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Anleitung" sheetId="1" state="visible" r:id="rId3"/>
    <sheet name="Einstellungen" sheetId="2" state="visible" r:id="rId4"/>
    <sheet name="Team" sheetId="3" state="visible" r:id="rId5"/>
    <sheet name="Urlaub" sheetId="4" state="visible" r:id="rId6"/>
    <sheet name="Kalender" sheetId="5" state="visible" r:id="rId7"/>
    <sheet name="Konflikt" sheetId="6" state="hidden" r:id="rId8"/>
  </sheets>
  <definedNames>
    <definedName function="false" hidden="true" localSheetId="3" name="_xlnm._FilterDatabase" vbProcedure="false">Urlaub!$A$4:$J$604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6" authorId="0">
      <text>
        <r>
          <rPr>
            <sz val="10"/>
            <rFont val="Arial"/>
            <family val="2"/>
          </rPr>
          <t xml:space="preserve">Leer lassen = keine Grenze. Es zählt jede Person, die an dem Tag einen Eintrag im Blatt »Urlaub« hat (egal welcher Status).</t>
        </r>
      </text>
    </comment>
  </commentList>
</comments>
</file>

<file path=xl/sharedStrings.xml><?xml version="1.0" encoding="utf-8"?>
<sst xmlns="http://schemas.openxmlformats.org/spreadsheetml/2006/main" count="147" uniqueCount="109">
  <si>
    <t xml:space="preserve">Urlaubsplaner Kreativtherapie-Team</t>
  </si>
  <si>
    <t xml:space="preserve">Gemeinsame Übersicht der Urlaubswünsche. Das ist KEIN Genehmigungsverfahren: Die Datei zeigt, wann es im eigenen Fachteam oder auf einer Station eng wird, damit man sich rechtzeitig abspricht.</t>
  </si>
  <si>
    <t xml:space="preserve">SO TRAGE ICH MEINEN URLAUB EIN</t>
  </si>
  <si>
    <t xml:space="preserve">1. Blatt »Urlaub« öffnen, nächste freie Zeile suchen.</t>
  </si>
  <si>
    <t xml:space="preserve">2. Spalte A: eigenen Namen aus der Liste wählen (nicht tippen – die Liste kommt aus dem Blatt »Team«).</t>
  </si>
  <si>
    <t xml:space="preserve">3. Von / Bis als Datum eintragen (z. B. 12.07.2027). Ein einzelner Tag: Von = Bis.</t>
  </si>
  <si>
    <t xml:space="preserve">4. Status wählen: Wunsch = noch offen · abgesprochen = mit Kolleg:innen geklärt · eingereicht = offiziell beantragt.</t>
  </si>
  <si>
    <t xml:space="preserve">5. Spalten F–J füllen sich selbst. Steht in »Hinweis« ›Engpass – bitte absprechen‹, sind im Zeitraum an mindestens einem Tag mehr Personen weg als erlaubt (Spalte H = im Fachteam, Spalte I = auf einer meiner Stationen).</t>
  </si>
  <si>
    <t xml:space="preserve">6. Bei Engpass: im Blatt »Kalender« nachsehen, wer betroffen ist (rote Felder), und sich absprechen. Danach Zeitraum anpassen oder in »Bemerkung« die Absprache notieren.</t>
  </si>
  <si>
    <t xml:space="preserve">7. Urlaub verschoben? Einfach Von/Bis in der eigenen Zeile ändern. Urlaub fällt weg? Zeile leeren (Inhalte löschen).</t>
  </si>
  <si>
    <t xml:space="preserve">8. Datei speichern und schließen (siehe »Ablage« unten).</t>
  </si>
  <si>
    <t xml:space="preserve">SO LESE ICH DEN KALENDER</t>
  </si>
  <si>
    <t xml:space="preserve">• Oben: eine Zeile pro Person, eine Spalte pro Tag. »U« in Blau = Urlaub. »U« in Rot = an diesem Tag ist das Fachteam oder eine Station dieser Person über der Grenze.</t>
  </si>
  <si>
    <t xml:space="preserve">• Darunter: »Im Urlaub je Fachrichtung« und »Im Urlaub je Station« – Zahl = wie viele an dem Tag weg sind. Grün = unter der Grenze, Gelb = Grenze erreicht (keiner mehr dazu), Rot = Grenze überschritten.</t>
  </si>
  <si>
    <t xml:space="preserve">• Spalte B in diesen Zeilen zeigt die Grenze (max. gleichzeitig im Urlaub), Spalte C die Teamgröße.</t>
  </si>
  <si>
    <t xml:space="preserve">• Graue Spalten = Wochenende oder Feiertag. Orange umrandet = heute.</t>
  </si>
  <si>
    <t xml:space="preserve">• Der Kalender ist schreibgeschützt (ohne Passwort), damit niemand versehentlich Formeln überschreibt. Einträge immer im Blatt »Urlaub« machen.</t>
  </si>
  <si>
    <t xml:space="preserve">FARBEN IN DEN EINGABEBLÄTTERN</t>
  </si>
  <si>
    <t xml:space="preserve">• Gelb hinterlegt, blaue Schrift = hier darf/soll eingetragen werden. Alles andere wird berechnet.</t>
  </si>
  <si>
    <t xml:space="preserve">• Grau hinterlegte Zeilen mit »Beispiel« sind Musterdaten: vor dem Start löschen (siehe unten).</t>
  </si>
  <si>
    <t xml:space="preserve">EINRICHTUNG (einmalig, durch die verantwortliche Person)</t>
  </si>
  <si>
    <t xml:space="preserve">1. Blatt »Einstellungen«: Startdatum des Planungszeitraums (B3), Fachrichtungen mit Grenze, Stationen mit Grenze, Feiertage. Bundesweite Feiertage sind eingetragen – landesspezifische (z. B. Fronleichnam, Reformationstag) und Schließtage bitte ergänzen.</t>
  </si>
  <si>
    <t xml:space="preserve">2. Blatt »Team«: alle Therapeut:innen mit Fachrichtung und bis zu 4 Stationen. Tipp: nach Fachrichtung sortiert eintragen, dann steht der Kalender gruppiert. Jeder Name nur einmal (sonst werden Urlaube doppelt gezählt).</t>
  </si>
  <si>
    <t xml:space="preserve">3. Beispieldaten löschen: in »Team« und »Urlaub« die grauen Beispielzeilen markieren → Inhalte löschen (Entf-Taste, NICHT ›Zeilen löschen‹ – sonst verschieben sich Bezüge). Danach die graue Füllung entfernen oder belassen.</t>
  </si>
  <si>
    <t xml:space="preserve">4. Grenze (max. gleichzeitig im Urlaub) leer lassen = keine Grenze für dieses Team / diese Station.</t>
  </si>
  <si>
    <t xml:space="preserve">5. Neues Jahr: Datei kopieren, in der Kopie Startdatum ändern, alte Urlaubseinträge löschen, Feiertage aktualisieren.</t>
  </si>
  <si>
    <t xml:space="preserve">ABLAGE UND GLEICHZEITIGES ARBEITEN</t>
  </si>
  <si>
    <t xml:space="preserve">• Beste Variante: Datei in Microsoft Teams / SharePoint / OneDrive der Klinik ablegen. Dann können mehrere Personen gleichzeitig eintragen (auch im Browser mit Excel für das Web).</t>
  </si>
  <si>
    <t xml:space="preserve">• Nur Netzlaufwerk vorhanden: Excel sperrt die Datei, solange jemand sie geöffnet hat – andere sehen dann ›schreibgeschützt‹. Deshalb: öffnen, eintragen, speichern, sofort schließen.</t>
  </si>
  <si>
    <t xml:space="preserve">• Die Datei enthält personenbezogene Daten (Abwesenheiten). Nur im Klinik-System ablegen, Zugriff nur fürs Team. Ggf. mit Personalrat/Betriebsrat abstimmen, ob ein solcher gemeinsamer Plan abgesprochen werden muss.</t>
  </si>
  <si>
    <t xml:space="preserve">GRENZEN DER DATEI</t>
  </si>
  <si>
    <t xml:space="preserve">Platz für 60 Personen, 10 Fachrichtungen, 30 Stationen, 600 Urlaubseinträge, 4 Stationen je Person, 366 Tage. Mehr nötig? Generator-Skript (erzeuge_urlaubsplaner.py) mit größeren Werten neu ausführen und Daten hinüberkopieren – siehe README.md.</t>
  </si>
  <si>
    <t xml:space="preserve">Blatt »Konflikt« ist ein ausgeblendetes Hilfsblatt (Rechnung, welche Tage über der Grenze liegen). Nicht bearbeiten.</t>
  </si>
  <si>
    <t xml:space="preserve">Einstellungen</t>
  </si>
  <si>
    <t xml:space="preserve">Startdatum Planungszeitraum</t>
  </si>
  <si>
    <t xml:space="preserve">← eintragen. Der Kalender zeigt ab hier 366 Tage.</t>
  </si>
  <si>
    <t xml:space="preserve">Letzter Tag (berechnet)</t>
  </si>
  <si>
    <t xml:space="preserve">Bundesweite Feiertage vorbelegt – Landesfeiertage ergänzen!</t>
  </si>
  <si>
    <t xml:space="preserve">Fachrichtung</t>
  </si>
  <si>
    <t xml:space="preserve">Max. gleichzeitig
im Urlaub</t>
  </si>
  <si>
    <t xml:space="preserve">Personen
im Team</t>
  </si>
  <si>
    <t xml:space="preserve">Station</t>
  </si>
  <si>
    <t xml:space="preserve">Therapeut:innen
auf Station</t>
  </si>
  <si>
    <t xml:space="preserve">Feiertag / Schließtag</t>
  </si>
  <si>
    <t xml:space="preserve">Bezeichnung</t>
  </si>
  <si>
    <t xml:space="preserve">Ergotherapie</t>
  </si>
  <si>
    <t xml:space="preserve">Station 1A</t>
  </si>
  <si>
    <t xml:space="preserve">Neujahr</t>
  </si>
  <si>
    <t xml:space="preserve">Musiktherapie</t>
  </si>
  <si>
    <t xml:space="preserve">Station 1B</t>
  </si>
  <si>
    <t xml:space="preserve">Karfreitag</t>
  </si>
  <si>
    <t xml:space="preserve">Bewegungstherapie</t>
  </si>
  <si>
    <t xml:space="preserve">Station 2A</t>
  </si>
  <si>
    <t xml:space="preserve">Ostermontag</t>
  </si>
  <si>
    <t xml:space="preserve">Kunsttherapie</t>
  </si>
  <si>
    <t xml:space="preserve">Station 3</t>
  </si>
  <si>
    <t xml:space="preserve">Tag der Arbeit</t>
  </si>
  <si>
    <t xml:space="preserve">Tagesklinik</t>
  </si>
  <si>
    <t xml:space="preserve">Christi Himmelfahrt</t>
  </si>
  <si>
    <t xml:space="preserve">Pfingstmontag</t>
  </si>
  <si>
    <t xml:space="preserve">Tag der Deutschen Einheit</t>
  </si>
  <si>
    <t xml:space="preserve">1. Weihnachtstag</t>
  </si>
  <si>
    <t xml:space="preserve">2. Weihnachtstag</t>
  </si>
  <si>
    <t xml:space="preserve">Team – Stammdaten</t>
  </si>
  <si>
    <t xml:space="preserve">Eine Zeile pro Person. Name eindeutig (z. B. »Anna M.«). Fachrichtung und Stationen aus der Liste wählen; Listen pflegt man im Blatt »Einstellungen«. Am besten nach Fachrichtung sortiert eintragen.</t>
  </si>
  <si>
    <t xml:space="preserve">Name</t>
  </si>
  <si>
    <t xml:space="preserve">Station 1</t>
  </si>
  <si>
    <t xml:space="preserve">Station 2</t>
  </si>
  <si>
    <t xml:space="preserve">Station 4</t>
  </si>
  <si>
    <t xml:space="preserve">Bemerkung (z. B. Teilzeit)</t>
  </si>
  <si>
    <t xml:space="preserve">Beispiel Anna</t>
  </si>
  <si>
    <t xml:space="preserve">Beispiel Ben</t>
  </si>
  <si>
    <t xml:space="preserve">Beispiel Clara</t>
  </si>
  <si>
    <t xml:space="preserve">Beispiel David</t>
  </si>
  <si>
    <t xml:space="preserve">Beispiel Eva</t>
  </si>
  <si>
    <t xml:space="preserve">Beispiel Finn</t>
  </si>
  <si>
    <t xml:space="preserve">Beispiel Gül</t>
  </si>
  <si>
    <t xml:space="preserve">Urlaubswünsche – hier eintragen</t>
  </si>
  <si>
    <t xml:space="preserve">Gelbe Spalten ausfüllen (A–E). F–J rechnen automatisch. »Engpass« heißt: an mindestens einem Tag im Zeitraum sind mehr Personen weg als erlaubt – bitte im Kalender nachsehen und absprechen.</t>
  </si>
  <si>
    <t xml:space="preserve">Von</t>
  </si>
  <si>
    <t xml:space="preserve">Bis</t>
  </si>
  <si>
    <t xml:space="preserve">Status</t>
  </si>
  <si>
    <t xml:space="preserve">Bemerkung / Absprache</t>
  </si>
  <si>
    <t xml:space="preserve">Arbeitstage
(Mo–Fr ohne Feiertage)</t>
  </si>
  <si>
    <t xml:space="preserve">Tage über Grenze
im Fachteam</t>
  </si>
  <si>
    <t xml:space="preserve">Tage über Grenze
auf meinen Stationen</t>
  </si>
  <si>
    <t xml:space="preserve">Hinweis</t>
  </si>
  <si>
    <t xml:space="preserve">abgesprochen</t>
  </si>
  <si>
    <t xml:space="preserve">mit Ben getauscht</t>
  </si>
  <si>
    <t xml:space="preserve">Wunsch</t>
  </si>
  <si>
    <t xml:space="preserve">Station 1A wäre dann leer – klären</t>
  </si>
  <si>
    <t xml:space="preserve">eingereicht</t>
  </si>
  <si>
    <t xml:space="preserve">Kalender – wer ist wann weg?</t>
  </si>
  <si>
    <t xml:space="preserve">Nur ansehen. Einträge im Blatt »Urlaub«.</t>
  </si>
  <si>
    <t xml:space="preserve">Monat / Tag →</t>
  </si>
  <si>
    <t xml:space="preserve">St. 1</t>
  </si>
  <si>
    <t xml:space="preserve">St. 2</t>
  </si>
  <si>
    <t xml:space="preserve">St. 3</t>
  </si>
  <si>
    <t xml:space="preserve">St. 4</t>
  </si>
  <si>
    <t xml:space="preserve">Im Urlaub je Fachrichtung</t>
  </si>
  <si>
    <t xml:space="preserve">Grenze</t>
  </si>
  <si>
    <t xml:space="preserve">Pers.</t>
  </si>
  <si>
    <t xml:space="preserve">Im Urlaub je Station</t>
  </si>
  <si>
    <t xml:space="preserve">Hilfsblatt: 1 = Fachteam über Grenze, 2 = Station über Grenze, 3 = beides. Nicht bearbeiten.</t>
  </si>
  <si>
    <t xml:space="preserve">Idx Fach</t>
  </si>
  <si>
    <t xml:space="preserve">Idx St.1</t>
  </si>
  <si>
    <t xml:space="preserve">Idx St.2</t>
  </si>
  <si>
    <t xml:space="preserve">Idx St.3</t>
  </si>
  <si>
    <t xml:space="preserve">Idx St.4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</si>
</sst>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.mm\.yyyy"/>
    <numFmt numFmtId="166" formatCode="General"/>
    <numFmt numFmtId="167" formatCode="dd"/>
    <numFmt numFmtId="168" formatCode="\U;;;"/>
    <numFmt numFmtId="169" formatCode="[&gt;=999]\–;0"/>
    <numFmt numFmtId="170" formatCode="0;;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theme="1"/>
      <name val="Arial"/>
      <family val="0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sz val="7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2F5496"/>
        <bgColor rgb="FF666699"/>
      </patternFill>
    </fill>
    <fill>
      <patternFill patternType="solid">
        <fgColor rgb="FFEDEDED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>
          <bgColor rgb="FFF8696B"/>
        </patternFill>
      </fill>
    </dxf>
    <dxf>
      <fill>
        <patternFill patternType="solid">
          <fgColor rgb="FF2F5496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84"/>
        </patternFill>
      </fill>
    </dxf>
    <dxf>
      <font>
        <b val="1"/>
        <color rgb="FFFFFFFF"/>
      </font>
      <fill>
        <patternFill>
          <bgColor rgb="FF8EA9DB"/>
        </patternFill>
      </fill>
    </dxf>
    <dxf>
      <fill>
        <patternFill>
          <bgColor rgb="FFE7E6E6"/>
        </patternFill>
      </fill>
    </dxf>
    <dxf>
      <border diagonalUp="false" diagonalDown="false">
        <left style="medium">
          <color rgb="FFED7D31"/>
        </left>
        <right style="medium">
          <color rgb="FFED7D31"/>
        </right>
        <top/>
        <bottom/>
        <diagonal/>
      </border>
    </dxf>
    <dxf>
      <border diagonalUp="false" diagonalDown="false">
        <left style="medium">
          <color rgb="FF2F5496"/>
        </left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2CC"/>
      <rgbColor rgb="FFEDEDED"/>
      <rgbColor rgb="FF660066"/>
      <rgbColor rgb="FFF86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8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5"/>
  </cols>
  <sheetData>
    <row r="1" customFormat="false" ht="17.35" hidden="false" customHeight="false" outlineLevel="0" collapsed="false">
      <c r="A1" s="1" t="s">
        <v>0</v>
      </c>
    </row>
    <row r="2" customFormat="false" ht="23.8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23.85" hidden="false" customHeight="false" outlineLevel="0" collapsed="false">
      <c r="A9" s="2" t="s">
        <v>7</v>
      </c>
    </row>
    <row r="10" customFormat="false" ht="23.85" hidden="false" customHeight="false" outlineLevel="0" collapsed="false">
      <c r="A10" s="2" t="s">
        <v>8</v>
      </c>
    </row>
    <row r="11" customFormat="false" ht="15" hidden="false" customHeight="false" outlineLevel="0" collapsed="false">
      <c r="A11" s="2" t="s">
        <v>9</v>
      </c>
    </row>
    <row r="12" customFormat="false" ht="15" hidden="false" customHeight="false" outlineLevel="0" collapsed="false">
      <c r="A12" s="2" t="s">
        <v>10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11</v>
      </c>
    </row>
    <row r="15" customFormat="false" ht="23.85" hidden="false" customHeight="false" outlineLevel="0" collapsed="false">
      <c r="A15" s="2" t="s">
        <v>12</v>
      </c>
    </row>
    <row r="16" customFormat="false" ht="23.8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 t="s">
        <v>14</v>
      </c>
    </row>
    <row r="18" customFormat="false" ht="15" hidden="false" customHeight="false" outlineLevel="0" collapsed="false">
      <c r="A18" s="2" t="s">
        <v>15</v>
      </c>
    </row>
    <row r="19" customFormat="false" ht="23.85" hidden="false" customHeight="false" outlineLevel="0" collapsed="false">
      <c r="A19" s="2" t="s">
        <v>16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2" t="s">
        <v>18</v>
      </c>
    </row>
    <row r="23" customFormat="false" ht="15" hidden="false" customHeight="false" outlineLevel="0" collapsed="false">
      <c r="A23" s="2" t="s">
        <v>19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20</v>
      </c>
    </row>
    <row r="26" customFormat="false" ht="23.85" hidden="false" customHeight="false" outlineLevel="0" collapsed="false">
      <c r="A26" s="2" t="s">
        <v>21</v>
      </c>
    </row>
    <row r="27" customFormat="false" ht="23.85" hidden="false" customHeight="false" outlineLevel="0" collapsed="false">
      <c r="A27" s="2" t="s">
        <v>22</v>
      </c>
    </row>
    <row r="28" customFormat="false" ht="23.85" hidden="false" customHeight="false" outlineLevel="0" collapsed="false">
      <c r="A28" s="2" t="s">
        <v>23</v>
      </c>
    </row>
    <row r="29" customFormat="false" ht="15" hidden="false" customHeight="false" outlineLevel="0" collapsed="false">
      <c r="A29" s="2" t="s">
        <v>24</v>
      </c>
    </row>
    <row r="30" customFormat="false" ht="15" hidden="false" customHeight="false" outlineLevel="0" collapsed="false">
      <c r="A30" s="2" t="s">
        <v>25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26</v>
      </c>
    </row>
    <row r="33" customFormat="false" ht="23.85" hidden="false" customHeight="false" outlineLevel="0" collapsed="false">
      <c r="A33" s="2" t="s">
        <v>27</v>
      </c>
    </row>
    <row r="34" customFormat="false" ht="23.85" hidden="false" customHeight="false" outlineLevel="0" collapsed="false">
      <c r="A34" s="2" t="s">
        <v>28</v>
      </c>
    </row>
    <row r="35" customFormat="false" ht="23.85" hidden="false" customHeight="false" outlineLevel="0" collapsed="false">
      <c r="A35" s="2" t="s">
        <v>29</v>
      </c>
    </row>
    <row r="36" customFormat="false" ht="15" hidden="false" customHeight="false" outlineLevel="0" collapsed="false">
      <c r="A36" s="2"/>
    </row>
    <row r="37" customFormat="false" ht="15" hidden="false" customHeight="false" outlineLevel="0" collapsed="false">
      <c r="A37" s="3" t="s">
        <v>30</v>
      </c>
    </row>
    <row r="38" customFormat="false" ht="23.85" hidden="false" customHeight="false" outlineLevel="0" collapsed="false">
      <c r="A38" s="2" t="s">
        <v>31</v>
      </c>
    </row>
    <row r="39" customFormat="false" ht="15" hidden="false" customHeight="false" outlineLevel="0" collapsed="false">
      <c r="A39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3"/>
    <col collapsed="false" customWidth="true" hidden="false" outlineLevel="0" max="5" min="5" style="0" width="22"/>
    <col collapsed="false" customWidth="true" hidden="false" outlineLevel="0" max="7" min="6" style="0" width="14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26"/>
  </cols>
  <sheetData>
    <row r="1" customFormat="false" ht="17.35" hidden="false" customHeight="false" outlineLevel="0" collapsed="false">
      <c r="A1" s="4" t="s">
        <v>33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6" t="s">
        <v>34</v>
      </c>
      <c r="B3" s="7" t="n">
        <v>46388</v>
      </c>
      <c r="C3" s="8" t="s">
        <v>35</v>
      </c>
      <c r="D3" s="5"/>
      <c r="E3" s="5"/>
      <c r="F3" s="5"/>
      <c r="G3" s="5"/>
      <c r="H3" s="5"/>
      <c r="I3" s="5"/>
      <c r="J3" s="5"/>
    </row>
    <row r="4" customFormat="false" ht="15" hidden="false" customHeight="false" outlineLevel="0" collapsed="false">
      <c r="A4" s="6" t="s">
        <v>36</v>
      </c>
      <c r="B4" s="9" t="n">
        <f aca="false">B3+365</f>
        <v>46753</v>
      </c>
      <c r="C4" s="5"/>
      <c r="D4" s="5"/>
      <c r="E4" s="5"/>
      <c r="F4" s="5"/>
      <c r="G4" s="5"/>
      <c r="H4" s="5"/>
      <c r="I4" s="5"/>
      <c r="J4" s="5"/>
    </row>
    <row r="5" customFormat="false" ht="15" hidden="false" customHeight="false" outlineLevel="0" collapsed="false">
      <c r="A5" s="5"/>
      <c r="B5" s="5"/>
      <c r="C5" s="5"/>
      <c r="D5" s="5"/>
      <c r="E5" s="5"/>
      <c r="F5" s="5"/>
      <c r="G5" s="5"/>
      <c r="H5" s="5"/>
      <c r="I5" s="8" t="s">
        <v>37</v>
      </c>
      <c r="J5" s="5"/>
    </row>
    <row r="6" customFormat="false" ht="30" hidden="false" customHeight="true" outlineLevel="0" collapsed="false">
      <c r="A6" s="10" t="s">
        <v>38</v>
      </c>
      <c r="B6" s="10" t="s">
        <v>39</v>
      </c>
      <c r="C6" s="10" t="s">
        <v>40</v>
      </c>
      <c r="D6" s="5"/>
      <c r="E6" s="10" t="s">
        <v>41</v>
      </c>
      <c r="F6" s="10" t="s">
        <v>39</v>
      </c>
      <c r="G6" s="10" t="s">
        <v>42</v>
      </c>
      <c r="H6" s="5"/>
      <c r="I6" s="10" t="s">
        <v>43</v>
      </c>
      <c r="J6" s="10" t="s">
        <v>44</v>
      </c>
    </row>
    <row r="7" customFormat="false" ht="15" hidden="false" customHeight="false" outlineLevel="0" collapsed="false">
      <c r="A7" s="11" t="s">
        <v>45</v>
      </c>
      <c r="B7" s="11" t="n">
        <v>3</v>
      </c>
      <c r="C7" s="12" t="n">
        <f aca="false">IF(A7="","",COUNTIF(Team!$B$5:$B$64,A7))</f>
        <v>3</v>
      </c>
      <c r="D7" s="5"/>
      <c r="E7" s="11" t="s">
        <v>46</v>
      </c>
      <c r="F7" s="11" t="n">
        <v>2</v>
      </c>
      <c r="G7" s="12" t="n">
        <f aca="false">IF(E7="","",COUNTIF(Team!$C$5:$F$64,E7))</f>
        <v>3</v>
      </c>
      <c r="H7" s="5"/>
      <c r="I7" s="7" t="n">
        <v>46388</v>
      </c>
      <c r="J7" s="11" t="s">
        <v>47</v>
      </c>
    </row>
    <row r="8" customFormat="false" ht="15" hidden="false" customHeight="false" outlineLevel="0" collapsed="false">
      <c r="A8" s="11" t="s">
        <v>48</v>
      </c>
      <c r="B8" s="11" t="n">
        <v>2</v>
      </c>
      <c r="C8" s="12" t="n">
        <f aca="false">IF(A8="","",COUNTIF(Team!$B$5:$B$64,A8))</f>
        <v>2</v>
      </c>
      <c r="D8" s="5"/>
      <c r="E8" s="11" t="s">
        <v>49</v>
      </c>
      <c r="F8" s="11" t="n">
        <v>1</v>
      </c>
      <c r="G8" s="12" t="n">
        <f aca="false">IF(E8="","",COUNTIF(Team!$C$5:$F$64,E8))</f>
        <v>3</v>
      </c>
      <c r="H8" s="5"/>
      <c r="I8" s="7" t="n">
        <v>46472</v>
      </c>
      <c r="J8" s="11" t="s">
        <v>50</v>
      </c>
    </row>
    <row r="9" customFormat="false" ht="15" hidden="false" customHeight="false" outlineLevel="0" collapsed="false">
      <c r="A9" s="11" t="s">
        <v>51</v>
      </c>
      <c r="B9" s="11" t="n">
        <v>2</v>
      </c>
      <c r="C9" s="12" t="n">
        <f aca="false">IF(A9="","",COUNTIF(Team!$B$5:$B$64,A9))</f>
        <v>2</v>
      </c>
      <c r="D9" s="5"/>
      <c r="E9" s="11" t="s">
        <v>52</v>
      </c>
      <c r="F9" s="11" t="n">
        <v>2</v>
      </c>
      <c r="G9" s="12" t="n">
        <f aca="false">IF(E9="","",COUNTIF(Team!$C$5:$F$64,E9))</f>
        <v>3</v>
      </c>
      <c r="H9" s="5"/>
      <c r="I9" s="7" t="n">
        <v>46475</v>
      </c>
      <c r="J9" s="11" t="s">
        <v>53</v>
      </c>
    </row>
    <row r="10" customFormat="false" ht="15" hidden="false" customHeight="false" outlineLevel="0" collapsed="false">
      <c r="A10" s="11" t="s">
        <v>54</v>
      </c>
      <c r="B10" s="11" t="n">
        <v>1</v>
      </c>
      <c r="C10" s="12" t="n">
        <f aca="false">IF(A10="","",COUNTIF(Team!$B$5:$B$64,A10))</f>
        <v>0</v>
      </c>
      <c r="D10" s="5"/>
      <c r="E10" s="11" t="s">
        <v>55</v>
      </c>
      <c r="F10" s="11" t="n">
        <v>1</v>
      </c>
      <c r="G10" s="12" t="n">
        <f aca="false">IF(E10="","",COUNTIF(Team!$C$5:$F$64,E10))</f>
        <v>3</v>
      </c>
      <c r="H10" s="5"/>
      <c r="I10" s="7" t="n">
        <v>46508</v>
      </c>
      <c r="J10" s="11" t="s">
        <v>56</v>
      </c>
    </row>
    <row r="11" customFormat="false" ht="15" hidden="false" customHeight="false" outlineLevel="0" collapsed="false">
      <c r="A11" s="11"/>
      <c r="B11" s="11"/>
      <c r="C11" s="12" t="str">
        <f aca="false">IF(A11="","",COUNTIF(Team!$B$5:$B$64,A11))</f>
        <v/>
      </c>
      <c r="D11" s="5"/>
      <c r="E11" s="11" t="s">
        <v>57</v>
      </c>
      <c r="F11" s="11" t="n">
        <v>1</v>
      </c>
      <c r="G11" s="12" t="n">
        <f aca="false">IF(E11="","",COUNTIF(Team!$C$5:$F$64,E11))</f>
        <v>2</v>
      </c>
      <c r="H11" s="5"/>
      <c r="I11" s="7" t="n">
        <v>46513</v>
      </c>
      <c r="J11" s="11" t="s">
        <v>58</v>
      </c>
    </row>
    <row r="12" customFormat="false" ht="15" hidden="false" customHeight="false" outlineLevel="0" collapsed="false">
      <c r="A12" s="11"/>
      <c r="B12" s="11"/>
      <c r="C12" s="12" t="str">
        <f aca="false">IF(A12="","",COUNTIF(Team!$B$5:$B$64,A12))</f>
        <v/>
      </c>
      <c r="D12" s="5"/>
      <c r="E12" s="11"/>
      <c r="F12" s="11"/>
      <c r="G12" s="12" t="str">
        <f aca="false">IF(E12="","",COUNTIF(Team!$C$5:$F$64,E12))</f>
        <v/>
      </c>
      <c r="H12" s="5"/>
      <c r="I12" s="7" t="n">
        <v>46524</v>
      </c>
      <c r="J12" s="11" t="s">
        <v>59</v>
      </c>
    </row>
    <row r="13" customFormat="false" ht="15" hidden="false" customHeight="false" outlineLevel="0" collapsed="false">
      <c r="A13" s="11"/>
      <c r="B13" s="11"/>
      <c r="C13" s="12" t="str">
        <f aca="false">IF(A13="","",COUNTIF(Team!$B$5:$B$64,A13))</f>
        <v/>
      </c>
      <c r="D13" s="5"/>
      <c r="E13" s="11"/>
      <c r="F13" s="11"/>
      <c r="G13" s="12" t="str">
        <f aca="false">IF(E13="","",COUNTIF(Team!$C$5:$F$64,E13))</f>
        <v/>
      </c>
      <c r="H13" s="5"/>
      <c r="I13" s="7" t="n">
        <v>46663</v>
      </c>
      <c r="J13" s="11" t="s">
        <v>60</v>
      </c>
    </row>
    <row r="14" customFormat="false" ht="15" hidden="false" customHeight="false" outlineLevel="0" collapsed="false">
      <c r="A14" s="11"/>
      <c r="B14" s="11"/>
      <c r="C14" s="12" t="str">
        <f aca="false">IF(A14="","",COUNTIF(Team!$B$5:$B$64,A14))</f>
        <v/>
      </c>
      <c r="D14" s="5"/>
      <c r="E14" s="11"/>
      <c r="F14" s="11"/>
      <c r="G14" s="12" t="str">
        <f aca="false">IF(E14="","",COUNTIF(Team!$C$5:$F$64,E14))</f>
        <v/>
      </c>
      <c r="H14" s="5"/>
      <c r="I14" s="7" t="n">
        <v>46746</v>
      </c>
      <c r="J14" s="11" t="s">
        <v>61</v>
      </c>
    </row>
    <row r="15" customFormat="false" ht="15" hidden="false" customHeight="false" outlineLevel="0" collapsed="false">
      <c r="A15" s="11"/>
      <c r="B15" s="11"/>
      <c r="C15" s="12" t="str">
        <f aca="false">IF(A15="","",COUNTIF(Team!$B$5:$B$64,A15))</f>
        <v/>
      </c>
      <c r="D15" s="5"/>
      <c r="E15" s="11"/>
      <c r="F15" s="11"/>
      <c r="G15" s="12" t="str">
        <f aca="false">IF(E15="","",COUNTIF(Team!$C$5:$F$64,E15))</f>
        <v/>
      </c>
      <c r="H15" s="5"/>
      <c r="I15" s="7" t="n">
        <v>46747</v>
      </c>
      <c r="J15" s="11" t="s">
        <v>62</v>
      </c>
    </row>
    <row r="16" customFormat="false" ht="15" hidden="false" customHeight="false" outlineLevel="0" collapsed="false">
      <c r="A16" s="11"/>
      <c r="B16" s="11"/>
      <c r="C16" s="12" t="str">
        <f aca="false">IF(A16="","",COUNTIF(Team!$B$5:$B$64,A16))</f>
        <v/>
      </c>
      <c r="D16" s="5"/>
      <c r="E16" s="11"/>
      <c r="F16" s="11"/>
      <c r="G16" s="12" t="str">
        <f aca="false">IF(E16="","",COUNTIF(Team!$C$5:$F$64,E16))</f>
        <v/>
      </c>
      <c r="H16" s="5"/>
      <c r="I16" s="7"/>
      <c r="J16" s="11"/>
    </row>
    <row r="17" customFormat="false" ht="15" hidden="false" customHeight="false" outlineLevel="0" collapsed="false">
      <c r="A17" s="5"/>
      <c r="B17" s="5"/>
      <c r="C17" s="5"/>
      <c r="D17" s="5"/>
      <c r="E17" s="11"/>
      <c r="F17" s="11"/>
      <c r="G17" s="12" t="str">
        <f aca="false">IF(E17="","",COUNTIF(Team!$C$5:$F$64,E17))</f>
        <v/>
      </c>
      <c r="H17" s="5"/>
      <c r="I17" s="7"/>
      <c r="J17" s="11"/>
    </row>
    <row r="18" customFormat="false" ht="15" hidden="false" customHeight="false" outlineLevel="0" collapsed="false">
      <c r="A18" s="5"/>
      <c r="B18" s="5"/>
      <c r="C18" s="5"/>
      <c r="D18" s="5"/>
      <c r="E18" s="11"/>
      <c r="F18" s="11"/>
      <c r="G18" s="12" t="str">
        <f aca="false">IF(E18="","",COUNTIF(Team!$C$5:$F$64,E18))</f>
        <v/>
      </c>
      <c r="H18" s="5"/>
      <c r="I18" s="7"/>
      <c r="J18" s="11"/>
    </row>
    <row r="19" customFormat="false" ht="15" hidden="false" customHeight="false" outlineLevel="0" collapsed="false">
      <c r="A19" s="5"/>
      <c r="B19" s="5"/>
      <c r="C19" s="5"/>
      <c r="D19" s="5"/>
      <c r="E19" s="11"/>
      <c r="F19" s="11"/>
      <c r="G19" s="12" t="str">
        <f aca="false">IF(E19="","",COUNTIF(Team!$C$5:$F$64,E19))</f>
        <v/>
      </c>
      <c r="H19" s="5"/>
      <c r="I19" s="7"/>
      <c r="J19" s="11"/>
    </row>
    <row r="20" customFormat="false" ht="15" hidden="false" customHeight="false" outlineLevel="0" collapsed="false">
      <c r="A20" s="5"/>
      <c r="B20" s="5"/>
      <c r="C20" s="5"/>
      <c r="D20" s="5"/>
      <c r="E20" s="11"/>
      <c r="F20" s="11"/>
      <c r="G20" s="12" t="str">
        <f aca="false">IF(E20="","",COUNTIF(Team!$C$5:$F$64,E20))</f>
        <v/>
      </c>
      <c r="H20" s="5"/>
      <c r="I20" s="7"/>
      <c r="J20" s="11"/>
    </row>
    <row r="21" customFormat="false" ht="15" hidden="false" customHeight="false" outlineLevel="0" collapsed="false">
      <c r="A21" s="5"/>
      <c r="B21" s="5"/>
      <c r="C21" s="5"/>
      <c r="D21" s="5"/>
      <c r="E21" s="11"/>
      <c r="F21" s="11"/>
      <c r="G21" s="12" t="str">
        <f aca="false">IF(E21="","",COUNTIF(Team!$C$5:$F$64,E21))</f>
        <v/>
      </c>
      <c r="H21" s="5"/>
      <c r="I21" s="7"/>
      <c r="J21" s="11"/>
    </row>
    <row r="22" customFormat="false" ht="15" hidden="false" customHeight="false" outlineLevel="0" collapsed="false">
      <c r="A22" s="5"/>
      <c r="B22" s="5"/>
      <c r="C22" s="5"/>
      <c r="D22" s="5"/>
      <c r="E22" s="11"/>
      <c r="F22" s="11"/>
      <c r="G22" s="12" t="str">
        <f aca="false">IF(E22="","",COUNTIF(Team!$C$5:$F$64,E22))</f>
        <v/>
      </c>
      <c r="H22" s="5"/>
      <c r="I22" s="7"/>
      <c r="J22" s="11"/>
    </row>
    <row r="23" customFormat="false" ht="15" hidden="false" customHeight="false" outlineLevel="0" collapsed="false">
      <c r="A23" s="5"/>
      <c r="B23" s="5"/>
      <c r="C23" s="5"/>
      <c r="D23" s="5"/>
      <c r="E23" s="11"/>
      <c r="F23" s="11"/>
      <c r="G23" s="12" t="str">
        <f aca="false">IF(E23="","",COUNTIF(Team!$C$5:$F$64,E23))</f>
        <v/>
      </c>
      <c r="H23" s="5"/>
      <c r="I23" s="7"/>
      <c r="J23" s="11"/>
    </row>
    <row r="24" customFormat="false" ht="15" hidden="false" customHeight="false" outlineLevel="0" collapsed="false">
      <c r="A24" s="5"/>
      <c r="B24" s="5"/>
      <c r="C24" s="5"/>
      <c r="D24" s="5"/>
      <c r="E24" s="11"/>
      <c r="F24" s="11"/>
      <c r="G24" s="12" t="str">
        <f aca="false">IF(E24="","",COUNTIF(Team!$C$5:$F$64,E24))</f>
        <v/>
      </c>
      <c r="H24" s="5"/>
      <c r="I24" s="7"/>
      <c r="J24" s="11"/>
    </row>
    <row r="25" customFormat="false" ht="15" hidden="false" customHeight="false" outlineLevel="0" collapsed="false">
      <c r="A25" s="5"/>
      <c r="B25" s="5"/>
      <c r="C25" s="5"/>
      <c r="D25" s="5"/>
      <c r="E25" s="11"/>
      <c r="F25" s="11"/>
      <c r="G25" s="12" t="str">
        <f aca="false">IF(E25="","",COUNTIF(Team!$C$5:$F$64,E25))</f>
        <v/>
      </c>
      <c r="H25" s="5"/>
      <c r="I25" s="7"/>
      <c r="J25" s="11"/>
    </row>
    <row r="26" customFormat="false" ht="15" hidden="false" customHeight="false" outlineLevel="0" collapsed="false">
      <c r="A26" s="5"/>
      <c r="B26" s="5"/>
      <c r="C26" s="5"/>
      <c r="D26" s="5"/>
      <c r="E26" s="11"/>
      <c r="F26" s="11"/>
      <c r="G26" s="12" t="str">
        <f aca="false">IF(E26="","",COUNTIF(Team!$C$5:$F$64,E26))</f>
        <v/>
      </c>
      <c r="H26" s="5"/>
      <c r="I26" s="7"/>
      <c r="J26" s="11"/>
    </row>
    <row r="27" customFormat="false" ht="15" hidden="false" customHeight="false" outlineLevel="0" collapsed="false">
      <c r="A27" s="5"/>
      <c r="B27" s="5"/>
      <c r="C27" s="5"/>
      <c r="D27" s="5"/>
      <c r="E27" s="11"/>
      <c r="F27" s="11"/>
      <c r="G27" s="12" t="str">
        <f aca="false">IF(E27="","",COUNTIF(Team!$C$5:$F$64,E27))</f>
        <v/>
      </c>
      <c r="H27" s="5"/>
      <c r="I27" s="7"/>
      <c r="J27" s="11"/>
    </row>
    <row r="28" customFormat="false" ht="15" hidden="false" customHeight="false" outlineLevel="0" collapsed="false">
      <c r="A28" s="5"/>
      <c r="B28" s="5"/>
      <c r="C28" s="5"/>
      <c r="D28" s="5"/>
      <c r="E28" s="11"/>
      <c r="F28" s="11"/>
      <c r="G28" s="12" t="str">
        <f aca="false">IF(E28="","",COUNTIF(Team!$C$5:$F$64,E28))</f>
        <v/>
      </c>
      <c r="H28" s="5"/>
      <c r="I28" s="7"/>
      <c r="J28" s="11"/>
    </row>
    <row r="29" customFormat="false" ht="15" hidden="false" customHeight="false" outlineLevel="0" collapsed="false">
      <c r="A29" s="5"/>
      <c r="B29" s="5"/>
      <c r="C29" s="5"/>
      <c r="D29" s="5"/>
      <c r="E29" s="11"/>
      <c r="F29" s="11"/>
      <c r="G29" s="12" t="str">
        <f aca="false">IF(E29="","",COUNTIF(Team!$C$5:$F$64,E29))</f>
        <v/>
      </c>
      <c r="H29" s="5"/>
      <c r="I29" s="7"/>
      <c r="J29" s="11"/>
    </row>
    <row r="30" customFormat="false" ht="15" hidden="false" customHeight="false" outlineLevel="0" collapsed="false">
      <c r="A30" s="5"/>
      <c r="B30" s="5"/>
      <c r="C30" s="5"/>
      <c r="D30" s="5"/>
      <c r="E30" s="11"/>
      <c r="F30" s="11"/>
      <c r="G30" s="12" t="str">
        <f aca="false">IF(E30="","",COUNTIF(Team!$C$5:$F$64,E30))</f>
        <v/>
      </c>
      <c r="H30" s="5"/>
      <c r="I30" s="7"/>
      <c r="J30" s="11"/>
    </row>
    <row r="31" customFormat="false" ht="15" hidden="false" customHeight="false" outlineLevel="0" collapsed="false">
      <c r="A31" s="5"/>
      <c r="B31" s="5"/>
      <c r="C31" s="5"/>
      <c r="D31" s="5"/>
      <c r="E31" s="11"/>
      <c r="F31" s="11"/>
      <c r="G31" s="12" t="str">
        <f aca="false">IF(E31="","",COUNTIF(Team!$C$5:$F$64,E31))</f>
        <v/>
      </c>
      <c r="H31" s="5"/>
      <c r="I31" s="7"/>
      <c r="J31" s="11"/>
    </row>
    <row r="32" customFormat="false" ht="15" hidden="false" customHeight="false" outlineLevel="0" collapsed="false">
      <c r="A32" s="5"/>
      <c r="B32" s="5"/>
      <c r="C32" s="5"/>
      <c r="D32" s="5"/>
      <c r="E32" s="11"/>
      <c r="F32" s="11"/>
      <c r="G32" s="12" t="str">
        <f aca="false">IF(E32="","",COUNTIF(Team!$C$5:$F$64,E32))</f>
        <v/>
      </c>
      <c r="H32" s="5"/>
      <c r="I32" s="7"/>
      <c r="J32" s="11"/>
    </row>
    <row r="33" customFormat="false" ht="15" hidden="false" customHeight="false" outlineLevel="0" collapsed="false">
      <c r="A33" s="5"/>
      <c r="B33" s="5"/>
      <c r="C33" s="5"/>
      <c r="D33" s="5"/>
      <c r="E33" s="11"/>
      <c r="F33" s="11"/>
      <c r="G33" s="12" t="str">
        <f aca="false">IF(E33="","",COUNTIF(Team!$C$5:$F$64,E33))</f>
        <v/>
      </c>
      <c r="H33" s="5"/>
      <c r="I33" s="7"/>
      <c r="J33" s="11"/>
    </row>
    <row r="34" customFormat="false" ht="15" hidden="false" customHeight="false" outlineLevel="0" collapsed="false">
      <c r="A34" s="5"/>
      <c r="B34" s="5"/>
      <c r="C34" s="5"/>
      <c r="D34" s="5"/>
      <c r="E34" s="11"/>
      <c r="F34" s="11"/>
      <c r="G34" s="12" t="str">
        <f aca="false">IF(E34="","",COUNTIF(Team!$C$5:$F$64,E34))</f>
        <v/>
      </c>
      <c r="H34" s="5"/>
      <c r="I34" s="7"/>
      <c r="J34" s="11"/>
    </row>
    <row r="35" customFormat="false" ht="15" hidden="false" customHeight="false" outlineLevel="0" collapsed="false">
      <c r="A35" s="5"/>
      <c r="B35" s="5"/>
      <c r="C35" s="5"/>
      <c r="D35" s="5"/>
      <c r="E35" s="11"/>
      <c r="F35" s="11"/>
      <c r="G35" s="12" t="str">
        <f aca="false">IF(E35="","",COUNTIF(Team!$C$5:$F$64,E35))</f>
        <v/>
      </c>
      <c r="H35" s="5"/>
      <c r="I35" s="7"/>
      <c r="J35" s="11"/>
    </row>
    <row r="36" customFormat="false" ht="15" hidden="false" customHeight="false" outlineLevel="0" collapsed="false">
      <c r="A36" s="5"/>
      <c r="B36" s="5"/>
      <c r="C36" s="5"/>
      <c r="D36" s="5"/>
      <c r="E36" s="11"/>
      <c r="F36" s="11"/>
      <c r="G36" s="12" t="str">
        <f aca="false">IF(E36="","",COUNTIF(Team!$C$5:$F$64,E36))</f>
        <v/>
      </c>
      <c r="H36" s="5"/>
      <c r="I36" s="7"/>
      <c r="J36" s="11"/>
    </row>
    <row r="37" customFormat="false" ht="15" hidden="false" customHeight="false" outlineLevel="0" collapsed="false">
      <c r="A37" s="5"/>
      <c r="B37" s="5"/>
      <c r="C37" s="5"/>
      <c r="D37" s="5"/>
      <c r="E37" s="5"/>
      <c r="F37" s="5"/>
      <c r="G37" s="5"/>
      <c r="H37" s="5"/>
      <c r="I37" s="7"/>
      <c r="J37" s="11"/>
    </row>
    <row r="38" customFormat="false" ht="15" hidden="false" customHeight="false" outlineLevel="0" collapsed="false">
      <c r="A38" s="5"/>
      <c r="B38" s="5"/>
      <c r="C38" s="5"/>
      <c r="D38" s="5"/>
      <c r="E38" s="5"/>
      <c r="F38" s="5"/>
      <c r="G38" s="5"/>
      <c r="H38" s="5"/>
      <c r="I38" s="7"/>
      <c r="J38" s="11"/>
    </row>
    <row r="39" customFormat="false" ht="15" hidden="false" customHeight="false" outlineLevel="0" collapsed="false">
      <c r="A39" s="5"/>
      <c r="B39" s="5"/>
      <c r="C39" s="5"/>
      <c r="D39" s="5"/>
      <c r="E39" s="5"/>
      <c r="F39" s="5"/>
      <c r="G39" s="5"/>
      <c r="H39" s="5"/>
      <c r="I39" s="7"/>
      <c r="J39" s="11"/>
    </row>
    <row r="40" customFormat="false" ht="15" hidden="false" customHeight="false" outlineLevel="0" collapsed="false">
      <c r="A40" s="5"/>
      <c r="B40" s="5"/>
      <c r="C40" s="5"/>
      <c r="D40" s="5"/>
      <c r="E40" s="5"/>
      <c r="F40" s="5"/>
      <c r="G40" s="5"/>
      <c r="H40" s="5"/>
      <c r="I40" s="7"/>
      <c r="J40" s="11"/>
    </row>
  </sheetData>
  <dataValidations count="1">
    <dataValidation allowBlank="false" error="Bitte eine ganze Zahl (0–99) eintragen oder leer lassen." errorStyle="stop" operator="between" showDropDown="false" showErrorMessage="true" showInputMessage="false" sqref="B7:B16 F7:F36" type="whole">
      <formula1>0</formula1>
      <formula2>99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0"/>
    <col collapsed="false" customWidth="true" hidden="false" outlineLevel="0" max="6" min="3" style="0" width="15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4" t="s">
        <v>63</v>
      </c>
      <c r="B1" s="5"/>
      <c r="C1" s="5"/>
      <c r="D1" s="5"/>
      <c r="E1" s="5"/>
      <c r="F1" s="5"/>
      <c r="G1" s="5"/>
    </row>
    <row r="2" customFormat="false" ht="15" hidden="false" customHeight="false" outlineLevel="0" collapsed="false">
      <c r="A2" s="8" t="s">
        <v>64</v>
      </c>
      <c r="B2" s="5"/>
      <c r="C2" s="5"/>
      <c r="D2" s="5"/>
      <c r="E2" s="5"/>
      <c r="F2" s="5"/>
      <c r="G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</row>
    <row r="4" customFormat="false" ht="15" hidden="false" customHeight="false" outlineLevel="0" collapsed="false">
      <c r="A4" s="10" t="s">
        <v>65</v>
      </c>
      <c r="B4" s="10" t="s">
        <v>38</v>
      </c>
      <c r="C4" s="10" t="s">
        <v>66</v>
      </c>
      <c r="D4" s="10" t="s">
        <v>67</v>
      </c>
      <c r="E4" s="10" t="s">
        <v>55</v>
      </c>
      <c r="F4" s="10" t="s">
        <v>68</v>
      </c>
      <c r="G4" s="10" t="s">
        <v>69</v>
      </c>
    </row>
    <row r="5" customFormat="false" ht="15" hidden="false" customHeight="false" outlineLevel="0" collapsed="false">
      <c r="A5" s="13" t="s">
        <v>70</v>
      </c>
      <c r="B5" s="13" t="s">
        <v>45</v>
      </c>
      <c r="C5" s="13" t="s">
        <v>46</v>
      </c>
      <c r="D5" s="13" t="s">
        <v>49</v>
      </c>
      <c r="E5" s="13"/>
      <c r="F5" s="13"/>
      <c r="G5" s="13"/>
    </row>
    <row r="6" customFormat="false" ht="15" hidden="false" customHeight="false" outlineLevel="0" collapsed="false">
      <c r="A6" s="13" t="s">
        <v>71</v>
      </c>
      <c r="B6" s="13" t="s">
        <v>45</v>
      </c>
      <c r="C6" s="13" t="s">
        <v>52</v>
      </c>
      <c r="D6" s="13"/>
      <c r="E6" s="13"/>
      <c r="F6" s="13"/>
      <c r="G6" s="13"/>
    </row>
    <row r="7" customFormat="false" ht="15" hidden="false" customHeight="false" outlineLevel="0" collapsed="false">
      <c r="A7" s="13" t="s">
        <v>72</v>
      </c>
      <c r="B7" s="13" t="s">
        <v>45</v>
      </c>
      <c r="C7" s="13" t="s">
        <v>55</v>
      </c>
      <c r="D7" s="13" t="s">
        <v>57</v>
      </c>
      <c r="E7" s="13"/>
      <c r="F7" s="13"/>
      <c r="G7" s="13"/>
    </row>
    <row r="8" customFormat="false" ht="15" hidden="false" customHeight="false" outlineLevel="0" collapsed="false">
      <c r="A8" s="13" t="s">
        <v>73</v>
      </c>
      <c r="B8" s="13" t="s">
        <v>48</v>
      </c>
      <c r="C8" s="13" t="s">
        <v>46</v>
      </c>
      <c r="D8" s="13" t="s">
        <v>52</v>
      </c>
      <c r="E8" s="13"/>
      <c r="F8" s="13"/>
      <c r="G8" s="13"/>
    </row>
    <row r="9" customFormat="false" ht="15" hidden="false" customHeight="false" outlineLevel="0" collapsed="false">
      <c r="A9" s="13" t="s">
        <v>74</v>
      </c>
      <c r="B9" s="13" t="s">
        <v>48</v>
      </c>
      <c r="C9" s="13" t="s">
        <v>49</v>
      </c>
      <c r="D9" s="13" t="s">
        <v>55</v>
      </c>
      <c r="E9" s="13"/>
      <c r="F9" s="13"/>
      <c r="G9" s="13"/>
    </row>
    <row r="10" customFormat="false" ht="15" hidden="false" customHeight="false" outlineLevel="0" collapsed="false">
      <c r="A10" s="13" t="s">
        <v>75</v>
      </c>
      <c r="B10" s="13" t="s">
        <v>51</v>
      </c>
      <c r="C10" s="13" t="s">
        <v>46</v>
      </c>
      <c r="D10" s="13" t="s">
        <v>57</v>
      </c>
      <c r="E10" s="13"/>
      <c r="F10" s="13"/>
      <c r="G10" s="13"/>
    </row>
    <row r="11" customFormat="false" ht="15" hidden="false" customHeight="false" outlineLevel="0" collapsed="false">
      <c r="A11" s="13" t="s">
        <v>76</v>
      </c>
      <c r="B11" s="13" t="s">
        <v>51</v>
      </c>
      <c r="C11" s="13" t="s">
        <v>49</v>
      </c>
      <c r="D11" s="13" t="s">
        <v>52</v>
      </c>
      <c r="E11" s="13" t="s">
        <v>55</v>
      </c>
      <c r="F11" s="13"/>
      <c r="G11" s="13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</row>
    <row r="60" customFormat="false" ht="15" hidden="false" customHeight="false" outlineLevel="0" collapsed="false">
      <c r="A60" s="11"/>
      <c r="B60" s="11"/>
      <c r="C60" s="11"/>
      <c r="D60" s="11"/>
      <c r="E60" s="11"/>
      <c r="F60" s="11"/>
      <c r="G60" s="11"/>
    </row>
    <row r="61" customFormat="false" ht="15" hidden="false" customHeight="false" outlineLevel="0" collapsed="false">
      <c r="A61" s="11"/>
      <c r="B61" s="11"/>
      <c r="C61" s="11"/>
      <c r="D61" s="11"/>
      <c r="E61" s="11"/>
      <c r="F61" s="11"/>
      <c r="G61" s="11"/>
    </row>
    <row r="62" customFormat="false" ht="15" hidden="false" customHeight="false" outlineLevel="0" collapsed="false">
      <c r="A62" s="11"/>
      <c r="B62" s="11"/>
      <c r="C62" s="11"/>
      <c r="D62" s="11"/>
      <c r="E62" s="11"/>
      <c r="F62" s="11"/>
      <c r="G62" s="11"/>
    </row>
    <row r="63" customFormat="false" ht="15" hidden="false" customHeight="false" outlineLevel="0" collapsed="false">
      <c r="A63" s="11"/>
      <c r="B63" s="11"/>
      <c r="C63" s="11"/>
      <c r="D63" s="11"/>
      <c r="E63" s="11"/>
      <c r="F63" s="11"/>
      <c r="G63" s="11"/>
    </row>
    <row r="64" customFormat="false" ht="15" hidden="false" customHeight="false" outlineLevel="0" collapsed="false">
      <c r="A64" s="11"/>
      <c r="B64" s="11"/>
      <c r="C64" s="11"/>
      <c r="D64" s="11"/>
      <c r="E64" s="11"/>
      <c r="F64" s="11"/>
      <c r="G64" s="11"/>
    </row>
  </sheetData>
  <conditionalFormatting sqref="A5:A64">
    <cfRule type="expression" priority="2" aboveAverage="0" equalAverage="0" bottom="0" percent="0" rank="0" text="" dxfId="0">
      <formula>AND(A5&lt;&gt;"",COUNTIF($A$5:$A$64,A5)&gt;1)</formula>
    </cfRule>
  </conditionalFormatting>
  <dataValidations count="2">
    <dataValidation allowBlank="true" errorStyle="stop" operator="between" showDropDown="false" showErrorMessage="false" showInputMessage="false" sqref="B5:B64" type="list">
      <formula1>Einstellungen!$A$7:$A$16</formula1>
      <formula2>0</formula2>
    </dataValidation>
    <dataValidation allowBlank="true" errorStyle="stop" operator="between" showDropDown="false" showErrorMessage="false" showInputMessage="false" sqref="C5:F64" type="list">
      <formula1>Einstellungen!$E$7:$E$36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4" min="4" style="0" width="13"/>
    <col collapsed="false" customWidth="true" hidden="false" outlineLevel="0" max="5" min="5" style="0" width="34"/>
    <col collapsed="false" customWidth="true" hidden="false" outlineLevel="0" max="6" min="6" style="0" width="18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30"/>
  </cols>
  <sheetData>
    <row r="1" customFormat="false" ht="17.35" hidden="false" customHeight="false" outlineLevel="0" collapsed="false">
      <c r="A1" s="4" t="s">
        <v>77</v>
      </c>
      <c r="B1" s="5"/>
      <c r="C1" s="5"/>
      <c r="D1" s="5"/>
      <c r="E1" s="5"/>
      <c r="F1" s="5"/>
      <c r="G1" s="5"/>
      <c r="H1" s="5"/>
      <c r="I1" s="5"/>
      <c r="J1" s="5"/>
    </row>
    <row r="2" customFormat="false" ht="15" hidden="false" customHeight="false" outlineLevel="0" collapsed="false">
      <c r="A2" s="8" t="s">
        <v>78</v>
      </c>
      <c r="B2" s="5"/>
      <c r="C2" s="5"/>
      <c r="D2" s="5"/>
      <c r="E2" s="5"/>
      <c r="F2" s="5"/>
      <c r="G2" s="5"/>
      <c r="H2" s="5"/>
      <c r="I2" s="5"/>
      <c r="J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</row>
    <row r="4" customFormat="false" ht="42" hidden="false" customHeight="true" outlineLevel="0" collapsed="false">
      <c r="A4" s="10" t="s">
        <v>65</v>
      </c>
      <c r="B4" s="10" t="s">
        <v>79</v>
      </c>
      <c r="C4" s="10" t="s">
        <v>80</v>
      </c>
      <c r="D4" s="10" t="s">
        <v>81</v>
      </c>
      <c r="E4" s="10" t="s">
        <v>82</v>
      </c>
      <c r="F4" s="10" t="s">
        <v>38</v>
      </c>
      <c r="G4" s="10" t="s">
        <v>83</v>
      </c>
      <c r="H4" s="10" t="s">
        <v>84</v>
      </c>
      <c r="I4" s="10" t="s">
        <v>85</v>
      </c>
      <c r="J4" s="10" t="s">
        <v>86</v>
      </c>
    </row>
    <row r="5" customFormat="false" ht="15" hidden="false" customHeight="false" outlineLevel="0" collapsed="false">
      <c r="A5" s="13" t="s">
        <v>70</v>
      </c>
      <c r="B5" s="14" t="n">
        <v>46573</v>
      </c>
      <c r="C5" s="14" t="n">
        <v>46591</v>
      </c>
      <c r="D5" s="13" t="s">
        <v>87</v>
      </c>
      <c r="E5" s="13" t="s">
        <v>88</v>
      </c>
      <c r="F5" s="15" t="str">
        <f aca="false">IF($A5="","",IFERROR(INDEX(Team!$B$5:$B$64,MATCH($A5,Team!$A$5:$A$64,0)),"?"))</f>
        <v>Ergotherapie</v>
      </c>
      <c r="G5" s="16" t="n">
        <f aca="false">IF(OR($A5="",$B5="",$C5="",$C5&lt;$B5),"",NETWORKDAYS($B5,$C5,Einstellungen!$I$7:$I$40))</f>
        <v>15</v>
      </c>
      <c r="H5" s="16" t="n">
        <f aca="true">IF(OR($A5="",$B5="",$C5="",$C5&lt;$B5),"",IF(MIN($C5,Einstellungen!$B$4)&lt;MAX($B5,Einstellungen!$B$3),0,IFERROR(SUMPRODUCT(--(MOD(OFFSET(Konflikt!$G$4,MATCH($A5,Team!$A$5:$A$64,0),MAX($B5,Einstellungen!$B$3)-Einstellungen!$B$3,1,MIN($C5,Einstellungen!$B$4)-MAX($B5,Einstellungen!$B$3)+1),2)=1)),"?")))</f>
        <v>0</v>
      </c>
      <c r="I5" s="16" t="n">
        <f aca="true">IF(OR($A5="",$B5="",$C5="",$C5&lt;$B5),"",IF(MIN($C5,Einstellungen!$B$4)&lt;MAX($B5,Einstellungen!$B$3),0,IFERROR(SUMPRODUCT(--(OFFSET(Konflikt!$G$4,MATCH($A5,Team!$A$5:$A$64,0),MAX($B5,Einstellungen!$B$3)-Einstellungen!$B$3,1,MIN($C5,Einstellungen!$B$4)-MAX($B5,Einstellungen!$B$3)+1)&gt;=2)),"?")))</f>
        <v>5</v>
      </c>
      <c r="J5" s="15" t="str">
        <f aca="false">IF($A5="","",IF(OR($B5="",$C5=""),"Von und Bis eintragen",IF($C5&lt;$B5,"Bis liegt vor Von",IF(ISNA(MATCH($A5,Team!$A$5:$A$64,0)),"Name fehlt im Blatt Team",IF(N($H5)+N($I5)&gt;0,"Engpass – bitte absprechen",IF(OR($B5&lt;Einstellungen!$B$3,$C5&gt;Einstellungen!$B$4),"Teils außerhalb des Planungszeitraums","ok"))))))</f>
        <v>Engpass – bitte absprechen</v>
      </c>
    </row>
    <row r="6" customFormat="false" ht="15" hidden="false" customHeight="false" outlineLevel="0" collapsed="false">
      <c r="A6" s="13" t="s">
        <v>71</v>
      </c>
      <c r="B6" s="14" t="n">
        <v>46594</v>
      </c>
      <c r="C6" s="14" t="n">
        <v>46612</v>
      </c>
      <c r="D6" s="13" t="s">
        <v>89</v>
      </c>
      <c r="E6" s="13"/>
      <c r="F6" s="15" t="str">
        <f aca="false">IF($A6="","",IFERROR(INDEX(Team!$B$5:$B$64,MATCH($A6,Team!$A$5:$A$64,0)),"?"))</f>
        <v>Ergotherapie</v>
      </c>
      <c r="G6" s="16" t="n">
        <f aca="false">IF(OR($A6="",$B6="",$C6="",$C6&lt;$B6),"",NETWORKDAYS($B6,$C6,Einstellungen!$I$7:$I$40))</f>
        <v>15</v>
      </c>
      <c r="H6" s="16" t="n">
        <f aca="true">IF(OR($A6="",$B6="",$C6="",$C6&lt;$B6),"",IF(MIN($C6,Einstellungen!$B$4)&lt;MAX($B6,Einstellungen!$B$3),0,IFERROR(SUMPRODUCT(--(MOD(OFFSET(Konflikt!$G$4,MATCH($A6,Team!$A$5:$A$64,0),MAX($B6,Einstellungen!$B$3)-Einstellungen!$B$3,1,MIN($C6,Einstellungen!$B$4)-MAX($B6,Einstellungen!$B$3)+1),2)=1)),"?")))</f>
        <v>0</v>
      </c>
      <c r="I6" s="16" t="n">
        <f aca="true">IF(OR($A6="",$B6="",$C6="",$C6&lt;$B6),"",IF(MIN($C6,Einstellungen!$B$4)&lt;MAX($B6,Einstellungen!$B$3),0,IFERROR(SUMPRODUCT(--(OFFSET(Konflikt!$G$4,MATCH($A6,Team!$A$5:$A$64,0),MAX($B6,Einstellungen!$B$3)-Einstellungen!$B$3,1,MIN($C6,Einstellungen!$B$4)-MAX($B6,Einstellungen!$B$3)+1)&gt;=2)),"?")))</f>
        <v>0</v>
      </c>
      <c r="J6" s="15" t="str">
        <f aca="false">IF($A6="","",IF(OR($B6="",$C6=""),"Von und Bis eintragen",IF($C6&lt;$B6,"Bis liegt vor Von",IF(ISNA(MATCH($A6,Team!$A$5:$A$64,0)),"Name fehlt im Blatt Team",IF(N($H6)+N($I6)&gt;0,"Engpass – bitte absprechen",IF(OR($B6&lt;Einstellungen!$B$3,$C6&gt;Einstellungen!$B$4),"Teils außerhalb des Planungszeitraums","ok"))))))</f>
        <v>ok</v>
      </c>
    </row>
    <row r="7" customFormat="false" ht="15" hidden="false" customHeight="false" outlineLevel="0" collapsed="false">
      <c r="A7" s="13" t="s">
        <v>73</v>
      </c>
      <c r="B7" s="14" t="n">
        <v>46580</v>
      </c>
      <c r="C7" s="14" t="n">
        <v>46598</v>
      </c>
      <c r="D7" s="13" t="s">
        <v>89</v>
      </c>
      <c r="E7" s="13"/>
      <c r="F7" s="15" t="str">
        <f aca="false">IF($A7="","",IFERROR(INDEX(Team!$B$5:$B$64,MATCH($A7,Team!$A$5:$A$64,0)),"?"))</f>
        <v>Musiktherapie</v>
      </c>
      <c r="G7" s="16" t="n">
        <f aca="false">IF(OR($A7="",$B7="",$C7="",$C7&lt;$B7),"",NETWORKDAYS($B7,$C7,Einstellungen!$I$7:$I$40))</f>
        <v>15</v>
      </c>
      <c r="H7" s="16" t="n">
        <f aca="true">IF(OR($A7="",$B7="",$C7="",$C7&lt;$B7),"",IF(MIN($C7,Einstellungen!$B$4)&lt;MAX($B7,Einstellungen!$B$3),0,IFERROR(SUMPRODUCT(--(MOD(OFFSET(Konflikt!$G$4,MATCH($A7,Team!$A$5:$A$64,0),MAX($B7,Einstellungen!$B$3)-Einstellungen!$B$3,1,MIN($C7,Einstellungen!$B$4)-MAX($B7,Einstellungen!$B$3)+1),2)=1)),"?")))</f>
        <v>0</v>
      </c>
      <c r="I7" s="16" t="n">
        <f aca="true">IF(OR($A7="",$B7="",$C7="",$C7&lt;$B7),"",IF(MIN($C7,Einstellungen!$B$4)&lt;MAX($B7,Einstellungen!$B$3),0,IFERROR(SUMPRODUCT(--(OFFSET(Konflikt!$G$4,MATCH($A7,Team!$A$5:$A$64,0),MAX($B7,Einstellungen!$B$3)-Einstellungen!$B$3,1,MIN($C7,Einstellungen!$B$4)-MAX($B7,Einstellungen!$B$3)+1)&gt;=2)),"?")))</f>
        <v>5</v>
      </c>
      <c r="J7" s="15" t="str">
        <f aca="false">IF($A7="","",IF(OR($B7="",$C7=""),"Von und Bis eintragen",IF($C7&lt;$B7,"Bis liegt vor Von",IF(ISNA(MATCH($A7,Team!$A$5:$A$64,0)),"Name fehlt im Blatt Team",IF(N($H7)+N($I7)&gt;0,"Engpass – bitte absprechen",IF(OR($B7&lt;Einstellungen!$B$3,$C7&gt;Einstellungen!$B$4),"Teils außerhalb des Planungszeitraums","ok"))))))</f>
        <v>Engpass – bitte absprechen</v>
      </c>
    </row>
    <row r="8" customFormat="false" ht="15" hidden="false" customHeight="false" outlineLevel="0" collapsed="false">
      <c r="A8" s="13" t="s">
        <v>75</v>
      </c>
      <c r="B8" s="14" t="n">
        <v>46587</v>
      </c>
      <c r="C8" s="14" t="n">
        <v>46598</v>
      </c>
      <c r="D8" s="13" t="s">
        <v>89</v>
      </c>
      <c r="E8" s="13" t="s">
        <v>90</v>
      </c>
      <c r="F8" s="15" t="str">
        <f aca="false">IF($A8="","",IFERROR(INDEX(Team!$B$5:$B$64,MATCH($A8,Team!$A$5:$A$64,0)),"?"))</f>
        <v>Bewegungstherapie</v>
      </c>
      <c r="G8" s="16" t="n">
        <f aca="false">IF(OR($A8="",$B8="",$C8="",$C8&lt;$B8),"",NETWORKDAYS($B8,$C8,Einstellungen!$I$7:$I$40))</f>
        <v>10</v>
      </c>
      <c r="H8" s="16" t="n">
        <f aca="true">IF(OR($A8="",$B8="",$C8="",$C8&lt;$B8),"",IF(MIN($C8,Einstellungen!$B$4)&lt;MAX($B8,Einstellungen!$B$3),0,IFERROR(SUMPRODUCT(--(MOD(OFFSET(Konflikt!$G$4,MATCH($A8,Team!$A$5:$A$64,0),MAX($B8,Einstellungen!$B$3)-Einstellungen!$B$3,1,MIN($C8,Einstellungen!$B$4)-MAX($B8,Einstellungen!$B$3)+1),2)=1)),"?")))</f>
        <v>0</v>
      </c>
      <c r="I8" s="16" t="n">
        <f aca="true">IF(OR($A8="",$B8="",$C8="",$C8&lt;$B8),"",IF(MIN($C8,Einstellungen!$B$4)&lt;MAX($B8,Einstellungen!$B$3),0,IFERROR(SUMPRODUCT(--(OFFSET(Konflikt!$G$4,MATCH($A8,Team!$A$5:$A$64,0),MAX($B8,Einstellungen!$B$3)-Einstellungen!$B$3,1,MIN($C8,Einstellungen!$B$4)-MAX($B8,Einstellungen!$B$3)+1)&gt;=2)),"?")))</f>
        <v>5</v>
      </c>
      <c r="J8" s="15" t="str">
        <f aca="false">IF($A8="","",IF(OR($B8="",$C8=""),"Von und Bis eintragen",IF($C8&lt;$B8,"Bis liegt vor Von",IF(ISNA(MATCH($A8,Team!$A$5:$A$64,0)),"Name fehlt im Blatt Team",IF(N($H8)+N($I8)&gt;0,"Engpass – bitte absprechen",IF(OR($B8&lt;Einstellungen!$B$3,$C8&gt;Einstellungen!$B$4),"Teils außerhalb des Planungszeitraums","ok"))))))</f>
        <v>Engpass – bitte absprechen</v>
      </c>
    </row>
    <row r="9" customFormat="false" ht="15" hidden="false" customHeight="false" outlineLevel="0" collapsed="false">
      <c r="A9" s="13" t="s">
        <v>74</v>
      </c>
      <c r="B9" s="14" t="n">
        <v>46671</v>
      </c>
      <c r="C9" s="14" t="n">
        <v>46675</v>
      </c>
      <c r="D9" s="13" t="s">
        <v>91</v>
      </c>
      <c r="E9" s="13"/>
      <c r="F9" s="15" t="str">
        <f aca="false">IF($A9="","",IFERROR(INDEX(Team!$B$5:$B$64,MATCH($A9,Team!$A$5:$A$64,0)),"?"))</f>
        <v>Musiktherapie</v>
      </c>
      <c r="G9" s="16" t="n">
        <f aca="false">IF(OR($A9="",$B9="",$C9="",$C9&lt;$B9),"",NETWORKDAYS($B9,$C9,Einstellungen!$I$7:$I$40))</f>
        <v>5</v>
      </c>
      <c r="H9" s="16" t="n">
        <f aca="true">IF(OR($A9="",$B9="",$C9="",$C9&lt;$B9),"",IF(MIN($C9,Einstellungen!$B$4)&lt;MAX($B9,Einstellungen!$B$3),0,IFERROR(SUMPRODUCT(--(MOD(OFFSET(Konflikt!$G$4,MATCH($A9,Team!$A$5:$A$64,0),MAX($B9,Einstellungen!$B$3)-Einstellungen!$B$3,1,MIN($C9,Einstellungen!$B$4)-MAX($B9,Einstellungen!$B$3)+1),2)=1)),"?")))</f>
        <v>0</v>
      </c>
      <c r="I9" s="16" t="n">
        <f aca="true">IF(OR($A9="",$B9="",$C9="",$C9&lt;$B9),"",IF(MIN($C9,Einstellungen!$B$4)&lt;MAX($B9,Einstellungen!$B$3),0,IFERROR(SUMPRODUCT(--(OFFSET(Konflikt!$G$4,MATCH($A9,Team!$A$5:$A$64,0),MAX($B9,Einstellungen!$B$3)-Einstellungen!$B$3,1,MIN($C9,Einstellungen!$B$4)-MAX($B9,Einstellungen!$B$3)+1)&gt;=2)),"?")))</f>
        <v>0</v>
      </c>
      <c r="J9" s="15" t="str">
        <f aca="false">IF($A9="","",IF(OR($B9="",$C9=""),"Von und Bis eintragen",IF($C9&lt;$B9,"Bis liegt vor Von",IF(ISNA(MATCH($A9,Team!$A$5:$A$64,0)),"Name fehlt im Blatt Team",IF(N($H9)+N($I9)&gt;0,"Engpass – bitte absprechen",IF(OR($B9&lt;Einstellungen!$B$3,$C9&gt;Einstellungen!$B$4),"Teils außerhalb des Planungszeitraums","ok"))))))</f>
        <v>ok</v>
      </c>
    </row>
    <row r="10" customFormat="false" ht="15" hidden="false" customHeight="false" outlineLevel="0" collapsed="false">
      <c r="A10" s="11"/>
      <c r="B10" s="7"/>
      <c r="C10" s="7"/>
      <c r="D10" s="11"/>
      <c r="E10" s="11"/>
      <c r="F10" s="15" t="str">
        <f aca="false">IF($A10="","",IFERROR(INDEX(Team!$B$5:$B$64,MATCH($A10,Team!$A$5:$A$64,0)),"?"))</f>
        <v/>
      </c>
      <c r="G10" s="16" t="str">
        <f aca="false">IF(OR($A10="",$B10="",$C10="",$C10&lt;$B10),"",NETWORKDAYS($B10,$C10,Einstellungen!$I$7:$I$40))</f>
        <v/>
      </c>
      <c r="H10" s="16" t="str">
        <f aca="true">IF(OR($A10="",$B10="",$C10="",$C10&lt;$B10),"",IF(MIN($C10,Einstellungen!$B$4)&lt;MAX($B10,Einstellungen!$B$3),0,IFERROR(SUMPRODUCT(--(MOD(OFFSET(Konflikt!$G$4,MATCH($A10,Team!$A$5:$A$64,0),MAX($B10,Einstellungen!$B$3)-Einstellungen!$B$3,1,MIN($C10,Einstellungen!$B$4)-MAX($B10,Einstellungen!$B$3)+1),2)=1)),"?")))</f>
        <v/>
      </c>
      <c r="I10" s="16" t="str">
        <f aca="true">IF(OR($A10="",$B10="",$C10="",$C10&lt;$B10),"",IF(MIN($C10,Einstellungen!$B$4)&lt;MAX($B10,Einstellungen!$B$3),0,IFERROR(SUMPRODUCT(--(OFFSET(Konflikt!$G$4,MATCH($A10,Team!$A$5:$A$64,0),MAX($B10,Einstellungen!$B$3)-Einstellungen!$B$3,1,MIN($C10,Einstellungen!$B$4)-MAX($B10,Einstellungen!$B$3)+1)&gt;=2)),"?")))</f>
        <v/>
      </c>
      <c r="J10" s="15" t="str">
        <f aca="false">IF($A10="","",IF(OR($B10="",$C10=""),"Von und Bis eintragen",IF($C10&lt;$B10,"Bis liegt vor Von",IF(ISNA(MATCH($A10,Team!$A$5:$A$64,0)),"Name fehlt im Blatt Team",IF(N($H10)+N($I10)&gt;0,"Engpass – bitte absprechen",IF(OR($B10&lt;Einstellungen!$B$3,$C10&gt;Einstellungen!$B$4),"Teils außerhalb des Planungszeitraums","ok"))))))</f>
        <v/>
      </c>
    </row>
    <row r="11" customFormat="false" ht="15" hidden="false" customHeight="false" outlineLevel="0" collapsed="false">
      <c r="A11" s="11"/>
      <c r="B11" s="7"/>
      <c r="C11" s="7"/>
      <c r="D11" s="11"/>
      <c r="E11" s="11"/>
      <c r="F11" s="15" t="str">
        <f aca="false">IF($A11="","",IFERROR(INDEX(Team!$B$5:$B$64,MATCH($A11,Team!$A$5:$A$64,0)),"?"))</f>
        <v/>
      </c>
      <c r="G11" s="16" t="str">
        <f aca="false">IF(OR($A11="",$B11="",$C11="",$C11&lt;$B11),"",NETWORKDAYS($B11,$C11,Einstellungen!$I$7:$I$40))</f>
        <v/>
      </c>
      <c r="H11" s="16" t="str">
        <f aca="true">IF(OR($A11="",$B11="",$C11="",$C11&lt;$B11),"",IF(MIN($C11,Einstellungen!$B$4)&lt;MAX($B11,Einstellungen!$B$3),0,IFERROR(SUMPRODUCT(--(MOD(OFFSET(Konflikt!$G$4,MATCH($A11,Team!$A$5:$A$64,0),MAX($B11,Einstellungen!$B$3)-Einstellungen!$B$3,1,MIN($C11,Einstellungen!$B$4)-MAX($B11,Einstellungen!$B$3)+1),2)=1)),"?")))</f>
        <v/>
      </c>
      <c r="I11" s="16" t="str">
        <f aca="true">IF(OR($A11="",$B11="",$C11="",$C11&lt;$B11),"",IF(MIN($C11,Einstellungen!$B$4)&lt;MAX($B11,Einstellungen!$B$3),0,IFERROR(SUMPRODUCT(--(OFFSET(Konflikt!$G$4,MATCH($A11,Team!$A$5:$A$64,0),MAX($B11,Einstellungen!$B$3)-Einstellungen!$B$3,1,MIN($C11,Einstellungen!$B$4)-MAX($B11,Einstellungen!$B$3)+1)&gt;=2)),"?")))</f>
        <v/>
      </c>
      <c r="J11" s="15" t="str">
        <f aca="false">IF($A11="","",IF(OR($B11="",$C11=""),"Von und Bis eintragen",IF($C11&lt;$B11,"Bis liegt vor Von",IF(ISNA(MATCH($A11,Team!$A$5:$A$64,0)),"Name fehlt im Blatt Team",IF(N($H11)+N($I11)&gt;0,"Engpass – bitte absprechen",IF(OR($B11&lt;Einstellungen!$B$3,$C11&gt;Einstellungen!$B$4),"Teils außerhalb des Planungszeitraums","ok"))))))</f>
        <v/>
      </c>
    </row>
    <row r="12" customFormat="false" ht="15" hidden="false" customHeight="false" outlineLevel="0" collapsed="false">
      <c r="A12" s="11"/>
      <c r="B12" s="7"/>
      <c r="C12" s="7"/>
      <c r="D12" s="11"/>
      <c r="E12" s="11"/>
      <c r="F12" s="15" t="str">
        <f aca="false">IF($A12="","",IFERROR(INDEX(Team!$B$5:$B$64,MATCH($A12,Team!$A$5:$A$64,0)),"?"))</f>
        <v/>
      </c>
      <c r="G12" s="16" t="str">
        <f aca="false">IF(OR($A12="",$B12="",$C12="",$C12&lt;$B12),"",NETWORKDAYS($B12,$C12,Einstellungen!$I$7:$I$40))</f>
        <v/>
      </c>
      <c r="H12" s="16" t="str">
        <f aca="true">IF(OR($A12="",$B12="",$C12="",$C12&lt;$B12),"",IF(MIN($C12,Einstellungen!$B$4)&lt;MAX($B12,Einstellungen!$B$3),0,IFERROR(SUMPRODUCT(--(MOD(OFFSET(Konflikt!$G$4,MATCH($A12,Team!$A$5:$A$64,0),MAX($B12,Einstellungen!$B$3)-Einstellungen!$B$3,1,MIN($C12,Einstellungen!$B$4)-MAX($B12,Einstellungen!$B$3)+1),2)=1)),"?")))</f>
        <v/>
      </c>
      <c r="I12" s="16" t="str">
        <f aca="true">IF(OR($A12="",$B12="",$C12="",$C12&lt;$B12),"",IF(MIN($C12,Einstellungen!$B$4)&lt;MAX($B12,Einstellungen!$B$3),0,IFERROR(SUMPRODUCT(--(OFFSET(Konflikt!$G$4,MATCH($A12,Team!$A$5:$A$64,0),MAX($B12,Einstellungen!$B$3)-Einstellungen!$B$3,1,MIN($C12,Einstellungen!$B$4)-MAX($B12,Einstellungen!$B$3)+1)&gt;=2)),"?")))</f>
        <v/>
      </c>
      <c r="J12" s="15" t="str">
        <f aca="false">IF($A12="","",IF(OR($B12="",$C12=""),"Von und Bis eintragen",IF($C12&lt;$B12,"Bis liegt vor Von",IF(ISNA(MATCH($A12,Team!$A$5:$A$64,0)),"Name fehlt im Blatt Team",IF(N($H12)+N($I12)&gt;0,"Engpass – bitte absprechen",IF(OR($B12&lt;Einstellungen!$B$3,$C12&gt;Einstellungen!$B$4),"Teils außerhalb des Planungszeitraums","ok"))))))</f>
        <v/>
      </c>
    </row>
    <row r="13" customFormat="false" ht="15" hidden="false" customHeight="false" outlineLevel="0" collapsed="false">
      <c r="A13" s="11"/>
      <c r="B13" s="7"/>
      <c r="C13" s="7"/>
      <c r="D13" s="11"/>
      <c r="E13" s="11"/>
      <c r="F13" s="15" t="str">
        <f aca="false">IF($A13="","",IFERROR(INDEX(Team!$B$5:$B$64,MATCH($A13,Team!$A$5:$A$64,0)),"?"))</f>
        <v/>
      </c>
      <c r="G13" s="16" t="str">
        <f aca="false">IF(OR($A13="",$B13="",$C13="",$C13&lt;$B13),"",NETWORKDAYS($B13,$C13,Einstellungen!$I$7:$I$40))</f>
        <v/>
      </c>
      <c r="H13" s="16" t="str">
        <f aca="true">IF(OR($A13="",$B13="",$C13="",$C13&lt;$B13),"",IF(MIN($C13,Einstellungen!$B$4)&lt;MAX($B13,Einstellungen!$B$3),0,IFERROR(SUMPRODUCT(--(MOD(OFFSET(Konflikt!$G$4,MATCH($A13,Team!$A$5:$A$64,0),MAX($B13,Einstellungen!$B$3)-Einstellungen!$B$3,1,MIN($C13,Einstellungen!$B$4)-MAX($B13,Einstellungen!$B$3)+1),2)=1)),"?")))</f>
        <v/>
      </c>
      <c r="I13" s="16" t="str">
        <f aca="true">IF(OR($A13="",$B13="",$C13="",$C13&lt;$B13),"",IF(MIN($C13,Einstellungen!$B$4)&lt;MAX($B13,Einstellungen!$B$3),0,IFERROR(SUMPRODUCT(--(OFFSET(Konflikt!$G$4,MATCH($A13,Team!$A$5:$A$64,0),MAX($B13,Einstellungen!$B$3)-Einstellungen!$B$3,1,MIN($C13,Einstellungen!$B$4)-MAX($B13,Einstellungen!$B$3)+1)&gt;=2)),"?")))</f>
        <v/>
      </c>
      <c r="J13" s="15" t="str">
        <f aca="false">IF($A13="","",IF(OR($B13="",$C13=""),"Von und Bis eintragen",IF($C13&lt;$B13,"Bis liegt vor Von",IF(ISNA(MATCH($A13,Team!$A$5:$A$64,0)),"Name fehlt im Blatt Team",IF(N($H13)+N($I13)&gt;0,"Engpass – bitte absprechen",IF(OR($B13&lt;Einstellungen!$B$3,$C13&gt;Einstellungen!$B$4),"Teils außerhalb des Planungszeitraums","ok"))))))</f>
        <v/>
      </c>
    </row>
    <row r="14" customFormat="false" ht="15" hidden="false" customHeight="false" outlineLevel="0" collapsed="false">
      <c r="A14" s="11"/>
      <c r="B14" s="7"/>
      <c r="C14" s="7"/>
      <c r="D14" s="11"/>
      <c r="E14" s="11"/>
      <c r="F14" s="15" t="str">
        <f aca="false">IF($A14="","",IFERROR(INDEX(Team!$B$5:$B$64,MATCH($A14,Team!$A$5:$A$64,0)),"?"))</f>
        <v/>
      </c>
      <c r="G14" s="16" t="str">
        <f aca="false">IF(OR($A14="",$B14="",$C14="",$C14&lt;$B14),"",NETWORKDAYS($B14,$C14,Einstellungen!$I$7:$I$40))</f>
        <v/>
      </c>
      <c r="H14" s="16" t="str">
        <f aca="true">IF(OR($A14="",$B14="",$C14="",$C14&lt;$B14),"",IF(MIN($C14,Einstellungen!$B$4)&lt;MAX($B14,Einstellungen!$B$3),0,IFERROR(SUMPRODUCT(--(MOD(OFFSET(Konflikt!$G$4,MATCH($A14,Team!$A$5:$A$64,0),MAX($B14,Einstellungen!$B$3)-Einstellungen!$B$3,1,MIN($C14,Einstellungen!$B$4)-MAX($B14,Einstellungen!$B$3)+1),2)=1)),"?")))</f>
        <v/>
      </c>
      <c r="I14" s="16" t="str">
        <f aca="true">IF(OR($A14="",$B14="",$C14="",$C14&lt;$B14),"",IF(MIN($C14,Einstellungen!$B$4)&lt;MAX($B14,Einstellungen!$B$3),0,IFERROR(SUMPRODUCT(--(OFFSET(Konflikt!$G$4,MATCH($A14,Team!$A$5:$A$64,0),MAX($B14,Einstellungen!$B$3)-Einstellungen!$B$3,1,MIN($C14,Einstellungen!$B$4)-MAX($B14,Einstellungen!$B$3)+1)&gt;=2)),"?")))</f>
        <v/>
      </c>
      <c r="J14" s="15" t="str">
        <f aca="false">IF($A14="","",IF(OR($B14="",$C14=""),"Von und Bis eintragen",IF($C14&lt;$B14,"Bis liegt vor Von",IF(ISNA(MATCH($A14,Team!$A$5:$A$64,0)),"Name fehlt im Blatt Team",IF(N($H14)+N($I14)&gt;0,"Engpass – bitte absprechen",IF(OR($B14&lt;Einstellungen!$B$3,$C14&gt;Einstellungen!$B$4),"Teils außerhalb des Planungszeitraums","ok"))))))</f>
        <v/>
      </c>
    </row>
    <row r="15" customFormat="false" ht="15" hidden="false" customHeight="false" outlineLevel="0" collapsed="false">
      <c r="A15" s="11"/>
      <c r="B15" s="7"/>
      <c r="C15" s="7"/>
      <c r="D15" s="11"/>
      <c r="E15" s="11"/>
      <c r="F15" s="15" t="str">
        <f aca="false">IF($A15="","",IFERROR(INDEX(Team!$B$5:$B$64,MATCH($A15,Team!$A$5:$A$64,0)),"?"))</f>
        <v/>
      </c>
      <c r="G15" s="16" t="str">
        <f aca="false">IF(OR($A15="",$B15="",$C15="",$C15&lt;$B15),"",NETWORKDAYS($B15,$C15,Einstellungen!$I$7:$I$40))</f>
        <v/>
      </c>
      <c r="H15" s="16" t="str">
        <f aca="true">IF(OR($A15="",$B15="",$C15="",$C15&lt;$B15),"",IF(MIN($C15,Einstellungen!$B$4)&lt;MAX($B15,Einstellungen!$B$3),0,IFERROR(SUMPRODUCT(--(MOD(OFFSET(Konflikt!$G$4,MATCH($A15,Team!$A$5:$A$64,0),MAX($B15,Einstellungen!$B$3)-Einstellungen!$B$3,1,MIN($C15,Einstellungen!$B$4)-MAX($B15,Einstellungen!$B$3)+1),2)=1)),"?")))</f>
        <v/>
      </c>
      <c r="I15" s="16" t="str">
        <f aca="true">IF(OR($A15="",$B15="",$C15="",$C15&lt;$B15),"",IF(MIN($C15,Einstellungen!$B$4)&lt;MAX($B15,Einstellungen!$B$3),0,IFERROR(SUMPRODUCT(--(OFFSET(Konflikt!$G$4,MATCH($A15,Team!$A$5:$A$64,0),MAX($B15,Einstellungen!$B$3)-Einstellungen!$B$3,1,MIN($C15,Einstellungen!$B$4)-MAX($B15,Einstellungen!$B$3)+1)&gt;=2)),"?")))</f>
        <v/>
      </c>
      <c r="J15" s="15" t="str">
        <f aca="false">IF($A15="","",IF(OR($B15="",$C15=""),"Von und Bis eintragen",IF($C15&lt;$B15,"Bis liegt vor Von",IF(ISNA(MATCH($A15,Team!$A$5:$A$64,0)),"Name fehlt im Blatt Team",IF(N($H15)+N($I15)&gt;0,"Engpass – bitte absprechen",IF(OR($B15&lt;Einstellungen!$B$3,$C15&gt;Einstellungen!$B$4),"Teils außerhalb des Planungszeitraums","ok"))))))</f>
        <v/>
      </c>
    </row>
    <row r="16" customFormat="false" ht="15" hidden="false" customHeight="false" outlineLevel="0" collapsed="false">
      <c r="A16" s="11"/>
      <c r="B16" s="7"/>
      <c r="C16" s="7"/>
      <c r="D16" s="11"/>
      <c r="E16" s="11"/>
      <c r="F16" s="15" t="str">
        <f aca="false">IF($A16="","",IFERROR(INDEX(Team!$B$5:$B$64,MATCH($A16,Team!$A$5:$A$64,0)),"?"))</f>
        <v/>
      </c>
      <c r="G16" s="16" t="str">
        <f aca="false">IF(OR($A16="",$B16="",$C16="",$C16&lt;$B16),"",NETWORKDAYS($B16,$C16,Einstellungen!$I$7:$I$40))</f>
        <v/>
      </c>
      <c r="H16" s="16" t="str">
        <f aca="true">IF(OR($A16="",$B16="",$C16="",$C16&lt;$B16),"",IF(MIN($C16,Einstellungen!$B$4)&lt;MAX($B16,Einstellungen!$B$3),0,IFERROR(SUMPRODUCT(--(MOD(OFFSET(Konflikt!$G$4,MATCH($A16,Team!$A$5:$A$64,0),MAX($B16,Einstellungen!$B$3)-Einstellungen!$B$3,1,MIN($C16,Einstellungen!$B$4)-MAX($B16,Einstellungen!$B$3)+1),2)=1)),"?")))</f>
        <v/>
      </c>
      <c r="I16" s="16" t="str">
        <f aca="true">IF(OR($A16="",$B16="",$C16="",$C16&lt;$B16),"",IF(MIN($C16,Einstellungen!$B$4)&lt;MAX($B16,Einstellungen!$B$3),0,IFERROR(SUMPRODUCT(--(OFFSET(Konflikt!$G$4,MATCH($A16,Team!$A$5:$A$64,0),MAX($B16,Einstellungen!$B$3)-Einstellungen!$B$3,1,MIN($C16,Einstellungen!$B$4)-MAX($B16,Einstellungen!$B$3)+1)&gt;=2)),"?")))</f>
        <v/>
      </c>
      <c r="J16" s="15" t="str">
        <f aca="false">IF($A16="","",IF(OR($B16="",$C16=""),"Von und Bis eintragen",IF($C16&lt;$B16,"Bis liegt vor Von",IF(ISNA(MATCH($A16,Team!$A$5:$A$64,0)),"Name fehlt im Blatt Team",IF(N($H16)+N($I16)&gt;0,"Engpass – bitte absprechen",IF(OR($B16&lt;Einstellungen!$B$3,$C16&gt;Einstellungen!$B$4),"Teils außerhalb des Planungszeitraums","ok"))))))</f>
        <v/>
      </c>
    </row>
    <row r="17" customFormat="false" ht="15" hidden="false" customHeight="false" outlineLevel="0" collapsed="false">
      <c r="A17" s="11"/>
      <c r="B17" s="7"/>
      <c r="C17" s="7"/>
      <c r="D17" s="11"/>
      <c r="E17" s="11"/>
      <c r="F17" s="15" t="str">
        <f aca="false">IF($A17="","",IFERROR(INDEX(Team!$B$5:$B$64,MATCH($A17,Team!$A$5:$A$64,0)),"?"))</f>
        <v/>
      </c>
      <c r="G17" s="16" t="str">
        <f aca="false">IF(OR($A17="",$B17="",$C17="",$C17&lt;$B17),"",NETWORKDAYS($B17,$C17,Einstellungen!$I$7:$I$40))</f>
        <v/>
      </c>
      <c r="H17" s="16" t="str">
        <f aca="true">IF(OR($A17="",$B17="",$C17="",$C17&lt;$B17),"",IF(MIN($C17,Einstellungen!$B$4)&lt;MAX($B17,Einstellungen!$B$3),0,IFERROR(SUMPRODUCT(--(MOD(OFFSET(Konflikt!$G$4,MATCH($A17,Team!$A$5:$A$64,0),MAX($B17,Einstellungen!$B$3)-Einstellungen!$B$3,1,MIN($C17,Einstellungen!$B$4)-MAX($B17,Einstellungen!$B$3)+1),2)=1)),"?")))</f>
        <v/>
      </c>
      <c r="I17" s="16" t="str">
        <f aca="true">IF(OR($A17="",$B17="",$C17="",$C17&lt;$B17),"",IF(MIN($C17,Einstellungen!$B$4)&lt;MAX($B17,Einstellungen!$B$3),0,IFERROR(SUMPRODUCT(--(OFFSET(Konflikt!$G$4,MATCH($A17,Team!$A$5:$A$64,0),MAX($B17,Einstellungen!$B$3)-Einstellungen!$B$3,1,MIN($C17,Einstellungen!$B$4)-MAX($B17,Einstellungen!$B$3)+1)&gt;=2)),"?")))</f>
        <v/>
      </c>
      <c r="J17" s="15" t="str">
        <f aca="false">IF($A17="","",IF(OR($B17="",$C17=""),"Von und Bis eintragen",IF($C17&lt;$B17,"Bis liegt vor Von",IF(ISNA(MATCH($A17,Team!$A$5:$A$64,0)),"Name fehlt im Blatt Team",IF(N($H17)+N($I17)&gt;0,"Engpass – bitte absprechen",IF(OR($B17&lt;Einstellungen!$B$3,$C17&gt;Einstellungen!$B$4),"Teils außerhalb des Planungszeitraums","ok"))))))</f>
        <v/>
      </c>
    </row>
    <row r="18" customFormat="false" ht="15" hidden="false" customHeight="false" outlineLevel="0" collapsed="false">
      <c r="A18" s="11"/>
      <c r="B18" s="7"/>
      <c r="C18" s="7"/>
      <c r="D18" s="11"/>
      <c r="E18" s="11"/>
      <c r="F18" s="15" t="str">
        <f aca="false">IF($A18="","",IFERROR(INDEX(Team!$B$5:$B$64,MATCH($A18,Team!$A$5:$A$64,0)),"?"))</f>
        <v/>
      </c>
      <c r="G18" s="16" t="str">
        <f aca="false">IF(OR($A18="",$B18="",$C18="",$C18&lt;$B18),"",NETWORKDAYS($B18,$C18,Einstellungen!$I$7:$I$40))</f>
        <v/>
      </c>
      <c r="H18" s="16" t="str">
        <f aca="true">IF(OR($A18="",$B18="",$C18="",$C18&lt;$B18),"",IF(MIN($C18,Einstellungen!$B$4)&lt;MAX($B18,Einstellungen!$B$3),0,IFERROR(SUMPRODUCT(--(MOD(OFFSET(Konflikt!$G$4,MATCH($A18,Team!$A$5:$A$64,0),MAX($B18,Einstellungen!$B$3)-Einstellungen!$B$3,1,MIN($C18,Einstellungen!$B$4)-MAX($B18,Einstellungen!$B$3)+1),2)=1)),"?")))</f>
        <v/>
      </c>
      <c r="I18" s="16" t="str">
        <f aca="true">IF(OR($A18="",$B18="",$C18="",$C18&lt;$B18),"",IF(MIN($C18,Einstellungen!$B$4)&lt;MAX($B18,Einstellungen!$B$3),0,IFERROR(SUMPRODUCT(--(OFFSET(Konflikt!$G$4,MATCH($A18,Team!$A$5:$A$64,0),MAX($B18,Einstellungen!$B$3)-Einstellungen!$B$3,1,MIN($C18,Einstellungen!$B$4)-MAX($B18,Einstellungen!$B$3)+1)&gt;=2)),"?")))</f>
        <v/>
      </c>
      <c r="J18" s="15" t="str">
        <f aca="false">IF($A18="","",IF(OR($B18="",$C18=""),"Von und Bis eintragen",IF($C18&lt;$B18,"Bis liegt vor Von",IF(ISNA(MATCH($A18,Team!$A$5:$A$64,0)),"Name fehlt im Blatt Team",IF(N($H18)+N($I18)&gt;0,"Engpass – bitte absprechen",IF(OR($B18&lt;Einstellungen!$B$3,$C18&gt;Einstellungen!$B$4),"Teils außerhalb des Planungszeitraums","ok"))))))</f>
        <v/>
      </c>
    </row>
    <row r="19" customFormat="false" ht="15" hidden="false" customHeight="false" outlineLevel="0" collapsed="false">
      <c r="A19" s="11"/>
      <c r="B19" s="7"/>
      <c r="C19" s="7"/>
      <c r="D19" s="11"/>
      <c r="E19" s="11"/>
      <c r="F19" s="15" t="str">
        <f aca="false">IF($A19="","",IFERROR(INDEX(Team!$B$5:$B$64,MATCH($A19,Team!$A$5:$A$64,0)),"?"))</f>
        <v/>
      </c>
      <c r="G19" s="16" t="str">
        <f aca="false">IF(OR($A19="",$B19="",$C19="",$C19&lt;$B19),"",NETWORKDAYS($B19,$C19,Einstellungen!$I$7:$I$40))</f>
        <v/>
      </c>
      <c r="H19" s="16" t="str">
        <f aca="true">IF(OR($A19="",$B19="",$C19="",$C19&lt;$B19),"",IF(MIN($C19,Einstellungen!$B$4)&lt;MAX($B19,Einstellungen!$B$3),0,IFERROR(SUMPRODUCT(--(MOD(OFFSET(Konflikt!$G$4,MATCH($A19,Team!$A$5:$A$64,0),MAX($B19,Einstellungen!$B$3)-Einstellungen!$B$3,1,MIN($C19,Einstellungen!$B$4)-MAX($B19,Einstellungen!$B$3)+1),2)=1)),"?")))</f>
        <v/>
      </c>
      <c r="I19" s="16" t="str">
        <f aca="true">IF(OR($A19="",$B19="",$C19="",$C19&lt;$B19),"",IF(MIN($C19,Einstellungen!$B$4)&lt;MAX($B19,Einstellungen!$B$3),0,IFERROR(SUMPRODUCT(--(OFFSET(Konflikt!$G$4,MATCH($A19,Team!$A$5:$A$64,0),MAX($B19,Einstellungen!$B$3)-Einstellungen!$B$3,1,MIN($C19,Einstellungen!$B$4)-MAX($B19,Einstellungen!$B$3)+1)&gt;=2)),"?")))</f>
        <v/>
      </c>
      <c r="J19" s="15" t="str">
        <f aca="false">IF($A19="","",IF(OR($B19="",$C19=""),"Von und Bis eintragen",IF($C19&lt;$B19,"Bis liegt vor Von",IF(ISNA(MATCH($A19,Team!$A$5:$A$64,0)),"Name fehlt im Blatt Team",IF(N($H19)+N($I19)&gt;0,"Engpass – bitte absprechen",IF(OR($B19&lt;Einstellungen!$B$3,$C19&gt;Einstellungen!$B$4),"Teils außerhalb des Planungszeitraums","ok"))))))</f>
        <v/>
      </c>
    </row>
    <row r="20" customFormat="false" ht="15" hidden="false" customHeight="false" outlineLevel="0" collapsed="false">
      <c r="A20" s="11"/>
      <c r="B20" s="7"/>
      <c r="C20" s="7"/>
      <c r="D20" s="11"/>
      <c r="E20" s="11"/>
      <c r="F20" s="15" t="str">
        <f aca="false">IF($A20="","",IFERROR(INDEX(Team!$B$5:$B$64,MATCH($A20,Team!$A$5:$A$64,0)),"?"))</f>
        <v/>
      </c>
      <c r="G20" s="16" t="str">
        <f aca="false">IF(OR($A20="",$B20="",$C20="",$C20&lt;$B20),"",NETWORKDAYS($B20,$C20,Einstellungen!$I$7:$I$40))</f>
        <v/>
      </c>
      <c r="H20" s="16" t="str">
        <f aca="true">IF(OR($A20="",$B20="",$C20="",$C20&lt;$B20),"",IF(MIN($C20,Einstellungen!$B$4)&lt;MAX($B20,Einstellungen!$B$3),0,IFERROR(SUMPRODUCT(--(MOD(OFFSET(Konflikt!$G$4,MATCH($A20,Team!$A$5:$A$64,0),MAX($B20,Einstellungen!$B$3)-Einstellungen!$B$3,1,MIN($C20,Einstellungen!$B$4)-MAX($B20,Einstellungen!$B$3)+1),2)=1)),"?")))</f>
        <v/>
      </c>
      <c r="I20" s="16" t="str">
        <f aca="true">IF(OR($A20="",$B20="",$C20="",$C20&lt;$B20),"",IF(MIN($C20,Einstellungen!$B$4)&lt;MAX($B20,Einstellungen!$B$3),0,IFERROR(SUMPRODUCT(--(OFFSET(Konflikt!$G$4,MATCH($A20,Team!$A$5:$A$64,0),MAX($B20,Einstellungen!$B$3)-Einstellungen!$B$3,1,MIN($C20,Einstellungen!$B$4)-MAX($B20,Einstellungen!$B$3)+1)&gt;=2)),"?")))</f>
        <v/>
      </c>
      <c r="J20" s="15" t="str">
        <f aca="false">IF($A20="","",IF(OR($B20="",$C20=""),"Von und Bis eintragen",IF($C20&lt;$B20,"Bis liegt vor Von",IF(ISNA(MATCH($A20,Team!$A$5:$A$64,0)),"Name fehlt im Blatt Team",IF(N($H20)+N($I20)&gt;0,"Engpass – bitte absprechen",IF(OR($B20&lt;Einstellungen!$B$3,$C20&gt;Einstellungen!$B$4),"Teils außerhalb des Planungszeitraums","ok"))))))</f>
        <v/>
      </c>
    </row>
    <row r="21" customFormat="false" ht="15" hidden="false" customHeight="false" outlineLevel="0" collapsed="false">
      <c r="A21" s="11"/>
      <c r="B21" s="7"/>
      <c r="C21" s="7"/>
      <c r="D21" s="11"/>
      <c r="E21" s="11"/>
      <c r="F21" s="15" t="str">
        <f aca="false">IF($A21="","",IFERROR(INDEX(Team!$B$5:$B$64,MATCH($A21,Team!$A$5:$A$64,0)),"?"))</f>
        <v/>
      </c>
      <c r="G21" s="16" t="str">
        <f aca="false">IF(OR($A21="",$B21="",$C21="",$C21&lt;$B21),"",NETWORKDAYS($B21,$C21,Einstellungen!$I$7:$I$40))</f>
        <v/>
      </c>
      <c r="H21" s="16" t="str">
        <f aca="true">IF(OR($A21="",$B21="",$C21="",$C21&lt;$B21),"",IF(MIN($C21,Einstellungen!$B$4)&lt;MAX($B21,Einstellungen!$B$3),0,IFERROR(SUMPRODUCT(--(MOD(OFFSET(Konflikt!$G$4,MATCH($A21,Team!$A$5:$A$64,0),MAX($B21,Einstellungen!$B$3)-Einstellungen!$B$3,1,MIN($C21,Einstellungen!$B$4)-MAX($B21,Einstellungen!$B$3)+1),2)=1)),"?")))</f>
        <v/>
      </c>
      <c r="I21" s="16" t="str">
        <f aca="true">IF(OR($A21="",$B21="",$C21="",$C21&lt;$B21),"",IF(MIN($C21,Einstellungen!$B$4)&lt;MAX($B21,Einstellungen!$B$3),0,IFERROR(SUMPRODUCT(--(OFFSET(Konflikt!$G$4,MATCH($A21,Team!$A$5:$A$64,0),MAX($B21,Einstellungen!$B$3)-Einstellungen!$B$3,1,MIN($C21,Einstellungen!$B$4)-MAX($B21,Einstellungen!$B$3)+1)&gt;=2)),"?")))</f>
        <v/>
      </c>
      <c r="J21" s="15" t="str">
        <f aca="false">IF($A21="","",IF(OR($B21="",$C21=""),"Von und Bis eintragen",IF($C21&lt;$B21,"Bis liegt vor Von",IF(ISNA(MATCH($A21,Team!$A$5:$A$64,0)),"Name fehlt im Blatt Team",IF(N($H21)+N($I21)&gt;0,"Engpass – bitte absprechen",IF(OR($B21&lt;Einstellungen!$B$3,$C21&gt;Einstellungen!$B$4),"Teils außerhalb des Planungszeitraums","ok"))))))</f>
        <v/>
      </c>
    </row>
    <row r="22" customFormat="false" ht="15" hidden="false" customHeight="false" outlineLevel="0" collapsed="false">
      <c r="A22" s="11"/>
      <c r="B22" s="7"/>
      <c r="C22" s="7"/>
      <c r="D22" s="11"/>
      <c r="E22" s="11"/>
      <c r="F22" s="15" t="str">
        <f aca="false">IF($A22="","",IFERROR(INDEX(Team!$B$5:$B$64,MATCH($A22,Team!$A$5:$A$64,0)),"?"))</f>
        <v/>
      </c>
      <c r="G22" s="16" t="str">
        <f aca="false">IF(OR($A22="",$B22="",$C22="",$C22&lt;$B22),"",NETWORKDAYS($B22,$C22,Einstellungen!$I$7:$I$40))</f>
        <v/>
      </c>
      <c r="H22" s="16" t="str">
        <f aca="true">IF(OR($A22="",$B22="",$C22="",$C22&lt;$B22),"",IF(MIN($C22,Einstellungen!$B$4)&lt;MAX($B22,Einstellungen!$B$3),0,IFERROR(SUMPRODUCT(--(MOD(OFFSET(Konflikt!$G$4,MATCH($A22,Team!$A$5:$A$64,0),MAX($B22,Einstellungen!$B$3)-Einstellungen!$B$3,1,MIN($C22,Einstellungen!$B$4)-MAX($B22,Einstellungen!$B$3)+1),2)=1)),"?")))</f>
        <v/>
      </c>
      <c r="I22" s="16" t="str">
        <f aca="true">IF(OR($A22="",$B22="",$C22="",$C22&lt;$B22),"",IF(MIN($C22,Einstellungen!$B$4)&lt;MAX($B22,Einstellungen!$B$3),0,IFERROR(SUMPRODUCT(--(OFFSET(Konflikt!$G$4,MATCH($A22,Team!$A$5:$A$64,0),MAX($B22,Einstellungen!$B$3)-Einstellungen!$B$3,1,MIN($C22,Einstellungen!$B$4)-MAX($B22,Einstellungen!$B$3)+1)&gt;=2)),"?")))</f>
        <v/>
      </c>
      <c r="J22" s="15" t="str">
        <f aca="false">IF($A22="","",IF(OR($B22="",$C22=""),"Von und Bis eintragen",IF($C22&lt;$B22,"Bis liegt vor Von",IF(ISNA(MATCH($A22,Team!$A$5:$A$64,0)),"Name fehlt im Blatt Team",IF(N($H22)+N($I22)&gt;0,"Engpass – bitte absprechen",IF(OR($B22&lt;Einstellungen!$B$3,$C22&gt;Einstellungen!$B$4),"Teils außerhalb des Planungszeitraums","ok"))))))</f>
        <v/>
      </c>
    </row>
    <row r="23" customFormat="false" ht="15" hidden="false" customHeight="false" outlineLevel="0" collapsed="false">
      <c r="A23" s="11"/>
      <c r="B23" s="7"/>
      <c r="C23" s="7"/>
      <c r="D23" s="11"/>
      <c r="E23" s="11"/>
      <c r="F23" s="15" t="str">
        <f aca="false">IF($A23="","",IFERROR(INDEX(Team!$B$5:$B$64,MATCH($A23,Team!$A$5:$A$64,0)),"?"))</f>
        <v/>
      </c>
      <c r="G23" s="16" t="str">
        <f aca="false">IF(OR($A23="",$B23="",$C23="",$C23&lt;$B23),"",NETWORKDAYS($B23,$C23,Einstellungen!$I$7:$I$40))</f>
        <v/>
      </c>
      <c r="H23" s="16" t="str">
        <f aca="true">IF(OR($A23="",$B23="",$C23="",$C23&lt;$B23),"",IF(MIN($C23,Einstellungen!$B$4)&lt;MAX($B23,Einstellungen!$B$3),0,IFERROR(SUMPRODUCT(--(MOD(OFFSET(Konflikt!$G$4,MATCH($A23,Team!$A$5:$A$64,0),MAX($B23,Einstellungen!$B$3)-Einstellungen!$B$3,1,MIN($C23,Einstellungen!$B$4)-MAX($B23,Einstellungen!$B$3)+1),2)=1)),"?")))</f>
        <v/>
      </c>
      <c r="I23" s="16" t="str">
        <f aca="true">IF(OR($A23="",$B23="",$C23="",$C23&lt;$B23),"",IF(MIN($C23,Einstellungen!$B$4)&lt;MAX($B23,Einstellungen!$B$3),0,IFERROR(SUMPRODUCT(--(OFFSET(Konflikt!$G$4,MATCH($A23,Team!$A$5:$A$64,0),MAX($B23,Einstellungen!$B$3)-Einstellungen!$B$3,1,MIN($C23,Einstellungen!$B$4)-MAX($B23,Einstellungen!$B$3)+1)&gt;=2)),"?")))</f>
        <v/>
      </c>
      <c r="J23" s="15" t="str">
        <f aca="false">IF($A23="","",IF(OR($B23="",$C23=""),"Von und Bis eintragen",IF($C23&lt;$B23,"Bis liegt vor Von",IF(ISNA(MATCH($A23,Team!$A$5:$A$64,0)),"Name fehlt im Blatt Team",IF(N($H23)+N($I23)&gt;0,"Engpass – bitte absprechen",IF(OR($B23&lt;Einstellungen!$B$3,$C23&gt;Einstellungen!$B$4),"Teils außerhalb des Planungszeitraums","ok"))))))</f>
        <v/>
      </c>
    </row>
    <row r="24" customFormat="false" ht="15" hidden="false" customHeight="false" outlineLevel="0" collapsed="false">
      <c r="A24" s="11"/>
      <c r="B24" s="7"/>
      <c r="C24" s="7"/>
      <c r="D24" s="11"/>
      <c r="E24" s="11"/>
      <c r="F24" s="15" t="str">
        <f aca="false">IF($A24="","",IFERROR(INDEX(Team!$B$5:$B$64,MATCH($A24,Team!$A$5:$A$64,0)),"?"))</f>
        <v/>
      </c>
      <c r="G24" s="16" t="str">
        <f aca="false">IF(OR($A24="",$B24="",$C24="",$C24&lt;$B24),"",NETWORKDAYS($B24,$C24,Einstellungen!$I$7:$I$40))</f>
        <v/>
      </c>
      <c r="H24" s="16" t="str">
        <f aca="true">IF(OR($A24="",$B24="",$C24="",$C24&lt;$B24),"",IF(MIN($C24,Einstellungen!$B$4)&lt;MAX($B24,Einstellungen!$B$3),0,IFERROR(SUMPRODUCT(--(MOD(OFFSET(Konflikt!$G$4,MATCH($A24,Team!$A$5:$A$64,0),MAX($B24,Einstellungen!$B$3)-Einstellungen!$B$3,1,MIN($C24,Einstellungen!$B$4)-MAX($B24,Einstellungen!$B$3)+1),2)=1)),"?")))</f>
        <v/>
      </c>
      <c r="I24" s="16" t="str">
        <f aca="true">IF(OR($A24="",$B24="",$C24="",$C24&lt;$B24),"",IF(MIN($C24,Einstellungen!$B$4)&lt;MAX($B24,Einstellungen!$B$3),0,IFERROR(SUMPRODUCT(--(OFFSET(Konflikt!$G$4,MATCH($A24,Team!$A$5:$A$64,0),MAX($B24,Einstellungen!$B$3)-Einstellungen!$B$3,1,MIN($C24,Einstellungen!$B$4)-MAX($B24,Einstellungen!$B$3)+1)&gt;=2)),"?")))</f>
        <v/>
      </c>
      <c r="J24" s="15" t="str">
        <f aca="false">IF($A24="","",IF(OR($B24="",$C24=""),"Von und Bis eintragen",IF($C24&lt;$B24,"Bis liegt vor Von",IF(ISNA(MATCH($A24,Team!$A$5:$A$64,0)),"Name fehlt im Blatt Team",IF(N($H24)+N($I24)&gt;0,"Engpass – bitte absprechen",IF(OR($B24&lt;Einstellungen!$B$3,$C24&gt;Einstellungen!$B$4),"Teils außerhalb des Planungszeitraums","ok"))))))</f>
        <v/>
      </c>
    </row>
    <row r="25" customFormat="false" ht="15" hidden="false" customHeight="false" outlineLevel="0" collapsed="false">
      <c r="A25" s="11"/>
      <c r="B25" s="7"/>
      <c r="C25" s="7"/>
      <c r="D25" s="11"/>
      <c r="E25" s="11"/>
      <c r="F25" s="15" t="str">
        <f aca="false">IF($A25="","",IFERROR(INDEX(Team!$B$5:$B$64,MATCH($A25,Team!$A$5:$A$64,0)),"?"))</f>
        <v/>
      </c>
      <c r="G25" s="16" t="str">
        <f aca="false">IF(OR($A25="",$B25="",$C25="",$C25&lt;$B25),"",NETWORKDAYS($B25,$C25,Einstellungen!$I$7:$I$40))</f>
        <v/>
      </c>
      <c r="H25" s="16" t="str">
        <f aca="true">IF(OR($A25="",$B25="",$C25="",$C25&lt;$B25),"",IF(MIN($C25,Einstellungen!$B$4)&lt;MAX($B25,Einstellungen!$B$3),0,IFERROR(SUMPRODUCT(--(MOD(OFFSET(Konflikt!$G$4,MATCH($A25,Team!$A$5:$A$64,0),MAX($B25,Einstellungen!$B$3)-Einstellungen!$B$3,1,MIN($C25,Einstellungen!$B$4)-MAX($B25,Einstellungen!$B$3)+1),2)=1)),"?")))</f>
        <v/>
      </c>
      <c r="I25" s="16" t="str">
        <f aca="true">IF(OR($A25="",$B25="",$C25="",$C25&lt;$B25),"",IF(MIN($C25,Einstellungen!$B$4)&lt;MAX($B25,Einstellungen!$B$3),0,IFERROR(SUMPRODUCT(--(OFFSET(Konflikt!$G$4,MATCH($A25,Team!$A$5:$A$64,0),MAX($B25,Einstellungen!$B$3)-Einstellungen!$B$3,1,MIN($C25,Einstellungen!$B$4)-MAX($B25,Einstellungen!$B$3)+1)&gt;=2)),"?")))</f>
        <v/>
      </c>
      <c r="J25" s="15" t="str">
        <f aca="false">IF($A25="","",IF(OR($B25="",$C25=""),"Von und Bis eintragen",IF($C25&lt;$B25,"Bis liegt vor Von",IF(ISNA(MATCH($A25,Team!$A$5:$A$64,0)),"Name fehlt im Blatt Team",IF(N($H25)+N($I25)&gt;0,"Engpass – bitte absprechen",IF(OR($B25&lt;Einstellungen!$B$3,$C25&gt;Einstellungen!$B$4),"Teils außerhalb des Planungszeitraums","ok"))))))</f>
        <v/>
      </c>
    </row>
    <row r="26" customFormat="false" ht="15" hidden="false" customHeight="false" outlineLevel="0" collapsed="false">
      <c r="A26" s="11"/>
      <c r="B26" s="7"/>
      <c r="C26" s="7"/>
      <c r="D26" s="11"/>
      <c r="E26" s="11"/>
      <c r="F26" s="15" t="str">
        <f aca="false">IF($A26="","",IFERROR(INDEX(Team!$B$5:$B$64,MATCH($A26,Team!$A$5:$A$64,0)),"?"))</f>
        <v/>
      </c>
      <c r="G26" s="16" t="str">
        <f aca="false">IF(OR($A26="",$B26="",$C26="",$C26&lt;$B26),"",NETWORKDAYS($B26,$C26,Einstellungen!$I$7:$I$40))</f>
        <v/>
      </c>
      <c r="H26" s="16" t="str">
        <f aca="true">IF(OR($A26="",$B26="",$C26="",$C26&lt;$B26),"",IF(MIN($C26,Einstellungen!$B$4)&lt;MAX($B26,Einstellungen!$B$3),0,IFERROR(SUMPRODUCT(--(MOD(OFFSET(Konflikt!$G$4,MATCH($A26,Team!$A$5:$A$64,0),MAX($B26,Einstellungen!$B$3)-Einstellungen!$B$3,1,MIN($C26,Einstellungen!$B$4)-MAX($B26,Einstellungen!$B$3)+1),2)=1)),"?")))</f>
        <v/>
      </c>
      <c r="I26" s="16" t="str">
        <f aca="true">IF(OR($A26="",$B26="",$C26="",$C26&lt;$B26),"",IF(MIN($C26,Einstellungen!$B$4)&lt;MAX($B26,Einstellungen!$B$3),0,IFERROR(SUMPRODUCT(--(OFFSET(Konflikt!$G$4,MATCH($A26,Team!$A$5:$A$64,0),MAX($B26,Einstellungen!$B$3)-Einstellungen!$B$3,1,MIN($C26,Einstellungen!$B$4)-MAX($B26,Einstellungen!$B$3)+1)&gt;=2)),"?")))</f>
        <v/>
      </c>
      <c r="J26" s="15" t="str">
        <f aca="false">IF($A26="","",IF(OR($B26="",$C26=""),"Von und Bis eintragen",IF($C26&lt;$B26,"Bis liegt vor Von",IF(ISNA(MATCH($A26,Team!$A$5:$A$64,0)),"Name fehlt im Blatt Team",IF(N($H26)+N($I26)&gt;0,"Engpass – bitte absprechen",IF(OR($B26&lt;Einstellungen!$B$3,$C26&gt;Einstellungen!$B$4),"Teils außerhalb des Planungszeitraums","ok"))))))</f>
        <v/>
      </c>
    </row>
    <row r="27" customFormat="false" ht="15" hidden="false" customHeight="false" outlineLevel="0" collapsed="false">
      <c r="A27" s="11"/>
      <c r="B27" s="7"/>
      <c r="C27" s="7"/>
      <c r="D27" s="11"/>
      <c r="E27" s="11"/>
      <c r="F27" s="15" t="str">
        <f aca="false">IF($A27="","",IFERROR(INDEX(Team!$B$5:$B$64,MATCH($A27,Team!$A$5:$A$64,0)),"?"))</f>
        <v/>
      </c>
      <c r="G27" s="16" t="str">
        <f aca="false">IF(OR($A27="",$B27="",$C27="",$C27&lt;$B27),"",NETWORKDAYS($B27,$C27,Einstellungen!$I$7:$I$40))</f>
        <v/>
      </c>
      <c r="H27" s="16" t="str">
        <f aca="true">IF(OR($A27="",$B27="",$C27="",$C27&lt;$B27),"",IF(MIN($C27,Einstellungen!$B$4)&lt;MAX($B27,Einstellungen!$B$3),0,IFERROR(SUMPRODUCT(--(MOD(OFFSET(Konflikt!$G$4,MATCH($A27,Team!$A$5:$A$64,0),MAX($B27,Einstellungen!$B$3)-Einstellungen!$B$3,1,MIN($C27,Einstellungen!$B$4)-MAX($B27,Einstellungen!$B$3)+1),2)=1)),"?")))</f>
        <v/>
      </c>
      <c r="I27" s="16" t="str">
        <f aca="true">IF(OR($A27="",$B27="",$C27="",$C27&lt;$B27),"",IF(MIN($C27,Einstellungen!$B$4)&lt;MAX($B27,Einstellungen!$B$3),0,IFERROR(SUMPRODUCT(--(OFFSET(Konflikt!$G$4,MATCH($A27,Team!$A$5:$A$64,0),MAX($B27,Einstellungen!$B$3)-Einstellungen!$B$3,1,MIN($C27,Einstellungen!$B$4)-MAX($B27,Einstellungen!$B$3)+1)&gt;=2)),"?")))</f>
        <v/>
      </c>
      <c r="J27" s="15" t="str">
        <f aca="false">IF($A27="","",IF(OR($B27="",$C27=""),"Von und Bis eintragen",IF($C27&lt;$B27,"Bis liegt vor Von",IF(ISNA(MATCH($A27,Team!$A$5:$A$64,0)),"Name fehlt im Blatt Team",IF(N($H27)+N($I27)&gt;0,"Engpass – bitte absprechen",IF(OR($B27&lt;Einstellungen!$B$3,$C27&gt;Einstellungen!$B$4),"Teils außerhalb des Planungszeitraums","ok"))))))</f>
        <v/>
      </c>
    </row>
    <row r="28" customFormat="false" ht="15" hidden="false" customHeight="false" outlineLevel="0" collapsed="false">
      <c r="A28" s="11"/>
      <c r="B28" s="7"/>
      <c r="C28" s="7"/>
      <c r="D28" s="11"/>
      <c r="E28" s="11"/>
      <c r="F28" s="15" t="str">
        <f aca="false">IF($A28="","",IFERROR(INDEX(Team!$B$5:$B$64,MATCH($A28,Team!$A$5:$A$64,0)),"?"))</f>
        <v/>
      </c>
      <c r="G28" s="16" t="str">
        <f aca="false">IF(OR($A28="",$B28="",$C28="",$C28&lt;$B28),"",NETWORKDAYS($B28,$C28,Einstellungen!$I$7:$I$40))</f>
        <v/>
      </c>
      <c r="H28" s="16" t="str">
        <f aca="true">IF(OR($A28="",$B28="",$C28="",$C28&lt;$B28),"",IF(MIN($C28,Einstellungen!$B$4)&lt;MAX($B28,Einstellungen!$B$3),0,IFERROR(SUMPRODUCT(--(MOD(OFFSET(Konflikt!$G$4,MATCH($A28,Team!$A$5:$A$64,0),MAX($B28,Einstellungen!$B$3)-Einstellungen!$B$3,1,MIN($C28,Einstellungen!$B$4)-MAX($B28,Einstellungen!$B$3)+1),2)=1)),"?")))</f>
        <v/>
      </c>
      <c r="I28" s="16" t="str">
        <f aca="true">IF(OR($A28="",$B28="",$C28="",$C28&lt;$B28),"",IF(MIN($C28,Einstellungen!$B$4)&lt;MAX($B28,Einstellungen!$B$3),0,IFERROR(SUMPRODUCT(--(OFFSET(Konflikt!$G$4,MATCH($A28,Team!$A$5:$A$64,0),MAX($B28,Einstellungen!$B$3)-Einstellungen!$B$3,1,MIN($C28,Einstellungen!$B$4)-MAX($B28,Einstellungen!$B$3)+1)&gt;=2)),"?")))</f>
        <v/>
      </c>
      <c r="J28" s="15" t="str">
        <f aca="false">IF($A28="","",IF(OR($B28="",$C28=""),"Von und Bis eintragen",IF($C28&lt;$B28,"Bis liegt vor Von",IF(ISNA(MATCH($A28,Team!$A$5:$A$64,0)),"Name fehlt im Blatt Team",IF(N($H28)+N($I28)&gt;0,"Engpass – bitte absprechen",IF(OR($B28&lt;Einstellungen!$B$3,$C28&gt;Einstellungen!$B$4),"Teils außerhalb des Planungszeitraums","ok"))))))</f>
        <v/>
      </c>
    </row>
    <row r="29" customFormat="false" ht="15" hidden="false" customHeight="false" outlineLevel="0" collapsed="false">
      <c r="A29" s="11"/>
      <c r="B29" s="7"/>
      <c r="C29" s="7"/>
      <c r="D29" s="11"/>
      <c r="E29" s="11"/>
      <c r="F29" s="15" t="str">
        <f aca="false">IF($A29="","",IFERROR(INDEX(Team!$B$5:$B$64,MATCH($A29,Team!$A$5:$A$64,0)),"?"))</f>
        <v/>
      </c>
      <c r="G29" s="16" t="str">
        <f aca="false">IF(OR($A29="",$B29="",$C29="",$C29&lt;$B29),"",NETWORKDAYS($B29,$C29,Einstellungen!$I$7:$I$40))</f>
        <v/>
      </c>
      <c r="H29" s="16" t="str">
        <f aca="true">IF(OR($A29="",$B29="",$C29="",$C29&lt;$B29),"",IF(MIN($C29,Einstellungen!$B$4)&lt;MAX($B29,Einstellungen!$B$3),0,IFERROR(SUMPRODUCT(--(MOD(OFFSET(Konflikt!$G$4,MATCH($A29,Team!$A$5:$A$64,0),MAX($B29,Einstellungen!$B$3)-Einstellungen!$B$3,1,MIN($C29,Einstellungen!$B$4)-MAX($B29,Einstellungen!$B$3)+1),2)=1)),"?")))</f>
        <v/>
      </c>
      <c r="I29" s="16" t="str">
        <f aca="true">IF(OR($A29="",$B29="",$C29="",$C29&lt;$B29),"",IF(MIN($C29,Einstellungen!$B$4)&lt;MAX($B29,Einstellungen!$B$3),0,IFERROR(SUMPRODUCT(--(OFFSET(Konflikt!$G$4,MATCH($A29,Team!$A$5:$A$64,0),MAX($B29,Einstellungen!$B$3)-Einstellungen!$B$3,1,MIN($C29,Einstellungen!$B$4)-MAX($B29,Einstellungen!$B$3)+1)&gt;=2)),"?")))</f>
        <v/>
      </c>
      <c r="J29" s="15" t="str">
        <f aca="false">IF($A29="","",IF(OR($B29="",$C29=""),"Von und Bis eintragen",IF($C29&lt;$B29,"Bis liegt vor Von",IF(ISNA(MATCH($A29,Team!$A$5:$A$64,0)),"Name fehlt im Blatt Team",IF(N($H29)+N($I29)&gt;0,"Engpass – bitte absprechen",IF(OR($B29&lt;Einstellungen!$B$3,$C29&gt;Einstellungen!$B$4),"Teils außerhalb des Planungszeitraums","ok"))))))</f>
        <v/>
      </c>
    </row>
    <row r="30" customFormat="false" ht="15" hidden="false" customHeight="false" outlineLevel="0" collapsed="false">
      <c r="A30" s="11"/>
      <c r="B30" s="7"/>
      <c r="C30" s="7"/>
      <c r="D30" s="11"/>
      <c r="E30" s="11"/>
      <c r="F30" s="15" t="str">
        <f aca="false">IF($A30="","",IFERROR(INDEX(Team!$B$5:$B$64,MATCH($A30,Team!$A$5:$A$64,0)),"?"))</f>
        <v/>
      </c>
      <c r="G30" s="16" t="str">
        <f aca="false">IF(OR($A30="",$B30="",$C30="",$C30&lt;$B30),"",NETWORKDAYS($B30,$C30,Einstellungen!$I$7:$I$40))</f>
        <v/>
      </c>
      <c r="H30" s="16" t="str">
        <f aca="true">IF(OR($A30="",$B30="",$C30="",$C30&lt;$B30),"",IF(MIN($C30,Einstellungen!$B$4)&lt;MAX($B30,Einstellungen!$B$3),0,IFERROR(SUMPRODUCT(--(MOD(OFFSET(Konflikt!$G$4,MATCH($A30,Team!$A$5:$A$64,0),MAX($B30,Einstellungen!$B$3)-Einstellungen!$B$3,1,MIN($C30,Einstellungen!$B$4)-MAX($B30,Einstellungen!$B$3)+1),2)=1)),"?")))</f>
        <v/>
      </c>
      <c r="I30" s="16" t="str">
        <f aca="true">IF(OR($A30="",$B30="",$C30="",$C30&lt;$B30),"",IF(MIN($C30,Einstellungen!$B$4)&lt;MAX($B30,Einstellungen!$B$3),0,IFERROR(SUMPRODUCT(--(OFFSET(Konflikt!$G$4,MATCH($A30,Team!$A$5:$A$64,0),MAX($B30,Einstellungen!$B$3)-Einstellungen!$B$3,1,MIN($C30,Einstellungen!$B$4)-MAX($B30,Einstellungen!$B$3)+1)&gt;=2)),"?")))</f>
        <v/>
      </c>
      <c r="J30" s="15" t="str">
        <f aca="false">IF($A30="","",IF(OR($B30="",$C30=""),"Von und Bis eintragen",IF($C30&lt;$B30,"Bis liegt vor Von",IF(ISNA(MATCH($A30,Team!$A$5:$A$64,0)),"Name fehlt im Blatt Team",IF(N($H30)+N($I30)&gt;0,"Engpass – bitte absprechen",IF(OR($B30&lt;Einstellungen!$B$3,$C30&gt;Einstellungen!$B$4),"Teils außerhalb des Planungszeitraums","ok"))))))</f>
        <v/>
      </c>
    </row>
    <row r="31" customFormat="false" ht="15" hidden="false" customHeight="false" outlineLevel="0" collapsed="false">
      <c r="A31" s="11"/>
      <c r="B31" s="7"/>
      <c r="C31" s="7"/>
      <c r="D31" s="11"/>
      <c r="E31" s="11"/>
      <c r="F31" s="15" t="str">
        <f aca="false">IF($A31="","",IFERROR(INDEX(Team!$B$5:$B$64,MATCH($A31,Team!$A$5:$A$64,0)),"?"))</f>
        <v/>
      </c>
      <c r="G31" s="16" t="str">
        <f aca="false">IF(OR($A31="",$B31="",$C31="",$C31&lt;$B31),"",NETWORKDAYS($B31,$C31,Einstellungen!$I$7:$I$40))</f>
        <v/>
      </c>
      <c r="H31" s="16" t="str">
        <f aca="true">IF(OR($A31="",$B31="",$C31="",$C31&lt;$B31),"",IF(MIN($C31,Einstellungen!$B$4)&lt;MAX($B31,Einstellungen!$B$3),0,IFERROR(SUMPRODUCT(--(MOD(OFFSET(Konflikt!$G$4,MATCH($A31,Team!$A$5:$A$64,0),MAX($B31,Einstellungen!$B$3)-Einstellungen!$B$3,1,MIN($C31,Einstellungen!$B$4)-MAX($B31,Einstellungen!$B$3)+1),2)=1)),"?")))</f>
        <v/>
      </c>
      <c r="I31" s="16" t="str">
        <f aca="true">IF(OR($A31="",$B31="",$C31="",$C31&lt;$B31),"",IF(MIN($C31,Einstellungen!$B$4)&lt;MAX($B31,Einstellungen!$B$3),0,IFERROR(SUMPRODUCT(--(OFFSET(Konflikt!$G$4,MATCH($A31,Team!$A$5:$A$64,0),MAX($B31,Einstellungen!$B$3)-Einstellungen!$B$3,1,MIN($C31,Einstellungen!$B$4)-MAX($B31,Einstellungen!$B$3)+1)&gt;=2)),"?")))</f>
        <v/>
      </c>
      <c r="J31" s="15" t="str">
        <f aca="false">IF($A31="","",IF(OR($B31="",$C31=""),"Von und Bis eintragen",IF($C31&lt;$B31,"Bis liegt vor Von",IF(ISNA(MATCH($A31,Team!$A$5:$A$64,0)),"Name fehlt im Blatt Team",IF(N($H31)+N($I31)&gt;0,"Engpass – bitte absprechen",IF(OR($B31&lt;Einstellungen!$B$3,$C31&gt;Einstellungen!$B$4),"Teils außerhalb des Planungszeitraums","ok"))))))</f>
        <v/>
      </c>
    </row>
    <row r="32" customFormat="false" ht="15" hidden="false" customHeight="false" outlineLevel="0" collapsed="false">
      <c r="A32" s="11"/>
      <c r="B32" s="7"/>
      <c r="C32" s="7"/>
      <c r="D32" s="11"/>
      <c r="E32" s="11"/>
      <c r="F32" s="15" t="str">
        <f aca="false">IF($A32="","",IFERROR(INDEX(Team!$B$5:$B$64,MATCH($A32,Team!$A$5:$A$64,0)),"?"))</f>
        <v/>
      </c>
      <c r="G32" s="16" t="str">
        <f aca="false">IF(OR($A32="",$B32="",$C32="",$C32&lt;$B32),"",NETWORKDAYS($B32,$C32,Einstellungen!$I$7:$I$40))</f>
        <v/>
      </c>
      <c r="H32" s="16" t="str">
        <f aca="true">IF(OR($A32="",$B32="",$C32="",$C32&lt;$B32),"",IF(MIN($C32,Einstellungen!$B$4)&lt;MAX($B32,Einstellungen!$B$3),0,IFERROR(SUMPRODUCT(--(MOD(OFFSET(Konflikt!$G$4,MATCH($A32,Team!$A$5:$A$64,0),MAX($B32,Einstellungen!$B$3)-Einstellungen!$B$3,1,MIN($C32,Einstellungen!$B$4)-MAX($B32,Einstellungen!$B$3)+1),2)=1)),"?")))</f>
        <v/>
      </c>
      <c r="I32" s="16" t="str">
        <f aca="true">IF(OR($A32="",$B32="",$C32="",$C32&lt;$B32),"",IF(MIN($C32,Einstellungen!$B$4)&lt;MAX($B32,Einstellungen!$B$3),0,IFERROR(SUMPRODUCT(--(OFFSET(Konflikt!$G$4,MATCH($A32,Team!$A$5:$A$64,0),MAX($B32,Einstellungen!$B$3)-Einstellungen!$B$3,1,MIN($C32,Einstellungen!$B$4)-MAX($B32,Einstellungen!$B$3)+1)&gt;=2)),"?")))</f>
        <v/>
      </c>
      <c r="J32" s="15" t="str">
        <f aca="false">IF($A32="","",IF(OR($B32="",$C32=""),"Von und Bis eintragen",IF($C32&lt;$B32,"Bis liegt vor Von",IF(ISNA(MATCH($A32,Team!$A$5:$A$64,0)),"Name fehlt im Blatt Team",IF(N($H32)+N($I32)&gt;0,"Engpass – bitte absprechen",IF(OR($B32&lt;Einstellungen!$B$3,$C32&gt;Einstellungen!$B$4),"Teils außerhalb des Planungszeitraums","ok"))))))</f>
        <v/>
      </c>
    </row>
    <row r="33" customFormat="false" ht="15" hidden="false" customHeight="false" outlineLevel="0" collapsed="false">
      <c r="A33" s="11"/>
      <c r="B33" s="7"/>
      <c r="C33" s="7"/>
      <c r="D33" s="11"/>
      <c r="E33" s="11"/>
      <c r="F33" s="15" t="str">
        <f aca="false">IF($A33="","",IFERROR(INDEX(Team!$B$5:$B$64,MATCH($A33,Team!$A$5:$A$64,0)),"?"))</f>
        <v/>
      </c>
      <c r="G33" s="16" t="str">
        <f aca="false">IF(OR($A33="",$B33="",$C33="",$C33&lt;$B33),"",NETWORKDAYS($B33,$C33,Einstellungen!$I$7:$I$40))</f>
        <v/>
      </c>
      <c r="H33" s="16" t="str">
        <f aca="true">IF(OR($A33="",$B33="",$C33="",$C33&lt;$B33),"",IF(MIN($C33,Einstellungen!$B$4)&lt;MAX($B33,Einstellungen!$B$3),0,IFERROR(SUMPRODUCT(--(MOD(OFFSET(Konflikt!$G$4,MATCH($A33,Team!$A$5:$A$64,0),MAX($B33,Einstellungen!$B$3)-Einstellungen!$B$3,1,MIN($C33,Einstellungen!$B$4)-MAX($B33,Einstellungen!$B$3)+1),2)=1)),"?")))</f>
        <v/>
      </c>
      <c r="I33" s="16" t="str">
        <f aca="true">IF(OR($A33="",$B33="",$C33="",$C33&lt;$B33),"",IF(MIN($C33,Einstellungen!$B$4)&lt;MAX($B33,Einstellungen!$B$3),0,IFERROR(SUMPRODUCT(--(OFFSET(Konflikt!$G$4,MATCH($A33,Team!$A$5:$A$64,0),MAX($B33,Einstellungen!$B$3)-Einstellungen!$B$3,1,MIN($C33,Einstellungen!$B$4)-MAX($B33,Einstellungen!$B$3)+1)&gt;=2)),"?")))</f>
        <v/>
      </c>
      <c r="J33" s="15" t="str">
        <f aca="false">IF($A33="","",IF(OR($B33="",$C33=""),"Von und Bis eintragen",IF($C33&lt;$B33,"Bis liegt vor Von",IF(ISNA(MATCH($A33,Team!$A$5:$A$64,0)),"Name fehlt im Blatt Team",IF(N($H33)+N($I33)&gt;0,"Engpass – bitte absprechen",IF(OR($B33&lt;Einstellungen!$B$3,$C33&gt;Einstellungen!$B$4),"Teils außerhalb des Planungszeitraums","ok"))))))</f>
        <v/>
      </c>
    </row>
    <row r="34" customFormat="false" ht="15" hidden="false" customHeight="false" outlineLevel="0" collapsed="false">
      <c r="A34" s="11"/>
      <c r="B34" s="7"/>
      <c r="C34" s="7"/>
      <c r="D34" s="11"/>
      <c r="E34" s="11"/>
      <c r="F34" s="15" t="str">
        <f aca="false">IF($A34="","",IFERROR(INDEX(Team!$B$5:$B$64,MATCH($A34,Team!$A$5:$A$64,0)),"?"))</f>
        <v/>
      </c>
      <c r="G34" s="16" t="str">
        <f aca="false">IF(OR($A34="",$B34="",$C34="",$C34&lt;$B34),"",NETWORKDAYS($B34,$C34,Einstellungen!$I$7:$I$40))</f>
        <v/>
      </c>
      <c r="H34" s="16" t="str">
        <f aca="true">IF(OR($A34="",$B34="",$C34="",$C34&lt;$B34),"",IF(MIN($C34,Einstellungen!$B$4)&lt;MAX($B34,Einstellungen!$B$3),0,IFERROR(SUMPRODUCT(--(MOD(OFFSET(Konflikt!$G$4,MATCH($A34,Team!$A$5:$A$64,0),MAX($B34,Einstellungen!$B$3)-Einstellungen!$B$3,1,MIN($C34,Einstellungen!$B$4)-MAX($B34,Einstellungen!$B$3)+1),2)=1)),"?")))</f>
        <v/>
      </c>
      <c r="I34" s="16" t="str">
        <f aca="true">IF(OR($A34="",$B34="",$C34="",$C34&lt;$B34),"",IF(MIN($C34,Einstellungen!$B$4)&lt;MAX($B34,Einstellungen!$B$3),0,IFERROR(SUMPRODUCT(--(OFFSET(Konflikt!$G$4,MATCH($A34,Team!$A$5:$A$64,0),MAX($B34,Einstellungen!$B$3)-Einstellungen!$B$3,1,MIN($C34,Einstellungen!$B$4)-MAX($B34,Einstellungen!$B$3)+1)&gt;=2)),"?")))</f>
        <v/>
      </c>
      <c r="J34" s="15" t="str">
        <f aca="false">IF($A34="","",IF(OR($B34="",$C34=""),"Von und Bis eintragen",IF($C34&lt;$B34,"Bis liegt vor Von",IF(ISNA(MATCH($A34,Team!$A$5:$A$64,0)),"Name fehlt im Blatt Team",IF(N($H34)+N($I34)&gt;0,"Engpass – bitte absprechen",IF(OR($B34&lt;Einstellungen!$B$3,$C34&gt;Einstellungen!$B$4),"Teils außerhalb des Planungszeitraums","ok"))))))</f>
        <v/>
      </c>
    </row>
    <row r="35" customFormat="false" ht="15" hidden="false" customHeight="false" outlineLevel="0" collapsed="false">
      <c r="A35" s="11"/>
      <c r="B35" s="7"/>
      <c r="C35" s="7"/>
      <c r="D35" s="11"/>
      <c r="E35" s="11"/>
      <c r="F35" s="15" t="str">
        <f aca="false">IF($A35="","",IFERROR(INDEX(Team!$B$5:$B$64,MATCH($A35,Team!$A$5:$A$64,0)),"?"))</f>
        <v/>
      </c>
      <c r="G35" s="16" t="str">
        <f aca="false">IF(OR($A35="",$B35="",$C35="",$C35&lt;$B35),"",NETWORKDAYS($B35,$C35,Einstellungen!$I$7:$I$40))</f>
        <v/>
      </c>
      <c r="H35" s="16" t="str">
        <f aca="true">IF(OR($A35="",$B35="",$C35="",$C35&lt;$B35),"",IF(MIN($C35,Einstellungen!$B$4)&lt;MAX($B35,Einstellungen!$B$3),0,IFERROR(SUMPRODUCT(--(MOD(OFFSET(Konflikt!$G$4,MATCH($A35,Team!$A$5:$A$64,0),MAX($B35,Einstellungen!$B$3)-Einstellungen!$B$3,1,MIN($C35,Einstellungen!$B$4)-MAX($B35,Einstellungen!$B$3)+1),2)=1)),"?")))</f>
        <v/>
      </c>
      <c r="I35" s="16" t="str">
        <f aca="true">IF(OR($A35="",$B35="",$C35="",$C35&lt;$B35),"",IF(MIN($C35,Einstellungen!$B$4)&lt;MAX($B35,Einstellungen!$B$3),0,IFERROR(SUMPRODUCT(--(OFFSET(Konflikt!$G$4,MATCH($A35,Team!$A$5:$A$64,0),MAX($B35,Einstellungen!$B$3)-Einstellungen!$B$3,1,MIN($C35,Einstellungen!$B$4)-MAX($B35,Einstellungen!$B$3)+1)&gt;=2)),"?")))</f>
        <v/>
      </c>
      <c r="J35" s="15" t="str">
        <f aca="false">IF($A35="","",IF(OR($B35="",$C35=""),"Von und Bis eintragen",IF($C35&lt;$B35,"Bis liegt vor Von",IF(ISNA(MATCH($A35,Team!$A$5:$A$64,0)),"Name fehlt im Blatt Team",IF(N($H35)+N($I35)&gt;0,"Engpass – bitte absprechen",IF(OR($B35&lt;Einstellungen!$B$3,$C35&gt;Einstellungen!$B$4),"Teils außerhalb des Planungszeitraums","ok"))))))</f>
        <v/>
      </c>
    </row>
    <row r="36" customFormat="false" ht="15" hidden="false" customHeight="false" outlineLevel="0" collapsed="false">
      <c r="A36" s="11"/>
      <c r="B36" s="7"/>
      <c r="C36" s="7"/>
      <c r="D36" s="11"/>
      <c r="E36" s="11"/>
      <c r="F36" s="15" t="str">
        <f aca="false">IF($A36="","",IFERROR(INDEX(Team!$B$5:$B$64,MATCH($A36,Team!$A$5:$A$64,0)),"?"))</f>
        <v/>
      </c>
      <c r="G36" s="16" t="str">
        <f aca="false">IF(OR($A36="",$B36="",$C36="",$C36&lt;$B36),"",NETWORKDAYS($B36,$C36,Einstellungen!$I$7:$I$40))</f>
        <v/>
      </c>
      <c r="H36" s="16" t="str">
        <f aca="true">IF(OR($A36="",$B36="",$C36="",$C36&lt;$B36),"",IF(MIN($C36,Einstellungen!$B$4)&lt;MAX($B36,Einstellungen!$B$3),0,IFERROR(SUMPRODUCT(--(MOD(OFFSET(Konflikt!$G$4,MATCH($A36,Team!$A$5:$A$64,0),MAX($B36,Einstellungen!$B$3)-Einstellungen!$B$3,1,MIN($C36,Einstellungen!$B$4)-MAX($B36,Einstellungen!$B$3)+1),2)=1)),"?")))</f>
        <v/>
      </c>
      <c r="I36" s="16" t="str">
        <f aca="true">IF(OR($A36="",$B36="",$C36="",$C36&lt;$B36),"",IF(MIN($C36,Einstellungen!$B$4)&lt;MAX($B36,Einstellungen!$B$3),0,IFERROR(SUMPRODUCT(--(OFFSET(Konflikt!$G$4,MATCH($A36,Team!$A$5:$A$64,0),MAX($B36,Einstellungen!$B$3)-Einstellungen!$B$3,1,MIN($C36,Einstellungen!$B$4)-MAX($B36,Einstellungen!$B$3)+1)&gt;=2)),"?")))</f>
        <v/>
      </c>
      <c r="J36" s="15" t="str">
        <f aca="false">IF($A36="","",IF(OR($B36="",$C36=""),"Von und Bis eintragen",IF($C36&lt;$B36,"Bis liegt vor Von",IF(ISNA(MATCH($A36,Team!$A$5:$A$64,0)),"Name fehlt im Blatt Team",IF(N($H36)+N($I36)&gt;0,"Engpass – bitte absprechen",IF(OR($B36&lt;Einstellungen!$B$3,$C36&gt;Einstellungen!$B$4),"Teils außerhalb des Planungszeitraums","ok"))))))</f>
        <v/>
      </c>
    </row>
    <row r="37" customFormat="false" ht="15" hidden="false" customHeight="false" outlineLevel="0" collapsed="false">
      <c r="A37" s="11"/>
      <c r="B37" s="7"/>
      <c r="C37" s="7"/>
      <c r="D37" s="11"/>
      <c r="E37" s="11"/>
      <c r="F37" s="15" t="str">
        <f aca="false">IF($A37="","",IFERROR(INDEX(Team!$B$5:$B$64,MATCH($A37,Team!$A$5:$A$64,0)),"?"))</f>
        <v/>
      </c>
      <c r="G37" s="16" t="str">
        <f aca="false">IF(OR($A37="",$B37="",$C37="",$C37&lt;$B37),"",NETWORKDAYS($B37,$C37,Einstellungen!$I$7:$I$40))</f>
        <v/>
      </c>
      <c r="H37" s="16" t="str">
        <f aca="true">IF(OR($A37="",$B37="",$C37="",$C37&lt;$B37),"",IF(MIN($C37,Einstellungen!$B$4)&lt;MAX($B37,Einstellungen!$B$3),0,IFERROR(SUMPRODUCT(--(MOD(OFFSET(Konflikt!$G$4,MATCH($A37,Team!$A$5:$A$64,0),MAX($B37,Einstellungen!$B$3)-Einstellungen!$B$3,1,MIN($C37,Einstellungen!$B$4)-MAX($B37,Einstellungen!$B$3)+1),2)=1)),"?")))</f>
        <v/>
      </c>
      <c r="I37" s="16" t="str">
        <f aca="true">IF(OR($A37="",$B37="",$C37="",$C37&lt;$B37),"",IF(MIN($C37,Einstellungen!$B$4)&lt;MAX($B37,Einstellungen!$B$3),0,IFERROR(SUMPRODUCT(--(OFFSET(Konflikt!$G$4,MATCH($A37,Team!$A$5:$A$64,0),MAX($B37,Einstellungen!$B$3)-Einstellungen!$B$3,1,MIN($C37,Einstellungen!$B$4)-MAX($B37,Einstellungen!$B$3)+1)&gt;=2)),"?")))</f>
        <v/>
      </c>
      <c r="J37" s="15" t="str">
        <f aca="false">IF($A37="","",IF(OR($B37="",$C37=""),"Von und Bis eintragen",IF($C37&lt;$B37,"Bis liegt vor Von",IF(ISNA(MATCH($A37,Team!$A$5:$A$64,0)),"Name fehlt im Blatt Team",IF(N($H37)+N($I37)&gt;0,"Engpass – bitte absprechen",IF(OR($B37&lt;Einstellungen!$B$3,$C37&gt;Einstellungen!$B$4),"Teils außerhalb des Planungszeitraums","ok"))))))</f>
        <v/>
      </c>
    </row>
    <row r="38" customFormat="false" ht="15" hidden="false" customHeight="false" outlineLevel="0" collapsed="false">
      <c r="A38" s="11"/>
      <c r="B38" s="7"/>
      <c r="C38" s="7"/>
      <c r="D38" s="11"/>
      <c r="E38" s="11"/>
      <c r="F38" s="15" t="str">
        <f aca="false">IF($A38="","",IFERROR(INDEX(Team!$B$5:$B$64,MATCH($A38,Team!$A$5:$A$64,0)),"?"))</f>
        <v/>
      </c>
      <c r="G38" s="16" t="str">
        <f aca="false">IF(OR($A38="",$B38="",$C38="",$C38&lt;$B38),"",NETWORKDAYS($B38,$C38,Einstellungen!$I$7:$I$40))</f>
        <v/>
      </c>
      <c r="H38" s="16" t="str">
        <f aca="true">IF(OR($A38="",$B38="",$C38="",$C38&lt;$B38),"",IF(MIN($C38,Einstellungen!$B$4)&lt;MAX($B38,Einstellungen!$B$3),0,IFERROR(SUMPRODUCT(--(MOD(OFFSET(Konflikt!$G$4,MATCH($A38,Team!$A$5:$A$64,0),MAX($B38,Einstellungen!$B$3)-Einstellungen!$B$3,1,MIN($C38,Einstellungen!$B$4)-MAX($B38,Einstellungen!$B$3)+1),2)=1)),"?")))</f>
        <v/>
      </c>
      <c r="I38" s="16" t="str">
        <f aca="true">IF(OR($A38="",$B38="",$C38="",$C38&lt;$B38),"",IF(MIN($C38,Einstellungen!$B$4)&lt;MAX($B38,Einstellungen!$B$3),0,IFERROR(SUMPRODUCT(--(OFFSET(Konflikt!$G$4,MATCH($A38,Team!$A$5:$A$64,0),MAX($B38,Einstellungen!$B$3)-Einstellungen!$B$3,1,MIN($C38,Einstellungen!$B$4)-MAX($B38,Einstellungen!$B$3)+1)&gt;=2)),"?")))</f>
        <v/>
      </c>
      <c r="J38" s="15" t="str">
        <f aca="false">IF($A38="","",IF(OR($B38="",$C38=""),"Von und Bis eintragen",IF($C38&lt;$B38,"Bis liegt vor Von",IF(ISNA(MATCH($A38,Team!$A$5:$A$64,0)),"Name fehlt im Blatt Team",IF(N($H38)+N($I38)&gt;0,"Engpass – bitte absprechen",IF(OR($B38&lt;Einstellungen!$B$3,$C38&gt;Einstellungen!$B$4),"Teils außerhalb des Planungszeitraums","ok"))))))</f>
        <v/>
      </c>
    </row>
    <row r="39" customFormat="false" ht="15" hidden="false" customHeight="false" outlineLevel="0" collapsed="false">
      <c r="A39" s="11"/>
      <c r="B39" s="7"/>
      <c r="C39" s="7"/>
      <c r="D39" s="11"/>
      <c r="E39" s="11"/>
      <c r="F39" s="15" t="str">
        <f aca="false">IF($A39="","",IFERROR(INDEX(Team!$B$5:$B$64,MATCH($A39,Team!$A$5:$A$64,0)),"?"))</f>
        <v/>
      </c>
      <c r="G39" s="16" t="str">
        <f aca="false">IF(OR($A39="",$B39="",$C39="",$C39&lt;$B39),"",NETWORKDAYS($B39,$C39,Einstellungen!$I$7:$I$40))</f>
        <v/>
      </c>
      <c r="H39" s="16" t="str">
        <f aca="true">IF(OR($A39="",$B39="",$C39="",$C39&lt;$B39),"",IF(MIN($C39,Einstellungen!$B$4)&lt;MAX($B39,Einstellungen!$B$3),0,IFERROR(SUMPRODUCT(--(MOD(OFFSET(Konflikt!$G$4,MATCH($A39,Team!$A$5:$A$64,0),MAX($B39,Einstellungen!$B$3)-Einstellungen!$B$3,1,MIN($C39,Einstellungen!$B$4)-MAX($B39,Einstellungen!$B$3)+1),2)=1)),"?")))</f>
        <v/>
      </c>
      <c r="I39" s="16" t="str">
        <f aca="true">IF(OR($A39="",$B39="",$C39="",$C39&lt;$B39),"",IF(MIN($C39,Einstellungen!$B$4)&lt;MAX($B39,Einstellungen!$B$3),0,IFERROR(SUMPRODUCT(--(OFFSET(Konflikt!$G$4,MATCH($A39,Team!$A$5:$A$64,0),MAX($B39,Einstellungen!$B$3)-Einstellungen!$B$3,1,MIN($C39,Einstellungen!$B$4)-MAX($B39,Einstellungen!$B$3)+1)&gt;=2)),"?")))</f>
        <v/>
      </c>
      <c r="J39" s="15" t="str">
        <f aca="false">IF($A39="","",IF(OR($B39="",$C39=""),"Von und Bis eintragen",IF($C39&lt;$B39,"Bis liegt vor Von",IF(ISNA(MATCH($A39,Team!$A$5:$A$64,0)),"Name fehlt im Blatt Team",IF(N($H39)+N($I39)&gt;0,"Engpass – bitte absprechen",IF(OR($B39&lt;Einstellungen!$B$3,$C39&gt;Einstellungen!$B$4),"Teils außerhalb des Planungszeitraums","ok"))))))</f>
        <v/>
      </c>
    </row>
    <row r="40" customFormat="false" ht="15" hidden="false" customHeight="false" outlineLevel="0" collapsed="false">
      <c r="A40" s="11"/>
      <c r="B40" s="7"/>
      <c r="C40" s="7"/>
      <c r="D40" s="11"/>
      <c r="E40" s="11"/>
      <c r="F40" s="15" t="str">
        <f aca="false">IF($A40="","",IFERROR(INDEX(Team!$B$5:$B$64,MATCH($A40,Team!$A$5:$A$64,0)),"?"))</f>
        <v/>
      </c>
      <c r="G40" s="16" t="str">
        <f aca="false">IF(OR($A40="",$B40="",$C40="",$C40&lt;$B40),"",NETWORKDAYS($B40,$C40,Einstellungen!$I$7:$I$40))</f>
        <v/>
      </c>
      <c r="H40" s="16" t="str">
        <f aca="true">IF(OR($A40="",$B40="",$C40="",$C40&lt;$B40),"",IF(MIN($C40,Einstellungen!$B$4)&lt;MAX($B40,Einstellungen!$B$3),0,IFERROR(SUMPRODUCT(--(MOD(OFFSET(Konflikt!$G$4,MATCH($A40,Team!$A$5:$A$64,0),MAX($B40,Einstellungen!$B$3)-Einstellungen!$B$3,1,MIN($C40,Einstellungen!$B$4)-MAX($B40,Einstellungen!$B$3)+1),2)=1)),"?")))</f>
        <v/>
      </c>
      <c r="I40" s="16" t="str">
        <f aca="true">IF(OR($A40="",$B40="",$C40="",$C40&lt;$B40),"",IF(MIN($C40,Einstellungen!$B$4)&lt;MAX($B40,Einstellungen!$B$3),0,IFERROR(SUMPRODUCT(--(OFFSET(Konflikt!$G$4,MATCH($A40,Team!$A$5:$A$64,0),MAX($B40,Einstellungen!$B$3)-Einstellungen!$B$3,1,MIN($C40,Einstellungen!$B$4)-MAX($B40,Einstellungen!$B$3)+1)&gt;=2)),"?")))</f>
        <v/>
      </c>
      <c r="J40" s="15" t="str">
        <f aca="false">IF($A40="","",IF(OR($B40="",$C40=""),"Von und Bis eintragen",IF($C40&lt;$B40,"Bis liegt vor Von",IF(ISNA(MATCH($A40,Team!$A$5:$A$64,0)),"Name fehlt im Blatt Team",IF(N($H40)+N($I40)&gt;0,"Engpass – bitte absprechen",IF(OR($B40&lt;Einstellungen!$B$3,$C40&gt;Einstellungen!$B$4),"Teils außerhalb des Planungszeitraums","ok"))))))</f>
        <v/>
      </c>
    </row>
    <row r="41" customFormat="false" ht="15" hidden="false" customHeight="false" outlineLevel="0" collapsed="false">
      <c r="A41" s="11"/>
      <c r="B41" s="7"/>
      <c r="C41" s="7"/>
      <c r="D41" s="11"/>
      <c r="E41" s="11"/>
      <c r="F41" s="15" t="str">
        <f aca="false">IF($A41="","",IFERROR(INDEX(Team!$B$5:$B$64,MATCH($A41,Team!$A$5:$A$64,0)),"?"))</f>
        <v/>
      </c>
      <c r="G41" s="16" t="str">
        <f aca="false">IF(OR($A41="",$B41="",$C41="",$C41&lt;$B41),"",NETWORKDAYS($B41,$C41,Einstellungen!$I$7:$I$40))</f>
        <v/>
      </c>
      <c r="H41" s="16" t="str">
        <f aca="true">IF(OR($A41="",$B41="",$C41="",$C41&lt;$B41),"",IF(MIN($C41,Einstellungen!$B$4)&lt;MAX($B41,Einstellungen!$B$3),0,IFERROR(SUMPRODUCT(--(MOD(OFFSET(Konflikt!$G$4,MATCH($A41,Team!$A$5:$A$64,0),MAX($B41,Einstellungen!$B$3)-Einstellungen!$B$3,1,MIN($C41,Einstellungen!$B$4)-MAX($B41,Einstellungen!$B$3)+1),2)=1)),"?")))</f>
        <v/>
      </c>
      <c r="I41" s="16" t="str">
        <f aca="true">IF(OR($A41="",$B41="",$C41="",$C41&lt;$B41),"",IF(MIN($C41,Einstellungen!$B$4)&lt;MAX($B41,Einstellungen!$B$3),0,IFERROR(SUMPRODUCT(--(OFFSET(Konflikt!$G$4,MATCH($A41,Team!$A$5:$A$64,0),MAX($B41,Einstellungen!$B$3)-Einstellungen!$B$3,1,MIN($C41,Einstellungen!$B$4)-MAX($B41,Einstellungen!$B$3)+1)&gt;=2)),"?")))</f>
        <v/>
      </c>
      <c r="J41" s="15" t="str">
        <f aca="false">IF($A41="","",IF(OR($B41="",$C41=""),"Von und Bis eintragen",IF($C41&lt;$B41,"Bis liegt vor Von",IF(ISNA(MATCH($A41,Team!$A$5:$A$64,0)),"Name fehlt im Blatt Team",IF(N($H41)+N($I41)&gt;0,"Engpass – bitte absprechen",IF(OR($B41&lt;Einstellungen!$B$3,$C41&gt;Einstellungen!$B$4),"Teils außerhalb des Planungszeitraums","ok"))))))</f>
        <v/>
      </c>
    </row>
    <row r="42" customFormat="false" ht="15" hidden="false" customHeight="false" outlineLevel="0" collapsed="false">
      <c r="A42" s="11"/>
      <c r="B42" s="7"/>
      <c r="C42" s="7"/>
      <c r="D42" s="11"/>
      <c r="E42" s="11"/>
      <c r="F42" s="15" t="str">
        <f aca="false">IF($A42="","",IFERROR(INDEX(Team!$B$5:$B$64,MATCH($A42,Team!$A$5:$A$64,0)),"?"))</f>
        <v/>
      </c>
      <c r="G42" s="16" t="str">
        <f aca="false">IF(OR($A42="",$B42="",$C42="",$C42&lt;$B42),"",NETWORKDAYS($B42,$C42,Einstellungen!$I$7:$I$40))</f>
        <v/>
      </c>
      <c r="H42" s="16" t="str">
        <f aca="true">IF(OR($A42="",$B42="",$C42="",$C42&lt;$B42),"",IF(MIN($C42,Einstellungen!$B$4)&lt;MAX($B42,Einstellungen!$B$3),0,IFERROR(SUMPRODUCT(--(MOD(OFFSET(Konflikt!$G$4,MATCH($A42,Team!$A$5:$A$64,0),MAX($B42,Einstellungen!$B$3)-Einstellungen!$B$3,1,MIN($C42,Einstellungen!$B$4)-MAX($B42,Einstellungen!$B$3)+1),2)=1)),"?")))</f>
        <v/>
      </c>
      <c r="I42" s="16" t="str">
        <f aca="true">IF(OR($A42="",$B42="",$C42="",$C42&lt;$B42),"",IF(MIN($C42,Einstellungen!$B$4)&lt;MAX($B42,Einstellungen!$B$3),0,IFERROR(SUMPRODUCT(--(OFFSET(Konflikt!$G$4,MATCH($A42,Team!$A$5:$A$64,0),MAX($B42,Einstellungen!$B$3)-Einstellungen!$B$3,1,MIN($C42,Einstellungen!$B$4)-MAX($B42,Einstellungen!$B$3)+1)&gt;=2)),"?")))</f>
        <v/>
      </c>
      <c r="J42" s="15" t="str">
        <f aca="false">IF($A42="","",IF(OR($B42="",$C42=""),"Von und Bis eintragen",IF($C42&lt;$B42,"Bis liegt vor Von",IF(ISNA(MATCH($A42,Team!$A$5:$A$64,0)),"Name fehlt im Blatt Team",IF(N($H42)+N($I42)&gt;0,"Engpass – bitte absprechen",IF(OR($B42&lt;Einstellungen!$B$3,$C42&gt;Einstellungen!$B$4),"Teils außerhalb des Planungszeitraums","ok"))))))</f>
        <v/>
      </c>
    </row>
    <row r="43" customFormat="false" ht="15" hidden="false" customHeight="false" outlineLevel="0" collapsed="false">
      <c r="A43" s="11"/>
      <c r="B43" s="7"/>
      <c r="C43" s="7"/>
      <c r="D43" s="11"/>
      <c r="E43" s="11"/>
      <c r="F43" s="15" t="str">
        <f aca="false">IF($A43="","",IFERROR(INDEX(Team!$B$5:$B$64,MATCH($A43,Team!$A$5:$A$64,0)),"?"))</f>
        <v/>
      </c>
      <c r="G43" s="16" t="str">
        <f aca="false">IF(OR($A43="",$B43="",$C43="",$C43&lt;$B43),"",NETWORKDAYS($B43,$C43,Einstellungen!$I$7:$I$40))</f>
        <v/>
      </c>
      <c r="H43" s="16" t="str">
        <f aca="true">IF(OR($A43="",$B43="",$C43="",$C43&lt;$B43),"",IF(MIN($C43,Einstellungen!$B$4)&lt;MAX($B43,Einstellungen!$B$3),0,IFERROR(SUMPRODUCT(--(MOD(OFFSET(Konflikt!$G$4,MATCH($A43,Team!$A$5:$A$64,0),MAX($B43,Einstellungen!$B$3)-Einstellungen!$B$3,1,MIN($C43,Einstellungen!$B$4)-MAX($B43,Einstellungen!$B$3)+1),2)=1)),"?")))</f>
        <v/>
      </c>
      <c r="I43" s="16" t="str">
        <f aca="true">IF(OR($A43="",$B43="",$C43="",$C43&lt;$B43),"",IF(MIN($C43,Einstellungen!$B$4)&lt;MAX($B43,Einstellungen!$B$3),0,IFERROR(SUMPRODUCT(--(OFFSET(Konflikt!$G$4,MATCH($A43,Team!$A$5:$A$64,0),MAX($B43,Einstellungen!$B$3)-Einstellungen!$B$3,1,MIN($C43,Einstellungen!$B$4)-MAX($B43,Einstellungen!$B$3)+1)&gt;=2)),"?")))</f>
        <v/>
      </c>
      <c r="J43" s="15" t="str">
        <f aca="false">IF($A43="","",IF(OR($B43="",$C43=""),"Von und Bis eintragen",IF($C43&lt;$B43,"Bis liegt vor Von",IF(ISNA(MATCH($A43,Team!$A$5:$A$64,0)),"Name fehlt im Blatt Team",IF(N($H43)+N($I43)&gt;0,"Engpass – bitte absprechen",IF(OR($B43&lt;Einstellungen!$B$3,$C43&gt;Einstellungen!$B$4),"Teils außerhalb des Planungszeitraums","ok"))))))</f>
        <v/>
      </c>
    </row>
    <row r="44" customFormat="false" ht="15" hidden="false" customHeight="false" outlineLevel="0" collapsed="false">
      <c r="A44" s="11"/>
      <c r="B44" s="7"/>
      <c r="C44" s="7"/>
      <c r="D44" s="11"/>
      <c r="E44" s="11"/>
      <c r="F44" s="15" t="str">
        <f aca="false">IF($A44="","",IFERROR(INDEX(Team!$B$5:$B$64,MATCH($A44,Team!$A$5:$A$64,0)),"?"))</f>
        <v/>
      </c>
      <c r="G44" s="16" t="str">
        <f aca="false">IF(OR($A44="",$B44="",$C44="",$C44&lt;$B44),"",NETWORKDAYS($B44,$C44,Einstellungen!$I$7:$I$40))</f>
        <v/>
      </c>
      <c r="H44" s="16" t="str">
        <f aca="true">IF(OR($A44="",$B44="",$C44="",$C44&lt;$B44),"",IF(MIN($C44,Einstellungen!$B$4)&lt;MAX($B44,Einstellungen!$B$3),0,IFERROR(SUMPRODUCT(--(MOD(OFFSET(Konflikt!$G$4,MATCH($A44,Team!$A$5:$A$64,0),MAX($B44,Einstellungen!$B$3)-Einstellungen!$B$3,1,MIN($C44,Einstellungen!$B$4)-MAX($B44,Einstellungen!$B$3)+1),2)=1)),"?")))</f>
        <v/>
      </c>
      <c r="I44" s="16" t="str">
        <f aca="true">IF(OR($A44="",$B44="",$C44="",$C44&lt;$B44),"",IF(MIN($C44,Einstellungen!$B$4)&lt;MAX($B44,Einstellungen!$B$3),0,IFERROR(SUMPRODUCT(--(OFFSET(Konflikt!$G$4,MATCH($A44,Team!$A$5:$A$64,0),MAX($B44,Einstellungen!$B$3)-Einstellungen!$B$3,1,MIN($C44,Einstellungen!$B$4)-MAX($B44,Einstellungen!$B$3)+1)&gt;=2)),"?")))</f>
        <v/>
      </c>
      <c r="J44" s="15" t="str">
        <f aca="false">IF($A44="","",IF(OR($B44="",$C44=""),"Von und Bis eintragen",IF($C44&lt;$B44,"Bis liegt vor Von",IF(ISNA(MATCH($A44,Team!$A$5:$A$64,0)),"Name fehlt im Blatt Team",IF(N($H44)+N($I44)&gt;0,"Engpass – bitte absprechen",IF(OR($B44&lt;Einstellungen!$B$3,$C44&gt;Einstellungen!$B$4),"Teils außerhalb des Planungszeitraums","ok"))))))</f>
        <v/>
      </c>
    </row>
    <row r="45" customFormat="false" ht="15" hidden="false" customHeight="false" outlineLevel="0" collapsed="false">
      <c r="A45" s="11"/>
      <c r="B45" s="7"/>
      <c r="C45" s="7"/>
      <c r="D45" s="11"/>
      <c r="E45" s="11"/>
      <c r="F45" s="15" t="str">
        <f aca="false">IF($A45="","",IFERROR(INDEX(Team!$B$5:$B$64,MATCH($A45,Team!$A$5:$A$64,0)),"?"))</f>
        <v/>
      </c>
      <c r="G45" s="16" t="str">
        <f aca="false">IF(OR($A45="",$B45="",$C45="",$C45&lt;$B45),"",NETWORKDAYS($B45,$C45,Einstellungen!$I$7:$I$40))</f>
        <v/>
      </c>
      <c r="H45" s="16" t="str">
        <f aca="true">IF(OR($A45="",$B45="",$C45="",$C45&lt;$B45),"",IF(MIN($C45,Einstellungen!$B$4)&lt;MAX($B45,Einstellungen!$B$3),0,IFERROR(SUMPRODUCT(--(MOD(OFFSET(Konflikt!$G$4,MATCH($A45,Team!$A$5:$A$64,0),MAX($B45,Einstellungen!$B$3)-Einstellungen!$B$3,1,MIN($C45,Einstellungen!$B$4)-MAX($B45,Einstellungen!$B$3)+1),2)=1)),"?")))</f>
        <v/>
      </c>
      <c r="I45" s="16" t="str">
        <f aca="true">IF(OR($A45="",$B45="",$C45="",$C45&lt;$B45),"",IF(MIN($C45,Einstellungen!$B$4)&lt;MAX($B45,Einstellungen!$B$3),0,IFERROR(SUMPRODUCT(--(OFFSET(Konflikt!$G$4,MATCH($A45,Team!$A$5:$A$64,0),MAX($B45,Einstellungen!$B$3)-Einstellungen!$B$3,1,MIN($C45,Einstellungen!$B$4)-MAX($B45,Einstellungen!$B$3)+1)&gt;=2)),"?")))</f>
        <v/>
      </c>
      <c r="J45" s="15" t="str">
        <f aca="false">IF($A45="","",IF(OR($B45="",$C45=""),"Von und Bis eintragen",IF($C45&lt;$B45,"Bis liegt vor Von",IF(ISNA(MATCH($A45,Team!$A$5:$A$64,0)),"Name fehlt im Blatt Team",IF(N($H45)+N($I45)&gt;0,"Engpass – bitte absprechen",IF(OR($B45&lt;Einstellungen!$B$3,$C45&gt;Einstellungen!$B$4),"Teils außerhalb des Planungszeitraums","ok"))))))</f>
        <v/>
      </c>
    </row>
    <row r="46" customFormat="false" ht="15" hidden="false" customHeight="false" outlineLevel="0" collapsed="false">
      <c r="A46" s="11"/>
      <c r="B46" s="7"/>
      <c r="C46" s="7"/>
      <c r="D46" s="11"/>
      <c r="E46" s="11"/>
      <c r="F46" s="15" t="str">
        <f aca="false">IF($A46="","",IFERROR(INDEX(Team!$B$5:$B$64,MATCH($A46,Team!$A$5:$A$64,0)),"?"))</f>
        <v/>
      </c>
      <c r="G46" s="16" t="str">
        <f aca="false">IF(OR($A46="",$B46="",$C46="",$C46&lt;$B46),"",NETWORKDAYS($B46,$C46,Einstellungen!$I$7:$I$40))</f>
        <v/>
      </c>
      <c r="H46" s="16" t="str">
        <f aca="true">IF(OR($A46="",$B46="",$C46="",$C46&lt;$B46),"",IF(MIN($C46,Einstellungen!$B$4)&lt;MAX($B46,Einstellungen!$B$3),0,IFERROR(SUMPRODUCT(--(MOD(OFFSET(Konflikt!$G$4,MATCH($A46,Team!$A$5:$A$64,0),MAX($B46,Einstellungen!$B$3)-Einstellungen!$B$3,1,MIN($C46,Einstellungen!$B$4)-MAX($B46,Einstellungen!$B$3)+1),2)=1)),"?")))</f>
        <v/>
      </c>
      <c r="I46" s="16" t="str">
        <f aca="true">IF(OR($A46="",$B46="",$C46="",$C46&lt;$B46),"",IF(MIN($C46,Einstellungen!$B$4)&lt;MAX($B46,Einstellungen!$B$3),0,IFERROR(SUMPRODUCT(--(OFFSET(Konflikt!$G$4,MATCH($A46,Team!$A$5:$A$64,0),MAX($B46,Einstellungen!$B$3)-Einstellungen!$B$3,1,MIN($C46,Einstellungen!$B$4)-MAX($B46,Einstellungen!$B$3)+1)&gt;=2)),"?")))</f>
        <v/>
      </c>
      <c r="J46" s="15" t="str">
        <f aca="false">IF($A46="","",IF(OR($B46="",$C46=""),"Von und Bis eintragen",IF($C46&lt;$B46,"Bis liegt vor Von",IF(ISNA(MATCH($A46,Team!$A$5:$A$64,0)),"Name fehlt im Blatt Team",IF(N($H46)+N($I46)&gt;0,"Engpass – bitte absprechen",IF(OR($B46&lt;Einstellungen!$B$3,$C46&gt;Einstellungen!$B$4),"Teils außerhalb des Planungszeitraums","ok"))))))</f>
        <v/>
      </c>
    </row>
    <row r="47" customFormat="false" ht="15" hidden="false" customHeight="false" outlineLevel="0" collapsed="false">
      <c r="A47" s="11"/>
      <c r="B47" s="7"/>
      <c r="C47" s="7"/>
      <c r="D47" s="11"/>
      <c r="E47" s="11"/>
      <c r="F47" s="15" t="str">
        <f aca="false">IF($A47="","",IFERROR(INDEX(Team!$B$5:$B$64,MATCH($A47,Team!$A$5:$A$64,0)),"?"))</f>
        <v/>
      </c>
      <c r="G47" s="16" t="str">
        <f aca="false">IF(OR($A47="",$B47="",$C47="",$C47&lt;$B47),"",NETWORKDAYS($B47,$C47,Einstellungen!$I$7:$I$40))</f>
        <v/>
      </c>
      <c r="H47" s="16" t="str">
        <f aca="true">IF(OR($A47="",$B47="",$C47="",$C47&lt;$B47),"",IF(MIN($C47,Einstellungen!$B$4)&lt;MAX($B47,Einstellungen!$B$3),0,IFERROR(SUMPRODUCT(--(MOD(OFFSET(Konflikt!$G$4,MATCH($A47,Team!$A$5:$A$64,0),MAX($B47,Einstellungen!$B$3)-Einstellungen!$B$3,1,MIN($C47,Einstellungen!$B$4)-MAX($B47,Einstellungen!$B$3)+1),2)=1)),"?")))</f>
        <v/>
      </c>
      <c r="I47" s="16" t="str">
        <f aca="true">IF(OR($A47="",$B47="",$C47="",$C47&lt;$B47),"",IF(MIN($C47,Einstellungen!$B$4)&lt;MAX($B47,Einstellungen!$B$3),0,IFERROR(SUMPRODUCT(--(OFFSET(Konflikt!$G$4,MATCH($A47,Team!$A$5:$A$64,0),MAX($B47,Einstellungen!$B$3)-Einstellungen!$B$3,1,MIN($C47,Einstellungen!$B$4)-MAX($B47,Einstellungen!$B$3)+1)&gt;=2)),"?")))</f>
        <v/>
      </c>
      <c r="J47" s="15" t="str">
        <f aca="false">IF($A47="","",IF(OR($B47="",$C47=""),"Von und Bis eintragen",IF($C47&lt;$B47,"Bis liegt vor Von",IF(ISNA(MATCH($A47,Team!$A$5:$A$64,0)),"Name fehlt im Blatt Team",IF(N($H47)+N($I47)&gt;0,"Engpass – bitte absprechen",IF(OR($B47&lt;Einstellungen!$B$3,$C47&gt;Einstellungen!$B$4),"Teils außerhalb des Planungszeitraums","ok"))))))</f>
        <v/>
      </c>
    </row>
    <row r="48" customFormat="false" ht="15" hidden="false" customHeight="false" outlineLevel="0" collapsed="false">
      <c r="A48" s="11"/>
      <c r="B48" s="7"/>
      <c r="C48" s="7"/>
      <c r="D48" s="11"/>
      <c r="E48" s="11"/>
      <c r="F48" s="15" t="str">
        <f aca="false">IF($A48="","",IFERROR(INDEX(Team!$B$5:$B$64,MATCH($A48,Team!$A$5:$A$64,0)),"?"))</f>
        <v/>
      </c>
      <c r="G48" s="16" t="str">
        <f aca="false">IF(OR($A48="",$B48="",$C48="",$C48&lt;$B48),"",NETWORKDAYS($B48,$C48,Einstellungen!$I$7:$I$40))</f>
        <v/>
      </c>
      <c r="H48" s="16" t="str">
        <f aca="true">IF(OR($A48="",$B48="",$C48="",$C48&lt;$B48),"",IF(MIN($C48,Einstellungen!$B$4)&lt;MAX($B48,Einstellungen!$B$3),0,IFERROR(SUMPRODUCT(--(MOD(OFFSET(Konflikt!$G$4,MATCH($A48,Team!$A$5:$A$64,0),MAX($B48,Einstellungen!$B$3)-Einstellungen!$B$3,1,MIN($C48,Einstellungen!$B$4)-MAX($B48,Einstellungen!$B$3)+1),2)=1)),"?")))</f>
        <v/>
      </c>
      <c r="I48" s="16" t="str">
        <f aca="true">IF(OR($A48="",$B48="",$C48="",$C48&lt;$B48),"",IF(MIN($C48,Einstellungen!$B$4)&lt;MAX($B48,Einstellungen!$B$3),0,IFERROR(SUMPRODUCT(--(OFFSET(Konflikt!$G$4,MATCH($A48,Team!$A$5:$A$64,0),MAX($B48,Einstellungen!$B$3)-Einstellungen!$B$3,1,MIN($C48,Einstellungen!$B$4)-MAX($B48,Einstellungen!$B$3)+1)&gt;=2)),"?")))</f>
        <v/>
      </c>
      <c r="J48" s="15" t="str">
        <f aca="false">IF($A48="","",IF(OR($B48="",$C48=""),"Von und Bis eintragen",IF($C48&lt;$B48,"Bis liegt vor Von",IF(ISNA(MATCH($A48,Team!$A$5:$A$64,0)),"Name fehlt im Blatt Team",IF(N($H48)+N($I48)&gt;0,"Engpass – bitte absprechen",IF(OR($B48&lt;Einstellungen!$B$3,$C48&gt;Einstellungen!$B$4),"Teils außerhalb des Planungszeitraums","ok"))))))</f>
        <v/>
      </c>
    </row>
    <row r="49" customFormat="false" ht="15" hidden="false" customHeight="false" outlineLevel="0" collapsed="false">
      <c r="A49" s="11"/>
      <c r="B49" s="7"/>
      <c r="C49" s="7"/>
      <c r="D49" s="11"/>
      <c r="E49" s="11"/>
      <c r="F49" s="15" t="str">
        <f aca="false">IF($A49="","",IFERROR(INDEX(Team!$B$5:$B$64,MATCH($A49,Team!$A$5:$A$64,0)),"?"))</f>
        <v/>
      </c>
      <c r="G49" s="16" t="str">
        <f aca="false">IF(OR($A49="",$B49="",$C49="",$C49&lt;$B49),"",NETWORKDAYS($B49,$C49,Einstellungen!$I$7:$I$40))</f>
        <v/>
      </c>
      <c r="H49" s="16" t="str">
        <f aca="true">IF(OR($A49="",$B49="",$C49="",$C49&lt;$B49),"",IF(MIN($C49,Einstellungen!$B$4)&lt;MAX($B49,Einstellungen!$B$3),0,IFERROR(SUMPRODUCT(--(MOD(OFFSET(Konflikt!$G$4,MATCH($A49,Team!$A$5:$A$64,0),MAX($B49,Einstellungen!$B$3)-Einstellungen!$B$3,1,MIN($C49,Einstellungen!$B$4)-MAX($B49,Einstellungen!$B$3)+1),2)=1)),"?")))</f>
        <v/>
      </c>
      <c r="I49" s="16" t="str">
        <f aca="true">IF(OR($A49="",$B49="",$C49="",$C49&lt;$B49),"",IF(MIN($C49,Einstellungen!$B$4)&lt;MAX($B49,Einstellungen!$B$3),0,IFERROR(SUMPRODUCT(--(OFFSET(Konflikt!$G$4,MATCH($A49,Team!$A$5:$A$64,0),MAX($B49,Einstellungen!$B$3)-Einstellungen!$B$3,1,MIN($C49,Einstellungen!$B$4)-MAX($B49,Einstellungen!$B$3)+1)&gt;=2)),"?")))</f>
        <v/>
      </c>
      <c r="J49" s="15" t="str">
        <f aca="false">IF($A49="","",IF(OR($B49="",$C49=""),"Von und Bis eintragen",IF($C49&lt;$B49,"Bis liegt vor Von",IF(ISNA(MATCH($A49,Team!$A$5:$A$64,0)),"Name fehlt im Blatt Team",IF(N($H49)+N($I49)&gt;0,"Engpass – bitte absprechen",IF(OR($B49&lt;Einstellungen!$B$3,$C49&gt;Einstellungen!$B$4),"Teils außerhalb des Planungszeitraums","ok"))))))</f>
        <v/>
      </c>
    </row>
    <row r="50" customFormat="false" ht="15" hidden="false" customHeight="false" outlineLevel="0" collapsed="false">
      <c r="A50" s="11"/>
      <c r="B50" s="7"/>
      <c r="C50" s="7"/>
      <c r="D50" s="11"/>
      <c r="E50" s="11"/>
      <c r="F50" s="15" t="str">
        <f aca="false">IF($A50="","",IFERROR(INDEX(Team!$B$5:$B$64,MATCH($A50,Team!$A$5:$A$64,0)),"?"))</f>
        <v/>
      </c>
      <c r="G50" s="16" t="str">
        <f aca="false">IF(OR($A50="",$B50="",$C50="",$C50&lt;$B50),"",NETWORKDAYS($B50,$C50,Einstellungen!$I$7:$I$40))</f>
        <v/>
      </c>
      <c r="H50" s="16" t="str">
        <f aca="true">IF(OR($A50="",$B50="",$C50="",$C50&lt;$B50),"",IF(MIN($C50,Einstellungen!$B$4)&lt;MAX($B50,Einstellungen!$B$3),0,IFERROR(SUMPRODUCT(--(MOD(OFFSET(Konflikt!$G$4,MATCH($A50,Team!$A$5:$A$64,0),MAX($B50,Einstellungen!$B$3)-Einstellungen!$B$3,1,MIN($C50,Einstellungen!$B$4)-MAX($B50,Einstellungen!$B$3)+1),2)=1)),"?")))</f>
        <v/>
      </c>
      <c r="I50" s="16" t="str">
        <f aca="true">IF(OR($A50="",$B50="",$C50="",$C50&lt;$B50),"",IF(MIN($C50,Einstellungen!$B$4)&lt;MAX($B50,Einstellungen!$B$3),0,IFERROR(SUMPRODUCT(--(OFFSET(Konflikt!$G$4,MATCH($A50,Team!$A$5:$A$64,0),MAX($B50,Einstellungen!$B$3)-Einstellungen!$B$3,1,MIN($C50,Einstellungen!$B$4)-MAX($B50,Einstellungen!$B$3)+1)&gt;=2)),"?")))</f>
        <v/>
      </c>
      <c r="J50" s="15" t="str">
        <f aca="false">IF($A50="","",IF(OR($B50="",$C50=""),"Von und Bis eintragen",IF($C50&lt;$B50,"Bis liegt vor Von",IF(ISNA(MATCH($A50,Team!$A$5:$A$64,0)),"Name fehlt im Blatt Team",IF(N($H50)+N($I50)&gt;0,"Engpass – bitte absprechen",IF(OR($B50&lt;Einstellungen!$B$3,$C50&gt;Einstellungen!$B$4),"Teils außerhalb des Planungszeitraums","ok"))))))</f>
        <v/>
      </c>
    </row>
    <row r="51" customFormat="false" ht="15" hidden="false" customHeight="false" outlineLevel="0" collapsed="false">
      <c r="A51" s="11"/>
      <c r="B51" s="7"/>
      <c r="C51" s="7"/>
      <c r="D51" s="11"/>
      <c r="E51" s="11"/>
      <c r="F51" s="15" t="str">
        <f aca="false">IF($A51="","",IFERROR(INDEX(Team!$B$5:$B$64,MATCH($A51,Team!$A$5:$A$64,0)),"?"))</f>
        <v/>
      </c>
      <c r="G51" s="16" t="str">
        <f aca="false">IF(OR($A51="",$B51="",$C51="",$C51&lt;$B51),"",NETWORKDAYS($B51,$C51,Einstellungen!$I$7:$I$40))</f>
        <v/>
      </c>
      <c r="H51" s="16" t="str">
        <f aca="true">IF(OR($A51="",$B51="",$C51="",$C51&lt;$B51),"",IF(MIN($C51,Einstellungen!$B$4)&lt;MAX($B51,Einstellungen!$B$3),0,IFERROR(SUMPRODUCT(--(MOD(OFFSET(Konflikt!$G$4,MATCH($A51,Team!$A$5:$A$64,0),MAX($B51,Einstellungen!$B$3)-Einstellungen!$B$3,1,MIN($C51,Einstellungen!$B$4)-MAX($B51,Einstellungen!$B$3)+1),2)=1)),"?")))</f>
        <v/>
      </c>
      <c r="I51" s="16" t="str">
        <f aca="true">IF(OR($A51="",$B51="",$C51="",$C51&lt;$B51),"",IF(MIN($C51,Einstellungen!$B$4)&lt;MAX($B51,Einstellungen!$B$3),0,IFERROR(SUMPRODUCT(--(OFFSET(Konflikt!$G$4,MATCH($A51,Team!$A$5:$A$64,0),MAX($B51,Einstellungen!$B$3)-Einstellungen!$B$3,1,MIN($C51,Einstellungen!$B$4)-MAX($B51,Einstellungen!$B$3)+1)&gt;=2)),"?")))</f>
        <v/>
      </c>
      <c r="J51" s="15" t="str">
        <f aca="false">IF($A51="","",IF(OR($B51="",$C51=""),"Von und Bis eintragen",IF($C51&lt;$B51,"Bis liegt vor Von",IF(ISNA(MATCH($A51,Team!$A$5:$A$64,0)),"Name fehlt im Blatt Team",IF(N($H51)+N($I51)&gt;0,"Engpass – bitte absprechen",IF(OR($B51&lt;Einstellungen!$B$3,$C51&gt;Einstellungen!$B$4),"Teils außerhalb des Planungszeitraums","ok"))))))</f>
        <v/>
      </c>
    </row>
    <row r="52" customFormat="false" ht="15" hidden="false" customHeight="false" outlineLevel="0" collapsed="false">
      <c r="A52" s="11"/>
      <c r="B52" s="7"/>
      <c r="C52" s="7"/>
      <c r="D52" s="11"/>
      <c r="E52" s="11"/>
      <c r="F52" s="15" t="str">
        <f aca="false">IF($A52="","",IFERROR(INDEX(Team!$B$5:$B$64,MATCH($A52,Team!$A$5:$A$64,0)),"?"))</f>
        <v/>
      </c>
      <c r="G52" s="16" t="str">
        <f aca="false">IF(OR($A52="",$B52="",$C52="",$C52&lt;$B52),"",NETWORKDAYS($B52,$C52,Einstellungen!$I$7:$I$40))</f>
        <v/>
      </c>
      <c r="H52" s="16" t="str">
        <f aca="true">IF(OR($A52="",$B52="",$C52="",$C52&lt;$B52),"",IF(MIN($C52,Einstellungen!$B$4)&lt;MAX($B52,Einstellungen!$B$3),0,IFERROR(SUMPRODUCT(--(MOD(OFFSET(Konflikt!$G$4,MATCH($A52,Team!$A$5:$A$64,0),MAX($B52,Einstellungen!$B$3)-Einstellungen!$B$3,1,MIN($C52,Einstellungen!$B$4)-MAX($B52,Einstellungen!$B$3)+1),2)=1)),"?")))</f>
        <v/>
      </c>
      <c r="I52" s="16" t="str">
        <f aca="true">IF(OR($A52="",$B52="",$C52="",$C52&lt;$B52),"",IF(MIN($C52,Einstellungen!$B$4)&lt;MAX($B52,Einstellungen!$B$3),0,IFERROR(SUMPRODUCT(--(OFFSET(Konflikt!$G$4,MATCH($A52,Team!$A$5:$A$64,0),MAX($B52,Einstellungen!$B$3)-Einstellungen!$B$3,1,MIN($C52,Einstellungen!$B$4)-MAX($B52,Einstellungen!$B$3)+1)&gt;=2)),"?")))</f>
        <v/>
      </c>
      <c r="J52" s="15" t="str">
        <f aca="false">IF($A52="","",IF(OR($B52="",$C52=""),"Von und Bis eintragen",IF($C52&lt;$B52,"Bis liegt vor Von",IF(ISNA(MATCH($A52,Team!$A$5:$A$64,0)),"Name fehlt im Blatt Team",IF(N($H52)+N($I52)&gt;0,"Engpass – bitte absprechen",IF(OR($B52&lt;Einstellungen!$B$3,$C52&gt;Einstellungen!$B$4),"Teils außerhalb des Planungszeitraums","ok"))))))</f>
        <v/>
      </c>
    </row>
    <row r="53" customFormat="false" ht="15" hidden="false" customHeight="false" outlineLevel="0" collapsed="false">
      <c r="A53" s="11"/>
      <c r="B53" s="7"/>
      <c r="C53" s="7"/>
      <c r="D53" s="11"/>
      <c r="E53" s="11"/>
      <c r="F53" s="15" t="str">
        <f aca="false">IF($A53="","",IFERROR(INDEX(Team!$B$5:$B$64,MATCH($A53,Team!$A$5:$A$64,0)),"?"))</f>
        <v/>
      </c>
      <c r="G53" s="16" t="str">
        <f aca="false">IF(OR($A53="",$B53="",$C53="",$C53&lt;$B53),"",NETWORKDAYS($B53,$C53,Einstellungen!$I$7:$I$40))</f>
        <v/>
      </c>
      <c r="H53" s="16" t="str">
        <f aca="true">IF(OR($A53="",$B53="",$C53="",$C53&lt;$B53),"",IF(MIN($C53,Einstellungen!$B$4)&lt;MAX($B53,Einstellungen!$B$3),0,IFERROR(SUMPRODUCT(--(MOD(OFFSET(Konflikt!$G$4,MATCH($A53,Team!$A$5:$A$64,0),MAX($B53,Einstellungen!$B$3)-Einstellungen!$B$3,1,MIN($C53,Einstellungen!$B$4)-MAX($B53,Einstellungen!$B$3)+1),2)=1)),"?")))</f>
        <v/>
      </c>
      <c r="I53" s="16" t="str">
        <f aca="true">IF(OR($A53="",$B53="",$C53="",$C53&lt;$B53),"",IF(MIN($C53,Einstellungen!$B$4)&lt;MAX($B53,Einstellungen!$B$3),0,IFERROR(SUMPRODUCT(--(OFFSET(Konflikt!$G$4,MATCH($A53,Team!$A$5:$A$64,0),MAX($B53,Einstellungen!$B$3)-Einstellungen!$B$3,1,MIN($C53,Einstellungen!$B$4)-MAX($B53,Einstellungen!$B$3)+1)&gt;=2)),"?")))</f>
        <v/>
      </c>
      <c r="J53" s="15" t="str">
        <f aca="false">IF($A53="","",IF(OR($B53="",$C53=""),"Von und Bis eintragen",IF($C53&lt;$B53,"Bis liegt vor Von",IF(ISNA(MATCH($A53,Team!$A$5:$A$64,0)),"Name fehlt im Blatt Team",IF(N($H53)+N($I53)&gt;0,"Engpass – bitte absprechen",IF(OR($B53&lt;Einstellungen!$B$3,$C53&gt;Einstellungen!$B$4),"Teils außerhalb des Planungszeitraums","ok"))))))</f>
        <v/>
      </c>
    </row>
    <row r="54" customFormat="false" ht="15" hidden="false" customHeight="false" outlineLevel="0" collapsed="false">
      <c r="A54" s="11"/>
      <c r="B54" s="7"/>
      <c r="C54" s="7"/>
      <c r="D54" s="11"/>
      <c r="E54" s="11"/>
      <c r="F54" s="15" t="str">
        <f aca="false">IF($A54="","",IFERROR(INDEX(Team!$B$5:$B$64,MATCH($A54,Team!$A$5:$A$64,0)),"?"))</f>
        <v/>
      </c>
      <c r="G54" s="16" t="str">
        <f aca="false">IF(OR($A54="",$B54="",$C54="",$C54&lt;$B54),"",NETWORKDAYS($B54,$C54,Einstellungen!$I$7:$I$40))</f>
        <v/>
      </c>
      <c r="H54" s="16" t="str">
        <f aca="true">IF(OR($A54="",$B54="",$C54="",$C54&lt;$B54),"",IF(MIN($C54,Einstellungen!$B$4)&lt;MAX($B54,Einstellungen!$B$3),0,IFERROR(SUMPRODUCT(--(MOD(OFFSET(Konflikt!$G$4,MATCH($A54,Team!$A$5:$A$64,0),MAX($B54,Einstellungen!$B$3)-Einstellungen!$B$3,1,MIN($C54,Einstellungen!$B$4)-MAX($B54,Einstellungen!$B$3)+1),2)=1)),"?")))</f>
        <v/>
      </c>
      <c r="I54" s="16" t="str">
        <f aca="true">IF(OR($A54="",$B54="",$C54="",$C54&lt;$B54),"",IF(MIN($C54,Einstellungen!$B$4)&lt;MAX($B54,Einstellungen!$B$3),0,IFERROR(SUMPRODUCT(--(OFFSET(Konflikt!$G$4,MATCH($A54,Team!$A$5:$A$64,0),MAX($B54,Einstellungen!$B$3)-Einstellungen!$B$3,1,MIN($C54,Einstellungen!$B$4)-MAX($B54,Einstellungen!$B$3)+1)&gt;=2)),"?")))</f>
        <v/>
      </c>
      <c r="J54" s="15" t="str">
        <f aca="false">IF($A54="","",IF(OR($B54="",$C54=""),"Von und Bis eintragen",IF($C54&lt;$B54,"Bis liegt vor Von",IF(ISNA(MATCH($A54,Team!$A$5:$A$64,0)),"Name fehlt im Blatt Team",IF(N($H54)+N($I54)&gt;0,"Engpass – bitte absprechen",IF(OR($B54&lt;Einstellungen!$B$3,$C54&gt;Einstellungen!$B$4),"Teils außerhalb des Planungszeitraums","ok"))))))</f>
        <v/>
      </c>
    </row>
    <row r="55" customFormat="false" ht="15" hidden="false" customHeight="false" outlineLevel="0" collapsed="false">
      <c r="A55" s="11"/>
      <c r="B55" s="7"/>
      <c r="C55" s="7"/>
      <c r="D55" s="11"/>
      <c r="E55" s="11"/>
      <c r="F55" s="15" t="str">
        <f aca="false">IF($A55="","",IFERROR(INDEX(Team!$B$5:$B$64,MATCH($A55,Team!$A$5:$A$64,0)),"?"))</f>
        <v/>
      </c>
      <c r="G55" s="16" t="str">
        <f aca="false">IF(OR($A55="",$B55="",$C55="",$C55&lt;$B55),"",NETWORKDAYS($B55,$C55,Einstellungen!$I$7:$I$40))</f>
        <v/>
      </c>
      <c r="H55" s="16" t="str">
        <f aca="true">IF(OR($A55="",$B55="",$C55="",$C55&lt;$B55),"",IF(MIN($C55,Einstellungen!$B$4)&lt;MAX($B55,Einstellungen!$B$3),0,IFERROR(SUMPRODUCT(--(MOD(OFFSET(Konflikt!$G$4,MATCH($A55,Team!$A$5:$A$64,0),MAX($B55,Einstellungen!$B$3)-Einstellungen!$B$3,1,MIN($C55,Einstellungen!$B$4)-MAX($B55,Einstellungen!$B$3)+1),2)=1)),"?")))</f>
        <v/>
      </c>
      <c r="I55" s="16" t="str">
        <f aca="true">IF(OR($A55="",$B55="",$C55="",$C55&lt;$B55),"",IF(MIN($C55,Einstellungen!$B$4)&lt;MAX($B55,Einstellungen!$B$3),0,IFERROR(SUMPRODUCT(--(OFFSET(Konflikt!$G$4,MATCH($A55,Team!$A$5:$A$64,0),MAX($B55,Einstellungen!$B$3)-Einstellungen!$B$3,1,MIN($C55,Einstellungen!$B$4)-MAX($B55,Einstellungen!$B$3)+1)&gt;=2)),"?")))</f>
        <v/>
      </c>
      <c r="J55" s="15" t="str">
        <f aca="false">IF($A55="","",IF(OR($B55="",$C55=""),"Von und Bis eintragen",IF($C55&lt;$B55,"Bis liegt vor Von",IF(ISNA(MATCH($A55,Team!$A$5:$A$64,0)),"Name fehlt im Blatt Team",IF(N($H55)+N($I55)&gt;0,"Engpass – bitte absprechen",IF(OR($B55&lt;Einstellungen!$B$3,$C55&gt;Einstellungen!$B$4),"Teils außerhalb des Planungszeitraums","ok"))))))</f>
        <v/>
      </c>
    </row>
    <row r="56" customFormat="false" ht="15" hidden="false" customHeight="false" outlineLevel="0" collapsed="false">
      <c r="A56" s="11"/>
      <c r="B56" s="7"/>
      <c r="C56" s="7"/>
      <c r="D56" s="11"/>
      <c r="E56" s="11"/>
      <c r="F56" s="15" t="str">
        <f aca="false">IF($A56="","",IFERROR(INDEX(Team!$B$5:$B$64,MATCH($A56,Team!$A$5:$A$64,0)),"?"))</f>
        <v/>
      </c>
      <c r="G56" s="16" t="str">
        <f aca="false">IF(OR($A56="",$B56="",$C56="",$C56&lt;$B56),"",NETWORKDAYS($B56,$C56,Einstellungen!$I$7:$I$40))</f>
        <v/>
      </c>
      <c r="H56" s="16" t="str">
        <f aca="true">IF(OR($A56="",$B56="",$C56="",$C56&lt;$B56),"",IF(MIN($C56,Einstellungen!$B$4)&lt;MAX($B56,Einstellungen!$B$3),0,IFERROR(SUMPRODUCT(--(MOD(OFFSET(Konflikt!$G$4,MATCH($A56,Team!$A$5:$A$64,0),MAX($B56,Einstellungen!$B$3)-Einstellungen!$B$3,1,MIN($C56,Einstellungen!$B$4)-MAX($B56,Einstellungen!$B$3)+1),2)=1)),"?")))</f>
        <v/>
      </c>
      <c r="I56" s="16" t="str">
        <f aca="true">IF(OR($A56="",$B56="",$C56="",$C56&lt;$B56),"",IF(MIN($C56,Einstellungen!$B$4)&lt;MAX($B56,Einstellungen!$B$3),0,IFERROR(SUMPRODUCT(--(OFFSET(Konflikt!$G$4,MATCH($A56,Team!$A$5:$A$64,0),MAX($B56,Einstellungen!$B$3)-Einstellungen!$B$3,1,MIN($C56,Einstellungen!$B$4)-MAX($B56,Einstellungen!$B$3)+1)&gt;=2)),"?")))</f>
        <v/>
      </c>
      <c r="J56" s="15" t="str">
        <f aca="false">IF($A56="","",IF(OR($B56="",$C56=""),"Von und Bis eintragen",IF($C56&lt;$B56,"Bis liegt vor Von",IF(ISNA(MATCH($A56,Team!$A$5:$A$64,0)),"Name fehlt im Blatt Team",IF(N($H56)+N($I56)&gt;0,"Engpass – bitte absprechen",IF(OR($B56&lt;Einstellungen!$B$3,$C56&gt;Einstellungen!$B$4),"Teils außerhalb des Planungszeitraums","ok"))))))</f>
        <v/>
      </c>
    </row>
    <row r="57" customFormat="false" ht="15" hidden="false" customHeight="false" outlineLevel="0" collapsed="false">
      <c r="A57" s="11"/>
      <c r="B57" s="7"/>
      <c r="C57" s="7"/>
      <c r="D57" s="11"/>
      <c r="E57" s="11"/>
      <c r="F57" s="15" t="str">
        <f aca="false">IF($A57="","",IFERROR(INDEX(Team!$B$5:$B$64,MATCH($A57,Team!$A$5:$A$64,0)),"?"))</f>
        <v/>
      </c>
      <c r="G57" s="16" t="str">
        <f aca="false">IF(OR($A57="",$B57="",$C57="",$C57&lt;$B57),"",NETWORKDAYS($B57,$C57,Einstellungen!$I$7:$I$40))</f>
        <v/>
      </c>
      <c r="H57" s="16" t="str">
        <f aca="true">IF(OR($A57="",$B57="",$C57="",$C57&lt;$B57),"",IF(MIN($C57,Einstellungen!$B$4)&lt;MAX($B57,Einstellungen!$B$3),0,IFERROR(SUMPRODUCT(--(MOD(OFFSET(Konflikt!$G$4,MATCH($A57,Team!$A$5:$A$64,0),MAX($B57,Einstellungen!$B$3)-Einstellungen!$B$3,1,MIN($C57,Einstellungen!$B$4)-MAX($B57,Einstellungen!$B$3)+1),2)=1)),"?")))</f>
        <v/>
      </c>
      <c r="I57" s="16" t="str">
        <f aca="true">IF(OR($A57="",$B57="",$C57="",$C57&lt;$B57),"",IF(MIN($C57,Einstellungen!$B$4)&lt;MAX($B57,Einstellungen!$B$3),0,IFERROR(SUMPRODUCT(--(OFFSET(Konflikt!$G$4,MATCH($A57,Team!$A$5:$A$64,0),MAX($B57,Einstellungen!$B$3)-Einstellungen!$B$3,1,MIN($C57,Einstellungen!$B$4)-MAX($B57,Einstellungen!$B$3)+1)&gt;=2)),"?")))</f>
        <v/>
      </c>
      <c r="J57" s="15" t="str">
        <f aca="false">IF($A57="","",IF(OR($B57="",$C57=""),"Von und Bis eintragen",IF($C57&lt;$B57,"Bis liegt vor Von",IF(ISNA(MATCH($A57,Team!$A$5:$A$64,0)),"Name fehlt im Blatt Team",IF(N($H57)+N($I57)&gt;0,"Engpass – bitte absprechen",IF(OR($B57&lt;Einstellungen!$B$3,$C57&gt;Einstellungen!$B$4),"Teils außerhalb des Planungszeitraums","ok"))))))</f>
        <v/>
      </c>
    </row>
    <row r="58" customFormat="false" ht="15" hidden="false" customHeight="false" outlineLevel="0" collapsed="false">
      <c r="A58" s="11"/>
      <c r="B58" s="7"/>
      <c r="C58" s="7"/>
      <c r="D58" s="11"/>
      <c r="E58" s="11"/>
      <c r="F58" s="15" t="str">
        <f aca="false">IF($A58="","",IFERROR(INDEX(Team!$B$5:$B$64,MATCH($A58,Team!$A$5:$A$64,0)),"?"))</f>
        <v/>
      </c>
      <c r="G58" s="16" t="str">
        <f aca="false">IF(OR($A58="",$B58="",$C58="",$C58&lt;$B58),"",NETWORKDAYS($B58,$C58,Einstellungen!$I$7:$I$40))</f>
        <v/>
      </c>
      <c r="H58" s="16" t="str">
        <f aca="true">IF(OR($A58="",$B58="",$C58="",$C58&lt;$B58),"",IF(MIN($C58,Einstellungen!$B$4)&lt;MAX($B58,Einstellungen!$B$3),0,IFERROR(SUMPRODUCT(--(MOD(OFFSET(Konflikt!$G$4,MATCH($A58,Team!$A$5:$A$64,0),MAX($B58,Einstellungen!$B$3)-Einstellungen!$B$3,1,MIN($C58,Einstellungen!$B$4)-MAX($B58,Einstellungen!$B$3)+1),2)=1)),"?")))</f>
        <v/>
      </c>
      <c r="I58" s="16" t="str">
        <f aca="true">IF(OR($A58="",$B58="",$C58="",$C58&lt;$B58),"",IF(MIN($C58,Einstellungen!$B$4)&lt;MAX($B58,Einstellungen!$B$3),0,IFERROR(SUMPRODUCT(--(OFFSET(Konflikt!$G$4,MATCH($A58,Team!$A$5:$A$64,0),MAX($B58,Einstellungen!$B$3)-Einstellungen!$B$3,1,MIN($C58,Einstellungen!$B$4)-MAX($B58,Einstellungen!$B$3)+1)&gt;=2)),"?")))</f>
        <v/>
      </c>
      <c r="J58" s="15" t="str">
        <f aca="false">IF($A58="","",IF(OR($B58="",$C58=""),"Von und Bis eintragen",IF($C58&lt;$B58,"Bis liegt vor Von",IF(ISNA(MATCH($A58,Team!$A$5:$A$64,0)),"Name fehlt im Blatt Team",IF(N($H58)+N($I58)&gt;0,"Engpass – bitte absprechen",IF(OR($B58&lt;Einstellungen!$B$3,$C58&gt;Einstellungen!$B$4),"Teils außerhalb des Planungszeitraums","ok"))))))</f>
        <v/>
      </c>
    </row>
    <row r="59" customFormat="false" ht="15" hidden="false" customHeight="false" outlineLevel="0" collapsed="false">
      <c r="A59" s="11"/>
      <c r="B59" s="7"/>
      <c r="C59" s="7"/>
      <c r="D59" s="11"/>
      <c r="E59" s="11"/>
      <c r="F59" s="15" t="str">
        <f aca="false">IF($A59="","",IFERROR(INDEX(Team!$B$5:$B$64,MATCH($A59,Team!$A$5:$A$64,0)),"?"))</f>
        <v/>
      </c>
      <c r="G59" s="16" t="str">
        <f aca="false">IF(OR($A59="",$B59="",$C59="",$C59&lt;$B59),"",NETWORKDAYS($B59,$C59,Einstellungen!$I$7:$I$40))</f>
        <v/>
      </c>
      <c r="H59" s="16" t="str">
        <f aca="true">IF(OR($A59="",$B59="",$C59="",$C59&lt;$B59),"",IF(MIN($C59,Einstellungen!$B$4)&lt;MAX($B59,Einstellungen!$B$3),0,IFERROR(SUMPRODUCT(--(MOD(OFFSET(Konflikt!$G$4,MATCH($A59,Team!$A$5:$A$64,0),MAX($B59,Einstellungen!$B$3)-Einstellungen!$B$3,1,MIN($C59,Einstellungen!$B$4)-MAX($B59,Einstellungen!$B$3)+1),2)=1)),"?")))</f>
        <v/>
      </c>
      <c r="I59" s="16" t="str">
        <f aca="true">IF(OR($A59="",$B59="",$C59="",$C59&lt;$B59),"",IF(MIN($C59,Einstellungen!$B$4)&lt;MAX($B59,Einstellungen!$B$3),0,IFERROR(SUMPRODUCT(--(OFFSET(Konflikt!$G$4,MATCH($A59,Team!$A$5:$A$64,0),MAX($B59,Einstellungen!$B$3)-Einstellungen!$B$3,1,MIN($C59,Einstellungen!$B$4)-MAX($B59,Einstellungen!$B$3)+1)&gt;=2)),"?")))</f>
        <v/>
      </c>
      <c r="J59" s="15" t="str">
        <f aca="false">IF($A59="","",IF(OR($B59="",$C59=""),"Von und Bis eintragen",IF($C59&lt;$B59,"Bis liegt vor Von",IF(ISNA(MATCH($A59,Team!$A$5:$A$64,0)),"Name fehlt im Blatt Team",IF(N($H59)+N($I59)&gt;0,"Engpass – bitte absprechen",IF(OR($B59&lt;Einstellungen!$B$3,$C59&gt;Einstellungen!$B$4),"Teils außerhalb des Planungszeitraums","ok"))))))</f>
        <v/>
      </c>
    </row>
    <row r="60" customFormat="false" ht="15" hidden="false" customHeight="false" outlineLevel="0" collapsed="false">
      <c r="A60" s="11"/>
      <c r="B60" s="7"/>
      <c r="C60" s="7"/>
      <c r="D60" s="11"/>
      <c r="E60" s="11"/>
      <c r="F60" s="15" t="str">
        <f aca="false">IF($A60="","",IFERROR(INDEX(Team!$B$5:$B$64,MATCH($A60,Team!$A$5:$A$64,0)),"?"))</f>
        <v/>
      </c>
      <c r="G60" s="16" t="str">
        <f aca="false">IF(OR($A60="",$B60="",$C60="",$C60&lt;$B60),"",NETWORKDAYS($B60,$C60,Einstellungen!$I$7:$I$40))</f>
        <v/>
      </c>
      <c r="H60" s="16" t="str">
        <f aca="true">IF(OR($A60="",$B60="",$C60="",$C60&lt;$B60),"",IF(MIN($C60,Einstellungen!$B$4)&lt;MAX($B60,Einstellungen!$B$3),0,IFERROR(SUMPRODUCT(--(MOD(OFFSET(Konflikt!$G$4,MATCH($A60,Team!$A$5:$A$64,0),MAX($B60,Einstellungen!$B$3)-Einstellungen!$B$3,1,MIN($C60,Einstellungen!$B$4)-MAX($B60,Einstellungen!$B$3)+1),2)=1)),"?")))</f>
        <v/>
      </c>
      <c r="I60" s="16" t="str">
        <f aca="true">IF(OR($A60="",$B60="",$C60="",$C60&lt;$B60),"",IF(MIN($C60,Einstellungen!$B$4)&lt;MAX($B60,Einstellungen!$B$3),0,IFERROR(SUMPRODUCT(--(OFFSET(Konflikt!$G$4,MATCH($A60,Team!$A$5:$A$64,0),MAX($B60,Einstellungen!$B$3)-Einstellungen!$B$3,1,MIN($C60,Einstellungen!$B$4)-MAX($B60,Einstellungen!$B$3)+1)&gt;=2)),"?")))</f>
        <v/>
      </c>
      <c r="J60" s="15" t="str">
        <f aca="false">IF($A60="","",IF(OR($B60="",$C60=""),"Von und Bis eintragen",IF($C60&lt;$B60,"Bis liegt vor Von",IF(ISNA(MATCH($A60,Team!$A$5:$A$64,0)),"Name fehlt im Blatt Team",IF(N($H60)+N($I60)&gt;0,"Engpass – bitte absprechen",IF(OR($B60&lt;Einstellungen!$B$3,$C60&gt;Einstellungen!$B$4),"Teils außerhalb des Planungszeitraums","ok"))))))</f>
        <v/>
      </c>
    </row>
    <row r="61" customFormat="false" ht="15" hidden="false" customHeight="false" outlineLevel="0" collapsed="false">
      <c r="A61" s="11"/>
      <c r="B61" s="7"/>
      <c r="C61" s="7"/>
      <c r="D61" s="11"/>
      <c r="E61" s="11"/>
      <c r="F61" s="15" t="str">
        <f aca="false">IF($A61="","",IFERROR(INDEX(Team!$B$5:$B$64,MATCH($A61,Team!$A$5:$A$64,0)),"?"))</f>
        <v/>
      </c>
      <c r="G61" s="16" t="str">
        <f aca="false">IF(OR($A61="",$B61="",$C61="",$C61&lt;$B61),"",NETWORKDAYS($B61,$C61,Einstellungen!$I$7:$I$40))</f>
        <v/>
      </c>
      <c r="H61" s="16" t="str">
        <f aca="true">IF(OR($A61="",$B61="",$C61="",$C61&lt;$B61),"",IF(MIN($C61,Einstellungen!$B$4)&lt;MAX($B61,Einstellungen!$B$3),0,IFERROR(SUMPRODUCT(--(MOD(OFFSET(Konflikt!$G$4,MATCH($A61,Team!$A$5:$A$64,0),MAX($B61,Einstellungen!$B$3)-Einstellungen!$B$3,1,MIN($C61,Einstellungen!$B$4)-MAX($B61,Einstellungen!$B$3)+1),2)=1)),"?")))</f>
        <v/>
      </c>
      <c r="I61" s="16" t="str">
        <f aca="true">IF(OR($A61="",$B61="",$C61="",$C61&lt;$B61),"",IF(MIN($C61,Einstellungen!$B$4)&lt;MAX($B61,Einstellungen!$B$3),0,IFERROR(SUMPRODUCT(--(OFFSET(Konflikt!$G$4,MATCH($A61,Team!$A$5:$A$64,0),MAX($B61,Einstellungen!$B$3)-Einstellungen!$B$3,1,MIN($C61,Einstellungen!$B$4)-MAX($B61,Einstellungen!$B$3)+1)&gt;=2)),"?")))</f>
        <v/>
      </c>
      <c r="J61" s="15" t="str">
        <f aca="false">IF($A61="","",IF(OR($B61="",$C61=""),"Von und Bis eintragen",IF($C61&lt;$B61,"Bis liegt vor Von",IF(ISNA(MATCH($A61,Team!$A$5:$A$64,0)),"Name fehlt im Blatt Team",IF(N($H61)+N($I61)&gt;0,"Engpass – bitte absprechen",IF(OR($B61&lt;Einstellungen!$B$3,$C61&gt;Einstellungen!$B$4),"Teils außerhalb des Planungszeitraums","ok"))))))</f>
        <v/>
      </c>
    </row>
    <row r="62" customFormat="false" ht="15" hidden="false" customHeight="false" outlineLevel="0" collapsed="false">
      <c r="A62" s="11"/>
      <c r="B62" s="7"/>
      <c r="C62" s="7"/>
      <c r="D62" s="11"/>
      <c r="E62" s="11"/>
      <c r="F62" s="15" t="str">
        <f aca="false">IF($A62="","",IFERROR(INDEX(Team!$B$5:$B$64,MATCH($A62,Team!$A$5:$A$64,0)),"?"))</f>
        <v/>
      </c>
      <c r="G62" s="16" t="str">
        <f aca="false">IF(OR($A62="",$B62="",$C62="",$C62&lt;$B62),"",NETWORKDAYS($B62,$C62,Einstellungen!$I$7:$I$40))</f>
        <v/>
      </c>
      <c r="H62" s="16" t="str">
        <f aca="true">IF(OR($A62="",$B62="",$C62="",$C62&lt;$B62),"",IF(MIN($C62,Einstellungen!$B$4)&lt;MAX($B62,Einstellungen!$B$3),0,IFERROR(SUMPRODUCT(--(MOD(OFFSET(Konflikt!$G$4,MATCH($A62,Team!$A$5:$A$64,0),MAX($B62,Einstellungen!$B$3)-Einstellungen!$B$3,1,MIN($C62,Einstellungen!$B$4)-MAX($B62,Einstellungen!$B$3)+1),2)=1)),"?")))</f>
        <v/>
      </c>
      <c r="I62" s="16" t="str">
        <f aca="true">IF(OR($A62="",$B62="",$C62="",$C62&lt;$B62),"",IF(MIN($C62,Einstellungen!$B$4)&lt;MAX($B62,Einstellungen!$B$3),0,IFERROR(SUMPRODUCT(--(OFFSET(Konflikt!$G$4,MATCH($A62,Team!$A$5:$A$64,0),MAX($B62,Einstellungen!$B$3)-Einstellungen!$B$3,1,MIN($C62,Einstellungen!$B$4)-MAX($B62,Einstellungen!$B$3)+1)&gt;=2)),"?")))</f>
        <v/>
      </c>
      <c r="J62" s="15" t="str">
        <f aca="false">IF($A62="","",IF(OR($B62="",$C62=""),"Von und Bis eintragen",IF($C62&lt;$B62,"Bis liegt vor Von",IF(ISNA(MATCH($A62,Team!$A$5:$A$64,0)),"Name fehlt im Blatt Team",IF(N($H62)+N($I62)&gt;0,"Engpass – bitte absprechen",IF(OR($B62&lt;Einstellungen!$B$3,$C62&gt;Einstellungen!$B$4),"Teils außerhalb des Planungszeitraums","ok"))))))</f>
        <v/>
      </c>
    </row>
    <row r="63" customFormat="false" ht="15" hidden="false" customHeight="false" outlineLevel="0" collapsed="false">
      <c r="A63" s="11"/>
      <c r="B63" s="7"/>
      <c r="C63" s="7"/>
      <c r="D63" s="11"/>
      <c r="E63" s="11"/>
      <c r="F63" s="15" t="str">
        <f aca="false">IF($A63="","",IFERROR(INDEX(Team!$B$5:$B$64,MATCH($A63,Team!$A$5:$A$64,0)),"?"))</f>
        <v/>
      </c>
      <c r="G63" s="16" t="str">
        <f aca="false">IF(OR($A63="",$B63="",$C63="",$C63&lt;$B63),"",NETWORKDAYS($B63,$C63,Einstellungen!$I$7:$I$40))</f>
        <v/>
      </c>
      <c r="H63" s="16" t="str">
        <f aca="true">IF(OR($A63="",$B63="",$C63="",$C63&lt;$B63),"",IF(MIN($C63,Einstellungen!$B$4)&lt;MAX($B63,Einstellungen!$B$3),0,IFERROR(SUMPRODUCT(--(MOD(OFFSET(Konflikt!$G$4,MATCH($A63,Team!$A$5:$A$64,0),MAX($B63,Einstellungen!$B$3)-Einstellungen!$B$3,1,MIN($C63,Einstellungen!$B$4)-MAX($B63,Einstellungen!$B$3)+1),2)=1)),"?")))</f>
        <v/>
      </c>
      <c r="I63" s="16" t="str">
        <f aca="true">IF(OR($A63="",$B63="",$C63="",$C63&lt;$B63),"",IF(MIN($C63,Einstellungen!$B$4)&lt;MAX($B63,Einstellungen!$B$3),0,IFERROR(SUMPRODUCT(--(OFFSET(Konflikt!$G$4,MATCH($A63,Team!$A$5:$A$64,0),MAX($B63,Einstellungen!$B$3)-Einstellungen!$B$3,1,MIN($C63,Einstellungen!$B$4)-MAX($B63,Einstellungen!$B$3)+1)&gt;=2)),"?")))</f>
        <v/>
      </c>
      <c r="J63" s="15" t="str">
        <f aca="false">IF($A63="","",IF(OR($B63="",$C63=""),"Von und Bis eintragen",IF($C63&lt;$B63,"Bis liegt vor Von",IF(ISNA(MATCH($A63,Team!$A$5:$A$64,0)),"Name fehlt im Blatt Team",IF(N($H63)+N($I63)&gt;0,"Engpass – bitte absprechen",IF(OR($B63&lt;Einstellungen!$B$3,$C63&gt;Einstellungen!$B$4),"Teils außerhalb des Planungszeitraums","ok"))))))</f>
        <v/>
      </c>
    </row>
    <row r="64" customFormat="false" ht="15" hidden="false" customHeight="false" outlineLevel="0" collapsed="false">
      <c r="A64" s="11"/>
      <c r="B64" s="7"/>
      <c r="C64" s="7"/>
      <c r="D64" s="11"/>
      <c r="E64" s="11"/>
      <c r="F64" s="15" t="str">
        <f aca="false">IF($A64="","",IFERROR(INDEX(Team!$B$5:$B$64,MATCH($A64,Team!$A$5:$A$64,0)),"?"))</f>
        <v/>
      </c>
      <c r="G64" s="16" t="str">
        <f aca="false">IF(OR($A64="",$B64="",$C64="",$C64&lt;$B64),"",NETWORKDAYS($B64,$C64,Einstellungen!$I$7:$I$40))</f>
        <v/>
      </c>
      <c r="H64" s="16" t="str">
        <f aca="true">IF(OR($A64="",$B64="",$C64="",$C64&lt;$B64),"",IF(MIN($C64,Einstellungen!$B$4)&lt;MAX($B64,Einstellungen!$B$3),0,IFERROR(SUMPRODUCT(--(MOD(OFFSET(Konflikt!$G$4,MATCH($A64,Team!$A$5:$A$64,0),MAX($B64,Einstellungen!$B$3)-Einstellungen!$B$3,1,MIN($C64,Einstellungen!$B$4)-MAX($B64,Einstellungen!$B$3)+1),2)=1)),"?")))</f>
        <v/>
      </c>
      <c r="I64" s="16" t="str">
        <f aca="true">IF(OR($A64="",$B64="",$C64="",$C64&lt;$B64),"",IF(MIN($C64,Einstellungen!$B$4)&lt;MAX($B64,Einstellungen!$B$3),0,IFERROR(SUMPRODUCT(--(OFFSET(Konflikt!$G$4,MATCH($A64,Team!$A$5:$A$64,0),MAX($B64,Einstellungen!$B$3)-Einstellungen!$B$3,1,MIN($C64,Einstellungen!$B$4)-MAX($B64,Einstellungen!$B$3)+1)&gt;=2)),"?")))</f>
        <v/>
      </c>
      <c r="J64" s="15" t="str">
        <f aca="false">IF($A64="","",IF(OR($B64="",$C64=""),"Von und Bis eintragen",IF($C64&lt;$B64,"Bis liegt vor Von",IF(ISNA(MATCH($A64,Team!$A$5:$A$64,0)),"Name fehlt im Blatt Team",IF(N($H64)+N($I64)&gt;0,"Engpass – bitte absprechen",IF(OR($B64&lt;Einstellungen!$B$3,$C64&gt;Einstellungen!$B$4),"Teils außerhalb des Planungszeitraums","ok"))))))</f>
        <v/>
      </c>
    </row>
    <row r="65" customFormat="false" ht="15" hidden="false" customHeight="false" outlineLevel="0" collapsed="false">
      <c r="A65" s="11"/>
      <c r="B65" s="7"/>
      <c r="C65" s="7"/>
      <c r="D65" s="11"/>
      <c r="E65" s="11"/>
      <c r="F65" s="15" t="str">
        <f aca="false">IF($A65="","",IFERROR(INDEX(Team!$B$5:$B$64,MATCH($A65,Team!$A$5:$A$64,0)),"?"))</f>
        <v/>
      </c>
      <c r="G65" s="16" t="str">
        <f aca="false">IF(OR($A65="",$B65="",$C65="",$C65&lt;$B65),"",NETWORKDAYS($B65,$C65,Einstellungen!$I$7:$I$40))</f>
        <v/>
      </c>
      <c r="H65" s="16" t="str">
        <f aca="true">IF(OR($A65="",$B65="",$C65="",$C65&lt;$B65),"",IF(MIN($C65,Einstellungen!$B$4)&lt;MAX($B65,Einstellungen!$B$3),0,IFERROR(SUMPRODUCT(--(MOD(OFFSET(Konflikt!$G$4,MATCH($A65,Team!$A$5:$A$64,0),MAX($B65,Einstellungen!$B$3)-Einstellungen!$B$3,1,MIN($C65,Einstellungen!$B$4)-MAX($B65,Einstellungen!$B$3)+1),2)=1)),"?")))</f>
        <v/>
      </c>
      <c r="I65" s="16" t="str">
        <f aca="true">IF(OR($A65="",$B65="",$C65="",$C65&lt;$B65),"",IF(MIN($C65,Einstellungen!$B$4)&lt;MAX($B65,Einstellungen!$B$3),0,IFERROR(SUMPRODUCT(--(OFFSET(Konflikt!$G$4,MATCH($A65,Team!$A$5:$A$64,0),MAX($B65,Einstellungen!$B$3)-Einstellungen!$B$3,1,MIN($C65,Einstellungen!$B$4)-MAX($B65,Einstellungen!$B$3)+1)&gt;=2)),"?")))</f>
        <v/>
      </c>
      <c r="J65" s="15" t="str">
        <f aca="false">IF($A65="","",IF(OR($B65="",$C65=""),"Von und Bis eintragen",IF($C65&lt;$B65,"Bis liegt vor Von",IF(ISNA(MATCH($A65,Team!$A$5:$A$64,0)),"Name fehlt im Blatt Team",IF(N($H65)+N($I65)&gt;0,"Engpass – bitte absprechen",IF(OR($B65&lt;Einstellungen!$B$3,$C65&gt;Einstellungen!$B$4),"Teils außerhalb des Planungszeitraums","ok"))))))</f>
        <v/>
      </c>
    </row>
    <row r="66" customFormat="false" ht="15" hidden="false" customHeight="false" outlineLevel="0" collapsed="false">
      <c r="A66" s="11"/>
      <c r="B66" s="7"/>
      <c r="C66" s="7"/>
      <c r="D66" s="11"/>
      <c r="E66" s="11"/>
      <c r="F66" s="15" t="str">
        <f aca="false">IF($A66="","",IFERROR(INDEX(Team!$B$5:$B$64,MATCH($A66,Team!$A$5:$A$64,0)),"?"))</f>
        <v/>
      </c>
      <c r="G66" s="16" t="str">
        <f aca="false">IF(OR($A66="",$B66="",$C66="",$C66&lt;$B66),"",NETWORKDAYS($B66,$C66,Einstellungen!$I$7:$I$40))</f>
        <v/>
      </c>
      <c r="H66" s="16" t="str">
        <f aca="true">IF(OR($A66="",$B66="",$C66="",$C66&lt;$B66),"",IF(MIN($C66,Einstellungen!$B$4)&lt;MAX($B66,Einstellungen!$B$3),0,IFERROR(SUMPRODUCT(--(MOD(OFFSET(Konflikt!$G$4,MATCH($A66,Team!$A$5:$A$64,0),MAX($B66,Einstellungen!$B$3)-Einstellungen!$B$3,1,MIN($C66,Einstellungen!$B$4)-MAX($B66,Einstellungen!$B$3)+1),2)=1)),"?")))</f>
        <v/>
      </c>
      <c r="I66" s="16" t="str">
        <f aca="true">IF(OR($A66="",$B66="",$C66="",$C66&lt;$B66),"",IF(MIN($C66,Einstellungen!$B$4)&lt;MAX($B66,Einstellungen!$B$3),0,IFERROR(SUMPRODUCT(--(OFFSET(Konflikt!$G$4,MATCH($A66,Team!$A$5:$A$64,0),MAX($B66,Einstellungen!$B$3)-Einstellungen!$B$3,1,MIN($C66,Einstellungen!$B$4)-MAX($B66,Einstellungen!$B$3)+1)&gt;=2)),"?")))</f>
        <v/>
      </c>
      <c r="J66" s="15" t="str">
        <f aca="false">IF($A66="","",IF(OR($B66="",$C66=""),"Von und Bis eintragen",IF($C66&lt;$B66,"Bis liegt vor Von",IF(ISNA(MATCH($A66,Team!$A$5:$A$64,0)),"Name fehlt im Blatt Team",IF(N($H66)+N($I66)&gt;0,"Engpass – bitte absprechen",IF(OR($B66&lt;Einstellungen!$B$3,$C66&gt;Einstellungen!$B$4),"Teils außerhalb des Planungszeitraums","ok"))))))</f>
        <v/>
      </c>
    </row>
    <row r="67" customFormat="false" ht="15" hidden="false" customHeight="false" outlineLevel="0" collapsed="false">
      <c r="A67" s="11"/>
      <c r="B67" s="7"/>
      <c r="C67" s="7"/>
      <c r="D67" s="11"/>
      <c r="E67" s="11"/>
      <c r="F67" s="15" t="str">
        <f aca="false">IF($A67="","",IFERROR(INDEX(Team!$B$5:$B$64,MATCH($A67,Team!$A$5:$A$64,0)),"?"))</f>
        <v/>
      </c>
      <c r="G67" s="16" t="str">
        <f aca="false">IF(OR($A67="",$B67="",$C67="",$C67&lt;$B67),"",NETWORKDAYS($B67,$C67,Einstellungen!$I$7:$I$40))</f>
        <v/>
      </c>
      <c r="H67" s="16" t="str">
        <f aca="true">IF(OR($A67="",$B67="",$C67="",$C67&lt;$B67),"",IF(MIN($C67,Einstellungen!$B$4)&lt;MAX($B67,Einstellungen!$B$3),0,IFERROR(SUMPRODUCT(--(MOD(OFFSET(Konflikt!$G$4,MATCH($A67,Team!$A$5:$A$64,0),MAX($B67,Einstellungen!$B$3)-Einstellungen!$B$3,1,MIN($C67,Einstellungen!$B$4)-MAX($B67,Einstellungen!$B$3)+1),2)=1)),"?")))</f>
        <v/>
      </c>
      <c r="I67" s="16" t="str">
        <f aca="true">IF(OR($A67="",$B67="",$C67="",$C67&lt;$B67),"",IF(MIN($C67,Einstellungen!$B$4)&lt;MAX($B67,Einstellungen!$B$3),0,IFERROR(SUMPRODUCT(--(OFFSET(Konflikt!$G$4,MATCH($A67,Team!$A$5:$A$64,0),MAX($B67,Einstellungen!$B$3)-Einstellungen!$B$3,1,MIN($C67,Einstellungen!$B$4)-MAX($B67,Einstellungen!$B$3)+1)&gt;=2)),"?")))</f>
        <v/>
      </c>
      <c r="J67" s="15" t="str">
        <f aca="false">IF($A67="","",IF(OR($B67="",$C67=""),"Von und Bis eintragen",IF($C67&lt;$B67,"Bis liegt vor Von",IF(ISNA(MATCH($A67,Team!$A$5:$A$64,0)),"Name fehlt im Blatt Team",IF(N($H67)+N($I67)&gt;0,"Engpass – bitte absprechen",IF(OR($B67&lt;Einstellungen!$B$3,$C67&gt;Einstellungen!$B$4),"Teils außerhalb des Planungszeitraums","ok"))))))</f>
        <v/>
      </c>
    </row>
    <row r="68" customFormat="false" ht="15" hidden="false" customHeight="false" outlineLevel="0" collapsed="false">
      <c r="A68" s="11"/>
      <c r="B68" s="7"/>
      <c r="C68" s="7"/>
      <c r="D68" s="11"/>
      <c r="E68" s="11"/>
      <c r="F68" s="15" t="str">
        <f aca="false">IF($A68="","",IFERROR(INDEX(Team!$B$5:$B$64,MATCH($A68,Team!$A$5:$A$64,0)),"?"))</f>
        <v/>
      </c>
      <c r="G68" s="16" t="str">
        <f aca="false">IF(OR($A68="",$B68="",$C68="",$C68&lt;$B68),"",NETWORKDAYS($B68,$C68,Einstellungen!$I$7:$I$40))</f>
        <v/>
      </c>
      <c r="H68" s="16" t="str">
        <f aca="true">IF(OR($A68="",$B68="",$C68="",$C68&lt;$B68),"",IF(MIN($C68,Einstellungen!$B$4)&lt;MAX($B68,Einstellungen!$B$3),0,IFERROR(SUMPRODUCT(--(MOD(OFFSET(Konflikt!$G$4,MATCH($A68,Team!$A$5:$A$64,0),MAX($B68,Einstellungen!$B$3)-Einstellungen!$B$3,1,MIN($C68,Einstellungen!$B$4)-MAX($B68,Einstellungen!$B$3)+1),2)=1)),"?")))</f>
        <v/>
      </c>
      <c r="I68" s="16" t="str">
        <f aca="true">IF(OR($A68="",$B68="",$C68="",$C68&lt;$B68),"",IF(MIN($C68,Einstellungen!$B$4)&lt;MAX($B68,Einstellungen!$B$3),0,IFERROR(SUMPRODUCT(--(OFFSET(Konflikt!$G$4,MATCH($A68,Team!$A$5:$A$64,0),MAX($B68,Einstellungen!$B$3)-Einstellungen!$B$3,1,MIN($C68,Einstellungen!$B$4)-MAX($B68,Einstellungen!$B$3)+1)&gt;=2)),"?")))</f>
        <v/>
      </c>
      <c r="J68" s="15" t="str">
        <f aca="false">IF($A68="","",IF(OR($B68="",$C68=""),"Von und Bis eintragen",IF($C68&lt;$B68,"Bis liegt vor Von",IF(ISNA(MATCH($A68,Team!$A$5:$A$64,0)),"Name fehlt im Blatt Team",IF(N($H68)+N($I68)&gt;0,"Engpass – bitte absprechen",IF(OR($B68&lt;Einstellungen!$B$3,$C68&gt;Einstellungen!$B$4),"Teils außerhalb des Planungszeitraums","ok"))))))</f>
        <v/>
      </c>
    </row>
    <row r="69" customFormat="false" ht="15" hidden="false" customHeight="false" outlineLevel="0" collapsed="false">
      <c r="A69" s="11"/>
      <c r="B69" s="7"/>
      <c r="C69" s="7"/>
      <c r="D69" s="11"/>
      <c r="E69" s="11"/>
      <c r="F69" s="15" t="str">
        <f aca="false">IF($A69="","",IFERROR(INDEX(Team!$B$5:$B$64,MATCH($A69,Team!$A$5:$A$64,0)),"?"))</f>
        <v/>
      </c>
      <c r="G69" s="16" t="str">
        <f aca="false">IF(OR($A69="",$B69="",$C69="",$C69&lt;$B69),"",NETWORKDAYS($B69,$C69,Einstellungen!$I$7:$I$40))</f>
        <v/>
      </c>
      <c r="H69" s="16" t="str">
        <f aca="true">IF(OR($A69="",$B69="",$C69="",$C69&lt;$B69),"",IF(MIN($C69,Einstellungen!$B$4)&lt;MAX($B69,Einstellungen!$B$3),0,IFERROR(SUMPRODUCT(--(MOD(OFFSET(Konflikt!$G$4,MATCH($A69,Team!$A$5:$A$64,0),MAX($B69,Einstellungen!$B$3)-Einstellungen!$B$3,1,MIN($C69,Einstellungen!$B$4)-MAX($B69,Einstellungen!$B$3)+1),2)=1)),"?")))</f>
        <v/>
      </c>
      <c r="I69" s="16" t="str">
        <f aca="true">IF(OR($A69="",$B69="",$C69="",$C69&lt;$B69),"",IF(MIN($C69,Einstellungen!$B$4)&lt;MAX($B69,Einstellungen!$B$3),0,IFERROR(SUMPRODUCT(--(OFFSET(Konflikt!$G$4,MATCH($A69,Team!$A$5:$A$64,0),MAX($B69,Einstellungen!$B$3)-Einstellungen!$B$3,1,MIN($C69,Einstellungen!$B$4)-MAX($B69,Einstellungen!$B$3)+1)&gt;=2)),"?")))</f>
        <v/>
      </c>
      <c r="J69" s="15" t="str">
        <f aca="false">IF($A69="","",IF(OR($B69="",$C69=""),"Von und Bis eintragen",IF($C69&lt;$B69,"Bis liegt vor Von",IF(ISNA(MATCH($A69,Team!$A$5:$A$64,0)),"Name fehlt im Blatt Team",IF(N($H69)+N($I69)&gt;0,"Engpass – bitte absprechen",IF(OR($B69&lt;Einstellungen!$B$3,$C69&gt;Einstellungen!$B$4),"Teils außerhalb des Planungszeitraums","ok"))))))</f>
        <v/>
      </c>
    </row>
    <row r="70" customFormat="false" ht="15" hidden="false" customHeight="false" outlineLevel="0" collapsed="false">
      <c r="A70" s="11"/>
      <c r="B70" s="7"/>
      <c r="C70" s="7"/>
      <c r="D70" s="11"/>
      <c r="E70" s="11"/>
      <c r="F70" s="15" t="str">
        <f aca="false">IF($A70="","",IFERROR(INDEX(Team!$B$5:$B$64,MATCH($A70,Team!$A$5:$A$64,0)),"?"))</f>
        <v/>
      </c>
      <c r="G70" s="16" t="str">
        <f aca="false">IF(OR($A70="",$B70="",$C70="",$C70&lt;$B70),"",NETWORKDAYS($B70,$C70,Einstellungen!$I$7:$I$40))</f>
        <v/>
      </c>
      <c r="H70" s="16" t="str">
        <f aca="true">IF(OR($A70="",$B70="",$C70="",$C70&lt;$B70),"",IF(MIN($C70,Einstellungen!$B$4)&lt;MAX($B70,Einstellungen!$B$3),0,IFERROR(SUMPRODUCT(--(MOD(OFFSET(Konflikt!$G$4,MATCH($A70,Team!$A$5:$A$64,0),MAX($B70,Einstellungen!$B$3)-Einstellungen!$B$3,1,MIN($C70,Einstellungen!$B$4)-MAX($B70,Einstellungen!$B$3)+1),2)=1)),"?")))</f>
        <v/>
      </c>
      <c r="I70" s="16" t="str">
        <f aca="true">IF(OR($A70="",$B70="",$C70="",$C70&lt;$B70),"",IF(MIN($C70,Einstellungen!$B$4)&lt;MAX($B70,Einstellungen!$B$3),0,IFERROR(SUMPRODUCT(--(OFFSET(Konflikt!$G$4,MATCH($A70,Team!$A$5:$A$64,0),MAX($B70,Einstellungen!$B$3)-Einstellungen!$B$3,1,MIN($C70,Einstellungen!$B$4)-MAX($B70,Einstellungen!$B$3)+1)&gt;=2)),"?")))</f>
        <v/>
      </c>
      <c r="J70" s="15" t="str">
        <f aca="false">IF($A70="","",IF(OR($B70="",$C70=""),"Von und Bis eintragen",IF($C70&lt;$B70,"Bis liegt vor Von",IF(ISNA(MATCH($A70,Team!$A$5:$A$64,0)),"Name fehlt im Blatt Team",IF(N($H70)+N($I70)&gt;0,"Engpass – bitte absprechen",IF(OR($B70&lt;Einstellungen!$B$3,$C70&gt;Einstellungen!$B$4),"Teils außerhalb des Planungszeitraums","ok"))))))</f>
        <v/>
      </c>
    </row>
    <row r="71" customFormat="false" ht="15" hidden="false" customHeight="false" outlineLevel="0" collapsed="false">
      <c r="A71" s="11"/>
      <c r="B71" s="7"/>
      <c r="C71" s="7"/>
      <c r="D71" s="11"/>
      <c r="E71" s="11"/>
      <c r="F71" s="15" t="str">
        <f aca="false">IF($A71="","",IFERROR(INDEX(Team!$B$5:$B$64,MATCH($A71,Team!$A$5:$A$64,0)),"?"))</f>
        <v/>
      </c>
      <c r="G71" s="16" t="str">
        <f aca="false">IF(OR($A71="",$B71="",$C71="",$C71&lt;$B71),"",NETWORKDAYS($B71,$C71,Einstellungen!$I$7:$I$40))</f>
        <v/>
      </c>
      <c r="H71" s="16" t="str">
        <f aca="true">IF(OR($A71="",$B71="",$C71="",$C71&lt;$B71),"",IF(MIN($C71,Einstellungen!$B$4)&lt;MAX($B71,Einstellungen!$B$3),0,IFERROR(SUMPRODUCT(--(MOD(OFFSET(Konflikt!$G$4,MATCH($A71,Team!$A$5:$A$64,0),MAX($B71,Einstellungen!$B$3)-Einstellungen!$B$3,1,MIN($C71,Einstellungen!$B$4)-MAX($B71,Einstellungen!$B$3)+1),2)=1)),"?")))</f>
        <v/>
      </c>
      <c r="I71" s="16" t="str">
        <f aca="true">IF(OR($A71="",$B71="",$C71="",$C71&lt;$B71),"",IF(MIN($C71,Einstellungen!$B$4)&lt;MAX($B71,Einstellungen!$B$3),0,IFERROR(SUMPRODUCT(--(OFFSET(Konflikt!$G$4,MATCH($A71,Team!$A$5:$A$64,0),MAX($B71,Einstellungen!$B$3)-Einstellungen!$B$3,1,MIN($C71,Einstellungen!$B$4)-MAX($B71,Einstellungen!$B$3)+1)&gt;=2)),"?")))</f>
        <v/>
      </c>
      <c r="J71" s="15" t="str">
        <f aca="false">IF($A71="","",IF(OR($B71="",$C71=""),"Von und Bis eintragen",IF($C71&lt;$B71,"Bis liegt vor Von",IF(ISNA(MATCH($A71,Team!$A$5:$A$64,0)),"Name fehlt im Blatt Team",IF(N($H71)+N($I71)&gt;0,"Engpass – bitte absprechen",IF(OR($B71&lt;Einstellungen!$B$3,$C71&gt;Einstellungen!$B$4),"Teils außerhalb des Planungszeitraums","ok"))))))</f>
        <v/>
      </c>
    </row>
    <row r="72" customFormat="false" ht="15" hidden="false" customHeight="false" outlineLevel="0" collapsed="false">
      <c r="A72" s="11"/>
      <c r="B72" s="7"/>
      <c r="C72" s="7"/>
      <c r="D72" s="11"/>
      <c r="E72" s="11"/>
      <c r="F72" s="15" t="str">
        <f aca="false">IF($A72="","",IFERROR(INDEX(Team!$B$5:$B$64,MATCH($A72,Team!$A$5:$A$64,0)),"?"))</f>
        <v/>
      </c>
      <c r="G72" s="16" t="str">
        <f aca="false">IF(OR($A72="",$B72="",$C72="",$C72&lt;$B72),"",NETWORKDAYS($B72,$C72,Einstellungen!$I$7:$I$40))</f>
        <v/>
      </c>
      <c r="H72" s="16" t="str">
        <f aca="true">IF(OR($A72="",$B72="",$C72="",$C72&lt;$B72),"",IF(MIN($C72,Einstellungen!$B$4)&lt;MAX($B72,Einstellungen!$B$3),0,IFERROR(SUMPRODUCT(--(MOD(OFFSET(Konflikt!$G$4,MATCH($A72,Team!$A$5:$A$64,0),MAX($B72,Einstellungen!$B$3)-Einstellungen!$B$3,1,MIN($C72,Einstellungen!$B$4)-MAX($B72,Einstellungen!$B$3)+1),2)=1)),"?")))</f>
        <v/>
      </c>
      <c r="I72" s="16" t="str">
        <f aca="true">IF(OR($A72="",$B72="",$C72="",$C72&lt;$B72),"",IF(MIN($C72,Einstellungen!$B$4)&lt;MAX($B72,Einstellungen!$B$3),0,IFERROR(SUMPRODUCT(--(OFFSET(Konflikt!$G$4,MATCH($A72,Team!$A$5:$A$64,0),MAX($B72,Einstellungen!$B$3)-Einstellungen!$B$3,1,MIN($C72,Einstellungen!$B$4)-MAX($B72,Einstellungen!$B$3)+1)&gt;=2)),"?")))</f>
        <v/>
      </c>
      <c r="J72" s="15" t="str">
        <f aca="false">IF($A72="","",IF(OR($B72="",$C72=""),"Von und Bis eintragen",IF($C72&lt;$B72,"Bis liegt vor Von",IF(ISNA(MATCH($A72,Team!$A$5:$A$64,0)),"Name fehlt im Blatt Team",IF(N($H72)+N($I72)&gt;0,"Engpass – bitte absprechen",IF(OR($B72&lt;Einstellungen!$B$3,$C72&gt;Einstellungen!$B$4),"Teils außerhalb des Planungszeitraums","ok"))))))</f>
        <v/>
      </c>
    </row>
    <row r="73" customFormat="false" ht="15" hidden="false" customHeight="false" outlineLevel="0" collapsed="false">
      <c r="A73" s="11"/>
      <c r="B73" s="7"/>
      <c r="C73" s="7"/>
      <c r="D73" s="11"/>
      <c r="E73" s="11"/>
      <c r="F73" s="15" t="str">
        <f aca="false">IF($A73="","",IFERROR(INDEX(Team!$B$5:$B$64,MATCH($A73,Team!$A$5:$A$64,0)),"?"))</f>
        <v/>
      </c>
      <c r="G73" s="16" t="str">
        <f aca="false">IF(OR($A73="",$B73="",$C73="",$C73&lt;$B73),"",NETWORKDAYS($B73,$C73,Einstellungen!$I$7:$I$40))</f>
        <v/>
      </c>
      <c r="H73" s="16" t="str">
        <f aca="true">IF(OR($A73="",$B73="",$C73="",$C73&lt;$B73),"",IF(MIN($C73,Einstellungen!$B$4)&lt;MAX($B73,Einstellungen!$B$3),0,IFERROR(SUMPRODUCT(--(MOD(OFFSET(Konflikt!$G$4,MATCH($A73,Team!$A$5:$A$64,0),MAX($B73,Einstellungen!$B$3)-Einstellungen!$B$3,1,MIN($C73,Einstellungen!$B$4)-MAX($B73,Einstellungen!$B$3)+1),2)=1)),"?")))</f>
        <v/>
      </c>
      <c r="I73" s="16" t="str">
        <f aca="true">IF(OR($A73="",$B73="",$C73="",$C73&lt;$B73),"",IF(MIN($C73,Einstellungen!$B$4)&lt;MAX($B73,Einstellungen!$B$3),0,IFERROR(SUMPRODUCT(--(OFFSET(Konflikt!$G$4,MATCH($A73,Team!$A$5:$A$64,0),MAX($B73,Einstellungen!$B$3)-Einstellungen!$B$3,1,MIN($C73,Einstellungen!$B$4)-MAX($B73,Einstellungen!$B$3)+1)&gt;=2)),"?")))</f>
        <v/>
      </c>
      <c r="J73" s="15" t="str">
        <f aca="false">IF($A73="","",IF(OR($B73="",$C73=""),"Von und Bis eintragen",IF($C73&lt;$B73,"Bis liegt vor Von",IF(ISNA(MATCH($A73,Team!$A$5:$A$64,0)),"Name fehlt im Blatt Team",IF(N($H73)+N($I73)&gt;0,"Engpass – bitte absprechen",IF(OR($B73&lt;Einstellungen!$B$3,$C73&gt;Einstellungen!$B$4),"Teils außerhalb des Planungszeitraums","ok"))))))</f>
        <v/>
      </c>
    </row>
    <row r="74" customFormat="false" ht="15" hidden="false" customHeight="false" outlineLevel="0" collapsed="false">
      <c r="A74" s="11"/>
      <c r="B74" s="7"/>
      <c r="C74" s="7"/>
      <c r="D74" s="11"/>
      <c r="E74" s="11"/>
      <c r="F74" s="15" t="str">
        <f aca="false">IF($A74="","",IFERROR(INDEX(Team!$B$5:$B$64,MATCH($A74,Team!$A$5:$A$64,0)),"?"))</f>
        <v/>
      </c>
      <c r="G74" s="16" t="str">
        <f aca="false">IF(OR($A74="",$B74="",$C74="",$C74&lt;$B74),"",NETWORKDAYS($B74,$C74,Einstellungen!$I$7:$I$40))</f>
        <v/>
      </c>
      <c r="H74" s="16" t="str">
        <f aca="true">IF(OR($A74="",$B74="",$C74="",$C74&lt;$B74),"",IF(MIN($C74,Einstellungen!$B$4)&lt;MAX($B74,Einstellungen!$B$3),0,IFERROR(SUMPRODUCT(--(MOD(OFFSET(Konflikt!$G$4,MATCH($A74,Team!$A$5:$A$64,0),MAX($B74,Einstellungen!$B$3)-Einstellungen!$B$3,1,MIN($C74,Einstellungen!$B$4)-MAX($B74,Einstellungen!$B$3)+1),2)=1)),"?")))</f>
        <v/>
      </c>
      <c r="I74" s="16" t="str">
        <f aca="true">IF(OR($A74="",$B74="",$C74="",$C74&lt;$B74),"",IF(MIN($C74,Einstellungen!$B$4)&lt;MAX($B74,Einstellungen!$B$3),0,IFERROR(SUMPRODUCT(--(OFFSET(Konflikt!$G$4,MATCH($A74,Team!$A$5:$A$64,0),MAX($B74,Einstellungen!$B$3)-Einstellungen!$B$3,1,MIN($C74,Einstellungen!$B$4)-MAX($B74,Einstellungen!$B$3)+1)&gt;=2)),"?")))</f>
        <v/>
      </c>
      <c r="J74" s="15" t="str">
        <f aca="false">IF($A74="","",IF(OR($B74="",$C74=""),"Von und Bis eintragen",IF($C74&lt;$B74,"Bis liegt vor Von",IF(ISNA(MATCH($A74,Team!$A$5:$A$64,0)),"Name fehlt im Blatt Team",IF(N($H74)+N($I74)&gt;0,"Engpass – bitte absprechen",IF(OR($B74&lt;Einstellungen!$B$3,$C74&gt;Einstellungen!$B$4),"Teils außerhalb des Planungszeitraums","ok"))))))</f>
        <v/>
      </c>
    </row>
    <row r="75" customFormat="false" ht="15" hidden="false" customHeight="false" outlineLevel="0" collapsed="false">
      <c r="A75" s="11"/>
      <c r="B75" s="7"/>
      <c r="C75" s="7"/>
      <c r="D75" s="11"/>
      <c r="E75" s="11"/>
      <c r="F75" s="15" t="str">
        <f aca="false">IF($A75="","",IFERROR(INDEX(Team!$B$5:$B$64,MATCH($A75,Team!$A$5:$A$64,0)),"?"))</f>
        <v/>
      </c>
      <c r="G75" s="16" t="str">
        <f aca="false">IF(OR($A75="",$B75="",$C75="",$C75&lt;$B75),"",NETWORKDAYS($B75,$C75,Einstellungen!$I$7:$I$40))</f>
        <v/>
      </c>
      <c r="H75" s="16" t="str">
        <f aca="true">IF(OR($A75="",$B75="",$C75="",$C75&lt;$B75),"",IF(MIN($C75,Einstellungen!$B$4)&lt;MAX($B75,Einstellungen!$B$3),0,IFERROR(SUMPRODUCT(--(MOD(OFFSET(Konflikt!$G$4,MATCH($A75,Team!$A$5:$A$64,0),MAX($B75,Einstellungen!$B$3)-Einstellungen!$B$3,1,MIN($C75,Einstellungen!$B$4)-MAX($B75,Einstellungen!$B$3)+1),2)=1)),"?")))</f>
        <v/>
      </c>
      <c r="I75" s="16" t="str">
        <f aca="true">IF(OR($A75="",$B75="",$C75="",$C75&lt;$B75),"",IF(MIN($C75,Einstellungen!$B$4)&lt;MAX($B75,Einstellungen!$B$3),0,IFERROR(SUMPRODUCT(--(OFFSET(Konflikt!$G$4,MATCH($A75,Team!$A$5:$A$64,0),MAX($B75,Einstellungen!$B$3)-Einstellungen!$B$3,1,MIN($C75,Einstellungen!$B$4)-MAX($B75,Einstellungen!$B$3)+1)&gt;=2)),"?")))</f>
        <v/>
      </c>
      <c r="J75" s="15" t="str">
        <f aca="false">IF($A75="","",IF(OR($B75="",$C75=""),"Von und Bis eintragen",IF($C75&lt;$B75,"Bis liegt vor Von",IF(ISNA(MATCH($A75,Team!$A$5:$A$64,0)),"Name fehlt im Blatt Team",IF(N($H75)+N($I75)&gt;0,"Engpass – bitte absprechen",IF(OR($B75&lt;Einstellungen!$B$3,$C75&gt;Einstellungen!$B$4),"Teils außerhalb des Planungszeitraums","ok"))))))</f>
        <v/>
      </c>
    </row>
    <row r="76" customFormat="false" ht="15" hidden="false" customHeight="false" outlineLevel="0" collapsed="false">
      <c r="A76" s="11"/>
      <c r="B76" s="7"/>
      <c r="C76" s="7"/>
      <c r="D76" s="11"/>
      <c r="E76" s="11"/>
      <c r="F76" s="15" t="str">
        <f aca="false">IF($A76="","",IFERROR(INDEX(Team!$B$5:$B$64,MATCH($A76,Team!$A$5:$A$64,0)),"?"))</f>
        <v/>
      </c>
      <c r="G76" s="16" t="str">
        <f aca="false">IF(OR($A76="",$B76="",$C76="",$C76&lt;$B76),"",NETWORKDAYS($B76,$C76,Einstellungen!$I$7:$I$40))</f>
        <v/>
      </c>
      <c r="H76" s="16" t="str">
        <f aca="true">IF(OR($A76="",$B76="",$C76="",$C76&lt;$B76),"",IF(MIN($C76,Einstellungen!$B$4)&lt;MAX($B76,Einstellungen!$B$3),0,IFERROR(SUMPRODUCT(--(MOD(OFFSET(Konflikt!$G$4,MATCH($A76,Team!$A$5:$A$64,0),MAX($B76,Einstellungen!$B$3)-Einstellungen!$B$3,1,MIN($C76,Einstellungen!$B$4)-MAX($B76,Einstellungen!$B$3)+1),2)=1)),"?")))</f>
        <v/>
      </c>
      <c r="I76" s="16" t="str">
        <f aca="true">IF(OR($A76="",$B76="",$C76="",$C76&lt;$B76),"",IF(MIN($C76,Einstellungen!$B$4)&lt;MAX($B76,Einstellungen!$B$3),0,IFERROR(SUMPRODUCT(--(OFFSET(Konflikt!$G$4,MATCH($A76,Team!$A$5:$A$64,0),MAX($B76,Einstellungen!$B$3)-Einstellungen!$B$3,1,MIN($C76,Einstellungen!$B$4)-MAX($B76,Einstellungen!$B$3)+1)&gt;=2)),"?")))</f>
        <v/>
      </c>
      <c r="J76" s="15" t="str">
        <f aca="false">IF($A76="","",IF(OR($B76="",$C76=""),"Von und Bis eintragen",IF($C76&lt;$B76,"Bis liegt vor Von",IF(ISNA(MATCH($A76,Team!$A$5:$A$64,0)),"Name fehlt im Blatt Team",IF(N($H76)+N($I76)&gt;0,"Engpass – bitte absprechen",IF(OR($B76&lt;Einstellungen!$B$3,$C76&gt;Einstellungen!$B$4),"Teils außerhalb des Planungszeitraums","ok"))))))</f>
        <v/>
      </c>
    </row>
    <row r="77" customFormat="false" ht="15" hidden="false" customHeight="false" outlineLevel="0" collapsed="false">
      <c r="A77" s="11"/>
      <c r="B77" s="7"/>
      <c r="C77" s="7"/>
      <c r="D77" s="11"/>
      <c r="E77" s="11"/>
      <c r="F77" s="15" t="str">
        <f aca="false">IF($A77="","",IFERROR(INDEX(Team!$B$5:$B$64,MATCH($A77,Team!$A$5:$A$64,0)),"?"))</f>
        <v/>
      </c>
      <c r="G77" s="16" t="str">
        <f aca="false">IF(OR($A77="",$B77="",$C77="",$C77&lt;$B77),"",NETWORKDAYS($B77,$C77,Einstellungen!$I$7:$I$40))</f>
        <v/>
      </c>
      <c r="H77" s="16" t="str">
        <f aca="true">IF(OR($A77="",$B77="",$C77="",$C77&lt;$B77),"",IF(MIN($C77,Einstellungen!$B$4)&lt;MAX($B77,Einstellungen!$B$3),0,IFERROR(SUMPRODUCT(--(MOD(OFFSET(Konflikt!$G$4,MATCH($A77,Team!$A$5:$A$64,0),MAX($B77,Einstellungen!$B$3)-Einstellungen!$B$3,1,MIN($C77,Einstellungen!$B$4)-MAX($B77,Einstellungen!$B$3)+1),2)=1)),"?")))</f>
        <v/>
      </c>
      <c r="I77" s="16" t="str">
        <f aca="true">IF(OR($A77="",$B77="",$C77="",$C77&lt;$B77),"",IF(MIN($C77,Einstellungen!$B$4)&lt;MAX($B77,Einstellungen!$B$3),0,IFERROR(SUMPRODUCT(--(OFFSET(Konflikt!$G$4,MATCH($A77,Team!$A$5:$A$64,0),MAX($B77,Einstellungen!$B$3)-Einstellungen!$B$3,1,MIN($C77,Einstellungen!$B$4)-MAX($B77,Einstellungen!$B$3)+1)&gt;=2)),"?")))</f>
        <v/>
      </c>
      <c r="J77" s="15" t="str">
        <f aca="false">IF($A77="","",IF(OR($B77="",$C77=""),"Von und Bis eintragen",IF($C77&lt;$B77,"Bis liegt vor Von",IF(ISNA(MATCH($A77,Team!$A$5:$A$64,0)),"Name fehlt im Blatt Team",IF(N($H77)+N($I77)&gt;0,"Engpass – bitte absprechen",IF(OR($B77&lt;Einstellungen!$B$3,$C77&gt;Einstellungen!$B$4),"Teils außerhalb des Planungszeitraums","ok"))))))</f>
        <v/>
      </c>
    </row>
    <row r="78" customFormat="false" ht="15" hidden="false" customHeight="false" outlineLevel="0" collapsed="false">
      <c r="A78" s="11"/>
      <c r="B78" s="7"/>
      <c r="C78" s="7"/>
      <c r="D78" s="11"/>
      <c r="E78" s="11"/>
      <c r="F78" s="15" t="str">
        <f aca="false">IF($A78="","",IFERROR(INDEX(Team!$B$5:$B$64,MATCH($A78,Team!$A$5:$A$64,0)),"?"))</f>
        <v/>
      </c>
      <c r="G78" s="16" t="str">
        <f aca="false">IF(OR($A78="",$B78="",$C78="",$C78&lt;$B78),"",NETWORKDAYS($B78,$C78,Einstellungen!$I$7:$I$40))</f>
        <v/>
      </c>
      <c r="H78" s="16" t="str">
        <f aca="true">IF(OR($A78="",$B78="",$C78="",$C78&lt;$B78),"",IF(MIN($C78,Einstellungen!$B$4)&lt;MAX($B78,Einstellungen!$B$3),0,IFERROR(SUMPRODUCT(--(MOD(OFFSET(Konflikt!$G$4,MATCH($A78,Team!$A$5:$A$64,0),MAX($B78,Einstellungen!$B$3)-Einstellungen!$B$3,1,MIN($C78,Einstellungen!$B$4)-MAX($B78,Einstellungen!$B$3)+1),2)=1)),"?")))</f>
        <v/>
      </c>
      <c r="I78" s="16" t="str">
        <f aca="true">IF(OR($A78="",$B78="",$C78="",$C78&lt;$B78),"",IF(MIN($C78,Einstellungen!$B$4)&lt;MAX($B78,Einstellungen!$B$3),0,IFERROR(SUMPRODUCT(--(OFFSET(Konflikt!$G$4,MATCH($A78,Team!$A$5:$A$64,0),MAX($B78,Einstellungen!$B$3)-Einstellungen!$B$3,1,MIN($C78,Einstellungen!$B$4)-MAX($B78,Einstellungen!$B$3)+1)&gt;=2)),"?")))</f>
        <v/>
      </c>
      <c r="J78" s="15" t="str">
        <f aca="false">IF($A78="","",IF(OR($B78="",$C78=""),"Von und Bis eintragen",IF($C78&lt;$B78,"Bis liegt vor Von",IF(ISNA(MATCH($A78,Team!$A$5:$A$64,0)),"Name fehlt im Blatt Team",IF(N($H78)+N($I78)&gt;0,"Engpass – bitte absprechen",IF(OR($B78&lt;Einstellungen!$B$3,$C78&gt;Einstellungen!$B$4),"Teils außerhalb des Planungszeitraums","ok"))))))</f>
        <v/>
      </c>
    </row>
    <row r="79" customFormat="false" ht="15" hidden="false" customHeight="false" outlineLevel="0" collapsed="false">
      <c r="A79" s="11"/>
      <c r="B79" s="7"/>
      <c r="C79" s="7"/>
      <c r="D79" s="11"/>
      <c r="E79" s="11"/>
      <c r="F79" s="15" t="str">
        <f aca="false">IF($A79="","",IFERROR(INDEX(Team!$B$5:$B$64,MATCH($A79,Team!$A$5:$A$64,0)),"?"))</f>
        <v/>
      </c>
      <c r="G79" s="16" t="str">
        <f aca="false">IF(OR($A79="",$B79="",$C79="",$C79&lt;$B79),"",NETWORKDAYS($B79,$C79,Einstellungen!$I$7:$I$40))</f>
        <v/>
      </c>
      <c r="H79" s="16" t="str">
        <f aca="true">IF(OR($A79="",$B79="",$C79="",$C79&lt;$B79),"",IF(MIN($C79,Einstellungen!$B$4)&lt;MAX($B79,Einstellungen!$B$3),0,IFERROR(SUMPRODUCT(--(MOD(OFFSET(Konflikt!$G$4,MATCH($A79,Team!$A$5:$A$64,0),MAX($B79,Einstellungen!$B$3)-Einstellungen!$B$3,1,MIN($C79,Einstellungen!$B$4)-MAX($B79,Einstellungen!$B$3)+1),2)=1)),"?")))</f>
        <v/>
      </c>
      <c r="I79" s="16" t="str">
        <f aca="true">IF(OR($A79="",$B79="",$C79="",$C79&lt;$B79),"",IF(MIN($C79,Einstellungen!$B$4)&lt;MAX($B79,Einstellungen!$B$3),0,IFERROR(SUMPRODUCT(--(OFFSET(Konflikt!$G$4,MATCH($A79,Team!$A$5:$A$64,0),MAX($B79,Einstellungen!$B$3)-Einstellungen!$B$3,1,MIN($C79,Einstellungen!$B$4)-MAX($B79,Einstellungen!$B$3)+1)&gt;=2)),"?")))</f>
        <v/>
      </c>
      <c r="J79" s="15" t="str">
        <f aca="false">IF($A79="","",IF(OR($B79="",$C79=""),"Von und Bis eintragen",IF($C79&lt;$B79,"Bis liegt vor Von",IF(ISNA(MATCH($A79,Team!$A$5:$A$64,0)),"Name fehlt im Blatt Team",IF(N($H79)+N($I79)&gt;0,"Engpass – bitte absprechen",IF(OR($B79&lt;Einstellungen!$B$3,$C79&gt;Einstellungen!$B$4),"Teils außerhalb des Planungszeitraums","ok"))))))</f>
        <v/>
      </c>
    </row>
    <row r="80" customFormat="false" ht="15" hidden="false" customHeight="false" outlineLevel="0" collapsed="false">
      <c r="A80" s="11"/>
      <c r="B80" s="7"/>
      <c r="C80" s="7"/>
      <c r="D80" s="11"/>
      <c r="E80" s="11"/>
      <c r="F80" s="15" t="str">
        <f aca="false">IF($A80="","",IFERROR(INDEX(Team!$B$5:$B$64,MATCH($A80,Team!$A$5:$A$64,0)),"?"))</f>
        <v/>
      </c>
      <c r="G80" s="16" t="str">
        <f aca="false">IF(OR($A80="",$B80="",$C80="",$C80&lt;$B80),"",NETWORKDAYS($B80,$C80,Einstellungen!$I$7:$I$40))</f>
        <v/>
      </c>
      <c r="H80" s="16" t="str">
        <f aca="true">IF(OR($A80="",$B80="",$C80="",$C80&lt;$B80),"",IF(MIN($C80,Einstellungen!$B$4)&lt;MAX($B80,Einstellungen!$B$3),0,IFERROR(SUMPRODUCT(--(MOD(OFFSET(Konflikt!$G$4,MATCH($A80,Team!$A$5:$A$64,0),MAX($B80,Einstellungen!$B$3)-Einstellungen!$B$3,1,MIN($C80,Einstellungen!$B$4)-MAX($B80,Einstellungen!$B$3)+1),2)=1)),"?")))</f>
        <v/>
      </c>
      <c r="I80" s="16" t="str">
        <f aca="true">IF(OR($A80="",$B80="",$C80="",$C80&lt;$B80),"",IF(MIN($C80,Einstellungen!$B$4)&lt;MAX($B80,Einstellungen!$B$3),0,IFERROR(SUMPRODUCT(--(OFFSET(Konflikt!$G$4,MATCH($A80,Team!$A$5:$A$64,0),MAX($B80,Einstellungen!$B$3)-Einstellungen!$B$3,1,MIN($C80,Einstellungen!$B$4)-MAX($B80,Einstellungen!$B$3)+1)&gt;=2)),"?")))</f>
        <v/>
      </c>
      <c r="J80" s="15" t="str">
        <f aca="false">IF($A80="","",IF(OR($B80="",$C80=""),"Von und Bis eintragen",IF($C80&lt;$B80,"Bis liegt vor Von",IF(ISNA(MATCH($A80,Team!$A$5:$A$64,0)),"Name fehlt im Blatt Team",IF(N($H80)+N($I80)&gt;0,"Engpass – bitte absprechen",IF(OR($B80&lt;Einstellungen!$B$3,$C80&gt;Einstellungen!$B$4),"Teils außerhalb des Planungszeitraums","ok"))))))</f>
        <v/>
      </c>
    </row>
    <row r="81" customFormat="false" ht="15" hidden="false" customHeight="false" outlineLevel="0" collapsed="false">
      <c r="A81" s="11"/>
      <c r="B81" s="7"/>
      <c r="C81" s="7"/>
      <c r="D81" s="11"/>
      <c r="E81" s="11"/>
      <c r="F81" s="15" t="str">
        <f aca="false">IF($A81="","",IFERROR(INDEX(Team!$B$5:$B$64,MATCH($A81,Team!$A$5:$A$64,0)),"?"))</f>
        <v/>
      </c>
      <c r="G81" s="16" t="str">
        <f aca="false">IF(OR($A81="",$B81="",$C81="",$C81&lt;$B81),"",NETWORKDAYS($B81,$C81,Einstellungen!$I$7:$I$40))</f>
        <v/>
      </c>
      <c r="H81" s="16" t="str">
        <f aca="true">IF(OR($A81="",$B81="",$C81="",$C81&lt;$B81),"",IF(MIN($C81,Einstellungen!$B$4)&lt;MAX($B81,Einstellungen!$B$3),0,IFERROR(SUMPRODUCT(--(MOD(OFFSET(Konflikt!$G$4,MATCH($A81,Team!$A$5:$A$64,0),MAX($B81,Einstellungen!$B$3)-Einstellungen!$B$3,1,MIN($C81,Einstellungen!$B$4)-MAX($B81,Einstellungen!$B$3)+1),2)=1)),"?")))</f>
        <v/>
      </c>
      <c r="I81" s="16" t="str">
        <f aca="true">IF(OR($A81="",$B81="",$C81="",$C81&lt;$B81),"",IF(MIN($C81,Einstellungen!$B$4)&lt;MAX($B81,Einstellungen!$B$3),0,IFERROR(SUMPRODUCT(--(OFFSET(Konflikt!$G$4,MATCH($A81,Team!$A$5:$A$64,0),MAX($B81,Einstellungen!$B$3)-Einstellungen!$B$3,1,MIN($C81,Einstellungen!$B$4)-MAX($B81,Einstellungen!$B$3)+1)&gt;=2)),"?")))</f>
        <v/>
      </c>
      <c r="J81" s="15" t="str">
        <f aca="false">IF($A81="","",IF(OR($B81="",$C81=""),"Von und Bis eintragen",IF($C81&lt;$B81,"Bis liegt vor Von",IF(ISNA(MATCH($A81,Team!$A$5:$A$64,0)),"Name fehlt im Blatt Team",IF(N($H81)+N($I81)&gt;0,"Engpass – bitte absprechen",IF(OR($B81&lt;Einstellungen!$B$3,$C81&gt;Einstellungen!$B$4),"Teils außerhalb des Planungszeitraums","ok"))))))</f>
        <v/>
      </c>
    </row>
    <row r="82" customFormat="false" ht="15" hidden="false" customHeight="false" outlineLevel="0" collapsed="false">
      <c r="A82" s="11"/>
      <c r="B82" s="7"/>
      <c r="C82" s="7"/>
      <c r="D82" s="11"/>
      <c r="E82" s="11"/>
      <c r="F82" s="15" t="str">
        <f aca="false">IF($A82="","",IFERROR(INDEX(Team!$B$5:$B$64,MATCH($A82,Team!$A$5:$A$64,0)),"?"))</f>
        <v/>
      </c>
      <c r="G82" s="16" t="str">
        <f aca="false">IF(OR($A82="",$B82="",$C82="",$C82&lt;$B82),"",NETWORKDAYS($B82,$C82,Einstellungen!$I$7:$I$40))</f>
        <v/>
      </c>
      <c r="H82" s="16" t="str">
        <f aca="true">IF(OR($A82="",$B82="",$C82="",$C82&lt;$B82),"",IF(MIN($C82,Einstellungen!$B$4)&lt;MAX($B82,Einstellungen!$B$3),0,IFERROR(SUMPRODUCT(--(MOD(OFFSET(Konflikt!$G$4,MATCH($A82,Team!$A$5:$A$64,0),MAX($B82,Einstellungen!$B$3)-Einstellungen!$B$3,1,MIN($C82,Einstellungen!$B$4)-MAX($B82,Einstellungen!$B$3)+1),2)=1)),"?")))</f>
        <v/>
      </c>
      <c r="I82" s="16" t="str">
        <f aca="true">IF(OR($A82="",$B82="",$C82="",$C82&lt;$B82),"",IF(MIN($C82,Einstellungen!$B$4)&lt;MAX($B82,Einstellungen!$B$3),0,IFERROR(SUMPRODUCT(--(OFFSET(Konflikt!$G$4,MATCH($A82,Team!$A$5:$A$64,0),MAX($B82,Einstellungen!$B$3)-Einstellungen!$B$3,1,MIN($C82,Einstellungen!$B$4)-MAX($B82,Einstellungen!$B$3)+1)&gt;=2)),"?")))</f>
        <v/>
      </c>
      <c r="J82" s="15" t="str">
        <f aca="false">IF($A82="","",IF(OR($B82="",$C82=""),"Von und Bis eintragen",IF($C82&lt;$B82,"Bis liegt vor Von",IF(ISNA(MATCH($A82,Team!$A$5:$A$64,0)),"Name fehlt im Blatt Team",IF(N($H82)+N($I82)&gt;0,"Engpass – bitte absprechen",IF(OR($B82&lt;Einstellungen!$B$3,$C82&gt;Einstellungen!$B$4),"Teils außerhalb des Planungszeitraums","ok"))))))</f>
        <v/>
      </c>
    </row>
    <row r="83" customFormat="false" ht="15" hidden="false" customHeight="false" outlineLevel="0" collapsed="false">
      <c r="A83" s="11"/>
      <c r="B83" s="7"/>
      <c r="C83" s="7"/>
      <c r="D83" s="11"/>
      <c r="E83" s="11"/>
      <c r="F83" s="15" t="str">
        <f aca="false">IF($A83="","",IFERROR(INDEX(Team!$B$5:$B$64,MATCH($A83,Team!$A$5:$A$64,0)),"?"))</f>
        <v/>
      </c>
      <c r="G83" s="16" t="str">
        <f aca="false">IF(OR($A83="",$B83="",$C83="",$C83&lt;$B83),"",NETWORKDAYS($B83,$C83,Einstellungen!$I$7:$I$40))</f>
        <v/>
      </c>
      <c r="H83" s="16" t="str">
        <f aca="true">IF(OR($A83="",$B83="",$C83="",$C83&lt;$B83),"",IF(MIN($C83,Einstellungen!$B$4)&lt;MAX($B83,Einstellungen!$B$3),0,IFERROR(SUMPRODUCT(--(MOD(OFFSET(Konflikt!$G$4,MATCH($A83,Team!$A$5:$A$64,0),MAX($B83,Einstellungen!$B$3)-Einstellungen!$B$3,1,MIN($C83,Einstellungen!$B$4)-MAX($B83,Einstellungen!$B$3)+1),2)=1)),"?")))</f>
        <v/>
      </c>
      <c r="I83" s="16" t="str">
        <f aca="true">IF(OR($A83="",$B83="",$C83="",$C83&lt;$B83),"",IF(MIN($C83,Einstellungen!$B$4)&lt;MAX($B83,Einstellungen!$B$3),0,IFERROR(SUMPRODUCT(--(OFFSET(Konflikt!$G$4,MATCH($A83,Team!$A$5:$A$64,0),MAX($B83,Einstellungen!$B$3)-Einstellungen!$B$3,1,MIN($C83,Einstellungen!$B$4)-MAX($B83,Einstellungen!$B$3)+1)&gt;=2)),"?")))</f>
        <v/>
      </c>
      <c r="J83" s="15" t="str">
        <f aca="false">IF($A83="","",IF(OR($B83="",$C83=""),"Von und Bis eintragen",IF($C83&lt;$B83,"Bis liegt vor Von",IF(ISNA(MATCH($A83,Team!$A$5:$A$64,0)),"Name fehlt im Blatt Team",IF(N($H83)+N($I83)&gt;0,"Engpass – bitte absprechen",IF(OR($B83&lt;Einstellungen!$B$3,$C83&gt;Einstellungen!$B$4),"Teils außerhalb des Planungszeitraums","ok"))))))</f>
        <v/>
      </c>
    </row>
    <row r="84" customFormat="false" ht="15" hidden="false" customHeight="false" outlineLevel="0" collapsed="false">
      <c r="A84" s="11"/>
      <c r="B84" s="7"/>
      <c r="C84" s="7"/>
      <c r="D84" s="11"/>
      <c r="E84" s="11"/>
      <c r="F84" s="15" t="str">
        <f aca="false">IF($A84="","",IFERROR(INDEX(Team!$B$5:$B$64,MATCH($A84,Team!$A$5:$A$64,0)),"?"))</f>
        <v/>
      </c>
      <c r="G84" s="16" t="str">
        <f aca="false">IF(OR($A84="",$B84="",$C84="",$C84&lt;$B84),"",NETWORKDAYS($B84,$C84,Einstellungen!$I$7:$I$40))</f>
        <v/>
      </c>
      <c r="H84" s="16" t="str">
        <f aca="true">IF(OR($A84="",$B84="",$C84="",$C84&lt;$B84),"",IF(MIN($C84,Einstellungen!$B$4)&lt;MAX($B84,Einstellungen!$B$3),0,IFERROR(SUMPRODUCT(--(MOD(OFFSET(Konflikt!$G$4,MATCH($A84,Team!$A$5:$A$64,0),MAX($B84,Einstellungen!$B$3)-Einstellungen!$B$3,1,MIN($C84,Einstellungen!$B$4)-MAX($B84,Einstellungen!$B$3)+1),2)=1)),"?")))</f>
        <v/>
      </c>
      <c r="I84" s="16" t="str">
        <f aca="true">IF(OR($A84="",$B84="",$C84="",$C84&lt;$B84),"",IF(MIN($C84,Einstellungen!$B$4)&lt;MAX($B84,Einstellungen!$B$3),0,IFERROR(SUMPRODUCT(--(OFFSET(Konflikt!$G$4,MATCH($A84,Team!$A$5:$A$64,0),MAX($B84,Einstellungen!$B$3)-Einstellungen!$B$3,1,MIN($C84,Einstellungen!$B$4)-MAX($B84,Einstellungen!$B$3)+1)&gt;=2)),"?")))</f>
        <v/>
      </c>
      <c r="J84" s="15" t="str">
        <f aca="false">IF($A84="","",IF(OR($B84="",$C84=""),"Von und Bis eintragen",IF($C84&lt;$B84,"Bis liegt vor Von",IF(ISNA(MATCH($A84,Team!$A$5:$A$64,0)),"Name fehlt im Blatt Team",IF(N($H84)+N($I84)&gt;0,"Engpass – bitte absprechen",IF(OR($B84&lt;Einstellungen!$B$3,$C84&gt;Einstellungen!$B$4),"Teils außerhalb des Planungszeitraums","ok"))))))</f>
        <v/>
      </c>
    </row>
    <row r="85" customFormat="false" ht="15" hidden="false" customHeight="false" outlineLevel="0" collapsed="false">
      <c r="A85" s="11"/>
      <c r="B85" s="7"/>
      <c r="C85" s="7"/>
      <c r="D85" s="11"/>
      <c r="E85" s="11"/>
      <c r="F85" s="15" t="str">
        <f aca="false">IF($A85="","",IFERROR(INDEX(Team!$B$5:$B$64,MATCH($A85,Team!$A$5:$A$64,0)),"?"))</f>
        <v/>
      </c>
      <c r="G85" s="16" t="str">
        <f aca="false">IF(OR($A85="",$B85="",$C85="",$C85&lt;$B85),"",NETWORKDAYS($B85,$C85,Einstellungen!$I$7:$I$40))</f>
        <v/>
      </c>
      <c r="H85" s="16" t="str">
        <f aca="true">IF(OR($A85="",$B85="",$C85="",$C85&lt;$B85),"",IF(MIN($C85,Einstellungen!$B$4)&lt;MAX($B85,Einstellungen!$B$3),0,IFERROR(SUMPRODUCT(--(MOD(OFFSET(Konflikt!$G$4,MATCH($A85,Team!$A$5:$A$64,0),MAX($B85,Einstellungen!$B$3)-Einstellungen!$B$3,1,MIN($C85,Einstellungen!$B$4)-MAX($B85,Einstellungen!$B$3)+1),2)=1)),"?")))</f>
        <v/>
      </c>
      <c r="I85" s="16" t="str">
        <f aca="true">IF(OR($A85="",$B85="",$C85="",$C85&lt;$B85),"",IF(MIN($C85,Einstellungen!$B$4)&lt;MAX($B85,Einstellungen!$B$3),0,IFERROR(SUMPRODUCT(--(OFFSET(Konflikt!$G$4,MATCH($A85,Team!$A$5:$A$64,0),MAX($B85,Einstellungen!$B$3)-Einstellungen!$B$3,1,MIN($C85,Einstellungen!$B$4)-MAX($B85,Einstellungen!$B$3)+1)&gt;=2)),"?")))</f>
        <v/>
      </c>
      <c r="J85" s="15" t="str">
        <f aca="false">IF($A85="","",IF(OR($B85="",$C85=""),"Von und Bis eintragen",IF($C85&lt;$B85,"Bis liegt vor Von",IF(ISNA(MATCH($A85,Team!$A$5:$A$64,0)),"Name fehlt im Blatt Team",IF(N($H85)+N($I85)&gt;0,"Engpass – bitte absprechen",IF(OR($B85&lt;Einstellungen!$B$3,$C85&gt;Einstellungen!$B$4),"Teils außerhalb des Planungszeitraums","ok"))))))</f>
        <v/>
      </c>
    </row>
    <row r="86" customFormat="false" ht="15" hidden="false" customHeight="false" outlineLevel="0" collapsed="false">
      <c r="A86" s="11"/>
      <c r="B86" s="7"/>
      <c r="C86" s="7"/>
      <c r="D86" s="11"/>
      <c r="E86" s="11"/>
      <c r="F86" s="15" t="str">
        <f aca="false">IF($A86="","",IFERROR(INDEX(Team!$B$5:$B$64,MATCH($A86,Team!$A$5:$A$64,0)),"?"))</f>
        <v/>
      </c>
      <c r="G86" s="16" t="str">
        <f aca="false">IF(OR($A86="",$B86="",$C86="",$C86&lt;$B86),"",NETWORKDAYS($B86,$C86,Einstellungen!$I$7:$I$40))</f>
        <v/>
      </c>
      <c r="H86" s="16" t="str">
        <f aca="true">IF(OR($A86="",$B86="",$C86="",$C86&lt;$B86),"",IF(MIN($C86,Einstellungen!$B$4)&lt;MAX($B86,Einstellungen!$B$3),0,IFERROR(SUMPRODUCT(--(MOD(OFFSET(Konflikt!$G$4,MATCH($A86,Team!$A$5:$A$64,0),MAX($B86,Einstellungen!$B$3)-Einstellungen!$B$3,1,MIN($C86,Einstellungen!$B$4)-MAX($B86,Einstellungen!$B$3)+1),2)=1)),"?")))</f>
        <v/>
      </c>
      <c r="I86" s="16" t="str">
        <f aca="true">IF(OR($A86="",$B86="",$C86="",$C86&lt;$B86),"",IF(MIN($C86,Einstellungen!$B$4)&lt;MAX($B86,Einstellungen!$B$3),0,IFERROR(SUMPRODUCT(--(OFFSET(Konflikt!$G$4,MATCH($A86,Team!$A$5:$A$64,0),MAX($B86,Einstellungen!$B$3)-Einstellungen!$B$3,1,MIN($C86,Einstellungen!$B$4)-MAX($B86,Einstellungen!$B$3)+1)&gt;=2)),"?")))</f>
        <v/>
      </c>
      <c r="J86" s="15" t="str">
        <f aca="false">IF($A86="","",IF(OR($B86="",$C86=""),"Von und Bis eintragen",IF($C86&lt;$B86,"Bis liegt vor Von",IF(ISNA(MATCH($A86,Team!$A$5:$A$64,0)),"Name fehlt im Blatt Team",IF(N($H86)+N($I86)&gt;0,"Engpass – bitte absprechen",IF(OR($B86&lt;Einstellungen!$B$3,$C86&gt;Einstellungen!$B$4),"Teils außerhalb des Planungszeitraums","ok"))))))</f>
        <v/>
      </c>
    </row>
    <row r="87" customFormat="false" ht="15" hidden="false" customHeight="false" outlineLevel="0" collapsed="false">
      <c r="A87" s="11"/>
      <c r="B87" s="7"/>
      <c r="C87" s="7"/>
      <c r="D87" s="11"/>
      <c r="E87" s="11"/>
      <c r="F87" s="15" t="str">
        <f aca="false">IF($A87="","",IFERROR(INDEX(Team!$B$5:$B$64,MATCH($A87,Team!$A$5:$A$64,0)),"?"))</f>
        <v/>
      </c>
      <c r="G87" s="16" t="str">
        <f aca="false">IF(OR($A87="",$B87="",$C87="",$C87&lt;$B87),"",NETWORKDAYS($B87,$C87,Einstellungen!$I$7:$I$40))</f>
        <v/>
      </c>
      <c r="H87" s="16" t="str">
        <f aca="true">IF(OR($A87="",$B87="",$C87="",$C87&lt;$B87),"",IF(MIN($C87,Einstellungen!$B$4)&lt;MAX($B87,Einstellungen!$B$3),0,IFERROR(SUMPRODUCT(--(MOD(OFFSET(Konflikt!$G$4,MATCH($A87,Team!$A$5:$A$64,0),MAX($B87,Einstellungen!$B$3)-Einstellungen!$B$3,1,MIN($C87,Einstellungen!$B$4)-MAX($B87,Einstellungen!$B$3)+1),2)=1)),"?")))</f>
        <v/>
      </c>
      <c r="I87" s="16" t="str">
        <f aca="true">IF(OR($A87="",$B87="",$C87="",$C87&lt;$B87),"",IF(MIN($C87,Einstellungen!$B$4)&lt;MAX($B87,Einstellungen!$B$3),0,IFERROR(SUMPRODUCT(--(OFFSET(Konflikt!$G$4,MATCH($A87,Team!$A$5:$A$64,0),MAX($B87,Einstellungen!$B$3)-Einstellungen!$B$3,1,MIN($C87,Einstellungen!$B$4)-MAX($B87,Einstellungen!$B$3)+1)&gt;=2)),"?")))</f>
        <v/>
      </c>
      <c r="J87" s="15" t="str">
        <f aca="false">IF($A87="","",IF(OR($B87="",$C87=""),"Von und Bis eintragen",IF($C87&lt;$B87,"Bis liegt vor Von",IF(ISNA(MATCH($A87,Team!$A$5:$A$64,0)),"Name fehlt im Blatt Team",IF(N($H87)+N($I87)&gt;0,"Engpass – bitte absprechen",IF(OR($B87&lt;Einstellungen!$B$3,$C87&gt;Einstellungen!$B$4),"Teils außerhalb des Planungszeitraums","ok"))))))</f>
        <v/>
      </c>
    </row>
    <row r="88" customFormat="false" ht="15" hidden="false" customHeight="false" outlineLevel="0" collapsed="false">
      <c r="A88" s="11"/>
      <c r="B88" s="7"/>
      <c r="C88" s="7"/>
      <c r="D88" s="11"/>
      <c r="E88" s="11"/>
      <c r="F88" s="15" t="str">
        <f aca="false">IF($A88="","",IFERROR(INDEX(Team!$B$5:$B$64,MATCH($A88,Team!$A$5:$A$64,0)),"?"))</f>
        <v/>
      </c>
      <c r="G88" s="16" t="str">
        <f aca="false">IF(OR($A88="",$B88="",$C88="",$C88&lt;$B88),"",NETWORKDAYS($B88,$C88,Einstellungen!$I$7:$I$40))</f>
        <v/>
      </c>
      <c r="H88" s="16" t="str">
        <f aca="true">IF(OR($A88="",$B88="",$C88="",$C88&lt;$B88),"",IF(MIN($C88,Einstellungen!$B$4)&lt;MAX($B88,Einstellungen!$B$3),0,IFERROR(SUMPRODUCT(--(MOD(OFFSET(Konflikt!$G$4,MATCH($A88,Team!$A$5:$A$64,0),MAX($B88,Einstellungen!$B$3)-Einstellungen!$B$3,1,MIN($C88,Einstellungen!$B$4)-MAX($B88,Einstellungen!$B$3)+1),2)=1)),"?")))</f>
        <v/>
      </c>
      <c r="I88" s="16" t="str">
        <f aca="true">IF(OR($A88="",$B88="",$C88="",$C88&lt;$B88),"",IF(MIN($C88,Einstellungen!$B$4)&lt;MAX($B88,Einstellungen!$B$3),0,IFERROR(SUMPRODUCT(--(OFFSET(Konflikt!$G$4,MATCH($A88,Team!$A$5:$A$64,0),MAX($B88,Einstellungen!$B$3)-Einstellungen!$B$3,1,MIN($C88,Einstellungen!$B$4)-MAX($B88,Einstellungen!$B$3)+1)&gt;=2)),"?")))</f>
        <v/>
      </c>
      <c r="J88" s="15" t="str">
        <f aca="false">IF($A88="","",IF(OR($B88="",$C88=""),"Von und Bis eintragen",IF($C88&lt;$B88,"Bis liegt vor Von",IF(ISNA(MATCH($A88,Team!$A$5:$A$64,0)),"Name fehlt im Blatt Team",IF(N($H88)+N($I88)&gt;0,"Engpass – bitte absprechen",IF(OR($B88&lt;Einstellungen!$B$3,$C88&gt;Einstellungen!$B$4),"Teils außerhalb des Planungszeitraums","ok"))))))</f>
        <v/>
      </c>
    </row>
    <row r="89" customFormat="false" ht="15" hidden="false" customHeight="false" outlineLevel="0" collapsed="false">
      <c r="A89" s="11"/>
      <c r="B89" s="7"/>
      <c r="C89" s="7"/>
      <c r="D89" s="11"/>
      <c r="E89" s="11"/>
      <c r="F89" s="15" t="str">
        <f aca="false">IF($A89="","",IFERROR(INDEX(Team!$B$5:$B$64,MATCH($A89,Team!$A$5:$A$64,0)),"?"))</f>
        <v/>
      </c>
      <c r="G89" s="16" t="str">
        <f aca="false">IF(OR($A89="",$B89="",$C89="",$C89&lt;$B89),"",NETWORKDAYS($B89,$C89,Einstellungen!$I$7:$I$40))</f>
        <v/>
      </c>
      <c r="H89" s="16" t="str">
        <f aca="true">IF(OR($A89="",$B89="",$C89="",$C89&lt;$B89),"",IF(MIN($C89,Einstellungen!$B$4)&lt;MAX($B89,Einstellungen!$B$3),0,IFERROR(SUMPRODUCT(--(MOD(OFFSET(Konflikt!$G$4,MATCH($A89,Team!$A$5:$A$64,0),MAX($B89,Einstellungen!$B$3)-Einstellungen!$B$3,1,MIN($C89,Einstellungen!$B$4)-MAX($B89,Einstellungen!$B$3)+1),2)=1)),"?")))</f>
        <v/>
      </c>
      <c r="I89" s="16" t="str">
        <f aca="true">IF(OR($A89="",$B89="",$C89="",$C89&lt;$B89),"",IF(MIN($C89,Einstellungen!$B$4)&lt;MAX($B89,Einstellungen!$B$3),0,IFERROR(SUMPRODUCT(--(OFFSET(Konflikt!$G$4,MATCH($A89,Team!$A$5:$A$64,0),MAX($B89,Einstellungen!$B$3)-Einstellungen!$B$3,1,MIN($C89,Einstellungen!$B$4)-MAX($B89,Einstellungen!$B$3)+1)&gt;=2)),"?")))</f>
        <v/>
      </c>
      <c r="J89" s="15" t="str">
        <f aca="false">IF($A89="","",IF(OR($B89="",$C89=""),"Von und Bis eintragen",IF($C89&lt;$B89,"Bis liegt vor Von",IF(ISNA(MATCH($A89,Team!$A$5:$A$64,0)),"Name fehlt im Blatt Team",IF(N($H89)+N($I89)&gt;0,"Engpass – bitte absprechen",IF(OR($B89&lt;Einstellungen!$B$3,$C89&gt;Einstellungen!$B$4),"Teils außerhalb des Planungszeitraums","ok"))))))</f>
        <v/>
      </c>
    </row>
    <row r="90" customFormat="false" ht="15" hidden="false" customHeight="false" outlineLevel="0" collapsed="false">
      <c r="A90" s="11"/>
      <c r="B90" s="7"/>
      <c r="C90" s="7"/>
      <c r="D90" s="11"/>
      <c r="E90" s="11"/>
      <c r="F90" s="15" t="str">
        <f aca="false">IF($A90="","",IFERROR(INDEX(Team!$B$5:$B$64,MATCH($A90,Team!$A$5:$A$64,0)),"?"))</f>
        <v/>
      </c>
      <c r="G90" s="16" t="str">
        <f aca="false">IF(OR($A90="",$B90="",$C90="",$C90&lt;$B90),"",NETWORKDAYS($B90,$C90,Einstellungen!$I$7:$I$40))</f>
        <v/>
      </c>
      <c r="H90" s="16" t="str">
        <f aca="true">IF(OR($A90="",$B90="",$C90="",$C90&lt;$B90),"",IF(MIN($C90,Einstellungen!$B$4)&lt;MAX($B90,Einstellungen!$B$3),0,IFERROR(SUMPRODUCT(--(MOD(OFFSET(Konflikt!$G$4,MATCH($A90,Team!$A$5:$A$64,0),MAX($B90,Einstellungen!$B$3)-Einstellungen!$B$3,1,MIN($C90,Einstellungen!$B$4)-MAX($B90,Einstellungen!$B$3)+1),2)=1)),"?")))</f>
        <v/>
      </c>
      <c r="I90" s="16" t="str">
        <f aca="true">IF(OR($A90="",$B90="",$C90="",$C90&lt;$B90),"",IF(MIN($C90,Einstellungen!$B$4)&lt;MAX($B90,Einstellungen!$B$3),0,IFERROR(SUMPRODUCT(--(OFFSET(Konflikt!$G$4,MATCH($A90,Team!$A$5:$A$64,0),MAX($B90,Einstellungen!$B$3)-Einstellungen!$B$3,1,MIN($C90,Einstellungen!$B$4)-MAX($B90,Einstellungen!$B$3)+1)&gt;=2)),"?")))</f>
        <v/>
      </c>
      <c r="J90" s="15" t="str">
        <f aca="false">IF($A90="","",IF(OR($B90="",$C90=""),"Von und Bis eintragen",IF($C90&lt;$B90,"Bis liegt vor Von",IF(ISNA(MATCH($A90,Team!$A$5:$A$64,0)),"Name fehlt im Blatt Team",IF(N($H90)+N($I90)&gt;0,"Engpass – bitte absprechen",IF(OR($B90&lt;Einstellungen!$B$3,$C90&gt;Einstellungen!$B$4),"Teils außerhalb des Planungszeitraums","ok"))))))</f>
        <v/>
      </c>
    </row>
    <row r="91" customFormat="false" ht="15" hidden="false" customHeight="false" outlineLevel="0" collapsed="false">
      <c r="A91" s="11"/>
      <c r="B91" s="7"/>
      <c r="C91" s="7"/>
      <c r="D91" s="11"/>
      <c r="E91" s="11"/>
      <c r="F91" s="15" t="str">
        <f aca="false">IF($A91="","",IFERROR(INDEX(Team!$B$5:$B$64,MATCH($A91,Team!$A$5:$A$64,0)),"?"))</f>
        <v/>
      </c>
      <c r="G91" s="16" t="str">
        <f aca="false">IF(OR($A91="",$B91="",$C91="",$C91&lt;$B91),"",NETWORKDAYS($B91,$C91,Einstellungen!$I$7:$I$40))</f>
        <v/>
      </c>
      <c r="H91" s="16" t="str">
        <f aca="true">IF(OR($A91="",$B91="",$C91="",$C91&lt;$B91),"",IF(MIN($C91,Einstellungen!$B$4)&lt;MAX($B91,Einstellungen!$B$3),0,IFERROR(SUMPRODUCT(--(MOD(OFFSET(Konflikt!$G$4,MATCH($A91,Team!$A$5:$A$64,0),MAX($B91,Einstellungen!$B$3)-Einstellungen!$B$3,1,MIN($C91,Einstellungen!$B$4)-MAX($B91,Einstellungen!$B$3)+1),2)=1)),"?")))</f>
        <v/>
      </c>
      <c r="I91" s="16" t="str">
        <f aca="true">IF(OR($A91="",$B91="",$C91="",$C91&lt;$B91),"",IF(MIN($C91,Einstellungen!$B$4)&lt;MAX($B91,Einstellungen!$B$3),0,IFERROR(SUMPRODUCT(--(OFFSET(Konflikt!$G$4,MATCH($A91,Team!$A$5:$A$64,0),MAX($B91,Einstellungen!$B$3)-Einstellungen!$B$3,1,MIN($C91,Einstellungen!$B$4)-MAX($B91,Einstellungen!$B$3)+1)&gt;=2)),"?")))</f>
        <v/>
      </c>
      <c r="J91" s="15" t="str">
        <f aca="false">IF($A91="","",IF(OR($B91="",$C91=""),"Von und Bis eintragen",IF($C91&lt;$B91,"Bis liegt vor Von",IF(ISNA(MATCH($A91,Team!$A$5:$A$64,0)),"Name fehlt im Blatt Team",IF(N($H91)+N($I91)&gt;0,"Engpass – bitte absprechen",IF(OR($B91&lt;Einstellungen!$B$3,$C91&gt;Einstellungen!$B$4),"Teils außerhalb des Planungszeitraums","ok"))))))</f>
        <v/>
      </c>
    </row>
    <row r="92" customFormat="false" ht="15" hidden="false" customHeight="false" outlineLevel="0" collapsed="false">
      <c r="A92" s="11"/>
      <c r="B92" s="7"/>
      <c r="C92" s="7"/>
      <c r="D92" s="11"/>
      <c r="E92" s="11"/>
      <c r="F92" s="15" t="str">
        <f aca="false">IF($A92="","",IFERROR(INDEX(Team!$B$5:$B$64,MATCH($A92,Team!$A$5:$A$64,0)),"?"))</f>
        <v/>
      </c>
      <c r="G92" s="16" t="str">
        <f aca="false">IF(OR($A92="",$B92="",$C92="",$C92&lt;$B92),"",NETWORKDAYS($B92,$C92,Einstellungen!$I$7:$I$40))</f>
        <v/>
      </c>
      <c r="H92" s="16" t="str">
        <f aca="true">IF(OR($A92="",$B92="",$C92="",$C92&lt;$B92),"",IF(MIN($C92,Einstellungen!$B$4)&lt;MAX($B92,Einstellungen!$B$3),0,IFERROR(SUMPRODUCT(--(MOD(OFFSET(Konflikt!$G$4,MATCH($A92,Team!$A$5:$A$64,0),MAX($B92,Einstellungen!$B$3)-Einstellungen!$B$3,1,MIN($C92,Einstellungen!$B$4)-MAX($B92,Einstellungen!$B$3)+1),2)=1)),"?")))</f>
        <v/>
      </c>
      <c r="I92" s="16" t="str">
        <f aca="true">IF(OR($A92="",$B92="",$C92="",$C92&lt;$B92),"",IF(MIN($C92,Einstellungen!$B$4)&lt;MAX($B92,Einstellungen!$B$3),0,IFERROR(SUMPRODUCT(--(OFFSET(Konflikt!$G$4,MATCH($A92,Team!$A$5:$A$64,0),MAX($B92,Einstellungen!$B$3)-Einstellungen!$B$3,1,MIN($C92,Einstellungen!$B$4)-MAX($B92,Einstellungen!$B$3)+1)&gt;=2)),"?")))</f>
        <v/>
      </c>
      <c r="J92" s="15" t="str">
        <f aca="false">IF($A92="","",IF(OR($B92="",$C92=""),"Von und Bis eintragen",IF($C92&lt;$B92,"Bis liegt vor Von",IF(ISNA(MATCH($A92,Team!$A$5:$A$64,0)),"Name fehlt im Blatt Team",IF(N($H92)+N($I92)&gt;0,"Engpass – bitte absprechen",IF(OR($B92&lt;Einstellungen!$B$3,$C92&gt;Einstellungen!$B$4),"Teils außerhalb des Planungszeitraums","ok"))))))</f>
        <v/>
      </c>
    </row>
    <row r="93" customFormat="false" ht="15" hidden="false" customHeight="false" outlineLevel="0" collapsed="false">
      <c r="A93" s="11"/>
      <c r="B93" s="7"/>
      <c r="C93" s="7"/>
      <c r="D93" s="11"/>
      <c r="E93" s="11"/>
      <c r="F93" s="15" t="str">
        <f aca="false">IF($A93="","",IFERROR(INDEX(Team!$B$5:$B$64,MATCH($A93,Team!$A$5:$A$64,0)),"?"))</f>
        <v/>
      </c>
      <c r="G93" s="16" t="str">
        <f aca="false">IF(OR($A93="",$B93="",$C93="",$C93&lt;$B93),"",NETWORKDAYS($B93,$C93,Einstellungen!$I$7:$I$40))</f>
        <v/>
      </c>
      <c r="H93" s="16" t="str">
        <f aca="true">IF(OR($A93="",$B93="",$C93="",$C93&lt;$B93),"",IF(MIN($C93,Einstellungen!$B$4)&lt;MAX($B93,Einstellungen!$B$3),0,IFERROR(SUMPRODUCT(--(MOD(OFFSET(Konflikt!$G$4,MATCH($A93,Team!$A$5:$A$64,0),MAX($B93,Einstellungen!$B$3)-Einstellungen!$B$3,1,MIN($C93,Einstellungen!$B$4)-MAX($B93,Einstellungen!$B$3)+1),2)=1)),"?")))</f>
        <v/>
      </c>
      <c r="I93" s="16" t="str">
        <f aca="true">IF(OR($A93="",$B93="",$C93="",$C93&lt;$B93),"",IF(MIN($C93,Einstellungen!$B$4)&lt;MAX($B93,Einstellungen!$B$3),0,IFERROR(SUMPRODUCT(--(OFFSET(Konflikt!$G$4,MATCH($A93,Team!$A$5:$A$64,0),MAX($B93,Einstellungen!$B$3)-Einstellungen!$B$3,1,MIN($C93,Einstellungen!$B$4)-MAX($B93,Einstellungen!$B$3)+1)&gt;=2)),"?")))</f>
        <v/>
      </c>
      <c r="J93" s="15" t="str">
        <f aca="false">IF($A93="","",IF(OR($B93="",$C93=""),"Von und Bis eintragen",IF($C93&lt;$B93,"Bis liegt vor Von",IF(ISNA(MATCH($A93,Team!$A$5:$A$64,0)),"Name fehlt im Blatt Team",IF(N($H93)+N($I93)&gt;0,"Engpass – bitte absprechen",IF(OR($B93&lt;Einstellungen!$B$3,$C93&gt;Einstellungen!$B$4),"Teils außerhalb des Planungszeitraums","ok"))))))</f>
        <v/>
      </c>
    </row>
    <row r="94" customFormat="false" ht="15" hidden="false" customHeight="false" outlineLevel="0" collapsed="false">
      <c r="A94" s="11"/>
      <c r="B94" s="7"/>
      <c r="C94" s="7"/>
      <c r="D94" s="11"/>
      <c r="E94" s="11"/>
      <c r="F94" s="15" t="str">
        <f aca="false">IF($A94="","",IFERROR(INDEX(Team!$B$5:$B$64,MATCH($A94,Team!$A$5:$A$64,0)),"?"))</f>
        <v/>
      </c>
      <c r="G94" s="16" t="str">
        <f aca="false">IF(OR($A94="",$B94="",$C94="",$C94&lt;$B94),"",NETWORKDAYS($B94,$C94,Einstellungen!$I$7:$I$40))</f>
        <v/>
      </c>
      <c r="H94" s="16" t="str">
        <f aca="true">IF(OR($A94="",$B94="",$C94="",$C94&lt;$B94),"",IF(MIN($C94,Einstellungen!$B$4)&lt;MAX($B94,Einstellungen!$B$3),0,IFERROR(SUMPRODUCT(--(MOD(OFFSET(Konflikt!$G$4,MATCH($A94,Team!$A$5:$A$64,0),MAX($B94,Einstellungen!$B$3)-Einstellungen!$B$3,1,MIN($C94,Einstellungen!$B$4)-MAX($B94,Einstellungen!$B$3)+1),2)=1)),"?")))</f>
        <v/>
      </c>
      <c r="I94" s="16" t="str">
        <f aca="true">IF(OR($A94="",$B94="",$C94="",$C94&lt;$B94),"",IF(MIN($C94,Einstellungen!$B$4)&lt;MAX($B94,Einstellungen!$B$3),0,IFERROR(SUMPRODUCT(--(OFFSET(Konflikt!$G$4,MATCH($A94,Team!$A$5:$A$64,0),MAX($B94,Einstellungen!$B$3)-Einstellungen!$B$3,1,MIN($C94,Einstellungen!$B$4)-MAX($B94,Einstellungen!$B$3)+1)&gt;=2)),"?")))</f>
        <v/>
      </c>
      <c r="J94" s="15" t="str">
        <f aca="false">IF($A94="","",IF(OR($B94="",$C94=""),"Von und Bis eintragen",IF($C94&lt;$B94,"Bis liegt vor Von",IF(ISNA(MATCH($A94,Team!$A$5:$A$64,0)),"Name fehlt im Blatt Team",IF(N($H94)+N($I94)&gt;0,"Engpass – bitte absprechen",IF(OR($B94&lt;Einstellungen!$B$3,$C94&gt;Einstellungen!$B$4),"Teils außerhalb des Planungszeitraums","ok"))))))</f>
        <v/>
      </c>
    </row>
    <row r="95" customFormat="false" ht="15" hidden="false" customHeight="false" outlineLevel="0" collapsed="false">
      <c r="A95" s="11"/>
      <c r="B95" s="7"/>
      <c r="C95" s="7"/>
      <c r="D95" s="11"/>
      <c r="E95" s="11"/>
      <c r="F95" s="15" t="str">
        <f aca="false">IF($A95="","",IFERROR(INDEX(Team!$B$5:$B$64,MATCH($A95,Team!$A$5:$A$64,0)),"?"))</f>
        <v/>
      </c>
      <c r="G95" s="16" t="str">
        <f aca="false">IF(OR($A95="",$B95="",$C95="",$C95&lt;$B95),"",NETWORKDAYS($B95,$C95,Einstellungen!$I$7:$I$40))</f>
        <v/>
      </c>
      <c r="H95" s="16" t="str">
        <f aca="true">IF(OR($A95="",$B95="",$C95="",$C95&lt;$B95),"",IF(MIN($C95,Einstellungen!$B$4)&lt;MAX($B95,Einstellungen!$B$3),0,IFERROR(SUMPRODUCT(--(MOD(OFFSET(Konflikt!$G$4,MATCH($A95,Team!$A$5:$A$64,0),MAX($B95,Einstellungen!$B$3)-Einstellungen!$B$3,1,MIN($C95,Einstellungen!$B$4)-MAX($B95,Einstellungen!$B$3)+1),2)=1)),"?")))</f>
        <v/>
      </c>
      <c r="I95" s="16" t="str">
        <f aca="true">IF(OR($A95="",$B95="",$C95="",$C95&lt;$B95),"",IF(MIN($C95,Einstellungen!$B$4)&lt;MAX($B95,Einstellungen!$B$3),0,IFERROR(SUMPRODUCT(--(OFFSET(Konflikt!$G$4,MATCH($A95,Team!$A$5:$A$64,0),MAX($B95,Einstellungen!$B$3)-Einstellungen!$B$3,1,MIN($C95,Einstellungen!$B$4)-MAX($B95,Einstellungen!$B$3)+1)&gt;=2)),"?")))</f>
        <v/>
      </c>
      <c r="J95" s="15" t="str">
        <f aca="false">IF($A95="","",IF(OR($B95="",$C95=""),"Von und Bis eintragen",IF($C95&lt;$B95,"Bis liegt vor Von",IF(ISNA(MATCH($A95,Team!$A$5:$A$64,0)),"Name fehlt im Blatt Team",IF(N($H95)+N($I95)&gt;0,"Engpass – bitte absprechen",IF(OR($B95&lt;Einstellungen!$B$3,$C95&gt;Einstellungen!$B$4),"Teils außerhalb des Planungszeitraums","ok"))))))</f>
        <v/>
      </c>
    </row>
    <row r="96" customFormat="false" ht="15" hidden="false" customHeight="false" outlineLevel="0" collapsed="false">
      <c r="A96" s="11"/>
      <c r="B96" s="7"/>
      <c r="C96" s="7"/>
      <c r="D96" s="11"/>
      <c r="E96" s="11"/>
      <c r="F96" s="15" t="str">
        <f aca="false">IF($A96="","",IFERROR(INDEX(Team!$B$5:$B$64,MATCH($A96,Team!$A$5:$A$64,0)),"?"))</f>
        <v/>
      </c>
      <c r="G96" s="16" t="str">
        <f aca="false">IF(OR($A96="",$B96="",$C96="",$C96&lt;$B96),"",NETWORKDAYS($B96,$C96,Einstellungen!$I$7:$I$40))</f>
        <v/>
      </c>
      <c r="H96" s="16" t="str">
        <f aca="true">IF(OR($A96="",$B96="",$C96="",$C96&lt;$B96),"",IF(MIN($C96,Einstellungen!$B$4)&lt;MAX($B96,Einstellungen!$B$3),0,IFERROR(SUMPRODUCT(--(MOD(OFFSET(Konflikt!$G$4,MATCH($A96,Team!$A$5:$A$64,0),MAX($B96,Einstellungen!$B$3)-Einstellungen!$B$3,1,MIN($C96,Einstellungen!$B$4)-MAX($B96,Einstellungen!$B$3)+1),2)=1)),"?")))</f>
        <v/>
      </c>
      <c r="I96" s="16" t="str">
        <f aca="true">IF(OR($A96="",$B96="",$C96="",$C96&lt;$B96),"",IF(MIN($C96,Einstellungen!$B$4)&lt;MAX($B96,Einstellungen!$B$3),0,IFERROR(SUMPRODUCT(--(OFFSET(Konflikt!$G$4,MATCH($A96,Team!$A$5:$A$64,0),MAX($B96,Einstellungen!$B$3)-Einstellungen!$B$3,1,MIN($C96,Einstellungen!$B$4)-MAX($B96,Einstellungen!$B$3)+1)&gt;=2)),"?")))</f>
        <v/>
      </c>
      <c r="J96" s="15" t="str">
        <f aca="false">IF($A96="","",IF(OR($B96="",$C96=""),"Von und Bis eintragen",IF($C96&lt;$B96,"Bis liegt vor Von",IF(ISNA(MATCH($A96,Team!$A$5:$A$64,0)),"Name fehlt im Blatt Team",IF(N($H96)+N($I96)&gt;0,"Engpass – bitte absprechen",IF(OR($B96&lt;Einstellungen!$B$3,$C96&gt;Einstellungen!$B$4),"Teils außerhalb des Planungszeitraums","ok"))))))</f>
        <v/>
      </c>
    </row>
    <row r="97" customFormat="false" ht="15" hidden="false" customHeight="false" outlineLevel="0" collapsed="false">
      <c r="A97" s="11"/>
      <c r="B97" s="7"/>
      <c r="C97" s="7"/>
      <c r="D97" s="11"/>
      <c r="E97" s="11"/>
      <c r="F97" s="15" t="str">
        <f aca="false">IF($A97="","",IFERROR(INDEX(Team!$B$5:$B$64,MATCH($A97,Team!$A$5:$A$64,0)),"?"))</f>
        <v/>
      </c>
      <c r="G97" s="16" t="str">
        <f aca="false">IF(OR($A97="",$B97="",$C97="",$C97&lt;$B97),"",NETWORKDAYS($B97,$C97,Einstellungen!$I$7:$I$40))</f>
        <v/>
      </c>
      <c r="H97" s="16" t="str">
        <f aca="true">IF(OR($A97="",$B97="",$C97="",$C97&lt;$B97),"",IF(MIN($C97,Einstellungen!$B$4)&lt;MAX($B97,Einstellungen!$B$3),0,IFERROR(SUMPRODUCT(--(MOD(OFFSET(Konflikt!$G$4,MATCH($A97,Team!$A$5:$A$64,0),MAX($B97,Einstellungen!$B$3)-Einstellungen!$B$3,1,MIN($C97,Einstellungen!$B$4)-MAX($B97,Einstellungen!$B$3)+1),2)=1)),"?")))</f>
        <v/>
      </c>
      <c r="I97" s="16" t="str">
        <f aca="true">IF(OR($A97="",$B97="",$C97="",$C97&lt;$B97),"",IF(MIN($C97,Einstellungen!$B$4)&lt;MAX($B97,Einstellungen!$B$3),0,IFERROR(SUMPRODUCT(--(OFFSET(Konflikt!$G$4,MATCH($A97,Team!$A$5:$A$64,0),MAX($B97,Einstellungen!$B$3)-Einstellungen!$B$3,1,MIN($C97,Einstellungen!$B$4)-MAX($B97,Einstellungen!$B$3)+1)&gt;=2)),"?")))</f>
        <v/>
      </c>
      <c r="J97" s="15" t="str">
        <f aca="false">IF($A97="","",IF(OR($B97="",$C97=""),"Von und Bis eintragen",IF($C97&lt;$B97,"Bis liegt vor Von",IF(ISNA(MATCH($A97,Team!$A$5:$A$64,0)),"Name fehlt im Blatt Team",IF(N($H97)+N($I97)&gt;0,"Engpass – bitte absprechen",IF(OR($B97&lt;Einstellungen!$B$3,$C97&gt;Einstellungen!$B$4),"Teils außerhalb des Planungszeitraums","ok"))))))</f>
        <v/>
      </c>
    </row>
    <row r="98" customFormat="false" ht="15" hidden="false" customHeight="false" outlineLevel="0" collapsed="false">
      <c r="A98" s="11"/>
      <c r="B98" s="7"/>
      <c r="C98" s="7"/>
      <c r="D98" s="11"/>
      <c r="E98" s="11"/>
      <c r="F98" s="15" t="str">
        <f aca="false">IF($A98="","",IFERROR(INDEX(Team!$B$5:$B$64,MATCH($A98,Team!$A$5:$A$64,0)),"?"))</f>
        <v/>
      </c>
      <c r="G98" s="16" t="str">
        <f aca="false">IF(OR($A98="",$B98="",$C98="",$C98&lt;$B98),"",NETWORKDAYS($B98,$C98,Einstellungen!$I$7:$I$40))</f>
        <v/>
      </c>
      <c r="H98" s="16" t="str">
        <f aca="true">IF(OR($A98="",$B98="",$C98="",$C98&lt;$B98),"",IF(MIN($C98,Einstellungen!$B$4)&lt;MAX($B98,Einstellungen!$B$3),0,IFERROR(SUMPRODUCT(--(MOD(OFFSET(Konflikt!$G$4,MATCH($A98,Team!$A$5:$A$64,0),MAX($B98,Einstellungen!$B$3)-Einstellungen!$B$3,1,MIN($C98,Einstellungen!$B$4)-MAX($B98,Einstellungen!$B$3)+1),2)=1)),"?")))</f>
        <v/>
      </c>
      <c r="I98" s="16" t="str">
        <f aca="true">IF(OR($A98="",$B98="",$C98="",$C98&lt;$B98),"",IF(MIN($C98,Einstellungen!$B$4)&lt;MAX($B98,Einstellungen!$B$3),0,IFERROR(SUMPRODUCT(--(OFFSET(Konflikt!$G$4,MATCH($A98,Team!$A$5:$A$64,0),MAX($B98,Einstellungen!$B$3)-Einstellungen!$B$3,1,MIN($C98,Einstellungen!$B$4)-MAX($B98,Einstellungen!$B$3)+1)&gt;=2)),"?")))</f>
        <v/>
      </c>
      <c r="J98" s="15" t="str">
        <f aca="false">IF($A98="","",IF(OR($B98="",$C98=""),"Von und Bis eintragen",IF($C98&lt;$B98,"Bis liegt vor Von",IF(ISNA(MATCH($A98,Team!$A$5:$A$64,0)),"Name fehlt im Blatt Team",IF(N($H98)+N($I98)&gt;0,"Engpass – bitte absprechen",IF(OR($B98&lt;Einstellungen!$B$3,$C98&gt;Einstellungen!$B$4),"Teils außerhalb des Planungszeitraums","ok"))))))</f>
        <v/>
      </c>
    </row>
    <row r="99" customFormat="false" ht="15" hidden="false" customHeight="false" outlineLevel="0" collapsed="false">
      <c r="A99" s="11"/>
      <c r="B99" s="7"/>
      <c r="C99" s="7"/>
      <c r="D99" s="11"/>
      <c r="E99" s="11"/>
      <c r="F99" s="15" t="str">
        <f aca="false">IF($A99="","",IFERROR(INDEX(Team!$B$5:$B$64,MATCH($A99,Team!$A$5:$A$64,0)),"?"))</f>
        <v/>
      </c>
      <c r="G99" s="16" t="str">
        <f aca="false">IF(OR($A99="",$B99="",$C99="",$C99&lt;$B99),"",NETWORKDAYS($B99,$C99,Einstellungen!$I$7:$I$40))</f>
        <v/>
      </c>
      <c r="H99" s="16" t="str">
        <f aca="true">IF(OR($A99="",$B99="",$C99="",$C99&lt;$B99),"",IF(MIN($C99,Einstellungen!$B$4)&lt;MAX($B99,Einstellungen!$B$3),0,IFERROR(SUMPRODUCT(--(MOD(OFFSET(Konflikt!$G$4,MATCH($A99,Team!$A$5:$A$64,0),MAX($B99,Einstellungen!$B$3)-Einstellungen!$B$3,1,MIN($C99,Einstellungen!$B$4)-MAX($B99,Einstellungen!$B$3)+1),2)=1)),"?")))</f>
        <v/>
      </c>
      <c r="I99" s="16" t="str">
        <f aca="true">IF(OR($A99="",$B99="",$C99="",$C99&lt;$B99),"",IF(MIN($C99,Einstellungen!$B$4)&lt;MAX($B99,Einstellungen!$B$3),0,IFERROR(SUMPRODUCT(--(OFFSET(Konflikt!$G$4,MATCH($A99,Team!$A$5:$A$64,0),MAX($B99,Einstellungen!$B$3)-Einstellungen!$B$3,1,MIN($C99,Einstellungen!$B$4)-MAX($B99,Einstellungen!$B$3)+1)&gt;=2)),"?")))</f>
        <v/>
      </c>
      <c r="J99" s="15" t="str">
        <f aca="false">IF($A99="","",IF(OR($B99="",$C99=""),"Von und Bis eintragen",IF($C99&lt;$B99,"Bis liegt vor Von",IF(ISNA(MATCH($A99,Team!$A$5:$A$64,0)),"Name fehlt im Blatt Team",IF(N($H99)+N($I99)&gt;0,"Engpass – bitte absprechen",IF(OR($B99&lt;Einstellungen!$B$3,$C99&gt;Einstellungen!$B$4),"Teils außerhalb des Planungszeitraums","ok"))))))</f>
        <v/>
      </c>
    </row>
    <row r="100" customFormat="false" ht="15" hidden="false" customHeight="false" outlineLevel="0" collapsed="false">
      <c r="A100" s="11"/>
      <c r="B100" s="7"/>
      <c r="C100" s="7"/>
      <c r="D100" s="11"/>
      <c r="E100" s="11"/>
      <c r="F100" s="15" t="str">
        <f aca="false">IF($A100="","",IFERROR(INDEX(Team!$B$5:$B$64,MATCH($A100,Team!$A$5:$A$64,0)),"?"))</f>
        <v/>
      </c>
      <c r="G100" s="16" t="str">
        <f aca="false">IF(OR($A100="",$B100="",$C100="",$C100&lt;$B100),"",NETWORKDAYS($B100,$C100,Einstellungen!$I$7:$I$40))</f>
        <v/>
      </c>
      <c r="H100" s="16" t="str">
        <f aca="true">IF(OR($A100="",$B100="",$C100="",$C100&lt;$B100),"",IF(MIN($C100,Einstellungen!$B$4)&lt;MAX($B100,Einstellungen!$B$3),0,IFERROR(SUMPRODUCT(--(MOD(OFFSET(Konflikt!$G$4,MATCH($A100,Team!$A$5:$A$64,0),MAX($B100,Einstellungen!$B$3)-Einstellungen!$B$3,1,MIN($C100,Einstellungen!$B$4)-MAX($B100,Einstellungen!$B$3)+1),2)=1)),"?")))</f>
        <v/>
      </c>
      <c r="I100" s="16" t="str">
        <f aca="true">IF(OR($A100="",$B100="",$C100="",$C100&lt;$B100),"",IF(MIN($C100,Einstellungen!$B$4)&lt;MAX($B100,Einstellungen!$B$3),0,IFERROR(SUMPRODUCT(--(OFFSET(Konflikt!$G$4,MATCH($A100,Team!$A$5:$A$64,0),MAX($B100,Einstellungen!$B$3)-Einstellungen!$B$3,1,MIN($C100,Einstellungen!$B$4)-MAX($B100,Einstellungen!$B$3)+1)&gt;=2)),"?")))</f>
        <v/>
      </c>
      <c r="J100" s="15" t="str">
        <f aca="false">IF($A100="","",IF(OR($B100="",$C100=""),"Von und Bis eintragen",IF($C100&lt;$B100,"Bis liegt vor Von",IF(ISNA(MATCH($A100,Team!$A$5:$A$64,0)),"Name fehlt im Blatt Team",IF(N($H100)+N($I100)&gt;0,"Engpass – bitte absprechen",IF(OR($B100&lt;Einstellungen!$B$3,$C100&gt;Einstellungen!$B$4),"Teils außerhalb des Planungszeitraums","ok"))))))</f>
        <v/>
      </c>
    </row>
    <row r="101" customFormat="false" ht="15" hidden="false" customHeight="false" outlineLevel="0" collapsed="false">
      <c r="A101" s="11"/>
      <c r="B101" s="7"/>
      <c r="C101" s="7"/>
      <c r="D101" s="11"/>
      <c r="E101" s="11"/>
      <c r="F101" s="15" t="str">
        <f aca="false">IF($A101="","",IFERROR(INDEX(Team!$B$5:$B$64,MATCH($A101,Team!$A$5:$A$64,0)),"?"))</f>
        <v/>
      </c>
      <c r="G101" s="16" t="str">
        <f aca="false">IF(OR($A101="",$B101="",$C101="",$C101&lt;$B101),"",NETWORKDAYS($B101,$C101,Einstellungen!$I$7:$I$40))</f>
        <v/>
      </c>
      <c r="H101" s="16" t="str">
        <f aca="true">IF(OR($A101="",$B101="",$C101="",$C101&lt;$B101),"",IF(MIN($C101,Einstellungen!$B$4)&lt;MAX($B101,Einstellungen!$B$3),0,IFERROR(SUMPRODUCT(--(MOD(OFFSET(Konflikt!$G$4,MATCH($A101,Team!$A$5:$A$64,0),MAX($B101,Einstellungen!$B$3)-Einstellungen!$B$3,1,MIN($C101,Einstellungen!$B$4)-MAX($B101,Einstellungen!$B$3)+1),2)=1)),"?")))</f>
        <v/>
      </c>
      <c r="I101" s="16" t="str">
        <f aca="true">IF(OR($A101="",$B101="",$C101="",$C101&lt;$B101),"",IF(MIN($C101,Einstellungen!$B$4)&lt;MAX($B101,Einstellungen!$B$3),0,IFERROR(SUMPRODUCT(--(OFFSET(Konflikt!$G$4,MATCH($A101,Team!$A$5:$A$64,0),MAX($B101,Einstellungen!$B$3)-Einstellungen!$B$3,1,MIN($C101,Einstellungen!$B$4)-MAX($B101,Einstellungen!$B$3)+1)&gt;=2)),"?")))</f>
        <v/>
      </c>
      <c r="J101" s="15" t="str">
        <f aca="false">IF($A101="","",IF(OR($B101="",$C101=""),"Von und Bis eintragen",IF($C101&lt;$B101,"Bis liegt vor Von",IF(ISNA(MATCH($A101,Team!$A$5:$A$64,0)),"Name fehlt im Blatt Team",IF(N($H101)+N($I101)&gt;0,"Engpass – bitte absprechen",IF(OR($B101&lt;Einstellungen!$B$3,$C101&gt;Einstellungen!$B$4),"Teils außerhalb des Planungszeitraums","ok"))))))</f>
        <v/>
      </c>
    </row>
    <row r="102" customFormat="false" ht="15" hidden="false" customHeight="false" outlineLevel="0" collapsed="false">
      <c r="A102" s="11"/>
      <c r="B102" s="7"/>
      <c r="C102" s="7"/>
      <c r="D102" s="11"/>
      <c r="E102" s="11"/>
      <c r="F102" s="15" t="str">
        <f aca="false">IF($A102="","",IFERROR(INDEX(Team!$B$5:$B$64,MATCH($A102,Team!$A$5:$A$64,0)),"?"))</f>
        <v/>
      </c>
      <c r="G102" s="16" t="str">
        <f aca="false">IF(OR($A102="",$B102="",$C102="",$C102&lt;$B102),"",NETWORKDAYS($B102,$C102,Einstellungen!$I$7:$I$40))</f>
        <v/>
      </c>
      <c r="H102" s="16" t="str">
        <f aca="true">IF(OR($A102="",$B102="",$C102="",$C102&lt;$B102),"",IF(MIN($C102,Einstellungen!$B$4)&lt;MAX($B102,Einstellungen!$B$3),0,IFERROR(SUMPRODUCT(--(MOD(OFFSET(Konflikt!$G$4,MATCH($A102,Team!$A$5:$A$64,0),MAX($B102,Einstellungen!$B$3)-Einstellungen!$B$3,1,MIN($C102,Einstellungen!$B$4)-MAX($B102,Einstellungen!$B$3)+1),2)=1)),"?")))</f>
        <v/>
      </c>
      <c r="I102" s="16" t="str">
        <f aca="true">IF(OR($A102="",$B102="",$C102="",$C102&lt;$B102),"",IF(MIN($C102,Einstellungen!$B$4)&lt;MAX($B102,Einstellungen!$B$3),0,IFERROR(SUMPRODUCT(--(OFFSET(Konflikt!$G$4,MATCH($A102,Team!$A$5:$A$64,0),MAX($B102,Einstellungen!$B$3)-Einstellungen!$B$3,1,MIN($C102,Einstellungen!$B$4)-MAX($B102,Einstellungen!$B$3)+1)&gt;=2)),"?")))</f>
        <v/>
      </c>
      <c r="J102" s="15" t="str">
        <f aca="false">IF($A102="","",IF(OR($B102="",$C102=""),"Von und Bis eintragen",IF($C102&lt;$B102,"Bis liegt vor Von",IF(ISNA(MATCH($A102,Team!$A$5:$A$64,0)),"Name fehlt im Blatt Team",IF(N($H102)+N($I102)&gt;0,"Engpass – bitte absprechen",IF(OR($B102&lt;Einstellungen!$B$3,$C102&gt;Einstellungen!$B$4),"Teils außerhalb des Planungszeitraums","ok"))))))</f>
        <v/>
      </c>
    </row>
    <row r="103" customFormat="false" ht="15" hidden="false" customHeight="false" outlineLevel="0" collapsed="false">
      <c r="A103" s="11"/>
      <c r="B103" s="7"/>
      <c r="C103" s="7"/>
      <c r="D103" s="11"/>
      <c r="E103" s="11"/>
      <c r="F103" s="15" t="str">
        <f aca="false">IF($A103="","",IFERROR(INDEX(Team!$B$5:$B$64,MATCH($A103,Team!$A$5:$A$64,0)),"?"))</f>
        <v/>
      </c>
      <c r="G103" s="16" t="str">
        <f aca="false">IF(OR($A103="",$B103="",$C103="",$C103&lt;$B103),"",NETWORKDAYS($B103,$C103,Einstellungen!$I$7:$I$40))</f>
        <v/>
      </c>
      <c r="H103" s="16" t="str">
        <f aca="true">IF(OR($A103="",$B103="",$C103="",$C103&lt;$B103),"",IF(MIN($C103,Einstellungen!$B$4)&lt;MAX($B103,Einstellungen!$B$3),0,IFERROR(SUMPRODUCT(--(MOD(OFFSET(Konflikt!$G$4,MATCH($A103,Team!$A$5:$A$64,0),MAX($B103,Einstellungen!$B$3)-Einstellungen!$B$3,1,MIN($C103,Einstellungen!$B$4)-MAX($B103,Einstellungen!$B$3)+1),2)=1)),"?")))</f>
        <v/>
      </c>
      <c r="I103" s="16" t="str">
        <f aca="true">IF(OR($A103="",$B103="",$C103="",$C103&lt;$B103),"",IF(MIN($C103,Einstellungen!$B$4)&lt;MAX($B103,Einstellungen!$B$3),0,IFERROR(SUMPRODUCT(--(OFFSET(Konflikt!$G$4,MATCH($A103,Team!$A$5:$A$64,0),MAX($B103,Einstellungen!$B$3)-Einstellungen!$B$3,1,MIN($C103,Einstellungen!$B$4)-MAX($B103,Einstellungen!$B$3)+1)&gt;=2)),"?")))</f>
        <v/>
      </c>
      <c r="J103" s="15" t="str">
        <f aca="false">IF($A103="","",IF(OR($B103="",$C103=""),"Von und Bis eintragen",IF($C103&lt;$B103,"Bis liegt vor Von",IF(ISNA(MATCH($A103,Team!$A$5:$A$64,0)),"Name fehlt im Blatt Team",IF(N($H103)+N($I103)&gt;0,"Engpass – bitte absprechen",IF(OR($B103&lt;Einstellungen!$B$3,$C103&gt;Einstellungen!$B$4),"Teils außerhalb des Planungszeitraums","ok"))))))</f>
        <v/>
      </c>
    </row>
    <row r="104" customFormat="false" ht="15" hidden="false" customHeight="false" outlineLevel="0" collapsed="false">
      <c r="A104" s="11"/>
      <c r="B104" s="7"/>
      <c r="C104" s="7"/>
      <c r="D104" s="11"/>
      <c r="E104" s="11"/>
      <c r="F104" s="15" t="str">
        <f aca="false">IF($A104="","",IFERROR(INDEX(Team!$B$5:$B$64,MATCH($A104,Team!$A$5:$A$64,0)),"?"))</f>
        <v/>
      </c>
      <c r="G104" s="16" t="str">
        <f aca="false">IF(OR($A104="",$B104="",$C104="",$C104&lt;$B104),"",NETWORKDAYS($B104,$C104,Einstellungen!$I$7:$I$40))</f>
        <v/>
      </c>
      <c r="H104" s="16" t="str">
        <f aca="true">IF(OR($A104="",$B104="",$C104="",$C104&lt;$B104),"",IF(MIN($C104,Einstellungen!$B$4)&lt;MAX($B104,Einstellungen!$B$3),0,IFERROR(SUMPRODUCT(--(MOD(OFFSET(Konflikt!$G$4,MATCH($A104,Team!$A$5:$A$64,0),MAX($B104,Einstellungen!$B$3)-Einstellungen!$B$3,1,MIN($C104,Einstellungen!$B$4)-MAX($B104,Einstellungen!$B$3)+1),2)=1)),"?")))</f>
        <v/>
      </c>
      <c r="I104" s="16" t="str">
        <f aca="true">IF(OR($A104="",$B104="",$C104="",$C104&lt;$B104),"",IF(MIN($C104,Einstellungen!$B$4)&lt;MAX($B104,Einstellungen!$B$3),0,IFERROR(SUMPRODUCT(--(OFFSET(Konflikt!$G$4,MATCH($A104,Team!$A$5:$A$64,0),MAX($B104,Einstellungen!$B$3)-Einstellungen!$B$3,1,MIN($C104,Einstellungen!$B$4)-MAX($B104,Einstellungen!$B$3)+1)&gt;=2)),"?")))</f>
        <v/>
      </c>
      <c r="J104" s="15" t="str">
        <f aca="false">IF($A104="","",IF(OR($B104="",$C104=""),"Von und Bis eintragen",IF($C104&lt;$B104,"Bis liegt vor Von",IF(ISNA(MATCH($A104,Team!$A$5:$A$64,0)),"Name fehlt im Blatt Team",IF(N($H104)+N($I104)&gt;0,"Engpass – bitte absprechen",IF(OR($B104&lt;Einstellungen!$B$3,$C104&gt;Einstellungen!$B$4),"Teils außerhalb des Planungszeitraums","ok"))))))</f>
        <v/>
      </c>
    </row>
    <row r="105" customFormat="false" ht="15" hidden="false" customHeight="false" outlineLevel="0" collapsed="false">
      <c r="A105" s="11"/>
      <c r="B105" s="7"/>
      <c r="C105" s="7"/>
      <c r="D105" s="11"/>
      <c r="E105" s="11"/>
      <c r="F105" s="15" t="str">
        <f aca="false">IF($A105="","",IFERROR(INDEX(Team!$B$5:$B$64,MATCH($A105,Team!$A$5:$A$64,0)),"?"))</f>
        <v/>
      </c>
      <c r="G105" s="16" t="str">
        <f aca="false">IF(OR($A105="",$B105="",$C105="",$C105&lt;$B105),"",NETWORKDAYS($B105,$C105,Einstellungen!$I$7:$I$40))</f>
        <v/>
      </c>
      <c r="H105" s="16" t="str">
        <f aca="true">IF(OR($A105="",$B105="",$C105="",$C105&lt;$B105),"",IF(MIN($C105,Einstellungen!$B$4)&lt;MAX($B105,Einstellungen!$B$3),0,IFERROR(SUMPRODUCT(--(MOD(OFFSET(Konflikt!$G$4,MATCH($A105,Team!$A$5:$A$64,0),MAX($B105,Einstellungen!$B$3)-Einstellungen!$B$3,1,MIN($C105,Einstellungen!$B$4)-MAX($B105,Einstellungen!$B$3)+1),2)=1)),"?")))</f>
        <v/>
      </c>
      <c r="I105" s="16" t="str">
        <f aca="true">IF(OR($A105="",$B105="",$C105="",$C105&lt;$B105),"",IF(MIN($C105,Einstellungen!$B$4)&lt;MAX($B105,Einstellungen!$B$3),0,IFERROR(SUMPRODUCT(--(OFFSET(Konflikt!$G$4,MATCH($A105,Team!$A$5:$A$64,0),MAX($B105,Einstellungen!$B$3)-Einstellungen!$B$3,1,MIN($C105,Einstellungen!$B$4)-MAX($B105,Einstellungen!$B$3)+1)&gt;=2)),"?")))</f>
        <v/>
      </c>
      <c r="J105" s="15" t="str">
        <f aca="false">IF($A105="","",IF(OR($B105="",$C105=""),"Von und Bis eintragen",IF($C105&lt;$B105,"Bis liegt vor Von",IF(ISNA(MATCH($A105,Team!$A$5:$A$64,0)),"Name fehlt im Blatt Team",IF(N($H105)+N($I105)&gt;0,"Engpass – bitte absprechen",IF(OR($B105&lt;Einstellungen!$B$3,$C105&gt;Einstellungen!$B$4),"Teils außerhalb des Planungszeitraums","ok"))))))</f>
        <v/>
      </c>
    </row>
    <row r="106" customFormat="false" ht="15" hidden="false" customHeight="false" outlineLevel="0" collapsed="false">
      <c r="A106" s="11"/>
      <c r="B106" s="7"/>
      <c r="C106" s="7"/>
      <c r="D106" s="11"/>
      <c r="E106" s="11"/>
      <c r="F106" s="15" t="str">
        <f aca="false">IF($A106="","",IFERROR(INDEX(Team!$B$5:$B$64,MATCH($A106,Team!$A$5:$A$64,0)),"?"))</f>
        <v/>
      </c>
      <c r="G106" s="16" t="str">
        <f aca="false">IF(OR($A106="",$B106="",$C106="",$C106&lt;$B106),"",NETWORKDAYS($B106,$C106,Einstellungen!$I$7:$I$40))</f>
        <v/>
      </c>
      <c r="H106" s="16" t="str">
        <f aca="true">IF(OR($A106="",$B106="",$C106="",$C106&lt;$B106),"",IF(MIN($C106,Einstellungen!$B$4)&lt;MAX($B106,Einstellungen!$B$3),0,IFERROR(SUMPRODUCT(--(MOD(OFFSET(Konflikt!$G$4,MATCH($A106,Team!$A$5:$A$64,0),MAX($B106,Einstellungen!$B$3)-Einstellungen!$B$3,1,MIN($C106,Einstellungen!$B$4)-MAX($B106,Einstellungen!$B$3)+1),2)=1)),"?")))</f>
        <v/>
      </c>
      <c r="I106" s="16" t="str">
        <f aca="true">IF(OR($A106="",$B106="",$C106="",$C106&lt;$B106),"",IF(MIN($C106,Einstellungen!$B$4)&lt;MAX($B106,Einstellungen!$B$3),0,IFERROR(SUMPRODUCT(--(OFFSET(Konflikt!$G$4,MATCH($A106,Team!$A$5:$A$64,0),MAX($B106,Einstellungen!$B$3)-Einstellungen!$B$3,1,MIN($C106,Einstellungen!$B$4)-MAX($B106,Einstellungen!$B$3)+1)&gt;=2)),"?")))</f>
        <v/>
      </c>
      <c r="J106" s="15" t="str">
        <f aca="false">IF($A106="","",IF(OR($B106="",$C106=""),"Von und Bis eintragen",IF($C106&lt;$B106,"Bis liegt vor Von",IF(ISNA(MATCH($A106,Team!$A$5:$A$64,0)),"Name fehlt im Blatt Team",IF(N($H106)+N($I106)&gt;0,"Engpass – bitte absprechen",IF(OR($B106&lt;Einstellungen!$B$3,$C106&gt;Einstellungen!$B$4),"Teils außerhalb des Planungszeitraums","ok"))))))</f>
        <v/>
      </c>
    </row>
    <row r="107" customFormat="false" ht="15" hidden="false" customHeight="false" outlineLevel="0" collapsed="false">
      <c r="A107" s="11"/>
      <c r="B107" s="7"/>
      <c r="C107" s="7"/>
      <c r="D107" s="11"/>
      <c r="E107" s="11"/>
      <c r="F107" s="15" t="str">
        <f aca="false">IF($A107="","",IFERROR(INDEX(Team!$B$5:$B$64,MATCH($A107,Team!$A$5:$A$64,0)),"?"))</f>
        <v/>
      </c>
      <c r="G107" s="16" t="str">
        <f aca="false">IF(OR($A107="",$B107="",$C107="",$C107&lt;$B107),"",NETWORKDAYS($B107,$C107,Einstellungen!$I$7:$I$40))</f>
        <v/>
      </c>
      <c r="H107" s="16" t="str">
        <f aca="true">IF(OR($A107="",$B107="",$C107="",$C107&lt;$B107),"",IF(MIN($C107,Einstellungen!$B$4)&lt;MAX($B107,Einstellungen!$B$3),0,IFERROR(SUMPRODUCT(--(MOD(OFFSET(Konflikt!$G$4,MATCH($A107,Team!$A$5:$A$64,0),MAX($B107,Einstellungen!$B$3)-Einstellungen!$B$3,1,MIN($C107,Einstellungen!$B$4)-MAX($B107,Einstellungen!$B$3)+1),2)=1)),"?")))</f>
        <v/>
      </c>
      <c r="I107" s="16" t="str">
        <f aca="true">IF(OR($A107="",$B107="",$C107="",$C107&lt;$B107),"",IF(MIN($C107,Einstellungen!$B$4)&lt;MAX($B107,Einstellungen!$B$3),0,IFERROR(SUMPRODUCT(--(OFFSET(Konflikt!$G$4,MATCH($A107,Team!$A$5:$A$64,0),MAX($B107,Einstellungen!$B$3)-Einstellungen!$B$3,1,MIN($C107,Einstellungen!$B$4)-MAX($B107,Einstellungen!$B$3)+1)&gt;=2)),"?")))</f>
        <v/>
      </c>
      <c r="J107" s="15" t="str">
        <f aca="false">IF($A107="","",IF(OR($B107="",$C107=""),"Von und Bis eintragen",IF($C107&lt;$B107,"Bis liegt vor Von",IF(ISNA(MATCH($A107,Team!$A$5:$A$64,0)),"Name fehlt im Blatt Team",IF(N($H107)+N($I107)&gt;0,"Engpass – bitte absprechen",IF(OR($B107&lt;Einstellungen!$B$3,$C107&gt;Einstellungen!$B$4),"Teils außerhalb des Planungszeitraums","ok"))))))</f>
        <v/>
      </c>
    </row>
    <row r="108" customFormat="false" ht="15" hidden="false" customHeight="false" outlineLevel="0" collapsed="false">
      <c r="A108" s="11"/>
      <c r="B108" s="7"/>
      <c r="C108" s="7"/>
      <c r="D108" s="11"/>
      <c r="E108" s="11"/>
      <c r="F108" s="15" t="str">
        <f aca="false">IF($A108="","",IFERROR(INDEX(Team!$B$5:$B$64,MATCH($A108,Team!$A$5:$A$64,0)),"?"))</f>
        <v/>
      </c>
      <c r="G108" s="16" t="str">
        <f aca="false">IF(OR($A108="",$B108="",$C108="",$C108&lt;$B108),"",NETWORKDAYS($B108,$C108,Einstellungen!$I$7:$I$40))</f>
        <v/>
      </c>
      <c r="H108" s="16" t="str">
        <f aca="true">IF(OR($A108="",$B108="",$C108="",$C108&lt;$B108),"",IF(MIN($C108,Einstellungen!$B$4)&lt;MAX($B108,Einstellungen!$B$3),0,IFERROR(SUMPRODUCT(--(MOD(OFFSET(Konflikt!$G$4,MATCH($A108,Team!$A$5:$A$64,0),MAX($B108,Einstellungen!$B$3)-Einstellungen!$B$3,1,MIN($C108,Einstellungen!$B$4)-MAX($B108,Einstellungen!$B$3)+1),2)=1)),"?")))</f>
        <v/>
      </c>
      <c r="I108" s="16" t="str">
        <f aca="true">IF(OR($A108="",$B108="",$C108="",$C108&lt;$B108),"",IF(MIN($C108,Einstellungen!$B$4)&lt;MAX($B108,Einstellungen!$B$3),0,IFERROR(SUMPRODUCT(--(OFFSET(Konflikt!$G$4,MATCH($A108,Team!$A$5:$A$64,0),MAX($B108,Einstellungen!$B$3)-Einstellungen!$B$3,1,MIN($C108,Einstellungen!$B$4)-MAX($B108,Einstellungen!$B$3)+1)&gt;=2)),"?")))</f>
        <v/>
      </c>
      <c r="J108" s="15" t="str">
        <f aca="false">IF($A108="","",IF(OR($B108="",$C108=""),"Von und Bis eintragen",IF($C108&lt;$B108,"Bis liegt vor Von",IF(ISNA(MATCH($A108,Team!$A$5:$A$64,0)),"Name fehlt im Blatt Team",IF(N($H108)+N($I108)&gt;0,"Engpass – bitte absprechen",IF(OR($B108&lt;Einstellungen!$B$3,$C108&gt;Einstellungen!$B$4),"Teils außerhalb des Planungszeitraums","ok"))))))</f>
        <v/>
      </c>
    </row>
    <row r="109" customFormat="false" ht="15" hidden="false" customHeight="false" outlineLevel="0" collapsed="false">
      <c r="A109" s="11"/>
      <c r="B109" s="7"/>
      <c r="C109" s="7"/>
      <c r="D109" s="11"/>
      <c r="E109" s="11"/>
      <c r="F109" s="15" t="str">
        <f aca="false">IF($A109="","",IFERROR(INDEX(Team!$B$5:$B$64,MATCH($A109,Team!$A$5:$A$64,0)),"?"))</f>
        <v/>
      </c>
      <c r="G109" s="16" t="str">
        <f aca="false">IF(OR($A109="",$B109="",$C109="",$C109&lt;$B109),"",NETWORKDAYS($B109,$C109,Einstellungen!$I$7:$I$40))</f>
        <v/>
      </c>
      <c r="H109" s="16" t="str">
        <f aca="true">IF(OR($A109="",$B109="",$C109="",$C109&lt;$B109),"",IF(MIN($C109,Einstellungen!$B$4)&lt;MAX($B109,Einstellungen!$B$3),0,IFERROR(SUMPRODUCT(--(MOD(OFFSET(Konflikt!$G$4,MATCH($A109,Team!$A$5:$A$64,0),MAX($B109,Einstellungen!$B$3)-Einstellungen!$B$3,1,MIN($C109,Einstellungen!$B$4)-MAX($B109,Einstellungen!$B$3)+1),2)=1)),"?")))</f>
        <v/>
      </c>
      <c r="I109" s="16" t="str">
        <f aca="true">IF(OR($A109="",$B109="",$C109="",$C109&lt;$B109),"",IF(MIN($C109,Einstellungen!$B$4)&lt;MAX($B109,Einstellungen!$B$3),0,IFERROR(SUMPRODUCT(--(OFFSET(Konflikt!$G$4,MATCH($A109,Team!$A$5:$A$64,0),MAX($B109,Einstellungen!$B$3)-Einstellungen!$B$3,1,MIN($C109,Einstellungen!$B$4)-MAX($B109,Einstellungen!$B$3)+1)&gt;=2)),"?")))</f>
        <v/>
      </c>
      <c r="J109" s="15" t="str">
        <f aca="false">IF($A109="","",IF(OR($B109="",$C109=""),"Von und Bis eintragen",IF($C109&lt;$B109,"Bis liegt vor Von",IF(ISNA(MATCH($A109,Team!$A$5:$A$64,0)),"Name fehlt im Blatt Team",IF(N($H109)+N($I109)&gt;0,"Engpass – bitte absprechen",IF(OR($B109&lt;Einstellungen!$B$3,$C109&gt;Einstellungen!$B$4),"Teils außerhalb des Planungszeitraums","ok"))))))</f>
        <v/>
      </c>
    </row>
    <row r="110" customFormat="false" ht="15" hidden="false" customHeight="false" outlineLevel="0" collapsed="false">
      <c r="A110" s="11"/>
      <c r="B110" s="7"/>
      <c r="C110" s="7"/>
      <c r="D110" s="11"/>
      <c r="E110" s="11"/>
      <c r="F110" s="15" t="str">
        <f aca="false">IF($A110="","",IFERROR(INDEX(Team!$B$5:$B$64,MATCH($A110,Team!$A$5:$A$64,0)),"?"))</f>
        <v/>
      </c>
      <c r="G110" s="16" t="str">
        <f aca="false">IF(OR($A110="",$B110="",$C110="",$C110&lt;$B110),"",NETWORKDAYS($B110,$C110,Einstellungen!$I$7:$I$40))</f>
        <v/>
      </c>
      <c r="H110" s="16" t="str">
        <f aca="true">IF(OR($A110="",$B110="",$C110="",$C110&lt;$B110),"",IF(MIN($C110,Einstellungen!$B$4)&lt;MAX($B110,Einstellungen!$B$3),0,IFERROR(SUMPRODUCT(--(MOD(OFFSET(Konflikt!$G$4,MATCH($A110,Team!$A$5:$A$64,0),MAX($B110,Einstellungen!$B$3)-Einstellungen!$B$3,1,MIN($C110,Einstellungen!$B$4)-MAX($B110,Einstellungen!$B$3)+1),2)=1)),"?")))</f>
        <v/>
      </c>
      <c r="I110" s="16" t="str">
        <f aca="true">IF(OR($A110="",$B110="",$C110="",$C110&lt;$B110),"",IF(MIN($C110,Einstellungen!$B$4)&lt;MAX($B110,Einstellungen!$B$3),0,IFERROR(SUMPRODUCT(--(OFFSET(Konflikt!$G$4,MATCH($A110,Team!$A$5:$A$64,0),MAX($B110,Einstellungen!$B$3)-Einstellungen!$B$3,1,MIN($C110,Einstellungen!$B$4)-MAX($B110,Einstellungen!$B$3)+1)&gt;=2)),"?")))</f>
        <v/>
      </c>
      <c r="J110" s="15" t="str">
        <f aca="false">IF($A110="","",IF(OR($B110="",$C110=""),"Von und Bis eintragen",IF($C110&lt;$B110,"Bis liegt vor Von",IF(ISNA(MATCH($A110,Team!$A$5:$A$64,0)),"Name fehlt im Blatt Team",IF(N($H110)+N($I110)&gt;0,"Engpass – bitte absprechen",IF(OR($B110&lt;Einstellungen!$B$3,$C110&gt;Einstellungen!$B$4),"Teils außerhalb des Planungszeitraums","ok"))))))</f>
        <v/>
      </c>
    </row>
    <row r="111" customFormat="false" ht="15" hidden="false" customHeight="false" outlineLevel="0" collapsed="false">
      <c r="A111" s="11"/>
      <c r="B111" s="7"/>
      <c r="C111" s="7"/>
      <c r="D111" s="11"/>
      <c r="E111" s="11"/>
      <c r="F111" s="15" t="str">
        <f aca="false">IF($A111="","",IFERROR(INDEX(Team!$B$5:$B$64,MATCH($A111,Team!$A$5:$A$64,0)),"?"))</f>
        <v/>
      </c>
      <c r="G111" s="16" t="str">
        <f aca="false">IF(OR($A111="",$B111="",$C111="",$C111&lt;$B111),"",NETWORKDAYS($B111,$C111,Einstellungen!$I$7:$I$40))</f>
        <v/>
      </c>
      <c r="H111" s="16" t="str">
        <f aca="true">IF(OR($A111="",$B111="",$C111="",$C111&lt;$B111),"",IF(MIN($C111,Einstellungen!$B$4)&lt;MAX($B111,Einstellungen!$B$3),0,IFERROR(SUMPRODUCT(--(MOD(OFFSET(Konflikt!$G$4,MATCH($A111,Team!$A$5:$A$64,0),MAX($B111,Einstellungen!$B$3)-Einstellungen!$B$3,1,MIN($C111,Einstellungen!$B$4)-MAX($B111,Einstellungen!$B$3)+1),2)=1)),"?")))</f>
        <v/>
      </c>
      <c r="I111" s="16" t="str">
        <f aca="true">IF(OR($A111="",$B111="",$C111="",$C111&lt;$B111),"",IF(MIN($C111,Einstellungen!$B$4)&lt;MAX($B111,Einstellungen!$B$3),0,IFERROR(SUMPRODUCT(--(OFFSET(Konflikt!$G$4,MATCH($A111,Team!$A$5:$A$64,0),MAX($B111,Einstellungen!$B$3)-Einstellungen!$B$3,1,MIN($C111,Einstellungen!$B$4)-MAX($B111,Einstellungen!$B$3)+1)&gt;=2)),"?")))</f>
        <v/>
      </c>
      <c r="J111" s="15" t="str">
        <f aca="false">IF($A111="","",IF(OR($B111="",$C111=""),"Von und Bis eintragen",IF($C111&lt;$B111,"Bis liegt vor Von",IF(ISNA(MATCH($A111,Team!$A$5:$A$64,0)),"Name fehlt im Blatt Team",IF(N($H111)+N($I111)&gt;0,"Engpass – bitte absprechen",IF(OR($B111&lt;Einstellungen!$B$3,$C111&gt;Einstellungen!$B$4),"Teils außerhalb des Planungszeitraums","ok"))))))</f>
        <v/>
      </c>
    </row>
    <row r="112" customFormat="false" ht="15" hidden="false" customHeight="false" outlineLevel="0" collapsed="false">
      <c r="A112" s="11"/>
      <c r="B112" s="7"/>
      <c r="C112" s="7"/>
      <c r="D112" s="11"/>
      <c r="E112" s="11"/>
      <c r="F112" s="15" t="str">
        <f aca="false">IF($A112="","",IFERROR(INDEX(Team!$B$5:$B$64,MATCH($A112,Team!$A$5:$A$64,0)),"?"))</f>
        <v/>
      </c>
      <c r="G112" s="16" t="str">
        <f aca="false">IF(OR($A112="",$B112="",$C112="",$C112&lt;$B112),"",NETWORKDAYS($B112,$C112,Einstellungen!$I$7:$I$40))</f>
        <v/>
      </c>
      <c r="H112" s="16" t="str">
        <f aca="true">IF(OR($A112="",$B112="",$C112="",$C112&lt;$B112),"",IF(MIN($C112,Einstellungen!$B$4)&lt;MAX($B112,Einstellungen!$B$3),0,IFERROR(SUMPRODUCT(--(MOD(OFFSET(Konflikt!$G$4,MATCH($A112,Team!$A$5:$A$64,0),MAX($B112,Einstellungen!$B$3)-Einstellungen!$B$3,1,MIN($C112,Einstellungen!$B$4)-MAX($B112,Einstellungen!$B$3)+1),2)=1)),"?")))</f>
        <v/>
      </c>
      <c r="I112" s="16" t="str">
        <f aca="true">IF(OR($A112="",$B112="",$C112="",$C112&lt;$B112),"",IF(MIN($C112,Einstellungen!$B$4)&lt;MAX($B112,Einstellungen!$B$3),0,IFERROR(SUMPRODUCT(--(OFFSET(Konflikt!$G$4,MATCH($A112,Team!$A$5:$A$64,0),MAX($B112,Einstellungen!$B$3)-Einstellungen!$B$3,1,MIN($C112,Einstellungen!$B$4)-MAX($B112,Einstellungen!$B$3)+1)&gt;=2)),"?")))</f>
        <v/>
      </c>
      <c r="J112" s="15" t="str">
        <f aca="false">IF($A112="","",IF(OR($B112="",$C112=""),"Von und Bis eintragen",IF($C112&lt;$B112,"Bis liegt vor Von",IF(ISNA(MATCH($A112,Team!$A$5:$A$64,0)),"Name fehlt im Blatt Team",IF(N($H112)+N($I112)&gt;0,"Engpass – bitte absprechen",IF(OR($B112&lt;Einstellungen!$B$3,$C112&gt;Einstellungen!$B$4),"Teils außerhalb des Planungszeitraums","ok"))))))</f>
        <v/>
      </c>
    </row>
    <row r="113" customFormat="false" ht="15" hidden="false" customHeight="false" outlineLevel="0" collapsed="false">
      <c r="A113" s="11"/>
      <c r="B113" s="7"/>
      <c r="C113" s="7"/>
      <c r="D113" s="11"/>
      <c r="E113" s="11"/>
      <c r="F113" s="15" t="str">
        <f aca="false">IF($A113="","",IFERROR(INDEX(Team!$B$5:$B$64,MATCH($A113,Team!$A$5:$A$64,0)),"?"))</f>
        <v/>
      </c>
      <c r="G113" s="16" t="str">
        <f aca="false">IF(OR($A113="",$B113="",$C113="",$C113&lt;$B113),"",NETWORKDAYS($B113,$C113,Einstellungen!$I$7:$I$40))</f>
        <v/>
      </c>
      <c r="H113" s="16" t="str">
        <f aca="true">IF(OR($A113="",$B113="",$C113="",$C113&lt;$B113),"",IF(MIN($C113,Einstellungen!$B$4)&lt;MAX($B113,Einstellungen!$B$3),0,IFERROR(SUMPRODUCT(--(MOD(OFFSET(Konflikt!$G$4,MATCH($A113,Team!$A$5:$A$64,0),MAX($B113,Einstellungen!$B$3)-Einstellungen!$B$3,1,MIN($C113,Einstellungen!$B$4)-MAX($B113,Einstellungen!$B$3)+1),2)=1)),"?")))</f>
        <v/>
      </c>
      <c r="I113" s="16" t="str">
        <f aca="true">IF(OR($A113="",$B113="",$C113="",$C113&lt;$B113),"",IF(MIN($C113,Einstellungen!$B$4)&lt;MAX($B113,Einstellungen!$B$3),0,IFERROR(SUMPRODUCT(--(OFFSET(Konflikt!$G$4,MATCH($A113,Team!$A$5:$A$64,0),MAX($B113,Einstellungen!$B$3)-Einstellungen!$B$3,1,MIN($C113,Einstellungen!$B$4)-MAX($B113,Einstellungen!$B$3)+1)&gt;=2)),"?")))</f>
        <v/>
      </c>
      <c r="J113" s="15" t="str">
        <f aca="false">IF($A113="","",IF(OR($B113="",$C113=""),"Von und Bis eintragen",IF($C113&lt;$B113,"Bis liegt vor Von",IF(ISNA(MATCH($A113,Team!$A$5:$A$64,0)),"Name fehlt im Blatt Team",IF(N($H113)+N($I113)&gt;0,"Engpass – bitte absprechen",IF(OR($B113&lt;Einstellungen!$B$3,$C113&gt;Einstellungen!$B$4),"Teils außerhalb des Planungszeitraums","ok"))))))</f>
        <v/>
      </c>
    </row>
    <row r="114" customFormat="false" ht="15" hidden="false" customHeight="false" outlineLevel="0" collapsed="false">
      <c r="A114" s="11"/>
      <c r="B114" s="7"/>
      <c r="C114" s="7"/>
      <c r="D114" s="11"/>
      <c r="E114" s="11"/>
      <c r="F114" s="15" t="str">
        <f aca="false">IF($A114="","",IFERROR(INDEX(Team!$B$5:$B$64,MATCH($A114,Team!$A$5:$A$64,0)),"?"))</f>
        <v/>
      </c>
      <c r="G114" s="16" t="str">
        <f aca="false">IF(OR($A114="",$B114="",$C114="",$C114&lt;$B114),"",NETWORKDAYS($B114,$C114,Einstellungen!$I$7:$I$40))</f>
        <v/>
      </c>
      <c r="H114" s="16" t="str">
        <f aca="true">IF(OR($A114="",$B114="",$C114="",$C114&lt;$B114),"",IF(MIN($C114,Einstellungen!$B$4)&lt;MAX($B114,Einstellungen!$B$3),0,IFERROR(SUMPRODUCT(--(MOD(OFFSET(Konflikt!$G$4,MATCH($A114,Team!$A$5:$A$64,0),MAX($B114,Einstellungen!$B$3)-Einstellungen!$B$3,1,MIN($C114,Einstellungen!$B$4)-MAX($B114,Einstellungen!$B$3)+1),2)=1)),"?")))</f>
        <v/>
      </c>
      <c r="I114" s="16" t="str">
        <f aca="true">IF(OR($A114="",$B114="",$C114="",$C114&lt;$B114),"",IF(MIN($C114,Einstellungen!$B$4)&lt;MAX($B114,Einstellungen!$B$3),0,IFERROR(SUMPRODUCT(--(OFFSET(Konflikt!$G$4,MATCH($A114,Team!$A$5:$A$64,0),MAX($B114,Einstellungen!$B$3)-Einstellungen!$B$3,1,MIN($C114,Einstellungen!$B$4)-MAX($B114,Einstellungen!$B$3)+1)&gt;=2)),"?")))</f>
        <v/>
      </c>
      <c r="J114" s="15" t="str">
        <f aca="false">IF($A114="","",IF(OR($B114="",$C114=""),"Von und Bis eintragen",IF($C114&lt;$B114,"Bis liegt vor Von",IF(ISNA(MATCH($A114,Team!$A$5:$A$64,0)),"Name fehlt im Blatt Team",IF(N($H114)+N($I114)&gt;0,"Engpass – bitte absprechen",IF(OR($B114&lt;Einstellungen!$B$3,$C114&gt;Einstellungen!$B$4),"Teils außerhalb des Planungszeitraums","ok"))))))</f>
        <v/>
      </c>
    </row>
    <row r="115" customFormat="false" ht="15" hidden="false" customHeight="false" outlineLevel="0" collapsed="false">
      <c r="A115" s="11"/>
      <c r="B115" s="7"/>
      <c r="C115" s="7"/>
      <c r="D115" s="11"/>
      <c r="E115" s="11"/>
      <c r="F115" s="15" t="str">
        <f aca="false">IF($A115="","",IFERROR(INDEX(Team!$B$5:$B$64,MATCH($A115,Team!$A$5:$A$64,0)),"?"))</f>
        <v/>
      </c>
      <c r="G115" s="16" t="str">
        <f aca="false">IF(OR($A115="",$B115="",$C115="",$C115&lt;$B115),"",NETWORKDAYS($B115,$C115,Einstellungen!$I$7:$I$40))</f>
        <v/>
      </c>
      <c r="H115" s="16" t="str">
        <f aca="true">IF(OR($A115="",$B115="",$C115="",$C115&lt;$B115),"",IF(MIN($C115,Einstellungen!$B$4)&lt;MAX($B115,Einstellungen!$B$3),0,IFERROR(SUMPRODUCT(--(MOD(OFFSET(Konflikt!$G$4,MATCH($A115,Team!$A$5:$A$64,0),MAX($B115,Einstellungen!$B$3)-Einstellungen!$B$3,1,MIN($C115,Einstellungen!$B$4)-MAX($B115,Einstellungen!$B$3)+1),2)=1)),"?")))</f>
        <v/>
      </c>
      <c r="I115" s="16" t="str">
        <f aca="true">IF(OR($A115="",$B115="",$C115="",$C115&lt;$B115),"",IF(MIN($C115,Einstellungen!$B$4)&lt;MAX($B115,Einstellungen!$B$3),0,IFERROR(SUMPRODUCT(--(OFFSET(Konflikt!$G$4,MATCH($A115,Team!$A$5:$A$64,0),MAX($B115,Einstellungen!$B$3)-Einstellungen!$B$3,1,MIN($C115,Einstellungen!$B$4)-MAX($B115,Einstellungen!$B$3)+1)&gt;=2)),"?")))</f>
        <v/>
      </c>
      <c r="J115" s="15" t="str">
        <f aca="false">IF($A115="","",IF(OR($B115="",$C115=""),"Von und Bis eintragen",IF($C115&lt;$B115,"Bis liegt vor Von",IF(ISNA(MATCH($A115,Team!$A$5:$A$64,0)),"Name fehlt im Blatt Team",IF(N($H115)+N($I115)&gt;0,"Engpass – bitte absprechen",IF(OR($B115&lt;Einstellungen!$B$3,$C115&gt;Einstellungen!$B$4),"Teils außerhalb des Planungszeitraums","ok"))))))</f>
        <v/>
      </c>
    </row>
    <row r="116" customFormat="false" ht="15" hidden="false" customHeight="false" outlineLevel="0" collapsed="false">
      <c r="A116" s="11"/>
      <c r="B116" s="7"/>
      <c r="C116" s="7"/>
      <c r="D116" s="11"/>
      <c r="E116" s="11"/>
      <c r="F116" s="15" t="str">
        <f aca="false">IF($A116="","",IFERROR(INDEX(Team!$B$5:$B$64,MATCH($A116,Team!$A$5:$A$64,0)),"?"))</f>
        <v/>
      </c>
      <c r="G116" s="16" t="str">
        <f aca="false">IF(OR($A116="",$B116="",$C116="",$C116&lt;$B116),"",NETWORKDAYS($B116,$C116,Einstellungen!$I$7:$I$40))</f>
        <v/>
      </c>
      <c r="H116" s="16" t="str">
        <f aca="true">IF(OR($A116="",$B116="",$C116="",$C116&lt;$B116),"",IF(MIN($C116,Einstellungen!$B$4)&lt;MAX($B116,Einstellungen!$B$3),0,IFERROR(SUMPRODUCT(--(MOD(OFFSET(Konflikt!$G$4,MATCH($A116,Team!$A$5:$A$64,0),MAX($B116,Einstellungen!$B$3)-Einstellungen!$B$3,1,MIN($C116,Einstellungen!$B$4)-MAX($B116,Einstellungen!$B$3)+1),2)=1)),"?")))</f>
        <v/>
      </c>
      <c r="I116" s="16" t="str">
        <f aca="true">IF(OR($A116="",$B116="",$C116="",$C116&lt;$B116),"",IF(MIN($C116,Einstellungen!$B$4)&lt;MAX($B116,Einstellungen!$B$3),0,IFERROR(SUMPRODUCT(--(OFFSET(Konflikt!$G$4,MATCH($A116,Team!$A$5:$A$64,0),MAX($B116,Einstellungen!$B$3)-Einstellungen!$B$3,1,MIN($C116,Einstellungen!$B$4)-MAX($B116,Einstellungen!$B$3)+1)&gt;=2)),"?")))</f>
        <v/>
      </c>
      <c r="J116" s="15" t="str">
        <f aca="false">IF($A116="","",IF(OR($B116="",$C116=""),"Von und Bis eintragen",IF($C116&lt;$B116,"Bis liegt vor Von",IF(ISNA(MATCH($A116,Team!$A$5:$A$64,0)),"Name fehlt im Blatt Team",IF(N($H116)+N($I116)&gt;0,"Engpass – bitte absprechen",IF(OR($B116&lt;Einstellungen!$B$3,$C116&gt;Einstellungen!$B$4),"Teils außerhalb des Planungszeitraums","ok"))))))</f>
        <v/>
      </c>
    </row>
    <row r="117" customFormat="false" ht="15" hidden="false" customHeight="false" outlineLevel="0" collapsed="false">
      <c r="A117" s="11"/>
      <c r="B117" s="7"/>
      <c r="C117" s="7"/>
      <c r="D117" s="11"/>
      <c r="E117" s="11"/>
      <c r="F117" s="15" t="str">
        <f aca="false">IF($A117="","",IFERROR(INDEX(Team!$B$5:$B$64,MATCH($A117,Team!$A$5:$A$64,0)),"?"))</f>
        <v/>
      </c>
      <c r="G117" s="16" t="str">
        <f aca="false">IF(OR($A117="",$B117="",$C117="",$C117&lt;$B117),"",NETWORKDAYS($B117,$C117,Einstellungen!$I$7:$I$40))</f>
        <v/>
      </c>
      <c r="H117" s="16" t="str">
        <f aca="true">IF(OR($A117="",$B117="",$C117="",$C117&lt;$B117),"",IF(MIN($C117,Einstellungen!$B$4)&lt;MAX($B117,Einstellungen!$B$3),0,IFERROR(SUMPRODUCT(--(MOD(OFFSET(Konflikt!$G$4,MATCH($A117,Team!$A$5:$A$64,0),MAX($B117,Einstellungen!$B$3)-Einstellungen!$B$3,1,MIN($C117,Einstellungen!$B$4)-MAX($B117,Einstellungen!$B$3)+1),2)=1)),"?")))</f>
        <v/>
      </c>
      <c r="I117" s="16" t="str">
        <f aca="true">IF(OR($A117="",$B117="",$C117="",$C117&lt;$B117),"",IF(MIN($C117,Einstellungen!$B$4)&lt;MAX($B117,Einstellungen!$B$3),0,IFERROR(SUMPRODUCT(--(OFFSET(Konflikt!$G$4,MATCH($A117,Team!$A$5:$A$64,0),MAX($B117,Einstellungen!$B$3)-Einstellungen!$B$3,1,MIN($C117,Einstellungen!$B$4)-MAX($B117,Einstellungen!$B$3)+1)&gt;=2)),"?")))</f>
        <v/>
      </c>
      <c r="J117" s="15" t="str">
        <f aca="false">IF($A117="","",IF(OR($B117="",$C117=""),"Von und Bis eintragen",IF($C117&lt;$B117,"Bis liegt vor Von",IF(ISNA(MATCH($A117,Team!$A$5:$A$64,0)),"Name fehlt im Blatt Team",IF(N($H117)+N($I117)&gt;0,"Engpass – bitte absprechen",IF(OR($B117&lt;Einstellungen!$B$3,$C117&gt;Einstellungen!$B$4),"Teils außerhalb des Planungszeitraums","ok"))))))</f>
        <v/>
      </c>
    </row>
    <row r="118" customFormat="false" ht="15" hidden="false" customHeight="false" outlineLevel="0" collapsed="false">
      <c r="A118" s="11"/>
      <c r="B118" s="7"/>
      <c r="C118" s="7"/>
      <c r="D118" s="11"/>
      <c r="E118" s="11"/>
      <c r="F118" s="15" t="str">
        <f aca="false">IF($A118="","",IFERROR(INDEX(Team!$B$5:$B$64,MATCH($A118,Team!$A$5:$A$64,0)),"?"))</f>
        <v/>
      </c>
      <c r="G118" s="16" t="str">
        <f aca="false">IF(OR($A118="",$B118="",$C118="",$C118&lt;$B118),"",NETWORKDAYS($B118,$C118,Einstellungen!$I$7:$I$40))</f>
        <v/>
      </c>
      <c r="H118" s="16" t="str">
        <f aca="true">IF(OR($A118="",$B118="",$C118="",$C118&lt;$B118),"",IF(MIN($C118,Einstellungen!$B$4)&lt;MAX($B118,Einstellungen!$B$3),0,IFERROR(SUMPRODUCT(--(MOD(OFFSET(Konflikt!$G$4,MATCH($A118,Team!$A$5:$A$64,0),MAX($B118,Einstellungen!$B$3)-Einstellungen!$B$3,1,MIN($C118,Einstellungen!$B$4)-MAX($B118,Einstellungen!$B$3)+1),2)=1)),"?")))</f>
        <v/>
      </c>
      <c r="I118" s="16" t="str">
        <f aca="true">IF(OR($A118="",$B118="",$C118="",$C118&lt;$B118),"",IF(MIN($C118,Einstellungen!$B$4)&lt;MAX($B118,Einstellungen!$B$3),0,IFERROR(SUMPRODUCT(--(OFFSET(Konflikt!$G$4,MATCH($A118,Team!$A$5:$A$64,0),MAX($B118,Einstellungen!$B$3)-Einstellungen!$B$3,1,MIN($C118,Einstellungen!$B$4)-MAX($B118,Einstellungen!$B$3)+1)&gt;=2)),"?")))</f>
        <v/>
      </c>
      <c r="J118" s="15" t="str">
        <f aca="false">IF($A118="","",IF(OR($B118="",$C118=""),"Von und Bis eintragen",IF($C118&lt;$B118,"Bis liegt vor Von",IF(ISNA(MATCH($A118,Team!$A$5:$A$64,0)),"Name fehlt im Blatt Team",IF(N($H118)+N($I118)&gt;0,"Engpass – bitte absprechen",IF(OR($B118&lt;Einstellungen!$B$3,$C118&gt;Einstellungen!$B$4),"Teils außerhalb des Planungszeitraums","ok"))))))</f>
        <v/>
      </c>
    </row>
    <row r="119" customFormat="false" ht="15" hidden="false" customHeight="false" outlineLevel="0" collapsed="false">
      <c r="A119" s="11"/>
      <c r="B119" s="7"/>
      <c r="C119" s="7"/>
      <c r="D119" s="11"/>
      <c r="E119" s="11"/>
      <c r="F119" s="15" t="str">
        <f aca="false">IF($A119="","",IFERROR(INDEX(Team!$B$5:$B$64,MATCH($A119,Team!$A$5:$A$64,0)),"?"))</f>
        <v/>
      </c>
      <c r="G119" s="16" t="str">
        <f aca="false">IF(OR($A119="",$B119="",$C119="",$C119&lt;$B119),"",NETWORKDAYS($B119,$C119,Einstellungen!$I$7:$I$40))</f>
        <v/>
      </c>
      <c r="H119" s="16" t="str">
        <f aca="true">IF(OR($A119="",$B119="",$C119="",$C119&lt;$B119),"",IF(MIN($C119,Einstellungen!$B$4)&lt;MAX($B119,Einstellungen!$B$3),0,IFERROR(SUMPRODUCT(--(MOD(OFFSET(Konflikt!$G$4,MATCH($A119,Team!$A$5:$A$64,0),MAX($B119,Einstellungen!$B$3)-Einstellungen!$B$3,1,MIN($C119,Einstellungen!$B$4)-MAX($B119,Einstellungen!$B$3)+1),2)=1)),"?")))</f>
        <v/>
      </c>
      <c r="I119" s="16" t="str">
        <f aca="true">IF(OR($A119="",$B119="",$C119="",$C119&lt;$B119),"",IF(MIN($C119,Einstellungen!$B$4)&lt;MAX($B119,Einstellungen!$B$3),0,IFERROR(SUMPRODUCT(--(OFFSET(Konflikt!$G$4,MATCH($A119,Team!$A$5:$A$64,0),MAX($B119,Einstellungen!$B$3)-Einstellungen!$B$3,1,MIN($C119,Einstellungen!$B$4)-MAX($B119,Einstellungen!$B$3)+1)&gt;=2)),"?")))</f>
        <v/>
      </c>
      <c r="J119" s="15" t="str">
        <f aca="false">IF($A119="","",IF(OR($B119="",$C119=""),"Von und Bis eintragen",IF($C119&lt;$B119,"Bis liegt vor Von",IF(ISNA(MATCH($A119,Team!$A$5:$A$64,0)),"Name fehlt im Blatt Team",IF(N($H119)+N($I119)&gt;0,"Engpass – bitte absprechen",IF(OR($B119&lt;Einstellungen!$B$3,$C119&gt;Einstellungen!$B$4),"Teils außerhalb des Planungszeitraums","ok"))))))</f>
        <v/>
      </c>
    </row>
    <row r="120" customFormat="false" ht="15" hidden="false" customHeight="false" outlineLevel="0" collapsed="false">
      <c r="A120" s="11"/>
      <c r="B120" s="7"/>
      <c r="C120" s="7"/>
      <c r="D120" s="11"/>
      <c r="E120" s="11"/>
      <c r="F120" s="15" t="str">
        <f aca="false">IF($A120="","",IFERROR(INDEX(Team!$B$5:$B$64,MATCH($A120,Team!$A$5:$A$64,0)),"?"))</f>
        <v/>
      </c>
      <c r="G120" s="16" t="str">
        <f aca="false">IF(OR($A120="",$B120="",$C120="",$C120&lt;$B120),"",NETWORKDAYS($B120,$C120,Einstellungen!$I$7:$I$40))</f>
        <v/>
      </c>
      <c r="H120" s="16" t="str">
        <f aca="true">IF(OR($A120="",$B120="",$C120="",$C120&lt;$B120),"",IF(MIN($C120,Einstellungen!$B$4)&lt;MAX($B120,Einstellungen!$B$3),0,IFERROR(SUMPRODUCT(--(MOD(OFFSET(Konflikt!$G$4,MATCH($A120,Team!$A$5:$A$64,0),MAX($B120,Einstellungen!$B$3)-Einstellungen!$B$3,1,MIN($C120,Einstellungen!$B$4)-MAX($B120,Einstellungen!$B$3)+1),2)=1)),"?")))</f>
        <v/>
      </c>
      <c r="I120" s="16" t="str">
        <f aca="true">IF(OR($A120="",$B120="",$C120="",$C120&lt;$B120),"",IF(MIN($C120,Einstellungen!$B$4)&lt;MAX($B120,Einstellungen!$B$3),0,IFERROR(SUMPRODUCT(--(OFFSET(Konflikt!$G$4,MATCH($A120,Team!$A$5:$A$64,0),MAX($B120,Einstellungen!$B$3)-Einstellungen!$B$3,1,MIN($C120,Einstellungen!$B$4)-MAX($B120,Einstellungen!$B$3)+1)&gt;=2)),"?")))</f>
        <v/>
      </c>
      <c r="J120" s="15" t="str">
        <f aca="false">IF($A120="","",IF(OR($B120="",$C120=""),"Von und Bis eintragen",IF($C120&lt;$B120,"Bis liegt vor Von",IF(ISNA(MATCH($A120,Team!$A$5:$A$64,0)),"Name fehlt im Blatt Team",IF(N($H120)+N($I120)&gt;0,"Engpass – bitte absprechen",IF(OR($B120&lt;Einstellungen!$B$3,$C120&gt;Einstellungen!$B$4),"Teils außerhalb des Planungszeitraums","ok"))))))</f>
        <v/>
      </c>
    </row>
    <row r="121" customFormat="false" ht="15" hidden="false" customHeight="false" outlineLevel="0" collapsed="false">
      <c r="A121" s="11"/>
      <c r="B121" s="7"/>
      <c r="C121" s="7"/>
      <c r="D121" s="11"/>
      <c r="E121" s="11"/>
      <c r="F121" s="15" t="str">
        <f aca="false">IF($A121="","",IFERROR(INDEX(Team!$B$5:$B$64,MATCH($A121,Team!$A$5:$A$64,0)),"?"))</f>
        <v/>
      </c>
      <c r="G121" s="16" t="str">
        <f aca="false">IF(OR($A121="",$B121="",$C121="",$C121&lt;$B121),"",NETWORKDAYS($B121,$C121,Einstellungen!$I$7:$I$40))</f>
        <v/>
      </c>
      <c r="H121" s="16" t="str">
        <f aca="true">IF(OR($A121="",$B121="",$C121="",$C121&lt;$B121),"",IF(MIN($C121,Einstellungen!$B$4)&lt;MAX($B121,Einstellungen!$B$3),0,IFERROR(SUMPRODUCT(--(MOD(OFFSET(Konflikt!$G$4,MATCH($A121,Team!$A$5:$A$64,0),MAX($B121,Einstellungen!$B$3)-Einstellungen!$B$3,1,MIN($C121,Einstellungen!$B$4)-MAX($B121,Einstellungen!$B$3)+1),2)=1)),"?")))</f>
        <v/>
      </c>
      <c r="I121" s="16" t="str">
        <f aca="true">IF(OR($A121="",$B121="",$C121="",$C121&lt;$B121),"",IF(MIN($C121,Einstellungen!$B$4)&lt;MAX($B121,Einstellungen!$B$3),0,IFERROR(SUMPRODUCT(--(OFFSET(Konflikt!$G$4,MATCH($A121,Team!$A$5:$A$64,0),MAX($B121,Einstellungen!$B$3)-Einstellungen!$B$3,1,MIN($C121,Einstellungen!$B$4)-MAX($B121,Einstellungen!$B$3)+1)&gt;=2)),"?")))</f>
        <v/>
      </c>
      <c r="J121" s="15" t="str">
        <f aca="false">IF($A121="","",IF(OR($B121="",$C121=""),"Von und Bis eintragen",IF($C121&lt;$B121,"Bis liegt vor Von",IF(ISNA(MATCH($A121,Team!$A$5:$A$64,0)),"Name fehlt im Blatt Team",IF(N($H121)+N($I121)&gt;0,"Engpass – bitte absprechen",IF(OR($B121&lt;Einstellungen!$B$3,$C121&gt;Einstellungen!$B$4),"Teils außerhalb des Planungszeitraums","ok"))))))</f>
        <v/>
      </c>
    </row>
    <row r="122" customFormat="false" ht="15" hidden="false" customHeight="false" outlineLevel="0" collapsed="false">
      <c r="A122" s="11"/>
      <c r="B122" s="7"/>
      <c r="C122" s="7"/>
      <c r="D122" s="11"/>
      <c r="E122" s="11"/>
      <c r="F122" s="15" t="str">
        <f aca="false">IF($A122="","",IFERROR(INDEX(Team!$B$5:$B$64,MATCH($A122,Team!$A$5:$A$64,0)),"?"))</f>
        <v/>
      </c>
      <c r="G122" s="16" t="str">
        <f aca="false">IF(OR($A122="",$B122="",$C122="",$C122&lt;$B122),"",NETWORKDAYS($B122,$C122,Einstellungen!$I$7:$I$40))</f>
        <v/>
      </c>
      <c r="H122" s="16" t="str">
        <f aca="true">IF(OR($A122="",$B122="",$C122="",$C122&lt;$B122),"",IF(MIN($C122,Einstellungen!$B$4)&lt;MAX($B122,Einstellungen!$B$3),0,IFERROR(SUMPRODUCT(--(MOD(OFFSET(Konflikt!$G$4,MATCH($A122,Team!$A$5:$A$64,0),MAX($B122,Einstellungen!$B$3)-Einstellungen!$B$3,1,MIN($C122,Einstellungen!$B$4)-MAX($B122,Einstellungen!$B$3)+1),2)=1)),"?")))</f>
        <v/>
      </c>
      <c r="I122" s="16" t="str">
        <f aca="true">IF(OR($A122="",$B122="",$C122="",$C122&lt;$B122),"",IF(MIN($C122,Einstellungen!$B$4)&lt;MAX($B122,Einstellungen!$B$3),0,IFERROR(SUMPRODUCT(--(OFFSET(Konflikt!$G$4,MATCH($A122,Team!$A$5:$A$64,0),MAX($B122,Einstellungen!$B$3)-Einstellungen!$B$3,1,MIN($C122,Einstellungen!$B$4)-MAX($B122,Einstellungen!$B$3)+1)&gt;=2)),"?")))</f>
        <v/>
      </c>
      <c r="J122" s="15" t="str">
        <f aca="false">IF($A122="","",IF(OR($B122="",$C122=""),"Von und Bis eintragen",IF($C122&lt;$B122,"Bis liegt vor Von",IF(ISNA(MATCH($A122,Team!$A$5:$A$64,0)),"Name fehlt im Blatt Team",IF(N($H122)+N($I122)&gt;0,"Engpass – bitte absprechen",IF(OR($B122&lt;Einstellungen!$B$3,$C122&gt;Einstellungen!$B$4),"Teils außerhalb des Planungszeitraums","ok"))))))</f>
        <v/>
      </c>
    </row>
    <row r="123" customFormat="false" ht="15" hidden="false" customHeight="false" outlineLevel="0" collapsed="false">
      <c r="A123" s="11"/>
      <c r="B123" s="7"/>
      <c r="C123" s="7"/>
      <c r="D123" s="11"/>
      <c r="E123" s="11"/>
      <c r="F123" s="15" t="str">
        <f aca="false">IF($A123="","",IFERROR(INDEX(Team!$B$5:$B$64,MATCH($A123,Team!$A$5:$A$64,0)),"?"))</f>
        <v/>
      </c>
      <c r="G123" s="16" t="str">
        <f aca="false">IF(OR($A123="",$B123="",$C123="",$C123&lt;$B123),"",NETWORKDAYS($B123,$C123,Einstellungen!$I$7:$I$40))</f>
        <v/>
      </c>
      <c r="H123" s="16" t="str">
        <f aca="true">IF(OR($A123="",$B123="",$C123="",$C123&lt;$B123),"",IF(MIN($C123,Einstellungen!$B$4)&lt;MAX($B123,Einstellungen!$B$3),0,IFERROR(SUMPRODUCT(--(MOD(OFFSET(Konflikt!$G$4,MATCH($A123,Team!$A$5:$A$64,0),MAX($B123,Einstellungen!$B$3)-Einstellungen!$B$3,1,MIN($C123,Einstellungen!$B$4)-MAX($B123,Einstellungen!$B$3)+1),2)=1)),"?")))</f>
        <v/>
      </c>
      <c r="I123" s="16" t="str">
        <f aca="true">IF(OR($A123="",$B123="",$C123="",$C123&lt;$B123),"",IF(MIN($C123,Einstellungen!$B$4)&lt;MAX($B123,Einstellungen!$B$3),0,IFERROR(SUMPRODUCT(--(OFFSET(Konflikt!$G$4,MATCH($A123,Team!$A$5:$A$64,0),MAX($B123,Einstellungen!$B$3)-Einstellungen!$B$3,1,MIN($C123,Einstellungen!$B$4)-MAX($B123,Einstellungen!$B$3)+1)&gt;=2)),"?")))</f>
        <v/>
      </c>
      <c r="J123" s="15" t="str">
        <f aca="false">IF($A123="","",IF(OR($B123="",$C123=""),"Von und Bis eintragen",IF($C123&lt;$B123,"Bis liegt vor Von",IF(ISNA(MATCH($A123,Team!$A$5:$A$64,0)),"Name fehlt im Blatt Team",IF(N($H123)+N($I123)&gt;0,"Engpass – bitte absprechen",IF(OR($B123&lt;Einstellungen!$B$3,$C123&gt;Einstellungen!$B$4),"Teils außerhalb des Planungszeitraums","ok"))))))</f>
        <v/>
      </c>
    </row>
    <row r="124" customFormat="false" ht="15" hidden="false" customHeight="false" outlineLevel="0" collapsed="false">
      <c r="A124" s="11"/>
      <c r="B124" s="7"/>
      <c r="C124" s="7"/>
      <c r="D124" s="11"/>
      <c r="E124" s="11"/>
      <c r="F124" s="15" t="str">
        <f aca="false">IF($A124="","",IFERROR(INDEX(Team!$B$5:$B$64,MATCH($A124,Team!$A$5:$A$64,0)),"?"))</f>
        <v/>
      </c>
      <c r="G124" s="16" t="str">
        <f aca="false">IF(OR($A124="",$B124="",$C124="",$C124&lt;$B124),"",NETWORKDAYS($B124,$C124,Einstellungen!$I$7:$I$40))</f>
        <v/>
      </c>
      <c r="H124" s="16" t="str">
        <f aca="true">IF(OR($A124="",$B124="",$C124="",$C124&lt;$B124),"",IF(MIN($C124,Einstellungen!$B$4)&lt;MAX($B124,Einstellungen!$B$3),0,IFERROR(SUMPRODUCT(--(MOD(OFFSET(Konflikt!$G$4,MATCH($A124,Team!$A$5:$A$64,0),MAX($B124,Einstellungen!$B$3)-Einstellungen!$B$3,1,MIN($C124,Einstellungen!$B$4)-MAX($B124,Einstellungen!$B$3)+1),2)=1)),"?")))</f>
        <v/>
      </c>
      <c r="I124" s="16" t="str">
        <f aca="true">IF(OR($A124="",$B124="",$C124="",$C124&lt;$B124),"",IF(MIN($C124,Einstellungen!$B$4)&lt;MAX($B124,Einstellungen!$B$3),0,IFERROR(SUMPRODUCT(--(OFFSET(Konflikt!$G$4,MATCH($A124,Team!$A$5:$A$64,0),MAX($B124,Einstellungen!$B$3)-Einstellungen!$B$3,1,MIN($C124,Einstellungen!$B$4)-MAX($B124,Einstellungen!$B$3)+1)&gt;=2)),"?")))</f>
        <v/>
      </c>
      <c r="J124" s="15" t="str">
        <f aca="false">IF($A124="","",IF(OR($B124="",$C124=""),"Von und Bis eintragen",IF($C124&lt;$B124,"Bis liegt vor Von",IF(ISNA(MATCH($A124,Team!$A$5:$A$64,0)),"Name fehlt im Blatt Team",IF(N($H124)+N($I124)&gt;0,"Engpass – bitte absprechen",IF(OR($B124&lt;Einstellungen!$B$3,$C124&gt;Einstellungen!$B$4),"Teils außerhalb des Planungszeitraums","ok"))))))</f>
        <v/>
      </c>
    </row>
    <row r="125" customFormat="false" ht="15" hidden="false" customHeight="false" outlineLevel="0" collapsed="false">
      <c r="A125" s="11"/>
      <c r="B125" s="7"/>
      <c r="C125" s="7"/>
      <c r="D125" s="11"/>
      <c r="E125" s="11"/>
      <c r="F125" s="15" t="str">
        <f aca="false">IF($A125="","",IFERROR(INDEX(Team!$B$5:$B$64,MATCH($A125,Team!$A$5:$A$64,0)),"?"))</f>
        <v/>
      </c>
      <c r="G125" s="16" t="str">
        <f aca="false">IF(OR($A125="",$B125="",$C125="",$C125&lt;$B125),"",NETWORKDAYS($B125,$C125,Einstellungen!$I$7:$I$40))</f>
        <v/>
      </c>
      <c r="H125" s="16" t="str">
        <f aca="true">IF(OR($A125="",$B125="",$C125="",$C125&lt;$B125),"",IF(MIN($C125,Einstellungen!$B$4)&lt;MAX($B125,Einstellungen!$B$3),0,IFERROR(SUMPRODUCT(--(MOD(OFFSET(Konflikt!$G$4,MATCH($A125,Team!$A$5:$A$64,0),MAX($B125,Einstellungen!$B$3)-Einstellungen!$B$3,1,MIN($C125,Einstellungen!$B$4)-MAX($B125,Einstellungen!$B$3)+1),2)=1)),"?")))</f>
        <v/>
      </c>
      <c r="I125" s="16" t="str">
        <f aca="true">IF(OR($A125="",$B125="",$C125="",$C125&lt;$B125),"",IF(MIN($C125,Einstellungen!$B$4)&lt;MAX($B125,Einstellungen!$B$3),0,IFERROR(SUMPRODUCT(--(OFFSET(Konflikt!$G$4,MATCH($A125,Team!$A$5:$A$64,0),MAX($B125,Einstellungen!$B$3)-Einstellungen!$B$3,1,MIN($C125,Einstellungen!$B$4)-MAX($B125,Einstellungen!$B$3)+1)&gt;=2)),"?")))</f>
        <v/>
      </c>
      <c r="J125" s="15" t="str">
        <f aca="false">IF($A125="","",IF(OR($B125="",$C125=""),"Von und Bis eintragen",IF($C125&lt;$B125,"Bis liegt vor Von",IF(ISNA(MATCH($A125,Team!$A$5:$A$64,0)),"Name fehlt im Blatt Team",IF(N($H125)+N($I125)&gt;0,"Engpass – bitte absprechen",IF(OR($B125&lt;Einstellungen!$B$3,$C125&gt;Einstellungen!$B$4),"Teils außerhalb des Planungszeitraums","ok"))))))</f>
        <v/>
      </c>
    </row>
    <row r="126" customFormat="false" ht="15" hidden="false" customHeight="false" outlineLevel="0" collapsed="false">
      <c r="A126" s="11"/>
      <c r="B126" s="7"/>
      <c r="C126" s="7"/>
      <c r="D126" s="11"/>
      <c r="E126" s="11"/>
      <c r="F126" s="15" t="str">
        <f aca="false">IF($A126="","",IFERROR(INDEX(Team!$B$5:$B$64,MATCH($A126,Team!$A$5:$A$64,0)),"?"))</f>
        <v/>
      </c>
      <c r="G126" s="16" t="str">
        <f aca="false">IF(OR($A126="",$B126="",$C126="",$C126&lt;$B126),"",NETWORKDAYS($B126,$C126,Einstellungen!$I$7:$I$40))</f>
        <v/>
      </c>
      <c r="H126" s="16" t="str">
        <f aca="true">IF(OR($A126="",$B126="",$C126="",$C126&lt;$B126),"",IF(MIN($C126,Einstellungen!$B$4)&lt;MAX($B126,Einstellungen!$B$3),0,IFERROR(SUMPRODUCT(--(MOD(OFFSET(Konflikt!$G$4,MATCH($A126,Team!$A$5:$A$64,0),MAX($B126,Einstellungen!$B$3)-Einstellungen!$B$3,1,MIN($C126,Einstellungen!$B$4)-MAX($B126,Einstellungen!$B$3)+1),2)=1)),"?")))</f>
        <v/>
      </c>
      <c r="I126" s="16" t="str">
        <f aca="true">IF(OR($A126="",$B126="",$C126="",$C126&lt;$B126),"",IF(MIN($C126,Einstellungen!$B$4)&lt;MAX($B126,Einstellungen!$B$3),0,IFERROR(SUMPRODUCT(--(OFFSET(Konflikt!$G$4,MATCH($A126,Team!$A$5:$A$64,0),MAX($B126,Einstellungen!$B$3)-Einstellungen!$B$3,1,MIN($C126,Einstellungen!$B$4)-MAX($B126,Einstellungen!$B$3)+1)&gt;=2)),"?")))</f>
        <v/>
      </c>
      <c r="J126" s="15" t="str">
        <f aca="false">IF($A126="","",IF(OR($B126="",$C126=""),"Von und Bis eintragen",IF($C126&lt;$B126,"Bis liegt vor Von",IF(ISNA(MATCH($A126,Team!$A$5:$A$64,0)),"Name fehlt im Blatt Team",IF(N($H126)+N($I126)&gt;0,"Engpass – bitte absprechen",IF(OR($B126&lt;Einstellungen!$B$3,$C126&gt;Einstellungen!$B$4),"Teils außerhalb des Planungszeitraums","ok"))))))</f>
        <v/>
      </c>
    </row>
    <row r="127" customFormat="false" ht="15" hidden="false" customHeight="false" outlineLevel="0" collapsed="false">
      <c r="A127" s="11"/>
      <c r="B127" s="7"/>
      <c r="C127" s="7"/>
      <c r="D127" s="11"/>
      <c r="E127" s="11"/>
      <c r="F127" s="15" t="str">
        <f aca="false">IF($A127="","",IFERROR(INDEX(Team!$B$5:$B$64,MATCH($A127,Team!$A$5:$A$64,0)),"?"))</f>
        <v/>
      </c>
      <c r="G127" s="16" t="str">
        <f aca="false">IF(OR($A127="",$B127="",$C127="",$C127&lt;$B127),"",NETWORKDAYS($B127,$C127,Einstellungen!$I$7:$I$40))</f>
        <v/>
      </c>
      <c r="H127" s="16" t="str">
        <f aca="true">IF(OR($A127="",$B127="",$C127="",$C127&lt;$B127),"",IF(MIN($C127,Einstellungen!$B$4)&lt;MAX($B127,Einstellungen!$B$3),0,IFERROR(SUMPRODUCT(--(MOD(OFFSET(Konflikt!$G$4,MATCH($A127,Team!$A$5:$A$64,0),MAX($B127,Einstellungen!$B$3)-Einstellungen!$B$3,1,MIN($C127,Einstellungen!$B$4)-MAX($B127,Einstellungen!$B$3)+1),2)=1)),"?")))</f>
        <v/>
      </c>
      <c r="I127" s="16" t="str">
        <f aca="true">IF(OR($A127="",$B127="",$C127="",$C127&lt;$B127),"",IF(MIN($C127,Einstellungen!$B$4)&lt;MAX($B127,Einstellungen!$B$3),0,IFERROR(SUMPRODUCT(--(OFFSET(Konflikt!$G$4,MATCH($A127,Team!$A$5:$A$64,0),MAX($B127,Einstellungen!$B$3)-Einstellungen!$B$3,1,MIN($C127,Einstellungen!$B$4)-MAX($B127,Einstellungen!$B$3)+1)&gt;=2)),"?")))</f>
        <v/>
      </c>
      <c r="J127" s="15" t="str">
        <f aca="false">IF($A127="","",IF(OR($B127="",$C127=""),"Von und Bis eintragen",IF($C127&lt;$B127,"Bis liegt vor Von",IF(ISNA(MATCH($A127,Team!$A$5:$A$64,0)),"Name fehlt im Blatt Team",IF(N($H127)+N($I127)&gt;0,"Engpass – bitte absprechen",IF(OR($B127&lt;Einstellungen!$B$3,$C127&gt;Einstellungen!$B$4),"Teils außerhalb des Planungszeitraums","ok"))))))</f>
        <v/>
      </c>
    </row>
    <row r="128" customFormat="false" ht="15" hidden="false" customHeight="false" outlineLevel="0" collapsed="false">
      <c r="A128" s="11"/>
      <c r="B128" s="7"/>
      <c r="C128" s="7"/>
      <c r="D128" s="11"/>
      <c r="E128" s="11"/>
      <c r="F128" s="15" t="str">
        <f aca="false">IF($A128="","",IFERROR(INDEX(Team!$B$5:$B$64,MATCH($A128,Team!$A$5:$A$64,0)),"?"))</f>
        <v/>
      </c>
      <c r="G128" s="16" t="str">
        <f aca="false">IF(OR($A128="",$B128="",$C128="",$C128&lt;$B128),"",NETWORKDAYS($B128,$C128,Einstellungen!$I$7:$I$40))</f>
        <v/>
      </c>
      <c r="H128" s="16" t="str">
        <f aca="true">IF(OR($A128="",$B128="",$C128="",$C128&lt;$B128),"",IF(MIN($C128,Einstellungen!$B$4)&lt;MAX($B128,Einstellungen!$B$3),0,IFERROR(SUMPRODUCT(--(MOD(OFFSET(Konflikt!$G$4,MATCH($A128,Team!$A$5:$A$64,0),MAX($B128,Einstellungen!$B$3)-Einstellungen!$B$3,1,MIN($C128,Einstellungen!$B$4)-MAX($B128,Einstellungen!$B$3)+1),2)=1)),"?")))</f>
        <v/>
      </c>
      <c r="I128" s="16" t="str">
        <f aca="true">IF(OR($A128="",$B128="",$C128="",$C128&lt;$B128),"",IF(MIN($C128,Einstellungen!$B$4)&lt;MAX($B128,Einstellungen!$B$3),0,IFERROR(SUMPRODUCT(--(OFFSET(Konflikt!$G$4,MATCH($A128,Team!$A$5:$A$64,0),MAX($B128,Einstellungen!$B$3)-Einstellungen!$B$3,1,MIN($C128,Einstellungen!$B$4)-MAX($B128,Einstellungen!$B$3)+1)&gt;=2)),"?")))</f>
        <v/>
      </c>
      <c r="J128" s="15" t="str">
        <f aca="false">IF($A128="","",IF(OR($B128="",$C128=""),"Von und Bis eintragen",IF($C128&lt;$B128,"Bis liegt vor Von",IF(ISNA(MATCH($A128,Team!$A$5:$A$64,0)),"Name fehlt im Blatt Team",IF(N($H128)+N($I128)&gt;0,"Engpass – bitte absprechen",IF(OR($B128&lt;Einstellungen!$B$3,$C128&gt;Einstellungen!$B$4),"Teils außerhalb des Planungszeitraums","ok"))))))</f>
        <v/>
      </c>
    </row>
    <row r="129" customFormat="false" ht="15" hidden="false" customHeight="false" outlineLevel="0" collapsed="false">
      <c r="A129" s="11"/>
      <c r="B129" s="7"/>
      <c r="C129" s="7"/>
      <c r="D129" s="11"/>
      <c r="E129" s="11"/>
      <c r="F129" s="15" t="str">
        <f aca="false">IF($A129="","",IFERROR(INDEX(Team!$B$5:$B$64,MATCH($A129,Team!$A$5:$A$64,0)),"?"))</f>
        <v/>
      </c>
      <c r="G129" s="16" t="str">
        <f aca="false">IF(OR($A129="",$B129="",$C129="",$C129&lt;$B129),"",NETWORKDAYS($B129,$C129,Einstellungen!$I$7:$I$40))</f>
        <v/>
      </c>
      <c r="H129" s="16" t="str">
        <f aca="true">IF(OR($A129="",$B129="",$C129="",$C129&lt;$B129),"",IF(MIN($C129,Einstellungen!$B$4)&lt;MAX($B129,Einstellungen!$B$3),0,IFERROR(SUMPRODUCT(--(MOD(OFFSET(Konflikt!$G$4,MATCH($A129,Team!$A$5:$A$64,0),MAX($B129,Einstellungen!$B$3)-Einstellungen!$B$3,1,MIN($C129,Einstellungen!$B$4)-MAX($B129,Einstellungen!$B$3)+1),2)=1)),"?")))</f>
        <v/>
      </c>
      <c r="I129" s="16" t="str">
        <f aca="true">IF(OR($A129="",$B129="",$C129="",$C129&lt;$B129),"",IF(MIN($C129,Einstellungen!$B$4)&lt;MAX($B129,Einstellungen!$B$3),0,IFERROR(SUMPRODUCT(--(OFFSET(Konflikt!$G$4,MATCH($A129,Team!$A$5:$A$64,0),MAX($B129,Einstellungen!$B$3)-Einstellungen!$B$3,1,MIN($C129,Einstellungen!$B$4)-MAX($B129,Einstellungen!$B$3)+1)&gt;=2)),"?")))</f>
        <v/>
      </c>
      <c r="J129" s="15" t="str">
        <f aca="false">IF($A129="","",IF(OR($B129="",$C129=""),"Von und Bis eintragen",IF($C129&lt;$B129,"Bis liegt vor Von",IF(ISNA(MATCH($A129,Team!$A$5:$A$64,0)),"Name fehlt im Blatt Team",IF(N($H129)+N($I129)&gt;0,"Engpass – bitte absprechen",IF(OR($B129&lt;Einstellungen!$B$3,$C129&gt;Einstellungen!$B$4),"Teils außerhalb des Planungszeitraums","ok"))))))</f>
        <v/>
      </c>
    </row>
    <row r="130" customFormat="false" ht="15" hidden="false" customHeight="false" outlineLevel="0" collapsed="false">
      <c r="A130" s="11"/>
      <c r="B130" s="7"/>
      <c r="C130" s="7"/>
      <c r="D130" s="11"/>
      <c r="E130" s="11"/>
      <c r="F130" s="15" t="str">
        <f aca="false">IF($A130="","",IFERROR(INDEX(Team!$B$5:$B$64,MATCH($A130,Team!$A$5:$A$64,0)),"?"))</f>
        <v/>
      </c>
      <c r="G130" s="16" t="str">
        <f aca="false">IF(OR($A130="",$B130="",$C130="",$C130&lt;$B130),"",NETWORKDAYS($B130,$C130,Einstellungen!$I$7:$I$40))</f>
        <v/>
      </c>
      <c r="H130" s="16" t="str">
        <f aca="true">IF(OR($A130="",$B130="",$C130="",$C130&lt;$B130),"",IF(MIN($C130,Einstellungen!$B$4)&lt;MAX($B130,Einstellungen!$B$3),0,IFERROR(SUMPRODUCT(--(MOD(OFFSET(Konflikt!$G$4,MATCH($A130,Team!$A$5:$A$64,0),MAX($B130,Einstellungen!$B$3)-Einstellungen!$B$3,1,MIN($C130,Einstellungen!$B$4)-MAX($B130,Einstellungen!$B$3)+1),2)=1)),"?")))</f>
        <v/>
      </c>
      <c r="I130" s="16" t="str">
        <f aca="true">IF(OR($A130="",$B130="",$C130="",$C130&lt;$B130),"",IF(MIN($C130,Einstellungen!$B$4)&lt;MAX($B130,Einstellungen!$B$3),0,IFERROR(SUMPRODUCT(--(OFFSET(Konflikt!$G$4,MATCH($A130,Team!$A$5:$A$64,0),MAX($B130,Einstellungen!$B$3)-Einstellungen!$B$3,1,MIN($C130,Einstellungen!$B$4)-MAX($B130,Einstellungen!$B$3)+1)&gt;=2)),"?")))</f>
        <v/>
      </c>
      <c r="J130" s="15" t="str">
        <f aca="false">IF($A130="","",IF(OR($B130="",$C130=""),"Von und Bis eintragen",IF($C130&lt;$B130,"Bis liegt vor Von",IF(ISNA(MATCH($A130,Team!$A$5:$A$64,0)),"Name fehlt im Blatt Team",IF(N($H130)+N($I130)&gt;0,"Engpass – bitte absprechen",IF(OR($B130&lt;Einstellungen!$B$3,$C130&gt;Einstellungen!$B$4),"Teils außerhalb des Planungszeitraums","ok"))))))</f>
        <v/>
      </c>
    </row>
    <row r="131" customFormat="false" ht="15" hidden="false" customHeight="false" outlineLevel="0" collapsed="false">
      <c r="A131" s="11"/>
      <c r="B131" s="7"/>
      <c r="C131" s="7"/>
      <c r="D131" s="11"/>
      <c r="E131" s="11"/>
      <c r="F131" s="15" t="str">
        <f aca="false">IF($A131="","",IFERROR(INDEX(Team!$B$5:$B$64,MATCH($A131,Team!$A$5:$A$64,0)),"?"))</f>
        <v/>
      </c>
      <c r="G131" s="16" t="str">
        <f aca="false">IF(OR($A131="",$B131="",$C131="",$C131&lt;$B131),"",NETWORKDAYS($B131,$C131,Einstellungen!$I$7:$I$40))</f>
        <v/>
      </c>
      <c r="H131" s="16" t="str">
        <f aca="true">IF(OR($A131="",$B131="",$C131="",$C131&lt;$B131),"",IF(MIN($C131,Einstellungen!$B$4)&lt;MAX($B131,Einstellungen!$B$3),0,IFERROR(SUMPRODUCT(--(MOD(OFFSET(Konflikt!$G$4,MATCH($A131,Team!$A$5:$A$64,0),MAX($B131,Einstellungen!$B$3)-Einstellungen!$B$3,1,MIN($C131,Einstellungen!$B$4)-MAX($B131,Einstellungen!$B$3)+1),2)=1)),"?")))</f>
        <v/>
      </c>
      <c r="I131" s="16" t="str">
        <f aca="true">IF(OR($A131="",$B131="",$C131="",$C131&lt;$B131),"",IF(MIN($C131,Einstellungen!$B$4)&lt;MAX($B131,Einstellungen!$B$3),0,IFERROR(SUMPRODUCT(--(OFFSET(Konflikt!$G$4,MATCH($A131,Team!$A$5:$A$64,0),MAX($B131,Einstellungen!$B$3)-Einstellungen!$B$3,1,MIN($C131,Einstellungen!$B$4)-MAX($B131,Einstellungen!$B$3)+1)&gt;=2)),"?")))</f>
        <v/>
      </c>
      <c r="J131" s="15" t="str">
        <f aca="false">IF($A131="","",IF(OR($B131="",$C131=""),"Von und Bis eintragen",IF($C131&lt;$B131,"Bis liegt vor Von",IF(ISNA(MATCH($A131,Team!$A$5:$A$64,0)),"Name fehlt im Blatt Team",IF(N($H131)+N($I131)&gt;0,"Engpass – bitte absprechen",IF(OR($B131&lt;Einstellungen!$B$3,$C131&gt;Einstellungen!$B$4),"Teils außerhalb des Planungszeitraums","ok"))))))</f>
        <v/>
      </c>
    </row>
    <row r="132" customFormat="false" ht="15" hidden="false" customHeight="false" outlineLevel="0" collapsed="false">
      <c r="A132" s="11"/>
      <c r="B132" s="7"/>
      <c r="C132" s="7"/>
      <c r="D132" s="11"/>
      <c r="E132" s="11"/>
      <c r="F132" s="15" t="str">
        <f aca="false">IF($A132="","",IFERROR(INDEX(Team!$B$5:$B$64,MATCH($A132,Team!$A$5:$A$64,0)),"?"))</f>
        <v/>
      </c>
      <c r="G132" s="16" t="str">
        <f aca="false">IF(OR($A132="",$B132="",$C132="",$C132&lt;$B132),"",NETWORKDAYS($B132,$C132,Einstellungen!$I$7:$I$40))</f>
        <v/>
      </c>
      <c r="H132" s="16" t="str">
        <f aca="true">IF(OR($A132="",$B132="",$C132="",$C132&lt;$B132),"",IF(MIN($C132,Einstellungen!$B$4)&lt;MAX($B132,Einstellungen!$B$3),0,IFERROR(SUMPRODUCT(--(MOD(OFFSET(Konflikt!$G$4,MATCH($A132,Team!$A$5:$A$64,0),MAX($B132,Einstellungen!$B$3)-Einstellungen!$B$3,1,MIN($C132,Einstellungen!$B$4)-MAX($B132,Einstellungen!$B$3)+1),2)=1)),"?")))</f>
        <v/>
      </c>
      <c r="I132" s="16" t="str">
        <f aca="true">IF(OR($A132="",$B132="",$C132="",$C132&lt;$B132),"",IF(MIN($C132,Einstellungen!$B$4)&lt;MAX($B132,Einstellungen!$B$3),0,IFERROR(SUMPRODUCT(--(OFFSET(Konflikt!$G$4,MATCH($A132,Team!$A$5:$A$64,0),MAX($B132,Einstellungen!$B$3)-Einstellungen!$B$3,1,MIN($C132,Einstellungen!$B$4)-MAX($B132,Einstellungen!$B$3)+1)&gt;=2)),"?")))</f>
        <v/>
      </c>
      <c r="J132" s="15" t="str">
        <f aca="false">IF($A132="","",IF(OR($B132="",$C132=""),"Von und Bis eintragen",IF($C132&lt;$B132,"Bis liegt vor Von",IF(ISNA(MATCH($A132,Team!$A$5:$A$64,0)),"Name fehlt im Blatt Team",IF(N($H132)+N($I132)&gt;0,"Engpass – bitte absprechen",IF(OR($B132&lt;Einstellungen!$B$3,$C132&gt;Einstellungen!$B$4),"Teils außerhalb des Planungszeitraums","ok"))))))</f>
        <v/>
      </c>
    </row>
    <row r="133" customFormat="false" ht="15" hidden="false" customHeight="false" outlineLevel="0" collapsed="false">
      <c r="A133" s="11"/>
      <c r="B133" s="7"/>
      <c r="C133" s="7"/>
      <c r="D133" s="11"/>
      <c r="E133" s="11"/>
      <c r="F133" s="15" t="str">
        <f aca="false">IF($A133="","",IFERROR(INDEX(Team!$B$5:$B$64,MATCH($A133,Team!$A$5:$A$64,0)),"?"))</f>
        <v/>
      </c>
      <c r="G133" s="16" t="str">
        <f aca="false">IF(OR($A133="",$B133="",$C133="",$C133&lt;$B133),"",NETWORKDAYS($B133,$C133,Einstellungen!$I$7:$I$40))</f>
        <v/>
      </c>
      <c r="H133" s="16" t="str">
        <f aca="true">IF(OR($A133="",$B133="",$C133="",$C133&lt;$B133),"",IF(MIN($C133,Einstellungen!$B$4)&lt;MAX($B133,Einstellungen!$B$3),0,IFERROR(SUMPRODUCT(--(MOD(OFFSET(Konflikt!$G$4,MATCH($A133,Team!$A$5:$A$64,0),MAX($B133,Einstellungen!$B$3)-Einstellungen!$B$3,1,MIN($C133,Einstellungen!$B$4)-MAX($B133,Einstellungen!$B$3)+1),2)=1)),"?")))</f>
        <v/>
      </c>
      <c r="I133" s="16" t="str">
        <f aca="true">IF(OR($A133="",$B133="",$C133="",$C133&lt;$B133),"",IF(MIN($C133,Einstellungen!$B$4)&lt;MAX($B133,Einstellungen!$B$3),0,IFERROR(SUMPRODUCT(--(OFFSET(Konflikt!$G$4,MATCH($A133,Team!$A$5:$A$64,0),MAX($B133,Einstellungen!$B$3)-Einstellungen!$B$3,1,MIN($C133,Einstellungen!$B$4)-MAX($B133,Einstellungen!$B$3)+1)&gt;=2)),"?")))</f>
        <v/>
      </c>
      <c r="J133" s="15" t="str">
        <f aca="false">IF($A133="","",IF(OR($B133="",$C133=""),"Von und Bis eintragen",IF($C133&lt;$B133,"Bis liegt vor Von",IF(ISNA(MATCH($A133,Team!$A$5:$A$64,0)),"Name fehlt im Blatt Team",IF(N($H133)+N($I133)&gt;0,"Engpass – bitte absprechen",IF(OR($B133&lt;Einstellungen!$B$3,$C133&gt;Einstellungen!$B$4),"Teils außerhalb des Planungszeitraums","ok"))))))</f>
        <v/>
      </c>
    </row>
    <row r="134" customFormat="false" ht="15" hidden="false" customHeight="false" outlineLevel="0" collapsed="false">
      <c r="A134" s="11"/>
      <c r="B134" s="7"/>
      <c r="C134" s="7"/>
      <c r="D134" s="11"/>
      <c r="E134" s="11"/>
      <c r="F134" s="15" t="str">
        <f aca="false">IF($A134="","",IFERROR(INDEX(Team!$B$5:$B$64,MATCH($A134,Team!$A$5:$A$64,0)),"?"))</f>
        <v/>
      </c>
      <c r="G134" s="16" t="str">
        <f aca="false">IF(OR($A134="",$B134="",$C134="",$C134&lt;$B134),"",NETWORKDAYS($B134,$C134,Einstellungen!$I$7:$I$40))</f>
        <v/>
      </c>
      <c r="H134" s="16" t="str">
        <f aca="true">IF(OR($A134="",$B134="",$C134="",$C134&lt;$B134),"",IF(MIN($C134,Einstellungen!$B$4)&lt;MAX($B134,Einstellungen!$B$3),0,IFERROR(SUMPRODUCT(--(MOD(OFFSET(Konflikt!$G$4,MATCH($A134,Team!$A$5:$A$64,0),MAX($B134,Einstellungen!$B$3)-Einstellungen!$B$3,1,MIN($C134,Einstellungen!$B$4)-MAX($B134,Einstellungen!$B$3)+1),2)=1)),"?")))</f>
        <v/>
      </c>
      <c r="I134" s="16" t="str">
        <f aca="true">IF(OR($A134="",$B134="",$C134="",$C134&lt;$B134),"",IF(MIN($C134,Einstellungen!$B$4)&lt;MAX($B134,Einstellungen!$B$3),0,IFERROR(SUMPRODUCT(--(OFFSET(Konflikt!$G$4,MATCH($A134,Team!$A$5:$A$64,0),MAX($B134,Einstellungen!$B$3)-Einstellungen!$B$3,1,MIN($C134,Einstellungen!$B$4)-MAX($B134,Einstellungen!$B$3)+1)&gt;=2)),"?")))</f>
        <v/>
      </c>
      <c r="J134" s="15" t="str">
        <f aca="false">IF($A134="","",IF(OR($B134="",$C134=""),"Von und Bis eintragen",IF($C134&lt;$B134,"Bis liegt vor Von",IF(ISNA(MATCH($A134,Team!$A$5:$A$64,0)),"Name fehlt im Blatt Team",IF(N($H134)+N($I134)&gt;0,"Engpass – bitte absprechen",IF(OR($B134&lt;Einstellungen!$B$3,$C134&gt;Einstellungen!$B$4),"Teils außerhalb des Planungszeitraums","ok"))))))</f>
        <v/>
      </c>
    </row>
    <row r="135" customFormat="false" ht="15" hidden="false" customHeight="false" outlineLevel="0" collapsed="false">
      <c r="A135" s="11"/>
      <c r="B135" s="7"/>
      <c r="C135" s="7"/>
      <c r="D135" s="11"/>
      <c r="E135" s="11"/>
      <c r="F135" s="15" t="str">
        <f aca="false">IF($A135="","",IFERROR(INDEX(Team!$B$5:$B$64,MATCH($A135,Team!$A$5:$A$64,0)),"?"))</f>
        <v/>
      </c>
      <c r="G135" s="16" t="str">
        <f aca="false">IF(OR($A135="",$B135="",$C135="",$C135&lt;$B135),"",NETWORKDAYS($B135,$C135,Einstellungen!$I$7:$I$40))</f>
        <v/>
      </c>
      <c r="H135" s="16" t="str">
        <f aca="true">IF(OR($A135="",$B135="",$C135="",$C135&lt;$B135),"",IF(MIN($C135,Einstellungen!$B$4)&lt;MAX($B135,Einstellungen!$B$3),0,IFERROR(SUMPRODUCT(--(MOD(OFFSET(Konflikt!$G$4,MATCH($A135,Team!$A$5:$A$64,0),MAX($B135,Einstellungen!$B$3)-Einstellungen!$B$3,1,MIN($C135,Einstellungen!$B$4)-MAX($B135,Einstellungen!$B$3)+1),2)=1)),"?")))</f>
        <v/>
      </c>
      <c r="I135" s="16" t="str">
        <f aca="true">IF(OR($A135="",$B135="",$C135="",$C135&lt;$B135),"",IF(MIN($C135,Einstellungen!$B$4)&lt;MAX($B135,Einstellungen!$B$3),0,IFERROR(SUMPRODUCT(--(OFFSET(Konflikt!$G$4,MATCH($A135,Team!$A$5:$A$64,0),MAX($B135,Einstellungen!$B$3)-Einstellungen!$B$3,1,MIN($C135,Einstellungen!$B$4)-MAX($B135,Einstellungen!$B$3)+1)&gt;=2)),"?")))</f>
        <v/>
      </c>
      <c r="J135" s="15" t="str">
        <f aca="false">IF($A135="","",IF(OR($B135="",$C135=""),"Von und Bis eintragen",IF($C135&lt;$B135,"Bis liegt vor Von",IF(ISNA(MATCH($A135,Team!$A$5:$A$64,0)),"Name fehlt im Blatt Team",IF(N($H135)+N($I135)&gt;0,"Engpass – bitte absprechen",IF(OR($B135&lt;Einstellungen!$B$3,$C135&gt;Einstellungen!$B$4),"Teils außerhalb des Planungszeitraums","ok"))))))</f>
        <v/>
      </c>
    </row>
    <row r="136" customFormat="false" ht="15" hidden="false" customHeight="false" outlineLevel="0" collapsed="false">
      <c r="A136" s="11"/>
      <c r="B136" s="7"/>
      <c r="C136" s="7"/>
      <c r="D136" s="11"/>
      <c r="E136" s="11"/>
      <c r="F136" s="15" t="str">
        <f aca="false">IF($A136="","",IFERROR(INDEX(Team!$B$5:$B$64,MATCH($A136,Team!$A$5:$A$64,0)),"?"))</f>
        <v/>
      </c>
      <c r="G136" s="16" t="str">
        <f aca="false">IF(OR($A136="",$B136="",$C136="",$C136&lt;$B136),"",NETWORKDAYS($B136,$C136,Einstellungen!$I$7:$I$40))</f>
        <v/>
      </c>
      <c r="H136" s="16" t="str">
        <f aca="true">IF(OR($A136="",$B136="",$C136="",$C136&lt;$B136),"",IF(MIN($C136,Einstellungen!$B$4)&lt;MAX($B136,Einstellungen!$B$3),0,IFERROR(SUMPRODUCT(--(MOD(OFFSET(Konflikt!$G$4,MATCH($A136,Team!$A$5:$A$64,0),MAX($B136,Einstellungen!$B$3)-Einstellungen!$B$3,1,MIN($C136,Einstellungen!$B$4)-MAX($B136,Einstellungen!$B$3)+1),2)=1)),"?")))</f>
        <v/>
      </c>
      <c r="I136" s="16" t="str">
        <f aca="true">IF(OR($A136="",$B136="",$C136="",$C136&lt;$B136),"",IF(MIN($C136,Einstellungen!$B$4)&lt;MAX($B136,Einstellungen!$B$3),0,IFERROR(SUMPRODUCT(--(OFFSET(Konflikt!$G$4,MATCH($A136,Team!$A$5:$A$64,0),MAX($B136,Einstellungen!$B$3)-Einstellungen!$B$3,1,MIN($C136,Einstellungen!$B$4)-MAX($B136,Einstellungen!$B$3)+1)&gt;=2)),"?")))</f>
        <v/>
      </c>
      <c r="J136" s="15" t="str">
        <f aca="false">IF($A136="","",IF(OR($B136="",$C136=""),"Von und Bis eintragen",IF($C136&lt;$B136,"Bis liegt vor Von",IF(ISNA(MATCH($A136,Team!$A$5:$A$64,0)),"Name fehlt im Blatt Team",IF(N($H136)+N($I136)&gt;0,"Engpass – bitte absprechen",IF(OR($B136&lt;Einstellungen!$B$3,$C136&gt;Einstellungen!$B$4),"Teils außerhalb des Planungszeitraums","ok"))))))</f>
        <v/>
      </c>
    </row>
    <row r="137" customFormat="false" ht="15" hidden="false" customHeight="false" outlineLevel="0" collapsed="false">
      <c r="A137" s="11"/>
      <c r="B137" s="7"/>
      <c r="C137" s="7"/>
      <c r="D137" s="11"/>
      <c r="E137" s="11"/>
      <c r="F137" s="15" t="str">
        <f aca="false">IF($A137="","",IFERROR(INDEX(Team!$B$5:$B$64,MATCH($A137,Team!$A$5:$A$64,0)),"?"))</f>
        <v/>
      </c>
      <c r="G137" s="16" t="str">
        <f aca="false">IF(OR($A137="",$B137="",$C137="",$C137&lt;$B137),"",NETWORKDAYS($B137,$C137,Einstellungen!$I$7:$I$40))</f>
        <v/>
      </c>
      <c r="H137" s="16" t="str">
        <f aca="true">IF(OR($A137="",$B137="",$C137="",$C137&lt;$B137),"",IF(MIN($C137,Einstellungen!$B$4)&lt;MAX($B137,Einstellungen!$B$3),0,IFERROR(SUMPRODUCT(--(MOD(OFFSET(Konflikt!$G$4,MATCH($A137,Team!$A$5:$A$64,0),MAX($B137,Einstellungen!$B$3)-Einstellungen!$B$3,1,MIN($C137,Einstellungen!$B$4)-MAX($B137,Einstellungen!$B$3)+1),2)=1)),"?")))</f>
        <v/>
      </c>
      <c r="I137" s="16" t="str">
        <f aca="true">IF(OR($A137="",$B137="",$C137="",$C137&lt;$B137),"",IF(MIN($C137,Einstellungen!$B$4)&lt;MAX($B137,Einstellungen!$B$3),0,IFERROR(SUMPRODUCT(--(OFFSET(Konflikt!$G$4,MATCH($A137,Team!$A$5:$A$64,0),MAX($B137,Einstellungen!$B$3)-Einstellungen!$B$3,1,MIN($C137,Einstellungen!$B$4)-MAX($B137,Einstellungen!$B$3)+1)&gt;=2)),"?")))</f>
        <v/>
      </c>
      <c r="J137" s="15" t="str">
        <f aca="false">IF($A137="","",IF(OR($B137="",$C137=""),"Von und Bis eintragen",IF($C137&lt;$B137,"Bis liegt vor Von",IF(ISNA(MATCH($A137,Team!$A$5:$A$64,0)),"Name fehlt im Blatt Team",IF(N($H137)+N($I137)&gt;0,"Engpass – bitte absprechen",IF(OR($B137&lt;Einstellungen!$B$3,$C137&gt;Einstellungen!$B$4),"Teils außerhalb des Planungszeitraums","ok"))))))</f>
        <v/>
      </c>
    </row>
    <row r="138" customFormat="false" ht="15" hidden="false" customHeight="false" outlineLevel="0" collapsed="false">
      <c r="A138" s="11"/>
      <c r="B138" s="7"/>
      <c r="C138" s="7"/>
      <c r="D138" s="11"/>
      <c r="E138" s="11"/>
      <c r="F138" s="15" t="str">
        <f aca="false">IF($A138="","",IFERROR(INDEX(Team!$B$5:$B$64,MATCH($A138,Team!$A$5:$A$64,0)),"?"))</f>
        <v/>
      </c>
      <c r="G138" s="16" t="str">
        <f aca="false">IF(OR($A138="",$B138="",$C138="",$C138&lt;$B138),"",NETWORKDAYS($B138,$C138,Einstellungen!$I$7:$I$40))</f>
        <v/>
      </c>
      <c r="H138" s="16" t="str">
        <f aca="true">IF(OR($A138="",$B138="",$C138="",$C138&lt;$B138),"",IF(MIN($C138,Einstellungen!$B$4)&lt;MAX($B138,Einstellungen!$B$3),0,IFERROR(SUMPRODUCT(--(MOD(OFFSET(Konflikt!$G$4,MATCH($A138,Team!$A$5:$A$64,0),MAX($B138,Einstellungen!$B$3)-Einstellungen!$B$3,1,MIN($C138,Einstellungen!$B$4)-MAX($B138,Einstellungen!$B$3)+1),2)=1)),"?")))</f>
        <v/>
      </c>
      <c r="I138" s="16" t="str">
        <f aca="true">IF(OR($A138="",$B138="",$C138="",$C138&lt;$B138),"",IF(MIN($C138,Einstellungen!$B$4)&lt;MAX($B138,Einstellungen!$B$3),0,IFERROR(SUMPRODUCT(--(OFFSET(Konflikt!$G$4,MATCH($A138,Team!$A$5:$A$64,0),MAX($B138,Einstellungen!$B$3)-Einstellungen!$B$3,1,MIN($C138,Einstellungen!$B$4)-MAX($B138,Einstellungen!$B$3)+1)&gt;=2)),"?")))</f>
        <v/>
      </c>
      <c r="J138" s="15" t="str">
        <f aca="false">IF($A138="","",IF(OR($B138="",$C138=""),"Von und Bis eintragen",IF($C138&lt;$B138,"Bis liegt vor Von",IF(ISNA(MATCH($A138,Team!$A$5:$A$64,0)),"Name fehlt im Blatt Team",IF(N($H138)+N($I138)&gt;0,"Engpass – bitte absprechen",IF(OR($B138&lt;Einstellungen!$B$3,$C138&gt;Einstellungen!$B$4),"Teils außerhalb des Planungszeitraums","ok"))))))</f>
        <v/>
      </c>
    </row>
    <row r="139" customFormat="false" ht="15" hidden="false" customHeight="false" outlineLevel="0" collapsed="false">
      <c r="A139" s="11"/>
      <c r="B139" s="7"/>
      <c r="C139" s="7"/>
      <c r="D139" s="11"/>
      <c r="E139" s="11"/>
      <c r="F139" s="15" t="str">
        <f aca="false">IF($A139="","",IFERROR(INDEX(Team!$B$5:$B$64,MATCH($A139,Team!$A$5:$A$64,0)),"?"))</f>
        <v/>
      </c>
      <c r="G139" s="16" t="str">
        <f aca="false">IF(OR($A139="",$B139="",$C139="",$C139&lt;$B139),"",NETWORKDAYS($B139,$C139,Einstellungen!$I$7:$I$40))</f>
        <v/>
      </c>
      <c r="H139" s="16" t="str">
        <f aca="true">IF(OR($A139="",$B139="",$C139="",$C139&lt;$B139),"",IF(MIN($C139,Einstellungen!$B$4)&lt;MAX($B139,Einstellungen!$B$3),0,IFERROR(SUMPRODUCT(--(MOD(OFFSET(Konflikt!$G$4,MATCH($A139,Team!$A$5:$A$64,0),MAX($B139,Einstellungen!$B$3)-Einstellungen!$B$3,1,MIN($C139,Einstellungen!$B$4)-MAX($B139,Einstellungen!$B$3)+1),2)=1)),"?")))</f>
        <v/>
      </c>
      <c r="I139" s="16" t="str">
        <f aca="true">IF(OR($A139="",$B139="",$C139="",$C139&lt;$B139),"",IF(MIN($C139,Einstellungen!$B$4)&lt;MAX($B139,Einstellungen!$B$3),0,IFERROR(SUMPRODUCT(--(OFFSET(Konflikt!$G$4,MATCH($A139,Team!$A$5:$A$64,0),MAX($B139,Einstellungen!$B$3)-Einstellungen!$B$3,1,MIN($C139,Einstellungen!$B$4)-MAX($B139,Einstellungen!$B$3)+1)&gt;=2)),"?")))</f>
        <v/>
      </c>
      <c r="J139" s="15" t="str">
        <f aca="false">IF($A139="","",IF(OR($B139="",$C139=""),"Von und Bis eintragen",IF($C139&lt;$B139,"Bis liegt vor Von",IF(ISNA(MATCH($A139,Team!$A$5:$A$64,0)),"Name fehlt im Blatt Team",IF(N($H139)+N($I139)&gt;0,"Engpass – bitte absprechen",IF(OR($B139&lt;Einstellungen!$B$3,$C139&gt;Einstellungen!$B$4),"Teils außerhalb des Planungszeitraums","ok"))))))</f>
        <v/>
      </c>
    </row>
    <row r="140" customFormat="false" ht="15" hidden="false" customHeight="false" outlineLevel="0" collapsed="false">
      <c r="A140" s="11"/>
      <c r="B140" s="7"/>
      <c r="C140" s="7"/>
      <c r="D140" s="11"/>
      <c r="E140" s="11"/>
      <c r="F140" s="15" t="str">
        <f aca="false">IF($A140="","",IFERROR(INDEX(Team!$B$5:$B$64,MATCH($A140,Team!$A$5:$A$64,0)),"?"))</f>
        <v/>
      </c>
      <c r="G140" s="16" t="str">
        <f aca="false">IF(OR($A140="",$B140="",$C140="",$C140&lt;$B140),"",NETWORKDAYS($B140,$C140,Einstellungen!$I$7:$I$40))</f>
        <v/>
      </c>
      <c r="H140" s="16" t="str">
        <f aca="true">IF(OR($A140="",$B140="",$C140="",$C140&lt;$B140),"",IF(MIN($C140,Einstellungen!$B$4)&lt;MAX($B140,Einstellungen!$B$3),0,IFERROR(SUMPRODUCT(--(MOD(OFFSET(Konflikt!$G$4,MATCH($A140,Team!$A$5:$A$64,0),MAX($B140,Einstellungen!$B$3)-Einstellungen!$B$3,1,MIN($C140,Einstellungen!$B$4)-MAX($B140,Einstellungen!$B$3)+1),2)=1)),"?")))</f>
        <v/>
      </c>
      <c r="I140" s="16" t="str">
        <f aca="true">IF(OR($A140="",$B140="",$C140="",$C140&lt;$B140),"",IF(MIN($C140,Einstellungen!$B$4)&lt;MAX($B140,Einstellungen!$B$3),0,IFERROR(SUMPRODUCT(--(OFFSET(Konflikt!$G$4,MATCH($A140,Team!$A$5:$A$64,0),MAX($B140,Einstellungen!$B$3)-Einstellungen!$B$3,1,MIN($C140,Einstellungen!$B$4)-MAX($B140,Einstellungen!$B$3)+1)&gt;=2)),"?")))</f>
        <v/>
      </c>
      <c r="J140" s="15" t="str">
        <f aca="false">IF($A140="","",IF(OR($B140="",$C140=""),"Von und Bis eintragen",IF($C140&lt;$B140,"Bis liegt vor Von",IF(ISNA(MATCH($A140,Team!$A$5:$A$64,0)),"Name fehlt im Blatt Team",IF(N($H140)+N($I140)&gt;0,"Engpass – bitte absprechen",IF(OR($B140&lt;Einstellungen!$B$3,$C140&gt;Einstellungen!$B$4),"Teils außerhalb des Planungszeitraums","ok"))))))</f>
        <v/>
      </c>
    </row>
    <row r="141" customFormat="false" ht="15" hidden="false" customHeight="false" outlineLevel="0" collapsed="false">
      <c r="A141" s="11"/>
      <c r="B141" s="7"/>
      <c r="C141" s="7"/>
      <c r="D141" s="11"/>
      <c r="E141" s="11"/>
      <c r="F141" s="15" t="str">
        <f aca="false">IF($A141="","",IFERROR(INDEX(Team!$B$5:$B$64,MATCH($A141,Team!$A$5:$A$64,0)),"?"))</f>
        <v/>
      </c>
      <c r="G141" s="16" t="str">
        <f aca="false">IF(OR($A141="",$B141="",$C141="",$C141&lt;$B141),"",NETWORKDAYS($B141,$C141,Einstellungen!$I$7:$I$40))</f>
        <v/>
      </c>
      <c r="H141" s="16" t="str">
        <f aca="true">IF(OR($A141="",$B141="",$C141="",$C141&lt;$B141),"",IF(MIN($C141,Einstellungen!$B$4)&lt;MAX($B141,Einstellungen!$B$3),0,IFERROR(SUMPRODUCT(--(MOD(OFFSET(Konflikt!$G$4,MATCH($A141,Team!$A$5:$A$64,0),MAX($B141,Einstellungen!$B$3)-Einstellungen!$B$3,1,MIN($C141,Einstellungen!$B$4)-MAX($B141,Einstellungen!$B$3)+1),2)=1)),"?")))</f>
        <v/>
      </c>
      <c r="I141" s="16" t="str">
        <f aca="true">IF(OR($A141="",$B141="",$C141="",$C141&lt;$B141),"",IF(MIN($C141,Einstellungen!$B$4)&lt;MAX($B141,Einstellungen!$B$3),0,IFERROR(SUMPRODUCT(--(OFFSET(Konflikt!$G$4,MATCH($A141,Team!$A$5:$A$64,0),MAX($B141,Einstellungen!$B$3)-Einstellungen!$B$3,1,MIN($C141,Einstellungen!$B$4)-MAX($B141,Einstellungen!$B$3)+1)&gt;=2)),"?")))</f>
        <v/>
      </c>
      <c r="J141" s="15" t="str">
        <f aca="false">IF($A141="","",IF(OR($B141="",$C141=""),"Von und Bis eintragen",IF($C141&lt;$B141,"Bis liegt vor Von",IF(ISNA(MATCH($A141,Team!$A$5:$A$64,0)),"Name fehlt im Blatt Team",IF(N($H141)+N($I141)&gt;0,"Engpass – bitte absprechen",IF(OR($B141&lt;Einstellungen!$B$3,$C141&gt;Einstellungen!$B$4),"Teils außerhalb des Planungszeitraums","ok"))))))</f>
        <v/>
      </c>
    </row>
    <row r="142" customFormat="false" ht="15" hidden="false" customHeight="false" outlineLevel="0" collapsed="false">
      <c r="A142" s="11"/>
      <c r="B142" s="7"/>
      <c r="C142" s="7"/>
      <c r="D142" s="11"/>
      <c r="E142" s="11"/>
      <c r="F142" s="15" t="str">
        <f aca="false">IF($A142="","",IFERROR(INDEX(Team!$B$5:$B$64,MATCH($A142,Team!$A$5:$A$64,0)),"?"))</f>
        <v/>
      </c>
      <c r="G142" s="16" t="str">
        <f aca="false">IF(OR($A142="",$B142="",$C142="",$C142&lt;$B142),"",NETWORKDAYS($B142,$C142,Einstellungen!$I$7:$I$40))</f>
        <v/>
      </c>
      <c r="H142" s="16" t="str">
        <f aca="true">IF(OR($A142="",$B142="",$C142="",$C142&lt;$B142),"",IF(MIN($C142,Einstellungen!$B$4)&lt;MAX($B142,Einstellungen!$B$3),0,IFERROR(SUMPRODUCT(--(MOD(OFFSET(Konflikt!$G$4,MATCH($A142,Team!$A$5:$A$64,0),MAX($B142,Einstellungen!$B$3)-Einstellungen!$B$3,1,MIN($C142,Einstellungen!$B$4)-MAX($B142,Einstellungen!$B$3)+1),2)=1)),"?")))</f>
        <v/>
      </c>
      <c r="I142" s="16" t="str">
        <f aca="true">IF(OR($A142="",$B142="",$C142="",$C142&lt;$B142),"",IF(MIN($C142,Einstellungen!$B$4)&lt;MAX($B142,Einstellungen!$B$3),0,IFERROR(SUMPRODUCT(--(OFFSET(Konflikt!$G$4,MATCH($A142,Team!$A$5:$A$64,0),MAX($B142,Einstellungen!$B$3)-Einstellungen!$B$3,1,MIN($C142,Einstellungen!$B$4)-MAX($B142,Einstellungen!$B$3)+1)&gt;=2)),"?")))</f>
        <v/>
      </c>
      <c r="J142" s="15" t="str">
        <f aca="false">IF($A142="","",IF(OR($B142="",$C142=""),"Von und Bis eintragen",IF($C142&lt;$B142,"Bis liegt vor Von",IF(ISNA(MATCH($A142,Team!$A$5:$A$64,0)),"Name fehlt im Blatt Team",IF(N($H142)+N($I142)&gt;0,"Engpass – bitte absprechen",IF(OR($B142&lt;Einstellungen!$B$3,$C142&gt;Einstellungen!$B$4),"Teils außerhalb des Planungszeitraums","ok"))))))</f>
        <v/>
      </c>
    </row>
    <row r="143" customFormat="false" ht="15" hidden="false" customHeight="false" outlineLevel="0" collapsed="false">
      <c r="A143" s="11"/>
      <c r="B143" s="7"/>
      <c r="C143" s="7"/>
      <c r="D143" s="11"/>
      <c r="E143" s="11"/>
      <c r="F143" s="15" t="str">
        <f aca="false">IF($A143="","",IFERROR(INDEX(Team!$B$5:$B$64,MATCH($A143,Team!$A$5:$A$64,0)),"?"))</f>
        <v/>
      </c>
      <c r="G143" s="16" t="str">
        <f aca="false">IF(OR($A143="",$B143="",$C143="",$C143&lt;$B143),"",NETWORKDAYS($B143,$C143,Einstellungen!$I$7:$I$40))</f>
        <v/>
      </c>
      <c r="H143" s="16" t="str">
        <f aca="true">IF(OR($A143="",$B143="",$C143="",$C143&lt;$B143),"",IF(MIN($C143,Einstellungen!$B$4)&lt;MAX($B143,Einstellungen!$B$3),0,IFERROR(SUMPRODUCT(--(MOD(OFFSET(Konflikt!$G$4,MATCH($A143,Team!$A$5:$A$64,0),MAX($B143,Einstellungen!$B$3)-Einstellungen!$B$3,1,MIN($C143,Einstellungen!$B$4)-MAX($B143,Einstellungen!$B$3)+1),2)=1)),"?")))</f>
        <v/>
      </c>
      <c r="I143" s="16" t="str">
        <f aca="true">IF(OR($A143="",$B143="",$C143="",$C143&lt;$B143),"",IF(MIN($C143,Einstellungen!$B$4)&lt;MAX($B143,Einstellungen!$B$3),0,IFERROR(SUMPRODUCT(--(OFFSET(Konflikt!$G$4,MATCH($A143,Team!$A$5:$A$64,0),MAX($B143,Einstellungen!$B$3)-Einstellungen!$B$3,1,MIN($C143,Einstellungen!$B$4)-MAX($B143,Einstellungen!$B$3)+1)&gt;=2)),"?")))</f>
        <v/>
      </c>
      <c r="J143" s="15" t="str">
        <f aca="false">IF($A143="","",IF(OR($B143="",$C143=""),"Von und Bis eintragen",IF($C143&lt;$B143,"Bis liegt vor Von",IF(ISNA(MATCH($A143,Team!$A$5:$A$64,0)),"Name fehlt im Blatt Team",IF(N($H143)+N($I143)&gt;0,"Engpass – bitte absprechen",IF(OR($B143&lt;Einstellungen!$B$3,$C143&gt;Einstellungen!$B$4),"Teils außerhalb des Planungszeitraums","ok"))))))</f>
        <v/>
      </c>
    </row>
    <row r="144" customFormat="false" ht="15" hidden="false" customHeight="false" outlineLevel="0" collapsed="false">
      <c r="A144" s="11"/>
      <c r="B144" s="7"/>
      <c r="C144" s="7"/>
      <c r="D144" s="11"/>
      <c r="E144" s="11"/>
      <c r="F144" s="15" t="str">
        <f aca="false">IF($A144="","",IFERROR(INDEX(Team!$B$5:$B$64,MATCH($A144,Team!$A$5:$A$64,0)),"?"))</f>
        <v/>
      </c>
      <c r="G144" s="16" t="str">
        <f aca="false">IF(OR($A144="",$B144="",$C144="",$C144&lt;$B144),"",NETWORKDAYS($B144,$C144,Einstellungen!$I$7:$I$40))</f>
        <v/>
      </c>
      <c r="H144" s="16" t="str">
        <f aca="true">IF(OR($A144="",$B144="",$C144="",$C144&lt;$B144),"",IF(MIN($C144,Einstellungen!$B$4)&lt;MAX($B144,Einstellungen!$B$3),0,IFERROR(SUMPRODUCT(--(MOD(OFFSET(Konflikt!$G$4,MATCH($A144,Team!$A$5:$A$64,0),MAX($B144,Einstellungen!$B$3)-Einstellungen!$B$3,1,MIN($C144,Einstellungen!$B$4)-MAX($B144,Einstellungen!$B$3)+1),2)=1)),"?")))</f>
        <v/>
      </c>
      <c r="I144" s="16" t="str">
        <f aca="true">IF(OR($A144="",$B144="",$C144="",$C144&lt;$B144),"",IF(MIN($C144,Einstellungen!$B$4)&lt;MAX($B144,Einstellungen!$B$3),0,IFERROR(SUMPRODUCT(--(OFFSET(Konflikt!$G$4,MATCH($A144,Team!$A$5:$A$64,0),MAX($B144,Einstellungen!$B$3)-Einstellungen!$B$3,1,MIN($C144,Einstellungen!$B$4)-MAX($B144,Einstellungen!$B$3)+1)&gt;=2)),"?")))</f>
        <v/>
      </c>
      <c r="J144" s="15" t="str">
        <f aca="false">IF($A144="","",IF(OR($B144="",$C144=""),"Von und Bis eintragen",IF($C144&lt;$B144,"Bis liegt vor Von",IF(ISNA(MATCH($A144,Team!$A$5:$A$64,0)),"Name fehlt im Blatt Team",IF(N($H144)+N($I144)&gt;0,"Engpass – bitte absprechen",IF(OR($B144&lt;Einstellungen!$B$3,$C144&gt;Einstellungen!$B$4),"Teils außerhalb des Planungszeitraums","ok"))))))</f>
        <v/>
      </c>
    </row>
    <row r="145" customFormat="false" ht="15" hidden="false" customHeight="false" outlineLevel="0" collapsed="false">
      <c r="A145" s="11"/>
      <c r="B145" s="7"/>
      <c r="C145" s="7"/>
      <c r="D145" s="11"/>
      <c r="E145" s="11"/>
      <c r="F145" s="15" t="str">
        <f aca="false">IF($A145="","",IFERROR(INDEX(Team!$B$5:$B$64,MATCH($A145,Team!$A$5:$A$64,0)),"?"))</f>
        <v/>
      </c>
      <c r="G145" s="16" t="str">
        <f aca="false">IF(OR($A145="",$B145="",$C145="",$C145&lt;$B145),"",NETWORKDAYS($B145,$C145,Einstellungen!$I$7:$I$40))</f>
        <v/>
      </c>
      <c r="H145" s="16" t="str">
        <f aca="true">IF(OR($A145="",$B145="",$C145="",$C145&lt;$B145),"",IF(MIN($C145,Einstellungen!$B$4)&lt;MAX($B145,Einstellungen!$B$3),0,IFERROR(SUMPRODUCT(--(MOD(OFFSET(Konflikt!$G$4,MATCH($A145,Team!$A$5:$A$64,0),MAX($B145,Einstellungen!$B$3)-Einstellungen!$B$3,1,MIN($C145,Einstellungen!$B$4)-MAX($B145,Einstellungen!$B$3)+1),2)=1)),"?")))</f>
        <v/>
      </c>
      <c r="I145" s="16" t="str">
        <f aca="true">IF(OR($A145="",$B145="",$C145="",$C145&lt;$B145),"",IF(MIN($C145,Einstellungen!$B$4)&lt;MAX($B145,Einstellungen!$B$3),0,IFERROR(SUMPRODUCT(--(OFFSET(Konflikt!$G$4,MATCH($A145,Team!$A$5:$A$64,0),MAX($B145,Einstellungen!$B$3)-Einstellungen!$B$3,1,MIN($C145,Einstellungen!$B$4)-MAX($B145,Einstellungen!$B$3)+1)&gt;=2)),"?")))</f>
        <v/>
      </c>
      <c r="J145" s="15" t="str">
        <f aca="false">IF($A145="","",IF(OR($B145="",$C145=""),"Von und Bis eintragen",IF($C145&lt;$B145,"Bis liegt vor Von",IF(ISNA(MATCH($A145,Team!$A$5:$A$64,0)),"Name fehlt im Blatt Team",IF(N($H145)+N($I145)&gt;0,"Engpass – bitte absprechen",IF(OR($B145&lt;Einstellungen!$B$3,$C145&gt;Einstellungen!$B$4),"Teils außerhalb des Planungszeitraums","ok"))))))</f>
        <v/>
      </c>
    </row>
    <row r="146" customFormat="false" ht="15" hidden="false" customHeight="false" outlineLevel="0" collapsed="false">
      <c r="A146" s="11"/>
      <c r="B146" s="7"/>
      <c r="C146" s="7"/>
      <c r="D146" s="11"/>
      <c r="E146" s="11"/>
      <c r="F146" s="15" t="str">
        <f aca="false">IF($A146="","",IFERROR(INDEX(Team!$B$5:$B$64,MATCH($A146,Team!$A$5:$A$64,0)),"?"))</f>
        <v/>
      </c>
      <c r="G146" s="16" t="str">
        <f aca="false">IF(OR($A146="",$B146="",$C146="",$C146&lt;$B146),"",NETWORKDAYS($B146,$C146,Einstellungen!$I$7:$I$40))</f>
        <v/>
      </c>
      <c r="H146" s="16" t="str">
        <f aca="true">IF(OR($A146="",$B146="",$C146="",$C146&lt;$B146),"",IF(MIN($C146,Einstellungen!$B$4)&lt;MAX($B146,Einstellungen!$B$3),0,IFERROR(SUMPRODUCT(--(MOD(OFFSET(Konflikt!$G$4,MATCH($A146,Team!$A$5:$A$64,0),MAX($B146,Einstellungen!$B$3)-Einstellungen!$B$3,1,MIN($C146,Einstellungen!$B$4)-MAX($B146,Einstellungen!$B$3)+1),2)=1)),"?")))</f>
        <v/>
      </c>
      <c r="I146" s="16" t="str">
        <f aca="true">IF(OR($A146="",$B146="",$C146="",$C146&lt;$B146),"",IF(MIN($C146,Einstellungen!$B$4)&lt;MAX($B146,Einstellungen!$B$3),0,IFERROR(SUMPRODUCT(--(OFFSET(Konflikt!$G$4,MATCH($A146,Team!$A$5:$A$64,0),MAX($B146,Einstellungen!$B$3)-Einstellungen!$B$3,1,MIN($C146,Einstellungen!$B$4)-MAX($B146,Einstellungen!$B$3)+1)&gt;=2)),"?")))</f>
        <v/>
      </c>
      <c r="J146" s="15" t="str">
        <f aca="false">IF($A146="","",IF(OR($B146="",$C146=""),"Von und Bis eintragen",IF($C146&lt;$B146,"Bis liegt vor Von",IF(ISNA(MATCH($A146,Team!$A$5:$A$64,0)),"Name fehlt im Blatt Team",IF(N($H146)+N($I146)&gt;0,"Engpass – bitte absprechen",IF(OR($B146&lt;Einstellungen!$B$3,$C146&gt;Einstellungen!$B$4),"Teils außerhalb des Planungszeitraums","ok"))))))</f>
        <v/>
      </c>
    </row>
    <row r="147" customFormat="false" ht="15" hidden="false" customHeight="false" outlineLevel="0" collapsed="false">
      <c r="A147" s="11"/>
      <c r="B147" s="7"/>
      <c r="C147" s="7"/>
      <c r="D147" s="11"/>
      <c r="E147" s="11"/>
      <c r="F147" s="15" t="str">
        <f aca="false">IF($A147="","",IFERROR(INDEX(Team!$B$5:$B$64,MATCH($A147,Team!$A$5:$A$64,0)),"?"))</f>
        <v/>
      </c>
      <c r="G147" s="16" t="str">
        <f aca="false">IF(OR($A147="",$B147="",$C147="",$C147&lt;$B147),"",NETWORKDAYS($B147,$C147,Einstellungen!$I$7:$I$40))</f>
        <v/>
      </c>
      <c r="H147" s="16" t="str">
        <f aca="true">IF(OR($A147="",$B147="",$C147="",$C147&lt;$B147),"",IF(MIN($C147,Einstellungen!$B$4)&lt;MAX($B147,Einstellungen!$B$3),0,IFERROR(SUMPRODUCT(--(MOD(OFFSET(Konflikt!$G$4,MATCH($A147,Team!$A$5:$A$64,0),MAX($B147,Einstellungen!$B$3)-Einstellungen!$B$3,1,MIN($C147,Einstellungen!$B$4)-MAX($B147,Einstellungen!$B$3)+1),2)=1)),"?")))</f>
        <v/>
      </c>
      <c r="I147" s="16" t="str">
        <f aca="true">IF(OR($A147="",$B147="",$C147="",$C147&lt;$B147),"",IF(MIN($C147,Einstellungen!$B$4)&lt;MAX($B147,Einstellungen!$B$3),0,IFERROR(SUMPRODUCT(--(OFFSET(Konflikt!$G$4,MATCH($A147,Team!$A$5:$A$64,0),MAX($B147,Einstellungen!$B$3)-Einstellungen!$B$3,1,MIN($C147,Einstellungen!$B$4)-MAX($B147,Einstellungen!$B$3)+1)&gt;=2)),"?")))</f>
        <v/>
      </c>
      <c r="J147" s="15" t="str">
        <f aca="false">IF($A147="","",IF(OR($B147="",$C147=""),"Von und Bis eintragen",IF($C147&lt;$B147,"Bis liegt vor Von",IF(ISNA(MATCH($A147,Team!$A$5:$A$64,0)),"Name fehlt im Blatt Team",IF(N($H147)+N($I147)&gt;0,"Engpass – bitte absprechen",IF(OR($B147&lt;Einstellungen!$B$3,$C147&gt;Einstellungen!$B$4),"Teils außerhalb des Planungszeitraums","ok"))))))</f>
        <v/>
      </c>
    </row>
    <row r="148" customFormat="false" ht="15" hidden="false" customHeight="false" outlineLevel="0" collapsed="false">
      <c r="A148" s="11"/>
      <c r="B148" s="7"/>
      <c r="C148" s="7"/>
      <c r="D148" s="11"/>
      <c r="E148" s="11"/>
      <c r="F148" s="15" t="str">
        <f aca="false">IF($A148="","",IFERROR(INDEX(Team!$B$5:$B$64,MATCH($A148,Team!$A$5:$A$64,0)),"?"))</f>
        <v/>
      </c>
      <c r="G148" s="16" t="str">
        <f aca="false">IF(OR($A148="",$B148="",$C148="",$C148&lt;$B148),"",NETWORKDAYS($B148,$C148,Einstellungen!$I$7:$I$40))</f>
        <v/>
      </c>
      <c r="H148" s="16" t="str">
        <f aca="true">IF(OR($A148="",$B148="",$C148="",$C148&lt;$B148),"",IF(MIN($C148,Einstellungen!$B$4)&lt;MAX($B148,Einstellungen!$B$3),0,IFERROR(SUMPRODUCT(--(MOD(OFFSET(Konflikt!$G$4,MATCH($A148,Team!$A$5:$A$64,0),MAX($B148,Einstellungen!$B$3)-Einstellungen!$B$3,1,MIN($C148,Einstellungen!$B$4)-MAX($B148,Einstellungen!$B$3)+1),2)=1)),"?")))</f>
        <v/>
      </c>
      <c r="I148" s="16" t="str">
        <f aca="true">IF(OR($A148="",$B148="",$C148="",$C148&lt;$B148),"",IF(MIN($C148,Einstellungen!$B$4)&lt;MAX($B148,Einstellungen!$B$3),0,IFERROR(SUMPRODUCT(--(OFFSET(Konflikt!$G$4,MATCH($A148,Team!$A$5:$A$64,0),MAX($B148,Einstellungen!$B$3)-Einstellungen!$B$3,1,MIN($C148,Einstellungen!$B$4)-MAX($B148,Einstellungen!$B$3)+1)&gt;=2)),"?")))</f>
        <v/>
      </c>
      <c r="J148" s="15" t="str">
        <f aca="false">IF($A148="","",IF(OR($B148="",$C148=""),"Von und Bis eintragen",IF($C148&lt;$B148,"Bis liegt vor Von",IF(ISNA(MATCH($A148,Team!$A$5:$A$64,0)),"Name fehlt im Blatt Team",IF(N($H148)+N($I148)&gt;0,"Engpass – bitte absprechen",IF(OR($B148&lt;Einstellungen!$B$3,$C148&gt;Einstellungen!$B$4),"Teils außerhalb des Planungszeitraums","ok"))))))</f>
        <v/>
      </c>
    </row>
    <row r="149" customFormat="false" ht="15" hidden="false" customHeight="false" outlineLevel="0" collapsed="false">
      <c r="A149" s="11"/>
      <c r="B149" s="7"/>
      <c r="C149" s="7"/>
      <c r="D149" s="11"/>
      <c r="E149" s="11"/>
      <c r="F149" s="15" t="str">
        <f aca="false">IF($A149="","",IFERROR(INDEX(Team!$B$5:$B$64,MATCH($A149,Team!$A$5:$A$64,0)),"?"))</f>
        <v/>
      </c>
      <c r="G149" s="16" t="str">
        <f aca="false">IF(OR($A149="",$B149="",$C149="",$C149&lt;$B149),"",NETWORKDAYS($B149,$C149,Einstellungen!$I$7:$I$40))</f>
        <v/>
      </c>
      <c r="H149" s="16" t="str">
        <f aca="true">IF(OR($A149="",$B149="",$C149="",$C149&lt;$B149),"",IF(MIN($C149,Einstellungen!$B$4)&lt;MAX($B149,Einstellungen!$B$3),0,IFERROR(SUMPRODUCT(--(MOD(OFFSET(Konflikt!$G$4,MATCH($A149,Team!$A$5:$A$64,0),MAX($B149,Einstellungen!$B$3)-Einstellungen!$B$3,1,MIN($C149,Einstellungen!$B$4)-MAX($B149,Einstellungen!$B$3)+1),2)=1)),"?")))</f>
        <v/>
      </c>
      <c r="I149" s="16" t="str">
        <f aca="true">IF(OR($A149="",$B149="",$C149="",$C149&lt;$B149),"",IF(MIN($C149,Einstellungen!$B$4)&lt;MAX($B149,Einstellungen!$B$3),0,IFERROR(SUMPRODUCT(--(OFFSET(Konflikt!$G$4,MATCH($A149,Team!$A$5:$A$64,0),MAX($B149,Einstellungen!$B$3)-Einstellungen!$B$3,1,MIN($C149,Einstellungen!$B$4)-MAX($B149,Einstellungen!$B$3)+1)&gt;=2)),"?")))</f>
        <v/>
      </c>
      <c r="J149" s="15" t="str">
        <f aca="false">IF($A149="","",IF(OR($B149="",$C149=""),"Von und Bis eintragen",IF($C149&lt;$B149,"Bis liegt vor Von",IF(ISNA(MATCH($A149,Team!$A$5:$A$64,0)),"Name fehlt im Blatt Team",IF(N($H149)+N($I149)&gt;0,"Engpass – bitte absprechen",IF(OR($B149&lt;Einstellungen!$B$3,$C149&gt;Einstellungen!$B$4),"Teils außerhalb des Planungszeitraums","ok"))))))</f>
        <v/>
      </c>
    </row>
    <row r="150" customFormat="false" ht="15" hidden="false" customHeight="false" outlineLevel="0" collapsed="false">
      <c r="A150" s="11"/>
      <c r="B150" s="7"/>
      <c r="C150" s="7"/>
      <c r="D150" s="11"/>
      <c r="E150" s="11"/>
      <c r="F150" s="15" t="str">
        <f aca="false">IF($A150="","",IFERROR(INDEX(Team!$B$5:$B$64,MATCH($A150,Team!$A$5:$A$64,0)),"?"))</f>
        <v/>
      </c>
      <c r="G150" s="16" t="str">
        <f aca="false">IF(OR($A150="",$B150="",$C150="",$C150&lt;$B150),"",NETWORKDAYS($B150,$C150,Einstellungen!$I$7:$I$40))</f>
        <v/>
      </c>
      <c r="H150" s="16" t="str">
        <f aca="true">IF(OR($A150="",$B150="",$C150="",$C150&lt;$B150),"",IF(MIN($C150,Einstellungen!$B$4)&lt;MAX($B150,Einstellungen!$B$3),0,IFERROR(SUMPRODUCT(--(MOD(OFFSET(Konflikt!$G$4,MATCH($A150,Team!$A$5:$A$64,0),MAX($B150,Einstellungen!$B$3)-Einstellungen!$B$3,1,MIN($C150,Einstellungen!$B$4)-MAX($B150,Einstellungen!$B$3)+1),2)=1)),"?")))</f>
        <v/>
      </c>
      <c r="I150" s="16" t="str">
        <f aca="true">IF(OR($A150="",$B150="",$C150="",$C150&lt;$B150),"",IF(MIN($C150,Einstellungen!$B$4)&lt;MAX($B150,Einstellungen!$B$3),0,IFERROR(SUMPRODUCT(--(OFFSET(Konflikt!$G$4,MATCH($A150,Team!$A$5:$A$64,0),MAX($B150,Einstellungen!$B$3)-Einstellungen!$B$3,1,MIN($C150,Einstellungen!$B$4)-MAX($B150,Einstellungen!$B$3)+1)&gt;=2)),"?")))</f>
        <v/>
      </c>
      <c r="J150" s="15" t="str">
        <f aca="false">IF($A150="","",IF(OR($B150="",$C150=""),"Von und Bis eintragen",IF($C150&lt;$B150,"Bis liegt vor Von",IF(ISNA(MATCH($A150,Team!$A$5:$A$64,0)),"Name fehlt im Blatt Team",IF(N($H150)+N($I150)&gt;0,"Engpass – bitte absprechen",IF(OR($B150&lt;Einstellungen!$B$3,$C150&gt;Einstellungen!$B$4),"Teils außerhalb des Planungszeitraums","ok"))))))</f>
        <v/>
      </c>
    </row>
    <row r="151" customFormat="false" ht="15" hidden="false" customHeight="false" outlineLevel="0" collapsed="false">
      <c r="A151" s="11"/>
      <c r="B151" s="7"/>
      <c r="C151" s="7"/>
      <c r="D151" s="11"/>
      <c r="E151" s="11"/>
      <c r="F151" s="15" t="str">
        <f aca="false">IF($A151="","",IFERROR(INDEX(Team!$B$5:$B$64,MATCH($A151,Team!$A$5:$A$64,0)),"?"))</f>
        <v/>
      </c>
      <c r="G151" s="16" t="str">
        <f aca="false">IF(OR($A151="",$B151="",$C151="",$C151&lt;$B151),"",NETWORKDAYS($B151,$C151,Einstellungen!$I$7:$I$40))</f>
        <v/>
      </c>
      <c r="H151" s="16" t="str">
        <f aca="true">IF(OR($A151="",$B151="",$C151="",$C151&lt;$B151),"",IF(MIN($C151,Einstellungen!$B$4)&lt;MAX($B151,Einstellungen!$B$3),0,IFERROR(SUMPRODUCT(--(MOD(OFFSET(Konflikt!$G$4,MATCH($A151,Team!$A$5:$A$64,0),MAX($B151,Einstellungen!$B$3)-Einstellungen!$B$3,1,MIN($C151,Einstellungen!$B$4)-MAX($B151,Einstellungen!$B$3)+1),2)=1)),"?")))</f>
        <v/>
      </c>
      <c r="I151" s="16" t="str">
        <f aca="true">IF(OR($A151="",$B151="",$C151="",$C151&lt;$B151),"",IF(MIN($C151,Einstellungen!$B$4)&lt;MAX($B151,Einstellungen!$B$3),0,IFERROR(SUMPRODUCT(--(OFFSET(Konflikt!$G$4,MATCH($A151,Team!$A$5:$A$64,0),MAX($B151,Einstellungen!$B$3)-Einstellungen!$B$3,1,MIN($C151,Einstellungen!$B$4)-MAX($B151,Einstellungen!$B$3)+1)&gt;=2)),"?")))</f>
        <v/>
      </c>
      <c r="J151" s="15" t="str">
        <f aca="false">IF($A151="","",IF(OR($B151="",$C151=""),"Von und Bis eintragen",IF($C151&lt;$B151,"Bis liegt vor Von",IF(ISNA(MATCH($A151,Team!$A$5:$A$64,0)),"Name fehlt im Blatt Team",IF(N($H151)+N($I151)&gt;0,"Engpass – bitte absprechen",IF(OR($B151&lt;Einstellungen!$B$3,$C151&gt;Einstellungen!$B$4),"Teils außerhalb des Planungszeitraums","ok"))))))</f>
        <v/>
      </c>
    </row>
    <row r="152" customFormat="false" ht="15" hidden="false" customHeight="false" outlineLevel="0" collapsed="false">
      <c r="A152" s="11"/>
      <c r="B152" s="7"/>
      <c r="C152" s="7"/>
      <c r="D152" s="11"/>
      <c r="E152" s="11"/>
      <c r="F152" s="15" t="str">
        <f aca="false">IF($A152="","",IFERROR(INDEX(Team!$B$5:$B$64,MATCH($A152,Team!$A$5:$A$64,0)),"?"))</f>
        <v/>
      </c>
      <c r="G152" s="16" t="str">
        <f aca="false">IF(OR($A152="",$B152="",$C152="",$C152&lt;$B152),"",NETWORKDAYS($B152,$C152,Einstellungen!$I$7:$I$40))</f>
        <v/>
      </c>
      <c r="H152" s="16" t="str">
        <f aca="true">IF(OR($A152="",$B152="",$C152="",$C152&lt;$B152),"",IF(MIN($C152,Einstellungen!$B$4)&lt;MAX($B152,Einstellungen!$B$3),0,IFERROR(SUMPRODUCT(--(MOD(OFFSET(Konflikt!$G$4,MATCH($A152,Team!$A$5:$A$64,0),MAX($B152,Einstellungen!$B$3)-Einstellungen!$B$3,1,MIN($C152,Einstellungen!$B$4)-MAX($B152,Einstellungen!$B$3)+1),2)=1)),"?")))</f>
        <v/>
      </c>
      <c r="I152" s="16" t="str">
        <f aca="true">IF(OR($A152="",$B152="",$C152="",$C152&lt;$B152),"",IF(MIN($C152,Einstellungen!$B$4)&lt;MAX($B152,Einstellungen!$B$3),0,IFERROR(SUMPRODUCT(--(OFFSET(Konflikt!$G$4,MATCH($A152,Team!$A$5:$A$64,0),MAX($B152,Einstellungen!$B$3)-Einstellungen!$B$3,1,MIN($C152,Einstellungen!$B$4)-MAX($B152,Einstellungen!$B$3)+1)&gt;=2)),"?")))</f>
        <v/>
      </c>
      <c r="J152" s="15" t="str">
        <f aca="false">IF($A152="","",IF(OR($B152="",$C152=""),"Von und Bis eintragen",IF($C152&lt;$B152,"Bis liegt vor Von",IF(ISNA(MATCH($A152,Team!$A$5:$A$64,0)),"Name fehlt im Blatt Team",IF(N($H152)+N($I152)&gt;0,"Engpass – bitte absprechen",IF(OR($B152&lt;Einstellungen!$B$3,$C152&gt;Einstellungen!$B$4),"Teils außerhalb des Planungszeitraums","ok"))))))</f>
        <v/>
      </c>
    </row>
    <row r="153" customFormat="false" ht="15" hidden="false" customHeight="false" outlineLevel="0" collapsed="false">
      <c r="A153" s="11"/>
      <c r="B153" s="7"/>
      <c r="C153" s="7"/>
      <c r="D153" s="11"/>
      <c r="E153" s="11"/>
      <c r="F153" s="15" t="str">
        <f aca="false">IF($A153="","",IFERROR(INDEX(Team!$B$5:$B$64,MATCH($A153,Team!$A$5:$A$64,0)),"?"))</f>
        <v/>
      </c>
      <c r="G153" s="16" t="str">
        <f aca="false">IF(OR($A153="",$B153="",$C153="",$C153&lt;$B153),"",NETWORKDAYS($B153,$C153,Einstellungen!$I$7:$I$40))</f>
        <v/>
      </c>
      <c r="H153" s="16" t="str">
        <f aca="true">IF(OR($A153="",$B153="",$C153="",$C153&lt;$B153),"",IF(MIN($C153,Einstellungen!$B$4)&lt;MAX($B153,Einstellungen!$B$3),0,IFERROR(SUMPRODUCT(--(MOD(OFFSET(Konflikt!$G$4,MATCH($A153,Team!$A$5:$A$64,0),MAX($B153,Einstellungen!$B$3)-Einstellungen!$B$3,1,MIN($C153,Einstellungen!$B$4)-MAX($B153,Einstellungen!$B$3)+1),2)=1)),"?")))</f>
        <v/>
      </c>
      <c r="I153" s="16" t="str">
        <f aca="true">IF(OR($A153="",$B153="",$C153="",$C153&lt;$B153),"",IF(MIN($C153,Einstellungen!$B$4)&lt;MAX($B153,Einstellungen!$B$3),0,IFERROR(SUMPRODUCT(--(OFFSET(Konflikt!$G$4,MATCH($A153,Team!$A$5:$A$64,0),MAX($B153,Einstellungen!$B$3)-Einstellungen!$B$3,1,MIN($C153,Einstellungen!$B$4)-MAX($B153,Einstellungen!$B$3)+1)&gt;=2)),"?")))</f>
        <v/>
      </c>
      <c r="J153" s="15" t="str">
        <f aca="false">IF($A153="","",IF(OR($B153="",$C153=""),"Von und Bis eintragen",IF($C153&lt;$B153,"Bis liegt vor Von",IF(ISNA(MATCH($A153,Team!$A$5:$A$64,0)),"Name fehlt im Blatt Team",IF(N($H153)+N($I153)&gt;0,"Engpass – bitte absprechen",IF(OR($B153&lt;Einstellungen!$B$3,$C153&gt;Einstellungen!$B$4),"Teils außerhalb des Planungszeitraums","ok"))))))</f>
        <v/>
      </c>
    </row>
    <row r="154" customFormat="false" ht="15" hidden="false" customHeight="false" outlineLevel="0" collapsed="false">
      <c r="A154" s="11"/>
      <c r="B154" s="7"/>
      <c r="C154" s="7"/>
      <c r="D154" s="11"/>
      <c r="E154" s="11"/>
      <c r="F154" s="15" t="str">
        <f aca="false">IF($A154="","",IFERROR(INDEX(Team!$B$5:$B$64,MATCH($A154,Team!$A$5:$A$64,0)),"?"))</f>
        <v/>
      </c>
      <c r="G154" s="16" t="str">
        <f aca="false">IF(OR($A154="",$B154="",$C154="",$C154&lt;$B154),"",NETWORKDAYS($B154,$C154,Einstellungen!$I$7:$I$40))</f>
        <v/>
      </c>
      <c r="H154" s="16" t="str">
        <f aca="true">IF(OR($A154="",$B154="",$C154="",$C154&lt;$B154),"",IF(MIN($C154,Einstellungen!$B$4)&lt;MAX($B154,Einstellungen!$B$3),0,IFERROR(SUMPRODUCT(--(MOD(OFFSET(Konflikt!$G$4,MATCH($A154,Team!$A$5:$A$64,0),MAX($B154,Einstellungen!$B$3)-Einstellungen!$B$3,1,MIN($C154,Einstellungen!$B$4)-MAX($B154,Einstellungen!$B$3)+1),2)=1)),"?")))</f>
        <v/>
      </c>
      <c r="I154" s="16" t="str">
        <f aca="true">IF(OR($A154="",$B154="",$C154="",$C154&lt;$B154),"",IF(MIN($C154,Einstellungen!$B$4)&lt;MAX($B154,Einstellungen!$B$3),0,IFERROR(SUMPRODUCT(--(OFFSET(Konflikt!$G$4,MATCH($A154,Team!$A$5:$A$64,0),MAX($B154,Einstellungen!$B$3)-Einstellungen!$B$3,1,MIN($C154,Einstellungen!$B$4)-MAX($B154,Einstellungen!$B$3)+1)&gt;=2)),"?")))</f>
        <v/>
      </c>
      <c r="J154" s="15" t="str">
        <f aca="false">IF($A154="","",IF(OR($B154="",$C154=""),"Von und Bis eintragen",IF($C154&lt;$B154,"Bis liegt vor Von",IF(ISNA(MATCH($A154,Team!$A$5:$A$64,0)),"Name fehlt im Blatt Team",IF(N($H154)+N($I154)&gt;0,"Engpass – bitte absprechen",IF(OR($B154&lt;Einstellungen!$B$3,$C154&gt;Einstellungen!$B$4),"Teils außerhalb des Planungszeitraums","ok"))))))</f>
        <v/>
      </c>
    </row>
    <row r="155" customFormat="false" ht="15" hidden="false" customHeight="false" outlineLevel="0" collapsed="false">
      <c r="A155" s="11"/>
      <c r="B155" s="7"/>
      <c r="C155" s="7"/>
      <c r="D155" s="11"/>
      <c r="E155" s="11"/>
      <c r="F155" s="15" t="str">
        <f aca="false">IF($A155="","",IFERROR(INDEX(Team!$B$5:$B$64,MATCH($A155,Team!$A$5:$A$64,0)),"?"))</f>
        <v/>
      </c>
      <c r="G155" s="16" t="str">
        <f aca="false">IF(OR($A155="",$B155="",$C155="",$C155&lt;$B155),"",NETWORKDAYS($B155,$C155,Einstellungen!$I$7:$I$40))</f>
        <v/>
      </c>
      <c r="H155" s="16" t="str">
        <f aca="true">IF(OR($A155="",$B155="",$C155="",$C155&lt;$B155),"",IF(MIN($C155,Einstellungen!$B$4)&lt;MAX($B155,Einstellungen!$B$3),0,IFERROR(SUMPRODUCT(--(MOD(OFFSET(Konflikt!$G$4,MATCH($A155,Team!$A$5:$A$64,0),MAX($B155,Einstellungen!$B$3)-Einstellungen!$B$3,1,MIN($C155,Einstellungen!$B$4)-MAX($B155,Einstellungen!$B$3)+1),2)=1)),"?")))</f>
        <v/>
      </c>
      <c r="I155" s="16" t="str">
        <f aca="true">IF(OR($A155="",$B155="",$C155="",$C155&lt;$B155),"",IF(MIN($C155,Einstellungen!$B$4)&lt;MAX($B155,Einstellungen!$B$3),0,IFERROR(SUMPRODUCT(--(OFFSET(Konflikt!$G$4,MATCH($A155,Team!$A$5:$A$64,0),MAX($B155,Einstellungen!$B$3)-Einstellungen!$B$3,1,MIN($C155,Einstellungen!$B$4)-MAX($B155,Einstellungen!$B$3)+1)&gt;=2)),"?")))</f>
        <v/>
      </c>
      <c r="J155" s="15" t="str">
        <f aca="false">IF($A155="","",IF(OR($B155="",$C155=""),"Von und Bis eintragen",IF($C155&lt;$B155,"Bis liegt vor Von",IF(ISNA(MATCH($A155,Team!$A$5:$A$64,0)),"Name fehlt im Blatt Team",IF(N($H155)+N($I155)&gt;0,"Engpass – bitte absprechen",IF(OR($B155&lt;Einstellungen!$B$3,$C155&gt;Einstellungen!$B$4),"Teils außerhalb des Planungszeitraums","ok"))))))</f>
        <v/>
      </c>
    </row>
    <row r="156" customFormat="false" ht="15" hidden="false" customHeight="false" outlineLevel="0" collapsed="false">
      <c r="A156" s="11"/>
      <c r="B156" s="7"/>
      <c r="C156" s="7"/>
      <c r="D156" s="11"/>
      <c r="E156" s="11"/>
      <c r="F156" s="15" t="str">
        <f aca="false">IF($A156="","",IFERROR(INDEX(Team!$B$5:$B$64,MATCH($A156,Team!$A$5:$A$64,0)),"?"))</f>
        <v/>
      </c>
      <c r="G156" s="16" t="str">
        <f aca="false">IF(OR($A156="",$B156="",$C156="",$C156&lt;$B156),"",NETWORKDAYS($B156,$C156,Einstellungen!$I$7:$I$40))</f>
        <v/>
      </c>
      <c r="H156" s="16" t="str">
        <f aca="true">IF(OR($A156="",$B156="",$C156="",$C156&lt;$B156),"",IF(MIN($C156,Einstellungen!$B$4)&lt;MAX($B156,Einstellungen!$B$3),0,IFERROR(SUMPRODUCT(--(MOD(OFFSET(Konflikt!$G$4,MATCH($A156,Team!$A$5:$A$64,0),MAX($B156,Einstellungen!$B$3)-Einstellungen!$B$3,1,MIN($C156,Einstellungen!$B$4)-MAX($B156,Einstellungen!$B$3)+1),2)=1)),"?")))</f>
        <v/>
      </c>
      <c r="I156" s="16" t="str">
        <f aca="true">IF(OR($A156="",$B156="",$C156="",$C156&lt;$B156),"",IF(MIN($C156,Einstellungen!$B$4)&lt;MAX($B156,Einstellungen!$B$3),0,IFERROR(SUMPRODUCT(--(OFFSET(Konflikt!$G$4,MATCH($A156,Team!$A$5:$A$64,0),MAX($B156,Einstellungen!$B$3)-Einstellungen!$B$3,1,MIN($C156,Einstellungen!$B$4)-MAX($B156,Einstellungen!$B$3)+1)&gt;=2)),"?")))</f>
        <v/>
      </c>
      <c r="J156" s="15" t="str">
        <f aca="false">IF($A156="","",IF(OR($B156="",$C156=""),"Von und Bis eintragen",IF($C156&lt;$B156,"Bis liegt vor Von",IF(ISNA(MATCH($A156,Team!$A$5:$A$64,0)),"Name fehlt im Blatt Team",IF(N($H156)+N($I156)&gt;0,"Engpass – bitte absprechen",IF(OR($B156&lt;Einstellungen!$B$3,$C156&gt;Einstellungen!$B$4),"Teils außerhalb des Planungszeitraums","ok"))))))</f>
        <v/>
      </c>
    </row>
    <row r="157" customFormat="false" ht="15" hidden="false" customHeight="false" outlineLevel="0" collapsed="false">
      <c r="A157" s="11"/>
      <c r="B157" s="7"/>
      <c r="C157" s="7"/>
      <c r="D157" s="11"/>
      <c r="E157" s="11"/>
      <c r="F157" s="15" t="str">
        <f aca="false">IF($A157="","",IFERROR(INDEX(Team!$B$5:$B$64,MATCH($A157,Team!$A$5:$A$64,0)),"?"))</f>
        <v/>
      </c>
      <c r="G157" s="16" t="str">
        <f aca="false">IF(OR($A157="",$B157="",$C157="",$C157&lt;$B157),"",NETWORKDAYS($B157,$C157,Einstellungen!$I$7:$I$40))</f>
        <v/>
      </c>
      <c r="H157" s="16" t="str">
        <f aca="true">IF(OR($A157="",$B157="",$C157="",$C157&lt;$B157),"",IF(MIN($C157,Einstellungen!$B$4)&lt;MAX($B157,Einstellungen!$B$3),0,IFERROR(SUMPRODUCT(--(MOD(OFFSET(Konflikt!$G$4,MATCH($A157,Team!$A$5:$A$64,0),MAX($B157,Einstellungen!$B$3)-Einstellungen!$B$3,1,MIN($C157,Einstellungen!$B$4)-MAX($B157,Einstellungen!$B$3)+1),2)=1)),"?")))</f>
        <v/>
      </c>
      <c r="I157" s="16" t="str">
        <f aca="true">IF(OR($A157="",$B157="",$C157="",$C157&lt;$B157),"",IF(MIN($C157,Einstellungen!$B$4)&lt;MAX($B157,Einstellungen!$B$3),0,IFERROR(SUMPRODUCT(--(OFFSET(Konflikt!$G$4,MATCH($A157,Team!$A$5:$A$64,0),MAX($B157,Einstellungen!$B$3)-Einstellungen!$B$3,1,MIN($C157,Einstellungen!$B$4)-MAX($B157,Einstellungen!$B$3)+1)&gt;=2)),"?")))</f>
        <v/>
      </c>
      <c r="J157" s="15" t="str">
        <f aca="false">IF($A157="","",IF(OR($B157="",$C157=""),"Von und Bis eintragen",IF($C157&lt;$B157,"Bis liegt vor Von",IF(ISNA(MATCH($A157,Team!$A$5:$A$64,0)),"Name fehlt im Blatt Team",IF(N($H157)+N($I157)&gt;0,"Engpass – bitte absprechen",IF(OR($B157&lt;Einstellungen!$B$3,$C157&gt;Einstellungen!$B$4),"Teils außerhalb des Planungszeitraums","ok"))))))</f>
        <v/>
      </c>
    </row>
    <row r="158" customFormat="false" ht="15" hidden="false" customHeight="false" outlineLevel="0" collapsed="false">
      <c r="A158" s="11"/>
      <c r="B158" s="7"/>
      <c r="C158" s="7"/>
      <c r="D158" s="11"/>
      <c r="E158" s="11"/>
      <c r="F158" s="15" t="str">
        <f aca="false">IF($A158="","",IFERROR(INDEX(Team!$B$5:$B$64,MATCH($A158,Team!$A$5:$A$64,0)),"?"))</f>
        <v/>
      </c>
      <c r="G158" s="16" t="str">
        <f aca="false">IF(OR($A158="",$B158="",$C158="",$C158&lt;$B158),"",NETWORKDAYS($B158,$C158,Einstellungen!$I$7:$I$40))</f>
        <v/>
      </c>
      <c r="H158" s="16" t="str">
        <f aca="true">IF(OR($A158="",$B158="",$C158="",$C158&lt;$B158),"",IF(MIN($C158,Einstellungen!$B$4)&lt;MAX($B158,Einstellungen!$B$3),0,IFERROR(SUMPRODUCT(--(MOD(OFFSET(Konflikt!$G$4,MATCH($A158,Team!$A$5:$A$64,0),MAX($B158,Einstellungen!$B$3)-Einstellungen!$B$3,1,MIN($C158,Einstellungen!$B$4)-MAX($B158,Einstellungen!$B$3)+1),2)=1)),"?")))</f>
        <v/>
      </c>
      <c r="I158" s="16" t="str">
        <f aca="true">IF(OR($A158="",$B158="",$C158="",$C158&lt;$B158),"",IF(MIN($C158,Einstellungen!$B$4)&lt;MAX($B158,Einstellungen!$B$3),0,IFERROR(SUMPRODUCT(--(OFFSET(Konflikt!$G$4,MATCH($A158,Team!$A$5:$A$64,0),MAX($B158,Einstellungen!$B$3)-Einstellungen!$B$3,1,MIN($C158,Einstellungen!$B$4)-MAX($B158,Einstellungen!$B$3)+1)&gt;=2)),"?")))</f>
        <v/>
      </c>
      <c r="J158" s="15" t="str">
        <f aca="false">IF($A158="","",IF(OR($B158="",$C158=""),"Von und Bis eintragen",IF($C158&lt;$B158,"Bis liegt vor Von",IF(ISNA(MATCH($A158,Team!$A$5:$A$64,0)),"Name fehlt im Blatt Team",IF(N($H158)+N($I158)&gt;0,"Engpass – bitte absprechen",IF(OR($B158&lt;Einstellungen!$B$3,$C158&gt;Einstellungen!$B$4),"Teils außerhalb des Planungszeitraums","ok"))))))</f>
        <v/>
      </c>
    </row>
    <row r="159" customFormat="false" ht="15" hidden="false" customHeight="false" outlineLevel="0" collapsed="false">
      <c r="A159" s="11"/>
      <c r="B159" s="7"/>
      <c r="C159" s="7"/>
      <c r="D159" s="11"/>
      <c r="E159" s="11"/>
      <c r="F159" s="15" t="str">
        <f aca="false">IF($A159="","",IFERROR(INDEX(Team!$B$5:$B$64,MATCH($A159,Team!$A$5:$A$64,0)),"?"))</f>
        <v/>
      </c>
      <c r="G159" s="16" t="str">
        <f aca="false">IF(OR($A159="",$B159="",$C159="",$C159&lt;$B159),"",NETWORKDAYS($B159,$C159,Einstellungen!$I$7:$I$40))</f>
        <v/>
      </c>
      <c r="H159" s="16" t="str">
        <f aca="true">IF(OR($A159="",$B159="",$C159="",$C159&lt;$B159),"",IF(MIN($C159,Einstellungen!$B$4)&lt;MAX($B159,Einstellungen!$B$3),0,IFERROR(SUMPRODUCT(--(MOD(OFFSET(Konflikt!$G$4,MATCH($A159,Team!$A$5:$A$64,0),MAX($B159,Einstellungen!$B$3)-Einstellungen!$B$3,1,MIN($C159,Einstellungen!$B$4)-MAX($B159,Einstellungen!$B$3)+1),2)=1)),"?")))</f>
        <v/>
      </c>
      <c r="I159" s="16" t="str">
        <f aca="true">IF(OR($A159="",$B159="",$C159="",$C159&lt;$B159),"",IF(MIN($C159,Einstellungen!$B$4)&lt;MAX($B159,Einstellungen!$B$3),0,IFERROR(SUMPRODUCT(--(OFFSET(Konflikt!$G$4,MATCH($A159,Team!$A$5:$A$64,0),MAX($B159,Einstellungen!$B$3)-Einstellungen!$B$3,1,MIN($C159,Einstellungen!$B$4)-MAX($B159,Einstellungen!$B$3)+1)&gt;=2)),"?")))</f>
        <v/>
      </c>
      <c r="J159" s="15" t="str">
        <f aca="false">IF($A159="","",IF(OR($B159="",$C159=""),"Von und Bis eintragen",IF($C159&lt;$B159,"Bis liegt vor Von",IF(ISNA(MATCH($A159,Team!$A$5:$A$64,0)),"Name fehlt im Blatt Team",IF(N($H159)+N($I159)&gt;0,"Engpass – bitte absprechen",IF(OR($B159&lt;Einstellungen!$B$3,$C159&gt;Einstellungen!$B$4),"Teils außerhalb des Planungszeitraums","ok"))))))</f>
        <v/>
      </c>
    </row>
    <row r="160" customFormat="false" ht="15" hidden="false" customHeight="false" outlineLevel="0" collapsed="false">
      <c r="A160" s="11"/>
      <c r="B160" s="7"/>
      <c r="C160" s="7"/>
      <c r="D160" s="11"/>
      <c r="E160" s="11"/>
      <c r="F160" s="15" t="str">
        <f aca="false">IF($A160="","",IFERROR(INDEX(Team!$B$5:$B$64,MATCH($A160,Team!$A$5:$A$64,0)),"?"))</f>
        <v/>
      </c>
      <c r="G160" s="16" t="str">
        <f aca="false">IF(OR($A160="",$B160="",$C160="",$C160&lt;$B160),"",NETWORKDAYS($B160,$C160,Einstellungen!$I$7:$I$40))</f>
        <v/>
      </c>
      <c r="H160" s="16" t="str">
        <f aca="true">IF(OR($A160="",$B160="",$C160="",$C160&lt;$B160),"",IF(MIN($C160,Einstellungen!$B$4)&lt;MAX($B160,Einstellungen!$B$3),0,IFERROR(SUMPRODUCT(--(MOD(OFFSET(Konflikt!$G$4,MATCH($A160,Team!$A$5:$A$64,0),MAX($B160,Einstellungen!$B$3)-Einstellungen!$B$3,1,MIN($C160,Einstellungen!$B$4)-MAX($B160,Einstellungen!$B$3)+1),2)=1)),"?")))</f>
        <v/>
      </c>
      <c r="I160" s="16" t="str">
        <f aca="true">IF(OR($A160="",$B160="",$C160="",$C160&lt;$B160),"",IF(MIN($C160,Einstellungen!$B$4)&lt;MAX($B160,Einstellungen!$B$3),0,IFERROR(SUMPRODUCT(--(OFFSET(Konflikt!$G$4,MATCH($A160,Team!$A$5:$A$64,0),MAX($B160,Einstellungen!$B$3)-Einstellungen!$B$3,1,MIN($C160,Einstellungen!$B$4)-MAX($B160,Einstellungen!$B$3)+1)&gt;=2)),"?")))</f>
        <v/>
      </c>
      <c r="J160" s="15" t="str">
        <f aca="false">IF($A160="","",IF(OR($B160="",$C160=""),"Von und Bis eintragen",IF($C160&lt;$B160,"Bis liegt vor Von",IF(ISNA(MATCH($A160,Team!$A$5:$A$64,0)),"Name fehlt im Blatt Team",IF(N($H160)+N($I160)&gt;0,"Engpass – bitte absprechen",IF(OR($B160&lt;Einstellungen!$B$3,$C160&gt;Einstellungen!$B$4),"Teils außerhalb des Planungszeitraums","ok"))))))</f>
        <v/>
      </c>
    </row>
    <row r="161" customFormat="false" ht="15" hidden="false" customHeight="false" outlineLevel="0" collapsed="false">
      <c r="A161" s="11"/>
      <c r="B161" s="7"/>
      <c r="C161" s="7"/>
      <c r="D161" s="11"/>
      <c r="E161" s="11"/>
      <c r="F161" s="15" t="str">
        <f aca="false">IF($A161="","",IFERROR(INDEX(Team!$B$5:$B$64,MATCH($A161,Team!$A$5:$A$64,0)),"?"))</f>
        <v/>
      </c>
      <c r="G161" s="16" t="str">
        <f aca="false">IF(OR($A161="",$B161="",$C161="",$C161&lt;$B161),"",NETWORKDAYS($B161,$C161,Einstellungen!$I$7:$I$40))</f>
        <v/>
      </c>
      <c r="H161" s="16" t="str">
        <f aca="true">IF(OR($A161="",$B161="",$C161="",$C161&lt;$B161),"",IF(MIN($C161,Einstellungen!$B$4)&lt;MAX($B161,Einstellungen!$B$3),0,IFERROR(SUMPRODUCT(--(MOD(OFFSET(Konflikt!$G$4,MATCH($A161,Team!$A$5:$A$64,0),MAX($B161,Einstellungen!$B$3)-Einstellungen!$B$3,1,MIN($C161,Einstellungen!$B$4)-MAX($B161,Einstellungen!$B$3)+1),2)=1)),"?")))</f>
        <v/>
      </c>
      <c r="I161" s="16" t="str">
        <f aca="true">IF(OR($A161="",$B161="",$C161="",$C161&lt;$B161),"",IF(MIN($C161,Einstellungen!$B$4)&lt;MAX($B161,Einstellungen!$B$3),0,IFERROR(SUMPRODUCT(--(OFFSET(Konflikt!$G$4,MATCH($A161,Team!$A$5:$A$64,0),MAX($B161,Einstellungen!$B$3)-Einstellungen!$B$3,1,MIN($C161,Einstellungen!$B$4)-MAX($B161,Einstellungen!$B$3)+1)&gt;=2)),"?")))</f>
        <v/>
      </c>
      <c r="J161" s="15" t="str">
        <f aca="false">IF($A161="","",IF(OR($B161="",$C161=""),"Von und Bis eintragen",IF($C161&lt;$B161,"Bis liegt vor Von",IF(ISNA(MATCH($A161,Team!$A$5:$A$64,0)),"Name fehlt im Blatt Team",IF(N($H161)+N($I161)&gt;0,"Engpass – bitte absprechen",IF(OR($B161&lt;Einstellungen!$B$3,$C161&gt;Einstellungen!$B$4),"Teils außerhalb des Planungszeitraums","ok"))))))</f>
        <v/>
      </c>
    </row>
    <row r="162" customFormat="false" ht="15" hidden="false" customHeight="false" outlineLevel="0" collapsed="false">
      <c r="A162" s="11"/>
      <c r="B162" s="7"/>
      <c r="C162" s="7"/>
      <c r="D162" s="11"/>
      <c r="E162" s="11"/>
      <c r="F162" s="15" t="str">
        <f aca="false">IF($A162="","",IFERROR(INDEX(Team!$B$5:$B$64,MATCH($A162,Team!$A$5:$A$64,0)),"?"))</f>
        <v/>
      </c>
      <c r="G162" s="16" t="str">
        <f aca="false">IF(OR($A162="",$B162="",$C162="",$C162&lt;$B162),"",NETWORKDAYS($B162,$C162,Einstellungen!$I$7:$I$40))</f>
        <v/>
      </c>
      <c r="H162" s="16" t="str">
        <f aca="true">IF(OR($A162="",$B162="",$C162="",$C162&lt;$B162),"",IF(MIN($C162,Einstellungen!$B$4)&lt;MAX($B162,Einstellungen!$B$3),0,IFERROR(SUMPRODUCT(--(MOD(OFFSET(Konflikt!$G$4,MATCH($A162,Team!$A$5:$A$64,0),MAX($B162,Einstellungen!$B$3)-Einstellungen!$B$3,1,MIN($C162,Einstellungen!$B$4)-MAX($B162,Einstellungen!$B$3)+1),2)=1)),"?")))</f>
        <v/>
      </c>
      <c r="I162" s="16" t="str">
        <f aca="true">IF(OR($A162="",$B162="",$C162="",$C162&lt;$B162),"",IF(MIN($C162,Einstellungen!$B$4)&lt;MAX($B162,Einstellungen!$B$3),0,IFERROR(SUMPRODUCT(--(OFFSET(Konflikt!$G$4,MATCH($A162,Team!$A$5:$A$64,0),MAX($B162,Einstellungen!$B$3)-Einstellungen!$B$3,1,MIN($C162,Einstellungen!$B$4)-MAX($B162,Einstellungen!$B$3)+1)&gt;=2)),"?")))</f>
        <v/>
      </c>
      <c r="J162" s="15" t="str">
        <f aca="false">IF($A162="","",IF(OR($B162="",$C162=""),"Von und Bis eintragen",IF($C162&lt;$B162,"Bis liegt vor Von",IF(ISNA(MATCH($A162,Team!$A$5:$A$64,0)),"Name fehlt im Blatt Team",IF(N($H162)+N($I162)&gt;0,"Engpass – bitte absprechen",IF(OR($B162&lt;Einstellungen!$B$3,$C162&gt;Einstellungen!$B$4),"Teils außerhalb des Planungszeitraums","ok"))))))</f>
        <v/>
      </c>
    </row>
    <row r="163" customFormat="false" ht="15" hidden="false" customHeight="false" outlineLevel="0" collapsed="false">
      <c r="A163" s="11"/>
      <c r="B163" s="7"/>
      <c r="C163" s="7"/>
      <c r="D163" s="11"/>
      <c r="E163" s="11"/>
      <c r="F163" s="15" t="str">
        <f aca="false">IF($A163="","",IFERROR(INDEX(Team!$B$5:$B$64,MATCH($A163,Team!$A$5:$A$64,0)),"?"))</f>
        <v/>
      </c>
      <c r="G163" s="16" t="str">
        <f aca="false">IF(OR($A163="",$B163="",$C163="",$C163&lt;$B163),"",NETWORKDAYS($B163,$C163,Einstellungen!$I$7:$I$40))</f>
        <v/>
      </c>
      <c r="H163" s="16" t="str">
        <f aca="true">IF(OR($A163="",$B163="",$C163="",$C163&lt;$B163),"",IF(MIN($C163,Einstellungen!$B$4)&lt;MAX($B163,Einstellungen!$B$3),0,IFERROR(SUMPRODUCT(--(MOD(OFFSET(Konflikt!$G$4,MATCH($A163,Team!$A$5:$A$64,0),MAX($B163,Einstellungen!$B$3)-Einstellungen!$B$3,1,MIN($C163,Einstellungen!$B$4)-MAX($B163,Einstellungen!$B$3)+1),2)=1)),"?")))</f>
        <v/>
      </c>
      <c r="I163" s="16" t="str">
        <f aca="true">IF(OR($A163="",$B163="",$C163="",$C163&lt;$B163),"",IF(MIN($C163,Einstellungen!$B$4)&lt;MAX($B163,Einstellungen!$B$3),0,IFERROR(SUMPRODUCT(--(OFFSET(Konflikt!$G$4,MATCH($A163,Team!$A$5:$A$64,0),MAX($B163,Einstellungen!$B$3)-Einstellungen!$B$3,1,MIN($C163,Einstellungen!$B$4)-MAX($B163,Einstellungen!$B$3)+1)&gt;=2)),"?")))</f>
        <v/>
      </c>
      <c r="J163" s="15" t="str">
        <f aca="false">IF($A163="","",IF(OR($B163="",$C163=""),"Von und Bis eintragen",IF($C163&lt;$B163,"Bis liegt vor Von",IF(ISNA(MATCH($A163,Team!$A$5:$A$64,0)),"Name fehlt im Blatt Team",IF(N($H163)+N($I163)&gt;0,"Engpass – bitte absprechen",IF(OR($B163&lt;Einstellungen!$B$3,$C163&gt;Einstellungen!$B$4),"Teils außerhalb des Planungszeitraums","ok"))))))</f>
        <v/>
      </c>
    </row>
    <row r="164" customFormat="false" ht="15" hidden="false" customHeight="false" outlineLevel="0" collapsed="false">
      <c r="A164" s="11"/>
      <c r="B164" s="7"/>
      <c r="C164" s="7"/>
      <c r="D164" s="11"/>
      <c r="E164" s="11"/>
      <c r="F164" s="15" t="str">
        <f aca="false">IF($A164="","",IFERROR(INDEX(Team!$B$5:$B$64,MATCH($A164,Team!$A$5:$A$64,0)),"?"))</f>
        <v/>
      </c>
      <c r="G164" s="16" t="str">
        <f aca="false">IF(OR($A164="",$B164="",$C164="",$C164&lt;$B164),"",NETWORKDAYS($B164,$C164,Einstellungen!$I$7:$I$40))</f>
        <v/>
      </c>
      <c r="H164" s="16" t="str">
        <f aca="true">IF(OR($A164="",$B164="",$C164="",$C164&lt;$B164),"",IF(MIN($C164,Einstellungen!$B$4)&lt;MAX($B164,Einstellungen!$B$3),0,IFERROR(SUMPRODUCT(--(MOD(OFFSET(Konflikt!$G$4,MATCH($A164,Team!$A$5:$A$64,0),MAX($B164,Einstellungen!$B$3)-Einstellungen!$B$3,1,MIN($C164,Einstellungen!$B$4)-MAX($B164,Einstellungen!$B$3)+1),2)=1)),"?")))</f>
        <v/>
      </c>
      <c r="I164" s="16" t="str">
        <f aca="true">IF(OR($A164="",$B164="",$C164="",$C164&lt;$B164),"",IF(MIN($C164,Einstellungen!$B$4)&lt;MAX($B164,Einstellungen!$B$3),0,IFERROR(SUMPRODUCT(--(OFFSET(Konflikt!$G$4,MATCH($A164,Team!$A$5:$A$64,0),MAX($B164,Einstellungen!$B$3)-Einstellungen!$B$3,1,MIN($C164,Einstellungen!$B$4)-MAX($B164,Einstellungen!$B$3)+1)&gt;=2)),"?")))</f>
        <v/>
      </c>
      <c r="J164" s="15" t="str">
        <f aca="false">IF($A164="","",IF(OR($B164="",$C164=""),"Von und Bis eintragen",IF($C164&lt;$B164,"Bis liegt vor Von",IF(ISNA(MATCH($A164,Team!$A$5:$A$64,0)),"Name fehlt im Blatt Team",IF(N($H164)+N($I164)&gt;0,"Engpass – bitte absprechen",IF(OR($B164&lt;Einstellungen!$B$3,$C164&gt;Einstellungen!$B$4),"Teils außerhalb des Planungszeitraums","ok"))))))</f>
        <v/>
      </c>
    </row>
    <row r="165" customFormat="false" ht="15" hidden="false" customHeight="false" outlineLevel="0" collapsed="false">
      <c r="A165" s="11"/>
      <c r="B165" s="7"/>
      <c r="C165" s="7"/>
      <c r="D165" s="11"/>
      <c r="E165" s="11"/>
      <c r="F165" s="15" t="str">
        <f aca="false">IF($A165="","",IFERROR(INDEX(Team!$B$5:$B$64,MATCH($A165,Team!$A$5:$A$64,0)),"?"))</f>
        <v/>
      </c>
      <c r="G165" s="16" t="str">
        <f aca="false">IF(OR($A165="",$B165="",$C165="",$C165&lt;$B165),"",NETWORKDAYS($B165,$C165,Einstellungen!$I$7:$I$40))</f>
        <v/>
      </c>
      <c r="H165" s="16" t="str">
        <f aca="true">IF(OR($A165="",$B165="",$C165="",$C165&lt;$B165),"",IF(MIN($C165,Einstellungen!$B$4)&lt;MAX($B165,Einstellungen!$B$3),0,IFERROR(SUMPRODUCT(--(MOD(OFFSET(Konflikt!$G$4,MATCH($A165,Team!$A$5:$A$64,0),MAX($B165,Einstellungen!$B$3)-Einstellungen!$B$3,1,MIN($C165,Einstellungen!$B$4)-MAX($B165,Einstellungen!$B$3)+1),2)=1)),"?")))</f>
        <v/>
      </c>
      <c r="I165" s="16" t="str">
        <f aca="true">IF(OR($A165="",$B165="",$C165="",$C165&lt;$B165),"",IF(MIN($C165,Einstellungen!$B$4)&lt;MAX($B165,Einstellungen!$B$3),0,IFERROR(SUMPRODUCT(--(OFFSET(Konflikt!$G$4,MATCH($A165,Team!$A$5:$A$64,0),MAX($B165,Einstellungen!$B$3)-Einstellungen!$B$3,1,MIN($C165,Einstellungen!$B$4)-MAX($B165,Einstellungen!$B$3)+1)&gt;=2)),"?")))</f>
        <v/>
      </c>
      <c r="J165" s="15" t="str">
        <f aca="false">IF($A165="","",IF(OR($B165="",$C165=""),"Von und Bis eintragen",IF($C165&lt;$B165,"Bis liegt vor Von",IF(ISNA(MATCH($A165,Team!$A$5:$A$64,0)),"Name fehlt im Blatt Team",IF(N($H165)+N($I165)&gt;0,"Engpass – bitte absprechen",IF(OR($B165&lt;Einstellungen!$B$3,$C165&gt;Einstellungen!$B$4),"Teils außerhalb des Planungszeitraums","ok"))))))</f>
        <v/>
      </c>
    </row>
    <row r="166" customFormat="false" ht="15" hidden="false" customHeight="false" outlineLevel="0" collapsed="false">
      <c r="A166" s="11"/>
      <c r="B166" s="7"/>
      <c r="C166" s="7"/>
      <c r="D166" s="11"/>
      <c r="E166" s="11"/>
      <c r="F166" s="15" t="str">
        <f aca="false">IF($A166="","",IFERROR(INDEX(Team!$B$5:$B$64,MATCH($A166,Team!$A$5:$A$64,0)),"?"))</f>
        <v/>
      </c>
      <c r="G166" s="16" t="str">
        <f aca="false">IF(OR($A166="",$B166="",$C166="",$C166&lt;$B166),"",NETWORKDAYS($B166,$C166,Einstellungen!$I$7:$I$40))</f>
        <v/>
      </c>
      <c r="H166" s="16" t="str">
        <f aca="true">IF(OR($A166="",$B166="",$C166="",$C166&lt;$B166),"",IF(MIN($C166,Einstellungen!$B$4)&lt;MAX($B166,Einstellungen!$B$3),0,IFERROR(SUMPRODUCT(--(MOD(OFFSET(Konflikt!$G$4,MATCH($A166,Team!$A$5:$A$64,0),MAX($B166,Einstellungen!$B$3)-Einstellungen!$B$3,1,MIN($C166,Einstellungen!$B$4)-MAX($B166,Einstellungen!$B$3)+1),2)=1)),"?")))</f>
        <v/>
      </c>
      <c r="I166" s="16" t="str">
        <f aca="true">IF(OR($A166="",$B166="",$C166="",$C166&lt;$B166),"",IF(MIN($C166,Einstellungen!$B$4)&lt;MAX($B166,Einstellungen!$B$3),0,IFERROR(SUMPRODUCT(--(OFFSET(Konflikt!$G$4,MATCH($A166,Team!$A$5:$A$64,0),MAX($B166,Einstellungen!$B$3)-Einstellungen!$B$3,1,MIN($C166,Einstellungen!$B$4)-MAX($B166,Einstellungen!$B$3)+1)&gt;=2)),"?")))</f>
        <v/>
      </c>
      <c r="J166" s="15" t="str">
        <f aca="false">IF($A166="","",IF(OR($B166="",$C166=""),"Von und Bis eintragen",IF($C166&lt;$B166,"Bis liegt vor Von",IF(ISNA(MATCH($A166,Team!$A$5:$A$64,0)),"Name fehlt im Blatt Team",IF(N($H166)+N($I166)&gt;0,"Engpass – bitte absprechen",IF(OR($B166&lt;Einstellungen!$B$3,$C166&gt;Einstellungen!$B$4),"Teils außerhalb des Planungszeitraums","ok"))))))</f>
        <v/>
      </c>
    </row>
    <row r="167" customFormat="false" ht="15" hidden="false" customHeight="false" outlineLevel="0" collapsed="false">
      <c r="A167" s="11"/>
      <c r="B167" s="7"/>
      <c r="C167" s="7"/>
      <c r="D167" s="11"/>
      <c r="E167" s="11"/>
      <c r="F167" s="15" t="str">
        <f aca="false">IF($A167="","",IFERROR(INDEX(Team!$B$5:$B$64,MATCH($A167,Team!$A$5:$A$64,0)),"?"))</f>
        <v/>
      </c>
      <c r="G167" s="16" t="str">
        <f aca="false">IF(OR($A167="",$B167="",$C167="",$C167&lt;$B167),"",NETWORKDAYS($B167,$C167,Einstellungen!$I$7:$I$40))</f>
        <v/>
      </c>
      <c r="H167" s="16" t="str">
        <f aca="true">IF(OR($A167="",$B167="",$C167="",$C167&lt;$B167),"",IF(MIN($C167,Einstellungen!$B$4)&lt;MAX($B167,Einstellungen!$B$3),0,IFERROR(SUMPRODUCT(--(MOD(OFFSET(Konflikt!$G$4,MATCH($A167,Team!$A$5:$A$64,0),MAX($B167,Einstellungen!$B$3)-Einstellungen!$B$3,1,MIN($C167,Einstellungen!$B$4)-MAX($B167,Einstellungen!$B$3)+1),2)=1)),"?")))</f>
        <v/>
      </c>
      <c r="I167" s="16" t="str">
        <f aca="true">IF(OR($A167="",$B167="",$C167="",$C167&lt;$B167),"",IF(MIN($C167,Einstellungen!$B$4)&lt;MAX($B167,Einstellungen!$B$3),0,IFERROR(SUMPRODUCT(--(OFFSET(Konflikt!$G$4,MATCH($A167,Team!$A$5:$A$64,0),MAX($B167,Einstellungen!$B$3)-Einstellungen!$B$3,1,MIN($C167,Einstellungen!$B$4)-MAX($B167,Einstellungen!$B$3)+1)&gt;=2)),"?")))</f>
        <v/>
      </c>
      <c r="J167" s="15" t="str">
        <f aca="false">IF($A167="","",IF(OR($B167="",$C167=""),"Von und Bis eintragen",IF($C167&lt;$B167,"Bis liegt vor Von",IF(ISNA(MATCH($A167,Team!$A$5:$A$64,0)),"Name fehlt im Blatt Team",IF(N($H167)+N($I167)&gt;0,"Engpass – bitte absprechen",IF(OR($B167&lt;Einstellungen!$B$3,$C167&gt;Einstellungen!$B$4),"Teils außerhalb des Planungszeitraums","ok"))))))</f>
        <v/>
      </c>
    </row>
    <row r="168" customFormat="false" ht="15" hidden="false" customHeight="false" outlineLevel="0" collapsed="false">
      <c r="A168" s="11"/>
      <c r="B168" s="7"/>
      <c r="C168" s="7"/>
      <c r="D168" s="11"/>
      <c r="E168" s="11"/>
      <c r="F168" s="15" t="str">
        <f aca="false">IF($A168="","",IFERROR(INDEX(Team!$B$5:$B$64,MATCH($A168,Team!$A$5:$A$64,0)),"?"))</f>
        <v/>
      </c>
      <c r="G168" s="16" t="str">
        <f aca="false">IF(OR($A168="",$B168="",$C168="",$C168&lt;$B168),"",NETWORKDAYS($B168,$C168,Einstellungen!$I$7:$I$40))</f>
        <v/>
      </c>
      <c r="H168" s="16" t="str">
        <f aca="true">IF(OR($A168="",$B168="",$C168="",$C168&lt;$B168),"",IF(MIN($C168,Einstellungen!$B$4)&lt;MAX($B168,Einstellungen!$B$3),0,IFERROR(SUMPRODUCT(--(MOD(OFFSET(Konflikt!$G$4,MATCH($A168,Team!$A$5:$A$64,0),MAX($B168,Einstellungen!$B$3)-Einstellungen!$B$3,1,MIN($C168,Einstellungen!$B$4)-MAX($B168,Einstellungen!$B$3)+1),2)=1)),"?")))</f>
        <v/>
      </c>
      <c r="I168" s="16" t="str">
        <f aca="true">IF(OR($A168="",$B168="",$C168="",$C168&lt;$B168),"",IF(MIN($C168,Einstellungen!$B$4)&lt;MAX($B168,Einstellungen!$B$3),0,IFERROR(SUMPRODUCT(--(OFFSET(Konflikt!$G$4,MATCH($A168,Team!$A$5:$A$64,0),MAX($B168,Einstellungen!$B$3)-Einstellungen!$B$3,1,MIN($C168,Einstellungen!$B$4)-MAX($B168,Einstellungen!$B$3)+1)&gt;=2)),"?")))</f>
        <v/>
      </c>
      <c r="J168" s="15" t="str">
        <f aca="false">IF($A168="","",IF(OR($B168="",$C168=""),"Von und Bis eintragen",IF($C168&lt;$B168,"Bis liegt vor Von",IF(ISNA(MATCH($A168,Team!$A$5:$A$64,0)),"Name fehlt im Blatt Team",IF(N($H168)+N($I168)&gt;0,"Engpass – bitte absprechen",IF(OR($B168&lt;Einstellungen!$B$3,$C168&gt;Einstellungen!$B$4),"Teils außerhalb des Planungszeitraums","ok"))))))</f>
        <v/>
      </c>
    </row>
    <row r="169" customFormat="false" ht="15" hidden="false" customHeight="false" outlineLevel="0" collapsed="false">
      <c r="A169" s="11"/>
      <c r="B169" s="7"/>
      <c r="C169" s="7"/>
      <c r="D169" s="11"/>
      <c r="E169" s="11"/>
      <c r="F169" s="15" t="str">
        <f aca="false">IF($A169="","",IFERROR(INDEX(Team!$B$5:$B$64,MATCH($A169,Team!$A$5:$A$64,0)),"?"))</f>
        <v/>
      </c>
      <c r="G169" s="16" t="str">
        <f aca="false">IF(OR($A169="",$B169="",$C169="",$C169&lt;$B169),"",NETWORKDAYS($B169,$C169,Einstellungen!$I$7:$I$40))</f>
        <v/>
      </c>
      <c r="H169" s="16" t="str">
        <f aca="true">IF(OR($A169="",$B169="",$C169="",$C169&lt;$B169),"",IF(MIN($C169,Einstellungen!$B$4)&lt;MAX($B169,Einstellungen!$B$3),0,IFERROR(SUMPRODUCT(--(MOD(OFFSET(Konflikt!$G$4,MATCH($A169,Team!$A$5:$A$64,0),MAX($B169,Einstellungen!$B$3)-Einstellungen!$B$3,1,MIN($C169,Einstellungen!$B$4)-MAX($B169,Einstellungen!$B$3)+1),2)=1)),"?")))</f>
        <v/>
      </c>
      <c r="I169" s="16" t="str">
        <f aca="true">IF(OR($A169="",$B169="",$C169="",$C169&lt;$B169),"",IF(MIN($C169,Einstellungen!$B$4)&lt;MAX($B169,Einstellungen!$B$3),0,IFERROR(SUMPRODUCT(--(OFFSET(Konflikt!$G$4,MATCH($A169,Team!$A$5:$A$64,0),MAX($B169,Einstellungen!$B$3)-Einstellungen!$B$3,1,MIN($C169,Einstellungen!$B$4)-MAX($B169,Einstellungen!$B$3)+1)&gt;=2)),"?")))</f>
        <v/>
      </c>
      <c r="J169" s="15" t="str">
        <f aca="false">IF($A169="","",IF(OR($B169="",$C169=""),"Von und Bis eintragen",IF($C169&lt;$B169,"Bis liegt vor Von",IF(ISNA(MATCH($A169,Team!$A$5:$A$64,0)),"Name fehlt im Blatt Team",IF(N($H169)+N($I169)&gt;0,"Engpass – bitte absprechen",IF(OR($B169&lt;Einstellungen!$B$3,$C169&gt;Einstellungen!$B$4),"Teils außerhalb des Planungszeitraums","ok"))))))</f>
        <v/>
      </c>
    </row>
    <row r="170" customFormat="false" ht="15" hidden="false" customHeight="false" outlineLevel="0" collapsed="false">
      <c r="A170" s="11"/>
      <c r="B170" s="7"/>
      <c r="C170" s="7"/>
      <c r="D170" s="11"/>
      <c r="E170" s="11"/>
      <c r="F170" s="15" t="str">
        <f aca="false">IF($A170="","",IFERROR(INDEX(Team!$B$5:$B$64,MATCH($A170,Team!$A$5:$A$64,0)),"?"))</f>
        <v/>
      </c>
      <c r="G170" s="16" t="str">
        <f aca="false">IF(OR($A170="",$B170="",$C170="",$C170&lt;$B170),"",NETWORKDAYS($B170,$C170,Einstellungen!$I$7:$I$40))</f>
        <v/>
      </c>
      <c r="H170" s="16" t="str">
        <f aca="true">IF(OR($A170="",$B170="",$C170="",$C170&lt;$B170),"",IF(MIN($C170,Einstellungen!$B$4)&lt;MAX($B170,Einstellungen!$B$3),0,IFERROR(SUMPRODUCT(--(MOD(OFFSET(Konflikt!$G$4,MATCH($A170,Team!$A$5:$A$64,0),MAX($B170,Einstellungen!$B$3)-Einstellungen!$B$3,1,MIN($C170,Einstellungen!$B$4)-MAX($B170,Einstellungen!$B$3)+1),2)=1)),"?")))</f>
        <v/>
      </c>
      <c r="I170" s="16" t="str">
        <f aca="true">IF(OR($A170="",$B170="",$C170="",$C170&lt;$B170),"",IF(MIN($C170,Einstellungen!$B$4)&lt;MAX($B170,Einstellungen!$B$3),0,IFERROR(SUMPRODUCT(--(OFFSET(Konflikt!$G$4,MATCH($A170,Team!$A$5:$A$64,0),MAX($B170,Einstellungen!$B$3)-Einstellungen!$B$3,1,MIN($C170,Einstellungen!$B$4)-MAX($B170,Einstellungen!$B$3)+1)&gt;=2)),"?")))</f>
        <v/>
      </c>
      <c r="J170" s="15" t="str">
        <f aca="false">IF($A170="","",IF(OR($B170="",$C170=""),"Von und Bis eintragen",IF($C170&lt;$B170,"Bis liegt vor Von",IF(ISNA(MATCH($A170,Team!$A$5:$A$64,0)),"Name fehlt im Blatt Team",IF(N($H170)+N($I170)&gt;0,"Engpass – bitte absprechen",IF(OR($B170&lt;Einstellungen!$B$3,$C170&gt;Einstellungen!$B$4),"Teils außerhalb des Planungszeitraums","ok"))))))</f>
        <v/>
      </c>
    </row>
    <row r="171" customFormat="false" ht="15" hidden="false" customHeight="false" outlineLevel="0" collapsed="false">
      <c r="A171" s="11"/>
      <c r="B171" s="7"/>
      <c r="C171" s="7"/>
      <c r="D171" s="11"/>
      <c r="E171" s="11"/>
      <c r="F171" s="15" t="str">
        <f aca="false">IF($A171="","",IFERROR(INDEX(Team!$B$5:$B$64,MATCH($A171,Team!$A$5:$A$64,0)),"?"))</f>
        <v/>
      </c>
      <c r="G171" s="16" t="str">
        <f aca="false">IF(OR($A171="",$B171="",$C171="",$C171&lt;$B171),"",NETWORKDAYS($B171,$C171,Einstellungen!$I$7:$I$40))</f>
        <v/>
      </c>
      <c r="H171" s="16" t="str">
        <f aca="true">IF(OR($A171="",$B171="",$C171="",$C171&lt;$B171),"",IF(MIN($C171,Einstellungen!$B$4)&lt;MAX($B171,Einstellungen!$B$3),0,IFERROR(SUMPRODUCT(--(MOD(OFFSET(Konflikt!$G$4,MATCH($A171,Team!$A$5:$A$64,0),MAX($B171,Einstellungen!$B$3)-Einstellungen!$B$3,1,MIN($C171,Einstellungen!$B$4)-MAX($B171,Einstellungen!$B$3)+1),2)=1)),"?")))</f>
        <v/>
      </c>
      <c r="I171" s="16" t="str">
        <f aca="true">IF(OR($A171="",$B171="",$C171="",$C171&lt;$B171),"",IF(MIN($C171,Einstellungen!$B$4)&lt;MAX($B171,Einstellungen!$B$3),0,IFERROR(SUMPRODUCT(--(OFFSET(Konflikt!$G$4,MATCH($A171,Team!$A$5:$A$64,0),MAX($B171,Einstellungen!$B$3)-Einstellungen!$B$3,1,MIN($C171,Einstellungen!$B$4)-MAX($B171,Einstellungen!$B$3)+1)&gt;=2)),"?")))</f>
        <v/>
      </c>
      <c r="J171" s="15" t="str">
        <f aca="false">IF($A171="","",IF(OR($B171="",$C171=""),"Von und Bis eintragen",IF($C171&lt;$B171,"Bis liegt vor Von",IF(ISNA(MATCH($A171,Team!$A$5:$A$64,0)),"Name fehlt im Blatt Team",IF(N($H171)+N($I171)&gt;0,"Engpass – bitte absprechen",IF(OR($B171&lt;Einstellungen!$B$3,$C171&gt;Einstellungen!$B$4),"Teils außerhalb des Planungszeitraums","ok"))))))</f>
        <v/>
      </c>
    </row>
    <row r="172" customFormat="false" ht="15" hidden="false" customHeight="false" outlineLevel="0" collapsed="false">
      <c r="A172" s="11"/>
      <c r="B172" s="7"/>
      <c r="C172" s="7"/>
      <c r="D172" s="11"/>
      <c r="E172" s="11"/>
      <c r="F172" s="15" t="str">
        <f aca="false">IF($A172="","",IFERROR(INDEX(Team!$B$5:$B$64,MATCH($A172,Team!$A$5:$A$64,0)),"?"))</f>
        <v/>
      </c>
      <c r="G172" s="16" t="str">
        <f aca="false">IF(OR($A172="",$B172="",$C172="",$C172&lt;$B172),"",NETWORKDAYS($B172,$C172,Einstellungen!$I$7:$I$40))</f>
        <v/>
      </c>
      <c r="H172" s="16" t="str">
        <f aca="true">IF(OR($A172="",$B172="",$C172="",$C172&lt;$B172),"",IF(MIN($C172,Einstellungen!$B$4)&lt;MAX($B172,Einstellungen!$B$3),0,IFERROR(SUMPRODUCT(--(MOD(OFFSET(Konflikt!$G$4,MATCH($A172,Team!$A$5:$A$64,0),MAX($B172,Einstellungen!$B$3)-Einstellungen!$B$3,1,MIN($C172,Einstellungen!$B$4)-MAX($B172,Einstellungen!$B$3)+1),2)=1)),"?")))</f>
        <v/>
      </c>
      <c r="I172" s="16" t="str">
        <f aca="true">IF(OR($A172="",$B172="",$C172="",$C172&lt;$B172),"",IF(MIN($C172,Einstellungen!$B$4)&lt;MAX($B172,Einstellungen!$B$3),0,IFERROR(SUMPRODUCT(--(OFFSET(Konflikt!$G$4,MATCH($A172,Team!$A$5:$A$64,0),MAX($B172,Einstellungen!$B$3)-Einstellungen!$B$3,1,MIN($C172,Einstellungen!$B$4)-MAX($B172,Einstellungen!$B$3)+1)&gt;=2)),"?")))</f>
        <v/>
      </c>
      <c r="J172" s="15" t="str">
        <f aca="false">IF($A172="","",IF(OR($B172="",$C172=""),"Von und Bis eintragen",IF($C172&lt;$B172,"Bis liegt vor Von",IF(ISNA(MATCH($A172,Team!$A$5:$A$64,0)),"Name fehlt im Blatt Team",IF(N($H172)+N($I172)&gt;0,"Engpass – bitte absprechen",IF(OR($B172&lt;Einstellungen!$B$3,$C172&gt;Einstellungen!$B$4),"Teils außerhalb des Planungszeitraums","ok"))))))</f>
        <v/>
      </c>
    </row>
    <row r="173" customFormat="false" ht="15" hidden="false" customHeight="false" outlineLevel="0" collapsed="false">
      <c r="A173" s="11"/>
      <c r="B173" s="7"/>
      <c r="C173" s="7"/>
      <c r="D173" s="11"/>
      <c r="E173" s="11"/>
      <c r="F173" s="15" t="str">
        <f aca="false">IF($A173="","",IFERROR(INDEX(Team!$B$5:$B$64,MATCH($A173,Team!$A$5:$A$64,0)),"?"))</f>
        <v/>
      </c>
      <c r="G173" s="16" t="str">
        <f aca="false">IF(OR($A173="",$B173="",$C173="",$C173&lt;$B173),"",NETWORKDAYS($B173,$C173,Einstellungen!$I$7:$I$40))</f>
        <v/>
      </c>
      <c r="H173" s="16" t="str">
        <f aca="true">IF(OR($A173="",$B173="",$C173="",$C173&lt;$B173),"",IF(MIN($C173,Einstellungen!$B$4)&lt;MAX($B173,Einstellungen!$B$3),0,IFERROR(SUMPRODUCT(--(MOD(OFFSET(Konflikt!$G$4,MATCH($A173,Team!$A$5:$A$64,0),MAX($B173,Einstellungen!$B$3)-Einstellungen!$B$3,1,MIN($C173,Einstellungen!$B$4)-MAX($B173,Einstellungen!$B$3)+1),2)=1)),"?")))</f>
        <v/>
      </c>
      <c r="I173" s="16" t="str">
        <f aca="true">IF(OR($A173="",$B173="",$C173="",$C173&lt;$B173),"",IF(MIN($C173,Einstellungen!$B$4)&lt;MAX($B173,Einstellungen!$B$3),0,IFERROR(SUMPRODUCT(--(OFFSET(Konflikt!$G$4,MATCH($A173,Team!$A$5:$A$64,0),MAX($B173,Einstellungen!$B$3)-Einstellungen!$B$3,1,MIN($C173,Einstellungen!$B$4)-MAX($B173,Einstellungen!$B$3)+1)&gt;=2)),"?")))</f>
        <v/>
      </c>
      <c r="J173" s="15" t="str">
        <f aca="false">IF($A173="","",IF(OR($B173="",$C173=""),"Von und Bis eintragen",IF($C173&lt;$B173,"Bis liegt vor Von",IF(ISNA(MATCH($A173,Team!$A$5:$A$64,0)),"Name fehlt im Blatt Team",IF(N($H173)+N($I173)&gt;0,"Engpass – bitte absprechen",IF(OR($B173&lt;Einstellungen!$B$3,$C173&gt;Einstellungen!$B$4),"Teils außerhalb des Planungszeitraums","ok"))))))</f>
        <v/>
      </c>
    </row>
    <row r="174" customFormat="false" ht="15" hidden="false" customHeight="false" outlineLevel="0" collapsed="false">
      <c r="A174" s="11"/>
      <c r="B174" s="7"/>
      <c r="C174" s="7"/>
      <c r="D174" s="11"/>
      <c r="E174" s="11"/>
      <c r="F174" s="15" t="str">
        <f aca="false">IF($A174="","",IFERROR(INDEX(Team!$B$5:$B$64,MATCH($A174,Team!$A$5:$A$64,0)),"?"))</f>
        <v/>
      </c>
      <c r="G174" s="16" t="str">
        <f aca="false">IF(OR($A174="",$B174="",$C174="",$C174&lt;$B174),"",NETWORKDAYS($B174,$C174,Einstellungen!$I$7:$I$40))</f>
        <v/>
      </c>
      <c r="H174" s="16" t="str">
        <f aca="true">IF(OR($A174="",$B174="",$C174="",$C174&lt;$B174),"",IF(MIN($C174,Einstellungen!$B$4)&lt;MAX($B174,Einstellungen!$B$3),0,IFERROR(SUMPRODUCT(--(MOD(OFFSET(Konflikt!$G$4,MATCH($A174,Team!$A$5:$A$64,0),MAX($B174,Einstellungen!$B$3)-Einstellungen!$B$3,1,MIN($C174,Einstellungen!$B$4)-MAX($B174,Einstellungen!$B$3)+1),2)=1)),"?")))</f>
        <v/>
      </c>
      <c r="I174" s="16" t="str">
        <f aca="true">IF(OR($A174="",$B174="",$C174="",$C174&lt;$B174),"",IF(MIN($C174,Einstellungen!$B$4)&lt;MAX($B174,Einstellungen!$B$3),0,IFERROR(SUMPRODUCT(--(OFFSET(Konflikt!$G$4,MATCH($A174,Team!$A$5:$A$64,0),MAX($B174,Einstellungen!$B$3)-Einstellungen!$B$3,1,MIN($C174,Einstellungen!$B$4)-MAX($B174,Einstellungen!$B$3)+1)&gt;=2)),"?")))</f>
        <v/>
      </c>
      <c r="J174" s="15" t="str">
        <f aca="false">IF($A174="","",IF(OR($B174="",$C174=""),"Von und Bis eintragen",IF($C174&lt;$B174,"Bis liegt vor Von",IF(ISNA(MATCH($A174,Team!$A$5:$A$64,0)),"Name fehlt im Blatt Team",IF(N($H174)+N($I174)&gt;0,"Engpass – bitte absprechen",IF(OR($B174&lt;Einstellungen!$B$3,$C174&gt;Einstellungen!$B$4),"Teils außerhalb des Planungszeitraums","ok"))))))</f>
        <v/>
      </c>
    </row>
    <row r="175" customFormat="false" ht="15" hidden="false" customHeight="false" outlineLevel="0" collapsed="false">
      <c r="A175" s="11"/>
      <c r="B175" s="7"/>
      <c r="C175" s="7"/>
      <c r="D175" s="11"/>
      <c r="E175" s="11"/>
      <c r="F175" s="15" t="str">
        <f aca="false">IF($A175="","",IFERROR(INDEX(Team!$B$5:$B$64,MATCH($A175,Team!$A$5:$A$64,0)),"?"))</f>
        <v/>
      </c>
      <c r="G175" s="16" t="str">
        <f aca="false">IF(OR($A175="",$B175="",$C175="",$C175&lt;$B175),"",NETWORKDAYS($B175,$C175,Einstellungen!$I$7:$I$40))</f>
        <v/>
      </c>
      <c r="H175" s="16" t="str">
        <f aca="true">IF(OR($A175="",$B175="",$C175="",$C175&lt;$B175),"",IF(MIN($C175,Einstellungen!$B$4)&lt;MAX($B175,Einstellungen!$B$3),0,IFERROR(SUMPRODUCT(--(MOD(OFFSET(Konflikt!$G$4,MATCH($A175,Team!$A$5:$A$64,0),MAX($B175,Einstellungen!$B$3)-Einstellungen!$B$3,1,MIN($C175,Einstellungen!$B$4)-MAX($B175,Einstellungen!$B$3)+1),2)=1)),"?")))</f>
        <v/>
      </c>
      <c r="I175" s="16" t="str">
        <f aca="true">IF(OR($A175="",$B175="",$C175="",$C175&lt;$B175),"",IF(MIN($C175,Einstellungen!$B$4)&lt;MAX($B175,Einstellungen!$B$3),0,IFERROR(SUMPRODUCT(--(OFFSET(Konflikt!$G$4,MATCH($A175,Team!$A$5:$A$64,0),MAX($B175,Einstellungen!$B$3)-Einstellungen!$B$3,1,MIN($C175,Einstellungen!$B$4)-MAX($B175,Einstellungen!$B$3)+1)&gt;=2)),"?")))</f>
        <v/>
      </c>
      <c r="J175" s="15" t="str">
        <f aca="false">IF($A175="","",IF(OR($B175="",$C175=""),"Von und Bis eintragen",IF($C175&lt;$B175,"Bis liegt vor Von",IF(ISNA(MATCH($A175,Team!$A$5:$A$64,0)),"Name fehlt im Blatt Team",IF(N($H175)+N($I175)&gt;0,"Engpass – bitte absprechen",IF(OR($B175&lt;Einstellungen!$B$3,$C175&gt;Einstellungen!$B$4),"Teils außerhalb des Planungszeitraums","ok"))))))</f>
        <v/>
      </c>
    </row>
    <row r="176" customFormat="false" ht="15" hidden="false" customHeight="false" outlineLevel="0" collapsed="false">
      <c r="A176" s="11"/>
      <c r="B176" s="7"/>
      <c r="C176" s="7"/>
      <c r="D176" s="11"/>
      <c r="E176" s="11"/>
      <c r="F176" s="15" t="str">
        <f aca="false">IF($A176="","",IFERROR(INDEX(Team!$B$5:$B$64,MATCH($A176,Team!$A$5:$A$64,0)),"?"))</f>
        <v/>
      </c>
      <c r="G176" s="16" t="str">
        <f aca="false">IF(OR($A176="",$B176="",$C176="",$C176&lt;$B176),"",NETWORKDAYS($B176,$C176,Einstellungen!$I$7:$I$40))</f>
        <v/>
      </c>
      <c r="H176" s="16" t="str">
        <f aca="true">IF(OR($A176="",$B176="",$C176="",$C176&lt;$B176),"",IF(MIN($C176,Einstellungen!$B$4)&lt;MAX($B176,Einstellungen!$B$3),0,IFERROR(SUMPRODUCT(--(MOD(OFFSET(Konflikt!$G$4,MATCH($A176,Team!$A$5:$A$64,0),MAX($B176,Einstellungen!$B$3)-Einstellungen!$B$3,1,MIN($C176,Einstellungen!$B$4)-MAX($B176,Einstellungen!$B$3)+1),2)=1)),"?")))</f>
        <v/>
      </c>
      <c r="I176" s="16" t="str">
        <f aca="true">IF(OR($A176="",$B176="",$C176="",$C176&lt;$B176),"",IF(MIN($C176,Einstellungen!$B$4)&lt;MAX($B176,Einstellungen!$B$3),0,IFERROR(SUMPRODUCT(--(OFFSET(Konflikt!$G$4,MATCH($A176,Team!$A$5:$A$64,0),MAX($B176,Einstellungen!$B$3)-Einstellungen!$B$3,1,MIN($C176,Einstellungen!$B$4)-MAX($B176,Einstellungen!$B$3)+1)&gt;=2)),"?")))</f>
        <v/>
      </c>
      <c r="J176" s="15" t="str">
        <f aca="false">IF($A176="","",IF(OR($B176="",$C176=""),"Von und Bis eintragen",IF($C176&lt;$B176,"Bis liegt vor Von",IF(ISNA(MATCH($A176,Team!$A$5:$A$64,0)),"Name fehlt im Blatt Team",IF(N($H176)+N($I176)&gt;0,"Engpass – bitte absprechen",IF(OR($B176&lt;Einstellungen!$B$3,$C176&gt;Einstellungen!$B$4),"Teils außerhalb des Planungszeitraums","ok"))))))</f>
        <v/>
      </c>
    </row>
    <row r="177" customFormat="false" ht="15" hidden="false" customHeight="false" outlineLevel="0" collapsed="false">
      <c r="A177" s="11"/>
      <c r="B177" s="7"/>
      <c r="C177" s="7"/>
      <c r="D177" s="11"/>
      <c r="E177" s="11"/>
      <c r="F177" s="15" t="str">
        <f aca="false">IF($A177="","",IFERROR(INDEX(Team!$B$5:$B$64,MATCH($A177,Team!$A$5:$A$64,0)),"?"))</f>
        <v/>
      </c>
      <c r="G177" s="16" t="str">
        <f aca="false">IF(OR($A177="",$B177="",$C177="",$C177&lt;$B177),"",NETWORKDAYS($B177,$C177,Einstellungen!$I$7:$I$40))</f>
        <v/>
      </c>
      <c r="H177" s="16" t="str">
        <f aca="true">IF(OR($A177="",$B177="",$C177="",$C177&lt;$B177),"",IF(MIN($C177,Einstellungen!$B$4)&lt;MAX($B177,Einstellungen!$B$3),0,IFERROR(SUMPRODUCT(--(MOD(OFFSET(Konflikt!$G$4,MATCH($A177,Team!$A$5:$A$64,0),MAX($B177,Einstellungen!$B$3)-Einstellungen!$B$3,1,MIN($C177,Einstellungen!$B$4)-MAX($B177,Einstellungen!$B$3)+1),2)=1)),"?")))</f>
        <v/>
      </c>
      <c r="I177" s="16" t="str">
        <f aca="true">IF(OR($A177="",$B177="",$C177="",$C177&lt;$B177),"",IF(MIN($C177,Einstellungen!$B$4)&lt;MAX($B177,Einstellungen!$B$3),0,IFERROR(SUMPRODUCT(--(OFFSET(Konflikt!$G$4,MATCH($A177,Team!$A$5:$A$64,0),MAX($B177,Einstellungen!$B$3)-Einstellungen!$B$3,1,MIN($C177,Einstellungen!$B$4)-MAX($B177,Einstellungen!$B$3)+1)&gt;=2)),"?")))</f>
        <v/>
      </c>
      <c r="J177" s="15" t="str">
        <f aca="false">IF($A177="","",IF(OR($B177="",$C177=""),"Von und Bis eintragen",IF($C177&lt;$B177,"Bis liegt vor Von",IF(ISNA(MATCH($A177,Team!$A$5:$A$64,0)),"Name fehlt im Blatt Team",IF(N($H177)+N($I177)&gt;0,"Engpass – bitte absprechen",IF(OR($B177&lt;Einstellungen!$B$3,$C177&gt;Einstellungen!$B$4),"Teils außerhalb des Planungszeitraums","ok"))))))</f>
        <v/>
      </c>
    </row>
    <row r="178" customFormat="false" ht="15" hidden="false" customHeight="false" outlineLevel="0" collapsed="false">
      <c r="A178" s="11"/>
      <c r="B178" s="7"/>
      <c r="C178" s="7"/>
      <c r="D178" s="11"/>
      <c r="E178" s="11"/>
      <c r="F178" s="15" t="str">
        <f aca="false">IF($A178="","",IFERROR(INDEX(Team!$B$5:$B$64,MATCH($A178,Team!$A$5:$A$64,0)),"?"))</f>
        <v/>
      </c>
      <c r="G178" s="16" t="str">
        <f aca="false">IF(OR($A178="",$B178="",$C178="",$C178&lt;$B178),"",NETWORKDAYS($B178,$C178,Einstellungen!$I$7:$I$40))</f>
        <v/>
      </c>
      <c r="H178" s="16" t="str">
        <f aca="true">IF(OR($A178="",$B178="",$C178="",$C178&lt;$B178),"",IF(MIN($C178,Einstellungen!$B$4)&lt;MAX($B178,Einstellungen!$B$3),0,IFERROR(SUMPRODUCT(--(MOD(OFFSET(Konflikt!$G$4,MATCH($A178,Team!$A$5:$A$64,0),MAX($B178,Einstellungen!$B$3)-Einstellungen!$B$3,1,MIN($C178,Einstellungen!$B$4)-MAX($B178,Einstellungen!$B$3)+1),2)=1)),"?")))</f>
        <v/>
      </c>
      <c r="I178" s="16" t="str">
        <f aca="true">IF(OR($A178="",$B178="",$C178="",$C178&lt;$B178),"",IF(MIN($C178,Einstellungen!$B$4)&lt;MAX($B178,Einstellungen!$B$3),0,IFERROR(SUMPRODUCT(--(OFFSET(Konflikt!$G$4,MATCH($A178,Team!$A$5:$A$64,0),MAX($B178,Einstellungen!$B$3)-Einstellungen!$B$3,1,MIN($C178,Einstellungen!$B$4)-MAX($B178,Einstellungen!$B$3)+1)&gt;=2)),"?")))</f>
        <v/>
      </c>
      <c r="J178" s="15" t="str">
        <f aca="false">IF($A178="","",IF(OR($B178="",$C178=""),"Von und Bis eintragen",IF($C178&lt;$B178,"Bis liegt vor Von",IF(ISNA(MATCH($A178,Team!$A$5:$A$64,0)),"Name fehlt im Blatt Team",IF(N($H178)+N($I178)&gt;0,"Engpass – bitte absprechen",IF(OR($B178&lt;Einstellungen!$B$3,$C178&gt;Einstellungen!$B$4),"Teils außerhalb des Planungszeitraums","ok"))))))</f>
        <v/>
      </c>
    </row>
    <row r="179" customFormat="false" ht="15" hidden="false" customHeight="false" outlineLevel="0" collapsed="false">
      <c r="A179" s="11"/>
      <c r="B179" s="7"/>
      <c r="C179" s="7"/>
      <c r="D179" s="11"/>
      <c r="E179" s="11"/>
      <c r="F179" s="15" t="str">
        <f aca="false">IF($A179="","",IFERROR(INDEX(Team!$B$5:$B$64,MATCH($A179,Team!$A$5:$A$64,0)),"?"))</f>
        <v/>
      </c>
      <c r="G179" s="16" t="str">
        <f aca="false">IF(OR($A179="",$B179="",$C179="",$C179&lt;$B179),"",NETWORKDAYS($B179,$C179,Einstellungen!$I$7:$I$40))</f>
        <v/>
      </c>
      <c r="H179" s="16" t="str">
        <f aca="true">IF(OR($A179="",$B179="",$C179="",$C179&lt;$B179),"",IF(MIN($C179,Einstellungen!$B$4)&lt;MAX($B179,Einstellungen!$B$3),0,IFERROR(SUMPRODUCT(--(MOD(OFFSET(Konflikt!$G$4,MATCH($A179,Team!$A$5:$A$64,0),MAX($B179,Einstellungen!$B$3)-Einstellungen!$B$3,1,MIN($C179,Einstellungen!$B$4)-MAX($B179,Einstellungen!$B$3)+1),2)=1)),"?")))</f>
        <v/>
      </c>
      <c r="I179" s="16" t="str">
        <f aca="true">IF(OR($A179="",$B179="",$C179="",$C179&lt;$B179),"",IF(MIN($C179,Einstellungen!$B$4)&lt;MAX($B179,Einstellungen!$B$3),0,IFERROR(SUMPRODUCT(--(OFFSET(Konflikt!$G$4,MATCH($A179,Team!$A$5:$A$64,0),MAX($B179,Einstellungen!$B$3)-Einstellungen!$B$3,1,MIN($C179,Einstellungen!$B$4)-MAX($B179,Einstellungen!$B$3)+1)&gt;=2)),"?")))</f>
        <v/>
      </c>
      <c r="J179" s="15" t="str">
        <f aca="false">IF($A179="","",IF(OR($B179="",$C179=""),"Von und Bis eintragen",IF($C179&lt;$B179,"Bis liegt vor Von",IF(ISNA(MATCH($A179,Team!$A$5:$A$64,0)),"Name fehlt im Blatt Team",IF(N($H179)+N($I179)&gt;0,"Engpass – bitte absprechen",IF(OR($B179&lt;Einstellungen!$B$3,$C179&gt;Einstellungen!$B$4),"Teils außerhalb des Planungszeitraums","ok"))))))</f>
        <v/>
      </c>
    </row>
    <row r="180" customFormat="false" ht="15" hidden="false" customHeight="false" outlineLevel="0" collapsed="false">
      <c r="A180" s="11"/>
      <c r="B180" s="7"/>
      <c r="C180" s="7"/>
      <c r="D180" s="11"/>
      <c r="E180" s="11"/>
      <c r="F180" s="15" t="str">
        <f aca="false">IF($A180="","",IFERROR(INDEX(Team!$B$5:$B$64,MATCH($A180,Team!$A$5:$A$64,0)),"?"))</f>
        <v/>
      </c>
      <c r="G180" s="16" t="str">
        <f aca="false">IF(OR($A180="",$B180="",$C180="",$C180&lt;$B180),"",NETWORKDAYS($B180,$C180,Einstellungen!$I$7:$I$40))</f>
        <v/>
      </c>
      <c r="H180" s="16" t="str">
        <f aca="true">IF(OR($A180="",$B180="",$C180="",$C180&lt;$B180),"",IF(MIN($C180,Einstellungen!$B$4)&lt;MAX($B180,Einstellungen!$B$3),0,IFERROR(SUMPRODUCT(--(MOD(OFFSET(Konflikt!$G$4,MATCH($A180,Team!$A$5:$A$64,0),MAX($B180,Einstellungen!$B$3)-Einstellungen!$B$3,1,MIN($C180,Einstellungen!$B$4)-MAX($B180,Einstellungen!$B$3)+1),2)=1)),"?")))</f>
        <v/>
      </c>
      <c r="I180" s="16" t="str">
        <f aca="true">IF(OR($A180="",$B180="",$C180="",$C180&lt;$B180),"",IF(MIN($C180,Einstellungen!$B$4)&lt;MAX($B180,Einstellungen!$B$3),0,IFERROR(SUMPRODUCT(--(OFFSET(Konflikt!$G$4,MATCH($A180,Team!$A$5:$A$64,0),MAX($B180,Einstellungen!$B$3)-Einstellungen!$B$3,1,MIN($C180,Einstellungen!$B$4)-MAX($B180,Einstellungen!$B$3)+1)&gt;=2)),"?")))</f>
        <v/>
      </c>
      <c r="J180" s="15" t="str">
        <f aca="false">IF($A180="","",IF(OR($B180="",$C180=""),"Von und Bis eintragen",IF($C180&lt;$B180,"Bis liegt vor Von",IF(ISNA(MATCH($A180,Team!$A$5:$A$64,0)),"Name fehlt im Blatt Team",IF(N($H180)+N($I180)&gt;0,"Engpass – bitte absprechen",IF(OR($B180&lt;Einstellungen!$B$3,$C180&gt;Einstellungen!$B$4),"Teils außerhalb des Planungszeitraums","ok"))))))</f>
        <v/>
      </c>
    </row>
    <row r="181" customFormat="false" ht="15" hidden="false" customHeight="false" outlineLevel="0" collapsed="false">
      <c r="A181" s="11"/>
      <c r="B181" s="7"/>
      <c r="C181" s="7"/>
      <c r="D181" s="11"/>
      <c r="E181" s="11"/>
      <c r="F181" s="15" t="str">
        <f aca="false">IF($A181="","",IFERROR(INDEX(Team!$B$5:$B$64,MATCH($A181,Team!$A$5:$A$64,0)),"?"))</f>
        <v/>
      </c>
      <c r="G181" s="16" t="str">
        <f aca="false">IF(OR($A181="",$B181="",$C181="",$C181&lt;$B181),"",NETWORKDAYS($B181,$C181,Einstellungen!$I$7:$I$40))</f>
        <v/>
      </c>
      <c r="H181" s="16" t="str">
        <f aca="true">IF(OR($A181="",$B181="",$C181="",$C181&lt;$B181),"",IF(MIN($C181,Einstellungen!$B$4)&lt;MAX($B181,Einstellungen!$B$3),0,IFERROR(SUMPRODUCT(--(MOD(OFFSET(Konflikt!$G$4,MATCH($A181,Team!$A$5:$A$64,0),MAX($B181,Einstellungen!$B$3)-Einstellungen!$B$3,1,MIN($C181,Einstellungen!$B$4)-MAX($B181,Einstellungen!$B$3)+1),2)=1)),"?")))</f>
        <v/>
      </c>
      <c r="I181" s="16" t="str">
        <f aca="true">IF(OR($A181="",$B181="",$C181="",$C181&lt;$B181),"",IF(MIN($C181,Einstellungen!$B$4)&lt;MAX($B181,Einstellungen!$B$3),0,IFERROR(SUMPRODUCT(--(OFFSET(Konflikt!$G$4,MATCH($A181,Team!$A$5:$A$64,0),MAX($B181,Einstellungen!$B$3)-Einstellungen!$B$3,1,MIN($C181,Einstellungen!$B$4)-MAX($B181,Einstellungen!$B$3)+1)&gt;=2)),"?")))</f>
        <v/>
      </c>
      <c r="J181" s="15" t="str">
        <f aca="false">IF($A181="","",IF(OR($B181="",$C181=""),"Von und Bis eintragen",IF($C181&lt;$B181,"Bis liegt vor Von",IF(ISNA(MATCH($A181,Team!$A$5:$A$64,0)),"Name fehlt im Blatt Team",IF(N($H181)+N($I181)&gt;0,"Engpass – bitte absprechen",IF(OR($B181&lt;Einstellungen!$B$3,$C181&gt;Einstellungen!$B$4),"Teils außerhalb des Planungszeitraums","ok"))))))</f>
        <v/>
      </c>
    </row>
    <row r="182" customFormat="false" ht="15" hidden="false" customHeight="false" outlineLevel="0" collapsed="false">
      <c r="A182" s="11"/>
      <c r="B182" s="7"/>
      <c r="C182" s="7"/>
      <c r="D182" s="11"/>
      <c r="E182" s="11"/>
      <c r="F182" s="15" t="str">
        <f aca="false">IF($A182="","",IFERROR(INDEX(Team!$B$5:$B$64,MATCH($A182,Team!$A$5:$A$64,0)),"?"))</f>
        <v/>
      </c>
      <c r="G182" s="16" t="str">
        <f aca="false">IF(OR($A182="",$B182="",$C182="",$C182&lt;$B182),"",NETWORKDAYS($B182,$C182,Einstellungen!$I$7:$I$40))</f>
        <v/>
      </c>
      <c r="H182" s="16" t="str">
        <f aca="true">IF(OR($A182="",$B182="",$C182="",$C182&lt;$B182),"",IF(MIN($C182,Einstellungen!$B$4)&lt;MAX($B182,Einstellungen!$B$3),0,IFERROR(SUMPRODUCT(--(MOD(OFFSET(Konflikt!$G$4,MATCH($A182,Team!$A$5:$A$64,0),MAX($B182,Einstellungen!$B$3)-Einstellungen!$B$3,1,MIN($C182,Einstellungen!$B$4)-MAX($B182,Einstellungen!$B$3)+1),2)=1)),"?")))</f>
        <v/>
      </c>
      <c r="I182" s="16" t="str">
        <f aca="true">IF(OR($A182="",$B182="",$C182="",$C182&lt;$B182),"",IF(MIN($C182,Einstellungen!$B$4)&lt;MAX($B182,Einstellungen!$B$3),0,IFERROR(SUMPRODUCT(--(OFFSET(Konflikt!$G$4,MATCH($A182,Team!$A$5:$A$64,0),MAX($B182,Einstellungen!$B$3)-Einstellungen!$B$3,1,MIN($C182,Einstellungen!$B$4)-MAX($B182,Einstellungen!$B$3)+1)&gt;=2)),"?")))</f>
        <v/>
      </c>
      <c r="J182" s="15" t="str">
        <f aca="false">IF($A182="","",IF(OR($B182="",$C182=""),"Von und Bis eintragen",IF($C182&lt;$B182,"Bis liegt vor Von",IF(ISNA(MATCH($A182,Team!$A$5:$A$64,0)),"Name fehlt im Blatt Team",IF(N($H182)+N($I182)&gt;0,"Engpass – bitte absprechen",IF(OR($B182&lt;Einstellungen!$B$3,$C182&gt;Einstellungen!$B$4),"Teils außerhalb des Planungszeitraums","ok"))))))</f>
        <v/>
      </c>
    </row>
    <row r="183" customFormat="false" ht="15" hidden="false" customHeight="false" outlineLevel="0" collapsed="false">
      <c r="A183" s="11"/>
      <c r="B183" s="7"/>
      <c r="C183" s="7"/>
      <c r="D183" s="11"/>
      <c r="E183" s="11"/>
      <c r="F183" s="15" t="str">
        <f aca="false">IF($A183="","",IFERROR(INDEX(Team!$B$5:$B$64,MATCH($A183,Team!$A$5:$A$64,0)),"?"))</f>
        <v/>
      </c>
      <c r="G183" s="16" t="str">
        <f aca="false">IF(OR($A183="",$B183="",$C183="",$C183&lt;$B183),"",NETWORKDAYS($B183,$C183,Einstellungen!$I$7:$I$40))</f>
        <v/>
      </c>
      <c r="H183" s="16" t="str">
        <f aca="true">IF(OR($A183="",$B183="",$C183="",$C183&lt;$B183),"",IF(MIN($C183,Einstellungen!$B$4)&lt;MAX($B183,Einstellungen!$B$3),0,IFERROR(SUMPRODUCT(--(MOD(OFFSET(Konflikt!$G$4,MATCH($A183,Team!$A$5:$A$64,0),MAX($B183,Einstellungen!$B$3)-Einstellungen!$B$3,1,MIN($C183,Einstellungen!$B$4)-MAX($B183,Einstellungen!$B$3)+1),2)=1)),"?")))</f>
        <v/>
      </c>
      <c r="I183" s="16" t="str">
        <f aca="true">IF(OR($A183="",$B183="",$C183="",$C183&lt;$B183),"",IF(MIN($C183,Einstellungen!$B$4)&lt;MAX($B183,Einstellungen!$B$3),0,IFERROR(SUMPRODUCT(--(OFFSET(Konflikt!$G$4,MATCH($A183,Team!$A$5:$A$64,0),MAX($B183,Einstellungen!$B$3)-Einstellungen!$B$3,1,MIN($C183,Einstellungen!$B$4)-MAX($B183,Einstellungen!$B$3)+1)&gt;=2)),"?")))</f>
        <v/>
      </c>
      <c r="J183" s="15" t="str">
        <f aca="false">IF($A183="","",IF(OR($B183="",$C183=""),"Von und Bis eintragen",IF($C183&lt;$B183,"Bis liegt vor Von",IF(ISNA(MATCH($A183,Team!$A$5:$A$64,0)),"Name fehlt im Blatt Team",IF(N($H183)+N($I183)&gt;0,"Engpass – bitte absprechen",IF(OR($B183&lt;Einstellungen!$B$3,$C183&gt;Einstellungen!$B$4),"Teils außerhalb des Planungszeitraums","ok"))))))</f>
        <v/>
      </c>
    </row>
    <row r="184" customFormat="false" ht="15" hidden="false" customHeight="false" outlineLevel="0" collapsed="false">
      <c r="A184" s="11"/>
      <c r="B184" s="7"/>
      <c r="C184" s="7"/>
      <c r="D184" s="11"/>
      <c r="E184" s="11"/>
      <c r="F184" s="15" t="str">
        <f aca="false">IF($A184="","",IFERROR(INDEX(Team!$B$5:$B$64,MATCH($A184,Team!$A$5:$A$64,0)),"?"))</f>
        <v/>
      </c>
      <c r="G184" s="16" t="str">
        <f aca="false">IF(OR($A184="",$B184="",$C184="",$C184&lt;$B184),"",NETWORKDAYS($B184,$C184,Einstellungen!$I$7:$I$40))</f>
        <v/>
      </c>
      <c r="H184" s="16" t="str">
        <f aca="true">IF(OR($A184="",$B184="",$C184="",$C184&lt;$B184),"",IF(MIN($C184,Einstellungen!$B$4)&lt;MAX($B184,Einstellungen!$B$3),0,IFERROR(SUMPRODUCT(--(MOD(OFFSET(Konflikt!$G$4,MATCH($A184,Team!$A$5:$A$64,0),MAX($B184,Einstellungen!$B$3)-Einstellungen!$B$3,1,MIN($C184,Einstellungen!$B$4)-MAX($B184,Einstellungen!$B$3)+1),2)=1)),"?")))</f>
        <v/>
      </c>
      <c r="I184" s="16" t="str">
        <f aca="true">IF(OR($A184="",$B184="",$C184="",$C184&lt;$B184),"",IF(MIN($C184,Einstellungen!$B$4)&lt;MAX($B184,Einstellungen!$B$3),0,IFERROR(SUMPRODUCT(--(OFFSET(Konflikt!$G$4,MATCH($A184,Team!$A$5:$A$64,0),MAX($B184,Einstellungen!$B$3)-Einstellungen!$B$3,1,MIN($C184,Einstellungen!$B$4)-MAX($B184,Einstellungen!$B$3)+1)&gt;=2)),"?")))</f>
        <v/>
      </c>
      <c r="J184" s="15" t="str">
        <f aca="false">IF($A184="","",IF(OR($B184="",$C184=""),"Von und Bis eintragen",IF($C184&lt;$B184,"Bis liegt vor Von",IF(ISNA(MATCH($A184,Team!$A$5:$A$64,0)),"Name fehlt im Blatt Team",IF(N($H184)+N($I184)&gt;0,"Engpass – bitte absprechen",IF(OR($B184&lt;Einstellungen!$B$3,$C184&gt;Einstellungen!$B$4),"Teils außerhalb des Planungszeitraums","ok"))))))</f>
        <v/>
      </c>
    </row>
    <row r="185" customFormat="false" ht="15" hidden="false" customHeight="false" outlineLevel="0" collapsed="false">
      <c r="A185" s="11"/>
      <c r="B185" s="7"/>
      <c r="C185" s="7"/>
      <c r="D185" s="11"/>
      <c r="E185" s="11"/>
      <c r="F185" s="15" t="str">
        <f aca="false">IF($A185="","",IFERROR(INDEX(Team!$B$5:$B$64,MATCH($A185,Team!$A$5:$A$64,0)),"?"))</f>
        <v/>
      </c>
      <c r="G185" s="16" t="str">
        <f aca="false">IF(OR($A185="",$B185="",$C185="",$C185&lt;$B185),"",NETWORKDAYS($B185,$C185,Einstellungen!$I$7:$I$40))</f>
        <v/>
      </c>
      <c r="H185" s="16" t="str">
        <f aca="true">IF(OR($A185="",$B185="",$C185="",$C185&lt;$B185),"",IF(MIN($C185,Einstellungen!$B$4)&lt;MAX($B185,Einstellungen!$B$3),0,IFERROR(SUMPRODUCT(--(MOD(OFFSET(Konflikt!$G$4,MATCH($A185,Team!$A$5:$A$64,0),MAX($B185,Einstellungen!$B$3)-Einstellungen!$B$3,1,MIN($C185,Einstellungen!$B$4)-MAX($B185,Einstellungen!$B$3)+1),2)=1)),"?")))</f>
        <v/>
      </c>
      <c r="I185" s="16" t="str">
        <f aca="true">IF(OR($A185="",$B185="",$C185="",$C185&lt;$B185),"",IF(MIN($C185,Einstellungen!$B$4)&lt;MAX($B185,Einstellungen!$B$3),0,IFERROR(SUMPRODUCT(--(OFFSET(Konflikt!$G$4,MATCH($A185,Team!$A$5:$A$64,0),MAX($B185,Einstellungen!$B$3)-Einstellungen!$B$3,1,MIN($C185,Einstellungen!$B$4)-MAX($B185,Einstellungen!$B$3)+1)&gt;=2)),"?")))</f>
        <v/>
      </c>
      <c r="J185" s="15" t="str">
        <f aca="false">IF($A185="","",IF(OR($B185="",$C185=""),"Von und Bis eintragen",IF($C185&lt;$B185,"Bis liegt vor Von",IF(ISNA(MATCH($A185,Team!$A$5:$A$64,0)),"Name fehlt im Blatt Team",IF(N($H185)+N($I185)&gt;0,"Engpass – bitte absprechen",IF(OR($B185&lt;Einstellungen!$B$3,$C185&gt;Einstellungen!$B$4),"Teils außerhalb des Planungszeitraums","ok"))))))</f>
        <v/>
      </c>
    </row>
    <row r="186" customFormat="false" ht="15" hidden="false" customHeight="false" outlineLevel="0" collapsed="false">
      <c r="A186" s="11"/>
      <c r="B186" s="7"/>
      <c r="C186" s="7"/>
      <c r="D186" s="11"/>
      <c r="E186" s="11"/>
      <c r="F186" s="15" t="str">
        <f aca="false">IF($A186="","",IFERROR(INDEX(Team!$B$5:$B$64,MATCH($A186,Team!$A$5:$A$64,0)),"?"))</f>
        <v/>
      </c>
      <c r="G186" s="16" t="str">
        <f aca="false">IF(OR($A186="",$B186="",$C186="",$C186&lt;$B186),"",NETWORKDAYS($B186,$C186,Einstellungen!$I$7:$I$40))</f>
        <v/>
      </c>
      <c r="H186" s="16" t="str">
        <f aca="true">IF(OR($A186="",$B186="",$C186="",$C186&lt;$B186),"",IF(MIN($C186,Einstellungen!$B$4)&lt;MAX($B186,Einstellungen!$B$3),0,IFERROR(SUMPRODUCT(--(MOD(OFFSET(Konflikt!$G$4,MATCH($A186,Team!$A$5:$A$64,0),MAX($B186,Einstellungen!$B$3)-Einstellungen!$B$3,1,MIN($C186,Einstellungen!$B$4)-MAX($B186,Einstellungen!$B$3)+1),2)=1)),"?")))</f>
        <v/>
      </c>
      <c r="I186" s="16" t="str">
        <f aca="true">IF(OR($A186="",$B186="",$C186="",$C186&lt;$B186),"",IF(MIN($C186,Einstellungen!$B$4)&lt;MAX($B186,Einstellungen!$B$3),0,IFERROR(SUMPRODUCT(--(OFFSET(Konflikt!$G$4,MATCH($A186,Team!$A$5:$A$64,0),MAX($B186,Einstellungen!$B$3)-Einstellungen!$B$3,1,MIN($C186,Einstellungen!$B$4)-MAX($B186,Einstellungen!$B$3)+1)&gt;=2)),"?")))</f>
        <v/>
      </c>
      <c r="J186" s="15" t="str">
        <f aca="false">IF($A186="","",IF(OR($B186="",$C186=""),"Von und Bis eintragen",IF($C186&lt;$B186,"Bis liegt vor Von",IF(ISNA(MATCH($A186,Team!$A$5:$A$64,0)),"Name fehlt im Blatt Team",IF(N($H186)+N($I186)&gt;0,"Engpass – bitte absprechen",IF(OR($B186&lt;Einstellungen!$B$3,$C186&gt;Einstellungen!$B$4),"Teils außerhalb des Planungszeitraums","ok"))))))</f>
        <v/>
      </c>
    </row>
    <row r="187" customFormat="false" ht="15" hidden="false" customHeight="false" outlineLevel="0" collapsed="false">
      <c r="A187" s="11"/>
      <c r="B187" s="7"/>
      <c r="C187" s="7"/>
      <c r="D187" s="11"/>
      <c r="E187" s="11"/>
      <c r="F187" s="15" t="str">
        <f aca="false">IF($A187="","",IFERROR(INDEX(Team!$B$5:$B$64,MATCH($A187,Team!$A$5:$A$64,0)),"?"))</f>
        <v/>
      </c>
      <c r="G187" s="16" t="str">
        <f aca="false">IF(OR($A187="",$B187="",$C187="",$C187&lt;$B187),"",NETWORKDAYS($B187,$C187,Einstellungen!$I$7:$I$40))</f>
        <v/>
      </c>
      <c r="H187" s="16" t="str">
        <f aca="true">IF(OR($A187="",$B187="",$C187="",$C187&lt;$B187),"",IF(MIN($C187,Einstellungen!$B$4)&lt;MAX($B187,Einstellungen!$B$3),0,IFERROR(SUMPRODUCT(--(MOD(OFFSET(Konflikt!$G$4,MATCH($A187,Team!$A$5:$A$64,0),MAX($B187,Einstellungen!$B$3)-Einstellungen!$B$3,1,MIN($C187,Einstellungen!$B$4)-MAX($B187,Einstellungen!$B$3)+1),2)=1)),"?")))</f>
        <v/>
      </c>
      <c r="I187" s="16" t="str">
        <f aca="true">IF(OR($A187="",$B187="",$C187="",$C187&lt;$B187),"",IF(MIN($C187,Einstellungen!$B$4)&lt;MAX($B187,Einstellungen!$B$3),0,IFERROR(SUMPRODUCT(--(OFFSET(Konflikt!$G$4,MATCH($A187,Team!$A$5:$A$64,0),MAX($B187,Einstellungen!$B$3)-Einstellungen!$B$3,1,MIN($C187,Einstellungen!$B$4)-MAX($B187,Einstellungen!$B$3)+1)&gt;=2)),"?")))</f>
        <v/>
      </c>
      <c r="J187" s="15" t="str">
        <f aca="false">IF($A187="","",IF(OR($B187="",$C187=""),"Von und Bis eintragen",IF($C187&lt;$B187,"Bis liegt vor Von",IF(ISNA(MATCH($A187,Team!$A$5:$A$64,0)),"Name fehlt im Blatt Team",IF(N($H187)+N($I187)&gt;0,"Engpass – bitte absprechen",IF(OR($B187&lt;Einstellungen!$B$3,$C187&gt;Einstellungen!$B$4),"Teils außerhalb des Planungszeitraums","ok"))))))</f>
        <v/>
      </c>
    </row>
    <row r="188" customFormat="false" ht="15" hidden="false" customHeight="false" outlineLevel="0" collapsed="false">
      <c r="A188" s="11"/>
      <c r="B188" s="7"/>
      <c r="C188" s="7"/>
      <c r="D188" s="11"/>
      <c r="E188" s="11"/>
      <c r="F188" s="15" t="str">
        <f aca="false">IF($A188="","",IFERROR(INDEX(Team!$B$5:$B$64,MATCH($A188,Team!$A$5:$A$64,0)),"?"))</f>
        <v/>
      </c>
      <c r="G188" s="16" t="str">
        <f aca="false">IF(OR($A188="",$B188="",$C188="",$C188&lt;$B188),"",NETWORKDAYS($B188,$C188,Einstellungen!$I$7:$I$40))</f>
        <v/>
      </c>
      <c r="H188" s="16" t="str">
        <f aca="true">IF(OR($A188="",$B188="",$C188="",$C188&lt;$B188),"",IF(MIN($C188,Einstellungen!$B$4)&lt;MAX($B188,Einstellungen!$B$3),0,IFERROR(SUMPRODUCT(--(MOD(OFFSET(Konflikt!$G$4,MATCH($A188,Team!$A$5:$A$64,0),MAX($B188,Einstellungen!$B$3)-Einstellungen!$B$3,1,MIN($C188,Einstellungen!$B$4)-MAX($B188,Einstellungen!$B$3)+1),2)=1)),"?")))</f>
        <v/>
      </c>
      <c r="I188" s="16" t="str">
        <f aca="true">IF(OR($A188="",$B188="",$C188="",$C188&lt;$B188),"",IF(MIN($C188,Einstellungen!$B$4)&lt;MAX($B188,Einstellungen!$B$3),0,IFERROR(SUMPRODUCT(--(OFFSET(Konflikt!$G$4,MATCH($A188,Team!$A$5:$A$64,0),MAX($B188,Einstellungen!$B$3)-Einstellungen!$B$3,1,MIN($C188,Einstellungen!$B$4)-MAX($B188,Einstellungen!$B$3)+1)&gt;=2)),"?")))</f>
        <v/>
      </c>
      <c r="J188" s="15" t="str">
        <f aca="false">IF($A188="","",IF(OR($B188="",$C188=""),"Von und Bis eintragen",IF($C188&lt;$B188,"Bis liegt vor Von",IF(ISNA(MATCH($A188,Team!$A$5:$A$64,0)),"Name fehlt im Blatt Team",IF(N($H188)+N($I188)&gt;0,"Engpass – bitte absprechen",IF(OR($B188&lt;Einstellungen!$B$3,$C188&gt;Einstellungen!$B$4),"Teils außerhalb des Planungszeitraums","ok"))))))</f>
        <v/>
      </c>
    </row>
    <row r="189" customFormat="false" ht="15" hidden="false" customHeight="false" outlineLevel="0" collapsed="false">
      <c r="A189" s="11"/>
      <c r="B189" s="7"/>
      <c r="C189" s="7"/>
      <c r="D189" s="11"/>
      <c r="E189" s="11"/>
      <c r="F189" s="15" t="str">
        <f aca="false">IF($A189="","",IFERROR(INDEX(Team!$B$5:$B$64,MATCH($A189,Team!$A$5:$A$64,0)),"?"))</f>
        <v/>
      </c>
      <c r="G189" s="16" t="str">
        <f aca="false">IF(OR($A189="",$B189="",$C189="",$C189&lt;$B189),"",NETWORKDAYS($B189,$C189,Einstellungen!$I$7:$I$40))</f>
        <v/>
      </c>
      <c r="H189" s="16" t="str">
        <f aca="true">IF(OR($A189="",$B189="",$C189="",$C189&lt;$B189),"",IF(MIN($C189,Einstellungen!$B$4)&lt;MAX($B189,Einstellungen!$B$3),0,IFERROR(SUMPRODUCT(--(MOD(OFFSET(Konflikt!$G$4,MATCH($A189,Team!$A$5:$A$64,0),MAX($B189,Einstellungen!$B$3)-Einstellungen!$B$3,1,MIN($C189,Einstellungen!$B$4)-MAX($B189,Einstellungen!$B$3)+1),2)=1)),"?")))</f>
        <v/>
      </c>
      <c r="I189" s="16" t="str">
        <f aca="true">IF(OR($A189="",$B189="",$C189="",$C189&lt;$B189),"",IF(MIN($C189,Einstellungen!$B$4)&lt;MAX($B189,Einstellungen!$B$3),0,IFERROR(SUMPRODUCT(--(OFFSET(Konflikt!$G$4,MATCH($A189,Team!$A$5:$A$64,0),MAX($B189,Einstellungen!$B$3)-Einstellungen!$B$3,1,MIN($C189,Einstellungen!$B$4)-MAX($B189,Einstellungen!$B$3)+1)&gt;=2)),"?")))</f>
        <v/>
      </c>
      <c r="J189" s="15" t="str">
        <f aca="false">IF($A189="","",IF(OR($B189="",$C189=""),"Von und Bis eintragen",IF($C189&lt;$B189,"Bis liegt vor Von",IF(ISNA(MATCH($A189,Team!$A$5:$A$64,0)),"Name fehlt im Blatt Team",IF(N($H189)+N($I189)&gt;0,"Engpass – bitte absprechen",IF(OR($B189&lt;Einstellungen!$B$3,$C189&gt;Einstellungen!$B$4),"Teils außerhalb des Planungszeitraums","ok"))))))</f>
        <v/>
      </c>
    </row>
    <row r="190" customFormat="false" ht="15" hidden="false" customHeight="false" outlineLevel="0" collapsed="false">
      <c r="A190" s="11"/>
      <c r="B190" s="7"/>
      <c r="C190" s="7"/>
      <c r="D190" s="11"/>
      <c r="E190" s="11"/>
      <c r="F190" s="15" t="str">
        <f aca="false">IF($A190="","",IFERROR(INDEX(Team!$B$5:$B$64,MATCH($A190,Team!$A$5:$A$64,0)),"?"))</f>
        <v/>
      </c>
      <c r="G190" s="16" t="str">
        <f aca="false">IF(OR($A190="",$B190="",$C190="",$C190&lt;$B190),"",NETWORKDAYS($B190,$C190,Einstellungen!$I$7:$I$40))</f>
        <v/>
      </c>
      <c r="H190" s="16" t="str">
        <f aca="true">IF(OR($A190="",$B190="",$C190="",$C190&lt;$B190),"",IF(MIN($C190,Einstellungen!$B$4)&lt;MAX($B190,Einstellungen!$B$3),0,IFERROR(SUMPRODUCT(--(MOD(OFFSET(Konflikt!$G$4,MATCH($A190,Team!$A$5:$A$64,0),MAX($B190,Einstellungen!$B$3)-Einstellungen!$B$3,1,MIN($C190,Einstellungen!$B$4)-MAX($B190,Einstellungen!$B$3)+1),2)=1)),"?")))</f>
        <v/>
      </c>
      <c r="I190" s="16" t="str">
        <f aca="true">IF(OR($A190="",$B190="",$C190="",$C190&lt;$B190),"",IF(MIN($C190,Einstellungen!$B$4)&lt;MAX($B190,Einstellungen!$B$3),0,IFERROR(SUMPRODUCT(--(OFFSET(Konflikt!$G$4,MATCH($A190,Team!$A$5:$A$64,0),MAX($B190,Einstellungen!$B$3)-Einstellungen!$B$3,1,MIN($C190,Einstellungen!$B$4)-MAX($B190,Einstellungen!$B$3)+1)&gt;=2)),"?")))</f>
        <v/>
      </c>
      <c r="J190" s="15" t="str">
        <f aca="false">IF($A190="","",IF(OR($B190="",$C190=""),"Von und Bis eintragen",IF($C190&lt;$B190,"Bis liegt vor Von",IF(ISNA(MATCH($A190,Team!$A$5:$A$64,0)),"Name fehlt im Blatt Team",IF(N($H190)+N($I190)&gt;0,"Engpass – bitte absprechen",IF(OR($B190&lt;Einstellungen!$B$3,$C190&gt;Einstellungen!$B$4),"Teils außerhalb des Planungszeitraums","ok"))))))</f>
        <v/>
      </c>
    </row>
    <row r="191" customFormat="false" ht="15" hidden="false" customHeight="false" outlineLevel="0" collapsed="false">
      <c r="A191" s="11"/>
      <c r="B191" s="7"/>
      <c r="C191" s="7"/>
      <c r="D191" s="11"/>
      <c r="E191" s="11"/>
      <c r="F191" s="15" t="str">
        <f aca="false">IF($A191="","",IFERROR(INDEX(Team!$B$5:$B$64,MATCH($A191,Team!$A$5:$A$64,0)),"?"))</f>
        <v/>
      </c>
      <c r="G191" s="16" t="str">
        <f aca="false">IF(OR($A191="",$B191="",$C191="",$C191&lt;$B191),"",NETWORKDAYS($B191,$C191,Einstellungen!$I$7:$I$40))</f>
        <v/>
      </c>
      <c r="H191" s="16" t="str">
        <f aca="true">IF(OR($A191="",$B191="",$C191="",$C191&lt;$B191),"",IF(MIN($C191,Einstellungen!$B$4)&lt;MAX($B191,Einstellungen!$B$3),0,IFERROR(SUMPRODUCT(--(MOD(OFFSET(Konflikt!$G$4,MATCH($A191,Team!$A$5:$A$64,0),MAX($B191,Einstellungen!$B$3)-Einstellungen!$B$3,1,MIN($C191,Einstellungen!$B$4)-MAX($B191,Einstellungen!$B$3)+1),2)=1)),"?")))</f>
        <v/>
      </c>
      <c r="I191" s="16" t="str">
        <f aca="true">IF(OR($A191="",$B191="",$C191="",$C191&lt;$B191),"",IF(MIN($C191,Einstellungen!$B$4)&lt;MAX($B191,Einstellungen!$B$3),0,IFERROR(SUMPRODUCT(--(OFFSET(Konflikt!$G$4,MATCH($A191,Team!$A$5:$A$64,0),MAX($B191,Einstellungen!$B$3)-Einstellungen!$B$3,1,MIN($C191,Einstellungen!$B$4)-MAX($B191,Einstellungen!$B$3)+1)&gt;=2)),"?")))</f>
        <v/>
      </c>
      <c r="J191" s="15" t="str">
        <f aca="false">IF($A191="","",IF(OR($B191="",$C191=""),"Von und Bis eintragen",IF($C191&lt;$B191,"Bis liegt vor Von",IF(ISNA(MATCH($A191,Team!$A$5:$A$64,0)),"Name fehlt im Blatt Team",IF(N($H191)+N($I191)&gt;0,"Engpass – bitte absprechen",IF(OR($B191&lt;Einstellungen!$B$3,$C191&gt;Einstellungen!$B$4),"Teils außerhalb des Planungszeitraums","ok"))))))</f>
        <v/>
      </c>
    </row>
    <row r="192" customFormat="false" ht="15" hidden="false" customHeight="false" outlineLevel="0" collapsed="false">
      <c r="A192" s="11"/>
      <c r="B192" s="7"/>
      <c r="C192" s="7"/>
      <c r="D192" s="11"/>
      <c r="E192" s="11"/>
      <c r="F192" s="15" t="str">
        <f aca="false">IF($A192="","",IFERROR(INDEX(Team!$B$5:$B$64,MATCH($A192,Team!$A$5:$A$64,0)),"?"))</f>
        <v/>
      </c>
      <c r="G192" s="16" t="str">
        <f aca="false">IF(OR($A192="",$B192="",$C192="",$C192&lt;$B192),"",NETWORKDAYS($B192,$C192,Einstellungen!$I$7:$I$40))</f>
        <v/>
      </c>
      <c r="H192" s="16" t="str">
        <f aca="true">IF(OR($A192="",$B192="",$C192="",$C192&lt;$B192),"",IF(MIN($C192,Einstellungen!$B$4)&lt;MAX($B192,Einstellungen!$B$3),0,IFERROR(SUMPRODUCT(--(MOD(OFFSET(Konflikt!$G$4,MATCH($A192,Team!$A$5:$A$64,0),MAX($B192,Einstellungen!$B$3)-Einstellungen!$B$3,1,MIN($C192,Einstellungen!$B$4)-MAX($B192,Einstellungen!$B$3)+1),2)=1)),"?")))</f>
        <v/>
      </c>
      <c r="I192" s="16" t="str">
        <f aca="true">IF(OR($A192="",$B192="",$C192="",$C192&lt;$B192),"",IF(MIN($C192,Einstellungen!$B$4)&lt;MAX($B192,Einstellungen!$B$3),0,IFERROR(SUMPRODUCT(--(OFFSET(Konflikt!$G$4,MATCH($A192,Team!$A$5:$A$64,0),MAX($B192,Einstellungen!$B$3)-Einstellungen!$B$3,1,MIN($C192,Einstellungen!$B$4)-MAX($B192,Einstellungen!$B$3)+1)&gt;=2)),"?")))</f>
        <v/>
      </c>
      <c r="J192" s="15" t="str">
        <f aca="false">IF($A192="","",IF(OR($B192="",$C192=""),"Von und Bis eintragen",IF($C192&lt;$B192,"Bis liegt vor Von",IF(ISNA(MATCH($A192,Team!$A$5:$A$64,0)),"Name fehlt im Blatt Team",IF(N($H192)+N($I192)&gt;0,"Engpass – bitte absprechen",IF(OR($B192&lt;Einstellungen!$B$3,$C192&gt;Einstellungen!$B$4),"Teils außerhalb des Planungszeitraums","ok"))))))</f>
        <v/>
      </c>
    </row>
    <row r="193" customFormat="false" ht="15" hidden="false" customHeight="false" outlineLevel="0" collapsed="false">
      <c r="A193" s="11"/>
      <c r="B193" s="7"/>
      <c r="C193" s="7"/>
      <c r="D193" s="11"/>
      <c r="E193" s="11"/>
      <c r="F193" s="15" t="str">
        <f aca="false">IF($A193="","",IFERROR(INDEX(Team!$B$5:$B$64,MATCH($A193,Team!$A$5:$A$64,0)),"?"))</f>
        <v/>
      </c>
      <c r="G193" s="16" t="str">
        <f aca="false">IF(OR($A193="",$B193="",$C193="",$C193&lt;$B193),"",NETWORKDAYS($B193,$C193,Einstellungen!$I$7:$I$40))</f>
        <v/>
      </c>
      <c r="H193" s="16" t="str">
        <f aca="true">IF(OR($A193="",$B193="",$C193="",$C193&lt;$B193),"",IF(MIN($C193,Einstellungen!$B$4)&lt;MAX($B193,Einstellungen!$B$3),0,IFERROR(SUMPRODUCT(--(MOD(OFFSET(Konflikt!$G$4,MATCH($A193,Team!$A$5:$A$64,0),MAX($B193,Einstellungen!$B$3)-Einstellungen!$B$3,1,MIN($C193,Einstellungen!$B$4)-MAX($B193,Einstellungen!$B$3)+1),2)=1)),"?")))</f>
        <v/>
      </c>
      <c r="I193" s="16" t="str">
        <f aca="true">IF(OR($A193="",$B193="",$C193="",$C193&lt;$B193),"",IF(MIN($C193,Einstellungen!$B$4)&lt;MAX($B193,Einstellungen!$B$3),0,IFERROR(SUMPRODUCT(--(OFFSET(Konflikt!$G$4,MATCH($A193,Team!$A$5:$A$64,0),MAX($B193,Einstellungen!$B$3)-Einstellungen!$B$3,1,MIN($C193,Einstellungen!$B$4)-MAX($B193,Einstellungen!$B$3)+1)&gt;=2)),"?")))</f>
        <v/>
      </c>
      <c r="J193" s="15" t="str">
        <f aca="false">IF($A193="","",IF(OR($B193="",$C193=""),"Von und Bis eintragen",IF($C193&lt;$B193,"Bis liegt vor Von",IF(ISNA(MATCH($A193,Team!$A$5:$A$64,0)),"Name fehlt im Blatt Team",IF(N($H193)+N($I193)&gt;0,"Engpass – bitte absprechen",IF(OR($B193&lt;Einstellungen!$B$3,$C193&gt;Einstellungen!$B$4),"Teils außerhalb des Planungszeitraums","ok"))))))</f>
        <v/>
      </c>
    </row>
    <row r="194" customFormat="false" ht="15" hidden="false" customHeight="false" outlineLevel="0" collapsed="false">
      <c r="A194" s="11"/>
      <c r="B194" s="7"/>
      <c r="C194" s="7"/>
      <c r="D194" s="11"/>
      <c r="E194" s="11"/>
      <c r="F194" s="15" t="str">
        <f aca="false">IF($A194="","",IFERROR(INDEX(Team!$B$5:$B$64,MATCH($A194,Team!$A$5:$A$64,0)),"?"))</f>
        <v/>
      </c>
      <c r="G194" s="16" t="str">
        <f aca="false">IF(OR($A194="",$B194="",$C194="",$C194&lt;$B194),"",NETWORKDAYS($B194,$C194,Einstellungen!$I$7:$I$40))</f>
        <v/>
      </c>
      <c r="H194" s="16" t="str">
        <f aca="true">IF(OR($A194="",$B194="",$C194="",$C194&lt;$B194),"",IF(MIN($C194,Einstellungen!$B$4)&lt;MAX($B194,Einstellungen!$B$3),0,IFERROR(SUMPRODUCT(--(MOD(OFFSET(Konflikt!$G$4,MATCH($A194,Team!$A$5:$A$64,0),MAX($B194,Einstellungen!$B$3)-Einstellungen!$B$3,1,MIN($C194,Einstellungen!$B$4)-MAX($B194,Einstellungen!$B$3)+1),2)=1)),"?")))</f>
        <v/>
      </c>
      <c r="I194" s="16" t="str">
        <f aca="true">IF(OR($A194="",$B194="",$C194="",$C194&lt;$B194),"",IF(MIN($C194,Einstellungen!$B$4)&lt;MAX($B194,Einstellungen!$B$3),0,IFERROR(SUMPRODUCT(--(OFFSET(Konflikt!$G$4,MATCH($A194,Team!$A$5:$A$64,0),MAX($B194,Einstellungen!$B$3)-Einstellungen!$B$3,1,MIN($C194,Einstellungen!$B$4)-MAX($B194,Einstellungen!$B$3)+1)&gt;=2)),"?")))</f>
        <v/>
      </c>
      <c r="J194" s="15" t="str">
        <f aca="false">IF($A194="","",IF(OR($B194="",$C194=""),"Von und Bis eintragen",IF($C194&lt;$B194,"Bis liegt vor Von",IF(ISNA(MATCH($A194,Team!$A$5:$A$64,0)),"Name fehlt im Blatt Team",IF(N($H194)+N($I194)&gt;0,"Engpass – bitte absprechen",IF(OR($B194&lt;Einstellungen!$B$3,$C194&gt;Einstellungen!$B$4),"Teils außerhalb des Planungszeitraums","ok"))))))</f>
        <v/>
      </c>
    </row>
    <row r="195" customFormat="false" ht="15" hidden="false" customHeight="false" outlineLevel="0" collapsed="false">
      <c r="A195" s="11"/>
      <c r="B195" s="7"/>
      <c r="C195" s="7"/>
      <c r="D195" s="11"/>
      <c r="E195" s="11"/>
      <c r="F195" s="15" t="str">
        <f aca="false">IF($A195="","",IFERROR(INDEX(Team!$B$5:$B$64,MATCH($A195,Team!$A$5:$A$64,0)),"?"))</f>
        <v/>
      </c>
      <c r="G195" s="16" t="str">
        <f aca="false">IF(OR($A195="",$B195="",$C195="",$C195&lt;$B195),"",NETWORKDAYS($B195,$C195,Einstellungen!$I$7:$I$40))</f>
        <v/>
      </c>
      <c r="H195" s="16" t="str">
        <f aca="true">IF(OR($A195="",$B195="",$C195="",$C195&lt;$B195),"",IF(MIN($C195,Einstellungen!$B$4)&lt;MAX($B195,Einstellungen!$B$3),0,IFERROR(SUMPRODUCT(--(MOD(OFFSET(Konflikt!$G$4,MATCH($A195,Team!$A$5:$A$64,0),MAX($B195,Einstellungen!$B$3)-Einstellungen!$B$3,1,MIN($C195,Einstellungen!$B$4)-MAX($B195,Einstellungen!$B$3)+1),2)=1)),"?")))</f>
        <v/>
      </c>
      <c r="I195" s="16" t="str">
        <f aca="true">IF(OR($A195="",$B195="",$C195="",$C195&lt;$B195),"",IF(MIN($C195,Einstellungen!$B$4)&lt;MAX($B195,Einstellungen!$B$3),0,IFERROR(SUMPRODUCT(--(OFFSET(Konflikt!$G$4,MATCH($A195,Team!$A$5:$A$64,0),MAX($B195,Einstellungen!$B$3)-Einstellungen!$B$3,1,MIN($C195,Einstellungen!$B$4)-MAX($B195,Einstellungen!$B$3)+1)&gt;=2)),"?")))</f>
        <v/>
      </c>
      <c r="J195" s="15" t="str">
        <f aca="false">IF($A195="","",IF(OR($B195="",$C195=""),"Von und Bis eintragen",IF($C195&lt;$B195,"Bis liegt vor Von",IF(ISNA(MATCH($A195,Team!$A$5:$A$64,0)),"Name fehlt im Blatt Team",IF(N($H195)+N($I195)&gt;0,"Engpass – bitte absprechen",IF(OR($B195&lt;Einstellungen!$B$3,$C195&gt;Einstellungen!$B$4),"Teils außerhalb des Planungszeitraums","ok"))))))</f>
        <v/>
      </c>
    </row>
    <row r="196" customFormat="false" ht="15" hidden="false" customHeight="false" outlineLevel="0" collapsed="false">
      <c r="A196" s="11"/>
      <c r="B196" s="7"/>
      <c r="C196" s="7"/>
      <c r="D196" s="11"/>
      <c r="E196" s="11"/>
      <c r="F196" s="15" t="str">
        <f aca="false">IF($A196="","",IFERROR(INDEX(Team!$B$5:$B$64,MATCH($A196,Team!$A$5:$A$64,0)),"?"))</f>
        <v/>
      </c>
      <c r="G196" s="16" t="str">
        <f aca="false">IF(OR($A196="",$B196="",$C196="",$C196&lt;$B196),"",NETWORKDAYS($B196,$C196,Einstellungen!$I$7:$I$40))</f>
        <v/>
      </c>
      <c r="H196" s="16" t="str">
        <f aca="true">IF(OR($A196="",$B196="",$C196="",$C196&lt;$B196),"",IF(MIN($C196,Einstellungen!$B$4)&lt;MAX($B196,Einstellungen!$B$3),0,IFERROR(SUMPRODUCT(--(MOD(OFFSET(Konflikt!$G$4,MATCH($A196,Team!$A$5:$A$64,0),MAX($B196,Einstellungen!$B$3)-Einstellungen!$B$3,1,MIN($C196,Einstellungen!$B$4)-MAX($B196,Einstellungen!$B$3)+1),2)=1)),"?")))</f>
        <v/>
      </c>
      <c r="I196" s="16" t="str">
        <f aca="true">IF(OR($A196="",$B196="",$C196="",$C196&lt;$B196),"",IF(MIN($C196,Einstellungen!$B$4)&lt;MAX($B196,Einstellungen!$B$3),0,IFERROR(SUMPRODUCT(--(OFFSET(Konflikt!$G$4,MATCH($A196,Team!$A$5:$A$64,0),MAX($B196,Einstellungen!$B$3)-Einstellungen!$B$3,1,MIN($C196,Einstellungen!$B$4)-MAX($B196,Einstellungen!$B$3)+1)&gt;=2)),"?")))</f>
        <v/>
      </c>
      <c r="J196" s="15" t="str">
        <f aca="false">IF($A196="","",IF(OR($B196="",$C196=""),"Von und Bis eintragen",IF($C196&lt;$B196,"Bis liegt vor Von",IF(ISNA(MATCH($A196,Team!$A$5:$A$64,0)),"Name fehlt im Blatt Team",IF(N($H196)+N($I196)&gt;0,"Engpass – bitte absprechen",IF(OR($B196&lt;Einstellungen!$B$3,$C196&gt;Einstellungen!$B$4),"Teils außerhalb des Planungszeitraums","ok"))))))</f>
        <v/>
      </c>
    </row>
    <row r="197" customFormat="false" ht="15" hidden="false" customHeight="false" outlineLevel="0" collapsed="false">
      <c r="A197" s="11"/>
      <c r="B197" s="7"/>
      <c r="C197" s="7"/>
      <c r="D197" s="11"/>
      <c r="E197" s="11"/>
      <c r="F197" s="15" t="str">
        <f aca="false">IF($A197="","",IFERROR(INDEX(Team!$B$5:$B$64,MATCH($A197,Team!$A$5:$A$64,0)),"?"))</f>
        <v/>
      </c>
      <c r="G197" s="16" t="str">
        <f aca="false">IF(OR($A197="",$B197="",$C197="",$C197&lt;$B197),"",NETWORKDAYS($B197,$C197,Einstellungen!$I$7:$I$40))</f>
        <v/>
      </c>
      <c r="H197" s="16" t="str">
        <f aca="true">IF(OR($A197="",$B197="",$C197="",$C197&lt;$B197),"",IF(MIN($C197,Einstellungen!$B$4)&lt;MAX($B197,Einstellungen!$B$3),0,IFERROR(SUMPRODUCT(--(MOD(OFFSET(Konflikt!$G$4,MATCH($A197,Team!$A$5:$A$64,0),MAX($B197,Einstellungen!$B$3)-Einstellungen!$B$3,1,MIN($C197,Einstellungen!$B$4)-MAX($B197,Einstellungen!$B$3)+1),2)=1)),"?")))</f>
        <v/>
      </c>
      <c r="I197" s="16" t="str">
        <f aca="true">IF(OR($A197="",$B197="",$C197="",$C197&lt;$B197),"",IF(MIN($C197,Einstellungen!$B$4)&lt;MAX($B197,Einstellungen!$B$3),0,IFERROR(SUMPRODUCT(--(OFFSET(Konflikt!$G$4,MATCH($A197,Team!$A$5:$A$64,0),MAX($B197,Einstellungen!$B$3)-Einstellungen!$B$3,1,MIN($C197,Einstellungen!$B$4)-MAX($B197,Einstellungen!$B$3)+1)&gt;=2)),"?")))</f>
        <v/>
      </c>
      <c r="J197" s="15" t="str">
        <f aca="false">IF($A197="","",IF(OR($B197="",$C197=""),"Von und Bis eintragen",IF($C197&lt;$B197,"Bis liegt vor Von",IF(ISNA(MATCH($A197,Team!$A$5:$A$64,0)),"Name fehlt im Blatt Team",IF(N($H197)+N($I197)&gt;0,"Engpass – bitte absprechen",IF(OR($B197&lt;Einstellungen!$B$3,$C197&gt;Einstellungen!$B$4),"Teils außerhalb des Planungszeitraums","ok"))))))</f>
        <v/>
      </c>
    </row>
    <row r="198" customFormat="false" ht="15" hidden="false" customHeight="false" outlineLevel="0" collapsed="false">
      <c r="A198" s="11"/>
      <c r="B198" s="7"/>
      <c r="C198" s="7"/>
      <c r="D198" s="11"/>
      <c r="E198" s="11"/>
      <c r="F198" s="15" t="str">
        <f aca="false">IF($A198="","",IFERROR(INDEX(Team!$B$5:$B$64,MATCH($A198,Team!$A$5:$A$64,0)),"?"))</f>
        <v/>
      </c>
      <c r="G198" s="16" t="str">
        <f aca="false">IF(OR($A198="",$B198="",$C198="",$C198&lt;$B198),"",NETWORKDAYS($B198,$C198,Einstellungen!$I$7:$I$40))</f>
        <v/>
      </c>
      <c r="H198" s="16" t="str">
        <f aca="true">IF(OR($A198="",$B198="",$C198="",$C198&lt;$B198),"",IF(MIN($C198,Einstellungen!$B$4)&lt;MAX($B198,Einstellungen!$B$3),0,IFERROR(SUMPRODUCT(--(MOD(OFFSET(Konflikt!$G$4,MATCH($A198,Team!$A$5:$A$64,0),MAX($B198,Einstellungen!$B$3)-Einstellungen!$B$3,1,MIN($C198,Einstellungen!$B$4)-MAX($B198,Einstellungen!$B$3)+1),2)=1)),"?")))</f>
        <v/>
      </c>
      <c r="I198" s="16" t="str">
        <f aca="true">IF(OR($A198="",$B198="",$C198="",$C198&lt;$B198),"",IF(MIN($C198,Einstellungen!$B$4)&lt;MAX($B198,Einstellungen!$B$3),0,IFERROR(SUMPRODUCT(--(OFFSET(Konflikt!$G$4,MATCH($A198,Team!$A$5:$A$64,0),MAX($B198,Einstellungen!$B$3)-Einstellungen!$B$3,1,MIN($C198,Einstellungen!$B$4)-MAX($B198,Einstellungen!$B$3)+1)&gt;=2)),"?")))</f>
        <v/>
      </c>
      <c r="J198" s="15" t="str">
        <f aca="false">IF($A198="","",IF(OR($B198="",$C198=""),"Von und Bis eintragen",IF($C198&lt;$B198,"Bis liegt vor Von",IF(ISNA(MATCH($A198,Team!$A$5:$A$64,0)),"Name fehlt im Blatt Team",IF(N($H198)+N($I198)&gt;0,"Engpass – bitte absprechen",IF(OR($B198&lt;Einstellungen!$B$3,$C198&gt;Einstellungen!$B$4),"Teils außerhalb des Planungszeitraums","ok"))))))</f>
        <v/>
      </c>
    </row>
    <row r="199" customFormat="false" ht="15" hidden="false" customHeight="false" outlineLevel="0" collapsed="false">
      <c r="A199" s="11"/>
      <c r="B199" s="7"/>
      <c r="C199" s="7"/>
      <c r="D199" s="11"/>
      <c r="E199" s="11"/>
      <c r="F199" s="15" t="str">
        <f aca="false">IF($A199="","",IFERROR(INDEX(Team!$B$5:$B$64,MATCH($A199,Team!$A$5:$A$64,0)),"?"))</f>
        <v/>
      </c>
      <c r="G199" s="16" t="str">
        <f aca="false">IF(OR($A199="",$B199="",$C199="",$C199&lt;$B199),"",NETWORKDAYS($B199,$C199,Einstellungen!$I$7:$I$40))</f>
        <v/>
      </c>
      <c r="H199" s="16" t="str">
        <f aca="true">IF(OR($A199="",$B199="",$C199="",$C199&lt;$B199),"",IF(MIN($C199,Einstellungen!$B$4)&lt;MAX($B199,Einstellungen!$B$3),0,IFERROR(SUMPRODUCT(--(MOD(OFFSET(Konflikt!$G$4,MATCH($A199,Team!$A$5:$A$64,0),MAX($B199,Einstellungen!$B$3)-Einstellungen!$B$3,1,MIN($C199,Einstellungen!$B$4)-MAX($B199,Einstellungen!$B$3)+1),2)=1)),"?")))</f>
        <v/>
      </c>
      <c r="I199" s="16" t="str">
        <f aca="true">IF(OR($A199="",$B199="",$C199="",$C199&lt;$B199),"",IF(MIN($C199,Einstellungen!$B$4)&lt;MAX($B199,Einstellungen!$B$3),0,IFERROR(SUMPRODUCT(--(OFFSET(Konflikt!$G$4,MATCH($A199,Team!$A$5:$A$64,0),MAX($B199,Einstellungen!$B$3)-Einstellungen!$B$3,1,MIN($C199,Einstellungen!$B$4)-MAX($B199,Einstellungen!$B$3)+1)&gt;=2)),"?")))</f>
        <v/>
      </c>
      <c r="J199" s="15" t="str">
        <f aca="false">IF($A199="","",IF(OR($B199="",$C199=""),"Von und Bis eintragen",IF($C199&lt;$B199,"Bis liegt vor Von",IF(ISNA(MATCH($A199,Team!$A$5:$A$64,0)),"Name fehlt im Blatt Team",IF(N($H199)+N($I199)&gt;0,"Engpass – bitte absprechen",IF(OR($B199&lt;Einstellungen!$B$3,$C199&gt;Einstellungen!$B$4),"Teils außerhalb des Planungszeitraums","ok"))))))</f>
        <v/>
      </c>
    </row>
    <row r="200" customFormat="false" ht="15" hidden="false" customHeight="false" outlineLevel="0" collapsed="false">
      <c r="A200" s="11"/>
      <c r="B200" s="7"/>
      <c r="C200" s="7"/>
      <c r="D200" s="11"/>
      <c r="E200" s="11"/>
      <c r="F200" s="15" t="str">
        <f aca="false">IF($A200="","",IFERROR(INDEX(Team!$B$5:$B$64,MATCH($A200,Team!$A$5:$A$64,0)),"?"))</f>
        <v/>
      </c>
      <c r="G200" s="16" t="str">
        <f aca="false">IF(OR($A200="",$B200="",$C200="",$C200&lt;$B200),"",NETWORKDAYS($B200,$C200,Einstellungen!$I$7:$I$40))</f>
        <v/>
      </c>
      <c r="H200" s="16" t="str">
        <f aca="true">IF(OR($A200="",$B200="",$C200="",$C200&lt;$B200),"",IF(MIN($C200,Einstellungen!$B$4)&lt;MAX($B200,Einstellungen!$B$3),0,IFERROR(SUMPRODUCT(--(MOD(OFFSET(Konflikt!$G$4,MATCH($A200,Team!$A$5:$A$64,0),MAX($B200,Einstellungen!$B$3)-Einstellungen!$B$3,1,MIN($C200,Einstellungen!$B$4)-MAX($B200,Einstellungen!$B$3)+1),2)=1)),"?")))</f>
        <v/>
      </c>
      <c r="I200" s="16" t="str">
        <f aca="true">IF(OR($A200="",$B200="",$C200="",$C200&lt;$B200),"",IF(MIN($C200,Einstellungen!$B$4)&lt;MAX($B200,Einstellungen!$B$3),0,IFERROR(SUMPRODUCT(--(OFFSET(Konflikt!$G$4,MATCH($A200,Team!$A$5:$A$64,0),MAX($B200,Einstellungen!$B$3)-Einstellungen!$B$3,1,MIN($C200,Einstellungen!$B$4)-MAX($B200,Einstellungen!$B$3)+1)&gt;=2)),"?")))</f>
        <v/>
      </c>
      <c r="J200" s="15" t="str">
        <f aca="false">IF($A200="","",IF(OR($B200="",$C200=""),"Von und Bis eintragen",IF($C200&lt;$B200,"Bis liegt vor Von",IF(ISNA(MATCH($A200,Team!$A$5:$A$64,0)),"Name fehlt im Blatt Team",IF(N($H200)+N($I200)&gt;0,"Engpass – bitte absprechen",IF(OR($B200&lt;Einstellungen!$B$3,$C200&gt;Einstellungen!$B$4),"Teils außerhalb des Planungszeitraums","ok"))))))</f>
        <v/>
      </c>
    </row>
    <row r="201" customFormat="false" ht="15" hidden="false" customHeight="false" outlineLevel="0" collapsed="false">
      <c r="A201" s="11"/>
      <c r="B201" s="7"/>
      <c r="C201" s="7"/>
      <c r="D201" s="11"/>
      <c r="E201" s="11"/>
      <c r="F201" s="15" t="str">
        <f aca="false">IF($A201="","",IFERROR(INDEX(Team!$B$5:$B$64,MATCH($A201,Team!$A$5:$A$64,0)),"?"))</f>
        <v/>
      </c>
      <c r="G201" s="16" t="str">
        <f aca="false">IF(OR($A201="",$B201="",$C201="",$C201&lt;$B201),"",NETWORKDAYS($B201,$C201,Einstellungen!$I$7:$I$40))</f>
        <v/>
      </c>
      <c r="H201" s="16" t="str">
        <f aca="true">IF(OR($A201="",$B201="",$C201="",$C201&lt;$B201),"",IF(MIN($C201,Einstellungen!$B$4)&lt;MAX($B201,Einstellungen!$B$3),0,IFERROR(SUMPRODUCT(--(MOD(OFFSET(Konflikt!$G$4,MATCH($A201,Team!$A$5:$A$64,0),MAX($B201,Einstellungen!$B$3)-Einstellungen!$B$3,1,MIN($C201,Einstellungen!$B$4)-MAX($B201,Einstellungen!$B$3)+1),2)=1)),"?")))</f>
        <v/>
      </c>
      <c r="I201" s="16" t="str">
        <f aca="true">IF(OR($A201="",$B201="",$C201="",$C201&lt;$B201),"",IF(MIN($C201,Einstellungen!$B$4)&lt;MAX($B201,Einstellungen!$B$3),0,IFERROR(SUMPRODUCT(--(OFFSET(Konflikt!$G$4,MATCH($A201,Team!$A$5:$A$64,0),MAX($B201,Einstellungen!$B$3)-Einstellungen!$B$3,1,MIN($C201,Einstellungen!$B$4)-MAX($B201,Einstellungen!$B$3)+1)&gt;=2)),"?")))</f>
        <v/>
      </c>
      <c r="J201" s="15" t="str">
        <f aca="false">IF($A201="","",IF(OR($B201="",$C201=""),"Von und Bis eintragen",IF($C201&lt;$B201,"Bis liegt vor Von",IF(ISNA(MATCH($A201,Team!$A$5:$A$64,0)),"Name fehlt im Blatt Team",IF(N($H201)+N($I201)&gt;0,"Engpass – bitte absprechen",IF(OR($B201&lt;Einstellungen!$B$3,$C201&gt;Einstellungen!$B$4),"Teils außerhalb des Planungszeitraums","ok"))))))</f>
        <v/>
      </c>
    </row>
    <row r="202" customFormat="false" ht="15" hidden="false" customHeight="false" outlineLevel="0" collapsed="false">
      <c r="A202" s="11"/>
      <c r="B202" s="7"/>
      <c r="C202" s="7"/>
      <c r="D202" s="11"/>
      <c r="E202" s="11"/>
      <c r="F202" s="15" t="str">
        <f aca="false">IF($A202="","",IFERROR(INDEX(Team!$B$5:$B$64,MATCH($A202,Team!$A$5:$A$64,0)),"?"))</f>
        <v/>
      </c>
      <c r="G202" s="16" t="str">
        <f aca="false">IF(OR($A202="",$B202="",$C202="",$C202&lt;$B202),"",NETWORKDAYS($B202,$C202,Einstellungen!$I$7:$I$40))</f>
        <v/>
      </c>
      <c r="H202" s="16" t="str">
        <f aca="true">IF(OR($A202="",$B202="",$C202="",$C202&lt;$B202),"",IF(MIN($C202,Einstellungen!$B$4)&lt;MAX($B202,Einstellungen!$B$3),0,IFERROR(SUMPRODUCT(--(MOD(OFFSET(Konflikt!$G$4,MATCH($A202,Team!$A$5:$A$64,0),MAX($B202,Einstellungen!$B$3)-Einstellungen!$B$3,1,MIN($C202,Einstellungen!$B$4)-MAX($B202,Einstellungen!$B$3)+1),2)=1)),"?")))</f>
        <v/>
      </c>
      <c r="I202" s="16" t="str">
        <f aca="true">IF(OR($A202="",$B202="",$C202="",$C202&lt;$B202),"",IF(MIN($C202,Einstellungen!$B$4)&lt;MAX($B202,Einstellungen!$B$3),0,IFERROR(SUMPRODUCT(--(OFFSET(Konflikt!$G$4,MATCH($A202,Team!$A$5:$A$64,0),MAX($B202,Einstellungen!$B$3)-Einstellungen!$B$3,1,MIN($C202,Einstellungen!$B$4)-MAX($B202,Einstellungen!$B$3)+1)&gt;=2)),"?")))</f>
        <v/>
      </c>
      <c r="J202" s="15" t="str">
        <f aca="false">IF($A202="","",IF(OR($B202="",$C202=""),"Von und Bis eintragen",IF($C202&lt;$B202,"Bis liegt vor Von",IF(ISNA(MATCH($A202,Team!$A$5:$A$64,0)),"Name fehlt im Blatt Team",IF(N($H202)+N($I202)&gt;0,"Engpass – bitte absprechen",IF(OR($B202&lt;Einstellungen!$B$3,$C202&gt;Einstellungen!$B$4),"Teils außerhalb des Planungszeitraums","ok"))))))</f>
        <v/>
      </c>
    </row>
    <row r="203" customFormat="false" ht="15" hidden="false" customHeight="false" outlineLevel="0" collapsed="false">
      <c r="A203" s="11"/>
      <c r="B203" s="7"/>
      <c r="C203" s="7"/>
      <c r="D203" s="11"/>
      <c r="E203" s="11"/>
      <c r="F203" s="15" t="str">
        <f aca="false">IF($A203="","",IFERROR(INDEX(Team!$B$5:$B$64,MATCH($A203,Team!$A$5:$A$64,0)),"?"))</f>
        <v/>
      </c>
      <c r="G203" s="16" t="str">
        <f aca="false">IF(OR($A203="",$B203="",$C203="",$C203&lt;$B203),"",NETWORKDAYS($B203,$C203,Einstellungen!$I$7:$I$40))</f>
        <v/>
      </c>
      <c r="H203" s="16" t="str">
        <f aca="true">IF(OR($A203="",$B203="",$C203="",$C203&lt;$B203),"",IF(MIN($C203,Einstellungen!$B$4)&lt;MAX($B203,Einstellungen!$B$3),0,IFERROR(SUMPRODUCT(--(MOD(OFFSET(Konflikt!$G$4,MATCH($A203,Team!$A$5:$A$64,0),MAX($B203,Einstellungen!$B$3)-Einstellungen!$B$3,1,MIN($C203,Einstellungen!$B$4)-MAX($B203,Einstellungen!$B$3)+1),2)=1)),"?")))</f>
        <v/>
      </c>
      <c r="I203" s="16" t="str">
        <f aca="true">IF(OR($A203="",$B203="",$C203="",$C203&lt;$B203),"",IF(MIN($C203,Einstellungen!$B$4)&lt;MAX($B203,Einstellungen!$B$3),0,IFERROR(SUMPRODUCT(--(OFFSET(Konflikt!$G$4,MATCH($A203,Team!$A$5:$A$64,0),MAX($B203,Einstellungen!$B$3)-Einstellungen!$B$3,1,MIN($C203,Einstellungen!$B$4)-MAX($B203,Einstellungen!$B$3)+1)&gt;=2)),"?")))</f>
        <v/>
      </c>
      <c r="J203" s="15" t="str">
        <f aca="false">IF($A203="","",IF(OR($B203="",$C203=""),"Von und Bis eintragen",IF($C203&lt;$B203,"Bis liegt vor Von",IF(ISNA(MATCH($A203,Team!$A$5:$A$64,0)),"Name fehlt im Blatt Team",IF(N($H203)+N($I203)&gt;0,"Engpass – bitte absprechen",IF(OR($B203&lt;Einstellungen!$B$3,$C203&gt;Einstellungen!$B$4),"Teils außerhalb des Planungszeitraums","ok"))))))</f>
        <v/>
      </c>
    </row>
    <row r="204" customFormat="false" ht="15" hidden="false" customHeight="false" outlineLevel="0" collapsed="false">
      <c r="A204" s="11"/>
      <c r="B204" s="7"/>
      <c r="C204" s="7"/>
      <c r="D204" s="11"/>
      <c r="E204" s="11"/>
      <c r="F204" s="15" t="str">
        <f aca="false">IF($A204="","",IFERROR(INDEX(Team!$B$5:$B$64,MATCH($A204,Team!$A$5:$A$64,0)),"?"))</f>
        <v/>
      </c>
      <c r="G204" s="16" t="str">
        <f aca="false">IF(OR($A204="",$B204="",$C204="",$C204&lt;$B204),"",NETWORKDAYS($B204,$C204,Einstellungen!$I$7:$I$40))</f>
        <v/>
      </c>
      <c r="H204" s="16" t="str">
        <f aca="true">IF(OR($A204="",$B204="",$C204="",$C204&lt;$B204),"",IF(MIN($C204,Einstellungen!$B$4)&lt;MAX($B204,Einstellungen!$B$3),0,IFERROR(SUMPRODUCT(--(MOD(OFFSET(Konflikt!$G$4,MATCH($A204,Team!$A$5:$A$64,0),MAX($B204,Einstellungen!$B$3)-Einstellungen!$B$3,1,MIN($C204,Einstellungen!$B$4)-MAX($B204,Einstellungen!$B$3)+1),2)=1)),"?")))</f>
        <v/>
      </c>
      <c r="I204" s="16" t="str">
        <f aca="true">IF(OR($A204="",$B204="",$C204="",$C204&lt;$B204),"",IF(MIN($C204,Einstellungen!$B$4)&lt;MAX($B204,Einstellungen!$B$3),0,IFERROR(SUMPRODUCT(--(OFFSET(Konflikt!$G$4,MATCH($A204,Team!$A$5:$A$64,0),MAX($B204,Einstellungen!$B$3)-Einstellungen!$B$3,1,MIN($C204,Einstellungen!$B$4)-MAX($B204,Einstellungen!$B$3)+1)&gt;=2)),"?")))</f>
        <v/>
      </c>
      <c r="J204" s="15" t="str">
        <f aca="false">IF($A204="","",IF(OR($B204="",$C204=""),"Von und Bis eintragen",IF($C204&lt;$B204,"Bis liegt vor Von",IF(ISNA(MATCH($A204,Team!$A$5:$A$64,0)),"Name fehlt im Blatt Team",IF(N($H204)+N($I204)&gt;0,"Engpass – bitte absprechen",IF(OR($B204&lt;Einstellungen!$B$3,$C204&gt;Einstellungen!$B$4),"Teils außerhalb des Planungszeitraums","ok"))))))</f>
        <v/>
      </c>
    </row>
    <row r="205" customFormat="false" ht="15" hidden="false" customHeight="false" outlineLevel="0" collapsed="false">
      <c r="A205" s="11"/>
      <c r="B205" s="7"/>
      <c r="C205" s="7"/>
      <c r="D205" s="11"/>
      <c r="E205" s="11"/>
      <c r="F205" s="15" t="str">
        <f aca="false">IF($A205="","",IFERROR(INDEX(Team!$B$5:$B$64,MATCH($A205,Team!$A$5:$A$64,0)),"?"))</f>
        <v/>
      </c>
      <c r="G205" s="16" t="str">
        <f aca="false">IF(OR($A205="",$B205="",$C205="",$C205&lt;$B205),"",NETWORKDAYS($B205,$C205,Einstellungen!$I$7:$I$40))</f>
        <v/>
      </c>
      <c r="H205" s="16" t="str">
        <f aca="true">IF(OR($A205="",$B205="",$C205="",$C205&lt;$B205),"",IF(MIN($C205,Einstellungen!$B$4)&lt;MAX($B205,Einstellungen!$B$3),0,IFERROR(SUMPRODUCT(--(MOD(OFFSET(Konflikt!$G$4,MATCH($A205,Team!$A$5:$A$64,0),MAX($B205,Einstellungen!$B$3)-Einstellungen!$B$3,1,MIN($C205,Einstellungen!$B$4)-MAX($B205,Einstellungen!$B$3)+1),2)=1)),"?")))</f>
        <v/>
      </c>
      <c r="I205" s="16" t="str">
        <f aca="true">IF(OR($A205="",$B205="",$C205="",$C205&lt;$B205),"",IF(MIN($C205,Einstellungen!$B$4)&lt;MAX($B205,Einstellungen!$B$3),0,IFERROR(SUMPRODUCT(--(OFFSET(Konflikt!$G$4,MATCH($A205,Team!$A$5:$A$64,0),MAX($B205,Einstellungen!$B$3)-Einstellungen!$B$3,1,MIN($C205,Einstellungen!$B$4)-MAX($B205,Einstellungen!$B$3)+1)&gt;=2)),"?")))</f>
        <v/>
      </c>
      <c r="J205" s="15" t="str">
        <f aca="false">IF($A205="","",IF(OR($B205="",$C205=""),"Von und Bis eintragen",IF($C205&lt;$B205,"Bis liegt vor Von",IF(ISNA(MATCH($A205,Team!$A$5:$A$64,0)),"Name fehlt im Blatt Team",IF(N($H205)+N($I205)&gt;0,"Engpass – bitte absprechen",IF(OR($B205&lt;Einstellungen!$B$3,$C205&gt;Einstellungen!$B$4),"Teils außerhalb des Planungszeitraums","ok"))))))</f>
        <v/>
      </c>
    </row>
    <row r="206" customFormat="false" ht="15" hidden="false" customHeight="false" outlineLevel="0" collapsed="false">
      <c r="A206" s="11"/>
      <c r="B206" s="7"/>
      <c r="C206" s="7"/>
      <c r="D206" s="11"/>
      <c r="E206" s="11"/>
      <c r="F206" s="15" t="str">
        <f aca="false">IF($A206="","",IFERROR(INDEX(Team!$B$5:$B$64,MATCH($A206,Team!$A$5:$A$64,0)),"?"))</f>
        <v/>
      </c>
      <c r="G206" s="16" t="str">
        <f aca="false">IF(OR($A206="",$B206="",$C206="",$C206&lt;$B206),"",NETWORKDAYS($B206,$C206,Einstellungen!$I$7:$I$40))</f>
        <v/>
      </c>
      <c r="H206" s="16" t="str">
        <f aca="true">IF(OR($A206="",$B206="",$C206="",$C206&lt;$B206),"",IF(MIN($C206,Einstellungen!$B$4)&lt;MAX($B206,Einstellungen!$B$3),0,IFERROR(SUMPRODUCT(--(MOD(OFFSET(Konflikt!$G$4,MATCH($A206,Team!$A$5:$A$64,0),MAX($B206,Einstellungen!$B$3)-Einstellungen!$B$3,1,MIN($C206,Einstellungen!$B$4)-MAX($B206,Einstellungen!$B$3)+1),2)=1)),"?")))</f>
        <v/>
      </c>
      <c r="I206" s="16" t="str">
        <f aca="true">IF(OR($A206="",$B206="",$C206="",$C206&lt;$B206),"",IF(MIN($C206,Einstellungen!$B$4)&lt;MAX($B206,Einstellungen!$B$3),0,IFERROR(SUMPRODUCT(--(OFFSET(Konflikt!$G$4,MATCH($A206,Team!$A$5:$A$64,0),MAX($B206,Einstellungen!$B$3)-Einstellungen!$B$3,1,MIN($C206,Einstellungen!$B$4)-MAX($B206,Einstellungen!$B$3)+1)&gt;=2)),"?")))</f>
        <v/>
      </c>
      <c r="J206" s="15" t="str">
        <f aca="false">IF($A206="","",IF(OR($B206="",$C206=""),"Von und Bis eintragen",IF($C206&lt;$B206,"Bis liegt vor Von",IF(ISNA(MATCH($A206,Team!$A$5:$A$64,0)),"Name fehlt im Blatt Team",IF(N($H206)+N($I206)&gt;0,"Engpass – bitte absprechen",IF(OR($B206&lt;Einstellungen!$B$3,$C206&gt;Einstellungen!$B$4),"Teils außerhalb des Planungszeitraums","ok"))))))</f>
        <v/>
      </c>
    </row>
    <row r="207" customFormat="false" ht="15" hidden="false" customHeight="false" outlineLevel="0" collapsed="false">
      <c r="A207" s="11"/>
      <c r="B207" s="7"/>
      <c r="C207" s="7"/>
      <c r="D207" s="11"/>
      <c r="E207" s="11"/>
      <c r="F207" s="15" t="str">
        <f aca="false">IF($A207="","",IFERROR(INDEX(Team!$B$5:$B$64,MATCH($A207,Team!$A$5:$A$64,0)),"?"))</f>
        <v/>
      </c>
      <c r="G207" s="16" t="str">
        <f aca="false">IF(OR($A207="",$B207="",$C207="",$C207&lt;$B207),"",NETWORKDAYS($B207,$C207,Einstellungen!$I$7:$I$40))</f>
        <v/>
      </c>
      <c r="H207" s="16" t="str">
        <f aca="true">IF(OR($A207="",$B207="",$C207="",$C207&lt;$B207),"",IF(MIN($C207,Einstellungen!$B$4)&lt;MAX($B207,Einstellungen!$B$3),0,IFERROR(SUMPRODUCT(--(MOD(OFFSET(Konflikt!$G$4,MATCH($A207,Team!$A$5:$A$64,0),MAX($B207,Einstellungen!$B$3)-Einstellungen!$B$3,1,MIN($C207,Einstellungen!$B$4)-MAX($B207,Einstellungen!$B$3)+1),2)=1)),"?")))</f>
        <v/>
      </c>
      <c r="I207" s="16" t="str">
        <f aca="true">IF(OR($A207="",$B207="",$C207="",$C207&lt;$B207),"",IF(MIN($C207,Einstellungen!$B$4)&lt;MAX($B207,Einstellungen!$B$3),0,IFERROR(SUMPRODUCT(--(OFFSET(Konflikt!$G$4,MATCH($A207,Team!$A$5:$A$64,0),MAX($B207,Einstellungen!$B$3)-Einstellungen!$B$3,1,MIN($C207,Einstellungen!$B$4)-MAX($B207,Einstellungen!$B$3)+1)&gt;=2)),"?")))</f>
        <v/>
      </c>
      <c r="J207" s="15" t="str">
        <f aca="false">IF($A207="","",IF(OR($B207="",$C207=""),"Von und Bis eintragen",IF($C207&lt;$B207,"Bis liegt vor Von",IF(ISNA(MATCH($A207,Team!$A$5:$A$64,0)),"Name fehlt im Blatt Team",IF(N($H207)+N($I207)&gt;0,"Engpass – bitte absprechen",IF(OR($B207&lt;Einstellungen!$B$3,$C207&gt;Einstellungen!$B$4),"Teils außerhalb des Planungszeitraums","ok"))))))</f>
        <v/>
      </c>
    </row>
    <row r="208" customFormat="false" ht="15" hidden="false" customHeight="false" outlineLevel="0" collapsed="false">
      <c r="A208" s="11"/>
      <c r="B208" s="7"/>
      <c r="C208" s="7"/>
      <c r="D208" s="11"/>
      <c r="E208" s="11"/>
      <c r="F208" s="15" t="str">
        <f aca="false">IF($A208="","",IFERROR(INDEX(Team!$B$5:$B$64,MATCH($A208,Team!$A$5:$A$64,0)),"?"))</f>
        <v/>
      </c>
      <c r="G208" s="16" t="str">
        <f aca="false">IF(OR($A208="",$B208="",$C208="",$C208&lt;$B208),"",NETWORKDAYS($B208,$C208,Einstellungen!$I$7:$I$40))</f>
        <v/>
      </c>
      <c r="H208" s="16" t="str">
        <f aca="true">IF(OR($A208="",$B208="",$C208="",$C208&lt;$B208),"",IF(MIN($C208,Einstellungen!$B$4)&lt;MAX($B208,Einstellungen!$B$3),0,IFERROR(SUMPRODUCT(--(MOD(OFFSET(Konflikt!$G$4,MATCH($A208,Team!$A$5:$A$64,0),MAX($B208,Einstellungen!$B$3)-Einstellungen!$B$3,1,MIN($C208,Einstellungen!$B$4)-MAX($B208,Einstellungen!$B$3)+1),2)=1)),"?")))</f>
        <v/>
      </c>
      <c r="I208" s="16" t="str">
        <f aca="true">IF(OR($A208="",$B208="",$C208="",$C208&lt;$B208),"",IF(MIN($C208,Einstellungen!$B$4)&lt;MAX($B208,Einstellungen!$B$3),0,IFERROR(SUMPRODUCT(--(OFFSET(Konflikt!$G$4,MATCH($A208,Team!$A$5:$A$64,0),MAX($B208,Einstellungen!$B$3)-Einstellungen!$B$3,1,MIN($C208,Einstellungen!$B$4)-MAX($B208,Einstellungen!$B$3)+1)&gt;=2)),"?")))</f>
        <v/>
      </c>
      <c r="J208" s="15" t="str">
        <f aca="false">IF($A208="","",IF(OR($B208="",$C208=""),"Von und Bis eintragen",IF($C208&lt;$B208,"Bis liegt vor Von",IF(ISNA(MATCH($A208,Team!$A$5:$A$64,0)),"Name fehlt im Blatt Team",IF(N($H208)+N($I208)&gt;0,"Engpass – bitte absprechen",IF(OR($B208&lt;Einstellungen!$B$3,$C208&gt;Einstellungen!$B$4),"Teils außerhalb des Planungszeitraums","ok"))))))</f>
        <v/>
      </c>
    </row>
    <row r="209" customFormat="false" ht="15" hidden="false" customHeight="false" outlineLevel="0" collapsed="false">
      <c r="A209" s="11"/>
      <c r="B209" s="7"/>
      <c r="C209" s="7"/>
      <c r="D209" s="11"/>
      <c r="E209" s="11"/>
      <c r="F209" s="15" t="str">
        <f aca="false">IF($A209="","",IFERROR(INDEX(Team!$B$5:$B$64,MATCH($A209,Team!$A$5:$A$64,0)),"?"))</f>
        <v/>
      </c>
      <c r="G209" s="16" t="str">
        <f aca="false">IF(OR($A209="",$B209="",$C209="",$C209&lt;$B209),"",NETWORKDAYS($B209,$C209,Einstellungen!$I$7:$I$40))</f>
        <v/>
      </c>
      <c r="H209" s="16" t="str">
        <f aca="true">IF(OR($A209="",$B209="",$C209="",$C209&lt;$B209),"",IF(MIN($C209,Einstellungen!$B$4)&lt;MAX($B209,Einstellungen!$B$3),0,IFERROR(SUMPRODUCT(--(MOD(OFFSET(Konflikt!$G$4,MATCH($A209,Team!$A$5:$A$64,0),MAX($B209,Einstellungen!$B$3)-Einstellungen!$B$3,1,MIN($C209,Einstellungen!$B$4)-MAX($B209,Einstellungen!$B$3)+1),2)=1)),"?")))</f>
        <v/>
      </c>
      <c r="I209" s="16" t="str">
        <f aca="true">IF(OR($A209="",$B209="",$C209="",$C209&lt;$B209),"",IF(MIN($C209,Einstellungen!$B$4)&lt;MAX($B209,Einstellungen!$B$3),0,IFERROR(SUMPRODUCT(--(OFFSET(Konflikt!$G$4,MATCH($A209,Team!$A$5:$A$64,0),MAX($B209,Einstellungen!$B$3)-Einstellungen!$B$3,1,MIN($C209,Einstellungen!$B$4)-MAX($B209,Einstellungen!$B$3)+1)&gt;=2)),"?")))</f>
        <v/>
      </c>
      <c r="J209" s="15" t="str">
        <f aca="false">IF($A209="","",IF(OR($B209="",$C209=""),"Von und Bis eintragen",IF($C209&lt;$B209,"Bis liegt vor Von",IF(ISNA(MATCH($A209,Team!$A$5:$A$64,0)),"Name fehlt im Blatt Team",IF(N($H209)+N($I209)&gt;0,"Engpass – bitte absprechen",IF(OR($B209&lt;Einstellungen!$B$3,$C209&gt;Einstellungen!$B$4),"Teils außerhalb des Planungszeitraums","ok"))))))</f>
        <v/>
      </c>
    </row>
    <row r="210" customFormat="false" ht="15" hidden="false" customHeight="false" outlineLevel="0" collapsed="false">
      <c r="A210" s="11"/>
      <c r="B210" s="7"/>
      <c r="C210" s="7"/>
      <c r="D210" s="11"/>
      <c r="E210" s="11"/>
      <c r="F210" s="15" t="str">
        <f aca="false">IF($A210="","",IFERROR(INDEX(Team!$B$5:$B$64,MATCH($A210,Team!$A$5:$A$64,0)),"?"))</f>
        <v/>
      </c>
      <c r="G210" s="16" t="str">
        <f aca="false">IF(OR($A210="",$B210="",$C210="",$C210&lt;$B210),"",NETWORKDAYS($B210,$C210,Einstellungen!$I$7:$I$40))</f>
        <v/>
      </c>
      <c r="H210" s="16" t="str">
        <f aca="true">IF(OR($A210="",$B210="",$C210="",$C210&lt;$B210),"",IF(MIN($C210,Einstellungen!$B$4)&lt;MAX($B210,Einstellungen!$B$3),0,IFERROR(SUMPRODUCT(--(MOD(OFFSET(Konflikt!$G$4,MATCH($A210,Team!$A$5:$A$64,0),MAX($B210,Einstellungen!$B$3)-Einstellungen!$B$3,1,MIN($C210,Einstellungen!$B$4)-MAX($B210,Einstellungen!$B$3)+1),2)=1)),"?")))</f>
        <v/>
      </c>
      <c r="I210" s="16" t="str">
        <f aca="true">IF(OR($A210="",$B210="",$C210="",$C210&lt;$B210),"",IF(MIN($C210,Einstellungen!$B$4)&lt;MAX($B210,Einstellungen!$B$3),0,IFERROR(SUMPRODUCT(--(OFFSET(Konflikt!$G$4,MATCH($A210,Team!$A$5:$A$64,0),MAX($B210,Einstellungen!$B$3)-Einstellungen!$B$3,1,MIN($C210,Einstellungen!$B$4)-MAX($B210,Einstellungen!$B$3)+1)&gt;=2)),"?")))</f>
        <v/>
      </c>
      <c r="J210" s="15" t="str">
        <f aca="false">IF($A210="","",IF(OR($B210="",$C210=""),"Von und Bis eintragen",IF($C210&lt;$B210,"Bis liegt vor Von",IF(ISNA(MATCH($A210,Team!$A$5:$A$64,0)),"Name fehlt im Blatt Team",IF(N($H210)+N($I210)&gt;0,"Engpass – bitte absprechen",IF(OR($B210&lt;Einstellungen!$B$3,$C210&gt;Einstellungen!$B$4),"Teils außerhalb des Planungszeitraums","ok"))))))</f>
        <v/>
      </c>
    </row>
    <row r="211" customFormat="false" ht="15" hidden="false" customHeight="false" outlineLevel="0" collapsed="false">
      <c r="A211" s="11"/>
      <c r="B211" s="7"/>
      <c r="C211" s="7"/>
      <c r="D211" s="11"/>
      <c r="E211" s="11"/>
      <c r="F211" s="15" t="str">
        <f aca="false">IF($A211="","",IFERROR(INDEX(Team!$B$5:$B$64,MATCH($A211,Team!$A$5:$A$64,0)),"?"))</f>
        <v/>
      </c>
      <c r="G211" s="16" t="str">
        <f aca="false">IF(OR($A211="",$B211="",$C211="",$C211&lt;$B211),"",NETWORKDAYS($B211,$C211,Einstellungen!$I$7:$I$40))</f>
        <v/>
      </c>
      <c r="H211" s="16" t="str">
        <f aca="true">IF(OR($A211="",$B211="",$C211="",$C211&lt;$B211),"",IF(MIN($C211,Einstellungen!$B$4)&lt;MAX($B211,Einstellungen!$B$3),0,IFERROR(SUMPRODUCT(--(MOD(OFFSET(Konflikt!$G$4,MATCH($A211,Team!$A$5:$A$64,0),MAX($B211,Einstellungen!$B$3)-Einstellungen!$B$3,1,MIN($C211,Einstellungen!$B$4)-MAX($B211,Einstellungen!$B$3)+1),2)=1)),"?")))</f>
        <v/>
      </c>
      <c r="I211" s="16" t="str">
        <f aca="true">IF(OR($A211="",$B211="",$C211="",$C211&lt;$B211),"",IF(MIN($C211,Einstellungen!$B$4)&lt;MAX($B211,Einstellungen!$B$3),0,IFERROR(SUMPRODUCT(--(OFFSET(Konflikt!$G$4,MATCH($A211,Team!$A$5:$A$64,0),MAX($B211,Einstellungen!$B$3)-Einstellungen!$B$3,1,MIN($C211,Einstellungen!$B$4)-MAX($B211,Einstellungen!$B$3)+1)&gt;=2)),"?")))</f>
        <v/>
      </c>
      <c r="J211" s="15" t="str">
        <f aca="false">IF($A211="","",IF(OR($B211="",$C211=""),"Von und Bis eintragen",IF($C211&lt;$B211,"Bis liegt vor Von",IF(ISNA(MATCH($A211,Team!$A$5:$A$64,0)),"Name fehlt im Blatt Team",IF(N($H211)+N($I211)&gt;0,"Engpass – bitte absprechen",IF(OR($B211&lt;Einstellungen!$B$3,$C211&gt;Einstellungen!$B$4),"Teils außerhalb des Planungszeitraums","ok"))))))</f>
        <v/>
      </c>
    </row>
    <row r="212" customFormat="false" ht="15" hidden="false" customHeight="false" outlineLevel="0" collapsed="false">
      <c r="A212" s="11"/>
      <c r="B212" s="7"/>
      <c r="C212" s="7"/>
      <c r="D212" s="11"/>
      <c r="E212" s="11"/>
      <c r="F212" s="15" t="str">
        <f aca="false">IF($A212="","",IFERROR(INDEX(Team!$B$5:$B$64,MATCH($A212,Team!$A$5:$A$64,0)),"?"))</f>
        <v/>
      </c>
      <c r="G212" s="16" t="str">
        <f aca="false">IF(OR($A212="",$B212="",$C212="",$C212&lt;$B212),"",NETWORKDAYS($B212,$C212,Einstellungen!$I$7:$I$40))</f>
        <v/>
      </c>
      <c r="H212" s="16" t="str">
        <f aca="true">IF(OR($A212="",$B212="",$C212="",$C212&lt;$B212),"",IF(MIN($C212,Einstellungen!$B$4)&lt;MAX($B212,Einstellungen!$B$3),0,IFERROR(SUMPRODUCT(--(MOD(OFFSET(Konflikt!$G$4,MATCH($A212,Team!$A$5:$A$64,0),MAX($B212,Einstellungen!$B$3)-Einstellungen!$B$3,1,MIN($C212,Einstellungen!$B$4)-MAX($B212,Einstellungen!$B$3)+1),2)=1)),"?")))</f>
        <v/>
      </c>
      <c r="I212" s="16" t="str">
        <f aca="true">IF(OR($A212="",$B212="",$C212="",$C212&lt;$B212),"",IF(MIN($C212,Einstellungen!$B$4)&lt;MAX($B212,Einstellungen!$B$3),0,IFERROR(SUMPRODUCT(--(OFFSET(Konflikt!$G$4,MATCH($A212,Team!$A$5:$A$64,0),MAX($B212,Einstellungen!$B$3)-Einstellungen!$B$3,1,MIN($C212,Einstellungen!$B$4)-MAX($B212,Einstellungen!$B$3)+1)&gt;=2)),"?")))</f>
        <v/>
      </c>
      <c r="J212" s="15" t="str">
        <f aca="false">IF($A212="","",IF(OR($B212="",$C212=""),"Von und Bis eintragen",IF($C212&lt;$B212,"Bis liegt vor Von",IF(ISNA(MATCH($A212,Team!$A$5:$A$64,0)),"Name fehlt im Blatt Team",IF(N($H212)+N($I212)&gt;0,"Engpass – bitte absprechen",IF(OR($B212&lt;Einstellungen!$B$3,$C212&gt;Einstellungen!$B$4),"Teils außerhalb des Planungszeitraums","ok"))))))</f>
        <v/>
      </c>
    </row>
    <row r="213" customFormat="false" ht="15" hidden="false" customHeight="false" outlineLevel="0" collapsed="false">
      <c r="A213" s="11"/>
      <c r="B213" s="7"/>
      <c r="C213" s="7"/>
      <c r="D213" s="11"/>
      <c r="E213" s="11"/>
      <c r="F213" s="15" t="str">
        <f aca="false">IF($A213="","",IFERROR(INDEX(Team!$B$5:$B$64,MATCH($A213,Team!$A$5:$A$64,0)),"?"))</f>
        <v/>
      </c>
      <c r="G213" s="16" t="str">
        <f aca="false">IF(OR($A213="",$B213="",$C213="",$C213&lt;$B213),"",NETWORKDAYS($B213,$C213,Einstellungen!$I$7:$I$40))</f>
        <v/>
      </c>
      <c r="H213" s="16" t="str">
        <f aca="true">IF(OR($A213="",$B213="",$C213="",$C213&lt;$B213),"",IF(MIN($C213,Einstellungen!$B$4)&lt;MAX($B213,Einstellungen!$B$3),0,IFERROR(SUMPRODUCT(--(MOD(OFFSET(Konflikt!$G$4,MATCH($A213,Team!$A$5:$A$64,0),MAX($B213,Einstellungen!$B$3)-Einstellungen!$B$3,1,MIN($C213,Einstellungen!$B$4)-MAX($B213,Einstellungen!$B$3)+1),2)=1)),"?")))</f>
        <v/>
      </c>
      <c r="I213" s="16" t="str">
        <f aca="true">IF(OR($A213="",$B213="",$C213="",$C213&lt;$B213),"",IF(MIN($C213,Einstellungen!$B$4)&lt;MAX($B213,Einstellungen!$B$3),0,IFERROR(SUMPRODUCT(--(OFFSET(Konflikt!$G$4,MATCH($A213,Team!$A$5:$A$64,0),MAX($B213,Einstellungen!$B$3)-Einstellungen!$B$3,1,MIN($C213,Einstellungen!$B$4)-MAX($B213,Einstellungen!$B$3)+1)&gt;=2)),"?")))</f>
        <v/>
      </c>
      <c r="J213" s="15" t="str">
        <f aca="false">IF($A213="","",IF(OR($B213="",$C213=""),"Von und Bis eintragen",IF($C213&lt;$B213,"Bis liegt vor Von",IF(ISNA(MATCH($A213,Team!$A$5:$A$64,0)),"Name fehlt im Blatt Team",IF(N($H213)+N($I213)&gt;0,"Engpass – bitte absprechen",IF(OR($B213&lt;Einstellungen!$B$3,$C213&gt;Einstellungen!$B$4),"Teils außerhalb des Planungszeitraums","ok"))))))</f>
        <v/>
      </c>
    </row>
    <row r="214" customFormat="false" ht="15" hidden="false" customHeight="false" outlineLevel="0" collapsed="false">
      <c r="A214" s="11"/>
      <c r="B214" s="7"/>
      <c r="C214" s="7"/>
      <c r="D214" s="11"/>
      <c r="E214" s="11"/>
      <c r="F214" s="15" t="str">
        <f aca="false">IF($A214="","",IFERROR(INDEX(Team!$B$5:$B$64,MATCH($A214,Team!$A$5:$A$64,0)),"?"))</f>
        <v/>
      </c>
      <c r="G214" s="16" t="str">
        <f aca="false">IF(OR($A214="",$B214="",$C214="",$C214&lt;$B214),"",NETWORKDAYS($B214,$C214,Einstellungen!$I$7:$I$40))</f>
        <v/>
      </c>
      <c r="H214" s="16" t="str">
        <f aca="true">IF(OR($A214="",$B214="",$C214="",$C214&lt;$B214),"",IF(MIN($C214,Einstellungen!$B$4)&lt;MAX($B214,Einstellungen!$B$3),0,IFERROR(SUMPRODUCT(--(MOD(OFFSET(Konflikt!$G$4,MATCH($A214,Team!$A$5:$A$64,0),MAX($B214,Einstellungen!$B$3)-Einstellungen!$B$3,1,MIN($C214,Einstellungen!$B$4)-MAX($B214,Einstellungen!$B$3)+1),2)=1)),"?")))</f>
        <v/>
      </c>
      <c r="I214" s="16" t="str">
        <f aca="true">IF(OR($A214="",$B214="",$C214="",$C214&lt;$B214),"",IF(MIN($C214,Einstellungen!$B$4)&lt;MAX($B214,Einstellungen!$B$3),0,IFERROR(SUMPRODUCT(--(OFFSET(Konflikt!$G$4,MATCH($A214,Team!$A$5:$A$64,0),MAX($B214,Einstellungen!$B$3)-Einstellungen!$B$3,1,MIN($C214,Einstellungen!$B$4)-MAX($B214,Einstellungen!$B$3)+1)&gt;=2)),"?")))</f>
        <v/>
      </c>
      <c r="J214" s="15" t="str">
        <f aca="false">IF($A214="","",IF(OR($B214="",$C214=""),"Von und Bis eintragen",IF($C214&lt;$B214,"Bis liegt vor Von",IF(ISNA(MATCH($A214,Team!$A$5:$A$64,0)),"Name fehlt im Blatt Team",IF(N($H214)+N($I214)&gt;0,"Engpass – bitte absprechen",IF(OR($B214&lt;Einstellungen!$B$3,$C214&gt;Einstellungen!$B$4),"Teils außerhalb des Planungszeitraums","ok"))))))</f>
        <v/>
      </c>
    </row>
    <row r="215" customFormat="false" ht="15" hidden="false" customHeight="false" outlineLevel="0" collapsed="false">
      <c r="A215" s="11"/>
      <c r="B215" s="7"/>
      <c r="C215" s="7"/>
      <c r="D215" s="11"/>
      <c r="E215" s="11"/>
      <c r="F215" s="15" t="str">
        <f aca="false">IF($A215="","",IFERROR(INDEX(Team!$B$5:$B$64,MATCH($A215,Team!$A$5:$A$64,0)),"?"))</f>
        <v/>
      </c>
      <c r="G215" s="16" t="str">
        <f aca="false">IF(OR($A215="",$B215="",$C215="",$C215&lt;$B215),"",NETWORKDAYS($B215,$C215,Einstellungen!$I$7:$I$40))</f>
        <v/>
      </c>
      <c r="H215" s="16" t="str">
        <f aca="true">IF(OR($A215="",$B215="",$C215="",$C215&lt;$B215),"",IF(MIN($C215,Einstellungen!$B$4)&lt;MAX($B215,Einstellungen!$B$3),0,IFERROR(SUMPRODUCT(--(MOD(OFFSET(Konflikt!$G$4,MATCH($A215,Team!$A$5:$A$64,0),MAX($B215,Einstellungen!$B$3)-Einstellungen!$B$3,1,MIN($C215,Einstellungen!$B$4)-MAX($B215,Einstellungen!$B$3)+1),2)=1)),"?")))</f>
        <v/>
      </c>
      <c r="I215" s="16" t="str">
        <f aca="true">IF(OR($A215="",$B215="",$C215="",$C215&lt;$B215),"",IF(MIN($C215,Einstellungen!$B$4)&lt;MAX($B215,Einstellungen!$B$3),0,IFERROR(SUMPRODUCT(--(OFFSET(Konflikt!$G$4,MATCH($A215,Team!$A$5:$A$64,0),MAX($B215,Einstellungen!$B$3)-Einstellungen!$B$3,1,MIN($C215,Einstellungen!$B$4)-MAX($B215,Einstellungen!$B$3)+1)&gt;=2)),"?")))</f>
        <v/>
      </c>
      <c r="J215" s="15" t="str">
        <f aca="false">IF($A215="","",IF(OR($B215="",$C215=""),"Von und Bis eintragen",IF($C215&lt;$B215,"Bis liegt vor Von",IF(ISNA(MATCH($A215,Team!$A$5:$A$64,0)),"Name fehlt im Blatt Team",IF(N($H215)+N($I215)&gt;0,"Engpass – bitte absprechen",IF(OR($B215&lt;Einstellungen!$B$3,$C215&gt;Einstellungen!$B$4),"Teils außerhalb des Planungszeitraums","ok"))))))</f>
        <v/>
      </c>
    </row>
    <row r="216" customFormat="false" ht="15" hidden="false" customHeight="false" outlineLevel="0" collapsed="false">
      <c r="A216" s="11"/>
      <c r="B216" s="7"/>
      <c r="C216" s="7"/>
      <c r="D216" s="11"/>
      <c r="E216" s="11"/>
      <c r="F216" s="15" t="str">
        <f aca="false">IF($A216="","",IFERROR(INDEX(Team!$B$5:$B$64,MATCH($A216,Team!$A$5:$A$64,0)),"?"))</f>
        <v/>
      </c>
      <c r="G216" s="16" t="str">
        <f aca="false">IF(OR($A216="",$B216="",$C216="",$C216&lt;$B216),"",NETWORKDAYS($B216,$C216,Einstellungen!$I$7:$I$40))</f>
        <v/>
      </c>
      <c r="H216" s="16" t="str">
        <f aca="true">IF(OR($A216="",$B216="",$C216="",$C216&lt;$B216),"",IF(MIN($C216,Einstellungen!$B$4)&lt;MAX($B216,Einstellungen!$B$3),0,IFERROR(SUMPRODUCT(--(MOD(OFFSET(Konflikt!$G$4,MATCH($A216,Team!$A$5:$A$64,0),MAX($B216,Einstellungen!$B$3)-Einstellungen!$B$3,1,MIN($C216,Einstellungen!$B$4)-MAX($B216,Einstellungen!$B$3)+1),2)=1)),"?")))</f>
        <v/>
      </c>
      <c r="I216" s="16" t="str">
        <f aca="true">IF(OR($A216="",$B216="",$C216="",$C216&lt;$B216),"",IF(MIN($C216,Einstellungen!$B$4)&lt;MAX($B216,Einstellungen!$B$3),0,IFERROR(SUMPRODUCT(--(OFFSET(Konflikt!$G$4,MATCH($A216,Team!$A$5:$A$64,0),MAX($B216,Einstellungen!$B$3)-Einstellungen!$B$3,1,MIN($C216,Einstellungen!$B$4)-MAX($B216,Einstellungen!$B$3)+1)&gt;=2)),"?")))</f>
        <v/>
      </c>
      <c r="J216" s="15" t="str">
        <f aca="false">IF($A216="","",IF(OR($B216="",$C216=""),"Von und Bis eintragen",IF($C216&lt;$B216,"Bis liegt vor Von",IF(ISNA(MATCH($A216,Team!$A$5:$A$64,0)),"Name fehlt im Blatt Team",IF(N($H216)+N($I216)&gt;0,"Engpass – bitte absprechen",IF(OR($B216&lt;Einstellungen!$B$3,$C216&gt;Einstellungen!$B$4),"Teils außerhalb des Planungszeitraums","ok"))))))</f>
        <v/>
      </c>
    </row>
    <row r="217" customFormat="false" ht="15" hidden="false" customHeight="false" outlineLevel="0" collapsed="false">
      <c r="A217" s="11"/>
      <c r="B217" s="7"/>
      <c r="C217" s="7"/>
      <c r="D217" s="11"/>
      <c r="E217" s="11"/>
      <c r="F217" s="15" t="str">
        <f aca="false">IF($A217="","",IFERROR(INDEX(Team!$B$5:$B$64,MATCH($A217,Team!$A$5:$A$64,0)),"?"))</f>
        <v/>
      </c>
      <c r="G217" s="16" t="str">
        <f aca="false">IF(OR($A217="",$B217="",$C217="",$C217&lt;$B217),"",NETWORKDAYS($B217,$C217,Einstellungen!$I$7:$I$40))</f>
        <v/>
      </c>
      <c r="H217" s="16" t="str">
        <f aca="true">IF(OR($A217="",$B217="",$C217="",$C217&lt;$B217),"",IF(MIN($C217,Einstellungen!$B$4)&lt;MAX($B217,Einstellungen!$B$3),0,IFERROR(SUMPRODUCT(--(MOD(OFFSET(Konflikt!$G$4,MATCH($A217,Team!$A$5:$A$64,0),MAX($B217,Einstellungen!$B$3)-Einstellungen!$B$3,1,MIN($C217,Einstellungen!$B$4)-MAX($B217,Einstellungen!$B$3)+1),2)=1)),"?")))</f>
        <v/>
      </c>
      <c r="I217" s="16" t="str">
        <f aca="true">IF(OR($A217="",$B217="",$C217="",$C217&lt;$B217),"",IF(MIN($C217,Einstellungen!$B$4)&lt;MAX($B217,Einstellungen!$B$3),0,IFERROR(SUMPRODUCT(--(OFFSET(Konflikt!$G$4,MATCH($A217,Team!$A$5:$A$64,0),MAX($B217,Einstellungen!$B$3)-Einstellungen!$B$3,1,MIN($C217,Einstellungen!$B$4)-MAX($B217,Einstellungen!$B$3)+1)&gt;=2)),"?")))</f>
        <v/>
      </c>
      <c r="J217" s="15" t="str">
        <f aca="false">IF($A217="","",IF(OR($B217="",$C217=""),"Von und Bis eintragen",IF($C217&lt;$B217,"Bis liegt vor Von",IF(ISNA(MATCH($A217,Team!$A$5:$A$64,0)),"Name fehlt im Blatt Team",IF(N($H217)+N($I217)&gt;0,"Engpass – bitte absprechen",IF(OR($B217&lt;Einstellungen!$B$3,$C217&gt;Einstellungen!$B$4),"Teils außerhalb des Planungszeitraums","ok"))))))</f>
        <v/>
      </c>
    </row>
    <row r="218" customFormat="false" ht="15" hidden="false" customHeight="false" outlineLevel="0" collapsed="false">
      <c r="A218" s="11"/>
      <c r="B218" s="7"/>
      <c r="C218" s="7"/>
      <c r="D218" s="11"/>
      <c r="E218" s="11"/>
      <c r="F218" s="15" t="str">
        <f aca="false">IF($A218="","",IFERROR(INDEX(Team!$B$5:$B$64,MATCH($A218,Team!$A$5:$A$64,0)),"?"))</f>
        <v/>
      </c>
      <c r="G218" s="16" t="str">
        <f aca="false">IF(OR($A218="",$B218="",$C218="",$C218&lt;$B218),"",NETWORKDAYS($B218,$C218,Einstellungen!$I$7:$I$40))</f>
        <v/>
      </c>
      <c r="H218" s="16" t="str">
        <f aca="true">IF(OR($A218="",$B218="",$C218="",$C218&lt;$B218),"",IF(MIN($C218,Einstellungen!$B$4)&lt;MAX($B218,Einstellungen!$B$3),0,IFERROR(SUMPRODUCT(--(MOD(OFFSET(Konflikt!$G$4,MATCH($A218,Team!$A$5:$A$64,0),MAX($B218,Einstellungen!$B$3)-Einstellungen!$B$3,1,MIN($C218,Einstellungen!$B$4)-MAX($B218,Einstellungen!$B$3)+1),2)=1)),"?")))</f>
        <v/>
      </c>
      <c r="I218" s="16" t="str">
        <f aca="true">IF(OR($A218="",$B218="",$C218="",$C218&lt;$B218),"",IF(MIN($C218,Einstellungen!$B$4)&lt;MAX($B218,Einstellungen!$B$3),0,IFERROR(SUMPRODUCT(--(OFFSET(Konflikt!$G$4,MATCH($A218,Team!$A$5:$A$64,0),MAX($B218,Einstellungen!$B$3)-Einstellungen!$B$3,1,MIN($C218,Einstellungen!$B$4)-MAX($B218,Einstellungen!$B$3)+1)&gt;=2)),"?")))</f>
        <v/>
      </c>
      <c r="J218" s="15" t="str">
        <f aca="false">IF($A218="","",IF(OR($B218="",$C218=""),"Von und Bis eintragen",IF($C218&lt;$B218,"Bis liegt vor Von",IF(ISNA(MATCH($A218,Team!$A$5:$A$64,0)),"Name fehlt im Blatt Team",IF(N($H218)+N($I218)&gt;0,"Engpass – bitte absprechen",IF(OR($B218&lt;Einstellungen!$B$3,$C218&gt;Einstellungen!$B$4),"Teils außerhalb des Planungszeitraums","ok"))))))</f>
        <v/>
      </c>
    </row>
    <row r="219" customFormat="false" ht="15" hidden="false" customHeight="false" outlineLevel="0" collapsed="false">
      <c r="A219" s="11"/>
      <c r="B219" s="7"/>
      <c r="C219" s="7"/>
      <c r="D219" s="11"/>
      <c r="E219" s="11"/>
      <c r="F219" s="15" t="str">
        <f aca="false">IF($A219="","",IFERROR(INDEX(Team!$B$5:$B$64,MATCH($A219,Team!$A$5:$A$64,0)),"?"))</f>
        <v/>
      </c>
      <c r="G219" s="16" t="str">
        <f aca="false">IF(OR($A219="",$B219="",$C219="",$C219&lt;$B219),"",NETWORKDAYS($B219,$C219,Einstellungen!$I$7:$I$40))</f>
        <v/>
      </c>
      <c r="H219" s="16" t="str">
        <f aca="true">IF(OR($A219="",$B219="",$C219="",$C219&lt;$B219),"",IF(MIN($C219,Einstellungen!$B$4)&lt;MAX($B219,Einstellungen!$B$3),0,IFERROR(SUMPRODUCT(--(MOD(OFFSET(Konflikt!$G$4,MATCH($A219,Team!$A$5:$A$64,0),MAX($B219,Einstellungen!$B$3)-Einstellungen!$B$3,1,MIN($C219,Einstellungen!$B$4)-MAX($B219,Einstellungen!$B$3)+1),2)=1)),"?")))</f>
        <v/>
      </c>
      <c r="I219" s="16" t="str">
        <f aca="true">IF(OR($A219="",$B219="",$C219="",$C219&lt;$B219),"",IF(MIN($C219,Einstellungen!$B$4)&lt;MAX($B219,Einstellungen!$B$3),0,IFERROR(SUMPRODUCT(--(OFFSET(Konflikt!$G$4,MATCH($A219,Team!$A$5:$A$64,0),MAX($B219,Einstellungen!$B$3)-Einstellungen!$B$3,1,MIN($C219,Einstellungen!$B$4)-MAX($B219,Einstellungen!$B$3)+1)&gt;=2)),"?")))</f>
        <v/>
      </c>
      <c r="J219" s="15" t="str">
        <f aca="false">IF($A219="","",IF(OR($B219="",$C219=""),"Von und Bis eintragen",IF($C219&lt;$B219,"Bis liegt vor Von",IF(ISNA(MATCH($A219,Team!$A$5:$A$64,0)),"Name fehlt im Blatt Team",IF(N($H219)+N($I219)&gt;0,"Engpass – bitte absprechen",IF(OR($B219&lt;Einstellungen!$B$3,$C219&gt;Einstellungen!$B$4),"Teils außerhalb des Planungszeitraums","ok"))))))</f>
        <v/>
      </c>
    </row>
    <row r="220" customFormat="false" ht="15" hidden="false" customHeight="false" outlineLevel="0" collapsed="false">
      <c r="A220" s="11"/>
      <c r="B220" s="7"/>
      <c r="C220" s="7"/>
      <c r="D220" s="11"/>
      <c r="E220" s="11"/>
      <c r="F220" s="15" t="str">
        <f aca="false">IF($A220="","",IFERROR(INDEX(Team!$B$5:$B$64,MATCH($A220,Team!$A$5:$A$64,0)),"?"))</f>
        <v/>
      </c>
      <c r="G220" s="16" t="str">
        <f aca="false">IF(OR($A220="",$B220="",$C220="",$C220&lt;$B220),"",NETWORKDAYS($B220,$C220,Einstellungen!$I$7:$I$40))</f>
        <v/>
      </c>
      <c r="H220" s="16" t="str">
        <f aca="true">IF(OR($A220="",$B220="",$C220="",$C220&lt;$B220),"",IF(MIN($C220,Einstellungen!$B$4)&lt;MAX($B220,Einstellungen!$B$3),0,IFERROR(SUMPRODUCT(--(MOD(OFFSET(Konflikt!$G$4,MATCH($A220,Team!$A$5:$A$64,0),MAX($B220,Einstellungen!$B$3)-Einstellungen!$B$3,1,MIN($C220,Einstellungen!$B$4)-MAX($B220,Einstellungen!$B$3)+1),2)=1)),"?")))</f>
        <v/>
      </c>
      <c r="I220" s="16" t="str">
        <f aca="true">IF(OR($A220="",$B220="",$C220="",$C220&lt;$B220),"",IF(MIN($C220,Einstellungen!$B$4)&lt;MAX($B220,Einstellungen!$B$3),0,IFERROR(SUMPRODUCT(--(OFFSET(Konflikt!$G$4,MATCH($A220,Team!$A$5:$A$64,0),MAX($B220,Einstellungen!$B$3)-Einstellungen!$B$3,1,MIN($C220,Einstellungen!$B$4)-MAX($B220,Einstellungen!$B$3)+1)&gt;=2)),"?")))</f>
        <v/>
      </c>
      <c r="J220" s="15" t="str">
        <f aca="false">IF($A220="","",IF(OR($B220="",$C220=""),"Von und Bis eintragen",IF($C220&lt;$B220,"Bis liegt vor Von",IF(ISNA(MATCH($A220,Team!$A$5:$A$64,0)),"Name fehlt im Blatt Team",IF(N($H220)+N($I220)&gt;0,"Engpass – bitte absprechen",IF(OR($B220&lt;Einstellungen!$B$3,$C220&gt;Einstellungen!$B$4),"Teils außerhalb des Planungszeitraums","ok"))))))</f>
        <v/>
      </c>
    </row>
    <row r="221" customFormat="false" ht="15" hidden="false" customHeight="false" outlineLevel="0" collapsed="false">
      <c r="A221" s="11"/>
      <c r="B221" s="7"/>
      <c r="C221" s="7"/>
      <c r="D221" s="11"/>
      <c r="E221" s="11"/>
      <c r="F221" s="15" t="str">
        <f aca="false">IF($A221="","",IFERROR(INDEX(Team!$B$5:$B$64,MATCH($A221,Team!$A$5:$A$64,0)),"?"))</f>
        <v/>
      </c>
      <c r="G221" s="16" t="str">
        <f aca="false">IF(OR($A221="",$B221="",$C221="",$C221&lt;$B221),"",NETWORKDAYS($B221,$C221,Einstellungen!$I$7:$I$40))</f>
        <v/>
      </c>
      <c r="H221" s="16" t="str">
        <f aca="true">IF(OR($A221="",$B221="",$C221="",$C221&lt;$B221),"",IF(MIN($C221,Einstellungen!$B$4)&lt;MAX($B221,Einstellungen!$B$3),0,IFERROR(SUMPRODUCT(--(MOD(OFFSET(Konflikt!$G$4,MATCH($A221,Team!$A$5:$A$64,0),MAX($B221,Einstellungen!$B$3)-Einstellungen!$B$3,1,MIN($C221,Einstellungen!$B$4)-MAX($B221,Einstellungen!$B$3)+1),2)=1)),"?")))</f>
        <v/>
      </c>
      <c r="I221" s="16" t="str">
        <f aca="true">IF(OR($A221="",$B221="",$C221="",$C221&lt;$B221),"",IF(MIN($C221,Einstellungen!$B$4)&lt;MAX($B221,Einstellungen!$B$3),0,IFERROR(SUMPRODUCT(--(OFFSET(Konflikt!$G$4,MATCH($A221,Team!$A$5:$A$64,0),MAX($B221,Einstellungen!$B$3)-Einstellungen!$B$3,1,MIN($C221,Einstellungen!$B$4)-MAX($B221,Einstellungen!$B$3)+1)&gt;=2)),"?")))</f>
        <v/>
      </c>
      <c r="J221" s="15" t="str">
        <f aca="false">IF($A221="","",IF(OR($B221="",$C221=""),"Von und Bis eintragen",IF($C221&lt;$B221,"Bis liegt vor Von",IF(ISNA(MATCH($A221,Team!$A$5:$A$64,0)),"Name fehlt im Blatt Team",IF(N($H221)+N($I221)&gt;0,"Engpass – bitte absprechen",IF(OR($B221&lt;Einstellungen!$B$3,$C221&gt;Einstellungen!$B$4),"Teils außerhalb des Planungszeitraums","ok"))))))</f>
        <v/>
      </c>
    </row>
    <row r="222" customFormat="false" ht="15" hidden="false" customHeight="false" outlineLevel="0" collapsed="false">
      <c r="A222" s="11"/>
      <c r="B222" s="7"/>
      <c r="C222" s="7"/>
      <c r="D222" s="11"/>
      <c r="E222" s="11"/>
      <c r="F222" s="15" t="str">
        <f aca="false">IF($A222="","",IFERROR(INDEX(Team!$B$5:$B$64,MATCH($A222,Team!$A$5:$A$64,0)),"?"))</f>
        <v/>
      </c>
      <c r="G222" s="16" t="str">
        <f aca="false">IF(OR($A222="",$B222="",$C222="",$C222&lt;$B222),"",NETWORKDAYS($B222,$C222,Einstellungen!$I$7:$I$40))</f>
        <v/>
      </c>
      <c r="H222" s="16" t="str">
        <f aca="true">IF(OR($A222="",$B222="",$C222="",$C222&lt;$B222),"",IF(MIN($C222,Einstellungen!$B$4)&lt;MAX($B222,Einstellungen!$B$3),0,IFERROR(SUMPRODUCT(--(MOD(OFFSET(Konflikt!$G$4,MATCH($A222,Team!$A$5:$A$64,0),MAX($B222,Einstellungen!$B$3)-Einstellungen!$B$3,1,MIN($C222,Einstellungen!$B$4)-MAX($B222,Einstellungen!$B$3)+1),2)=1)),"?")))</f>
        <v/>
      </c>
      <c r="I222" s="16" t="str">
        <f aca="true">IF(OR($A222="",$B222="",$C222="",$C222&lt;$B222),"",IF(MIN($C222,Einstellungen!$B$4)&lt;MAX($B222,Einstellungen!$B$3),0,IFERROR(SUMPRODUCT(--(OFFSET(Konflikt!$G$4,MATCH($A222,Team!$A$5:$A$64,0),MAX($B222,Einstellungen!$B$3)-Einstellungen!$B$3,1,MIN($C222,Einstellungen!$B$4)-MAX($B222,Einstellungen!$B$3)+1)&gt;=2)),"?")))</f>
        <v/>
      </c>
      <c r="J222" s="15" t="str">
        <f aca="false">IF($A222="","",IF(OR($B222="",$C222=""),"Von und Bis eintragen",IF($C222&lt;$B222,"Bis liegt vor Von",IF(ISNA(MATCH($A222,Team!$A$5:$A$64,0)),"Name fehlt im Blatt Team",IF(N($H222)+N($I222)&gt;0,"Engpass – bitte absprechen",IF(OR($B222&lt;Einstellungen!$B$3,$C222&gt;Einstellungen!$B$4),"Teils außerhalb des Planungszeitraums","ok"))))))</f>
        <v/>
      </c>
    </row>
    <row r="223" customFormat="false" ht="15" hidden="false" customHeight="false" outlineLevel="0" collapsed="false">
      <c r="A223" s="11"/>
      <c r="B223" s="7"/>
      <c r="C223" s="7"/>
      <c r="D223" s="11"/>
      <c r="E223" s="11"/>
      <c r="F223" s="15" t="str">
        <f aca="false">IF($A223="","",IFERROR(INDEX(Team!$B$5:$B$64,MATCH($A223,Team!$A$5:$A$64,0)),"?"))</f>
        <v/>
      </c>
      <c r="G223" s="16" t="str">
        <f aca="false">IF(OR($A223="",$B223="",$C223="",$C223&lt;$B223),"",NETWORKDAYS($B223,$C223,Einstellungen!$I$7:$I$40))</f>
        <v/>
      </c>
      <c r="H223" s="16" t="str">
        <f aca="true">IF(OR($A223="",$B223="",$C223="",$C223&lt;$B223),"",IF(MIN($C223,Einstellungen!$B$4)&lt;MAX($B223,Einstellungen!$B$3),0,IFERROR(SUMPRODUCT(--(MOD(OFFSET(Konflikt!$G$4,MATCH($A223,Team!$A$5:$A$64,0),MAX($B223,Einstellungen!$B$3)-Einstellungen!$B$3,1,MIN($C223,Einstellungen!$B$4)-MAX($B223,Einstellungen!$B$3)+1),2)=1)),"?")))</f>
        <v/>
      </c>
      <c r="I223" s="16" t="str">
        <f aca="true">IF(OR($A223="",$B223="",$C223="",$C223&lt;$B223),"",IF(MIN($C223,Einstellungen!$B$4)&lt;MAX($B223,Einstellungen!$B$3),0,IFERROR(SUMPRODUCT(--(OFFSET(Konflikt!$G$4,MATCH($A223,Team!$A$5:$A$64,0),MAX($B223,Einstellungen!$B$3)-Einstellungen!$B$3,1,MIN($C223,Einstellungen!$B$4)-MAX($B223,Einstellungen!$B$3)+1)&gt;=2)),"?")))</f>
        <v/>
      </c>
      <c r="J223" s="15" t="str">
        <f aca="false">IF($A223="","",IF(OR($B223="",$C223=""),"Von und Bis eintragen",IF($C223&lt;$B223,"Bis liegt vor Von",IF(ISNA(MATCH($A223,Team!$A$5:$A$64,0)),"Name fehlt im Blatt Team",IF(N($H223)+N($I223)&gt;0,"Engpass – bitte absprechen",IF(OR($B223&lt;Einstellungen!$B$3,$C223&gt;Einstellungen!$B$4),"Teils außerhalb des Planungszeitraums","ok"))))))</f>
        <v/>
      </c>
    </row>
    <row r="224" customFormat="false" ht="15" hidden="false" customHeight="false" outlineLevel="0" collapsed="false">
      <c r="A224" s="11"/>
      <c r="B224" s="7"/>
      <c r="C224" s="7"/>
      <c r="D224" s="11"/>
      <c r="E224" s="11"/>
      <c r="F224" s="15" t="str">
        <f aca="false">IF($A224="","",IFERROR(INDEX(Team!$B$5:$B$64,MATCH($A224,Team!$A$5:$A$64,0)),"?"))</f>
        <v/>
      </c>
      <c r="G224" s="16" t="str">
        <f aca="false">IF(OR($A224="",$B224="",$C224="",$C224&lt;$B224),"",NETWORKDAYS($B224,$C224,Einstellungen!$I$7:$I$40))</f>
        <v/>
      </c>
      <c r="H224" s="16" t="str">
        <f aca="true">IF(OR($A224="",$B224="",$C224="",$C224&lt;$B224),"",IF(MIN($C224,Einstellungen!$B$4)&lt;MAX($B224,Einstellungen!$B$3),0,IFERROR(SUMPRODUCT(--(MOD(OFFSET(Konflikt!$G$4,MATCH($A224,Team!$A$5:$A$64,0),MAX($B224,Einstellungen!$B$3)-Einstellungen!$B$3,1,MIN($C224,Einstellungen!$B$4)-MAX($B224,Einstellungen!$B$3)+1),2)=1)),"?")))</f>
        <v/>
      </c>
      <c r="I224" s="16" t="str">
        <f aca="true">IF(OR($A224="",$B224="",$C224="",$C224&lt;$B224),"",IF(MIN($C224,Einstellungen!$B$4)&lt;MAX($B224,Einstellungen!$B$3),0,IFERROR(SUMPRODUCT(--(OFFSET(Konflikt!$G$4,MATCH($A224,Team!$A$5:$A$64,0),MAX($B224,Einstellungen!$B$3)-Einstellungen!$B$3,1,MIN($C224,Einstellungen!$B$4)-MAX($B224,Einstellungen!$B$3)+1)&gt;=2)),"?")))</f>
        <v/>
      </c>
      <c r="J224" s="15" t="str">
        <f aca="false">IF($A224="","",IF(OR($B224="",$C224=""),"Von und Bis eintragen",IF($C224&lt;$B224,"Bis liegt vor Von",IF(ISNA(MATCH($A224,Team!$A$5:$A$64,0)),"Name fehlt im Blatt Team",IF(N($H224)+N($I224)&gt;0,"Engpass – bitte absprechen",IF(OR($B224&lt;Einstellungen!$B$3,$C224&gt;Einstellungen!$B$4),"Teils außerhalb des Planungszeitraums","ok"))))))</f>
        <v/>
      </c>
    </row>
    <row r="225" customFormat="false" ht="15" hidden="false" customHeight="false" outlineLevel="0" collapsed="false">
      <c r="A225" s="11"/>
      <c r="B225" s="7"/>
      <c r="C225" s="7"/>
      <c r="D225" s="11"/>
      <c r="E225" s="11"/>
      <c r="F225" s="15" t="str">
        <f aca="false">IF($A225="","",IFERROR(INDEX(Team!$B$5:$B$64,MATCH($A225,Team!$A$5:$A$64,0)),"?"))</f>
        <v/>
      </c>
      <c r="G225" s="16" t="str">
        <f aca="false">IF(OR($A225="",$B225="",$C225="",$C225&lt;$B225),"",NETWORKDAYS($B225,$C225,Einstellungen!$I$7:$I$40))</f>
        <v/>
      </c>
      <c r="H225" s="16" t="str">
        <f aca="true">IF(OR($A225="",$B225="",$C225="",$C225&lt;$B225),"",IF(MIN($C225,Einstellungen!$B$4)&lt;MAX($B225,Einstellungen!$B$3),0,IFERROR(SUMPRODUCT(--(MOD(OFFSET(Konflikt!$G$4,MATCH($A225,Team!$A$5:$A$64,0),MAX($B225,Einstellungen!$B$3)-Einstellungen!$B$3,1,MIN($C225,Einstellungen!$B$4)-MAX($B225,Einstellungen!$B$3)+1),2)=1)),"?")))</f>
        <v/>
      </c>
      <c r="I225" s="16" t="str">
        <f aca="true">IF(OR($A225="",$B225="",$C225="",$C225&lt;$B225),"",IF(MIN($C225,Einstellungen!$B$4)&lt;MAX($B225,Einstellungen!$B$3),0,IFERROR(SUMPRODUCT(--(OFFSET(Konflikt!$G$4,MATCH($A225,Team!$A$5:$A$64,0),MAX($B225,Einstellungen!$B$3)-Einstellungen!$B$3,1,MIN($C225,Einstellungen!$B$4)-MAX($B225,Einstellungen!$B$3)+1)&gt;=2)),"?")))</f>
        <v/>
      </c>
      <c r="J225" s="15" t="str">
        <f aca="false">IF($A225="","",IF(OR($B225="",$C225=""),"Von und Bis eintragen",IF($C225&lt;$B225,"Bis liegt vor Von",IF(ISNA(MATCH($A225,Team!$A$5:$A$64,0)),"Name fehlt im Blatt Team",IF(N($H225)+N($I225)&gt;0,"Engpass – bitte absprechen",IF(OR($B225&lt;Einstellungen!$B$3,$C225&gt;Einstellungen!$B$4),"Teils außerhalb des Planungszeitraums","ok"))))))</f>
        <v/>
      </c>
    </row>
    <row r="226" customFormat="false" ht="15" hidden="false" customHeight="false" outlineLevel="0" collapsed="false">
      <c r="A226" s="11"/>
      <c r="B226" s="7"/>
      <c r="C226" s="7"/>
      <c r="D226" s="11"/>
      <c r="E226" s="11"/>
      <c r="F226" s="15" t="str">
        <f aca="false">IF($A226="","",IFERROR(INDEX(Team!$B$5:$B$64,MATCH($A226,Team!$A$5:$A$64,0)),"?"))</f>
        <v/>
      </c>
      <c r="G226" s="16" t="str">
        <f aca="false">IF(OR($A226="",$B226="",$C226="",$C226&lt;$B226),"",NETWORKDAYS($B226,$C226,Einstellungen!$I$7:$I$40))</f>
        <v/>
      </c>
      <c r="H226" s="16" t="str">
        <f aca="true">IF(OR($A226="",$B226="",$C226="",$C226&lt;$B226),"",IF(MIN($C226,Einstellungen!$B$4)&lt;MAX($B226,Einstellungen!$B$3),0,IFERROR(SUMPRODUCT(--(MOD(OFFSET(Konflikt!$G$4,MATCH($A226,Team!$A$5:$A$64,0),MAX($B226,Einstellungen!$B$3)-Einstellungen!$B$3,1,MIN($C226,Einstellungen!$B$4)-MAX($B226,Einstellungen!$B$3)+1),2)=1)),"?")))</f>
        <v/>
      </c>
      <c r="I226" s="16" t="str">
        <f aca="true">IF(OR($A226="",$B226="",$C226="",$C226&lt;$B226),"",IF(MIN($C226,Einstellungen!$B$4)&lt;MAX($B226,Einstellungen!$B$3),0,IFERROR(SUMPRODUCT(--(OFFSET(Konflikt!$G$4,MATCH($A226,Team!$A$5:$A$64,0),MAX($B226,Einstellungen!$B$3)-Einstellungen!$B$3,1,MIN($C226,Einstellungen!$B$4)-MAX($B226,Einstellungen!$B$3)+1)&gt;=2)),"?")))</f>
        <v/>
      </c>
      <c r="J226" s="15" t="str">
        <f aca="false">IF($A226="","",IF(OR($B226="",$C226=""),"Von und Bis eintragen",IF($C226&lt;$B226,"Bis liegt vor Von",IF(ISNA(MATCH($A226,Team!$A$5:$A$64,0)),"Name fehlt im Blatt Team",IF(N($H226)+N($I226)&gt;0,"Engpass – bitte absprechen",IF(OR($B226&lt;Einstellungen!$B$3,$C226&gt;Einstellungen!$B$4),"Teils außerhalb des Planungszeitraums","ok"))))))</f>
        <v/>
      </c>
    </row>
    <row r="227" customFormat="false" ht="15" hidden="false" customHeight="false" outlineLevel="0" collapsed="false">
      <c r="A227" s="11"/>
      <c r="B227" s="7"/>
      <c r="C227" s="7"/>
      <c r="D227" s="11"/>
      <c r="E227" s="11"/>
      <c r="F227" s="15" t="str">
        <f aca="false">IF($A227="","",IFERROR(INDEX(Team!$B$5:$B$64,MATCH($A227,Team!$A$5:$A$64,0)),"?"))</f>
        <v/>
      </c>
      <c r="G227" s="16" t="str">
        <f aca="false">IF(OR($A227="",$B227="",$C227="",$C227&lt;$B227),"",NETWORKDAYS($B227,$C227,Einstellungen!$I$7:$I$40))</f>
        <v/>
      </c>
      <c r="H227" s="16" t="str">
        <f aca="true">IF(OR($A227="",$B227="",$C227="",$C227&lt;$B227),"",IF(MIN($C227,Einstellungen!$B$4)&lt;MAX($B227,Einstellungen!$B$3),0,IFERROR(SUMPRODUCT(--(MOD(OFFSET(Konflikt!$G$4,MATCH($A227,Team!$A$5:$A$64,0),MAX($B227,Einstellungen!$B$3)-Einstellungen!$B$3,1,MIN($C227,Einstellungen!$B$4)-MAX($B227,Einstellungen!$B$3)+1),2)=1)),"?")))</f>
        <v/>
      </c>
      <c r="I227" s="16" t="str">
        <f aca="true">IF(OR($A227="",$B227="",$C227="",$C227&lt;$B227),"",IF(MIN($C227,Einstellungen!$B$4)&lt;MAX($B227,Einstellungen!$B$3),0,IFERROR(SUMPRODUCT(--(OFFSET(Konflikt!$G$4,MATCH($A227,Team!$A$5:$A$64,0),MAX($B227,Einstellungen!$B$3)-Einstellungen!$B$3,1,MIN($C227,Einstellungen!$B$4)-MAX($B227,Einstellungen!$B$3)+1)&gt;=2)),"?")))</f>
        <v/>
      </c>
      <c r="J227" s="15" t="str">
        <f aca="false">IF($A227="","",IF(OR($B227="",$C227=""),"Von und Bis eintragen",IF($C227&lt;$B227,"Bis liegt vor Von",IF(ISNA(MATCH($A227,Team!$A$5:$A$64,0)),"Name fehlt im Blatt Team",IF(N($H227)+N($I227)&gt;0,"Engpass – bitte absprechen",IF(OR($B227&lt;Einstellungen!$B$3,$C227&gt;Einstellungen!$B$4),"Teils außerhalb des Planungszeitraums","ok"))))))</f>
        <v/>
      </c>
    </row>
    <row r="228" customFormat="false" ht="15" hidden="false" customHeight="false" outlineLevel="0" collapsed="false">
      <c r="A228" s="11"/>
      <c r="B228" s="7"/>
      <c r="C228" s="7"/>
      <c r="D228" s="11"/>
      <c r="E228" s="11"/>
      <c r="F228" s="15" t="str">
        <f aca="false">IF($A228="","",IFERROR(INDEX(Team!$B$5:$B$64,MATCH($A228,Team!$A$5:$A$64,0)),"?"))</f>
        <v/>
      </c>
      <c r="G228" s="16" t="str">
        <f aca="false">IF(OR($A228="",$B228="",$C228="",$C228&lt;$B228),"",NETWORKDAYS($B228,$C228,Einstellungen!$I$7:$I$40))</f>
        <v/>
      </c>
      <c r="H228" s="16" t="str">
        <f aca="true">IF(OR($A228="",$B228="",$C228="",$C228&lt;$B228),"",IF(MIN($C228,Einstellungen!$B$4)&lt;MAX($B228,Einstellungen!$B$3),0,IFERROR(SUMPRODUCT(--(MOD(OFFSET(Konflikt!$G$4,MATCH($A228,Team!$A$5:$A$64,0),MAX($B228,Einstellungen!$B$3)-Einstellungen!$B$3,1,MIN($C228,Einstellungen!$B$4)-MAX($B228,Einstellungen!$B$3)+1),2)=1)),"?")))</f>
        <v/>
      </c>
      <c r="I228" s="16" t="str">
        <f aca="true">IF(OR($A228="",$B228="",$C228="",$C228&lt;$B228),"",IF(MIN($C228,Einstellungen!$B$4)&lt;MAX($B228,Einstellungen!$B$3),0,IFERROR(SUMPRODUCT(--(OFFSET(Konflikt!$G$4,MATCH($A228,Team!$A$5:$A$64,0),MAX($B228,Einstellungen!$B$3)-Einstellungen!$B$3,1,MIN($C228,Einstellungen!$B$4)-MAX($B228,Einstellungen!$B$3)+1)&gt;=2)),"?")))</f>
        <v/>
      </c>
      <c r="J228" s="15" t="str">
        <f aca="false">IF($A228="","",IF(OR($B228="",$C228=""),"Von und Bis eintragen",IF($C228&lt;$B228,"Bis liegt vor Von",IF(ISNA(MATCH($A228,Team!$A$5:$A$64,0)),"Name fehlt im Blatt Team",IF(N($H228)+N($I228)&gt;0,"Engpass – bitte absprechen",IF(OR($B228&lt;Einstellungen!$B$3,$C228&gt;Einstellungen!$B$4),"Teils außerhalb des Planungszeitraums","ok"))))))</f>
        <v/>
      </c>
    </row>
    <row r="229" customFormat="false" ht="15" hidden="false" customHeight="false" outlineLevel="0" collapsed="false">
      <c r="A229" s="11"/>
      <c r="B229" s="7"/>
      <c r="C229" s="7"/>
      <c r="D229" s="11"/>
      <c r="E229" s="11"/>
      <c r="F229" s="15" t="str">
        <f aca="false">IF($A229="","",IFERROR(INDEX(Team!$B$5:$B$64,MATCH($A229,Team!$A$5:$A$64,0)),"?"))</f>
        <v/>
      </c>
      <c r="G229" s="16" t="str">
        <f aca="false">IF(OR($A229="",$B229="",$C229="",$C229&lt;$B229),"",NETWORKDAYS($B229,$C229,Einstellungen!$I$7:$I$40))</f>
        <v/>
      </c>
      <c r="H229" s="16" t="str">
        <f aca="true">IF(OR($A229="",$B229="",$C229="",$C229&lt;$B229),"",IF(MIN($C229,Einstellungen!$B$4)&lt;MAX($B229,Einstellungen!$B$3),0,IFERROR(SUMPRODUCT(--(MOD(OFFSET(Konflikt!$G$4,MATCH($A229,Team!$A$5:$A$64,0),MAX($B229,Einstellungen!$B$3)-Einstellungen!$B$3,1,MIN($C229,Einstellungen!$B$4)-MAX($B229,Einstellungen!$B$3)+1),2)=1)),"?")))</f>
        <v/>
      </c>
      <c r="I229" s="16" t="str">
        <f aca="true">IF(OR($A229="",$B229="",$C229="",$C229&lt;$B229),"",IF(MIN($C229,Einstellungen!$B$4)&lt;MAX($B229,Einstellungen!$B$3),0,IFERROR(SUMPRODUCT(--(OFFSET(Konflikt!$G$4,MATCH($A229,Team!$A$5:$A$64,0),MAX($B229,Einstellungen!$B$3)-Einstellungen!$B$3,1,MIN($C229,Einstellungen!$B$4)-MAX($B229,Einstellungen!$B$3)+1)&gt;=2)),"?")))</f>
        <v/>
      </c>
      <c r="J229" s="15" t="str">
        <f aca="false">IF($A229="","",IF(OR($B229="",$C229=""),"Von und Bis eintragen",IF($C229&lt;$B229,"Bis liegt vor Von",IF(ISNA(MATCH($A229,Team!$A$5:$A$64,0)),"Name fehlt im Blatt Team",IF(N($H229)+N($I229)&gt;0,"Engpass – bitte absprechen",IF(OR($B229&lt;Einstellungen!$B$3,$C229&gt;Einstellungen!$B$4),"Teils außerhalb des Planungszeitraums","ok"))))))</f>
        <v/>
      </c>
    </row>
    <row r="230" customFormat="false" ht="15" hidden="false" customHeight="false" outlineLevel="0" collapsed="false">
      <c r="A230" s="11"/>
      <c r="B230" s="7"/>
      <c r="C230" s="7"/>
      <c r="D230" s="11"/>
      <c r="E230" s="11"/>
      <c r="F230" s="15" t="str">
        <f aca="false">IF($A230="","",IFERROR(INDEX(Team!$B$5:$B$64,MATCH($A230,Team!$A$5:$A$64,0)),"?"))</f>
        <v/>
      </c>
      <c r="G230" s="16" t="str">
        <f aca="false">IF(OR($A230="",$B230="",$C230="",$C230&lt;$B230),"",NETWORKDAYS($B230,$C230,Einstellungen!$I$7:$I$40))</f>
        <v/>
      </c>
      <c r="H230" s="16" t="str">
        <f aca="true">IF(OR($A230="",$B230="",$C230="",$C230&lt;$B230),"",IF(MIN($C230,Einstellungen!$B$4)&lt;MAX($B230,Einstellungen!$B$3),0,IFERROR(SUMPRODUCT(--(MOD(OFFSET(Konflikt!$G$4,MATCH($A230,Team!$A$5:$A$64,0),MAX($B230,Einstellungen!$B$3)-Einstellungen!$B$3,1,MIN($C230,Einstellungen!$B$4)-MAX($B230,Einstellungen!$B$3)+1),2)=1)),"?")))</f>
        <v/>
      </c>
      <c r="I230" s="16" t="str">
        <f aca="true">IF(OR($A230="",$B230="",$C230="",$C230&lt;$B230),"",IF(MIN($C230,Einstellungen!$B$4)&lt;MAX($B230,Einstellungen!$B$3),0,IFERROR(SUMPRODUCT(--(OFFSET(Konflikt!$G$4,MATCH($A230,Team!$A$5:$A$64,0),MAX($B230,Einstellungen!$B$3)-Einstellungen!$B$3,1,MIN($C230,Einstellungen!$B$4)-MAX($B230,Einstellungen!$B$3)+1)&gt;=2)),"?")))</f>
        <v/>
      </c>
      <c r="J230" s="15" t="str">
        <f aca="false">IF($A230="","",IF(OR($B230="",$C230=""),"Von und Bis eintragen",IF($C230&lt;$B230,"Bis liegt vor Von",IF(ISNA(MATCH($A230,Team!$A$5:$A$64,0)),"Name fehlt im Blatt Team",IF(N($H230)+N($I230)&gt;0,"Engpass – bitte absprechen",IF(OR($B230&lt;Einstellungen!$B$3,$C230&gt;Einstellungen!$B$4),"Teils außerhalb des Planungszeitraums","ok"))))))</f>
        <v/>
      </c>
    </row>
    <row r="231" customFormat="false" ht="15" hidden="false" customHeight="false" outlineLevel="0" collapsed="false">
      <c r="A231" s="11"/>
      <c r="B231" s="7"/>
      <c r="C231" s="7"/>
      <c r="D231" s="11"/>
      <c r="E231" s="11"/>
      <c r="F231" s="15" t="str">
        <f aca="false">IF($A231="","",IFERROR(INDEX(Team!$B$5:$B$64,MATCH($A231,Team!$A$5:$A$64,0)),"?"))</f>
        <v/>
      </c>
      <c r="G231" s="16" t="str">
        <f aca="false">IF(OR($A231="",$B231="",$C231="",$C231&lt;$B231),"",NETWORKDAYS($B231,$C231,Einstellungen!$I$7:$I$40))</f>
        <v/>
      </c>
      <c r="H231" s="16" t="str">
        <f aca="true">IF(OR($A231="",$B231="",$C231="",$C231&lt;$B231),"",IF(MIN($C231,Einstellungen!$B$4)&lt;MAX($B231,Einstellungen!$B$3),0,IFERROR(SUMPRODUCT(--(MOD(OFFSET(Konflikt!$G$4,MATCH($A231,Team!$A$5:$A$64,0),MAX($B231,Einstellungen!$B$3)-Einstellungen!$B$3,1,MIN($C231,Einstellungen!$B$4)-MAX($B231,Einstellungen!$B$3)+1),2)=1)),"?")))</f>
        <v/>
      </c>
      <c r="I231" s="16" t="str">
        <f aca="true">IF(OR($A231="",$B231="",$C231="",$C231&lt;$B231),"",IF(MIN($C231,Einstellungen!$B$4)&lt;MAX($B231,Einstellungen!$B$3),0,IFERROR(SUMPRODUCT(--(OFFSET(Konflikt!$G$4,MATCH($A231,Team!$A$5:$A$64,0),MAX($B231,Einstellungen!$B$3)-Einstellungen!$B$3,1,MIN($C231,Einstellungen!$B$4)-MAX($B231,Einstellungen!$B$3)+1)&gt;=2)),"?")))</f>
        <v/>
      </c>
      <c r="J231" s="15" t="str">
        <f aca="false">IF($A231="","",IF(OR($B231="",$C231=""),"Von und Bis eintragen",IF($C231&lt;$B231,"Bis liegt vor Von",IF(ISNA(MATCH($A231,Team!$A$5:$A$64,0)),"Name fehlt im Blatt Team",IF(N($H231)+N($I231)&gt;0,"Engpass – bitte absprechen",IF(OR($B231&lt;Einstellungen!$B$3,$C231&gt;Einstellungen!$B$4),"Teils außerhalb des Planungszeitraums","ok"))))))</f>
        <v/>
      </c>
    </row>
    <row r="232" customFormat="false" ht="15" hidden="false" customHeight="false" outlineLevel="0" collapsed="false">
      <c r="A232" s="11"/>
      <c r="B232" s="7"/>
      <c r="C232" s="7"/>
      <c r="D232" s="11"/>
      <c r="E232" s="11"/>
      <c r="F232" s="15" t="str">
        <f aca="false">IF($A232="","",IFERROR(INDEX(Team!$B$5:$B$64,MATCH($A232,Team!$A$5:$A$64,0)),"?"))</f>
        <v/>
      </c>
      <c r="G232" s="16" t="str">
        <f aca="false">IF(OR($A232="",$B232="",$C232="",$C232&lt;$B232),"",NETWORKDAYS($B232,$C232,Einstellungen!$I$7:$I$40))</f>
        <v/>
      </c>
      <c r="H232" s="16" t="str">
        <f aca="true">IF(OR($A232="",$B232="",$C232="",$C232&lt;$B232),"",IF(MIN($C232,Einstellungen!$B$4)&lt;MAX($B232,Einstellungen!$B$3),0,IFERROR(SUMPRODUCT(--(MOD(OFFSET(Konflikt!$G$4,MATCH($A232,Team!$A$5:$A$64,0),MAX($B232,Einstellungen!$B$3)-Einstellungen!$B$3,1,MIN($C232,Einstellungen!$B$4)-MAX($B232,Einstellungen!$B$3)+1),2)=1)),"?")))</f>
        <v/>
      </c>
      <c r="I232" s="16" t="str">
        <f aca="true">IF(OR($A232="",$B232="",$C232="",$C232&lt;$B232),"",IF(MIN($C232,Einstellungen!$B$4)&lt;MAX($B232,Einstellungen!$B$3),0,IFERROR(SUMPRODUCT(--(OFFSET(Konflikt!$G$4,MATCH($A232,Team!$A$5:$A$64,0),MAX($B232,Einstellungen!$B$3)-Einstellungen!$B$3,1,MIN($C232,Einstellungen!$B$4)-MAX($B232,Einstellungen!$B$3)+1)&gt;=2)),"?")))</f>
        <v/>
      </c>
      <c r="J232" s="15" t="str">
        <f aca="false">IF($A232="","",IF(OR($B232="",$C232=""),"Von und Bis eintragen",IF($C232&lt;$B232,"Bis liegt vor Von",IF(ISNA(MATCH($A232,Team!$A$5:$A$64,0)),"Name fehlt im Blatt Team",IF(N($H232)+N($I232)&gt;0,"Engpass – bitte absprechen",IF(OR($B232&lt;Einstellungen!$B$3,$C232&gt;Einstellungen!$B$4),"Teils außerhalb des Planungszeitraums","ok"))))))</f>
        <v/>
      </c>
    </row>
    <row r="233" customFormat="false" ht="15" hidden="false" customHeight="false" outlineLevel="0" collapsed="false">
      <c r="A233" s="11"/>
      <c r="B233" s="7"/>
      <c r="C233" s="7"/>
      <c r="D233" s="11"/>
      <c r="E233" s="11"/>
      <c r="F233" s="15" t="str">
        <f aca="false">IF($A233="","",IFERROR(INDEX(Team!$B$5:$B$64,MATCH($A233,Team!$A$5:$A$64,0)),"?"))</f>
        <v/>
      </c>
      <c r="G233" s="16" t="str">
        <f aca="false">IF(OR($A233="",$B233="",$C233="",$C233&lt;$B233),"",NETWORKDAYS($B233,$C233,Einstellungen!$I$7:$I$40))</f>
        <v/>
      </c>
      <c r="H233" s="16" t="str">
        <f aca="true">IF(OR($A233="",$B233="",$C233="",$C233&lt;$B233),"",IF(MIN($C233,Einstellungen!$B$4)&lt;MAX($B233,Einstellungen!$B$3),0,IFERROR(SUMPRODUCT(--(MOD(OFFSET(Konflikt!$G$4,MATCH($A233,Team!$A$5:$A$64,0),MAX($B233,Einstellungen!$B$3)-Einstellungen!$B$3,1,MIN($C233,Einstellungen!$B$4)-MAX($B233,Einstellungen!$B$3)+1),2)=1)),"?")))</f>
        <v/>
      </c>
      <c r="I233" s="16" t="str">
        <f aca="true">IF(OR($A233="",$B233="",$C233="",$C233&lt;$B233),"",IF(MIN($C233,Einstellungen!$B$4)&lt;MAX($B233,Einstellungen!$B$3),0,IFERROR(SUMPRODUCT(--(OFFSET(Konflikt!$G$4,MATCH($A233,Team!$A$5:$A$64,0),MAX($B233,Einstellungen!$B$3)-Einstellungen!$B$3,1,MIN($C233,Einstellungen!$B$4)-MAX($B233,Einstellungen!$B$3)+1)&gt;=2)),"?")))</f>
        <v/>
      </c>
      <c r="J233" s="15" t="str">
        <f aca="false">IF($A233="","",IF(OR($B233="",$C233=""),"Von und Bis eintragen",IF($C233&lt;$B233,"Bis liegt vor Von",IF(ISNA(MATCH($A233,Team!$A$5:$A$64,0)),"Name fehlt im Blatt Team",IF(N($H233)+N($I233)&gt;0,"Engpass – bitte absprechen",IF(OR($B233&lt;Einstellungen!$B$3,$C233&gt;Einstellungen!$B$4),"Teils außerhalb des Planungszeitraums","ok"))))))</f>
        <v/>
      </c>
    </row>
    <row r="234" customFormat="false" ht="15" hidden="false" customHeight="false" outlineLevel="0" collapsed="false">
      <c r="A234" s="11"/>
      <c r="B234" s="7"/>
      <c r="C234" s="7"/>
      <c r="D234" s="11"/>
      <c r="E234" s="11"/>
      <c r="F234" s="15" t="str">
        <f aca="false">IF($A234="","",IFERROR(INDEX(Team!$B$5:$B$64,MATCH($A234,Team!$A$5:$A$64,0)),"?"))</f>
        <v/>
      </c>
      <c r="G234" s="16" t="str">
        <f aca="false">IF(OR($A234="",$B234="",$C234="",$C234&lt;$B234),"",NETWORKDAYS($B234,$C234,Einstellungen!$I$7:$I$40))</f>
        <v/>
      </c>
      <c r="H234" s="16" t="str">
        <f aca="true">IF(OR($A234="",$B234="",$C234="",$C234&lt;$B234),"",IF(MIN($C234,Einstellungen!$B$4)&lt;MAX($B234,Einstellungen!$B$3),0,IFERROR(SUMPRODUCT(--(MOD(OFFSET(Konflikt!$G$4,MATCH($A234,Team!$A$5:$A$64,0),MAX($B234,Einstellungen!$B$3)-Einstellungen!$B$3,1,MIN($C234,Einstellungen!$B$4)-MAX($B234,Einstellungen!$B$3)+1),2)=1)),"?")))</f>
        <v/>
      </c>
      <c r="I234" s="16" t="str">
        <f aca="true">IF(OR($A234="",$B234="",$C234="",$C234&lt;$B234),"",IF(MIN($C234,Einstellungen!$B$4)&lt;MAX($B234,Einstellungen!$B$3),0,IFERROR(SUMPRODUCT(--(OFFSET(Konflikt!$G$4,MATCH($A234,Team!$A$5:$A$64,0),MAX($B234,Einstellungen!$B$3)-Einstellungen!$B$3,1,MIN($C234,Einstellungen!$B$4)-MAX($B234,Einstellungen!$B$3)+1)&gt;=2)),"?")))</f>
        <v/>
      </c>
      <c r="J234" s="15" t="str">
        <f aca="false">IF($A234="","",IF(OR($B234="",$C234=""),"Von und Bis eintragen",IF($C234&lt;$B234,"Bis liegt vor Von",IF(ISNA(MATCH($A234,Team!$A$5:$A$64,0)),"Name fehlt im Blatt Team",IF(N($H234)+N($I234)&gt;0,"Engpass – bitte absprechen",IF(OR($B234&lt;Einstellungen!$B$3,$C234&gt;Einstellungen!$B$4),"Teils außerhalb des Planungszeitraums","ok"))))))</f>
        <v/>
      </c>
    </row>
    <row r="235" customFormat="false" ht="15" hidden="false" customHeight="false" outlineLevel="0" collapsed="false">
      <c r="A235" s="11"/>
      <c r="B235" s="7"/>
      <c r="C235" s="7"/>
      <c r="D235" s="11"/>
      <c r="E235" s="11"/>
      <c r="F235" s="15" t="str">
        <f aca="false">IF($A235="","",IFERROR(INDEX(Team!$B$5:$B$64,MATCH($A235,Team!$A$5:$A$64,0)),"?"))</f>
        <v/>
      </c>
      <c r="G235" s="16" t="str">
        <f aca="false">IF(OR($A235="",$B235="",$C235="",$C235&lt;$B235),"",NETWORKDAYS($B235,$C235,Einstellungen!$I$7:$I$40))</f>
        <v/>
      </c>
      <c r="H235" s="16" t="str">
        <f aca="true">IF(OR($A235="",$B235="",$C235="",$C235&lt;$B235),"",IF(MIN($C235,Einstellungen!$B$4)&lt;MAX($B235,Einstellungen!$B$3),0,IFERROR(SUMPRODUCT(--(MOD(OFFSET(Konflikt!$G$4,MATCH($A235,Team!$A$5:$A$64,0),MAX($B235,Einstellungen!$B$3)-Einstellungen!$B$3,1,MIN($C235,Einstellungen!$B$4)-MAX($B235,Einstellungen!$B$3)+1),2)=1)),"?")))</f>
        <v/>
      </c>
      <c r="I235" s="16" t="str">
        <f aca="true">IF(OR($A235="",$B235="",$C235="",$C235&lt;$B235),"",IF(MIN($C235,Einstellungen!$B$4)&lt;MAX($B235,Einstellungen!$B$3),0,IFERROR(SUMPRODUCT(--(OFFSET(Konflikt!$G$4,MATCH($A235,Team!$A$5:$A$64,0),MAX($B235,Einstellungen!$B$3)-Einstellungen!$B$3,1,MIN($C235,Einstellungen!$B$4)-MAX($B235,Einstellungen!$B$3)+1)&gt;=2)),"?")))</f>
        <v/>
      </c>
      <c r="J235" s="15" t="str">
        <f aca="false">IF($A235="","",IF(OR($B235="",$C235=""),"Von und Bis eintragen",IF($C235&lt;$B235,"Bis liegt vor Von",IF(ISNA(MATCH($A235,Team!$A$5:$A$64,0)),"Name fehlt im Blatt Team",IF(N($H235)+N($I235)&gt;0,"Engpass – bitte absprechen",IF(OR($B235&lt;Einstellungen!$B$3,$C235&gt;Einstellungen!$B$4),"Teils außerhalb des Planungszeitraums","ok"))))))</f>
        <v/>
      </c>
    </row>
    <row r="236" customFormat="false" ht="15" hidden="false" customHeight="false" outlineLevel="0" collapsed="false">
      <c r="A236" s="11"/>
      <c r="B236" s="7"/>
      <c r="C236" s="7"/>
      <c r="D236" s="11"/>
      <c r="E236" s="11"/>
      <c r="F236" s="15" t="str">
        <f aca="false">IF($A236="","",IFERROR(INDEX(Team!$B$5:$B$64,MATCH($A236,Team!$A$5:$A$64,0)),"?"))</f>
        <v/>
      </c>
      <c r="G236" s="16" t="str">
        <f aca="false">IF(OR($A236="",$B236="",$C236="",$C236&lt;$B236),"",NETWORKDAYS($B236,$C236,Einstellungen!$I$7:$I$40))</f>
        <v/>
      </c>
      <c r="H236" s="16" t="str">
        <f aca="true">IF(OR($A236="",$B236="",$C236="",$C236&lt;$B236),"",IF(MIN($C236,Einstellungen!$B$4)&lt;MAX($B236,Einstellungen!$B$3),0,IFERROR(SUMPRODUCT(--(MOD(OFFSET(Konflikt!$G$4,MATCH($A236,Team!$A$5:$A$64,0),MAX($B236,Einstellungen!$B$3)-Einstellungen!$B$3,1,MIN($C236,Einstellungen!$B$4)-MAX($B236,Einstellungen!$B$3)+1),2)=1)),"?")))</f>
        <v/>
      </c>
      <c r="I236" s="16" t="str">
        <f aca="true">IF(OR($A236="",$B236="",$C236="",$C236&lt;$B236),"",IF(MIN($C236,Einstellungen!$B$4)&lt;MAX($B236,Einstellungen!$B$3),0,IFERROR(SUMPRODUCT(--(OFFSET(Konflikt!$G$4,MATCH($A236,Team!$A$5:$A$64,0),MAX($B236,Einstellungen!$B$3)-Einstellungen!$B$3,1,MIN($C236,Einstellungen!$B$4)-MAX($B236,Einstellungen!$B$3)+1)&gt;=2)),"?")))</f>
        <v/>
      </c>
      <c r="J236" s="15" t="str">
        <f aca="false">IF($A236="","",IF(OR($B236="",$C236=""),"Von und Bis eintragen",IF($C236&lt;$B236,"Bis liegt vor Von",IF(ISNA(MATCH($A236,Team!$A$5:$A$64,0)),"Name fehlt im Blatt Team",IF(N($H236)+N($I236)&gt;0,"Engpass – bitte absprechen",IF(OR($B236&lt;Einstellungen!$B$3,$C236&gt;Einstellungen!$B$4),"Teils außerhalb des Planungszeitraums","ok"))))))</f>
        <v/>
      </c>
    </row>
    <row r="237" customFormat="false" ht="15" hidden="false" customHeight="false" outlineLevel="0" collapsed="false">
      <c r="A237" s="11"/>
      <c r="B237" s="7"/>
      <c r="C237" s="7"/>
      <c r="D237" s="11"/>
      <c r="E237" s="11"/>
      <c r="F237" s="15" t="str">
        <f aca="false">IF($A237="","",IFERROR(INDEX(Team!$B$5:$B$64,MATCH($A237,Team!$A$5:$A$64,0)),"?"))</f>
        <v/>
      </c>
      <c r="G237" s="16" t="str">
        <f aca="false">IF(OR($A237="",$B237="",$C237="",$C237&lt;$B237),"",NETWORKDAYS($B237,$C237,Einstellungen!$I$7:$I$40))</f>
        <v/>
      </c>
      <c r="H237" s="16" t="str">
        <f aca="true">IF(OR($A237="",$B237="",$C237="",$C237&lt;$B237),"",IF(MIN($C237,Einstellungen!$B$4)&lt;MAX($B237,Einstellungen!$B$3),0,IFERROR(SUMPRODUCT(--(MOD(OFFSET(Konflikt!$G$4,MATCH($A237,Team!$A$5:$A$64,0),MAX($B237,Einstellungen!$B$3)-Einstellungen!$B$3,1,MIN($C237,Einstellungen!$B$4)-MAX($B237,Einstellungen!$B$3)+1),2)=1)),"?")))</f>
        <v/>
      </c>
      <c r="I237" s="16" t="str">
        <f aca="true">IF(OR($A237="",$B237="",$C237="",$C237&lt;$B237),"",IF(MIN($C237,Einstellungen!$B$4)&lt;MAX($B237,Einstellungen!$B$3),0,IFERROR(SUMPRODUCT(--(OFFSET(Konflikt!$G$4,MATCH($A237,Team!$A$5:$A$64,0),MAX($B237,Einstellungen!$B$3)-Einstellungen!$B$3,1,MIN($C237,Einstellungen!$B$4)-MAX($B237,Einstellungen!$B$3)+1)&gt;=2)),"?")))</f>
        <v/>
      </c>
      <c r="J237" s="15" t="str">
        <f aca="false">IF($A237="","",IF(OR($B237="",$C237=""),"Von und Bis eintragen",IF($C237&lt;$B237,"Bis liegt vor Von",IF(ISNA(MATCH($A237,Team!$A$5:$A$64,0)),"Name fehlt im Blatt Team",IF(N($H237)+N($I237)&gt;0,"Engpass – bitte absprechen",IF(OR($B237&lt;Einstellungen!$B$3,$C237&gt;Einstellungen!$B$4),"Teils außerhalb des Planungszeitraums","ok"))))))</f>
        <v/>
      </c>
    </row>
    <row r="238" customFormat="false" ht="15" hidden="false" customHeight="false" outlineLevel="0" collapsed="false">
      <c r="A238" s="11"/>
      <c r="B238" s="7"/>
      <c r="C238" s="7"/>
      <c r="D238" s="11"/>
      <c r="E238" s="11"/>
      <c r="F238" s="15" t="str">
        <f aca="false">IF($A238="","",IFERROR(INDEX(Team!$B$5:$B$64,MATCH($A238,Team!$A$5:$A$64,0)),"?"))</f>
        <v/>
      </c>
      <c r="G238" s="16" t="str">
        <f aca="false">IF(OR($A238="",$B238="",$C238="",$C238&lt;$B238),"",NETWORKDAYS($B238,$C238,Einstellungen!$I$7:$I$40))</f>
        <v/>
      </c>
      <c r="H238" s="16" t="str">
        <f aca="true">IF(OR($A238="",$B238="",$C238="",$C238&lt;$B238),"",IF(MIN($C238,Einstellungen!$B$4)&lt;MAX($B238,Einstellungen!$B$3),0,IFERROR(SUMPRODUCT(--(MOD(OFFSET(Konflikt!$G$4,MATCH($A238,Team!$A$5:$A$64,0),MAX($B238,Einstellungen!$B$3)-Einstellungen!$B$3,1,MIN($C238,Einstellungen!$B$4)-MAX($B238,Einstellungen!$B$3)+1),2)=1)),"?")))</f>
        <v/>
      </c>
      <c r="I238" s="16" t="str">
        <f aca="true">IF(OR($A238="",$B238="",$C238="",$C238&lt;$B238),"",IF(MIN($C238,Einstellungen!$B$4)&lt;MAX($B238,Einstellungen!$B$3),0,IFERROR(SUMPRODUCT(--(OFFSET(Konflikt!$G$4,MATCH($A238,Team!$A$5:$A$64,0),MAX($B238,Einstellungen!$B$3)-Einstellungen!$B$3,1,MIN($C238,Einstellungen!$B$4)-MAX($B238,Einstellungen!$B$3)+1)&gt;=2)),"?")))</f>
        <v/>
      </c>
      <c r="J238" s="15" t="str">
        <f aca="false">IF($A238="","",IF(OR($B238="",$C238=""),"Von und Bis eintragen",IF($C238&lt;$B238,"Bis liegt vor Von",IF(ISNA(MATCH($A238,Team!$A$5:$A$64,0)),"Name fehlt im Blatt Team",IF(N($H238)+N($I238)&gt;0,"Engpass – bitte absprechen",IF(OR($B238&lt;Einstellungen!$B$3,$C238&gt;Einstellungen!$B$4),"Teils außerhalb des Planungszeitraums","ok"))))))</f>
        <v/>
      </c>
    </row>
    <row r="239" customFormat="false" ht="15" hidden="false" customHeight="false" outlineLevel="0" collapsed="false">
      <c r="A239" s="11"/>
      <c r="B239" s="7"/>
      <c r="C239" s="7"/>
      <c r="D239" s="11"/>
      <c r="E239" s="11"/>
      <c r="F239" s="15" t="str">
        <f aca="false">IF($A239="","",IFERROR(INDEX(Team!$B$5:$B$64,MATCH($A239,Team!$A$5:$A$64,0)),"?"))</f>
        <v/>
      </c>
      <c r="G239" s="16" t="str">
        <f aca="false">IF(OR($A239="",$B239="",$C239="",$C239&lt;$B239),"",NETWORKDAYS($B239,$C239,Einstellungen!$I$7:$I$40))</f>
        <v/>
      </c>
      <c r="H239" s="16" t="str">
        <f aca="true">IF(OR($A239="",$B239="",$C239="",$C239&lt;$B239),"",IF(MIN($C239,Einstellungen!$B$4)&lt;MAX($B239,Einstellungen!$B$3),0,IFERROR(SUMPRODUCT(--(MOD(OFFSET(Konflikt!$G$4,MATCH($A239,Team!$A$5:$A$64,0),MAX($B239,Einstellungen!$B$3)-Einstellungen!$B$3,1,MIN($C239,Einstellungen!$B$4)-MAX($B239,Einstellungen!$B$3)+1),2)=1)),"?")))</f>
        <v/>
      </c>
      <c r="I239" s="16" t="str">
        <f aca="true">IF(OR($A239="",$B239="",$C239="",$C239&lt;$B239),"",IF(MIN($C239,Einstellungen!$B$4)&lt;MAX($B239,Einstellungen!$B$3),0,IFERROR(SUMPRODUCT(--(OFFSET(Konflikt!$G$4,MATCH($A239,Team!$A$5:$A$64,0),MAX($B239,Einstellungen!$B$3)-Einstellungen!$B$3,1,MIN($C239,Einstellungen!$B$4)-MAX($B239,Einstellungen!$B$3)+1)&gt;=2)),"?")))</f>
        <v/>
      </c>
      <c r="J239" s="15" t="str">
        <f aca="false">IF($A239="","",IF(OR($B239="",$C239=""),"Von und Bis eintragen",IF($C239&lt;$B239,"Bis liegt vor Von",IF(ISNA(MATCH($A239,Team!$A$5:$A$64,0)),"Name fehlt im Blatt Team",IF(N($H239)+N($I239)&gt;0,"Engpass – bitte absprechen",IF(OR($B239&lt;Einstellungen!$B$3,$C239&gt;Einstellungen!$B$4),"Teils außerhalb des Planungszeitraums","ok"))))))</f>
        <v/>
      </c>
    </row>
    <row r="240" customFormat="false" ht="15" hidden="false" customHeight="false" outlineLevel="0" collapsed="false">
      <c r="A240" s="11"/>
      <c r="B240" s="7"/>
      <c r="C240" s="7"/>
      <c r="D240" s="11"/>
      <c r="E240" s="11"/>
      <c r="F240" s="15" t="str">
        <f aca="false">IF($A240="","",IFERROR(INDEX(Team!$B$5:$B$64,MATCH($A240,Team!$A$5:$A$64,0)),"?"))</f>
        <v/>
      </c>
      <c r="G240" s="16" t="str">
        <f aca="false">IF(OR($A240="",$B240="",$C240="",$C240&lt;$B240),"",NETWORKDAYS($B240,$C240,Einstellungen!$I$7:$I$40))</f>
        <v/>
      </c>
      <c r="H240" s="16" t="str">
        <f aca="true">IF(OR($A240="",$B240="",$C240="",$C240&lt;$B240),"",IF(MIN($C240,Einstellungen!$B$4)&lt;MAX($B240,Einstellungen!$B$3),0,IFERROR(SUMPRODUCT(--(MOD(OFFSET(Konflikt!$G$4,MATCH($A240,Team!$A$5:$A$64,0),MAX($B240,Einstellungen!$B$3)-Einstellungen!$B$3,1,MIN($C240,Einstellungen!$B$4)-MAX($B240,Einstellungen!$B$3)+1),2)=1)),"?")))</f>
        <v/>
      </c>
      <c r="I240" s="16" t="str">
        <f aca="true">IF(OR($A240="",$B240="",$C240="",$C240&lt;$B240),"",IF(MIN($C240,Einstellungen!$B$4)&lt;MAX($B240,Einstellungen!$B$3),0,IFERROR(SUMPRODUCT(--(OFFSET(Konflikt!$G$4,MATCH($A240,Team!$A$5:$A$64,0),MAX($B240,Einstellungen!$B$3)-Einstellungen!$B$3,1,MIN($C240,Einstellungen!$B$4)-MAX($B240,Einstellungen!$B$3)+1)&gt;=2)),"?")))</f>
        <v/>
      </c>
      <c r="J240" s="15" t="str">
        <f aca="false">IF($A240="","",IF(OR($B240="",$C240=""),"Von und Bis eintragen",IF($C240&lt;$B240,"Bis liegt vor Von",IF(ISNA(MATCH($A240,Team!$A$5:$A$64,0)),"Name fehlt im Blatt Team",IF(N($H240)+N($I240)&gt;0,"Engpass – bitte absprechen",IF(OR($B240&lt;Einstellungen!$B$3,$C240&gt;Einstellungen!$B$4),"Teils außerhalb des Planungszeitraums","ok"))))))</f>
        <v/>
      </c>
    </row>
    <row r="241" customFormat="false" ht="15" hidden="false" customHeight="false" outlineLevel="0" collapsed="false">
      <c r="A241" s="11"/>
      <c r="B241" s="7"/>
      <c r="C241" s="7"/>
      <c r="D241" s="11"/>
      <c r="E241" s="11"/>
      <c r="F241" s="15" t="str">
        <f aca="false">IF($A241="","",IFERROR(INDEX(Team!$B$5:$B$64,MATCH($A241,Team!$A$5:$A$64,0)),"?"))</f>
        <v/>
      </c>
      <c r="G241" s="16" t="str">
        <f aca="false">IF(OR($A241="",$B241="",$C241="",$C241&lt;$B241),"",NETWORKDAYS($B241,$C241,Einstellungen!$I$7:$I$40))</f>
        <v/>
      </c>
      <c r="H241" s="16" t="str">
        <f aca="true">IF(OR($A241="",$B241="",$C241="",$C241&lt;$B241),"",IF(MIN($C241,Einstellungen!$B$4)&lt;MAX($B241,Einstellungen!$B$3),0,IFERROR(SUMPRODUCT(--(MOD(OFFSET(Konflikt!$G$4,MATCH($A241,Team!$A$5:$A$64,0),MAX($B241,Einstellungen!$B$3)-Einstellungen!$B$3,1,MIN($C241,Einstellungen!$B$4)-MAX($B241,Einstellungen!$B$3)+1),2)=1)),"?")))</f>
        <v/>
      </c>
      <c r="I241" s="16" t="str">
        <f aca="true">IF(OR($A241="",$B241="",$C241="",$C241&lt;$B241),"",IF(MIN($C241,Einstellungen!$B$4)&lt;MAX($B241,Einstellungen!$B$3),0,IFERROR(SUMPRODUCT(--(OFFSET(Konflikt!$G$4,MATCH($A241,Team!$A$5:$A$64,0),MAX($B241,Einstellungen!$B$3)-Einstellungen!$B$3,1,MIN($C241,Einstellungen!$B$4)-MAX($B241,Einstellungen!$B$3)+1)&gt;=2)),"?")))</f>
        <v/>
      </c>
      <c r="J241" s="15" t="str">
        <f aca="false">IF($A241="","",IF(OR($B241="",$C241=""),"Von und Bis eintragen",IF($C241&lt;$B241,"Bis liegt vor Von",IF(ISNA(MATCH($A241,Team!$A$5:$A$64,0)),"Name fehlt im Blatt Team",IF(N($H241)+N($I241)&gt;0,"Engpass – bitte absprechen",IF(OR($B241&lt;Einstellungen!$B$3,$C241&gt;Einstellungen!$B$4),"Teils außerhalb des Planungszeitraums","ok"))))))</f>
        <v/>
      </c>
    </row>
    <row r="242" customFormat="false" ht="15" hidden="false" customHeight="false" outlineLevel="0" collapsed="false">
      <c r="A242" s="11"/>
      <c r="B242" s="7"/>
      <c r="C242" s="7"/>
      <c r="D242" s="11"/>
      <c r="E242" s="11"/>
      <c r="F242" s="15" t="str">
        <f aca="false">IF($A242="","",IFERROR(INDEX(Team!$B$5:$B$64,MATCH($A242,Team!$A$5:$A$64,0)),"?"))</f>
        <v/>
      </c>
      <c r="G242" s="16" t="str">
        <f aca="false">IF(OR($A242="",$B242="",$C242="",$C242&lt;$B242),"",NETWORKDAYS($B242,$C242,Einstellungen!$I$7:$I$40))</f>
        <v/>
      </c>
      <c r="H242" s="16" t="str">
        <f aca="true">IF(OR($A242="",$B242="",$C242="",$C242&lt;$B242),"",IF(MIN($C242,Einstellungen!$B$4)&lt;MAX($B242,Einstellungen!$B$3),0,IFERROR(SUMPRODUCT(--(MOD(OFFSET(Konflikt!$G$4,MATCH($A242,Team!$A$5:$A$64,0),MAX($B242,Einstellungen!$B$3)-Einstellungen!$B$3,1,MIN($C242,Einstellungen!$B$4)-MAX($B242,Einstellungen!$B$3)+1),2)=1)),"?")))</f>
        <v/>
      </c>
      <c r="I242" s="16" t="str">
        <f aca="true">IF(OR($A242="",$B242="",$C242="",$C242&lt;$B242),"",IF(MIN($C242,Einstellungen!$B$4)&lt;MAX($B242,Einstellungen!$B$3),0,IFERROR(SUMPRODUCT(--(OFFSET(Konflikt!$G$4,MATCH($A242,Team!$A$5:$A$64,0),MAX($B242,Einstellungen!$B$3)-Einstellungen!$B$3,1,MIN($C242,Einstellungen!$B$4)-MAX($B242,Einstellungen!$B$3)+1)&gt;=2)),"?")))</f>
        <v/>
      </c>
      <c r="J242" s="15" t="str">
        <f aca="false">IF($A242="","",IF(OR($B242="",$C242=""),"Von und Bis eintragen",IF($C242&lt;$B242,"Bis liegt vor Von",IF(ISNA(MATCH($A242,Team!$A$5:$A$64,0)),"Name fehlt im Blatt Team",IF(N($H242)+N($I242)&gt;0,"Engpass – bitte absprechen",IF(OR($B242&lt;Einstellungen!$B$3,$C242&gt;Einstellungen!$B$4),"Teils außerhalb des Planungszeitraums","ok"))))))</f>
        <v/>
      </c>
    </row>
    <row r="243" customFormat="false" ht="15" hidden="false" customHeight="false" outlineLevel="0" collapsed="false">
      <c r="A243" s="11"/>
      <c r="B243" s="7"/>
      <c r="C243" s="7"/>
      <c r="D243" s="11"/>
      <c r="E243" s="11"/>
      <c r="F243" s="15" t="str">
        <f aca="false">IF($A243="","",IFERROR(INDEX(Team!$B$5:$B$64,MATCH($A243,Team!$A$5:$A$64,0)),"?"))</f>
        <v/>
      </c>
      <c r="G243" s="16" t="str">
        <f aca="false">IF(OR($A243="",$B243="",$C243="",$C243&lt;$B243),"",NETWORKDAYS($B243,$C243,Einstellungen!$I$7:$I$40))</f>
        <v/>
      </c>
      <c r="H243" s="16" t="str">
        <f aca="true">IF(OR($A243="",$B243="",$C243="",$C243&lt;$B243),"",IF(MIN($C243,Einstellungen!$B$4)&lt;MAX($B243,Einstellungen!$B$3),0,IFERROR(SUMPRODUCT(--(MOD(OFFSET(Konflikt!$G$4,MATCH($A243,Team!$A$5:$A$64,0),MAX($B243,Einstellungen!$B$3)-Einstellungen!$B$3,1,MIN($C243,Einstellungen!$B$4)-MAX($B243,Einstellungen!$B$3)+1),2)=1)),"?")))</f>
        <v/>
      </c>
      <c r="I243" s="16" t="str">
        <f aca="true">IF(OR($A243="",$B243="",$C243="",$C243&lt;$B243),"",IF(MIN($C243,Einstellungen!$B$4)&lt;MAX($B243,Einstellungen!$B$3),0,IFERROR(SUMPRODUCT(--(OFFSET(Konflikt!$G$4,MATCH($A243,Team!$A$5:$A$64,0),MAX($B243,Einstellungen!$B$3)-Einstellungen!$B$3,1,MIN($C243,Einstellungen!$B$4)-MAX($B243,Einstellungen!$B$3)+1)&gt;=2)),"?")))</f>
        <v/>
      </c>
      <c r="J243" s="15" t="str">
        <f aca="false">IF($A243="","",IF(OR($B243="",$C243=""),"Von und Bis eintragen",IF($C243&lt;$B243,"Bis liegt vor Von",IF(ISNA(MATCH($A243,Team!$A$5:$A$64,0)),"Name fehlt im Blatt Team",IF(N($H243)+N($I243)&gt;0,"Engpass – bitte absprechen",IF(OR($B243&lt;Einstellungen!$B$3,$C243&gt;Einstellungen!$B$4),"Teils außerhalb des Planungszeitraums","ok"))))))</f>
        <v/>
      </c>
    </row>
    <row r="244" customFormat="false" ht="15" hidden="false" customHeight="false" outlineLevel="0" collapsed="false">
      <c r="A244" s="11"/>
      <c r="B244" s="7"/>
      <c r="C244" s="7"/>
      <c r="D244" s="11"/>
      <c r="E244" s="11"/>
      <c r="F244" s="15" t="str">
        <f aca="false">IF($A244="","",IFERROR(INDEX(Team!$B$5:$B$64,MATCH($A244,Team!$A$5:$A$64,0)),"?"))</f>
        <v/>
      </c>
      <c r="G244" s="16" t="str">
        <f aca="false">IF(OR($A244="",$B244="",$C244="",$C244&lt;$B244),"",NETWORKDAYS($B244,$C244,Einstellungen!$I$7:$I$40))</f>
        <v/>
      </c>
      <c r="H244" s="16" t="str">
        <f aca="true">IF(OR($A244="",$B244="",$C244="",$C244&lt;$B244),"",IF(MIN($C244,Einstellungen!$B$4)&lt;MAX($B244,Einstellungen!$B$3),0,IFERROR(SUMPRODUCT(--(MOD(OFFSET(Konflikt!$G$4,MATCH($A244,Team!$A$5:$A$64,0),MAX($B244,Einstellungen!$B$3)-Einstellungen!$B$3,1,MIN($C244,Einstellungen!$B$4)-MAX($B244,Einstellungen!$B$3)+1),2)=1)),"?")))</f>
        <v/>
      </c>
      <c r="I244" s="16" t="str">
        <f aca="true">IF(OR($A244="",$B244="",$C244="",$C244&lt;$B244),"",IF(MIN($C244,Einstellungen!$B$4)&lt;MAX($B244,Einstellungen!$B$3),0,IFERROR(SUMPRODUCT(--(OFFSET(Konflikt!$G$4,MATCH($A244,Team!$A$5:$A$64,0),MAX($B244,Einstellungen!$B$3)-Einstellungen!$B$3,1,MIN($C244,Einstellungen!$B$4)-MAX($B244,Einstellungen!$B$3)+1)&gt;=2)),"?")))</f>
        <v/>
      </c>
      <c r="J244" s="15" t="str">
        <f aca="false">IF($A244="","",IF(OR($B244="",$C244=""),"Von und Bis eintragen",IF($C244&lt;$B244,"Bis liegt vor Von",IF(ISNA(MATCH($A244,Team!$A$5:$A$64,0)),"Name fehlt im Blatt Team",IF(N($H244)+N($I244)&gt;0,"Engpass – bitte absprechen",IF(OR($B244&lt;Einstellungen!$B$3,$C244&gt;Einstellungen!$B$4),"Teils außerhalb des Planungszeitraums","ok"))))))</f>
        <v/>
      </c>
    </row>
    <row r="245" customFormat="false" ht="15" hidden="false" customHeight="false" outlineLevel="0" collapsed="false">
      <c r="A245" s="11"/>
      <c r="B245" s="7"/>
      <c r="C245" s="7"/>
      <c r="D245" s="11"/>
      <c r="E245" s="11"/>
      <c r="F245" s="15" t="str">
        <f aca="false">IF($A245="","",IFERROR(INDEX(Team!$B$5:$B$64,MATCH($A245,Team!$A$5:$A$64,0)),"?"))</f>
        <v/>
      </c>
      <c r="G245" s="16" t="str">
        <f aca="false">IF(OR($A245="",$B245="",$C245="",$C245&lt;$B245),"",NETWORKDAYS($B245,$C245,Einstellungen!$I$7:$I$40))</f>
        <v/>
      </c>
      <c r="H245" s="16" t="str">
        <f aca="true">IF(OR($A245="",$B245="",$C245="",$C245&lt;$B245),"",IF(MIN($C245,Einstellungen!$B$4)&lt;MAX($B245,Einstellungen!$B$3),0,IFERROR(SUMPRODUCT(--(MOD(OFFSET(Konflikt!$G$4,MATCH($A245,Team!$A$5:$A$64,0),MAX($B245,Einstellungen!$B$3)-Einstellungen!$B$3,1,MIN($C245,Einstellungen!$B$4)-MAX($B245,Einstellungen!$B$3)+1),2)=1)),"?")))</f>
        <v/>
      </c>
      <c r="I245" s="16" t="str">
        <f aca="true">IF(OR($A245="",$B245="",$C245="",$C245&lt;$B245),"",IF(MIN($C245,Einstellungen!$B$4)&lt;MAX($B245,Einstellungen!$B$3),0,IFERROR(SUMPRODUCT(--(OFFSET(Konflikt!$G$4,MATCH($A245,Team!$A$5:$A$64,0),MAX($B245,Einstellungen!$B$3)-Einstellungen!$B$3,1,MIN($C245,Einstellungen!$B$4)-MAX($B245,Einstellungen!$B$3)+1)&gt;=2)),"?")))</f>
        <v/>
      </c>
      <c r="J245" s="15" t="str">
        <f aca="false">IF($A245="","",IF(OR($B245="",$C245=""),"Von und Bis eintragen",IF($C245&lt;$B245,"Bis liegt vor Von",IF(ISNA(MATCH($A245,Team!$A$5:$A$64,0)),"Name fehlt im Blatt Team",IF(N($H245)+N($I245)&gt;0,"Engpass – bitte absprechen",IF(OR($B245&lt;Einstellungen!$B$3,$C245&gt;Einstellungen!$B$4),"Teils außerhalb des Planungszeitraums","ok"))))))</f>
        <v/>
      </c>
    </row>
    <row r="246" customFormat="false" ht="15" hidden="false" customHeight="false" outlineLevel="0" collapsed="false">
      <c r="A246" s="11"/>
      <c r="B246" s="7"/>
      <c r="C246" s="7"/>
      <c r="D246" s="11"/>
      <c r="E246" s="11"/>
      <c r="F246" s="15" t="str">
        <f aca="false">IF($A246="","",IFERROR(INDEX(Team!$B$5:$B$64,MATCH($A246,Team!$A$5:$A$64,0)),"?"))</f>
        <v/>
      </c>
      <c r="G246" s="16" t="str">
        <f aca="false">IF(OR($A246="",$B246="",$C246="",$C246&lt;$B246),"",NETWORKDAYS($B246,$C246,Einstellungen!$I$7:$I$40))</f>
        <v/>
      </c>
      <c r="H246" s="16" t="str">
        <f aca="true">IF(OR($A246="",$B246="",$C246="",$C246&lt;$B246),"",IF(MIN($C246,Einstellungen!$B$4)&lt;MAX($B246,Einstellungen!$B$3),0,IFERROR(SUMPRODUCT(--(MOD(OFFSET(Konflikt!$G$4,MATCH($A246,Team!$A$5:$A$64,0),MAX($B246,Einstellungen!$B$3)-Einstellungen!$B$3,1,MIN($C246,Einstellungen!$B$4)-MAX($B246,Einstellungen!$B$3)+1),2)=1)),"?")))</f>
        <v/>
      </c>
      <c r="I246" s="16" t="str">
        <f aca="true">IF(OR($A246="",$B246="",$C246="",$C246&lt;$B246),"",IF(MIN($C246,Einstellungen!$B$4)&lt;MAX($B246,Einstellungen!$B$3),0,IFERROR(SUMPRODUCT(--(OFFSET(Konflikt!$G$4,MATCH($A246,Team!$A$5:$A$64,0),MAX($B246,Einstellungen!$B$3)-Einstellungen!$B$3,1,MIN($C246,Einstellungen!$B$4)-MAX($B246,Einstellungen!$B$3)+1)&gt;=2)),"?")))</f>
        <v/>
      </c>
      <c r="J246" s="15" t="str">
        <f aca="false">IF($A246="","",IF(OR($B246="",$C246=""),"Von und Bis eintragen",IF($C246&lt;$B246,"Bis liegt vor Von",IF(ISNA(MATCH($A246,Team!$A$5:$A$64,0)),"Name fehlt im Blatt Team",IF(N($H246)+N($I246)&gt;0,"Engpass – bitte absprechen",IF(OR($B246&lt;Einstellungen!$B$3,$C246&gt;Einstellungen!$B$4),"Teils außerhalb des Planungszeitraums","ok"))))))</f>
        <v/>
      </c>
    </row>
    <row r="247" customFormat="false" ht="15" hidden="false" customHeight="false" outlineLevel="0" collapsed="false">
      <c r="A247" s="11"/>
      <c r="B247" s="7"/>
      <c r="C247" s="7"/>
      <c r="D247" s="11"/>
      <c r="E247" s="11"/>
      <c r="F247" s="15" t="str">
        <f aca="false">IF($A247="","",IFERROR(INDEX(Team!$B$5:$B$64,MATCH($A247,Team!$A$5:$A$64,0)),"?"))</f>
        <v/>
      </c>
      <c r="G247" s="16" t="str">
        <f aca="false">IF(OR($A247="",$B247="",$C247="",$C247&lt;$B247),"",NETWORKDAYS($B247,$C247,Einstellungen!$I$7:$I$40))</f>
        <v/>
      </c>
      <c r="H247" s="16" t="str">
        <f aca="true">IF(OR($A247="",$B247="",$C247="",$C247&lt;$B247),"",IF(MIN($C247,Einstellungen!$B$4)&lt;MAX($B247,Einstellungen!$B$3),0,IFERROR(SUMPRODUCT(--(MOD(OFFSET(Konflikt!$G$4,MATCH($A247,Team!$A$5:$A$64,0),MAX($B247,Einstellungen!$B$3)-Einstellungen!$B$3,1,MIN($C247,Einstellungen!$B$4)-MAX($B247,Einstellungen!$B$3)+1),2)=1)),"?")))</f>
        <v/>
      </c>
      <c r="I247" s="16" t="str">
        <f aca="true">IF(OR($A247="",$B247="",$C247="",$C247&lt;$B247),"",IF(MIN($C247,Einstellungen!$B$4)&lt;MAX($B247,Einstellungen!$B$3),0,IFERROR(SUMPRODUCT(--(OFFSET(Konflikt!$G$4,MATCH($A247,Team!$A$5:$A$64,0),MAX($B247,Einstellungen!$B$3)-Einstellungen!$B$3,1,MIN($C247,Einstellungen!$B$4)-MAX($B247,Einstellungen!$B$3)+1)&gt;=2)),"?")))</f>
        <v/>
      </c>
      <c r="J247" s="15" t="str">
        <f aca="false">IF($A247="","",IF(OR($B247="",$C247=""),"Von und Bis eintragen",IF($C247&lt;$B247,"Bis liegt vor Von",IF(ISNA(MATCH($A247,Team!$A$5:$A$64,0)),"Name fehlt im Blatt Team",IF(N($H247)+N($I247)&gt;0,"Engpass – bitte absprechen",IF(OR($B247&lt;Einstellungen!$B$3,$C247&gt;Einstellungen!$B$4),"Teils außerhalb des Planungszeitraums","ok"))))))</f>
        <v/>
      </c>
    </row>
    <row r="248" customFormat="false" ht="15" hidden="false" customHeight="false" outlineLevel="0" collapsed="false">
      <c r="A248" s="11"/>
      <c r="B248" s="7"/>
      <c r="C248" s="7"/>
      <c r="D248" s="11"/>
      <c r="E248" s="11"/>
      <c r="F248" s="15" t="str">
        <f aca="false">IF($A248="","",IFERROR(INDEX(Team!$B$5:$B$64,MATCH($A248,Team!$A$5:$A$64,0)),"?"))</f>
        <v/>
      </c>
      <c r="G248" s="16" t="str">
        <f aca="false">IF(OR($A248="",$B248="",$C248="",$C248&lt;$B248),"",NETWORKDAYS($B248,$C248,Einstellungen!$I$7:$I$40))</f>
        <v/>
      </c>
      <c r="H248" s="16" t="str">
        <f aca="true">IF(OR($A248="",$B248="",$C248="",$C248&lt;$B248),"",IF(MIN($C248,Einstellungen!$B$4)&lt;MAX($B248,Einstellungen!$B$3),0,IFERROR(SUMPRODUCT(--(MOD(OFFSET(Konflikt!$G$4,MATCH($A248,Team!$A$5:$A$64,0),MAX($B248,Einstellungen!$B$3)-Einstellungen!$B$3,1,MIN($C248,Einstellungen!$B$4)-MAX($B248,Einstellungen!$B$3)+1),2)=1)),"?")))</f>
        <v/>
      </c>
      <c r="I248" s="16" t="str">
        <f aca="true">IF(OR($A248="",$B248="",$C248="",$C248&lt;$B248),"",IF(MIN($C248,Einstellungen!$B$4)&lt;MAX($B248,Einstellungen!$B$3),0,IFERROR(SUMPRODUCT(--(OFFSET(Konflikt!$G$4,MATCH($A248,Team!$A$5:$A$64,0),MAX($B248,Einstellungen!$B$3)-Einstellungen!$B$3,1,MIN($C248,Einstellungen!$B$4)-MAX($B248,Einstellungen!$B$3)+1)&gt;=2)),"?")))</f>
        <v/>
      </c>
      <c r="J248" s="15" t="str">
        <f aca="false">IF($A248="","",IF(OR($B248="",$C248=""),"Von und Bis eintragen",IF($C248&lt;$B248,"Bis liegt vor Von",IF(ISNA(MATCH($A248,Team!$A$5:$A$64,0)),"Name fehlt im Blatt Team",IF(N($H248)+N($I248)&gt;0,"Engpass – bitte absprechen",IF(OR($B248&lt;Einstellungen!$B$3,$C248&gt;Einstellungen!$B$4),"Teils außerhalb des Planungszeitraums","ok"))))))</f>
        <v/>
      </c>
    </row>
    <row r="249" customFormat="false" ht="15" hidden="false" customHeight="false" outlineLevel="0" collapsed="false">
      <c r="A249" s="11"/>
      <c r="B249" s="7"/>
      <c r="C249" s="7"/>
      <c r="D249" s="11"/>
      <c r="E249" s="11"/>
      <c r="F249" s="15" t="str">
        <f aca="false">IF($A249="","",IFERROR(INDEX(Team!$B$5:$B$64,MATCH($A249,Team!$A$5:$A$64,0)),"?"))</f>
        <v/>
      </c>
      <c r="G249" s="16" t="str">
        <f aca="false">IF(OR($A249="",$B249="",$C249="",$C249&lt;$B249),"",NETWORKDAYS($B249,$C249,Einstellungen!$I$7:$I$40))</f>
        <v/>
      </c>
      <c r="H249" s="16" t="str">
        <f aca="true">IF(OR($A249="",$B249="",$C249="",$C249&lt;$B249),"",IF(MIN($C249,Einstellungen!$B$4)&lt;MAX($B249,Einstellungen!$B$3),0,IFERROR(SUMPRODUCT(--(MOD(OFFSET(Konflikt!$G$4,MATCH($A249,Team!$A$5:$A$64,0),MAX($B249,Einstellungen!$B$3)-Einstellungen!$B$3,1,MIN($C249,Einstellungen!$B$4)-MAX($B249,Einstellungen!$B$3)+1),2)=1)),"?")))</f>
        <v/>
      </c>
      <c r="I249" s="16" t="str">
        <f aca="true">IF(OR($A249="",$B249="",$C249="",$C249&lt;$B249),"",IF(MIN($C249,Einstellungen!$B$4)&lt;MAX($B249,Einstellungen!$B$3),0,IFERROR(SUMPRODUCT(--(OFFSET(Konflikt!$G$4,MATCH($A249,Team!$A$5:$A$64,0),MAX($B249,Einstellungen!$B$3)-Einstellungen!$B$3,1,MIN($C249,Einstellungen!$B$4)-MAX($B249,Einstellungen!$B$3)+1)&gt;=2)),"?")))</f>
        <v/>
      </c>
      <c r="J249" s="15" t="str">
        <f aca="false">IF($A249="","",IF(OR($B249="",$C249=""),"Von und Bis eintragen",IF($C249&lt;$B249,"Bis liegt vor Von",IF(ISNA(MATCH($A249,Team!$A$5:$A$64,0)),"Name fehlt im Blatt Team",IF(N($H249)+N($I249)&gt;0,"Engpass – bitte absprechen",IF(OR($B249&lt;Einstellungen!$B$3,$C249&gt;Einstellungen!$B$4),"Teils außerhalb des Planungszeitraums","ok"))))))</f>
        <v/>
      </c>
    </row>
    <row r="250" customFormat="false" ht="15" hidden="false" customHeight="false" outlineLevel="0" collapsed="false">
      <c r="A250" s="11"/>
      <c r="B250" s="7"/>
      <c r="C250" s="7"/>
      <c r="D250" s="11"/>
      <c r="E250" s="11"/>
      <c r="F250" s="15" t="str">
        <f aca="false">IF($A250="","",IFERROR(INDEX(Team!$B$5:$B$64,MATCH($A250,Team!$A$5:$A$64,0)),"?"))</f>
        <v/>
      </c>
      <c r="G250" s="16" t="str">
        <f aca="false">IF(OR($A250="",$B250="",$C250="",$C250&lt;$B250),"",NETWORKDAYS($B250,$C250,Einstellungen!$I$7:$I$40))</f>
        <v/>
      </c>
      <c r="H250" s="16" t="str">
        <f aca="true">IF(OR($A250="",$B250="",$C250="",$C250&lt;$B250),"",IF(MIN($C250,Einstellungen!$B$4)&lt;MAX($B250,Einstellungen!$B$3),0,IFERROR(SUMPRODUCT(--(MOD(OFFSET(Konflikt!$G$4,MATCH($A250,Team!$A$5:$A$64,0),MAX($B250,Einstellungen!$B$3)-Einstellungen!$B$3,1,MIN($C250,Einstellungen!$B$4)-MAX($B250,Einstellungen!$B$3)+1),2)=1)),"?")))</f>
        <v/>
      </c>
      <c r="I250" s="16" t="str">
        <f aca="true">IF(OR($A250="",$B250="",$C250="",$C250&lt;$B250),"",IF(MIN($C250,Einstellungen!$B$4)&lt;MAX($B250,Einstellungen!$B$3),0,IFERROR(SUMPRODUCT(--(OFFSET(Konflikt!$G$4,MATCH($A250,Team!$A$5:$A$64,0),MAX($B250,Einstellungen!$B$3)-Einstellungen!$B$3,1,MIN($C250,Einstellungen!$B$4)-MAX($B250,Einstellungen!$B$3)+1)&gt;=2)),"?")))</f>
        <v/>
      </c>
      <c r="J250" s="15" t="str">
        <f aca="false">IF($A250="","",IF(OR($B250="",$C250=""),"Von und Bis eintragen",IF($C250&lt;$B250,"Bis liegt vor Von",IF(ISNA(MATCH($A250,Team!$A$5:$A$64,0)),"Name fehlt im Blatt Team",IF(N($H250)+N($I250)&gt;0,"Engpass – bitte absprechen",IF(OR($B250&lt;Einstellungen!$B$3,$C250&gt;Einstellungen!$B$4),"Teils außerhalb des Planungszeitraums","ok"))))))</f>
        <v/>
      </c>
    </row>
    <row r="251" customFormat="false" ht="15" hidden="false" customHeight="false" outlineLevel="0" collapsed="false">
      <c r="A251" s="11"/>
      <c r="B251" s="7"/>
      <c r="C251" s="7"/>
      <c r="D251" s="11"/>
      <c r="E251" s="11"/>
      <c r="F251" s="15" t="str">
        <f aca="false">IF($A251="","",IFERROR(INDEX(Team!$B$5:$B$64,MATCH($A251,Team!$A$5:$A$64,0)),"?"))</f>
        <v/>
      </c>
      <c r="G251" s="16" t="str">
        <f aca="false">IF(OR($A251="",$B251="",$C251="",$C251&lt;$B251),"",NETWORKDAYS($B251,$C251,Einstellungen!$I$7:$I$40))</f>
        <v/>
      </c>
      <c r="H251" s="16" t="str">
        <f aca="true">IF(OR($A251="",$B251="",$C251="",$C251&lt;$B251),"",IF(MIN($C251,Einstellungen!$B$4)&lt;MAX($B251,Einstellungen!$B$3),0,IFERROR(SUMPRODUCT(--(MOD(OFFSET(Konflikt!$G$4,MATCH($A251,Team!$A$5:$A$64,0),MAX($B251,Einstellungen!$B$3)-Einstellungen!$B$3,1,MIN($C251,Einstellungen!$B$4)-MAX($B251,Einstellungen!$B$3)+1),2)=1)),"?")))</f>
        <v/>
      </c>
      <c r="I251" s="16" t="str">
        <f aca="true">IF(OR($A251="",$B251="",$C251="",$C251&lt;$B251),"",IF(MIN($C251,Einstellungen!$B$4)&lt;MAX($B251,Einstellungen!$B$3),0,IFERROR(SUMPRODUCT(--(OFFSET(Konflikt!$G$4,MATCH($A251,Team!$A$5:$A$64,0),MAX($B251,Einstellungen!$B$3)-Einstellungen!$B$3,1,MIN($C251,Einstellungen!$B$4)-MAX($B251,Einstellungen!$B$3)+1)&gt;=2)),"?")))</f>
        <v/>
      </c>
      <c r="J251" s="15" t="str">
        <f aca="false">IF($A251="","",IF(OR($B251="",$C251=""),"Von und Bis eintragen",IF($C251&lt;$B251,"Bis liegt vor Von",IF(ISNA(MATCH($A251,Team!$A$5:$A$64,0)),"Name fehlt im Blatt Team",IF(N($H251)+N($I251)&gt;0,"Engpass – bitte absprechen",IF(OR($B251&lt;Einstellungen!$B$3,$C251&gt;Einstellungen!$B$4),"Teils außerhalb des Planungszeitraums","ok"))))))</f>
        <v/>
      </c>
    </row>
    <row r="252" customFormat="false" ht="15" hidden="false" customHeight="false" outlineLevel="0" collapsed="false">
      <c r="A252" s="11"/>
      <c r="B252" s="7"/>
      <c r="C252" s="7"/>
      <c r="D252" s="11"/>
      <c r="E252" s="11"/>
      <c r="F252" s="15" t="str">
        <f aca="false">IF($A252="","",IFERROR(INDEX(Team!$B$5:$B$64,MATCH($A252,Team!$A$5:$A$64,0)),"?"))</f>
        <v/>
      </c>
      <c r="G252" s="16" t="str">
        <f aca="false">IF(OR($A252="",$B252="",$C252="",$C252&lt;$B252),"",NETWORKDAYS($B252,$C252,Einstellungen!$I$7:$I$40))</f>
        <v/>
      </c>
      <c r="H252" s="16" t="str">
        <f aca="true">IF(OR($A252="",$B252="",$C252="",$C252&lt;$B252),"",IF(MIN($C252,Einstellungen!$B$4)&lt;MAX($B252,Einstellungen!$B$3),0,IFERROR(SUMPRODUCT(--(MOD(OFFSET(Konflikt!$G$4,MATCH($A252,Team!$A$5:$A$64,0),MAX($B252,Einstellungen!$B$3)-Einstellungen!$B$3,1,MIN($C252,Einstellungen!$B$4)-MAX($B252,Einstellungen!$B$3)+1),2)=1)),"?")))</f>
        <v/>
      </c>
      <c r="I252" s="16" t="str">
        <f aca="true">IF(OR($A252="",$B252="",$C252="",$C252&lt;$B252),"",IF(MIN($C252,Einstellungen!$B$4)&lt;MAX($B252,Einstellungen!$B$3),0,IFERROR(SUMPRODUCT(--(OFFSET(Konflikt!$G$4,MATCH($A252,Team!$A$5:$A$64,0),MAX($B252,Einstellungen!$B$3)-Einstellungen!$B$3,1,MIN($C252,Einstellungen!$B$4)-MAX($B252,Einstellungen!$B$3)+1)&gt;=2)),"?")))</f>
        <v/>
      </c>
      <c r="J252" s="15" t="str">
        <f aca="false">IF($A252="","",IF(OR($B252="",$C252=""),"Von und Bis eintragen",IF($C252&lt;$B252,"Bis liegt vor Von",IF(ISNA(MATCH($A252,Team!$A$5:$A$64,0)),"Name fehlt im Blatt Team",IF(N($H252)+N($I252)&gt;0,"Engpass – bitte absprechen",IF(OR($B252&lt;Einstellungen!$B$3,$C252&gt;Einstellungen!$B$4),"Teils außerhalb des Planungszeitraums","ok"))))))</f>
        <v/>
      </c>
    </row>
    <row r="253" customFormat="false" ht="15" hidden="false" customHeight="false" outlineLevel="0" collapsed="false">
      <c r="A253" s="11"/>
      <c r="B253" s="7"/>
      <c r="C253" s="7"/>
      <c r="D253" s="11"/>
      <c r="E253" s="11"/>
      <c r="F253" s="15" t="str">
        <f aca="false">IF($A253="","",IFERROR(INDEX(Team!$B$5:$B$64,MATCH($A253,Team!$A$5:$A$64,0)),"?"))</f>
        <v/>
      </c>
      <c r="G253" s="16" t="str">
        <f aca="false">IF(OR($A253="",$B253="",$C253="",$C253&lt;$B253),"",NETWORKDAYS($B253,$C253,Einstellungen!$I$7:$I$40))</f>
        <v/>
      </c>
      <c r="H253" s="16" t="str">
        <f aca="true">IF(OR($A253="",$B253="",$C253="",$C253&lt;$B253),"",IF(MIN($C253,Einstellungen!$B$4)&lt;MAX($B253,Einstellungen!$B$3),0,IFERROR(SUMPRODUCT(--(MOD(OFFSET(Konflikt!$G$4,MATCH($A253,Team!$A$5:$A$64,0),MAX($B253,Einstellungen!$B$3)-Einstellungen!$B$3,1,MIN($C253,Einstellungen!$B$4)-MAX($B253,Einstellungen!$B$3)+1),2)=1)),"?")))</f>
        <v/>
      </c>
      <c r="I253" s="16" t="str">
        <f aca="true">IF(OR($A253="",$B253="",$C253="",$C253&lt;$B253),"",IF(MIN($C253,Einstellungen!$B$4)&lt;MAX($B253,Einstellungen!$B$3),0,IFERROR(SUMPRODUCT(--(OFFSET(Konflikt!$G$4,MATCH($A253,Team!$A$5:$A$64,0),MAX($B253,Einstellungen!$B$3)-Einstellungen!$B$3,1,MIN($C253,Einstellungen!$B$4)-MAX($B253,Einstellungen!$B$3)+1)&gt;=2)),"?")))</f>
        <v/>
      </c>
      <c r="J253" s="15" t="str">
        <f aca="false">IF($A253="","",IF(OR($B253="",$C253=""),"Von und Bis eintragen",IF($C253&lt;$B253,"Bis liegt vor Von",IF(ISNA(MATCH($A253,Team!$A$5:$A$64,0)),"Name fehlt im Blatt Team",IF(N($H253)+N($I253)&gt;0,"Engpass – bitte absprechen",IF(OR($B253&lt;Einstellungen!$B$3,$C253&gt;Einstellungen!$B$4),"Teils außerhalb des Planungszeitraums","ok"))))))</f>
        <v/>
      </c>
    </row>
    <row r="254" customFormat="false" ht="15" hidden="false" customHeight="false" outlineLevel="0" collapsed="false">
      <c r="A254" s="11"/>
      <c r="B254" s="7"/>
      <c r="C254" s="7"/>
      <c r="D254" s="11"/>
      <c r="E254" s="11"/>
      <c r="F254" s="15" t="str">
        <f aca="false">IF($A254="","",IFERROR(INDEX(Team!$B$5:$B$64,MATCH($A254,Team!$A$5:$A$64,0)),"?"))</f>
        <v/>
      </c>
      <c r="G254" s="16" t="str">
        <f aca="false">IF(OR($A254="",$B254="",$C254="",$C254&lt;$B254),"",NETWORKDAYS($B254,$C254,Einstellungen!$I$7:$I$40))</f>
        <v/>
      </c>
      <c r="H254" s="16" t="str">
        <f aca="true">IF(OR($A254="",$B254="",$C254="",$C254&lt;$B254),"",IF(MIN($C254,Einstellungen!$B$4)&lt;MAX($B254,Einstellungen!$B$3),0,IFERROR(SUMPRODUCT(--(MOD(OFFSET(Konflikt!$G$4,MATCH($A254,Team!$A$5:$A$64,0),MAX($B254,Einstellungen!$B$3)-Einstellungen!$B$3,1,MIN($C254,Einstellungen!$B$4)-MAX($B254,Einstellungen!$B$3)+1),2)=1)),"?")))</f>
        <v/>
      </c>
      <c r="I254" s="16" t="str">
        <f aca="true">IF(OR($A254="",$B254="",$C254="",$C254&lt;$B254),"",IF(MIN($C254,Einstellungen!$B$4)&lt;MAX($B254,Einstellungen!$B$3),0,IFERROR(SUMPRODUCT(--(OFFSET(Konflikt!$G$4,MATCH($A254,Team!$A$5:$A$64,0),MAX($B254,Einstellungen!$B$3)-Einstellungen!$B$3,1,MIN($C254,Einstellungen!$B$4)-MAX($B254,Einstellungen!$B$3)+1)&gt;=2)),"?")))</f>
        <v/>
      </c>
      <c r="J254" s="15" t="str">
        <f aca="false">IF($A254="","",IF(OR($B254="",$C254=""),"Von und Bis eintragen",IF($C254&lt;$B254,"Bis liegt vor Von",IF(ISNA(MATCH($A254,Team!$A$5:$A$64,0)),"Name fehlt im Blatt Team",IF(N($H254)+N($I254)&gt;0,"Engpass – bitte absprechen",IF(OR($B254&lt;Einstellungen!$B$3,$C254&gt;Einstellungen!$B$4),"Teils außerhalb des Planungszeitraums","ok"))))))</f>
        <v/>
      </c>
    </row>
    <row r="255" customFormat="false" ht="15" hidden="false" customHeight="false" outlineLevel="0" collapsed="false">
      <c r="A255" s="11"/>
      <c r="B255" s="7"/>
      <c r="C255" s="7"/>
      <c r="D255" s="11"/>
      <c r="E255" s="11"/>
      <c r="F255" s="15" t="str">
        <f aca="false">IF($A255="","",IFERROR(INDEX(Team!$B$5:$B$64,MATCH($A255,Team!$A$5:$A$64,0)),"?"))</f>
        <v/>
      </c>
      <c r="G255" s="16" t="str">
        <f aca="false">IF(OR($A255="",$B255="",$C255="",$C255&lt;$B255),"",NETWORKDAYS($B255,$C255,Einstellungen!$I$7:$I$40))</f>
        <v/>
      </c>
      <c r="H255" s="16" t="str">
        <f aca="true">IF(OR($A255="",$B255="",$C255="",$C255&lt;$B255),"",IF(MIN($C255,Einstellungen!$B$4)&lt;MAX($B255,Einstellungen!$B$3),0,IFERROR(SUMPRODUCT(--(MOD(OFFSET(Konflikt!$G$4,MATCH($A255,Team!$A$5:$A$64,0),MAX($B255,Einstellungen!$B$3)-Einstellungen!$B$3,1,MIN($C255,Einstellungen!$B$4)-MAX($B255,Einstellungen!$B$3)+1),2)=1)),"?")))</f>
        <v/>
      </c>
      <c r="I255" s="16" t="str">
        <f aca="true">IF(OR($A255="",$B255="",$C255="",$C255&lt;$B255),"",IF(MIN($C255,Einstellungen!$B$4)&lt;MAX($B255,Einstellungen!$B$3),0,IFERROR(SUMPRODUCT(--(OFFSET(Konflikt!$G$4,MATCH($A255,Team!$A$5:$A$64,0),MAX($B255,Einstellungen!$B$3)-Einstellungen!$B$3,1,MIN($C255,Einstellungen!$B$4)-MAX($B255,Einstellungen!$B$3)+1)&gt;=2)),"?")))</f>
        <v/>
      </c>
      <c r="J255" s="15" t="str">
        <f aca="false">IF($A255="","",IF(OR($B255="",$C255=""),"Von und Bis eintragen",IF($C255&lt;$B255,"Bis liegt vor Von",IF(ISNA(MATCH($A255,Team!$A$5:$A$64,0)),"Name fehlt im Blatt Team",IF(N($H255)+N($I255)&gt;0,"Engpass – bitte absprechen",IF(OR($B255&lt;Einstellungen!$B$3,$C255&gt;Einstellungen!$B$4),"Teils außerhalb des Planungszeitraums","ok"))))))</f>
        <v/>
      </c>
    </row>
    <row r="256" customFormat="false" ht="15" hidden="false" customHeight="false" outlineLevel="0" collapsed="false">
      <c r="A256" s="11"/>
      <c r="B256" s="7"/>
      <c r="C256" s="7"/>
      <c r="D256" s="11"/>
      <c r="E256" s="11"/>
      <c r="F256" s="15" t="str">
        <f aca="false">IF($A256="","",IFERROR(INDEX(Team!$B$5:$B$64,MATCH($A256,Team!$A$5:$A$64,0)),"?"))</f>
        <v/>
      </c>
      <c r="G256" s="16" t="str">
        <f aca="false">IF(OR($A256="",$B256="",$C256="",$C256&lt;$B256),"",NETWORKDAYS($B256,$C256,Einstellungen!$I$7:$I$40))</f>
        <v/>
      </c>
      <c r="H256" s="16" t="str">
        <f aca="true">IF(OR($A256="",$B256="",$C256="",$C256&lt;$B256),"",IF(MIN($C256,Einstellungen!$B$4)&lt;MAX($B256,Einstellungen!$B$3),0,IFERROR(SUMPRODUCT(--(MOD(OFFSET(Konflikt!$G$4,MATCH($A256,Team!$A$5:$A$64,0),MAX($B256,Einstellungen!$B$3)-Einstellungen!$B$3,1,MIN($C256,Einstellungen!$B$4)-MAX($B256,Einstellungen!$B$3)+1),2)=1)),"?")))</f>
        <v/>
      </c>
      <c r="I256" s="16" t="str">
        <f aca="true">IF(OR($A256="",$B256="",$C256="",$C256&lt;$B256),"",IF(MIN($C256,Einstellungen!$B$4)&lt;MAX($B256,Einstellungen!$B$3),0,IFERROR(SUMPRODUCT(--(OFFSET(Konflikt!$G$4,MATCH($A256,Team!$A$5:$A$64,0),MAX($B256,Einstellungen!$B$3)-Einstellungen!$B$3,1,MIN($C256,Einstellungen!$B$4)-MAX($B256,Einstellungen!$B$3)+1)&gt;=2)),"?")))</f>
        <v/>
      </c>
      <c r="J256" s="15" t="str">
        <f aca="false">IF($A256="","",IF(OR($B256="",$C256=""),"Von und Bis eintragen",IF($C256&lt;$B256,"Bis liegt vor Von",IF(ISNA(MATCH($A256,Team!$A$5:$A$64,0)),"Name fehlt im Blatt Team",IF(N($H256)+N($I256)&gt;0,"Engpass – bitte absprechen",IF(OR($B256&lt;Einstellungen!$B$3,$C256&gt;Einstellungen!$B$4),"Teils außerhalb des Planungszeitraums","ok"))))))</f>
        <v/>
      </c>
    </row>
    <row r="257" customFormat="false" ht="15" hidden="false" customHeight="false" outlineLevel="0" collapsed="false">
      <c r="A257" s="11"/>
      <c r="B257" s="7"/>
      <c r="C257" s="7"/>
      <c r="D257" s="11"/>
      <c r="E257" s="11"/>
      <c r="F257" s="15" t="str">
        <f aca="false">IF($A257="","",IFERROR(INDEX(Team!$B$5:$B$64,MATCH($A257,Team!$A$5:$A$64,0)),"?"))</f>
        <v/>
      </c>
      <c r="G257" s="16" t="str">
        <f aca="false">IF(OR($A257="",$B257="",$C257="",$C257&lt;$B257),"",NETWORKDAYS($B257,$C257,Einstellungen!$I$7:$I$40))</f>
        <v/>
      </c>
      <c r="H257" s="16" t="str">
        <f aca="true">IF(OR($A257="",$B257="",$C257="",$C257&lt;$B257),"",IF(MIN($C257,Einstellungen!$B$4)&lt;MAX($B257,Einstellungen!$B$3),0,IFERROR(SUMPRODUCT(--(MOD(OFFSET(Konflikt!$G$4,MATCH($A257,Team!$A$5:$A$64,0),MAX($B257,Einstellungen!$B$3)-Einstellungen!$B$3,1,MIN($C257,Einstellungen!$B$4)-MAX($B257,Einstellungen!$B$3)+1),2)=1)),"?")))</f>
        <v/>
      </c>
      <c r="I257" s="16" t="str">
        <f aca="true">IF(OR($A257="",$B257="",$C257="",$C257&lt;$B257),"",IF(MIN($C257,Einstellungen!$B$4)&lt;MAX($B257,Einstellungen!$B$3),0,IFERROR(SUMPRODUCT(--(OFFSET(Konflikt!$G$4,MATCH($A257,Team!$A$5:$A$64,0),MAX($B257,Einstellungen!$B$3)-Einstellungen!$B$3,1,MIN($C257,Einstellungen!$B$4)-MAX($B257,Einstellungen!$B$3)+1)&gt;=2)),"?")))</f>
        <v/>
      </c>
      <c r="J257" s="15" t="str">
        <f aca="false">IF($A257="","",IF(OR($B257="",$C257=""),"Von und Bis eintragen",IF($C257&lt;$B257,"Bis liegt vor Von",IF(ISNA(MATCH($A257,Team!$A$5:$A$64,0)),"Name fehlt im Blatt Team",IF(N($H257)+N($I257)&gt;0,"Engpass – bitte absprechen",IF(OR($B257&lt;Einstellungen!$B$3,$C257&gt;Einstellungen!$B$4),"Teils außerhalb des Planungszeitraums","ok"))))))</f>
        <v/>
      </c>
    </row>
    <row r="258" customFormat="false" ht="15" hidden="false" customHeight="false" outlineLevel="0" collapsed="false">
      <c r="A258" s="11"/>
      <c r="B258" s="7"/>
      <c r="C258" s="7"/>
      <c r="D258" s="11"/>
      <c r="E258" s="11"/>
      <c r="F258" s="15" t="str">
        <f aca="false">IF($A258="","",IFERROR(INDEX(Team!$B$5:$B$64,MATCH($A258,Team!$A$5:$A$64,0)),"?"))</f>
        <v/>
      </c>
      <c r="G258" s="16" t="str">
        <f aca="false">IF(OR($A258="",$B258="",$C258="",$C258&lt;$B258),"",NETWORKDAYS($B258,$C258,Einstellungen!$I$7:$I$40))</f>
        <v/>
      </c>
      <c r="H258" s="16" t="str">
        <f aca="true">IF(OR($A258="",$B258="",$C258="",$C258&lt;$B258),"",IF(MIN($C258,Einstellungen!$B$4)&lt;MAX($B258,Einstellungen!$B$3),0,IFERROR(SUMPRODUCT(--(MOD(OFFSET(Konflikt!$G$4,MATCH($A258,Team!$A$5:$A$64,0),MAX($B258,Einstellungen!$B$3)-Einstellungen!$B$3,1,MIN($C258,Einstellungen!$B$4)-MAX($B258,Einstellungen!$B$3)+1),2)=1)),"?")))</f>
        <v/>
      </c>
      <c r="I258" s="16" t="str">
        <f aca="true">IF(OR($A258="",$B258="",$C258="",$C258&lt;$B258),"",IF(MIN($C258,Einstellungen!$B$4)&lt;MAX($B258,Einstellungen!$B$3),0,IFERROR(SUMPRODUCT(--(OFFSET(Konflikt!$G$4,MATCH($A258,Team!$A$5:$A$64,0),MAX($B258,Einstellungen!$B$3)-Einstellungen!$B$3,1,MIN($C258,Einstellungen!$B$4)-MAX($B258,Einstellungen!$B$3)+1)&gt;=2)),"?")))</f>
        <v/>
      </c>
      <c r="J258" s="15" t="str">
        <f aca="false">IF($A258="","",IF(OR($B258="",$C258=""),"Von und Bis eintragen",IF($C258&lt;$B258,"Bis liegt vor Von",IF(ISNA(MATCH($A258,Team!$A$5:$A$64,0)),"Name fehlt im Blatt Team",IF(N($H258)+N($I258)&gt;0,"Engpass – bitte absprechen",IF(OR($B258&lt;Einstellungen!$B$3,$C258&gt;Einstellungen!$B$4),"Teils außerhalb des Planungszeitraums","ok"))))))</f>
        <v/>
      </c>
    </row>
    <row r="259" customFormat="false" ht="15" hidden="false" customHeight="false" outlineLevel="0" collapsed="false">
      <c r="A259" s="11"/>
      <c r="B259" s="7"/>
      <c r="C259" s="7"/>
      <c r="D259" s="11"/>
      <c r="E259" s="11"/>
      <c r="F259" s="15" t="str">
        <f aca="false">IF($A259="","",IFERROR(INDEX(Team!$B$5:$B$64,MATCH($A259,Team!$A$5:$A$64,0)),"?"))</f>
        <v/>
      </c>
      <c r="G259" s="16" t="str">
        <f aca="false">IF(OR($A259="",$B259="",$C259="",$C259&lt;$B259),"",NETWORKDAYS($B259,$C259,Einstellungen!$I$7:$I$40))</f>
        <v/>
      </c>
      <c r="H259" s="16" t="str">
        <f aca="true">IF(OR($A259="",$B259="",$C259="",$C259&lt;$B259),"",IF(MIN($C259,Einstellungen!$B$4)&lt;MAX($B259,Einstellungen!$B$3),0,IFERROR(SUMPRODUCT(--(MOD(OFFSET(Konflikt!$G$4,MATCH($A259,Team!$A$5:$A$64,0),MAX($B259,Einstellungen!$B$3)-Einstellungen!$B$3,1,MIN($C259,Einstellungen!$B$4)-MAX($B259,Einstellungen!$B$3)+1),2)=1)),"?")))</f>
        <v/>
      </c>
      <c r="I259" s="16" t="str">
        <f aca="true">IF(OR($A259="",$B259="",$C259="",$C259&lt;$B259),"",IF(MIN($C259,Einstellungen!$B$4)&lt;MAX($B259,Einstellungen!$B$3),0,IFERROR(SUMPRODUCT(--(OFFSET(Konflikt!$G$4,MATCH($A259,Team!$A$5:$A$64,0),MAX($B259,Einstellungen!$B$3)-Einstellungen!$B$3,1,MIN($C259,Einstellungen!$B$4)-MAX($B259,Einstellungen!$B$3)+1)&gt;=2)),"?")))</f>
        <v/>
      </c>
      <c r="J259" s="15" t="str">
        <f aca="false">IF($A259="","",IF(OR($B259="",$C259=""),"Von und Bis eintragen",IF($C259&lt;$B259,"Bis liegt vor Von",IF(ISNA(MATCH($A259,Team!$A$5:$A$64,0)),"Name fehlt im Blatt Team",IF(N($H259)+N($I259)&gt;0,"Engpass – bitte absprechen",IF(OR($B259&lt;Einstellungen!$B$3,$C259&gt;Einstellungen!$B$4),"Teils außerhalb des Planungszeitraums","ok"))))))</f>
        <v/>
      </c>
    </row>
    <row r="260" customFormat="false" ht="15" hidden="false" customHeight="false" outlineLevel="0" collapsed="false">
      <c r="A260" s="11"/>
      <c r="B260" s="7"/>
      <c r="C260" s="7"/>
      <c r="D260" s="11"/>
      <c r="E260" s="11"/>
      <c r="F260" s="15" t="str">
        <f aca="false">IF($A260="","",IFERROR(INDEX(Team!$B$5:$B$64,MATCH($A260,Team!$A$5:$A$64,0)),"?"))</f>
        <v/>
      </c>
      <c r="G260" s="16" t="str">
        <f aca="false">IF(OR($A260="",$B260="",$C260="",$C260&lt;$B260),"",NETWORKDAYS($B260,$C260,Einstellungen!$I$7:$I$40))</f>
        <v/>
      </c>
      <c r="H260" s="16" t="str">
        <f aca="true">IF(OR($A260="",$B260="",$C260="",$C260&lt;$B260),"",IF(MIN($C260,Einstellungen!$B$4)&lt;MAX($B260,Einstellungen!$B$3),0,IFERROR(SUMPRODUCT(--(MOD(OFFSET(Konflikt!$G$4,MATCH($A260,Team!$A$5:$A$64,0),MAX($B260,Einstellungen!$B$3)-Einstellungen!$B$3,1,MIN($C260,Einstellungen!$B$4)-MAX($B260,Einstellungen!$B$3)+1),2)=1)),"?")))</f>
        <v/>
      </c>
      <c r="I260" s="16" t="str">
        <f aca="true">IF(OR($A260="",$B260="",$C260="",$C260&lt;$B260),"",IF(MIN($C260,Einstellungen!$B$4)&lt;MAX($B260,Einstellungen!$B$3),0,IFERROR(SUMPRODUCT(--(OFFSET(Konflikt!$G$4,MATCH($A260,Team!$A$5:$A$64,0),MAX($B260,Einstellungen!$B$3)-Einstellungen!$B$3,1,MIN($C260,Einstellungen!$B$4)-MAX($B260,Einstellungen!$B$3)+1)&gt;=2)),"?")))</f>
        <v/>
      </c>
      <c r="J260" s="15" t="str">
        <f aca="false">IF($A260="","",IF(OR($B260="",$C260=""),"Von und Bis eintragen",IF($C260&lt;$B260,"Bis liegt vor Von",IF(ISNA(MATCH($A260,Team!$A$5:$A$64,0)),"Name fehlt im Blatt Team",IF(N($H260)+N($I260)&gt;0,"Engpass – bitte absprechen",IF(OR($B260&lt;Einstellungen!$B$3,$C260&gt;Einstellungen!$B$4),"Teils außerhalb des Planungszeitraums","ok"))))))</f>
        <v/>
      </c>
    </row>
    <row r="261" customFormat="false" ht="15" hidden="false" customHeight="false" outlineLevel="0" collapsed="false">
      <c r="A261" s="11"/>
      <c r="B261" s="7"/>
      <c r="C261" s="7"/>
      <c r="D261" s="11"/>
      <c r="E261" s="11"/>
      <c r="F261" s="15" t="str">
        <f aca="false">IF($A261="","",IFERROR(INDEX(Team!$B$5:$B$64,MATCH($A261,Team!$A$5:$A$64,0)),"?"))</f>
        <v/>
      </c>
      <c r="G261" s="16" t="str">
        <f aca="false">IF(OR($A261="",$B261="",$C261="",$C261&lt;$B261),"",NETWORKDAYS($B261,$C261,Einstellungen!$I$7:$I$40))</f>
        <v/>
      </c>
      <c r="H261" s="16" t="str">
        <f aca="true">IF(OR($A261="",$B261="",$C261="",$C261&lt;$B261),"",IF(MIN($C261,Einstellungen!$B$4)&lt;MAX($B261,Einstellungen!$B$3),0,IFERROR(SUMPRODUCT(--(MOD(OFFSET(Konflikt!$G$4,MATCH($A261,Team!$A$5:$A$64,0),MAX($B261,Einstellungen!$B$3)-Einstellungen!$B$3,1,MIN($C261,Einstellungen!$B$4)-MAX($B261,Einstellungen!$B$3)+1),2)=1)),"?")))</f>
        <v/>
      </c>
      <c r="I261" s="16" t="str">
        <f aca="true">IF(OR($A261="",$B261="",$C261="",$C261&lt;$B261),"",IF(MIN($C261,Einstellungen!$B$4)&lt;MAX($B261,Einstellungen!$B$3),0,IFERROR(SUMPRODUCT(--(OFFSET(Konflikt!$G$4,MATCH($A261,Team!$A$5:$A$64,0),MAX($B261,Einstellungen!$B$3)-Einstellungen!$B$3,1,MIN($C261,Einstellungen!$B$4)-MAX($B261,Einstellungen!$B$3)+1)&gt;=2)),"?")))</f>
        <v/>
      </c>
      <c r="J261" s="15" t="str">
        <f aca="false">IF($A261="","",IF(OR($B261="",$C261=""),"Von und Bis eintragen",IF($C261&lt;$B261,"Bis liegt vor Von",IF(ISNA(MATCH($A261,Team!$A$5:$A$64,0)),"Name fehlt im Blatt Team",IF(N($H261)+N($I261)&gt;0,"Engpass – bitte absprechen",IF(OR($B261&lt;Einstellungen!$B$3,$C261&gt;Einstellungen!$B$4),"Teils außerhalb des Planungszeitraums","ok"))))))</f>
        <v/>
      </c>
    </row>
    <row r="262" customFormat="false" ht="15" hidden="false" customHeight="false" outlineLevel="0" collapsed="false">
      <c r="A262" s="11"/>
      <c r="B262" s="7"/>
      <c r="C262" s="7"/>
      <c r="D262" s="11"/>
      <c r="E262" s="11"/>
      <c r="F262" s="15" t="str">
        <f aca="false">IF($A262="","",IFERROR(INDEX(Team!$B$5:$B$64,MATCH($A262,Team!$A$5:$A$64,0)),"?"))</f>
        <v/>
      </c>
      <c r="G262" s="16" t="str">
        <f aca="false">IF(OR($A262="",$B262="",$C262="",$C262&lt;$B262),"",NETWORKDAYS($B262,$C262,Einstellungen!$I$7:$I$40))</f>
        <v/>
      </c>
      <c r="H262" s="16" t="str">
        <f aca="true">IF(OR($A262="",$B262="",$C262="",$C262&lt;$B262),"",IF(MIN($C262,Einstellungen!$B$4)&lt;MAX($B262,Einstellungen!$B$3),0,IFERROR(SUMPRODUCT(--(MOD(OFFSET(Konflikt!$G$4,MATCH($A262,Team!$A$5:$A$64,0),MAX($B262,Einstellungen!$B$3)-Einstellungen!$B$3,1,MIN($C262,Einstellungen!$B$4)-MAX($B262,Einstellungen!$B$3)+1),2)=1)),"?")))</f>
        <v/>
      </c>
      <c r="I262" s="16" t="str">
        <f aca="true">IF(OR($A262="",$B262="",$C262="",$C262&lt;$B262),"",IF(MIN($C262,Einstellungen!$B$4)&lt;MAX($B262,Einstellungen!$B$3),0,IFERROR(SUMPRODUCT(--(OFFSET(Konflikt!$G$4,MATCH($A262,Team!$A$5:$A$64,0),MAX($B262,Einstellungen!$B$3)-Einstellungen!$B$3,1,MIN($C262,Einstellungen!$B$4)-MAX($B262,Einstellungen!$B$3)+1)&gt;=2)),"?")))</f>
        <v/>
      </c>
      <c r="J262" s="15" t="str">
        <f aca="false">IF($A262="","",IF(OR($B262="",$C262=""),"Von und Bis eintragen",IF($C262&lt;$B262,"Bis liegt vor Von",IF(ISNA(MATCH($A262,Team!$A$5:$A$64,0)),"Name fehlt im Blatt Team",IF(N($H262)+N($I262)&gt;0,"Engpass – bitte absprechen",IF(OR($B262&lt;Einstellungen!$B$3,$C262&gt;Einstellungen!$B$4),"Teils außerhalb des Planungszeitraums","ok"))))))</f>
        <v/>
      </c>
    </row>
    <row r="263" customFormat="false" ht="15" hidden="false" customHeight="false" outlineLevel="0" collapsed="false">
      <c r="A263" s="11"/>
      <c r="B263" s="7"/>
      <c r="C263" s="7"/>
      <c r="D263" s="11"/>
      <c r="E263" s="11"/>
      <c r="F263" s="15" t="str">
        <f aca="false">IF($A263="","",IFERROR(INDEX(Team!$B$5:$B$64,MATCH($A263,Team!$A$5:$A$64,0)),"?"))</f>
        <v/>
      </c>
      <c r="G263" s="16" t="str">
        <f aca="false">IF(OR($A263="",$B263="",$C263="",$C263&lt;$B263),"",NETWORKDAYS($B263,$C263,Einstellungen!$I$7:$I$40))</f>
        <v/>
      </c>
      <c r="H263" s="16" t="str">
        <f aca="true">IF(OR($A263="",$B263="",$C263="",$C263&lt;$B263),"",IF(MIN($C263,Einstellungen!$B$4)&lt;MAX($B263,Einstellungen!$B$3),0,IFERROR(SUMPRODUCT(--(MOD(OFFSET(Konflikt!$G$4,MATCH($A263,Team!$A$5:$A$64,0),MAX($B263,Einstellungen!$B$3)-Einstellungen!$B$3,1,MIN($C263,Einstellungen!$B$4)-MAX($B263,Einstellungen!$B$3)+1),2)=1)),"?")))</f>
        <v/>
      </c>
      <c r="I263" s="16" t="str">
        <f aca="true">IF(OR($A263="",$B263="",$C263="",$C263&lt;$B263),"",IF(MIN($C263,Einstellungen!$B$4)&lt;MAX($B263,Einstellungen!$B$3),0,IFERROR(SUMPRODUCT(--(OFFSET(Konflikt!$G$4,MATCH($A263,Team!$A$5:$A$64,0),MAX($B263,Einstellungen!$B$3)-Einstellungen!$B$3,1,MIN($C263,Einstellungen!$B$4)-MAX($B263,Einstellungen!$B$3)+1)&gt;=2)),"?")))</f>
        <v/>
      </c>
      <c r="J263" s="15" t="str">
        <f aca="false">IF($A263="","",IF(OR($B263="",$C263=""),"Von und Bis eintragen",IF($C263&lt;$B263,"Bis liegt vor Von",IF(ISNA(MATCH($A263,Team!$A$5:$A$64,0)),"Name fehlt im Blatt Team",IF(N($H263)+N($I263)&gt;0,"Engpass – bitte absprechen",IF(OR($B263&lt;Einstellungen!$B$3,$C263&gt;Einstellungen!$B$4),"Teils außerhalb des Planungszeitraums","ok"))))))</f>
        <v/>
      </c>
    </row>
    <row r="264" customFormat="false" ht="15" hidden="false" customHeight="false" outlineLevel="0" collapsed="false">
      <c r="A264" s="11"/>
      <c r="B264" s="7"/>
      <c r="C264" s="7"/>
      <c r="D264" s="11"/>
      <c r="E264" s="11"/>
      <c r="F264" s="15" t="str">
        <f aca="false">IF($A264="","",IFERROR(INDEX(Team!$B$5:$B$64,MATCH($A264,Team!$A$5:$A$64,0)),"?"))</f>
        <v/>
      </c>
      <c r="G264" s="16" t="str">
        <f aca="false">IF(OR($A264="",$B264="",$C264="",$C264&lt;$B264),"",NETWORKDAYS($B264,$C264,Einstellungen!$I$7:$I$40))</f>
        <v/>
      </c>
      <c r="H264" s="16" t="str">
        <f aca="true">IF(OR($A264="",$B264="",$C264="",$C264&lt;$B264),"",IF(MIN($C264,Einstellungen!$B$4)&lt;MAX($B264,Einstellungen!$B$3),0,IFERROR(SUMPRODUCT(--(MOD(OFFSET(Konflikt!$G$4,MATCH($A264,Team!$A$5:$A$64,0),MAX($B264,Einstellungen!$B$3)-Einstellungen!$B$3,1,MIN($C264,Einstellungen!$B$4)-MAX($B264,Einstellungen!$B$3)+1),2)=1)),"?")))</f>
        <v/>
      </c>
      <c r="I264" s="16" t="str">
        <f aca="true">IF(OR($A264="",$B264="",$C264="",$C264&lt;$B264),"",IF(MIN($C264,Einstellungen!$B$4)&lt;MAX($B264,Einstellungen!$B$3),0,IFERROR(SUMPRODUCT(--(OFFSET(Konflikt!$G$4,MATCH($A264,Team!$A$5:$A$64,0),MAX($B264,Einstellungen!$B$3)-Einstellungen!$B$3,1,MIN($C264,Einstellungen!$B$4)-MAX($B264,Einstellungen!$B$3)+1)&gt;=2)),"?")))</f>
        <v/>
      </c>
      <c r="J264" s="15" t="str">
        <f aca="false">IF($A264="","",IF(OR($B264="",$C264=""),"Von und Bis eintragen",IF($C264&lt;$B264,"Bis liegt vor Von",IF(ISNA(MATCH($A264,Team!$A$5:$A$64,0)),"Name fehlt im Blatt Team",IF(N($H264)+N($I264)&gt;0,"Engpass – bitte absprechen",IF(OR($B264&lt;Einstellungen!$B$3,$C264&gt;Einstellungen!$B$4),"Teils außerhalb des Planungszeitraums","ok"))))))</f>
        <v/>
      </c>
    </row>
    <row r="265" customFormat="false" ht="15" hidden="false" customHeight="false" outlineLevel="0" collapsed="false">
      <c r="A265" s="11"/>
      <c r="B265" s="7"/>
      <c r="C265" s="7"/>
      <c r="D265" s="11"/>
      <c r="E265" s="11"/>
      <c r="F265" s="15" t="str">
        <f aca="false">IF($A265="","",IFERROR(INDEX(Team!$B$5:$B$64,MATCH($A265,Team!$A$5:$A$64,0)),"?"))</f>
        <v/>
      </c>
      <c r="G265" s="16" t="str">
        <f aca="false">IF(OR($A265="",$B265="",$C265="",$C265&lt;$B265),"",NETWORKDAYS($B265,$C265,Einstellungen!$I$7:$I$40))</f>
        <v/>
      </c>
      <c r="H265" s="16" t="str">
        <f aca="true">IF(OR($A265="",$B265="",$C265="",$C265&lt;$B265),"",IF(MIN($C265,Einstellungen!$B$4)&lt;MAX($B265,Einstellungen!$B$3),0,IFERROR(SUMPRODUCT(--(MOD(OFFSET(Konflikt!$G$4,MATCH($A265,Team!$A$5:$A$64,0),MAX($B265,Einstellungen!$B$3)-Einstellungen!$B$3,1,MIN($C265,Einstellungen!$B$4)-MAX($B265,Einstellungen!$B$3)+1),2)=1)),"?")))</f>
        <v/>
      </c>
      <c r="I265" s="16" t="str">
        <f aca="true">IF(OR($A265="",$B265="",$C265="",$C265&lt;$B265),"",IF(MIN($C265,Einstellungen!$B$4)&lt;MAX($B265,Einstellungen!$B$3),0,IFERROR(SUMPRODUCT(--(OFFSET(Konflikt!$G$4,MATCH($A265,Team!$A$5:$A$64,0),MAX($B265,Einstellungen!$B$3)-Einstellungen!$B$3,1,MIN($C265,Einstellungen!$B$4)-MAX($B265,Einstellungen!$B$3)+1)&gt;=2)),"?")))</f>
        <v/>
      </c>
      <c r="J265" s="15" t="str">
        <f aca="false">IF($A265="","",IF(OR($B265="",$C265=""),"Von und Bis eintragen",IF($C265&lt;$B265,"Bis liegt vor Von",IF(ISNA(MATCH($A265,Team!$A$5:$A$64,0)),"Name fehlt im Blatt Team",IF(N($H265)+N($I265)&gt;0,"Engpass – bitte absprechen",IF(OR($B265&lt;Einstellungen!$B$3,$C265&gt;Einstellungen!$B$4),"Teils außerhalb des Planungszeitraums","ok"))))))</f>
        <v/>
      </c>
    </row>
    <row r="266" customFormat="false" ht="15" hidden="false" customHeight="false" outlineLevel="0" collapsed="false">
      <c r="A266" s="11"/>
      <c r="B266" s="7"/>
      <c r="C266" s="7"/>
      <c r="D266" s="11"/>
      <c r="E266" s="11"/>
      <c r="F266" s="15" t="str">
        <f aca="false">IF($A266="","",IFERROR(INDEX(Team!$B$5:$B$64,MATCH($A266,Team!$A$5:$A$64,0)),"?"))</f>
        <v/>
      </c>
      <c r="G266" s="16" t="str">
        <f aca="false">IF(OR($A266="",$B266="",$C266="",$C266&lt;$B266),"",NETWORKDAYS($B266,$C266,Einstellungen!$I$7:$I$40))</f>
        <v/>
      </c>
      <c r="H266" s="16" t="str">
        <f aca="true">IF(OR($A266="",$B266="",$C266="",$C266&lt;$B266),"",IF(MIN($C266,Einstellungen!$B$4)&lt;MAX($B266,Einstellungen!$B$3),0,IFERROR(SUMPRODUCT(--(MOD(OFFSET(Konflikt!$G$4,MATCH($A266,Team!$A$5:$A$64,0),MAX($B266,Einstellungen!$B$3)-Einstellungen!$B$3,1,MIN($C266,Einstellungen!$B$4)-MAX($B266,Einstellungen!$B$3)+1),2)=1)),"?")))</f>
        <v/>
      </c>
      <c r="I266" s="16" t="str">
        <f aca="true">IF(OR($A266="",$B266="",$C266="",$C266&lt;$B266),"",IF(MIN($C266,Einstellungen!$B$4)&lt;MAX($B266,Einstellungen!$B$3),0,IFERROR(SUMPRODUCT(--(OFFSET(Konflikt!$G$4,MATCH($A266,Team!$A$5:$A$64,0),MAX($B266,Einstellungen!$B$3)-Einstellungen!$B$3,1,MIN($C266,Einstellungen!$B$4)-MAX($B266,Einstellungen!$B$3)+1)&gt;=2)),"?")))</f>
        <v/>
      </c>
      <c r="J266" s="15" t="str">
        <f aca="false">IF($A266="","",IF(OR($B266="",$C266=""),"Von und Bis eintragen",IF($C266&lt;$B266,"Bis liegt vor Von",IF(ISNA(MATCH($A266,Team!$A$5:$A$64,0)),"Name fehlt im Blatt Team",IF(N($H266)+N($I266)&gt;0,"Engpass – bitte absprechen",IF(OR($B266&lt;Einstellungen!$B$3,$C266&gt;Einstellungen!$B$4),"Teils außerhalb des Planungszeitraums","ok"))))))</f>
        <v/>
      </c>
    </row>
    <row r="267" customFormat="false" ht="15" hidden="false" customHeight="false" outlineLevel="0" collapsed="false">
      <c r="A267" s="11"/>
      <c r="B267" s="7"/>
      <c r="C267" s="7"/>
      <c r="D267" s="11"/>
      <c r="E267" s="11"/>
      <c r="F267" s="15" t="str">
        <f aca="false">IF($A267="","",IFERROR(INDEX(Team!$B$5:$B$64,MATCH($A267,Team!$A$5:$A$64,0)),"?"))</f>
        <v/>
      </c>
      <c r="G267" s="16" t="str">
        <f aca="false">IF(OR($A267="",$B267="",$C267="",$C267&lt;$B267),"",NETWORKDAYS($B267,$C267,Einstellungen!$I$7:$I$40))</f>
        <v/>
      </c>
      <c r="H267" s="16" t="str">
        <f aca="true">IF(OR($A267="",$B267="",$C267="",$C267&lt;$B267),"",IF(MIN($C267,Einstellungen!$B$4)&lt;MAX($B267,Einstellungen!$B$3),0,IFERROR(SUMPRODUCT(--(MOD(OFFSET(Konflikt!$G$4,MATCH($A267,Team!$A$5:$A$64,0),MAX($B267,Einstellungen!$B$3)-Einstellungen!$B$3,1,MIN($C267,Einstellungen!$B$4)-MAX($B267,Einstellungen!$B$3)+1),2)=1)),"?")))</f>
        <v/>
      </c>
      <c r="I267" s="16" t="str">
        <f aca="true">IF(OR($A267="",$B267="",$C267="",$C267&lt;$B267),"",IF(MIN($C267,Einstellungen!$B$4)&lt;MAX($B267,Einstellungen!$B$3),0,IFERROR(SUMPRODUCT(--(OFFSET(Konflikt!$G$4,MATCH($A267,Team!$A$5:$A$64,0),MAX($B267,Einstellungen!$B$3)-Einstellungen!$B$3,1,MIN($C267,Einstellungen!$B$4)-MAX($B267,Einstellungen!$B$3)+1)&gt;=2)),"?")))</f>
        <v/>
      </c>
      <c r="J267" s="15" t="str">
        <f aca="false">IF($A267="","",IF(OR($B267="",$C267=""),"Von und Bis eintragen",IF($C267&lt;$B267,"Bis liegt vor Von",IF(ISNA(MATCH($A267,Team!$A$5:$A$64,0)),"Name fehlt im Blatt Team",IF(N($H267)+N($I267)&gt;0,"Engpass – bitte absprechen",IF(OR($B267&lt;Einstellungen!$B$3,$C267&gt;Einstellungen!$B$4),"Teils außerhalb des Planungszeitraums","ok"))))))</f>
        <v/>
      </c>
    </row>
    <row r="268" customFormat="false" ht="15" hidden="false" customHeight="false" outlineLevel="0" collapsed="false">
      <c r="A268" s="11"/>
      <c r="B268" s="7"/>
      <c r="C268" s="7"/>
      <c r="D268" s="11"/>
      <c r="E268" s="11"/>
      <c r="F268" s="15" t="str">
        <f aca="false">IF($A268="","",IFERROR(INDEX(Team!$B$5:$B$64,MATCH($A268,Team!$A$5:$A$64,0)),"?"))</f>
        <v/>
      </c>
      <c r="G268" s="16" t="str">
        <f aca="false">IF(OR($A268="",$B268="",$C268="",$C268&lt;$B268),"",NETWORKDAYS($B268,$C268,Einstellungen!$I$7:$I$40))</f>
        <v/>
      </c>
      <c r="H268" s="16" t="str">
        <f aca="true">IF(OR($A268="",$B268="",$C268="",$C268&lt;$B268),"",IF(MIN($C268,Einstellungen!$B$4)&lt;MAX($B268,Einstellungen!$B$3),0,IFERROR(SUMPRODUCT(--(MOD(OFFSET(Konflikt!$G$4,MATCH($A268,Team!$A$5:$A$64,0),MAX($B268,Einstellungen!$B$3)-Einstellungen!$B$3,1,MIN($C268,Einstellungen!$B$4)-MAX($B268,Einstellungen!$B$3)+1),2)=1)),"?")))</f>
        <v/>
      </c>
      <c r="I268" s="16" t="str">
        <f aca="true">IF(OR($A268="",$B268="",$C268="",$C268&lt;$B268),"",IF(MIN($C268,Einstellungen!$B$4)&lt;MAX($B268,Einstellungen!$B$3),0,IFERROR(SUMPRODUCT(--(OFFSET(Konflikt!$G$4,MATCH($A268,Team!$A$5:$A$64,0),MAX($B268,Einstellungen!$B$3)-Einstellungen!$B$3,1,MIN($C268,Einstellungen!$B$4)-MAX($B268,Einstellungen!$B$3)+1)&gt;=2)),"?")))</f>
        <v/>
      </c>
      <c r="J268" s="15" t="str">
        <f aca="false">IF($A268="","",IF(OR($B268="",$C268=""),"Von und Bis eintragen",IF($C268&lt;$B268,"Bis liegt vor Von",IF(ISNA(MATCH($A268,Team!$A$5:$A$64,0)),"Name fehlt im Blatt Team",IF(N($H268)+N($I268)&gt;0,"Engpass – bitte absprechen",IF(OR($B268&lt;Einstellungen!$B$3,$C268&gt;Einstellungen!$B$4),"Teils außerhalb des Planungszeitraums","ok"))))))</f>
        <v/>
      </c>
    </row>
    <row r="269" customFormat="false" ht="15" hidden="false" customHeight="false" outlineLevel="0" collapsed="false">
      <c r="A269" s="11"/>
      <c r="B269" s="7"/>
      <c r="C269" s="7"/>
      <c r="D269" s="11"/>
      <c r="E269" s="11"/>
      <c r="F269" s="15" t="str">
        <f aca="false">IF($A269="","",IFERROR(INDEX(Team!$B$5:$B$64,MATCH($A269,Team!$A$5:$A$64,0)),"?"))</f>
        <v/>
      </c>
      <c r="G269" s="16" t="str">
        <f aca="false">IF(OR($A269="",$B269="",$C269="",$C269&lt;$B269),"",NETWORKDAYS($B269,$C269,Einstellungen!$I$7:$I$40))</f>
        <v/>
      </c>
      <c r="H269" s="16" t="str">
        <f aca="true">IF(OR($A269="",$B269="",$C269="",$C269&lt;$B269),"",IF(MIN($C269,Einstellungen!$B$4)&lt;MAX($B269,Einstellungen!$B$3),0,IFERROR(SUMPRODUCT(--(MOD(OFFSET(Konflikt!$G$4,MATCH($A269,Team!$A$5:$A$64,0),MAX($B269,Einstellungen!$B$3)-Einstellungen!$B$3,1,MIN($C269,Einstellungen!$B$4)-MAX($B269,Einstellungen!$B$3)+1),2)=1)),"?")))</f>
        <v/>
      </c>
      <c r="I269" s="16" t="str">
        <f aca="true">IF(OR($A269="",$B269="",$C269="",$C269&lt;$B269),"",IF(MIN($C269,Einstellungen!$B$4)&lt;MAX($B269,Einstellungen!$B$3),0,IFERROR(SUMPRODUCT(--(OFFSET(Konflikt!$G$4,MATCH($A269,Team!$A$5:$A$64,0),MAX($B269,Einstellungen!$B$3)-Einstellungen!$B$3,1,MIN($C269,Einstellungen!$B$4)-MAX($B269,Einstellungen!$B$3)+1)&gt;=2)),"?")))</f>
        <v/>
      </c>
      <c r="J269" s="15" t="str">
        <f aca="false">IF($A269="","",IF(OR($B269="",$C269=""),"Von und Bis eintragen",IF($C269&lt;$B269,"Bis liegt vor Von",IF(ISNA(MATCH($A269,Team!$A$5:$A$64,0)),"Name fehlt im Blatt Team",IF(N($H269)+N($I269)&gt;0,"Engpass – bitte absprechen",IF(OR($B269&lt;Einstellungen!$B$3,$C269&gt;Einstellungen!$B$4),"Teils außerhalb des Planungszeitraums","ok"))))))</f>
        <v/>
      </c>
    </row>
    <row r="270" customFormat="false" ht="15" hidden="false" customHeight="false" outlineLevel="0" collapsed="false">
      <c r="A270" s="11"/>
      <c r="B270" s="7"/>
      <c r="C270" s="7"/>
      <c r="D270" s="11"/>
      <c r="E270" s="11"/>
      <c r="F270" s="15" t="str">
        <f aca="false">IF($A270="","",IFERROR(INDEX(Team!$B$5:$B$64,MATCH($A270,Team!$A$5:$A$64,0)),"?"))</f>
        <v/>
      </c>
      <c r="G270" s="16" t="str">
        <f aca="false">IF(OR($A270="",$B270="",$C270="",$C270&lt;$B270),"",NETWORKDAYS($B270,$C270,Einstellungen!$I$7:$I$40))</f>
        <v/>
      </c>
      <c r="H270" s="16" t="str">
        <f aca="true">IF(OR($A270="",$B270="",$C270="",$C270&lt;$B270),"",IF(MIN($C270,Einstellungen!$B$4)&lt;MAX($B270,Einstellungen!$B$3),0,IFERROR(SUMPRODUCT(--(MOD(OFFSET(Konflikt!$G$4,MATCH($A270,Team!$A$5:$A$64,0),MAX($B270,Einstellungen!$B$3)-Einstellungen!$B$3,1,MIN($C270,Einstellungen!$B$4)-MAX($B270,Einstellungen!$B$3)+1),2)=1)),"?")))</f>
        <v/>
      </c>
      <c r="I270" s="16" t="str">
        <f aca="true">IF(OR($A270="",$B270="",$C270="",$C270&lt;$B270),"",IF(MIN($C270,Einstellungen!$B$4)&lt;MAX($B270,Einstellungen!$B$3),0,IFERROR(SUMPRODUCT(--(OFFSET(Konflikt!$G$4,MATCH($A270,Team!$A$5:$A$64,0),MAX($B270,Einstellungen!$B$3)-Einstellungen!$B$3,1,MIN($C270,Einstellungen!$B$4)-MAX($B270,Einstellungen!$B$3)+1)&gt;=2)),"?")))</f>
        <v/>
      </c>
      <c r="J270" s="15" t="str">
        <f aca="false">IF($A270="","",IF(OR($B270="",$C270=""),"Von und Bis eintragen",IF($C270&lt;$B270,"Bis liegt vor Von",IF(ISNA(MATCH($A270,Team!$A$5:$A$64,0)),"Name fehlt im Blatt Team",IF(N($H270)+N($I270)&gt;0,"Engpass – bitte absprechen",IF(OR($B270&lt;Einstellungen!$B$3,$C270&gt;Einstellungen!$B$4),"Teils außerhalb des Planungszeitraums","ok"))))))</f>
        <v/>
      </c>
    </row>
    <row r="271" customFormat="false" ht="15" hidden="false" customHeight="false" outlineLevel="0" collapsed="false">
      <c r="A271" s="11"/>
      <c r="B271" s="7"/>
      <c r="C271" s="7"/>
      <c r="D271" s="11"/>
      <c r="E271" s="11"/>
      <c r="F271" s="15" t="str">
        <f aca="false">IF($A271="","",IFERROR(INDEX(Team!$B$5:$B$64,MATCH($A271,Team!$A$5:$A$64,0)),"?"))</f>
        <v/>
      </c>
      <c r="G271" s="16" t="str">
        <f aca="false">IF(OR($A271="",$B271="",$C271="",$C271&lt;$B271),"",NETWORKDAYS($B271,$C271,Einstellungen!$I$7:$I$40))</f>
        <v/>
      </c>
      <c r="H271" s="16" t="str">
        <f aca="true">IF(OR($A271="",$B271="",$C271="",$C271&lt;$B271),"",IF(MIN($C271,Einstellungen!$B$4)&lt;MAX($B271,Einstellungen!$B$3),0,IFERROR(SUMPRODUCT(--(MOD(OFFSET(Konflikt!$G$4,MATCH($A271,Team!$A$5:$A$64,0),MAX($B271,Einstellungen!$B$3)-Einstellungen!$B$3,1,MIN($C271,Einstellungen!$B$4)-MAX($B271,Einstellungen!$B$3)+1),2)=1)),"?")))</f>
        <v/>
      </c>
      <c r="I271" s="16" t="str">
        <f aca="true">IF(OR($A271="",$B271="",$C271="",$C271&lt;$B271),"",IF(MIN($C271,Einstellungen!$B$4)&lt;MAX($B271,Einstellungen!$B$3),0,IFERROR(SUMPRODUCT(--(OFFSET(Konflikt!$G$4,MATCH($A271,Team!$A$5:$A$64,0),MAX($B271,Einstellungen!$B$3)-Einstellungen!$B$3,1,MIN($C271,Einstellungen!$B$4)-MAX($B271,Einstellungen!$B$3)+1)&gt;=2)),"?")))</f>
        <v/>
      </c>
      <c r="J271" s="15" t="str">
        <f aca="false">IF($A271="","",IF(OR($B271="",$C271=""),"Von und Bis eintragen",IF($C271&lt;$B271,"Bis liegt vor Von",IF(ISNA(MATCH($A271,Team!$A$5:$A$64,0)),"Name fehlt im Blatt Team",IF(N($H271)+N($I271)&gt;0,"Engpass – bitte absprechen",IF(OR($B271&lt;Einstellungen!$B$3,$C271&gt;Einstellungen!$B$4),"Teils außerhalb des Planungszeitraums","ok"))))))</f>
        <v/>
      </c>
    </row>
    <row r="272" customFormat="false" ht="15" hidden="false" customHeight="false" outlineLevel="0" collapsed="false">
      <c r="A272" s="11"/>
      <c r="B272" s="7"/>
      <c r="C272" s="7"/>
      <c r="D272" s="11"/>
      <c r="E272" s="11"/>
      <c r="F272" s="15" t="str">
        <f aca="false">IF($A272="","",IFERROR(INDEX(Team!$B$5:$B$64,MATCH($A272,Team!$A$5:$A$64,0)),"?"))</f>
        <v/>
      </c>
      <c r="G272" s="16" t="str">
        <f aca="false">IF(OR($A272="",$B272="",$C272="",$C272&lt;$B272),"",NETWORKDAYS($B272,$C272,Einstellungen!$I$7:$I$40))</f>
        <v/>
      </c>
      <c r="H272" s="16" t="str">
        <f aca="true">IF(OR($A272="",$B272="",$C272="",$C272&lt;$B272),"",IF(MIN($C272,Einstellungen!$B$4)&lt;MAX($B272,Einstellungen!$B$3),0,IFERROR(SUMPRODUCT(--(MOD(OFFSET(Konflikt!$G$4,MATCH($A272,Team!$A$5:$A$64,0),MAX($B272,Einstellungen!$B$3)-Einstellungen!$B$3,1,MIN($C272,Einstellungen!$B$4)-MAX($B272,Einstellungen!$B$3)+1),2)=1)),"?")))</f>
        <v/>
      </c>
      <c r="I272" s="16" t="str">
        <f aca="true">IF(OR($A272="",$B272="",$C272="",$C272&lt;$B272),"",IF(MIN($C272,Einstellungen!$B$4)&lt;MAX($B272,Einstellungen!$B$3),0,IFERROR(SUMPRODUCT(--(OFFSET(Konflikt!$G$4,MATCH($A272,Team!$A$5:$A$64,0),MAX($B272,Einstellungen!$B$3)-Einstellungen!$B$3,1,MIN($C272,Einstellungen!$B$4)-MAX($B272,Einstellungen!$B$3)+1)&gt;=2)),"?")))</f>
        <v/>
      </c>
      <c r="J272" s="15" t="str">
        <f aca="false">IF($A272="","",IF(OR($B272="",$C272=""),"Von und Bis eintragen",IF($C272&lt;$B272,"Bis liegt vor Von",IF(ISNA(MATCH($A272,Team!$A$5:$A$64,0)),"Name fehlt im Blatt Team",IF(N($H272)+N($I272)&gt;0,"Engpass – bitte absprechen",IF(OR($B272&lt;Einstellungen!$B$3,$C272&gt;Einstellungen!$B$4),"Teils außerhalb des Planungszeitraums","ok"))))))</f>
        <v/>
      </c>
    </row>
    <row r="273" customFormat="false" ht="15" hidden="false" customHeight="false" outlineLevel="0" collapsed="false">
      <c r="A273" s="11"/>
      <c r="B273" s="7"/>
      <c r="C273" s="7"/>
      <c r="D273" s="11"/>
      <c r="E273" s="11"/>
      <c r="F273" s="15" t="str">
        <f aca="false">IF($A273="","",IFERROR(INDEX(Team!$B$5:$B$64,MATCH($A273,Team!$A$5:$A$64,0)),"?"))</f>
        <v/>
      </c>
      <c r="G273" s="16" t="str">
        <f aca="false">IF(OR($A273="",$B273="",$C273="",$C273&lt;$B273),"",NETWORKDAYS($B273,$C273,Einstellungen!$I$7:$I$40))</f>
        <v/>
      </c>
      <c r="H273" s="16" t="str">
        <f aca="true">IF(OR($A273="",$B273="",$C273="",$C273&lt;$B273),"",IF(MIN($C273,Einstellungen!$B$4)&lt;MAX($B273,Einstellungen!$B$3),0,IFERROR(SUMPRODUCT(--(MOD(OFFSET(Konflikt!$G$4,MATCH($A273,Team!$A$5:$A$64,0),MAX($B273,Einstellungen!$B$3)-Einstellungen!$B$3,1,MIN($C273,Einstellungen!$B$4)-MAX($B273,Einstellungen!$B$3)+1),2)=1)),"?")))</f>
        <v/>
      </c>
      <c r="I273" s="16" t="str">
        <f aca="true">IF(OR($A273="",$B273="",$C273="",$C273&lt;$B273),"",IF(MIN($C273,Einstellungen!$B$4)&lt;MAX($B273,Einstellungen!$B$3),0,IFERROR(SUMPRODUCT(--(OFFSET(Konflikt!$G$4,MATCH($A273,Team!$A$5:$A$64,0),MAX($B273,Einstellungen!$B$3)-Einstellungen!$B$3,1,MIN($C273,Einstellungen!$B$4)-MAX($B273,Einstellungen!$B$3)+1)&gt;=2)),"?")))</f>
        <v/>
      </c>
      <c r="J273" s="15" t="str">
        <f aca="false">IF($A273="","",IF(OR($B273="",$C273=""),"Von und Bis eintragen",IF($C273&lt;$B273,"Bis liegt vor Von",IF(ISNA(MATCH($A273,Team!$A$5:$A$64,0)),"Name fehlt im Blatt Team",IF(N($H273)+N($I273)&gt;0,"Engpass – bitte absprechen",IF(OR($B273&lt;Einstellungen!$B$3,$C273&gt;Einstellungen!$B$4),"Teils außerhalb des Planungszeitraums","ok"))))))</f>
        <v/>
      </c>
    </row>
    <row r="274" customFormat="false" ht="15" hidden="false" customHeight="false" outlineLevel="0" collapsed="false">
      <c r="A274" s="11"/>
      <c r="B274" s="7"/>
      <c r="C274" s="7"/>
      <c r="D274" s="11"/>
      <c r="E274" s="11"/>
      <c r="F274" s="15" t="str">
        <f aca="false">IF($A274="","",IFERROR(INDEX(Team!$B$5:$B$64,MATCH($A274,Team!$A$5:$A$64,0)),"?"))</f>
        <v/>
      </c>
      <c r="G274" s="16" t="str">
        <f aca="false">IF(OR($A274="",$B274="",$C274="",$C274&lt;$B274),"",NETWORKDAYS($B274,$C274,Einstellungen!$I$7:$I$40))</f>
        <v/>
      </c>
      <c r="H274" s="16" t="str">
        <f aca="true">IF(OR($A274="",$B274="",$C274="",$C274&lt;$B274),"",IF(MIN($C274,Einstellungen!$B$4)&lt;MAX($B274,Einstellungen!$B$3),0,IFERROR(SUMPRODUCT(--(MOD(OFFSET(Konflikt!$G$4,MATCH($A274,Team!$A$5:$A$64,0),MAX($B274,Einstellungen!$B$3)-Einstellungen!$B$3,1,MIN($C274,Einstellungen!$B$4)-MAX($B274,Einstellungen!$B$3)+1),2)=1)),"?")))</f>
        <v/>
      </c>
      <c r="I274" s="16" t="str">
        <f aca="true">IF(OR($A274="",$B274="",$C274="",$C274&lt;$B274),"",IF(MIN($C274,Einstellungen!$B$4)&lt;MAX($B274,Einstellungen!$B$3),0,IFERROR(SUMPRODUCT(--(OFFSET(Konflikt!$G$4,MATCH($A274,Team!$A$5:$A$64,0),MAX($B274,Einstellungen!$B$3)-Einstellungen!$B$3,1,MIN($C274,Einstellungen!$B$4)-MAX($B274,Einstellungen!$B$3)+1)&gt;=2)),"?")))</f>
        <v/>
      </c>
      <c r="J274" s="15" t="str">
        <f aca="false">IF($A274="","",IF(OR($B274="",$C274=""),"Von und Bis eintragen",IF($C274&lt;$B274,"Bis liegt vor Von",IF(ISNA(MATCH($A274,Team!$A$5:$A$64,0)),"Name fehlt im Blatt Team",IF(N($H274)+N($I274)&gt;0,"Engpass – bitte absprechen",IF(OR($B274&lt;Einstellungen!$B$3,$C274&gt;Einstellungen!$B$4),"Teils außerhalb des Planungszeitraums","ok"))))))</f>
        <v/>
      </c>
    </row>
    <row r="275" customFormat="false" ht="15" hidden="false" customHeight="false" outlineLevel="0" collapsed="false">
      <c r="A275" s="11"/>
      <c r="B275" s="7"/>
      <c r="C275" s="7"/>
      <c r="D275" s="11"/>
      <c r="E275" s="11"/>
      <c r="F275" s="15" t="str">
        <f aca="false">IF($A275="","",IFERROR(INDEX(Team!$B$5:$B$64,MATCH($A275,Team!$A$5:$A$64,0)),"?"))</f>
        <v/>
      </c>
      <c r="G275" s="16" t="str">
        <f aca="false">IF(OR($A275="",$B275="",$C275="",$C275&lt;$B275),"",NETWORKDAYS($B275,$C275,Einstellungen!$I$7:$I$40))</f>
        <v/>
      </c>
      <c r="H275" s="16" t="str">
        <f aca="true">IF(OR($A275="",$B275="",$C275="",$C275&lt;$B275),"",IF(MIN($C275,Einstellungen!$B$4)&lt;MAX($B275,Einstellungen!$B$3),0,IFERROR(SUMPRODUCT(--(MOD(OFFSET(Konflikt!$G$4,MATCH($A275,Team!$A$5:$A$64,0),MAX($B275,Einstellungen!$B$3)-Einstellungen!$B$3,1,MIN($C275,Einstellungen!$B$4)-MAX($B275,Einstellungen!$B$3)+1),2)=1)),"?")))</f>
        <v/>
      </c>
      <c r="I275" s="16" t="str">
        <f aca="true">IF(OR($A275="",$B275="",$C275="",$C275&lt;$B275),"",IF(MIN($C275,Einstellungen!$B$4)&lt;MAX($B275,Einstellungen!$B$3),0,IFERROR(SUMPRODUCT(--(OFFSET(Konflikt!$G$4,MATCH($A275,Team!$A$5:$A$64,0),MAX($B275,Einstellungen!$B$3)-Einstellungen!$B$3,1,MIN($C275,Einstellungen!$B$4)-MAX($B275,Einstellungen!$B$3)+1)&gt;=2)),"?")))</f>
        <v/>
      </c>
      <c r="J275" s="15" t="str">
        <f aca="false">IF($A275="","",IF(OR($B275="",$C275=""),"Von und Bis eintragen",IF($C275&lt;$B275,"Bis liegt vor Von",IF(ISNA(MATCH($A275,Team!$A$5:$A$64,0)),"Name fehlt im Blatt Team",IF(N($H275)+N($I275)&gt;0,"Engpass – bitte absprechen",IF(OR($B275&lt;Einstellungen!$B$3,$C275&gt;Einstellungen!$B$4),"Teils außerhalb des Planungszeitraums","ok"))))))</f>
        <v/>
      </c>
    </row>
    <row r="276" customFormat="false" ht="15" hidden="false" customHeight="false" outlineLevel="0" collapsed="false">
      <c r="A276" s="11"/>
      <c r="B276" s="7"/>
      <c r="C276" s="7"/>
      <c r="D276" s="11"/>
      <c r="E276" s="11"/>
      <c r="F276" s="15" t="str">
        <f aca="false">IF($A276="","",IFERROR(INDEX(Team!$B$5:$B$64,MATCH($A276,Team!$A$5:$A$64,0)),"?"))</f>
        <v/>
      </c>
      <c r="G276" s="16" t="str">
        <f aca="false">IF(OR($A276="",$B276="",$C276="",$C276&lt;$B276),"",NETWORKDAYS($B276,$C276,Einstellungen!$I$7:$I$40))</f>
        <v/>
      </c>
      <c r="H276" s="16" t="str">
        <f aca="true">IF(OR($A276="",$B276="",$C276="",$C276&lt;$B276),"",IF(MIN($C276,Einstellungen!$B$4)&lt;MAX($B276,Einstellungen!$B$3),0,IFERROR(SUMPRODUCT(--(MOD(OFFSET(Konflikt!$G$4,MATCH($A276,Team!$A$5:$A$64,0),MAX($B276,Einstellungen!$B$3)-Einstellungen!$B$3,1,MIN($C276,Einstellungen!$B$4)-MAX($B276,Einstellungen!$B$3)+1),2)=1)),"?")))</f>
        <v/>
      </c>
      <c r="I276" s="16" t="str">
        <f aca="true">IF(OR($A276="",$B276="",$C276="",$C276&lt;$B276),"",IF(MIN($C276,Einstellungen!$B$4)&lt;MAX($B276,Einstellungen!$B$3),0,IFERROR(SUMPRODUCT(--(OFFSET(Konflikt!$G$4,MATCH($A276,Team!$A$5:$A$64,0),MAX($B276,Einstellungen!$B$3)-Einstellungen!$B$3,1,MIN($C276,Einstellungen!$B$4)-MAX($B276,Einstellungen!$B$3)+1)&gt;=2)),"?")))</f>
        <v/>
      </c>
      <c r="J276" s="15" t="str">
        <f aca="false">IF($A276="","",IF(OR($B276="",$C276=""),"Von und Bis eintragen",IF($C276&lt;$B276,"Bis liegt vor Von",IF(ISNA(MATCH($A276,Team!$A$5:$A$64,0)),"Name fehlt im Blatt Team",IF(N($H276)+N($I276)&gt;0,"Engpass – bitte absprechen",IF(OR($B276&lt;Einstellungen!$B$3,$C276&gt;Einstellungen!$B$4),"Teils außerhalb des Planungszeitraums","ok"))))))</f>
        <v/>
      </c>
    </row>
    <row r="277" customFormat="false" ht="15" hidden="false" customHeight="false" outlineLevel="0" collapsed="false">
      <c r="A277" s="11"/>
      <c r="B277" s="7"/>
      <c r="C277" s="7"/>
      <c r="D277" s="11"/>
      <c r="E277" s="11"/>
      <c r="F277" s="15" t="str">
        <f aca="false">IF($A277="","",IFERROR(INDEX(Team!$B$5:$B$64,MATCH($A277,Team!$A$5:$A$64,0)),"?"))</f>
        <v/>
      </c>
      <c r="G277" s="16" t="str">
        <f aca="false">IF(OR($A277="",$B277="",$C277="",$C277&lt;$B277),"",NETWORKDAYS($B277,$C277,Einstellungen!$I$7:$I$40))</f>
        <v/>
      </c>
      <c r="H277" s="16" t="str">
        <f aca="true">IF(OR($A277="",$B277="",$C277="",$C277&lt;$B277),"",IF(MIN($C277,Einstellungen!$B$4)&lt;MAX($B277,Einstellungen!$B$3),0,IFERROR(SUMPRODUCT(--(MOD(OFFSET(Konflikt!$G$4,MATCH($A277,Team!$A$5:$A$64,0),MAX($B277,Einstellungen!$B$3)-Einstellungen!$B$3,1,MIN($C277,Einstellungen!$B$4)-MAX($B277,Einstellungen!$B$3)+1),2)=1)),"?")))</f>
        <v/>
      </c>
      <c r="I277" s="16" t="str">
        <f aca="true">IF(OR($A277="",$B277="",$C277="",$C277&lt;$B277),"",IF(MIN($C277,Einstellungen!$B$4)&lt;MAX($B277,Einstellungen!$B$3),0,IFERROR(SUMPRODUCT(--(OFFSET(Konflikt!$G$4,MATCH($A277,Team!$A$5:$A$64,0),MAX($B277,Einstellungen!$B$3)-Einstellungen!$B$3,1,MIN($C277,Einstellungen!$B$4)-MAX($B277,Einstellungen!$B$3)+1)&gt;=2)),"?")))</f>
        <v/>
      </c>
      <c r="J277" s="15" t="str">
        <f aca="false">IF($A277="","",IF(OR($B277="",$C277=""),"Von und Bis eintragen",IF($C277&lt;$B277,"Bis liegt vor Von",IF(ISNA(MATCH($A277,Team!$A$5:$A$64,0)),"Name fehlt im Blatt Team",IF(N($H277)+N($I277)&gt;0,"Engpass – bitte absprechen",IF(OR($B277&lt;Einstellungen!$B$3,$C277&gt;Einstellungen!$B$4),"Teils außerhalb des Planungszeitraums","ok"))))))</f>
        <v/>
      </c>
    </row>
    <row r="278" customFormat="false" ht="15" hidden="false" customHeight="false" outlineLevel="0" collapsed="false">
      <c r="A278" s="11"/>
      <c r="B278" s="7"/>
      <c r="C278" s="7"/>
      <c r="D278" s="11"/>
      <c r="E278" s="11"/>
      <c r="F278" s="15" t="str">
        <f aca="false">IF($A278="","",IFERROR(INDEX(Team!$B$5:$B$64,MATCH($A278,Team!$A$5:$A$64,0)),"?"))</f>
        <v/>
      </c>
      <c r="G278" s="16" t="str">
        <f aca="false">IF(OR($A278="",$B278="",$C278="",$C278&lt;$B278),"",NETWORKDAYS($B278,$C278,Einstellungen!$I$7:$I$40))</f>
        <v/>
      </c>
      <c r="H278" s="16" t="str">
        <f aca="true">IF(OR($A278="",$B278="",$C278="",$C278&lt;$B278),"",IF(MIN($C278,Einstellungen!$B$4)&lt;MAX($B278,Einstellungen!$B$3),0,IFERROR(SUMPRODUCT(--(MOD(OFFSET(Konflikt!$G$4,MATCH($A278,Team!$A$5:$A$64,0),MAX($B278,Einstellungen!$B$3)-Einstellungen!$B$3,1,MIN($C278,Einstellungen!$B$4)-MAX($B278,Einstellungen!$B$3)+1),2)=1)),"?")))</f>
        <v/>
      </c>
      <c r="I278" s="16" t="str">
        <f aca="true">IF(OR($A278="",$B278="",$C278="",$C278&lt;$B278),"",IF(MIN($C278,Einstellungen!$B$4)&lt;MAX($B278,Einstellungen!$B$3),0,IFERROR(SUMPRODUCT(--(OFFSET(Konflikt!$G$4,MATCH($A278,Team!$A$5:$A$64,0),MAX($B278,Einstellungen!$B$3)-Einstellungen!$B$3,1,MIN($C278,Einstellungen!$B$4)-MAX($B278,Einstellungen!$B$3)+1)&gt;=2)),"?")))</f>
        <v/>
      </c>
      <c r="J278" s="15" t="str">
        <f aca="false">IF($A278="","",IF(OR($B278="",$C278=""),"Von und Bis eintragen",IF($C278&lt;$B278,"Bis liegt vor Von",IF(ISNA(MATCH($A278,Team!$A$5:$A$64,0)),"Name fehlt im Blatt Team",IF(N($H278)+N($I278)&gt;0,"Engpass – bitte absprechen",IF(OR($B278&lt;Einstellungen!$B$3,$C278&gt;Einstellungen!$B$4),"Teils außerhalb des Planungszeitraums","ok"))))))</f>
        <v/>
      </c>
    </row>
    <row r="279" customFormat="false" ht="15" hidden="false" customHeight="false" outlineLevel="0" collapsed="false">
      <c r="A279" s="11"/>
      <c r="B279" s="7"/>
      <c r="C279" s="7"/>
      <c r="D279" s="11"/>
      <c r="E279" s="11"/>
      <c r="F279" s="15" t="str">
        <f aca="false">IF($A279="","",IFERROR(INDEX(Team!$B$5:$B$64,MATCH($A279,Team!$A$5:$A$64,0)),"?"))</f>
        <v/>
      </c>
      <c r="G279" s="16" t="str">
        <f aca="false">IF(OR($A279="",$B279="",$C279="",$C279&lt;$B279),"",NETWORKDAYS($B279,$C279,Einstellungen!$I$7:$I$40))</f>
        <v/>
      </c>
      <c r="H279" s="16" t="str">
        <f aca="true">IF(OR($A279="",$B279="",$C279="",$C279&lt;$B279),"",IF(MIN($C279,Einstellungen!$B$4)&lt;MAX($B279,Einstellungen!$B$3),0,IFERROR(SUMPRODUCT(--(MOD(OFFSET(Konflikt!$G$4,MATCH($A279,Team!$A$5:$A$64,0),MAX($B279,Einstellungen!$B$3)-Einstellungen!$B$3,1,MIN($C279,Einstellungen!$B$4)-MAX($B279,Einstellungen!$B$3)+1),2)=1)),"?")))</f>
        <v/>
      </c>
      <c r="I279" s="16" t="str">
        <f aca="true">IF(OR($A279="",$B279="",$C279="",$C279&lt;$B279),"",IF(MIN($C279,Einstellungen!$B$4)&lt;MAX($B279,Einstellungen!$B$3),0,IFERROR(SUMPRODUCT(--(OFFSET(Konflikt!$G$4,MATCH($A279,Team!$A$5:$A$64,0),MAX($B279,Einstellungen!$B$3)-Einstellungen!$B$3,1,MIN($C279,Einstellungen!$B$4)-MAX($B279,Einstellungen!$B$3)+1)&gt;=2)),"?")))</f>
        <v/>
      </c>
      <c r="J279" s="15" t="str">
        <f aca="false">IF($A279="","",IF(OR($B279="",$C279=""),"Von und Bis eintragen",IF($C279&lt;$B279,"Bis liegt vor Von",IF(ISNA(MATCH($A279,Team!$A$5:$A$64,0)),"Name fehlt im Blatt Team",IF(N($H279)+N($I279)&gt;0,"Engpass – bitte absprechen",IF(OR($B279&lt;Einstellungen!$B$3,$C279&gt;Einstellungen!$B$4),"Teils außerhalb des Planungszeitraums","ok"))))))</f>
        <v/>
      </c>
    </row>
    <row r="280" customFormat="false" ht="15" hidden="false" customHeight="false" outlineLevel="0" collapsed="false">
      <c r="A280" s="11"/>
      <c r="B280" s="7"/>
      <c r="C280" s="7"/>
      <c r="D280" s="11"/>
      <c r="E280" s="11"/>
      <c r="F280" s="15" t="str">
        <f aca="false">IF($A280="","",IFERROR(INDEX(Team!$B$5:$B$64,MATCH($A280,Team!$A$5:$A$64,0)),"?"))</f>
        <v/>
      </c>
      <c r="G280" s="16" t="str">
        <f aca="false">IF(OR($A280="",$B280="",$C280="",$C280&lt;$B280),"",NETWORKDAYS($B280,$C280,Einstellungen!$I$7:$I$40))</f>
        <v/>
      </c>
      <c r="H280" s="16" t="str">
        <f aca="true">IF(OR($A280="",$B280="",$C280="",$C280&lt;$B280),"",IF(MIN($C280,Einstellungen!$B$4)&lt;MAX($B280,Einstellungen!$B$3),0,IFERROR(SUMPRODUCT(--(MOD(OFFSET(Konflikt!$G$4,MATCH($A280,Team!$A$5:$A$64,0),MAX($B280,Einstellungen!$B$3)-Einstellungen!$B$3,1,MIN($C280,Einstellungen!$B$4)-MAX($B280,Einstellungen!$B$3)+1),2)=1)),"?")))</f>
        <v/>
      </c>
      <c r="I280" s="16" t="str">
        <f aca="true">IF(OR($A280="",$B280="",$C280="",$C280&lt;$B280),"",IF(MIN($C280,Einstellungen!$B$4)&lt;MAX($B280,Einstellungen!$B$3),0,IFERROR(SUMPRODUCT(--(OFFSET(Konflikt!$G$4,MATCH($A280,Team!$A$5:$A$64,0),MAX($B280,Einstellungen!$B$3)-Einstellungen!$B$3,1,MIN($C280,Einstellungen!$B$4)-MAX($B280,Einstellungen!$B$3)+1)&gt;=2)),"?")))</f>
        <v/>
      </c>
      <c r="J280" s="15" t="str">
        <f aca="false">IF($A280="","",IF(OR($B280="",$C280=""),"Von und Bis eintragen",IF($C280&lt;$B280,"Bis liegt vor Von",IF(ISNA(MATCH($A280,Team!$A$5:$A$64,0)),"Name fehlt im Blatt Team",IF(N($H280)+N($I280)&gt;0,"Engpass – bitte absprechen",IF(OR($B280&lt;Einstellungen!$B$3,$C280&gt;Einstellungen!$B$4),"Teils außerhalb des Planungszeitraums","ok"))))))</f>
        <v/>
      </c>
    </row>
    <row r="281" customFormat="false" ht="15" hidden="false" customHeight="false" outlineLevel="0" collapsed="false">
      <c r="A281" s="11"/>
      <c r="B281" s="7"/>
      <c r="C281" s="7"/>
      <c r="D281" s="11"/>
      <c r="E281" s="11"/>
      <c r="F281" s="15" t="str">
        <f aca="false">IF($A281="","",IFERROR(INDEX(Team!$B$5:$B$64,MATCH($A281,Team!$A$5:$A$64,0)),"?"))</f>
        <v/>
      </c>
      <c r="G281" s="16" t="str">
        <f aca="false">IF(OR($A281="",$B281="",$C281="",$C281&lt;$B281),"",NETWORKDAYS($B281,$C281,Einstellungen!$I$7:$I$40))</f>
        <v/>
      </c>
      <c r="H281" s="16" t="str">
        <f aca="true">IF(OR($A281="",$B281="",$C281="",$C281&lt;$B281),"",IF(MIN($C281,Einstellungen!$B$4)&lt;MAX($B281,Einstellungen!$B$3),0,IFERROR(SUMPRODUCT(--(MOD(OFFSET(Konflikt!$G$4,MATCH($A281,Team!$A$5:$A$64,0),MAX($B281,Einstellungen!$B$3)-Einstellungen!$B$3,1,MIN($C281,Einstellungen!$B$4)-MAX($B281,Einstellungen!$B$3)+1),2)=1)),"?")))</f>
        <v/>
      </c>
      <c r="I281" s="16" t="str">
        <f aca="true">IF(OR($A281="",$B281="",$C281="",$C281&lt;$B281),"",IF(MIN($C281,Einstellungen!$B$4)&lt;MAX($B281,Einstellungen!$B$3),0,IFERROR(SUMPRODUCT(--(OFFSET(Konflikt!$G$4,MATCH($A281,Team!$A$5:$A$64,0),MAX($B281,Einstellungen!$B$3)-Einstellungen!$B$3,1,MIN($C281,Einstellungen!$B$4)-MAX($B281,Einstellungen!$B$3)+1)&gt;=2)),"?")))</f>
        <v/>
      </c>
      <c r="J281" s="15" t="str">
        <f aca="false">IF($A281="","",IF(OR($B281="",$C281=""),"Von und Bis eintragen",IF($C281&lt;$B281,"Bis liegt vor Von",IF(ISNA(MATCH($A281,Team!$A$5:$A$64,0)),"Name fehlt im Blatt Team",IF(N($H281)+N($I281)&gt;0,"Engpass – bitte absprechen",IF(OR($B281&lt;Einstellungen!$B$3,$C281&gt;Einstellungen!$B$4),"Teils außerhalb des Planungszeitraums","ok"))))))</f>
        <v/>
      </c>
    </row>
    <row r="282" customFormat="false" ht="15" hidden="false" customHeight="false" outlineLevel="0" collapsed="false">
      <c r="A282" s="11"/>
      <c r="B282" s="7"/>
      <c r="C282" s="7"/>
      <c r="D282" s="11"/>
      <c r="E282" s="11"/>
      <c r="F282" s="15" t="str">
        <f aca="false">IF($A282="","",IFERROR(INDEX(Team!$B$5:$B$64,MATCH($A282,Team!$A$5:$A$64,0)),"?"))</f>
        <v/>
      </c>
      <c r="G282" s="16" t="str">
        <f aca="false">IF(OR($A282="",$B282="",$C282="",$C282&lt;$B282),"",NETWORKDAYS($B282,$C282,Einstellungen!$I$7:$I$40))</f>
        <v/>
      </c>
      <c r="H282" s="16" t="str">
        <f aca="true">IF(OR($A282="",$B282="",$C282="",$C282&lt;$B282),"",IF(MIN($C282,Einstellungen!$B$4)&lt;MAX($B282,Einstellungen!$B$3),0,IFERROR(SUMPRODUCT(--(MOD(OFFSET(Konflikt!$G$4,MATCH($A282,Team!$A$5:$A$64,0),MAX($B282,Einstellungen!$B$3)-Einstellungen!$B$3,1,MIN($C282,Einstellungen!$B$4)-MAX($B282,Einstellungen!$B$3)+1),2)=1)),"?")))</f>
        <v/>
      </c>
      <c r="I282" s="16" t="str">
        <f aca="true">IF(OR($A282="",$B282="",$C282="",$C282&lt;$B282),"",IF(MIN($C282,Einstellungen!$B$4)&lt;MAX($B282,Einstellungen!$B$3),0,IFERROR(SUMPRODUCT(--(OFFSET(Konflikt!$G$4,MATCH($A282,Team!$A$5:$A$64,0),MAX($B282,Einstellungen!$B$3)-Einstellungen!$B$3,1,MIN($C282,Einstellungen!$B$4)-MAX($B282,Einstellungen!$B$3)+1)&gt;=2)),"?")))</f>
        <v/>
      </c>
      <c r="J282" s="15" t="str">
        <f aca="false">IF($A282="","",IF(OR($B282="",$C282=""),"Von und Bis eintragen",IF($C282&lt;$B282,"Bis liegt vor Von",IF(ISNA(MATCH($A282,Team!$A$5:$A$64,0)),"Name fehlt im Blatt Team",IF(N($H282)+N($I282)&gt;0,"Engpass – bitte absprechen",IF(OR($B282&lt;Einstellungen!$B$3,$C282&gt;Einstellungen!$B$4),"Teils außerhalb des Planungszeitraums","ok"))))))</f>
        <v/>
      </c>
    </row>
    <row r="283" customFormat="false" ht="15" hidden="false" customHeight="false" outlineLevel="0" collapsed="false">
      <c r="A283" s="11"/>
      <c r="B283" s="7"/>
      <c r="C283" s="7"/>
      <c r="D283" s="11"/>
      <c r="E283" s="11"/>
      <c r="F283" s="15" t="str">
        <f aca="false">IF($A283="","",IFERROR(INDEX(Team!$B$5:$B$64,MATCH($A283,Team!$A$5:$A$64,0)),"?"))</f>
        <v/>
      </c>
      <c r="G283" s="16" t="str">
        <f aca="false">IF(OR($A283="",$B283="",$C283="",$C283&lt;$B283),"",NETWORKDAYS($B283,$C283,Einstellungen!$I$7:$I$40))</f>
        <v/>
      </c>
      <c r="H283" s="16" t="str">
        <f aca="true">IF(OR($A283="",$B283="",$C283="",$C283&lt;$B283),"",IF(MIN($C283,Einstellungen!$B$4)&lt;MAX($B283,Einstellungen!$B$3),0,IFERROR(SUMPRODUCT(--(MOD(OFFSET(Konflikt!$G$4,MATCH($A283,Team!$A$5:$A$64,0),MAX($B283,Einstellungen!$B$3)-Einstellungen!$B$3,1,MIN($C283,Einstellungen!$B$4)-MAX($B283,Einstellungen!$B$3)+1),2)=1)),"?")))</f>
        <v/>
      </c>
      <c r="I283" s="16" t="str">
        <f aca="true">IF(OR($A283="",$B283="",$C283="",$C283&lt;$B283),"",IF(MIN($C283,Einstellungen!$B$4)&lt;MAX($B283,Einstellungen!$B$3),0,IFERROR(SUMPRODUCT(--(OFFSET(Konflikt!$G$4,MATCH($A283,Team!$A$5:$A$64,0),MAX($B283,Einstellungen!$B$3)-Einstellungen!$B$3,1,MIN($C283,Einstellungen!$B$4)-MAX($B283,Einstellungen!$B$3)+1)&gt;=2)),"?")))</f>
        <v/>
      </c>
      <c r="J283" s="15" t="str">
        <f aca="false">IF($A283="","",IF(OR($B283="",$C283=""),"Von und Bis eintragen",IF($C283&lt;$B283,"Bis liegt vor Von",IF(ISNA(MATCH($A283,Team!$A$5:$A$64,0)),"Name fehlt im Blatt Team",IF(N($H283)+N($I283)&gt;0,"Engpass – bitte absprechen",IF(OR($B283&lt;Einstellungen!$B$3,$C283&gt;Einstellungen!$B$4),"Teils außerhalb des Planungszeitraums","ok"))))))</f>
        <v/>
      </c>
    </row>
    <row r="284" customFormat="false" ht="15" hidden="false" customHeight="false" outlineLevel="0" collapsed="false">
      <c r="A284" s="11"/>
      <c r="B284" s="7"/>
      <c r="C284" s="7"/>
      <c r="D284" s="11"/>
      <c r="E284" s="11"/>
      <c r="F284" s="15" t="str">
        <f aca="false">IF($A284="","",IFERROR(INDEX(Team!$B$5:$B$64,MATCH($A284,Team!$A$5:$A$64,0)),"?"))</f>
        <v/>
      </c>
      <c r="G284" s="16" t="str">
        <f aca="false">IF(OR($A284="",$B284="",$C284="",$C284&lt;$B284),"",NETWORKDAYS($B284,$C284,Einstellungen!$I$7:$I$40))</f>
        <v/>
      </c>
      <c r="H284" s="16" t="str">
        <f aca="true">IF(OR($A284="",$B284="",$C284="",$C284&lt;$B284),"",IF(MIN($C284,Einstellungen!$B$4)&lt;MAX($B284,Einstellungen!$B$3),0,IFERROR(SUMPRODUCT(--(MOD(OFFSET(Konflikt!$G$4,MATCH($A284,Team!$A$5:$A$64,0),MAX($B284,Einstellungen!$B$3)-Einstellungen!$B$3,1,MIN($C284,Einstellungen!$B$4)-MAX($B284,Einstellungen!$B$3)+1),2)=1)),"?")))</f>
        <v/>
      </c>
      <c r="I284" s="16" t="str">
        <f aca="true">IF(OR($A284="",$B284="",$C284="",$C284&lt;$B284),"",IF(MIN($C284,Einstellungen!$B$4)&lt;MAX($B284,Einstellungen!$B$3),0,IFERROR(SUMPRODUCT(--(OFFSET(Konflikt!$G$4,MATCH($A284,Team!$A$5:$A$64,0),MAX($B284,Einstellungen!$B$3)-Einstellungen!$B$3,1,MIN($C284,Einstellungen!$B$4)-MAX($B284,Einstellungen!$B$3)+1)&gt;=2)),"?")))</f>
        <v/>
      </c>
      <c r="J284" s="15" t="str">
        <f aca="false">IF($A284="","",IF(OR($B284="",$C284=""),"Von und Bis eintragen",IF($C284&lt;$B284,"Bis liegt vor Von",IF(ISNA(MATCH($A284,Team!$A$5:$A$64,0)),"Name fehlt im Blatt Team",IF(N($H284)+N($I284)&gt;0,"Engpass – bitte absprechen",IF(OR($B284&lt;Einstellungen!$B$3,$C284&gt;Einstellungen!$B$4),"Teils außerhalb des Planungszeitraums","ok"))))))</f>
        <v/>
      </c>
    </row>
    <row r="285" customFormat="false" ht="15" hidden="false" customHeight="false" outlineLevel="0" collapsed="false">
      <c r="A285" s="11"/>
      <c r="B285" s="7"/>
      <c r="C285" s="7"/>
      <c r="D285" s="11"/>
      <c r="E285" s="11"/>
      <c r="F285" s="15" t="str">
        <f aca="false">IF($A285="","",IFERROR(INDEX(Team!$B$5:$B$64,MATCH($A285,Team!$A$5:$A$64,0)),"?"))</f>
        <v/>
      </c>
      <c r="G285" s="16" t="str">
        <f aca="false">IF(OR($A285="",$B285="",$C285="",$C285&lt;$B285),"",NETWORKDAYS($B285,$C285,Einstellungen!$I$7:$I$40))</f>
        <v/>
      </c>
      <c r="H285" s="16" t="str">
        <f aca="true">IF(OR($A285="",$B285="",$C285="",$C285&lt;$B285),"",IF(MIN($C285,Einstellungen!$B$4)&lt;MAX($B285,Einstellungen!$B$3),0,IFERROR(SUMPRODUCT(--(MOD(OFFSET(Konflikt!$G$4,MATCH($A285,Team!$A$5:$A$64,0),MAX($B285,Einstellungen!$B$3)-Einstellungen!$B$3,1,MIN($C285,Einstellungen!$B$4)-MAX($B285,Einstellungen!$B$3)+1),2)=1)),"?")))</f>
        <v/>
      </c>
      <c r="I285" s="16" t="str">
        <f aca="true">IF(OR($A285="",$B285="",$C285="",$C285&lt;$B285),"",IF(MIN($C285,Einstellungen!$B$4)&lt;MAX($B285,Einstellungen!$B$3),0,IFERROR(SUMPRODUCT(--(OFFSET(Konflikt!$G$4,MATCH($A285,Team!$A$5:$A$64,0),MAX($B285,Einstellungen!$B$3)-Einstellungen!$B$3,1,MIN($C285,Einstellungen!$B$4)-MAX($B285,Einstellungen!$B$3)+1)&gt;=2)),"?")))</f>
        <v/>
      </c>
      <c r="J285" s="15" t="str">
        <f aca="false">IF($A285="","",IF(OR($B285="",$C285=""),"Von und Bis eintragen",IF($C285&lt;$B285,"Bis liegt vor Von",IF(ISNA(MATCH($A285,Team!$A$5:$A$64,0)),"Name fehlt im Blatt Team",IF(N($H285)+N($I285)&gt;0,"Engpass – bitte absprechen",IF(OR($B285&lt;Einstellungen!$B$3,$C285&gt;Einstellungen!$B$4),"Teils außerhalb des Planungszeitraums","ok"))))))</f>
        <v/>
      </c>
    </row>
    <row r="286" customFormat="false" ht="15" hidden="false" customHeight="false" outlineLevel="0" collapsed="false">
      <c r="A286" s="11"/>
      <c r="B286" s="7"/>
      <c r="C286" s="7"/>
      <c r="D286" s="11"/>
      <c r="E286" s="11"/>
      <c r="F286" s="15" t="str">
        <f aca="false">IF($A286="","",IFERROR(INDEX(Team!$B$5:$B$64,MATCH($A286,Team!$A$5:$A$64,0)),"?"))</f>
        <v/>
      </c>
      <c r="G286" s="16" t="str">
        <f aca="false">IF(OR($A286="",$B286="",$C286="",$C286&lt;$B286),"",NETWORKDAYS($B286,$C286,Einstellungen!$I$7:$I$40))</f>
        <v/>
      </c>
      <c r="H286" s="16" t="str">
        <f aca="true">IF(OR($A286="",$B286="",$C286="",$C286&lt;$B286),"",IF(MIN($C286,Einstellungen!$B$4)&lt;MAX($B286,Einstellungen!$B$3),0,IFERROR(SUMPRODUCT(--(MOD(OFFSET(Konflikt!$G$4,MATCH($A286,Team!$A$5:$A$64,0),MAX($B286,Einstellungen!$B$3)-Einstellungen!$B$3,1,MIN($C286,Einstellungen!$B$4)-MAX($B286,Einstellungen!$B$3)+1),2)=1)),"?")))</f>
        <v/>
      </c>
      <c r="I286" s="16" t="str">
        <f aca="true">IF(OR($A286="",$B286="",$C286="",$C286&lt;$B286),"",IF(MIN($C286,Einstellungen!$B$4)&lt;MAX($B286,Einstellungen!$B$3),0,IFERROR(SUMPRODUCT(--(OFFSET(Konflikt!$G$4,MATCH($A286,Team!$A$5:$A$64,0),MAX($B286,Einstellungen!$B$3)-Einstellungen!$B$3,1,MIN($C286,Einstellungen!$B$4)-MAX($B286,Einstellungen!$B$3)+1)&gt;=2)),"?")))</f>
        <v/>
      </c>
      <c r="J286" s="15" t="str">
        <f aca="false">IF($A286="","",IF(OR($B286="",$C286=""),"Von und Bis eintragen",IF($C286&lt;$B286,"Bis liegt vor Von",IF(ISNA(MATCH($A286,Team!$A$5:$A$64,0)),"Name fehlt im Blatt Team",IF(N($H286)+N($I286)&gt;0,"Engpass – bitte absprechen",IF(OR($B286&lt;Einstellungen!$B$3,$C286&gt;Einstellungen!$B$4),"Teils außerhalb des Planungszeitraums","ok"))))))</f>
        <v/>
      </c>
    </row>
    <row r="287" customFormat="false" ht="15" hidden="false" customHeight="false" outlineLevel="0" collapsed="false">
      <c r="A287" s="11"/>
      <c r="B287" s="7"/>
      <c r="C287" s="7"/>
      <c r="D287" s="11"/>
      <c r="E287" s="11"/>
      <c r="F287" s="15" t="str">
        <f aca="false">IF($A287="","",IFERROR(INDEX(Team!$B$5:$B$64,MATCH($A287,Team!$A$5:$A$64,0)),"?"))</f>
        <v/>
      </c>
      <c r="G287" s="16" t="str">
        <f aca="false">IF(OR($A287="",$B287="",$C287="",$C287&lt;$B287),"",NETWORKDAYS($B287,$C287,Einstellungen!$I$7:$I$40))</f>
        <v/>
      </c>
      <c r="H287" s="16" t="str">
        <f aca="true">IF(OR($A287="",$B287="",$C287="",$C287&lt;$B287),"",IF(MIN($C287,Einstellungen!$B$4)&lt;MAX($B287,Einstellungen!$B$3),0,IFERROR(SUMPRODUCT(--(MOD(OFFSET(Konflikt!$G$4,MATCH($A287,Team!$A$5:$A$64,0),MAX($B287,Einstellungen!$B$3)-Einstellungen!$B$3,1,MIN($C287,Einstellungen!$B$4)-MAX($B287,Einstellungen!$B$3)+1),2)=1)),"?")))</f>
        <v/>
      </c>
      <c r="I287" s="16" t="str">
        <f aca="true">IF(OR($A287="",$B287="",$C287="",$C287&lt;$B287),"",IF(MIN($C287,Einstellungen!$B$4)&lt;MAX($B287,Einstellungen!$B$3),0,IFERROR(SUMPRODUCT(--(OFFSET(Konflikt!$G$4,MATCH($A287,Team!$A$5:$A$64,0),MAX($B287,Einstellungen!$B$3)-Einstellungen!$B$3,1,MIN($C287,Einstellungen!$B$4)-MAX($B287,Einstellungen!$B$3)+1)&gt;=2)),"?")))</f>
        <v/>
      </c>
      <c r="J287" s="15" t="str">
        <f aca="false">IF($A287="","",IF(OR($B287="",$C287=""),"Von und Bis eintragen",IF($C287&lt;$B287,"Bis liegt vor Von",IF(ISNA(MATCH($A287,Team!$A$5:$A$64,0)),"Name fehlt im Blatt Team",IF(N($H287)+N($I287)&gt;0,"Engpass – bitte absprechen",IF(OR($B287&lt;Einstellungen!$B$3,$C287&gt;Einstellungen!$B$4),"Teils außerhalb des Planungszeitraums","ok"))))))</f>
        <v/>
      </c>
    </row>
    <row r="288" customFormat="false" ht="15" hidden="false" customHeight="false" outlineLevel="0" collapsed="false">
      <c r="A288" s="11"/>
      <c r="B288" s="7"/>
      <c r="C288" s="7"/>
      <c r="D288" s="11"/>
      <c r="E288" s="11"/>
      <c r="F288" s="15" t="str">
        <f aca="false">IF($A288="","",IFERROR(INDEX(Team!$B$5:$B$64,MATCH($A288,Team!$A$5:$A$64,0)),"?"))</f>
        <v/>
      </c>
      <c r="G288" s="16" t="str">
        <f aca="false">IF(OR($A288="",$B288="",$C288="",$C288&lt;$B288),"",NETWORKDAYS($B288,$C288,Einstellungen!$I$7:$I$40))</f>
        <v/>
      </c>
      <c r="H288" s="16" t="str">
        <f aca="true">IF(OR($A288="",$B288="",$C288="",$C288&lt;$B288),"",IF(MIN($C288,Einstellungen!$B$4)&lt;MAX($B288,Einstellungen!$B$3),0,IFERROR(SUMPRODUCT(--(MOD(OFFSET(Konflikt!$G$4,MATCH($A288,Team!$A$5:$A$64,0),MAX($B288,Einstellungen!$B$3)-Einstellungen!$B$3,1,MIN($C288,Einstellungen!$B$4)-MAX($B288,Einstellungen!$B$3)+1),2)=1)),"?")))</f>
        <v/>
      </c>
      <c r="I288" s="16" t="str">
        <f aca="true">IF(OR($A288="",$B288="",$C288="",$C288&lt;$B288),"",IF(MIN($C288,Einstellungen!$B$4)&lt;MAX($B288,Einstellungen!$B$3),0,IFERROR(SUMPRODUCT(--(OFFSET(Konflikt!$G$4,MATCH($A288,Team!$A$5:$A$64,0),MAX($B288,Einstellungen!$B$3)-Einstellungen!$B$3,1,MIN($C288,Einstellungen!$B$4)-MAX($B288,Einstellungen!$B$3)+1)&gt;=2)),"?")))</f>
        <v/>
      </c>
      <c r="J288" s="15" t="str">
        <f aca="false">IF($A288="","",IF(OR($B288="",$C288=""),"Von und Bis eintragen",IF($C288&lt;$B288,"Bis liegt vor Von",IF(ISNA(MATCH($A288,Team!$A$5:$A$64,0)),"Name fehlt im Blatt Team",IF(N($H288)+N($I288)&gt;0,"Engpass – bitte absprechen",IF(OR($B288&lt;Einstellungen!$B$3,$C288&gt;Einstellungen!$B$4),"Teils außerhalb des Planungszeitraums","ok"))))))</f>
        <v/>
      </c>
    </row>
    <row r="289" customFormat="false" ht="15" hidden="false" customHeight="false" outlineLevel="0" collapsed="false">
      <c r="A289" s="11"/>
      <c r="B289" s="7"/>
      <c r="C289" s="7"/>
      <c r="D289" s="11"/>
      <c r="E289" s="11"/>
      <c r="F289" s="15" t="str">
        <f aca="false">IF($A289="","",IFERROR(INDEX(Team!$B$5:$B$64,MATCH($A289,Team!$A$5:$A$64,0)),"?"))</f>
        <v/>
      </c>
      <c r="G289" s="16" t="str">
        <f aca="false">IF(OR($A289="",$B289="",$C289="",$C289&lt;$B289),"",NETWORKDAYS($B289,$C289,Einstellungen!$I$7:$I$40))</f>
        <v/>
      </c>
      <c r="H289" s="16" t="str">
        <f aca="true">IF(OR($A289="",$B289="",$C289="",$C289&lt;$B289),"",IF(MIN($C289,Einstellungen!$B$4)&lt;MAX($B289,Einstellungen!$B$3),0,IFERROR(SUMPRODUCT(--(MOD(OFFSET(Konflikt!$G$4,MATCH($A289,Team!$A$5:$A$64,0),MAX($B289,Einstellungen!$B$3)-Einstellungen!$B$3,1,MIN($C289,Einstellungen!$B$4)-MAX($B289,Einstellungen!$B$3)+1),2)=1)),"?")))</f>
        <v/>
      </c>
      <c r="I289" s="16" t="str">
        <f aca="true">IF(OR($A289="",$B289="",$C289="",$C289&lt;$B289),"",IF(MIN($C289,Einstellungen!$B$4)&lt;MAX($B289,Einstellungen!$B$3),0,IFERROR(SUMPRODUCT(--(OFFSET(Konflikt!$G$4,MATCH($A289,Team!$A$5:$A$64,0),MAX($B289,Einstellungen!$B$3)-Einstellungen!$B$3,1,MIN($C289,Einstellungen!$B$4)-MAX($B289,Einstellungen!$B$3)+1)&gt;=2)),"?")))</f>
        <v/>
      </c>
      <c r="J289" s="15" t="str">
        <f aca="false">IF($A289="","",IF(OR($B289="",$C289=""),"Von und Bis eintragen",IF($C289&lt;$B289,"Bis liegt vor Von",IF(ISNA(MATCH($A289,Team!$A$5:$A$64,0)),"Name fehlt im Blatt Team",IF(N($H289)+N($I289)&gt;0,"Engpass – bitte absprechen",IF(OR($B289&lt;Einstellungen!$B$3,$C289&gt;Einstellungen!$B$4),"Teils außerhalb des Planungszeitraums","ok"))))))</f>
        <v/>
      </c>
    </row>
    <row r="290" customFormat="false" ht="15" hidden="false" customHeight="false" outlineLevel="0" collapsed="false">
      <c r="A290" s="11"/>
      <c r="B290" s="7"/>
      <c r="C290" s="7"/>
      <c r="D290" s="11"/>
      <c r="E290" s="11"/>
      <c r="F290" s="15" t="str">
        <f aca="false">IF($A290="","",IFERROR(INDEX(Team!$B$5:$B$64,MATCH($A290,Team!$A$5:$A$64,0)),"?"))</f>
        <v/>
      </c>
      <c r="G290" s="16" t="str">
        <f aca="false">IF(OR($A290="",$B290="",$C290="",$C290&lt;$B290),"",NETWORKDAYS($B290,$C290,Einstellungen!$I$7:$I$40))</f>
        <v/>
      </c>
      <c r="H290" s="16" t="str">
        <f aca="true">IF(OR($A290="",$B290="",$C290="",$C290&lt;$B290),"",IF(MIN($C290,Einstellungen!$B$4)&lt;MAX($B290,Einstellungen!$B$3),0,IFERROR(SUMPRODUCT(--(MOD(OFFSET(Konflikt!$G$4,MATCH($A290,Team!$A$5:$A$64,0),MAX($B290,Einstellungen!$B$3)-Einstellungen!$B$3,1,MIN($C290,Einstellungen!$B$4)-MAX($B290,Einstellungen!$B$3)+1),2)=1)),"?")))</f>
        <v/>
      </c>
      <c r="I290" s="16" t="str">
        <f aca="true">IF(OR($A290="",$B290="",$C290="",$C290&lt;$B290),"",IF(MIN($C290,Einstellungen!$B$4)&lt;MAX($B290,Einstellungen!$B$3),0,IFERROR(SUMPRODUCT(--(OFFSET(Konflikt!$G$4,MATCH($A290,Team!$A$5:$A$64,0),MAX($B290,Einstellungen!$B$3)-Einstellungen!$B$3,1,MIN($C290,Einstellungen!$B$4)-MAX($B290,Einstellungen!$B$3)+1)&gt;=2)),"?")))</f>
        <v/>
      </c>
      <c r="J290" s="15" t="str">
        <f aca="false">IF($A290="","",IF(OR($B290="",$C290=""),"Von und Bis eintragen",IF($C290&lt;$B290,"Bis liegt vor Von",IF(ISNA(MATCH($A290,Team!$A$5:$A$64,0)),"Name fehlt im Blatt Team",IF(N($H290)+N($I290)&gt;0,"Engpass – bitte absprechen",IF(OR($B290&lt;Einstellungen!$B$3,$C290&gt;Einstellungen!$B$4),"Teils außerhalb des Planungszeitraums","ok"))))))</f>
        <v/>
      </c>
    </row>
    <row r="291" customFormat="false" ht="15" hidden="false" customHeight="false" outlineLevel="0" collapsed="false">
      <c r="A291" s="11"/>
      <c r="B291" s="7"/>
      <c r="C291" s="7"/>
      <c r="D291" s="11"/>
      <c r="E291" s="11"/>
      <c r="F291" s="15" t="str">
        <f aca="false">IF($A291="","",IFERROR(INDEX(Team!$B$5:$B$64,MATCH($A291,Team!$A$5:$A$64,0)),"?"))</f>
        <v/>
      </c>
      <c r="G291" s="16" t="str">
        <f aca="false">IF(OR($A291="",$B291="",$C291="",$C291&lt;$B291),"",NETWORKDAYS($B291,$C291,Einstellungen!$I$7:$I$40))</f>
        <v/>
      </c>
      <c r="H291" s="16" t="str">
        <f aca="true">IF(OR($A291="",$B291="",$C291="",$C291&lt;$B291),"",IF(MIN($C291,Einstellungen!$B$4)&lt;MAX($B291,Einstellungen!$B$3),0,IFERROR(SUMPRODUCT(--(MOD(OFFSET(Konflikt!$G$4,MATCH($A291,Team!$A$5:$A$64,0),MAX($B291,Einstellungen!$B$3)-Einstellungen!$B$3,1,MIN($C291,Einstellungen!$B$4)-MAX($B291,Einstellungen!$B$3)+1),2)=1)),"?")))</f>
        <v/>
      </c>
      <c r="I291" s="16" t="str">
        <f aca="true">IF(OR($A291="",$B291="",$C291="",$C291&lt;$B291),"",IF(MIN($C291,Einstellungen!$B$4)&lt;MAX($B291,Einstellungen!$B$3),0,IFERROR(SUMPRODUCT(--(OFFSET(Konflikt!$G$4,MATCH($A291,Team!$A$5:$A$64,0),MAX($B291,Einstellungen!$B$3)-Einstellungen!$B$3,1,MIN($C291,Einstellungen!$B$4)-MAX($B291,Einstellungen!$B$3)+1)&gt;=2)),"?")))</f>
        <v/>
      </c>
      <c r="J291" s="15" t="str">
        <f aca="false">IF($A291="","",IF(OR($B291="",$C291=""),"Von und Bis eintragen",IF($C291&lt;$B291,"Bis liegt vor Von",IF(ISNA(MATCH($A291,Team!$A$5:$A$64,0)),"Name fehlt im Blatt Team",IF(N($H291)+N($I291)&gt;0,"Engpass – bitte absprechen",IF(OR($B291&lt;Einstellungen!$B$3,$C291&gt;Einstellungen!$B$4),"Teils außerhalb des Planungszeitraums","ok"))))))</f>
        <v/>
      </c>
    </row>
    <row r="292" customFormat="false" ht="15" hidden="false" customHeight="false" outlineLevel="0" collapsed="false">
      <c r="A292" s="11"/>
      <c r="B292" s="7"/>
      <c r="C292" s="7"/>
      <c r="D292" s="11"/>
      <c r="E292" s="11"/>
      <c r="F292" s="15" t="str">
        <f aca="false">IF($A292="","",IFERROR(INDEX(Team!$B$5:$B$64,MATCH($A292,Team!$A$5:$A$64,0)),"?"))</f>
        <v/>
      </c>
      <c r="G292" s="16" t="str">
        <f aca="false">IF(OR($A292="",$B292="",$C292="",$C292&lt;$B292),"",NETWORKDAYS($B292,$C292,Einstellungen!$I$7:$I$40))</f>
        <v/>
      </c>
      <c r="H292" s="16" t="str">
        <f aca="true">IF(OR($A292="",$B292="",$C292="",$C292&lt;$B292),"",IF(MIN($C292,Einstellungen!$B$4)&lt;MAX($B292,Einstellungen!$B$3),0,IFERROR(SUMPRODUCT(--(MOD(OFFSET(Konflikt!$G$4,MATCH($A292,Team!$A$5:$A$64,0),MAX($B292,Einstellungen!$B$3)-Einstellungen!$B$3,1,MIN($C292,Einstellungen!$B$4)-MAX($B292,Einstellungen!$B$3)+1),2)=1)),"?")))</f>
        <v/>
      </c>
      <c r="I292" s="16" t="str">
        <f aca="true">IF(OR($A292="",$B292="",$C292="",$C292&lt;$B292),"",IF(MIN($C292,Einstellungen!$B$4)&lt;MAX($B292,Einstellungen!$B$3),0,IFERROR(SUMPRODUCT(--(OFFSET(Konflikt!$G$4,MATCH($A292,Team!$A$5:$A$64,0),MAX($B292,Einstellungen!$B$3)-Einstellungen!$B$3,1,MIN($C292,Einstellungen!$B$4)-MAX($B292,Einstellungen!$B$3)+1)&gt;=2)),"?")))</f>
        <v/>
      </c>
      <c r="J292" s="15" t="str">
        <f aca="false">IF($A292="","",IF(OR($B292="",$C292=""),"Von und Bis eintragen",IF($C292&lt;$B292,"Bis liegt vor Von",IF(ISNA(MATCH($A292,Team!$A$5:$A$64,0)),"Name fehlt im Blatt Team",IF(N($H292)+N($I292)&gt;0,"Engpass – bitte absprechen",IF(OR($B292&lt;Einstellungen!$B$3,$C292&gt;Einstellungen!$B$4),"Teils außerhalb des Planungszeitraums","ok"))))))</f>
        <v/>
      </c>
    </row>
    <row r="293" customFormat="false" ht="15" hidden="false" customHeight="false" outlineLevel="0" collapsed="false">
      <c r="A293" s="11"/>
      <c r="B293" s="7"/>
      <c r="C293" s="7"/>
      <c r="D293" s="11"/>
      <c r="E293" s="11"/>
      <c r="F293" s="15" t="str">
        <f aca="false">IF($A293="","",IFERROR(INDEX(Team!$B$5:$B$64,MATCH($A293,Team!$A$5:$A$64,0)),"?"))</f>
        <v/>
      </c>
      <c r="G293" s="16" t="str">
        <f aca="false">IF(OR($A293="",$B293="",$C293="",$C293&lt;$B293),"",NETWORKDAYS($B293,$C293,Einstellungen!$I$7:$I$40))</f>
        <v/>
      </c>
      <c r="H293" s="16" t="str">
        <f aca="true">IF(OR($A293="",$B293="",$C293="",$C293&lt;$B293),"",IF(MIN($C293,Einstellungen!$B$4)&lt;MAX($B293,Einstellungen!$B$3),0,IFERROR(SUMPRODUCT(--(MOD(OFFSET(Konflikt!$G$4,MATCH($A293,Team!$A$5:$A$64,0),MAX($B293,Einstellungen!$B$3)-Einstellungen!$B$3,1,MIN($C293,Einstellungen!$B$4)-MAX($B293,Einstellungen!$B$3)+1),2)=1)),"?")))</f>
        <v/>
      </c>
      <c r="I293" s="16" t="str">
        <f aca="true">IF(OR($A293="",$B293="",$C293="",$C293&lt;$B293),"",IF(MIN($C293,Einstellungen!$B$4)&lt;MAX($B293,Einstellungen!$B$3),0,IFERROR(SUMPRODUCT(--(OFFSET(Konflikt!$G$4,MATCH($A293,Team!$A$5:$A$64,0),MAX($B293,Einstellungen!$B$3)-Einstellungen!$B$3,1,MIN($C293,Einstellungen!$B$4)-MAX($B293,Einstellungen!$B$3)+1)&gt;=2)),"?")))</f>
        <v/>
      </c>
      <c r="J293" s="15" t="str">
        <f aca="false">IF($A293="","",IF(OR($B293="",$C293=""),"Von und Bis eintragen",IF($C293&lt;$B293,"Bis liegt vor Von",IF(ISNA(MATCH($A293,Team!$A$5:$A$64,0)),"Name fehlt im Blatt Team",IF(N($H293)+N($I293)&gt;0,"Engpass – bitte absprechen",IF(OR($B293&lt;Einstellungen!$B$3,$C293&gt;Einstellungen!$B$4),"Teils außerhalb des Planungszeitraums","ok"))))))</f>
        <v/>
      </c>
    </row>
    <row r="294" customFormat="false" ht="15" hidden="false" customHeight="false" outlineLevel="0" collapsed="false">
      <c r="A294" s="11"/>
      <c r="B294" s="7"/>
      <c r="C294" s="7"/>
      <c r="D294" s="11"/>
      <c r="E294" s="11"/>
      <c r="F294" s="15" t="str">
        <f aca="false">IF($A294="","",IFERROR(INDEX(Team!$B$5:$B$64,MATCH($A294,Team!$A$5:$A$64,0)),"?"))</f>
        <v/>
      </c>
      <c r="G294" s="16" t="str">
        <f aca="false">IF(OR($A294="",$B294="",$C294="",$C294&lt;$B294),"",NETWORKDAYS($B294,$C294,Einstellungen!$I$7:$I$40))</f>
        <v/>
      </c>
      <c r="H294" s="16" t="str">
        <f aca="true">IF(OR($A294="",$B294="",$C294="",$C294&lt;$B294),"",IF(MIN($C294,Einstellungen!$B$4)&lt;MAX($B294,Einstellungen!$B$3),0,IFERROR(SUMPRODUCT(--(MOD(OFFSET(Konflikt!$G$4,MATCH($A294,Team!$A$5:$A$64,0),MAX($B294,Einstellungen!$B$3)-Einstellungen!$B$3,1,MIN($C294,Einstellungen!$B$4)-MAX($B294,Einstellungen!$B$3)+1),2)=1)),"?")))</f>
        <v/>
      </c>
      <c r="I294" s="16" t="str">
        <f aca="true">IF(OR($A294="",$B294="",$C294="",$C294&lt;$B294),"",IF(MIN($C294,Einstellungen!$B$4)&lt;MAX($B294,Einstellungen!$B$3),0,IFERROR(SUMPRODUCT(--(OFFSET(Konflikt!$G$4,MATCH($A294,Team!$A$5:$A$64,0),MAX($B294,Einstellungen!$B$3)-Einstellungen!$B$3,1,MIN($C294,Einstellungen!$B$4)-MAX($B294,Einstellungen!$B$3)+1)&gt;=2)),"?")))</f>
        <v/>
      </c>
      <c r="J294" s="15" t="str">
        <f aca="false">IF($A294="","",IF(OR($B294="",$C294=""),"Von und Bis eintragen",IF($C294&lt;$B294,"Bis liegt vor Von",IF(ISNA(MATCH($A294,Team!$A$5:$A$64,0)),"Name fehlt im Blatt Team",IF(N($H294)+N($I294)&gt;0,"Engpass – bitte absprechen",IF(OR($B294&lt;Einstellungen!$B$3,$C294&gt;Einstellungen!$B$4),"Teils außerhalb des Planungszeitraums","ok"))))))</f>
        <v/>
      </c>
    </row>
    <row r="295" customFormat="false" ht="15" hidden="false" customHeight="false" outlineLevel="0" collapsed="false">
      <c r="A295" s="11"/>
      <c r="B295" s="7"/>
      <c r="C295" s="7"/>
      <c r="D295" s="11"/>
      <c r="E295" s="11"/>
      <c r="F295" s="15" t="str">
        <f aca="false">IF($A295="","",IFERROR(INDEX(Team!$B$5:$B$64,MATCH($A295,Team!$A$5:$A$64,0)),"?"))</f>
        <v/>
      </c>
      <c r="G295" s="16" t="str">
        <f aca="false">IF(OR($A295="",$B295="",$C295="",$C295&lt;$B295),"",NETWORKDAYS($B295,$C295,Einstellungen!$I$7:$I$40))</f>
        <v/>
      </c>
      <c r="H295" s="16" t="str">
        <f aca="true">IF(OR($A295="",$B295="",$C295="",$C295&lt;$B295),"",IF(MIN($C295,Einstellungen!$B$4)&lt;MAX($B295,Einstellungen!$B$3),0,IFERROR(SUMPRODUCT(--(MOD(OFFSET(Konflikt!$G$4,MATCH($A295,Team!$A$5:$A$64,0),MAX($B295,Einstellungen!$B$3)-Einstellungen!$B$3,1,MIN($C295,Einstellungen!$B$4)-MAX($B295,Einstellungen!$B$3)+1),2)=1)),"?")))</f>
        <v/>
      </c>
      <c r="I295" s="16" t="str">
        <f aca="true">IF(OR($A295="",$B295="",$C295="",$C295&lt;$B295),"",IF(MIN($C295,Einstellungen!$B$4)&lt;MAX($B295,Einstellungen!$B$3),0,IFERROR(SUMPRODUCT(--(OFFSET(Konflikt!$G$4,MATCH($A295,Team!$A$5:$A$64,0),MAX($B295,Einstellungen!$B$3)-Einstellungen!$B$3,1,MIN($C295,Einstellungen!$B$4)-MAX($B295,Einstellungen!$B$3)+1)&gt;=2)),"?")))</f>
        <v/>
      </c>
      <c r="J295" s="15" t="str">
        <f aca="false">IF($A295="","",IF(OR($B295="",$C295=""),"Von und Bis eintragen",IF($C295&lt;$B295,"Bis liegt vor Von",IF(ISNA(MATCH($A295,Team!$A$5:$A$64,0)),"Name fehlt im Blatt Team",IF(N($H295)+N($I295)&gt;0,"Engpass – bitte absprechen",IF(OR($B295&lt;Einstellungen!$B$3,$C295&gt;Einstellungen!$B$4),"Teils außerhalb des Planungszeitraums","ok"))))))</f>
        <v/>
      </c>
    </row>
    <row r="296" customFormat="false" ht="15" hidden="false" customHeight="false" outlineLevel="0" collapsed="false">
      <c r="A296" s="11"/>
      <c r="B296" s="7"/>
      <c r="C296" s="7"/>
      <c r="D296" s="11"/>
      <c r="E296" s="11"/>
      <c r="F296" s="15" t="str">
        <f aca="false">IF($A296="","",IFERROR(INDEX(Team!$B$5:$B$64,MATCH($A296,Team!$A$5:$A$64,0)),"?"))</f>
        <v/>
      </c>
      <c r="G296" s="16" t="str">
        <f aca="false">IF(OR($A296="",$B296="",$C296="",$C296&lt;$B296),"",NETWORKDAYS($B296,$C296,Einstellungen!$I$7:$I$40))</f>
        <v/>
      </c>
      <c r="H296" s="16" t="str">
        <f aca="true">IF(OR($A296="",$B296="",$C296="",$C296&lt;$B296),"",IF(MIN($C296,Einstellungen!$B$4)&lt;MAX($B296,Einstellungen!$B$3),0,IFERROR(SUMPRODUCT(--(MOD(OFFSET(Konflikt!$G$4,MATCH($A296,Team!$A$5:$A$64,0),MAX($B296,Einstellungen!$B$3)-Einstellungen!$B$3,1,MIN($C296,Einstellungen!$B$4)-MAX($B296,Einstellungen!$B$3)+1),2)=1)),"?")))</f>
        <v/>
      </c>
      <c r="I296" s="16" t="str">
        <f aca="true">IF(OR($A296="",$B296="",$C296="",$C296&lt;$B296),"",IF(MIN($C296,Einstellungen!$B$4)&lt;MAX($B296,Einstellungen!$B$3),0,IFERROR(SUMPRODUCT(--(OFFSET(Konflikt!$G$4,MATCH($A296,Team!$A$5:$A$64,0),MAX($B296,Einstellungen!$B$3)-Einstellungen!$B$3,1,MIN($C296,Einstellungen!$B$4)-MAX($B296,Einstellungen!$B$3)+1)&gt;=2)),"?")))</f>
        <v/>
      </c>
      <c r="J296" s="15" t="str">
        <f aca="false">IF($A296="","",IF(OR($B296="",$C296=""),"Von und Bis eintragen",IF($C296&lt;$B296,"Bis liegt vor Von",IF(ISNA(MATCH($A296,Team!$A$5:$A$64,0)),"Name fehlt im Blatt Team",IF(N($H296)+N($I296)&gt;0,"Engpass – bitte absprechen",IF(OR($B296&lt;Einstellungen!$B$3,$C296&gt;Einstellungen!$B$4),"Teils außerhalb des Planungszeitraums","ok"))))))</f>
        <v/>
      </c>
    </row>
    <row r="297" customFormat="false" ht="15" hidden="false" customHeight="false" outlineLevel="0" collapsed="false">
      <c r="A297" s="11"/>
      <c r="B297" s="7"/>
      <c r="C297" s="7"/>
      <c r="D297" s="11"/>
      <c r="E297" s="11"/>
      <c r="F297" s="15" t="str">
        <f aca="false">IF($A297="","",IFERROR(INDEX(Team!$B$5:$B$64,MATCH($A297,Team!$A$5:$A$64,0)),"?"))</f>
        <v/>
      </c>
      <c r="G297" s="16" t="str">
        <f aca="false">IF(OR($A297="",$B297="",$C297="",$C297&lt;$B297),"",NETWORKDAYS($B297,$C297,Einstellungen!$I$7:$I$40))</f>
        <v/>
      </c>
      <c r="H297" s="16" t="str">
        <f aca="true">IF(OR($A297="",$B297="",$C297="",$C297&lt;$B297),"",IF(MIN($C297,Einstellungen!$B$4)&lt;MAX($B297,Einstellungen!$B$3),0,IFERROR(SUMPRODUCT(--(MOD(OFFSET(Konflikt!$G$4,MATCH($A297,Team!$A$5:$A$64,0),MAX($B297,Einstellungen!$B$3)-Einstellungen!$B$3,1,MIN($C297,Einstellungen!$B$4)-MAX($B297,Einstellungen!$B$3)+1),2)=1)),"?")))</f>
        <v/>
      </c>
      <c r="I297" s="16" t="str">
        <f aca="true">IF(OR($A297="",$B297="",$C297="",$C297&lt;$B297),"",IF(MIN($C297,Einstellungen!$B$4)&lt;MAX($B297,Einstellungen!$B$3),0,IFERROR(SUMPRODUCT(--(OFFSET(Konflikt!$G$4,MATCH($A297,Team!$A$5:$A$64,0),MAX($B297,Einstellungen!$B$3)-Einstellungen!$B$3,1,MIN($C297,Einstellungen!$B$4)-MAX($B297,Einstellungen!$B$3)+1)&gt;=2)),"?")))</f>
        <v/>
      </c>
      <c r="J297" s="15" t="str">
        <f aca="false">IF($A297="","",IF(OR($B297="",$C297=""),"Von und Bis eintragen",IF($C297&lt;$B297,"Bis liegt vor Von",IF(ISNA(MATCH($A297,Team!$A$5:$A$64,0)),"Name fehlt im Blatt Team",IF(N($H297)+N($I297)&gt;0,"Engpass – bitte absprechen",IF(OR($B297&lt;Einstellungen!$B$3,$C297&gt;Einstellungen!$B$4),"Teils außerhalb des Planungszeitraums","ok"))))))</f>
        <v/>
      </c>
    </row>
    <row r="298" customFormat="false" ht="15" hidden="false" customHeight="false" outlineLevel="0" collapsed="false">
      <c r="A298" s="11"/>
      <c r="B298" s="7"/>
      <c r="C298" s="7"/>
      <c r="D298" s="11"/>
      <c r="E298" s="11"/>
      <c r="F298" s="15" t="str">
        <f aca="false">IF($A298="","",IFERROR(INDEX(Team!$B$5:$B$64,MATCH($A298,Team!$A$5:$A$64,0)),"?"))</f>
        <v/>
      </c>
      <c r="G298" s="16" t="str">
        <f aca="false">IF(OR($A298="",$B298="",$C298="",$C298&lt;$B298),"",NETWORKDAYS($B298,$C298,Einstellungen!$I$7:$I$40))</f>
        <v/>
      </c>
      <c r="H298" s="16" t="str">
        <f aca="true">IF(OR($A298="",$B298="",$C298="",$C298&lt;$B298),"",IF(MIN($C298,Einstellungen!$B$4)&lt;MAX($B298,Einstellungen!$B$3),0,IFERROR(SUMPRODUCT(--(MOD(OFFSET(Konflikt!$G$4,MATCH($A298,Team!$A$5:$A$64,0),MAX($B298,Einstellungen!$B$3)-Einstellungen!$B$3,1,MIN($C298,Einstellungen!$B$4)-MAX($B298,Einstellungen!$B$3)+1),2)=1)),"?")))</f>
        <v/>
      </c>
      <c r="I298" s="16" t="str">
        <f aca="true">IF(OR($A298="",$B298="",$C298="",$C298&lt;$B298),"",IF(MIN($C298,Einstellungen!$B$4)&lt;MAX($B298,Einstellungen!$B$3),0,IFERROR(SUMPRODUCT(--(OFFSET(Konflikt!$G$4,MATCH($A298,Team!$A$5:$A$64,0),MAX($B298,Einstellungen!$B$3)-Einstellungen!$B$3,1,MIN($C298,Einstellungen!$B$4)-MAX($B298,Einstellungen!$B$3)+1)&gt;=2)),"?")))</f>
        <v/>
      </c>
      <c r="J298" s="15" t="str">
        <f aca="false">IF($A298="","",IF(OR($B298="",$C298=""),"Von und Bis eintragen",IF($C298&lt;$B298,"Bis liegt vor Von",IF(ISNA(MATCH($A298,Team!$A$5:$A$64,0)),"Name fehlt im Blatt Team",IF(N($H298)+N($I298)&gt;0,"Engpass – bitte absprechen",IF(OR($B298&lt;Einstellungen!$B$3,$C298&gt;Einstellungen!$B$4),"Teils außerhalb des Planungszeitraums","ok"))))))</f>
        <v/>
      </c>
    </row>
    <row r="299" customFormat="false" ht="15" hidden="false" customHeight="false" outlineLevel="0" collapsed="false">
      <c r="A299" s="11"/>
      <c r="B299" s="7"/>
      <c r="C299" s="7"/>
      <c r="D299" s="11"/>
      <c r="E299" s="11"/>
      <c r="F299" s="15" t="str">
        <f aca="false">IF($A299="","",IFERROR(INDEX(Team!$B$5:$B$64,MATCH($A299,Team!$A$5:$A$64,0)),"?"))</f>
        <v/>
      </c>
      <c r="G299" s="16" t="str">
        <f aca="false">IF(OR($A299="",$B299="",$C299="",$C299&lt;$B299),"",NETWORKDAYS($B299,$C299,Einstellungen!$I$7:$I$40))</f>
        <v/>
      </c>
      <c r="H299" s="16" t="str">
        <f aca="true">IF(OR($A299="",$B299="",$C299="",$C299&lt;$B299),"",IF(MIN($C299,Einstellungen!$B$4)&lt;MAX($B299,Einstellungen!$B$3),0,IFERROR(SUMPRODUCT(--(MOD(OFFSET(Konflikt!$G$4,MATCH($A299,Team!$A$5:$A$64,0),MAX($B299,Einstellungen!$B$3)-Einstellungen!$B$3,1,MIN($C299,Einstellungen!$B$4)-MAX($B299,Einstellungen!$B$3)+1),2)=1)),"?")))</f>
        <v/>
      </c>
      <c r="I299" s="16" t="str">
        <f aca="true">IF(OR($A299="",$B299="",$C299="",$C299&lt;$B299),"",IF(MIN($C299,Einstellungen!$B$4)&lt;MAX($B299,Einstellungen!$B$3),0,IFERROR(SUMPRODUCT(--(OFFSET(Konflikt!$G$4,MATCH($A299,Team!$A$5:$A$64,0),MAX($B299,Einstellungen!$B$3)-Einstellungen!$B$3,1,MIN($C299,Einstellungen!$B$4)-MAX($B299,Einstellungen!$B$3)+1)&gt;=2)),"?")))</f>
        <v/>
      </c>
      <c r="J299" s="15" t="str">
        <f aca="false">IF($A299="","",IF(OR($B299="",$C299=""),"Von und Bis eintragen",IF($C299&lt;$B299,"Bis liegt vor Von",IF(ISNA(MATCH($A299,Team!$A$5:$A$64,0)),"Name fehlt im Blatt Team",IF(N($H299)+N($I299)&gt;0,"Engpass – bitte absprechen",IF(OR($B299&lt;Einstellungen!$B$3,$C299&gt;Einstellungen!$B$4),"Teils außerhalb des Planungszeitraums","ok"))))))</f>
        <v/>
      </c>
    </row>
    <row r="300" customFormat="false" ht="15" hidden="false" customHeight="false" outlineLevel="0" collapsed="false">
      <c r="A300" s="11"/>
      <c r="B300" s="7"/>
      <c r="C300" s="7"/>
      <c r="D300" s="11"/>
      <c r="E300" s="11"/>
      <c r="F300" s="15" t="str">
        <f aca="false">IF($A300="","",IFERROR(INDEX(Team!$B$5:$B$64,MATCH($A300,Team!$A$5:$A$64,0)),"?"))</f>
        <v/>
      </c>
      <c r="G300" s="16" t="str">
        <f aca="false">IF(OR($A300="",$B300="",$C300="",$C300&lt;$B300),"",NETWORKDAYS($B300,$C300,Einstellungen!$I$7:$I$40))</f>
        <v/>
      </c>
      <c r="H300" s="16" t="str">
        <f aca="true">IF(OR($A300="",$B300="",$C300="",$C300&lt;$B300),"",IF(MIN($C300,Einstellungen!$B$4)&lt;MAX($B300,Einstellungen!$B$3),0,IFERROR(SUMPRODUCT(--(MOD(OFFSET(Konflikt!$G$4,MATCH($A300,Team!$A$5:$A$64,0),MAX($B300,Einstellungen!$B$3)-Einstellungen!$B$3,1,MIN($C300,Einstellungen!$B$4)-MAX($B300,Einstellungen!$B$3)+1),2)=1)),"?")))</f>
        <v/>
      </c>
      <c r="I300" s="16" t="str">
        <f aca="true">IF(OR($A300="",$B300="",$C300="",$C300&lt;$B300),"",IF(MIN($C300,Einstellungen!$B$4)&lt;MAX($B300,Einstellungen!$B$3),0,IFERROR(SUMPRODUCT(--(OFFSET(Konflikt!$G$4,MATCH($A300,Team!$A$5:$A$64,0),MAX($B300,Einstellungen!$B$3)-Einstellungen!$B$3,1,MIN($C300,Einstellungen!$B$4)-MAX($B300,Einstellungen!$B$3)+1)&gt;=2)),"?")))</f>
        <v/>
      </c>
      <c r="J300" s="15" t="str">
        <f aca="false">IF($A300="","",IF(OR($B300="",$C300=""),"Von und Bis eintragen",IF($C300&lt;$B300,"Bis liegt vor Von",IF(ISNA(MATCH($A300,Team!$A$5:$A$64,0)),"Name fehlt im Blatt Team",IF(N($H300)+N($I300)&gt;0,"Engpass – bitte absprechen",IF(OR($B300&lt;Einstellungen!$B$3,$C300&gt;Einstellungen!$B$4),"Teils außerhalb des Planungszeitraums","ok"))))))</f>
        <v/>
      </c>
    </row>
    <row r="301" customFormat="false" ht="15" hidden="false" customHeight="false" outlineLevel="0" collapsed="false">
      <c r="A301" s="11"/>
      <c r="B301" s="7"/>
      <c r="C301" s="7"/>
      <c r="D301" s="11"/>
      <c r="E301" s="11"/>
      <c r="F301" s="15" t="str">
        <f aca="false">IF($A301="","",IFERROR(INDEX(Team!$B$5:$B$64,MATCH($A301,Team!$A$5:$A$64,0)),"?"))</f>
        <v/>
      </c>
      <c r="G301" s="16" t="str">
        <f aca="false">IF(OR($A301="",$B301="",$C301="",$C301&lt;$B301),"",NETWORKDAYS($B301,$C301,Einstellungen!$I$7:$I$40))</f>
        <v/>
      </c>
      <c r="H301" s="16" t="str">
        <f aca="true">IF(OR($A301="",$B301="",$C301="",$C301&lt;$B301),"",IF(MIN($C301,Einstellungen!$B$4)&lt;MAX($B301,Einstellungen!$B$3),0,IFERROR(SUMPRODUCT(--(MOD(OFFSET(Konflikt!$G$4,MATCH($A301,Team!$A$5:$A$64,0),MAX($B301,Einstellungen!$B$3)-Einstellungen!$B$3,1,MIN($C301,Einstellungen!$B$4)-MAX($B301,Einstellungen!$B$3)+1),2)=1)),"?")))</f>
        <v/>
      </c>
      <c r="I301" s="16" t="str">
        <f aca="true">IF(OR($A301="",$B301="",$C301="",$C301&lt;$B301),"",IF(MIN($C301,Einstellungen!$B$4)&lt;MAX($B301,Einstellungen!$B$3),0,IFERROR(SUMPRODUCT(--(OFFSET(Konflikt!$G$4,MATCH($A301,Team!$A$5:$A$64,0),MAX($B301,Einstellungen!$B$3)-Einstellungen!$B$3,1,MIN($C301,Einstellungen!$B$4)-MAX($B301,Einstellungen!$B$3)+1)&gt;=2)),"?")))</f>
        <v/>
      </c>
      <c r="J301" s="15" t="str">
        <f aca="false">IF($A301="","",IF(OR($B301="",$C301=""),"Von und Bis eintragen",IF($C301&lt;$B301,"Bis liegt vor Von",IF(ISNA(MATCH($A301,Team!$A$5:$A$64,0)),"Name fehlt im Blatt Team",IF(N($H301)+N($I301)&gt;0,"Engpass – bitte absprechen",IF(OR($B301&lt;Einstellungen!$B$3,$C301&gt;Einstellungen!$B$4),"Teils außerhalb des Planungszeitraums","ok"))))))</f>
        <v/>
      </c>
    </row>
    <row r="302" customFormat="false" ht="15" hidden="false" customHeight="false" outlineLevel="0" collapsed="false">
      <c r="A302" s="11"/>
      <c r="B302" s="7"/>
      <c r="C302" s="7"/>
      <c r="D302" s="11"/>
      <c r="E302" s="11"/>
      <c r="F302" s="15" t="str">
        <f aca="false">IF($A302="","",IFERROR(INDEX(Team!$B$5:$B$64,MATCH($A302,Team!$A$5:$A$64,0)),"?"))</f>
        <v/>
      </c>
      <c r="G302" s="16" t="str">
        <f aca="false">IF(OR($A302="",$B302="",$C302="",$C302&lt;$B302),"",NETWORKDAYS($B302,$C302,Einstellungen!$I$7:$I$40))</f>
        <v/>
      </c>
      <c r="H302" s="16" t="str">
        <f aca="true">IF(OR($A302="",$B302="",$C302="",$C302&lt;$B302),"",IF(MIN($C302,Einstellungen!$B$4)&lt;MAX($B302,Einstellungen!$B$3),0,IFERROR(SUMPRODUCT(--(MOD(OFFSET(Konflikt!$G$4,MATCH($A302,Team!$A$5:$A$64,0),MAX($B302,Einstellungen!$B$3)-Einstellungen!$B$3,1,MIN($C302,Einstellungen!$B$4)-MAX($B302,Einstellungen!$B$3)+1),2)=1)),"?")))</f>
        <v/>
      </c>
      <c r="I302" s="16" t="str">
        <f aca="true">IF(OR($A302="",$B302="",$C302="",$C302&lt;$B302),"",IF(MIN($C302,Einstellungen!$B$4)&lt;MAX($B302,Einstellungen!$B$3),0,IFERROR(SUMPRODUCT(--(OFFSET(Konflikt!$G$4,MATCH($A302,Team!$A$5:$A$64,0),MAX($B302,Einstellungen!$B$3)-Einstellungen!$B$3,1,MIN($C302,Einstellungen!$B$4)-MAX($B302,Einstellungen!$B$3)+1)&gt;=2)),"?")))</f>
        <v/>
      </c>
      <c r="J302" s="15" t="str">
        <f aca="false">IF($A302="","",IF(OR($B302="",$C302=""),"Von und Bis eintragen",IF($C302&lt;$B302,"Bis liegt vor Von",IF(ISNA(MATCH($A302,Team!$A$5:$A$64,0)),"Name fehlt im Blatt Team",IF(N($H302)+N($I302)&gt;0,"Engpass – bitte absprechen",IF(OR($B302&lt;Einstellungen!$B$3,$C302&gt;Einstellungen!$B$4),"Teils außerhalb des Planungszeitraums","ok"))))))</f>
        <v/>
      </c>
    </row>
    <row r="303" customFormat="false" ht="15" hidden="false" customHeight="false" outlineLevel="0" collapsed="false">
      <c r="A303" s="11"/>
      <c r="B303" s="7"/>
      <c r="C303" s="7"/>
      <c r="D303" s="11"/>
      <c r="E303" s="11"/>
      <c r="F303" s="15" t="str">
        <f aca="false">IF($A303="","",IFERROR(INDEX(Team!$B$5:$B$64,MATCH($A303,Team!$A$5:$A$64,0)),"?"))</f>
        <v/>
      </c>
      <c r="G303" s="16" t="str">
        <f aca="false">IF(OR($A303="",$B303="",$C303="",$C303&lt;$B303),"",NETWORKDAYS($B303,$C303,Einstellungen!$I$7:$I$40))</f>
        <v/>
      </c>
      <c r="H303" s="16" t="str">
        <f aca="true">IF(OR($A303="",$B303="",$C303="",$C303&lt;$B303),"",IF(MIN($C303,Einstellungen!$B$4)&lt;MAX($B303,Einstellungen!$B$3),0,IFERROR(SUMPRODUCT(--(MOD(OFFSET(Konflikt!$G$4,MATCH($A303,Team!$A$5:$A$64,0),MAX($B303,Einstellungen!$B$3)-Einstellungen!$B$3,1,MIN($C303,Einstellungen!$B$4)-MAX($B303,Einstellungen!$B$3)+1),2)=1)),"?")))</f>
        <v/>
      </c>
      <c r="I303" s="16" t="str">
        <f aca="true">IF(OR($A303="",$B303="",$C303="",$C303&lt;$B303),"",IF(MIN($C303,Einstellungen!$B$4)&lt;MAX($B303,Einstellungen!$B$3),0,IFERROR(SUMPRODUCT(--(OFFSET(Konflikt!$G$4,MATCH($A303,Team!$A$5:$A$64,0),MAX($B303,Einstellungen!$B$3)-Einstellungen!$B$3,1,MIN($C303,Einstellungen!$B$4)-MAX($B303,Einstellungen!$B$3)+1)&gt;=2)),"?")))</f>
        <v/>
      </c>
      <c r="J303" s="15" t="str">
        <f aca="false">IF($A303="","",IF(OR($B303="",$C303=""),"Von und Bis eintragen",IF($C303&lt;$B303,"Bis liegt vor Von",IF(ISNA(MATCH($A303,Team!$A$5:$A$64,0)),"Name fehlt im Blatt Team",IF(N($H303)+N($I303)&gt;0,"Engpass – bitte absprechen",IF(OR($B303&lt;Einstellungen!$B$3,$C303&gt;Einstellungen!$B$4),"Teils außerhalb des Planungszeitraums","ok"))))))</f>
        <v/>
      </c>
    </row>
    <row r="304" customFormat="false" ht="15" hidden="false" customHeight="false" outlineLevel="0" collapsed="false">
      <c r="A304" s="11"/>
      <c r="B304" s="7"/>
      <c r="C304" s="7"/>
      <c r="D304" s="11"/>
      <c r="E304" s="11"/>
      <c r="F304" s="15" t="str">
        <f aca="false">IF($A304="","",IFERROR(INDEX(Team!$B$5:$B$64,MATCH($A304,Team!$A$5:$A$64,0)),"?"))</f>
        <v/>
      </c>
      <c r="G304" s="16" t="str">
        <f aca="false">IF(OR($A304="",$B304="",$C304="",$C304&lt;$B304),"",NETWORKDAYS($B304,$C304,Einstellungen!$I$7:$I$40))</f>
        <v/>
      </c>
      <c r="H304" s="16" t="str">
        <f aca="true">IF(OR($A304="",$B304="",$C304="",$C304&lt;$B304),"",IF(MIN($C304,Einstellungen!$B$4)&lt;MAX($B304,Einstellungen!$B$3),0,IFERROR(SUMPRODUCT(--(MOD(OFFSET(Konflikt!$G$4,MATCH($A304,Team!$A$5:$A$64,0),MAX($B304,Einstellungen!$B$3)-Einstellungen!$B$3,1,MIN($C304,Einstellungen!$B$4)-MAX($B304,Einstellungen!$B$3)+1),2)=1)),"?")))</f>
        <v/>
      </c>
      <c r="I304" s="16" t="str">
        <f aca="true">IF(OR($A304="",$B304="",$C304="",$C304&lt;$B304),"",IF(MIN($C304,Einstellungen!$B$4)&lt;MAX($B304,Einstellungen!$B$3),0,IFERROR(SUMPRODUCT(--(OFFSET(Konflikt!$G$4,MATCH($A304,Team!$A$5:$A$64,0),MAX($B304,Einstellungen!$B$3)-Einstellungen!$B$3,1,MIN($C304,Einstellungen!$B$4)-MAX($B304,Einstellungen!$B$3)+1)&gt;=2)),"?")))</f>
        <v/>
      </c>
      <c r="J304" s="15" t="str">
        <f aca="false">IF($A304="","",IF(OR($B304="",$C304=""),"Von und Bis eintragen",IF($C304&lt;$B304,"Bis liegt vor Von",IF(ISNA(MATCH($A304,Team!$A$5:$A$64,0)),"Name fehlt im Blatt Team",IF(N($H304)+N($I304)&gt;0,"Engpass – bitte absprechen",IF(OR($B304&lt;Einstellungen!$B$3,$C304&gt;Einstellungen!$B$4),"Teils außerhalb des Planungszeitraums","ok"))))))</f>
        <v/>
      </c>
    </row>
    <row r="305" customFormat="false" ht="15" hidden="false" customHeight="false" outlineLevel="0" collapsed="false">
      <c r="A305" s="11"/>
      <c r="B305" s="7"/>
      <c r="C305" s="7"/>
      <c r="D305" s="11"/>
      <c r="E305" s="11"/>
      <c r="F305" s="15" t="str">
        <f aca="false">IF($A305="","",IFERROR(INDEX(Team!$B$5:$B$64,MATCH($A305,Team!$A$5:$A$64,0)),"?"))</f>
        <v/>
      </c>
      <c r="G305" s="16" t="str">
        <f aca="false">IF(OR($A305="",$B305="",$C305="",$C305&lt;$B305),"",NETWORKDAYS($B305,$C305,Einstellungen!$I$7:$I$40))</f>
        <v/>
      </c>
      <c r="H305" s="16" t="str">
        <f aca="true">IF(OR($A305="",$B305="",$C305="",$C305&lt;$B305),"",IF(MIN($C305,Einstellungen!$B$4)&lt;MAX($B305,Einstellungen!$B$3),0,IFERROR(SUMPRODUCT(--(MOD(OFFSET(Konflikt!$G$4,MATCH($A305,Team!$A$5:$A$64,0),MAX($B305,Einstellungen!$B$3)-Einstellungen!$B$3,1,MIN($C305,Einstellungen!$B$4)-MAX($B305,Einstellungen!$B$3)+1),2)=1)),"?")))</f>
        <v/>
      </c>
      <c r="I305" s="16" t="str">
        <f aca="true">IF(OR($A305="",$B305="",$C305="",$C305&lt;$B305),"",IF(MIN($C305,Einstellungen!$B$4)&lt;MAX($B305,Einstellungen!$B$3),0,IFERROR(SUMPRODUCT(--(OFFSET(Konflikt!$G$4,MATCH($A305,Team!$A$5:$A$64,0),MAX($B305,Einstellungen!$B$3)-Einstellungen!$B$3,1,MIN($C305,Einstellungen!$B$4)-MAX($B305,Einstellungen!$B$3)+1)&gt;=2)),"?")))</f>
        <v/>
      </c>
      <c r="J305" s="15" t="str">
        <f aca="false">IF($A305="","",IF(OR($B305="",$C305=""),"Von und Bis eintragen",IF($C305&lt;$B305,"Bis liegt vor Von",IF(ISNA(MATCH($A305,Team!$A$5:$A$64,0)),"Name fehlt im Blatt Team",IF(N($H305)+N($I305)&gt;0,"Engpass – bitte absprechen",IF(OR($B305&lt;Einstellungen!$B$3,$C305&gt;Einstellungen!$B$4),"Teils außerhalb des Planungszeitraums","ok"))))))</f>
        <v/>
      </c>
    </row>
    <row r="306" customFormat="false" ht="15" hidden="false" customHeight="false" outlineLevel="0" collapsed="false">
      <c r="A306" s="11"/>
      <c r="B306" s="7"/>
      <c r="C306" s="7"/>
      <c r="D306" s="11"/>
      <c r="E306" s="11"/>
      <c r="F306" s="15" t="str">
        <f aca="false">IF($A306="","",IFERROR(INDEX(Team!$B$5:$B$64,MATCH($A306,Team!$A$5:$A$64,0)),"?"))</f>
        <v/>
      </c>
      <c r="G306" s="16" t="str">
        <f aca="false">IF(OR($A306="",$B306="",$C306="",$C306&lt;$B306),"",NETWORKDAYS($B306,$C306,Einstellungen!$I$7:$I$40))</f>
        <v/>
      </c>
      <c r="H306" s="16" t="str">
        <f aca="true">IF(OR($A306="",$B306="",$C306="",$C306&lt;$B306),"",IF(MIN($C306,Einstellungen!$B$4)&lt;MAX($B306,Einstellungen!$B$3),0,IFERROR(SUMPRODUCT(--(MOD(OFFSET(Konflikt!$G$4,MATCH($A306,Team!$A$5:$A$64,0),MAX($B306,Einstellungen!$B$3)-Einstellungen!$B$3,1,MIN($C306,Einstellungen!$B$4)-MAX($B306,Einstellungen!$B$3)+1),2)=1)),"?")))</f>
        <v/>
      </c>
      <c r="I306" s="16" t="str">
        <f aca="true">IF(OR($A306="",$B306="",$C306="",$C306&lt;$B306),"",IF(MIN($C306,Einstellungen!$B$4)&lt;MAX($B306,Einstellungen!$B$3),0,IFERROR(SUMPRODUCT(--(OFFSET(Konflikt!$G$4,MATCH($A306,Team!$A$5:$A$64,0),MAX($B306,Einstellungen!$B$3)-Einstellungen!$B$3,1,MIN($C306,Einstellungen!$B$4)-MAX($B306,Einstellungen!$B$3)+1)&gt;=2)),"?")))</f>
        <v/>
      </c>
      <c r="J306" s="15" t="str">
        <f aca="false">IF($A306="","",IF(OR($B306="",$C306=""),"Von und Bis eintragen",IF($C306&lt;$B306,"Bis liegt vor Von",IF(ISNA(MATCH($A306,Team!$A$5:$A$64,0)),"Name fehlt im Blatt Team",IF(N($H306)+N($I306)&gt;0,"Engpass – bitte absprechen",IF(OR($B306&lt;Einstellungen!$B$3,$C306&gt;Einstellungen!$B$4),"Teils außerhalb des Planungszeitraums","ok"))))))</f>
        <v/>
      </c>
    </row>
    <row r="307" customFormat="false" ht="15" hidden="false" customHeight="false" outlineLevel="0" collapsed="false">
      <c r="A307" s="11"/>
      <c r="B307" s="7"/>
      <c r="C307" s="7"/>
      <c r="D307" s="11"/>
      <c r="E307" s="11"/>
      <c r="F307" s="15" t="str">
        <f aca="false">IF($A307="","",IFERROR(INDEX(Team!$B$5:$B$64,MATCH($A307,Team!$A$5:$A$64,0)),"?"))</f>
        <v/>
      </c>
      <c r="G307" s="16" t="str">
        <f aca="false">IF(OR($A307="",$B307="",$C307="",$C307&lt;$B307),"",NETWORKDAYS($B307,$C307,Einstellungen!$I$7:$I$40))</f>
        <v/>
      </c>
      <c r="H307" s="16" t="str">
        <f aca="true">IF(OR($A307="",$B307="",$C307="",$C307&lt;$B307),"",IF(MIN($C307,Einstellungen!$B$4)&lt;MAX($B307,Einstellungen!$B$3),0,IFERROR(SUMPRODUCT(--(MOD(OFFSET(Konflikt!$G$4,MATCH($A307,Team!$A$5:$A$64,0),MAX($B307,Einstellungen!$B$3)-Einstellungen!$B$3,1,MIN($C307,Einstellungen!$B$4)-MAX($B307,Einstellungen!$B$3)+1),2)=1)),"?")))</f>
        <v/>
      </c>
      <c r="I307" s="16" t="str">
        <f aca="true">IF(OR($A307="",$B307="",$C307="",$C307&lt;$B307),"",IF(MIN($C307,Einstellungen!$B$4)&lt;MAX($B307,Einstellungen!$B$3),0,IFERROR(SUMPRODUCT(--(OFFSET(Konflikt!$G$4,MATCH($A307,Team!$A$5:$A$64,0),MAX($B307,Einstellungen!$B$3)-Einstellungen!$B$3,1,MIN($C307,Einstellungen!$B$4)-MAX($B307,Einstellungen!$B$3)+1)&gt;=2)),"?")))</f>
        <v/>
      </c>
      <c r="J307" s="15" t="str">
        <f aca="false">IF($A307="","",IF(OR($B307="",$C307=""),"Von und Bis eintragen",IF($C307&lt;$B307,"Bis liegt vor Von",IF(ISNA(MATCH($A307,Team!$A$5:$A$64,0)),"Name fehlt im Blatt Team",IF(N($H307)+N($I307)&gt;0,"Engpass – bitte absprechen",IF(OR($B307&lt;Einstellungen!$B$3,$C307&gt;Einstellungen!$B$4),"Teils außerhalb des Planungszeitraums","ok"))))))</f>
        <v/>
      </c>
    </row>
    <row r="308" customFormat="false" ht="15" hidden="false" customHeight="false" outlineLevel="0" collapsed="false">
      <c r="A308" s="11"/>
      <c r="B308" s="7"/>
      <c r="C308" s="7"/>
      <c r="D308" s="11"/>
      <c r="E308" s="11"/>
      <c r="F308" s="15" t="str">
        <f aca="false">IF($A308="","",IFERROR(INDEX(Team!$B$5:$B$64,MATCH($A308,Team!$A$5:$A$64,0)),"?"))</f>
        <v/>
      </c>
      <c r="G308" s="16" t="str">
        <f aca="false">IF(OR($A308="",$B308="",$C308="",$C308&lt;$B308),"",NETWORKDAYS($B308,$C308,Einstellungen!$I$7:$I$40))</f>
        <v/>
      </c>
      <c r="H308" s="16" t="str">
        <f aca="true">IF(OR($A308="",$B308="",$C308="",$C308&lt;$B308),"",IF(MIN($C308,Einstellungen!$B$4)&lt;MAX($B308,Einstellungen!$B$3),0,IFERROR(SUMPRODUCT(--(MOD(OFFSET(Konflikt!$G$4,MATCH($A308,Team!$A$5:$A$64,0),MAX($B308,Einstellungen!$B$3)-Einstellungen!$B$3,1,MIN($C308,Einstellungen!$B$4)-MAX($B308,Einstellungen!$B$3)+1),2)=1)),"?")))</f>
        <v/>
      </c>
      <c r="I308" s="16" t="str">
        <f aca="true">IF(OR($A308="",$B308="",$C308="",$C308&lt;$B308),"",IF(MIN($C308,Einstellungen!$B$4)&lt;MAX($B308,Einstellungen!$B$3),0,IFERROR(SUMPRODUCT(--(OFFSET(Konflikt!$G$4,MATCH($A308,Team!$A$5:$A$64,0),MAX($B308,Einstellungen!$B$3)-Einstellungen!$B$3,1,MIN($C308,Einstellungen!$B$4)-MAX($B308,Einstellungen!$B$3)+1)&gt;=2)),"?")))</f>
        <v/>
      </c>
      <c r="J308" s="15" t="str">
        <f aca="false">IF($A308="","",IF(OR($B308="",$C308=""),"Von und Bis eintragen",IF($C308&lt;$B308,"Bis liegt vor Von",IF(ISNA(MATCH($A308,Team!$A$5:$A$64,0)),"Name fehlt im Blatt Team",IF(N($H308)+N($I308)&gt;0,"Engpass – bitte absprechen",IF(OR($B308&lt;Einstellungen!$B$3,$C308&gt;Einstellungen!$B$4),"Teils außerhalb des Planungszeitraums","ok"))))))</f>
        <v/>
      </c>
    </row>
    <row r="309" customFormat="false" ht="15" hidden="false" customHeight="false" outlineLevel="0" collapsed="false">
      <c r="A309" s="11"/>
      <c r="B309" s="7"/>
      <c r="C309" s="7"/>
      <c r="D309" s="11"/>
      <c r="E309" s="11"/>
      <c r="F309" s="15" t="str">
        <f aca="false">IF($A309="","",IFERROR(INDEX(Team!$B$5:$B$64,MATCH($A309,Team!$A$5:$A$64,0)),"?"))</f>
        <v/>
      </c>
      <c r="G309" s="16" t="str">
        <f aca="false">IF(OR($A309="",$B309="",$C309="",$C309&lt;$B309),"",NETWORKDAYS($B309,$C309,Einstellungen!$I$7:$I$40))</f>
        <v/>
      </c>
      <c r="H309" s="16" t="str">
        <f aca="true">IF(OR($A309="",$B309="",$C309="",$C309&lt;$B309),"",IF(MIN($C309,Einstellungen!$B$4)&lt;MAX($B309,Einstellungen!$B$3),0,IFERROR(SUMPRODUCT(--(MOD(OFFSET(Konflikt!$G$4,MATCH($A309,Team!$A$5:$A$64,0),MAX($B309,Einstellungen!$B$3)-Einstellungen!$B$3,1,MIN($C309,Einstellungen!$B$4)-MAX($B309,Einstellungen!$B$3)+1),2)=1)),"?")))</f>
        <v/>
      </c>
      <c r="I309" s="16" t="str">
        <f aca="true">IF(OR($A309="",$B309="",$C309="",$C309&lt;$B309),"",IF(MIN($C309,Einstellungen!$B$4)&lt;MAX($B309,Einstellungen!$B$3),0,IFERROR(SUMPRODUCT(--(OFFSET(Konflikt!$G$4,MATCH($A309,Team!$A$5:$A$64,0),MAX($B309,Einstellungen!$B$3)-Einstellungen!$B$3,1,MIN($C309,Einstellungen!$B$4)-MAX($B309,Einstellungen!$B$3)+1)&gt;=2)),"?")))</f>
        <v/>
      </c>
      <c r="J309" s="15" t="str">
        <f aca="false">IF($A309="","",IF(OR($B309="",$C309=""),"Von und Bis eintragen",IF($C309&lt;$B309,"Bis liegt vor Von",IF(ISNA(MATCH($A309,Team!$A$5:$A$64,0)),"Name fehlt im Blatt Team",IF(N($H309)+N($I309)&gt;0,"Engpass – bitte absprechen",IF(OR($B309&lt;Einstellungen!$B$3,$C309&gt;Einstellungen!$B$4),"Teils außerhalb des Planungszeitraums","ok"))))))</f>
        <v/>
      </c>
    </row>
    <row r="310" customFormat="false" ht="15" hidden="false" customHeight="false" outlineLevel="0" collapsed="false">
      <c r="A310" s="11"/>
      <c r="B310" s="7"/>
      <c r="C310" s="7"/>
      <c r="D310" s="11"/>
      <c r="E310" s="11"/>
      <c r="F310" s="15" t="str">
        <f aca="false">IF($A310="","",IFERROR(INDEX(Team!$B$5:$B$64,MATCH($A310,Team!$A$5:$A$64,0)),"?"))</f>
        <v/>
      </c>
      <c r="G310" s="16" t="str">
        <f aca="false">IF(OR($A310="",$B310="",$C310="",$C310&lt;$B310),"",NETWORKDAYS($B310,$C310,Einstellungen!$I$7:$I$40))</f>
        <v/>
      </c>
      <c r="H310" s="16" t="str">
        <f aca="true">IF(OR($A310="",$B310="",$C310="",$C310&lt;$B310),"",IF(MIN($C310,Einstellungen!$B$4)&lt;MAX($B310,Einstellungen!$B$3),0,IFERROR(SUMPRODUCT(--(MOD(OFFSET(Konflikt!$G$4,MATCH($A310,Team!$A$5:$A$64,0),MAX($B310,Einstellungen!$B$3)-Einstellungen!$B$3,1,MIN($C310,Einstellungen!$B$4)-MAX($B310,Einstellungen!$B$3)+1),2)=1)),"?")))</f>
        <v/>
      </c>
      <c r="I310" s="16" t="str">
        <f aca="true">IF(OR($A310="",$B310="",$C310="",$C310&lt;$B310),"",IF(MIN($C310,Einstellungen!$B$4)&lt;MAX($B310,Einstellungen!$B$3),0,IFERROR(SUMPRODUCT(--(OFFSET(Konflikt!$G$4,MATCH($A310,Team!$A$5:$A$64,0),MAX($B310,Einstellungen!$B$3)-Einstellungen!$B$3,1,MIN($C310,Einstellungen!$B$4)-MAX($B310,Einstellungen!$B$3)+1)&gt;=2)),"?")))</f>
        <v/>
      </c>
      <c r="J310" s="15" t="str">
        <f aca="false">IF($A310="","",IF(OR($B310="",$C310=""),"Von und Bis eintragen",IF($C310&lt;$B310,"Bis liegt vor Von",IF(ISNA(MATCH($A310,Team!$A$5:$A$64,0)),"Name fehlt im Blatt Team",IF(N($H310)+N($I310)&gt;0,"Engpass – bitte absprechen",IF(OR($B310&lt;Einstellungen!$B$3,$C310&gt;Einstellungen!$B$4),"Teils außerhalb des Planungszeitraums","ok"))))))</f>
        <v/>
      </c>
    </row>
    <row r="311" customFormat="false" ht="15" hidden="false" customHeight="false" outlineLevel="0" collapsed="false">
      <c r="A311" s="11"/>
      <c r="B311" s="7"/>
      <c r="C311" s="7"/>
      <c r="D311" s="11"/>
      <c r="E311" s="11"/>
      <c r="F311" s="15" t="str">
        <f aca="false">IF($A311="","",IFERROR(INDEX(Team!$B$5:$B$64,MATCH($A311,Team!$A$5:$A$64,0)),"?"))</f>
        <v/>
      </c>
      <c r="G311" s="16" t="str">
        <f aca="false">IF(OR($A311="",$B311="",$C311="",$C311&lt;$B311),"",NETWORKDAYS($B311,$C311,Einstellungen!$I$7:$I$40))</f>
        <v/>
      </c>
      <c r="H311" s="16" t="str">
        <f aca="true">IF(OR($A311="",$B311="",$C311="",$C311&lt;$B311),"",IF(MIN($C311,Einstellungen!$B$4)&lt;MAX($B311,Einstellungen!$B$3),0,IFERROR(SUMPRODUCT(--(MOD(OFFSET(Konflikt!$G$4,MATCH($A311,Team!$A$5:$A$64,0),MAX($B311,Einstellungen!$B$3)-Einstellungen!$B$3,1,MIN($C311,Einstellungen!$B$4)-MAX($B311,Einstellungen!$B$3)+1),2)=1)),"?")))</f>
        <v/>
      </c>
      <c r="I311" s="16" t="str">
        <f aca="true">IF(OR($A311="",$B311="",$C311="",$C311&lt;$B311),"",IF(MIN($C311,Einstellungen!$B$4)&lt;MAX($B311,Einstellungen!$B$3),0,IFERROR(SUMPRODUCT(--(OFFSET(Konflikt!$G$4,MATCH($A311,Team!$A$5:$A$64,0),MAX($B311,Einstellungen!$B$3)-Einstellungen!$B$3,1,MIN($C311,Einstellungen!$B$4)-MAX($B311,Einstellungen!$B$3)+1)&gt;=2)),"?")))</f>
        <v/>
      </c>
      <c r="J311" s="15" t="str">
        <f aca="false">IF($A311="","",IF(OR($B311="",$C311=""),"Von und Bis eintragen",IF($C311&lt;$B311,"Bis liegt vor Von",IF(ISNA(MATCH($A311,Team!$A$5:$A$64,0)),"Name fehlt im Blatt Team",IF(N($H311)+N($I311)&gt;0,"Engpass – bitte absprechen",IF(OR($B311&lt;Einstellungen!$B$3,$C311&gt;Einstellungen!$B$4),"Teils außerhalb des Planungszeitraums","ok"))))))</f>
        <v/>
      </c>
    </row>
    <row r="312" customFormat="false" ht="15" hidden="false" customHeight="false" outlineLevel="0" collapsed="false">
      <c r="A312" s="11"/>
      <c r="B312" s="7"/>
      <c r="C312" s="7"/>
      <c r="D312" s="11"/>
      <c r="E312" s="11"/>
      <c r="F312" s="15" t="str">
        <f aca="false">IF($A312="","",IFERROR(INDEX(Team!$B$5:$B$64,MATCH($A312,Team!$A$5:$A$64,0)),"?"))</f>
        <v/>
      </c>
      <c r="G312" s="16" t="str">
        <f aca="false">IF(OR($A312="",$B312="",$C312="",$C312&lt;$B312),"",NETWORKDAYS($B312,$C312,Einstellungen!$I$7:$I$40))</f>
        <v/>
      </c>
      <c r="H312" s="16" t="str">
        <f aca="true">IF(OR($A312="",$B312="",$C312="",$C312&lt;$B312),"",IF(MIN($C312,Einstellungen!$B$4)&lt;MAX($B312,Einstellungen!$B$3),0,IFERROR(SUMPRODUCT(--(MOD(OFFSET(Konflikt!$G$4,MATCH($A312,Team!$A$5:$A$64,0),MAX($B312,Einstellungen!$B$3)-Einstellungen!$B$3,1,MIN($C312,Einstellungen!$B$4)-MAX($B312,Einstellungen!$B$3)+1),2)=1)),"?")))</f>
        <v/>
      </c>
      <c r="I312" s="16" t="str">
        <f aca="true">IF(OR($A312="",$B312="",$C312="",$C312&lt;$B312),"",IF(MIN($C312,Einstellungen!$B$4)&lt;MAX($B312,Einstellungen!$B$3),0,IFERROR(SUMPRODUCT(--(OFFSET(Konflikt!$G$4,MATCH($A312,Team!$A$5:$A$64,0),MAX($B312,Einstellungen!$B$3)-Einstellungen!$B$3,1,MIN($C312,Einstellungen!$B$4)-MAX($B312,Einstellungen!$B$3)+1)&gt;=2)),"?")))</f>
        <v/>
      </c>
      <c r="J312" s="15" t="str">
        <f aca="false">IF($A312="","",IF(OR($B312="",$C312=""),"Von und Bis eintragen",IF($C312&lt;$B312,"Bis liegt vor Von",IF(ISNA(MATCH($A312,Team!$A$5:$A$64,0)),"Name fehlt im Blatt Team",IF(N($H312)+N($I312)&gt;0,"Engpass – bitte absprechen",IF(OR($B312&lt;Einstellungen!$B$3,$C312&gt;Einstellungen!$B$4),"Teils außerhalb des Planungszeitraums","ok"))))))</f>
        <v/>
      </c>
    </row>
    <row r="313" customFormat="false" ht="15" hidden="false" customHeight="false" outlineLevel="0" collapsed="false">
      <c r="A313" s="11"/>
      <c r="B313" s="7"/>
      <c r="C313" s="7"/>
      <c r="D313" s="11"/>
      <c r="E313" s="11"/>
      <c r="F313" s="15" t="str">
        <f aca="false">IF($A313="","",IFERROR(INDEX(Team!$B$5:$B$64,MATCH($A313,Team!$A$5:$A$64,0)),"?"))</f>
        <v/>
      </c>
      <c r="G313" s="16" t="str">
        <f aca="false">IF(OR($A313="",$B313="",$C313="",$C313&lt;$B313),"",NETWORKDAYS($B313,$C313,Einstellungen!$I$7:$I$40))</f>
        <v/>
      </c>
      <c r="H313" s="16" t="str">
        <f aca="true">IF(OR($A313="",$B313="",$C313="",$C313&lt;$B313),"",IF(MIN($C313,Einstellungen!$B$4)&lt;MAX($B313,Einstellungen!$B$3),0,IFERROR(SUMPRODUCT(--(MOD(OFFSET(Konflikt!$G$4,MATCH($A313,Team!$A$5:$A$64,0),MAX($B313,Einstellungen!$B$3)-Einstellungen!$B$3,1,MIN($C313,Einstellungen!$B$4)-MAX($B313,Einstellungen!$B$3)+1),2)=1)),"?")))</f>
        <v/>
      </c>
      <c r="I313" s="16" t="str">
        <f aca="true">IF(OR($A313="",$B313="",$C313="",$C313&lt;$B313),"",IF(MIN($C313,Einstellungen!$B$4)&lt;MAX($B313,Einstellungen!$B$3),0,IFERROR(SUMPRODUCT(--(OFFSET(Konflikt!$G$4,MATCH($A313,Team!$A$5:$A$64,0),MAX($B313,Einstellungen!$B$3)-Einstellungen!$B$3,1,MIN($C313,Einstellungen!$B$4)-MAX($B313,Einstellungen!$B$3)+1)&gt;=2)),"?")))</f>
        <v/>
      </c>
      <c r="J313" s="15" t="str">
        <f aca="false">IF($A313="","",IF(OR($B313="",$C313=""),"Von und Bis eintragen",IF($C313&lt;$B313,"Bis liegt vor Von",IF(ISNA(MATCH($A313,Team!$A$5:$A$64,0)),"Name fehlt im Blatt Team",IF(N($H313)+N($I313)&gt;0,"Engpass – bitte absprechen",IF(OR($B313&lt;Einstellungen!$B$3,$C313&gt;Einstellungen!$B$4),"Teils außerhalb des Planungszeitraums","ok"))))))</f>
        <v/>
      </c>
    </row>
    <row r="314" customFormat="false" ht="15" hidden="false" customHeight="false" outlineLevel="0" collapsed="false">
      <c r="A314" s="11"/>
      <c r="B314" s="7"/>
      <c r="C314" s="7"/>
      <c r="D314" s="11"/>
      <c r="E314" s="11"/>
      <c r="F314" s="15" t="str">
        <f aca="false">IF($A314="","",IFERROR(INDEX(Team!$B$5:$B$64,MATCH($A314,Team!$A$5:$A$64,0)),"?"))</f>
        <v/>
      </c>
      <c r="G314" s="16" t="str">
        <f aca="false">IF(OR($A314="",$B314="",$C314="",$C314&lt;$B314),"",NETWORKDAYS($B314,$C314,Einstellungen!$I$7:$I$40))</f>
        <v/>
      </c>
      <c r="H314" s="16" t="str">
        <f aca="true">IF(OR($A314="",$B314="",$C314="",$C314&lt;$B314),"",IF(MIN($C314,Einstellungen!$B$4)&lt;MAX($B314,Einstellungen!$B$3),0,IFERROR(SUMPRODUCT(--(MOD(OFFSET(Konflikt!$G$4,MATCH($A314,Team!$A$5:$A$64,0),MAX($B314,Einstellungen!$B$3)-Einstellungen!$B$3,1,MIN($C314,Einstellungen!$B$4)-MAX($B314,Einstellungen!$B$3)+1),2)=1)),"?")))</f>
        <v/>
      </c>
      <c r="I314" s="16" t="str">
        <f aca="true">IF(OR($A314="",$B314="",$C314="",$C314&lt;$B314),"",IF(MIN($C314,Einstellungen!$B$4)&lt;MAX($B314,Einstellungen!$B$3),0,IFERROR(SUMPRODUCT(--(OFFSET(Konflikt!$G$4,MATCH($A314,Team!$A$5:$A$64,0),MAX($B314,Einstellungen!$B$3)-Einstellungen!$B$3,1,MIN($C314,Einstellungen!$B$4)-MAX($B314,Einstellungen!$B$3)+1)&gt;=2)),"?")))</f>
        <v/>
      </c>
      <c r="J314" s="15" t="str">
        <f aca="false">IF($A314="","",IF(OR($B314="",$C314=""),"Von und Bis eintragen",IF($C314&lt;$B314,"Bis liegt vor Von",IF(ISNA(MATCH($A314,Team!$A$5:$A$64,0)),"Name fehlt im Blatt Team",IF(N($H314)+N($I314)&gt;0,"Engpass – bitte absprechen",IF(OR($B314&lt;Einstellungen!$B$3,$C314&gt;Einstellungen!$B$4),"Teils außerhalb des Planungszeitraums","ok"))))))</f>
        <v/>
      </c>
    </row>
    <row r="315" customFormat="false" ht="15" hidden="false" customHeight="false" outlineLevel="0" collapsed="false">
      <c r="A315" s="11"/>
      <c r="B315" s="7"/>
      <c r="C315" s="7"/>
      <c r="D315" s="11"/>
      <c r="E315" s="11"/>
      <c r="F315" s="15" t="str">
        <f aca="false">IF($A315="","",IFERROR(INDEX(Team!$B$5:$B$64,MATCH($A315,Team!$A$5:$A$64,0)),"?"))</f>
        <v/>
      </c>
      <c r="G315" s="16" t="str">
        <f aca="false">IF(OR($A315="",$B315="",$C315="",$C315&lt;$B315),"",NETWORKDAYS($B315,$C315,Einstellungen!$I$7:$I$40))</f>
        <v/>
      </c>
      <c r="H315" s="16" t="str">
        <f aca="true">IF(OR($A315="",$B315="",$C315="",$C315&lt;$B315),"",IF(MIN($C315,Einstellungen!$B$4)&lt;MAX($B315,Einstellungen!$B$3),0,IFERROR(SUMPRODUCT(--(MOD(OFFSET(Konflikt!$G$4,MATCH($A315,Team!$A$5:$A$64,0),MAX($B315,Einstellungen!$B$3)-Einstellungen!$B$3,1,MIN($C315,Einstellungen!$B$4)-MAX($B315,Einstellungen!$B$3)+1),2)=1)),"?")))</f>
        <v/>
      </c>
      <c r="I315" s="16" t="str">
        <f aca="true">IF(OR($A315="",$B315="",$C315="",$C315&lt;$B315),"",IF(MIN($C315,Einstellungen!$B$4)&lt;MAX($B315,Einstellungen!$B$3),0,IFERROR(SUMPRODUCT(--(OFFSET(Konflikt!$G$4,MATCH($A315,Team!$A$5:$A$64,0),MAX($B315,Einstellungen!$B$3)-Einstellungen!$B$3,1,MIN($C315,Einstellungen!$B$4)-MAX($B315,Einstellungen!$B$3)+1)&gt;=2)),"?")))</f>
        <v/>
      </c>
      <c r="J315" s="15" t="str">
        <f aca="false">IF($A315="","",IF(OR($B315="",$C315=""),"Von und Bis eintragen",IF($C315&lt;$B315,"Bis liegt vor Von",IF(ISNA(MATCH($A315,Team!$A$5:$A$64,0)),"Name fehlt im Blatt Team",IF(N($H315)+N($I315)&gt;0,"Engpass – bitte absprechen",IF(OR($B315&lt;Einstellungen!$B$3,$C315&gt;Einstellungen!$B$4),"Teils außerhalb des Planungszeitraums","ok"))))))</f>
        <v/>
      </c>
    </row>
    <row r="316" customFormat="false" ht="15" hidden="false" customHeight="false" outlineLevel="0" collapsed="false">
      <c r="A316" s="11"/>
      <c r="B316" s="7"/>
      <c r="C316" s="7"/>
      <c r="D316" s="11"/>
      <c r="E316" s="11"/>
      <c r="F316" s="15" t="str">
        <f aca="false">IF($A316="","",IFERROR(INDEX(Team!$B$5:$B$64,MATCH($A316,Team!$A$5:$A$64,0)),"?"))</f>
        <v/>
      </c>
      <c r="G316" s="16" t="str">
        <f aca="false">IF(OR($A316="",$B316="",$C316="",$C316&lt;$B316),"",NETWORKDAYS($B316,$C316,Einstellungen!$I$7:$I$40))</f>
        <v/>
      </c>
      <c r="H316" s="16" t="str">
        <f aca="true">IF(OR($A316="",$B316="",$C316="",$C316&lt;$B316),"",IF(MIN($C316,Einstellungen!$B$4)&lt;MAX($B316,Einstellungen!$B$3),0,IFERROR(SUMPRODUCT(--(MOD(OFFSET(Konflikt!$G$4,MATCH($A316,Team!$A$5:$A$64,0),MAX($B316,Einstellungen!$B$3)-Einstellungen!$B$3,1,MIN($C316,Einstellungen!$B$4)-MAX($B316,Einstellungen!$B$3)+1),2)=1)),"?")))</f>
        <v/>
      </c>
      <c r="I316" s="16" t="str">
        <f aca="true">IF(OR($A316="",$B316="",$C316="",$C316&lt;$B316),"",IF(MIN($C316,Einstellungen!$B$4)&lt;MAX($B316,Einstellungen!$B$3),0,IFERROR(SUMPRODUCT(--(OFFSET(Konflikt!$G$4,MATCH($A316,Team!$A$5:$A$64,0),MAX($B316,Einstellungen!$B$3)-Einstellungen!$B$3,1,MIN($C316,Einstellungen!$B$4)-MAX($B316,Einstellungen!$B$3)+1)&gt;=2)),"?")))</f>
        <v/>
      </c>
      <c r="J316" s="15" t="str">
        <f aca="false">IF($A316="","",IF(OR($B316="",$C316=""),"Von und Bis eintragen",IF($C316&lt;$B316,"Bis liegt vor Von",IF(ISNA(MATCH($A316,Team!$A$5:$A$64,0)),"Name fehlt im Blatt Team",IF(N($H316)+N($I316)&gt;0,"Engpass – bitte absprechen",IF(OR($B316&lt;Einstellungen!$B$3,$C316&gt;Einstellungen!$B$4),"Teils außerhalb des Planungszeitraums","ok"))))))</f>
        <v/>
      </c>
    </row>
    <row r="317" customFormat="false" ht="15" hidden="false" customHeight="false" outlineLevel="0" collapsed="false">
      <c r="A317" s="11"/>
      <c r="B317" s="7"/>
      <c r="C317" s="7"/>
      <c r="D317" s="11"/>
      <c r="E317" s="11"/>
      <c r="F317" s="15" t="str">
        <f aca="false">IF($A317="","",IFERROR(INDEX(Team!$B$5:$B$64,MATCH($A317,Team!$A$5:$A$64,0)),"?"))</f>
        <v/>
      </c>
      <c r="G317" s="16" t="str">
        <f aca="false">IF(OR($A317="",$B317="",$C317="",$C317&lt;$B317),"",NETWORKDAYS($B317,$C317,Einstellungen!$I$7:$I$40))</f>
        <v/>
      </c>
      <c r="H317" s="16" t="str">
        <f aca="true">IF(OR($A317="",$B317="",$C317="",$C317&lt;$B317),"",IF(MIN($C317,Einstellungen!$B$4)&lt;MAX($B317,Einstellungen!$B$3),0,IFERROR(SUMPRODUCT(--(MOD(OFFSET(Konflikt!$G$4,MATCH($A317,Team!$A$5:$A$64,0),MAX($B317,Einstellungen!$B$3)-Einstellungen!$B$3,1,MIN($C317,Einstellungen!$B$4)-MAX($B317,Einstellungen!$B$3)+1),2)=1)),"?")))</f>
        <v/>
      </c>
      <c r="I317" s="16" t="str">
        <f aca="true">IF(OR($A317="",$B317="",$C317="",$C317&lt;$B317),"",IF(MIN($C317,Einstellungen!$B$4)&lt;MAX($B317,Einstellungen!$B$3),0,IFERROR(SUMPRODUCT(--(OFFSET(Konflikt!$G$4,MATCH($A317,Team!$A$5:$A$64,0),MAX($B317,Einstellungen!$B$3)-Einstellungen!$B$3,1,MIN($C317,Einstellungen!$B$4)-MAX($B317,Einstellungen!$B$3)+1)&gt;=2)),"?")))</f>
        <v/>
      </c>
      <c r="J317" s="15" t="str">
        <f aca="false">IF($A317="","",IF(OR($B317="",$C317=""),"Von und Bis eintragen",IF($C317&lt;$B317,"Bis liegt vor Von",IF(ISNA(MATCH($A317,Team!$A$5:$A$64,0)),"Name fehlt im Blatt Team",IF(N($H317)+N($I317)&gt;0,"Engpass – bitte absprechen",IF(OR($B317&lt;Einstellungen!$B$3,$C317&gt;Einstellungen!$B$4),"Teils außerhalb des Planungszeitraums","ok"))))))</f>
        <v/>
      </c>
    </row>
    <row r="318" customFormat="false" ht="15" hidden="false" customHeight="false" outlineLevel="0" collapsed="false">
      <c r="A318" s="11"/>
      <c r="B318" s="7"/>
      <c r="C318" s="7"/>
      <c r="D318" s="11"/>
      <c r="E318" s="11"/>
      <c r="F318" s="15" t="str">
        <f aca="false">IF($A318="","",IFERROR(INDEX(Team!$B$5:$B$64,MATCH($A318,Team!$A$5:$A$64,0)),"?"))</f>
        <v/>
      </c>
      <c r="G318" s="16" t="str">
        <f aca="false">IF(OR($A318="",$B318="",$C318="",$C318&lt;$B318),"",NETWORKDAYS($B318,$C318,Einstellungen!$I$7:$I$40))</f>
        <v/>
      </c>
      <c r="H318" s="16" t="str">
        <f aca="true">IF(OR($A318="",$B318="",$C318="",$C318&lt;$B318),"",IF(MIN($C318,Einstellungen!$B$4)&lt;MAX($B318,Einstellungen!$B$3),0,IFERROR(SUMPRODUCT(--(MOD(OFFSET(Konflikt!$G$4,MATCH($A318,Team!$A$5:$A$64,0),MAX($B318,Einstellungen!$B$3)-Einstellungen!$B$3,1,MIN($C318,Einstellungen!$B$4)-MAX($B318,Einstellungen!$B$3)+1),2)=1)),"?")))</f>
        <v/>
      </c>
      <c r="I318" s="16" t="str">
        <f aca="true">IF(OR($A318="",$B318="",$C318="",$C318&lt;$B318),"",IF(MIN($C318,Einstellungen!$B$4)&lt;MAX($B318,Einstellungen!$B$3),0,IFERROR(SUMPRODUCT(--(OFFSET(Konflikt!$G$4,MATCH($A318,Team!$A$5:$A$64,0),MAX($B318,Einstellungen!$B$3)-Einstellungen!$B$3,1,MIN($C318,Einstellungen!$B$4)-MAX($B318,Einstellungen!$B$3)+1)&gt;=2)),"?")))</f>
        <v/>
      </c>
      <c r="J318" s="15" t="str">
        <f aca="false">IF($A318="","",IF(OR($B318="",$C318=""),"Von und Bis eintragen",IF($C318&lt;$B318,"Bis liegt vor Von",IF(ISNA(MATCH($A318,Team!$A$5:$A$64,0)),"Name fehlt im Blatt Team",IF(N($H318)+N($I318)&gt;0,"Engpass – bitte absprechen",IF(OR($B318&lt;Einstellungen!$B$3,$C318&gt;Einstellungen!$B$4),"Teils außerhalb des Planungszeitraums","ok"))))))</f>
        <v/>
      </c>
    </row>
    <row r="319" customFormat="false" ht="15" hidden="false" customHeight="false" outlineLevel="0" collapsed="false">
      <c r="A319" s="11"/>
      <c r="B319" s="7"/>
      <c r="C319" s="7"/>
      <c r="D319" s="11"/>
      <c r="E319" s="11"/>
      <c r="F319" s="15" t="str">
        <f aca="false">IF($A319="","",IFERROR(INDEX(Team!$B$5:$B$64,MATCH($A319,Team!$A$5:$A$64,0)),"?"))</f>
        <v/>
      </c>
      <c r="G319" s="16" t="str">
        <f aca="false">IF(OR($A319="",$B319="",$C319="",$C319&lt;$B319),"",NETWORKDAYS($B319,$C319,Einstellungen!$I$7:$I$40))</f>
        <v/>
      </c>
      <c r="H319" s="16" t="str">
        <f aca="true">IF(OR($A319="",$B319="",$C319="",$C319&lt;$B319),"",IF(MIN($C319,Einstellungen!$B$4)&lt;MAX($B319,Einstellungen!$B$3),0,IFERROR(SUMPRODUCT(--(MOD(OFFSET(Konflikt!$G$4,MATCH($A319,Team!$A$5:$A$64,0),MAX($B319,Einstellungen!$B$3)-Einstellungen!$B$3,1,MIN($C319,Einstellungen!$B$4)-MAX($B319,Einstellungen!$B$3)+1),2)=1)),"?")))</f>
        <v/>
      </c>
      <c r="I319" s="16" t="str">
        <f aca="true">IF(OR($A319="",$B319="",$C319="",$C319&lt;$B319),"",IF(MIN($C319,Einstellungen!$B$4)&lt;MAX($B319,Einstellungen!$B$3),0,IFERROR(SUMPRODUCT(--(OFFSET(Konflikt!$G$4,MATCH($A319,Team!$A$5:$A$64,0),MAX($B319,Einstellungen!$B$3)-Einstellungen!$B$3,1,MIN($C319,Einstellungen!$B$4)-MAX($B319,Einstellungen!$B$3)+1)&gt;=2)),"?")))</f>
        <v/>
      </c>
      <c r="J319" s="15" t="str">
        <f aca="false">IF($A319="","",IF(OR($B319="",$C319=""),"Von und Bis eintragen",IF($C319&lt;$B319,"Bis liegt vor Von",IF(ISNA(MATCH($A319,Team!$A$5:$A$64,0)),"Name fehlt im Blatt Team",IF(N($H319)+N($I319)&gt;0,"Engpass – bitte absprechen",IF(OR($B319&lt;Einstellungen!$B$3,$C319&gt;Einstellungen!$B$4),"Teils außerhalb des Planungszeitraums","ok"))))))</f>
        <v/>
      </c>
    </row>
    <row r="320" customFormat="false" ht="15" hidden="false" customHeight="false" outlineLevel="0" collapsed="false">
      <c r="A320" s="11"/>
      <c r="B320" s="7"/>
      <c r="C320" s="7"/>
      <c r="D320" s="11"/>
      <c r="E320" s="11"/>
      <c r="F320" s="15" t="str">
        <f aca="false">IF($A320="","",IFERROR(INDEX(Team!$B$5:$B$64,MATCH($A320,Team!$A$5:$A$64,0)),"?"))</f>
        <v/>
      </c>
      <c r="G320" s="16" t="str">
        <f aca="false">IF(OR($A320="",$B320="",$C320="",$C320&lt;$B320),"",NETWORKDAYS($B320,$C320,Einstellungen!$I$7:$I$40))</f>
        <v/>
      </c>
      <c r="H320" s="16" t="str">
        <f aca="true">IF(OR($A320="",$B320="",$C320="",$C320&lt;$B320),"",IF(MIN($C320,Einstellungen!$B$4)&lt;MAX($B320,Einstellungen!$B$3),0,IFERROR(SUMPRODUCT(--(MOD(OFFSET(Konflikt!$G$4,MATCH($A320,Team!$A$5:$A$64,0),MAX($B320,Einstellungen!$B$3)-Einstellungen!$B$3,1,MIN($C320,Einstellungen!$B$4)-MAX($B320,Einstellungen!$B$3)+1),2)=1)),"?")))</f>
        <v/>
      </c>
      <c r="I320" s="16" t="str">
        <f aca="true">IF(OR($A320="",$B320="",$C320="",$C320&lt;$B320),"",IF(MIN($C320,Einstellungen!$B$4)&lt;MAX($B320,Einstellungen!$B$3),0,IFERROR(SUMPRODUCT(--(OFFSET(Konflikt!$G$4,MATCH($A320,Team!$A$5:$A$64,0),MAX($B320,Einstellungen!$B$3)-Einstellungen!$B$3,1,MIN($C320,Einstellungen!$B$4)-MAX($B320,Einstellungen!$B$3)+1)&gt;=2)),"?")))</f>
        <v/>
      </c>
      <c r="J320" s="15" t="str">
        <f aca="false">IF($A320="","",IF(OR($B320="",$C320=""),"Von und Bis eintragen",IF($C320&lt;$B320,"Bis liegt vor Von",IF(ISNA(MATCH($A320,Team!$A$5:$A$64,0)),"Name fehlt im Blatt Team",IF(N($H320)+N($I320)&gt;0,"Engpass – bitte absprechen",IF(OR($B320&lt;Einstellungen!$B$3,$C320&gt;Einstellungen!$B$4),"Teils außerhalb des Planungszeitraums","ok"))))))</f>
        <v/>
      </c>
    </row>
    <row r="321" customFormat="false" ht="15" hidden="false" customHeight="false" outlineLevel="0" collapsed="false">
      <c r="A321" s="11"/>
      <c r="B321" s="7"/>
      <c r="C321" s="7"/>
      <c r="D321" s="11"/>
      <c r="E321" s="11"/>
      <c r="F321" s="15" t="str">
        <f aca="false">IF($A321="","",IFERROR(INDEX(Team!$B$5:$B$64,MATCH($A321,Team!$A$5:$A$64,0)),"?"))</f>
        <v/>
      </c>
      <c r="G321" s="16" t="str">
        <f aca="false">IF(OR($A321="",$B321="",$C321="",$C321&lt;$B321),"",NETWORKDAYS($B321,$C321,Einstellungen!$I$7:$I$40))</f>
        <v/>
      </c>
      <c r="H321" s="16" t="str">
        <f aca="true">IF(OR($A321="",$B321="",$C321="",$C321&lt;$B321),"",IF(MIN($C321,Einstellungen!$B$4)&lt;MAX($B321,Einstellungen!$B$3),0,IFERROR(SUMPRODUCT(--(MOD(OFFSET(Konflikt!$G$4,MATCH($A321,Team!$A$5:$A$64,0),MAX($B321,Einstellungen!$B$3)-Einstellungen!$B$3,1,MIN($C321,Einstellungen!$B$4)-MAX($B321,Einstellungen!$B$3)+1),2)=1)),"?")))</f>
        <v/>
      </c>
      <c r="I321" s="16" t="str">
        <f aca="true">IF(OR($A321="",$B321="",$C321="",$C321&lt;$B321),"",IF(MIN($C321,Einstellungen!$B$4)&lt;MAX($B321,Einstellungen!$B$3),0,IFERROR(SUMPRODUCT(--(OFFSET(Konflikt!$G$4,MATCH($A321,Team!$A$5:$A$64,0),MAX($B321,Einstellungen!$B$3)-Einstellungen!$B$3,1,MIN($C321,Einstellungen!$B$4)-MAX($B321,Einstellungen!$B$3)+1)&gt;=2)),"?")))</f>
        <v/>
      </c>
      <c r="J321" s="15" t="str">
        <f aca="false">IF($A321="","",IF(OR($B321="",$C321=""),"Von und Bis eintragen",IF($C321&lt;$B321,"Bis liegt vor Von",IF(ISNA(MATCH($A321,Team!$A$5:$A$64,0)),"Name fehlt im Blatt Team",IF(N($H321)+N($I321)&gt;0,"Engpass – bitte absprechen",IF(OR($B321&lt;Einstellungen!$B$3,$C321&gt;Einstellungen!$B$4),"Teils außerhalb des Planungszeitraums","ok"))))))</f>
        <v/>
      </c>
    </row>
    <row r="322" customFormat="false" ht="15" hidden="false" customHeight="false" outlineLevel="0" collapsed="false">
      <c r="A322" s="11"/>
      <c r="B322" s="7"/>
      <c r="C322" s="7"/>
      <c r="D322" s="11"/>
      <c r="E322" s="11"/>
      <c r="F322" s="15" t="str">
        <f aca="false">IF($A322="","",IFERROR(INDEX(Team!$B$5:$B$64,MATCH($A322,Team!$A$5:$A$64,0)),"?"))</f>
        <v/>
      </c>
      <c r="G322" s="16" t="str">
        <f aca="false">IF(OR($A322="",$B322="",$C322="",$C322&lt;$B322),"",NETWORKDAYS($B322,$C322,Einstellungen!$I$7:$I$40))</f>
        <v/>
      </c>
      <c r="H322" s="16" t="str">
        <f aca="true">IF(OR($A322="",$B322="",$C322="",$C322&lt;$B322),"",IF(MIN($C322,Einstellungen!$B$4)&lt;MAX($B322,Einstellungen!$B$3),0,IFERROR(SUMPRODUCT(--(MOD(OFFSET(Konflikt!$G$4,MATCH($A322,Team!$A$5:$A$64,0),MAX($B322,Einstellungen!$B$3)-Einstellungen!$B$3,1,MIN($C322,Einstellungen!$B$4)-MAX($B322,Einstellungen!$B$3)+1),2)=1)),"?")))</f>
        <v/>
      </c>
      <c r="I322" s="16" t="str">
        <f aca="true">IF(OR($A322="",$B322="",$C322="",$C322&lt;$B322),"",IF(MIN($C322,Einstellungen!$B$4)&lt;MAX($B322,Einstellungen!$B$3),0,IFERROR(SUMPRODUCT(--(OFFSET(Konflikt!$G$4,MATCH($A322,Team!$A$5:$A$64,0),MAX($B322,Einstellungen!$B$3)-Einstellungen!$B$3,1,MIN($C322,Einstellungen!$B$4)-MAX($B322,Einstellungen!$B$3)+1)&gt;=2)),"?")))</f>
        <v/>
      </c>
      <c r="J322" s="15" t="str">
        <f aca="false">IF($A322="","",IF(OR($B322="",$C322=""),"Von und Bis eintragen",IF($C322&lt;$B322,"Bis liegt vor Von",IF(ISNA(MATCH($A322,Team!$A$5:$A$64,0)),"Name fehlt im Blatt Team",IF(N($H322)+N($I322)&gt;0,"Engpass – bitte absprechen",IF(OR($B322&lt;Einstellungen!$B$3,$C322&gt;Einstellungen!$B$4),"Teils außerhalb des Planungszeitraums","ok"))))))</f>
        <v/>
      </c>
    </row>
    <row r="323" customFormat="false" ht="15" hidden="false" customHeight="false" outlineLevel="0" collapsed="false">
      <c r="A323" s="11"/>
      <c r="B323" s="7"/>
      <c r="C323" s="7"/>
      <c r="D323" s="11"/>
      <c r="E323" s="11"/>
      <c r="F323" s="15" t="str">
        <f aca="false">IF($A323="","",IFERROR(INDEX(Team!$B$5:$B$64,MATCH($A323,Team!$A$5:$A$64,0)),"?"))</f>
        <v/>
      </c>
      <c r="G323" s="16" t="str">
        <f aca="false">IF(OR($A323="",$B323="",$C323="",$C323&lt;$B323),"",NETWORKDAYS($B323,$C323,Einstellungen!$I$7:$I$40))</f>
        <v/>
      </c>
      <c r="H323" s="16" t="str">
        <f aca="true">IF(OR($A323="",$B323="",$C323="",$C323&lt;$B323),"",IF(MIN($C323,Einstellungen!$B$4)&lt;MAX($B323,Einstellungen!$B$3),0,IFERROR(SUMPRODUCT(--(MOD(OFFSET(Konflikt!$G$4,MATCH($A323,Team!$A$5:$A$64,0),MAX($B323,Einstellungen!$B$3)-Einstellungen!$B$3,1,MIN($C323,Einstellungen!$B$4)-MAX($B323,Einstellungen!$B$3)+1),2)=1)),"?")))</f>
        <v/>
      </c>
      <c r="I323" s="16" t="str">
        <f aca="true">IF(OR($A323="",$B323="",$C323="",$C323&lt;$B323),"",IF(MIN($C323,Einstellungen!$B$4)&lt;MAX($B323,Einstellungen!$B$3),0,IFERROR(SUMPRODUCT(--(OFFSET(Konflikt!$G$4,MATCH($A323,Team!$A$5:$A$64,0),MAX($B323,Einstellungen!$B$3)-Einstellungen!$B$3,1,MIN($C323,Einstellungen!$B$4)-MAX($B323,Einstellungen!$B$3)+1)&gt;=2)),"?")))</f>
        <v/>
      </c>
      <c r="J323" s="15" t="str">
        <f aca="false">IF($A323="","",IF(OR($B323="",$C323=""),"Von und Bis eintragen",IF($C323&lt;$B323,"Bis liegt vor Von",IF(ISNA(MATCH($A323,Team!$A$5:$A$64,0)),"Name fehlt im Blatt Team",IF(N($H323)+N($I323)&gt;0,"Engpass – bitte absprechen",IF(OR($B323&lt;Einstellungen!$B$3,$C323&gt;Einstellungen!$B$4),"Teils außerhalb des Planungszeitraums","ok"))))))</f>
        <v/>
      </c>
    </row>
    <row r="324" customFormat="false" ht="15" hidden="false" customHeight="false" outlineLevel="0" collapsed="false">
      <c r="A324" s="11"/>
      <c r="B324" s="7"/>
      <c r="C324" s="7"/>
      <c r="D324" s="11"/>
      <c r="E324" s="11"/>
      <c r="F324" s="15" t="str">
        <f aca="false">IF($A324="","",IFERROR(INDEX(Team!$B$5:$B$64,MATCH($A324,Team!$A$5:$A$64,0)),"?"))</f>
        <v/>
      </c>
      <c r="G324" s="16" t="str">
        <f aca="false">IF(OR($A324="",$B324="",$C324="",$C324&lt;$B324),"",NETWORKDAYS($B324,$C324,Einstellungen!$I$7:$I$40))</f>
        <v/>
      </c>
      <c r="H324" s="16" t="str">
        <f aca="true">IF(OR($A324="",$B324="",$C324="",$C324&lt;$B324),"",IF(MIN($C324,Einstellungen!$B$4)&lt;MAX($B324,Einstellungen!$B$3),0,IFERROR(SUMPRODUCT(--(MOD(OFFSET(Konflikt!$G$4,MATCH($A324,Team!$A$5:$A$64,0),MAX($B324,Einstellungen!$B$3)-Einstellungen!$B$3,1,MIN($C324,Einstellungen!$B$4)-MAX($B324,Einstellungen!$B$3)+1),2)=1)),"?")))</f>
        <v/>
      </c>
      <c r="I324" s="16" t="str">
        <f aca="true">IF(OR($A324="",$B324="",$C324="",$C324&lt;$B324),"",IF(MIN($C324,Einstellungen!$B$4)&lt;MAX($B324,Einstellungen!$B$3),0,IFERROR(SUMPRODUCT(--(OFFSET(Konflikt!$G$4,MATCH($A324,Team!$A$5:$A$64,0),MAX($B324,Einstellungen!$B$3)-Einstellungen!$B$3,1,MIN($C324,Einstellungen!$B$4)-MAX($B324,Einstellungen!$B$3)+1)&gt;=2)),"?")))</f>
        <v/>
      </c>
      <c r="J324" s="15" t="str">
        <f aca="false">IF($A324="","",IF(OR($B324="",$C324=""),"Von und Bis eintragen",IF($C324&lt;$B324,"Bis liegt vor Von",IF(ISNA(MATCH($A324,Team!$A$5:$A$64,0)),"Name fehlt im Blatt Team",IF(N($H324)+N($I324)&gt;0,"Engpass – bitte absprechen",IF(OR($B324&lt;Einstellungen!$B$3,$C324&gt;Einstellungen!$B$4),"Teils außerhalb des Planungszeitraums","ok"))))))</f>
        <v/>
      </c>
    </row>
    <row r="325" customFormat="false" ht="15" hidden="false" customHeight="false" outlineLevel="0" collapsed="false">
      <c r="A325" s="11"/>
      <c r="B325" s="7"/>
      <c r="C325" s="7"/>
      <c r="D325" s="11"/>
      <c r="E325" s="11"/>
      <c r="F325" s="15" t="str">
        <f aca="false">IF($A325="","",IFERROR(INDEX(Team!$B$5:$B$64,MATCH($A325,Team!$A$5:$A$64,0)),"?"))</f>
        <v/>
      </c>
      <c r="G325" s="16" t="str">
        <f aca="false">IF(OR($A325="",$B325="",$C325="",$C325&lt;$B325),"",NETWORKDAYS($B325,$C325,Einstellungen!$I$7:$I$40))</f>
        <v/>
      </c>
      <c r="H325" s="16" t="str">
        <f aca="true">IF(OR($A325="",$B325="",$C325="",$C325&lt;$B325),"",IF(MIN($C325,Einstellungen!$B$4)&lt;MAX($B325,Einstellungen!$B$3),0,IFERROR(SUMPRODUCT(--(MOD(OFFSET(Konflikt!$G$4,MATCH($A325,Team!$A$5:$A$64,0),MAX($B325,Einstellungen!$B$3)-Einstellungen!$B$3,1,MIN($C325,Einstellungen!$B$4)-MAX($B325,Einstellungen!$B$3)+1),2)=1)),"?")))</f>
        <v/>
      </c>
      <c r="I325" s="16" t="str">
        <f aca="true">IF(OR($A325="",$B325="",$C325="",$C325&lt;$B325),"",IF(MIN($C325,Einstellungen!$B$4)&lt;MAX($B325,Einstellungen!$B$3),0,IFERROR(SUMPRODUCT(--(OFFSET(Konflikt!$G$4,MATCH($A325,Team!$A$5:$A$64,0),MAX($B325,Einstellungen!$B$3)-Einstellungen!$B$3,1,MIN($C325,Einstellungen!$B$4)-MAX($B325,Einstellungen!$B$3)+1)&gt;=2)),"?")))</f>
        <v/>
      </c>
      <c r="J325" s="15" t="str">
        <f aca="false">IF($A325="","",IF(OR($B325="",$C325=""),"Von und Bis eintragen",IF($C325&lt;$B325,"Bis liegt vor Von",IF(ISNA(MATCH($A325,Team!$A$5:$A$64,0)),"Name fehlt im Blatt Team",IF(N($H325)+N($I325)&gt;0,"Engpass – bitte absprechen",IF(OR($B325&lt;Einstellungen!$B$3,$C325&gt;Einstellungen!$B$4),"Teils außerhalb des Planungszeitraums","ok"))))))</f>
        <v/>
      </c>
    </row>
    <row r="326" customFormat="false" ht="15" hidden="false" customHeight="false" outlineLevel="0" collapsed="false">
      <c r="A326" s="11"/>
      <c r="B326" s="7"/>
      <c r="C326" s="7"/>
      <c r="D326" s="11"/>
      <c r="E326" s="11"/>
      <c r="F326" s="15" t="str">
        <f aca="false">IF($A326="","",IFERROR(INDEX(Team!$B$5:$B$64,MATCH($A326,Team!$A$5:$A$64,0)),"?"))</f>
        <v/>
      </c>
      <c r="G326" s="16" t="str">
        <f aca="false">IF(OR($A326="",$B326="",$C326="",$C326&lt;$B326),"",NETWORKDAYS($B326,$C326,Einstellungen!$I$7:$I$40))</f>
        <v/>
      </c>
      <c r="H326" s="16" t="str">
        <f aca="true">IF(OR($A326="",$B326="",$C326="",$C326&lt;$B326),"",IF(MIN($C326,Einstellungen!$B$4)&lt;MAX($B326,Einstellungen!$B$3),0,IFERROR(SUMPRODUCT(--(MOD(OFFSET(Konflikt!$G$4,MATCH($A326,Team!$A$5:$A$64,0),MAX($B326,Einstellungen!$B$3)-Einstellungen!$B$3,1,MIN($C326,Einstellungen!$B$4)-MAX($B326,Einstellungen!$B$3)+1),2)=1)),"?")))</f>
        <v/>
      </c>
      <c r="I326" s="16" t="str">
        <f aca="true">IF(OR($A326="",$B326="",$C326="",$C326&lt;$B326),"",IF(MIN($C326,Einstellungen!$B$4)&lt;MAX($B326,Einstellungen!$B$3),0,IFERROR(SUMPRODUCT(--(OFFSET(Konflikt!$G$4,MATCH($A326,Team!$A$5:$A$64,0),MAX($B326,Einstellungen!$B$3)-Einstellungen!$B$3,1,MIN($C326,Einstellungen!$B$4)-MAX($B326,Einstellungen!$B$3)+1)&gt;=2)),"?")))</f>
        <v/>
      </c>
      <c r="J326" s="15" t="str">
        <f aca="false">IF($A326="","",IF(OR($B326="",$C326=""),"Von und Bis eintragen",IF($C326&lt;$B326,"Bis liegt vor Von",IF(ISNA(MATCH($A326,Team!$A$5:$A$64,0)),"Name fehlt im Blatt Team",IF(N($H326)+N($I326)&gt;0,"Engpass – bitte absprechen",IF(OR($B326&lt;Einstellungen!$B$3,$C326&gt;Einstellungen!$B$4),"Teils außerhalb des Planungszeitraums","ok"))))))</f>
        <v/>
      </c>
    </row>
    <row r="327" customFormat="false" ht="15" hidden="false" customHeight="false" outlineLevel="0" collapsed="false">
      <c r="A327" s="11"/>
      <c r="B327" s="7"/>
      <c r="C327" s="7"/>
      <c r="D327" s="11"/>
      <c r="E327" s="11"/>
      <c r="F327" s="15" t="str">
        <f aca="false">IF($A327="","",IFERROR(INDEX(Team!$B$5:$B$64,MATCH($A327,Team!$A$5:$A$64,0)),"?"))</f>
        <v/>
      </c>
      <c r="G327" s="16" t="str">
        <f aca="false">IF(OR($A327="",$B327="",$C327="",$C327&lt;$B327),"",NETWORKDAYS($B327,$C327,Einstellungen!$I$7:$I$40))</f>
        <v/>
      </c>
      <c r="H327" s="16" t="str">
        <f aca="true">IF(OR($A327="",$B327="",$C327="",$C327&lt;$B327),"",IF(MIN($C327,Einstellungen!$B$4)&lt;MAX($B327,Einstellungen!$B$3),0,IFERROR(SUMPRODUCT(--(MOD(OFFSET(Konflikt!$G$4,MATCH($A327,Team!$A$5:$A$64,0),MAX($B327,Einstellungen!$B$3)-Einstellungen!$B$3,1,MIN($C327,Einstellungen!$B$4)-MAX($B327,Einstellungen!$B$3)+1),2)=1)),"?")))</f>
        <v/>
      </c>
      <c r="I327" s="16" t="str">
        <f aca="true">IF(OR($A327="",$B327="",$C327="",$C327&lt;$B327),"",IF(MIN($C327,Einstellungen!$B$4)&lt;MAX($B327,Einstellungen!$B$3),0,IFERROR(SUMPRODUCT(--(OFFSET(Konflikt!$G$4,MATCH($A327,Team!$A$5:$A$64,0),MAX($B327,Einstellungen!$B$3)-Einstellungen!$B$3,1,MIN($C327,Einstellungen!$B$4)-MAX($B327,Einstellungen!$B$3)+1)&gt;=2)),"?")))</f>
        <v/>
      </c>
      <c r="J327" s="15" t="str">
        <f aca="false">IF($A327="","",IF(OR($B327="",$C327=""),"Von und Bis eintragen",IF($C327&lt;$B327,"Bis liegt vor Von",IF(ISNA(MATCH($A327,Team!$A$5:$A$64,0)),"Name fehlt im Blatt Team",IF(N($H327)+N($I327)&gt;0,"Engpass – bitte absprechen",IF(OR($B327&lt;Einstellungen!$B$3,$C327&gt;Einstellungen!$B$4),"Teils außerhalb des Planungszeitraums","ok"))))))</f>
        <v/>
      </c>
    </row>
    <row r="328" customFormat="false" ht="15" hidden="false" customHeight="false" outlineLevel="0" collapsed="false">
      <c r="A328" s="11"/>
      <c r="B328" s="7"/>
      <c r="C328" s="7"/>
      <c r="D328" s="11"/>
      <c r="E328" s="11"/>
      <c r="F328" s="15" t="str">
        <f aca="false">IF($A328="","",IFERROR(INDEX(Team!$B$5:$B$64,MATCH($A328,Team!$A$5:$A$64,0)),"?"))</f>
        <v/>
      </c>
      <c r="G328" s="16" t="str">
        <f aca="false">IF(OR($A328="",$B328="",$C328="",$C328&lt;$B328),"",NETWORKDAYS($B328,$C328,Einstellungen!$I$7:$I$40))</f>
        <v/>
      </c>
      <c r="H328" s="16" t="str">
        <f aca="true">IF(OR($A328="",$B328="",$C328="",$C328&lt;$B328),"",IF(MIN($C328,Einstellungen!$B$4)&lt;MAX($B328,Einstellungen!$B$3),0,IFERROR(SUMPRODUCT(--(MOD(OFFSET(Konflikt!$G$4,MATCH($A328,Team!$A$5:$A$64,0),MAX($B328,Einstellungen!$B$3)-Einstellungen!$B$3,1,MIN($C328,Einstellungen!$B$4)-MAX($B328,Einstellungen!$B$3)+1),2)=1)),"?")))</f>
        <v/>
      </c>
      <c r="I328" s="16" t="str">
        <f aca="true">IF(OR($A328="",$B328="",$C328="",$C328&lt;$B328),"",IF(MIN($C328,Einstellungen!$B$4)&lt;MAX($B328,Einstellungen!$B$3),0,IFERROR(SUMPRODUCT(--(OFFSET(Konflikt!$G$4,MATCH($A328,Team!$A$5:$A$64,0),MAX($B328,Einstellungen!$B$3)-Einstellungen!$B$3,1,MIN($C328,Einstellungen!$B$4)-MAX($B328,Einstellungen!$B$3)+1)&gt;=2)),"?")))</f>
        <v/>
      </c>
      <c r="J328" s="15" t="str">
        <f aca="false">IF($A328="","",IF(OR($B328="",$C328=""),"Von und Bis eintragen",IF($C328&lt;$B328,"Bis liegt vor Von",IF(ISNA(MATCH($A328,Team!$A$5:$A$64,0)),"Name fehlt im Blatt Team",IF(N($H328)+N($I328)&gt;0,"Engpass – bitte absprechen",IF(OR($B328&lt;Einstellungen!$B$3,$C328&gt;Einstellungen!$B$4),"Teils außerhalb des Planungszeitraums","ok"))))))</f>
        <v/>
      </c>
    </row>
    <row r="329" customFormat="false" ht="15" hidden="false" customHeight="false" outlineLevel="0" collapsed="false">
      <c r="A329" s="11"/>
      <c r="B329" s="7"/>
      <c r="C329" s="7"/>
      <c r="D329" s="11"/>
      <c r="E329" s="11"/>
      <c r="F329" s="15" t="str">
        <f aca="false">IF($A329="","",IFERROR(INDEX(Team!$B$5:$B$64,MATCH($A329,Team!$A$5:$A$64,0)),"?"))</f>
        <v/>
      </c>
      <c r="G329" s="16" t="str">
        <f aca="false">IF(OR($A329="",$B329="",$C329="",$C329&lt;$B329),"",NETWORKDAYS($B329,$C329,Einstellungen!$I$7:$I$40))</f>
        <v/>
      </c>
      <c r="H329" s="16" t="str">
        <f aca="true">IF(OR($A329="",$B329="",$C329="",$C329&lt;$B329),"",IF(MIN($C329,Einstellungen!$B$4)&lt;MAX($B329,Einstellungen!$B$3),0,IFERROR(SUMPRODUCT(--(MOD(OFFSET(Konflikt!$G$4,MATCH($A329,Team!$A$5:$A$64,0),MAX($B329,Einstellungen!$B$3)-Einstellungen!$B$3,1,MIN($C329,Einstellungen!$B$4)-MAX($B329,Einstellungen!$B$3)+1),2)=1)),"?")))</f>
        <v/>
      </c>
      <c r="I329" s="16" t="str">
        <f aca="true">IF(OR($A329="",$B329="",$C329="",$C329&lt;$B329),"",IF(MIN($C329,Einstellungen!$B$4)&lt;MAX($B329,Einstellungen!$B$3),0,IFERROR(SUMPRODUCT(--(OFFSET(Konflikt!$G$4,MATCH($A329,Team!$A$5:$A$64,0),MAX($B329,Einstellungen!$B$3)-Einstellungen!$B$3,1,MIN($C329,Einstellungen!$B$4)-MAX($B329,Einstellungen!$B$3)+1)&gt;=2)),"?")))</f>
        <v/>
      </c>
      <c r="J329" s="15" t="str">
        <f aca="false">IF($A329="","",IF(OR($B329="",$C329=""),"Von und Bis eintragen",IF($C329&lt;$B329,"Bis liegt vor Von",IF(ISNA(MATCH($A329,Team!$A$5:$A$64,0)),"Name fehlt im Blatt Team",IF(N($H329)+N($I329)&gt;0,"Engpass – bitte absprechen",IF(OR($B329&lt;Einstellungen!$B$3,$C329&gt;Einstellungen!$B$4),"Teils außerhalb des Planungszeitraums","ok"))))))</f>
        <v/>
      </c>
    </row>
    <row r="330" customFormat="false" ht="15" hidden="false" customHeight="false" outlineLevel="0" collapsed="false">
      <c r="A330" s="11"/>
      <c r="B330" s="7"/>
      <c r="C330" s="7"/>
      <c r="D330" s="11"/>
      <c r="E330" s="11"/>
      <c r="F330" s="15" t="str">
        <f aca="false">IF($A330="","",IFERROR(INDEX(Team!$B$5:$B$64,MATCH($A330,Team!$A$5:$A$64,0)),"?"))</f>
        <v/>
      </c>
      <c r="G330" s="16" t="str">
        <f aca="false">IF(OR($A330="",$B330="",$C330="",$C330&lt;$B330),"",NETWORKDAYS($B330,$C330,Einstellungen!$I$7:$I$40))</f>
        <v/>
      </c>
      <c r="H330" s="16" t="str">
        <f aca="true">IF(OR($A330="",$B330="",$C330="",$C330&lt;$B330),"",IF(MIN($C330,Einstellungen!$B$4)&lt;MAX($B330,Einstellungen!$B$3),0,IFERROR(SUMPRODUCT(--(MOD(OFFSET(Konflikt!$G$4,MATCH($A330,Team!$A$5:$A$64,0),MAX($B330,Einstellungen!$B$3)-Einstellungen!$B$3,1,MIN($C330,Einstellungen!$B$4)-MAX($B330,Einstellungen!$B$3)+1),2)=1)),"?")))</f>
        <v/>
      </c>
      <c r="I330" s="16" t="str">
        <f aca="true">IF(OR($A330="",$B330="",$C330="",$C330&lt;$B330),"",IF(MIN($C330,Einstellungen!$B$4)&lt;MAX($B330,Einstellungen!$B$3),0,IFERROR(SUMPRODUCT(--(OFFSET(Konflikt!$G$4,MATCH($A330,Team!$A$5:$A$64,0),MAX($B330,Einstellungen!$B$3)-Einstellungen!$B$3,1,MIN($C330,Einstellungen!$B$4)-MAX($B330,Einstellungen!$B$3)+1)&gt;=2)),"?")))</f>
        <v/>
      </c>
      <c r="J330" s="15" t="str">
        <f aca="false">IF($A330="","",IF(OR($B330="",$C330=""),"Von und Bis eintragen",IF($C330&lt;$B330,"Bis liegt vor Von",IF(ISNA(MATCH($A330,Team!$A$5:$A$64,0)),"Name fehlt im Blatt Team",IF(N($H330)+N($I330)&gt;0,"Engpass – bitte absprechen",IF(OR($B330&lt;Einstellungen!$B$3,$C330&gt;Einstellungen!$B$4),"Teils außerhalb des Planungszeitraums","ok"))))))</f>
        <v/>
      </c>
    </row>
    <row r="331" customFormat="false" ht="15" hidden="false" customHeight="false" outlineLevel="0" collapsed="false">
      <c r="A331" s="11"/>
      <c r="B331" s="7"/>
      <c r="C331" s="7"/>
      <c r="D331" s="11"/>
      <c r="E331" s="11"/>
      <c r="F331" s="15" t="str">
        <f aca="false">IF($A331="","",IFERROR(INDEX(Team!$B$5:$B$64,MATCH($A331,Team!$A$5:$A$64,0)),"?"))</f>
        <v/>
      </c>
      <c r="G331" s="16" t="str">
        <f aca="false">IF(OR($A331="",$B331="",$C331="",$C331&lt;$B331),"",NETWORKDAYS($B331,$C331,Einstellungen!$I$7:$I$40))</f>
        <v/>
      </c>
      <c r="H331" s="16" t="str">
        <f aca="true">IF(OR($A331="",$B331="",$C331="",$C331&lt;$B331),"",IF(MIN($C331,Einstellungen!$B$4)&lt;MAX($B331,Einstellungen!$B$3),0,IFERROR(SUMPRODUCT(--(MOD(OFFSET(Konflikt!$G$4,MATCH($A331,Team!$A$5:$A$64,0),MAX($B331,Einstellungen!$B$3)-Einstellungen!$B$3,1,MIN($C331,Einstellungen!$B$4)-MAX($B331,Einstellungen!$B$3)+1),2)=1)),"?")))</f>
        <v/>
      </c>
      <c r="I331" s="16" t="str">
        <f aca="true">IF(OR($A331="",$B331="",$C331="",$C331&lt;$B331),"",IF(MIN($C331,Einstellungen!$B$4)&lt;MAX($B331,Einstellungen!$B$3),0,IFERROR(SUMPRODUCT(--(OFFSET(Konflikt!$G$4,MATCH($A331,Team!$A$5:$A$64,0),MAX($B331,Einstellungen!$B$3)-Einstellungen!$B$3,1,MIN($C331,Einstellungen!$B$4)-MAX($B331,Einstellungen!$B$3)+1)&gt;=2)),"?")))</f>
        <v/>
      </c>
      <c r="J331" s="15" t="str">
        <f aca="false">IF($A331="","",IF(OR($B331="",$C331=""),"Von und Bis eintragen",IF($C331&lt;$B331,"Bis liegt vor Von",IF(ISNA(MATCH($A331,Team!$A$5:$A$64,0)),"Name fehlt im Blatt Team",IF(N($H331)+N($I331)&gt;0,"Engpass – bitte absprechen",IF(OR($B331&lt;Einstellungen!$B$3,$C331&gt;Einstellungen!$B$4),"Teils außerhalb des Planungszeitraums","ok"))))))</f>
        <v/>
      </c>
    </row>
    <row r="332" customFormat="false" ht="15" hidden="false" customHeight="false" outlineLevel="0" collapsed="false">
      <c r="A332" s="11"/>
      <c r="B332" s="7"/>
      <c r="C332" s="7"/>
      <c r="D332" s="11"/>
      <c r="E332" s="11"/>
      <c r="F332" s="15" t="str">
        <f aca="false">IF($A332="","",IFERROR(INDEX(Team!$B$5:$B$64,MATCH($A332,Team!$A$5:$A$64,0)),"?"))</f>
        <v/>
      </c>
      <c r="G332" s="16" t="str">
        <f aca="false">IF(OR($A332="",$B332="",$C332="",$C332&lt;$B332),"",NETWORKDAYS($B332,$C332,Einstellungen!$I$7:$I$40))</f>
        <v/>
      </c>
      <c r="H332" s="16" t="str">
        <f aca="true">IF(OR($A332="",$B332="",$C332="",$C332&lt;$B332),"",IF(MIN($C332,Einstellungen!$B$4)&lt;MAX($B332,Einstellungen!$B$3),0,IFERROR(SUMPRODUCT(--(MOD(OFFSET(Konflikt!$G$4,MATCH($A332,Team!$A$5:$A$64,0),MAX($B332,Einstellungen!$B$3)-Einstellungen!$B$3,1,MIN($C332,Einstellungen!$B$4)-MAX($B332,Einstellungen!$B$3)+1),2)=1)),"?")))</f>
        <v/>
      </c>
      <c r="I332" s="16" t="str">
        <f aca="true">IF(OR($A332="",$B332="",$C332="",$C332&lt;$B332),"",IF(MIN($C332,Einstellungen!$B$4)&lt;MAX($B332,Einstellungen!$B$3),0,IFERROR(SUMPRODUCT(--(OFFSET(Konflikt!$G$4,MATCH($A332,Team!$A$5:$A$64,0),MAX($B332,Einstellungen!$B$3)-Einstellungen!$B$3,1,MIN($C332,Einstellungen!$B$4)-MAX($B332,Einstellungen!$B$3)+1)&gt;=2)),"?")))</f>
        <v/>
      </c>
      <c r="J332" s="15" t="str">
        <f aca="false">IF($A332="","",IF(OR($B332="",$C332=""),"Von und Bis eintragen",IF($C332&lt;$B332,"Bis liegt vor Von",IF(ISNA(MATCH($A332,Team!$A$5:$A$64,0)),"Name fehlt im Blatt Team",IF(N($H332)+N($I332)&gt;0,"Engpass – bitte absprechen",IF(OR($B332&lt;Einstellungen!$B$3,$C332&gt;Einstellungen!$B$4),"Teils außerhalb des Planungszeitraums","ok"))))))</f>
        <v/>
      </c>
    </row>
    <row r="333" customFormat="false" ht="15" hidden="false" customHeight="false" outlineLevel="0" collapsed="false">
      <c r="A333" s="11"/>
      <c r="B333" s="7"/>
      <c r="C333" s="7"/>
      <c r="D333" s="11"/>
      <c r="E333" s="11"/>
      <c r="F333" s="15" t="str">
        <f aca="false">IF($A333="","",IFERROR(INDEX(Team!$B$5:$B$64,MATCH($A333,Team!$A$5:$A$64,0)),"?"))</f>
        <v/>
      </c>
      <c r="G333" s="16" t="str">
        <f aca="false">IF(OR($A333="",$B333="",$C333="",$C333&lt;$B333),"",NETWORKDAYS($B333,$C333,Einstellungen!$I$7:$I$40))</f>
        <v/>
      </c>
      <c r="H333" s="16" t="str">
        <f aca="true">IF(OR($A333="",$B333="",$C333="",$C333&lt;$B333),"",IF(MIN($C333,Einstellungen!$B$4)&lt;MAX($B333,Einstellungen!$B$3),0,IFERROR(SUMPRODUCT(--(MOD(OFFSET(Konflikt!$G$4,MATCH($A333,Team!$A$5:$A$64,0),MAX($B333,Einstellungen!$B$3)-Einstellungen!$B$3,1,MIN($C333,Einstellungen!$B$4)-MAX($B333,Einstellungen!$B$3)+1),2)=1)),"?")))</f>
        <v/>
      </c>
      <c r="I333" s="16" t="str">
        <f aca="true">IF(OR($A333="",$B333="",$C333="",$C333&lt;$B333),"",IF(MIN($C333,Einstellungen!$B$4)&lt;MAX($B333,Einstellungen!$B$3),0,IFERROR(SUMPRODUCT(--(OFFSET(Konflikt!$G$4,MATCH($A333,Team!$A$5:$A$64,0),MAX($B333,Einstellungen!$B$3)-Einstellungen!$B$3,1,MIN($C333,Einstellungen!$B$4)-MAX($B333,Einstellungen!$B$3)+1)&gt;=2)),"?")))</f>
        <v/>
      </c>
      <c r="J333" s="15" t="str">
        <f aca="false">IF($A333="","",IF(OR($B333="",$C333=""),"Von und Bis eintragen",IF($C333&lt;$B333,"Bis liegt vor Von",IF(ISNA(MATCH($A333,Team!$A$5:$A$64,0)),"Name fehlt im Blatt Team",IF(N($H333)+N($I333)&gt;0,"Engpass – bitte absprechen",IF(OR($B333&lt;Einstellungen!$B$3,$C333&gt;Einstellungen!$B$4),"Teils außerhalb des Planungszeitraums","ok"))))))</f>
        <v/>
      </c>
    </row>
    <row r="334" customFormat="false" ht="15" hidden="false" customHeight="false" outlineLevel="0" collapsed="false">
      <c r="A334" s="11"/>
      <c r="B334" s="7"/>
      <c r="C334" s="7"/>
      <c r="D334" s="11"/>
      <c r="E334" s="11"/>
      <c r="F334" s="15" t="str">
        <f aca="false">IF($A334="","",IFERROR(INDEX(Team!$B$5:$B$64,MATCH($A334,Team!$A$5:$A$64,0)),"?"))</f>
        <v/>
      </c>
      <c r="G334" s="16" t="str">
        <f aca="false">IF(OR($A334="",$B334="",$C334="",$C334&lt;$B334),"",NETWORKDAYS($B334,$C334,Einstellungen!$I$7:$I$40))</f>
        <v/>
      </c>
      <c r="H334" s="16" t="str">
        <f aca="true">IF(OR($A334="",$B334="",$C334="",$C334&lt;$B334),"",IF(MIN($C334,Einstellungen!$B$4)&lt;MAX($B334,Einstellungen!$B$3),0,IFERROR(SUMPRODUCT(--(MOD(OFFSET(Konflikt!$G$4,MATCH($A334,Team!$A$5:$A$64,0),MAX($B334,Einstellungen!$B$3)-Einstellungen!$B$3,1,MIN($C334,Einstellungen!$B$4)-MAX($B334,Einstellungen!$B$3)+1),2)=1)),"?")))</f>
        <v/>
      </c>
      <c r="I334" s="16" t="str">
        <f aca="true">IF(OR($A334="",$B334="",$C334="",$C334&lt;$B334),"",IF(MIN($C334,Einstellungen!$B$4)&lt;MAX($B334,Einstellungen!$B$3),0,IFERROR(SUMPRODUCT(--(OFFSET(Konflikt!$G$4,MATCH($A334,Team!$A$5:$A$64,0),MAX($B334,Einstellungen!$B$3)-Einstellungen!$B$3,1,MIN($C334,Einstellungen!$B$4)-MAX($B334,Einstellungen!$B$3)+1)&gt;=2)),"?")))</f>
        <v/>
      </c>
      <c r="J334" s="15" t="str">
        <f aca="false">IF($A334="","",IF(OR($B334="",$C334=""),"Von und Bis eintragen",IF($C334&lt;$B334,"Bis liegt vor Von",IF(ISNA(MATCH($A334,Team!$A$5:$A$64,0)),"Name fehlt im Blatt Team",IF(N($H334)+N($I334)&gt;0,"Engpass – bitte absprechen",IF(OR($B334&lt;Einstellungen!$B$3,$C334&gt;Einstellungen!$B$4),"Teils außerhalb des Planungszeitraums","ok"))))))</f>
        <v/>
      </c>
    </row>
    <row r="335" customFormat="false" ht="15" hidden="false" customHeight="false" outlineLevel="0" collapsed="false">
      <c r="A335" s="11"/>
      <c r="B335" s="7"/>
      <c r="C335" s="7"/>
      <c r="D335" s="11"/>
      <c r="E335" s="11"/>
      <c r="F335" s="15" t="str">
        <f aca="false">IF($A335="","",IFERROR(INDEX(Team!$B$5:$B$64,MATCH($A335,Team!$A$5:$A$64,0)),"?"))</f>
        <v/>
      </c>
      <c r="G335" s="16" t="str">
        <f aca="false">IF(OR($A335="",$B335="",$C335="",$C335&lt;$B335),"",NETWORKDAYS($B335,$C335,Einstellungen!$I$7:$I$40))</f>
        <v/>
      </c>
      <c r="H335" s="16" t="str">
        <f aca="true">IF(OR($A335="",$B335="",$C335="",$C335&lt;$B335),"",IF(MIN($C335,Einstellungen!$B$4)&lt;MAX($B335,Einstellungen!$B$3),0,IFERROR(SUMPRODUCT(--(MOD(OFFSET(Konflikt!$G$4,MATCH($A335,Team!$A$5:$A$64,0),MAX($B335,Einstellungen!$B$3)-Einstellungen!$B$3,1,MIN($C335,Einstellungen!$B$4)-MAX($B335,Einstellungen!$B$3)+1),2)=1)),"?")))</f>
        <v/>
      </c>
      <c r="I335" s="16" t="str">
        <f aca="true">IF(OR($A335="",$B335="",$C335="",$C335&lt;$B335),"",IF(MIN($C335,Einstellungen!$B$4)&lt;MAX($B335,Einstellungen!$B$3),0,IFERROR(SUMPRODUCT(--(OFFSET(Konflikt!$G$4,MATCH($A335,Team!$A$5:$A$64,0),MAX($B335,Einstellungen!$B$3)-Einstellungen!$B$3,1,MIN($C335,Einstellungen!$B$4)-MAX($B335,Einstellungen!$B$3)+1)&gt;=2)),"?")))</f>
        <v/>
      </c>
      <c r="J335" s="15" t="str">
        <f aca="false">IF($A335="","",IF(OR($B335="",$C335=""),"Von und Bis eintragen",IF($C335&lt;$B335,"Bis liegt vor Von",IF(ISNA(MATCH($A335,Team!$A$5:$A$64,0)),"Name fehlt im Blatt Team",IF(N($H335)+N($I335)&gt;0,"Engpass – bitte absprechen",IF(OR($B335&lt;Einstellungen!$B$3,$C335&gt;Einstellungen!$B$4),"Teils außerhalb des Planungszeitraums","ok"))))))</f>
        <v/>
      </c>
    </row>
    <row r="336" customFormat="false" ht="15" hidden="false" customHeight="false" outlineLevel="0" collapsed="false">
      <c r="A336" s="11"/>
      <c r="B336" s="7"/>
      <c r="C336" s="7"/>
      <c r="D336" s="11"/>
      <c r="E336" s="11"/>
      <c r="F336" s="15" t="str">
        <f aca="false">IF($A336="","",IFERROR(INDEX(Team!$B$5:$B$64,MATCH($A336,Team!$A$5:$A$64,0)),"?"))</f>
        <v/>
      </c>
      <c r="G336" s="16" t="str">
        <f aca="false">IF(OR($A336="",$B336="",$C336="",$C336&lt;$B336),"",NETWORKDAYS($B336,$C336,Einstellungen!$I$7:$I$40))</f>
        <v/>
      </c>
      <c r="H336" s="16" t="str">
        <f aca="true">IF(OR($A336="",$B336="",$C336="",$C336&lt;$B336),"",IF(MIN($C336,Einstellungen!$B$4)&lt;MAX($B336,Einstellungen!$B$3),0,IFERROR(SUMPRODUCT(--(MOD(OFFSET(Konflikt!$G$4,MATCH($A336,Team!$A$5:$A$64,0),MAX($B336,Einstellungen!$B$3)-Einstellungen!$B$3,1,MIN($C336,Einstellungen!$B$4)-MAX($B336,Einstellungen!$B$3)+1),2)=1)),"?")))</f>
        <v/>
      </c>
      <c r="I336" s="16" t="str">
        <f aca="true">IF(OR($A336="",$B336="",$C336="",$C336&lt;$B336),"",IF(MIN($C336,Einstellungen!$B$4)&lt;MAX($B336,Einstellungen!$B$3),0,IFERROR(SUMPRODUCT(--(OFFSET(Konflikt!$G$4,MATCH($A336,Team!$A$5:$A$64,0),MAX($B336,Einstellungen!$B$3)-Einstellungen!$B$3,1,MIN($C336,Einstellungen!$B$4)-MAX($B336,Einstellungen!$B$3)+1)&gt;=2)),"?")))</f>
        <v/>
      </c>
      <c r="J336" s="15" t="str">
        <f aca="false">IF($A336="","",IF(OR($B336="",$C336=""),"Von und Bis eintragen",IF($C336&lt;$B336,"Bis liegt vor Von",IF(ISNA(MATCH($A336,Team!$A$5:$A$64,0)),"Name fehlt im Blatt Team",IF(N($H336)+N($I336)&gt;0,"Engpass – bitte absprechen",IF(OR($B336&lt;Einstellungen!$B$3,$C336&gt;Einstellungen!$B$4),"Teils außerhalb des Planungszeitraums","ok"))))))</f>
        <v/>
      </c>
    </row>
    <row r="337" customFormat="false" ht="15" hidden="false" customHeight="false" outlineLevel="0" collapsed="false">
      <c r="A337" s="11"/>
      <c r="B337" s="7"/>
      <c r="C337" s="7"/>
      <c r="D337" s="11"/>
      <c r="E337" s="11"/>
      <c r="F337" s="15" t="str">
        <f aca="false">IF($A337="","",IFERROR(INDEX(Team!$B$5:$B$64,MATCH($A337,Team!$A$5:$A$64,0)),"?"))</f>
        <v/>
      </c>
      <c r="G337" s="16" t="str">
        <f aca="false">IF(OR($A337="",$B337="",$C337="",$C337&lt;$B337),"",NETWORKDAYS($B337,$C337,Einstellungen!$I$7:$I$40))</f>
        <v/>
      </c>
      <c r="H337" s="16" t="str">
        <f aca="true">IF(OR($A337="",$B337="",$C337="",$C337&lt;$B337),"",IF(MIN($C337,Einstellungen!$B$4)&lt;MAX($B337,Einstellungen!$B$3),0,IFERROR(SUMPRODUCT(--(MOD(OFFSET(Konflikt!$G$4,MATCH($A337,Team!$A$5:$A$64,0),MAX($B337,Einstellungen!$B$3)-Einstellungen!$B$3,1,MIN($C337,Einstellungen!$B$4)-MAX($B337,Einstellungen!$B$3)+1),2)=1)),"?")))</f>
        <v/>
      </c>
      <c r="I337" s="16" t="str">
        <f aca="true">IF(OR($A337="",$B337="",$C337="",$C337&lt;$B337),"",IF(MIN($C337,Einstellungen!$B$4)&lt;MAX($B337,Einstellungen!$B$3),0,IFERROR(SUMPRODUCT(--(OFFSET(Konflikt!$G$4,MATCH($A337,Team!$A$5:$A$64,0),MAX($B337,Einstellungen!$B$3)-Einstellungen!$B$3,1,MIN($C337,Einstellungen!$B$4)-MAX($B337,Einstellungen!$B$3)+1)&gt;=2)),"?")))</f>
        <v/>
      </c>
      <c r="J337" s="15" t="str">
        <f aca="false">IF($A337="","",IF(OR($B337="",$C337=""),"Von und Bis eintragen",IF($C337&lt;$B337,"Bis liegt vor Von",IF(ISNA(MATCH($A337,Team!$A$5:$A$64,0)),"Name fehlt im Blatt Team",IF(N($H337)+N($I337)&gt;0,"Engpass – bitte absprechen",IF(OR($B337&lt;Einstellungen!$B$3,$C337&gt;Einstellungen!$B$4),"Teils außerhalb des Planungszeitraums","ok"))))))</f>
        <v/>
      </c>
    </row>
    <row r="338" customFormat="false" ht="15" hidden="false" customHeight="false" outlineLevel="0" collapsed="false">
      <c r="A338" s="11"/>
      <c r="B338" s="7"/>
      <c r="C338" s="7"/>
      <c r="D338" s="11"/>
      <c r="E338" s="11"/>
      <c r="F338" s="15" t="str">
        <f aca="false">IF($A338="","",IFERROR(INDEX(Team!$B$5:$B$64,MATCH($A338,Team!$A$5:$A$64,0)),"?"))</f>
        <v/>
      </c>
      <c r="G338" s="16" t="str">
        <f aca="false">IF(OR($A338="",$B338="",$C338="",$C338&lt;$B338),"",NETWORKDAYS($B338,$C338,Einstellungen!$I$7:$I$40))</f>
        <v/>
      </c>
      <c r="H338" s="16" t="str">
        <f aca="true">IF(OR($A338="",$B338="",$C338="",$C338&lt;$B338),"",IF(MIN($C338,Einstellungen!$B$4)&lt;MAX($B338,Einstellungen!$B$3),0,IFERROR(SUMPRODUCT(--(MOD(OFFSET(Konflikt!$G$4,MATCH($A338,Team!$A$5:$A$64,0),MAX($B338,Einstellungen!$B$3)-Einstellungen!$B$3,1,MIN($C338,Einstellungen!$B$4)-MAX($B338,Einstellungen!$B$3)+1),2)=1)),"?")))</f>
        <v/>
      </c>
      <c r="I338" s="16" t="str">
        <f aca="true">IF(OR($A338="",$B338="",$C338="",$C338&lt;$B338),"",IF(MIN($C338,Einstellungen!$B$4)&lt;MAX($B338,Einstellungen!$B$3),0,IFERROR(SUMPRODUCT(--(OFFSET(Konflikt!$G$4,MATCH($A338,Team!$A$5:$A$64,0),MAX($B338,Einstellungen!$B$3)-Einstellungen!$B$3,1,MIN($C338,Einstellungen!$B$4)-MAX($B338,Einstellungen!$B$3)+1)&gt;=2)),"?")))</f>
        <v/>
      </c>
      <c r="J338" s="15" t="str">
        <f aca="false">IF($A338="","",IF(OR($B338="",$C338=""),"Von und Bis eintragen",IF($C338&lt;$B338,"Bis liegt vor Von",IF(ISNA(MATCH($A338,Team!$A$5:$A$64,0)),"Name fehlt im Blatt Team",IF(N($H338)+N($I338)&gt;0,"Engpass – bitte absprechen",IF(OR($B338&lt;Einstellungen!$B$3,$C338&gt;Einstellungen!$B$4),"Teils außerhalb des Planungszeitraums","ok"))))))</f>
        <v/>
      </c>
    </row>
    <row r="339" customFormat="false" ht="15" hidden="false" customHeight="false" outlineLevel="0" collapsed="false">
      <c r="A339" s="11"/>
      <c r="B339" s="7"/>
      <c r="C339" s="7"/>
      <c r="D339" s="11"/>
      <c r="E339" s="11"/>
      <c r="F339" s="15" t="str">
        <f aca="false">IF($A339="","",IFERROR(INDEX(Team!$B$5:$B$64,MATCH($A339,Team!$A$5:$A$64,0)),"?"))</f>
        <v/>
      </c>
      <c r="G339" s="16" t="str">
        <f aca="false">IF(OR($A339="",$B339="",$C339="",$C339&lt;$B339),"",NETWORKDAYS($B339,$C339,Einstellungen!$I$7:$I$40))</f>
        <v/>
      </c>
      <c r="H339" s="16" t="str">
        <f aca="true">IF(OR($A339="",$B339="",$C339="",$C339&lt;$B339),"",IF(MIN($C339,Einstellungen!$B$4)&lt;MAX($B339,Einstellungen!$B$3),0,IFERROR(SUMPRODUCT(--(MOD(OFFSET(Konflikt!$G$4,MATCH($A339,Team!$A$5:$A$64,0),MAX($B339,Einstellungen!$B$3)-Einstellungen!$B$3,1,MIN($C339,Einstellungen!$B$4)-MAX($B339,Einstellungen!$B$3)+1),2)=1)),"?")))</f>
        <v/>
      </c>
      <c r="I339" s="16" t="str">
        <f aca="true">IF(OR($A339="",$B339="",$C339="",$C339&lt;$B339),"",IF(MIN($C339,Einstellungen!$B$4)&lt;MAX($B339,Einstellungen!$B$3),0,IFERROR(SUMPRODUCT(--(OFFSET(Konflikt!$G$4,MATCH($A339,Team!$A$5:$A$64,0),MAX($B339,Einstellungen!$B$3)-Einstellungen!$B$3,1,MIN($C339,Einstellungen!$B$4)-MAX($B339,Einstellungen!$B$3)+1)&gt;=2)),"?")))</f>
        <v/>
      </c>
      <c r="J339" s="15" t="str">
        <f aca="false">IF($A339="","",IF(OR($B339="",$C339=""),"Von und Bis eintragen",IF($C339&lt;$B339,"Bis liegt vor Von",IF(ISNA(MATCH($A339,Team!$A$5:$A$64,0)),"Name fehlt im Blatt Team",IF(N($H339)+N($I339)&gt;0,"Engpass – bitte absprechen",IF(OR($B339&lt;Einstellungen!$B$3,$C339&gt;Einstellungen!$B$4),"Teils außerhalb des Planungszeitraums","ok"))))))</f>
        <v/>
      </c>
    </row>
    <row r="340" customFormat="false" ht="15" hidden="false" customHeight="false" outlineLevel="0" collapsed="false">
      <c r="A340" s="11"/>
      <c r="B340" s="7"/>
      <c r="C340" s="7"/>
      <c r="D340" s="11"/>
      <c r="E340" s="11"/>
      <c r="F340" s="15" t="str">
        <f aca="false">IF($A340="","",IFERROR(INDEX(Team!$B$5:$B$64,MATCH($A340,Team!$A$5:$A$64,0)),"?"))</f>
        <v/>
      </c>
      <c r="G340" s="16" t="str">
        <f aca="false">IF(OR($A340="",$B340="",$C340="",$C340&lt;$B340),"",NETWORKDAYS($B340,$C340,Einstellungen!$I$7:$I$40))</f>
        <v/>
      </c>
      <c r="H340" s="16" t="str">
        <f aca="true">IF(OR($A340="",$B340="",$C340="",$C340&lt;$B340),"",IF(MIN($C340,Einstellungen!$B$4)&lt;MAX($B340,Einstellungen!$B$3),0,IFERROR(SUMPRODUCT(--(MOD(OFFSET(Konflikt!$G$4,MATCH($A340,Team!$A$5:$A$64,0),MAX($B340,Einstellungen!$B$3)-Einstellungen!$B$3,1,MIN($C340,Einstellungen!$B$4)-MAX($B340,Einstellungen!$B$3)+1),2)=1)),"?")))</f>
        <v/>
      </c>
      <c r="I340" s="16" t="str">
        <f aca="true">IF(OR($A340="",$B340="",$C340="",$C340&lt;$B340),"",IF(MIN($C340,Einstellungen!$B$4)&lt;MAX($B340,Einstellungen!$B$3),0,IFERROR(SUMPRODUCT(--(OFFSET(Konflikt!$G$4,MATCH($A340,Team!$A$5:$A$64,0),MAX($B340,Einstellungen!$B$3)-Einstellungen!$B$3,1,MIN($C340,Einstellungen!$B$4)-MAX($B340,Einstellungen!$B$3)+1)&gt;=2)),"?")))</f>
        <v/>
      </c>
      <c r="J340" s="15" t="str">
        <f aca="false">IF($A340="","",IF(OR($B340="",$C340=""),"Von und Bis eintragen",IF($C340&lt;$B340,"Bis liegt vor Von",IF(ISNA(MATCH($A340,Team!$A$5:$A$64,0)),"Name fehlt im Blatt Team",IF(N($H340)+N($I340)&gt;0,"Engpass – bitte absprechen",IF(OR($B340&lt;Einstellungen!$B$3,$C340&gt;Einstellungen!$B$4),"Teils außerhalb des Planungszeitraums","ok"))))))</f>
        <v/>
      </c>
    </row>
    <row r="341" customFormat="false" ht="15" hidden="false" customHeight="false" outlineLevel="0" collapsed="false">
      <c r="A341" s="11"/>
      <c r="B341" s="7"/>
      <c r="C341" s="7"/>
      <c r="D341" s="11"/>
      <c r="E341" s="11"/>
      <c r="F341" s="15" t="str">
        <f aca="false">IF($A341="","",IFERROR(INDEX(Team!$B$5:$B$64,MATCH($A341,Team!$A$5:$A$64,0)),"?"))</f>
        <v/>
      </c>
      <c r="G341" s="16" t="str">
        <f aca="false">IF(OR($A341="",$B341="",$C341="",$C341&lt;$B341),"",NETWORKDAYS($B341,$C341,Einstellungen!$I$7:$I$40))</f>
        <v/>
      </c>
      <c r="H341" s="16" t="str">
        <f aca="true">IF(OR($A341="",$B341="",$C341="",$C341&lt;$B341),"",IF(MIN($C341,Einstellungen!$B$4)&lt;MAX($B341,Einstellungen!$B$3),0,IFERROR(SUMPRODUCT(--(MOD(OFFSET(Konflikt!$G$4,MATCH($A341,Team!$A$5:$A$64,0),MAX($B341,Einstellungen!$B$3)-Einstellungen!$B$3,1,MIN($C341,Einstellungen!$B$4)-MAX($B341,Einstellungen!$B$3)+1),2)=1)),"?")))</f>
        <v/>
      </c>
      <c r="I341" s="16" t="str">
        <f aca="true">IF(OR($A341="",$B341="",$C341="",$C341&lt;$B341),"",IF(MIN($C341,Einstellungen!$B$4)&lt;MAX($B341,Einstellungen!$B$3),0,IFERROR(SUMPRODUCT(--(OFFSET(Konflikt!$G$4,MATCH($A341,Team!$A$5:$A$64,0),MAX($B341,Einstellungen!$B$3)-Einstellungen!$B$3,1,MIN($C341,Einstellungen!$B$4)-MAX($B341,Einstellungen!$B$3)+1)&gt;=2)),"?")))</f>
        <v/>
      </c>
      <c r="J341" s="15" t="str">
        <f aca="false">IF($A341="","",IF(OR($B341="",$C341=""),"Von und Bis eintragen",IF($C341&lt;$B341,"Bis liegt vor Von",IF(ISNA(MATCH($A341,Team!$A$5:$A$64,0)),"Name fehlt im Blatt Team",IF(N($H341)+N($I341)&gt;0,"Engpass – bitte absprechen",IF(OR($B341&lt;Einstellungen!$B$3,$C341&gt;Einstellungen!$B$4),"Teils außerhalb des Planungszeitraums","ok"))))))</f>
        <v/>
      </c>
    </row>
    <row r="342" customFormat="false" ht="15" hidden="false" customHeight="false" outlineLevel="0" collapsed="false">
      <c r="A342" s="11"/>
      <c r="B342" s="7"/>
      <c r="C342" s="7"/>
      <c r="D342" s="11"/>
      <c r="E342" s="11"/>
      <c r="F342" s="15" t="str">
        <f aca="false">IF($A342="","",IFERROR(INDEX(Team!$B$5:$B$64,MATCH($A342,Team!$A$5:$A$64,0)),"?"))</f>
        <v/>
      </c>
      <c r="G342" s="16" t="str">
        <f aca="false">IF(OR($A342="",$B342="",$C342="",$C342&lt;$B342),"",NETWORKDAYS($B342,$C342,Einstellungen!$I$7:$I$40))</f>
        <v/>
      </c>
      <c r="H342" s="16" t="str">
        <f aca="true">IF(OR($A342="",$B342="",$C342="",$C342&lt;$B342),"",IF(MIN($C342,Einstellungen!$B$4)&lt;MAX($B342,Einstellungen!$B$3),0,IFERROR(SUMPRODUCT(--(MOD(OFFSET(Konflikt!$G$4,MATCH($A342,Team!$A$5:$A$64,0),MAX($B342,Einstellungen!$B$3)-Einstellungen!$B$3,1,MIN($C342,Einstellungen!$B$4)-MAX($B342,Einstellungen!$B$3)+1),2)=1)),"?")))</f>
        <v/>
      </c>
      <c r="I342" s="16" t="str">
        <f aca="true">IF(OR($A342="",$B342="",$C342="",$C342&lt;$B342),"",IF(MIN($C342,Einstellungen!$B$4)&lt;MAX($B342,Einstellungen!$B$3),0,IFERROR(SUMPRODUCT(--(OFFSET(Konflikt!$G$4,MATCH($A342,Team!$A$5:$A$64,0),MAX($B342,Einstellungen!$B$3)-Einstellungen!$B$3,1,MIN($C342,Einstellungen!$B$4)-MAX($B342,Einstellungen!$B$3)+1)&gt;=2)),"?")))</f>
        <v/>
      </c>
      <c r="J342" s="15" t="str">
        <f aca="false">IF($A342="","",IF(OR($B342="",$C342=""),"Von und Bis eintragen",IF($C342&lt;$B342,"Bis liegt vor Von",IF(ISNA(MATCH($A342,Team!$A$5:$A$64,0)),"Name fehlt im Blatt Team",IF(N($H342)+N($I342)&gt;0,"Engpass – bitte absprechen",IF(OR($B342&lt;Einstellungen!$B$3,$C342&gt;Einstellungen!$B$4),"Teils außerhalb des Planungszeitraums","ok"))))))</f>
        <v/>
      </c>
    </row>
    <row r="343" customFormat="false" ht="15" hidden="false" customHeight="false" outlineLevel="0" collapsed="false">
      <c r="A343" s="11"/>
      <c r="B343" s="7"/>
      <c r="C343" s="7"/>
      <c r="D343" s="11"/>
      <c r="E343" s="11"/>
      <c r="F343" s="15" t="str">
        <f aca="false">IF($A343="","",IFERROR(INDEX(Team!$B$5:$B$64,MATCH($A343,Team!$A$5:$A$64,0)),"?"))</f>
        <v/>
      </c>
      <c r="G343" s="16" t="str">
        <f aca="false">IF(OR($A343="",$B343="",$C343="",$C343&lt;$B343),"",NETWORKDAYS($B343,$C343,Einstellungen!$I$7:$I$40))</f>
        <v/>
      </c>
      <c r="H343" s="16" t="str">
        <f aca="true">IF(OR($A343="",$B343="",$C343="",$C343&lt;$B343),"",IF(MIN($C343,Einstellungen!$B$4)&lt;MAX($B343,Einstellungen!$B$3),0,IFERROR(SUMPRODUCT(--(MOD(OFFSET(Konflikt!$G$4,MATCH($A343,Team!$A$5:$A$64,0),MAX($B343,Einstellungen!$B$3)-Einstellungen!$B$3,1,MIN($C343,Einstellungen!$B$4)-MAX($B343,Einstellungen!$B$3)+1),2)=1)),"?")))</f>
        <v/>
      </c>
      <c r="I343" s="16" t="str">
        <f aca="true">IF(OR($A343="",$B343="",$C343="",$C343&lt;$B343),"",IF(MIN($C343,Einstellungen!$B$4)&lt;MAX($B343,Einstellungen!$B$3),0,IFERROR(SUMPRODUCT(--(OFFSET(Konflikt!$G$4,MATCH($A343,Team!$A$5:$A$64,0),MAX($B343,Einstellungen!$B$3)-Einstellungen!$B$3,1,MIN($C343,Einstellungen!$B$4)-MAX($B343,Einstellungen!$B$3)+1)&gt;=2)),"?")))</f>
        <v/>
      </c>
      <c r="J343" s="15" t="str">
        <f aca="false">IF($A343="","",IF(OR($B343="",$C343=""),"Von und Bis eintragen",IF($C343&lt;$B343,"Bis liegt vor Von",IF(ISNA(MATCH($A343,Team!$A$5:$A$64,0)),"Name fehlt im Blatt Team",IF(N($H343)+N($I343)&gt;0,"Engpass – bitte absprechen",IF(OR($B343&lt;Einstellungen!$B$3,$C343&gt;Einstellungen!$B$4),"Teils außerhalb des Planungszeitraums","ok"))))))</f>
        <v/>
      </c>
    </row>
    <row r="344" customFormat="false" ht="15" hidden="false" customHeight="false" outlineLevel="0" collapsed="false">
      <c r="A344" s="11"/>
      <c r="B344" s="7"/>
      <c r="C344" s="7"/>
      <c r="D344" s="11"/>
      <c r="E344" s="11"/>
      <c r="F344" s="15" t="str">
        <f aca="false">IF($A344="","",IFERROR(INDEX(Team!$B$5:$B$64,MATCH($A344,Team!$A$5:$A$64,0)),"?"))</f>
        <v/>
      </c>
      <c r="G344" s="16" t="str">
        <f aca="false">IF(OR($A344="",$B344="",$C344="",$C344&lt;$B344),"",NETWORKDAYS($B344,$C344,Einstellungen!$I$7:$I$40))</f>
        <v/>
      </c>
      <c r="H344" s="16" t="str">
        <f aca="true">IF(OR($A344="",$B344="",$C344="",$C344&lt;$B344),"",IF(MIN($C344,Einstellungen!$B$4)&lt;MAX($B344,Einstellungen!$B$3),0,IFERROR(SUMPRODUCT(--(MOD(OFFSET(Konflikt!$G$4,MATCH($A344,Team!$A$5:$A$64,0),MAX($B344,Einstellungen!$B$3)-Einstellungen!$B$3,1,MIN($C344,Einstellungen!$B$4)-MAX($B344,Einstellungen!$B$3)+1),2)=1)),"?")))</f>
        <v/>
      </c>
      <c r="I344" s="16" t="str">
        <f aca="true">IF(OR($A344="",$B344="",$C344="",$C344&lt;$B344),"",IF(MIN($C344,Einstellungen!$B$4)&lt;MAX($B344,Einstellungen!$B$3),0,IFERROR(SUMPRODUCT(--(OFFSET(Konflikt!$G$4,MATCH($A344,Team!$A$5:$A$64,0),MAX($B344,Einstellungen!$B$3)-Einstellungen!$B$3,1,MIN($C344,Einstellungen!$B$4)-MAX($B344,Einstellungen!$B$3)+1)&gt;=2)),"?")))</f>
        <v/>
      </c>
      <c r="J344" s="15" t="str">
        <f aca="false">IF($A344="","",IF(OR($B344="",$C344=""),"Von und Bis eintragen",IF($C344&lt;$B344,"Bis liegt vor Von",IF(ISNA(MATCH($A344,Team!$A$5:$A$64,0)),"Name fehlt im Blatt Team",IF(N($H344)+N($I344)&gt;0,"Engpass – bitte absprechen",IF(OR($B344&lt;Einstellungen!$B$3,$C344&gt;Einstellungen!$B$4),"Teils außerhalb des Planungszeitraums","ok"))))))</f>
        <v/>
      </c>
    </row>
    <row r="345" customFormat="false" ht="15" hidden="false" customHeight="false" outlineLevel="0" collapsed="false">
      <c r="A345" s="11"/>
      <c r="B345" s="7"/>
      <c r="C345" s="7"/>
      <c r="D345" s="11"/>
      <c r="E345" s="11"/>
      <c r="F345" s="15" t="str">
        <f aca="false">IF($A345="","",IFERROR(INDEX(Team!$B$5:$B$64,MATCH($A345,Team!$A$5:$A$64,0)),"?"))</f>
        <v/>
      </c>
      <c r="G345" s="16" t="str">
        <f aca="false">IF(OR($A345="",$B345="",$C345="",$C345&lt;$B345),"",NETWORKDAYS($B345,$C345,Einstellungen!$I$7:$I$40))</f>
        <v/>
      </c>
      <c r="H345" s="16" t="str">
        <f aca="true">IF(OR($A345="",$B345="",$C345="",$C345&lt;$B345),"",IF(MIN($C345,Einstellungen!$B$4)&lt;MAX($B345,Einstellungen!$B$3),0,IFERROR(SUMPRODUCT(--(MOD(OFFSET(Konflikt!$G$4,MATCH($A345,Team!$A$5:$A$64,0),MAX($B345,Einstellungen!$B$3)-Einstellungen!$B$3,1,MIN($C345,Einstellungen!$B$4)-MAX($B345,Einstellungen!$B$3)+1),2)=1)),"?")))</f>
        <v/>
      </c>
      <c r="I345" s="16" t="str">
        <f aca="true">IF(OR($A345="",$B345="",$C345="",$C345&lt;$B345),"",IF(MIN($C345,Einstellungen!$B$4)&lt;MAX($B345,Einstellungen!$B$3),0,IFERROR(SUMPRODUCT(--(OFFSET(Konflikt!$G$4,MATCH($A345,Team!$A$5:$A$64,0),MAX($B345,Einstellungen!$B$3)-Einstellungen!$B$3,1,MIN($C345,Einstellungen!$B$4)-MAX($B345,Einstellungen!$B$3)+1)&gt;=2)),"?")))</f>
        <v/>
      </c>
      <c r="J345" s="15" t="str">
        <f aca="false">IF($A345="","",IF(OR($B345="",$C345=""),"Von und Bis eintragen",IF($C345&lt;$B345,"Bis liegt vor Von",IF(ISNA(MATCH($A345,Team!$A$5:$A$64,0)),"Name fehlt im Blatt Team",IF(N($H345)+N($I345)&gt;0,"Engpass – bitte absprechen",IF(OR($B345&lt;Einstellungen!$B$3,$C345&gt;Einstellungen!$B$4),"Teils außerhalb des Planungszeitraums","ok"))))))</f>
        <v/>
      </c>
    </row>
    <row r="346" customFormat="false" ht="15" hidden="false" customHeight="false" outlineLevel="0" collapsed="false">
      <c r="A346" s="11"/>
      <c r="B346" s="7"/>
      <c r="C346" s="7"/>
      <c r="D346" s="11"/>
      <c r="E346" s="11"/>
      <c r="F346" s="15" t="str">
        <f aca="false">IF($A346="","",IFERROR(INDEX(Team!$B$5:$B$64,MATCH($A346,Team!$A$5:$A$64,0)),"?"))</f>
        <v/>
      </c>
      <c r="G346" s="16" t="str">
        <f aca="false">IF(OR($A346="",$B346="",$C346="",$C346&lt;$B346),"",NETWORKDAYS($B346,$C346,Einstellungen!$I$7:$I$40))</f>
        <v/>
      </c>
      <c r="H346" s="16" t="str">
        <f aca="true">IF(OR($A346="",$B346="",$C346="",$C346&lt;$B346),"",IF(MIN($C346,Einstellungen!$B$4)&lt;MAX($B346,Einstellungen!$B$3),0,IFERROR(SUMPRODUCT(--(MOD(OFFSET(Konflikt!$G$4,MATCH($A346,Team!$A$5:$A$64,0),MAX($B346,Einstellungen!$B$3)-Einstellungen!$B$3,1,MIN($C346,Einstellungen!$B$4)-MAX($B346,Einstellungen!$B$3)+1),2)=1)),"?")))</f>
        <v/>
      </c>
      <c r="I346" s="16" t="str">
        <f aca="true">IF(OR($A346="",$B346="",$C346="",$C346&lt;$B346),"",IF(MIN($C346,Einstellungen!$B$4)&lt;MAX($B346,Einstellungen!$B$3),0,IFERROR(SUMPRODUCT(--(OFFSET(Konflikt!$G$4,MATCH($A346,Team!$A$5:$A$64,0),MAX($B346,Einstellungen!$B$3)-Einstellungen!$B$3,1,MIN($C346,Einstellungen!$B$4)-MAX($B346,Einstellungen!$B$3)+1)&gt;=2)),"?")))</f>
        <v/>
      </c>
      <c r="J346" s="15" t="str">
        <f aca="false">IF($A346="","",IF(OR($B346="",$C346=""),"Von und Bis eintragen",IF($C346&lt;$B346,"Bis liegt vor Von",IF(ISNA(MATCH($A346,Team!$A$5:$A$64,0)),"Name fehlt im Blatt Team",IF(N($H346)+N($I346)&gt;0,"Engpass – bitte absprechen",IF(OR($B346&lt;Einstellungen!$B$3,$C346&gt;Einstellungen!$B$4),"Teils außerhalb des Planungszeitraums","ok"))))))</f>
        <v/>
      </c>
    </row>
    <row r="347" customFormat="false" ht="15" hidden="false" customHeight="false" outlineLevel="0" collapsed="false">
      <c r="A347" s="11"/>
      <c r="B347" s="7"/>
      <c r="C347" s="7"/>
      <c r="D347" s="11"/>
      <c r="E347" s="11"/>
      <c r="F347" s="15" t="str">
        <f aca="false">IF($A347="","",IFERROR(INDEX(Team!$B$5:$B$64,MATCH($A347,Team!$A$5:$A$64,0)),"?"))</f>
        <v/>
      </c>
      <c r="G347" s="16" t="str">
        <f aca="false">IF(OR($A347="",$B347="",$C347="",$C347&lt;$B347),"",NETWORKDAYS($B347,$C347,Einstellungen!$I$7:$I$40))</f>
        <v/>
      </c>
      <c r="H347" s="16" t="str">
        <f aca="true">IF(OR($A347="",$B347="",$C347="",$C347&lt;$B347),"",IF(MIN($C347,Einstellungen!$B$4)&lt;MAX($B347,Einstellungen!$B$3),0,IFERROR(SUMPRODUCT(--(MOD(OFFSET(Konflikt!$G$4,MATCH($A347,Team!$A$5:$A$64,0),MAX($B347,Einstellungen!$B$3)-Einstellungen!$B$3,1,MIN($C347,Einstellungen!$B$4)-MAX($B347,Einstellungen!$B$3)+1),2)=1)),"?")))</f>
        <v/>
      </c>
      <c r="I347" s="16" t="str">
        <f aca="true">IF(OR($A347="",$B347="",$C347="",$C347&lt;$B347),"",IF(MIN($C347,Einstellungen!$B$4)&lt;MAX($B347,Einstellungen!$B$3),0,IFERROR(SUMPRODUCT(--(OFFSET(Konflikt!$G$4,MATCH($A347,Team!$A$5:$A$64,0),MAX($B347,Einstellungen!$B$3)-Einstellungen!$B$3,1,MIN($C347,Einstellungen!$B$4)-MAX($B347,Einstellungen!$B$3)+1)&gt;=2)),"?")))</f>
        <v/>
      </c>
      <c r="J347" s="15" t="str">
        <f aca="false">IF($A347="","",IF(OR($B347="",$C347=""),"Von und Bis eintragen",IF($C347&lt;$B347,"Bis liegt vor Von",IF(ISNA(MATCH($A347,Team!$A$5:$A$64,0)),"Name fehlt im Blatt Team",IF(N($H347)+N($I347)&gt;0,"Engpass – bitte absprechen",IF(OR($B347&lt;Einstellungen!$B$3,$C347&gt;Einstellungen!$B$4),"Teils außerhalb des Planungszeitraums","ok"))))))</f>
        <v/>
      </c>
    </row>
    <row r="348" customFormat="false" ht="15" hidden="false" customHeight="false" outlineLevel="0" collapsed="false">
      <c r="A348" s="11"/>
      <c r="B348" s="7"/>
      <c r="C348" s="7"/>
      <c r="D348" s="11"/>
      <c r="E348" s="11"/>
      <c r="F348" s="15" t="str">
        <f aca="false">IF($A348="","",IFERROR(INDEX(Team!$B$5:$B$64,MATCH($A348,Team!$A$5:$A$64,0)),"?"))</f>
        <v/>
      </c>
      <c r="G348" s="16" t="str">
        <f aca="false">IF(OR($A348="",$B348="",$C348="",$C348&lt;$B348),"",NETWORKDAYS($B348,$C348,Einstellungen!$I$7:$I$40))</f>
        <v/>
      </c>
      <c r="H348" s="16" t="str">
        <f aca="true">IF(OR($A348="",$B348="",$C348="",$C348&lt;$B348),"",IF(MIN($C348,Einstellungen!$B$4)&lt;MAX($B348,Einstellungen!$B$3),0,IFERROR(SUMPRODUCT(--(MOD(OFFSET(Konflikt!$G$4,MATCH($A348,Team!$A$5:$A$64,0),MAX($B348,Einstellungen!$B$3)-Einstellungen!$B$3,1,MIN($C348,Einstellungen!$B$4)-MAX($B348,Einstellungen!$B$3)+1),2)=1)),"?")))</f>
        <v/>
      </c>
      <c r="I348" s="16" t="str">
        <f aca="true">IF(OR($A348="",$B348="",$C348="",$C348&lt;$B348),"",IF(MIN($C348,Einstellungen!$B$4)&lt;MAX($B348,Einstellungen!$B$3),0,IFERROR(SUMPRODUCT(--(OFFSET(Konflikt!$G$4,MATCH($A348,Team!$A$5:$A$64,0),MAX($B348,Einstellungen!$B$3)-Einstellungen!$B$3,1,MIN($C348,Einstellungen!$B$4)-MAX($B348,Einstellungen!$B$3)+1)&gt;=2)),"?")))</f>
        <v/>
      </c>
      <c r="J348" s="15" t="str">
        <f aca="false">IF($A348="","",IF(OR($B348="",$C348=""),"Von und Bis eintragen",IF($C348&lt;$B348,"Bis liegt vor Von",IF(ISNA(MATCH($A348,Team!$A$5:$A$64,0)),"Name fehlt im Blatt Team",IF(N($H348)+N($I348)&gt;0,"Engpass – bitte absprechen",IF(OR($B348&lt;Einstellungen!$B$3,$C348&gt;Einstellungen!$B$4),"Teils außerhalb des Planungszeitraums","ok"))))))</f>
        <v/>
      </c>
    </row>
    <row r="349" customFormat="false" ht="15" hidden="false" customHeight="false" outlineLevel="0" collapsed="false">
      <c r="A349" s="11"/>
      <c r="B349" s="7"/>
      <c r="C349" s="7"/>
      <c r="D349" s="11"/>
      <c r="E349" s="11"/>
      <c r="F349" s="15" t="str">
        <f aca="false">IF($A349="","",IFERROR(INDEX(Team!$B$5:$B$64,MATCH($A349,Team!$A$5:$A$64,0)),"?"))</f>
        <v/>
      </c>
      <c r="G349" s="16" t="str">
        <f aca="false">IF(OR($A349="",$B349="",$C349="",$C349&lt;$B349),"",NETWORKDAYS($B349,$C349,Einstellungen!$I$7:$I$40))</f>
        <v/>
      </c>
      <c r="H349" s="16" t="str">
        <f aca="true">IF(OR($A349="",$B349="",$C349="",$C349&lt;$B349),"",IF(MIN($C349,Einstellungen!$B$4)&lt;MAX($B349,Einstellungen!$B$3),0,IFERROR(SUMPRODUCT(--(MOD(OFFSET(Konflikt!$G$4,MATCH($A349,Team!$A$5:$A$64,0),MAX($B349,Einstellungen!$B$3)-Einstellungen!$B$3,1,MIN($C349,Einstellungen!$B$4)-MAX($B349,Einstellungen!$B$3)+1),2)=1)),"?")))</f>
        <v/>
      </c>
      <c r="I349" s="16" t="str">
        <f aca="true">IF(OR($A349="",$B349="",$C349="",$C349&lt;$B349),"",IF(MIN($C349,Einstellungen!$B$4)&lt;MAX($B349,Einstellungen!$B$3),0,IFERROR(SUMPRODUCT(--(OFFSET(Konflikt!$G$4,MATCH($A349,Team!$A$5:$A$64,0),MAX($B349,Einstellungen!$B$3)-Einstellungen!$B$3,1,MIN($C349,Einstellungen!$B$4)-MAX($B349,Einstellungen!$B$3)+1)&gt;=2)),"?")))</f>
        <v/>
      </c>
      <c r="J349" s="15" t="str">
        <f aca="false">IF($A349="","",IF(OR($B349="",$C349=""),"Von und Bis eintragen",IF($C349&lt;$B349,"Bis liegt vor Von",IF(ISNA(MATCH($A349,Team!$A$5:$A$64,0)),"Name fehlt im Blatt Team",IF(N($H349)+N($I349)&gt;0,"Engpass – bitte absprechen",IF(OR($B349&lt;Einstellungen!$B$3,$C349&gt;Einstellungen!$B$4),"Teils außerhalb des Planungszeitraums","ok"))))))</f>
        <v/>
      </c>
    </row>
    <row r="350" customFormat="false" ht="15" hidden="false" customHeight="false" outlineLevel="0" collapsed="false">
      <c r="A350" s="11"/>
      <c r="B350" s="7"/>
      <c r="C350" s="7"/>
      <c r="D350" s="11"/>
      <c r="E350" s="11"/>
      <c r="F350" s="15" t="str">
        <f aca="false">IF($A350="","",IFERROR(INDEX(Team!$B$5:$B$64,MATCH($A350,Team!$A$5:$A$64,0)),"?"))</f>
        <v/>
      </c>
      <c r="G350" s="16" t="str">
        <f aca="false">IF(OR($A350="",$B350="",$C350="",$C350&lt;$B350),"",NETWORKDAYS($B350,$C350,Einstellungen!$I$7:$I$40))</f>
        <v/>
      </c>
      <c r="H350" s="16" t="str">
        <f aca="true">IF(OR($A350="",$B350="",$C350="",$C350&lt;$B350),"",IF(MIN($C350,Einstellungen!$B$4)&lt;MAX($B350,Einstellungen!$B$3),0,IFERROR(SUMPRODUCT(--(MOD(OFFSET(Konflikt!$G$4,MATCH($A350,Team!$A$5:$A$64,0),MAX($B350,Einstellungen!$B$3)-Einstellungen!$B$3,1,MIN($C350,Einstellungen!$B$4)-MAX($B350,Einstellungen!$B$3)+1),2)=1)),"?")))</f>
        <v/>
      </c>
      <c r="I350" s="16" t="str">
        <f aca="true">IF(OR($A350="",$B350="",$C350="",$C350&lt;$B350),"",IF(MIN($C350,Einstellungen!$B$4)&lt;MAX($B350,Einstellungen!$B$3),0,IFERROR(SUMPRODUCT(--(OFFSET(Konflikt!$G$4,MATCH($A350,Team!$A$5:$A$64,0),MAX($B350,Einstellungen!$B$3)-Einstellungen!$B$3,1,MIN($C350,Einstellungen!$B$4)-MAX($B350,Einstellungen!$B$3)+1)&gt;=2)),"?")))</f>
        <v/>
      </c>
      <c r="J350" s="15" t="str">
        <f aca="false">IF($A350="","",IF(OR($B350="",$C350=""),"Von und Bis eintragen",IF($C350&lt;$B350,"Bis liegt vor Von",IF(ISNA(MATCH($A350,Team!$A$5:$A$64,0)),"Name fehlt im Blatt Team",IF(N($H350)+N($I350)&gt;0,"Engpass – bitte absprechen",IF(OR($B350&lt;Einstellungen!$B$3,$C350&gt;Einstellungen!$B$4),"Teils außerhalb des Planungszeitraums","ok"))))))</f>
        <v/>
      </c>
    </row>
    <row r="351" customFormat="false" ht="15" hidden="false" customHeight="false" outlineLevel="0" collapsed="false">
      <c r="A351" s="11"/>
      <c r="B351" s="7"/>
      <c r="C351" s="7"/>
      <c r="D351" s="11"/>
      <c r="E351" s="11"/>
      <c r="F351" s="15" t="str">
        <f aca="false">IF($A351="","",IFERROR(INDEX(Team!$B$5:$B$64,MATCH($A351,Team!$A$5:$A$64,0)),"?"))</f>
        <v/>
      </c>
      <c r="G351" s="16" t="str">
        <f aca="false">IF(OR($A351="",$B351="",$C351="",$C351&lt;$B351),"",NETWORKDAYS($B351,$C351,Einstellungen!$I$7:$I$40))</f>
        <v/>
      </c>
      <c r="H351" s="16" t="str">
        <f aca="true">IF(OR($A351="",$B351="",$C351="",$C351&lt;$B351),"",IF(MIN($C351,Einstellungen!$B$4)&lt;MAX($B351,Einstellungen!$B$3),0,IFERROR(SUMPRODUCT(--(MOD(OFFSET(Konflikt!$G$4,MATCH($A351,Team!$A$5:$A$64,0),MAX($B351,Einstellungen!$B$3)-Einstellungen!$B$3,1,MIN($C351,Einstellungen!$B$4)-MAX($B351,Einstellungen!$B$3)+1),2)=1)),"?")))</f>
        <v/>
      </c>
      <c r="I351" s="16" t="str">
        <f aca="true">IF(OR($A351="",$B351="",$C351="",$C351&lt;$B351),"",IF(MIN($C351,Einstellungen!$B$4)&lt;MAX($B351,Einstellungen!$B$3),0,IFERROR(SUMPRODUCT(--(OFFSET(Konflikt!$G$4,MATCH($A351,Team!$A$5:$A$64,0),MAX($B351,Einstellungen!$B$3)-Einstellungen!$B$3,1,MIN($C351,Einstellungen!$B$4)-MAX($B351,Einstellungen!$B$3)+1)&gt;=2)),"?")))</f>
        <v/>
      </c>
      <c r="J351" s="15" t="str">
        <f aca="false">IF($A351="","",IF(OR($B351="",$C351=""),"Von und Bis eintragen",IF($C351&lt;$B351,"Bis liegt vor Von",IF(ISNA(MATCH($A351,Team!$A$5:$A$64,0)),"Name fehlt im Blatt Team",IF(N($H351)+N($I351)&gt;0,"Engpass – bitte absprechen",IF(OR($B351&lt;Einstellungen!$B$3,$C351&gt;Einstellungen!$B$4),"Teils außerhalb des Planungszeitraums","ok"))))))</f>
        <v/>
      </c>
    </row>
    <row r="352" customFormat="false" ht="15" hidden="false" customHeight="false" outlineLevel="0" collapsed="false">
      <c r="A352" s="11"/>
      <c r="B352" s="7"/>
      <c r="C352" s="7"/>
      <c r="D352" s="11"/>
      <c r="E352" s="11"/>
      <c r="F352" s="15" t="str">
        <f aca="false">IF($A352="","",IFERROR(INDEX(Team!$B$5:$B$64,MATCH($A352,Team!$A$5:$A$64,0)),"?"))</f>
        <v/>
      </c>
      <c r="G352" s="16" t="str">
        <f aca="false">IF(OR($A352="",$B352="",$C352="",$C352&lt;$B352),"",NETWORKDAYS($B352,$C352,Einstellungen!$I$7:$I$40))</f>
        <v/>
      </c>
      <c r="H352" s="16" t="str">
        <f aca="true">IF(OR($A352="",$B352="",$C352="",$C352&lt;$B352),"",IF(MIN($C352,Einstellungen!$B$4)&lt;MAX($B352,Einstellungen!$B$3),0,IFERROR(SUMPRODUCT(--(MOD(OFFSET(Konflikt!$G$4,MATCH($A352,Team!$A$5:$A$64,0),MAX($B352,Einstellungen!$B$3)-Einstellungen!$B$3,1,MIN($C352,Einstellungen!$B$4)-MAX($B352,Einstellungen!$B$3)+1),2)=1)),"?")))</f>
        <v/>
      </c>
      <c r="I352" s="16" t="str">
        <f aca="true">IF(OR($A352="",$B352="",$C352="",$C352&lt;$B352),"",IF(MIN($C352,Einstellungen!$B$4)&lt;MAX($B352,Einstellungen!$B$3),0,IFERROR(SUMPRODUCT(--(OFFSET(Konflikt!$G$4,MATCH($A352,Team!$A$5:$A$64,0),MAX($B352,Einstellungen!$B$3)-Einstellungen!$B$3,1,MIN($C352,Einstellungen!$B$4)-MAX($B352,Einstellungen!$B$3)+1)&gt;=2)),"?")))</f>
        <v/>
      </c>
      <c r="J352" s="15" t="str">
        <f aca="false">IF($A352="","",IF(OR($B352="",$C352=""),"Von und Bis eintragen",IF($C352&lt;$B352,"Bis liegt vor Von",IF(ISNA(MATCH($A352,Team!$A$5:$A$64,0)),"Name fehlt im Blatt Team",IF(N($H352)+N($I352)&gt;0,"Engpass – bitte absprechen",IF(OR($B352&lt;Einstellungen!$B$3,$C352&gt;Einstellungen!$B$4),"Teils außerhalb des Planungszeitraums","ok"))))))</f>
        <v/>
      </c>
    </row>
    <row r="353" customFormat="false" ht="15" hidden="false" customHeight="false" outlineLevel="0" collapsed="false">
      <c r="A353" s="11"/>
      <c r="B353" s="7"/>
      <c r="C353" s="7"/>
      <c r="D353" s="11"/>
      <c r="E353" s="11"/>
      <c r="F353" s="15" t="str">
        <f aca="false">IF($A353="","",IFERROR(INDEX(Team!$B$5:$B$64,MATCH($A353,Team!$A$5:$A$64,0)),"?"))</f>
        <v/>
      </c>
      <c r="G353" s="16" t="str">
        <f aca="false">IF(OR($A353="",$B353="",$C353="",$C353&lt;$B353),"",NETWORKDAYS($B353,$C353,Einstellungen!$I$7:$I$40))</f>
        <v/>
      </c>
      <c r="H353" s="16" t="str">
        <f aca="true">IF(OR($A353="",$B353="",$C353="",$C353&lt;$B353),"",IF(MIN($C353,Einstellungen!$B$4)&lt;MAX($B353,Einstellungen!$B$3),0,IFERROR(SUMPRODUCT(--(MOD(OFFSET(Konflikt!$G$4,MATCH($A353,Team!$A$5:$A$64,0),MAX($B353,Einstellungen!$B$3)-Einstellungen!$B$3,1,MIN($C353,Einstellungen!$B$4)-MAX($B353,Einstellungen!$B$3)+1),2)=1)),"?")))</f>
        <v/>
      </c>
      <c r="I353" s="16" t="str">
        <f aca="true">IF(OR($A353="",$B353="",$C353="",$C353&lt;$B353),"",IF(MIN($C353,Einstellungen!$B$4)&lt;MAX($B353,Einstellungen!$B$3),0,IFERROR(SUMPRODUCT(--(OFFSET(Konflikt!$G$4,MATCH($A353,Team!$A$5:$A$64,0),MAX($B353,Einstellungen!$B$3)-Einstellungen!$B$3,1,MIN($C353,Einstellungen!$B$4)-MAX($B353,Einstellungen!$B$3)+1)&gt;=2)),"?")))</f>
        <v/>
      </c>
      <c r="J353" s="15" t="str">
        <f aca="false">IF($A353="","",IF(OR($B353="",$C353=""),"Von und Bis eintragen",IF($C353&lt;$B353,"Bis liegt vor Von",IF(ISNA(MATCH($A353,Team!$A$5:$A$64,0)),"Name fehlt im Blatt Team",IF(N($H353)+N($I353)&gt;0,"Engpass – bitte absprechen",IF(OR($B353&lt;Einstellungen!$B$3,$C353&gt;Einstellungen!$B$4),"Teils außerhalb des Planungszeitraums","ok"))))))</f>
        <v/>
      </c>
    </row>
    <row r="354" customFormat="false" ht="15" hidden="false" customHeight="false" outlineLevel="0" collapsed="false">
      <c r="A354" s="11"/>
      <c r="B354" s="7"/>
      <c r="C354" s="7"/>
      <c r="D354" s="11"/>
      <c r="E354" s="11"/>
      <c r="F354" s="15" t="str">
        <f aca="false">IF($A354="","",IFERROR(INDEX(Team!$B$5:$B$64,MATCH($A354,Team!$A$5:$A$64,0)),"?"))</f>
        <v/>
      </c>
      <c r="G354" s="16" t="str">
        <f aca="false">IF(OR($A354="",$B354="",$C354="",$C354&lt;$B354),"",NETWORKDAYS($B354,$C354,Einstellungen!$I$7:$I$40))</f>
        <v/>
      </c>
      <c r="H354" s="16" t="str">
        <f aca="true">IF(OR($A354="",$B354="",$C354="",$C354&lt;$B354),"",IF(MIN($C354,Einstellungen!$B$4)&lt;MAX($B354,Einstellungen!$B$3),0,IFERROR(SUMPRODUCT(--(MOD(OFFSET(Konflikt!$G$4,MATCH($A354,Team!$A$5:$A$64,0),MAX($B354,Einstellungen!$B$3)-Einstellungen!$B$3,1,MIN($C354,Einstellungen!$B$4)-MAX($B354,Einstellungen!$B$3)+1),2)=1)),"?")))</f>
        <v/>
      </c>
      <c r="I354" s="16" t="str">
        <f aca="true">IF(OR($A354="",$B354="",$C354="",$C354&lt;$B354),"",IF(MIN($C354,Einstellungen!$B$4)&lt;MAX($B354,Einstellungen!$B$3),0,IFERROR(SUMPRODUCT(--(OFFSET(Konflikt!$G$4,MATCH($A354,Team!$A$5:$A$64,0),MAX($B354,Einstellungen!$B$3)-Einstellungen!$B$3,1,MIN($C354,Einstellungen!$B$4)-MAX($B354,Einstellungen!$B$3)+1)&gt;=2)),"?")))</f>
        <v/>
      </c>
      <c r="J354" s="15" t="str">
        <f aca="false">IF($A354="","",IF(OR($B354="",$C354=""),"Von und Bis eintragen",IF($C354&lt;$B354,"Bis liegt vor Von",IF(ISNA(MATCH($A354,Team!$A$5:$A$64,0)),"Name fehlt im Blatt Team",IF(N($H354)+N($I354)&gt;0,"Engpass – bitte absprechen",IF(OR($B354&lt;Einstellungen!$B$3,$C354&gt;Einstellungen!$B$4),"Teils außerhalb des Planungszeitraums","ok"))))))</f>
        <v/>
      </c>
    </row>
    <row r="355" customFormat="false" ht="15" hidden="false" customHeight="false" outlineLevel="0" collapsed="false">
      <c r="A355" s="11"/>
      <c r="B355" s="7"/>
      <c r="C355" s="7"/>
      <c r="D355" s="11"/>
      <c r="E355" s="11"/>
      <c r="F355" s="15" t="str">
        <f aca="false">IF($A355="","",IFERROR(INDEX(Team!$B$5:$B$64,MATCH($A355,Team!$A$5:$A$64,0)),"?"))</f>
        <v/>
      </c>
      <c r="G355" s="16" t="str">
        <f aca="false">IF(OR($A355="",$B355="",$C355="",$C355&lt;$B355),"",NETWORKDAYS($B355,$C355,Einstellungen!$I$7:$I$40))</f>
        <v/>
      </c>
      <c r="H355" s="16" t="str">
        <f aca="true">IF(OR($A355="",$B355="",$C355="",$C355&lt;$B355),"",IF(MIN($C355,Einstellungen!$B$4)&lt;MAX($B355,Einstellungen!$B$3),0,IFERROR(SUMPRODUCT(--(MOD(OFFSET(Konflikt!$G$4,MATCH($A355,Team!$A$5:$A$64,0),MAX($B355,Einstellungen!$B$3)-Einstellungen!$B$3,1,MIN($C355,Einstellungen!$B$4)-MAX($B355,Einstellungen!$B$3)+1),2)=1)),"?")))</f>
        <v/>
      </c>
      <c r="I355" s="16" t="str">
        <f aca="true">IF(OR($A355="",$B355="",$C355="",$C355&lt;$B355),"",IF(MIN($C355,Einstellungen!$B$4)&lt;MAX($B355,Einstellungen!$B$3),0,IFERROR(SUMPRODUCT(--(OFFSET(Konflikt!$G$4,MATCH($A355,Team!$A$5:$A$64,0),MAX($B355,Einstellungen!$B$3)-Einstellungen!$B$3,1,MIN($C355,Einstellungen!$B$4)-MAX($B355,Einstellungen!$B$3)+1)&gt;=2)),"?")))</f>
        <v/>
      </c>
      <c r="J355" s="15" t="str">
        <f aca="false">IF($A355="","",IF(OR($B355="",$C355=""),"Von und Bis eintragen",IF($C355&lt;$B355,"Bis liegt vor Von",IF(ISNA(MATCH($A355,Team!$A$5:$A$64,0)),"Name fehlt im Blatt Team",IF(N($H355)+N($I355)&gt;0,"Engpass – bitte absprechen",IF(OR($B355&lt;Einstellungen!$B$3,$C355&gt;Einstellungen!$B$4),"Teils außerhalb des Planungszeitraums","ok"))))))</f>
        <v/>
      </c>
    </row>
    <row r="356" customFormat="false" ht="15" hidden="false" customHeight="false" outlineLevel="0" collapsed="false">
      <c r="A356" s="11"/>
      <c r="B356" s="7"/>
      <c r="C356" s="7"/>
      <c r="D356" s="11"/>
      <c r="E356" s="11"/>
      <c r="F356" s="15" t="str">
        <f aca="false">IF($A356="","",IFERROR(INDEX(Team!$B$5:$B$64,MATCH($A356,Team!$A$5:$A$64,0)),"?"))</f>
        <v/>
      </c>
      <c r="G356" s="16" t="str">
        <f aca="false">IF(OR($A356="",$B356="",$C356="",$C356&lt;$B356),"",NETWORKDAYS($B356,$C356,Einstellungen!$I$7:$I$40))</f>
        <v/>
      </c>
      <c r="H356" s="16" t="str">
        <f aca="true">IF(OR($A356="",$B356="",$C356="",$C356&lt;$B356),"",IF(MIN($C356,Einstellungen!$B$4)&lt;MAX($B356,Einstellungen!$B$3),0,IFERROR(SUMPRODUCT(--(MOD(OFFSET(Konflikt!$G$4,MATCH($A356,Team!$A$5:$A$64,0),MAX($B356,Einstellungen!$B$3)-Einstellungen!$B$3,1,MIN($C356,Einstellungen!$B$4)-MAX($B356,Einstellungen!$B$3)+1),2)=1)),"?")))</f>
        <v/>
      </c>
      <c r="I356" s="16" t="str">
        <f aca="true">IF(OR($A356="",$B356="",$C356="",$C356&lt;$B356),"",IF(MIN($C356,Einstellungen!$B$4)&lt;MAX($B356,Einstellungen!$B$3),0,IFERROR(SUMPRODUCT(--(OFFSET(Konflikt!$G$4,MATCH($A356,Team!$A$5:$A$64,0),MAX($B356,Einstellungen!$B$3)-Einstellungen!$B$3,1,MIN($C356,Einstellungen!$B$4)-MAX($B356,Einstellungen!$B$3)+1)&gt;=2)),"?")))</f>
        <v/>
      </c>
      <c r="J356" s="15" t="str">
        <f aca="false">IF($A356="","",IF(OR($B356="",$C356=""),"Von und Bis eintragen",IF($C356&lt;$B356,"Bis liegt vor Von",IF(ISNA(MATCH($A356,Team!$A$5:$A$64,0)),"Name fehlt im Blatt Team",IF(N($H356)+N($I356)&gt;0,"Engpass – bitte absprechen",IF(OR($B356&lt;Einstellungen!$B$3,$C356&gt;Einstellungen!$B$4),"Teils außerhalb des Planungszeitraums","ok"))))))</f>
        <v/>
      </c>
    </row>
    <row r="357" customFormat="false" ht="15" hidden="false" customHeight="false" outlineLevel="0" collapsed="false">
      <c r="A357" s="11"/>
      <c r="B357" s="7"/>
      <c r="C357" s="7"/>
      <c r="D357" s="11"/>
      <c r="E357" s="11"/>
      <c r="F357" s="15" t="str">
        <f aca="false">IF($A357="","",IFERROR(INDEX(Team!$B$5:$B$64,MATCH($A357,Team!$A$5:$A$64,0)),"?"))</f>
        <v/>
      </c>
      <c r="G357" s="16" t="str">
        <f aca="false">IF(OR($A357="",$B357="",$C357="",$C357&lt;$B357),"",NETWORKDAYS($B357,$C357,Einstellungen!$I$7:$I$40))</f>
        <v/>
      </c>
      <c r="H357" s="16" t="str">
        <f aca="true">IF(OR($A357="",$B357="",$C357="",$C357&lt;$B357),"",IF(MIN($C357,Einstellungen!$B$4)&lt;MAX($B357,Einstellungen!$B$3),0,IFERROR(SUMPRODUCT(--(MOD(OFFSET(Konflikt!$G$4,MATCH($A357,Team!$A$5:$A$64,0),MAX($B357,Einstellungen!$B$3)-Einstellungen!$B$3,1,MIN($C357,Einstellungen!$B$4)-MAX($B357,Einstellungen!$B$3)+1),2)=1)),"?")))</f>
        <v/>
      </c>
      <c r="I357" s="16" t="str">
        <f aca="true">IF(OR($A357="",$B357="",$C357="",$C357&lt;$B357),"",IF(MIN($C357,Einstellungen!$B$4)&lt;MAX($B357,Einstellungen!$B$3),0,IFERROR(SUMPRODUCT(--(OFFSET(Konflikt!$G$4,MATCH($A357,Team!$A$5:$A$64,0),MAX($B357,Einstellungen!$B$3)-Einstellungen!$B$3,1,MIN($C357,Einstellungen!$B$4)-MAX($B357,Einstellungen!$B$3)+1)&gt;=2)),"?")))</f>
        <v/>
      </c>
      <c r="J357" s="15" t="str">
        <f aca="false">IF($A357="","",IF(OR($B357="",$C357=""),"Von und Bis eintragen",IF($C357&lt;$B357,"Bis liegt vor Von",IF(ISNA(MATCH($A357,Team!$A$5:$A$64,0)),"Name fehlt im Blatt Team",IF(N($H357)+N($I357)&gt;0,"Engpass – bitte absprechen",IF(OR($B357&lt;Einstellungen!$B$3,$C357&gt;Einstellungen!$B$4),"Teils außerhalb des Planungszeitraums","ok"))))))</f>
        <v/>
      </c>
    </row>
    <row r="358" customFormat="false" ht="15" hidden="false" customHeight="false" outlineLevel="0" collapsed="false">
      <c r="A358" s="11"/>
      <c r="B358" s="7"/>
      <c r="C358" s="7"/>
      <c r="D358" s="11"/>
      <c r="E358" s="11"/>
      <c r="F358" s="15" t="str">
        <f aca="false">IF($A358="","",IFERROR(INDEX(Team!$B$5:$B$64,MATCH($A358,Team!$A$5:$A$64,0)),"?"))</f>
        <v/>
      </c>
      <c r="G358" s="16" t="str">
        <f aca="false">IF(OR($A358="",$B358="",$C358="",$C358&lt;$B358),"",NETWORKDAYS($B358,$C358,Einstellungen!$I$7:$I$40))</f>
        <v/>
      </c>
      <c r="H358" s="16" t="str">
        <f aca="true">IF(OR($A358="",$B358="",$C358="",$C358&lt;$B358),"",IF(MIN($C358,Einstellungen!$B$4)&lt;MAX($B358,Einstellungen!$B$3),0,IFERROR(SUMPRODUCT(--(MOD(OFFSET(Konflikt!$G$4,MATCH($A358,Team!$A$5:$A$64,0),MAX($B358,Einstellungen!$B$3)-Einstellungen!$B$3,1,MIN($C358,Einstellungen!$B$4)-MAX($B358,Einstellungen!$B$3)+1),2)=1)),"?")))</f>
        <v/>
      </c>
      <c r="I358" s="16" t="str">
        <f aca="true">IF(OR($A358="",$B358="",$C358="",$C358&lt;$B358),"",IF(MIN($C358,Einstellungen!$B$4)&lt;MAX($B358,Einstellungen!$B$3),0,IFERROR(SUMPRODUCT(--(OFFSET(Konflikt!$G$4,MATCH($A358,Team!$A$5:$A$64,0),MAX($B358,Einstellungen!$B$3)-Einstellungen!$B$3,1,MIN($C358,Einstellungen!$B$4)-MAX($B358,Einstellungen!$B$3)+1)&gt;=2)),"?")))</f>
        <v/>
      </c>
      <c r="J358" s="15" t="str">
        <f aca="false">IF($A358="","",IF(OR($B358="",$C358=""),"Von und Bis eintragen",IF($C358&lt;$B358,"Bis liegt vor Von",IF(ISNA(MATCH($A358,Team!$A$5:$A$64,0)),"Name fehlt im Blatt Team",IF(N($H358)+N($I358)&gt;0,"Engpass – bitte absprechen",IF(OR($B358&lt;Einstellungen!$B$3,$C358&gt;Einstellungen!$B$4),"Teils außerhalb des Planungszeitraums","ok"))))))</f>
        <v/>
      </c>
    </row>
    <row r="359" customFormat="false" ht="15" hidden="false" customHeight="false" outlineLevel="0" collapsed="false">
      <c r="A359" s="11"/>
      <c r="B359" s="7"/>
      <c r="C359" s="7"/>
      <c r="D359" s="11"/>
      <c r="E359" s="11"/>
      <c r="F359" s="15" t="str">
        <f aca="false">IF($A359="","",IFERROR(INDEX(Team!$B$5:$B$64,MATCH($A359,Team!$A$5:$A$64,0)),"?"))</f>
        <v/>
      </c>
      <c r="G359" s="16" t="str">
        <f aca="false">IF(OR($A359="",$B359="",$C359="",$C359&lt;$B359),"",NETWORKDAYS($B359,$C359,Einstellungen!$I$7:$I$40))</f>
        <v/>
      </c>
      <c r="H359" s="16" t="str">
        <f aca="true">IF(OR($A359="",$B359="",$C359="",$C359&lt;$B359),"",IF(MIN($C359,Einstellungen!$B$4)&lt;MAX($B359,Einstellungen!$B$3),0,IFERROR(SUMPRODUCT(--(MOD(OFFSET(Konflikt!$G$4,MATCH($A359,Team!$A$5:$A$64,0),MAX($B359,Einstellungen!$B$3)-Einstellungen!$B$3,1,MIN($C359,Einstellungen!$B$4)-MAX($B359,Einstellungen!$B$3)+1),2)=1)),"?")))</f>
        <v/>
      </c>
      <c r="I359" s="16" t="str">
        <f aca="true">IF(OR($A359="",$B359="",$C359="",$C359&lt;$B359),"",IF(MIN($C359,Einstellungen!$B$4)&lt;MAX($B359,Einstellungen!$B$3),0,IFERROR(SUMPRODUCT(--(OFFSET(Konflikt!$G$4,MATCH($A359,Team!$A$5:$A$64,0),MAX($B359,Einstellungen!$B$3)-Einstellungen!$B$3,1,MIN($C359,Einstellungen!$B$4)-MAX($B359,Einstellungen!$B$3)+1)&gt;=2)),"?")))</f>
        <v/>
      </c>
      <c r="J359" s="15" t="str">
        <f aca="false">IF($A359="","",IF(OR($B359="",$C359=""),"Von und Bis eintragen",IF($C359&lt;$B359,"Bis liegt vor Von",IF(ISNA(MATCH($A359,Team!$A$5:$A$64,0)),"Name fehlt im Blatt Team",IF(N($H359)+N($I359)&gt;0,"Engpass – bitte absprechen",IF(OR($B359&lt;Einstellungen!$B$3,$C359&gt;Einstellungen!$B$4),"Teils außerhalb des Planungszeitraums","ok"))))))</f>
        <v/>
      </c>
    </row>
    <row r="360" customFormat="false" ht="15" hidden="false" customHeight="false" outlineLevel="0" collapsed="false">
      <c r="A360" s="11"/>
      <c r="B360" s="7"/>
      <c r="C360" s="7"/>
      <c r="D360" s="11"/>
      <c r="E360" s="11"/>
      <c r="F360" s="15" t="str">
        <f aca="false">IF($A360="","",IFERROR(INDEX(Team!$B$5:$B$64,MATCH($A360,Team!$A$5:$A$64,0)),"?"))</f>
        <v/>
      </c>
      <c r="G360" s="16" t="str">
        <f aca="false">IF(OR($A360="",$B360="",$C360="",$C360&lt;$B360),"",NETWORKDAYS($B360,$C360,Einstellungen!$I$7:$I$40))</f>
        <v/>
      </c>
      <c r="H360" s="16" t="str">
        <f aca="true">IF(OR($A360="",$B360="",$C360="",$C360&lt;$B360),"",IF(MIN($C360,Einstellungen!$B$4)&lt;MAX($B360,Einstellungen!$B$3),0,IFERROR(SUMPRODUCT(--(MOD(OFFSET(Konflikt!$G$4,MATCH($A360,Team!$A$5:$A$64,0),MAX($B360,Einstellungen!$B$3)-Einstellungen!$B$3,1,MIN($C360,Einstellungen!$B$4)-MAX($B360,Einstellungen!$B$3)+1),2)=1)),"?")))</f>
        <v/>
      </c>
      <c r="I360" s="16" t="str">
        <f aca="true">IF(OR($A360="",$B360="",$C360="",$C360&lt;$B360),"",IF(MIN($C360,Einstellungen!$B$4)&lt;MAX($B360,Einstellungen!$B$3),0,IFERROR(SUMPRODUCT(--(OFFSET(Konflikt!$G$4,MATCH($A360,Team!$A$5:$A$64,0),MAX($B360,Einstellungen!$B$3)-Einstellungen!$B$3,1,MIN($C360,Einstellungen!$B$4)-MAX($B360,Einstellungen!$B$3)+1)&gt;=2)),"?")))</f>
        <v/>
      </c>
      <c r="J360" s="15" t="str">
        <f aca="false">IF($A360="","",IF(OR($B360="",$C360=""),"Von und Bis eintragen",IF($C360&lt;$B360,"Bis liegt vor Von",IF(ISNA(MATCH($A360,Team!$A$5:$A$64,0)),"Name fehlt im Blatt Team",IF(N($H360)+N($I360)&gt;0,"Engpass – bitte absprechen",IF(OR($B360&lt;Einstellungen!$B$3,$C360&gt;Einstellungen!$B$4),"Teils außerhalb des Planungszeitraums","ok"))))))</f>
        <v/>
      </c>
    </row>
    <row r="361" customFormat="false" ht="15" hidden="false" customHeight="false" outlineLevel="0" collapsed="false">
      <c r="A361" s="11"/>
      <c r="B361" s="7"/>
      <c r="C361" s="7"/>
      <c r="D361" s="11"/>
      <c r="E361" s="11"/>
      <c r="F361" s="15" t="str">
        <f aca="false">IF($A361="","",IFERROR(INDEX(Team!$B$5:$B$64,MATCH($A361,Team!$A$5:$A$64,0)),"?"))</f>
        <v/>
      </c>
      <c r="G361" s="16" t="str">
        <f aca="false">IF(OR($A361="",$B361="",$C361="",$C361&lt;$B361),"",NETWORKDAYS($B361,$C361,Einstellungen!$I$7:$I$40))</f>
        <v/>
      </c>
      <c r="H361" s="16" t="str">
        <f aca="true">IF(OR($A361="",$B361="",$C361="",$C361&lt;$B361),"",IF(MIN($C361,Einstellungen!$B$4)&lt;MAX($B361,Einstellungen!$B$3),0,IFERROR(SUMPRODUCT(--(MOD(OFFSET(Konflikt!$G$4,MATCH($A361,Team!$A$5:$A$64,0),MAX($B361,Einstellungen!$B$3)-Einstellungen!$B$3,1,MIN($C361,Einstellungen!$B$4)-MAX($B361,Einstellungen!$B$3)+1),2)=1)),"?")))</f>
        <v/>
      </c>
      <c r="I361" s="16" t="str">
        <f aca="true">IF(OR($A361="",$B361="",$C361="",$C361&lt;$B361),"",IF(MIN($C361,Einstellungen!$B$4)&lt;MAX($B361,Einstellungen!$B$3),0,IFERROR(SUMPRODUCT(--(OFFSET(Konflikt!$G$4,MATCH($A361,Team!$A$5:$A$64,0),MAX($B361,Einstellungen!$B$3)-Einstellungen!$B$3,1,MIN($C361,Einstellungen!$B$4)-MAX($B361,Einstellungen!$B$3)+1)&gt;=2)),"?")))</f>
        <v/>
      </c>
      <c r="J361" s="15" t="str">
        <f aca="false">IF($A361="","",IF(OR($B361="",$C361=""),"Von und Bis eintragen",IF($C361&lt;$B361,"Bis liegt vor Von",IF(ISNA(MATCH($A361,Team!$A$5:$A$64,0)),"Name fehlt im Blatt Team",IF(N($H361)+N($I361)&gt;0,"Engpass – bitte absprechen",IF(OR($B361&lt;Einstellungen!$B$3,$C361&gt;Einstellungen!$B$4),"Teils außerhalb des Planungszeitraums","ok"))))))</f>
        <v/>
      </c>
    </row>
    <row r="362" customFormat="false" ht="15" hidden="false" customHeight="false" outlineLevel="0" collapsed="false">
      <c r="A362" s="11"/>
      <c r="B362" s="7"/>
      <c r="C362" s="7"/>
      <c r="D362" s="11"/>
      <c r="E362" s="11"/>
      <c r="F362" s="15" t="str">
        <f aca="false">IF($A362="","",IFERROR(INDEX(Team!$B$5:$B$64,MATCH($A362,Team!$A$5:$A$64,0)),"?"))</f>
        <v/>
      </c>
      <c r="G362" s="16" t="str">
        <f aca="false">IF(OR($A362="",$B362="",$C362="",$C362&lt;$B362),"",NETWORKDAYS($B362,$C362,Einstellungen!$I$7:$I$40))</f>
        <v/>
      </c>
      <c r="H362" s="16" t="str">
        <f aca="true">IF(OR($A362="",$B362="",$C362="",$C362&lt;$B362),"",IF(MIN($C362,Einstellungen!$B$4)&lt;MAX($B362,Einstellungen!$B$3),0,IFERROR(SUMPRODUCT(--(MOD(OFFSET(Konflikt!$G$4,MATCH($A362,Team!$A$5:$A$64,0),MAX($B362,Einstellungen!$B$3)-Einstellungen!$B$3,1,MIN($C362,Einstellungen!$B$4)-MAX($B362,Einstellungen!$B$3)+1),2)=1)),"?")))</f>
        <v/>
      </c>
      <c r="I362" s="16" t="str">
        <f aca="true">IF(OR($A362="",$B362="",$C362="",$C362&lt;$B362),"",IF(MIN($C362,Einstellungen!$B$4)&lt;MAX($B362,Einstellungen!$B$3),0,IFERROR(SUMPRODUCT(--(OFFSET(Konflikt!$G$4,MATCH($A362,Team!$A$5:$A$64,0),MAX($B362,Einstellungen!$B$3)-Einstellungen!$B$3,1,MIN($C362,Einstellungen!$B$4)-MAX($B362,Einstellungen!$B$3)+1)&gt;=2)),"?")))</f>
        <v/>
      </c>
      <c r="J362" s="15" t="str">
        <f aca="false">IF($A362="","",IF(OR($B362="",$C362=""),"Von und Bis eintragen",IF($C362&lt;$B362,"Bis liegt vor Von",IF(ISNA(MATCH($A362,Team!$A$5:$A$64,0)),"Name fehlt im Blatt Team",IF(N($H362)+N($I362)&gt;0,"Engpass – bitte absprechen",IF(OR($B362&lt;Einstellungen!$B$3,$C362&gt;Einstellungen!$B$4),"Teils außerhalb des Planungszeitraums","ok"))))))</f>
        <v/>
      </c>
    </row>
    <row r="363" customFormat="false" ht="15" hidden="false" customHeight="false" outlineLevel="0" collapsed="false">
      <c r="A363" s="11"/>
      <c r="B363" s="7"/>
      <c r="C363" s="7"/>
      <c r="D363" s="11"/>
      <c r="E363" s="11"/>
      <c r="F363" s="15" t="str">
        <f aca="false">IF($A363="","",IFERROR(INDEX(Team!$B$5:$B$64,MATCH($A363,Team!$A$5:$A$64,0)),"?"))</f>
        <v/>
      </c>
      <c r="G363" s="16" t="str">
        <f aca="false">IF(OR($A363="",$B363="",$C363="",$C363&lt;$B363),"",NETWORKDAYS($B363,$C363,Einstellungen!$I$7:$I$40))</f>
        <v/>
      </c>
      <c r="H363" s="16" t="str">
        <f aca="true">IF(OR($A363="",$B363="",$C363="",$C363&lt;$B363),"",IF(MIN($C363,Einstellungen!$B$4)&lt;MAX($B363,Einstellungen!$B$3),0,IFERROR(SUMPRODUCT(--(MOD(OFFSET(Konflikt!$G$4,MATCH($A363,Team!$A$5:$A$64,0),MAX($B363,Einstellungen!$B$3)-Einstellungen!$B$3,1,MIN($C363,Einstellungen!$B$4)-MAX($B363,Einstellungen!$B$3)+1),2)=1)),"?")))</f>
        <v/>
      </c>
      <c r="I363" s="16" t="str">
        <f aca="true">IF(OR($A363="",$B363="",$C363="",$C363&lt;$B363),"",IF(MIN($C363,Einstellungen!$B$4)&lt;MAX($B363,Einstellungen!$B$3),0,IFERROR(SUMPRODUCT(--(OFFSET(Konflikt!$G$4,MATCH($A363,Team!$A$5:$A$64,0),MAX($B363,Einstellungen!$B$3)-Einstellungen!$B$3,1,MIN($C363,Einstellungen!$B$4)-MAX($B363,Einstellungen!$B$3)+1)&gt;=2)),"?")))</f>
        <v/>
      </c>
      <c r="J363" s="15" t="str">
        <f aca="false">IF($A363="","",IF(OR($B363="",$C363=""),"Von und Bis eintragen",IF($C363&lt;$B363,"Bis liegt vor Von",IF(ISNA(MATCH($A363,Team!$A$5:$A$64,0)),"Name fehlt im Blatt Team",IF(N($H363)+N($I363)&gt;0,"Engpass – bitte absprechen",IF(OR($B363&lt;Einstellungen!$B$3,$C363&gt;Einstellungen!$B$4),"Teils außerhalb des Planungszeitraums","ok"))))))</f>
        <v/>
      </c>
    </row>
    <row r="364" customFormat="false" ht="15" hidden="false" customHeight="false" outlineLevel="0" collapsed="false">
      <c r="A364" s="11"/>
      <c r="B364" s="7"/>
      <c r="C364" s="7"/>
      <c r="D364" s="11"/>
      <c r="E364" s="11"/>
      <c r="F364" s="15" t="str">
        <f aca="false">IF($A364="","",IFERROR(INDEX(Team!$B$5:$B$64,MATCH($A364,Team!$A$5:$A$64,0)),"?"))</f>
        <v/>
      </c>
      <c r="G364" s="16" t="str">
        <f aca="false">IF(OR($A364="",$B364="",$C364="",$C364&lt;$B364),"",NETWORKDAYS($B364,$C364,Einstellungen!$I$7:$I$40))</f>
        <v/>
      </c>
      <c r="H364" s="16" t="str">
        <f aca="true">IF(OR($A364="",$B364="",$C364="",$C364&lt;$B364),"",IF(MIN($C364,Einstellungen!$B$4)&lt;MAX($B364,Einstellungen!$B$3),0,IFERROR(SUMPRODUCT(--(MOD(OFFSET(Konflikt!$G$4,MATCH($A364,Team!$A$5:$A$64,0),MAX($B364,Einstellungen!$B$3)-Einstellungen!$B$3,1,MIN($C364,Einstellungen!$B$4)-MAX($B364,Einstellungen!$B$3)+1),2)=1)),"?")))</f>
        <v/>
      </c>
      <c r="I364" s="16" t="str">
        <f aca="true">IF(OR($A364="",$B364="",$C364="",$C364&lt;$B364),"",IF(MIN($C364,Einstellungen!$B$4)&lt;MAX($B364,Einstellungen!$B$3),0,IFERROR(SUMPRODUCT(--(OFFSET(Konflikt!$G$4,MATCH($A364,Team!$A$5:$A$64,0),MAX($B364,Einstellungen!$B$3)-Einstellungen!$B$3,1,MIN($C364,Einstellungen!$B$4)-MAX($B364,Einstellungen!$B$3)+1)&gt;=2)),"?")))</f>
        <v/>
      </c>
      <c r="J364" s="15" t="str">
        <f aca="false">IF($A364="","",IF(OR($B364="",$C364=""),"Von und Bis eintragen",IF($C364&lt;$B364,"Bis liegt vor Von",IF(ISNA(MATCH($A364,Team!$A$5:$A$64,0)),"Name fehlt im Blatt Team",IF(N($H364)+N($I364)&gt;0,"Engpass – bitte absprechen",IF(OR($B364&lt;Einstellungen!$B$3,$C364&gt;Einstellungen!$B$4),"Teils außerhalb des Planungszeitraums","ok"))))))</f>
        <v/>
      </c>
    </row>
    <row r="365" customFormat="false" ht="15" hidden="false" customHeight="false" outlineLevel="0" collapsed="false">
      <c r="A365" s="11"/>
      <c r="B365" s="7"/>
      <c r="C365" s="7"/>
      <c r="D365" s="11"/>
      <c r="E365" s="11"/>
      <c r="F365" s="15" t="str">
        <f aca="false">IF($A365="","",IFERROR(INDEX(Team!$B$5:$B$64,MATCH($A365,Team!$A$5:$A$64,0)),"?"))</f>
        <v/>
      </c>
      <c r="G365" s="16" t="str">
        <f aca="false">IF(OR($A365="",$B365="",$C365="",$C365&lt;$B365),"",NETWORKDAYS($B365,$C365,Einstellungen!$I$7:$I$40))</f>
        <v/>
      </c>
      <c r="H365" s="16" t="str">
        <f aca="true">IF(OR($A365="",$B365="",$C365="",$C365&lt;$B365),"",IF(MIN($C365,Einstellungen!$B$4)&lt;MAX($B365,Einstellungen!$B$3),0,IFERROR(SUMPRODUCT(--(MOD(OFFSET(Konflikt!$G$4,MATCH($A365,Team!$A$5:$A$64,0),MAX($B365,Einstellungen!$B$3)-Einstellungen!$B$3,1,MIN($C365,Einstellungen!$B$4)-MAX($B365,Einstellungen!$B$3)+1),2)=1)),"?")))</f>
        <v/>
      </c>
      <c r="I365" s="16" t="str">
        <f aca="true">IF(OR($A365="",$B365="",$C365="",$C365&lt;$B365),"",IF(MIN($C365,Einstellungen!$B$4)&lt;MAX($B365,Einstellungen!$B$3),0,IFERROR(SUMPRODUCT(--(OFFSET(Konflikt!$G$4,MATCH($A365,Team!$A$5:$A$64,0),MAX($B365,Einstellungen!$B$3)-Einstellungen!$B$3,1,MIN($C365,Einstellungen!$B$4)-MAX($B365,Einstellungen!$B$3)+1)&gt;=2)),"?")))</f>
        <v/>
      </c>
      <c r="J365" s="15" t="str">
        <f aca="false">IF($A365="","",IF(OR($B365="",$C365=""),"Von und Bis eintragen",IF($C365&lt;$B365,"Bis liegt vor Von",IF(ISNA(MATCH($A365,Team!$A$5:$A$64,0)),"Name fehlt im Blatt Team",IF(N($H365)+N($I365)&gt;0,"Engpass – bitte absprechen",IF(OR($B365&lt;Einstellungen!$B$3,$C365&gt;Einstellungen!$B$4),"Teils außerhalb des Planungszeitraums","ok"))))))</f>
        <v/>
      </c>
    </row>
    <row r="366" customFormat="false" ht="15" hidden="false" customHeight="false" outlineLevel="0" collapsed="false">
      <c r="A366" s="11"/>
      <c r="B366" s="7"/>
      <c r="C366" s="7"/>
      <c r="D366" s="11"/>
      <c r="E366" s="11"/>
      <c r="F366" s="15" t="str">
        <f aca="false">IF($A366="","",IFERROR(INDEX(Team!$B$5:$B$64,MATCH($A366,Team!$A$5:$A$64,0)),"?"))</f>
        <v/>
      </c>
      <c r="G366" s="16" t="str">
        <f aca="false">IF(OR($A366="",$B366="",$C366="",$C366&lt;$B366),"",NETWORKDAYS($B366,$C366,Einstellungen!$I$7:$I$40))</f>
        <v/>
      </c>
      <c r="H366" s="16" t="str">
        <f aca="true">IF(OR($A366="",$B366="",$C366="",$C366&lt;$B366),"",IF(MIN($C366,Einstellungen!$B$4)&lt;MAX($B366,Einstellungen!$B$3),0,IFERROR(SUMPRODUCT(--(MOD(OFFSET(Konflikt!$G$4,MATCH($A366,Team!$A$5:$A$64,0),MAX($B366,Einstellungen!$B$3)-Einstellungen!$B$3,1,MIN($C366,Einstellungen!$B$4)-MAX($B366,Einstellungen!$B$3)+1),2)=1)),"?")))</f>
        <v/>
      </c>
      <c r="I366" s="16" t="str">
        <f aca="true">IF(OR($A366="",$B366="",$C366="",$C366&lt;$B366),"",IF(MIN($C366,Einstellungen!$B$4)&lt;MAX($B366,Einstellungen!$B$3),0,IFERROR(SUMPRODUCT(--(OFFSET(Konflikt!$G$4,MATCH($A366,Team!$A$5:$A$64,0),MAX($B366,Einstellungen!$B$3)-Einstellungen!$B$3,1,MIN($C366,Einstellungen!$B$4)-MAX($B366,Einstellungen!$B$3)+1)&gt;=2)),"?")))</f>
        <v/>
      </c>
      <c r="J366" s="15" t="str">
        <f aca="false">IF($A366="","",IF(OR($B366="",$C366=""),"Von und Bis eintragen",IF($C366&lt;$B366,"Bis liegt vor Von",IF(ISNA(MATCH($A366,Team!$A$5:$A$64,0)),"Name fehlt im Blatt Team",IF(N($H366)+N($I366)&gt;0,"Engpass – bitte absprechen",IF(OR($B366&lt;Einstellungen!$B$3,$C366&gt;Einstellungen!$B$4),"Teils außerhalb des Planungszeitraums","ok"))))))</f>
        <v/>
      </c>
    </row>
    <row r="367" customFormat="false" ht="15" hidden="false" customHeight="false" outlineLevel="0" collapsed="false">
      <c r="A367" s="11"/>
      <c r="B367" s="7"/>
      <c r="C367" s="7"/>
      <c r="D367" s="11"/>
      <c r="E367" s="11"/>
      <c r="F367" s="15" t="str">
        <f aca="false">IF($A367="","",IFERROR(INDEX(Team!$B$5:$B$64,MATCH($A367,Team!$A$5:$A$64,0)),"?"))</f>
        <v/>
      </c>
      <c r="G367" s="16" t="str">
        <f aca="false">IF(OR($A367="",$B367="",$C367="",$C367&lt;$B367),"",NETWORKDAYS($B367,$C367,Einstellungen!$I$7:$I$40))</f>
        <v/>
      </c>
      <c r="H367" s="16" t="str">
        <f aca="true">IF(OR($A367="",$B367="",$C367="",$C367&lt;$B367),"",IF(MIN($C367,Einstellungen!$B$4)&lt;MAX($B367,Einstellungen!$B$3),0,IFERROR(SUMPRODUCT(--(MOD(OFFSET(Konflikt!$G$4,MATCH($A367,Team!$A$5:$A$64,0),MAX($B367,Einstellungen!$B$3)-Einstellungen!$B$3,1,MIN($C367,Einstellungen!$B$4)-MAX($B367,Einstellungen!$B$3)+1),2)=1)),"?")))</f>
        <v/>
      </c>
      <c r="I367" s="16" t="str">
        <f aca="true">IF(OR($A367="",$B367="",$C367="",$C367&lt;$B367),"",IF(MIN($C367,Einstellungen!$B$4)&lt;MAX($B367,Einstellungen!$B$3),0,IFERROR(SUMPRODUCT(--(OFFSET(Konflikt!$G$4,MATCH($A367,Team!$A$5:$A$64,0),MAX($B367,Einstellungen!$B$3)-Einstellungen!$B$3,1,MIN($C367,Einstellungen!$B$4)-MAX($B367,Einstellungen!$B$3)+1)&gt;=2)),"?")))</f>
        <v/>
      </c>
      <c r="J367" s="15" t="str">
        <f aca="false">IF($A367="","",IF(OR($B367="",$C367=""),"Von und Bis eintragen",IF($C367&lt;$B367,"Bis liegt vor Von",IF(ISNA(MATCH($A367,Team!$A$5:$A$64,0)),"Name fehlt im Blatt Team",IF(N($H367)+N($I367)&gt;0,"Engpass – bitte absprechen",IF(OR($B367&lt;Einstellungen!$B$3,$C367&gt;Einstellungen!$B$4),"Teils außerhalb des Planungszeitraums","ok"))))))</f>
        <v/>
      </c>
    </row>
    <row r="368" customFormat="false" ht="15" hidden="false" customHeight="false" outlineLevel="0" collapsed="false">
      <c r="A368" s="11"/>
      <c r="B368" s="7"/>
      <c r="C368" s="7"/>
      <c r="D368" s="11"/>
      <c r="E368" s="11"/>
      <c r="F368" s="15" t="str">
        <f aca="false">IF($A368="","",IFERROR(INDEX(Team!$B$5:$B$64,MATCH($A368,Team!$A$5:$A$64,0)),"?"))</f>
        <v/>
      </c>
      <c r="G368" s="16" t="str">
        <f aca="false">IF(OR($A368="",$B368="",$C368="",$C368&lt;$B368),"",NETWORKDAYS($B368,$C368,Einstellungen!$I$7:$I$40))</f>
        <v/>
      </c>
      <c r="H368" s="16" t="str">
        <f aca="true">IF(OR($A368="",$B368="",$C368="",$C368&lt;$B368),"",IF(MIN($C368,Einstellungen!$B$4)&lt;MAX($B368,Einstellungen!$B$3),0,IFERROR(SUMPRODUCT(--(MOD(OFFSET(Konflikt!$G$4,MATCH($A368,Team!$A$5:$A$64,0),MAX($B368,Einstellungen!$B$3)-Einstellungen!$B$3,1,MIN($C368,Einstellungen!$B$4)-MAX($B368,Einstellungen!$B$3)+1),2)=1)),"?")))</f>
        <v/>
      </c>
      <c r="I368" s="16" t="str">
        <f aca="true">IF(OR($A368="",$B368="",$C368="",$C368&lt;$B368),"",IF(MIN($C368,Einstellungen!$B$4)&lt;MAX($B368,Einstellungen!$B$3),0,IFERROR(SUMPRODUCT(--(OFFSET(Konflikt!$G$4,MATCH($A368,Team!$A$5:$A$64,0),MAX($B368,Einstellungen!$B$3)-Einstellungen!$B$3,1,MIN($C368,Einstellungen!$B$4)-MAX($B368,Einstellungen!$B$3)+1)&gt;=2)),"?")))</f>
        <v/>
      </c>
      <c r="J368" s="15" t="str">
        <f aca="false">IF($A368="","",IF(OR($B368="",$C368=""),"Von und Bis eintragen",IF($C368&lt;$B368,"Bis liegt vor Von",IF(ISNA(MATCH($A368,Team!$A$5:$A$64,0)),"Name fehlt im Blatt Team",IF(N($H368)+N($I368)&gt;0,"Engpass – bitte absprechen",IF(OR($B368&lt;Einstellungen!$B$3,$C368&gt;Einstellungen!$B$4),"Teils außerhalb des Planungszeitraums","ok"))))))</f>
        <v/>
      </c>
    </row>
    <row r="369" customFormat="false" ht="15" hidden="false" customHeight="false" outlineLevel="0" collapsed="false">
      <c r="A369" s="11"/>
      <c r="B369" s="7"/>
      <c r="C369" s="7"/>
      <c r="D369" s="11"/>
      <c r="E369" s="11"/>
      <c r="F369" s="15" t="str">
        <f aca="false">IF($A369="","",IFERROR(INDEX(Team!$B$5:$B$64,MATCH($A369,Team!$A$5:$A$64,0)),"?"))</f>
        <v/>
      </c>
      <c r="G369" s="16" t="str">
        <f aca="false">IF(OR($A369="",$B369="",$C369="",$C369&lt;$B369),"",NETWORKDAYS($B369,$C369,Einstellungen!$I$7:$I$40))</f>
        <v/>
      </c>
      <c r="H369" s="16" t="str">
        <f aca="true">IF(OR($A369="",$B369="",$C369="",$C369&lt;$B369),"",IF(MIN($C369,Einstellungen!$B$4)&lt;MAX($B369,Einstellungen!$B$3),0,IFERROR(SUMPRODUCT(--(MOD(OFFSET(Konflikt!$G$4,MATCH($A369,Team!$A$5:$A$64,0),MAX($B369,Einstellungen!$B$3)-Einstellungen!$B$3,1,MIN($C369,Einstellungen!$B$4)-MAX($B369,Einstellungen!$B$3)+1),2)=1)),"?")))</f>
        <v/>
      </c>
      <c r="I369" s="16" t="str">
        <f aca="true">IF(OR($A369="",$B369="",$C369="",$C369&lt;$B369),"",IF(MIN($C369,Einstellungen!$B$4)&lt;MAX($B369,Einstellungen!$B$3),0,IFERROR(SUMPRODUCT(--(OFFSET(Konflikt!$G$4,MATCH($A369,Team!$A$5:$A$64,0),MAX($B369,Einstellungen!$B$3)-Einstellungen!$B$3,1,MIN($C369,Einstellungen!$B$4)-MAX($B369,Einstellungen!$B$3)+1)&gt;=2)),"?")))</f>
        <v/>
      </c>
      <c r="J369" s="15" t="str">
        <f aca="false">IF($A369="","",IF(OR($B369="",$C369=""),"Von und Bis eintragen",IF($C369&lt;$B369,"Bis liegt vor Von",IF(ISNA(MATCH($A369,Team!$A$5:$A$64,0)),"Name fehlt im Blatt Team",IF(N($H369)+N($I369)&gt;0,"Engpass – bitte absprechen",IF(OR($B369&lt;Einstellungen!$B$3,$C369&gt;Einstellungen!$B$4),"Teils außerhalb des Planungszeitraums","ok"))))))</f>
        <v/>
      </c>
    </row>
    <row r="370" customFormat="false" ht="15" hidden="false" customHeight="false" outlineLevel="0" collapsed="false">
      <c r="A370" s="11"/>
      <c r="B370" s="7"/>
      <c r="C370" s="7"/>
      <c r="D370" s="11"/>
      <c r="E370" s="11"/>
      <c r="F370" s="15" t="str">
        <f aca="false">IF($A370="","",IFERROR(INDEX(Team!$B$5:$B$64,MATCH($A370,Team!$A$5:$A$64,0)),"?"))</f>
        <v/>
      </c>
      <c r="G370" s="16" t="str">
        <f aca="false">IF(OR($A370="",$B370="",$C370="",$C370&lt;$B370),"",NETWORKDAYS($B370,$C370,Einstellungen!$I$7:$I$40))</f>
        <v/>
      </c>
      <c r="H370" s="16" t="str">
        <f aca="true">IF(OR($A370="",$B370="",$C370="",$C370&lt;$B370),"",IF(MIN($C370,Einstellungen!$B$4)&lt;MAX($B370,Einstellungen!$B$3),0,IFERROR(SUMPRODUCT(--(MOD(OFFSET(Konflikt!$G$4,MATCH($A370,Team!$A$5:$A$64,0),MAX($B370,Einstellungen!$B$3)-Einstellungen!$B$3,1,MIN($C370,Einstellungen!$B$4)-MAX($B370,Einstellungen!$B$3)+1),2)=1)),"?")))</f>
        <v/>
      </c>
      <c r="I370" s="16" t="str">
        <f aca="true">IF(OR($A370="",$B370="",$C370="",$C370&lt;$B370),"",IF(MIN($C370,Einstellungen!$B$4)&lt;MAX($B370,Einstellungen!$B$3),0,IFERROR(SUMPRODUCT(--(OFFSET(Konflikt!$G$4,MATCH($A370,Team!$A$5:$A$64,0),MAX($B370,Einstellungen!$B$3)-Einstellungen!$B$3,1,MIN($C370,Einstellungen!$B$4)-MAX($B370,Einstellungen!$B$3)+1)&gt;=2)),"?")))</f>
        <v/>
      </c>
      <c r="J370" s="15" t="str">
        <f aca="false">IF($A370="","",IF(OR($B370="",$C370=""),"Von und Bis eintragen",IF($C370&lt;$B370,"Bis liegt vor Von",IF(ISNA(MATCH($A370,Team!$A$5:$A$64,0)),"Name fehlt im Blatt Team",IF(N($H370)+N($I370)&gt;0,"Engpass – bitte absprechen",IF(OR($B370&lt;Einstellungen!$B$3,$C370&gt;Einstellungen!$B$4),"Teils außerhalb des Planungszeitraums","ok"))))))</f>
        <v/>
      </c>
    </row>
    <row r="371" customFormat="false" ht="15" hidden="false" customHeight="false" outlineLevel="0" collapsed="false">
      <c r="A371" s="11"/>
      <c r="B371" s="7"/>
      <c r="C371" s="7"/>
      <c r="D371" s="11"/>
      <c r="E371" s="11"/>
      <c r="F371" s="15" t="str">
        <f aca="false">IF($A371="","",IFERROR(INDEX(Team!$B$5:$B$64,MATCH($A371,Team!$A$5:$A$64,0)),"?"))</f>
        <v/>
      </c>
      <c r="G371" s="16" t="str">
        <f aca="false">IF(OR($A371="",$B371="",$C371="",$C371&lt;$B371),"",NETWORKDAYS($B371,$C371,Einstellungen!$I$7:$I$40))</f>
        <v/>
      </c>
      <c r="H371" s="16" t="str">
        <f aca="true">IF(OR($A371="",$B371="",$C371="",$C371&lt;$B371),"",IF(MIN($C371,Einstellungen!$B$4)&lt;MAX($B371,Einstellungen!$B$3),0,IFERROR(SUMPRODUCT(--(MOD(OFFSET(Konflikt!$G$4,MATCH($A371,Team!$A$5:$A$64,0),MAX($B371,Einstellungen!$B$3)-Einstellungen!$B$3,1,MIN($C371,Einstellungen!$B$4)-MAX($B371,Einstellungen!$B$3)+1),2)=1)),"?")))</f>
        <v/>
      </c>
      <c r="I371" s="16" t="str">
        <f aca="true">IF(OR($A371="",$B371="",$C371="",$C371&lt;$B371),"",IF(MIN($C371,Einstellungen!$B$4)&lt;MAX($B371,Einstellungen!$B$3),0,IFERROR(SUMPRODUCT(--(OFFSET(Konflikt!$G$4,MATCH($A371,Team!$A$5:$A$64,0),MAX($B371,Einstellungen!$B$3)-Einstellungen!$B$3,1,MIN($C371,Einstellungen!$B$4)-MAX($B371,Einstellungen!$B$3)+1)&gt;=2)),"?")))</f>
        <v/>
      </c>
      <c r="J371" s="15" t="str">
        <f aca="false">IF($A371="","",IF(OR($B371="",$C371=""),"Von und Bis eintragen",IF($C371&lt;$B371,"Bis liegt vor Von",IF(ISNA(MATCH($A371,Team!$A$5:$A$64,0)),"Name fehlt im Blatt Team",IF(N($H371)+N($I371)&gt;0,"Engpass – bitte absprechen",IF(OR($B371&lt;Einstellungen!$B$3,$C371&gt;Einstellungen!$B$4),"Teils außerhalb des Planungszeitraums","ok"))))))</f>
        <v/>
      </c>
    </row>
    <row r="372" customFormat="false" ht="15" hidden="false" customHeight="false" outlineLevel="0" collapsed="false">
      <c r="A372" s="11"/>
      <c r="B372" s="7"/>
      <c r="C372" s="7"/>
      <c r="D372" s="11"/>
      <c r="E372" s="11"/>
      <c r="F372" s="15" t="str">
        <f aca="false">IF($A372="","",IFERROR(INDEX(Team!$B$5:$B$64,MATCH($A372,Team!$A$5:$A$64,0)),"?"))</f>
        <v/>
      </c>
      <c r="G372" s="16" t="str">
        <f aca="false">IF(OR($A372="",$B372="",$C372="",$C372&lt;$B372),"",NETWORKDAYS($B372,$C372,Einstellungen!$I$7:$I$40))</f>
        <v/>
      </c>
      <c r="H372" s="16" t="str">
        <f aca="true">IF(OR($A372="",$B372="",$C372="",$C372&lt;$B372),"",IF(MIN($C372,Einstellungen!$B$4)&lt;MAX($B372,Einstellungen!$B$3),0,IFERROR(SUMPRODUCT(--(MOD(OFFSET(Konflikt!$G$4,MATCH($A372,Team!$A$5:$A$64,0),MAX($B372,Einstellungen!$B$3)-Einstellungen!$B$3,1,MIN($C372,Einstellungen!$B$4)-MAX($B372,Einstellungen!$B$3)+1),2)=1)),"?")))</f>
        <v/>
      </c>
      <c r="I372" s="16" t="str">
        <f aca="true">IF(OR($A372="",$B372="",$C372="",$C372&lt;$B372),"",IF(MIN($C372,Einstellungen!$B$4)&lt;MAX($B372,Einstellungen!$B$3),0,IFERROR(SUMPRODUCT(--(OFFSET(Konflikt!$G$4,MATCH($A372,Team!$A$5:$A$64,0),MAX($B372,Einstellungen!$B$3)-Einstellungen!$B$3,1,MIN($C372,Einstellungen!$B$4)-MAX($B372,Einstellungen!$B$3)+1)&gt;=2)),"?")))</f>
        <v/>
      </c>
      <c r="J372" s="15" t="str">
        <f aca="false">IF($A372="","",IF(OR($B372="",$C372=""),"Von und Bis eintragen",IF($C372&lt;$B372,"Bis liegt vor Von",IF(ISNA(MATCH($A372,Team!$A$5:$A$64,0)),"Name fehlt im Blatt Team",IF(N($H372)+N($I372)&gt;0,"Engpass – bitte absprechen",IF(OR($B372&lt;Einstellungen!$B$3,$C372&gt;Einstellungen!$B$4),"Teils außerhalb des Planungszeitraums","ok"))))))</f>
        <v/>
      </c>
    </row>
    <row r="373" customFormat="false" ht="15" hidden="false" customHeight="false" outlineLevel="0" collapsed="false">
      <c r="A373" s="11"/>
      <c r="B373" s="7"/>
      <c r="C373" s="7"/>
      <c r="D373" s="11"/>
      <c r="E373" s="11"/>
      <c r="F373" s="15" t="str">
        <f aca="false">IF($A373="","",IFERROR(INDEX(Team!$B$5:$B$64,MATCH($A373,Team!$A$5:$A$64,0)),"?"))</f>
        <v/>
      </c>
      <c r="G373" s="16" t="str">
        <f aca="false">IF(OR($A373="",$B373="",$C373="",$C373&lt;$B373),"",NETWORKDAYS($B373,$C373,Einstellungen!$I$7:$I$40))</f>
        <v/>
      </c>
      <c r="H373" s="16" t="str">
        <f aca="true">IF(OR($A373="",$B373="",$C373="",$C373&lt;$B373),"",IF(MIN($C373,Einstellungen!$B$4)&lt;MAX($B373,Einstellungen!$B$3),0,IFERROR(SUMPRODUCT(--(MOD(OFFSET(Konflikt!$G$4,MATCH($A373,Team!$A$5:$A$64,0),MAX($B373,Einstellungen!$B$3)-Einstellungen!$B$3,1,MIN($C373,Einstellungen!$B$4)-MAX($B373,Einstellungen!$B$3)+1),2)=1)),"?")))</f>
        <v/>
      </c>
      <c r="I373" s="16" t="str">
        <f aca="true">IF(OR($A373="",$B373="",$C373="",$C373&lt;$B373),"",IF(MIN($C373,Einstellungen!$B$4)&lt;MAX($B373,Einstellungen!$B$3),0,IFERROR(SUMPRODUCT(--(OFFSET(Konflikt!$G$4,MATCH($A373,Team!$A$5:$A$64,0),MAX($B373,Einstellungen!$B$3)-Einstellungen!$B$3,1,MIN($C373,Einstellungen!$B$4)-MAX($B373,Einstellungen!$B$3)+1)&gt;=2)),"?")))</f>
        <v/>
      </c>
      <c r="J373" s="15" t="str">
        <f aca="false">IF($A373="","",IF(OR($B373="",$C373=""),"Von und Bis eintragen",IF($C373&lt;$B373,"Bis liegt vor Von",IF(ISNA(MATCH($A373,Team!$A$5:$A$64,0)),"Name fehlt im Blatt Team",IF(N($H373)+N($I373)&gt;0,"Engpass – bitte absprechen",IF(OR($B373&lt;Einstellungen!$B$3,$C373&gt;Einstellungen!$B$4),"Teils außerhalb des Planungszeitraums","ok"))))))</f>
        <v/>
      </c>
    </row>
    <row r="374" customFormat="false" ht="15" hidden="false" customHeight="false" outlineLevel="0" collapsed="false">
      <c r="A374" s="11"/>
      <c r="B374" s="7"/>
      <c r="C374" s="7"/>
      <c r="D374" s="11"/>
      <c r="E374" s="11"/>
      <c r="F374" s="15" t="str">
        <f aca="false">IF($A374="","",IFERROR(INDEX(Team!$B$5:$B$64,MATCH($A374,Team!$A$5:$A$64,0)),"?"))</f>
        <v/>
      </c>
      <c r="G374" s="16" t="str">
        <f aca="false">IF(OR($A374="",$B374="",$C374="",$C374&lt;$B374),"",NETWORKDAYS($B374,$C374,Einstellungen!$I$7:$I$40))</f>
        <v/>
      </c>
      <c r="H374" s="16" t="str">
        <f aca="true">IF(OR($A374="",$B374="",$C374="",$C374&lt;$B374),"",IF(MIN($C374,Einstellungen!$B$4)&lt;MAX($B374,Einstellungen!$B$3),0,IFERROR(SUMPRODUCT(--(MOD(OFFSET(Konflikt!$G$4,MATCH($A374,Team!$A$5:$A$64,0),MAX($B374,Einstellungen!$B$3)-Einstellungen!$B$3,1,MIN($C374,Einstellungen!$B$4)-MAX($B374,Einstellungen!$B$3)+1),2)=1)),"?")))</f>
        <v/>
      </c>
      <c r="I374" s="16" t="str">
        <f aca="true">IF(OR($A374="",$B374="",$C374="",$C374&lt;$B374),"",IF(MIN($C374,Einstellungen!$B$4)&lt;MAX($B374,Einstellungen!$B$3),0,IFERROR(SUMPRODUCT(--(OFFSET(Konflikt!$G$4,MATCH($A374,Team!$A$5:$A$64,0),MAX($B374,Einstellungen!$B$3)-Einstellungen!$B$3,1,MIN($C374,Einstellungen!$B$4)-MAX($B374,Einstellungen!$B$3)+1)&gt;=2)),"?")))</f>
        <v/>
      </c>
      <c r="J374" s="15" t="str">
        <f aca="false">IF($A374="","",IF(OR($B374="",$C374=""),"Von und Bis eintragen",IF($C374&lt;$B374,"Bis liegt vor Von",IF(ISNA(MATCH($A374,Team!$A$5:$A$64,0)),"Name fehlt im Blatt Team",IF(N($H374)+N($I374)&gt;0,"Engpass – bitte absprechen",IF(OR($B374&lt;Einstellungen!$B$3,$C374&gt;Einstellungen!$B$4),"Teils außerhalb des Planungszeitraums","ok"))))))</f>
        <v/>
      </c>
    </row>
    <row r="375" customFormat="false" ht="15" hidden="false" customHeight="false" outlineLevel="0" collapsed="false">
      <c r="A375" s="11"/>
      <c r="B375" s="7"/>
      <c r="C375" s="7"/>
      <c r="D375" s="11"/>
      <c r="E375" s="11"/>
      <c r="F375" s="15" t="str">
        <f aca="false">IF($A375="","",IFERROR(INDEX(Team!$B$5:$B$64,MATCH($A375,Team!$A$5:$A$64,0)),"?"))</f>
        <v/>
      </c>
      <c r="G375" s="16" t="str">
        <f aca="false">IF(OR($A375="",$B375="",$C375="",$C375&lt;$B375),"",NETWORKDAYS($B375,$C375,Einstellungen!$I$7:$I$40))</f>
        <v/>
      </c>
      <c r="H375" s="16" t="str">
        <f aca="true">IF(OR($A375="",$B375="",$C375="",$C375&lt;$B375),"",IF(MIN($C375,Einstellungen!$B$4)&lt;MAX($B375,Einstellungen!$B$3),0,IFERROR(SUMPRODUCT(--(MOD(OFFSET(Konflikt!$G$4,MATCH($A375,Team!$A$5:$A$64,0),MAX($B375,Einstellungen!$B$3)-Einstellungen!$B$3,1,MIN($C375,Einstellungen!$B$4)-MAX($B375,Einstellungen!$B$3)+1),2)=1)),"?")))</f>
        <v/>
      </c>
      <c r="I375" s="16" t="str">
        <f aca="true">IF(OR($A375="",$B375="",$C375="",$C375&lt;$B375),"",IF(MIN($C375,Einstellungen!$B$4)&lt;MAX($B375,Einstellungen!$B$3),0,IFERROR(SUMPRODUCT(--(OFFSET(Konflikt!$G$4,MATCH($A375,Team!$A$5:$A$64,0),MAX($B375,Einstellungen!$B$3)-Einstellungen!$B$3,1,MIN($C375,Einstellungen!$B$4)-MAX($B375,Einstellungen!$B$3)+1)&gt;=2)),"?")))</f>
        <v/>
      </c>
      <c r="J375" s="15" t="str">
        <f aca="false">IF($A375="","",IF(OR($B375="",$C375=""),"Von und Bis eintragen",IF($C375&lt;$B375,"Bis liegt vor Von",IF(ISNA(MATCH($A375,Team!$A$5:$A$64,0)),"Name fehlt im Blatt Team",IF(N($H375)+N($I375)&gt;0,"Engpass – bitte absprechen",IF(OR($B375&lt;Einstellungen!$B$3,$C375&gt;Einstellungen!$B$4),"Teils außerhalb des Planungszeitraums","ok"))))))</f>
        <v/>
      </c>
    </row>
    <row r="376" customFormat="false" ht="15" hidden="false" customHeight="false" outlineLevel="0" collapsed="false">
      <c r="A376" s="11"/>
      <c r="B376" s="7"/>
      <c r="C376" s="7"/>
      <c r="D376" s="11"/>
      <c r="E376" s="11"/>
      <c r="F376" s="15" t="str">
        <f aca="false">IF($A376="","",IFERROR(INDEX(Team!$B$5:$B$64,MATCH($A376,Team!$A$5:$A$64,0)),"?"))</f>
        <v/>
      </c>
      <c r="G376" s="16" t="str">
        <f aca="false">IF(OR($A376="",$B376="",$C376="",$C376&lt;$B376),"",NETWORKDAYS($B376,$C376,Einstellungen!$I$7:$I$40))</f>
        <v/>
      </c>
      <c r="H376" s="16" t="str">
        <f aca="true">IF(OR($A376="",$B376="",$C376="",$C376&lt;$B376),"",IF(MIN($C376,Einstellungen!$B$4)&lt;MAX($B376,Einstellungen!$B$3),0,IFERROR(SUMPRODUCT(--(MOD(OFFSET(Konflikt!$G$4,MATCH($A376,Team!$A$5:$A$64,0),MAX($B376,Einstellungen!$B$3)-Einstellungen!$B$3,1,MIN($C376,Einstellungen!$B$4)-MAX($B376,Einstellungen!$B$3)+1),2)=1)),"?")))</f>
        <v/>
      </c>
      <c r="I376" s="16" t="str">
        <f aca="true">IF(OR($A376="",$B376="",$C376="",$C376&lt;$B376),"",IF(MIN($C376,Einstellungen!$B$4)&lt;MAX($B376,Einstellungen!$B$3),0,IFERROR(SUMPRODUCT(--(OFFSET(Konflikt!$G$4,MATCH($A376,Team!$A$5:$A$64,0),MAX($B376,Einstellungen!$B$3)-Einstellungen!$B$3,1,MIN($C376,Einstellungen!$B$4)-MAX($B376,Einstellungen!$B$3)+1)&gt;=2)),"?")))</f>
        <v/>
      </c>
      <c r="J376" s="15" t="str">
        <f aca="false">IF($A376="","",IF(OR($B376="",$C376=""),"Von und Bis eintragen",IF($C376&lt;$B376,"Bis liegt vor Von",IF(ISNA(MATCH($A376,Team!$A$5:$A$64,0)),"Name fehlt im Blatt Team",IF(N($H376)+N($I376)&gt;0,"Engpass – bitte absprechen",IF(OR($B376&lt;Einstellungen!$B$3,$C376&gt;Einstellungen!$B$4),"Teils außerhalb des Planungszeitraums","ok"))))))</f>
        <v/>
      </c>
    </row>
    <row r="377" customFormat="false" ht="15" hidden="false" customHeight="false" outlineLevel="0" collapsed="false">
      <c r="A377" s="11"/>
      <c r="B377" s="7"/>
      <c r="C377" s="7"/>
      <c r="D377" s="11"/>
      <c r="E377" s="11"/>
      <c r="F377" s="15" t="str">
        <f aca="false">IF($A377="","",IFERROR(INDEX(Team!$B$5:$B$64,MATCH($A377,Team!$A$5:$A$64,0)),"?"))</f>
        <v/>
      </c>
      <c r="G377" s="16" t="str">
        <f aca="false">IF(OR($A377="",$B377="",$C377="",$C377&lt;$B377),"",NETWORKDAYS($B377,$C377,Einstellungen!$I$7:$I$40))</f>
        <v/>
      </c>
      <c r="H377" s="16" t="str">
        <f aca="true">IF(OR($A377="",$B377="",$C377="",$C377&lt;$B377),"",IF(MIN($C377,Einstellungen!$B$4)&lt;MAX($B377,Einstellungen!$B$3),0,IFERROR(SUMPRODUCT(--(MOD(OFFSET(Konflikt!$G$4,MATCH($A377,Team!$A$5:$A$64,0),MAX($B377,Einstellungen!$B$3)-Einstellungen!$B$3,1,MIN($C377,Einstellungen!$B$4)-MAX($B377,Einstellungen!$B$3)+1),2)=1)),"?")))</f>
        <v/>
      </c>
      <c r="I377" s="16" t="str">
        <f aca="true">IF(OR($A377="",$B377="",$C377="",$C377&lt;$B377),"",IF(MIN($C377,Einstellungen!$B$4)&lt;MAX($B377,Einstellungen!$B$3),0,IFERROR(SUMPRODUCT(--(OFFSET(Konflikt!$G$4,MATCH($A377,Team!$A$5:$A$64,0),MAX($B377,Einstellungen!$B$3)-Einstellungen!$B$3,1,MIN($C377,Einstellungen!$B$4)-MAX($B377,Einstellungen!$B$3)+1)&gt;=2)),"?")))</f>
        <v/>
      </c>
      <c r="J377" s="15" t="str">
        <f aca="false">IF($A377="","",IF(OR($B377="",$C377=""),"Von und Bis eintragen",IF($C377&lt;$B377,"Bis liegt vor Von",IF(ISNA(MATCH($A377,Team!$A$5:$A$64,0)),"Name fehlt im Blatt Team",IF(N($H377)+N($I377)&gt;0,"Engpass – bitte absprechen",IF(OR($B377&lt;Einstellungen!$B$3,$C377&gt;Einstellungen!$B$4),"Teils außerhalb des Planungszeitraums","ok"))))))</f>
        <v/>
      </c>
    </row>
    <row r="378" customFormat="false" ht="15" hidden="false" customHeight="false" outlineLevel="0" collapsed="false">
      <c r="A378" s="11"/>
      <c r="B378" s="7"/>
      <c r="C378" s="7"/>
      <c r="D378" s="11"/>
      <c r="E378" s="11"/>
      <c r="F378" s="15" t="str">
        <f aca="false">IF($A378="","",IFERROR(INDEX(Team!$B$5:$B$64,MATCH($A378,Team!$A$5:$A$64,0)),"?"))</f>
        <v/>
      </c>
      <c r="G378" s="16" t="str">
        <f aca="false">IF(OR($A378="",$B378="",$C378="",$C378&lt;$B378),"",NETWORKDAYS($B378,$C378,Einstellungen!$I$7:$I$40))</f>
        <v/>
      </c>
      <c r="H378" s="16" t="str">
        <f aca="true">IF(OR($A378="",$B378="",$C378="",$C378&lt;$B378),"",IF(MIN($C378,Einstellungen!$B$4)&lt;MAX($B378,Einstellungen!$B$3),0,IFERROR(SUMPRODUCT(--(MOD(OFFSET(Konflikt!$G$4,MATCH($A378,Team!$A$5:$A$64,0),MAX($B378,Einstellungen!$B$3)-Einstellungen!$B$3,1,MIN($C378,Einstellungen!$B$4)-MAX($B378,Einstellungen!$B$3)+1),2)=1)),"?")))</f>
        <v/>
      </c>
      <c r="I378" s="16" t="str">
        <f aca="true">IF(OR($A378="",$B378="",$C378="",$C378&lt;$B378),"",IF(MIN($C378,Einstellungen!$B$4)&lt;MAX($B378,Einstellungen!$B$3),0,IFERROR(SUMPRODUCT(--(OFFSET(Konflikt!$G$4,MATCH($A378,Team!$A$5:$A$64,0),MAX($B378,Einstellungen!$B$3)-Einstellungen!$B$3,1,MIN($C378,Einstellungen!$B$4)-MAX($B378,Einstellungen!$B$3)+1)&gt;=2)),"?")))</f>
        <v/>
      </c>
      <c r="J378" s="15" t="str">
        <f aca="false">IF($A378="","",IF(OR($B378="",$C378=""),"Von und Bis eintragen",IF($C378&lt;$B378,"Bis liegt vor Von",IF(ISNA(MATCH($A378,Team!$A$5:$A$64,0)),"Name fehlt im Blatt Team",IF(N($H378)+N($I378)&gt;0,"Engpass – bitte absprechen",IF(OR($B378&lt;Einstellungen!$B$3,$C378&gt;Einstellungen!$B$4),"Teils außerhalb des Planungszeitraums","ok"))))))</f>
        <v/>
      </c>
    </row>
    <row r="379" customFormat="false" ht="15" hidden="false" customHeight="false" outlineLevel="0" collapsed="false">
      <c r="A379" s="11"/>
      <c r="B379" s="7"/>
      <c r="C379" s="7"/>
      <c r="D379" s="11"/>
      <c r="E379" s="11"/>
      <c r="F379" s="15" t="str">
        <f aca="false">IF($A379="","",IFERROR(INDEX(Team!$B$5:$B$64,MATCH($A379,Team!$A$5:$A$64,0)),"?"))</f>
        <v/>
      </c>
      <c r="G379" s="16" t="str">
        <f aca="false">IF(OR($A379="",$B379="",$C379="",$C379&lt;$B379),"",NETWORKDAYS($B379,$C379,Einstellungen!$I$7:$I$40))</f>
        <v/>
      </c>
      <c r="H379" s="16" t="str">
        <f aca="true">IF(OR($A379="",$B379="",$C379="",$C379&lt;$B379),"",IF(MIN($C379,Einstellungen!$B$4)&lt;MAX($B379,Einstellungen!$B$3),0,IFERROR(SUMPRODUCT(--(MOD(OFFSET(Konflikt!$G$4,MATCH($A379,Team!$A$5:$A$64,0),MAX($B379,Einstellungen!$B$3)-Einstellungen!$B$3,1,MIN($C379,Einstellungen!$B$4)-MAX($B379,Einstellungen!$B$3)+1),2)=1)),"?")))</f>
        <v/>
      </c>
      <c r="I379" s="16" t="str">
        <f aca="true">IF(OR($A379="",$B379="",$C379="",$C379&lt;$B379),"",IF(MIN($C379,Einstellungen!$B$4)&lt;MAX($B379,Einstellungen!$B$3),0,IFERROR(SUMPRODUCT(--(OFFSET(Konflikt!$G$4,MATCH($A379,Team!$A$5:$A$64,0),MAX($B379,Einstellungen!$B$3)-Einstellungen!$B$3,1,MIN($C379,Einstellungen!$B$4)-MAX($B379,Einstellungen!$B$3)+1)&gt;=2)),"?")))</f>
        <v/>
      </c>
      <c r="J379" s="15" t="str">
        <f aca="false">IF($A379="","",IF(OR($B379="",$C379=""),"Von und Bis eintragen",IF($C379&lt;$B379,"Bis liegt vor Von",IF(ISNA(MATCH($A379,Team!$A$5:$A$64,0)),"Name fehlt im Blatt Team",IF(N($H379)+N($I379)&gt;0,"Engpass – bitte absprechen",IF(OR($B379&lt;Einstellungen!$B$3,$C379&gt;Einstellungen!$B$4),"Teils außerhalb des Planungszeitraums","ok"))))))</f>
        <v/>
      </c>
    </row>
    <row r="380" customFormat="false" ht="15" hidden="false" customHeight="false" outlineLevel="0" collapsed="false">
      <c r="A380" s="11"/>
      <c r="B380" s="7"/>
      <c r="C380" s="7"/>
      <c r="D380" s="11"/>
      <c r="E380" s="11"/>
      <c r="F380" s="15" t="str">
        <f aca="false">IF($A380="","",IFERROR(INDEX(Team!$B$5:$B$64,MATCH($A380,Team!$A$5:$A$64,0)),"?"))</f>
        <v/>
      </c>
      <c r="G380" s="16" t="str">
        <f aca="false">IF(OR($A380="",$B380="",$C380="",$C380&lt;$B380),"",NETWORKDAYS($B380,$C380,Einstellungen!$I$7:$I$40))</f>
        <v/>
      </c>
      <c r="H380" s="16" t="str">
        <f aca="true">IF(OR($A380="",$B380="",$C380="",$C380&lt;$B380),"",IF(MIN($C380,Einstellungen!$B$4)&lt;MAX($B380,Einstellungen!$B$3),0,IFERROR(SUMPRODUCT(--(MOD(OFFSET(Konflikt!$G$4,MATCH($A380,Team!$A$5:$A$64,0),MAX($B380,Einstellungen!$B$3)-Einstellungen!$B$3,1,MIN($C380,Einstellungen!$B$4)-MAX($B380,Einstellungen!$B$3)+1),2)=1)),"?")))</f>
        <v/>
      </c>
      <c r="I380" s="16" t="str">
        <f aca="true">IF(OR($A380="",$B380="",$C380="",$C380&lt;$B380),"",IF(MIN($C380,Einstellungen!$B$4)&lt;MAX($B380,Einstellungen!$B$3),0,IFERROR(SUMPRODUCT(--(OFFSET(Konflikt!$G$4,MATCH($A380,Team!$A$5:$A$64,0),MAX($B380,Einstellungen!$B$3)-Einstellungen!$B$3,1,MIN($C380,Einstellungen!$B$4)-MAX($B380,Einstellungen!$B$3)+1)&gt;=2)),"?")))</f>
        <v/>
      </c>
      <c r="J380" s="15" t="str">
        <f aca="false">IF($A380="","",IF(OR($B380="",$C380=""),"Von und Bis eintragen",IF($C380&lt;$B380,"Bis liegt vor Von",IF(ISNA(MATCH($A380,Team!$A$5:$A$64,0)),"Name fehlt im Blatt Team",IF(N($H380)+N($I380)&gt;0,"Engpass – bitte absprechen",IF(OR($B380&lt;Einstellungen!$B$3,$C380&gt;Einstellungen!$B$4),"Teils außerhalb des Planungszeitraums","ok"))))))</f>
        <v/>
      </c>
    </row>
    <row r="381" customFormat="false" ht="15" hidden="false" customHeight="false" outlineLevel="0" collapsed="false">
      <c r="A381" s="11"/>
      <c r="B381" s="7"/>
      <c r="C381" s="7"/>
      <c r="D381" s="11"/>
      <c r="E381" s="11"/>
      <c r="F381" s="15" t="str">
        <f aca="false">IF($A381="","",IFERROR(INDEX(Team!$B$5:$B$64,MATCH($A381,Team!$A$5:$A$64,0)),"?"))</f>
        <v/>
      </c>
      <c r="G381" s="16" t="str">
        <f aca="false">IF(OR($A381="",$B381="",$C381="",$C381&lt;$B381),"",NETWORKDAYS($B381,$C381,Einstellungen!$I$7:$I$40))</f>
        <v/>
      </c>
      <c r="H381" s="16" t="str">
        <f aca="true">IF(OR($A381="",$B381="",$C381="",$C381&lt;$B381),"",IF(MIN($C381,Einstellungen!$B$4)&lt;MAX($B381,Einstellungen!$B$3),0,IFERROR(SUMPRODUCT(--(MOD(OFFSET(Konflikt!$G$4,MATCH($A381,Team!$A$5:$A$64,0),MAX($B381,Einstellungen!$B$3)-Einstellungen!$B$3,1,MIN($C381,Einstellungen!$B$4)-MAX($B381,Einstellungen!$B$3)+1),2)=1)),"?")))</f>
        <v/>
      </c>
      <c r="I381" s="16" t="str">
        <f aca="true">IF(OR($A381="",$B381="",$C381="",$C381&lt;$B381),"",IF(MIN($C381,Einstellungen!$B$4)&lt;MAX($B381,Einstellungen!$B$3),0,IFERROR(SUMPRODUCT(--(OFFSET(Konflikt!$G$4,MATCH($A381,Team!$A$5:$A$64,0),MAX($B381,Einstellungen!$B$3)-Einstellungen!$B$3,1,MIN($C381,Einstellungen!$B$4)-MAX($B381,Einstellungen!$B$3)+1)&gt;=2)),"?")))</f>
        <v/>
      </c>
      <c r="J381" s="15" t="str">
        <f aca="false">IF($A381="","",IF(OR($B381="",$C381=""),"Von und Bis eintragen",IF($C381&lt;$B381,"Bis liegt vor Von",IF(ISNA(MATCH($A381,Team!$A$5:$A$64,0)),"Name fehlt im Blatt Team",IF(N($H381)+N($I381)&gt;0,"Engpass – bitte absprechen",IF(OR($B381&lt;Einstellungen!$B$3,$C381&gt;Einstellungen!$B$4),"Teils außerhalb des Planungszeitraums","ok"))))))</f>
        <v/>
      </c>
    </row>
    <row r="382" customFormat="false" ht="15" hidden="false" customHeight="false" outlineLevel="0" collapsed="false">
      <c r="A382" s="11"/>
      <c r="B382" s="7"/>
      <c r="C382" s="7"/>
      <c r="D382" s="11"/>
      <c r="E382" s="11"/>
      <c r="F382" s="15" t="str">
        <f aca="false">IF($A382="","",IFERROR(INDEX(Team!$B$5:$B$64,MATCH($A382,Team!$A$5:$A$64,0)),"?"))</f>
        <v/>
      </c>
      <c r="G382" s="16" t="str">
        <f aca="false">IF(OR($A382="",$B382="",$C382="",$C382&lt;$B382),"",NETWORKDAYS($B382,$C382,Einstellungen!$I$7:$I$40))</f>
        <v/>
      </c>
      <c r="H382" s="16" t="str">
        <f aca="true">IF(OR($A382="",$B382="",$C382="",$C382&lt;$B382),"",IF(MIN($C382,Einstellungen!$B$4)&lt;MAX($B382,Einstellungen!$B$3),0,IFERROR(SUMPRODUCT(--(MOD(OFFSET(Konflikt!$G$4,MATCH($A382,Team!$A$5:$A$64,0),MAX($B382,Einstellungen!$B$3)-Einstellungen!$B$3,1,MIN($C382,Einstellungen!$B$4)-MAX($B382,Einstellungen!$B$3)+1),2)=1)),"?")))</f>
        <v/>
      </c>
      <c r="I382" s="16" t="str">
        <f aca="true">IF(OR($A382="",$B382="",$C382="",$C382&lt;$B382),"",IF(MIN($C382,Einstellungen!$B$4)&lt;MAX($B382,Einstellungen!$B$3),0,IFERROR(SUMPRODUCT(--(OFFSET(Konflikt!$G$4,MATCH($A382,Team!$A$5:$A$64,0),MAX($B382,Einstellungen!$B$3)-Einstellungen!$B$3,1,MIN($C382,Einstellungen!$B$4)-MAX($B382,Einstellungen!$B$3)+1)&gt;=2)),"?")))</f>
        <v/>
      </c>
      <c r="J382" s="15" t="str">
        <f aca="false">IF($A382="","",IF(OR($B382="",$C382=""),"Von und Bis eintragen",IF($C382&lt;$B382,"Bis liegt vor Von",IF(ISNA(MATCH($A382,Team!$A$5:$A$64,0)),"Name fehlt im Blatt Team",IF(N($H382)+N($I382)&gt;0,"Engpass – bitte absprechen",IF(OR($B382&lt;Einstellungen!$B$3,$C382&gt;Einstellungen!$B$4),"Teils außerhalb des Planungszeitraums","ok"))))))</f>
        <v/>
      </c>
    </row>
    <row r="383" customFormat="false" ht="15" hidden="false" customHeight="false" outlineLevel="0" collapsed="false">
      <c r="A383" s="11"/>
      <c r="B383" s="7"/>
      <c r="C383" s="7"/>
      <c r="D383" s="11"/>
      <c r="E383" s="11"/>
      <c r="F383" s="15" t="str">
        <f aca="false">IF($A383="","",IFERROR(INDEX(Team!$B$5:$B$64,MATCH($A383,Team!$A$5:$A$64,0)),"?"))</f>
        <v/>
      </c>
      <c r="G383" s="16" t="str">
        <f aca="false">IF(OR($A383="",$B383="",$C383="",$C383&lt;$B383),"",NETWORKDAYS($B383,$C383,Einstellungen!$I$7:$I$40))</f>
        <v/>
      </c>
      <c r="H383" s="16" t="str">
        <f aca="true">IF(OR($A383="",$B383="",$C383="",$C383&lt;$B383),"",IF(MIN($C383,Einstellungen!$B$4)&lt;MAX($B383,Einstellungen!$B$3),0,IFERROR(SUMPRODUCT(--(MOD(OFFSET(Konflikt!$G$4,MATCH($A383,Team!$A$5:$A$64,0),MAX($B383,Einstellungen!$B$3)-Einstellungen!$B$3,1,MIN($C383,Einstellungen!$B$4)-MAX($B383,Einstellungen!$B$3)+1),2)=1)),"?")))</f>
        <v/>
      </c>
      <c r="I383" s="16" t="str">
        <f aca="true">IF(OR($A383="",$B383="",$C383="",$C383&lt;$B383),"",IF(MIN($C383,Einstellungen!$B$4)&lt;MAX($B383,Einstellungen!$B$3),0,IFERROR(SUMPRODUCT(--(OFFSET(Konflikt!$G$4,MATCH($A383,Team!$A$5:$A$64,0),MAX($B383,Einstellungen!$B$3)-Einstellungen!$B$3,1,MIN($C383,Einstellungen!$B$4)-MAX($B383,Einstellungen!$B$3)+1)&gt;=2)),"?")))</f>
        <v/>
      </c>
      <c r="J383" s="15" t="str">
        <f aca="false">IF($A383="","",IF(OR($B383="",$C383=""),"Von und Bis eintragen",IF($C383&lt;$B383,"Bis liegt vor Von",IF(ISNA(MATCH($A383,Team!$A$5:$A$64,0)),"Name fehlt im Blatt Team",IF(N($H383)+N($I383)&gt;0,"Engpass – bitte absprechen",IF(OR($B383&lt;Einstellungen!$B$3,$C383&gt;Einstellungen!$B$4),"Teils außerhalb des Planungszeitraums","ok"))))))</f>
        <v/>
      </c>
    </row>
    <row r="384" customFormat="false" ht="15" hidden="false" customHeight="false" outlineLevel="0" collapsed="false">
      <c r="A384" s="11"/>
      <c r="B384" s="7"/>
      <c r="C384" s="7"/>
      <c r="D384" s="11"/>
      <c r="E384" s="11"/>
      <c r="F384" s="15" t="str">
        <f aca="false">IF($A384="","",IFERROR(INDEX(Team!$B$5:$B$64,MATCH($A384,Team!$A$5:$A$64,0)),"?"))</f>
        <v/>
      </c>
      <c r="G384" s="16" t="str">
        <f aca="false">IF(OR($A384="",$B384="",$C384="",$C384&lt;$B384),"",NETWORKDAYS($B384,$C384,Einstellungen!$I$7:$I$40))</f>
        <v/>
      </c>
      <c r="H384" s="16" t="str">
        <f aca="true">IF(OR($A384="",$B384="",$C384="",$C384&lt;$B384),"",IF(MIN($C384,Einstellungen!$B$4)&lt;MAX($B384,Einstellungen!$B$3),0,IFERROR(SUMPRODUCT(--(MOD(OFFSET(Konflikt!$G$4,MATCH($A384,Team!$A$5:$A$64,0),MAX($B384,Einstellungen!$B$3)-Einstellungen!$B$3,1,MIN($C384,Einstellungen!$B$4)-MAX($B384,Einstellungen!$B$3)+1),2)=1)),"?")))</f>
        <v/>
      </c>
      <c r="I384" s="16" t="str">
        <f aca="true">IF(OR($A384="",$B384="",$C384="",$C384&lt;$B384),"",IF(MIN($C384,Einstellungen!$B$4)&lt;MAX($B384,Einstellungen!$B$3),0,IFERROR(SUMPRODUCT(--(OFFSET(Konflikt!$G$4,MATCH($A384,Team!$A$5:$A$64,0),MAX($B384,Einstellungen!$B$3)-Einstellungen!$B$3,1,MIN($C384,Einstellungen!$B$4)-MAX($B384,Einstellungen!$B$3)+1)&gt;=2)),"?")))</f>
        <v/>
      </c>
      <c r="J384" s="15" t="str">
        <f aca="false">IF($A384="","",IF(OR($B384="",$C384=""),"Von und Bis eintragen",IF($C384&lt;$B384,"Bis liegt vor Von",IF(ISNA(MATCH($A384,Team!$A$5:$A$64,0)),"Name fehlt im Blatt Team",IF(N($H384)+N($I384)&gt;0,"Engpass – bitte absprechen",IF(OR($B384&lt;Einstellungen!$B$3,$C384&gt;Einstellungen!$B$4),"Teils außerhalb des Planungszeitraums","ok"))))))</f>
        <v/>
      </c>
    </row>
    <row r="385" customFormat="false" ht="15" hidden="false" customHeight="false" outlineLevel="0" collapsed="false">
      <c r="A385" s="11"/>
      <c r="B385" s="7"/>
      <c r="C385" s="7"/>
      <c r="D385" s="11"/>
      <c r="E385" s="11"/>
      <c r="F385" s="15" t="str">
        <f aca="false">IF($A385="","",IFERROR(INDEX(Team!$B$5:$B$64,MATCH($A385,Team!$A$5:$A$64,0)),"?"))</f>
        <v/>
      </c>
      <c r="G385" s="16" t="str">
        <f aca="false">IF(OR($A385="",$B385="",$C385="",$C385&lt;$B385),"",NETWORKDAYS($B385,$C385,Einstellungen!$I$7:$I$40))</f>
        <v/>
      </c>
      <c r="H385" s="16" t="str">
        <f aca="true">IF(OR($A385="",$B385="",$C385="",$C385&lt;$B385),"",IF(MIN($C385,Einstellungen!$B$4)&lt;MAX($B385,Einstellungen!$B$3),0,IFERROR(SUMPRODUCT(--(MOD(OFFSET(Konflikt!$G$4,MATCH($A385,Team!$A$5:$A$64,0),MAX($B385,Einstellungen!$B$3)-Einstellungen!$B$3,1,MIN($C385,Einstellungen!$B$4)-MAX($B385,Einstellungen!$B$3)+1),2)=1)),"?")))</f>
        <v/>
      </c>
      <c r="I385" s="16" t="str">
        <f aca="true">IF(OR($A385="",$B385="",$C385="",$C385&lt;$B385),"",IF(MIN($C385,Einstellungen!$B$4)&lt;MAX($B385,Einstellungen!$B$3),0,IFERROR(SUMPRODUCT(--(OFFSET(Konflikt!$G$4,MATCH($A385,Team!$A$5:$A$64,0),MAX($B385,Einstellungen!$B$3)-Einstellungen!$B$3,1,MIN($C385,Einstellungen!$B$4)-MAX($B385,Einstellungen!$B$3)+1)&gt;=2)),"?")))</f>
        <v/>
      </c>
      <c r="J385" s="15" t="str">
        <f aca="false">IF($A385="","",IF(OR($B385="",$C385=""),"Von und Bis eintragen",IF($C385&lt;$B385,"Bis liegt vor Von",IF(ISNA(MATCH($A385,Team!$A$5:$A$64,0)),"Name fehlt im Blatt Team",IF(N($H385)+N($I385)&gt;0,"Engpass – bitte absprechen",IF(OR($B385&lt;Einstellungen!$B$3,$C385&gt;Einstellungen!$B$4),"Teils außerhalb des Planungszeitraums","ok"))))))</f>
        <v/>
      </c>
    </row>
    <row r="386" customFormat="false" ht="15" hidden="false" customHeight="false" outlineLevel="0" collapsed="false">
      <c r="A386" s="11"/>
      <c r="B386" s="7"/>
      <c r="C386" s="7"/>
      <c r="D386" s="11"/>
      <c r="E386" s="11"/>
      <c r="F386" s="15" t="str">
        <f aca="false">IF($A386="","",IFERROR(INDEX(Team!$B$5:$B$64,MATCH($A386,Team!$A$5:$A$64,0)),"?"))</f>
        <v/>
      </c>
      <c r="G386" s="16" t="str">
        <f aca="false">IF(OR($A386="",$B386="",$C386="",$C386&lt;$B386),"",NETWORKDAYS($B386,$C386,Einstellungen!$I$7:$I$40))</f>
        <v/>
      </c>
      <c r="H386" s="16" t="str">
        <f aca="true">IF(OR($A386="",$B386="",$C386="",$C386&lt;$B386),"",IF(MIN($C386,Einstellungen!$B$4)&lt;MAX($B386,Einstellungen!$B$3),0,IFERROR(SUMPRODUCT(--(MOD(OFFSET(Konflikt!$G$4,MATCH($A386,Team!$A$5:$A$64,0),MAX($B386,Einstellungen!$B$3)-Einstellungen!$B$3,1,MIN($C386,Einstellungen!$B$4)-MAX($B386,Einstellungen!$B$3)+1),2)=1)),"?")))</f>
        <v/>
      </c>
      <c r="I386" s="16" t="str">
        <f aca="true">IF(OR($A386="",$B386="",$C386="",$C386&lt;$B386),"",IF(MIN($C386,Einstellungen!$B$4)&lt;MAX($B386,Einstellungen!$B$3),0,IFERROR(SUMPRODUCT(--(OFFSET(Konflikt!$G$4,MATCH($A386,Team!$A$5:$A$64,0),MAX($B386,Einstellungen!$B$3)-Einstellungen!$B$3,1,MIN($C386,Einstellungen!$B$4)-MAX($B386,Einstellungen!$B$3)+1)&gt;=2)),"?")))</f>
        <v/>
      </c>
      <c r="J386" s="15" t="str">
        <f aca="false">IF($A386="","",IF(OR($B386="",$C386=""),"Von und Bis eintragen",IF($C386&lt;$B386,"Bis liegt vor Von",IF(ISNA(MATCH($A386,Team!$A$5:$A$64,0)),"Name fehlt im Blatt Team",IF(N($H386)+N($I386)&gt;0,"Engpass – bitte absprechen",IF(OR($B386&lt;Einstellungen!$B$3,$C386&gt;Einstellungen!$B$4),"Teils außerhalb des Planungszeitraums","ok"))))))</f>
        <v/>
      </c>
    </row>
    <row r="387" customFormat="false" ht="15" hidden="false" customHeight="false" outlineLevel="0" collapsed="false">
      <c r="A387" s="11"/>
      <c r="B387" s="7"/>
      <c r="C387" s="7"/>
      <c r="D387" s="11"/>
      <c r="E387" s="11"/>
      <c r="F387" s="15" t="str">
        <f aca="false">IF($A387="","",IFERROR(INDEX(Team!$B$5:$B$64,MATCH($A387,Team!$A$5:$A$64,0)),"?"))</f>
        <v/>
      </c>
      <c r="G387" s="16" t="str">
        <f aca="false">IF(OR($A387="",$B387="",$C387="",$C387&lt;$B387),"",NETWORKDAYS($B387,$C387,Einstellungen!$I$7:$I$40))</f>
        <v/>
      </c>
      <c r="H387" s="16" t="str">
        <f aca="true">IF(OR($A387="",$B387="",$C387="",$C387&lt;$B387),"",IF(MIN($C387,Einstellungen!$B$4)&lt;MAX($B387,Einstellungen!$B$3),0,IFERROR(SUMPRODUCT(--(MOD(OFFSET(Konflikt!$G$4,MATCH($A387,Team!$A$5:$A$64,0),MAX($B387,Einstellungen!$B$3)-Einstellungen!$B$3,1,MIN($C387,Einstellungen!$B$4)-MAX($B387,Einstellungen!$B$3)+1),2)=1)),"?")))</f>
        <v/>
      </c>
      <c r="I387" s="16" t="str">
        <f aca="true">IF(OR($A387="",$B387="",$C387="",$C387&lt;$B387),"",IF(MIN($C387,Einstellungen!$B$4)&lt;MAX($B387,Einstellungen!$B$3),0,IFERROR(SUMPRODUCT(--(OFFSET(Konflikt!$G$4,MATCH($A387,Team!$A$5:$A$64,0),MAX($B387,Einstellungen!$B$3)-Einstellungen!$B$3,1,MIN($C387,Einstellungen!$B$4)-MAX($B387,Einstellungen!$B$3)+1)&gt;=2)),"?")))</f>
        <v/>
      </c>
      <c r="J387" s="15" t="str">
        <f aca="false">IF($A387="","",IF(OR($B387="",$C387=""),"Von und Bis eintragen",IF($C387&lt;$B387,"Bis liegt vor Von",IF(ISNA(MATCH($A387,Team!$A$5:$A$64,0)),"Name fehlt im Blatt Team",IF(N($H387)+N($I387)&gt;0,"Engpass – bitte absprechen",IF(OR($B387&lt;Einstellungen!$B$3,$C387&gt;Einstellungen!$B$4),"Teils außerhalb des Planungszeitraums","ok"))))))</f>
        <v/>
      </c>
    </row>
    <row r="388" customFormat="false" ht="15" hidden="false" customHeight="false" outlineLevel="0" collapsed="false">
      <c r="A388" s="11"/>
      <c r="B388" s="7"/>
      <c r="C388" s="7"/>
      <c r="D388" s="11"/>
      <c r="E388" s="11"/>
      <c r="F388" s="15" t="str">
        <f aca="false">IF($A388="","",IFERROR(INDEX(Team!$B$5:$B$64,MATCH($A388,Team!$A$5:$A$64,0)),"?"))</f>
        <v/>
      </c>
      <c r="G388" s="16" t="str">
        <f aca="false">IF(OR($A388="",$B388="",$C388="",$C388&lt;$B388),"",NETWORKDAYS($B388,$C388,Einstellungen!$I$7:$I$40))</f>
        <v/>
      </c>
      <c r="H388" s="16" t="str">
        <f aca="true">IF(OR($A388="",$B388="",$C388="",$C388&lt;$B388),"",IF(MIN($C388,Einstellungen!$B$4)&lt;MAX($B388,Einstellungen!$B$3),0,IFERROR(SUMPRODUCT(--(MOD(OFFSET(Konflikt!$G$4,MATCH($A388,Team!$A$5:$A$64,0),MAX($B388,Einstellungen!$B$3)-Einstellungen!$B$3,1,MIN($C388,Einstellungen!$B$4)-MAX($B388,Einstellungen!$B$3)+1),2)=1)),"?")))</f>
        <v/>
      </c>
      <c r="I388" s="16" t="str">
        <f aca="true">IF(OR($A388="",$B388="",$C388="",$C388&lt;$B388),"",IF(MIN($C388,Einstellungen!$B$4)&lt;MAX($B388,Einstellungen!$B$3),0,IFERROR(SUMPRODUCT(--(OFFSET(Konflikt!$G$4,MATCH($A388,Team!$A$5:$A$64,0),MAX($B388,Einstellungen!$B$3)-Einstellungen!$B$3,1,MIN($C388,Einstellungen!$B$4)-MAX($B388,Einstellungen!$B$3)+1)&gt;=2)),"?")))</f>
        <v/>
      </c>
      <c r="J388" s="15" t="str">
        <f aca="false">IF($A388="","",IF(OR($B388="",$C388=""),"Von und Bis eintragen",IF($C388&lt;$B388,"Bis liegt vor Von",IF(ISNA(MATCH($A388,Team!$A$5:$A$64,0)),"Name fehlt im Blatt Team",IF(N($H388)+N($I388)&gt;0,"Engpass – bitte absprechen",IF(OR($B388&lt;Einstellungen!$B$3,$C388&gt;Einstellungen!$B$4),"Teils außerhalb des Planungszeitraums","ok"))))))</f>
        <v/>
      </c>
    </row>
    <row r="389" customFormat="false" ht="15" hidden="false" customHeight="false" outlineLevel="0" collapsed="false">
      <c r="A389" s="11"/>
      <c r="B389" s="7"/>
      <c r="C389" s="7"/>
      <c r="D389" s="11"/>
      <c r="E389" s="11"/>
      <c r="F389" s="15" t="str">
        <f aca="false">IF($A389="","",IFERROR(INDEX(Team!$B$5:$B$64,MATCH($A389,Team!$A$5:$A$64,0)),"?"))</f>
        <v/>
      </c>
      <c r="G389" s="16" t="str">
        <f aca="false">IF(OR($A389="",$B389="",$C389="",$C389&lt;$B389),"",NETWORKDAYS($B389,$C389,Einstellungen!$I$7:$I$40))</f>
        <v/>
      </c>
      <c r="H389" s="16" t="str">
        <f aca="true">IF(OR($A389="",$B389="",$C389="",$C389&lt;$B389),"",IF(MIN($C389,Einstellungen!$B$4)&lt;MAX($B389,Einstellungen!$B$3),0,IFERROR(SUMPRODUCT(--(MOD(OFFSET(Konflikt!$G$4,MATCH($A389,Team!$A$5:$A$64,0),MAX($B389,Einstellungen!$B$3)-Einstellungen!$B$3,1,MIN($C389,Einstellungen!$B$4)-MAX($B389,Einstellungen!$B$3)+1),2)=1)),"?")))</f>
        <v/>
      </c>
      <c r="I389" s="16" t="str">
        <f aca="true">IF(OR($A389="",$B389="",$C389="",$C389&lt;$B389),"",IF(MIN($C389,Einstellungen!$B$4)&lt;MAX($B389,Einstellungen!$B$3),0,IFERROR(SUMPRODUCT(--(OFFSET(Konflikt!$G$4,MATCH($A389,Team!$A$5:$A$64,0),MAX($B389,Einstellungen!$B$3)-Einstellungen!$B$3,1,MIN($C389,Einstellungen!$B$4)-MAX($B389,Einstellungen!$B$3)+1)&gt;=2)),"?")))</f>
        <v/>
      </c>
      <c r="J389" s="15" t="str">
        <f aca="false">IF($A389="","",IF(OR($B389="",$C389=""),"Von und Bis eintragen",IF($C389&lt;$B389,"Bis liegt vor Von",IF(ISNA(MATCH($A389,Team!$A$5:$A$64,0)),"Name fehlt im Blatt Team",IF(N($H389)+N($I389)&gt;0,"Engpass – bitte absprechen",IF(OR($B389&lt;Einstellungen!$B$3,$C389&gt;Einstellungen!$B$4),"Teils außerhalb des Planungszeitraums","ok"))))))</f>
        <v/>
      </c>
    </row>
    <row r="390" customFormat="false" ht="15" hidden="false" customHeight="false" outlineLevel="0" collapsed="false">
      <c r="A390" s="11"/>
      <c r="B390" s="7"/>
      <c r="C390" s="7"/>
      <c r="D390" s="11"/>
      <c r="E390" s="11"/>
      <c r="F390" s="15" t="str">
        <f aca="false">IF($A390="","",IFERROR(INDEX(Team!$B$5:$B$64,MATCH($A390,Team!$A$5:$A$64,0)),"?"))</f>
        <v/>
      </c>
      <c r="G390" s="16" t="str">
        <f aca="false">IF(OR($A390="",$B390="",$C390="",$C390&lt;$B390),"",NETWORKDAYS($B390,$C390,Einstellungen!$I$7:$I$40))</f>
        <v/>
      </c>
      <c r="H390" s="16" t="str">
        <f aca="true">IF(OR($A390="",$B390="",$C390="",$C390&lt;$B390),"",IF(MIN($C390,Einstellungen!$B$4)&lt;MAX($B390,Einstellungen!$B$3),0,IFERROR(SUMPRODUCT(--(MOD(OFFSET(Konflikt!$G$4,MATCH($A390,Team!$A$5:$A$64,0),MAX($B390,Einstellungen!$B$3)-Einstellungen!$B$3,1,MIN($C390,Einstellungen!$B$4)-MAX($B390,Einstellungen!$B$3)+1),2)=1)),"?")))</f>
        <v/>
      </c>
      <c r="I390" s="16" t="str">
        <f aca="true">IF(OR($A390="",$B390="",$C390="",$C390&lt;$B390),"",IF(MIN($C390,Einstellungen!$B$4)&lt;MAX($B390,Einstellungen!$B$3),0,IFERROR(SUMPRODUCT(--(OFFSET(Konflikt!$G$4,MATCH($A390,Team!$A$5:$A$64,0),MAX($B390,Einstellungen!$B$3)-Einstellungen!$B$3,1,MIN($C390,Einstellungen!$B$4)-MAX($B390,Einstellungen!$B$3)+1)&gt;=2)),"?")))</f>
        <v/>
      </c>
      <c r="J390" s="15" t="str">
        <f aca="false">IF($A390="","",IF(OR($B390="",$C390=""),"Von und Bis eintragen",IF($C390&lt;$B390,"Bis liegt vor Von",IF(ISNA(MATCH($A390,Team!$A$5:$A$64,0)),"Name fehlt im Blatt Team",IF(N($H390)+N($I390)&gt;0,"Engpass – bitte absprechen",IF(OR($B390&lt;Einstellungen!$B$3,$C390&gt;Einstellungen!$B$4),"Teils außerhalb des Planungszeitraums","ok"))))))</f>
        <v/>
      </c>
    </row>
    <row r="391" customFormat="false" ht="15" hidden="false" customHeight="false" outlineLevel="0" collapsed="false">
      <c r="A391" s="11"/>
      <c r="B391" s="7"/>
      <c r="C391" s="7"/>
      <c r="D391" s="11"/>
      <c r="E391" s="11"/>
      <c r="F391" s="15" t="str">
        <f aca="false">IF($A391="","",IFERROR(INDEX(Team!$B$5:$B$64,MATCH($A391,Team!$A$5:$A$64,0)),"?"))</f>
        <v/>
      </c>
      <c r="G391" s="16" t="str">
        <f aca="false">IF(OR($A391="",$B391="",$C391="",$C391&lt;$B391),"",NETWORKDAYS($B391,$C391,Einstellungen!$I$7:$I$40))</f>
        <v/>
      </c>
      <c r="H391" s="16" t="str">
        <f aca="true">IF(OR($A391="",$B391="",$C391="",$C391&lt;$B391),"",IF(MIN($C391,Einstellungen!$B$4)&lt;MAX($B391,Einstellungen!$B$3),0,IFERROR(SUMPRODUCT(--(MOD(OFFSET(Konflikt!$G$4,MATCH($A391,Team!$A$5:$A$64,0),MAX($B391,Einstellungen!$B$3)-Einstellungen!$B$3,1,MIN($C391,Einstellungen!$B$4)-MAX($B391,Einstellungen!$B$3)+1),2)=1)),"?")))</f>
        <v/>
      </c>
      <c r="I391" s="16" t="str">
        <f aca="true">IF(OR($A391="",$B391="",$C391="",$C391&lt;$B391),"",IF(MIN($C391,Einstellungen!$B$4)&lt;MAX($B391,Einstellungen!$B$3),0,IFERROR(SUMPRODUCT(--(OFFSET(Konflikt!$G$4,MATCH($A391,Team!$A$5:$A$64,0),MAX($B391,Einstellungen!$B$3)-Einstellungen!$B$3,1,MIN($C391,Einstellungen!$B$4)-MAX($B391,Einstellungen!$B$3)+1)&gt;=2)),"?")))</f>
        <v/>
      </c>
      <c r="J391" s="15" t="str">
        <f aca="false">IF($A391="","",IF(OR($B391="",$C391=""),"Von und Bis eintragen",IF($C391&lt;$B391,"Bis liegt vor Von",IF(ISNA(MATCH($A391,Team!$A$5:$A$64,0)),"Name fehlt im Blatt Team",IF(N($H391)+N($I391)&gt;0,"Engpass – bitte absprechen",IF(OR($B391&lt;Einstellungen!$B$3,$C391&gt;Einstellungen!$B$4),"Teils außerhalb des Planungszeitraums","ok"))))))</f>
        <v/>
      </c>
    </row>
    <row r="392" customFormat="false" ht="15" hidden="false" customHeight="false" outlineLevel="0" collapsed="false">
      <c r="A392" s="11"/>
      <c r="B392" s="7"/>
      <c r="C392" s="7"/>
      <c r="D392" s="11"/>
      <c r="E392" s="11"/>
      <c r="F392" s="15" t="str">
        <f aca="false">IF($A392="","",IFERROR(INDEX(Team!$B$5:$B$64,MATCH($A392,Team!$A$5:$A$64,0)),"?"))</f>
        <v/>
      </c>
      <c r="G392" s="16" t="str">
        <f aca="false">IF(OR($A392="",$B392="",$C392="",$C392&lt;$B392),"",NETWORKDAYS($B392,$C392,Einstellungen!$I$7:$I$40))</f>
        <v/>
      </c>
      <c r="H392" s="16" t="str">
        <f aca="true">IF(OR($A392="",$B392="",$C392="",$C392&lt;$B392),"",IF(MIN($C392,Einstellungen!$B$4)&lt;MAX($B392,Einstellungen!$B$3),0,IFERROR(SUMPRODUCT(--(MOD(OFFSET(Konflikt!$G$4,MATCH($A392,Team!$A$5:$A$64,0),MAX($B392,Einstellungen!$B$3)-Einstellungen!$B$3,1,MIN($C392,Einstellungen!$B$4)-MAX($B392,Einstellungen!$B$3)+1),2)=1)),"?")))</f>
        <v/>
      </c>
      <c r="I392" s="16" t="str">
        <f aca="true">IF(OR($A392="",$B392="",$C392="",$C392&lt;$B392),"",IF(MIN($C392,Einstellungen!$B$4)&lt;MAX($B392,Einstellungen!$B$3),0,IFERROR(SUMPRODUCT(--(OFFSET(Konflikt!$G$4,MATCH($A392,Team!$A$5:$A$64,0),MAX($B392,Einstellungen!$B$3)-Einstellungen!$B$3,1,MIN($C392,Einstellungen!$B$4)-MAX($B392,Einstellungen!$B$3)+1)&gt;=2)),"?")))</f>
        <v/>
      </c>
      <c r="J392" s="15" t="str">
        <f aca="false">IF($A392="","",IF(OR($B392="",$C392=""),"Von und Bis eintragen",IF($C392&lt;$B392,"Bis liegt vor Von",IF(ISNA(MATCH($A392,Team!$A$5:$A$64,0)),"Name fehlt im Blatt Team",IF(N($H392)+N($I392)&gt;0,"Engpass – bitte absprechen",IF(OR($B392&lt;Einstellungen!$B$3,$C392&gt;Einstellungen!$B$4),"Teils außerhalb des Planungszeitraums","ok"))))))</f>
        <v/>
      </c>
    </row>
    <row r="393" customFormat="false" ht="15" hidden="false" customHeight="false" outlineLevel="0" collapsed="false">
      <c r="A393" s="11"/>
      <c r="B393" s="7"/>
      <c r="C393" s="7"/>
      <c r="D393" s="11"/>
      <c r="E393" s="11"/>
      <c r="F393" s="15" t="str">
        <f aca="false">IF($A393="","",IFERROR(INDEX(Team!$B$5:$B$64,MATCH($A393,Team!$A$5:$A$64,0)),"?"))</f>
        <v/>
      </c>
      <c r="G393" s="16" t="str">
        <f aca="false">IF(OR($A393="",$B393="",$C393="",$C393&lt;$B393),"",NETWORKDAYS($B393,$C393,Einstellungen!$I$7:$I$40))</f>
        <v/>
      </c>
      <c r="H393" s="16" t="str">
        <f aca="true">IF(OR($A393="",$B393="",$C393="",$C393&lt;$B393),"",IF(MIN($C393,Einstellungen!$B$4)&lt;MAX($B393,Einstellungen!$B$3),0,IFERROR(SUMPRODUCT(--(MOD(OFFSET(Konflikt!$G$4,MATCH($A393,Team!$A$5:$A$64,0),MAX($B393,Einstellungen!$B$3)-Einstellungen!$B$3,1,MIN($C393,Einstellungen!$B$4)-MAX($B393,Einstellungen!$B$3)+1),2)=1)),"?")))</f>
        <v/>
      </c>
      <c r="I393" s="16" t="str">
        <f aca="true">IF(OR($A393="",$B393="",$C393="",$C393&lt;$B393),"",IF(MIN($C393,Einstellungen!$B$4)&lt;MAX($B393,Einstellungen!$B$3),0,IFERROR(SUMPRODUCT(--(OFFSET(Konflikt!$G$4,MATCH($A393,Team!$A$5:$A$64,0),MAX($B393,Einstellungen!$B$3)-Einstellungen!$B$3,1,MIN($C393,Einstellungen!$B$4)-MAX($B393,Einstellungen!$B$3)+1)&gt;=2)),"?")))</f>
        <v/>
      </c>
      <c r="J393" s="15" t="str">
        <f aca="false">IF($A393="","",IF(OR($B393="",$C393=""),"Von und Bis eintragen",IF($C393&lt;$B393,"Bis liegt vor Von",IF(ISNA(MATCH($A393,Team!$A$5:$A$64,0)),"Name fehlt im Blatt Team",IF(N($H393)+N($I393)&gt;0,"Engpass – bitte absprechen",IF(OR($B393&lt;Einstellungen!$B$3,$C393&gt;Einstellungen!$B$4),"Teils außerhalb des Planungszeitraums","ok"))))))</f>
        <v/>
      </c>
    </row>
    <row r="394" customFormat="false" ht="15" hidden="false" customHeight="false" outlineLevel="0" collapsed="false">
      <c r="A394" s="11"/>
      <c r="B394" s="7"/>
      <c r="C394" s="7"/>
      <c r="D394" s="11"/>
      <c r="E394" s="11"/>
      <c r="F394" s="15" t="str">
        <f aca="false">IF($A394="","",IFERROR(INDEX(Team!$B$5:$B$64,MATCH($A394,Team!$A$5:$A$64,0)),"?"))</f>
        <v/>
      </c>
      <c r="G394" s="16" t="str">
        <f aca="false">IF(OR($A394="",$B394="",$C394="",$C394&lt;$B394),"",NETWORKDAYS($B394,$C394,Einstellungen!$I$7:$I$40))</f>
        <v/>
      </c>
      <c r="H394" s="16" t="str">
        <f aca="true">IF(OR($A394="",$B394="",$C394="",$C394&lt;$B394),"",IF(MIN($C394,Einstellungen!$B$4)&lt;MAX($B394,Einstellungen!$B$3),0,IFERROR(SUMPRODUCT(--(MOD(OFFSET(Konflikt!$G$4,MATCH($A394,Team!$A$5:$A$64,0),MAX($B394,Einstellungen!$B$3)-Einstellungen!$B$3,1,MIN($C394,Einstellungen!$B$4)-MAX($B394,Einstellungen!$B$3)+1),2)=1)),"?")))</f>
        <v/>
      </c>
      <c r="I394" s="16" t="str">
        <f aca="true">IF(OR($A394="",$B394="",$C394="",$C394&lt;$B394),"",IF(MIN($C394,Einstellungen!$B$4)&lt;MAX($B394,Einstellungen!$B$3),0,IFERROR(SUMPRODUCT(--(OFFSET(Konflikt!$G$4,MATCH($A394,Team!$A$5:$A$64,0),MAX($B394,Einstellungen!$B$3)-Einstellungen!$B$3,1,MIN($C394,Einstellungen!$B$4)-MAX($B394,Einstellungen!$B$3)+1)&gt;=2)),"?")))</f>
        <v/>
      </c>
      <c r="J394" s="15" t="str">
        <f aca="false">IF($A394="","",IF(OR($B394="",$C394=""),"Von und Bis eintragen",IF($C394&lt;$B394,"Bis liegt vor Von",IF(ISNA(MATCH($A394,Team!$A$5:$A$64,0)),"Name fehlt im Blatt Team",IF(N($H394)+N($I394)&gt;0,"Engpass – bitte absprechen",IF(OR($B394&lt;Einstellungen!$B$3,$C394&gt;Einstellungen!$B$4),"Teils außerhalb des Planungszeitraums","ok"))))))</f>
        <v/>
      </c>
    </row>
    <row r="395" customFormat="false" ht="15" hidden="false" customHeight="false" outlineLevel="0" collapsed="false">
      <c r="A395" s="11"/>
      <c r="B395" s="7"/>
      <c r="C395" s="7"/>
      <c r="D395" s="11"/>
      <c r="E395" s="11"/>
      <c r="F395" s="15" t="str">
        <f aca="false">IF($A395="","",IFERROR(INDEX(Team!$B$5:$B$64,MATCH($A395,Team!$A$5:$A$64,0)),"?"))</f>
        <v/>
      </c>
      <c r="G395" s="16" t="str">
        <f aca="false">IF(OR($A395="",$B395="",$C395="",$C395&lt;$B395),"",NETWORKDAYS($B395,$C395,Einstellungen!$I$7:$I$40))</f>
        <v/>
      </c>
      <c r="H395" s="16" t="str">
        <f aca="true">IF(OR($A395="",$B395="",$C395="",$C395&lt;$B395),"",IF(MIN($C395,Einstellungen!$B$4)&lt;MAX($B395,Einstellungen!$B$3),0,IFERROR(SUMPRODUCT(--(MOD(OFFSET(Konflikt!$G$4,MATCH($A395,Team!$A$5:$A$64,0),MAX($B395,Einstellungen!$B$3)-Einstellungen!$B$3,1,MIN($C395,Einstellungen!$B$4)-MAX($B395,Einstellungen!$B$3)+1),2)=1)),"?")))</f>
        <v/>
      </c>
      <c r="I395" s="16" t="str">
        <f aca="true">IF(OR($A395="",$B395="",$C395="",$C395&lt;$B395),"",IF(MIN($C395,Einstellungen!$B$4)&lt;MAX($B395,Einstellungen!$B$3),0,IFERROR(SUMPRODUCT(--(OFFSET(Konflikt!$G$4,MATCH($A395,Team!$A$5:$A$64,0),MAX($B395,Einstellungen!$B$3)-Einstellungen!$B$3,1,MIN($C395,Einstellungen!$B$4)-MAX($B395,Einstellungen!$B$3)+1)&gt;=2)),"?")))</f>
        <v/>
      </c>
      <c r="J395" s="15" t="str">
        <f aca="false">IF($A395="","",IF(OR($B395="",$C395=""),"Von und Bis eintragen",IF($C395&lt;$B395,"Bis liegt vor Von",IF(ISNA(MATCH($A395,Team!$A$5:$A$64,0)),"Name fehlt im Blatt Team",IF(N($H395)+N($I395)&gt;0,"Engpass – bitte absprechen",IF(OR($B395&lt;Einstellungen!$B$3,$C395&gt;Einstellungen!$B$4),"Teils außerhalb des Planungszeitraums","ok"))))))</f>
        <v/>
      </c>
    </row>
    <row r="396" customFormat="false" ht="15" hidden="false" customHeight="false" outlineLevel="0" collapsed="false">
      <c r="A396" s="11"/>
      <c r="B396" s="7"/>
      <c r="C396" s="7"/>
      <c r="D396" s="11"/>
      <c r="E396" s="11"/>
      <c r="F396" s="15" t="str">
        <f aca="false">IF($A396="","",IFERROR(INDEX(Team!$B$5:$B$64,MATCH($A396,Team!$A$5:$A$64,0)),"?"))</f>
        <v/>
      </c>
      <c r="G396" s="16" t="str">
        <f aca="false">IF(OR($A396="",$B396="",$C396="",$C396&lt;$B396),"",NETWORKDAYS($B396,$C396,Einstellungen!$I$7:$I$40))</f>
        <v/>
      </c>
      <c r="H396" s="16" t="str">
        <f aca="true">IF(OR($A396="",$B396="",$C396="",$C396&lt;$B396),"",IF(MIN($C396,Einstellungen!$B$4)&lt;MAX($B396,Einstellungen!$B$3),0,IFERROR(SUMPRODUCT(--(MOD(OFFSET(Konflikt!$G$4,MATCH($A396,Team!$A$5:$A$64,0),MAX($B396,Einstellungen!$B$3)-Einstellungen!$B$3,1,MIN($C396,Einstellungen!$B$4)-MAX($B396,Einstellungen!$B$3)+1),2)=1)),"?")))</f>
        <v/>
      </c>
      <c r="I396" s="16" t="str">
        <f aca="true">IF(OR($A396="",$B396="",$C396="",$C396&lt;$B396),"",IF(MIN($C396,Einstellungen!$B$4)&lt;MAX($B396,Einstellungen!$B$3),0,IFERROR(SUMPRODUCT(--(OFFSET(Konflikt!$G$4,MATCH($A396,Team!$A$5:$A$64,0),MAX($B396,Einstellungen!$B$3)-Einstellungen!$B$3,1,MIN($C396,Einstellungen!$B$4)-MAX($B396,Einstellungen!$B$3)+1)&gt;=2)),"?")))</f>
        <v/>
      </c>
      <c r="J396" s="15" t="str">
        <f aca="false">IF($A396="","",IF(OR($B396="",$C396=""),"Von und Bis eintragen",IF($C396&lt;$B396,"Bis liegt vor Von",IF(ISNA(MATCH($A396,Team!$A$5:$A$64,0)),"Name fehlt im Blatt Team",IF(N($H396)+N($I396)&gt;0,"Engpass – bitte absprechen",IF(OR($B396&lt;Einstellungen!$B$3,$C396&gt;Einstellungen!$B$4),"Teils außerhalb des Planungszeitraums","ok"))))))</f>
        <v/>
      </c>
    </row>
    <row r="397" customFormat="false" ht="15" hidden="false" customHeight="false" outlineLevel="0" collapsed="false">
      <c r="A397" s="11"/>
      <c r="B397" s="7"/>
      <c r="C397" s="7"/>
      <c r="D397" s="11"/>
      <c r="E397" s="11"/>
      <c r="F397" s="15" t="str">
        <f aca="false">IF($A397="","",IFERROR(INDEX(Team!$B$5:$B$64,MATCH($A397,Team!$A$5:$A$64,0)),"?"))</f>
        <v/>
      </c>
      <c r="G397" s="16" t="str">
        <f aca="false">IF(OR($A397="",$B397="",$C397="",$C397&lt;$B397),"",NETWORKDAYS($B397,$C397,Einstellungen!$I$7:$I$40))</f>
        <v/>
      </c>
      <c r="H397" s="16" t="str">
        <f aca="true">IF(OR($A397="",$B397="",$C397="",$C397&lt;$B397),"",IF(MIN($C397,Einstellungen!$B$4)&lt;MAX($B397,Einstellungen!$B$3),0,IFERROR(SUMPRODUCT(--(MOD(OFFSET(Konflikt!$G$4,MATCH($A397,Team!$A$5:$A$64,0),MAX($B397,Einstellungen!$B$3)-Einstellungen!$B$3,1,MIN($C397,Einstellungen!$B$4)-MAX($B397,Einstellungen!$B$3)+1),2)=1)),"?")))</f>
        <v/>
      </c>
      <c r="I397" s="16" t="str">
        <f aca="true">IF(OR($A397="",$B397="",$C397="",$C397&lt;$B397),"",IF(MIN($C397,Einstellungen!$B$4)&lt;MAX($B397,Einstellungen!$B$3),0,IFERROR(SUMPRODUCT(--(OFFSET(Konflikt!$G$4,MATCH($A397,Team!$A$5:$A$64,0),MAX($B397,Einstellungen!$B$3)-Einstellungen!$B$3,1,MIN($C397,Einstellungen!$B$4)-MAX($B397,Einstellungen!$B$3)+1)&gt;=2)),"?")))</f>
        <v/>
      </c>
      <c r="J397" s="15" t="str">
        <f aca="false">IF($A397="","",IF(OR($B397="",$C397=""),"Von und Bis eintragen",IF($C397&lt;$B397,"Bis liegt vor Von",IF(ISNA(MATCH($A397,Team!$A$5:$A$64,0)),"Name fehlt im Blatt Team",IF(N($H397)+N($I397)&gt;0,"Engpass – bitte absprechen",IF(OR($B397&lt;Einstellungen!$B$3,$C397&gt;Einstellungen!$B$4),"Teils außerhalb des Planungszeitraums","ok"))))))</f>
        <v/>
      </c>
    </row>
    <row r="398" customFormat="false" ht="15" hidden="false" customHeight="false" outlineLevel="0" collapsed="false">
      <c r="A398" s="11"/>
      <c r="B398" s="7"/>
      <c r="C398" s="7"/>
      <c r="D398" s="11"/>
      <c r="E398" s="11"/>
      <c r="F398" s="15" t="str">
        <f aca="false">IF($A398="","",IFERROR(INDEX(Team!$B$5:$B$64,MATCH($A398,Team!$A$5:$A$64,0)),"?"))</f>
        <v/>
      </c>
      <c r="G398" s="16" t="str">
        <f aca="false">IF(OR($A398="",$B398="",$C398="",$C398&lt;$B398),"",NETWORKDAYS($B398,$C398,Einstellungen!$I$7:$I$40))</f>
        <v/>
      </c>
      <c r="H398" s="16" t="str">
        <f aca="true">IF(OR($A398="",$B398="",$C398="",$C398&lt;$B398),"",IF(MIN($C398,Einstellungen!$B$4)&lt;MAX($B398,Einstellungen!$B$3),0,IFERROR(SUMPRODUCT(--(MOD(OFFSET(Konflikt!$G$4,MATCH($A398,Team!$A$5:$A$64,0),MAX($B398,Einstellungen!$B$3)-Einstellungen!$B$3,1,MIN($C398,Einstellungen!$B$4)-MAX($B398,Einstellungen!$B$3)+1),2)=1)),"?")))</f>
        <v/>
      </c>
      <c r="I398" s="16" t="str">
        <f aca="true">IF(OR($A398="",$B398="",$C398="",$C398&lt;$B398),"",IF(MIN($C398,Einstellungen!$B$4)&lt;MAX($B398,Einstellungen!$B$3),0,IFERROR(SUMPRODUCT(--(OFFSET(Konflikt!$G$4,MATCH($A398,Team!$A$5:$A$64,0),MAX($B398,Einstellungen!$B$3)-Einstellungen!$B$3,1,MIN($C398,Einstellungen!$B$4)-MAX($B398,Einstellungen!$B$3)+1)&gt;=2)),"?")))</f>
        <v/>
      </c>
      <c r="J398" s="15" t="str">
        <f aca="false">IF($A398="","",IF(OR($B398="",$C398=""),"Von und Bis eintragen",IF($C398&lt;$B398,"Bis liegt vor Von",IF(ISNA(MATCH($A398,Team!$A$5:$A$64,0)),"Name fehlt im Blatt Team",IF(N($H398)+N($I398)&gt;0,"Engpass – bitte absprechen",IF(OR($B398&lt;Einstellungen!$B$3,$C398&gt;Einstellungen!$B$4),"Teils außerhalb des Planungszeitraums","ok"))))))</f>
        <v/>
      </c>
    </row>
    <row r="399" customFormat="false" ht="15" hidden="false" customHeight="false" outlineLevel="0" collapsed="false">
      <c r="A399" s="11"/>
      <c r="B399" s="7"/>
      <c r="C399" s="7"/>
      <c r="D399" s="11"/>
      <c r="E399" s="11"/>
      <c r="F399" s="15" t="str">
        <f aca="false">IF($A399="","",IFERROR(INDEX(Team!$B$5:$B$64,MATCH($A399,Team!$A$5:$A$64,0)),"?"))</f>
        <v/>
      </c>
      <c r="G399" s="16" t="str">
        <f aca="false">IF(OR($A399="",$B399="",$C399="",$C399&lt;$B399),"",NETWORKDAYS($B399,$C399,Einstellungen!$I$7:$I$40))</f>
        <v/>
      </c>
      <c r="H399" s="16" t="str">
        <f aca="true">IF(OR($A399="",$B399="",$C399="",$C399&lt;$B399),"",IF(MIN($C399,Einstellungen!$B$4)&lt;MAX($B399,Einstellungen!$B$3),0,IFERROR(SUMPRODUCT(--(MOD(OFFSET(Konflikt!$G$4,MATCH($A399,Team!$A$5:$A$64,0),MAX($B399,Einstellungen!$B$3)-Einstellungen!$B$3,1,MIN($C399,Einstellungen!$B$4)-MAX($B399,Einstellungen!$B$3)+1),2)=1)),"?")))</f>
        <v/>
      </c>
      <c r="I399" s="16" t="str">
        <f aca="true">IF(OR($A399="",$B399="",$C399="",$C399&lt;$B399),"",IF(MIN($C399,Einstellungen!$B$4)&lt;MAX($B399,Einstellungen!$B$3),0,IFERROR(SUMPRODUCT(--(OFFSET(Konflikt!$G$4,MATCH($A399,Team!$A$5:$A$64,0),MAX($B399,Einstellungen!$B$3)-Einstellungen!$B$3,1,MIN($C399,Einstellungen!$B$4)-MAX($B399,Einstellungen!$B$3)+1)&gt;=2)),"?")))</f>
        <v/>
      </c>
      <c r="J399" s="15" t="str">
        <f aca="false">IF($A399="","",IF(OR($B399="",$C399=""),"Von und Bis eintragen",IF($C399&lt;$B399,"Bis liegt vor Von",IF(ISNA(MATCH($A399,Team!$A$5:$A$64,0)),"Name fehlt im Blatt Team",IF(N($H399)+N($I399)&gt;0,"Engpass – bitte absprechen",IF(OR($B399&lt;Einstellungen!$B$3,$C399&gt;Einstellungen!$B$4),"Teils außerhalb des Planungszeitraums","ok"))))))</f>
        <v/>
      </c>
    </row>
    <row r="400" customFormat="false" ht="15" hidden="false" customHeight="false" outlineLevel="0" collapsed="false">
      <c r="A400" s="11"/>
      <c r="B400" s="7"/>
      <c r="C400" s="7"/>
      <c r="D400" s="11"/>
      <c r="E400" s="11"/>
      <c r="F400" s="15" t="str">
        <f aca="false">IF($A400="","",IFERROR(INDEX(Team!$B$5:$B$64,MATCH($A400,Team!$A$5:$A$64,0)),"?"))</f>
        <v/>
      </c>
      <c r="G400" s="16" t="str">
        <f aca="false">IF(OR($A400="",$B400="",$C400="",$C400&lt;$B400),"",NETWORKDAYS($B400,$C400,Einstellungen!$I$7:$I$40))</f>
        <v/>
      </c>
      <c r="H400" s="16" t="str">
        <f aca="true">IF(OR($A400="",$B400="",$C400="",$C400&lt;$B400),"",IF(MIN($C400,Einstellungen!$B$4)&lt;MAX($B400,Einstellungen!$B$3),0,IFERROR(SUMPRODUCT(--(MOD(OFFSET(Konflikt!$G$4,MATCH($A400,Team!$A$5:$A$64,0),MAX($B400,Einstellungen!$B$3)-Einstellungen!$B$3,1,MIN($C400,Einstellungen!$B$4)-MAX($B400,Einstellungen!$B$3)+1),2)=1)),"?")))</f>
        <v/>
      </c>
      <c r="I400" s="16" t="str">
        <f aca="true">IF(OR($A400="",$B400="",$C400="",$C400&lt;$B400),"",IF(MIN($C400,Einstellungen!$B$4)&lt;MAX($B400,Einstellungen!$B$3),0,IFERROR(SUMPRODUCT(--(OFFSET(Konflikt!$G$4,MATCH($A400,Team!$A$5:$A$64,0),MAX($B400,Einstellungen!$B$3)-Einstellungen!$B$3,1,MIN($C400,Einstellungen!$B$4)-MAX($B400,Einstellungen!$B$3)+1)&gt;=2)),"?")))</f>
        <v/>
      </c>
      <c r="J400" s="15" t="str">
        <f aca="false">IF($A400="","",IF(OR($B400="",$C400=""),"Von und Bis eintragen",IF($C400&lt;$B400,"Bis liegt vor Von",IF(ISNA(MATCH($A400,Team!$A$5:$A$64,0)),"Name fehlt im Blatt Team",IF(N($H400)+N($I400)&gt;0,"Engpass – bitte absprechen",IF(OR($B400&lt;Einstellungen!$B$3,$C400&gt;Einstellungen!$B$4),"Teils außerhalb des Planungszeitraums","ok"))))))</f>
        <v/>
      </c>
    </row>
    <row r="401" customFormat="false" ht="15" hidden="false" customHeight="false" outlineLevel="0" collapsed="false">
      <c r="A401" s="11"/>
      <c r="B401" s="7"/>
      <c r="C401" s="7"/>
      <c r="D401" s="11"/>
      <c r="E401" s="11"/>
      <c r="F401" s="15" t="str">
        <f aca="false">IF($A401="","",IFERROR(INDEX(Team!$B$5:$B$64,MATCH($A401,Team!$A$5:$A$64,0)),"?"))</f>
        <v/>
      </c>
      <c r="G401" s="16" t="str">
        <f aca="false">IF(OR($A401="",$B401="",$C401="",$C401&lt;$B401),"",NETWORKDAYS($B401,$C401,Einstellungen!$I$7:$I$40))</f>
        <v/>
      </c>
      <c r="H401" s="16" t="str">
        <f aca="true">IF(OR($A401="",$B401="",$C401="",$C401&lt;$B401),"",IF(MIN($C401,Einstellungen!$B$4)&lt;MAX($B401,Einstellungen!$B$3),0,IFERROR(SUMPRODUCT(--(MOD(OFFSET(Konflikt!$G$4,MATCH($A401,Team!$A$5:$A$64,0),MAX($B401,Einstellungen!$B$3)-Einstellungen!$B$3,1,MIN($C401,Einstellungen!$B$4)-MAX($B401,Einstellungen!$B$3)+1),2)=1)),"?")))</f>
        <v/>
      </c>
      <c r="I401" s="16" t="str">
        <f aca="true">IF(OR($A401="",$B401="",$C401="",$C401&lt;$B401),"",IF(MIN($C401,Einstellungen!$B$4)&lt;MAX($B401,Einstellungen!$B$3),0,IFERROR(SUMPRODUCT(--(OFFSET(Konflikt!$G$4,MATCH($A401,Team!$A$5:$A$64,0),MAX($B401,Einstellungen!$B$3)-Einstellungen!$B$3,1,MIN($C401,Einstellungen!$B$4)-MAX($B401,Einstellungen!$B$3)+1)&gt;=2)),"?")))</f>
        <v/>
      </c>
      <c r="J401" s="15" t="str">
        <f aca="false">IF($A401="","",IF(OR($B401="",$C401=""),"Von und Bis eintragen",IF($C401&lt;$B401,"Bis liegt vor Von",IF(ISNA(MATCH($A401,Team!$A$5:$A$64,0)),"Name fehlt im Blatt Team",IF(N($H401)+N($I401)&gt;0,"Engpass – bitte absprechen",IF(OR($B401&lt;Einstellungen!$B$3,$C401&gt;Einstellungen!$B$4),"Teils außerhalb des Planungszeitraums","ok"))))))</f>
        <v/>
      </c>
    </row>
    <row r="402" customFormat="false" ht="15" hidden="false" customHeight="false" outlineLevel="0" collapsed="false">
      <c r="A402" s="11"/>
      <c r="B402" s="7"/>
      <c r="C402" s="7"/>
      <c r="D402" s="11"/>
      <c r="E402" s="11"/>
      <c r="F402" s="15" t="str">
        <f aca="false">IF($A402="","",IFERROR(INDEX(Team!$B$5:$B$64,MATCH($A402,Team!$A$5:$A$64,0)),"?"))</f>
        <v/>
      </c>
      <c r="G402" s="16" t="str">
        <f aca="false">IF(OR($A402="",$B402="",$C402="",$C402&lt;$B402),"",NETWORKDAYS($B402,$C402,Einstellungen!$I$7:$I$40))</f>
        <v/>
      </c>
      <c r="H402" s="16" t="str">
        <f aca="true">IF(OR($A402="",$B402="",$C402="",$C402&lt;$B402),"",IF(MIN($C402,Einstellungen!$B$4)&lt;MAX($B402,Einstellungen!$B$3),0,IFERROR(SUMPRODUCT(--(MOD(OFFSET(Konflikt!$G$4,MATCH($A402,Team!$A$5:$A$64,0),MAX($B402,Einstellungen!$B$3)-Einstellungen!$B$3,1,MIN($C402,Einstellungen!$B$4)-MAX($B402,Einstellungen!$B$3)+1),2)=1)),"?")))</f>
        <v/>
      </c>
      <c r="I402" s="16" t="str">
        <f aca="true">IF(OR($A402="",$B402="",$C402="",$C402&lt;$B402),"",IF(MIN($C402,Einstellungen!$B$4)&lt;MAX($B402,Einstellungen!$B$3),0,IFERROR(SUMPRODUCT(--(OFFSET(Konflikt!$G$4,MATCH($A402,Team!$A$5:$A$64,0),MAX($B402,Einstellungen!$B$3)-Einstellungen!$B$3,1,MIN($C402,Einstellungen!$B$4)-MAX($B402,Einstellungen!$B$3)+1)&gt;=2)),"?")))</f>
        <v/>
      </c>
      <c r="J402" s="15" t="str">
        <f aca="false">IF($A402="","",IF(OR($B402="",$C402=""),"Von und Bis eintragen",IF($C402&lt;$B402,"Bis liegt vor Von",IF(ISNA(MATCH($A402,Team!$A$5:$A$64,0)),"Name fehlt im Blatt Team",IF(N($H402)+N($I402)&gt;0,"Engpass – bitte absprechen",IF(OR($B402&lt;Einstellungen!$B$3,$C402&gt;Einstellungen!$B$4),"Teils außerhalb des Planungszeitraums","ok"))))))</f>
        <v/>
      </c>
    </row>
    <row r="403" customFormat="false" ht="15" hidden="false" customHeight="false" outlineLevel="0" collapsed="false">
      <c r="A403" s="11"/>
      <c r="B403" s="7"/>
      <c r="C403" s="7"/>
      <c r="D403" s="11"/>
      <c r="E403" s="11"/>
      <c r="F403" s="15" t="str">
        <f aca="false">IF($A403="","",IFERROR(INDEX(Team!$B$5:$B$64,MATCH($A403,Team!$A$5:$A$64,0)),"?"))</f>
        <v/>
      </c>
      <c r="G403" s="16" t="str">
        <f aca="false">IF(OR($A403="",$B403="",$C403="",$C403&lt;$B403),"",NETWORKDAYS($B403,$C403,Einstellungen!$I$7:$I$40))</f>
        <v/>
      </c>
      <c r="H403" s="16" t="str">
        <f aca="true">IF(OR($A403="",$B403="",$C403="",$C403&lt;$B403),"",IF(MIN($C403,Einstellungen!$B$4)&lt;MAX($B403,Einstellungen!$B$3),0,IFERROR(SUMPRODUCT(--(MOD(OFFSET(Konflikt!$G$4,MATCH($A403,Team!$A$5:$A$64,0),MAX($B403,Einstellungen!$B$3)-Einstellungen!$B$3,1,MIN($C403,Einstellungen!$B$4)-MAX($B403,Einstellungen!$B$3)+1),2)=1)),"?")))</f>
        <v/>
      </c>
      <c r="I403" s="16" t="str">
        <f aca="true">IF(OR($A403="",$B403="",$C403="",$C403&lt;$B403),"",IF(MIN($C403,Einstellungen!$B$4)&lt;MAX($B403,Einstellungen!$B$3),0,IFERROR(SUMPRODUCT(--(OFFSET(Konflikt!$G$4,MATCH($A403,Team!$A$5:$A$64,0),MAX($B403,Einstellungen!$B$3)-Einstellungen!$B$3,1,MIN($C403,Einstellungen!$B$4)-MAX($B403,Einstellungen!$B$3)+1)&gt;=2)),"?")))</f>
        <v/>
      </c>
      <c r="J403" s="15" t="str">
        <f aca="false">IF($A403="","",IF(OR($B403="",$C403=""),"Von und Bis eintragen",IF($C403&lt;$B403,"Bis liegt vor Von",IF(ISNA(MATCH($A403,Team!$A$5:$A$64,0)),"Name fehlt im Blatt Team",IF(N($H403)+N($I403)&gt;0,"Engpass – bitte absprechen",IF(OR($B403&lt;Einstellungen!$B$3,$C403&gt;Einstellungen!$B$4),"Teils außerhalb des Planungszeitraums","ok"))))))</f>
        <v/>
      </c>
    </row>
    <row r="404" customFormat="false" ht="15" hidden="false" customHeight="false" outlineLevel="0" collapsed="false">
      <c r="A404" s="11"/>
      <c r="B404" s="7"/>
      <c r="C404" s="7"/>
      <c r="D404" s="11"/>
      <c r="E404" s="11"/>
      <c r="F404" s="15" t="str">
        <f aca="false">IF($A404="","",IFERROR(INDEX(Team!$B$5:$B$64,MATCH($A404,Team!$A$5:$A$64,0)),"?"))</f>
        <v/>
      </c>
      <c r="G404" s="16" t="str">
        <f aca="false">IF(OR($A404="",$B404="",$C404="",$C404&lt;$B404),"",NETWORKDAYS($B404,$C404,Einstellungen!$I$7:$I$40))</f>
        <v/>
      </c>
      <c r="H404" s="16" t="str">
        <f aca="true">IF(OR($A404="",$B404="",$C404="",$C404&lt;$B404),"",IF(MIN($C404,Einstellungen!$B$4)&lt;MAX($B404,Einstellungen!$B$3),0,IFERROR(SUMPRODUCT(--(MOD(OFFSET(Konflikt!$G$4,MATCH($A404,Team!$A$5:$A$64,0),MAX($B404,Einstellungen!$B$3)-Einstellungen!$B$3,1,MIN($C404,Einstellungen!$B$4)-MAX($B404,Einstellungen!$B$3)+1),2)=1)),"?")))</f>
        <v/>
      </c>
      <c r="I404" s="16" t="str">
        <f aca="true">IF(OR($A404="",$B404="",$C404="",$C404&lt;$B404),"",IF(MIN($C404,Einstellungen!$B$4)&lt;MAX($B404,Einstellungen!$B$3),0,IFERROR(SUMPRODUCT(--(OFFSET(Konflikt!$G$4,MATCH($A404,Team!$A$5:$A$64,0),MAX($B404,Einstellungen!$B$3)-Einstellungen!$B$3,1,MIN($C404,Einstellungen!$B$4)-MAX($B404,Einstellungen!$B$3)+1)&gt;=2)),"?")))</f>
        <v/>
      </c>
      <c r="J404" s="15" t="str">
        <f aca="false">IF($A404="","",IF(OR($B404="",$C404=""),"Von und Bis eintragen",IF($C404&lt;$B404,"Bis liegt vor Von",IF(ISNA(MATCH($A404,Team!$A$5:$A$64,0)),"Name fehlt im Blatt Team",IF(N($H404)+N($I404)&gt;0,"Engpass – bitte absprechen",IF(OR($B404&lt;Einstellungen!$B$3,$C404&gt;Einstellungen!$B$4),"Teils außerhalb des Planungszeitraums","ok"))))))</f>
        <v/>
      </c>
    </row>
    <row r="405" customFormat="false" ht="15" hidden="false" customHeight="false" outlineLevel="0" collapsed="false">
      <c r="A405" s="11"/>
      <c r="B405" s="7"/>
      <c r="C405" s="7"/>
      <c r="D405" s="11"/>
      <c r="E405" s="11"/>
      <c r="F405" s="15" t="str">
        <f aca="false">IF($A405="","",IFERROR(INDEX(Team!$B$5:$B$64,MATCH($A405,Team!$A$5:$A$64,0)),"?"))</f>
        <v/>
      </c>
      <c r="G405" s="16" t="str">
        <f aca="false">IF(OR($A405="",$B405="",$C405="",$C405&lt;$B405),"",NETWORKDAYS($B405,$C405,Einstellungen!$I$7:$I$40))</f>
        <v/>
      </c>
      <c r="H405" s="16" t="str">
        <f aca="true">IF(OR($A405="",$B405="",$C405="",$C405&lt;$B405),"",IF(MIN($C405,Einstellungen!$B$4)&lt;MAX($B405,Einstellungen!$B$3),0,IFERROR(SUMPRODUCT(--(MOD(OFFSET(Konflikt!$G$4,MATCH($A405,Team!$A$5:$A$64,0),MAX($B405,Einstellungen!$B$3)-Einstellungen!$B$3,1,MIN($C405,Einstellungen!$B$4)-MAX($B405,Einstellungen!$B$3)+1),2)=1)),"?")))</f>
        <v/>
      </c>
      <c r="I405" s="16" t="str">
        <f aca="true">IF(OR($A405="",$B405="",$C405="",$C405&lt;$B405),"",IF(MIN($C405,Einstellungen!$B$4)&lt;MAX($B405,Einstellungen!$B$3),0,IFERROR(SUMPRODUCT(--(OFFSET(Konflikt!$G$4,MATCH($A405,Team!$A$5:$A$64,0),MAX($B405,Einstellungen!$B$3)-Einstellungen!$B$3,1,MIN($C405,Einstellungen!$B$4)-MAX($B405,Einstellungen!$B$3)+1)&gt;=2)),"?")))</f>
        <v/>
      </c>
      <c r="J405" s="15" t="str">
        <f aca="false">IF($A405="","",IF(OR($B405="",$C405=""),"Von und Bis eintragen",IF($C405&lt;$B405,"Bis liegt vor Von",IF(ISNA(MATCH($A405,Team!$A$5:$A$64,0)),"Name fehlt im Blatt Team",IF(N($H405)+N($I405)&gt;0,"Engpass – bitte absprechen",IF(OR($B405&lt;Einstellungen!$B$3,$C405&gt;Einstellungen!$B$4),"Teils außerhalb des Planungszeitraums","ok"))))))</f>
        <v/>
      </c>
    </row>
    <row r="406" customFormat="false" ht="15" hidden="false" customHeight="false" outlineLevel="0" collapsed="false">
      <c r="A406" s="11"/>
      <c r="B406" s="7"/>
      <c r="C406" s="7"/>
      <c r="D406" s="11"/>
      <c r="E406" s="11"/>
      <c r="F406" s="15" t="str">
        <f aca="false">IF($A406="","",IFERROR(INDEX(Team!$B$5:$B$64,MATCH($A406,Team!$A$5:$A$64,0)),"?"))</f>
        <v/>
      </c>
      <c r="G406" s="16" t="str">
        <f aca="false">IF(OR($A406="",$B406="",$C406="",$C406&lt;$B406),"",NETWORKDAYS($B406,$C406,Einstellungen!$I$7:$I$40))</f>
        <v/>
      </c>
      <c r="H406" s="16" t="str">
        <f aca="true">IF(OR($A406="",$B406="",$C406="",$C406&lt;$B406),"",IF(MIN($C406,Einstellungen!$B$4)&lt;MAX($B406,Einstellungen!$B$3),0,IFERROR(SUMPRODUCT(--(MOD(OFFSET(Konflikt!$G$4,MATCH($A406,Team!$A$5:$A$64,0),MAX($B406,Einstellungen!$B$3)-Einstellungen!$B$3,1,MIN($C406,Einstellungen!$B$4)-MAX($B406,Einstellungen!$B$3)+1),2)=1)),"?")))</f>
        <v/>
      </c>
      <c r="I406" s="16" t="str">
        <f aca="true">IF(OR($A406="",$B406="",$C406="",$C406&lt;$B406),"",IF(MIN($C406,Einstellungen!$B$4)&lt;MAX($B406,Einstellungen!$B$3),0,IFERROR(SUMPRODUCT(--(OFFSET(Konflikt!$G$4,MATCH($A406,Team!$A$5:$A$64,0),MAX($B406,Einstellungen!$B$3)-Einstellungen!$B$3,1,MIN($C406,Einstellungen!$B$4)-MAX($B406,Einstellungen!$B$3)+1)&gt;=2)),"?")))</f>
        <v/>
      </c>
      <c r="J406" s="15" t="str">
        <f aca="false">IF($A406="","",IF(OR($B406="",$C406=""),"Von und Bis eintragen",IF($C406&lt;$B406,"Bis liegt vor Von",IF(ISNA(MATCH($A406,Team!$A$5:$A$64,0)),"Name fehlt im Blatt Team",IF(N($H406)+N($I406)&gt;0,"Engpass – bitte absprechen",IF(OR($B406&lt;Einstellungen!$B$3,$C406&gt;Einstellungen!$B$4),"Teils außerhalb des Planungszeitraums","ok"))))))</f>
        <v/>
      </c>
    </row>
    <row r="407" customFormat="false" ht="15" hidden="false" customHeight="false" outlineLevel="0" collapsed="false">
      <c r="A407" s="11"/>
      <c r="B407" s="7"/>
      <c r="C407" s="7"/>
      <c r="D407" s="11"/>
      <c r="E407" s="11"/>
      <c r="F407" s="15" t="str">
        <f aca="false">IF($A407="","",IFERROR(INDEX(Team!$B$5:$B$64,MATCH($A407,Team!$A$5:$A$64,0)),"?"))</f>
        <v/>
      </c>
      <c r="G407" s="16" t="str">
        <f aca="false">IF(OR($A407="",$B407="",$C407="",$C407&lt;$B407),"",NETWORKDAYS($B407,$C407,Einstellungen!$I$7:$I$40))</f>
        <v/>
      </c>
      <c r="H407" s="16" t="str">
        <f aca="true">IF(OR($A407="",$B407="",$C407="",$C407&lt;$B407),"",IF(MIN($C407,Einstellungen!$B$4)&lt;MAX($B407,Einstellungen!$B$3),0,IFERROR(SUMPRODUCT(--(MOD(OFFSET(Konflikt!$G$4,MATCH($A407,Team!$A$5:$A$64,0),MAX($B407,Einstellungen!$B$3)-Einstellungen!$B$3,1,MIN($C407,Einstellungen!$B$4)-MAX($B407,Einstellungen!$B$3)+1),2)=1)),"?")))</f>
        <v/>
      </c>
      <c r="I407" s="16" t="str">
        <f aca="true">IF(OR($A407="",$B407="",$C407="",$C407&lt;$B407),"",IF(MIN($C407,Einstellungen!$B$4)&lt;MAX($B407,Einstellungen!$B$3),0,IFERROR(SUMPRODUCT(--(OFFSET(Konflikt!$G$4,MATCH($A407,Team!$A$5:$A$64,0),MAX($B407,Einstellungen!$B$3)-Einstellungen!$B$3,1,MIN($C407,Einstellungen!$B$4)-MAX($B407,Einstellungen!$B$3)+1)&gt;=2)),"?")))</f>
        <v/>
      </c>
      <c r="J407" s="15" t="str">
        <f aca="false">IF($A407="","",IF(OR($B407="",$C407=""),"Von und Bis eintragen",IF($C407&lt;$B407,"Bis liegt vor Von",IF(ISNA(MATCH($A407,Team!$A$5:$A$64,0)),"Name fehlt im Blatt Team",IF(N($H407)+N($I407)&gt;0,"Engpass – bitte absprechen",IF(OR($B407&lt;Einstellungen!$B$3,$C407&gt;Einstellungen!$B$4),"Teils außerhalb des Planungszeitraums","ok"))))))</f>
        <v/>
      </c>
    </row>
    <row r="408" customFormat="false" ht="15" hidden="false" customHeight="false" outlineLevel="0" collapsed="false">
      <c r="A408" s="11"/>
      <c r="B408" s="7"/>
      <c r="C408" s="7"/>
      <c r="D408" s="11"/>
      <c r="E408" s="11"/>
      <c r="F408" s="15" t="str">
        <f aca="false">IF($A408="","",IFERROR(INDEX(Team!$B$5:$B$64,MATCH($A408,Team!$A$5:$A$64,0)),"?"))</f>
        <v/>
      </c>
      <c r="G408" s="16" t="str">
        <f aca="false">IF(OR($A408="",$B408="",$C408="",$C408&lt;$B408),"",NETWORKDAYS($B408,$C408,Einstellungen!$I$7:$I$40))</f>
        <v/>
      </c>
      <c r="H408" s="16" t="str">
        <f aca="true">IF(OR($A408="",$B408="",$C408="",$C408&lt;$B408),"",IF(MIN($C408,Einstellungen!$B$4)&lt;MAX($B408,Einstellungen!$B$3),0,IFERROR(SUMPRODUCT(--(MOD(OFFSET(Konflikt!$G$4,MATCH($A408,Team!$A$5:$A$64,0),MAX($B408,Einstellungen!$B$3)-Einstellungen!$B$3,1,MIN($C408,Einstellungen!$B$4)-MAX($B408,Einstellungen!$B$3)+1),2)=1)),"?")))</f>
        <v/>
      </c>
      <c r="I408" s="16" t="str">
        <f aca="true">IF(OR($A408="",$B408="",$C408="",$C408&lt;$B408),"",IF(MIN($C408,Einstellungen!$B$4)&lt;MAX($B408,Einstellungen!$B$3),0,IFERROR(SUMPRODUCT(--(OFFSET(Konflikt!$G$4,MATCH($A408,Team!$A$5:$A$64,0),MAX($B408,Einstellungen!$B$3)-Einstellungen!$B$3,1,MIN($C408,Einstellungen!$B$4)-MAX($B408,Einstellungen!$B$3)+1)&gt;=2)),"?")))</f>
        <v/>
      </c>
      <c r="J408" s="15" t="str">
        <f aca="false">IF($A408="","",IF(OR($B408="",$C408=""),"Von und Bis eintragen",IF($C408&lt;$B408,"Bis liegt vor Von",IF(ISNA(MATCH($A408,Team!$A$5:$A$64,0)),"Name fehlt im Blatt Team",IF(N($H408)+N($I408)&gt;0,"Engpass – bitte absprechen",IF(OR($B408&lt;Einstellungen!$B$3,$C408&gt;Einstellungen!$B$4),"Teils außerhalb des Planungszeitraums","ok"))))))</f>
        <v/>
      </c>
    </row>
    <row r="409" customFormat="false" ht="15" hidden="false" customHeight="false" outlineLevel="0" collapsed="false">
      <c r="A409" s="11"/>
      <c r="B409" s="7"/>
      <c r="C409" s="7"/>
      <c r="D409" s="11"/>
      <c r="E409" s="11"/>
      <c r="F409" s="15" t="str">
        <f aca="false">IF($A409="","",IFERROR(INDEX(Team!$B$5:$B$64,MATCH($A409,Team!$A$5:$A$64,0)),"?"))</f>
        <v/>
      </c>
      <c r="G409" s="16" t="str">
        <f aca="false">IF(OR($A409="",$B409="",$C409="",$C409&lt;$B409),"",NETWORKDAYS($B409,$C409,Einstellungen!$I$7:$I$40))</f>
        <v/>
      </c>
      <c r="H409" s="16" t="str">
        <f aca="true">IF(OR($A409="",$B409="",$C409="",$C409&lt;$B409),"",IF(MIN($C409,Einstellungen!$B$4)&lt;MAX($B409,Einstellungen!$B$3),0,IFERROR(SUMPRODUCT(--(MOD(OFFSET(Konflikt!$G$4,MATCH($A409,Team!$A$5:$A$64,0),MAX($B409,Einstellungen!$B$3)-Einstellungen!$B$3,1,MIN($C409,Einstellungen!$B$4)-MAX($B409,Einstellungen!$B$3)+1),2)=1)),"?")))</f>
        <v/>
      </c>
      <c r="I409" s="16" t="str">
        <f aca="true">IF(OR($A409="",$B409="",$C409="",$C409&lt;$B409),"",IF(MIN($C409,Einstellungen!$B$4)&lt;MAX($B409,Einstellungen!$B$3),0,IFERROR(SUMPRODUCT(--(OFFSET(Konflikt!$G$4,MATCH($A409,Team!$A$5:$A$64,0),MAX($B409,Einstellungen!$B$3)-Einstellungen!$B$3,1,MIN($C409,Einstellungen!$B$4)-MAX($B409,Einstellungen!$B$3)+1)&gt;=2)),"?")))</f>
        <v/>
      </c>
      <c r="J409" s="15" t="str">
        <f aca="false">IF($A409="","",IF(OR($B409="",$C409=""),"Von und Bis eintragen",IF($C409&lt;$B409,"Bis liegt vor Von",IF(ISNA(MATCH($A409,Team!$A$5:$A$64,0)),"Name fehlt im Blatt Team",IF(N($H409)+N($I409)&gt;0,"Engpass – bitte absprechen",IF(OR($B409&lt;Einstellungen!$B$3,$C409&gt;Einstellungen!$B$4),"Teils außerhalb des Planungszeitraums","ok"))))))</f>
        <v/>
      </c>
    </row>
    <row r="410" customFormat="false" ht="15" hidden="false" customHeight="false" outlineLevel="0" collapsed="false">
      <c r="A410" s="11"/>
      <c r="B410" s="7"/>
      <c r="C410" s="7"/>
      <c r="D410" s="11"/>
      <c r="E410" s="11"/>
      <c r="F410" s="15" t="str">
        <f aca="false">IF($A410="","",IFERROR(INDEX(Team!$B$5:$B$64,MATCH($A410,Team!$A$5:$A$64,0)),"?"))</f>
        <v/>
      </c>
      <c r="G410" s="16" t="str">
        <f aca="false">IF(OR($A410="",$B410="",$C410="",$C410&lt;$B410),"",NETWORKDAYS($B410,$C410,Einstellungen!$I$7:$I$40))</f>
        <v/>
      </c>
      <c r="H410" s="16" t="str">
        <f aca="true">IF(OR($A410="",$B410="",$C410="",$C410&lt;$B410),"",IF(MIN($C410,Einstellungen!$B$4)&lt;MAX($B410,Einstellungen!$B$3),0,IFERROR(SUMPRODUCT(--(MOD(OFFSET(Konflikt!$G$4,MATCH($A410,Team!$A$5:$A$64,0),MAX($B410,Einstellungen!$B$3)-Einstellungen!$B$3,1,MIN($C410,Einstellungen!$B$4)-MAX($B410,Einstellungen!$B$3)+1),2)=1)),"?")))</f>
        <v/>
      </c>
      <c r="I410" s="16" t="str">
        <f aca="true">IF(OR($A410="",$B410="",$C410="",$C410&lt;$B410),"",IF(MIN($C410,Einstellungen!$B$4)&lt;MAX($B410,Einstellungen!$B$3),0,IFERROR(SUMPRODUCT(--(OFFSET(Konflikt!$G$4,MATCH($A410,Team!$A$5:$A$64,0),MAX($B410,Einstellungen!$B$3)-Einstellungen!$B$3,1,MIN($C410,Einstellungen!$B$4)-MAX($B410,Einstellungen!$B$3)+1)&gt;=2)),"?")))</f>
        <v/>
      </c>
      <c r="J410" s="15" t="str">
        <f aca="false">IF($A410="","",IF(OR($B410="",$C410=""),"Von und Bis eintragen",IF($C410&lt;$B410,"Bis liegt vor Von",IF(ISNA(MATCH($A410,Team!$A$5:$A$64,0)),"Name fehlt im Blatt Team",IF(N($H410)+N($I410)&gt;0,"Engpass – bitte absprechen",IF(OR($B410&lt;Einstellungen!$B$3,$C410&gt;Einstellungen!$B$4),"Teils außerhalb des Planungszeitraums","ok"))))))</f>
        <v/>
      </c>
    </row>
    <row r="411" customFormat="false" ht="15" hidden="false" customHeight="false" outlineLevel="0" collapsed="false">
      <c r="A411" s="11"/>
      <c r="B411" s="7"/>
      <c r="C411" s="7"/>
      <c r="D411" s="11"/>
      <c r="E411" s="11"/>
      <c r="F411" s="15" t="str">
        <f aca="false">IF($A411="","",IFERROR(INDEX(Team!$B$5:$B$64,MATCH($A411,Team!$A$5:$A$64,0)),"?"))</f>
        <v/>
      </c>
      <c r="G411" s="16" t="str">
        <f aca="false">IF(OR($A411="",$B411="",$C411="",$C411&lt;$B411),"",NETWORKDAYS($B411,$C411,Einstellungen!$I$7:$I$40))</f>
        <v/>
      </c>
      <c r="H411" s="16" t="str">
        <f aca="true">IF(OR($A411="",$B411="",$C411="",$C411&lt;$B411),"",IF(MIN($C411,Einstellungen!$B$4)&lt;MAX($B411,Einstellungen!$B$3),0,IFERROR(SUMPRODUCT(--(MOD(OFFSET(Konflikt!$G$4,MATCH($A411,Team!$A$5:$A$64,0),MAX($B411,Einstellungen!$B$3)-Einstellungen!$B$3,1,MIN($C411,Einstellungen!$B$4)-MAX($B411,Einstellungen!$B$3)+1),2)=1)),"?")))</f>
        <v/>
      </c>
      <c r="I411" s="16" t="str">
        <f aca="true">IF(OR($A411="",$B411="",$C411="",$C411&lt;$B411),"",IF(MIN($C411,Einstellungen!$B$4)&lt;MAX($B411,Einstellungen!$B$3),0,IFERROR(SUMPRODUCT(--(OFFSET(Konflikt!$G$4,MATCH($A411,Team!$A$5:$A$64,0),MAX($B411,Einstellungen!$B$3)-Einstellungen!$B$3,1,MIN($C411,Einstellungen!$B$4)-MAX($B411,Einstellungen!$B$3)+1)&gt;=2)),"?")))</f>
        <v/>
      </c>
      <c r="J411" s="15" t="str">
        <f aca="false">IF($A411="","",IF(OR($B411="",$C411=""),"Von und Bis eintragen",IF($C411&lt;$B411,"Bis liegt vor Von",IF(ISNA(MATCH($A411,Team!$A$5:$A$64,0)),"Name fehlt im Blatt Team",IF(N($H411)+N($I411)&gt;0,"Engpass – bitte absprechen",IF(OR($B411&lt;Einstellungen!$B$3,$C411&gt;Einstellungen!$B$4),"Teils außerhalb des Planungszeitraums","ok"))))))</f>
        <v/>
      </c>
    </row>
    <row r="412" customFormat="false" ht="15" hidden="false" customHeight="false" outlineLevel="0" collapsed="false">
      <c r="A412" s="11"/>
      <c r="B412" s="7"/>
      <c r="C412" s="7"/>
      <c r="D412" s="11"/>
      <c r="E412" s="11"/>
      <c r="F412" s="15" t="str">
        <f aca="false">IF($A412="","",IFERROR(INDEX(Team!$B$5:$B$64,MATCH($A412,Team!$A$5:$A$64,0)),"?"))</f>
        <v/>
      </c>
      <c r="G412" s="16" t="str">
        <f aca="false">IF(OR($A412="",$B412="",$C412="",$C412&lt;$B412),"",NETWORKDAYS($B412,$C412,Einstellungen!$I$7:$I$40))</f>
        <v/>
      </c>
      <c r="H412" s="16" t="str">
        <f aca="true">IF(OR($A412="",$B412="",$C412="",$C412&lt;$B412),"",IF(MIN($C412,Einstellungen!$B$4)&lt;MAX($B412,Einstellungen!$B$3),0,IFERROR(SUMPRODUCT(--(MOD(OFFSET(Konflikt!$G$4,MATCH($A412,Team!$A$5:$A$64,0),MAX($B412,Einstellungen!$B$3)-Einstellungen!$B$3,1,MIN($C412,Einstellungen!$B$4)-MAX($B412,Einstellungen!$B$3)+1),2)=1)),"?")))</f>
        <v/>
      </c>
      <c r="I412" s="16" t="str">
        <f aca="true">IF(OR($A412="",$B412="",$C412="",$C412&lt;$B412),"",IF(MIN($C412,Einstellungen!$B$4)&lt;MAX($B412,Einstellungen!$B$3),0,IFERROR(SUMPRODUCT(--(OFFSET(Konflikt!$G$4,MATCH($A412,Team!$A$5:$A$64,0),MAX($B412,Einstellungen!$B$3)-Einstellungen!$B$3,1,MIN($C412,Einstellungen!$B$4)-MAX($B412,Einstellungen!$B$3)+1)&gt;=2)),"?")))</f>
        <v/>
      </c>
      <c r="J412" s="15" t="str">
        <f aca="false">IF($A412="","",IF(OR($B412="",$C412=""),"Von und Bis eintragen",IF($C412&lt;$B412,"Bis liegt vor Von",IF(ISNA(MATCH($A412,Team!$A$5:$A$64,0)),"Name fehlt im Blatt Team",IF(N($H412)+N($I412)&gt;0,"Engpass – bitte absprechen",IF(OR($B412&lt;Einstellungen!$B$3,$C412&gt;Einstellungen!$B$4),"Teils außerhalb des Planungszeitraums","ok"))))))</f>
        <v/>
      </c>
    </row>
    <row r="413" customFormat="false" ht="15" hidden="false" customHeight="false" outlineLevel="0" collapsed="false">
      <c r="A413" s="11"/>
      <c r="B413" s="7"/>
      <c r="C413" s="7"/>
      <c r="D413" s="11"/>
      <c r="E413" s="11"/>
      <c r="F413" s="15" t="str">
        <f aca="false">IF($A413="","",IFERROR(INDEX(Team!$B$5:$B$64,MATCH($A413,Team!$A$5:$A$64,0)),"?"))</f>
        <v/>
      </c>
      <c r="G413" s="16" t="str">
        <f aca="false">IF(OR($A413="",$B413="",$C413="",$C413&lt;$B413),"",NETWORKDAYS($B413,$C413,Einstellungen!$I$7:$I$40))</f>
        <v/>
      </c>
      <c r="H413" s="16" t="str">
        <f aca="true">IF(OR($A413="",$B413="",$C413="",$C413&lt;$B413),"",IF(MIN($C413,Einstellungen!$B$4)&lt;MAX($B413,Einstellungen!$B$3),0,IFERROR(SUMPRODUCT(--(MOD(OFFSET(Konflikt!$G$4,MATCH($A413,Team!$A$5:$A$64,0),MAX($B413,Einstellungen!$B$3)-Einstellungen!$B$3,1,MIN($C413,Einstellungen!$B$4)-MAX($B413,Einstellungen!$B$3)+1),2)=1)),"?")))</f>
        <v/>
      </c>
      <c r="I413" s="16" t="str">
        <f aca="true">IF(OR($A413="",$B413="",$C413="",$C413&lt;$B413),"",IF(MIN($C413,Einstellungen!$B$4)&lt;MAX($B413,Einstellungen!$B$3),0,IFERROR(SUMPRODUCT(--(OFFSET(Konflikt!$G$4,MATCH($A413,Team!$A$5:$A$64,0),MAX($B413,Einstellungen!$B$3)-Einstellungen!$B$3,1,MIN($C413,Einstellungen!$B$4)-MAX($B413,Einstellungen!$B$3)+1)&gt;=2)),"?")))</f>
        <v/>
      </c>
      <c r="J413" s="15" t="str">
        <f aca="false">IF($A413="","",IF(OR($B413="",$C413=""),"Von und Bis eintragen",IF($C413&lt;$B413,"Bis liegt vor Von",IF(ISNA(MATCH($A413,Team!$A$5:$A$64,0)),"Name fehlt im Blatt Team",IF(N($H413)+N($I413)&gt;0,"Engpass – bitte absprechen",IF(OR($B413&lt;Einstellungen!$B$3,$C413&gt;Einstellungen!$B$4),"Teils außerhalb des Planungszeitraums","ok"))))))</f>
        <v/>
      </c>
    </row>
    <row r="414" customFormat="false" ht="15" hidden="false" customHeight="false" outlineLevel="0" collapsed="false">
      <c r="A414" s="11"/>
      <c r="B414" s="7"/>
      <c r="C414" s="7"/>
      <c r="D414" s="11"/>
      <c r="E414" s="11"/>
      <c r="F414" s="15" t="str">
        <f aca="false">IF($A414="","",IFERROR(INDEX(Team!$B$5:$B$64,MATCH($A414,Team!$A$5:$A$64,0)),"?"))</f>
        <v/>
      </c>
      <c r="G414" s="16" t="str">
        <f aca="false">IF(OR($A414="",$B414="",$C414="",$C414&lt;$B414),"",NETWORKDAYS($B414,$C414,Einstellungen!$I$7:$I$40))</f>
        <v/>
      </c>
      <c r="H414" s="16" t="str">
        <f aca="true">IF(OR($A414="",$B414="",$C414="",$C414&lt;$B414),"",IF(MIN($C414,Einstellungen!$B$4)&lt;MAX($B414,Einstellungen!$B$3),0,IFERROR(SUMPRODUCT(--(MOD(OFFSET(Konflikt!$G$4,MATCH($A414,Team!$A$5:$A$64,0),MAX($B414,Einstellungen!$B$3)-Einstellungen!$B$3,1,MIN($C414,Einstellungen!$B$4)-MAX($B414,Einstellungen!$B$3)+1),2)=1)),"?")))</f>
        <v/>
      </c>
      <c r="I414" s="16" t="str">
        <f aca="true">IF(OR($A414="",$B414="",$C414="",$C414&lt;$B414),"",IF(MIN($C414,Einstellungen!$B$4)&lt;MAX($B414,Einstellungen!$B$3),0,IFERROR(SUMPRODUCT(--(OFFSET(Konflikt!$G$4,MATCH($A414,Team!$A$5:$A$64,0),MAX($B414,Einstellungen!$B$3)-Einstellungen!$B$3,1,MIN($C414,Einstellungen!$B$4)-MAX($B414,Einstellungen!$B$3)+1)&gt;=2)),"?")))</f>
        <v/>
      </c>
      <c r="J414" s="15" t="str">
        <f aca="false">IF($A414="","",IF(OR($B414="",$C414=""),"Von und Bis eintragen",IF($C414&lt;$B414,"Bis liegt vor Von",IF(ISNA(MATCH($A414,Team!$A$5:$A$64,0)),"Name fehlt im Blatt Team",IF(N($H414)+N($I414)&gt;0,"Engpass – bitte absprechen",IF(OR($B414&lt;Einstellungen!$B$3,$C414&gt;Einstellungen!$B$4),"Teils außerhalb des Planungszeitraums","ok"))))))</f>
        <v/>
      </c>
    </row>
    <row r="415" customFormat="false" ht="15" hidden="false" customHeight="false" outlineLevel="0" collapsed="false">
      <c r="A415" s="11"/>
      <c r="B415" s="7"/>
      <c r="C415" s="7"/>
      <c r="D415" s="11"/>
      <c r="E415" s="11"/>
      <c r="F415" s="15" t="str">
        <f aca="false">IF($A415="","",IFERROR(INDEX(Team!$B$5:$B$64,MATCH($A415,Team!$A$5:$A$64,0)),"?"))</f>
        <v/>
      </c>
      <c r="G415" s="16" t="str">
        <f aca="false">IF(OR($A415="",$B415="",$C415="",$C415&lt;$B415),"",NETWORKDAYS($B415,$C415,Einstellungen!$I$7:$I$40))</f>
        <v/>
      </c>
      <c r="H415" s="16" t="str">
        <f aca="true">IF(OR($A415="",$B415="",$C415="",$C415&lt;$B415),"",IF(MIN($C415,Einstellungen!$B$4)&lt;MAX($B415,Einstellungen!$B$3),0,IFERROR(SUMPRODUCT(--(MOD(OFFSET(Konflikt!$G$4,MATCH($A415,Team!$A$5:$A$64,0),MAX($B415,Einstellungen!$B$3)-Einstellungen!$B$3,1,MIN($C415,Einstellungen!$B$4)-MAX($B415,Einstellungen!$B$3)+1),2)=1)),"?")))</f>
        <v/>
      </c>
      <c r="I415" s="16" t="str">
        <f aca="true">IF(OR($A415="",$B415="",$C415="",$C415&lt;$B415),"",IF(MIN($C415,Einstellungen!$B$4)&lt;MAX($B415,Einstellungen!$B$3),0,IFERROR(SUMPRODUCT(--(OFFSET(Konflikt!$G$4,MATCH($A415,Team!$A$5:$A$64,0),MAX($B415,Einstellungen!$B$3)-Einstellungen!$B$3,1,MIN($C415,Einstellungen!$B$4)-MAX($B415,Einstellungen!$B$3)+1)&gt;=2)),"?")))</f>
        <v/>
      </c>
      <c r="J415" s="15" t="str">
        <f aca="false">IF($A415="","",IF(OR($B415="",$C415=""),"Von und Bis eintragen",IF($C415&lt;$B415,"Bis liegt vor Von",IF(ISNA(MATCH($A415,Team!$A$5:$A$64,0)),"Name fehlt im Blatt Team",IF(N($H415)+N($I415)&gt;0,"Engpass – bitte absprechen",IF(OR($B415&lt;Einstellungen!$B$3,$C415&gt;Einstellungen!$B$4),"Teils außerhalb des Planungszeitraums","ok"))))))</f>
        <v/>
      </c>
    </row>
    <row r="416" customFormat="false" ht="15" hidden="false" customHeight="false" outlineLevel="0" collapsed="false">
      <c r="A416" s="11"/>
      <c r="B416" s="7"/>
      <c r="C416" s="7"/>
      <c r="D416" s="11"/>
      <c r="E416" s="11"/>
      <c r="F416" s="15" t="str">
        <f aca="false">IF($A416="","",IFERROR(INDEX(Team!$B$5:$B$64,MATCH($A416,Team!$A$5:$A$64,0)),"?"))</f>
        <v/>
      </c>
      <c r="G416" s="16" t="str">
        <f aca="false">IF(OR($A416="",$B416="",$C416="",$C416&lt;$B416),"",NETWORKDAYS($B416,$C416,Einstellungen!$I$7:$I$40))</f>
        <v/>
      </c>
      <c r="H416" s="16" t="str">
        <f aca="true">IF(OR($A416="",$B416="",$C416="",$C416&lt;$B416),"",IF(MIN($C416,Einstellungen!$B$4)&lt;MAX($B416,Einstellungen!$B$3),0,IFERROR(SUMPRODUCT(--(MOD(OFFSET(Konflikt!$G$4,MATCH($A416,Team!$A$5:$A$64,0),MAX($B416,Einstellungen!$B$3)-Einstellungen!$B$3,1,MIN($C416,Einstellungen!$B$4)-MAX($B416,Einstellungen!$B$3)+1),2)=1)),"?")))</f>
        <v/>
      </c>
      <c r="I416" s="16" t="str">
        <f aca="true">IF(OR($A416="",$B416="",$C416="",$C416&lt;$B416),"",IF(MIN($C416,Einstellungen!$B$4)&lt;MAX($B416,Einstellungen!$B$3),0,IFERROR(SUMPRODUCT(--(OFFSET(Konflikt!$G$4,MATCH($A416,Team!$A$5:$A$64,0),MAX($B416,Einstellungen!$B$3)-Einstellungen!$B$3,1,MIN($C416,Einstellungen!$B$4)-MAX($B416,Einstellungen!$B$3)+1)&gt;=2)),"?")))</f>
        <v/>
      </c>
      <c r="J416" s="15" t="str">
        <f aca="false">IF($A416="","",IF(OR($B416="",$C416=""),"Von und Bis eintragen",IF($C416&lt;$B416,"Bis liegt vor Von",IF(ISNA(MATCH($A416,Team!$A$5:$A$64,0)),"Name fehlt im Blatt Team",IF(N($H416)+N($I416)&gt;0,"Engpass – bitte absprechen",IF(OR($B416&lt;Einstellungen!$B$3,$C416&gt;Einstellungen!$B$4),"Teils außerhalb des Planungszeitraums","ok"))))))</f>
        <v/>
      </c>
    </row>
    <row r="417" customFormat="false" ht="15" hidden="false" customHeight="false" outlineLevel="0" collapsed="false">
      <c r="A417" s="11"/>
      <c r="B417" s="7"/>
      <c r="C417" s="7"/>
      <c r="D417" s="11"/>
      <c r="E417" s="11"/>
      <c r="F417" s="15" t="str">
        <f aca="false">IF($A417="","",IFERROR(INDEX(Team!$B$5:$B$64,MATCH($A417,Team!$A$5:$A$64,0)),"?"))</f>
        <v/>
      </c>
      <c r="G417" s="16" t="str">
        <f aca="false">IF(OR($A417="",$B417="",$C417="",$C417&lt;$B417),"",NETWORKDAYS($B417,$C417,Einstellungen!$I$7:$I$40))</f>
        <v/>
      </c>
      <c r="H417" s="16" t="str">
        <f aca="true">IF(OR($A417="",$B417="",$C417="",$C417&lt;$B417),"",IF(MIN($C417,Einstellungen!$B$4)&lt;MAX($B417,Einstellungen!$B$3),0,IFERROR(SUMPRODUCT(--(MOD(OFFSET(Konflikt!$G$4,MATCH($A417,Team!$A$5:$A$64,0),MAX($B417,Einstellungen!$B$3)-Einstellungen!$B$3,1,MIN($C417,Einstellungen!$B$4)-MAX($B417,Einstellungen!$B$3)+1),2)=1)),"?")))</f>
        <v/>
      </c>
      <c r="I417" s="16" t="str">
        <f aca="true">IF(OR($A417="",$B417="",$C417="",$C417&lt;$B417),"",IF(MIN($C417,Einstellungen!$B$4)&lt;MAX($B417,Einstellungen!$B$3),0,IFERROR(SUMPRODUCT(--(OFFSET(Konflikt!$G$4,MATCH($A417,Team!$A$5:$A$64,0),MAX($B417,Einstellungen!$B$3)-Einstellungen!$B$3,1,MIN($C417,Einstellungen!$B$4)-MAX($B417,Einstellungen!$B$3)+1)&gt;=2)),"?")))</f>
        <v/>
      </c>
      <c r="J417" s="15" t="str">
        <f aca="false">IF($A417="","",IF(OR($B417="",$C417=""),"Von und Bis eintragen",IF($C417&lt;$B417,"Bis liegt vor Von",IF(ISNA(MATCH($A417,Team!$A$5:$A$64,0)),"Name fehlt im Blatt Team",IF(N($H417)+N($I417)&gt;0,"Engpass – bitte absprechen",IF(OR($B417&lt;Einstellungen!$B$3,$C417&gt;Einstellungen!$B$4),"Teils außerhalb des Planungszeitraums","ok"))))))</f>
        <v/>
      </c>
    </row>
    <row r="418" customFormat="false" ht="15" hidden="false" customHeight="false" outlineLevel="0" collapsed="false">
      <c r="A418" s="11"/>
      <c r="B418" s="7"/>
      <c r="C418" s="7"/>
      <c r="D418" s="11"/>
      <c r="E418" s="11"/>
      <c r="F418" s="15" t="str">
        <f aca="false">IF($A418="","",IFERROR(INDEX(Team!$B$5:$B$64,MATCH($A418,Team!$A$5:$A$64,0)),"?"))</f>
        <v/>
      </c>
      <c r="G418" s="16" t="str">
        <f aca="false">IF(OR($A418="",$B418="",$C418="",$C418&lt;$B418),"",NETWORKDAYS($B418,$C418,Einstellungen!$I$7:$I$40))</f>
        <v/>
      </c>
      <c r="H418" s="16" t="str">
        <f aca="true">IF(OR($A418="",$B418="",$C418="",$C418&lt;$B418),"",IF(MIN($C418,Einstellungen!$B$4)&lt;MAX($B418,Einstellungen!$B$3),0,IFERROR(SUMPRODUCT(--(MOD(OFFSET(Konflikt!$G$4,MATCH($A418,Team!$A$5:$A$64,0),MAX($B418,Einstellungen!$B$3)-Einstellungen!$B$3,1,MIN($C418,Einstellungen!$B$4)-MAX($B418,Einstellungen!$B$3)+1),2)=1)),"?")))</f>
        <v/>
      </c>
      <c r="I418" s="16" t="str">
        <f aca="true">IF(OR($A418="",$B418="",$C418="",$C418&lt;$B418),"",IF(MIN($C418,Einstellungen!$B$4)&lt;MAX($B418,Einstellungen!$B$3),0,IFERROR(SUMPRODUCT(--(OFFSET(Konflikt!$G$4,MATCH($A418,Team!$A$5:$A$64,0),MAX($B418,Einstellungen!$B$3)-Einstellungen!$B$3,1,MIN($C418,Einstellungen!$B$4)-MAX($B418,Einstellungen!$B$3)+1)&gt;=2)),"?")))</f>
        <v/>
      </c>
      <c r="J418" s="15" t="str">
        <f aca="false">IF($A418="","",IF(OR($B418="",$C418=""),"Von und Bis eintragen",IF($C418&lt;$B418,"Bis liegt vor Von",IF(ISNA(MATCH($A418,Team!$A$5:$A$64,0)),"Name fehlt im Blatt Team",IF(N($H418)+N($I418)&gt;0,"Engpass – bitte absprechen",IF(OR($B418&lt;Einstellungen!$B$3,$C418&gt;Einstellungen!$B$4),"Teils außerhalb des Planungszeitraums","ok"))))))</f>
        <v/>
      </c>
    </row>
    <row r="419" customFormat="false" ht="15" hidden="false" customHeight="false" outlineLevel="0" collapsed="false">
      <c r="A419" s="11"/>
      <c r="B419" s="7"/>
      <c r="C419" s="7"/>
      <c r="D419" s="11"/>
      <c r="E419" s="11"/>
      <c r="F419" s="15" t="str">
        <f aca="false">IF($A419="","",IFERROR(INDEX(Team!$B$5:$B$64,MATCH($A419,Team!$A$5:$A$64,0)),"?"))</f>
        <v/>
      </c>
      <c r="G419" s="16" t="str">
        <f aca="false">IF(OR($A419="",$B419="",$C419="",$C419&lt;$B419),"",NETWORKDAYS($B419,$C419,Einstellungen!$I$7:$I$40))</f>
        <v/>
      </c>
      <c r="H419" s="16" t="str">
        <f aca="true">IF(OR($A419="",$B419="",$C419="",$C419&lt;$B419),"",IF(MIN($C419,Einstellungen!$B$4)&lt;MAX($B419,Einstellungen!$B$3),0,IFERROR(SUMPRODUCT(--(MOD(OFFSET(Konflikt!$G$4,MATCH($A419,Team!$A$5:$A$64,0),MAX($B419,Einstellungen!$B$3)-Einstellungen!$B$3,1,MIN($C419,Einstellungen!$B$4)-MAX($B419,Einstellungen!$B$3)+1),2)=1)),"?")))</f>
        <v/>
      </c>
      <c r="I419" s="16" t="str">
        <f aca="true">IF(OR($A419="",$B419="",$C419="",$C419&lt;$B419),"",IF(MIN($C419,Einstellungen!$B$4)&lt;MAX($B419,Einstellungen!$B$3),0,IFERROR(SUMPRODUCT(--(OFFSET(Konflikt!$G$4,MATCH($A419,Team!$A$5:$A$64,0),MAX($B419,Einstellungen!$B$3)-Einstellungen!$B$3,1,MIN($C419,Einstellungen!$B$4)-MAX($B419,Einstellungen!$B$3)+1)&gt;=2)),"?")))</f>
        <v/>
      </c>
      <c r="J419" s="15" t="str">
        <f aca="false">IF($A419="","",IF(OR($B419="",$C419=""),"Von und Bis eintragen",IF($C419&lt;$B419,"Bis liegt vor Von",IF(ISNA(MATCH($A419,Team!$A$5:$A$64,0)),"Name fehlt im Blatt Team",IF(N($H419)+N($I419)&gt;0,"Engpass – bitte absprechen",IF(OR($B419&lt;Einstellungen!$B$3,$C419&gt;Einstellungen!$B$4),"Teils außerhalb des Planungszeitraums","ok"))))))</f>
        <v/>
      </c>
    </row>
    <row r="420" customFormat="false" ht="15" hidden="false" customHeight="false" outlineLevel="0" collapsed="false">
      <c r="A420" s="11"/>
      <c r="B420" s="7"/>
      <c r="C420" s="7"/>
      <c r="D420" s="11"/>
      <c r="E420" s="11"/>
      <c r="F420" s="15" t="str">
        <f aca="false">IF($A420="","",IFERROR(INDEX(Team!$B$5:$B$64,MATCH($A420,Team!$A$5:$A$64,0)),"?"))</f>
        <v/>
      </c>
      <c r="G420" s="16" t="str">
        <f aca="false">IF(OR($A420="",$B420="",$C420="",$C420&lt;$B420),"",NETWORKDAYS($B420,$C420,Einstellungen!$I$7:$I$40))</f>
        <v/>
      </c>
      <c r="H420" s="16" t="str">
        <f aca="true">IF(OR($A420="",$B420="",$C420="",$C420&lt;$B420),"",IF(MIN($C420,Einstellungen!$B$4)&lt;MAX($B420,Einstellungen!$B$3),0,IFERROR(SUMPRODUCT(--(MOD(OFFSET(Konflikt!$G$4,MATCH($A420,Team!$A$5:$A$64,0),MAX($B420,Einstellungen!$B$3)-Einstellungen!$B$3,1,MIN($C420,Einstellungen!$B$4)-MAX($B420,Einstellungen!$B$3)+1),2)=1)),"?")))</f>
        <v/>
      </c>
      <c r="I420" s="16" t="str">
        <f aca="true">IF(OR($A420="",$B420="",$C420="",$C420&lt;$B420),"",IF(MIN($C420,Einstellungen!$B$4)&lt;MAX($B420,Einstellungen!$B$3),0,IFERROR(SUMPRODUCT(--(OFFSET(Konflikt!$G$4,MATCH($A420,Team!$A$5:$A$64,0),MAX($B420,Einstellungen!$B$3)-Einstellungen!$B$3,1,MIN($C420,Einstellungen!$B$4)-MAX($B420,Einstellungen!$B$3)+1)&gt;=2)),"?")))</f>
        <v/>
      </c>
      <c r="J420" s="15" t="str">
        <f aca="false">IF($A420="","",IF(OR($B420="",$C420=""),"Von und Bis eintragen",IF($C420&lt;$B420,"Bis liegt vor Von",IF(ISNA(MATCH($A420,Team!$A$5:$A$64,0)),"Name fehlt im Blatt Team",IF(N($H420)+N($I420)&gt;0,"Engpass – bitte absprechen",IF(OR($B420&lt;Einstellungen!$B$3,$C420&gt;Einstellungen!$B$4),"Teils außerhalb des Planungszeitraums","ok"))))))</f>
        <v/>
      </c>
    </row>
    <row r="421" customFormat="false" ht="15" hidden="false" customHeight="false" outlineLevel="0" collapsed="false">
      <c r="A421" s="11"/>
      <c r="B421" s="7"/>
      <c r="C421" s="7"/>
      <c r="D421" s="11"/>
      <c r="E421" s="11"/>
      <c r="F421" s="15" t="str">
        <f aca="false">IF($A421="","",IFERROR(INDEX(Team!$B$5:$B$64,MATCH($A421,Team!$A$5:$A$64,0)),"?"))</f>
        <v/>
      </c>
      <c r="G421" s="16" t="str">
        <f aca="false">IF(OR($A421="",$B421="",$C421="",$C421&lt;$B421),"",NETWORKDAYS($B421,$C421,Einstellungen!$I$7:$I$40))</f>
        <v/>
      </c>
      <c r="H421" s="16" t="str">
        <f aca="true">IF(OR($A421="",$B421="",$C421="",$C421&lt;$B421),"",IF(MIN($C421,Einstellungen!$B$4)&lt;MAX($B421,Einstellungen!$B$3),0,IFERROR(SUMPRODUCT(--(MOD(OFFSET(Konflikt!$G$4,MATCH($A421,Team!$A$5:$A$64,0),MAX($B421,Einstellungen!$B$3)-Einstellungen!$B$3,1,MIN($C421,Einstellungen!$B$4)-MAX($B421,Einstellungen!$B$3)+1),2)=1)),"?")))</f>
        <v/>
      </c>
      <c r="I421" s="16" t="str">
        <f aca="true">IF(OR($A421="",$B421="",$C421="",$C421&lt;$B421),"",IF(MIN($C421,Einstellungen!$B$4)&lt;MAX($B421,Einstellungen!$B$3),0,IFERROR(SUMPRODUCT(--(OFFSET(Konflikt!$G$4,MATCH($A421,Team!$A$5:$A$64,0),MAX($B421,Einstellungen!$B$3)-Einstellungen!$B$3,1,MIN($C421,Einstellungen!$B$4)-MAX($B421,Einstellungen!$B$3)+1)&gt;=2)),"?")))</f>
        <v/>
      </c>
      <c r="J421" s="15" t="str">
        <f aca="false">IF($A421="","",IF(OR($B421="",$C421=""),"Von und Bis eintragen",IF($C421&lt;$B421,"Bis liegt vor Von",IF(ISNA(MATCH($A421,Team!$A$5:$A$64,0)),"Name fehlt im Blatt Team",IF(N($H421)+N($I421)&gt;0,"Engpass – bitte absprechen",IF(OR($B421&lt;Einstellungen!$B$3,$C421&gt;Einstellungen!$B$4),"Teils außerhalb des Planungszeitraums","ok"))))))</f>
        <v/>
      </c>
    </row>
    <row r="422" customFormat="false" ht="15" hidden="false" customHeight="false" outlineLevel="0" collapsed="false">
      <c r="A422" s="11"/>
      <c r="B422" s="7"/>
      <c r="C422" s="7"/>
      <c r="D422" s="11"/>
      <c r="E422" s="11"/>
      <c r="F422" s="15" t="str">
        <f aca="false">IF($A422="","",IFERROR(INDEX(Team!$B$5:$B$64,MATCH($A422,Team!$A$5:$A$64,0)),"?"))</f>
        <v/>
      </c>
      <c r="G422" s="16" t="str">
        <f aca="false">IF(OR($A422="",$B422="",$C422="",$C422&lt;$B422),"",NETWORKDAYS($B422,$C422,Einstellungen!$I$7:$I$40))</f>
        <v/>
      </c>
      <c r="H422" s="16" t="str">
        <f aca="true">IF(OR($A422="",$B422="",$C422="",$C422&lt;$B422),"",IF(MIN($C422,Einstellungen!$B$4)&lt;MAX($B422,Einstellungen!$B$3),0,IFERROR(SUMPRODUCT(--(MOD(OFFSET(Konflikt!$G$4,MATCH($A422,Team!$A$5:$A$64,0),MAX($B422,Einstellungen!$B$3)-Einstellungen!$B$3,1,MIN($C422,Einstellungen!$B$4)-MAX($B422,Einstellungen!$B$3)+1),2)=1)),"?")))</f>
        <v/>
      </c>
      <c r="I422" s="16" t="str">
        <f aca="true">IF(OR($A422="",$B422="",$C422="",$C422&lt;$B422),"",IF(MIN($C422,Einstellungen!$B$4)&lt;MAX($B422,Einstellungen!$B$3),0,IFERROR(SUMPRODUCT(--(OFFSET(Konflikt!$G$4,MATCH($A422,Team!$A$5:$A$64,0),MAX($B422,Einstellungen!$B$3)-Einstellungen!$B$3,1,MIN($C422,Einstellungen!$B$4)-MAX($B422,Einstellungen!$B$3)+1)&gt;=2)),"?")))</f>
        <v/>
      </c>
      <c r="J422" s="15" t="str">
        <f aca="false">IF($A422="","",IF(OR($B422="",$C422=""),"Von und Bis eintragen",IF($C422&lt;$B422,"Bis liegt vor Von",IF(ISNA(MATCH($A422,Team!$A$5:$A$64,0)),"Name fehlt im Blatt Team",IF(N($H422)+N($I422)&gt;0,"Engpass – bitte absprechen",IF(OR($B422&lt;Einstellungen!$B$3,$C422&gt;Einstellungen!$B$4),"Teils außerhalb des Planungszeitraums","ok"))))))</f>
        <v/>
      </c>
    </row>
    <row r="423" customFormat="false" ht="15" hidden="false" customHeight="false" outlineLevel="0" collapsed="false">
      <c r="A423" s="11"/>
      <c r="B423" s="7"/>
      <c r="C423" s="7"/>
      <c r="D423" s="11"/>
      <c r="E423" s="11"/>
      <c r="F423" s="15" t="str">
        <f aca="false">IF($A423="","",IFERROR(INDEX(Team!$B$5:$B$64,MATCH($A423,Team!$A$5:$A$64,0)),"?"))</f>
        <v/>
      </c>
      <c r="G423" s="16" t="str">
        <f aca="false">IF(OR($A423="",$B423="",$C423="",$C423&lt;$B423),"",NETWORKDAYS($B423,$C423,Einstellungen!$I$7:$I$40))</f>
        <v/>
      </c>
      <c r="H423" s="16" t="str">
        <f aca="true">IF(OR($A423="",$B423="",$C423="",$C423&lt;$B423),"",IF(MIN($C423,Einstellungen!$B$4)&lt;MAX($B423,Einstellungen!$B$3),0,IFERROR(SUMPRODUCT(--(MOD(OFFSET(Konflikt!$G$4,MATCH($A423,Team!$A$5:$A$64,0),MAX($B423,Einstellungen!$B$3)-Einstellungen!$B$3,1,MIN($C423,Einstellungen!$B$4)-MAX($B423,Einstellungen!$B$3)+1),2)=1)),"?")))</f>
        <v/>
      </c>
      <c r="I423" s="16" t="str">
        <f aca="true">IF(OR($A423="",$B423="",$C423="",$C423&lt;$B423),"",IF(MIN($C423,Einstellungen!$B$4)&lt;MAX($B423,Einstellungen!$B$3),0,IFERROR(SUMPRODUCT(--(OFFSET(Konflikt!$G$4,MATCH($A423,Team!$A$5:$A$64,0),MAX($B423,Einstellungen!$B$3)-Einstellungen!$B$3,1,MIN($C423,Einstellungen!$B$4)-MAX($B423,Einstellungen!$B$3)+1)&gt;=2)),"?")))</f>
        <v/>
      </c>
      <c r="J423" s="15" t="str">
        <f aca="false">IF($A423="","",IF(OR($B423="",$C423=""),"Von und Bis eintragen",IF($C423&lt;$B423,"Bis liegt vor Von",IF(ISNA(MATCH($A423,Team!$A$5:$A$64,0)),"Name fehlt im Blatt Team",IF(N($H423)+N($I423)&gt;0,"Engpass – bitte absprechen",IF(OR($B423&lt;Einstellungen!$B$3,$C423&gt;Einstellungen!$B$4),"Teils außerhalb des Planungszeitraums","ok"))))))</f>
        <v/>
      </c>
    </row>
    <row r="424" customFormat="false" ht="15" hidden="false" customHeight="false" outlineLevel="0" collapsed="false">
      <c r="A424" s="11"/>
      <c r="B424" s="7"/>
      <c r="C424" s="7"/>
      <c r="D424" s="11"/>
      <c r="E424" s="11"/>
      <c r="F424" s="15" t="str">
        <f aca="false">IF($A424="","",IFERROR(INDEX(Team!$B$5:$B$64,MATCH($A424,Team!$A$5:$A$64,0)),"?"))</f>
        <v/>
      </c>
      <c r="G424" s="16" t="str">
        <f aca="false">IF(OR($A424="",$B424="",$C424="",$C424&lt;$B424),"",NETWORKDAYS($B424,$C424,Einstellungen!$I$7:$I$40))</f>
        <v/>
      </c>
      <c r="H424" s="16" t="str">
        <f aca="true">IF(OR($A424="",$B424="",$C424="",$C424&lt;$B424),"",IF(MIN($C424,Einstellungen!$B$4)&lt;MAX($B424,Einstellungen!$B$3),0,IFERROR(SUMPRODUCT(--(MOD(OFFSET(Konflikt!$G$4,MATCH($A424,Team!$A$5:$A$64,0),MAX($B424,Einstellungen!$B$3)-Einstellungen!$B$3,1,MIN($C424,Einstellungen!$B$4)-MAX($B424,Einstellungen!$B$3)+1),2)=1)),"?")))</f>
        <v/>
      </c>
      <c r="I424" s="16" t="str">
        <f aca="true">IF(OR($A424="",$B424="",$C424="",$C424&lt;$B424),"",IF(MIN($C424,Einstellungen!$B$4)&lt;MAX($B424,Einstellungen!$B$3),0,IFERROR(SUMPRODUCT(--(OFFSET(Konflikt!$G$4,MATCH($A424,Team!$A$5:$A$64,0),MAX($B424,Einstellungen!$B$3)-Einstellungen!$B$3,1,MIN($C424,Einstellungen!$B$4)-MAX($B424,Einstellungen!$B$3)+1)&gt;=2)),"?")))</f>
        <v/>
      </c>
      <c r="J424" s="15" t="str">
        <f aca="false">IF($A424="","",IF(OR($B424="",$C424=""),"Von und Bis eintragen",IF($C424&lt;$B424,"Bis liegt vor Von",IF(ISNA(MATCH($A424,Team!$A$5:$A$64,0)),"Name fehlt im Blatt Team",IF(N($H424)+N($I424)&gt;0,"Engpass – bitte absprechen",IF(OR($B424&lt;Einstellungen!$B$3,$C424&gt;Einstellungen!$B$4),"Teils außerhalb des Planungszeitraums","ok"))))))</f>
        <v/>
      </c>
    </row>
    <row r="425" customFormat="false" ht="15" hidden="false" customHeight="false" outlineLevel="0" collapsed="false">
      <c r="A425" s="11"/>
      <c r="B425" s="7"/>
      <c r="C425" s="7"/>
      <c r="D425" s="11"/>
      <c r="E425" s="11"/>
      <c r="F425" s="15" t="str">
        <f aca="false">IF($A425="","",IFERROR(INDEX(Team!$B$5:$B$64,MATCH($A425,Team!$A$5:$A$64,0)),"?"))</f>
        <v/>
      </c>
      <c r="G425" s="16" t="str">
        <f aca="false">IF(OR($A425="",$B425="",$C425="",$C425&lt;$B425),"",NETWORKDAYS($B425,$C425,Einstellungen!$I$7:$I$40))</f>
        <v/>
      </c>
      <c r="H425" s="16" t="str">
        <f aca="true">IF(OR($A425="",$B425="",$C425="",$C425&lt;$B425),"",IF(MIN($C425,Einstellungen!$B$4)&lt;MAX($B425,Einstellungen!$B$3),0,IFERROR(SUMPRODUCT(--(MOD(OFFSET(Konflikt!$G$4,MATCH($A425,Team!$A$5:$A$64,0),MAX($B425,Einstellungen!$B$3)-Einstellungen!$B$3,1,MIN($C425,Einstellungen!$B$4)-MAX($B425,Einstellungen!$B$3)+1),2)=1)),"?")))</f>
        <v/>
      </c>
      <c r="I425" s="16" t="str">
        <f aca="true">IF(OR($A425="",$B425="",$C425="",$C425&lt;$B425),"",IF(MIN($C425,Einstellungen!$B$4)&lt;MAX($B425,Einstellungen!$B$3),0,IFERROR(SUMPRODUCT(--(OFFSET(Konflikt!$G$4,MATCH($A425,Team!$A$5:$A$64,0),MAX($B425,Einstellungen!$B$3)-Einstellungen!$B$3,1,MIN($C425,Einstellungen!$B$4)-MAX($B425,Einstellungen!$B$3)+1)&gt;=2)),"?")))</f>
        <v/>
      </c>
      <c r="J425" s="15" t="str">
        <f aca="false">IF($A425="","",IF(OR($B425="",$C425=""),"Von und Bis eintragen",IF($C425&lt;$B425,"Bis liegt vor Von",IF(ISNA(MATCH($A425,Team!$A$5:$A$64,0)),"Name fehlt im Blatt Team",IF(N($H425)+N($I425)&gt;0,"Engpass – bitte absprechen",IF(OR($B425&lt;Einstellungen!$B$3,$C425&gt;Einstellungen!$B$4),"Teils außerhalb des Planungszeitraums","ok"))))))</f>
        <v/>
      </c>
    </row>
    <row r="426" customFormat="false" ht="15" hidden="false" customHeight="false" outlineLevel="0" collapsed="false">
      <c r="A426" s="11"/>
      <c r="B426" s="7"/>
      <c r="C426" s="7"/>
      <c r="D426" s="11"/>
      <c r="E426" s="11"/>
      <c r="F426" s="15" t="str">
        <f aca="false">IF($A426="","",IFERROR(INDEX(Team!$B$5:$B$64,MATCH($A426,Team!$A$5:$A$64,0)),"?"))</f>
        <v/>
      </c>
      <c r="G426" s="16" t="str">
        <f aca="false">IF(OR($A426="",$B426="",$C426="",$C426&lt;$B426),"",NETWORKDAYS($B426,$C426,Einstellungen!$I$7:$I$40))</f>
        <v/>
      </c>
      <c r="H426" s="16" t="str">
        <f aca="true">IF(OR($A426="",$B426="",$C426="",$C426&lt;$B426),"",IF(MIN($C426,Einstellungen!$B$4)&lt;MAX($B426,Einstellungen!$B$3),0,IFERROR(SUMPRODUCT(--(MOD(OFFSET(Konflikt!$G$4,MATCH($A426,Team!$A$5:$A$64,0),MAX($B426,Einstellungen!$B$3)-Einstellungen!$B$3,1,MIN($C426,Einstellungen!$B$4)-MAX($B426,Einstellungen!$B$3)+1),2)=1)),"?")))</f>
        <v/>
      </c>
      <c r="I426" s="16" t="str">
        <f aca="true">IF(OR($A426="",$B426="",$C426="",$C426&lt;$B426),"",IF(MIN($C426,Einstellungen!$B$4)&lt;MAX($B426,Einstellungen!$B$3),0,IFERROR(SUMPRODUCT(--(OFFSET(Konflikt!$G$4,MATCH($A426,Team!$A$5:$A$64,0),MAX($B426,Einstellungen!$B$3)-Einstellungen!$B$3,1,MIN($C426,Einstellungen!$B$4)-MAX($B426,Einstellungen!$B$3)+1)&gt;=2)),"?")))</f>
        <v/>
      </c>
      <c r="J426" s="15" t="str">
        <f aca="false">IF($A426="","",IF(OR($B426="",$C426=""),"Von und Bis eintragen",IF($C426&lt;$B426,"Bis liegt vor Von",IF(ISNA(MATCH($A426,Team!$A$5:$A$64,0)),"Name fehlt im Blatt Team",IF(N($H426)+N($I426)&gt;0,"Engpass – bitte absprechen",IF(OR($B426&lt;Einstellungen!$B$3,$C426&gt;Einstellungen!$B$4),"Teils außerhalb des Planungszeitraums","ok"))))))</f>
        <v/>
      </c>
    </row>
    <row r="427" customFormat="false" ht="15" hidden="false" customHeight="false" outlineLevel="0" collapsed="false">
      <c r="A427" s="11"/>
      <c r="B427" s="7"/>
      <c r="C427" s="7"/>
      <c r="D427" s="11"/>
      <c r="E427" s="11"/>
      <c r="F427" s="15" t="str">
        <f aca="false">IF($A427="","",IFERROR(INDEX(Team!$B$5:$B$64,MATCH($A427,Team!$A$5:$A$64,0)),"?"))</f>
        <v/>
      </c>
      <c r="G427" s="16" t="str">
        <f aca="false">IF(OR($A427="",$B427="",$C427="",$C427&lt;$B427),"",NETWORKDAYS($B427,$C427,Einstellungen!$I$7:$I$40))</f>
        <v/>
      </c>
      <c r="H427" s="16" t="str">
        <f aca="true">IF(OR($A427="",$B427="",$C427="",$C427&lt;$B427),"",IF(MIN($C427,Einstellungen!$B$4)&lt;MAX($B427,Einstellungen!$B$3),0,IFERROR(SUMPRODUCT(--(MOD(OFFSET(Konflikt!$G$4,MATCH($A427,Team!$A$5:$A$64,0),MAX($B427,Einstellungen!$B$3)-Einstellungen!$B$3,1,MIN($C427,Einstellungen!$B$4)-MAX($B427,Einstellungen!$B$3)+1),2)=1)),"?")))</f>
        <v/>
      </c>
      <c r="I427" s="16" t="str">
        <f aca="true">IF(OR($A427="",$B427="",$C427="",$C427&lt;$B427),"",IF(MIN($C427,Einstellungen!$B$4)&lt;MAX($B427,Einstellungen!$B$3),0,IFERROR(SUMPRODUCT(--(OFFSET(Konflikt!$G$4,MATCH($A427,Team!$A$5:$A$64,0),MAX($B427,Einstellungen!$B$3)-Einstellungen!$B$3,1,MIN($C427,Einstellungen!$B$4)-MAX($B427,Einstellungen!$B$3)+1)&gt;=2)),"?")))</f>
        <v/>
      </c>
      <c r="J427" s="15" t="str">
        <f aca="false">IF($A427="","",IF(OR($B427="",$C427=""),"Von und Bis eintragen",IF($C427&lt;$B427,"Bis liegt vor Von",IF(ISNA(MATCH($A427,Team!$A$5:$A$64,0)),"Name fehlt im Blatt Team",IF(N($H427)+N($I427)&gt;0,"Engpass – bitte absprechen",IF(OR($B427&lt;Einstellungen!$B$3,$C427&gt;Einstellungen!$B$4),"Teils außerhalb des Planungszeitraums","ok"))))))</f>
        <v/>
      </c>
    </row>
    <row r="428" customFormat="false" ht="15" hidden="false" customHeight="false" outlineLevel="0" collapsed="false">
      <c r="A428" s="11"/>
      <c r="B428" s="7"/>
      <c r="C428" s="7"/>
      <c r="D428" s="11"/>
      <c r="E428" s="11"/>
      <c r="F428" s="15" t="str">
        <f aca="false">IF($A428="","",IFERROR(INDEX(Team!$B$5:$B$64,MATCH($A428,Team!$A$5:$A$64,0)),"?"))</f>
        <v/>
      </c>
      <c r="G428" s="16" t="str">
        <f aca="false">IF(OR($A428="",$B428="",$C428="",$C428&lt;$B428),"",NETWORKDAYS($B428,$C428,Einstellungen!$I$7:$I$40))</f>
        <v/>
      </c>
      <c r="H428" s="16" t="str">
        <f aca="true">IF(OR($A428="",$B428="",$C428="",$C428&lt;$B428),"",IF(MIN($C428,Einstellungen!$B$4)&lt;MAX($B428,Einstellungen!$B$3),0,IFERROR(SUMPRODUCT(--(MOD(OFFSET(Konflikt!$G$4,MATCH($A428,Team!$A$5:$A$64,0),MAX($B428,Einstellungen!$B$3)-Einstellungen!$B$3,1,MIN($C428,Einstellungen!$B$4)-MAX($B428,Einstellungen!$B$3)+1),2)=1)),"?")))</f>
        <v/>
      </c>
      <c r="I428" s="16" t="str">
        <f aca="true">IF(OR($A428="",$B428="",$C428="",$C428&lt;$B428),"",IF(MIN($C428,Einstellungen!$B$4)&lt;MAX($B428,Einstellungen!$B$3),0,IFERROR(SUMPRODUCT(--(OFFSET(Konflikt!$G$4,MATCH($A428,Team!$A$5:$A$64,0),MAX($B428,Einstellungen!$B$3)-Einstellungen!$B$3,1,MIN($C428,Einstellungen!$B$4)-MAX($B428,Einstellungen!$B$3)+1)&gt;=2)),"?")))</f>
        <v/>
      </c>
      <c r="J428" s="15" t="str">
        <f aca="false">IF($A428="","",IF(OR($B428="",$C428=""),"Von und Bis eintragen",IF($C428&lt;$B428,"Bis liegt vor Von",IF(ISNA(MATCH($A428,Team!$A$5:$A$64,0)),"Name fehlt im Blatt Team",IF(N($H428)+N($I428)&gt;0,"Engpass – bitte absprechen",IF(OR($B428&lt;Einstellungen!$B$3,$C428&gt;Einstellungen!$B$4),"Teils außerhalb des Planungszeitraums","ok"))))))</f>
        <v/>
      </c>
    </row>
    <row r="429" customFormat="false" ht="15" hidden="false" customHeight="false" outlineLevel="0" collapsed="false">
      <c r="A429" s="11"/>
      <c r="B429" s="7"/>
      <c r="C429" s="7"/>
      <c r="D429" s="11"/>
      <c r="E429" s="11"/>
      <c r="F429" s="15" t="str">
        <f aca="false">IF($A429="","",IFERROR(INDEX(Team!$B$5:$B$64,MATCH($A429,Team!$A$5:$A$64,0)),"?"))</f>
        <v/>
      </c>
      <c r="G429" s="16" t="str">
        <f aca="false">IF(OR($A429="",$B429="",$C429="",$C429&lt;$B429),"",NETWORKDAYS($B429,$C429,Einstellungen!$I$7:$I$40))</f>
        <v/>
      </c>
      <c r="H429" s="16" t="str">
        <f aca="true">IF(OR($A429="",$B429="",$C429="",$C429&lt;$B429),"",IF(MIN($C429,Einstellungen!$B$4)&lt;MAX($B429,Einstellungen!$B$3),0,IFERROR(SUMPRODUCT(--(MOD(OFFSET(Konflikt!$G$4,MATCH($A429,Team!$A$5:$A$64,0),MAX($B429,Einstellungen!$B$3)-Einstellungen!$B$3,1,MIN($C429,Einstellungen!$B$4)-MAX($B429,Einstellungen!$B$3)+1),2)=1)),"?")))</f>
        <v/>
      </c>
      <c r="I429" s="16" t="str">
        <f aca="true">IF(OR($A429="",$B429="",$C429="",$C429&lt;$B429),"",IF(MIN($C429,Einstellungen!$B$4)&lt;MAX($B429,Einstellungen!$B$3),0,IFERROR(SUMPRODUCT(--(OFFSET(Konflikt!$G$4,MATCH($A429,Team!$A$5:$A$64,0),MAX($B429,Einstellungen!$B$3)-Einstellungen!$B$3,1,MIN($C429,Einstellungen!$B$4)-MAX($B429,Einstellungen!$B$3)+1)&gt;=2)),"?")))</f>
        <v/>
      </c>
      <c r="J429" s="15" t="str">
        <f aca="false">IF($A429="","",IF(OR($B429="",$C429=""),"Von und Bis eintragen",IF($C429&lt;$B429,"Bis liegt vor Von",IF(ISNA(MATCH($A429,Team!$A$5:$A$64,0)),"Name fehlt im Blatt Team",IF(N($H429)+N($I429)&gt;0,"Engpass – bitte absprechen",IF(OR($B429&lt;Einstellungen!$B$3,$C429&gt;Einstellungen!$B$4),"Teils außerhalb des Planungszeitraums","ok"))))))</f>
        <v/>
      </c>
    </row>
    <row r="430" customFormat="false" ht="15" hidden="false" customHeight="false" outlineLevel="0" collapsed="false">
      <c r="A430" s="11"/>
      <c r="B430" s="7"/>
      <c r="C430" s="7"/>
      <c r="D430" s="11"/>
      <c r="E430" s="11"/>
      <c r="F430" s="15" t="str">
        <f aca="false">IF($A430="","",IFERROR(INDEX(Team!$B$5:$B$64,MATCH($A430,Team!$A$5:$A$64,0)),"?"))</f>
        <v/>
      </c>
      <c r="G430" s="16" t="str">
        <f aca="false">IF(OR($A430="",$B430="",$C430="",$C430&lt;$B430),"",NETWORKDAYS($B430,$C430,Einstellungen!$I$7:$I$40))</f>
        <v/>
      </c>
      <c r="H430" s="16" t="str">
        <f aca="true">IF(OR($A430="",$B430="",$C430="",$C430&lt;$B430),"",IF(MIN($C430,Einstellungen!$B$4)&lt;MAX($B430,Einstellungen!$B$3),0,IFERROR(SUMPRODUCT(--(MOD(OFFSET(Konflikt!$G$4,MATCH($A430,Team!$A$5:$A$64,0),MAX($B430,Einstellungen!$B$3)-Einstellungen!$B$3,1,MIN($C430,Einstellungen!$B$4)-MAX($B430,Einstellungen!$B$3)+1),2)=1)),"?")))</f>
        <v/>
      </c>
      <c r="I430" s="16" t="str">
        <f aca="true">IF(OR($A430="",$B430="",$C430="",$C430&lt;$B430),"",IF(MIN($C430,Einstellungen!$B$4)&lt;MAX($B430,Einstellungen!$B$3),0,IFERROR(SUMPRODUCT(--(OFFSET(Konflikt!$G$4,MATCH($A430,Team!$A$5:$A$64,0),MAX($B430,Einstellungen!$B$3)-Einstellungen!$B$3,1,MIN($C430,Einstellungen!$B$4)-MAX($B430,Einstellungen!$B$3)+1)&gt;=2)),"?")))</f>
        <v/>
      </c>
      <c r="J430" s="15" t="str">
        <f aca="false">IF($A430="","",IF(OR($B430="",$C430=""),"Von und Bis eintragen",IF($C430&lt;$B430,"Bis liegt vor Von",IF(ISNA(MATCH($A430,Team!$A$5:$A$64,0)),"Name fehlt im Blatt Team",IF(N($H430)+N($I430)&gt;0,"Engpass – bitte absprechen",IF(OR($B430&lt;Einstellungen!$B$3,$C430&gt;Einstellungen!$B$4),"Teils außerhalb des Planungszeitraums","ok"))))))</f>
        <v/>
      </c>
    </row>
    <row r="431" customFormat="false" ht="15" hidden="false" customHeight="false" outlineLevel="0" collapsed="false">
      <c r="A431" s="11"/>
      <c r="B431" s="7"/>
      <c r="C431" s="7"/>
      <c r="D431" s="11"/>
      <c r="E431" s="11"/>
      <c r="F431" s="15" t="str">
        <f aca="false">IF($A431="","",IFERROR(INDEX(Team!$B$5:$B$64,MATCH($A431,Team!$A$5:$A$64,0)),"?"))</f>
        <v/>
      </c>
      <c r="G431" s="16" t="str">
        <f aca="false">IF(OR($A431="",$B431="",$C431="",$C431&lt;$B431),"",NETWORKDAYS($B431,$C431,Einstellungen!$I$7:$I$40))</f>
        <v/>
      </c>
      <c r="H431" s="16" t="str">
        <f aca="true">IF(OR($A431="",$B431="",$C431="",$C431&lt;$B431),"",IF(MIN($C431,Einstellungen!$B$4)&lt;MAX($B431,Einstellungen!$B$3),0,IFERROR(SUMPRODUCT(--(MOD(OFFSET(Konflikt!$G$4,MATCH($A431,Team!$A$5:$A$64,0),MAX($B431,Einstellungen!$B$3)-Einstellungen!$B$3,1,MIN($C431,Einstellungen!$B$4)-MAX($B431,Einstellungen!$B$3)+1),2)=1)),"?")))</f>
        <v/>
      </c>
      <c r="I431" s="16" t="str">
        <f aca="true">IF(OR($A431="",$B431="",$C431="",$C431&lt;$B431),"",IF(MIN($C431,Einstellungen!$B$4)&lt;MAX($B431,Einstellungen!$B$3),0,IFERROR(SUMPRODUCT(--(OFFSET(Konflikt!$G$4,MATCH($A431,Team!$A$5:$A$64,0),MAX($B431,Einstellungen!$B$3)-Einstellungen!$B$3,1,MIN($C431,Einstellungen!$B$4)-MAX($B431,Einstellungen!$B$3)+1)&gt;=2)),"?")))</f>
        <v/>
      </c>
      <c r="J431" s="15" t="str">
        <f aca="false">IF($A431="","",IF(OR($B431="",$C431=""),"Von und Bis eintragen",IF($C431&lt;$B431,"Bis liegt vor Von",IF(ISNA(MATCH($A431,Team!$A$5:$A$64,0)),"Name fehlt im Blatt Team",IF(N($H431)+N($I431)&gt;0,"Engpass – bitte absprechen",IF(OR($B431&lt;Einstellungen!$B$3,$C431&gt;Einstellungen!$B$4),"Teils außerhalb des Planungszeitraums","ok"))))))</f>
        <v/>
      </c>
    </row>
    <row r="432" customFormat="false" ht="15" hidden="false" customHeight="false" outlineLevel="0" collapsed="false">
      <c r="A432" s="11"/>
      <c r="B432" s="7"/>
      <c r="C432" s="7"/>
      <c r="D432" s="11"/>
      <c r="E432" s="11"/>
      <c r="F432" s="15" t="str">
        <f aca="false">IF($A432="","",IFERROR(INDEX(Team!$B$5:$B$64,MATCH($A432,Team!$A$5:$A$64,0)),"?"))</f>
        <v/>
      </c>
      <c r="G432" s="16" t="str">
        <f aca="false">IF(OR($A432="",$B432="",$C432="",$C432&lt;$B432),"",NETWORKDAYS($B432,$C432,Einstellungen!$I$7:$I$40))</f>
        <v/>
      </c>
      <c r="H432" s="16" t="str">
        <f aca="true">IF(OR($A432="",$B432="",$C432="",$C432&lt;$B432),"",IF(MIN($C432,Einstellungen!$B$4)&lt;MAX($B432,Einstellungen!$B$3),0,IFERROR(SUMPRODUCT(--(MOD(OFFSET(Konflikt!$G$4,MATCH($A432,Team!$A$5:$A$64,0),MAX($B432,Einstellungen!$B$3)-Einstellungen!$B$3,1,MIN($C432,Einstellungen!$B$4)-MAX($B432,Einstellungen!$B$3)+1),2)=1)),"?")))</f>
        <v/>
      </c>
      <c r="I432" s="16" t="str">
        <f aca="true">IF(OR($A432="",$B432="",$C432="",$C432&lt;$B432),"",IF(MIN($C432,Einstellungen!$B$4)&lt;MAX($B432,Einstellungen!$B$3),0,IFERROR(SUMPRODUCT(--(OFFSET(Konflikt!$G$4,MATCH($A432,Team!$A$5:$A$64,0),MAX($B432,Einstellungen!$B$3)-Einstellungen!$B$3,1,MIN($C432,Einstellungen!$B$4)-MAX($B432,Einstellungen!$B$3)+1)&gt;=2)),"?")))</f>
        <v/>
      </c>
      <c r="J432" s="15" t="str">
        <f aca="false">IF($A432="","",IF(OR($B432="",$C432=""),"Von und Bis eintragen",IF($C432&lt;$B432,"Bis liegt vor Von",IF(ISNA(MATCH($A432,Team!$A$5:$A$64,0)),"Name fehlt im Blatt Team",IF(N($H432)+N($I432)&gt;0,"Engpass – bitte absprechen",IF(OR($B432&lt;Einstellungen!$B$3,$C432&gt;Einstellungen!$B$4),"Teils außerhalb des Planungszeitraums","ok"))))))</f>
        <v/>
      </c>
    </row>
    <row r="433" customFormat="false" ht="15" hidden="false" customHeight="false" outlineLevel="0" collapsed="false">
      <c r="A433" s="11"/>
      <c r="B433" s="7"/>
      <c r="C433" s="7"/>
      <c r="D433" s="11"/>
      <c r="E433" s="11"/>
      <c r="F433" s="15" t="str">
        <f aca="false">IF($A433="","",IFERROR(INDEX(Team!$B$5:$B$64,MATCH($A433,Team!$A$5:$A$64,0)),"?"))</f>
        <v/>
      </c>
      <c r="G433" s="16" t="str">
        <f aca="false">IF(OR($A433="",$B433="",$C433="",$C433&lt;$B433),"",NETWORKDAYS($B433,$C433,Einstellungen!$I$7:$I$40))</f>
        <v/>
      </c>
      <c r="H433" s="16" t="str">
        <f aca="true">IF(OR($A433="",$B433="",$C433="",$C433&lt;$B433),"",IF(MIN($C433,Einstellungen!$B$4)&lt;MAX($B433,Einstellungen!$B$3),0,IFERROR(SUMPRODUCT(--(MOD(OFFSET(Konflikt!$G$4,MATCH($A433,Team!$A$5:$A$64,0),MAX($B433,Einstellungen!$B$3)-Einstellungen!$B$3,1,MIN($C433,Einstellungen!$B$4)-MAX($B433,Einstellungen!$B$3)+1),2)=1)),"?")))</f>
        <v/>
      </c>
      <c r="I433" s="16" t="str">
        <f aca="true">IF(OR($A433="",$B433="",$C433="",$C433&lt;$B433),"",IF(MIN($C433,Einstellungen!$B$4)&lt;MAX($B433,Einstellungen!$B$3),0,IFERROR(SUMPRODUCT(--(OFFSET(Konflikt!$G$4,MATCH($A433,Team!$A$5:$A$64,0),MAX($B433,Einstellungen!$B$3)-Einstellungen!$B$3,1,MIN($C433,Einstellungen!$B$4)-MAX($B433,Einstellungen!$B$3)+1)&gt;=2)),"?")))</f>
        <v/>
      </c>
      <c r="J433" s="15" t="str">
        <f aca="false">IF($A433="","",IF(OR($B433="",$C433=""),"Von und Bis eintragen",IF($C433&lt;$B433,"Bis liegt vor Von",IF(ISNA(MATCH($A433,Team!$A$5:$A$64,0)),"Name fehlt im Blatt Team",IF(N($H433)+N($I433)&gt;0,"Engpass – bitte absprechen",IF(OR($B433&lt;Einstellungen!$B$3,$C433&gt;Einstellungen!$B$4),"Teils außerhalb des Planungszeitraums","ok"))))))</f>
        <v/>
      </c>
    </row>
    <row r="434" customFormat="false" ht="15" hidden="false" customHeight="false" outlineLevel="0" collapsed="false">
      <c r="A434" s="11"/>
      <c r="B434" s="7"/>
      <c r="C434" s="7"/>
      <c r="D434" s="11"/>
      <c r="E434" s="11"/>
      <c r="F434" s="15" t="str">
        <f aca="false">IF($A434="","",IFERROR(INDEX(Team!$B$5:$B$64,MATCH($A434,Team!$A$5:$A$64,0)),"?"))</f>
        <v/>
      </c>
      <c r="G434" s="16" t="str">
        <f aca="false">IF(OR($A434="",$B434="",$C434="",$C434&lt;$B434),"",NETWORKDAYS($B434,$C434,Einstellungen!$I$7:$I$40))</f>
        <v/>
      </c>
      <c r="H434" s="16" t="str">
        <f aca="true">IF(OR($A434="",$B434="",$C434="",$C434&lt;$B434),"",IF(MIN($C434,Einstellungen!$B$4)&lt;MAX($B434,Einstellungen!$B$3),0,IFERROR(SUMPRODUCT(--(MOD(OFFSET(Konflikt!$G$4,MATCH($A434,Team!$A$5:$A$64,0),MAX($B434,Einstellungen!$B$3)-Einstellungen!$B$3,1,MIN($C434,Einstellungen!$B$4)-MAX($B434,Einstellungen!$B$3)+1),2)=1)),"?")))</f>
        <v/>
      </c>
      <c r="I434" s="16" t="str">
        <f aca="true">IF(OR($A434="",$B434="",$C434="",$C434&lt;$B434),"",IF(MIN($C434,Einstellungen!$B$4)&lt;MAX($B434,Einstellungen!$B$3),0,IFERROR(SUMPRODUCT(--(OFFSET(Konflikt!$G$4,MATCH($A434,Team!$A$5:$A$64,0),MAX($B434,Einstellungen!$B$3)-Einstellungen!$B$3,1,MIN($C434,Einstellungen!$B$4)-MAX($B434,Einstellungen!$B$3)+1)&gt;=2)),"?")))</f>
        <v/>
      </c>
      <c r="J434" s="15" t="str">
        <f aca="false">IF($A434="","",IF(OR($B434="",$C434=""),"Von und Bis eintragen",IF($C434&lt;$B434,"Bis liegt vor Von",IF(ISNA(MATCH($A434,Team!$A$5:$A$64,0)),"Name fehlt im Blatt Team",IF(N($H434)+N($I434)&gt;0,"Engpass – bitte absprechen",IF(OR($B434&lt;Einstellungen!$B$3,$C434&gt;Einstellungen!$B$4),"Teils außerhalb des Planungszeitraums","ok"))))))</f>
        <v/>
      </c>
    </row>
    <row r="435" customFormat="false" ht="15" hidden="false" customHeight="false" outlineLevel="0" collapsed="false">
      <c r="A435" s="11"/>
      <c r="B435" s="7"/>
      <c r="C435" s="7"/>
      <c r="D435" s="11"/>
      <c r="E435" s="11"/>
      <c r="F435" s="15" t="str">
        <f aca="false">IF($A435="","",IFERROR(INDEX(Team!$B$5:$B$64,MATCH($A435,Team!$A$5:$A$64,0)),"?"))</f>
        <v/>
      </c>
      <c r="G435" s="16" t="str">
        <f aca="false">IF(OR($A435="",$B435="",$C435="",$C435&lt;$B435),"",NETWORKDAYS($B435,$C435,Einstellungen!$I$7:$I$40))</f>
        <v/>
      </c>
      <c r="H435" s="16" t="str">
        <f aca="true">IF(OR($A435="",$B435="",$C435="",$C435&lt;$B435),"",IF(MIN($C435,Einstellungen!$B$4)&lt;MAX($B435,Einstellungen!$B$3),0,IFERROR(SUMPRODUCT(--(MOD(OFFSET(Konflikt!$G$4,MATCH($A435,Team!$A$5:$A$64,0),MAX($B435,Einstellungen!$B$3)-Einstellungen!$B$3,1,MIN($C435,Einstellungen!$B$4)-MAX($B435,Einstellungen!$B$3)+1),2)=1)),"?")))</f>
        <v/>
      </c>
      <c r="I435" s="16" t="str">
        <f aca="true">IF(OR($A435="",$B435="",$C435="",$C435&lt;$B435),"",IF(MIN($C435,Einstellungen!$B$4)&lt;MAX($B435,Einstellungen!$B$3),0,IFERROR(SUMPRODUCT(--(OFFSET(Konflikt!$G$4,MATCH($A435,Team!$A$5:$A$64,0),MAX($B435,Einstellungen!$B$3)-Einstellungen!$B$3,1,MIN($C435,Einstellungen!$B$4)-MAX($B435,Einstellungen!$B$3)+1)&gt;=2)),"?")))</f>
        <v/>
      </c>
      <c r="J435" s="15" t="str">
        <f aca="false">IF($A435="","",IF(OR($B435="",$C435=""),"Von und Bis eintragen",IF($C435&lt;$B435,"Bis liegt vor Von",IF(ISNA(MATCH($A435,Team!$A$5:$A$64,0)),"Name fehlt im Blatt Team",IF(N($H435)+N($I435)&gt;0,"Engpass – bitte absprechen",IF(OR($B435&lt;Einstellungen!$B$3,$C435&gt;Einstellungen!$B$4),"Teils außerhalb des Planungszeitraums","ok"))))))</f>
        <v/>
      </c>
    </row>
    <row r="436" customFormat="false" ht="15" hidden="false" customHeight="false" outlineLevel="0" collapsed="false">
      <c r="A436" s="11"/>
      <c r="B436" s="7"/>
      <c r="C436" s="7"/>
      <c r="D436" s="11"/>
      <c r="E436" s="11"/>
      <c r="F436" s="15" t="str">
        <f aca="false">IF($A436="","",IFERROR(INDEX(Team!$B$5:$B$64,MATCH($A436,Team!$A$5:$A$64,0)),"?"))</f>
        <v/>
      </c>
      <c r="G436" s="16" t="str">
        <f aca="false">IF(OR($A436="",$B436="",$C436="",$C436&lt;$B436),"",NETWORKDAYS($B436,$C436,Einstellungen!$I$7:$I$40))</f>
        <v/>
      </c>
      <c r="H436" s="16" t="str">
        <f aca="true">IF(OR($A436="",$B436="",$C436="",$C436&lt;$B436),"",IF(MIN($C436,Einstellungen!$B$4)&lt;MAX($B436,Einstellungen!$B$3),0,IFERROR(SUMPRODUCT(--(MOD(OFFSET(Konflikt!$G$4,MATCH($A436,Team!$A$5:$A$64,0),MAX($B436,Einstellungen!$B$3)-Einstellungen!$B$3,1,MIN($C436,Einstellungen!$B$4)-MAX($B436,Einstellungen!$B$3)+1),2)=1)),"?")))</f>
        <v/>
      </c>
      <c r="I436" s="16" t="str">
        <f aca="true">IF(OR($A436="",$B436="",$C436="",$C436&lt;$B436),"",IF(MIN($C436,Einstellungen!$B$4)&lt;MAX($B436,Einstellungen!$B$3),0,IFERROR(SUMPRODUCT(--(OFFSET(Konflikt!$G$4,MATCH($A436,Team!$A$5:$A$64,0),MAX($B436,Einstellungen!$B$3)-Einstellungen!$B$3,1,MIN($C436,Einstellungen!$B$4)-MAX($B436,Einstellungen!$B$3)+1)&gt;=2)),"?")))</f>
        <v/>
      </c>
      <c r="J436" s="15" t="str">
        <f aca="false">IF($A436="","",IF(OR($B436="",$C436=""),"Von und Bis eintragen",IF($C436&lt;$B436,"Bis liegt vor Von",IF(ISNA(MATCH($A436,Team!$A$5:$A$64,0)),"Name fehlt im Blatt Team",IF(N($H436)+N($I436)&gt;0,"Engpass – bitte absprechen",IF(OR($B436&lt;Einstellungen!$B$3,$C436&gt;Einstellungen!$B$4),"Teils außerhalb des Planungszeitraums","ok"))))))</f>
        <v/>
      </c>
    </row>
    <row r="437" customFormat="false" ht="15" hidden="false" customHeight="false" outlineLevel="0" collapsed="false">
      <c r="A437" s="11"/>
      <c r="B437" s="7"/>
      <c r="C437" s="7"/>
      <c r="D437" s="11"/>
      <c r="E437" s="11"/>
      <c r="F437" s="15" t="str">
        <f aca="false">IF($A437="","",IFERROR(INDEX(Team!$B$5:$B$64,MATCH($A437,Team!$A$5:$A$64,0)),"?"))</f>
        <v/>
      </c>
      <c r="G437" s="16" t="str">
        <f aca="false">IF(OR($A437="",$B437="",$C437="",$C437&lt;$B437),"",NETWORKDAYS($B437,$C437,Einstellungen!$I$7:$I$40))</f>
        <v/>
      </c>
      <c r="H437" s="16" t="str">
        <f aca="true">IF(OR($A437="",$B437="",$C437="",$C437&lt;$B437),"",IF(MIN($C437,Einstellungen!$B$4)&lt;MAX($B437,Einstellungen!$B$3),0,IFERROR(SUMPRODUCT(--(MOD(OFFSET(Konflikt!$G$4,MATCH($A437,Team!$A$5:$A$64,0),MAX($B437,Einstellungen!$B$3)-Einstellungen!$B$3,1,MIN($C437,Einstellungen!$B$4)-MAX($B437,Einstellungen!$B$3)+1),2)=1)),"?")))</f>
        <v/>
      </c>
      <c r="I437" s="16" t="str">
        <f aca="true">IF(OR($A437="",$B437="",$C437="",$C437&lt;$B437),"",IF(MIN($C437,Einstellungen!$B$4)&lt;MAX($B437,Einstellungen!$B$3),0,IFERROR(SUMPRODUCT(--(OFFSET(Konflikt!$G$4,MATCH($A437,Team!$A$5:$A$64,0),MAX($B437,Einstellungen!$B$3)-Einstellungen!$B$3,1,MIN($C437,Einstellungen!$B$4)-MAX($B437,Einstellungen!$B$3)+1)&gt;=2)),"?")))</f>
        <v/>
      </c>
      <c r="J437" s="15" t="str">
        <f aca="false">IF($A437="","",IF(OR($B437="",$C437=""),"Von und Bis eintragen",IF($C437&lt;$B437,"Bis liegt vor Von",IF(ISNA(MATCH($A437,Team!$A$5:$A$64,0)),"Name fehlt im Blatt Team",IF(N($H437)+N($I437)&gt;0,"Engpass – bitte absprechen",IF(OR($B437&lt;Einstellungen!$B$3,$C437&gt;Einstellungen!$B$4),"Teils außerhalb des Planungszeitraums","ok"))))))</f>
        <v/>
      </c>
    </row>
    <row r="438" customFormat="false" ht="15" hidden="false" customHeight="false" outlineLevel="0" collapsed="false">
      <c r="A438" s="11"/>
      <c r="B438" s="7"/>
      <c r="C438" s="7"/>
      <c r="D438" s="11"/>
      <c r="E438" s="11"/>
      <c r="F438" s="15" t="str">
        <f aca="false">IF($A438="","",IFERROR(INDEX(Team!$B$5:$B$64,MATCH($A438,Team!$A$5:$A$64,0)),"?"))</f>
        <v/>
      </c>
      <c r="G438" s="16" t="str">
        <f aca="false">IF(OR($A438="",$B438="",$C438="",$C438&lt;$B438),"",NETWORKDAYS($B438,$C438,Einstellungen!$I$7:$I$40))</f>
        <v/>
      </c>
      <c r="H438" s="16" t="str">
        <f aca="true">IF(OR($A438="",$B438="",$C438="",$C438&lt;$B438),"",IF(MIN($C438,Einstellungen!$B$4)&lt;MAX($B438,Einstellungen!$B$3),0,IFERROR(SUMPRODUCT(--(MOD(OFFSET(Konflikt!$G$4,MATCH($A438,Team!$A$5:$A$64,0),MAX($B438,Einstellungen!$B$3)-Einstellungen!$B$3,1,MIN($C438,Einstellungen!$B$4)-MAX($B438,Einstellungen!$B$3)+1),2)=1)),"?")))</f>
        <v/>
      </c>
      <c r="I438" s="16" t="str">
        <f aca="true">IF(OR($A438="",$B438="",$C438="",$C438&lt;$B438),"",IF(MIN($C438,Einstellungen!$B$4)&lt;MAX($B438,Einstellungen!$B$3),0,IFERROR(SUMPRODUCT(--(OFFSET(Konflikt!$G$4,MATCH($A438,Team!$A$5:$A$64,0),MAX($B438,Einstellungen!$B$3)-Einstellungen!$B$3,1,MIN($C438,Einstellungen!$B$4)-MAX($B438,Einstellungen!$B$3)+1)&gt;=2)),"?")))</f>
        <v/>
      </c>
      <c r="J438" s="15" t="str">
        <f aca="false">IF($A438="","",IF(OR($B438="",$C438=""),"Von und Bis eintragen",IF($C438&lt;$B438,"Bis liegt vor Von",IF(ISNA(MATCH($A438,Team!$A$5:$A$64,0)),"Name fehlt im Blatt Team",IF(N($H438)+N($I438)&gt;0,"Engpass – bitte absprechen",IF(OR($B438&lt;Einstellungen!$B$3,$C438&gt;Einstellungen!$B$4),"Teils außerhalb des Planungszeitraums","ok"))))))</f>
        <v/>
      </c>
    </row>
    <row r="439" customFormat="false" ht="15" hidden="false" customHeight="false" outlineLevel="0" collapsed="false">
      <c r="A439" s="11"/>
      <c r="B439" s="7"/>
      <c r="C439" s="7"/>
      <c r="D439" s="11"/>
      <c r="E439" s="11"/>
      <c r="F439" s="15" t="str">
        <f aca="false">IF($A439="","",IFERROR(INDEX(Team!$B$5:$B$64,MATCH($A439,Team!$A$5:$A$64,0)),"?"))</f>
        <v/>
      </c>
      <c r="G439" s="16" t="str">
        <f aca="false">IF(OR($A439="",$B439="",$C439="",$C439&lt;$B439),"",NETWORKDAYS($B439,$C439,Einstellungen!$I$7:$I$40))</f>
        <v/>
      </c>
      <c r="H439" s="16" t="str">
        <f aca="true">IF(OR($A439="",$B439="",$C439="",$C439&lt;$B439),"",IF(MIN($C439,Einstellungen!$B$4)&lt;MAX($B439,Einstellungen!$B$3),0,IFERROR(SUMPRODUCT(--(MOD(OFFSET(Konflikt!$G$4,MATCH($A439,Team!$A$5:$A$64,0),MAX($B439,Einstellungen!$B$3)-Einstellungen!$B$3,1,MIN($C439,Einstellungen!$B$4)-MAX($B439,Einstellungen!$B$3)+1),2)=1)),"?")))</f>
        <v/>
      </c>
      <c r="I439" s="16" t="str">
        <f aca="true">IF(OR($A439="",$B439="",$C439="",$C439&lt;$B439),"",IF(MIN($C439,Einstellungen!$B$4)&lt;MAX($B439,Einstellungen!$B$3),0,IFERROR(SUMPRODUCT(--(OFFSET(Konflikt!$G$4,MATCH($A439,Team!$A$5:$A$64,0),MAX($B439,Einstellungen!$B$3)-Einstellungen!$B$3,1,MIN($C439,Einstellungen!$B$4)-MAX($B439,Einstellungen!$B$3)+1)&gt;=2)),"?")))</f>
        <v/>
      </c>
      <c r="J439" s="15" t="str">
        <f aca="false">IF($A439="","",IF(OR($B439="",$C439=""),"Von und Bis eintragen",IF($C439&lt;$B439,"Bis liegt vor Von",IF(ISNA(MATCH($A439,Team!$A$5:$A$64,0)),"Name fehlt im Blatt Team",IF(N($H439)+N($I439)&gt;0,"Engpass – bitte absprechen",IF(OR($B439&lt;Einstellungen!$B$3,$C439&gt;Einstellungen!$B$4),"Teils außerhalb des Planungszeitraums","ok"))))))</f>
        <v/>
      </c>
    </row>
    <row r="440" customFormat="false" ht="15" hidden="false" customHeight="false" outlineLevel="0" collapsed="false">
      <c r="A440" s="11"/>
      <c r="B440" s="7"/>
      <c r="C440" s="7"/>
      <c r="D440" s="11"/>
      <c r="E440" s="11"/>
      <c r="F440" s="15" t="str">
        <f aca="false">IF($A440="","",IFERROR(INDEX(Team!$B$5:$B$64,MATCH($A440,Team!$A$5:$A$64,0)),"?"))</f>
        <v/>
      </c>
      <c r="G440" s="16" t="str">
        <f aca="false">IF(OR($A440="",$B440="",$C440="",$C440&lt;$B440),"",NETWORKDAYS($B440,$C440,Einstellungen!$I$7:$I$40))</f>
        <v/>
      </c>
      <c r="H440" s="16" t="str">
        <f aca="true">IF(OR($A440="",$B440="",$C440="",$C440&lt;$B440),"",IF(MIN($C440,Einstellungen!$B$4)&lt;MAX($B440,Einstellungen!$B$3),0,IFERROR(SUMPRODUCT(--(MOD(OFFSET(Konflikt!$G$4,MATCH($A440,Team!$A$5:$A$64,0),MAX($B440,Einstellungen!$B$3)-Einstellungen!$B$3,1,MIN($C440,Einstellungen!$B$4)-MAX($B440,Einstellungen!$B$3)+1),2)=1)),"?")))</f>
        <v/>
      </c>
      <c r="I440" s="16" t="str">
        <f aca="true">IF(OR($A440="",$B440="",$C440="",$C440&lt;$B440),"",IF(MIN($C440,Einstellungen!$B$4)&lt;MAX($B440,Einstellungen!$B$3),0,IFERROR(SUMPRODUCT(--(OFFSET(Konflikt!$G$4,MATCH($A440,Team!$A$5:$A$64,0),MAX($B440,Einstellungen!$B$3)-Einstellungen!$B$3,1,MIN($C440,Einstellungen!$B$4)-MAX($B440,Einstellungen!$B$3)+1)&gt;=2)),"?")))</f>
        <v/>
      </c>
      <c r="J440" s="15" t="str">
        <f aca="false">IF($A440="","",IF(OR($B440="",$C440=""),"Von und Bis eintragen",IF($C440&lt;$B440,"Bis liegt vor Von",IF(ISNA(MATCH($A440,Team!$A$5:$A$64,0)),"Name fehlt im Blatt Team",IF(N($H440)+N($I440)&gt;0,"Engpass – bitte absprechen",IF(OR($B440&lt;Einstellungen!$B$3,$C440&gt;Einstellungen!$B$4),"Teils außerhalb des Planungszeitraums","ok"))))))</f>
        <v/>
      </c>
    </row>
    <row r="441" customFormat="false" ht="15" hidden="false" customHeight="false" outlineLevel="0" collapsed="false">
      <c r="A441" s="11"/>
      <c r="B441" s="7"/>
      <c r="C441" s="7"/>
      <c r="D441" s="11"/>
      <c r="E441" s="11"/>
      <c r="F441" s="15" t="str">
        <f aca="false">IF($A441="","",IFERROR(INDEX(Team!$B$5:$B$64,MATCH($A441,Team!$A$5:$A$64,0)),"?"))</f>
        <v/>
      </c>
      <c r="G441" s="16" t="str">
        <f aca="false">IF(OR($A441="",$B441="",$C441="",$C441&lt;$B441),"",NETWORKDAYS($B441,$C441,Einstellungen!$I$7:$I$40))</f>
        <v/>
      </c>
      <c r="H441" s="16" t="str">
        <f aca="true">IF(OR($A441="",$B441="",$C441="",$C441&lt;$B441),"",IF(MIN($C441,Einstellungen!$B$4)&lt;MAX($B441,Einstellungen!$B$3),0,IFERROR(SUMPRODUCT(--(MOD(OFFSET(Konflikt!$G$4,MATCH($A441,Team!$A$5:$A$64,0),MAX($B441,Einstellungen!$B$3)-Einstellungen!$B$3,1,MIN($C441,Einstellungen!$B$4)-MAX($B441,Einstellungen!$B$3)+1),2)=1)),"?")))</f>
        <v/>
      </c>
      <c r="I441" s="16" t="str">
        <f aca="true">IF(OR($A441="",$B441="",$C441="",$C441&lt;$B441),"",IF(MIN($C441,Einstellungen!$B$4)&lt;MAX($B441,Einstellungen!$B$3),0,IFERROR(SUMPRODUCT(--(OFFSET(Konflikt!$G$4,MATCH($A441,Team!$A$5:$A$64,0),MAX($B441,Einstellungen!$B$3)-Einstellungen!$B$3,1,MIN($C441,Einstellungen!$B$4)-MAX($B441,Einstellungen!$B$3)+1)&gt;=2)),"?")))</f>
        <v/>
      </c>
      <c r="J441" s="15" t="str">
        <f aca="false">IF($A441="","",IF(OR($B441="",$C441=""),"Von und Bis eintragen",IF($C441&lt;$B441,"Bis liegt vor Von",IF(ISNA(MATCH($A441,Team!$A$5:$A$64,0)),"Name fehlt im Blatt Team",IF(N($H441)+N($I441)&gt;0,"Engpass – bitte absprechen",IF(OR($B441&lt;Einstellungen!$B$3,$C441&gt;Einstellungen!$B$4),"Teils außerhalb des Planungszeitraums","ok"))))))</f>
        <v/>
      </c>
    </row>
    <row r="442" customFormat="false" ht="15" hidden="false" customHeight="false" outlineLevel="0" collapsed="false">
      <c r="A442" s="11"/>
      <c r="B442" s="7"/>
      <c r="C442" s="7"/>
      <c r="D442" s="11"/>
      <c r="E442" s="11"/>
      <c r="F442" s="15" t="str">
        <f aca="false">IF($A442="","",IFERROR(INDEX(Team!$B$5:$B$64,MATCH($A442,Team!$A$5:$A$64,0)),"?"))</f>
        <v/>
      </c>
      <c r="G442" s="16" t="str">
        <f aca="false">IF(OR($A442="",$B442="",$C442="",$C442&lt;$B442),"",NETWORKDAYS($B442,$C442,Einstellungen!$I$7:$I$40))</f>
        <v/>
      </c>
      <c r="H442" s="16" t="str">
        <f aca="true">IF(OR($A442="",$B442="",$C442="",$C442&lt;$B442),"",IF(MIN($C442,Einstellungen!$B$4)&lt;MAX($B442,Einstellungen!$B$3),0,IFERROR(SUMPRODUCT(--(MOD(OFFSET(Konflikt!$G$4,MATCH($A442,Team!$A$5:$A$64,0),MAX($B442,Einstellungen!$B$3)-Einstellungen!$B$3,1,MIN($C442,Einstellungen!$B$4)-MAX($B442,Einstellungen!$B$3)+1),2)=1)),"?")))</f>
        <v/>
      </c>
      <c r="I442" s="16" t="str">
        <f aca="true">IF(OR($A442="",$B442="",$C442="",$C442&lt;$B442),"",IF(MIN($C442,Einstellungen!$B$4)&lt;MAX($B442,Einstellungen!$B$3),0,IFERROR(SUMPRODUCT(--(OFFSET(Konflikt!$G$4,MATCH($A442,Team!$A$5:$A$64,0),MAX($B442,Einstellungen!$B$3)-Einstellungen!$B$3,1,MIN($C442,Einstellungen!$B$4)-MAX($B442,Einstellungen!$B$3)+1)&gt;=2)),"?")))</f>
        <v/>
      </c>
      <c r="J442" s="15" t="str">
        <f aca="false">IF($A442="","",IF(OR($B442="",$C442=""),"Von und Bis eintragen",IF($C442&lt;$B442,"Bis liegt vor Von",IF(ISNA(MATCH($A442,Team!$A$5:$A$64,0)),"Name fehlt im Blatt Team",IF(N($H442)+N($I442)&gt;0,"Engpass – bitte absprechen",IF(OR($B442&lt;Einstellungen!$B$3,$C442&gt;Einstellungen!$B$4),"Teils außerhalb des Planungszeitraums","ok"))))))</f>
        <v/>
      </c>
    </row>
    <row r="443" customFormat="false" ht="15" hidden="false" customHeight="false" outlineLevel="0" collapsed="false">
      <c r="A443" s="11"/>
      <c r="B443" s="7"/>
      <c r="C443" s="7"/>
      <c r="D443" s="11"/>
      <c r="E443" s="11"/>
      <c r="F443" s="15" t="str">
        <f aca="false">IF($A443="","",IFERROR(INDEX(Team!$B$5:$B$64,MATCH($A443,Team!$A$5:$A$64,0)),"?"))</f>
        <v/>
      </c>
      <c r="G443" s="16" t="str">
        <f aca="false">IF(OR($A443="",$B443="",$C443="",$C443&lt;$B443),"",NETWORKDAYS($B443,$C443,Einstellungen!$I$7:$I$40))</f>
        <v/>
      </c>
      <c r="H443" s="16" t="str">
        <f aca="true">IF(OR($A443="",$B443="",$C443="",$C443&lt;$B443),"",IF(MIN($C443,Einstellungen!$B$4)&lt;MAX($B443,Einstellungen!$B$3),0,IFERROR(SUMPRODUCT(--(MOD(OFFSET(Konflikt!$G$4,MATCH($A443,Team!$A$5:$A$64,0),MAX($B443,Einstellungen!$B$3)-Einstellungen!$B$3,1,MIN($C443,Einstellungen!$B$4)-MAX($B443,Einstellungen!$B$3)+1),2)=1)),"?")))</f>
        <v/>
      </c>
      <c r="I443" s="16" t="str">
        <f aca="true">IF(OR($A443="",$B443="",$C443="",$C443&lt;$B443),"",IF(MIN($C443,Einstellungen!$B$4)&lt;MAX($B443,Einstellungen!$B$3),0,IFERROR(SUMPRODUCT(--(OFFSET(Konflikt!$G$4,MATCH($A443,Team!$A$5:$A$64,0),MAX($B443,Einstellungen!$B$3)-Einstellungen!$B$3,1,MIN($C443,Einstellungen!$B$4)-MAX($B443,Einstellungen!$B$3)+1)&gt;=2)),"?")))</f>
        <v/>
      </c>
      <c r="J443" s="15" t="str">
        <f aca="false">IF($A443="","",IF(OR($B443="",$C443=""),"Von und Bis eintragen",IF($C443&lt;$B443,"Bis liegt vor Von",IF(ISNA(MATCH($A443,Team!$A$5:$A$64,0)),"Name fehlt im Blatt Team",IF(N($H443)+N($I443)&gt;0,"Engpass – bitte absprechen",IF(OR($B443&lt;Einstellungen!$B$3,$C443&gt;Einstellungen!$B$4),"Teils außerhalb des Planungszeitraums","ok"))))))</f>
        <v/>
      </c>
    </row>
    <row r="444" customFormat="false" ht="15" hidden="false" customHeight="false" outlineLevel="0" collapsed="false">
      <c r="A444" s="11"/>
      <c r="B444" s="7"/>
      <c r="C444" s="7"/>
      <c r="D444" s="11"/>
      <c r="E444" s="11"/>
      <c r="F444" s="15" t="str">
        <f aca="false">IF($A444="","",IFERROR(INDEX(Team!$B$5:$B$64,MATCH($A444,Team!$A$5:$A$64,0)),"?"))</f>
        <v/>
      </c>
      <c r="G444" s="16" t="str">
        <f aca="false">IF(OR($A444="",$B444="",$C444="",$C444&lt;$B444),"",NETWORKDAYS($B444,$C444,Einstellungen!$I$7:$I$40))</f>
        <v/>
      </c>
      <c r="H444" s="16" t="str">
        <f aca="true">IF(OR($A444="",$B444="",$C444="",$C444&lt;$B444),"",IF(MIN($C444,Einstellungen!$B$4)&lt;MAX($B444,Einstellungen!$B$3),0,IFERROR(SUMPRODUCT(--(MOD(OFFSET(Konflikt!$G$4,MATCH($A444,Team!$A$5:$A$64,0),MAX($B444,Einstellungen!$B$3)-Einstellungen!$B$3,1,MIN($C444,Einstellungen!$B$4)-MAX($B444,Einstellungen!$B$3)+1),2)=1)),"?")))</f>
        <v/>
      </c>
      <c r="I444" s="16" t="str">
        <f aca="true">IF(OR($A444="",$B444="",$C444="",$C444&lt;$B444),"",IF(MIN($C444,Einstellungen!$B$4)&lt;MAX($B444,Einstellungen!$B$3),0,IFERROR(SUMPRODUCT(--(OFFSET(Konflikt!$G$4,MATCH($A444,Team!$A$5:$A$64,0),MAX($B444,Einstellungen!$B$3)-Einstellungen!$B$3,1,MIN($C444,Einstellungen!$B$4)-MAX($B444,Einstellungen!$B$3)+1)&gt;=2)),"?")))</f>
        <v/>
      </c>
      <c r="J444" s="15" t="str">
        <f aca="false">IF($A444="","",IF(OR($B444="",$C444=""),"Von und Bis eintragen",IF($C444&lt;$B444,"Bis liegt vor Von",IF(ISNA(MATCH($A444,Team!$A$5:$A$64,0)),"Name fehlt im Blatt Team",IF(N($H444)+N($I444)&gt;0,"Engpass – bitte absprechen",IF(OR($B444&lt;Einstellungen!$B$3,$C444&gt;Einstellungen!$B$4),"Teils außerhalb des Planungszeitraums","ok"))))))</f>
        <v/>
      </c>
    </row>
    <row r="445" customFormat="false" ht="15" hidden="false" customHeight="false" outlineLevel="0" collapsed="false">
      <c r="A445" s="11"/>
      <c r="B445" s="7"/>
      <c r="C445" s="7"/>
      <c r="D445" s="11"/>
      <c r="E445" s="11"/>
      <c r="F445" s="15" t="str">
        <f aca="false">IF($A445="","",IFERROR(INDEX(Team!$B$5:$B$64,MATCH($A445,Team!$A$5:$A$64,0)),"?"))</f>
        <v/>
      </c>
      <c r="G445" s="16" t="str">
        <f aca="false">IF(OR($A445="",$B445="",$C445="",$C445&lt;$B445),"",NETWORKDAYS($B445,$C445,Einstellungen!$I$7:$I$40))</f>
        <v/>
      </c>
      <c r="H445" s="16" t="str">
        <f aca="true">IF(OR($A445="",$B445="",$C445="",$C445&lt;$B445),"",IF(MIN($C445,Einstellungen!$B$4)&lt;MAX($B445,Einstellungen!$B$3),0,IFERROR(SUMPRODUCT(--(MOD(OFFSET(Konflikt!$G$4,MATCH($A445,Team!$A$5:$A$64,0),MAX($B445,Einstellungen!$B$3)-Einstellungen!$B$3,1,MIN($C445,Einstellungen!$B$4)-MAX($B445,Einstellungen!$B$3)+1),2)=1)),"?")))</f>
        <v/>
      </c>
      <c r="I445" s="16" t="str">
        <f aca="true">IF(OR($A445="",$B445="",$C445="",$C445&lt;$B445),"",IF(MIN($C445,Einstellungen!$B$4)&lt;MAX($B445,Einstellungen!$B$3),0,IFERROR(SUMPRODUCT(--(OFFSET(Konflikt!$G$4,MATCH($A445,Team!$A$5:$A$64,0),MAX($B445,Einstellungen!$B$3)-Einstellungen!$B$3,1,MIN($C445,Einstellungen!$B$4)-MAX($B445,Einstellungen!$B$3)+1)&gt;=2)),"?")))</f>
        <v/>
      </c>
      <c r="J445" s="15" t="str">
        <f aca="false">IF($A445="","",IF(OR($B445="",$C445=""),"Von und Bis eintragen",IF($C445&lt;$B445,"Bis liegt vor Von",IF(ISNA(MATCH($A445,Team!$A$5:$A$64,0)),"Name fehlt im Blatt Team",IF(N($H445)+N($I445)&gt;0,"Engpass – bitte absprechen",IF(OR($B445&lt;Einstellungen!$B$3,$C445&gt;Einstellungen!$B$4),"Teils außerhalb des Planungszeitraums","ok"))))))</f>
        <v/>
      </c>
    </row>
    <row r="446" customFormat="false" ht="15" hidden="false" customHeight="false" outlineLevel="0" collapsed="false">
      <c r="A446" s="11"/>
      <c r="B446" s="7"/>
      <c r="C446" s="7"/>
      <c r="D446" s="11"/>
      <c r="E446" s="11"/>
      <c r="F446" s="15" t="str">
        <f aca="false">IF($A446="","",IFERROR(INDEX(Team!$B$5:$B$64,MATCH($A446,Team!$A$5:$A$64,0)),"?"))</f>
        <v/>
      </c>
      <c r="G446" s="16" t="str">
        <f aca="false">IF(OR($A446="",$B446="",$C446="",$C446&lt;$B446),"",NETWORKDAYS($B446,$C446,Einstellungen!$I$7:$I$40))</f>
        <v/>
      </c>
      <c r="H446" s="16" t="str">
        <f aca="true">IF(OR($A446="",$B446="",$C446="",$C446&lt;$B446),"",IF(MIN($C446,Einstellungen!$B$4)&lt;MAX($B446,Einstellungen!$B$3),0,IFERROR(SUMPRODUCT(--(MOD(OFFSET(Konflikt!$G$4,MATCH($A446,Team!$A$5:$A$64,0),MAX($B446,Einstellungen!$B$3)-Einstellungen!$B$3,1,MIN($C446,Einstellungen!$B$4)-MAX($B446,Einstellungen!$B$3)+1),2)=1)),"?")))</f>
        <v/>
      </c>
      <c r="I446" s="16" t="str">
        <f aca="true">IF(OR($A446="",$B446="",$C446="",$C446&lt;$B446),"",IF(MIN($C446,Einstellungen!$B$4)&lt;MAX($B446,Einstellungen!$B$3),0,IFERROR(SUMPRODUCT(--(OFFSET(Konflikt!$G$4,MATCH($A446,Team!$A$5:$A$64,0),MAX($B446,Einstellungen!$B$3)-Einstellungen!$B$3,1,MIN($C446,Einstellungen!$B$4)-MAX($B446,Einstellungen!$B$3)+1)&gt;=2)),"?")))</f>
        <v/>
      </c>
      <c r="J446" s="15" t="str">
        <f aca="false">IF($A446="","",IF(OR($B446="",$C446=""),"Von und Bis eintragen",IF($C446&lt;$B446,"Bis liegt vor Von",IF(ISNA(MATCH($A446,Team!$A$5:$A$64,0)),"Name fehlt im Blatt Team",IF(N($H446)+N($I446)&gt;0,"Engpass – bitte absprechen",IF(OR($B446&lt;Einstellungen!$B$3,$C446&gt;Einstellungen!$B$4),"Teils außerhalb des Planungszeitraums","ok"))))))</f>
        <v/>
      </c>
    </row>
    <row r="447" customFormat="false" ht="15" hidden="false" customHeight="false" outlineLevel="0" collapsed="false">
      <c r="A447" s="11"/>
      <c r="B447" s="7"/>
      <c r="C447" s="7"/>
      <c r="D447" s="11"/>
      <c r="E447" s="11"/>
      <c r="F447" s="15" t="str">
        <f aca="false">IF($A447="","",IFERROR(INDEX(Team!$B$5:$B$64,MATCH($A447,Team!$A$5:$A$64,0)),"?"))</f>
        <v/>
      </c>
      <c r="G447" s="16" t="str">
        <f aca="false">IF(OR($A447="",$B447="",$C447="",$C447&lt;$B447),"",NETWORKDAYS($B447,$C447,Einstellungen!$I$7:$I$40))</f>
        <v/>
      </c>
      <c r="H447" s="16" t="str">
        <f aca="true">IF(OR($A447="",$B447="",$C447="",$C447&lt;$B447),"",IF(MIN($C447,Einstellungen!$B$4)&lt;MAX($B447,Einstellungen!$B$3),0,IFERROR(SUMPRODUCT(--(MOD(OFFSET(Konflikt!$G$4,MATCH($A447,Team!$A$5:$A$64,0),MAX($B447,Einstellungen!$B$3)-Einstellungen!$B$3,1,MIN($C447,Einstellungen!$B$4)-MAX($B447,Einstellungen!$B$3)+1),2)=1)),"?")))</f>
        <v/>
      </c>
      <c r="I447" s="16" t="str">
        <f aca="true">IF(OR($A447="",$B447="",$C447="",$C447&lt;$B447),"",IF(MIN($C447,Einstellungen!$B$4)&lt;MAX($B447,Einstellungen!$B$3),0,IFERROR(SUMPRODUCT(--(OFFSET(Konflikt!$G$4,MATCH($A447,Team!$A$5:$A$64,0),MAX($B447,Einstellungen!$B$3)-Einstellungen!$B$3,1,MIN($C447,Einstellungen!$B$4)-MAX($B447,Einstellungen!$B$3)+1)&gt;=2)),"?")))</f>
        <v/>
      </c>
      <c r="J447" s="15" t="str">
        <f aca="false">IF($A447="","",IF(OR($B447="",$C447=""),"Von und Bis eintragen",IF($C447&lt;$B447,"Bis liegt vor Von",IF(ISNA(MATCH($A447,Team!$A$5:$A$64,0)),"Name fehlt im Blatt Team",IF(N($H447)+N($I447)&gt;0,"Engpass – bitte absprechen",IF(OR($B447&lt;Einstellungen!$B$3,$C447&gt;Einstellungen!$B$4),"Teils außerhalb des Planungszeitraums","ok"))))))</f>
        <v/>
      </c>
    </row>
    <row r="448" customFormat="false" ht="15" hidden="false" customHeight="false" outlineLevel="0" collapsed="false">
      <c r="A448" s="11"/>
      <c r="B448" s="7"/>
      <c r="C448" s="7"/>
      <c r="D448" s="11"/>
      <c r="E448" s="11"/>
      <c r="F448" s="15" t="str">
        <f aca="false">IF($A448="","",IFERROR(INDEX(Team!$B$5:$B$64,MATCH($A448,Team!$A$5:$A$64,0)),"?"))</f>
        <v/>
      </c>
      <c r="G448" s="16" t="str">
        <f aca="false">IF(OR($A448="",$B448="",$C448="",$C448&lt;$B448),"",NETWORKDAYS($B448,$C448,Einstellungen!$I$7:$I$40))</f>
        <v/>
      </c>
      <c r="H448" s="16" t="str">
        <f aca="true">IF(OR($A448="",$B448="",$C448="",$C448&lt;$B448),"",IF(MIN($C448,Einstellungen!$B$4)&lt;MAX($B448,Einstellungen!$B$3),0,IFERROR(SUMPRODUCT(--(MOD(OFFSET(Konflikt!$G$4,MATCH($A448,Team!$A$5:$A$64,0),MAX($B448,Einstellungen!$B$3)-Einstellungen!$B$3,1,MIN($C448,Einstellungen!$B$4)-MAX($B448,Einstellungen!$B$3)+1),2)=1)),"?")))</f>
        <v/>
      </c>
      <c r="I448" s="16" t="str">
        <f aca="true">IF(OR($A448="",$B448="",$C448="",$C448&lt;$B448),"",IF(MIN($C448,Einstellungen!$B$4)&lt;MAX($B448,Einstellungen!$B$3),0,IFERROR(SUMPRODUCT(--(OFFSET(Konflikt!$G$4,MATCH($A448,Team!$A$5:$A$64,0),MAX($B448,Einstellungen!$B$3)-Einstellungen!$B$3,1,MIN($C448,Einstellungen!$B$4)-MAX($B448,Einstellungen!$B$3)+1)&gt;=2)),"?")))</f>
        <v/>
      </c>
      <c r="J448" s="15" t="str">
        <f aca="false">IF($A448="","",IF(OR($B448="",$C448=""),"Von und Bis eintragen",IF($C448&lt;$B448,"Bis liegt vor Von",IF(ISNA(MATCH($A448,Team!$A$5:$A$64,0)),"Name fehlt im Blatt Team",IF(N($H448)+N($I448)&gt;0,"Engpass – bitte absprechen",IF(OR($B448&lt;Einstellungen!$B$3,$C448&gt;Einstellungen!$B$4),"Teils außerhalb des Planungszeitraums","ok"))))))</f>
        <v/>
      </c>
    </row>
    <row r="449" customFormat="false" ht="15" hidden="false" customHeight="false" outlineLevel="0" collapsed="false">
      <c r="A449" s="11"/>
      <c r="B449" s="7"/>
      <c r="C449" s="7"/>
      <c r="D449" s="11"/>
      <c r="E449" s="11"/>
      <c r="F449" s="15" t="str">
        <f aca="false">IF($A449="","",IFERROR(INDEX(Team!$B$5:$B$64,MATCH($A449,Team!$A$5:$A$64,0)),"?"))</f>
        <v/>
      </c>
      <c r="G449" s="16" t="str">
        <f aca="false">IF(OR($A449="",$B449="",$C449="",$C449&lt;$B449),"",NETWORKDAYS($B449,$C449,Einstellungen!$I$7:$I$40))</f>
        <v/>
      </c>
      <c r="H449" s="16" t="str">
        <f aca="true">IF(OR($A449="",$B449="",$C449="",$C449&lt;$B449),"",IF(MIN($C449,Einstellungen!$B$4)&lt;MAX($B449,Einstellungen!$B$3),0,IFERROR(SUMPRODUCT(--(MOD(OFFSET(Konflikt!$G$4,MATCH($A449,Team!$A$5:$A$64,0),MAX($B449,Einstellungen!$B$3)-Einstellungen!$B$3,1,MIN($C449,Einstellungen!$B$4)-MAX($B449,Einstellungen!$B$3)+1),2)=1)),"?")))</f>
        <v/>
      </c>
      <c r="I449" s="16" t="str">
        <f aca="true">IF(OR($A449="",$B449="",$C449="",$C449&lt;$B449),"",IF(MIN($C449,Einstellungen!$B$4)&lt;MAX($B449,Einstellungen!$B$3),0,IFERROR(SUMPRODUCT(--(OFFSET(Konflikt!$G$4,MATCH($A449,Team!$A$5:$A$64,0),MAX($B449,Einstellungen!$B$3)-Einstellungen!$B$3,1,MIN($C449,Einstellungen!$B$4)-MAX($B449,Einstellungen!$B$3)+1)&gt;=2)),"?")))</f>
        <v/>
      </c>
      <c r="J449" s="15" t="str">
        <f aca="false">IF($A449="","",IF(OR($B449="",$C449=""),"Von und Bis eintragen",IF($C449&lt;$B449,"Bis liegt vor Von",IF(ISNA(MATCH($A449,Team!$A$5:$A$64,0)),"Name fehlt im Blatt Team",IF(N($H449)+N($I449)&gt;0,"Engpass – bitte absprechen",IF(OR($B449&lt;Einstellungen!$B$3,$C449&gt;Einstellungen!$B$4),"Teils außerhalb des Planungszeitraums","ok"))))))</f>
        <v/>
      </c>
    </row>
    <row r="450" customFormat="false" ht="15" hidden="false" customHeight="false" outlineLevel="0" collapsed="false">
      <c r="A450" s="11"/>
      <c r="B450" s="7"/>
      <c r="C450" s="7"/>
      <c r="D450" s="11"/>
      <c r="E450" s="11"/>
      <c r="F450" s="15" t="str">
        <f aca="false">IF($A450="","",IFERROR(INDEX(Team!$B$5:$B$64,MATCH($A450,Team!$A$5:$A$64,0)),"?"))</f>
        <v/>
      </c>
      <c r="G450" s="16" t="str">
        <f aca="false">IF(OR($A450="",$B450="",$C450="",$C450&lt;$B450),"",NETWORKDAYS($B450,$C450,Einstellungen!$I$7:$I$40))</f>
        <v/>
      </c>
      <c r="H450" s="16" t="str">
        <f aca="true">IF(OR($A450="",$B450="",$C450="",$C450&lt;$B450),"",IF(MIN($C450,Einstellungen!$B$4)&lt;MAX($B450,Einstellungen!$B$3),0,IFERROR(SUMPRODUCT(--(MOD(OFFSET(Konflikt!$G$4,MATCH($A450,Team!$A$5:$A$64,0),MAX($B450,Einstellungen!$B$3)-Einstellungen!$B$3,1,MIN($C450,Einstellungen!$B$4)-MAX($B450,Einstellungen!$B$3)+1),2)=1)),"?")))</f>
        <v/>
      </c>
      <c r="I450" s="16" t="str">
        <f aca="true">IF(OR($A450="",$B450="",$C450="",$C450&lt;$B450),"",IF(MIN($C450,Einstellungen!$B$4)&lt;MAX($B450,Einstellungen!$B$3),0,IFERROR(SUMPRODUCT(--(OFFSET(Konflikt!$G$4,MATCH($A450,Team!$A$5:$A$64,0),MAX($B450,Einstellungen!$B$3)-Einstellungen!$B$3,1,MIN($C450,Einstellungen!$B$4)-MAX($B450,Einstellungen!$B$3)+1)&gt;=2)),"?")))</f>
        <v/>
      </c>
      <c r="J450" s="15" t="str">
        <f aca="false">IF($A450="","",IF(OR($B450="",$C450=""),"Von und Bis eintragen",IF($C450&lt;$B450,"Bis liegt vor Von",IF(ISNA(MATCH($A450,Team!$A$5:$A$64,0)),"Name fehlt im Blatt Team",IF(N($H450)+N($I450)&gt;0,"Engpass – bitte absprechen",IF(OR($B450&lt;Einstellungen!$B$3,$C450&gt;Einstellungen!$B$4),"Teils außerhalb des Planungszeitraums","ok"))))))</f>
        <v/>
      </c>
    </row>
    <row r="451" customFormat="false" ht="15" hidden="false" customHeight="false" outlineLevel="0" collapsed="false">
      <c r="A451" s="11"/>
      <c r="B451" s="7"/>
      <c r="C451" s="7"/>
      <c r="D451" s="11"/>
      <c r="E451" s="11"/>
      <c r="F451" s="15" t="str">
        <f aca="false">IF($A451="","",IFERROR(INDEX(Team!$B$5:$B$64,MATCH($A451,Team!$A$5:$A$64,0)),"?"))</f>
        <v/>
      </c>
      <c r="G451" s="16" t="str">
        <f aca="false">IF(OR($A451="",$B451="",$C451="",$C451&lt;$B451),"",NETWORKDAYS($B451,$C451,Einstellungen!$I$7:$I$40))</f>
        <v/>
      </c>
      <c r="H451" s="16" t="str">
        <f aca="true">IF(OR($A451="",$B451="",$C451="",$C451&lt;$B451),"",IF(MIN($C451,Einstellungen!$B$4)&lt;MAX($B451,Einstellungen!$B$3),0,IFERROR(SUMPRODUCT(--(MOD(OFFSET(Konflikt!$G$4,MATCH($A451,Team!$A$5:$A$64,0),MAX($B451,Einstellungen!$B$3)-Einstellungen!$B$3,1,MIN($C451,Einstellungen!$B$4)-MAX($B451,Einstellungen!$B$3)+1),2)=1)),"?")))</f>
        <v/>
      </c>
      <c r="I451" s="16" t="str">
        <f aca="true">IF(OR($A451="",$B451="",$C451="",$C451&lt;$B451),"",IF(MIN($C451,Einstellungen!$B$4)&lt;MAX($B451,Einstellungen!$B$3),0,IFERROR(SUMPRODUCT(--(OFFSET(Konflikt!$G$4,MATCH($A451,Team!$A$5:$A$64,0),MAX($B451,Einstellungen!$B$3)-Einstellungen!$B$3,1,MIN($C451,Einstellungen!$B$4)-MAX($B451,Einstellungen!$B$3)+1)&gt;=2)),"?")))</f>
        <v/>
      </c>
      <c r="J451" s="15" t="str">
        <f aca="false">IF($A451="","",IF(OR($B451="",$C451=""),"Von und Bis eintragen",IF($C451&lt;$B451,"Bis liegt vor Von",IF(ISNA(MATCH($A451,Team!$A$5:$A$64,0)),"Name fehlt im Blatt Team",IF(N($H451)+N($I451)&gt;0,"Engpass – bitte absprechen",IF(OR($B451&lt;Einstellungen!$B$3,$C451&gt;Einstellungen!$B$4),"Teils außerhalb des Planungszeitraums","ok"))))))</f>
        <v/>
      </c>
    </row>
    <row r="452" customFormat="false" ht="15" hidden="false" customHeight="false" outlineLevel="0" collapsed="false">
      <c r="A452" s="11"/>
      <c r="B452" s="7"/>
      <c r="C452" s="7"/>
      <c r="D452" s="11"/>
      <c r="E452" s="11"/>
      <c r="F452" s="15" t="str">
        <f aca="false">IF($A452="","",IFERROR(INDEX(Team!$B$5:$B$64,MATCH($A452,Team!$A$5:$A$64,0)),"?"))</f>
        <v/>
      </c>
      <c r="G452" s="16" t="str">
        <f aca="false">IF(OR($A452="",$B452="",$C452="",$C452&lt;$B452),"",NETWORKDAYS($B452,$C452,Einstellungen!$I$7:$I$40))</f>
        <v/>
      </c>
      <c r="H452" s="16" t="str">
        <f aca="true">IF(OR($A452="",$B452="",$C452="",$C452&lt;$B452),"",IF(MIN($C452,Einstellungen!$B$4)&lt;MAX($B452,Einstellungen!$B$3),0,IFERROR(SUMPRODUCT(--(MOD(OFFSET(Konflikt!$G$4,MATCH($A452,Team!$A$5:$A$64,0),MAX($B452,Einstellungen!$B$3)-Einstellungen!$B$3,1,MIN($C452,Einstellungen!$B$4)-MAX($B452,Einstellungen!$B$3)+1),2)=1)),"?")))</f>
        <v/>
      </c>
      <c r="I452" s="16" t="str">
        <f aca="true">IF(OR($A452="",$B452="",$C452="",$C452&lt;$B452),"",IF(MIN($C452,Einstellungen!$B$4)&lt;MAX($B452,Einstellungen!$B$3),0,IFERROR(SUMPRODUCT(--(OFFSET(Konflikt!$G$4,MATCH($A452,Team!$A$5:$A$64,0),MAX($B452,Einstellungen!$B$3)-Einstellungen!$B$3,1,MIN($C452,Einstellungen!$B$4)-MAX($B452,Einstellungen!$B$3)+1)&gt;=2)),"?")))</f>
        <v/>
      </c>
      <c r="J452" s="15" t="str">
        <f aca="false">IF($A452="","",IF(OR($B452="",$C452=""),"Von und Bis eintragen",IF($C452&lt;$B452,"Bis liegt vor Von",IF(ISNA(MATCH($A452,Team!$A$5:$A$64,0)),"Name fehlt im Blatt Team",IF(N($H452)+N($I452)&gt;0,"Engpass – bitte absprechen",IF(OR($B452&lt;Einstellungen!$B$3,$C452&gt;Einstellungen!$B$4),"Teils außerhalb des Planungszeitraums","ok"))))))</f>
        <v/>
      </c>
    </row>
    <row r="453" customFormat="false" ht="15" hidden="false" customHeight="false" outlineLevel="0" collapsed="false">
      <c r="A453" s="11"/>
      <c r="B453" s="7"/>
      <c r="C453" s="7"/>
      <c r="D453" s="11"/>
      <c r="E453" s="11"/>
      <c r="F453" s="15" t="str">
        <f aca="false">IF($A453="","",IFERROR(INDEX(Team!$B$5:$B$64,MATCH($A453,Team!$A$5:$A$64,0)),"?"))</f>
        <v/>
      </c>
      <c r="G453" s="16" t="str">
        <f aca="false">IF(OR($A453="",$B453="",$C453="",$C453&lt;$B453),"",NETWORKDAYS($B453,$C453,Einstellungen!$I$7:$I$40))</f>
        <v/>
      </c>
      <c r="H453" s="16" t="str">
        <f aca="true">IF(OR($A453="",$B453="",$C453="",$C453&lt;$B453),"",IF(MIN($C453,Einstellungen!$B$4)&lt;MAX($B453,Einstellungen!$B$3),0,IFERROR(SUMPRODUCT(--(MOD(OFFSET(Konflikt!$G$4,MATCH($A453,Team!$A$5:$A$64,0),MAX($B453,Einstellungen!$B$3)-Einstellungen!$B$3,1,MIN($C453,Einstellungen!$B$4)-MAX($B453,Einstellungen!$B$3)+1),2)=1)),"?")))</f>
        <v/>
      </c>
      <c r="I453" s="16" t="str">
        <f aca="true">IF(OR($A453="",$B453="",$C453="",$C453&lt;$B453),"",IF(MIN($C453,Einstellungen!$B$4)&lt;MAX($B453,Einstellungen!$B$3),0,IFERROR(SUMPRODUCT(--(OFFSET(Konflikt!$G$4,MATCH($A453,Team!$A$5:$A$64,0),MAX($B453,Einstellungen!$B$3)-Einstellungen!$B$3,1,MIN($C453,Einstellungen!$B$4)-MAX($B453,Einstellungen!$B$3)+1)&gt;=2)),"?")))</f>
        <v/>
      </c>
      <c r="J453" s="15" t="str">
        <f aca="false">IF($A453="","",IF(OR($B453="",$C453=""),"Von und Bis eintragen",IF($C453&lt;$B453,"Bis liegt vor Von",IF(ISNA(MATCH($A453,Team!$A$5:$A$64,0)),"Name fehlt im Blatt Team",IF(N($H453)+N($I453)&gt;0,"Engpass – bitte absprechen",IF(OR($B453&lt;Einstellungen!$B$3,$C453&gt;Einstellungen!$B$4),"Teils außerhalb des Planungszeitraums","ok"))))))</f>
        <v/>
      </c>
    </row>
    <row r="454" customFormat="false" ht="15" hidden="false" customHeight="false" outlineLevel="0" collapsed="false">
      <c r="A454" s="11"/>
      <c r="B454" s="7"/>
      <c r="C454" s="7"/>
      <c r="D454" s="11"/>
      <c r="E454" s="11"/>
      <c r="F454" s="15" t="str">
        <f aca="false">IF($A454="","",IFERROR(INDEX(Team!$B$5:$B$64,MATCH($A454,Team!$A$5:$A$64,0)),"?"))</f>
        <v/>
      </c>
      <c r="G454" s="16" t="str">
        <f aca="false">IF(OR($A454="",$B454="",$C454="",$C454&lt;$B454),"",NETWORKDAYS($B454,$C454,Einstellungen!$I$7:$I$40))</f>
        <v/>
      </c>
      <c r="H454" s="16" t="str">
        <f aca="true">IF(OR($A454="",$B454="",$C454="",$C454&lt;$B454),"",IF(MIN($C454,Einstellungen!$B$4)&lt;MAX($B454,Einstellungen!$B$3),0,IFERROR(SUMPRODUCT(--(MOD(OFFSET(Konflikt!$G$4,MATCH($A454,Team!$A$5:$A$64,0),MAX($B454,Einstellungen!$B$3)-Einstellungen!$B$3,1,MIN($C454,Einstellungen!$B$4)-MAX($B454,Einstellungen!$B$3)+1),2)=1)),"?")))</f>
        <v/>
      </c>
      <c r="I454" s="16" t="str">
        <f aca="true">IF(OR($A454="",$B454="",$C454="",$C454&lt;$B454),"",IF(MIN($C454,Einstellungen!$B$4)&lt;MAX($B454,Einstellungen!$B$3),0,IFERROR(SUMPRODUCT(--(OFFSET(Konflikt!$G$4,MATCH($A454,Team!$A$5:$A$64,0),MAX($B454,Einstellungen!$B$3)-Einstellungen!$B$3,1,MIN($C454,Einstellungen!$B$4)-MAX($B454,Einstellungen!$B$3)+1)&gt;=2)),"?")))</f>
        <v/>
      </c>
      <c r="J454" s="15" t="str">
        <f aca="false">IF($A454="","",IF(OR($B454="",$C454=""),"Von und Bis eintragen",IF($C454&lt;$B454,"Bis liegt vor Von",IF(ISNA(MATCH($A454,Team!$A$5:$A$64,0)),"Name fehlt im Blatt Team",IF(N($H454)+N($I454)&gt;0,"Engpass – bitte absprechen",IF(OR($B454&lt;Einstellungen!$B$3,$C454&gt;Einstellungen!$B$4),"Teils außerhalb des Planungszeitraums","ok"))))))</f>
        <v/>
      </c>
    </row>
    <row r="455" customFormat="false" ht="15" hidden="false" customHeight="false" outlineLevel="0" collapsed="false">
      <c r="A455" s="11"/>
      <c r="B455" s="7"/>
      <c r="C455" s="7"/>
      <c r="D455" s="11"/>
      <c r="E455" s="11"/>
      <c r="F455" s="15" t="str">
        <f aca="false">IF($A455="","",IFERROR(INDEX(Team!$B$5:$B$64,MATCH($A455,Team!$A$5:$A$64,0)),"?"))</f>
        <v/>
      </c>
      <c r="G455" s="16" t="str">
        <f aca="false">IF(OR($A455="",$B455="",$C455="",$C455&lt;$B455),"",NETWORKDAYS($B455,$C455,Einstellungen!$I$7:$I$40))</f>
        <v/>
      </c>
      <c r="H455" s="16" t="str">
        <f aca="true">IF(OR($A455="",$B455="",$C455="",$C455&lt;$B455),"",IF(MIN($C455,Einstellungen!$B$4)&lt;MAX($B455,Einstellungen!$B$3),0,IFERROR(SUMPRODUCT(--(MOD(OFFSET(Konflikt!$G$4,MATCH($A455,Team!$A$5:$A$64,0),MAX($B455,Einstellungen!$B$3)-Einstellungen!$B$3,1,MIN($C455,Einstellungen!$B$4)-MAX($B455,Einstellungen!$B$3)+1),2)=1)),"?")))</f>
        <v/>
      </c>
      <c r="I455" s="16" t="str">
        <f aca="true">IF(OR($A455="",$B455="",$C455="",$C455&lt;$B455),"",IF(MIN($C455,Einstellungen!$B$4)&lt;MAX($B455,Einstellungen!$B$3),0,IFERROR(SUMPRODUCT(--(OFFSET(Konflikt!$G$4,MATCH($A455,Team!$A$5:$A$64,0),MAX($B455,Einstellungen!$B$3)-Einstellungen!$B$3,1,MIN($C455,Einstellungen!$B$4)-MAX($B455,Einstellungen!$B$3)+1)&gt;=2)),"?")))</f>
        <v/>
      </c>
      <c r="J455" s="15" t="str">
        <f aca="false">IF($A455="","",IF(OR($B455="",$C455=""),"Von und Bis eintragen",IF($C455&lt;$B455,"Bis liegt vor Von",IF(ISNA(MATCH($A455,Team!$A$5:$A$64,0)),"Name fehlt im Blatt Team",IF(N($H455)+N($I455)&gt;0,"Engpass – bitte absprechen",IF(OR($B455&lt;Einstellungen!$B$3,$C455&gt;Einstellungen!$B$4),"Teils außerhalb des Planungszeitraums","ok"))))))</f>
        <v/>
      </c>
    </row>
    <row r="456" customFormat="false" ht="15" hidden="false" customHeight="false" outlineLevel="0" collapsed="false">
      <c r="A456" s="11"/>
      <c r="B456" s="7"/>
      <c r="C456" s="7"/>
      <c r="D456" s="11"/>
      <c r="E456" s="11"/>
      <c r="F456" s="15" t="str">
        <f aca="false">IF($A456="","",IFERROR(INDEX(Team!$B$5:$B$64,MATCH($A456,Team!$A$5:$A$64,0)),"?"))</f>
        <v/>
      </c>
      <c r="G456" s="16" t="str">
        <f aca="false">IF(OR($A456="",$B456="",$C456="",$C456&lt;$B456),"",NETWORKDAYS($B456,$C456,Einstellungen!$I$7:$I$40))</f>
        <v/>
      </c>
      <c r="H456" s="16" t="str">
        <f aca="true">IF(OR($A456="",$B456="",$C456="",$C456&lt;$B456),"",IF(MIN($C456,Einstellungen!$B$4)&lt;MAX($B456,Einstellungen!$B$3),0,IFERROR(SUMPRODUCT(--(MOD(OFFSET(Konflikt!$G$4,MATCH($A456,Team!$A$5:$A$64,0),MAX($B456,Einstellungen!$B$3)-Einstellungen!$B$3,1,MIN($C456,Einstellungen!$B$4)-MAX($B456,Einstellungen!$B$3)+1),2)=1)),"?")))</f>
        <v/>
      </c>
      <c r="I456" s="16" t="str">
        <f aca="true">IF(OR($A456="",$B456="",$C456="",$C456&lt;$B456),"",IF(MIN($C456,Einstellungen!$B$4)&lt;MAX($B456,Einstellungen!$B$3),0,IFERROR(SUMPRODUCT(--(OFFSET(Konflikt!$G$4,MATCH($A456,Team!$A$5:$A$64,0),MAX($B456,Einstellungen!$B$3)-Einstellungen!$B$3,1,MIN($C456,Einstellungen!$B$4)-MAX($B456,Einstellungen!$B$3)+1)&gt;=2)),"?")))</f>
        <v/>
      </c>
      <c r="J456" s="15" t="str">
        <f aca="false">IF($A456="","",IF(OR($B456="",$C456=""),"Von und Bis eintragen",IF($C456&lt;$B456,"Bis liegt vor Von",IF(ISNA(MATCH($A456,Team!$A$5:$A$64,0)),"Name fehlt im Blatt Team",IF(N($H456)+N($I456)&gt;0,"Engpass – bitte absprechen",IF(OR($B456&lt;Einstellungen!$B$3,$C456&gt;Einstellungen!$B$4),"Teils außerhalb des Planungszeitraums","ok"))))))</f>
        <v/>
      </c>
    </row>
    <row r="457" customFormat="false" ht="15" hidden="false" customHeight="false" outlineLevel="0" collapsed="false">
      <c r="A457" s="11"/>
      <c r="B457" s="7"/>
      <c r="C457" s="7"/>
      <c r="D457" s="11"/>
      <c r="E457" s="11"/>
      <c r="F457" s="15" t="str">
        <f aca="false">IF($A457="","",IFERROR(INDEX(Team!$B$5:$B$64,MATCH($A457,Team!$A$5:$A$64,0)),"?"))</f>
        <v/>
      </c>
      <c r="G457" s="16" t="str">
        <f aca="false">IF(OR($A457="",$B457="",$C457="",$C457&lt;$B457),"",NETWORKDAYS($B457,$C457,Einstellungen!$I$7:$I$40))</f>
        <v/>
      </c>
      <c r="H457" s="16" t="str">
        <f aca="true">IF(OR($A457="",$B457="",$C457="",$C457&lt;$B457),"",IF(MIN($C457,Einstellungen!$B$4)&lt;MAX($B457,Einstellungen!$B$3),0,IFERROR(SUMPRODUCT(--(MOD(OFFSET(Konflikt!$G$4,MATCH($A457,Team!$A$5:$A$64,0),MAX($B457,Einstellungen!$B$3)-Einstellungen!$B$3,1,MIN($C457,Einstellungen!$B$4)-MAX($B457,Einstellungen!$B$3)+1),2)=1)),"?")))</f>
        <v/>
      </c>
      <c r="I457" s="16" t="str">
        <f aca="true">IF(OR($A457="",$B457="",$C457="",$C457&lt;$B457),"",IF(MIN($C457,Einstellungen!$B$4)&lt;MAX($B457,Einstellungen!$B$3),0,IFERROR(SUMPRODUCT(--(OFFSET(Konflikt!$G$4,MATCH($A457,Team!$A$5:$A$64,0),MAX($B457,Einstellungen!$B$3)-Einstellungen!$B$3,1,MIN($C457,Einstellungen!$B$4)-MAX($B457,Einstellungen!$B$3)+1)&gt;=2)),"?")))</f>
        <v/>
      </c>
      <c r="J457" s="15" t="str">
        <f aca="false">IF($A457="","",IF(OR($B457="",$C457=""),"Von und Bis eintragen",IF($C457&lt;$B457,"Bis liegt vor Von",IF(ISNA(MATCH($A457,Team!$A$5:$A$64,0)),"Name fehlt im Blatt Team",IF(N($H457)+N($I457)&gt;0,"Engpass – bitte absprechen",IF(OR($B457&lt;Einstellungen!$B$3,$C457&gt;Einstellungen!$B$4),"Teils außerhalb des Planungszeitraums","ok"))))))</f>
        <v/>
      </c>
    </row>
    <row r="458" customFormat="false" ht="15" hidden="false" customHeight="false" outlineLevel="0" collapsed="false">
      <c r="A458" s="11"/>
      <c r="B458" s="7"/>
      <c r="C458" s="7"/>
      <c r="D458" s="11"/>
      <c r="E458" s="11"/>
      <c r="F458" s="15" t="str">
        <f aca="false">IF($A458="","",IFERROR(INDEX(Team!$B$5:$B$64,MATCH($A458,Team!$A$5:$A$64,0)),"?"))</f>
        <v/>
      </c>
      <c r="G458" s="16" t="str">
        <f aca="false">IF(OR($A458="",$B458="",$C458="",$C458&lt;$B458),"",NETWORKDAYS($B458,$C458,Einstellungen!$I$7:$I$40))</f>
        <v/>
      </c>
      <c r="H458" s="16" t="str">
        <f aca="true">IF(OR($A458="",$B458="",$C458="",$C458&lt;$B458),"",IF(MIN($C458,Einstellungen!$B$4)&lt;MAX($B458,Einstellungen!$B$3),0,IFERROR(SUMPRODUCT(--(MOD(OFFSET(Konflikt!$G$4,MATCH($A458,Team!$A$5:$A$64,0),MAX($B458,Einstellungen!$B$3)-Einstellungen!$B$3,1,MIN($C458,Einstellungen!$B$4)-MAX($B458,Einstellungen!$B$3)+1),2)=1)),"?")))</f>
        <v/>
      </c>
      <c r="I458" s="16" t="str">
        <f aca="true">IF(OR($A458="",$B458="",$C458="",$C458&lt;$B458),"",IF(MIN($C458,Einstellungen!$B$4)&lt;MAX($B458,Einstellungen!$B$3),0,IFERROR(SUMPRODUCT(--(OFFSET(Konflikt!$G$4,MATCH($A458,Team!$A$5:$A$64,0),MAX($B458,Einstellungen!$B$3)-Einstellungen!$B$3,1,MIN($C458,Einstellungen!$B$4)-MAX($B458,Einstellungen!$B$3)+1)&gt;=2)),"?")))</f>
        <v/>
      </c>
      <c r="J458" s="15" t="str">
        <f aca="false">IF($A458="","",IF(OR($B458="",$C458=""),"Von und Bis eintragen",IF($C458&lt;$B458,"Bis liegt vor Von",IF(ISNA(MATCH($A458,Team!$A$5:$A$64,0)),"Name fehlt im Blatt Team",IF(N($H458)+N($I458)&gt;0,"Engpass – bitte absprechen",IF(OR($B458&lt;Einstellungen!$B$3,$C458&gt;Einstellungen!$B$4),"Teils außerhalb des Planungszeitraums","ok"))))))</f>
        <v/>
      </c>
    </row>
    <row r="459" customFormat="false" ht="15" hidden="false" customHeight="false" outlineLevel="0" collapsed="false">
      <c r="A459" s="11"/>
      <c r="B459" s="7"/>
      <c r="C459" s="7"/>
      <c r="D459" s="11"/>
      <c r="E459" s="11"/>
      <c r="F459" s="15" t="str">
        <f aca="false">IF($A459="","",IFERROR(INDEX(Team!$B$5:$B$64,MATCH($A459,Team!$A$5:$A$64,0)),"?"))</f>
        <v/>
      </c>
      <c r="G459" s="16" t="str">
        <f aca="false">IF(OR($A459="",$B459="",$C459="",$C459&lt;$B459),"",NETWORKDAYS($B459,$C459,Einstellungen!$I$7:$I$40))</f>
        <v/>
      </c>
      <c r="H459" s="16" t="str">
        <f aca="true">IF(OR($A459="",$B459="",$C459="",$C459&lt;$B459),"",IF(MIN($C459,Einstellungen!$B$4)&lt;MAX($B459,Einstellungen!$B$3),0,IFERROR(SUMPRODUCT(--(MOD(OFFSET(Konflikt!$G$4,MATCH($A459,Team!$A$5:$A$64,0),MAX($B459,Einstellungen!$B$3)-Einstellungen!$B$3,1,MIN($C459,Einstellungen!$B$4)-MAX($B459,Einstellungen!$B$3)+1),2)=1)),"?")))</f>
        <v/>
      </c>
      <c r="I459" s="16" t="str">
        <f aca="true">IF(OR($A459="",$B459="",$C459="",$C459&lt;$B459),"",IF(MIN($C459,Einstellungen!$B$4)&lt;MAX($B459,Einstellungen!$B$3),0,IFERROR(SUMPRODUCT(--(OFFSET(Konflikt!$G$4,MATCH($A459,Team!$A$5:$A$64,0),MAX($B459,Einstellungen!$B$3)-Einstellungen!$B$3,1,MIN($C459,Einstellungen!$B$4)-MAX($B459,Einstellungen!$B$3)+1)&gt;=2)),"?")))</f>
        <v/>
      </c>
      <c r="J459" s="15" t="str">
        <f aca="false">IF($A459="","",IF(OR($B459="",$C459=""),"Von und Bis eintragen",IF($C459&lt;$B459,"Bis liegt vor Von",IF(ISNA(MATCH($A459,Team!$A$5:$A$64,0)),"Name fehlt im Blatt Team",IF(N($H459)+N($I459)&gt;0,"Engpass – bitte absprechen",IF(OR($B459&lt;Einstellungen!$B$3,$C459&gt;Einstellungen!$B$4),"Teils außerhalb des Planungszeitraums","ok"))))))</f>
        <v/>
      </c>
    </row>
    <row r="460" customFormat="false" ht="15" hidden="false" customHeight="false" outlineLevel="0" collapsed="false">
      <c r="A460" s="11"/>
      <c r="B460" s="7"/>
      <c r="C460" s="7"/>
      <c r="D460" s="11"/>
      <c r="E460" s="11"/>
      <c r="F460" s="15" t="str">
        <f aca="false">IF($A460="","",IFERROR(INDEX(Team!$B$5:$B$64,MATCH($A460,Team!$A$5:$A$64,0)),"?"))</f>
        <v/>
      </c>
      <c r="G460" s="16" t="str">
        <f aca="false">IF(OR($A460="",$B460="",$C460="",$C460&lt;$B460),"",NETWORKDAYS($B460,$C460,Einstellungen!$I$7:$I$40))</f>
        <v/>
      </c>
      <c r="H460" s="16" t="str">
        <f aca="true">IF(OR($A460="",$B460="",$C460="",$C460&lt;$B460),"",IF(MIN($C460,Einstellungen!$B$4)&lt;MAX($B460,Einstellungen!$B$3),0,IFERROR(SUMPRODUCT(--(MOD(OFFSET(Konflikt!$G$4,MATCH($A460,Team!$A$5:$A$64,0),MAX($B460,Einstellungen!$B$3)-Einstellungen!$B$3,1,MIN($C460,Einstellungen!$B$4)-MAX($B460,Einstellungen!$B$3)+1),2)=1)),"?")))</f>
        <v/>
      </c>
      <c r="I460" s="16" t="str">
        <f aca="true">IF(OR($A460="",$B460="",$C460="",$C460&lt;$B460),"",IF(MIN($C460,Einstellungen!$B$4)&lt;MAX($B460,Einstellungen!$B$3),0,IFERROR(SUMPRODUCT(--(OFFSET(Konflikt!$G$4,MATCH($A460,Team!$A$5:$A$64,0),MAX($B460,Einstellungen!$B$3)-Einstellungen!$B$3,1,MIN($C460,Einstellungen!$B$4)-MAX($B460,Einstellungen!$B$3)+1)&gt;=2)),"?")))</f>
        <v/>
      </c>
      <c r="J460" s="15" t="str">
        <f aca="false">IF($A460="","",IF(OR($B460="",$C460=""),"Von und Bis eintragen",IF($C460&lt;$B460,"Bis liegt vor Von",IF(ISNA(MATCH($A460,Team!$A$5:$A$64,0)),"Name fehlt im Blatt Team",IF(N($H460)+N($I460)&gt;0,"Engpass – bitte absprechen",IF(OR($B460&lt;Einstellungen!$B$3,$C460&gt;Einstellungen!$B$4),"Teils außerhalb des Planungszeitraums","ok"))))))</f>
        <v/>
      </c>
    </row>
    <row r="461" customFormat="false" ht="15" hidden="false" customHeight="false" outlineLevel="0" collapsed="false">
      <c r="A461" s="11"/>
      <c r="B461" s="7"/>
      <c r="C461" s="7"/>
      <c r="D461" s="11"/>
      <c r="E461" s="11"/>
      <c r="F461" s="15" t="str">
        <f aca="false">IF($A461="","",IFERROR(INDEX(Team!$B$5:$B$64,MATCH($A461,Team!$A$5:$A$64,0)),"?"))</f>
        <v/>
      </c>
      <c r="G461" s="16" t="str">
        <f aca="false">IF(OR($A461="",$B461="",$C461="",$C461&lt;$B461),"",NETWORKDAYS($B461,$C461,Einstellungen!$I$7:$I$40))</f>
        <v/>
      </c>
      <c r="H461" s="16" t="str">
        <f aca="true">IF(OR($A461="",$B461="",$C461="",$C461&lt;$B461),"",IF(MIN($C461,Einstellungen!$B$4)&lt;MAX($B461,Einstellungen!$B$3),0,IFERROR(SUMPRODUCT(--(MOD(OFFSET(Konflikt!$G$4,MATCH($A461,Team!$A$5:$A$64,0),MAX($B461,Einstellungen!$B$3)-Einstellungen!$B$3,1,MIN($C461,Einstellungen!$B$4)-MAX($B461,Einstellungen!$B$3)+1),2)=1)),"?")))</f>
        <v/>
      </c>
      <c r="I461" s="16" t="str">
        <f aca="true">IF(OR($A461="",$B461="",$C461="",$C461&lt;$B461),"",IF(MIN($C461,Einstellungen!$B$4)&lt;MAX($B461,Einstellungen!$B$3),0,IFERROR(SUMPRODUCT(--(OFFSET(Konflikt!$G$4,MATCH($A461,Team!$A$5:$A$64,0),MAX($B461,Einstellungen!$B$3)-Einstellungen!$B$3,1,MIN($C461,Einstellungen!$B$4)-MAX($B461,Einstellungen!$B$3)+1)&gt;=2)),"?")))</f>
        <v/>
      </c>
      <c r="J461" s="15" t="str">
        <f aca="false">IF($A461="","",IF(OR($B461="",$C461=""),"Von und Bis eintragen",IF($C461&lt;$B461,"Bis liegt vor Von",IF(ISNA(MATCH($A461,Team!$A$5:$A$64,0)),"Name fehlt im Blatt Team",IF(N($H461)+N($I461)&gt;0,"Engpass – bitte absprechen",IF(OR($B461&lt;Einstellungen!$B$3,$C461&gt;Einstellungen!$B$4),"Teils außerhalb des Planungszeitraums","ok"))))))</f>
        <v/>
      </c>
    </row>
    <row r="462" customFormat="false" ht="15" hidden="false" customHeight="false" outlineLevel="0" collapsed="false">
      <c r="A462" s="11"/>
      <c r="B462" s="7"/>
      <c r="C462" s="7"/>
      <c r="D462" s="11"/>
      <c r="E462" s="11"/>
      <c r="F462" s="15" t="str">
        <f aca="false">IF($A462="","",IFERROR(INDEX(Team!$B$5:$B$64,MATCH($A462,Team!$A$5:$A$64,0)),"?"))</f>
        <v/>
      </c>
      <c r="G462" s="16" t="str">
        <f aca="false">IF(OR($A462="",$B462="",$C462="",$C462&lt;$B462),"",NETWORKDAYS($B462,$C462,Einstellungen!$I$7:$I$40))</f>
        <v/>
      </c>
      <c r="H462" s="16" t="str">
        <f aca="true">IF(OR($A462="",$B462="",$C462="",$C462&lt;$B462),"",IF(MIN($C462,Einstellungen!$B$4)&lt;MAX($B462,Einstellungen!$B$3),0,IFERROR(SUMPRODUCT(--(MOD(OFFSET(Konflikt!$G$4,MATCH($A462,Team!$A$5:$A$64,0),MAX($B462,Einstellungen!$B$3)-Einstellungen!$B$3,1,MIN($C462,Einstellungen!$B$4)-MAX($B462,Einstellungen!$B$3)+1),2)=1)),"?")))</f>
        <v/>
      </c>
      <c r="I462" s="16" t="str">
        <f aca="true">IF(OR($A462="",$B462="",$C462="",$C462&lt;$B462),"",IF(MIN($C462,Einstellungen!$B$4)&lt;MAX($B462,Einstellungen!$B$3),0,IFERROR(SUMPRODUCT(--(OFFSET(Konflikt!$G$4,MATCH($A462,Team!$A$5:$A$64,0),MAX($B462,Einstellungen!$B$3)-Einstellungen!$B$3,1,MIN($C462,Einstellungen!$B$4)-MAX($B462,Einstellungen!$B$3)+1)&gt;=2)),"?")))</f>
        <v/>
      </c>
      <c r="J462" s="15" t="str">
        <f aca="false">IF($A462="","",IF(OR($B462="",$C462=""),"Von und Bis eintragen",IF($C462&lt;$B462,"Bis liegt vor Von",IF(ISNA(MATCH($A462,Team!$A$5:$A$64,0)),"Name fehlt im Blatt Team",IF(N($H462)+N($I462)&gt;0,"Engpass – bitte absprechen",IF(OR($B462&lt;Einstellungen!$B$3,$C462&gt;Einstellungen!$B$4),"Teils außerhalb des Planungszeitraums","ok"))))))</f>
        <v/>
      </c>
    </row>
    <row r="463" customFormat="false" ht="15" hidden="false" customHeight="false" outlineLevel="0" collapsed="false">
      <c r="A463" s="11"/>
      <c r="B463" s="7"/>
      <c r="C463" s="7"/>
      <c r="D463" s="11"/>
      <c r="E463" s="11"/>
      <c r="F463" s="15" t="str">
        <f aca="false">IF($A463="","",IFERROR(INDEX(Team!$B$5:$B$64,MATCH($A463,Team!$A$5:$A$64,0)),"?"))</f>
        <v/>
      </c>
      <c r="G463" s="16" t="str">
        <f aca="false">IF(OR($A463="",$B463="",$C463="",$C463&lt;$B463),"",NETWORKDAYS($B463,$C463,Einstellungen!$I$7:$I$40))</f>
        <v/>
      </c>
      <c r="H463" s="16" t="str">
        <f aca="true">IF(OR($A463="",$B463="",$C463="",$C463&lt;$B463),"",IF(MIN($C463,Einstellungen!$B$4)&lt;MAX($B463,Einstellungen!$B$3),0,IFERROR(SUMPRODUCT(--(MOD(OFFSET(Konflikt!$G$4,MATCH($A463,Team!$A$5:$A$64,0),MAX($B463,Einstellungen!$B$3)-Einstellungen!$B$3,1,MIN($C463,Einstellungen!$B$4)-MAX($B463,Einstellungen!$B$3)+1),2)=1)),"?")))</f>
        <v/>
      </c>
      <c r="I463" s="16" t="str">
        <f aca="true">IF(OR($A463="",$B463="",$C463="",$C463&lt;$B463),"",IF(MIN($C463,Einstellungen!$B$4)&lt;MAX($B463,Einstellungen!$B$3),0,IFERROR(SUMPRODUCT(--(OFFSET(Konflikt!$G$4,MATCH($A463,Team!$A$5:$A$64,0),MAX($B463,Einstellungen!$B$3)-Einstellungen!$B$3,1,MIN($C463,Einstellungen!$B$4)-MAX($B463,Einstellungen!$B$3)+1)&gt;=2)),"?")))</f>
        <v/>
      </c>
      <c r="J463" s="15" t="str">
        <f aca="false">IF($A463="","",IF(OR($B463="",$C463=""),"Von und Bis eintragen",IF($C463&lt;$B463,"Bis liegt vor Von",IF(ISNA(MATCH($A463,Team!$A$5:$A$64,0)),"Name fehlt im Blatt Team",IF(N($H463)+N($I463)&gt;0,"Engpass – bitte absprechen",IF(OR($B463&lt;Einstellungen!$B$3,$C463&gt;Einstellungen!$B$4),"Teils außerhalb des Planungszeitraums","ok"))))))</f>
        <v/>
      </c>
    </row>
    <row r="464" customFormat="false" ht="15" hidden="false" customHeight="false" outlineLevel="0" collapsed="false">
      <c r="A464" s="11"/>
      <c r="B464" s="7"/>
      <c r="C464" s="7"/>
      <c r="D464" s="11"/>
      <c r="E464" s="11"/>
      <c r="F464" s="15" t="str">
        <f aca="false">IF($A464="","",IFERROR(INDEX(Team!$B$5:$B$64,MATCH($A464,Team!$A$5:$A$64,0)),"?"))</f>
        <v/>
      </c>
      <c r="G464" s="16" t="str">
        <f aca="false">IF(OR($A464="",$B464="",$C464="",$C464&lt;$B464),"",NETWORKDAYS($B464,$C464,Einstellungen!$I$7:$I$40))</f>
        <v/>
      </c>
      <c r="H464" s="16" t="str">
        <f aca="true">IF(OR($A464="",$B464="",$C464="",$C464&lt;$B464),"",IF(MIN($C464,Einstellungen!$B$4)&lt;MAX($B464,Einstellungen!$B$3),0,IFERROR(SUMPRODUCT(--(MOD(OFFSET(Konflikt!$G$4,MATCH($A464,Team!$A$5:$A$64,0),MAX($B464,Einstellungen!$B$3)-Einstellungen!$B$3,1,MIN($C464,Einstellungen!$B$4)-MAX($B464,Einstellungen!$B$3)+1),2)=1)),"?")))</f>
        <v/>
      </c>
      <c r="I464" s="16" t="str">
        <f aca="true">IF(OR($A464="",$B464="",$C464="",$C464&lt;$B464),"",IF(MIN($C464,Einstellungen!$B$4)&lt;MAX($B464,Einstellungen!$B$3),0,IFERROR(SUMPRODUCT(--(OFFSET(Konflikt!$G$4,MATCH($A464,Team!$A$5:$A$64,0),MAX($B464,Einstellungen!$B$3)-Einstellungen!$B$3,1,MIN($C464,Einstellungen!$B$4)-MAX($B464,Einstellungen!$B$3)+1)&gt;=2)),"?")))</f>
        <v/>
      </c>
      <c r="J464" s="15" t="str">
        <f aca="false">IF($A464="","",IF(OR($B464="",$C464=""),"Von und Bis eintragen",IF($C464&lt;$B464,"Bis liegt vor Von",IF(ISNA(MATCH($A464,Team!$A$5:$A$64,0)),"Name fehlt im Blatt Team",IF(N($H464)+N($I464)&gt;0,"Engpass – bitte absprechen",IF(OR($B464&lt;Einstellungen!$B$3,$C464&gt;Einstellungen!$B$4),"Teils außerhalb des Planungszeitraums","ok"))))))</f>
        <v/>
      </c>
    </row>
    <row r="465" customFormat="false" ht="15" hidden="false" customHeight="false" outlineLevel="0" collapsed="false">
      <c r="A465" s="11"/>
      <c r="B465" s="7"/>
      <c r="C465" s="7"/>
      <c r="D465" s="11"/>
      <c r="E465" s="11"/>
      <c r="F465" s="15" t="str">
        <f aca="false">IF($A465="","",IFERROR(INDEX(Team!$B$5:$B$64,MATCH($A465,Team!$A$5:$A$64,0)),"?"))</f>
        <v/>
      </c>
      <c r="G465" s="16" t="str">
        <f aca="false">IF(OR($A465="",$B465="",$C465="",$C465&lt;$B465),"",NETWORKDAYS($B465,$C465,Einstellungen!$I$7:$I$40))</f>
        <v/>
      </c>
      <c r="H465" s="16" t="str">
        <f aca="true">IF(OR($A465="",$B465="",$C465="",$C465&lt;$B465),"",IF(MIN($C465,Einstellungen!$B$4)&lt;MAX($B465,Einstellungen!$B$3),0,IFERROR(SUMPRODUCT(--(MOD(OFFSET(Konflikt!$G$4,MATCH($A465,Team!$A$5:$A$64,0),MAX($B465,Einstellungen!$B$3)-Einstellungen!$B$3,1,MIN($C465,Einstellungen!$B$4)-MAX($B465,Einstellungen!$B$3)+1),2)=1)),"?")))</f>
        <v/>
      </c>
      <c r="I465" s="16" t="str">
        <f aca="true">IF(OR($A465="",$B465="",$C465="",$C465&lt;$B465),"",IF(MIN($C465,Einstellungen!$B$4)&lt;MAX($B465,Einstellungen!$B$3),0,IFERROR(SUMPRODUCT(--(OFFSET(Konflikt!$G$4,MATCH($A465,Team!$A$5:$A$64,0),MAX($B465,Einstellungen!$B$3)-Einstellungen!$B$3,1,MIN($C465,Einstellungen!$B$4)-MAX($B465,Einstellungen!$B$3)+1)&gt;=2)),"?")))</f>
        <v/>
      </c>
      <c r="J465" s="15" t="str">
        <f aca="false">IF($A465="","",IF(OR($B465="",$C465=""),"Von und Bis eintragen",IF($C465&lt;$B465,"Bis liegt vor Von",IF(ISNA(MATCH($A465,Team!$A$5:$A$64,0)),"Name fehlt im Blatt Team",IF(N($H465)+N($I465)&gt;0,"Engpass – bitte absprechen",IF(OR($B465&lt;Einstellungen!$B$3,$C465&gt;Einstellungen!$B$4),"Teils außerhalb des Planungszeitraums","ok"))))))</f>
        <v/>
      </c>
    </row>
    <row r="466" customFormat="false" ht="15" hidden="false" customHeight="false" outlineLevel="0" collapsed="false">
      <c r="A466" s="11"/>
      <c r="B466" s="7"/>
      <c r="C466" s="7"/>
      <c r="D466" s="11"/>
      <c r="E466" s="11"/>
      <c r="F466" s="15" t="str">
        <f aca="false">IF($A466="","",IFERROR(INDEX(Team!$B$5:$B$64,MATCH($A466,Team!$A$5:$A$64,0)),"?"))</f>
        <v/>
      </c>
      <c r="G466" s="16" t="str">
        <f aca="false">IF(OR($A466="",$B466="",$C466="",$C466&lt;$B466),"",NETWORKDAYS($B466,$C466,Einstellungen!$I$7:$I$40))</f>
        <v/>
      </c>
      <c r="H466" s="16" t="str">
        <f aca="true">IF(OR($A466="",$B466="",$C466="",$C466&lt;$B466),"",IF(MIN($C466,Einstellungen!$B$4)&lt;MAX($B466,Einstellungen!$B$3),0,IFERROR(SUMPRODUCT(--(MOD(OFFSET(Konflikt!$G$4,MATCH($A466,Team!$A$5:$A$64,0),MAX($B466,Einstellungen!$B$3)-Einstellungen!$B$3,1,MIN($C466,Einstellungen!$B$4)-MAX($B466,Einstellungen!$B$3)+1),2)=1)),"?")))</f>
        <v/>
      </c>
      <c r="I466" s="16" t="str">
        <f aca="true">IF(OR($A466="",$B466="",$C466="",$C466&lt;$B466),"",IF(MIN($C466,Einstellungen!$B$4)&lt;MAX($B466,Einstellungen!$B$3),0,IFERROR(SUMPRODUCT(--(OFFSET(Konflikt!$G$4,MATCH($A466,Team!$A$5:$A$64,0),MAX($B466,Einstellungen!$B$3)-Einstellungen!$B$3,1,MIN($C466,Einstellungen!$B$4)-MAX($B466,Einstellungen!$B$3)+1)&gt;=2)),"?")))</f>
        <v/>
      </c>
      <c r="J466" s="15" t="str">
        <f aca="false">IF($A466="","",IF(OR($B466="",$C466=""),"Von und Bis eintragen",IF($C466&lt;$B466,"Bis liegt vor Von",IF(ISNA(MATCH($A466,Team!$A$5:$A$64,0)),"Name fehlt im Blatt Team",IF(N($H466)+N($I466)&gt;0,"Engpass – bitte absprechen",IF(OR($B466&lt;Einstellungen!$B$3,$C466&gt;Einstellungen!$B$4),"Teils außerhalb des Planungszeitraums","ok"))))))</f>
        <v/>
      </c>
    </row>
    <row r="467" customFormat="false" ht="15" hidden="false" customHeight="false" outlineLevel="0" collapsed="false">
      <c r="A467" s="11"/>
      <c r="B467" s="7"/>
      <c r="C467" s="7"/>
      <c r="D467" s="11"/>
      <c r="E467" s="11"/>
      <c r="F467" s="15" t="str">
        <f aca="false">IF($A467="","",IFERROR(INDEX(Team!$B$5:$B$64,MATCH($A467,Team!$A$5:$A$64,0)),"?"))</f>
        <v/>
      </c>
      <c r="G467" s="16" t="str">
        <f aca="false">IF(OR($A467="",$B467="",$C467="",$C467&lt;$B467),"",NETWORKDAYS($B467,$C467,Einstellungen!$I$7:$I$40))</f>
        <v/>
      </c>
      <c r="H467" s="16" t="str">
        <f aca="true">IF(OR($A467="",$B467="",$C467="",$C467&lt;$B467),"",IF(MIN($C467,Einstellungen!$B$4)&lt;MAX($B467,Einstellungen!$B$3),0,IFERROR(SUMPRODUCT(--(MOD(OFFSET(Konflikt!$G$4,MATCH($A467,Team!$A$5:$A$64,0),MAX($B467,Einstellungen!$B$3)-Einstellungen!$B$3,1,MIN($C467,Einstellungen!$B$4)-MAX($B467,Einstellungen!$B$3)+1),2)=1)),"?")))</f>
        <v/>
      </c>
      <c r="I467" s="16" t="str">
        <f aca="true">IF(OR($A467="",$B467="",$C467="",$C467&lt;$B467),"",IF(MIN($C467,Einstellungen!$B$4)&lt;MAX($B467,Einstellungen!$B$3),0,IFERROR(SUMPRODUCT(--(OFFSET(Konflikt!$G$4,MATCH($A467,Team!$A$5:$A$64,0),MAX($B467,Einstellungen!$B$3)-Einstellungen!$B$3,1,MIN($C467,Einstellungen!$B$4)-MAX($B467,Einstellungen!$B$3)+1)&gt;=2)),"?")))</f>
        <v/>
      </c>
      <c r="J467" s="15" t="str">
        <f aca="false">IF($A467="","",IF(OR($B467="",$C467=""),"Von und Bis eintragen",IF($C467&lt;$B467,"Bis liegt vor Von",IF(ISNA(MATCH($A467,Team!$A$5:$A$64,0)),"Name fehlt im Blatt Team",IF(N($H467)+N($I467)&gt;0,"Engpass – bitte absprechen",IF(OR($B467&lt;Einstellungen!$B$3,$C467&gt;Einstellungen!$B$4),"Teils außerhalb des Planungszeitraums","ok"))))))</f>
        <v/>
      </c>
    </row>
    <row r="468" customFormat="false" ht="15" hidden="false" customHeight="false" outlineLevel="0" collapsed="false">
      <c r="A468" s="11"/>
      <c r="B468" s="7"/>
      <c r="C468" s="7"/>
      <c r="D468" s="11"/>
      <c r="E468" s="11"/>
      <c r="F468" s="15" t="str">
        <f aca="false">IF($A468="","",IFERROR(INDEX(Team!$B$5:$B$64,MATCH($A468,Team!$A$5:$A$64,0)),"?"))</f>
        <v/>
      </c>
      <c r="G468" s="16" t="str">
        <f aca="false">IF(OR($A468="",$B468="",$C468="",$C468&lt;$B468),"",NETWORKDAYS($B468,$C468,Einstellungen!$I$7:$I$40))</f>
        <v/>
      </c>
      <c r="H468" s="16" t="str">
        <f aca="true">IF(OR($A468="",$B468="",$C468="",$C468&lt;$B468),"",IF(MIN($C468,Einstellungen!$B$4)&lt;MAX($B468,Einstellungen!$B$3),0,IFERROR(SUMPRODUCT(--(MOD(OFFSET(Konflikt!$G$4,MATCH($A468,Team!$A$5:$A$64,0),MAX($B468,Einstellungen!$B$3)-Einstellungen!$B$3,1,MIN($C468,Einstellungen!$B$4)-MAX($B468,Einstellungen!$B$3)+1),2)=1)),"?")))</f>
        <v/>
      </c>
      <c r="I468" s="16" t="str">
        <f aca="true">IF(OR($A468="",$B468="",$C468="",$C468&lt;$B468),"",IF(MIN($C468,Einstellungen!$B$4)&lt;MAX($B468,Einstellungen!$B$3),0,IFERROR(SUMPRODUCT(--(OFFSET(Konflikt!$G$4,MATCH($A468,Team!$A$5:$A$64,0),MAX($B468,Einstellungen!$B$3)-Einstellungen!$B$3,1,MIN($C468,Einstellungen!$B$4)-MAX($B468,Einstellungen!$B$3)+1)&gt;=2)),"?")))</f>
        <v/>
      </c>
      <c r="J468" s="15" t="str">
        <f aca="false">IF($A468="","",IF(OR($B468="",$C468=""),"Von und Bis eintragen",IF($C468&lt;$B468,"Bis liegt vor Von",IF(ISNA(MATCH($A468,Team!$A$5:$A$64,0)),"Name fehlt im Blatt Team",IF(N($H468)+N($I468)&gt;0,"Engpass – bitte absprechen",IF(OR($B468&lt;Einstellungen!$B$3,$C468&gt;Einstellungen!$B$4),"Teils außerhalb des Planungszeitraums","ok"))))))</f>
        <v/>
      </c>
    </row>
    <row r="469" customFormat="false" ht="15" hidden="false" customHeight="false" outlineLevel="0" collapsed="false">
      <c r="A469" s="11"/>
      <c r="B469" s="7"/>
      <c r="C469" s="7"/>
      <c r="D469" s="11"/>
      <c r="E469" s="11"/>
      <c r="F469" s="15" t="str">
        <f aca="false">IF($A469="","",IFERROR(INDEX(Team!$B$5:$B$64,MATCH($A469,Team!$A$5:$A$64,0)),"?"))</f>
        <v/>
      </c>
      <c r="G469" s="16" t="str">
        <f aca="false">IF(OR($A469="",$B469="",$C469="",$C469&lt;$B469),"",NETWORKDAYS($B469,$C469,Einstellungen!$I$7:$I$40))</f>
        <v/>
      </c>
      <c r="H469" s="16" t="str">
        <f aca="true">IF(OR($A469="",$B469="",$C469="",$C469&lt;$B469),"",IF(MIN($C469,Einstellungen!$B$4)&lt;MAX($B469,Einstellungen!$B$3),0,IFERROR(SUMPRODUCT(--(MOD(OFFSET(Konflikt!$G$4,MATCH($A469,Team!$A$5:$A$64,0),MAX($B469,Einstellungen!$B$3)-Einstellungen!$B$3,1,MIN($C469,Einstellungen!$B$4)-MAX($B469,Einstellungen!$B$3)+1),2)=1)),"?")))</f>
        <v/>
      </c>
      <c r="I469" s="16" t="str">
        <f aca="true">IF(OR($A469="",$B469="",$C469="",$C469&lt;$B469),"",IF(MIN($C469,Einstellungen!$B$4)&lt;MAX($B469,Einstellungen!$B$3),0,IFERROR(SUMPRODUCT(--(OFFSET(Konflikt!$G$4,MATCH($A469,Team!$A$5:$A$64,0),MAX($B469,Einstellungen!$B$3)-Einstellungen!$B$3,1,MIN($C469,Einstellungen!$B$4)-MAX($B469,Einstellungen!$B$3)+1)&gt;=2)),"?")))</f>
        <v/>
      </c>
      <c r="J469" s="15" t="str">
        <f aca="false">IF($A469="","",IF(OR($B469="",$C469=""),"Von und Bis eintragen",IF($C469&lt;$B469,"Bis liegt vor Von",IF(ISNA(MATCH($A469,Team!$A$5:$A$64,0)),"Name fehlt im Blatt Team",IF(N($H469)+N($I469)&gt;0,"Engpass – bitte absprechen",IF(OR($B469&lt;Einstellungen!$B$3,$C469&gt;Einstellungen!$B$4),"Teils außerhalb des Planungszeitraums","ok"))))))</f>
        <v/>
      </c>
    </row>
    <row r="470" customFormat="false" ht="15" hidden="false" customHeight="false" outlineLevel="0" collapsed="false">
      <c r="A470" s="11"/>
      <c r="B470" s="7"/>
      <c r="C470" s="7"/>
      <c r="D470" s="11"/>
      <c r="E470" s="11"/>
      <c r="F470" s="15" t="str">
        <f aca="false">IF($A470="","",IFERROR(INDEX(Team!$B$5:$B$64,MATCH($A470,Team!$A$5:$A$64,0)),"?"))</f>
        <v/>
      </c>
      <c r="G470" s="16" t="str">
        <f aca="false">IF(OR($A470="",$B470="",$C470="",$C470&lt;$B470),"",NETWORKDAYS($B470,$C470,Einstellungen!$I$7:$I$40))</f>
        <v/>
      </c>
      <c r="H470" s="16" t="str">
        <f aca="true">IF(OR($A470="",$B470="",$C470="",$C470&lt;$B470),"",IF(MIN($C470,Einstellungen!$B$4)&lt;MAX($B470,Einstellungen!$B$3),0,IFERROR(SUMPRODUCT(--(MOD(OFFSET(Konflikt!$G$4,MATCH($A470,Team!$A$5:$A$64,0),MAX($B470,Einstellungen!$B$3)-Einstellungen!$B$3,1,MIN($C470,Einstellungen!$B$4)-MAX($B470,Einstellungen!$B$3)+1),2)=1)),"?")))</f>
        <v/>
      </c>
      <c r="I470" s="16" t="str">
        <f aca="true">IF(OR($A470="",$B470="",$C470="",$C470&lt;$B470),"",IF(MIN($C470,Einstellungen!$B$4)&lt;MAX($B470,Einstellungen!$B$3),0,IFERROR(SUMPRODUCT(--(OFFSET(Konflikt!$G$4,MATCH($A470,Team!$A$5:$A$64,0),MAX($B470,Einstellungen!$B$3)-Einstellungen!$B$3,1,MIN($C470,Einstellungen!$B$4)-MAX($B470,Einstellungen!$B$3)+1)&gt;=2)),"?")))</f>
        <v/>
      </c>
      <c r="J470" s="15" t="str">
        <f aca="false">IF($A470="","",IF(OR($B470="",$C470=""),"Von und Bis eintragen",IF($C470&lt;$B470,"Bis liegt vor Von",IF(ISNA(MATCH($A470,Team!$A$5:$A$64,0)),"Name fehlt im Blatt Team",IF(N($H470)+N($I470)&gt;0,"Engpass – bitte absprechen",IF(OR($B470&lt;Einstellungen!$B$3,$C470&gt;Einstellungen!$B$4),"Teils außerhalb des Planungszeitraums","ok"))))))</f>
        <v/>
      </c>
    </row>
    <row r="471" customFormat="false" ht="15" hidden="false" customHeight="false" outlineLevel="0" collapsed="false">
      <c r="A471" s="11"/>
      <c r="B471" s="7"/>
      <c r="C471" s="7"/>
      <c r="D471" s="11"/>
      <c r="E471" s="11"/>
      <c r="F471" s="15" t="str">
        <f aca="false">IF($A471="","",IFERROR(INDEX(Team!$B$5:$B$64,MATCH($A471,Team!$A$5:$A$64,0)),"?"))</f>
        <v/>
      </c>
      <c r="G471" s="16" t="str">
        <f aca="false">IF(OR($A471="",$B471="",$C471="",$C471&lt;$B471),"",NETWORKDAYS($B471,$C471,Einstellungen!$I$7:$I$40))</f>
        <v/>
      </c>
      <c r="H471" s="16" t="str">
        <f aca="true">IF(OR($A471="",$B471="",$C471="",$C471&lt;$B471),"",IF(MIN($C471,Einstellungen!$B$4)&lt;MAX($B471,Einstellungen!$B$3),0,IFERROR(SUMPRODUCT(--(MOD(OFFSET(Konflikt!$G$4,MATCH($A471,Team!$A$5:$A$64,0),MAX($B471,Einstellungen!$B$3)-Einstellungen!$B$3,1,MIN($C471,Einstellungen!$B$4)-MAX($B471,Einstellungen!$B$3)+1),2)=1)),"?")))</f>
        <v/>
      </c>
      <c r="I471" s="16" t="str">
        <f aca="true">IF(OR($A471="",$B471="",$C471="",$C471&lt;$B471),"",IF(MIN($C471,Einstellungen!$B$4)&lt;MAX($B471,Einstellungen!$B$3),0,IFERROR(SUMPRODUCT(--(OFFSET(Konflikt!$G$4,MATCH($A471,Team!$A$5:$A$64,0),MAX($B471,Einstellungen!$B$3)-Einstellungen!$B$3,1,MIN($C471,Einstellungen!$B$4)-MAX($B471,Einstellungen!$B$3)+1)&gt;=2)),"?")))</f>
        <v/>
      </c>
      <c r="J471" s="15" t="str">
        <f aca="false">IF($A471="","",IF(OR($B471="",$C471=""),"Von und Bis eintragen",IF($C471&lt;$B471,"Bis liegt vor Von",IF(ISNA(MATCH($A471,Team!$A$5:$A$64,0)),"Name fehlt im Blatt Team",IF(N($H471)+N($I471)&gt;0,"Engpass – bitte absprechen",IF(OR($B471&lt;Einstellungen!$B$3,$C471&gt;Einstellungen!$B$4),"Teils außerhalb des Planungszeitraums","ok"))))))</f>
        <v/>
      </c>
    </row>
    <row r="472" customFormat="false" ht="15" hidden="false" customHeight="false" outlineLevel="0" collapsed="false">
      <c r="A472" s="11"/>
      <c r="B472" s="7"/>
      <c r="C472" s="7"/>
      <c r="D472" s="11"/>
      <c r="E472" s="11"/>
      <c r="F472" s="15" t="str">
        <f aca="false">IF($A472="","",IFERROR(INDEX(Team!$B$5:$B$64,MATCH($A472,Team!$A$5:$A$64,0)),"?"))</f>
        <v/>
      </c>
      <c r="G472" s="16" t="str">
        <f aca="false">IF(OR($A472="",$B472="",$C472="",$C472&lt;$B472),"",NETWORKDAYS($B472,$C472,Einstellungen!$I$7:$I$40))</f>
        <v/>
      </c>
      <c r="H472" s="16" t="str">
        <f aca="true">IF(OR($A472="",$B472="",$C472="",$C472&lt;$B472),"",IF(MIN($C472,Einstellungen!$B$4)&lt;MAX($B472,Einstellungen!$B$3),0,IFERROR(SUMPRODUCT(--(MOD(OFFSET(Konflikt!$G$4,MATCH($A472,Team!$A$5:$A$64,0),MAX($B472,Einstellungen!$B$3)-Einstellungen!$B$3,1,MIN($C472,Einstellungen!$B$4)-MAX($B472,Einstellungen!$B$3)+1),2)=1)),"?")))</f>
        <v/>
      </c>
      <c r="I472" s="16" t="str">
        <f aca="true">IF(OR($A472="",$B472="",$C472="",$C472&lt;$B472),"",IF(MIN($C472,Einstellungen!$B$4)&lt;MAX($B472,Einstellungen!$B$3),0,IFERROR(SUMPRODUCT(--(OFFSET(Konflikt!$G$4,MATCH($A472,Team!$A$5:$A$64,0),MAX($B472,Einstellungen!$B$3)-Einstellungen!$B$3,1,MIN($C472,Einstellungen!$B$4)-MAX($B472,Einstellungen!$B$3)+1)&gt;=2)),"?")))</f>
        <v/>
      </c>
      <c r="J472" s="15" t="str">
        <f aca="false">IF($A472="","",IF(OR($B472="",$C472=""),"Von und Bis eintragen",IF($C472&lt;$B472,"Bis liegt vor Von",IF(ISNA(MATCH($A472,Team!$A$5:$A$64,0)),"Name fehlt im Blatt Team",IF(N($H472)+N($I472)&gt;0,"Engpass – bitte absprechen",IF(OR($B472&lt;Einstellungen!$B$3,$C472&gt;Einstellungen!$B$4),"Teils außerhalb des Planungszeitraums","ok"))))))</f>
        <v/>
      </c>
    </row>
    <row r="473" customFormat="false" ht="15" hidden="false" customHeight="false" outlineLevel="0" collapsed="false">
      <c r="A473" s="11"/>
      <c r="B473" s="7"/>
      <c r="C473" s="7"/>
      <c r="D473" s="11"/>
      <c r="E473" s="11"/>
      <c r="F473" s="15" t="str">
        <f aca="false">IF($A473="","",IFERROR(INDEX(Team!$B$5:$B$64,MATCH($A473,Team!$A$5:$A$64,0)),"?"))</f>
        <v/>
      </c>
      <c r="G473" s="16" t="str">
        <f aca="false">IF(OR($A473="",$B473="",$C473="",$C473&lt;$B473),"",NETWORKDAYS($B473,$C473,Einstellungen!$I$7:$I$40))</f>
        <v/>
      </c>
      <c r="H473" s="16" t="str">
        <f aca="true">IF(OR($A473="",$B473="",$C473="",$C473&lt;$B473),"",IF(MIN($C473,Einstellungen!$B$4)&lt;MAX($B473,Einstellungen!$B$3),0,IFERROR(SUMPRODUCT(--(MOD(OFFSET(Konflikt!$G$4,MATCH($A473,Team!$A$5:$A$64,0),MAX($B473,Einstellungen!$B$3)-Einstellungen!$B$3,1,MIN($C473,Einstellungen!$B$4)-MAX($B473,Einstellungen!$B$3)+1),2)=1)),"?")))</f>
        <v/>
      </c>
      <c r="I473" s="16" t="str">
        <f aca="true">IF(OR($A473="",$B473="",$C473="",$C473&lt;$B473),"",IF(MIN($C473,Einstellungen!$B$4)&lt;MAX($B473,Einstellungen!$B$3),0,IFERROR(SUMPRODUCT(--(OFFSET(Konflikt!$G$4,MATCH($A473,Team!$A$5:$A$64,0),MAX($B473,Einstellungen!$B$3)-Einstellungen!$B$3,1,MIN($C473,Einstellungen!$B$4)-MAX($B473,Einstellungen!$B$3)+1)&gt;=2)),"?")))</f>
        <v/>
      </c>
      <c r="J473" s="15" t="str">
        <f aca="false">IF($A473="","",IF(OR($B473="",$C473=""),"Von und Bis eintragen",IF($C473&lt;$B473,"Bis liegt vor Von",IF(ISNA(MATCH($A473,Team!$A$5:$A$64,0)),"Name fehlt im Blatt Team",IF(N($H473)+N($I473)&gt;0,"Engpass – bitte absprechen",IF(OR($B473&lt;Einstellungen!$B$3,$C473&gt;Einstellungen!$B$4),"Teils außerhalb des Planungszeitraums","ok"))))))</f>
        <v/>
      </c>
    </row>
    <row r="474" customFormat="false" ht="15" hidden="false" customHeight="false" outlineLevel="0" collapsed="false">
      <c r="A474" s="11"/>
      <c r="B474" s="7"/>
      <c r="C474" s="7"/>
      <c r="D474" s="11"/>
      <c r="E474" s="11"/>
      <c r="F474" s="15" t="str">
        <f aca="false">IF($A474="","",IFERROR(INDEX(Team!$B$5:$B$64,MATCH($A474,Team!$A$5:$A$64,0)),"?"))</f>
        <v/>
      </c>
      <c r="G474" s="16" t="str">
        <f aca="false">IF(OR($A474="",$B474="",$C474="",$C474&lt;$B474),"",NETWORKDAYS($B474,$C474,Einstellungen!$I$7:$I$40))</f>
        <v/>
      </c>
      <c r="H474" s="16" t="str">
        <f aca="true">IF(OR($A474="",$B474="",$C474="",$C474&lt;$B474),"",IF(MIN($C474,Einstellungen!$B$4)&lt;MAX($B474,Einstellungen!$B$3),0,IFERROR(SUMPRODUCT(--(MOD(OFFSET(Konflikt!$G$4,MATCH($A474,Team!$A$5:$A$64,0),MAX($B474,Einstellungen!$B$3)-Einstellungen!$B$3,1,MIN($C474,Einstellungen!$B$4)-MAX($B474,Einstellungen!$B$3)+1),2)=1)),"?")))</f>
        <v/>
      </c>
      <c r="I474" s="16" t="str">
        <f aca="true">IF(OR($A474="",$B474="",$C474="",$C474&lt;$B474),"",IF(MIN($C474,Einstellungen!$B$4)&lt;MAX($B474,Einstellungen!$B$3),0,IFERROR(SUMPRODUCT(--(OFFSET(Konflikt!$G$4,MATCH($A474,Team!$A$5:$A$64,0),MAX($B474,Einstellungen!$B$3)-Einstellungen!$B$3,1,MIN($C474,Einstellungen!$B$4)-MAX($B474,Einstellungen!$B$3)+1)&gt;=2)),"?")))</f>
        <v/>
      </c>
      <c r="J474" s="15" t="str">
        <f aca="false">IF($A474="","",IF(OR($B474="",$C474=""),"Von und Bis eintragen",IF($C474&lt;$B474,"Bis liegt vor Von",IF(ISNA(MATCH($A474,Team!$A$5:$A$64,0)),"Name fehlt im Blatt Team",IF(N($H474)+N($I474)&gt;0,"Engpass – bitte absprechen",IF(OR($B474&lt;Einstellungen!$B$3,$C474&gt;Einstellungen!$B$4),"Teils außerhalb des Planungszeitraums","ok"))))))</f>
        <v/>
      </c>
    </row>
    <row r="475" customFormat="false" ht="15" hidden="false" customHeight="false" outlineLevel="0" collapsed="false">
      <c r="A475" s="11"/>
      <c r="B475" s="7"/>
      <c r="C475" s="7"/>
      <c r="D475" s="11"/>
      <c r="E475" s="11"/>
      <c r="F475" s="15" t="str">
        <f aca="false">IF($A475="","",IFERROR(INDEX(Team!$B$5:$B$64,MATCH($A475,Team!$A$5:$A$64,0)),"?"))</f>
        <v/>
      </c>
      <c r="G475" s="16" t="str">
        <f aca="false">IF(OR($A475="",$B475="",$C475="",$C475&lt;$B475),"",NETWORKDAYS($B475,$C475,Einstellungen!$I$7:$I$40))</f>
        <v/>
      </c>
      <c r="H475" s="16" t="str">
        <f aca="true">IF(OR($A475="",$B475="",$C475="",$C475&lt;$B475),"",IF(MIN($C475,Einstellungen!$B$4)&lt;MAX($B475,Einstellungen!$B$3),0,IFERROR(SUMPRODUCT(--(MOD(OFFSET(Konflikt!$G$4,MATCH($A475,Team!$A$5:$A$64,0),MAX($B475,Einstellungen!$B$3)-Einstellungen!$B$3,1,MIN($C475,Einstellungen!$B$4)-MAX($B475,Einstellungen!$B$3)+1),2)=1)),"?")))</f>
        <v/>
      </c>
      <c r="I475" s="16" t="str">
        <f aca="true">IF(OR($A475="",$B475="",$C475="",$C475&lt;$B475),"",IF(MIN($C475,Einstellungen!$B$4)&lt;MAX($B475,Einstellungen!$B$3),0,IFERROR(SUMPRODUCT(--(OFFSET(Konflikt!$G$4,MATCH($A475,Team!$A$5:$A$64,0),MAX($B475,Einstellungen!$B$3)-Einstellungen!$B$3,1,MIN($C475,Einstellungen!$B$4)-MAX($B475,Einstellungen!$B$3)+1)&gt;=2)),"?")))</f>
        <v/>
      </c>
      <c r="J475" s="15" t="str">
        <f aca="false">IF($A475="","",IF(OR($B475="",$C475=""),"Von und Bis eintragen",IF($C475&lt;$B475,"Bis liegt vor Von",IF(ISNA(MATCH($A475,Team!$A$5:$A$64,0)),"Name fehlt im Blatt Team",IF(N($H475)+N($I475)&gt;0,"Engpass – bitte absprechen",IF(OR($B475&lt;Einstellungen!$B$3,$C475&gt;Einstellungen!$B$4),"Teils außerhalb des Planungszeitraums","ok"))))))</f>
        <v/>
      </c>
    </row>
    <row r="476" customFormat="false" ht="15" hidden="false" customHeight="false" outlineLevel="0" collapsed="false">
      <c r="A476" s="11"/>
      <c r="B476" s="7"/>
      <c r="C476" s="7"/>
      <c r="D476" s="11"/>
      <c r="E476" s="11"/>
      <c r="F476" s="15" t="str">
        <f aca="false">IF($A476="","",IFERROR(INDEX(Team!$B$5:$B$64,MATCH($A476,Team!$A$5:$A$64,0)),"?"))</f>
        <v/>
      </c>
      <c r="G476" s="16" t="str">
        <f aca="false">IF(OR($A476="",$B476="",$C476="",$C476&lt;$B476),"",NETWORKDAYS($B476,$C476,Einstellungen!$I$7:$I$40))</f>
        <v/>
      </c>
      <c r="H476" s="16" t="str">
        <f aca="true">IF(OR($A476="",$B476="",$C476="",$C476&lt;$B476),"",IF(MIN($C476,Einstellungen!$B$4)&lt;MAX($B476,Einstellungen!$B$3),0,IFERROR(SUMPRODUCT(--(MOD(OFFSET(Konflikt!$G$4,MATCH($A476,Team!$A$5:$A$64,0),MAX($B476,Einstellungen!$B$3)-Einstellungen!$B$3,1,MIN($C476,Einstellungen!$B$4)-MAX($B476,Einstellungen!$B$3)+1),2)=1)),"?")))</f>
        <v/>
      </c>
      <c r="I476" s="16" t="str">
        <f aca="true">IF(OR($A476="",$B476="",$C476="",$C476&lt;$B476),"",IF(MIN($C476,Einstellungen!$B$4)&lt;MAX($B476,Einstellungen!$B$3),0,IFERROR(SUMPRODUCT(--(OFFSET(Konflikt!$G$4,MATCH($A476,Team!$A$5:$A$64,0),MAX($B476,Einstellungen!$B$3)-Einstellungen!$B$3,1,MIN($C476,Einstellungen!$B$4)-MAX($B476,Einstellungen!$B$3)+1)&gt;=2)),"?")))</f>
        <v/>
      </c>
      <c r="J476" s="15" t="str">
        <f aca="false">IF($A476="","",IF(OR($B476="",$C476=""),"Von und Bis eintragen",IF($C476&lt;$B476,"Bis liegt vor Von",IF(ISNA(MATCH($A476,Team!$A$5:$A$64,0)),"Name fehlt im Blatt Team",IF(N($H476)+N($I476)&gt;0,"Engpass – bitte absprechen",IF(OR($B476&lt;Einstellungen!$B$3,$C476&gt;Einstellungen!$B$4),"Teils außerhalb des Planungszeitraums","ok"))))))</f>
        <v/>
      </c>
    </row>
    <row r="477" customFormat="false" ht="15" hidden="false" customHeight="false" outlineLevel="0" collapsed="false">
      <c r="A477" s="11"/>
      <c r="B477" s="7"/>
      <c r="C477" s="7"/>
      <c r="D477" s="11"/>
      <c r="E477" s="11"/>
      <c r="F477" s="15" t="str">
        <f aca="false">IF($A477="","",IFERROR(INDEX(Team!$B$5:$B$64,MATCH($A477,Team!$A$5:$A$64,0)),"?"))</f>
        <v/>
      </c>
      <c r="G477" s="16" t="str">
        <f aca="false">IF(OR($A477="",$B477="",$C477="",$C477&lt;$B477),"",NETWORKDAYS($B477,$C477,Einstellungen!$I$7:$I$40))</f>
        <v/>
      </c>
      <c r="H477" s="16" t="str">
        <f aca="true">IF(OR($A477="",$B477="",$C477="",$C477&lt;$B477),"",IF(MIN($C477,Einstellungen!$B$4)&lt;MAX($B477,Einstellungen!$B$3),0,IFERROR(SUMPRODUCT(--(MOD(OFFSET(Konflikt!$G$4,MATCH($A477,Team!$A$5:$A$64,0),MAX($B477,Einstellungen!$B$3)-Einstellungen!$B$3,1,MIN($C477,Einstellungen!$B$4)-MAX($B477,Einstellungen!$B$3)+1),2)=1)),"?")))</f>
        <v/>
      </c>
      <c r="I477" s="16" t="str">
        <f aca="true">IF(OR($A477="",$B477="",$C477="",$C477&lt;$B477),"",IF(MIN($C477,Einstellungen!$B$4)&lt;MAX($B477,Einstellungen!$B$3),0,IFERROR(SUMPRODUCT(--(OFFSET(Konflikt!$G$4,MATCH($A477,Team!$A$5:$A$64,0),MAX($B477,Einstellungen!$B$3)-Einstellungen!$B$3,1,MIN($C477,Einstellungen!$B$4)-MAX($B477,Einstellungen!$B$3)+1)&gt;=2)),"?")))</f>
        <v/>
      </c>
      <c r="J477" s="15" t="str">
        <f aca="false">IF($A477="","",IF(OR($B477="",$C477=""),"Von und Bis eintragen",IF($C477&lt;$B477,"Bis liegt vor Von",IF(ISNA(MATCH($A477,Team!$A$5:$A$64,0)),"Name fehlt im Blatt Team",IF(N($H477)+N($I477)&gt;0,"Engpass – bitte absprechen",IF(OR($B477&lt;Einstellungen!$B$3,$C477&gt;Einstellungen!$B$4),"Teils außerhalb des Planungszeitraums","ok"))))))</f>
        <v/>
      </c>
    </row>
    <row r="478" customFormat="false" ht="15" hidden="false" customHeight="false" outlineLevel="0" collapsed="false">
      <c r="A478" s="11"/>
      <c r="B478" s="7"/>
      <c r="C478" s="7"/>
      <c r="D478" s="11"/>
      <c r="E478" s="11"/>
      <c r="F478" s="15" t="str">
        <f aca="false">IF($A478="","",IFERROR(INDEX(Team!$B$5:$B$64,MATCH($A478,Team!$A$5:$A$64,0)),"?"))</f>
        <v/>
      </c>
      <c r="G478" s="16" t="str">
        <f aca="false">IF(OR($A478="",$B478="",$C478="",$C478&lt;$B478),"",NETWORKDAYS($B478,$C478,Einstellungen!$I$7:$I$40))</f>
        <v/>
      </c>
      <c r="H478" s="16" t="str">
        <f aca="true">IF(OR($A478="",$B478="",$C478="",$C478&lt;$B478),"",IF(MIN($C478,Einstellungen!$B$4)&lt;MAX($B478,Einstellungen!$B$3),0,IFERROR(SUMPRODUCT(--(MOD(OFFSET(Konflikt!$G$4,MATCH($A478,Team!$A$5:$A$64,0),MAX($B478,Einstellungen!$B$3)-Einstellungen!$B$3,1,MIN($C478,Einstellungen!$B$4)-MAX($B478,Einstellungen!$B$3)+1),2)=1)),"?")))</f>
        <v/>
      </c>
      <c r="I478" s="16" t="str">
        <f aca="true">IF(OR($A478="",$B478="",$C478="",$C478&lt;$B478),"",IF(MIN($C478,Einstellungen!$B$4)&lt;MAX($B478,Einstellungen!$B$3),0,IFERROR(SUMPRODUCT(--(OFFSET(Konflikt!$G$4,MATCH($A478,Team!$A$5:$A$64,0),MAX($B478,Einstellungen!$B$3)-Einstellungen!$B$3,1,MIN($C478,Einstellungen!$B$4)-MAX($B478,Einstellungen!$B$3)+1)&gt;=2)),"?")))</f>
        <v/>
      </c>
      <c r="J478" s="15" t="str">
        <f aca="false">IF($A478="","",IF(OR($B478="",$C478=""),"Von und Bis eintragen",IF($C478&lt;$B478,"Bis liegt vor Von",IF(ISNA(MATCH($A478,Team!$A$5:$A$64,0)),"Name fehlt im Blatt Team",IF(N($H478)+N($I478)&gt;0,"Engpass – bitte absprechen",IF(OR($B478&lt;Einstellungen!$B$3,$C478&gt;Einstellungen!$B$4),"Teils außerhalb des Planungszeitraums","ok"))))))</f>
        <v/>
      </c>
    </row>
    <row r="479" customFormat="false" ht="15" hidden="false" customHeight="false" outlineLevel="0" collapsed="false">
      <c r="A479" s="11"/>
      <c r="B479" s="7"/>
      <c r="C479" s="7"/>
      <c r="D479" s="11"/>
      <c r="E479" s="11"/>
      <c r="F479" s="15" t="str">
        <f aca="false">IF($A479="","",IFERROR(INDEX(Team!$B$5:$B$64,MATCH($A479,Team!$A$5:$A$64,0)),"?"))</f>
        <v/>
      </c>
      <c r="G479" s="16" t="str">
        <f aca="false">IF(OR($A479="",$B479="",$C479="",$C479&lt;$B479),"",NETWORKDAYS($B479,$C479,Einstellungen!$I$7:$I$40))</f>
        <v/>
      </c>
      <c r="H479" s="16" t="str">
        <f aca="true">IF(OR($A479="",$B479="",$C479="",$C479&lt;$B479),"",IF(MIN($C479,Einstellungen!$B$4)&lt;MAX($B479,Einstellungen!$B$3),0,IFERROR(SUMPRODUCT(--(MOD(OFFSET(Konflikt!$G$4,MATCH($A479,Team!$A$5:$A$64,0),MAX($B479,Einstellungen!$B$3)-Einstellungen!$B$3,1,MIN($C479,Einstellungen!$B$4)-MAX($B479,Einstellungen!$B$3)+1),2)=1)),"?")))</f>
        <v/>
      </c>
      <c r="I479" s="16" t="str">
        <f aca="true">IF(OR($A479="",$B479="",$C479="",$C479&lt;$B479),"",IF(MIN($C479,Einstellungen!$B$4)&lt;MAX($B479,Einstellungen!$B$3),0,IFERROR(SUMPRODUCT(--(OFFSET(Konflikt!$G$4,MATCH($A479,Team!$A$5:$A$64,0),MAX($B479,Einstellungen!$B$3)-Einstellungen!$B$3,1,MIN($C479,Einstellungen!$B$4)-MAX($B479,Einstellungen!$B$3)+1)&gt;=2)),"?")))</f>
        <v/>
      </c>
      <c r="J479" s="15" t="str">
        <f aca="false">IF($A479="","",IF(OR($B479="",$C479=""),"Von und Bis eintragen",IF($C479&lt;$B479,"Bis liegt vor Von",IF(ISNA(MATCH($A479,Team!$A$5:$A$64,0)),"Name fehlt im Blatt Team",IF(N($H479)+N($I479)&gt;0,"Engpass – bitte absprechen",IF(OR($B479&lt;Einstellungen!$B$3,$C479&gt;Einstellungen!$B$4),"Teils außerhalb des Planungszeitraums","ok"))))))</f>
        <v/>
      </c>
    </row>
    <row r="480" customFormat="false" ht="15" hidden="false" customHeight="false" outlineLevel="0" collapsed="false">
      <c r="A480" s="11"/>
      <c r="B480" s="7"/>
      <c r="C480" s="7"/>
      <c r="D480" s="11"/>
      <c r="E480" s="11"/>
      <c r="F480" s="15" t="str">
        <f aca="false">IF($A480="","",IFERROR(INDEX(Team!$B$5:$B$64,MATCH($A480,Team!$A$5:$A$64,0)),"?"))</f>
        <v/>
      </c>
      <c r="G480" s="16" t="str">
        <f aca="false">IF(OR($A480="",$B480="",$C480="",$C480&lt;$B480),"",NETWORKDAYS($B480,$C480,Einstellungen!$I$7:$I$40))</f>
        <v/>
      </c>
      <c r="H480" s="16" t="str">
        <f aca="true">IF(OR($A480="",$B480="",$C480="",$C480&lt;$B480),"",IF(MIN($C480,Einstellungen!$B$4)&lt;MAX($B480,Einstellungen!$B$3),0,IFERROR(SUMPRODUCT(--(MOD(OFFSET(Konflikt!$G$4,MATCH($A480,Team!$A$5:$A$64,0),MAX($B480,Einstellungen!$B$3)-Einstellungen!$B$3,1,MIN($C480,Einstellungen!$B$4)-MAX($B480,Einstellungen!$B$3)+1),2)=1)),"?")))</f>
        <v/>
      </c>
      <c r="I480" s="16" t="str">
        <f aca="true">IF(OR($A480="",$B480="",$C480="",$C480&lt;$B480),"",IF(MIN($C480,Einstellungen!$B$4)&lt;MAX($B480,Einstellungen!$B$3),0,IFERROR(SUMPRODUCT(--(OFFSET(Konflikt!$G$4,MATCH($A480,Team!$A$5:$A$64,0),MAX($B480,Einstellungen!$B$3)-Einstellungen!$B$3,1,MIN($C480,Einstellungen!$B$4)-MAX($B480,Einstellungen!$B$3)+1)&gt;=2)),"?")))</f>
        <v/>
      </c>
      <c r="J480" s="15" t="str">
        <f aca="false">IF($A480="","",IF(OR($B480="",$C480=""),"Von und Bis eintragen",IF($C480&lt;$B480,"Bis liegt vor Von",IF(ISNA(MATCH($A480,Team!$A$5:$A$64,0)),"Name fehlt im Blatt Team",IF(N($H480)+N($I480)&gt;0,"Engpass – bitte absprechen",IF(OR($B480&lt;Einstellungen!$B$3,$C480&gt;Einstellungen!$B$4),"Teils außerhalb des Planungszeitraums","ok"))))))</f>
        <v/>
      </c>
    </row>
    <row r="481" customFormat="false" ht="15" hidden="false" customHeight="false" outlineLevel="0" collapsed="false">
      <c r="A481" s="11"/>
      <c r="B481" s="7"/>
      <c r="C481" s="7"/>
      <c r="D481" s="11"/>
      <c r="E481" s="11"/>
      <c r="F481" s="15" t="str">
        <f aca="false">IF($A481="","",IFERROR(INDEX(Team!$B$5:$B$64,MATCH($A481,Team!$A$5:$A$64,0)),"?"))</f>
        <v/>
      </c>
      <c r="G481" s="16" t="str">
        <f aca="false">IF(OR($A481="",$B481="",$C481="",$C481&lt;$B481),"",NETWORKDAYS($B481,$C481,Einstellungen!$I$7:$I$40))</f>
        <v/>
      </c>
      <c r="H481" s="16" t="str">
        <f aca="true">IF(OR($A481="",$B481="",$C481="",$C481&lt;$B481),"",IF(MIN($C481,Einstellungen!$B$4)&lt;MAX($B481,Einstellungen!$B$3),0,IFERROR(SUMPRODUCT(--(MOD(OFFSET(Konflikt!$G$4,MATCH($A481,Team!$A$5:$A$64,0),MAX($B481,Einstellungen!$B$3)-Einstellungen!$B$3,1,MIN($C481,Einstellungen!$B$4)-MAX($B481,Einstellungen!$B$3)+1),2)=1)),"?")))</f>
        <v/>
      </c>
      <c r="I481" s="16" t="str">
        <f aca="true">IF(OR($A481="",$B481="",$C481="",$C481&lt;$B481),"",IF(MIN($C481,Einstellungen!$B$4)&lt;MAX($B481,Einstellungen!$B$3),0,IFERROR(SUMPRODUCT(--(OFFSET(Konflikt!$G$4,MATCH($A481,Team!$A$5:$A$64,0),MAX($B481,Einstellungen!$B$3)-Einstellungen!$B$3,1,MIN($C481,Einstellungen!$B$4)-MAX($B481,Einstellungen!$B$3)+1)&gt;=2)),"?")))</f>
        <v/>
      </c>
      <c r="J481" s="15" t="str">
        <f aca="false">IF($A481="","",IF(OR($B481="",$C481=""),"Von und Bis eintragen",IF($C481&lt;$B481,"Bis liegt vor Von",IF(ISNA(MATCH($A481,Team!$A$5:$A$64,0)),"Name fehlt im Blatt Team",IF(N($H481)+N($I481)&gt;0,"Engpass – bitte absprechen",IF(OR($B481&lt;Einstellungen!$B$3,$C481&gt;Einstellungen!$B$4),"Teils außerhalb des Planungszeitraums","ok"))))))</f>
        <v/>
      </c>
    </row>
    <row r="482" customFormat="false" ht="15" hidden="false" customHeight="false" outlineLevel="0" collapsed="false">
      <c r="A482" s="11"/>
      <c r="B482" s="7"/>
      <c r="C482" s="7"/>
      <c r="D482" s="11"/>
      <c r="E482" s="11"/>
      <c r="F482" s="15" t="str">
        <f aca="false">IF($A482="","",IFERROR(INDEX(Team!$B$5:$B$64,MATCH($A482,Team!$A$5:$A$64,0)),"?"))</f>
        <v/>
      </c>
      <c r="G482" s="16" t="str">
        <f aca="false">IF(OR($A482="",$B482="",$C482="",$C482&lt;$B482),"",NETWORKDAYS($B482,$C482,Einstellungen!$I$7:$I$40))</f>
        <v/>
      </c>
      <c r="H482" s="16" t="str">
        <f aca="true">IF(OR($A482="",$B482="",$C482="",$C482&lt;$B482),"",IF(MIN($C482,Einstellungen!$B$4)&lt;MAX($B482,Einstellungen!$B$3),0,IFERROR(SUMPRODUCT(--(MOD(OFFSET(Konflikt!$G$4,MATCH($A482,Team!$A$5:$A$64,0),MAX($B482,Einstellungen!$B$3)-Einstellungen!$B$3,1,MIN($C482,Einstellungen!$B$4)-MAX($B482,Einstellungen!$B$3)+1),2)=1)),"?")))</f>
        <v/>
      </c>
      <c r="I482" s="16" t="str">
        <f aca="true">IF(OR($A482="",$B482="",$C482="",$C482&lt;$B482),"",IF(MIN($C482,Einstellungen!$B$4)&lt;MAX($B482,Einstellungen!$B$3),0,IFERROR(SUMPRODUCT(--(OFFSET(Konflikt!$G$4,MATCH($A482,Team!$A$5:$A$64,0),MAX($B482,Einstellungen!$B$3)-Einstellungen!$B$3,1,MIN($C482,Einstellungen!$B$4)-MAX($B482,Einstellungen!$B$3)+1)&gt;=2)),"?")))</f>
        <v/>
      </c>
      <c r="J482" s="15" t="str">
        <f aca="false">IF($A482="","",IF(OR($B482="",$C482=""),"Von und Bis eintragen",IF($C482&lt;$B482,"Bis liegt vor Von",IF(ISNA(MATCH($A482,Team!$A$5:$A$64,0)),"Name fehlt im Blatt Team",IF(N($H482)+N($I482)&gt;0,"Engpass – bitte absprechen",IF(OR($B482&lt;Einstellungen!$B$3,$C482&gt;Einstellungen!$B$4),"Teils außerhalb des Planungszeitraums","ok"))))))</f>
        <v/>
      </c>
    </row>
    <row r="483" customFormat="false" ht="15" hidden="false" customHeight="false" outlineLevel="0" collapsed="false">
      <c r="A483" s="11"/>
      <c r="B483" s="7"/>
      <c r="C483" s="7"/>
      <c r="D483" s="11"/>
      <c r="E483" s="11"/>
      <c r="F483" s="15" t="str">
        <f aca="false">IF($A483="","",IFERROR(INDEX(Team!$B$5:$B$64,MATCH($A483,Team!$A$5:$A$64,0)),"?"))</f>
        <v/>
      </c>
      <c r="G483" s="16" t="str">
        <f aca="false">IF(OR($A483="",$B483="",$C483="",$C483&lt;$B483),"",NETWORKDAYS($B483,$C483,Einstellungen!$I$7:$I$40))</f>
        <v/>
      </c>
      <c r="H483" s="16" t="str">
        <f aca="true">IF(OR($A483="",$B483="",$C483="",$C483&lt;$B483),"",IF(MIN($C483,Einstellungen!$B$4)&lt;MAX($B483,Einstellungen!$B$3),0,IFERROR(SUMPRODUCT(--(MOD(OFFSET(Konflikt!$G$4,MATCH($A483,Team!$A$5:$A$64,0),MAX($B483,Einstellungen!$B$3)-Einstellungen!$B$3,1,MIN($C483,Einstellungen!$B$4)-MAX($B483,Einstellungen!$B$3)+1),2)=1)),"?")))</f>
        <v/>
      </c>
      <c r="I483" s="16" t="str">
        <f aca="true">IF(OR($A483="",$B483="",$C483="",$C483&lt;$B483),"",IF(MIN($C483,Einstellungen!$B$4)&lt;MAX($B483,Einstellungen!$B$3),0,IFERROR(SUMPRODUCT(--(OFFSET(Konflikt!$G$4,MATCH($A483,Team!$A$5:$A$64,0),MAX($B483,Einstellungen!$B$3)-Einstellungen!$B$3,1,MIN($C483,Einstellungen!$B$4)-MAX($B483,Einstellungen!$B$3)+1)&gt;=2)),"?")))</f>
        <v/>
      </c>
      <c r="J483" s="15" t="str">
        <f aca="false">IF($A483="","",IF(OR($B483="",$C483=""),"Von und Bis eintragen",IF($C483&lt;$B483,"Bis liegt vor Von",IF(ISNA(MATCH($A483,Team!$A$5:$A$64,0)),"Name fehlt im Blatt Team",IF(N($H483)+N($I483)&gt;0,"Engpass – bitte absprechen",IF(OR($B483&lt;Einstellungen!$B$3,$C483&gt;Einstellungen!$B$4),"Teils außerhalb des Planungszeitraums","ok"))))))</f>
        <v/>
      </c>
    </row>
    <row r="484" customFormat="false" ht="15" hidden="false" customHeight="false" outlineLevel="0" collapsed="false">
      <c r="A484" s="11"/>
      <c r="B484" s="7"/>
      <c r="C484" s="7"/>
      <c r="D484" s="11"/>
      <c r="E484" s="11"/>
      <c r="F484" s="15" t="str">
        <f aca="false">IF($A484="","",IFERROR(INDEX(Team!$B$5:$B$64,MATCH($A484,Team!$A$5:$A$64,0)),"?"))</f>
        <v/>
      </c>
      <c r="G484" s="16" t="str">
        <f aca="false">IF(OR($A484="",$B484="",$C484="",$C484&lt;$B484),"",NETWORKDAYS($B484,$C484,Einstellungen!$I$7:$I$40))</f>
        <v/>
      </c>
      <c r="H484" s="16" t="str">
        <f aca="true">IF(OR($A484="",$B484="",$C484="",$C484&lt;$B484),"",IF(MIN($C484,Einstellungen!$B$4)&lt;MAX($B484,Einstellungen!$B$3),0,IFERROR(SUMPRODUCT(--(MOD(OFFSET(Konflikt!$G$4,MATCH($A484,Team!$A$5:$A$64,0),MAX($B484,Einstellungen!$B$3)-Einstellungen!$B$3,1,MIN($C484,Einstellungen!$B$4)-MAX($B484,Einstellungen!$B$3)+1),2)=1)),"?")))</f>
        <v/>
      </c>
      <c r="I484" s="16" t="str">
        <f aca="true">IF(OR($A484="",$B484="",$C484="",$C484&lt;$B484),"",IF(MIN($C484,Einstellungen!$B$4)&lt;MAX($B484,Einstellungen!$B$3),0,IFERROR(SUMPRODUCT(--(OFFSET(Konflikt!$G$4,MATCH($A484,Team!$A$5:$A$64,0),MAX($B484,Einstellungen!$B$3)-Einstellungen!$B$3,1,MIN($C484,Einstellungen!$B$4)-MAX($B484,Einstellungen!$B$3)+1)&gt;=2)),"?")))</f>
        <v/>
      </c>
      <c r="J484" s="15" t="str">
        <f aca="false">IF($A484="","",IF(OR($B484="",$C484=""),"Von und Bis eintragen",IF($C484&lt;$B484,"Bis liegt vor Von",IF(ISNA(MATCH($A484,Team!$A$5:$A$64,0)),"Name fehlt im Blatt Team",IF(N($H484)+N($I484)&gt;0,"Engpass – bitte absprechen",IF(OR($B484&lt;Einstellungen!$B$3,$C484&gt;Einstellungen!$B$4),"Teils außerhalb des Planungszeitraums","ok"))))))</f>
        <v/>
      </c>
    </row>
    <row r="485" customFormat="false" ht="15" hidden="false" customHeight="false" outlineLevel="0" collapsed="false">
      <c r="A485" s="11"/>
      <c r="B485" s="7"/>
      <c r="C485" s="7"/>
      <c r="D485" s="11"/>
      <c r="E485" s="11"/>
      <c r="F485" s="15" t="str">
        <f aca="false">IF($A485="","",IFERROR(INDEX(Team!$B$5:$B$64,MATCH($A485,Team!$A$5:$A$64,0)),"?"))</f>
        <v/>
      </c>
      <c r="G485" s="16" t="str">
        <f aca="false">IF(OR($A485="",$B485="",$C485="",$C485&lt;$B485),"",NETWORKDAYS($B485,$C485,Einstellungen!$I$7:$I$40))</f>
        <v/>
      </c>
      <c r="H485" s="16" t="str">
        <f aca="true">IF(OR($A485="",$B485="",$C485="",$C485&lt;$B485),"",IF(MIN($C485,Einstellungen!$B$4)&lt;MAX($B485,Einstellungen!$B$3),0,IFERROR(SUMPRODUCT(--(MOD(OFFSET(Konflikt!$G$4,MATCH($A485,Team!$A$5:$A$64,0),MAX($B485,Einstellungen!$B$3)-Einstellungen!$B$3,1,MIN($C485,Einstellungen!$B$4)-MAX($B485,Einstellungen!$B$3)+1),2)=1)),"?")))</f>
        <v/>
      </c>
      <c r="I485" s="16" t="str">
        <f aca="true">IF(OR($A485="",$B485="",$C485="",$C485&lt;$B485),"",IF(MIN($C485,Einstellungen!$B$4)&lt;MAX($B485,Einstellungen!$B$3),0,IFERROR(SUMPRODUCT(--(OFFSET(Konflikt!$G$4,MATCH($A485,Team!$A$5:$A$64,0),MAX($B485,Einstellungen!$B$3)-Einstellungen!$B$3,1,MIN($C485,Einstellungen!$B$4)-MAX($B485,Einstellungen!$B$3)+1)&gt;=2)),"?")))</f>
        <v/>
      </c>
      <c r="J485" s="15" t="str">
        <f aca="false">IF($A485="","",IF(OR($B485="",$C485=""),"Von und Bis eintragen",IF($C485&lt;$B485,"Bis liegt vor Von",IF(ISNA(MATCH($A485,Team!$A$5:$A$64,0)),"Name fehlt im Blatt Team",IF(N($H485)+N($I485)&gt;0,"Engpass – bitte absprechen",IF(OR($B485&lt;Einstellungen!$B$3,$C485&gt;Einstellungen!$B$4),"Teils außerhalb des Planungszeitraums","ok"))))))</f>
        <v/>
      </c>
    </row>
    <row r="486" customFormat="false" ht="15" hidden="false" customHeight="false" outlineLevel="0" collapsed="false">
      <c r="A486" s="11"/>
      <c r="B486" s="7"/>
      <c r="C486" s="7"/>
      <c r="D486" s="11"/>
      <c r="E486" s="11"/>
      <c r="F486" s="15" t="str">
        <f aca="false">IF($A486="","",IFERROR(INDEX(Team!$B$5:$B$64,MATCH($A486,Team!$A$5:$A$64,0)),"?"))</f>
        <v/>
      </c>
      <c r="G486" s="16" t="str">
        <f aca="false">IF(OR($A486="",$B486="",$C486="",$C486&lt;$B486),"",NETWORKDAYS($B486,$C486,Einstellungen!$I$7:$I$40))</f>
        <v/>
      </c>
      <c r="H486" s="16" t="str">
        <f aca="true">IF(OR($A486="",$B486="",$C486="",$C486&lt;$B486),"",IF(MIN($C486,Einstellungen!$B$4)&lt;MAX($B486,Einstellungen!$B$3),0,IFERROR(SUMPRODUCT(--(MOD(OFFSET(Konflikt!$G$4,MATCH($A486,Team!$A$5:$A$64,0),MAX($B486,Einstellungen!$B$3)-Einstellungen!$B$3,1,MIN($C486,Einstellungen!$B$4)-MAX($B486,Einstellungen!$B$3)+1),2)=1)),"?")))</f>
        <v/>
      </c>
      <c r="I486" s="16" t="str">
        <f aca="true">IF(OR($A486="",$B486="",$C486="",$C486&lt;$B486),"",IF(MIN($C486,Einstellungen!$B$4)&lt;MAX($B486,Einstellungen!$B$3),0,IFERROR(SUMPRODUCT(--(OFFSET(Konflikt!$G$4,MATCH($A486,Team!$A$5:$A$64,0),MAX($B486,Einstellungen!$B$3)-Einstellungen!$B$3,1,MIN($C486,Einstellungen!$B$4)-MAX($B486,Einstellungen!$B$3)+1)&gt;=2)),"?")))</f>
        <v/>
      </c>
      <c r="J486" s="15" t="str">
        <f aca="false">IF($A486="","",IF(OR($B486="",$C486=""),"Von und Bis eintragen",IF($C486&lt;$B486,"Bis liegt vor Von",IF(ISNA(MATCH($A486,Team!$A$5:$A$64,0)),"Name fehlt im Blatt Team",IF(N($H486)+N($I486)&gt;0,"Engpass – bitte absprechen",IF(OR($B486&lt;Einstellungen!$B$3,$C486&gt;Einstellungen!$B$4),"Teils außerhalb des Planungszeitraums","ok"))))))</f>
        <v/>
      </c>
    </row>
    <row r="487" customFormat="false" ht="15" hidden="false" customHeight="false" outlineLevel="0" collapsed="false">
      <c r="A487" s="11"/>
      <c r="B487" s="7"/>
      <c r="C487" s="7"/>
      <c r="D487" s="11"/>
      <c r="E487" s="11"/>
      <c r="F487" s="15" t="str">
        <f aca="false">IF($A487="","",IFERROR(INDEX(Team!$B$5:$B$64,MATCH($A487,Team!$A$5:$A$64,0)),"?"))</f>
        <v/>
      </c>
      <c r="G487" s="16" t="str">
        <f aca="false">IF(OR($A487="",$B487="",$C487="",$C487&lt;$B487),"",NETWORKDAYS($B487,$C487,Einstellungen!$I$7:$I$40))</f>
        <v/>
      </c>
      <c r="H487" s="16" t="str">
        <f aca="true">IF(OR($A487="",$B487="",$C487="",$C487&lt;$B487),"",IF(MIN($C487,Einstellungen!$B$4)&lt;MAX($B487,Einstellungen!$B$3),0,IFERROR(SUMPRODUCT(--(MOD(OFFSET(Konflikt!$G$4,MATCH($A487,Team!$A$5:$A$64,0),MAX($B487,Einstellungen!$B$3)-Einstellungen!$B$3,1,MIN($C487,Einstellungen!$B$4)-MAX($B487,Einstellungen!$B$3)+1),2)=1)),"?")))</f>
        <v/>
      </c>
      <c r="I487" s="16" t="str">
        <f aca="true">IF(OR($A487="",$B487="",$C487="",$C487&lt;$B487),"",IF(MIN($C487,Einstellungen!$B$4)&lt;MAX($B487,Einstellungen!$B$3),0,IFERROR(SUMPRODUCT(--(OFFSET(Konflikt!$G$4,MATCH($A487,Team!$A$5:$A$64,0),MAX($B487,Einstellungen!$B$3)-Einstellungen!$B$3,1,MIN($C487,Einstellungen!$B$4)-MAX($B487,Einstellungen!$B$3)+1)&gt;=2)),"?")))</f>
        <v/>
      </c>
      <c r="J487" s="15" t="str">
        <f aca="false">IF($A487="","",IF(OR($B487="",$C487=""),"Von und Bis eintragen",IF($C487&lt;$B487,"Bis liegt vor Von",IF(ISNA(MATCH($A487,Team!$A$5:$A$64,0)),"Name fehlt im Blatt Team",IF(N($H487)+N($I487)&gt;0,"Engpass – bitte absprechen",IF(OR($B487&lt;Einstellungen!$B$3,$C487&gt;Einstellungen!$B$4),"Teils außerhalb des Planungszeitraums","ok"))))))</f>
        <v/>
      </c>
    </row>
    <row r="488" customFormat="false" ht="15" hidden="false" customHeight="false" outlineLevel="0" collapsed="false">
      <c r="A488" s="11"/>
      <c r="B488" s="7"/>
      <c r="C488" s="7"/>
      <c r="D488" s="11"/>
      <c r="E488" s="11"/>
      <c r="F488" s="15" t="str">
        <f aca="false">IF($A488="","",IFERROR(INDEX(Team!$B$5:$B$64,MATCH($A488,Team!$A$5:$A$64,0)),"?"))</f>
        <v/>
      </c>
      <c r="G488" s="16" t="str">
        <f aca="false">IF(OR($A488="",$B488="",$C488="",$C488&lt;$B488),"",NETWORKDAYS($B488,$C488,Einstellungen!$I$7:$I$40))</f>
        <v/>
      </c>
      <c r="H488" s="16" t="str">
        <f aca="true">IF(OR($A488="",$B488="",$C488="",$C488&lt;$B488),"",IF(MIN($C488,Einstellungen!$B$4)&lt;MAX($B488,Einstellungen!$B$3),0,IFERROR(SUMPRODUCT(--(MOD(OFFSET(Konflikt!$G$4,MATCH($A488,Team!$A$5:$A$64,0),MAX($B488,Einstellungen!$B$3)-Einstellungen!$B$3,1,MIN($C488,Einstellungen!$B$4)-MAX($B488,Einstellungen!$B$3)+1),2)=1)),"?")))</f>
        <v/>
      </c>
      <c r="I488" s="16" t="str">
        <f aca="true">IF(OR($A488="",$B488="",$C488="",$C488&lt;$B488),"",IF(MIN($C488,Einstellungen!$B$4)&lt;MAX($B488,Einstellungen!$B$3),0,IFERROR(SUMPRODUCT(--(OFFSET(Konflikt!$G$4,MATCH($A488,Team!$A$5:$A$64,0),MAX($B488,Einstellungen!$B$3)-Einstellungen!$B$3,1,MIN($C488,Einstellungen!$B$4)-MAX($B488,Einstellungen!$B$3)+1)&gt;=2)),"?")))</f>
        <v/>
      </c>
      <c r="J488" s="15" t="str">
        <f aca="false">IF($A488="","",IF(OR($B488="",$C488=""),"Von und Bis eintragen",IF($C488&lt;$B488,"Bis liegt vor Von",IF(ISNA(MATCH($A488,Team!$A$5:$A$64,0)),"Name fehlt im Blatt Team",IF(N($H488)+N($I488)&gt;0,"Engpass – bitte absprechen",IF(OR($B488&lt;Einstellungen!$B$3,$C488&gt;Einstellungen!$B$4),"Teils außerhalb des Planungszeitraums","ok"))))))</f>
        <v/>
      </c>
    </row>
    <row r="489" customFormat="false" ht="15" hidden="false" customHeight="false" outlineLevel="0" collapsed="false">
      <c r="A489" s="11"/>
      <c r="B489" s="7"/>
      <c r="C489" s="7"/>
      <c r="D489" s="11"/>
      <c r="E489" s="11"/>
      <c r="F489" s="15" t="str">
        <f aca="false">IF($A489="","",IFERROR(INDEX(Team!$B$5:$B$64,MATCH($A489,Team!$A$5:$A$64,0)),"?"))</f>
        <v/>
      </c>
      <c r="G489" s="16" t="str">
        <f aca="false">IF(OR($A489="",$B489="",$C489="",$C489&lt;$B489),"",NETWORKDAYS($B489,$C489,Einstellungen!$I$7:$I$40))</f>
        <v/>
      </c>
      <c r="H489" s="16" t="str">
        <f aca="true">IF(OR($A489="",$B489="",$C489="",$C489&lt;$B489),"",IF(MIN($C489,Einstellungen!$B$4)&lt;MAX($B489,Einstellungen!$B$3),0,IFERROR(SUMPRODUCT(--(MOD(OFFSET(Konflikt!$G$4,MATCH($A489,Team!$A$5:$A$64,0),MAX($B489,Einstellungen!$B$3)-Einstellungen!$B$3,1,MIN($C489,Einstellungen!$B$4)-MAX($B489,Einstellungen!$B$3)+1),2)=1)),"?")))</f>
        <v/>
      </c>
      <c r="I489" s="16" t="str">
        <f aca="true">IF(OR($A489="",$B489="",$C489="",$C489&lt;$B489),"",IF(MIN($C489,Einstellungen!$B$4)&lt;MAX($B489,Einstellungen!$B$3),0,IFERROR(SUMPRODUCT(--(OFFSET(Konflikt!$G$4,MATCH($A489,Team!$A$5:$A$64,0),MAX($B489,Einstellungen!$B$3)-Einstellungen!$B$3,1,MIN($C489,Einstellungen!$B$4)-MAX($B489,Einstellungen!$B$3)+1)&gt;=2)),"?")))</f>
        <v/>
      </c>
      <c r="J489" s="15" t="str">
        <f aca="false">IF($A489="","",IF(OR($B489="",$C489=""),"Von und Bis eintragen",IF($C489&lt;$B489,"Bis liegt vor Von",IF(ISNA(MATCH($A489,Team!$A$5:$A$64,0)),"Name fehlt im Blatt Team",IF(N($H489)+N($I489)&gt;0,"Engpass – bitte absprechen",IF(OR($B489&lt;Einstellungen!$B$3,$C489&gt;Einstellungen!$B$4),"Teils außerhalb des Planungszeitraums","ok"))))))</f>
        <v/>
      </c>
    </row>
    <row r="490" customFormat="false" ht="15" hidden="false" customHeight="false" outlineLevel="0" collapsed="false">
      <c r="A490" s="11"/>
      <c r="B490" s="7"/>
      <c r="C490" s="7"/>
      <c r="D490" s="11"/>
      <c r="E490" s="11"/>
      <c r="F490" s="15" t="str">
        <f aca="false">IF($A490="","",IFERROR(INDEX(Team!$B$5:$B$64,MATCH($A490,Team!$A$5:$A$64,0)),"?"))</f>
        <v/>
      </c>
      <c r="G490" s="16" t="str">
        <f aca="false">IF(OR($A490="",$B490="",$C490="",$C490&lt;$B490),"",NETWORKDAYS($B490,$C490,Einstellungen!$I$7:$I$40))</f>
        <v/>
      </c>
      <c r="H490" s="16" t="str">
        <f aca="true">IF(OR($A490="",$B490="",$C490="",$C490&lt;$B490),"",IF(MIN($C490,Einstellungen!$B$4)&lt;MAX($B490,Einstellungen!$B$3),0,IFERROR(SUMPRODUCT(--(MOD(OFFSET(Konflikt!$G$4,MATCH($A490,Team!$A$5:$A$64,0),MAX($B490,Einstellungen!$B$3)-Einstellungen!$B$3,1,MIN($C490,Einstellungen!$B$4)-MAX($B490,Einstellungen!$B$3)+1),2)=1)),"?")))</f>
        <v/>
      </c>
      <c r="I490" s="16" t="str">
        <f aca="true">IF(OR($A490="",$B490="",$C490="",$C490&lt;$B490),"",IF(MIN($C490,Einstellungen!$B$4)&lt;MAX($B490,Einstellungen!$B$3),0,IFERROR(SUMPRODUCT(--(OFFSET(Konflikt!$G$4,MATCH($A490,Team!$A$5:$A$64,0),MAX($B490,Einstellungen!$B$3)-Einstellungen!$B$3,1,MIN($C490,Einstellungen!$B$4)-MAX($B490,Einstellungen!$B$3)+1)&gt;=2)),"?")))</f>
        <v/>
      </c>
      <c r="J490" s="15" t="str">
        <f aca="false">IF($A490="","",IF(OR($B490="",$C490=""),"Von und Bis eintragen",IF($C490&lt;$B490,"Bis liegt vor Von",IF(ISNA(MATCH($A490,Team!$A$5:$A$64,0)),"Name fehlt im Blatt Team",IF(N($H490)+N($I490)&gt;0,"Engpass – bitte absprechen",IF(OR($B490&lt;Einstellungen!$B$3,$C490&gt;Einstellungen!$B$4),"Teils außerhalb des Planungszeitraums","ok"))))))</f>
        <v/>
      </c>
    </row>
    <row r="491" customFormat="false" ht="15" hidden="false" customHeight="false" outlineLevel="0" collapsed="false">
      <c r="A491" s="11"/>
      <c r="B491" s="7"/>
      <c r="C491" s="7"/>
      <c r="D491" s="11"/>
      <c r="E491" s="11"/>
      <c r="F491" s="15" t="str">
        <f aca="false">IF($A491="","",IFERROR(INDEX(Team!$B$5:$B$64,MATCH($A491,Team!$A$5:$A$64,0)),"?"))</f>
        <v/>
      </c>
      <c r="G491" s="16" t="str">
        <f aca="false">IF(OR($A491="",$B491="",$C491="",$C491&lt;$B491),"",NETWORKDAYS($B491,$C491,Einstellungen!$I$7:$I$40))</f>
        <v/>
      </c>
      <c r="H491" s="16" t="str">
        <f aca="true">IF(OR($A491="",$B491="",$C491="",$C491&lt;$B491),"",IF(MIN($C491,Einstellungen!$B$4)&lt;MAX($B491,Einstellungen!$B$3),0,IFERROR(SUMPRODUCT(--(MOD(OFFSET(Konflikt!$G$4,MATCH($A491,Team!$A$5:$A$64,0),MAX($B491,Einstellungen!$B$3)-Einstellungen!$B$3,1,MIN($C491,Einstellungen!$B$4)-MAX($B491,Einstellungen!$B$3)+1),2)=1)),"?")))</f>
        <v/>
      </c>
      <c r="I491" s="16" t="str">
        <f aca="true">IF(OR($A491="",$B491="",$C491="",$C491&lt;$B491),"",IF(MIN($C491,Einstellungen!$B$4)&lt;MAX($B491,Einstellungen!$B$3),0,IFERROR(SUMPRODUCT(--(OFFSET(Konflikt!$G$4,MATCH($A491,Team!$A$5:$A$64,0),MAX($B491,Einstellungen!$B$3)-Einstellungen!$B$3,1,MIN($C491,Einstellungen!$B$4)-MAX($B491,Einstellungen!$B$3)+1)&gt;=2)),"?")))</f>
        <v/>
      </c>
      <c r="J491" s="15" t="str">
        <f aca="false">IF($A491="","",IF(OR($B491="",$C491=""),"Von und Bis eintragen",IF($C491&lt;$B491,"Bis liegt vor Von",IF(ISNA(MATCH($A491,Team!$A$5:$A$64,0)),"Name fehlt im Blatt Team",IF(N($H491)+N($I491)&gt;0,"Engpass – bitte absprechen",IF(OR($B491&lt;Einstellungen!$B$3,$C491&gt;Einstellungen!$B$4),"Teils außerhalb des Planungszeitraums","ok"))))))</f>
        <v/>
      </c>
    </row>
    <row r="492" customFormat="false" ht="15" hidden="false" customHeight="false" outlineLevel="0" collapsed="false">
      <c r="A492" s="11"/>
      <c r="B492" s="7"/>
      <c r="C492" s="7"/>
      <c r="D492" s="11"/>
      <c r="E492" s="11"/>
      <c r="F492" s="15" t="str">
        <f aca="false">IF($A492="","",IFERROR(INDEX(Team!$B$5:$B$64,MATCH($A492,Team!$A$5:$A$64,0)),"?"))</f>
        <v/>
      </c>
      <c r="G492" s="16" t="str">
        <f aca="false">IF(OR($A492="",$B492="",$C492="",$C492&lt;$B492),"",NETWORKDAYS($B492,$C492,Einstellungen!$I$7:$I$40))</f>
        <v/>
      </c>
      <c r="H492" s="16" t="str">
        <f aca="true">IF(OR($A492="",$B492="",$C492="",$C492&lt;$B492),"",IF(MIN($C492,Einstellungen!$B$4)&lt;MAX($B492,Einstellungen!$B$3),0,IFERROR(SUMPRODUCT(--(MOD(OFFSET(Konflikt!$G$4,MATCH($A492,Team!$A$5:$A$64,0),MAX($B492,Einstellungen!$B$3)-Einstellungen!$B$3,1,MIN($C492,Einstellungen!$B$4)-MAX($B492,Einstellungen!$B$3)+1),2)=1)),"?")))</f>
        <v/>
      </c>
      <c r="I492" s="16" t="str">
        <f aca="true">IF(OR($A492="",$B492="",$C492="",$C492&lt;$B492),"",IF(MIN($C492,Einstellungen!$B$4)&lt;MAX($B492,Einstellungen!$B$3),0,IFERROR(SUMPRODUCT(--(OFFSET(Konflikt!$G$4,MATCH($A492,Team!$A$5:$A$64,0),MAX($B492,Einstellungen!$B$3)-Einstellungen!$B$3,1,MIN($C492,Einstellungen!$B$4)-MAX($B492,Einstellungen!$B$3)+1)&gt;=2)),"?")))</f>
        <v/>
      </c>
      <c r="J492" s="15" t="str">
        <f aca="false">IF($A492="","",IF(OR($B492="",$C492=""),"Von und Bis eintragen",IF($C492&lt;$B492,"Bis liegt vor Von",IF(ISNA(MATCH($A492,Team!$A$5:$A$64,0)),"Name fehlt im Blatt Team",IF(N($H492)+N($I492)&gt;0,"Engpass – bitte absprechen",IF(OR($B492&lt;Einstellungen!$B$3,$C492&gt;Einstellungen!$B$4),"Teils außerhalb des Planungszeitraums","ok"))))))</f>
        <v/>
      </c>
    </row>
    <row r="493" customFormat="false" ht="15" hidden="false" customHeight="false" outlineLevel="0" collapsed="false">
      <c r="A493" s="11"/>
      <c r="B493" s="7"/>
      <c r="C493" s="7"/>
      <c r="D493" s="11"/>
      <c r="E493" s="11"/>
      <c r="F493" s="15" t="str">
        <f aca="false">IF($A493="","",IFERROR(INDEX(Team!$B$5:$B$64,MATCH($A493,Team!$A$5:$A$64,0)),"?"))</f>
        <v/>
      </c>
      <c r="G493" s="16" t="str">
        <f aca="false">IF(OR($A493="",$B493="",$C493="",$C493&lt;$B493),"",NETWORKDAYS($B493,$C493,Einstellungen!$I$7:$I$40))</f>
        <v/>
      </c>
      <c r="H493" s="16" t="str">
        <f aca="true">IF(OR($A493="",$B493="",$C493="",$C493&lt;$B493),"",IF(MIN($C493,Einstellungen!$B$4)&lt;MAX($B493,Einstellungen!$B$3),0,IFERROR(SUMPRODUCT(--(MOD(OFFSET(Konflikt!$G$4,MATCH($A493,Team!$A$5:$A$64,0),MAX($B493,Einstellungen!$B$3)-Einstellungen!$B$3,1,MIN($C493,Einstellungen!$B$4)-MAX($B493,Einstellungen!$B$3)+1),2)=1)),"?")))</f>
        <v/>
      </c>
      <c r="I493" s="16" t="str">
        <f aca="true">IF(OR($A493="",$B493="",$C493="",$C493&lt;$B493),"",IF(MIN($C493,Einstellungen!$B$4)&lt;MAX($B493,Einstellungen!$B$3),0,IFERROR(SUMPRODUCT(--(OFFSET(Konflikt!$G$4,MATCH($A493,Team!$A$5:$A$64,0),MAX($B493,Einstellungen!$B$3)-Einstellungen!$B$3,1,MIN($C493,Einstellungen!$B$4)-MAX($B493,Einstellungen!$B$3)+1)&gt;=2)),"?")))</f>
        <v/>
      </c>
      <c r="J493" s="15" t="str">
        <f aca="false">IF($A493="","",IF(OR($B493="",$C493=""),"Von und Bis eintragen",IF($C493&lt;$B493,"Bis liegt vor Von",IF(ISNA(MATCH($A493,Team!$A$5:$A$64,0)),"Name fehlt im Blatt Team",IF(N($H493)+N($I493)&gt;0,"Engpass – bitte absprechen",IF(OR($B493&lt;Einstellungen!$B$3,$C493&gt;Einstellungen!$B$4),"Teils außerhalb des Planungszeitraums","ok"))))))</f>
        <v/>
      </c>
    </row>
    <row r="494" customFormat="false" ht="15" hidden="false" customHeight="false" outlineLevel="0" collapsed="false">
      <c r="A494" s="11"/>
      <c r="B494" s="7"/>
      <c r="C494" s="7"/>
      <c r="D494" s="11"/>
      <c r="E494" s="11"/>
      <c r="F494" s="15" t="str">
        <f aca="false">IF($A494="","",IFERROR(INDEX(Team!$B$5:$B$64,MATCH($A494,Team!$A$5:$A$64,0)),"?"))</f>
        <v/>
      </c>
      <c r="G494" s="16" t="str">
        <f aca="false">IF(OR($A494="",$B494="",$C494="",$C494&lt;$B494),"",NETWORKDAYS($B494,$C494,Einstellungen!$I$7:$I$40))</f>
        <v/>
      </c>
      <c r="H494" s="16" t="str">
        <f aca="true">IF(OR($A494="",$B494="",$C494="",$C494&lt;$B494),"",IF(MIN($C494,Einstellungen!$B$4)&lt;MAX($B494,Einstellungen!$B$3),0,IFERROR(SUMPRODUCT(--(MOD(OFFSET(Konflikt!$G$4,MATCH($A494,Team!$A$5:$A$64,0),MAX($B494,Einstellungen!$B$3)-Einstellungen!$B$3,1,MIN($C494,Einstellungen!$B$4)-MAX($B494,Einstellungen!$B$3)+1),2)=1)),"?")))</f>
        <v/>
      </c>
      <c r="I494" s="16" t="str">
        <f aca="true">IF(OR($A494="",$B494="",$C494="",$C494&lt;$B494),"",IF(MIN($C494,Einstellungen!$B$4)&lt;MAX($B494,Einstellungen!$B$3),0,IFERROR(SUMPRODUCT(--(OFFSET(Konflikt!$G$4,MATCH($A494,Team!$A$5:$A$64,0),MAX($B494,Einstellungen!$B$3)-Einstellungen!$B$3,1,MIN($C494,Einstellungen!$B$4)-MAX($B494,Einstellungen!$B$3)+1)&gt;=2)),"?")))</f>
        <v/>
      </c>
      <c r="J494" s="15" t="str">
        <f aca="false">IF($A494="","",IF(OR($B494="",$C494=""),"Von und Bis eintragen",IF($C494&lt;$B494,"Bis liegt vor Von",IF(ISNA(MATCH($A494,Team!$A$5:$A$64,0)),"Name fehlt im Blatt Team",IF(N($H494)+N($I494)&gt;0,"Engpass – bitte absprechen",IF(OR($B494&lt;Einstellungen!$B$3,$C494&gt;Einstellungen!$B$4),"Teils außerhalb des Planungszeitraums","ok"))))))</f>
        <v/>
      </c>
    </row>
    <row r="495" customFormat="false" ht="15" hidden="false" customHeight="false" outlineLevel="0" collapsed="false">
      <c r="A495" s="11"/>
      <c r="B495" s="7"/>
      <c r="C495" s="7"/>
      <c r="D495" s="11"/>
      <c r="E495" s="11"/>
      <c r="F495" s="15" t="str">
        <f aca="false">IF($A495="","",IFERROR(INDEX(Team!$B$5:$B$64,MATCH($A495,Team!$A$5:$A$64,0)),"?"))</f>
        <v/>
      </c>
      <c r="G495" s="16" t="str">
        <f aca="false">IF(OR($A495="",$B495="",$C495="",$C495&lt;$B495),"",NETWORKDAYS($B495,$C495,Einstellungen!$I$7:$I$40))</f>
        <v/>
      </c>
      <c r="H495" s="16" t="str">
        <f aca="true">IF(OR($A495="",$B495="",$C495="",$C495&lt;$B495),"",IF(MIN($C495,Einstellungen!$B$4)&lt;MAX($B495,Einstellungen!$B$3),0,IFERROR(SUMPRODUCT(--(MOD(OFFSET(Konflikt!$G$4,MATCH($A495,Team!$A$5:$A$64,0),MAX($B495,Einstellungen!$B$3)-Einstellungen!$B$3,1,MIN($C495,Einstellungen!$B$4)-MAX($B495,Einstellungen!$B$3)+1),2)=1)),"?")))</f>
        <v/>
      </c>
      <c r="I495" s="16" t="str">
        <f aca="true">IF(OR($A495="",$B495="",$C495="",$C495&lt;$B495),"",IF(MIN($C495,Einstellungen!$B$4)&lt;MAX($B495,Einstellungen!$B$3),0,IFERROR(SUMPRODUCT(--(OFFSET(Konflikt!$G$4,MATCH($A495,Team!$A$5:$A$64,0),MAX($B495,Einstellungen!$B$3)-Einstellungen!$B$3,1,MIN($C495,Einstellungen!$B$4)-MAX($B495,Einstellungen!$B$3)+1)&gt;=2)),"?")))</f>
        <v/>
      </c>
      <c r="J495" s="15" t="str">
        <f aca="false">IF($A495="","",IF(OR($B495="",$C495=""),"Von und Bis eintragen",IF($C495&lt;$B495,"Bis liegt vor Von",IF(ISNA(MATCH($A495,Team!$A$5:$A$64,0)),"Name fehlt im Blatt Team",IF(N($H495)+N($I495)&gt;0,"Engpass – bitte absprechen",IF(OR($B495&lt;Einstellungen!$B$3,$C495&gt;Einstellungen!$B$4),"Teils außerhalb des Planungszeitraums","ok"))))))</f>
        <v/>
      </c>
    </row>
    <row r="496" customFormat="false" ht="15" hidden="false" customHeight="false" outlineLevel="0" collapsed="false">
      <c r="A496" s="11"/>
      <c r="B496" s="7"/>
      <c r="C496" s="7"/>
      <c r="D496" s="11"/>
      <c r="E496" s="11"/>
      <c r="F496" s="15" t="str">
        <f aca="false">IF($A496="","",IFERROR(INDEX(Team!$B$5:$B$64,MATCH($A496,Team!$A$5:$A$64,0)),"?"))</f>
        <v/>
      </c>
      <c r="G496" s="16" t="str">
        <f aca="false">IF(OR($A496="",$B496="",$C496="",$C496&lt;$B496),"",NETWORKDAYS($B496,$C496,Einstellungen!$I$7:$I$40))</f>
        <v/>
      </c>
      <c r="H496" s="16" t="str">
        <f aca="true">IF(OR($A496="",$B496="",$C496="",$C496&lt;$B496),"",IF(MIN($C496,Einstellungen!$B$4)&lt;MAX($B496,Einstellungen!$B$3),0,IFERROR(SUMPRODUCT(--(MOD(OFFSET(Konflikt!$G$4,MATCH($A496,Team!$A$5:$A$64,0),MAX($B496,Einstellungen!$B$3)-Einstellungen!$B$3,1,MIN($C496,Einstellungen!$B$4)-MAX($B496,Einstellungen!$B$3)+1),2)=1)),"?")))</f>
        <v/>
      </c>
      <c r="I496" s="16" t="str">
        <f aca="true">IF(OR($A496="",$B496="",$C496="",$C496&lt;$B496),"",IF(MIN($C496,Einstellungen!$B$4)&lt;MAX($B496,Einstellungen!$B$3),0,IFERROR(SUMPRODUCT(--(OFFSET(Konflikt!$G$4,MATCH($A496,Team!$A$5:$A$64,0),MAX($B496,Einstellungen!$B$3)-Einstellungen!$B$3,1,MIN($C496,Einstellungen!$B$4)-MAX($B496,Einstellungen!$B$3)+1)&gt;=2)),"?")))</f>
        <v/>
      </c>
      <c r="J496" s="15" t="str">
        <f aca="false">IF($A496="","",IF(OR($B496="",$C496=""),"Von und Bis eintragen",IF($C496&lt;$B496,"Bis liegt vor Von",IF(ISNA(MATCH($A496,Team!$A$5:$A$64,0)),"Name fehlt im Blatt Team",IF(N($H496)+N($I496)&gt;0,"Engpass – bitte absprechen",IF(OR($B496&lt;Einstellungen!$B$3,$C496&gt;Einstellungen!$B$4),"Teils außerhalb des Planungszeitraums","ok"))))))</f>
        <v/>
      </c>
    </row>
    <row r="497" customFormat="false" ht="15" hidden="false" customHeight="false" outlineLevel="0" collapsed="false">
      <c r="A497" s="11"/>
      <c r="B497" s="7"/>
      <c r="C497" s="7"/>
      <c r="D497" s="11"/>
      <c r="E497" s="11"/>
      <c r="F497" s="15" t="str">
        <f aca="false">IF($A497="","",IFERROR(INDEX(Team!$B$5:$B$64,MATCH($A497,Team!$A$5:$A$64,0)),"?"))</f>
        <v/>
      </c>
      <c r="G497" s="16" t="str">
        <f aca="false">IF(OR($A497="",$B497="",$C497="",$C497&lt;$B497),"",NETWORKDAYS($B497,$C497,Einstellungen!$I$7:$I$40))</f>
        <v/>
      </c>
      <c r="H497" s="16" t="str">
        <f aca="true">IF(OR($A497="",$B497="",$C497="",$C497&lt;$B497),"",IF(MIN($C497,Einstellungen!$B$4)&lt;MAX($B497,Einstellungen!$B$3),0,IFERROR(SUMPRODUCT(--(MOD(OFFSET(Konflikt!$G$4,MATCH($A497,Team!$A$5:$A$64,0),MAX($B497,Einstellungen!$B$3)-Einstellungen!$B$3,1,MIN($C497,Einstellungen!$B$4)-MAX($B497,Einstellungen!$B$3)+1),2)=1)),"?")))</f>
        <v/>
      </c>
      <c r="I497" s="16" t="str">
        <f aca="true">IF(OR($A497="",$B497="",$C497="",$C497&lt;$B497),"",IF(MIN($C497,Einstellungen!$B$4)&lt;MAX($B497,Einstellungen!$B$3),0,IFERROR(SUMPRODUCT(--(OFFSET(Konflikt!$G$4,MATCH($A497,Team!$A$5:$A$64,0),MAX($B497,Einstellungen!$B$3)-Einstellungen!$B$3,1,MIN($C497,Einstellungen!$B$4)-MAX($B497,Einstellungen!$B$3)+1)&gt;=2)),"?")))</f>
        <v/>
      </c>
      <c r="J497" s="15" t="str">
        <f aca="false">IF($A497="","",IF(OR($B497="",$C497=""),"Von und Bis eintragen",IF($C497&lt;$B497,"Bis liegt vor Von",IF(ISNA(MATCH($A497,Team!$A$5:$A$64,0)),"Name fehlt im Blatt Team",IF(N($H497)+N($I497)&gt;0,"Engpass – bitte absprechen",IF(OR($B497&lt;Einstellungen!$B$3,$C497&gt;Einstellungen!$B$4),"Teils außerhalb des Planungszeitraums","ok"))))))</f>
        <v/>
      </c>
    </row>
    <row r="498" customFormat="false" ht="15" hidden="false" customHeight="false" outlineLevel="0" collapsed="false">
      <c r="A498" s="11"/>
      <c r="B498" s="7"/>
      <c r="C498" s="7"/>
      <c r="D498" s="11"/>
      <c r="E498" s="11"/>
      <c r="F498" s="15" t="str">
        <f aca="false">IF($A498="","",IFERROR(INDEX(Team!$B$5:$B$64,MATCH($A498,Team!$A$5:$A$64,0)),"?"))</f>
        <v/>
      </c>
      <c r="G498" s="16" t="str">
        <f aca="false">IF(OR($A498="",$B498="",$C498="",$C498&lt;$B498),"",NETWORKDAYS($B498,$C498,Einstellungen!$I$7:$I$40))</f>
        <v/>
      </c>
      <c r="H498" s="16" t="str">
        <f aca="true">IF(OR($A498="",$B498="",$C498="",$C498&lt;$B498),"",IF(MIN($C498,Einstellungen!$B$4)&lt;MAX($B498,Einstellungen!$B$3),0,IFERROR(SUMPRODUCT(--(MOD(OFFSET(Konflikt!$G$4,MATCH($A498,Team!$A$5:$A$64,0),MAX($B498,Einstellungen!$B$3)-Einstellungen!$B$3,1,MIN($C498,Einstellungen!$B$4)-MAX($B498,Einstellungen!$B$3)+1),2)=1)),"?")))</f>
        <v/>
      </c>
      <c r="I498" s="16" t="str">
        <f aca="true">IF(OR($A498="",$B498="",$C498="",$C498&lt;$B498),"",IF(MIN($C498,Einstellungen!$B$4)&lt;MAX($B498,Einstellungen!$B$3),0,IFERROR(SUMPRODUCT(--(OFFSET(Konflikt!$G$4,MATCH($A498,Team!$A$5:$A$64,0),MAX($B498,Einstellungen!$B$3)-Einstellungen!$B$3,1,MIN($C498,Einstellungen!$B$4)-MAX($B498,Einstellungen!$B$3)+1)&gt;=2)),"?")))</f>
        <v/>
      </c>
      <c r="J498" s="15" t="str">
        <f aca="false">IF($A498="","",IF(OR($B498="",$C498=""),"Von und Bis eintragen",IF($C498&lt;$B498,"Bis liegt vor Von",IF(ISNA(MATCH($A498,Team!$A$5:$A$64,0)),"Name fehlt im Blatt Team",IF(N($H498)+N($I498)&gt;0,"Engpass – bitte absprechen",IF(OR($B498&lt;Einstellungen!$B$3,$C498&gt;Einstellungen!$B$4),"Teils außerhalb des Planungszeitraums","ok"))))))</f>
        <v/>
      </c>
    </row>
    <row r="499" customFormat="false" ht="15" hidden="false" customHeight="false" outlineLevel="0" collapsed="false">
      <c r="A499" s="11"/>
      <c r="B499" s="7"/>
      <c r="C499" s="7"/>
      <c r="D499" s="11"/>
      <c r="E499" s="11"/>
      <c r="F499" s="15" t="str">
        <f aca="false">IF($A499="","",IFERROR(INDEX(Team!$B$5:$B$64,MATCH($A499,Team!$A$5:$A$64,0)),"?"))</f>
        <v/>
      </c>
      <c r="G499" s="16" t="str">
        <f aca="false">IF(OR($A499="",$B499="",$C499="",$C499&lt;$B499),"",NETWORKDAYS($B499,$C499,Einstellungen!$I$7:$I$40))</f>
        <v/>
      </c>
      <c r="H499" s="16" t="str">
        <f aca="true">IF(OR($A499="",$B499="",$C499="",$C499&lt;$B499),"",IF(MIN($C499,Einstellungen!$B$4)&lt;MAX($B499,Einstellungen!$B$3),0,IFERROR(SUMPRODUCT(--(MOD(OFFSET(Konflikt!$G$4,MATCH($A499,Team!$A$5:$A$64,0),MAX($B499,Einstellungen!$B$3)-Einstellungen!$B$3,1,MIN($C499,Einstellungen!$B$4)-MAX($B499,Einstellungen!$B$3)+1),2)=1)),"?")))</f>
        <v/>
      </c>
      <c r="I499" s="16" t="str">
        <f aca="true">IF(OR($A499="",$B499="",$C499="",$C499&lt;$B499),"",IF(MIN($C499,Einstellungen!$B$4)&lt;MAX($B499,Einstellungen!$B$3),0,IFERROR(SUMPRODUCT(--(OFFSET(Konflikt!$G$4,MATCH($A499,Team!$A$5:$A$64,0),MAX($B499,Einstellungen!$B$3)-Einstellungen!$B$3,1,MIN($C499,Einstellungen!$B$4)-MAX($B499,Einstellungen!$B$3)+1)&gt;=2)),"?")))</f>
        <v/>
      </c>
      <c r="J499" s="15" t="str">
        <f aca="false">IF($A499="","",IF(OR($B499="",$C499=""),"Von und Bis eintragen",IF($C499&lt;$B499,"Bis liegt vor Von",IF(ISNA(MATCH($A499,Team!$A$5:$A$64,0)),"Name fehlt im Blatt Team",IF(N($H499)+N($I499)&gt;0,"Engpass – bitte absprechen",IF(OR($B499&lt;Einstellungen!$B$3,$C499&gt;Einstellungen!$B$4),"Teils außerhalb des Planungszeitraums","ok"))))))</f>
        <v/>
      </c>
    </row>
    <row r="500" customFormat="false" ht="15" hidden="false" customHeight="false" outlineLevel="0" collapsed="false">
      <c r="A500" s="11"/>
      <c r="B500" s="7"/>
      <c r="C500" s="7"/>
      <c r="D500" s="11"/>
      <c r="E500" s="11"/>
      <c r="F500" s="15" t="str">
        <f aca="false">IF($A500="","",IFERROR(INDEX(Team!$B$5:$B$64,MATCH($A500,Team!$A$5:$A$64,0)),"?"))</f>
        <v/>
      </c>
      <c r="G500" s="16" t="str">
        <f aca="false">IF(OR($A500="",$B500="",$C500="",$C500&lt;$B500),"",NETWORKDAYS($B500,$C500,Einstellungen!$I$7:$I$40))</f>
        <v/>
      </c>
      <c r="H500" s="16" t="str">
        <f aca="true">IF(OR($A500="",$B500="",$C500="",$C500&lt;$B500),"",IF(MIN($C500,Einstellungen!$B$4)&lt;MAX($B500,Einstellungen!$B$3),0,IFERROR(SUMPRODUCT(--(MOD(OFFSET(Konflikt!$G$4,MATCH($A500,Team!$A$5:$A$64,0),MAX($B500,Einstellungen!$B$3)-Einstellungen!$B$3,1,MIN($C500,Einstellungen!$B$4)-MAX($B500,Einstellungen!$B$3)+1),2)=1)),"?")))</f>
        <v/>
      </c>
      <c r="I500" s="16" t="str">
        <f aca="true">IF(OR($A500="",$B500="",$C500="",$C500&lt;$B500),"",IF(MIN($C500,Einstellungen!$B$4)&lt;MAX($B500,Einstellungen!$B$3),0,IFERROR(SUMPRODUCT(--(OFFSET(Konflikt!$G$4,MATCH($A500,Team!$A$5:$A$64,0),MAX($B500,Einstellungen!$B$3)-Einstellungen!$B$3,1,MIN($C500,Einstellungen!$B$4)-MAX($B500,Einstellungen!$B$3)+1)&gt;=2)),"?")))</f>
        <v/>
      </c>
      <c r="J500" s="15" t="str">
        <f aca="false">IF($A500="","",IF(OR($B500="",$C500=""),"Von und Bis eintragen",IF($C500&lt;$B500,"Bis liegt vor Von",IF(ISNA(MATCH($A500,Team!$A$5:$A$64,0)),"Name fehlt im Blatt Team",IF(N($H500)+N($I500)&gt;0,"Engpass – bitte absprechen",IF(OR($B500&lt;Einstellungen!$B$3,$C500&gt;Einstellungen!$B$4),"Teils außerhalb des Planungszeitraums","ok"))))))</f>
        <v/>
      </c>
    </row>
    <row r="501" customFormat="false" ht="15" hidden="false" customHeight="false" outlineLevel="0" collapsed="false">
      <c r="A501" s="11"/>
      <c r="B501" s="7"/>
      <c r="C501" s="7"/>
      <c r="D501" s="11"/>
      <c r="E501" s="11"/>
      <c r="F501" s="15" t="str">
        <f aca="false">IF($A501="","",IFERROR(INDEX(Team!$B$5:$B$64,MATCH($A501,Team!$A$5:$A$64,0)),"?"))</f>
        <v/>
      </c>
      <c r="G501" s="16" t="str">
        <f aca="false">IF(OR($A501="",$B501="",$C501="",$C501&lt;$B501),"",NETWORKDAYS($B501,$C501,Einstellungen!$I$7:$I$40))</f>
        <v/>
      </c>
      <c r="H501" s="16" t="str">
        <f aca="true">IF(OR($A501="",$B501="",$C501="",$C501&lt;$B501),"",IF(MIN($C501,Einstellungen!$B$4)&lt;MAX($B501,Einstellungen!$B$3),0,IFERROR(SUMPRODUCT(--(MOD(OFFSET(Konflikt!$G$4,MATCH($A501,Team!$A$5:$A$64,0),MAX($B501,Einstellungen!$B$3)-Einstellungen!$B$3,1,MIN($C501,Einstellungen!$B$4)-MAX($B501,Einstellungen!$B$3)+1),2)=1)),"?")))</f>
        <v/>
      </c>
      <c r="I501" s="16" t="str">
        <f aca="true">IF(OR($A501="",$B501="",$C501="",$C501&lt;$B501),"",IF(MIN($C501,Einstellungen!$B$4)&lt;MAX($B501,Einstellungen!$B$3),0,IFERROR(SUMPRODUCT(--(OFFSET(Konflikt!$G$4,MATCH($A501,Team!$A$5:$A$64,0),MAX($B501,Einstellungen!$B$3)-Einstellungen!$B$3,1,MIN($C501,Einstellungen!$B$4)-MAX($B501,Einstellungen!$B$3)+1)&gt;=2)),"?")))</f>
        <v/>
      </c>
      <c r="J501" s="15" t="str">
        <f aca="false">IF($A501="","",IF(OR($B501="",$C501=""),"Von und Bis eintragen",IF($C501&lt;$B501,"Bis liegt vor Von",IF(ISNA(MATCH($A501,Team!$A$5:$A$64,0)),"Name fehlt im Blatt Team",IF(N($H501)+N($I501)&gt;0,"Engpass – bitte absprechen",IF(OR($B501&lt;Einstellungen!$B$3,$C501&gt;Einstellungen!$B$4),"Teils außerhalb des Planungszeitraums","ok"))))))</f>
        <v/>
      </c>
    </row>
    <row r="502" customFormat="false" ht="15" hidden="false" customHeight="false" outlineLevel="0" collapsed="false">
      <c r="A502" s="11"/>
      <c r="B502" s="7"/>
      <c r="C502" s="7"/>
      <c r="D502" s="11"/>
      <c r="E502" s="11"/>
      <c r="F502" s="15" t="str">
        <f aca="false">IF($A502="","",IFERROR(INDEX(Team!$B$5:$B$64,MATCH($A502,Team!$A$5:$A$64,0)),"?"))</f>
        <v/>
      </c>
      <c r="G502" s="16" t="str">
        <f aca="false">IF(OR($A502="",$B502="",$C502="",$C502&lt;$B502),"",NETWORKDAYS($B502,$C502,Einstellungen!$I$7:$I$40))</f>
        <v/>
      </c>
      <c r="H502" s="16" t="str">
        <f aca="true">IF(OR($A502="",$B502="",$C502="",$C502&lt;$B502),"",IF(MIN($C502,Einstellungen!$B$4)&lt;MAX($B502,Einstellungen!$B$3),0,IFERROR(SUMPRODUCT(--(MOD(OFFSET(Konflikt!$G$4,MATCH($A502,Team!$A$5:$A$64,0),MAX($B502,Einstellungen!$B$3)-Einstellungen!$B$3,1,MIN($C502,Einstellungen!$B$4)-MAX($B502,Einstellungen!$B$3)+1),2)=1)),"?")))</f>
        <v/>
      </c>
      <c r="I502" s="16" t="str">
        <f aca="true">IF(OR($A502="",$B502="",$C502="",$C502&lt;$B502),"",IF(MIN($C502,Einstellungen!$B$4)&lt;MAX($B502,Einstellungen!$B$3),0,IFERROR(SUMPRODUCT(--(OFFSET(Konflikt!$G$4,MATCH($A502,Team!$A$5:$A$64,0),MAX($B502,Einstellungen!$B$3)-Einstellungen!$B$3,1,MIN($C502,Einstellungen!$B$4)-MAX($B502,Einstellungen!$B$3)+1)&gt;=2)),"?")))</f>
        <v/>
      </c>
      <c r="J502" s="15" t="str">
        <f aca="false">IF($A502="","",IF(OR($B502="",$C502=""),"Von und Bis eintragen",IF($C502&lt;$B502,"Bis liegt vor Von",IF(ISNA(MATCH($A502,Team!$A$5:$A$64,0)),"Name fehlt im Blatt Team",IF(N($H502)+N($I502)&gt;0,"Engpass – bitte absprechen",IF(OR($B502&lt;Einstellungen!$B$3,$C502&gt;Einstellungen!$B$4),"Teils außerhalb des Planungszeitraums","ok"))))))</f>
        <v/>
      </c>
    </row>
    <row r="503" customFormat="false" ht="15" hidden="false" customHeight="false" outlineLevel="0" collapsed="false">
      <c r="A503" s="11"/>
      <c r="B503" s="7"/>
      <c r="C503" s="7"/>
      <c r="D503" s="11"/>
      <c r="E503" s="11"/>
      <c r="F503" s="15" t="str">
        <f aca="false">IF($A503="","",IFERROR(INDEX(Team!$B$5:$B$64,MATCH($A503,Team!$A$5:$A$64,0)),"?"))</f>
        <v/>
      </c>
      <c r="G503" s="16" t="str">
        <f aca="false">IF(OR($A503="",$B503="",$C503="",$C503&lt;$B503),"",NETWORKDAYS($B503,$C503,Einstellungen!$I$7:$I$40))</f>
        <v/>
      </c>
      <c r="H503" s="16" t="str">
        <f aca="true">IF(OR($A503="",$B503="",$C503="",$C503&lt;$B503),"",IF(MIN($C503,Einstellungen!$B$4)&lt;MAX($B503,Einstellungen!$B$3),0,IFERROR(SUMPRODUCT(--(MOD(OFFSET(Konflikt!$G$4,MATCH($A503,Team!$A$5:$A$64,0),MAX($B503,Einstellungen!$B$3)-Einstellungen!$B$3,1,MIN($C503,Einstellungen!$B$4)-MAX($B503,Einstellungen!$B$3)+1),2)=1)),"?")))</f>
        <v/>
      </c>
      <c r="I503" s="16" t="str">
        <f aca="true">IF(OR($A503="",$B503="",$C503="",$C503&lt;$B503),"",IF(MIN($C503,Einstellungen!$B$4)&lt;MAX($B503,Einstellungen!$B$3),0,IFERROR(SUMPRODUCT(--(OFFSET(Konflikt!$G$4,MATCH($A503,Team!$A$5:$A$64,0),MAX($B503,Einstellungen!$B$3)-Einstellungen!$B$3,1,MIN($C503,Einstellungen!$B$4)-MAX($B503,Einstellungen!$B$3)+1)&gt;=2)),"?")))</f>
        <v/>
      </c>
      <c r="J503" s="15" t="str">
        <f aca="false">IF($A503="","",IF(OR($B503="",$C503=""),"Von und Bis eintragen",IF($C503&lt;$B503,"Bis liegt vor Von",IF(ISNA(MATCH($A503,Team!$A$5:$A$64,0)),"Name fehlt im Blatt Team",IF(N($H503)+N($I503)&gt;0,"Engpass – bitte absprechen",IF(OR($B503&lt;Einstellungen!$B$3,$C503&gt;Einstellungen!$B$4),"Teils außerhalb des Planungszeitraums","ok"))))))</f>
        <v/>
      </c>
    </row>
    <row r="504" customFormat="false" ht="15" hidden="false" customHeight="false" outlineLevel="0" collapsed="false">
      <c r="A504" s="11"/>
      <c r="B504" s="7"/>
      <c r="C504" s="7"/>
      <c r="D504" s="11"/>
      <c r="E504" s="11"/>
      <c r="F504" s="15" t="str">
        <f aca="false">IF($A504="","",IFERROR(INDEX(Team!$B$5:$B$64,MATCH($A504,Team!$A$5:$A$64,0)),"?"))</f>
        <v/>
      </c>
      <c r="G504" s="16" t="str">
        <f aca="false">IF(OR($A504="",$B504="",$C504="",$C504&lt;$B504),"",NETWORKDAYS($B504,$C504,Einstellungen!$I$7:$I$40))</f>
        <v/>
      </c>
      <c r="H504" s="16" t="str">
        <f aca="true">IF(OR($A504="",$B504="",$C504="",$C504&lt;$B504),"",IF(MIN($C504,Einstellungen!$B$4)&lt;MAX($B504,Einstellungen!$B$3),0,IFERROR(SUMPRODUCT(--(MOD(OFFSET(Konflikt!$G$4,MATCH($A504,Team!$A$5:$A$64,0),MAX($B504,Einstellungen!$B$3)-Einstellungen!$B$3,1,MIN($C504,Einstellungen!$B$4)-MAX($B504,Einstellungen!$B$3)+1),2)=1)),"?")))</f>
        <v/>
      </c>
      <c r="I504" s="16" t="str">
        <f aca="true">IF(OR($A504="",$B504="",$C504="",$C504&lt;$B504),"",IF(MIN($C504,Einstellungen!$B$4)&lt;MAX($B504,Einstellungen!$B$3),0,IFERROR(SUMPRODUCT(--(OFFSET(Konflikt!$G$4,MATCH($A504,Team!$A$5:$A$64,0),MAX($B504,Einstellungen!$B$3)-Einstellungen!$B$3,1,MIN($C504,Einstellungen!$B$4)-MAX($B504,Einstellungen!$B$3)+1)&gt;=2)),"?")))</f>
        <v/>
      </c>
      <c r="J504" s="15" t="str">
        <f aca="false">IF($A504="","",IF(OR($B504="",$C504=""),"Von und Bis eintragen",IF($C504&lt;$B504,"Bis liegt vor Von",IF(ISNA(MATCH($A504,Team!$A$5:$A$64,0)),"Name fehlt im Blatt Team",IF(N($H504)+N($I504)&gt;0,"Engpass – bitte absprechen",IF(OR($B504&lt;Einstellungen!$B$3,$C504&gt;Einstellungen!$B$4),"Teils außerhalb des Planungszeitraums","ok"))))))</f>
        <v/>
      </c>
    </row>
    <row r="505" customFormat="false" ht="15" hidden="false" customHeight="false" outlineLevel="0" collapsed="false">
      <c r="A505" s="11"/>
      <c r="B505" s="7"/>
      <c r="C505" s="7"/>
      <c r="D505" s="11"/>
      <c r="E505" s="11"/>
      <c r="F505" s="15" t="str">
        <f aca="false">IF($A505="","",IFERROR(INDEX(Team!$B$5:$B$64,MATCH($A505,Team!$A$5:$A$64,0)),"?"))</f>
        <v/>
      </c>
      <c r="G505" s="16" t="str">
        <f aca="false">IF(OR($A505="",$B505="",$C505="",$C505&lt;$B505),"",NETWORKDAYS($B505,$C505,Einstellungen!$I$7:$I$40))</f>
        <v/>
      </c>
      <c r="H505" s="16" t="str">
        <f aca="true">IF(OR($A505="",$B505="",$C505="",$C505&lt;$B505),"",IF(MIN($C505,Einstellungen!$B$4)&lt;MAX($B505,Einstellungen!$B$3),0,IFERROR(SUMPRODUCT(--(MOD(OFFSET(Konflikt!$G$4,MATCH($A505,Team!$A$5:$A$64,0),MAX($B505,Einstellungen!$B$3)-Einstellungen!$B$3,1,MIN($C505,Einstellungen!$B$4)-MAX($B505,Einstellungen!$B$3)+1),2)=1)),"?")))</f>
        <v/>
      </c>
      <c r="I505" s="16" t="str">
        <f aca="true">IF(OR($A505="",$B505="",$C505="",$C505&lt;$B505),"",IF(MIN($C505,Einstellungen!$B$4)&lt;MAX($B505,Einstellungen!$B$3),0,IFERROR(SUMPRODUCT(--(OFFSET(Konflikt!$G$4,MATCH($A505,Team!$A$5:$A$64,0),MAX($B505,Einstellungen!$B$3)-Einstellungen!$B$3,1,MIN($C505,Einstellungen!$B$4)-MAX($B505,Einstellungen!$B$3)+1)&gt;=2)),"?")))</f>
        <v/>
      </c>
      <c r="J505" s="15" t="str">
        <f aca="false">IF($A505="","",IF(OR($B505="",$C505=""),"Von und Bis eintragen",IF($C505&lt;$B505,"Bis liegt vor Von",IF(ISNA(MATCH($A505,Team!$A$5:$A$64,0)),"Name fehlt im Blatt Team",IF(N($H505)+N($I505)&gt;0,"Engpass – bitte absprechen",IF(OR($B505&lt;Einstellungen!$B$3,$C505&gt;Einstellungen!$B$4),"Teils außerhalb des Planungszeitraums","ok"))))))</f>
        <v/>
      </c>
    </row>
    <row r="506" customFormat="false" ht="15" hidden="false" customHeight="false" outlineLevel="0" collapsed="false">
      <c r="A506" s="11"/>
      <c r="B506" s="7"/>
      <c r="C506" s="7"/>
      <c r="D506" s="11"/>
      <c r="E506" s="11"/>
      <c r="F506" s="15" t="str">
        <f aca="false">IF($A506="","",IFERROR(INDEX(Team!$B$5:$B$64,MATCH($A506,Team!$A$5:$A$64,0)),"?"))</f>
        <v/>
      </c>
      <c r="G506" s="16" t="str">
        <f aca="false">IF(OR($A506="",$B506="",$C506="",$C506&lt;$B506),"",NETWORKDAYS($B506,$C506,Einstellungen!$I$7:$I$40))</f>
        <v/>
      </c>
      <c r="H506" s="16" t="str">
        <f aca="true">IF(OR($A506="",$B506="",$C506="",$C506&lt;$B506),"",IF(MIN($C506,Einstellungen!$B$4)&lt;MAX($B506,Einstellungen!$B$3),0,IFERROR(SUMPRODUCT(--(MOD(OFFSET(Konflikt!$G$4,MATCH($A506,Team!$A$5:$A$64,0),MAX($B506,Einstellungen!$B$3)-Einstellungen!$B$3,1,MIN($C506,Einstellungen!$B$4)-MAX($B506,Einstellungen!$B$3)+1),2)=1)),"?")))</f>
        <v/>
      </c>
      <c r="I506" s="16" t="str">
        <f aca="true">IF(OR($A506="",$B506="",$C506="",$C506&lt;$B506),"",IF(MIN($C506,Einstellungen!$B$4)&lt;MAX($B506,Einstellungen!$B$3),0,IFERROR(SUMPRODUCT(--(OFFSET(Konflikt!$G$4,MATCH($A506,Team!$A$5:$A$64,0),MAX($B506,Einstellungen!$B$3)-Einstellungen!$B$3,1,MIN($C506,Einstellungen!$B$4)-MAX($B506,Einstellungen!$B$3)+1)&gt;=2)),"?")))</f>
        <v/>
      </c>
      <c r="J506" s="15" t="str">
        <f aca="false">IF($A506="","",IF(OR($B506="",$C506=""),"Von und Bis eintragen",IF($C506&lt;$B506,"Bis liegt vor Von",IF(ISNA(MATCH($A506,Team!$A$5:$A$64,0)),"Name fehlt im Blatt Team",IF(N($H506)+N($I506)&gt;0,"Engpass – bitte absprechen",IF(OR($B506&lt;Einstellungen!$B$3,$C506&gt;Einstellungen!$B$4),"Teils außerhalb des Planungszeitraums","ok"))))))</f>
        <v/>
      </c>
    </row>
    <row r="507" customFormat="false" ht="15" hidden="false" customHeight="false" outlineLevel="0" collapsed="false">
      <c r="A507" s="11"/>
      <c r="B507" s="7"/>
      <c r="C507" s="7"/>
      <c r="D507" s="11"/>
      <c r="E507" s="11"/>
      <c r="F507" s="15" t="str">
        <f aca="false">IF($A507="","",IFERROR(INDEX(Team!$B$5:$B$64,MATCH($A507,Team!$A$5:$A$64,0)),"?"))</f>
        <v/>
      </c>
      <c r="G507" s="16" t="str">
        <f aca="false">IF(OR($A507="",$B507="",$C507="",$C507&lt;$B507),"",NETWORKDAYS($B507,$C507,Einstellungen!$I$7:$I$40))</f>
        <v/>
      </c>
      <c r="H507" s="16" t="str">
        <f aca="true">IF(OR($A507="",$B507="",$C507="",$C507&lt;$B507),"",IF(MIN($C507,Einstellungen!$B$4)&lt;MAX($B507,Einstellungen!$B$3),0,IFERROR(SUMPRODUCT(--(MOD(OFFSET(Konflikt!$G$4,MATCH($A507,Team!$A$5:$A$64,0),MAX($B507,Einstellungen!$B$3)-Einstellungen!$B$3,1,MIN($C507,Einstellungen!$B$4)-MAX($B507,Einstellungen!$B$3)+1),2)=1)),"?")))</f>
        <v/>
      </c>
      <c r="I507" s="16" t="str">
        <f aca="true">IF(OR($A507="",$B507="",$C507="",$C507&lt;$B507),"",IF(MIN($C507,Einstellungen!$B$4)&lt;MAX($B507,Einstellungen!$B$3),0,IFERROR(SUMPRODUCT(--(OFFSET(Konflikt!$G$4,MATCH($A507,Team!$A$5:$A$64,0),MAX($B507,Einstellungen!$B$3)-Einstellungen!$B$3,1,MIN($C507,Einstellungen!$B$4)-MAX($B507,Einstellungen!$B$3)+1)&gt;=2)),"?")))</f>
        <v/>
      </c>
      <c r="J507" s="15" t="str">
        <f aca="false">IF($A507="","",IF(OR($B507="",$C507=""),"Von und Bis eintragen",IF($C507&lt;$B507,"Bis liegt vor Von",IF(ISNA(MATCH($A507,Team!$A$5:$A$64,0)),"Name fehlt im Blatt Team",IF(N($H507)+N($I507)&gt;0,"Engpass – bitte absprechen",IF(OR($B507&lt;Einstellungen!$B$3,$C507&gt;Einstellungen!$B$4),"Teils außerhalb des Planungszeitraums","ok"))))))</f>
        <v/>
      </c>
    </row>
    <row r="508" customFormat="false" ht="15" hidden="false" customHeight="false" outlineLevel="0" collapsed="false">
      <c r="A508" s="11"/>
      <c r="B508" s="7"/>
      <c r="C508" s="7"/>
      <c r="D508" s="11"/>
      <c r="E508" s="11"/>
      <c r="F508" s="15" t="str">
        <f aca="false">IF($A508="","",IFERROR(INDEX(Team!$B$5:$B$64,MATCH($A508,Team!$A$5:$A$64,0)),"?"))</f>
        <v/>
      </c>
      <c r="G508" s="16" t="str">
        <f aca="false">IF(OR($A508="",$B508="",$C508="",$C508&lt;$B508),"",NETWORKDAYS($B508,$C508,Einstellungen!$I$7:$I$40))</f>
        <v/>
      </c>
      <c r="H508" s="16" t="str">
        <f aca="true">IF(OR($A508="",$B508="",$C508="",$C508&lt;$B508),"",IF(MIN($C508,Einstellungen!$B$4)&lt;MAX($B508,Einstellungen!$B$3),0,IFERROR(SUMPRODUCT(--(MOD(OFFSET(Konflikt!$G$4,MATCH($A508,Team!$A$5:$A$64,0),MAX($B508,Einstellungen!$B$3)-Einstellungen!$B$3,1,MIN($C508,Einstellungen!$B$4)-MAX($B508,Einstellungen!$B$3)+1),2)=1)),"?")))</f>
        <v/>
      </c>
      <c r="I508" s="16" t="str">
        <f aca="true">IF(OR($A508="",$B508="",$C508="",$C508&lt;$B508),"",IF(MIN($C508,Einstellungen!$B$4)&lt;MAX($B508,Einstellungen!$B$3),0,IFERROR(SUMPRODUCT(--(OFFSET(Konflikt!$G$4,MATCH($A508,Team!$A$5:$A$64,0),MAX($B508,Einstellungen!$B$3)-Einstellungen!$B$3,1,MIN($C508,Einstellungen!$B$4)-MAX($B508,Einstellungen!$B$3)+1)&gt;=2)),"?")))</f>
        <v/>
      </c>
      <c r="J508" s="15" t="str">
        <f aca="false">IF($A508="","",IF(OR($B508="",$C508=""),"Von und Bis eintragen",IF($C508&lt;$B508,"Bis liegt vor Von",IF(ISNA(MATCH($A508,Team!$A$5:$A$64,0)),"Name fehlt im Blatt Team",IF(N($H508)+N($I508)&gt;0,"Engpass – bitte absprechen",IF(OR($B508&lt;Einstellungen!$B$3,$C508&gt;Einstellungen!$B$4),"Teils außerhalb des Planungszeitraums","ok"))))))</f>
        <v/>
      </c>
    </row>
    <row r="509" customFormat="false" ht="15" hidden="false" customHeight="false" outlineLevel="0" collapsed="false">
      <c r="A509" s="11"/>
      <c r="B509" s="7"/>
      <c r="C509" s="7"/>
      <c r="D509" s="11"/>
      <c r="E509" s="11"/>
      <c r="F509" s="15" t="str">
        <f aca="false">IF($A509="","",IFERROR(INDEX(Team!$B$5:$B$64,MATCH($A509,Team!$A$5:$A$64,0)),"?"))</f>
        <v/>
      </c>
      <c r="G509" s="16" t="str">
        <f aca="false">IF(OR($A509="",$B509="",$C509="",$C509&lt;$B509),"",NETWORKDAYS($B509,$C509,Einstellungen!$I$7:$I$40))</f>
        <v/>
      </c>
      <c r="H509" s="16" t="str">
        <f aca="true">IF(OR($A509="",$B509="",$C509="",$C509&lt;$B509),"",IF(MIN($C509,Einstellungen!$B$4)&lt;MAX($B509,Einstellungen!$B$3),0,IFERROR(SUMPRODUCT(--(MOD(OFFSET(Konflikt!$G$4,MATCH($A509,Team!$A$5:$A$64,0),MAX($B509,Einstellungen!$B$3)-Einstellungen!$B$3,1,MIN($C509,Einstellungen!$B$4)-MAX($B509,Einstellungen!$B$3)+1),2)=1)),"?")))</f>
        <v/>
      </c>
      <c r="I509" s="16" t="str">
        <f aca="true">IF(OR($A509="",$B509="",$C509="",$C509&lt;$B509),"",IF(MIN($C509,Einstellungen!$B$4)&lt;MAX($B509,Einstellungen!$B$3),0,IFERROR(SUMPRODUCT(--(OFFSET(Konflikt!$G$4,MATCH($A509,Team!$A$5:$A$64,0),MAX($B509,Einstellungen!$B$3)-Einstellungen!$B$3,1,MIN($C509,Einstellungen!$B$4)-MAX($B509,Einstellungen!$B$3)+1)&gt;=2)),"?")))</f>
        <v/>
      </c>
      <c r="J509" s="15" t="str">
        <f aca="false">IF($A509="","",IF(OR($B509="",$C509=""),"Von und Bis eintragen",IF($C509&lt;$B509,"Bis liegt vor Von",IF(ISNA(MATCH($A509,Team!$A$5:$A$64,0)),"Name fehlt im Blatt Team",IF(N($H509)+N($I509)&gt;0,"Engpass – bitte absprechen",IF(OR($B509&lt;Einstellungen!$B$3,$C509&gt;Einstellungen!$B$4),"Teils außerhalb des Planungszeitraums","ok"))))))</f>
        <v/>
      </c>
    </row>
    <row r="510" customFormat="false" ht="15" hidden="false" customHeight="false" outlineLevel="0" collapsed="false">
      <c r="A510" s="11"/>
      <c r="B510" s="7"/>
      <c r="C510" s="7"/>
      <c r="D510" s="11"/>
      <c r="E510" s="11"/>
      <c r="F510" s="15" t="str">
        <f aca="false">IF($A510="","",IFERROR(INDEX(Team!$B$5:$B$64,MATCH($A510,Team!$A$5:$A$64,0)),"?"))</f>
        <v/>
      </c>
      <c r="G510" s="16" t="str">
        <f aca="false">IF(OR($A510="",$B510="",$C510="",$C510&lt;$B510),"",NETWORKDAYS($B510,$C510,Einstellungen!$I$7:$I$40))</f>
        <v/>
      </c>
      <c r="H510" s="16" t="str">
        <f aca="true">IF(OR($A510="",$B510="",$C510="",$C510&lt;$B510),"",IF(MIN($C510,Einstellungen!$B$4)&lt;MAX($B510,Einstellungen!$B$3),0,IFERROR(SUMPRODUCT(--(MOD(OFFSET(Konflikt!$G$4,MATCH($A510,Team!$A$5:$A$64,0),MAX($B510,Einstellungen!$B$3)-Einstellungen!$B$3,1,MIN($C510,Einstellungen!$B$4)-MAX($B510,Einstellungen!$B$3)+1),2)=1)),"?")))</f>
        <v/>
      </c>
      <c r="I510" s="16" t="str">
        <f aca="true">IF(OR($A510="",$B510="",$C510="",$C510&lt;$B510),"",IF(MIN($C510,Einstellungen!$B$4)&lt;MAX($B510,Einstellungen!$B$3),0,IFERROR(SUMPRODUCT(--(OFFSET(Konflikt!$G$4,MATCH($A510,Team!$A$5:$A$64,0),MAX($B510,Einstellungen!$B$3)-Einstellungen!$B$3,1,MIN($C510,Einstellungen!$B$4)-MAX($B510,Einstellungen!$B$3)+1)&gt;=2)),"?")))</f>
        <v/>
      </c>
      <c r="J510" s="15" t="str">
        <f aca="false">IF($A510="","",IF(OR($B510="",$C510=""),"Von und Bis eintragen",IF($C510&lt;$B510,"Bis liegt vor Von",IF(ISNA(MATCH($A510,Team!$A$5:$A$64,0)),"Name fehlt im Blatt Team",IF(N($H510)+N($I510)&gt;0,"Engpass – bitte absprechen",IF(OR($B510&lt;Einstellungen!$B$3,$C510&gt;Einstellungen!$B$4),"Teils außerhalb des Planungszeitraums","ok"))))))</f>
        <v/>
      </c>
    </row>
    <row r="511" customFormat="false" ht="15" hidden="false" customHeight="false" outlineLevel="0" collapsed="false">
      <c r="A511" s="11"/>
      <c r="B511" s="7"/>
      <c r="C511" s="7"/>
      <c r="D511" s="11"/>
      <c r="E511" s="11"/>
      <c r="F511" s="15" t="str">
        <f aca="false">IF($A511="","",IFERROR(INDEX(Team!$B$5:$B$64,MATCH($A511,Team!$A$5:$A$64,0)),"?"))</f>
        <v/>
      </c>
      <c r="G511" s="16" t="str">
        <f aca="false">IF(OR($A511="",$B511="",$C511="",$C511&lt;$B511),"",NETWORKDAYS($B511,$C511,Einstellungen!$I$7:$I$40))</f>
        <v/>
      </c>
      <c r="H511" s="16" t="str">
        <f aca="true">IF(OR($A511="",$B511="",$C511="",$C511&lt;$B511),"",IF(MIN($C511,Einstellungen!$B$4)&lt;MAX($B511,Einstellungen!$B$3),0,IFERROR(SUMPRODUCT(--(MOD(OFFSET(Konflikt!$G$4,MATCH($A511,Team!$A$5:$A$64,0),MAX($B511,Einstellungen!$B$3)-Einstellungen!$B$3,1,MIN($C511,Einstellungen!$B$4)-MAX($B511,Einstellungen!$B$3)+1),2)=1)),"?")))</f>
        <v/>
      </c>
      <c r="I511" s="16" t="str">
        <f aca="true">IF(OR($A511="",$B511="",$C511="",$C511&lt;$B511),"",IF(MIN($C511,Einstellungen!$B$4)&lt;MAX($B511,Einstellungen!$B$3),0,IFERROR(SUMPRODUCT(--(OFFSET(Konflikt!$G$4,MATCH($A511,Team!$A$5:$A$64,0),MAX($B511,Einstellungen!$B$3)-Einstellungen!$B$3,1,MIN($C511,Einstellungen!$B$4)-MAX($B511,Einstellungen!$B$3)+1)&gt;=2)),"?")))</f>
        <v/>
      </c>
      <c r="J511" s="15" t="str">
        <f aca="false">IF($A511="","",IF(OR($B511="",$C511=""),"Von und Bis eintragen",IF($C511&lt;$B511,"Bis liegt vor Von",IF(ISNA(MATCH($A511,Team!$A$5:$A$64,0)),"Name fehlt im Blatt Team",IF(N($H511)+N($I511)&gt;0,"Engpass – bitte absprechen",IF(OR($B511&lt;Einstellungen!$B$3,$C511&gt;Einstellungen!$B$4),"Teils außerhalb des Planungszeitraums","ok"))))))</f>
        <v/>
      </c>
    </row>
    <row r="512" customFormat="false" ht="15" hidden="false" customHeight="false" outlineLevel="0" collapsed="false">
      <c r="A512" s="11"/>
      <c r="B512" s="7"/>
      <c r="C512" s="7"/>
      <c r="D512" s="11"/>
      <c r="E512" s="11"/>
      <c r="F512" s="15" t="str">
        <f aca="false">IF($A512="","",IFERROR(INDEX(Team!$B$5:$B$64,MATCH($A512,Team!$A$5:$A$64,0)),"?"))</f>
        <v/>
      </c>
      <c r="G512" s="16" t="str">
        <f aca="false">IF(OR($A512="",$B512="",$C512="",$C512&lt;$B512),"",NETWORKDAYS($B512,$C512,Einstellungen!$I$7:$I$40))</f>
        <v/>
      </c>
      <c r="H512" s="16" t="str">
        <f aca="true">IF(OR($A512="",$B512="",$C512="",$C512&lt;$B512),"",IF(MIN($C512,Einstellungen!$B$4)&lt;MAX($B512,Einstellungen!$B$3),0,IFERROR(SUMPRODUCT(--(MOD(OFFSET(Konflikt!$G$4,MATCH($A512,Team!$A$5:$A$64,0),MAX($B512,Einstellungen!$B$3)-Einstellungen!$B$3,1,MIN($C512,Einstellungen!$B$4)-MAX($B512,Einstellungen!$B$3)+1),2)=1)),"?")))</f>
        <v/>
      </c>
      <c r="I512" s="16" t="str">
        <f aca="true">IF(OR($A512="",$B512="",$C512="",$C512&lt;$B512),"",IF(MIN($C512,Einstellungen!$B$4)&lt;MAX($B512,Einstellungen!$B$3),0,IFERROR(SUMPRODUCT(--(OFFSET(Konflikt!$G$4,MATCH($A512,Team!$A$5:$A$64,0),MAX($B512,Einstellungen!$B$3)-Einstellungen!$B$3,1,MIN($C512,Einstellungen!$B$4)-MAX($B512,Einstellungen!$B$3)+1)&gt;=2)),"?")))</f>
        <v/>
      </c>
      <c r="J512" s="15" t="str">
        <f aca="false">IF($A512="","",IF(OR($B512="",$C512=""),"Von und Bis eintragen",IF($C512&lt;$B512,"Bis liegt vor Von",IF(ISNA(MATCH($A512,Team!$A$5:$A$64,0)),"Name fehlt im Blatt Team",IF(N($H512)+N($I512)&gt;0,"Engpass – bitte absprechen",IF(OR($B512&lt;Einstellungen!$B$3,$C512&gt;Einstellungen!$B$4),"Teils außerhalb des Planungszeitraums","ok"))))))</f>
        <v/>
      </c>
    </row>
    <row r="513" customFormat="false" ht="15" hidden="false" customHeight="false" outlineLevel="0" collapsed="false">
      <c r="A513" s="11"/>
      <c r="B513" s="7"/>
      <c r="C513" s="7"/>
      <c r="D513" s="11"/>
      <c r="E513" s="11"/>
      <c r="F513" s="15" t="str">
        <f aca="false">IF($A513="","",IFERROR(INDEX(Team!$B$5:$B$64,MATCH($A513,Team!$A$5:$A$64,0)),"?"))</f>
        <v/>
      </c>
      <c r="G513" s="16" t="str">
        <f aca="false">IF(OR($A513="",$B513="",$C513="",$C513&lt;$B513),"",NETWORKDAYS($B513,$C513,Einstellungen!$I$7:$I$40))</f>
        <v/>
      </c>
      <c r="H513" s="16" t="str">
        <f aca="true">IF(OR($A513="",$B513="",$C513="",$C513&lt;$B513),"",IF(MIN($C513,Einstellungen!$B$4)&lt;MAX($B513,Einstellungen!$B$3),0,IFERROR(SUMPRODUCT(--(MOD(OFFSET(Konflikt!$G$4,MATCH($A513,Team!$A$5:$A$64,0),MAX($B513,Einstellungen!$B$3)-Einstellungen!$B$3,1,MIN($C513,Einstellungen!$B$4)-MAX($B513,Einstellungen!$B$3)+1),2)=1)),"?")))</f>
        <v/>
      </c>
      <c r="I513" s="16" t="str">
        <f aca="true">IF(OR($A513="",$B513="",$C513="",$C513&lt;$B513),"",IF(MIN($C513,Einstellungen!$B$4)&lt;MAX($B513,Einstellungen!$B$3),0,IFERROR(SUMPRODUCT(--(OFFSET(Konflikt!$G$4,MATCH($A513,Team!$A$5:$A$64,0),MAX($B513,Einstellungen!$B$3)-Einstellungen!$B$3,1,MIN($C513,Einstellungen!$B$4)-MAX($B513,Einstellungen!$B$3)+1)&gt;=2)),"?")))</f>
        <v/>
      </c>
      <c r="J513" s="15" t="str">
        <f aca="false">IF($A513="","",IF(OR($B513="",$C513=""),"Von und Bis eintragen",IF($C513&lt;$B513,"Bis liegt vor Von",IF(ISNA(MATCH($A513,Team!$A$5:$A$64,0)),"Name fehlt im Blatt Team",IF(N($H513)+N($I513)&gt;0,"Engpass – bitte absprechen",IF(OR($B513&lt;Einstellungen!$B$3,$C513&gt;Einstellungen!$B$4),"Teils außerhalb des Planungszeitraums","ok"))))))</f>
        <v/>
      </c>
    </row>
    <row r="514" customFormat="false" ht="15" hidden="false" customHeight="false" outlineLevel="0" collapsed="false">
      <c r="A514" s="11"/>
      <c r="B514" s="7"/>
      <c r="C514" s="7"/>
      <c r="D514" s="11"/>
      <c r="E514" s="11"/>
      <c r="F514" s="15" t="str">
        <f aca="false">IF($A514="","",IFERROR(INDEX(Team!$B$5:$B$64,MATCH($A514,Team!$A$5:$A$64,0)),"?"))</f>
        <v/>
      </c>
      <c r="G514" s="16" t="str">
        <f aca="false">IF(OR($A514="",$B514="",$C514="",$C514&lt;$B514),"",NETWORKDAYS($B514,$C514,Einstellungen!$I$7:$I$40))</f>
        <v/>
      </c>
      <c r="H514" s="16" t="str">
        <f aca="true">IF(OR($A514="",$B514="",$C514="",$C514&lt;$B514),"",IF(MIN($C514,Einstellungen!$B$4)&lt;MAX($B514,Einstellungen!$B$3),0,IFERROR(SUMPRODUCT(--(MOD(OFFSET(Konflikt!$G$4,MATCH($A514,Team!$A$5:$A$64,0),MAX($B514,Einstellungen!$B$3)-Einstellungen!$B$3,1,MIN($C514,Einstellungen!$B$4)-MAX($B514,Einstellungen!$B$3)+1),2)=1)),"?")))</f>
        <v/>
      </c>
      <c r="I514" s="16" t="str">
        <f aca="true">IF(OR($A514="",$B514="",$C514="",$C514&lt;$B514),"",IF(MIN($C514,Einstellungen!$B$4)&lt;MAX($B514,Einstellungen!$B$3),0,IFERROR(SUMPRODUCT(--(OFFSET(Konflikt!$G$4,MATCH($A514,Team!$A$5:$A$64,0),MAX($B514,Einstellungen!$B$3)-Einstellungen!$B$3,1,MIN($C514,Einstellungen!$B$4)-MAX($B514,Einstellungen!$B$3)+1)&gt;=2)),"?")))</f>
        <v/>
      </c>
      <c r="J514" s="15" t="str">
        <f aca="false">IF($A514="","",IF(OR($B514="",$C514=""),"Von und Bis eintragen",IF($C514&lt;$B514,"Bis liegt vor Von",IF(ISNA(MATCH($A514,Team!$A$5:$A$64,0)),"Name fehlt im Blatt Team",IF(N($H514)+N($I514)&gt;0,"Engpass – bitte absprechen",IF(OR($B514&lt;Einstellungen!$B$3,$C514&gt;Einstellungen!$B$4),"Teils außerhalb des Planungszeitraums","ok"))))))</f>
        <v/>
      </c>
    </row>
    <row r="515" customFormat="false" ht="15" hidden="false" customHeight="false" outlineLevel="0" collapsed="false">
      <c r="A515" s="11"/>
      <c r="B515" s="7"/>
      <c r="C515" s="7"/>
      <c r="D515" s="11"/>
      <c r="E515" s="11"/>
      <c r="F515" s="15" t="str">
        <f aca="false">IF($A515="","",IFERROR(INDEX(Team!$B$5:$B$64,MATCH($A515,Team!$A$5:$A$64,0)),"?"))</f>
        <v/>
      </c>
      <c r="G515" s="16" t="str">
        <f aca="false">IF(OR($A515="",$B515="",$C515="",$C515&lt;$B515),"",NETWORKDAYS($B515,$C515,Einstellungen!$I$7:$I$40))</f>
        <v/>
      </c>
      <c r="H515" s="16" t="str">
        <f aca="true">IF(OR($A515="",$B515="",$C515="",$C515&lt;$B515),"",IF(MIN($C515,Einstellungen!$B$4)&lt;MAX($B515,Einstellungen!$B$3),0,IFERROR(SUMPRODUCT(--(MOD(OFFSET(Konflikt!$G$4,MATCH($A515,Team!$A$5:$A$64,0),MAX($B515,Einstellungen!$B$3)-Einstellungen!$B$3,1,MIN($C515,Einstellungen!$B$4)-MAX($B515,Einstellungen!$B$3)+1),2)=1)),"?")))</f>
        <v/>
      </c>
      <c r="I515" s="16" t="str">
        <f aca="true">IF(OR($A515="",$B515="",$C515="",$C515&lt;$B515),"",IF(MIN($C515,Einstellungen!$B$4)&lt;MAX($B515,Einstellungen!$B$3),0,IFERROR(SUMPRODUCT(--(OFFSET(Konflikt!$G$4,MATCH($A515,Team!$A$5:$A$64,0),MAX($B515,Einstellungen!$B$3)-Einstellungen!$B$3,1,MIN($C515,Einstellungen!$B$4)-MAX($B515,Einstellungen!$B$3)+1)&gt;=2)),"?")))</f>
        <v/>
      </c>
      <c r="J515" s="15" t="str">
        <f aca="false">IF($A515="","",IF(OR($B515="",$C515=""),"Von und Bis eintragen",IF($C515&lt;$B515,"Bis liegt vor Von",IF(ISNA(MATCH($A515,Team!$A$5:$A$64,0)),"Name fehlt im Blatt Team",IF(N($H515)+N($I515)&gt;0,"Engpass – bitte absprechen",IF(OR($B515&lt;Einstellungen!$B$3,$C515&gt;Einstellungen!$B$4),"Teils außerhalb des Planungszeitraums","ok"))))))</f>
        <v/>
      </c>
    </row>
    <row r="516" customFormat="false" ht="15" hidden="false" customHeight="false" outlineLevel="0" collapsed="false">
      <c r="A516" s="11"/>
      <c r="B516" s="7"/>
      <c r="C516" s="7"/>
      <c r="D516" s="11"/>
      <c r="E516" s="11"/>
      <c r="F516" s="15" t="str">
        <f aca="false">IF($A516="","",IFERROR(INDEX(Team!$B$5:$B$64,MATCH($A516,Team!$A$5:$A$64,0)),"?"))</f>
        <v/>
      </c>
      <c r="G516" s="16" t="str">
        <f aca="false">IF(OR($A516="",$B516="",$C516="",$C516&lt;$B516),"",NETWORKDAYS($B516,$C516,Einstellungen!$I$7:$I$40))</f>
        <v/>
      </c>
      <c r="H516" s="16" t="str">
        <f aca="true">IF(OR($A516="",$B516="",$C516="",$C516&lt;$B516),"",IF(MIN($C516,Einstellungen!$B$4)&lt;MAX($B516,Einstellungen!$B$3),0,IFERROR(SUMPRODUCT(--(MOD(OFFSET(Konflikt!$G$4,MATCH($A516,Team!$A$5:$A$64,0),MAX($B516,Einstellungen!$B$3)-Einstellungen!$B$3,1,MIN($C516,Einstellungen!$B$4)-MAX($B516,Einstellungen!$B$3)+1),2)=1)),"?")))</f>
        <v/>
      </c>
      <c r="I516" s="16" t="str">
        <f aca="true">IF(OR($A516="",$B516="",$C516="",$C516&lt;$B516),"",IF(MIN($C516,Einstellungen!$B$4)&lt;MAX($B516,Einstellungen!$B$3),0,IFERROR(SUMPRODUCT(--(OFFSET(Konflikt!$G$4,MATCH($A516,Team!$A$5:$A$64,0),MAX($B516,Einstellungen!$B$3)-Einstellungen!$B$3,1,MIN($C516,Einstellungen!$B$4)-MAX($B516,Einstellungen!$B$3)+1)&gt;=2)),"?")))</f>
        <v/>
      </c>
      <c r="J516" s="15" t="str">
        <f aca="false">IF($A516="","",IF(OR($B516="",$C516=""),"Von und Bis eintragen",IF($C516&lt;$B516,"Bis liegt vor Von",IF(ISNA(MATCH($A516,Team!$A$5:$A$64,0)),"Name fehlt im Blatt Team",IF(N($H516)+N($I516)&gt;0,"Engpass – bitte absprechen",IF(OR($B516&lt;Einstellungen!$B$3,$C516&gt;Einstellungen!$B$4),"Teils außerhalb des Planungszeitraums","ok"))))))</f>
        <v/>
      </c>
    </row>
    <row r="517" customFormat="false" ht="15" hidden="false" customHeight="false" outlineLevel="0" collapsed="false">
      <c r="A517" s="11"/>
      <c r="B517" s="7"/>
      <c r="C517" s="7"/>
      <c r="D517" s="11"/>
      <c r="E517" s="11"/>
      <c r="F517" s="15" t="str">
        <f aca="false">IF($A517="","",IFERROR(INDEX(Team!$B$5:$B$64,MATCH($A517,Team!$A$5:$A$64,0)),"?"))</f>
        <v/>
      </c>
      <c r="G517" s="16" t="str">
        <f aca="false">IF(OR($A517="",$B517="",$C517="",$C517&lt;$B517),"",NETWORKDAYS($B517,$C517,Einstellungen!$I$7:$I$40))</f>
        <v/>
      </c>
      <c r="H517" s="16" t="str">
        <f aca="true">IF(OR($A517="",$B517="",$C517="",$C517&lt;$B517),"",IF(MIN($C517,Einstellungen!$B$4)&lt;MAX($B517,Einstellungen!$B$3),0,IFERROR(SUMPRODUCT(--(MOD(OFFSET(Konflikt!$G$4,MATCH($A517,Team!$A$5:$A$64,0),MAX($B517,Einstellungen!$B$3)-Einstellungen!$B$3,1,MIN($C517,Einstellungen!$B$4)-MAX($B517,Einstellungen!$B$3)+1),2)=1)),"?")))</f>
        <v/>
      </c>
      <c r="I517" s="16" t="str">
        <f aca="true">IF(OR($A517="",$B517="",$C517="",$C517&lt;$B517),"",IF(MIN($C517,Einstellungen!$B$4)&lt;MAX($B517,Einstellungen!$B$3),0,IFERROR(SUMPRODUCT(--(OFFSET(Konflikt!$G$4,MATCH($A517,Team!$A$5:$A$64,0),MAX($B517,Einstellungen!$B$3)-Einstellungen!$B$3,1,MIN($C517,Einstellungen!$B$4)-MAX($B517,Einstellungen!$B$3)+1)&gt;=2)),"?")))</f>
        <v/>
      </c>
      <c r="J517" s="15" t="str">
        <f aca="false">IF($A517="","",IF(OR($B517="",$C517=""),"Von und Bis eintragen",IF($C517&lt;$B517,"Bis liegt vor Von",IF(ISNA(MATCH($A517,Team!$A$5:$A$64,0)),"Name fehlt im Blatt Team",IF(N($H517)+N($I517)&gt;0,"Engpass – bitte absprechen",IF(OR($B517&lt;Einstellungen!$B$3,$C517&gt;Einstellungen!$B$4),"Teils außerhalb des Planungszeitraums","ok"))))))</f>
        <v/>
      </c>
    </row>
    <row r="518" customFormat="false" ht="15" hidden="false" customHeight="false" outlineLevel="0" collapsed="false">
      <c r="A518" s="11"/>
      <c r="B518" s="7"/>
      <c r="C518" s="7"/>
      <c r="D518" s="11"/>
      <c r="E518" s="11"/>
      <c r="F518" s="15" t="str">
        <f aca="false">IF($A518="","",IFERROR(INDEX(Team!$B$5:$B$64,MATCH($A518,Team!$A$5:$A$64,0)),"?"))</f>
        <v/>
      </c>
      <c r="G518" s="16" t="str">
        <f aca="false">IF(OR($A518="",$B518="",$C518="",$C518&lt;$B518),"",NETWORKDAYS($B518,$C518,Einstellungen!$I$7:$I$40))</f>
        <v/>
      </c>
      <c r="H518" s="16" t="str">
        <f aca="true">IF(OR($A518="",$B518="",$C518="",$C518&lt;$B518),"",IF(MIN($C518,Einstellungen!$B$4)&lt;MAX($B518,Einstellungen!$B$3),0,IFERROR(SUMPRODUCT(--(MOD(OFFSET(Konflikt!$G$4,MATCH($A518,Team!$A$5:$A$64,0),MAX($B518,Einstellungen!$B$3)-Einstellungen!$B$3,1,MIN($C518,Einstellungen!$B$4)-MAX($B518,Einstellungen!$B$3)+1),2)=1)),"?")))</f>
        <v/>
      </c>
      <c r="I518" s="16" t="str">
        <f aca="true">IF(OR($A518="",$B518="",$C518="",$C518&lt;$B518),"",IF(MIN($C518,Einstellungen!$B$4)&lt;MAX($B518,Einstellungen!$B$3),0,IFERROR(SUMPRODUCT(--(OFFSET(Konflikt!$G$4,MATCH($A518,Team!$A$5:$A$64,0),MAX($B518,Einstellungen!$B$3)-Einstellungen!$B$3,1,MIN($C518,Einstellungen!$B$4)-MAX($B518,Einstellungen!$B$3)+1)&gt;=2)),"?")))</f>
        <v/>
      </c>
      <c r="J518" s="15" t="str">
        <f aca="false">IF($A518="","",IF(OR($B518="",$C518=""),"Von und Bis eintragen",IF($C518&lt;$B518,"Bis liegt vor Von",IF(ISNA(MATCH($A518,Team!$A$5:$A$64,0)),"Name fehlt im Blatt Team",IF(N($H518)+N($I518)&gt;0,"Engpass – bitte absprechen",IF(OR($B518&lt;Einstellungen!$B$3,$C518&gt;Einstellungen!$B$4),"Teils außerhalb des Planungszeitraums","ok"))))))</f>
        <v/>
      </c>
    </row>
    <row r="519" customFormat="false" ht="15" hidden="false" customHeight="false" outlineLevel="0" collapsed="false">
      <c r="A519" s="11"/>
      <c r="B519" s="7"/>
      <c r="C519" s="7"/>
      <c r="D519" s="11"/>
      <c r="E519" s="11"/>
      <c r="F519" s="15" t="str">
        <f aca="false">IF($A519="","",IFERROR(INDEX(Team!$B$5:$B$64,MATCH($A519,Team!$A$5:$A$64,0)),"?"))</f>
        <v/>
      </c>
      <c r="G519" s="16" t="str">
        <f aca="false">IF(OR($A519="",$B519="",$C519="",$C519&lt;$B519),"",NETWORKDAYS($B519,$C519,Einstellungen!$I$7:$I$40))</f>
        <v/>
      </c>
      <c r="H519" s="16" t="str">
        <f aca="true">IF(OR($A519="",$B519="",$C519="",$C519&lt;$B519),"",IF(MIN($C519,Einstellungen!$B$4)&lt;MAX($B519,Einstellungen!$B$3),0,IFERROR(SUMPRODUCT(--(MOD(OFFSET(Konflikt!$G$4,MATCH($A519,Team!$A$5:$A$64,0),MAX($B519,Einstellungen!$B$3)-Einstellungen!$B$3,1,MIN($C519,Einstellungen!$B$4)-MAX($B519,Einstellungen!$B$3)+1),2)=1)),"?")))</f>
        <v/>
      </c>
      <c r="I519" s="16" t="str">
        <f aca="true">IF(OR($A519="",$B519="",$C519="",$C519&lt;$B519),"",IF(MIN($C519,Einstellungen!$B$4)&lt;MAX($B519,Einstellungen!$B$3),0,IFERROR(SUMPRODUCT(--(OFFSET(Konflikt!$G$4,MATCH($A519,Team!$A$5:$A$64,0),MAX($B519,Einstellungen!$B$3)-Einstellungen!$B$3,1,MIN($C519,Einstellungen!$B$4)-MAX($B519,Einstellungen!$B$3)+1)&gt;=2)),"?")))</f>
        <v/>
      </c>
      <c r="J519" s="15" t="str">
        <f aca="false">IF($A519="","",IF(OR($B519="",$C519=""),"Von und Bis eintragen",IF($C519&lt;$B519,"Bis liegt vor Von",IF(ISNA(MATCH($A519,Team!$A$5:$A$64,0)),"Name fehlt im Blatt Team",IF(N($H519)+N($I519)&gt;0,"Engpass – bitte absprechen",IF(OR($B519&lt;Einstellungen!$B$3,$C519&gt;Einstellungen!$B$4),"Teils außerhalb des Planungszeitraums","ok"))))))</f>
        <v/>
      </c>
    </row>
    <row r="520" customFormat="false" ht="15" hidden="false" customHeight="false" outlineLevel="0" collapsed="false">
      <c r="A520" s="11"/>
      <c r="B520" s="7"/>
      <c r="C520" s="7"/>
      <c r="D520" s="11"/>
      <c r="E520" s="11"/>
      <c r="F520" s="15" t="str">
        <f aca="false">IF($A520="","",IFERROR(INDEX(Team!$B$5:$B$64,MATCH($A520,Team!$A$5:$A$64,0)),"?"))</f>
        <v/>
      </c>
      <c r="G520" s="16" t="str">
        <f aca="false">IF(OR($A520="",$B520="",$C520="",$C520&lt;$B520),"",NETWORKDAYS($B520,$C520,Einstellungen!$I$7:$I$40))</f>
        <v/>
      </c>
      <c r="H520" s="16" t="str">
        <f aca="true">IF(OR($A520="",$B520="",$C520="",$C520&lt;$B520),"",IF(MIN($C520,Einstellungen!$B$4)&lt;MAX($B520,Einstellungen!$B$3),0,IFERROR(SUMPRODUCT(--(MOD(OFFSET(Konflikt!$G$4,MATCH($A520,Team!$A$5:$A$64,0),MAX($B520,Einstellungen!$B$3)-Einstellungen!$B$3,1,MIN($C520,Einstellungen!$B$4)-MAX($B520,Einstellungen!$B$3)+1),2)=1)),"?")))</f>
        <v/>
      </c>
      <c r="I520" s="16" t="str">
        <f aca="true">IF(OR($A520="",$B520="",$C520="",$C520&lt;$B520),"",IF(MIN($C520,Einstellungen!$B$4)&lt;MAX($B520,Einstellungen!$B$3),0,IFERROR(SUMPRODUCT(--(OFFSET(Konflikt!$G$4,MATCH($A520,Team!$A$5:$A$64,0),MAX($B520,Einstellungen!$B$3)-Einstellungen!$B$3,1,MIN($C520,Einstellungen!$B$4)-MAX($B520,Einstellungen!$B$3)+1)&gt;=2)),"?")))</f>
        <v/>
      </c>
      <c r="J520" s="15" t="str">
        <f aca="false">IF($A520="","",IF(OR($B520="",$C520=""),"Von und Bis eintragen",IF($C520&lt;$B520,"Bis liegt vor Von",IF(ISNA(MATCH($A520,Team!$A$5:$A$64,0)),"Name fehlt im Blatt Team",IF(N($H520)+N($I520)&gt;0,"Engpass – bitte absprechen",IF(OR($B520&lt;Einstellungen!$B$3,$C520&gt;Einstellungen!$B$4),"Teils außerhalb des Planungszeitraums","ok"))))))</f>
        <v/>
      </c>
    </row>
    <row r="521" customFormat="false" ht="15" hidden="false" customHeight="false" outlineLevel="0" collapsed="false">
      <c r="A521" s="11"/>
      <c r="B521" s="7"/>
      <c r="C521" s="7"/>
      <c r="D521" s="11"/>
      <c r="E521" s="11"/>
      <c r="F521" s="15" t="str">
        <f aca="false">IF($A521="","",IFERROR(INDEX(Team!$B$5:$B$64,MATCH($A521,Team!$A$5:$A$64,0)),"?"))</f>
        <v/>
      </c>
      <c r="G521" s="16" t="str">
        <f aca="false">IF(OR($A521="",$B521="",$C521="",$C521&lt;$B521),"",NETWORKDAYS($B521,$C521,Einstellungen!$I$7:$I$40))</f>
        <v/>
      </c>
      <c r="H521" s="16" t="str">
        <f aca="true">IF(OR($A521="",$B521="",$C521="",$C521&lt;$B521),"",IF(MIN($C521,Einstellungen!$B$4)&lt;MAX($B521,Einstellungen!$B$3),0,IFERROR(SUMPRODUCT(--(MOD(OFFSET(Konflikt!$G$4,MATCH($A521,Team!$A$5:$A$64,0),MAX($B521,Einstellungen!$B$3)-Einstellungen!$B$3,1,MIN($C521,Einstellungen!$B$4)-MAX($B521,Einstellungen!$B$3)+1),2)=1)),"?")))</f>
        <v/>
      </c>
      <c r="I521" s="16" t="str">
        <f aca="true">IF(OR($A521="",$B521="",$C521="",$C521&lt;$B521),"",IF(MIN($C521,Einstellungen!$B$4)&lt;MAX($B521,Einstellungen!$B$3),0,IFERROR(SUMPRODUCT(--(OFFSET(Konflikt!$G$4,MATCH($A521,Team!$A$5:$A$64,0),MAX($B521,Einstellungen!$B$3)-Einstellungen!$B$3,1,MIN($C521,Einstellungen!$B$4)-MAX($B521,Einstellungen!$B$3)+1)&gt;=2)),"?")))</f>
        <v/>
      </c>
      <c r="J521" s="15" t="str">
        <f aca="false">IF($A521="","",IF(OR($B521="",$C521=""),"Von und Bis eintragen",IF($C521&lt;$B521,"Bis liegt vor Von",IF(ISNA(MATCH($A521,Team!$A$5:$A$64,0)),"Name fehlt im Blatt Team",IF(N($H521)+N($I521)&gt;0,"Engpass – bitte absprechen",IF(OR($B521&lt;Einstellungen!$B$3,$C521&gt;Einstellungen!$B$4),"Teils außerhalb des Planungszeitraums","ok"))))))</f>
        <v/>
      </c>
    </row>
    <row r="522" customFormat="false" ht="15" hidden="false" customHeight="false" outlineLevel="0" collapsed="false">
      <c r="A522" s="11"/>
      <c r="B522" s="7"/>
      <c r="C522" s="7"/>
      <c r="D522" s="11"/>
      <c r="E522" s="11"/>
      <c r="F522" s="15" t="str">
        <f aca="false">IF($A522="","",IFERROR(INDEX(Team!$B$5:$B$64,MATCH($A522,Team!$A$5:$A$64,0)),"?"))</f>
        <v/>
      </c>
      <c r="G522" s="16" t="str">
        <f aca="false">IF(OR($A522="",$B522="",$C522="",$C522&lt;$B522),"",NETWORKDAYS($B522,$C522,Einstellungen!$I$7:$I$40))</f>
        <v/>
      </c>
      <c r="H522" s="16" t="str">
        <f aca="true">IF(OR($A522="",$B522="",$C522="",$C522&lt;$B522),"",IF(MIN($C522,Einstellungen!$B$4)&lt;MAX($B522,Einstellungen!$B$3),0,IFERROR(SUMPRODUCT(--(MOD(OFFSET(Konflikt!$G$4,MATCH($A522,Team!$A$5:$A$64,0),MAX($B522,Einstellungen!$B$3)-Einstellungen!$B$3,1,MIN($C522,Einstellungen!$B$4)-MAX($B522,Einstellungen!$B$3)+1),2)=1)),"?")))</f>
        <v/>
      </c>
      <c r="I522" s="16" t="str">
        <f aca="true">IF(OR($A522="",$B522="",$C522="",$C522&lt;$B522),"",IF(MIN($C522,Einstellungen!$B$4)&lt;MAX($B522,Einstellungen!$B$3),0,IFERROR(SUMPRODUCT(--(OFFSET(Konflikt!$G$4,MATCH($A522,Team!$A$5:$A$64,0),MAX($B522,Einstellungen!$B$3)-Einstellungen!$B$3,1,MIN($C522,Einstellungen!$B$4)-MAX($B522,Einstellungen!$B$3)+1)&gt;=2)),"?")))</f>
        <v/>
      </c>
      <c r="J522" s="15" t="str">
        <f aca="false">IF($A522="","",IF(OR($B522="",$C522=""),"Von und Bis eintragen",IF($C522&lt;$B522,"Bis liegt vor Von",IF(ISNA(MATCH($A522,Team!$A$5:$A$64,0)),"Name fehlt im Blatt Team",IF(N($H522)+N($I522)&gt;0,"Engpass – bitte absprechen",IF(OR($B522&lt;Einstellungen!$B$3,$C522&gt;Einstellungen!$B$4),"Teils außerhalb des Planungszeitraums","ok"))))))</f>
        <v/>
      </c>
    </row>
    <row r="523" customFormat="false" ht="15" hidden="false" customHeight="false" outlineLevel="0" collapsed="false">
      <c r="A523" s="11"/>
      <c r="B523" s="7"/>
      <c r="C523" s="7"/>
      <c r="D523" s="11"/>
      <c r="E523" s="11"/>
      <c r="F523" s="15" t="str">
        <f aca="false">IF($A523="","",IFERROR(INDEX(Team!$B$5:$B$64,MATCH($A523,Team!$A$5:$A$64,0)),"?"))</f>
        <v/>
      </c>
      <c r="G523" s="16" t="str">
        <f aca="false">IF(OR($A523="",$B523="",$C523="",$C523&lt;$B523),"",NETWORKDAYS($B523,$C523,Einstellungen!$I$7:$I$40))</f>
        <v/>
      </c>
      <c r="H523" s="16" t="str">
        <f aca="true">IF(OR($A523="",$B523="",$C523="",$C523&lt;$B523),"",IF(MIN($C523,Einstellungen!$B$4)&lt;MAX($B523,Einstellungen!$B$3),0,IFERROR(SUMPRODUCT(--(MOD(OFFSET(Konflikt!$G$4,MATCH($A523,Team!$A$5:$A$64,0),MAX($B523,Einstellungen!$B$3)-Einstellungen!$B$3,1,MIN($C523,Einstellungen!$B$4)-MAX($B523,Einstellungen!$B$3)+1),2)=1)),"?")))</f>
        <v/>
      </c>
      <c r="I523" s="16" t="str">
        <f aca="true">IF(OR($A523="",$B523="",$C523="",$C523&lt;$B523),"",IF(MIN($C523,Einstellungen!$B$4)&lt;MAX($B523,Einstellungen!$B$3),0,IFERROR(SUMPRODUCT(--(OFFSET(Konflikt!$G$4,MATCH($A523,Team!$A$5:$A$64,0),MAX($B523,Einstellungen!$B$3)-Einstellungen!$B$3,1,MIN($C523,Einstellungen!$B$4)-MAX($B523,Einstellungen!$B$3)+1)&gt;=2)),"?")))</f>
        <v/>
      </c>
      <c r="J523" s="15" t="str">
        <f aca="false">IF($A523="","",IF(OR($B523="",$C523=""),"Von und Bis eintragen",IF($C523&lt;$B523,"Bis liegt vor Von",IF(ISNA(MATCH($A523,Team!$A$5:$A$64,0)),"Name fehlt im Blatt Team",IF(N($H523)+N($I523)&gt;0,"Engpass – bitte absprechen",IF(OR($B523&lt;Einstellungen!$B$3,$C523&gt;Einstellungen!$B$4),"Teils außerhalb des Planungszeitraums","ok"))))))</f>
        <v/>
      </c>
    </row>
    <row r="524" customFormat="false" ht="15" hidden="false" customHeight="false" outlineLevel="0" collapsed="false">
      <c r="A524" s="11"/>
      <c r="B524" s="7"/>
      <c r="C524" s="7"/>
      <c r="D524" s="11"/>
      <c r="E524" s="11"/>
      <c r="F524" s="15" t="str">
        <f aca="false">IF($A524="","",IFERROR(INDEX(Team!$B$5:$B$64,MATCH($A524,Team!$A$5:$A$64,0)),"?"))</f>
        <v/>
      </c>
      <c r="G524" s="16" t="str">
        <f aca="false">IF(OR($A524="",$B524="",$C524="",$C524&lt;$B524),"",NETWORKDAYS($B524,$C524,Einstellungen!$I$7:$I$40))</f>
        <v/>
      </c>
      <c r="H524" s="16" t="str">
        <f aca="true">IF(OR($A524="",$B524="",$C524="",$C524&lt;$B524),"",IF(MIN($C524,Einstellungen!$B$4)&lt;MAX($B524,Einstellungen!$B$3),0,IFERROR(SUMPRODUCT(--(MOD(OFFSET(Konflikt!$G$4,MATCH($A524,Team!$A$5:$A$64,0),MAX($B524,Einstellungen!$B$3)-Einstellungen!$B$3,1,MIN($C524,Einstellungen!$B$4)-MAX($B524,Einstellungen!$B$3)+1),2)=1)),"?")))</f>
        <v/>
      </c>
      <c r="I524" s="16" t="str">
        <f aca="true">IF(OR($A524="",$B524="",$C524="",$C524&lt;$B524),"",IF(MIN($C524,Einstellungen!$B$4)&lt;MAX($B524,Einstellungen!$B$3),0,IFERROR(SUMPRODUCT(--(OFFSET(Konflikt!$G$4,MATCH($A524,Team!$A$5:$A$64,0),MAX($B524,Einstellungen!$B$3)-Einstellungen!$B$3,1,MIN($C524,Einstellungen!$B$4)-MAX($B524,Einstellungen!$B$3)+1)&gt;=2)),"?")))</f>
        <v/>
      </c>
      <c r="J524" s="15" t="str">
        <f aca="false">IF($A524="","",IF(OR($B524="",$C524=""),"Von und Bis eintragen",IF($C524&lt;$B524,"Bis liegt vor Von",IF(ISNA(MATCH($A524,Team!$A$5:$A$64,0)),"Name fehlt im Blatt Team",IF(N($H524)+N($I524)&gt;0,"Engpass – bitte absprechen",IF(OR($B524&lt;Einstellungen!$B$3,$C524&gt;Einstellungen!$B$4),"Teils außerhalb des Planungszeitraums","ok"))))))</f>
        <v/>
      </c>
    </row>
    <row r="525" customFormat="false" ht="15" hidden="false" customHeight="false" outlineLevel="0" collapsed="false">
      <c r="A525" s="11"/>
      <c r="B525" s="7"/>
      <c r="C525" s="7"/>
      <c r="D525" s="11"/>
      <c r="E525" s="11"/>
      <c r="F525" s="15" t="str">
        <f aca="false">IF($A525="","",IFERROR(INDEX(Team!$B$5:$B$64,MATCH($A525,Team!$A$5:$A$64,0)),"?"))</f>
        <v/>
      </c>
      <c r="G525" s="16" t="str">
        <f aca="false">IF(OR($A525="",$B525="",$C525="",$C525&lt;$B525),"",NETWORKDAYS($B525,$C525,Einstellungen!$I$7:$I$40))</f>
        <v/>
      </c>
      <c r="H525" s="16" t="str">
        <f aca="true">IF(OR($A525="",$B525="",$C525="",$C525&lt;$B525),"",IF(MIN($C525,Einstellungen!$B$4)&lt;MAX($B525,Einstellungen!$B$3),0,IFERROR(SUMPRODUCT(--(MOD(OFFSET(Konflikt!$G$4,MATCH($A525,Team!$A$5:$A$64,0),MAX($B525,Einstellungen!$B$3)-Einstellungen!$B$3,1,MIN($C525,Einstellungen!$B$4)-MAX($B525,Einstellungen!$B$3)+1),2)=1)),"?")))</f>
        <v/>
      </c>
      <c r="I525" s="16" t="str">
        <f aca="true">IF(OR($A525="",$B525="",$C525="",$C525&lt;$B525),"",IF(MIN($C525,Einstellungen!$B$4)&lt;MAX($B525,Einstellungen!$B$3),0,IFERROR(SUMPRODUCT(--(OFFSET(Konflikt!$G$4,MATCH($A525,Team!$A$5:$A$64,0),MAX($B525,Einstellungen!$B$3)-Einstellungen!$B$3,1,MIN($C525,Einstellungen!$B$4)-MAX($B525,Einstellungen!$B$3)+1)&gt;=2)),"?")))</f>
        <v/>
      </c>
      <c r="J525" s="15" t="str">
        <f aca="false">IF($A525="","",IF(OR($B525="",$C525=""),"Von und Bis eintragen",IF($C525&lt;$B525,"Bis liegt vor Von",IF(ISNA(MATCH($A525,Team!$A$5:$A$64,0)),"Name fehlt im Blatt Team",IF(N($H525)+N($I525)&gt;0,"Engpass – bitte absprechen",IF(OR($B525&lt;Einstellungen!$B$3,$C525&gt;Einstellungen!$B$4),"Teils außerhalb des Planungszeitraums","ok"))))))</f>
        <v/>
      </c>
    </row>
    <row r="526" customFormat="false" ht="15" hidden="false" customHeight="false" outlineLevel="0" collapsed="false">
      <c r="A526" s="11"/>
      <c r="B526" s="7"/>
      <c r="C526" s="7"/>
      <c r="D526" s="11"/>
      <c r="E526" s="11"/>
      <c r="F526" s="15" t="str">
        <f aca="false">IF($A526="","",IFERROR(INDEX(Team!$B$5:$B$64,MATCH($A526,Team!$A$5:$A$64,0)),"?"))</f>
        <v/>
      </c>
      <c r="G526" s="16" t="str">
        <f aca="false">IF(OR($A526="",$B526="",$C526="",$C526&lt;$B526),"",NETWORKDAYS($B526,$C526,Einstellungen!$I$7:$I$40))</f>
        <v/>
      </c>
      <c r="H526" s="16" t="str">
        <f aca="true">IF(OR($A526="",$B526="",$C526="",$C526&lt;$B526),"",IF(MIN($C526,Einstellungen!$B$4)&lt;MAX($B526,Einstellungen!$B$3),0,IFERROR(SUMPRODUCT(--(MOD(OFFSET(Konflikt!$G$4,MATCH($A526,Team!$A$5:$A$64,0),MAX($B526,Einstellungen!$B$3)-Einstellungen!$B$3,1,MIN($C526,Einstellungen!$B$4)-MAX($B526,Einstellungen!$B$3)+1),2)=1)),"?")))</f>
        <v/>
      </c>
      <c r="I526" s="16" t="str">
        <f aca="true">IF(OR($A526="",$B526="",$C526="",$C526&lt;$B526),"",IF(MIN($C526,Einstellungen!$B$4)&lt;MAX($B526,Einstellungen!$B$3),0,IFERROR(SUMPRODUCT(--(OFFSET(Konflikt!$G$4,MATCH($A526,Team!$A$5:$A$64,0),MAX($B526,Einstellungen!$B$3)-Einstellungen!$B$3,1,MIN($C526,Einstellungen!$B$4)-MAX($B526,Einstellungen!$B$3)+1)&gt;=2)),"?")))</f>
        <v/>
      </c>
      <c r="J526" s="15" t="str">
        <f aca="false">IF($A526="","",IF(OR($B526="",$C526=""),"Von und Bis eintragen",IF($C526&lt;$B526,"Bis liegt vor Von",IF(ISNA(MATCH($A526,Team!$A$5:$A$64,0)),"Name fehlt im Blatt Team",IF(N($H526)+N($I526)&gt;0,"Engpass – bitte absprechen",IF(OR($B526&lt;Einstellungen!$B$3,$C526&gt;Einstellungen!$B$4),"Teils außerhalb des Planungszeitraums","ok"))))))</f>
        <v/>
      </c>
    </row>
    <row r="527" customFormat="false" ht="15" hidden="false" customHeight="false" outlineLevel="0" collapsed="false">
      <c r="A527" s="11"/>
      <c r="B527" s="7"/>
      <c r="C527" s="7"/>
      <c r="D527" s="11"/>
      <c r="E527" s="11"/>
      <c r="F527" s="15" t="str">
        <f aca="false">IF($A527="","",IFERROR(INDEX(Team!$B$5:$B$64,MATCH($A527,Team!$A$5:$A$64,0)),"?"))</f>
        <v/>
      </c>
      <c r="G527" s="16" t="str">
        <f aca="false">IF(OR($A527="",$B527="",$C527="",$C527&lt;$B527),"",NETWORKDAYS($B527,$C527,Einstellungen!$I$7:$I$40))</f>
        <v/>
      </c>
      <c r="H527" s="16" t="str">
        <f aca="true">IF(OR($A527="",$B527="",$C527="",$C527&lt;$B527),"",IF(MIN($C527,Einstellungen!$B$4)&lt;MAX($B527,Einstellungen!$B$3),0,IFERROR(SUMPRODUCT(--(MOD(OFFSET(Konflikt!$G$4,MATCH($A527,Team!$A$5:$A$64,0),MAX($B527,Einstellungen!$B$3)-Einstellungen!$B$3,1,MIN($C527,Einstellungen!$B$4)-MAX($B527,Einstellungen!$B$3)+1),2)=1)),"?")))</f>
        <v/>
      </c>
      <c r="I527" s="16" t="str">
        <f aca="true">IF(OR($A527="",$B527="",$C527="",$C527&lt;$B527),"",IF(MIN($C527,Einstellungen!$B$4)&lt;MAX($B527,Einstellungen!$B$3),0,IFERROR(SUMPRODUCT(--(OFFSET(Konflikt!$G$4,MATCH($A527,Team!$A$5:$A$64,0),MAX($B527,Einstellungen!$B$3)-Einstellungen!$B$3,1,MIN($C527,Einstellungen!$B$4)-MAX($B527,Einstellungen!$B$3)+1)&gt;=2)),"?")))</f>
        <v/>
      </c>
      <c r="J527" s="15" t="str">
        <f aca="false">IF($A527="","",IF(OR($B527="",$C527=""),"Von und Bis eintragen",IF($C527&lt;$B527,"Bis liegt vor Von",IF(ISNA(MATCH($A527,Team!$A$5:$A$64,0)),"Name fehlt im Blatt Team",IF(N($H527)+N($I527)&gt;0,"Engpass – bitte absprechen",IF(OR($B527&lt;Einstellungen!$B$3,$C527&gt;Einstellungen!$B$4),"Teils außerhalb des Planungszeitraums","ok"))))))</f>
        <v/>
      </c>
    </row>
    <row r="528" customFormat="false" ht="15" hidden="false" customHeight="false" outlineLevel="0" collapsed="false">
      <c r="A528" s="11"/>
      <c r="B528" s="7"/>
      <c r="C528" s="7"/>
      <c r="D528" s="11"/>
      <c r="E528" s="11"/>
      <c r="F528" s="15" t="str">
        <f aca="false">IF($A528="","",IFERROR(INDEX(Team!$B$5:$B$64,MATCH($A528,Team!$A$5:$A$64,0)),"?"))</f>
        <v/>
      </c>
      <c r="G528" s="16" t="str">
        <f aca="false">IF(OR($A528="",$B528="",$C528="",$C528&lt;$B528),"",NETWORKDAYS($B528,$C528,Einstellungen!$I$7:$I$40))</f>
        <v/>
      </c>
      <c r="H528" s="16" t="str">
        <f aca="true">IF(OR($A528="",$B528="",$C528="",$C528&lt;$B528),"",IF(MIN($C528,Einstellungen!$B$4)&lt;MAX($B528,Einstellungen!$B$3),0,IFERROR(SUMPRODUCT(--(MOD(OFFSET(Konflikt!$G$4,MATCH($A528,Team!$A$5:$A$64,0),MAX($B528,Einstellungen!$B$3)-Einstellungen!$B$3,1,MIN($C528,Einstellungen!$B$4)-MAX($B528,Einstellungen!$B$3)+1),2)=1)),"?")))</f>
        <v/>
      </c>
      <c r="I528" s="16" t="str">
        <f aca="true">IF(OR($A528="",$B528="",$C528="",$C528&lt;$B528),"",IF(MIN($C528,Einstellungen!$B$4)&lt;MAX($B528,Einstellungen!$B$3),0,IFERROR(SUMPRODUCT(--(OFFSET(Konflikt!$G$4,MATCH($A528,Team!$A$5:$A$64,0),MAX($B528,Einstellungen!$B$3)-Einstellungen!$B$3,1,MIN($C528,Einstellungen!$B$4)-MAX($B528,Einstellungen!$B$3)+1)&gt;=2)),"?")))</f>
        <v/>
      </c>
      <c r="J528" s="15" t="str">
        <f aca="false">IF($A528="","",IF(OR($B528="",$C528=""),"Von und Bis eintragen",IF($C528&lt;$B528,"Bis liegt vor Von",IF(ISNA(MATCH($A528,Team!$A$5:$A$64,0)),"Name fehlt im Blatt Team",IF(N($H528)+N($I528)&gt;0,"Engpass – bitte absprechen",IF(OR($B528&lt;Einstellungen!$B$3,$C528&gt;Einstellungen!$B$4),"Teils außerhalb des Planungszeitraums","ok"))))))</f>
        <v/>
      </c>
    </row>
    <row r="529" customFormat="false" ht="15" hidden="false" customHeight="false" outlineLevel="0" collapsed="false">
      <c r="A529" s="11"/>
      <c r="B529" s="7"/>
      <c r="C529" s="7"/>
      <c r="D529" s="11"/>
      <c r="E529" s="11"/>
      <c r="F529" s="15" t="str">
        <f aca="false">IF($A529="","",IFERROR(INDEX(Team!$B$5:$B$64,MATCH($A529,Team!$A$5:$A$64,0)),"?"))</f>
        <v/>
      </c>
      <c r="G529" s="16" t="str">
        <f aca="false">IF(OR($A529="",$B529="",$C529="",$C529&lt;$B529),"",NETWORKDAYS($B529,$C529,Einstellungen!$I$7:$I$40))</f>
        <v/>
      </c>
      <c r="H529" s="16" t="str">
        <f aca="true">IF(OR($A529="",$B529="",$C529="",$C529&lt;$B529),"",IF(MIN($C529,Einstellungen!$B$4)&lt;MAX($B529,Einstellungen!$B$3),0,IFERROR(SUMPRODUCT(--(MOD(OFFSET(Konflikt!$G$4,MATCH($A529,Team!$A$5:$A$64,0),MAX($B529,Einstellungen!$B$3)-Einstellungen!$B$3,1,MIN($C529,Einstellungen!$B$4)-MAX($B529,Einstellungen!$B$3)+1),2)=1)),"?")))</f>
        <v/>
      </c>
      <c r="I529" s="16" t="str">
        <f aca="true">IF(OR($A529="",$B529="",$C529="",$C529&lt;$B529),"",IF(MIN($C529,Einstellungen!$B$4)&lt;MAX($B529,Einstellungen!$B$3),0,IFERROR(SUMPRODUCT(--(OFFSET(Konflikt!$G$4,MATCH($A529,Team!$A$5:$A$64,0),MAX($B529,Einstellungen!$B$3)-Einstellungen!$B$3,1,MIN($C529,Einstellungen!$B$4)-MAX($B529,Einstellungen!$B$3)+1)&gt;=2)),"?")))</f>
        <v/>
      </c>
      <c r="J529" s="15" t="str">
        <f aca="false">IF($A529="","",IF(OR($B529="",$C529=""),"Von und Bis eintragen",IF($C529&lt;$B529,"Bis liegt vor Von",IF(ISNA(MATCH($A529,Team!$A$5:$A$64,0)),"Name fehlt im Blatt Team",IF(N($H529)+N($I529)&gt;0,"Engpass – bitte absprechen",IF(OR($B529&lt;Einstellungen!$B$3,$C529&gt;Einstellungen!$B$4),"Teils außerhalb des Planungszeitraums","ok"))))))</f>
        <v/>
      </c>
    </row>
    <row r="530" customFormat="false" ht="15" hidden="false" customHeight="false" outlineLevel="0" collapsed="false">
      <c r="A530" s="11"/>
      <c r="B530" s="7"/>
      <c r="C530" s="7"/>
      <c r="D530" s="11"/>
      <c r="E530" s="11"/>
      <c r="F530" s="15" t="str">
        <f aca="false">IF($A530="","",IFERROR(INDEX(Team!$B$5:$B$64,MATCH($A530,Team!$A$5:$A$64,0)),"?"))</f>
        <v/>
      </c>
      <c r="G530" s="16" t="str">
        <f aca="false">IF(OR($A530="",$B530="",$C530="",$C530&lt;$B530),"",NETWORKDAYS($B530,$C530,Einstellungen!$I$7:$I$40))</f>
        <v/>
      </c>
      <c r="H530" s="16" t="str">
        <f aca="true">IF(OR($A530="",$B530="",$C530="",$C530&lt;$B530),"",IF(MIN($C530,Einstellungen!$B$4)&lt;MAX($B530,Einstellungen!$B$3),0,IFERROR(SUMPRODUCT(--(MOD(OFFSET(Konflikt!$G$4,MATCH($A530,Team!$A$5:$A$64,0),MAX($B530,Einstellungen!$B$3)-Einstellungen!$B$3,1,MIN($C530,Einstellungen!$B$4)-MAX($B530,Einstellungen!$B$3)+1),2)=1)),"?")))</f>
        <v/>
      </c>
      <c r="I530" s="16" t="str">
        <f aca="true">IF(OR($A530="",$B530="",$C530="",$C530&lt;$B530),"",IF(MIN($C530,Einstellungen!$B$4)&lt;MAX($B530,Einstellungen!$B$3),0,IFERROR(SUMPRODUCT(--(OFFSET(Konflikt!$G$4,MATCH($A530,Team!$A$5:$A$64,0),MAX($B530,Einstellungen!$B$3)-Einstellungen!$B$3,1,MIN($C530,Einstellungen!$B$4)-MAX($B530,Einstellungen!$B$3)+1)&gt;=2)),"?")))</f>
        <v/>
      </c>
      <c r="J530" s="15" t="str">
        <f aca="false">IF($A530="","",IF(OR($B530="",$C530=""),"Von und Bis eintragen",IF($C530&lt;$B530,"Bis liegt vor Von",IF(ISNA(MATCH($A530,Team!$A$5:$A$64,0)),"Name fehlt im Blatt Team",IF(N($H530)+N($I530)&gt;0,"Engpass – bitte absprechen",IF(OR($B530&lt;Einstellungen!$B$3,$C530&gt;Einstellungen!$B$4),"Teils außerhalb des Planungszeitraums","ok"))))))</f>
        <v/>
      </c>
    </row>
    <row r="531" customFormat="false" ht="15" hidden="false" customHeight="false" outlineLevel="0" collapsed="false">
      <c r="A531" s="11"/>
      <c r="B531" s="7"/>
      <c r="C531" s="7"/>
      <c r="D531" s="11"/>
      <c r="E531" s="11"/>
      <c r="F531" s="15" t="str">
        <f aca="false">IF($A531="","",IFERROR(INDEX(Team!$B$5:$B$64,MATCH($A531,Team!$A$5:$A$64,0)),"?"))</f>
        <v/>
      </c>
      <c r="G531" s="16" t="str">
        <f aca="false">IF(OR($A531="",$B531="",$C531="",$C531&lt;$B531),"",NETWORKDAYS($B531,$C531,Einstellungen!$I$7:$I$40))</f>
        <v/>
      </c>
      <c r="H531" s="16" t="str">
        <f aca="true">IF(OR($A531="",$B531="",$C531="",$C531&lt;$B531),"",IF(MIN($C531,Einstellungen!$B$4)&lt;MAX($B531,Einstellungen!$B$3),0,IFERROR(SUMPRODUCT(--(MOD(OFFSET(Konflikt!$G$4,MATCH($A531,Team!$A$5:$A$64,0),MAX($B531,Einstellungen!$B$3)-Einstellungen!$B$3,1,MIN($C531,Einstellungen!$B$4)-MAX($B531,Einstellungen!$B$3)+1),2)=1)),"?")))</f>
        <v/>
      </c>
      <c r="I531" s="16" t="str">
        <f aca="true">IF(OR($A531="",$B531="",$C531="",$C531&lt;$B531),"",IF(MIN($C531,Einstellungen!$B$4)&lt;MAX($B531,Einstellungen!$B$3),0,IFERROR(SUMPRODUCT(--(OFFSET(Konflikt!$G$4,MATCH($A531,Team!$A$5:$A$64,0),MAX($B531,Einstellungen!$B$3)-Einstellungen!$B$3,1,MIN($C531,Einstellungen!$B$4)-MAX($B531,Einstellungen!$B$3)+1)&gt;=2)),"?")))</f>
        <v/>
      </c>
      <c r="J531" s="15" t="str">
        <f aca="false">IF($A531="","",IF(OR($B531="",$C531=""),"Von und Bis eintragen",IF($C531&lt;$B531,"Bis liegt vor Von",IF(ISNA(MATCH($A531,Team!$A$5:$A$64,0)),"Name fehlt im Blatt Team",IF(N($H531)+N($I531)&gt;0,"Engpass – bitte absprechen",IF(OR($B531&lt;Einstellungen!$B$3,$C531&gt;Einstellungen!$B$4),"Teils außerhalb des Planungszeitraums","ok"))))))</f>
        <v/>
      </c>
    </row>
    <row r="532" customFormat="false" ht="15" hidden="false" customHeight="false" outlineLevel="0" collapsed="false">
      <c r="A532" s="11"/>
      <c r="B532" s="7"/>
      <c r="C532" s="7"/>
      <c r="D532" s="11"/>
      <c r="E532" s="11"/>
      <c r="F532" s="15" t="str">
        <f aca="false">IF($A532="","",IFERROR(INDEX(Team!$B$5:$B$64,MATCH($A532,Team!$A$5:$A$64,0)),"?"))</f>
        <v/>
      </c>
      <c r="G532" s="16" t="str">
        <f aca="false">IF(OR($A532="",$B532="",$C532="",$C532&lt;$B532),"",NETWORKDAYS($B532,$C532,Einstellungen!$I$7:$I$40))</f>
        <v/>
      </c>
      <c r="H532" s="16" t="str">
        <f aca="true">IF(OR($A532="",$B532="",$C532="",$C532&lt;$B532),"",IF(MIN($C532,Einstellungen!$B$4)&lt;MAX($B532,Einstellungen!$B$3),0,IFERROR(SUMPRODUCT(--(MOD(OFFSET(Konflikt!$G$4,MATCH($A532,Team!$A$5:$A$64,0),MAX($B532,Einstellungen!$B$3)-Einstellungen!$B$3,1,MIN($C532,Einstellungen!$B$4)-MAX($B532,Einstellungen!$B$3)+1),2)=1)),"?")))</f>
        <v/>
      </c>
      <c r="I532" s="16" t="str">
        <f aca="true">IF(OR($A532="",$B532="",$C532="",$C532&lt;$B532),"",IF(MIN($C532,Einstellungen!$B$4)&lt;MAX($B532,Einstellungen!$B$3),0,IFERROR(SUMPRODUCT(--(OFFSET(Konflikt!$G$4,MATCH($A532,Team!$A$5:$A$64,0),MAX($B532,Einstellungen!$B$3)-Einstellungen!$B$3,1,MIN($C532,Einstellungen!$B$4)-MAX($B532,Einstellungen!$B$3)+1)&gt;=2)),"?")))</f>
        <v/>
      </c>
      <c r="J532" s="15" t="str">
        <f aca="false">IF($A532="","",IF(OR($B532="",$C532=""),"Von und Bis eintragen",IF($C532&lt;$B532,"Bis liegt vor Von",IF(ISNA(MATCH($A532,Team!$A$5:$A$64,0)),"Name fehlt im Blatt Team",IF(N($H532)+N($I532)&gt;0,"Engpass – bitte absprechen",IF(OR($B532&lt;Einstellungen!$B$3,$C532&gt;Einstellungen!$B$4),"Teils außerhalb des Planungszeitraums","ok"))))))</f>
        <v/>
      </c>
    </row>
    <row r="533" customFormat="false" ht="15" hidden="false" customHeight="false" outlineLevel="0" collapsed="false">
      <c r="A533" s="11"/>
      <c r="B533" s="7"/>
      <c r="C533" s="7"/>
      <c r="D533" s="11"/>
      <c r="E533" s="11"/>
      <c r="F533" s="15" t="str">
        <f aca="false">IF($A533="","",IFERROR(INDEX(Team!$B$5:$B$64,MATCH($A533,Team!$A$5:$A$64,0)),"?"))</f>
        <v/>
      </c>
      <c r="G533" s="16" t="str">
        <f aca="false">IF(OR($A533="",$B533="",$C533="",$C533&lt;$B533),"",NETWORKDAYS($B533,$C533,Einstellungen!$I$7:$I$40))</f>
        <v/>
      </c>
      <c r="H533" s="16" t="str">
        <f aca="true">IF(OR($A533="",$B533="",$C533="",$C533&lt;$B533),"",IF(MIN($C533,Einstellungen!$B$4)&lt;MAX($B533,Einstellungen!$B$3),0,IFERROR(SUMPRODUCT(--(MOD(OFFSET(Konflikt!$G$4,MATCH($A533,Team!$A$5:$A$64,0),MAX($B533,Einstellungen!$B$3)-Einstellungen!$B$3,1,MIN($C533,Einstellungen!$B$4)-MAX($B533,Einstellungen!$B$3)+1),2)=1)),"?")))</f>
        <v/>
      </c>
      <c r="I533" s="16" t="str">
        <f aca="true">IF(OR($A533="",$B533="",$C533="",$C533&lt;$B533),"",IF(MIN($C533,Einstellungen!$B$4)&lt;MAX($B533,Einstellungen!$B$3),0,IFERROR(SUMPRODUCT(--(OFFSET(Konflikt!$G$4,MATCH($A533,Team!$A$5:$A$64,0),MAX($B533,Einstellungen!$B$3)-Einstellungen!$B$3,1,MIN($C533,Einstellungen!$B$4)-MAX($B533,Einstellungen!$B$3)+1)&gt;=2)),"?")))</f>
        <v/>
      </c>
      <c r="J533" s="15" t="str">
        <f aca="false">IF($A533="","",IF(OR($B533="",$C533=""),"Von und Bis eintragen",IF($C533&lt;$B533,"Bis liegt vor Von",IF(ISNA(MATCH($A533,Team!$A$5:$A$64,0)),"Name fehlt im Blatt Team",IF(N($H533)+N($I533)&gt;0,"Engpass – bitte absprechen",IF(OR($B533&lt;Einstellungen!$B$3,$C533&gt;Einstellungen!$B$4),"Teils außerhalb des Planungszeitraums","ok"))))))</f>
        <v/>
      </c>
    </row>
    <row r="534" customFormat="false" ht="15" hidden="false" customHeight="false" outlineLevel="0" collapsed="false">
      <c r="A534" s="11"/>
      <c r="B534" s="7"/>
      <c r="C534" s="7"/>
      <c r="D534" s="11"/>
      <c r="E534" s="11"/>
      <c r="F534" s="15" t="str">
        <f aca="false">IF($A534="","",IFERROR(INDEX(Team!$B$5:$B$64,MATCH($A534,Team!$A$5:$A$64,0)),"?"))</f>
        <v/>
      </c>
      <c r="G534" s="16" t="str">
        <f aca="false">IF(OR($A534="",$B534="",$C534="",$C534&lt;$B534),"",NETWORKDAYS($B534,$C534,Einstellungen!$I$7:$I$40))</f>
        <v/>
      </c>
      <c r="H534" s="16" t="str">
        <f aca="true">IF(OR($A534="",$B534="",$C534="",$C534&lt;$B534),"",IF(MIN($C534,Einstellungen!$B$4)&lt;MAX($B534,Einstellungen!$B$3),0,IFERROR(SUMPRODUCT(--(MOD(OFFSET(Konflikt!$G$4,MATCH($A534,Team!$A$5:$A$64,0),MAX($B534,Einstellungen!$B$3)-Einstellungen!$B$3,1,MIN($C534,Einstellungen!$B$4)-MAX($B534,Einstellungen!$B$3)+1),2)=1)),"?")))</f>
        <v/>
      </c>
      <c r="I534" s="16" t="str">
        <f aca="true">IF(OR($A534="",$B534="",$C534="",$C534&lt;$B534),"",IF(MIN($C534,Einstellungen!$B$4)&lt;MAX($B534,Einstellungen!$B$3),0,IFERROR(SUMPRODUCT(--(OFFSET(Konflikt!$G$4,MATCH($A534,Team!$A$5:$A$64,0),MAX($B534,Einstellungen!$B$3)-Einstellungen!$B$3,1,MIN($C534,Einstellungen!$B$4)-MAX($B534,Einstellungen!$B$3)+1)&gt;=2)),"?")))</f>
        <v/>
      </c>
      <c r="J534" s="15" t="str">
        <f aca="false">IF($A534="","",IF(OR($B534="",$C534=""),"Von und Bis eintragen",IF($C534&lt;$B534,"Bis liegt vor Von",IF(ISNA(MATCH($A534,Team!$A$5:$A$64,0)),"Name fehlt im Blatt Team",IF(N($H534)+N($I534)&gt;0,"Engpass – bitte absprechen",IF(OR($B534&lt;Einstellungen!$B$3,$C534&gt;Einstellungen!$B$4),"Teils außerhalb des Planungszeitraums","ok"))))))</f>
        <v/>
      </c>
    </row>
    <row r="535" customFormat="false" ht="15" hidden="false" customHeight="false" outlineLevel="0" collapsed="false">
      <c r="A535" s="11"/>
      <c r="B535" s="7"/>
      <c r="C535" s="7"/>
      <c r="D535" s="11"/>
      <c r="E535" s="11"/>
      <c r="F535" s="15" t="str">
        <f aca="false">IF($A535="","",IFERROR(INDEX(Team!$B$5:$B$64,MATCH($A535,Team!$A$5:$A$64,0)),"?"))</f>
        <v/>
      </c>
      <c r="G535" s="16" t="str">
        <f aca="false">IF(OR($A535="",$B535="",$C535="",$C535&lt;$B535),"",NETWORKDAYS($B535,$C535,Einstellungen!$I$7:$I$40))</f>
        <v/>
      </c>
      <c r="H535" s="16" t="str">
        <f aca="true">IF(OR($A535="",$B535="",$C535="",$C535&lt;$B535),"",IF(MIN($C535,Einstellungen!$B$4)&lt;MAX($B535,Einstellungen!$B$3),0,IFERROR(SUMPRODUCT(--(MOD(OFFSET(Konflikt!$G$4,MATCH($A535,Team!$A$5:$A$64,0),MAX($B535,Einstellungen!$B$3)-Einstellungen!$B$3,1,MIN($C535,Einstellungen!$B$4)-MAX($B535,Einstellungen!$B$3)+1),2)=1)),"?")))</f>
        <v/>
      </c>
      <c r="I535" s="16" t="str">
        <f aca="true">IF(OR($A535="",$B535="",$C535="",$C535&lt;$B535),"",IF(MIN($C535,Einstellungen!$B$4)&lt;MAX($B535,Einstellungen!$B$3),0,IFERROR(SUMPRODUCT(--(OFFSET(Konflikt!$G$4,MATCH($A535,Team!$A$5:$A$64,0),MAX($B535,Einstellungen!$B$3)-Einstellungen!$B$3,1,MIN($C535,Einstellungen!$B$4)-MAX($B535,Einstellungen!$B$3)+1)&gt;=2)),"?")))</f>
        <v/>
      </c>
      <c r="J535" s="15" t="str">
        <f aca="false">IF($A535="","",IF(OR($B535="",$C535=""),"Von und Bis eintragen",IF($C535&lt;$B535,"Bis liegt vor Von",IF(ISNA(MATCH($A535,Team!$A$5:$A$64,0)),"Name fehlt im Blatt Team",IF(N($H535)+N($I535)&gt;0,"Engpass – bitte absprechen",IF(OR($B535&lt;Einstellungen!$B$3,$C535&gt;Einstellungen!$B$4),"Teils außerhalb des Planungszeitraums","ok"))))))</f>
        <v/>
      </c>
    </row>
    <row r="536" customFormat="false" ht="15" hidden="false" customHeight="false" outlineLevel="0" collapsed="false">
      <c r="A536" s="11"/>
      <c r="B536" s="7"/>
      <c r="C536" s="7"/>
      <c r="D536" s="11"/>
      <c r="E536" s="11"/>
      <c r="F536" s="15" t="str">
        <f aca="false">IF($A536="","",IFERROR(INDEX(Team!$B$5:$B$64,MATCH($A536,Team!$A$5:$A$64,0)),"?"))</f>
        <v/>
      </c>
      <c r="G536" s="16" t="str">
        <f aca="false">IF(OR($A536="",$B536="",$C536="",$C536&lt;$B536),"",NETWORKDAYS($B536,$C536,Einstellungen!$I$7:$I$40))</f>
        <v/>
      </c>
      <c r="H536" s="16" t="str">
        <f aca="true">IF(OR($A536="",$B536="",$C536="",$C536&lt;$B536),"",IF(MIN($C536,Einstellungen!$B$4)&lt;MAX($B536,Einstellungen!$B$3),0,IFERROR(SUMPRODUCT(--(MOD(OFFSET(Konflikt!$G$4,MATCH($A536,Team!$A$5:$A$64,0),MAX($B536,Einstellungen!$B$3)-Einstellungen!$B$3,1,MIN($C536,Einstellungen!$B$4)-MAX($B536,Einstellungen!$B$3)+1),2)=1)),"?")))</f>
        <v/>
      </c>
      <c r="I536" s="16" t="str">
        <f aca="true">IF(OR($A536="",$B536="",$C536="",$C536&lt;$B536),"",IF(MIN($C536,Einstellungen!$B$4)&lt;MAX($B536,Einstellungen!$B$3),0,IFERROR(SUMPRODUCT(--(OFFSET(Konflikt!$G$4,MATCH($A536,Team!$A$5:$A$64,0),MAX($B536,Einstellungen!$B$3)-Einstellungen!$B$3,1,MIN($C536,Einstellungen!$B$4)-MAX($B536,Einstellungen!$B$3)+1)&gt;=2)),"?")))</f>
        <v/>
      </c>
      <c r="J536" s="15" t="str">
        <f aca="false">IF($A536="","",IF(OR($B536="",$C536=""),"Von und Bis eintragen",IF($C536&lt;$B536,"Bis liegt vor Von",IF(ISNA(MATCH($A536,Team!$A$5:$A$64,0)),"Name fehlt im Blatt Team",IF(N($H536)+N($I536)&gt;0,"Engpass – bitte absprechen",IF(OR($B536&lt;Einstellungen!$B$3,$C536&gt;Einstellungen!$B$4),"Teils außerhalb des Planungszeitraums","ok"))))))</f>
        <v/>
      </c>
    </row>
    <row r="537" customFormat="false" ht="15" hidden="false" customHeight="false" outlineLevel="0" collapsed="false">
      <c r="A537" s="11"/>
      <c r="B537" s="7"/>
      <c r="C537" s="7"/>
      <c r="D537" s="11"/>
      <c r="E537" s="11"/>
      <c r="F537" s="15" t="str">
        <f aca="false">IF($A537="","",IFERROR(INDEX(Team!$B$5:$B$64,MATCH($A537,Team!$A$5:$A$64,0)),"?"))</f>
        <v/>
      </c>
      <c r="G537" s="16" t="str">
        <f aca="false">IF(OR($A537="",$B537="",$C537="",$C537&lt;$B537),"",NETWORKDAYS($B537,$C537,Einstellungen!$I$7:$I$40))</f>
        <v/>
      </c>
      <c r="H537" s="16" t="str">
        <f aca="true">IF(OR($A537="",$B537="",$C537="",$C537&lt;$B537),"",IF(MIN($C537,Einstellungen!$B$4)&lt;MAX($B537,Einstellungen!$B$3),0,IFERROR(SUMPRODUCT(--(MOD(OFFSET(Konflikt!$G$4,MATCH($A537,Team!$A$5:$A$64,0),MAX($B537,Einstellungen!$B$3)-Einstellungen!$B$3,1,MIN($C537,Einstellungen!$B$4)-MAX($B537,Einstellungen!$B$3)+1),2)=1)),"?")))</f>
        <v/>
      </c>
      <c r="I537" s="16" t="str">
        <f aca="true">IF(OR($A537="",$B537="",$C537="",$C537&lt;$B537),"",IF(MIN($C537,Einstellungen!$B$4)&lt;MAX($B537,Einstellungen!$B$3),0,IFERROR(SUMPRODUCT(--(OFFSET(Konflikt!$G$4,MATCH($A537,Team!$A$5:$A$64,0),MAX($B537,Einstellungen!$B$3)-Einstellungen!$B$3,1,MIN($C537,Einstellungen!$B$4)-MAX($B537,Einstellungen!$B$3)+1)&gt;=2)),"?")))</f>
        <v/>
      </c>
      <c r="J537" s="15" t="str">
        <f aca="false">IF($A537="","",IF(OR($B537="",$C537=""),"Von und Bis eintragen",IF($C537&lt;$B537,"Bis liegt vor Von",IF(ISNA(MATCH($A537,Team!$A$5:$A$64,0)),"Name fehlt im Blatt Team",IF(N($H537)+N($I537)&gt;0,"Engpass – bitte absprechen",IF(OR($B537&lt;Einstellungen!$B$3,$C537&gt;Einstellungen!$B$4),"Teils außerhalb des Planungszeitraums","ok"))))))</f>
        <v/>
      </c>
    </row>
    <row r="538" customFormat="false" ht="15" hidden="false" customHeight="false" outlineLevel="0" collapsed="false">
      <c r="A538" s="11"/>
      <c r="B538" s="7"/>
      <c r="C538" s="7"/>
      <c r="D538" s="11"/>
      <c r="E538" s="11"/>
      <c r="F538" s="15" t="str">
        <f aca="false">IF($A538="","",IFERROR(INDEX(Team!$B$5:$B$64,MATCH($A538,Team!$A$5:$A$64,0)),"?"))</f>
        <v/>
      </c>
      <c r="G538" s="16" t="str">
        <f aca="false">IF(OR($A538="",$B538="",$C538="",$C538&lt;$B538),"",NETWORKDAYS($B538,$C538,Einstellungen!$I$7:$I$40))</f>
        <v/>
      </c>
      <c r="H538" s="16" t="str">
        <f aca="true">IF(OR($A538="",$B538="",$C538="",$C538&lt;$B538),"",IF(MIN($C538,Einstellungen!$B$4)&lt;MAX($B538,Einstellungen!$B$3),0,IFERROR(SUMPRODUCT(--(MOD(OFFSET(Konflikt!$G$4,MATCH($A538,Team!$A$5:$A$64,0),MAX($B538,Einstellungen!$B$3)-Einstellungen!$B$3,1,MIN($C538,Einstellungen!$B$4)-MAX($B538,Einstellungen!$B$3)+1),2)=1)),"?")))</f>
        <v/>
      </c>
      <c r="I538" s="16" t="str">
        <f aca="true">IF(OR($A538="",$B538="",$C538="",$C538&lt;$B538),"",IF(MIN($C538,Einstellungen!$B$4)&lt;MAX($B538,Einstellungen!$B$3),0,IFERROR(SUMPRODUCT(--(OFFSET(Konflikt!$G$4,MATCH($A538,Team!$A$5:$A$64,0),MAX($B538,Einstellungen!$B$3)-Einstellungen!$B$3,1,MIN($C538,Einstellungen!$B$4)-MAX($B538,Einstellungen!$B$3)+1)&gt;=2)),"?")))</f>
        <v/>
      </c>
      <c r="J538" s="15" t="str">
        <f aca="false">IF($A538="","",IF(OR($B538="",$C538=""),"Von und Bis eintragen",IF($C538&lt;$B538,"Bis liegt vor Von",IF(ISNA(MATCH($A538,Team!$A$5:$A$64,0)),"Name fehlt im Blatt Team",IF(N($H538)+N($I538)&gt;0,"Engpass – bitte absprechen",IF(OR($B538&lt;Einstellungen!$B$3,$C538&gt;Einstellungen!$B$4),"Teils außerhalb des Planungszeitraums","ok"))))))</f>
        <v/>
      </c>
    </row>
    <row r="539" customFormat="false" ht="15" hidden="false" customHeight="false" outlineLevel="0" collapsed="false">
      <c r="A539" s="11"/>
      <c r="B539" s="7"/>
      <c r="C539" s="7"/>
      <c r="D539" s="11"/>
      <c r="E539" s="11"/>
      <c r="F539" s="15" t="str">
        <f aca="false">IF($A539="","",IFERROR(INDEX(Team!$B$5:$B$64,MATCH($A539,Team!$A$5:$A$64,0)),"?"))</f>
        <v/>
      </c>
      <c r="G539" s="16" t="str">
        <f aca="false">IF(OR($A539="",$B539="",$C539="",$C539&lt;$B539),"",NETWORKDAYS($B539,$C539,Einstellungen!$I$7:$I$40))</f>
        <v/>
      </c>
      <c r="H539" s="16" t="str">
        <f aca="true">IF(OR($A539="",$B539="",$C539="",$C539&lt;$B539),"",IF(MIN($C539,Einstellungen!$B$4)&lt;MAX($B539,Einstellungen!$B$3),0,IFERROR(SUMPRODUCT(--(MOD(OFFSET(Konflikt!$G$4,MATCH($A539,Team!$A$5:$A$64,0),MAX($B539,Einstellungen!$B$3)-Einstellungen!$B$3,1,MIN($C539,Einstellungen!$B$4)-MAX($B539,Einstellungen!$B$3)+1),2)=1)),"?")))</f>
        <v/>
      </c>
      <c r="I539" s="16" t="str">
        <f aca="true">IF(OR($A539="",$B539="",$C539="",$C539&lt;$B539),"",IF(MIN($C539,Einstellungen!$B$4)&lt;MAX($B539,Einstellungen!$B$3),0,IFERROR(SUMPRODUCT(--(OFFSET(Konflikt!$G$4,MATCH($A539,Team!$A$5:$A$64,0),MAX($B539,Einstellungen!$B$3)-Einstellungen!$B$3,1,MIN($C539,Einstellungen!$B$4)-MAX($B539,Einstellungen!$B$3)+1)&gt;=2)),"?")))</f>
        <v/>
      </c>
      <c r="J539" s="15" t="str">
        <f aca="false">IF($A539="","",IF(OR($B539="",$C539=""),"Von und Bis eintragen",IF($C539&lt;$B539,"Bis liegt vor Von",IF(ISNA(MATCH($A539,Team!$A$5:$A$64,0)),"Name fehlt im Blatt Team",IF(N($H539)+N($I539)&gt;0,"Engpass – bitte absprechen",IF(OR($B539&lt;Einstellungen!$B$3,$C539&gt;Einstellungen!$B$4),"Teils außerhalb des Planungszeitraums","ok"))))))</f>
        <v/>
      </c>
    </row>
    <row r="540" customFormat="false" ht="15" hidden="false" customHeight="false" outlineLevel="0" collapsed="false">
      <c r="A540" s="11"/>
      <c r="B540" s="7"/>
      <c r="C540" s="7"/>
      <c r="D540" s="11"/>
      <c r="E540" s="11"/>
      <c r="F540" s="15" t="str">
        <f aca="false">IF($A540="","",IFERROR(INDEX(Team!$B$5:$B$64,MATCH($A540,Team!$A$5:$A$64,0)),"?"))</f>
        <v/>
      </c>
      <c r="G540" s="16" t="str">
        <f aca="false">IF(OR($A540="",$B540="",$C540="",$C540&lt;$B540),"",NETWORKDAYS($B540,$C540,Einstellungen!$I$7:$I$40))</f>
        <v/>
      </c>
      <c r="H540" s="16" t="str">
        <f aca="true">IF(OR($A540="",$B540="",$C540="",$C540&lt;$B540),"",IF(MIN($C540,Einstellungen!$B$4)&lt;MAX($B540,Einstellungen!$B$3),0,IFERROR(SUMPRODUCT(--(MOD(OFFSET(Konflikt!$G$4,MATCH($A540,Team!$A$5:$A$64,0),MAX($B540,Einstellungen!$B$3)-Einstellungen!$B$3,1,MIN($C540,Einstellungen!$B$4)-MAX($B540,Einstellungen!$B$3)+1),2)=1)),"?")))</f>
        <v/>
      </c>
      <c r="I540" s="16" t="str">
        <f aca="true">IF(OR($A540="",$B540="",$C540="",$C540&lt;$B540),"",IF(MIN($C540,Einstellungen!$B$4)&lt;MAX($B540,Einstellungen!$B$3),0,IFERROR(SUMPRODUCT(--(OFFSET(Konflikt!$G$4,MATCH($A540,Team!$A$5:$A$64,0),MAX($B540,Einstellungen!$B$3)-Einstellungen!$B$3,1,MIN($C540,Einstellungen!$B$4)-MAX($B540,Einstellungen!$B$3)+1)&gt;=2)),"?")))</f>
        <v/>
      </c>
      <c r="J540" s="15" t="str">
        <f aca="false">IF($A540="","",IF(OR($B540="",$C540=""),"Von und Bis eintragen",IF($C540&lt;$B540,"Bis liegt vor Von",IF(ISNA(MATCH($A540,Team!$A$5:$A$64,0)),"Name fehlt im Blatt Team",IF(N($H540)+N($I540)&gt;0,"Engpass – bitte absprechen",IF(OR($B540&lt;Einstellungen!$B$3,$C540&gt;Einstellungen!$B$4),"Teils außerhalb des Planungszeitraums","ok"))))))</f>
        <v/>
      </c>
    </row>
    <row r="541" customFormat="false" ht="15" hidden="false" customHeight="false" outlineLevel="0" collapsed="false">
      <c r="A541" s="11"/>
      <c r="B541" s="7"/>
      <c r="C541" s="7"/>
      <c r="D541" s="11"/>
      <c r="E541" s="11"/>
      <c r="F541" s="15" t="str">
        <f aca="false">IF($A541="","",IFERROR(INDEX(Team!$B$5:$B$64,MATCH($A541,Team!$A$5:$A$64,0)),"?"))</f>
        <v/>
      </c>
      <c r="G541" s="16" t="str">
        <f aca="false">IF(OR($A541="",$B541="",$C541="",$C541&lt;$B541),"",NETWORKDAYS($B541,$C541,Einstellungen!$I$7:$I$40))</f>
        <v/>
      </c>
      <c r="H541" s="16" t="str">
        <f aca="true">IF(OR($A541="",$B541="",$C541="",$C541&lt;$B541),"",IF(MIN($C541,Einstellungen!$B$4)&lt;MAX($B541,Einstellungen!$B$3),0,IFERROR(SUMPRODUCT(--(MOD(OFFSET(Konflikt!$G$4,MATCH($A541,Team!$A$5:$A$64,0),MAX($B541,Einstellungen!$B$3)-Einstellungen!$B$3,1,MIN($C541,Einstellungen!$B$4)-MAX($B541,Einstellungen!$B$3)+1),2)=1)),"?")))</f>
        <v/>
      </c>
      <c r="I541" s="16" t="str">
        <f aca="true">IF(OR($A541="",$B541="",$C541="",$C541&lt;$B541),"",IF(MIN($C541,Einstellungen!$B$4)&lt;MAX($B541,Einstellungen!$B$3),0,IFERROR(SUMPRODUCT(--(OFFSET(Konflikt!$G$4,MATCH($A541,Team!$A$5:$A$64,0),MAX($B541,Einstellungen!$B$3)-Einstellungen!$B$3,1,MIN($C541,Einstellungen!$B$4)-MAX($B541,Einstellungen!$B$3)+1)&gt;=2)),"?")))</f>
        <v/>
      </c>
      <c r="J541" s="15" t="str">
        <f aca="false">IF($A541="","",IF(OR($B541="",$C541=""),"Von und Bis eintragen",IF($C541&lt;$B541,"Bis liegt vor Von",IF(ISNA(MATCH($A541,Team!$A$5:$A$64,0)),"Name fehlt im Blatt Team",IF(N($H541)+N($I541)&gt;0,"Engpass – bitte absprechen",IF(OR($B541&lt;Einstellungen!$B$3,$C541&gt;Einstellungen!$B$4),"Teils außerhalb des Planungszeitraums","ok"))))))</f>
        <v/>
      </c>
    </row>
    <row r="542" customFormat="false" ht="15" hidden="false" customHeight="false" outlineLevel="0" collapsed="false">
      <c r="A542" s="11"/>
      <c r="B542" s="7"/>
      <c r="C542" s="7"/>
      <c r="D542" s="11"/>
      <c r="E542" s="11"/>
      <c r="F542" s="15" t="str">
        <f aca="false">IF($A542="","",IFERROR(INDEX(Team!$B$5:$B$64,MATCH($A542,Team!$A$5:$A$64,0)),"?"))</f>
        <v/>
      </c>
      <c r="G542" s="16" t="str">
        <f aca="false">IF(OR($A542="",$B542="",$C542="",$C542&lt;$B542),"",NETWORKDAYS($B542,$C542,Einstellungen!$I$7:$I$40))</f>
        <v/>
      </c>
      <c r="H542" s="16" t="str">
        <f aca="true">IF(OR($A542="",$B542="",$C542="",$C542&lt;$B542),"",IF(MIN($C542,Einstellungen!$B$4)&lt;MAX($B542,Einstellungen!$B$3),0,IFERROR(SUMPRODUCT(--(MOD(OFFSET(Konflikt!$G$4,MATCH($A542,Team!$A$5:$A$64,0),MAX($B542,Einstellungen!$B$3)-Einstellungen!$B$3,1,MIN($C542,Einstellungen!$B$4)-MAX($B542,Einstellungen!$B$3)+1),2)=1)),"?")))</f>
        <v/>
      </c>
      <c r="I542" s="16" t="str">
        <f aca="true">IF(OR($A542="",$B542="",$C542="",$C542&lt;$B542),"",IF(MIN($C542,Einstellungen!$B$4)&lt;MAX($B542,Einstellungen!$B$3),0,IFERROR(SUMPRODUCT(--(OFFSET(Konflikt!$G$4,MATCH($A542,Team!$A$5:$A$64,0),MAX($B542,Einstellungen!$B$3)-Einstellungen!$B$3,1,MIN($C542,Einstellungen!$B$4)-MAX($B542,Einstellungen!$B$3)+1)&gt;=2)),"?")))</f>
        <v/>
      </c>
      <c r="J542" s="15" t="str">
        <f aca="false">IF($A542="","",IF(OR($B542="",$C542=""),"Von und Bis eintragen",IF($C542&lt;$B542,"Bis liegt vor Von",IF(ISNA(MATCH($A542,Team!$A$5:$A$64,0)),"Name fehlt im Blatt Team",IF(N($H542)+N($I542)&gt;0,"Engpass – bitte absprechen",IF(OR($B542&lt;Einstellungen!$B$3,$C542&gt;Einstellungen!$B$4),"Teils außerhalb des Planungszeitraums","ok"))))))</f>
        <v/>
      </c>
    </row>
    <row r="543" customFormat="false" ht="15" hidden="false" customHeight="false" outlineLevel="0" collapsed="false">
      <c r="A543" s="11"/>
      <c r="B543" s="7"/>
      <c r="C543" s="7"/>
      <c r="D543" s="11"/>
      <c r="E543" s="11"/>
      <c r="F543" s="15" t="str">
        <f aca="false">IF($A543="","",IFERROR(INDEX(Team!$B$5:$B$64,MATCH($A543,Team!$A$5:$A$64,0)),"?"))</f>
        <v/>
      </c>
      <c r="G543" s="16" t="str">
        <f aca="false">IF(OR($A543="",$B543="",$C543="",$C543&lt;$B543),"",NETWORKDAYS($B543,$C543,Einstellungen!$I$7:$I$40))</f>
        <v/>
      </c>
      <c r="H543" s="16" t="str">
        <f aca="true">IF(OR($A543="",$B543="",$C543="",$C543&lt;$B543),"",IF(MIN($C543,Einstellungen!$B$4)&lt;MAX($B543,Einstellungen!$B$3),0,IFERROR(SUMPRODUCT(--(MOD(OFFSET(Konflikt!$G$4,MATCH($A543,Team!$A$5:$A$64,0),MAX($B543,Einstellungen!$B$3)-Einstellungen!$B$3,1,MIN($C543,Einstellungen!$B$4)-MAX($B543,Einstellungen!$B$3)+1),2)=1)),"?")))</f>
        <v/>
      </c>
      <c r="I543" s="16" t="str">
        <f aca="true">IF(OR($A543="",$B543="",$C543="",$C543&lt;$B543),"",IF(MIN($C543,Einstellungen!$B$4)&lt;MAX($B543,Einstellungen!$B$3),0,IFERROR(SUMPRODUCT(--(OFFSET(Konflikt!$G$4,MATCH($A543,Team!$A$5:$A$64,0),MAX($B543,Einstellungen!$B$3)-Einstellungen!$B$3,1,MIN($C543,Einstellungen!$B$4)-MAX($B543,Einstellungen!$B$3)+1)&gt;=2)),"?")))</f>
        <v/>
      </c>
      <c r="J543" s="15" t="str">
        <f aca="false">IF($A543="","",IF(OR($B543="",$C543=""),"Von und Bis eintragen",IF($C543&lt;$B543,"Bis liegt vor Von",IF(ISNA(MATCH($A543,Team!$A$5:$A$64,0)),"Name fehlt im Blatt Team",IF(N($H543)+N($I543)&gt;0,"Engpass – bitte absprechen",IF(OR($B543&lt;Einstellungen!$B$3,$C543&gt;Einstellungen!$B$4),"Teils außerhalb des Planungszeitraums","ok"))))))</f>
        <v/>
      </c>
    </row>
    <row r="544" customFormat="false" ht="15" hidden="false" customHeight="false" outlineLevel="0" collapsed="false">
      <c r="A544" s="11"/>
      <c r="B544" s="7"/>
      <c r="C544" s="7"/>
      <c r="D544" s="11"/>
      <c r="E544" s="11"/>
      <c r="F544" s="15" t="str">
        <f aca="false">IF($A544="","",IFERROR(INDEX(Team!$B$5:$B$64,MATCH($A544,Team!$A$5:$A$64,0)),"?"))</f>
        <v/>
      </c>
      <c r="G544" s="16" t="str">
        <f aca="false">IF(OR($A544="",$B544="",$C544="",$C544&lt;$B544),"",NETWORKDAYS($B544,$C544,Einstellungen!$I$7:$I$40))</f>
        <v/>
      </c>
      <c r="H544" s="16" t="str">
        <f aca="true">IF(OR($A544="",$B544="",$C544="",$C544&lt;$B544),"",IF(MIN($C544,Einstellungen!$B$4)&lt;MAX($B544,Einstellungen!$B$3),0,IFERROR(SUMPRODUCT(--(MOD(OFFSET(Konflikt!$G$4,MATCH($A544,Team!$A$5:$A$64,0),MAX($B544,Einstellungen!$B$3)-Einstellungen!$B$3,1,MIN($C544,Einstellungen!$B$4)-MAX($B544,Einstellungen!$B$3)+1),2)=1)),"?")))</f>
        <v/>
      </c>
      <c r="I544" s="16" t="str">
        <f aca="true">IF(OR($A544="",$B544="",$C544="",$C544&lt;$B544),"",IF(MIN($C544,Einstellungen!$B$4)&lt;MAX($B544,Einstellungen!$B$3),0,IFERROR(SUMPRODUCT(--(OFFSET(Konflikt!$G$4,MATCH($A544,Team!$A$5:$A$64,0),MAX($B544,Einstellungen!$B$3)-Einstellungen!$B$3,1,MIN($C544,Einstellungen!$B$4)-MAX($B544,Einstellungen!$B$3)+1)&gt;=2)),"?")))</f>
        <v/>
      </c>
      <c r="J544" s="15" t="str">
        <f aca="false">IF($A544="","",IF(OR($B544="",$C544=""),"Von und Bis eintragen",IF($C544&lt;$B544,"Bis liegt vor Von",IF(ISNA(MATCH($A544,Team!$A$5:$A$64,0)),"Name fehlt im Blatt Team",IF(N($H544)+N($I544)&gt;0,"Engpass – bitte absprechen",IF(OR($B544&lt;Einstellungen!$B$3,$C544&gt;Einstellungen!$B$4),"Teils außerhalb des Planungszeitraums","ok"))))))</f>
        <v/>
      </c>
    </row>
    <row r="545" customFormat="false" ht="15" hidden="false" customHeight="false" outlineLevel="0" collapsed="false">
      <c r="A545" s="11"/>
      <c r="B545" s="7"/>
      <c r="C545" s="7"/>
      <c r="D545" s="11"/>
      <c r="E545" s="11"/>
      <c r="F545" s="15" t="str">
        <f aca="false">IF($A545="","",IFERROR(INDEX(Team!$B$5:$B$64,MATCH($A545,Team!$A$5:$A$64,0)),"?"))</f>
        <v/>
      </c>
      <c r="G545" s="16" t="str">
        <f aca="false">IF(OR($A545="",$B545="",$C545="",$C545&lt;$B545),"",NETWORKDAYS($B545,$C545,Einstellungen!$I$7:$I$40))</f>
        <v/>
      </c>
      <c r="H545" s="16" t="str">
        <f aca="true">IF(OR($A545="",$B545="",$C545="",$C545&lt;$B545),"",IF(MIN($C545,Einstellungen!$B$4)&lt;MAX($B545,Einstellungen!$B$3),0,IFERROR(SUMPRODUCT(--(MOD(OFFSET(Konflikt!$G$4,MATCH($A545,Team!$A$5:$A$64,0),MAX($B545,Einstellungen!$B$3)-Einstellungen!$B$3,1,MIN($C545,Einstellungen!$B$4)-MAX($B545,Einstellungen!$B$3)+1),2)=1)),"?")))</f>
        <v/>
      </c>
      <c r="I545" s="16" t="str">
        <f aca="true">IF(OR($A545="",$B545="",$C545="",$C545&lt;$B545),"",IF(MIN($C545,Einstellungen!$B$4)&lt;MAX($B545,Einstellungen!$B$3),0,IFERROR(SUMPRODUCT(--(OFFSET(Konflikt!$G$4,MATCH($A545,Team!$A$5:$A$64,0),MAX($B545,Einstellungen!$B$3)-Einstellungen!$B$3,1,MIN($C545,Einstellungen!$B$4)-MAX($B545,Einstellungen!$B$3)+1)&gt;=2)),"?")))</f>
        <v/>
      </c>
      <c r="J545" s="15" t="str">
        <f aca="false">IF($A545="","",IF(OR($B545="",$C545=""),"Von und Bis eintragen",IF($C545&lt;$B545,"Bis liegt vor Von",IF(ISNA(MATCH($A545,Team!$A$5:$A$64,0)),"Name fehlt im Blatt Team",IF(N($H545)+N($I545)&gt;0,"Engpass – bitte absprechen",IF(OR($B545&lt;Einstellungen!$B$3,$C545&gt;Einstellungen!$B$4),"Teils außerhalb des Planungszeitraums","ok"))))))</f>
        <v/>
      </c>
    </row>
    <row r="546" customFormat="false" ht="15" hidden="false" customHeight="false" outlineLevel="0" collapsed="false">
      <c r="A546" s="11"/>
      <c r="B546" s="7"/>
      <c r="C546" s="7"/>
      <c r="D546" s="11"/>
      <c r="E546" s="11"/>
      <c r="F546" s="15" t="str">
        <f aca="false">IF($A546="","",IFERROR(INDEX(Team!$B$5:$B$64,MATCH($A546,Team!$A$5:$A$64,0)),"?"))</f>
        <v/>
      </c>
      <c r="G546" s="16" t="str">
        <f aca="false">IF(OR($A546="",$B546="",$C546="",$C546&lt;$B546),"",NETWORKDAYS($B546,$C546,Einstellungen!$I$7:$I$40))</f>
        <v/>
      </c>
      <c r="H546" s="16" t="str">
        <f aca="true">IF(OR($A546="",$B546="",$C546="",$C546&lt;$B546),"",IF(MIN($C546,Einstellungen!$B$4)&lt;MAX($B546,Einstellungen!$B$3),0,IFERROR(SUMPRODUCT(--(MOD(OFFSET(Konflikt!$G$4,MATCH($A546,Team!$A$5:$A$64,0),MAX($B546,Einstellungen!$B$3)-Einstellungen!$B$3,1,MIN($C546,Einstellungen!$B$4)-MAX($B546,Einstellungen!$B$3)+1),2)=1)),"?")))</f>
        <v/>
      </c>
      <c r="I546" s="16" t="str">
        <f aca="true">IF(OR($A546="",$B546="",$C546="",$C546&lt;$B546),"",IF(MIN($C546,Einstellungen!$B$4)&lt;MAX($B546,Einstellungen!$B$3),0,IFERROR(SUMPRODUCT(--(OFFSET(Konflikt!$G$4,MATCH($A546,Team!$A$5:$A$64,0),MAX($B546,Einstellungen!$B$3)-Einstellungen!$B$3,1,MIN($C546,Einstellungen!$B$4)-MAX($B546,Einstellungen!$B$3)+1)&gt;=2)),"?")))</f>
        <v/>
      </c>
      <c r="J546" s="15" t="str">
        <f aca="false">IF($A546="","",IF(OR($B546="",$C546=""),"Von und Bis eintragen",IF($C546&lt;$B546,"Bis liegt vor Von",IF(ISNA(MATCH($A546,Team!$A$5:$A$64,0)),"Name fehlt im Blatt Team",IF(N($H546)+N($I546)&gt;0,"Engpass – bitte absprechen",IF(OR($B546&lt;Einstellungen!$B$3,$C546&gt;Einstellungen!$B$4),"Teils außerhalb des Planungszeitraums","ok"))))))</f>
        <v/>
      </c>
    </row>
    <row r="547" customFormat="false" ht="15" hidden="false" customHeight="false" outlineLevel="0" collapsed="false">
      <c r="A547" s="11"/>
      <c r="B547" s="7"/>
      <c r="C547" s="7"/>
      <c r="D547" s="11"/>
      <c r="E547" s="11"/>
      <c r="F547" s="15" t="str">
        <f aca="false">IF($A547="","",IFERROR(INDEX(Team!$B$5:$B$64,MATCH($A547,Team!$A$5:$A$64,0)),"?"))</f>
        <v/>
      </c>
      <c r="G547" s="16" t="str">
        <f aca="false">IF(OR($A547="",$B547="",$C547="",$C547&lt;$B547),"",NETWORKDAYS($B547,$C547,Einstellungen!$I$7:$I$40))</f>
        <v/>
      </c>
      <c r="H547" s="16" t="str">
        <f aca="true">IF(OR($A547="",$B547="",$C547="",$C547&lt;$B547),"",IF(MIN($C547,Einstellungen!$B$4)&lt;MAX($B547,Einstellungen!$B$3),0,IFERROR(SUMPRODUCT(--(MOD(OFFSET(Konflikt!$G$4,MATCH($A547,Team!$A$5:$A$64,0),MAX($B547,Einstellungen!$B$3)-Einstellungen!$B$3,1,MIN($C547,Einstellungen!$B$4)-MAX($B547,Einstellungen!$B$3)+1),2)=1)),"?")))</f>
        <v/>
      </c>
      <c r="I547" s="16" t="str">
        <f aca="true">IF(OR($A547="",$B547="",$C547="",$C547&lt;$B547),"",IF(MIN($C547,Einstellungen!$B$4)&lt;MAX($B547,Einstellungen!$B$3),0,IFERROR(SUMPRODUCT(--(OFFSET(Konflikt!$G$4,MATCH($A547,Team!$A$5:$A$64,0),MAX($B547,Einstellungen!$B$3)-Einstellungen!$B$3,1,MIN($C547,Einstellungen!$B$4)-MAX($B547,Einstellungen!$B$3)+1)&gt;=2)),"?")))</f>
        <v/>
      </c>
      <c r="J547" s="15" t="str">
        <f aca="false">IF($A547="","",IF(OR($B547="",$C547=""),"Von und Bis eintragen",IF($C547&lt;$B547,"Bis liegt vor Von",IF(ISNA(MATCH($A547,Team!$A$5:$A$64,0)),"Name fehlt im Blatt Team",IF(N($H547)+N($I547)&gt;0,"Engpass – bitte absprechen",IF(OR($B547&lt;Einstellungen!$B$3,$C547&gt;Einstellungen!$B$4),"Teils außerhalb des Planungszeitraums","ok"))))))</f>
        <v/>
      </c>
    </row>
    <row r="548" customFormat="false" ht="15" hidden="false" customHeight="false" outlineLevel="0" collapsed="false">
      <c r="A548" s="11"/>
      <c r="B548" s="7"/>
      <c r="C548" s="7"/>
      <c r="D548" s="11"/>
      <c r="E548" s="11"/>
      <c r="F548" s="15" t="str">
        <f aca="false">IF($A548="","",IFERROR(INDEX(Team!$B$5:$B$64,MATCH($A548,Team!$A$5:$A$64,0)),"?"))</f>
        <v/>
      </c>
      <c r="G548" s="16" t="str">
        <f aca="false">IF(OR($A548="",$B548="",$C548="",$C548&lt;$B548),"",NETWORKDAYS($B548,$C548,Einstellungen!$I$7:$I$40))</f>
        <v/>
      </c>
      <c r="H548" s="16" t="str">
        <f aca="true">IF(OR($A548="",$B548="",$C548="",$C548&lt;$B548),"",IF(MIN($C548,Einstellungen!$B$4)&lt;MAX($B548,Einstellungen!$B$3),0,IFERROR(SUMPRODUCT(--(MOD(OFFSET(Konflikt!$G$4,MATCH($A548,Team!$A$5:$A$64,0),MAX($B548,Einstellungen!$B$3)-Einstellungen!$B$3,1,MIN($C548,Einstellungen!$B$4)-MAX($B548,Einstellungen!$B$3)+1),2)=1)),"?")))</f>
        <v/>
      </c>
      <c r="I548" s="16" t="str">
        <f aca="true">IF(OR($A548="",$B548="",$C548="",$C548&lt;$B548),"",IF(MIN($C548,Einstellungen!$B$4)&lt;MAX($B548,Einstellungen!$B$3),0,IFERROR(SUMPRODUCT(--(OFFSET(Konflikt!$G$4,MATCH($A548,Team!$A$5:$A$64,0),MAX($B548,Einstellungen!$B$3)-Einstellungen!$B$3,1,MIN($C548,Einstellungen!$B$4)-MAX($B548,Einstellungen!$B$3)+1)&gt;=2)),"?")))</f>
        <v/>
      </c>
      <c r="J548" s="15" t="str">
        <f aca="false">IF($A548="","",IF(OR($B548="",$C548=""),"Von und Bis eintragen",IF($C548&lt;$B548,"Bis liegt vor Von",IF(ISNA(MATCH($A548,Team!$A$5:$A$64,0)),"Name fehlt im Blatt Team",IF(N($H548)+N($I548)&gt;0,"Engpass – bitte absprechen",IF(OR($B548&lt;Einstellungen!$B$3,$C548&gt;Einstellungen!$B$4),"Teils außerhalb des Planungszeitraums","ok"))))))</f>
        <v/>
      </c>
    </row>
    <row r="549" customFormat="false" ht="15" hidden="false" customHeight="false" outlineLevel="0" collapsed="false">
      <c r="A549" s="11"/>
      <c r="B549" s="7"/>
      <c r="C549" s="7"/>
      <c r="D549" s="11"/>
      <c r="E549" s="11"/>
      <c r="F549" s="15" t="str">
        <f aca="false">IF($A549="","",IFERROR(INDEX(Team!$B$5:$B$64,MATCH($A549,Team!$A$5:$A$64,0)),"?"))</f>
        <v/>
      </c>
      <c r="G549" s="16" t="str">
        <f aca="false">IF(OR($A549="",$B549="",$C549="",$C549&lt;$B549),"",NETWORKDAYS($B549,$C549,Einstellungen!$I$7:$I$40))</f>
        <v/>
      </c>
      <c r="H549" s="16" t="str">
        <f aca="true">IF(OR($A549="",$B549="",$C549="",$C549&lt;$B549),"",IF(MIN($C549,Einstellungen!$B$4)&lt;MAX($B549,Einstellungen!$B$3),0,IFERROR(SUMPRODUCT(--(MOD(OFFSET(Konflikt!$G$4,MATCH($A549,Team!$A$5:$A$64,0),MAX($B549,Einstellungen!$B$3)-Einstellungen!$B$3,1,MIN($C549,Einstellungen!$B$4)-MAX($B549,Einstellungen!$B$3)+1),2)=1)),"?")))</f>
        <v/>
      </c>
      <c r="I549" s="16" t="str">
        <f aca="true">IF(OR($A549="",$B549="",$C549="",$C549&lt;$B549),"",IF(MIN($C549,Einstellungen!$B$4)&lt;MAX($B549,Einstellungen!$B$3),0,IFERROR(SUMPRODUCT(--(OFFSET(Konflikt!$G$4,MATCH($A549,Team!$A$5:$A$64,0),MAX($B549,Einstellungen!$B$3)-Einstellungen!$B$3,1,MIN($C549,Einstellungen!$B$4)-MAX($B549,Einstellungen!$B$3)+1)&gt;=2)),"?")))</f>
        <v/>
      </c>
      <c r="J549" s="15" t="str">
        <f aca="false">IF($A549="","",IF(OR($B549="",$C549=""),"Von und Bis eintragen",IF($C549&lt;$B549,"Bis liegt vor Von",IF(ISNA(MATCH($A549,Team!$A$5:$A$64,0)),"Name fehlt im Blatt Team",IF(N($H549)+N($I549)&gt;0,"Engpass – bitte absprechen",IF(OR($B549&lt;Einstellungen!$B$3,$C549&gt;Einstellungen!$B$4),"Teils außerhalb des Planungszeitraums","ok"))))))</f>
        <v/>
      </c>
    </row>
    <row r="550" customFormat="false" ht="15" hidden="false" customHeight="false" outlineLevel="0" collapsed="false">
      <c r="A550" s="11"/>
      <c r="B550" s="7"/>
      <c r="C550" s="7"/>
      <c r="D550" s="11"/>
      <c r="E550" s="11"/>
      <c r="F550" s="15" t="str">
        <f aca="false">IF($A550="","",IFERROR(INDEX(Team!$B$5:$B$64,MATCH($A550,Team!$A$5:$A$64,0)),"?"))</f>
        <v/>
      </c>
      <c r="G550" s="16" t="str">
        <f aca="false">IF(OR($A550="",$B550="",$C550="",$C550&lt;$B550),"",NETWORKDAYS($B550,$C550,Einstellungen!$I$7:$I$40))</f>
        <v/>
      </c>
      <c r="H550" s="16" t="str">
        <f aca="true">IF(OR($A550="",$B550="",$C550="",$C550&lt;$B550),"",IF(MIN($C550,Einstellungen!$B$4)&lt;MAX($B550,Einstellungen!$B$3),0,IFERROR(SUMPRODUCT(--(MOD(OFFSET(Konflikt!$G$4,MATCH($A550,Team!$A$5:$A$64,0),MAX($B550,Einstellungen!$B$3)-Einstellungen!$B$3,1,MIN($C550,Einstellungen!$B$4)-MAX($B550,Einstellungen!$B$3)+1),2)=1)),"?")))</f>
        <v/>
      </c>
      <c r="I550" s="16" t="str">
        <f aca="true">IF(OR($A550="",$B550="",$C550="",$C550&lt;$B550),"",IF(MIN($C550,Einstellungen!$B$4)&lt;MAX($B550,Einstellungen!$B$3),0,IFERROR(SUMPRODUCT(--(OFFSET(Konflikt!$G$4,MATCH($A550,Team!$A$5:$A$64,0),MAX($B550,Einstellungen!$B$3)-Einstellungen!$B$3,1,MIN($C550,Einstellungen!$B$4)-MAX($B550,Einstellungen!$B$3)+1)&gt;=2)),"?")))</f>
        <v/>
      </c>
      <c r="J550" s="15" t="str">
        <f aca="false">IF($A550="","",IF(OR($B550="",$C550=""),"Von und Bis eintragen",IF($C550&lt;$B550,"Bis liegt vor Von",IF(ISNA(MATCH($A550,Team!$A$5:$A$64,0)),"Name fehlt im Blatt Team",IF(N($H550)+N($I550)&gt;0,"Engpass – bitte absprechen",IF(OR($B550&lt;Einstellungen!$B$3,$C550&gt;Einstellungen!$B$4),"Teils außerhalb des Planungszeitraums","ok"))))))</f>
        <v/>
      </c>
    </row>
    <row r="551" customFormat="false" ht="15" hidden="false" customHeight="false" outlineLevel="0" collapsed="false">
      <c r="A551" s="11"/>
      <c r="B551" s="7"/>
      <c r="C551" s="7"/>
      <c r="D551" s="11"/>
      <c r="E551" s="11"/>
      <c r="F551" s="15" t="str">
        <f aca="false">IF($A551="","",IFERROR(INDEX(Team!$B$5:$B$64,MATCH($A551,Team!$A$5:$A$64,0)),"?"))</f>
        <v/>
      </c>
      <c r="G551" s="16" t="str">
        <f aca="false">IF(OR($A551="",$B551="",$C551="",$C551&lt;$B551),"",NETWORKDAYS($B551,$C551,Einstellungen!$I$7:$I$40))</f>
        <v/>
      </c>
      <c r="H551" s="16" t="str">
        <f aca="true">IF(OR($A551="",$B551="",$C551="",$C551&lt;$B551),"",IF(MIN($C551,Einstellungen!$B$4)&lt;MAX($B551,Einstellungen!$B$3),0,IFERROR(SUMPRODUCT(--(MOD(OFFSET(Konflikt!$G$4,MATCH($A551,Team!$A$5:$A$64,0),MAX($B551,Einstellungen!$B$3)-Einstellungen!$B$3,1,MIN($C551,Einstellungen!$B$4)-MAX($B551,Einstellungen!$B$3)+1),2)=1)),"?")))</f>
        <v/>
      </c>
      <c r="I551" s="16" t="str">
        <f aca="true">IF(OR($A551="",$B551="",$C551="",$C551&lt;$B551),"",IF(MIN($C551,Einstellungen!$B$4)&lt;MAX($B551,Einstellungen!$B$3),0,IFERROR(SUMPRODUCT(--(OFFSET(Konflikt!$G$4,MATCH($A551,Team!$A$5:$A$64,0),MAX($B551,Einstellungen!$B$3)-Einstellungen!$B$3,1,MIN($C551,Einstellungen!$B$4)-MAX($B551,Einstellungen!$B$3)+1)&gt;=2)),"?")))</f>
        <v/>
      </c>
      <c r="J551" s="15" t="str">
        <f aca="false">IF($A551="","",IF(OR($B551="",$C551=""),"Von und Bis eintragen",IF($C551&lt;$B551,"Bis liegt vor Von",IF(ISNA(MATCH($A551,Team!$A$5:$A$64,0)),"Name fehlt im Blatt Team",IF(N($H551)+N($I551)&gt;0,"Engpass – bitte absprechen",IF(OR($B551&lt;Einstellungen!$B$3,$C551&gt;Einstellungen!$B$4),"Teils außerhalb des Planungszeitraums","ok"))))))</f>
        <v/>
      </c>
    </row>
    <row r="552" customFormat="false" ht="15" hidden="false" customHeight="false" outlineLevel="0" collapsed="false">
      <c r="A552" s="11"/>
      <c r="B552" s="7"/>
      <c r="C552" s="7"/>
      <c r="D552" s="11"/>
      <c r="E552" s="11"/>
      <c r="F552" s="15" t="str">
        <f aca="false">IF($A552="","",IFERROR(INDEX(Team!$B$5:$B$64,MATCH($A552,Team!$A$5:$A$64,0)),"?"))</f>
        <v/>
      </c>
      <c r="G552" s="16" t="str">
        <f aca="false">IF(OR($A552="",$B552="",$C552="",$C552&lt;$B552),"",NETWORKDAYS($B552,$C552,Einstellungen!$I$7:$I$40))</f>
        <v/>
      </c>
      <c r="H552" s="16" t="str">
        <f aca="true">IF(OR($A552="",$B552="",$C552="",$C552&lt;$B552),"",IF(MIN($C552,Einstellungen!$B$4)&lt;MAX($B552,Einstellungen!$B$3),0,IFERROR(SUMPRODUCT(--(MOD(OFFSET(Konflikt!$G$4,MATCH($A552,Team!$A$5:$A$64,0),MAX($B552,Einstellungen!$B$3)-Einstellungen!$B$3,1,MIN($C552,Einstellungen!$B$4)-MAX($B552,Einstellungen!$B$3)+1),2)=1)),"?")))</f>
        <v/>
      </c>
      <c r="I552" s="16" t="str">
        <f aca="true">IF(OR($A552="",$B552="",$C552="",$C552&lt;$B552),"",IF(MIN($C552,Einstellungen!$B$4)&lt;MAX($B552,Einstellungen!$B$3),0,IFERROR(SUMPRODUCT(--(OFFSET(Konflikt!$G$4,MATCH($A552,Team!$A$5:$A$64,0),MAX($B552,Einstellungen!$B$3)-Einstellungen!$B$3,1,MIN($C552,Einstellungen!$B$4)-MAX($B552,Einstellungen!$B$3)+1)&gt;=2)),"?")))</f>
        <v/>
      </c>
      <c r="J552" s="15" t="str">
        <f aca="false">IF($A552="","",IF(OR($B552="",$C552=""),"Von und Bis eintragen",IF($C552&lt;$B552,"Bis liegt vor Von",IF(ISNA(MATCH($A552,Team!$A$5:$A$64,0)),"Name fehlt im Blatt Team",IF(N($H552)+N($I552)&gt;0,"Engpass – bitte absprechen",IF(OR($B552&lt;Einstellungen!$B$3,$C552&gt;Einstellungen!$B$4),"Teils außerhalb des Planungszeitraums","ok"))))))</f>
        <v/>
      </c>
    </row>
    <row r="553" customFormat="false" ht="15" hidden="false" customHeight="false" outlineLevel="0" collapsed="false">
      <c r="A553" s="11"/>
      <c r="B553" s="7"/>
      <c r="C553" s="7"/>
      <c r="D553" s="11"/>
      <c r="E553" s="11"/>
      <c r="F553" s="15" t="str">
        <f aca="false">IF($A553="","",IFERROR(INDEX(Team!$B$5:$B$64,MATCH($A553,Team!$A$5:$A$64,0)),"?"))</f>
        <v/>
      </c>
      <c r="G553" s="16" t="str">
        <f aca="false">IF(OR($A553="",$B553="",$C553="",$C553&lt;$B553),"",NETWORKDAYS($B553,$C553,Einstellungen!$I$7:$I$40))</f>
        <v/>
      </c>
      <c r="H553" s="16" t="str">
        <f aca="true">IF(OR($A553="",$B553="",$C553="",$C553&lt;$B553),"",IF(MIN($C553,Einstellungen!$B$4)&lt;MAX($B553,Einstellungen!$B$3),0,IFERROR(SUMPRODUCT(--(MOD(OFFSET(Konflikt!$G$4,MATCH($A553,Team!$A$5:$A$64,0),MAX($B553,Einstellungen!$B$3)-Einstellungen!$B$3,1,MIN($C553,Einstellungen!$B$4)-MAX($B553,Einstellungen!$B$3)+1),2)=1)),"?")))</f>
        <v/>
      </c>
      <c r="I553" s="16" t="str">
        <f aca="true">IF(OR($A553="",$B553="",$C553="",$C553&lt;$B553),"",IF(MIN($C553,Einstellungen!$B$4)&lt;MAX($B553,Einstellungen!$B$3),0,IFERROR(SUMPRODUCT(--(OFFSET(Konflikt!$G$4,MATCH($A553,Team!$A$5:$A$64,0),MAX($B553,Einstellungen!$B$3)-Einstellungen!$B$3,1,MIN($C553,Einstellungen!$B$4)-MAX($B553,Einstellungen!$B$3)+1)&gt;=2)),"?")))</f>
        <v/>
      </c>
      <c r="J553" s="15" t="str">
        <f aca="false">IF($A553="","",IF(OR($B553="",$C553=""),"Von und Bis eintragen",IF($C553&lt;$B553,"Bis liegt vor Von",IF(ISNA(MATCH($A553,Team!$A$5:$A$64,0)),"Name fehlt im Blatt Team",IF(N($H553)+N($I553)&gt;0,"Engpass – bitte absprechen",IF(OR($B553&lt;Einstellungen!$B$3,$C553&gt;Einstellungen!$B$4),"Teils außerhalb des Planungszeitraums","ok"))))))</f>
        <v/>
      </c>
    </row>
    <row r="554" customFormat="false" ht="15" hidden="false" customHeight="false" outlineLevel="0" collapsed="false">
      <c r="A554" s="11"/>
      <c r="B554" s="7"/>
      <c r="C554" s="7"/>
      <c r="D554" s="11"/>
      <c r="E554" s="11"/>
      <c r="F554" s="15" t="str">
        <f aca="false">IF($A554="","",IFERROR(INDEX(Team!$B$5:$B$64,MATCH($A554,Team!$A$5:$A$64,0)),"?"))</f>
        <v/>
      </c>
      <c r="G554" s="16" t="str">
        <f aca="false">IF(OR($A554="",$B554="",$C554="",$C554&lt;$B554),"",NETWORKDAYS($B554,$C554,Einstellungen!$I$7:$I$40))</f>
        <v/>
      </c>
      <c r="H554" s="16" t="str">
        <f aca="true">IF(OR($A554="",$B554="",$C554="",$C554&lt;$B554),"",IF(MIN($C554,Einstellungen!$B$4)&lt;MAX($B554,Einstellungen!$B$3),0,IFERROR(SUMPRODUCT(--(MOD(OFFSET(Konflikt!$G$4,MATCH($A554,Team!$A$5:$A$64,0),MAX($B554,Einstellungen!$B$3)-Einstellungen!$B$3,1,MIN($C554,Einstellungen!$B$4)-MAX($B554,Einstellungen!$B$3)+1),2)=1)),"?")))</f>
        <v/>
      </c>
      <c r="I554" s="16" t="str">
        <f aca="true">IF(OR($A554="",$B554="",$C554="",$C554&lt;$B554),"",IF(MIN($C554,Einstellungen!$B$4)&lt;MAX($B554,Einstellungen!$B$3),0,IFERROR(SUMPRODUCT(--(OFFSET(Konflikt!$G$4,MATCH($A554,Team!$A$5:$A$64,0),MAX($B554,Einstellungen!$B$3)-Einstellungen!$B$3,1,MIN($C554,Einstellungen!$B$4)-MAX($B554,Einstellungen!$B$3)+1)&gt;=2)),"?")))</f>
        <v/>
      </c>
      <c r="J554" s="15" t="str">
        <f aca="false">IF($A554="","",IF(OR($B554="",$C554=""),"Von und Bis eintragen",IF($C554&lt;$B554,"Bis liegt vor Von",IF(ISNA(MATCH($A554,Team!$A$5:$A$64,0)),"Name fehlt im Blatt Team",IF(N($H554)+N($I554)&gt;0,"Engpass – bitte absprechen",IF(OR($B554&lt;Einstellungen!$B$3,$C554&gt;Einstellungen!$B$4),"Teils außerhalb des Planungszeitraums","ok"))))))</f>
        <v/>
      </c>
    </row>
    <row r="555" customFormat="false" ht="15" hidden="false" customHeight="false" outlineLevel="0" collapsed="false">
      <c r="A555" s="11"/>
      <c r="B555" s="7"/>
      <c r="C555" s="7"/>
      <c r="D555" s="11"/>
      <c r="E555" s="11"/>
      <c r="F555" s="15" t="str">
        <f aca="false">IF($A555="","",IFERROR(INDEX(Team!$B$5:$B$64,MATCH($A555,Team!$A$5:$A$64,0)),"?"))</f>
        <v/>
      </c>
      <c r="G555" s="16" t="str">
        <f aca="false">IF(OR($A555="",$B555="",$C555="",$C555&lt;$B555),"",NETWORKDAYS($B555,$C555,Einstellungen!$I$7:$I$40))</f>
        <v/>
      </c>
      <c r="H555" s="16" t="str">
        <f aca="true">IF(OR($A555="",$B555="",$C555="",$C555&lt;$B555),"",IF(MIN($C555,Einstellungen!$B$4)&lt;MAX($B555,Einstellungen!$B$3),0,IFERROR(SUMPRODUCT(--(MOD(OFFSET(Konflikt!$G$4,MATCH($A555,Team!$A$5:$A$64,0),MAX($B555,Einstellungen!$B$3)-Einstellungen!$B$3,1,MIN($C555,Einstellungen!$B$4)-MAX($B555,Einstellungen!$B$3)+1),2)=1)),"?")))</f>
        <v/>
      </c>
      <c r="I555" s="16" t="str">
        <f aca="true">IF(OR($A555="",$B555="",$C555="",$C555&lt;$B555),"",IF(MIN($C555,Einstellungen!$B$4)&lt;MAX($B555,Einstellungen!$B$3),0,IFERROR(SUMPRODUCT(--(OFFSET(Konflikt!$G$4,MATCH($A555,Team!$A$5:$A$64,0),MAX($B555,Einstellungen!$B$3)-Einstellungen!$B$3,1,MIN($C555,Einstellungen!$B$4)-MAX($B555,Einstellungen!$B$3)+1)&gt;=2)),"?")))</f>
        <v/>
      </c>
      <c r="J555" s="15" t="str">
        <f aca="false">IF($A555="","",IF(OR($B555="",$C555=""),"Von und Bis eintragen",IF($C555&lt;$B555,"Bis liegt vor Von",IF(ISNA(MATCH($A555,Team!$A$5:$A$64,0)),"Name fehlt im Blatt Team",IF(N($H555)+N($I555)&gt;0,"Engpass – bitte absprechen",IF(OR($B555&lt;Einstellungen!$B$3,$C555&gt;Einstellungen!$B$4),"Teils außerhalb des Planungszeitraums","ok"))))))</f>
        <v/>
      </c>
    </row>
    <row r="556" customFormat="false" ht="15" hidden="false" customHeight="false" outlineLevel="0" collapsed="false">
      <c r="A556" s="11"/>
      <c r="B556" s="7"/>
      <c r="C556" s="7"/>
      <c r="D556" s="11"/>
      <c r="E556" s="11"/>
      <c r="F556" s="15" t="str">
        <f aca="false">IF($A556="","",IFERROR(INDEX(Team!$B$5:$B$64,MATCH($A556,Team!$A$5:$A$64,0)),"?"))</f>
        <v/>
      </c>
      <c r="G556" s="16" t="str">
        <f aca="false">IF(OR($A556="",$B556="",$C556="",$C556&lt;$B556),"",NETWORKDAYS($B556,$C556,Einstellungen!$I$7:$I$40))</f>
        <v/>
      </c>
      <c r="H556" s="16" t="str">
        <f aca="true">IF(OR($A556="",$B556="",$C556="",$C556&lt;$B556),"",IF(MIN($C556,Einstellungen!$B$4)&lt;MAX($B556,Einstellungen!$B$3),0,IFERROR(SUMPRODUCT(--(MOD(OFFSET(Konflikt!$G$4,MATCH($A556,Team!$A$5:$A$64,0),MAX($B556,Einstellungen!$B$3)-Einstellungen!$B$3,1,MIN($C556,Einstellungen!$B$4)-MAX($B556,Einstellungen!$B$3)+1),2)=1)),"?")))</f>
        <v/>
      </c>
      <c r="I556" s="16" t="str">
        <f aca="true">IF(OR($A556="",$B556="",$C556="",$C556&lt;$B556),"",IF(MIN($C556,Einstellungen!$B$4)&lt;MAX($B556,Einstellungen!$B$3),0,IFERROR(SUMPRODUCT(--(OFFSET(Konflikt!$G$4,MATCH($A556,Team!$A$5:$A$64,0),MAX($B556,Einstellungen!$B$3)-Einstellungen!$B$3,1,MIN($C556,Einstellungen!$B$4)-MAX($B556,Einstellungen!$B$3)+1)&gt;=2)),"?")))</f>
        <v/>
      </c>
      <c r="J556" s="15" t="str">
        <f aca="false">IF($A556="","",IF(OR($B556="",$C556=""),"Von und Bis eintragen",IF($C556&lt;$B556,"Bis liegt vor Von",IF(ISNA(MATCH($A556,Team!$A$5:$A$64,0)),"Name fehlt im Blatt Team",IF(N($H556)+N($I556)&gt;0,"Engpass – bitte absprechen",IF(OR($B556&lt;Einstellungen!$B$3,$C556&gt;Einstellungen!$B$4),"Teils außerhalb des Planungszeitraums","ok"))))))</f>
        <v/>
      </c>
    </row>
    <row r="557" customFormat="false" ht="15" hidden="false" customHeight="false" outlineLevel="0" collapsed="false">
      <c r="A557" s="11"/>
      <c r="B557" s="7"/>
      <c r="C557" s="7"/>
      <c r="D557" s="11"/>
      <c r="E557" s="11"/>
      <c r="F557" s="15" t="str">
        <f aca="false">IF($A557="","",IFERROR(INDEX(Team!$B$5:$B$64,MATCH($A557,Team!$A$5:$A$64,0)),"?"))</f>
        <v/>
      </c>
      <c r="G557" s="16" t="str">
        <f aca="false">IF(OR($A557="",$B557="",$C557="",$C557&lt;$B557),"",NETWORKDAYS($B557,$C557,Einstellungen!$I$7:$I$40))</f>
        <v/>
      </c>
      <c r="H557" s="16" t="str">
        <f aca="true">IF(OR($A557="",$B557="",$C557="",$C557&lt;$B557),"",IF(MIN($C557,Einstellungen!$B$4)&lt;MAX($B557,Einstellungen!$B$3),0,IFERROR(SUMPRODUCT(--(MOD(OFFSET(Konflikt!$G$4,MATCH($A557,Team!$A$5:$A$64,0),MAX($B557,Einstellungen!$B$3)-Einstellungen!$B$3,1,MIN($C557,Einstellungen!$B$4)-MAX($B557,Einstellungen!$B$3)+1),2)=1)),"?")))</f>
        <v/>
      </c>
      <c r="I557" s="16" t="str">
        <f aca="true">IF(OR($A557="",$B557="",$C557="",$C557&lt;$B557),"",IF(MIN($C557,Einstellungen!$B$4)&lt;MAX($B557,Einstellungen!$B$3),0,IFERROR(SUMPRODUCT(--(OFFSET(Konflikt!$G$4,MATCH($A557,Team!$A$5:$A$64,0),MAX($B557,Einstellungen!$B$3)-Einstellungen!$B$3,1,MIN($C557,Einstellungen!$B$4)-MAX($B557,Einstellungen!$B$3)+1)&gt;=2)),"?")))</f>
        <v/>
      </c>
      <c r="J557" s="15" t="str">
        <f aca="false">IF($A557="","",IF(OR($B557="",$C557=""),"Von und Bis eintragen",IF($C557&lt;$B557,"Bis liegt vor Von",IF(ISNA(MATCH($A557,Team!$A$5:$A$64,0)),"Name fehlt im Blatt Team",IF(N($H557)+N($I557)&gt;0,"Engpass – bitte absprechen",IF(OR($B557&lt;Einstellungen!$B$3,$C557&gt;Einstellungen!$B$4),"Teils außerhalb des Planungszeitraums","ok"))))))</f>
        <v/>
      </c>
    </row>
    <row r="558" customFormat="false" ht="15" hidden="false" customHeight="false" outlineLevel="0" collapsed="false">
      <c r="A558" s="11"/>
      <c r="B558" s="7"/>
      <c r="C558" s="7"/>
      <c r="D558" s="11"/>
      <c r="E558" s="11"/>
      <c r="F558" s="15" t="str">
        <f aca="false">IF($A558="","",IFERROR(INDEX(Team!$B$5:$B$64,MATCH($A558,Team!$A$5:$A$64,0)),"?"))</f>
        <v/>
      </c>
      <c r="G558" s="16" t="str">
        <f aca="false">IF(OR($A558="",$B558="",$C558="",$C558&lt;$B558),"",NETWORKDAYS($B558,$C558,Einstellungen!$I$7:$I$40))</f>
        <v/>
      </c>
      <c r="H558" s="16" t="str">
        <f aca="true">IF(OR($A558="",$B558="",$C558="",$C558&lt;$B558),"",IF(MIN($C558,Einstellungen!$B$4)&lt;MAX($B558,Einstellungen!$B$3),0,IFERROR(SUMPRODUCT(--(MOD(OFFSET(Konflikt!$G$4,MATCH($A558,Team!$A$5:$A$64,0),MAX($B558,Einstellungen!$B$3)-Einstellungen!$B$3,1,MIN($C558,Einstellungen!$B$4)-MAX($B558,Einstellungen!$B$3)+1),2)=1)),"?")))</f>
        <v/>
      </c>
      <c r="I558" s="16" t="str">
        <f aca="true">IF(OR($A558="",$B558="",$C558="",$C558&lt;$B558),"",IF(MIN($C558,Einstellungen!$B$4)&lt;MAX($B558,Einstellungen!$B$3),0,IFERROR(SUMPRODUCT(--(OFFSET(Konflikt!$G$4,MATCH($A558,Team!$A$5:$A$64,0),MAX($B558,Einstellungen!$B$3)-Einstellungen!$B$3,1,MIN($C558,Einstellungen!$B$4)-MAX($B558,Einstellungen!$B$3)+1)&gt;=2)),"?")))</f>
        <v/>
      </c>
      <c r="J558" s="15" t="str">
        <f aca="false">IF($A558="","",IF(OR($B558="",$C558=""),"Von und Bis eintragen",IF($C558&lt;$B558,"Bis liegt vor Von",IF(ISNA(MATCH($A558,Team!$A$5:$A$64,0)),"Name fehlt im Blatt Team",IF(N($H558)+N($I558)&gt;0,"Engpass – bitte absprechen",IF(OR($B558&lt;Einstellungen!$B$3,$C558&gt;Einstellungen!$B$4),"Teils außerhalb des Planungszeitraums","ok"))))))</f>
        <v/>
      </c>
    </row>
    <row r="559" customFormat="false" ht="15" hidden="false" customHeight="false" outlineLevel="0" collapsed="false">
      <c r="A559" s="11"/>
      <c r="B559" s="7"/>
      <c r="C559" s="7"/>
      <c r="D559" s="11"/>
      <c r="E559" s="11"/>
      <c r="F559" s="15" t="str">
        <f aca="false">IF($A559="","",IFERROR(INDEX(Team!$B$5:$B$64,MATCH($A559,Team!$A$5:$A$64,0)),"?"))</f>
        <v/>
      </c>
      <c r="G559" s="16" t="str">
        <f aca="false">IF(OR($A559="",$B559="",$C559="",$C559&lt;$B559),"",NETWORKDAYS($B559,$C559,Einstellungen!$I$7:$I$40))</f>
        <v/>
      </c>
      <c r="H559" s="16" t="str">
        <f aca="true">IF(OR($A559="",$B559="",$C559="",$C559&lt;$B559),"",IF(MIN($C559,Einstellungen!$B$4)&lt;MAX($B559,Einstellungen!$B$3),0,IFERROR(SUMPRODUCT(--(MOD(OFFSET(Konflikt!$G$4,MATCH($A559,Team!$A$5:$A$64,0),MAX($B559,Einstellungen!$B$3)-Einstellungen!$B$3,1,MIN($C559,Einstellungen!$B$4)-MAX($B559,Einstellungen!$B$3)+1),2)=1)),"?")))</f>
        <v/>
      </c>
      <c r="I559" s="16" t="str">
        <f aca="true">IF(OR($A559="",$B559="",$C559="",$C559&lt;$B559),"",IF(MIN($C559,Einstellungen!$B$4)&lt;MAX($B559,Einstellungen!$B$3),0,IFERROR(SUMPRODUCT(--(OFFSET(Konflikt!$G$4,MATCH($A559,Team!$A$5:$A$64,0),MAX($B559,Einstellungen!$B$3)-Einstellungen!$B$3,1,MIN($C559,Einstellungen!$B$4)-MAX($B559,Einstellungen!$B$3)+1)&gt;=2)),"?")))</f>
        <v/>
      </c>
      <c r="J559" s="15" t="str">
        <f aca="false">IF($A559="","",IF(OR($B559="",$C559=""),"Von und Bis eintragen",IF($C559&lt;$B559,"Bis liegt vor Von",IF(ISNA(MATCH($A559,Team!$A$5:$A$64,0)),"Name fehlt im Blatt Team",IF(N($H559)+N($I559)&gt;0,"Engpass – bitte absprechen",IF(OR($B559&lt;Einstellungen!$B$3,$C559&gt;Einstellungen!$B$4),"Teils außerhalb des Planungszeitraums","ok"))))))</f>
        <v/>
      </c>
    </row>
    <row r="560" customFormat="false" ht="15" hidden="false" customHeight="false" outlineLevel="0" collapsed="false">
      <c r="A560" s="11"/>
      <c r="B560" s="7"/>
      <c r="C560" s="7"/>
      <c r="D560" s="11"/>
      <c r="E560" s="11"/>
      <c r="F560" s="15" t="str">
        <f aca="false">IF($A560="","",IFERROR(INDEX(Team!$B$5:$B$64,MATCH($A560,Team!$A$5:$A$64,0)),"?"))</f>
        <v/>
      </c>
      <c r="G560" s="16" t="str">
        <f aca="false">IF(OR($A560="",$B560="",$C560="",$C560&lt;$B560),"",NETWORKDAYS($B560,$C560,Einstellungen!$I$7:$I$40))</f>
        <v/>
      </c>
      <c r="H560" s="16" t="str">
        <f aca="true">IF(OR($A560="",$B560="",$C560="",$C560&lt;$B560),"",IF(MIN($C560,Einstellungen!$B$4)&lt;MAX($B560,Einstellungen!$B$3),0,IFERROR(SUMPRODUCT(--(MOD(OFFSET(Konflikt!$G$4,MATCH($A560,Team!$A$5:$A$64,0),MAX($B560,Einstellungen!$B$3)-Einstellungen!$B$3,1,MIN($C560,Einstellungen!$B$4)-MAX($B560,Einstellungen!$B$3)+1),2)=1)),"?")))</f>
        <v/>
      </c>
      <c r="I560" s="16" t="str">
        <f aca="true">IF(OR($A560="",$B560="",$C560="",$C560&lt;$B560),"",IF(MIN($C560,Einstellungen!$B$4)&lt;MAX($B560,Einstellungen!$B$3),0,IFERROR(SUMPRODUCT(--(OFFSET(Konflikt!$G$4,MATCH($A560,Team!$A$5:$A$64,0),MAX($B560,Einstellungen!$B$3)-Einstellungen!$B$3,1,MIN($C560,Einstellungen!$B$4)-MAX($B560,Einstellungen!$B$3)+1)&gt;=2)),"?")))</f>
        <v/>
      </c>
      <c r="J560" s="15" t="str">
        <f aca="false">IF($A560="","",IF(OR($B560="",$C560=""),"Von und Bis eintragen",IF($C560&lt;$B560,"Bis liegt vor Von",IF(ISNA(MATCH($A560,Team!$A$5:$A$64,0)),"Name fehlt im Blatt Team",IF(N($H560)+N($I560)&gt;0,"Engpass – bitte absprechen",IF(OR($B560&lt;Einstellungen!$B$3,$C560&gt;Einstellungen!$B$4),"Teils außerhalb des Planungszeitraums","ok"))))))</f>
        <v/>
      </c>
    </row>
    <row r="561" customFormat="false" ht="15" hidden="false" customHeight="false" outlineLevel="0" collapsed="false">
      <c r="A561" s="11"/>
      <c r="B561" s="7"/>
      <c r="C561" s="7"/>
      <c r="D561" s="11"/>
      <c r="E561" s="11"/>
      <c r="F561" s="15" t="str">
        <f aca="false">IF($A561="","",IFERROR(INDEX(Team!$B$5:$B$64,MATCH($A561,Team!$A$5:$A$64,0)),"?"))</f>
        <v/>
      </c>
      <c r="G561" s="16" t="str">
        <f aca="false">IF(OR($A561="",$B561="",$C561="",$C561&lt;$B561),"",NETWORKDAYS($B561,$C561,Einstellungen!$I$7:$I$40))</f>
        <v/>
      </c>
      <c r="H561" s="16" t="str">
        <f aca="true">IF(OR($A561="",$B561="",$C561="",$C561&lt;$B561),"",IF(MIN($C561,Einstellungen!$B$4)&lt;MAX($B561,Einstellungen!$B$3),0,IFERROR(SUMPRODUCT(--(MOD(OFFSET(Konflikt!$G$4,MATCH($A561,Team!$A$5:$A$64,0),MAX($B561,Einstellungen!$B$3)-Einstellungen!$B$3,1,MIN($C561,Einstellungen!$B$4)-MAX($B561,Einstellungen!$B$3)+1),2)=1)),"?")))</f>
        <v/>
      </c>
      <c r="I561" s="16" t="str">
        <f aca="true">IF(OR($A561="",$B561="",$C561="",$C561&lt;$B561),"",IF(MIN($C561,Einstellungen!$B$4)&lt;MAX($B561,Einstellungen!$B$3),0,IFERROR(SUMPRODUCT(--(OFFSET(Konflikt!$G$4,MATCH($A561,Team!$A$5:$A$64,0),MAX($B561,Einstellungen!$B$3)-Einstellungen!$B$3,1,MIN($C561,Einstellungen!$B$4)-MAX($B561,Einstellungen!$B$3)+1)&gt;=2)),"?")))</f>
        <v/>
      </c>
      <c r="J561" s="15" t="str">
        <f aca="false">IF($A561="","",IF(OR($B561="",$C561=""),"Von und Bis eintragen",IF($C561&lt;$B561,"Bis liegt vor Von",IF(ISNA(MATCH($A561,Team!$A$5:$A$64,0)),"Name fehlt im Blatt Team",IF(N($H561)+N($I561)&gt;0,"Engpass – bitte absprechen",IF(OR($B561&lt;Einstellungen!$B$3,$C561&gt;Einstellungen!$B$4),"Teils außerhalb des Planungszeitraums","ok"))))))</f>
        <v/>
      </c>
    </row>
    <row r="562" customFormat="false" ht="15" hidden="false" customHeight="false" outlineLevel="0" collapsed="false">
      <c r="A562" s="11"/>
      <c r="B562" s="7"/>
      <c r="C562" s="7"/>
      <c r="D562" s="11"/>
      <c r="E562" s="11"/>
      <c r="F562" s="15" t="str">
        <f aca="false">IF($A562="","",IFERROR(INDEX(Team!$B$5:$B$64,MATCH($A562,Team!$A$5:$A$64,0)),"?"))</f>
        <v/>
      </c>
      <c r="G562" s="16" t="str">
        <f aca="false">IF(OR($A562="",$B562="",$C562="",$C562&lt;$B562),"",NETWORKDAYS($B562,$C562,Einstellungen!$I$7:$I$40))</f>
        <v/>
      </c>
      <c r="H562" s="16" t="str">
        <f aca="true">IF(OR($A562="",$B562="",$C562="",$C562&lt;$B562),"",IF(MIN($C562,Einstellungen!$B$4)&lt;MAX($B562,Einstellungen!$B$3),0,IFERROR(SUMPRODUCT(--(MOD(OFFSET(Konflikt!$G$4,MATCH($A562,Team!$A$5:$A$64,0),MAX($B562,Einstellungen!$B$3)-Einstellungen!$B$3,1,MIN($C562,Einstellungen!$B$4)-MAX($B562,Einstellungen!$B$3)+1),2)=1)),"?")))</f>
        <v/>
      </c>
      <c r="I562" s="16" t="str">
        <f aca="true">IF(OR($A562="",$B562="",$C562="",$C562&lt;$B562),"",IF(MIN($C562,Einstellungen!$B$4)&lt;MAX($B562,Einstellungen!$B$3),0,IFERROR(SUMPRODUCT(--(OFFSET(Konflikt!$G$4,MATCH($A562,Team!$A$5:$A$64,0),MAX($B562,Einstellungen!$B$3)-Einstellungen!$B$3,1,MIN($C562,Einstellungen!$B$4)-MAX($B562,Einstellungen!$B$3)+1)&gt;=2)),"?")))</f>
        <v/>
      </c>
      <c r="J562" s="15" t="str">
        <f aca="false">IF($A562="","",IF(OR($B562="",$C562=""),"Von und Bis eintragen",IF($C562&lt;$B562,"Bis liegt vor Von",IF(ISNA(MATCH($A562,Team!$A$5:$A$64,0)),"Name fehlt im Blatt Team",IF(N($H562)+N($I562)&gt;0,"Engpass – bitte absprechen",IF(OR($B562&lt;Einstellungen!$B$3,$C562&gt;Einstellungen!$B$4),"Teils außerhalb des Planungszeitraums","ok"))))))</f>
        <v/>
      </c>
    </row>
    <row r="563" customFormat="false" ht="15" hidden="false" customHeight="false" outlineLevel="0" collapsed="false">
      <c r="A563" s="11"/>
      <c r="B563" s="7"/>
      <c r="C563" s="7"/>
      <c r="D563" s="11"/>
      <c r="E563" s="11"/>
      <c r="F563" s="15" t="str">
        <f aca="false">IF($A563="","",IFERROR(INDEX(Team!$B$5:$B$64,MATCH($A563,Team!$A$5:$A$64,0)),"?"))</f>
        <v/>
      </c>
      <c r="G563" s="16" t="str">
        <f aca="false">IF(OR($A563="",$B563="",$C563="",$C563&lt;$B563),"",NETWORKDAYS($B563,$C563,Einstellungen!$I$7:$I$40))</f>
        <v/>
      </c>
      <c r="H563" s="16" t="str">
        <f aca="true">IF(OR($A563="",$B563="",$C563="",$C563&lt;$B563),"",IF(MIN($C563,Einstellungen!$B$4)&lt;MAX($B563,Einstellungen!$B$3),0,IFERROR(SUMPRODUCT(--(MOD(OFFSET(Konflikt!$G$4,MATCH($A563,Team!$A$5:$A$64,0),MAX($B563,Einstellungen!$B$3)-Einstellungen!$B$3,1,MIN($C563,Einstellungen!$B$4)-MAX($B563,Einstellungen!$B$3)+1),2)=1)),"?")))</f>
        <v/>
      </c>
      <c r="I563" s="16" t="str">
        <f aca="true">IF(OR($A563="",$B563="",$C563="",$C563&lt;$B563),"",IF(MIN($C563,Einstellungen!$B$4)&lt;MAX($B563,Einstellungen!$B$3),0,IFERROR(SUMPRODUCT(--(OFFSET(Konflikt!$G$4,MATCH($A563,Team!$A$5:$A$64,0),MAX($B563,Einstellungen!$B$3)-Einstellungen!$B$3,1,MIN($C563,Einstellungen!$B$4)-MAX($B563,Einstellungen!$B$3)+1)&gt;=2)),"?")))</f>
        <v/>
      </c>
      <c r="J563" s="15" t="str">
        <f aca="false">IF($A563="","",IF(OR($B563="",$C563=""),"Von und Bis eintragen",IF($C563&lt;$B563,"Bis liegt vor Von",IF(ISNA(MATCH($A563,Team!$A$5:$A$64,0)),"Name fehlt im Blatt Team",IF(N($H563)+N($I563)&gt;0,"Engpass – bitte absprechen",IF(OR($B563&lt;Einstellungen!$B$3,$C563&gt;Einstellungen!$B$4),"Teils außerhalb des Planungszeitraums","ok"))))))</f>
        <v/>
      </c>
    </row>
    <row r="564" customFormat="false" ht="15" hidden="false" customHeight="false" outlineLevel="0" collapsed="false">
      <c r="A564" s="11"/>
      <c r="B564" s="7"/>
      <c r="C564" s="7"/>
      <c r="D564" s="11"/>
      <c r="E564" s="11"/>
      <c r="F564" s="15" t="str">
        <f aca="false">IF($A564="","",IFERROR(INDEX(Team!$B$5:$B$64,MATCH($A564,Team!$A$5:$A$64,0)),"?"))</f>
        <v/>
      </c>
      <c r="G564" s="16" t="str">
        <f aca="false">IF(OR($A564="",$B564="",$C564="",$C564&lt;$B564),"",NETWORKDAYS($B564,$C564,Einstellungen!$I$7:$I$40))</f>
        <v/>
      </c>
      <c r="H564" s="16" t="str">
        <f aca="true">IF(OR($A564="",$B564="",$C564="",$C564&lt;$B564),"",IF(MIN($C564,Einstellungen!$B$4)&lt;MAX($B564,Einstellungen!$B$3),0,IFERROR(SUMPRODUCT(--(MOD(OFFSET(Konflikt!$G$4,MATCH($A564,Team!$A$5:$A$64,0),MAX($B564,Einstellungen!$B$3)-Einstellungen!$B$3,1,MIN($C564,Einstellungen!$B$4)-MAX($B564,Einstellungen!$B$3)+1),2)=1)),"?")))</f>
        <v/>
      </c>
      <c r="I564" s="16" t="str">
        <f aca="true">IF(OR($A564="",$B564="",$C564="",$C564&lt;$B564),"",IF(MIN($C564,Einstellungen!$B$4)&lt;MAX($B564,Einstellungen!$B$3),0,IFERROR(SUMPRODUCT(--(OFFSET(Konflikt!$G$4,MATCH($A564,Team!$A$5:$A$64,0),MAX($B564,Einstellungen!$B$3)-Einstellungen!$B$3,1,MIN($C564,Einstellungen!$B$4)-MAX($B564,Einstellungen!$B$3)+1)&gt;=2)),"?")))</f>
        <v/>
      </c>
      <c r="J564" s="15" t="str">
        <f aca="false">IF($A564="","",IF(OR($B564="",$C564=""),"Von und Bis eintragen",IF($C564&lt;$B564,"Bis liegt vor Von",IF(ISNA(MATCH($A564,Team!$A$5:$A$64,0)),"Name fehlt im Blatt Team",IF(N($H564)+N($I564)&gt;0,"Engpass – bitte absprechen",IF(OR($B564&lt;Einstellungen!$B$3,$C564&gt;Einstellungen!$B$4),"Teils außerhalb des Planungszeitraums","ok"))))))</f>
        <v/>
      </c>
    </row>
    <row r="565" customFormat="false" ht="15" hidden="false" customHeight="false" outlineLevel="0" collapsed="false">
      <c r="A565" s="11"/>
      <c r="B565" s="7"/>
      <c r="C565" s="7"/>
      <c r="D565" s="11"/>
      <c r="E565" s="11"/>
      <c r="F565" s="15" t="str">
        <f aca="false">IF($A565="","",IFERROR(INDEX(Team!$B$5:$B$64,MATCH($A565,Team!$A$5:$A$64,0)),"?"))</f>
        <v/>
      </c>
      <c r="G565" s="16" t="str">
        <f aca="false">IF(OR($A565="",$B565="",$C565="",$C565&lt;$B565),"",NETWORKDAYS($B565,$C565,Einstellungen!$I$7:$I$40))</f>
        <v/>
      </c>
      <c r="H565" s="16" t="str">
        <f aca="true">IF(OR($A565="",$B565="",$C565="",$C565&lt;$B565),"",IF(MIN($C565,Einstellungen!$B$4)&lt;MAX($B565,Einstellungen!$B$3),0,IFERROR(SUMPRODUCT(--(MOD(OFFSET(Konflikt!$G$4,MATCH($A565,Team!$A$5:$A$64,0),MAX($B565,Einstellungen!$B$3)-Einstellungen!$B$3,1,MIN($C565,Einstellungen!$B$4)-MAX($B565,Einstellungen!$B$3)+1),2)=1)),"?")))</f>
        <v/>
      </c>
      <c r="I565" s="16" t="str">
        <f aca="true">IF(OR($A565="",$B565="",$C565="",$C565&lt;$B565),"",IF(MIN($C565,Einstellungen!$B$4)&lt;MAX($B565,Einstellungen!$B$3),0,IFERROR(SUMPRODUCT(--(OFFSET(Konflikt!$G$4,MATCH($A565,Team!$A$5:$A$64,0),MAX($B565,Einstellungen!$B$3)-Einstellungen!$B$3,1,MIN($C565,Einstellungen!$B$4)-MAX($B565,Einstellungen!$B$3)+1)&gt;=2)),"?")))</f>
        <v/>
      </c>
      <c r="J565" s="15" t="str">
        <f aca="false">IF($A565="","",IF(OR($B565="",$C565=""),"Von und Bis eintragen",IF($C565&lt;$B565,"Bis liegt vor Von",IF(ISNA(MATCH($A565,Team!$A$5:$A$64,0)),"Name fehlt im Blatt Team",IF(N($H565)+N($I565)&gt;0,"Engpass – bitte absprechen",IF(OR($B565&lt;Einstellungen!$B$3,$C565&gt;Einstellungen!$B$4),"Teils außerhalb des Planungszeitraums","ok"))))))</f>
        <v/>
      </c>
    </row>
    <row r="566" customFormat="false" ht="15" hidden="false" customHeight="false" outlineLevel="0" collapsed="false">
      <c r="A566" s="11"/>
      <c r="B566" s="7"/>
      <c r="C566" s="7"/>
      <c r="D566" s="11"/>
      <c r="E566" s="11"/>
      <c r="F566" s="15" t="str">
        <f aca="false">IF($A566="","",IFERROR(INDEX(Team!$B$5:$B$64,MATCH($A566,Team!$A$5:$A$64,0)),"?"))</f>
        <v/>
      </c>
      <c r="G566" s="16" t="str">
        <f aca="false">IF(OR($A566="",$B566="",$C566="",$C566&lt;$B566),"",NETWORKDAYS($B566,$C566,Einstellungen!$I$7:$I$40))</f>
        <v/>
      </c>
      <c r="H566" s="16" t="str">
        <f aca="true">IF(OR($A566="",$B566="",$C566="",$C566&lt;$B566),"",IF(MIN($C566,Einstellungen!$B$4)&lt;MAX($B566,Einstellungen!$B$3),0,IFERROR(SUMPRODUCT(--(MOD(OFFSET(Konflikt!$G$4,MATCH($A566,Team!$A$5:$A$64,0),MAX($B566,Einstellungen!$B$3)-Einstellungen!$B$3,1,MIN($C566,Einstellungen!$B$4)-MAX($B566,Einstellungen!$B$3)+1),2)=1)),"?")))</f>
        <v/>
      </c>
      <c r="I566" s="16" t="str">
        <f aca="true">IF(OR($A566="",$B566="",$C566="",$C566&lt;$B566),"",IF(MIN($C566,Einstellungen!$B$4)&lt;MAX($B566,Einstellungen!$B$3),0,IFERROR(SUMPRODUCT(--(OFFSET(Konflikt!$G$4,MATCH($A566,Team!$A$5:$A$64,0),MAX($B566,Einstellungen!$B$3)-Einstellungen!$B$3,1,MIN($C566,Einstellungen!$B$4)-MAX($B566,Einstellungen!$B$3)+1)&gt;=2)),"?")))</f>
        <v/>
      </c>
      <c r="J566" s="15" t="str">
        <f aca="false">IF($A566="","",IF(OR($B566="",$C566=""),"Von und Bis eintragen",IF($C566&lt;$B566,"Bis liegt vor Von",IF(ISNA(MATCH($A566,Team!$A$5:$A$64,0)),"Name fehlt im Blatt Team",IF(N($H566)+N($I566)&gt;0,"Engpass – bitte absprechen",IF(OR($B566&lt;Einstellungen!$B$3,$C566&gt;Einstellungen!$B$4),"Teils außerhalb des Planungszeitraums","ok"))))))</f>
        <v/>
      </c>
    </row>
    <row r="567" customFormat="false" ht="15" hidden="false" customHeight="false" outlineLevel="0" collapsed="false">
      <c r="A567" s="11"/>
      <c r="B567" s="7"/>
      <c r="C567" s="7"/>
      <c r="D567" s="11"/>
      <c r="E567" s="11"/>
      <c r="F567" s="15" t="str">
        <f aca="false">IF($A567="","",IFERROR(INDEX(Team!$B$5:$B$64,MATCH($A567,Team!$A$5:$A$64,0)),"?"))</f>
        <v/>
      </c>
      <c r="G567" s="16" t="str">
        <f aca="false">IF(OR($A567="",$B567="",$C567="",$C567&lt;$B567),"",NETWORKDAYS($B567,$C567,Einstellungen!$I$7:$I$40))</f>
        <v/>
      </c>
      <c r="H567" s="16" t="str">
        <f aca="true">IF(OR($A567="",$B567="",$C567="",$C567&lt;$B567),"",IF(MIN($C567,Einstellungen!$B$4)&lt;MAX($B567,Einstellungen!$B$3),0,IFERROR(SUMPRODUCT(--(MOD(OFFSET(Konflikt!$G$4,MATCH($A567,Team!$A$5:$A$64,0),MAX($B567,Einstellungen!$B$3)-Einstellungen!$B$3,1,MIN($C567,Einstellungen!$B$4)-MAX($B567,Einstellungen!$B$3)+1),2)=1)),"?")))</f>
        <v/>
      </c>
      <c r="I567" s="16" t="str">
        <f aca="true">IF(OR($A567="",$B567="",$C567="",$C567&lt;$B567),"",IF(MIN($C567,Einstellungen!$B$4)&lt;MAX($B567,Einstellungen!$B$3),0,IFERROR(SUMPRODUCT(--(OFFSET(Konflikt!$G$4,MATCH($A567,Team!$A$5:$A$64,0),MAX($B567,Einstellungen!$B$3)-Einstellungen!$B$3,1,MIN($C567,Einstellungen!$B$4)-MAX($B567,Einstellungen!$B$3)+1)&gt;=2)),"?")))</f>
        <v/>
      </c>
      <c r="J567" s="15" t="str">
        <f aca="false">IF($A567="","",IF(OR($B567="",$C567=""),"Von und Bis eintragen",IF($C567&lt;$B567,"Bis liegt vor Von",IF(ISNA(MATCH($A567,Team!$A$5:$A$64,0)),"Name fehlt im Blatt Team",IF(N($H567)+N($I567)&gt;0,"Engpass – bitte absprechen",IF(OR($B567&lt;Einstellungen!$B$3,$C567&gt;Einstellungen!$B$4),"Teils außerhalb des Planungszeitraums","ok"))))))</f>
        <v/>
      </c>
    </row>
    <row r="568" customFormat="false" ht="15" hidden="false" customHeight="false" outlineLevel="0" collapsed="false">
      <c r="A568" s="11"/>
      <c r="B568" s="7"/>
      <c r="C568" s="7"/>
      <c r="D568" s="11"/>
      <c r="E568" s="11"/>
      <c r="F568" s="15" t="str">
        <f aca="false">IF($A568="","",IFERROR(INDEX(Team!$B$5:$B$64,MATCH($A568,Team!$A$5:$A$64,0)),"?"))</f>
        <v/>
      </c>
      <c r="G568" s="16" t="str">
        <f aca="false">IF(OR($A568="",$B568="",$C568="",$C568&lt;$B568),"",NETWORKDAYS($B568,$C568,Einstellungen!$I$7:$I$40))</f>
        <v/>
      </c>
      <c r="H568" s="16" t="str">
        <f aca="true">IF(OR($A568="",$B568="",$C568="",$C568&lt;$B568),"",IF(MIN($C568,Einstellungen!$B$4)&lt;MAX($B568,Einstellungen!$B$3),0,IFERROR(SUMPRODUCT(--(MOD(OFFSET(Konflikt!$G$4,MATCH($A568,Team!$A$5:$A$64,0),MAX($B568,Einstellungen!$B$3)-Einstellungen!$B$3,1,MIN($C568,Einstellungen!$B$4)-MAX($B568,Einstellungen!$B$3)+1),2)=1)),"?")))</f>
        <v/>
      </c>
      <c r="I568" s="16" t="str">
        <f aca="true">IF(OR($A568="",$B568="",$C568="",$C568&lt;$B568),"",IF(MIN($C568,Einstellungen!$B$4)&lt;MAX($B568,Einstellungen!$B$3),0,IFERROR(SUMPRODUCT(--(OFFSET(Konflikt!$G$4,MATCH($A568,Team!$A$5:$A$64,0),MAX($B568,Einstellungen!$B$3)-Einstellungen!$B$3,1,MIN($C568,Einstellungen!$B$4)-MAX($B568,Einstellungen!$B$3)+1)&gt;=2)),"?")))</f>
        <v/>
      </c>
      <c r="J568" s="15" t="str">
        <f aca="false">IF($A568="","",IF(OR($B568="",$C568=""),"Von und Bis eintragen",IF($C568&lt;$B568,"Bis liegt vor Von",IF(ISNA(MATCH($A568,Team!$A$5:$A$64,0)),"Name fehlt im Blatt Team",IF(N($H568)+N($I568)&gt;0,"Engpass – bitte absprechen",IF(OR($B568&lt;Einstellungen!$B$3,$C568&gt;Einstellungen!$B$4),"Teils außerhalb des Planungszeitraums","ok"))))))</f>
        <v/>
      </c>
    </row>
    <row r="569" customFormat="false" ht="15" hidden="false" customHeight="false" outlineLevel="0" collapsed="false">
      <c r="A569" s="11"/>
      <c r="B569" s="7"/>
      <c r="C569" s="7"/>
      <c r="D569" s="11"/>
      <c r="E569" s="11"/>
      <c r="F569" s="15" t="str">
        <f aca="false">IF($A569="","",IFERROR(INDEX(Team!$B$5:$B$64,MATCH($A569,Team!$A$5:$A$64,0)),"?"))</f>
        <v/>
      </c>
      <c r="G569" s="16" t="str">
        <f aca="false">IF(OR($A569="",$B569="",$C569="",$C569&lt;$B569),"",NETWORKDAYS($B569,$C569,Einstellungen!$I$7:$I$40))</f>
        <v/>
      </c>
      <c r="H569" s="16" t="str">
        <f aca="true">IF(OR($A569="",$B569="",$C569="",$C569&lt;$B569),"",IF(MIN($C569,Einstellungen!$B$4)&lt;MAX($B569,Einstellungen!$B$3),0,IFERROR(SUMPRODUCT(--(MOD(OFFSET(Konflikt!$G$4,MATCH($A569,Team!$A$5:$A$64,0),MAX($B569,Einstellungen!$B$3)-Einstellungen!$B$3,1,MIN($C569,Einstellungen!$B$4)-MAX($B569,Einstellungen!$B$3)+1),2)=1)),"?")))</f>
        <v/>
      </c>
      <c r="I569" s="16" t="str">
        <f aca="true">IF(OR($A569="",$B569="",$C569="",$C569&lt;$B569),"",IF(MIN($C569,Einstellungen!$B$4)&lt;MAX($B569,Einstellungen!$B$3),0,IFERROR(SUMPRODUCT(--(OFFSET(Konflikt!$G$4,MATCH($A569,Team!$A$5:$A$64,0),MAX($B569,Einstellungen!$B$3)-Einstellungen!$B$3,1,MIN($C569,Einstellungen!$B$4)-MAX($B569,Einstellungen!$B$3)+1)&gt;=2)),"?")))</f>
        <v/>
      </c>
      <c r="J569" s="15" t="str">
        <f aca="false">IF($A569="","",IF(OR($B569="",$C569=""),"Von und Bis eintragen",IF($C569&lt;$B569,"Bis liegt vor Von",IF(ISNA(MATCH($A569,Team!$A$5:$A$64,0)),"Name fehlt im Blatt Team",IF(N($H569)+N($I569)&gt;0,"Engpass – bitte absprechen",IF(OR($B569&lt;Einstellungen!$B$3,$C569&gt;Einstellungen!$B$4),"Teils außerhalb des Planungszeitraums","ok"))))))</f>
        <v/>
      </c>
    </row>
    <row r="570" customFormat="false" ht="15" hidden="false" customHeight="false" outlineLevel="0" collapsed="false">
      <c r="A570" s="11"/>
      <c r="B570" s="7"/>
      <c r="C570" s="7"/>
      <c r="D570" s="11"/>
      <c r="E570" s="11"/>
      <c r="F570" s="15" t="str">
        <f aca="false">IF($A570="","",IFERROR(INDEX(Team!$B$5:$B$64,MATCH($A570,Team!$A$5:$A$64,0)),"?"))</f>
        <v/>
      </c>
      <c r="G570" s="16" t="str">
        <f aca="false">IF(OR($A570="",$B570="",$C570="",$C570&lt;$B570),"",NETWORKDAYS($B570,$C570,Einstellungen!$I$7:$I$40))</f>
        <v/>
      </c>
      <c r="H570" s="16" t="str">
        <f aca="true">IF(OR($A570="",$B570="",$C570="",$C570&lt;$B570),"",IF(MIN($C570,Einstellungen!$B$4)&lt;MAX($B570,Einstellungen!$B$3),0,IFERROR(SUMPRODUCT(--(MOD(OFFSET(Konflikt!$G$4,MATCH($A570,Team!$A$5:$A$64,0),MAX($B570,Einstellungen!$B$3)-Einstellungen!$B$3,1,MIN($C570,Einstellungen!$B$4)-MAX($B570,Einstellungen!$B$3)+1),2)=1)),"?")))</f>
        <v/>
      </c>
      <c r="I570" s="16" t="str">
        <f aca="true">IF(OR($A570="",$B570="",$C570="",$C570&lt;$B570),"",IF(MIN($C570,Einstellungen!$B$4)&lt;MAX($B570,Einstellungen!$B$3),0,IFERROR(SUMPRODUCT(--(OFFSET(Konflikt!$G$4,MATCH($A570,Team!$A$5:$A$64,0),MAX($B570,Einstellungen!$B$3)-Einstellungen!$B$3,1,MIN($C570,Einstellungen!$B$4)-MAX($B570,Einstellungen!$B$3)+1)&gt;=2)),"?")))</f>
        <v/>
      </c>
      <c r="J570" s="15" t="str">
        <f aca="false">IF($A570="","",IF(OR($B570="",$C570=""),"Von und Bis eintragen",IF($C570&lt;$B570,"Bis liegt vor Von",IF(ISNA(MATCH($A570,Team!$A$5:$A$64,0)),"Name fehlt im Blatt Team",IF(N($H570)+N($I570)&gt;0,"Engpass – bitte absprechen",IF(OR($B570&lt;Einstellungen!$B$3,$C570&gt;Einstellungen!$B$4),"Teils außerhalb des Planungszeitraums","ok"))))))</f>
        <v/>
      </c>
    </row>
    <row r="571" customFormat="false" ht="15" hidden="false" customHeight="false" outlineLevel="0" collapsed="false">
      <c r="A571" s="11"/>
      <c r="B571" s="7"/>
      <c r="C571" s="7"/>
      <c r="D571" s="11"/>
      <c r="E571" s="11"/>
      <c r="F571" s="15" t="str">
        <f aca="false">IF($A571="","",IFERROR(INDEX(Team!$B$5:$B$64,MATCH($A571,Team!$A$5:$A$64,0)),"?"))</f>
        <v/>
      </c>
      <c r="G571" s="16" t="str">
        <f aca="false">IF(OR($A571="",$B571="",$C571="",$C571&lt;$B571),"",NETWORKDAYS($B571,$C571,Einstellungen!$I$7:$I$40))</f>
        <v/>
      </c>
      <c r="H571" s="16" t="str">
        <f aca="true">IF(OR($A571="",$B571="",$C571="",$C571&lt;$B571),"",IF(MIN($C571,Einstellungen!$B$4)&lt;MAX($B571,Einstellungen!$B$3),0,IFERROR(SUMPRODUCT(--(MOD(OFFSET(Konflikt!$G$4,MATCH($A571,Team!$A$5:$A$64,0),MAX($B571,Einstellungen!$B$3)-Einstellungen!$B$3,1,MIN($C571,Einstellungen!$B$4)-MAX($B571,Einstellungen!$B$3)+1),2)=1)),"?")))</f>
        <v/>
      </c>
      <c r="I571" s="16" t="str">
        <f aca="true">IF(OR($A571="",$B571="",$C571="",$C571&lt;$B571),"",IF(MIN($C571,Einstellungen!$B$4)&lt;MAX($B571,Einstellungen!$B$3),0,IFERROR(SUMPRODUCT(--(OFFSET(Konflikt!$G$4,MATCH($A571,Team!$A$5:$A$64,0),MAX($B571,Einstellungen!$B$3)-Einstellungen!$B$3,1,MIN($C571,Einstellungen!$B$4)-MAX($B571,Einstellungen!$B$3)+1)&gt;=2)),"?")))</f>
        <v/>
      </c>
      <c r="J571" s="15" t="str">
        <f aca="false">IF($A571="","",IF(OR($B571="",$C571=""),"Von und Bis eintragen",IF($C571&lt;$B571,"Bis liegt vor Von",IF(ISNA(MATCH($A571,Team!$A$5:$A$64,0)),"Name fehlt im Blatt Team",IF(N($H571)+N($I571)&gt;0,"Engpass – bitte absprechen",IF(OR($B571&lt;Einstellungen!$B$3,$C571&gt;Einstellungen!$B$4),"Teils außerhalb des Planungszeitraums","ok"))))))</f>
        <v/>
      </c>
    </row>
    <row r="572" customFormat="false" ht="15" hidden="false" customHeight="false" outlineLevel="0" collapsed="false">
      <c r="A572" s="11"/>
      <c r="B572" s="7"/>
      <c r="C572" s="7"/>
      <c r="D572" s="11"/>
      <c r="E572" s="11"/>
      <c r="F572" s="15" t="str">
        <f aca="false">IF($A572="","",IFERROR(INDEX(Team!$B$5:$B$64,MATCH($A572,Team!$A$5:$A$64,0)),"?"))</f>
        <v/>
      </c>
      <c r="G572" s="16" t="str">
        <f aca="false">IF(OR($A572="",$B572="",$C572="",$C572&lt;$B572),"",NETWORKDAYS($B572,$C572,Einstellungen!$I$7:$I$40))</f>
        <v/>
      </c>
      <c r="H572" s="16" t="str">
        <f aca="true">IF(OR($A572="",$B572="",$C572="",$C572&lt;$B572),"",IF(MIN($C572,Einstellungen!$B$4)&lt;MAX($B572,Einstellungen!$B$3),0,IFERROR(SUMPRODUCT(--(MOD(OFFSET(Konflikt!$G$4,MATCH($A572,Team!$A$5:$A$64,0),MAX($B572,Einstellungen!$B$3)-Einstellungen!$B$3,1,MIN($C572,Einstellungen!$B$4)-MAX($B572,Einstellungen!$B$3)+1),2)=1)),"?")))</f>
        <v/>
      </c>
      <c r="I572" s="16" t="str">
        <f aca="true">IF(OR($A572="",$B572="",$C572="",$C572&lt;$B572),"",IF(MIN($C572,Einstellungen!$B$4)&lt;MAX($B572,Einstellungen!$B$3),0,IFERROR(SUMPRODUCT(--(OFFSET(Konflikt!$G$4,MATCH($A572,Team!$A$5:$A$64,0),MAX($B572,Einstellungen!$B$3)-Einstellungen!$B$3,1,MIN($C572,Einstellungen!$B$4)-MAX($B572,Einstellungen!$B$3)+1)&gt;=2)),"?")))</f>
        <v/>
      </c>
      <c r="J572" s="15" t="str">
        <f aca="false">IF($A572="","",IF(OR($B572="",$C572=""),"Von und Bis eintragen",IF($C572&lt;$B572,"Bis liegt vor Von",IF(ISNA(MATCH($A572,Team!$A$5:$A$64,0)),"Name fehlt im Blatt Team",IF(N($H572)+N($I572)&gt;0,"Engpass – bitte absprechen",IF(OR($B572&lt;Einstellungen!$B$3,$C572&gt;Einstellungen!$B$4),"Teils außerhalb des Planungszeitraums","ok"))))))</f>
        <v/>
      </c>
    </row>
    <row r="573" customFormat="false" ht="15" hidden="false" customHeight="false" outlineLevel="0" collapsed="false">
      <c r="A573" s="11"/>
      <c r="B573" s="7"/>
      <c r="C573" s="7"/>
      <c r="D573" s="11"/>
      <c r="E573" s="11"/>
      <c r="F573" s="15" t="str">
        <f aca="false">IF($A573="","",IFERROR(INDEX(Team!$B$5:$B$64,MATCH($A573,Team!$A$5:$A$64,0)),"?"))</f>
        <v/>
      </c>
      <c r="G573" s="16" t="str">
        <f aca="false">IF(OR($A573="",$B573="",$C573="",$C573&lt;$B573),"",NETWORKDAYS($B573,$C573,Einstellungen!$I$7:$I$40))</f>
        <v/>
      </c>
      <c r="H573" s="16" t="str">
        <f aca="true">IF(OR($A573="",$B573="",$C573="",$C573&lt;$B573),"",IF(MIN($C573,Einstellungen!$B$4)&lt;MAX($B573,Einstellungen!$B$3),0,IFERROR(SUMPRODUCT(--(MOD(OFFSET(Konflikt!$G$4,MATCH($A573,Team!$A$5:$A$64,0),MAX($B573,Einstellungen!$B$3)-Einstellungen!$B$3,1,MIN($C573,Einstellungen!$B$4)-MAX($B573,Einstellungen!$B$3)+1),2)=1)),"?")))</f>
        <v/>
      </c>
      <c r="I573" s="16" t="str">
        <f aca="true">IF(OR($A573="",$B573="",$C573="",$C573&lt;$B573),"",IF(MIN($C573,Einstellungen!$B$4)&lt;MAX($B573,Einstellungen!$B$3),0,IFERROR(SUMPRODUCT(--(OFFSET(Konflikt!$G$4,MATCH($A573,Team!$A$5:$A$64,0),MAX($B573,Einstellungen!$B$3)-Einstellungen!$B$3,1,MIN($C573,Einstellungen!$B$4)-MAX($B573,Einstellungen!$B$3)+1)&gt;=2)),"?")))</f>
        <v/>
      </c>
      <c r="J573" s="15" t="str">
        <f aca="false">IF($A573="","",IF(OR($B573="",$C573=""),"Von und Bis eintragen",IF($C573&lt;$B573,"Bis liegt vor Von",IF(ISNA(MATCH($A573,Team!$A$5:$A$64,0)),"Name fehlt im Blatt Team",IF(N($H573)+N($I573)&gt;0,"Engpass – bitte absprechen",IF(OR($B573&lt;Einstellungen!$B$3,$C573&gt;Einstellungen!$B$4),"Teils außerhalb des Planungszeitraums","ok"))))))</f>
        <v/>
      </c>
    </row>
    <row r="574" customFormat="false" ht="15" hidden="false" customHeight="false" outlineLevel="0" collapsed="false">
      <c r="A574" s="11"/>
      <c r="B574" s="7"/>
      <c r="C574" s="7"/>
      <c r="D574" s="11"/>
      <c r="E574" s="11"/>
      <c r="F574" s="15" t="str">
        <f aca="false">IF($A574="","",IFERROR(INDEX(Team!$B$5:$B$64,MATCH($A574,Team!$A$5:$A$64,0)),"?"))</f>
        <v/>
      </c>
      <c r="G574" s="16" t="str">
        <f aca="false">IF(OR($A574="",$B574="",$C574="",$C574&lt;$B574),"",NETWORKDAYS($B574,$C574,Einstellungen!$I$7:$I$40))</f>
        <v/>
      </c>
      <c r="H574" s="16" t="str">
        <f aca="true">IF(OR($A574="",$B574="",$C574="",$C574&lt;$B574),"",IF(MIN($C574,Einstellungen!$B$4)&lt;MAX($B574,Einstellungen!$B$3),0,IFERROR(SUMPRODUCT(--(MOD(OFFSET(Konflikt!$G$4,MATCH($A574,Team!$A$5:$A$64,0),MAX($B574,Einstellungen!$B$3)-Einstellungen!$B$3,1,MIN($C574,Einstellungen!$B$4)-MAX($B574,Einstellungen!$B$3)+1),2)=1)),"?")))</f>
        <v/>
      </c>
      <c r="I574" s="16" t="str">
        <f aca="true">IF(OR($A574="",$B574="",$C574="",$C574&lt;$B574),"",IF(MIN($C574,Einstellungen!$B$4)&lt;MAX($B574,Einstellungen!$B$3),0,IFERROR(SUMPRODUCT(--(OFFSET(Konflikt!$G$4,MATCH($A574,Team!$A$5:$A$64,0),MAX($B574,Einstellungen!$B$3)-Einstellungen!$B$3,1,MIN($C574,Einstellungen!$B$4)-MAX($B574,Einstellungen!$B$3)+1)&gt;=2)),"?")))</f>
        <v/>
      </c>
      <c r="J574" s="15" t="str">
        <f aca="false">IF($A574="","",IF(OR($B574="",$C574=""),"Von und Bis eintragen",IF($C574&lt;$B574,"Bis liegt vor Von",IF(ISNA(MATCH($A574,Team!$A$5:$A$64,0)),"Name fehlt im Blatt Team",IF(N($H574)+N($I574)&gt;0,"Engpass – bitte absprechen",IF(OR($B574&lt;Einstellungen!$B$3,$C574&gt;Einstellungen!$B$4),"Teils außerhalb des Planungszeitraums","ok"))))))</f>
        <v/>
      </c>
    </row>
    <row r="575" customFormat="false" ht="15" hidden="false" customHeight="false" outlineLevel="0" collapsed="false">
      <c r="A575" s="11"/>
      <c r="B575" s="7"/>
      <c r="C575" s="7"/>
      <c r="D575" s="11"/>
      <c r="E575" s="11"/>
      <c r="F575" s="15" t="str">
        <f aca="false">IF($A575="","",IFERROR(INDEX(Team!$B$5:$B$64,MATCH($A575,Team!$A$5:$A$64,0)),"?"))</f>
        <v/>
      </c>
      <c r="G575" s="16" t="str">
        <f aca="false">IF(OR($A575="",$B575="",$C575="",$C575&lt;$B575),"",NETWORKDAYS($B575,$C575,Einstellungen!$I$7:$I$40))</f>
        <v/>
      </c>
      <c r="H575" s="16" t="str">
        <f aca="true">IF(OR($A575="",$B575="",$C575="",$C575&lt;$B575),"",IF(MIN($C575,Einstellungen!$B$4)&lt;MAX($B575,Einstellungen!$B$3),0,IFERROR(SUMPRODUCT(--(MOD(OFFSET(Konflikt!$G$4,MATCH($A575,Team!$A$5:$A$64,0),MAX($B575,Einstellungen!$B$3)-Einstellungen!$B$3,1,MIN($C575,Einstellungen!$B$4)-MAX($B575,Einstellungen!$B$3)+1),2)=1)),"?")))</f>
        <v/>
      </c>
      <c r="I575" s="16" t="str">
        <f aca="true">IF(OR($A575="",$B575="",$C575="",$C575&lt;$B575),"",IF(MIN($C575,Einstellungen!$B$4)&lt;MAX($B575,Einstellungen!$B$3),0,IFERROR(SUMPRODUCT(--(OFFSET(Konflikt!$G$4,MATCH($A575,Team!$A$5:$A$64,0),MAX($B575,Einstellungen!$B$3)-Einstellungen!$B$3,1,MIN($C575,Einstellungen!$B$4)-MAX($B575,Einstellungen!$B$3)+1)&gt;=2)),"?")))</f>
        <v/>
      </c>
      <c r="J575" s="15" t="str">
        <f aca="false">IF($A575="","",IF(OR($B575="",$C575=""),"Von und Bis eintragen",IF($C575&lt;$B575,"Bis liegt vor Von",IF(ISNA(MATCH($A575,Team!$A$5:$A$64,0)),"Name fehlt im Blatt Team",IF(N($H575)+N($I575)&gt;0,"Engpass – bitte absprechen",IF(OR($B575&lt;Einstellungen!$B$3,$C575&gt;Einstellungen!$B$4),"Teils außerhalb des Planungszeitraums","ok"))))))</f>
        <v/>
      </c>
    </row>
    <row r="576" customFormat="false" ht="15" hidden="false" customHeight="false" outlineLevel="0" collapsed="false">
      <c r="A576" s="11"/>
      <c r="B576" s="7"/>
      <c r="C576" s="7"/>
      <c r="D576" s="11"/>
      <c r="E576" s="11"/>
      <c r="F576" s="15" t="str">
        <f aca="false">IF($A576="","",IFERROR(INDEX(Team!$B$5:$B$64,MATCH($A576,Team!$A$5:$A$64,0)),"?"))</f>
        <v/>
      </c>
      <c r="G576" s="16" t="str">
        <f aca="false">IF(OR($A576="",$B576="",$C576="",$C576&lt;$B576),"",NETWORKDAYS($B576,$C576,Einstellungen!$I$7:$I$40))</f>
        <v/>
      </c>
      <c r="H576" s="16" t="str">
        <f aca="true">IF(OR($A576="",$B576="",$C576="",$C576&lt;$B576),"",IF(MIN($C576,Einstellungen!$B$4)&lt;MAX($B576,Einstellungen!$B$3),0,IFERROR(SUMPRODUCT(--(MOD(OFFSET(Konflikt!$G$4,MATCH($A576,Team!$A$5:$A$64,0),MAX($B576,Einstellungen!$B$3)-Einstellungen!$B$3,1,MIN($C576,Einstellungen!$B$4)-MAX($B576,Einstellungen!$B$3)+1),2)=1)),"?")))</f>
        <v/>
      </c>
      <c r="I576" s="16" t="str">
        <f aca="true">IF(OR($A576="",$B576="",$C576="",$C576&lt;$B576),"",IF(MIN($C576,Einstellungen!$B$4)&lt;MAX($B576,Einstellungen!$B$3),0,IFERROR(SUMPRODUCT(--(OFFSET(Konflikt!$G$4,MATCH($A576,Team!$A$5:$A$64,0),MAX($B576,Einstellungen!$B$3)-Einstellungen!$B$3,1,MIN($C576,Einstellungen!$B$4)-MAX($B576,Einstellungen!$B$3)+1)&gt;=2)),"?")))</f>
        <v/>
      </c>
      <c r="J576" s="15" t="str">
        <f aca="false">IF($A576="","",IF(OR($B576="",$C576=""),"Von und Bis eintragen",IF($C576&lt;$B576,"Bis liegt vor Von",IF(ISNA(MATCH($A576,Team!$A$5:$A$64,0)),"Name fehlt im Blatt Team",IF(N($H576)+N($I576)&gt;0,"Engpass – bitte absprechen",IF(OR($B576&lt;Einstellungen!$B$3,$C576&gt;Einstellungen!$B$4),"Teils außerhalb des Planungszeitraums","ok"))))))</f>
        <v/>
      </c>
    </row>
    <row r="577" customFormat="false" ht="15" hidden="false" customHeight="false" outlineLevel="0" collapsed="false">
      <c r="A577" s="11"/>
      <c r="B577" s="7"/>
      <c r="C577" s="7"/>
      <c r="D577" s="11"/>
      <c r="E577" s="11"/>
      <c r="F577" s="15" t="str">
        <f aca="false">IF($A577="","",IFERROR(INDEX(Team!$B$5:$B$64,MATCH($A577,Team!$A$5:$A$64,0)),"?"))</f>
        <v/>
      </c>
      <c r="G577" s="16" t="str">
        <f aca="false">IF(OR($A577="",$B577="",$C577="",$C577&lt;$B577),"",NETWORKDAYS($B577,$C577,Einstellungen!$I$7:$I$40))</f>
        <v/>
      </c>
      <c r="H577" s="16" t="str">
        <f aca="true">IF(OR($A577="",$B577="",$C577="",$C577&lt;$B577),"",IF(MIN($C577,Einstellungen!$B$4)&lt;MAX($B577,Einstellungen!$B$3),0,IFERROR(SUMPRODUCT(--(MOD(OFFSET(Konflikt!$G$4,MATCH($A577,Team!$A$5:$A$64,0),MAX($B577,Einstellungen!$B$3)-Einstellungen!$B$3,1,MIN($C577,Einstellungen!$B$4)-MAX($B577,Einstellungen!$B$3)+1),2)=1)),"?")))</f>
        <v/>
      </c>
      <c r="I577" s="16" t="str">
        <f aca="true">IF(OR($A577="",$B577="",$C577="",$C577&lt;$B577),"",IF(MIN($C577,Einstellungen!$B$4)&lt;MAX($B577,Einstellungen!$B$3),0,IFERROR(SUMPRODUCT(--(OFFSET(Konflikt!$G$4,MATCH($A577,Team!$A$5:$A$64,0),MAX($B577,Einstellungen!$B$3)-Einstellungen!$B$3,1,MIN($C577,Einstellungen!$B$4)-MAX($B577,Einstellungen!$B$3)+1)&gt;=2)),"?")))</f>
        <v/>
      </c>
      <c r="J577" s="15" t="str">
        <f aca="false">IF($A577="","",IF(OR($B577="",$C577=""),"Von und Bis eintragen",IF($C577&lt;$B577,"Bis liegt vor Von",IF(ISNA(MATCH($A577,Team!$A$5:$A$64,0)),"Name fehlt im Blatt Team",IF(N($H577)+N($I577)&gt;0,"Engpass – bitte absprechen",IF(OR($B577&lt;Einstellungen!$B$3,$C577&gt;Einstellungen!$B$4),"Teils außerhalb des Planungszeitraums","ok"))))))</f>
        <v/>
      </c>
    </row>
    <row r="578" customFormat="false" ht="15" hidden="false" customHeight="false" outlineLevel="0" collapsed="false">
      <c r="A578" s="11"/>
      <c r="B578" s="7"/>
      <c r="C578" s="7"/>
      <c r="D578" s="11"/>
      <c r="E578" s="11"/>
      <c r="F578" s="15" t="str">
        <f aca="false">IF($A578="","",IFERROR(INDEX(Team!$B$5:$B$64,MATCH($A578,Team!$A$5:$A$64,0)),"?"))</f>
        <v/>
      </c>
      <c r="G578" s="16" t="str">
        <f aca="false">IF(OR($A578="",$B578="",$C578="",$C578&lt;$B578),"",NETWORKDAYS($B578,$C578,Einstellungen!$I$7:$I$40))</f>
        <v/>
      </c>
      <c r="H578" s="16" t="str">
        <f aca="true">IF(OR($A578="",$B578="",$C578="",$C578&lt;$B578),"",IF(MIN($C578,Einstellungen!$B$4)&lt;MAX($B578,Einstellungen!$B$3),0,IFERROR(SUMPRODUCT(--(MOD(OFFSET(Konflikt!$G$4,MATCH($A578,Team!$A$5:$A$64,0),MAX($B578,Einstellungen!$B$3)-Einstellungen!$B$3,1,MIN($C578,Einstellungen!$B$4)-MAX($B578,Einstellungen!$B$3)+1),2)=1)),"?")))</f>
        <v/>
      </c>
      <c r="I578" s="16" t="str">
        <f aca="true">IF(OR($A578="",$B578="",$C578="",$C578&lt;$B578),"",IF(MIN($C578,Einstellungen!$B$4)&lt;MAX($B578,Einstellungen!$B$3),0,IFERROR(SUMPRODUCT(--(OFFSET(Konflikt!$G$4,MATCH($A578,Team!$A$5:$A$64,0),MAX($B578,Einstellungen!$B$3)-Einstellungen!$B$3,1,MIN($C578,Einstellungen!$B$4)-MAX($B578,Einstellungen!$B$3)+1)&gt;=2)),"?")))</f>
        <v/>
      </c>
      <c r="J578" s="15" t="str">
        <f aca="false">IF($A578="","",IF(OR($B578="",$C578=""),"Von und Bis eintragen",IF($C578&lt;$B578,"Bis liegt vor Von",IF(ISNA(MATCH($A578,Team!$A$5:$A$64,0)),"Name fehlt im Blatt Team",IF(N($H578)+N($I578)&gt;0,"Engpass – bitte absprechen",IF(OR($B578&lt;Einstellungen!$B$3,$C578&gt;Einstellungen!$B$4),"Teils außerhalb des Planungszeitraums","ok"))))))</f>
        <v/>
      </c>
    </row>
    <row r="579" customFormat="false" ht="15" hidden="false" customHeight="false" outlineLevel="0" collapsed="false">
      <c r="A579" s="11"/>
      <c r="B579" s="7"/>
      <c r="C579" s="7"/>
      <c r="D579" s="11"/>
      <c r="E579" s="11"/>
      <c r="F579" s="15" t="str">
        <f aca="false">IF($A579="","",IFERROR(INDEX(Team!$B$5:$B$64,MATCH($A579,Team!$A$5:$A$64,0)),"?"))</f>
        <v/>
      </c>
      <c r="G579" s="16" t="str">
        <f aca="false">IF(OR($A579="",$B579="",$C579="",$C579&lt;$B579),"",NETWORKDAYS($B579,$C579,Einstellungen!$I$7:$I$40))</f>
        <v/>
      </c>
      <c r="H579" s="16" t="str">
        <f aca="true">IF(OR($A579="",$B579="",$C579="",$C579&lt;$B579),"",IF(MIN($C579,Einstellungen!$B$4)&lt;MAX($B579,Einstellungen!$B$3),0,IFERROR(SUMPRODUCT(--(MOD(OFFSET(Konflikt!$G$4,MATCH($A579,Team!$A$5:$A$64,0),MAX($B579,Einstellungen!$B$3)-Einstellungen!$B$3,1,MIN($C579,Einstellungen!$B$4)-MAX($B579,Einstellungen!$B$3)+1),2)=1)),"?")))</f>
        <v/>
      </c>
      <c r="I579" s="16" t="str">
        <f aca="true">IF(OR($A579="",$B579="",$C579="",$C579&lt;$B579),"",IF(MIN($C579,Einstellungen!$B$4)&lt;MAX($B579,Einstellungen!$B$3),0,IFERROR(SUMPRODUCT(--(OFFSET(Konflikt!$G$4,MATCH($A579,Team!$A$5:$A$64,0),MAX($B579,Einstellungen!$B$3)-Einstellungen!$B$3,1,MIN($C579,Einstellungen!$B$4)-MAX($B579,Einstellungen!$B$3)+1)&gt;=2)),"?")))</f>
        <v/>
      </c>
      <c r="J579" s="15" t="str">
        <f aca="false">IF($A579="","",IF(OR($B579="",$C579=""),"Von und Bis eintragen",IF($C579&lt;$B579,"Bis liegt vor Von",IF(ISNA(MATCH($A579,Team!$A$5:$A$64,0)),"Name fehlt im Blatt Team",IF(N($H579)+N($I579)&gt;0,"Engpass – bitte absprechen",IF(OR($B579&lt;Einstellungen!$B$3,$C579&gt;Einstellungen!$B$4),"Teils außerhalb des Planungszeitraums","ok"))))))</f>
        <v/>
      </c>
    </row>
    <row r="580" customFormat="false" ht="15" hidden="false" customHeight="false" outlineLevel="0" collapsed="false">
      <c r="A580" s="11"/>
      <c r="B580" s="7"/>
      <c r="C580" s="7"/>
      <c r="D580" s="11"/>
      <c r="E580" s="11"/>
      <c r="F580" s="15" t="str">
        <f aca="false">IF($A580="","",IFERROR(INDEX(Team!$B$5:$B$64,MATCH($A580,Team!$A$5:$A$64,0)),"?"))</f>
        <v/>
      </c>
      <c r="G580" s="16" t="str">
        <f aca="false">IF(OR($A580="",$B580="",$C580="",$C580&lt;$B580),"",NETWORKDAYS($B580,$C580,Einstellungen!$I$7:$I$40))</f>
        <v/>
      </c>
      <c r="H580" s="16" t="str">
        <f aca="true">IF(OR($A580="",$B580="",$C580="",$C580&lt;$B580),"",IF(MIN($C580,Einstellungen!$B$4)&lt;MAX($B580,Einstellungen!$B$3),0,IFERROR(SUMPRODUCT(--(MOD(OFFSET(Konflikt!$G$4,MATCH($A580,Team!$A$5:$A$64,0),MAX($B580,Einstellungen!$B$3)-Einstellungen!$B$3,1,MIN($C580,Einstellungen!$B$4)-MAX($B580,Einstellungen!$B$3)+1),2)=1)),"?")))</f>
        <v/>
      </c>
      <c r="I580" s="16" t="str">
        <f aca="true">IF(OR($A580="",$B580="",$C580="",$C580&lt;$B580),"",IF(MIN($C580,Einstellungen!$B$4)&lt;MAX($B580,Einstellungen!$B$3),0,IFERROR(SUMPRODUCT(--(OFFSET(Konflikt!$G$4,MATCH($A580,Team!$A$5:$A$64,0),MAX($B580,Einstellungen!$B$3)-Einstellungen!$B$3,1,MIN($C580,Einstellungen!$B$4)-MAX($B580,Einstellungen!$B$3)+1)&gt;=2)),"?")))</f>
        <v/>
      </c>
      <c r="J580" s="15" t="str">
        <f aca="false">IF($A580="","",IF(OR($B580="",$C580=""),"Von und Bis eintragen",IF($C580&lt;$B580,"Bis liegt vor Von",IF(ISNA(MATCH($A580,Team!$A$5:$A$64,0)),"Name fehlt im Blatt Team",IF(N($H580)+N($I580)&gt;0,"Engpass – bitte absprechen",IF(OR($B580&lt;Einstellungen!$B$3,$C580&gt;Einstellungen!$B$4),"Teils außerhalb des Planungszeitraums","ok"))))))</f>
        <v/>
      </c>
    </row>
    <row r="581" customFormat="false" ht="15" hidden="false" customHeight="false" outlineLevel="0" collapsed="false">
      <c r="A581" s="11"/>
      <c r="B581" s="7"/>
      <c r="C581" s="7"/>
      <c r="D581" s="11"/>
      <c r="E581" s="11"/>
      <c r="F581" s="15" t="str">
        <f aca="false">IF($A581="","",IFERROR(INDEX(Team!$B$5:$B$64,MATCH($A581,Team!$A$5:$A$64,0)),"?"))</f>
        <v/>
      </c>
      <c r="G581" s="16" t="str">
        <f aca="false">IF(OR($A581="",$B581="",$C581="",$C581&lt;$B581),"",NETWORKDAYS($B581,$C581,Einstellungen!$I$7:$I$40))</f>
        <v/>
      </c>
      <c r="H581" s="16" t="str">
        <f aca="true">IF(OR($A581="",$B581="",$C581="",$C581&lt;$B581),"",IF(MIN($C581,Einstellungen!$B$4)&lt;MAX($B581,Einstellungen!$B$3),0,IFERROR(SUMPRODUCT(--(MOD(OFFSET(Konflikt!$G$4,MATCH($A581,Team!$A$5:$A$64,0),MAX($B581,Einstellungen!$B$3)-Einstellungen!$B$3,1,MIN($C581,Einstellungen!$B$4)-MAX($B581,Einstellungen!$B$3)+1),2)=1)),"?")))</f>
        <v/>
      </c>
      <c r="I581" s="16" t="str">
        <f aca="true">IF(OR($A581="",$B581="",$C581="",$C581&lt;$B581),"",IF(MIN($C581,Einstellungen!$B$4)&lt;MAX($B581,Einstellungen!$B$3),0,IFERROR(SUMPRODUCT(--(OFFSET(Konflikt!$G$4,MATCH($A581,Team!$A$5:$A$64,0),MAX($B581,Einstellungen!$B$3)-Einstellungen!$B$3,1,MIN($C581,Einstellungen!$B$4)-MAX($B581,Einstellungen!$B$3)+1)&gt;=2)),"?")))</f>
        <v/>
      </c>
      <c r="J581" s="15" t="str">
        <f aca="false">IF($A581="","",IF(OR($B581="",$C581=""),"Von und Bis eintragen",IF($C581&lt;$B581,"Bis liegt vor Von",IF(ISNA(MATCH($A581,Team!$A$5:$A$64,0)),"Name fehlt im Blatt Team",IF(N($H581)+N($I581)&gt;0,"Engpass – bitte absprechen",IF(OR($B581&lt;Einstellungen!$B$3,$C581&gt;Einstellungen!$B$4),"Teils außerhalb des Planungszeitraums","ok"))))))</f>
        <v/>
      </c>
    </row>
    <row r="582" customFormat="false" ht="15" hidden="false" customHeight="false" outlineLevel="0" collapsed="false">
      <c r="A582" s="11"/>
      <c r="B582" s="7"/>
      <c r="C582" s="7"/>
      <c r="D582" s="11"/>
      <c r="E582" s="11"/>
      <c r="F582" s="15" t="str">
        <f aca="false">IF($A582="","",IFERROR(INDEX(Team!$B$5:$B$64,MATCH($A582,Team!$A$5:$A$64,0)),"?"))</f>
        <v/>
      </c>
      <c r="G582" s="16" t="str">
        <f aca="false">IF(OR($A582="",$B582="",$C582="",$C582&lt;$B582),"",NETWORKDAYS($B582,$C582,Einstellungen!$I$7:$I$40))</f>
        <v/>
      </c>
      <c r="H582" s="16" t="str">
        <f aca="true">IF(OR($A582="",$B582="",$C582="",$C582&lt;$B582),"",IF(MIN($C582,Einstellungen!$B$4)&lt;MAX($B582,Einstellungen!$B$3),0,IFERROR(SUMPRODUCT(--(MOD(OFFSET(Konflikt!$G$4,MATCH($A582,Team!$A$5:$A$64,0),MAX($B582,Einstellungen!$B$3)-Einstellungen!$B$3,1,MIN($C582,Einstellungen!$B$4)-MAX($B582,Einstellungen!$B$3)+1),2)=1)),"?")))</f>
        <v/>
      </c>
      <c r="I582" s="16" t="str">
        <f aca="true">IF(OR($A582="",$B582="",$C582="",$C582&lt;$B582),"",IF(MIN($C582,Einstellungen!$B$4)&lt;MAX($B582,Einstellungen!$B$3),0,IFERROR(SUMPRODUCT(--(OFFSET(Konflikt!$G$4,MATCH($A582,Team!$A$5:$A$64,0),MAX($B582,Einstellungen!$B$3)-Einstellungen!$B$3,1,MIN($C582,Einstellungen!$B$4)-MAX($B582,Einstellungen!$B$3)+1)&gt;=2)),"?")))</f>
        <v/>
      </c>
      <c r="J582" s="15" t="str">
        <f aca="false">IF($A582="","",IF(OR($B582="",$C582=""),"Von und Bis eintragen",IF($C582&lt;$B582,"Bis liegt vor Von",IF(ISNA(MATCH($A582,Team!$A$5:$A$64,0)),"Name fehlt im Blatt Team",IF(N($H582)+N($I582)&gt;0,"Engpass – bitte absprechen",IF(OR($B582&lt;Einstellungen!$B$3,$C582&gt;Einstellungen!$B$4),"Teils außerhalb des Planungszeitraums","ok"))))))</f>
        <v/>
      </c>
    </row>
    <row r="583" customFormat="false" ht="15" hidden="false" customHeight="false" outlineLevel="0" collapsed="false">
      <c r="A583" s="11"/>
      <c r="B583" s="7"/>
      <c r="C583" s="7"/>
      <c r="D583" s="11"/>
      <c r="E583" s="11"/>
      <c r="F583" s="15" t="str">
        <f aca="false">IF($A583="","",IFERROR(INDEX(Team!$B$5:$B$64,MATCH($A583,Team!$A$5:$A$64,0)),"?"))</f>
        <v/>
      </c>
      <c r="G583" s="16" t="str">
        <f aca="false">IF(OR($A583="",$B583="",$C583="",$C583&lt;$B583),"",NETWORKDAYS($B583,$C583,Einstellungen!$I$7:$I$40))</f>
        <v/>
      </c>
      <c r="H583" s="16" t="str">
        <f aca="true">IF(OR($A583="",$B583="",$C583="",$C583&lt;$B583),"",IF(MIN($C583,Einstellungen!$B$4)&lt;MAX($B583,Einstellungen!$B$3),0,IFERROR(SUMPRODUCT(--(MOD(OFFSET(Konflikt!$G$4,MATCH($A583,Team!$A$5:$A$64,0),MAX($B583,Einstellungen!$B$3)-Einstellungen!$B$3,1,MIN($C583,Einstellungen!$B$4)-MAX($B583,Einstellungen!$B$3)+1),2)=1)),"?")))</f>
        <v/>
      </c>
      <c r="I583" s="16" t="str">
        <f aca="true">IF(OR($A583="",$B583="",$C583="",$C583&lt;$B583),"",IF(MIN($C583,Einstellungen!$B$4)&lt;MAX($B583,Einstellungen!$B$3),0,IFERROR(SUMPRODUCT(--(OFFSET(Konflikt!$G$4,MATCH($A583,Team!$A$5:$A$64,0),MAX($B583,Einstellungen!$B$3)-Einstellungen!$B$3,1,MIN($C583,Einstellungen!$B$4)-MAX($B583,Einstellungen!$B$3)+1)&gt;=2)),"?")))</f>
        <v/>
      </c>
      <c r="J583" s="15" t="str">
        <f aca="false">IF($A583="","",IF(OR($B583="",$C583=""),"Von und Bis eintragen",IF($C583&lt;$B583,"Bis liegt vor Von",IF(ISNA(MATCH($A583,Team!$A$5:$A$64,0)),"Name fehlt im Blatt Team",IF(N($H583)+N($I583)&gt;0,"Engpass – bitte absprechen",IF(OR($B583&lt;Einstellungen!$B$3,$C583&gt;Einstellungen!$B$4),"Teils außerhalb des Planungszeitraums","ok"))))))</f>
        <v/>
      </c>
    </row>
    <row r="584" customFormat="false" ht="15" hidden="false" customHeight="false" outlineLevel="0" collapsed="false">
      <c r="A584" s="11"/>
      <c r="B584" s="7"/>
      <c r="C584" s="7"/>
      <c r="D584" s="11"/>
      <c r="E584" s="11"/>
      <c r="F584" s="15" t="str">
        <f aca="false">IF($A584="","",IFERROR(INDEX(Team!$B$5:$B$64,MATCH($A584,Team!$A$5:$A$64,0)),"?"))</f>
        <v/>
      </c>
      <c r="G584" s="16" t="str">
        <f aca="false">IF(OR($A584="",$B584="",$C584="",$C584&lt;$B584),"",NETWORKDAYS($B584,$C584,Einstellungen!$I$7:$I$40))</f>
        <v/>
      </c>
      <c r="H584" s="16" t="str">
        <f aca="true">IF(OR($A584="",$B584="",$C584="",$C584&lt;$B584),"",IF(MIN($C584,Einstellungen!$B$4)&lt;MAX($B584,Einstellungen!$B$3),0,IFERROR(SUMPRODUCT(--(MOD(OFFSET(Konflikt!$G$4,MATCH($A584,Team!$A$5:$A$64,0),MAX($B584,Einstellungen!$B$3)-Einstellungen!$B$3,1,MIN($C584,Einstellungen!$B$4)-MAX($B584,Einstellungen!$B$3)+1),2)=1)),"?")))</f>
        <v/>
      </c>
      <c r="I584" s="16" t="str">
        <f aca="true">IF(OR($A584="",$B584="",$C584="",$C584&lt;$B584),"",IF(MIN($C584,Einstellungen!$B$4)&lt;MAX($B584,Einstellungen!$B$3),0,IFERROR(SUMPRODUCT(--(OFFSET(Konflikt!$G$4,MATCH($A584,Team!$A$5:$A$64,0),MAX($B584,Einstellungen!$B$3)-Einstellungen!$B$3,1,MIN($C584,Einstellungen!$B$4)-MAX($B584,Einstellungen!$B$3)+1)&gt;=2)),"?")))</f>
        <v/>
      </c>
      <c r="J584" s="15" t="str">
        <f aca="false">IF($A584="","",IF(OR($B584="",$C584=""),"Von und Bis eintragen",IF($C584&lt;$B584,"Bis liegt vor Von",IF(ISNA(MATCH($A584,Team!$A$5:$A$64,0)),"Name fehlt im Blatt Team",IF(N($H584)+N($I584)&gt;0,"Engpass – bitte absprechen",IF(OR($B584&lt;Einstellungen!$B$3,$C584&gt;Einstellungen!$B$4),"Teils außerhalb des Planungszeitraums","ok"))))))</f>
        <v/>
      </c>
    </row>
    <row r="585" customFormat="false" ht="15" hidden="false" customHeight="false" outlineLevel="0" collapsed="false">
      <c r="A585" s="11"/>
      <c r="B585" s="7"/>
      <c r="C585" s="7"/>
      <c r="D585" s="11"/>
      <c r="E585" s="11"/>
      <c r="F585" s="15" t="str">
        <f aca="false">IF($A585="","",IFERROR(INDEX(Team!$B$5:$B$64,MATCH($A585,Team!$A$5:$A$64,0)),"?"))</f>
        <v/>
      </c>
      <c r="G585" s="16" t="str">
        <f aca="false">IF(OR($A585="",$B585="",$C585="",$C585&lt;$B585),"",NETWORKDAYS($B585,$C585,Einstellungen!$I$7:$I$40))</f>
        <v/>
      </c>
      <c r="H585" s="16" t="str">
        <f aca="true">IF(OR($A585="",$B585="",$C585="",$C585&lt;$B585),"",IF(MIN($C585,Einstellungen!$B$4)&lt;MAX($B585,Einstellungen!$B$3),0,IFERROR(SUMPRODUCT(--(MOD(OFFSET(Konflikt!$G$4,MATCH($A585,Team!$A$5:$A$64,0),MAX($B585,Einstellungen!$B$3)-Einstellungen!$B$3,1,MIN($C585,Einstellungen!$B$4)-MAX($B585,Einstellungen!$B$3)+1),2)=1)),"?")))</f>
        <v/>
      </c>
      <c r="I585" s="16" t="str">
        <f aca="true">IF(OR($A585="",$B585="",$C585="",$C585&lt;$B585),"",IF(MIN($C585,Einstellungen!$B$4)&lt;MAX($B585,Einstellungen!$B$3),0,IFERROR(SUMPRODUCT(--(OFFSET(Konflikt!$G$4,MATCH($A585,Team!$A$5:$A$64,0),MAX($B585,Einstellungen!$B$3)-Einstellungen!$B$3,1,MIN($C585,Einstellungen!$B$4)-MAX($B585,Einstellungen!$B$3)+1)&gt;=2)),"?")))</f>
        <v/>
      </c>
      <c r="J585" s="15" t="str">
        <f aca="false">IF($A585="","",IF(OR($B585="",$C585=""),"Von und Bis eintragen",IF($C585&lt;$B585,"Bis liegt vor Von",IF(ISNA(MATCH($A585,Team!$A$5:$A$64,0)),"Name fehlt im Blatt Team",IF(N($H585)+N($I585)&gt;0,"Engpass – bitte absprechen",IF(OR($B585&lt;Einstellungen!$B$3,$C585&gt;Einstellungen!$B$4),"Teils außerhalb des Planungszeitraums","ok"))))))</f>
        <v/>
      </c>
    </row>
    <row r="586" customFormat="false" ht="15" hidden="false" customHeight="false" outlineLevel="0" collapsed="false">
      <c r="A586" s="11"/>
      <c r="B586" s="7"/>
      <c r="C586" s="7"/>
      <c r="D586" s="11"/>
      <c r="E586" s="11"/>
      <c r="F586" s="15" t="str">
        <f aca="false">IF($A586="","",IFERROR(INDEX(Team!$B$5:$B$64,MATCH($A586,Team!$A$5:$A$64,0)),"?"))</f>
        <v/>
      </c>
      <c r="G586" s="16" t="str">
        <f aca="false">IF(OR($A586="",$B586="",$C586="",$C586&lt;$B586),"",NETWORKDAYS($B586,$C586,Einstellungen!$I$7:$I$40))</f>
        <v/>
      </c>
      <c r="H586" s="16" t="str">
        <f aca="true">IF(OR($A586="",$B586="",$C586="",$C586&lt;$B586),"",IF(MIN($C586,Einstellungen!$B$4)&lt;MAX($B586,Einstellungen!$B$3),0,IFERROR(SUMPRODUCT(--(MOD(OFFSET(Konflikt!$G$4,MATCH($A586,Team!$A$5:$A$64,0),MAX($B586,Einstellungen!$B$3)-Einstellungen!$B$3,1,MIN($C586,Einstellungen!$B$4)-MAX($B586,Einstellungen!$B$3)+1),2)=1)),"?")))</f>
        <v/>
      </c>
      <c r="I586" s="16" t="str">
        <f aca="true">IF(OR($A586="",$B586="",$C586="",$C586&lt;$B586),"",IF(MIN($C586,Einstellungen!$B$4)&lt;MAX($B586,Einstellungen!$B$3),0,IFERROR(SUMPRODUCT(--(OFFSET(Konflikt!$G$4,MATCH($A586,Team!$A$5:$A$64,0),MAX($B586,Einstellungen!$B$3)-Einstellungen!$B$3,1,MIN($C586,Einstellungen!$B$4)-MAX($B586,Einstellungen!$B$3)+1)&gt;=2)),"?")))</f>
        <v/>
      </c>
      <c r="J586" s="15" t="str">
        <f aca="false">IF($A586="","",IF(OR($B586="",$C586=""),"Von und Bis eintragen",IF($C586&lt;$B586,"Bis liegt vor Von",IF(ISNA(MATCH($A586,Team!$A$5:$A$64,0)),"Name fehlt im Blatt Team",IF(N($H586)+N($I586)&gt;0,"Engpass – bitte absprechen",IF(OR($B586&lt;Einstellungen!$B$3,$C586&gt;Einstellungen!$B$4),"Teils außerhalb des Planungszeitraums","ok"))))))</f>
        <v/>
      </c>
    </row>
    <row r="587" customFormat="false" ht="15" hidden="false" customHeight="false" outlineLevel="0" collapsed="false">
      <c r="A587" s="11"/>
      <c r="B587" s="7"/>
      <c r="C587" s="7"/>
      <c r="D587" s="11"/>
      <c r="E587" s="11"/>
      <c r="F587" s="15" t="str">
        <f aca="false">IF($A587="","",IFERROR(INDEX(Team!$B$5:$B$64,MATCH($A587,Team!$A$5:$A$64,0)),"?"))</f>
        <v/>
      </c>
      <c r="G587" s="16" t="str">
        <f aca="false">IF(OR($A587="",$B587="",$C587="",$C587&lt;$B587),"",NETWORKDAYS($B587,$C587,Einstellungen!$I$7:$I$40))</f>
        <v/>
      </c>
      <c r="H587" s="16" t="str">
        <f aca="true">IF(OR($A587="",$B587="",$C587="",$C587&lt;$B587),"",IF(MIN($C587,Einstellungen!$B$4)&lt;MAX($B587,Einstellungen!$B$3),0,IFERROR(SUMPRODUCT(--(MOD(OFFSET(Konflikt!$G$4,MATCH($A587,Team!$A$5:$A$64,0),MAX($B587,Einstellungen!$B$3)-Einstellungen!$B$3,1,MIN($C587,Einstellungen!$B$4)-MAX($B587,Einstellungen!$B$3)+1),2)=1)),"?")))</f>
        <v/>
      </c>
      <c r="I587" s="16" t="str">
        <f aca="true">IF(OR($A587="",$B587="",$C587="",$C587&lt;$B587),"",IF(MIN($C587,Einstellungen!$B$4)&lt;MAX($B587,Einstellungen!$B$3),0,IFERROR(SUMPRODUCT(--(OFFSET(Konflikt!$G$4,MATCH($A587,Team!$A$5:$A$64,0),MAX($B587,Einstellungen!$B$3)-Einstellungen!$B$3,1,MIN($C587,Einstellungen!$B$4)-MAX($B587,Einstellungen!$B$3)+1)&gt;=2)),"?")))</f>
        <v/>
      </c>
      <c r="J587" s="15" t="str">
        <f aca="false">IF($A587="","",IF(OR($B587="",$C587=""),"Von und Bis eintragen",IF($C587&lt;$B587,"Bis liegt vor Von",IF(ISNA(MATCH($A587,Team!$A$5:$A$64,0)),"Name fehlt im Blatt Team",IF(N($H587)+N($I587)&gt;0,"Engpass – bitte absprechen",IF(OR($B587&lt;Einstellungen!$B$3,$C587&gt;Einstellungen!$B$4),"Teils außerhalb des Planungszeitraums","ok"))))))</f>
        <v/>
      </c>
    </row>
    <row r="588" customFormat="false" ht="15" hidden="false" customHeight="false" outlineLevel="0" collapsed="false">
      <c r="A588" s="11"/>
      <c r="B588" s="7"/>
      <c r="C588" s="7"/>
      <c r="D588" s="11"/>
      <c r="E588" s="11"/>
      <c r="F588" s="15" t="str">
        <f aca="false">IF($A588="","",IFERROR(INDEX(Team!$B$5:$B$64,MATCH($A588,Team!$A$5:$A$64,0)),"?"))</f>
        <v/>
      </c>
      <c r="G588" s="16" t="str">
        <f aca="false">IF(OR($A588="",$B588="",$C588="",$C588&lt;$B588),"",NETWORKDAYS($B588,$C588,Einstellungen!$I$7:$I$40))</f>
        <v/>
      </c>
      <c r="H588" s="16" t="str">
        <f aca="true">IF(OR($A588="",$B588="",$C588="",$C588&lt;$B588),"",IF(MIN($C588,Einstellungen!$B$4)&lt;MAX($B588,Einstellungen!$B$3),0,IFERROR(SUMPRODUCT(--(MOD(OFFSET(Konflikt!$G$4,MATCH($A588,Team!$A$5:$A$64,0),MAX($B588,Einstellungen!$B$3)-Einstellungen!$B$3,1,MIN($C588,Einstellungen!$B$4)-MAX($B588,Einstellungen!$B$3)+1),2)=1)),"?")))</f>
        <v/>
      </c>
      <c r="I588" s="16" t="str">
        <f aca="true">IF(OR($A588="",$B588="",$C588="",$C588&lt;$B588),"",IF(MIN($C588,Einstellungen!$B$4)&lt;MAX($B588,Einstellungen!$B$3),0,IFERROR(SUMPRODUCT(--(OFFSET(Konflikt!$G$4,MATCH($A588,Team!$A$5:$A$64,0),MAX($B588,Einstellungen!$B$3)-Einstellungen!$B$3,1,MIN($C588,Einstellungen!$B$4)-MAX($B588,Einstellungen!$B$3)+1)&gt;=2)),"?")))</f>
        <v/>
      </c>
      <c r="J588" s="15" t="str">
        <f aca="false">IF($A588="","",IF(OR($B588="",$C588=""),"Von und Bis eintragen",IF($C588&lt;$B588,"Bis liegt vor Von",IF(ISNA(MATCH($A588,Team!$A$5:$A$64,0)),"Name fehlt im Blatt Team",IF(N($H588)+N($I588)&gt;0,"Engpass – bitte absprechen",IF(OR($B588&lt;Einstellungen!$B$3,$C588&gt;Einstellungen!$B$4),"Teils außerhalb des Planungszeitraums","ok"))))))</f>
        <v/>
      </c>
    </row>
    <row r="589" customFormat="false" ht="15" hidden="false" customHeight="false" outlineLevel="0" collapsed="false">
      <c r="A589" s="11"/>
      <c r="B589" s="7"/>
      <c r="C589" s="7"/>
      <c r="D589" s="11"/>
      <c r="E589" s="11"/>
      <c r="F589" s="15" t="str">
        <f aca="false">IF($A589="","",IFERROR(INDEX(Team!$B$5:$B$64,MATCH($A589,Team!$A$5:$A$64,0)),"?"))</f>
        <v/>
      </c>
      <c r="G589" s="16" t="str">
        <f aca="false">IF(OR($A589="",$B589="",$C589="",$C589&lt;$B589),"",NETWORKDAYS($B589,$C589,Einstellungen!$I$7:$I$40))</f>
        <v/>
      </c>
      <c r="H589" s="16" t="str">
        <f aca="true">IF(OR($A589="",$B589="",$C589="",$C589&lt;$B589),"",IF(MIN($C589,Einstellungen!$B$4)&lt;MAX($B589,Einstellungen!$B$3),0,IFERROR(SUMPRODUCT(--(MOD(OFFSET(Konflikt!$G$4,MATCH($A589,Team!$A$5:$A$64,0),MAX($B589,Einstellungen!$B$3)-Einstellungen!$B$3,1,MIN($C589,Einstellungen!$B$4)-MAX($B589,Einstellungen!$B$3)+1),2)=1)),"?")))</f>
        <v/>
      </c>
      <c r="I589" s="16" t="str">
        <f aca="true">IF(OR($A589="",$B589="",$C589="",$C589&lt;$B589),"",IF(MIN($C589,Einstellungen!$B$4)&lt;MAX($B589,Einstellungen!$B$3),0,IFERROR(SUMPRODUCT(--(OFFSET(Konflikt!$G$4,MATCH($A589,Team!$A$5:$A$64,0),MAX($B589,Einstellungen!$B$3)-Einstellungen!$B$3,1,MIN($C589,Einstellungen!$B$4)-MAX($B589,Einstellungen!$B$3)+1)&gt;=2)),"?")))</f>
        <v/>
      </c>
      <c r="J589" s="15" t="str">
        <f aca="false">IF($A589="","",IF(OR($B589="",$C589=""),"Von und Bis eintragen",IF($C589&lt;$B589,"Bis liegt vor Von",IF(ISNA(MATCH($A589,Team!$A$5:$A$64,0)),"Name fehlt im Blatt Team",IF(N($H589)+N($I589)&gt;0,"Engpass – bitte absprechen",IF(OR($B589&lt;Einstellungen!$B$3,$C589&gt;Einstellungen!$B$4),"Teils außerhalb des Planungszeitraums","ok"))))))</f>
        <v/>
      </c>
    </row>
    <row r="590" customFormat="false" ht="15" hidden="false" customHeight="false" outlineLevel="0" collapsed="false">
      <c r="A590" s="11"/>
      <c r="B590" s="7"/>
      <c r="C590" s="7"/>
      <c r="D590" s="11"/>
      <c r="E590" s="11"/>
      <c r="F590" s="15" t="str">
        <f aca="false">IF($A590="","",IFERROR(INDEX(Team!$B$5:$B$64,MATCH($A590,Team!$A$5:$A$64,0)),"?"))</f>
        <v/>
      </c>
      <c r="G590" s="16" t="str">
        <f aca="false">IF(OR($A590="",$B590="",$C590="",$C590&lt;$B590),"",NETWORKDAYS($B590,$C590,Einstellungen!$I$7:$I$40))</f>
        <v/>
      </c>
      <c r="H590" s="16" t="str">
        <f aca="true">IF(OR($A590="",$B590="",$C590="",$C590&lt;$B590),"",IF(MIN($C590,Einstellungen!$B$4)&lt;MAX($B590,Einstellungen!$B$3),0,IFERROR(SUMPRODUCT(--(MOD(OFFSET(Konflikt!$G$4,MATCH($A590,Team!$A$5:$A$64,0),MAX($B590,Einstellungen!$B$3)-Einstellungen!$B$3,1,MIN($C590,Einstellungen!$B$4)-MAX($B590,Einstellungen!$B$3)+1),2)=1)),"?")))</f>
        <v/>
      </c>
      <c r="I590" s="16" t="str">
        <f aca="true">IF(OR($A590="",$B590="",$C590="",$C590&lt;$B590),"",IF(MIN($C590,Einstellungen!$B$4)&lt;MAX($B590,Einstellungen!$B$3),0,IFERROR(SUMPRODUCT(--(OFFSET(Konflikt!$G$4,MATCH($A590,Team!$A$5:$A$64,0),MAX($B590,Einstellungen!$B$3)-Einstellungen!$B$3,1,MIN($C590,Einstellungen!$B$4)-MAX($B590,Einstellungen!$B$3)+1)&gt;=2)),"?")))</f>
        <v/>
      </c>
      <c r="J590" s="15" t="str">
        <f aca="false">IF($A590="","",IF(OR($B590="",$C590=""),"Von und Bis eintragen",IF($C590&lt;$B590,"Bis liegt vor Von",IF(ISNA(MATCH($A590,Team!$A$5:$A$64,0)),"Name fehlt im Blatt Team",IF(N($H590)+N($I590)&gt;0,"Engpass – bitte absprechen",IF(OR($B590&lt;Einstellungen!$B$3,$C590&gt;Einstellungen!$B$4),"Teils außerhalb des Planungszeitraums","ok"))))))</f>
        <v/>
      </c>
    </row>
    <row r="591" customFormat="false" ht="15" hidden="false" customHeight="false" outlineLevel="0" collapsed="false">
      <c r="A591" s="11"/>
      <c r="B591" s="7"/>
      <c r="C591" s="7"/>
      <c r="D591" s="11"/>
      <c r="E591" s="11"/>
      <c r="F591" s="15" t="str">
        <f aca="false">IF($A591="","",IFERROR(INDEX(Team!$B$5:$B$64,MATCH($A591,Team!$A$5:$A$64,0)),"?"))</f>
        <v/>
      </c>
      <c r="G591" s="16" t="str">
        <f aca="false">IF(OR($A591="",$B591="",$C591="",$C591&lt;$B591),"",NETWORKDAYS($B591,$C591,Einstellungen!$I$7:$I$40))</f>
        <v/>
      </c>
      <c r="H591" s="16" t="str">
        <f aca="true">IF(OR($A591="",$B591="",$C591="",$C591&lt;$B591),"",IF(MIN($C591,Einstellungen!$B$4)&lt;MAX($B591,Einstellungen!$B$3),0,IFERROR(SUMPRODUCT(--(MOD(OFFSET(Konflikt!$G$4,MATCH($A591,Team!$A$5:$A$64,0),MAX($B591,Einstellungen!$B$3)-Einstellungen!$B$3,1,MIN($C591,Einstellungen!$B$4)-MAX($B591,Einstellungen!$B$3)+1),2)=1)),"?")))</f>
        <v/>
      </c>
      <c r="I591" s="16" t="str">
        <f aca="true">IF(OR($A591="",$B591="",$C591="",$C591&lt;$B591),"",IF(MIN($C591,Einstellungen!$B$4)&lt;MAX($B591,Einstellungen!$B$3),0,IFERROR(SUMPRODUCT(--(OFFSET(Konflikt!$G$4,MATCH($A591,Team!$A$5:$A$64,0),MAX($B591,Einstellungen!$B$3)-Einstellungen!$B$3,1,MIN($C591,Einstellungen!$B$4)-MAX($B591,Einstellungen!$B$3)+1)&gt;=2)),"?")))</f>
        <v/>
      </c>
      <c r="J591" s="15" t="str">
        <f aca="false">IF($A591="","",IF(OR($B591="",$C591=""),"Von und Bis eintragen",IF($C591&lt;$B591,"Bis liegt vor Von",IF(ISNA(MATCH($A591,Team!$A$5:$A$64,0)),"Name fehlt im Blatt Team",IF(N($H591)+N($I591)&gt;0,"Engpass – bitte absprechen",IF(OR($B591&lt;Einstellungen!$B$3,$C591&gt;Einstellungen!$B$4),"Teils außerhalb des Planungszeitraums","ok"))))))</f>
        <v/>
      </c>
    </row>
    <row r="592" customFormat="false" ht="15" hidden="false" customHeight="false" outlineLevel="0" collapsed="false">
      <c r="A592" s="11"/>
      <c r="B592" s="7"/>
      <c r="C592" s="7"/>
      <c r="D592" s="11"/>
      <c r="E592" s="11"/>
      <c r="F592" s="15" t="str">
        <f aca="false">IF($A592="","",IFERROR(INDEX(Team!$B$5:$B$64,MATCH($A592,Team!$A$5:$A$64,0)),"?"))</f>
        <v/>
      </c>
      <c r="G592" s="16" t="str">
        <f aca="false">IF(OR($A592="",$B592="",$C592="",$C592&lt;$B592),"",NETWORKDAYS($B592,$C592,Einstellungen!$I$7:$I$40))</f>
        <v/>
      </c>
      <c r="H592" s="16" t="str">
        <f aca="true">IF(OR($A592="",$B592="",$C592="",$C592&lt;$B592),"",IF(MIN($C592,Einstellungen!$B$4)&lt;MAX($B592,Einstellungen!$B$3),0,IFERROR(SUMPRODUCT(--(MOD(OFFSET(Konflikt!$G$4,MATCH($A592,Team!$A$5:$A$64,0),MAX($B592,Einstellungen!$B$3)-Einstellungen!$B$3,1,MIN($C592,Einstellungen!$B$4)-MAX($B592,Einstellungen!$B$3)+1),2)=1)),"?")))</f>
        <v/>
      </c>
      <c r="I592" s="16" t="str">
        <f aca="true">IF(OR($A592="",$B592="",$C592="",$C592&lt;$B592),"",IF(MIN($C592,Einstellungen!$B$4)&lt;MAX($B592,Einstellungen!$B$3),0,IFERROR(SUMPRODUCT(--(OFFSET(Konflikt!$G$4,MATCH($A592,Team!$A$5:$A$64,0),MAX($B592,Einstellungen!$B$3)-Einstellungen!$B$3,1,MIN($C592,Einstellungen!$B$4)-MAX($B592,Einstellungen!$B$3)+1)&gt;=2)),"?")))</f>
        <v/>
      </c>
      <c r="J592" s="15" t="str">
        <f aca="false">IF($A592="","",IF(OR($B592="",$C592=""),"Von und Bis eintragen",IF($C592&lt;$B592,"Bis liegt vor Von",IF(ISNA(MATCH($A592,Team!$A$5:$A$64,0)),"Name fehlt im Blatt Team",IF(N($H592)+N($I592)&gt;0,"Engpass – bitte absprechen",IF(OR($B592&lt;Einstellungen!$B$3,$C592&gt;Einstellungen!$B$4),"Teils außerhalb des Planungszeitraums","ok"))))))</f>
        <v/>
      </c>
    </row>
    <row r="593" customFormat="false" ht="15" hidden="false" customHeight="false" outlineLevel="0" collapsed="false">
      <c r="A593" s="11"/>
      <c r="B593" s="7"/>
      <c r="C593" s="7"/>
      <c r="D593" s="11"/>
      <c r="E593" s="11"/>
      <c r="F593" s="15" t="str">
        <f aca="false">IF($A593="","",IFERROR(INDEX(Team!$B$5:$B$64,MATCH($A593,Team!$A$5:$A$64,0)),"?"))</f>
        <v/>
      </c>
      <c r="G593" s="16" t="str">
        <f aca="false">IF(OR($A593="",$B593="",$C593="",$C593&lt;$B593),"",NETWORKDAYS($B593,$C593,Einstellungen!$I$7:$I$40))</f>
        <v/>
      </c>
      <c r="H593" s="16" t="str">
        <f aca="true">IF(OR($A593="",$B593="",$C593="",$C593&lt;$B593),"",IF(MIN($C593,Einstellungen!$B$4)&lt;MAX($B593,Einstellungen!$B$3),0,IFERROR(SUMPRODUCT(--(MOD(OFFSET(Konflikt!$G$4,MATCH($A593,Team!$A$5:$A$64,0),MAX($B593,Einstellungen!$B$3)-Einstellungen!$B$3,1,MIN($C593,Einstellungen!$B$4)-MAX($B593,Einstellungen!$B$3)+1),2)=1)),"?")))</f>
        <v/>
      </c>
      <c r="I593" s="16" t="str">
        <f aca="true">IF(OR($A593="",$B593="",$C593="",$C593&lt;$B593),"",IF(MIN($C593,Einstellungen!$B$4)&lt;MAX($B593,Einstellungen!$B$3),0,IFERROR(SUMPRODUCT(--(OFFSET(Konflikt!$G$4,MATCH($A593,Team!$A$5:$A$64,0),MAX($B593,Einstellungen!$B$3)-Einstellungen!$B$3,1,MIN($C593,Einstellungen!$B$4)-MAX($B593,Einstellungen!$B$3)+1)&gt;=2)),"?")))</f>
        <v/>
      </c>
      <c r="J593" s="15" t="str">
        <f aca="false">IF($A593="","",IF(OR($B593="",$C593=""),"Von und Bis eintragen",IF($C593&lt;$B593,"Bis liegt vor Von",IF(ISNA(MATCH($A593,Team!$A$5:$A$64,0)),"Name fehlt im Blatt Team",IF(N($H593)+N($I593)&gt;0,"Engpass – bitte absprechen",IF(OR($B593&lt;Einstellungen!$B$3,$C593&gt;Einstellungen!$B$4),"Teils außerhalb des Planungszeitraums","ok"))))))</f>
        <v/>
      </c>
    </row>
    <row r="594" customFormat="false" ht="15" hidden="false" customHeight="false" outlineLevel="0" collapsed="false">
      <c r="A594" s="11"/>
      <c r="B594" s="7"/>
      <c r="C594" s="7"/>
      <c r="D594" s="11"/>
      <c r="E594" s="11"/>
      <c r="F594" s="15" t="str">
        <f aca="false">IF($A594="","",IFERROR(INDEX(Team!$B$5:$B$64,MATCH($A594,Team!$A$5:$A$64,0)),"?"))</f>
        <v/>
      </c>
      <c r="G594" s="16" t="str">
        <f aca="false">IF(OR($A594="",$B594="",$C594="",$C594&lt;$B594),"",NETWORKDAYS($B594,$C594,Einstellungen!$I$7:$I$40))</f>
        <v/>
      </c>
      <c r="H594" s="16" t="str">
        <f aca="true">IF(OR($A594="",$B594="",$C594="",$C594&lt;$B594),"",IF(MIN($C594,Einstellungen!$B$4)&lt;MAX($B594,Einstellungen!$B$3),0,IFERROR(SUMPRODUCT(--(MOD(OFFSET(Konflikt!$G$4,MATCH($A594,Team!$A$5:$A$64,0),MAX($B594,Einstellungen!$B$3)-Einstellungen!$B$3,1,MIN($C594,Einstellungen!$B$4)-MAX($B594,Einstellungen!$B$3)+1),2)=1)),"?")))</f>
        <v/>
      </c>
      <c r="I594" s="16" t="str">
        <f aca="true">IF(OR($A594="",$B594="",$C594="",$C594&lt;$B594),"",IF(MIN($C594,Einstellungen!$B$4)&lt;MAX($B594,Einstellungen!$B$3),0,IFERROR(SUMPRODUCT(--(OFFSET(Konflikt!$G$4,MATCH($A594,Team!$A$5:$A$64,0),MAX($B594,Einstellungen!$B$3)-Einstellungen!$B$3,1,MIN($C594,Einstellungen!$B$4)-MAX($B594,Einstellungen!$B$3)+1)&gt;=2)),"?")))</f>
        <v/>
      </c>
      <c r="J594" s="15" t="str">
        <f aca="false">IF($A594="","",IF(OR($B594="",$C594=""),"Von und Bis eintragen",IF($C594&lt;$B594,"Bis liegt vor Von",IF(ISNA(MATCH($A594,Team!$A$5:$A$64,0)),"Name fehlt im Blatt Team",IF(N($H594)+N($I594)&gt;0,"Engpass – bitte absprechen",IF(OR($B594&lt;Einstellungen!$B$3,$C594&gt;Einstellungen!$B$4),"Teils außerhalb des Planungszeitraums","ok"))))))</f>
        <v/>
      </c>
    </row>
    <row r="595" customFormat="false" ht="15" hidden="false" customHeight="false" outlineLevel="0" collapsed="false">
      <c r="A595" s="11"/>
      <c r="B595" s="7"/>
      <c r="C595" s="7"/>
      <c r="D595" s="11"/>
      <c r="E595" s="11"/>
      <c r="F595" s="15" t="str">
        <f aca="false">IF($A595="","",IFERROR(INDEX(Team!$B$5:$B$64,MATCH($A595,Team!$A$5:$A$64,0)),"?"))</f>
        <v/>
      </c>
      <c r="G595" s="16" t="str">
        <f aca="false">IF(OR($A595="",$B595="",$C595="",$C595&lt;$B595),"",NETWORKDAYS($B595,$C595,Einstellungen!$I$7:$I$40))</f>
        <v/>
      </c>
      <c r="H595" s="16" t="str">
        <f aca="true">IF(OR($A595="",$B595="",$C595="",$C595&lt;$B595),"",IF(MIN($C595,Einstellungen!$B$4)&lt;MAX($B595,Einstellungen!$B$3),0,IFERROR(SUMPRODUCT(--(MOD(OFFSET(Konflikt!$G$4,MATCH($A595,Team!$A$5:$A$64,0),MAX($B595,Einstellungen!$B$3)-Einstellungen!$B$3,1,MIN($C595,Einstellungen!$B$4)-MAX($B595,Einstellungen!$B$3)+1),2)=1)),"?")))</f>
        <v/>
      </c>
      <c r="I595" s="16" t="str">
        <f aca="true">IF(OR($A595="",$B595="",$C595="",$C595&lt;$B595),"",IF(MIN($C595,Einstellungen!$B$4)&lt;MAX($B595,Einstellungen!$B$3),0,IFERROR(SUMPRODUCT(--(OFFSET(Konflikt!$G$4,MATCH($A595,Team!$A$5:$A$64,0),MAX($B595,Einstellungen!$B$3)-Einstellungen!$B$3,1,MIN($C595,Einstellungen!$B$4)-MAX($B595,Einstellungen!$B$3)+1)&gt;=2)),"?")))</f>
        <v/>
      </c>
      <c r="J595" s="15" t="str">
        <f aca="false">IF($A595="","",IF(OR($B595="",$C595=""),"Von und Bis eintragen",IF($C595&lt;$B595,"Bis liegt vor Von",IF(ISNA(MATCH($A595,Team!$A$5:$A$64,0)),"Name fehlt im Blatt Team",IF(N($H595)+N($I595)&gt;0,"Engpass – bitte absprechen",IF(OR($B595&lt;Einstellungen!$B$3,$C595&gt;Einstellungen!$B$4),"Teils außerhalb des Planungszeitraums","ok"))))))</f>
        <v/>
      </c>
    </row>
    <row r="596" customFormat="false" ht="15" hidden="false" customHeight="false" outlineLevel="0" collapsed="false">
      <c r="A596" s="11"/>
      <c r="B596" s="7"/>
      <c r="C596" s="7"/>
      <c r="D596" s="11"/>
      <c r="E596" s="11"/>
      <c r="F596" s="15" t="str">
        <f aca="false">IF($A596="","",IFERROR(INDEX(Team!$B$5:$B$64,MATCH($A596,Team!$A$5:$A$64,0)),"?"))</f>
        <v/>
      </c>
      <c r="G596" s="16" t="str">
        <f aca="false">IF(OR($A596="",$B596="",$C596="",$C596&lt;$B596),"",NETWORKDAYS($B596,$C596,Einstellungen!$I$7:$I$40))</f>
        <v/>
      </c>
      <c r="H596" s="16" t="str">
        <f aca="true">IF(OR($A596="",$B596="",$C596="",$C596&lt;$B596),"",IF(MIN($C596,Einstellungen!$B$4)&lt;MAX($B596,Einstellungen!$B$3),0,IFERROR(SUMPRODUCT(--(MOD(OFFSET(Konflikt!$G$4,MATCH($A596,Team!$A$5:$A$64,0),MAX($B596,Einstellungen!$B$3)-Einstellungen!$B$3,1,MIN($C596,Einstellungen!$B$4)-MAX($B596,Einstellungen!$B$3)+1),2)=1)),"?")))</f>
        <v/>
      </c>
      <c r="I596" s="16" t="str">
        <f aca="true">IF(OR($A596="",$B596="",$C596="",$C596&lt;$B596),"",IF(MIN($C596,Einstellungen!$B$4)&lt;MAX($B596,Einstellungen!$B$3),0,IFERROR(SUMPRODUCT(--(OFFSET(Konflikt!$G$4,MATCH($A596,Team!$A$5:$A$64,0),MAX($B596,Einstellungen!$B$3)-Einstellungen!$B$3,1,MIN($C596,Einstellungen!$B$4)-MAX($B596,Einstellungen!$B$3)+1)&gt;=2)),"?")))</f>
        <v/>
      </c>
      <c r="J596" s="15" t="str">
        <f aca="false">IF($A596="","",IF(OR($B596="",$C596=""),"Von und Bis eintragen",IF($C596&lt;$B596,"Bis liegt vor Von",IF(ISNA(MATCH($A596,Team!$A$5:$A$64,0)),"Name fehlt im Blatt Team",IF(N($H596)+N($I596)&gt;0,"Engpass – bitte absprechen",IF(OR($B596&lt;Einstellungen!$B$3,$C596&gt;Einstellungen!$B$4),"Teils außerhalb des Planungszeitraums","ok"))))))</f>
        <v/>
      </c>
    </row>
    <row r="597" customFormat="false" ht="15" hidden="false" customHeight="false" outlineLevel="0" collapsed="false">
      <c r="A597" s="11"/>
      <c r="B597" s="7"/>
      <c r="C597" s="7"/>
      <c r="D597" s="11"/>
      <c r="E597" s="11"/>
      <c r="F597" s="15" t="str">
        <f aca="false">IF($A597="","",IFERROR(INDEX(Team!$B$5:$B$64,MATCH($A597,Team!$A$5:$A$64,0)),"?"))</f>
        <v/>
      </c>
      <c r="G597" s="16" t="str">
        <f aca="false">IF(OR($A597="",$B597="",$C597="",$C597&lt;$B597),"",NETWORKDAYS($B597,$C597,Einstellungen!$I$7:$I$40))</f>
        <v/>
      </c>
      <c r="H597" s="16" t="str">
        <f aca="true">IF(OR($A597="",$B597="",$C597="",$C597&lt;$B597),"",IF(MIN($C597,Einstellungen!$B$4)&lt;MAX($B597,Einstellungen!$B$3),0,IFERROR(SUMPRODUCT(--(MOD(OFFSET(Konflikt!$G$4,MATCH($A597,Team!$A$5:$A$64,0),MAX($B597,Einstellungen!$B$3)-Einstellungen!$B$3,1,MIN($C597,Einstellungen!$B$4)-MAX($B597,Einstellungen!$B$3)+1),2)=1)),"?")))</f>
        <v/>
      </c>
      <c r="I597" s="16" t="str">
        <f aca="true">IF(OR($A597="",$B597="",$C597="",$C597&lt;$B597),"",IF(MIN($C597,Einstellungen!$B$4)&lt;MAX($B597,Einstellungen!$B$3),0,IFERROR(SUMPRODUCT(--(OFFSET(Konflikt!$G$4,MATCH($A597,Team!$A$5:$A$64,0),MAX($B597,Einstellungen!$B$3)-Einstellungen!$B$3,1,MIN($C597,Einstellungen!$B$4)-MAX($B597,Einstellungen!$B$3)+1)&gt;=2)),"?")))</f>
        <v/>
      </c>
      <c r="J597" s="15" t="str">
        <f aca="false">IF($A597="","",IF(OR($B597="",$C597=""),"Von und Bis eintragen",IF($C597&lt;$B597,"Bis liegt vor Von",IF(ISNA(MATCH($A597,Team!$A$5:$A$64,0)),"Name fehlt im Blatt Team",IF(N($H597)+N($I597)&gt;0,"Engpass – bitte absprechen",IF(OR($B597&lt;Einstellungen!$B$3,$C597&gt;Einstellungen!$B$4),"Teils außerhalb des Planungszeitraums","ok"))))))</f>
        <v/>
      </c>
    </row>
    <row r="598" customFormat="false" ht="15" hidden="false" customHeight="false" outlineLevel="0" collapsed="false">
      <c r="A598" s="11"/>
      <c r="B598" s="7"/>
      <c r="C598" s="7"/>
      <c r="D598" s="11"/>
      <c r="E598" s="11"/>
      <c r="F598" s="15" t="str">
        <f aca="false">IF($A598="","",IFERROR(INDEX(Team!$B$5:$B$64,MATCH($A598,Team!$A$5:$A$64,0)),"?"))</f>
        <v/>
      </c>
      <c r="G598" s="16" t="str">
        <f aca="false">IF(OR($A598="",$B598="",$C598="",$C598&lt;$B598),"",NETWORKDAYS($B598,$C598,Einstellungen!$I$7:$I$40))</f>
        <v/>
      </c>
      <c r="H598" s="16" t="str">
        <f aca="true">IF(OR($A598="",$B598="",$C598="",$C598&lt;$B598),"",IF(MIN($C598,Einstellungen!$B$4)&lt;MAX($B598,Einstellungen!$B$3),0,IFERROR(SUMPRODUCT(--(MOD(OFFSET(Konflikt!$G$4,MATCH($A598,Team!$A$5:$A$64,0),MAX($B598,Einstellungen!$B$3)-Einstellungen!$B$3,1,MIN($C598,Einstellungen!$B$4)-MAX($B598,Einstellungen!$B$3)+1),2)=1)),"?")))</f>
        <v/>
      </c>
      <c r="I598" s="16" t="str">
        <f aca="true">IF(OR($A598="",$B598="",$C598="",$C598&lt;$B598),"",IF(MIN($C598,Einstellungen!$B$4)&lt;MAX($B598,Einstellungen!$B$3),0,IFERROR(SUMPRODUCT(--(OFFSET(Konflikt!$G$4,MATCH($A598,Team!$A$5:$A$64,0),MAX($B598,Einstellungen!$B$3)-Einstellungen!$B$3,1,MIN($C598,Einstellungen!$B$4)-MAX($B598,Einstellungen!$B$3)+1)&gt;=2)),"?")))</f>
        <v/>
      </c>
      <c r="J598" s="15" t="str">
        <f aca="false">IF($A598="","",IF(OR($B598="",$C598=""),"Von und Bis eintragen",IF($C598&lt;$B598,"Bis liegt vor Von",IF(ISNA(MATCH($A598,Team!$A$5:$A$64,0)),"Name fehlt im Blatt Team",IF(N($H598)+N($I598)&gt;0,"Engpass – bitte absprechen",IF(OR($B598&lt;Einstellungen!$B$3,$C598&gt;Einstellungen!$B$4),"Teils außerhalb des Planungszeitraums","ok"))))))</f>
        <v/>
      </c>
    </row>
    <row r="599" customFormat="false" ht="15" hidden="false" customHeight="false" outlineLevel="0" collapsed="false">
      <c r="A599" s="11"/>
      <c r="B599" s="7"/>
      <c r="C599" s="7"/>
      <c r="D599" s="11"/>
      <c r="E599" s="11"/>
      <c r="F599" s="15" t="str">
        <f aca="false">IF($A599="","",IFERROR(INDEX(Team!$B$5:$B$64,MATCH($A599,Team!$A$5:$A$64,0)),"?"))</f>
        <v/>
      </c>
      <c r="G599" s="16" t="str">
        <f aca="false">IF(OR($A599="",$B599="",$C599="",$C599&lt;$B599),"",NETWORKDAYS($B599,$C599,Einstellungen!$I$7:$I$40))</f>
        <v/>
      </c>
      <c r="H599" s="16" t="str">
        <f aca="true">IF(OR($A599="",$B599="",$C599="",$C599&lt;$B599),"",IF(MIN($C599,Einstellungen!$B$4)&lt;MAX($B599,Einstellungen!$B$3),0,IFERROR(SUMPRODUCT(--(MOD(OFFSET(Konflikt!$G$4,MATCH($A599,Team!$A$5:$A$64,0),MAX($B599,Einstellungen!$B$3)-Einstellungen!$B$3,1,MIN($C599,Einstellungen!$B$4)-MAX($B599,Einstellungen!$B$3)+1),2)=1)),"?")))</f>
        <v/>
      </c>
      <c r="I599" s="16" t="str">
        <f aca="true">IF(OR($A599="",$B599="",$C599="",$C599&lt;$B599),"",IF(MIN($C599,Einstellungen!$B$4)&lt;MAX($B599,Einstellungen!$B$3),0,IFERROR(SUMPRODUCT(--(OFFSET(Konflikt!$G$4,MATCH($A599,Team!$A$5:$A$64,0),MAX($B599,Einstellungen!$B$3)-Einstellungen!$B$3,1,MIN($C599,Einstellungen!$B$4)-MAX($B599,Einstellungen!$B$3)+1)&gt;=2)),"?")))</f>
        <v/>
      </c>
      <c r="J599" s="15" t="str">
        <f aca="false">IF($A599="","",IF(OR($B599="",$C599=""),"Von und Bis eintragen",IF($C599&lt;$B599,"Bis liegt vor Von",IF(ISNA(MATCH($A599,Team!$A$5:$A$64,0)),"Name fehlt im Blatt Team",IF(N($H599)+N($I599)&gt;0,"Engpass – bitte absprechen",IF(OR($B599&lt;Einstellungen!$B$3,$C599&gt;Einstellungen!$B$4),"Teils außerhalb des Planungszeitraums","ok"))))))</f>
        <v/>
      </c>
    </row>
    <row r="600" customFormat="false" ht="15" hidden="false" customHeight="false" outlineLevel="0" collapsed="false">
      <c r="A600" s="11"/>
      <c r="B600" s="7"/>
      <c r="C600" s="7"/>
      <c r="D600" s="11"/>
      <c r="E600" s="11"/>
      <c r="F600" s="15" t="str">
        <f aca="false">IF($A600="","",IFERROR(INDEX(Team!$B$5:$B$64,MATCH($A600,Team!$A$5:$A$64,0)),"?"))</f>
        <v/>
      </c>
      <c r="G600" s="16" t="str">
        <f aca="false">IF(OR($A600="",$B600="",$C600="",$C600&lt;$B600),"",NETWORKDAYS($B600,$C600,Einstellungen!$I$7:$I$40))</f>
        <v/>
      </c>
      <c r="H600" s="16" t="str">
        <f aca="true">IF(OR($A600="",$B600="",$C600="",$C600&lt;$B600),"",IF(MIN($C600,Einstellungen!$B$4)&lt;MAX($B600,Einstellungen!$B$3),0,IFERROR(SUMPRODUCT(--(MOD(OFFSET(Konflikt!$G$4,MATCH($A600,Team!$A$5:$A$64,0),MAX($B600,Einstellungen!$B$3)-Einstellungen!$B$3,1,MIN($C600,Einstellungen!$B$4)-MAX($B600,Einstellungen!$B$3)+1),2)=1)),"?")))</f>
        <v/>
      </c>
      <c r="I600" s="16" t="str">
        <f aca="true">IF(OR($A600="",$B600="",$C600="",$C600&lt;$B600),"",IF(MIN($C600,Einstellungen!$B$4)&lt;MAX($B600,Einstellungen!$B$3),0,IFERROR(SUMPRODUCT(--(OFFSET(Konflikt!$G$4,MATCH($A600,Team!$A$5:$A$64,0),MAX($B600,Einstellungen!$B$3)-Einstellungen!$B$3,1,MIN($C600,Einstellungen!$B$4)-MAX($B600,Einstellungen!$B$3)+1)&gt;=2)),"?")))</f>
        <v/>
      </c>
      <c r="J600" s="15" t="str">
        <f aca="false">IF($A600="","",IF(OR($B600="",$C600=""),"Von und Bis eintragen",IF($C600&lt;$B600,"Bis liegt vor Von",IF(ISNA(MATCH($A600,Team!$A$5:$A$64,0)),"Name fehlt im Blatt Team",IF(N($H600)+N($I600)&gt;0,"Engpass – bitte absprechen",IF(OR($B600&lt;Einstellungen!$B$3,$C600&gt;Einstellungen!$B$4),"Teils außerhalb des Planungszeitraums","ok"))))))</f>
        <v/>
      </c>
    </row>
    <row r="601" customFormat="false" ht="15" hidden="false" customHeight="false" outlineLevel="0" collapsed="false">
      <c r="A601" s="11"/>
      <c r="B601" s="7"/>
      <c r="C601" s="7"/>
      <c r="D601" s="11"/>
      <c r="E601" s="11"/>
      <c r="F601" s="15" t="str">
        <f aca="false">IF($A601="","",IFERROR(INDEX(Team!$B$5:$B$64,MATCH($A601,Team!$A$5:$A$64,0)),"?"))</f>
        <v/>
      </c>
      <c r="G601" s="16" t="str">
        <f aca="false">IF(OR($A601="",$B601="",$C601="",$C601&lt;$B601),"",NETWORKDAYS($B601,$C601,Einstellungen!$I$7:$I$40))</f>
        <v/>
      </c>
      <c r="H601" s="16" t="str">
        <f aca="true">IF(OR($A601="",$B601="",$C601="",$C601&lt;$B601),"",IF(MIN($C601,Einstellungen!$B$4)&lt;MAX($B601,Einstellungen!$B$3),0,IFERROR(SUMPRODUCT(--(MOD(OFFSET(Konflikt!$G$4,MATCH($A601,Team!$A$5:$A$64,0),MAX($B601,Einstellungen!$B$3)-Einstellungen!$B$3,1,MIN($C601,Einstellungen!$B$4)-MAX($B601,Einstellungen!$B$3)+1),2)=1)),"?")))</f>
        <v/>
      </c>
      <c r="I601" s="16" t="str">
        <f aca="true">IF(OR($A601="",$B601="",$C601="",$C601&lt;$B601),"",IF(MIN($C601,Einstellungen!$B$4)&lt;MAX($B601,Einstellungen!$B$3),0,IFERROR(SUMPRODUCT(--(OFFSET(Konflikt!$G$4,MATCH($A601,Team!$A$5:$A$64,0),MAX($B601,Einstellungen!$B$3)-Einstellungen!$B$3,1,MIN($C601,Einstellungen!$B$4)-MAX($B601,Einstellungen!$B$3)+1)&gt;=2)),"?")))</f>
        <v/>
      </c>
      <c r="J601" s="15" t="str">
        <f aca="false">IF($A601="","",IF(OR($B601="",$C601=""),"Von und Bis eintragen",IF($C601&lt;$B601,"Bis liegt vor Von",IF(ISNA(MATCH($A601,Team!$A$5:$A$64,0)),"Name fehlt im Blatt Team",IF(N($H601)+N($I601)&gt;0,"Engpass – bitte absprechen",IF(OR($B601&lt;Einstellungen!$B$3,$C601&gt;Einstellungen!$B$4),"Teils außerhalb des Planungszeitraums","ok"))))))</f>
        <v/>
      </c>
    </row>
    <row r="602" customFormat="false" ht="15" hidden="false" customHeight="false" outlineLevel="0" collapsed="false">
      <c r="A602" s="11"/>
      <c r="B602" s="7"/>
      <c r="C602" s="7"/>
      <c r="D602" s="11"/>
      <c r="E602" s="11"/>
      <c r="F602" s="15" t="str">
        <f aca="false">IF($A602="","",IFERROR(INDEX(Team!$B$5:$B$64,MATCH($A602,Team!$A$5:$A$64,0)),"?"))</f>
        <v/>
      </c>
      <c r="G602" s="16" t="str">
        <f aca="false">IF(OR($A602="",$B602="",$C602="",$C602&lt;$B602),"",NETWORKDAYS($B602,$C602,Einstellungen!$I$7:$I$40))</f>
        <v/>
      </c>
      <c r="H602" s="16" t="str">
        <f aca="true">IF(OR($A602="",$B602="",$C602="",$C602&lt;$B602),"",IF(MIN($C602,Einstellungen!$B$4)&lt;MAX($B602,Einstellungen!$B$3),0,IFERROR(SUMPRODUCT(--(MOD(OFFSET(Konflikt!$G$4,MATCH($A602,Team!$A$5:$A$64,0),MAX($B602,Einstellungen!$B$3)-Einstellungen!$B$3,1,MIN($C602,Einstellungen!$B$4)-MAX($B602,Einstellungen!$B$3)+1),2)=1)),"?")))</f>
        <v/>
      </c>
      <c r="I602" s="16" t="str">
        <f aca="true">IF(OR($A602="",$B602="",$C602="",$C602&lt;$B602),"",IF(MIN($C602,Einstellungen!$B$4)&lt;MAX($B602,Einstellungen!$B$3),0,IFERROR(SUMPRODUCT(--(OFFSET(Konflikt!$G$4,MATCH($A602,Team!$A$5:$A$64,0),MAX($B602,Einstellungen!$B$3)-Einstellungen!$B$3,1,MIN($C602,Einstellungen!$B$4)-MAX($B602,Einstellungen!$B$3)+1)&gt;=2)),"?")))</f>
        <v/>
      </c>
      <c r="J602" s="15" t="str">
        <f aca="false">IF($A602="","",IF(OR($B602="",$C602=""),"Von und Bis eintragen",IF($C602&lt;$B602,"Bis liegt vor Von",IF(ISNA(MATCH($A602,Team!$A$5:$A$64,0)),"Name fehlt im Blatt Team",IF(N($H602)+N($I602)&gt;0,"Engpass – bitte absprechen",IF(OR($B602&lt;Einstellungen!$B$3,$C602&gt;Einstellungen!$B$4),"Teils außerhalb des Planungszeitraums","ok"))))))</f>
        <v/>
      </c>
    </row>
    <row r="603" customFormat="false" ht="15" hidden="false" customHeight="false" outlineLevel="0" collapsed="false">
      <c r="A603" s="11"/>
      <c r="B603" s="7"/>
      <c r="C603" s="7"/>
      <c r="D603" s="11"/>
      <c r="E603" s="11"/>
      <c r="F603" s="15" t="str">
        <f aca="false">IF($A603="","",IFERROR(INDEX(Team!$B$5:$B$64,MATCH($A603,Team!$A$5:$A$64,0)),"?"))</f>
        <v/>
      </c>
      <c r="G603" s="16" t="str">
        <f aca="false">IF(OR($A603="",$B603="",$C603="",$C603&lt;$B603),"",NETWORKDAYS($B603,$C603,Einstellungen!$I$7:$I$40))</f>
        <v/>
      </c>
      <c r="H603" s="16" t="str">
        <f aca="true">IF(OR($A603="",$B603="",$C603="",$C603&lt;$B603),"",IF(MIN($C603,Einstellungen!$B$4)&lt;MAX($B603,Einstellungen!$B$3),0,IFERROR(SUMPRODUCT(--(MOD(OFFSET(Konflikt!$G$4,MATCH($A603,Team!$A$5:$A$64,0),MAX($B603,Einstellungen!$B$3)-Einstellungen!$B$3,1,MIN($C603,Einstellungen!$B$4)-MAX($B603,Einstellungen!$B$3)+1),2)=1)),"?")))</f>
        <v/>
      </c>
      <c r="I603" s="16" t="str">
        <f aca="true">IF(OR($A603="",$B603="",$C603="",$C603&lt;$B603),"",IF(MIN($C603,Einstellungen!$B$4)&lt;MAX($B603,Einstellungen!$B$3),0,IFERROR(SUMPRODUCT(--(OFFSET(Konflikt!$G$4,MATCH($A603,Team!$A$5:$A$64,0),MAX($B603,Einstellungen!$B$3)-Einstellungen!$B$3,1,MIN($C603,Einstellungen!$B$4)-MAX($B603,Einstellungen!$B$3)+1)&gt;=2)),"?")))</f>
        <v/>
      </c>
      <c r="J603" s="15" t="str">
        <f aca="false">IF($A603="","",IF(OR($B603="",$C603=""),"Von und Bis eintragen",IF($C603&lt;$B603,"Bis liegt vor Von",IF(ISNA(MATCH($A603,Team!$A$5:$A$64,0)),"Name fehlt im Blatt Team",IF(N($H603)+N($I603)&gt;0,"Engpass – bitte absprechen",IF(OR($B603&lt;Einstellungen!$B$3,$C603&gt;Einstellungen!$B$4),"Teils außerhalb des Planungszeitraums","ok"))))))</f>
        <v/>
      </c>
    </row>
    <row r="604" customFormat="false" ht="15" hidden="false" customHeight="false" outlineLevel="0" collapsed="false">
      <c r="A604" s="11"/>
      <c r="B604" s="7"/>
      <c r="C604" s="7"/>
      <c r="D604" s="11"/>
      <c r="E604" s="11"/>
      <c r="F604" s="15" t="str">
        <f aca="false">IF($A604="","",IFERROR(INDEX(Team!$B$5:$B$64,MATCH($A604,Team!$A$5:$A$64,0)),"?"))</f>
        <v/>
      </c>
      <c r="G604" s="16" t="str">
        <f aca="false">IF(OR($A604="",$B604="",$C604="",$C604&lt;$B604),"",NETWORKDAYS($B604,$C604,Einstellungen!$I$7:$I$40))</f>
        <v/>
      </c>
      <c r="H604" s="16" t="str">
        <f aca="true">IF(OR($A604="",$B604="",$C604="",$C604&lt;$B604),"",IF(MIN($C604,Einstellungen!$B$4)&lt;MAX($B604,Einstellungen!$B$3),0,IFERROR(SUMPRODUCT(--(MOD(OFFSET(Konflikt!$G$4,MATCH($A604,Team!$A$5:$A$64,0),MAX($B604,Einstellungen!$B$3)-Einstellungen!$B$3,1,MIN($C604,Einstellungen!$B$4)-MAX($B604,Einstellungen!$B$3)+1),2)=1)),"?")))</f>
        <v/>
      </c>
      <c r="I604" s="16" t="str">
        <f aca="true">IF(OR($A604="",$B604="",$C604="",$C604&lt;$B604),"",IF(MIN($C604,Einstellungen!$B$4)&lt;MAX($B604,Einstellungen!$B$3),0,IFERROR(SUMPRODUCT(--(OFFSET(Konflikt!$G$4,MATCH($A604,Team!$A$5:$A$64,0),MAX($B604,Einstellungen!$B$3)-Einstellungen!$B$3,1,MIN($C604,Einstellungen!$B$4)-MAX($B604,Einstellungen!$B$3)+1)&gt;=2)),"?")))</f>
        <v/>
      </c>
      <c r="J604" s="15" t="str">
        <f aca="false">IF($A604="","",IF(OR($B604="",$C604=""),"Von und Bis eintragen",IF($C604&lt;$B604,"Bis liegt vor Von",IF(ISNA(MATCH($A604,Team!$A$5:$A$64,0)),"Name fehlt im Blatt Team",IF(N($H604)+N($I604)&gt;0,"Engpass – bitte absprechen",IF(OR($B604&lt;Einstellungen!$B$3,$C604&gt;Einstellungen!$B$4),"Teils außerhalb des Planungszeitraums","ok"))))))</f>
        <v/>
      </c>
    </row>
  </sheetData>
  <autoFilter ref="A4:J604"/>
  <conditionalFormatting sqref="J5:J604">
    <cfRule type="expression" priority="2" aboveAverage="0" equalAverage="0" bottom="0" percent="0" rank="0" text="" dxfId="0">
      <formula>LEFT($J5,8)="Engpass "</formula>
    </cfRule>
    <cfRule type="expression" priority="3" aboveAverage="0" equalAverage="0" bottom="0" percent="0" rank="0" text="" dxfId="9">
      <formula>$J5="ok"</formula>
    </cfRule>
    <cfRule type="expression" priority="4" aboveAverage="0" equalAverage="0" bottom="0" percent="0" rank="0" text="" dxfId="10">
      <formula>AND($J5&lt;&gt;"",$J5&lt;&gt;"ok")</formula>
    </cfRule>
  </conditionalFormatting>
  <conditionalFormatting sqref="H5:I604">
    <cfRule type="expression" priority="5" aboveAverage="0" equalAverage="0" bottom="0" percent="0" rank="0" text="" dxfId="0">
      <formula>N(H5)&gt;0</formula>
    </cfRule>
  </conditionalFormatting>
  <dataValidations count="4">
    <dataValidation allowBlank="true" error="Bitte den Namen aus der Liste wählen. Neue Personen zuerst im Blatt »Team« anlegen." errorStyle="stop" operator="between" showDropDown="false" showErrorMessage="true" showInputMessage="false" sqref="A5:A604" type="list">
      <formula1>Team!$A$5:$A$64</formula1>
      <formula2>0</formula2>
    </dataValidation>
    <dataValidation allowBlank="true" errorStyle="stop" operator="between" showDropDown="false" showErrorMessage="false" showInputMessage="false" sqref="D5:D604" type="list">
      <formula1>"Wunsch,abgesprochen,eingereicht"</formula1>
      <formula2>0</formula2>
    </dataValidation>
    <dataValidation allowBlank="false" error="Bitte ein Datum eintragen, z. B. 12.07.2027." errorStyle="stop" operator="between" showDropDown="false" showErrorMessage="true" showInputMessage="false" sqref="B5:B604" type="date">
      <formula1>DATE(2020,1,1)</formula1>
      <formula2>DATE(2100,12,31)</formula2>
    </dataValidation>
    <dataValidation allowBlank="false" error="»Bis« muss ein Datum sein und darf nicht vor »Von« liegen." errorStyle="stop" operator="between" showDropDown="false" showErrorMessage="true" showInputMessage="false" sqref="C5:C604" type="custom">
      <formula1>AND(ISNUMBER(C5),C5&gt;=B5)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H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6" ySplit="4" topLeftCell="G5" activePane="bottomRight" state="frozen"/>
      <selection pane="topLeft" activeCell="A1" activeCellId="0" sqref="A1"/>
      <selection pane="topRight" activeCell="G1" activeCellId="0" sqref="G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6" min="3" style="0" width="11"/>
    <col collapsed="false" customWidth="true" hidden="false" outlineLevel="0" max="372" min="7" style="0" width="3.61"/>
  </cols>
  <sheetData>
    <row r="1" customFormat="false" ht="17.35" hidden="false" customHeight="false" outlineLevel="0" collapsed="false">
      <c r="A1" s="4" t="s">
        <v>92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</row>
    <row r="2" customFormat="false" ht="15" hidden="false" customHeight="false" outlineLevel="0" collapsed="false">
      <c r="A2" s="8" t="s">
        <v>93</v>
      </c>
      <c r="B2" s="5"/>
      <c r="C2" s="5"/>
      <c r="D2" s="5"/>
      <c r="E2" s="5"/>
      <c r="F2" s="5"/>
      <c r="G2" s="6" t="str">
        <f aca="false">IF(OR(DAY(G3)=1,COLUMN()=7),CHOOSE(MONTH(G3),"Jan","Feb","Mär","Apr","Mai","Jun","Jul","Aug","Sep","Okt","Nov","Dez")&amp;" "&amp;YEAR(G3),"")</f>
        <v>Jan 2027</v>
      </c>
      <c r="H2" s="6" t="str">
        <f aca="false">IF(OR(DAY(H3)=1,COLUMN()=7),CHOOSE(MONTH(H3),"Jan","Feb","Mär","Apr","Mai","Jun","Jul","Aug","Sep","Okt","Nov","Dez")&amp;" "&amp;YEAR(H3),"")</f>
        <v/>
      </c>
      <c r="I2" s="6" t="str">
        <f aca="false">IF(OR(DAY(I3)=1,COLUMN()=7),CHOOSE(MONTH(I3),"Jan","Feb","Mär","Apr","Mai","Jun","Jul","Aug","Sep","Okt","Nov","Dez")&amp;" "&amp;YEAR(I3),"")</f>
        <v/>
      </c>
      <c r="J2" s="6" t="str">
        <f aca="false">IF(OR(DAY(J3)=1,COLUMN()=7),CHOOSE(MONTH(J3),"Jan","Feb","Mär","Apr","Mai","Jun","Jul","Aug","Sep","Okt","Nov","Dez")&amp;" "&amp;YEAR(J3),"")</f>
        <v/>
      </c>
      <c r="K2" s="6" t="str">
        <f aca="false">IF(OR(DAY(K3)=1,COLUMN()=7),CHOOSE(MONTH(K3),"Jan","Feb","Mär","Apr","Mai","Jun","Jul","Aug","Sep","Okt","Nov","Dez")&amp;" "&amp;YEAR(K3),"")</f>
        <v/>
      </c>
      <c r="L2" s="6" t="str">
        <f aca="false">IF(OR(DAY(L3)=1,COLUMN()=7),CHOOSE(MONTH(L3),"Jan","Feb","Mär","Apr","Mai","Jun","Jul","Aug","Sep","Okt","Nov","Dez")&amp;" "&amp;YEAR(L3),"")</f>
        <v/>
      </c>
      <c r="M2" s="6" t="str">
        <f aca="false">IF(OR(DAY(M3)=1,COLUMN()=7),CHOOSE(MONTH(M3),"Jan","Feb","Mär","Apr","Mai","Jun","Jul","Aug","Sep","Okt","Nov","Dez")&amp;" "&amp;YEAR(M3),"")</f>
        <v/>
      </c>
      <c r="N2" s="6" t="str">
        <f aca="false">IF(OR(DAY(N3)=1,COLUMN()=7),CHOOSE(MONTH(N3),"Jan","Feb","Mär","Apr","Mai","Jun","Jul","Aug","Sep","Okt","Nov","Dez")&amp;" "&amp;YEAR(N3),"")</f>
        <v/>
      </c>
      <c r="O2" s="6" t="str">
        <f aca="false">IF(OR(DAY(O3)=1,COLUMN()=7),CHOOSE(MONTH(O3),"Jan","Feb","Mär","Apr","Mai","Jun","Jul","Aug","Sep","Okt","Nov","Dez")&amp;" "&amp;YEAR(O3),"")</f>
        <v/>
      </c>
      <c r="P2" s="6" t="str">
        <f aca="false">IF(OR(DAY(P3)=1,COLUMN()=7),CHOOSE(MONTH(P3),"Jan","Feb","Mär","Apr","Mai","Jun","Jul","Aug","Sep","Okt","Nov","Dez")&amp;" "&amp;YEAR(P3),"")</f>
        <v/>
      </c>
      <c r="Q2" s="6" t="str">
        <f aca="false">IF(OR(DAY(Q3)=1,COLUMN()=7),CHOOSE(MONTH(Q3),"Jan","Feb","Mär","Apr","Mai","Jun","Jul","Aug","Sep","Okt","Nov","Dez")&amp;" "&amp;YEAR(Q3),"")</f>
        <v/>
      </c>
      <c r="R2" s="6" t="str">
        <f aca="false">IF(OR(DAY(R3)=1,COLUMN()=7),CHOOSE(MONTH(R3),"Jan","Feb","Mär","Apr","Mai","Jun","Jul","Aug","Sep","Okt","Nov","Dez")&amp;" "&amp;YEAR(R3),"")</f>
        <v/>
      </c>
      <c r="S2" s="6" t="str">
        <f aca="false">IF(OR(DAY(S3)=1,COLUMN()=7),CHOOSE(MONTH(S3),"Jan","Feb","Mär","Apr","Mai","Jun","Jul","Aug","Sep","Okt","Nov","Dez")&amp;" "&amp;YEAR(S3),"")</f>
        <v/>
      </c>
      <c r="T2" s="6" t="str">
        <f aca="false">IF(OR(DAY(T3)=1,COLUMN()=7),CHOOSE(MONTH(T3),"Jan","Feb","Mär","Apr","Mai","Jun","Jul","Aug","Sep","Okt","Nov","Dez")&amp;" "&amp;YEAR(T3),"")</f>
        <v/>
      </c>
      <c r="U2" s="6" t="str">
        <f aca="false">IF(OR(DAY(U3)=1,COLUMN()=7),CHOOSE(MONTH(U3),"Jan","Feb","Mär","Apr","Mai","Jun","Jul","Aug","Sep","Okt","Nov","Dez")&amp;" "&amp;YEAR(U3),"")</f>
        <v/>
      </c>
      <c r="V2" s="6" t="str">
        <f aca="false">IF(OR(DAY(V3)=1,COLUMN()=7),CHOOSE(MONTH(V3),"Jan","Feb","Mär","Apr","Mai","Jun","Jul","Aug","Sep","Okt","Nov","Dez")&amp;" "&amp;YEAR(V3),"")</f>
        <v/>
      </c>
      <c r="W2" s="6" t="str">
        <f aca="false">IF(OR(DAY(W3)=1,COLUMN()=7),CHOOSE(MONTH(W3),"Jan","Feb","Mär","Apr","Mai","Jun","Jul","Aug","Sep","Okt","Nov","Dez")&amp;" "&amp;YEAR(W3),"")</f>
        <v/>
      </c>
      <c r="X2" s="6" t="str">
        <f aca="false">IF(OR(DAY(X3)=1,COLUMN()=7),CHOOSE(MONTH(X3),"Jan","Feb","Mär","Apr","Mai","Jun","Jul","Aug","Sep","Okt","Nov","Dez")&amp;" "&amp;YEAR(X3),"")</f>
        <v/>
      </c>
      <c r="Y2" s="6" t="str">
        <f aca="false">IF(OR(DAY(Y3)=1,COLUMN()=7),CHOOSE(MONTH(Y3),"Jan","Feb","Mär","Apr","Mai","Jun","Jul","Aug","Sep","Okt","Nov","Dez")&amp;" "&amp;YEAR(Y3),"")</f>
        <v/>
      </c>
      <c r="Z2" s="6" t="str">
        <f aca="false">IF(OR(DAY(Z3)=1,COLUMN()=7),CHOOSE(MONTH(Z3),"Jan","Feb","Mär","Apr","Mai","Jun","Jul","Aug","Sep","Okt","Nov","Dez")&amp;" "&amp;YEAR(Z3),"")</f>
        <v/>
      </c>
      <c r="AA2" s="6" t="str">
        <f aca="false">IF(OR(DAY(AA3)=1,COLUMN()=7),CHOOSE(MONTH(AA3),"Jan","Feb","Mär","Apr","Mai","Jun","Jul","Aug","Sep","Okt","Nov","Dez")&amp;" "&amp;YEAR(AA3),"")</f>
        <v/>
      </c>
      <c r="AB2" s="6" t="str">
        <f aca="false">IF(OR(DAY(AB3)=1,COLUMN()=7),CHOOSE(MONTH(AB3),"Jan","Feb","Mär","Apr","Mai","Jun","Jul","Aug","Sep","Okt","Nov","Dez")&amp;" "&amp;YEAR(AB3),"")</f>
        <v/>
      </c>
      <c r="AC2" s="6" t="str">
        <f aca="false">IF(OR(DAY(AC3)=1,COLUMN()=7),CHOOSE(MONTH(AC3),"Jan","Feb","Mär","Apr","Mai","Jun","Jul","Aug","Sep","Okt","Nov","Dez")&amp;" "&amp;YEAR(AC3),"")</f>
        <v/>
      </c>
      <c r="AD2" s="6" t="str">
        <f aca="false">IF(OR(DAY(AD3)=1,COLUMN()=7),CHOOSE(MONTH(AD3),"Jan","Feb","Mär","Apr","Mai","Jun","Jul","Aug","Sep","Okt","Nov","Dez")&amp;" "&amp;YEAR(AD3),"")</f>
        <v/>
      </c>
      <c r="AE2" s="6" t="str">
        <f aca="false">IF(OR(DAY(AE3)=1,COLUMN()=7),CHOOSE(MONTH(AE3),"Jan","Feb","Mär","Apr","Mai","Jun","Jul","Aug","Sep","Okt","Nov","Dez")&amp;" "&amp;YEAR(AE3),"")</f>
        <v/>
      </c>
      <c r="AF2" s="6" t="str">
        <f aca="false">IF(OR(DAY(AF3)=1,COLUMN()=7),CHOOSE(MONTH(AF3),"Jan","Feb","Mär","Apr","Mai","Jun","Jul","Aug","Sep","Okt","Nov","Dez")&amp;" "&amp;YEAR(AF3),"")</f>
        <v/>
      </c>
      <c r="AG2" s="6" t="str">
        <f aca="false">IF(OR(DAY(AG3)=1,COLUMN()=7),CHOOSE(MONTH(AG3),"Jan","Feb","Mär","Apr","Mai","Jun","Jul","Aug","Sep","Okt","Nov","Dez")&amp;" "&amp;YEAR(AG3),"")</f>
        <v/>
      </c>
      <c r="AH2" s="6" t="str">
        <f aca="false">IF(OR(DAY(AH3)=1,COLUMN()=7),CHOOSE(MONTH(AH3),"Jan","Feb","Mär","Apr","Mai","Jun","Jul","Aug","Sep","Okt","Nov","Dez")&amp;" "&amp;YEAR(AH3),"")</f>
        <v/>
      </c>
      <c r="AI2" s="6" t="str">
        <f aca="false">IF(OR(DAY(AI3)=1,COLUMN()=7),CHOOSE(MONTH(AI3),"Jan","Feb","Mär","Apr","Mai","Jun","Jul","Aug","Sep","Okt","Nov","Dez")&amp;" "&amp;YEAR(AI3),"")</f>
        <v/>
      </c>
      <c r="AJ2" s="6" t="str">
        <f aca="false">IF(OR(DAY(AJ3)=1,COLUMN()=7),CHOOSE(MONTH(AJ3),"Jan","Feb","Mär","Apr","Mai","Jun","Jul","Aug","Sep","Okt","Nov","Dez")&amp;" "&amp;YEAR(AJ3),"")</f>
        <v/>
      </c>
      <c r="AK2" s="6" t="str">
        <f aca="false">IF(OR(DAY(AK3)=1,COLUMN()=7),CHOOSE(MONTH(AK3),"Jan","Feb","Mär","Apr","Mai","Jun","Jul","Aug","Sep","Okt","Nov","Dez")&amp;" "&amp;YEAR(AK3),"")</f>
        <v/>
      </c>
      <c r="AL2" s="6" t="str">
        <f aca="false">IF(OR(DAY(AL3)=1,COLUMN()=7),CHOOSE(MONTH(AL3),"Jan","Feb","Mär","Apr","Mai","Jun","Jul","Aug","Sep","Okt","Nov","Dez")&amp;" "&amp;YEAR(AL3),"")</f>
        <v>Feb 2027</v>
      </c>
      <c r="AM2" s="6" t="str">
        <f aca="false">IF(OR(DAY(AM3)=1,COLUMN()=7),CHOOSE(MONTH(AM3),"Jan","Feb","Mär","Apr","Mai","Jun","Jul","Aug","Sep","Okt","Nov","Dez")&amp;" "&amp;YEAR(AM3),"")</f>
        <v/>
      </c>
      <c r="AN2" s="6" t="str">
        <f aca="false">IF(OR(DAY(AN3)=1,COLUMN()=7),CHOOSE(MONTH(AN3),"Jan","Feb","Mär","Apr","Mai","Jun","Jul","Aug","Sep","Okt","Nov","Dez")&amp;" "&amp;YEAR(AN3),"")</f>
        <v/>
      </c>
      <c r="AO2" s="6" t="str">
        <f aca="false">IF(OR(DAY(AO3)=1,COLUMN()=7),CHOOSE(MONTH(AO3),"Jan","Feb","Mär","Apr","Mai","Jun","Jul","Aug","Sep","Okt","Nov","Dez")&amp;" "&amp;YEAR(AO3),"")</f>
        <v/>
      </c>
      <c r="AP2" s="6" t="str">
        <f aca="false">IF(OR(DAY(AP3)=1,COLUMN()=7),CHOOSE(MONTH(AP3),"Jan","Feb","Mär","Apr","Mai","Jun","Jul","Aug","Sep","Okt","Nov","Dez")&amp;" "&amp;YEAR(AP3),"")</f>
        <v/>
      </c>
      <c r="AQ2" s="6" t="str">
        <f aca="false">IF(OR(DAY(AQ3)=1,COLUMN()=7),CHOOSE(MONTH(AQ3),"Jan","Feb","Mär","Apr","Mai","Jun","Jul","Aug","Sep","Okt","Nov","Dez")&amp;" "&amp;YEAR(AQ3),"")</f>
        <v/>
      </c>
      <c r="AR2" s="6" t="str">
        <f aca="false">IF(OR(DAY(AR3)=1,COLUMN()=7),CHOOSE(MONTH(AR3),"Jan","Feb","Mär","Apr","Mai","Jun","Jul","Aug","Sep","Okt","Nov","Dez")&amp;" "&amp;YEAR(AR3),"")</f>
        <v/>
      </c>
      <c r="AS2" s="6" t="str">
        <f aca="false">IF(OR(DAY(AS3)=1,COLUMN()=7),CHOOSE(MONTH(AS3),"Jan","Feb","Mär","Apr","Mai","Jun","Jul","Aug","Sep","Okt","Nov","Dez")&amp;" "&amp;YEAR(AS3),"")</f>
        <v/>
      </c>
      <c r="AT2" s="6" t="str">
        <f aca="false">IF(OR(DAY(AT3)=1,COLUMN()=7),CHOOSE(MONTH(AT3),"Jan","Feb","Mär","Apr","Mai","Jun","Jul","Aug","Sep","Okt","Nov","Dez")&amp;" "&amp;YEAR(AT3),"")</f>
        <v/>
      </c>
      <c r="AU2" s="6" t="str">
        <f aca="false">IF(OR(DAY(AU3)=1,COLUMN()=7),CHOOSE(MONTH(AU3),"Jan","Feb","Mär","Apr","Mai","Jun","Jul","Aug","Sep","Okt","Nov","Dez")&amp;" "&amp;YEAR(AU3),"")</f>
        <v/>
      </c>
      <c r="AV2" s="6" t="str">
        <f aca="false">IF(OR(DAY(AV3)=1,COLUMN()=7),CHOOSE(MONTH(AV3),"Jan","Feb","Mär","Apr","Mai","Jun","Jul","Aug","Sep","Okt","Nov","Dez")&amp;" "&amp;YEAR(AV3),"")</f>
        <v/>
      </c>
      <c r="AW2" s="6" t="str">
        <f aca="false">IF(OR(DAY(AW3)=1,COLUMN()=7),CHOOSE(MONTH(AW3),"Jan","Feb","Mär","Apr","Mai","Jun","Jul","Aug","Sep","Okt","Nov","Dez")&amp;" "&amp;YEAR(AW3),"")</f>
        <v/>
      </c>
      <c r="AX2" s="6" t="str">
        <f aca="false">IF(OR(DAY(AX3)=1,COLUMN()=7),CHOOSE(MONTH(AX3),"Jan","Feb","Mär","Apr","Mai","Jun","Jul","Aug","Sep","Okt","Nov","Dez")&amp;" "&amp;YEAR(AX3),"")</f>
        <v/>
      </c>
      <c r="AY2" s="6" t="str">
        <f aca="false">IF(OR(DAY(AY3)=1,COLUMN()=7),CHOOSE(MONTH(AY3),"Jan","Feb","Mär","Apr","Mai","Jun","Jul","Aug","Sep","Okt","Nov","Dez")&amp;" "&amp;YEAR(AY3),"")</f>
        <v/>
      </c>
      <c r="AZ2" s="6" t="str">
        <f aca="false">IF(OR(DAY(AZ3)=1,COLUMN()=7),CHOOSE(MONTH(AZ3),"Jan","Feb","Mär","Apr","Mai","Jun","Jul","Aug","Sep","Okt","Nov","Dez")&amp;" "&amp;YEAR(AZ3),"")</f>
        <v/>
      </c>
      <c r="BA2" s="6" t="str">
        <f aca="false">IF(OR(DAY(BA3)=1,COLUMN()=7),CHOOSE(MONTH(BA3),"Jan","Feb","Mär","Apr","Mai","Jun","Jul","Aug","Sep","Okt","Nov","Dez")&amp;" "&amp;YEAR(BA3),"")</f>
        <v/>
      </c>
      <c r="BB2" s="6" t="str">
        <f aca="false">IF(OR(DAY(BB3)=1,COLUMN()=7),CHOOSE(MONTH(BB3),"Jan","Feb","Mär","Apr","Mai","Jun","Jul","Aug","Sep","Okt","Nov","Dez")&amp;" "&amp;YEAR(BB3),"")</f>
        <v/>
      </c>
      <c r="BC2" s="6" t="str">
        <f aca="false">IF(OR(DAY(BC3)=1,COLUMN()=7),CHOOSE(MONTH(BC3),"Jan","Feb","Mär","Apr","Mai","Jun","Jul","Aug","Sep","Okt","Nov","Dez")&amp;" "&amp;YEAR(BC3),"")</f>
        <v/>
      </c>
      <c r="BD2" s="6" t="str">
        <f aca="false">IF(OR(DAY(BD3)=1,COLUMN()=7),CHOOSE(MONTH(BD3),"Jan","Feb","Mär","Apr","Mai","Jun","Jul","Aug","Sep","Okt","Nov","Dez")&amp;" "&amp;YEAR(BD3),"")</f>
        <v/>
      </c>
      <c r="BE2" s="6" t="str">
        <f aca="false">IF(OR(DAY(BE3)=1,COLUMN()=7),CHOOSE(MONTH(BE3),"Jan","Feb","Mär","Apr","Mai","Jun","Jul","Aug","Sep","Okt","Nov","Dez")&amp;" "&amp;YEAR(BE3),"")</f>
        <v/>
      </c>
      <c r="BF2" s="6" t="str">
        <f aca="false">IF(OR(DAY(BF3)=1,COLUMN()=7),CHOOSE(MONTH(BF3),"Jan","Feb","Mär","Apr","Mai","Jun","Jul","Aug","Sep","Okt","Nov","Dez")&amp;" "&amp;YEAR(BF3),"")</f>
        <v/>
      </c>
      <c r="BG2" s="6" t="str">
        <f aca="false">IF(OR(DAY(BG3)=1,COLUMN()=7),CHOOSE(MONTH(BG3),"Jan","Feb","Mär","Apr","Mai","Jun","Jul","Aug","Sep","Okt","Nov","Dez")&amp;" "&amp;YEAR(BG3),"")</f>
        <v/>
      </c>
      <c r="BH2" s="6" t="str">
        <f aca="false">IF(OR(DAY(BH3)=1,COLUMN()=7),CHOOSE(MONTH(BH3),"Jan","Feb","Mär","Apr","Mai","Jun","Jul","Aug","Sep","Okt","Nov","Dez")&amp;" "&amp;YEAR(BH3),"")</f>
        <v/>
      </c>
      <c r="BI2" s="6" t="str">
        <f aca="false">IF(OR(DAY(BI3)=1,COLUMN()=7),CHOOSE(MONTH(BI3),"Jan","Feb","Mär","Apr","Mai","Jun","Jul","Aug","Sep","Okt","Nov","Dez")&amp;" "&amp;YEAR(BI3),"")</f>
        <v/>
      </c>
      <c r="BJ2" s="6" t="str">
        <f aca="false">IF(OR(DAY(BJ3)=1,COLUMN()=7),CHOOSE(MONTH(BJ3),"Jan","Feb","Mär","Apr","Mai","Jun","Jul","Aug","Sep","Okt","Nov","Dez")&amp;" "&amp;YEAR(BJ3),"")</f>
        <v/>
      </c>
      <c r="BK2" s="6" t="str">
        <f aca="false">IF(OR(DAY(BK3)=1,COLUMN()=7),CHOOSE(MONTH(BK3),"Jan","Feb","Mär","Apr","Mai","Jun","Jul","Aug","Sep","Okt","Nov","Dez")&amp;" "&amp;YEAR(BK3),"")</f>
        <v/>
      </c>
      <c r="BL2" s="6" t="str">
        <f aca="false">IF(OR(DAY(BL3)=1,COLUMN()=7),CHOOSE(MONTH(BL3),"Jan","Feb","Mär","Apr","Mai","Jun","Jul","Aug","Sep","Okt","Nov","Dez")&amp;" "&amp;YEAR(BL3),"")</f>
        <v/>
      </c>
      <c r="BM2" s="6" t="str">
        <f aca="false">IF(OR(DAY(BM3)=1,COLUMN()=7),CHOOSE(MONTH(BM3),"Jan","Feb","Mär","Apr","Mai","Jun","Jul","Aug","Sep","Okt","Nov","Dez")&amp;" "&amp;YEAR(BM3),"")</f>
        <v/>
      </c>
      <c r="BN2" s="6" t="str">
        <f aca="false">IF(OR(DAY(BN3)=1,COLUMN()=7),CHOOSE(MONTH(BN3),"Jan","Feb","Mär","Apr","Mai","Jun","Jul","Aug","Sep","Okt","Nov","Dez")&amp;" "&amp;YEAR(BN3),"")</f>
        <v>Mär 2027</v>
      </c>
      <c r="BO2" s="6" t="str">
        <f aca="false">IF(OR(DAY(BO3)=1,COLUMN()=7),CHOOSE(MONTH(BO3),"Jan","Feb","Mär","Apr","Mai","Jun","Jul","Aug","Sep","Okt","Nov","Dez")&amp;" "&amp;YEAR(BO3),"")</f>
        <v/>
      </c>
      <c r="BP2" s="6" t="str">
        <f aca="false">IF(OR(DAY(BP3)=1,COLUMN()=7),CHOOSE(MONTH(BP3),"Jan","Feb","Mär","Apr","Mai","Jun","Jul","Aug","Sep","Okt","Nov","Dez")&amp;" "&amp;YEAR(BP3),"")</f>
        <v/>
      </c>
      <c r="BQ2" s="6" t="str">
        <f aca="false">IF(OR(DAY(BQ3)=1,COLUMN()=7),CHOOSE(MONTH(BQ3),"Jan","Feb","Mär","Apr","Mai","Jun","Jul","Aug","Sep","Okt","Nov","Dez")&amp;" "&amp;YEAR(BQ3),"")</f>
        <v/>
      </c>
      <c r="BR2" s="6" t="str">
        <f aca="false">IF(OR(DAY(BR3)=1,COLUMN()=7),CHOOSE(MONTH(BR3),"Jan","Feb","Mär","Apr","Mai","Jun","Jul","Aug","Sep","Okt","Nov","Dez")&amp;" "&amp;YEAR(BR3),"")</f>
        <v/>
      </c>
      <c r="BS2" s="6" t="str">
        <f aca="false">IF(OR(DAY(BS3)=1,COLUMN()=7),CHOOSE(MONTH(BS3),"Jan","Feb","Mär","Apr","Mai","Jun","Jul","Aug","Sep","Okt","Nov","Dez")&amp;" "&amp;YEAR(BS3),"")</f>
        <v/>
      </c>
      <c r="BT2" s="6" t="str">
        <f aca="false">IF(OR(DAY(BT3)=1,COLUMN()=7),CHOOSE(MONTH(BT3),"Jan","Feb","Mär","Apr","Mai","Jun","Jul","Aug","Sep","Okt","Nov","Dez")&amp;" "&amp;YEAR(BT3),"")</f>
        <v/>
      </c>
      <c r="BU2" s="6" t="str">
        <f aca="false">IF(OR(DAY(BU3)=1,COLUMN()=7),CHOOSE(MONTH(BU3),"Jan","Feb","Mär","Apr","Mai","Jun","Jul","Aug","Sep","Okt","Nov","Dez")&amp;" "&amp;YEAR(BU3),"")</f>
        <v/>
      </c>
      <c r="BV2" s="6" t="str">
        <f aca="false">IF(OR(DAY(BV3)=1,COLUMN()=7),CHOOSE(MONTH(BV3),"Jan","Feb","Mär","Apr","Mai","Jun","Jul","Aug","Sep","Okt","Nov","Dez")&amp;" "&amp;YEAR(BV3),"")</f>
        <v/>
      </c>
      <c r="BW2" s="6" t="str">
        <f aca="false">IF(OR(DAY(BW3)=1,COLUMN()=7),CHOOSE(MONTH(BW3),"Jan","Feb","Mär","Apr","Mai","Jun","Jul","Aug","Sep","Okt","Nov","Dez")&amp;" "&amp;YEAR(BW3),"")</f>
        <v/>
      </c>
      <c r="BX2" s="6" t="str">
        <f aca="false">IF(OR(DAY(BX3)=1,COLUMN()=7),CHOOSE(MONTH(BX3),"Jan","Feb","Mär","Apr","Mai","Jun","Jul","Aug","Sep","Okt","Nov","Dez")&amp;" "&amp;YEAR(BX3),"")</f>
        <v/>
      </c>
      <c r="BY2" s="6" t="str">
        <f aca="false">IF(OR(DAY(BY3)=1,COLUMN()=7),CHOOSE(MONTH(BY3),"Jan","Feb","Mär","Apr","Mai","Jun","Jul","Aug","Sep","Okt","Nov","Dez")&amp;" "&amp;YEAR(BY3),"")</f>
        <v/>
      </c>
      <c r="BZ2" s="6" t="str">
        <f aca="false">IF(OR(DAY(BZ3)=1,COLUMN()=7),CHOOSE(MONTH(BZ3),"Jan","Feb","Mär","Apr","Mai","Jun","Jul","Aug","Sep","Okt","Nov","Dez")&amp;" "&amp;YEAR(BZ3),"")</f>
        <v/>
      </c>
      <c r="CA2" s="6" t="str">
        <f aca="false">IF(OR(DAY(CA3)=1,COLUMN()=7),CHOOSE(MONTH(CA3),"Jan","Feb","Mär","Apr","Mai","Jun","Jul","Aug","Sep","Okt","Nov","Dez")&amp;" "&amp;YEAR(CA3),"")</f>
        <v/>
      </c>
      <c r="CB2" s="6" t="str">
        <f aca="false">IF(OR(DAY(CB3)=1,COLUMN()=7),CHOOSE(MONTH(CB3),"Jan","Feb","Mär","Apr","Mai","Jun","Jul","Aug","Sep","Okt","Nov","Dez")&amp;" "&amp;YEAR(CB3),"")</f>
        <v/>
      </c>
      <c r="CC2" s="6" t="str">
        <f aca="false">IF(OR(DAY(CC3)=1,COLUMN()=7),CHOOSE(MONTH(CC3),"Jan","Feb","Mär","Apr","Mai","Jun","Jul","Aug","Sep","Okt","Nov","Dez")&amp;" "&amp;YEAR(CC3),"")</f>
        <v/>
      </c>
      <c r="CD2" s="6" t="str">
        <f aca="false">IF(OR(DAY(CD3)=1,COLUMN()=7),CHOOSE(MONTH(CD3),"Jan","Feb","Mär","Apr","Mai","Jun","Jul","Aug","Sep","Okt","Nov","Dez")&amp;" "&amp;YEAR(CD3),"")</f>
        <v/>
      </c>
      <c r="CE2" s="6" t="str">
        <f aca="false">IF(OR(DAY(CE3)=1,COLUMN()=7),CHOOSE(MONTH(CE3),"Jan","Feb","Mär","Apr","Mai","Jun","Jul","Aug","Sep","Okt","Nov","Dez")&amp;" "&amp;YEAR(CE3),"")</f>
        <v/>
      </c>
      <c r="CF2" s="6" t="str">
        <f aca="false">IF(OR(DAY(CF3)=1,COLUMN()=7),CHOOSE(MONTH(CF3),"Jan","Feb","Mär","Apr","Mai","Jun","Jul","Aug","Sep","Okt","Nov","Dez")&amp;" "&amp;YEAR(CF3),"")</f>
        <v/>
      </c>
      <c r="CG2" s="6" t="str">
        <f aca="false">IF(OR(DAY(CG3)=1,COLUMN()=7),CHOOSE(MONTH(CG3),"Jan","Feb","Mär","Apr","Mai","Jun","Jul","Aug","Sep","Okt","Nov","Dez")&amp;" "&amp;YEAR(CG3),"")</f>
        <v/>
      </c>
      <c r="CH2" s="6" t="str">
        <f aca="false">IF(OR(DAY(CH3)=1,COLUMN()=7),CHOOSE(MONTH(CH3),"Jan","Feb","Mär","Apr","Mai","Jun","Jul","Aug","Sep","Okt","Nov","Dez")&amp;" "&amp;YEAR(CH3),"")</f>
        <v/>
      </c>
      <c r="CI2" s="6" t="str">
        <f aca="false">IF(OR(DAY(CI3)=1,COLUMN()=7),CHOOSE(MONTH(CI3),"Jan","Feb","Mär","Apr","Mai","Jun","Jul","Aug","Sep","Okt","Nov","Dez")&amp;" "&amp;YEAR(CI3),"")</f>
        <v/>
      </c>
      <c r="CJ2" s="6" t="str">
        <f aca="false">IF(OR(DAY(CJ3)=1,COLUMN()=7),CHOOSE(MONTH(CJ3),"Jan","Feb","Mär","Apr","Mai","Jun","Jul","Aug","Sep","Okt","Nov","Dez")&amp;" "&amp;YEAR(CJ3),"")</f>
        <v/>
      </c>
      <c r="CK2" s="6" t="str">
        <f aca="false">IF(OR(DAY(CK3)=1,COLUMN()=7),CHOOSE(MONTH(CK3),"Jan","Feb","Mär","Apr","Mai","Jun","Jul","Aug","Sep","Okt","Nov","Dez")&amp;" "&amp;YEAR(CK3),"")</f>
        <v/>
      </c>
      <c r="CL2" s="6" t="str">
        <f aca="false">IF(OR(DAY(CL3)=1,COLUMN()=7),CHOOSE(MONTH(CL3),"Jan","Feb","Mär","Apr","Mai","Jun","Jul","Aug","Sep","Okt","Nov","Dez")&amp;" "&amp;YEAR(CL3),"")</f>
        <v/>
      </c>
      <c r="CM2" s="6" t="str">
        <f aca="false">IF(OR(DAY(CM3)=1,COLUMN()=7),CHOOSE(MONTH(CM3),"Jan","Feb","Mär","Apr","Mai","Jun","Jul","Aug","Sep","Okt","Nov","Dez")&amp;" "&amp;YEAR(CM3),"")</f>
        <v/>
      </c>
      <c r="CN2" s="6" t="str">
        <f aca="false">IF(OR(DAY(CN3)=1,COLUMN()=7),CHOOSE(MONTH(CN3),"Jan","Feb","Mär","Apr","Mai","Jun","Jul","Aug","Sep","Okt","Nov","Dez")&amp;" "&amp;YEAR(CN3),"")</f>
        <v/>
      </c>
      <c r="CO2" s="6" t="str">
        <f aca="false">IF(OR(DAY(CO3)=1,COLUMN()=7),CHOOSE(MONTH(CO3),"Jan","Feb","Mär","Apr","Mai","Jun","Jul","Aug","Sep","Okt","Nov","Dez")&amp;" "&amp;YEAR(CO3),"")</f>
        <v/>
      </c>
      <c r="CP2" s="6" t="str">
        <f aca="false">IF(OR(DAY(CP3)=1,COLUMN()=7),CHOOSE(MONTH(CP3),"Jan","Feb","Mär","Apr","Mai","Jun","Jul","Aug","Sep","Okt","Nov","Dez")&amp;" "&amp;YEAR(CP3),"")</f>
        <v/>
      </c>
      <c r="CQ2" s="6" t="str">
        <f aca="false">IF(OR(DAY(CQ3)=1,COLUMN()=7),CHOOSE(MONTH(CQ3),"Jan","Feb","Mär","Apr","Mai","Jun","Jul","Aug","Sep","Okt","Nov","Dez")&amp;" "&amp;YEAR(CQ3),"")</f>
        <v/>
      </c>
      <c r="CR2" s="6" t="str">
        <f aca="false">IF(OR(DAY(CR3)=1,COLUMN()=7),CHOOSE(MONTH(CR3),"Jan","Feb","Mär","Apr","Mai","Jun","Jul","Aug","Sep","Okt","Nov","Dez")&amp;" "&amp;YEAR(CR3),"")</f>
        <v/>
      </c>
      <c r="CS2" s="6" t="str">
        <f aca="false">IF(OR(DAY(CS3)=1,COLUMN()=7),CHOOSE(MONTH(CS3),"Jan","Feb","Mär","Apr","Mai","Jun","Jul","Aug","Sep","Okt","Nov","Dez")&amp;" "&amp;YEAR(CS3),"")</f>
        <v>Apr 2027</v>
      </c>
      <c r="CT2" s="6" t="str">
        <f aca="false">IF(OR(DAY(CT3)=1,COLUMN()=7),CHOOSE(MONTH(CT3),"Jan","Feb","Mär","Apr","Mai","Jun","Jul","Aug","Sep","Okt","Nov","Dez")&amp;" "&amp;YEAR(CT3),"")</f>
        <v/>
      </c>
      <c r="CU2" s="6" t="str">
        <f aca="false">IF(OR(DAY(CU3)=1,COLUMN()=7),CHOOSE(MONTH(CU3),"Jan","Feb","Mär","Apr","Mai","Jun","Jul","Aug","Sep","Okt","Nov","Dez")&amp;" "&amp;YEAR(CU3),"")</f>
        <v/>
      </c>
      <c r="CV2" s="6" t="str">
        <f aca="false">IF(OR(DAY(CV3)=1,COLUMN()=7),CHOOSE(MONTH(CV3),"Jan","Feb","Mär","Apr","Mai","Jun","Jul","Aug","Sep","Okt","Nov","Dez")&amp;" "&amp;YEAR(CV3),"")</f>
        <v/>
      </c>
      <c r="CW2" s="6" t="str">
        <f aca="false">IF(OR(DAY(CW3)=1,COLUMN()=7),CHOOSE(MONTH(CW3),"Jan","Feb","Mär","Apr","Mai","Jun","Jul","Aug","Sep","Okt","Nov","Dez")&amp;" "&amp;YEAR(CW3),"")</f>
        <v/>
      </c>
      <c r="CX2" s="6" t="str">
        <f aca="false">IF(OR(DAY(CX3)=1,COLUMN()=7),CHOOSE(MONTH(CX3),"Jan","Feb","Mär","Apr","Mai","Jun","Jul","Aug","Sep","Okt","Nov","Dez")&amp;" "&amp;YEAR(CX3),"")</f>
        <v/>
      </c>
      <c r="CY2" s="6" t="str">
        <f aca="false">IF(OR(DAY(CY3)=1,COLUMN()=7),CHOOSE(MONTH(CY3),"Jan","Feb","Mär","Apr","Mai","Jun","Jul","Aug","Sep","Okt","Nov","Dez")&amp;" "&amp;YEAR(CY3),"")</f>
        <v/>
      </c>
      <c r="CZ2" s="6" t="str">
        <f aca="false">IF(OR(DAY(CZ3)=1,COLUMN()=7),CHOOSE(MONTH(CZ3),"Jan","Feb","Mär","Apr","Mai","Jun","Jul","Aug","Sep","Okt","Nov","Dez")&amp;" "&amp;YEAR(CZ3),"")</f>
        <v/>
      </c>
      <c r="DA2" s="6" t="str">
        <f aca="false">IF(OR(DAY(DA3)=1,COLUMN()=7),CHOOSE(MONTH(DA3),"Jan","Feb","Mär","Apr","Mai","Jun","Jul","Aug","Sep","Okt","Nov","Dez")&amp;" "&amp;YEAR(DA3),"")</f>
        <v/>
      </c>
      <c r="DB2" s="6" t="str">
        <f aca="false">IF(OR(DAY(DB3)=1,COLUMN()=7),CHOOSE(MONTH(DB3),"Jan","Feb","Mär","Apr","Mai","Jun","Jul","Aug","Sep","Okt","Nov","Dez")&amp;" "&amp;YEAR(DB3),"")</f>
        <v/>
      </c>
      <c r="DC2" s="6" t="str">
        <f aca="false">IF(OR(DAY(DC3)=1,COLUMN()=7),CHOOSE(MONTH(DC3),"Jan","Feb","Mär","Apr","Mai","Jun","Jul","Aug","Sep","Okt","Nov","Dez")&amp;" "&amp;YEAR(DC3),"")</f>
        <v/>
      </c>
      <c r="DD2" s="6" t="str">
        <f aca="false">IF(OR(DAY(DD3)=1,COLUMN()=7),CHOOSE(MONTH(DD3),"Jan","Feb","Mär","Apr","Mai","Jun","Jul","Aug","Sep","Okt","Nov","Dez")&amp;" "&amp;YEAR(DD3),"")</f>
        <v/>
      </c>
      <c r="DE2" s="6" t="str">
        <f aca="false">IF(OR(DAY(DE3)=1,COLUMN()=7),CHOOSE(MONTH(DE3),"Jan","Feb","Mär","Apr","Mai","Jun","Jul","Aug","Sep","Okt","Nov","Dez")&amp;" "&amp;YEAR(DE3),"")</f>
        <v/>
      </c>
      <c r="DF2" s="6" t="str">
        <f aca="false">IF(OR(DAY(DF3)=1,COLUMN()=7),CHOOSE(MONTH(DF3),"Jan","Feb","Mär","Apr","Mai","Jun","Jul","Aug","Sep","Okt","Nov","Dez")&amp;" "&amp;YEAR(DF3),"")</f>
        <v/>
      </c>
      <c r="DG2" s="6" t="str">
        <f aca="false">IF(OR(DAY(DG3)=1,COLUMN()=7),CHOOSE(MONTH(DG3),"Jan","Feb","Mär","Apr","Mai","Jun","Jul","Aug","Sep","Okt","Nov","Dez")&amp;" "&amp;YEAR(DG3),"")</f>
        <v/>
      </c>
      <c r="DH2" s="6" t="str">
        <f aca="false">IF(OR(DAY(DH3)=1,COLUMN()=7),CHOOSE(MONTH(DH3),"Jan","Feb","Mär","Apr","Mai","Jun","Jul","Aug","Sep","Okt","Nov","Dez")&amp;" "&amp;YEAR(DH3),"")</f>
        <v/>
      </c>
      <c r="DI2" s="6" t="str">
        <f aca="false">IF(OR(DAY(DI3)=1,COLUMN()=7),CHOOSE(MONTH(DI3),"Jan","Feb","Mär","Apr","Mai","Jun","Jul","Aug","Sep","Okt","Nov","Dez")&amp;" "&amp;YEAR(DI3),"")</f>
        <v/>
      </c>
      <c r="DJ2" s="6" t="str">
        <f aca="false">IF(OR(DAY(DJ3)=1,COLUMN()=7),CHOOSE(MONTH(DJ3),"Jan","Feb","Mär","Apr","Mai","Jun","Jul","Aug","Sep","Okt","Nov","Dez")&amp;" "&amp;YEAR(DJ3),"")</f>
        <v/>
      </c>
      <c r="DK2" s="6" t="str">
        <f aca="false">IF(OR(DAY(DK3)=1,COLUMN()=7),CHOOSE(MONTH(DK3),"Jan","Feb","Mär","Apr","Mai","Jun","Jul","Aug","Sep","Okt","Nov","Dez")&amp;" "&amp;YEAR(DK3),"")</f>
        <v/>
      </c>
      <c r="DL2" s="6" t="str">
        <f aca="false">IF(OR(DAY(DL3)=1,COLUMN()=7),CHOOSE(MONTH(DL3),"Jan","Feb","Mär","Apr","Mai","Jun","Jul","Aug","Sep","Okt","Nov","Dez")&amp;" "&amp;YEAR(DL3),"")</f>
        <v/>
      </c>
      <c r="DM2" s="6" t="str">
        <f aca="false">IF(OR(DAY(DM3)=1,COLUMN()=7),CHOOSE(MONTH(DM3),"Jan","Feb","Mär","Apr","Mai","Jun","Jul","Aug","Sep","Okt","Nov","Dez")&amp;" "&amp;YEAR(DM3),"")</f>
        <v/>
      </c>
      <c r="DN2" s="6" t="str">
        <f aca="false">IF(OR(DAY(DN3)=1,COLUMN()=7),CHOOSE(MONTH(DN3),"Jan","Feb","Mär","Apr","Mai","Jun","Jul","Aug","Sep","Okt","Nov","Dez")&amp;" "&amp;YEAR(DN3),"")</f>
        <v/>
      </c>
      <c r="DO2" s="6" t="str">
        <f aca="false">IF(OR(DAY(DO3)=1,COLUMN()=7),CHOOSE(MONTH(DO3),"Jan","Feb","Mär","Apr","Mai","Jun","Jul","Aug","Sep","Okt","Nov","Dez")&amp;" "&amp;YEAR(DO3),"")</f>
        <v/>
      </c>
      <c r="DP2" s="6" t="str">
        <f aca="false">IF(OR(DAY(DP3)=1,COLUMN()=7),CHOOSE(MONTH(DP3),"Jan","Feb","Mär","Apr","Mai","Jun","Jul","Aug","Sep","Okt","Nov","Dez")&amp;" "&amp;YEAR(DP3),"")</f>
        <v/>
      </c>
      <c r="DQ2" s="6" t="str">
        <f aca="false">IF(OR(DAY(DQ3)=1,COLUMN()=7),CHOOSE(MONTH(DQ3),"Jan","Feb","Mär","Apr","Mai","Jun","Jul","Aug","Sep","Okt","Nov","Dez")&amp;" "&amp;YEAR(DQ3),"")</f>
        <v/>
      </c>
      <c r="DR2" s="6" t="str">
        <f aca="false">IF(OR(DAY(DR3)=1,COLUMN()=7),CHOOSE(MONTH(DR3),"Jan","Feb","Mär","Apr","Mai","Jun","Jul","Aug","Sep","Okt","Nov","Dez")&amp;" "&amp;YEAR(DR3),"")</f>
        <v/>
      </c>
      <c r="DS2" s="6" t="str">
        <f aca="false">IF(OR(DAY(DS3)=1,COLUMN()=7),CHOOSE(MONTH(DS3),"Jan","Feb","Mär","Apr","Mai","Jun","Jul","Aug","Sep","Okt","Nov","Dez")&amp;" "&amp;YEAR(DS3),"")</f>
        <v/>
      </c>
      <c r="DT2" s="6" t="str">
        <f aca="false">IF(OR(DAY(DT3)=1,COLUMN()=7),CHOOSE(MONTH(DT3),"Jan","Feb","Mär","Apr","Mai","Jun","Jul","Aug","Sep","Okt","Nov","Dez")&amp;" "&amp;YEAR(DT3),"")</f>
        <v/>
      </c>
      <c r="DU2" s="6" t="str">
        <f aca="false">IF(OR(DAY(DU3)=1,COLUMN()=7),CHOOSE(MONTH(DU3),"Jan","Feb","Mär","Apr","Mai","Jun","Jul","Aug","Sep","Okt","Nov","Dez")&amp;" "&amp;YEAR(DU3),"")</f>
        <v/>
      </c>
      <c r="DV2" s="6" t="str">
        <f aca="false">IF(OR(DAY(DV3)=1,COLUMN()=7),CHOOSE(MONTH(DV3),"Jan","Feb","Mär","Apr","Mai","Jun","Jul","Aug","Sep","Okt","Nov","Dez")&amp;" "&amp;YEAR(DV3),"")</f>
        <v/>
      </c>
      <c r="DW2" s="6" t="str">
        <f aca="false">IF(OR(DAY(DW3)=1,COLUMN()=7),CHOOSE(MONTH(DW3),"Jan","Feb","Mär","Apr","Mai","Jun","Jul","Aug","Sep","Okt","Nov","Dez")&amp;" "&amp;YEAR(DW3),"")</f>
        <v>Mai 2027</v>
      </c>
      <c r="DX2" s="6" t="str">
        <f aca="false">IF(OR(DAY(DX3)=1,COLUMN()=7),CHOOSE(MONTH(DX3),"Jan","Feb","Mär","Apr","Mai","Jun","Jul","Aug","Sep","Okt","Nov","Dez")&amp;" "&amp;YEAR(DX3),"")</f>
        <v/>
      </c>
      <c r="DY2" s="6" t="str">
        <f aca="false">IF(OR(DAY(DY3)=1,COLUMN()=7),CHOOSE(MONTH(DY3),"Jan","Feb","Mär","Apr","Mai","Jun","Jul","Aug","Sep","Okt","Nov","Dez")&amp;" "&amp;YEAR(DY3),"")</f>
        <v/>
      </c>
      <c r="DZ2" s="6" t="str">
        <f aca="false">IF(OR(DAY(DZ3)=1,COLUMN()=7),CHOOSE(MONTH(DZ3),"Jan","Feb","Mär","Apr","Mai","Jun","Jul","Aug","Sep","Okt","Nov","Dez")&amp;" "&amp;YEAR(DZ3),"")</f>
        <v/>
      </c>
      <c r="EA2" s="6" t="str">
        <f aca="false">IF(OR(DAY(EA3)=1,COLUMN()=7),CHOOSE(MONTH(EA3),"Jan","Feb","Mär","Apr","Mai","Jun","Jul","Aug","Sep","Okt","Nov","Dez")&amp;" "&amp;YEAR(EA3),"")</f>
        <v/>
      </c>
      <c r="EB2" s="6" t="str">
        <f aca="false">IF(OR(DAY(EB3)=1,COLUMN()=7),CHOOSE(MONTH(EB3),"Jan","Feb","Mär","Apr","Mai","Jun","Jul","Aug","Sep","Okt","Nov","Dez")&amp;" "&amp;YEAR(EB3),"")</f>
        <v/>
      </c>
      <c r="EC2" s="6" t="str">
        <f aca="false">IF(OR(DAY(EC3)=1,COLUMN()=7),CHOOSE(MONTH(EC3),"Jan","Feb","Mär","Apr","Mai","Jun","Jul","Aug","Sep","Okt","Nov","Dez")&amp;" "&amp;YEAR(EC3),"")</f>
        <v/>
      </c>
      <c r="ED2" s="6" t="str">
        <f aca="false">IF(OR(DAY(ED3)=1,COLUMN()=7),CHOOSE(MONTH(ED3),"Jan","Feb","Mär","Apr","Mai","Jun","Jul","Aug","Sep","Okt","Nov","Dez")&amp;" "&amp;YEAR(ED3),"")</f>
        <v/>
      </c>
      <c r="EE2" s="6" t="str">
        <f aca="false">IF(OR(DAY(EE3)=1,COLUMN()=7),CHOOSE(MONTH(EE3),"Jan","Feb","Mär","Apr","Mai","Jun","Jul","Aug","Sep","Okt","Nov","Dez")&amp;" "&amp;YEAR(EE3),"")</f>
        <v/>
      </c>
      <c r="EF2" s="6" t="str">
        <f aca="false">IF(OR(DAY(EF3)=1,COLUMN()=7),CHOOSE(MONTH(EF3),"Jan","Feb","Mär","Apr","Mai","Jun","Jul","Aug","Sep","Okt","Nov","Dez")&amp;" "&amp;YEAR(EF3),"")</f>
        <v/>
      </c>
      <c r="EG2" s="6" t="str">
        <f aca="false">IF(OR(DAY(EG3)=1,COLUMN()=7),CHOOSE(MONTH(EG3),"Jan","Feb","Mär","Apr","Mai","Jun","Jul","Aug","Sep","Okt","Nov","Dez")&amp;" "&amp;YEAR(EG3),"")</f>
        <v/>
      </c>
      <c r="EH2" s="6" t="str">
        <f aca="false">IF(OR(DAY(EH3)=1,COLUMN()=7),CHOOSE(MONTH(EH3),"Jan","Feb","Mär","Apr","Mai","Jun","Jul","Aug","Sep","Okt","Nov","Dez")&amp;" "&amp;YEAR(EH3),"")</f>
        <v/>
      </c>
      <c r="EI2" s="6" t="str">
        <f aca="false">IF(OR(DAY(EI3)=1,COLUMN()=7),CHOOSE(MONTH(EI3),"Jan","Feb","Mär","Apr","Mai","Jun","Jul","Aug","Sep","Okt","Nov","Dez")&amp;" "&amp;YEAR(EI3),"")</f>
        <v/>
      </c>
      <c r="EJ2" s="6" t="str">
        <f aca="false">IF(OR(DAY(EJ3)=1,COLUMN()=7),CHOOSE(MONTH(EJ3),"Jan","Feb","Mär","Apr","Mai","Jun","Jul","Aug","Sep","Okt","Nov","Dez")&amp;" "&amp;YEAR(EJ3),"")</f>
        <v/>
      </c>
      <c r="EK2" s="6" t="str">
        <f aca="false">IF(OR(DAY(EK3)=1,COLUMN()=7),CHOOSE(MONTH(EK3),"Jan","Feb","Mär","Apr","Mai","Jun","Jul","Aug","Sep","Okt","Nov","Dez")&amp;" "&amp;YEAR(EK3),"")</f>
        <v/>
      </c>
      <c r="EL2" s="6" t="str">
        <f aca="false">IF(OR(DAY(EL3)=1,COLUMN()=7),CHOOSE(MONTH(EL3),"Jan","Feb","Mär","Apr","Mai","Jun","Jul","Aug","Sep","Okt","Nov","Dez")&amp;" "&amp;YEAR(EL3),"")</f>
        <v/>
      </c>
      <c r="EM2" s="6" t="str">
        <f aca="false">IF(OR(DAY(EM3)=1,COLUMN()=7),CHOOSE(MONTH(EM3),"Jan","Feb","Mär","Apr","Mai","Jun","Jul","Aug","Sep","Okt","Nov","Dez")&amp;" "&amp;YEAR(EM3),"")</f>
        <v/>
      </c>
      <c r="EN2" s="6" t="str">
        <f aca="false">IF(OR(DAY(EN3)=1,COLUMN()=7),CHOOSE(MONTH(EN3),"Jan","Feb","Mär","Apr","Mai","Jun","Jul","Aug","Sep","Okt","Nov","Dez")&amp;" "&amp;YEAR(EN3),"")</f>
        <v/>
      </c>
      <c r="EO2" s="6" t="str">
        <f aca="false">IF(OR(DAY(EO3)=1,COLUMN()=7),CHOOSE(MONTH(EO3),"Jan","Feb","Mär","Apr","Mai","Jun","Jul","Aug","Sep","Okt","Nov","Dez")&amp;" "&amp;YEAR(EO3),"")</f>
        <v/>
      </c>
      <c r="EP2" s="6" t="str">
        <f aca="false">IF(OR(DAY(EP3)=1,COLUMN()=7),CHOOSE(MONTH(EP3),"Jan","Feb","Mär","Apr","Mai","Jun","Jul","Aug","Sep","Okt","Nov","Dez")&amp;" "&amp;YEAR(EP3),"")</f>
        <v/>
      </c>
      <c r="EQ2" s="6" t="str">
        <f aca="false">IF(OR(DAY(EQ3)=1,COLUMN()=7),CHOOSE(MONTH(EQ3),"Jan","Feb","Mär","Apr","Mai","Jun","Jul","Aug","Sep","Okt","Nov","Dez")&amp;" "&amp;YEAR(EQ3),"")</f>
        <v/>
      </c>
      <c r="ER2" s="6" t="str">
        <f aca="false">IF(OR(DAY(ER3)=1,COLUMN()=7),CHOOSE(MONTH(ER3),"Jan","Feb","Mär","Apr","Mai","Jun","Jul","Aug","Sep","Okt","Nov","Dez")&amp;" "&amp;YEAR(ER3),"")</f>
        <v/>
      </c>
      <c r="ES2" s="6" t="str">
        <f aca="false">IF(OR(DAY(ES3)=1,COLUMN()=7),CHOOSE(MONTH(ES3),"Jan","Feb","Mär","Apr","Mai","Jun","Jul","Aug","Sep","Okt","Nov","Dez")&amp;" "&amp;YEAR(ES3),"")</f>
        <v/>
      </c>
      <c r="ET2" s="6" t="str">
        <f aca="false">IF(OR(DAY(ET3)=1,COLUMN()=7),CHOOSE(MONTH(ET3),"Jan","Feb","Mär","Apr","Mai","Jun","Jul","Aug","Sep","Okt","Nov","Dez")&amp;" "&amp;YEAR(ET3),"")</f>
        <v/>
      </c>
      <c r="EU2" s="6" t="str">
        <f aca="false">IF(OR(DAY(EU3)=1,COLUMN()=7),CHOOSE(MONTH(EU3),"Jan","Feb","Mär","Apr","Mai","Jun","Jul","Aug","Sep","Okt","Nov","Dez")&amp;" "&amp;YEAR(EU3),"")</f>
        <v/>
      </c>
      <c r="EV2" s="6" t="str">
        <f aca="false">IF(OR(DAY(EV3)=1,COLUMN()=7),CHOOSE(MONTH(EV3),"Jan","Feb","Mär","Apr","Mai","Jun","Jul","Aug","Sep","Okt","Nov","Dez")&amp;" "&amp;YEAR(EV3),"")</f>
        <v/>
      </c>
      <c r="EW2" s="6" t="str">
        <f aca="false">IF(OR(DAY(EW3)=1,COLUMN()=7),CHOOSE(MONTH(EW3),"Jan","Feb","Mär","Apr","Mai","Jun","Jul","Aug","Sep","Okt","Nov","Dez")&amp;" "&amp;YEAR(EW3),"")</f>
        <v/>
      </c>
      <c r="EX2" s="6" t="str">
        <f aca="false">IF(OR(DAY(EX3)=1,COLUMN()=7),CHOOSE(MONTH(EX3),"Jan","Feb","Mär","Apr","Mai","Jun","Jul","Aug","Sep","Okt","Nov","Dez")&amp;" "&amp;YEAR(EX3),"")</f>
        <v/>
      </c>
      <c r="EY2" s="6" t="str">
        <f aca="false">IF(OR(DAY(EY3)=1,COLUMN()=7),CHOOSE(MONTH(EY3),"Jan","Feb","Mär","Apr","Mai","Jun","Jul","Aug","Sep","Okt","Nov","Dez")&amp;" "&amp;YEAR(EY3),"")</f>
        <v/>
      </c>
      <c r="EZ2" s="6" t="str">
        <f aca="false">IF(OR(DAY(EZ3)=1,COLUMN()=7),CHOOSE(MONTH(EZ3),"Jan","Feb","Mär","Apr","Mai","Jun","Jul","Aug","Sep","Okt","Nov","Dez")&amp;" "&amp;YEAR(EZ3),"")</f>
        <v/>
      </c>
      <c r="FA2" s="6" t="str">
        <f aca="false">IF(OR(DAY(FA3)=1,COLUMN()=7),CHOOSE(MONTH(FA3),"Jan","Feb","Mär","Apr","Mai","Jun","Jul","Aug","Sep","Okt","Nov","Dez")&amp;" "&amp;YEAR(FA3),"")</f>
        <v/>
      </c>
      <c r="FB2" s="6" t="str">
        <f aca="false">IF(OR(DAY(FB3)=1,COLUMN()=7),CHOOSE(MONTH(FB3),"Jan","Feb","Mär","Apr","Mai","Jun","Jul","Aug","Sep","Okt","Nov","Dez")&amp;" "&amp;YEAR(FB3),"")</f>
        <v>Jun 2027</v>
      </c>
      <c r="FC2" s="6" t="str">
        <f aca="false">IF(OR(DAY(FC3)=1,COLUMN()=7),CHOOSE(MONTH(FC3),"Jan","Feb","Mär","Apr","Mai","Jun","Jul","Aug","Sep","Okt","Nov","Dez")&amp;" "&amp;YEAR(FC3),"")</f>
        <v/>
      </c>
      <c r="FD2" s="6" t="str">
        <f aca="false">IF(OR(DAY(FD3)=1,COLUMN()=7),CHOOSE(MONTH(FD3),"Jan","Feb","Mär","Apr","Mai","Jun","Jul","Aug","Sep","Okt","Nov","Dez")&amp;" "&amp;YEAR(FD3),"")</f>
        <v/>
      </c>
      <c r="FE2" s="6" t="str">
        <f aca="false">IF(OR(DAY(FE3)=1,COLUMN()=7),CHOOSE(MONTH(FE3),"Jan","Feb","Mär","Apr","Mai","Jun","Jul","Aug","Sep","Okt","Nov","Dez")&amp;" "&amp;YEAR(FE3),"")</f>
        <v/>
      </c>
      <c r="FF2" s="6" t="str">
        <f aca="false">IF(OR(DAY(FF3)=1,COLUMN()=7),CHOOSE(MONTH(FF3),"Jan","Feb","Mär","Apr","Mai","Jun","Jul","Aug","Sep","Okt","Nov","Dez")&amp;" "&amp;YEAR(FF3),"")</f>
        <v/>
      </c>
      <c r="FG2" s="6" t="str">
        <f aca="false">IF(OR(DAY(FG3)=1,COLUMN()=7),CHOOSE(MONTH(FG3),"Jan","Feb","Mär","Apr","Mai","Jun","Jul","Aug","Sep","Okt","Nov","Dez")&amp;" "&amp;YEAR(FG3),"")</f>
        <v/>
      </c>
      <c r="FH2" s="6" t="str">
        <f aca="false">IF(OR(DAY(FH3)=1,COLUMN()=7),CHOOSE(MONTH(FH3),"Jan","Feb","Mär","Apr","Mai","Jun","Jul","Aug","Sep","Okt","Nov","Dez")&amp;" "&amp;YEAR(FH3),"")</f>
        <v/>
      </c>
      <c r="FI2" s="6" t="str">
        <f aca="false">IF(OR(DAY(FI3)=1,COLUMN()=7),CHOOSE(MONTH(FI3),"Jan","Feb","Mär","Apr","Mai","Jun","Jul","Aug","Sep","Okt","Nov","Dez")&amp;" "&amp;YEAR(FI3),"")</f>
        <v/>
      </c>
      <c r="FJ2" s="6" t="str">
        <f aca="false">IF(OR(DAY(FJ3)=1,COLUMN()=7),CHOOSE(MONTH(FJ3),"Jan","Feb","Mär","Apr","Mai","Jun","Jul","Aug","Sep","Okt","Nov","Dez")&amp;" "&amp;YEAR(FJ3),"")</f>
        <v/>
      </c>
      <c r="FK2" s="6" t="str">
        <f aca="false">IF(OR(DAY(FK3)=1,COLUMN()=7),CHOOSE(MONTH(FK3),"Jan","Feb","Mär","Apr","Mai","Jun","Jul","Aug","Sep","Okt","Nov","Dez")&amp;" "&amp;YEAR(FK3),"")</f>
        <v/>
      </c>
      <c r="FL2" s="6" t="str">
        <f aca="false">IF(OR(DAY(FL3)=1,COLUMN()=7),CHOOSE(MONTH(FL3),"Jan","Feb","Mär","Apr","Mai","Jun","Jul","Aug","Sep","Okt","Nov","Dez")&amp;" "&amp;YEAR(FL3),"")</f>
        <v/>
      </c>
      <c r="FM2" s="6" t="str">
        <f aca="false">IF(OR(DAY(FM3)=1,COLUMN()=7),CHOOSE(MONTH(FM3),"Jan","Feb","Mär","Apr","Mai","Jun","Jul","Aug","Sep","Okt","Nov","Dez")&amp;" "&amp;YEAR(FM3),"")</f>
        <v/>
      </c>
      <c r="FN2" s="6" t="str">
        <f aca="false">IF(OR(DAY(FN3)=1,COLUMN()=7),CHOOSE(MONTH(FN3),"Jan","Feb","Mär","Apr","Mai","Jun","Jul","Aug","Sep","Okt","Nov","Dez")&amp;" "&amp;YEAR(FN3),"")</f>
        <v/>
      </c>
      <c r="FO2" s="6" t="str">
        <f aca="false">IF(OR(DAY(FO3)=1,COLUMN()=7),CHOOSE(MONTH(FO3),"Jan","Feb","Mär","Apr","Mai","Jun","Jul","Aug","Sep","Okt","Nov","Dez")&amp;" "&amp;YEAR(FO3),"")</f>
        <v/>
      </c>
      <c r="FP2" s="6" t="str">
        <f aca="false">IF(OR(DAY(FP3)=1,COLUMN()=7),CHOOSE(MONTH(FP3),"Jan","Feb","Mär","Apr","Mai","Jun","Jul","Aug","Sep","Okt","Nov","Dez")&amp;" "&amp;YEAR(FP3),"")</f>
        <v/>
      </c>
      <c r="FQ2" s="6" t="str">
        <f aca="false">IF(OR(DAY(FQ3)=1,COLUMN()=7),CHOOSE(MONTH(FQ3),"Jan","Feb","Mär","Apr","Mai","Jun","Jul","Aug","Sep","Okt","Nov","Dez")&amp;" "&amp;YEAR(FQ3),"")</f>
        <v/>
      </c>
      <c r="FR2" s="6" t="str">
        <f aca="false">IF(OR(DAY(FR3)=1,COLUMN()=7),CHOOSE(MONTH(FR3),"Jan","Feb","Mär","Apr","Mai","Jun","Jul","Aug","Sep","Okt","Nov","Dez")&amp;" "&amp;YEAR(FR3),"")</f>
        <v/>
      </c>
      <c r="FS2" s="6" t="str">
        <f aca="false">IF(OR(DAY(FS3)=1,COLUMN()=7),CHOOSE(MONTH(FS3),"Jan","Feb","Mär","Apr","Mai","Jun","Jul","Aug","Sep","Okt","Nov","Dez")&amp;" "&amp;YEAR(FS3),"")</f>
        <v/>
      </c>
      <c r="FT2" s="6" t="str">
        <f aca="false">IF(OR(DAY(FT3)=1,COLUMN()=7),CHOOSE(MONTH(FT3),"Jan","Feb","Mär","Apr","Mai","Jun","Jul","Aug","Sep","Okt","Nov","Dez")&amp;" "&amp;YEAR(FT3),"")</f>
        <v/>
      </c>
      <c r="FU2" s="6" t="str">
        <f aca="false">IF(OR(DAY(FU3)=1,COLUMN()=7),CHOOSE(MONTH(FU3),"Jan","Feb","Mär","Apr","Mai","Jun","Jul","Aug","Sep","Okt","Nov","Dez")&amp;" "&amp;YEAR(FU3),"")</f>
        <v/>
      </c>
      <c r="FV2" s="6" t="str">
        <f aca="false">IF(OR(DAY(FV3)=1,COLUMN()=7),CHOOSE(MONTH(FV3),"Jan","Feb","Mär","Apr","Mai","Jun","Jul","Aug","Sep","Okt","Nov","Dez")&amp;" "&amp;YEAR(FV3),"")</f>
        <v/>
      </c>
      <c r="FW2" s="6" t="str">
        <f aca="false">IF(OR(DAY(FW3)=1,COLUMN()=7),CHOOSE(MONTH(FW3),"Jan","Feb","Mär","Apr","Mai","Jun","Jul","Aug","Sep","Okt","Nov","Dez")&amp;" "&amp;YEAR(FW3),"")</f>
        <v/>
      </c>
      <c r="FX2" s="6" t="str">
        <f aca="false">IF(OR(DAY(FX3)=1,COLUMN()=7),CHOOSE(MONTH(FX3),"Jan","Feb","Mär","Apr","Mai","Jun","Jul","Aug","Sep","Okt","Nov","Dez")&amp;" "&amp;YEAR(FX3),"")</f>
        <v/>
      </c>
      <c r="FY2" s="6" t="str">
        <f aca="false">IF(OR(DAY(FY3)=1,COLUMN()=7),CHOOSE(MONTH(FY3),"Jan","Feb","Mär","Apr","Mai","Jun","Jul","Aug","Sep","Okt","Nov","Dez")&amp;" "&amp;YEAR(FY3),"")</f>
        <v/>
      </c>
      <c r="FZ2" s="6" t="str">
        <f aca="false">IF(OR(DAY(FZ3)=1,COLUMN()=7),CHOOSE(MONTH(FZ3),"Jan","Feb","Mär","Apr","Mai","Jun","Jul","Aug","Sep","Okt","Nov","Dez")&amp;" "&amp;YEAR(FZ3),"")</f>
        <v/>
      </c>
      <c r="GA2" s="6" t="str">
        <f aca="false">IF(OR(DAY(GA3)=1,COLUMN()=7),CHOOSE(MONTH(GA3),"Jan","Feb","Mär","Apr","Mai","Jun","Jul","Aug","Sep","Okt","Nov","Dez")&amp;" "&amp;YEAR(GA3),"")</f>
        <v/>
      </c>
      <c r="GB2" s="6" t="str">
        <f aca="false">IF(OR(DAY(GB3)=1,COLUMN()=7),CHOOSE(MONTH(GB3),"Jan","Feb","Mär","Apr","Mai","Jun","Jul","Aug","Sep","Okt","Nov","Dez")&amp;" "&amp;YEAR(GB3),"")</f>
        <v/>
      </c>
      <c r="GC2" s="6" t="str">
        <f aca="false">IF(OR(DAY(GC3)=1,COLUMN()=7),CHOOSE(MONTH(GC3),"Jan","Feb","Mär","Apr","Mai","Jun","Jul","Aug","Sep","Okt","Nov","Dez")&amp;" "&amp;YEAR(GC3),"")</f>
        <v/>
      </c>
      <c r="GD2" s="6" t="str">
        <f aca="false">IF(OR(DAY(GD3)=1,COLUMN()=7),CHOOSE(MONTH(GD3),"Jan","Feb","Mär","Apr","Mai","Jun","Jul","Aug","Sep","Okt","Nov","Dez")&amp;" "&amp;YEAR(GD3),"")</f>
        <v/>
      </c>
      <c r="GE2" s="6" t="str">
        <f aca="false">IF(OR(DAY(GE3)=1,COLUMN()=7),CHOOSE(MONTH(GE3),"Jan","Feb","Mär","Apr","Mai","Jun","Jul","Aug","Sep","Okt","Nov","Dez")&amp;" "&amp;YEAR(GE3),"")</f>
        <v/>
      </c>
      <c r="GF2" s="6" t="str">
        <f aca="false">IF(OR(DAY(GF3)=1,COLUMN()=7),CHOOSE(MONTH(GF3),"Jan","Feb","Mär","Apr","Mai","Jun","Jul","Aug","Sep","Okt","Nov","Dez")&amp;" "&amp;YEAR(GF3),"")</f>
        <v>Jul 2027</v>
      </c>
      <c r="GG2" s="6" t="str">
        <f aca="false">IF(OR(DAY(GG3)=1,COLUMN()=7),CHOOSE(MONTH(GG3),"Jan","Feb","Mär","Apr","Mai","Jun","Jul","Aug","Sep","Okt","Nov","Dez")&amp;" "&amp;YEAR(GG3),"")</f>
        <v/>
      </c>
      <c r="GH2" s="6" t="str">
        <f aca="false">IF(OR(DAY(GH3)=1,COLUMN()=7),CHOOSE(MONTH(GH3),"Jan","Feb","Mär","Apr","Mai","Jun","Jul","Aug","Sep","Okt","Nov","Dez")&amp;" "&amp;YEAR(GH3),"")</f>
        <v/>
      </c>
      <c r="GI2" s="6" t="str">
        <f aca="false">IF(OR(DAY(GI3)=1,COLUMN()=7),CHOOSE(MONTH(GI3),"Jan","Feb","Mär","Apr","Mai","Jun","Jul","Aug","Sep","Okt","Nov","Dez")&amp;" "&amp;YEAR(GI3),"")</f>
        <v/>
      </c>
      <c r="GJ2" s="6" t="str">
        <f aca="false">IF(OR(DAY(GJ3)=1,COLUMN()=7),CHOOSE(MONTH(GJ3),"Jan","Feb","Mär","Apr","Mai","Jun","Jul","Aug","Sep","Okt","Nov","Dez")&amp;" "&amp;YEAR(GJ3),"")</f>
        <v/>
      </c>
      <c r="GK2" s="6" t="str">
        <f aca="false">IF(OR(DAY(GK3)=1,COLUMN()=7),CHOOSE(MONTH(GK3),"Jan","Feb","Mär","Apr","Mai","Jun","Jul","Aug","Sep","Okt","Nov","Dez")&amp;" "&amp;YEAR(GK3),"")</f>
        <v/>
      </c>
      <c r="GL2" s="6" t="str">
        <f aca="false">IF(OR(DAY(GL3)=1,COLUMN()=7),CHOOSE(MONTH(GL3),"Jan","Feb","Mär","Apr","Mai","Jun","Jul","Aug","Sep","Okt","Nov","Dez")&amp;" "&amp;YEAR(GL3),"")</f>
        <v/>
      </c>
      <c r="GM2" s="6" t="str">
        <f aca="false">IF(OR(DAY(GM3)=1,COLUMN()=7),CHOOSE(MONTH(GM3),"Jan","Feb","Mär","Apr","Mai","Jun","Jul","Aug","Sep","Okt","Nov","Dez")&amp;" "&amp;YEAR(GM3),"")</f>
        <v/>
      </c>
      <c r="GN2" s="6" t="str">
        <f aca="false">IF(OR(DAY(GN3)=1,COLUMN()=7),CHOOSE(MONTH(GN3),"Jan","Feb","Mär","Apr","Mai","Jun","Jul","Aug","Sep","Okt","Nov","Dez")&amp;" "&amp;YEAR(GN3),"")</f>
        <v/>
      </c>
      <c r="GO2" s="6" t="str">
        <f aca="false">IF(OR(DAY(GO3)=1,COLUMN()=7),CHOOSE(MONTH(GO3),"Jan","Feb","Mär","Apr","Mai","Jun","Jul","Aug","Sep","Okt","Nov","Dez")&amp;" "&amp;YEAR(GO3),"")</f>
        <v/>
      </c>
      <c r="GP2" s="6" t="str">
        <f aca="false">IF(OR(DAY(GP3)=1,COLUMN()=7),CHOOSE(MONTH(GP3),"Jan","Feb","Mär","Apr","Mai","Jun","Jul","Aug","Sep","Okt","Nov","Dez")&amp;" "&amp;YEAR(GP3),"")</f>
        <v/>
      </c>
      <c r="GQ2" s="6" t="str">
        <f aca="false">IF(OR(DAY(GQ3)=1,COLUMN()=7),CHOOSE(MONTH(GQ3),"Jan","Feb","Mär","Apr","Mai","Jun","Jul","Aug","Sep","Okt","Nov","Dez")&amp;" "&amp;YEAR(GQ3),"")</f>
        <v/>
      </c>
      <c r="GR2" s="6" t="str">
        <f aca="false">IF(OR(DAY(GR3)=1,COLUMN()=7),CHOOSE(MONTH(GR3),"Jan","Feb","Mär","Apr","Mai","Jun","Jul","Aug","Sep","Okt","Nov","Dez")&amp;" "&amp;YEAR(GR3),"")</f>
        <v/>
      </c>
      <c r="GS2" s="6" t="str">
        <f aca="false">IF(OR(DAY(GS3)=1,COLUMN()=7),CHOOSE(MONTH(GS3),"Jan","Feb","Mär","Apr","Mai","Jun","Jul","Aug","Sep","Okt","Nov","Dez")&amp;" "&amp;YEAR(GS3),"")</f>
        <v/>
      </c>
      <c r="GT2" s="6" t="str">
        <f aca="false">IF(OR(DAY(GT3)=1,COLUMN()=7),CHOOSE(MONTH(GT3),"Jan","Feb","Mär","Apr","Mai","Jun","Jul","Aug","Sep","Okt","Nov","Dez")&amp;" "&amp;YEAR(GT3),"")</f>
        <v/>
      </c>
      <c r="GU2" s="6" t="str">
        <f aca="false">IF(OR(DAY(GU3)=1,COLUMN()=7),CHOOSE(MONTH(GU3),"Jan","Feb","Mär","Apr","Mai","Jun","Jul","Aug","Sep","Okt","Nov","Dez")&amp;" "&amp;YEAR(GU3),"")</f>
        <v/>
      </c>
      <c r="GV2" s="6" t="str">
        <f aca="false">IF(OR(DAY(GV3)=1,COLUMN()=7),CHOOSE(MONTH(GV3),"Jan","Feb","Mär","Apr","Mai","Jun","Jul","Aug","Sep","Okt","Nov","Dez")&amp;" "&amp;YEAR(GV3),"")</f>
        <v/>
      </c>
      <c r="GW2" s="6" t="str">
        <f aca="false">IF(OR(DAY(GW3)=1,COLUMN()=7),CHOOSE(MONTH(GW3),"Jan","Feb","Mär","Apr","Mai","Jun","Jul","Aug","Sep","Okt","Nov","Dez")&amp;" "&amp;YEAR(GW3),"")</f>
        <v/>
      </c>
      <c r="GX2" s="6" t="str">
        <f aca="false">IF(OR(DAY(GX3)=1,COLUMN()=7),CHOOSE(MONTH(GX3),"Jan","Feb","Mär","Apr","Mai","Jun","Jul","Aug","Sep","Okt","Nov","Dez")&amp;" "&amp;YEAR(GX3),"")</f>
        <v/>
      </c>
      <c r="GY2" s="6" t="str">
        <f aca="false">IF(OR(DAY(GY3)=1,COLUMN()=7),CHOOSE(MONTH(GY3),"Jan","Feb","Mär","Apr","Mai","Jun","Jul","Aug","Sep","Okt","Nov","Dez")&amp;" "&amp;YEAR(GY3),"")</f>
        <v/>
      </c>
      <c r="GZ2" s="6" t="str">
        <f aca="false">IF(OR(DAY(GZ3)=1,COLUMN()=7),CHOOSE(MONTH(GZ3),"Jan","Feb","Mär","Apr","Mai","Jun","Jul","Aug","Sep","Okt","Nov","Dez")&amp;" "&amp;YEAR(GZ3),"")</f>
        <v/>
      </c>
      <c r="HA2" s="6" t="str">
        <f aca="false">IF(OR(DAY(HA3)=1,COLUMN()=7),CHOOSE(MONTH(HA3),"Jan","Feb","Mär","Apr","Mai","Jun","Jul","Aug","Sep","Okt","Nov","Dez")&amp;" "&amp;YEAR(HA3),"")</f>
        <v/>
      </c>
      <c r="HB2" s="6" t="str">
        <f aca="false">IF(OR(DAY(HB3)=1,COLUMN()=7),CHOOSE(MONTH(HB3),"Jan","Feb","Mär","Apr","Mai","Jun","Jul","Aug","Sep","Okt","Nov","Dez")&amp;" "&amp;YEAR(HB3),"")</f>
        <v/>
      </c>
      <c r="HC2" s="6" t="str">
        <f aca="false">IF(OR(DAY(HC3)=1,COLUMN()=7),CHOOSE(MONTH(HC3),"Jan","Feb","Mär","Apr","Mai","Jun","Jul","Aug","Sep","Okt","Nov","Dez")&amp;" "&amp;YEAR(HC3),"")</f>
        <v/>
      </c>
      <c r="HD2" s="6" t="str">
        <f aca="false">IF(OR(DAY(HD3)=1,COLUMN()=7),CHOOSE(MONTH(HD3),"Jan","Feb","Mär","Apr","Mai","Jun","Jul","Aug","Sep","Okt","Nov","Dez")&amp;" "&amp;YEAR(HD3),"")</f>
        <v/>
      </c>
      <c r="HE2" s="6" t="str">
        <f aca="false">IF(OR(DAY(HE3)=1,COLUMN()=7),CHOOSE(MONTH(HE3),"Jan","Feb","Mär","Apr","Mai","Jun","Jul","Aug","Sep","Okt","Nov","Dez")&amp;" "&amp;YEAR(HE3),"")</f>
        <v/>
      </c>
      <c r="HF2" s="6" t="str">
        <f aca="false">IF(OR(DAY(HF3)=1,COLUMN()=7),CHOOSE(MONTH(HF3),"Jan","Feb","Mär","Apr","Mai","Jun","Jul","Aug","Sep","Okt","Nov","Dez")&amp;" "&amp;YEAR(HF3),"")</f>
        <v/>
      </c>
      <c r="HG2" s="6" t="str">
        <f aca="false">IF(OR(DAY(HG3)=1,COLUMN()=7),CHOOSE(MONTH(HG3),"Jan","Feb","Mär","Apr","Mai","Jun","Jul","Aug","Sep","Okt","Nov","Dez")&amp;" "&amp;YEAR(HG3),"")</f>
        <v/>
      </c>
      <c r="HH2" s="6" t="str">
        <f aca="false">IF(OR(DAY(HH3)=1,COLUMN()=7),CHOOSE(MONTH(HH3),"Jan","Feb","Mär","Apr","Mai","Jun","Jul","Aug","Sep","Okt","Nov","Dez")&amp;" "&amp;YEAR(HH3),"")</f>
        <v/>
      </c>
      <c r="HI2" s="6" t="str">
        <f aca="false">IF(OR(DAY(HI3)=1,COLUMN()=7),CHOOSE(MONTH(HI3),"Jan","Feb","Mär","Apr","Mai","Jun","Jul","Aug","Sep","Okt","Nov","Dez")&amp;" "&amp;YEAR(HI3),"")</f>
        <v/>
      </c>
      <c r="HJ2" s="6" t="str">
        <f aca="false">IF(OR(DAY(HJ3)=1,COLUMN()=7),CHOOSE(MONTH(HJ3),"Jan","Feb","Mär","Apr","Mai","Jun","Jul","Aug","Sep","Okt","Nov","Dez")&amp;" "&amp;YEAR(HJ3),"")</f>
        <v/>
      </c>
      <c r="HK2" s="6" t="str">
        <f aca="false">IF(OR(DAY(HK3)=1,COLUMN()=7),CHOOSE(MONTH(HK3),"Jan","Feb","Mär","Apr","Mai","Jun","Jul","Aug","Sep","Okt","Nov","Dez")&amp;" "&amp;YEAR(HK3),"")</f>
        <v>Aug 2027</v>
      </c>
      <c r="HL2" s="6" t="str">
        <f aca="false">IF(OR(DAY(HL3)=1,COLUMN()=7),CHOOSE(MONTH(HL3),"Jan","Feb","Mär","Apr","Mai","Jun","Jul","Aug","Sep","Okt","Nov","Dez")&amp;" "&amp;YEAR(HL3),"")</f>
        <v/>
      </c>
      <c r="HM2" s="6" t="str">
        <f aca="false">IF(OR(DAY(HM3)=1,COLUMN()=7),CHOOSE(MONTH(HM3),"Jan","Feb","Mär","Apr","Mai","Jun","Jul","Aug","Sep","Okt","Nov","Dez")&amp;" "&amp;YEAR(HM3),"")</f>
        <v/>
      </c>
      <c r="HN2" s="6" t="str">
        <f aca="false">IF(OR(DAY(HN3)=1,COLUMN()=7),CHOOSE(MONTH(HN3),"Jan","Feb","Mär","Apr","Mai","Jun","Jul","Aug","Sep","Okt","Nov","Dez")&amp;" "&amp;YEAR(HN3),"")</f>
        <v/>
      </c>
      <c r="HO2" s="6" t="str">
        <f aca="false">IF(OR(DAY(HO3)=1,COLUMN()=7),CHOOSE(MONTH(HO3),"Jan","Feb","Mär","Apr","Mai","Jun","Jul","Aug","Sep","Okt","Nov","Dez")&amp;" "&amp;YEAR(HO3),"")</f>
        <v/>
      </c>
      <c r="HP2" s="6" t="str">
        <f aca="false">IF(OR(DAY(HP3)=1,COLUMN()=7),CHOOSE(MONTH(HP3),"Jan","Feb","Mär","Apr","Mai","Jun","Jul","Aug","Sep","Okt","Nov","Dez")&amp;" "&amp;YEAR(HP3),"")</f>
        <v/>
      </c>
      <c r="HQ2" s="6" t="str">
        <f aca="false">IF(OR(DAY(HQ3)=1,COLUMN()=7),CHOOSE(MONTH(HQ3),"Jan","Feb","Mär","Apr","Mai","Jun","Jul","Aug","Sep","Okt","Nov","Dez")&amp;" "&amp;YEAR(HQ3),"")</f>
        <v/>
      </c>
      <c r="HR2" s="6" t="str">
        <f aca="false">IF(OR(DAY(HR3)=1,COLUMN()=7),CHOOSE(MONTH(HR3),"Jan","Feb","Mär","Apr","Mai","Jun","Jul","Aug","Sep","Okt","Nov","Dez")&amp;" "&amp;YEAR(HR3),"")</f>
        <v/>
      </c>
      <c r="HS2" s="6" t="str">
        <f aca="false">IF(OR(DAY(HS3)=1,COLUMN()=7),CHOOSE(MONTH(HS3),"Jan","Feb","Mär","Apr","Mai","Jun","Jul","Aug","Sep","Okt","Nov","Dez")&amp;" "&amp;YEAR(HS3),"")</f>
        <v/>
      </c>
      <c r="HT2" s="6" t="str">
        <f aca="false">IF(OR(DAY(HT3)=1,COLUMN()=7),CHOOSE(MONTH(HT3),"Jan","Feb","Mär","Apr","Mai","Jun","Jul","Aug","Sep","Okt","Nov","Dez")&amp;" "&amp;YEAR(HT3),"")</f>
        <v/>
      </c>
      <c r="HU2" s="6" t="str">
        <f aca="false">IF(OR(DAY(HU3)=1,COLUMN()=7),CHOOSE(MONTH(HU3),"Jan","Feb","Mär","Apr","Mai","Jun","Jul","Aug","Sep","Okt","Nov","Dez")&amp;" "&amp;YEAR(HU3),"")</f>
        <v/>
      </c>
      <c r="HV2" s="6" t="str">
        <f aca="false">IF(OR(DAY(HV3)=1,COLUMN()=7),CHOOSE(MONTH(HV3),"Jan","Feb","Mär","Apr","Mai","Jun","Jul","Aug","Sep","Okt","Nov","Dez")&amp;" "&amp;YEAR(HV3),"")</f>
        <v/>
      </c>
      <c r="HW2" s="6" t="str">
        <f aca="false">IF(OR(DAY(HW3)=1,COLUMN()=7),CHOOSE(MONTH(HW3),"Jan","Feb","Mär","Apr","Mai","Jun","Jul","Aug","Sep","Okt","Nov","Dez")&amp;" "&amp;YEAR(HW3),"")</f>
        <v/>
      </c>
      <c r="HX2" s="6" t="str">
        <f aca="false">IF(OR(DAY(HX3)=1,COLUMN()=7),CHOOSE(MONTH(HX3),"Jan","Feb","Mär","Apr","Mai","Jun","Jul","Aug","Sep","Okt","Nov","Dez")&amp;" "&amp;YEAR(HX3),"")</f>
        <v/>
      </c>
      <c r="HY2" s="6" t="str">
        <f aca="false">IF(OR(DAY(HY3)=1,COLUMN()=7),CHOOSE(MONTH(HY3),"Jan","Feb","Mär","Apr","Mai","Jun","Jul","Aug","Sep","Okt","Nov","Dez")&amp;" "&amp;YEAR(HY3),"")</f>
        <v/>
      </c>
      <c r="HZ2" s="6" t="str">
        <f aca="false">IF(OR(DAY(HZ3)=1,COLUMN()=7),CHOOSE(MONTH(HZ3),"Jan","Feb","Mär","Apr","Mai","Jun","Jul","Aug","Sep","Okt","Nov","Dez")&amp;" "&amp;YEAR(HZ3),"")</f>
        <v/>
      </c>
      <c r="IA2" s="6" t="str">
        <f aca="false">IF(OR(DAY(IA3)=1,COLUMN()=7),CHOOSE(MONTH(IA3),"Jan","Feb","Mär","Apr","Mai","Jun","Jul","Aug","Sep","Okt","Nov","Dez")&amp;" "&amp;YEAR(IA3),"")</f>
        <v/>
      </c>
      <c r="IB2" s="6" t="str">
        <f aca="false">IF(OR(DAY(IB3)=1,COLUMN()=7),CHOOSE(MONTH(IB3),"Jan","Feb","Mär","Apr","Mai","Jun","Jul","Aug","Sep","Okt","Nov","Dez")&amp;" "&amp;YEAR(IB3),"")</f>
        <v/>
      </c>
      <c r="IC2" s="6" t="str">
        <f aca="false">IF(OR(DAY(IC3)=1,COLUMN()=7),CHOOSE(MONTH(IC3),"Jan","Feb","Mär","Apr","Mai","Jun","Jul","Aug","Sep","Okt","Nov","Dez")&amp;" "&amp;YEAR(IC3),"")</f>
        <v/>
      </c>
      <c r="ID2" s="6" t="str">
        <f aca="false">IF(OR(DAY(ID3)=1,COLUMN()=7),CHOOSE(MONTH(ID3),"Jan","Feb","Mär","Apr","Mai","Jun","Jul","Aug","Sep","Okt","Nov","Dez")&amp;" "&amp;YEAR(ID3),"")</f>
        <v/>
      </c>
      <c r="IE2" s="6" t="str">
        <f aca="false">IF(OR(DAY(IE3)=1,COLUMN()=7),CHOOSE(MONTH(IE3),"Jan","Feb","Mär","Apr","Mai","Jun","Jul","Aug","Sep","Okt","Nov","Dez")&amp;" "&amp;YEAR(IE3),"")</f>
        <v/>
      </c>
      <c r="IF2" s="6" t="str">
        <f aca="false">IF(OR(DAY(IF3)=1,COLUMN()=7),CHOOSE(MONTH(IF3),"Jan","Feb","Mär","Apr","Mai","Jun","Jul","Aug","Sep","Okt","Nov","Dez")&amp;" "&amp;YEAR(IF3),"")</f>
        <v/>
      </c>
      <c r="IG2" s="6" t="str">
        <f aca="false">IF(OR(DAY(IG3)=1,COLUMN()=7),CHOOSE(MONTH(IG3),"Jan","Feb","Mär","Apr","Mai","Jun","Jul","Aug","Sep","Okt","Nov","Dez")&amp;" "&amp;YEAR(IG3),"")</f>
        <v/>
      </c>
      <c r="IH2" s="6" t="str">
        <f aca="false">IF(OR(DAY(IH3)=1,COLUMN()=7),CHOOSE(MONTH(IH3),"Jan","Feb","Mär","Apr","Mai","Jun","Jul","Aug","Sep","Okt","Nov","Dez")&amp;" "&amp;YEAR(IH3),"")</f>
        <v/>
      </c>
      <c r="II2" s="6" t="str">
        <f aca="false">IF(OR(DAY(II3)=1,COLUMN()=7),CHOOSE(MONTH(II3),"Jan","Feb","Mär","Apr","Mai","Jun","Jul","Aug","Sep","Okt","Nov","Dez")&amp;" "&amp;YEAR(II3),"")</f>
        <v/>
      </c>
      <c r="IJ2" s="6" t="str">
        <f aca="false">IF(OR(DAY(IJ3)=1,COLUMN()=7),CHOOSE(MONTH(IJ3),"Jan","Feb","Mär","Apr","Mai","Jun","Jul","Aug","Sep","Okt","Nov","Dez")&amp;" "&amp;YEAR(IJ3),"")</f>
        <v/>
      </c>
      <c r="IK2" s="6" t="str">
        <f aca="false">IF(OR(DAY(IK3)=1,COLUMN()=7),CHOOSE(MONTH(IK3),"Jan","Feb","Mär","Apr","Mai","Jun","Jul","Aug","Sep","Okt","Nov","Dez")&amp;" "&amp;YEAR(IK3),"")</f>
        <v/>
      </c>
      <c r="IL2" s="6" t="str">
        <f aca="false">IF(OR(DAY(IL3)=1,COLUMN()=7),CHOOSE(MONTH(IL3),"Jan","Feb","Mär","Apr","Mai","Jun","Jul","Aug","Sep","Okt","Nov","Dez")&amp;" "&amp;YEAR(IL3),"")</f>
        <v/>
      </c>
      <c r="IM2" s="6" t="str">
        <f aca="false">IF(OR(DAY(IM3)=1,COLUMN()=7),CHOOSE(MONTH(IM3),"Jan","Feb","Mär","Apr","Mai","Jun","Jul","Aug","Sep","Okt","Nov","Dez")&amp;" "&amp;YEAR(IM3),"")</f>
        <v/>
      </c>
      <c r="IN2" s="6" t="str">
        <f aca="false">IF(OR(DAY(IN3)=1,COLUMN()=7),CHOOSE(MONTH(IN3),"Jan","Feb","Mär","Apr","Mai","Jun","Jul","Aug","Sep","Okt","Nov","Dez")&amp;" "&amp;YEAR(IN3),"")</f>
        <v/>
      </c>
      <c r="IO2" s="6" t="str">
        <f aca="false">IF(OR(DAY(IO3)=1,COLUMN()=7),CHOOSE(MONTH(IO3),"Jan","Feb","Mär","Apr","Mai","Jun","Jul","Aug","Sep","Okt","Nov","Dez")&amp;" "&amp;YEAR(IO3),"")</f>
        <v/>
      </c>
      <c r="IP2" s="6" t="str">
        <f aca="false">IF(OR(DAY(IP3)=1,COLUMN()=7),CHOOSE(MONTH(IP3),"Jan","Feb","Mär","Apr","Mai","Jun","Jul","Aug","Sep","Okt","Nov","Dez")&amp;" "&amp;YEAR(IP3),"")</f>
        <v>Sep 2027</v>
      </c>
      <c r="IQ2" s="6" t="str">
        <f aca="false">IF(OR(DAY(IQ3)=1,COLUMN()=7),CHOOSE(MONTH(IQ3),"Jan","Feb","Mär","Apr","Mai","Jun","Jul","Aug","Sep","Okt","Nov","Dez")&amp;" "&amp;YEAR(IQ3),"")</f>
        <v/>
      </c>
      <c r="IR2" s="6" t="str">
        <f aca="false">IF(OR(DAY(IR3)=1,COLUMN()=7),CHOOSE(MONTH(IR3),"Jan","Feb","Mär","Apr","Mai","Jun","Jul","Aug","Sep","Okt","Nov","Dez")&amp;" "&amp;YEAR(IR3),"")</f>
        <v/>
      </c>
      <c r="IS2" s="6" t="str">
        <f aca="false">IF(OR(DAY(IS3)=1,COLUMN()=7),CHOOSE(MONTH(IS3),"Jan","Feb","Mär","Apr","Mai","Jun","Jul","Aug","Sep","Okt","Nov","Dez")&amp;" "&amp;YEAR(IS3),"")</f>
        <v/>
      </c>
      <c r="IT2" s="6" t="str">
        <f aca="false">IF(OR(DAY(IT3)=1,COLUMN()=7),CHOOSE(MONTH(IT3),"Jan","Feb","Mär","Apr","Mai","Jun","Jul","Aug","Sep","Okt","Nov","Dez")&amp;" "&amp;YEAR(IT3),"")</f>
        <v/>
      </c>
      <c r="IU2" s="6" t="str">
        <f aca="false">IF(OR(DAY(IU3)=1,COLUMN()=7),CHOOSE(MONTH(IU3),"Jan","Feb","Mär","Apr","Mai","Jun","Jul","Aug","Sep","Okt","Nov","Dez")&amp;" "&amp;YEAR(IU3),"")</f>
        <v/>
      </c>
      <c r="IV2" s="6" t="str">
        <f aca="false">IF(OR(DAY(IV3)=1,COLUMN()=7),CHOOSE(MONTH(IV3),"Jan","Feb","Mär","Apr","Mai","Jun","Jul","Aug","Sep","Okt","Nov","Dez")&amp;" "&amp;YEAR(IV3),"")</f>
        <v/>
      </c>
      <c r="IW2" s="6" t="str">
        <f aca="false">IF(OR(DAY(IW3)=1,COLUMN()=7),CHOOSE(MONTH(IW3),"Jan","Feb","Mär","Apr","Mai","Jun","Jul","Aug","Sep","Okt","Nov","Dez")&amp;" "&amp;YEAR(IW3),"")</f>
        <v/>
      </c>
      <c r="IX2" s="6" t="str">
        <f aca="false">IF(OR(DAY(IX3)=1,COLUMN()=7),CHOOSE(MONTH(IX3),"Jan","Feb","Mär","Apr","Mai","Jun","Jul","Aug","Sep","Okt","Nov","Dez")&amp;" "&amp;YEAR(IX3),"")</f>
        <v/>
      </c>
      <c r="IY2" s="6" t="str">
        <f aca="false">IF(OR(DAY(IY3)=1,COLUMN()=7),CHOOSE(MONTH(IY3),"Jan","Feb","Mär","Apr","Mai","Jun","Jul","Aug","Sep","Okt","Nov","Dez")&amp;" "&amp;YEAR(IY3),"")</f>
        <v/>
      </c>
      <c r="IZ2" s="6" t="str">
        <f aca="false">IF(OR(DAY(IZ3)=1,COLUMN()=7),CHOOSE(MONTH(IZ3),"Jan","Feb","Mär","Apr","Mai","Jun","Jul","Aug","Sep","Okt","Nov","Dez")&amp;" "&amp;YEAR(IZ3),"")</f>
        <v/>
      </c>
      <c r="JA2" s="6" t="str">
        <f aca="false">IF(OR(DAY(JA3)=1,COLUMN()=7),CHOOSE(MONTH(JA3),"Jan","Feb","Mär","Apr","Mai","Jun","Jul","Aug","Sep","Okt","Nov","Dez")&amp;" "&amp;YEAR(JA3),"")</f>
        <v/>
      </c>
      <c r="JB2" s="6" t="str">
        <f aca="false">IF(OR(DAY(JB3)=1,COLUMN()=7),CHOOSE(MONTH(JB3),"Jan","Feb","Mär","Apr","Mai","Jun","Jul","Aug","Sep","Okt","Nov","Dez")&amp;" "&amp;YEAR(JB3),"")</f>
        <v/>
      </c>
      <c r="JC2" s="6" t="str">
        <f aca="false">IF(OR(DAY(JC3)=1,COLUMN()=7),CHOOSE(MONTH(JC3),"Jan","Feb","Mär","Apr","Mai","Jun","Jul","Aug","Sep","Okt","Nov","Dez")&amp;" "&amp;YEAR(JC3),"")</f>
        <v/>
      </c>
      <c r="JD2" s="6" t="str">
        <f aca="false">IF(OR(DAY(JD3)=1,COLUMN()=7),CHOOSE(MONTH(JD3),"Jan","Feb","Mär","Apr","Mai","Jun","Jul","Aug","Sep","Okt","Nov","Dez")&amp;" "&amp;YEAR(JD3),"")</f>
        <v/>
      </c>
      <c r="JE2" s="6" t="str">
        <f aca="false">IF(OR(DAY(JE3)=1,COLUMN()=7),CHOOSE(MONTH(JE3),"Jan","Feb","Mär","Apr","Mai","Jun","Jul","Aug","Sep","Okt","Nov","Dez")&amp;" "&amp;YEAR(JE3),"")</f>
        <v/>
      </c>
      <c r="JF2" s="6" t="str">
        <f aca="false">IF(OR(DAY(JF3)=1,COLUMN()=7),CHOOSE(MONTH(JF3),"Jan","Feb","Mär","Apr","Mai","Jun","Jul","Aug","Sep","Okt","Nov","Dez")&amp;" "&amp;YEAR(JF3),"")</f>
        <v/>
      </c>
      <c r="JG2" s="6" t="str">
        <f aca="false">IF(OR(DAY(JG3)=1,COLUMN()=7),CHOOSE(MONTH(JG3),"Jan","Feb","Mär","Apr","Mai","Jun","Jul","Aug","Sep","Okt","Nov","Dez")&amp;" "&amp;YEAR(JG3),"")</f>
        <v/>
      </c>
      <c r="JH2" s="6" t="str">
        <f aca="false">IF(OR(DAY(JH3)=1,COLUMN()=7),CHOOSE(MONTH(JH3),"Jan","Feb","Mär","Apr","Mai","Jun","Jul","Aug","Sep","Okt","Nov","Dez")&amp;" "&amp;YEAR(JH3),"")</f>
        <v/>
      </c>
      <c r="JI2" s="6" t="str">
        <f aca="false">IF(OR(DAY(JI3)=1,COLUMN()=7),CHOOSE(MONTH(JI3),"Jan","Feb","Mär","Apr","Mai","Jun","Jul","Aug","Sep","Okt","Nov","Dez")&amp;" "&amp;YEAR(JI3),"")</f>
        <v/>
      </c>
      <c r="JJ2" s="6" t="str">
        <f aca="false">IF(OR(DAY(JJ3)=1,COLUMN()=7),CHOOSE(MONTH(JJ3),"Jan","Feb","Mär","Apr","Mai","Jun","Jul","Aug","Sep","Okt","Nov","Dez")&amp;" "&amp;YEAR(JJ3),"")</f>
        <v/>
      </c>
      <c r="JK2" s="6" t="str">
        <f aca="false">IF(OR(DAY(JK3)=1,COLUMN()=7),CHOOSE(MONTH(JK3),"Jan","Feb","Mär","Apr","Mai","Jun","Jul","Aug","Sep","Okt","Nov","Dez")&amp;" "&amp;YEAR(JK3),"")</f>
        <v/>
      </c>
      <c r="JL2" s="6" t="str">
        <f aca="false">IF(OR(DAY(JL3)=1,COLUMN()=7),CHOOSE(MONTH(JL3),"Jan","Feb","Mär","Apr","Mai","Jun","Jul","Aug","Sep","Okt","Nov","Dez")&amp;" "&amp;YEAR(JL3),"")</f>
        <v/>
      </c>
      <c r="JM2" s="6" t="str">
        <f aca="false">IF(OR(DAY(JM3)=1,COLUMN()=7),CHOOSE(MONTH(JM3),"Jan","Feb","Mär","Apr","Mai","Jun","Jul","Aug","Sep","Okt","Nov","Dez")&amp;" "&amp;YEAR(JM3),"")</f>
        <v/>
      </c>
      <c r="JN2" s="6" t="str">
        <f aca="false">IF(OR(DAY(JN3)=1,COLUMN()=7),CHOOSE(MONTH(JN3),"Jan","Feb","Mär","Apr","Mai","Jun","Jul","Aug","Sep","Okt","Nov","Dez")&amp;" "&amp;YEAR(JN3),"")</f>
        <v/>
      </c>
      <c r="JO2" s="6" t="str">
        <f aca="false">IF(OR(DAY(JO3)=1,COLUMN()=7),CHOOSE(MONTH(JO3),"Jan","Feb","Mär","Apr","Mai","Jun","Jul","Aug","Sep","Okt","Nov","Dez")&amp;" "&amp;YEAR(JO3),"")</f>
        <v/>
      </c>
      <c r="JP2" s="6" t="str">
        <f aca="false">IF(OR(DAY(JP3)=1,COLUMN()=7),CHOOSE(MONTH(JP3),"Jan","Feb","Mär","Apr","Mai","Jun","Jul","Aug","Sep","Okt","Nov","Dez")&amp;" "&amp;YEAR(JP3),"")</f>
        <v/>
      </c>
      <c r="JQ2" s="6" t="str">
        <f aca="false">IF(OR(DAY(JQ3)=1,COLUMN()=7),CHOOSE(MONTH(JQ3),"Jan","Feb","Mär","Apr","Mai","Jun","Jul","Aug","Sep","Okt","Nov","Dez")&amp;" "&amp;YEAR(JQ3),"")</f>
        <v/>
      </c>
      <c r="JR2" s="6" t="str">
        <f aca="false">IF(OR(DAY(JR3)=1,COLUMN()=7),CHOOSE(MONTH(JR3),"Jan","Feb","Mär","Apr","Mai","Jun","Jul","Aug","Sep","Okt","Nov","Dez")&amp;" "&amp;YEAR(JR3),"")</f>
        <v/>
      </c>
      <c r="JS2" s="6" t="str">
        <f aca="false">IF(OR(DAY(JS3)=1,COLUMN()=7),CHOOSE(MONTH(JS3),"Jan","Feb","Mär","Apr","Mai","Jun","Jul","Aug","Sep","Okt","Nov","Dez")&amp;" "&amp;YEAR(JS3),"")</f>
        <v/>
      </c>
      <c r="JT2" s="6" t="str">
        <f aca="false">IF(OR(DAY(JT3)=1,COLUMN()=7),CHOOSE(MONTH(JT3),"Jan","Feb","Mär","Apr","Mai","Jun","Jul","Aug","Sep","Okt","Nov","Dez")&amp;" "&amp;YEAR(JT3),"")</f>
        <v>Okt 2027</v>
      </c>
      <c r="JU2" s="6" t="str">
        <f aca="false">IF(OR(DAY(JU3)=1,COLUMN()=7),CHOOSE(MONTH(JU3),"Jan","Feb","Mär","Apr","Mai","Jun","Jul","Aug","Sep","Okt","Nov","Dez")&amp;" "&amp;YEAR(JU3),"")</f>
        <v/>
      </c>
      <c r="JV2" s="6" t="str">
        <f aca="false">IF(OR(DAY(JV3)=1,COLUMN()=7),CHOOSE(MONTH(JV3),"Jan","Feb","Mär","Apr","Mai","Jun","Jul","Aug","Sep","Okt","Nov","Dez")&amp;" "&amp;YEAR(JV3),"")</f>
        <v/>
      </c>
      <c r="JW2" s="6" t="str">
        <f aca="false">IF(OR(DAY(JW3)=1,COLUMN()=7),CHOOSE(MONTH(JW3),"Jan","Feb","Mär","Apr","Mai","Jun","Jul","Aug","Sep","Okt","Nov","Dez")&amp;" "&amp;YEAR(JW3),"")</f>
        <v/>
      </c>
      <c r="JX2" s="6" t="str">
        <f aca="false">IF(OR(DAY(JX3)=1,COLUMN()=7),CHOOSE(MONTH(JX3),"Jan","Feb","Mär","Apr","Mai","Jun","Jul","Aug","Sep","Okt","Nov","Dez")&amp;" "&amp;YEAR(JX3),"")</f>
        <v/>
      </c>
      <c r="JY2" s="6" t="str">
        <f aca="false">IF(OR(DAY(JY3)=1,COLUMN()=7),CHOOSE(MONTH(JY3),"Jan","Feb","Mär","Apr","Mai","Jun","Jul","Aug","Sep","Okt","Nov","Dez")&amp;" "&amp;YEAR(JY3),"")</f>
        <v/>
      </c>
      <c r="JZ2" s="6" t="str">
        <f aca="false">IF(OR(DAY(JZ3)=1,COLUMN()=7),CHOOSE(MONTH(JZ3),"Jan","Feb","Mär","Apr","Mai","Jun","Jul","Aug","Sep","Okt","Nov","Dez")&amp;" "&amp;YEAR(JZ3),"")</f>
        <v/>
      </c>
      <c r="KA2" s="6" t="str">
        <f aca="false">IF(OR(DAY(KA3)=1,COLUMN()=7),CHOOSE(MONTH(KA3),"Jan","Feb","Mär","Apr","Mai","Jun","Jul","Aug","Sep","Okt","Nov","Dez")&amp;" "&amp;YEAR(KA3),"")</f>
        <v/>
      </c>
      <c r="KB2" s="6" t="str">
        <f aca="false">IF(OR(DAY(KB3)=1,COLUMN()=7),CHOOSE(MONTH(KB3),"Jan","Feb","Mär","Apr","Mai","Jun","Jul","Aug","Sep","Okt","Nov","Dez")&amp;" "&amp;YEAR(KB3),"")</f>
        <v/>
      </c>
      <c r="KC2" s="6" t="str">
        <f aca="false">IF(OR(DAY(KC3)=1,COLUMN()=7),CHOOSE(MONTH(KC3),"Jan","Feb","Mär","Apr","Mai","Jun","Jul","Aug","Sep","Okt","Nov","Dez")&amp;" "&amp;YEAR(KC3),"")</f>
        <v/>
      </c>
      <c r="KD2" s="6" t="str">
        <f aca="false">IF(OR(DAY(KD3)=1,COLUMN()=7),CHOOSE(MONTH(KD3),"Jan","Feb","Mär","Apr","Mai","Jun","Jul","Aug","Sep","Okt","Nov","Dez")&amp;" "&amp;YEAR(KD3),"")</f>
        <v/>
      </c>
      <c r="KE2" s="6" t="str">
        <f aca="false">IF(OR(DAY(KE3)=1,COLUMN()=7),CHOOSE(MONTH(KE3),"Jan","Feb","Mär","Apr","Mai","Jun","Jul","Aug","Sep","Okt","Nov","Dez")&amp;" "&amp;YEAR(KE3),"")</f>
        <v/>
      </c>
      <c r="KF2" s="6" t="str">
        <f aca="false">IF(OR(DAY(KF3)=1,COLUMN()=7),CHOOSE(MONTH(KF3),"Jan","Feb","Mär","Apr","Mai","Jun","Jul","Aug","Sep","Okt","Nov","Dez")&amp;" "&amp;YEAR(KF3),"")</f>
        <v/>
      </c>
      <c r="KG2" s="6" t="str">
        <f aca="false">IF(OR(DAY(KG3)=1,COLUMN()=7),CHOOSE(MONTH(KG3),"Jan","Feb","Mär","Apr","Mai","Jun","Jul","Aug","Sep","Okt","Nov","Dez")&amp;" "&amp;YEAR(KG3),"")</f>
        <v/>
      </c>
      <c r="KH2" s="6" t="str">
        <f aca="false">IF(OR(DAY(KH3)=1,COLUMN()=7),CHOOSE(MONTH(KH3),"Jan","Feb","Mär","Apr","Mai","Jun","Jul","Aug","Sep","Okt","Nov","Dez")&amp;" "&amp;YEAR(KH3),"")</f>
        <v/>
      </c>
      <c r="KI2" s="6" t="str">
        <f aca="false">IF(OR(DAY(KI3)=1,COLUMN()=7),CHOOSE(MONTH(KI3),"Jan","Feb","Mär","Apr","Mai","Jun","Jul","Aug","Sep","Okt","Nov","Dez")&amp;" "&amp;YEAR(KI3),"")</f>
        <v/>
      </c>
      <c r="KJ2" s="6" t="str">
        <f aca="false">IF(OR(DAY(KJ3)=1,COLUMN()=7),CHOOSE(MONTH(KJ3),"Jan","Feb","Mär","Apr","Mai","Jun","Jul","Aug","Sep","Okt","Nov","Dez")&amp;" "&amp;YEAR(KJ3),"")</f>
        <v/>
      </c>
      <c r="KK2" s="6" t="str">
        <f aca="false">IF(OR(DAY(KK3)=1,COLUMN()=7),CHOOSE(MONTH(KK3),"Jan","Feb","Mär","Apr","Mai","Jun","Jul","Aug","Sep","Okt","Nov","Dez")&amp;" "&amp;YEAR(KK3),"")</f>
        <v/>
      </c>
      <c r="KL2" s="6" t="str">
        <f aca="false">IF(OR(DAY(KL3)=1,COLUMN()=7),CHOOSE(MONTH(KL3),"Jan","Feb","Mär","Apr","Mai","Jun","Jul","Aug","Sep","Okt","Nov","Dez")&amp;" "&amp;YEAR(KL3),"")</f>
        <v/>
      </c>
      <c r="KM2" s="6" t="str">
        <f aca="false">IF(OR(DAY(KM3)=1,COLUMN()=7),CHOOSE(MONTH(KM3),"Jan","Feb","Mär","Apr","Mai","Jun","Jul","Aug","Sep","Okt","Nov","Dez")&amp;" "&amp;YEAR(KM3),"")</f>
        <v/>
      </c>
      <c r="KN2" s="6" t="str">
        <f aca="false">IF(OR(DAY(KN3)=1,COLUMN()=7),CHOOSE(MONTH(KN3),"Jan","Feb","Mär","Apr","Mai","Jun","Jul","Aug","Sep","Okt","Nov","Dez")&amp;" "&amp;YEAR(KN3),"")</f>
        <v/>
      </c>
      <c r="KO2" s="6" t="str">
        <f aca="false">IF(OR(DAY(KO3)=1,COLUMN()=7),CHOOSE(MONTH(KO3),"Jan","Feb","Mär","Apr","Mai","Jun","Jul","Aug","Sep","Okt","Nov","Dez")&amp;" "&amp;YEAR(KO3),"")</f>
        <v/>
      </c>
      <c r="KP2" s="6" t="str">
        <f aca="false">IF(OR(DAY(KP3)=1,COLUMN()=7),CHOOSE(MONTH(KP3),"Jan","Feb","Mär","Apr","Mai","Jun","Jul","Aug","Sep","Okt","Nov","Dez")&amp;" "&amp;YEAR(KP3),"")</f>
        <v/>
      </c>
      <c r="KQ2" s="6" t="str">
        <f aca="false">IF(OR(DAY(KQ3)=1,COLUMN()=7),CHOOSE(MONTH(KQ3),"Jan","Feb","Mär","Apr","Mai","Jun","Jul","Aug","Sep","Okt","Nov","Dez")&amp;" "&amp;YEAR(KQ3),"")</f>
        <v/>
      </c>
      <c r="KR2" s="6" t="str">
        <f aca="false">IF(OR(DAY(KR3)=1,COLUMN()=7),CHOOSE(MONTH(KR3),"Jan","Feb","Mär","Apr","Mai","Jun","Jul","Aug","Sep","Okt","Nov","Dez")&amp;" "&amp;YEAR(KR3),"")</f>
        <v/>
      </c>
      <c r="KS2" s="6" t="str">
        <f aca="false">IF(OR(DAY(KS3)=1,COLUMN()=7),CHOOSE(MONTH(KS3),"Jan","Feb","Mär","Apr","Mai","Jun","Jul","Aug","Sep","Okt","Nov","Dez")&amp;" "&amp;YEAR(KS3),"")</f>
        <v/>
      </c>
      <c r="KT2" s="6" t="str">
        <f aca="false">IF(OR(DAY(KT3)=1,COLUMN()=7),CHOOSE(MONTH(KT3),"Jan","Feb","Mär","Apr","Mai","Jun","Jul","Aug","Sep","Okt","Nov","Dez")&amp;" "&amp;YEAR(KT3),"")</f>
        <v/>
      </c>
      <c r="KU2" s="6" t="str">
        <f aca="false">IF(OR(DAY(KU3)=1,COLUMN()=7),CHOOSE(MONTH(KU3),"Jan","Feb","Mär","Apr","Mai","Jun","Jul","Aug","Sep","Okt","Nov","Dez")&amp;" "&amp;YEAR(KU3),"")</f>
        <v/>
      </c>
      <c r="KV2" s="6" t="str">
        <f aca="false">IF(OR(DAY(KV3)=1,COLUMN()=7),CHOOSE(MONTH(KV3),"Jan","Feb","Mär","Apr","Mai","Jun","Jul","Aug","Sep","Okt","Nov","Dez")&amp;" "&amp;YEAR(KV3),"")</f>
        <v/>
      </c>
      <c r="KW2" s="6" t="str">
        <f aca="false">IF(OR(DAY(KW3)=1,COLUMN()=7),CHOOSE(MONTH(KW3),"Jan","Feb","Mär","Apr","Mai","Jun","Jul","Aug","Sep","Okt","Nov","Dez")&amp;" "&amp;YEAR(KW3),"")</f>
        <v/>
      </c>
      <c r="KX2" s="6" t="str">
        <f aca="false">IF(OR(DAY(KX3)=1,COLUMN()=7),CHOOSE(MONTH(KX3),"Jan","Feb","Mär","Apr","Mai","Jun","Jul","Aug","Sep","Okt","Nov","Dez")&amp;" "&amp;YEAR(KX3),"")</f>
        <v/>
      </c>
      <c r="KY2" s="6" t="str">
        <f aca="false">IF(OR(DAY(KY3)=1,COLUMN()=7),CHOOSE(MONTH(KY3),"Jan","Feb","Mär","Apr","Mai","Jun","Jul","Aug","Sep","Okt","Nov","Dez")&amp;" "&amp;YEAR(KY3),"")</f>
        <v>Nov 2027</v>
      </c>
      <c r="KZ2" s="6" t="str">
        <f aca="false">IF(OR(DAY(KZ3)=1,COLUMN()=7),CHOOSE(MONTH(KZ3),"Jan","Feb","Mär","Apr","Mai","Jun","Jul","Aug","Sep","Okt","Nov","Dez")&amp;" "&amp;YEAR(KZ3),"")</f>
        <v/>
      </c>
      <c r="LA2" s="6" t="str">
        <f aca="false">IF(OR(DAY(LA3)=1,COLUMN()=7),CHOOSE(MONTH(LA3),"Jan","Feb","Mär","Apr","Mai","Jun","Jul","Aug","Sep","Okt","Nov","Dez")&amp;" "&amp;YEAR(LA3),"")</f>
        <v/>
      </c>
      <c r="LB2" s="6" t="str">
        <f aca="false">IF(OR(DAY(LB3)=1,COLUMN()=7),CHOOSE(MONTH(LB3),"Jan","Feb","Mär","Apr","Mai","Jun","Jul","Aug","Sep","Okt","Nov","Dez")&amp;" "&amp;YEAR(LB3),"")</f>
        <v/>
      </c>
      <c r="LC2" s="6" t="str">
        <f aca="false">IF(OR(DAY(LC3)=1,COLUMN()=7),CHOOSE(MONTH(LC3),"Jan","Feb","Mär","Apr","Mai","Jun","Jul","Aug","Sep","Okt","Nov","Dez")&amp;" "&amp;YEAR(LC3),"")</f>
        <v/>
      </c>
      <c r="LD2" s="6" t="str">
        <f aca="false">IF(OR(DAY(LD3)=1,COLUMN()=7),CHOOSE(MONTH(LD3),"Jan","Feb","Mär","Apr","Mai","Jun","Jul","Aug","Sep","Okt","Nov","Dez")&amp;" "&amp;YEAR(LD3),"")</f>
        <v/>
      </c>
      <c r="LE2" s="6" t="str">
        <f aca="false">IF(OR(DAY(LE3)=1,COLUMN()=7),CHOOSE(MONTH(LE3),"Jan","Feb","Mär","Apr","Mai","Jun","Jul","Aug","Sep","Okt","Nov","Dez")&amp;" "&amp;YEAR(LE3),"")</f>
        <v/>
      </c>
      <c r="LF2" s="6" t="str">
        <f aca="false">IF(OR(DAY(LF3)=1,COLUMN()=7),CHOOSE(MONTH(LF3),"Jan","Feb","Mär","Apr","Mai","Jun","Jul","Aug","Sep","Okt","Nov","Dez")&amp;" "&amp;YEAR(LF3),"")</f>
        <v/>
      </c>
      <c r="LG2" s="6" t="str">
        <f aca="false">IF(OR(DAY(LG3)=1,COLUMN()=7),CHOOSE(MONTH(LG3),"Jan","Feb","Mär","Apr","Mai","Jun","Jul","Aug","Sep","Okt","Nov","Dez")&amp;" "&amp;YEAR(LG3),"")</f>
        <v/>
      </c>
      <c r="LH2" s="6" t="str">
        <f aca="false">IF(OR(DAY(LH3)=1,COLUMN()=7),CHOOSE(MONTH(LH3),"Jan","Feb","Mär","Apr","Mai","Jun","Jul","Aug","Sep","Okt","Nov","Dez")&amp;" "&amp;YEAR(LH3),"")</f>
        <v/>
      </c>
      <c r="LI2" s="6" t="str">
        <f aca="false">IF(OR(DAY(LI3)=1,COLUMN()=7),CHOOSE(MONTH(LI3),"Jan","Feb","Mär","Apr","Mai","Jun","Jul","Aug","Sep","Okt","Nov","Dez")&amp;" "&amp;YEAR(LI3),"")</f>
        <v/>
      </c>
      <c r="LJ2" s="6" t="str">
        <f aca="false">IF(OR(DAY(LJ3)=1,COLUMN()=7),CHOOSE(MONTH(LJ3),"Jan","Feb","Mär","Apr","Mai","Jun","Jul","Aug","Sep","Okt","Nov","Dez")&amp;" "&amp;YEAR(LJ3),"")</f>
        <v/>
      </c>
      <c r="LK2" s="6" t="str">
        <f aca="false">IF(OR(DAY(LK3)=1,COLUMN()=7),CHOOSE(MONTH(LK3),"Jan","Feb","Mär","Apr","Mai","Jun","Jul","Aug","Sep","Okt","Nov","Dez")&amp;" "&amp;YEAR(LK3),"")</f>
        <v/>
      </c>
      <c r="LL2" s="6" t="str">
        <f aca="false">IF(OR(DAY(LL3)=1,COLUMN()=7),CHOOSE(MONTH(LL3),"Jan","Feb","Mär","Apr","Mai","Jun","Jul","Aug","Sep","Okt","Nov","Dez")&amp;" "&amp;YEAR(LL3),"")</f>
        <v/>
      </c>
      <c r="LM2" s="6" t="str">
        <f aca="false">IF(OR(DAY(LM3)=1,COLUMN()=7),CHOOSE(MONTH(LM3),"Jan","Feb","Mär","Apr","Mai","Jun","Jul","Aug","Sep","Okt","Nov","Dez")&amp;" "&amp;YEAR(LM3),"")</f>
        <v/>
      </c>
      <c r="LN2" s="6" t="str">
        <f aca="false">IF(OR(DAY(LN3)=1,COLUMN()=7),CHOOSE(MONTH(LN3),"Jan","Feb","Mär","Apr","Mai","Jun","Jul","Aug","Sep","Okt","Nov","Dez")&amp;" "&amp;YEAR(LN3),"")</f>
        <v/>
      </c>
      <c r="LO2" s="6" t="str">
        <f aca="false">IF(OR(DAY(LO3)=1,COLUMN()=7),CHOOSE(MONTH(LO3),"Jan","Feb","Mär","Apr","Mai","Jun","Jul","Aug","Sep","Okt","Nov","Dez")&amp;" "&amp;YEAR(LO3),"")</f>
        <v/>
      </c>
      <c r="LP2" s="6" t="str">
        <f aca="false">IF(OR(DAY(LP3)=1,COLUMN()=7),CHOOSE(MONTH(LP3),"Jan","Feb","Mär","Apr","Mai","Jun","Jul","Aug","Sep","Okt","Nov","Dez")&amp;" "&amp;YEAR(LP3),"")</f>
        <v/>
      </c>
      <c r="LQ2" s="6" t="str">
        <f aca="false">IF(OR(DAY(LQ3)=1,COLUMN()=7),CHOOSE(MONTH(LQ3),"Jan","Feb","Mär","Apr","Mai","Jun","Jul","Aug","Sep","Okt","Nov","Dez")&amp;" "&amp;YEAR(LQ3),"")</f>
        <v/>
      </c>
      <c r="LR2" s="6" t="str">
        <f aca="false">IF(OR(DAY(LR3)=1,COLUMN()=7),CHOOSE(MONTH(LR3),"Jan","Feb","Mär","Apr","Mai","Jun","Jul","Aug","Sep","Okt","Nov","Dez")&amp;" "&amp;YEAR(LR3),"")</f>
        <v/>
      </c>
      <c r="LS2" s="6" t="str">
        <f aca="false">IF(OR(DAY(LS3)=1,COLUMN()=7),CHOOSE(MONTH(LS3),"Jan","Feb","Mär","Apr","Mai","Jun","Jul","Aug","Sep","Okt","Nov","Dez")&amp;" "&amp;YEAR(LS3),"")</f>
        <v/>
      </c>
      <c r="LT2" s="6" t="str">
        <f aca="false">IF(OR(DAY(LT3)=1,COLUMN()=7),CHOOSE(MONTH(LT3),"Jan","Feb","Mär","Apr","Mai","Jun","Jul","Aug","Sep","Okt","Nov","Dez")&amp;" "&amp;YEAR(LT3),"")</f>
        <v/>
      </c>
      <c r="LU2" s="6" t="str">
        <f aca="false">IF(OR(DAY(LU3)=1,COLUMN()=7),CHOOSE(MONTH(LU3),"Jan","Feb","Mär","Apr","Mai","Jun","Jul","Aug","Sep","Okt","Nov","Dez")&amp;" "&amp;YEAR(LU3),"")</f>
        <v/>
      </c>
      <c r="LV2" s="6" t="str">
        <f aca="false">IF(OR(DAY(LV3)=1,COLUMN()=7),CHOOSE(MONTH(LV3),"Jan","Feb","Mär","Apr","Mai","Jun","Jul","Aug","Sep","Okt","Nov","Dez")&amp;" "&amp;YEAR(LV3),"")</f>
        <v/>
      </c>
      <c r="LW2" s="6" t="str">
        <f aca="false">IF(OR(DAY(LW3)=1,COLUMN()=7),CHOOSE(MONTH(LW3),"Jan","Feb","Mär","Apr","Mai","Jun","Jul","Aug","Sep","Okt","Nov","Dez")&amp;" "&amp;YEAR(LW3),"")</f>
        <v/>
      </c>
      <c r="LX2" s="6" t="str">
        <f aca="false">IF(OR(DAY(LX3)=1,COLUMN()=7),CHOOSE(MONTH(LX3),"Jan","Feb","Mär","Apr","Mai","Jun","Jul","Aug","Sep","Okt","Nov","Dez")&amp;" "&amp;YEAR(LX3),"")</f>
        <v/>
      </c>
      <c r="LY2" s="6" t="str">
        <f aca="false">IF(OR(DAY(LY3)=1,COLUMN()=7),CHOOSE(MONTH(LY3),"Jan","Feb","Mär","Apr","Mai","Jun","Jul","Aug","Sep","Okt","Nov","Dez")&amp;" "&amp;YEAR(LY3),"")</f>
        <v/>
      </c>
      <c r="LZ2" s="6" t="str">
        <f aca="false">IF(OR(DAY(LZ3)=1,COLUMN()=7),CHOOSE(MONTH(LZ3),"Jan","Feb","Mär","Apr","Mai","Jun","Jul","Aug","Sep","Okt","Nov","Dez")&amp;" "&amp;YEAR(LZ3),"")</f>
        <v/>
      </c>
      <c r="MA2" s="6" t="str">
        <f aca="false">IF(OR(DAY(MA3)=1,COLUMN()=7),CHOOSE(MONTH(MA3),"Jan","Feb","Mär","Apr","Mai","Jun","Jul","Aug","Sep","Okt","Nov","Dez")&amp;" "&amp;YEAR(MA3),"")</f>
        <v/>
      </c>
      <c r="MB2" s="6" t="str">
        <f aca="false">IF(OR(DAY(MB3)=1,COLUMN()=7),CHOOSE(MONTH(MB3),"Jan","Feb","Mär","Apr","Mai","Jun","Jul","Aug","Sep","Okt","Nov","Dez")&amp;" "&amp;YEAR(MB3),"")</f>
        <v/>
      </c>
      <c r="MC2" s="6" t="str">
        <f aca="false">IF(OR(DAY(MC3)=1,COLUMN()=7),CHOOSE(MONTH(MC3),"Jan","Feb","Mär","Apr","Mai","Jun","Jul","Aug","Sep","Okt","Nov","Dez")&amp;" "&amp;YEAR(MC3),"")</f>
        <v>Dez 2027</v>
      </c>
      <c r="MD2" s="6" t="str">
        <f aca="false">IF(OR(DAY(MD3)=1,COLUMN()=7),CHOOSE(MONTH(MD3),"Jan","Feb","Mär","Apr","Mai","Jun","Jul","Aug","Sep","Okt","Nov","Dez")&amp;" "&amp;YEAR(MD3),"")</f>
        <v/>
      </c>
      <c r="ME2" s="6" t="str">
        <f aca="false">IF(OR(DAY(ME3)=1,COLUMN()=7),CHOOSE(MONTH(ME3),"Jan","Feb","Mär","Apr","Mai","Jun","Jul","Aug","Sep","Okt","Nov","Dez")&amp;" "&amp;YEAR(ME3),"")</f>
        <v/>
      </c>
      <c r="MF2" s="6" t="str">
        <f aca="false">IF(OR(DAY(MF3)=1,COLUMN()=7),CHOOSE(MONTH(MF3),"Jan","Feb","Mär","Apr","Mai","Jun","Jul","Aug","Sep","Okt","Nov","Dez")&amp;" "&amp;YEAR(MF3),"")</f>
        <v/>
      </c>
      <c r="MG2" s="6" t="str">
        <f aca="false">IF(OR(DAY(MG3)=1,COLUMN()=7),CHOOSE(MONTH(MG3),"Jan","Feb","Mär","Apr","Mai","Jun","Jul","Aug","Sep","Okt","Nov","Dez")&amp;" "&amp;YEAR(MG3),"")</f>
        <v/>
      </c>
      <c r="MH2" s="6" t="str">
        <f aca="false">IF(OR(DAY(MH3)=1,COLUMN()=7),CHOOSE(MONTH(MH3),"Jan","Feb","Mär","Apr","Mai","Jun","Jul","Aug","Sep","Okt","Nov","Dez")&amp;" "&amp;YEAR(MH3),"")</f>
        <v/>
      </c>
      <c r="MI2" s="6" t="str">
        <f aca="false">IF(OR(DAY(MI3)=1,COLUMN()=7),CHOOSE(MONTH(MI3),"Jan","Feb","Mär","Apr","Mai","Jun","Jul","Aug","Sep","Okt","Nov","Dez")&amp;" "&amp;YEAR(MI3),"")</f>
        <v/>
      </c>
      <c r="MJ2" s="6" t="str">
        <f aca="false">IF(OR(DAY(MJ3)=1,COLUMN()=7),CHOOSE(MONTH(MJ3),"Jan","Feb","Mär","Apr","Mai","Jun","Jul","Aug","Sep","Okt","Nov","Dez")&amp;" "&amp;YEAR(MJ3),"")</f>
        <v/>
      </c>
      <c r="MK2" s="6" t="str">
        <f aca="false">IF(OR(DAY(MK3)=1,COLUMN()=7),CHOOSE(MONTH(MK3),"Jan","Feb","Mär","Apr","Mai","Jun","Jul","Aug","Sep","Okt","Nov","Dez")&amp;" "&amp;YEAR(MK3),"")</f>
        <v/>
      </c>
      <c r="ML2" s="6" t="str">
        <f aca="false">IF(OR(DAY(ML3)=1,COLUMN()=7),CHOOSE(MONTH(ML3),"Jan","Feb","Mär","Apr","Mai","Jun","Jul","Aug","Sep","Okt","Nov","Dez")&amp;" "&amp;YEAR(ML3),"")</f>
        <v/>
      </c>
      <c r="MM2" s="6" t="str">
        <f aca="false">IF(OR(DAY(MM3)=1,COLUMN()=7),CHOOSE(MONTH(MM3),"Jan","Feb","Mär","Apr","Mai","Jun","Jul","Aug","Sep","Okt","Nov","Dez")&amp;" "&amp;YEAR(MM3),"")</f>
        <v/>
      </c>
      <c r="MN2" s="6" t="str">
        <f aca="false">IF(OR(DAY(MN3)=1,COLUMN()=7),CHOOSE(MONTH(MN3),"Jan","Feb","Mär","Apr","Mai","Jun","Jul","Aug","Sep","Okt","Nov","Dez")&amp;" "&amp;YEAR(MN3),"")</f>
        <v/>
      </c>
      <c r="MO2" s="6" t="str">
        <f aca="false">IF(OR(DAY(MO3)=1,COLUMN()=7),CHOOSE(MONTH(MO3),"Jan","Feb","Mär","Apr","Mai","Jun","Jul","Aug","Sep","Okt","Nov","Dez")&amp;" "&amp;YEAR(MO3),"")</f>
        <v/>
      </c>
      <c r="MP2" s="6" t="str">
        <f aca="false">IF(OR(DAY(MP3)=1,COLUMN()=7),CHOOSE(MONTH(MP3),"Jan","Feb","Mär","Apr","Mai","Jun","Jul","Aug","Sep","Okt","Nov","Dez")&amp;" "&amp;YEAR(MP3),"")</f>
        <v/>
      </c>
      <c r="MQ2" s="6" t="str">
        <f aca="false">IF(OR(DAY(MQ3)=1,COLUMN()=7),CHOOSE(MONTH(MQ3),"Jan","Feb","Mär","Apr","Mai","Jun","Jul","Aug","Sep","Okt","Nov","Dez")&amp;" "&amp;YEAR(MQ3),"")</f>
        <v/>
      </c>
      <c r="MR2" s="6" t="str">
        <f aca="false">IF(OR(DAY(MR3)=1,COLUMN()=7),CHOOSE(MONTH(MR3),"Jan","Feb","Mär","Apr","Mai","Jun","Jul","Aug","Sep","Okt","Nov","Dez")&amp;" "&amp;YEAR(MR3),"")</f>
        <v/>
      </c>
      <c r="MS2" s="6" t="str">
        <f aca="false">IF(OR(DAY(MS3)=1,COLUMN()=7),CHOOSE(MONTH(MS3),"Jan","Feb","Mär","Apr","Mai","Jun","Jul","Aug","Sep","Okt","Nov","Dez")&amp;" "&amp;YEAR(MS3),"")</f>
        <v/>
      </c>
      <c r="MT2" s="6" t="str">
        <f aca="false">IF(OR(DAY(MT3)=1,COLUMN()=7),CHOOSE(MONTH(MT3),"Jan","Feb","Mär","Apr","Mai","Jun","Jul","Aug","Sep","Okt","Nov","Dez")&amp;" "&amp;YEAR(MT3),"")</f>
        <v/>
      </c>
      <c r="MU2" s="6" t="str">
        <f aca="false">IF(OR(DAY(MU3)=1,COLUMN()=7),CHOOSE(MONTH(MU3),"Jan","Feb","Mär","Apr","Mai","Jun","Jul","Aug","Sep","Okt","Nov","Dez")&amp;" "&amp;YEAR(MU3),"")</f>
        <v/>
      </c>
      <c r="MV2" s="6" t="str">
        <f aca="false">IF(OR(DAY(MV3)=1,COLUMN()=7),CHOOSE(MONTH(MV3),"Jan","Feb","Mär","Apr","Mai","Jun","Jul","Aug","Sep","Okt","Nov","Dez")&amp;" "&amp;YEAR(MV3),"")</f>
        <v/>
      </c>
      <c r="MW2" s="6" t="str">
        <f aca="false">IF(OR(DAY(MW3)=1,COLUMN()=7),CHOOSE(MONTH(MW3),"Jan","Feb","Mär","Apr","Mai","Jun","Jul","Aug","Sep","Okt","Nov","Dez")&amp;" "&amp;YEAR(MW3),"")</f>
        <v/>
      </c>
      <c r="MX2" s="6" t="str">
        <f aca="false">IF(OR(DAY(MX3)=1,COLUMN()=7),CHOOSE(MONTH(MX3),"Jan","Feb","Mär","Apr","Mai","Jun","Jul","Aug","Sep","Okt","Nov","Dez")&amp;" "&amp;YEAR(MX3),"")</f>
        <v/>
      </c>
      <c r="MY2" s="6" t="str">
        <f aca="false">IF(OR(DAY(MY3)=1,COLUMN()=7),CHOOSE(MONTH(MY3),"Jan","Feb","Mär","Apr","Mai","Jun","Jul","Aug","Sep","Okt","Nov","Dez")&amp;" "&amp;YEAR(MY3),"")</f>
        <v/>
      </c>
      <c r="MZ2" s="6" t="str">
        <f aca="false">IF(OR(DAY(MZ3)=1,COLUMN()=7),CHOOSE(MONTH(MZ3),"Jan","Feb","Mär","Apr","Mai","Jun","Jul","Aug","Sep","Okt","Nov","Dez")&amp;" "&amp;YEAR(MZ3),"")</f>
        <v/>
      </c>
      <c r="NA2" s="6" t="str">
        <f aca="false">IF(OR(DAY(NA3)=1,COLUMN()=7),CHOOSE(MONTH(NA3),"Jan","Feb","Mär","Apr","Mai","Jun","Jul","Aug","Sep","Okt","Nov","Dez")&amp;" "&amp;YEAR(NA3),"")</f>
        <v/>
      </c>
      <c r="NB2" s="6" t="str">
        <f aca="false">IF(OR(DAY(NB3)=1,COLUMN()=7),CHOOSE(MONTH(NB3),"Jan","Feb","Mär","Apr","Mai","Jun","Jul","Aug","Sep","Okt","Nov","Dez")&amp;" "&amp;YEAR(NB3),"")</f>
        <v/>
      </c>
      <c r="NC2" s="6" t="str">
        <f aca="false">IF(OR(DAY(NC3)=1,COLUMN()=7),CHOOSE(MONTH(NC3),"Jan","Feb","Mär","Apr","Mai","Jun","Jul","Aug","Sep","Okt","Nov","Dez")&amp;" "&amp;YEAR(NC3),"")</f>
        <v/>
      </c>
      <c r="ND2" s="6" t="str">
        <f aca="false">IF(OR(DAY(ND3)=1,COLUMN()=7),CHOOSE(MONTH(ND3),"Jan","Feb","Mär","Apr","Mai","Jun","Jul","Aug","Sep","Okt","Nov","Dez")&amp;" "&amp;YEAR(ND3),"")</f>
        <v/>
      </c>
      <c r="NE2" s="6" t="str">
        <f aca="false">IF(OR(DAY(NE3)=1,COLUMN()=7),CHOOSE(MONTH(NE3),"Jan","Feb","Mär","Apr","Mai","Jun","Jul","Aug","Sep","Okt","Nov","Dez")&amp;" "&amp;YEAR(NE3),"")</f>
        <v/>
      </c>
      <c r="NF2" s="6" t="str">
        <f aca="false">IF(OR(DAY(NF3)=1,COLUMN()=7),CHOOSE(MONTH(NF3),"Jan","Feb","Mär","Apr","Mai","Jun","Jul","Aug","Sep","Okt","Nov","Dez")&amp;" "&amp;YEAR(NF3),"")</f>
        <v/>
      </c>
      <c r="NG2" s="6" t="str">
        <f aca="false">IF(OR(DAY(NG3)=1,COLUMN()=7),CHOOSE(MONTH(NG3),"Jan","Feb","Mär","Apr","Mai","Jun","Jul","Aug","Sep","Okt","Nov","Dez")&amp;" "&amp;YEAR(NG3),"")</f>
        <v/>
      </c>
      <c r="NH2" s="6" t="str">
        <f aca="false">IF(OR(DAY(NH3)=1,COLUMN()=7),CHOOSE(MONTH(NH3),"Jan","Feb","Mär","Apr","Mai","Jun","Jul","Aug","Sep","Okt","Nov","Dez")&amp;" "&amp;YEAR(NH3),"")</f>
        <v>Jan 2028</v>
      </c>
    </row>
    <row r="3" customFormat="false" ht="15" hidden="false" customHeight="false" outlineLevel="0" collapsed="false">
      <c r="A3" s="8" t="s">
        <v>94</v>
      </c>
      <c r="B3" s="5"/>
      <c r="C3" s="5"/>
      <c r="D3" s="5"/>
      <c r="E3" s="5"/>
      <c r="F3" s="5"/>
      <c r="G3" s="17" t="n">
        <f aca="false">Einstellungen!$B$3+0</f>
        <v>46388</v>
      </c>
      <c r="H3" s="17" t="n">
        <f aca="false">Einstellungen!$B$3+1</f>
        <v>46389</v>
      </c>
      <c r="I3" s="17" t="n">
        <f aca="false">Einstellungen!$B$3+2</f>
        <v>46390</v>
      </c>
      <c r="J3" s="17" t="n">
        <f aca="false">Einstellungen!$B$3+3</f>
        <v>46391</v>
      </c>
      <c r="K3" s="17" t="n">
        <f aca="false">Einstellungen!$B$3+4</f>
        <v>46392</v>
      </c>
      <c r="L3" s="17" t="n">
        <f aca="false">Einstellungen!$B$3+5</f>
        <v>46393</v>
      </c>
      <c r="M3" s="17" t="n">
        <f aca="false">Einstellungen!$B$3+6</f>
        <v>46394</v>
      </c>
      <c r="N3" s="17" t="n">
        <f aca="false">Einstellungen!$B$3+7</f>
        <v>46395</v>
      </c>
      <c r="O3" s="17" t="n">
        <f aca="false">Einstellungen!$B$3+8</f>
        <v>46396</v>
      </c>
      <c r="P3" s="17" t="n">
        <f aca="false">Einstellungen!$B$3+9</f>
        <v>46397</v>
      </c>
      <c r="Q3" s="17" t="n">
        <f aca="false">Einstellungen!$B$3+10</f>
        <v>46398</v>
      </c>
      <c r="R3" s="17" t="n">
        <f aca="false">Einstellungen!$B$3+11</f>
        <v>46399</v>
      </c>
      <c r="S3" s="17" t="n">
        <f aca="false">Einstellungen!$B$3+12</f>
        <v>46400</v>
      </c>
      <c r="T3" s="17" t="n">
        <f aca="false">Einstellungen!$B$3+13</f>
        <v>46401</v>
      </c>
      <c r="U3" s="17" t="n">
        <f aca="false">Einstellungen!$B$3+14</f>
        <v>46402</v>
      </c>
      <c r="V3" s="17" t="n">
        <f aca="false">Einstellungen!$B$3+15</f>
        <v>46403</v>
      </c>
      <c r="W3" s="17" t="n">
        <f aca="false">Einstellungen!$B$3+16</f>
        <v>46404</v>
      </c>
      <c r="X3" s="17" t="n">
        <f aca="false">Einstellungen!$B$3+17</f>
        <v>46405</v>
      </c>
      <c r="Y3" s="17" t="n">
        <f aca="false">Einstellungen!$B$3+18</f>
        <v>46406</v>
      </c>
      <c r="Z3" s="17" t="n">
        <f aca="false">Einstellungen!$B$3+19</f>
        <v>46407</v>
      </c>
      <c r="AA3" s="17" t="n">
        <f aca="false">Einstellungen!$B$3+20</f>
        <v>46408</v>
      </c>
      <c r="AB3" s="17" t="n">
        <f aca="false">Einstellungen!$B$3+21</f>
        <v>46409</v>
      </c>
      <c r="AC3" s="17" t="n">
        <f aca="false">Einstellungen!$B$3+22</f>
        <v>46410</v>
      </c>
      <c r="AD3" s="17" t="n">
        <f aca="false">Einstellungen!$B$3+23</f>
        <v>46411</v>
      </c>
      <c r="AE3" s="17" t="n">
        <f aca="false">Einstellungen!$B$3+24</f>
        <v>46412</v>
      </c>
      <c r="AF3" s="17" t="n">
        <f aca="false">Einstellungen!$B$3+25</f>
        <v>46413</v>
      </c>
      <c r="AG3" s="17" t="n">
        <f aca="false">Einstellungen!$B$3+26</f>
        <v>46414</v>
      </c>
      <c r="AH3" s="17" t="n">
        <f aca="false">Einstellungen!$B$3+27</f>
        <v>46415</v>
      </c>
      <c r="AI3" s="17" t="n">
        <f aca="false">Einstellungen!$B$3+28</f>
        <v>46416</v>
      </c>
      <c r="AJ3" s="17" t="n">
        <f aca="false">Einstellungen!$B$3+29</f>
        <v>46417</v>
      </c>
      <c r="AK3" s="17" t="n">
        <f aca="false">Einstellungen!$B$3+30</f>
        <v>46418</v>
      </c>
      <c r="AL3" s="17" t="n">
        <f aca="false">Einstellungen!$B$3+31</f>
        <v>46419</v>
      </c>
      <c r="AM3" s="17" t="n">
        <f aca="false">Einstellungen!$B$3+32</f>
        <v>46420</v>
      </c>
      <c r="AN3" s="17" t="n">
        <f aca="false">Einstellungen!$B$3+33</f>
        <v>46421</v>
      </c>
      <c r="AO3" s="17" t="n">
        <f aca="false">Einstellungen!$B$3+34</f>
        <v>46422</v>
      </c>
      <c r="AP3" s="17" t="n">
        <f aca="false">Einstellungen!$B$3+35</f>
        <v>46423</v>
      </c>
      <c r="AQ3" s="17" t="n">
        <f aca="false">Einstellungen!$B$3+36</f>
        <v>46424</v>
      </c>
      <c r="AR3" s="17" t="n">
        <f aca="false">Einstellungen!$B$3+37</f>
        <v>46425</v>
      </c>
      <c r="AS3" s="17" t="n">
        <f aca="false">Einstellungen!$B$3+38</f>
        <v>46426</v>
      </c>
      <c r="AT3" s="17" t="n">
        <f aca="false">Einstellungen!$B$3+39</f>
        <v>46427</v>
      </c>
      <c r="AU3" s="17" t="n">
        <f aca="false">Einstellungen!$B$3+40</f>
        <v>46428</v>
      </c>
      <c r="AV3" s="17" t="n">
        <f aca="false">Einstellungen!$B$3+41</f>
        <v>46429</v>
      </c>
      <c r="AW3" s="17" t="n">
        <f aca="false">Einstellungen!$B$3+42</f>
        <v>46430</v>
      </c>
      <c r="AX3" s="17" t="n">
        <f aca="false">Einstellungen!$B$3+43</f>
        <v>46431</v>
      </c>
      <c r="AY3" s="17" t="n">
        <f aca="false">Einstellungen!$B$3+44</f>
        <v>46432</v>
      </c>
      <c r="AZ3" s="17" t="n">
        <f aca="false">Einstellungen!$B$3+45</f>
        <v>46433</v>
      </c>
      <c r="BA3" s="17" t="n">
        <f aca="false">Einstellungen!$B$3+46</f>
        <v>46434</v>
      </c>
      <c r="BB3" s="17" t="n">
        <f aca="false">Einstellungen!$B$3+47</f>
        <v>46435</v>
      </c>
      <c r="BC3" s="17" t="n">
        <f aca="false">Einstellungen!$B$3+48</f>
        <v>46436</v>
      </c>
      <c r="BD3" s="17" t="n">
        <f aca="false">Einstellungen!$B$3+49</f>
        <v>46437</v>
      </c>
      <c r="BE3" s="17" t="n">
        <f aca="false">Einstellungen!$B$3+50</f>
        <v>46438</v>
      </c>
      <c r="BF3" s="17" t="n">
        <f aca="false">Einstellungen!$B$3+51</f>
        <v>46439</v>
      </c>
      <c r="BG3" s="17" t="n">
        <f aca="false">Einstellungen!$B$3+52</f>
        <v>46440</v>
      </c>
      <c r="BH3" s="17" t="n">
        <f aca="false">Einstellungen!$B$3+53</f>
        <v>46441</v>
      </c>
      <c r="BI3" s="17" t="n">
        <f aca="false">Einstellungen!$B$3+54</f>
        <v>46442</v>
      </c>
      <c r="BJ3" s="17" t="n">
        <f aca="false">Einstellungen!$B$3+55</f>
        <v>46443</v>
      </c>
      <c r="BK3" s="17" t="n">
        <f aca="false">Einstellungen!$B$3+56</f>
        <v>46444</v>
      </c>
      <c r="BL3" s="17" t="n">
        <f aca="false">Einstellungen!$B$3+57</f>
        <v>46445</v>
      </c>
      <c r="BM3" s="17" t="n">
        <f aca="false">Einstellungen!$B$3+58</f>
        <v>46446</v>
      </c>
      <c r="BN3" s="17" t="n">
        <f aca="false">Einstellungen!$B$3+59</f>
        <v>46447</v>
      </c>
      <c r="BO3" s="17" t="n">
        <f aca="false">Einstellungen!$B$3+60</f>
        <v>46448</v>
      </c>
      <c r="BP3" s="17" t="n">
        <f aca="false">Einstellungen!$B$3+61</f>
        <v>46449</v>
      </c>
      <c r="BQ3" s="17" t="n">
        <f aca="false">Einstellungen!$B$3+62</f>
        <v>46450</v>
      </c>
      <c r="BR3" s="17" t="n">
        <f aca="false">Einstellungen!$B$3+63</f>
        <v>46451</v>
      </c>
      <c r="BS3" s="17" t="n">
        <f aca="false">Einstellungen!$B$3+64</f>
        <v>46452</v>
      </c>
      <c r="BT3" s="17" t="n">
        <f aca="false">Einstellungen!$B$3+65</f>
        <v>46453</v>
      </c>
      <c r="BU3" s="17" t="n">
        <f aca="false">Einstellungen!$B$3+66</f>
        <v>46454</v>
      </c>
      <c r="BV3" s="17" t="n">
        <f aca="false">Einstellungen!$B$3+67</f>
        <v>46455</v>
      </c>
      <c r="BW3" s="17" t="n">
        <f aca="false">Einstellungen!$B$3+68</f>
        <v>46456</v>
      </c>
      <c r="BX3" s="17" t="n">
        <f aca="false">Einstellungen!$B$3+69</f>
        <v>46457</v>
      </c>
      <c r="BY3" s="17" t="n">
        <f aca="false">Einstellungen!$B$3+70</f>
        <v>46458</v>
      </c>
      <c r="BZ3" s="17" t="n">
        <f aca="false">Einstellungen!$B$3+71</f>
        <v>46459</v>
      </c>
      <c r="CA3" s="17" t="n">
        <f aca="false">Einstellungen!$B$3+72</f>
        <v>46460</v>
      </c>
      <c r="CB3" s="17" t="n">
        <f aca="false">Einstellungen!$B$3+73</f>
        <v>46461</v>
      </c>
      <c r="CC3" s="17" t="n">
        <f aca="false">Einstellungen!$B$3+74</f>
        <v>46462</v>
      </c>
      <c r="CD3" s="17" t="n">
        <f aca="false">Einstellungen!$B$3+75</f>
        <v>46463</v>
      </c>
      <c r="CE3" s="17" t="n">
        <f aca="false">Einstellungen!$B$3+76</f>
        <v>46464</v>
      </c>
      <c r="CF3" s="17" t="n">
        <f aca="false">Einstellungen!$B$3+77</f>
        <v>46465</v>
      </c>
      <c r="CG3" s="17" t="n">
        <f aca="false">Einstellungen!$B$3+78</f>
        <v>46466</v>
      </c>
      <c r="CH3" s="17" t="n">
        <f aca="false">Einstellungen!$B$3+79</f>
        <v>46467</v>
      </c>
      <c r="CI3" s="17" t="n">
        <f aca="false">Einstellungen!$B$3+80</f>
        <v>46468</v>
      </c>
      <c r="CJ3" s="17" t="n">
        <f aca="false">Einstellungen!$B$3+81</f>
        <v>46469</v>
      </c>
      <c r="CK3" s="17" t="n">
        <f aca="false">Einstellungen!$B$3+82</f>
        <v>46470</v>
      </c>
      <c r="CL3" s="17" t="n">
        <f aca="false">Einstellungen!$B$3+83</f>
        <v>46471</v>
      </c>
      <c r="CM3" s="17" t="n">
        <f aca="false">Einstellungen!$B$3+84</f>
        <v>46472</v>
      </c>
      <c r="CN3" s="17" t="n">
        <f aca="false">Einstellungen!$B$3+85</f>
        <v>46473</v>
      </c>
      <c r="CO3" s="17" t="n">
        <f aca="false">Einstellungen!$B$3+86</f>
        <v>46474</v>
      </c>
      <c r="CP3" s="17" t="n">
        <f aca="false">Einstellungen!$B$3+87</f>
        <v>46475</v>
      </c>
      <c r="CQ3" s="17" t="n">
        <f aca="false">Einstellungen!$B$3+88</f>
        <v>46476</v>
      </c>
      <c r="CR3" s="17" t="n">
        <f aca="false">Einstellungen!$B$3+89</f>
        <v>46477</v>
      </c>
      <c r="CS3" s="17" t="n">
        <f aca="false">Einstellungen!$B$3+90</f>
        <v>46478</v>
      </c>
      <c r="CT3" s="17" t="n">
        <f aca="false">Einstellungen!$B$3+91</f>
        <v>46479</v>
      </c>
      <c r="CU3" s="17" t="n">
        <f aca="false">Einstellungen!$B$3+92</f>
        <v>46480</v>
      </c>
      <c r="CV3" s="17" t="n">
        <f aca="false">Einstellungen!$B$3+93</f>
        <v>46481</v>
      </c>
      <c r="CW3" s="17" t="n">
        <f aca="false">Einstellungen!$B$3+94</f>
        <v>46482</v>
      </c>
      <c r="CX3" s="17" t="n">
        <f aca="false">Einstellungen!$B$3+95</f>
        <v>46483</v>
      </c>
      <c r="CY3" s="17" t="n">
        <f aca="false">Einstellungen!$B$3+96</f>
        <v>46484</v>
      </c>
      <c r="CZ3" s="17" t="n">
        <f aca="false">Einstellungen!$B$3+97</f>
        <v>46485</v>
      </c>
      <c r="DA3" s="17" t="n">
        <f aca="false">Einstellungen!$B$3+98</f>
        <v>46486</v>
      </c>
      <c r="DB3" s="17" t="n">
        <f aca="false">Einstellungen!$B$3+99</f>
        <v>46487</v>
      </c>
      <c r="DC3" s="17" t="n">
        <f aca="false">Einstellungen!$B$3+100</f>
        <v>46488</v>
      </c>
      <c r="DD3" s="17" t="n">
        <f aca="false">Einstellungen!$B$3+101</f>
        <v>46489</v>
      </c>
      <c r="DE3" s="17" t="n">
        <f aca="false">Einstellungen!$B$3+102</f>
        <v>46490</v>
      </c>
      <c r="DF3" s="17" t="n">
        <f aca="false">Einstellungen!$B$3+103</f>
        <v>46491</v>
      </c>
      <c r="DG3" s="17" t="n">
        <f aca="false">Einstellungen!$B$3+104</f>
        <v>46492</v>
      </c>
      <c r="DH3" s="17" t="n">
        <f aca="false">Einstellungen!$B$3+105</f>
        <v>46493</v>
      </c>
      <c r="DI3" s="17" t="n">
        <f aca="false">Einstellungen!$B$3+106</f>
        <v>46494</v>
      </c>
      <c r="DJ3" s="17" t="n">
        <f aca="false">Einstellungen!$B$3+107</f>
        <v>46495</v>
      </c>
      <c r="DK3" s="17" t="n">
        <f aca="false">Einstellungen!$B$3+108</f>
        <v>46496</v>
      </c>
      <c r="DL3" s="17" t="n">
        <f aca="false">Einstellungen!$B$3+109</f>
        <v>46497</v>
      </c>
      <c r="DM3" s="17" t="n">
        <f aca="false">Einstellungen!$B$3+110</f>
        <v>46498</v>
      </c>
      <c r="DN3" s="17" t="n">
        <f aca="false">Einstellungen!$B$3+111</f>
        <v>46499</v>
      </c>
      <c r="DO3" s="17" t="n">
        <f aca="false">Einstellungen!$B$3+112</f>
        <v>46500</v>
      </c>
      <c r="DP3" s="17" t="n">
        <f aca="false">Einstellungen!$B$3+113</f>
        <v>46501</v>
      </c>
      <c r="DQ3" s="17" t="n">
        <f aca="false">Einstellungen!$B$3+114</f>
        <v>46502</v>
      </c>
      <c r="DR3" s="17" t="n">
        <f aca="false">Einstellungen!$B$3+115</f>
        <v>46503</v>
      </c>
      <c r="DS3" s="17" t="n">
        <f aca="false">Einstellungen!$B$3+116</f>
        <v>46504</v>
      </c>
      <c r="DT3" s="17" t="n">
        <f aca="false">Einstellungen!$B$3+117</f>
        <v>46505</v>
      </c>
      <c r="DU3" s="17" t="n">
        <f aca="false">Einstellungen!$B$3+118</f>
        <v>46506</v>
      </c>
      <c r="DV3" s="17" t="n">
        <f aca="false">Einstellungen!$B$3+119</f>
        <v>46507</v>
      </c>
      <c r="DW3" s="17" t="n">
        <f aca="false">Einstellungen!$B$3+120</f>
        <v>46508</v>
      </c>
      <c r="DX3" s="17" t="n">
        <f aca="false">Einstellungen!$B$3+121</f>
        <v>46509</v>
      </c>
      <c r="DY3" s="17" t="n">
        <f aca="false">Einstellungen!$B$3+122</f>
        <v>46510</v>
      </c>
      <c r="DZ3" s="17" t="n">
        <f aca="false">Einstellungen!$B$3+123</f>
        <v>46511</v>
      </c>
      <c r="EA3" s="17" t="n">
        <f aca="false">Einstellungen!$B$3+124</f>
        <v>46512</v>
      </c>
      <c r="EB3" s="17" t="n">
        <f aca="false">Einstellungen!$B$3+125</f>
        <v>46513</v>
      </c>
      <c r="EC3" s="17" t="n">
        <f aca="false">Einstellungen!$B$3+126</f>
        <v>46514</v>
      </c>
      <c r="ED3" s="17" t="n">
        <f aca="false">Einstellungen!$B$3+127</f>
        <v>46515</v>
      </c>
      <c r="EE3" s="17" t="n">
        <f aca="false">Einstellungen!$B$3+128</f>
        <v>46516</v>
      </c>
      <c r="EF3" s="17" t="n">
        <f aca="false">Einstellungen!$B$3+129</f>
        <v>46517</v>
      </c>
      <c r="EG3" s="17" t="n">
        <f aca="false">Einstellungen!$B$3+130</f>
        <v>46518</v>
      </c>
      <c r="EH3" s="17" t="n">
        <f aca="false">Einstellungen!$B$3+131</f>
        <v>46519</v>
      </c>
      <c r="EI3" s="17" t="n">
        <f aca="false">Einstellungen!$B$3+132</f>
        <v>46520</v>
      </c>
      <c r="EJ3" s="17" t="n">
        <f aca="false">Einstellungen!$B$3+133</f>
        <v>46521</v>
      </c>
      <c r="EK3" s="17" t="n">
        <f aca="false">Einstellungen!$B$3+134</f>
        <v>46522</v>
      </c>
      <c r="EL3" s="17" t="n">
        <f aca="false">Einstellungen!$B$3+135</f>
        <v>46523</v>
      </c>
      <c r="EM3" s="17" t="n">
        <f aca="false">Einstellungen!$B$3+136</f>
        <v>46524</v>
      </c>
      <c r="EN3" s="17" t="n">
        <f aca="false">Einstellungen!$B$3+137</f>
        <v>46525</v>
      </c>
      <c r="EO3" s="17" t="n">
        <f aca="false">Einstellungen!$B$3+138</f>
        <v>46526</v>
      </c>
      <c r="EP3" s="17" t="n">
        <f aca="false">Einstellungen!$B$3+139</f>
        <v>46527</v>
      </c>
      <c r="EQ3" s="17" t="n">
        <f aca="false">Einstellungen!$B$3+140</f>
        <v>46528</v>
      </c>
      <c r="ER3" s="17" t="n">
        <f aca="false">Einstellungen!$B$3+141</f>
        <v>46529</v>
      </c>
      <c r="ES3" s="17" t="n">
        <f aca="false">Einstellungen!$B$3+142</f>
        <v>46530</v>
      </c>
      <c r="ET3" s="17" t="n">
        <f aca="false">Einstellungen!$B$3+143</f>
        <v>46531</v>
      </c>
      <c r="EU3" s="17" t="n">
        <f aca="false">Einstellungen!$B$3+144</f>
        <v>46532</v>
      </c>
      <c r="EV3" s="17" t="n">
        <f aca="false">Einstellungen!$B$3+145</f>
        <v>46533</v>
      </c>
      <c r="EW3" s="17" t="n">
        <f aca="false">Einstellungen!$B$3+146</f>
        <v>46534</v>
      </c>
      <c r="EX3" s="17" t="n">
        <f aca="false">Einstellungen!$B$3+147</f>
        <v>46535</v>
      </c>
      <c r="EY3" s="17" t="n">
        <f aca="false">Einstellungen!$B$3+148</f>
        <v>46536</v>
      </c>
      <c r="EZ3" s="17" t="n">
        <f aca="false">Einstellungen!$B$3+149</f>
        <v>46537</v>
      </c>
      <c r="FA3" s="17" t="n">
        <f aca="false">Einstellungen!$B$3+150</f>
        <v>46538</v>
      </c>
      <c r="FB3" s="17" t="n">
        <f aca="false">Einstellungen!$B$3+151</f>
        <v>46539</v>
      </c>
      <c r="FC3" s="17" t="n">
        <f aca="false">Einstellungen!$B$3+152</f>
        <v>46540</v>
      </c>
      <c r="FD3" s="17" t="n">
        <f aca="false">Einstellungen!$B$3+153</f>
        <v>46541</v>
      </c>
      <c r="FE3" s="17" t="n">
        <f aca="false">Einstellungen!$B$3+154</f>
        <v>46542</v>
      </c>
      <c r="FF3" s="17" t="n">
        <f aca="false">Einstellungen!$B$3+155</f>
        <v>46543</v>
      </c>
      <c r="FG3" s="17" t="n">
        <f aca="false">Einstellungen!$B$3+156</f>
        <v>46544</v>
      </c>
      <c r="FH3" s="17" t="n">
        <f aca="false">Einstellungen!$B$3+157</f>
        <v>46545</v>
      </c>
      <c r="FI3" s="17" t="n">
        <f aca="false">Einstellungen!$B$3+158</f>
        <v>46546</v>
      </c>
      <c r="FJ3" s="17" t="n">
        <f aca="false">Einstellungen!$B$3+159</f>
        <v>46547</v>
      </c>
      <c r="FK3" s="17" t="n">
        <f aca="false">Einstellungen!$B$3+160</f>
        <v>46548</v>
      </c>
      <c r="FL3" s="17" t="n">
        <f aca="false">Einstellungen!$B$3+161</f>
        <v>46549</v>
      </c>
      <c r="FM3" s="17" t="n">
        <f aca="false">Einstellungen!$B$3+162</f>
        <v>46550</v>
      </c>
      <c r="FN3" s="17" t="n">
        <f aca="false">Einstellungen!$B$3+163</f>
        <v>46551</v>
      </c>
      <c r="FO3" s="17" t="n">
        <f aca="false">Einstellungen!$B$3+164</f>
        <v>46552</v>
      </c>
      <c r="FP3" s="17" t="n">
        <f aca="false">Einstellungen!$B$3+165</f>
        <v>46553</v>
      </c>
      <c r="FQ3" s="17" t="n">
        <f aca="false">Einstellungen!$B$3+166</f>
        <v>46554</v>
      </c>
      <c r="FR3" s="17" t="n">
        <f aca="false">Einstellungen!$B$3+167</f>
        <v>46555</v>
      </c>
      <c r="FS3" s="17" t="n">
        <f aca="false">Einstellungen!$B$3+168</f>
        <v>46556</v>
      </c>
      <c r="FT3" s="17" t="n">
        <f aca="false">Einstellungen!$B$3+169</f>
        <v>46557</v>
      </c>
      <c r="FU3" s="17" t="n">
        <f aca="false">Einstellungen!$B$3+170</f>
        <v>46558</v>
      </c>
      <c r="FV3" s="17" t="n">
        <f aca="false">Einstellungen!$B$3+171</f>
        <v>46559</v>
      </c>
      <c r="FW3" s="17" t="n">
        <f aca="false">Einstellungen!$B$3+172</f>
        <v>46560</v>
      </c>
      <c r="FX3" s="17" t="n">
        <f aca="false">Einstellungen!$B$3+173</f>
        <v>46561</v>
      </c>
      <c r="FY3" s="17" t="n">
        <f aca="false">Einstellungen!$B$3+174</f>
        <v>46562</v>
      </c>
      <c r="FZ3" s="17" t="n">
        <f aca="false">Einstellungen!$B$3+175</f>
        <v>46563</v>
      </c>
      <c r="GA3" s="17" t="n">
        <f aca="false">Einstellungen!$B$3+176</f>
        <v>46564</v>
      </c>
      <c r="GB3" s="17" t="n">
        <f aca="false">Einstellungen!$B$3+177</f>
        <v>46565</v>
      </c>
      <c r="GC3" s="17" t="n">
        <f aca="false">Einstellungen!$B$3+178</f>
        <v>46566</v>
      </c>
      <c r="GD3" s="17" t="n">
        <f aca="false">Einstellungen!$B$3+179</f>
        <v>46567</v>
      </c>
      <c r="GE3" s="17" t="n">
        <f aca="false">Einstellungen!$B$3+180</f>
        <v>46568</v>
      </c>
      <c r="GF3" s="17" t="n">
        <f aca="false">Einstellungen!$B$3+181</f>
        <v>46569</v>
      </c>
      <c r="GG3" s="17" t="n">
        <f aca="false">Einstellungen!$B$3+182</f>
        <v>46570</v>
      </c>
      <c r="GH3" s="17" t="n">
        <f aca="false">Einstellungen!$B$3+183</f>
        <v>46571</v>
      </c>
      <c r="GI3" s="17" t="n">
        <f aca="false">Einstellungen!$B$3+184</f>
        <v>46572</v>
      </c>
      <c r="GJ3" s="17" t="n">
        <f aca="false">Einstellungen!$B$3+185</f>
        <v>46573</v>
      </c>
      <c r="GK3" s="17" t="n">
        <f aca="false">Einstellungen!$B$3+186</f>
        <v>46574</v>
      </c>
      <c r="GL3" s="17" t="n">
        <f aca="false">Einstellungen!$B$3+187</f>
        <v>46575</v>
      </c>
      <c r="GM3" s="17" t="n">
        <f aca="false">Einstellungen!$B$3+188</f>
        <v>46576</v>
      </c>
      <c r="GN3" s="17" t="n">
        <f aca="false">Einstellungen!$B$3+189</f>
        <v>46577</v>
      </c>
      <c r="GO3" s="17" t="n">
        <f aca="false">Einstellungen!$B$3+190</f>
        <v>46578</v>
      </c>
      <c r="GP3" s="17" t="n">
        <f aca="false">Einstellungen!$B$3+191</f>
        <v>46579</v>
      </c>
      <c r="GQ3" s="17" t="n">
        <f aca="false">Einstellungen!$B$3+192</f>
        <v>46580</v>
      </c>
      <c r="GR3" s="17" t="n">
        <f aca="false">Einstellungen!$B$3+193</f>
        <v>46581</v>
      </c>
      <c r="GS3" s="17" t="n">
        <f aca="false">Einstellungen!$B$3+194</f>
        <v>46582</v>
      </c>
      <c r="GT3" s="17" t="n">
        <f aca="false">Einstellungen!$B$3+195</f>
        <v>46583</v>
      </c>
      <c r="GU3" s="17" t="n">
        <f aca="false">Einstellungen!$B$3+196</f>
        <v>46584</v>
      </c>
      <c r="GV3" s="17" t="n">
        <f aca="false">Einstellungen!$B$3+197</f>
        <v>46585</v>
      </c>
      <c r="GW3" s="17" t="n">
        <f aca="false">Einstellungen!$B$3+198</f>
        <v>46586</v>
      </c>
      <c r="GX3" s="17" t="n">
        <f aca="false">Einstellungen!$B$3+199</f>
        <v>46587</v>
      </c>
      <c r="GY3" s="17" t="n">
        <f aca="false">Einstellungen!$B$3+200</f>
        <v>46588</v>
      </c>
      <c r="GZ3" s="17" t="n">
        <f aca="false">Einstellungen!$B$3+201</f>
        <v>46589</v>
      </c>
      <c r="HA3" s="17" t="n">
        <f aca="false">Einstellungen!$B$3+202</f>
        <v>46590</v>
      </c>
      <c r="HB3" s="17" t="n">
        <f aca="false">Einstellungen!$B$3+203</f>
        <v>46591</v>
      </c>
      <c r="HC3" s="17" t="n">
        <f aca="false">Einstellungen!$B$3+204</f>
        <v>46592</v>
      </c>
      <c r="HD3" s="17" t="n">
        <f aca="false">Einstellungen!$B$3+205</f>
        <v>46593</v>
      </c>
      <c r="HE3" s="17" t="n">
        <f aca="false">Einstellungen!$B$3+206</f>
        <v>46594</v>
      </c>
      <c r="HF3" s="17" t="n">
        <f aca="false">Einstellungen!$B$3+207</f>
        <v>46595</v>
      </c>
      <c r="HG3" s="17" t="n">
        <f aca="false">Einstellungen!$B$3+208</f>
        <v>46596</v>
      </c>
      <c r="HH3" s="17" t="n">
        <f aca="false">Einstellungen!$B$3+209</f>
        <v>46597</v>
      </c>
      <c r="HI3" s="17" t="n">
        <f aca="false">Einstellungen!$B$3+210</f>
        <v>46598</v>
      </c>
      <c r="HJ3" s="17" t="n">
        <f aca="false">Einstellungen!$B$3+211</f>
        <v>46599</v>
      </c>
      <c r="HK3" s="17" t="n">
        <f aca="false">Einstellungen!$B$3+212</f>
        <v>46600</v>
      </c>
      <c r="HL3" s="17" t="n">
        <f aca="false">Einstellungen!$B$3+213</f>
        <v>46601</v>
      </c>
      <c r="HM3" s="17" t="n">
        <f aca="false">Einstellungen!$B$3+214</f>
        <v>46602</v>
      </c>
      <c r="HN3" s="17" t="n">
        <f aca="false">Einstellungen!$B$3+215</f>
        <v>46603</v>
      </c>
      <c r="HO3" s="17" t="n">
        <f aca="false">Einstellungen!$B$3+216</f>
        <v>46604</v>
      </c>
      <c r="HP3" s="17" t="n">
        <f aca="false">Einstellungen!$B$3+217</f>
        <v>46605</v>
      </c>
      <c r="HQ3" s="17" t="n">
        <f aca="false">Einstellungen!$B$3+218</f>
        <v>46606</v>
      </c>
      <c r="HR3" s="17" t="n">
        <f aca="false">Einstellungen!$B$3+219</f>
        <v>46607</v>
      </c>
      <c r="HS3" s="17" t="n">
        <f aca="false">Einstellungen!$B$3+220</f>
        <v>46608</v>
      </c>
      <c r="HT3" s="17" t="n">
        <f aca="false">Einstellungen!$B$3+221</f>
        <v>46609</v>
      </c>
      <c r="HU3" s="17" t="n">
        <f aca="false">Einstellungen!$B$3+222</f>
        <v>46610</v>
      </c>
      <c r="HV3" s="17" t="n">
        <f aca="false">Einstellungen!$B$3+223</f>
        <v>46611</v>
      </c>
      <c r="HW3" s="17" t="n">
        <f aca="false">Einstellungen!$B$3+224</f>
        <v>46612</v>
      </c>
      <c r="HX3" s="17" t="n">
        <f aca="false">Einstellungen!$B$3+225</f>
        <v>46613</v>
      </c>
      <c r="HY3" s="17" t="n">
        <f aca="false">Einstellungen!$B$3+226</f>
        <v>46614</v>
      </c>
      <c r="HZ3" s="17" t="n">
        <f aca="false">Einstellungen!$B$3+227</f>
        <v>46615</v>
      </c>
      <c r="IA3" s="17" t="n">
        <f aca="false">Einstellungen!$B$3+228</f>
        <v>46616</v>
      </c>
      <c r="IB3" s="17" t="n">
        <f aca="false">Einstellungen!$B$3+229</f>
        <v>46617</v>
      </c>
      <c r="IC3" s="17" t="n">
        <f aca="false">Einstellungen!$B$3+230</f>
        <v>46618</v>
      </c>
      <c r="ID3" s="17" t="n">
        <f aca="false">Einstellungen!$B$3+231</f>
        <v>46619</v>
      </c>
      <c r="IE3" s="17" t="n">
        <f aca="false">Einstellungen!$B$3+232</f>
        <v>46620</v>
      </c>
      <c r="IF3" s="17" t="n">
        <f aca="false">Einstellungen!$B$3+233</f>
        <v>46621</v>
      </c>
      <c r="IG3" s="17" t="n">
        <f aca="false">Einstellungen!$B$3+234</f>
        <v>46622</v>
      </c>
      <c r="IH3" s="17" t="n">
        <f aca="false">Einstellungen!$B$3+235</f>
        <v>46623</v>
      </c>
      <c r="II3" s="17" t="n">
        <f aca="false">Einstellungen!$B$3+236</f>
        <v>46624</v>
      </c>
      <c r="IJ3" s="17" t="n">
        <f aca="false">Einstellungen!$B$3+237</f>
        <v>46625</v>
      </c>
      <c r="IK3" s="17" t="n">
        <f aca="false">Einstellungen!$B$3+238</f>
        <v>46626</v>
      </c>
      <c r="IL3" s="17" t="n">
        <f aca="false">Einstellungen!$B$3+239</f>
        <v>46627</v>
      </c>
      <c r="IM3" s="17" t="n">
        <f aca="false">Einstellungen!$B$3+240</f>
        <v>46628</v>
      </c>
      <c r="IN3" s="17" t="n">
        <f aca="false">Einstellungen!$B$3+241</f>
        <v>46629</v>
      </c>
      <c r="IO3" s="17" t="n">
        <f aca="false">Einstellungen!$B$3+242</f>
        <v>46630</v>
      </c>
      <c r="IP3" s="17" t="n">
        <f aca="false">Einstellungen!$B$3+243</f>
        <v>46631</v>
      </c>
      <c r="IQ3" s="17" t="n">
        <f aca="false">Einstellungen!$B$3+244</f>
        <v>46632</v>
      </c>
      <c r="IR3" s="17" t="n">
        <f aca="false">Einstellungen!$B$3+245</f>
        <v>46633</v>
      </c>
      <c r="IS3" s="17" t="n">
        <f aca="false">Einstellungen!$B$3+246</f>
        <v>46634</v>
      </c>
      <c r="IT3" s="17" t="n">
        <f aca="false">Einstellungen!$B$3+247</f>
        <v>46635</v>
      </c>
      <c r="IU3" s="17" t="n">
        <f aca="false">Einstellungen!$B$3+248</f>
        <v>46636</v>
      </c>
      <c r="IV3" s="17" t="n">
        <f aca="false">Einstellungen!$B$3+249</f>
        <v>46637</v>
      </c>
      <c r="IW3" s="17" t="n">
        <f aca="false">Einstellungen!$B$3+250</f>
        <v>46638</v>
      </c>
      <c r="IX3" s="17" t="n">
        <f aca="false">Einstellungen!$B$3+251</f>
        <v>46639</v>
      </c>
      <c r="IY3" s="17" t="n">
        <f aca="false">Einstellungen!$B$3+252</f>
        <v>46640</v>
      </c>
      <c r="IZ3" s="17" t="n">
        <f aca="false">Einstellungen!$B$3+253</f>
        <v>46641</v>
      </c>
      <c r="JA3" s="17" t="n">
        <f aca="false">Einstellungen!$B$3+254</f>
        <v>46642</v>
      </c>
      <c r="JB3" s="17" t="n">
        <f aca="false">Einstellungen!$B$3+255</f>
        <v>46643</v>
      </c>
      <c r="JC3" s="17" t="n">
        <f aca="false">Einstellungen!$B$3+256</f>
        <v>46644</v>
      </c>
      <c r="JD3" s="17" t="n">
        <f aca="false">Einstellungen!$B$3+257</f>
        <v>46645</v>
      </c>
      <c r="JE3" s="17" t="n">
        <f aca="false">Einstellungen!$B$3+258</f>
        <v>46646</v>
      </c>
      <c r="JF3" s="17" t="n">
        <f aca="false">Einstellungen!$B$3+259</f>
        <v>46647</v>
      </c>
      <c r="JG3" s="17" t="n">
        <f aca="false">Einstellungen!$B$3+260</f>
        <v>46648</v>
      </c>
      <c r="JH3" s="17" t="n">
        <f aca="false">Einstellungen!$B$3+261</f>
        <v>46649</v>
      </c>
      <c r="JI3" s="17" t="n">
        <f aca="false">Einstellungen!$B$3+262</f>
        <v>46650</v>
      </c>
      <c r="JJ3" s="17" t="n">
        <f aca="false">Einstellungen!$B$3+263</f>
        <v>46651</v>
      </c>
      <c r="JK3" s="17" t="n">
        <f aca="false">Einstellungen!$B$3+264</f>
        <v>46652</v>
      </c>
      <c r="JL3" s="17" t="n">
        <f aca="false">Einstellungen!$B$3+265</f>
        <v>46653</v>
      </c>
      <c r="JM3" s="17" t="n">
        <f aca="false">Einstellungen!$B$3+266</f>
        <v>46654</v>
      </c>
      <c r="JN3" s="17" t="n">
        <f aca="false">Einstellungen!$B$3+267</f>
        <v>46655</v>
      </c>
      <c r="JO3" s="17" t="n">
        <f aca="false">Einstellungen!$B$3+268</f>
        <v>46656</v>
      </c>
      <c r="JP3" s="17" t="n">
        <f aca="false">Einstellungen!$B$3+269</f>
        <v>46657</v>
      </c>
      <c r="JQ3" s="17" t="n">
        <f aca="false">Einstellungen!$B$3+270</f>
        <v>46658</v>
      </c>
      <c r="JR3" s="17" t="n">
        <f aca="false">Einstellungen!$B$3+271</f>
        <v>46659</v>
      </c>
      <c r="JS3" s="17" t="n">
        <f aca="false">Einstellungen!$B$3+272</f>
        <v>46660</v>
      </c>
      <c r="JT3" s="17" t="n">
        <f aca="false">Einstellungen!$B$3+273</f>
        <v>46661</v>
      </c>
      <c r="JU3" s="17" t="n">
        <f aca="false">Einstellungen!$B$3+274</f>
        <v>46662</v>
      </c>
      <c r="JV3" s="17" t="n">
        <f aca="false">Einstellungen!$B$3+275</f>
        <v>46663</v>
      </c>
      <c r="JW3" s="17" t="n">
        <f aca="false">Einstellungen!$B$3+276</f>
        <v>46664</v>
      </c>
      <c r="JX3" s="17" t="n">
        <f aca="false">Einstellungen!$B$3+277</f>
        <v>46665</v>
      </c>
      <c r="JY3" s="17" t="n">
        <f aca="false">Einstellungen!$B$3+278</f>
        <v>46666</v>
      </c>
      <c r="JZ3" s="17" t="n">
        <f aca="false">Einstellungen!$B$3+279</f>
        <v>46667</v>
      </c>
      <c r="KA3" s="17" t="n">
        <f aca="false">Einstellungen!$B$3+280</f>
        <v>46668</v>
      </c>
      <c r="KB3" s="17" t="n">
        <f aca="false">Einstellungen!$B$3+281</f>
        <v>46669</v>
      </c>
      <c r="KC3" s="17" t="n">
        <f aca="false">Einstellungen!$B$3+282</f>
        <v>46670</v>
      </c>
      <c r="KD3" s="17" t="n">
        <f aca="false">Einstellungen!$B$3+283</f>
        <v>46671</v>
      </c>
      <c r="KE3" s="17" t="n">
        <f aca="false">Einstellungen!$B$3+284</f>
        <v>46672</v>
      </c>
      <c r="KF3" s="17" t="n">
        <f aca="false">Einstellungen!$B$3+285</f>
        <v>46673</v>
      </c>
      <c r="KG3" s="17" t="n">
        <f aca="false">Einstellungen!$B$3+286</f>
        <v>46674</v>
      </c>
      <c r="KH3" s="17" t="n">
        <f aca="false">Einstellungen!$B$3+287</f>
        <v>46675</v>
      </c>
      <c r="KI3" s="17" t="n">
        <f aca="false">Einstellungen!$B$3+288</f>
        <v>46676</v>
      </c>
      <c r="KJ3" s="17" t="n">
        <f aca="false">Einstellungen!$B$3+289</f>
        <v>46677</v>
      </c>
      <c r="KK3" s="17" t="n">
        <f aca="false">Einstellungen!$B$3+290</f>
        <v>46678</v>
      </c>
      <c r="KL3" s="17" t="n">
        <f aca="false">Einstellungen!$B$3+291</f>
        <v>46679</v>
      </c>
      <c r="KM3" s="17" t="n">
        <f aca="false">Einstellungen!$B$3+292</f>
        <v>46680</v>
      </c>
      <c r="KN3" s="17" t="n">
        <f aca="false">Einstellungen!$B$3+293</f>
        <v>46681</v>
      </c>
      <c r="KO3" s="17" t="n">
        <f aca="false">Einstellungen!$B$3+294</f>
        <v>46682</v>
      </c>
      <c r="KP3" s="17" t="n">
        <f aca="false">Einstellungen!$B$3+295</f>
        <v>46683</v>
      </c>
      <c r="KQ3" s="17" t="n">
        <f aca="false">Einstellungen!$B$3+296</f>
        <v>46684</v>
      </c>
      <c r="KR3" s="17" t="n">
        <f aca="false">Einstellungen!$B$3+297</f>
        <v>46685</v>
      </c>
      <c r="KS3" s="17" t="n">
        <f aca="false">Einstellungen!$B$3+298</f>
        <v>46686</v>
      </c>
      <c r="KT3" s="17" t="n">
        <f aca="false">Einstellungen!$B$3+299</f>
        <v>46687</v>
      </c>
      <c r="KU3" s="17" t="n">
        <f aca="false">Einstellungen!$B$3+300</f>
        <v>46688</v>
      </c>
      <c r="KV3" s="17" t="n">
        <f aca="false">Einstellungen!$B$3+301</f>
        <v>46689</v>
      </c>
      <c r="KW3" s="17" t="n">
        <f aca="false">Einstellungen!$B$3+302</f>
        <v>46690</v>
      </c>
      <c r="KX3" s="17" t="n">
        <f aca="false">Einstellungen!$B$3+303</f>
        <v>46691</v>
      </c>
      <c r="KY3" s="17" t="n">
        <f aca="false">Einstellungen!$B$3+304</f>
        <v>46692</v>
      </c>
      <c r="KZ3" s="17" t="n">
        <f aca="false">Einstellungen!$B$3+305</f>
        <v>46693</v>
      </c>
      <c r="LA3" s="17" t="n">
        <f aca="false">Einstellungen!$B$3+306</f>
        <v>46694</v>
      </c>
      <c r="LB3" s="17" t="n">
        <f aca="false">Einstellungen!$B$3+307</f>
        <v>46695</v>
      </c>
      <c r="LC3" s="17" t="n">
        <f aca="false">Einstellungen!$B$3+308</f>
        <v>46696</v>
      </c>
      <c r="LD3" s="17" t="n">
        <f aca="false">Einstellungen!$B$3+309</f>
        <v>46697</v>
      </c>
      <c r="LE3" s="17" t="n">
        <f aca="false">Einstellungen!$B$3+310</f>
        <v>46698</v>
      </c>
      <c r="LF3" s="17" t="n">
        <f aca="false">Einstellungen!$B$3+311</f>
        <v>46699</v>
      </c>
      <c r="LG3" s="17" t="n">
        <f aca="false">Einstellungen!$B$3+312</f>
        <v>46700</v>
      </c>
      <c r="LH3" s="17" t="n">
        <f aca="false">Einstellungen!$B$3+313</f>
        <v>46701</v>
      </c>
      <c r="LI3" s="17" t="n">
        <f aca="false">Einstellungen!$B$3+314</f>
        <v>46702</v>
      </c>
      <c r="LJ3" s="17" t="n">
        <f aca="false">Einstellungen!$B$3+315</f>
        <v>46703</v>
      </c>
      <c r="LK3" s="17" t="n">
        <f aca="false">Einstellungen!$B$3+316</f>
        <v>46704</v>
      </c>
      <c r="LL3" s="17" t="n">
        <f aca="false">Einstellungen!$B$3+317</f>
        <v>46705</v>
      </c>
      <c r="LM3" s="17" t="n">
        <f aca="false">Einstellungen!$B$3+318</f>
        <v>46706</v>
      </c>
      <c r="LN3" s="17" t="n">
        <f aca="false">Einstellungen!$B$3+319</f>
        <v>46707</v>
      </c>
      <c r="LO3" s="17" t="n">
        <f aca="false">Einstellungen!$B$3+320</f>
        <v>46708</v>
      </c>
      <c r="LP3" s="17" t="n">
        <f aca="false">Einstellungen!$B$3+321</f>
        <v>46709</v>
      </c>
      <c r="LQ3" s="17" t="n">
        <f aca="false">Einstellungen!$B$3+322</f>
        <v>46710</v>
      </c>
      <c r="LR3" s="17" t="n">
        <f aca="false">Einstellungen!$B$3+323</f>
        <v>46711</v>
      </c>
      <c r="LS3" s="17" t="n">
        <f aca="false">Einstellungen!$B$3+324</f>
        <v>46712</v>
      </c>
      <c r="LT3" s="17" t="n">
        <f aca="false">Einstellungen!$B$3+325</f>
        <v>46713</v>
      </c>
      <c r="LU3" s="17" t="n">
        <f aca="false">Einstellungen!$B$3+326</f>
        <v>46714</v>
      </c>
      <c r="LV3" s="17" t="n">
        <f aca="false">Einstellungen!$B$3+327</f>
        <v>46715</v>
      </c>
      <c r="LW3" s="17" t="n">
        <f aca="false">Einstellungen!$B$3+328</f>
        <v>46716</v>
      </c>
      <c r="LX3" s="17" t="n">
        <f aca="false">Einstellungen!$B$3+329</f>
        <v>46717</v>
      </c>
      <c r="LY3" s="17" t="n">
        <f aca="false">Einstellungen!$B$3+330</f>
        <v>46718</v>
      </c>
      <c r="LZ3" s="17" t="n">
        <f aca="false">Einstellungen!$B$3+331</f>
        <v>46719</v>
      </c>
      <c r="MA3" s="17" t="n">
        <f aca="false">Einstellungen!$B$3+332</f>
        <v>46720</v>
      </c>
      <c r="MB3" s="17" t="n">
        <f aca="false">Einstellungen!$B$3+333</f>
        <v>46721</v>
      </c>
      <c r="MC3" s="17" t="n">
        <f aca="false">Einstellungen!$B$3+334</f>
        <v>46722</v>
      </c>
      <c r="MD3" s="17" t="n">
        <f aca="false">Einstellungen!$B$3+335</f>
        <v>46723</v>
      </c>
      <c r="ME3" s="17" t="n">
        <f aca="false">Einstellungen!$B$3+336</f>
        <v>46724</v>
      </c>
      <c r="MF3" s="17" t="n">
        <f aca="false">Einstellungen!$B$3+337</f>
        <v>46725</v>
      </c>
      <c r="MG3" s="17" t="n">
        <f aca="false">Einstellungen!$B$3+338</f>
        <v>46726</v>
      </c>
      <c r="MH3" s="17" t="n">
        <f aca="false">Einstellungen!$B$3+339</f>
        <v>46727</v>
      </c>
      <c r="MI3" s="17" t="n">
        <f aca="false">Einstellungen!$B$3+340</f>
        <v>46728</v>
      </c>
      <c r="MJ3" s="17" t="n">
        <f aca="false">Einstellungen!$B$3+341</f>
        <v>46729</v>
      </c>
      <c r="MK3" s="17" t="n">
        <f aca="false">Einstellungen!$B$3+342</f>
        <v>46730</v>
      </c>
      <c r="ML3" s="17" t="n">
        <f aca="false">Einstellungen!$B$3+343</f>
        <v>46731</v>
      </c>
      <c r="MM3" s="17" t="n">
        <f aca="false">Einstellungen!$B$3+344</f>
        <v>46732</v>
      </c>
      <c r="MN3" s="17" t="n">
        <f aca="false">Einstellungen!$B$3+345</f>
        <v>46733</v>
      </c>
      <c r="MO3" s="17" t="n">
        <f aca="false">Einstellungen!$B$3+346</f>
        <v>46734</v>
      </c>
      <c r="MP3" s="17" t="n">
        <f aca="false">Einstellungen!$B$3+347</f>
        <v>46735</v>
      </c>
      <c r="MQ3" s="17" t="n">
        <f aca="false">Einstellungen!$B$3+348</f>
        <v>46736</v>
      </c>
      <c r="MR3" s="17" t="n">
        <f aca="false">Einstellungen!$B$3+349</f>
        <v>46737</v>
      </c>
      <c r="MS3" s="17" t="n">
        <f aca="false">Einstellungen!$B$3+350</f>
        <v>46738</v>
      </c>
      <c r="MT3" s="17" t="n">
        <f aca="false">Einstellungen!$B$3+351</f>
        <v>46739</v>
      </c>
      <c r="MU3" s="17" t="n">
        <f aca="false">Einstellungen!$B$3+352</f>
        <v>46740</v>
      </c>
      <c r="MV3" s="17" t="n">
        <f aca="false">Einstellungen!$B$3+353</f>
        <v>46741</v>
      </c>
      <c r="MW3" s="17" t="n">
        <f aca="false">Einstellungen!$B$3+354</f>
        <v>46742</v>
      </c>
      <c r="MX3" s="17" t="n">
        <f aca="false">Einstellungen!$B$3+355</f>
        <v>46743</v>
      </c>
      <c r="MY3" s="17" t="n">
        <f aca="false">Einstellungen!$B$3+356</f>
        <v>46744</v>
      </c>
      <c r="MZ3" s="17" t="n">
        <f aca="false">Einstellungen!$B$3+357</f>
        <v>46745</v>
      </c>
      <c r="NA3" s="17" t="n">
        <f aca="false">Einstellungen!$B$3+358</f>
        <v>46746</v>
      </c>
      <c r="NB3" s="17" t="n">
        <f aca="false">Einstellungen!$B$3+359</f>
        <v>46747</v>
      </c>
      <c r="NC3" s="17" t="n">
        <f aca="false">Einstellungen!$B$3+360</f>
        <v>46748</v>
      </c>
      <c r="ND3" s="17" t="n">
        <f aca="false">Einstellungen!$B$3+361</f>
        <v>46749</v>
      </c>
      <c r="NE3" s="17" t="n">
        <f aca="false">Einstellungen!$B$3+362</f>
        <v>46750</v>
      </c>
      <c r="NF3" s="17" t="n">
        <f aca="false">Einstellungen!$B$3+363</f>
        <v>46751</v>
      </c>
      <c r="NG3" s="17" t="n">
        <f aca="false">Einstellungen!$B$3+364</f>
        <v>46752</v>
      </c>
      <c r="NH3" s="17" t="n">
        <f aca="false">Einstellungen!$B$3+365</f>
        <v>46753</v>
      </c>
    </row>
    <row r="4" customFormat="false" ht="15" hidden="false" customHeight="false" outlineLevel="0" collapsed="false">
      <c r="A4" s="10" t="s">
        <v>65</v>
      </c>
      <c r="B4" s="10" t="s">
        <v>38</v>
      </c>
      <c r="C4" s="10" t="s">
        <v>95</v>
      </c>
      <c r="D4" s="10" t="s">
        <v>96</v>
      </c>
      <c r="E4" s="10" t="s">
        <v>97</v>
      </c>
      <c r="F4" s="10" t="s">
        <v>98</v>
      </c>
      <c r="G4" s="18" t="str">
        <f aca="false">CHOOSE(WEEKDAY(G3,2),"Mo","Di","Mi","Do","Fr","Sa","So")</f>
        <v>Fr</v>
      </c>
      <c r="H4" s="18" t="str">
        <f aca="false">CHOOSE(WEEKDAY(H3,2),"Mo","Di","Mi","Do","Fr","Sa","So")</f>
        <v>Sa</v>
      </c>
      <c r="I4" s="18" t="str">
        <f aca="false">CHOOSE(WEEKDAY(I3,2),"Mo","Di","Mi","Do","Fr","Sa","So")</f>
        <v>So</v>
      </c>
      <c r="J4" s="18" t="str">
        <f aca="false">CHOOSE(WEEKDAY(J3,2),"Mo","Di","Mi","Do","Fr","Sa","So")</f>
        <v>Mo</v>
      </c>
      <c r="K4" s="18" t="str">
        <f aca="false">CHOOSE(WEEKDAY(K3,2),"Mo","Di","Mi","Do","Fr","Sa","So")</f>
        <v>Di</v>
      </c>
      <c r="L4" s="18" t="str">
        <f aca="false">CHOOSE(WEEKDAY(L3,2),"Mo","Di","Mi","Do","Fr","Sa","So")</f>
        <v>Mi</v>
      </c>
      <c r="M4" s="18" t="str">
        <f aca="false">CHOOSE(WEEKDAY(M3,2),"Mo","Di","Mi","Do","Fr","Sa","So")</f>
        <v>Do</v>
      </c>
      <c r="N4" s="18" t="str">
        <f aca="false">CHOOSE(WEEKDAY(N3,2),"Mo","Di","Mi","Do","Fr","Sa","So")</f>
        <v>Fr</v>
      </c>
      <c r="O4" s="18" t="str">
        <f aca="false">CHOOSE(WEEKDAY(O3,2),"Mo","Di","Mi","Do","Fr","Sa","So")</f>
        <v>Sa</v>
      </c>
      <c r="P4" s="18" t="str">
        <f aca="false">CHOOSE(WEEKDAY(P3,2),"Mo","Di","Mi","Do","Fr","Sa","So")</f>
        <v>So</v>
      </c>
      <c r="Q4" s="18" t="str">
        <f aca="false">CHOOSE(WEEKDAY(Q3,2),"Mo","Di","Mi","Do","Fr","Sa","So")</f>
        <v>Mo</v>
      </c>
      <c r="R4" s="18" t="str">
        <f aca="false">CHOOSE(WEEKDAY(R3,2),"Mo","Di","Mi","Do","Fr","Sa","So")</f>
        <v>Di</v>
      </c>
      <c r="S4" s="18" t="str">
        <f aca="false">CHOOSE(WEEKDAY(S3,2),"Mo","Di","Mi","Do","Fr","Sa","So")</f>
        <v>Mi</v>
      </c>
      <c r="T4" s="18" t="str">
        <f aca="false">CHOOSE(WEEKDAY(T3,2),"Mo","Di","Mi","Do","Fr","Sa","So")</f>
        <v>Do</v>
      </c>
      <c r="U4" s="18" t="str">
        <f aca="false">CHOOSE(WEEKDAY(U3,2),"Mo","Di","Mi","Do","Fr","Sa","So")</f>
        <v>Fr</v>
      </c>
      <c r="V4" s="18" t="str">
        <f aca="false">CHOOSE(WEEKDAY(V3,2),"Mo","Di","Mi","Do","Fr","Sa","So")</f>
        <v>Sa</v>
      </c>
      <c r="W4" s="18" t="str">
        <f aca="false">CHOOSE(WEEKDAY(W3,2),"Mo","Di","Mi","Do","Fr","Sa","So")</f>
        <v>So</v>
      </c>
      <c r="X4" s="18" t="str">
        <f aca="false">CHOOSE(WEEKDAY(X3,2),"Mo","Di","Mi","Do","Fr","Sa","So")</f>
        <v>Mo</v>
      </c>
      <c r="Y4" s="18" t="str">
        <f aca="false">CHOOSE(WEEKDAY(Y3,2),"Mo","Di","Mi","Do","Fr","Sa","So")</f>
        <v>Di</v>
      </c>
      <c r="Z4" s="18" t="str">
        <f aca="false">CHOOSE(WEEKDAY(Z3,2),"Mo","Di","Mi","Do","Fr","Sa","So")</f>
        <v>Mi</v>
      </c>
      <c r="AA4" s="18" t="str">
        <f aca="false">CHOOSE(WEEKDAY(AA3,2),"Mo","Di","Mi","Do","Fr","Sa","So")</f>
        <v>Do</v>
      </c>
      <c r="AB4" s="18" t="str">
        <f aca="false">CHOOSE(WEEKDAY(AB3,2),"Mo","Di","Mi","Do","Fr","Sa","So")</f>
        <v>Fr</v>
      </c>
      <c r="AC4" s="18" t="str">
        <f aca="false">CHOOSE(WEEKDAY(AC3,2),"Mo","Di","Mi","Do","Fr","Sa","So")</f>
        <v>Sa</v>
      </c>
      <c r="AD4" s="18" t="str">
        <f aca="false">CHOOSE(WEEKDAY(AD3,2),"Mo","Di","Mi","Do","Fr","Sa","So")</f>
        <v>So</v>
      </c>
      <c r="AE4" s="18" t="str">
        <f aca="false">CHOOSE(WEEKDAY(AE3,2),"Mo","Di","Mi","Do","Fr","Sa","So")</f>
        <v>Mo</v>
      </c>
      <c r="AF4" s="18" t="str">
        <f aca="false">CHOOSE(WEEKDAY(AF3,2),"Mo","Di","Mi","Do","Fr","Sa","So")</f>
        <v>Di</v>
      </c>
      <c r="AG4" s="18" t="str">
        <f aca="false">CHOOSE(WEEKDAY(AG3,2),"Mo","Di","Mi","Do","Fr","Sa","So")</f>
        <v>Mi</v>
      </c>
      <c r="AH4" s="18" t="str">
        <f aca="false">CHOOSE(WEEKDAY(AH3,2),"Mo","Di","Mi","Do","Fr","Sa","So")</f>
        <v>Do</v>
      </c>
      <c r="AI4" s="18" t="str">
        <f aca="false">CHOOSE(WEEKDAY(AI3,2),"Mo","Di","Mi","Do","Fr","Sa","So")</f>
        <v>Fr</v>
      </c>
      <c r="AJ4" s="18" t="str">
        <f aca="false">CHOOSE(WEEKDAY(AJ3,2),"Mo","Di","Mi","Do","Fr","Sa","So")</f>
        <v>Sa</v>
      </c>
      <c r="AK4" s="18" t="str">
        <f aca="false">CHOOSE(WEEKDAY(AK3,2),"Mo","Di","Mi","Do","Fr","Sa","So")</f>
        <v>So</v>
      </c>
      <c r="AL4" s="18" t="str">
        <f aca="false">CHOOSE(WEEKDAY(AL3,2),"Mo","Di","Mi","Do","Fr","Sa","So")</f>
        <v>Mo</v>
      </c>
      <c r="AM4" s="18" t="str">
        <f aca="false">CHOOSE(WEEKDAY(AM3,2),"Mo","Di","Mi","Do","Fr","Sa","So")</f>
        <v>Di</v>
      </c>
      <c r="AN4" s="18" t="str">
        <f aca="false">CHOOSE(WEEKDAY(AN3,2),"Mo","Di","Mi","Do","Fr","Sa","So")</f>
        <v>Mi</v>
      </c>
      <c r="AO4" s="18" t="str">
        <f aca="false">CHOOSE(WEEKDAY(AO3,2),"Mo","Di","Mi","Do","Fr","Sa","So")</f>
        <v>Do</v>
      </c>
      <c r="AP4" s="18" t="str">
        <f aca="false">CHOOSE(WEEKDAY(AP3,2),"Mo","Di","Mi","Do","Fr","Sa","So")</f>
        <v>Fr</v>
      </c>
      <c r="AQ4" s="18" t="str">
        <f aca="false">CHOOSE(WEEKDAY(AQ3,2),"Mo","Di","Mi","Do","Fr","Sa","So")</f>
        <v>Sa</v>
      </c>
      <c r="AR4" s="18" t="str">
        <f aca="false">CHOOSE(WEEKDAY(AR3,2),"Mo","Di","Mi","Do","Fr","Sa","So")</f>
        <v>So</v>
      </c>
      <c r="AS4" s="18" t="str">
        <f aca="false">CHOOSE(WEEKDAY(AS3,2),"Mo","Di","Mi","Do","Fr","Sa","So")</f>
        <v>Mo</v>
      </c>
      <c r="AT4" s="18" t="str">
        <f aca="false">CHOOSE(WEEKDAY(AT3,2),"Mo","Di","Mi","Do","Fr","Sa","So")</f>
        <v>Di</v>
      </c>
      <c r="AU4" s="18" t="str">
        <f aca="false">CHOOSE(WEEKDAY(AU3,2),"Mo","Di","Mi","Do","Fr","Sa","So")</f>
        <v>Mi</v>
      </c>
      <c r="AV4" s="18" t="str">
        <f aca="false">CHOOSE(WEEKDAY(AV3,2),"Mo","Di","Mi","Do","Fr","Sa","So")</f>
        <v>Do</v>
      </c>
      <c r="AW4" s="18" t="str">
        <f aca="false">CHOOSE(WEEKDAY(AW3,2),"Mo","Di","Mi","Do","Fr","Sa","So")</f>
        <v>Fr</v>
      </c>
      <c r="AX4" s="18" t="str">
        <f aca="false">CHOOSE(WEEKDAY(AX3,2),"Mo","Di","Mi","Do","Fr","Sa","So")</f>
        <v>Sa</v>
      </c>
      <c r="AY4" s="18" t="str">
        <f aca="false">CHOOSE(WEEKDAY(AY3,2),"Mo","Di","Mi","Do","Fr","Sa","So")</f>
        <v>So</v>
      </c>
      <c r="AZ4" s="18" t="str">
        <f aca="false">CHOOSE(WEEKDAY(AZ3,2),"Mo","Di","Mi","Do","Fr","Sa","So")</f>
        <v>Mo</v>
      </c>
      <c r="BA4" s="18" t="str">
        <f aca="false">CHOOSE(WEEKDAY(BA3,2),"Mo","Di","Mi","Do","Fr","Sa","So")</f>
        <v>Di</v>
      </c>
      <c r="BB4" s="18" t="str">
        <f aca="false">CHOOSE(WEEKDAY(BB3,2),"Mo","Di","Mi","Do","Fr","Sa","So")</f>
        <v>Mi</v>
      </c>
      <c r="BC4" s="18" t="str">
        <f aca="false">CHOOSE(WEEKDAY(BC3,2),"Mo","Di","Mi","Do","Fr","Sa","So")</f>
        <v>Do</v>
      </c>
      <c r="BD4" s="18" t="str">
        <f aca="false">CHOOSE(WEEKDAY(BD3,2),"Mo","Di","Mi","Do","Fr","Sa","So")</f>
        <v>Fr</v>
      </c>
      <c r="BE4" s="18" t="str">
        <f aca="false">CHOOSE(WEEKDAY(BE3,2),"Mo","Di","Mi","Do","Fr","Sa","So")</f>
        <v>Sa</v>
      </c>
      <c r="BF4" s="18" t="str">
        <f aca="false">CHOOSE(WEEKDAY(BF3,2),"Mo","Di","Mi","Do","Fr","Sa","So")</f>
        <v>So</v>
      </c>
      <c r="BG4" s="18" t="str">
        <f aca="false">CHOOSE(WEEKDAY(BG3,2),"Mo","Di","Mi","Do","Fr","Sa","So")</f>
        <v>Mo</v>
      </c>
      <c r="BH4" s="18" t="str">
        <f aca="false">CHOOSE(WEEKDAY(BH3,2),"Mo","Di","Mi","Do","Fr","Sa","So")</f>
        <v>Di</v>
      </c>
      <c r="BI4" s="18" t="str">
        <f aca="false">CHOOSE(WEEKDAY(BI3,2),"Mo","Di","Mi","Do","Fr","Sa","So")</f>
        <v>Mi</v>
      </c>
      <c r="BJ4" s="18" t="str">
        <f aca="false">CHOOSE(WEEKDAY(BJ3,2),"Mo","Di","Mi","Do","Fr","Sa","So")</f>
        <v>Do</v>
      </c>
      <c r="BK4" s="18" t="str">
        <f aca="false">CHOOSE(WEEKDAY(BK3,2),"Mo","Di","Mi","Do","Fr","Sa","So")</f>
        <v>Fr</v>
      </c>
      <c r="BL4" s="18" t="str">
        <f aca="false">CHOOSE(WEEKDAY(BL3,2),"Mo","Di","Mi","Do","Fr","Sa","So")</f>
        <v>Sa</v>
      </c>
      <c r="BM4" s="18" t="str">
        <f aca="false">CHOOSE(WEEKDAY(BM3,2),"Mo","Di","Mi","Do","Fr","Sa","So")</f>
        <v>So</v>
      </c>
      <c r="BN4" s="18" t="str">
        <f aca="false">CHOOSE(WEEKDAY(BN3,2),"Mo","Di","Mi","Do","Fr","Sa","So")</f>
        <v>Mo</v>
      </c>
      <c r="BO4" s="18" t="str">
        <f aca="false">CHOOSE(WEEKDAY(BO3,2),"Mo","Di","Mi","Do","Fr","Sa","So")</f>
        <v>Di</v>
      </c>
      <c r="BP4" s="18" t="str">
        <f aca="false">CHOOSE(WEEKDAY(BP3,2),"Mo","Di","Mi","Do","Fr","Sa","So")</f>
        <v>Mi</v>
      </c>
      <c r="BQ4" s="18" t="str">
        <f aca="false">CHOOSE(WEEKDAY(BQ3,2),"Mo","Di","Mi","Do","Fr","Sa","So")</f>
        <v>Do</v>
      </c>
      <c r="BR4" s="18" t="str">
        <f aca="false">CHOOSE(WEEKDAY(BR3,2),"Mo","Di","Mi","Do","Fr","Sa","So")</f>
        <v>Fr</v>
      </c>
      <c r="BS4" s="18" t="str">
        <f aca="false">CHOOSE(WEEKDAY(BS3,2),"Mo","Di","Mi","Do","Fr","Sa","So")</f>
        <v>Sa</v>
      </c>
      <c r="BT4" s="18" t="str">
        <f aca="false">CHOOSE(WEEKDAY(BT3,2),"Mo","Di","Mi","Do","Fr","Sa","So")</f>
        <v>So</v>
      </c>
      <c r="BU4" s="18" t="str">
        <f aca="false">CHOOSE(WEEKDAY(BU3,2),"Mo","Di","Mi","Do","Fr","Sa","So")</f>
        <v>Mo</v>
      </c>
      <c r="BV4" s="18" t="str">
        <f aca="false">CHOOSE(WEEKDAY(BV3,2),"Mo","Di","Mi","Do","Fr","Sa","So")</f>
        <v>Di</v>
      </c>
      <c r="BW4" s="18" t="str">
        <f aca="false">CHOOSE(WEEKDAY(BW3,2),"Mo","Di","Mi","Do","Fr","Sa","So")</f>
        <v>Mi</v>
      </c>
      <c r="BX4" s="18" t="str">
        <f aca="false">CHOOSE(WEEKDAY(BX3,2),"Mo","Di","Mi","Do","Fr","Sa","So")</f>
        <v>Do</v>
      </c>
      <c r="BY4" s="18" t="str">
        <f aca="false">CHOOSE(WEEKDAY(BY3,2),"Mo","Di","Mi","Do","Fr","Sa","So")</f>
        <v>Fr</v>
      </c>
      <c r="BZ4" s="18" t="str">
        <f aca="false">CHOOSE(WEEKDAY(BZ3,2),"Mo","Di","Mi","Do","Fr","Sa","So")</f>
        <v>Sa</v>
      </c>
      <c r="CA4" s="18" t="str">
        <f aca="false">CHOOSE(WEEKDAY(CA3,2),"Mo","Di","Mi","Do","Fr","Sa","So")</f>
        <v>So</v>
      </c>
      <c r="CB4" s="18" t="str">
        <f aca="false">CHOOSE(WEEKDAY(CB3,2),"Mo","Di","Mi","Do","Fr","Sa","So")</f>
        <v>Mo</v>
      </c>
      <c r="CC4" s="18" t="str">
        <f aca="false">CHOOSE(WEEKDAY(CC3,2),"Mo","Di","Mi","Do","Fr","Sa","So")</f>
        <v>Di</v>
      </c>
      <c r="CD4" s="18" t="str">
        <f aca="false">CHOOSE(WEEKDAY(CD3,2),"Mo","Di","Mi","Do","Fr","Sa","So")</f>
        <v>Mi</v>
      </c>
      <c r="CE4" s="18" t="str">
        <f aca="false">CHOOSE(WEEKDAY(CE3,2),"Mo","Di","Mi","Do","Fr","Sa","So")</f>
        <v>Do</v>
      </c>
      <c r="CF4" s="18" t="str">
        <f aca="false">CHOOSE(WEEKDAY(CF3,2),"Mo","Di","Mi","Do","Fr","Sa","So")</f>
        <v>Fr</v>
      </c>
      <c r="CG4" s="18" t="str">
        <f aca="false">CHOOSE(WEEKDAY(CG3,2),"Mo","Di","Mi","Do","Fr","Sa","So")</f>
        <v>Sa</v>
      </c>
      <c r="CH4" s="18" t="str">
        <f aca="false">CHOOSE(WEEKDAY(CH3,2),"Mo","Di","Mi","Do","Fr","Sa","So")</f>
        <v>So</v>
      </c>
      <c r="CI4" s="18" t="str">
        <f aca="false">CHOOSE(WEEKDAY(CI3,2),"Mo","Di","Mi","Do","Fr","Sa","So")</f>
        <v>Mo</v>
      </c>
      <c r="CJ4" s="18" t="str">
        <f aca="false">CHOOSE(WEEKDAY(CJ3,2),"Mo","Di","Mi","Do","Fr","Sa","So")</f>
        <v>Di</v>
      </c>
      <c r="CK4" s="18" t="str">
        <f aca="false">CHOOSE(WEEKDAY(CK3,2),"Mo","Di","Mi","Do","Fr","Sa","So")</f>
        <v>Mi</v>
      </c>
      <c r="CL4" s="18" t="str">
        <f aca="false">CHOOSE(WEEKDAY(CL3,2),"Mo","Di","Mi","Do","Fr","Sa","So")</f>
        <v>Do</v>
      </c>
      <c r="CM4" s="18" t="str">
        <f aca="false">CHOOSE(WEEKDAY(CM3,2),"Mo","Di","Mi","Do","Fr","Sa","So")</f>
        <v>Fr</v>
      </c>
      <c r="CN4" s="18" t="str">
        <f aca="false">CHOOSE(WEEKDAY(CN3,2),"Mo","Di","Mi","Do","Fr","Sa","So")</f>
        <v>Sa</v>
      </c>
      <c r="CO4" s="18" t="str">
        <f aca="false">CHOOSE(WEEKDAY(CO3,2),"Mo","Di","Mi","Do","Fr","Sa","So")</f>
        <v>So</v>
      </c>
      <c r="CP4" s="18" t="str">
        <f aca="false">CHOOSE(WEEKDAY(CP3,2),"Mo","Di","Mi","Do","Fr","Sa","So")</f>
        <v>Mo</v>
      </c>
      <c r="CQ4" s="18" t="str">
        <f aca="false">CHOOSE(WEEKDAY(CQ3,2),"Mo","Di","Mi","Do","Fr","Sa","So")</f>
        <v>Di</v>
      </c>
      <c r="CR4" s="18" t="str">
        <f aca="false">CHOOSE(WEEKDAY(CR3,2),"Mo","Di","Mi","Do","Fr","Sa","So")</f>
        <v>Mi</v>
      </c>
      <c r="CS4" s="18" t="str">
        <f aca="false">CHOOSE(WEEKDAY(CS3,2),"Mo","Di","Mi","Do","Fr","Sa","So")</f>
        <v>Do</v>
      </c>
      <c r="CT4" s="18" t="str">
        <f aca="false">CHOOSE(WEEKDAY(CT3,2),"Mo","Di","Mi","Do","Fr","Sa","So")</f>
        <v>Fr</v>
      </c>
      <c r="CU4" s="18" t="str">
        <f aca="false">CHOOSE(WEEKDAY(CU3,2),"Mo","Di","Mi","Do","Fr","Sa","So")</f>
        <v>Sa</v>
      </c>
      <c r="CV4" s="18" t="str">
        <f aca="false">CHOOSE(WEEKDAY(CV3,2),"Mo","Di","Mi","Do","Fr","Sa","So")</f>
        <v>So</v>
      </c>
      <c r="CW4" s="18" t="str">
        <f aca="false">CHOOSE(WEEKDAY(CW3,2),"Mo","Di","Mi","Do","Fr","Sa","So")</f>
        <v>Mo</v>
      </c>
      <c r="CX4" s="18" t="str">
        <f aca="false">CHOOSE(WEEKDAY(CX3,2),"Mo","Di","Mi","Do","Fr","Sa","So")</f>
        <v>Di</v>
      </c>
      <c r="CY4" s="18" t="str">
        <f aca="false">CHOOSE(WEEKDAY(CY3,2),"Mo","Di","Mi","Do","Fr","Sa","So")</f>
        <v>Mi</v>
      </c>
      <c r="CZ4" s="18" t="str">
        <f aca="false">CHOOSE(WEEKDAY(CZ3,2),"Mo","Di","Mi","Do","Fr","Sa","So")</f>
        <v>Do</v>
      </c>
      <c r="DA4" s="18" t="str">
        <f aca="false">CHOOSE(WEEKDAY(DA3,2),"Mo","Di","Mi","Do","Fr","Sa","So")</f>
        <v>Fr</v>
      </c>
      <c r="DB4" s="18" t="str">
        <f aca="false">CHOOSE(WEEKDAY(DB3,2),"Mo","Di","Mi","Do","Fr","Sa","So")</f>
        <v>Sa</v>
      </c>
      <c r="DC4" s="18" t="str">
        <f aca="false">CHOOSE(WEEKDAY(DC3,2),"Mo","Di","Mi","Do","Fr","Sa","So")</f>
        <v>So</v>
      </c>
      <c r="DD4" s="18" t="str">
        <f aca="false">CHOOSE(WEEKDAY(DD3,2),"Mo","Di","Mi","Do","Fr","Sa","So")</f>
        <v>Mo</v>
      </c>
      <c r="DE4" s="18" t="str">
        <f aca="false">CHOOSE(WEEKDAY(DE3,2),"Mo","Di","Mi","Do","Fr","Sa","So")</f>
        <v>Di</v>
      </c>
      <c r="DF4" s="18" t="str">
        <f aca="false">CHOOSE(WEEKDAY(DF3,2),"Mo","Di","Mi","Do","Fr","Sa","So")</f>
        <v>Mi</v>
      </c>
      <c r="DG4" s="18" t="str">
        <f aca="false">CHOOSE(WEEKDAY(DG3,2),"Mo","Di","Mi","Do","Fr","Sa","So")</f>
        <v>Do</v>
      </c>
      <c r="DH4" s="18" t="str">
        <f aca="false">CHOOSE(WEEKDAY(DH3,2),"Mo","Di","Mi","Do","Fr","Sa","So")</f>
        <v>Fr</v>
      </c>
      <c r="DI4" s="18" t="str">
        <f aca="false">CHOOSE(WEEKDAY(DI3,2),"Mo","Di","Mi","Do","Fr","Sa","So")</f>
        <v>Sa</v>
      </c>
      <c r="DJ4" s="18" t="str">
        <f aca="false">CHOOSE(WEEKDAY(DJ3,2),"Mo","Di","Mi","Do","Fr","Sa","So")</f>
        <v>So</v>
      </c>
      <c r="DK4" s="18" t="str">
        <f aca="false">CHOOSE(WEEKDAY(DK3,2),"Mo","Di","Mi","Do","Fr","Sa","So")</f>
        <v>Mo</v>
      </c>
      <c r="DL4" s="18" t="str">
        <f aca="false">CHOOSE(WEEKDAY(DL3,2),"Mo","Di","Mi","Do","Fr","Sa","So")</f>
        <v>Di</v>
      </c>
      <c r="DM4" s="18" t="str">
        <f aca="false">CHOOSE(WEEKDAY(DM3,2),"Mo","Di","Mi","Do","Fr","Sa","So")</f>
        <v>Mi</v>
      </c>
      <c r="DN4" s="18" t="str">
        <f aca="false">CHOOSE(WEEKDAY(DN3,2),"Mo","Di","Mi","Do","Fr","Sa","So")</f>
        <v>Do</v>
      </c>
      <c r="DO4" s="18" t="str">
        <f aca="false">CHOOSE(WEEKDAY(DO3,2),"Mo","Di","Mi","Do","Fr","Sa","So")</f>
        <v>Fr</v>
      </c>
      <c r="DP4" s="18" t="str">
        <f aca="false">CHOOSE(WEEKDAY(DP3,2),"Mo","Di","Mi","Do","Fr","Sa","So")</f>
        <v>Sa</v>
      </c>
      <c r="DQ4" s="18" t="str">
        <f aca="false">CHOOSE(WEEKDAY(DQ3,2),"Mo","Di","Mi","Do","Fr","Sa","So")</f>
        <v>So</v>
      </c>
      <c r="DR4" s="18" t="str">
        <f aca="false">CHOOSE(WEEKDAY(DR3,2),"Mo","Di","Mi","Do","Fr","Sa","So")</f>
        <v>Mo</v>
      </c>
      <c r="DS4" s="18" t="str">
        <f aca="false">CHOOSE(WEEKDAY(DS3,2),"Mo","Di","Mi","Do","Fr","Sa","So")</f>
        <v>Di</v>
      </c>
      <c r="DT4" s="18" t="str">
        <f aca="false">CHOOSE(WEEKDAY(DT3,2),"Mo","Di","Mi","Do","Fr","Sa","So")</f>
        <v>Mi</v>
      </c>
      <c r="DU4" s="18" t="str">
        <f aca="false">CHOOSE(WEEKDAY(DU3,2),"Mo","Di","Mi","Do","Fr","Sa","So")</f>
        <v>Do</v>
      </c>
      <c r="DV4" s="18" t="str">
        <f aca="false">CHOOSE(WEEKDAY(DV3,2),"Mo","Di","Mi","Do","Fr","Sa","So")</f>
        <v>Fr</v>
      </c>
      <c r="DW4" s="18" t="str">
        <f aca="false">CHOOSE(WEEKDAY(DW3,2),"Mo","Di","Mi","Do","Fr","Sa","So")</f>
        <v>Sa</v>
      </c>
      <c r="DX4" s="18" t="str">
        <f aca="false">CHOOSE(WEEKDAY(DX3,2),"Mo","Di","Mi","Do","Fr","Sa","So")</f>
        <v>So</v>
      </c>
      <c r="DY4" s="18" t="str">
        <f aca="false">CHOOSE(WEEKDAY(DY3,2),"Mo","Di","Mi","Do","Fr","Sa","So")</f>
        <v>Mo</v>
      </c>
      <c r="DZ4" s="18" t="str">
        <f aca="false">CHOOSE(WEEKDAY(DZ3,2),"Mo","Di","Mi","Do","Fr","Sa","So")</f>
        <v>Di</v>
      </c>
      <c r="EA4" s="18" t="str">
        <f aca="false">CHOOSE(WEEKDAY(EA3,2),"Mo","Di","Mi","Do","Fr","Sa","So")</f>
        <v>Mi</v>
      </c>
      <c r="EB4" s="18" t="str">
        <f aca="false">CHOOSE(WEEKDAY(EB3,2),"Mo","Di","Mi","Do","Fr","Sa","So")</f>
        <v>Do</v>
      </c>
      <c r="EC4" s="18" t="str">
        <f aca="false">CHOOSE(WEEKDAY(EC3,2),"Mo","Di","Mi","Do","Fr","Sa","So")</f>
        <v>Fr</v>
      </c>
      <c r="ED4" s="18" t="str">
        <f aca="false">CHOOSE(WEEKDAY(ED3,2),"Mo","Di","Mi","Do","Fr","Sa","So")</f>
        <v>Sa</v>
      </c>
      <c r="EE4" s="18" t="str">
        <f aca="false">CHOOSE(WEEKDAY(EE3,2),"Mo","Di","Mi","Do","Fr","Sa","So")</f>
        <v>So</v>
      </c>
      <c r="EF4" s="18" t="str">
        <f aca="false">CHOOSE(WEEKDAY(EF3,2),"Mo","Di","Mi","Do","Fr","Sa","So")</f>
        <v>Mo</v>
      </c>
      <c r="EG4" s="18" t="str">
        <f aca="false">CHOOSE(WEEKDAY(EG3,2),"Mo","Di","Mi","Do","Fr","Sa","So")</f>
        <v>Di</v>
      </c>
      <c r="EH4" s="18" t="str">
        <f aca="false">CHOOSE(WEEKDAY(EH3,2),"Mo","Di","Mi","Do","Fr","Sa","So")</f>
        <v>Mi</v>
      </c>
      <c r="EI4" s="18" t="str">
        <f aca="false">CHOOSE(WEEKDAY(EI3,2),"Mo","Di","Mi","Do","Fr","Sa","So")</f>
        <v>Do</v>
      </c>
      <c r="EJ4" s="18" t="str">
        <f aca="false">CHOOSE(WEEKDAY(EJ3,2),"Mo","Di","Mi","Do","Fr","Sa","So")</f>
        <v>Fr</v>
      </c>
      <c r="EK4" s="18" t="str">
        <f aca="false">CHOOSE(WEEKDAY(EK3,2),"Mo","Di","Mi","Do","Fr","Sa","So")</f>
        <v>Sa</v>
      </c>
      <c r="EL4" s="18" t="str">
        <f aca="false">CHOOSE(WEEKDAY(EL3,2),"Mo","Di","Mi","Do","Fr","Sa","So")</f>
        <v>So</v>
      </c>
      <c r="EM4" s="18" t="str">
        <f aca="false">CHOOSE(WEEKDAY(EM3,2),"Mo","Di","Mi","Do","Fr","Sa","So")</f>
        <v>Mo</v>
      </c>
      <c r="EN4" s="18" t="str">
        <f aca="false">CHOOSE(WEEKDAY(EN3,2),"Mo","Di","Mi","Do","Fr","Sa","So")</f>
        <v>Di</v>
      </c>
      <c r="EO4" s="18" t="str">
        <f aca="false">CHOOSE(WEEKDAY(EO3,2),"Mo","Di","Mi","Do","Fr","Sa","So")</f>
        <v>Mi</v>
      </c>
      <c r="EP4" s="18" t="str">
        <f aca="false">CHOOSE(WEEKDAY(EP3,2),"Mo","Di","Mi","Do","Fr","Sa","So")</f>
        <v>Do</v>
      </c>
      <c r="EQ4" s="18" t="str">
        <f aca="false">CHOOSE(WEEKDAY(EQ3,2),"Mo","Di","Mi","Do","Fr","Sa","So")</f>
        <v>Fr</v>
      </c>
      <c r="ER4" s="18" t="str">
        <f aca="false">CHOOSE(WEEKDAY(ER3,2),"Mo","Di","Mi","Do","Fr","Sa","So")</f>
        <v>Sa</v>
      </c>
      <c r="ES4" s="18" t="str">
        <f aca="false">CHOOSE(WEEKDAY(ES3,2),"Mo","Di","Mi","Do","Fr","Sa","So")</f>
        <v>So</v>
      </c>
      <c r="ET4" s="18" t="str">
        <f aca="false">CHOOSE(WEEKDAY(ET3,2),"Mo","Di","Mi","Do","Fr","Sa","So")</f>
        <v>Mo</v>
      </c>
      <c r="EU4" s="18" t="str">
        <f aca="false">CHOOSE(WEEKDAY(EU3,2),"Mo","Di","Mi","Do","Fr","Sa","So")</f>
        <v>Di</v>
      </c>
      <c r="EV4" s="18" t="str">
        <f aca="false">CHOOSE(WEEKDAY(EV3,2),"Mo","Di","Mi","Do","Fr","Sa","So")</f>
        <v>Mi</v>
      </c>
      <c r="EW4" s="18" t="str">
        <f aca="false">CHOOSE(WEEKDAY(EW3,2),"Mo","Di","Mi","Do","Fr","Sa","So")</f>
        <v>Do</v>
      </c>
      <c r="EX4" s="18" t="str">
        <f aca="false">CHOOSE(WEEKDAY(EX3,2),"Mo","Di","Mi","Do","Fr","Sa","So")</f>
        <v>Fr</v>
      </c>
      <c r="EY4" s="18" t="str">
        <f aca="false">CHOOSE(WEEKDAY(EY3,2),"Mo","Di","Mi","Do","Fr","Sa","So")</f>
        <v>Sa</v>
      </c>
      <c r="EZ4" s="18" t="str">
        <f aca="false">CHOOSE(WEEKDAY(EZ3,2),"Mo","Di","Mi","Do","Fr","Sa","So")</f>
        <v>So</v>
      </c>
      <c r="FA4" s="18" t="str">
        <f aca="false">CHOOSE(WEEKDAY(FA3,2),"Mo","Di","Mi","Do","Fr","Sa","So")</f>
        <v>Mo</v>
      </c>
      <c r="FB4" s="18" t="str">
        <f aca="false">CHOOSE(WEEKDAY(FB3,2),"Mo","Di","Mi","Do","Fr","Sa","So")</f>
        <v>Di</v>
      </c>
      <c r="FC4" s="18" t="str">
        <f aca="false">CHOOSE(WEEKDAY(FC3,2),"Mo","Di","Mi","Do","Fr","Sa","So")</f>
        <v>Mi</v>
      </c>
      <c r="FD4" s="18" t="str">
        <f aca="false">CHOOSE(WEEKDAY(FD3,2),"Mo","Di","Mi","Do","Fr","Sa","So")</f>
        <v>Do</v>
      </c>
      <c r="FE4" s="18" t="str">
        <f aca="false">CHOOSE(WEEKDAY(FE3,2),"Mo","Di","Mi","Do","Fr","Sa","So")</f>
        <v>Fr</v>
      </c>
      <c r="FF4" s="18" t="str">
        <f aca="false">CHOOSE(WEEKDAY(FF3,2),"Mo","Di","Mi","Do","Fr","Sa","So")</f>
        <v>Sa</v>
      </c>
      <c r="FG4" s="18" t="str">
        <f aca="false">CHOOSE(WEEKDAY(FG3,2),"Mo","Di","Mi","Do","Fr","Sa","So")</f>
        <v>So</v>
      </c>
      <c r="FH4" s="18" t="str">
        <f aca="false">CHOOSE(WEEKDAY(FH3,2),"Mo","Di","Mi","Do","Fr","Sa","So")</f>
        <v>Mo</v>
      </c>
      <c r="FI4" s="18" t="str">
        <f aca="false">CHOOSE(WEEKDAY(FI3,2),"Mo","Di","Mi","Do","Fr","Sa","So")</f>
        <v>Di</v>
      </c>
      <c r="FJ4" s="18" t="str">
        <f aca="false">CHOOSE(WEEKDAY(FJ3,2),"Mo","Di","Mi","Do","Fr","Sa","So")</f>
        <v>Mi</v>
      </c>
      <c r="FK4" s="18" t="str">
        <f aca="false">CHOOSE(WEEKDAY(FK3,2),"Mo","Di","Mi","Do","Fr","Sa","So")</f>
        <v>Do</v>
      </c>
      <c r="FL4" s="18" t="str">
        <f aca="false">CHOOSE(WEEKDAY(FL3,2),"Mo","Di","Mi","Do","Fr","Sa","So")</f>
        <v>Fr</v>
      </c>
      <c r="FM4" s="18" t="str">
        <f aca="false">CHOOSE(WEEKDAY(FM3,2),"Mo","Di","Mi","Do","Fr","Sa","So")</f>
        <v>Sa</v>
      </c>
      <c r="FN4" s="18" t="str">
        <f aca="false">CHOOSE(WEEKDAY(FN3,2),"Mo","Di","Mi","Do","Fr","Sa","So")</f>
        <v>So</v>
      </c>
      <c r="FO4" s="18" t="str">
        <f aca="false">CHOOSE(WEEKDAY(FO3,2),"Mo","Di","Mi","Do","Fr","Sa","So")</f>
        <v>Mo</v>
      </c>
      <c r="FP4" s="18" t="str">
        <f aca="false">CHOOSE(WEEKDAY(FP3,2),"Mo","Di","Mi","Do","Fr","Sa","So")</f>
        <v>Di</v>
      </c>
      <c r="FQ4" s="18" t="str">
        <f aca="false">CHOOSE(WEEKDAY(FQ3,2),"Mo","Di","Mi","Do","Fr","Sa","So")</f>
        <v>Mi</v>
      </c>
      <c r="FR4" s="18" t="str">
        <f aca="false">CHOOSE(WEEKDAY(FR3,2),"Mo","Di","Mi","Do","Fr","Sa","So")</f>
        <v>Do</v>
      </c>
      <c r="FS4" s="18" t="str">
        <f aca="false">CHOOSE(WEEKDAY(FS3,2),"Mo","Di","Mi","Do","Fr","Sa","So")</f>
        <v>Fr</v>
      </c>
      <c r="FT4" s="18" t="str">
        <f aca="false">CHOOSE(WEEKDAY(FT3,2),"Mo","Di","Mi","Do","Fr","Sa","So")</f>
        <v>Sa</v>
      </c>
      <c r="FU4" s="18" t="str">
        <f aca="false">CHOOSE(WEEKDAY(FU3,2),"Mo","Di","Mi","Do","Fr","Sa","So")</f>
        <v>So</v>
      </c>
      <c r="FV4" s="18" t="str">
        <f aca="false">CHOOSE(WEEKDAY(FV3,2),"Mo","Di","Mi","Do","Fr","Sa","So")</f>
        <v>Mo</v>
      </c>
      <c r="FW4" s="18" t="str">
        <f aca="false">CHOOSE(WEEKDAY(FW3,2),"Mo","Di","Mi","Do","Fr","Sa","So")</f>
        <v>Di</v>
      </c>
      <c r="FX4" s="18" t="str">
        <f aca="false">CHOOSE(WEEKDAY(FX3,2),"Mo","Di","Mi","Do","Fr","Sa","So")</f>
        <v>Mi</v>
      </c>
      <c r="FY4" s="18" t="str">
        <f aca="false">CHOOSE(WEEKDAY(FY3,2),"Mo","Di","Mi","Do","Fr","Sa","So")</f>
        <v>Do</v>
      </c>
      <c r="FZ4" s="18" t="str">
        <f aca="false">CHOOSE(WEEKDAY(FZ3,2),"Mo","Di","Mi","Do","Fr","Sa","So")</f>
        <v>Fr</v>
      </c>
      <c r="GA4" s="18" t="str">
        <f aca="false">CHOOSE(WEEKDAY(GA3,2),"Mo","Di","Mi","Do","Fr","Sa","So")</f>
        <v>Sa</v>
      </c>
      <c r="GB4" s="18" t="str">
        <f aca="false">CHOOSE(WEEKDAY(GB3,2),"Mo","Di","Mi","Do","Fr","Sa","So")</f>
        <v>So</v>
      </c>
      <c r="GC4" s="18" t="str">
        <f aca="false">CHOOSE(WEEKDAY(GC3,2),"Mo","Di","Mi","Do","Fr","Sa","So")</f>
        <v>Mo</v>
      </c>
      <c r="GD4" s="18" t="str">
        <f aca="false">CHOOSE(WEEKDAY(GD3,2),"Mo","Di","Mi","Do","Fr","Sa","So")</f>
        <v>Di</v>
      </c>
      <c r="GE4" s="18" t="str">
        <f aca="false">CHOOSE(WEEKDAY(GE3,2),"Mo","Di","Mi","Do","Fr","Sa","So")</f>
        <v>Mi</v>
      </c>
      <c r="GF4" s="18" t="str">
        <f aca="false">CHOOSE(WEEKDAY(GF3,2),"Mo","Di","Mi","Do","Fr","Sa","So")</f>
        <v>Do</v>
      </c>
      <c r="GG4" s="18" t="str">
        <f aca="false">CHOOSE(WEEKDAY(GG3,2),"Mo","Di","Mi","Do","Fr","Sa","So")</f>
        <v>Fr</v>
      </c>
      <c r="GH4" s="18" t="str">
        <f aca="false">CHOOSE(WEEKDAY(GH3,2),"Mo","Di","Mi","Do","Fr","Sa","So")</f>
        <v>Sa</v>
      </c>
      <c r="GI4" s="18" t="str">
        <f aca="false">CHOOSE(WEEKDAY(GI3,2),"Mo","Di","Mi","Do","Fr","Sa","So")</f>
        <v>So</v>
      </c>
      <c r="GJ4" s="18" t="str">
        <f aca="false">CHOOSE(WEEKDAY(GJ3,2),"Mo","Di","Mi","Do","Fr","Sa","So")</f>
        <v>Mo</v>
      </c>
      <c r="GK4" s="18" t="str">
        <f aca="false">CHOOSE(WEEKDAY(GK3,2),"Mo","Di","Mi","Do","Fr","Sa","So")</f>
        <v>Di</v>
      </c>
      <c r="GL4" s="18" t="str">
        <f aca="false">CHOOSE(WEEKDAY(GL3,2),"Mo","Di","Mi","Do","Fr","Sa","So")</f>
        <v>Mi</v>
      </c>
      <c r="GM4" s="18" t="str">
        <f aca="false">CHOOSE(WEEKDAY(GM3,2),"Mo","Di","Mi","Do","Fr","Sa","So")</f>
        <v>Do</v>
      </c>
      <c r="GN4" s="18" t="str">
        <f aca="false">CHOOSE(WEEKDAY(GN3,2),"Mo","Di","Mi","Do","Fr","Sa","So")</f>
        <v>Fr</v>
      </c>
      <c r="GO4" s="18" t="str">
        <f aca="false">CHOOSE(WEEKDAY(GO3,2),"Mo","Di","Mi","Do","Fr","Sa","So")</f>
        <v>Sa</v>
      </c>
      <c r="GP4" s="18" t="str">
        <f aca="false">CHOOSE(WEEKDAY(GP3,2),"Mo","Di","Mi","Do","Fr","Sa","So")</f>
        <v>So</v>
      </c>
      <c r="GQ4" s="18" t="str">
        <f aca="false">CHOOSE(WEEKDAY(GQ3,2),"Mo","Di","Mi","Do","Fr","Sa","So")</f>
        <v>Mo</v>
      </c>
      <c r="GR4" s="18" t="str">
        <f aca="false">CHOOSE(WEEKDAY(GR3,2),"Mo","Di","Mi","Do","Fr","Sa","So")</f>
        <v>Di</v>
      </c>
      <c r="GS4" s="18" t="str">
        <f aca="false">CHOOSE(WEEKDAY(GS3,2),"Mo","Di","Mi","Do","Fr","Sa","So")</f>
        <v>Mi</v>
      </c>
      <c r="GT4" s="18" t="str">
        <f aca="false">CHOOSE(WEEKDAY(GT3,2),"Mo","Di","Mi","Do","Fr","Sa","So")</f>
        <v>Do</v>
      </c>
      <c r="GU4" s="18" t="str">
        <f aca="false">CHOOSE(WEEKDAY(GU3,2),"Mo","Di","Mi","Do","Fr","Sa","So")</f>
        <v>Fr</v>
      </c>
      <c r="GV4" s="18" t="str">
        <f aca="false">CHOOSE(WEEKDAY(GV3,2),"Mo","Di","Mi","Do","Fr","Sa","So")</f>
        <v>Sa</v>
      </c>
      <c r="GW4" s="18" t="str">
        <f aca="false">CHOOSE(WEEKDAY(GW3,2),"Mo","Di","Mi","Do","Fr","Sa","So")</f>
        <v>So</v>
      </c>
      <c r="GX4" s="18" t="str">
        <f aca="false">CHOOSE(WEEKDAY(GX3,2),"Mo","Di","Mi","Do","Fr","Sa","So")</f>
        <v>Mo</v>
      </c>
      <c r="GY4" s="18" t="str">
        <f aca="false">CHOOSE(WEEKDAY(GY3,2),"Mo","Di","Mi","Do","Fr","Sa","So")</f>
        <v>Di</v>
      </c>
      <c r="GZ4" s="18" t="str">
        <f aca="false">CHOOSE(WEEKDAY(GZ3,2),"Mo","Di","Mi","Do","Fr","Sa","So")</f>
        <v>Mi</v>
      </c>
      <c r="HA4" s="18" t="str">
        <f aca="false">CHOOSE(WEEKDAY(HA3,2),"Mo","Di","Mi","Do","Fr","Sa","So")</f>
        <v>Do</v>
      </c>
      <c r="HB4" s="18" t="str">
        <f aca="false">CHOOSE(WEEKDAY(HB3,2),"Mo","Di","Mi","Do","Fr","Sa","So")</f>
        <v>Fr</v>
      </c>
      <c r="HC4" s="18" t="str">
        <f aca="false">CHOOSE(WEEKDAY(HC3,2),"Mo","Di","Mi","Do","Fr","Sa","So")</f>
        <v>Sa</v>
      </c>
      <c r="HD4" s="18" t="str">
        <f aca="false">CHOOSE(WEEKDAY(HD3,2),"Mo","Di","Mi","Do","Fr","Sa","So")</f>
        <v>So</v>
      </c>
      <c r="HE4" s="18" t="str">
        <f aca="false">CHOOSE(WEEKDAY(HE3,2),"Mo","Di","Mi","Do","Fr","Sa","So")</f>
        <v>Mo</v>
      </c>
      <c r="HF4" s="18" t="str">
        <f aca="false">CHOOSE(WEEKDAY(HF3,2),"Mo","Di","Mi","Do","Fr","Sa","So")</f>
        <v>Di</v>
      </c>
      <c r="HG4" s="18" t="str">
        <f aca="false">CHOOSE(WEEKDAY(HG3,2),"Mo","Di","Mi","Do","Fr","Sa","So")</f>
        <v>Mi</v>
      </c>
      <c r="HH4" s="18" t="str">
        <f aca="false">CHOOSE(WEEKDAY(HH3,2),"Mo","Di","Mi","Do","Fr","Sa","So")</f>
        <v>Do</v>
      </c>
      <c r="HI4" s="18" t="str">
        <f aca="false">CHOOSE(WEEKDAY(HI3,2),"Mo","Di","Mi","Do","Fr","Sa","So")</f>
        <v>Fr</v>
      </c>
      <c r="HJ4" s="18" t="str">
        <f aca="false">CHOOSE(WEEKDAY(HJ3,2),"Mo","Di","Mi","Do","Fr","Sa","So")</f>
        <v>Sa</v>
      </c>
      <c r="HK4" s="18" t="str">
        <f aca="false">CHOOSE(WEEKDAY(HK3,2),"Mo","Di","Mi","Do","Fr","Sa","So")</f>
        <v>So</v>
      </c>
      <c r="HL4" s="18" t="str">
        <f aca="false">CHOOSE(WEEKDAY(HL3,2),"Mo","Di","Mi","Do","Fr","Sa","So")</f>
        <v>Mo</v>
      </c>
      <c r="HM4" s="18" t="str">
        <f aca="false">CHOOSE(WEEKDAY(HM3,2),"Mo","Di","Mi","Do","Fr","Sa","So")</f>
        <v>Di</v>
      </c>
      <c r="HN4" s="18" t="str">
        <f aca="false">CHOOSE(WEEKDAY(HN3,2),"Mo","Di","Mi","Do","Fr","Sa","So")</f>
        <v>Mi</v>
      </c>
      <c r="HO4" s="18" t="str">
        <f aca="false">CHOOSE(WEEKDAY(HO3,2),"Mo","Di","Mi","Do","Fr","Sa","So")</f>
        <v>Do</v>
      </c>
      <c r="HP4" s="18" t="str">
        <f aca="false">CHOOSE(WEEKDAY(HP3,2),"Mo","Di","Mi","Do","Fr","Sa","So")</f>
        <v>Fr</v>
      </c>
      <c r="HQ4" s="18" t="str">
        <f aca="false">CHOOSE(WEEKDAY(HQ3,2),"Mo","Di","Mi","Do","Fr","Sa","So")</f>
        <v>Sa</v>
      </c>
      <c r="HR4" s="18" t="str">
        <f aca="false">CHOOSE(WEEKDAY(HR3,2),"Mo","Di","Mi","Do","Fr","Sa","So")</f>
        <v>So</v>
      </c>
      <c r="HS4" s="18" t="str">
        <f aca="false">CHOOSE(WEEKDAY(HS3,2),"Mo","Di","Mi","Do","Fr","Sa","So")</f>
        <v>Mo</v>
      </c>
      <c r="HT4" s="18" t="str">
        <f aca="false">CHOOSE(WEEKDAY(HT3,2),"Mo","Di","Mi","Do","Fr","Sa","So")</f>
        <v>Di</v>
      </c>
      <c r="HU4" s="18" t="str">
        <f aca="false">CHOOSE(WEEKDAY(HU3,2),"Mo","Di","Mi","Do","Fr","Sa","So")</f>
        <v>Mi</v>
      </c>
      <c r="HV4" s="18" t="str">
        <f aca="false">CHOOSE(WEEKDAY(HV3,2),"Mo","Di","Mi","Do","Fr","Sa","So")</f>
        <v>Do</v>
      </c>
      <c r="HW4" s="18" t="str">
        <f aca="false">CHOOSE(WEEKDAY(HW3,2),"Mo","Di","Mi","Do","Fr","Sa","So")</f>
        <v>Fr</v>
      </c>
      <c r="HX4" s="18" t="str">
        <f aca="false">CHOOSE(WEEKDAY(HX3,2),"Mo","Di","Mi","Do","Fr","Sa","So")</f>
        <v>Sa</v>
      </c>
      <c r="HY4" s="18" t="str">
        <f aca="false">CHOOSE(WEEKDAY(HY3,2),"Mo","Di","Mi","Do","Fr","Sa","So")</f>
        <v>So</v>
      </c>
      <c r="HZ4" s="18" t="str">
        <f aca="false">CHOOSE(WEEKDAY(HZ3,2),"Mo","Di","Mi","Do","Fr","Sa","So")</f>
        <v>Mo</v>
      </c>
      <c r="IA4" s="18" t="str">
        <f aca="false">CHOOSE(WEEKDAY(IA3,2),"Mo","Di","Mi","Do","Fr","Sa","So")</f>
        <v>Di</v>
      </c>
      <c r="IB4" s="18" t="str">
        <f aca="false">CHOOSE(WEEKDAY(IB3,2),"Mo","Di","Mi","Do","Fr","Sa","So")</f>
        <v>Mi</v>
      </c>
      <c r="IC4" s="18" t="str">
        <f aca="false">CHOOSE(WEEKDAY(IC3,2),"Mo","Di","Mi","Do","Fr","Sa","So")</f>
        <v>Do</v>
      </c>
      <c r="ID4" s="18" t="str">
        <f aca="false">CHOOSE(WEEKDAY(ID3,2),"Mo","Di","Mi","Do","Fr","Sa","So")</f>
        <v>Fr</v>
      </c>
      <c r="IE4" s="18" t="str">
        <f aca="false">CHOOSE(WEEKDAY(IE3,2),"Mo","Di","Mi","Do","Fr","Sa","So")</f>
        <v>Sa</v>
      </c>
      <c r="IF4" s="18" t="str">
        <f aca="false">CHOOSE(WEEKDAY(IF3,2),"Mo","Di","Mi","Do","Fr","Sa","So")</f>
        <v>So</v>
      </c>
      <c r="IG4" s="18" t="str">
        <f aca="false">CHOOSE(WEEKDAY(IG3,2),"Mo","Di","Mi","Do","Fr","Sa","So")</f>
        <v>Mo</v>
      </c>
      <c r="IH4" s="18" t="str">
        <f aca="false">CHOOSE(WEEKDAY(IH3,2),"Mo","Di","Mi","Do","Fr","Sa","So")</f>
        <v>Di</v>
      </c>
      <c r="II4" s="18" t="str">
        <f aca="false">CHOOSE(WEEKDAY(II3,2),"Mo","Di","Mi","Do","Fr","Sa","So")</f>
        <v>Mi</v>
      </c>
      <c r="IJ4" s="18" t="str">
        <f aca="false">CHOOSE(WEEKDAY(IJ3,2),"Mo","Di","Mi","Do","Fr","Sa","So")</f>
        <v>Do</v>
      </c>
      <c r="IK4" s="18" t="str">
        <f aca="false">CHOOSE(WEEKDAY(IK3,2),"Mo","Di","Mi","Do","Fr","Sa","So")</f>
        <v>Fr</v>
      </c>
      <c r="IL4" s="18" t="str">
        <f aca="false">CHOOSE(WEEKDAY(IL3,2),"Mo","Di","Mi","Do","Fr","Sa","So")</f>
        <v>Sa</v>
      </c>
      <c r="IM4" s="18" t="str">
        <f aca="false">CHOOSE(WEEKDAY(IM3,2),"Mo","Di","Mi","Do","Fr","Sa","So")</f>
        <v>So</v>
      </c>
      <c r="IN4" s="18" t="str">
        <f aca="false">CHOOSE(WEEKDAY(IN3,2),"Mo","Di","Mi","Do","Fr","Sa","So")</f>
        <v>Mo</v>
      </c>
      <c r="IO4" s="18" t="str">
        <f aca="false">CHOOSE(WEEKDAY(IO3,2),"Mo","Di","Mi","Do","Fr","Sa","So")</f>
        <v>Di</v>
      </c>
      <c r="IP4" s="18" t="str">
        <f aca="false">CHOOSE(WEEKDAY(IP3,2),"Mo","Di","Mi","Do","Fr","Sa","So")</f>
        <v>Mi</v>
      </c>
      <c r="IQ4" s="18" t="str">
        <f aca="false">CHOOSE(WEEKDAY(IQ3,2),"Mo","Di","Mi","Do","Fr","Sa","So")</f>
        <v>Do</v>
      </c>
      <c r="IR4" s="18" t="str">
        <f aca="false">CHOOSE(WEEKDAY(IR3,2),"Mo","Di","Mi","Do","Fr","Sa","So")</f>
        <v>Fr</v>
      </c>
      <c r="IS4" s="18" t="str">
        <f aca="false">CHOOSE(WEEKDAY(IS3,2),"Mo","Di","Mi","Do","Fr","Sa","So")</f>
        <v>Sa</v>
      </c>
      <c r="IT4" s="18" t="str">
        <f aca="false">CHOOSE(WEEKDAY(IT3,2),"Mo","Di","Mi","Do","Fr","Sa","So")</f>
        <v>So</v>
      </c>
      <c r="IU4" s="18" t="str">
        <f aca="false">CHOOSE(WEEKDAY(IU3,2),"Mo","Di","Mi","Do","Fr","Sa","So")</f>
        <v>Mo</v>
      </c>
      <c r="IV4" s="18" t="str">
        <f aca="false">CHOOSE(WEEKDAY(IV3,2),"Mo","Di","Mi","Do","Fr","Sa","So")</f>
        <v>Di</v>
      </c>
      <c r="IW4" s="18" t="str">
        <f aca="false">CHOOSE(WEEKDAY(IW3,2),"Mo","Di","Mi","Do","Fr","Sa","So")</f>
        <v>Mi</v>
      </c>
      <c r="IX4" s="18" t="str">
        <f aca="false">CHOOSE(WEEKDAY(IX3,2),"Mo","Di","Mi","Do","Fr","Sa","So")</f>
        <v>Do</v>
      </c>
      <c r="IY4" s="18" t="str">
        <f aca="false">CHOOSE(WEEKDAY(IY3,2),"Mo","Di","Mi","Do","Fr","Sa","So")</f>
        <v>Fr</v>
      </c>
      <c r="IZ4" s="18" t="str">
        <f aca="false">CHOOSE(WEEKDAY(IZ3,2),"Mo","Di","Mi","Do","Fr","Sa","So")</f>
        <v>Sa</v>
      </c>
      <c r="JA4" s="18" t="str">
        <f aca="false">CHOOSE(WEEKDAY(JA3,2),"Mo","Di","Mi","Do","Fr","Sa","So")</f>
        <v>So</v>
      </c>
      <c r="JB4" s="18" t="str">
        <f aca="false">CHOOSE(WEEKDAY(JB3,2),"Mo","Di","Mi","Do","Fr","Sa","So")</f>
        <v>Mo</v>
      </c>
      <c r="JC4" s="18" t="str">
        <f aca="false">CHOOSE(WEEKDAY(JC3,2),"Mo","Di","Mi","Do","Fr","Sa","So")</f>
        <v>Di</v>
      </c>
      <c r="JD4" s="18" t="str">
        <f aca="false">CHOOSE(WEEKDAY(JD3,2),"Mo","Di","Mi","Do","Fr","Sa","So")</f>
        <v>Mi</v>
      </c>
      <c r="JE4" s="18" t="str">
        <f aca="false">CHOOSE(WEEKDAY(JE3,2),"Mo","Di","Mi","Do","Fr","Sa","So")</f>
        <v>Do</v>
      </c>
      <c r="JF4" s="18" t="str">
        <f aca="false">CHOOSE(WEEKDAY(JF3,2),"Mo","Di","Mi","Do","Fr","Sa","So")</f>
        <v>Fr</v>
      </c>
      <c r="JG4" s="18" t="str">
        <f aca="false">CHOOSE(WEEKDAY(JG3,2),"Mo","Di","Mi","Do","Fr","Sa","So")</f>
        <v>Sa</v>
      </c>
      <c r="JH4" s="18" t="str">
        <f aca="false">CHOOSE(WEEKDAY(JH3,2),"Mo","Di","Mi","Do","Fr","Sa","So")</f>
        <v>So</v>
      </c>
      <c r="JI4" s="18" t="str">
        <f aca="false">CHOOSE(WEEKDAY(JI3,2),"Mo","Di","Mi","Do","Fr","Sa","So")</f>
        <v>Mo</v>
      </c>
      <c r="JJ4" s="18" t="str">
        <f aca="false">CHOOSE(WEEKDAY(JJ3,2),"Mo","Di","Mi","Do","Fr","Sa","So")</f>
        <v>Di</v>
      </c>
      <c r="JK4" s="18" t="str">
        <f aca="false">CHOOSE(WEEKDAY(JK3,2),"Mo","Di","Mi","Do","Fr","Sa","So")</f>
        <v>Mi</v>
      </c>
      <c r="JL4" s="18" t="str">
        <f aca="false">CHOOSE(WEEKDAY(JL3,2),"Mo","Di","Mi","Do","Fr","Sa","So")</f>
        <v>Do</v>
      </c>
      <c r="JM4" s="18" t="str">
        <f aca="false">CHOOSE(WEEKDAY(JM3,2),"Mo","Di","Mi","Do","Fr","Sa","So")</f>
        <v>Fr</v>
      </c>
      <c r="JN4" s="18" t="str">
        <f aca="false">CHOOSE(WEEKDAY(JN3,2),"Mo","Di","Mi","Do","Fr","Sa","So")</f>
        <v>Sa</v>
      </c>
      <c r="JO4" s="18" t="str">
        <f aca="false">CHOOSE(WEEKDAY(JO3,2),"Mo","Di","Mi","Do","Fr","Sa","So")</f>
        <v>So</v>
      </c>
      <c r="JP4" s="18" t="str">
        <f aca="false">CHOOSE(WEEKDAY(JP3,2),"Mo","Di","Mi","Do","Fr","Sa","So")</f>
        <v>Mo</v>
      </c>
      <c r="JQ4" s="18" t="str">
        <f aca="false">CHOOSE(WEEKDAY(JQ3,2),"Mo","Di","Mi","Do","Fr","Sa","So")</f>
        <v>Di</v>
      </c>
      <c r="JR4" s="18" t="str">
        <f aca="false">CHOOSE(WEEKDAY(JR3,2),"Mo","Di","Mi","Do","Fr","Sa","So")</f>
        <v>Mi</v>
      </c>
      <c r="JS4" s="18" t="str">
        <f aca="false">CHOOSE(WEEKDAY(JS3,2),"Mo","Di","Mi","Do","Fr","Sa","So")</f>
        <v>Do</v>
      </c>
      <c r="JT4" s="18" t="str">
        <f aca="false">CHOOSE(WEEKDAY(JT3,2),"Mo","Di","Mi","Do","Fr","Sa","So")</f>
        <v>Fr</v>
      </c>
      <c r="JU4" s="18" t="str">
        <f aca="false">CHOOSE(WEEKDAY(JU3,2),"Mo","Di","Mi","Do","Fr","Sa","So")</f>
        <v>Sa</v>
      </c>
      <c r="JV4" s="18" t="str">
        <f aca="false">CHOOSE(WEEKDAY(JV3,2),"Mo","Di","Mi","Do","Fr","Sa","So")</f>
        <v>So</v>
      </c>
      <c r="JW4" s="18" t="str">
        <f aca="false">CHOOSE(WEEKDAY(JW3,2),"Mo","Di","Mi","Do","Fr","Sa","So")</f>
        <v>Mo</v>
      </c>
      <c r="JX4" s="18" t="str">
        <f aca="false">CHOOSE(WEEKDAY(JX3,2),"Mo","Di","Mi","Do","Fr","Sa","So")</f>
        <v>Di</v>
      </c>
      <c r="JY4" s="18" t="str">
        <f aca="false">CHOOSE(WEEKDAY(JY3,2),"Mo","Di","Mi","Do","Fr","Sa","So")</f>
        <v>Mi</v>
      </c>
      <c r="JZ4" s="18" t="str">
        <f aca="false">CHOOSE(WEEKDAY(JZ3,2),"Mo","Di","Mi","Do","Fr","Sa","So")</f>
        <v>Do</v>
      </c>
      <c r="KA4" s="18" t="str">
        <f aca="false">CHOOSE(WEEKDAY(KA3,2),"Mo","Di","Mi","Do","Fr","Sa","So")</f>
        <v>Fr</v>
      </c>
      <c r="KB4" s="18" t="str">
        <f aca="false">CHOOSE(WEEKDAY(KB3,2),"Mo","Di","Mi","Do","Fr","Sa","So")</f>
        <v>Sa</v>
      </c>
      <c r="KC4" s="18" t="str">
        <f aca="false">CHOOSE(WEEKDAY(KC3,2),"Mo","Di","Mi","Do","Fr","Sa","So")</f>
        <v>So</v>
      </c>
      <c r="KD4" s="18" t="str">
        <f aca="false">CHOOSE(WEEKDAY(KD3,2),"Mo","Di","Mi","Do","Fr","Sa","So")</f>
        <v>Mo</v>
      </c>
      <c r="KE4" s="18" t="str">
        <f aca="false">CHOOSE(WEEKDAY(KE3,2),"Mo","Di","Mi","Do","Fr","Sa","So")</f>
        <v>Di</v>
      </c>
      <c r="KF4" s="18" t="str">
        <f aca="false">CHOOSE(WEEKDAY(KF3,2),"Mo","Di","Mi","Do","Fr","Sa","So")</f>
        <v>Mi</v>
      </c>
      <c r="KG4" s="18" t="str">
        <f aca="false">CHOOSE(WEEKDAY(KG3,2),"Mo","Di","Mi","Do","Fr","Sa","So")</f>
        <v>Do</v>
      </c>
      <c r="KH4" s="18" t="str">
        <f aca="false">CHOOSE(WEEKDAY(KH3,2),"Mo","Di","Mi","Do","Fr","Sa","So")</f>
        <v>Fr</v>
      </c>
      <c r="KI4" s="18" t="str">
        <f aca="false">CHOOSE(WEEKDAY(KI3,2),"Mo","Di","Mi","Do","Fr","Sa","So")</f>
        <v>Sa</v>
      </c>
      <c r="KJ4" s="18" t="str">
        <f aca="false">CHOOSE(WEEKDAY(KJ3,2),"Mo","Di","Mi","Do","Fr","Sa","So")</f>
        <v>So</v>
      </c>
      <c r="KK4" s="18" t="str">
        <f aca="false">CHOOSE(WEEKDAY(KK3,2),"Mo","Di","Mi","Do","Fr","Sa","So")</f>
        <v>Mo</v>
      </c>
      <c r="KL4" s="18" t="str">
        <f aca="false">CHOOSE(WEEKDAY(KL3,2),"Mo","Di","Mi","Do","Fr","Sa","So")</f>
        <v>Di</v>
      </c>
      <c r="KM4" s="18" t="str">
        <f aca="false">CHOOSE(WEEKDAY(KM3,2),"Mo","Di","Mi","Do","Fr","Sa","So")</f>
        <v>Mi</v>
      </c>
      <c r="KN4" s="18" t="str">
        <f aca="false">CHOOSE(WEEKDAY(KN3,2),"Mo","Di","Mi","Do","Fr","Sa","So")</f>
        <v>Do</v>
      </c>
      <c r="KO4" s="18" t="str">
        <f aca="false">CHOOSE(WEEKDAY(KO3,2),"Mo","Di","Mi","Do","Fr","Sa","So")</f>
        <v>Fr</v>
      </c>
      <c r="KP4" s="18" t="str">
        <f aca="false">CHOOSE(WEEKDAY(KP3,2),"Mo","Di","Mi","Do","Fr","Sa","So")</f>
        <v>Sa</v>
      </c>
      <c r="KQ4" s="18" t="str">
        <f aca="false">CHOOSE(WEEKDAY(KQ3,2),"Mo","Di","Mi","Do","Fr","Sa","So")</f>
        <v>So</v>
      </c>
      <c r="KR4" s="18" t="str">
        <f aca="false">CHOOSE(WEEKDAY(KR3,2),"Mo","Di","Mi","Do","Fr","Sa","So")</f>
        <v>Mo</v>
      </c>
      <c r="KS4" s="18" t="str">
        <f aca="false">CHOOSE(WEEKDAY(KS3,2),"Mo","Di","Mi","Do","Fr","Sa","So")</f>
        <v>Di</v>
      </c>
      <c r="KT4" s="18" t="str">
        <f aca="false">CHOOSE(WEEKDAY(KT3,2),"Mo","Di","Mi","Do","Fr","Sa","So")</f>
        <v>Mi</v>
      </c>
      <c r="KU4" s="18" t="str">
        <f aca="false">CHOOSE(WEEKDAY(KU3,2),"Mo","Di","Mi","Do","Fr","Sa","So")</f>
        <v>Do</v>
      </c>
      <c r="KV4" s="18" t="str">
        <f aca="false">CHOOSE(WEEKDAY(KV3,2),"Mo","Di","Mi","Do","Fr","Sa","So")</f>
        <v>Fr</v>
      </c>
      <c r="KW4" s="18" t="str">
        <f aca="false">CHOOSE(WEEKDAY(KW3,2),"Mo","Di","Mi","Do","Fr","Sa","So")</f>
        <v>Sa</v>
      </c>
      <c r="KX4" s="18" t="str">
        <f aca="false">CHOOSE(WEEKDAY(KX3,2),"Mo","Di","Mi","Do","Fr","Sa","So")</f>
        <v>So</v>
      </c>
      <c r="KY4" s="18" t="str">
        <f aca="false">CHOOSE(WEEKDAY(KY3,2),"Mo","Di","Mi","Do","Fr","Sa","So")</f>
        <v>Mo</v>
      </c>
      <c r="KZ4" s="18" t="str">
        <f aca="false">CHOOSE(WEEKDAY(KZ3,2),"Mo","Di","Mi","Do","Fr","Sa","So")</f>
        <v>Di</v>
      </c>
      <c r="LA4" s="18" t="str">
        <f aca="false">CHOOSE(WEEKDAY(LA3,2),"Mo","Di","Mi","Do","Fr","Sa","So")</f>
        <v>Mi</v>
      </c>
      <c r="LB4" s="18" t="str">
        <f aca="false">CHOOSE(WEEKDAY(LB3,2),"Mo","Di","Mi","Do","Fr","Sa","So")</f>
        <v>Do</v>
      </c>
      <c r="LC4" s="18" t="str">
        <f aca="false">CHOOSE(WEEKDAY(LC3,2),"Mo","Di","Mi","Do","Fr","Sa","So")</f>
        <v>Fr</v>
      </c>
      <c r="LD4" s="18" t="str">
        <f aca="false">CHOOSE(WEEKDAY(LD3,2),"Mo","Di","Mi","Do","Fr","Sa","So")</f>
        <v>Sa</v>
      </c>
      <c r="LE4" s="18" t="str">
        <f aca="false">CHOOSE(WEEKDAY(LE3,2),"Mo","Di","Mi","Do","Fr","Sa","So")</f>
        <v>So</v>
      </c>
      <c r="LF4" s="18" t="str">
        <f aca="false">CHOOSE(WEEKDAY(LF3,2),"Mo","Di","Mi","Do","Fr","Sa","So")</f>
        <v>Mo</v>
      </c>
      <c r="LG4" s="18" t="str">
        <f aca="false">CHOOSE(WEEKDAY(LG3,2),"Mo","Di","Mi","Do","Fr","Sa","So")</f>
        <v>Di</v>
      </c>
      <c r="LH4" s="18" t="str">
        <f aca="false">CHOOSE(WEEKDAY(LH3,2),"Mo","Di","Mi","Do","Fr","Sa","So")</f>
        <v>Mi</v>
      </c>
      <c r="LI4" s="18" t="str">
        <f aca="false">CHOOSE(WEEKDAY(LI3,2),"Mo","Di","Mi","Do","Fr","Sa","So")</f>
        <v>Do</v>
      </c>
      <c r="LJ4" s="18" t="str">
        <f aca="false">CHOOSE(WEEKDAY(LJ3,2),"Mo","Di","Mi","Do","Fr","Sa","So")</f>
        <v>Fr</v>
      </c>
      <c r="LK4" s="18" t="str">
        <f aca="false">CHOOSE(WEEKDAY(LK3,2),"Mo","Di","Mi","Do","Fr","Sa","So")</f>
        <v>Sa</v>
      </c>
      <c r="LL4" s="18" t="str">
        <f aca="false">CHOOSE(WEEKDAY(LL3,2),"Mo","Di","Mi","Do","Fr","Sa","So")</f>
        <v>So</v>
      </c>
      <c r="LM4" s="18" t="str">
        <f aca="false">CHOOSE(WEEKDAY(LM3,2),"Mo","Di","Mi","Do","Fr","Sa","So")</f>
        <v>Mo</v>
      </c>
      <c r="LN4" s="18" t="str">
        <f aca="false">CHOOSE(WEEKDAY(LN3,2),"Mo","Di","Mi","Do","Fr","Sa","So")</f>
        <v>Di</v>
      </c>
      <c r="LO4" s="18" t="str">
        <f aca="false">CHOOSE(WEEKDAY(LO3,2),"Mo","Di","Mi","Do","Fr","Sa","So")</f>
        <v>Mi</v>
      </c>
      <c r="LP4" s="18" t="str">
        <f aca="false">CHOOSE(WEEKDAY(LP3,2),"Mo","Di","Mi","Do","Fr","Sa","So")</f>
        <v>Do</v>
      </c>
      <c r="LQ4" s="18" t="str">
        <f aca="false">CHOOSE(WEEKDAY(LQ3,2),"Mo","Di","Mi","Do","Fr","Sa","So")</f>
        <v>Fr</v>
      </c>
      <c r="LR4" s="18" t="str">
        <f aca="false">CHOOSE(WEEKDAY(LR3,2),"Mo","Di","Mi","Do","Fr","Sa","So")</f>
        <v>Sa</v>
      </c>
      <c r="LS4" s="18" t="str">
        <f aca="false">CHOOSE(WEEKDAY(LS3,2),"Mo","Di","Mi","Do","Fr","Sa","So")</f>
        <v>So</v>
      </c>
      <c r="LT4" s="18" t="str">
        <f aca="false">CHOOSE(WEEKDAY(LT3,2),"Mo","Di","Mi","Do","Fr","Sa","So")</f>
        <v>Mo</v>
      </c>
      <c r="LU4" s="18" t="str">
        <f aca="false">CHOOSE(WEEKDAY(LU3,2),"Mo","Di","Mi","Do","Fr","Sa","So")</f>
        <v>Di</v>
      </c>
      <c r="LV4" s="18" t="str">
        <f aca="false">CHOOSE(WEEKDAY(LV3,2),"Mo","Di","Mi","Do","Fr","Sa","So")</f>
        <v>Mi</v>
      </c>
      <c r="LW4" s="18" t="str">
        <f aca="false">CHOOSE(WEEKDAY(LW3,2),"Mo","Di","Mi","Do","Fr","Sa","So")</f>
        <v>Do</v>
      </c>
      <c r="LX4" s="18" t="str">
        <f aca="false">CHOOSE(WEEKDAY(LX3,2),"Mo","Di","Mi","Do","Fr","Sa","So")</f>
        <v>Fr</v>
      </c>
      <c r="LY4" s="18" t="str">
        <f aca="false">CHOOSE(WEEKDAY(LY3,2),"Mo","Di","Mi","Do","Fr","Sa","So")</f>
        <v>Sa</v>
      </c>
      <c r="LZ4" s="18" t="str">
        <f aca="false">CHOOSE(WEEKDAY(LZ3,2),"Mo","Di","Mi","Do","Fr","Sa","So")</f>
        <v>So</v>
      </c>
      <c r="MA4" s="18" t="str">
        <f aca="false">CHOOSE(WEEKDAY(MA3,2),"Mo","Di","Mi","Do","Fr","Sa","So")</f>
        <v>Mo</v>
      </c>
      <c r="MB4" s="18" t="str">
        <f aca="false">CHOOSE(WEEKDAY(MB3,2),"Mo","Di","Mi","Do","Fr","Sa","So")</f>
        <v>Di</v>
      </c>
      <c r="MC4" s="18" t="str">
        <f aca="false">CHOOSE(WEEKDAY(MC3,2),"Mo","Di","Mi","Do","Fr","Sa","So")</f>
        <v>Mi</v>
      </c>
      <c r="MD4" s="18" t="str">
        <f aca="false">CHOOSE(WEEKDAY(MD3,2),"Mo","Di","Mi","Do","Fr","Sa","So")</f>
        <v>Do</v>
      </c>
      <c r="ME4" s="18" t="str">
        <f aca="false">CHOOSE(WEEKDAY(ME3,2),"Mo","Di","Mi","Do","Fr","Sa","So")</f>
        <v>Fr</v>
      </c>
      <c r="MF4" s="18" t="str">
        <f aca="false">CHOOSE(WEEKDAY(MF3,2),"Mo","Di","Mi","Do","Fr","Sa","So")</f>
        <v>Sa</v>
      </c>
      <c r="MG4" s="18" t="str">
        <f aca="false">CHOOSE(WEEKDAY(MG3,2),"Mo","Di","Mi","Do","Fr","Sa","So")</f>
        <v>So</v>
      </c>
      <c r="MH4" s="18" t="str">
        <f aca="false">CHOOSE(WEEKDAY(MH3,2),"Mo","Di","Mi","Do","Fr","Sa","So")</f>
        <v>Mo</v>
      </c>
      <c r="MI4" s="18" t="str">
        <f aca="false">CHOOSE(WEEKDAY(MI3,2),"Mo","Di","Mi","Do","Fr","Sa","So")</f>
        <v>Di</v>
      </c>
      <c r="MJ4" s="18" t="str">
        <f aca="false">CHOOSE(WEEKDAY(MJ3,2),"Mo","Di","Mi","Do","Fr","Sa","So")</f>
        <v>Mi</v>
      </c>
      <c r="MK4" s="18" t="str">
        <f aca="false">CHOOSE(WEEKDAY(MK3,2),"Mo","Di","Mi","Do","Fr","Sa","So")</f>
        <v>Do</v>
      </c>
      <c r="ML4" s="18" t="str">
        <f aca="false">CHOOSE(WEEKDAY(ML3,2),"Mo","Di","Mi","Do","Fr","Sa","So")</f>
        <v>Fr</v>
      </c>
      <c r="MM4" s="18" t="str">
        <f aca="false">CHOOSE(WEEKDAY(MM3,2),"Mo","Di","Mi","Do","Fr","Sa","So")</f>
        <v>Sa</v>
      </c>
      <c r="MN4" s="18" t="str">
        <f aca="false">CHOOSE(WEEKDAY(MN3,2),"Mo","Di","Mi","Do","Fr","Sa","So")</f>
        <v>So</v>
      </c>
      <c r="MO4" s="18" t="str">
        <f aca="false">CHOOSE(WEEKDAY(MO3,2),"Mo","Di","Mi","Do","Fr","Sa","So")</f>
        <v>Mo</v>
      </c>
      <c r="MP4" s="18" t="str">
        <f aca="false">CHOOSE(WEEKDAY(MP3,2),"Mo","Di","Mi","Do","Fr","Sa","So")</f>
        <v>Di</v>
      </c>
      <c r="MQ4" s="18" t="str">
        <f aca="false">CHOOSE(WEEKDAY(MQ3,2),"Mo","Di","Mi","Do","Fr","Sa","So")</f>
        <v>Mi</v>
      </c>
      <c r="MR4" s="18" t="str">
        <f aca="false">CHOOSE(WEEKDAY(MR3,2),"Mo","Di","Mi","Do","Fr","Sa","So")</f>
        <v>Do</v>
      </c>
      <c r="MS4" s="18" t="str">
        <f aca="false">CHOOSE(WEEKDAY(MS3,2),"Mo","Di","Mi","Do","Fr","Sa","So")</f>
        <v>Fr</v>
      </c>
      <c r="MT4" s="18" t="str">
        <f aca="false">CHOOSE(WEEKDAY(MT3,2),"Mo","Di","Mi","Do","Fr","Sa","So")</f>
        <v>Sa</v>
      </c>
      <c r="MU4" s="18" t="str">
        <f aca="false">CHOOSE(WEEKDAY(MU3,2),"Mo","Di","Mi","Do","Fr","Sa","So")</f>
        <v>So</v>
      </c>
      <c r="MV4" s="18" t="str">
        <f aca="false">CHOOSE(WEEKDAY(MV3,2),"Mo","Di","Mi","Do","Fr","Sa","So")</f>
        <v>Mo</v>
      </c>
      <c r="MW4" s="18" t="str">
        <f aca="false">CHOOSE(WEEKDAY(MW3,2),"Mo","Di","Mi","Do","Fr","Sa","So")</f>
        <v>Di</v>
      </c>
      <c r="MX4" s="18" t="str">
        <f aca="false">CHOOSE(WEEKDAY(MX3,2),"Mo","Di","Mi","Do","Fr","Sa","So")</f>
        <v>Mi</v>
      </c>
      <c r="MY4" s="18" t="str">
        <f aca="false">CHOOSE(WEEKDAY(MY3,2),"Mo","Di","Mi","Do","Fr","Sa","So")</f>
        <v>Do</v>
      </c>
      <c r="MZ4" s="18" t="str">
        <f aca="false">CHOOSE(WEEKDAY(MZ3,2),"Mo","Di","Mi","Do","Fr","Sa","So")</f>
        <v>Fr</v>
      </c>
      <c r="NA4" s="18" t="str">
        <f aca="false">CHOOSE(WEEKDAY(NA3,2),"Mo","Di","Mi","Do","Fr","Sa","So")</f>
        <v>Sa</v>
      </c>
      <c r="NB4" s="18" t="str">
        <f aca="false">CHOOSE(WEEKDAY(NB3,2),"Mo","Di","Mi","Do","Fr","Sa","So")</f>
        <v>So</v>
      </c>
      <c r="NC4" s="18" t="str">
        <f aca="false">CHOOSE(WEEKDAY(NC3,2),"Mo","Di","Mi","Do","Fr","Sa","So")</f>
        <v>Mo</v>
      </c>
      <c r="ND4" s="18" t="str">
        <f aca="false">CHOOSE(WEEKDAY(ND3,2),"Mo","Di","Mi","Do","Fr","Sa","So")</f>
        <v>Di</v>
      </c>
      <c r="NE4" s="18" t="str">
        <f aca="false">CHOOSE(WEEKDAY(NE3,2),"Mo","Di","Mi","Do","Fr","Sa","So")</f>
        <v>Mi</v>
      </c>
      <c r="NF4" s="18" t="str">
        <f aca="false">CHOOSE(WEEKDAY(NF3,2),"Mo","Di","Mi","Do","Fr","Sa","So")</f>
        <v>Do</v>
      </c>
      <c r="NG4" s="18" t="str">
        <f aca="false">CHOOSE(WEEKDAY(NG3,2),"Mo","Di","Mi","Do","Fr","Sa","So")</f>
        <v>Fr</v>
      </c>
      <c r="NH4" s="18" t="str">
        <f aca="false">CHOOSE(WEEKDAY(NH3,2),"Mo","Di","Mi","Do","Fr","Sa","So")</f>
        <v>Sa</v>
      </c>
    </row>
    <row r="5" customFormat="false" ht="15" hidden="false" customHeight="false" outlineLevel="0" collapsed="false">
      <c r="A5" s="5" t="str">
        <f aca="false">IF(Team!A5="","",Team!A5)</f>
        <v>Beispiel Anna</v>
      </c>
      <c r="B5" s="8" t="str">
        <f aca="false">IF(Team!B5="","",Team!B5)</f>
        <v>Ergotherapie</v>
      </c>
      <c r="C5" s="8" t="str">
        <f aca="false">IF(Team!C5="","",Team!C5)</f>
        <v>Station 1A</v>
      </c>
      <c r="D5" s="8" t="str">
        <f aca="false">IF(Team!D5="","",Team!D5)</f>
        <v>Station 1B</v>
      </c>
      <c r="E5" s="8" t="str">
        <f aca="false">IF(Team!E5="","",Team!E5)</f>
        <v/>
      </c>
      <c r="F5" s="8" t="str">
        <f aca="false">IF(Team!F5="","",Team!F5)</f>
        <v/>
      </c>
      <c r="G5" s="19" t="n">
        <f aca="false">IF($A5="",0,IF(COUNTIFS(Urlaub!$A$5:$A$604,$A5,Urlaub!$B$5:$B$604,"&lt;="&amp;G$3,Urlaub!$C$5:$C$604,"&gt;="&amp;G$3)&gt;0,1,0))</f>
        <v>0</v>
      </c>
      <c r="H5" s="19" t="n">
        <f aca="false">IF($A5="",0,IF(COUNTIFS(Urlaub!$A$5:$A$604,$A5,Urlaub!$B$5:$B$604,"&lt;="&amp;H$3,Urlaub!$C$5:$C$604,"&gt;="&amp;H$3)&gt;0,1,0))</f>
        <v>0</v>
      </c>
      <c r="I5" s="19" t="n">
        <f aca="false">IF($A5="",0,IF(COUNTIFS(Urlaub!$A$5:$A$604,$A5,Urlaub!$B$5:$B$604,"&lt;="&amp;I$3,Urlaub!$C$5:$C$604,"&gt;="&amp;I$3)&gt;0,1,0))</f>
        <v>0</v>
      </c>
      <c r="J5" s="19" t="n">
        <f aca="false">IF($A5="",0,IF(COUNTIFS(Urlaub!$A$5:$A$604,$A5,Urlaub!$B$5:$B$604,"&lt;="&amp;J$3,Urlaub!$C$5:$C$604,"&gt;="&amp;J$3)&gt;0,1,0))</f>
        <v>0</v>
      </c>
      <c r="K5" s="19" t="n">
        <f aca="false">IF($A5="",0,IF(COUNTIFS(Urlaub!$A$5:$A$604,$A5,Urlaub!$B$5:$B$604,"&lt;="&amp;K$3,Urlaub!$C$5:$C$604,"&gt;="&amp;K$3)&gt;0,1,0))</f>
        <v>0</v>
      </c>
      <c r="L5" s="19" t="n">
        <f aca="false">IF($A5="",0,IF(COUNTIFS(Urlaub!$A$5:$A$604,$A5,Urlaub!$B$5:$B$604,"&lt;="&amp;L$3,Urlaub!$C$5:$C$604,"&gt;="&amp;L$3)&gt;0,1,0))</f>
        <v>0</v>
      </c>
      <c r="M5" s="19" t="n">
        <f aca="false">IF($A5="",0,IF(COUNTIFS(Urlaub!$A$5:$A$604,$A5,Urlaub!$B$5:$B$604,"&lt;="&amp;M$3,Urlaub!$C$5:$C$604,"&gt;="&amp;M$3)&gt;0,1,0))</f>
        <v>0</v>
      </c>
      <c r="N5" s="19" t="n">
        <f aca="false">IF($A5="",0,IF(COUNTIFS(Urlaub!$A$5:$A$604,$A5,Urlaub!$B$5:$B$604,"&lt;="&amp;N$3,Urlaub!$C$5:$C$604,"&gt;="&amp;N$3)&gt;0,1,0))</f>
        <v>0</v>
      </c>
      <c r="O5" s="19" t="n">
        <f aca="false">IF($A5="",0,IF(COUNTIFS(Urlaub!$A$5:$A$604,$A5,Urlaub!$B$5:$B$604,"&lt;="&amp;O$3,Urlaub!$C$5:$C$604,"&gt;="&amp;O$3)&gt;0,1,0))</f>
        <v>0</v>
      </c>
      <c r="P5" s="19" t="n">
        <f aca="false">IF($A5="",0,IF(COUNTIFS(Urlaub!$A$5:$A$604,$A5,Urlaub!$B$5:$B$604,"&lt;="&amp;P$3,Urlaub!$C$5:$C$604,"&gt;="&amp;P$3)&gt;0,1,0))</f>
        <v>0</v>
      </c>
      <c r="Q5" s="19" t="n">
        <f aca="false">IF($A5="",0,IF(COUNTIFS(Urlaub!$A$5:$A$604,$A5,Urlaub!$B$5:$B$604,"&lt;="&amp;Q$3,Urlaub!$C$5:$C$604,"&gt;="&amp;Q$3)&gt;0,1,0))</f>
        <v>0</v>
      </c>
      <c r="R5" s="19" t="n">
        <f aca="false">IF($A5="",0,IF(COUNTIFS(Urlaub!$A$5:$A$604,$A5,Urlaub!$B$5:$B$604,"&lt;="&amp;R$3,Urlaub!$C$5:$C$604,"&gt;="&amp;R$3)&gt;0,1,0))</f>
        <v>0</v>
      </c>
      <c r="S5" s="19" t="n">
        <f aca="false">IF($A5="",0,IF(COUNTIFS(Urlaub!$A$5:$A$604,$A5,Urlaub!$B$5:$B$604,"&lt;="&amp;S$3,Urlaub!$C$5:$C$604,"&gt;="&amp;S$3)&gt;0,1,0))</f>
        <v>0</v>
      </c>
      <c r="T5" s="19" t="n">
        <f aca="false">IF($A5="",0,IF(COUNTIFS(Urlaub!$A$5:$A$604,$A5,Urlaub!$B$5:$B$604,"&lt;="&amp;T$3,Urlaub!$C$5:$C$604,"&gt;="&amp;T$3)&gt;0,1,0))</f>
        <v>0</v>
      </c>
      <c r="U5" s="19" t="n">
        <f aca="false">IF($A5="",0,IF(COUNTIFS(Urlaub!$A$5:$A$604,$A5,Urlaub!$B$5:$B$604,"&lt;="&amp;U$3,Urlaub!$C$5:$C$604,"&gt;="&amp;U$3)&gt;0,1,0))</f>
        <v>0</v>
      </c>
      <c r="V5" s="19" t="n">
        <f aca="false">IF($A5="",0,IF(COUNTIFS(Urlaub!$A$5:$A$604,$A5,Urlaub!$B$5:$B$604,"&lt;="&amp;V$3,Urlaub!$C$5:$C$604,"&gt;="&amp;V$3)&gt;0,1,0))</f>
        <v>0</v>
      </c>
      <c r="W5" s="19" t="n">
        <f aca="false">IF($A5="",0,IF(COUNTIFS(Urlaub!$A$5:$A$604,$A5,Urlaub!$B$5:$B$604,"&lt;="&amp;W$3,Urlaub!$C$5:$C$604,"&gt;="&amp;W$3)&gt;0,1,0))</f>
        <v>0</v>
      </c>
      <c r="X5" s="19" t="n">
        <f aca="false">IF($A5="",0,IF(COUNTIFS(Urlaub!$A$5:$A$604,$A5,Urlaub!$B$5:$B$604,"&lt;="&amp;X$3,Urlaub!$C$5:$C$604,"&gt;="&amp;X$3)&gt;0,1,0))</f>
        <v>0</v>
      </c>
      <c r="Y5" s="19" t="n">
        <f aca="false">IF($A5="",0,IF(COUNTIFS(Urlaub!$A$5:$A$604,$A5,Urlaub!$B$5:$B$604,"&lt;="&amp;Y$3,Urlaub!$C$5:$C$604,"&gt;="&amp;Y$3)&gt;0,1,0))</f>
        <v>0</v>
      </c>
      <c r="Z5" s="19" t="n">
        <f aca="false">IF($A5="",0,IF(COUNTIFS(Urlaub!$A$5:$A$604,$A5,Urlaub!$B$5:$B$604,"&lt;="&amp;Z$3,Urlaub!$C$5:$C$604,"&gt;="&amp;Z$3)&gt;0,1,0))</f>
        <v>0</v>
      </c>
      <c r="AA5" s="19" t="n">
        <f aca="false">IF($A5="",0,IF(COUNTIFS(Urlaub!$A$5:$A$604,$A5,Urlaub!$B$5:$B$604,"&lt;="&amp;AA$3,Urlaub!$C$5:$C$604,"&gt;="&amp;AA$3)&gt;0,1,0))</f>
        <v>0</v>
      </c>
      <c r="AB5" s="19" t="n">
        <f aca="false">IF($A5="",0,IF(COUNTIFS(Urlaub!$A$5:$A$604,$A5,Urlaub!$B$5:$B$604,"&lt;="&amp;AB$3,Urlaub!$C$5:$C$604,"&gt;="&amp;AB$3)&gt;0,1,0))</f>
        <v>0</v>
      </c>
      <c r="AC5" s="19" t="n">
        <f aca="false">IF($A5="",0,IF(COUNTIFS(Urlaub!$A$5:$A$604,$A5,Urlaub!$B$5:$B$604,"&lt;="&amp;AC$3,Urlaub!$C$5:$C$604,"&gt;="&amp;AC$3)&gt;0,1,0))</f>
        <v>0</v>
      </c>
      <c r="AD5" s="19" t="n">
        <f aca="false">IF($A5="",0,IF(COUNTIFS(Urlaub!$A$5:$A$604,$A5,Urlaub!$B$5:$B$604,"&lt;="&amp;AD$3,Urlaub!$C$5:$C$604,"&gt;="&amp;AD$3)&gt;0,1,0))</f>
        <v>0</v>
      </c>
      <c r="AE5" s="19" t="n">
        <f aca="false">IF($A5="",0,IF(COUNTIFS(Urlaub!$A$5:$A$604,$A5,Urlaub!$B$5:$B$604,"&lt;="&amp;AE$3,Urlaub!$C$5:$C$604,"&gt;="&amp;AE$3)&gt;0,1,0))</f>
        <v>0</v>
      </c>
      <c r="AF5" s="19" t="n">
        <f aca="false">IF($A5="",0,IF(COUNTIFS(Urlaub!$A$5:$A$604,$A5,Urlaub!$B$5:$B$604,"&lt;="&amp;AF$3,Urlaub!$C$5:$C$604,"&gt;="&amp;AF$3)&gt;0,1,0))</f>
        <v>0</v>
      </c>
      <c r="AG5" s="19" t="n">
        <f aca="false">IF($A5="",0,IF(COUNTIFS(Urlaub!$A$5:$A$604,$A5,Urlaub!$B$5:$B$604,"&lt;="&amp;AG$3,Urlaub!$C$5:$C$604,"&gt;="&amp;AG$3)&gt;0,1,0))</f>
        <v>0</v>
      </c>
      <c r="AH5" s="19" t="n">
        <f aca="false">IF($A5="",0,IF(COUNTIFS(Urlaub!$A$5:$A$604,$A5,Urlaub!$B$5:$B$604,"&lt;="&amp;AH$3,Urlaub!$C$5:$C$604,"&gt;="&amp;AH$3)&gt;0,1,0))</f>
        <v>0</v>
      </c>
      <c r="AI5" s="19" t="n">
        <f aca="false">IF($A5="",0,IF(COUNTIFS(Urlaub!$A$5:$A$604,$A5,Urlaub!$B$5:$B$604,"&lt;="&amp;AI$3,Urlaub!$C$5:$C$604,"&gt;="&amp;AI$3)&gt;0,1,0))</f>
        <v>0</v>
      </c>
      <c r="AJ5" s="19" t="n">
        <f aca="false">IF($A5="",0,IF(COUNTIFS(Urlaub!$A$5:$A$604,$A5,Urlaub!$B$5:$B$604,"&lt;="&amp;AJ$3,Urlaub!$C$5:$C$604,"&gt;="&amp;AJ$3)&gt;0,1,0))</f>
        <v>0</v>
      </c>
      <c r="AK5" s="19" t="n">
        <f aca="false">IF($A5="",0,IF(COUNTIFS(Urlaub!$A$5:$A$604,$A5,Urlaub!$B$5:$B$604,"&lt;="&amp;AK$3,Urlaub!$C$5:$C$604,"&gt;="&amp;AK$3)&gt;0,1,0))</f>
        <v>0</v>
      </c>
      <c r="AL5" s="19" t="n">
        <f aca="false">IF($A5="",0,IF(COUNTIFS(Urlaub!$A$5:$A$604,$A5,Urlaub!$B$5:$B$604,"&lt;="&amp;AL$3,Urlaub!$C$5:$C$604,"&gt;="&amp;AL$3)&gt;0,1,0))</f>
        <v>0</v>
      </c>
      <c r="AM5" s="19" t="n">
        <f aca="false">IF($A5="",0,IF(COUNTIFS(Urlaub!$A$5:$A$604,$A5,Urlaub!$B$5:$B$604,"&lt;="&amp;AM$3,Urlaub!$C$5:$C$604,"&gt;="&amp;AM$3)&gt;0,1,0))</f>
        <v>0</v>
      </c>
      <c r="AN5" s="19" t="n">
        <f aca="false">IF($A5="",0,IF(COUNTIFS(Urlaub!$A$5:$A$604,$A5,Urlaub!$B$5:$B$604,"&lt;="&amp;AN$3,Urlaub!$C$5:$C$604,"&gt;="&amp;AN$3)&gt;0,1,0))</f>
        <v>0</v>
      </c>
      <c r="AO5" s="19" t="n">
        <f aca="false">IF($A5="",0,IF(COUNTIFS(Urlaub!$A$5:$A$604,$A5,Urlaub!$B$5:$B$604,"&lt;="&amp;AO$3,Urlaub!$C$5:$C$604,"&gt;="&amp;AO$3)&gt;0,1,0))</f>
        <v>0</v>
      </c>
      <c r="AP5" s="19" t="n">
        <f aca="false">IF($A5="",0,IF(COUNTIFS(Urlaub!$A$5:$A$604,$A5,Urlaub!$B$5:$B$604,"&lt;="&amp;AP$3,Urlaub!$C$5:$C$604,"&gt;="&amp;AP$3)&gt;0,1,0))</f>
        <v>0</v>
      </c>
      <c r="AQ5" s="19" t="n">
        <f aca="false">IF($A5="",0,IF(COUNTIFS(Urlaub!$A$5:$A$604,$A5,Urlaub!$B$5:$B$604,"&lt;="&amp;AQ$3,Urlaub!$C$5:$C$604,"&gt;="&amp;AQ$3)&gt;0,1,0))</f>
        <v>0</v>
      </c>
      <c r="AR5" s="19" t="n">
        <f aca="false">IF($A5="",0,IF(COUNTIFS(Urlaub!$A$5:$A$604,$A5,Urlaub!$B$5:$B$604,"&lt;="&amp;AR$3,Urlaub!$C$5:$C$604,"&gt;="&amp;AR$3)&gt;0,1,0))</f>
        <v>0</v>
      </c>
      <c r="AS5" s="19" t="n">
        <f aca="false">IF($A5="",0,IF(COUNTIFS(Urlaub!$A$5:$A$604,$A5,Urlaub!$B$5:$B$604,"&lt;="&amp;AS$3,Urlaub!$C$5:$C$604,"&gt;="&amp;AS$3)&gt;0,1,0))</f>
        <v>0</v>
      </c>
      <c r="AT5" s="19" t="n">
        <f aca="false">IF($A5="",0,IF(COUNTIFS(Urlaub!$A$5:$A$604,$A5,Urlaub!$B$5:$B$604,"&lt;="&amp;AT$3,Urlaub!$C$5:$C$604,"&gt;="&amp;AT$3)&gt;0,1,0))</f>
        <v>0</v>
      </c>
      <c r="AU5" s="19" t="n">
        <f aca="false">IF($A5="",0,IF(COUNTIFS(Urlaub!$A$5:$A$604,$A5,Urlaub!$B$5:$B$604,"&lt;="&amp;AU$3,Urlaub!$C$5:$C$604,"&gt;="&amp;AU$3)&gt;0,1,0))</f>
        <v>0</v>
      </c>
      <c r="AV5" s="19" t="n">
        <f aca="false">IF($A5="",0,IF(COUNTIFS(Urlaub!$A$5:$A$604,$A5,Urlaub!$B$5:$B$604,"&lt;="&amp;AV$3,Urlaub!$C$5:$C$604,"&gt;="&amp;AV$3)&gt;0,1,0))</f>
        <v>0</v>
      </c>
      <c r="AW5" s="19" t="n">
        <f aca="false">IF($A5="",0,IF(COUNTIFS(Urlaub!$A$5:$A$604,$A5,Urlaub!$B$5:$B$604,"&lt;="&amp;AW$3,Urlaub!$C$5:$C$604,"&gt;="&amp;AW$3)&gt;0,1,0))</f>
        <v>0</v>
      </c>
      <c r="AX5" s="19" t="n">
        <f aca="false">IF($A5="",0,IF(COUNTIFS(Urlaub!$A$5:$A$604,$A5,Urlaub!$B$5:$B$604,"&lt;="&amp;AX$3,Urlaub!$C$5:$C$604,"&gt;="&amp;AX$3)&gt;0,1,0))</f>
        <v>0</v>
      </c>
      <c r="AY5" s="19" t="n">
        <f aca="false">IF($A5="",0,IF(COUNTIFS(Urlaub!$A$5:$A$604,$A5,Urlaub!$B$5:$B$604,"&lt;="&amp;AY$3,Urlaub!$C$5:$C$604,"&gt;="&amp;AY$3)&gt;0,1,0))</f>
        <v>0</v>
      </c>
      <c r="AZ5" s="19" t="n">
        <f aca="false">IF($A5="",0,IF(COUNTIFS(Urlaub!$A$5:$A$604,$A5,Urlaub!$B$5:$B$604,"&lt;="&amp;AZ$3,Urlaub!$C$5:$C$604,"&gt;="&amp;AZ$3)&gt;0,1,0))</f>
        <v>0</v>
      </c>
      <c r="BA5" s="19" t="n">
        <f aca="false">IF($A5="",0,IF(COUNTIFS(Urlaub!$A$5:$A$604,$A5,Urlaub!$B$5:$B$604,"&lt;="&amp;BA$3,Urlaub!$C$5:$C$604,"&gt;="&amp;BA$3)&gt;0,1,0))</f>
        <v>0</v>
      </c>
      <c r="BB5" s="19" t="n">
        <f aca="false">IF($A5="",0,IF(COUNTIFS(Urlaub!$A$5:$A$604,$A5,Urlaub!$B$5:$B$604,"&lt;="&amp;BB$3,Urlaub!$C$5:$C$604,"&gt;="&amp;BB$3)&gt;0,1,0))</f>
        <v>0</v>
      </c>
      <c r="BC5" s="19" t="n">
        <f aca="false">IF($A5="",0,IF(COUNTIFS(Urlaub!$A$5:$A$604,$A5,Urlaub!$B$5:$B$604,"&lt;="&amp;BC$3,Urlaub!$C$5:$C$604,"&gt;="&amp;BC$3)&gt;0,1,0))</f>
        <v>0</v>
      </c>
      <c r="BD5" s="19" t="n">
        <f aca="false">IF($A5="",0,IF(COUNTIFS(Urlaub!$A$5:$A$604,$A5,Urlaub!$B$5:$B$604,"&lt;="&amp;BD$3,Urlaub!$C$5:$C$604,"&gt;="&amp;BD$3)&gt;0,1,0))</f>
        <v>0</v>
      </c>
      <c r="BE5" s="19" t="n">
        <f aca="false">IF($A5="",0,IF(COUNTIFS(Urlaub!$A$5:$A$604,$A5,Urlaub!$B$5:$B$604,"&lt;="&amp;BE$3,Urlaub!$C$5:$C$604,"&gt;="&amp;BE$3)&gt;0,1,0))</f>
        <v>0</v>
      </c>
      <c r="BF5" s="19" t="n">
        <f aca="false">IF($A5="",0,IF(COUNTIFS(Urlaub!$A$5:$A$604,$A5,Urlaub!$B$5:$B$604,"&lt;="&amp;BF$3,Urlaub!$C$5:$C$604,"&gt;="&amp;BF$3)&gt;0,1,0))</f>
        <v>0</v>
      </c>
      <c r="BG5" s="19" t="n">
        <f aca="false">IF($A5="",0,IF(COUNTIFS(Urlaub!$A$5:$A$604,$A5,Urlaub!$B$5:$B$604,"&lt;="&amp;BG$3,Urlaub!$C$5:$C$604,"&gt;="&amp;BG$3)&gt;0,1,0))</f>
        <v>0</v>
      </c>
      <c r="BH5" s="19" t="n">
        <f aca="false">IF($A5="",0,IF(COUNTIFS(Urlaub!$A$5:$A$604,$A5,Urlaub!$B$5:$B$604,"&lt;="&amp;BH$3,Urlaub!$C$5:$C$604,"&gt;="&amp;BH$3)&gt;0,1,0))</f>
        <v>0</v>
      </c>
      <c r="BI5" s="19" t="n">
        <f aca="false">IF($A5="",0,IF(COUNTIFS(Urlaub!$A$5:$A$604,$A5,Urlaub!$B$5:$B$604,"&lt;="&amp;BI$3,Urlaub!$C$5:$C$604,"&gt;="&amp;BI$3)&gt;0,1,0))</f>
        <v>0</v>
      </c>
      <c r="BJ5" s="19" t="n">
        <f aca="false">IF($A5="",0,IF(COUNTIFS(Urlaub!$A$5:$A$604,$A5,Urlaub!$B$5:$B$604,"&lt;="&amp;BJ$3,Urlaub!$C$5:$C$604,"&gt;="&amp;BJ$3)&gt;0,1,0))</f>
        <v>0</v>
      </c>
      <c r="BK5" s="19" t="n">
        <f aca="false">IF($A5="",0,IF(COUNTIFS(Urlaub!$A$5:$A$604,$A5,Urlaub!$B$5:$B$604,"&lt;="&amp;BK$3,Urlaub!$C$5:$C$604,"&gt;="&amp;BK$3)&gt;0,1,0))</f>
        <v>0</v>
      </c>
      <c r="BL5" s="19" t="n">
        <f aca="false">IF($A5="",0,IF(COUNTIFS(Urlaub!$A$5:$A$604,$A5,Urlaub!$B$5:$B$604,"&lt;="&amp;BL$3,Urlaub!$C$5:$C$604,"&gt;="&amp;BL$3)&gt;0,1,0))</f>
        <v>0</v>
      </c>
      <c r="BM5" s="19" t="n">
        <f aca="false">IF($A5="",0,IF(COUNTIFS(Urlaub!$A$5:$A$604,$A5,Urlaub!$B$5:$B$604,"&lt;="&amp;BM$3,Urlaub!$C$5:$C$604,"&gt;="&amp;BM$3)&gt;0,1,0))</f>
        <v>0</v>
      </c>
      <c r="BN5" s="19" t="n">
        <f aca="false">IF($A5="",0,IF(COUNTIFS(Urlaub!$A$5:$A$604,$A5,Urlaub!$B$5:$B$604,"&lt;="&amp;BN$3,Urlaub!$C$5:$C$604,"&gt;="&amp;BN$3)&gt;0,1,0))</f>
        <v>0</v>
      </c>
      <c r="BO5" s="19" t="n">
        <f aca="false">IF($A5="",0,IF(COUNTIFS(Urlaub!$A$5:$A$604,$A5,Urlaub!$B$5:$B$604,"&lt;="&amp;BO$3,Urlaub!$C$5:$C$604,"&gt;="&amp;BO$3)&gt;0,1,0))</f>
        <v>0</v>
      </c>
      <c r="BP5" s="19" t="n">
        <f aca="false">IF($A5="",0,IF(COUNTIFS(Urlaub!$A$5:$A$604,$A5,Urlaub!$B$5:$B$604,"&lt;="&amp;BP$3,Urlaub!$C$5:$C$604,"&gt;="&amp;BP$3)&gt;0,1,0))</f>
        <v>0</v>
      </c>
      <c r="BQ5" s="19" t="n">
        <f aca="false">IF($A5="",0,IF(COUNTIFS(Urlaub!$A$5:$A$604,$A5,Urlaub!$B$5:$B$604,"&lt;="&amp;BQ$3,Urlaub!$C$5:$C$604,"&gt;="&amp;BQ$3)&gt;0,1,0))</f>
        <v>0</v>
      </c>
      <c r="BR5" s="19" t="n">
        <f aca="false">IF($A5="",0,IF(COUNTIFS(Urlaub!$A$5:$A$604,$A5,Urlaub!$B$5:$B$604,"&lt;="&amp;BR$3,Urlaub!$C$5:$C$604,"&gt;="&amp;BR$3)&gt;0,1,0))</f>
        <v>0</v>
      </c>
      <c r="BS5" s="19" t="n">
        <f aca="false">IF($A5="",0,IF(COUNTIFS(Urlaub!$A$5:$A$604,$A5,Urlaub!$B$5:$B$604,"&lt;="&amp;BS$3,Urlaub!$C$5:$C$604,"&gt;="&amp;BS$3)&gt;0,1,0))</f>
        <v>0</v>
      </c>
      <c r="BT5" s="19" t="n">
        <f aca="false">IF($A5="",0,IF(COUNTIFS(Urlaub!$A$5:$A$604,$A5,Urlaub!$B$5:$B$604,"&lt;="&amp;BT$3,Urlaub!$C$5:$C$604,"&gt;="&amp;BT$3)&gt;0,1,0))</f>
        <v>0</v>
      </c>
      <c r="BU5" s="19" t="n">
        <f aca="false">IF($A5="",0,IF(COUNTIFS(Urlaub!$A$5:$A$604,$A5,Urlaub!$B$5:$B$604,"&lt;="&amp;BU$3,Urlaub!$C$5:$C$604,"&gt;="&amp;BU$3)&gt;0,1,0))</f>
        <v>0</v>
      </c>
      <c r="BV5" s="19" t="n">
        <f aca="false">IF($A5="",0,IF(COUNTIFS(Urlaub!$A$5:$A$604,$A5,Urlaub!$B$5:$B$604,"&lt;="&amp;BV$3,Urlaub!$C$5:$C$604,"&gt;="&amp;BV$3)&gt;0,1,0))</f>
        <v>0</v>
      </c>
      <c r="BW5" s="19" t="n">
        <f aca="false">IF($A5="",0,IF(COUNTIFS(Urlaub!$A$5:$A$604,$A5,Urlaub!$B$5:$B$604,"&lt;="&amp;BW$3,Urlaub!$C$5:$C$604,"&gt;="&amp;BW$3)&gt;0,1,0))</f>
        <v>0</v>
      </c>
      <c r="BX5" s="19" t="n">
        <f aca="false">IF($A5="",0,IF(COUNTIFS(Urlaub!$A$5:$A$604,$A5,Urlaub!$B$5:$B$604,"&lt;="&amp;BX$3,Urlaub!$C$5:$C$604,"&gt;="&amp;BX$3)&gt;0,1,0))</f>
        <v>0</v>
      </c>
      <c r="BY5" s="19" t="n">
        <f aca="false">IF($A5="",0,IF(COUNTIFS(Urlaub!$A$5:$A$604,$A5,Urlaub!$B$5:$B$604,"&lt;="&amp;BY$3,Urlaub!$C$5:$C$604,"&gt;="&amp;BY$3)&gt;0,1,0))</f>
        <v>0</v>
      </c>
      <c r="BZ5" s="19" t="n">
        <f aca="false">IF($A5="",0,IF(COUNTIFS(Urlaub!$A$5:$A$604,$A5,Urlaub!$B$5:$B$604,"&lt;="&amp;BZ$3,Urlaub!$C$5:$C$604,"&gt;="&amp;BZ$3)&gt;0,1,0))</f>
        <v>0</v>
      </c>
      <c r="CA5" s="19" t="n">
        <f aca="false">IF($A5="",0,IF(COUNTIFS(Urlaub!$A$5:$A$604,$A5,Urlaub!$B$5:$B$604,"&lt;="&amp;CA$3,Urlaub!$C$5:$C$604,"&gt;="&amp;CA$3)&gt;0,1,0))</f>
        <v>0</v>
      </c>
      <c r="CB5" s="19" t="n">
        <f aca="false">IF($A5="",0,IF(COUNTIFS(Urlaub!$A$5:$A$604,$A5,Urlaub!$B$5:$B$604,"&lt;="&amp;CB$3,Urlaub!$C$5:$C$604,"&gt;="&amp;CB$3)&gt;0,1,0))</f>
        <v>0</v>
      </c>
      <c r="CC5" s="19" t="n">
        <f aca="false">IF($A5="",0,IF(COUNTIFS(Urlaub!$A$5:$A$604,$A5,Urlaub!$B$5:$B$604,"&lt;="&amp;CC$3,Urlaub!$C$5:$C$604,"&gt;="&amp;CC$3)&gt;0,1,0))</f>
        <v>0</v>
      </c>
      <c r="CD5" s="19" t="n">
        <f aca="false">IF($A5="",0,IF(COUNTIFS(Urlaub!$A$5:$A$604,$A5,Urlaub!$B$5:$B$604,"&lt;="&amp;CD$3,Urlaub!$C$5:$C$604,"&gt;="&amp;CD$3)&gt;0,1,0))</f>
        <v>0</v>
      </c>
      <c r="CE5" s="19" t="n">
        <f aca="false">IF($A5="",0,IF(COUNTIFS(Urlaub!$A$5:$A$604,$A5,Urlaub!$B$5:$B$604,"&lt;="&amp;CE$3,Urlaub!$C$5:$C$604,"&gt;="&amp;CE$3)&gt;0,1,0))</f>
        <v>0</v>
      </c>
      <c r="CF5" s="19" t="n">
        <f aca="false">IF($A5="",0,IF(COUNTIFS(Urlaub!$A$5:$A$604,$A5,Urlaub!$B$5:$B$604,"&lt;="&amp;CF$3,Urlaub!$C$5:$C$604,"&gt;="&amp;CF$3)&gt;0,1,0))</f>
        <v>0</v>
      </c>
      <c r="CG5" s="19" t="n">
        <f aca="false">IF($A5="",0,IF(COUNTIFS(Urlaub!$A$5:$A$604,$A5,Urlaub!$B$5:$B$604,"&lt;="&amp;CG$3,Urlaub!$C$5:$C$604,"&gt;="&amp;CG$3)&gt;0,1,0))</f>
        <v>0</v>
      </c>
      <c r="CH5" s="19" t="n">
        <f aca="false">IF($A5="",0,IF(COUNTIFS(Urlaub!$A$5:$A$604,$A5,Urlaub!$B$5:$B$604,"&lt;="&amp;CH$3,Urlaub!$C$5:$C$604,"&gt;="&amp;CH$3)&gt;0,1,0))</f>
        <v>0</v>
      </c>
      <c r="CI5" s="19" t="n">
        <f aca="false">IF($A5="",0,IF(COUNTIFS(Urlaub!$A$5:$A$604,$A5,Urlaub!$B$5:$B$604,"&lt;="&amp;CI$3,Urlaub!$C$5:$C$604,"&gt;="&amp;CI$3)&gt;0,1,0))</f>
        <v>0</v>
      </c>
      <c r="CJ5" s="19" t="n">
        <f aca="false">IF($A5="",0,IF(COUNTIFS(Urlaub!$A$5:$A$604,$A5,Urlaub!$B$5:$B$604,"&lt;="&amp;CJ$3,Urlaub!$C$5:$C$604,"&gt;="&amp;CJ$3)&gt;0,1,0))</f>
        <v>0</v>
      </c>
      <c r="CK5" s="19" t="n">
        <f aca="false">IF($A5="",0,IF(COUNTIFS(Urlaub!$A$5:$A$604,$A5,Urlaub!$B$5:$B$604,"&lt;="&amp;CK$3,Urlaub!$C$5:$C$604,"&gt;="&amp;CK$3)&gt;0,1,0))</f>
        <v>0</v>
      </c>
      <c r="CL5" s="19" t="n">
        <f aca="false">IF($A5="",0,IF(COUNTIFS(Urlaub!$A$5:$A$604,$A5,Urlaub!$B$5:$B$604,"&lt;="&amp;CL$3,Urlaub!$C$5:$C$604,"&gt;="&amp;CL$3)&gt;0,1,0))</f>
        <v>0</v>
      </c>
      <c r="CM5" s="19" t="n">
        <f aca="false">IF($A5="",0,IF(COUNTIFS(Urlaub!$A$5:$A$604,$A5,Urlaub!$B$5:$B$604,"&lt;="&amp;CM$3,Urlaub!$C$5:$C$604,"&gt;="&amp;CM$3)&gt;0,1,0))</f>
        <v>0</v>
      </c>
      <c r="CN5" s="19" t="n">
        <f aca="false">IF($A5="",0,IF(COUNTIFS(Urlaub!$A$5:$A$604,$A5,Urlaub!$B$5:$B$604,"&lt;="&amp;CN$3,Urlaub!$C$5:$C$604,"&gt;="&amp;CN$3)&gt;0,1,0))</f>
        <v>0</v>
      </c>
      <c r="CO5" s="19" t="n">
        <f aca="false">IF($A5="",0,IF(COUNTIFS(Urlaub!$A$5:$A$604,$A5,Urlaub!$B$5:$B$604,"&lt;="&amp;CO$3,Urlaub!$C$5:$C$604,"&gt;="&amp;CO$3)&gt;0,1,0))</f>
        <v>0</v>
      </c>
      <c r="CP5" s="19" t="n">
        <f aca="false">IF($A5="",0,IF(COUNTIFS(Urlaub!$A$5:$A$604,$A5,Urlaub!$B$5:$B$604,"&lt;="&amp;CP$3,Urlaub!$C$5:$C$604,"&gt;="&amp;CP$3)&gt;0,1,0))</f>
        <v>0</v>
      </c>
      <c r="CQ5" s="19" t="n">
        <f aca="false">IF($A5="",0,IF(COUNTIFS(Urlaub!$A$5:$A$604,$A5,Urlaub!$B$5:$B$604,"&lt;="&amp;CQ$3,Urlaub!$C$5:$C$604,"&gt;="&amp;CQ$3)&gt;0,1,0))</f>
        <v>0</v>
      </c>
      <c r="CR5" s="19" t="n">
        <f aca="false">IF($A5="",0,IF(COUNTIFS(Urlaub!$A$5:$A$604,$A5,Urlaub!$B$5:$B$604,"&lt;="&amp;CR$3,Urlaub!$C$5:$C$604,"&gt;="&amp;CR$3)&gt;0,1,0))</f>
        <v>0</v>
      </c>
      <c r="CS5" s="19" t="n">
        <f aca="false">IF($A5="",0,IF(COUNTIFS(Urlaub!$A$5:$A$604,$A5,Urlaub!$B$5:$B$604,"&lt;="&amp;CS$3,Urlaub!$C$5:$C$604,"&gt;="&amp;CS$3)&gt;0,1,0))</f>
        <v>0</v>
      </c>
      <c r="CT5" s="19" t="n">
        <f aca="false">IF($A5="",0,IF(COUNTIFS(Urlaub!$A$5:$A$604,$A5,Urlaub!$B$5:$B$604,"&lt;="&amp;CT$3,Urlaub!$C$5:$C$604,"&gt;="&amp;CT$3)&gt;0,1,0))</f>
        <v>0</v>
      </c>
      <c r="CU5" s="19" t="n">
        <f aca="false">IF($A5="",0,IF(COUNTIFS(Urlaub!$A$5:$A$604,$A5,Urlaub!$B$5:$B$604,"&lt;="&amp;CU$3,Urlaub!$C$5:$C$604,"&gt;="&amp;CU$3)&gt;0,1,0))</f>
        <v>0</v>
      </c>
      <c r="CV5" s="19" t="n">
        <f aca="false">IF($A5="",0,IF(COUNTIFS(Urlaub!$A$5:$A$604,$A5,Urlaub!$B$5:$B$604,"&lt;="&amp;CV$3,Urlaub!$C$5:$C$604,"&gt;="&amp;CV$3)&gt;0,1,0))</f>
        <v>0</v>
      </c>
      <c r="CW5" s="19" t="n">
        <f aca="false">IF($A5="",0,IF(COUNTIFS(Urlaub!$A$5:$A$604,$A5,Urlaub!$B$5:$B$604,"&lt;="&amp;CW$3,Urlaub!$C$5:$C$604,"&gt;="&amp;CW$3)&gt;0,1,0))</f>
        <v>0</v>
      </c>
      <c r="CX5" s="19" t="n">
        <f aca="false">IF($A5="",0,IF(COUNTIFS(Urlaub!$A$5:$A$604,$A5,Urlaub!$B$5:$B$604,"&lt;="&amp;CX$3,Urlaub!$C$5:$C$604,"&gt;="&amp;CX$3)&gt;0,1,0))</f>
        <v>0</v>
      </c>
      <c r="CY5" s="19" t="n">
        <f aca="false">IF($A5="",0,IF(COUNTIFS(Urlaub!$A$5:$A$604,$A5,Urlaub!$B$5:$B$604,"&lt;="&amp;CY$3,Urlaub!$C$5:$C$604,"&gt;="&amp;CY$3)&gt;0,1,0))</f>
        <v>0</v>
      </c>
      <c r="CZ5" s="19" t="n">
        <f aca="false">IF($A5="",0,IF(COUNTIFS(Urlaub!$A$5:$A$604,$A5,Urlaub!$B$5:$B$604,"&lt;="&amp;CZ$3,Urlaub!$C$5:$C$604,"&gt;="&amp;CZ$3)&gt;0,1,0))</f>
        <v>0</v>
      </c>
      <c r="DA5" s="19" t="n">
        <f aca="false">IF($A5="",0,IF(COUNTIFS(Urlaub!$A$5:$A$604,$A5,Urlaub!$B$5:$B$604,"&lt;="&amp;DA$3,Urlaub!$C$5:$C$604,"&gt;="&amp;DA$3)&gt;0,1,0))</f>
        <v>0</v>
      </c>
      <c r="DB5" s="19" t="n">
        <f aca="false">IF($A5="",0,IF(COUNTIFS(Urlaub!$A$5:$A$604,$A5,Urlaub!$B$5:$B$604,"&lt;="&amp;DB$3,Urlaub!$C$5:$C$604,"&gt;="&amp;DB$3)&gt;0,1,0))</f>
        <v>0</v>
      </c>
      <c r="DC5" s="19" t="n">
        <f aca="false">IF($A5="",0,IF(COUNTIFS(Urlaub!$A$5:$A$604,$A5,Urlaub!$B$5:$B$604,"&lt;="&amp;DC$3,Urlaub!$C$5:$C$604,"&gt;="&amp;DC$3)&gt;0,1,0))</f>
        <v>0</v>
      </c>
      <c r="DD5" s="19" t="n">
        <f aca="false">IF($A5="",0,IF(COUNTIFS(Urlaub!$A$5:$A$604,$A5,Urlaub!$B$5:$B$604,"&lt;="&amp;DD$3,Urlaub!$C$5:$C$604,"&gt;="&amp;DD$3)&gt;0,1,0))</f>
        <v>0</v>
      </c>
      <c r="DE5" s="19" t="n">
        <f aca="false">IF($A5="",0,IF(COUNTIFS(Urlaub!$A$5:$A$604,$A5,Urlaub!$B$5:$B$604,"&lt;="&amp;DE$3,Urlaub!$C$5:$C$604,"&gt;="&amp;DE$3)&gt;0,1,0))</f>
        <v>0</v>
      </c>
      <c r="DF5" s="19" t="n">
        <f aca="false">IF($A5="",0,IF(COUNTIFS(Urlaub!$A$5:$A$604,$A5,Urlaub!$B$5:$B$604,"&lt;="&amp;DF$3,Urlaub!$C$5:$C$604,"&gt;="&amp;DF$3)&gt;0,1,0))</f>
        <v>0</v>
      </c>
      <c r="DG5" s="19" t="n">
        <f aca="false">IF($A5="",0,IF(COUNTIFS(Urlaub!$A$5:$A$604,$A5,Urlaub!$B$5:$B$604,"&lt;="&amp;DG$3,Urlaub!$C$5:$C$604,"&gt;="&amp;DG$3)&gt;0,1,0))</f>
        <v>0</v>
      </c>
      <c r="DH5" s="19" t="n">
        <f aca="false">IF($A5="",0,IF(COUNTIFS(Urlaub!$A$5:$A$604,$A5,Urlaub!$B$5:$B$604,"&lt;="&amp;DH$3,Urlaub!$C$5:$C$604,"&gt;="&amp;DH$3)&gt;0,1,0))</f>
        <v>0</v>
      </c>
      <c r="DI5" s="19" t="n">
        <f aca="false">IF($A5="",0,IF(COUNTIFS(Urlaub!$A$5:$A$604,$A5,Urlaub!$B$5:$B$604,"&lt;="&amp;DI$3,Urlaub!$C$5:$C$604,"&gt;="&amp;DI$3)&gt;0,1,0))</f>
        <v>0</v>
      </c>
      <c r="DJ5" s="19" t="n">
        <f aca="false">IF($A5="",0,IF(COUNTIFS(Urlaub!$A$5:$A$604,$A5,Urlaub!$B$5:$B$604,"&lt;="&amp;DJ$3,Urlaub!$C$5:$C$604,"&gt;="&amp;DJ$3)&gt;0,1,0))</f>
        <v>0</v>
      </c>
      <c r="DK5" s="19" t="n">
        <f aca="false">IF($A5="",0,IF(COUNTIFS(Urlaub!$A$5:$A$604,$A5,Urlaub!$B$5:$B$604,"&lt;="&amp;DK$3,Urlaub!$C$5:$C$604,"&gt;="&amp;DK$3)&gt;0,1,0))</f>
        <v>0</v>
      </c>
      <c r="DL5" s="19" t="n">
        <f aca="false">IF($A5="",0,IF(COUNTIFS(Urlaub!$A$5:$A$604,$A5,Urlaub!$B$5:$B$604,"&lt;="&amp;DL$3,Urlaub!$C$5:$C$604,"&gt;="&amp;DL$3)&gt;0,1,0))</f>
        <v>0</v>
      </c>
      <c r="DM5" s="19" t="n">
        <f aca="false">IF($A5="",0,IF(COUNTIFS(Urlaub!$A$5:$A$604,$A5,Urlaub!$B$5:$B$604,"&lt;="&amp;DM$3,Urlaub!$C$5:$C$604,"&gt;="&amp;DM$3)&gt;0,1,0))</f>
        <v>0</v>
      </c>
      <c r="DN5" s="19" t="n">
        <f aca="false">IF($A5="",0,IF(COUNTIFS(Urlaub!$A$5:$A$604,$A5,Urlaub!$B$5:$B$604,"&lt;="&amp;DN$3,Urlaub!$C$5:$C$604,"&gt;="&amp;DN$3)&gt;0,1,0))</f>
        <v>0</v>
      </c>
      <c r="DO5" s="19" t="n">
        <f aca="false">IF($A5="",0,IF(COUNTIFS(Urlaub!$A$5:$A$604,$A5,Urlaub!$B$5:$B$604,"&lt;="&amp;DO$3,Urlaub!$C$5:$C$604,"&gt;="&amp;DO$3)&gt;0,1,0))</f>
        <v>0</v>
      </c>
      <c r="DP5" s="19" t="n">
        <f aca="false">IF($A5="",0,IF(COUNTIFS(Urlaub!$A$5:$A$604,$A5,Urlaub!$B$5:$B$604,"&lt;="&amp;DP$3,Urlaub!$C$5:$C$604,"&gt;="&amp;DP$3)&gt;0,1,0))</f>
        <v>0</v>
      </c>
      <c r="DQ5" s="19" t="n">
        <f aca="false">IF($A5="",0,IF(COUNTIFS(Urlaub!$A$5:$A$604,$A5,Urlaub!$B$5:$B$604,"&lt;="&amp;DQ$3,Urlaub!$C$5:$C$604,"&gt;="&amp;DQ$3)&gt;0,1,0))</f>
        <v>0</v>
      </c>
      <c r="DR5" s="19" t="n">
        <f aca="false">IF($A5="",0,IF(COUNTIFS(Urlaub!$A$5:$A$604,$A5,Urlaub!$B$5:$B$604,"&lt;="&amp;DR$3,Urlaub!$C$5:$C$604,"&gt;="&amp;DR$3)&gt;0,1,0))</f>
        <v>0</v>
      </c>
      <c r="DS5" s="19" t="n">
        <f aca="false">IF($A5="",0,IF(COUNTIFS(Urlaub!$A$5:$A$604,$A5,Urlaub!$B$5:$B$604,"&lt;="&amp;DS$3,Urlaub!$C$5:$C$604,"&gt;="&amp;DS$3)&gt;0,1,0))</f>
        <v>0</v>
      </c>
      <c r="DT5" s="19" t="n">
        <f aca="false">IF($A5="",0,IF(COUNTIFS(Urlaub!$A$5:$A$604,$A5,Urlaub!$B$5:$B$604,"&lt;="&amp;DT$3,Urlaub!$C$5:$C$604,"&gt;="&amp;DT$3)&gt;0,1,0))</f>
        <v>0</v>
      </c>
      <c r="DU5" s="19" t="n">
        <f aca="false">IF($A5="",0,IF(COUNTIFS(Urlaub!$A$5:$A$604,$A5,Urlaub!$B$5:$B$604,"&lt;="&amp;DU$3,Urlaub!$C$5:$C$604,"&gt;="&amp;DU$3)&gt;0,1,0))</f>
        <v>0</v>
      </c>
      <c r="DV5" s="19" t="n">
        <f aca="false">IF($A5="",0,IF(COUNTIFS(Urlaub!$A$5:$A$604,$A5,Urlaub!$B$5:$B$604,"&lt;="&amp;DV$3,Urlaub!$C$5:$C$604,"&gt;="&amp;DV$3)&gt;0,1,0))</f>
        <v>0</v>
      </c>
      <c r="DW5" s="19" t="n">
        <f aca="false">IF($A5="",0,IF(COUNTIFS(Urlaub!$A$5:$A$604,$A5,Urlaub!$B$5:$B$604,"&lt;="&amp;DW$3,Urlaub!$C$5:$C$604,"&gt;="&amp;DW$3)&gt;0,1,0))</f>
        <v>0</v>
      </c>
      <c r="DX5" s="19" t="n">
        <f aca="false">IF($A5="",0,IF(COUNTIFS(Urlaub!$A$5:$A$604,$A5,Urlaub!$B$5:$B$604,"&lt;="&amp;DX$3,Urlaub!$C$5:$C$604,"&gt;="&amp;DX$3)&gt;0,1,0))</f>
        <v>0</v>
      </c>
      <c r="DY5" s="19" t="n">
        <f aca="false">IF($A5="",0,IF(COUNTIFS(Urlaub!$A$5:$A$604,$A5,Urlaub!$B$5:$B$604,"&lt;="&amp;DY$3,Urlaub!$C$5:$C$604,"&gt;="&amp;DY$3)&gt;0,1,0))</f>
        <v>0</v>
      </c>
      <c r="DZ5" s="19" t="n">
        <f aca="false">IF($A5="",0,IF(COUNTIFS(Urlaub!$A$5:$A$604,$A5,Urlaub!$B$5:$B$604,"&lt;="&amp;DZ$3,Urlaub!$C$5:$C$604,"&gt;="&amp;DZ$3)&gt;0,1,0))</f>
        <v>0</v>
      </c>
      <c r="EA5" s="19" t="n">
        <f aca="false">IF($A5="",0,IF(COUNTIFS(Urlaub!$A$5:$A$604,$A5,Urlaub!$B$5:$B$604,"&lt;="&amp;EA$3,Urlaub!$C$5:$C$604,"&gt;="&amp;EA$3)&gt;0,1,0))</f>
        <v>0</v>
      </c>
      <c r="EB5" s="19" t="n">
        <f aca="false">IF($A5="",0,IF(COUNTIFS(Urlaub!$A$5:$A$604,$A5,Urlaub!$B$5:$B$604,"&lt;="&amp;EB$3,Urlaub!$C$5:$C$604,"&gt;="&amp;EB$3)&gt;0,1,0))</f>
        <v>0</v>
      </c>
      <c r="EC5" s="19" t="n">
        <f aca="false">IF($A5="",0,IF(COUNTIFS(Urlaub!$A$5:$A$604,$A5,Urlaub!$B$5:$B$604,"&lt;="&amp;EC$3,Urlaub!$C$5:$C$604,"&gt;="&amp;EC$3)&gt;0,1,0))</f>
        <v>0</v>
      </c>
      <c r="ED5" s="19" t="n">
        <f aca="false">IF($A5="",0,IF(COUNTIFS(Urlaub!$A$5:$A$604,$A5,Urlaub!$B$5:$B$604,"&lt;="&amp;ED$3,Urlaub!$C$5:$C$604,"&gt;="&amp;ED$3)&gt;0,1,0))</f>
        <v>0</v>
      </c>
      <c r="EE5" s="19" t="n">
        <f aca="false">IF($A5="",0,IF(COUNTIFS(Urlaub!$A$5:$A$604,$A5,Urlaub!$B$5:$B$604,"&lt;="&amp;EE$3,Urlaub!$C$5:$C$604,"&gt;="&amp;EE$3)&gt;0,1,0))</f>
        <v>0</v>
      </c>
      <c r="EF5" s="19" t="n">
        <f aca="false">IF($A5="",0,IF(COUNTIFS(Urlaub!$A$5:$A$604,$A5,Urlaub!$B$5:$B$604,"&lt;="&amp;EF$3,Urlaub!$C$5:$C$604,"&gt;="&amp;EF$3)&gt;0,1,0))</f>
        <v>0</v>
      </c>
      <c r="EG5" s="19" t="n">
        <f aca="false">IF($A5="",0,IF(COUNTIFS(Urlaub!$A$5:$A$604,$A5,Urlaub!$B$5:$B$604,"&lt;="&amp;EG$3,Urlaub!$C$5:$C$604,"&gt;="&amp;EG$3)&gt;0,1,0))</f>
        <v>0</v>
      </c>
      <c r="EH5" s="19" t="n">
        <f aca="false">IF($A5="",0,IF(COUNTIFS(Urlaub!$A$5:$A$604,$A5,Urlaub!$B$5:$B$604,"&lt;="&amp;EH$3,Urlaub!$C$5:$C$604,"&gt;="&amp;EH$3)&gt;0,1,0))</f>
        <v>0</v>
      </c>
      <c r="EI5" s="19" t="n">
        <f aca="false">IF($A5="",0,IF(COUNTIFS(Urlaub!$A$5:$A$604,$A5,Urlaub!$B$5:$B$604,"&lt;="&amp;EI$3,Urlaub!$C$5:$C$604,"&gt;="&amp;EI$3)&gt;0,1,0))</f>
        <v>0</v>
      </c>
      <c r="EJ5" s="19" t="n">
        <f aca="false">IF($A5="",0,IF(COUNTIFS(Urlaub!$A$5:$A$604,$A5,Urlaub!$B$5:$B$604,"&lt;="&amp;EJ$3,Urlaub!$C$5:$C$604,"&gt;="&amp;EJ$3)&gt;0,1,0))</f>
        <v>0</v>
      </c>
      <c r="EK5" s="19" t="n">
        <f aca="false">IF($A5="",0,IF(COUNTIFS(Urlaub!$A$5:$A$604,$A5,Urlaub!$B$5:$B$604,"&lt;="&amp;EK$3,Urlaub!$C$5:$C$604,"&gt;="&amp;EK$3)&gt;0,1,0))</f>
        <v>0</v>
      </c>
      <c r="EL5" s="19" t="n">
        <f aca="false">IF($A5="",0,IF(COUNTIFS(Urlaub!$A$5:$A$604,$A5,Urlaub!$B$5:$B$604,"&lt;="&amp;EL$3,Urlaub!$C$5:$C$604,"&gt;="&amp;EL$3)&gt;0,1,0))</f>
        <v>0</v>
      </c>
      <c r="EM5" s="19" t="n">
        <f aca="false">IF($A5="",0,IF(COUNTIFS(Urlaub!$A$5:$A$604,$A5,Urlaub!$B$5:$B$604,"&lt;="&amp;EM$3,Urlaub!$C$5:$C$604,"&gt;="&amp;EM$3)&gt;0,1,0))</f>
        <v>0</v>
      </c>
      <c r="EN5" s="19" t="n">
        <f aca="false">IF($A5="",0,IF(COUNTIFS(Urlaub!$A$5:$A$604,$A5,Urlaub!$B$5:$B$604,"&lt;="&amp;EN$3,Urlaub!$C$5:$C$604,"&gt;="&amp;EN$3)&gt;0,1,0))</f>
        <v>0</v>
      </c>
      <c r="EO5" s="19" t="n">
        <f aca="false">IF($A5="",0,IF(COUNTIFS(Urlaub!$A$5:$A$604,$A5,Urlaub!$B$5:$B$604,"&lt;="&amp;EO$3,Urlaub!$C$5:$C$604,"&gt;="&amp;EO$3)&gt;0,1,0))</f>
        <v>0</v>
      </c>
      <c r="EP5" s="19" t="n">
        <f aca="false">IF($A5="",0,IF(COUNTIFS(Urlaub!$A$5:$A$604,$A5,Urlaub!$B$5:$B$604,"&lt;="&amp;EP$3,Urlaub!$C$5:$C$604,"&gt;="&amp;EP$3)&gt;0,1,0))</f>
        <v>0</v>
      </c>
      <c r="EQ5" s="19" t="n">
        <f aca="false">IF($A5="",0,IF(COUNTIFS(Urlaub!$A$5:$A$604,$A5,Urlaub!$B$5:$B$604,"&lt;="&amp;EQ$3,Urlaub!$C$5:$C$604,"&gt;="&amp;EQ$3)&gt;0,1,0))</f>
        <v>0</v>
      </c>
      <c r="ER5" s="19" t="n">
        <f aca="false">IF($A5="",0,IF(COUNTIFS(Urlaub!$A$5:$A$604,$A5,Urlaub!$B$5:$B$604,"&lt;="&amp;ER$3,Urlaub!$C$5:$C$604,"&gt;="&amp;ER$3)&gt;0,1,0))</f>
        <v>0</v>
      </c>
      <c r="ES5" s="19" t="n">
        <f aca="false">IF($A5="",0,IF(COUNTIFS(Urlaub!$A$5:$A$604,$A5,Urlaub!$B$5:$B$604,"&lt;="&amp;ES$3,Urlaub!$C$5:$C$604,"&gt;="&amp;ES$3)&gt;0,1,0))</f>
        <v>0</v>
      </c>
      <c r="ET5" s="19" t="n">
        <f aca="false">IF($A5="",0,IF(COUNTIFS(Urlaub!$A$5:$A$604,$A5,Urlaub!$B$5:$B$604,"&lt;="&amp;ET$3,Urlaub!$C$5:$C$604,"&gt;="&amp;ET$3)&gt;0,1,0))</f>
        <v>0</v>
      </c>
      <c r="EU5" s="19" t="n">
        <f aca="false">IF($A5="",0,IF(COUNTIFS(Urlaub!$A$5:$A$604,$A5,Urlaub!$B$5:$B$604,"&lt;="&amp;EU$3,Urlaub!$C$5:$C$604,"&gt;="&amp;EU$3)&gt;0,1,0))</f>
        <v>0</v>
      </c>
      <c r="EV5" s="19" t="n">
        <f aca="false">IF($A5="",0,IF(COUNTIFS(Urlaub!$A$5:$A$604,$A5,Urlaub!$B$5:$B$604,"&lt;="&amp;EV$3,Urlaub!$C$5:$C$604,"&gt;="&amp;EV$3)&gt;0,1,0))</f>
        <v>0</v>
      </c>
      <c r="EW5" s="19" t="n">
        <f aca="false">IF($A5="",0,IF(COUNTIFS(Urlaub!$A$5:$A$604,$A5,Urlaub!$B$5:$B$604,"&lt;="&amp;EW$3,Urlaub!$C$5:$C$604,"&gt;="&amp;EW$3)&gt;0,1,0))</f>
        <v>0</v>
      </c>
      <c r="EX5" s="19" t="n">
        <f aca="false">IF($A5="",0,IF(COUNTIFS(Urlaub!$A$5:$A$604,$A5,Urlaub!$B$5:$B$604,"&lt;="&amp;EX$3,Urlaub!$C$5:$C$604,"&gt;="&amp;EX$3)&gt;0,1,0))</f>
        <v>0</v>
      </c>
      <c r="EY5" s="19" t="n">
        <f aca="false">IF($A5="",0,IF(COUNTIFS(Urlaub!$A$5:$A$604,$A5,Urlaub!$B$5:$B$604,"&lt;="&amp;EY$3,Urlaub!$C$5:$C$604,"&gt;="&amp;EY$3)&gt;0,1,0))</f>
        <v>0</v>
      </c>
      <c r="EZ5" s="19" t="n">
        <f aca="false">IF($A5="",0,IF(COUNTIFS(Urlaub!$A$5:$A$604,$A5,Urlaub!$B$5:$B$604,"&lt;="&amp;EZ$3,Urlaub!$C$5:$C$604,"&gt;="&amp;EZ$3)&gt;0,1,0))</f>
        <v>0</v>
      </c>
      <c r="FA5" s="19" t="n">
        <f aca="false">IF($A5="",0,IF(COUNTIFS(Urlaub!$A$5:$A$604,$A5,Urlaub!$B$5:$B$604,"&lt;="&amp;FA$3,Urlaub!$C$5:$C$604,"&gt;="&amp;FA$3)&gt;0,1,0))</f>
        <v>0</v>
      </c>
      <c r="FB5" s="19" t="n">
        <f aca="false">IF($A5="",0,IF(COUNTIFS(Urlaub!$A$5:$A$604,$A5,Urlaub!$B$5:$B$604,"&lt;="&amp;FB$3,Urlaub!$C$5:$C$604,"&gt;="&amp;FB$3)&gt;0,1,0))</f>
        <v>0</v>
      </c>
      <c r="FC5" s="19" t="n">
        <f aca="false">IF($A5="",0,IF(COUNTIFS(Urlaub!$A$5:$A$604,$A5,Urlaub!$B$5:$B$604,"&lt;="&amp;FC$3,Urlaub!$C$5:$C$604,"&gt;="&amp;FC$3)&gt;0,1,0))</f>
        <v>0</v>
      </c>
      <c r="FD5" s="19" t="n">
        <f aca="false">IF($A5="",0,IF(COUNTIFS(Urlaub!$A$5:$A$604,$A5,Urlaub!$B$5:$B$604,"&lt;="&amp;FD$3,Urlaub!$C$5:$C$604,"&gt;="&amp;FD$3)&gt;0,1,0))</f>
        <v>0</v>
      </c>
      <c r="FE5" s="19" t="n">
        <f aca="false">IF($A5="",0,IF(COUNTIFS(Urlaub!$A$5:$A$604,$A5,Urlaub!$B$5:$B$604,"&lt;="&amp;FE$3,Urlaub!$C$5:$C$604,"&gt;="&amp;FE$3)&gt;0,1,0))</f>
        <v>0</v>
      </c>
      <c r="FF5" s="19" t="n">
        <f aca="false">IF($A5="",0,IF(COUNTIFS(Urlaub!$A$5:$A$604,$A5,Urlaub!$B$5:$B$604,"&lt;="&amp;FF$3,Urlaub!$C$5:$C$604,"&gt;="&amp;FF$3)&gt;0,1,0))</f>
        <v>0</v>
      </c>
      <c r="FG5" s="19" t="n">
        <f aca="false">IF($A5="",0,IF(COUNTIFS(Urlaub!$A$5:$A$604,$A5,Urlaub!$B$5:$B$604,"&lt;="&amp;FG$3,Urlaub!$C$5:$C$604,"&gt;="&amp;FG$3)&gt;0,1,0))</f>
        <v>0</v>
      </c>
      <c r="FH5" s="19" t="n">
        <f aca="false">IF($A5="",0,IF(COUNTIFS(Urlaub!$A$5:$A$604,$A5,Urlaub!$B$5:$B$604,"&lt;="&amp;FH$3,Urlaub!$C$5:$C$604,"&gt;="&amp;FH$3)&gt;0,1,0))</f>
        <v>0</v>
      </c>
      <c r="FI5" s="19" t="n">
        <f aca="false">IF($A5="",0,IF(COUNTIFS(Urlaub!$A$5:$A$604,$A5,Urlaub!$B$5:$B$604,"&lt;="&amp;FI$3,Urlaub!$C$5:$C$604,"&gt;="&amp;FI$3)&gt;0,1,0))</f>
        <v>0</v>
      </c>
      <c r="FJ5" s="19" t="n">
        <f aca="false">IF($A5="",0,IF(COUNTIFS(Urlaub!$A$5:$A$604,$A5,Urlaub!$B$5:$B$604,"&lt;="&amp;FJ$3,Urlaub!$C$5:$C$604,"&gt;="&amp;FJ$3)&gt;0,1,0))</f>
        <v>0</v>
      </c>
      <c r="FK5" s="19" t="n">
        <f aca="false">IF($A5="",0,IF(COUNTIFS(Urlaub!$A$5:$A$604,$A5,Urlaub!$B$5:$B$604,"&lt;="&amp;FK$3,Urlaub!$C$5:$C$604,"&gt;="&amp;FK$3)&gt;0,1,0))</f>
        <v>0</v>
      </c>
      <c r="FL5" s="19" t="n">
        <f aca="false">IF($A5="",0,IF(COUNTIFS(Urlaub!$A$5:$A$604,$A5,Urlaub!$B$5:$B$604,"&lt;="&amp;FL$3,Urlaub!$C$5:$C$604,"&gt;="&amp;FL$3)&gt;0,1,0))</f>
        <v>0</v>
      </c>
      <c r="FM5" s="19" t="n">
        <f aca="false">IF($A5="",0,IF(COUNTIFS(Urlaub!$A$5:$A$604,$A5,Urlaub!$B$5:$B$604,"&lt;="&amp;FM$3,Urlaub!$C$5:$C$604,"&gt;="&amp;FM$3)&gt;0,1,0))</f>
        <v>0</v>
      </c>
      <c r="FN5" s="19" t="n">
        <f aca="false">IF($A5="",0,IF(COUNTIFS(Urlaub!$A$5:$A$604,$A5,Urlaub!$B$5:$B$604,"&lt;="&amp;FN$3,Urlaub!$C$5:$C$604,"&gt;="&amp;FN$3)&gt;0,1,0))</f>
        <v>0</v>
      </c>
      <c r="FO5" s="19" t="n">
        <f aca="false">IF($A5="",0,IF(COUNTIFS(Urlaub!$A$5:$A$604,$A5,Urlaub!$B$5:$B$604,"&lt;="&amp;FO$3,Urlaub!$C$5:$C$604,"&gt;="&amp;FO$3)&gt;0,1,0))</f>
        <v>0</v>
      </c>
      <c r="FP5" s="19" t="n">
        <f aca="false">IF($A5="",0,IF(COUNTIFS(Urlaub!$A$5:$A$604,$A5,Urlaub!$B$5:$B$604,"&lt;="&amp;FP$3,Urlaub!$C$5:$C$604,"&gt;="&amp;FP$3)&gt;0,1,0))</f>
        <v>0</v>
      </c>
      <c r="FQ5" s="19" t="n">
        <f aca="false">IF($A5="",0,IF(COUNTIFS(Urlaub!$A$5:$A$604,$A5,Urlaub!$B$5:$B$604,"&lt;="&amp;FQ$3,Urlaub!$C$5:$C$604,"&gt;="&amp;FQ$3)&gt;0,1,0))</f>
        <v>0</v>
      </c>
      <c r="FR5" s="19" t="n">
        <f aca="false">IF($A5="",0,IF(COUNTIFS(Urlaub!$A$5:$A$604,$A5,Urlaub!$B$5:$B$604,"&lt;="&amp;FR$3,Urlaub!$C$5:$C$604,"&gt;="&amp;FR$3)&gt;0,1,0))</f>
        <v>0</v>
      </c>
      <c r="FS5" s="19" t="n">
        <f aca="false">IF($A5="",0,IF(COUNTIFS(Urlaub!$A$5:$A$604,$A5,Urlaub!$B$5:$B$604,"&lt;="&amp;FS$3,Urlaub!$C$5:$C$604,"&gt;="&amp;FS$3)&gt;0,1,0))</f>
        <v>0</v>
      </c>
      <c r="FT5" s="19" t="n">
        <f aca="false">IF($A5="",0,IF(COUNTIFS(Urlaub!$A$5:$A$604,$A5,Urlaub!$B$5:$B$604,"&lt;="&amp;FT$3,Urlaub!$C$5:$C$604,"&gt;="&amp;FT$3)&gt;0,1,0))</f>
        <v>0</v>
      </c>
      <c r="FU5" s="19" t="n">
        <f aca="false">IF($A5="",0,IF(COUNTIFS(Urlaub!$A$5:$A$604,$A5,Urlaub!$B$5:$B$604,"&lt;="&amp;FU$3,Urlaub!$C$5:$C$604,"&gt;="&amp;FU$3)&gt;0,1,0))</f>
        <v>0</v>
      </c>
      <c r="FV5" s="19" t="n">
        <f aca="false">IF($A5="",0,IF(COUNTIFS(Urlaub!$A$5:$A$604,$A5,Urlaub!$B$5:$B$604,"&lt;="&amp;FV$3,Urlaub!$C$5:$C$604,"&gt;="&amp;FV$3)&gt;0,1,0))</f>
        <v>0</v>
      </c>
      <c r="FW5" s="19" t="n">
        <f aca="false">IF($A5="",0,IF(COUNTIFS(Urlaub!$A$5:$A$604,$A5,Urlaub!$B$5:$B$604,"&lt;="&amp;FW$3,Urlaub!$C$5:$C$604,"&gt;="&amp;FW$3)&gt;0,1,0))</f>
        <v>0</v>
      </c>
      <c r="FX5" s="19" t="n">
        <f aca="false">IF($A5="",0,IF(COUNTIFS(Urlaub!$A$5:$A$604,$A5,Urlaub!$B$5:$B$604,"&lt;="&amp;FX$3,Urlaub!$C$5:$C$604,"&gt;="&amp;FX$3)&gt;0,1,0))</f>
        <v>0</v>
      </c>
      <c r="FY5" s="19" t="n">
        <f aca="false">IF($A5="",0,IF(COUNTIFS(Urlaub!$A$5:$A$604,$A5,Urlaub!$B$5:$B$604,"&lt;="&amp;FY$3,Urlaub!$C$5:$C$604,"&gt;="&amp;FY$3)&gt;0,1,0))</f>
        <v>0</v>
      </c>
      <c r="FZ5" s="19" t="n">
        <f aca="false">IF($A5="",0,IF(COUNTIFS(Urlaub!$A$5:$A$604,$A5,Urlaub!$B$5:$B$604,"&lt;="&amp;FZ$3,Urlaub!$C$5:$C$604,"&gt;="&amp;FZ$3)&gt;0,1,0))</f>
        <v>0</v>
      </c>
      <c r="GA5" s="19" t="n">
        <f aca="false">IF($A5="",0,IF(COUNTIFS(Urlaub!$A$5:$A$604,$A5,Urlaub!$B$5:$B$604,"&lt;="&amp;GA$3,Urlaub!$C$5:$C$604,"&gt;="&amp;GA$3)&gt;0,1,0))</f>
        <v>0</v>
      </c>
      <c r="GB5" s="19" t="n">
        <f aca="false">IF($A5="",0,IF(COUNTIFS(Urlaub!$A$5:$A$604,$A5,Urlaub!$B$5:$B$604,"&lt;="&amp;GB$3,Urlaub!$C$5:$C$604,"&gt;="&amp;GB$3)&gt;0,1,0))</f>
        <v>0</v>
      </c>
      <c r="GC5" s="19" t="n">
        <f aca="false">IF($A5="",0,IF(COUNTIFS(Urlaub!$A$5:$A$604,$A5,Urlaub!$B$5:$B$604,"&lt;="&amp;GC$3,Urlaub!$C$5:$C$604,"&gt;="&amp;GC$3)&gt;0,1,0))</f>
        <v>0</v>
      </c>
      <c r="GD5" s="19" t="n">
        <f aca="false">IF($A5="",0,IF(COUNTIFS(Urlaub!$A$5:$A$604,$A5,Urlaub!$B$5:$B$604,"&lt;="&amp;GD$3,Urlaub!$C$5:$C$604,"&gt;="&amp;GD$3)&gt;0,1,0))</f>
        <v>0</v>
      </c>
      <c r="GE5" s="19" t="n">
        <f aca="false">IF($A5="",0,IF(COUNTIFS(Urlaub!$A$5:$A$604,$A5,Urlaub!$B$5:$B$604,"&lt;="&amp;GE$3,Urlaub!$C$5:$C$604,"&gt;="&amp;GE$3)&gt;0,1,0))</f>
        <v>0</v>
      </c>
      <c r="GF5" s="19" t="n">
        <f aca="false">IF($A5="",0,IF(COUNTIFS(Urlaub!$A$5:$A$604,$A5,Urlaub!$B$5:$B$604,"&lt;="&amp;GF$3,Urlaub!$C$5:$C$604,"&gt;="&amp;GF$3)&gt;0,1,0))</f>
        <v>0</v>
      </c>
      <c r="GG5" s="19" t="n">
        <f aca="false">IF($A5="",0,IF(COUNTIFS(Urlaub!$A$5:$A$604,$A5,Urlaub!$B$5:$B$604,"&lt;="&amp;GG$3,Urlaub!$C$5:$C$604,"&gt;="&amp;GG$3)&gt;0,1,0))</f>
        <v>0</v>
      </c>
      <c r="GH5" s="19" t="n">
        <f aca="false">IF($A5="",0,IF(COUNTIFS(Urlaub!$A$5:$A$604,$A5,Urlaub!$B$5:$B$604,"&lt;="&amp;GH$3,Urlaub!$C$5:$C$604,"&gt;="&amp;GH$3)&gt;0,1,0))</f>
        <v>0</v>
      </c>
      <c r="GI5" s="19" t="n">
        <f aca="false">IF($A5="",0,IF(COUNTIFS(Urlaub!$A$5:$A$604,$A5,Urlaub!$B$5:$B$604,"&lt;="&amp;GI$3,Urlaub!$C$5:$C$604,"&gt;="&amp;GI$3)&gt;0,1,0))</f>
        <v>0</v>
      </c>
      <c r="GJ5" s="19" t="n">
        <f aca="false">IF($A5="",0,IF(COUNTIFS(Urlaub!$A$5:$A$604,$A5,Urlaub!$B$5:$B$604,"&lt;="&amp;GJ$3,Urlaub!$C$5:$C$604,"&gt;="&amp;GJ$3)&gt;0,1,0))</f>
        <v>1</v>
      </c>
      <c r="GK5" s="19" t="n">
        <f aca="false">IF($A5="",0,IF(COUNTIFS(Urlaub!$A$5:$A$604,$A5,Urlaub!$B$5:$B$604,"&lt;="&amp;GK$3,Urlaub!$C$5:$C$604,"&gt;="&amp;GK$3)&gt;0,1,0))</f>
        <v>1</v>
      </c>
      <c r="GL5" s="19" t="n">
        <f aca="false">IF($A5="",0,IF(COUNTIFS(Urlaub!$A$5:$A$604,$A5,Urlaub!$B$5:$B$604,"&lt;="&amp;GL$3,Urlaub!$C$5:$C$604,"&gt;="&amp;GL$3)&gt;0,1,0))</f>
        <v>1</v>
      </c>
      <c r="GM5" s="19" t="n">
        <f aca="false">IF($A5="",0,IF(COUNTIFS(Urlaub!$A$5:$A$604,$A5,Urlaub!$B$5:$B$604,"&lt;="&amp;GM$3,Urlaub!$C$5:$C$604,"&gt;="&amp;GM$3)&gt;0,1,0))</f>
        <v>1</v>
      </c>
      <c r="GN5" s="19" t="n">
        <f aca="false">IF($A5="",0,IF(COUNTIFS(Urlaub!$A$5:$A$604,$A5,Urlaub!$B$5:$B$604,"&lt;="&amp;GN$3,Urlaub!$C$5:$C$604,"&gt;="&amp;GN$3)&gt;0,1,0))</f>
        <v>1</v>
      </c>
      <c r="GO5" s="19" t="n">
        <f aca="false">IF($A5="",0,IF(COUNTIFS(Urlaub!$A$5:$A$604,$A5,Urlaub!$B$5:$B$604,"&lt;="&amp;GO$3,Urlaub!$C$5:$C$604,"&gt;="&amp;GO$3)&gt;0,1,0))</f>
        <v>1</v>
      </c>
      <c r="GP5" s="19" t="n">
        <f aca="false">IF($A5="",0,IF(COUNTIFS(Urlaub!$A$5:$A$604,$A5,Urlaub!$B$5:$B$604,"&lt;="&amp;GP$3,Urlaub!$C$5:$C$604,"&gt;="&amp;GP$3)&gt;0,1,0))</f>
        <v>1</v>
      </c>
      <c r="GQ5" s="19" t="n">
        <f aca="false">IF($A5="",0,IF(COUNTIFS(Urlaub!$A$5:$A$604,$A5,Urlaub!$B$5:$B$604,"&lt;="&amp;GQ$3,Urlaub!$C$5:$C$604,"&gt;="&amp;GQ$3)&gt;0,1,0))</f>
        <v>1</v>
      </c>
      <c r="GR5" s="19" t="n">
        <f aca="false">IF($A5="",0,IF(COUNTIFS(Urlaub!$A$5:$A$604,$A5,Urlaub!$B$5:$B$604,"&lt;="&amp;GR$3,Urlaub!$C$5:$C$604,"&gt;="&amp;GR$3)&gt;0,1,0))</f>
        <v>1</v>
      </c>
      <c r="GS5" s="19" t="n">
        <f aca="false">IF($A5="",0,IF(COUNTIFS(Urlaub!$A$5:$A$604,$A5,Urlaub!$B$5:$B$604,"&lt;="&amp;GS$3,Urlaub!$C$5:$C$604,"&gt;="&amp;GS$3)&gt;0,1,0))</f>
        <v>1</v>
      </c>
      <c r="GT5" s="19" t="n">
        <f aca="false">IF($A5="",0,IF(COUNTIFS(Urlaub!$A$5:$A$604,$A5,Urlaub!$B$5:$B$604,"&lt;="&amp;GT$3,Urlaub!$C$5:$C$604,"&gt;="&amp;GT$3)&gt;0,1,0))</f>
        <v>1</v>
      </c>
      <c r="GU5" s="19" t="n">
        <f aca="false">IF($A5="",0,IF(COUNTIFS(Urlaub!$A$5:$A$604,$A5,Urlaub!$B$5:$B$604,"&lt;="&amp;GU$3,Urlaub!$C$5:$C$604,"&gt;="&amp;GU$3)&gt;0,1,0))</f>
        <v>1</v>
      </c>
      <c r="GV5" s="19" t="n">
        <f aca="false">IF($A5="",0,IF(COUNTIFS(Urlaub!$A$5:$A$604,$A5,Urlaub!$B$5:$B$604,"&lt;="&amp;GV$3,Urlaub!$C$5:$C$604,"&gt;="&amp;GV$3)&gt;0,1,0))</f>
        <v>1</v>
      </c>
      <c r="GW5" s="19" t="n">
        <f aca="false">IF($A5="",0,IF(COUNTIFS(Urlaub!$A$5:$A$604,$A5,Urlaub!$B$5:$B$604,"&lt;="&amp;GW$3,Urlaub!$C$5:$C$604,"&gt;="&amp;GW$3)&gt;0,1,0))</f>
        <v>1</v>
      </c>
      <c r="GX5" s="19" t="n">
        <f aca="false">IF($A5="",0,IF(COUNTIFS(Urlaub!$A$5:$A$604,$A5,Urlaub!$B$5:$B$604,"&lt;="&amp;GX$3,Urlaub!$C$5:$C$604,"&gt;="&amp;GX$3)&gt;0,1,0))</f>
        <v>1</v>
      </c>
      <c r="GY5" s="19" t="n">
        <f aca="false">IF($A5="",0,IF(COUNTIFS(Urlaub!$A$5:$A$604,$A5,Urlaub!$B$5:$B$604,"&lt;="&amp;GY$3,Urlaub!$C$5:$C$604,"&gt;="&amp;GY$3)&gt;0,1,0))</f>
        <v>1</v>
      </c>
      <c r="GZ5" s="19" t="n">
        <f aca="false">IF($A5="",0,IF(COUNTIFS(Urlaub!$A$5:$A$604,$A5,Urlaub!$B$5:$B$604,"&lt;="&amp;GZ$3,Urlaub!$C$5:$C$604,"&gt;="&amp;GZ$3)&gt;0,1,0))</f>
        <v>1</v>
      </c>
      <c r="HA5" s="19" t="n">
        <f aca="false">IF($A5="",0,IF(COUNTIFS(Urlaub!$A$5:$A$604,$A5,Urlaub!$B$5:$B$604,"&lt;="&amp;HA$3,Urlaub!$C$5:$C$604,"&gt;="&amp;HA$3)&gt;0,1,0))</f>
        <v>1</v>
      </c>
      <c r="HB5" s="19" t="n">
        <f aca="false">IF($A5="",0,IF(COUNTIFS(Urlaub!$A$5:$A$604,$A5,Urlaub!$B$5:$B$604,"&lt;="&amp;HB$3,Urlaub!$C$5:$C$604,"&gt;="&amp;HB$3)&gt;0,1,0))</f>
        <v>1</v>
      </c>
      <c r="HC5" s="19" t="n">
        <f aca="false">IF($A5="",0,IF(COUNTIFS(Urlaub!$A$5:$A$604,$A5,Urlaub!$B$5:$B$604,"&lt;="&amp;HC$3,Urlaub!$C$5:$C$604,"&gt;="&amp;HC$3)&gt;0,1,0))</f>
        <v>0</v>
      </c>
      <c r="HD5" s="19" t="n">
        <f aca="false">IF($A5="",0,IF(COUNTIFS(Urlaub!$A$5:$A$604,$A5,Urlaub!$B$5:$B$604,"&lt;="&amp;HD$3,Urlaub!$C$5:$C$604,"&gt;="&amp;HD$3)&gt;0,1,0))</f>
        <v>0</v>
      </c>
      <c r="HE5" s="19" t="n">
        <f aca="false">IF($A5="",0,IF(COUNTIFS(Urlaub!$A$5:$A$604,$A5,Urlaub!$B$5:$B$604,"&lt;="&amp;HE$3,Urlaub!$C$5:$C$604,"&gt;="&amp;HE$3)&gt;0,1,0))</f>
        <v>0</v>
      </c>
      <c r="HF5" s="19" t="n">
        <f aca="false">IF($A5="",0,IF(COUNTIFS(Urlaub!$A$5:$A$604,$A5,Urlaub!$B$5:$B$604,"&lt;="&amp;HF$3,Urlaub!$C$5:$C$604,"&gt;="&amp;HF$3)&gt;0,1,0))</f>
        <v>0</v>
      </c>
      <c r="HG5" s="19" t="n">
        <f aca="false">IF($A5="",0,IF(COUNTIFS(Urlaub!$A$5:$A$604,$A5,Urlaub!$B$5:$B$604,"&lt;="&amp;HG$3,Urlaub!$C$5:$C$604,"&gt;="&amp;HG$3)&gt;0,1,0))</f>
        <v>0</v>
      </c>
      <c r="HH5" s="19" t="n">
        <f aca="false">IF($A5="",0,IF(COUNTIFS(Urlaub!$A$5:$A$604,$A5,Urlaub!$B$5:$B$604,"&lt;="&amp;HH$3,Urlaub!$C$5:$C$604,"&gt;="&amp;HH$3)&gt;0,1,0))</f>
        <v>0</v>
      </c>
      <c r="HI5" s="19" t="n">
        <f aca="false">IF($A5="",0,IF(COUNTIFS(Urlaub!$A$5:$A$604,$A5,Urlaub!$B$5:$B$604,"&lt;="&amp;HI$3,Urlaub!$C$5:$C$604,"&gt;="&amp;HI$3)&gt;0,1,0))</f>
        <v>0</v>
      </c>
      <c r="HJ5" s="19" t="n">
        <f aca="false">IF($A5="",0,IF(COUNTIFS(Urlaub!$A$5:$A$604,$A5,Urlaub!$B$5:$B$604,"&lt;="&amp;HJ$3,Urlaub!$C$5:$C$604,"&gt;="&amp;HJ$3)&gt;0,1,0))</f>
        <v>0</v>
      </c>
      <c r="HK5" s="19" t="n">
        <f aca="false">IF($A5="",0,IF(COUNTIFS(Urlaub!$A$5:$A$604,$A5,Urlaub!$B$5:$B$604,"&lt;="&amp;HK$3,Urlaub!$C$5:$C$604,"&gt;="&amp;HK$3)&gt;0,1,0))</f>
        <v>0</v>
      </c>
      <c r="HL5" s="19" t="n">
        <f aca="false">IF($A5="",0,IF(COUNTIFS(Urlaub!$A$5:$A$604,$A5,Urlaub!$B$5:$B$604,"&lt;="&amp;HL$3,Urlaub!$C$5:$C$604,"&gt;="&amp;HL$3)&gt;0,1,0))</f>
        <v>0</v>
      </c>
      <c r="HM5" s="19" t="n">
        <f aca="false">IF($A5="",0,IF(COUNTIFS(Urlaub!$A$5:$A$604,$A5,Urlaub!$B$5:$B$604,"&lt;="&amp;HM$3,Urlaub!$C$5:$C$604,"&gt;="&amp;HM$3)&gt;0,1,0))</f>
        <v>0</v>
      </c>
      <c r="HN5" s="19" t="n">
        <f aca="false">IF($A5="",0,IF(COUNTIFS(Urlaub!$A$5:$A$604,$A5,Urlaub!$B$5:$B$604,"&lt;="&amp;HN$3,Urlaub!$C$5:$C$604,"&gt;="&amp;HN$3)&gt;0,1,0))</f>
        <v>0</v>
      </c>
      <c r="HO5" s="19" t="n">
        <f aca="false">IF($A5="",0,IF(COUNTIFS(Urlaub!$A$5:$A$604,$A5,Urlaub!$B$5:$B$604,"&lt;="&amp;HO$3,Urlaub!$C$5:$C$604,"&gt;="&amp;HO$3)&gt;0,1,0))</f>
        <v>0</v>
      </c>
      <c r="HP5" s="19" t="n">
        <f aca="false">IF($A5="",0,IF(COUNTIFS(Urlaub!$A$5:$A$604,$A5,Urlaub!$B$5:$B$604,"&lt;="&amp;HP$3,Urlaub!$C$5:$C$604,"&gt;="&amp;HP$3)&gt;0,1,0))</f>
        <v>0</v>
      </c>
      <c r="HQ5" s="19" t="n">
        <f aca="false">IF($A5="",0,IF(COUNTIFS(Urlaub!$A$5:$A$604,$A5,Urlaub!$B$5:$B$604,"&lt;="&amp;HQ$3,Urlaub!$C$5:$C$604,"&gt;="&amp;HQ$3)&gt;0,1,0))</f>
        <v>0</v>
      </c>
      <c r="HR5" s="19" t="n">
        <f aca="false">IF($A5="",0,IF(COUNTIFS(Urlaub!$A$5:$A$604,$A5,Urlaub!$B$5:$B$604,"&lt;="&amp;HR$3,Urlaub!$C$5:$C$604,"&gt;="&amp;HR$3)&gt;0,1,0))</f>
        <v>0</v>
      </c>
      <c r="HS5" s="19" t="n">
        <f aca="false">IF($A5="",0,IF(COUNTIFS(Urlaub!$A$5:$A$604,$A5,Urlaub!$B$5:$B$604,"&lt;="&amp;HS$3,Urlaub!$C$5:$C$604,"&gt;="&amp;HS$3)&gt;0,1,0))</f>
        <v>0</v>
      </c>
      <c r="HT5" s="19" t="n">
        <f aca="false">IF($A5="",0,IF(COUNTIFS(Urlaub!$A$5:$A$604,$A5,Urlaub!$B$5:$B$604,"&lt;="&amp;HT$3,Urlaub!$C$5:$C$604,"&gt;="&amp;HT$3)&gt;0,1,0))</f>
        <v>0</v>
      </c>
      <c r="HU5" s="19" t="n">
        <f aca="false">IF($A5="",0,IF(COUNTIFS(Urlaub!$A$5:$A$604,$A5,Urlaub!$B$5:$B$604,"&lt;="&amp;HU$3,Urlaub!$C$5:$C$604,"&gt;="&amp;HU$3)&gt;0,1,0))</f>
        <v>0</v>
      </c>
      <c r="HV5" s="19" t="n">
        <f aca="false">IF($A5="",0,IF(COUNTIFS(Urlaub!$A$5:$A$604,$A5,Urlaub!$B$5:$B$604,"&lt;="&amp;HV$3,Urlaub!$C$5:$C$604,"&gt;="&amp;HV$3)&gt;0,1,0))</f>
        <v>0</v>
      </c>
      <c r="HW5" s="19" t="n">
        <f aca="false">IF($A5="",0,IF(COUNTIFS(Urlaub!$A$5:$A$604,$A5,Urlaub!$B$5:$B$604,"&lt;="&amp;HW$3,Urlaub!$C$5:$C$604,"&gt;="&amp;HW$3)&gt;0,1,0))</f>
        <v>0</v>
      </c>
      <c r="HX5" s="19" t="n">
        <f aca="false">IF($A5="",0,IF(COUNTIFS(Urlaub!$A$5:$A$604,$A5,Urlaub!$B$5:$B$604,"&lt;="&amp;HX$3,Urlaub!$C$5:$C$604,"&gt;="&amp;HX$3)&gt;0,1,0))</f>
        <v>0</v>
      </c>
      <c r="HY5" s="19" t="n">
        <f aca="false">IF($A5="",0,IF(COUNTIFS(Urlaub!$A$5:$A$604,$A5,Urlaub!$B$5:$B$604,"&lt;="&amp;HY$3,Urlaub!$C$5:$C$604,"&gt;="&amp;HY$3)&gt;0,1,0))</f>
        <v>0</v>
      </c>
      <c r="HZ5" s="19" t="n">
        <f aca="false">IF($A5="",0,IF(COUNTIFS(Urlaub!$A$5:$A$604,$A5,Urlaub!$B$5:$B$604,"&lt;="&amp;HZ$3,Urlaub!$C$5:$C$604,"&gt;="&amp;HZ$3)&gt;0,1,0))</f>
        <v>0</v>
      </c>
      <c r="IA5" s="19" t="n">
        <f aca="false">IF($A5="",0,IF(COUNTIFS(Urlaub!$A$5:$A$604,$A5,Urlaub!$B$5:$B$604,"&lt;="&amp;IA$3,Urlaub!$C$5:$C$604,"&gt;="&amp;IA$3)&gt;0,1,0))</f>
        <v>0</v>
      </c>
      <c r="IB5" s="19" t="n">
        <f aca="false">IF($A5="",0,IF(COUNTIFS(Urlaub!$A$5:$A$604,$A5,Urlaub!$B$5:$B$604,"&lt;="&amp;IB$3,Urlaub!$C$5:$C$604,"&gt;="&amp;IB$3)&gt;0,1,0))</f>
        <v>0</v>
      </c>
      <c r="IC5" s="19" t="n">
        <f aca="false">IF($A5="",0,IF(COUNTIFS(Urlaub!$A$5:$A$604,$A5,Urlaub!$B$5:$B$604,"&lt;="&amp;IC$3,Urlaub!$C$5:$C$604,"&gt;="&amp;IC$3)&gt;0,1,0))</f>
        <v>0</v>
      </c>
      <c r="ID5" s="19" t="n">
        <f aca="false">IF($A5="",0,IF(COUNTIFS(Urlaub!$A$5:$A$604,$A5,Urlaub!$B$5:$B$604,"&lt;="&amp;ID$3,Urlaub!$C$5:$C$604,"&gt;="&amp;ID$3)&gt;0,1,0))</f>
        <v>0</v>
      </c>
      <c r="IE5" s="19" t="n">
        <f aca="false">IF($A5="",0,IF(COUNTIFS(Urlaub!$A$5:$A$604,$A5,Urlaub!$B$5:$B$604,"&lt;="&amp;IE$3,Urlaub!$C$5:$C$604,"&gt;="&amp;IE$3)&gt;0,1,0))</f>
        <v>0</v>
      </c>
      <c r="IF5" s="19" t="n">
        <f aca="false">IF($A5="",0,IF(COUNTIFS(Urlaub!$A$5:$A$604,$A5,Urlaub!$B$5:$B$604,"&lt;="&amp;IF$3,Urlaub!$C$5:$C$604,"&gt;="&amp;IF$3)&gt;0,1,0))</f>
        <v>0</v>
      </c>
      <c r="IG5" s="19" t="n">
        <f aca="false">IF($A5="",0,IF(COUNTIFS(Urlaub!$A$5:$A$604,$A5,Urlaub!$B$5:$B$604,"&lt;="&amp;IG$3,Urlaub!$C$5:$C$604,"&gt;="&amp;IG$3)&gt;0,1,0))</f>
        <v>0</v>
      </c>
      <c r="IH5" s="19" t="n">
        <f aca="false">IF($A5="",0,IF(COUNTIFS(Urlaub!$A$5:$A$604,$A5,Urlaub!$B$5:$B$604,"&lt;="&amp;IH$3,Urlaub!$C$5:$C$604,"&gt;="&amp;IH$3)&gt;0,1,0))</f>
        <v>0</v>
      </c>
      <c r="II5" s="19" t="n">
        <f aca="false">IF($A5="",0,IF(COUNTIFS(Urlaub!$A$5:$A$604,$A5,Urlaub!$B$5:$B$604,"&lt;="&amp;II$3,Urlaub!$C$5:$C$604,"&gt;="&amp;II$3)&gt;0,1,0))</f>
        <v>0</v>
      </c>
      <c r="IJ5" s="19" t="n">
        <f aca="false">IF($A5="",0,IF(COUNTIFS(Urlaub!$A$5:$A$604,$A5,Urlaub!$B$5:$B$604,"&lt;="&amp;IJ$3,Urlaub!$C$5:$C$604,"&gt;="&amp;IJ$3)&gt;0,1,0))</f>
        <v>0</v>
      </c>
      <c r="IK5" s="19" t="n">
        <f aca="false">IF($A5="",0,IF(COUNTIFS(Urlaub!$A$5:$A$604,$A5,Urlaub!$B$5:$B$604,"&lt;="&amp;IK$3,Urlaub!$C$5:$C$604,"&gt;="&amp;IK$3)&gt;0,1,0))</f>
        <v>0</v>
      </c>
      <c r="IL5" s="19" t="n">
        <f aca="false">IF($A5="",0,IF(COUNTIFS(Urlaub!$A$5:$A$604,$A5,Urlaub!$B$5:$B$604,"&lt;="&amp;IL$3,Urlaub!$C$5:$C$604,"&gt;="&amp;IL$3)&gt;0,1,0))</f>
        <v>0</v>
      </c>
      <c r="IM5" s="19" t="n">
        <f aca="false">IF($A5="",0,IF(COUNTIFS(Urlaub!$A$5:$A$604,$A5,Urlaub!$B$5:$B$604,"&lt;="&amp;IM$3,Urlaub!$C$5:$C$604,"&gt;="&amp;IM$3)&gt;0,1,0))</f>
        <v>0</v>
      </c>
      <c r="IN5" s="19" t="n">
        <f aca="false">IF($A5="",0,IF(COUNTIFS(Urlaub!$A$5:$A$604,$A5,Urlaub!$B$5:$B$604,"&lt;="&amp;IN$3,Urlaub!$C$5:$C$604,"&gt;="&amp;IN$3)&gt;0,1,0))</f>
        <v>0</v>
      </c>
      <c r="IO5" s="19" t="n">
        <f aca="false">IF($A5="",0,IF(COUNTIFS(Urlaub!$A$5:$A$604,$A5,Urlaub!$B$5:$B$604,"&lt;="&amp;IO$3,Urlaub!$C$5:$C$604,"&gt;="&amp;IO$3)&gt;0,1,0))</f>
        <v>0</v>
      </c>
      <c r="IP5" s="19" t="n">
        <f aca="false">IF($A5="",0,IF(COUNTIFS(Urlaub!$A$5:$A$604,$A5,Urlaub!$B$5:$B$604,"&lt;="&amp;IP$3,Urlaub!$C$5:$C$604,"&gt;="&amp;IP$3)&gt;0,1,0))</f>
        <v>0</v>
      </c>
      <c r="IQ5" s="19" t="n">
        <f aca="false">IF($A5="",0,IF(COUNTIFS(Urlaub!$A$5:$A$604,$A5,Urlaub!$B$5:$B$604,"&lt;="&amp;IQ$3,Urlaub!$C$5:$C$604,"&gt;="&amp;IQ$3)&gt;0,1,0))</f>
        <v>0</v>
      </c>
      <c r="IR5" s="19" t="n">
        <f aca="false">IF($A5="",0,IF(COUNTIFS(Urlaub!$A$5:$A$604,$A5,Urlaub!$B$5:$B$604,"&lt;="&amp;IR$3,Urlaub!$C$5:$C$604,"&gt;="&amp;IR$3)&gt;0,1,0))</f>
        <v>0</v>
      </c>
      <c r="IS5" s="19" t="n">
        <f aca="false">IF($A5="",0,IF(COUNTIFS(Urlaub!$A$5:$A$604,$A5,Urlaub!$B$5:$B$604,"&lt;="&amp;IS$3,Urlaub!$C$5:$C$604,"&gt;="&amp;IS$3)&gt;0,1,0))</f>
        <v>0</v>
      </c>
      <c r="IT5" s="19" t="n">
        <f aca="false">IF($A5="",0,IF(COUNTIFS(Urlaub!$A$5:$A$604,$A5,Urlaub!$B$5:$B$604,"&lt;="&amp;IT$3,Urlaub!$C$5:$C$604,"&gt;="&amp;IT$3)&gt;0,1,0))</f>
        <v>0</v>
      </c>
      <c r="IU5" s="19" t="n">
        <f aca="false">IF($A5="",0,IF(COUNTIFS(Urlaub!$A$5:$A$604,$A5,Urlaub!$B$5:$B$604,"&lt;="&amp;IU$3,Urlaub!$C$5:$C$604,"&gt;="&amp;IU$3)&gt;0,1,0))</f>
        <v>0</v>
      </c>
      <c r="IV5" s="19" t="n">
        <f aca="false">IF($A5="",0,IF(COUNTIFS(Urlaub!$A$5:$A$604,$A5,Urlaub!$B$5:$B$604,"&lt;="&amp;IV$3,Urlaub!$C$5:$C$604,"&gt;="&amp;IV$3)&gt;0,1,0))</f>
        <v>0</v>
      </c>
      <c r="IW5" s="19" t="n">
        <f aca="false">IF($A5="",0,IF(COUNTIFS(Urlaub!$A$5:$A$604,$A5,Urlaub!$B$5:$B$604,"&lt;="&amp;IW$3,Urlaub!$C$5:$C$604,"&gt;="&amp;IW$3)&gt;0,1,0))</f>
        <v>0</v>
      </c>
      <c r="IX5" s="19" t="n">
        <f aca="false">IF($A5="",0,IF(COUNTIFS(Urlaub!$A$5:$A$604,$A5,Urlaub!$B$5:$B$604,"&lt;="&amp;IX$3,Urlaub!$C$5:$C$604,"&gt;="&amp;IX$3)&gt;0,1,0))</f>
        <v>0</v>
      </c>
      <c r="IY5" s="19" t="n">
        <f aca="false">IF($A5="",0,IF(COUNTIFS(Urlaub!$A$5:$A$604,$A5,Urlaub!$B$5:$B$604,"&lt;="&amp;IY$3,Urlaub!$C$5:$C$604,"&gt;="&amp;IY$3)&gt;0,1,0))</f>
        <v>0</v>
      </c>
      <c r="IZ5" s="19" t="n">
        <f aca="false">IF($A5="",0,IF(COUNTIFS(Urlaub!$A$5:$A$604,$A5,Urlaub!$B$5:$B$604,"&lt;="&amp;IZ$3,Urlaub!$C$5:$C$604,"&gt;="&amp;IZ$3)&gt;0,1,0))</f>
        <v>0</v>
      </c>
      <c r="JA5" s="19" t="n">
        <f aca="false">IF($A5="",0,IF(COUNTIFS(Urlaub!$A$5:$A$604,$A5,Urlaub!$B$5:$B$604,"&lt;="&amp;JA$3,Urlaub!$C$5:$C$604,"&gt;="&amp;JA$3)&gt;0,1,0))</f>
        <v>0</v>
      </c>
      <c r="JB5" s="19" t="n">
        <f aca="false">IF($A5="",0,IF(COUNTIFS(Urlaub!$A$5:$A$604,$A5,Urlaub!$B$5:$B$604,"&lt;="&amp;JB$3,Urlaub!$C$5:$C$604,"&gt;="&amp;JB$3)&gt;0,1,0))</f>
        <v>0</v>
      </c>
      <c r="JC5" s="19" t="n">
        <f aca="false">IF($A5="",0,IF(COUNTIFS(Urlaub!$A$5:$A$604,$A5,Urlaub!$B$5:$B$604,"&lt;="&amp;JC$3,Urlaub!$C$5:$C$604,"&gt;="&amp;JC$3)&gt;0,1,0))</f>
        <v>0</v>
      </c>
      <c r="JD5" s="19" t="n">
        <f aca="false">IF($A5="",0,IF(COUNTIFS(Urlaub!$A$5:$A$604,$A5,Urlaub!$B$5:$B$604,"&lt;="&amp;JD$3,Urlaub!$C$5:$C$604,"&gt;="&amp;JD$3)&gt;0,1,0))</f>
        <v>0</v>
      </c>
      <c r="JE5" s="19" t="n">
        <f aca="false">IF($A5="",0,IF(COUNTIFS(Urlaub!$A$5:$A$604,$A5,Urlaub!$B$5:$B$604,"&lt;="&amp;JE$3,Urlaub!$C$5:$C$604,"&gt;="&amp;JE$3)&gt;0,1,0))</f>
        <v>0</v>
      </c>
      <c r="JF5" s="19" t="n">
        <f aca="false">IF($A5="",0,IF(COUNTIFS(Urlaub!$A$5:$A$604,$A5,Urlaub!$B$5:$B$604,"&lt;="&amp;JF$3,Urlaub!$C$5:$C$604,"&gt;="&amp;JF$3)&gt;0,1,0))</f>
        <v>0</v>
      </c>
      <c r="JG5" s="19" t="n">
        <f aca="false">IF($A5="",0,IF(COUNTIFS(Urlaub!$A$5:$A$604,$A5,Urlaub!$B$5:$B$604,"&lt;="&amp;JG$3,Urlaub!$C$5:$C$604,"&gt;="&amp;JG$3)&gt;0,1,0))</f>
        <v>0</v>
      </c>
      <c r="JH5" s="19" t="n">
        <f aca="false">IF($A5="",0,IF(COUNTIFS(Urlaub!$A$5:$A$604,$A5,Urlaub!$B$5:$B$604,"&lt;="&amp;JH$3,Urlaub!$C$5:$C$604,"&gt;="&amp;JH$3)&gt;0,1,0))</f>
        <v>0</v>
      </c>
      <c r="JI5" s="19" t="n">
        <f aca="false">IF($A5="",0,IF(COUNTIFS(Urlaub!$A$5:$A$604,$A5,Urlaub!$B$5:$B$604,"&lt;="&amp;JI$3,Urlaub!$C$5:$C$604,"&gt;="&amp;JI$3)&gt;0,1,0))</f>
        <v>0</v>
      </c>
      <c r="JJ5" s="19" t="n">
        <f aca="false">IF($A5="",0,IF(COUNTIFS(Urlaub!$A$5:$A$604,$A5,Urlaub!$B$5:$B$604,"&lt;="&amp;JJ$3,Urlaub!$C$5:$C$604,"&gt;="&amp;JJ$3)&gt;0,1,0))</f>
        <v>0</v>
      </c>
      <c r="JK5" s="19" t="n">
        <f aca="false">IF($A5="",0,IF(COUNTIFS(Urlaub!$A$5:$A$604,$A5,Urlaub!$B$5:$B$604,"&lt;="&amp;JK$3,Urlaub!$C$5:$C$604,"&gt;="&amp;JK$3)&gt;0,1,0))</f>
        <v>0</v>
      </c>
      <c r="JL5" s="19" t="n">
        <f aca="false">IF($A5="",0,IF(COUNTIFS(Urlaub!$A$5:$A$604,$A5,Urlaub!$B$5:$B$604,"&lt;="&amp;JL$3,Urlaub!$C$5:$C$604,"&gt;="&amp;JL$3)&gt;0,1,0))</f>
        <v>0</v>
      </c>
      <c r="JM5" s="19" t="n">
        <f aca="false">IF($A5="",0,IF(COUNTIFS(Urlaub!$A$5:$A$604,$A5,Urlaub!$B$5:$B$604,"&lt;="&amp;JM$3,Urlaub!$C$5:$C$604,"&gt;="&amp;JM$3)&gt;0,1,0))</f>
        <v>0</v>
      </c>
      <c r="JN5" s="19" t="n">
        <f aca="false">IF($A5="",0,IF(COUNTIFS(Urlaub!$A$5:$A$604,$A5,Urlaub!$B$5:$B$604,"&lt;="&amp;JN$3,Urlaub!$C$5:$C$604,"&gt;="&amp;JN$3)&gt;0,1,0))</f>
        <v>0</v>
      </c>
      <c r="JO5" s="19" t="n">
        <f aca="false">IF($A5="",0,IF(COUNTIFS(Urlaub!$A$5:$A$604,$A5,Urlaub!$B$5:$B$604,"&lt;="&amp;JO$3,Urlaub!$C$5:$C$604,"&gt;="&amp;JO$3)&gt;0,1,0))</f>
        <v>0</v>
      </c>
      <c r="JP5" s="19" t="n">
        <f aca="false">IF($A5="",0,IF(COUNTIFS(Urlaub!$A$5:$A$604,$A5,Urlaub!$B$5:$B$604,"&lt;="&amp;JP$3,Urlaub!$C$5:$C$604,"&gt;="&amp;JP$3)&gt;0,1,0))</f>
        <v>0</v>
      </c>
      <c r="JQ5" s="19" t="n">
        <f aca="false">IF($A5="",0,IF(COUNTIFS(Urlaub!$A$5:$A$604,$A5,Urlaub!$B$5:$B$604,"&lt;="&amp;JQ$3,Urlaub!$C$5:$C$604,"&gt;="&amp;JQ$3)&gt;0,1,0))</f>
        <v>0</v>
      </c>
      <c r="JR5" s="19" t="n">
        <f aca="false">IF($A5="",0,IF(COUNTIFS(Urlaub!$A$5:$A$604,$A5,Urlaub!$B$5:$B$604,"&lt;="&amp;JR$3,Urlaub!$C$5:$C$604,"&gt;="&amp;JR$3)&gt;0,1,0))</f>
        <v>0</v>
      </c>
      <c r="JS5" s="19" t="n">
        <f aca="false">IF($A5="",0,IF(COUNTIFS(Urlaub!$A$5:$A$604,$A5,Urlaub!$B$5:$B$604,"&lt;="&amp;JS$3,Urlaub!$C$5:$C$604,"&gt;="&amp;JS$3)&gt;0,1,0))</f>
        <v>0</v>
      </c>
      <c r="JT5" s="19" t="n">
        <f aca="false">IF($A5="",0,IF(COUNTIFS(Urlaub!$A$5:$A$604,$A5,Urlaub!$B$5:$B$604,"&lt;="&amp;JT$3,Urlaub!$C$5:$C$604,"&gt;="&amp;JT$3)&gt;0,1,0))</f>
        <v>0</v>
      </c>
      <c r="JU5" s="19" t="n">
        <f aca="false">IF($A5="",0,IF(COUNTIFS(Urlaub!$A$5:$A$604,$A5,Urlaub!$B$5:$B$604,"&lt;="&amp;JU$3,Urlaub!$C$5:$C$604,"&gt;="&amp;JU$3)&gt;0,1,0))</f>
        <v>0</v>
      </c>
      <c r="JV5" s="19" t="n">
        <f aca="false">IF($A5="",0,IF(COUNTIFS(Urlaub!$A$5:$A$604,$A5,Urlaub!$B$5:$B$604,"&lt;="&amp;JV$3,Urlaub!$C$5:$C$604,"&gt;="&amp;JV$3)&gt;0,1,0))</f>
        <v>0</v>
      </c>
      <c r="JW5" s="19" t="n">
        <f aca="false">IF($A5="",0,IF(COUNTIFS(Urlaub!$A$5:$A$604,$A5,Urlaub!$B$5:$B$604,"&lt;="&amp;JW$3,Urlaub!$C$5:$C$604,"&gt;="&amp;JW$3)&gt;0,1,0))</f>
        <v>0</v>
      </c>
      <c r="JX5" s="19" t="n">
        <f aca="false">IF($A5="",0,IF(COUNTIFS(Urlaub!$A$5:$A$604,$A5,Urlaub!$B$5:$B$604,"&lt;="&amp;JX$3,Urlaub!$C$5:$C$604,"&gt;="&amp;JX$3)&gt;0,1,0))</f>
        <v>0</v>
      </c>
      <c r="JY5" s="19" t="n">
        <f aca="false">IF($A5="",0,IF(COUNTIFS(Urlaub!$A$5:$A$604,$A5,Urlaub!$B$5:$B$604,"&lt;="&amp;JY$3,Urlaub!$C$5:$C$604,"&gt;="&amp;JY$3)&gt;0,1,0))</f>
        <v>0</v>
      </c>
      <c r="JZ5" s="19" t="n">
        <f aca="false">IF($A5="",0,IF(COUNTIFS(Urlaub!$A$5:$A$604,$A5,Urlaub!$B$5:$B$604,"&lt;="&amp;JZ$3,Urlaub!$C$5:$C$604,"&gt;="&amp;JZ$3)&gt;0,1,0))</f>
        <v>0</v>
      </c>
      <c r="KA5" s="19" t="n">
        <f aca="false">IF($A5="",0,IF(COUNTIFS(Urlaub!$A$5:$A$604,$A5,Urlaub!$B$5:$B$604,"&lt;="&amp;KA$3,Urlaub!$C$5:$C$604,"&gt;="&amp;KA$3)&gt;0,1,0))</f>
        <v>0</v>
      </c>
      <c r="KB5" s="19" t="n">
        <f aca="false">IF($A5="",0,IF(COUNTIFS(Urlaub!$A$5:$A$604,$A5,Urlaub!$B$5:$B$604,"&lt;="&amp;KB$3,Urlaub!$C$5:$C$604,"&gt;="&amp;KB$3)&gt;0,1,0))</f>
        <v>0</v>
      </c>
      <c r="KC5" s="19" t="n">
        <f aca="false">IF($A5="",0,IF(COUNTIFS(Urlaub!$A$5:$A$604,$A5,Urlaub!$B$5:$B$604,"&lt;="&amp;KC$3,Urlaub!$C$5:$C$604,"&gt;="&amp;KC$3)&gt;0,1,0))</f>
        <v>0</v>
      </c>
      <c r="KD5" s="19" t="n">
        <f aca="false">IF($A5="",0,IF(COUNTIFS(Urlaub!$A$5:$A$604,$A5,Urlaub!$B$5:$B$604,"&lt;="&amp;KD$3,Urlaub!$C$5:$C$604,"&gt;="&amp;KD$3)&gt;0,1,0))</f>
        <v>0</v>
      </c>
      <c r="KE5" s="19" t="n">
        <f aca="false">IF($A5="",0,IF(COUNTIFS(Urlaub!$A$5:$A$604,$A5,Urlaub!$B$5:$B$604,"&lt;="&amp;KE$3,Urlaub!$C$5:$C$604,"&gt;="&amp;KE$3)&gt;0,1,0))</f>
        <v>0</v>
      </c>
      <c r="KF5" s="19" t="n">
        <f aca="false">IF($A5="",0,IF(COUNTIFS(Urlaub!$A$5:$A$604,$A5,Urlaub!$B$5:$B$604,"&lt;="&amp;KF$3,Urlaub!$C$5:$C$604,"&gt;="&amp;KF$3)&gt;0,1,0))</f>
        <v>0</v>
      </c>
      <c r="KG5" s="19" t="n">
        <f aca="false">IF($A5="",0,IF(COUNTIFS(Urlaub!$A$5:$A$604,$A5,Urlaub!$B$5:$B$604,"&lt;="&amp;KG$3,Urlaub!$C$5:$C$604,"&gt;="&amp;KG$3)&gt;0,1,0))</f>
        <v>0</v>
      </c>
      <c r="KH5" s="19" t="n">
        <f aca="false">IF($A5="",0,IF(COUNTIFS(Urlaub!$A$5:$A$604,$A5,Urlaub!$B$5:$B$604,"&lt;="&amp;KH$3,Urlaub!$C$5:$C$604,"&gt;="&amp;KH$3)&gt;0,1,0))</f>
        <v>0</v>
      </c>
      <c r="KI5" s="19" t="n">
        <f aca="false">IF($A5="",0,IF(COUNTIFS(Urlaub!$A$5:$A$604,$A5,Urlaub!$B$5:$B$604,"&lt;="&amp;KI$3,Urlaub!$C$5:$C$604,"&gt;="&amp;KI$3)&gt;0,1,0))</f>
        <v>0</v>
      </c>
      <c r="KJ5" s="19" t="n">
        <f aca="false">IF($A5="",0,IF(COUNTIFS(Urlaub!$A$5:$A$604,$A5,Urlaub!$B$5:$B$604,"&lt;="&amp;KJ$3,Urlaub!$C$5:$C$604,"&gt;="&amp;KJ$3)&gt;0,1,0))</f>
        <v>0</v>
      </c>
      <c r="KK5" s="19" t="n">
        <f aca="false">IF($A5="",0,IF(COUNTIFS(Urlaub!$A$5:$A$604,$A5,Urlaub!$B$5:$B$604,"&lt;="&amp;KK$3,Urlaub!$C$5:$C$604,"&gt;="&amp;KK$3)&gt;0,1,0))</f>
        <v>0</v>
      </c>
      <c r="KL5" s="19" t="n">
        <f aca="false">IF($A5="",0,IF(COUNTIFS(Urlaub!$A$5:$A$604,$A5,Urlaub!$B$5:$B$604,"&lt;="&amp;KL$3,Urlaub!$C$5:$C$604,"&gt;="&amp;KL$3)&gt;0,1,0))</f>
        <v>0</v>
      </c>
      <c r="KM5" s="19" t="n">
        <f aca="false">IF($A5="",0,IF(COUNTIFS(Urlaub!$A$5:$A$604,$A5,Urlaub!$B$5:$B$604,"&lt;="&amp;KM$3,Urlaub!$C$5:$C$604,"&gt;="&amp;KM$3)&gt;0,1,0))</f>
        <v>0</v>
      </c>
      <c r="KN5" s="19" t="n">
        <f aca="false">IF($A5="",0,IF(COUNTIFS(Urlaub!$A$5:$A$604,$A5,Urlaub!$B$5:$B$604,"&lt;="&amp;KN$3,Urlaub!$C$5:$C$604,"&gt;="&amp;KN$3)&gt;0,1,0))</f>
        <v>0</v>
      </c>
      <c r="KO5" s="19" t="n">
        <f aca="false">IF($A5="",0,IF(COUNTIFS(Urlaub!$A$5:$A$604,$A5,Urlaub!$B$5:$B$604,"&lt;="&amp;KO$3,Urlaub!$C$5:$C$604,"&gt;="&amp;KO$3)&gt;0,1,0))</f>
        <v>0</v>
      </c>
      <c r="KP5" s="19" t="n">
        <f aca="false">IF($A5="",0,IF(COUNTIFS(Urlaub!$A$5:$A$604,$A5,Urlaub!$B$5:$B$604,"&lt;="&amp;KP$3,Urlaub!$C$5:$C$604,"&gt;="&amp;KP$3)&gt;0,1,0))</f>
        <v>0</v>
      </c>
      <c r="KQ5" s="19" t="n">
        <f aca="false">IF($A5="",0,IF(COUNTIFS(Urlaub!$A$5:$A$604,$A5,Urlaub!$B$5:$B$604,"&lt;="&amp;KQ$3,Urlaub!$C$5:$C$604,"&gt;="&amp;KQ$3)&gt;0,1,0))</f>
        <v>0</v>
      </c>
      <c r="KR5" s="19" t="n">
        <f aca="false">IF($A5="",0,IF(COUNTIFS(Urlaub!$A$5:$A$604,$A5,Urlaub!$B$5:$B$604,"&lt;="&amp;KR$3,Urlaub!$C$5:$C$604,"&gt;="&amp;KR$3)&gt;0,1,0))</f>
        <v>0</v>
      </c>
      <c r="KS5" s="19" t="n">
        <f aca="false">IF($A5="",0,IF(COUNTIFS(Urlaub!$A$5:$A$604,$A5,Urlaub!$B$5:$B$604,"&lt;="&amp;KS$3,Urlaub!$C$5:$C$604,"&gt;="&amp;KS$3)&gt;0,1,0))</f>
        <v>0</v>
      </c>
      <c r="KT5" s="19" t="n">
        <f aca="false">IF($A5="",0,IF(COUNTIFS(Urlaub!$A$5:$A$604,$A5,Urlaub!$B$5:$B$604,"&lt;="&amp;KT$3,Urlaub!$C$5:$C$604,"&gt;="&amp;KT$3)&gt;0,1,0))</f>
        <v>0</v>
      </c>
      <c r="KU5" s="19" t="n">
        <f aca="false">IF($A5="",0,IF(COUNTIFS(Urlaub!$A$5:$A$604,$A5,Urlaub!$B$5:$B$604,"&lt;="&amp;KU$3,Urlaub!$C$5:$C$604,"&gt;="&amp;KU$3)&gt;0,1,0))</f>
        <v>0</v>
      </c>
      <c r="KV5" s="19" t="n">
        <f aca="false">IF($A5="",0,IF(COUNTIFS(Urlaub!$A$5:$A$604,$A5,Urlaub!$B$5:$B$604,"&lt;="&amp;KV$3,Urlaub!$C$5:$C$604,"&gt;="&amp;KV$3)&gt;0,1,0))</f>
        <v>0</v>
      </c>
      <c r="KW5" s="19" t="n">
        <f aca="false">IF($A5="",0,IF(COUNTIFS(Urlaub!$A$5:$A$604,$A5,Urlaub!$B$5:$B$604,"&lt;="&amp;KW$3,Urlaub!$C$5:$C$604,"&gt;="&amp;KW$3)&gt;0,1,0))</f>
        <v>0</v>
      </c>
      <c r="KX5" s="19" t="n">
        <f aca="false">IF($A5="",0,IF(COUNTIFS(Urlaub!$A$5:$A$604,$A5,Urlaub!$B$5:$B$604,"&lt;="&amp;KX$3,Urlaub!$C$5:$C$604,"&gt;="&amp;KX$3)&gt;0,1,0))</f>
        <v>0</v>
      </c>
      <c r="KY5" s="19" t="n">
        <f aca="false">IF($A5="",0,IF(COUNTIFS(Urlaub!$A$5:$A$604,$A5,Urlaub!$B$5:$B$604,"&lt;="&amp;KY$3,Urlaub!$C$5:$C$604,"&gt;="&amp;KY$3)&gt;0,1,0))</f>
        <v>0</v>
      </c>
      <c r="KZ5" s="19" t="n">
        <f aca="false">IF($A5="",0,IF(COUNTIFS(Urlaub!$A$5:$A$604,$A5,Urlaub!$B$5:$B$604,"&lt;="&amp;KZ$3,Urlaub!$C$5:$C$604,"&gt;="&amp;KZ$3)&gt;0,1,0))</f>
        <v>0</v>
      </c>
      <c r="LA5" s="19" t="n">
        <f aca="false">IF($A5="",0,IF(COUNTIFS(Urlaub!$A$5:$A$604,$A5,Urlaub!$B$5:$B$604,"&lt;="&amp;LA$3,Urlaub!$C$5:$C$604,"&gt;="&amp;LA$3)&gt;0,1,0))</f>
        <v>0</v>
      </c>
      <c r="LB5" s="19" t="n">
        <f aca="false">IF($A5="",0,IF(COUNTIFS(Urlaub!$A$5:$A$604,$A5,Urlaub!$B$5:$B$604,"&lt;="&amp;LB$3,Urlaub!$C$5:$C$604,"&gt;="&amp;LB$3)&gt;0,1,0))</f>
        <v>0</v>
      </c>
      <c r="LC5" s="19" t="n">
        <f aca="false">IF($A5="",0,IF(COUNTIFS(Urlaub!$A$5:$A$604,$A5,Urlaub!$B$5:$B$604,"&lt;="&amp;LC$3,Urlaub!$C$5:$C$604,"&gt;="&amp;LC$3)&gt;0,1,0))</f>
        <v>0</v>
      </c>
      <c r="LD5" s="19" t="n">
        <f aca="false">IF($A5="",0,IF(COUNTIFS(Urlaub!$A$5:$A$604,$A5,Urlaub!$B$5:$B$604,"&lt;="&amp;LD$3,Urlaub!$C$5:$C$604,"&gt;="&amp;LD$3)&gt;0,1,0))</f>
        <v>0</v>
      </c>
      <c r="LE5" s="19" t="n">
        <f aca="false">IF($A5="",0,IF(COUNTIFS(Urlaub!$A$5:$A$604,$A5,Urlaub!$B$5:$B$604,"&lt;="&amp;LE$3,Urlaub!$C$5:$C$604,"&gt;="&amp;LE$3)&gt;0,1,0))</f>
        <v>0</v>
      </c>
      <c r="LF5" s="19" t="n">
        <f aca="false">IF($A5="",0,IF(COUNTIFS(Urlaub!$A$5:$A$604,$A5,Urlaub!$B$5:$B$604,"&lt;="&amp;LF$3,Urlaub!$C$5:$C$604,"&gt;="&amp;LF$3)&gt;0,1,0))</f>
        <v>0</v>
      </c>
      <c r="LG5" s="19" t="n">
        <f aca="false">IF($A5="",0,IF(COUNTIFS(Urlaub!$A$5:$A$604,$A5,Urlaub!$B$5:$B$604,"&lt;="&amp;LG$3,Urlaub!$C$5:$C$604,"&gt;="&amp;LG$3)&gt;0,1,0))</f>
        <v>0</v>
      </c>
      <c r="LH5" s="19" t="n">
        <f aca="false">IF($A5="",0,IF(COUNTIFS(Urlaub!$A$5:$A$604,$A5,Urlaub!$B$5:$B$604,"&lt;="&amp;LH$3,Urlaub!$C$5:$C$604,"&gt;="&amp;LH$3)&gt;0,1,0))</f>
        <v>0</v>
      </c>
      <c r="LI5" s="19" t="n">
        <f aca="false">IF($A5="",0,IF(COUNTIFS(Urlaub!$A$5:$A$604,$A5,Urlaub!$B$5:$B$604,"&lt;="&amp;LI$3,Urlaub!$C$5:$C$604,"&gt;="&amp;LI$3)&gt;0,1,0))</f>
        <v>0</v>
      </c>
      <c r="LJ5" s="19" t="n">
        <f aca="false">IF($A5="",0,IF(COUNTIFS(Urlaub!$A$5:$A$604,$A5,Urlaub!$B$5:$B$604,"&lt;="&amp;LJ$3,Urlaub!$C$5:$C$604,"&gt;="&amp;LJ$3)&gt;0,1,0))</f>
        <v>0</v>
      </c>
      <c r="LK5" s="19" t="n">
        <f aca="false">IF($A5="",0,IF(COUNTIFS(Urlaub!$A$5:$A$604,$A5,Urlaub!$B$5:$B$604,"&lt;="&amp;LK$3,Urlaub!$C$5:$C$604,"&gt;="&amp;LK$3)&gt;0,1,0))</f>
        <v>0</v>
      </c>
      <c r="LL5" s="19" t="n">
        <f aca="false">IF($A5="",0,IF(COUNTIFS(Urlaub!$A$5:$A$604,$A5,Urlaub!$B$5:$B$604,"&lt;="&amp;LL$3,Urlaub!$C$5:$C$604,"&gt;="&amp;LL$3)&gt;0,1,0))</f>
        <v>0</v>
      </c>
      <c r="LM5" s="19" t="n">
        <f aca="false">IF($A5="",0,IF(COUNTIFS(Urlaub!$A$5:$A$604,$A5,Urlaub!$B$5:$B$604,"&lt;="&amp;LM$3,Urlaub!$C$5:$C$604,"&gt;="&amp;LM$3)&gt;0,1,0))</f>
        <v>0</v>
      </c>
      <c r="LN5" s="19" t="n">
        <f aca="false">IF($A5="",0,IF(COUNTIFS(Urlaub!$A$5:$A$604,$A5,Urlaub!$B$5:$B$604,"&lt;="&amp;LN$3,Urlaub!$C$5:$C$604,"&gt;="&amp;LN$3)&gt;0,1,0))</f>
        <v>0</v>
      </c>
      <c r="LO5" s="19" t="n">
        <f aca="false">IF($A5="",0,IF(COUNTIFS(Urlaub!$A$5:$A$604,$A5,Urlaub!$B$5:$B$604,"&lt;="&amp;LO$3,Urlaub!$C$5:$C$604,"&gt;="&amp;LO$3)&gt;0,1,0))</f>
        <v>0</v>
      </c>
      <c r="LP5" s="19" t="n">
        <f aca="false">IF($A5="",0,IF(COUNTIFS(Urlaub!$A$5:$A$604,$A5,Urlaub!$B$5:$B$604,"&lt;="&amp;LP$3,Urlaub!$C$5:$C$604,"&gt;="&amp;LP$3)&gt;0,1,0))</f>
        <v>0</v>
      </c>
      <c r="LQ5" s="19" t="n">
        <f aca="false">IF($A5="",0,IF(COUNTIFS(Urlaub!$A$5:$A$604,$A5,Urlaub!$B$5:$B$604,"&lt;="&amp;LQ$3,Urlaub!$C$5:$C$604,"&gt;="&amp;LQ$3)&gt;0,1,0))</f>
        <v>0</v>
      </c>
      <c r="LR5" s="19" t="n">
        <f aca="false">IF($A5="",0,IF(COUNTIFS(Urlaub!$A$5:$A$604,$A5,Urlaub!$B$5:$B$604,"&lt;="&amp;LR$3,Urlaub!$C$5:$C$604,"&gt;="&amp;LR$3)&gt;0,1,0))</f>
        <v>0</v>
      </c>
      <c r="LS5" s="19" t="n">
        <f aca="false">IF($A5="",0,IF(COUNTIFS(Urlaub!$A$5:$A$604,$A5,Urlaub!$B$5:$B$604,"&lt;="&amp;LS$3,Urlaub!$C$5:$C$604,"&gt;="&amp;LS$3)&gt;0,1,0))</f>
        <v>0</v>
      </c>
      <c r="LT5" s="19" t="n">
        <f aca="false">IF($A5="",0,IF(COUNTIFS(Urlaub!$A$5:$A$604,$A5,Urlaub!$B$5:$B$604,"&lt;="&amp;LT$3,Urlaub!$C$5:$C$604,"&gt;="&amp;LT$3)&gt;0,1,0))</f>
        <v>0</v>
      </c>
      <c r="LU5" s="19" t="n">
        <f aca="false">IF($A5="",0,IF(COUNTIFS(Urlaub!$A$5:$A$604,$A5,Urlaub!$B$5:$B$604,"&lt;="&amp;LU$3,Urlaub!$C$5:$C$604,"&gt;="&amp;LU$3)&gt;0,1,0))</f>
        <v>0</v>
      </c>
      <c r="LV5" s="19" t="n">
        <f aca="false">IF($A5="",0,IF(COUNTIFS(Urlaub!$A$5:$A$604,$A5,Urlaub!$B$5:$B$604,"&lt;="&amp;LV$3,Urlaub!$C$5:$C$604,"&gt;="&amp;LV$3)&gt;0,1,0))</f>
        <v>0</v>
      </c>
      <c r="LW5" s="19" t="n">
        <f aca="false">IF($A5="",0,IF(COUNTIFS(Urlaub!$A$5:$A$604,$A5,Urlaub!$B$5:$B$604,"&lt;="&amp;LW$3,Urlaub!$C$5:$C$604,"&gt;="&amp;LW$3)&gt;0,1,0))</f>
        <v>0</v>
      </c>
      <c r="LX5" s="19" t="n">
        <f aca="false">IF($A5="",0,IF(COUNTIFS(Urlaub!$A$5:$A$604,$A5,Urlaub!$B$5:$B$604,"&lt;="&amp;LX$3,Urlaub!$C$5:$C$604,"&gt;="&amp;LX$3)&gt;0,1,0))</f>
        <v>0</v>
      </c>
      <c r="LY5" s="19" t="n">
        <f aca="false">IF($A5="",0,IF(COUNTIFS(Urlaub!$A$5:$A$604,$A5,Urlaub!$B$5:$B$604,"&lt;="&amp;LY$3,Urlaub!$C$5:$C$604,"&gt;="&amp;LY$3)&gt;0,1,0))</f>
        <v>0</v>
      </c>
      <c r="LZ5" s="19" t="n">
        <f aca="false">IF($A5="",0,IF(COUNTIFS(Urlaub!$A$5:$A$604,$A5,Urlaub!$B$5:$B$604,"&lt;="&amp;LZ$3,Urlaub!$C$5:$C$604,"&gt;="&amp;LZ$3)&gt;0,1,0))</f>
        <v>0</v>
      </c>
      <c r="MA5" s="19" t="n">
        <f aca="false">IF($A5="",0,IF(COUNTIFS(Urlaub!$A$5:$A$604,$A5,Urlaub!$B$5:$B$604,"&lt;="&amp;MA$3,Urlaub!$C$5:$C$604,"&gt;="&amp;MA$3)&gt;0,1,0))</f>
        <v>0</v>
      </c>
      <c r="MB5" s="19" t="n">
        <f aca="false">IF($A5="",0,IF(COUNTIFS(Urlaub!$A$5:$A$604,$A5,Urlaub!$B$5:$B$604,"&lt;="&amp;MB$3,Urlaub!$C$5:$C$604,"&gt;="&amp;MB$3)&gt;0,1,0))</f>
        <v>0</v>
      </c>
      <c r="MC5" s="19" t="n">
        <f aca="false">IF($A5="",0,IF(COUNTIFS(Urlaub!$A$5:$A$604,$A5,Urlaub!$B$5:$B$604,"&lt;="&amp;MC$3,Urlaub!$C$5:$C$604,"&gt;="&amp;MC$3)&gt;0,1,0))</f>
        <v>0</v>
      </c>
      <c r="MD5" s="19" t="n">
        <f aca="false">IF($A5="",0,IF(COUNTIFS(Urlaub!$A$5:$A$604,$A5,Urlaub!$B$5:$B$604,"&lt;="&amp;MD$3,Urlaub!$C$5:$C$604,"&gt;="&amp;MD$3)&gt;0,1,0))</f>
        <v>0</v>
      </c>
      <c r="ME5" s="19" t="n">
        <f aca="false">IF($A5="",0,IF(COUNTIFS(Urlaub!$A$5:$A$604,$A5,Urlaub!$B$5:$B$604,"&lt;="&amp;ME$3,Urlaub!$C$5:$C$604,"&gt;="&amp;ME$3)&gt;0,1,0))</f>
        <v>0</v>
      </c>
      <c r="MF5" s="19" t="n">
        <f aca="false">IF($A5="",0,IF(COUNTIFS(Urlaub!$A$5:$A$604,$A5,Urlaub!$B$5:$B$604,"&lt;="&amp;MF$3,Urlaub!$C$5:$C$604,"&gt;="&amp;MF$3)&gt;0,1,0))</f>
        <v>0</v>
      </c>
      <c r="MG5" s="19" t="n">
        <f aca="false">IF($A5="",0,IF(COUNTIFS(Urlaub!$A$5:$A$604,$A5,Urlaub!$B$5:$B$604,"&lt;="&amp;MG$3,Urlaub!$C$5:$C$604,"&gt;="&amp;MG$3)&gt;0,1,0))</f>
        <v>0</v>
      </c>
      <c r="MH5" s="19" t="n">
        <f aca="false">IF($A5="",0,IF(COUNTIFS(Urlaub!$A$5:$A$604,$A5,Urlaub!$B$5:$B$604,"&lt;="&amp;MH$3,Urlaub!$C$5:$C$604,"&gt;="&amp;MH$3)&gt;0,1,0))</f>
        <v>0</v>
      </c>
      <c r="MI5" s="19" t="n">
        <f aca="false">IF($A5="",0,IF(COUNTIFS(Urlaub!$A$5:$A$604,$A5,Urlaub!$B$5:$B$604,"&lt;="&amp;MI$3,Urlaub!$C$5:$C$604,"&gt;="&amp;MI$3)&gt;0,1,0))</f>
        <v>0</v>
      </c>
      <c r="MJ5" s="19" t="n">
        <f aca="false">IF($A5="",0,IF(COUNTIFS(Urlaub!$A$5:$A$604,$A5,Urlaub!$B$5:$B$604,"&lt;="&amp;MJ$3,Urlaub!$C$5:$C$604,"&gt;="&amp;MJ$3)&gt;0,1,0))</f>
        <v>0</v>
      </c>
      <c r="MK5" s="19" t="n">
        <f aca="false">IF($A5="",0,IF(COUNTIFS(Urlaub!$A$5:$A$604,$A5,Urlaub!$B$5:$B$604,"&lt;="&amp;MK$3,Urlaub!$C$5:$C$604,"&gt;="&amp;MK$3)&gt;0,1,0))</f>
        <v>0</v>
      </c>
      <c r="ML5" s="19" t="n">
        <f aca="false">IF($A5="",0,IF(COUNTIFS(Urlaub!$A$5:$A$604,$A5,Urlaub!$B$5:$B$604,"&lt;="&amp;ML$3,Urlaub!$C$5:$C$604,"&gt;="&amp;ML$3)&gt;0,1,0))</f>
        <v>0</v>
      </c>
      <c r="MM5" s="19" t="n">
        <f aca="false">IF($A5="",0,IF(COUNTIFS(Urlaub!$A$5:$A$604,$A5,Urlaub!$B$5:$B$604,"&lt;="&amp;MM$3,Urlaub!$C$5:$C$604,"&gt;="&amp;MM$3)&gt;0,1,0))</f>
        <v>0</v>
      </c>
      <c r="MN5" s="19" t="n">
        <f aca="false">IF($A5="",0,IF(COUNTIFS(Urlaub!$A$5:$A$604,$A5,Urlaub!$B$5:$B$604,"&lt;="&amp;MN$3,Urlaub!$C$5:$C$604,"&gt;="&amp;MN$3)&gt;0,1,0))</f>
        <v>0</v>
      </c>
      <c r="MO5" s="19" t="n">
        <f aca="false">IF($A5="",0,IF(COUNTIFS(Urlaub!$A$5:$A$604,$A5,Urlaub!$B$5:$B$604,"&lt;="&amp;MO$3,Urlaub!$C$5:$C$604,"&gt;="&amp;MO$3)&gt;0,1,0))</f>
        <v>0</v>
      </c>
      <c r="MP5" s="19" t="n">
        <f aca="false">IF($A5="",0,IF(COUNTIFS(Urlaub!$A$5:$A$604,$A5,Urlaub!$B$5:$B$604,"&lt;="&amp;MP$3,Urlaub!$C$5:$C$604,"&gt;="&amp;MP$3)&gt;0,1,0))</f>
        <v>0</v>
      </c>
      <c r="MQ5" s="19" t="n">
        <f aca="false">IF($A5="",0,IF(COUNTIFS(Urlaub!$A$5:$A$604,$A5,Urlaub!$B$5:$B$604,"&lt;="&amp;MQ$3,Urlaub!$C$5:$C$604,"&gt;="&amp;MQ$3)&gt;0,1,0))</f>
        <v>0</v>
      </c>
      <c r="MR5" s="19" t="n">
        <f aca="false">IF($A5="",0,IF(COUNTIFS(Urlaub!$A$5:$A$604,$A5,Urlaub!$B$5:$B$604,"&lt;="&amp;MR$3,Urlaub!$C$5:$C$604,"&gt;="&amp;MR$3)&gt;0,1,0))</f>
        <v>0</v>
      </c>
      <c r="MS5" s="19" t="n">
        <f aca="false">IF($A5="",0,IF(COUNTIFS(Urlaub!$A$5:$A$604,$A5,Urlaub!$B$5:$B$604,"&lt;="&amp;MS$3,Urlaub!$C$5:$C$604,"&gt;="&amp;MS$3)&gt;0,1,0))</f>
        <v>0</v>
      </c>
      <c r="MT5" s="19" t="n">
        <f aca="false">IF($A5="",0,IF(COUNTIFS(Urlaub!$A$5:$A$604,$A5,Urlaub!$B$5:$B$604,"&lt;="&amp;MT$3,Urlaub!$C$5:$C$604,"&gt;="&amp;MT$3)&gt;0,1,0))</f>
        <v>0</v>
      </c>
      <c r="MU5" s="19" t="n">
        <f aca="false">IF($A5="",0,IF(COUNTIFS(Urlaub!$A$5:$A$604,$A5,Urlaub!$B$5:$B$604,"&lt;="&amp;MU$3,Urlaub!$C$5:$C$604,"&gt;="&amp;MU$3)&gt;0,1,0))</f>
        <v>0</v>
      </c>
      <c r="MV5" s="19" t="n">
        <f aca="false">IF($A5="",0,IF(COUNTIFS(Urlaub!$A$5:$A$604,$A5,Urlaub!$B$5:$B$604,"&lt;="&amp;MV$3,Urlaub!$C$5:$C$604,"&gt;="&amp;MV$3)&gt;0,1,0))</f>
        <v>0</v>
      </c>
      <c r="MW5" s="19" t="n">
        <f aca="false">IF($A5="",0,IF(COUNTIFS(Urlaub!$A$5:$A$604,$A5,Urlaub!$B$5:$B$604,"&lt;="&amp;MW$3,Urlaub!$C$5:$C$604,"&gt;="&amp;MW$3)&gt;0,1,0))</f>
        <v>0</v>
      </c>
      <c r="MX5" s="19" t="n">
        <f aca="false">IF($A5="",0,IF(COUNTIFS(Urlaub!$A$5:$A$604,$A5,Urlaub!$B$5:$B$604,"&lt;="&amp;MX$3,Urlaub!$C$5:$C$604,"&gt;="&amp;MX$3)&gt;0,1,0))</f>
        <v>0</v>
      </c>
      <c r="MY5" s="19" t="n">
        <f aca="false">IF($A5="",0,IF(COUNTIFS(Urlaub!$A$5:$A$604,$A5,Urlaub!$B$5:$B$604,"&lt;="&amp;MY$3,Urlaub!$C$5:$C$604,"&gt;="&amp;MY$3)&gt;0,1,0))</f>
        <v>0</v>
      </c>
      <c r="MZ5" s="19" t="n">
        <f aca="false">IF($A5="",0,IF(COUNTIFS(Urlaub!$A$5:$A$604,$A5,Urlaub!$B$5:$B$604,"&lt;="&amp;MZ$3,Urlaub!$C$5:$C$604,"&gt;="&amp;MZ$3)&gt;0,1,0))</f>
        <v>0</v>
      </c>
      <c r="NA5" s="19" t="n">
        <f aca="false">IF($A5="",0,IF(COUNTIFS(Urlaub!$A$5:$A$604,$A5,Urlaub!$B$5:$B$604,"&lt;="&amp;NA$3,Urlaub!$C$5:$C$604,"&gt;="&amp;NA$3)&gt;0,1,0))</f>
        <v>0</v>
      </c>
      <c r="NB5" s="19" t="n">
        <f aca="false">IF($A5="",0,IF(COUNTIFS(Urlaub!$A$5:$A$604,$A5,Urlaub!$B$5:$B$604,"&lt;="&amp;NB$3,Urlaub!$C$5:$C$604,"&gt;="&amp;NB$3)&gt;0,1,0))</f>
        <v>0</v>
      </c>
      <c r="NC5" s="19" t="n">
        <f aca="false">IF($A5="",0,IF(COUNTIFS(Urlaub!$A$5:$A$604,$A5,Urlaub!$B$5:$B$604,"&lt;="&amp;NC$3,Urlaub!$C$5:$C$604,"&gt;="&amp;NC$3)&gt;0,1,0))</f>
        <v>0</v>
      </c>
      <c r="ND5" s="19" t="n">
        <f aca="false">IF($A5="",0,IF(COUNTIFS(Urlaub!$A$5:$A$604,$A5,Urlaub!$B$5:$B$604,"&lt;="&amp;ND$3,Urlaub!$C$5:$C$604,"&gt;="&amp;ND$3)&gt;0,1,0))</f>
        <v>0</v>
      </c>
      <c r="NE5" s="19" t="n">
        <f aca="false">IF($A5="",0,IF(COUNTIFS(Urlaub!$A$5:$A$604,$A5,Urlaub!$B$5:$B$604,"&lt;="&amp;NE$3,Urlaub!$C$5:$C$604,"&gt;="&amp;NE$3)&gt;0,1,0))</f>
        <v>0</v>
      </c>
      <c r="NF5" s="19" t="n">
        <f aca="false">IF($A5="",0,IF(COUNTIFS(Urlaub!$A$5:$A$604,$A5,Urlaub!$B$5:$B$604,"&lt;="&amp;NF$3,Urlaub!$C$5:$C$604,"&gt;="&amp;NF$3)&gt;0,1,0))</f>
        <v>0</v>
      </c>
      <c r="NG5" s="19" t="n">
        <f aca="false">IF($A5="",0,IF(COUNTIFS(Urlaub!$A$5:$A$604,$A5,Urlaub!$B$5:$B$604,"&lt;="&amp;NG$3,Urlaub!$C$5:$C$604,"&gt;="&amp;NG$3)&gt;0,1,0))</f>
        <v>0</v>
      </c>
      <c r="NH5" s="19" t="n">
        <f aca="false">IF($A5="",0,IF(COUNTIFS(Urlaub!$A$5:$A$604,$A5,Urlaub!$B$5:$B$604,"&lt;="&amp;NH$3,Urlaub!$C$5:$C$604,"&gt;="&amp;NH$3)&gt;0,1,0))</f>
        <v>0</v>
      </c>
    </row>
    <row r="6" customFormat="false" ht="15" hidden="false" customHeight="false" outlineLevel="0" collapsed="false">
      <c r="A6" s="5" t="str">
        <f aca="false">IF(Team!A6="","",Team!A6)</f>
        <v>Beispiel Ben</v>
      </c>
      <c r="B6" s="8" t="str">
        <f aca="false">IF(Team!B6="","",Team!B6)</f>
        <v>Ergotherapie</v>
      </c>
      <c r="C6" s="8" t="str">
        <f aca="false">IF(Team!C6="","",Team!C6)</f>
        <v>Station 2A</v>
      </c>
      <c r="D6" s="8" t="str">
        <f aca="false">IF(Team!D6="","",Team!D6)</f>
        <v/>
      </c>
      <c r="E6" s="8" t="str">
        <f aca="false">IF(Team!E6="","",Team!E6)</f>
        <v/>
      </c>
      <c r="F6" s="8" t="str">
        <f aca="false">IF(Team!F6="","",Team!F6)</f>
        <v/>
      </c>
      <c r="G6" s="19" t="n">
        <f aca="false">IF($A6="",0,IF(COUNTIFS(Urlaub!$A$5:$A$604,$A6,Urlaub!$B$5:$B$604,"&lt;="&amp;G$3,Urlaub!$C$5:$C$604,"&gt;="&amp;G$3)&gt;0,1,0))</f>
        <v>0</v>
      </c>
      <c r="H6" s="19" t="n">
        <f aca="false">IF($A6="",0,IF(COUNTIFS(Urlaub!$A$5:$A$604,$A6,Urlaub!$B$5:$B$604,"&lt;="&amp;H$3,Urlaub!$C$5:$C$604,"&gt;="&amp;H$3)&gt;0,1,0))</f>
        <v>0</v>
      </c>
      <c r="I6" s="19" t="n">
        <f aca="false">IF($A6="",0,IF(COUNTIFS(Urlaub!$A$5:$A$604,$A6,Urlaub!$B$5:$B$604,"&lt;="&amp;I$3,Urlaub!$C$5:$C$604,"&gt;="&amp;I$3)&gt;0,1,0))</f>
        <v>0</v>
      </c>
      <c r="J6" s="19" t="n">
        <f aca="false">IF($A6="",0,IF(COUNTIFS(Urlaub!$A$5:$A$604,$A6,Urlaub!$B$5:$B$604,"&lt;="&amp;J$3,Urlaub!$C$5:$C$604,"&gt;="&amp;J$3)&gt;0,1,0))</f>
        <v>0</v>
      </c>
      <c r="K6" s="19" t="n">
        <f aca="false">IF($A6="",0,IF(COUNTIFS(Urlaub!$A$5:$A$604,$A6,Urlaub!$B$5:$B$604,"&lt;="&amp;K$3,Urlaub!$C$5:$C$604,"&gt;="&amp;K$3)&gt;0,1,0))</f>
        <v>0</v>
      </c>
      <c r="L6" s="19" t="n">
        <f aca="false">IF($A6="",0,IF(COUNTIFS(Urlaub!$A$5:$A$604,$A6,Urlaub!$B$5:$B$604,"&lt;="&amp;L$3,Urlaub!$C$5:$C$604,"&gt;="&amp;L$3)&gt;0,1,0))</f>
        <v>0</v>
      </c>
      <c r="M6" s="19" t="n">
        <f aca="false">IF($A6="",0,IF(COUNTIFS(Urlaub!$A$5:$A$604,$A6,Urlaub!$B$5:$B$604,"&lt;="&amp;M$3,Urlaub!$C$5:$C$604,"&gt;="&amp;M$3)&gt;0,1,0))</f>
        <v>0</v>
      </c>
      <c r="N6" s="19" t="n">
        <f aca="false">IF($A6="",0,IF(COUNTIFS(Urlaub!$A$5:$A$604,$A6,Urlaub!$B$5:$B$604,"&lt;="&amp;N$3,Urlaub!$C$5:$C$604,"&gt;="&amp;N$3)&gt;0,1,0))</f>
        <v>0</v>
      </c>
      <c r="O6" s="19" t="n">
        <f aca="false">IF($A6="",0,IF(COUNTIFS(Urlaub!$A$5:$A$604,$A6,Urlaub!$B$5:$B$604,"&lt;="&amp;O$3,Urlaub!$C$5:$C$604,"&gt;="&amp;O$3)&gt;0,1,0))</f>
        <v>0</v>
      </c>
      <c r="P6" s="19" t="n">
        <f aca="false">IF($A6="",0,IF(COUNTIFS(Urlaub!$A$5:$A$604,$A6,Urlaub!$B$5:$B$604,"&lt;="&amp;P$3,Urlaub!$C$5:$C$604,"&gt;="&amp;P$3)&gt;0,1,0))</f>
        <v>0</v>
      </c>
      <c r="Q6" s="19" t="n">
        <f aca="false">IF($A6="",0,IF(COUNTIFS(Urlaub!$A$5:$A$604,$A6,Urlaub!$B$5:$B$604,"&lt;="&amp;Q$3,Urlaub!$C$5:$C$604,"&gt;="&amp;Q$3)&gt;0,1,0))</f>
        <v>0</v>
      </c>
      <c r="R6" s="19" t="n">
        <f aca="false">IF($A6="",0,IF(COUNTIFS(Urlaub!$A$5:$A$604,$A6,Urlaub!$B$5:$B$604,"&lt;="&amp;R$3,Urlaub!$C$5:$C$604,"&gt;="&amp;R$3)&gt;0,1,0))</f>
        <v>0</v>
      </c>
      <c r="S6" s="19" t="n">
        <f aca="false">IF($A6="",0,IF(COUNTIFS(Urlaub!$A$5:$A$604,$A6,Urlaub!$B$5:$B$604,"&lt;="&amp;S$3,Urlaub!$C$5:$C$604,"&gt;="&amp;S$3)&gt;0,1,0))</f>
        <v>0</v>
      </c>
      <c r="T6" s="19" t="n">
        <f aca="false">IF($A6="",0,IF(COUNTIFS(Urlaub!$A$5:$A$604,$A6,Urlaub!$B$5:$B$604,"&lt;="&amp;T$3,Urlaub!$C$5:$C$604,"&gt;="&amp;T$3)&gt;0,1,0))</f>
        <v>0</v>
      </c>
      <c r="U6" s="19" t="n">
        <f aca="false">IF($A6="",0,IF(COUNTIFS(Urlaub!$A$5:$A$604,$A6,Urlaub!$B$5:$B$604,"&lt;="&amp;U$3,Urlaub!$C$5:$C$604,"&gt;="&amp;U$3)&gt;0,1,0))</f>
        <v>0</v>
      </c>
      <c r="V6" s="19" t="n">
        <f aca="false">IF($A6="",0,IF(COUNTIFS(Urlaub!$A$5:$A$604,$A6,Urlaub!$B$5:$B$604,"&lt;="&amp;V$3,Urlaub!$C$5:$C$604,"&gt;="&amp;V$3)&gt;0,1,0))</f>
        <v>0</v>
      </c>
      <c r="W6" s="19" t="n">
        <f aca="false">IF($A6="",0,IF(COUNTIFS(Urlaub!$A$5:$A$604,$A6,Urlaub!$B$5:$B$604,"&lt;="&amp;W$3,Urlaub!$C$5:$C$604,"&gt;="&amp;W$3)&gt;0,1,0))</f>
        <v>0</v>
      </c>
      <c r="X6" s="19" t="n">
        <f aca="false">IF($A6="",0,IF(COUNTIFS(Urlaub!$A$5:$A$604,$A6,Urlaub!$B$5:$B$604,"&lt;="&amp;X$3,Urlaub!$C$5:$C$604,"&gt;="&amp;X$3)&gt;0,1,0))</f>
        <v>0</v>
      </c>
      <c r="Y6" s="19" t="n">
        <f aca="false">IF($A6="",0,IF(COUNTIFS(Urlaub!$A$5:$A$604,$A6,Urlaub!$B$5:$B$604,"&lt;="&amp;Y$3,Urlaub!$C$5:$C$604,"&gt;="&amp;Y$3)&gt;0,1,0))</f>
        <v>0</v>
      </c>
      <c r="Z6" s="19" t="n">
        <f aca="false">IF($A6="",0,IF(COUNTIFS(Urlaub!$A$5:$A$604,$A6,Urlaub!$B$5:$B$604,"&lt;="&amp;Z$3,Urlaub!$C$5:$C$604,"&gt;="&amp;Z$3)&gt;0,1,0))</f>
        <v>0</v>
      </c>
      <c r="AA6" s="19" t="n">
        <f aca="false">IF($A6="",0,IF(COUNTIFS(Urlaub!$A$5:$A$604,$A6,Urlaub!$B$5:$B$604,"&lt;="&amp;AA$3,Urlaub!$C$5:$C$604,"&gt;="&amp;AA$3)&gt;0,1,0))</f>
        <v>0</v>
      </c>
      <c r="AB6" s="19" t="n">
        <f aca="false">IF($A6="",0,IF(COUNTIFS(Urlaub!$A$5:$A$604,$A6,Urlaub!$B$5:$B$604,"&lt;="&amp;AB$3,Urlaub!$C$5:$C$604,"&gt;="&amp;AB$3)&gt;0,1,0))</f>
        <v>0</v>
      </c>
      <c r="AC6" s="19" t="n">
        <f aca="false">IF($A6="",0,IF(COUNTIFS(Urlaub!$A$5:$A$604,$A6,Urlaub!$B$5:$B$604,"&lt;="&amp;AC$3,Urlaub!$C$5:$C$604,"&gt;="&amp;AC$3)&gt;0,1,0))</f>
        <v>0</v>
      </c>
      <c r="AD6" s="19" t="n">
        <f aca="false">IF($A6="",0,IF(COUNTIFS(Urlaub!$A$5:$A$604,$A6,Urlaub!$B$5:$B$604,"&lt;="&amp;AD$3,Urlaub!$C$5:$C$604,"&gt;="&amp;AD$3)&gt;0,1,0))</f>
        <v>0</v>
      </c>
      <c r="AE6" s="19" t="n">
        <f aca="false">IF($A6="",0,IF(COUNTIFS(Urlaub!$A$5:$A$604,$A6,Urlaub!$B$5:$B$604,"&lt;="&amp;AE$3,Urlaub!$C$5:$C$604,"&gt;="&amp;AE$3)&gt;0,1,0))</f>
        <v>0</v>
      </c>
      <c r="AF6" s="19" t="n">
        <f aca="false">IF($A6="",0,IF(COUNTIFS(Urlaub!$A$5:$A$604,$A6,Urlaub!$B$5:$B$604,"&lt;="&amp;AF$3,Urlaub!$C$5:$C$604,"&gt;="&amp;AF$3)&gt;0,1,0))</f>
        <v>0</v>
      </c>
      <c r="AG6" s="19" t="n">
        <f aca="false">IF($A6="",0,IF(COUNTIFS(Urlaub!$A$5:$A$604,$A6,Urlaub!$B$5:$B$604,"&lt;="&amp;AG$3,Urlaub!$C$5:$C$604,"&gt;="&amp;AG$3)&gt;0,1,0))</f>
        <v>0</v>
      </c>
      <c r="AH6" s="19" t="n">
        <f aca="false">IF($A6="",0,IF(COUNTIFS(Urlaub!$A$5:$A$604,$A6,Urlaub!$B$5:$B$604,"&lt;="&amp;AH$3,Urlaub!$C$5:$C$604,"&gt;="&amp;AH$3)&gt;0,1,0))</f>
        <v>0</v>
      </c>
      <c r="AI6" s="19" t="n">
        <f aca="false">IF($A6="",0,IF(COUNTIFS(Urlaub!$A$5:$A$604,$A6,Urlaub!$B$5:$B$604,"&lt;="&amp;AI$3,Urlaub!$C$5:$C$604,"&gt;="&amp;AI$3)&gt;0,1,0))</f>
        <v>0</v>
      </c>
      <c r="AJ6" s="19" t="n">
        <f aca="false">IF($A6="",0,IF(COUNTIFS(Urlaub!$A$5:$A$604,$A6,Urlaub!$B$5:$B$604,"&lt;="&amp;AJ$3,Urlaub!$C$5:$C$604,"&gt;="&amp;AJ$3)&gt;0,1,0))</f>
        <v>0</v>
      </c>
      <c r="AK6" s="19" t="n">
        <f aca="false">IF($A6="",0,IF(COUNTIFS(Urlaub!$A$5:$A$604,$A6,Urlaub!$B$5:$B$604,"&lt;="&amp;AK$3,Urlaub!$C$5:$C$604,"&gt;="&amp;AK$3)&gt;0,1,0))</f>
        <v>0</v>
      </c>
      <c r="AL6" s="19" t="n">
        <f aca="false">IF($A6="",0,IF(COUNTIFS(Urlaub!$A$5:$A$604,$A6,Urlaub!$B$5:$B$604,"&lt;="&amp;AL$3,Urlaub!$C$5:$C$604,"&gt;="&amp;AL$3)&gt;0,1,0))</f>
        <v>0</v>
      </c>
      <c r="AM6" s="19" t="n">
        <f aca="false">IF($A6="",0,IF(COUNTIFS(Urlaub!$A$5:$A$604,$A6,Urlaub!$B$5:$B$604,"&lt;="&amp;AM$3,Urlaub!$C$5:$C$604,"&gt;="&amp;AM$3)&gt;0,1,0))</f>
        <v>0</v>
      </c>
      <c r="AN6" s="19" t="n">
        <f aca="false">IF($A6="",0,IF(COUNTIFS(Urlaub!$A$5:$A$604,$A6,Urlaub!$B$5:$B$604,"&lt;="&amp;AN$3,Urlaub!$C$5:$C$604,"&gt;="&amp;AN$3)&gt;0,1,0))</f>
        <v>0</v>
      </c>
      <c r="AO6" s="19" t="n">
        <f aca="false">IF($A6="",0,IF(COUNTIFS(Urlaub!$A$5:$A$604,$A6,Urlaub!$B$5:$B$604,"&lt;="&amp;AO$3,Urlaub!$C$5:$C$604,"&gt;="&amp;AO$3)&gt;0,1,0))</f>
        <v>0</v>
      </c>
      <c r="AP6" s="19" t="n">
        <f aca="false">IF($A6="",0,IF(COUNTIFS(Urlaub!$A$5:$A$604,$A6,Urlaub!$B$5:$B$604,"&lt;="&amp;AP$3,Urlaub!$C$5:$C$604,"&gt;="&amp;AP$3)&gt;0,1,0))</f>
        <v>0</v>
      </c>
      <c r="AQ6" s="19" t="n">
        <f aca="false">IF($A6="",0,IF(COUNTIFS(Urlaub!$A$5:$A$604,$A6,Urlaub!$B$5:$B$604,"&lt;="&amp;AQ$3,Urlaub!$C$5:$C$604,"&gt;="&amp;AQ$3)&gt;0,1,0))</f>
        <v>0</v>
      </c>
      <c r="AR6" s="19" t="n">
        <f aca="false">IF($A6="",0,IF(COUNTIFS(Urlaub!$A$5:$A$604,$A6,Urlaub!$B$5:$B$604,"&lt;="&amp;AR$3,Urlaub!$C$5:$C$604,"&gt;="&amp;AR$3)&gt;0,1,0))</f>
        <v>0</v>
      </c>
      <c r="AS6" s="19" t="n">
        <f aca="false">IF($A6="",0,IF(COUNTIFS(Urlaub!$A$5:$A$604,$A6,Urlaub!$B$5:$B$604,"&lt;="&amp;AS$3,Urlaub!$C$5:$C$604,"&gt;="&amp;AS$3)&gt;0,1,0))</f>
        <v>0</v>
      </c>
      <c r="AT6" s="19" t="n">
        <f aca="false">IF($A6="",0,IF(COUNTIFS(Urlaub!$A$5:$A$604,$A6,Urlaub!$B$5:$B$604,"&lt;="&amp;AT$3,Urlaub!$C$5:$C$604,"&gt;="&amp;AT$3)&gt;0,1,0))</f>
        <v>0</v>
      </c>
      <c r="AU6" s="19" t="n">
        <f aca="false">IF($A6="",0,IF(COUNTIFS(Urlaub!$A$5:$A$604,$A6,Urlaub!$B$5:$B$604,"&lt;="&amp;AU$3,Urlaub!$C$5:$C$604,"&gt;="&amp;AU$3)&gt;0,1,0))</f>
        <v>0</v>
      </c>
      <c r="AV6" s="19" t="n">
        <f aca="false">IF($A6="",0,IF(COUNTIFS(Urlaub!$A$5:$A$604,$A6,Urlaub!$B$5:$B$604,"&lt;="&amp;AV$3,Urlaub!$C$5:$C$604,"&gt;="&amp;AV$3)&gt;0,1,0))</f>
        <v>0</v>
      </c>
      <c r="AW6" s="19" t="n">
        <f aca="false">IF($A6="",0,IF(COUNTIFS(Urlaub!$A$5:$A$604,$A6,Urlaub!$B$5:$B$604,"&lt;="&amp;AW$3,Urlaub!$C$5:$C$604,"&gt;="&amp;AW$3)&gt;0,1,0))</f>
        <v>0</v>
      </c>
      <c r="AX6" s="19" t="n">
        <f aca="false">IF($A6="",0,IF(COUNTIFS(Urlaub!$A$5:$A$604,$A6,Urlaub!$B$5:$B$604,"&lt;="&amp;AX$3,Urlaub!$C$5:$C$604,"&gt;="&amp;AX$3)&gt;0,1,0))</f>
        <v>0</v>
      </c>
      <c r="AY6" s="19" t="n">
        <f aca="false">IF($A6="",0,IF(COUNTIFS(Urlaub!$A$5:$A$604,$A6,Urlaub!$B$5:$B$604,"&lt;="&amp;AY$3,Urlaub!$C$5:$C$604,"&gt;="&amp;AY$3)&gt;0,1,0))</f>
        <v>0</v>
      </c>
      <c r="AZ6" s="19" t="n">
        <f aca="false">IF($A6="",0,IF(COUNTIFS(Urlaub!$A$5:$A$604,$A6,Urlaub!$B$5:$B$604,"&lt;="&amp;AZ$3,Urlaub!$C$5:$C$604,"&gt;="&amp;AZ$3)&gt;0,1,0))</f>
        <v>0</v>
      </c>
      <c r="BA6" s="19" t="n">
        <f aca="false">IF($A6="",0,IF(COUNTIFS(Urlaub!$A$5:$A$604,$A6,Urlaub!$B$5:$B$604,"&lt;="&amp;BA$3,Urlaub!$C$5:$C$604,"&gt;="&amp;BA$3)&gt;0,1,0))</f>
        <v>0</v>
      </c>
      <c r="BB6" s="19" t="n">
        <f aca="false">IF($A6="",0,IF(COUNTIFS(Urlaub!$A$5:$A$604,$A6,Urlaub!$B$5:$B$604,"&lt;="&amp;BB$3,Urlaub!$C$5:$C$604,"&gt;="&amp;BB$3)&gt;0,1,0))</f>
        <v>0</v>
      </c>
      <c r="BC6" s="19" t="n">
        <f aca="false">IF($A6="",0,IF(COUNTIFS(Urlaub!$A$5:$A$604,$A6,Urlaub!$B$5:$B$604,"&lt;="&amp;BC$3,Urlaub!$C$5:$C$604,"&gt;="&amp;BC$3)&gt;0,1,0))</f>
        <v>0</v>
      </c>
      <c r="BD6" s="19" t="n">
        <f aca="false">IF($A6="",0,IF(COUNTIFS(Urlaub!$A$5:$A$604,$A6,Urlaub!$B$5:$B$604,"&lt;="&amp;BD$3,Urlaub!$C$5:$C$604,"&gt;="&amp;BD$3)&gt;0,1,0))</f>
        <v>0</v>
      </c>
      <c r="BE6" s="19" t="n">
        <f aca="false">IF($A6="",0,IF(COUNTIFS(Urlaub!$A$5:$A$604,$A6,Urlaub!$B$5:$B$604,"&lt;="&amp;BE$3,Urlaub!$C$5:$C$604,"&gt;="&amp;BE$3)&gt;0,1,0))</f>
        <v>0</v>
      </c>
      <c r="BF6" s="19" t="n">
        <f aca="false">IF($A6="",0,IF(COUNTIFS(Urlaub!$A$5:$A$604,$A6,Urlaub!$B$5:$B$604,"&lt;="&amp;BF$3,Urlaub!$C$5:$C$604,"&gt;="&amp;BF$3)&gt;0,1,0))</f>
        <v>0</v>
      </c>
      <c r="BG6" s="19" t="n">
        <f aca="false">IF($A6="",0,IF(COUNTIFS(Urlaub!$A$5:$A$604,$A6,Urlaub!$B$5:$B$604,"&lt;="&amp;BG$3,Urlaub!$C$5:$C$604,"&gt;="&amp;BG$3)&gt;0,1,0))</f>
        <v>0</v>
      </c>
      <c r="BH6" s="19" t="n">
        <f aca="false">IF($A6="",0,IF(COUNTIFS(Urlaub!$A$5:$A$604,$A6,Urlaub!$B$5:$B$604,"&lt;="&amp;BH$3,Urlaub!$C$5:$C$604,"&gt;="&amp;BH$3)&gt;0,1,0))</f>
        <v>0</v>
      </c>
      <c r="BI6" s="19" t="n">
        <f aca="false">IF($A6="",0,IF(COUNTIFS(Urlaub!$A$5:$A$604,$A6,Urlaub!$B$5:$B$604,"&lt;="&amp;BI$3,Urlaub!$C$5:$C$604,"&gt;="&amp;BI$3)&gt;0,1,0))</f>
        <v>0</v>
      </c>
      <c r="BJ6" s="19" t="n">
        <f aca="false">IF($A6="",0,IF(COUNTIFS(Urlaub!$A$5:$A$604,$A6,Urlaub!$B$5:$B$604,"&lt;="&amp;BJ$3,Urlaub!$C$5:$C$604,"&gt;="&amp;BJ$3)&gt;0,1,0))</f>
        <v>0</v>
      </c>
      <c r="BK6" s="19" t="n">
        <f aca="false">IF($A6="",0,IF(COUNTIFS(Urlaub!$A$5:$A$604,$A6,Urlaub!$B$5:$B$604,"&lt;="&amp;BK$3,Urlaub!$C$5:$C$604,"&gt;="&amp;BK$3)&gt;0,1,0))</f>
        <v>0</v>
      </c>
      <c r="BL6" s="19" t="n">
        <f aca="false">IF($A6="",0,IF(COUNTIFS(Urlaub!$A$5:$A$604,$A6,Urlaub!$B$5:$B$604,"&lt;="&amp;BL$3,Urlaub!$C$5:$C$604,"&gt;="&amp;BL$3)&gt;0,1,0))</f>
        <v>0</v>
      </c>
      <c r="BM6" s="19" t="n">
        <f aca="false">IF($A6="",0,IF(COUNTIFS(Urlaub!$A$5:$A$604,$A6,Urlaub!$B$5:$B$604,"&lt;="&amp;BM$3,Urlaub!$C$5:$C$604,"&gt;="&amp;BM$3)&gt;0,1,0))</f>
        <v>0</v>
      </c>
      <c r="BN6" s="19" t="n">
        <f aca="false">IF($A6="",0,IF(COUNTIFS(Urlaub!$A$5:$A$604,$A6,Urlaub!$B$5:$B$604,"&lt;="&amp;BN$3,Urlaub!$C$5:$C$604,"&gt;="&amp;BN$3)&gt;0,1,0))</f>
        <v>0</v>
      </c>
      <c r="BO6" s="19" t="n">
        <f aca="false">IF($A6="",0,IF(COUNTIFS(Urlaub!$A$5:$A$604,$A6,Urlaub!$B$5:$B$604,"&lt;="&amp;BO$3,Urlaub!$C$5:$C$604,"&gt;="&amp;BO$3)&gt;0,1,0))</f>
        <v>0</v>
      </c>
      <c r="BP6" s="19" t="n">
        <f aca="false">IF($A6="",0,IF(COUNTIFS(Urlaub!$A$5:$A$604,$A6,Urlaub!$B$5:$B$604,"&lt;="&amp;BP$3,Urlaub!$C$5:$C$604,"&gt;="&amp;BP$3)&gt;0,1,0))</f>
        <v>0</v>
      </c>
      <c r="BQ6" s="19" t="n">
        <f aca="false">IF($A6="",0,IF(COUNTIFS(Urlaub!$A$5:$A$604,$A6,Urlaub!$B$5:$B$604,"&lt;="&amp;BQ$3,Urlaub!$C$5:$C$604,"&gt;="&amp;BQ$3)&gt;0,1,0))</f>
        <v>0</v>
      </c>
      <c r="BR6" s="19" t="n">
        <f aca="false">IF($A6="",0,IF(COUNTIFS(Urlaub!$A$5:$A$604,$A6,Urlaub!$B$5:$B$604,"&lt;="&amp;BR$3,Urlaub!$C$5:$C$604,"&gt;="&amp;BR$3)&gt;0,1,0))</f>
        <v>0</v>
      </c>
      <c r="BS6" s="19" t="n">
        <f aca="false">IF($A6="",0,IF(COUNTIFS(Urlaub!$A$5:$A$604,$A6,Urlaub!$B$5:$B$604,"&lt;="&amp;BS$3,Urlaub!$C$5:$C$604,"&gt;="&amp;BS$3)&gt;0,1,0))</f>
        <v>0</v>
      </c>
      <c r="BT6" s="19" t="n">
        <f aca="false">IF($A6="",0,IF(COUNTIFS(Urlaub!$A$5:$A$604,$A6,Urlaub!$B$5:$B$604,"&lt;="&amp;BT$3,Urlaub!$C$5:$C$604,"&gt;="&amp;BT$3)&gt;0,1,0))</f>
        <v>0</v>
      </c>
      <c r="BU6" s="19" t="n">
        <f aca="false">IF($A6="",0,IF(COUNTIFS(Urlaub!$A$5:$A$604,$A6,Urlaub!$B$5:$B$604,"&lt;="&amp;BU$3,Urlaub!$C$5:$C$604,"&gt;="&amp;BU$3)&gt;0,1,0))</f>
        <v>0</v>
      </c>
      <c r="BV6" s="19" t="n">
        <f aca="false">IF($A6="",0,IF(COUNTIFS(Urlaub!$A$5:$A$604,$A6,Urlaub!$B$5:$B$604,"&lt;="&amp;BV$3,Urlaub!$C$5:$C$604,"&gt;="&amp;BV$3)&gt;0,1,0))</f>
        <v>0</v>
      </c>
      <c r="BW6" s="19" t="n">
        <f aca="false">IF($A6="",0,IF(COUNTIFS(Urlaub!$A$5:$A$604,$A6,Urlaub!$B$5:$B$604,"&lt;="&amp;BW$3,Urlaub!$C$5:$C$604,"&gt;="&amp;BW$3)&gt;0,1,0))</f>
        <v>0</v>
      </c>
      <c r="BX6" s="19" t="n">
        <f aca="false">IF($A6="",0,IF(COUNTIFS(Urlaub!$A$5:$A$604,$A6,Urlaub!$B$5:$B$604,"&lt;="&amp;BX$3,Urlaub!$C$5:$C$604,"&gt;="&amp;BX$3)&gt;0,1,0))</f>
        <v>0</v>
      </c>
      <c r="BY6" s="19" t="n">
        <f aca="false">IF($A6="",0,IF(COUNTIFS(Urlaub!$A$5:$A$604,$A6,Urlaub!$B$5:$B$604,"&lt;="&amp;BY$3,Urlaub!$C$5:$C$604,"&gt;="&amp;BY$3)&gt;0,1,0))</f>
        <v>0</v>
      </c>
      <c r="BZ6" s="19" t="n">
        <f aca="false">IF($A6="",0,IF(COUNTIFS(Urlaub!$A$5:$A$604,$A6,Urlaub!$B$5:$B$604,"&lt;="&amp;BZ$3,Urlaub!$C$5:$C$604,"&gt;="&amp;BZ$3)&gt;0,1,0))</f>
        <v>0</v>
      </c>
      <c r="CA6" s="19" t="n">
        <f aca="false">IF($A6="",0,IF(COUNTIFS(Urlaub!$A$5:$A$604,$A6,Urlaub!$B$5:$B$604,"&lt;="&amp;CA$3,Urlaub!$C$5:$C$604,"&gt;="&amp;CA$3)&gt;0,1,0))</f>
        <v>0</v>
      </c>
      <c r="CB6" s="19" t="n">
        <f aca="false">IF($A6="",0,IF(COUNTIFS(Urlaub!$A$5:$A$604,$A6,Urlaub!$B$5:$B$604,"&lt;="&amp;CB$3,Urlaub!$C$5:$C$604,"&gt;="&amp;CB$3)&gt;0,1,0))</f>
        <v>0</v>
      </c>
      <c r="CC6" s="19" t="n">
        <f aca="false">IF($A6="",0,IF(COUNTIFS(Urlaub!$A$5:$A$604,$A6,Urlaub!$B$5:$B$604,"&lt;="&amp;CC$3,Urlaub!$C$5:$C$604,"&gt;="&amp;CC$3)&gt;0,1,0))</f>
        <v>0</v>
      </c>
      <c r="CD6" s="19" t="n">
        <f aca="false">IF($A6="",0,IF(COUNTIFS(Urlaub!$A$5:$A$604,$A6,Urlaub!$B$5:$B$604,"&lt;="&amp;CD$3,Urlaub!$C$5:$C$604,"&gt;="&amp;CD$3)&gt;0,1,0))</f>
        <v>0</v>
      </c>
      <c r="CE6" s="19" t="n">
        <f aca="false">IF($A6="",0,IF(COUNTIFS(Urlaub!$A$5:$A$604,$A6,Urlaub!$B$5:$B$604,"&lt;="&amp;CE$3,Urlaub!$C$5:$C$604,"&gt;="&amp;CE$3)&gt;0,1,0))</f>
        <v>0</v>
      </c>
      <c r="CF6" s="19" t="n">
        <f aca="false">IF($A6="",0,IF(COUNTIFS(Urlaub!$A$5:$A$604,$A6,Urlaub!$B$5:$B$604,"&lt;="&amp;CF$3,Urlaub!$C$5:$C$604,"&gt;="&amp;CF$3)&gt;0,1,0))</f>
        <v>0</v>
      </c>
      <c r="CG6" s="19" t="n">
        <f aca="false">IF($A6="",0,IF(COUNTIFS(Urlaub!$A$5:$A$604,$A6,Urlaub!$B$5:$B$604,"&lt;="&amp;CG$3,Urlaub!$C$5:$C$604,"&gt;="&amp;CG$3)&gt;0,1,0))</f>
        <v>0</v>
      </c>
      <c r="CH6" s="19" t="n">
        <f aca="false">IF($A6="",0,IF(COUNTIFS(Urlaub!$A$5:$A$604,$A6,Urlaub!$B$5:$B$604,"&lt;="&amp;CH$3,Urlaub!$C$5:$C$604,"&gt;="&amp;CH$3)&gt;0,1,0))</f>
        <v>0</v>
      </c>
      <c r="CI6" s="19" t="n">
        <f aca="false">IF($A6="",0,IF(COUNTIFS(Urlaub!$A$5:$A$604,$A6,Urlaub!$B$5:$B$604,"&lt;="&amp;CI$3,Urlaub!$C$5:$C$604,"&gt;="&amp;CI$3)&gt;0,1,0))</f>
        <v>0</v>
      </c>
      <c r="CJ6" s="19" t="n">
        <f aca="false">IF($A6="",0,IF(COUNTIFS(Urlaub!$A$5:$A$604,$A6,Urlaub!$B$5:$B$604,"&lt;="&amp;CJ$3,Urlaub!$C$5:$C$604,"&gt;="&amp;CJ$3)&gt;0,1,0))</f>
        <v>0</v>
      </c>
      <c r="CK6" s="19" t="n">
        <f aca="false">IF($A6="",0,IF(COUNTIFS(Urlaub!$A$5:$A$604,$A6,Urlaub!$B$5:$B$604,"&lt;="&amp;CK$3,Urlaub!$C$5:$C$604,"&gt;="&amp;CK$3)&gt;0,1,0))</f>
        <v>0</v>
      </c>
      <c r="CL6" s="19" t="n">
        <f aca="false">IF($A6="",0,IF(COUNTIFS(Urlaub!$A$5:$A$604,$A6,Urlaub!$B$5:$B$604,"&lt;="&amp;CL$3,Urlaub!$C$5:$C$604,"&gt;="&amp;CL$3)&gt;0,1,0))</f>
        <v>0</v>
      </c>
      <c r="CM6" s="19" t="n">
        <f aca="false">IF($A6="",0,IF(COUNTIFS(Urlaub!$A$5:$A$604,$A6,Urlaub!$B$5:$B$604,"&lt;="&amp;CM$3,Urlaub!$C$5:$C$604,"&gt;="&amp;CM$3)&gt;0,1,0))</f>
        <v>0</v>
      </c>
      <c r="CN6" s="19" t="n">
        <f aca="false">IF($A6="",0,IF(COUNTIFS(Urlaub!$A$5:$A$604,$A6,Urlaub!$B$5:$B$604,"&lt;="&amp;CN$3,Urlaub!$C$5:$C$604,"&gt;="&amp;CN$3)&gt;0,1,0))</f>
        <v>0</v>
      </c>
      <c r="CO6" s="19" t="n">
        <f aca="false">IF($A6="",0,IF(COUNTIFS(Urlaub!$A$5:$A$604,$A6,Urlaub!$B$5:$B$604,"&lt;="&amp;CO$3,Urlaub!$C$5:$C$604,"&gt;="&amp;CO$3)&gt;0,1,0))</f>
        <v>0</v>
      </c>
      <c r="CP6" s="19" t="n">
        <f aca="false">IF($A6="",0,IF(COUNTIFS(Urlaub!$A$5:$A$604,$A6,Urlaub!$B$5:$B$604,"&lt;="&amp;CP$3,Urlaub!$C$5:$C$604,"&gt;="&amp;CP$3)&gt;0,1,0))</f>
        <v>0</v>
      </c>
      <c r="CQ6" s="19" t="n">
        <f aca="false">IF($A6="",0,IF(COUNTIFS(Urlaub!$A$5:$A$604,$A6,Urlaub!$B$5:$B$604,"&lt;="&amp;CQ$3,Urlaub!$C$5:$C$604,"&gt;="&amp;CQ$3)&gt;0,1,0))</f>
        <v>0</v>
      </c>
      <c r="CR6" s="19" t="n">
        <f aca="false">IF($A6="",0,IF(COUNTIFS(Urlaub!$A$5:$A$604,$A6,Urlaub!$B$5:$B$604,"&lt;="&amp;CR$3,Urlaub!$C$5:$C$604,"&gt;="&amp;CR$3)&gt;0,1,0))</f>
        <v>0</v>
      </c>
      <c r="CS6" s="19" t="n">
        <f aca="false">IF($A6="",0,IF(COUNTIFS(Urlaub!$A$5:$A$604,$A6,Urlaub!$B$5:$B$604,"&lt;="&amp;CS$3,Urlaub!$C$5:$C$604,"&gt;="&amp;CS$3)&gt;0,1,0))</f>
        <v>0</v>
      </c>
      <c r="CT6" s="19" t="n">
        <f aca="false">IF($A6="",0,IF(COUNTIFS(Urlaub!$A$5:$A$604,$A6,Urlaub!$B$5:$B$604,"&lt;="&amp;CT$3,Urlaub!$C$5:$C$604,"&gt;="&amp;CT$3)&gt;0,1,0))</f>
        <v>0</v>
      </c>
      <c r="CU6" s="19" t="n">
        <f aca="false">IF($A6="",0,IF(COUNTIFS(Urlaub!$A$5:$A$604,$A6,Urlaub!$B$5:$B$604,"&lt;="&amp;CU$3,Urlaub!$C$5:$C$604,"&gt;="&amp;CU$3)&gt;0,1,0))</f>
        <v>0</v>
      </c>
      <c r="CV6" s="19" t="n">
        <f aca="false">IF($A6="",0,IF(COUNTIFS(Urlaub!$A$5:$A$604,$A6,Urlaub!$B$5:$B$604,"&lt;="&amp;CV$3,Urlaub!$C$5:$C$604,"&gt;="&amp;CV$3)&gt;0,1,0))</f>
        <v>0</v>
      </c>
      <c r="CW6" s="19" t="n">
        <f aca="false">IF($A6="",0,IF(COUNTIFS(Urlaub!$A$5:$A$604,$A6,Urlaub!$B$5:$B$604,"&lt;="&amp;CW$3,Urlaub!$C$5:$C$604,"&gt;="&amp;CW$3)&gt;0,1,0))</f>
        <v>0</v>
      </c>
      <c r="CX6" s="19" t="n">
        <f aca="false">IF($A6="",0,IF(COUNTIFS(Urlaub!$A$5:$A$604,$A6,Urlaub!$B$5:$B$604,"&lt;="&amp;CX$3,Urlaub!$C$5:$C$604,"&gt;="&amp;CX$3)&gt;0,1,0))</f>
        <v>0</v>
      </c>
      <c r="CY6" s="19" t="n">
        <f aca="false">IF($A6="",0,IF(COUNTIFS(Urlaub!$A$5:$A$604,$A6,Urlaub!$B$5:$B$604,"&lt;="&amp;CY$3,Urlaub!$C$5:$C$604,"&gt;="&amp;CY$3)&gt;0,1,0))</f>
        <v>0</v>
      </c>
      <c r="CZ6" s="19" t="n">
        <f aca="false">IF($A6="",0,IF(COUNTIFS(Urlaub!$A$5:$A$604,$A6,Urlaub!$B$5:$B$604,"&lt;="&amp;CZ$3,Urlaub!$C$5:$C$604,"&gt;="&amp;CZ$3)&gt;0,1,0))</f>
        <v>0</v>
      </c>
      <c r="DA6" s="19" t="n">
        <f aca="false">IF($A6="",0,IF(COUNTIFS(Urlaub!$A$5:$A$604,$A6,Urlaub!$B$5:$B$604,"&lt;="&amp;DA$3,Urlaub!$C$5:$C$604,"&gt;="&amp;DA$3)&gt;0,1,0))</f>
        <v>0</v>
      </c>
      <c r="DB6" s="19" t="n">
        <f aca="false">IF($A6="",0,IF(COUNTIFS(Urlaub!$A$5:$A$604,$A6,Urlaub!$B$5:$B$604,"&lt;="&amp;DB$3,Urlaub!$C$5:$C$604,"&gt;="&amp;DB$3)&gt;0,1,0))</f>
        <v>0</v>
      </c>
      <c r="DC6" s="19" t="n">
        <f aca="false">IF($A6="",0,IF(COUNTIFS(Urlaub!$A$5:$A$604,$A6,Urlaub!$B$5:$B$604,"&lt;="&amp;DC$3,Urlaub!$C$5:$C$604,"&gt;="&amp;DC$3)&gt;0,1,0))</f>
        <v>0</v>
      </c>
      <c r="DD6" s="19" t="n">
        <f aca="false">IF($A6="",0,IF(COUNTIFS(Urlaub!$A$5:$A$604,$A6,Urlaub!$B$5:$B$604,"&lt;="&amp;DD$3,Urlaub!$C$5:$C$604,"&gt;="&amp;DD$3)&gt;0,1,0))</f>
        <v>0</v>
      </c>
      <c r="DE6" s="19" t="n">
        <f aca="false">IF($A6="",0,IF(COUNTIFS(Urlaub!$A$5:$A$604,$A6,Urlaub!$B$5:$B$604,"&lt;="&amp;DE$3,Urlaub!$C$5:$C$604,"&gt;="&amp;DE$3)&gt;0,1,0))</f>
        <v>0</v>
      </c>
      <c r="DF6" s="19" t="n">
        <f aca="false">IF($A6="",0,IF(COUNTIFS(Urlaub!$A$5:$A$604,$A6,Urlaub!$B$5:$B$604,"&lt;="&amp;DF$3,Urlaub!$C$5:$C$604,"&gt;="&amp;DF$3)&gt;0,1,0))</f>
        <v>0</v>
      </c>
      <c r="DG6" s="19" t="n">
        <f aca="false">IF($A6="",0,IF(COUNTIFS(Urlaub!$A$5:$A$604,$A6,Urlaub!$B$5:$B$604,"&lt;="&amp;DG$3,Urlaub!$C$5:$C$604,"&gt;="&amp;DG$3)&gt;0,1,0))</f>
        <v>0</v>
      </c>
      <c r="DH6" s="19" t="n">
        <f aca="false">IF($A6="",0,IF(COUNTIFS(Urlaub!$A$5:$A$604,$A6,Urlaub!$B$5:$B$604,"&lt;="&amp;DH$3,Urlaub!$C$5:$C$604,"&gt;="&amp;DH$3)&gt;0,1,0))</f>
        <v>0</v>
      </c>
      <c r="DI6" s="19" t="n">
        <f aca="false">IF($A6="",0,IF(COUNTIFS(Urlaub!$A$5:$A$604,$A6,Urlaub!$B$5:$B$604,"&lt;="&amp;DI$3,Urlaub!$C$5:$C$604,"&gt;="&amp;DI$3)&gt;0,1,0))</f>
        <v>0</v>
      </c>
      <c r="DJ6" s="19" t="n">
        <f aca="false">IF($A6="",0,IF(COUNTIFS(Urlaub!$A$5:$A$604,$A6,Urlaub!$B$5:$B$604,"&lt;="&amp;DJ$3,Urlaub!$C$5:$C$604,"&gt;="&amp;DJ$3)&gt;0,1,0))</f>
        <v>0</v>
      </c>
      <c r="DK6" s="19" t="n">
        <f aca="false">IF($A6="",0,IF(COUNTIFS(Urlaub!$A$5:$A$604,$A6,Urlaub!$B$5:$B$604,"&lt;="&amp;DK$3,Urlaub!$C$5:$C$604,"&gt;="&amp;DK$3)&gt;0,1,0))</f>
        <v>0</v>
      </c>
      <c r="DL6" s="19" t="n">
        <f aca="false">IF($A6="",0,IF(COUNTIFS(Urlaub!$A$5:$A$604,$A6,Urlaub!$B$5:$B$604,"&lt;="&amp;DL$3,Urlaub!$C$5:$C$604,"&gt;="&amp;DL$3)&gt;0,1,0))</f>
        <v>0</v>
      </c>
      <c r="DM6" s="19" t="n">
        <f aca="false">IF($A6="",0,IF(COUNTIFS(Urlaub!$A$5:$A$604,$A6,Urlaub!$B$5:$B$604,"&lt;="&amp;DM$3,Urlaub!$C$5:$C$604,"&gt;="&amp;DM$3)&gt;0,1,0))</f>
        <v>0</v>
      </c>
      <c r="DN6" s="19" t="n">
        <f aca="false">IF($A6="",0,IF(COUNTIFS(Urlaub!$A$5:$A$604,$A6,Urlaub!$B$5:$B$604,"&lt;="&amp;DN$3,Urlaub!$C$5:$C$604,"&gt;="&amp;DN$3)&gt;0,1,0))</f>
        <v>0</v>
      </c>
      <c r="DO6" s="19" t="n">
        <f aca="false">IF($A6="",0,IF(COUNTIFS(Urlaub!$A$5:$A$604,$A6,Urlaub!$B$5:$B$604,"&lt;="&amp;DO$3,Urlaub!$C$5:$C$604,"&gt;="&amp;DO$3)&gt;0,1,0))</f>
        <v>0</v>
      </c>
      <c r="DP6" s="19" t="n">
        <f aca="false">IF($A6="",0,IF(COUNTIFS(Urlaub!$A$5:$A$604,$A6,Urlaub!$B$5:$B$604,"&lt;="&amp;DP$3,Urlaub!$C$5:$C$604,"&gt;="&amp;DP$3)&gt;0,1,0))</f>
        <v>0</v>
      </c>
      <c r="DQ6" s="19" t="n">
        <f aca="false">IF($A6="",0,IF(COUNTIFS(Urlaub!$A$5:$A$604,$A6,Urlaub!$B$5:$B$604,"&lt;="&amp;DQ$3,Urlaub!$C$5:$C$604,"&gt;="&amp;DQ$3)&gt;0,1,0))</f>
        <v>0</v>
      </c>
      <c r="DR6" s="19" t="n">
        <f aca="false">IF($A6="",0,IF(COUNTIFS(Urlaub!$A$5:$A$604,$A6,Urlaub!$B$5:$B$604,"&lt;="&amp;DR$3,Urlaub!$C$5:$C$604,"&gt;="&amp;DR$3)&gt;0,1,0))</f>
        <v>0</v>
      </c>
      <c r="DS6" s="19" t="n">
        <f aca="false">IF($A6="",0,IF(COUNTIFS(Urlaub!$A$5:$A$604,$A6,Urlaub!$B$5:$B$604,"&lt;="&amp;DS$3,Urlaub!$C$5:$C$604,"&gt;="&amp;DS$3)&gt;0,1,0))</f>
        <v>0</v>
      </c>
      <c r="DT6" s="19" t="n">
        <f aca="false">IF($A6="",0,IF(COUNTIFS(Urlaub!$A$5:$A$604,$A6,Urlaub!$B$5:$B$604,"&lt;="&amp;DT$3,Urlaub!$C$5:$C$604,"&gt;="&amp;DT$3)&gt;0,1,0))</f>
        <v>0</v>
      </c>
      <c r="DU6" s="19" t="n">
        <f aca="false">IF($A6="",0,IF(COUNTIFS(Urlaub!$A$5:$A$604,$A6,Urlaub!$B$5:$B$604,"&lt;="&amp;DU$3,Urlaub!$C$5:$C$604,"&gt;="&amp;DU$3)&gt;0,1,0))</f>
        <v>0</v>
      </c>
      <c r="DV6" s="19" t="n">
        <f aca="false">IF($A6="",0,IF(COUNTIFS(Urlaub!$A$5:$A$604,$A6,Urlaub!$B$5:$B$604,"&lt;="&amp;DV$3,Urlaub!$C$5:$C$604,"&gt;="&amp;DV$3)&gt;0,1,0))</f>
        <v>0</v>
      </c>
      <c r="DW6" s="19" t="n">
        <f aca="false">IF($A6="",0,IF(COUNTIFS(Urlaub!$A$5:$A$604,$A6,Urlaub!$B$5:$B$604,"&lt;="&amp;DW$3,Urlaub!$C$5:$C$604,"&gt;="&amp;DW$3)&gt;0,1,0))</f>
        <v>0</v>
      </c>
      <c r="DX6" s="19" t="n">
        <f aca="false">IF($A6="",0,IF(COUNTIFS(Urlaub!$A$5:$A$604,$A6,Urlaub!$B$5:$B$604,"&lt;="&amp;DX$3,Urlaub!$C$5:$C$604,"&gt;="&amp;DX$3)&gt;0,1,0))</f>
        <v>0</v>
      </c>
      <c r="DY6" s="19" t="n">
        <f aca="false">IF($A6="",0,IF(COUNTIFS(Urlaub!$A$5:$A$604,$A6,Urlaub!$B$5:$B$604,"&lt;="&amp;DY$3,Urlaub!$C$5:$C$604,"&gt;="&amp;DY$3)&gt;0,1,0))</f>
        <v>0</v>
      </c>
      <c r="DZ6" s="19" t="n">
        <f aca="false">IF($A6="",0,IF(COUNTIFS(Urlaub!$A$5:$A$604,$A6,Urlaub!$B$5:$B$604,"&lt;="&amp;DZ$3,Urlaub!$C$5:$C$604,"&gt;="&amp;DZ$3)&gt;0,1,0))</f>
        <v>0</v>
      </c>
      <c r="EA6" s="19" t="n">
        <f aca="false">IF($A6="",0,IF(COUNTIFS(Urlaub!$A$5:$A$604,$A6,Urlaub!$B$5:$B$604,"&lt;="&amp;EA$3,Urlaub!$C$5:$C$604,"&gt;="&amp;EA$3)&gt;0,1,0))</f>
        <v>0</v>
      </c>
      <c r="EB6" s="19" t="n">
        <f aca="false">IF($A6="",0,IF(COUNTIFS(Urlaub!$A$5:$A$604,$A6,Urlaub!$B$5:$B$604,"&lt;="&amp;EB$3,Urlaub!$C$5:$C$604,"&gt;="&amp;EB$3)&gt;0,1,0))</f>
        <v>0</v>
      </c>
      <c r="EC6" s="19" t="n">
        <f aca="false">IF($A6="",0,IF(COUNTIFS(Urlaub!$A$5:$A$604,$A6,Urlaub!$B$5:$B$604,"&lt;="&amp;EC$3,Urlaub!$C$5:$C$604,"&gt;="&amp;EC$3)&gt;0,1,0))</f>
        <v>0</v>
      </c>
      <c r="ED6" s="19" t="n">
        <f aca="false">IF($A6="",0,IF(COUNTIFS(Urlaub!$A$5:$A$604,$A6,Urlaub!$B$5:$B$604,"&lt;="&amp;ED$3,Urlaub!$C$5:$C$604,"&gt;="&amp;ED$3)&gt;0,1,0))</f>
        <v>0</v>
      </c>
      <c r="EE6" s="19" t="n">
        <f aca="false">IF($A6="",0,IF(COUNTIFS(Urlaub!$A$5:$A$604,$A6,Urlaub!$B$5:$B$604,"&lt;="&amp;EE$3,Urlaub!$C$5:$C$604,"&gt;="&amp;EE$3)&gt;0,1,0))</f>
        <v>0</v>
      </c>
      <c r="EF6" s="19" t="n">
        <f aca="false">IF($A6="",0,IF(COUNTIFS(Urlaub!$A$5:$A$604,$A6,Urlaub!$B$5:$B$604,"&lt;="&amp;EF$3,Urlaub!$C$5:$C$604,"&gt;="&amp;EF$3)&gt;0,1,0))</f>
        <v>0</v>
      </c>
      <c r="EG6" s="19" t="n">
        <f aca="false">IF($A6="",0,IF(COUNTIFS(Urlaub!$A$5:$A$604,$A6,Urlaub!$B$5:$B$604,"&lt;="&amp;EG$3,Urlaub!$C$5:$C$604,"&gt;="&amp;EG$3)&gt;0,1,0))</f>
        <v>0</v>
      </c>
      <c r="EH6" s="19" t="n">
        <f aca="false">IF($A6="",0,IF(COUNTIFS(Urlaub!$A$5:$A$604,$A6,Urlaub!$B$5:$B$604,"&lt;="&amp;EH$3,Urlaub!$C$5:$C$604,"&gt;="&amp;EH$3)&gt;0,1,0))</f>
        <v>0</v>
      </c>
      <c r="EI6" s="19" t="n">
        <f aca="false">IF($A6="",0,IF(COUNTIFS(Urlaub!$A$5:$A$604,$A6,Urlaub!$B$5:$B$604,"&lt;="&amp;EI$3,Urlaub!$C$5:$C$604,"&gt;="&amp;EI$3)&gt;0,1,0))</f>
        <v>0</v>
      </c>
      <c r="EJ6" s="19" t="n">
        <f aca="false">IF($A6="",0,IF(COUNTIFS(Urlaub!$A$5:$A$604,$A6,Urlaub!$B$5:$B$604,"&lt;="&amp;EJ$3,Urlaub!$C$5:$C$604,"&gt;="&amp;EJ$3)&gt;0,1,0))</f>
        <v>0</v>
      </c>
      <c r="EK6" s="19" t="n">
        <f aca="false">IF($A6="",0,IF(COUNTIFS(Urlaub!$A$5:$A$604,$A6,Urlaub!$B$5:$B$604,"&lt;="&amp;EK$3,Urlaub!$C$5:$C$604,"&gt;="&amp;EK$3)&gt;0,1,0))</f>
        <v>0</v>
      </c>
      <c r="EL6" s="19" t="n">
        <f aca="false">IF($A6="",0,IF(COUNTIFS(Urlaub!$A$5:$A$604,$A6,Urlaub!$B$5:$B$604,"&lt;="&amp;EL$3,Urlaub!$C$5:$C$604,"&gt;="&amp;EL$3)&gt;0,1,0))</f>
        <v>0</v>
      </c>
      <c r="EM6" s="19" t="n">
        <f aca="false">IF($A6="",0,IF(COUNTIFS(Urlaub!$A$5:$A$604,$A6,Urlaub!$B$5:$B$604,"&lt;="&amp;EM$3,Urlaub!$C$5:$C$604,"&gt;="&amp;EM$3)&gt;0,1,0))</f>
        <v>0</v>
      </c>
      <c r="EN6" s="19" t="n">
        <f aca="false">IF($A6="",0,IF(COUNTIFS(Urlaub!$A$5:$A$604,$A6,Urlaub!$B$5:$B$604,"&lt;="&amp;EN$3,Urlaub!$C$5:$C$604,"&gt;="&amp;EN$3)&gt;0,1,0))</f>
        <v>0</v>
      </c>
      <c r="EO6" s="19" t="n">
        <f aca="false">IF($A6="",0,IF(COUNTIFS(Urlaub!$A$5:$A$604,$A6,Urlaub!$B$5:$B$604,"&lt;="&amp;EO$3,Urlaub!$C$5:$C$604,"&gt;="&amp;EO$3)&gt;0,1,0))</f>
        <v>0</v>
      </c>
      <c r="EP6" s="19" t="n">
        <f aca="false">IF($A6="",0,IF(COUNTIFS(Urlaub!$A$5:$A$604,$A6,Urlaub!$B$5:$B$604,"&lt;="&amp;EP$3,Urlaub!$C$5:$C$604,"&gt;="&amp;EP$3)&gt;0,1,0))</f>
        <v>0</v>
      </c>
      <c r="EQ6" s="19" t="n">
        <f aca="false">IF($A6="",0,IF(COUNTIFS(Urlaub!$A$5:$A$604,$A6,Urlaub!$B$5:$B$604,"&lt;="&amp;EQ$3,Urlaub!$C$5:$C$604,"&gt;="&amp;EQ$3)&gt;0,1,0))</f>
        <v>0</v>
      </c>
      <c r="ER6" s="19" t="n">
        <f aca="false">IF($A6="",0,IF(COUNTIFS(Urlaub!$A$5:$A$604,$A6,Urlaub!$B$5:$B$604,"&lt;="&amp;ER$3,Urlaub!$C$5:$C$604,"&gt;="&amp;ER$3)&gt;0,1,0))</f>
        <v>0</v>
      </c>
      <c r="ES6" s="19" t="n">
        <f aca="false">IF($A6="",0,IF(COUNTIFS(Urlaub!$A$5:$A$604,$A6,Urlaub!$B$5:$B$604,"&lt;="&amp;ES$3,Urlaub!$C$5:$C$604,"&gt;="&amp;ES$3)&gt;0,1,0))</f>
        <v>0</v>
      </c>
      <c r="ET6" s="19" t="n">
        <f aca="false">IF($A6="",0,IF(COUNTIFS(Urlaub!$A$5:$A$604,$A6,Urlaub!$B$5:$B$604,"&lt;="&amp;ET$3,Urlaub!$C$5:$C$604,"&gt;="&amp;ET$3)&gt;0,1,0))</f>
        <v>0</v>
      </c>
      <c r="EU6" s="19" t="n">
        <f aca="false">IF($A6="",0,IF(COUNTIFS(Urlaub!$A$5:$A$604,$A6,Urlaub!$B$5:$B$604,"&lt;="&amp;EU$3,Urlaub!$C$5:$C$604,"&gt;="&amp;EU$3)&gt;0,1,0))</f>
        <v>0</v>
      </c>
      <c r="EV6" s="19" t="n">
        <f aca="false">IF($A6="",0,IF(COUNTIFS(Urlaub!$A$5:$A$604,$A6,Urlaub!$B$5:$B$604,"&lt;="&amp;EV$3,Urlaub!$C$5:$C$604,"&gt;="&amp;EV$3)&gt;0,1,0))</f>
        <v>0</v>
      </c>
      <c r="EW6" s="19" t="n">
        <f aca="false">IF($A6="",0,IF(COUNTIFS(Urlaub!$A$5:$A$604,$A6,Urlaub!$B$5:$B$604,"&lt;="&amp;EW$3,Urlaub!$C$5:$C$604,"&gt;="&amp;EW$3)&gt;0,1,0))</f>
        <v>0</v>
      </c>
      <c r="EX6" s="19" t="n">
        <f aca="false">IF($A6="",0,IF(COUNTIFS(Urlaub!$A$5:$A$604,$A6,Urlaub!$B$5:$B$604,"&lt;="&amp;EX$3,Urlaub!$C$5:$C$604,"&gt;="&amp;EX$3)&gt;0,1,0))</f>
        <v>0</v>
      </c>
      <c r="EY6" s="19" t="n">
        <f aca="false">IF($A6="",0,IF(COUNTIFS(Urlaub!$A$5:$A$604,$A6,Urlaub!$B$5:$B$604,"&lt;="&amp;EY$3,Urlaub!$C$5:$C$604,"&gt;="&amp;EY$3)&gt;0,1,0))</f>
        <v>0</v>
      </c>
      <c r="EZ6" s="19" t="n">
        <f aca="false">IF($A6="",0,IF(COUNTIFS(Urlaub!$A$5:$A$604,$A6,Urlaub!$B$5:$B$604,"&lt;="&amp;EZ$3,Urlaub!$C$5:$C$604,"&gt;="&amp;EZ$3)&gt;0,1,0))</f>
        <v>0</v>
      </c>
      <c r="FA6" s="19" t="n">
        <f aca="false">IF($A6="",0,IF(COUNTIFS(Urlaub!$A$5:$A$604,$A6,Urlaub!$B$5:$B$604,"&lt;="&amp;FA$3,Urlaub!$C$5:$C$604,"&gt;="&amp;FA$3)&gt;0,1,0))</f>
        <v>0</v>
      </c>
      <c r="FB6" s="19" t="n">
        <f aca="false">IF($A6="",0,IF(COUNTIFS(Urlaub!$A$5:$A$604,$A6,Urlaub!$B$5:$B$604,"&lt;="&amp;FB$3,Urlaub!$C$5:$C$604,"&gt;="&amp;FB$3)&gt;0,1,0))</f>
        <v>0</v>
      </c>
      <c r="FC6" s="19" t="n">
        <f aca="false">IF($A6="",0,IF(COUNTIFS(Urlaub!$A$5:$A$604,$A6,Urlaub!$B$5:$B$604,"&lt;="&amp;FC$3,Urlaub!$C$5:$C$604,"&gt;="&amp;FC$3)&gt;0,1,0))</f>
        <v>0</v>
      </c>
      <c r="FD6" s="19" t="n">
        <f aca="false">IF($A6="",0,IF(COUNTIFS(Urlaub!$A$5:$A$604,$A6,Urlaub!$B$5:$B$604,"&lt;="&amp;FD$3,Urlaub!$C$5:$C$604,"&gt;="&amp;FD$3)&gt;0,1,0))</f>
        <v>0</v>
      </c>
      <c r="FE6" s="19" t="n">
        <f aca="false">IF($A6="",0,IF(COUNTIFS(Urlaub!$A$5:$A$604,$A6,Urlaub!$B$5:$B$604,"&lt;="&amp;FE$3,Urlaub!$C$5:$C$604,"&gt;="&amp;FE$3)&gt;0,1,0))</f>
        <v>0</v>
      </c>
      <c r="FF6" s="19" t="n">
        <f aca="false">IF($A6="",0,IF(COUNTIFS(Urlaub!$A$5:$A$604,$A6,Urlaub!$B$5:$B$604,"&lt;="&amp;FF$3,Urlaub!$C$5:$C$604,"&gt;="&amp;FF$3)&gt;0,1,0))</f>
        <v>0</v>
      </c>
      <c r="FG6" s="19" t="n">
        <f aca="false">IF($A6="",0,IF(COUNTIFS(Urlaub!$A$5:$A$604,$A6,Urlaub!$B$5:$B$604,"&lt;="&amp;FG$3,Urlaub!$C$5:$C$604,"&gt;="&amp;FG$3)&gt;0,1,0))</f>
        <v>0</v>
      </c>
      <c r="FH6" s="19" t="n">
        <f aca="false">IF($A6="",0,IF(COUNTIFS(Urlaub!$A$5:$A$604,$A6,Urlaub!$B$5:$B$604,"&lt;="&amp;FH$3,Urlaub!$C$5:$C$604,"&gt;="&amp;FH$3)&gt;0,1,0))</f>
        <v>0</v>
      </c>
      <c r="FI6" s="19" t="n">
        <f aca="false">IF($A6="",0,IF(COUNTIFS(Urlaub!$A$5:$A$604,$A6,Urlaub!$B$5:$B$604,"&lt;="&amp;FI$3,Urlaub!$C$5:$C$604,"&gt;="&amp;FI$3)&gt;0,1,0))</f>
        <v>0</v>
      </c>
      <c r="FJ6" s="19" t="n">
        <f aca="false">IF($A6="",0,IF(COUNTIFS(Urlaub!$A$5:$A$604,$A6,Urlaub!$B$5:$B$604,"&lt;="&amp;FJ$3,Urlaub!$C$5:$C$604,"&gt;="&amp;FJ$3)&gt;0,1,0))</f>
        <v>0</v>
      </c>
      <c r="FK6" s="19" t="n">
        <f aca="false">IF($A6="",0,IF(COUNTIFS(Urlaub!$A$5:$A$604,$A6,Urlaub!$B$5:$B$604,"&lt;="&amp;FK$3,Urlaub!$C$5:$C$604,"&gt;="&amp;FK$3)&gt;0,1,0))</f>
        <v>0</v>
      </c>
      <c r="FL6" s="19" t="n">
        <f aca="false">IF($A6="",0,IF(COUNTIFS(Urlaub!$A$5:$A$604,$A6,Urlaub!$B$5:$B$604,"&lt;="&amp;FL$3,Urlaub!$C$5:$C$604,"&gt;="&amp;FL$3)&gt;0,1,0))</f>
        <v>0</v>
      </c>
      <c r="FM6" s="19" t="n">
        <f aca="false">IF($A6="",0,IF(COUNTIFS(Urlaub!$A$5:$A$604,$A6,Urlaub!$B$5:$B$604,"&lt;="&amp;FM$3,Urlaub!$C$5:$C$604,"&gt;="&amp;FM$3)&gt;0,1,0))</f>
        <v>0</v>
      </c>
      <c r="FN6" s="19" t="n">
        <f aca="false">IF($A6="",0,IF(COUNTIFS(Urlaub!$A$5:$A$604,$A6,Urlaub!$B$5:$B$604,"&lt;="&amp;FN$3,Urlaub!$C$5:$C$604,"&gt;="&amp;FN$3)&gt;0,1,0))</f>
        <v>0</v>
      </c>
      <c r="FO6" s="19" t="n">
        <f aca="false">IF($A6="",0,IF(COUNTIFS(Urlaub!$A$5:$A$604,$A6,Urlaub!$B$5:$B$604,"&lt;="&amp;FO$3,Urlaub!$C$5:$C$604,"&gt;="&amp;FO$3)&gt;0,1,0))</f>
        <v>0</v>
      </c>
      <c r="FP6" s="19" t="n">
        <f aca="false">IF($A6="",0,IF(COUNTIFS(Urlaub!$A$5:$A$604,$A6,Urlaub!$B$5:$B$604,"&lt;="&amp;FP$3,Urlaub!$C$5:$C$604,"&gt;="&amp;FP$3)&gt;0,1,0))</f>
        <v>0</v>
      </c>
      <c r="FQ6" s="19" t="n">
        <f aca="false">IF($A6="",0,IF(COUNTIFS(Urlaub!$A$5:$A$604,$A6,Urlaub!$B$5:$B$604,"&lt;="&amp;FQ$3,Urlaub!$C$5:$C$604,"&gt;="&amp;FQ$3)&gt;0,1,0))</f>
        <v>0</v>
      </c>
      <c r="FR6" s="19" t="n">
        <f aca="false">IF($A6="",0,IF(COUNTIFS(Urlaub!$A$5:$A$604,$A6,Urlaub!$B$5:$B$604,"&lt;="&amp;FR$3,Urlaub!$C$5:$C$604,"&gt;="&amp;FR$3)&gt;0,1,0))</f>
        <v>0</v>
      </c>
      <c r="FS6" s="19" t="n">
        <f aca="false">IF($A6="",0,IF(COUNTIFS(Urlaub!$A$5:$A$604,$A6,Urlaub!$B$5:$B$604,"&lt;="&amp;FS$3,Urlaub!$C$5:$C$604,"&gt;="&amp;FS$3)&gt;0,1,0))</f>
        <v>0</v>
      </c>
      <c r="FT6" s="19" t="n">
        <f aca="false">IF($A6="",0,IF(COUNTIFS(Urlaub!$A$5:$A$604,$A6,Urlaub!$B$5:$B$604,"&lt;="&amp;FT$3,Urlaub!$C$5:$C$604,"&gt;="&amp;FT$3)&gt;0,1,0))</f>
        <v>0</v>
      </c>
      <c r="FU6" s="19" t="n">
        <f aca="false">IF($A6="",0,IF(COUNTIFS(Urlaub!$A$5:$A$604,$A6,Urlaub!$B$5:$B$604,"&lt;="&amp;FU$3,Urlaub!$C$5:$C$604,"&gt;="&amp;FU$3)&gt;0,1,0))</f>
        <v>0</v>
      </c>
      <c r="FV6" s="19" t="n">
        <f aca="false">IF($A6="",0,IF(COUNTIFS(Urlaub!$A$5:$A$604,$A6,Urlaub!$B$5:$B$604,"&lt;="&amp;FV$3,Urlaub!$C$5:$C$604,"&gt;="&amp;FV$3)&gt;0,1,0))</f>
        <v>0</v>
      </c>
      <c r="FW6" s="19" t="n">
        <f aca="false">IF($A6="",0,IF(COUNTIFS(Urlaub!$A$5:$A$604,$A6,Urlaub!$B$5:$B$604,"&lt;="&amp;FW$3,Urlaub!$C$5:$C$604,"&gt;="&amp;FW$3)&gt;0,1,0))</f>
        <v>0</v>
      </c>
      <c r="FX6" s="19" t="n">
        <f aca="false">IF($A6="",0,IF(COUNTIFS(Urlaub!$A$5:$A$604,$A6,Urlaub!$B$5:$B$604,"&lt;="&amp;FX$3,Urlaub!$C$5:$C$604,"&gt;="&amp;FX$3)&gt;0,1,0))</f>
        <v>0</v>
      </c>
      <c r="FY6" s="19" t="n">
        <f aca="false">IF($A6="",0,IF(COUNTIFS(Urlaub!$A$5:$A$604,$A6,Urlaub!$B$5:$B$604,"&lt;="&amp;FY$3,Urlaub!$C$5:$C$604,"&gt;="&amp;FY$3)&gt;0,1,0))</f>
        <v>0</v>
      </c>
      <c r="FZ6" s="19" t="n">
        <f aca="false">IF($A6="",0,IF(COUNTIFS(Urlaub!$A$5:$A$604,$A6,Urlaub!$B$5:$B$604,"&lt;="&amp;FZ$3,Urlaub!$C$5:$C$604,"&gt;="&amp;FZ$3)&gt;0,1,0))</f>
        <v>0</v>
      </c>
      <c r="GA6" s="19" t="n">
        <f aca="false">IF($A6="",0,IF(COUNTIFS(Urlaub!$A$5:$A$604,$A6,Urlaub!$B$5:$B$604,"&lt;="&amp;GA$3,Urlaub!$C$5:$C$604,"&gt;="&amp;GA$3)&gt;0,1,0))</f>
        <v>0</v>
      </c>
      <c r="GB6" s="19" t="n">
        <f aca="false">IF($A6="",0,IF(COUNTIFS(Urlaub!$A$5:$A$604,$A6,Urlaub!$B$5:$B$604,"&lt;="&amp;GB$3,Urlaub!$C$5:$C$604,"&gt;="&amp;GB$3)&gt;0,1,0))</f>
        <v>0</v>
      </c>
      <c r="GC6" s="19" t="n">
        <f aca="false">IF($A6="",0,IF(COUNTIFS(Urlaub!$A$5:$A$604,$A6,Urlaub!$B$5:$B$604,"&lt;="&amp;GC$3,Urlaub!$C$5:$C$604,"&gt;="&amp;GC$3)&gt;0,1,0))</f>
        <v>0</v>
      </c>
      <c r="GD6" s="19" t="n">
        <f aca="false">IF($A6="",0,IF(COUNTIFS(Urlaub!$A$5:$A$604,$A6,Urlaub!$B$5:$B$604,"&lt;="&amp;GD$3,Urlaub!$C$5:$C$604,"&gt;="&amp;GD$3)&gt;0,1,0))</f>
        <v>0</v>
      </c>
      <c r="GE6" s="19" t="n">
        <f aca="false">IF($A6="",0,IF(COUNTIFS(Urlaub!$A$5:$A$604,$A6,Urlaub!$B$5:$B$604,"&lt;="&amp;GE$3,Urlaub!$C$5:$C$604,"&gt;="&amp;GE$3)&gt;0,1,0))</f>
        <v>0</v>
      </c>
      <c r="GF6" s="19" t="n">
        <f aca="false">IF($A6="",0,IF(COUNTIFS(Urlaub!$A$5:$A$604,$A6,Urlaub!$B$5:$B$604,"&lt;="&amp;GF$3,Urlaub!$C$5:$C$604,"&gt;="&amp;GF$3)&gt;0,1,0))</f>
        <v>0</v>
      </c>
      <c r="GG6" s="19" t="n">
        <f aca="false">IF($A6="",0,IF(COUNTIFS(Urlaub!$A$5:$A$604,$A6,Urlaub!$B$5:$B$604,"&lt;="&amp;GG$3,Urlaub!$C$5:$C$604,"&gt;="&amp;GG$3)&gt;0,1,0))</f>
        <v>0</v>
      </c>
      <c r="GH6" s="19" t="n">
        <f aca="false">IF($A6="",0,IF(COUNTIFS(Urlaub!$A$5:$A$604,$A6,Urlaub!$B$5:$B$604,"&lt;="&amp;GH$3,Urlaub!$C$5:$C$604,"&gt;="&amp;GH$3)&gt;0,1,0))</f>
        <v>0</v>
      </c>
      <c r="GI6" s="19" t="n">
        <f aca="false">IF($A6="",0,IF(COUNTIFS(Urlaub!$A$5:$A$604,$A6,Urlaub!$B$5:$B$604,"&lt;="&amp;GI$3,Urlaub!$C$5:$C$604,"&gt;="&amp;GI$3)&gt;0,1,0))</f>
        <v>0</v>
      </c>
      <c r="GJ6" s="19" t="n">
        <f aca="false">IF($A6="",0,IF(COUNTIFS(Urlaub!$A$5:$A$604,$A6,Urlaub!$B$5:$B$604,"&lt;="&amp;GJ$3,Urlaub!$C$5:$C$604,"&gt;="&amp;GJ$3)&gt;0,1,0))</f>
        <v>0</v>
      </c>
      <c r="GK6" s="19" t="n">
        <f aca="false">IF($A6="",0,IF(COUNTIFS(Urlaub!$A$5:$A$604,$A6,Urlaub!$B$5:$B$604,"&lt;="&amp;GK$3,Urlaub!$C$5:$C$604,"&gt;="&amp;GK$3)&gt;0,1,0))</f>
        <v>0</v>
      </c>
      <c r="GL6" s="19" t="n">
        <f aca="false">IF($A6="",0,IF(COUNTIFS(Urlaub!$A$5:$A$604,$A6,Urlaub!$B$5:$B$604,"&lt;="&amp;GL$3,Urlaub!$C$5:$C$604,"&gt;="&amp;GL$3)&gt;0,1,0))</f>
        <v>0</v>
      </c>
      <c r="GM6" s="19" t="n">
        <f aca="false">IF($A6="",0,IF(COUNTIFS(Urlaub!$A$5:$A$604,$A6,Urlaub!$B$5:$B$604,"&lt;="&amp;GM$3,Urlaub!$C$5:$C$604,"&gt;="&amp;GM$3)&gt;0,1,0))</f>
        <v>0</v>
      </c>
      <c r="GN6" s="19" t="n">
        <f aca="false">IF($A6="",0,IF(COUNTIFS(Urlaub!$A$5:$A$604,$A6,Urlaub!$B$5:$B$604,"&lt;="&amp;GN$3,Urlaub!$C$5:$C$604,"&gt;="&amp;GN$3)&gt;0,1,0))</f>
        <v>0</v>
      </c>
      <c r="GO6" s="19" t="n">
        <f aca="false">IF($A6="",0,IF(COUNTIFS(Urlaub!$A$5:$A$604,$A6,Urlaub!$B$5:$B$604,"&lt;="&amp;GO$3,Urlaub!$C$5:$C$604,"&gt;="&amp;GO$3)&gt;0,1,0))</f>
        <v>0</v>
      </c>
      <c r="GP6" s="19" t="n">
        <f aca="false">IF($A6="",0,IF(COUNTIFS(Urlaub!$A$5:$A$604,$A6,Urlaub!$B$5:$B$604,"&lt;="&amp;GP$3,Urlaub!$C$5:$C$604,"&gt;="&amp;GP$3)&gt;0,1,0))</f>
        <v>0</v>
      </c>
      <c r="GQ6" s="19" t="n">
        <f aca="false">IF($A6="",0,IF(COUNTIFS(Urlaub!$A$5:$A$604,$A6,Urlaub!$B$5:$B$604,"&lt;="&amp;GQ$3,Urlaub!$C$5:$C$604,"&gt;="&amp;GQ$3)&gt;0,1,0))</f>
        <v>0</v>
      </c>
      <c r="GR6" s="19" t="n">
        <f aca="false">IF($A6="",0,IF(COUNTIFS(Urlaub!$A$5:$A$604,$A6,Urlaub!$B$5:$B$604,"&lt;="&amp;GR$3,Urlaub!$C$5:$C$604,"&gt;="&amp;GR$3)&gt;0,1,0))</f>
        <v>0</v>
      </c>
      <c r="GS6" s="19" t="n">
        <f aca="false">IF($A6="",0,IF(COUNTIFS(Urlaub!$A$5:$A$604,$A6,Urlaub!$B$5:$B$604,"&lt;="&amp;GS$3,Urlaub!$C$5:$C$604,"&gt;="&amp;GS$3)&gt;0,1,0))</f>
        <v>0</v>
      </c>
      <c r="GT6" s="19" t="n">
        <f aca="false">IF($A6="",0,IF(COUNTIFS(Urlaub!$A$5:$A$604,$A6,Urlaub!$B$5:$B$604,"&lt;="&amp;GT$3,Urlaub!$C$5:$C$604,"&gt;="&amp;GT$3)&gt;0,1,0))</f>
        <v>0</v>
      </c>
      <c r="GU6" s="19" t="n">
        <f aca="false">IF($A6="",0,IF(COUNTIFS(Urlaub!$A$5:$A$604,$A6,Urlaub!$B$5:$B$604,"&lt;="&amp;GU$3,Urlaub!$C$5:$C$604,"&gt;="&amp;GU$3)&gt;0,1,0))</f>
        <v>0</v>
      </c>
      <c r="GV6" s="19" t="n">
        <f aca="false">IF($A6="",0,IF(COUNTIFS(Urlaub!$A$5:$A$604,$A6,Urlaub!$B$5:$B$604,"&lt;="&amp;GV$3,Urlaub!$C$5:$C$604,"&gt;="&amp;GV$3)&gt;0,1,0))</f>
        <v>0</v>
      </c>
      <c r="GW6" s="19" t="n">
        <f aca="false">IF($A6="",0,IF(COUNTIFS(Urlaub!$A$5:$A$604,$A6,Urlaub!$B$5:$B$604,"&lt;="&amp;GW$3,Urlaub!$C$5:$C$604,"&gt;="&amp;GW$3)&gt;0,1,0))</f>
        <v>0</v>
      </c>
      <c r="GX6" s="19" t="n">
        <f aca="false">IF($A6="",0,IF(COUNTIFS(Urlaub!$A$5:$A$604,$A6,Urlaub!$B$5:$B$604,"&lt;="&amp;GX$3,Urlaub!$C$5:$C$604,"&gt;="&amp;GX$3)&gt;0,1,0))</f>
        <v>0</v>
      </c>
      <c r="GY6" s="19" t="n">
        <f aca="false">IF($A6="",0,IF(COUNTIFS(Urlaub!$A$5:$A$604,$A6,Urlaub!$B$5:$B$604,"&lt;="&amp;GY$3,Urlaub!$C$5:$C$604,"&gt;="&amp;GY$3)&gt;0,1,0))</f>
        <v>0</v>
      </c>
      <c r="GZ6" s="19" t="n">
        <f aca="false">IF($A6="",0,IF(COUNTIFS(Urlaub!$A$5:$A$604,$A6,Urlaub!$B$5:$B$604,"&lt;="&amp;GZ$3,Urlaub!$C$5:$C$604,"&gt;="&amp;GZ$3)&gt;0,1,0))</f>
        <v>0</v>
      </c>
      <c r="HA6" s="19" t="n">
        <f aca="false">IF($A6="",0,IF(COUNTIFS(Urlaub!$A$5:$A$604,$A6,Urlaub!$B$5:$B$604,"&lt;="&amp;HA$3,Urlaub!$C$5:$C$604,"&gt;="&amp;HA$3)&gt;0,1,0))</f>
        <v>0</v>
      </c>
      <c r="HB6" s="19" t="n">
        <f aca="false">IF($A6="",0,IF(COUNTIFS(Urlaub!$A$5:$A$604,$A6,Urlaub!$B$5:$B$604,"&lt;="&amp;HB$3,Urlaub!$C$5:$C$604,"&gt;="&amp;HB$3)&gt;0,1,0))</f>
        <v>0</v>
      </c>
      <c r="HC6" s="19" t="n">
        <f aca="false">IF($A6="",0,IF(COUNTIFS(Urlaub!$A$5:$A$604,$A6,Urlaub!$B$5:$B$604,"&lt;="&amp;HC$3,Urlaub!$C$5:$C$604,"&gt;="&amp;HC$3)&gt;0,1,0))</f>
        <v>0</v>
      </c>
      <c r="HD6" s="19" t="n">
        <f aca="false">IF($A6="",0,IF(COUNTIFS(Urlaub!$A$5:$A$604,$A6,Urlaub!$B$5:$B$604,"&lt;="&amp;HD$3,Urlaub!$C$5:$C$604,"&gt;="&amp;HD$3)&gt;0,1,0))</f>
        <v>0</v>
      </c>
      <c r="HE6" s="19" t="n">
        <f aca="false">IF($A6="",0,IF(COUNTIFS(Urlaub!$A$5:$A$604,$A6,Urlaub!$B$5:$B$604,"&lt;="&amp;HE$3,Urlaub!$C$5:$C$604,"&gt;="&amp;HE$3)&gt;0,1,0))</f>
        <v>1</v>
      </c>
      <c r="HF6" s="19" t="n">
        <f aca="false">IF($A6="",0,IF(COUNTIFS(Urlaub!$A$5:$A$604,$A6,Urlaub!$B$5:$B$604,"&lt;="&amp;HF$3,Urlaub!$C$5:$C$604,"&gt;="&amp;HF$3)&gt;0,1,0))</f>
        <v>1</v>
      </c>
      <c r="HG6" s="19" t="n">
        <f aca="false">IF($A6="",0,IF(COUNTIFS(Urlaub!$A$5:$A$604,$A6,Urlaub!$B$5:$B$604,"&lt;="&amp;HG$3,Urlaub!$C$5:$C$604,"&gt;="&amp;HG$3)&gt;0,1,0))</f>
        <v>1</v>
      </c>
      <c r="HH6" s="19" t="n">
        <f aca="false">IF($A6="",0,IF(COUNTIFS(Urlaub!$A$5:$A$604,$A6,Urlaub!$B$5:$B$604,"&lt;="&amp;HH$3,Urlaub!$C$5:$C$604,"&gt;="&amp;HH$3)&gt;0,1,0))</f>
        <v>1</v>
      </c>
      <c r="HI6" s="19" t="n">
        <f aca="false">IF($A6="",0,IF(COUNTIFS(Urlaub!$A$5:$A$604,$A6,Urlaub!$B$5:$B$604,"&lt;="&amp;HI$3,Urlaub!$C$5:$C$604,"&gt;="&amp;HI$3)&gt;0,1,0))</f>
        <v>1</v>
      </c>
      <c r="HJ6" s="19" t="n">
        <f aca="false">IF($A6="",0,IF(COUNTIFS(Urlaub!$A$5:$A$604,$A6,Urlaub!$B$5:$B$604,"&lt;="&amp;HJ$3,Urlaub!$C$5:$C$604,"&gt;="&amp;HJ$3)&gt;0,1,0))</f>
        <v>1</v>
      </c>
      <c r="HK6" s="19" t="n">
        <f aca="false">IF($A6="",0,IF(COUNTIFS(Urlaub!$A$5:$A$604,$A6,Urlaub!$B$5:$B$604,"&lt;="&amp;HK$3,Urlaub!$C$5:$C$604,"&gt;="&amp;HK$3)&gt;0,1,0))</f>
        <v>1</v>
      </c>
      <c r="HL6" s="19" t="n">
        <f aca="false">IF($A6="",0,IF(COUNTIFS(Urlaub!$A$5:$A$604,$A6,Urlaub!$B$5:$B$604,"&lt;="&amp;HL$3,Urlaub!$C$5:$C$604,"&gt;="&amp;HL$3)&gt;0,1,0))</f>
        <v>1</v>
      </c>
      <c r="HM6" s="19" t="n">
        <f aca="false">IF($A6="",0,IF(COUNTIFS(Urlaub!$A$5:$A$604,$A6,Urlaub!$B$5:$B$604,"&lt;="&amp;HM$3,Urlaub!$C$5:$C$604,"&gt;="&amp;HM$3)&gt;0,1,0))</f>
        <v>1</v>
      </c>
      <c r="HN6" s="19" t="n">
        <f aca="false">IF($A6="",0,IF(COUNTIFS(Urlaub!$A$5:$A$604,$A6,Urlaub!$B$5:$B$604,"&lt;="&amp;HN$3,Urlaub!$C$5:$C$604,"&gt;="&amp;HN$3)&gt;0,1,0))</f>
        <v>1</v>
      </c>
      <c r="HO6" s="19" t="n">
        <f aca="false">IF($A6="",0,IF(COUNTIFS(Urlaub!$A$5:$A$604,$A6,Urlaub!$B$5:$B$604,"&lt;="&amp;HO$3,Urlaub!$C$5:$C$604,"&gt;="&amp;HO$3)&gt;0,1,0))</f>
        <v>1</v>
      </c>
      <c r="HP6" s="19" t="n">
        <f aca="false">IF($A6="",0,IF(COUNTIFS(Urlaub!$A$5:$A$604,$A6,Urlaub!$B$5:$B$604,"&lt;="&amp;HP$3,Urlaub!$C$5:$C$604,"&gt;="&amp;HP$3)&gt;0,1,0))</f>
        <v>1</v>
      </c>
      <c r="HQ6" s="19" t="n">
        <f aca="false">IF($A6="",0,IF(COUNTIFS(Urlaub!$A$5:$A$604,$A6,Urlaub!$B$5:$B$604,"&lt;="&amp;HQ$3,Urlaub!$C$5:$C$604,"&gt;="&amp;HQ$3)&gt;0,1,0))</f>
        <v>1</v>
      </c>
      <c r="HR6" s="19" t="n">
        <f aca="false">IF($A6="",0,IF(COUNTIFS(Urlaub!$A$5:$A$604,$A6,Urlaub!$B$5:$B$604,"&lt;="&amp;HR$3,Urlaub!$C$5:$C$604,"&gt;="&amp;HR$3)&gt;0,1,0))</f>
        <v>1</v>
      </c>
      <c r="HS6" s="19" t="n">
        <f aca="false">IF($A6="",0,IF(COUNTIFS(Urlaub!$A$5:$A$604,$A6,Urlaub!$B$5:$B$604,"&lt;="&amp;HS$3,Urlaub!$C$5:$C$604,"&gt;="&amp;HS$3)&gt;0,1,0))</f>
        <v>1</v>
      </c>
      <c r="HT6" s="19" t="n">
        <f aca="false">IF($A6="",0,IF(COUNTIFS(Urlaub!$A$5:$A$604,$A6,Urlaub!$B$5:$B$604,"&lt;="&amp;HT$3,Urlaub!$C$5:$C$604,"&gt;="&amp;HT$3)&gt;0,1,0))</f>
        <v>1</v>
      </c>
      <c r="HU6" s="19" t="n">
        <f aca="false">IF($A6="",0,IF(COUNTIFS(Urlaub!$A$5:$A$604,$A6,Urlaub!$B$5:$B$604,"&lt;="&amp;HU$3,Urlaub!$C$5:$C$604,"&gt;="&amp;HU$3)&gt;0,1,0))</f>
        <v>1</v>
      </c>
      <c r="HV6" s="19" t="n">
        <f aca="false">IF($A6="",0,IF(COUNTIFS(Urlaub!$A$5:$A$604,$A6,Urlaub!$B$5:$B$604,"&lt;="&amp;HV$3,Urlaub!$C$5:$C$604,"&gt;="&amp;HV$3)&gt;0,1,0))</f>
        <v>1</v>
      </c>
      <c r="HW6" s="19" t="n">
        <f aca="false">IF($A6="",0,IF(COUNTIFS(Urlaub!$A$5:$A$604,$A6,Urlaub!$B$5:$B$604,"&lt;="&amp;HW$3,Urlaub!$C$5:$C$604,"&gt;="&amp;HW$3)&gt;0,1,0))</f>
        <v>1</v>
      </c>
      <c r="HX6" s="19" t="n">
        <f aca="false">IF($A6="",0,IF(COUNTIFS(Urlaub!$A$5:$A$604,$A6,Urlaub!$B$5:$B$604,"&lt;="&amp;HX$3,Urlaub!$C$5:$C$604,"&gt;="&amp;HX$3)&gt;0,1,0))</f>
        <v>0</v>
      </c>
      <c r="HY6" s="19" t="n">
        <f aca="false">IF($A6="",0,IF(COUNTIFS(Urlaub!$A$5:$A$604,$A6,Urlaub!$B$5:$B$604,"&lt;="&amp;HY$3,Urlaub!$C$5:$C$604,"&gt;="&amp;HY$3)&gt;0,1,0))</f>
        <v>0</v>
      </c>
      <c r="HZ6" s="19" t="n">
        <f aca="false">IF($A6="",0,IF(COUNTIFS(Urlaub!$A$5:$A$604,$A6,Urlaub!$B$5:$B$604,"&lt;="&amp;HZ$3,Urlaub!$C$5:$C$604,"&gt;="&amp;HZ$3)&gt;0,1,0))</f>
        <v>0</v>
      </c>
      <c r="IA6" s="19" t="n">
        <f aca="false">IF($A6="",0,IF(COUNTIFS(Urlaub!$A$5:$A$604,$A6,Urlaub!$B$5:$B$604,"&lt;="&amp;IA$3,Urlaub!$C$5:$C$604,"&gt;="&amp;IA$3)&gt;0,1,0))</f>
        <v>0</v>
      </c>
      <c r="IB6" s="19" t="n">
        <f aca="false">IF($A6="",0,IF(COUNTIFS(Urlaub!$A$5:$A$604,$A6,Urlaub!$B$5:$B$604,"&lt;="&amp;IB$3,Urlaub!$C$5:$C$604,"&gt;="&amp;IB$3)&gt;0,1,0))</f>
        <v>0</v>
      </c>
      <c r="IC6" s="19" t="n">
        <f aca="false">IF($A6="",0,IF(COUNTIFS(Urlaub!$A$5:$A$604,$A6,Urlaub!$B$5:$B$604,"&lt;="&amp;IC$3,Urlaub!$C$5:$C$604,"&gt;="&amp;IC$3)&gt;0,1,0))</f>
        <v>0</v>
      </c>
      <c r="ID6" s="19" t="n">
        <f aca="false">IF($A6="",0,IF(COUNTIFS(Urlaub!$A$5:$A$604,$A6,Urlaub!$B$5:$B$604,"&lt;="&amp;ID$3,Urlaub!$C$5:$C$604,"&gt;="&amp;ID$3)&gt;0,1,0))</f>
        <v>0</v>
      </c>
      <c r="IE6" s="19" t="n">
        <f aca="false">IF($A6="",0,IF(COUNTIFS(Urlaub!$A$5:$A$604,$A6,Urlaub!$B$5:$B$604,"&lt;="&amp;IE$3,Urlaub!$C$5:$C$604,"&gt;="&amp;IE$3)&gt;0,1,0))</f>
        <v>0</v>
      </c>
      <c r="IF6" s="19" t="n">
        <f aca="false">IF($A6="",0,IF(COUNTIFS(Urlaub!$A$5:$A$604,$A6,Urlaub!$B$5:$B$604,"&lt;="&amp;IF$3,Urlaub!$C$5:$C$604,"&gt;="&amp;IF$3)&gt;0,1,0))</f>
        <v>0</v>
      </c>
      <c r="IG6" s="19" t="n">
        <f aca="false">IF($A6="",0,IF(COUNTIFS(Urlaub!$A$5:$A$604,$A6,Urlaub!$B$5:$B$604,"&lt;="&amp;IG$3,Urlaub!$C$5:$C$604,"&gt;="&amp;IG$3)&gt;0,1,0))</f>
        <v>0</v>
      </c>
      <c r="IH6" s="19" t="n">
        <f aca="false">IF($A6="",0,IF(COUNTIFS(Urlaub!$A$5:$A$604,$A6,Urlaub!$B$5:$B$604,"&lt;="&amp;IH$3,Urlaub!$C$5:$C$604,"&gt;="&amp;IH$3)&gt;0,1,0))</f>
        <v>0</v>
      </c>
      <c r="II6" s="19" t="n">
        <f aca="false">IF($A6="",0,IF(COUNTIFS(Urlaub!$A$5:$A$604,$A6,Urlaub!$B$5:$B$604,"&lt;="&amp;II$3,Urlaub!$C$5:$C$604,"&gt;="&amp;II$3)&gt;0,1,0))</f>
        <v>0</v>
      </c>
      <c r="IJ6" s="19" t="n">
        <f aca="false">IF($A6="",0,IF(COUNTIFS(Urlaub!$A$5:$A$604,$A6,Urlaub!$B$5:$B$604,"&lt;="&amp;IJ$3,Urlaub!$C$5:$C$604,"&gt;="&amp;IJ$3)&gt;0,1,0))</f>
        <v>0</v>
      </c>
      <c r="IK6" s="19" t="n">
        <f aca="false">IF($A6="",0,IF(COUNTIFS(Urlaub!$A$5:$A$604,$A6,Urlaub!$B$5:$B$604,"&lt;="&amp;IK$3,Urlaub!$C$5:$C$604,"&gt;="&amp;IK$3)&gt;0,1,0))</f>
        <v>0</v>
      </c>
      <c r="IL6" s="19" t="n">
        <f aca="false">IF($A6="",0,IF(COUNTIFS(Urlaub!$A$5:$A$604,$A6,Urlaub!$B$5:$B$604,"&lt;="&amp;IL$3,Urlaub!$C$5:$C$604,"&gt;="&amp;IL$3)&gt;0,1,0))</f>
        <v>0</v>
      </c>
      <c r="IM6" s="19" t="n">
        <f aca="false">IF($A6="",0,IF(COUNTIFS(Urlaub!$A$5:$A$604,$A6,Urlaub!$B$5:$B$604,"&lt;="&amp;IM$3,Urlaub!$C$5:$C$604,"&gt;="&amp;IM$3)&gt;0,1,0))</f>
        <v>0</v>
      </c>
      <c r="IN6" s="19" t="n">
        <f aca="false">IF($A6="",0,IF(COUNTIFS(Urlaub!$A$5:$A$604,$A6,Urlaub!$B$5:$B$604,"&lt;="&amp;IN$3,Urlaub!$C$5:$C$604,"&gt;="&amp;IN$3)&gt;0,1,0))</f>
        <v>0</v>
      </c>
      <c r="IO6" s="19" t="n">
        <f aca="false">IF($A6="",0,IF(COUNTIFS(Urlaub!$A$5:$A$604,$A6,Urlaub!$B$5:$B$604,"&lt;="&amp;IO$3,Urlaub!$C$5:$C$604,"&gt;="&amp;IO$3)&gt;0,1,0))</f>
        <v>0</v>
      </c>
      <c r="IP6" s="19" t="n">
        <f aca="false">IF($A6="",0,IF(COUNTIFS(Urlaub!$A$5:$A$604,$A6,Urlaub!$B$5:$B$604,"&lt;="&amp;IP$3,Urlaub!$C$5:$C$604,"&gt;="&amp;IP$3)&gt;0,1,0))</f>
        <v>0</v>
      </c>
      <c r="IQ6" s="19" t="n">
        <f aca="false">IF($A6="",0,IF(COUNTIFS(Urlaub!$A$5:$A$604,$A6,Urlaub!$B$5:$B$604,"&lt;="&amp;IQ$3,Urlaub!$C$5:$C$604,"&gt;="&amp;IQ$3)&gt;0,1,0))</f>
        <v>0</v>
      </c>
      <c r="IR6" s="19" t="n">
        <f aca="false">IF($A6="",0,IF(COUNTIFS(Urlaub!$A$5:$A$604,$A6,Urlaub!$B$5:$B$604,"&lt;="&amp;IR$3,Urlaub!$C$5:$C$604,"&gt;="&amp;IR$3)&gt;0,1,0))</f>
        <v>0</v>
      </c>
      <c r="IS6" s="19" t="n">
        <f aca="false">IF($A6="",0,IF(COUNTIFS(Urlaub!$A$5:$A$604,$A6,Urlaub!$B$5:$B$604,"&lt;="&amp;IS$3,Urlaub!$C$5:$C$604,"&gt;="&amp;IS$3)&gt;0,1,0))</f>
        <v>0</v>
      </c>
      <c r="IT6" s="19" t="n">
        <f aca="false">IF($A6="",0,IF(COUNTIFS(Urlaub!$A$5:$A$604,$A6,Urlaub!$B$5:$B$604,"&lt;="&amp;IT$3,Urlaub!$C$5:$C$604,"&gt;="&amp;IT$3)&gt;0,1,0))</f>
        <v>0</v>
      </c>
      <c r="IU6" s="19" t="n">
        <f aca="false">IF($A6="",0,IF(COUNTIFS(Urlaub!$A$5:$A$604,$A6,Urlaub!$B$5:$B$604,"&lt;="&amp;IU$3,Urlaub!$C$5:$C$604,"&gt;="&amp;IU$3)&gt;0,1,0))</f>
        <v>0</v>
      </c>
      <c r="IV6" s="19" t="n">
        <f aca="false">IF($A6="",0,IF(COUNTIFS(Urlaub!$A$5:$A$604,$A6,Urlaub!$B$5:$B$604,"&lt;="&amp;IV$3,Urlaub!$C$5:$C$604,"&gt;="&amp;IV$3)&gt;0,1,0))</f>
        <v>0</v>
      </c>
      <c r="IW6" s="19" t="n">
        <f aca="false">IF($A6="",0,IF(COUNTIFS(Urlaub!$A$5:$A$604,$A6,Urlaub!$B$5:$B$604,"&lt;="&amp;IW$3,Urlaub!$C$5:$C$604,"&gt;="&amp;IW$3)&gt;0,1,0))</f>
        <v>0</v>
      </c>
      <c r="IX6" s="19" t="n">
        <f aca="false">IF($A6="",0,IF(COUNTIFS(Urlaub!$A$5:$A$604,$A6,Urlaub!$B$5:$B$604,"&lt;="&amp;IX$3,Urlaub!$C$5:$C$604,"&gt;="&amp;IX$3)&gt;0,1,0))</f>
        <v>0</v>
      </c>
      <c r="IY6" s="19" t="n">
        <f aca="false">IF($A6="",0,IF(COUNTIFS(Urlaub!$A$5:$A$604,$A6,Urlaub!$B$5:$B$604,"&lt;="&amp;IY$3,Urlaub!$C$5:$C$604,"&gt;="&amp;IY$3)&gt;0,1,0))</f>
        <v>0</v>
      </c>
      <c r="IZ6" s="19" t="n">
        <f aca="false">IF($A6="",0,IF(COUNTIFS(Urlaub!$A$5:$A$604,$A6,Urlaub!$B$5:$B$604,"&lt;="&amp;IZ$3,Urlaub!$C$5:$C$604,"&gt;="&amp;IZ$3)&gt;0,1,0))</f>
        <v>0</v>
      </c>
      <c r="JA6" s="19" t="n">
        <f aca="false">IF($A6="",0,IF(COUNTIFS(Urlaub!$A$5:$A$604,$A6,Urlaub!$B$5:$B$604,"&lt;="&amp;JA$3,Urlaub!$C$5:$C$604,"&gt;="&amp;JA$3)&gt;0,1,0))</f>
        <v>0</v>
      </c>
      <c r="JB6" s="19" t="n">
        <f aca="false">IF($A6="",0,IF(COUNTIFS(Urlaub!$A$5:$A$604,$A6,Urlaub!$B$5:$B$604,"&lt;="&amp;JB$3,Urlaub!$C$5:$C$604,"&gt;="&amp;JB$3)&gt;0,1,0))</f>
        <v>0</v>
      </c>
      <c r="JC6" s="19" t="n">
        <f aca="false">IF($A6="",0,IF(COUNTIFS(Urlaub!$A$5:$A$604,$A6,Urlaub!$B$5:$B$604,"&lt;="&amp;JC$3,Urlaub!$C$5:$C$604,"&gt;="&amp;JC$3)&gt;0,1,0))</f>
        <v>0</v>
      </c>
      <c r="JD6" s="19" t="n">
        <f aca="false">IF($A6="",0,IF(COUNTIFS(Urlaub!$A$5:$A$604,$A6,Urlaub!$B$5:$B$604,"&lt;="&amp;JD$3,Urlaub!$C$5:$C$604,"&gt;="&amp;JD$3)&gt;0,1,0))</f>
        <v>0</v>
      </c>
      <c r="JE6" s="19" t="n">
        <f aca="false">IF($A6="",0,IF(COUNTIFS(Urlaub!$A$5:$A$604,$A6,Urlaub!$B$5:$B$604,"&lt;="&amp;JE$3,Urlaub!$C$5:$C$604,"&gt;="&amp;JE$3)&gt;0,1,0))</f>
        <v>0</v>
      </c>
      <c r="JF6" s="19" t="n">
        <f aca="false">IF($A6="",0,IF(COUNTIFS(Urlaub!$A$5:$A$604,$A6,Urlaub!$B$5:$B$604,"&lt;="&amp;JF$3,Urlaub!$C$5:$C$604,"&gt;="&amp;JF$3)&gt;0,1,0))</f>
        <v>0</v>
      </c>
      <c r="JG6" s="19" t="n">
        <f aca="false">IF($A6="",0,IF(COUNTIFS(Urlaub!$A$5:$A$604,$A6,Urlaub!$B$5:$B$604,"&lt;="&amp;JG$3,Urlaub!$C$5:$C$604,"&gt;="&amp;JG$3)&gt;0,1,0))</f>
        <v>0</v>
      </c>
      <c r="JH6" s="19" t="n">
        <f aca="false">IF($A6="",0,IF(COUNTIFS(Urlaub!$A$5:$A$604,$A6,Urlaub!$B$5:$B$604,"&lt;="&amp;JH$3,Urlaub!$C$5:$C$604,"&gt;="&amp;JH$3)&gt;0,1,0))</f>
        <v>0</v>
      </c>
      <c r="JI6" s="19" t="n">
        <f aca="false">IF($A6="",0,IF(COUNTIFS(Urlaub!$A$5:$A$604,$A6,Urlaub!$B$5:$B$604,"&lt;="&amp;JI$3,Urlaub!$C$5:$C$604,"&gt;="&amp;JI$3)&gt;0,1,0))</f>
        <v>0</v>
      </c>
      <c r="JJ6" s="19" t="n">
        <f aca="false">IF($A6="",0,IF(COUNTIFS(Urlaub!$A$5:$A$604,$A6,Urlaub!$B$5:$B$604,"&lt;="&amp;JJ$3,Urlaub!$C$5:$C$604,"&gt;="&amp;JJ$3)&gt;0,1,0))</f>
        <v>0</v>
      </c>
      <c r="JK6" s="19" t="n">
        <f aca="false">IF($A6="",0,IF(COUNTIFS(Urlaub!$A$5:$A$604,$A6,Urlaub!$B$5:$B$604,"&lt;="&amp;JK$3,Urlaub!$C$5:$C$604,"&gt;="&amp;JK$3)&gt;0,1,0))</f>
        <v>0</v>
      </c>
      <c r="JL6" s="19" t="n">
        <f aca="false">IF($A6="",0,IF(COUNTIFS(Urlaub!$A$5:$A$604,$A6,Urlaub!$B$5:$B$604,"&lt;="&amp;JL$3,Urlaub!$C$5:$C$604,"&gt;="&amp;JL$3)&gt;0,1,0))</f>
        <v>0</v>
      </c>
      <c r="JM6" s="19" t="n">
        <f aca="false">IF($A6="",0,IF(COUNTIFS(Urlaub!$A$5:$A$604,$A6,Urlaub!$B$5:$B$604,"&lt;="&amp;JM$3,Urlaub!$C$5:$C$604,"&gt;="&amp;JM$3)&gt;0,1,0))</f>
        <v>0</v>
      </c>
      <c r="JN6" s="19" t="n">
        <f aca="false">IF($A6="",0,IF(COUNTIFS(Urlaub!$A$5:$A$604,$A6,Urlaub!$B$5:$B$604,"&lt;="&amp;JN$3,Urlaub!$C$5:$C$604,"&gt;="&amp;JN$3)&gt;0,1,0))</f>
        <v>0</v>
      </c>
      <c r="JO6" s="19" t="n">
        <f aca="false">IF($A6="",0,IF(COUNTIFS(Urlaub!$A$5:$A$604,$A6,Urlaub!$B$5:$B$604,"&lt;="&amp;JO$3,Urlaub!$C$5:$C$604,"&gt;="&amp;JO$3)&gt;0,1,0))</f>
        <v>0</v>
      </c>
      <c r="JP6" s="19" t="n">
        <f aca="false">IF($A6="",0,IF(COUNTIFS(Urlaub!$A$5:$A$604,$A6,Urlaub!$B$5:$B$604,"&lt;="&amp;JP$3,Urlaub!$C$5:$C$604,"&gt;="&amp;JP$3)&gt;0,1,0))</f>
        <v>0</v>
      </c>
      <c r="JQ6" s="19" t="n">
        <f aca="false">IF($A6="",0,IF(COUNTIFS(Urlaub!$A$5:$A$604,$A6,Urlaub!$B$5:$B$604,"&lt;="&amp;JQ$3,Urlaub!$C$5:$C$604,"&gt;="&amp;JQ$3)&gt;0,1,0))</f>
        <v>0</v>
      </c>
      <c r="JR6" s="19" t="n">
        <f aca="false">IF($A6="",0,IF(COUNTIFS(Urlaub!$A$5:$A$604,$A6,Urlaub!$B$5:$B$604,"&lt;="&amp;JR$3,Urlaub!$C$5:$C$604,"&gt;="&amp;JR$3)&gt;0,1,0))</f>
        <v>0</v>
      </c>
      <c r="JS6" s="19" t="n">
        <f aca="false">IF($A6="",0,IF(COUNTIFS(Urlaub!$A$5:$A$604,$A6,Urlaub!$B$5:$B$604,"&lt;="&amp;JS$3,Urlaub!$C$5:$C$604,"&gt;="&amp;JS$3)&gt;0,1,0))</f>
        <v>0</v>
      </c>
      <c r="JT6" s="19" t="n">
        <f aca="false">IF($A6="",0,IF(COUNTIFS(Urlaub!$A$5:$A$604,$A6,Urlaub!$B$5:$B$604,"&lt;="&amp;JT$3,Urlaub!$C$5:$C$604,"&gt;="&amp;JT$3)&gt;0,1,0))</f>
        <v>0</v>
      </c>
      <c r="JU6" s="19" t="n">
        <f aca="false">IF($A6="",0,IF(COUNTIFS(Urlaub!$A$5:$A$604,$A6,Urlaub!$B$5:$B$604,"&lt;="&amp;JU$3,Urlaub!$C$5:$C$604,"&gt;="&amp;JU$3)&gt;0,1,0))</f>
        <v>0</v>
      </c>
      <c r="JV6" s="19" t="n">
        <f aca="false">IF($A6="",0,IF(COUNTIFS(Urlaub!$A$5:$A$604,$A6,Urlaub!$B$5:$B$604,"&lt;="&amp;JV$3,Urlaub!$C$5:$C$604,"&gt;="&amp;JV$3)&gt;0,1,0))</f>
        <v>0</v>
      </c>
      <c r="JW6" s="19" t="n">
        <f aca="false">IF($A6="",0,IF(COUNTIFS(Urlaub!$A$5:$A$604,$A6,Urlaub!$B$5:$B$604,"&lt;="&amp;JW$3,Urlaub!$C$5:$C$604,"&gt;="&amp;JW$3)&gt;0,1,0))</f>
        <v>0</v>
      </c>
      <c r="JX6" s="19" t="n">
        <f aca="false">IF($A6="",0,IF(COUNTIFS(Urlaub!$A$5:$A$604,$A6,Urlaub!$B$5:$B$604,"&lt;="&amp;JX$3,Urlaub!$C$5:$C$604,"&gt;="&amp;JX$3)&gt;0,1,0))</f>
        <v>0</v>
      </c>
      <c r="JY6" s="19" t="n">
        <f aca="false">IF($A6="",0,IF(COUNTIFS(Urlaub!$A$5:$A$604,$A6,Urlaub!$B$5:$B$604,"&lt;="&amp;JY$3,Urlaub!$C$5:$C$604,"&gt;="&amp;JY$3)&gt;0,1,0))</f>
        <v>0</v>
      </c>
      <c r="JZ6" s="19" t="n">
        <f aca="false">IF($A6="",0,IF(COUNTIFS(Urlaub!$A$5:$A$604,$A6,Urlaub!$B$5:$B$604,"&lt;="&amp;JZ$3,Urlaub!$C$5:$C$604,"&gt;="&amp;JZ$3)&gt;0,1,0))</f>
        <v>0</v>
      </c>
      <c r="KA6" s="19" t="n">
        <f aca="false">IF($A6="",0,IF(COUNTIFS(Urlaub!$A$5:$A$604,$A6,Urlaub!$B$5:$B$604,"&lt;="&amp;KA$3,Urlaub!$C$5:$C$604,"&gt;="&amp;KA$3)&gt;0,1,0))</f>
        <v>0</v>
      </c>
      <c r="KB6" s="19" t="n">
        <f aca="false">IF($A6="",0,IF(COUNTIFS(Urlaub!$A$5:$A$604,$A6,Urlaub!$B$5:$B$604,"&lt;="&amp;KB$3,Urlaub!$C$5:$C$604,"&gt;="&amp;KB$3)&gt;0,1,0))</f>
        <v>0</v>
      </c>
      <c r="KC6" s="19" t="n">
        <f aca="false">IF($A6="",0,IF(COUNTIFS(Urlaub!$A$5:$A$604,$A6,Urlaub!$B$5:$B$604,"&lt;="&amp;KC$3,Urlaub!$C$5:$C$604,"&gt;="&amp;KC$3)&gt;0,1,0))</f>
        <v>0</v>
      </c>
      <c r="KD6" s="19" t="n">
        <f aca="false">IF($A6="",0,IF(COUNTIFS(Urlaub!$A$5:$A$604,$A6,Urlaub!$B$5:$B$604,"&lt;="&amp;KD$3,Urlaub!$C$5:$C$604,"&gt;="&amp;KD$3)&gt;0,1,0))</f>
        <v>0</v>
      </c>
      <c r="KE6" s="19" t="n">
        <f aca="false">IF($A6="",0,IF(COUNTIFS(Urlaub!$A$5:$A$604,$A6,Urlaub!$B$5:$B$604,"&lt;="&amp;KE$3,Urlaub!$C$5:$C$604,"&gt;="&amp;KE$3)&gt;0,1,0))</f>
        <v>0</v>
      </c>
      <c r="KF6" s="19" t="n">
        <f aca="false">IF($A6="",0,IF(COUNTIFS(Urlaub!$A$5:$A$604,$A6,Urlaub!$B$5:$B$604,"&lt;="&amp;KF$3,Urlaub!$C$5:$C$604,"&gt;="&amp;KF$3)&gt;0,1,0))</f>
        <v>0</v>
      </c>
      <c r="KG6" s="19" t="n">
        <f aca="false">IF($A6="",0,IF(COUNTIFS(Urlaub!$A$5:$A$604,$A6,Urlaub!$B$5:$B$604,"&lt;="&amp;KG$3,Urlaub!$C$5:$C$604,"&gt;="&amp;KG$3)&gt;0,1,0))</f>
        <v>0</v>
      </c>
      <c r="KH6" s="19" t="n">
        <f aca="false">IF($A6="",0,IF(COUNTIFS(Urlaub!$A$5:$A$604,$A6,Urlaub!$B$5:$B$604,"&lt;="&amp;KH$3,Urlaub!$C$5:$C$604,"&gt;="&amp;KH$3)&gt;0,1,0))</f>
        <v>0</v>
      </c>
      <c r="KI6" s="19" t="n">
        <f aca="false">IF($A6="",0,IF(COUNTIFS(Urlaub!$A$5:$A$604,$A6,Urlaub!$B$5:$B$604,"&lt;="&amp;KI$3,Urlaub!$C$5:$C$604,"&gt;="&amp;KI$3)&gt;0,1,0))</f>
        <v>0</v>
      </c>
      <c r="KJ6" s="19" t="n">
        <f aca="false">IF($A6="",0,IF(COUNTIFS(Urlaub!$A$5:$A$604,$A6,Urlaub!$B$5:$B$604,"&lt;="&amp;KJ$3,Urlaub!$C$5:$C$604,"&gt;="&amp;KJ$3)&gt;0,1,0))</f>
        <v>0</v>
      </c>
      <c r="KK6" s="19" t="n">
        <f aca="false">IF($A6="",0,IF(COUNTIFS(Urlaub!$A$5:$A$604,$A6,Urlaub!$B$5:$B$604,"&lt;="&amp;KK$3,Urlaub!$C$5:$C$604,"&gt;="&amp;KK$3)&gt;0,1,0))</f>
        <v>0</v>
      </c>
      <c r="KL6" s="19" t="n">
        <f aca="false">IF($A6="",0,IF(COUNTIFS(Urlaub!$A$5:$A$604,$A6,Urlaub!$B$5:$B$604,"&lt;="&amp;KL$3,Urlaub!$C$5:$C$604,"&gt;="&amp;KL$3)&gt;0,1,0))</f>
        <v>0</v>
      </c>
      <c r="KM6" s="19" t="n">
        <f aca="false">IF($A6="",0,IF(COUNTIFS(Urlaub!$A$5:$A$604,$A6,Urlaub!$B$5:$B$604,"&lt;="&amp;KM$3,Urlaub!$C$5:$C$604,"&gt;="&amp;KM$3)&gt;0,1,0))</f>
        <v>0</v>
      </c>
      <c r="KN6" s="19" t="n">
        <f aca="false">IF($A6="",0,IF(COUNTIFS(Urlaub!$A$5:$A$604,$A6,Urlaub!$B$5:$B$604,"&lt;="&amp;KN$3,Urlaub!$C$5:$C$604,"&gt;="&amp;KN$3)&gt;0,1,0))</f>
        <v>0</v>
      </c>
      <c r="KO6" s="19" t="n">
        <f aca="false">IF($A6="",0,IF(COUNTIFS(Urlaub!$A$5:$A$604,$A6,Urlaub!$B$5:$B$604,"&lt;="&amp;KO$3,Urlaub!$C$5:$C$604,"&gt;="&amp;KO$3)&gt;0,1,0))</f>
        <v>0</v>
      </c>
      <c r="KP6" s="19" t="n">
        <f aca="false">IF($A6="",0,IF(COUNTIFS(Urlaub!$A$5:$A$604,$A6,Urlaub!$B$5:$B$604,"&lt;="&amp;KP$3,Urlaub!$C$5:$C$604,"&gt;="&amp;KP$3)&gt;0,1,0))</f>
        <v>0</v>
      </c>
      <c r="KQ6" s="19" t="n">
        <f aca="false">IF($A6="",0,IF(COUNTIFS(Urlaub!$A$5:$A$604,$A6,Urlaub!$B$5:$B$604,"&lt;="&amp;KQ$3,Urlaub!$C$5:$C$604,"&gt;="&amp;KQ$3)&gt;0,1,0))</f>
        <v>0</v>
      </c>
      <c r="KR6" s="19" t="n">
        <f aca="false">IF($A6="",0,IF(COUNTIFS(Urlaub!$A$5:$A$604,$A6,Urlaub!$B$5:$B$604,"&lt;="&amp;KR$3,Urlaub!$C$5:$C$604,"&gt;="&amp;KR$3)&gt;0,1,0))</f>
        <v>0</v>
      </c>
      <c r="KS6" s="19" t="n">
        <f aca="false">IF($A6="",0,IF(COUNTIFS(Urlaub!$A$5:$A$604,$A6,Urlaub!$B$5:$B$604,"&lt;="&amp;KS$3,Urlaub!$C$5:$C$604,"&gt;="&amp;KS$3)&gt;0,1,0))</f>
        <v>0</v>
      </c>
      <c r="KT6" s="19" t="n">
        <f aca="false">IF($A6="",0,IF(COUNTIFS(Urlaub!$A$5:$A$604,$A6,Urlaub!$B$5:$B$604,"&lt;="&amp;KT$3,Urlaub!$C$5:$C$604,"&gt;="&amp;KT$3)&gt;0,1,0))</f>
        <v>0</v>
      </c>
      <c r="KU6" s="19" t="n">
        <f aca="false">IF($A6="",0,IF(COUNTIFS(Urlaub!$A$5:$A$604,$A6,Urlaub!$B$5:$B$604,"&lt;="&amp;KU$3,Urlaub!$C$5:$C$604,"&gt;="&amp;KU$3)&gt;0,1,0))</f>
        <v>0</v>
      </c>
      <c r="KV6" s="19" t="n">
        <f aca="false">IF($A6="",0,IF(COUNTIFS(Urlaub!$A$5:$A$604,$A6,Urlaub!$B$5:$B$604,"&lt;="&amp;KV$3,Urlaub!$C$5:$C$604,"&gt;="&amp;KV$3)&gt;0,1,0))</f>
        <v>0</v>
      </c>
      <c r="KW6" s="19" t="n">
        <f aca="false">IF($A6="",0,IF(COUNTIFS(Urlaub!$A$5:$A$604,$A6,Urlaub!$B$5:$B$604,"&lt;="&amp;KW$3,Urlaub!$C$5:$C$604,"&gt;="&amp;KW$3)&gt;0,1,0))</f>
        <v>0</v>
      </c>
      <c r="KX6" s="19" t="n">
        <f aca="false">IF($A6="",0,IF(COUNTIFS(Urlaub!$A$5:$A$604,$A6,Urlaub!$B$5:$B$604,"&lt;="&amp;KX$3,Urlaub!$C$5:$C$604,"&gt;="&amp;KX$3)&gt;0,1,0))</f>
        <v>0</v>
      </c>
      <c r="KY6" s="19" t="n">
        <f aca="false">IF($A6="",0,IF(COUNTIFS(Urlaub!$A$5:$A$604,$A6,Urlaub!$B$5:$B$604,"&lt;="&amp;KY$3,Urlaub!$C$5:$C$604,"&gt;="&amp;KY$3)&gt;0,1,0))</f>
        <v>0</v>
      </c>
      <c r="KZ6" s="19" t="n">
        <f aca="false">IF($A6="",0,IF(COUNTIFS(Urlaub!$A$5:$A$604,$A6,Urlaub!$B$5:$B$604,"&lt;="&amp;KZ$3,Urlaub!$C$5:$C$604,"&gt;="&amp;KZ$3)&gt;0,1,0))</f>
        <v>0</v>
      </c>
      <c r="LA6" s="19" t="n">
        <f aca="false">IF($A6="",0,IF(COUNTIFS(Urlaub!$A$5:$A$604,$A6,Urlaub!$B$5:$B$604,"&lt;="&amp;LA$3,Urlaub!$C$5:$C$604,"&gt;="&amp;LA$3)&gt;0,1,0))</f>
        <v>0</v>
      </c>
      <c r="LB6" s="19" t="n">
        <f aca="false">IF($A6="",0,IF(COUNTIFS(Urlaub!$A$5:$A$604,$A6,Urlaub!$B$5:$B$604,"&lt;="&amp;LB$3,Urlaub!$C$5:$C$604,"&gt;="&amp;LB$3)&gt;0,1,0))</f>
        <v>0</v>
      </c>
      <c r="LC6" s="19" t="n">
        <f aca="false">IF($A6="",0,IF(COUNTIFS(Urlaub!$A$5:$A$604,$A6,Urlaub!$B$5:$B$604,"&lt;="&amp;LC$3,Urlaub!$C$5:$C$604,"&gt;="&amp;LC$3)&gt;0,1,0))</f>
        <v>0</v>
      </c>
      <c r="LD6" s="19" t="n">
        <f aca="false">IF($A6="",0,IF(COUNTIFS(Urlaub!$A$5:$A$604,$A6,Urlaub!$B$5:$B$604,"&lt;="&amp;LD$3,Urlaub!$C$5:$C$604,"&gt;="&amp;LD$3)&gt;0,1,0))</f>
        <v>0</v>
      </c>
      <c r="LE6" s="19" t="n">
        <f aca="false">IF($A6="",0,IF(COUNTIFS(Urlaub!$A$5:$A$604,$A6,Urlaub!$B$5:$B$604,"&lt;="&amp;LE$3,Urlaub!$C$5:$C$604,"&gt;="&amp;LE$3)&gt;0,1,0))</f>
        <v>0</v>
      </c>
      <c r="LF6" s="19" t="n">
        <f aca="false">IF($A6="",0,IF(COUNTIFS(Urlaub!$A$5:$A$604,$A6,Urlaub!$B$5:$B$604,"&lt;="&amp;LF$3,Urlaub!$C$5:$C$604,"&gt;="&amp;LF$3)&gt;0,1,0))</f>
        <v>0</v>
      </c>
      <c r="LG6" s="19" t="n">
        <f aca="false">IF($A6="",0,IF(COUNTIFS(Urlaub!$A$5:$A$604,$A6,Urlaub!$B$5:$B$604,"&lt;="&amp;LG$3,Urlaub!$C$5:$C$604,"&gt;="&amp;LG$3)&gt;0,1,0))</f>
        <v>0</v>
      </c>
      <c r="LH6" s="19" t="n">
        <f aca="false">IF($A6="",0,IF(COUNTIFS(Urlaub!$A$5:$A$604,$A6,Urlaub!$B$5:$B$604,"&lt;="&amp;LH$3,Urlaub!$C$5:$C$604,"&gt;="&amp;LH$3)&gt;0,1,0))</f>
        <v>0</v>
      </c>
      <c r="LI6" s="19" t="n">
        <f aca="false">IF($A6="",0,IF(COUNTIFS(Urlaub!$A$5:$A$604,$A6,Urlaub!$B$5:$B$604,"&lt;="&amp;LI$3,Urlaub!$C$5:$C$604,"&gt;="&amp;LI$3)&gt;0,1,0))</f>
        <v>0</v>
      </c>
      <c r="LJ6" s="19" t="n">
        <f aca="false">IF($A6="",0,IF(COUNTIFS(Urlaub!$A$5:$A$604,$A6,Urlaub!$B$5:$B$604,"&lt;="&amp;LJ$3,Urlaub!$C$5:$C$604,"&gt;="&amp;LJ$3)&gt;0,1,0))</f>
        <v>0</v>
      </c>
      <c r="LK6" s="19" t="n">
        <f aca="false">IF($A6="",0,IF(COUNTIFS(Urlaub!$A$5:$A$604,$A6,Urlaub!$B$5:$B$604,"&lt;="&amp;LK$3,Urlaub!$C$5:$C$604,"&gt;="&amp;LK$3)&gt;0,1,0))</f>
        <v>0</v>
      </c>
      <c r="LL6" s="19" t="n">
        <f aca="false">IF($A6="",0,IF(COUNTIFS(Urlaub!$A$5:$A$604,$A6,Urlaub!$B$5:$B$604,"&lt;="&amp;LL$3,Urlaub!$C$5:$C$604,"&gt;="&amp;LL$3)&gt;0,1,0))</f>
        <v>0</v>
      </c>
      <c r="LM6" s="19" t="n">
        <f aca="false">IF($A6="",0,IF(COUNTIFS(Urlaub!$A$5:$A$604,$A6,Urlaub!$B$5:$B$604,"&lt;="&amp;LM$3,Urlaub!$C$5:$C$604,"&gt;="&amp;LM$3)&gt;0,1,0))</f>
        <v>0</v>
      </c>
      <c r="LN6" s="19" t="n">
        <f aca="false">IF($A6="",0,IF(COUNTIFS(Urlaub!$A$5:$A$604,$A6,Urlaub!$B$5:$B$604,"&lt;="&amp;LN$3,Urlaub!$C$5:$C$604,"&gt;="&amp;LN$3)&gt;0,1,0))</f>
        <v>0</v>
      </c>
      <c r="LO6" s="19" t="n">
        <f aca="false">IF($A6="",0,IF(COUNTIFS(Urlaub!$A$5:$A$604,$A6,Urlaub!$B$5:$B$604,"&lt;="&amp;LO$3,Urlaub!$C$5:$C$604,"&gt;="&amp;LO$3)&gt;0,1,0))</f>
        <v>0</v>
      </c>
      <c r="LP6" s="19" t="n">
        <f aca="false">IF($A6="",0,IF(COUNTIFS(Urlaub!$A$5:$A$604,$A6,Urlaub!$B$5:$B$604,"&lt;="&amp;LP$3,Urlaub!$C$5:$C$604,"&gt;="&amp;LP$3)&gt;0,1,0))</f>
        <v>0</v>
      </c>
      <c r="LQ6" s="19" t="n">
        <f aca="false">IF($A6="",0,IF(COUNTIFS(Urlaub!$A$5:$A$604,$A6,Urlaub!$B$5:$B$604,"&lt;="&amp;LQ$3,Urlaub!$C$5:$C$604,"&gt;="&amp;LQ$3)&gt;0,1,0))</f>
        <v>0</v>
      </c>
      <c r="LR6" s="19" t="n">
        <f aca="false">IF($A6="",0,IF(COUNTIFS(Urlaub!$A$5:$A$604,$A6,Urlaub!$B$5:$B$604,"&lt;="&amp;LR$3,Urlaub!$C$5:$C$604,"&gt;="&amp;LR$3)&gt;0,1,0))</f>
        <v>0</v>
      </c>
      <c r="LS6" s="19" t="n">
        <f aca="false">IF($A6="",0,IF(COUNTIFS(Urlaub!$A$5:$A$604,$A6,Urlaub!$B$5:$B$604,"&lt;="&amp;LS$3,Urlaub!$C$5:$C$604,"&gt;="&amp;LS$3)&gt;0,1,0))</f>
        <v>0</v>
      </c>
      <c r="LT6" s="19" t="n">
        <f aca="false">IF($A6="",0,IF(COUNTIFS(Urlaub!$A$5:$A$604,$A6,Urlaub!$B$5:$B$604,"&lt;="&amp;LT$3,Urlaub!$C$5:$C$604,"&gt;="&amp;LT$3)&gt;0,1,0))</f>
        <v>0</v>
      </c>
      <c r="LU6" s="19" t="n">
        <f aca="false">IF($A6="",0,IF(COUNTIFS(Urlaub!$A$5:$A$604,$A6,Urlaub!$B$5:$B$604,"&lt;="&amp;LU$3,Urlaub!$C$5:$C$604,"&gt;="&amp;LU$3)&gt;0,1,0))</f>
        <v>0</v>
      </c>
      <c r="LV6" s="19" t="n">
        <f aca="false">IF($A6="",0,IF(COUNTIFS(Urlaub!$A$5:$A$604,$A6,Urlaub!$B$5:$B$604,"&lt;="&amp;LV$3,Urlaub!$C$5:$C$604,"&gt;="&amp;LV$3)&gt;0,1,0))</f>
        <v>0</v>
      </c>
      <c r="LW6" s="19" t="n">
        <f aca="false">IF($A6="",0,IF(COUNTIFS(Urlaub!$A$5:$A$604,$A6,Urlaub!$B$5:$B$604,"&lt;="&amp;LW$3,Urlaub!$C$5:$C$604,"&gt;="&amp;LW$3)&gt;0,1,0))</f>
        <v>0</v>
      </c>
      <c r="LX6" s="19" t="n">
        <f aca="false">IF($A6="",0,IF(COUNTIFS(Urlaub!$A$5:$A$604,$A6,Urlaub!$B$5:$B$604,"&lt;="&amp;LX$3,Urlaub!$C$5:$C$604,"&gt;="&amp;LX$3)&gt;0,1,0))</f>
        <v>0</v>
      </c>
      <c r="LY6" s="19" t="n">
        <f aca="false">IF($A6="",0,IF(COUNTIFS(Urlaub!$A$5:$A$604,$A6,Urlaub!$B$5:$B$604,"&lt;="&amp;LY$3,Urlaub!$C$5:$C$604,"&gt;="&amp;LY$3)&gt;0,1,0))</f>
        <v>0</v>
      </c>
      <c r="LZ6" s="19" t="n">
        <f aca="false">IF($A6="",0,IF(COUNTIFS(Urlaub!$A$5:$A$604,$A6,Urlaub!$B$5:$B$604,"&lt;="&amp;LZ$3,Urlaub!$C$5:$C$604,"&gt;="&amp;LZ$3)&gt;0,1,0))</f>
        <v>0</v>
      </c>
      <c r="MA6" s="19" t="n">
        <f aca="false">IF($A6="",0,IF(COUNTIFS(Urlaub!$A$5:$A$604,$A6,Urlaub!$B$5:$B$604,"&lt;="&amp;MA$3,Urlaub!$C$5:$C$604,"&gt;="&amp;MA$3)&gt;0,1,0))</f>
        <v>0</v>
      </c>
      <c r="MB6" s="19" t="n">
        <f aca="false">IF($A6="",0,IF(COUNTIFS(Urlaub!$A$5:$A$604,$A6,Urlaub!$B$5:$B$604,"&lt;="&amp;MB$3,Urlaub!$C$5:$C$604,"&gt;="&amp;MB$3)&gt;0,1,0))</f>
        <v>0</v>
      </c>
      <c r="MC6" s="19" t="n">
        <f aca="false">IF($A6="",0,IF(COUNTIFS(Urlaub!$A$5:$A$604,$A6,Urlaub!$B$5:$B$604,"&lt;="&amp;MC$3,Urlaub!$C$5:$C$604,"&gt;="&amp;MC$3)&gt;0,1,0))</f>
        <v>0</v>
      </c>
      <c r="MD6" s="19" t="n">
        <f aca="false">IF($A6="",0,IF(COUNTIFS(Urlaub!$A$5:$A$604,$A6,Urlaub!$B$5:$B$604,"&lt;="&amp;MD$3,Urlaub!$C$5:$C$604,"&gt;="&amp;MD$3)&gt;0,1,0))</f>
        <v>0</v>
      </c>
      <c r="ME6" s="19" t="n">
        <f aca="false">IF($A6="",0,IF(COUNTIFS(Urlaub!$A$5:$A$604,$A6,Urlaub!$B$5:$B$604,"&lt;="&amp;ME$3,Urlaub!$C$5:$C$604,"&gt;="&amp;ME$3)&gt;0,1,0))</f>
        <v>0</v>
      </c>
      <c r="MF6" s="19" t="n">
        <f aca="false">IF($A6="",0,IF(COUNTIFS(Urlaub!$A$5:$A$604,$A6,Urlaub!$B$5:$B$604,"&lt;="&amp;MF$3,Urlaub!$C$5:$C$604,"&gt;="&amp;MF$3)&gt;0,1,0))</f>
        <v>0</v>
      </c>
      <c r="MG6" s="19" t="n">
        <f aca="false">IF($A6="",0,IF(COUNTIFS(Urlaub!$A$5:$A$604,$A6,Urlaub!$B$5:$B$604,"&lt;="&amp;MG$3,Urlaub!$C$5:$C$604,"&gt;="&amp;MG$3)&gt;0,1,0))</f>
        <v>0</v>
      </c>
      <c r="MH6" s="19" t="n">
        <f aca="false">IF($A6="",0,IF(COUNTIFS(Urlaub!$A$5:$A$604,$A6,Urlaub!$B$5:$B$604,"&lt;="&amp;MH$3,Urlaub!$C$5:$C$604,"&gt;="&amp;MH$3)&gt;0,1,0))</f>
        <v>0</v>
      </c>
      <c r="MI6" s="19" t="n">
        <f aca="false">IF($A6="",0,IF(COUNTIFS(Urlaub!$A$5:$A$604,$A6,Urlaub!$B$5:$B$604,"&lt;="&amp;MI$3,Urlaub!$C$5:$C$604,"&gt;="&amp;MI$3)&gt;0,1,0))</f>
        <v>0</v>
      </c>
      <c r="MJ6" s="19" t="n">
        <f aca="false">IF($A6="",0,IF(COUNTIFS(Urlaub!$A$5:$A$604,$A6,Urlaub!$B$5:$B$604,"&lt;="&amp;MJ$3,Urlaub!$C$5:$C$604,"&gt;="&amp;MJ$3)&gt;0,1,0))</f>
        <v>0</v>
      </c>
      <c r="MK6" s="19" t="n">
        <f aca="false">IF($A6="",0,IF(COUNTIFS(Urlaub!$A$5:$A$604,$A6,Urlaub!$B$5:$B$604,"&lt;="&amp;MK$3,Urlaub!$C$5:$C$604,"&gt;="&amp;MK$3)&gt;0,1,0))</f>
        <v>0</v>
      </c>
      <c r="ML6" s="19" t="n">
        <f aca="false">IF($A6="",0,IF(COUNTIFS(Urlaub!$A$5:$A$604,$A6,Urlaub!$B$5:$B$604,"&lt;="&amp;ML$3,Urlaub!$C$5:$C$604,"&gt;="&amp;ML$3)&gt;0,1,0))</f>
        <v>0</v>
      </c>
      <c r="MM6" s="19" t="n">
        <f aca="false">IF($A6="",0,IF(COUNTIFS(Urlaub!$A$5:$A$604,$A6,Urlaub!$B$5:$B$604,"&lt;="&amp;MM$3,Urlaub!$C$5:$C$604,"&gt;="&amp;MM$3)&gt;0,1,0))</f>
        <v>0</v>
      </c>
      <c r="MN6" s="19" t="n">
        <f aca="false">IF($A6="",0,IF(COUNTIFS(Urlaub!$A$5:$A$604,$A6,Urlaub!$B$5:$B$604,"&lt;="&amp;MN$3,Urlaub!$C$5:$C$604,"&gt;="&amp;MN$3)&gt;0,1,0))</f>
        <v>0</v>
      </c>
      <c r="MO6" s="19" t="n">
        <f aca="false">IF($A6="",0,IF(COUNTIFS(Urlaub!$A$5:$A$604,$A6,Urlaub!$B$5:$B$604,"&lt;="&amp;MO$3,Urlaub!$C$5:$C$604,"&gt;="&amp;MO$3)&gt;0,1,0))</f>
        <v>0</v>
      </c>
      <c r="MP6" s="19" t="n">
        <f aca="false">IF($A6="",0,IF(COUNTIFS(Urlaub!$A$5:$A$604,$A6,Urlaub!$B$5:$B$604,"&lt;="&amp;MP$3,Urlaub!$C$5:$C$604,"&gt;="&amp;MP$3)&gt;0,1,0))</f>
        <v>0</v>
      </c>
      <c r="MQ6" s="19" t="n">
        <f aca="false">IF($A6="",0,IF(COUNTIFS(Urlaub!$A$5:$A$604,$A6,Urlaub!$B$5:$B$604,"&lt;="&amp;MQ$3,Urlaub!$C$5:$C$604,"&gt;="&amp;MQ$3)&gt;0,1,0))</f>
        <v>0</v>
      </c>
      <c r="MR6" s="19" t="n">
        <f aca="false">IF($A6="",0,IF(COUNTIFS(Urlaub!$A$5:$A$604,$A6,Urlaub!$B$5:$B$604,"&lt;="&amp;MR$3,Urlaub!$C$5:$C$604,"&gt;="&amp;MR$3)&gt;0,1,0))</f>
        <v>0</v>
      </c>
      <c r="MS6" s="19" t="n">
        <f aca="false">IF($A6="",0,IF(COUNTIFS(Urlaub!$A$5:$A$604,$A6,Urlaub!$B$5:$B$604,"&lt;="&amp;MS$3,Urlaub!$C$5:$C$604,"&gt;="&amp;MS$3)&gt;0,1,0))</f>
        <v>0</v>
      </c>
      <c r="MT6" s="19" t="n">
        <f aca="false">IF($A6="",0,IF(COUNTIFS(Urlaub!$A$5:$A$604,$A6,Urlaub!$B$5:$B$604,"&lt;="&amp;MT$3,Urlaub!$C$5:$C$604,"&gt;="&amp;MT$3)&gt;0,1,0))</f>
        <v>0</v>
      </c>
      <c r="MU6" s="19" t="n">
        <f aca="false">IF($A6="",0,IF(COUNTIFS(Urlaub!$A$5:$A$604,$A6,Urlaub!$B$5:$B$604,"&lt;="&amp;MU$3,Urlaub!$C$5:$C$604,"&gt;="&amp;MU$3)&gt;0,1,0))</f>
        <v>0</v>
      </c>
      <c r="MV6" s="19" t="n">
        <f aca="false">IF($A6="",0,IF(COUNTIFS(Urlaub!$A$5:$A$604,$A6,Urlaub!$B$5:$B$604,"&lt;="&amp;MV$3,Urlaub!$C$5:$C$604,"&gt;="&amp;MV$3)&gt;0,1,0))</f>
        <v>0</v>
      </c>
      <c r="MW6" s="19" t="n">
        <f aca="false">IF($A6="",0,IF(COUNTIFS(Urlaub!$A$5:$A$604,$A6,Urlaub!$B$5:$B$604,"&lt;="&amp;MW$3,Urlaub!$C$5:$C$604,"&gt;="&amp;MW$3)&gt;0,1,0))</f>
        <v>0</v>
      </c>
      <c r="MX6" s="19" t="n">
        <f aca="false">IF($A6="",0,IF(COUNTIFS(Urlaub!$A$5:$A$604,$A6,Urlaub!$B$5:$B$604,"&lt;="&amp;MX$3,Urlaub!$C$5:$C$604,"&gt;="&amp;MX$3)&gt;0,1,0))</f>
        <v>0</v>
      </c>
      <c r="MY6" s="19" t="n">
        <f aca="false">IF($A6="",0,IF(COUNTIFS(Urlaub!$A$5:$A$604,$A6,Urlaub!$B$5:$B$604,"&lt;="&amp;MY$3,Urlaub!$C$5:$C$604,"&gt;="&amp;MY$3)&gt;0,1,0))</f>
        <v>0</v>
      </c>
      <c r="MZ6" s="19" t="n">
        <f aca="false">IF($A6="",0,IF(COUNTIFS(Urlaub!$A$5:$A$604,$A6,Urlaub!$B$5:$B$604,"&lt;="&amp;MZ$3,Urlaub!$C$5:$C$604,"&gt;="&amp;MZ$3)&gt;0,1,0))</f>
        <v>0</v>
      </c>
      <c r="NA6" s="19" t="n">
        <f aca="false">IF($A6="",0,IF(COUNTIFS(Urlaub!$A$5:$A$604,$A6,Urlaub!$B$5:$B$604,"&lt;="&amp;NA$3,Urlaub!$C$5:$C$604,"&gt;="&amp;NA$3)&gt;0,1,0))</f>
        <v>0</v>
      </c>
      <c r="NB6" s="19" t="n">
        <f aca="false">IF($A6="",0,IF(COUNTIFS(Urlaub!$A$5:$A$604,$A6,Urlaub!$B$5:$B$604,"&lt;="&amp;NB$3,Urlaub!$C$5:$C$604,"&gt;="&amp;NB$3)&gt;0,1,0))</f>
        <v>0</v>
      </c>
      <c r="NC6" s="19" t="n">
        <f aca="false">IF($A6="",0,IF(COUNTIFS(Urlaub!$A$5:$A$604,$A6,Urlaub!$B$5:$B$604,"&lt;="&amp;NC$3,Urlaub!$C$5:$C$604,"&gt;="&amp;NC$3)&gt;0,1,0))</f>
        <v>0</v>
      </c>
      <c r="ND6" s="19" t="n">
        <f aca="false">IF($A6="",0,IF(COUNTIFS(Urlaub!$A$5:$A$604,$A6,Urlaub!$B$5:$B$604,"&lt;="&amp;ND$3,Urlaub!$C$5:$C$604,"&gt;="&amp;ND$3)&gt;0,1,0))</f>
        <v>0</v>
      </c>
      <c r="NE6" s="19" t="n">
        <f aca="false">IF($A6="",0,IF(COUNTIFS(Urlaub!$A$5:$A$604,$A6,Urlaub!$B$5:$B$604,"&lt;="&amp;NE$3,Urlaub!$C$5:$C$604,"&gt;="&amp;NE$3)&gt;0,1,0))</f>
        <v>0</v>
      </c>
      <c r="NF6" s="19" t="n">
        <f aca="false">IF($A6="",0,IF(COUNTIFS(Urlaub!$A$5:$A$604,$A6,Urlaub!$B$5:$B$604,"&lt;="&amp;NF$3,Urlaub!$C$5:$C$604,"&gt;="&amp;NF$3)&gt;0,1,0))</f>
        <v>0</v>
      </c>
      <c r="NG6" s="19" t="n">
        <f aca="false">IF($A6="",0,IF(COUNTIFS(Urlaub!$A$5:$A$604,$A6,Urlaub!$B$5:$B$604,"&lt;="&amp;NG$3,Urlaub!$C$5:$C$604,"&gt;="&amp;NG$3)&gt;0,1,0))</f>
        <v>0</v>
      </c>
      <c r="NH6" s="19" t="n">
        <f aca="false">IF($A6="",0,IF(COUNTIFS(Urlaub!$A$5:$A$604,$A6,Urlaub!$B$5:$B$604,"&lt;="&amp;NH$3,Urlaub!$C$5:$C$604,"&gt;="&amp;NH$3)&gt;0,1,0))</f>
        <v>0</v>
      </c>
    </row>
    <row r="7" customFormat="false" ht="15" hidden="false" customHeight="false" outlineLevel="0" collapsed="false">
      <c r="A7" s="5" t="str">
        <f aca="false">IF(Team!A7="","",Team!A7)</f>
        <v>Beispiel Clara</v>
      </c>
      <c r="B7" s="8" t="str">
        <f aca="false">IF(Team!B7="","",Team!B7)</f>
        <v>Ergotherapie</v>
      </c>
      <c r="C7" s="8" t="str">
        <f aca="false">IF(Team!C7="","",Team!C7)</f>
        <v>Station 3</v>
      </c>
      <c r="D7" s="8" t="str">
        <f aca="false">IF(Team!D7="","",Team!D7)</f>
        <v>Tagesklinik</v>
      </c>
      <c r="E7" s="8" t="str">
        <f aca="false">IF(Team!E7="","",Team!E7)</f>
        <v/>
      </c>
      <c r="F7" s="8" t="str">
        <f aca="false">IF(Team!F7="","",Team!F7)</f>
        <v/>
      </c>
      <c r="G7" s="19" t="n">
        <f aca="false">IF($A7="",0,IF(COUNTIFS(Urlaub!$A$5:$A$604,$A7,Urlaub!$B$5:$B$604,"&lt;="&amp;G$3,Urlaub!$C$5:$C$604,"&gt;="&amp;G$3)&gt;0,1,0))</f>
        <v>0</v>
      </c>
      <c r="H7" s="19" t="n">
        <f aca="false">IF($A7="",0,IF(COUNTIFS(Urlaub!$A$5:$A$604,$A7,Urlaub!$B$5:$B$604,"&lt;="&amp;H$3,Urlaub!$C$5:$C$604,"&gt;="&amp;H$3)&gt;0,1,0))</f>
        <v>0</v>
      </c>
      <c r="I7" s="19" t="n">
        <f aca="false">IF($A7="",0,IF(COUNTIFS(Urlaub!$A$5:$A$604,$A7,Urlaub!$B$5:$B$604,"&lt;="&amp;I$3,Urlaub!$C$5:$C$604,"&gt;="&amp;I$3)&gt;0,1,0))</f>
        <v>0</v>
      </c>
      <c r="J7" s="19" t="n">
        <f aca="false">IF($A7="",0,IF(COUNTIFS(Urlaub!$A$5:$A$604,$A7,Urlaub!$B$5:$B$604,"&lt;="&amp;J$3,Urlaub!$C$5:$C$604,"&gt;="&amp;J$3)&gt;0,1,0))</f>
        <v>0</v>
      </c>
      <c r="K7" s="19" t="n">
        <f aca="false">IF($A7="",0,IF(COUNTIFS(Urlaub!$A$5:$A$604,$A7,Urlaub!$B$5:$B$604,"&lt;="&amp;K$3,Urlaub!$C$5:$C$604,"&gt;="&amp;K$3)&gt;0,1,0))</f>
        <v>0</v>
      </c>
      <c r="L7" s="19" t="n">
        <f aca="false">IF($A7="",0,IF(COUNTIFS(Urlaub!$A$5:$A$604,$A7,Urlaub!$B$5:$B$604,"&lt;="&amp;L$3,Urlaub!$C$5:$C$604,"&gt;="&amp;L$3)&gt;0,1,0))</f>
        <v>0</v>
      </c>
      <c r="M7" s="19" t="n">
        <f aca="false">IF($A7="",0,IF(COUNTIFS(Urlaub!$A$5:$A$604,$A7,Urlaub!$B$5:$B$604,"&lt;="&amp;M$3,Urlaub!$C$5:$C$604,"&gt;="&amp;M$3)&gt;0,1,0))</f>
        <v>0</v>
      </c>
      <c r="N7" s="19" t="n">
        <f aca="false">IF($A7="",0,IF(COUNTIFS(Urlaub!$A$5:$A$604,$A7,Urlaub!$B$5:$B$604,"&lt;="&amp;N$3,Urlaub!$C$5:$C$604,"&gt;="&amp;N$3)&gt;0,1,0))</f>
        <v>0</v>
      </c>
      <c r="O7" s="19" t="n">
        <f aca="false">IF($A7="",0,IF(COUNTIFS(Urlaub!$A$5:$A$604,$A7,Urlaub!$B$5:$B$604,"&lt;="&amp;O$3,Urlaub!$C$5:$C$604,"&gt;="&amp;O$3)&gt;0,1,0))</f>
        <v>0</v>
      </c>
      <c r="P7" s="19" t="n">
        <f aca="false">IF($A7="",0,IF(COUNTIFS(Urlaub!$A$5:$A$604,$A7,Urlaub!$B$5:$B$604,"&lt;="&amp;P$3,Urlaub!$C$5:$C$604,"&gt;="&amp;P$3)&gt;0,1,0))</f>
        <v>0</v>
      </c>
      <c r="Q7" s="19" t="n">
        <f aca="false">IF($A7="",0,IF(COUNTIFS(Urlaub!$A$5:$A$604,$A7,Urlaub!$B$5:$B$604,"&lt;="&amp;Q$3,Urlaub!$C$5:$C$604,"&gt;="&amp;Q$3)&gt;0,1,0))</f>
        <v>0</v>
      </c>
      <c r="R7" s="19" t="n">
        <f aca="false">IF($A7="",0,IF(COUNTIFS(Urlaub!$A$5:$A$604,$A7,Urlaub!$B$5:$B$604,"&lt;="&amp;R$3,Urlaub!$C$5:$C$604,"&gt;="&amp;R$3)&gt;0,1,0))</f>
        <v>0</v>
      </c>
      <c r="S7" s="19" t="n">
        <f aca="false">IF($A7="",0,IF(COUNTIFS(Urlaub!$A$5:$A$604,$A7,Urlaub!$B$5:$B$604,"&lt;="&amp;S$3,Urlaub!$C$5:$C$604,"&gt;="&amp;S$3)&gt;0,1,0))</f>
        <v>0</v>
      </c>
      <c r="T7" s="19" t="n">
        <f aca="false">IF($A7="",0,IF(COUNTIFS(Urlaub!$A$5:$A$604,$A7,Urlaub!$B$5:$B$604,"&lt;="&amp;T$3,Urlaub!$C$5:$C$604,"&gt;="&amp;T$3)&gt;0,1,0))</f>
        <v>0</v>
      </c>
      <c r="U7" s="19" t="n">
        <f aca="false">IF($A7="",0,IF(COUNTIFS(Urlaub!$A$5:$A$604,$A7,Urlaub!$B$5:$B$604,"&lt;="&amp;U$3,Urlaub!$C$5:$C$604,"&gt;="&amp;U$3)&gt;0,1,0))</f>
        <v>0</v>
      </c>
      <c r="V7" s="19" t="n">
        <f aca="false">IF($A7="",0,IF(COUNTIFS(Urlaub!$A$5:$A$604,$A7,Urlaub!$B$5:$B$604,"&lt;="&amp;V$3,Urlaub!$C$5:$C$604,"&gt;="&amp;V$3)&gt;0,1,0))</f>
        <v>0</v>
      </c>
      <c r="W7" s="19" t="n">
        <f aca="false">IF($A7="",0,IF(COUNTIFS(Urlaub!$A$5:$A$604,$A7,Urlaub!$B$5:$B$604,"&lt;="&amp;W$3,Urlaub!$C$5:$C$604,"&gt;="&amp;W$3)&gt;0,1,0))</f>
        <v>0</v>
      </c>
      <c r="X7" s="19" t="n">
        <f aca="false">IF($A7="",0,IF(COUNTIFS(Urlaub!$A$5:$A$604,$A7,Urlaub!$B$5:$B$604,"&lt;="&amp;X$3,Urlaub!$C$5:$C$604,"&gt;="&amp;X$3)&gt;0,1,0))</f>
        <v>0</v>
      </c>
      <c r="Y7" s="19" t="n">
        <f aca="false">IF($A7="",0,IF(COUNTIFS(Urlaub!$A$5:$A$604,$A7,Urlaub!$B$5:$B$604,"&lt;="&amp;Y$3,Urlaub!$C$5:$C$604,"&gt;="&amp;Y$3)&gt;0,1,0))</f>
        <v>0</v>
      </c>
      <c r="Z7" s="19" t="n">
        <f aca="false">IF($A7="",0,IF(COUNTIFS(Urlaub!$A$5:$A$604,$A7,Urlaub!$B$5:$B$604,"&lt;="&amp;Z$3,Urlaub!$C$5:$C$604,"&gt;="&amp;Z$3)&gt;0,1,0))</f>
        <v>0</v>
      </c>
      <c r="AA7" s="19" t="n">
        <f aca="false">IF($A7="",0,IF(COUNTIFS(Urlaub!$A$5:$A$604,$A7,Urlaub!$B$5:$B$604,"&lt;="&amp;AA$3,Urlaub!$C$5:$C$604,"&gt;="&amp;AA$3)&gt;0,1,0))</f>
        <v>0</v>
      </c>
      <c r="AB7" s="19" t="n">
        <f aca="false">IF($A7="",0,IF(COUNTIFS(Urlaub!$A$5:$A$604,$A7,Urlaub!$B$5:$B$604,"&lt;="&amp;AB$3,Urlaub!$C$5:$C$604,"&gt;="&amp;AB$3)&gt;0,1,0))</f>
        <v>0</v>
      </c>
      <c r="AC7" s="19" t="n">
        <f aca="false">IF($A7="",0,IF(COUNTIFS(Urlaub!$A$5:$A$604,$A7,Urlaub!$B$5:$B$604,"&lt;="&amp;AC$3,Urlaub!$C$5:$C$604,"&gt;="&amp;AC$3)&gt;0,1,0))</f>
        <v>0</v>
      </c>
      <c r="AD7" s="19" t="n">
        <f aca="false">IF($A7="",0,IF(COUNTIFS(Urlaub!$A$5:$A$604,$A7,Urlaub!$B$5:$B$604,"&lt;="&amp;AD$3,Urlaub!$C$5:$C$604,"&gt;="&amp;AD$3)&gt;0,1,0))</f>
        <v>0</v>
      </c>
      <c r="AE7" s="19" t="n">
        <f aca="false">IF($A7="",0,IF(COUNTIFS(Urlaub!$A$5:$A$604,$A7,Urlaub!$B$5:$B$604,"&lt;="&amp;AE$3,Urlaub!$C$5:$C$604,"&gt;="&amp;AE$3)&gt;0,1,0))</f>
        <v>0</v>
      </c>
      <c r="AF7" s="19" t="n">
        <f aca="false">IF($A7="",0,IF(COUNTIFS(Urlaub!$A$5:$A$604,$A7,Urlaub!$B$5:$B$604,"&lt;="&amp;AF$3,Urlaub!$C$5:$C$604,"&gt;="&amp;AF$3)&gt;0,1,0))</f>
        <v>0</v>
      </c>
      <c r="AG7" s="19" t="n">
        <f aca="false">IF($A7="",0,IF(COUNTIFS(Urlaub!$A$5:$A$604,$A7,Urlaub!$B$5:$B$604,"&lt;="&amp;AG$3,Urlaub!$C$5:$C$604,"&gt;="&amp;AG$3)&gt;0,1,0))</f>
        <v>0</v>
      </c>
      <c r="AH7" s="19" t="n">
        <f aca="false">IF($A7="",0,IF(COUNTIFS(Urlaub!$A$5:$A$604,$A7,Urlaub!$B$5:$B$604,"&lt;="&amp;AH$3,Urlaub!$C$5:$C$604,"&gt;="&amp;AH$3)&gt;0,1,0))</f>
        <v>0</v>
      </c>
      <c r="AI7" s="19" t="n">
        <f aca="false">IF($A7="",0,IF(COUNTIFS(Urlaub!$A$5:$A$604,$A7,Urlaub!$B$5:$B$604,"&lt;="&amp;AI$3,Urlaub!$C$5:$C$604,"&gt;="&amp;AI$3)&gt;0,1,0))</f>
        <v>0</v>
      </c>
      <c r="AJ7" s="19" t="n">
        <f aca="false">IF($A7="",0,IF(COUNTIFS(Urlaub!$A$5:$A$604,$A7,Urlaub!$B$5:$B$604,"&lt;="&amp;AJ$3,Urlaub!$C$5:$C$604,"&gt;="&amp;AJ$3)&gt;0,1,0))</f>
        <v>0</v>
      </c>
      <c r="AK7" s="19" t="n">
        <f aca="false">IF($A7="",0,IF(COUNTIFS(Urlaub!$A$5:$A$604,$A7,Urlaub!$B$5:$B$604,"&lt;="&amp;AK$3,Urlaub!$C$5:$C$604,"&gt;="&amp;AK$3)&gt;0,1,0))</f>
        <v>0</v>
      </c>
      <c r="AL7" s="19" t="n">
        <f aca="false">IF($A7="",0,IF(COUNTIFS(Urlaub!$A$5:$A$604,$A7,Urlaub!$B$5:$B$604,"&lt;="&amp;AL$3,Urlaub!$C$5:$C$604,"&gt;="&amp;AL$3)&gt;0,1,0))</f>
        <v>0</v>
      </c>
      <c r="AM7" s="19" t="n">
        <f aca="false">IF($A7="",0,IF(COUNTIFS(Urlaub!$A$5:$A$604,$A7,Urlaub!$B$5:$B$604,"&lt;="&amp;AM$3,Urlaub!$C$5:$C$604,"&gt;="&amp;AM$3)&gt;0,1,0))</f>
        <v>0</v>
      </c>
      <c r="AN7" s="19" t="n">
        <f aca="false">IF($A7="",0,IF(COUNTIFS(Urlaub!$A$5:$A$604,$A7,Urlaub!$B$5:$B$604,"&lt;="&amp;AN$3,Urlaub!$C$5:$C$604,"&gt;="&amp;AN$3)&gt;0,1,0))</f>
        <v>0</v>
      </c>
      <c r="AO7" s="19" t="n">
        <f aca="false">IF($A7="",0,IF(COUNTIFS(Urlaub!$A$5:$A$604,$A7,Urlaub!$B$5:$B$604,"&lt;="&amp;AO$3,Urlaub!$C$5:$C$604,"&gt;="&amp;AO$3)&gt;0,1,0))</f>
        <v>0</v>
      </c>
      <c r="AP7" s="19" t="n">
        <f aca="false">IF($A7="",0,IF(COUNTIFS(Urlaub!$A$5:$A$604,$A7,Urlaub!$B$5:$B$604,"&lt;="&amp;AP$3,Urlaub!$C$5:$C$604,"&gt;="&amp;AP$3)&gt;0,1,0))</f>
        <v>0</v>
      </c>
      <c r="AQ7" s="19" t="n">
        <f aca="false">IF($A7="",0,IF(COUNTIFS(Urlaub!$A$5:$A$604,$A7,Urlaub!$B$5:$B$604,"&lt;="&amp;AQ$3,Urlaub!$C$5:$C$604,"&gt;="&amp;AQ$3)&gt;0,1,0))</f>
        <v>0</v>
      </c>
      <c r="AR7" s="19" t="n">
        <f aca="false">IF($A7="",0,IF(COUNTIFS(Urlaub!$A$5:$A$604,$A7,Urlaub!$B$5:$B$604,"&lt;="&amp;AR$3,Urlaub!$C$5:$C$604,"&gt;="&amp;AR$3)&gt;0,1,0))</f>
        <v>0</v>
      </c>
      <c r="AS7" s="19" t="n">
        <f aca="false">IF($A7="",0,IF(COUNTIFS(Urlaub!$A$5:$A$604,$A7,Urlaub!$B$5:$B$604,"&lt;="&amp;AS$3,Urlaub!$C$5:$C$604,"&gt;="&amp;AS$3)&gt;0,1,0))</f>
        <v>0</v>
      </c>
      <c r="AT7" s="19" t="n">
        <f aca="false">IF($A7="",0,IF(COUNTIFS(Urlaub!$A$5:$A$604,$A7,Urlaub!$B$5:$B$604,"&lt;="&amp;AT$3,Urlaub!$C$5:$C$604,"&gt;="&amp;AT$3)&gt;0,1,0))</f>
        <v>0</v>
      </c>
      <c r="AU7" s="19" t="n">
        <f aca="false">IF($A7="",0,IF(COUNTIFS(Urlaub!$A$5:$A$604,$A7,Urlaub!$B$5:$B$604,"&lt;="&amp;AU$3,Urlaub!$C$5:$C$604,"&gt;="&amp;AU$3)&gt;0,1,0))</f>
        <v>0</v>
      </c>
      <c r="AV7" s="19" t="n">
        <f aca="false">IF($A7="",0,IF(COUNTIFS(Urlaub!$A$5:$A$604,$A7,Urlaub!$B$5:$B$604,"&lt;="&amp;AV$3,Urlaub!$C$5:$C$604,"&gt;="&amp;AV$3)&gt;0,1,0))</f>
        <v>0</v>
      </c>
      <c r="AW7" s="19" t="n">
        <f aca="false">IF($A7="",0,IF(COUNTIFS(Urlaub!$A$5:$A$604,$A7,Urlaub!$B$5:$B$604,"&lt;="&amp;AW$3,Urlaub!$C$5:$C$604,"&gt;="&amp;AW$3)&gt;0,1,0))</f>
        <v>0</v>
      </c>
      <c r="AX7" s="19" t="n">
        <f aca="false">IF($A7="",0,IF(COUNTIFS(Urlaub!$A$5:$A$604,$A7,Urlaub!$B$5:$B$604,"&lt;="&amp;AX$3,Urlaub!$C$5:$C$604,"&gt;="&amp;AX$3)&gt;0,1,0))</f>
        <v>0</v>
      </c>
      <c r="AY7" s="19" t="n">
        <f aca="false">IF($A7="",0,IF(COUNTIFS(Urlaub!$A$5:$A$604,$A7,Urlaub!$B$5:$B$604,"&lt;="&amp;AY$3,Urlaub!$C$5:$C$604,"&gt;="&amp;AY$3)&gt;0,1,0))</f>
        <v>0</v>
      </c>
      <c r="AZ7" s="19" t="n">
        <f aca="false">IF($A7="",0,IF(COUNTIFS(Urlaub!$A$5:$A$604,$A7,Urlaub!$B$5:$B$604,"&lt;="&amp;AZ$3,Urlaub!$C$5:$C$604,"&gt;="&amp;AZ$3)&gt;0,1,0))</f>
        <v>0</v>
      </c>
      <c r="BA7" s="19" t="n">
        <f aca="false">IF($A7="",0,IF(COUNTIFS(Urlaub!$A$5:$A$604,$A7,Urlaub!$B$5:$B$604,"&lt;="&amp;BA$3,Urlaub!$C$5:$C$604,"&gt;="&amp;BA$3)&gt;0,1,0))</f>
        <v>0</v>
      </c>
      <c r="BB7" s="19" t="n">
        <f aca="false">IF($A7="",0,IF(COUNTIFS(Urlaub!$A$5:$A$604,$A7,Urlaub!$B$5:$B$604,"&lt;="&amp;BB$3,Urlaub!$C$5:$C$604,"&gt;="&amp;BB$3)&gt;0,1,0))</f>
        <v>0</v>
      </c>
      <c r="BC7" s="19" t="n">
        <f aca="false">IF($A7="",0,IF(COUNTIFS(Urlaub!$A$5:$A$604,$A7,Urlaub!$B$5:$B$604,"&lt;="&amp;BC$3,Urlaub!$C$5:$C$604,"&gt;="&amp;BC$3)&gt;0,1,0))</f>
        <v>0</v>
      </c>
      <c r="BD7" s="19" t="n">
        <f aca="false">IF($A7="",0,IF(COUNTIFS(Urlaub!$A$5:$A$604,$A7,Urlaub!$B$5:$B$604,"&lt;="&amp;BD$3,Urlaub!$C$5:$C$604,"&gt;="&amp;BD$3)&gt;0,1,0))</f>
        <v>0</v>
      </c>
      <c r="BE7" s="19" t="n">
        <f aca="false">IF($A7="",0,IF(COUNTIFS(Urlaub!$A$5:$A$604,$A7,Urlaub!$B$5:$B$604,"&lt;="&amp;BE$3,Urlaub!$C$5:$C$604,"&gt;="&amp;BE$3)&gt;0,1,0))</f>
        <v>0</v>
      </c>
      <c r="BF7" s="19" t="n">
        <f aca="false">IF($A7="",0,IF(COUNTIFS(Urlaub!$A$5:$A$604,$A7,Urlaub!$B$5:$B$604,"&lt;="&amp;BF$3,Urlaub!$C$5:$C$604,"&gt;="&amp;BF$3)&gt;0,1,0))</f>
        <v>0</v>
      </c>
      <c r="BG7" s="19" t="n">
        <f aca="false">IF($A7="",0,IF(COUNTIFS(Urlaub!$A$5:$A$604,$A7,Urlaub!$B$5:$B$604,"&lt;="&amp;BG$3,Urlaub!$C$5:$C$604,"&gt;="&amp;BG$3)&gt;0,1,0))</f>
        <v>0</v>
      </c>
      <c r="BH7" s="19" t="n">
        <f aca="false">IF($A7="",0,IF(COUNTIFS(Urlaub!$A$5:$A$604,$A7,Urlaub!$B$5:$B$604,"&lt;="&amp;BH$3,Urlaub!$C$5:$C$604,"&gt;="&amp;BH$3)&gt;0,1,0))</f>
        <v>0</v>
      </c>
      <c r="BI7" s="19" t="n">
        <f aca="false">IF($A7="",0,IF(COUNTIFS(Urlaub!$A$5:$A$604,$A7,Urlaub!$B$5:$B$604,"&lt;="&amp;BI$3,Urlaub!$C$5:$C$604,"&gt;="&amp;BI$3)&gt;0,1,0))</f>
        <v>0</v>
      </c>
      <c r="BJ7" s="19" t="n">
        <f aca="false">IF($A7="",0,IF(COUNTIFS(Urlaub!$A$5:$A$604,$A7,Urlaub!$B$5:$B$604,"&lt;="&amp;BJ$3,Urlaub!$C$5:$C$604,"&gt;="&amp;BJ$3)&gt;0,1,0))</f>
        <v>0</v>
      </c>
      <c r="BK7" s="19" t="n">
        <f aca="false">IF($A7="",0,IF(COUNTIFS(Urlaub!$A$5:$A$604,$A7,Urlaub!$B$5:$B$604,"&lt;="&amp;BK$3,Urlaub!$C$5:$C$604,"&gt;="&amp;BK$3)&gt;0,1,0))</f>
        <v>0</v>
      </c>
      <c r="BL7" s="19" t="n">
        <f aca="false">IF($A7="",0,IF(COUNTIFS(Urlaub!$A$5:$A$604,$A7,Urlaub!$B$5:$B$604,"&lt;="&amp;BL$3,Urlaub!$C$5:$C$604,"&gt;="&amp;BL$3)&gt;0,1,0))</f>
        <v>0</v>
      </c>
      <c r="BM7" s="19" t="n">
        <f aca="false">IF($A7="",0,IF(COUNTIFS(Urlaub!$A$5:$A$604,$A7,Urlaub!$B$5:$B$604,"&lt;="&amp;BM$3,Urlaub!$C$5:$C$604,"&gt;="&amp;BM$3)&gt;0,1,0))</f>
        <v>0</v>
      </c>
      <c r="BN7" s="19" t="n">
        <f aca="false">IF($A7="",0,IF(COUNTIFS(Urlaub!$A$5:$A$604,$A7,Urlaub!$B$5:$B$604,"&lt;="&amp;BN$3,Urlaub!$C$5:$C$604,"&gt;="&amp;BN$3)&gt;0,1,0))</f>
        <v>0</v>
      </c>
      <c r="BO7" s="19" t="n">
        <f aca="false">IF($A7="",0,IF(COUNTIFS(Urlaub!$A$5:$A$604,$A7,Urlaub!$B$5:$B$604,"&lt;="&amp;BO$3,Urlaub!$C$5:$C$604,"&gt;="&amp;BO$3)&gt;0,1,0))</f>
        <v>0</v>
      </c>
      <c r="BP7" s="19" t="n">
        <f aca="false">IF($A7="",0,IF(COUNTIFS(Urlaub!$A$5:$A$604,$A7,Urlaub!$B$5:$B$604,"&lt;="&amp;BP$3,Urlaub!$C$5:$C$604,"&gt;="&amp;BP$3)&gt;0,1,0))</f>
        <v>0</v>
      </c>
      <c r="BQ7" s="19" t="n">
        <f aca="false">IF($A7="",0,IF(COUNTIFS(Urlaub!$A$5:$A$604,$A7,Urlaub!$B$5:$B$604,"&lt;="&amp;BQ$3,Urlaub!$C$5:$C$604,"&gt;="&amp;BQ$3)&gt;0,1,0))</f>
        <v>0</v>
      </c>
      <c r="BR7" s="19" t="n">
        <f aca="false">IF($A7="",0,IF(COUNTIFS(Urlaub!$A$5:$A$604,$A7,Urlaub!$B$5:$B$604,"&lt;="&amp;BR$3,Urlaub!$C$5:$C$604,"&gt;="&amp;BR$3)&gt;0,1,0))</f>
        <v>0</v>
      </c>
      <c r="BS7" s="19" t="n">
        <f aca="false">IF($A7="",0,IF(COUNTIFS(Urlaub!$A$5:$A$604,$A7,Urlaub!$B$5:$B$604,"&lt;="&amp;BS$3,Urlaub!$C$5:$C$604,"&gt;="&amp;BS$3)&gt;0,1,0))</f>
        <v>0</v>
      </c>
      <c r="BT7" s="19" t="n">
        <f aca="false">IF($A7="",0,IF(COUNTIFS(Urlaub!$A$5:$A$604,$A7,Urlaub!$B$5:$B$604,"&lt;="&amp;BT$3,Urlaub!$C$5:$C$604,"&gt;="&amp;BT$3)&gt;0,1,0))</f>
        <v>0</v>
      </c>
      <c r="BU7" s="19" t="n">
        <f aca="false">IF($A7="",0,IF(COUNTIFS(Urlaub!$A$5:$A$604,$A7,Urlaub!$B$5:$B$604,"&lt;="&amp;BU$3,Urlaub!$C$5:$C$604,"&gt;="&amp;BU$3)&gt;0,1,0))</f>
        <v>0</v>
      </c>
      <c r="BV7" s="19" t="n">
        <f aca="false">IF($A7="",0,IF(COUNTIFS(Urlaub!$A$5:$A$604,$A7,Urlaub!$B$5:$B$604,"&lt;="&amp;BV$3,Urlaub!$C$5:$C$604,"&gt;="&amp;BV$3)&gt;0,1,0))</f>
        <v>0</v>
      </c>
      <c r="BW7" s="19" t="n">
        <f aca="false">IF($A7="",0,IF(COUNTIFS(Urlaub!$A$5:$A$604,$A7,Urlaub!$B$5:$B$604,"&lt;="&amp;BW$3,Urlaub!$C$5:$C$604,"&gt;="&amp;BW$3)&gt;0,1,0))</f>
        <v>0</v>
      </c>
      <c r="BX7" s="19" t="n">
        <f aca="false">IF($A7="",0,IF(COUNTIFS(Urlaub!$A$5:$A$604,$A7,Urlaub!$B$5:$B$604,"&lt;="&amp;BX$3,Urlaub!$C$5:$C$604,"&gt;="&amp;BX$3)&gt;0,1,0))</f>
        <v>0</v>
      </c>
      <c r="BY7" s="19" t="n">
        <f aca="false">IF($A7="",0,IF(COUNTIFS(Urlaub!$A$5:$A$604,$A7,Urlaub!$B$5:$B$604,"&lt;="&amp;BY$3,Urlaub!$C$5:$C$604,"&gt;="&amp;BY$3)&gt;0,1,0))</f>
        <v>0</v>
      </c>
      <c r="BZ7" s="19" t="n">
        <f aca="false">IF($A7="",0,IF(COUNTIFS(Urlaub!$A$5:$A$604,$A7,Urlaub!$B$5:$B$604,"&lt;="&amp;BZ$3,Urlaub!$C$5:$C$604,"&gt;="&amp;BZ$3)&gt;0,1,0))</f>
        <v>0</v>
      </c>
      <c r="CA7" s="19" t="n">
        <f aca="false">IF($A7="",0,IF(COUNTIFS(Urlaub!$A$5:$A$604,$A7,Urlaub!$B$5:$B$604,"&lt;="&amp;CA$3,Urlaub!$C$5:$C$604,"&gt;="&amp;CA$3)&gt;0,1,0))</f>
        <v>0</v>
      </c>
      <c r="CB7" s="19" t="n">
        <f aca="false">IF($A7="",0,IF(COUNTIFS(Urlaub!$A$5:$A$604,$A7,Urlaub!$B$5:$B$604,"&lt;="&amp;CB$3,Urlaub!$C$5:$C$604,"&gt;="&amp;CB$3)&gt;0,1,0))</f>
        <v>0</v>
      </c>
      <c r="CC7" s="19" t="n">
        <f aca="false">IF($A7="",0,IF(COUNTIFS(Urlaub!$A$5:$A$604,$A7,Urlaub!$B$5:$B$604,"&lt;="&amp;CC$3,Urlaub!$C$5:$C$604,"&gt;="&amp;CC$3)&gt;0,1,0))</f>
        <v>0</v>
      </c>
      <c r="CD7" s="19" t="n">
        <f aca="false">IF($A7="",0,IF(COUNTIFS(Urlaub!$A$5:$A$604,$A7,Urlaub!$B$5:$B$604,"&lt;="&amp;CD$3,Urlaub!$C$5:$C$604,"&gt;="&amp;CD$3)&gt;0,1,0))</f>
        <v>0</v>
      </c>
      <c r="CE7" s="19" t="n">
        <f aca="false">IF($A7="",0,IF(COUNTIFS(Urlaub!$A$5:$A$604,$A7,Urlaub!$B$5:$B$604,"&lt;="&amp;CE$3,Urlaub!$C$5:$C$604,"&gt;="&amp;CE$3)&gt;0,1,0))</f>
        <v>0</v>
      </c>
      <c r="CF7" s="19" t="n">
        <f aca="false">IF($A7="",0,IF(COUNTIFS(Urlaub!$A$5:$A$604,$A7,Urlaub!$B$5:$B$604,"&lt;="&amp;CF$3,Urlaub!$C$5:$C$604,"&gt;="&amp;CF$3)&gt;0,1,0))</f>
        <v>0</v>
      </c>
      <c r="CG7" s="19" t="n">
        <f aca="false">IF($A7="",0,IF(COUNTIFS(Urlaub!$A$5:$A$604,$A7,Urlaub!$B$5:$B$604,"&lt;="&amp;CG$3,Urlaub!$C$5:$C$604,"&gt;="&amp;CG$3)&gt;0,1,0))</f>
        <v>0</v>
      </c>
      <c r="CH7" s="19" t="n">
        <f aca="false">IF($A7="",0,IF(COUNTIFS(Urlaub!$A$5:$A$604,$A7,Urlaub!$B$5:$B$604,"&lt;="&amp;CH$3,Urlaub!$C$5:$C$604,"&gt;="&amp;CH$3)&gt;0,1,0))</f>
        <v>0</v>
      </c>
      <c r="CI7" s="19" t="n">
        <f aca="false">IF($A7="",0,IF(COUNTIFS(Urlaub!$A$5:$A$604,$A7,Urlaub!$B$5:$B$604,"&lt;="&amp;CI$3,Urlaub!$C$5:$C$604,"&gt;="&amp;CI$3)&gt;0,1,0))</f>
        <v>0</v>
      </c>
      <c r="CJ7" s="19" t="n">
        <f aca="false">IF($A7="",0,IF(COUNTIFS(Urlaub!$A$5:$A$604,$A7,Urlaub!$B$5:$B$604,"&lt;="&amp;CJ$3,Urlaub!$C$5:$C$604,"&gt;="&amp;CJ$3)&gt;0,1,0))</f>
        <v>0</v>
      </c>
      <c r="CK7" s="19" t="n">
        <f aca="false">IF($A7="",0,IF(COUNTIFS(Urlaub!$A$5:$A$604,$A7,Urlaub!$B$5:$B$604,"&lt;="&amp;CK$3,Urlaub!$C$5:$C$604,"&gt;="&amp;CK$3)&gt;0,1,0))</f>
        <v>0</v>
      </c>
      <c r="CL7" s="19" t="n">
        <f aca="false">IF($A7="",0,IF(COUNTIFS(Urlaub!$A$5:$A$604,$A7,Urlaub!$B$5:$B$604,"&lt;="&amp;CL$3,Urlaub!$C$5:$C$604,"&gt;="&amp;CL$3)&gt;0,1,0))</f>
        <v>0</v>
      </c>
      <c r="CM7" s="19" t="n">
        <f aca="false">IF($A7="",0,IF(COUNTIFS(Urlaub!$A$5:$A$604,$A7,Urlaub!$B$5:$B$604,"&lt;="&amp;CM$3,Urlaub!$C$5:$C$604,"&gt;="&amp;CM$3)&gt;0,1,0))</f>
        <v>0</v>
      </c>
      <c r="CN7" s="19" t="n">
        <f aca="false">IF($A7="",0,IF(COUNTIFS(Urlaub!$A$5:$A$604,$A7,Urlaub!$B$5:$B$604,"&lt;="&amp;CN$3,Urlaub!$C$5:$C$604,"&gt;="&amp;CN$3)&gt;0,1,0))</f>
        <v>0</v>
      </c>
      <c r="CO7" s="19" t="n">
        <f aca="false">IF($A7="",0,IF(COUNTIFS(Urlaub!$A$5:$A$604,$A7,Urlaub!$B$5:$B$604,"&lt;="&amp;CO$3,Urlaub!$C$5:$C$604,"&gt;="&amp;CO$3)&gt;0,1,0))</f>
        <v>0</v>
      </c>
      <c r="CP7" s="19" t="n">
        <f aca="false">IF($A7="",0,IF(COUNTIFS(Urlaub!$A$5:$A$604,$A7,Urlaub!$B$5:$B$604,"&lt;="&amp;CP$3,Urlaub!$C$5:$C$604,"&gt;="&amp;CP$3)&gt;0,1,0))</f>
        <v>0</v>
      </c>
      <c r="CQ7" s="19" t="n">
        <f aca="false">IF($A7="",0,IF(COUNTIFS(Urlaub!$A$5:$A$604,$A7,Urlaub!$B$5:$B$604,"&lt;="&amp;CQ$3,Urlaub!$C$5:$C$604,"&gt;="&amp;CQ$3)&gt;0,1,0))</f>
        <v>0</v>
      </c>
      <c r="CR7" s="19" t="n">
        <f aca="false">IF($A7="",0,IF(COUNTIFS(Urlaub!$A$5:$A$604,$A7,Urlaub!$B$5:$B$604,"&lt;="&amp;CR$3,Urlaub!$C$5:$C$604,"&gt;="&amp;CR$3)&gt;0,1,0))</f>
        <v>0</v>
      </c>
      <c r="CS7" s="19" t="n">
        <f aca="false">IF($A7="",0,IF(COUNTIFS(Urlaub!$A$5:$A$604,$A7,Urlaub!$B$5:$B$604,"&lt;="&amp;CS$3,Urlaub!$C$5:$C$604,"&gt;="&amp;CS$3)&gt;0,1,0))</f>
        <v>0</v>
      </c>
      <c r="CT7" s="19" t="n">
        <f aca="false">IF($A7="",0,IF(COUNTIFS(Urlaub!$A$5:$A$604,$A7,Urlaub!$B$5:$B$604,"&lt;="&amp;CT$3,Urlaub!$C$5:$C$604,"&gt;="&amp;CT$3)&gt;0,1,0))</f>
        <v>0</v>
      </c>
      <c r="CU7" s="19" t="n">
        <f aca="false">IF($A7="",0,IF(COUNTIFS(Urlaub!$A$5:$A$604,$A7,Urlaub!$B$5:$B$604,"&lt;="&amp;CU$3,Urlaub!$C$5:$C$604,"&gt;="&amp;CU$3)&gt;0,1,0))</f>
        <v>0</v>
      </c>
      <c r="CV7" s="19" t="n">
        <f aca="false">IF($A7="",0,IF(COUNTIFS(Urlaub!$A$5:$A$604,$A7,Urlaub!$B$5:$B$604,"&lt;="&amp;CV$3,Urlaub!$C$5:$C$604,"&gt;="&amp;CV$3)&gt;0,1,0))</f>
        <v>0</v>
      </c>
      <c r="CW7" s="19" t="n">
        <f aca="false">IF($A7="",0,IF(COUNTIFS(Urlaub!$A$5:$A$604,$A7,Urlaub!$B$5:$B$604,"&lt;="&amp;CW$3,Urlaub!$C$5:$C$604,"&gt;="&amp;CW$3)&gt;0,1,0))</f>
        <v>0</v>
      </c>
      <c r="CX7" s="19" t="n">
        <f aca="false">IF($A7="",0,IF(COUNTIFS(Urlaub!$A$5:$A$604,$A7,Urlaub!$B$5:$B$604,"&lt;="&amp;CX$3,Urlaub!$C$5:$C$604,"&gt;="&amp;CX$3)&gt;0,1,0))</f>
        <v>0</v>
      </c>
      <c r="CY7" s="19" t="n">
        <f aca="false">IF($A7="",0,IF(COUNTIFS(Urlaub!$A$5:$A$604,$A7,Urlaub!$B$5:$B$604,"&lt;="&amp;CY$3,Urlaub!$C$5:$C$604,"&gt;="&amp;CY$3)&gt;0,1,0))</f>
        <v>0</v>
      </c>
      <c r="CZ7" s="19" t="n">
        <f aca="false">IF($A7="",0,IF(COUNTIFS(Urlaub!$A$5:$A$604,$A7,Urlaub!$B$5:$B$604,"&lt;="&amp;CZ$3,Urlaub!$C$5:$C$604,"&gt;="&amp;CZ$3)&gt;0,1,0))</f>
        <v>0</v>
      </c>
      <c r="DA7" s="19" t="n">
        <f aca="false">IF($A7="",0,IF(COUNTIFS(Urlaub!$A$5:$A$604,$A7,Urlaub!$B$5:$B$604,"&lt;="&amp;DA$3,Urlaub!$C$5:$C$604,"&gt;="&amp;DA$3)&gt;0,1,0))</f>
        <v>0</v>
      </c>
      <c r="DB7" s="19" t="n">
        <f aca="false">IF($A7="",0,IF(COUNTIFS(Urlaub!$A$5:$A$604,$A7,Urlaub!$B$5:$B$604,"&lt;="&amp;DB$3,Urlaub!$C$5:$C$604,"&gt;="&amp;DB$3)&gt;0,1,0))</f>
        <v>0</v>
      </c>
      <c r="DC7" s="19" t="n">
        <f aca="false">IF($A7="",0,IF(COUNTIFS(Urlaub!$A$5:$A$604,$A7,Urlaub!$B$5:$B$604,"&lt;="&amp;DC$3,Urlaub!$C$5:$C$604,"&gt;="&amp;DC$3)&gt;0,1,0))</f>
        <v>0</v>
      </c>
      <c r="DD7" s="19" t="n">
        <f aca="false">IF($A7="",0,IF(COUNTIFS(Urlaub!$A$5:$A$604,$A7,Urlaub!$B$5:$B$604,"&lt;="&amp;DD$3,Urlaub!$C$5:$C$604,"&gt;="&amp;DD$3)&gt;0,1,0))</f>
        <v>0</v>
      </c>
      <c r="DE7" s="19" t="n">
        <f aca="false">IF($A7="",0,IF(COUNTIFS(Urlaub!$A$5:$A$604,$A7,Urlaub!$B$5:$B$604,"&lt;="&amp;DE$3,Urlaub!$C$5:$C$604,"&gt;="&amp;DE$3)&gt;0,1,0))</f>
        <v>0</v>
      </c>
      <c r="DF7" s="19" t="n">
        <f aca="false">IF($A7="",0,IF(COUNTIFS(Urlaub!$A$5:$A$604,$A7,Urlaub!$B$5:$B$604,"&lt;="&amp;DF$3,Urlaub!$C$5:$C$604,"&gt;="&amp;DF$3)&gt;0,1,0))</f>
        <v>0</v>
      </c>
      <c r="DG7" s="19" t="n">
        <f aca="false">IF($A7="",0,IF(COUNTIFS(Urlaub!$A$5:$A$604,$A7,Urlaub!$B$5:$B$604,"&lt;="&amp;DG$3,Urlaub!$C$5:$C$604,"&gt;="&amp;DG$3)&gt;0,1,0))</f>
        <v>0</v>
      </c>
      <c r="DH7" s="19" t="n">
        <f aca="false">IF($A7="",0,IF(COUNTIFS(Urlaub!$A$5:$A$604,$A7,Urlaub!$B$5:$B$604,"&lt;="&amp;DH$3,Urlaub!$C$5:$C$604,"&gt;="&amp;DH$3)&gt;0,1,0))</f>
        <v>0</v>
      </c>
      <c r="DI7" s="19" t="n">
        <f aca="false">IF($A7="",0,IF(COUNTIFS(Urlaub!$A$5:$A$604,$A7,Urlaub!$B$5:$B$604,"&lt;="&amp;DI$3,Urlaub!$C$5:$C$604,"&gt;="&amp;DI$3)&gt;0,1,0))</f>
        <v>0</v>
      </c>
      <c r="DJ7" s="19" t="n">
        <f aca="false">IF($A7="",0,IF(COUNTIFS(Urlaub!$A$5:$A$604,$A7,Urlaub!$B$5:$B$604,"&lt;="&amp;DJ$3,Urlaub!$C$5:$C$604,"&gt;="&amp;DJ$3)&gt;0,1,0))</f>
        <v>0</v>
      </c>
      <c r="DK7" s="19" t="n">
        <f aca="false">IF($A7="",0,IF(COUNTIFS(Urlaub!$A$5:$A$604,$A7,Urlaub!$B$5:$B$604,"&lt;="&amp;DK$3,Urlaub!$C$5:$C$604,"&gt;="&amp;DK$3)&gt;0,1,0))</f>
        <v>0</v>
      </c>
      <c r="DL7" s="19" t="n">
        <f aca="false">IF($A7="",0,IF(COUNTIFS(Urlaub!$A$5:$A$604,$A7,Urlaub!$B$5:$B$604,"&lt;="&amp;DL$3,Urlaub!$C$5:$C$604,"&gt;="&amp;DL$3)&gt;0,1,0))</f>
        <v>0</v>
      </c>
      <c r="DM7" s="19" t="n">
        <f aca="false">IF($A7="",0,IF(COUNTIFS(Urlaub!$A$5:$A$604,$A7,Urlaub!$B$5:$B$604,"&lt;="&amp;DM$3,Urlaub!$C$5:$C$604,"&gt;="&amp;DM$3)&gt;0,1,0))</f>
        <v>0</v>
      </c>
      <c r="DN7" s="19" t="n">
        <f aca="false">IF($A7="",0,IF(COUNTIFS(Urlaub!$A$5:$A$604,$A7,Urlaub!$B$5:$B$604,"&lt;="&amp;DN$3,Urlaub!$C$5:$C$604,"&gt;="&amp;DN$3)&gt;0,1,0))</f>
        <v>0</v>
      </c>
      <c r="DO7" s="19" t="n">
        <f aca="false">IF($A7="",0,IF(COUNTIFS(Urlaub!$A$5:$A$604,$A7,Urlaub!$B$5:$B$604,"&lt;="&amp;DO$3,Urlaub!$C$5:$C$604,"&gt;="&amp;DO$3)&gt;0,1,0))</f>
        <v>0</v>
      </c>
      <c r="DP7" s="19" t="n">
        <f aca="false">IF($A7="",0,IF(COUNTIFS(Urlaub!$A$5:$A$604,$A7,Urlaub!$B$5:$B$604,"&lt;="&amp;DP$3,Urlaub!$C$5:$C$604,"&gt;="&amp;DP$3)&gt;0,1,0))</f>
        <v>0</v>
      </c>
      <c r="DQ7" s="19" t="n">
        <f aca="false">IF($A7="",0,IF(COUNTIFS(Urlaub!$A$5:$A$604,$A7,Urlaub!$B$5:$B$604,"&lt;="&amp;DQ$3,Urlaub!$C$5:$C$604,"&gt;="&amp;DQ$3)&gt;0,1,0))</f>
        <v>0</v>
      </c>
      <c r="DR7" s="19" t="n">
        <f aca="false">IF($A7="",0,IF(COUNTIFS(Urlaub!$A$5:$A$604,$A7,Urlaub!$B$5:$B$604,"&lt;="&amp;DR$3,Urlaub!$C$5:$C$604,"&gt;="&amp;DR$3)&gt;0,1,0))</f>
        <v>0</v>
      </c>
      <c r="DS7" s="19" t="n">
        <f aca="false">IF($A7="",0,IF(COUNTIFS(Urlaub!$A$5:$A$604,$A7,Urlaub!$B$5:$B$604,"&lt;="&amp;DS$3,Urlaub!$C$5:$C$604,"&gt;="&amp;DS$3)&gt;0,1,0))</f>
        <v>0</v>
      </c>
      <c r="DT7" s="19" t="n">
        <f aca="false">IF($A7="",0,IF(COUNTIFS(Urlaub!$A$5:$A$604,$A7,Urlaub!$B$5:$B$604,"&lt;="&amp;DT$3,Urlaub!$C$5:$C$604,"&gt;="&amp;DT$3)&gt;0,1,0))</f>
        <v>0</v>
      </c>
      <c r="DU7" s="19" t="n">
        <f aca="false">IF($A7="",0,IF(COUNTIFS(Urlaub!$A$5:$A$604,$A7,Urlaub!$B$5:$B$604,"&lt;="&amp;DU$3,Urlaub!$C$5:$C$604,"&gt;="&amp;DU$3)&gt;0,1,0))</f>
        <v>0</v>
      </c>
      <c r="DV7" s="19" t="n">
        <f aca="false">IF($A7="",0,IF(COUNTIFS(Urlaub!$A$5:$A$604,$A7,Urlaub!$B$5:$B$604,"&lt;="&amp;DV$3,Urlaub!$C$5:$C$604,"&gt;="&amp;DV$3)&gt;0,1,0))</f>
        <v>0</v>
      </c>
      <c r="DW7" s="19" t="n">
        <f aca="false">IF($A7="",0,IF(COUNTIFS(Urlaub!$A$5:$A$604,$A7,Urlaub!$B$5:$B$604,"&lt;="&amp;DW$3,Urlaub!$C$5:$C$604,"&gt;="&amp;DW$3)&gt;0,1,0))</f>
        <v>0</v>
      </c>
      <c r="DX7" s="19" t="n">
        <f aca="false">IF($A7="",0,IF(COUNTIFS(Urlaub!$A$5:$A$604,$A7,Urlaub!$B$5:$B$604,"&lt;="&amp;DX$3,Urlaub!$C$5:$C$604,"&gt;="&amp;DX$3)&gt;0,1,0))</f>
        <v>0</v>
      </c>
      <c r="DY7" s="19" t="n">
        <f aca="false">IF($A7="",0,IF(COUNTIFS(Urlaub!$A$5:$A$604,$A7,Urlaub!$B$5:$B$604,"&lt;="&amp;DY$3,Urlaub!$C$5:$C$604,"&gt;="&amp;DY$3)&gt;0,1,0))</f>
        <v>0</v>
      </c>
      <c r="DZ7" s="19" t="n">
        <f aca="false">IF($A7="",0,IF(COUNTIFS(Urlaub!$A$5:$A$604,$A7,Urlaub!$B$5:$B$604,"&lt;="&amp;DZ$3,Urlaub!$C$5:$C$604,"&gt;="&amp;DZ$3)&gt;0,1,0))</f>
        <v>0</v>
      </c>
      <c r="EA7" s="19" t="n">
        <f aca="false">IF($A7="",0,IF(COUNTIFS(Urlaub!$A$5:$A$604,$A7,Urlaub!$B$5:$B$604,"&lt;="&amp;EA$3,Urlaub!$C$5:$C$604,"&gt;="&amp;EA$3)&gt;0,1,0))</f>
        <v>0</v>
      </c>
      <c r="EB7" s="19" t="n">
        <f aca="false">IF($A7="",0,IF(COUNTIFS(Urlaub!$A$5:$A$604,$A7,Urlaub!$B$5:$B$604,"&lt;="&amp;EB$3,Urlaub!$C$5:$C$604,"&gt;="&amp;EB$3)&gt;0,1,0))</f>
        <v>0</v>
      </c>
      <c r="EC7" s="19" t="n">
        <f aca="false">IF($A7="",0,IF(COUNTIFS(Urlaub!$A$5:$A$604,$A7,Urlaub!$B$5:$B$604,"&lt;="&amp;EC$3,Urlaub!$C$5:$C$604,"&gt;="&amp;EC$3)&gt;0,1,0))</f>
        <v>0</v>
      </c>
      <c r="ED7" s="19" t="n">
        <f aca="false">IF($A7="",0,IF(COUNTIFS(Urlaub!$A$5:$A$604,$A7,Urlaub!$B$5:$B$604,"&lt;="&amp;ED$3,Urlaub!$C$5:$C$604,"&gt;="&amp;ED$3)&gt;0,1,0))</f>
        <v>0</v>
      </c>
      <c r="EE7" s="19" t="n">
        <f aca="false">IF($A7="",0,IF(COUNTIFS(Urlaub!$A$5:$A$604,$A7,Urlaub!$B$5:$B$604,"&lt;="&amp;EE$3,Urlaub!$C$5:$C$604,"&gt;="&amp;EE$3)&gt;0,1,0))</f>
        <v>0</v>
      </c>
      <c r="EF7" s="19" t="n">
        <f aca="false">IF($A7="",0,IF(COUNTIFS(Urlaub!$A$5:$A$604,$A7,Urlaub!$B$5:$B$604,"&lt;="&amp;EF$3,Urlaub!$C$5:$C$604,"&gt;="&amp;EF$3)&gt;0,1,0))</f>
        <v>0</v>
      </c>
      <c r="EG7" s="19" t="n">
        <f aca="false">IF($A7="",0,IF(COUNTIFS(Urlaub!$A$5:$A$604,$A7,Urlaub!$B$5:$B$604,"&lt;="&amp;EG$3,Urlaub!$C$5:$C$604,"&gt;="&amp;EG$3)&gt;0,1,0))</f>
        <v>0</v>
      </c>
      <c r="EH7" s="19" t="n">
        <f aca="false">IF($A7="",0,IF(COUNTIFS(Urlaub!$A$5:$A$604,$A7,Urlaub!$B$5:$B$604,"&lt;="&amp;EH$3,Urlaub!$C$5:$C$604,"&gt;="&amp;EH$3)&gt;0,1,0))</f>
        <v>0</v>
      </c>
      <c r="EI7" s="19" t="n">
        <f aca="false">IF($A7="",0,IF(COUNTIFS(Urlaub!$A$5:$A$604,$A7,Urlaub!$B$5:$B$604,"&lt;="&amp;EI$3,Urlaub!$C$5:$C$604,"&gt;="&amp;EI$3)&gt;0,1,0))</f>
        <v>0</v>
      </c>
      <c r="EJ7" s="19" t="n">
        <f aca="false">IF($A7="",0,IF(COUNTIFS(Urlaub!$A$5:$A$604,$A7,Urlaub!$B$5:$B$604,"&lt;="&amp;EJ$3,Urlaub!$C$5:$C$604,"&gt;="&amp;EJ$3)&gt;0,1,0))</f>
        <v>0</v>
      </c>
      <c r="EK7" s="19" t="n">
        <f aca="false">IF($A7="",0,IF(COUNTIFS(Urlaub!$A$5:$A$604,$A7,Urlaub!$B$5:$B$604,"&lt;="&amp;EK$3,Urlaub!$C$5:$C$604,"&gt;="&amp;EK$3)&gt;0,1,0))</f>
        <v>0</v>
      </c>
      <c r="EL7" s="19" t="n">
        <f aca="false">IF($A7="",0,IF(COUNTIFS(Urlaub!$A$5:$A$604,$A7,Urlaub!$B$5:$B$604,"&lt;="&amp;EL$3,Urlaub!$C$5:$C$604,"&gt;="&amp;EL$3)&gt;0,1,0))</f>
        <v>0</v>
      </c>
      <c r="EM7" s="19" t="n">
        <f aca="false">IF($A7="",0,IF(COUNTIFS(Urlaub!$A$5:$A$604,$A7,Urlaub!$B$5:$B$604,"&lt;="&amp;EM$3,Urlaub!$C$5:$C$604,"&gt;="&amp;EM$3)&gt;0,1,0))</f>
        <v>0</v>
      </c>
      <c r="EN7" s="19" t="n">
        <f aca="false">IF($A7="",0,IF(COUNTIFS(Urlaub!$A$5:$A$604,$A7,Urlaub!$B$5:$B$604,"&lt;="&amp;EN$3,Urlaub!$C$5:$C$604,"&gt;="&amp;EN$3)&gt;0,1,0))</f>
        <v>0</v>
      </c>
      <c r="EO7" s="19" t="n">
        <f aca="false">IF($A7="",0,IF(COUNTIFS(Urlaub!$A$5:$A$604,$A7,Urlaub!$B$5:$B$604,"&lt;="&amp;EO$3,Urlaub!$C$5:$C$604,"&gt;="&amp;EO$3)&gt;0,1,0))</f>
        <v>0</v>
      </c>
      <c r="EP7" s="19" t="n">
        <f aca="false">IF($A7="",0,IF(COUNTIFS(Urlaub!$A$5:$A$604,$A7,Urlaub!$B$5:$B$604,"&lt;="&amp;EP$3,Urlaub!$C$5:$C$604,"&gt;="&amp;EP$3)&gt;0,1,0))</f>
        <v>0</v>
      </c>
      <c r="EQ7" s="19" t="n">
        <f aca="false">IF($A7="",0,IF(COUNTIFS(Urlaub!$A$5:$A$604,$A7,Urlaub!$B$5:$B$604,"&lt;="&amp;EQ$3,Urlaub!$C$5:$C$604,"&gt;="&amp;EQ$3)&gt;0,1,0))</f>
        <v>0</v>
      </c>
      <c r="ER7" s="19" t="n">
        <f aca="false">IF($A7="",0,IF(COUNTIFS(Urlaub!$A$5:$A$604,$A7,Urlaub!$B$5:$B$604,"&lt;="&amp;ER$3,Urlaub!$C$5:$C$604,"&gt;="&amp;ER$3)&gt;0,1,0))</f>
        <v>0</v>
      </c>
      <c r="ES7" s="19" t="n">
        <f aca="false">IF($A7="",0,IF(COUNTIFS(Urlaub!$A$5:$A$604,$A7,Urlaub!$B$5:$B$604,"&lt;="&amp;ES$3,Urlaub!$C$5:$C$604,"&gt;="&amp;ES$3)&gt;0,1,0))</f>
        <v>0</v>
      </c>
      <c r="ET7" s="19" t="n">
        <f aca="false">IF($A7="",0,IF(COUNTIFS(Urlaub!$A$5:$A$604,$A7,Urlaub!$B$5:$B$604,"&lt;="&amp;ET$3,Urlaub!$C$5:$C$604,"&gt;="&amp;ET$3)&gt;0,1,0))</f>
        <v>0</v>
      </c>
      <c r="EU7" s="19" t="n">
        <f aca="false">IF($A7="",0,IF(COUNTIFS(Urlaub!$A$5:$A$604,$A7,Urlaub!$B$5:$B$604,"&lt;="&amp;EU$3,Urlaub!$C$5:$C$604,"&gt;="&amp;EU$3)&gt;0,1,0))</f>
        <v>0</v>
      </c>
      <c r="EV7" s="19" t="n">
        <f aca="false">IF($A7="",0,IF(COUNTIFS(Urlaub!$A$5:$A$604,$A7,Urlaub!$B$5:$B$604,"&lt;="&amp;EV$3,Urlaub!$C$5:$C$604,"&gt;="&amp;EV$3)&gt;0,1,0))</f>
        <v>0</v>
      </c>
      <c r="EW7" s="19" t="n">
        <f aca="false">IF($A7="",0,IF(COUNTIFS(Urlaub!$A$5:$A$604,$A7,Urlaub!$B$5:$B$604,"&lt;="&amp;EW$3,Urlaub!$C$5:$C$604,"&gt;="&amp;EW$3)&gt;0,1,0))</f>
        <v>0</v>
      </c>
      <c r="EX7" s="19" t="n">
        <f aca="false">IF($A7="",0,IF(COUNTIFS(Urlaub!$A$5:$A$604,$A7,Urlaub!$B$5:$B$604,"&lt;="&amp;EX$3,Urlaub!$C$5:$C$604,"&gt;="&amp;EX$3)&gt;0,1,0))</f>
        <v>0</v>
      </c>
      <c r="EY7" s="19" t="n">
        <f aca="false">IF($A7="",0,IF(COUNTIFS(Urlaub!$A$5:$A$604,$A7,Urlaub!$B$5:$B$604,"&lt;="&amp;EY$3,Urlaub!$C$5:$C$604,"&gt;="&amp;EY$3)&gt;0,1,0))</f>
        <v>0</v>
      </c>
      <c r="EZ7" s="19" t="n">
        <f aca="false">IF($A7="",0,IF(COUNTIFS(Urlaub!$A$5:$A$604,$A7,Urlaub!$B$5:$B$604,"&lt;="&amp;EZ$3,Urlaub!$C$5:$C$604,"&gt;="&amp;EZ$3)&gt;0,1,0))</f>
        <v>0</v>
      </c>
      <c r="FA7" s="19" t="n">
        <f aca="false">IF($A7="",0,IF(COUNTIFS(Urlaub!$A$5:$A$604,$A7,Urlaub!$B$5:$B$604,"&lt;="&amp;FA$3,Urlaub!$C$5:$C$604,"&gt;="&amp;FA$3)&gt;0,1,0))</f>
        <v>0</v>
      </c>
      <c r="FB7" s="19" t="n">
        <f aca="false">IF($A7="",0,IF(COUNTIFS(Urlaub!$A$5:$A$604,$A7,Urlaub!$B$5:$B$604,"&lt;="&amp;FB$3,Urlaub!$C$5:$C$604,"&gt;="&amp;FB$3)&gt;0,1,0))</f>
        <v>0</v>
      </c>
      <c r="FC7" s="19" t="n">
        <f aca="false">IF($A7="",0,IF(COUNTIFS(Urlaub!$A$5:$A$604,$A7,Urlaub!$B$5:$B$604,"&lt;="&amp;FC$3,Urlaub!$C$5:$C$604,"&gt;="&amp;FC$3)&gt;0,1,0))</f>
        <v>0</v>
      </c>
      <c r="FD7" s="19" t="n">
        <f aca="false">IF($A7="",0,IF(COUNTIFS(Urlaub!$A$5:$A$604,$A7,Urlaub!$B$5:$B$604,"&lt;="&amp;FD$3,Urlaub!$C$5:$C$604,"&gt;="&amp;FD$3)&gt;0,1,0))</f>
        <v>0</v>
      </c>
      <c r="FE7" s="19" t="n">
        <f aca="false">IF($A7="",0,IF(COUNTIFS(Urlaub!$A$5:$A$604,$A7,Urlaub!$B$5:$B$604,"&lt;="&amp;FE$3,Urlaub!$C$5:$C$604,"&gt;="&amp;FE$3)&gt;0,1,0))</f>
        <v>0</v>
      </c>
      <c r="FF7" s="19" t="n">
        <f aca="false">IF($A7="",0,IF(COUNTIFS(Urlaub!$A$5:$A$604,$A7,Urlaub!$B$5:$B$604,"&lt;="&amp;FF$3,Urlaub!$C$5:$C$604,"&gt;="&amp;FF$3)&gt;0,1,0))</f>
        <v>0</v>
      </c>
      <c r="FG7" s="19" t="n">
        <f aca="false">IF($A7="",0,IF(COUNTIFS(Urlaub!$A$5:$A$604,$A7,Urlaub!$B$5:$B$604,"&lt;="&amp;FG$3,Urlaub!$C$5:$C$604,"&gt;="&amp;FG$3)&gt;0,1,0))</f>
        <v>0</v>
      </c>
      <c r="FH7" s="19" t="n">
        <f aca="false">IF($A7="",0,IF(COUNTIFS(Urlaub!$A$5:$A$604,$A7,Urlaub!$B$5:$B$604,"&lt;="&amp;FH$3,Urlaub!$C$5:$C$604,"&gt;="&amp;FH$3)&gt;0,1,0))</f>
        <v>0</v>
      </c>
      <c r="FI7" s="19" t="n">
        <f aca="false">IF($A7="",0,IF(COUNTIFS(Urlaub!$A$5:$A$604,$A7,Urlaub!$B$5:$B$604,"&lt;="&amp;FI$3,Urlaub!$C$5:$C$604,"&gt;="&amp;FI$3)&gt;0,1,0))</f>
        <v>0</v>
      </c>
      <c r="FJ7" s="19" t="n">
        <f aca="false">IF($A7="",0,IF(COUNTIFS(Urlaub!$A$5:$A$604,$A7,Urlaub!$B$5:$B$604,"&lt;="&amp;FJ$3,Urlaub!$C$5:$C$604,"&gt;="&amp;FJ$3)&gt;0,1,0))</f>
        <v>0</v>
      </c>
      <c r="FK7" s="19" t="n">
        <f aca="false">IF($A7="",0,IF(COUNTIFS(Urlaub!$A$5:$A$604,$A7,Urlaub!$B$5:$B$604,"&lt;="&amp;FK$3,Urlaub!$C$5:$C$604,"&gt;="&amp;FK$3)&gt;0,1,0))</f>
        <v>0</v>
      </c>
      <c r="FL7" s="19" t="n">
        <f aca="false">IF($A7="",0,IF(COUNTIFS(Urlaub!$A$5:$A$604,$A7,Urlaub!$B$5:$B$604,"&lt;="&amp;FL$3,Urlaub!$C$5:$C$604,"&gt;="&amp;FL$3)&gt;0,1,0))</f>
        <v>0</v>
      </c>
      <c r="FM7" s="19" t="n">
        <f aca="false">IF($A7="",0,IF(COUNTIFS(Urlaub!$A$5:$A$604,$A7,Urlaub!$B$5:$B$604,"&lt;="&amp;FM$3,Urlaub!$C$5:$C$604,"&gt;="&amp;FM$3)&gt;0,1,0))</f>
        <v>0</v>
      </c>
      <c r="FN7" s="19" t="n">
        <f aca="false">IF($A7="",0,IF(COUNTIFS(Urlaub!$A$5:$A$604,$A7,Urlaub!$B$5:$B$604,"&lt;="&amp;FN$3,Urlaub!$C$5:$C$604,"&gt;="&amp;FN$3)&gt;0,1,0))</f>
        <v>0</v>
      </c>
      <c r="FO7" s="19" t="n">
        <f aca="false">IF($A7="",0,IF(COUNTIFS(Urlaub!$A$5:$A$604,$A7,Urlaub!$B$5:$B$604,"&lt;="&amp;FO$3,Urlaub!$C$5:$C$604,"&gt;="&amp;FO$3)&gt;0,1,0))</f>
        <v>0</v>
      </c>
      <c r="FP7" s="19" t="n">
        <f aca="false">IF($A7="",0,IF(COUNTIFS(Urlaub!$A$5:$A$604,$A7,Urlaub!$B$5:$B$604,"&lt;="&amp;FP$3,Urlaub!$C$5:$C$604,"&gt;="&amp;FP$3)&gt;0,1,0))</f>
        <v>0</v>
      </c>
      <c r="FQ7" s="19" t="n">
        <f aca="false">IF($A7="",0,IF(COUNTIFS(Urlaub!$A$5:$A$604,$A7,Urlaub!$B$5:$B$604,"&lt;="&amp;FQ$3,Urlaub!$C$5:$C$604,"&gt;="&amp;FQ$3)&gt;0,1,0))</f>
        <v>0</v>
      </c>
      <c r="FR7" s="19" t="n">
        <f aca="false">IF($A7="",0,IF(COUNTIFS(Urlaub!$A$5:$A$604,$A7,Urlaub!$B$5:$B$604,"&lt;="&amp;FR$3,Urlaub!$C$5:$C$604,"&gt;="&amp;FR$3)&gt;0,1,0))</f>
        <v>0</v>
      </c>
      <c r="FS7" s="19" t="n">
        <f aca="false">IF($A7="",0,IF(COUNTIFS(Urlaub!$A$5:$A$604,$A7,Urlaub!$B$5:$B$604,"&lt;="&amp;FS$3,Urlaub!$C$5:$C$604,"&gt;="&amp;FS$3)&gt;0,1,0))</f>
        <v>0</v>
      </c>
      <c r="FT7" s="19" t="n">
        <f aca="false">IF($A7="",0,IF(COUNTIFS(Urlaub!$A$5:$A$604,$A7,Urlaub!$B$5:$B$604,"&lt;="&amp;FT$3,Urlaub!$C$5:$C$604,"&gt;="&amp;FT$3)&gt;0,1,0))</f>
        <v>0</v>
      </c>
      <c r="FU7" s="19" t="n">
        <f aca="false">IF($A7="",0,IF(COUNTIFS(Urlaub!$A$5:$A$604,$A7,Urlaub!$B$5:$B$604,"&lt;="&amp;FU$3,Urlaub!$C$5:$C$604,"&gt;="&amp;FU$3)&gt;0,1,0))</f>
        <v>0</v>
      </c>
      <c r="FV7" s="19" t="n">
        <f aca="false">IF($A7="",0,IF(COUNTIFS(Urlaub!$A$5:$A$604,$A7,Urlaub!$B$5:$B$604,"&lt;="&amp;FV$3,Urlaub!$C$5:$C$604,"&gt;="&amp;FV$3)&gt;0,1,0))</f>
        <v>0</v>
      </c>
      <c r="FW7" s="19" t="n">
        <f aca="false">IF($A7="",0,IF(COUNTIFS(Urlaub!$A$5:$A$604,$A7,Urlaub!$B$5:$B$604,"&lt;="&amp;FW$3,Urlaub!$C$5:$C$604,"&gt;="&amp;FW$3)&gt;0,1,0))</f>
        <v>0</v>
      </c>
      <c r="FX7" s="19" t="n">
        <f aca="false">IF($A7="",0,IF(COUNTIFS(Urlaub!$A$5:$A$604,$A7,Urlaub!$B$5:$B$604,"&lt;="&amp;FX$3,Urlaub!$C$5:$C$604,"&gt;="&amp;FX$3)&gt;0,1,0))</f>
        <v>0</v>
      </c>
      <c r="FY7" s="19" t="n">
        <f aca="false">IF($A7="",0,IF(COUNTIFS(Urlaub!$A$5:$A$604,$A7,Urlaub!$B$5:$B$604,"&lt;="&amp;FY$3,Urlaub!$C$5:$C$604,"&gt;="&amp;FY$3)&gt;0,1,0))</f>
        <v>0</v>
      </c>
      <c r="FZ7" s="19" t="n">
        <f aca="false">IF($A7="",0,IF(COUNTIFS(Urlaub!$A$5:$A$604,$A7,Urlaub!$B$5:$B$604,"&lt;="&amp;FZ$3,Urlaub!$C$5:$C$604,"&gt;="&amp;FZ$3)&gt;0,1,0))</f>
        <v>0</v>
      </c>
      <c r="GA7" s="19" t="n">
        <f aca="false">IF($A7="",0,IF(COUNTIFS(Urlaub!$A$5:$A$604,$A7,Urlaub!$B$5:$B$604,"&lt;="&amp;GA$3,Urlaub!$C$5:$C$604,"&gt;="&amp;GA$3)&gt;0,1,0))</f>
        <v>0</v>
      </c>
      <c r="GB7" s="19" t="n">
        <f aca="false">IF($A7="",0,IF(COUNTIFS(Urlaub!$A$5:$A$604,$A7,Urlaub!$B$5:$B$604,"&lt;="&amp;GB$3,Urlaub!$C$5:$C$604,"&gt;="&amp;GB$3)&gt;0,1,0))</f>
        <v>0</v>
      </c>
      <c r="GC7" s="19" t="n">
        <f aca="false">IF($A7="",0,IF(COUNTIFS(Urlaub!$A$5:$A$604,$A7,Urlaub!$B$5:$B$604,"&lt;="&amp;GC$3,Urlaub!$C$5:$C$604,"&gt;="&amp;GC$3)&gt;0,1,0))</f>
        <v>0</v>
      </c>
      <c r="GD7" s="19" t="n">
        <f aca="false">IF($A7="",0,IF(COUNTIFS(Urlaub!$A$5:$A$604,$A7,Urlaub!$B$5:$B$604,"&lt;="&amp;GD$3,Urlaub!$C$5:$C$604,"&gt;="&amp;GD$3)&gt;0,1,0))</f>
        <v>0</v>
      </c>
      <c r="GE7" s="19" t="n">
        <f aca="false">IF($A7="",0,IF(COUNTIFS(Urlaub!$A$5:$A$604,$A7,Urlaub!$B$5:$B$604,"&lt;="&amp;GE$3,Urlaub!$C$5:$C$604,"&gt;="&amp;GE$3)&gt;0,1,0))</f>
        <v>0</v>
      </c>
      <c r="GF7" s="19" t="n">
        <f aca="false">IF($A7="",0,IF(COUNTIFS(Urlaub!$A$5:$A$604,$A7,Urlaub!$B$5:$B$604,"&lt;="&amp;GF$3,Urlaub!$C$5:$C$604,"&gt;="&amp;GF$3)&gt;0,1,0))</f>
        <v>0</v>
      </c>
      <c r="GG7" s="19" t="n">
        <f aca="false">IF($A7="",0,IF(COUNTIFS(Urlaub!$A$5:$A$604,$A7,Urlaub!$B$5:$B$604,"&lt;="&amp;GG$3,Urlaub!$C$5:$C$604,"&gt;="&amp;GG$3)&gt;0,1,0))</f>
        <v>0</v>
      </c>
      <c r="GH7" s="19" t="n">
        <f aca="false">IF($A7="",0,IF(COUNTIFS(Urlaub!$A$5:$A$604,$A7,Urlaub!$B$5:$B$604,"&lt;="&amp;GH$3,Urlaub!$C$5:$C$604,"&gt;="&amp;GH$3)&gt;0,1,0))</f>
        <v>0</v>
      </c>
      <c r="GI7" s="19" t="n">
        <f aca="false">IF($A7="",0,IF(COUNTIFS(Urlaub!$A$5:$A$604,$A7,Urlaub!$B$5:$B$604,"&lt;="&amp;GI$3,Urlaub!$C$5:$C$604,"&gt;="&amp;GI$3)&gt;0,1,0))</f>
        <v>0</v>
      </c>
      <c r="GJ7" s="19" t="n">
        <f aca="false">IF($A7="",0,IF(COUNTIFS(Urlaub!$A$5:$A$604,$A7,Urlaub!$B$5:$B$604,"&lt;="&amp;GJ$3,Urlaub!$C$5:$C$604,"&gt;="&amp;GJ$3)&gt;0,1,0))</f>
        <v>0</v>
      </c>
      <c r="GK7" s="19" t="n">
        <f aca="false">IF($A7="",0,IF(COUNTIFS(Urlaub!$A$5:$A$604,$A7,Urlaub!$B$5:$B$604,"&lt;="&amp;GK$3,Urlaub!$C$5:$C$604,"&gt;="&amp;GK$3)&gt;0,1,0))</f>
        <v>0</v>
      </c>
      <c r="GL7" s="19" t="n">
        <f aca="false">IF($A7="",0,IF(COUNTIFS(Urlaub!$A$5:$A$604,$A7,Urlaub!$B$5:$B$604,"&lt;="&amp;GL$3,Urlaub!$C$5:$C$604,"&gt;="&amp;GL$3)&gt;0,1,0))</f>
        <v>0</v>
      </c>
      <c r="GM7" s="19" t="n">
        <f aca="false">IF($A7="",0,IF(COUNTIFS(Urlaub!$A$5:$A$604,$A7,Urlaub!$B$5:$B$604,"&lt;="&amp;GM$3,Urlaub!$C$5:$C$604,"&gt;="&amp;GM$3)&gt;0,1,0))</f>
        <v>0</v>
      </c>
      <c r="GN7" s="19" t="n">
        <f aca="false">IF($A7="",0,IF(COUNTIFS(Urlaub!$A$5:$A$604,$A7,Urlaub!$B$5:$B$604,"&lt;="&amp;GN$3,Urlaub!$C$5:$C$604,"&gt;="&amp;GN$3)&gt;0,1,0))</f>
        <v>0</v>
      </c>
      <c r="GO7" s="19" t="n">
        <f aca="false">IF($A7="",0,IF(COUNTIFS(Urlaub!$A$5:$A$604,$A7,Urlaub!$B$5:$B$604,"&lt;="&amp;GO$3,Urlaub!$C$5:$C$604,"&gt;="&amp;GO$3)&gt;0,1,0))</f>
        <v>0</v>
      </c>
      <c r="GP7" s="19" t="n">
        <f aca="false">IF($A7="",0,IF(COUNTIFS(Urlaub!$A$5:$A$604,$A7,Urlaub!$B$5:$B$604,"&lt;="&amp;GP$3,Urlaub!$C$5:$C$604,"&gt;="&amp;GP$3)&gt;0,1,0))</f>
        <v>0</v>
      </c>
      <c r="GQ7" s="19" t="n">
        <f aca="false">IF($A7="",0,IF(COUNTIFS(Urlaub!$A$5:$A$604,$A7,Urlaub!$B$5:$B$604,"&lt;="&amp;GQ$3,Urlaub!$C$5:$C$604,"&gt;="&amp;GQ$3)&gt;0,1,0))</f>
        <v>0</v>
      </c>
      <c r="GR7" s="19" t="n">
        <f aca="false">IF($A7="",0,IF(COUNTIFS(Urlaub!$A$5:$A$604,$A7,Urlaub!$B$5:$B$604,"&lt;="&amp;GR$3,Urlaub!$C$5:$C$604,"&gt;="&amp;GR$3)&gt;0,1,0))</f>
        <v>0</v>
      </c>
      <c r="GS7" s="19" t="n">
        <f aca="false">IF($A7="",0,IF(COUNTIFS(Urlaub!$A$5:$A$604,$A7,Urlaub!$B$5:$B$604,"&lt;="&amp;GS$3,Urlaub!$C$5:$C$604,"&gt;="&amp;GS$3)&gt;0,1,0))</f>
        <v>0</v>
      </c>
      <c r="GT7" s="19" t="n">
        <f aca="false">IF($A7="",0,IF(COUNTIFS(Urlaub!$A$5:$A$604,$A7,Urlaub!$B$5:$B$604,"&lt;="&amp;GT$3,Urlaub!$C$5:$C$604,"&gt;="&amp;GT$3)&gt;0,1,0))</f>
        <v>0</v>
      </c>
      <c r="GU7" s="19" t="n">
        <f aca="false">IF($A7="",0,IF(COUNTIFS(Urlaub!$A$5:$A$604,$A7,Urlaub!$B$5:$B$604,"&lt;="&amp;GU$3,Urlaub!$C$5:$C$604,"&gt;="&amp;GU$3)&gt;0,1,0))</f>
        <v>0</v>
      </c>
      <c r="GV7" s="19" t="n">
        <f aca="false">IF($A7="",0,IF(COUNTIFS(Urlaub!$A$5:$A$604,$A7,Urlaub!$B$5:$B$604,"&lt;="&amp;GV$3,Urlaub!$C$5:$C$604,"&gt;="&amp;GV$3)&gt;0,1,0))</f>
        <v>0</v>
      </c>
      <c r="GW7" s="19" t="n">
        <f aca="false">IF($A7="",0,IF(COUNTIFS(Urlaub!$A$5:$A$604,$A7,Urlaub!$B$5:$B$604,"&lt;="&amp;GW$3,Urlaub!$C$5:$C$604,"&gt;="&amp;GW$3)&gt;0,1,0))</f>
        <v>0</v>
      </c>
      <c r="GX7" s="19" t="n">
        <f aca="false">IF($A7="",0,IF(COUNTIFS(Urlaub!$A$5:$A$604,$A7,Urlaub!$B$5:$B$604,"&lt;="&amp;GX$3,Urlaub!$C$5:$C$604,"&gt;="&amp;GX$3)&gt;0,1,0))</f>
        <v>0</v>
      </c>
      <c r="GY7" s="19" t="n">
        <f aca="false">IF($A7="",0,IF(COUNTIFS(Urlaub!$A$5:$A$604,$A7,Urlaub!$B$5:$B$604,"&lt;="&amp;GY$3,Urlaub!$C$5:$C$604,"&gt;="&amp;GY$3)&gt;0,1,0))</f>
        <v>0</v>
      </c>
      <c r="GZ7" s="19" t="n">
        <f aca="false">IF($A7="",0,IF(COUNTIFS(Urlaub!$A$5:$A$604,$A7,Urlaub!$B$5:$B$604,"&lt;="&amp;GZ$3,Urlaub!$C$5:$C$604,"&gt;="&amp;GZ$3)&gt;0,1,0))</f>
        <v>0</v>
      </c>
      <c r="HA7" s="19" t="n">
        <f aca="false">IF($A7="",0,IF(COUNTIFS(Urlaub!$A$5:$A$604,$A7,Urlaub!$B$5:$B$604,"&lt;="&amp;HA$3,Urlaub!$C$5:$C$604,"&gt;="&amp;HA$3)&gt;0,1,0))</f>
        <v>0</v>
      </c>
      <c r="HB7" s="19" t="n">
        <f aca="false">IF($A7="",0,IF(COUNTIFS(Urlaub!$A$5:$A$604,$A7,Urlaub!$B$5:$B$604,"&lt;="&amp;HB$3,Urlaub!$C$5:$C$604,"&gt;="&amp;HB$3)&gt;0,1,0))</f>
        <v>0</v>
      </c>
      <c r="HC7" s="19" t="n">
        <f aca="false">IF($A7="",0,IF(COUNTIFS(Urlaub!$A$5:$A$604,$A7,Urlaub!$B$5:$B$604,"&lt;="&amp;HC$3,Urlaub!$C$5:$C$604,"&gt;="&amp;HC$3)&gt;0,1,0))</f>
        <v>0</v>
      </c>
      <c r="HD7" s="19" t="n">
        <f aca="false">IF($A7="",0,IF(COUNTIFS(Urlaub!$A$5:$A$604,$A7,Urlaub!$B$5:$B$604,"&lt;="&amp;HD$3,Urlaub!$C$5:$C$604,"&gt;="&amp;HD$3)&gt;0,1,0))</f>
        <v>0</v>
      </c>
      <c r="HE7" s="19" t="n">
        <f aca="false">IF($A7="",0,IF(COUNTIFS(Urlaub!$A$5:$A$604,$A7,Urlaub!$B$5:$B$604,"&lt;="&amp;HE$3,Urlaub!$C$5:$C$604,"&gt;="&amp;HE$3)&gt;0,1,0))</f>
        <v>0</v>
      </c>
      <c r="HF7" s="19" t="n">
        <f aca="false">IF($A7="",0,IF(COUNTIFS(Urlaub!$A$5:$A$604,$A7,Urlaub!$B$5:$B$604,"&lt;="&amp;HF$3,Urlaub!$C$5:$C$604,"&gt;="&amp;HF$3)&gt;0,1,0))</f>
        <v>0</v>
      </c>
      <c r="HG7" s="19" t="n">
        <f aca="false">IF($A7="",0,IF(COUNTIFS(Urlaub!$A$5:$A$604,$A7,Urlaub!$B$5:$B$604,"&lt;="&amp;HG$3,Urlaub!$C$5:$C$604,"&gt;="&amp;HG$3)&gt;0,1,0))</f>
        <v>0</v>
      </c>
      <c r="HH7" s="19" t="n">
        <f aca="false">IF($A7="",0,IF(COUNTIFS(Urlaub!$A$5:$A$604,$A7,Urlaub!$B$5:$B$604,"&lt;="&amp;HH$3,Urlaub!$C$5:$C$604,"&gt;="&amp;HH$3)&gt;0,1,0))</f>
        <v>0</v>
      </c>
      <c r="HI7" s="19" t="n">
        <f aca="false">IF($A7="",0,IF(COUNTIFS(Urlaub!$A$5:$A$604,$A7,Urlaub!$B$5:$B$604,"&lt;="&amp;HI$3,Urlaub!$C$5:$C$604,"&gt;="&amp;HI$3)&gt;0,1,0))</f>
        <v>0</v>
      </c>
      <c r="HJ7" s="19" t="n">
        <f aca="false">IF($A7="",0,IF(COUNTIFS(Urlaub!$A$5:$A$604,$A7,Urlaub!$B$5:$B$604,"&lt;="&amp;HJ$3,Urlaub!$C$5:$C$604,"&gt;="&amp;HJ$3)&gt;0,1,0))</f>
        <v>0</v>
      </c>
      <c r="HK7" s="19" t="n">
        <f aca="false">IF($A7="",0,IF(COUNTIFS(Urlaub!$A$5:$A$604,$A7,Urlaub!$B$5:$B$604,"&lt;="&amp;HK$3,Urlaub!$C$5:$C$604,"&gt;="&amp;HK$3)&gt;0,1,0))</f>
        <v>0</v>
      </c>
      <c r="HL7" s="19" t="n">
        <f aca="false">IF($A7="",0,IF(COUNTIFS(Urlaub!$A$5:$A$604,$A7,Urlaub!$B$5:$B$604,"&lt;="&amp;HL$3,Urlaub!$C$5:$C$604,"&gt;="&amp;HL$3)&gt;0,1,0))</f>
        <v>0</v>
      </c>
      <c r="HM7" s="19" t="n">
        <f aca="false">IF($A7="",0,IF(COUNTIFS(Urlaub!$A$5:$A$604,$A7,Urlaub!$B$5:$B$604,"&lt;="&amp;HM$3,Urlaub!$C$5:$C$604,"&gt;="&amp;HM$3)&gt;0,1,0))</f>
        <v>0</v>
      </c>
      <c r="HN7" s="19" t="n">
        <f aca="false">IF($A7="",0,IF(COUNTIFS(Urlaub!$A$5:$A$604,$A7,Urlaub!$B$5:$B$604,"&lt;="&amp;HN$3,Urlaub!$C$5:$C$604,"&gt;="&amp;HN$3)&gt;0,1,0))</f>
        <v>0</v>
      </c>
      <c r="HO7" s="19" t="n">
        <f aca="false">IF($A7="",0,IF(COUNTIFS(Urlaub!$A$5:$A$604,$A7,Urlaub!$B$5:$B$604,"&lt;="&amp;HO$3,Urlaub!$C$5:$C$604,"&gt;="&amp;HO$3)&gt;0,1,0))</f>
        <v>0</v>
      </c>
      <c r="HP7" s="19" t="n">
        <f aca="false">IF($A7="",0,IF(COUNTIFS(Urlaub!$A$5:$A$604,$A7,Urlaub!$B$5:$B$604,"&lt;="&amp;HP$3,Urlaub!$C$5:$C$604,"&gt;="&amp;HP$3)&gt;0,1,0))</f>
        <v>0</v>
      </c>
      <c r="HQ7" s="19" t="n">
        <f aca="false">IF($A7="",0,IF(COUNTIFS(Urlaub!$A$5:$A$604,$A7,Urlaub!$B$5:$B$604,"&lt;="&amp;HQ$3,Urlaub!$C$5:$C$604,"&gt;="&amp;HQ$3)&gt;0,1,0))</f>
        <v>0</v>
      </c>
      <c r="HR7" s="19" t="n">
        <f aca="false">IF($A7="",0,IF(COUNTIFS(Urlaub!$A$5:$A$604,$A7,Urlaub!$B$5:$B$604,"&lt;="&amp;HR$3,Urlaub!$C$5:$C$604,"&gt;="&amp;HR$3)&gt;0,1,0))</f>
        <v>0</v>
      </c>
      <c r="HS7" s="19" t="n">
        <f aca="false">IF($A7="",0,IF(COUNTIFS(Urlaub!$A$5:$A$604,$A7,Urlaub!$B$5:$B$604,"&lt;="&amp;HS$3,Urlaub!$C$5:$C$604,"&gt;="&amp;HS$3)&gt;0,1,0))</f>
        <v>0</v>
      </c>
      <c r="HT7" s="19" t="n">
        <f aca="false">IF($A7="",0,IF(COUNTIFS(Urlaub!$A$5:$A$604,$A7,Urlaub!$B$5:$B$604,"&lt;="&amp;HT$3,Urlaub!$C$5:$C$604,"&gt;="&amp;HT$3)&gt;0,1,0))</f>
        <v>0</v>
      </c>
      <c r="HU7" s="19" t="n">
        <f aca="false">IF($A7="",0,IF(COUNTIFS(Urlaub!$A$5:$A$604,$A7,Urlaub!$B$5:$B$604,"&lt;="&amp;HU$3,Urlaub!$C$5:$C$604,"&gt;="&amp;HU$3)&gt;0,1,0))</f>
        <v>0</v>
      </c>
      <c r="HV7" s="19" t="n">
        <f aca="false">IF($A7="",0,IF(COUNTIFS(Urlaub!$A$5:$A$604,$A7,Urlaub!$B$5:$B$604,"&lt;="&amp;HV$3,Urlaub!$C$5:$C$604,"&gt;="&amp;HV$3)&gt;0,1,0))</f>
        <v>0</v>
      </c>
      <c r="HW7" s="19" t="n">
        <f aca="false">IF($A7="",0,IF(COUNTIFS(Urlaub!$A$5:$A$604,$A7,Urlaub!$B$5:$B$604,"&lt;="&amp;HW$3,Urlaub!$C$5:$C$604,"&gt;="&amp;HW$3)&gt;0,1,0))</f>
        <v>0</v>
      </c>
      <c r="HX7" s="19" t="n">
        <f aca="false">IF($A7="",0,IF(COUNTIFS(Urlaub!$A$5:$A$604,$A7,Urlaub!$B$5:$B$604,"&lt;="&amp;HX$3,Urlaub!$C$5:$C$604,"&gt;="&amp;HX$3)&gt;0,1,0))</f>
        <v>0</v>
      </c>
      <c r="HY7" s="19" t="n">
        <f aca="false">IF($A7="",0,IF(COUNTIFS(Urlaub!$A$5:$A$604,$A7,Urlaub!$B$5:$B$604,"&lt;="&amp;HY$3,Urlaub!$C$5:$C$604,"&gt;="&amp;HY$3)&gt;0,1,0))</f>
        <v>0</v>
      </c>
      <c r="HZ7" s="19" t="n">
        <f aca="false">IF($A7="",0,IF(COUNTIFS(Urlaub!$A$5:$A$604,$A7,Urlaub!$B$5:$B$604,"&lt;="&amp;HZ$3,Urlaub!$C$5:$C$604,"&gt;="&amp;HZ$3)&gt;0,1,0))</f>
        <v>0</v>
      </c>
      <c r="IA7" s="19" t="n">
        <f aca="false">IF($A7="",0,IF(COUNTIFS(Urlaub!$A$5:$A$604,$A7,Urlaub!$B$5:$B$604,"&lt;="&amp;IA$3,Urlaub!$C$5:$C$604,"&gt;="&amp;IA$3)&gt;0,1,0))</f>
        <v>0</v>
      </c>
      <c r="IB7" s="19" t="n">
        <f aca="false">IF($A7="",0,IF(COUNTIFS(Urlaub!$A$5:$A$604,$A7,Urlaub!$B$5:$B$604,"&lt;="&amp;IB$3,Urlaub!$C$5:$C$604,"&gt;="&amp;IB$3)&gt;0,1,0))</f>
        <v>0</v>
      </c>
      <c r="IC7" s="19" t="n">
        <f aca="false">IF($A7="",0,IF(COUNTIFS(Urlaub!$A$5:$A$604,$A7,Urlaub!$B$5:$B$604,"&lt;="&amp;IC$3,Urlaub!$C$5:$C$604,"&gt;="&amp;IC$3)&gt;0,1,0))</f>
        <v>0</v>
      </c>
      <c r="ID7" s="19" t="n">
        <f aca="false">IF($A7="",0,IF(COUNTIFS(Urlaub!$A$5:$A$604,$A7,Urlaub!$B$5:$B$604,"&lt;="&amp;ID$3,Urlaub!$C$5:$C$604,"&gt;="&amp;ID$3)&gt;0,1,0))</f>
        <v>0</v>
      </c>
      <c r="IE7" s="19" t="n">
        <f aca="false">IF($A7="",0,IF(COUNTIFS(Urlaub!$A$5:$A$604,$A7,Urlaub!$B$5:$B$604,"&lt;="&amp;IE$3,Urlaub!$C$5:$C$604,"&gt;="&amp;IE$3)&gt;0,1,0))</f>
        <v>0</v>
      </c>
      <c r="IF7" s="19" t="n">
        <f aca="false">IF($A7="",0,IF(COUNTIFS(Urlaub!$A$5:$A$604,$A7,Urlaub!$B$5:$B$604,"&lt;="&amp;IF$3,Urlaub!$C$5:$C$604,"&gt;="&amp;IF$3)&gt;0,1,0))</f>
        <v>0</v>
      </c>
      <c r="IG7" s="19" t="n">
        <f aca="false">IF($A7="",0,IF(COUNTIFS(Urlaub!$A$5:$A$604,$A7,Urlaub!$B$5:$B$604,"&lt;="&amp;IG$3,Urlaub!$C$5:$C$604,"&gt;="&amp;IG$3)&gt;0,1,0))</f>
        <v>0</v>
      </c>
      <c r="IH7" s="19" t="n">
        <f aca="false">IF($A7="",0,IF(COUNTIFS(Urlaub!$A$5:$A$604,$A7,Urlaub!$B$5:$B$604,"&lt;="&amp;IH$3,Urlaub!$C$5:$C$604,"&gt;="&amp;IH$3)&gt;0,1,0))</f>
        <v>0</v>
      </c>
      <c r="II7" s="19" t="n">
        <f aca="false">IF($A7="",0,IF(COUNTIFS(Urlaub!$A$5:$A$604,$A7,Urlaub!$B$5:$B$604,"&lt;="&amp;II$3,Urlaub!$C$5:$C$604,"&gt;="&amp;II$3)&gt;0,1,0))</f>
        <v>0</v>
      </c>
      <c r="IJ7" s="19" t="n">
        <f aca="false">IF($A7="",0,IF(COUNTIFS(Urlaub!$A$5:$A$604,$A7,Urlaub!$B$5:$B$604,"&lt;="&amp;IJ$3,Urlaub!$C$5:$C$604,"&gt;="&amp;IJ$3)&gt;0,1,0))</f>
        <v>0</v>
      </c>
      <c r="IK7" s="19" t="n">
        <f aca="false">IF($A7="",0,IF(COUNTIFS(Urlaub!$A$5:$A$604,$A7,Urlaub!$B$5:$B$604,"&lt;="&amp;IK$3,Urlaub!$C$5:$C$604,"&gt;="&amp;IK$3)&gt;0,1,0))</f>
        <v>0</v>
      </c>
      <c r="IL7" s="19" t="n">
        <f aca="false">IF($A7="",0,IF(COUNTIFS(Urlaub!$A$5:$A$604,$A7,Urlaub!$B$5:$B$604,"&lt;="&amp;IL$3,Urlaub!$C$5:$C$604,"&gt;="&amp;IL$3)&gt;0,1,0))</f>
        <v>0</v>
      </c>
      <c r="IM7" s="19" t="n">
        <f aca="false">IF($A7="",0,IF(COUNTIFS(Urlaub!$A$5:$A$604,$A7,Urlaub!$B$5:$B$604,"&lt;="&amp;IM$3,Urlaub!$C$5:$C$604,"&gt;="&amp;IM$3)&gt;0,1,0))</f>
        <v>0</v>
      </c>
      <c r="IN7" s="19" t="n">
        <f aca="false">IF($A7="",0,IF(COUNTIFS(Urlaub!$A$5:$A$604,$A7,Urlaub!$B$5:$B$604,"&lt;="&amp;IN$3,Urlaub!$C$5:$C$604,"&gt;="&amp;IN$3)&gt;0,1,0))</f>
        <v>0</v>
      </c>
      <c r="IO7" s="19" t="n">
        <f aca="false">IF($A7="",0,IF(COUNTIFS(Urlaub!$A$5:$A$604,$A7,Urlaub!$B$5:$B$604,"&lt;="&amp;IO$3,Urlaub!$C$5:$C$604,"&gt;="&amp;IO$3)&gt;0,1,0))</f>
        <v>0</v>
      </c>
      <c r="IP7" s="19" t="n">
        <f aca="false">IF($A7="",0,IF(COUNTIFS(Urlaub!$A$5:$A$604,$A7,Urlaub!$B$5:$B$604,"&lt;="&amp;IP$3,Urlaub!$C$5:$C$604,"&gt;="&amp;IP$3)&gt;0,1,0))</f>
        <v>0</v>
      </c>
      <c r="IQ7" s="19" t="n">
        <f aca="false">IF($A7="",0,IF(COUNTIFS(Urlaub!$A$5:$A$604,$A7,Urlaub!$B$5:$B$604,"&lt;="&amp;IQ$3,Urlaub!$C$5:$C$604,"&gt;="&amp;IQ$3)&gt;0,1,0))</f>
        <v>0</v>
      </c>
      <c r="IR7" s="19" t="n">
        <f aca="false">IF($A7="",0,IF(COUNTIFS(Urlaub!$A$5:$A$604,$A7,Urlaub!$B$5:$B$604,"&lt;="&amp;IR$3,Urlaub!$C$5:$C$604,"&gt;="&amp;IR$3)&gt;0,1,0))</f>
        <v>0</v>
      </c>
      <c r="IS7" s="19" t="n">
        <f aca="false">IF($A7="",0,IF(COUNTIFS(Urlaub!$A$5:$A$604,$A7,Urlaub!$B$5:$B$604,"&lt;="&amp;IS$3,Urlaub!$C$5:$C$604,"&gt;="&amp;IS$3)&gt;0,1,0))</f>
        <v>0</v>
      </c>
      <c r="IT7" s="19" t="n">
        <f aca="false">IF($A7="",0,IF(COUNTIFS(Urlaub!$A$5:$A$604,$A7,Urlaub!$B$5:$B$604,"&lt;="&amp;IT$3,Urlaub!$C$5:$C$604,"&gt;="&amp;IT$3)&gt;0,1,0))</f>
        <v>0</v>
      </c>
      <c r="IU7" s="19" t="n">
        <f aca="false">IF($A7="",0,IF(COUNTIFS(Urlaub!$A$5:$A$604,$A7,Urlaub!$B$5:$B$604,"&lt;="&amp;IU$3,Urlaub!$C$5:$C$604,"&gt;="&amp;IU$3)&gt;0,1,0))</f>
        <v>0</v>
      </c>
      <c r="IV7" s="19" t="n">
        <f aca="false">IF($A7="",0,IF(COUNTIFS(Urlaub!$A$5:$A$604,$A7,Urlaub!$B$5:$B$604,"&lt;="&amp;IV$3,Urlaub!$C$5:$C$604,"&gt;="&amp;IV$3)&gt;0,1,0))</f>
        <v>0</v>
      </c>
      <c r="IW7" s="19" t="n">
        <f aca="false">IF($A7="",0,IF(COUNTIFS(Urlaub!$A$5:$A$604,$A7,Urlaub!$B$5:$B$604,"&lt;="&amp;IW$3,Urlaub!$C$5:$C$604,"&gt;="&amp;IW$3)&gt;0,1,0))</f>
        <v>0</v>
      </c>
      <c r="IX7" s="19" t="n">
        <f aca="false">IF($A7="",0,IF(COUNTIFS(Urlaub!$A$5:$A$604,$A7,Urlaub!$B$5:$B$604,"&lt;="&amp;IX$3,Urlaub!$C$5:$C$604,"&gt;="&amp;IX$3)&gt;0,1,0))</f>
        <v>0</v>
      </c>
      <c r="IY7" s="19" t="n">
        <f aca="false">IF($A7="",0,IF(COUNTIFS(Urlaub!$A$5:$A$604,$A7,Urlaub!$B$5:$B$604,"&lt;="&amp;IY$3,Urlaub!$C$5:$C$604,"&gt;="&amp;IY$3)&gt;0,1,0))</f>
        <v>0</v>
      </c>
      <c r="IZ7" s="19" t="n">
        <f aca="false">IF($A7="",0,IF(COUNTIFS(Urlaub!$A$5:$A$604,$A7,Urlaub!$B$5:$B$604,"&lt;="&amp;IZ$3,Urlaub!$C$5:$C$604,"&gt;="&amp;IZ$3)&gt;0,1,0))</f>
        <v>0</v>
      </c>
      <c r="JA7" s="19" t="n">
        <f aca="false">IF($A7="",0,IF(COUNTIFS(Urlaub!$A$5:$A$604,$A7,Urlaub!$B$5:$B$604,"&lt;="&amp;JA$3,Urlaub!$C$5:$C$604,"&gt;="&amp;JA$3)&gt;0,1,0))</f>
        <v>0</v>
      </c>
      <c r="JB7" s="19" t="n">
        <f aca="false">IF($A7="",0,IF(COUNTIFS(Urlaub!$A$5:$A$604,$A7,Urlaub!$B$5:$B$604,"&lt;="&amp;JB$3,Urlaub!$C$5:$C$604,"&gt;="&amp;JB$3)&gt;0,1,0))</f>
        <v>0</v>
      </c>
      <c r="JC7" s="19" t="n">
        <f aca="false">IF($A7="",0,IF(COUNTIFS(Urlaub!$A$5:$A$604,$A7,Urlaub!$B$5:$B$604,"&lt;="&amp;JC$3,Urlaub!$C$5:$C$604,"&gt;="&amp;JC$3)&gt;0,1,0))</f>
        <v>0</v>
      </c>
      <c r="JD7" s="19" t="n">
        <f aca="false">IF($A7="",0,IF(COUNTIFS(Urlaub!$A$5:$A$604,$A7,Urlaub!$B$5:$B$604,"&lt;="&amp;JD$3,Urlaub!$C$5:$C$604,"&gt;="&amp;JD$3)&gt;0,1,0))</f>
        <v>0</v>
      </c>
      <c r="JE7" s="19" t="n">
        <f aca="false">IF($A7="",0,IF(COUNTIFS(Urlaub!$A$5:$A$604,$A7,Urlaub!$B$5:$B$604,"&lt;="&amp;JE$3,Urlaub!$C$5:$C$604,"&gt;="&amp;JE$3)&gt;0,1,0))</f>
        <v>0</v>
      </c>
      <c r="JF7" s="19" t="n">
        <f aca="false">IF($A7="",0,IF(COUNTIFS(Urlaub!$A$5:$A$604,$A7,Urlaub!$B$5:$B$604,"&lt;="&amp;JF$3,Urlaub!$C$5:$C$604,"&gt;="&amp;JF$3)&gt;0,1,0))</f>
        <v>0</v>
      </c>
      <c r="JG7" s="19" t="n">
        <f aca="false">IF($A7="",0,IF(COUNTIFS(Urlaub!$A$5:$A$604,$A7,Urlaub!$B$5:$B$604,"&lt;="&amp;JG$3,Urlaub!$C$5:$C$604,"&gt;="&amp;JG$3)&gt;0,1,0))</f>
        <v>0</v>
      </c>
      <c r="JH7" s="19" t="n">
        <f aca="false">IF($A7="",0,IF(COUNTIFS(Urlaub!$A$5:$A$604,$A7,Urlaub!$B$5:$B$604,"&lt;="&amp;JH$3,Urlaub!$C$5:$C$604,"&gt;="&amp;JH$3)&gt;0,1,0))</f>
        <v>0</v>
      </c>
      <c r="JI7" s="19" t="n">
        <f aca="false">IF($A7="",0,IF(COUNTIFS(Urlaub!$A$5:$A$604,$A7,Urlaub!$B$5:$B$604,"&lt;="&amp;JI$3,Urlaub!$C$5:$C$604,"&gt;="&amp;JI$3)&gt;0,1,0))</f>
        <v>0</v>
      </c>
      <c r="JJ7" s="19" t="n">
        <f aca="false">IF($A7="",0,IF(COUNTIFS(Urlaub!$A$5:$A$604,$A7,Urlaub!$B$5:$B$604,"&lt;="&amp;JJ$3,Urlaub!$C$5:$C$604,"&gt;="&amp;JJ$3)&gt;0,1,0))</f>
        <v>0</v>
      </c>
      <c r="JK7" s="19" t="n">
        <f aca="false">IF($A7="",0,IF(COUNTIFS(Urlaub!$A$5:$A$604,$A7,Urlaub!$B$5:$B$604,"&lt;="&amp;JK$3,Urlaub!$C$5:$C$604,"&gt;="&amp;JK$3)&gt;0,1,0))</f>
        <v>0</v>
      </c>
      <c r="JL7" s="19" t="n">
        <f aca="false">IF($A7="",0,IF(COUNTIFS(Urlaub!$A$5:$A$604,$A7,Urlaub!$B$5:$B$604,"&lt;="&amp;JL$3,Urlaub!$C$5:$C$604,"&gt;="&amp;JL$3)&gt;0,1,0))</f>
        <v>0</v>
      </c>
      <c r="JM7" s="19" t="n">
        <f aca="false">IF($A7="",0,IF(COUNTIFS(Urlaub!$A$5:$A$604,$A7,Urlaub!$B$5:$B$604,"&lt;="&amp;JM$3,Urlaub!$C$5:$C$604,"&gt;="&amp;JM$3)&gt;0,1,0))</f>
        <v>0</v>
      </c>
      <c r="JN7" s="19" t="n">
        <f aca="false">IF($A7="",0,IF(COUNTIFS(Urlaub!$A$5:$A$604,$A7,Urlaub!$B$5:$B$604,"&lt;="&amp;JN$3,Urlaub!$C$5:$C$604,"&gt;="&amp;JN$3)&gt;0,1,0))</f>
        <v>0</v>
      </c>
      <c r="JO7" s="19" t="n">
        <f aca="false">IF($A7="",0,IF(COUNTIFS(Urlaub!$A$5:$A$604,$A7,Urlaub!$B$5:$B$604,"&lt;="&amp;JO$3,Urlaub!$C$5:$C$604,"&gt;="&amp;JO$3)&gt;0,1,0))</f>
        <v>0</v>
      </c>
      <c r="JP7" s="19" t="n">
        <f aca="false">IF($A7="",0,IF(COUNTIFS(Urlaub!$A$5:$A$604,$A7,Urlaub!$B$5:$B$604,"&lt;="&amp;JP$3,Urlaub!$C$5:$C$604,"&gt;="&amp;JP$3)&gt;0,1,0))</f>
        <v>0</v>
      </c>
      <c r="JQ7" s="19" t="n">
        <f aca="false">IF($A7="",0,IF(COUNTIFS(Urlaub!$A$5:$A$604,$A7,Urlaub!$B$5:$B$604,"&lt;="&amp;JQ$3,Urlaub!$C$5:$C$604,"&gt;="&amp;JQ$3)&gt;0,1,0))</f>
        <v>0</v>
      </c>
      <c r="JR7" s="19" t="n">
        <f aca="false">IF($A7="",0,IF(COUNTIFS(Urlaub!$A$5:$A$604,$A7,Urlaub!$B$5:$B$604,"&lt;="&amp;JR$3,Urlaub!$C$5:$C$604,"&gt;="&amp;JR$3)&gt;0,1,0))</f>
        <v>0</v>
      </c>
      <c r="JS7" s="19" t="n">
        <f aca="false">IF($A7="",0,IF(COUNTIFS(Urlaub!$A$5:$A$604,$A7,Urlaub!$B$5:$B$604,"&lt;="&amp;JS$3,Urlaub!$C$5:$C$604,"&gt;="&amp;JS$3)&gt;0,1,0))</f>
        <v>0</v>
      </c>
      <c r="JT7" s="19" t="n">
        <f aca="false">IF($A7="",0,IF(COUNTIFS(Urlaub!$A$5:$A$604,$A7,Urlaub!$B$5:$B$604,"&lt;="&amp;JT$3,Urlaub!$C$5:$C$604,"&gt;="&amp;JT$3)&gt;0,1,0))</f>
        <v>0</v>
      </c>
      <c r="JU7" s="19" t="n">
        <f aca="false">IF($A7="",0,IF(COUNTIFS(Urlaub!$A$5:$A$604,$A7,Urlaub!$B$5:$B$604,"&lt;="&amp;JU$3,Urlaub!$C$5:$C$604,"&gt;="&amp;JU$3)&gt;0,1,0))</f>
        <v>0</v>
      </c>
      <c r="JV7" s="19" t="n">
        <f aca="false">IF($A7="",0,IF(COUNTIFS(Urlaub!$A$5:$A$604,$A7,Urlaub!$B$5:$B$604,"&lt;="&amp;JV$3,Urlaub!$C$5:$C$604,"&gt;="&amp;JV$3)&gt;0,1,0))</f>
        <v>0</v>
      </c>
      <c r="JW7" s="19" t="n">
        <f aca="false">IF($A7="",0,IF(COUNTIFS(Urlaub!$A$5:$A$604,$A7,Urlaub!$B$5:$B$604,"&lt;="&amp;JW$3,Urlaub!$C$5:$C$604,"&gt;="&amp;JW$3)&gt;0,1,0))</f>
        <v>0</v>
      </c>
      <c r="JX7" s="19" t="n">
        <f aca="false">IF($A7="",0,IF(COUNTIFS(Urlaub!$A$5:$A$604,$A7,Urlaub!$B$5:$B$604,"&lt;="&amp;JX$3,Urlaub!$C$5:$C$604,"&gt;="&amp;JX$3)&gt;0,1,0))</f>
        <v>0</v>
      </c>
      <c r="JY7" s="19" t="n">
        <f aca="false">IF($A7="",0,IF(COUNTIFS(Urlaub!$A$5:$A$604,$A7,Urlaub!$B$5:$B$604,"&lt;="&amp;JY$3,Urlaub!$C$5:$C$604,"&gt;="&amp;JY$3)&gt;0,1,0))</f>
        <v>0</v>
      </c>
      <c r="JZ7" s="19" t="n">
        <f aca="false">IF($A7="",0,IF(COUNTIFS(Urlaub!$A$5:$A$604,$A7,Urlaub!$B$5:$B$604,"&lt;="&amp;JZ$3,Urlaub!$C$5:$C$604,"&gt;="&amp;JZ$3)&gt;0,1,0))</f>
        <v>0</v>
      </c>
      <c r="KA7" s="19" t="n">
        <f aca="false">IF($A7="",0,IF(COUNTIFS(Urlaub!$A$5:$A$604,$A7,Urlaub!$B$5:$B$604,"&lt;="&amp;KA$3,Urlaub!$C$5:$C$604,"&gt;="&amp;KA$3)&gt;0,1,0))</f>
        <v>0</v>
      </c>
      <c r="KB7" s="19" t="n">
        <f aca="false">IF($A7="",0,IF(COUNTIFS(Urlaub!$A$5:$A$604,$A7,Urlaub!$B$5:$B$604,"&lt;="&amp;KB$3,Urlaub!$C$5:$C$604,"&gt;="&amp;KB$3)&gt;0,1,0))</f>
        <v>0</v>
      </c>
      <c r="KC7" s="19" t="n">
        <f aca="false">IF($A7="",0,IF(COUNTIFS(Urlaub!$A$5:$A$604,$A7,Urlaub!$B$5:$B$604,"&lt;="&amp;KC$3,Urlaub!$C$5:$C$604,"&gt;="&amp;KC$3)&gt;0,1,0))</f>
        <v>0</v>
      </c>
      <c r="KD7" s="19" t="n">
        <f aca="false">IF($A7="",0,IF(COUNTIFS(Urlaub!$A$5:$A$604,$A7,Urlaub!$B$5:$B$604,"&lt;="&amp;KD$3,Urlaub!$C$5:$C$604,"&gt;="&amp;KD$3)&gt;0,1,0))</f>
        <v>0</v>
      </c>
      <c r="KE7" s="19" t="n">
        <f aca="false">IF($A7="",0,IF(COUNTIFS(Urlaub!$A$5:$A$604,$A7,Urlaub!$B$5:$B$604,"&lt;="&amp;KE$3,Urlaub!$C$5:$C$604,"&gt;="&amp;KE$3)&gt;0,1,0))</f>
        <v>0</v>
      </c>
      <c r="KF7" s="19" t="n">
        <f aca="false">IF($A7="",0,IF(COUNTIFS(Urlaub!$A$5:$A$604,$A7,Urlaub!$B$5:$B$604,"&lt;="&amp;KF$3,Urlaub!$C$5:$C$604,"&gt;="&amp;KF$3)&gt;0,1,0))</f>
        <v>0</v>
      </c>
      <c r="KG7" s="19" t="n">
        <f aca="false">IF($A7="",0,IF(COUNTIFS(Urlaub!$A$5:$A$604,$A7,Urlaub!$B$5:$B$604,"&lt;="&amp;KG$3,Urlaub!$C$5:$C$604,"&gt;="&amp;KG$3)&gt;0,1,0))</f>
        <v>0</v>
      </c>
      <c r="KH7" s="19" t="n">
        <f aca="false">IF($A7="",0,IF(COUNTIFS(Urlaub!$A$5:$A$604,$A7,Urlaub!$B$5:$B$604,"&lt;="&amp;KH$3,Urlaub!$C$5:$C$604,"&gt;="&amp;KH$3)&gt;0,1,0))</f>
        <v>0</v>
      </c>
      <c r="KI7" s="19" t="n">
        <f aca="false">IF($A7="",0,IF(COUNTIFS(Urlaub!$A$5:$A$604,$A7,Urlaub!$B$5:$B$604,"&lt;="&amp;KI$3,Urlaub!$C$5:$C$604,"&gt;="&amp;KI$3)&gt;0,1,0))</f>
        <v>0</v>
      </c>
      <c r="KJ7" s="19" t="n">
        <f aca="false">IF($A7="",0,IF(COUNTIFS(Urlaub!$A$5:$A$604,$A7,Urlaub!$B$5:$B$604,"&lt;="&amp;KJ$3,Urlaub!$C$5:$C$604,"&gt;="&amp;KJ$3)&gt;0,1,0))</f>
        <v>0</v>
      </c>
      <c r="KK7" s="19" t="n">
        <f aca="false">IF($A7="",0,IF(COUNTIFS(Urlaub!$A$5:$A$604,$A7,Urlaub!$B$5:$B$604,"&lt;="&amp;KK$3,Urlaub!$C$5:$C$604,"&gt;="&amp;KK$3)&gt;0,1,0))</f>
        <v>0</v>
      </c>
      <c r="KL7" s="19" t="n">
        <f aca="false">IF($A7="",0,IF(COUNTIFS(Urlaub!$A$5:$A$604,$A7,Urlaub!$B$5:$B$604,"&lt;="&amp;KL$3,Urlaub!$C$5:$C$604,"&gt;="&amp;KL$3)&gt;0,1,0))</f>
        <v>0</v>
      </c>
      <c r="KM7" s="19" t="n">
        <f aca="false">IF($A7="",0,IF(COUNTIFS(Urlaub!$A$5:$A$604,$A7,Urlaub!$B$5:$B$604,"&lt;="&amp;KM$3,Urlaub!$C$5:$C$604,"&gt;="&amp;KM$3)&gt;0,1,0))</f>
        <v>0</v>
      </c>
      <c r="KN7" s="19" t="n">
        <f aca="false">IF($A7="",0,IF(COUNTIFS(Urlaub!$A$5:$A$604,$A7,Urlaub!$B$5:$B$604,"&lt;="&amp;KN$3,Urlaub!$C$5:$C$604,"&gt;="&amp;KN$3)&gt;0,1,0))</f>
        <v>0</v>
      </c>
      <c r="KO7" s="19" t="n">
        <f aca="false">IF($A7="",0,IF(COUNTIFS(Urlaub!$A$5:$A$604,$A7,Urlaub!$B$5:$B$604,"&lt;="&amp;KO$3,Urlaub!$C$5:$C$604,"&gt;="&amp;KO$3)&gt;0,1,0))</f>
        <v>0</v>
      </c>
      <c r="KP7" s="19" t="n">
        <f aca="false">IF($A7="",0,IF(COUNTIFS(Urlaub!$A$5:$A$604,$A7,Urlaub!$B$5:$B$604,"&lt;="&amp;KP$3,Urlaub!$C$5:$C$604,"&gt;="&amp;KP$3)&gt;0,1,0))</f>
        <v>0</v>
      </c>
      <c r="KQ7" s="19" t="n">
        <f aca="false">IF($A7="",0,IF(COUNTIFS(Urlaub!$A$5:$A$604,$A7,Urlaub!$B$5:$B$604,"&lt;="&amp;KQ$3,Urlaub!$C$5:$C$604,"&gt;="&amp;KQ$3)&gt;0,1,0))</f>
        <v>0</v>
      </c>
      <c r="KR7" s="19" t="n">
        <f aca="false">IF($A7="",0,IF(COUNTIFS(Urlaub!$A$5:$A$604,$A7,Urlaub!$B$5:$B$604,"&lt;="&amp;KR$3,Urlaub!$C$5:$C$604,"&gt;="&amp;KR$3)&gt;0,1,0))</f>
        <v>0</v>
      </c>
      <c r="KS7" s="19" t="n">
        <f aca="false">IF($A7="",0,IF(COUNTIFS(Urlaub!$A$5:$A$604,$A7,Urlaub!$B$5:$B$604,"&lt;="&amp;KS$3,Urlaub!$C$5:$C$604,"&gt;="&amp;KS$3)&gt;0,1,0))</f>
        <v>0</v>
      </c>
      <c r="KT7" s="19" t="n">
        <f aca="false">IF($A7="",0,IF(COUNTIFS(Urlaub!$A$5:$A$604,$A7,Urlaub!$B$5:$B$604,"&lt;="&amp;KT$3,Urlaub!$C$5:$C$604,"&gt;="&amp;KT$3)&gt;0,1,0))</f>
        <v>0</v>
      </c>
      <c r="KU7" s="19" t="n">
        <f aca="false">IF($A7="",0,IF(COUNTIFS(Urlaub!$A$5:$A$604,$A7,Urlaub!$B$5:$B$604,"&lt;="&amp;KU$3,Urlaub!$C$5:$C$604,"&gt;="&amp;KU$3)&gt;0,1,0))</f>
        <v>0</v>
      </c>
      <c r="KV7" s="19" t="n">
        <f aca="false">IF($A7="",0,IF(COUNTIFS(Urlaub!$A$5:$A$604,$A7,Urlaub!$B$5:$B$604,"&lt;="&amp;KV$3,Urlaub!$C$5:$C$604,"&gt;="&amp;KV$3)&gt;0,1,0))</f>
        <v>0</v>
      </c>
      <c r="KW7" s="19" t="n">
        <f aca="false">IF($A7="",0,IF(COUNTIFS(Urlaub!$A$5:$A$604,$A7,Urlaub!$B$5:$B$604,"&lt;="&amp;KW$3,Urlaub!$C$5:$C$604,"&gt;="&amp;KW$3)&gt;0,1,0))</f>
        <v>0</v>
      </c>
      <c r="KX7" s="19" t="n">
        <f aca="false">IF($A7="",0,IF(COUNTIFS(Urlaub!$A$5:$A$604,$A7,Urlaub!$B$5:$B$604,"&lt;="&amp;KX$3,Urlaub!$C$5:$C$604,"&gt;="&amp;KX$3)&gt;0,1,0))</f>
        <v>0</v>
      </c>
      <c r="KY7" s="19" t="n">
        <f aca="false">IF($A7="",0,IF(COUNTIFS(Urlaub!$A$5:$A$604,$A7,Urlaub!$B$5:$B$604,"&lt;="&amp;KY$3,Urlaub!$C$5:$C$604,"&gt;="&amp;KY$3)&gt;0,1,0))</f>
        <v>0</v>
      </c>
      <c r="KZ7" s="19" t="n">
        <f aca="false">IF($A7="",0,IF(COUNTIFS(Urlaub!$A$5:$A$604,$A7,Urlaub!$B$5:$B$604,"&lt;="&amp;KZ$3,Urlaub!$C$5:$C$604,"&gt;="&amp;KZ$3)&gt;0,1,0))</f>
        <v>0</v>
      </c>
      <c r="LA7" s="19" t="n">
        <f aca="false">IF($A7="",0,IF(COUNTIFS(Urlaub!$A$5:$A$604,$A7,Urlaub!$B$5:$B$604,"&lt;="&amp;LA$3,Urlaub!$C$5:$C$604,"&gt;="&amp;LA$3)&gt;0,1,0))</f>
        <v>0</v>
      </c>
      <c r="LB7" s="19" t="n">
        <f aca="false">IF($A7="",0,IF(COUNTIFS(Urlaub!$A$5:$A$604,$A7,Urlaub!$B$5:$B$604,"&lt;="&amp;LB$3,Urlaub!$C$5:$C$604,"&gt;="&amp;LB$3)&gt;0,1,0))</f>
        <v>0</v>
      </c>
      <c r="LC7" s="19" t="n">
        <f aca="false">IF($A7="",0,IF(COUNTIFS(Urlaub!$A$5:$A$604,$A7,Urlaub!$B$5:$B$604,"&lt;="&amp;LC$3,Urlaub!$C$5:$C$604,"&gt;="&amp;LC$3)&gt;0,1,0))</f>
        <v>0</v>
      </c>
      <c r="LD7" s="19" t="n">
        <f aca="false">IF($A7="",0,IF(COUNTIFS(Urlaub!$A$5:$A$604,$A7,Urlaub!$B$5:$B$604,"&lt;="&amp;LD$3,Urlaub!$C$5:$C$604,"&gt;="&amp;LD$3)&gt;0,1,0))</f>
        <v>0</v>
      </c>
      <c r="LE7" s="19" t="n">
        <f aca="false">IF($A7="",0,IF(COUNTIFS(Urlaub!$A$5:$A$604,$A7,Urlaub!$B$5:$B$604,"&lt;="&amp;LE$3,Urlaub!$C$5:$C$604,"&gt;="&amp;LE$3)&gt;0,1,0))</f>
        <v>0</v>
      </c>
      <c r="LF7" s="19" t="n">
        <f aca="false">IF($A7="",0,IF(COUNTIFS(Urlaub!$A$5:$A$604,$A7,Urlaub!$B$5:$B$604,"&lt;="&amp;LF$3,Urlaub!$C$5:$C$604,"&gt;="&amp;LF$3)&gt;0,1,0))</f>
        <v>0</v>
      </c>
      <c r="LG7" s="19" t="n">
        <f aca="false">IF($A7="",0,IF(COUNTIFS(Urlaub!$A$5:$A$604,$A7,Urlaub!$B$5:$B$604,"&lt;="&amp;LG$3,Urlaub!$C$5:$C$604,"&gt;="&amp;LG$3)&gt;0,1,0))</f>
        <v>0</v>
      </c>
      <c r="LH7" s="19" t="n">
        <f aca="false">IF($A7="",0,IF(COUNTIFS(Urlaub!$A$5:$A$604,$A7,Urlaub!$B$5:$B$604,"&lt;="&amp;LH$3,Urlaub!$C$5:$C$604,"&gt;="&amp;LH$3)&gt;0,1,0))</f>
        <v>0</v>
      </c>
      <c r="LI7" s="19" t="n">
        <f aca="false">IF($A7="",0,IF(COUNTIFS(Urlaub!$A$5:$A$604,$A7,Urlaub!$B$5:$B$604,"&lt;="&amp;LI$3,Urlaub!$C$5:$C$604,"&gt;="&amp;LI$3)&gt;0,1,0))</f>
        <v>0</v>
      </c>
      <c r="LJ7" s="19" t="n">
        <f aca="false">IF($A7="",0,IF(COUNTIFS(Urlaub!$A$5:$A$604,$A7,Urlaub!$B$5:$B$604,"&lt;="&amp;LJ$3,Urlaub!$C$5:$C$604,"&gt;="&amp;LJ$3)&gt;0,1,0))</f>
        <v>0</v>
      </c>
      <c r="LK7" s="19" t="n">
        <f aca="false">IF($A7="",0,IF(COUNTIFS(Urlaub!$A$5:$A$604,$A7,Urlaub!$B$5:$B$604,"&lt;="&amp;LK$3,Urlaub!$C$5:$C$604,"&gt;="&amp;LK$3)&gt;0,1,0))</f>
        <v>0</v>
      </c>
      <c r="LL7" s="19" t="n">
        <f aca="false">IF($A7="",0,IF(COUNTIFS(Urlaub!$A$5:$A$604,$A7,Urlaub!$B$5:$B$604,"&lt;="&amp;LL$3,Urlaub!$C$5:$C$604,"&gt;="&amp;LL$3)&gt;0,1,0))</f>
        <v>0</v>
      </c>
      <c r="LM7" s="19" t="n">
        <f aca="false">IF($A7="",0,IF(COUNTIFS(Urlaub!$A$5:$A$604,$A7,Urlaub!$B$5:$B$604,"&lt;="&amp;LM$3,Urlaub!$C$5:$C$604,"&gt;="&amp;LM$3)&gt;0,1,0))</f>
        <v>0</v>
      </c>
      <c r="LN7" s="19" t="n">
        <f aca="false">IF($A7="",0,IF(COUNTIFS(Urlaub!$A$5:$A$604,$A7,Urlaub!$B$5:$B$604,"&lt;="&amp;LN$3,Urlaub!$C$5:$C$604,"&gt;="&amp;LN$3)&gt;0,1,0))</f>
        <v>0</v>
      </c>
      <c r="LO7" s="19" t="n">
        <f aca="false">IF($A7="",0,IF(COUNTIFS(Urlaub!$A$5:$A$604,$A7,Urlaub!$B$5:$B$604,"&lt;="&amp;LO$3,Urlaub!$C$5:$C$604,"&gt;="&amp;LO$3)&gt;0,1,0))</f>
        <v>0</v>
      </c>
      <c r="LP7" s="19" t="n">
        <f aca="false">IF($A7="",0,IF(COUNTIFS(Urlaub!$A$5:$A$604,$A7,Urlaub!$B$5:$B$604,"&lt;="&amp;LP$3,Urlaub!$C$5:$C$604,"&gt;="&amp;LP$3)&gt;0,1,0))</f>
        <v>0</v>
      </c>
      <c r="LQ7" s="19" t="n">
        <f aca="false">IF($A7="",0,IF(COUNTIFS(Urlaub!$A$5:$A$604,$A7,Urlaub!$B$5:$B$604,"&lt;="&amp;LQ$3,Urlaub!$C$5:$C$604,"&gt;="&amp;LQ$3)&gt;0,1,0))</f>
        <v>0</v>
      </c>
      <c r="LR7" s="19" t="n">
        <f aca="false">IF($A7="",0,IF(COUNTIFS(Urlaub!$A$5:$A$604,$A7,Urlaub!$B$5:$B$604,"&lt;="&amp;LR$3,Urlaub!$C$5:$C$604,"&gt;="&amp;LR$3)&gt;0,1,0))</f>
        <v>0</v>
      </c>
      <c r="LS7" s="19" t="n">
        <f aca="false">IF($A7="",0,IF(COUNTIFS(Urlaub!$A$5:$A$604,$A7,Urlaub!$B$5:$B$604,"&lt;="&amp;LS$3,Urlaub!$C$5:$C$604,"&gt;="&amp;LS$3)&gt;0,1,0))</f>
        <v>0</v>
      </c>
      <c r="LT7" s="19" t="n">
        <f aca="false">IF($A7="",0,IF(COUNTIFS(Urlaub!$A$5:$A$604,$A7,Urlaub!$B$5:$B$604,"&lt;="&amp;LT$3,Urlaub!$C$5:$C$604,"&gt;="&amp;LT$3)&gt;0,1,0))</f>
        <v>0</v>
      </c>
      <c r="LU7" s="19" t="n">
        <f aca="false">IF($A7="",0,IF(COUNTIFS(Urlaub!$A$5:$A$604,$A7,Urlaub!$B$5:$B$604,"&lt;="&amp;LU$3,Urlaub!$C$5:$C$604,"&gt;="&amp;LU$3)&gt;0,1,0))</f>
        <v>0</v>
      </c>
      <c r="LV7" s="19" t="n">
        <f aca="false">IF($A7="",0,IF(COUNTIFS(Urlaub!$A$5:$A$604,$A7,Urlaub!$B$5:$B$604,"&lt;="&amp;LV$3,Urlaub!$C$5:$C$604,"&gt;="&amp;LV$3)&gt;0,1,0))</f>
        <v>0</v>
      </c>
      <c r="LW7" s="19" t="n">
        <f aca="false">IF($A7="",0,IF(COUNTIFS(Urlaub!$A$5:$A$604,$A7,Urlaub!$B$5:$B$604,"&lt;="&amp;LW$3,Urlaub!$C$5:$C$604,"&gt;="&amp;LW$3)&gt;0,1,0))</f>
        <v>0</v>
      </c>
      <c r="LX7" s="19" t="n">
        <f aca="false">IF($A7="",0,IF(COUNTIFS(Urlaub!$A$5:$A$604,$A7,Urlaub!$B$5:$B$604,"&lt;="&amp;LX$3,Urlaub!$C$5:$C$604,"&gt;="&amp;LX$3)&gt;0,1,0))</f>
        <v>0</v>
      </c>
      <c r="LY7" s="19" t="n">
        <f aca="false">IF($A7="",0,IF(COUNTIFS(Urlaub!$A$5:$A$604,$A7,Urlaub!$B$5:$B$604,"&lt;="&amp;LY$3,Urlaub!$C$5:$C$604,"&gt;="&amp;LY$3)&gt;0,1,0))</f>
        <v>0</v>
      </c>
      <c r="LZ7" s="19" t="n">
        <f aca="false">IF($A7="",0,IF(COUNTIFS(Urlaub!$A$5:$A$604,$A7,Urlaub!$B$5:$B$604,"&lt;="&amp;LZ$3,Urlaub!$C$5:$C$604,"&gt;="&amp;LZ$3)&gt;0,1,0))</f>
        <v>0</v>
      </c>
      <c r="MA7" s="19" t="n">
        <f aca="false">IF($A7="",0,IF(COUNTIFS(Urlaub!$A$5:$A$604,$A7,Urlaub!$B$5:$B$604,"&lt;="&amp;MA$3,Urlaub!$C$5:$C$604,"&gt;="&amp;MA$3)&gt;0,1,0))</f>
        <v>0</v>
      </c>
      <c r="MB7" s="19" t="n">
        <f aca="false">IF($A7="",0,IF(COUNTIFS(Urlaub!$A$5:$A$604,$A7,Urlaub!$B$5:$B$604,"&lt;="&amp;MB$3,Urlaub!$C$5:$C$604,"&gt;="&amp;MB$3)&gt;0,1,0))</f>
        <v>0</v>
      </c>
      <c r="MC7" s="19" t="n">
        <f aca="false">IF($A7="",0,IF(COUNTIFS(Urlaub!$A$5:$A$604,$A7,Urlaub!$B$5:$B$604,"&lt;="&amp;MC$3,Urlaub!$C$5:$C$604,"&gt;="&amp;MC$3)&gt;0,1,0))</f>
        <v>0</v>
      </c>
      <c r="MD7" s="19" t="n">
        <f aca="false">IF($A7="",0,IF(COUNTIFS(Urlaub!$A$5:$A$604,$A7,Urlaub!$B$5:$B$604,"&lt;="&amp;MD$3,Urlaub!$C$5:$C$604,"&gt;="&amp;MD$3)&gt;0,1,0))</f>
        <v>0</v>
      </c>
      <c r="ME7" s="19" t="n">
        <f aca="false">IF($A7="",0,IF(COUNTIFS(Urlaub!$A$5:$A$604,$A7,Urlaub!$B$5:$B$604,"&lt;="&amp;ME$3,Urlaub!$C$5:$C$604,"&gt;="&amp;ME$3)&gt;0,1,0))</f>
        <v>0</v>
      </c>
      <c r="MF7" s="19" t="n">
        <f aca="false">IF($A7="",0,IF(COUNTIFS(Urlaub!$A$5:$A$604,$A7,Urlaub!$B$5:$B$604,"&lt;="&amp;MF$3,Urlaub!$C$5:$C$604,"&gt;="&amp;MF$3)&gt;0,1,0))</f>
        <v>0</v>
      </c>
      <c r="MG7" s="19" t="n">
        <f aca="false">IF($A7="",0,IF(COUNTIFS(Urlaub!$A$5:$A$604,$A7,Urlaub!$B$5:$B$604,"&lt;="&amp;MG$3,Urlaub!$C$5:$C$604,"&gt;="&amp;MG$3)&gt;0,1,0))</f>
        <v>0</v>
      </c>
      <c r="MH7" s="19" t="n">
        <f aca="false">IF($A7="",0,IF(COUNTIFS(Urlaub!$A$5:$A$604,$A7,Urlaub!$B$5:$B$604,"&lt;="&amp;MH$3,Urlaub!$C$5:$C$604,"&gt;="&amp;MH$3)&gt;0,1,0))</f>
        <v>0</v>
      </c>
      <c r="MI7" s="19" t="n">
        <f aca="false">IF($A7="",0,IF(COUNTIFS(Urlaub!$A$5:$A$604,$A7,Urlaub!$B$5:$B$604,"&lt;="&amp;MI$3,Urlaub!$C$5:$C$604,"&gt;="&amp;MI$3)&gt;0,1,0))</f>
        <v>0</v>
      </c>
      <c r="MJ7" s="19" t="n">
        <f aca="false">IF($A7="",0,IF(COUNTIFS(Urlaub!$A$5:$A$604,$A7,Urlaub!$B$5:$B$604,"&lt;="&amp;MJ$3,Urlaub!$C$5:$C$604,"&gt;="&amp;MJ$3)&gt;0,1,0))</f>
        <v>0</v>
      </c>
      <c r="MK7" s="19" t="n">
        <f aca="false">IF($A7="",0,IF(COUNTIFS(Urlaub!$A$5:$A$604,$A7,Urlaub!$B$5:$B$604,"&lt;="&amp;MK$3,Urlaub!$C$5:$C$604,"&gt;="&amp;MK$3)&gt;0,1,0))</f>
        <v>0</v>
      </c>
      <c r="ML7" s="19" t="n">
        <f aca="false">IF($A7="",0,IF(COUNTIFS(Urlaub!$A$5:$A$604,$A7,Urlaub!$B$5:$B$604,"&lt;="&amp;ML$3,Urlaub!$C$5:$C$604,"&gt;="&amp;ML$3)&gt;0,1,0))</f>
        <v>0</v>
      </c>
      <c r="MM7" s="19" t="n">
        <f aca="false">IF($A7="",0,IF(COUNTIFS(Urlaub!$A$5:$A$604,$A7,Urlaub!$B$5:$B$604,"&lt;="&amp;MM$3,Urlaub!$C$5:$C$604,"&gt;="&amp;MM$3)&gt;0,1,0))</f>
        <v>0</v>
      </c>
      <c r="MN7" s="19" t="n">
        <f aca="false">IF($A7="",0,IF(COUNTIFS(Urlaub!$A$5:$A$604,$A7,Urlaub!$B$5:$B$604,"&lt;="&amp;MN$3,Urlaub!$C$5:$C$604,"&gt;="&amp;MN$3)&gt;0,1,0))</f>
        <v>0</v>
      </c>
      <c r="MO7" s="19" t="n">
        <f aca="false">IF($A7="",0,IF(COUNTIFS(Urlaub!$A$5:$A$604,$A7,Urlaub!$B$5:$B$604,"&lt;="&amp;MO$3,Urlaub!$C$5:$C$604,"&gt;="&amp;MO$3)&gt;0,1,0))</f>
        <v>0</v>
      </c>
      <c r="MP7" s="19" t="n">
        <f aca="false">IF($A7="",0,IF(COUNTIFS(Urlaub!$A$5:$A$604,$A7,Urlaub!$B$5:$B$604,"&lt;="&amp;MP$3,Urlaub!$C$5:$C$604,"&gt;="&amp;MP$3)&gt;0,1,0))</f>
        <v>0</v>
      </c>
      <c r="MQ7" s="19" t="n">
        <f aca="false">IF($A7="",0,IF(COUNTIFS(Urlaub!$A$5:$A$604,$A7,Urlaub!$B$5:$B$604,"&lt;="&amp;MQ$3,Urlaub!$C$5:$C$604,"&gt;="&amp;MQ$3)&gt;0,1,0))</f>
        <v>0</v>
      </c>
      <c r="MR7" s="19" t="n">
        <f aca="false">IF($A7="",0,IF(COUNTIFS(Urlaub!$A$5:$A$604,$A7,Urlaub!$B$5:$B$604,"&lt;="&amp;MR$3,Urlaub!$C$5:$C$604,"&gt;="&amp;MR$3)&gt;0,1,0))</f>
        <v>0</v>
      </c>
      <c r="MS7" s="19" t="n">
        <f aca="false">IF($A7="",0,IF(COUNTIFS(Urlaub!$A$5:$A$604,$A7,Urlaub!$B$5:$B$604,"&lt;="&amp;MS$3,Urlaub!$C$5:$C$604,"&gt;="&amp;MS$3)&gt;0,1,0))</f>
        <v>0</v>
      </c>
      <c r="MT7" s="19" t="n">
        <f aca="false">IF($A7="",0,IF(COUNTIFS(Urlaub!$A$5:$A$604,$A7,Urlaub!$B$5:$B$604,"&lt;="&amp;MT$3,Urlaub!$C$5:$C$604,"&gt;="&amp;MT$3)&gt;0,1,0))</f>
        <v>0</v>
      </c>
      <c r="MU7" s="19" t="n">
        <f aca="false">IF($A7="",0,IF(COUNTIFS(Urlaub!$A$5:$A$604,$A7,Urlaub!$B$5:$B$604,"&lt;="&amp;MU$3,Urlaub!$C$5:$C$604,"&gt;="&amp;MU$3)&gt;0,1,0))</f>
        <v>0</v>
      </c>
      <c r="MV7" s="19" t="n">
        <f aca="false">IF($A7="",0,IF(COUNTIFS(Urlaub!$A$5:$A$604,$A7,Urlaub!$B$5:$B$604,"&lt;="&amp;MV$3,Urlaub!$C$5:$C$604,"&gt;="&amp;MV$3)&gt;0,1,0))</f>
        <v>0</v>
      </c>
      <c r="MW7" s="19" t="n">
        <f aca="false">IF($A7="",0,IF(COUNTIFS(Urlaub!$A$5:$A$604,$A7,Urlaub!$B$5:$B$604,"&lt;="&amp;MW$3,Urlaub!$C$5:$C$604,"&gt;="&amp;MW$3)&gt;0,1,0))</f>
        <v>0</v>
      </c>
      <c r="MX7" s="19" t="n">
        <f aca="false">IF($A7="",0,IF(COUNTIFS(Urlaub!$A$5:$A$604,$A7,Urlaub!$B$5:$B$604,"&lt;="&amp;MX$3,Urlaub!$C$5:$C$604,"&gt;="&amp;MX$3)&gt;0,1,0))</f>
        <v>0</v>
      </c>
      <c r="MY7" s="19" t="n">
        <f aca="false">IF($A7="",0,IF(COUNTIFS(Urlaub!$A$5:$A$604,$A7,Urlaub!$B$5:$B$604,"&lt;="&amp;MY$3,Urlaub!$C$5:$C$604,"&gt;="&amp;MY$3)&gt;0,1,0))</f>
        <v>0</v>
      </c>
      <c r="MZ7" s="19" t="n">
        <f aca="false">IF($A7="",0,IF(COUNTIFS(Urlaub!$A$5:$A$604,$A7,Urlaub!$B$5:$B$604,"&lt;="&amp;MZ$3,Urlaub!$C$5:$C$604,"&gt;="&amp;MZ$3)&gt;0,1,0))</f>
        <v>0</v>
      </c>
      <c r="NA7" s="19" t="n">
        <f aca="false">IF($A7="",0,IF(COUNTIFS(Urlaub!$A$5:$A$604,$A7,Urlaub!$B$5:$B$604,"&lt;="&amp;NA$3,Urlaub!$C$5:$C$604,"&gt;="&amp;NA$3)&gt;0,1,0))</f>
        <v>0</v>
      </c>
      <c r="NB7" s="19" t="n">
        <f aca="false">IF($A7="",0,IF(COUNTIFS(Urlaub!$A$5:$A$604,$A7,Urlaub!$B$5:$B$604,"&lt;="&amp;NB$3,Urlaub!$C$5:$C$604,"&gt;="&amp;NB$3)&gt;0,1,0))</f>
        <v>0</v>
      </c>
      <c r="NC7" s="19" t="n">
        <f aca="false">IF($A7="",0,IF(COUNTIFS(Urlaub!$A$5:$A$604,$A7,Urlaub!$B$5:$B$604,"&lt;="&amp;NC$3,Urlaub!$C$5:$C$604,"&gt;="&amp;NC$3)&gt;0,1,0))</f>
        <v>0</v>
      </c>
      <c r="ND7" s="19" t="n">
        <f aca="false">IF($A7="",0,IF(COUNTIFS(Urlaub!$A$5:$A$604,$A7,Urlaub!$B$5:$B$604,"&lt;="&amp;ND$3,Urlaub!$C$5:$C$604,"&gt;="&amp;ND$3)&gt;0,1,0))</f>
        <v>0</v>
      </c>
      <c r="NE7" s="19" t="n">
        <f aca="false">IF($A7="",0,IF(COUNTIFS(Urlaub!$A$5:$A$604,$A7,Urlaub!$B$5:$B$604,"&lt;="&amp;NE$3,Urlaub!$C$5:$C$604,"&gt;="&amp;NE$3)&gt;0,1,0))</f>
        <v>0</v>
      </c>
      <c r="NF7" s="19" t="n">
        <f aca="false">IF($A7="",0,IF(COUNTIFS(Urlaub!$A$5:$A$604,$A7,Urlaub!$B$5:$B$604,"&lt;="&amp;NF$3,Urlaub!$C$5:$C$604,"&gt;="&amp;NF$3)&gt;0,1,0))</f>
        <v>0</v>
      </c>
      <c r="NG7" s="19" t="n">
        <f aca="false">IF($A7="",0,IF(COUNTIFS(Urlaub!$A$5:$A$604,$A7,Urlaub!$B$5:$B$604,"&lt;="&amp;NG$3,Urlaub!$C$5:$C$604,"&gt;="&amp;NG$3)&gt;0,1,0))</f>
        <v>0</v>
      </c>
      <c r="NH7" s="19" t="n">
        <f aca="false">IF($A7="",0,IF(COUNTIFS(Urlaub!$A$5:$A$604,$A7,Urlaub!$B$5:$B$604,"&lt;="&amp;NH$3,Urlaub!$C$5:$C$604,"&gt;="&amp;NH$3)&gt;0,1,0))</f>
        <v>0</v>
      </c>
    </row>
    <row r="8" customFormat="false" ht="15" hidden="false" customHeight="false" outlineLevel="0" collapsed="false">
      <c r="A8" s="5" t="str">
        <f aca="false">IF(Team!A8="","",Team!A8)</f>
        <v>Beispiel David</v>
      </c>
      <c r="B8" s="8" t="str">
        <f aca="false">IF(Team!B8="","",Team!B8)</f>
        <v>Musiktherapie</v>
      </c>
      <c r="C8" s="8" t="str">
        <f aca="false">IF(Team!C8="","",Team!C8)</f>
        <v>Station 1A</v>
      </c>
      <c r="D8" s="8" t="str">
        <f aca="false">IF(Team!D8="","",Team!D8)</f>
        <v>Station 2A</v>
      </c>
      <c r="E8" s="8" t="str">
        <f aca="false">IF(Team!E8="","",Team!E8)</f>
        <v/>
      </c>
      <c r="F8" s="8" t="str">
        <f aca="false">IF(Team!F8="","",Team!F8)</f>
        <v/>
      </c>
      <c r="G8" s="19" t="n">
        <f aca="false">IF($A8="",0,IF(COUNTIFS(Urlaub!$A$5:$A$604,$A8,Urlaub!$B$5:$B$604,"&lt;="&amp;G$3,Urlaub!$C$5:$C$604,"&gt;="&amp;G$3)&gt;0,1,0))</f>
        <v>0</v>
      </c>
      <c r="H8" s="19" t="n">
        <f aca="false">IF($A8="",0,IF(COUNTIFS(Urlaub!$A$5:$A$604,$A8,Urlaub!$B$5:$B$604,"&lt;="&amp;H$3,Urlaub!$C$5:$C$604,"&gt;="&amp;H$3)&gt;0,1,0))</f>
        <v>0</v>
      </c>
      <c r="I8" s="19" t="n">
        <f aca="false">IF($A8="",0,IF(COUNTIFS(Urlaub!$A$5:$A$604,$A8,Urlaub!$B$5:$B$604,"&lt;="&amp;I$3,Urlaub!$C$5:$C$604,"&gt;="&amp;I$3)&gt;0,1,0))</f>
        <v>0</v>
      </c>
      <c r="J8" s="19" t="n">
        <f aca="false">IF($A8="",0,IF(COUNTIFS(Urlaub!$A$5:$A$604,$A8,Urlaub!$B$5:$B$604,"&lt;="&amp;J$3,Urlaub!$C$5:$C$604,"&gt;="&amp;J$3)&gt;0,1,0))</f>
        <v>0</v>
      </c>
      <c r="K8" s="19" t="n">
        <f aca="false">IF($A8="",0,IF(COUNTIFS(Urlaub!$A$5:$A$604,$A8,Urlaub!$B$5:$B$604,"&lt;="&amp;K$3,Urlaub!$C$5:$C$604,"&gt;="&amp;K$3)&gt;0,1,0))</f>
        <v>0</v>
      </c>
      <c r="L8" s="19" t="n">
        <f aca="false">IF($A8="",0,IF(COUNTIFS(Urlaub!$A$5:$A$604,$A8,Urlaub!$B$5:$B$604,"&lt;="&amp;L$3,Urlaub!$C$5:$C$604,"&gt;="&amp;L$3)&gt;0,1,0))</f>
        <v>0</v>
      </c>
      <c r="M8" s="19" t="n">
        <f aca="false">IF($A8="",0,IF(COUNTIFS(Urlaub!$A$5:$A$604,$A8,Urlaub!$B$5:$B$604,"&lt;="&amp;M$3,Urlaub!$C$5:$C$604,"&gt;="&amp;M$3)&gt;0,1,0))</f>
        <v>0</v>
      </c>
      <c r="N8" s="19" t="n">
        <f aca="false">IF($A8="",0,IF(COUNTIFS(Urlaub!$A$5:$A$604,$A8,Urlaub!$B$5:$B$604,"&lt;="&amp;N$3,Urlaub!$C$5:$C$604,"&gt;="&amp;N$3)&gt;0,1,0))</f>
        <v>0</v>
      </c>
      <c r="O8" s="19" t="n">
        <f aca="false">IF($A8="",0,IF(COUNTIFS(Urlaub!$A$5:$A$604,$A8,Urlaub!$B$5:$B$604,"&lt;="&amp;O$3,Urlaub!$C$5:$C$604,"&gt;="&amp;O$3)&gt;0,1,0))</f>
        <v>0</v>
      </c>
      <c r="P8" s="19" t="n">
        <f aca="false">IF($A8="",0,IF(COUNTIFS(Urlaub!$A$5:$A$604,$A8,Urlaub!$B$5:$B$604,"&lt;="&amp;P$3,Urlaub!$C$5:$C$604,"&gt;="&amp;P$3)&gt;0,1,0))</f>
        <v>0</v>
      </c>
      <c r="Q8" s="19" t="n">
        <f aca="false">IF($A8="",0,IF(COUNTIFS(Urlaub!$A$5:$A$604,$A8,Urlaub!$B$5:$B$604,"&lt;="&amp;Q$3,Urlaub!$C$5:$C$604,"&gt;="&amp;Q$3)&gt;0,1,0))</f>
        <v>0</v>
      </c>
      <c r="R8" s="19" t="n">
        <f aca="false">IF($A8="",0,IF(COUNTIFS(Urlaub!$A$5:$A$604,$A8,Urlaub!$B$5:$B$604,"&lt;="&amp;R$3,Urlaub!$C$5:$C$604,"&gt;="&amp;R$3)&gt;0,1,0))</f>
        <v>0</v>
      </c>
      <c r="S8" s="19" t="n">
        <f aca="false">IF($A8="",0,IF(COUNTIFS(Urlaub!$A$5:$A$604,$A8,Urlaub!$B$5:$B$604,"&lt;="&amp;S$3,Urlaub!$C$5:$C$604,"&gt;="&amp;S$3)&gt;0,1,0))</f>
        <v>0</v>
      </c>
      <c r="T8" s="19" t="n">
        <f aca="false">IF($A8="",0,IF(COUNTIFS(Urlaub!$A$5:$A$604,$A8,Urlaub!$B$5:$B$604,"&lt;="&amp;T$3,Urlaub!$C$5:$C$604,"&gt;="&amp;T$3)&gt;0,1,0))</f>
        <v>0</v>
      </c>
      <c r="U8" s="19" t="n">
        <f aca="false">IF($A8="",0,IF(COUNTIFS(Urlaub!$A$5:$A$604,$A8,Urlaub!$B$5:$B$604,"&lt;="&amp;U$3,Urlaub!$C$5:$C$604,"&gt;="&amp;U$3)&gt;0,1,0))</f>
        <v>0</v>
      </c>
      <c r="V8" s="19" t="n">
        <f aca="false">IF($A8="",0,IF(COUNTIFS(Urlaub!$A$5:$A$604,$A8,Urlaub!$B$5:$B$604,"&lt;="&amp;V$3,Urlaub!$C$5:$C$604,"&gt;="&amp;V$3)&gt;0,1,0))</f>
        <v>0</v>
      </c>
      <c r="W8" s="19" t="n">
        <f aca="false">IF($A8="",0,IF(COUNTIFS(Urlaub!$A$5:$A$604,$A8,Urlaub!$B$5:$B$604,"&lt;="&amp;W$3,Urlaub!$C$5:$C$604,"&gt;="&amp;W$3)&gt;0,1,0))</f>
        <v>0</v>
      </c>
      <c r="X8" s="19" t="n">
        <f aca="false">IF($A8="",0,IF(COUNTIFS(Urlaub!$A$5:$A$604,$A8,Urlaub!$B$5:$B$604,"&lt;="&amp;X$3,Urlaub!$C$5:$C$604,"&gt;="&amp;X$3)&gt;0,1,0))</f>
        <v>0</v>
      </c>
      <c r="Y8" s="19" t="n">
        <f aca="false">IF($A8="",0,IF(COUNTIFS(Urlaub!$A$5:$A$604,$A8,Urlaub!$B$5:$B$604,"&lt;="&amp;Y$3,Urlaub!$C$5:$C$604,"&gt;="&amp;Y$3)&gt;0,1,0))</f>
        <v>0</v>
      </c>
      <c r="Z8" s="19" t="n">
        <f aca="false">IF($A8="",0,IF(COUNTIFS(Urlaub!$A$5:$A$604,$A8,Urlaub!$B$5:$B$604,"&lt;="&amp;Z$3,Urlaub!$C$5:$C$604,"&gt;="&amp;Z$3)&gt;0,1,0))</f>
        <v>0</v>
      </c>
      <c r="AA8" s="19" t="n">
        <f aca="false">IF($A8="",0,IF(COUNTIFS(Urlaub!$A$5:$A$604,$A8,Urlaub!$B$5:$B$604,"&lt;="&amp;AA$3,Urlaub!$C$5:$C$604,"&gt;="&amp;AA$3)&gt;0,1,0))</f>
        <v>0</v>
      </c>
      <c r="AB8" s="19" t="n">
        <f aca="false">IF($A8="",0,IF(COUNTIFS(Urlaub!$A$5:$A$604,$A8,Urlaub!$B$5:$B$604,"&lt;="&amp;AB$3,Urlaub!$C$5:$C$604,"&gt;="&amp;AB$3)&gt;0,1,0))</f>
        <v>0</v>
      </c>
      <c r="AC8" s="19" t="n">
        <f aca="false">IF($A8="",0,IF(COUNTIFS(Urlaub!$A$5:$A$604,$A8,Urlaub!$B$5:$B$604,"&lt;="&amp;AC$3,Urlaub!$C$5:$C$604,"&gt;="&amp;AC$3)&gt;0,1,0))</f>
        <v>0</v>
      </c>
      <c r="AD8" s="19" t="n">
        <f aca="false">IF($A8="",0,IF(COUNTIFS(Urlaub!$A$5:$A$604,$A8,Urlaub!$B$5:$B$604,"&lt;="&amp;AD$3,Urlaub!$C$5:$C$604,"&gt;="&amp;AD$3)&gt;0,1,0))</f>
        <v>0</v>
      </c>
      <c r="AE8" s="19" t="n">
        <f aca="false">IF($A8="",0,IF(COUNTIFS(Urlaub!$A$5:$A$604,$A8,Urlaub!$B$5:$B$604,"&lt;="&amp;AE$3,Urlaub!$C$5:$C$604,"&gt;="&amp;AE$3)&gt;0,1,0))</f>
        <v>0</v>
      </c>
      <c r="AF8" s="19" t="n">
        <f aca="false">IF($A8="",0,IF(COUNTIFS(Urlaub!$A$5:$A$604,$A8,Urlaub!$B$5:$B$604,"&lt;="&amp;AF$3,Urlaub!$C$5:$C$604,"&gt;="&amp;AF$3)&gt;0,1,0))</f>
        <v>0</v>
      </c>
      <c r="AG8" s="19" t="n">
        <f aca="false">IF($A8="",0,IF(COUNTIFS(Urlaub!$A$5:$A$604,$A8,Urlaub!$B$5:$B$604,"&lt;="&amp;AG$3,Urlaub!$C$5:$C$604,"&gt;="&amp;AG$3)&gt;0,1,0))</f>
        <v>0</v>
      </c>
      <c r="AH8" s="19" t="n">
        <f aca="false">IF($A8="",0,IF(COUNTIFS(Urlaub!$A$5:$A$604,$A8,Urlaub!$B$5:$B$604,"&lt;="&amp;AH$3,Urlaub!$C$5:$C$604,"&gt;="&amp;AH$3)&gt;0,1,0))</f>
        <v>0</v>
      </c>
      <c r="AI8" s="19" t="n">
        <f aca="false">IF($A8="",0,IF(COUNTIFS(Urlaub!$A$5:$A$604,$A8,Urlaub!$B$5:$B$604,"&lt;="&amp;AI$3,Urlaub!$C$5:$C$604,"&gt;="&amp;AI$3)&gt;0,1,0))</f>
        <v>0</v>
      </c>
      <c r="AJ8" s="19" t="n">
        <f aca="false">IF($A8="",0,IF(COUNTIFS(Urlaub!$A$5:$A$604,$A8,Urlaub!$B$5:$B$604,"&lt;="&amp;AJ$3,Urlaub!$C$5:$C$604,"&gt;="&amp;AJ$3)&gt;0,1,0))</f>
        <v>0</v>
      </c>
      <c r="AK8" s="19" t="n">
        <f aca="false">IF($A8="",0,IF(COUNTIFS(Urlaub!$A$5:$A$604,$A8,Urlaub!$B$5:$B$604,"&lt;="&amp;AK$3,Urlaub!$C$5:$C$604,"&gt;="&amp;AK$3)&gt;0,1,0))</f>
        <v>0</v>
      </c>
      <c r="AL8" s="19" t="n">
        <f aca="false">IF($A8="",0,IF(COUNTIFS(Urlaub!$A$5:$A$604,$A8,Urlaub!$B$5:$B$604,"&lt;="&amp;AL$3,Urlaub!$C$5:$C$604,"&gt;="&amp;AL$3)&gt;0,1,0))</f>
        <v>0</v>
      </c>
      <c r="AM8" s="19" t="n">
        <f aca="false">IF($A8="",0,IF(COUNTIFS(Urlaub!$A$5:$A$604,$A8,Urlaub!$B$5:$B$604,"&lt;="&amp;AM$3,Urlaub!$C$5:$C$604,"&gt;="&amp;AM$3)&gt;0,1,0))</f>
        <v>0</v>
      </c>
      <c r="AN8" s="19" t="n">
        <f aca="false">IF($A8="",0,IF(COUNTIFS(Urlaub!$A$5:$A$604,$A8,Urlaub!$B$5:$B$604,"&lt;="&amp;AN$3,Urlaub!$C$5:$C$604,"&gt;="&amp;AN$3)&gt;0,1,0))</f>
        <v>0</v>
      </c>
      <c r="AO8" s="19" t="n">
        <f aca="false">IF($A8="",0,IF(COUNTIFS(Urlaub!$A$5:$A$604,$A8,Urlaub!$B$5:$B$604,"&lt;="&amp;AO$3,Urlaub!$C$5:$C$604,"&gt;="&amp;AO$3)&gt;0,1,0))</f>
        <v>0</v>
      </c>
      <c r="AP8" s="19" t="n">
        <f aca="false">IF($A8="",0,IF(COUNTIFS(Urlaub!$A$5:$A$604,$A8,Urlaub!$B$5:$B$604,"&lt;="&amp;AP$3,Urlaub!$C$5:$C$604,"&gt;="&amp;AP$3)&gt;0,1,0))</f>
        <v>0</v>
      </c>
      <c r="AQ8" s="19" t="n">
        <f aca="false">IF($A8="",0,IF(COUNTIFS(Urlaub!$A$5:$A$604,$A8,Urlaub!$B$5:$B$604,"&lt;="&amp;AQ$3,Urlaub!$C$5:$C$604,"&gt;="&amp;AQ$3)&gt;0,1,0))</f>
        <v>0</v>
      </c>
      <c r="AR8" s="19" t="n">
        <f aca="false">IF($A8="",0,IF(COUNTIFS(Urlaub!$A$5:$A$604,$A8,Urlaub!$B$5:$B$604,"&lt;="&amp;AR$3,Urlaub!$C$5:$C$604,"&gt;="&amp;AR$3)&gt;0,1,0))</f>
        <v>0</v>
      </c>
      <c r="AS8" s="19" t="n">
        <f aca="false">IF($A8="",0,IF(COUNTIFS(Urlaub!$A$5:$A$604,$A8,Urlaub!$B$5:$B$604,"&lt;="&amp;AS$3,Urlaub!$C$5:$C$604,"&gt;="&amp;AS$3)&gt;0,1,0))</f>
        <v>0</v>
      </c>
      <c r="AT8" s="19" t="n">
        <f aca="false">IF($A8="",0,IF(COUNTIFS(Urlaub!$A$5:$A$604,$A8,Urlaub!$B$5:$B$604,"&lt;="&amp;AT$3,Urlaub!$C$5:$C$604,"&gt;="&amp;AT$3)&gt;0,1,0))</f>
        <v>0</v>
      </c>
      <c r="AU8" s="19" t="n">
        <f aca="false">IF($A8="",0,IF(COUNTIFS(Urlaub!$A$5:$A$604,$A8,Urlaub!$B$5:$B$604,"&lt;="&amp;AU$3,Urlaub!$C$5:$C$604,"&gt;="&amp;AU$3)&gt;0,1,0))</f>
        <v>0</v>
      </c>
      <c r="AV8" s="19" t="n">
        <f aca="false">IF($A8="",0,IF(COUNTIFS(Urlaub!$A$5:$A$604,$A8,Urlaub!$B$5:$B$604,"&lt;="&amp;AV$3,Urlaub!$C$5:$C$604,"&gt;="&amp;AV$3)&gt;0,1,0))</f>
        <v>0</v>
      </c>
      <c r="AW8" s="19" t="n">
        <f aca="false">IF($A8="",0,IF(COUNTIFS(Urlaub!$A$5:$A$604,$A8,Urlaub!$B$5:$B$604,"&lt;="&amp;AW$3,Urlaub!$C$5:$C$604,"&gt;="&amp;AW$3)&gt;0,1,0))</f>
        <v>0</v>
      </c>
      <c r="AX8" s="19" t="n">
        <f aca="false">IF($A8="",0,IF(COUNTIFS(Urlaub!$A$5:$A$604,$A8,Urlaub!$B$5:$B$604,"&lt;="&amp;AX$3,Urlaub!$C$5:$C$604,"&gt;="&amp;AX$3)&gt;0,1,0))</f>
        <v>0</v>
      </c>
      <c r="AY8" s="19" t="n">
        <f aca="false">IF($A8="",0,IF(COUNTIFS(Urlaub!$A$5:$A$604,$A8,Urlaub!$B$5:$B$604,"&lt;="&amp;AY$3,Urlaub!$C$5:$C$604,"&gt;="&amp;AY$3)&gt;0,1,0))</f>
        <v>0</v>
      </c>
      <c r="AZ8" s="19" t="n">
        <f aca="false">IF($A8="",0,IF(COUNTIFS(Urlaub!$A$5:$A$604,$A8,Urlaub!$B$5:$B$604,"&lt;="&amp;AZ$3,Urlaub!$C$5:$C$604,"&gt;="&amp;AZ$3)&gt;0,1,0))</f>
        <v>0</v>
      </c>
      <c r="BA8" s="19" t="n">
        <f aca="false">IF($A8="",0,IF(COUNTIFS(Urlaub!$A$5:$A$604,$A8,Urlaub!$B$5:$B$604,"&lt;="&amp;BA$3,Urlaub!$C$5:$C$604,"&gt;="&amp;BA$3)&gt;0,1,0))</f>
        <v>0</v>
      </c>
      <c r="BB8" s="19" t="n">
        <f aca="false">IF($A8="",0,IF(COUNTIFS(Urlaub!$A$5:$A$604,$A8,Urlaub!$B$5:$B$604,"&lt;="&amp;BB$3,Urlaub!$C$5:$C$604,"&gt;="&amp;BB$3)&gt;0,1,0))</f>
        <v>0</v>
      </c>
      <c r="BC8" s="19" t="n">
        <f aca="false">IF($A8="",0,IF(COUNTIFS(Urlaub!$A$5:$A$604,$A8,Urlaub!$B$5:$B$604,"&lt;="&amp;BC$3,Urlaub!$C$5:$C$604,"&gt;="&amp;BC$3)&gt;0,1,0))</f>
        <v>0</v>
      </c>
      <c r="BD8" s="19" t="n">
        <f aca="false">IF($A8="",0,IF(COUNTIFS(Urlaub!$A$5:$A$604,$A8,Urlaub!$B$5:$B$604,"&lt;="&amp;BD$3,Urlaub!$C$5:$C$604,"&gt;="&amp;BD$3)&gt;0,1,0))</f>
        <v>0</v>
      </c>
      <c r="BE8" s="19" t="n">
        <f aca="false">IF($A8="",0,IF(COUNTIFS(Urlaub!$A$5:$A$604,$A8,Urlaub!$B$5:$B$604,"&lt;="&amp;BE$3,Urlaub!$C$5:$C$604,"&gt;="&amp;BE$3)&gt;0,1,0))</f>
        <v>0</v>
      </c>
      <c r="BF8" s="19" t="n">
        <f aca="false">IF($A8="",0,IF(COUNTIFS(Urlaub!$A$5:$A$604,$A8,Urlaub!$B$5:$B$604,"&lt;="&amp;BF$3,Urlaub!$C$5:$C$604,"&gt;="&amp;BF$3)&gt;0,1,0))</f>
        <v>0</v>
      </c>
      <c r="BG8" s="19" t="n">
        <f aca="false">IF($A8="",0,IF(COUNTIFS(Urlaub!$A$5:$A$604,$A8,Urlaub!$B$5:$B$604,"&lt;="&amp;BG$3,Urlaub!$C$5:$C$604,"&gt;="&amp;BG$3)&gt;0,1,0))</f>
        <v>0</v>
      </c>
      <c r="BH8" s="19" t="n">
        <f aca="false">IF($A8="",0,IF(COUNTIFS(Urlaub!$A$5:$A$604,$A8,Urlaub!$B$5:$B$604,"&lt;="&amp;BH$3,Urlaub!$C$5:$C$604,"&gt;="&amp;BH$3)&gt;0,1,0))</f>
        <v>0</v>
      </c>
      <c r="BI8" s="19" t="n">
        <f aca="false">IF($A8="",0,IF(COUNTIFS(Urlaub!$A$5:$A$604,$A8,Urlaub!$B$5:$B$604,"&lt;="&amp;BI$3,Urlaub!$C$5:$C$604,"&gt;="&amp;BI$3)&gt;0,1,0))</f>
        <v>0</v>
      </c>
      <c r="BJ8" s="19" t="n">
        <f aca="false">IF($A8="",0,IF(COUNTIFS(Urlaub!$A$5:$A$604,$A8,Urlaub!$B$5:$B$604,"&lt;="&amp;BJ$3,Urlaub!$C$5:$C$604,"&gt;="&amp;BJ$3)&gt;0,1,0))</f>
        <v>0</v>
      </c>
      <c r="BK8" s="19" t="n">
        <f aca="false">IF($A8="",0,IF(COUNTIFS(Urlaub!$A$5:$A$604,$A8,Urlaub!$B$5:$B$604,"&lt;="&amp;BK$3,Urlaub!$C$5:$C$604,"&gt;="&amp;BK$3)&gt;0,1,0))</f>
        <v>0</v>
      </c>
      <c r="BL8" s="19" t="n">
        <f aca="false">IF($A8="",0,IF(COUNTIFS(Urlaub!$A$5:$A$604,$A8,Urlaub!$B$5:$B$604,"&lt;="&amp;BL$3,Urlaub!$C$5:$C$604,"&gt;="&amp;BL$3)&gt;0,1,0))</f>
        <v>0</v>
      </c>
      <c r="BM8" s="19" t="n">
        <f aca="false">IF($A8="",0,IF(COUNTIFS(Urlaub!$A$5:$A$604,$A8,Urlaub!$B$5:$B$604,"&lt;="&amp;BM$3,Urlaub!$C$5:$C$604,"&gt;="&amp;BM$3)&gt;0,1,0))</f>
        <v>0</v>
      </c>
      <c r="BN8" s="19" t="n">
        <f aca="false">IF($A8="",0,IF(COUNTIFS(Urlaub!$A$5:$A$604,$A8,Urlaub!$B$5:$B$604,"&lt;="&amp;BN$3,Urlaub!$C$5:$C$604,"&gt;="&amp;BN$3)&gt;0,1,0))</f>
        <v>0</v>
      </c>
      <c r="BO8" s="19" t="n">
        <f aca="false">IF($A8="",0,IF(COUNTIFS(Urlaub!$A$5:$A$604,$A8,Urlaub!$B$5:$B$604,"&lt;="&amp;BO$3,Urlaub!$C$5:$C$604,"&gt;="&amp;BO$3)&gt;0,1,0))</f>
        <v>0</v>
      </c>
      <c r="BP8" s="19" t="n">
        <f aca="false">IF($A8="",0,IF(COUNTIFS(Urlaub!$A$5:$A$604,$A8,Urlaub!$B$5:$B$604,"&lt;="&amp;BP$3,Urlaub!$C$5:$C$604,"&gt;="&amp;BP$3)&gt;0,1,0))</f>
        <v>0</v>
      </c>
      <c r="BQ8" s="19" t="n">
        <f aca="false">IF($A8="",0,IF(COUNTIFS(Urlaub!$A$5:$A$604,$A8,Urlaub!$B$5:$B$604,"&lt;="&amp;BQ$3,Urlaub!$C$5:$C$604,"&gt;="&amp;BQ$3)&gt;0,1,0))</f>
        <v>0</v>
      </c>
      <c r="BR8" s="19" t="n">
        <f aca="false">IF($A8="",0,IF(COUNTIFS(Urlaub!$A$5:$A$604,$A8,Urlaub!$B$5:$B$604,"&lt;="&amp;BR$3,Urlaub!$C$5:$C$604,"&gt;="&amp;BR$3)&gt;0,1,0))</f>
        <v>0</v>
      </c>
      <c r="BS8" s="19" t="n">
        <f aca="false">IF($A8="",0,IF(COUNTIFS(Urlaub!$A$5:$A$604,$A8,Urlaub!$B$5:$B$604,"&lt;="&amp;BS$3,Urlaub!$C$5:$C$604,"&gt;="&amp;BS$3)&gt;0,1,0))</f>
        <v>0</v>
      </c>
      <c r="BT8" s="19" t="n">
        <f aca="false">IF($A8="",0,IF(COUNTIFS(Urlaub!$A$5:$A$604,$A8,Urlaub!$B$5:$B$604,"&lt;="&amp;BT$3,Urlaub!$C$5:$C$604,"&gt;="&amp;BT$3)&gt;0,1,0))</f>
        <v>0</v>
      </c>
      <c r="BU8" s="19" t="n">
        <f aca="false">IF($A8="",0,IF(COUNTIFS(Urlaub!$A$5:$A$604,$A8,Urlaub!$B$5:$B$604,"&lt;="&amp;BU$3,Urlaub!$C$5:$C$604,"&gt;="&amp;BU$3)&gt;0,1,0))</f>
        <v>0</v>
      </c>
      <c r="BV8" s="19" t="n">
        <f aca="false">IF($A8="",0,IF(COUNTIFS(Urlaub!$A$5:$A$604,$A8,Urlaub!$B$5:$B$604,"&lt;="&amp;BV$3,Urlaub!$C$5:$C$604,"&gt;="&amp;BV$3)&gt;0,1,0))</f>
        <v>0</v>
      </c>
      <c r="BW8" s="19" t="n">
        <f aca="false">IF($A8="",0,IF(COUNTIFS(Urlaub!$A$5:$A$604,$A8,Urlaub!$B$5:$B$604,"&lt;="&amp;BW$3,Urlaub!$C$5:$C$604,"&gt;="&amp;BW$3)&gt;0,1,0))</f>
        <v>0</v>
      </c>
      <c r="BX8" s="19" t="n">
        <f aca="false">IF($A8="",0,IF(COUNTIFS(Urlaub!$A$5:$A$604,$A8,Urlaub!$B$5:$B$604,"&lt;="&amp;BX$3,Urlaub!$C$5:$C$604,"&gt;="&amp;BX$3)&gt;0,1,0))</f>
        <v>0</v>
      </c>
      <c r="BY8" s="19" t="n">
        <f aca="false">IF($A8="",0,IF(COUNTIFS(Urlaub!$A$5:$A$604,$A8,Urlaub!$B$5:$B$604,"&lt;="&amp;BY$3,Urlaub!$C$5:$C$604,"&gt;="&amp;BY$3)&gt;0,1,0))</f>
        <v>0</v>
      </c>
      <c r="BZ8" s="19" t="n">
        <f aca="false">IF($A8="",0,IF(COUNTIFS(Urlaub!$A$5:$A$604,$A8,Urlaub!$B$5:$B$604,"&lt;="&amp;BZ$3,Urlaub!$C$5:$C$604,"&gt;="&amp;BZ$3)&gt;0,1,0))</f>
        <v>0</v>
      </c>
      <c r="CA8" s="19" t="n">
        <f aca="false">IF($A8="",0,IF(COUNTIFS(Urlaub!$A$5:$A$604,$A8,Urlaub!$B$5:$B$604,"&lt;="&amp;CA$3,Urlaub!$C$5:$C$604,"&gt;="&amp;CA$3)&gt;0,1,0))</f>
        <v>0</v>
      </c>
      <c r="CB8" s="19" t="n">
        <f aca="false">IF($A8="",0,IF(COUNTIFS(Urlaub!$A$5:$A$604,$A8,Urlaub!$B$5:$B$604,"&lt;="&amp;CB$3,Urlaub!$C$5:$C$604,"&gt;="&amp;CB$3)&gt;0,1,0))</f>
        <v>0</v>
      </c>
      <c r="CC8" s="19" t="n">
        <f aca="false">IF($A8="",0,IF(COUNTIFS(Urlaub!$A$5:$A$604,$A8,Urlaub!$B$5:$B$604,"&lt;="&amp;CC$3,Urlaub!$C$5:$C$604,"&gt;="&amp;CC$3)&gt;0,1,0))</f>
        <v>0</v>
      </c>
      <c r="CD8" s="19" t="n">
        <f aca="false">IF($A8="",0,IF(COUNTIFS(Urlaub!$A$5:$A$604,$A8,Urlaub!$B$5:$B$604,"&lt;="&amp;CD$3,Urlaub!$C$5:$C$604,"&gt;="&amp;CD$3)&gt;0,1,0))</f>
        <v>0</v>
      </c>
      <c r="CE8" s="19" t="n">
        <f aca="false">IF($A8="",0,IF(COUNTIFS(Urlaub!$A$5:$A$604,$A8,Urlaub!$B$5:$B$604,"&lt;="&amp;CE$3,Urlaub!$C$5:$C$604,"&gt;="&amp;CE$3)&gt;0,1,0))</f>
        <v>0</v>
      </c>
      <c r="CF8" s="19" t="n">
        <f aca="false">IF($A8="",0,IF(COUNTIFS(Urlaub!$A$5:$A$604,$A8,Urlaub!$B$5:$B$604,"&lt;="&amp;CF$3,Urlaub!$C$5:$C$604,"&gt;="&amp;CF$3)&gt;0,1,0))</f>
        <v>0</v>
      </c>
      <c r="CG8" s="19" t="n">
        <f aca="false">IF($A8="",0,IF(COUNTIFS(Urlaub!$A$5:$A$604,$A8,Urlaub!$B$5:$B$604,"&lt;="&amp;CG$3,Urlaub!$C$5:$C$604,"&gt;="&amp;CG$3)&gt;0,1,0))</f>
        <v>0</v>
      </c>
      <c r="CH8" s="19" t="n">
        <f aca="false">IF($A8="",0,IF(COUNTIFS(Urlaub!$A$5:$A$604,$A8,Urlaub!$B$5:$B$604,"&lt;="&amp;CH$3,Urlaub!$C$5:$C$604,"&gt;="&amp;CH$3)&gt;0,1,0))</f>
        <v>0</v>
      </c>
      <c r="CI8" s="19" t="n">
        <f aca="false">IF($A8="",0,IF(COUNTIFS(Urlaub!$A$5:$A$604,$A8,Urlaub!$B$5:$B$604,"&lt;="&amp;CI$3,Urlaub!$C$5:$C$604,"&gt;="&amp;CI$3)&gt;0,1,0))</f>
        <v>0</v>
      </c>
      <c r="CJ8" s="19" t="n">
        <f aca="false">IF($A8="",0,IF(COUNTIFS(Urlaub!$A$5:$A$604,$A8,Urlaub!$B$5:$B$604,"&lt;="&amp;CJ$3,Urlaub!$C$5:$C$604,"&gt;="&amp;CJ$3)&gt;0,1,0))</f>
        <v>0</v>
      </c>
      <c r="CK8" s="19" t="n">
        <f aca="false">IF($A8="",0,IF(COUNTIFS(Urlaub!$A$5:$A$604,$A8,Urlaub!$B$5:$B$604,"&lt;="&amp;CK$3,Urlaub!$C$5:$C$604,"&gt;="&amp;CK$3)&gt;0,1,0))</f>
        <v>0</v>
      </c>
      <c r="CL8" s="19" t="n">
        <f aca="false">IF($A8="",0,IF(COUNTIFS(Urlaub!$A$5:$A$604,$A8,Urlaub!$B$5:$B$604,"&lt;="&amp;CL$3,Urlaub!$C$5:$C$604,"&gt;="&amp;CL$3)&gt;0,1,0))</f>
        <v>0</v>
      </c>
      <c r="CM8" s="19" t="n">
        <f aca="false">IF($A8="",0,IF(COUNTIFS(Urlaub!$A$5:$A$604,$A8,Urlaub!$B$5:$B$604,"&lt;="&amp;CM$3,Urlaub!$C$5:$C$604,"&gt;="&amp;CM$3)&gt;0,1,0))</f>
        <v>0</v>
      </c>
      <c r="CN8" s="19" t="n">
        <f aca="false">IF($A8="",0,IF(COUNTIFS(Urlaub!$A$5:$A$604,$A8,Urlaub!$B$5:$B$604,"&lt;="&amp;CN$3,Urlaub!$C$5:$C$604,"&gt;="&amp;CN$3)&gt;0,1,0))</f>
        <v>0</v>
      </c>
      <c r="CO8" s="19" t="n">
        <f aca="false">IF($A8="",0,IF(COUNTIFS(Urlaub!$A$5:$A$604,$A8,Urlaub!$B$5:$B$604,"&lt;="&amp;CO$3,Urlaub!$C$5:$C$604,"&gt;="&amp;CO$3)&gt;0,1,0))</f>
        <v>0</v>
      </c>
      <c r="CP8" s="19" t="n">
        <f aca="false">IF($A8="",0,IF(COUNTIFS(Urlaub!$A$5:$A$604,$A8,Urlaub!$B$5:$B$604,"&lt;="&amp;CP$3,Urlaub!$C$5:$C$604,"&gt;="&amp;CP$3)&gt;0,1,0))</f>
        <v>0</v>
      </c>
      <c r="CQ8" s="19" t="n">
        <f aca="false">IF($A8="",0,IF(COUNTIFS(Urlaub!$A$5:$A$604,$A8,Urlaub!$B$5:$B$604,"&lt;="&amp;CQ$3,Urlaub!$C$5:$C$604,"&gt;="&amp;CQ$3)&gt;0,1,0))</f>
        <v>0</v>
      </c>
      <c r="CR8" s="19" t="n">
        <f aca="false">IF($A8="",0,IF(COUNTIFS(Urlaub!$A$5:$A$604,$A8,Urlaub!$B$5:$B$604,"&lt;="&amp;CR$3,Urlaub!$C$5:$C$604,"&gt;="&amp;CR$3)&gt;0,1,0))</f>
        <v>0</v>
      </c>
      <c r="CS8" s="19" t="n">
        <f aca="false">IF($A8="",0,IF(COUNTIFS(Urlaub!$A$5:$A$604,$A8,Urlaub!$B$5:$B$604,"&lt;="&amp;CS$3,Urlaub!$C$5:$C$604,"&gt;="&amp;CS$3)&gt;0,1,0))</f>
        <v>0</v>
      </c>
      <c r="CT8" s="19" t="n">
        <f aca="false">IF($A8="",0,IF(COUNTIFS(Urlaub!$A$5:$A$604,$A8,Urlaub!$B$5:$B$604,"&lt;="&amp;CT$3,Urlaub!$C$5:$C$604,"&gt;="&amp;CT$3)&gt;0,1,0))</f>
        <v>0</v>
      </c>
      <c r="CU8" s="19" t="n">
        <f aca="false">IF($A8="",0,IF(COUNTIFS(Urlaub!$A$5:$A$604,$A8,Urlaub!$B$5:$B$604,"&lt;="&amp;CU$3,Urlaub!$C$5:$C$604,"&gt;="&amp;CU$3)&gt;0,1,0))</f>
        <v>0</v>
      </c>
      <c r="CV8" s="19" t="n">
        <f aca="false">IF($A8="",0,IF(COUNTIFS(Urlaub!$A$5:$A$604,$A8,Urlaub!$B$5:$B$604,"&lt;="&amp;CV$3,Urlaub!$C$5:$C$604,"&gt;="&amp;CV$3)&gt;0,1,0))</f>
        <v>0</v>
      </c>
      <c r="CW8" s="19" t="n">
        <f aca="false">IF($A8="",0,IF(COUNTIFS(Urlaub!$A$5:$A$604,$A8,Urlaub!$B$5:$B$604,"&lt;="&amp;CW$3,Urlaub!$C$5:$C$604,"&gt;="&amp;CW$3)&gt;0,1,0))</f>
        <v>0</v>
      </c>
      <c r="CX8" s="19" t="n">
        <f aca="false">IF($A8="",0,IF(COUNTIFS(Urlaub!$A$5:$A$604,$A8,Urlaub!$B$5:$B$604,"&lt;="&amp;CX$3,Urlaub!$C$5:$C$604,"&gt;="&amp;CX$3)&gt;0,1,0))</f>
        <v>0</v>
      </c>
      <c r="CY8" s="19" t="n">
        <f aca="false">IF($A8="",0,IF(COUNTIFS(Urlaub!$A$5:$A$604,$A8,Urlaub!$B$5:$B$604,"&lt;="&amp;CY$3,Urlaub!$C$5:$C$604,"&gt;="&amp;CY$3)&gt;0,1,0))</f>
        <v>0</v>
      </c>
      <c r="CZ8" s="19" t="n">
        <f aca="false">IF($A8="",0,IF(COUNTIFS(Urlaub!$A$5:$A$604,$A8,Urlaub!$B$5:$B$604,"&lt;="&amp;CZ$3,Urlaub!$C$5:$C$604,"&gt;="&amp;CZ$3)&gt;0,1,0))</f>
        <v>0</v>
      </c>
      <c r="DA8" s="19" t="n">
        <f aca="false">IF($A8="",0,IF(COUNTIFS(Urlaub!$A$5:$A$604,$A8,Urlaub!$B$5:$B$604,"&lt;="&amp;DA$3,Urlaub!$C$5:$C$604,"&gt;="&amp;DA$3)&gt;0,1,0))</f>
        <v>0</v>
      </c>
      <c r="DB8" s="19" t="n">
        <f aca="false">IF($A8="",0,IF(COUNTIFS(Urlaub!$A$5:$A$604,$A8,Urlaub!$B$5:$B$604,"&lt;="&amp;DB$3,Urlaub!$C$5:$C$604,"&gt;="&amp;DB$3)&gt;0,1,0))</f>
        <v>0</v>
      </c>
      <c r="DC8" s="19" t="n">
        <f aca="false">IF($A8="",0,IF(COUNTIFS(Urlaub!$A$5:$A$604,$A8,Urlaub!$B$5:$B$604,"&lt;="&amp;DC$3,Urlaub!$C$5:$C$604,"&gt;="&amp;DC$3)&gt;0,1,0))</f>
        <v>0</v>
      </c>
      <c r="DD8" s="19" t="n">
        <f aca="false">IF($A8="",0,IF(COUNTIFS(Urlaub!$A$5:$A$604,$A8,Urlaub!$B$5:$B$604,"&lt;="&amp;DD$3,Urlaub!$C$5:$C$604,"&gt;="&amp;DD$3)&gt;0,1,0))</f>
        <v>0</v>
      </c>
      <c r="DE8" s="19" t="n">
        <f aca="false">IF($A8="",0,IF(COUNTIFS(Urlaub!$A$5:$A$604,$A8,Urlaub!$B$5:$B$604,"&lt;="&amp;DE$3,Urlaub!$C$5:$C$604,"&gt;="&amp;DE$3)&gt;0,1,0))</f>
        <v>0</v>
      </c>
      <c r="DF8" s="19" t="n">
        <f aca="false">IF($A8="",0,IF(COUNTIFS(Urlaub!$A$5:$A$604,$A8,Urlaub!$B$5:$B$604,"&lt;="&amp;DF$3,Urlaub!$C$5:$C$604,"&gt;="&amp;DF$3)&gt;0,1,0))</f>
        <v>0</v>
      </c>
      <c r="DG8" s="19" t="n">
        <f aca="false">IF($A8="",0,IF(COUNTIFS(Urlaub!$A$5:$A$604,$A8,Urlaub!$B$5:$B$604,"&lt;="&amp;DG$3,Urlaub!$C$5:$C$604,"&gt;="&amp;DG$3)&gt;0,1,0))</f>
        <v>0</v>
      </c>
      <c r="DH8" s="19" t="n">
        <f aca="false">IF($A8="",0,IF(COUNTIFS(Urlaub!$A$5:$A$604,$A8,Urlaub!$B$5:$B$604,"&lt;="&amp;DH$3,Urlaub!$C$5:$C$604,"&gt;="&amp;DH$3)&gt;0,1,0))</f>
        <v>0</v>
      </c>
      <c r="DI8" s="19" t="n">
        <f aca="false">IF($A8="",0,IF(COUNTIFS(Urlaub!$A$5:$A$604,$A8,Urlaub!$B$5:$B$604,"&lt;="&amp;DI$3,Urlaub!$C$5:$C$604,"&gt;="&amp;DI$3)&gt;0,1,0))</f>
        <v>0</v>
      </c>
      <c r="DJ8" s="19" t="n">
        <f aca="false">IF($A8="",0,IF(COUNTIFS(Urlaub!$A$5:$A$604,$A8,Urlaub!$B$5:$B$604,"&lt;="&amp;DJ$3,Urlaub!$C$5:$C$604,"&gt;="&amp;DJ$3)&gt;0,1,0))</f>
        <v>0</v>
      </c>
      <c r="DK8" s="19" t="n">
        <f aca="false">IF($A8="",0,IF(COUNTIFS(Urlaub!$A$5:$A$604,$A8,Urlaub!$B$5:$B$604,"&lt;="&amp;DK$3,Urlaub!$C$5:$C$604,"&gt;="&amp;DK$3)&gt;0,1,0))</f>
        <v>0</v>
      </c>
      <c r="DL8" s="19" t="n">
        <f aca="false">IF($A8="",0,IF(COUNTIFS(Urlaub!$A$5:$A$604,$A8,Urlaub!$B$5:$B$604,"&lt;="&amp;DL$3,Urlaub!$C$5:$C$604,"&gt;="&amp;DL$3)&gt;0,1,0))</f>
        <v>0</v>
      </c>
      <c r="DM8" s="19" t="n">
        <f aca="false">IF($A8="",0,IF(COUNTIFS(Urlaub!$A$5:$A$604,$A8,Urlaub!$B$5:$B$604,"&lt;="&amp;DM$3,Urlaub!$C$5:$C$604,"&gt;="&amp;DM$3)&gt;0,1,0))</f>
        <v>0</v>
      </c>
      <c r="DN8" s="19" t="n">
        <f aca="false">IF($A8="",0,IF(COUNTIFS(Urlaub!$A$5:$A$604,$A8,Urlaub!$B$5:$B$604,"&lt;="&amp;DN$3,Urlaub!$C$5:$C$604,"&gt;="&amp;DN$3)&gt;0,1,0))</f>
        <v>0</v>
      </c>
      <c r="DO8" s="19" t="n">
        <f aca="false">IF($A8="",0,IF(COUNTIFS(Urlaub!$A$5:$A$604,$A8,Urlaub!$B$5:$B$604,"&lt;="&amp;DO$3,Urlaub!$C$5:$C$604,"&gt;="&amp;DO$3)&gt;0,1,0))</f>
        <v>0</v>
      </c>
      <c r="DP8" s="19" t="n">
        <f aca="false">IF($A8="",0,IF(COUNTIFS(Urlaub!$A$5:$A$604,$A8,Urlaub!$B$5:$B$604,"&lt;="&amp;DP$3,Urlaub!$C$5:$C$604,"&gt;="&amp;DP$3)&gt;0,1,0))</f>
        <v>0</v>
      </c>
      <c r="DQ8" s="19" t="n">
        <f aca="false">IF($A8="",0,IF(COUNTIFS(Urlaub!$A$5:$A$604,$A8,Urlaub!$B$5:$B$604,"&lt;="&amp;DQ$3,Urlaub!$C$5:$C$604,"&gt;="&amp;DQ$3)&gt;0,1,0))</f>
        <v>0</v>
      </c>
      <c r="DR8" s="19" t="n">
        <f aca="false">IF($A8="",0,IF(COUNTIFS(Urlaub!$A$5:$A$604,$A8,Urlaub!$B$5:$B$604,"&lt;="&amp;DR$3,Urlaub!$C$5:$C$604,"&gt;="&amp;DR$3)&gt;0,1,0))</f>
        <v>0</v>
      </c>
      <c r="DS8" s="19" t="n">
        <f aca="false">IF($A8="",0,IF(COUNTIFS(Urlaub!$A$5:$A$604,$A8,Urlaub!$B$5:$B$604,"&lt;="&amp;DS$3,Urlaub!$C$5:$C$604,"&gt;="&amp;DS$3)&gt;0,1,0))</f>
        <v>0</v>
      </c>
      <c r="DT8" s="19" t="n">
        <f aca="false">IF($A8="",0,IF(COUNTIFS(Urlaub!$A$5:$A$604,$A8,Urlaub!$B$5:$B$604,"&lt;="&amp;DT$3,Urlaub!$C$5:$C$604,"&gt;="&amp;DT$3)&gt;0,1,0))</f>
        <v>0</v>
      </c>
      <c r="DU8" s="19" t="n">
        <f aca="false">IF($A8="",0,IF(COUNTIFS(Urlaub!$A$5:$A$604,$A8,Urlaub!$B$5:$B$604,"&lt;="&amp;DU$3,Urlaub!$C$5:$C$604,"&gt;="&amp;DU$3)&gt;0,1,0))</f>
        <v>0</v>
      </c>
      <c r="DV8" s="19" t="n">
        <f aca="false">IF($A8="",0,IF(COUNTIFS(Urlaub!$A$5:$A$604,$A8,Urlaub!$B$5:$B$604,"&lt;="&amp;DV$3,Urlaub!$C$5:$C$604,"&gt;="&amp;DV$3)&gt;0,1,0))</f>
        <v>0</v>
      </c>
      <c r="DW8" s="19" t="n">
        <f aca="false">IF($A8="",0,IF(COUNTIFS(Urlaub!$A$5:$A$604,$A8,Urlaub!$B$5:$B$604,"&lt;="&amp;DW$3,Urlaub!$C$5:$C$604,"&gt;="&amp;DW$3)&gt;0,1,0))</f>
        <v>0</v>
      </c>
      <c r="DX8" s="19" t="n">
        <f aca="false">IF($A8="",0,IF(COUNTIFS(Urlaub!$A$5:$A$604,$A8,Urlaub!$B$5:$B$604,"&lt;="&amp;DX$3,Urlaub!$C$5:$C$604,"&gt;="&amp;DX$3)&gt;0,1,0))</f>
        <v>0</v>
      </c>
      <c r="DY8" s="19" t="n">
        <f aca="false">IF($A8="",0,IF(COUNTIFS(Urlaub!$A$5:$A$604,$A8,Urlaub!$B$5:$B$604,"&lt;="&amp;DY$3,Urlaub!$C$5:$C$604,"&gt;="&amp;DY$3)&gt;0,1,0))</f>
        <v>0</v>
      </c>
      <c r="DZ8" s="19" t="n">
        <f aca="false">IF($A8="",0,IF(COUNTIFS(Urlaub!$A$5:$A$604,$A8,Urlaub!$B$5:$B$604,"&lt;="&amp;DZ$3,Urlaub!$C$5:$C$604,"&gt;="&amp;DZ$3)&gt;0,1,0))</f>
        <v>0</v>
      </c>
      <c r="EA8" s="19" t="n">
        <f aca="false">IF($A8="",0,IF(COUNTIFS(Urlaub!$A$5:$A$604,$A8,Urlaub!$B$5:$B$604,"&lt;="&amp;EA$3,Urlaub!$C$5:$C$604,"&gt;="&amp;EA$3)&gt;0,1,0))</f>
        <v>0</v>
      </c>
      <c r="EB8" s="19" t="n">
        <f aca="false">IF($A8="",0,IF(COUNTIFS(Urlaub!$A$5:$A$604,$A8,Urlaub!$B$5:$B$604,"&lt;="&amp;EB$3,Urlaub!$C$5:$C$604,"&gt;="&amp;EB$3)&gt;0,1,0))</f>
        <v>0</v>
      </c>
      <c r="EC8" s="19" t="n">
        <f aca="false">IF($A8="",0,IF(COUNTIFS(Urlaub!$A$5:$A$604,$A8,Urlaub!$B$5:$B$604,"&lt;="&amp;EC$3,Urlaub!$C$5:$C$604,"&gt;="&amp;EC$3)&gt;0,1,0))</f>
        <v>0</v>
      </c>
      <c r="ED8" s="19" t="n">
        <f aca="false">IF($A8="",0,IF(COUNTIFS(Urlaub!$A$5:$A$604,$A8,Urlaub!$B$5:$B$604,"&lt;="&amp;ED$3,Urlaub!$C$5:$C$604,"&gt;="&amp;ED$3)&gt;0,1,0))</f>
        <v>0</v>
      </c>
      <c r="EE8" s="19" t="n">
        <f aca="false">IF($A8="",0,IF(COUNTIFS(Urlaub!$A$5:$A$604,$A8,Urlaub!$B$5:$B$604,"&lt;="&amp;EE$3,Urlaub!$C$5:$C$604,"&gt;="&amp;EE$3)&gt;0,1,0))</f>
        <v>0</v>
      </c>
      <c r="EF8" s="19" t="n">
        <f aca="false">IF($A8="",0,IF(COUNTIFS(Urlaub!$A$5:$A$604,$A8,Urlaub!$B$5:$B$604,"&lt;="&amp;EF$3,Urlaub!$C$5:$C$604,"&gt;="&amp;EF$3)&gt;0,1,0))</f>
        <v>0</v>
      </c>
      <c r="EG8" s="19" t="n">
        <f aca="false">IF($A8="",0,IF(COUNTIFS(Urlaub!$A$5:$A$604,$A8,Urlaub!$B$5:$B$604,"&lt;="&amp;EG$3,Urlaub!$C$5:$C$604,"&gt;="&amp;EG$3)&gt;0,1,0))</f>
        <v>0</v>
      </c>
      <c r="EH8" s="19" t="n">
        <f aca="false">IF($A8="",0,IF(COUNTIFS(Urlaub!$A$5:$A$604,$A8,Urlaub!$B$5:$B$604,"&lt;="&amp;EH$3,Urlaub!$C$5:$C$604,"&gt;="&amp;EH$3)&gt;0,1,0))</f>
        <v>0</v>
      </c>
      <c r="EI8" s="19" t="n">
        <f aca="false">IF($A8="",0,IF(COUNTIFS(Urlaub!$A$5:$A$604,$A8,Urlaub!$B$5:$B$604,"&lt;="&amp;EI$3,Urlaub!$C$5:$C$604,"&gt;="&amp;EI$3)&gt;0,1,0))</f>
        <v>0</v>
      </c>
      <c r="EJ8" s="19" t="n">
        <f aca="false">IF($A8="",0,IF(COUNTIFS(Urlaub!$A$5:$A$604,$A8,Urlaub!$B$5:$B$604,"&lt;="&amp;EJ$3,Urlaub!$C$5:$C$604,"&gt;="&amp;EJ$3)&gt;0,1,0))</f>
        <v>0</v>
      </c>
      <c r="EK8" s="19" t="n">
        <f aca="false">IF($A8="",0,IF(COUNTIFS(Urlaub!$A$5:$A$604,$A8,Urlaub!$B$5:$B$604,"&lt;="&amp;EK$3,Urlaub!$C$5:$C$604,"&gt;="&amp;EK$3)&gt;0,1,0))</f>
        <v>0</v>
      </c>
      <c r="EL8" s="19" t="n">
        <f aca="false">IF($A8="",0,IF(COUNTIFS(Urlaub!$A$5:$A$604,$A8,Urlaub!$B$5:$B$604,"&lt;="&amp;EL$3,Urlaub!$C$5:$C$604,"&gt;="&amp;EL$3)&gt;0,1,0))</f>
        <v>0</v>
      </c>
      <c r="EM8" s="19" t="n">
        <f aca="false">IF($A8="",0,IF(COUNTIFS(Urlaub!$A$5:$A$604,$A8,Urlaub!$B$5:$B$604,"&lt;="&amp;EM$3,Urlaub!$C$5:$C$604,"&gt;="&amp;EM$3)&gt;0,1,0))</f>
        <v>0</v>
      </c>
      <c r="EN8" s="19" t="n">
        <f aca="false">IF($A8="",0,IF(COUNTIFS(Urlaub!$A$5:$A$604,$A8,Urlaub!$B$5:$B$604,"&lt;="&amp;EN$3,Urlaub!$C$5:$C$604,"&gt;="&amp;EN$3)&gt;0,1,0))</f>
        <v>0</v>
      </c>
      <c r="EO8" s="19" t="n">
        <f aca="false">IF($A8="",0,IF(COUNTIFS(Urlaub!$A$5:$A$604,$A8,Urlaub!$B$5:$B$604,"&lt;="&amp;EO$3,Urlaub!$C$5:$C$604,"&gt;="&amp;EO$3)&gt;0,1,0))</f>
        <v>0</v>
      </c>
      <c r="EP8" s="19" t="n">
        <f aca="false">IF($A8="",0,IF(COUNTIFS(Urlaub!$A$5:$A$604,$A8,Urlaub!$B$5:$B$604,"&lt;="&amp;EP$3,Urlaub!$C$5:$C$604,"&gt;="&amp;EP$3)&gt;0,1,0))</f>
        <v>0</v>
      </c>
      <c r="EQ8" s="19" t="n">
        <f aca="false">IF($A8="",0,IF(COUNTIFS(Urlaub!$A$5:$A$604,$A8,Urlaub!$B$5:$B$604,"&lt;="&amp;EQ$3,Urlaub!$C$5:$C$604,"&gt;="&amp;EQ$3)&gt;0,1,0))</f>
        <v>0</v>
      </c>
      <c r="ER8" s="19" t="n">
        <f aca="false">IF($A8="",0,IF(COUNTIFS(Urlaub!$A$5:$A$604,$A8,Urlaub!$B$5:$B$604,"&lt;="&amp;ER$3,Urlaub!$C$5:$C$604,"&gt;="&amp;ER$3)&gt;0,1,0))</f>
        <v>0</v>
      </c>
      <c r="ES8" s="19" t="n">
        <f aca="false">IF($A8="",0,IF(COUNTIFS(Urlaub!$A$5:$A$604,$A8,Urlaub!$B$5:$B$604,"&lt;="&amp;ES$3,Urlaub!$C$5:$C$604,"&gt;="&amp;ES$3)&gt;0,1,0))</f>
        <v>0</v>
      </c>
      <c r="ET8" s="19" t="n">
        <f aca="false">IF($A8="",0,IF(COUNTIFS(Urlaub!$A$5:$A$604,$A8,Urlaub!$B$5:$B$604,"&lt;="&amp;ET$3,Urlaub!$C$5:$C$604,"&gt;="&amp;ET$3)&gt;0,1,0))</f>
        <v>0</v>
      </c>
      <c r="EU8" s="19" t="n">
        <f aca="false">IF($A8="",0,IF(COUNTIFS(Urlaub!$A$5:$A$604,$A8,Urlaub!$B$5:$B$604,"&lt;="&amp;EU$3,Urlaub!$C$5:$C$604,"&gt;="&amp;EU$3)&gt;0,1,0))</f>
        <v>0</v>
      </c>
      <c r="EV8" s="19" t="n">
        <f aca="false">IF($A8="",0,IF(COUNTIFS(Urlaub!$A$5:$A$604,$A8,Urlaub!$B$5:$B$604,"&lt;="&amp;EV$3,Urlaub!$C$5:$C$604,"&gt;="&amp;EV$3)&gt;0,1,0))</f>
        <v>0</v>
      </c>
      <c r="EW8" s="19" t="n">
        <f aca="false">IF($A8="",0,IF(COUNTIFS(Urlaub!$A$5:$A$604,$A8,Urlaub!$B$5:$B$604,"&lt;="&amp;EW$3,Urlaub!$C$5:$C$604,"&gt;="&amp;EW$3)&gt;0,1,0))</f>
        <v>0</v>
      </c>
      <c r="EX8" s="19" t="n">
        <f aca="false">IF($A8="",0,IF(COUNTIFS(Urlaub!$A$5:$A$604,$A8,Urlaub!$B$5:$B$604,"&lt;="&amp;EX$3,Urlaub!$C$5:$C$604,"&gt;="&amp;EX$3)&gt;0,1,0))</f>
        <v>0</v>
      </c>
      <c r="EY8" s="19" t="n">
        <f aca="false">IF($A8="",0,IF(COUNTIFS(Urlaub!$A$5:$A$604,$A8,Urlaub!$B$5:$B$604,"&lt;="&amp;EY$3,Urlaub!$C$5:$C$604,"&gt;="&amp;EY$3)&gt;0,1,0))</f>
        <v>0</v>
      </c>
      <c r="EZ8" s="19" t="n">
        <f aca="false">IF($A8="",0,IF(COUNTIFS(Urlaub!$A$5:$A$604,$A8,Urlaub!$B$5:$B$604,"&lt;="&amp;EZ$3,Urlaub!$C$5:$C$604,"&gt;="&amp;EZ$3)&gt;0,1,0))</f>
        <v>0</v>
      </c>
      <c r="FA8" s="19" t="n">
        <f aca="false">IF($A8="",0,IF(COUNTIFS(Urlaub!$A$5:$A$604,$A8,Urlaub!$B$5:$B$604,"&lt;="&amp;FA$3,Urlaub!$C$5:$C$604,"&gt;="&amp;FA$3)&gt;0,1,0))</f>
        <v>0</v>
      </c>
      <c r="FB8" s="19" t="n">
        <f aca="false">IF($A8="",0,IF(COUNTIFS(Urlaub!$A$5:$A$604,$A8,Urlaub!$B$5:$B$604,"&lt;="&amp;FB$3,Urlaub!$C$5:$C$604,"&gt;="&amp;FB$3)&gt;0,1,0))</f>
        <v>0</v>
      </c>
      <c r="FC8" s="19" t="n">
        <f aca="false">IF($A8="",0,IF(COUNTIFS(Urlaub!$A$5:$A$604,$A8,Urlaub!$B$5:$B$604,"&lt;="&amp;FC$3,Urlaub!$C$5:$C$604,"&gt;="&amp;FC$3)&gt;0,1,0))</f>
        <v>0</v>
      </c>
      <c r="FD8" s="19" t="n">
        <f aca="false">IF($A8="",0,IF(COUNTIFS(Urlaub!$A$5:$A$604,$A8,Urlaub!$B$5:$B$604,"&lt;="&amp;FD$3,Urlaub!$C$5:$C$604,"&gt;="&amp;FD$3)&gt;0,1,0))</f>
        <v>0</v>
      </c>
      <c r="FE8" s="19" t="n">
        <f aca="false">IF($A8="",0,IF(COUNTIFS(Urlaub!$A$5:$A$604,$A8,Urlaub!$B$5:$B$604,"&lt;="&amp;FE$3,Urlaub!$C$5:$C$604,"&gt;="&amp;FE$3)&gt;0,1,0))</f>
        <v>0</v>
      </c>
      <c r="FF8" s="19" t="n">
        <f aca="false">IF($A8="",0,IF(COUNTIFS(Urlaub!$A$5:$A$604,$A8,Urlaub!$B$5:$B$604,"&lt;="&amp;FF$3,Urlaub!$C$5:$C$604,"&gt;="&amp;FF$3)&gt;0,1,0))</f>
        <v>0</v>
      </c>
      <c r="FG8" s="19" t="n">
        <f aca="false">IF($A8="",0,IF(COUNTIFS(Urlaub!$A$5:$A$604,$A8,Urlaub!$B$5:$B$604,"&lt;="&amp;FG$3,Urlaub!$C$5:$C$604,"&gt;="&amp;FG$3)&gt;0,1,0))</f>
        <v>0</v>
      </c>
      <c r="FH8" s="19" t="n">
        <f aca="false">IF($A8="",0,IF(COUNTIFS(Urlaub!$A$5:$A$604,$A8,Urlaub!$B$5:$B$604,"&lt;="&amp;FH$3,Urlaub!$C$5:$C$604,"&gt;="&amp;FH$3)&gt;0,1,0))</f>
        <v>0</v>
      </c>
      <c r="FI8" s="19" t="n">
        <f aca="false">IF($A8="",0,IF(COUNTIFS(Urlaub!$A$5:$A$604,$A8,Urlaub!$B$5:$B$604,"&lt;="&amp;FI$3,Urlaub!$C$5:$C$604,"&gt;="&amp;FI$3)&gt;0,1,0))</f>
        <v>0</v>
      </c>
      <c r="FJ8" s="19" t="n">
        <f aca="false">IF($A8="",0,IF(COUNTIFS(Urlaub!$A$5:$A$604,$A8,Urlaub!$B$5:$B$604,"&lt;="&amp;FJ$3,Urlaub!$C$5:$C$604,"&gt;="&amp;FJ$3)&gt;0,1,0))</f>
        <v>0</v>
      </c>
      <c r="FK8" s="19" t="n">
        <f aca="false">IF($A8="",0,IF(COUNTIFS(Urlaub!$A$5:$A$604,$A8,Urlaub!$B$5:$B$604,"&lt;="&amp;FK$3,Urlaub!$C$5:$C$604,"&gt;="&amp;FK$3)&gt;0,1,0))</f>
        <v>0</v>
      </c>
      <c r="FL8" s="19" t="n">
        <f aca="false">IF($A8="",0,IF(COUNTIFS(Urlaub!$A$5:$A$604,$A8,Urlaub!$B$5:$B$604,"&lt;="&amp;FL$3,Urlaub!$C$5:$C$604,"&gt;="&amp;FL$3)&gt;0,1,0))</f>
        <v>0</v>
      </c>
      <c r="FM8" s="19" t="n">
        <f aca="false">IF($A8="",0,IF(COUNTIFS(Urlaub!$A$5:$A$604,$A8,Urlaub!$B$5:$B$604,"&lt;="&amp;FM$3,Urlaub!$C$5:$C$604,"&gt;="&amp;FM$3)&gt;0,1,0))</f>
        <v>0</v>
      </c>
      <c r="FN8" s="19" t="n">
        <f aca="false">IF($A8="",0,IF(COUNTIFS(Urlaub!$A$5:$A$604,$A8,Urlaub!$B$5:$B$604,"&lt;="&amp;FN$3,Urlaub!$C$5:$C$604,"&gt;="&amp;FN$3)&gt;0,1,0))</f>
        <v>0</v>
      </c>
      <c r="FO8" s="19" t="n">
        <f aca="false">IF($A8="",0,IF(COUNTIFS(Urlaub!$A$5:$A$604,$A8,Urlaub!$B$5:$B$604,"&lt;="&amp;FO$3,Urlaub!$C$5:$C$604,"&gt;="&amp;FO$3)&gt;0,1,0))</f>
        <v>0</v>
      </c>
      <c r="FP8" s="19" t="n">
        <f aca="false">IF($A8="",0,IF(COUNTIFS(Urlaub!$A$5:$A$604,$A8,Urlaub!$B$5:$B$604,"&lt;="&amp;FP$3,Urlaub!$C$5:$C$604,"&gt;="&amp;FP$3)&gt;0,1,0))</f>
        <v>0</v>
      </c>
      <c r="FQ8" s="19" t="n">
        <f aca="false">IF($A8="",0,IF(COUNTIFS(Urlaub!$A$5:$A$604,$A8,Urlaub!$B$5:$B$604,"&lt;="&amp;FQ$3,Urlaub!$C$5:$C$604,"&gt;="&amp;FQ$3)&gt;0,1,0))</f>
        <v>0</v>
      </c>
      <c r="FR8" s="19" t="n">
        <f aca="false">IF($A8="",0,IF(COUNTIFS(Urlaub!$A$5:$A$604,$A8,Urlaub!$B$5:$B$604,"&lt;="&amp;FR$3,Urlaub!$C$5:$C$604,"&gt;="&amp;FR$3)&gt;0,1,0))</f>
        <v>0</v>
      </c>
      <c r="FS8" s="19" t="n">
        <f aca="false">IF($A8="",0,IF(COUNTIFS(Urlaub!$A$5:$A$604,$A8,Urlaub!$B$5:$B$604,"&lt;="&amp;FS$3,Urlaub!$C$5:$C$604,"&gt;="&amp;FS$3)&gt;0,1,0))</f>
        <v>0</v>
      </c>
      <c r="FT8" s="19" t="n">
        <f aca="false">IF($A8="",0,IF(COUNTIFS(Urlaub!$A$5:$A$604,$A8,Urlaub!$B$5:$B$604,"&lt;="&amp;FT$3,Urlaub!$C$5:$C$604,"&gt;="&amp;FT$3)&gt;0,1,0))</f>
        <v>0</v>
      </c>
      <c r="FU8" s="19" t="n">
        <f aca="false">IF($A8="",0,IF(COUNTIFS(Urlaub!$A$5:$A$604,$A8,Urlaub!$B$5:$B$604,"&lt;="&amp;FU$3,Urlaub!$C$5:$C$604,"&gt;="&amp;FU$3)&gt;0,1,0))</f>
        <v>0</v>
      </c>
      <c r="FV8" s="19" t="n">
        <f aca="false">IF($A8="",0,IF(COUNTIFS(Urlaub!$A$5:$A$604,$A8,Urlaub!$B$5:$B$604,"&lt;="&amp;FV$3,Urlaub!$C$5:$C$604,"&gt;="&amp;FV$3)&gt;0,1,0))</f>
        <v>0</v>
      </c>
      <c r="FW8" s="19" t="n">
        <f aca="false">IF($A8="",0,IF(COUNTIFS(Urlaub!$A$5:$A$604,$A8,Urlaub!$B$5:$B$604,"&lt;="&amp;FW$3,Urlaub!$C$5:$C$604,"&gt;="&amp;FW$3)&gt;0,1,0))</f>
        <v>0</v>
      </c>
      <c r="FX8" s="19" t="n">
        <f aca="false">IF($A8="",0,IF(COUNTIFS(Urlaub!$A$5:$A$604,$A8,Urlaub!$B$5:$B$604,"&lt;="&amp;FX$3,Urlaub!$C$5:$C$604,"&gt;="&amp;FX$3)&gt;0,1,0))</f>
        <v>0</v>
      </c>
      <c r="FY8" s="19" t="n">
        <f aca="false">IF($A8="",0,IF(COUNTIFS(Urlaub!$A$5:$A$604,$A8,Urlaub!$B$5:$B$604,"&lt;="&amp;FY$3,Urlaub!$C$5:$C$604,"&gt;="&amp;FY$3)&gt;0,1,0))</f>
        <v>0</v>
      </c>
      <c r="FZ8" s="19" t="n">
        <f aca="false">IF($A8="",0,IF(COUNTIFS(Urlaub!$A$5:$A$604,$A8,Urlaub!$B$5:$B$604,"&lt;="&amp;FZ$3,Urlaub!$C$5:$C$604,"&gt;="&amp;FZ$3)&gt;0,1,0))</f>
        <v>0</v>
      </c>
      <c r="GA8" s="19" t="n">
        <f aca="false">IF($A8="",0,IF(COUNTIFS(Urlaub!$A$5:$A$604,$A8,Urlaub!$B$5:$B$604,"&lt;="&amp;GA$3,Urlaub!$C$5:$C$604,"&gt;="&amp;GA$3)&gt;0,1,0))</f>
        <v>0</v>
      </c>
      <c r="GB8" s="19" t="n">
        <f aca="false">IF($A8="",0,IF(COUNTIFS(Urlaub!$A$5:$A$604,$A8,Urlaub!$B$5:$B$604,"&lt;="&amp;GB$3,Urlaub!$C$5:$C$604,"&gt;="&amp;GB$3)&gt;0,1,0))</f>
        <v>0</v>
      </c>
      <c r="GC8" s="19" t="n">
        <f aca="false">IF($A8="",0,IF(COUNTIFS(Urlaub!$A$5:$A$604,$A8,Urlaub!$B$5:$B$604,"&lt;="&amp;GC$3,Urlaub!$C$5:$C$604,"&gt;="&amp;GC$3)&gt;0,1,0))</f>
        <v>0</v>
      </c>
      <c r="GD8" s="19" t="n">
        <f aca="false">IF($A8="",0,IF(COUNTIFS(Urlaub!$A$5:$A$604,$A8,Urlaub!$B$5:$B$604,"&lt;="&amp;GD$3,Urlaub!$C$5:$C$604,"&gt;="&amp;GD$3)&gt;0,1,0))</f>
        <v>0</v>
      </c>
      <c r="GE8" s="19" t="n">
        <f aca="false">IF($A8="",0,IF(COUNTIFS(Urlaub!$A$5:$A$604,$A8,Urlaub!$B$5:$B$604,"&lt;="&amp;GE$3,Urlaub!$C$5:$C$604,"&gt;="&amp;GE$3)&gt;0,1,0))</f>
        <v>0</v>
      </c>
      <c r="GF8" s="19" t="n">
        <f aca="false">IF($A8="",0,IF(COUNTIFS(Urlaub!$A$5:$A$604,$A8,Urlaub!$B$5:$B$604,"&lt;="&amp;GF$3,Urlaub!$C$5:$C$604,"&gt;="&amp;GF$3)&gt;0,1,0))</f>
        <v>0</v>
      </c>
      <c r="GG8" s="19" t="n">
        <f aca="false">IF($A8="",0,IF(COUNTIFS(Urlaub!$A$5:$A$604,$A8,Urlaub!$B$5:$B$604,"&lt;="&amp;GG$3,Urlaub!$C$5:$C$604,"&gt;="&amp;GG$3)&gt;0,1,0))</f>
        <v>0</v>
      </c>
      <c r="GH8" s="19" t="n">
        <f aca="false">IF($A8="",0,IF(COUNTIFS(Urlaub!$A$5:$A$604,$A8,Urlaub!$B$5:$B$604,"&lt;="&amp;GH$3,Urlaub!$C$5:$C$604,"&gt;="&amp;GH$3)&gt;0,1,0))</f>
        <v>0</v>
      </c>
      <c r="GI8" s="19" t="n">
        <f aca="false">IF($A8="",0,IF(COUNTIFS(Urlaub!$A$5:$A$604,$A8,Urlaub!$B$5:$B$604,"&lt;="&amp;GI$3,Urlaub!$C$5:$C$604,"&gt;="&amp;GI$3)&gt;0,1,0))</f>
        <v>0</v>
      </c>
      <c r="GJ8" s="19" t="n">
        <f aca="false">IF($A8="",0,IF(COUNTIFS(Urlaub!$A$5:$A$604,$A8,Urlaub!$B$5:$B$604,"&lt;="&amp;GJ$3,Urlaub!$C$5:$C$604,"&gt;="&amp;GJ$3)&gt;0,1,0))</f>
        <v>0</v>
      </c>
      <c r="GK8" s="19" t="n">
        <f aca="false">IF($A8="",0,IF(COUNTIFS(Urlaub!$A$5:$A$604,$A8,Urlaub!$B$5:$B$604,"&lt;="&amp;GK$3,Urlaub!$C$5:$C$604,"&gt;="&amp;GK$3)&gt;0,1,0))</f>
        <v>0</v>
      </c>
      <c r="GL8" s="19" t="n">
        <f aca="false">IF($A8="",0,IF(COUNTIFS(Urlaub!$A$5:$A$604,$A8,Urlaub!$B$5:$B$604,"&lt;="&amp;GL$3,Urlaub!$C$5:$C$604,"&gt;="&amp;GL$3)&gt;0,1,0))</f>
        <v>0</v>
      </c>
      <c r="GM8" s="19" t="n">
        <f aca="false">IF($A8="",0,IF(COUNTIFS(Urlaub!$A$5:$A$604,$A8,Urlaub!$B$5:$B$604,"&lt;="&amp;GM$3,Urlaub!$C$5:$C$604,"&gt;="&amp;GM$3)&gt;0,1,0))</f>
        <v>0</v>
      </c>
      <c r="GN8" s="19" t="n">
        <f aca="false">IF($A8="",0,IF(COUNTIFS(Urlaub!$A$5:$A$604,$A8,Urlaub!$B$5:$B$604,"&lt;="&amp;GN$3,Urlaub!$C$5:$C$604,"&gt;="&amp;GN$3)&gt;0,1,0))</f>
        <v>0</v>
      </c>
      <c r="GO8" s="19" t="n">
        <f aca="false">IF($A8="",0,IF(COUNTIFS(Urlaub!$A$5:$A$604,$A8,Urlaub!$B$5:$B$604,"&lt;="&amp;GO$3,Urlaub!$C$5:$C$604,"&gt;="&amp;GO$3)&gt;0,1,0))</f>
        <v>0</v>
      </c>
      <c r="GP8" s="19" t="n">
        <f aca="false">IF($A8="",0,IF(COUNTIFS(Urlaub!$A$5:$A$604,$A8,Urlaub!$B$5:$B$604,"&lt;="&amp;GP$3,Urlaub!$C$5:$C$604,"&gt;="&amp;GP$3)&gt;0,1,0))</f>
        <v>0</v>
      </c>
      <c r="GQ8" s="19" t="n">
        <f aca="false">IF($A8="",0,IF(COUNTIFS(Urlaub!$A$5:$A$604,$A8,Urlaub!$B$5:$B$604,"&lt;="&amp;GQ$3,Urlaub!$C$5:$C$604,"&gt;="&amp;GQ$3)&gt;0,1,0))</f>
        <v>1</v>
      </c>
      <c r="GR8" s="19" t="n">
        <f aca="false">IF($A8="",0,IF(COUNTIFS(Urlaub!$A$5:$A$604,$A8,Urlaub!$B$5:$B$604,"&lt;="&amp;GR$3,Urlaub!$C$5:$C$604,"&gt;="&amp;GR$3)&gt;0,1,0))</f>
        <v>1</v>
      </c>
      <c r="GS8" s="19" t="n">
        <f aca="false">IF($A8="",0,IF(COUNTIFS(Urlaub!$A$5:$A$604,$A8,Urlaub!$B$5:$B$604,"&lt;="&amp;GS$3,Urlaub!$C$5:$C$604,"&gt;="&amp;GS$3)&gt;0,1,0))</f>
        <v>1</v>
      </c>
      <c r="GT8" s="19" t="n">
        <f aca="false">IF($A8="",0,IF(COUNTIFS(Urlaub!$A$5:$A$604,$A8,Urlaub!$B$5:$B$604,"&lt;="&amp;GT$3,Urlaub!$C$5:$C$604,"&gt;="&amp;GT$3)&gt;0,1,0))</f>
        <v>1</v>
      </c>
      <c r="GU8" s="19" t="n">
        <f aca="false">IF($A8="",0,IF(COUNTIFS(Urlaub!$A$5:$A$604,$A8,Urlaub!$B$5:$B$604,"&lt;="&amp;GU$3,Urlaub!$C$5:$C$604,"&gt;="&amp;GU$3)&gt;0,1,0))</f>
        <v>1</v>
      </c>
      <c r="GV8" s="19" t="n">
        <f aca="false">IF($A8="",0,IF(COUNTIFS(Urlaub!$A$5:$A$604,$A8,Urlaub!$B$5:$B$604,"&lt;="&amp;GV$3,Urlaub!$C$5:$C$604,"&gt;="&amp;GV$3)&gt;0,1,0))</f>
        <v>1</v>
      </c>
      <c r="GW8" s="19" t="n">
        <f aca="false">IF($A8="",0,IF(COUNTIFS(Urlaub!$A$5:$A$604,$A8,Urlaub!$B$5:$B$604,"&lt;="&amp;GW$3,Urlaub!$C$5:$C$604,"&gt;="&amp;GW$3)&gt;0,1,0))</f>
        <v>1</v>
      </c>
      <c r="GX8" s="19" t="n">
        <f aca="false">IF($A8="",0,IF(COUNTIFS(Urlaub!$A$5:$A$604,$A8,Urlaub!$B$5:$B$604,"&lt;="&amp;GX$3,Urlaub!$C$5:$C$604,"&gt;="&amp;GX$3)&gt;0,1,0))</f>
        <v>1</v>
      </c>
      <c r="GY8" s="19" t="n">
        <f aca="false">IF($A8="",0,IF(COUNTIFS(Urlaub!$A$5:$A$604,$A8,Urlaub!$B$5:$B$604,"&lt;="&amp;GY$3,Urlaub!$C$5:$C$604,"&gt;="&amp;GY$3)&gt;0,1,0))</f>
        <v>1</v>
      </c>
      <c r="GZ8" s="19" t="n">
        <f aca="false">IF($A8="",0,IF(COUNTIFS(Urlaub!$A$5:$A$604,$A8,Urlaub!$B$5:$B$604,"&lt;="&amp;GZ$3,Urlaub!$C$5:$C$604,"&gt;="&amp;GZ$3)&gt;0,1,0))</f>
        <v>1</v>
      </c>
      <c r="HA8" s="19" t="n">
        <f aca="false">IF($A8="",0,IF(COUNTIFS(Urlaub!$A$5:$A$604,$A8,Urlaub!$B$5:$B$604,"&lt;="&amp;HA$3,Urlaub!$C$5:$C$604,"&gt;="&amp;HA$3)&gt;0,1,0))</f>
        <v>1</v>
      </c>
      <c r="HB8" s="19" t="n">
        <f aca="false">IF($A8="",0,IF(COUNTIFS(Urlaub!$A$5:$A$604,$A8,Urlaub!$B$5:$B$604,"&lt;="&amp;HB$3,Urlaub!$C$5:$C$604,"&gt;="&amp;HB$3)&gt;0,1,0))</f>
        <v>1</v>
      </c>
      <c r="HC8" s="19" t="n">
        <f aca="false">IF($A8="",0,IF(COUNTIFS(Urlaub!$A$5:$A$604,$A8,Urlaub!$B$5:$B$604,"&lt;="&amp;HC$3,Urlaub!$C$5:$C$604,"&gt;="&amp;HC$3)&gt;0,1,0))</f>
        <v>1</v>
      </c>
      <c r="HD8" s="19" t="n">
        <f aca="false">IF($A8="",0,IF(COUNTIFS(Urlaub!$A$5:$A$604,$A8,Urlaub!$B$5:$B$604,"&lt;="&amp;HD$3,Urlaub!$C$5:$C$604,"&gt;="&amp;HD$3)&gt;0,1,0))</f>
        <v>1</v>
      </c>
      <c r="HE8" s="19" t="n">
        <f aca="false">IF($A8="",0,IF(COUNTIFS(Urlaub!$A$5:$A$604,$A8,Urlaub!$B$5:$B$604,"&lt;="&amp;HE$3,Urlaub!$C$5:$C$604,"&gt;="&amp;HE$3)&gt;0,1,0))</f>
        <v>1</v>
      </c>
      <c r="HF8" s="19" t="n">
        <f aca="false">IF($A8="",0,IF(COUNTIFS(Urlaub!$A$5:$A$604,$A8,Urlaub!$B$5:$B$604,"&lt;="&amp;HF$3,Urlaub!$C$5:$C$604,"&gt;="&amp;HF$3)&gt;0,1,0))</f>
        <v>1</v>
      </c>
      <c r="HG8" s="19" t="n">
        <f aca="false">IF($A8="",0,IF(COUNTIFS(Urlaub!$A$5:$A$604,$A8,Urlaub!$B$5:$B$604,"&lt;="&amp;HG$3,Urlaub!$C$5:$C$604,"&gt;="&amp;HG$3)&gt;0,1,0))</f>
        <v>1</v>
      </c>
      <c r="HH8" s="19" t="n">
        <f aca="false">IF($A8="",0,IF(COUNTIFS(Urlaub!$A$5:$A$604,$A8,Urlaub!$B$5:$B$604,"&lt;="&amp;HH$3,Urlaub!$C$5:$C$604,"&gt;="&amp;HH$3)&gt;0,1,0))</f>
        <v>1</v>
      </c>
      <c r="HI8" s="19" t="n">
        <f aca="false">IF($A8="",0,IF(COUNTIFS(Urlaub!$A$5:$A$604,$A8,Urlaub!$B$5:$B$604,"&lt;="&amp;HI$3,Urlaub!$C$5:$C$604,"&gt;="&amp;HI$3)&gt;0,1,0))</f>
        <v>1</v>
      </c>
      <c r="HJ8" s="19" t="n">
        <f aca="false">IF($A8="",0,IF(COUNTIFS(Urlaub!$A$5:$A$604,$A8,Urlaub!$B$5:$B$604,"&lt;="&amp;HJ$3,Urlaub!$C$5:$C$604,"&gt;="&amp;HJ$3)&gt;0,1,0))</f>
        <v>0</v>
      </c>
      <c r="HK8" s="19" t="n">
        <f aca="false">IF($A8="",0,IF(COUNTIFS(Urlaub!$A$5:$A$604,$A8,Urlaub!$B$5:$B$604,"&lt;="&amp;HK$3,Urlaub!$C$5:$C$604,"&gt;="&amp;HK$3)&gt;0,1,0))</f>
        <v>0</v>
      </c>
      <c r="HL8" s="19" t="n">
        <f aca="false">IF($A8="",0,IF(COUNTIFS(Urlaub!$A$5:$A$604,$A8,Urlaub!$B$5:$B$604,"&lt;="&amp;HL$3,Urlaub!$C$5:$C$604,"&gt;="&amp;HL$3)&gt;0,1,0))</f>
        <v>0</v>
      </c>
      <c r="HM8" s="19" t="n">
        <f aca="false">IF($A8="",0,IF(COUNTIFS(Urlaub!$A$5:$A$604,$A8,Urlaub!$B$5:$B$604,"&lt;="&amp;HM$3,Urlaub!$C$5:$C$604,"&gt;="&amp;HM$3)&gt;0,1,0))</f>
        <v>0</v>
      </c>
      <c r="HN8" s="19" t="n">
        <f aca="false">IF($A8="",0,IF(COUNTIFS(Urlaub!$A$5:$A$604,$A8,Urlaub!$B$5:$B$604,"&lt;="&amp;HN$3,Urlaub!$C$5:$C$604,"&gt;="&amp;HN$3)&gt;0,1,0))</f>
        <v>0</v>
      </c>
      <c r="HO8" s="19" t="n">
        <f aca="false">IF($A8="",0,IF(COUNTIFS(Urlaub!$A$5:$A$604,$A8,Urlaub!$B$5:$B$604,"&lt;="&amp;HO$3,Urlaub!$C$5:$C$604,"&gt;="&amp;HO$3)&gt;0,1,0))</f>
        <v>0</v>
      </c>
      <c r="HP8" s="19" t="n">
        <f aca="false">IF($A8="",0,IF(COUNTIFS(Urlaub!$A$5:$A$604,$A8,Urlaub!$B$5:$B$604,"&lt;="&amp;HP$3,Urlaub!$C$5:$C$604,"&gt;="&amp;HP$3)&gt;0,1,0))</f>
        <v>0</v>
      </c>
      <c r="HQ8" s="19" t="n">
        <f aca="false">IF($A8="",0,IF(COUNTIFS(Urlaub!$A$5:$A$604,$A8,Urlaub!$B$5:$B$604,"&lt;="&amp;HQ$3,Urlaub!$C$5:$C$604,"&gt;="&amp;HQ$3)&gt;0,1,0))</f>
        <v>0</v>
      </c>
      <c r="HR8" s="19" t="n">
        <f aca="false">IF($A8="",0,IF(COUNTIFS(Urlaub!$A$5:$A$604,$A8,Urlaub!$B$5:$B$604,"&lt;="&amp;HR$3,Urlaub!$C$5:$C$604,"&gt;="&amp;HR$3)&gt;0,1,0))</f>
        <v>0</v>
      </c>
      <c r="HS8" s="19" t="n">
        <f aca="false">IF($A8="",0,IF(COUNTIFS(Urlaub!$A$5:$A$604,$A8,Urlaub!$B$5:$B$604,"&lt;="&amp;HS$3,Urlaub!$C$5:$C$604,"&gt;="&amp;HS$3)&gt;0,1,0))</f>
        <v>0</v>
      </c>
      <c r="HT8" s="19" t="n">
        <f aca="false">IF($A8="",0,IF(COUNTIFS(Urlaub!$A$5:$A$604,$A8,Urlaub!$B$5:$B$604,"&lt;="&amp;HT$3,Urlaub!$C$5:$C$604,"&gt;="&amp;HT$3)&gt;0,1,0))</f>
        <v>0</v>
      </c>
      <c r="HU8" s="19" t="n">
        <f aca="false">IF($A8="",0,IF(COUNTIFS(Urlaub!$A$5:$A$604,$A8,Urlaub!$B$5:$B$604,"&lt;="&amp;HU$3,Urlaub!$C$5:$C$604,"&gt;="&amp;HU$3)&gt;0,1,0))</f>
        <v>0</v>
      </c>
      <c r="HV8" s="19" t="n">
        <f aca="false">IF($A8="",0,IF(COUNTIFS(Urlaub!$A$5:$A$604,$A8,Urlaub!$B$5:$B$604,"&lt;="&amp;HV$3,Urlaub!$C$5:$C$604,"&gt;="&amp;HV$3)&gt;0,1,0))</f>
        <v>0</v>
      </c>
      <c r="HW8" s="19" t="n">
        <f aca="false">IF($A8="",0,IF(COUNTIFS(Urlaub!$A$5:$A$604,$A8,Urlaub!$B$5:$B$604,"&lt;="&amp;HW$3,Urlaub!$C$5:$C$604,"&gt;="&amp;HW$3)&gt;0,1,0))</f>
        <v>0</v>
      </c>
      <c r="HX8" s="19" t="n">
        <f aca="false">IF($A8="",0,IF(COUNTIFS(Urlaub!$A$5:$A$604,$A8,Urlaub!$B$5:$B$604,"&lt;="&amp;HX$3,Urlaub!$C$5:$C$604,"&gt;="&amp;HX$3)&gt;0,1,0))</f>
        <v>0</v>
      </c>
      <c r="HY8" s="19" t="n">
        <f aca="false">IF($A8="",0,IF(COUNTIFS(Urlaub!$A$5:$A$604,$A8,Urlaub!$B$5:$B$604,"&lt;="&amp;HY$3,Urlaub!$C$5:$C$604,"&gt;="&amp;HY$3)&gt;0,1,0))</f>
        <v>0</v>
      </c>
      <c r="HZ8" s="19" t="n">
        <f aca="false">IF($A8="",0,IF(COUNTIFS(Urlaub!$A$5:$A$604,$A8,Urlaub!$B$5:$B$604,"&lt;="&amp;HZ$3,Urlaub!$C$5:$C$604,"&gt;="&amp;HZ$3)&gt;0,1,0))</f>
        <v>0</v>
      </c>
      <c r="IA8" s="19" t="n">
        <f aca="false">IF($A8="",0,IF(COUNTIFS(Urlaub!$A$5:$A$604,$A8,Urlaub!$B$5:$B$604,"&lt;="&amp;IA$3,Urlaub!$C$5:$C$604,"&gt;="&amp;IA$3)&gt;0,1,0))</f>
        <v>0</v>
      </c>
      <c r="IB8" s="19" t="n">
        <f aca="false">IF($A8="",0,IF(COUNTIFS(Urlaub!$A$5:$A$604,$A8,Urlaub!$B$5:$B$604,"&lt;="&amp;IB$3,Urlaub!$C$5:$C$604,"&gt;="&amp;IB$3)&gt;0,1,0))</f>
        <v>0</v>
      </c>
      <c r="IC8" s="19" t="n">
        <f aca="false">IF($A8="",0,IF(COUNTIFS(Urlaub!$A$5:$A$604,$A8,Urlaub!$B$5:$B$604,"&lt;="&amp;IC$3,Urlaub!$C$5:$C$604,"&gt;="&amp;IC$3)&gt;0,1,0))</f>
        <v>0</v>
      </c>
      <c r="ID8" s="19" t="n">
        <f aca="false">IF($A8="",0,IF(COUNTIFS(Urlaub!$A$5:$A$604,$A8,Urlaub!$B$5:$B$604,"&lt;="&amp;ID$3,Urlaub!$C$5:$C$604,"&gt;="&amp;ID$3)&gt;0,1,0))</f>
        <v>0</v>
      </c>
      <c r="IE8" s="19" t="n">
        <f aca="false">IF($A8="",0,IF(COUNTIFS(Urlaub!$A$5:$A$604,$A8,Urlaub!$B$5:$B$604,"&lt;="&amp;IE$3,Urlaub!$C$5:$C$604,"&gt;="&amp;IE$3)&gt;0,1,0))</f>
        <v>0</v>
      </c>
      <c r="IF8" s="19" t="n">
        <f aca="false">IF($A8="",0,IF(COUNTIFS(Urlaub!$A$5:$A$604,$A8,Urlaub!$B$5:$B$604,"&lt;="&amp;IF$3,Urlaub!$C$5:$C$604,"&gt;="&amp;IF$3)&gt;0,1,0))</f>
        <v>0</v>
      </c>
      <c r="IG8" s="19" t="n">
        <f aca="false">IF($A8="",0,IF(COUNTIFS(Urlaub!$A$5:$A$604,$A8,Urlaub!$B$5:$B$604,"&lt;="&amp;IG$3,Urlaub!$C$5:$C$604,"&gt;="&amp;IG$3)&gt;0,1,0))</f>
        <v>0</v>
      </c>
      <c r="IH8" s="19" t="n">
        <f aca="false">IF($A8="",0,IF(COUNTIFS(Urlaub!$A$5:$A$604,$A8,Urlaub!$B$5:$B$604,"&lt;="&amp;IH$3,Urlaub!$C$5:$C$604,"&gt;="&amp;IH$3)&gt;0,1,0))</f>
        <v>0</v>
      </c>
      <c r="II8" s="19" t="n">
        <f aca="false">IF($A8="",0,IF(COUNTIFS(Urlaub!$A$5:$A$604,$A8,Urlaub!$B$5:$B$604,"&lt;="&amp;II$3,Urlaub!$C$5:$C$604,"&gt;="&amp;II$3)&gt;0,1,0))</f>
        <v>0</v>
      </c>
      <c r="IJ8" s="19" t="n">
        <f aca="false">IF($A8="",0,IF(COUNTIFS(Urlaub!$A$5:$A$604,$A8,Urlaub!$B$5:$B$604,"&lt;="&amp;IJ$3,Urlaub!$C$5:$C$604,"&gt;="&amp;IJ$3)&gt;0,1,0))</f>
        <v>0</v>
      </c>
      <c r="IK8" s="19" t="n">
        <f aca="false">IF($A8="",0,IF(COUNTIFS(Urlaub!$A$5:$A$604,$A8,Urlaub!$B$5:$B$604,"&lt;="&amp;IK$3,Urlaub!$C$5:$C$604,"&gt;="&amp;IK$3)&gt;0,1,0))</f>
        <v>0</v>
      </c>
      <c r="IL8" s="19" t="n">
        <f aca="false">IF($A8="",0,IF(COUNTIFS(Urlaub!$A$5:$A$604,$A8,Urlaub!$B$5:$B$604,"&lt;="&amp;IL$3,Urlaub!$C$5:$C$604,"&gt;="&amp;IL$3)&gt;0,1,0))</f>
        <v>0</v>
      </c>
      <c r="IM8" s="19" t="n">
        <f aca="false">IF($A8="",0,IF(COUNTIFS(Urlaub!$A$5:$A$604,$A8,Urlaub!$B$5:$B$604,"&lt;="&amp;IM$3,Urlaub!$C$5:$C$604,"&gt;="&amp;IM$3)&gt;0,1,0))</f>
        <v>0</v>
      </c>
      <c r="IN8" s="19" t="n">
        <f aca="false">IF($A8="",0,IF(COUNTIFS(Urlaub!$A$5:$A$604,$A8,Urlaub!$B$5:$B$604,"&lt;="&amp;IN$3,Urlaub!$C$5:$C$604,"&gt;="&amp;IN$3)&gt;0,1,0))</f>
        <v>0</v>
      </c>
      <c r="IO8" s="19" t="n">
        <f aca="false">IF($A8="",0,IF(COUNTIFS(Urlaub!$A$5:$A$604,$A8,Urlaub!$B$5:$B$604,"&lt;="&amp;IO$3,Urlaub!$C$5:$C$604,"&gt;="&amp;IO$3)&gt;0,1,0))</f>
        <v>0</v>
      </c>
      <c r="IP8" s="19" t="n">
        <f aca="false">IF($A8="",0,IF(COUNTIFS(Urlaub!$A$5:$A$604,$A8,Urlaub!$B$5:$B$604,"&lt;="&amp;IP$3,Urlaub!$C$5:$C$604,"&gt;="&amp;IP$3)&gt;0,1,0))</f>
        <v>0</v>
      </c>
      <c r="IQ8" s="19" t="n">
        <f aca="false">IF($A8="",0,IF(COUNTIFS(Urlaub!$A$5:$A$604,$A8,Urlaub!$B$5:$B$604,"&lt;="&amp;IQ$3,Urlaub!$C$5:$C$604,"&gt;="&amp;IQ$3)&gt;0,1,0))</f>
        <v>0</v>
      </c>
      <c r="IR8" s="19" t="n">
        <f aca="false">IF($A8="",0,IF(COUNTIFS(Urlaub!$A$5:$A$604,$A8,Urlaub!$B$5:$B$604,"&lt;="&amp;IR$3,Urlaub!$C$5:$C$604,"&gt;="&amp;IR$3)&gt;0,1,0))</f>
        <v>0</v>
      </c>
      <c r="IS8" s="19" t="n">
        <f aca="false">IF($A8="",0,IF(COUNTIFS(Urlaub!$A$5:$A$604,$A8,Urlaub!$B$5:$B$604,"&lt;="&amp;IS$3,Urlaub!$C$5:$C$604,"&gt;="&amp;IS$3)&gt;0,1,0))</f>
        <v>0</v>
      </c>
      <c r="IT8" s="19" t="n">
        <f aca="false">IF($A8="",0,IF(COUNTIFS(Urlaub!$A$5:$A$604,$A8,Urlaub!$B$5:$B$604,"&lt;="&amp;IT$3,Urlaub!$C$5:$C$604,"&gt;="&amp;IT$3)&gt;0,1,0))</f>
        <v>0</v>
      </c>
      <c r="IU8" s="19" t="n">
        <f aca="false">IF($A8="",0,IF(COUNTIFS(Urlaub!$A$5:$A$604,$A8,Urlaub!$B$5:$B$604,"&lt;="&amp;IU$3,Urlaub!$C$5:$C$604,"&gt;="&amp;IU$3)&gt;0,1,0))</f>
        <v>0</v>
      </c>
      <c r="IV8" s="19" t="n">
        <f aca="false">IF($A8="",0,IF(COUNTIFS(Urlaub!$A$5:$A$604,$A8,Urlaub!$B$5:$B$604,"&lt;="&amp;IV$3,Urlaub!$C$5:$C$604,"&gt;="&amp;IV$3)&gt;0,1,0))</f>
        <v>0</v>
      </c>
      <c r="IW8" s="19" t="n">
        <f aca="false">IF($A8="",0,IF(COUNTIFS(Urlaub!$A$5:$A$604,$A8,Urlaub!$B$5:$B$604,"&lt;="&amp;IW$3,Urlaub!$C$5:$C$604,"&gt;="&amp;IW$3)&gt;0,1,0))</f>
        <v>0</v>
      </c>
      <c r="IX8" s="19" t="n">
        <f aca="false">IF($A8="",0,IF(COUNTIFS(Urlaub!$A$5:$A$604,$A8,Urlaub!$B$5:$B$604,"&lt;="&amp;IX$3,Urlaub!$C$5:$C$604,"&gt;="&amp;IX$3)&gt;0,1,0))</f>
        <v>0</v>
      </c>
      <c r="IY8" s="19" t="n">
        <f aca="false">IF($A8="",0,IF(COUNTIFS(Urlaub!$A$5:$A$604,$A8,Urlaub!$B$5:$B$604,"&lt;="&amp;IY$3,Urlaub!$C$5:$C$604,"&gt;="&amp;IY$3)&gt;0,1,0))</f>
        <v>0</v>
      </c>
      <c r="IZ8" s="19" t="n">
        <f aca="false">IF($A8="",0,IF(COUNTIFS(Urlaub!$A$5:$A$604,$A8,Urlaub!$B$5:$B$604,"&lt;="&amp;IZ$3,Urlaub!$C$5:$C$604,"&gt;="&amp;IZ$3)&gt;0,1,0))</f>
        <v>0</v>
      </c>
      <c r="JA8" s="19" t="n">
        <f aca="false">IF($A8="",0,IF(COUNTIFS(Urlaub!$A$5:$A$604,$A8,Urlaub!$B$5:$B$604,"&lt;="&amp;JA$3,Urlaub!$C$5:$C$604,"&gt;="&amp;JA$3)&gt;0,1,0))</f>
        <v>0</v>
      </c>
      <c r="JB8" s="19" t="n">
        <f aca="false">IF($A8="",0,IF(COUNTIFS(Urlaub!$A$5:$A$604,$A8,Urlaub!$B$5:$B$604,"&lt;="&amp;JB$3,Urlaub!$C$5:$C$604,"&gt;="&amp;JB$3)&gt;0,1,0))</f>
        <v>0</v>
      </c>
      <c r="JC8" s="19" t="n">
        <f aca="false">IF($A8="",0,IF(COUNTIFS(Urlaub!$A$5:$A$604,$A8,Urlaub!$B$5:$B$604,"&lt;="&amp;JC$3,Urlaub!$C$5:$C$604,"&gt;="&amp;JC$3)&gt;0,1,0))</f>
        <v>0</v>
      </c>
      <c r="JD8" s="19" t="n">
        <f aca="false">IF($A8="",0,IF(COUNTIFS(Urlaub!$A$5:$A$604,$A8,Urlaub!$B$5:$B$604,"&lt;="&amp;JD$3,Urlaub!$C$5:$C$604,"&gt;="&amp;JD$3)&gt;0,1,0))</f>
        <v>0</v>
      </c>
      <c r="JE8" s="19" t="n">
        <f aca="false">IF($A8="",0,IF(COUNTIFS(Urlaub!$A$5:$A$604,$A8,Urlaub!$B$5:$B$604,"&lt;="&amp;JE$3,Urlaub!$C$5:$C$604,"&gt;="&amp;JE$3)&gt;0,1,0))</f>
        <v>0</v>
      </c>
      <c r="JF8" s="19" t="n">
        <f aca="false">IF($A8="",0,IF(COUNTIFS(Urlaub!$A$5:$A$604,$A8,Urlaub!$B$5:$B$604,"&lt;="&amp;JF$3,Urlaub!$C$5:$C$604,"&gt;="&amp;JF$3)&gt;0,1,0))</f>
        <v>0</v>
      </c>
      <c r="JG8" s="19" t="n">
        <f aca="false">IF($A8="",0,IF(COUNTIFS(Urlaub!$A$5:$A$604,$A8,Urlaub!$B$5:$B$604,"&lt;="&amp;JG$3,Urlaub!$C$5:$C$604,"&gt;="&amp;JG$3)&gt;0,1,0))</f>
        <v>0</v>
      </c>
      <c r="JH8" s="19" t="n">
        <f aca="false">IF($A8="",0,IF(COUNTIFS(Urlaub!$A$5:$A$604,$A8,Urlaub!$B$5:$B$604,"&lt;="&amp;JH$3,Urlaub!$C$5:$C$604,"&gt;="&amp;JH$3)&gt;0,1,0))</f>
        <v>0</v>
      </c>
      <c r="JI8" s="19" t="n">
        <f aca="false">IF($A8="",0,IF(COUNTIFS(Urlaub!$A$5:$A$604,$A8,Urlaub!$B$5:$B$604,"&lt;="&amp;JI$3,Urlaub!$C$5:$C$604,"&gt;="&amp;JI$3)&gt;0,1,0))</f>
        <v>0</v>
      </c>
      <c r="JJ8" s="19" t="n">
        <f aca="false">IF($A8="",0,IF(COUNTIFS(Urlaub!$A$5:$A$604,$A8,Urlaub!$B$5:$B$604,"&lt;="&amp;JJ$3,Urlaub!$C$5:$C$604,"&gt;="&amp;JJ$3)&gt;0,1,0))</f>
        <v>0</v>
      </c>
      <c r="JK8" s="19" t="n">
        <f aca="false">IF($A8="",0,IF(COUNTIFS(Urlaub!$A$5:$A$604,$A8,Urlaub!$B$5:$B$604,"&lt;="&amp;JK$3,Urlaub!$C$5:$C$604,"&gt;="&amp;JK$3)&gt;0,1,0))</f>
        <v>0</v>
      </c>
      <c r="JL8" s="19" t="n">
        <f aca="false">IF($A8="",0,IF(COUNTIFS(Urlaub!$A$5:$A$604,$A8,Urlaub!$B$5:$B$604,"&lt;="&amp;JL$3,Urlaub!$C$5:$C$604,"&gt;="&amp;JL$3)&gt;0,1,0))</f>
        <v>0</v>
      </c>
      <c r="JM8" s="19" t="n">
        <f aca="false">IF($A8="",0,IF(COUNTIFS(Urlaub!$A$5:$A$604,$A8,Urlaub!$B$5:$B$604,"&lt;="&amp;JM$3,Urlaub!$C$5:$C$604,"&gt;="&amp;JM$3)&gt;0,1,0))</f>
        <v>0</v>
      </c>
      <c r="JN8" s="19" t="n">
        <f aca="false">IF($A8="",0,IF(COUNTIFS(Urlaub!$A$5:$A$604,$A8,Urlaub!$B$5:$B$604,"&lt;="&amp;JN$3,Urlaub!$C$5:$C$604,"&gt;="&amp;JN$3)&gt;0,1,0))</f>
        <v>0</v>
      </c>
      <c r="JO8" s="19" t="n">
        <f aca="false">IF($A8="",0,IF(COUNTIFS(Urlaub!$A$5:$A$604,$A8,Urlaub!$B$5:$B$604,"&lt;="&amp;JO$3,Urlaub!$C$5:$C$604,"&gt;="&amp;JO$3)&gt;0,1,0))</f>
        <v>0</v>
      </c>
      <c r="JP8" s="19" t="n">
        <f aca="false">IF($A8="",0,IF(COUNTIFS(Urlaub!$A$5:$A$604,$A8,Urlaub!$B$5:$B$604,"&lt;="&amp;JP$3,Urlaub!$C$5:$C$604,"&gt;="&amp;JP$3)&gt;0,1,0))</f>
        <v>0</v>
      </c>
      <c r="JQ8" s="19" t="n">
        <f aca="false">IF($A8="",0,IF(COUNTIFS(Urlaub!$A$5:$A$604,$A8,Urlaub!$B$5:$B$604,"&lt;="&amp;JQ$3,Urlaub!$C$5:$C$604,"&gt;="&amp;JQ$3)&gt;0,1,0))</f>
        <v>0</v>
      </c>
      <c r="JR8" s="19" t="n">
        <f aca="false">IF($A8="",0,IF(COUNTIFS(Urlaub!$A$5:$A$604,$A8,Urlaub!$B$5:$B$604,"&lt;="&amp;JR$3,Urlaub!$C$5:$C$604,"&gt;="&amp;JR$3)&gt;0,1,0))</f>
        <v>0</v>
      </c>
      <c r="JS8" s="19" t="n">
        <f aca="false">IF($A8="",0,IF(COUNTIFS(Urlaub!$A$5:$A$604,$A8,Urlaub!$B$5:$B$604,"&lt;="&amp;JS$3,Urlaub!$C$5:$C$604,"&gt;="&amp;JS$3)&gt;0,1,0))</f>
        <v>0</v>
      </c>
      <c r="JT8" s="19" t="n">
        <f aca="false">IF($A8="",0,IF(COUNTIFS(Urlaub!$A$5:$A$604,$A8,Urlaub!$B$5:$B$604,"&lt;="&amp;JT$3,Urlaub!$C$5:$C$604,"&gt;="&amp;JT$3)&gt;0,1,0))</f>
        <v>0</v>
      </c>
      <c r="JU8" s="19" t="n">
        <f aca="false">IF($A8="",0,IF(COUNTIFS(Urlaub!$A$5:$A$604,$A8,Urlaub!$B$5:$B$604,"&lt;="&amp;JU$3,Urlaub!$C$5:$C$604,"&gt;="&amp;JU$3)&gt;0,1,0))</f>
        <v>0</v>
      </c>
      <c r="JV8" s="19" t="n">
        <f aca="false">IF($A8="",0,IF(COUNTIFS(Urlaub!$A$5:$A$604,$A8,Urlaub!$B$5:$B$604,"&lt;="&amp;JV$3,Urlaub!$C$5:$C$604,"&gt;="&amp;JV$3)&gt;0,1,0))</f>
        <v>0</v>
      </c>
      <c r="JW8" s="19" t="n">
        <f aca="false">IF($A8="",0,IF(COUNTIFS(Urlaub!$A$5:$A$604,$A8,Urlaub!$B$5:$B$604,"&lt;="&amp;JW$3,Urlaub!$C$5:$C$604,"&gt;="&amp;JW$3)&gt;0,1,0))</f>
        <v>0</v>
      </c>
      <c r="JX8" s="19" t="n">
        <f aca="false">IF($A8="",0,IF(COUNTIFS(Urlaub!$A$5:$A$604,$A8,Urlaub!$B$5:$B$604,"&lt;="&amp;JX$3,Urlaub!$C$5:$C$604,"&gt;="&amp;JX$3)&gt;0,1,0))</f>
        <v>0</v>
      </c>
      <c r="JY8" s="19" t="n">
        <f aca="false">IF($A8="",0,IF(COUNTIFS(Urlaub!$A$5:$A$604,$A8,Urlaub!$B$5:$B$604,"&lt;="&amp;JY$3,Urlaub!$C$5:$C$604,"&gt;="&amp;JY$3)&gt;0,1,0))</f>
        <v>0</v>
      </c>
      <c r="JZ8" s="19" t="n">
        <f aca="false">IF($A8="",0,IF(COUNTIFS(Urlaub!$A$5:$A$604,$A8,Urlaub!$B$5:$B$604,"&lt;="&amp;JZ$3,Urlaub!$C$5:$C$604,"&gt;="&amp;JZ$3)&gt;0,1,0))</f>
        <v>0</v>
      </c>
      <c r="KA8" s="19" t="n">
        <f aca="false">IF($A8="",0,IF(COUNTIFS(Urlaub!$A$5:$A$604,$A8,Urlaub!$B$5:$B$604,"&lt;="&amp;KA$3,Urlaub!$C$5:$C$604,"&gt;="&amp;KA$3)&gt;0,1,0))</f>
        <v>0</v>
      </c>
      <c r="KB8" s="19" t="n">
        <f aca="false">IF($A8="",0,IF(COUNTIFS(Urlaub!$A$5:$A$604,$A8,Urlaub!$B$5:$B$604,"&lt;="&amp;KB$3,Urlaub!$C$5:$C$604,"&gt;="&amp;KB$3)&gt;0,1,0))</f>
        <v>0</v>
      </c>
      <c r="KC8" s="19" t="n">
        <f aca="false">IF($A8="",0,IF(COUNTIFS(Urlaub!$A$5:$A$604,$A8,Urlaub!$B$5:$B$604,"&lt;="&amp;KC$3,Urlaub!$C$5:$C$604,"&gt;="&amp;KC$3)&gt;0,1,0))</f>
        <v>0</v>
      </c>
      <c r="KD8" s="19" t="n">
        <f aca="false">IF($A8="",0,IF(COUNTIFS(Urlaub!$A$5:$A$604,$A8,Urlaub!$B$5:$B$604,"&lt;="&amp;KD$3,Urlaub!$C$5:$C$604,"&gt;="&amp;KD$3)&gt;0,1,0))</f>
        <v>0</v>
      </c>
      <c r="KE8" s="19" t="n">
        <f aca="false">IF($A8="",0,IF(COUNTIFS(Urlaub!$A$5:$A$604,$A8,Urlaub!$B$5:$B$604,"&lt;="&amp;KE$3,Urlaub!$C$5:$C$604,"&gt;="&amp;KE$3)&gt;0,1,0))</f>
        <v>0</v>
      </c>
      <c r="KF8" s="19" t="n">
        <f aca="false">IF($A8="",0,IF(COUNTIFS(Urlaub!$A$5:$A$604,$A8,Urlaub!$B$5:$B$604,"&lt;="&amp;KF$3,Urlaub!$C$5:$C$604,"&gt;="&amp;KF$3)&gt;0,1,0))</f>
        <v>0</v>
      </c>
      <c r="KG8" s="19" t="n">
        <f aca="false">IF($A8="",0,IF(COUNTIFS(Urlaub!$A$5:$A$604,$A8,Urlaub!$B$5:$B$604,"&lt;="&amp;KG$3,Urlaub!$C$5:$C$604,"&gt;="&amp;KG$3)&gt;0,1,0))</f>
        <v>0</v>
      </c>
      <c r="KH8" s="19" t="n">
        <f aca="false">IF($A8="",0,IF(COUNTIFS(Urlaub!$A$5:$A$604,$A8,Urlaub!$B$5:$B$604,"&lt;="&amp;KH$3,Urlaub!$C$5:$C$604,"&gt;="&amp;KH$3)&gt;0,1,0))</f>
        <v>0</v>
      </c>
      <c r="KI8" s="19" t="n">
        <f aca="false">IF($A8="",0,IF(COUNTIFS(Urlaub!$A$5:$A$604,$A8,Urlaub!$B$5:$B$604,"&lt;="&amp;KI$3,Urlaub!$C$5:$C$604,"&gt;="&amp;KI$3)&gt;0,1,0))</f>
        <v>0</v>
      </c>
      <c r="KJ8" s="19" t="n">
        <f aca="false">IF($A8="",0,IF(COUNTIFS(Urlaub!$A$5:$A$604,$A8,Urlaub!$B$5:$B$604,"&lt;="&amp;KJ$3,Urlaub!$C$5:$C$604,"&gt;="&amp;KJ$3)&gt;0,1,0))</f>
        <v>0</v>
      </c>
      <c r="KK8" s="19" t="n">
        <f aca="false">IF($A8="",0,IF(COUNTIFS(Urlaub!$A$5:$A$604,$A8,Urlaub!$B$5:$B$604,"&lt;="&amp;KK$3,Urlaub!$C$5:$C$604,"&gt;="&amp;KK$3)&gt;0,1,0))</f>
        <v>0</v>
      </c>
      <c r="KL8" s="19" t="n">
        <f aca="false">IF($A8="",0,IF(COUNTIFS(Urlaub!$A$5:$A$604,$A8,Urlaub!$B$5:$B$604,"&lt;="&amp;KL$3,Urlaub!$C$5:$C$604,"&gt;="&amp;KL$3)&gt;0,1,0))</f>
        <v>0</v>
      </c>
      <c r="KM8" s="19" t="n">
        <f aca="false">IF($A8="",0,IF(COUNTIFS(Urlaub!$A$5:$A$604,$A8,Urlaub!$B$5:$B$604,"&lt;="&amp;KM$3,Urlaub!$C$5:$C$604,"&gt;="&amp;KM$3)&gt;0,1,0))</f>
        <v>0</v>
      </c>
      <c r="KN8" s="19" t="n">
        <f aca="false">IF($A8="",0,IF(COUNTIFS(Urlaub!$A$5:$A$604,$A8,Urlaub!$B$5:$B$604,"&lt;="&amp;KN$3,Urlaub!$C$5:$C$604,"&gt;="&amp;KN$3)&gt;0,1,0))</f>
        <v>0</v>
      </c>
      <c r="KO8" s="19" t="n">
        <f aca="false">IF($A8="",0,IF(COUNTIFS(Urlaub!$A$5:$A$604,$A8,Urlaub!$B$5:$B$604,"&lt;="&amp;KO$3,Urlaub!$C$5:$C$604,"&gt;="&amp;KO$3)&gt;0,1,0))</f>
        <v>0</v>
      </c>
      <c r="KP8" s="19" t="n">
        <f aca="false">IF($A8="",0,IF(COUNTIFS(Urlaub!$A$5:$A$604,$A8,Urlaub!$B$5:$B$604,"&lt;="&amp;KP$3,Urlaub!$C$5:$C$604,"&gt;="&amp;KP$3)&gt;0,1,0))</f>
        <v>0</v>
      </c>
      <c r="KQ8" s="19" t="n">
        <f aca="false">IF($A8="",0,IF(COUNTIFS(Urlaub!$A$5:$A$604,$A8,Urlaub!$B$5:$B$604,"&lt;="&amp;KQ$3,Urlaub!$C$5:$C$604,"&gt;="&amp;KQ$3)&gt;0,1,0))</f>
        <v>0</v>
      </c>
      <c r="KR8" s="19" t="n">
        <f aca="false">IF($A8="",0,IF(COUNTIFS(Urlaub!$A$5:$A$604,$A8,Urlaub!$B$5:$B$604,"&lt;="&amp;KR$3,Urlaub!$C$5:$C$604,"&gt;="&amp;KR$3)&gt;0,1,0))</f>
        <v>0</v>
      </c>
      <c r="KS8" s="19" t="n">
        <f aca="false">IF($A8="",0,IF(COUNTIFS(Urlaub!$A$5:$A$604,$A8,Urlaub!$B$5:$B$604,"&lt;="&amp;KS$3,Urlaub!$C$5:$C$604,"&gt;="&amp;KS$3)&gt;0,1,0))</f>
        <v>0</v>
      </c>
      <c r="KT8" s="19" t="n">
        <f aca="false">IF($A8="",0,IF(COUNTIFS(Urlaub!$A$5:$A$604,$A8,Urlaub!$B$5:$B$604,"&lt;="&amp;KT$3,Urlaub!$C$5:$C$604,"&gt;="&amp;KT$3)&gt;0,1,0))</f>
        <v>0</v>
      </c>
      <c r="KU8" s="19" t="n">
        <f aca="false">IF($A8="",0,IF(COUNTIFS(Urlaub!$A$5:$A$604,$A8,Urlaub!$B$5:$B$604,"&lt;="&amp;KU$3,Urlaub!$C$5:$C$604,"&gt;="&amp;KU$3)&gt;0,1,0))</f>
        <v>0</v>
      </c>
      <c r="KV8" s="19" t="n">
        <f aca="false">IF($A8="",0,IF(COUNTIFS(Urlaub!$A$5:$A$604,$A8,Urlaub!$B$5:$B$604,"&lt;="&amp;KV$3,Urlaub!$C$5:$C$604,"&gt;="&amp;KV$3)&gt;0,1,0))</f>
        <v>0</v>
      </c>
      <c r="KW8" s="19" t="n">
        <f aca="false">IF($A8="",0,IF(COUNTIFS(Urlaub!$A$5:$A$604,$A8,Urlaub!$B$5:$B$604,"&lt;="&amp;KW$3,Urlaub!$C$5:$C$604,"&gt;="&amp;KW$3)&gt;0,1,0))</f>
        <v>0</v>
      </c>
      <c r="KX8" s="19" t="n">
        <f aca="false">IF($A8="",0,IF(COUNTIFS(Urlaub!$A$5:$A$604,$A8,Urlaub!$B$5:$B$604,"&lt;="&amp;KX$3,Urlaub!$C$5:$C$604,"&gt;="&amp;KX$3)&gt;0,1,0))</f>
        <v>0</v>
      </c>
      <c r="KY8" s="19" t="n">
        <f aca="false">IF($A8="",0,IF(COUNTIFS(Urlaub!$A$5:$A$604,$A8,Urlaub!$B$5:$B$604,"&lt;="&amp;KY$3,Urlaub!$C$5:$C$604,"&gt;="&amp;KY$3)&gt;0,1,0))</f>
        <v>0</v>
      </c>
      <c r="KZ8" s="19" t="n">
        <f aca="false">IF($A8="",0,IF(COUNTIFS(Urlaub!$A$5:$A$604,$A8,Urlaub!$B$5:$B$604,"&lt;="&amp;KZ$3,Urlaub!$C$5:$C$604,"&gt;="&amp;KZ$3)&gt;0,1,0))</f>
        <v>0</v>
      </c>
      <c r="LA8" s="19" t="n">
        <f aca="false">IF($A8="",0,IF(COUNTIFS(Urlaub!$A$5:$A$604,$A8,Urlaub!$B$5:$B$604,"&lt;="&amp;LA$3,Urlaub!$C$5:$C$604,"&gt;="&amp;LA$3)&gt;0,1,0))</f>
        <v>0</v>
      </c>
      <c r="LB8" s="19" t="n">
        <f aca="false">IF($A8="",0,IF(COUNTIFS(Urlaub!$A$5:$A$604,$A8,Urlaub!$B$5:$B$604,"&lt;="&amp;LB$3,Urlaub!$C$5:$C$604,"&gt;="&amp;LB$3)&gt;0,1,0))</f>
        <v>0</v>
      </c>
      <c r="LC8" s="19" t="n">
        <f aca="false">IF($A8="",0,IF(COUNTIFS(Urlaub!$A$5:$A$604,$A8,Urlaub!$B$5:$B$604,"&lt;="&amp;LC$3,Urlaub!$C$5:$C$604,"&gt;="&amp;LC$3)&gt;0,1,0))</f>
        <v>0</v>
      </c>
      <c r="LD8" s="19" t="n">
        <f aca="false">IF($A8="",0,IF(COUNTIFS(Urlaub!$A$5:$A$604,$A8,Urlaub!$B$5:$B$604,"&lt;="&amp;LD$3,Urlaub!$C$5:$C$604,"&gt;="&amp;LD$3)&gt;0,1,0))</f>
        <v>0</v>
      </c>
      <c r="LE8" s="19" t="n">
        <f aca="false">IF($A8="",0,IF(COUNTIFS(Urlaub!$A$5:$A$604,$A8,Urlaub!$B$5:$B$604,"&lt;="&amp;LE$3,Urlaub!$C$5:$C$604,"&gt;="&amp;LE$3)&gt;0,1,0))</f>
        <v>0</v>
      </c>
      <c r="LF8" s="19" t="n">
        <f aca="false">IF($A8="",0,IF(COUNTIFS(Urlaub!$A$5:$A$604,$A8,Urlaub!$B$5:$B$604,"&lt;="&amp;LF$3,Urlaub!$C$5:$C$604,"&gt;="&amp;LF$3)&gt;0,1,0))</f>
        <v>0</v>
      </c>
      <c r="LG8" s="19" t="n">
        <f aca="false">IF($A8="",0,IF(COUNTIFS(Urlaub!$A$5:$A$604,$A8,Urlaub!$B$5:$B$604,"&lt;="&amp;LG$3,Urlaub!$C$5:$C$604,"&gt;="&amp;LG$3)&gt;0,1,0))</f>
        <v>0</v>
      </c>
      <c r="LH8" s="19" t="n">
        <f aca="false">IF($A8="",0,IF(COUNTIFS(Urlaub!$A$5:$A$604,$A8,Urlaub!$B$5:$B$604,"&lt;="&amp;LH$3,Urlaub!$C$5:$C$604,"&gt;="&amp;LH$3)&gt;0,1,0))</f>
        <v>0</v>
      </c>
      <c r="LI8" s="19" t="n">
        <f aca="false">IF($A8="",0,IF(COUNTIFS(Urlaub!$A$5:$A$604,$A8,Urlaub!$B$5:$B$604,"&lt;="&amp;LI$3,Urlaub!$C$5:$C$604,"&gt;="&amp;LI$3)&gt;0,1,0))</f>
        <v>0</v>
      </c>
      <c r="LJ8" s="19" t="n">
        <f aca="false">IF($A8="",0,IF(COUNTIFS(Urlaub!$A$5:$A$604,$A8,Urlaub!$B$5:$B$604,"&lt;="&amp;LJ$3,Urlaub!$C$5:$C$604,"&gt;="&amp;LJ$3)&gt;0,1,0))</f>
        <v>0</v>
      </c>
      <c r="LK8" s="19" t="n">
        <f aca="false">IF($A8="",0,IF(COUNTIFS(Urlaub!$A$5:$A$604,$A8,Urlaub!$B$5:$B$604,"&lt;="&amp;LK$3,Urlaub!$C$5:$C$604,"&gt;="&amp;LK$3)&gt;0,1,0))</f>
        <v>0</v>
      </c>
      <c r="LL8" s="19" t="n">
        <f aca="false">IF($A8="",0,IF(COUNTIFS(Urlaub!$A$5:$A$604,$A8,Urlaub!$B$5:$B$604,"&lt;="&amp;LL$3,Urlaub!$C$5:$C$604,"&gt;="&amp;LL$3)&gt;0,1,0))</f>
        <v>0</v>
      </c>
      <c r="LM8" s="19" t="n">
        <f aca="false">IF($A8="",0,IF(COUNTIFS(Urlaub!$A$5:$A$604,$A8,Urlaub!$B$5:$B$604,"&lt;="&amp;LM$3,Urlaub!$C$5:$C$604,"&gt;="&amp;LM$3)&gt;0,1,0))</f>
        <v>0</v>
      </c>
      <c r="LN8" s="19" t="n">
        <f aca="false">IF($A8="",0,IF(COUNTIFS(Urlaub!$A$5:$A$604,$A8,Urlaub!$B$5:$B$604,"&lt;="&amp;LN$3,Urlaub!$C$5:$C$604,"&gt;="&amp;LN$3)&gt;0,1,0))</f>
        <v>0</v>
      </c>
      <c r="LO8" s="19" t="n">
        <f aca="false">IF($A8="",0,IF(COUNTIFS(Urlaub!$A$5:$A$604,$A8,Urlaub!$B$5:$B$604,"&lt;="&amp;LO$3,Urlaub!$C$5:$C$604,"&gt;="&amp;LO$3)&gt;0,1,0))</f>
        <v>0</v>
      </c>
      <c r="LP8" s="19" t="n">
        <f aca="false">IF($A8="",0,IF(COUNTIFS(Urlaub!$A$5:$A$604,$A8,Urlaub!$B$5:$B$604,"&lt;="&amp;LP$3,Urlaub!$C$5:$C$604,"&gt;="&amp;LP$3)&gt;0,1,0))</f>
        <v>0</v>
      </c>
      <c r="LQ8" s="19" t="n">
        <f aca="false">IF($A8="",0,IF(COUNTIFS(Urlaub!$A$5:$A$604,$A8,Urlaub!$B$5:$B$604,"&lt;="&amp;LQ$3,Urlaub!$C$5:$C$604,"&gt;="&amp;LQ$3)&gt;0,1,0))</f>
        <v>0</v>
      </c>
      <c r="LR8" s="19" t="n">
        <f aca="false">IF($A8="",0,IF(COUNTIFS(Urlaub!$A$5:$A$604,$A8,Urlaub!$B$5:$B$604,"&lt;="&amp;LR$3,Urlaub!$C$5:$C$604,"&gt;="&amp;LR$3)&gt;0,1,0))</f>
        <v>0</v>
      </c>
      <c r="LS8" s="19" t="n">
        <f aca="false">IF($A8="",0,IF(COUNTIFS(Urlaub!$A$5:$A$604,$A8,Urlaub!$B$5:$B$604,"&lt;="&amp;LS$3,Urlaub!$C$5:$C$604,"&gt;="&amp;LS$3)&gt;0,1,0))</f>
        <v>0</v>
      </c>
      <c r="LT8" s="19" t="n">
        <f aca="false">IF($A8="",0,IF(COUNTIFS(Urlaub!$A$5:$A$604,$A8,Urlaub!$B$5:$B$604,"&lt;="&amp;LT$3,Urlaub!$C$5:$C$604,"&gt;="&amp;LT$3)&gt;0,1,0))</f>
        <v>0</v>
      </c>
      <c r="LU8" s="19" t="n">
        <f aca="false">IF($A8="",0,IF(COUNTIFS(Urlaub!$A$5:$A$604,$A8,Urlaub!$B$5:$B$604,"&lt;="&amp;LU$3,Urlaub!$C$5:$C$604,"&gt;="&amp;LU$3)&gt;0,1,0))</f>
        <v>0</v>
      </c>
      <c r="LV8" s="19" t="n">
        <f aca="false">IF($A8="",0,IF(COUNTIFS(Urlaub!$A$5:$A$604,$A8,Urlaub!$B$5:$B$604,"&lt;="&amp;LV$3,Urlaub!$C$5:$C$604,"&gt;="&amp;LV$3)&gt;0,1,0))</f>
        <v>0</v>
      </c>
      <c r="LW8" s="19" t="n">
        <f aca="false">IF($A8="",0,IF(COUNTIFS(Urlaub!$A$5:$A$604,$A8,Urlaub!$B$5:$B$604,"&lt;="&amp;LW$3,Urlaub!$C$5:$C$604,"&gt;="&amp;LW$3)&gt;0,1,0))</f>
        <v>0</v>
      </c>
      <c r="LX8" s="19" t="n">
        <f aca="false">IF($A8="",0,IF(COUNTIFS(Urlaub!$A$5:$A$604,$A8,Urlaub!$B$5:$B$604,"&lt;="&amp;LX$3,Urlaub!$C$5:$C$604,"&gt;="&amp;LX$3)&gt;0,1,0))</f>
        <v>0</v>
      </c>
      <c r="LY8" s="19" t="n">
        <f aca="false">IF($A8="",0,IF(COUNTIFS(Urlaub!$A$5:$A$604,$A8,Urlaub!$B$5:$B$604,"&lt;="&amp;LY$3,Urlaub!$C$5:$C$604,"&gt;="&amp;LY$3)&gt;0,1,0))</f>
        <v>0</v>
      </c>
      <c r="LZ8" s="19" t="n">
        <f aca="false">IF($A8="",0,IF(COUNTIFS(Urlaub!$A$5:$A$604,$A8,Urlaub!$B$5:$B$604,"&lt;="&amp;LZ$3,Urlaub!$C$5:$C$604,"&gt;="&amp;LZ$3)&gt;0,1,0))</f>
        <v>0</v>
      </c>
      <c r="MA8" s="19" t="n">
        <f aca="false">IF($A8="",0,IF(COUNTIFS(Urlaub!$A$5:$A$604,$A8,Urlaub!$B$5:$B$604,"&lt;="&amp;MA$3,Urlaub!$C$5:$C$604,"&gt;="&amp;MA$3)&gt;0,1,0))</f>
        <v>0</v>
      </c>
      <c r="MB8" s="19" t="n">
        <f aca="false">IF($A8="",0,IF(COUNTIFS(Urlaub!$A$5:$A$604,$A8,Urlaub!$B$5:$B$604,"&lt;="&amp;MB$3,Urlaub!$C$5:$C$604,"&gt;="&amp;MB$3)&gt;0,1,0))</f>
        <v>0</v>
      </c>
      <c r="MC8" s="19" t="n">
        <f aca="false">IF($A8="",0,IF(COUNTIFS(Urlaub!$A$5:$A$604,$A8,Urlaub!$B$5:$B$604,"&lt;="&amp;MC$3,Urlaub!$C$5:$C$604,"&gt;="&amp;MC$3)&gt;0,1,0))</f>
        <v>0</v>
      </c>
      <c r="MD8" s="19" t="n">
        <f aca="false">IF($A8="",0,IF(COUNTIFS(Urlaub!$A$5:$A$604,$A8,Urlaub!$B$5:$B$604,"&lt;="&amp;MD$3,Urlaub!$C$5:$C$604,"&gt;="&amp;MD$3)&gt;0,1,0))</f>
        <v>0</v>
      </c>
      <c r="ME8" s="19" t="n">
        <f aca="false">IF($A8="",0,IF(COUNTIFS(Urlaub!$A$5:$A$604,$A8,Urlaub!$B$5:$B$604,"&lt;="&amp;ME$3,Urlaub!$C$5:$C$604,"&gt;="&amp;ME$3)&gt;0,1,0))</f>
        <v>0</v>
      </c>
      <c r="MF8" s="19" t="n">
        <f aca="false">IF($A8="",0,IF(COUNTIFS(Urlaub!$A$5:$A$604,$A8,Urlaub!$B$5:$B$604,"&lt;="&amp;MF$3,Urlaub!$C$5:$C$604,"&gt;="&amp;MF$3)&gt;0,1,0))</f>
        <v>0</v>
      </c>
      <c r="MG8" s="19" t="n">
        <f aca="false">IF($A8="",0,IF(COUNTIFS(Urlaub!$A$5:$A$604,$A8,Urlaub!$B$5:$B$604,"&lt;="&amp;MG$3,Urlaub!$C$5:$C$604,"&gt;="&amp;MG$3)&gt;0,1,0))</f>
        <v>0</v>
      </c>
      <c r="MH8" s="19" t="n">
        <f aca="false">IF($A8="",0,IF(COUNTIFS(Urlaub!$A$5:$A$604,$A8,Urlaub!$B$5:$B$604,"&lt;="&amp;MH$3,Urlaub!$C$5:$C$604,"&gt;="&amp;MH$3)&gt;0,1,0))</f>
        <v>0</v>
      </c>
      <c r="MI8" s="19" t="n">
        <f aca="false">IF($A8="",0,IF(COUNTIFS(Urlaub!$A$5:$A$604,$A8,Urlaub!$B$5:$B$604,"&lt;="&amp;MI$3,Urlaub!$C$5:$C$604,"&gt;="&amp;MI$3)&gt;0,1,0))</f>
        <v>0</v>
      </c>
      <c r="MJ8" s="19" t="n">
        <f aca="false">IF($A8="",0,IF(COUNTIFS(Urlaub!$A$5:$A$604,$A8,Urlaub!$B$5:$B$604,"&lt;="&amp;MJ$3,Urlaub!$C$5:$C$604,"&gt;="&amp;MJ$3)&gt;0,1,0))</f>
        <v>0</v>
      </c>
      <c r="MK8" s="19" t="n">
        <f aca="false">IF($A8="",0,IF(COUNTIFS(Urlaub!$A$5:$A$604,$A8,Urlaub!$B$5:$B$604,"&lt;="&amp;MK$3,Urlaub!$C$5:$C$604,"&gt;="&amp;MK$3)&gt;0,1,0))</f>
        <v>0</v>
      </c>
      <c r="ML8" s="19" t="n">
        <f aca="false">IF($A8="",0,IF(COUNTIFS(Urlaub!$A$5:$A$604,$A8,Urlaub!$B$5:$B$604,"&lt;="&amp;ML$3,Urlaub!$C$5:$C$604,"&gt;="&amp;ML$3)&gt;0,1,0))</f>
        <v>0</v>
      </c>
      <c r="MM8" s="19" t="n">
        <f aca="false">IF($A8="",0,IF(COUNTIFS(Urlaub!$A$5:$A$604,$A8,Urlaub!$B$5:$B$604,"&lt;="&amp;MM$3,Urlaub!$C$5:$C$604,"&gt;="&amp;MM$3)&gt;0,1,0))</f>
        <v>0</v>
      </c>
      <c r="MN8" s="19" t="n">
        <f aca="false">IF($A8="",0,IF(COUNTIFS(Urlaub!$A$5:$A$604,$A8,Urlaub!$B$5:$B$604,"&lt;="&amp;MN$3,Urlaub!$C$5:$C$604,"&gt;="&amp;MN$3)&gt;0,1,0))</f>
        <v>0</v>
      </c>
      <c r="MO8" s="19" t="n">
        <f aca="false">IF($A8="",0,IF(COUNTIFS(Urlaub!$A$5:$A$604,$A8,Urlaub!$B$5:$B$604,"&lt;="&amp;MO$3,Urlaub!$C$5:$C$604,"&gt;="&amp;MO$3)&gt;0,1,0))</f>
        <v>0</v>
      </c>
      <c r="MP8" s="19" t="n">
        <f aca="false">IF($A8="",0,IF(COUNTIFS(Urlaub!$A$5:$A$604,$A8,Urlaub!$B$5:$B$604,"&lt;="&amp;MP$3,Urlaub!$C$5:$C$604,"&gt;="&amp;MP$3)&gt;0,1,0))</f>
        <v>0</v>
      </c>
      <c r="MQ8" s="19" t="n">
        <f aca="false">IF($A8="",0,IF(COUNTIFS(Urlaub!$A$5:$A$604,$A8,Urlaub!$B$5:$B$604,"&lt;="&amp;MQ$3,Urlaub!$C$5:$C$604,"&gt;="&amp;MQ$3)&gt;0,1,0))</f>
        <v>0</v>
      </c>
      <c r="MR8" s="19" t="n">
        <f aca="false">IF($A8="",0,IF(COUNTIFS(Urlaub!$A$5:$A$604,$A8,Urlaub!$B$5:$B$604,"&lt;="&amp;MR$3,Urlaub!$C$5:$C$604,"&gt;="&amp;MR$3)&gt;0,1,0))</f>
        <v>0</v>
      </c>
      <c r="MS8" s="19" t="n">
        <f aca="false">IF($A8="",0,IF(COUNTIFS(Urlaub!$A$5:$A$604,$A8,Urlaub!$B$5:$B$604,"&lt;="&amp;MS$3,Urlaub!$C$5:$C$604,"&gt;="&amp;MS$3)&gt;0,1,0))</f>
        <v>0</v>
      </c>
      <c r="MT8" s="19" t="n">
        <f aca="false">IF($A8="",0,IF(COUNTIFS(Urlaub!$A$5:$A$604,$A8,Urlaub!$B$5:$B$604,"&lt;="&amp;MT$3,Urlaub!$C$5:$C$604,"&gt;="&amp;MT$3)&gt;0,1,0))</f>
        <v>0</v>
      </c>
      <c r="MU8" s="19" t="n">
        <f aca="false">IF($A8="",0,IF(COUNTIFS(Urlaub!$A$5:$A$604,$A8,Urlaub!$B$5:$B$604,"&lt;="&amp;MU$3,Urlaub!$C$5:$C$604,"&gt;="&amp;MU$3)&gt;0,1,0))</f>
        <v>0</v>
      </c>
      <c r="MV8" s="19" t="n">
        <f aca="false">IF($A8="",0,IF(COUNTIFS(Urlaub!$A$5:$A$604,$A8,Urlaub!$B$5:$B$604,"&lt;="&amp;MV$3,Urlaub!$C$5:$C$604,"&gt;="&amp;MV$3)&gt;0,1,0))</f>
        <v>0</v>
      </c>
      <c r="MW8" s="19" t="n">
        <f aca="false">IF($A8="",0,IF(COUNTIFS(Urlaub!$A$5:$A$604,$A8,Urlaub!$B$5:$B$604,"&lt;="&amp;MW$3,Urlaub!$C$5:$C$604,"&gt;="&amp;MW$3)&gt;0,1,0))</f>
        <v>0</v>
      </c>
      <c r="MX8" s="19" t="n">
        <f aca="false">IF($A8="",0,IF(COUNTIFS(Urlaub!$A$5:$A$604,$A8,Urlaub!$B$5:$B$604,"&lt;="&amp;MX$3,Urlaub!$C$5:$C$604,"&gt;="&amp;MX$3)&gt;0,1,0))</f>
        <v>0</v>
      </c>
      <c r="MY8" s="19" t="n">
        <f aca="false">IF($A8="",0,IF(COUNTIFS(Urlaub!$A$5:$A$604,$A8,Urlaub!$B$5:$B$604,"&lt;="&amp;MY$3,Urlaub!$C$5:$C$604,"&gt;="&amp;MY$3)&gt;0,1,0))</f>
        <v>0</v>
      </c>
      <c r="MZ8" s="19" t="n">
        <f aca="false">IF($A8="",0,IF(COUNTIFS(Urlaub!$A$5:$A$604,$A8,Urlaub!$B$5:$B$604,"&lt;="&amp;MZ$3,Urlaub!$C$5:$C$604,"&gt;="&amp;MZ$3)&gt;0,1,0))</f>
        <v>0</v>
      </c>
      <c r="NA8" s="19" t="n">
        <f aca="false">IF($A8="",0,IF(COUNTIFS(Urlaub!$A$5:$A$604,$A8,Urlaub!$B$5:$B$604,"&lt;="&amp;NA$3,Urlaub!$C$5:$C$604,"&gt;="&amp;NA$3)&gt;0,1,0))</f>
        <v>0</v>
      </c>
      <c r="NB8" s="19" t="n">
        <f aca="false">IF($A8="",0,IF(COUNTIFS(Urlaub!$A$5:$A$604,$A8,Urlaub!$B$5:$B$604,"&lt;="&amp;NB$3,Urlaub!$C$5:$C$604,"&gt;="&amp;NB$3)&gt;0,1,0))</f>
        <v>0</v>
      </c>
      <c r="NC8" s="19" t="n">
        <f aca="false">IF($A8="",0,IF(COUNTIFS(Urlaub!$A$5:$A$604,$A8,Urlaub!$B$5:$B$604,"&lt;="&amp;NC$3,Urlaub!$C$5:$C$604,"&gt;="&amp;NC$3)&gt;0,1,0))</f>
        <v>0</v>
      </c>
      <c r="ND8" s="19" t="n">
        <f aca="false">IF($A8="",0,IF(COUNTIFS(Urlaub!$A$5:$A$604,$A8,Urlaub!$B$5:$B$604,"&lt;="&amp;ND$3,Urlaub!$C$5:$C$604,"&gt;="&amp;ND$3)&gt;0,1,0))</f>
        <v>0</v>
      </c>
      <c r="NE8" s="19" t="n">
        <f aca="false">IF($A8="",0,IF(COUNTIFS(Urlaub!$A$5:$A$604,$A8,Urlaub!$B$5:$B$604,"&lt;="&amp;NE$3,Urlaub!$C$5:$C$604,"&gt;="&amp;NE$3)&gt;0,1,0))</f>
        <v>0</v>
      </c>
      <c r="NF8" s="19" t="n">
        <f aca="false">IF($A8="",0,IF(COUNTIFS(Urlaub!$A$5:$A$604,$A8,Urlaub!$B$5:$B$604,"&lt;="&amp;NF$3,Urlaub!$C$5:$C$604,"&gt;="&amp;NF$3)&gt;0,1,0))</f>
        <v>0</v>
      </c>
      <c r="NG8" s="19" t="n">
        <f aca="false">IF($A8="",0,IF(COUNTIFS(Urlaub!$A$5:$A$604,$A8,Urlaub!$B$5:$B$604,"&lt;="&amp;NG$3,Urlaub!$C$5:$C$604,"&gt;="&amp;NG$3)&gt;0,1,0))</f>
        <v>0</v>
      </c>
      <c r="NH8" s="19" t="n">
        <f aca="false">IF($A8="",0,IF(COUNTIFS(Urlaub!$A$5:$A$604,$A8,Urlaub!$B$5:$B$604,"&lt;="&amp;NH$3,Urlaub!$C$5:$C$604,"&gt;="&amp;NH$3)&gt;0,1,0))</f>
        <v>0</v>
      </c>
    </row>
    <row r="9" customFormat="false" ht="15" hidden="false" customHeight="false" outlineLevel="0" collapsed="false">
      <c r="A9" s="5" t="str">
        <f aca="false">IF(Team!A9="","",Team!A9)</f>
        <v>Beispiel Eva</v>
      </c>
      <c r="B9" s="8" t="str">
        <f aca="false">IF(Team!B9="","",Team!B9)</f>
        <v>Musiktherapie</v>
      </c>
      <c r="C9" s="8" t="str">
        <f aca="false">IF(Team!C9="","",Team!C9)</f>
        <v>Station 1B</v>
      </c>
      <c r="D9" s="8" t="str">
        <f aca="false">IF(Team!D9="","",Team!D9)</f>
        <v>Station 3</v>
      </c>
      <c r="E9" s="8" t="str">
        <f aca="false">IF(Team!E9="","",Team!E9)</f>
        <v/>
      </c>
      <c r="F9" s="8" t="str">
        <f aca="false">IF(Team!F9="","",Team!F9)</f>
        <v/>
      </c>
      <c r="G9" s="19" t="n">
        <f aca="false">IF($A9="",0,IF(COUNTIFS(Urlaub!$A$5:$A$604,$A9,Urlaub!$B$5:$B$604,"&lt;="&amp;G$3,Urlaub!$C$5:$C$604,"&gt;="&amp;G$3)&gt;0,1,0))</f>
        <v>0</v>
      </c>
      <c r="H9" s="19" t="n">
        <f aca="false">IF($A9="",0,IF(COUNTIFS(Urlaub!$A$5:$A$604,$A9,Urlaub!$B$5:$B$604,"&lt;="&amp;H$3,Urlaub!$C$5:$C$604,"&gt;="&amp;H$3)&gt;0,1,0))</f>
        <v>0</v>
      </c>
      <c r="I9" s="19" t="n">
        <f aca="false">IF($A9="",0,IF(COUNTIFS(Urlaub!$A$5:$A$604,$A9,Urlaub!$B$5:$B$604,"&lt;="&amp;I$3,Urlaub!$C$5:$C$604,"&gt;="&amp;I$3)&gt;0,1,0))</f>
        <v>0</v>
      </c>
      <c r="J9" s="19" t="n">
        <f aca="false">IF($A9="",0,IF(COUNTIFS(Urlaub!$A$5:$A$604,$A9,Urlaub!$B$5:$B$604,"&lt;="&amp;J$3,Urlaub!$C$5:$C$604,"&gt;="&amp;J$3)&gt;0,1,0))</f>
        <v>0</v>
      </c>
      <c r="K9" s="19" t="n">
        <f aca="false">IF($A9="",0,IF(COUNTIFS(Urlaub!$A$5:$A$604,$A9,Urlaub!$B$5:$B$604,"&lt;="&amp;K$3,Urlaub!$C$5:$C$604,"&gt;="&amp;K$3)&gt;0,1,0))</f>
        <v>0</v>
      </c>
      <c r="L9" s="19" t="n">
        <f aca="false">IF($A9="",0,IF(COUNTIFS(Urlaub!$A$5:$A$604,$A9,Urlaub!$B$5:$B$604,"&lt;="&amp;L$3,Urlaub!$C$5:$C$604,"&gt;="&amp;L$3)&gt;0,1,0))</f>
        <v>0</v>
      </c>
      <c r="M9" s="19" t="n">
        <f aca="false">IF($A9="",0,IF(COUNTIFS(Urlaub!$A$5:$A$604,$A9,Urlaub!$B$5:$B$604,"&lt;="&amp;M$3,Urlaub!$C$5:$C$604,"&gt;="&amp;M$3)&gt;0,1,0))</f>
        <v>0</v>
      </c>
      <c r="N9" s="19" t="n">
        <f aca="false">IF($A9="",0,IF(COUNTIFS(Urlaub!$A$5:$A$604,$A9,Urlaub!$B$5:$B$604,"&lt;="&amp;N$3,Urlaub!$C$5:$C$604,"&gt;="&amp;N$3)&gt;0,1,0))</f>
        <v>0</v>
      </c>
      <c r="O9" s="19" t="n">
        <f aca="false">IF($A9="",0,IF(COUNTIFS(Urlaub!$A$5:$A$604,$A9,Urlaub!$B$5:$B$604,"&lt;="&amp;O$3,Urlaub!$C$5:$C$604,"&gt;="&amp;O$3)&gt;0,1,0))</f>
        <v>0</v>
      </c>
      <c r="P9" s="19" t="n">
        <f aca="false">IF($A9="",0,IF(COUNTIFS(Urlaub!$A$5:$A$604,$A9,Urlaub!$B$5:$B$604,"&lt;="&amp;P$3,Urlaub!$C$5:$C$604,"&gt;="&amp;P$3)&gt;0,1,0))</f>
        <v>0</v>
      </c>
      <c r="Q9" s="19" t="n">
        <f aca="false">IF($A9="",0,IF(COUNTIFS(Urlaub!$A$5:$A$604,$A9,Urlaub!$B$5:$B$604,"&lt;="&amp;Q$3,Urlaub!$C$5:$C$604,"&gt;="&amp;Q$3)&gt;0,1,0))</f>
        <v>0</v>
      </c>
      <c r="R9" s="19" t="n">
        <f aca="false">IF($A9="",0,IF(COUNTIFS(Urlaub!$A$5:$A$604,$A9,Urlaub!$B$5:$B$604,"&lt;="&amp;R$3,Urlaub!$C$5:$C$604,"&gt;="&amp;R$3)&gt;0,1,0))</f>
        <v>0</v>
      </c>
      <c r="S9" s="19" t="n">
        <f aca="false">IF($A9="",0,IF(COUNTIFS(Urlaub!$A$5:$A$604,$A9,Urlaub!$B$5:$B$604,"&lt;="&amp;S$3,Urlaub!$C$5:$C$604,"&gt;="&amp;S$3)&gt;0,1,0))</f>
        <v>0</v>
      </c>
      <c r="T9" s="19" t="n">
        <f aca="false">IF($A9="",0,IF(COUNTIFS(Urlaub!$A$5:$A$604,$A9,Urlaub!$B$5:$B$604,"&lt;="&amp;T$3,Urlaub!$C$5:$C$604,"&gt;="&amp;T$3)&gt;0,1,0))</f>
        <v>0</v>
      </c>
      <c r="U9" s="19" t="n">
        <f aca="false">IF($A9="",0,IF(COUNTIFS(Urlaub!$A$5:$A$604,$A9,Urlaub!$B$5:$B$604,"&lt;="&amp;U$3,Urlaub!$C$5:$C$604,"&gt;="&amp;U$3)&gt;0,1,0))</f>
        <v>0</v>
      </c>
      <c r="V9" s="19" t="n">
        <f aca="false">IF($A9="",0,IF(COUNTIFS(Urlaub!$A$5:$A$604,$A9,Urlaub!$B$5:$B$604,"&lt;="&amp;V$3,Urlaub!$C$5:$C$604,"&gt;="&amp;V$3)&gt;0,1,0))</f>
        <v>0</v>
      </c>
      <c r="W9" s="19" t="n">
        <f aca="false">IF($A9="",0,IF(COUNTIFS(Urlaub!$A$5:$A$604,$A9,Urlaub!$B$5:$B$604,"&lt;="&amp;W$3,Urlaub!$C$5:$C$604,"&gt;="&amp;W$3)&gt;0,1,0))</f>
        <v>0</v>
      </c>
      <c r="X9" s="19" t="n">
        <f aca="false">IF($A9="",0,IF(COUNTIFS(Urlaub!$A$5:$A$604,$A9,Urlaub!$B$5:$B$604,"&lt;="&amp;X$3,Urlaub!$C$5:$C$604,"&gt;="&amp;X$3)&gt;0,1,0))</f>
        <v>0</v>
      </c>
      <c r="Y9" s="19" t="n">
        <f aca="false">IF($A9="",0,IF(COUNTIFS(Urlaub!$A$5:$A$604,$A9,Urlaub!$B$5:$B$604,"&lt;="&amp;Y$3,Urlaub!$C$5:$C$604,"&gt;="&amp;Y$3)&gt;0,1,0))</f>
        <v>0</v>
      </c>
      <c r="Z9" s="19" t="n">
        <f aca="false">IF($A9="",0,IF(COUNTIFS(Urlaub!$A$5:$A$604,$A9,Urlaub!$B$5:$B$604,"&lt;="&amp;Z$3,Urlaub!$C$5:$C$604,"&gt;="&amp;Z$3)&gt;0,1,0))</f>
        <v>0</v>
      </c>
      <c r="AA9" s="19" t="n">
        <f aca="false">IF($A9="",0,IF(COUNTIFS(Urlaub!$A$5:$A$604,$A9,Urlaub!$B$5:$B$604,"&lt;="&amp;AA$3,Urlaub!$C$5:$C$604,"&gt;="&amp;AA$3)&gt;0,1,0))</f>
        <v>0</v>
      </c>
      <c r="AB9" s="19" t="n">
        <f aca="false">IF($A9="",0,IF(COUNTIFS(Urlaub!$A$5:$A$604,$A9,Urlaub!$B$5:$B$604,"&lt;="&amp;AB$3,Urlaub!$C$5:$C$604,"&gt;="&amp;AB$3)&gt;0,1,0))</f>
        <v>0</v>
      </c>
      <c r="AC9" s="19" t="n">
        <f aca="false">IF($A9="",0,IF(COUNTIFS(Urlaub!$A$5:$A$604,$A9,Urlaub!$B$5:$B$604,"&lt;="&amp;AC$3,Urlaub!$C$5:$C$604,"&gt;="&amp;AC$3)&gt;0,1,0))</f>
        <v>0</v>
      </c>
      <c r="AD9" s="19" t="n">
        <f aca="false">IF($A9="",0,IF(COUNTIFS(Urlaub!$A$5:$A$604,$A9,Urlaub!$B$5:$B$604,"&lt;="&amp;AD$3,Urlaub!$C$5:$C$604,"&gt;="&amp;AD$3)&gt;0,1,0))</f>
        <v>0</v>
      </c>
      <c r="AE9" s="19" t="n">
        <f aca="false">IF($A9="",0,IF(COUNTIFS(Urlaub!$A$5:$A$604,$A9,Urlaub!$B$5:$B$604,"&lt;="&amp;AE$3,Urlaub!$C$5:$C$604,"&gt;="&amp;AE$3)&gt;0,1,0))</f>
        <v>0</v>
      </c>
      <c r="AF9" s="19" t="n">
        <f aca="false">IF($A9="",0,IF(COUNTIFS(Urlaub!$A$5:$A$604,$A9,Urlaub!$B$5:$B$604,"&lt;="&amp;AF$3,Urlaub!$C$5:$C$604,"&gt;="&amp;AF$3)&gt;0,1,0))</f>
        <v>0</v>
      </c>
      <c r="AG9" s="19" t="n">
        <f aca="false">IF($A9="",0,IF(COUNTIFS(Urlaub!$A$5:$A$604,$A9,Urlaub!$B$5:$B$604,"&lt;="&amp;AG$3,Urlaub!$C$5:$C$604,"&gt;="&amp;AG$3)&gt;0,1,0))</f>
        <v>0</v>
      </c>
      <c r="AH9" s="19" t="n">
        <f aca="false">IF($A9="",0,IF(COUNTIFS(Urlaub!$A$5:$A$604,$A9,Urlaub!$B$5:$B$604,"&lt;="&amp;AH$3,Urlaub!$C$5:$C$604,"&gt;="&amp;AH$3)&gt;0,1,0))</f>
        <v>0</v>
      </c>
      <c r="AI9" s="19" t="n">
        <f aca="false">IF($A9="",0,IF(COUNTIFS(Urlaub!$A$5:$A$604,$A9,Urlaub!$B$5:$B$604,"&lt;="&amp;AI$3,Urlaub!$C$5:$C$604,"&gt;="&amp;AI$3)&gt;0,1,0))</f>
        <v>0</v>
      </c>
      <c r="AJ9" s="19" t="n">
        <f aca="false">IF($A9="",0,IF(COUNTIFS(Urlaub!$A$5:$A$604,$A9,Urlaub!$B$5:$B$604,"&lt;="&amp;AJ$3,Urlaub!$C$5:$C$604,"&gt;="&amp;AJ$3)&gt;0,1,0))</f>
        <v>0</v>
      </c>
      <c r="AK9" s="19" t="n">
        <f aca="false">IF($A9="",0,IF(COUNTIFS(Urlaub!$A$5:$A$604,$A9,Urlaub!$B$5:$B$604,"&lt;="&amp;AK$3,Urlaub!$C$5:$C$604,"&gt;="&amp;AK$3)&gt;0,1,0))</f>
        <v>0</v>
      </c>
      <c r="AL9" s="19" t="n">
        <f aca="false">IF($A9="",0,IF(COUNTIFS(Urlaub!$A$5:$A$604,$A9,Urlaub!$B$5:$B$604,"&lt;="&amp;AL$3,Urlaub!$C$5:$C$604,"&gt;="&amp;AL$3)&gt;0,1,0))</f>
        <v>0</v>
      </c>
      <c r="AM9" s="19" t="n">
        <f aca="false">IF($A9="",0,IF(COUNTIFS(Urlaub!$A$5:$A$604,$A9,Urlaub!$B$5:$B$604,"&lt;="&amp;AM$3,Urlaub!$C$5:$C$604,"&gt;="&amp;AM$3)&gt;0,1,0))</f>
        <v>0</v>
      </c>
      <c r="AN9" s="19" t="n">
        <f aca="false">IF($A9="",0,IF(COUNTIFS(Urlaub!$A$5:$A$604,$A9,Urlaub!$B$5:$B$604,"&lt;="&amp;AN$3,Urlaub!$C$5:$C$604,"&gt;="&amp;AN$3)&gt;0,1,0))</f>
        <v>0</v>
      </c>
      <c r="AO9" s="19" t="n">
        <f aca="false">IF($A9="",0,IF(COUNTIFS(Urlaub!$A$5:$A$604,$A9,Urlaub!$B$5:$B$604,"&lt;="&amp;AO$3,Urlaub!$C$5:$C$604,"&gt;="&amp;AO$3)&gt;0,1,0))</f>
        <v>0</v>
      </c>
      <c r="AP9" s="19" t="n">
        <f aca="false">IF($A9="",0,IF(COUNTIFS(Urlaub!$A$5:$A$604,$A9,Urlaub!$B$5:$B$604,"&lt;="&amp;AP$3,Urlaub!$C$5:$C$604,"&gt;="&amp;AP$3)&gt;0,1,0))</f>
        <v>0</v>
      </c>
      <c r="AQ9" s="19" t="n">
        <f aca="false">IF($A9="",0,IF(COUNTIFS(Urlaub!$A$5:$A$604,$A9,Urlaub!$B$5:$B$604,"&lt;="&amp;AQ$3,Urlaub!$C$5:$C$604,"&gt;="&amp;AQ$3)&gt;0,1,0))</f>
        <v>0</v>
      </c>
      <c r="AR9" s="19" t="n">
        <f aca="false">IF($A9="",0,IF(COUNTIFS(Urlaub!$A$5:$A$604,$A9,Urlaub!$B$5:$B$604,"&lt;="&amp;AR$3,Urlaub!$C$5:$C$604,"&gt;="&amp;AR$3)&gt;0,1,0))</f>
        <v>0</v>
      </c>
      <c r="AS9" s="19" t="n">
        <f aca="false">IF($A9="",0,IF(COUNTIFS(Urlaub!$A$5:$A$604,$A9,Urlaub!$B$5:$B$604,"&lt;="&amp;AS$3,Urlaub!$C$5:$C$604,"&gt;="&amp;AS$3)&gt;0,1,0))</f>
        <v>0</v>
      </c>
      <c r="AT9" s="19" t="n">
        <f aca="false">IF($A9="",0,IF(COUNTIFS(Urlaub!$A$5:$A$604,$A9,Urlaub!$B$5:$B$604,"&lt;="&amp;AT$3,Urlaub!$C$5:$C$604,"&gt;="&amp;AT$3)&gt;0,1,0))</f>
        <v>0</v>
      </c>
      <c r="AU9" s="19" t="n">
        <f aca="false">IF($A9="",0,IF(COUNTIFS(Urlaub!$A$5:$A$604,$A9,Urlaub!$B$5:$B$604,"&lt;="&amp;AU$3,Urlaub!$C$5:$C$604,"&gt;="&amp;AU$3)&gt;0,1,0))</f>
        <v>0</v>
      </c>
      <c r="AV9" s="19" t="n">
        <f aca="false">IF($A9="",0,IF(COUNTIFS(Urlaub!$A$5:$A$604,$A9,Urlaub!$B$5:$B$604,"&lt;="&amp;AV$3,Urlaub!$C$5:$C$604,"&gt;="&amp;AV$3)&gt;0,1,0))</f>
        <v>0</v>
      </c>
      <c r="AW9" s="19" t="n">
        <f aca="false">IF($A9="",0,IF(COUNTIFS(Urlaub!$A$5:$A$604,$A9,Urlaub!$B$5:$B$604,"&lt;="&amp;AW$3,Urlaub!$C$5:$C$604,"&gt;="&amp;AW$3)&gt;0,1,0))</f>
        <v>0</v>
      </c>
      <c r="AX9" s="19" t="n">
        <f aca="false">IF($A9="",0,IF(COUNTIFS(Urlaub!$A$5:$A$604,$A9,Urlaub!$B$5:$B$604,"&lt;="&amp;AX$3,Urlaub!$C$5:$C$604,"&gt;="&amp;AX$3)&gt;0,1,0))</f>
        <v>0</v>
      </c>
      <c r="AY9" s="19" t="n">
        <f aca="false">IF($A9="",0,IF(COUNTIFS(Urlaub!$A$5:$A$604,$A9,Urlaub!$B$5:$B$604,"&lt;="&amp;AY$3,Urlaub!$C$5:$C$604,"&gt;="&amp;AY$3)&gt;0,1,0))</f>
        <v>0</v>
      </c>
      <c r="AZ9" s="19" t="n">
        <f aca="false">IF($A9="",0,IF(COUNTIFS(Urlaub!$A$5:$A$604,$A9,Urlaub!$B$5:$B$604,"&lt;="&amp;AZ$3,Urlaub!$C$5:$C$604,"&gt;="&amp;AZ$3)&gt;0,1,0))</f>
        <v>0</v>
      </c>
      <c r="BA9" s="19" t="n">
        <f aca="false">IF($A9="",0,IF(COUNTIFS(Urlaub!$A$5:$A$604,$A9,Urlaub!$B$5:$B$604,"&lt;="&amp;BA$3,Urlaub!$C$5:$C$604,"&gt;="&amp;BA$3)&gt;0,1,0))</f>
        <v>0</v>
      </c>
      <c r="BB9" s="19" t="n">
        <f aca="false">IF($A9="",0,IF(COUNTIFS(Urlaub!$A$5:$A$604,$A9,Urlaub!$B$5:$B$604,"&lt;="&amp;BB$3,Urlaub!$C$5:$C$604,"&gt;="&amp;BB$3)&gt;0,1,0))</f>
        <v>0</v>
      </c>
      <c r="BC9" s="19" t="n">
        <f aca="false">IF($A9="",0,IF(COUNTIFS(Urlaub!$A$5:$A$604,$A9,Urlaub!$B$5:$B$604,"&lt;="&amp;BC$3,Urlaub!$C$5:$C$604,"&gt;="&amp;BC$3)&gt;0,1,0))</f>
        <v>0</v>
      </c>
      <c r="BD9" s="19" t="n">
        <f aca="false">IF($A9="",0,IF(COUNTIFS(Urlaub!$A$5:$A$604,$A9,Urlaub!$B$5:$B$604,"&lt;="&amp;BD$3,Urlaub!$C$5:$C$604,"&gt;="&amp;BD$3)&gt;0,1,0))</f>
        <v>0</v>
      </c>
      <c r="BE9" s="19" t="n">
        <f aca="false">IF($A9="",0,IF(COUNTIFS(Urlaub!$A$5:$A$604,$A9,Urlaub!$B$5:$B$604,"&lt;="&amp;BE$3,Urlaub!$C$5:$C$604,"&gt;="&amp;BE$3)&gt;0,1,0))</f>
        <v>0</v>
      </c>
      <c r="BF9" s="19" t="n">
        <f aca="false">IF($A9="",0,IF(COUNTIFS(Urlaub!$A$5:$A$604,$A9,Urlaub!$B$5:$B$604,"&lt;="&amp;BF$3,Urlaub!$C$5:$C$604,"&gt;="&amp;BF$3)&gt;0,1,0))</f>
        <v>0</v>
      </c>
      <c r="BG9" s="19" t="n">
        <f aca="false">IF($A9="",0,IF(COUNTIFS(Urlaub!$A$5:$A$604,$A9,Urlaub!$B$5:$B$604,"&lt;="&amp;BG$3,Urlaub!$C$5:$C$604,"&gt;="&amp;BG$3)&gt;0,1,0))</f>
        <v>0</v>
      </c>
      <c r="BH9" s="19" t="n">
        <f aca="false">IF($A9="",0,IF(COUNTIFS(Urlaub!$A$5:$A$604,$A9,Urlaub!$B$5:$B$604,"&lt;="&amp;BH$3,Urlaub!$C$5:$C$604,"&gt;="&amp;BH$3)&gt;0,1,0))</f>
        <v>0</v>
      </c>
      <c r="BI9" s="19" t="n">
        <f aca="false">IF($A9="",0,IF(COUNTIFS(Urlaub!$A$5:$A$604,$A9,Urlaub!$B$5:$B$604,"&lt;="&amp;BI$3,Urlaub!$C$5:$C$604,"&gt;="&amp;BI$3)&gt;0,1,0))</f>
        <v>0</v>
      </c>
      <c r="BJ9" s="19" t="n">
        <f aca="false">IF($A9="",0,IF(COUNTIFS(Urlaub!$A$5:$A$604,$A9,Urlaub!$B$5:$B$604,"&lt;="&amp;BJ$3,Urlaub!$C$5:$C$604,"&gt;="&amp;BJ$3)&gt;0,1,0))</f>
        <v>0</v>
      </c>
      <c r="BK9" s="19" t="n">
        <f aca="false">IF($A9="",0,IF(COUNTIFS(Urlaub!$A$5:$A$604,$A9,Urlaub!$B$5:$B$604,"&lt;="&amp;BK$3,Urlaub!$C$5:$C$604,"&gt;="&amp;BK$3)&gt;0,1,0))</f>
        <v>0</v>
      </c>
      <c r="BL9" s="19" t="n">
        <f aca="false">IF($A9="",0,IF(COUNTIFS(Urlaub!$A$5:$A$604,$A9,Urlaub!$B$5:$B$604,"&lt;="&amp;BL$3,Urlaub!$C$5:$C$604,"&gt;="&amp;BL$3)&gt;0,1,0))</f>
        <v>0</v>
      </c>
      <c r="BM9" s="19" t="n">
        <f aca="false">IF($A9="",0,IF(COUNTIFS(Urlaub!$A$5:$A$604,$A9,Urlaub!$B$5:$B$604,"&lt;="&amp;BM$3,Urlaub!$C$5:$C$604,"&gt;="&amp;BM$3)&gt;0,1,0))</f>
        <v>0</v>
      </c>
      <c r="BN9" s="19" t="n">
        <f aca="false">IF($A9="",0,IF(COUNTIFS(Urlaub!$A$5:$A$604,$A9,Urlaub!$B$5:$B$604,"&lt;="&amp;BN$3,Urlaub!$C$5:$C$604,"&gt;="&amp;BN$3)&gt;0,1,0))</f>
        <v>0</v>
      </c>
      <c r="BO9" s="19" t="n">
        <f aca="false">IF($A9="",0,IF(COUNTIFS(Urlaub!$A$5:$A$604,$A9,Urlaub!$B$5:$B$604,"&lt;="&amp;BO$3,Urlaub!$C$5:$C$604,"&gt;="&amp;BO$3)&gt;0,1,0))</f>
        <v>0</v>
      </c>
      <c r="BP9" s="19" t="n">
        <f aca="false">IF($A9="",0,IF(COUNTIFS(Urlaub!$A$5:$A$604,$A9,Urlaub!$B$5:$B$604,"&lt;="&amp;BP$3,Urlaub!$C$5:$C$604,"&gt;="&amp;BP$3)&gt;0,1,0))</f>
        <v>0</v>
      </c>
      <c r="BQ9" s="19" t="n">
        <f aca="false">IF($A9="",0,IF(COUNTIFS(Urlaub!$A$5:$A$604,$A9,Urlaub!$B$5:$B$604,"&lt;="&amp;BQ$3,Urlaub!$C$5:$C$604,"&gt;="&amp;BQ$3)&gt;0,1,0))</f>
        <v>0</v>
      </c>
      <c r="BR9" s="19" t="n">
        <f aca="false">IF($A9="",0,IF(COUNTIFS(Urlaub!$A$5:$A$604,$A9,Urlaub!$B$5:$B$604,"&lt;="&amp;BR$3,Urlaub!$C$5:$C$604,"&gt;="&amp;BR$3)&gt;0,1,0))</f>
        <v>0</v>
      </c>
      <c r="BS9" s="19" t="n">
        <f aca="false">IF($A9="",0,IF(COUNTIFS(Urlaub!$A$5:$A$604,$A9,Urlaub!$B$5:$B$604,"&lt;="&amp;BS$3,Urlaub!$C$5:$C$604,"&gt;="&amp;BS$3)&gt;0,1,0))</f>
        <v>0</v>
      </c>
      <c r="BT9" s="19" t="n">
        <f aca="false">IF($A9="",0,IF(COUNTIFS(Urlaub!$A$5:$A$604,$A9,Urlaub!$B$5:$B$604,"&lt;="&amp;BT$3,Urlaub!$C$5:$C$604,"&gt;="&amp;BT$3)&gt;0,1,0))</f>
        <v>0</v>
      </c>
      <c r="BU9" s="19" t="n">
        <f aca="false">IF($A9="",0,IF(COUNTIFS(Urlaub!$A$5:$A$604,$A9,Urlaub!$B$5:$B$604,"&lt;="&amp;BU$3,Urlaub!$C$5:$C$604,"&gt;="&amp;BU$3)&gt;0,1,0))</f>
        <v>0</v>
      </c>
      <c r="BV9" s="19" t="n">
        <f aca="false">IF($A9="",0,IF(COUNTIFS(Urlaub!$A$5:$A$604,$A9,Urlaub!$B$5:$B$604,"&lt;="&amp;BV$3,Urlaub!$C$5:$C$604,"&gt;="&amp;BV$3)&gt;0,1,0))</f>
        <v>0</v>
      </c>
      <c r="BW9" s="19" t="n">
        <f aca="false">IF($A9="",0,IF(COUNTIFS(Urlaub!$A$5:$A$604,$A9,Urlaub!$B$5:$B$604,"&lt;="&amp;BW$3,Urlaub!$C$5:$C$604,"&gt;="&amp;BW$3)&gt;0,1,0))</f>
        <v>0</v>
      </c>
      <c r="BX9" s="19" t="n">
        <f aca="false">IF($A9="",0,IF(COUNTIFS(Urlaub!$A$5:$A$604,$A9,Urlaub!$B$5:$B$604,"&lt;="&amp;BX$3,Urlaub!$C$5:$C$604,"&gt;="&amp;BX$3)&gt;0,1,0))</f>
        <v>0</v>
      </c>
      <c r="BY9" s="19" t="n">
        <f aca="false">IF($A9="",0,IF(COUNTIFS(Urlaub!$A$5:$A$604,$A9,Urlaub!$B$5:$B$604,"&lt;="&amp;BY$3,Urlaub!$C$5:$C$604,"&gt;="&amp;BY$3)&gt;0,1,0))</f>
        <v>0</v>
      </c>
      <c r="BZ9" s="19" t="n">
        <f aca="false">IF($A9="",0,IF(COUNTIFS(Urlaub!$A$5:$A$604,$A9,Urlaub!$B$5:$B$604,"&lt;="&amp;BZ$3,Urlaub!$C$5:$C$604,"&gt;="&amp;BZ$3)&gt;0,1,0))</f>
        <v>0</v>
      </c>
      <c r="CA9" s="19" t="n">
        <f aca="false">IF($A9="",0,IF(COUNTIFS(Urlaub!$A$5:$A$604,$A9,Urlaub!$B$5:$B$604,"&lt;="&amp;CA$3,Urlaub!$C$5:$C$604,"&gt;="&amp;CA$3)&gt;0,1,0))</f>
        <v>0</v>
      </c>
      <c r="CB9" s="19" t="n">
        <f aca="false">IF($A9="",0,IF(COUNTIFS(Urlaub!$A$5:$A$604,$A9,Urlaub!$B$5:$B$604,"&lt;="&amp;CB$3,Urlaub!$C$5:$C$604,"&gt;="&amp;CB$3)&gt;0,1,0))</f>
        <v>0</v>
      </c>
      <c r="CC9" s="19" t="n">
        <f aca="false">IF($A9="",0,IF(COUNTIFS(Urlaub!$A$5:$A$604,$A9,Urlaub!$B$5:$B$604,"&lt;="&amp;CC$3,Urlaub!$C$5:$C$604,"&gt;="&amp;CC$3)&gt;0,1,0))</f>
        <v>0</v>
      </c>
      <c r="CD9" s="19" t="n">
        <f aca="false">IF($A9="",0,IF(COUNTIFS(Urlaub!$A$5:$A$604,$A9,Urlaub!$B$5:$B$604,"&lt;="&amp;CD$3,Urlaub!$C$5:$C$604,"&gt;="&amp;CD$3)&gt;0,1,0))</f>
        <v>0</v>
      </c>
      <c r="CE9" s="19" t="n">
        <f aca="false">IF($A9="",0,IF(COUNTIFS(Urlaub!$A$5:$A$604,$A9,Urlaub!$B$5:$B$604,"&lt;="&amp;CE$3,Urlaub!$C$5:$C$604,"&gt;="&amp;CE$3)&gt;0,1,0))</f>
        <v>0</v>
      </c>
      <c r="CF9" s="19" t="n">
        <f aca="false">IF($A9="",0,IF(COUNTIFS(Urlaub!$A$5:$A$604,$A9,Urlaub!$B$5:$B$604,"&lt;="&amp;CF$3,Urlaub!$C$5:$C$604,"&gt;="&amp;CF$3)&gt;0,1,0))</f>
        <v>0</v>
      </c>
      <c r="CG9" s="19" t="n">
        <f aca="false">IF($A9="",0,IF(COUNTIFS(Urlaub!$A$5:$A$604,$A9,Urlaub!$B$5:$B$604,"&lt;="&amp;CG$3,Urlaub!$C$5:$C$604,"&gt;="&amp;CG$3)&gt;0,1,0))</f>
        <v>0</v>
      </c>
      <c r="CH9" s="19" t="n">
        <f aca="false">IF($A9="",0,IF(COUNTIFS(Urlaub!$A$5:$A$604,$A9,Urlaub!$B$5:$B$604,"&lt;="&amp;CH$3,Urlaub!$C$5:$C$604,"&gt;="&amp;CH$3)&gt;0,1,0))</f>
        <v>0</v>
      </c>
      <c r="CI9" s="19" t="n">
        <f aca="false">IF($A9="",0,IF(COUNTIFS(Urlaub!$A$5:$A$604,$A9,Urlaub!$B$5:$B$604,"&lt;="&amp;CI$3,Urlaub!$C$5:$C$604,"&gt;="&amp;CI$3)&gt;0,1,0))</f>
        <v>0</v>
      </c>
      <c r="CJ9" s="19" t="n">
        <f aca="false">IF($A9="",0,IF(COUNTIFS(Urlaub!$A$5:$A$604,$A9,Urlaub!$B$5:$B$604,"&lt;="&amp;CJ$3,Urlaub!$C$5:$C$604,"&gt;="&amp;CJ$3)&gt;0,1,0))</f>
        <v>0</v>
      </c>
      <c r="CK9" s="19" t="n">
        <f aca="false">IF($A9="",0,IF(COUNTIFS(Urlaub!$A$5:$A$604,$A9,Urlaub!$B$5:$B$604,"&lt;="&amp;CK$3,Urlaub!$C$5:$C$604,"&gt;="&amp;CK$3)&gt;0,1,0))</f>
        <v>0</v>
      </c>
      <c r="CL9" s="19" t="n">
        <f aca="false">IF($A9="",0,IF(COUNTIFS(Urlaub!$A$5:$A$604,$A9,Urlaub!$B$5:$B$604,"&lt;="&amp;CL$3,Urlaub!$C$5:$C$604,"&gt;="&amp;CL$3)&gt;0,1,0))</f>
        <v>0</v>
      </c>
      <c r="CM9" s="19" t="n">
        <f aca="false">IF($A9="",0,IF(COUNTIFS(Urlaub!$A$5:$A$604,$A9,Urlaub!$B$5:$B$604,"&lt;="&amp;CM$3,Urlaub!$C$5:$C$604,"&gt;="&amp;CM$3)&gt;0,1,0))</f>
        <v>0</v>
      </c>
      <c r="CN9" s="19" t="n">
        <f aca="false">IF($A9="",0,IF(COUNTIFS(Urlaub!$A$5:$A$604,$A9,Urlaub!$B$5:$B$604,"&lt;="&amp;CN$3,Urlaub!$C$5:$C$604,"&gt;="&amp;CN$3)&gt;0,1,0))</f>
        <v>0</v>
      </c>
      <c r="CO9" s="19" t="n">
        <f aca="false">IF($A9="",0,IF(COUNTIFS(Urlaub!$A$5:$A$604,$A9,Urlaub!$B$5:$B$604,"&lt;="&amp;CO$3,Urlaub!$C$5:$C$604,"&gt;="&amp;CO$3)&gt;0,1,0))</f>
        <v>0</v>
      </c>
      <c r="CP9" s="19" t="n">
        <f aca="false">IF($A9="",0,IF(COUNTIFS(Urlaub!$A$5:$A$604,$A9,Urlaub!$B$5:$B$604,"&lt;="&amp;CP$3,Urlaub!$C$5:$C$604,"&gt;="&amp;CP$3)&gt;0,1,0))</f>
        <v>0</v>
      </c>
      <c r="CQ9" s="19" t="n">
        <f aca="false">IF($A9="",0,IF(COUNTIFS(Urlaub!$A$5:$A$604,$A9,Urlaub!$B$5:$B$604,"&lt;="&amp;CQ$3,Urlaub!$C$5:$C$604,"&gt;="&amp;CQ$3)&gt;0,1,0))</f>
        <v>0</v>
      </c>
      <c r="CR9" s="19" t="n">
        <f aca="false">IF($A9="",0,IF(COUNTIFS(Urlaub!$A$5:$A$604,$A9,Urlaub!$B$5:$B$604,"&lt;="&amp;CR$3,Urlaub!$C$5:$C$604,"&gt;="&amp;CR$3)&gt;0,1,0))</f>
        <v>0</v>
      </c>
      <c r="CS9" s="19" t="n">
        <f aca="false">IF($A9="",0,IF(COUNTIFS(Urlaub!$A$5:$A$604,$A9,Urlaub!$B$5:$B$604,"&lt;="&amp;CS$3,Urlaub!$C$5:$C$604,"&gt;="&amp;CS$3)&gt;0,1,0))</f>
        <v>0</v>
      </c>
      <c r="CT9" s="19" t="n">
        <f aca="false">IF($A9="",0,IF(COUNTIFS(Urlaub!$A$5:$A$604,$A9,Urlaub!$B$5:$B$604,"&lt;="&amp;CT$3,Urlaub!$C$5:$C$604,"&gt;="&amp;CT$3)&gt;0,1,0))</f>
        <v>0</v>
      </c>
      <c r="CU9" s="19" t="n">
        <f aca="false">IF($A9="",0,IF(COUNTIFS(Urlaub!$A$5:$A$604,$A9,Urlaub!$B$5:$B$604,"&lt;="&amp;CU$3,Urlaub!$C$5:$C$604,"&gt;="&amp;CU$3)&gt;0,1,0))</f>
        <v>0</v>
      </c>
      <c r="CV9" s="19" t="n">
        <f aca="false">IF($A9="",0,IF(COUNTIFS(Urlaub!$A$5:$A$604,$A9,Urlaub!$B$5:$B$604,"&lt;="&amp;CV$3,Urlaub!$C$5:$C$604,"&gt;="&amp;CV$3)&gt;0,1,0))</f>
        <v>0</v>
      </c>
      <c r="CW9" s="19" t="n">
        <f aca="false">IF($A9="",0,IF(COUNTIFS(Urlaub!$A$5:$A$604,$A9,Urlaub!$B$5:$B$604,"&lt;="&amp;CW$3,Urlaub!$C$5:$C$604,"&gt;="&amp;CW$3)&gt;0,1,0))</f>
        <v>0</v>
      </c>
      <c r="CX9" s="19" t="n">
        <f aca="false">IF($A9="",0,IF(COUNTIFS(Urlaub!$A$5:$A$604,$A9,Urlaub!$B$5:$B$604,"&lt;="&amp;CX$3,Urlaub!$C$5:$C$604,"&gt;="&amp;CX$3)&gt;0,1,0))</f>
        <v>0</v>
      </c>
      <c r="CY9" s="19" t="n">
        <f aca="false">IF($A9="",0,IF(COUNTIFS(Urlaub!$A$5:$A$604,$A9,Urlaub!$B$5:$B$604,"&lt;="&amp;CY$3,Urlaub!$C$5:$C$604,"&gt;="&amp;CY$3)&gt;0,1,0))</f>
        <v>0</v>
      </c>
      <c r="CZ9" s="19" t="n">
        <f aca="false">IF($A9="",0,IF(COUNTIFS(Urlaub!$A$5:$A$604,$A9,Urlaub!$B$5:$B$604,"&lt;="&amp;CZ$3,Urlaub!$C$5:$C$604,"&gt;="&amp;CZ$3)&gt;0,1,0))</f>
        <v>0</v>
      </c>
      <c r="DA9" s="19" t="n">
        <f aca="false">IF($A9="",0,IF(COUNTIFS(Urlaub!$A$5:$A$604,$A9,Urlaub!$B$5:$B$604,"&lt;="&amp;DA$3,Urlaub!$C$5:$C$604,"&gt;="&amp;DA$3)&gt;0,1,0))</f>
        <v>0</v>
      </c>
      <c r="DB9" s="19" t="n">
        <f aca="false">IF($A9="",0,IF(COUNTIFS(Urlaub!$A$5:$A$604,$A9,Urlaub!$B$5:$B$604,"&lt;="&amp;DB$3,Urlaub!$C$5:$C$604,"&gt;="&amp;DB$3)&gt;0,1,0))</f>
        <v>0</v>
      </c>
      <c r="DC9" s="19" t="n">
        <f aca="false">IF($A9="",0,IF(COUNTIFS(Urlaub!$A$5:$A$604,$A9,Urlaub!$B$5:$B$604,"&lt;="&amp;DC$3,Urlaub!$C$5:$C$604,"&gt;="&amp;DC$3)&gt;0,1,0))</f>
        <v>0</v>
      </c>
      <c r="DD9" s="19" t="n">
        <f aca="false">IF($A9="",0,IF(COUNTIFS(Urlaub!$A$5:$A$604,$A9,Urlaub!$B$5:$B$604,"&lt;="&amp;DD$3,Urlaub!$C$5:$C$604,"&gt;="&amp;DD$3)&gt;0,1,0))</f>
        <v>0</v>
      </c>
      <c r="DE9" s="19" t="n">
        <f aca="false">IF($A9="",0,IF(COUNTIFS(Urlaub!$A$5:$A$604,$A9,Urlaub!$B$5:$B$604,"&lt;="&amp;DE$3,Urlaub!$C$5:$C$604,"&gt;="&amp;DE$3)&gt;0,1,0))</f>
        <v>0</v>
      </c>
      <c r="DF9" s="19" t="n">
        <f aca="false">IF($A9="",0,IF(COUNTIFS(Urlaub!$A$5:$A$604,$A9,Urlaub!$B$5:$B$604,"&lt;="&amp;DF$3,Urlaub!$C$5:$C$604,"&gt;="&amp;DF$3)&gt;0,1,0))</f>
        <v>0</v>
      </c>
      <c r="DG9" s="19" t="n">
        <f aca="false">IF($A9="",0,IF(COUNTIFS(Urlaub!$A$5:$A$604,$A9,Urlaub!$B$5:$B$604,"&lt;="&amp;DG$3,Urlaub!$C$5:$C$604,"&gt;="&amp;DG$3)&gt;0,1,0))</f>
        <v>0</v>
      </c>
      <c r="DH9" s="19" t="n">
        <f aca="false">IF($A9="",0,IF(COUNTIFS(Urlaub!$A$5:$A$604,$A9,Urlaub!$B$5:$B$604,"&lt;="&amp;DH$3,Urlaub!$C$5:$C$604,"&gt;="&amp;DH$3)&gt;0,1,0))</f>
        <v>0</v>
      </c>
      <c r="DI9" s="19" t="n">
        <f aca="false">IF($A9="",0,IF(COUNTIFS(Urlaub!$A$5:$A$604,$A9,Urlaub!$B$5:$B$604,"&lt;="&amp;DI$3,Urlaub!$C$5:$C$604,"&gt;="&amp;DI$3)&gt;0,1,0))</f>
        <v>0</v>
      </c>
      <c r="DJ9" s="19" t="n">
        <f aca="false">IF($A9="",0,IF(COUNTIFS(Urlaub!$A$5:$A$604,$A9,Urlaub!$B$5:$B$604,"&lt;="&amp;DJ$3,Urlaub!$C$5:$C$604,"&gt;="&amp;DJ$3)&gt;0,1,0))</f>
        <v>0</v>
      </c>
      <c r="DK9" s="19" t="n">
        <f aca="false">IF($A9="",0,IF(COUNTIFS(Urlaub!$A$5:$A$604,$A9,Urlaub!$B$5:$B$604,"&lt;="&amp;DK$3,Urlaub!$C$5:$C$604,"&gt;="&amp;DK$3)&gt;0,1,0))</f>
        <v>0</v>
      </c>
      <c r="DL9" s="19" t="n">
        <f aca="false">IF($A9="",0,IF(COUNTIFS(Urlaub!$A$5:$A$604,$A9,Urlaub!$B$5:$B$604,"&lt;="&amp;DL$3,Urlaub!$C$5:$C$604,"&gt;="&amp;DL$3)&gt;0,1,0))</f>
        <v>0</v>
      </c>
      <c r="DM9" s="19" t="n">
        <f aca="false">IF($A9="",0,IF(COUNTIFS(Urlaub!$A$5:$A$604,$A9,Urlaub!$B$5:$B$604,"&lt;="&amp;DM$3,Urlaub!$C$5:$C$604,"&gt;="&amp;DM$3)&gt;0,1,0))</f>
        <v>0</v>
      </c>
      <c r="DN9" s="19" t="n">
        <f aca="false">IF($A9="",0,IF(COUNTIFS(Urlaub!$A$5:$A$604,$A9,Urlaub!$B$5:$B$604,"&lt;="&amp;DN$3,Urlaub!$C$5:$C$604,"&gt;="&amp;DN$3)&gt;0,1,0))</f>
        <v>0</v>
      </c>
      <c r="DO9" s="19" t="n">
        <f aca="false">IF($A9="",0,IF(COUNTIFS(Urlaub!$A$5:$A$604,$A9,Urlaub!$B$5:$B$604,"&lt;="&amp;DO$3,Urlaub!$C$5:$C$604,"&gt;="&amp;DO$3)&gt;0,1,0))</f>
        <v>0</v>
      </c>
      <c r="DP9" s="19" t="n">
        <f aca="false">IF($A9="",0,IF(COUNTIFS(Urlaub!$A$5:$A$604,$A9,Urlaub!$B$5:$B$604,"&lt;="&amp;DP$3,Urlaub!$C$5:$C$604,"&gt;="&amp;DP$3)&gt;0,1,0))</f>
        <v>0</v>
      </c>
      <c r="DQ9" s="19" t="n">
        <f aca="false">IF($A9="",0,IF(COUNTIFS(Urlaub!$A$5:$A$604,$A9,Urlaub!$B$5:$B$604,"&lt;="&amp;DQ$3,Urlaub!$C$5:$C$604,"&gt;="&amp;DQ$3)&gt;0,1,0))</f>
        <v>0</v>
      </c>
      <c r="DR9" s="19" t="n">
        <f aca="false">IF($A9="",0,IF(COUNTIFS(Urlaub!$A$5:$A$604,$A9,Urlaub!$B$5:$B$604,"&lt;="&amp;DR$3,Urlaub!$C$5:$C$604,"&gt;="&amp;DR$3)&gt;0,1,0))</f>
        <v>0</v>
      </c>
      <c r="DS9" s="19" t="n">
        <f aca="false">IF($A9="",0,IF(COUNTIFS(Urlaub!$A$5:$A$604,$A9,Urlaub!$B$5:$B$604,"&lt;="&amp;DS$3,Urlaub!$C$5:$C$604,"&gt;="&amp;DS$3)&gt;0,1,0))</f>
        <v>0</v>
      </c>
      <c r="DT9" s="19" t="n">
        <f aca="false">IF($A9="",0,IF(COUNTIFS(Urlaub!$A$5:$A$604,$A9,Urlaub!$B$5:$B$604,"&lt;="&amp;DT$3,Urlaub!$C$5:$C$604,"&gt;="&amp;DT$3)&gt;0,1,0))</f>
        <v>0</v>
      </c>
      <c r="DU9" s="19" t="n">
        <f aca="false">IF($A9="",0,IF(COUNTIFS(Urlaub!$A$5:$A$604,$A9,Urlaub!$B$5:$B$604,"&lt;="&amp;DU$3,Urlaub!$C$5:$C$604,"&gt;="&amp;DU$3)&gt;0,1,0))</f>
        <v>0</v>
      </c>
      <c r="DV9" s="19" t="n">
        <f aca="false">IF($A9="",0,IF(COUNTIFS(Urlaub!$A$5:$A$604,$A9,Urlaub!$B$5:$B$604,"&lt;="&amp;DV$3,Urlaub!$C$5:$C$604,"&gt;="&amp;DV$3)&gt;0,1,0))</f>
        <v>0</v>
      </c>
      <c r="DW9" s="19" t="n">
        <f aca="false">IF($A9="",0,IF(COUNTIFS(Urlaub!$A$5:$A$604,$A9,Urlaub!$B$5:$B$604,"&lt;="&amp;DW$3,Urlaub!$C$5:$C$604,"&gt;="&amp;DW$3)&gt;0,1,0))</f>
        <v>0</v>
      </c>
      <c r="DX9" s="19" t="n">
        <f aca="false">IF($A9="",0,IF(COUNTIFS(Urlaub!$A$5:$A$604,$A9,Urlaub!$B$5:$B$604,"&lt;="&amp;DX$3,Urlaub!$C$5:$C$604,"&gt;="&amp;DX$3)&gt;0,1,0))</f>
        <v>0</v>
      </c>
      <c r="DY9" s="19" t="n">
        <f aca="false">IF($A9="",0,IF(COUNTIFS(Urlaub!$A$5:$A$604,$A9,Urlaub!$B$5:$B$604,"&lt;="&amp;DY$3,Urlaub!$C$5:$C$604,"&gt;="&amp;DY$3)&gt;0,1,0))</f>
        <v>0</v>
      </c>
      <c r="DZ9" s="19" t="n">
        <f aca="false">IF($A9="",0,IF(COUNTIFS(Urlaub!$A$5:$A$604,$A9,Urlaub!$B$5:$B$604,"&lt;="&amp;DZ$3,Urlaub!$C$5:$C$604,"&gt;="&amp;DZ$3)&gt;0,1,0))</f>
        <v>0</v>
      </c>
      <c r="EA9" s="19" t="n">
        <f aca="false">IF($A9="",0,IF(COUNTIFS(Urlaub!$A$5:$A$604,$A9,Urlaub!$B$5:$B$604,"&lt;="&amp;EA$3,Urlaub!$C$5:$C$604,"&gt;="&amp;EA$3)&gt;0,1,0))</f>
        <v>0</v>
      </c>
      <c r="EB9" s="19" t="n">
        <f aca="false">IF($A9="",0,IF(COUNTIFS(Urlaub!$A$5:$A$604,$A9,Urlaub!$B$5:$B$604,"&lt;="&amp;EB$3,Urlaub!$C$5:$C$604,"&gt;="&amp;EB$3)&gt;0,1,0))</f>
        <v>0</v>
      </c>
      <c r="EC9" s="19" t="n">
        <f aca="false">IF($A9="",0,IF(COUNTIFS(Urlaub!$A$5:$A$604,$A9,Urlaub!$B$5:$B$604,"&lt;="&amp;EC$3,Urlaub!$C$5:$C$604,"&gt;="&amp;EC$3)&gt;0,1,0))</f>
        <v>0</v>
      </c>
      <c r="ED9" s="19" t="n">
        <f aca="false">IF($A9="",0,IF(COUNTIFS(Urlaub!$A$5:$A$604,$A9,Urlaub!$B$5:$B$604,"&lt;="&amp;ED$3,Urlaub!$C$5:$C$604,"&gt;="&amp;ED$3)&gt;0,1,0))</f>
        <v>0</v>
      </c>
      <c r="EE9" s="19" t="n">
        <f aca="false">IF($A9="",0,IF(COUNTIFS(Urlaub!$A$5:$A$604,$A9,Urlaub!$B$5:$B$604,"&lt;="&amp;EE$3,Urlaub!$C$5:$C$604,"&gt;="&amp;EE$3)&gt;0,1,0))</f>
        <v>0</v>
      </c>
      <c r="EF9" s="19" t="n">
        <f aca="false">IF($A9="",0,IF(COUNTIFS(Urlaub!$A$5:$A$604,$A9,Urlaub!$B$5:$B$604,"&lt;="&amp;EF$3,Urlaub!$C$5:$C$604,"&gt;="&amp;EF$3)&gt;0,1,0))</f>
        <v>0</v>
      </c>
      <c r="EG9" s="19" t="n">
        <f aca="false">IF($A9="",0,IF(COUNTIFS(Urlaub!$A$5:$A$604,$A9,Urlaub!$B$5:$B$604,"&lt;="&amp;EG$3,Urlaub!$C$5:$C$604,"&gt;="&amp;EG$3)&gt;0,1,0))</f>
        <v>0</v>
      </c>
      <c r="EH9" s="19" t="n">
        <f aca="false">IF($A9="",0,IF(COUNTIFS(Urlaub!$A$5:$A$604,$A9,Urlaub!$B$5:$B$604,"&lt;="&amp;EH$3,Urlaub!$C$5:$C$604,"&gt;="&amp;EH$3)&gt;0,1,0))</f>
        <v>0</v>
      </c>
      <c r="EI9" s="19" t="n">
        <f aca="false">IF($A9="",0,IF(COUNTIFS(Urlaub!$A$5:$A$604,$A9,Urlaub!$B$5:$B$604,"&lt;="&amp;EI$3,Urlaub!$C$5:$C$604,"&gt;="&amp;EI$3)&gt;0,1,0))</f>
        <v>0</v>
      </c>
      <c r="EJ9" s="19" t="n">
        <f aca="false">IF($A9="",0,IF(COUNTIFS(Urlaub!$A$5:$A$604,$A9,Urlaub!$B$5:$B$604,"&lt;="&amp;EJ$3,Urlaub!$C$5:$C$604,"&gt;="&amp;EJ$3)&gt;0,1,0))</f>
        <v>0</v>
      </c>
      <c r="EK9" s="19" t="n">
        <f aca="false">IF($A9="",0,IF(COUNTIFS(Urlaub!$A$5:$A$604,$A9,Urlaub!$B$5:$B$604,"&lt;="&amp;EK$3,Urlaub!$C$5:$C$604,"&gt;="&amp;EK$3)&gt;0,1,0))</f>
        <v>0</v>
      </c>
      <c r="EL9" s="19" t="n">
        <f aca="false">IF($A9="",0,IF(COUNTIFS(Urlaub!$A$5:$A$604,$A9,Urlaub!$B$5:$B$604,"&lt;="&amp;EL$3,Urlaub!$C$5:$C$604,"&gt;="&amp;EL$3)&gt;0,1,0))</f>
        <v>0</v>
      </c>
      <c r="EM9" s="19" t="n">
        <f aca="false">IF($A9="",0,IF(COUNTIFS(Urlaub!$A$5:$A$604,$A9,Urlaub!$B$5:$B$604,"&lt;="&amp;EM$3,Urlaub!$C$5:$C$604,"&gt;="&amp;EM$3)&gt;0,1,0))</f>
        <v>0</v>
      </c>
      <c r="EN9" s="19" t="n">
        <f aca="false">IF($A9="",0,IF(COUNTIFS(Urlaub!$A$5:$A$604,$A9,Urlaub!$B$5:$B$604,"&lt;="&amp;EN$3,Urlaub!$C$5:$C$604,"&gt;="&amp;EN$3)&gt;0,1,0))</f>
        <v>0</v>
      </c>
      <c r="EO9" s="19" t="n">
        <f aca="false">IF($A9="",0,IF(COUNTIFS(Urlaub!$A$5:$A$604,$A9,Urlaub!$B$5:$B$604,"&lt;="&amp;EO$3,Urlaub!$C$5:$C$604,"&gt;="&amp;EO$3)&gt;0,1,0))</f>
        <v>0</v>
      </c>
      <c r="EP9" s="19" t="n">
        <f aca="false">IF($A9="",0,IF(COUNTIFS(Urlaub!$A$5:$A$604,$A9,Urlaub!$B$5:$B$604,"&lt;="&amp;EP$3,Urlaub!$C$5:$C$604,"&gt;="&amp;EP$3)&gt;0,1,0))</f>
        <v>0</v>
      </c>
      <c r="EQ9" s="19" t="n">
        <f aca="false">IF($A9="",0,IF(COUNTIFS(Urlaub!$A$5:$A$604,$A9,Urlaub!$B$5:$B$604,"&lt;="&amp;EQ$3,Urlaub!$C$5:$C$604,"&gt;="&amp;EQ$3)&gt;0,1,0))</f>
        <v>0</v>
      </c>
      <c r="ER9" s="19" t="n">
        <f aca="false">IF($A9="",0,IF(COUNTIFS(Urlaub!$A$5:$A$604,$A9,Urlaub!$B$5:$B$604,"&lt;="&amp;ER$3,Urlaub!$C$5:$C$604,"&gt;="&amp;ER$3)&gt;0,1,0))</f>
        <v>0</v>
      </c>
      <c r="ES9" s="19" t="n">
        <f aca="false">IF($A9="",0,IF(COUNTIFS(Urlaub!$A$5:$A$604,$A9,Urlaub!$B$5:$B$604,"&lt;="&amp;ES$3,Urlaub!$C$5:$C$604,"&gt;="&amp;ES$3)&gt;0,1,0))</f>
        <v>0</v>
      </c>
      <c r="ET9" s="19" t="n">
        <f aca="false">IF($A9="",0,IF(COUNTIFS(Urlaub!$A$5:$A$604,$A9,Urlaub!$B$5:$B$604,"&lt;="&amp;ET$3,Urlaub!$C$5:$C$604,"&gt;="&amp;ET$3)&gt;0,1,0))</f>
        <v>0</v>
      </c>
      <c r="EU9" s="19" t="n">
        <f aca="false">IF($A9="",0,IF(COUNTIFS(Urlaub!$A$5:$A$604,$A9,Urlaub!$B$5:$B$604,"&lt;="&amp;EU$3,Urlaub!$C$5:$C$604,"&gt;="&amp;EU$3)&gt;0,1,0))</f>
        <v>0</v>
      </c>
      <c r="EV9" s="19" t="n">
        <f aca="false">IF($A9="",0,IF(COUNTIFS(Urlaub!$A$5:$A$604,$A9,Urlaub!$B$5:$B$604,"&lt;="&amp;EV$3,Urlaub!$C$5:$C$604,"&gt;="&amp;EV$3)&gt;0,1,0))</f>
        <v>0</v>
      </c>
      <c r="EW9" s="19" t="n">
        <f aca="false">IF($A9="",0,IF(COUNTIFS(Urlaub!$A$5:$A$604,$A9,Urlaub!$B$5:$B$604,"&lt;="&amp;EW$3,Urlaub!$C$5:$C$604,"&gt;="&amp;EW$3)&gt;0,1,0))</f>
        <v>0</v>
      </c>
      <c r="EX9" s="19" t="n">
        <f aca="false">IF($A9="",0,IF(COUNTIFS(Urlaub!$A$5:$A$604,$A9,Urlaub!$B$5:$B$604,"&lt;="&amp;EX$3,Urlaub!$C$5:$C$604,"&gt;="&amp;EX$3)&gt;0,1,0))</f>
        <v>0</v>
      </c>
      <c r="EY9" s="19" t="n">
        <f aca="false">IF($A9="",0,IF(COUNTIFS(Urlaub!$A$5:$A$604,$A9,Urlaub!$B$5:$B$604,"&lt;="&amp;EY$3,Urlaub!$C$5:$C$604,"&gt;="&amp;EY$3)&gt;0,1,0))</f>
        <v>0</v>
      </c>
      <c r="EZ9" s="19" t="n">
        <f aca="false">IF($A9="",0,IF(COUNTIFS(Urlaub!$A$5:$A$604,$A9,Urlaub!$B$5:$B$604,"&lt;="&amp;EZ$3,Urlaub!$C$5:$C$604,"&gt;="&amp;EZ$3)&gt;0,1,0))</f>
        <v>0</v>
      </c>
      <c r="FA9" s="19" t="n">
        <f aca="false">IF($A9="",0,IF(COUNTIFS(Urlaub!$A$5:$A$604,$A9,Urlaub!$B$5:$B$604,"&lt;="&amp;FA$3,Urlaub!$C$5:$C$604,"&gt;="&amp;FA$3)&gt;0,1,0))</f>
        <v>0</v>
      </c>
      <c r="FB9" s="19" t="n">
        <f aca="false">IF($A9="",0,IF(COUNTIFS(Urlaub!$A$5:$A$604,$A9,Urlaub!$B$5:$B$604,"&lt;="&amp;FB$3,Urlaub!$C$5:$C$604,"&gt;="&amp;FB$3)&gt;0,1,0))</f>
        <v>0</v>
      </c>
      <c r="FC9" s="19" t="n">
        <f aca="false">IF($A9="",0,IF(COUNTIFS(Urlaub!$A$5:$A$604,$A9,Urlaub!$B$5:$B$604,"&lt;="&amp;FC$3,Urlaub!$C$5:$C$604,"&gt;="&amp;FC$3)&gt;0,1,0))</f>
        <v>0</v>
      </c>
      <c r="FD9" s="19" t="n">
        <f aca="false">IF($A9="",0,IF(COUNTIFS(Urlaub!$A$5:$A$604,$A9,Urlaub!$B$5:$B$604,"&lt;="&amp;FD$3,Urlaub!$C$5:$C$604,"&gt;="&amp;FD$3)&gt;0,1,0))</f>
        <v>0</v>
      </c>
      <c r="FE9" s="19" t="n">
        <f aca="false">IF($A9="",0,IF(COUNTIFS(Urlaub!$A$5:$A$604,$A9,Urlaub!$B$5:$B$604,"&lt;="&amp;FE$3,Urlaub!$C$5:$C$604,"&gt;="&amp;FE$3)&gt;0,1,0))</f>
        <v>0</v>
      </c>
      <c r="FF9" s="19" t="n">
        <f aca="false">IF($A9="",0,IF(COUNTIFS(Urlaub!$A$5:$A$604,$A9,Urlaub!$B$5:$B$604,"&lt;="&amp;FF$3,Urlaub!$C$5:$C$604,"&gt;="&amp;FF$3)&gt;0,1,0))</f>
        <v>0</v>
      </c>
      <c r="FG9" s="19" t="n">
        <f aca="false">IF($A9="",0,IF(COUNTIFS(Urlaub!$A$5:$A$604,$A9,Urlaub!$B$5:$B$604,"&lt;="&amp;FG$3,Urlaub!$C$5:$C$604,"&gt;="&amp;FG$3)&gt;0,1,0))</f>
        <v>0</v>
      </c>
      <c r="FH9" s="19" t="n">
        <f aca="false">IF($A9="",0,IF(COUNTIFS(Urlaub!$A$5:$A$604,$A9,Urlaub!$B$5:$B$604,"&lt;="&amp;FH$3,Urlaub!$C$5:$C$604,"&gt;="&amp;FH$3)&gt;0,1,0))</f>
        <v>0</v>
      </c>
      <c r="FI9" s="19" t="n">
        <f aca="false">IF($A9="",0,IF(COUNTIFS(Urlaub!$A$5:$A$604,$A9,Urlaub!$B$5:$B$604,"&lt;="&amp;FI$3,Urlaub!$C$5:$C$604,"&gt;="&amp;FI$3)&gt;0,1,0))</f>
        <v>0</v>
      </c>
      <c r="FJ9" s="19" t="n">
        <f aca="false">IF($A9="",0,IF(COUNTIFS(Urlaub!$A$5:$A$604,$A9,Urlaub!$B$5:$B$604,"&lt;="&amp;FJ$3,Urlaub!$C$5:$C$604,"&gt;="&amp;FJ$3)&gt;0,1,0))</f>
        <v>0</v>
      </c>
      <c r="FK9" s="19" t="n">
        <f aca="false">IF($A9="",0,IF(COUNTIFS(Urlaub!$A$5:$A$604,$A9,Urlaub!$B$5:$B$604,"&lt;="&amp;FK$3,Urlaub!$C$5:$C$604,"&gt;="&amp;FK$3)&gt;0,1,0))</f>
        <v>0</v>
      </c>
      <c r="FL9" s="19" t="n">
        <f aca="false">IF($A9="",0,IF(COUNTIFS(Urlaub!$A$5:$A$604,$A9,Urlaub!$B$5:$B$604,"&lt;="&amp;FL$3,Urlaub!$C$5:$C$604,"&gt;="&amp;FL$3)&gt;0,1,0))</f>
        <v>0</v>
      </c>
      <c r="FM9" s="19" t="n">
        <f aca="false">IF($A9="",0,IF(COUNTIFS(Urlaub!$A$5:$A$604,$A9,Urlaub!$B$5:$B$604,"&lt;="&amp;FM$3,Urlaub!$C$5:$C$604,"&gt;="&amp;FM$3)&gt;0,1,0))</f>
        <v>0</v>
      </c>
      <c r="FN9" s="19" t="n">
        <f aca="false">IF($A9="",0,IF(COUNTIFS(Urlaub!$A$5:$A$604,$A9,Urlaub!$B$5:$B$604,"&lt;="&amp;FN$3,Urlaub!$C$5:$C$604,"&gt;="&amp;FN$3)&gt;0,1,0))</f>
        <v>0</v>
      </c>
      <c r="FO9" s="19" t="n">
        <f aca="false">IF($A9="",0,IF(COUNTIFS(Urlaub!$A$5:$A$604,$A9,Urlaub!$B$5:$B$604,"&lt;="&amp;FO$3,Urlaub!$C$5:$C$604,"&gt;="&amp;FO$3)&gt;0,1,0))</f>
        <v>0</v>
      </c>
      <c r="FP9" s="19" t="n">
        <f aca="false">IF($A9="",0,IF(COUNTIFS(Urlaub!$A$5:$A$604,$A9,Urlaub!$B$5:$B$604,"&lt;="&amp;FP$3,Urlaub!$C$5:$C$604,"&gt;="&amp;FP$3)&gt;0,1,0))</f>
        <v>0</v>
      </c>
      <c r="FQ9" s="19" t="n">
        <f aca="false">IF($A9="",0,IF(COUNTIFS(Urlaub!$A$5:$A$604,$A9,Urlaub!$B$5:$B$604,"&lt;="&amp;FQ$3,Urlaub!$C$5:$C$604,"&gt;="&amp;FQ$3)&gt;0,1,0))</f>
        <v>0</v>
      </c>
      <c r="FR9" s="19" t="n">
        <f aca="false">IF($A9="",0,IF(COUNTIFS(Urlaub!$A$5:$A$604,$A9,Urlaub!$B$5:$B$604,"&lt;="&amp;FR$3,Urlaub!$C$5:$C$604,"&gt;="&amp;FR$3)&gt;0,1,0))</f>
        <v>0</v>
      </c>
      <c r="FS9" s="19" t="n">
        <f aca="false">IF($A9="",0,IF(COUNTIFS(Urlaub!$A$5:$A$604,$A9,Urlaub!$B$5:$B$604,"&lt;="&amp;FS$3,Urlaub!$C$5:$C$604,"&gt;="&amp;FS$3)&gt;0,1,0))</f>
        <v>0</v>
      </c>
      <c r="FT9" s="19" t="n">
        <f aca="false">IF($A9="",0,IF(COUNTIFS(Urlaub!$A$5:$A$604,$A9,Urlaub!$B$5:$B$604,"&lt;="&amp;FT$3,Urlaub!$C$5:$C$604,"&gt;="&amp;FT$3)&gt;0,1,0))</f>
        <v>0</v>
      </c>
      <c r="FU9" s="19" t="n">
        <f aca="false">IF($A9="",0,IF(COUNTIFS(Urlaub!$A$5:$A$604,$A9,Urlaub!$B$5:$B$604,"&lt;="&amp;FU$3,Urlaub!$C$5:$C$604,"&gt;="&amp;FU$3)&gt;0,1,0))</f>
        <v>0</v>
      </c>
      <c r="FV9" s="19" t="n">
        <f aca="false">IF($A9="",0,IF(COUNTIFS(Urlaub!$A$5:$A$604,$A9,Urlaub!$B$5:$B$604,"&lt;="&amp;FV$3,Urlaub!$C$5:$C$604,"&gt;="&amp;FV$3)&gt;0,1,0))</f>
        <v>0</v>
      </c>
      <c r="FW9" s="19" t="n">
        <f aca="false">IF($A9="",0,IF(COUNTIFS(Urlaub!$A$5:$A$604,$A9,Urlaub!$B$5:$B$604,"&lt;="&amp;FW$3,Urlaub!$C$5:$C$604,"&gt;="&amp;FW$3)&gt;0,1,0))</f>
        <v>0</v>
      </c>
      <c r="FX9" s="19" t="n">
        <f aca="false">IF($A9="",0,IF(COUNTIFS(Urlaub!$A$5:$A$604,$A9,Urlaub!$B$5:$B$604,"&lt;="&amp;FX$3,Urlaub!$C$5:$C$604,"&gt;="&amp;FX$3)&gt;0,1,0))</f>
        <v>0</v>
      </c>
      <c r="FY9" s="19" t="n">
        <f aca="false">IF($A9="",0,IF(COUNTIFS(Urlaub!$A$5:$A$604,$A9,Urlaub!$B$5:$B$604,"&lt;="&amp;FY$3,Urlaub!$C$5:$C$604,"&gt;="&amp;FY$3)&gt;0,1,0))</f>
        <v>0</v>
      </c>
      <c r="FZ9" s="19" t="n">
        <f aca="false">IF($A9="",0,IF(COUNTIFS(Urlaub!$A$5:$A$604,$A9,Urlaub!$B$5:$B$604,"&lt;="&amp;FZ$3,Urlaub!$C$5:$C$604,"&gt;="&amp;FZ$3)&gt;0,1,0))</f>
        <v>0</v>
      </c>
      <c r="GA9" s="19" t="n">
        <f aca="false">IF($A9="",0,IF(COUNTIFS(Urlaub!$A$5:$A$604,$A9,Urlaub!$B$5:$B$604,"&lt;="&amp;GA$3,Urlaub!$C$5:$C$604,"&gt;="&amp;GA$3)&gt;0,1,0))</f>
        <v>0</v>
      </c>
      <c r="GB9" s="19" t="n">
        <f aca="false">IF($A9="",0,IF(COUNTIFS(Urlaub!$A$5:$A$604,$A9,Urlaub!$B$5:$B$604,"&lt;="&amp;GB$3,Urlaub!$C$5:$C$604,"&gt;="&amp;GB$3)&gt;0,1,0))</f>
        <v>0</v>
      </c>
      <c r="GC9" s="19" t="n">
        <f aca="false">IF($A9="",0,IF(COUNTIFS(Urlaub!$A$5:$A$604,$A9,Urlaub!$B$5:$B$604,"&lt;="&amp;GC$3,Urlaub!$C$5:$C$604,"&gt;="&amp;GC$3)&gt;0,1,0))</f>
        <v>0</v>
      </c>
      <c r="GD9" s="19" t="n">
        <f aca="false">IF($A9="",0,IF(COUNTIFS(Urlaub!$A$5:$A$604,$A9,Urlaub!$B$5:$B$604,"&lt;="&amp;GD$3,Urlaub!$C$5:$C$604,"&gt;="&amp;GD$3)&gt;0,1,0))</f>
        <v>0</v>
      </c>
      <c r="GE9" s="19" t="n">
        <f aca="false">IF($A9="",0,IF(COUNTIFS(Urlaub!$A$5:$A$604,$A9,Urlaub!$B$5:$B$604,"&lt;="&amp;GE$3,Urlaub!$C$5:$C$604,"&gt;="&amp;GE$3)&gt;0,1,0))</f>
        <v>0</v>
      </c>
      <c r="GF9" s="19" t="n">
        <f aca="false">IF($A9="",0,IF(COUNTIFS(Urlaub!$A$5:$A$604,$A9,Urlaub!$B$5:$B$604,"&lt;="&amp;GF$3,Urlaub!$C$5:$C$604,"&gt;="&amp;GF$3)&gt;0,1,0))</f>
        <v>0</v>
      </c>
      <c r="GG9" s="19" t="n">
        <f aca="false">IF($A9="",0,IF(COUNTIFS(Urlaub!$A$5:$A$604,$A9,Urlaub!$B$5:$B$604,"&lt;="&amp;GG$3,Urlaub!$C$5:$C$604,"&gt;="&amp;GG$3)&gt;0,1,0))</f>
        <v>0</v>
      </c>
      <c r="GH9" s="19" t="n">
        <f aca="false">IF($A9="",0,IF(COUNTIFS(Urlaub!$A$5:$A$604,$A9,Urlaub!$B$5:$B$604,"&lt;="&amp;GH$3,Urlaub!$C$5:$C$604,"&gt;="&amp;GH$3)&gt;0,1,0))</f>
        <v>0</v>
      </c>
      <c r="GI9" s="19" t="n">
        <f aca="false">IF($A9="",0,IF(COUNTIFS(Urlaub!$A$5:$A$604,$A9,Urlaub!$B$5:$B$604,"&lt;="&amp;GI$3,Urlaub!$C$5:$C$604,"&gt;="&amp;GI$3)&gt;0,1,0))</f>
        <v>0</v>
      </c>
      <c r="GJ9" s="19" t="n">
        <f aca="false">IF($A9="",0,IF(COUNTIFS(Urlaub!$A$5:$A$604,$A9,Urlaub!$B$5:$B$604,"&lt;="&amp;GJ$3,Urlaub!$C$5:$C$604,"&gt;="&amp;GJ$3)&gt;0,1,0))</f>
        <v>0</v>
      </c>
      <c r="GK9" s="19" t="n">
        <f aca="false">IF($A9="",0,IF(COUNTIFS(Urlaub!$A$5:$A$604,$A9,Urlaub!$B$5:$B$604,"&lt;="&amp;GK$3,Urlaub!$C$5:$C$604,"&gt;="&amp;GK$3)&gt;0,1,0))</f>
        <v>0</v>
      </c>
      <c r="GL9" s="19" t="n">
        <f aca="false">IF($A9="",0,IF(COUNTIFS(Urlaub!$A$5:$A$604,$A9,Urlaub!$B$5:$B$604,"&lt;="&amp;GL$3,Urlaub!$C$5:$C$604,"&gt;="&amp;GL$3)&gt;0,1,0))</f>
        <v>0</v>
      </c>
      <c r="GM9" s="19" t="n">
        <f aca="false">IF($A9="",0,IF(COUNTIFS(Urlaub!$A$5:$A$604,$A9,Urlaub!$B$5:$B$604,"&lt;="&amp;GM$3,Urlaub!$C$5:$C$604,"&gt;="&amp;GM$3)&gt;0,1,0))</f>
        <v>0</v>
      </c>
      <c r="GN9" s="19" t="n">
        <f aca="false">IF($A9="",0,IF(COUNTIFS(Urlaub!$A$5:$A$604,$A9,Urlaub!$B$5:$B$604,"&lt;="&amp;GN$3,Urlaub!$C$5:$C$604,"&gt;="&amp;GN$3)&gt;0,1,0))</f>
        <v>0</v>
      </c>
      <c r="GO9" s="19" t="n">
        <f aca="false">IF($A9="",0,IF(COUNTIFS(Urlaub!$A$5:$A$604,$A9,Urlaub!$B$5:$B$604,"&lt;="&amp;GO$3,Urlaub!$C$5:$C$604,"&gt;="&amp;GO$3)&gt;0,1,0))</f>
        <v>0</v>
      </c>
      <c r="GP9" s="19" t="n">
        <f aca="false">IF($A9="",0,IF(COUNTIFS(Urlaub!$A$5:$A$604,$A9,Urlaub!$B$5:$B$604,"&lt;="&amp;GP$3,Urlaub!$C$5:$C$604,"&gt;="&amp;GP$3)&gt;0,1,0))</f>
        <v>0</v>
      </c>
      <c r="GQ9" s="19" t="n">
        <f aca="false">IF($A9="",0,IF(COUNTIFS(Urlaub!$A$5:$A$604,$A9,Urlaub!$B$5:$B$604,"&lt;="&amp;GQ$3,Urlaub!$C$5:$C$604,"&gt;="&amp;GQ$3)&gt;0,1,0))</f>
        <v>0</v>
      </c>
      <c r="GR9" s="19" t="n">
        <f aca="false">IF($A9="",0,IF(COUNTIFS(Urlaub!$A$5:$A$604,$A9,Urlaub!$B$5:$B$604,"&lt;="&amp;GR$3,Urlaub!$C$5:$C$604,"&gt;="&amp;GR$3)&gt;0,1,0))</f>
        <v>0</v>
      </c>
      <c r="GS9" s="19" t="n">
        <f aca="false">IF($A9="",0,IF(COUNTIFS(Urlaub!$A$5:$A$604,$A9,Urlaub!$B$5:$B$604,"&lt;="&amp;GS$3,Urlaub!$C$5:$C$604,"&gt;="&amp;GS$3)&gt;0,1,0))</f>
        <v>0</v>
      </c>
      <c r="GT9" s="19" t="n">
        <f aca="false">IF($A9="",0,IF(COUNTIFS(Urlaub!$A$5:$A$604,$A9,Urlaub!$B$5:$B$604,"&lt;="&amp;GT$3,Urlaub!$C$5:$C$604,"&gt;="&amp;GT$3)&gt;0,1,0))</f>
        <v>0</v>
      </c>
      <c r="GU9" s="19" t="n">
        <f aca="false">IF($A9="",0,IF(COUNTIFS(Urlaub!$A$5:$A$604,$A9,Urlaub!$B$5:$B$604,"&lt;="&amp;GU$3,Urlaub!$C$5:$C$604,"&gt;="&amp;GU$3)&gt;0,1,0))</f>
        <v>0</v>
      </c>
      <c r="GV9" s="19" t="n">
        <f aca="false">IF($A9="",0,IF(COUNTIFS(Urlaub!$A$5:$A$604,$A9,Urlaub!$B$5:$B$604,"&lt;="&amp;GV$3,Urlaub!$C$5:$C$604,"&gt;="&amp;GV$3)&gt;0,1,0))</f>
        <v>0</v>
      </c>
      <c r="GW9" s="19" t="n">
        <f aca="false">IF($A9="",0,IF(COUNTIFS(Urlaub!$A$5:$A$604,$A9,Urlaub!$B$5:$B$604,"&lt;="&amp;GW$3,Urlaub!$C$5:$C$604,"&gt;="&amp;GW$3)&gt;0,1,0))</f>
        <v>0</v>
      </c>
      <c r="GX9" s="19" t="n">
        <f aca="false">IF($A9="",0,IF(COUNTIFS(Urlaub!$A$5:$A$604,$A9,Urlaub!$B$5:$B$604,"&lt;="&amp;GX$3,Urlaub!$C$5:$C$604,"&gt;="&amp;GX$3)&gt;0,1,0))</f>
        <v>0</v>
      </c>
      <c r="GY9" s="19" t="n">
        <f aca="false">IF($A9="",0,IF(COUNTIFS(Urlaub!$A$5:$A$604,$A9,Urlaub!$B$5:$B$604,"&lt;="&amp;GY$3,Urlaub!$C$5:$C$604,"&gt;="&amp;GY$3)&gt;0,1,0))</f>
        <v>0</v>
      </c>
      <c r="GZ9" s="19" t="n">
        <f aca="false">IF($A9="",0,IF(COUNTIFS(Urlaub!$A$5:$A$604,$A9,Urlaub!$B$5:$B$604,"&lt;="&amp;GZ$3,Urlaub!$C$5:$C$604,"&gt;="&amp;GZ$3)&gt;0,1,0))</f>
        <v>0</v>
      </c>
      <c r="HA9" s="19" t="n">
        <f aca="false">IF($A9="",0,IF(COUNTIFS(Urlaub!$A$5:$A$604,$A9,Urlaub!$B$5:$B$604,"&lt;="&amp;HA$3,Urlaub!$C$5:$C$604,"&gt;="&amp;HA$3)&gt;0,1,0))</f>
        <v>0</v>
      </c>
      <c r="HB9" s="19" t="n">
        <f aca="false">IF($A9="",0,IF(COUNTIFS(Urlaub!$A$5:$A$604,$A9,Urlaub!$B$5:$B$604,"&lt;="&amp;HB$3,Urlaub!$C$5:$C$604,"&gt;="&amp;HB$3)&gt;0,1,0))</f>
        <v>0</v>
      </c>
      <c r="HC9" s="19" t="n">
        <f aca="false">IF($A9="",0,IF(COUNTIFS(Urlaub!$A$5:$A$604,$A9,Urlaub!$B$5:$B$604,"&lt;="&amp;HC$3,Urlaub!$C$5:$C$604,"&gt;="&amp;HC$3)&gt;0,1,0))</f>
        <v>0</v>
      </c>
      <c r="HD9" s="19" t="n">
        <f aca="false">IF($A9="",0,IF(COUNTIFS(Urlaub!$A$5:$A$604,$A9,Urlaub!$B$5:$B$604,"&lt;="&amp;HD$3,Urlaub!$C$5:$C$604,"&gt;="&amp;HD$3)&gt;0,1,0))</f>
        <v>0</v>
      </c>
      <c r="HE9" s="19" t="n">
        <f aca="false">IF($A9="",0,IF(COUNTIFS(Urlaub!$A$5:$A$604,$A9,Urlaub!$B$5:$B$604,"&lt;="&amp;HE$3,Urlaub!$C$5:$C$604,"&gt;="&amp;HE$3)&gt;0,1,0))</f>
        <v>0</v>
      </c>
      <c r="HF9" s="19" t="n">
        <f aca="false">IF($A9="",0,IF(COUNTIFS(Urlaub!$A$5:$A$604,$A9,Urlaub!$B$5:$B$604,"&lt;="&amp;HF$3,Urlaub!$C$5:$C$604,"&gt;="&amp;HF$3)&gt;0,1,0))</f>
        <v>0</v>
      </c>
      <c r="HG9" s="19" t="n">
        <f aca="false">IF($A9="",0,IF(COUNTIFS(Urlaub!$A$5:$A$604,$A9,Urlaub!$B$5:$B$604,"&lt;="&amp;HG$3,Urlaub!$C$5:$C$604,"&gt;="&amp;HG$3)&gt;0,1,0))</f>
        <v>0</v>
      </c>
      <c r="HH9" s="19" t="n">
        <f aca="false">IF($A9="",0,IF(COUNTIFS(Urlaub!$A$5:$A$604,$A9,Urlaub!$B$5:$B$604,"&lt;="&amp;HH$3,Urlaub!$C$5:$C$604,"&gt;="&amp;HH$3)&gt;0,1,0))</f>
        <v>0</v>
      </c>
      <c r="HI9" s="19" t="n">
        <f aca="false">IF($A9="",0,IF(COUNTIFS(Urlaub!$A$5:$A$604,$A9,Urlaub!$B$5:$B$604,"&lt;="&amp;HI$3,Urlaub!$C$5:$C$604,"&gt;="&amp;HI$3)&gt;0,1,0))</f>
        <v>0</v>
      </c>
      <c r="HJ9" s="19" t="n">
        <f aca="false">IF($A9="",0,IF(COUNTIFS(Urlaub!$A$5:$A$604,$A9,Urlaub!$B$5:$B$604,"&lt;="&amp;HJ$3,Urlaub!$C$5:$C$604,"&gt;="&amp;HJ$3)&gt;0,1,0))</f>
        <v>0</v>
      </c>
      <c r="HK9" s="19" t="n">
        <f aca="false">IF($A9="",0,IF(COUNTIFS(Urlaub!$A$5:$A$604,$A9,Urlaub!$B$5:$B$604,"&lt;="&amp;HK$3,Urlaub!$C$5:$C$604,"&gt;="&amp;HK$3)&gt;0,1,0))</f>
        <v>0</v>
      </c>
      <c r="HL9" s="19" t="n">
        <f aca="false">IF($A9="",0,IF(COUNTIFS(Urlaub!$A$5:$A$604,$A9,Urlaub!$B$5:$B$604,"&lt;="&amp;HL$3,Urlaub!$C$5:$C$604,"&gt;="&amp;HL$3)&gt;0,1,0))</f>
        <v>0</v>
      </c>
      <c r="HM9" s="19" t="n">
        <f aca="false">IF($A9="",0,IF(COUNTIFS(Urlaub!$A$5:$A$604,$A9,Urlaub!$B$5:$B$604,"&lt;="&amp;HM$3,Urlaub!$C$5:$C$604,"&gt;="&amp;HM$3)&gt;0,1,0))</f>
        <v>0</v>
      </c>
      <c r="HN9" s="19" t="n">
        <f aca="false">IF($A9="",0,IF(COUNTIFS(Urlaub!$A$5:$A$604,$A9,Urlaub!$B$5:$B$604,"&lt;="&amp;HN$3,Urlaub!$C$5:$C$604,"&gt;="&amp;HN$3)&gt;0,1,0))</f>
        <v>0</v>
      </c>
      <c r="HO9" s="19" t="n">
        <f aca="false">IF($A9="",0,IF(COUNTIFS(Urlaub!$A$5:$A$604,$A9,Urlaub!$B$5:$B$604,"&lt;="&amp;HO$3,Urlaub!$C$5:$C$604,"&gt;="&amp;HO$3)&gt;0,1,0))</f>
        <v>0</v>
      </c>
      <c r="HP9" s="19" t="n">
        <f aca="false">IF($A9="",0,IF(COUNTIFS(Urlaub!$A$5:$A$604,$A9,Urlaub!$B$5:$B$604,"&lt;="&amp;HP$3,Urlaub!$C$5:$C$604,"&gt;="&amp;HP$3)&gt;0,1,0))</f>
        <v>0</v>
      </c>
      <c r="HQ9" s="19" t="n">
        <f aca="false">IF($A9="",0,IF(COUNTIFS(Urlaub!$A$5:$A$604,$A9,Urlaub!$B$5:$B$604,"&lt;="&amp;HQ$3,Urlaub!$C$5:$C$604,"&gt;="&amp;HQ$3)&gt;0,1,0))</f>
        <v>0</v>
      </c>
      <c r="HR9" s="19" t="n">
        <f aca="false">IF($A9="",0,IF(COUNTIFS(Urlaub!$A$5:$A$604,$A9,Urlaub!$B$5:$B$604,"&lt;="&amp;HR$3,Urlaub!$C$5:$C$604,"&gt;="&amp;HR$3)&gt;0,1,0))</f>
        <v>0</v>
      </c>
      <c r="HS9" s="19" t="n">
        <f aca="false">IF($A9="",0,IF(COUNTIFS(Urlaub!$A$5:$A$604,$A9,Urlaub!$B$5:$B$604,"&lt;="&amp;HS$3,Urlaub!$C$5:$C$604,"&gt;="&amp;HS$3)&gt;0,1,0))</f>
        <v>0</v>
      </c>
      <c r="HT9" s="19" t="n">
        <f aca="false">IF($A9="",0,IF(COUNTIFS(Urlaub!$A$5:$A$604,$A9,Urlaub!$B$5:$B$604,"&lt;="&amp;HT$3,Urlaub!$C$5:$C$604,"&gt;="&amp;HT$3)&gt;0,1,0))</f>
        <v>0</v>
      </c>
      <c r="HU9" s="19" t="n">
        <f aca="false">IF($A9="",0,IF(COUNTIFS(Urlaub!$A$5:$A$604,$A9,Urlaub!$B$5:$B$604,"&lt;="&amp;HU$3,Urlaub!$C$5:$C$604,"&gt;="&amp;HU$3)&gt;0,1,0))</f>
        <v>0</v>
      </c>
      <c r="HV9" s="19" t="n">
        <f aca="false">IF($A9="",0,IF(COUNTIFS(Urlaub!$A$5:$A$604,$A9,Urlaub!$B$5:$B$604,"&lt;="&amp;HV$3,Urlaub!$C$5:$C$604,"&gt;="&amp;HV$3)&gt;0,1,0))</f>
        <v>0</v>
      </c>
      <c r="HW9" s="19" t="n">
        <f aca="false">IF($A9="",0,IF(COUNTIFS(Urlaub!$A$5:$A$604,$A9,Urlaub!$B$5:$B$604,"&lt;="&amp;HW$3,Urlaub!$C$5:$C$604,"&gt;="&amp;HW$3)&gt;0,1,0))</f>
        <v>0</v>
      </c>
      <c r="HX9" s="19" t="n">
        <f aca="false">IF($A9="",0,IF(COUNTIFS(Urlaub!$A$5:$A$604,$A9,Urlaub!$B$5:$B$604,"&lt;="&amp;HX$3,Urlaub!$C$5:$C$604,"&gt;="&amp;HX$3)&gt;0,1,0))</f>
        <v>0</v>
      </c>
      <c r="HY9" s="19" t="n">
        <f aca="false">IF($A9="",0,IF(COUNTIFS(Urlaub!$A$5:$A$604,$A9,Urlaub!$B$5:$B$604,"&lt;="&amp;HY$3,Urlaub!$C$5:$C$604,"&gt;="&amp;HY$3)&gt;0,1,0))</f>
        <v>0</v>
      </c>
      <c r="HZ9" s="19" t="n">
        <f aca="false">IF($A9="",0,IF(COUNTIFS(Urlaub!$A$5:$A$604,$A9,Urlaub!$B$5:$B$604,"&lt;="&amp;HZ$3,Urlaub!$C$5:$C$604,"&gt;="&amp;HZ$3)&gt;0,1,0))</f>
        <v>0</v>
      </c>
      <c r="IA9" s="19" t="n">
        <f aca="false">IF($A9="",0,IF(COUNTIFS(Urlaub!$A$5:$A$604,$A9,Urlaub!$B$5:$B$604,"&lt;="&amp;IA$3,Urlaub!$C$5:$C$604,"&gt;="&amp;IA$3)&gt;0,1,0))</f>
        <v>0</v>
      </c>
      <c r="IB9" s="19" t="n">
        <f aca="false">IF($A9="",0,IF(COUNTIFS(Urlaub!$A$5:$A$604,$A9,Urlaub!$B$5:$B$604,"&lt;="&amp;IB$3,Urlaub!$C$5:$C$604,"&gt;="&amp;IB$3)&gt;0,1,0))</f>
        <v>0</v>
      </c>
      <c r="IC9" s="19" t="n">
        <f aca="false">IF($A9="",0,IF(COUNTIFS(Urlaub!$A$5:$A$604,$A9,Urlaub!$B$5:$B$604,"&lt;="&amp;IC$3,Urlaub!$C$5:$C$604,"&gt;="&amp;IC$3)&gt;0,1,0))</f>
        <v>0</v>
      </c>
      <c r="ID9" s="19" t="n">
        <f aca="false">IF($A9="",0,IF(COUNTIFS(Urlaub!$A$5:$A$604,$A9,Urlaub!$B$5:$B$604,"&lt;="&amp;ID$3,Urlaub!$C$5:$C$604,"&gt;="&amp;ID$3)&gt;0,1,0))</f>
        <v>0</v>
      </c>
      <c r="IE9" s="19" t="n">
        <f aca="false">IF($A9="",0,IF(COUNTIFS(Urlaub!$A$5:$A$604,$A9,Urlaub!$B$5:$B$604,"&lt;="&amp;IE$3,Urlaub!$C$5:$C$604,"&gt;="&amp;IE$3)&gt;0,1,0))</f>
        <v>0</v>
      </c>
      <c r="IF9" s="19" t="n">
        <f aca="false">IF($A9="",0,IF(COUNTIFS(Urlaub!$A$5:$A$604,$A9,Urlaub!$B$5:$B$604,"&lt;="&amp;IF$3,Urlaub!$C$5:$C$604,"&gt;="&amp;IF$3)&gt;0,1,0))</f>
        <v>0</v>
      </c>
      <c r="IG9" s="19" t="n">
        <f aca="false">IF($A9="",0,IF(COUNTIFS(Urlaub!$A$5:$A$604,$A9,Urlaub!$B$5:$B$604,"&lt;="&amp;IG$3,Urlaub!$C$5:$C$604,"&gt;="&amp;IG$3)&gt;0,1,0))</f>
        <v>0</v>
      </c>
      <c r="IH9" s="19" t="n">
        <f aca="false">IF($A9="",0,IF(COUNTIFS(Urlaub!$A$5:$A$604,$A9,Urlaub!$B$5:$B$604,"&lt;="&amp;IH$3,Urlaub!$C$5:$C$604,"&gt;="&amp;IH$3)&gt;0,1,0))</f>
        <v>0</v>
      </c>
      <c r="II9" s="19" t="n">
        <f aca="false">IF($A9="",0,IF(COUNTIFS(Urlaub!$A$5:$A$604,$A9,Urlaub!$B$5:$B$604,"&lt;="&amp;II$3,Urlaub!$C$5:$C$604,"&gt;="&amp;II$3)&gt;0,1,0))</f>
        <v>0</v>
      </c>
      <c r="IJ9" s="19" t="n">
        <f aca="false">IF($A9="",0,IF(COUNTIFS(Urlaub!$A$5:$A$604,$A9,Urlaub!$B$5:$B$604,"&lt;="&amp;IJ$3,Urlaub!$C$5:$C$604,"&gt;="&amp;IJ$3)&gt;0,1,0))</f>
        <v>0</v>
      </c>
      <c r="IK9" s="19" t="n">
        <f aca="false">IF($A9="",0,IF(COUNTIFS(Urlaub!$A$5:$A$604,$A9,Urlaub!$B$5:$B$604,"&lt;="&amp;IK$3,Urlaub!$C$5:$C$604,"&gt;="&amp;IK$3)&gt;0,1,0))</f>
        <v>0</v>
      </c>
      <c r="IL9" s="19" t="n">
        <f aca="false">IF($A9="",0,IF(COUNTIFS(Urlaub!$A$5:$A$604,$A9,Urlaub!$B$5:$B$604,"&lt;="&amp;IL$3,Urlaub!$C$5:$C$604,"&gt;="&amp;IL$3)&gt;0,1,0))</f>
        <v>0</v>
      </c>
      <c r="IM9" s="19" t="n">
        <f aca="false">IF($A9="",0,IF(COUNTIFS(Urlaub!$A$5:$A$604,$A9,Urlaub!$B$5:$B$604,"&lt;="&amp;IM$3,Urlaub!$C$5:$C$604,"&gt;="&amp;IM$3)&gt;0,1,0))</f>
        <v>0</v>
      </c>
      <c r="IN9" s="19" t="n">
        <f aca="false">IF($A9="",0,IF(COUNTIFS(Urlaub!$A$5:$A$604,$A9,Urlaub!$B$5:$B$604,"&lt;="&amp;IN$3,Urlaub!$C$5:$C$604,"&gt;="&amp;IN$3)&gt;0,1,0))</f>
        <v>0</v>
      </c>
      <c r="IO9" s="19" t="n">
        <f aca="false">IF($A9="",0,IF(COUNTIFS(Urlaub!$A$5:$A$604,$A9,Urlaub!$B$5:$B$604,"&lt;="&amp;IO$3,Urlaub!$C$5:$C$604,"&gt;="&amp;IO$3)&gt;0,1,0))</f>
        <v>0</v>
      </c>
      <c r="IP9" s="19" t="n">
        <f aca="false">IF($A9="",0,IF(COUNTIFS(Urlaub!$A$5:$A$604,$A9,Urlaub!$B$5:$B$604,"&lt;="&amp;IP$3,Urlaub!$C$5:$C$604,"&gt;="&amp;IP$3)&gt;0,1,0))</f>
        <v>0</v>
      </c>
      <c r="IQ9" s="19" t="n">
        <f aca="false">IF($A9="",0,IF(COUNTIFS(Urlaub!$A$5:$A$604,$A9,Urlaub!$B$5:$B$604,"&lt;="&amp;IQ$3,Urlaub!$C$5:$C$604,"&gt;="&amp;IQ$3)&gt;0,1,0))</f>
        <v>0</v>
      </c>
      <c r="IR9" s="19" t="n">
        <f aca="false">IF($A9="",0,IF(COUNTIFS(Urlaub!$A$5:$A$604,$A9,Urlaub!$B$5:$B$604,"&lt;="&amp;IR$3,Urlaub!$C$5:$C$604,"&gt;="&amp;IR$3)&gt;0,1,0))</f>
        <v>0</v>
      </c>
      <c r="IS9" s="19" t="n">
        <f aca="false">IF($A9="",0,IF(COUNTIFS(Urlaub!$A$5:$A$604,$A9,Urlaub!$B$5:$B$604,"&lt;="&amp;IS$3,Urlaub!$C$5:$C$604,"&gt;="&amp;IS$3)&gt;0,1,0))</f>
        <v>0</v>
      </c>
      <c r="IT9" s="19" t="n">
        <f aca="false">IF($A9="",0,IF(COUNTIFS(Urlaub!$A$5:$A$604,$A9,Urlaub!$B$5:$B$604,"&lt;="&amp;IT$3,Urlaub!$C$5:$C$604,"&gt;="&amp;IT$3)&gt;0,1,0))</f>
        <v>0</v>
      </c>
      <c r="IU9" s="19" t="n">
        <f aca="false">IF($A9="",0,IF(COUNTIFS(Urlaub!$A$5:$A$604,$A9,Urlaub!$B$5:$B$604,"&lt;="&amp;IU$3,Urlaub!$C$5:$C$604,"&gt;="&amp;IU$3)&gt;0,1,0))</f>
        <v>0</v>
      </c>
      <c r="IV9" s="19" t="n">
        <f aca="false">IF($A9="",0,IF(COUNTIFS(Urlaub!$A$5:$A$604,$A9,Urlaub!$B$5:$B$604,"&lt;="&amp;IV$3,Urlaub!$C$5:$C$604,"&gt;="&amp;IV$3)&gt;0,1,0))</f>
        <v>0</v>
      </c>
      <c r="IW9" s="19" t="n">
        <f aca="false">IF($A9="",0,IF(COUNTIFS(Urlaub!$A$5:$A$604,$A9,Urlaub!$B$5:$B$604,"&lt;="&amp;IW$3,Urlaub!$C$5:$C$604,"&gt;="&amp;IW$3)&gt;0,1,0))</f>
        <v>0</v>
      </c>
      <c r="IX9" s="19" t="n">
        <f aca="false">IF($A9="",0,IF(COUNTIFS(Urlaub!$A$5:$A$604,$A9,Urlaub!$B$5:$B$604,"&lt;="&amp;IX$3,Urlaub!$C$5:$C$604,"&gt;="&amp;IX$3)&gt;0,1,0))</f>
        <v>0</v>
      </c>
      <c r="IY9" s="19" t="n">
        <f aca="false">IF($A9="",0,IF(COUNTIFS(Urlaub!$A$5:$A$604,$A9,Urlaub!$B$5:$B$604,"&lt;="&amp;IY$3,Urlaub!$C$5:$C$604,"&gt;="&amp;IY$3)&gt;0,1,0))</f>
        <v>0</v>
      </c>
      <c r="IZ9" s="19" t="n">
        <f aca="false">IF($A9="",0,IF(COUNTIFS(Urlaub!$A$5:$A$604,$A9,Urlaub!$B$5:$B$604,"&lt;="&amp;IZ$3,Urlaub!$C$5:$C$604,"&gt;="&amp;IZ$3)&gt;0,1,0))</f>
        <v>0</v>
      </c>
      <c r="JA9" s="19" t="n">
        <f aca="false">IF($A9="",0,IF(COUNTIFS(Urlaub!$A$5:$A$604,$A9,Urlaub!$B$5:$B$604,"&lt;="&amp;JA$3,Urlaub!$C$5:$C$604,"&gt;="&amp;JA$3)&gt;0,1,0))</f>
        <v>0</v>
      </c>
      <c r="JB9" s="19" t="n">
        <f aca="false">IF($A9="",0,IF(COUNTIFS(Urlaub!$A$5:$A$604,$A9,Urlaub!$B$5:$B$604,"&lt;="&amp;JB$3,Urlaub!$C$5:$C$604,"&gt;="&amp;JB$3)&gt;0,1,0))</f>
        <v>0</v>
      </c>
      <c r="JC9" s="19" t="n">
        <f aca="false">IF($A9="",0,IF(COUNTIFS(Urlaub!$A$5:$A$604,$A9,Urlaub!$B$5:$B$604,"&lt;="&amp;JC$3,Urlaub!$C$5:$C$604,"&gt;="&amp;JC$3)&gt;0,1,0))</f>
        <v>0</v>
      </c>
      <c r="JD9" s="19" t="n">
        <f aca="false">IF($A9="",0,IF(COUNTIFS(Urlaub!$A$5:$A$604,$A9,Urlaub!$B$5:$B$604,"&lt;="&amp;JD$3,Urlaub!$C$5:$C$604,"&gt;="&amp;JD$3)&gt;0,1,0))</f>
        <v>0</v>
      </c>
      <c r="JE9" s="19" t="n">
        <f aca="false">IF($A9="",0,IF(COUNTIFS(Urlaub!$A$5:$A$604,$A9,Urlaub!$B$5:$B$604,"&lt;="&amp;JE$3,Urlaub!$C$5:$C$604,"&gt;="&amp;JE$3)&gt;0,1,0))</f>
        <v>0</v>
      </c>
      <c r="JF9" s="19" t="n">
        <f aca="false">IF($A9="",0,IF(COUNTIFS(Urlaub!$A$5:$A$604,$A9,Urlaub!$B$5:$B$604,"&lt;="&amp;JF$3,Urlaub!$C$5:$C$604,"&gt;="&amp;JF$3)&gt;0,1,0))</f>
        <v>0</v>
      </c>
      <c r="JG9" s="19" t="n">
        <f aca="false">IF($A9="",0,IF(COUNTIFS(Urlaub!$A$5:$A$604,$A9,Urlaub!$B$5:$B$604,"&lt;="&amp;JG$3,Urlaub!$C$5:$C$604,"&gt;="&amp;JG$3)&gt;0,1,0))</f>
        <v>0</v>
      </c>
      <c r="JH9" s="19" t="n">
        <f aca="false">IF($A9="",0,IF(COUNTIFS(Urlaub!$A$5:$A$604,$A9,Urlaub!$B$5:$B$604,"&lt;="&amp;JH$3,Urlaub!$C$5:$C$604,"&gt;="&amp;JH$3)&gt;0,1,0))</f>
        <v>0</v>
      </c>
      <c r="JI9" s="19" t="n">
        <f aca="false">IF($A9="",0,IF(COUNTIFS(Urlaub!$A$5:$A$604,$A9,Urlaub!$B$5:$B$604,"&lt;="&amp;JI$3,Urlaub!$C$5:$C$604,"&gt;="&amp;JI$3)&gt;0,1,0))</f>
        <v>0</v>
      </c>
      <c r="JJ9" s="19" t="n">
        <f aca="false">IF($A9="",0,IF(COUNTIFS(Urlaub!$A$5:$A$604,$A9,Urlaub!$B$5:$B$604,"&lt;="&amp;JJ$3,Urlaub!$C$5:$C$604,"&gt;="&amp;JJ$3)&gt;0,1,0))</f>
        <v>0</v>
      </c>
      <c r="JK9" s="19" t="n">
        <f aca="false">IF($A9="",0,IF(COUNTIFS(Urlaub!$A$5:$A$604,$A9,Urlaub!$B$5:$B$604,"&lt;="&amp;JK$3,Urlaub!$C$5:$C$604,"&gt;="&amp;JK$3)&gt;0,1,0))</f>
        <v>0</v>
      </c>
      <c r="JL9" s="19" t="n">
        <f aca="false">IF($A9="",0,IF(COUNTIFS(Urlaub!$A$5:$A$604,$A9,Urlaub!$B$5:$B$604,"&lt;="&amp;JL$3,Urlaub!$C$5:$C$604,"&gt;="&amp;JL$3)&gt;0,1,0))</f>
        <v>0</v>
      </c>
      <c r="JM9" s="19" t="n">
        <f aca="false">IF($A9="",0,IF(COUNTIFS(Urlaub!$A$5:$A$604,$A9,Urlaub!$B$5:$B$604,"&lt;="&amp;JM$3,Urlaub!$C$5:$C$604,"&gt;="&amp;JM$3)&gt;0,1,0))</f>
        <v>0</v>
      </c>
      <c r="JN9" s="19" t="n">
        <f aca="false">IF($A9="",0,IF(COUNTIFS(Urlaub!$A$5:$A$604,$A9,Urlaub!$B$5:$B$604,"&lt;="&amp;JN$3,Urlaub!$C$5:$C$604,"&gt;="&amp;JN$3)&gt;0,1,0))</f>
        <v>0</v>
      </c>
      <c r="JO9" s="19" t="n">
        <f aca="false">IF($A9="",0,IF(COUNTIFS(Urlaub!$A$5:$A$604,$A9,Urlaub!$B$5:$B$604,"&lt;="&amp;JO$3,Urlaub!$C$5:$C$604,"&gt;="&amp;JO$3)&gt;0,1,0))</f>
        <v>0</v>
      </c>
      <c r="JP9" s="19" t="n">
        <f aca="false">IF($A9="",0,IF(COUNTIFS(Urlaub!$A$5:$A$604,$A9,Urlaub!$B$5:$B$604,"&lt;="&amp;JP$3,Urlaub!$C$5:$C$604,"&gt;="&amp;JP$3)&gt;0,1,0))</f>
        <v>0</v>
      </c>
      <c r="JQ9" s="19" t="n">
        <f aca="false">IF($A9="",0,IF(COUNTIFS(Urlaub!$A$5:$A$604,$A9,Urlaub!$B$5:$B$604,"&lt;="&amp;JQ$3,Urlaub!$C$5:$C$604,"&gt;="&amp;JQ$3)&gt;0,1,0))</f>
        <v>0</v>
      </c>
      <c r="JR9" s="19" t="n">
        <f aca="false">IF($A9="",0,IF(COUNTIFS(Urlaub!$A$5:$A$604,$A9,Urlaub!$B$5:$B$604,"&lt;="&amp;JR$3,Urlaub!$C$5:$C$604,"&gt;="&amp;JR$3)&gt;0,1,0))</f>
        <v>0</v>
      </c>
      <c r="JS9" s="19" t="n">
        <f aca="false">IF($A9="",0,IF(COUNTIFS(Urlaub!$A$5:$A$604,$A9,Urlaub!$B$5:$B$604,"&lt;="&amp;JS$3,Urlaub!$C$5:$C$604,"&gt;="&amp;JS$3)&gt;0,1,0))</f>
        <v>0</v>
      </c>
      <c r="JT9" s="19" t="n">
        <f aca="false">IF($A9="",0,IF(COUNTIFS(Urlaub!$A$5:$A$604,$A9,Urlaub!$B$5:$B$604,"&lt;="&amp;JT$3,Urlaub!$C$5:$C$604,"&gt;="&amp;JT$3)&gt;0,1,0))</f>
        <v>0</v>
      </c>
      <c r="JU9" s="19" t="n">
        <f aca="false">IF($A9="",0,IF(COUNTIFS(Urlaub!$A$5:$A$604,$A9,Urlaub!$B$5:$B$604,"&lt;="&amp;JU$3,Urlaub!$C$5:$C$604,"&gt;="&amp;JU$3)&gt;0,1,0))</f>
        <v>0</v>
      </c>
      <c r="JV9" s="19" t="n">
        <f aca="false">IF($A9="",0,IF(COUNTIFS(Urlaub!$A$5:$A$604,$A9,Urlaub!$B$5:$B$604,"&lt;="&amp;JV$3,Urlaub!$C$5:$C$604,"&gt;="&amp;JV$3)&gt;0,1,0))</f>
        <v>0</v>
      </c>
      <c r="JW9" s="19" t="n">
        <f aca="false">IF($A9="",0,IF(COUNTIFS(Urlaub!$A$5:$A$604,$A9,Urlaub!$B$5:$B$604,"&lt;="&amp;JW$3,Urlaub!$C$5:$C$604,"&gt;="&amp;JW$3)&gt;0,1,0))</f>
        <v>0</v>
      </c>
      <c r="JX9" s="19" t="n">
        <f aca="false">IF($A9="",0,IF(COUNTIFS(Urlaub!$A$5:$A$604,$A9,Urlaub!$B$5:$B$604,"&lt;="&amp;JX$3,Urlaub!$C$5:$C$604,"&gt;="&amp;JX$3)&gt;0,1,0))</f>
        <v>0</v>
      </c>
      <c r="JY9" s="19" t="n">
        <f aca="false">IF($A9="",0,IF(COUNTIFS(Urlaub!$A$5:$A$604,$A9,Urlaub!$B$5:$B$604,"&lt;="&amp;JY$3,Urlaub!$C$5:$C$604,"&gt;="&amp;JY$3)&gt;0,1,0))</f>
        <v>0</v>
      </c>
      <c r="JZ9" s="19" t="n">
        <f aca="false">IF($A9="",0,IF(COUNTIFS(Urlaub!$A$5:$A$604,$A9,Urlaub!$B$5:$B$604,"&lt;="&amp;JZ$3,Urlaub!$C$5:$C$604,"&gt;="&amp;JZ$3)&gt;0,1,0))</f>
        <v>0</v>
      </c>
      <c r="KA9" s="19" t="n">
        <f aca="false">IF($A9="",0,IF(COUNTIFS(Urlaub!$A$5:$A$604,$A9,Urlaub!$B$5:$B$604,"&lt;="&amp;KA$3,Urlaub!$C$5:$C$604,"&gt;="&amp;KA$3)&gt;0,1,0))</f>
        <v>0</v>
      </c>
      <c r="KB9" s="19" t="n">
        <f aca="false">IF($A9="",0,IF(COUNTIFS(Urlaub!$A$5:$A$604,$A9,Urlaub!$B$5:$B$604,"&lt;="&amp;KB$3,Urlaub!$C$5:$C$604,"&gt;="&amp;KB$3)&gt;0,1,0))</f>
        <v>0</v>
      </c>
      <c r="KC9" s="19" t="n">
        <f aca="false">IF($A9="",0,IF(COUNTIFS(Urlaub!$A$5:$A$604,$A9,Urlaub!$B$5:$B$604,"&lt;="&amp;KC$3,Urlaub!$C$5:$C$604,"&gt;="&amp;KC$3)&gt;0,1,0))</f>
        <v>0</v>
      </c>
      <c r="KD9" s="19" t="n">
        <f aca="false">IF($A9="",0,IF(COUNTIFS(Urlaub!$A$5:$A$604,$A9,Urlaub!$B$5:$B$604,"&lt;="&amp;KD$3,Urlaub!$C$5:$C$604,"&gt;="&amp;KD$3)&gt;0,1,0))</f>
        <v>1</v>
      </c>
      <c r="KE9" s="19" t="n">
        <f aca="false">IF($A9="",0,IF(COUNTIFS(Urlaub!$A$5:$A$604,$A9,Urlaub!$B$5:$B$604,"&lt;="&amp;KE$3,Urlaub!$C$5:$C$604,"&gt;="&amp;KE$3)&gt;0,1,0))</f>
        <v>1</v>
      </c>
      <c r="KF9" s="19" t="n">
        <f aca="false">IF($A9="",0,IF(COUNTIFS(Urlaub!$A$5:$A$604,$A9,Urlaub!$B$5:$B$604,"&lt;="&amp;KF$3,Urlaub!$C$5:$C$604,"&gt;="&amp;KF$3)&gt;0,1,0))</f>
        <v>1</v>
      </c>
      <c r="KG9" s="19" t="n">
        <f aca="false">IF($A9="",0,IF(COUNTIFS(Urlaub!$A$5:$A$604,$A9,Urlaub!$B$5:$B$604,"&lt;="&amp;KG$3,Urlaub!$C$5:$C$604,"&gt;="&amp;KG$3)&gt;0,1,0))</f>
        <v>1</v>
      </c>
      <c r="KH9" s="19" t="n">
        <f aca="false">IF($A9="",0,IF(COUNTIFS(Urlaub!$A$5:$A$604,$A9,Urlaub!$B$5:$B$604,"&lt;="&amp;KH$3,Urlaub!$C$5:$C$604,"&gt;="&amp;KH$3)&gt;0,1,0))</f>
        <v>1</v>
      </c>
      <c r="KI9" s="19" t="n">
        <f aca="false">IF($A9="",0,IF(COUNTIFS(Urlaub!$A$5:$A$604,$A9,Urlaub!$B$5:$B$604,"&lt;="&amp;KI$3,Urlaub!$C$5:$C$604,"&gt;="&amp;KI$3)&gt;0,1,0))</f>
        <v>0</v>
      </c>
      <c r="KJ9" s="19" t="n">
        <f aca="false">IF($A9="",0,IF(COUNTIFS(Urlaub!$A$5:$A$604,$A9,Urlaub!$B$5:$B$604,"&lt;="&amp;KJ$3,Urlaub!$C$5:$C$604,"&gt;="&amp;KJ$3)&gt;0,1,0))</f>
        <v>0</v>
      </c>
      <c r="KK9" s="19" t="n">
        <f aca="false">IF($A9="",0,IF(COUNTIFS(Urlaub!$A$5:$A$604,$A9,Urlaub!$B$5:$B$604,"&lt;="&amp;KK$3,Urlaub!$C$5:$C$604,"&gt;="&amp;KK$3)&gt;0,1,0))</f>
        <v>0</v>
      </c>
      <c r="KL9" s="19" t="n">
        <f aca="false">IF($A9="",0,IF(COUNTIFS(Urlaub!$A$5:$A$604,$A9,Urlaub!$B$5:$B$604,"&lt;="&amp;KL$3,Urlaub!$C$5:$C$604,"&gt;="&amp;KL$3)&gt;0,1,0))</f>
        <v>0</v>
      </c>
      <c r="KM9" s="19" t="n">
        <f aca="false">IF($A9="",0,IF(COUNTIFS(Urlaub!$A$5:$A$604,$A9,Urlaub!$B$5:$B$604,"&lt;="&amp;KM$3,Urlaub!$C$5:$C$604,"&gt;="&amp;KM$3)&gt;0,1,0))</f>
        <v>0</v>
      </c>
      <c r="KN9" s="19" t="n">
        <f aca="false">IF($A9="",0,IF(COUNTIFS(Urlaub!$A$5:$A$604,$A9,Urlaub!$B$5:$B$604,"&lt;="&amp;KN$3,Urlaub!$C$5:$C$604,"&gt;="&amp;KN$3)&gt;0,1,0))</f>
        <v>0</v>
      </c>
      <c r="KO9" s="19" t="n">
        <f aca="false">IF($A9="",0,IF(COUNTIFS(Urlaub!$A$5:$A$604,$A9,Urlaub!$B$5:$B$604,"&lt;="&amp;KO$3,Urlaub!$C$5:$C$604,"&gt;="&amp;KO$3)&gt;0,1,0))</f>
        <v>0</v>
      </c>
      <c r="KP9" s="19" t="n">
        <f aca="false">IF($A9="",0,IF(COUNTIFS(Urlaub!$A$5:$A$604,$A9,Urlaub!$B$5:$B$604,"&lt;="&amp;KP$3,Urlaub!$C$5:$C$604,"&gt;="&amp;KP$3)&gt;0,1,0))</f>
        <v>0</v>
      </c>
      <c r="KQ9" s="19" t="n">
        <f aca="false">IF($A9="",0,IF(COUNTIFS(Urlaub!$A$5:$A$604,$A9,Urlaub!$B$5:$B$604,"&lt;="&amp;KQ$3,Urlaub!$C$5:$C$604,"&gt;="&amp;KQ$3)&gt;0,1,0))</f>
        <v>0</v>
      </c>
      <c r="KR9" s="19" t="n">
        <f aca="false">IF($A9="",0,IF(COUNTIFS(Urlaub!$A$5:$A$604,$A9,Urlaub!$B$5:$B$604,"&lt;="&amp;KR$3,Urlaub!$C$5:$C$604,"&gt;="&amp;KR$3)&gt;0,1,0))</f>
        <v>0</v>
      </c>
      <c r="KS9" s="19" t="n">
        <f aca="false">IF($A9="",0,IF(COUNTIFS(Urlaub!$A$5:$A$604,$A9,Urlaub!$B$5:$B$604,"&lt;="&amp;KS$3,Urlaub!$C$5:$C$604,"&gt;="&amp;KS$3)&gt;0,1,0))</f>
        <v>0</v>
      </c>
      <c r="KT9" s="19" t="n">
        <f aca="false">IF($A9="",0,IF(COUNTIFS(Urlaub!$A$5:$A$604,$A9,Urlaub!$B$5:$B$604,"&lt;="&amp;KT$3,Urlaub!$C$5:$C$604,"&gt;="&amp;KT$3)&gt;0,1,0))</f>
        <v>0</v>
      </c>
      <c r="KU9" s="19" t="n">
        <f aca="false">IF($A9="",0,IF(COUNTIFS(Urlaub!$A$5:$A$604,$A9,Urlaub!$B$5:$B$604,"&lt;="&amp;KU$3,Urlaub!$C$5:$C$604,"&gt;="&amp;KU$3)&gt;0,1,0))</f>
        <v>0</v>
      </c>
      <c r="KV9" s="19" t="n">
        <f aca="false">IF($A9="",0,IF(COUNTIFS(Urlaub!$A$5:$A$604,$A9,Urlaub!$B$5:$B$604,"&lt;="&amp;KV$3,Urlaub!$C$5:$C$604,"&gt;="&amp;KV$3)&gt;0,1,0))</f>
        <v>0</v>
      </c>
      <c r="KW9" s="19" t="n">
        <f aca="false">IF($A9="",0,IF(COUNTIFS(Urlaub!$A$5:$A$604,$A9,Urlaub!$B$5:$B$604,"&lt;="&amp;KW$3,Urlaub!$C$5:$C$604,"&gt;="&amp;KW$3)&gt;0,1,0))</f>
        <v>0</v>
      </c>
      <c r="KX9" s="19" t="n">
        <f aca="false">IF($A9="",0,IF(COUNTIFS(Urlaub!$A$5:$A$604,$A9,Urlaub!$B$5:$B$604,"&lt;="&amp;KX$3,Urlaub!$C$5:$C$604,"&gt;="&amp;KX$3)&gt;0,1,0))</f>
        <v>0</v>
      </c>
      <c r="KY9" s="19" t="n">
        <f aca="false">IF($A9="",0,IF(COUNTIFS(Urlaub!$A$5:$A$604,$A9,Urlaub!$B$5:$B$604,"&lt;="&amp;KY$3,Urlaub!$C$5:$C$604,"&gt;="&amp;KY$3)&gt;0,1,0))</f>
        <v>0</v>
      </c>
      <c r="KZ9" s="19" t="n">
        <f aca="false">IF($A9="",0,IF(COUNTIFS(Urlaub!$A$5:$A$604,$A9,Urlaub!$B$5:$B$604,"&lt;="&amp;KZ$3,Urlaub!$C$5:$C$604,"&gt;="&amp;KZ$3)&gt;0,1,0))</f>
        <v>0</v>
      </c>
      <c r="LA9" s="19" t="n">
        <f aca="false">IF($A9="",0,IF(COUNTIFS(Urlaub!$A$5:$A$604,$A9,Urlaub!$B$5:$B$604,"&lt;="&amp;LA$3,Urlaub!$C$5:$C$604,"&gt;="&amp;LA$3)&gt;0,1,0))</f>
        <v>0</v>
      </c>
      <c r="LB9" s="19" t="n">
        <f aca="false">IF($A9="",0,IF(COUNTIFS(Urlaub!$A$5:$A$604,$A9,Urlaub!$B$5:$B$604,"&lt;="&amp;LB$3,Urlaub!$C$5:$C$604,"&gt;="&amp;LB$3)&gt;0,1,0))</f>
        <v>0</v>
      </c>
      <c r="LC9" s="19" t="n">
        <f aca="false">IF($A9="",0,IF(COUNTIFS(Urlaub!$A$5:$A$604,$A9,Urlaub!$B$5:$B$604,"&lt;="&amp;LC$3,Urlaub!$C$5:$C$604,"&gt;="&amp;LC$3)&gt;0,1,0))</f>
        <v>0</v>
      </c>
      <c r="LD9" s="19" t="n">
        <f aca="false">IF($A9="",0,IF(COUNTIFS(Urlaub!$A$5:$A$604,$A9,Urlaub!$B$5:$B$604,"&lt;="&amp;LD$3,Urlaub!$C$5:$C$604,"&gt;="&amp;LD$3)&gt;0,1,0))</f>
        <v>0</v>
      </c>
      <c r="LE9" s="19" t="n">
        <f aca="false">IF($A9="",0,IF(COUNTIFS(Urlaub!$A$5:$A$604,$A9,Urlaub!$B$5:$B$604,"&lt;="&amp;LE$3,Urlaub!$C$5:$C$604,"&gt;="&amp;LE$3)&gt;0,1,0))</f>
        <v>0</v>
      </c>
      <c r="LF9" s="19" t="n">
        <f aca="false">IF($A9="",0,IF(COUNTIFS(Urlaub!$A$5:$A$604,$A9,Urlaub!$B$5:$B$604,"&lt;="&amp;LF$3,Urlaub!$C$5:$C$604,"&gt;="&amp;LF$3)&gt;0,1,0))</f>
        <v>0</v>
      </c>
      <c r="LG9" s="19" t="n">
        <f aca="false">IF($A9="",0,IF(COUNTIFS(Urlaub!$A$5:$A$604,$A9,Urlaub!$B$5:$B$604,"&lt;="&amp;LG$3,Urlaub!$C$5:$C$604,"&gt;="&amp;LG$3)&gt;0,1,0))</f>
        <v>0</v>
      </c>
      <c r="LH9" s="19" t="n">
        <f aca="false">IF($A9="",0,IF(COUNTIFS(Urlaub!$A$5:$A$604,$A9,Urlaub!$B$5:$B$604,"&lt;="&amp;LH$3,Urlaub!$C$5:$C$604,"&gt;="&amp;LH$3)&gt;0,1,0))</f>
        <v>0</v>
      </c>
      <c r="LI9" s="19" t="n">
        <f aca="false">IF($A9="",0,IF(COUNTIFS(Urlaub!$A$5:$A$604,$A9,Urlaub!$B$5:$B$604,"&lt;="&amp;LI$3,Urlaub!$C$5:$C$604,"&gt;="&amp;LI$3)&gt;0,1,0))</f>
        <v>0</v>
      </c>
      <c r="LJ9" s="19" t="n">
        <f aca="false">IF($A9="",0,IF(COUNTIFS(Urlaub!$A$5:$A$604,$A9,Urlaub!$B$5:$B$604,"&lt;="&amp;LJ$3,Urlaub!$C$5:$C$604,"&gt;="&amp;LJ$3)&gt;0,1,0))</f>
        <v>0</v>
      </c>
      <c r="LK9" s="19" t="n">
        <f aca="false">IF($A9="",0,IF(COUNTIFS(Urlaub!$A$5:$A$604,$A9,Urlaub!$B$5:$B$604,"&lt;="&amp;LK$3,Urlaub!$C$5:$C$604,"&gt;="&amp;LK$3)&gt;0,1,0))</f>
        <v>0</v>
      </c>
      <c r="LL9" s="19" t="n">
        <f aca="false">IF($A9="",0,IF(COUNTIFS(Urlaub!$A$5:$A$604,$A9,Urlaub!$B$5:$B$604,"&lt;="&amp;LL$3,Urlaub!$C$5:$C$604,"&gt;="&amp;LL$3)&gt;0,1,0))</f>
        <v>0</v>
      </c>
      <c r="LM9" s="19" t="n">
        <f aca="false">IF($A9="",0,IF(COUNTIFS(Urlaub!$A$5:$A$604,$A9,Urlaub!$B$5:$B$604,"&lt;="&amp;LM$3,Urlaub!$C$5:$C$604,"&gt;="&amp;LM$3)&gt;0,1,0))</f>
        <v>0</v>
      </c>
      <c r="LN9" s="19" t="n">
        <f aca="false">IF($A9="",0,IF(COUNTIFS(Urlaub!$A$5:$A$604,$A9,Urlaub!$B$5:$B$604,"&lt;="&amp;LN$3,Urlaub!$C$5:$C$604,"&gt;="&amp;LN$3)&gt;0,1,0))</f>
        <v>0</v>
      </c>
      <c r="LO9" s="19" t="n">
        <f aca="false">IF($A9="",0,IF(COUNTIFS(Urlaub!$A$5:$A$604,$A9,Urlaub!$B$5:$B$604,"&lt;="&amp;LO$3,Urlaub!$C$5:$C$604,"&gt;="&amp;LO$3)&gt;0,1,0))</f>
        <v>0</v>
      </c>
      <c r="LP9" s="19" t="n">
        <f aca="false">IF($A9="",0,IF(COUNTIFS(Urlaub!$A$5:$A$604,$A9,Urlaub!$B$5:$B$604,"&lt;="&amp;LP$3,Urlaub!$C$5:$C$604,"&gt;="&amp;LP$3)&gt;0,1,0))</f>
        <v>0</v>
      </c>
      <c r="LQ9" s="19" t="n">
        <f aca="false">IF($A9="",0,IF(COUNTIFS(Urlaub!$A$5:$A$604,$A9,Urlaub!$B$5:$B$604,"&lt;="&amp;LQ$3,Urlaub!$C$5:$C$604,"&gt;="&amp;LQ$3)&gt;0,1,0))</f>
        <v>0</v>
      </c>
      <c r="LR9" s="19" t="n">
        <f aca="false">IF($A9="",0,IF(COUNTIFS(Urlaub!$A$5:$A$604,$A9,Urlaub!$B$5:$B$604,"&lt;="&amp;LR$3,Urlaub!$C$5:$C$604,"&gt;="&amp;LR$3)&gt;0,1,0))</f>
        <v>0</v>
      </c>
      <c r="LS9" s="19" t="n">
        <f aca="false">IF($A9="",0,IF(COUNTIFS(Urlaub!$A$5:$A$604,$A9,Urlaub!$B$5:$B$604,"&lt;="&amp;LS$3,Urlaub!$C$5:$C$604,"&gt;="&amp;LS$3)&gt;0,1,0))</f>
        <v>0</v>
      </c>
      <c r="LT9" s="19" t="n">
        <f aca="false">IF($A9="",0,IF(COUNTIFS(Urlaub!$A$5:$A$604,$A9,Urlaub!$B$5:$B$604,"&lt;="&amp;LT$3,Urlaub!$C$5:$C$604,"&gt;="&amp;LT$3)&gt;0,1,0))</f>
        <v>0</v>
      </c>
      <c r="LU9" s="19" t="n">
        <f aca="false">IF($A9="",0,IF(COUNTIFS(Urlaub!$A$5:$A$604,$A9,Urlaub!$B$5:$B$604,"&lt;="&amp;LU$3,Urlaub!$C$5:$C$604,"&gt;="&amp;LU$3)&gt;0,1,0))</f>
        <v>0</v>
      </c>
      <c r="LV9" s="19" t="n">
        <f aca="false">IF($A9="",0,IF(COUNTIFS(Urlaub!$A$5:$A$604,$A9,Urlaub!$B$5:$B$604,"&lt;="&amp;LV$3,Urlaub!$C$5:$C$604,"&gt;="&amp;LV$3)&gt;0,1,0))</f>
        <v>0</v>
      </c>
      <c r="LW9" s="19" t="n">
        <f aca="false">IF($A9="",0,IF(COUNTIFS(Urlaub!$A$5:$A$604,$A9,Urlaub!$B$5:$B$604,"&lt;="&amp;LW$3,Urlaub!$C$5:$C$604,"&gt;="&amp;LW$3)&gt;0,1,0))</f>
        <v>0</v>
      </c>
      <c r="LX9" s="19" t="n">
        <f aca="false">IF($A9="",0,IF(COUNTIFS(Urlaub!$A$5:$A$604,$A9,Urlaub!$B$5:$B$604,"&lt;="&amp;LX$3,Urlaub!$C$5:$C$604,"&gt;="&amp;LX$3)&gt;0,1,0))</f>
        <v>0</v>
      </c>
      <c r="LY9" s="19" t="n">
        <f aca="false">IF($A9="",0,IF(COUNTIFS(Urlaub!$A$5:$A$604,$A9,Urlaub!$B$5:$B$604,"&lt;="&amp;LY$3,Urlaub!$C$5:$C$604,"&gt;="&amp;LY$3)&gt;0,1,0))</f>
        <v>0</v>
      </c>
      <c r="LZ9" s="19" t="n">
        <f aca="false">IF($A9="",0,IF(COUNTIFS(Urlaub!$A$5:$A$604,$A9,Urlaub!$B$5:$B$604,"&lt;="&amp;LZ$3,Urlaub!$C$5:$C$604,"&gt;="&amp;LZ$3)&gt;0,1,0))</f>
        <v>0</v>
      </c>
      <c r="MA9" s="19" t="n">
        <f aca="false">IF($A9="",0,IF(COUNTIFS(Urlaub!$A$5:$A$604,$A9,Urlaub!$B$5:$B$604,"&lt;="&amp;MA$3,Urlaub!$C$5:$C$604,"&gt;="&amp;MA$3)&gt;0,1,0))</f>
        <v>0</v>
      </c>
      <c r="MB9" s="19" t="n">
        <f aca="false">IF($A9="",0,IF(COUNTIFS(Urlaub!$A$5:$A$604,$A9,Urlaub!$B$5:$B$604,"&lt;="&amp;MB$3,Urlaub!$C$5:$C$604,"&gt;="&amp;MB$3)&gt;0,1,0))</f>
        <v>0</v>
      </c>
      <c r="MC9" s="19" t="n">
        <f aca="false">IF($A9="",0,IF(COUNTIFS(Urlaub!$A$5:$A$604,$A9,Urlaub!$B$5:$B$604,"&lt;="&amp;MC$3,Urlaub!$C$5:$C$604,"&gt;="&amp;MC$3)&gt;0,1,0))</f>
        <v>0</v>
      </c>
      <c r="MD9" s="19" t="n">
        <f aca="false">IF($A9="",0,IF(COUNTIFS(Urlaub!$A$5:$A$604,$A9,Urlaub!$B$5:$B$604,"&lt;="&amp;MD$3,Urlaub!$C$5:$C$604,"&gt;="&amp;MD$3)&gt;0,1,0))</f>
        <v>0</v>
      </c>
      <c r="ME9" s="19" t="n">
        <f aca="false">IF($A9="",0,IF(COUNTIFS(Urlaub!$A$5:$A$604,$A9,Urlaub!$B$5:$B$604,"&lt;="&amp;ME$3,Urlaub!$C$5:$C$604,"&gt;="&amp;ME$3)&gt;0,1,0))</f>
        <v>0</v>
      </c>
      <c r="MF9" s="19" t="n">
        <f aca="false">IF($A9="",0,IF(COUNTIFS(Urlaub!$A$5:$A$604,$A9,Urlaub!$B$5:$B$604,"&lt;="&amp;MF$3,Urlaub!$C$5:$C$604,"&gt;="&amp;MF$3)&gt;0,1,0))</f>
        <v>0</v>
      </c>
      <c r="MG9" s="19" t="n">
        <f aca="false">IF($A9="",0,IF(COUNTIFS(Urlaub!$A$5:$A$604,$A9,Urlaub!$B$5:$B$604,"&lt;="&amp;MG$3,Urlaub!$C$5:$C$604,"&gt;="&amp;MG$3)&gt;0,1,0))</f>
        <v>0</v>
      </c>
      <c r="MH9" s="19" t="n">
        <f aca="false">IF($A9="",0,IF(COUNTIFS(Urlaub!$A$5:$A$604,$A9,Urlaub!$B$5:$B$604,"&lt;="&amp;MH$3,Urlaub!$C$5:$C$604,"&gt;="&amp;MH$3)&gt;0,1,0))</f>
        <v>0</v>
      </c>
      <c r="MI9" s="19" t="n">
        <f aca="false">IF($A9="",0,IF(COUNTIFS(Urlaub!$A$5:$A$604,$A9,Urlaub!$B$5:$B$604,"&lt;="&amp;MI$3,Urlaub!$C$5:$C$604,"&gt;="&amp;MI$3)&gt;0,1,0))</f>
        <v>0</v>
      </c>
      <c r="MJ9" s="19" t="n">
        <f aca="false">IF($A9="",0,IF(COUNTIFS(Urlaub!$A$5:$A$604,$A9,Urlaub!$B$5:$B$604,"&lt;="&amp;MJ$3,Urlaub!$C$5:$C$604,"&gt;="&amp;MJ$3)&gt;0,1,0))</f>
        <v>0</v>
      </c>
      <c r="MK9" s="19" t="n">
        <f aca="false">IF($A9="",0,IF(COUNTIFS(Urlaub!$A$5:$A$604,$A9,Urlaub!$B$5:$B$604,"&lt;="&amp;MK$3,Urlaub!$C$5:$C$604,"&gt;="&amp;MK$3)&gt;0,1,0))</f>
        <v>0</v>
      </c>
      <c r="ML9" s="19" t="n">
        <f aca="false">IF($A9="",0,IF(COUNTIFS(Urlaub!$A$5:$A$604,$A9,Urlaub!$B$5:$B$604,"&lt;="&amp;ML$3,Urlaub!$C$5:$C$604,"&gt;="&amp;ML$3)&gt;0,1,0))</f>
        <v>0</v>
      </c>
      <c r="MM9" s="19" t="n">
        <f aca="false">IF($A9="",0,IF(COUNTIFS(Urlaub!$A$5:$A$604,$A9,Urlaub!$B$5:$B$604,"&lt;="&amp;MM$3,Urlaub!$C$5:$C$604,"&gt;="&amp;MM$3)&gt;0,1,0))</f>
        <v>0</v>
      </c>
      <c r="MN9" s="19" t="n">
        <f aca="false">IF($A9="",0,IF(COUNTIFS(Urlaub!$A$5:$A$604,$A9,Urlaub!$B$5:$B$604,"&lt;="&amp;MN$3,Urlaub!$C$5:$C$604,"&gt;="&amp;MN$3)&gt;0,1,0))</f>
        <v>0</v>
      </c>
      <c r="MO9" s="19" t="n">
        <f aca="false">IF($A9="",0,IF(COUNTIFS(Urlaub!$A$5:$A$604,$A9,Urlaub!$B$5:$B$604,"&lt;="&amp;MO$3,Urlaub!$C$5:$C$604,"&gt;="&amp;MO$3)&gt;0,1,0))</f>
        <v>0</v>
      </c>
      <c r="MP9" s="19" t="n">
        <f aca="false">IF($A9="",0,IF(COUNTIFS(Urlaub!$A$5:$A$604,$A9,Urlaub!$B$5:$B$604,"&lt;="&amp;MP$3,Urlaub!$C$5:$C$604,"&gt;="&amp;MP$3)&gt;0,1,0))</f>
        <v>0</v>
      </c>
      <c r="MQ9" s="19" t="n">
        <f aca="false">IF($A9="",0,IF(COUNTIFS(Urlaub!$A$5:$A$604,$A9,Urlaub!$B$5:$B$604,"&lt;="&amp;MQ$3,Urlaub!$C$5:$C$604,"&gt;="&amp;MQ$3)&gt;0,1,0))</f>
        <v>0</v>
      </c>
      <c r="MR9" s="19" t="n">
        <f aca="false">IF($A9="",0,IF(COUNTIFS(Urlaub!$A$5:$A$604,$A9,Urlaub!$B$5:$B$604,"&lt;="&amp;MR$3,Urlaub!$C$5:$C$604,"&gt;="&amp;MR$3)&gt;0,1,0))</f>
        <v>0</v>
      </c>
      <c r="MS9" s="19" t="n">
        <f aca="false">IF($A9="",0,IF(COUNTIFS(Urlaub!$A$5:$A$604,$A9,Urlaub!$B$5:$B$604,"&lt;="&amp;MS$3,Urlaub!$C$5:$C$604,"&gt;="&amp;MS$3)&gt;0,1,0))</f>
        <v>0</v>
      </c>
      <c r="MT9" s="19" t="n">
        <f aca="false">IF($A9="",0,IF(COUNTIFS(Urlaub!$A$5:$A$604,$A9,Urlaub!$B$5:$B$604,"&lt;="&amp;MT$3,Urlaub!$C$5:$C$604,"&gt;="&amp;MT$3)&gt;0,1,0))</f>
        <v>0</v>
      </c>
      <c r="MU9" s="19" t="n">
        <f aca="false">IF($A9="",0,IF(COUNTIFS(Urlaub!$A$5:$A$604,$A9,Urlaub!$B$5:$B$604,"&lt;="&amp;MU$3,Urlaub!$C$5:$C$604,"&gt;="&amp;MU$3)&gt;0,1,0))</f>
        <v>0</v>
      </c>
      <c r="MV9" s="19" t="n">
        <f aca="false">IF($A9="",0,IF(COUNTIFS(Urlaub!$A$5:$A$604,$A9,Urlaub!$B$5:$B$604,"&lt;="&amp;MV$3,Urlaub!$C$5:$C$604,"&gt;="&amp;MV$3)&gt;0,1,0))</f>
        <v>0</v>
      </c>
      <c r="MW9" s="19" t="n">
        <f aca="false">IF($A9="",0,IF(COUNTIFS(Urlaub!$A$5:$A$604,$A9,Urlaub!$B$5:$B$604,"&lt;="&amp;MW$3,Urlaub!$C$5:$C$604,"&gt;="&amp;MW$3)&gt;0,1,0))</f>
        <v>0</v>
      </c>
      <c r="MX9" s="19" t="n">
        <f aca="false">IF($A9="",0,IF(COUNTIFS(Urlaub!$A$5:$A$604,$A9,Urlaub!$B$5:$B$604,"&lt;="&amp;MX$3,Urlaub!$C$5:$C$604,"&gt;="&amp;MX$3)&gt;0,1,0))</f>
        <v>0</v>
      </c>
      <c r="MY9" s="19" t="n">
        <f aca="false">IF($A9="",0,IF(COUNTIFS(Urlaub!$A$5:$A$604,$A9,Urlaub!$B$5:$B$604,"&lt;="&amp;MY$3,Urlaub!$C$5:$C$604,"&gt;="&amp;MY$3)&gt;0,1,0))</f>
        <v>0</v>
      </c>
      <c r="MZ9" s="19" t="n">
        <f aca="false">IF($A9="",0,IF(COUNTIFS(Urlaub!$A$5:$A$604,$A9,Urlaub!$B$5:$B$604,"&lt;="&amp;MZ$3,Urlaub!$C$5:$C$604,"&gt;="&amp;MZ$3)&gt;0,1,0))</f>
        <v>0</v>
      </c>
      <c r="NA9" s="19" t="n">
        <f aca="false">IF($A9="",0,IF(COUNTIFS(Urlaub!$A$5:$A$604,$A9,Urlaub!$B$5:$B$604,"&lt;="&amp;NA$3,Urlaub!$C$5:$C$604,"&gt;="&amp;NA$3)&gt;0,1,0))</f>
        <v>0</v>
      </c>
      <c r="NB9" s="19" t="n">
        <f aca="false">IF($A9="",0,IF(COUNTIFS(Urlaub!$A$5:$A$604,$A9,Urlaub!$B$5:$B$604,"&lt;="&amp;NB$3,Urlaub!$C$5:$C$604,"&gt;="&amp;NB$3)&gt;0,1,0))</f>
        <v>0</v>
      </c>
      <c r="NC9" s="19" t="n">
        <f aca="false">IF($A9="",0,IF(COUNTIFS(Urlaub!$A$5:$A$604,$A9,Urlaub!$B$5:$B$604,"&lt;="&amp;NC$3,Urlaub!$C$5:$C$604,"&gt;="&amp;NC$3)&gt;0,1,0))</f>
        <v>0</v>
      </c>
      <c r="ND9" s="19" t="n">
        <f aca="false">IF($A9="",0,IF(COUNTIFS(Urlaub!$A$5:$A$604,$A9,Urlaub!$B$5:$B$604,"&lt;="&amp;ND$3,Urlaub!$C$5:$C$604,"&gt;="&amp;ND$3)&gt;0,1,0))</f>
        <v>0</v>
      </c>
      <c r="NE9" s="19" t="n">
        <f aca="false">IF($A9="",0,IF(COUNTIFS(Urlaub!$A$5:$A$604,$A9,Urlaub!$B$5:$B$604,"&lt;="&amp;NE$3,Urlaub!$C$5:$C$604,"&gt;="&amp;NE$3)&gt;0,1,0))</f>
        <v>0</v>
      </c>
      <c r="NF9" s="19" t="n">
        <f aca="false">IF($A9="",0,IF(COUNTIFS(Urlaub!$A$5:$A$604,$A9,Urlaub!$B$5:$B$604,"&lt;="&amp;NF$3,Urlaub!$C$5:$C$604,"&gt;="&amp;NF$3)&gt;0,1,0))</f>
        <v>0</v>
      </c>
      <c r="NG9" s="19" t="n">
        <f aca="false">IF($A9="",0,IF(COUNTIFS(Urlaub!$A$5:$A$604,$A9,Urlaub!$B$5:$B$604,"&lt;="&amp;NG$3,Urlaub!$C$5:$C$604,"&gt;="&amp;NG$3)&gt;0,1,0))</f>
        <v>0</v>
      </c>
      <c r="NH9" s="19" t="n">
        <f aca="false">IF($A9="",0,IF(COUNTIFS(Urlaub!$A$5:$A$604,$A9,Urlaub!$B$5:$B$604,"&lt;="&amp;NH$3,Urlaub!$C$5:$C$604,"&gt;="&amp;NH$3)&gt;0,1,0))</f>
        <v>0</v>
      </c>
    </row>
    <row r="10" customFormat="false" ht="15" hidden="false" customHeight="false" outlineLevel="0" collapsed="false">
      <c r="A10" s="5" t="str">
        <f aca="false">IF(Team!A10="","",Team!A10)</f>
        <v>Beispiel Finn</v>
      </c>
      <c r="B10" s="8" t="str">
        <f aca="false">IF(Team!B10="","",Team!B10)</f>
        <v>Bewegungstherapie</v>
      </c>
      <c r="C10" s="8" t="str">
        <f aca="false">IF(Team!C10="","",Team!C10)</f>
        <v>Station 1A</v>
      </c>
      <c r="D10" s="8" t="str">
        <f aca="false">IF(Team!D10="","",Team!D10)</f>
        <v>Tagesklinik</v>
      </c>
      <c r="E10" s="8" t="str">
        <f aca="false">IF(Team!E10="","",Team!E10)</f>
        <v/>
      </c>
      <c r="F10" s="8" t="str">
        <f aca="false">IF(Team!F10="","",Team!F10)</f>
        <v/>
      </c>
      <c r="G10" s="19" t="n">
        <f aca="false">IF($A10="",0,IF(COUNTIFS(Urlaub!$A$5:$A$604,$A10,Urlaub!$B$5:$B$604,"&lt;="&amp;G$3,Urlaub!$C$5:$C$604,"&gt;="&amp;G$3)&gt;0,1,0))</f>
        <v>0</v>
      </c>
      <c r="H10" s="19" t="n">
        <f aca="false">IF($A10="",0,IF(COUNTIFS(Urlaub!$A$5:$A$604,$A10,Urlaub!$B$5:$B$604,"&lt;="&amp;H$3,Urlaub!$C$5:$C$604,"&gt;="&amp;H$3)&gt;0,1,0))</f>
        <v>0</v>
      </c>
      <c r="I10" s="19" t="n">
        <f aca="false">IF($A10="",0,IF(COUNTIFS(Urlaub!$A$5:$A$604,$A10,Urlaub!$B$5:$B$604,"&lt;="&amp;I$3,Urlaub!$C$5:$C$604,"&gt;="&amp;I$3)&gt;0,1,0))</f>
        <v>0</v>
      </c>
      <c r="J10" s="19" t="n">
        <f aca="false">IF($A10="",0,IF(COUNTIFS(Urlaub!$A$5:$A$604,$A10,Urlaub!$B$5:$B$604,"&lt;="&amp;J$3,Urlaub!$C$5:$C$604,"&gt;="&amp;J$3)&gt;0,1,0))</f>
        <v>0</v>
      </c>
      <c r="K10" s="19" t="n">
        <f aca="false">IF($A10="",0,IF(COUNTIFS(Urlaub!$A$5:$A$604,$A10,Urlaub!$B$5:$B$604,"&lt;="&amp;K$3,Urlaub!$C$5:$C$604,"&gt;="&amp;K$3)&gt;0,1,0))</f>
        <v>0</v>
      </c>
      <c r="L10" s="19" t="n">
        <f aca="false">IF($A10="",0,IF(COUNTIFS(Urlaub!$A$5:$A$604,$A10,Urlaub!$B$5:$B$604,"&lt;="&amp;L$3,Urlaub!$C$5:$C$604,"&gt;="&amp;L$3)&gt;0,1,0))</f>
        <v>0</v>
      </c>
      <c r="M10" s="19" t="n">
        <f aca="false">IF($A10="",0,IF(COUNTIFS(Urlaub!$A$5:$A$604,$A10,Urlaub!$B$5:$B$604,"&lt;="&amp;M$3,Urlaub!$C$5:$C$604,"&gt;="&amp;M$3)&gt;0,1,0))</f>
        <v>0</v>
      </c>
      <c r="N10" s="19" t="n">
        <f aca="false">IF($A10="",0,IF(COUNTIFS(Urlaub!$A$5:$A$604,$A10,Urlaub!$B$5:$B$604,"&lt;="&amp;N$3,Urlaub!$C$5:$C$604,"&gt;="&amp;N$3)&gt;0,1,0))</f>
        <v>0</v>
      </c>
      <c r="O10" s="19" t="n">
        <f aca="false">IF($A10="",0,IF(COUNTIFS(Urlaub!$A$5:$A$604,$A10,Urlaub!$B$5:$B$604,"&lt;="&amp;O$3,Urlaub!$C$5:$C$604,"&gt;="&amp;O$3)&gt;0,1,0))</f>
        <v>0</v>
      </c>
      <c r="P10" s="19" t="n">
        <f aca="false">IF($A10="",0,IF(COUNTIFS(Urlaub!$A$5:$A$604,$A10,Urlaub!$B$5:$B$604,"&lt;="&amp;P$3,Urlaub!$C$5:$C$604,"&gt;="&amp;P$3)&gt;0,1,0))</f>
        <v>0</v>
      </c>
      <c r="Q10" s="19" t="n">
        <f aca="false">IF($A10="",0,IF(COUNTIFS(Urlaub!$A$5:$A$604,$A10,Urlaub!$B$5:$B$604,"&lt;="&amp;Q$3,Urlaub!$C$5:$C$604,"&gt;="&amp;Q$3)&gt;0,1,0))</f>
        <v>0</v>
      </c>
      <c r="R10" s="19" t="n">
        <f aca="false">IF($A10="",0,IF(COUNTIFS(Urlaub!$A$5:$A$604,$A10,Urlaub!$B$5:$B$604,"&lt;="&amp;R$3,Urlaub!$C$5:$C$604,"&gt;="&amp;R$3)&gt;0,1,0))</f>
        <v>0</v>
      </c>
      <c r="S10" s="19" t="n">
        <f aca="false">IF($A10="",0,IF(COUNTIFS(Urlaub!$A$5:$A$604,$A10,Urlaub!$B$5:$B$604,"&lt;="&amp;S$3,Urlaub!$C$5:$C$604,"&gt;="&amp;S$3)&gt;0,1,0))</f>
        <v>0</v>
      </c>
      <c r="T10" s="19" t="n">
        <f aca="false">IF($A10="",0,IF(COUNTIFS(Urlaub!$A$5:$A$604,$A10,Urlaub!$B$5:$B$604,"&lt;="&amp;T$3,Urlaub!$C$5:$C$604,"&gt;="&amp;T$3)&gt;0,1,0))</f>
        <v>0</v>
      </c>
      <c r="U10" s="19" t="n">
        <f aca="false">IF($A10="",0,IF(COUNTIFS(Urlaub!$A$5:$A$604,$A10,Urlaub!$B$5:$B$604,"&lt;="&amp;U$3,Urlaub!$C$5:$C$604,"&gt;="&amp;U$3)&gt;0,1,0))</f>
        <v>0</v>
      </c>
      <c r="V10" s="19" t="n">
        <f aca="false">IF($A10="",0,IF(COUNTIFS(Urlaub!$A$5:$A$604,$A10,Urlaub!$B$5:$B$604,"&lt;="&amp;V$3,Urlaub!$C$5:$C$604,"&gt;="&amp;V$3)&gt;0,1,0))</f>
        <v>0</v>
      </c>
      <c r="W10" s="19" t="n">
        <f aca="false">IF($A10="",0,IF(COUNTIFS(Urlaub!$A$5:$A$604,$A10,Urlaub!$B$5:$B$604,"&lt;="&amp;W$3,Urlaub!$C$5:$C$604,"&gt;="&amp;W$3)&gt;0,1,0))</f>
        <v>0</v>
      </c>
      <c r="X10" s="19" t="n">
        <f aca="false">IF($A10="",0,IF(COUNTIFS(Urlaub!$A$5:$A$604,$A10,Urlaub!$B$5:$B$604,"&lt;="&amp;X$3,Urlaub!$C$5:$C$604,"&gt;="&amp;X$3)&gt;0,1,0))</f>
        <v>0</v>
      </c>
      <c r="Y10" s="19" t="n">
        <f aca="false">IF($A10="",0,IF(COUNTIFS(Urlaub!$A$5:$A$604,$A10,Urlaub!$B$5:$B$604,"&lt;="&amp;Y$3,Urlaub!$C$5:$C$604,"&gt;="&amp;Y$3)&gt;0,1,0))</f>
        <v>0</v>
      </c>
      <c r="Z10" s="19" t="n">
        <f aca="false">IF($A10="",0,IF(COUNTIFS(Urlaub!$A$5:$A$604,$A10,Urlaub!$B$5:$B$604,"&lt;="&amp;Z$3,Urlaub!$C$5:$C$604,"&gt;="&amp;Z$3)&gt;0,1,0))</f>
        <v>0</v>
      </c>
      <c r="AA10" s="19" t="n">
        <f aca="false">IF($A10="",0,IF(COUNTIFS(Urlaub!$A$5:$A$604,$A10,Urlaub!$B$5:$B$604,"&lt;="&amp;AA$3,Urlaub!$C$5:$C$604,"&gt;="&amp;AA$3)&gt;0,1,0))</f>
        <v>0</v>
      </c>
      <c r="AB10" s="19" t="n">
        <f aca="false">IF($A10="",0,IF(COUNTIFS(Urlaub!$A$5:$A$604,$A10,Urlaub!$B$5:$B$604,"&lt;="&amp;AB$3,Urlaub!$C$5:$C$604,"&gt;="&amp;AB$3)&gt;0,1,0))</f>
        <v>0</v>
      </c>
      <c r="AC10" s="19" t="n">
        <f aca="false">IF($A10="",0,IF(COUNTIFS(Urlaub!$A$5:$A$604,$A10,Urlaub!$B$5:$B$604,"&lt;="&amp;AC$3,Urlaub!$C$5:$C$604,"&gt;="&amp;AC$3)&gt;0,1,0))</f>
        <v>0</v>
      </c>
      <c r="AD10" s="19" t="n">
        <f aca="false">IF($A10="",0,IF(COUNTIFS(Urlaub!$A$5:$A$604,$A10,Urlaub!$B$5:$B$604,"&lt;="&amp;AD$3,Urlaub!$C$5:$C$604,"&gt;="&amp;AD$3)&gt;0,1,0))</f>
        <v>0</v>
      </c>
      <c r="AE10" s="19" t="n">
        <f aca="false">IF($A10="",0,IF(COUNTIFS(Urlaub!$A$5:$A$604,$A10,Urlaub!$B$5:$B$604,"&lt;="&amp;AE$3,Urlaub!$C$5:$C$604,"&gt;="&amp;AE$3)&gt;0,1,0))</f>
        <v>0</v>
      </c>
      <c r="AF10" s="19" t="n">
        <f aca="false">IF($A10="",0,IF(COUNTIFS(Urlaub!$A$5:$A$604,$A10,Urlaub!$B$5:$B$604,"&lt;="&amp;AF$3,Urlaub!$C$5:$C$604,"&gt;="&amp;AF$3)&gt;0,1,0))</f>
        <v>0</v>
      </c>
      <c r="AG10" s="19" t="n">
        <f aca="false">IF($A10="",0,IF(COUNTIFS(Urlaub!$A$5:$A$604,$A10,Urlaub!$B$5:$B$604,"&lt;="&amp;AG$3,Urlaub!$C$5:$C$604,"&gt;="&amp;AG$3)&gt;0,1,0))</f>
        <v>0</v>
      </c>
      <c r="AH10" s="19" t="n">
        <f aca="false">IF($A10="",0,IF(COUNTIFS(Urlaub!$A$5:$A$604,$A10,Urlaub!$B$5:$B$604,"&lt;="&amp;AH$3,Urlaub!$C$5:$C$604,"&gt;="&amp;AH$3)&gt;0,1,0))</f>
        <v>0</v>
      </c>
      <c r="AI10" s="19" t="n">
        <f aca="false">IF($A10="",0,IF(COUNTIFS(Urlaub!$A$5:$A$604,$A10,Urlaub!$B$5:$B$604,"&lt;="&amp;AI$3,Urlaub!$C$5:$C$604,"&gt;="&amp;AI$3)&gt;0,1,0))</f>
        <v>0</v>
      </c>
      <c r="AJ10" s="19" t="n">
        <f aca="false">IF($A10="",0,IF(COUNTIFS(Urlaub!$A$5:$A$604,$A10,Urlaub!$B$5:$B$604,"&lt;="&amp;AJ$3,Urlaub!$C$5:$C$604,"&gt;="&amp;AJ$3)&gt;0,1,0))</f>
        <v>0</v>
      </c>
      <c r="AK10" s="19" t="n">
        <f aca="false">IF($A10="",0,IF(COUNTIFS(Urlaub!$A$5:$A$604,$A10,Urlaub!$B$5:$B$604,"&lt;="&amp;AK$3,Urlaub!$C$5:$C$604,"&gt;="&amp;AK$3)&gt;0,1,0))</f>
        <v>0</v>
      </c>
      <c r="AL10" s="19" t="n">
        <f aca="false">IF($A10="",0,IF(COUNTIFS(Urlaub!$A$5:$A$604,$A10,Urlaub!$B$5:$B$604,"&lt;="&amp;AL$3,Urlaub!$C$5:$C$604,"&gt;="&amp;AL$3)&gt;0,1,0))</f>
        <v>0</v>
      </c>
      <c r="AM10" s="19" t="n">
        <f aca="false">IF($A10="",0,IF(COUNTIFS(Urlaub!$A$5:$A$604,$A10,Urlaub!$B$5:$B$604,"&lt;="&amp;AM$3,Urlaub!$C$5:$C$604,"&gt;="&amp;AM$3)&gt;0,1,0))</f>
        <v>0</v>
      </c>
      <c r="AN10" s="19" t="n">
        <f aca="false">IF($A10="",0,IF(COUNTIFS(Urlaub!$A$5:$A$604,$A10,Urlaub!$B$5:$B$604,"&lt;="&amp;AN$3,Urlaub!$C$5:$C$604,"&gt;="&amp;AN$3)&gt;0,1,0))</f>
        <v>0</v>
      </c>
      <c r="AO10" s="19" t="n">
        <f aca="false">IF($A10="",0,IF(COUNTIFS(Urlaub!$A$5:$A$604,$A10,Urlaub!$B$5:$B$604,"&lt;="&amp;AO$3,Urlaub!$C$5:$C$604,"&gt;="&amp;AO$3)&gt;0,1,0))</f>
        <v>0</v>
      </c>
      <c r="AP10" s="19" t="n">
        <f aca="false">IF($A10="",0,IF(COUNTIFS(Urlaub!$A$5:$A$604,$A10,Urlaub!$B$5:$B$604,"&lt;="&amp;AP$3,Urlaub!$C$5:$C$604,"&gt;="&amp;AP$3)&gt;0,1,0))</f>
        <v>0</v>
      </c>
      <c r="AQ10" s="19" t="n">
        <f aca="false">IF($A10="",0,IF(COUNTIFS(Urlaub!$A$5:$A$604,$A10,Urlaub!$B$5:$B$604,"&lt;="&amp;AQ$3,Urlaub!$C$5:$C$604,"&gt;="&amp;AQ$3)&gt;0,1,0))</f>
        <v>0</v>
      </c>
      <c r="AR10" s="19" t="n">
        <f aca="false">IF($A10="",0,IF(COUNTIFS(Urlaub!$A$5:$A$604,$A10,Urlaub!$B$5:$B$604,"&lt;="&amp;AR$3,Urlaub!$C$5:$C$604,"&gt;="&amp;AR$3)&gt;0,1,0))</f>
        <v>0</v>
      </c>
      <c r="AS10" s="19" t="n">
        <f aca="false">IF($A10="",0,IF(COUNTIFS(Urlaub!$A$5:$A$604,$A10,Urlaub!$B$5:$B$604,"&lt;="&amp;AS$3,Urlaub!$C$5:$C$604,"&gt;="&amp;AS$3)&gt;0,1,0))</f>
        <v>0</v>
      </c>
      <c r="AT10" s="19" t="n">
        <f aca="false">IF($A10="",0,IF(COUNTIFS(Urlaub!$A$5:$A$604,$A10,Urlaub!$B$5:$B$604,"&lt;="&amp;AT$3,Urlaub!$C$5:$C$604,"&gt;="&amp;AT$3)&gt;0,1,0))</f>
        <v>0</v>
      </c>
      <c r="AU10" s="19" t="n">
        <f aca="false">IF($A10="",0,IF(COUNTIFS(Urlaub!$A$5:$A$604,$A10,Urlaub!$B$5:$B$604,"&lt;="&amp;AU$3,Urlaub!$C$5:$C$604,"&gt;="&amp;AU$3)&gt;0,1,0))</f>
        <v>0</v>
      </c>
      <c r="AV10" s="19" t="n">
        <f aca="false">IF($A10="",0,IF(COUNTIFS(Urlaub!$A$5:$A$604,$A10,Urlaub!$B$5:$B$604,"&lt;="&amp;AV$3,Urlaub!$C$5:$C$604,"&gt;="&amp;AV$3)&gt;0,1,0))</f>
        <v>0</v>
      </c>
      <c r="AW10" s="19" t="n">
        <f aca="false">IF($A10="",0,IF(COUNTIFS(Urlaub!$A$5:$A$604,$A10,Urlaub!$B$5:$B$604,"&lt;="&amp;AW$3,Urlaub!$C$5:$C$604,"&gt;="&amp;AW$3)&gt;0,1,0))</f>
        <v>0</v>
      </c>
      <c r="AX10" s="19" t="n">
        <f aca="false">IF($A10="",0,IF(COUNTIFS(Urlaub!$A$5:$A$604,$A10,Urlaub!$B$5:$B$604,"&lt;="&amp;AX$3,Urlaub!$C$5:$C$604,"&gt;="&amp;AX$3)&gt;0,1,0))</f>
        <v>0</v>
      </c>
      <c r="AY10" s="19" t="n">
        <f aca="false">IF($A10="",0,IF(COUNTIFS(Urlaub!$A$5:$A$604,$A10,Urlaub!$B$5:$B$604,"&lt;="&amp;AY$3,Urlaub!$C$5:$C$604,"&gt;="&amp;AY$3)&gt;0,1,0))</f>
        <v>0</v>
      </c>
      <c r="AZ10" s="19" t="n">
        <f aca="false">IF($A10="",0,IF(COUNTIFS(Urlaub!$A$5:$A$604,$A10,Urlaub!$B$5:$B$604,"&lt;="&amp;AZ$3,Urlaub!$C$5:$C$604,"&gt;="&amp;AZ$3)&gt;0,1,0))</f>
        <v>0</v>
      </c>
      <c r="BA10" s="19" t="n">
        <f aca="false">IF($A10="",0,IF(COUNTIFS(Urlaub!$A$5:$A$604,$A10,Urlaub!$B$5:$B$604,"&lt;="&amp;BA$3,Urlaub!$C$5:$C$604,"&gt;="&amp;BA$3)&gt;0,1,0))</f>
        <v>0</v>
      </c>
      <c r="BB10" s="19" t="n">
        <f aca="false">IF($A10="",0,IF(COUNTIFS(Urlaub!$A$5:$A$604,$A10,Urlaub!$B$5:$B$604,"&lt;="&amp;BB$3,Urlaub!$C$5:$C$604,"&gt;="&amp;BB$3)&gt;0,1,0))</f>
        <v>0</v>
      </c>
      <c r="BC10" s="19" t="n">
        <f aca="false">IF($A10="",0,IF(COUNTIFS(Urlaub!$A$5:$A$604,$A10,Urlaub!$B$5:$B$604,"&lt;="&amp;BC$3,Urlaub!$C$5:$C$604,"&gt;="&amp;BC$3)&gt;0,1,0))</f>
        <v>0</v>
      </c>
      <c r="BD10" s="19" t="n">
        <f aca="false">IF($A10="",0,IF(COUNTIFS(Urlaub!$A$5:$A$604,$A10,Urlaub!$B$5:$B$604,"&lt;="&amp;BD$3,Urlaub!$C$5:$C$604,"&gt;="&amp;BD$3)&gt;0,1,0))</f>
        <v>0</v>
      </c>
      <c r="BE10" s="19" t="n">
        <f aca="false">IF($A10="",0,IF(COUNTIFS(Urlaub!$A$5:$A$604,$A10,Urlaub!$B$5:$B$604,"&lt;="&amp;BE$3,Urlaub!$C$5:$C$604,"&gt;="&amp;BE$3)&gt;0,1,0))</f>
        <v>0</v>
      </c>
      <c r="BF10" s="19" t="n">
        <f aca="false">IF($A10="",0,IF(COUNTIFS(Urlaub!$A$5:$A$604,$A10,Urlaub!$B$5:$B$604,"&lt;="&amp;BF$3,Urlaub!$C$5:$C$604,"&gt;="&amp;BF$3)&gt;0,1,0))</f>
        <v>0</v>
      </c>
      <c r="BG10" s="19" t="n">
        <f aca="false">IF($A10="",0,IF(COUNTIFS(Urlaub!$A$5:$A$604,$A10,Urlaub!$B$5:$B$604,"&lt;="&amp;BG$3,Urlaub!$C$5:$C$604,"&gt;="&amp;BG$3)&gt;0,1,0))</f>
        <v>0</v>
      </c>
      <c r="BH10" s="19" t="n">
        <f aca="false">IF($A10="",0,IF(COUNTIFS(Urlaub!$A$5:$A$604,$A10,Urlaub!$B$5:$B$604,"&lt;="&amp;BH$3,Urlaub!$C$5:$C$604,"&gt;="&amp;BH$3)&gt;0,1,0))</f>
        <v>0</v>
      </c>
      <c r="BI10" s="19" t="n">
        <f aca="false">IF($A10="",0,IF(COUNTIFS(Urlaub!$A$5:$A$604,$A10,Urlaub!$B$5:$B$604,"&lt;="&amp;BI$3,Urlaub!$C$5:$C$604,"&gt;="&amp;BI$3)&gt;0,1,0))</f>
        <v>0</v>
      </c>
      <c r="BJ10" s="19" t="n">
        <f aca="false">IF($A10="",0,IF(COUNTIFS(Urlaub!$A$5:$A$604,$A10,Urlaub!$B$5:$B$604,"&lt;="&amp;BJ$3,Urlaub!$C$5:$C$604,"&gt;="&amp;BJ$3)&gt;0,1,0))</f>
        <v>0</v>
      </c>
      <c r="BK10" s="19" t="n">
        <f aca="false">IF($A10="",0,IF(COUNTIFS(Urlaub!$A$5:$A$604,$A10,Urlaub!$B$5:$B$604,"&lt;="&amp;BK$3,Urlaub!$C$5:$C$604,"&gt;="&amp;BK$3)&gt;0,1,0))</f>
        <v>0</v>
      </c>
      <c r="BL10" s="19" t="n">
        <f aca="false">IF($A10="",0,IF(COUNTIFS(Urlaub!$A$5:$A$604,$A10,Urlaub!$B$5:$B$604,"&lt;="&amp;BL$3,Urlaub!$C$5:$C$604,"&gt;="&amp;BL$3)&gt;0,1,0))</f>
        <v>0</v>
      </c>
      <c r="BM10" s="19" t="n">
        <f aca="false">IF($A10="",0,IF(COUNTIFS(Urlaub!$A$5:$A$604,$A10,Urlaub!$B$5:$B$604,"&lt;="&amp;BM$3,Urlaub!$C$5:$C$604,"&gt;="&amp;BM$3)&gt;0,1,0))</f>
        <v>0</v>
      </c>
      <c r="BN10" s="19" t="n">
        <f aca="false">IF($A10="",0,IF(COUNTIFS(Urlaub!$A$5:$A$604,$A10,Urlaub!$B$5:$B$604,"&lt;="&amp;BN$3,Urlaub!$C$5:$C$604,"&gt;="&amp;BN$3)&gt;0,1,0))</f>
        <v>0</v>
      </c>
      <c r="BO10" s="19" t="n">
        <f aca="false">IF($A10="",0,IF(COUNTIFS(Urlaub!$A$5:$A$604,$A10,Urlaub!$B$5:$B$604,"&lt;="&amp;BO$3,Urlaub!$C$5:$C$604,"&gt;="&amp;BO$3)&gt;0,1,0))</f>
        <v>0</v>
      </c>
      <c r="BP10" s="19" t="n">
        <f aca="false">IF($A10="",0,IF(COUNTIFS(Urlaub!$A$5:$A$604,$A10,Urlaub!$B$5:$B$604,"&lt;="&amp;BP$3,Urlaub!$C$5:$C$604,"&gt;="&amp;BP$3)&gt;0,1,0))</f>
        <v>0</v>
      </c>
      <c r="BQ10" s="19" t="n">
        <f aca="false">IF($A10="",0,IF(COUNTIFS(Urlaub!$A$5:$A$604,$A10,Urlaub!$B$5:$B$604,"&lt;="&amp;BQ$3,Urlaub!$C$5:$C$604,"&gt;="&amp;BQ$3)&gt;0,1,0))</f>
        <v>0</v>
      </c>
      <c r="BR10" s="19" t="n">
        <f aca="false">IF($A10="",0,IF(COUNTIFS(Urlaub!$A$5:$A$604,$A10,Urlaub!$B$5:$B$604,"&lt;="&amp;BR$3,Urlaub!$C$5:$C$604,"&gt;="&amp;BR$3)&gt;0,1,0))</f>
        <v>0</v>
      </c>
      <c r="BS10" s="19" t="n">
        <f aca="false">IF($A10="",0,IF(COUNTIFS(Urlaub!$A$5:$A$604,$A10,Urlaub!$B$5:$B$604,"&lt;="&amp;BS$3,Urlaub!$C$5:$C$604,"&gt;="&amp;BS$3)&gt;0,1,0))</f>
        <v>0</v>
      </c>
      <c r="BT10" s="19" t="n">
        <f aca="false">IF($A10="",0,IF(COUNTIFS(Urlaub!$A$5:$A$604,$A10,Urlaub!$B$5:$B$604,"&lt;="&amp;BT$3,Urlaub!$C$5:$C$604,"&gt;="&amp;BT$3)&gt;0,1,0))</f>
        <v>0</v>
      </c>
      <c r="BU10" s="19" t="n">
        <f aca="false">IF($A10="",0,IF(COUNTIFS(Urlaub!$A$5:$A$604,$A10,Urlaub!$B$5:$B$604,"&lt;="&amp;BU$3,Urlaub!$C$5:$C$604,"&gt;="&amp;BU$3)&gt;0,1,0))</f>
        <v>0</v>
      </c>
      <c r="BV10" s="19" t="n">
        <f aca="false">IF($A10="",0,IF(COUNTIFS(Urlaub!$A$5:$A$604,$A10,Urlaub!$B$5:$B$604,"&lt;="&amp;BV$3,Urlaub!$C$5:$C$604,"&gt;="&amp;BV$3)&gt;0,1,0))</f>
        <v>0</v>
      </c>
      <c r="BW10" s="19" t="n">
        <f aca="false">IF($A10="",0,IF(COUNTIFS(Urlaub!$A$5:$A$604,$A10,Urlaub!$B$5:$B$604,"&lt;="&amp;BW$3,Urlaub!$C$5:$C$604,"&gt;="&amp;BW$3)&gt;0,1,0))</f>
        <v>0</v>
      </c>
      <c r="BX10" s="19" t="n">
        <f aca="false">IF($A10="",0,IF(COUNTIFS(Urlaub!$A$5:$A$604,$A10,Urlaub!$B$5:$B$604,"&lt;="&amp;BX$3,Urlaub!$C$5:$C$604,"&gt;="&amp;BX$3)&gt;0,1,0))</f>
        <v>0</v>
      </c>
      <c r="BY10" s="19" t="n">
        <f aca="false">IF($A10="",0,IF(COUNTIFS(Urlaub!$A$5:$A$604,$A10,Urlaub!$B$5:$B$604,"&lt;="&amp;BY$3,Urlaub!$C$5:$C$604,"&gt;="&amp;BY$3)&gt;0,1,0))</f>
        <v>0</v>
      </c>
      <c r="BZ10" s="19" t="n">
        <f aca="false">IF($A10="",0,IF(COUNTIFS(Urlaub!$A$5:$A$604,$A10,Urlaub!$B$5:$B$604,"&lt;="&amp;BZ$3,Urlaub!$C$5:$C$604,"&gt;="&amp;BZ$3)&gt;0,1,0))</f>
        <v>0</v>
      </c>
      <c r="CA10" s="19" t="n">
        <f aca="false">IF($A10="",0,IF(COUNTIFS(Urlaub!$A$5:$A$604,$A10,Urlaub!$B$5:$B$604,"&lt;="&amp;CA$3,Urlaub!$C$5:$C$604,"&gt;="&amp;CA$3)&gt;0,1,0))</f>
        <v>0</v>
      </c>
      <c r="CB10" s="19" t="n">
        <f aca="false">IF($A10="",0,IF(COUNTIFS(Urlaub!$A$5:$A$604,$A10,Urlaub!$B$5:$B$604,"&lt;="&amp;CB$3,Urlaub!$C$5:$C$604,"&gt;="&amp;CB$3)&gt;0,1,0))</f>
        <v>0</v>
      </c>
      <c r="CC10" s="19" t="n">
        <f aca="false">IF($A10="",0,IF(COUNTIFS(Urlaub!$A$5:$A$604,$A10,Urlaub!$B$5:$B$604,"&lt;="&amp;CC$3,Urlaub!$C$5:$C$604,"&gt;="&amp;CC$3)&gt;0,1,0))</f>
        <v>0</v>
      </c>
      <c r="CD10" s="19" t="n">
        <f aca="false">IF($A10="",0,IF(COUNTIFS(Urlaub!$A$5:$A$604,$A10,Urlaub!$B$5:$B$604,"&lt;="&amp;CD$3,Urlaub!$C$5:$C$604,"&gt;="&amp;CD$3)&gt;0,1,0))</f>
        <v>0</v>
      </c>
      <c r="CE10" s="19" t="n">
        <f aca="false">IF($A10="",0,IF(COUNTIFS(Urlaub!$A$5:$A$604,$A10,Urlaub!$B$5:$B$604,"&lt;="&amp;CE$3,Urlaub!$C$5:$C$604,"&gt;="&amp;CE$3)&gt;0,1,0))</f>
        <v>0</v>
      </c>
      <c r="CF10" s="19" t="n">
        <f aca="false">IF($A10="",0,IF(COUNTIFS(Urlaub!$A$5:$A$604,$A10,Urlaub!$B$5:$B$604,"&lt;="&amp;CF$3,Urlaub!$C$5:$C$604,"&gt;="&amp;CF$3)&gt;0,1,0))</f>
        <v>0</v>
      </c>
      <c r="CG10" s="19" t="n">
        <f aca="false">IF($A10="",0,IF(COUNTIFS(Urlaub!$A$5:$A$604,$A10,Urlaub!$B$5:$B$604,"&lt;="&amp;CG$3,Urlaub!$C$5:$C$604,"&gt;="&amp;CG$3)&gt;0,1,0))</f>
        <v>0</v>
      </c>
      <c r="CH10" s="19" t="n">
        <f aca="false">IF($A10="",0,IF(COUNTIFS(Urlaub!$A$5:$A$604,$A10,Urlaub!$B$5:$B$604,"&lt;="&amp;CH$3,Urlaub!$C$5:$C$604,"&gt;="&amp;CH$3)&gt;0,1,0))</f>
        <v>0</v>
      </c>
      <c r="CI10" s="19" t="n">
        <f aca="false">IF($A10="",0,IF(COUNTIFS(Urlaub!$A$5:$A$604,$A10,Urlaub!$B$5:$B$604,"&lt;="&amp;CI$3,Urlaub!$C$5:$C$604,"&gt;="&amp;CI$3)&gt;0,1,0))</f>
        <v>0</v>
      </c>
      <c r="CJ10" s="19" t="n">
        <f aca="false">IF($A10="",0,IF(COUNTIFS(Urlaub!$A$5:$A$604,$A10,Urlaub!$B$5:$B$604,"&lt;="&amp;CJ$3,Urlaub!$C$5:$C$604,"&gt;="&amp;CJ$3)&gt;0,1,0))</f>
        <v>0</v>
      </c>
      <c r="CK10" s="19" t="n">
        <f aca="false">IF($A10="",0,IF(COUNTIFS(Urlaub!$A$5:$A$604,$A10,Urlaub!$B$5:$B$604,"&lt;="&amp;CK$3,Urlaub!$C$5:$C$604,"&gt;="&amp;CK$3)&gt;0,1,0))</f>
        <v>0</v>
      </c>
      <c r="CL10" s="19" t="n">
        <f aca="false">IF($A10="",0,IF(COUNTIFS(Urlaub!$A$5:$A$604,$A10,Urlaub!$B$5:$B$604,"&lt;="&amp;CL$3,Urlaub!$C$5:$C$604,"&gt;="&amp;CL$3)&gt;0,1,0))</f>
        <v>0</v>
      </c>
      <c r="CM10" s="19" t="n">
        <f aca="false">IF($A10="",0,IF(COUNTIFS(Urlaub!$A$5:$A$604,$A10,Urlaub!$B$5:$B$604,"&lt;="&amp;CM$3,Urlaub!$C$5:$C$604,"&gt;="&amp;CM$3)&gt;0,1,0))</f>
        <v>0</v>
      </c>
      <c r="CN10" s="19" t="n">
        <f aca="false">IF($A10="",0,IF(COUNTIFS(Urlaub!$A$5:$A$604,$A10,Urlaub!$B$5:$B$604,"&lt;="&amp;CN$3,Urlaub!$C$5:$C$604,"&gt;="&amp;CN$3)&gt;0,1,0))</f>
        <v>0</v>
      </c>
      <c r="CO10" s="19" t="n">
        <f aca="false">IF($A10="",0,IF(COUNTIFS(Urlaub!$A$5:$A$604,$A10,Urlaub!$B$5:$B$604,"&lt;="&amp;CO$3,Urlaub!$C$5:$C$604,"&gt;="&amp;CO$3)&gt;0,1,0))</f>
        <v>0</v>
      </c>
      <c r="CP10" s="19" t="n">
        <f aca="false">IF($A10="",0,IF(COUNTIFS(Urlaub!$A$5:$A$604,$A10,Urlaub!$B$5:$B$604,"&lt;="&amp;CP$3,Urlaub!$C$5:$C$604,"&gt;="&amp;CP$3)&gt;0,1,0))</f>
        <v>0</v>
      </c>
      <c r="CQ10" s="19" t="n">
        <f aca="false">IF($A10="",0,IF(COUNTIFS(Urlaub!$A$5:$A$604,$A10,Urlaub!$B$5:$B$604,"&lt;="&amp;CQ$3,Urlaub!$C$5:$C$604,"&gt;="&amp;CQ$3)&gt;0,1,0))</f>
        <v>0</v>
      </c>
      <c r="CR10" s="19" t="n">
        <f aca="false">IF($A10="",0,IF(COUNTIFS(Urlaub!$A$5:$A$604,$A10,Urlaub!$B$5:$B$604,"&lt;="&amp;CR$3,Urlaub!$C$5:$C$604,"&gt;="&amp;CR$3)&gt;0,1,0))</f>
        <v>0</v>
      </c>
      <c r="CS10" s="19" t="n">
        <f aca="false">IF($A10="",0,IF(COUNTIFS(Urlaub!$A$5:$A$604,$A10,Urlaub!$B$5:$B$604,"&lt;="&amp;CS$3,Urlaub!$C$5:$C$604,"&gt;="&amp;CS$3)&gt;0,1,0))</f>
        <v>0</v>
      </c>
      <c r="CT10" s="19" t="n">
        <f aca="false">IF($A10="",0,IF(COUNTIFS(Urlaub!$A$5:$A$604,$A10,Urlaub!$B$5:$B$604,"&lt;="&amp;CT$3,Urlaub!$C$5:$C$604,"&gt;="&amp;CT$3)&gt;0,1,0))</f>
        <v>0</v>
      </c>
      <c r="CU10" s="19" t="n">
        <f aca="false">IF($A10="",0,IF(COUNTIFS(Urlaub!$A$5:$A$604,$A10,Urlaub!$B$5:$B$604,"&lt;="&amp;CU$3,Urlaub!$C$5:$C$604,"&gt;="&amp;CU$3)&gt;0,1,0))</f>
        <v>0</v>
      </c>
      <c r="CV10" s="19" t="n">
        <f aca="false">IF($A10="",0,IF(COUNTIFS(Urlaub!$A$5:$A$604,$A10,Urlaub!$B$5:$B$604,"&lt;="&amp;CV$3,Urlaub!$C$5:$C$604,"&gt;="&amp;CV$3)&gt;0,1,0))</f>
        <v>0</v>
      </c>
      <c r="CW10" s="19" t="n">
        <f aca="false">IF($A10="",0,IF(COUNTIFS(Urlaub!$A$5:$A$604,$A10,Urlaub!$B$5:$B$604,"&lt;="&amp;CW$3,Urlaub!$C$5:$C$604,"&gt;="&amp;CW$3)&gt;0,1,0))</f>
        <v>0</v>
      </c>
      <c r="CX10" s="19" t="n">
        <f aca="false">IF($A10="",0,IF(COUNTIFS(Urlaub!$A$5:$A$604,$A10,Urlaub!$B$5:$B$604,"&lt;="&amp;CX$3,Urlaub!$C$5:$C$604,"&gt;="&amp;CX$3)&gt;0,1,0))</f>
        <v>0</v>
      </c>
      <c r="CY10" s="19" t="n">
        <f aca="false">IF($A10="",0,IF(COUNTIFS(Urlaub!$A$5:$A$604,$A10,Urlaub!$B$5:$B$604,"&lt;="&amp;CY$3,Urlaub!$C$5:$C$604,"&gt;="&amp;CY$3)&gt;0,1,0))</f>
        <v>0</v>
      </c>
      <c r="CZ10" s="19" t="n">
        <f aca="false">IF($A10="",0,IF(COUNTIFS(Urlaub!$A$5:$A$604,$A10,Urlaub!$B$5:$B$604,"&lt;="&amp;CZ$3,Urlaub!$C$5:$C$604,"&gt;="&amp;CZ$3)&gt;0,1,0))</f>
        <v>0</v>
      </c>
      <c r="DA10" s="19" t="n">
        <f aca="false">IF($A10="",0,IF(COUNTIFS(Urlaub!$A$5:$A$604,$A10,Urlaub!$B$5:$B$604,"&lt;="&amp;DA$3,Urlaub!$C$5:$C$604,"&gt;="&amp;DA$3)&gt;0,1,0))</f>
        <v>0</v>
      </c>
      <c r="DB10" s="19" t="n">
        <f aca="false">IF($A10="",0,IF(COUNTIFS(Urlaub!$A$5:$A$604,$A10,Urlaub!$B$5:$B$604,"&lt;="&amp;DB$3,Urlaub!$C$5:$C$604,"&gt;="&amp;DB$3)&gt;0,1,0))</f>
        <v>0</v>
      </c>
      <c r="DC10" s="19" t="n">
        <f aca="false">IF($A10="",0,IF(COUNTIFS(Urlaub!$A$5:$A$604,$A10,Urlaub!$B$5:$B$604,"&lt;="&amp;DC$3,Urlaub!$C$5:$C$604,"&gt;="&amp;DC$3)&gt;0,1,0))</f>
        <v>0</v>
      </c>
      <c r="DD10" s="19" t="n">
        <f aca="false">IF($A10="",0,IF(COUNTIFS(Urlaub!$A$5:$A$604,$A10,Urlaub!$B$5:$B$604,"&lt;="&amp;DD$3,Urlaub!$C$5:$C$604,"&gt;="&amp;DD$3)&gt;0,1,0))</f>
        <v>0</v>
      </c>
      <c r="DE10" s="19" t="n">
        <f aca="false">IF($A10="",0,IF(COUNTIFS(Urlaub!$A$5:$A$604,$A10,Urlaub!$B$5:$B$604,"&lt;="&amp;DE$3,Urlaub!$C$5:$C$604,"&gt;="&amp;DE$3)&gt;0,1,0))</f>
        <v>0</v>
      </c>
      <c r="DF10" s="19" t="n">
        <f aca="false">IF($A10="",0,IF(COUNTIFS(Urlaub!$A$5:$A$604,$A10,Urlaub!$B$5:$B$604,"&lt;="&amp;DF$3,Urlaub!$C$5:$C$604,"&gt;="&amp;DF$3)&gt;0,1,0))</f>
        <v>0</v>
      </c>
      <c r="DG10" s="19" t="n">
        <f aca="false">IF($A10="",0,IF(COUNTIFS(Urlaub!$A$5:$A$604,$A10,Urlaub!$B$5:$B$604,"&lt;="&amp;DG$3,Urlaub!$C$5:$C$604,"&gt;="&amp;DG$3)&gt;0,1,0))</f>
        <v>0</v>
      </c>
      <c r="DH10" s="19" t="n">
        <f aca="false">IF($A10="",0,IF(COUNTIFS(Urlaub!$A$5:$A$604,$A10,Urlaub!$B$5:$B$604,"&lt;="&amp;DH$3,Urlaub!$C$5:$C$604,"&gt;="&amp;DH$3)&gt;0,1,0))</f>
        <v>0</v>
      </c>
      <c r="DI10" s="19" t="n">
        <f aca="false">IF($A10="",0,IF(COUNTIFS(Urlaub!$A$5:$A$604,$A10,Urlaub!$B$5:$B$604,"&lt;="&amp;DI$3,Urlaub!$C$5:$C$604,"&gt;="&amp;DI$3)&gt;0,1,0))</f>
        <v>0</v>
      </c>
      <c r="DJ10" s="19" t="n">
        <f aca="false">IF($A10="",0,IF(COUNTIFS(Urlaub!$A$5:$A$604,$A10,Urlaub!$B$5:$B$604,"&lt;="&amp;DJ$3,Urlaub!$C$5:$C$604,"&gt;="&amp;DJ$3)&gt;0,1,0))</f>
        <v>0</v>
      </c>
      <c r="DK10" s="19" t="n">
        <f aca="false">IF($A10="",0,IF(COUNTIFS(Urlaub!$A$5:$A$604,$A10,Urlaub!$B$5:$B$604,"&lt;="&amp;DK$3,Urlaub!$C$5:$C$604,"&gt;="&amp;DK$3)&gt;0,1,0))</f>
        <v>0</v>
      </c>
      <c r="DL10" s="19" t="n">
        <f aca="false">IF($A10="",0,IF(COUNTIFS(Urlaub!$A$5:$A$604,$A10,Urlaub!$B$5:$B$604,"&lt;="&amp;DL$3,Urlaub!$C$5:$C$604,"&gt;="&amp;DL$3)&gt;0,1,0))</f>
        <v>0</v>
      </c>
      <c r="DM10" s="19" t="n">
        <f aca="false">IF($A10="",0,IF(COUNTIFS(Urlaub!$A$5:$A$604,$A10,Urlaub!$B$5:$B$604,"&lt;="&amp;DM$3,Urlaub!$C$5:$C$604,"&gt;="&amp;DM$3)&gt;0,1,0))</f>
        <v>0</v>
      </c>
      <c r="DN10" s="19" t="n">
        <f aca="false">IF($A10="",0,IF(COUNTIFS(Urlaub!$A$5:$A$604,$A10,Urlaub!$B$5:$B$604,"&lt;="&amp;DN$3,Urlaub!$C$5:$C$604,"&gt;="&amp;DN$3)&gt;0,1,0))</f>
        <v>0</v>
      </c>
      <c r="DO10" s="19" t="n">
        <f aca="false">IF($A10="",0,IF(COUNTIFS(Urlaub!$A$5:$A$604,$A10,Urlaub!$B$5:$B$604,"&lt;="&amp;DO$3,Urlaub!$C$5:$C$604,"&gt;="&amp;DO$3)&gt;0,1,0))</f>
        <v>0</v>
      </c>
      <c r="DP10" s="19" t="n">
        <f aca="false">IF($A10="",0,IF(COUNTIFS(Urlaub!$A$5:$A$604,$A10,Urlaub!$B$5:$B$604,"&lt;="&amp;DP$3,Urlaub!$C$5:$C$604,"&gt;="&amp;DP$3)&gt;0,1,0))</f>
        <v>0</v>
      </c>
      <c r="DQ10" s="19" t="n">
        <f aca="false">IF($A10="",0,IF(COUNTIFS(Urlaub!$A$5:$A$604,$A10,Urlaub!$B$5:$B$604,"&lt;="&amp;DQ$3,Urlaub!$C$5:$C$604,"&gt;="&amp;DQ$3)&gt;0,1,0))</f>
        <v>0</v>
      </c>
      <c r="DR10" s="19" t="n">
        <f aca="false">IF($A10="",0,IF(COUNTIFS(Urlaub!$A$5:$A$604,$A10,Urlaub!$B$5:$B$604,"&lt;="&amp;DR$3,Urlaub!$C$5:$C$604,"&gt;="&amp;DR$3)&gt;0,1,0))</f>
        <v>0</v>
      </c>
      <c r="DS10" s="19" t="n">
        <f aca="false">IF($A10="",0,IF(COUNTIFS(Urlaub!$A$5:$A$604,$A10,Urlaub!$B$5:$B$604,"&lt;="&amp;DS$3,Urlaub!$C$5:$C$604,"&gt;="&amp;DS$3)&gt;0,1,0))</f>
        <v>0</v>
      </c>
      <c r="DT10" s="19" t="n">
        <f aca="false">IF($A10="",0,IF(COUNTIFS(Urlaub!$A$5:$A$604,$A10,Urlaub!$B$5:$B$604,"&lt;="&amp;DT$3,Urlaub!$C$5:$C$604,"&gt;="&amp;DT$3)&gt;0,1,0))</f>
        <v>0</v>
      </c>
      <c r="DU10" s="19" t="n">
        <f aca="false">IF($A10="",0,IF(COUNTIFS(Urlaub!$A$5:$A$604,$A10,Urlaub!$B$5:$B$604,"&lt;="&amp;DU$3,Urlaub!$C$5:$C$604,"&gt;="&amp;DU$3)&gt;0,1,0))</f>
        <v>0</v>
      </c>
      <c r="DV10" s="19" t="n">
        <f aca="false">IF($A10="",0,IF(COUNTIFS(Urlaub!$A$5:$A$604,$A10,Urlaub!$B$5:$B$604,"&lt;="&amp;DV$3,Urlaub!$C$5:$C$604,"&gt;="&amp;DV$3)&gt;0,1,0))</f>
        <v>0</v>
      </c>
      <c r="DW10" s="19" t="n">
        <f aca="false">IF($A10="",0,IF(COUNTIFS(Urlaub!$A$5:$A$604,$A10,Urlaub!$B$5:$B$604,"&lt;="&amp;DW$3,Urlaub!$C$5:$C$604,"&gt;="&amp;DW$3)&gt;0,1,0))</f>
        <v>0</v>
      </c>
      <c r="DX10" s="19" t="n">
        <f aca="false">IF($A10="",0,IF(COUNTIFS(Urlaub!$A$5:$A$604,$A10,Urlaub!$B$5:$B$604,"&lt;="&amp;DX$3,Urlaub!$C$5:$C$604,"&gt;="&amp;DX$3)&gt;0,1,0))</f>
        <v>0</v>
      </c>
      <c r="DY10" s="19" t="n">
        <f aca="false">IF($A10="",0,IF(COUNTIFS(Urlaub!$A$5:$A$604,$A10,Urlaub!$B$5:$B$604,"&lt;="&amp;DY$3,Urlaub!$C$5:$C$604,"&gt;="&amp;DY$3)&gt;0,1,0))</f>
        <v>0</v>
      </c>
      <c r="DZ10" s="19" t="n">
        <f aca="false">IF($A10="",0,IF(COUNTIFS(Urlaub!$A$5:$A$604,$A10,Urlaub!$B$5:$B$604,"&lt;="&amp;DZ$3,Urlaub!$C$5:$C$604,"&gt;="&amp;DZ$3)&gt;0,1,0))</f>
        <v>0</v>
      </c>
      <c r="EA10" s="19" t="n">
        <f aca="false">IF($A10="",0,IF(COUNTIFS(Urlaub!$A$5:$A$604,$A10,Urlaub!$B$5:$B$604,"&lt;="&amp;EA$3,Urlaub!$C$5:$C$604,"&gt;="&amp;EA$3)&gt;0,1,0))</f>
        <v>0</v>
      </c>
      <c r="EB10" s="19" t="n">
        <f aca="false">IF($A10="",0,IF(COUNTIFS(Urlaub!$A$5:$A$604,$A10,Urlaub!$B$5:$B$604,"&lt;="&amp;EB$3,Urlaub!$C$5:$C$604,"&gt;="&amp;EB$3)&gt;0,1,0))</f>
        <v>0</v>
      </c>
      <c r="EC10" s="19" t="n">
        <f aca="false">IF($A10="",0,IF(COUNTIFS(Urlaub!$A$5:$A$604,$A10,Urlaub!$B$5:$B$604,"&lt;="&amp;EC$3,Urlaub!$C$5:$C$604,"&gt;="&amp;EC$3)&gt;0,1,0))</f>
        <v>0</v>
      </c>
      <c r="ED10" s="19" t="n">
        <f aca="false">IF($A10="",0,IF(COUNTIFS(Urlaub!$A$5:$A$604,$A10,Urlaub!$B$5:$B$604,"&lt;="&amp;ED$3,Urlaub!$C$5:$C$604,"&gt;="&amp;ED$3)&gt;0,1,0))</f>
        <v>0</v>
      </c>
      <c r="EE10" s="19" t="n">
        <f aca="false">IF($A10="",0,IF(COUNTIFS(Urlaub!$A$5:$A$604,$A10,Urlaub!$B$5:$B$604,"&lt;="&amp;EE$3,Urlaub!$C$5:$C$604,"&gt;="&amp;EE$3)&gt;0,1,0))</f>
        <v>0</v>
      </c>
      <c r="EF10" s="19" t="n">
        <f aca="false">IF($A10="",0,IF(COUNTIFS(Urlaub!$A$5:$A$604,$A10,Urlaub!$B$5:$B$604,"&lt;="&amp;EF$3,Urlaub!$C$5:$C$604,"&gt;="&amp;EF$3)&gt;0,1,0))</f>
        <v>0</v>
      </c>
      <c r="EG10" s="19" t="n">
        <f aca="false">IF($A10="",0,IF(COUNTIFS(Urlaub!$A$5:$A$604,$A10,Urlaub!$B$5:$B$604,"&lt;="&amp;EG$3,Urlaub!$C$5:$C$604,"&gt;="&amp;EG$3)&gt;0,1,0))</f>
        <v>0</v>
      </c>
      <c r="EH10" s="19" t="n">
        <f aca="false">IF($A10="",0,IF(COUNTIFS(Urlaub!$A$5:$A$604,$A10,Urlaub!$B$5:$B$604,"&lt;="&amp;EH$3,Urlaub!$C$5:$C$604,"&gt;="&amp;EH$3)&gt;0,1,0))</f>
        <v>0</v>
      </c>
      <c r="EI10" s="19" t="n">
        <f aca="false">IF($A10="",0,IF(COUNTIFS(Urlaub!$A$5:$A$604,$A10,Urlaub!$B$5:$B$604,"&lt;="&amp;EI$3,Urlaub!$C$5:$C$604,"&gt;="&amp;EI$3)&gt;0,1,0))</f>
        <v>0</v>
      </c>
      <c r="EJ10" s="19" t="n">
        <f aca="false">IF($A10="",0,IF(COUNTIFS(Urlaub!$A$5:$A$604,$A10,Urlaub!$B$5:$B$604,"&lt;="&amp;EJ$3,Urlaub!$C$5:$C$604,"&gt;="&amp;EJ$3)&gt;0,1,0))</f>
        <v>0</v>
      </c>
      <c r="EK10" s="19" t="n">
        <f aca="false">IF($A10="",0,IF(COUNTIFS(Urlaub!$A$5:$A$604,$A10,Urlaub!$B$5:$B$604,"&lt;="&amp;EK$3,Urlaub!$C$5:$C$604,"&gt;="&amp;EK$3)&gt;0,1,0))</f>
        <v>0</v>
      </c>
      <c r="EL10" s="19" t="n">
        <f aca="false">IF($A10="",0,IF(COUNTIFS(Urlaub!$A$5:$A$604,$A10,Urlaub!$B$5:$B$604,"&lt;="&amp;EL$3,Urlaub!$C$5:$C$604,"&gt;="&amp;EL$3)&gt;0,1,0))</f>
        <v>0</v>
      </c>
      <c r="EM10" s="19" t="n">
        <f aca="false">IF($A10="",0,IF(COUNTIFS(Urlaub!$A$5:$A$604,$A10,Urlaub!$B$5:$B$604,"&lt;="&amp;EM$3,Urlaub!$C$5:$C$604,"&gt;="&amp;EM$3)&gt;0,1,0))</f>
        <v>0</v>
      </c>
      <c r="EN10" s="19" t="n">
        <f aca="false">IF($A10="",0,IF(COUNTIFS(Urlaub!$A$5:$A$604,$A10,Urlaub!$B$5:$B$604,"&lt;="&amp;EN$3,Urlaub!$C$5:$C$604,"&gt;="&amp;EN$3)&gt;0,1,0))</f>
        <v>0</v>
      </c>
      <c r="EO10" s="19" t="n">
        <f aca="false">IF($A10="",0,IF(COUNTIFS(Urlaub!$A$5:$A$604,$A10,Urlaub!$B$5:$B$604,"&lt;="&amp;EO$3,Urlaub!$C$5:$C$604,"&gt;="&amp;EO$3)&gt;0,1,0))</f>
        <v>0</v>
      </c>
      <c r="EP10" s="19" t="n">
        <f aca="false">IF($A10="",0,IF(COUNTIFS(Urlaub!$A$5:$A$604,$A10,Urlaub!$B$5:$B$604,"&lt;="&amp;EP$3,Urlaub!$C$5:$C$604,"&gt;="&amp;EP$3)&gt;0,1,0))</f>
        <v>0</v>
      </c>
      <c r="EQ10" s="19" t="n">
        <f aca="false">IF($A10="",0,IF(COUNTIFS(Urlaub!$A$5:$A$604,$A10,Urlaub!$B$5:$B$604,"&lt;="&amp;EQ$3,Urlaub!$C$5:$C$604,"&gt;="&amp;EQ$3)&gt;0,1,0))</f>
        <v>0</v>
      </c>
      <c r="ER10" s="19" t="n">
        <f aca="false">IF($A10="",0,IF(COUNTIFS(Urlaub!$A$5:$A$604,$A10,Urlaub!$B$5:$B$604,"&lt;="&amp;ER$3,Urlaub!$C$5:$C$604,"&gt;="&amp;ER$3)&gt;0,1,0))</f>
        <v>0</v>
      </c>
      <c r="ES10" s="19" t="n">
        <f aca="false">IF($A10="",0,IF(COUNTIFS(Urlaub!$A$5:$A$604,$A10,Urlaub!$B$5:$B$604,"&lt;="&amp;ES$3,Urlaub!$C$5:$C$604,"&gt;="&amp;ES$3)&gt;0,1,0))</f>
        <v>0</v>
      </c>
      <c r="ET10" s="19" t="n">
        <f aca="false">IF($A10="",0,IF(COUNTIFS(Urlaub!$A$5:$A$604,$A10,Urlaub!$B$5:$B$604,"&lt;="&amp;ET$3,Urlaub!$C$5:$C$604,"&gt;="&amp;ET$3)&gt;0,1,0))</f>
        <v>0</v>
      </c>
      <c r="EU10" s="19" t="n">
        <f aca="false">IF($A10="",0,IF(COUNTIFS(Urlaub!$A$5:$A$604,$A10,Urlaub!$B$5:$B$604,"&lt;="&amp;EU$3,Urlaub!$C$5:$C$604,"&gt;="&amp;EU$3)&gt;0,1,0))</f>
        <v>0</v>
      </c>
      <c r="EV10" s="19" t="n">
        <f aca="false">IF($A10="",0,IF(COUNTIFS(Urlaub!$A$5:$A$604,$A10,Urlaub!$B$5:$B$604,"&lt;="&amp;EV$3,Urlaub!$C$5:$C$604,"&gt;="&amp;EV$3)&gt;0,1,0))</f>
        <v>0</v>
      </c>
      <c r="EW10" s="19" t="n">
        <f aca="false">IF($A10="",0,IF(COUNTIFS(Urlaub!$A$5:$A$604,$A10,Urlaub!$B$5:$B$604,"&lt;="&amp;EW$3,Urlaub!$C$5:$C$604,"&gt;="&amp;EW$3)&gt;0,1,0))</f>
        <v>0</v>
      </c>
      <c r="EX10" s="19" t="n">
        <f aca="false">IF($A10="",0,IF(COUNTIFS(Urlaub!$A$5:$A$604,$A10,Urlaub!$B$5:$B$604,"&lt;="&amp;EX$3,Urlaub!$C$5:$C$604,"&gt;="&amp;EX$3)&gt;0,1,0))</f>
        <v>0</v>
      </c>
      <c r="EY10" s="19" t="n">
        <f aca="false">IF($A10="",0,IF(COUNTIFS(Urlaub!$A$5:$A$604,$A10,Urlaub!$B$5:$B$604,"&lt;="&amp;EY$3,Urlaub!$C$5:$C$604,"&gt;="&amp;EY$3)&gt;0,1,0))</f>
        <v>0</v>
      </c>
      <c r="EZ10" s="19" t="n">
        <f aca="false">IF($A10="",0,IF(COUNTIFS(Urlaub!$A$5:$A$604,$A10,Urlaub!$B$5:$B$604,"&lt;="&amp;EZ$3,Urlaub!$C$5:$C$604,"&gt;="&amp;EZ$3)&gt;0,1,0))</f>
        <v>0</v>
      </c>
      <c r="FA10" s="19" t="n">
        <f aca="false">IF($A10="",0,IF(COUNTIFS(Urlaub!$A$5:$A$604,$A10,Urlaub!$B$5:$B$604,"&lt;="&amp;FA$3,Urlaub!$C$5:$C$604,"&gt;="&amp;FA$3)&gt;0,1,0))</f>
        <v>0</v>
      </c>
      <c r="FB10" s="19" t="n">
        <f aca="false">IF($A10="",0,IF(COUNTIFS(Urlaub!$A$5:$A$604,$A10,Urlaub!$B$5:$B$604,"&lt;="&amp;FB$3,Urlaub!$C$5:$C$604,"&gt;="&amp;FB$3)&gt;0,1,0))</f>
        <v>0</v>
      </c>
      <c r="FC10" s="19" t="n">
        <f aca="false">IF($A10="",0,IF(COUNTIFS(Urlaub!$A$5:$A$604,$A10,Urlaub!$B$5:$B$604,"&lt;="&amp;FC$3,Urlaub!$C$5:$C$604,"&gt;="&amp;FC$3)&gt;0,1,0))</f>
        <v>0</v>
      </c>
      <c r="FD10" s="19" t="n">
        <f aca="false">IF($A10="",0,IF(COUNTIFS(Urlaub!$A$5:$A$604,$A10,Urlaub!$B$5:$B$604,"&lt;="&amp;FD$3,Urlaub!$C$5:$C$604,"&gt;="&amp;FD$3)&gt;0,1,0))</f>
        <v>0</v>
      </c>
      <c r="FE10" s="19" t="n">
        <f aca="false">IF($A10="",0,IF(COUNTIFS(Urlaub!$A$5:$A$604,$A10,Urlaub!$B$5:$B$604,"&lt;="&amp;FE$3,Urlaub!$C$5:$C$604,"&gt;="&amp;FE$3)&gt;0,1,0))</f>
        <v>0</v>
      </c>
      <c r="FF10" s="19" t="n">
        <f aca="false">IF($A10="",0,IF(COUNTIFS(Urlaub!$A$5:$A$604,$A10,Urlaub!$B$5:$B$604,"&lt;="&amp;FF$3,Urlaub!$C$5:$C$604,"&gt;="&amp;FF$3)&gt;0,1,0))</f>
        <v>0</v>
      </c>
      <c r="FG10" s="19" t="n">
        <f aca="false">IF($A10="",0,IF(COUNTIFS(Urlaub!$A$5:$A$604,$A10,Urlaub!$B$5:$B$604,"&lt;="&amp;FG$3,Urlaub!$C$5:$C$604,"&gt;="&amp;FG$3)&gt;0,1,0))</f>
        <v>0</v>
      </c>
      <c r="FH10" s="19" t="n">
        <f aca="false">IF($A10="",0,IF(COUNTIFS(Urlaub!$A$5:$A$604,$A10,Urlaub!$B$5:$B$604,"&lt;="&amp;FH$3,Urlaub!$C$5:$C$604,"&gt;="&amp;FH$3)&gt;0,1,0))</f>
        <v>0</v>
      </c>
      <c r="FI10" s="19" t="n">
        <f aca="false">IF($A10="",0,IF(COUNTIFS(Urlaub!$A$5:$A$604,$A10,Urlaub!$B$5:$B$604,"&lt;="&amp;FI$3,Urlaub!$C$5:$C$604,"&gt;="&amp;FI$3)&gt;0,1,0))</f>
        <v>0</v>
      </c>
      <c r="FJ10" s="19" t="n">
        <f aca="false">IF($A10="",0,IF(COUNTIFS(Urlaub!$A$5:$A$604,$A10,Urlaub!$B$5:$B$604,"&lt;="&amp;FJ$3,Urlaub!$C$5:$C$604,"&gt;="&amp;FJ$3)&gt;0,1,0))</f>
        <v>0</v>
      </c>
      <c r="FK10" s="19" t="n">
        <f aca="false">IF($A10="",0,IF(COUNTIFS(Urlaub!$A$5:$A$604,$A10,Urlaub!$B$5:$B$604,"&lt;="&amp;FK$3,Urlaub!$C$5:$C$604,"&gt;="&amp;FK$3)&gt;0,1,0))</f>
        <v>0</v>
      </c>
      <c r="FL10" s="19" t="n">
        <f aca="false">IF($A10="",0,IF(COUNTIFS(Urlaub!$A$5:$A$604,$A10,Urlaub!$B$5:$B$604,"&lt;="&amp;FL$3,Urlaub!$C$5:$C$604,"&gt;="&amp;FL$3)&gt;0,1,0))</f>
        <v>0</v>
      </c>
      <c r="FM10" s="19" t="n">
        <f aca="false">IF($A10="",0,IF(COUNTIFS(Urlaub!$A$5:$A$604,$A10,Urlaub!$B$5:$B$604,"&lt;="&amp;FM$3,Urlaub!$C$5:$C$604,"&gt;="&amp;FM$3)&gt;0,1,0))</f>
        <v>0</v>
      </c>
      <c r="FN10" s="19" t="n">
        <f aca="false">IF($A10="",0,IF(COUNTIFS(Urlaub!$A$5:$A$604,$A10,Urlaub!$B$5:$B$604,"&lt;="&amp;FN$3,Urlaub!$C$5:$C$604,"&gt;="&amp;FN$3)&gt;0,1,0))</f>
        <v>0</v>
      </c>
      <c r="FO10" s="19" t="n">
        <f aca="false">IF($A10="",0,IF(COUNTIFS(Urlaub!$A$5:$A$604,$A10,Urlaub!$B$5:$B$604,"&lt;="&amp;FO$3,Urlaub!$C$5:$C$604,"&gt;="&amp;FO$3)&gt;0,1,0))</f>
        <v>0</v>
      </c>
      <c r="FP10" s="19" t="n">
        <f aca="false">IF($A10="",0,IF(COUNTIFS(Urlaub!$A$5:$A$604,$A10,Urlaub!$B$5:$B$604,"&lt;="&amp;FP$3,Urlaub!$C$5:$C$604,"&gt;="&amp;FP$3)&gt;0,1,0))</f>
        <v>0</v>
      </c>
      <c r="FQ10" s="19" t="n">
        <f aca="false">IF($A10="",0,IF(COUNTIFS(Urlaub!$A$5:$A$604,$A10,Urlaub!$B$5:$B$604,"&lt;="&amp;FQ$3,Urlaub!$C$5:$C$604,"&gt;="&amp;FQ$3)&gt;0,1,0))</f>
        <v>0</v>
      </c>
      <c r="FR10" s="19" t="n">
        <f aca="false">IF($A10="",0,IF(COUNTIFS(Urlaub!$A$5:$A$604,$A10,Urlaub!$B$5:$B$604,"&lt;="&amp;FR$3,Urlaub!$C$5:$C$604,"&gt;="&amp;FR$3)&gt;0,1,0))</f>
        <v>0</v>
      </c>
      <c r="FS10" s="19" t="n">
        <f aca="false">IF($A10="",0,IF(COUNTIFS(Urlaub!$A$5:$A$604,$A10,Urlaub!$B$5:$B$604,"&lt;="&amp;FS$3,Urlaub!$C$5:$C$604,"&gt;="&amp;FS$3)&gt;0,1,0))</f>
        <v>0</v>
      </c>
      <c r="FT10" s="19" t="n">
        <f aca="false">IF($A10="",0,IF(COUNTIFS(Urlaub!$A$5:$A$604,$A10,Urlaub!$B$5:$B$604,"&lt;="&amp;FT$3,Urlaub!$C$5:$C$604,"&gt;="&amp;FT$3)&gt;0,1,0))</f>
        <v>0</v>
      </c>
      <c r="FU10" s="19" t="n">
        <f aca="false">IF($A10="",0,IF(COUNTIFS(Urlaub!$A$5:$A$604,$A10,Urlaub!$B$5:$B$604,"&lt;="&amp;FU$3,Urlaub!$C$5:$C$604,"&gt;="&amp;FU$3)&gt;0,1,0))</f>
        <v>0</v>
      </c>
      <c r="FV10" s="19" t="n">
        <f aca="false">IF($A10="",0,IF(COUNTIFS(Urlaub!$A$5:$A$604,$A10,Urlaub!$B$5:$B$604,"&lt;="&amp;FV$3,Urlaub!$C$5:$C$604,"&gt;="&amp;FV$3)&gt;0,1,0))</f>
        <v>0</v>
      </c>
      <c r="FW10" s="19" t="n">
        <f aca="false">IF($A10="",0,IF(COUNTIFS(Urlaub!$A$5:$A$604,$A10,Urlaub!$B$5:$B$604,"&lt;="&amp;FW$3,Urlaub!$C$5:$C$604,"&gt;="&amp;FW$3)&gt;0,1,0))</f>
        <v>0</v>
      </c>
      <c r="FX10" s="19" t="n">
        <f aca="false">IF($A10="",0,IF(COUNTIFS(Urlaub!$A$5:$A$604,$A10,Urlaub!$B$5:$B$604,"&lt;="&amp;FX$3,Urlaub!$C$5:$C$604,"&gt;="&amp;FX$3)&gt;0,1,0))</f>
        <v>0</v>
      </c>
      <c r="FY10" s="19" t="n">
        <f aca="false">IF($A10="",0,IF(COUNTIFS(Urlaub!$A$5:$A$604,$A10,Urlaub!$B$5:$B$604,"&lt;="&amp;FY$3,Urlaub!$C$5:$C$604,"&gt;="&amp;FY$3)&gt;0,1,0))</f>
        <v>0</v>
      </c>
      <c r="FZ10" s="19" t="n">
        <f aca="false">IF($A10="",0,IF(COUNTIFS(Urlaub!$A$5:$A$604,$A10,Urlaub!$B$5:$B$604,"&lt;="&amp;FZ$3,Urlaub!$C$5:$C$604,"&gt;="&amp;FZ$3)&gt;0,1,0))</f>
        <v>0</v>
      </c>
      <c r="GA10" s="19" t="n">
        <f aca="false">IF($A10="",0,IF(COUNTIFS(Urlaub!$A$5:$A$604,$A10,Urlaub!$B$5:$B$604,"&lt;="&amp;GA$3,Urlaub!$C$5:$C$604,"&gt;="&amp;GA$3)&gt;0,1,0))</f>
        <v>0</v>
      </c>
      <c r="GB10" s="19" t="n">
        <f aca="false">IF($A10="",0,IF(COUNTIFS(Urlaub!$A$5:$A$604,$A10,Urlaub!$B$5:$B$604,"&lt;="&amp;GB$3,Urlaub!$C$5:$C$604,"&gt;="&amp;GB$3)&gt;0,1,0))</f>
        <v>0</v>
      </c>
      <c r="GC10" s="19" t="n">
        <f aca="false">IF($A10="",0,IF(COUNTIFS(Urlaub!$A$5:$A$604,$A10,Urlaub!$B$5:$B$604,"&lt;="&amp;GC$3,Urlaub!$C$5:$C$604,"&gt;="&amp;GC$3)&gt;0,1,0))</f>
        <v>0</v>
      </c>
      <c r="GD10" s="19" t="n">
        <f aca="false">IF($A10="",0,IF(COUNTIFS(Urlaub!$A$5:$A$604,$A10,Urlaub!$B$5:$B$604,"&lt;="&amp;GD$3,Urlaub!$C$5:$C$604,"&gt;="&amp;GD$3)&gt;0,1,0))</f>
        <v>0</v>
      </c>
      <c r="GE10" s="19" t="n">
        <f aca="false">IF($A10="",0,IF(COUNTIFS(Urlaub!$A$5:$A$604,$A10,Urlaub!$B$5:$B$604,"&lt;="&amp;GE$3,Urlaub!$C$5:$C$604,"&gt;="&amp;GE$3)&gt;0,1,0))</f>
        <v>0</v>
      </c>
      <c r="GF10" s="19" t="n">
        <f aca="false">IF($A10="",0,IF(COUNTIFS(Urlaub!$A$5:$A$604,$A10,Urlaub!$B$5:$B$604,"&lt;="&amp;GF$3,Urlaub!$C$5:$C$604,"&gt;="&amp;GF$3)&gt;0,1,0))</f>
        <v>0</v>
      </c>
      <c r="GG10" s="19" t="n">
        <f aca="false">IF($A10="",0,IF(COUNTIFS(Urlaub!$A$5:$A$604,$A10,Urlaub!$B$5:$B$604,"&lt;="&amp;GG$3,Urlaub!$C$5:$C$604,"&gt;="&amp;GG$3)&gt;0,1,0))</f>
        <v>0</v>
      </c>
      <c r="GH10" s="19" t="n">
        <f aca="false">IF($A10="",0,IF(COUNTIFS(Urlaub!$A$5:$A$604,$A10,Urlaub!$B$5:$B$604,"&lt;="&amp;GH$3,Urlaub!$C$5:$C$604,"&gt;="&amp;GH$3)&gt;0,1,0))</f>
        <v>0</v>
      </c>
      <c r="GI10" s="19" t="n">
        <f aca="false">IF($A10="",0,IF(COUNTIFS(Urlaub!$A$5:$A$604,$A10,Urlaub!$B$5:$B$604,"&lt;="&amp;GI$3,Urlaub!$C$5:$C$604,"&gt;="&amp;GI$3)&gt;0,1,0))</f>
        <v>0</v>
      </c>
      <c r="GJ10" s="19" t="n">
        <f aca="false">IF($A10="",0,IF(COUNTIFS(Urlaub!$A$5:$A$604,$A10,Urlaub!$B$5:$B$604,"&lt;="&amp;GJ$3,Urlaub!$C$5:$C$604,"&gt;="&amp;GJ$3)&gt;0,1,0))</f>
        <v>0</v>
      </c>
      <c r="GK10" s="19" t="n">
        <f aca="false">IF($A10="",0,IF(COUNTIFS(Urlaub!$A$5:$A$604,$A10,Urlaub!$B$5:$B$604,"&lt;="&amp;GK$3,Urlaub!$C$5:$C$604,"&gt;="&amp;GK$3)&gt;0,1,0))</f>
        <v>0</v>
      </c>
      <c r="GL10" s="19" t="n">
        <f aca="false">IF($A10="",0,IF(COUNTIFS(Urlaub!$A$5:$A$604,$A10,Urlaub!$B$5:$B$604,"&lt;="&amp;GL$3,Urlaub!$C$5:$C$604,"&gt;="&amp;GL$3)&gt;0,1,0))</f>
        <v>0</v>
      </c>
      <c r="GM10" s="19" t="n">
        <f aca="false">IF($A10="",0,IF(COUNTIFS(Urlaub!$A$5:$A$604,$A10,Urlaub!$B$5:$B$604,"&lt;="&amp;GM$3,Urlaub!$C$5:$C$604,"&gt;="&amp;GM$3)&gt;0,1,0))</f>
        <v>0</v>
      </c>
      <c r="GN10" s="19" t="n">
        <f aca="false">IF($A10="",0,IF(COUNTIFS(Urlaub!$A$5:$A$604,$A10,Urlaub!$B$5:$B$604,"&lt;="&amp;GN$3,Urlaub!$C$5:$C$604,"&gt;="&amp;GN$3)&gt;0,1,0))</f>
        <v>0</v>
      </c>
      <c r="GO10" s="19" t="n">
        <f aca="false">IF($A10="",0,IF(COUNTIFS(Urlaub!$A$5:$A$604,$A10,Urlaub!$B$5:$B$604,"&lt;="&amp;GO$3,Urlaub!$C$5:$C$604,"&gt;="&amp;GO$3)&gt;0,1,0))</f>
        <v>0</v>
      </c>
      <c r="GP10" s="19" t="n">
        <f aca="false">IF($A10="",0,IF(COUNTIFS(Urlaub!$A$5:$A$604,$A10,Urlaub!$B$5:$B$604,"&lt;="&amp;GP$3,Urlaub!$C$5:$C$604,"&gt;="&amp;GP$3)&gt;0,1,0))</f>
        <v>0</v>
      </c>
      <c r="GQ10" s="19" t="n">
        <f aca="false">IF($A10="",0,IF(COUNTIFS(Urlaub!$A$5:$A$604,$A10,Urlaub!$B$5:$B$604,"&lt;="&amp;GQ$3,Urlaub!$C$5:$C$604,"&gt;="&amp;GQ$3)&gt;0,1,0))</f>
        <v>0</v>
      </c>
      <c r="GR10" s="19" t="n">
        <f aca="false">IF($A10="",0,IF(COUNTIFS(Urlaub!$A$5:$A$604,$A10,Urlaub!$B$5:$B$604,"&lt;="&amp;GR$3,Urlaub!$C$5:$C$604,"&gt;="&amp;GR$3)&gt;0,1,0))</f>
        <v>0</v>
      </c>
      <c r="GS10" s="19" t="n">
        <f aca="false">IF($A10="",0,IF(COUNTIFS(Urlaub!$A$5:$A$604,$A10,Urlaub!$B$5:$B$604,"&lt;="&amp;GS$3,Urlaub!$C$5:$C$604,"&gt;="&amp;GS$3)&gt;0,1,0))</f>
        <v>0</v>
      </c>
      <c r="GT10" s="19" t="n">
        <f aca="false">IF($A10="",0,IF(COUNTIFS(Urlaub!$A$5:$A$604,$A10,Urlaub!$B$5:$B$604,"&lt;="&amp;GT$3,Urlaub!$C$5:$C$604,"&gt;="&amp;GT$3)&gt;0,1,0))</f>
        <v>0</v>
      </c>
      <c r="GU10" s="19" t="n">
        <f aca="false">IF($A10="",0,IF(COUNTIFS(Urlaub!$A$5:$A$604,$A10,Urlaub!$B$5:$B$604,"&lt;="&amp;GU$3,Urlaub!$C$5:$C$604,"&gt;="&amp;GU$3)&gt;0,1,0))</f>
        <v>0</v>
      </c>
      <c r="GV10" s="19" t="n">
        <f aca="false">IF($A10="",0,IF(COUNTIFS(Urlaub!$A$5:$A$604,$A10,Urlaub!$B$5:$B$604,"&lt;="&amp;GV$3,Urlaub!$C$5:$C$604,"&gt;="&amp;GV$3)&gt;0,1,0))</f>
        <v>0</v>
      </c>
      <c r="GW10" s="19" t="n">
        <f aca="false">IF($A10="",0,IF(COUNTIFS(Urlaub!$A$5:$A$604,$A10,Urlaub!$B$5:$B$604,"&lt;="&amp;GW$3,Urlaub!$C$5:$C$604,"&gt;="&amp;GW$3)&gt;0,1,0))</f>
        <v>0</v>
      </c>
      <c r="GX10" s="19" t="n">
        <f aca="false">IF($A10="",0,IF(COUNTIFS(Urlaub!$A$5:$A$604,$A10,Urlaub!$B$5:$B$604,"&lt;="&amp;GX$3,Urlaub!$C$5:$C$604,"&gt;="&amp;GX$3)&gt;0,1,0))</f>
        <v>1</v>
      </c>
      <c r="GY10" s="19" t="n">
        <f aca="false">IF($A10="",0,IF(COUNTIFS(Urlaub!$A$5:$A$604,$A10,Urlaub!$B$5:$B$604,"&lt;="&amp;GY$3,Urlaub!$C$5:$C$604,"&gt;="&amp;GY$3)&gt;0,1,0))</f>
        <v>1</v>
      </c>
      <c r="GZ10" s="19" t="n">
        <f aca="false">IF($A10="",0,IF(COUNTIFS(Urlaub!$A$5:$A$604,$A10,Urlaub!$B$5:$B$604,"&lt;="&amp;GZ$3,Urlaub!$C$5:$C$604,"&gt;="&amp;GZ$3)&gt;0,1,0))</f>
        <v>1</v>
      </c>
      <c r="HA10" s="19" t="n">
        <f aca="false">IF($A10="",0,IF(COUNTIFS(Urlaub!$A$5:$A$604,$A10,Urlaub!$B$5:$B$604,"&lt;="&amp;HA$3,Urlaub!$C$5:$C$604,"&gt;="&amp;HA$3)&gt;0,1,0))</f>
        <v>1</v>
      </c>
      <c r="HB10" s="19" t="n">
        <f aca="false">IF($A10="",0,IF(COUNTIFS(Urlaub!$A$5:$A$604,$A10,Urlaub!$B$5:$B$604,"&lt;="&amp;HB$3,Urlaub!$C$5:$C$604,"&gt;="&amp;HB$3)&gt;0,1,0))</f>
        <v>1</v>
      </c>
      <c r="HC10" s="19" t="n">
        <f aca="false">IF($A10="",0,IF(COUNTIFS(Urlaub!$A$5:$A$604,$A10,Urlaub!$B$5:$B$604,"&lt;="&amp;HC$3,Urlaub!$C$5:$C$604,"&gt;="&amp;HC$3)&gt;0,1,0))</f>
        <v>1</v>
      </c>
      <c r="HD10" s="19" t="n">
        <f aca="false">IF($A10="",0,IF(COUNTIFS(Urlaub!$A$5:$A$604,$A10,Urlaub!$B$5:$B$604,"&lt;="&amp;HD$3,Urlaub!$C$5:$C$604,"&gt;="&amp;HD$3)&gt;0,1,0))</f>
        <v>1</v>
      </c>
      <c r="HE10" s="19" t="n">
        <f aca="false">IF($A10="",0,IF(COUNTIFS(Urlaub!$A$5:$A$604,$A10,Urlaub!$B$5:$B$604,"&lt;="&amp;HE$3,Urlaub!$C$5:$C$604,"&gt;="&amp;HE$3)&gt;0,1,0))</f>
        <v>1</v>
      </c>
      <c r="HF10" s="19" t="n">
        <f aca="false">IF($A10="",0,IF(COUNTIFS(Urlaub!$A$5:$A$604,$A10,Urlaub!$B$5:$B$604,"&lt;="&amp;HF$3,Urlaub!$C$5:$C$604,"&gt;="&amp;HF$3)&gt;0,1,0))</f>
        <v>1</v>
      </c>
      <c r="HG10" s="19" t="n">
        <f aca="false">IF($A10="",0,IF(COUNTIFS(Urlaub!$A$5:$A$604,$A10,Urlaub!$B$5:$B$604,"&lt;="&amp;HG$3,Urlaub!$C$5:$C$604,"&gt;="&amp;HG$3)&gt;0,1,0))</f>
        <v>1</v>
      </c>
      <c r="HH10" s="19" t="n">
        <f aca="false">IF($A10="",0,IF(COUNTIFS(Urlaub!$A$5:$A$604,$A10,Urlaub!$B$5:$B$604,"&lt;="&amp;HH$3,Urlaub!$C$5:$C$604,"&gt;="&amp;HH$3)&gt;0,1,0))</f>
        <v>1</v>
      </c>
      <c r="HI10" s="19" t="n">
        <f aca="false">IF($A10="",0,IF(COUNTIFS(Urlaub!$A$5:$A$604,$A10,Urlaub!$B$5:$B$604,"&lt;="&amp;HI$3,Urlaub!$C$5:$C$604,"&gt;="&amp;HI$3)&gt;0,1,0))</f>
        <v>1</v>
      </c>
      <c r="HJ10" s="19" t="n">
        <f aca="false">IF($A10="",0,IF(COUNTIFS(Urlaub!$A$5:$A$604,$A10,Urlaub!$B$5:$B$604,"&lt;="&amp;HJ$3,Urlaub!$C$5:$C$604,"&gt;="&amp;HJ$3)&gt;0,1,0))</f>
        <v>0</v>
      </c>
      <c r="HK10" s="19" t="n">
        <f aca="false">IF($A10="",0,IF(COUNTIFS(Urlaub!$A$5:$A$604,$A10,Urlaub!$B$5:$B$604,"&lt;="&amp;HK$3,Urlaub!$C$5:$C$604,"&gt;="&amp;HK$3)&gt;0,1,0))</f>
        <v>0</v>
      </c>
      <c r="HL10" s="19" t="n">
        <f aca="false">IF($A10="",0,IF(COUNTIFS(Urlaub!$A$5:$A$604,$A10,Urlaub!$B$5:$B$604,"&lt;="&amp;HL$3,Urlaub!$C$5:$C$604,"&gt;="&amp;HL$3)&gt;0,1,0))</f>
        <v>0</v>
      </c>
      <c r="HM10" s="19" t="n">
        <f aca="false">IF($A10="",0,IF(COUNTIFS(Urlaub!$A$5:$A$604,$A10,Urlaub!$B$5:$B$604,"&lt;="&amp;HM$3,Urlaub!$C$5:$C$604,"&gt;="&amp;HM$3)&gt;0,1,0))</f>
        <v>0</v>
      </c>
      <c r="HN10" s="19" t="n">
        <f aca="false">IF($A10="",0,IF(COUNTIFS(Urlaub!$A$5:$A$604,$A10,Urlaub!$B$5:$B$604,"&lt;="&amp;HN$3,Urlaub!$C$5:$C$604,"&gt;="&amp;HN$3)&gt;0,1,0))</f>
        <v>0</v>
      </c>
      <c r="HO10" s="19" t="n">
        <f aca="false">IF($A10="",0,IF(COUNTIFS(Urlaub!$A$5:$A$604,$A10,Urlaub!$B$5:$B$604,"&lt;="&amp;HO$3,Urlaub!$C$5:$C$604,"&gt;="&amp;HO$3)&gt;0,1,0))</f>
        <v>0</v>
      </c>
      <c r="HP10" s="19" t="n">
        <f aca="false">IF($A10="",0,IF(COUNTIFS(Urlaub!$A$5:$A$604,$A10,Urlaub!$B$5:$B$604,"&lt;="&amp;HP$3,Urlaub!$C$5:$C$604,"&gt;="&amp;HP$3)&gt;0,1,0))</f>
        <v>0</v>
      </c>
      <c r="HQ10" s="19" t="n">
        <f aca="false">IF($A10="",0,IF(COUNTIFS(Urlaub!$A$5:$A$604,$A10,Urlaub!$B$5:$B$604,"&lt;="&amp;HQ$3,Urlaub!$C$5:$C$604,"&gt;="&amp;HQ$3)&gt;0,1,0))</f>
        <v>0</v>
      </c>
      <c r="HR10" s="19" t="n">
        <f aca="false">IF($A10="",0,IF(COUNTIFS(Urlaub!$A$5:$A$604,$A10,Urlaub!$B$5:$B$604,"&lt;="&amp;HR$3,Urlaub!$C$5:$C$604,"&gt;="&amp;HR$3)&gt;0,1,0))</f>
        <v>0</v>
      </c>
      <c r="HS10" s="19" t="n">
        <f aca="false">IF($A10="",0,IF(COUNTIFS(Urlaub!$A$5:$A$604,$A10,Urlaub!$B$5:$B$604,"&lt;="&amp;HS$3,Urlaub!$C$5:$C$604,"&gt;="&amp;HS$3)&gt;0,1,0))</f>
        <v>0</v>
      </c>
      <c r="HT10" s="19" t="n">
        <f aca="false">IF($A10="",0,IF(COUNTIFS(Urlaub!$A$5:$A$604,$A10,Urlaub!$B$5:$B$604,"&lt;="&amp;HT$3,Urlaub!$C$5:$C$604,"&gt;="&amp;HT$3)&gt;0,1,0))</f>
        <v>0</v>
      </c>
      <c r="HU10" s="19" t="n">
        <f aca="false">IF($A10="",0,IF(COUNTIFS(Urlaub!$A$5:$A$604,$A10,Urlaub!$B$5:$B$604,"&lt;="&amp;HU$3,Urlaub!$C$5:$C$604,"&gt;="&amp;HU$3)&gt;0,1,0))</f>
        <v>0</v>
      </c>
      <c r="HV10" s="19" t="n">
        <f aca="false">IF($A10="",0,IF(COUNTIFS(Urlaub!$A$5:$A$604,$A10,Urlaub!$B$5:$B$604,"&lt;="&amp;HV$3,Urlaub!$C$5:$C$604,"&gt;="&amp;HV$3)&gt;0,1,0))</f>
        <v>0</v>
      </c>
      <c r="HW10" s="19" t="n">
        <f aca="false">IF($A10="",0,IF(COUNTIFS(Urlaub!$A$5:$A$604,$A10,Urlaub!$B$5:$B$604,"&lt;="&amp;HW$3,Urlaub!$C$5:$C$604,"&gt;="&amp;HW$3)&gt;0,1,0))</f>
        <v>0</v>
      </c>
      <c r="HX10" s="19" t="n">
        <f aca="false">IF($A10="",0,IF(COUNTIFS(Urlaub!$A$5:$A$604,$A10,Urlaub!$B$5:$B$604,"&lt;="&amp;HX$3,Urlaub!$C$5:$C$604,"&gt;="&amp;HX$3)&gt;0,1,0))</f>
        <v>0</v>
      </c>
      <c r="HY10" s="19" t="n">
        <f aca="false">IF($A10="",0,IF(COUNTIFS(Urlaub!$A$5:$A$604,$A10,Urlaub!$B$5:$B$604,"&lt;="&amp;HY$3,Urlaub!$C$5:$C$604,"&gt;="&amp;HY$3)&gt;0,1,0))</f>
        <v>0</v>
      </c>
      <c r="HZ10" s="19" t="n">
        <f aca="false">IF($A10="",0,IF(COUNTIFS(Urlaub!$A$5:$A$604,$A10,Urlaub!$B$5:$B$604,"&lt;="&amp;HZ$3,Urlaub!$C$5:$C$604,"&gt;="&amp;HZ$3)&gt;0,1,0))</f>
        <v>0</v>
      </c>
      <c r="IA10" s="19" t="n">
        <f aca="false">IF($A10="",0,IF(COUNTIFS(Urlaub!$A$5:$A$604,$A10,Urlaub!$B$5:$B$604,"&lt;="&amp;IA$3,Urlaub!$C$5:$C$604,"&gt;="&amp;IA$3)&gt;0,1,0))</f>
        <v>0</v>
      </c>
      <c r="IB10" s="19" t="n">
        <f aca="false">IF($A10="",0,IF(COUNTIFS(Urlaub!$A$5:$A$604,$A10,Urlaub!$B$5:$B$604,"&lt;="&amp;IB$3,Urlaub!$C$5:$C$604,"&gt;="&amp;IB$3)&gt;0,1,0))</f>
        <v>0</v>
      </c>
      <c r="IC10" s="19" t="n">
        <f aca="false">IF($A10="",0,IF(COUNTIFS(Urlaub!$A$5:$A$604,$A10,Urlaub!$B$5:$B$604,"&lt;="&amp;IC$3,Urlaub!$C$5:$C$604,"&gt;="&amp;IC$3)&gt;0,1,0))</f>
        <v>0</v>
      </c>
      <c r="ID10" s="19" t="n">
        <f aca="false">IF($A10="",0,IF(COUNTIFS(Urlaub!$A$5:$A$604,$A10,Urlaub!$B$5:$B$604,"&lt;="&amp;ID$3,Urlaub!$C$5:$C$604,"&gt;="&amp;ID$3)&gt;0,1,0))</f>
        <v>0</v>
      </c>
      <c r="IE10" s="19" t="n">
        <f aca="false">IF($A10="",0,IF(COUNTIFS(Urlaub!$A$5:$A$604,$A10,Urlaub!$B$5:$B$604,"&lt;="&amp;IE$3,Urlaub!$C$5:$C$604,"&gt;="&amp;IE$3)&gt;0,1,0))</f>
        <v>0</v>
      </c>
      <c r="IF10" s="19" t="n">
        <f aca="false">IF($A10="",0,IF(COUNTIFS(Urlaub!$A$5:$A$604,$A10,Urlaub!$B$5:$B$604,"&lt;="&amp;IF$3,Urlaub!$C$5:$C$604,"&gt;="&amp;IF$3)&gt;0,1,0))</f>
        <v>0</v>
      </c>
      <c r="IG10" s="19" t="n">
        <f aca="false">IF($A10="",0,IF(COUNTIFS(Urlaub!$A$5:$A$604,$A10,Urlaub!$B$5:$B$604,"&lt;="&amp;IG$3,Urlaub!$C$5:$C$604,"&gt;="&amp;IG$3)&gt;0,1,0))</f>
        <v>0</v>
      </c>
      <c r="IH10" s="19" t="n">
        <f aca="false">IF($A10="",0,IF(COUNTIFS(Urlaub!$A$5:$A$604,$A10,Urlaub!$B$5:$B$604,"&lt;="&amp;IH$3,Urlaub!$C$5:$C$604,"&gt;="&amp;IH$3)&gt;0,1,0))</f>
        <v>0</v>
      </c>
      <c r="II10" s="19" t="n">
        <f aca="false">IF($A10="",0,IF(COUNTIFS(Urlaub!$A$5:$A$604,$A10,Urlaub!$B$5:$B$604,"&lt;="&amp;II$3,Urlaub!$C$5:$C$604,"&gt;="&amp;II$3)&gt;0,1,0))</f>
        <v>0</v>
      </c>
      <c r="IJ10" s="19" t="n">
        <f aca="false">IF($A10="",0,IF(COUNTIFS(Urlaub!$A$5:$A$604,$A10,Urlaub!$B$5:$B$604,"&lt;="&amp;IJ$3,Urlaub!$C$5:$C$604,"&gt;="&amp;IJ$3)&gt;0,1,0))</f>
        <v>0</v>
      </c>
      <c r="IK10" s="19" t="n">
        <f aca="false">IF($A10="",0,IF(COUNTIFS(Urlaub!$A$5:$A$604,$A10,Urlaub!$B$5:$B$604,"&lt;="&amp;IK$3,Urlaub!$C$5:$C$604,"&gt;="&amp;IK$3)&gt;0,1,0))</f>
        <v>0</v>
      </c>
      <c r="IL10" s="19" t="n">
        <f aca="false">IF($A10="",0,IF(COUNTIFS(Urlaub!$A$5:$A$604,$A10,Urlaub!$B$5:$B$604,"&lt;="&amp;IL$3,Urlaub!$C$5:$C$604,"&gt;="&amp;IL$3)&gt;0,1,0))</f>
        <v>0</v>
      </c>
      <c r="IM10" s="19" t="n">
        <f aca="false">IF($A10="",0,IF(COUNTIFS(Urlaub!$A$5:$A$604,$A10,Urlaub!$B$5:$B$604,"&lt;="&amp;IM$3,Urlaub!$C$5:$C$604,"&gt;="&amp;IM$3)&gt;0,1,0))</f>
        <v>0</v>
      </c>
      <c r="IN10" s="19" t="n">
        <f aca="false">IF($A10="",0,IF(COUNTIFS(Urlaub!$A$5:$A$604,$A10,Urlaub!$B$5:$B$604,"&lt;="&amp;IN$3,Urlaub!$C$5:$C$604,"&gt;="&amp;IN$3)&gt;0,1,0))</f>
        <v>0</v>
      </c>
      <c r="IO10" s="19" t="n">
        <f aca="false">IF($A10="",0,IF(COUNTIFS(Urlaub!$A$5:$A$604,$A10,Urlaub!$B$5:$B$604,"&lt;="&amp;IO$3,Urlaub!$C$5:$C$604,"&gt;="&amp;IO$3)&gt;0,1,0))</f>
        <v>0</v>
      </c>
      <c r="IP10" s="19" t="n">
        <f aca="false">IF($A10="",0,IF(COUNTIFS(Urlaub!$A$5:$A$604,$A10,Urlaub!$B$5:$B$604,"&lt;="&amp;IP$3,Urlaub!$C$5:$C$604,"&gt;="&amp;IP$3)&gt;0,1,0))</f>
        <v>0</v>
      </c>
      <c r="IQ10" s="19" t="n">
        <f aca="false">IF($A10="",0,IF(COUNTIFS(Urlaub!$A$5:$A$604,$A10,Urlaub!$B$5:$B$604,"&lt;="&amp;IQ$3,Urlaub!$C$5:$C$604,"&gt;="&amp;IQ$3)&gt;0,1,0))</f>
        <v>0</v>
      </c>
      <c r="IR10" s="19" t="n">
        <f aca="false">IF($A10="",0,IF(COUNTIFS(Urlaub!$A$5:$A$604,$A10,Urlaub!$B$5:$B$604,"&lt;="&amp;IR$3,Urlaub!$C$5:$C$604,"&gt;="&amp;IR$3)&gt;0,1,0))</f>
        <v>0</v>
      </c>
      <c r="IS10" s="19" t="n">
        <f aca="false">IF($A10="",0,IF(COUNTIFS(Urlaub!$A$5:$A$604,$A10,Urlaub!$B$5:$B$604,"&lt;="&amp;IS$3,Urlaub!$C$5:$C$604,"&gt;="&amp;IS$3)&gt;0,1,0))</f>
        <v>0</v>
      </c>
      <c r="IT10" s="19" t="n">
        <f aca="false">IF($A10="",0,IF(COUNTIFS(Urlaub!$A$5:$A$604,$A10,Urlaub!$B$5:$B$604,"&lt;="&amp;IT$3,Urlaub!$C$5:$C$604,"&gt;="&amp;IT$3)&gt;0,1,0))</f>
        <v>0</v>
      </c>
      <c r="IU10" s="19" t="n">
        <f aca="false">IF($A10="",0,IF(COUNTIFS(Urlaub!$A$5:$A$604,$A10,Urlaub!$B$5:$B$604,"&lt;="&amp;IU$3,Urlaub!$C$5:$C$604,"&gt;="&amp;IU$3)&gt;0,1,0))</f>
        <v>0</v>
      </c>
      <c r="IV10" s="19" t="n">
        <f aca="false">IF($A10="",0,IF(COUNTIFS(Urlaub!$A$5:$A$604,$A10,Urlaub!$B$5:$B$604,"&lt;="&amp;IV$3,Urlaub!$C$5:$C$604,"&gt;="&amp;IV$3)&gt;0,1,0))</f>
        <v>0</v>
      </c>
      <c r="IW10" s="19" t="n">
        <f aca="false">IF($A10="",0,IF(COUNTIFS(Urlaub!$A$5:$A$604,$A10,Urlaub!$B$5:$B$604,"&lt;="&amp;IW$3,Urlaub!$C$5:$C$604,"&gt;="&amp;IW$3)&gt;0,1,0))</f>
        <v>0</v>
      </c>
      <c r="IX10" s="19" t="n">
        <f aca="false">IF($A10="",0,IF(COUNTIFS(Urlaub!$A$5:$A$604,$A10,Urlaub!$B$5:$B$604,"&lt;="&amp;IX$3,Urlaub!$C$5:$C$604,"&gt;="&amp;IX$3)&gt;0,1,0))</f>
        <v>0</v>
      </c>
      <c r="IY10" s="19" t="n">
        <f aca="false">IF($A10="",0,IF(COUNTIFS(Urlaub!$A$5:$A$604,$A10,Urlaub!$B$5:$B$604,"&lt;="&amp;IY$3,Urlaub!$C$5:$C$604,"&gt;="&amp;IY$3)&gt;0,1,0))</f>
        <v>0</v>
      </c>
      <c r="IZ10" s="19" t="n">
        <f aca="false">IF($A10="",0,IF(COUNTIFS(Urlaub!$A$5:$A$604,$A10,Urlaub!$B$5:$B$604,"&lt;="&amp;IZ$3,Urlaub!$C$5:$C$604,"&gt;="&amp;IZ$3)&gt;0,1,0))</f>
        <v>0</v>
      </c>
      <c r="JA10" s="19" t="n">
        <f aca="false">IF($A10="",0,IF(COUNTIFS(Urlaub!$A$5:$A$604,$A10,Urlaub!$B$5:$B$604,"&lt;="&amp;JA$3,Urlaub!$C$5:$C$604,"&gt;="&amp;JA$3)&gt;0,1,0))</f>
        <v>0</v>
      </c>
      <c r="JB10" s="19" t="n">
        <f aca="false">IF($A10="",0,IF(COUNTIFS(Urlaub!$A$5:$A$604,$A10,Urlaub!$B$5:$B$604,"&lt;="&amp;JB$3,Urlaub!$C$5:$C$604,"&gt;="&amp;JB$3)&gt;0,1,0))</f>
        <v>0</v>
      </c>
      <c r="JC10" s="19" t="n">
        <f aca="false">IF($A10="",0,IF(COUNTIFS(Urlaub!$A$5:$A$604,$A10,Urlaub!$B$5:$B$604,"&lt;="&amp;JC$3,Urlaub!$C$5:$C$604,"&gt;="&amp;JC$3)&gt;0,1,0))</f>
        <v>0</v>
      </c>
      <c r="JD10" s="19" t="n">
        <f aca="false">IF($A10="",0,IF(COUNTIFS(Urlaub!$A$5:$A$604,$A10,Urlaub!$B$5:$B$604,"&lt;="&amp;JD$3,Urlaub!$C$5:$C$604,"&gt;="&amp;JD$3)&gt;0,1,0))</f>
        <v>0</v>
      </c>
      <c r="JE10" s="19" t="n">
        <f aca="false">IF($A10="",0,IF(COUNTIFS(Urlaub!$A$5:$A$604,$A10,Urlaub!$B$5:$B$604,"&lt;="&amp;JE$3,Urlaub!$C$5:$C$604,"&gt;="&amp;JE$3)&gt;0,1,0))</f>
        <v>0</v>
      </c>
      <c r="JF10" s="19" t="n">
        <f aca="false">IF($A10="",0,IF(COUNTIFS(Urlaub!$A$5:$A$604,$A10,Urlaub!$B$5:$B$604,"&lt;="&amp;JF$3,Urlaub!$C$5:$C$604,"&gt;="&amp;JF$3)&gt;0,1,0))</f>
        <v>0</v>
      </c>
      <c r="JG10" s="19" t="n">
        <f aca="false">IF($A10="",0,IF(COUNTIFS(Urlaub!$A$5:$A$604,$A10,Urlaub!$B$5:$B$604,"&lt;="&amp;JG$3,Urlaub!$C$5:$C$604,"&gt;="&amp;JG$3)&gt;0,1,0))</f>
        <v>0</v>
      </c>
      <c r="JH10" s="19" t="n">
        <f aca="false">IF($A10="",0,IF(COUNTIFS(Urlaub!$A$5:$A$604,$A10,Urlaub!$B$5:$B$604,"&lt;="&amp;JH$3,Urlaub!$C$5:$C$604,"&gt;="&amp;JH$3)&gt;0,1,0))</f>
        <v>0</v>
      </c>
      <c r="JI10" s="19" t="n">
        <f aca="false">IF($A10="",0,IF(COUNTIFS(Urlaub!$A$5:$A$604,$A10,Urlaub!$B$5:$B$604,"&lt;="&amp;JI$3,Urlaub!$C$5:$C$604,"&gt;="&amp;JI$3)&gt;0,1,0))</f>
        <v>0</v>
      </c>
      <c r="JJ10" s="19" t="n">
        <f aca="false">IF($A10="",0,IF(COUNTIFS(Urlaub!$A$5:$A$604,$A10,Urlaub!$B$5:$B$604,"&lt;="&amp;JJ$3,Urlaub!$C$5:$C$604,"&gt;="&amp;JJ$3)&gt;0,1,0))</f>
        <v>0</v>
      </c>
      <c r="JK10" s="19" t="n">
        <f aca="false">IF($A10="",0,IF(COUNTIFS(Urlaub!$A$5:$A$604,$A10,Urlaub!$B$5:$B$604,"&lt;="&amp;JK$3,Urlaub!$C$5:$C$604,"&gt;="&amp;JK$3)&gt;0,1,0))</f>
        <v>0</v>
      </c>
      <c r="JL10" s="19" t="n">
        <f aca="false">IF($A10="",0,IF(COUNTIFS(Urlaub!$A$5:$A$604,$A10,Urlaub!$B$5:$B$604,"&lt;="&amp;JL$3,Urlaub!$C$5:$C$604,"&gt;="&amp;JL$3)&gt;0,1,0))</f>
        <v>0</v>
      </c>
      <c r="JM10" s="19" t="n">
        <f aca="false">IF($A10="",0,IF(COUNTIFS(Urlaub!$A$5:$A$604,$A10,Urlaub!$B$5:$B$604,"&lt;="&amp;JM$3,Urlaub!$C$5:$C$604,"&gt;="&amp;JM$3)&gt;0,1,0))</f>
        <v>0</v>
      </c>
      <c r="JN10" s="19" t="n">
        <f aca="false">IF($A10="",0,IF(COUNTIFS(Urlaub!$A$5:$A$604,$A10,Urlaub!$B$5:$B$604,"&lt;="&amp;JN$3,Urlaub!$C$5:$C$604,"&gt;="&amp;JN$3)&gt;0,1,0))</f>
        <v>0</v>
      </c>
      <c r="JO10" s="19" t="n">
        <f aca="false">IF($A10="",0,IF(COUNTIFS(Urlaub!$A$5:$A$604,$A10,Urlaub!$B$5:$B$604,"&lt;="&amp;JO$3,Urlaub!$C$5:$C$604,"&gt;="&amp;JO$3)&gt;0,1,0))</f>
        <v>0</v>
      </c>
      <c r="JP10" s="19" t="n">
        <f aca="false">IF($A10="",0,IF(COUNTIFS(Urlaub!$A$5:$A$604,$A10,Urlaub!$B$5:$B$604,"&lt;="&amp;JP$3,Urlaub!$C$5:$C$604,"&gt;="&amp;JP$3)&gt;0,1,0))</f>
        <v>0</v>
      </c>
      <c r="JQ10" s="19" t="n">
        <f aca="false">IF($A10="",0,IF(COUNTIFS(Urlaub!$A$5:$A$604,$A10,Urlaub!$B$5:$B$604,"&lt;="&amp;JQ$3,Urlaub!$C$5:$C$604,"&gt;="&amp;JQ$3)&gt;0,1,0))</f>
        <v>0</v>
      </c>
      <c r="JR10" s="19" t="n">
        <f aca="false">IF($A10="",0,IF(COUNTIFS(Urlaub!$A$5:$A$604,$A10,Urlaub!$B$5:$B$604,"&lt;="&amp;JR$3,Urlaub!$C$5:$C$604,"&gt;="&amp;JR$3)&gt;0,1,0))</f>
        <v>0</v>
      </c>
      <c r="JS10" s="19" t="n">
        <f aca="false">IF($A10="",0,IF(COUNTIFS(Urlaub!$A$5:$A$604,$A10,Urlaub!$B$5:$B$604,"&lt;="&amp;JS$3,Urlaub!$C$5:$C$604,"&gt;="&amp;JS$3)&gt;0,1,0))</f>
        <v>0</v>
      </c>
      <c r="JT10" s="19" t="n">
        <f aca="false">IF($A10="",0,IF(COUNTIFS(Urlaub!$A$5:$A$604,$A10,Urlaub!$B$5:$B$604,"&lt;="&amp;JT$3,Urlaub!$C$5:$C$604,"&gt;="&amp;JT$3)&gt;0,1,0))</f>
        <v>0</v>
      </c>
      <c r="JU10" s="19" t="n">
        <f aca="false">IF($A10="",0,IF(COUNTIFS(Urlaub!$A$5:$A$604,$A10,Urlaub!$B$5:$B$604,"&lt;="&amp;JU$3,Urlaub!$C$5:$C$604,"&gt;="&amp;JU$3)&gt;0,1,0))</f>
        <v>0</v>
      </c>
      <c r="JV10" s="19" t="n">
        <f aca="false">IF($A10="",0,IF(COUNTIFS(Urlaub!$A$5:$A$604,$A10,Urlaub!$B$5:$B$604,"&lt;="&amp;JV$3,Urlaub!$C$5:$C$604,"&gt;="&amp;JV$3)&gt;0,1,0))</f>
        <v>0</v>
      </c>
      <c r="JW10" s="19" t="n">
        <f aca="false">IF($A10="",0,IF(COUNTIFS(Urlaub!$A$5:$A$604,$A10,Urlaub!$B$5:$B$604,"&lt;="&amp;JW$3,Urlaub!$C$5:$C$604,"&gt;="&amp;JW$3)&gt;0,1,0))</f>
        <v>0</v>
      </c>
      <c r="JX10" s="19" t="n">
        <f aca="false">IF($A10="",0,IF(COUNTIFS(Urlaub!$A$5:$A$604,$A10,Urlaub!$B$5:$B$604,"&lt;="&amp;JX$3,Urlaub!$C$5:$C$604,"&gt;="&amp;JX$3)&gt;0,1,0))</f>
        <v>0</v>
      </c>
      <c r="JY10" s="19" t="n">
        <f aca="false">IF($A10="",0,IF(COUNTIFS(Urlaub!$A$5:$A$604,$A10,Urlaub!$B$5:$B$604,"&lt;="&amp;JY$3,Urlaub!$C$5:$C$604,"&gt;="&amp;JY$3)&gt;0,1,0))</f>
        <v>0</v>
      </c>
      <c r="JZ10" s="19" t="n">
        <f aca="false">IF($A10="",0,IF(COUNTIFS(Urlaub!$A$5:$A$604,$A10,Urlaub!$B$5:$B$604,"&lt;="&amp;JZ$3,Urlaub!$C$5:$C$604,"&gt;="&amp;JZ$3)&gt;0,1,0))</f>
        <v>0</v>
      </c>
      <c r="KA10" s="19" t="n">
        <f aca="false">IF($A10="",0,IF(COUNTIFS(Urlaub!$A$5:$A$604,$A10,Urlaub!$B$5:$B$604,"&lt;="&amp;KA$3,Urlaub!$C$5:$C$604,"&gt;="&amp;KA$3)&gt;0,1,0))</f>
        <v>0</v>
      </c>
      <c r="KB10" s="19" t="n">
        <f aca="false">IF($A10="",0,IF(COUNTIFS(Urlaub!$A$5:$A$604,$A10,Urlaub!$B$5:$B$604,"&lt;="&amp;KB$3,Urlaub!$C$5:$C$604,"&gt;="&amp;KB$3)&gt;0,1,0))</f>
        <v>0</v>
      </c>
      <c r="KC10" s="19" t="n">
        <f aca="false">IF($A10="",0,IF(COUNTIFS(Urlaub!$A$5:$A$604,$A10,Urlaub!$B$5:$B$604,"&lt;="&amp;KC$3,Urlaub!$C$5:$C$604,"&gt;="&amp;KC$3)&gt;0,1,0))</f>
        <v>0</v>
      </c>
      <c r="KD10" s="19" t="n">
        <f aca="false">IF($A10="",0,IF(COUNTIFS(Urlaub!$A$5:$A$604,$A10,Urlaub!$B$5:$B$604,"&lt;="&amp;KD$3,Urlaub!$C$5:$C$604,"&gt;="&amp;KD$3)&gt;0,1,0))</f>
        <v>0</v>
      </c>
      <c r="KE10" s="19" t="n">
        <f aca="false">IF($A10="",0,IF(COUNTIFS(Urlaub!$A$5:$A$604,$A10,Urlaub!$B$5:$B$604,"&lt;="&amp;KE$3,Urlaub!$C$5:$C$604,"&gt;="&amp;KE$3)&gt;0,1,0))</f>
        <v>0</v>
      </c>
      <c r="KF10" s="19" t="n">
        <f aca="false">IF($A10="",0,IF(COUNTIFS(Urlaub!$A$5:$A$604,$A10,Urlaub!$B$5:$B$604,"&lt;="&amp;KF$3,Urlaub!$C$5:$C$604,"&gt;="&amp;KF$3)&gt;0,1,0))</f>
        <v>0</v>
      </c>
      <c r="KG10" s="19" t="n">
        <f aca="false">IF($A10="",0,IF(COUNTIFS(Urlaub!$A$5:$A$604,$A10,Urlaub!$B$5:$B$604,"&lt;="&amp;KG$3,Urlaub!$C$5:$C$604,"&gt;="&amp;KG$3)&gt;0,1,0))</f>
        <v>0</v>
      </c>
      <c r="KH10" s="19" t="n">
        <f aca="false">IF($A10="",0,IF(COUNTIFS(Urlaub!$A$5:$A$604,$A10,Urlaub!$B$5:$B$604,"&lt;="&amp;KH$3,Urlaub!$C$5:$C$604,"&gt;="&amp;KH$3)&gt;0,1,0))</f>
        <v>0</v>
      </c>
      <c r="KI10" s="19" t="n">
        <f aca="false">IF($A10="",0,IF(COUNTIFS(Urlaub!$A$5:$A$604,$A10,Urlaub!$B$5:$B$604,"&lt;="&amp;KI$3,Urlaub!$C$5:$C$604,"&gt;="&amp;KI$3)&gt;0,1,0))</f>
        <v>0</v>
      </c>
      <c r="KJ10" s="19" t="n">
        <f aca="false">IF($A10="",0,IF(COUNTIFS(Urlaub!$A$5:$A$604,$A10,Urlaub!$B$5:$B$604,"&lt;="&amp;KJ$3,Urlaub!$C$5:$C$604,"&gt;="&amp;KJ$3)&gt;0,1,0))</f>
        <v>0</v>
      </c>
      <c r="KK10" s="19" t="n">
        <f aca="false">IF($A10="",0,IF(COUNTIFS(Urlaub!$A$5:$A$604,$A10,Urlaub!$B$5:$B$604,"&lt;="&amp;KK$3,Urlaub!$C$5:$C$604,"&gt;="&amp;KK$3)&gt;0,1,0))</f>
        <v>0</v>
      </c>
      <c r="KL10" s="19" t="n">
        <f aca="false">IF($A10="",0,IF(COUNTIFS(Urlaub!$A$5:$A$604,$A10,Urlaub!$B$5:$B$604,"&lt;="&amp;KL$3,Urlaub!$C$5:$C$604,"&gt;="&amp;KL$3)&gt;0,1,0))</f>
        <v>0</v>
      </c>
      <c r="KM10" s="19" t="n">
        <f aca="false">IF($A10="",0,IF(COUNTIFS(Urlaub!$A$5:$A$604,$A10,Urlaub!$B$5:$B$604,"&lt;="&amp;KM$3,Urlaub!$C$5:$C$604,"&gt;="&amp;KM$3)&gt;0,1,0))</f>
        <v>0</v>
      </c>
      <c r="KN10" s="19" t="n">
        <f aca="false">IF($A10="",0,IF(COUNTIFS(Urlaub!$A$5:$A$604,$A10,Urlaub!$B$5:$B$604,"&lt;="&amp;KN$3,Urlaub!$C$5:$C$604,"&gt;="&amp;KN$3)&gt;0,1,0))</f>
        <v>0</v>
      </c>
      <c r="KO10" s="19" t="n">
        <f aca="false">IF($A10="",0,IF(COUNTIFS(Urlaub!$A$5:$A$604,$A10,Urlaub!$B$5:$B$604,"&lt;="&amp;KO$3,Urlaub!$C$5:$C$604,"&gt;="&amp;KO$3)&gt;0,1,0))</f>
        <v>0</v>
      </c>
      <c r="KP10" s="19" t="n">
        <f aca="false">IF($A10="",0,IF(COUNTIFS(Urlaub!$A$5:$A$604,$A10,Urlaub!$B$5:$B$604,"&lt;="&amp;KP$3,Urlaub!$C$5:$C$604,"&gt;="&amp;KP$3)&gt;0,1,0))</f>
        <v>0</v>
      </c>
      <c r="KQ10" s="19" t="n">
        <f aca="false">IF($A10="",0,IF(COUNTIFS(Urlaub!$A$5:$A$604,$A10,Urlaub!$B$5:$B$604,"&lt;="&amp;KQ$3,Urlaub!$C$5:$C$604,"&gt;="&amp;KQ$3)&gt;0,1,0))</f>
        <v>0</v>
      </c>
      <c r="KR10" s="19" t="n">
        <f aca="false">IF($A10="",0,IF(COUNTIFS(Urlaub!$A$5:$A$604,$A10,Urlaub!$B$5:$B$604,"&lt;="&amp;KR$3,Urlaub!$C$5:$C$604,"&gt;="&amp;KR$3)&gt;0,1,0))</f>
        <v>0</v>
      </c>
      <c r="KS10" s="19" t="n">
        <f aca="false">IF($A10="",0,IF(COUNTIFS(Urlaub!$A$5:$A$604,$A10,Urlaub!$B$5:$B$604,"&lt;="&amp;KS$3,Urlaub!$C$5:$C$604,"&gt;="&amp;KS$3)&gt;0,1,0))</f>
        <v>0</v>
      </c>
      <c r="KT10" s="19" t="n">
        <f aca="false">IF($A10="",0,IF(COUNTIFS(Urlaub!$A$5:$A$604,$A10,Urlaub!$B$5:$B$604,"&lt;="&amp;KT$3,Urlaub!$C$5:$C$604,"&gt;="&amp;KT$3)&gt;0,1,0))</f>
        <v>0</v>
      </c>
      <c r="KU10" s="19" t="n">
        <f aca="false">IF($A10="",0,IF(COUNTIFS(Urlaub!$A$5:$A$604,$A10,Urlaub!$B$5:$B$604,"&lt;="&amp;KU$3,Urlaub!$C$5:$C$604,"&gt;="&amp;KU$3)&gt;0,1,0))</f>
        <v>0</v>
      </c>
      <c r="KV10" s="19" t="n">
        <f aca="false">IF($A10="",0,IF(COUNTIFS(Urlaub!$A$5:$A$604,$A10,Urlaub!$B$5:$B$604,"&lt;="&amp;KV$3,Urlaub!$C$5:$C$604,"&gt;="&amp;KV$3)&gt;0,1,0))</f>
        <v>0</v>
      </c>
      <c r="KW10" s="19" t="n">
        <f aca="false">IF($A10="",0,IF(COUNTIFS(Urlaub!$A$5:$A$604,$A10,Urlaub!$B$5:$B$604,"&lt;="&amp;KW$3,Urlaub!$C$5:$C$604,"&gt;="&amp;KW$3)&gt;0,1,0))</f>
        <v>0</v>
      </c>
      <c r="KX10" s="19" t="n">
        <f aca="false">IF($A10="",0,IF(COUNTIFS(Urlaub!$A$5:$A$604,$A10,Urlaub!$B$5:$B$604,"&lt;="&amp;KX$3,Urlaub!$C$5:$C$604,"&gt;="&amp;KX$3)&gt;0,1,0))</f>
        <v>0</v>
      </c>
      <c r="KY10" s="19" t="n">
        <f aca="false">IF($A10="",0,IF(COUNTIFS(Urlaub!$A$5:$A$604,$A10,Urlaub!$B$5:$B$604,"&lt;="&amp;KY$3,Urlaub!$C$5:$C$604,"&gt;="&amp;KY$3)&gt;0,1,0))</f>
        <v>0</v>
      </c>
      <c r="KZ10" s="19" t="n">
        <f aca="false">IF($A10="",0,IF(COUNTIFS(Urlaub!$A$5:$A$604,$A10,Urlaub!$B$5:$B$604,"&lt;="&amp;KZ$3,Urlaub!$C$5:$C$604,"&gt;="&amp;KZ$3)&gt;0,1,0))</f>
        <v>0</v>
      </c>
      <c r="LA10" s="19" t="n">
        <f aca="false">IF($A10="",0,IF(COUNTIFS(Urlaub!$A$5:$A$604,$A10,Urlaub!$B$5:$B$604,"&lt;="&amp;LA$3,Urlaub!$C$5:$C$604,"&gt;="&amp;LA$3)&gt;0,1,0))</f>
        <v>0</v>
      </c>
      <c r="LB10" s="19" t="n">
        <f aca="false">IF($A10="",0,IF(COUNTIFS(Urlaub!$A$5:$A$604,$A10,Urlaub!$B$5:$B$604,"&lt;="&amp;LB$3,Urlaub!$C$5:$C$604,"&gt;="&amp;LB$3)&gt;0,1,0))</f>
        <v>0</v>
      </c>
      <c r="LC10" s="19" t="n">
        <f aca="false">IF($A10="",0,IF(COUNTIFS(Urlaub!$A$5:$A$604,$A10,Urlaub!$B$5:$B$604,"&lt;="&amp;LC$3,Urlaub!$C$5:$C$604,"&gt;="&amp;LC$3)&gt;0,1,0))</f>
        <v>0</v>
      </c>
      <c r="LD10" s="19" t="n">
        <f aca="false">IF($A10="",0,IF(COUNTIFS(Urlaub!$A$5:$A$604,$A10,Urlaub!$B$5:$B$604,"&lt;="&amp;LD$3,Urlaub!$C$5:$C$604,"&gt;="&amp;LD$3)&gt;0,1,0))</f>
        <v>0</v>
      </c>
      <c r="LE10" s="19" t="n">
        <f aca="false">IF($A10="",0,IF(COUNTIFS(Urlaub!$A$5:$A$604,$A10,Urlaub!$B$5:$B$604,"&lt;="&amp;LE$3,Urlaub!$C$5:$C$604,"&gt;="&amp;LE$3)&gt;0,1,0))</f>
        <v>0</v>
      </c>
      <c r="LF10" s="19" t="n">
        <f aca="false">IF($A10="",0,IF(COUNTIFS(Urlaub!$A$5:$A$604,$A10,Urlaub!$B$5:$B$604,"&lt;="&amp;LF$3,Urlaub!$C$5:$C$604,"&gt;="&amp;LF$3)&gt;0,1,0))</f>
        <v>0</v>
      </c>
      <c r="LG10" s="19" t="n">
        <f aca="false">IF($A10="",0,IF(COUNTIFS(Urlaub!$A$5:$A$604,$A10,Urlaub!$B$5:$B$604,"&lt;="&amp;LG$3,Urlaub!$C$5:$C$604,"&gt;="&amp;LG$3)&gt;0,1,0))</f>
        <v>0</v>
      </c>
      <c r="LH10" s="19" t="n">
        <f aca="false">IF($A10="",0,IF(COUNTIFS(Urlaub!$A$5:$A$604,$A10,Urlaub!$B$5:$B$604,"&lt;="&amp;LH$3,Urlaub!$C$5:$C$604,"&gt;="&amp;LH$3)&gt;0,1,0))</f>
        <v>0</v>
      </c>
      <c r="LI10" s="19" t="n">
        <f aca="false">IF($A10="",0,IF(COUNTIFS(Urlaub!$A$5:$A$604,$A10,Urlaub!$B$5:$B$604,"&lt;="&amp;LI$3,Urlaub!$C$5:$C$604,"&gt;="&amp;LI$3)&gt;0,1,0))</f>
        <v>0</v>
      </c>
      <c r="LJ10" s="19" t="n">
        <f aca="false">IF($A10="",0,IF(COUNTIFS(Urlaub!$A$5:$A$604,$A10,Urlaub!$B$5:$B$604,"&lt;="&amp;LJ$3,Urlaub!$C$5:$C$604,"&gt;="&amp;LJ$3)&gt;0,1,0))</f>
        <v>0</v>
      </c>
      <c r="LK10" s="19" t="n">
        <f aca="false">IF($A10="",0,IF(COUNTIFS(Urlaub!$A$5:$A$604,$A10,Urlaub!$B$5:$B$604,"&lt;="&amp;LK$3,Urlaub!$C$5:$C$604,"&gt;="&amp;LK$3)&gt;0,1,0))</f>
        <v>0</v>
      </c>
      <c r="LL10" s="19" t="n">
        <f aca="false">IF($A10="",0,IF(COUNTIFS(Urlaub!$A$5:$A$604,$A10,Urlaub!$B$5:$B$604,"&lt;="&amp;LL$3,Urlaub!$C$5:$C$604,"&gt;="&amp;LL$3)&gt;0,1,0))</f>
        <v>0</v>
      </c>
      <c r="LM10" s="19" t="n">
        <f aca="false">IF($A10="",0,IF(COUNTIFS(Urlaub!$A$5:$A$604,$A10,Urlaub!$B$5:$B$604,"&lt;="&amp;LM$3,Urlaub!$C$5:$C$604,"&gt;="&amp;LM$3)&gt;0,1,0))</f>
        <v>0</v>
      </c>
      <c r="LN10" s="19" t="n">
        <f aca="false">IF($A10="",0,IF(COUNTIFS(Urlaub!$A$5:$A$604,$A10,Urlaub!$B$5:$B$604,"&lt;="&amp;LN$3,Urlaub!$C$5:$C$604,"&gt;="&amp;LN$3)&gt;0,1,0))</f>
        <v>0</v>
      </c>
      <c r="LO10" s="19" t="n">
        <f aca="false">IF($A10="",0,IF(COUNTIFS(Urlaub!$A$5:$A$604,$A10,Urlaub!$B$5:$B$604,"&lt;="&amp;LO$3,Urlaub!$C$5:$C$604,"&gt;="&amp;LO$3)&gt;0,1,0))</f>
        <v>0</v>
      </c>
      <c r="LP10" s="19" t="n">
        <f aca="false">IF($A10="",0,IF(COUNTIFS(Urlaub!$A$5:$A$604,$A10,Urlaub!$B$5:$B$604,"&lt;="&amp;LP$3,Urlaub!$C$5:$C$604,"&gt;="&amp;LP$3)&gt;0,1,0))</f>
        <v>0</v>
      </c>
      <c r="LQ10" s="19" t="n">
        <f aca="false">IF($A10="",0,IF(COUNTIFS(Urlaub!$A$5:$A$604,$A10,Urlaub!$B$5:$B$604,"&lt;="&amp;LQ$3,Urlaub!$C$5:$C$604,"&gt;="&amp;LQ$3)&gt;0,1,0))</f>
        <v>0</v>
      </c>
      <c r="LR10" s="19" t="n">
        <f aca="false">IF($A10="",0,IF(COUNTIFS(Urlaub!$A$5:$A$604,$A10,Urlaub!$B$5:$B$604,"&lt;="&amp;LR$3,Urlaub!$C$5:$C$604,"&gt;="&amp;LR$3)&gt;0,1,0))</f>
        <v>0</v>
      </c>
      <c r="LS10" s="19" t="n">
        <f aca="false">IF($A10="",0,IF(COUNTIFS(Urlaub!$A$5:$A$604,$A10,Urlaub!$B$5:$B$604,"&lt;="&amp;LS$3,Urlaub!$C$5:$C$604,"&gt;="&amp;LS$3)&gt;0,1,0))</f>
        <v>0</v>
      </c>
      <c r="LT10" s="19" t="n">
        <f aca="false">IF($A10="",0,IF(COUNTIFS(Urlaub!$A$5:$A$604,$A10,Urlaub!$B$5:$B$604,"&lt;="&amp;LT$3,Urlaub!$C$5:$C$604,"&gt;="&amp;LT$3)&gt;0,1,0))</f>
        <v>0</v>
      </c>
      <c r="LU10" s="19" t="n">
        <f aca="false">IF($A10="",0,IF(COUNTIFS(Urlaub!$A$5:$A$604,$A10,Urlaub!$B$5:$B$604,"&lt;="&amp;LU$3,Urlaub!$C$5:$C$604,"&gt;="&amp;LU$3)&gt;0,1,0))</f>
        <v>0</v>
      </c>
      <c r="LV10" s="19" t="n">
        <f aca="false">IF($A10="",0,IF(COUNTIFS(Urlaub!$A$5:$A$604,$A10,Urlaub!$B$5:$B$604,"&lt;="&amp;LV$3,Urlaub!$C$5:$C$604,"&gt;="&amp;LV$3)&gt;0,1,0))</f>
        <v>0</v>
      </c>
      <c r="LW10" s="19" t="n">
        <f aca="false">IF($A10="",0,IF(COUNTIFS(Urlaub!$A$5:$A$604,$A10,Urlaub!$B$5:$B$604,"&lt;="&amp;LW$3,Urlaub!$C$5:$C$604,"&gt;="&amp;LW$3)&gt;0,1,0))</f>
        <v>0</v>
      </c>
      <c r="LX10" s="19" t="n">
        <f aca="false">IF($A10="",0,IF(COUNTIFS(Urlaub!$A$5:$A$604,$A10,Urlaub!$B$5:$B$604,"&lt;="&amp;LX$3,Urlaub!$C$5:$C$604,"&gt;="&amp;LX$3)&gt;0,1,0))</f>
        <v>0</v>
      </c>
      <c r="LY10" s="19" t="n">
        <f aca="false">IF($A10="",0,IF(COUNTIFS(Urlaub!$A$5:$A$604,$A10,Urlaub!$B$5:$B$604,"&lt;="&amp;LY$3,Urlaub!$C$5:$C$604,"&gt;="&amp;LY$3)&gt;0,1,0))</f>
        <v>0</v>
      </c>
      <c r="LZ10" s="19" t="n">
        <f aca="false">IF($A10="",0,IF(COUNTIFS(Urlaub!$A$5:$A$604,$A10,Urlaub!$B$5:$B$604,"&lt;="&amp;LZ$3,Urlaub!$C$5:$C$604,"&gt;="&amp;LZ$3)&gt;0,1,0))</f>
        <v>0</v>
      </c>
      <c r="MA10" s="19" t="n">
        <f aca="false">IF($A10="",0,IF(COUNTIFS(Urlaub!$A$5:$A$604,$A10,Urlaub!$B$5:$B$604,"&lt;="&amp;MA$3,Urlaub!$C$5:$C$604,"&gt;="&amp;MA$3)&gt;0,1,0))</f>
        <v>0</v>
      </c>
      <c r="MB10" s="19" t="n">
        <f aca="false">IF($A10="",0,IF(COUNTIFS(Urlaub!$A$5:$A$604,$A10,Urlaub!$B$5:$B$604,"&lt;="&amp;MB$3,Urlaub!$C$5:$C$604,"&gt;="&amp;MB$3)&gt;0,1,0))</f>
        <v>0</v>
      </c>
      <c r="MC10" s="19" t="n">
        <f aca="false">IF($A10="",0,IF(COUNTIFS(Urlaub!$A$5:$A$604,$A10,Urlaub!$B$5:$B$604,"&lt;="&amp;MC$3,Urlaub!$C$5:$C$604,"&gt;="&amp;MC$3)&gt;0,1,0))</f>
        <v>0</v>
      </c>
      <c r="MD10" s="19" t="n">
        <f aca="false">IF($A10="",0,IF(COUNTIFS(Urlaub!$A$5:$A$604,$A10,Urlaub!$B$5:$B$604,"&lt;="&amp;MD$3,Urlaub!$C$5:$C$604,"&gt;="&amp;MD$3)&gt;0,1,0))</f>
        <v>0</v>
      </c>
      <c r="ME10" s="19" t="n">
        <f aca="false">IF($A10="",0,IF(COUNTIFS(Urlaub!$A$5:$A$604,$A10,Urlaub!$B$5:$B$604,"&lt;="&amp;ME$3,Urlaub!$C$5:$C$604,"&gt;="&amp;ME$3)&gt;0,1,0))</f>
        <v>0</v>
      </c>
      <c r="MF10" s="19" t="n">
        <f aca="false">IF($A10="",0,IF(COUNTIFS(Urlaub!$A$5:$A$604,$A10,Urlaub!$B$5:$B$604,"&lt;="&amp;MF$3,Urlaub!$C$5:$C$604,"&gt;="&amp;MF$3)&gt;0,1,0))</f>
        <v>0</v>
      </c>
      <c r="MG10" s="19" t="n">
        <f aca="false">IF($A10="",0,IF(COUNTIFS(Urlaub!$A$5:$A$604,$A10,Urlaub!$B$5:$B$604,"&lt;="&amp;MG$3,Urlaub!$C$5:$C$604,"&gt;="&amp;MG$3)&gt;0,1,0))</f>
        <v>0</v>
      </c>
      <c r="MH10" s="19" t="n">
        <f aca="false">IF($A10="",0,IF(COUNTIFS(Urlaub!$A$5:$A$604,$A10,Urlaub!$B$5:$B$604,"&lt;="&amp;MH$3,Urlaub!$C$5:$C$604,"&gt;="&amp;MH$3)&gt;0,1,0))</f>
        <v>0</v>
      </c>
      <c r="MI10" s="19" t="n">
        <f aca="false">IF($A10="",0,IF(COUNTIFS(Urlaub!$A$5:$A$604,$A10,Urlaub!$B$5:$B$604,"&lt;="&amp;MI$3,Urlaub!$C$5:$C$604,"&gt;="&amp;MI$3)&gt;0,1,0))</f>
        <v>0</v>
      </c>
      <c r="MJ10" s="19" t="n">
        <f aca="false">IF($A10="",0,IF(COUNTIFS(Urlaub!$A$5:$A$604,$A10,Urlaub!$B$5:$B$604,"&lt;="&amp;MJ$3,Urlaub!$C$5:$C$604,"&gt;="&amp;MJ$3)&gt;0,1,0))</f>
        <v>0</v>
      </c>
      <c r="MK10" s="19" t="n">
        <f aca="false">IF($A10="",0,IF(COUNTIFS(Urlaub!$A$5:$A$604,$A10,Urlaub!$B$5:$B$604,"&lt;="&amp;MK$3,Urlaub!$C$5:$C$604,"&gt;="&amp;MK$3)&gt;0,1,0))</f>
        <v>0</v>
      </c>
      <c r="ML10" s="19" t="n">
        <f aca="false">IF($A10="",0,IF(COUNTIFS(Urlaub!$A$5:$A$604,$A10,Urlaub!$B$5:$B$604,"&lt;="&amp;ML$3,Urlaub!$C$5:$C$604,"&gt;="&amp;ML$3)&gt;0,1,0))</f>
        <v>0</v>
      </c>
      <c r="MM10" s="19" t="n">
        <f aca="false">IF($A10="",0,IF(COUNTIFS(Urlaub!$A$5:$A$604,$A10,Urlaub!$B$5:$B$604,"&lt;="&amp;MM$3,Urlaub!$C$5:$C$604,"&gt;="&amp;MM$3)&gt;0,1,0))</f>
        <v>0</v>
      </c>
      <c r="MN10" s="19" t="n">
        <f aca="false">IF($A10="",0,IF(COUNTIFS(Urlaub!$A$5:$A$604,$A10,Urlaub!$B$5:$B$604,"&lt;="&amp;MN$3,Urlaub!$C$5:$C$604,"&gt;="&amp;MN$3)&gt;0,1,0))</f>
        <v>0</v>
      </c>
      <c r="MO10" s="19" t="n">
        <f aca="false">IF($A10="",0,IF(COUNTIFS(Urlaub!$A$5:$A$604,$A10,Urlaub!$B$5:$B$604,"&lt;="&amp;MO$3,Urlaub!$C$5:$C$604,"&gt;="&amp;MO$3)&gt;0,1,0))</f>
        <v>0</v>
      </c>
      <c r="MP10" s="19" t="n">
        <f aca="false">IF($A10="",0,IF(COUNTIFS(Urlaub!$A$5:$A$604,$A10,Urlaub!$B$5:$B$604,"&lt;="&amp;MP$3,Urlaub!$C$5:$C$604,"&gt;="&amp;MP$3)&gt;0,1,0))</f>
        <v>0</v>
      </c>
      <c r="MQ10" s="19" t="n">
        <f aca="false">IF($A10="",0,IF(COUNTIFS(Urlaub!$A$5:$A$604,$A10,Urlaub!$B$5:$B$604,"&lt;="&amp;MQ$3,Urlaub!$C$5:$C$604,"&gt;="&amp;MQ$3)&gt;0,1,0))</f>
        <v>0</v>
      </c>
      <c r="MR10" s="19" t="n">
        <f aca="false">IF($A10="",0,IF(COUNTIFS(Urlaub!$A$5:$A$604,$A10,Urlaub!$B$5:$B$604,"&lt;="&amp;MR$3,Urlaub!$C$5:$C$604,"&gt;="&amp;MR$3)&gt;0,1,0))</f>
        <v>0</v>
      </c>
      <c r="MS10" s="19" t="n">
        <f aca="false">IF($A10="",0,IF(COUNTIFS(Urlaub!$A$5:$A$604,$A10,Urlaub!$B$5:$B$604,"&lt;="&amp;MS$3,Urlaub!$C$5:$C$604,"&gt;="&amp;MS$3)&gt;0,1,0))</f>
        <v>0</v>
      </c>
      <c r="MT10" s="19" t="n">
        <f aca="false">IF($A10="",0,IF(COUNTIFS(Urlaub!$A$5:$A$604,$A10,Urlaub!$B$5:$B$604,"&lt;="&amp;MT$3,Urlaub!$C$5:$C$604,"&gt;="&amp;MT$3)&gt;0,1,0))</f>
        <v>0</v>
      </c>
      <c r="MU10" s="19" t="n">
        <f aca="false">IF($A10="",0,IF(COUNTIFS(Urlaub!$A$5:$A$604,$A10,Urlaub!$B$5:$B$604,"&lt;="&amp;MU$3,Urlaub!$C$5:$C$604,"&gt;="&amp;MU$3)&gt;0,1,0))</f>
        <v>0</v>
      </c>
      <c r="MV10" s="19" t="n">
        <f aca="false">IF($A10="",0,IF(COUNTIFS(Urlaub!$A$5:$A$604,$A10,Urlaub!$B$5:$B$604,"&lt;="&amp;MV$3,Urlaub!$C$5:$C$604,"&gt;="&amp;MV$3)&gt;0,1,0))</f>
        <v>0</v>
      </c>
      <c r="MW10" s="19" t="n">
        <f aca="false">IF($A10="",0,IF(COUNTIFS(Urlaub!$A$5:$A$604,$A10,Urlaub!$B$5:$B$604,"&lt;="&amp;MW$3,Urlaub!$C$5:$C$604,"&gt;="&amp;MW$3)&gt;0,1,0))</f>
        <v>0</v>
      </c>
      <c r="MX10" s="19" t="n">
        <f aca="false">IF($A10="",0,IF(COUNTIFS(Urlaub!$A$5:$A$604,$A10,Urlaub!$B$5:$B$604,"&lt;="&amp;MX$3,Urlaub!$C$5:$C$604,"&gt;="&amp;MX$3)&gt;0,1,0))</f>
        <v>0</v>
      </c>
      <c r="MY10" s="19" t="n">
        <f aca="false">IF($A10="",0,IF(COUNTIFS(Urlaub!$A$5:$A$604,$A10,Urlaub!$B$5:$B$604,"&lt;="&amp;MY$3,Urlaub!$C$5:$C$604,"&gt;="&amp;MY$3)&gt;0,1,0))</f>
        <v>0</v>
      </c>
      <c r="MZ10" s="19" t="n">
        <f aca="false">IF($A10="",0,IF(COUNTIFS(Urlaub!$A$5:$A$604,$A10,Urlaub!$B$5:$B$604,"&lt;="&amp;MZ$3,Urlaub!$C$5:$C$604,"&gt;="&amp;MZ$3)&gt;0,1,0))</f>
        <v>0</v>
      </c>
      <c r="NA10" s="19" t="n">
        <f aca="false">IF($A10="",0,IF(COUNTIFS(Urlaub!$A$5:$A$604,$A10,Urlaub!$B$5:$B$604,"&lt;="&amp;NA$3,Urlaub!$C$5:$C$604,"&gt;="&amp;NA$3)&gt;0,1,0))</f>
        <v>0</v>
      </c>
      <c r="NB10" s="19" t="n">
        <f aca="false">IF($A10="",0,IF(COUNTIFS(Urlaub!$A$5:$A$604,$A10,Urlaub!$B$5:$B$604,"&lt;="&amp;NB$3,Urlaub!$C$5:$C$604,"&gt;="&amp;NB$3)&gt;0,1,0))</f>
        <v>0</v>
      </c>
      <c r="NC10" s="19" t="n">
        <f aca="false">IF($A10="",0,IF(COUNTIFS(Urlaub!$A$5:$A$604,$A10,Urlaub!$B$5:$B$604,"&lt;="&amp;NC$3,Urlaub!$C$5:$C$604,"&gt;="&amp;NC$3)&gt;0,1,0))</f>
        <v>0</v>
      </c>
      <c r="ND10" s="19" t="n">
        <f aca="false">IF($A10="",0,IF(COUNTIFS(Urlaub!$A$5:$A$604,$A10,Urlaub!$B$5:$B$604,"&lt;="&amp;ND$3,Urlaub!$C$5:$C$604,"&gt;="&amp;ND$3)&gt;0,1,0))</f>
        <v>0</v>
      </c>
      <c r="NE10" s="19" t="n">
        <f aca="false">IF($A10="",0,IF(COUNTIFS(Urlaub!$A$5:$A$604,$A10,Urlaub!$B$5:$B$604,"&lt;="&amp;NE$3,Urlaub!$C$5:$C$604,"&gt;="&amp;NE$3)&gt;0,1,0))</f>
        <v>0</v>
      </c>
      <c r="NF10" s="19" t="n">
        <f aca="false">IF($A10="",0,IF(COUNTIFS(Urlaub!$A$5:$A$604,$A10,Urlaub!$B$5:$B$604,"&lt;="&amp;NF$3,Urlaub!$C$5:$C$604,"&gt;="&amp;NF$3)&gt;0,1,0))</f>
        <v>0</v>
      </c>
      <c r="NG10" s="19" t="n">
        <f aca="false">IF($A10="",0,IF(COUNTIFS(Urlaub!$A$5:$A$604,$A10,Urlaub!$B$5:$B$604,"&lt;="&amp;NG$3,Urlaub!$C$5:$C$604,"&gt;="&amp;NG$3)&gt;0,1,0))</f>
        <v>0</v>
      </c>
      <c r="NH10" s="19" t="n">
        <f aca="false">IF($A10="",0,IF(COUNTIFS(Urlaub!$A$5:$A$604,$A10,Urlaub!$B$5:$B$604,"&lt;="&amp;NH$3,Urlaub!$C$5:$C$604,"&gt;="&amp;NH$3)&gt;0,1,0))</f>
        <v>0</v>
      </c>
    </row>
    <row r="11" customFormat="false" ht="15" hidden="false" customHeight="false" outlineLevel="0" collapsed="false">
      <c r="A11" s="5" t="str">
        <f aca="false">IF(Team!A11="","",Team!A11)</f>
        <v>Beispiel Gül</v>
      </c>
      <c r="B11" s="8" t="str">
        <f aca="false">IF(Team!B11="","",Team!B11)</f>
        <v>Bewegungstherapie</v>
      </c>
      <c r="C11" s="8" t="str">
        <f aca="false">IF(Team!C11="","",Team!C11)</f>
        <v>Station 1B</v>
      </c>
      <c r="D11" s="8" t="str">
        <f aca="false">IF(Team!D11="","",Team!D11)</f>
        <v>Station 2A</v>
      </c>
      <c r="E11" s="8" t="str">
        <f aca="false">IF(Team!E11="","",Team!E11)</f>
        <v>Station 3</v>
      </c>
      <c r="F11" s="8" t="str">
        <f aca="false">IF(Team!F11="","",Team!F11)</f>
        <v/>
      </c>
      <c r="G11" s="19" t="n">
        <f aca="false">IF($A11="",0,IF(COUNTIFS(Urlaub!$A$5:$A$604,$A11,Urlaub!$B$5:$B$604,"&lt;="&amp;G$3,Urlaub!$C$5:$C$604,"&gt;="&amp;G$3)&gt;0,1,0))</f>
        <v>0</v>
      </c>
      <c r="H11" s="19" t="n">
        <f aca="false">IF($A11="",0,IF(COUNTIFS(Urlaub!$A$5:$A$604,$A11,Urlaub!$B$5:$B$604,"&lt;="&amp;H$3,Urlaub!$C$5:$C$604,"&gt;="&amp;H$3)&gt;0,1,0))</f>
        <v>0</v>
      </c>
      <c r="I11" s="19" t="n">
        <f aca="false">IF($A11="",0,IF(COUNTIFS(Urlaub!$A$5:$A$604,$A11,Urlaub!$B$5:$B$604,"&lt;="&amp;I$3,Urlaub!$C$5:$C$604,"&gt;="&amp;I$3)&gt;0,1,0))</f>
        <v>0</v>
      </c>
      <c r="J11" s="19" t="n">
        <f aca="false">IF($A11="",0,IF(COUNTIFS(Urlaub!$A$5:$A$604,$A11,Urlaub!$B$5:$B$604,"&lt;="&amp;J$3,Urlaub!$C$5:$C$604,"&gt;="&amp;J$3)&gt;0,1,0))</f>
        <v>0</v>
      </c>
      <c r="K11" s="19" t="n">
        <f aca="false">IF($A11="",0,IF(COUNTIFS(Urlaub!$A$5:$A$604,$A11,Urlaub!$B$5:$B$604,"&lt;="&amp;K$3,Urlaub!$C$5:$C$604,"&gt;="&amp;K$3)&gt;0,1,0))</f>
        <v>0</v>
      </c>
      <c r="L11" s="19" t="n">
        <f aca="false">IF($A11="",0,IF(COUNTIFS(Urlaub!$A$5:$A$604,$A11,Urlaub!$B$5:$B$604,"&lt;="&amp;L$3,Urlaub!$C$5:$C$604,"&gt;="&amp;L$3)&gt;0,1,0))</f>
        <v>0</v>
      </c>
      <c r="M11" s="19" t="n">
        <f aca="false">IF($A11="",0,IF(COUNTIFS(Urlaub!$A$5:$A$604,$A11,Urlaub!$B$5:$B$604,"&lt;="&amp;M$3,Urlaub!$C$5:$C$604,"&gt;="&amp;M$3)&gt;0,1,0))</f>
        <v>0</v>
      </c>
      <c r="N11" s="19" t="n">
        <f aca="false">IF($A11="",0,IF(COUNTIFS(Urlaub!$A$5:$A$604,$A11,Urlaub!$B$5:$B$604,"&lt;="&amp;N$3,Urlaub!$C$5:$C$604,"&gt;="&amp;N$3)&gt;0,1,0))</f>
        <v>0</v>
      </c>
      <c r="O11" s="19" t="n">
        <f aca="false">IF($A11="",0,IF(COUNTIFS(Urlaub!$A$5:$A$604,$A11,Urlaub!$B$5:$B$604,"&lt;="&amp;O$3,Urlaub!$C$5:$C$604,"&gt;="&amp;O$3)&gt;0,1,0))</f>
        <v>0</v>
      </c>
      <c r="P11" s="19" t="n">
        <f aca="false">IF($A11="",0,IF(COUNTIFS(Urlaub!$A$5:$A$604,$A11,Urlaub!$B$5:$B$604,"&lt;="&amp;P$3,Urlaub!$C$5:$C$604,"&gt;="&amp;P$3)&gt;0,1,0))</f>
        <v>0</v>
      </c>
      <c r="Q11" s="19" t="n">
        <f aca="false">IF($A11="",0,IF(COUNTIFS(Urlaub!$A$5:$A$604,$A11,Urlaub!$B$5:$B$604,"&lt;="&amp;Q$3,Urlaub!$C$5:$C$604,"&gt;="&amp;Q$3)&gt;0,1,0))</f>
        <v>0</v>
      </c>
      <c r="R11" s="19" t="n">
        <f aca="false">IF($A11="",0,IF(COUNTIFS(Urlaub!$A$5:$A$604,$A11,Urlaub!$B$5:$B$604,"&lt;="&amp;R$3,Urlaub!$C$5:$C$604,"&gt;="&amp;R$3)&gt;0,1,0))</f>
        <v>0</v>
      </c>
      <c r="S11" s="19" t="n">
        <f aca="false">IF($A11="",0,IF(COUNTIFS(Urlaub!$A$5:$A$604,$A11,Urlaub!$B$5:$B$604,"&lt;="&amp;S$3,Urlaub!$C$5:$C$604,"&gt;="&amp;S$3)&gt;0,1,0))</f>
        <v>0</v>
      </c>
      <c r="T11" s="19" t="n">
        <f aca="false">IF($A11="",0,IF(COUNTIFS(Urlaub!$A$5:$A$604,$A11,Urlaub!$B$5:$B$604,"&lt;="&amp;T$3,Urlaub!$C$5:$C$604,"&gt;="&amp;T$3)&gt;0,1,0))</f>
        <v>0</v>
      </c>
      <c r="U11" s="19" t="n">
        <f aca="false">IF($A11="",0,IF(COUNTIFS(Urlaub!$A$5:$A$604,$A11,Urlaub!$B$5:$B$604,"&lt;="&amp;U$3,Urlaub!$C$5:$C$604,"&gt;="&amp;U$3)&gt;0,1,0))</f>
        <v>0</v>
      </c>
      <c r="V11" s="19" t="n">
        <f aca="false">IF($A11="",0,IF(COUNTIFS(Urlaub!$A$5:$A$604,$A11,Urlaub!$B$5:$B$604,"&lt;="&amp;V$3,Urlaub!$C$5:$C$604,"&gt;="&amp;V$3)&gt;0,1,0))</f>
        <v>0</v>
      </c>
      <c r="W11" s="19" t="n">
        <f aca="false">IF($A11="",0,IF(COUNTIFS(Urlaub!$A$5:$A$604,$A11,Urlaub!$B$5:$B$604,"&lt;="&amp;W$3,Urlaub!$C$5:$C$604,"&gt;="&amp;W$3)&gt;0,1,0))</f>
        <v>0</v>
      </c>
      <c r="X11" s="19" t="n">
        <f aca="false">IF($A11="",0,IF(COUNTIFS(Urlaub!$A$5:$A$604,$A11,Urlaub!$B$5:$B$604,"&lt;="&amp;X$3,Urlaub!$C$5:$C$604,"&gt;="&amp;X$3)&gt;0,1,0))</f>
        <v>0</v>
      </c>
      <c r="Y11" s="19" t="n">
        <f aca="false">IF($A11="",0,IF(COUNTIFS(Urlaub!$A$5:$A$604,$A11,Urlaub!$B$5:$B$604,"&lt;="&amp;Y$3,Urlaub!$C$5:$C$604,"&gt;="&amp;Y$3)&gt;0,1,0))</f>
        <v>0</v>
      </c>
      <c r="Z11" s="19" t="n">
        <f aca="false">IF($A11="",0,IF(COUNTIFS(Urlaub!$A$5:$A$604,$A11,Urlaub!$B$5:$B$604,"&lt;="&amp;Z$3,Urlaub!$C$5:$C$604,"&gt;="&amp;Z$3)&gt;0,1,0))</f>
        <v>0</v>
      </c>
      <c r="AA11" s="19" t="n">
        <f aca="false">IF($A11="",0,IF(COUNTIFS(Urlaub!$A$5:$A$604,$A11,Urlaub!$B$5:$B$604,"&lt;="&amp;AA$3,Urlaub!$C$5:$C$604,"&gt;="&amp;AA$3)&gt;0,1,0))</f>
        <v>0</v>
      </c>
      <c r="AB11" s="19" t="n">
        <f aca="false">IF($A11="",0,IF(COUNTIFS(Urlaub!$A$5:$A$604,$A11,Urlaub!$B$5:$B$604,"&lt;="&amp;AB$3,Urlaub!$C$5:$C$604,"&gt;="&amp;AB$3)&gt;0,1,0))</f>
        <v>0</v>
      </c>
      <c r="AC11" s="19" t="n">
        <f aca="false">IF($A11="",0,IF(COUNTIFS(Urlaub!$A$5:$A$604,$A11,Urlaub!$B$5:$B$604,"&lt;="&amp;AC$3,Urlaub!$C$5:$C$604,"&gt;="&amp;AC$3)&gt;0,1,0))</f>
        <v>0</v>
      </c>
      <c r="AD11" s="19" t="n">
        <f aca="false">IF($A11="",0,IF(COUNTIFS(Urlaub!$A$5:$A$604,$A11,Urlaub!$B$5:$B$604,"&lt;="&amp;AD$3,Urlaub!$C$5:$C$604,"&gt;="&amp;AD$3)&gt;0,1,0))</f>
        <v>0</v>
      </c>
      <c r="AE11" s="19" t="n">
        <f aca="false">IF($A11="",0,IF(COUNTIFS(Urlaub!$A$5:$A$604,$A11,Urlaub!$B$5:$B$604,"&lt;="&amp;AE$3,Urlaub!$C$5:$C$604,"&gt;="&amp;AE$3)&gt;0,1,0))</f>
        <v>0</v>
      </c>
      <c r="AF11" s="19" t="n">
        <f aca="false">IF($A11="",0,IF(COUNTIFS(Urlaub!$A$5:$A$604,$A11,Urlaub!$B$5:$B$604,"&lt;="&amp;AF$3,Urlaub!$C$5:$C$604,"&gt;="&amp;AF$3)&gt;0,1,0))</f>
        <v>0</v>
      </c>
      <c r="AG11" s="19" t="n">
        <f aca="false">IF($A11="",0,IF(COUNTIFS(Urlaub!$A$5:$A$604,$A11,Urlaub!$B$5:$B$604,"&lt;="&amp;AG$3,Urlaub!$C$5:$C$604,"&gt;="&amp;AG$3)&gt;0,1,0))</f>
        <v>0</v>
      </c>
      <c r="AH11" s="19" t="n">
        <f aca="false">IF($A11="",0,IF(COUNTIFS(Urlaub!$A$5:$A$604,$A11,Urlaub!$B$5:$B$604,"&lt;="&amp;AH$3,Urlaub!$C$5:$C$604,"&gt;="&amp;AH$3)&gt;0,1,0))</f>
        <v>0</v>
      </c>
      <c r="AI11" s="19" t="n">
        <f aca="false">IF($A11="",0,IF(COUNTIFS(Urlaub!$A$5:$A$604,$A11,Urlaub!$B$5:$B$604,"&lt;="&amp;AI$3,Urlaub!$C$5:$C$604,"&gt;="&amp;AI$3)&gt;0,1,0))</f>
        <v>0</v>
      </c>
      <c r="AJ11" s="19" t="n">
        <f aca="false">IF($A11="",0,IF(COUNTIFS(Urlaub!$A$5:$A$604,$A11,Urlaub!$B$5:$B$604,"&lt;="&amp;AJ$3,Urlaub!$C$5:$C$604,"&gt;="&amp;AJ$3)&gt;0,1,0))</f>
        <v>0</v>
      </c>
      <c r="AK11" s="19" t="n">
        <f aca="false">IF($A11="",0,IF(COUNTIFS(Urlaub!$A$5:$A$604,$A11,Urlaub!$B$5:$B$604,"&lt;="&amp;AK$3,Urlaub!$C$5:$C$604,"&gt;="&amp;AK$3)&gt;0,1,0))</f>
        <v>0</v>
      </c>
      <c r="AL11" s="19" t="n">
        <f aca="false">IF($A11="",0,IF(COUNTIFS(Urlaub!$A$5:$A$604,$A11,Urlaub!$B$5:$B$604,"&lt;="&amp;AL$3,Urlaub!$C$5:$C$604,"&gt;="&amp;AL$3)&gt;0,1,0))</f>
        <v>0</v>
      </c>
      <c r="AM11" s="19" t="n">
        <f aca="false">IF($A11="",0,IF(COUNTIFS(Urlaub!$A$5:$A$604,$A11,Urlaub!$B$5:$B$604,"&lt;="&amp;AM$3,Urlaub!$C$5:$C$604,"&gt;="&amp;AM$3)&gt;0,1,0))</f>
        <v>0</v>
      </c>
      <c r="AN11" s="19" t="n">
        <f aca="false">IF($A11="",0,IF(COUNTIFS(Urlaub!$A$5:$A$604,$A11,Urlaub!$B$5:$B$604,"&lt;="&amp;AN$3,Urlaub!$C$5:$C$604,"&gt;="&amp;AN$3)&gt;0,1,0))</f>
        <v>0</v>
      </c>
      <c r="AO11" s="19" t="n">
        <f aca="false">IF($A11="",0,IF(COUNTIFS(Urlaub!$A$5:$A$604,$A11,Urlaub!$B$5:$B$604,"&lt;="&amp;AO$3,Urlaub!$C$5:$C$604,"&gt;="&amp;AO$3)&gt;0,1,0))</f>
        <v>0</v>
      </c>
      <c r="AP11" s="19" t="n">
        <f aca="false">IF($A11="",0,IF(COUNTIFS(Urlaub!$A$5:$A$604,$A11,Urlaub!$B$5:$B$604,"&lt;="&amp;AP$3,Urlaub!$C$5:$C$604,"&gt;="&amp;AP$3)&gt;0,1,0))</f>
        <v>0</v>
      </c>
      <c r="AQ11" s="19" t="n">
        <f aca="false">IF($A11="",0,IF(COUNTIFS(Urlaub!$A$5:$A$604,$A11,Urlaub!$B$5:$B$604,"&lt;="&amp;AQ$3,Urlaub!$C$5:$C$604,"&gt;="&amp;AQ$3)&gt;0,1,0))</f>
        <v>0</v>
      </c>
      <c r="AR11" s="19" t="n">
        <f aca="false">IF($A11="",0,IF(COUNTIFS(Urlaub!$A$5:$A$604,$A11,Urlaub!$B$5:$B$604,"&lt;="&amp;AR$3,Urlaub!$C$5:$C$604,"&gt;="&amp;AR$3)&gt;0,1,0))</f>
        <v>0</v>
      </c>
      <c r="AS11" s="19" t="n">
        <f aca="false">IF($A11="",0,IF(COUNTIFS(Urlaub!$A$5:$A$604,$A11,Urlaub!$B$5:$B$604,"&lt;="&amp;AS$3,Urlaub!$C$5:$C$604,"&gt;="&amp;AS$3)&gt;0,1,0))</f>
        <v>0</v>
      </c>
      <c r="AT11" s="19" t="n">
        <f aca="false">IF($A11="",0,IF(COUNTIFS(Urlaub!$A$5:$A$604,$A11,Urlaub!$B$5:$B$604,"&lt;="&amp;AT$3,Urlaub!$C$5:$C$604,"&gt;="&amp;AT$3)&gt;0,1,0))</f>
        <v>0</v>
      </c>
      <c r="AU11" s="19" t="n">
        <f aca="false">IF($A11="",0,IF(COUNTIFS(Urlaub!$A$5:$A$604,$A11,Urlaub!$B$5:$B$604,"&lt;="&amp;AU$3,Urlaub!$C$5:$C$604,"&gt;="&amp;AU$3)&gt;0,1,0))</f>
        <v>0</v>
      </c>
      <c r="AV11" s="19" t="n">
        <f aca="false">IF($A11="",0,IF(COUNTIFS(Urlaub!$A$5:$A$604,$A11,Urlaub!$B$5:$B$604,"&lt;="&amp;AV$3,Urlaub!$C$5:$C$604,"&gt;="&amp;AV$3)&gt;0,1,0))</f>
        <v>0</v>
      </c>
      <c r="AW11" s="19" t="n">
        <f aca="false">IF($A11="",0,IF(COUNTIFS(Urlaub!$A$5:$A$604,$A11,Urlaub!$B$5:$B$604,"&lt;="&amp;AW$3,Urlaub!$C$5:$C$604,"&gt;="&amp;AW$3)&gt;0,1,0))</f>
        <v>0</v>
      </c>
      <c r="AX11" s="19" t="n">
        <f aca="false">IF($A11="",0,IF(COUNTIFS(Urlaub!$A$5:$A$604,$A11,Urlaub!$B$5:$B$604,"&lt;="&amp;AX$3,Urlaub!$C$5:$C$604,"&gt;="&amp;AX$3)&gt;0,1,0))</f>
        <v>0</v>
      </c>
      <c r="AY11" s="19" t="n">
        <f aca="false">IF($A11="",0,IF(COUNTIFS(Urlaub!$A$5:$A$604,$A11,Urlaub!$B$5:$B$604,"&lt;="&amp;AY$3,Urlaub!$C$5:$C$604,"&gt;="&amp;AY$3)&gt;0,1,0))</f>
        <v>0</v>
      </c>
      <c r="AZ11" s="19" t="n">
        <f aca="false">IF($A11="",0,IF(COUNTIFS(Urlaub!$A$5:$A$604,$A11,Urlaub!$B$5:$B$604,"&lt;="&amp;AZ$3,Urlaub!$C$5:$C$604,"&gt;="&amp;AZ$3)&gt;0,1,0))</f>
        <v>0</v>
      </c>
      <c r="BA11" s="19" t="n">
        <f aca="false">IF($A11="",0,IF(COUNTIFS(Urlaub!$A$5:$A$604,$A11,Urlaub!$B$5:$B$604,"&lt;="&amp;BA$3,Urlaub!$C$5:$C$604,"&gt;="&amp;BA$3)&gt;0,1,0))</f>
        <v>0</v>
      </c>
      <c r="BB11" s="19" t="n">
        <f aca="false">IF($A11="",0,IF(COUNTIFS(Urlaub!$A$5:$A$604,$A11,Urlaub!$B$5:$B$604,"&lt;="&amp;BB$3,Urlaub!$C$5:$C$604,"&gt;="&amp;BB$3)&gt;0,1,0))</f>
        <v>0</v>
      </c>
      <c r="BC11" s="19" t="n">
        <f aca="false">IF($A11="",0,IF(COUNTIFS(Urlaub!$A$5:$A$604,$A11,Urlaub!$B$5:$B$604,"&lt;="&amp;BC$3,Urlaub!$C$5:$C$604,"&gt;="&amp;BC$3)&gt;0,1,0))</f>
        <v>0</v>
      </c>
      <c r="BD11" s="19" t="n">
        <f aca="false">IF($A11="",0,IF(COUNTIFS(Urlaub!$A$5:$A$604,$A11,Urlaub!$B$5:$B$604,"&lt;="&amp;BD$3,Urlaub!$C$5:$C$604,"&gt;="&amp;BD$3)&gt;0,1,0))</f>
        <v>0</v>
      </c>
      <c r="BE11" s="19" t="n">
        <f aca="false">IF($A11="",0,IF(COUNTIFS(Urlaub!$A$5:$A$604,$A11,Urlaub!$B$5:$B$604,"&lt;="&amp;BE$3,Urlaub!$C$5:$C$604,"&gt;="&amp;BE$3)&gt;0,1,0))</f>
        <v>0</v>
      </c>
      <c r="BF11" s="19" t="n">
        <f aca="false">IF($A11="",0,IF(COUNTIFS(Urlaub!$A$5:$A$604,$A11,Urlaub!$B$5:$B$604,"&lt;="&amp;BF$3,Urlaub!$C$5:$C$604,"&gt;="&amp;BF$3)&gt;0,1,0))</f>
        <v>0</v>
      </c>
      <c r="BG11" s="19" t="n">
        <f aca="false">IF($A11="",0,IF(COUNTIFS(Urlaub!$A$5:$A$604,$A11,Urlaub!$B$5:$B$604,"&lt;="&amp;BG$3,Urlaub!$C$5:$C$604,"&gt;="&amp;BG$3)&gt;0,1,0))</f>
        <v>0</v>
      </c>
      <c r="BH11" s="19" t="n">
        <f aca="false">IF($A11="",0,IF(COUNTIFS(Urlaub!$A$5:$A$604,$A11,Urlaub!$B$5:$B$604,"&lt;="&amp;BH$3,Urlaub!$C$5:$C$604,"&gt;="&amp;BH$3)&gt;0,1,0))</f>
        <v>0</v>
      </c>
      <c r="BI11" s="19" t="n">
        <f aca="false">IF($A11="",0,IF(COUNTIFS(Urlaub!$A$5:$A$604,$A11,Urlaub!$B$5:$B$604,"&lt;="&amp;BI$3,Urlaub!$C$5:$C$604,"&gt;="&amp;BI$3)&gt;0,1,0))</f>
        <v>0</v>
      </c>
      <c r="BJ11" s="19" t="n">
        <f aca="false">IF($A11="",0,IF(COUNTIFS(Urlaub!$A$5:$A$604,$A11,Urlaub!$B$5:$B$604,"&lt;="&amp;BJ$3,Urlaub!$C$5:$C$604,"&gt;="&amp;BJ$3)&gt;0,1,0))</f>
        <v>0</v>
      </c>
      <c r="BK11" s="19" t="n">
        <f aca="false">IF($A11="",0,IF(COUNTIFS(Urlaub!$A$5:$A$604,$A11,Urlaub!$B$5:$B$604,"&lt;="&amp;BK$3,Urlaub!$C$5:$C$604,"&gt;="&amp;BK$3)&gt;0,1,0))</f>
        <v>0</v>
      </c>
      <c r="BL11" s="19" t="n">
        <f aca="false">IF($A11="",0,IF(COUNTIFS(Urlaub!$A$5:$A$604,$A11,Urlaub!$B$5:$B$604,"&lt;="&amp;BL$3,Urlaub!$C$5:$C$604,"&gt;="&amp;BL$3)&gt;0,1,0))</f>
        <v>0</v>
      </c>
      <c r="BM11" s="19" t="n">
        <f aca="false">IF($A11="",0,IF(COUNTIFS(Urlaub!$A$5:$A$604,$A11,Urlaub!$B$5:$B$604,"&lt;="&amp;BM$3,Urlaub!$C$5:$C$604,"&gt;="&amp;BM$3)&gt;0,1,0))</f>
        <v>0</v>
      </c>
      <c r="BN11" s="19" t="n">
        <f aca="false">IF($A11="",0,IF(COUNTIFS(Urlaub!$A$5:$A$604,$A11,Urlaub!$B$5:$B$604,"&lt;="&amp;BN$3,Urlaub!$C$5:$C$604,"&gt;="&amp;BN$3)&gt;0,1,0))</f>
        <v>0</v>
      </c>
      <c r="BO11" s="19" t="n">
        <f aca="false">IF($A11="",0,IF(COUNTIFS(Urlaub!$A$5:$A$604,$A11,Urlaub!$B$5:$B$604,"&lt;="&amp;BO$3,Urlaub!$C$5:$C$604,"&gt;="&amp;BO$3)&gt;0,1,0))</f>
        <v>0</v>
      </c>
      <c r="BP11" s="19" t="n">
        <f aca="false">IF($A11="",0,IF(COUNTIFS(Urlaub!$A$5:$A$604,$A11,Urlaub!$B$5:$B$604,"&lt;="&amp;BP$3,Urlaub!$C$5:$C$604,"&gt;="&amp;BP$3)&gt;0,1,0))</f>
        <v>0</v>
      </c>
      <c r="BQ11" s="19" t="n">
        <f aca="false">IF($A11="",0,IF(COUNTIFS(Urlaub!$A$5:$A$604,$A11,Urlaub!$B$5:$B$604,"&lt;="&amp;BQ$3,Urlaub!$C$5:$C$604,"&gt;="&amp;BQ$3)&gt;0,1,0))</f>
        <v>0</v>
      </c>
      <c r="BR11" s="19" t="n">
        <f aca="false">IF($A11="",0,IF(COUNTIFS(Urlaub!$A$5:$A$604,$A11,Urlaub!$B$5:$B$604,"&lt;="&amp;BR$3,Urlaub!$C$5:$C$604,"&gt;="&amp;BR$3)&gt;0,1,0))</f>
        <v>0</v>
      </c>
      <c r="BS11" s="19" t="n">
        <f aca="false">IF($A11="",0,IF(COUNTIFS(Urlaub!$A$5:$A$604,$A11,Urlaub!$B$5:$B$604,"&lt;="&amp;BS$3,Urlaub!$C$5:$C$604,"&gt;="&amp;BS$3)&gt;0,1,0))</f>
        <v>0</v>
      </c>
      <c r="BT11" s="19" t="n">
        <f aca="false">IF($A11="",0,IF(COUNTIFS(Urlaub!$A$5:$A$604,$A11,Urlaub!$B$5:$B$604,"&lt;="&amp;BT$3,Urlaub!$C$5:$C$604,"&gt;="&amp;BT$3)&gt;0,1,0))</f>
        <v>0</v>
      </c>
      <c r="BU11" s="19" t="n">
        <f aca="false">IF($A11="",0,IF(COUNTIFS(Urlaub!$A$5:$A$604,$A11,Urlaub!$B$5:$B$604,"&lt;="&amp;BU$3,Urlaub!$C$5:$C$604,"&gt;="&amp;BU$3)&gt;0,1,0))</f>
        <v>0</v>
      </c>
      <c r="BV11" s="19" t="n">
        <f aca="false">IF($A11="",0,IF(COUNTIFS(Urlaub!$A$5:$A$604,$A11,Urlaub!$B$5:$B$604,"&lt;="&amp;BV$3,Urlaub!$C$5:$C$604,"&gt;="&amp;BV$3)&gt;0,1,0))</f>
        <v>0</v>
      </c>
      <c r="BW11" s="19" t="n">
        <f aca="false">IF($A11="",0,IF(COUNTIFS(Urlaub!$A$5:$A$604,$A11,Urlaub!$B$5:$B$604,"&lt;="&amp;BW$3,Urlaub!$C$5:$C$604,"&gt;="&amp;BW$3)&gt;0,1,0))</f>
        <v>0</v>
      </c>
      <c r="BX11" s="19" t="n">
        <f aca="false">IF($A11="",0,IF(COUNTIFS(Urlaub!$A$5:$A$604,$A11,Urlaub!$B$5:$B$604,"&lt;="&amp;BX$3,Urlaub!$C$5:$C$604,"&gt;="&amp;BX$3)&gt;0,1,0))</f>
        <v>0</v>
      </c>
      <c r="BY11" s="19" t="n">
        <f aca="false">IF($A11="",0,IF(COUNTIFS(Urlaub!$A$5:$A$604,$A11,Urlaub!$B$5:$B$604,"&lt;="&amp;BY$3,Urlaub!$C$5:$C$604,"&gt;="&amp;BY$3)&gt;0,1,0))</f>
        <v>0</v>
      </c>
      <c r="BZ11" s="19" t="n">
        <f aca="false">IF($A11="",0,IF(COUNTIFS(Urlaub!$A$5:$A$604,$A11,Urlaub!$B$5:$B$604,"&lt;="&amp;BZ$3,Urlaub!$C$5:$C$604,"&gt;="&amp;BZ$3)&gt;0,1,0))</f>
        <v>0</v>
      </c>
      <c r="CA11" s="19" t="n">
        <f aca="false">IF($A11="",0,IF(COUNTIFS(Urlaub!$A$5:$A$604,$A11,Urlaub!$B$5:$B$604,"&lt;="&amp;CA$3,Urlaub!$C$5:$C$604,"&gt;="&amp;CA$3)&gt;0,1,0))</f>
        <v>0</v>
      </c>
      <c r="CB11" s="19" t="n">
        <f aca="false">IF($A11="",0,IF(COUNTIFS(Urlaub!$A$5:$A$604,$A11,Urlaub!$B$5:$B$604,"&lt;="&amp;CB$3,Urlaub!$C$5:$C$604,"&gt;="&amp;CB$3)&gt;0,1,0))</f>
        <v>0</v>
      </c>
      <c r="CC11" s="19" t="n">
        <f aca="false">IF($A11="",0,IF(COUNTIFS(Urlaub!$A$5:$A$604,$A11,Urlaub!$B$5:$B$604,"&lt;="&amp;CC$3,Urlaub!$C$5:$C$604,"&gt;="&amp;CC$3)&gt;0,1,0))</f>
        <v>0</v>
      </c>
      <c r="CD11" s="19" t="n">
        <f aca="false">IF($A11="",0,IF(COUNTIFS(Urlaub!$A$5:$A$604,$A11,Urlaub!$B$5:$B$604,"&lt;="&amp;CD$3,Urlaub!$C$5:$C$604,"&gt;="&amp;CD$3)&gt;0,1,0))</f>
        <v>0</v>
      </c>
      <c r="CE11" s="19" t="n">
        <f aca="false">IF($A11="",0,IF(COUNTIFS(Urlaub!$A$5:$A$604,$A11,Urlaub!$B$5:$B$604,"&lt;="&amp;CE$3,Urlaub!$C$5:$C$604,"&gt;="&amp;CE$3)&gt;0,1,0))</f>
        <v>0</v>
      </c>
      <c r="CF11" s="19" t="n">
        <f aca="false">IF($A11="",0,IF(COUNTIFS(Urlaub!$A$5:$A$604,$A11,Urlaub!$B$5:$B$604,"&lt;="&amp;CF$3,Urlaub!$C$5:$C$604,"&gt;="&amp;CF$3)&gt;0,1,0))</f>
        <v>0</v>
      </c>
      <c r="CG11" s="19" t="n">
        <f aca="false">IF($A11="",0,IF(COUNTIFS(Urlaub!$A$5:$A$604,$A11,Urlaub!$B$5:$B$604,"&lt;="&amp;CG$3,Urlaub!$C$5:$C$604,"&gt;="&amp;CG$3)&gt;0,1,0))</f>
        <v>0</v>
      </c>
      <c r="CH11" s="19" t="n">
        <f aca="false">IF($A11="",0,IF(COUNTIFS(Urlaub!$A$5:$A$604,$A11,Urlaub!$B$5:$B$604,"&lt;="&amp;CH$3,Urlaub!$C$5:$C$604,"&gt;="&amp;CH$3)&gt;0,1,0))</f>
        <v>0</v>
      </c>
      <c r="CI11" s="19" t="n">
        <f aca="false">IF($A11="",0,IF(COUNTIFS(Urlaub!$A$5:$A$604,$A11,Urlaub!$B$5:$B$604,"&lt;="&amp;CI$3,Urlaub!$C$5:$C$604,"&gt;="&amp;CI$3)&gt;0,1,0))</f>
        <v>0</v>
      </c>
      <c r="CJ11" s="19" t="n">
        <f aca="false">IF($A11="",0,IF(COUNTIFS(Urlaub!$A$5:$A$604,$A11,Urlaub!$B$5:$B$604,"&lt;="&amp;CJ$3,Urlaub!$C$5:$C$604,"&gt;="&amp;CJ$3)&gt;0,1,0))</f>
        <v>0</v>
      </c>
      <c r="CK11" s="19" t="n">
        <f aca="false">IF($A11="",0,IF(COUNTIFS(Urlaub!$A$5:$A$604,$A11,Urlaub!$B$5:$B$604,"&lt;="&amp;CK$3,Urlaub!$C$5:$C$604,"&gt;="&amp;CK$3)&gt;0,1,0))</f>
        <v>0</v>
      </c>
      <c r="CL11" s="19" t="n">
        <f aca="false">IF($A11="",0,IF(COUNTIFS(Urlaub!$A$5:$A$604,$A11,Urlaub!$B$5:$B$604,"&lt;="&amp;CL$3,Urlaub!$C$5:$C$604,"&gt;="&amp;CL$3)&gt;0,1,0))</f>
        <v>0</v>
      </c>
      <c r="CM11" s="19" t="n">
        <f aca="false">IF($A11="",0,IF(COUNTIFS(Urlaub!$A$5:$A$604,$A11,Urlaub!$B$5:$B$604,"&lt;="&amp;CM$3,Urlaub!$C$5:$C$604,"&gt;="&amp;CM$3)&gt;0,1,0))</f>
        <v>0</v>
      </c>
      <c r="CN11" s="19" t="n">
        <f aca="false">IF($A11="",0,IF(COUNTIFS(Urlaub!$A$5:$A$604,$A11,Urlaub!$B$5:$B$604,"&lt;="&amp;CN$3,Urlaub!$C$5:$C$604,"&gt;="&amp;CN$3)&gt;0,1,0))</f>
        <v>0</v>
      </c>
      <c r="CO11" s="19" t="n">
        <f aca="false">IF($A11="",0,IF(COUNTIFS(Urlaub!$A$5:$A$604,$A11,Urlaub!$B$5:$B$604,"&lt;="&amp;CO$3,Urlaub!$C$5:$C$604,"&gt;="&amp;CO$3)&gt;0,1,0))</f>
        <v>0</v>
      </c>
      <c r="CP11" s="19" t="n">
        <f aca="false">IF($A11="",0,IF(COUNTIFS(Urlaub!$A$5:$A$604,$A11,Urlaub!$B$5:$B$604,"&lt;="&amp;CP$3,Urlaub!$C$5:$C$604,"&gt;="&amp;CP$3)&gt;0,1,0))</f>
        <v>0</v>
      </c>
      <c r="CQ11" s="19" t="n">
        <f aca="false">IF($A11="",0,IF(COUNTIFS(Urlaub!$A$5:$A$604,$A11,Urlaub!$B$5:$B$604,"&lt;="&amp;CQ$3,Urlaub!$C$5:$C$604,"&gt;="&amp;CQ$3)&gt;0,1,0))</f>
        <v>0</v>
      </c>
      <c r="CR11" s="19" t="n">
        <f aca="false">IF($A11="",0,IF(COUNTIFS(Urlaub!$A$5:$A$604,$A11,Urlaub!$B$5:$B$604,"&lt;="&amp;CR$3,Urlaub!$C$5:$C$604,"&gt;="&amp;CR$3)&gt;0,1,0))</f>
        <v>0</v>
      </c>
      <c r="CS11" s="19" t="n">
        <f aca="false">IF($A11="",0,IF(COUNTIFS(Urlaub!$A$5:$A$604,$A11,Urlaub!$B$5:$B$604,"&lt;="&amp;CS$3,Urlaub!$C$5:$C$604,"&gt;="&amp;CS$3)&gt;0,1,0))</f>
        <v>0</v>
      </c>
      <c r="CT11" s="19" t="n">
        <f aca="false">IF($A11="",0,IF(COUNTIFS(Urlaub!$A$5:$A$604,$A11,Urlaub!$B$5:$B$604,"&lt;="&amp;CT$3,Urlaub!$C$5:$C$604,"&gt;="&amp;CT$3)&gt;0,1,0))</f>
        <v>0</v>
      </c>
      <c r="CU11" s="19" t="n">
        <f aca="false">IF($A11="",0,IF(COUNTIFS(Urlaub!$A$5:$A$604,$A11,Urlaub!$B$5:$B$604,"&lt;="&amp;CU$3,Urlaub!$C$5:$C$604,"&gt;="&amp;CU$3)&gt;0,1,0))</f>
        <v>0</v>
      </c>
      <c r="CV11" s="19" t="n">
        <f aca="false">IF($A11="",0,IF(COUNTIFS(Urlaub!$A$5:$A$604,$A11,Urlaub!$B$5:$B$604,"&lt;="&amp;CV$3,Urlaub!$C$5:$C$604,"&gt;="&amp;CV$3)&gt;0,1,0))</f>
        <v>0</v>
      </c>
      <c r="CW11" s="19" t="n">
        <f aca="false">IF($A11="",0,IF(COUNTIFS(Urlaub!$A$5:$A$604,$A11,Urlaub!$B$5:$B$604,"&lt;="&amp;CW$3,Urlaub!$C$5:$C$604,"&gt;="&amp;CW$3)&gt;0,1,0))</f>
        <v>0</v>
      </c>
      <c r="CX11" s="19" t="n">
        <f aca="false">IF($A11="",0,IF(COUNTIFS(Urlaub!$A$5:$A$604,$A11,Urlaub!$B$5:$B$604,"&lt;="&amp;CX$3,Urlaub!$C$5:$C$604,"&gt;="&amp;CX$3)&gt;0,1,0))</f>
        <v>0</v>
      </c>
      <c r="CY11" s="19" t="n">
        <f aca="false">IF($A11="",0,IF(COUNTIFS(Urlaub!$A$5:$A$604,$A11,Urlaub!$B$5:$B$604,"&lt;="&amp;CY$3,Urlaub!$C$5:$C$604,"&gt;="&amp;CY$3)&gt;0,1,0))</f>
        <v>0</v>
      </c>
      <c r="CZ11" s="19" t="n">
        <f aca="false">IF($A11="",0,IF(COUNTIFS(Urlaub!$A$5:$A$604,$A11,Urlaub!$B$5:$B$604,"&lt;="&amp;CZ$3,Urlaub!$C$5:$C$604,"&gt;="&amp;CZ$3)&gt;0,1,0))</f>
        <v>0</v>
      </c>
      <c r="DA11" s="19" t="n">
        <f aca="false">IF($A11="",0,IF(COUNTIFS(Urlaub!$A$5:$A$604,$A11,Urlaub!$B$5:$B$604,"&lt;="&amp;DA$3,Urlaub!$C$5:$C$604,"&gt;="&amp;DA$3)&gt;0,1,0))</f>
        <v>0</v>
      </c>
      <c r="DB11" s="19" t="n">
        <f aca="false">IF($A11="",0,IF(COUNTIFS(Urlaub!$A$5:$A$604,$A11,Urlaub!$B$5:$B$604,"&lt;="&amp;DB$3,Urlaub!$C$5:$C$604,"&gt;="&amp;DB$3)&gt;0,1,0))</f>
        <v>0</v>
      </c>
      <c r="DC11" s="19" t="n">
        <f aca="false">IF($A11="",0,IF(COUNTIFS(Urlaub!$A$5:$A$604,$A11,Urlaub!$B$5:$B$604,"&lt;="&amp;DC$3,Urlaub!$C$5:$C$604,"&gt;="&amp;DC$3)&gt;0,1,0))</f>
        <v>0</v>
      </c>
      <c r="DD11" s="19" t="n">
        <f aca="false">IF($A11="",0,IF(COUNTIFS(Urlaub!$A$5:$A$604,$A11,Urlaub!$B$5:$B$604,"&lt;="&amp;DD$3,Urlaub!$C$5:$C$604,"&gt;="&amp;DD$3)&gt;0,1,0))</f>
        <v>0</v>
      </c>
      <c r="DE11" s="19" t="n">
        <f aca="false">IF($A11="",0,IF(COUNTIFS(Urlaub!$A$5:$A$604,$A11,Urlaub!$B$5:$B$604,"&lt;="&amp;DE$3,Urlaub!$C$5:$C$604,"&gt;="&amp;DE$3)&gt;0,1,0))</f>
        <v>0</v>
      </c>
      <c r="DF11" s="19" t="n">
        <f aca="false">IF($A11="",0,IF(COUNTIFS(Urlaub!$A$5:$A$604,$A11,Urlaub!$B$5:$B$604,"&lt;="&amp;DF$3,Urlaub!$C$5:$C$604,"&gt;="&amp;DF$3)&gt;0,1,0))</f>
        <v>0</v>
      </c>
      <c r="DG11" s="19" t="n">
        <f aca="false">IF($A11="",0,IF(COUNTIFS(Urlaub!$A$5:$A$604,$A11,Urlaub!$B$5:$B$604,"&lt;="&amp;DG$3,Urlaub!$C$5:$C$604,"&gt;="&amp;DG$3)&gt;0,1,0))</f>
        <v>0</v>
      </c>
      <c r="DH11" s="19" t="n">
        <f aca="false">IF($A11="",0,IF(COUNTIFS(Urlaub!$A$5:$A$604,$A11,Urlaub!$B$5:$B$604,"&lt;="&amp;DH$3,Urlaub!$C$5:$C$604,"&gt;="&amp;DH$3)&gt;0,1,0))</f>
        <v>0</v>
      </c>
      <c r="DI11" s="19" t="n">
        <f aca="false">IF($A11="",0,IF(COUNTIFS(Urlaub!$A$5:$A$604,$A11,Urlaub!$B$5:$B$604,"&lt;="&amp;DI$3,Urlaub!$C$5:$C$604,"&gt;="&amp;DI$3)&gt;0,1,0))</f>
        <v>0</v>
      </c>
      <c r="DJ11" s="19" t="n">
        <f aca="false">IF($A11="",0,IF(COUNTIFS(Urlaub!$A$5:$A$604,$A11,Urlaub!$B$5:$B$604,"&lt;="&amp;DJ$3,Urlaub!$C$5:$C$604,"&gt;="&amp;DJ$3)&gt;0,1,0))</f>
        <v>0</v>
      </c>
      <c r="DK11" s="19" t="n">
        <f aca="false">IF($A11="",0,IF(COUNTIFS(Urlaub!$A$5:$A$604,$A11,Urlaub!$B$5:$B$604,"&lt;="&amp;DK$3,Urlaub!$C$5:$C$604,"&gt;="&amp;DK$3)&gt;0,1,0))</f>
        <v>0</v>
      </c>
      <c r="DL11" s="19" t="n">
        <f aca="false">IF($A11="",0,IF(COUNTIFS(Urlaub!$A$5:$A$604,$A11,Urlaub!$B$5:$B$604,"&lt;="&amp;DL$3,Urlaub!$C$5:$C$604,"&gt;="&amp;DL$3)&gt;0,1,0))</f>
        <v>0</v>
      </c>
      <c r="DM11" s="19" t="n">
        <f aca="false">IF($A11="",0,IF(COUNTIFS(Urlaub!$A$5:$A$604,$A11,Urlaub!$B$5:$B$604,"&lt;="&amp;DM$3,Urlaub!$C$5:$C$604,"&gt;="&amp;DM$3)&gt;0,1,0))</f>
        <v>0</v>
      </c>
      <c r="DN11" s="19" t="n">
        <f aca="false">IF($A11="",0,IF(COUNTIFS(Urlaub!$A$5:$A$604,$A11,Urlaub!$B$5:$B$604,"&lt;="&amp;DN$3,Urlaub!$C$5:$C$604,"&gt;="&amp;DN$3)&gt;0,1,0))</f>
        <v>0</v>
      </c>
      <c r="DO11" s="19" t="n">
        <f aca="false">IF($A11="",0,IF(COUNTIFS(Urlaub!$A$5:$A$604,$A11,Urlaub!$B$5:$B$604,"&lt;="&amp;DO$3,Urlaub!$C$5:$C$604,"&gt;="&amp;DO$3)&gt;0,1,0))</f>
        <v>0</v>
      </c>
      <c r="DP11" s="19" t="n">
        <f aca="false">IF($A11="",0,IF(COUNTIFS(Urlaub!$A$5:$A$604,$A11,Urlaub!$B$5:$B$604,"&lt;="&amp;DP$3,Urlaub!$C$5:$C$604,"&gt;="&amp;DP$3)&gt;0,1,0))</f>
        <v>0</v>
      </c>
      <c r="DQ11" s="19" t="n">
        <f aca="false">IF($A11="",0,IF(COUNTIFS(Urlaub!$A$5:$A$604,$A11,Urlaub!$B$5:$B$604,"&lt;="&amp;DQ$3,Urlaub!$C$5:$C$604,"&gt;="&amp;DQ$3)&gt;0,1,0))</f>
        <v>0</v>
      </c>
      <c r="DR11" s="19" t="n">
        <f aca="false">IF($A11="",0,IF(COUNTIFS(Urlaub!$A$5:$A$604,$A11,Urlaub!$B$5:$B$604,"&lt;="&amp;DR$3,Urlaub!$C$5:$C$604,"&gt;="&amp;DR$3)&gt;0,1,0))</f>
        <v>0</v>
      </c>
      <c r="DS11" s="19" t="n">
        <f aca="false">IF($A11="",0,IF(COUNTIFS(Urlaub!$A$5:$A$604,$A11,Urlaub!$B$5:$B$604,"&lt;="&amp;DS$3,Urlaub!$C$5:$C$604,"&gt;="&amp;DS$3)&gt;0,1,0))</f>
        <v>0</v>
      </c>
      <c r="DT11" s="19" t="n">
        <f aca="false">IF($A11="",0,IF(COUNTIFS(Urlaub!$A$5:$A$604,$A11,Urlaub!$B$5:$B$604,"&lt;="&amp;DT$3,Urlaub!$C$5:$C$604,"&gt;="&amp;DT$3)&gt;0,1,0))</f>
        <v>0</v>
      </c>
      <c r="DU11" s="19" t="n">
        <f aca="false">IF($A11="",0,IF(COUNTIFS(Urlaub!$A$5:$A$604,$A11,Urlaub!$B$5:$B$604,"&lt;="&amp;DU$3,Urlaub!$C$5:$C$604,"&gt;="&amp;DU$3)&gt;0,1,0))</f>
        <v>0</v>
      </c>
      <c r="DV11" s="19" t="n">
        <f aca="false">IF($A11="",0,IF(COUNTIFS(Urlaub!$A$5:$A$604,$A11,Urlaub!$B$5:$B$604,"&lt;="&amp;DV$3,Urlaub!$C$5:$C$604,"&gt;="&amp;DV$3)&gt;0,1,0))</f>
        <v>0</v>
      </c>
      <c r="DW11" s="19" t="n">
        <f aca="false">IF($A11="",0,IF(COUNTIFS(Urlaub!$A$5:$A$604,$A11,Urlaub!$B$5:$B$604,"&lt;="&amp;DW$3,Urlaub!$C$5:$C$604,"&gt;="&amp;DW$3)&gt;0,1,0))</f>
        <v>0</v>
      </c>
      <c r="DX11" s="19" t="n">
        <f aca="false">IF($A11="",0,IF(COUNTIFS(Urlaub!$A$5:$A$604,$A11,Urlaub!$B$5:$B$604,"&lt;="&amp;DX$3,Urlaub!$C$5:$C$604,"&gt;="&amp;DX$3)&gt;0,1,0))</f>
        <v>0</v>
      </c>
      <c r="DY11" s="19" t="n">
        <f aca="false">IF($A11="",0,IF(COUNTIFS(Urlaub!$A$5:$A$604,$A11,Urlaub!$B$5:$B$604,"&lt;="&amp;DY$3,Urlaub!$C$5:$C$604,"&gt;="&amp;DY$3)&gt;0,1,0))</f>
        <v>0</v>
      </c>
      <c r="DZ11" s="19" t="n">
        <f aca="false">IF($A11="",0,IF(COUNTIFS(Urlaub!$A$5:$A$604,$A11,Urlaub!$B$5:$B$604,"&lt;="&amp;DZ$3,Urlaub!$C$5:$C$604,"&gt;="&amp;DZ$3)&gt;0,1,0))</f>
        <v>0</v>
      </c>
      <c r="EA11" s="19" t="n">
        <f aca="false">IF($A11="",0,IF(COUNTIFS(Urlaub!$A$5:$A$604,$A11,Urlaub!$B$5:$B$604,"&lt;="&amp;EA$3,Urlaub!$C$5:$C$604,"&gt;="&amp;EA$3)&gt;0,1,0))</f>
        <v>0</v>
      </c>
      <c r="EB11" s="19" t="n">
        <f aca="false">IF($A11="",0,IF(COUNTIFS(Urlaub!$A$5:$A$604,$A11,Urlaub!$B$5:$B$604,"&lt;="&amp;EB$3,Urlaub!$C$5:$C$604,"&gt;="&amp;EB$3)&gt;0,1,0))</f>
        <v>0</v>
      </c>
      <c r="EC11" s="19" t="n">
        <f aca="false">IF($A11="",0,IF(COUNTIFS(Urlaub!$A$5:$A$604,$A11,Urlaub!$B$5:$B$604,"&lt;="&amp;EC$3,Urlaub!$C$5:$C$604,"&gt;="&amp;EC$3)&gt;0,1,0))</f>
        <v>0</v>
      </c>
      <c r="ED11" s="19" t="n">
        <f aca="false">IF($A11="",0,IF(COUNTIFS(Urlaub!$A$5:$A$604,$A11,Urlaub!$B$5:$B$604,"&lt;="&amp;ED$3,Urlaub!$C$5:$C$604,"&gt;="&amp;ED$3)&gt;0,1,0))</f>
        <v>0</v>
      </c>
      <c r="EE11" s="19" t="n">
        <f aca="false">IF($A11="",0,IF(COUNTIFS(Urlaub!$A$5:$A$604,$A11,Urlaub!$B$5:$B$604,"&lt;="&amp;EE$3,Urlaub!$C$5:$C$604,"&gt;="&amp;EE$3)&gt;0,1,0))</f>
        <v>0</v>
      </c>
      <c r="EF11" s="19" t="n">
        <f aca="false">IF($A11="",0,IF(COUNTIFS(Urlaub!$A$5:$A$604,$A11,Urlaub!$B$5:$B$604,"&lt;="&amp;EF$3,Urlaub!$C$5:$C$604,"&gt;="&amp;EF$3)&gt;0,1,0))</f>
        <v>0</v>
      </c>
      <c r="EG11" s="19" t="n">
        <f aca="false">IF($A11="",0,IF(COUNTIFS(Urlaub!$A$5:$A$604,$A11,Urlaub!$B$5:$B$604,"&lt;="&amp;EG$3,Urlaub!$C$5:$C$604,"&gt;="&amp;EG$3)&gt;0,1,0))</f>
        <v>0</v>
      </c>
      <c r="EH11" s="19" t="n">
        <f aca="false">IF($A11="",0,IF(COUNTIFS(Urlaub!$A$5:$A$604,$A11,Urlaub!$B$5:$B$604,"&lt;="&amp;EH$3,Urlaub!$C$5:$C$604,"&gt;="&amp;EH$3)&gt;0,1,0))</f>
        <v>0</v>
      </c>
      <c r="EI11" s="19" t="n">
        <f aca="false">IF($A11="",0,IF(COUNTIFS(Urlaub!$A$5:$A$604,$A11,Urlaub!$B$5:$B$604,"&lt;="&amp;EI$3,Urlaub!$C$5:$C$604,"&gt;="&amp;EI$3)&gt;0,1,0))</f>
        <v>0</v>
      </c>
      <c r="EJ11" s="19" t="n">
        <f aca="false">IF($A11="",0,IF(COUNTIFS(Urlaub!$A$5:$A$604,$A11,Urlaub!$B$5:$B$604,"&lt;="&amp;EJ$3,Urlaub!$C$5:$C$604,"&gt;="&amp;EJ$3)&gt;0,1,0))</f>
        <v>0</v>
      </c>
      <c r="EK11" s="19" t="n">
        <f aca="false">IF($A11="",0,IF(COUNTIFS(Urlaub!$A$5:$A$604,$A11,Urlaub!$B$5:$B$604,"&lt;="&amp;EK$3,Urlaub!$C$5:$C$604,"&gt;="&amp;EK$3)&gt;0,1,0))</f>
        <v>0</v>
      </c>
      <c r="EL11" s="19" t="n">
        <f aca="false">IF($A11="",0,IF(COUNTIFS(Urlaub!$A$5:$A$604,$A11,Urlaub!$B$5:$B$604,"&lt;="&amp;EL$3,Urlaub!$C$5:$C$604,"&gt;="&amp;EL$3)&gt;0,1,0))</f>
        <v>0</v>
      </c>
      <c r="EM11" s="19" t="n">
        <f aca="false">IF($A11="",0,IF(COUNTIFS(Urlaub!$A$5:$A$604,$A11,Urlaub!$B$5:$B$604,"&lt;="&amp;EM$3,Urlaub!$C$5:$C$604,"&gt;="&amp;EM$3)&gt;0,1,0))</f>
        <v>0</v>
      </c>
      <c r="EN11" s="19" t="n">
        <f aca="false">IF($A11="",0,IF(COUNTIFS(Urlaub!$A$5:$A$604,$A11,Urlaub!$B$5:$B$604,"&lt;="&amp;EN$3,Urlaub!$C$5:$C$604,"&gt;="&amp;EN$3)&gt;0,1,0))</f>
        <v>0</v>
      </c>
      <c r="EO11" s="19" t="n">
        <f aca="false">IF($A11="",0,IF(COUNTIFS(Urlaub!$A$5:$A$604,$A11,Urlaub!$B$5:$B$604,"&lt;="&amp;EO$3,Urlaub!$C$5:$C$604,"&gt;="&amp;EO$3)&gt;0,1,0))</f>
        <v>0</v>
      </c>
      <c r="EP11" s="19" t="n">
        <f aca="false">IF($A11="",0,IF(COUNTIFS(Urlaub!$A$5:$A$604,$A11,Urlaub!$B$5:$B$604,"&lt;="&amp;EP$3,Urlaub!$C$5:$C$604,"&gt;="&amp;EP$3)&gt;0,1,0))</f>
        <v>0</v>
      </c>
      <c r="EQ11" s="19" t="n">
        <f aca="false">IF($A11="",0,IF(COUNTIFS(Urlaub!$A$5:$A$604,$A11,Urlaub!$B$5:$B$604,"&lt;="&amp;EQ$3,Urlaub!$C$5:$C$604,"&gt;="&amp;EQ$3)&gt;0,1,0))</f>
        <v>0</v>
      </c>
      <c r="ER11" s="19" t="n">
        <f aca="false">IF($A11="",0,IF(COUNTIFS(Urlaub!$A$5:$A$604,$A11,Urlaub!$B$5:$B$604,"&lt;="&amp;ER$3,Urlaub!$C$5:$C$604,"&gt;="&amp;ER$3)&gt;0,1,0))</f>
        <v>0</v>
      </c>
      <c r="ES11" s="19" t="n">
        <f aca="false">IF($A11="",0,IF(COUNTIFS(Urlaub!$A$5:$A$604,$A11,Urlaub!$B$5:$B$604,"&lt;="&amp;ES$3,Urlaub!$C$5:$C$604,"&gt;="&amp;ES$3)&gt;0,1,0))</f>
        <v>0</v>
      </c>
      <c r="ET11" s="19" t="n">
        <f aca="false">IF($A11="",0,IF(COUNTIFS(Urlaub!$A$5:$A$604,$A11,Urlaub!$B$5:$B$604,"&lt;="&amp;ET$3,Urlaub!$C$5:$C$604,"&gt;="&amp;ET$3)&gt;0,1,0))</f>
        <v>0</v>
      </c>
      <c r="EU11" s="19" t="n">
        <f aca="false">IF($A11="",0,IF(COUNTIFS(Urlaub!$A$5:$A$604,$A11,Urlaub!$B$5:$B$604,"&lt;="&amp;EU$3,Urlaub!$C$5:$C$604,"&gt;="&amp;EU$3)&gt;0,1,0))</f>
        <v>0</v>
      </c>
      <c r="EV11" s="19" t="n">
        <f aca="false">IF($A11="",0,IF(COUNTIFS(Urlaub!$A$5:$A$604,$A11,Urlaub!$B$5:$B$604,"&lt;="&amp;EV$3,Urlaub!$C$5:$C$604,"&gt;="&amp;EV$3)&gt;0,1,0))</f>
        <v>0</v>
      </c>
      <c r="EW11" s="19" t="n">
        <f aca="false">IF($A11="",0,IF(COUNTIFS(Urlaub!$A$5:$A$604,$A11,Urlaub!$B$5:$B$604,"&lt;="&amp;EW$3,Urlaub!$C$5:$C$604,"&gt;="&amp;EW$3)&gt;0,1,0))</f>
        <v>0</v>
      </c>
      <c r="EX11" s="19" t="n">
        <f aca="false">IF($A11="",0,IF(COUNTIFS(Urlaub!$A$5:$A$604,$A11,Urlaub!$B$5:$B$604,"&lt;="&amp;EX$3,Urlaub!$C$5:$C$604,"&gt;="&amp;EX$3)&gt;0,1,0))</f>
        <v>0</v>
      </c>
      <c r="EY11" s="19" t="n">
        <f aca="false">IF($A11="",0,IF(COUNTIFS(Urlaub!$A$5:$A$604,$A11,Urlaub!$B$5:$B$604,"&lt;="&amp;EY$3,Urlaub!$C$5:$C$604,"&gt;="&amp;EY$3)&gt;0,1,0))</f>
        <v>0</v>
      </c>
      <c r="EZ11" s="19" t="n">
        <f aca="false">IF($A11="",0,IF(COUNTIFS(Urlaub!$A$5:$A$604,$A11,Urlaub!$B$5:$B$604,"&lt;="&amp;EZ$3,Urlaub!$C$5:$C$604,"&gt;="&amp;EZ$3)&gt;0,1,0))</f>
        <v>0</v>
      </c>
      <c r="FA11" s="19" t="n">
        <f aca="false">IF($A11="",0,IF(COUNTIFS(Urlaub!$A$5:$A$604,$A11,Urlaub!$B$5:$B$604,"&lt;="&amp;FA$3,Urlaub!$C$5:$C$604,"&gt;="&amp;FA$3)&gt;0,1,0))</f>
        <v>0</v>
      </c>
      <c r="FB11" s="19" t="n">
        <f aca="false">IF($A11="",0,IF(COUNTIFS(Urlaub!$A$5:$A$604,$A11,Urlaub!$B$5:$B$604,"&lt;="&amp;FB$3,Urlaub!$C$5:$C$604,"&gt;="&amp;FB$3)&gt;0,1,0))</f>
        <v>0</v>
      </c>
      <c r="FC11" s="19" t="n">
        <f aca="false">IF($A11="",0,IF(COUNTIFS(Urlaub!$A$5:$A$604,$A11,Urlaub!$B$5:$B$604,"&lt;="&amp;FC$3,Urlaub!$C$5:$C$604,"&gt;="&amp;FC$3)&gt;0,1,0))</f>
        <v>0</v>
      </c>
      <c r="FD11" s="19" t="n">
        <f aca="false">IF($A11="",0,IF(COUNTIFS(Urlaub!$A$5:$A$604,$A11,Urlaub!$B$5:$B$604,"&lt;="&amp;FD$3,Urlaub!$C$5:$C$604,"&gt;="&amp;FD$3)&gt;0,1,0))</f>
        <v>0</v>
      </c>
      <c r="FE11" s="19" t="n">
        <f aca="false">IF($A11="",0,IF(COUNTIFS(Urlaub!$A$5:$A$604,$A11,Urlaub!$B$5:$B$604,"&lt;="&amp;FE$3,Urlaub!$C$5:$C$604,"&gt;="&amp;FE$3)&gt;0,1,0))</f>
        <v>0</v>
      </c>
      <c r="FF11" s="19" t="n">
        <f aca="false">IF($A11="",0,IF(COUNTIFS(Urlaub!$A$5:$A$604,$A11,Urlaub!$B$5:$B$604,"&lt;="&amp;FF$3,Urlaub!$C$5:$C$604,"&gt;="&amp;FF$3)&gt;0,1,0))</f>
        <v>0</v>
      </c>
      <c r="FG11" s="19" t="n">
        <f aca="false">IF($A11="",0,IF(COUNTIFS(Urlaub!$A$5:$A$604,$A11,Urlaub!$B$5:$B$604,"&lt;="&amp;FG$3,Urlaub!$C$5:$C$604,"&gt;="&amp;FG$3)&gt;0,1,0))</f>
        <v>0</v>
      </c>
      <c r="FH11" s="19" t="n">
        <f aca="false">IF($A11="",0,IF(COUNTIFS(Urlaub!$A$5:$A$604,$A11,Urlaub!$B$5:$B$604,"&lt;="&amp;FH$3,Urlaub!$C$5:$C$604,"&gt;="&amp;FH$3)&gt;0,1,0))</f>
        <v>0</v>
      </c>
      <c r="FI11" s="19" t="n">
        <f aca="false">IF($A11="",0,IF(COUNTIFS(Urlaub!$A$5:$A$604,$A11,Urlaub!$B$5:$B$604,"&lt;="&amp;FI$3,Urlaub!$C$5:$C$604,"&gt;="&amp;FI$3)&gt;0,1,0))</f>
        <v>0</v>
      </c>
      <c r="FJ11" s="19" t="n">
        <f aca="false">IF($A11="",0,IF(COUNTIFS(Urlaub!$A$5:$A$604,$A11,Urlaub!$B$5:$B$604,"&lt;="&amp;FJ$3,Urlaub!$C$5:$C$604,"&gt;="&amp;FJ$3)&gt;0,1,0))</f>
        <v>0</v>
      </c>
      <c r="FK11" s="19" t="n">
        <f aca="false">IF($A11="",0,IF(COUNTIFS(Urlaub!$A$5:$A$604,$A11,Urlaub!$B$5:$B$604,"&lt;="&amp;FK$3,Urlaub!$C$5:$C$604,"&gt;="&amp;FK$3)&gt;0,1,0))</f>
        <v>0</v>
      </c>
      <c r="FL11" s="19" t="n">
        <f aca="false">IF($A11="",0,IF(COUNTIFS(Urlaub!$A$5:$A$604,$A11,Urlaub!$B$5:$B$604,"&lt;="&amp;FL$3,Urlaub!$C$5:$C$604,"&gt;="&amp;FL$3)&gt;0,1,0))</f>
        <v>0</v>
      </c>
      <c r="FM11" s="19" t="n">
        <f aca="false">IF($A11="",0,IF(COUNTIFS(Urlaub!$A$5:$A$604,$A11,Urlaub!$B$5:$B$604,"&lt;="&amp;FM$3,Urlaub!$C$5:$C$604,"&gt;="&amp;FM$3)&gt;0,1,0))</f>
        <v>0</v>
      </c>
      <c r="FN11" s="19" t="n">
        <f aca="false">IF($A11="",0,IF(COUNTIFS(Urlaub!$A$5:$A$604,$A11,Urlaub!$B$5:$B$604,"&lt;="&amp;FN$3,Urlaub!$C$5:$C$604,"&gt;="&amp;FN$3)&gt;0,1,0))</f>
        <v>0</v>
      </c>
      <c r="FO11" s="19" t="n">
        <f aca="false">IF($A11="",0,IF(COUNTIFS(Urlaub!$A$5:$A$604,$A11,Urlaub!$B$5:$B$604,"&lt;="&amp;FO$3,Urlaub!$C$5:$C$604,"&gt;="&amp;FO$3)&gt;0,1,0))</f>
        <v>0</v>
      </c>
      <c r="FP11" s="19" t="n">
        <f aca="false">IF($A11="",0,IF(COUNTIFS(Urlaub!$A$5:$A$604,$A11,Urlaub!$B$5:$B$604,"&lt;="&amp;FP$3,Urlaub!$C$5:$C$604,"&gt;="&amp;FP$3)&gt;0,1,0))</f>
        <v>0</v>
      </c>
      <c r="FQ11" s="19" t="n">
        <f aca="false">IF($A11="",0,IF(COUNTIFS(Urlaub!$A$5:$A$604,$A11,Urlaub!$B$5:$B$604,"&lt;="&amp;FQ$3,Urlaub!$C$5:$C$604,"&gt;="&amp;FQ$3)&gt;0,1,0))</f>
        <v>0</v>
      </c>
      <c r="FR11" s="19" t="n">
        <f aca="false">IF($A11="",0,IF(COUNTIFS(Urlaub!$A$5:$A$604,$A11,Urlaub!$B$5:$B$604,"&lt;="&amp;FR$3,Urlaub!$C$5:$C$604,"&gt;="&amp;FR$3)&gt;0,1,0))</f>
        <v>0</v>
      </c>
      <c r="FS11" s="19" t="n">
        <f aca="false">IF($A11="",0,IF(COUNTIFS(Urlaub!$A$5:$A$604,$A11,Urlaub!$B$5:$B$604,"&lt;="&amp;FS$3,Urlaub!$C$5:$C$604,"&gt;="&amp;FS$3)&gt;0,1,0))</f>
        <v>0</v>
      </c>
      <c r="FT11" s="19" t="n">
        <f aca="false">IF($A11="",0,IF(COUNTIFS(Urlaub!$A$5:$A$604,$A11,Urlaub!$B$5:$B$604,"&lt;="&amp;FT$3,Urlaub!$C$5:$C$604,"&gt;="&amp;FT$3)&gt;0,1,0))</f>
        <v>0</v>
      </c>
      <c r="FU11" s="19" t="n">
        <f aca="false">IF($A11="",0,IF(COUNTIFS(Urlaub!$A$5:$A$604,$A11,Urlaub!$B$5:$B$604,"&lt;="&amp;FU$3,Urlaub!$C$5:$C$604,"&gt;="&amp;FU$3)&gt;0,1,0))</f>
        <v>0</v>
      </c>
      <c r="FV11" s="19" t="n">
        <f aca="false">IF($A11="",0,IF(COUNTIFS(Urlaub!$A$5:$A$604,$A11,Urlaub!$B$5:$B$604,"&lt;="&amp;FV$3,Urlaub!$C$5:$C$604,"&gt;="&amp;FV$3)&gt;0,1,0))</f>
        <v>0</v>
      </c>
      <c r="FW11" s="19" t="n">
        <f aca="false">IF($A11="",0,IF(COUNTIFS(Urlaub!$A$5:$A$604,$A11,Urlaub!$B$5:$B$604,"&lt;="&amp;FW$3,Urlaub!$C$5:$C$604,"&gt;="&amp;FW$3)&gt;0,1,0))</f>
        <v>0</v>
      </c>
      <c r="FX11" s="19" t="n">
        <f aca="false">IF($A11="",0,IF(COUNTIFS(Urlaub!$A$5:$A$604,$A11,Urlaub!$B$5:$B$604,"&lt;="&amp;FX$3,Urlaub!$C$5:$C$604,"&gt;="&amp;FX$3)&gt;0,1,0))</f>
        <v>0</v>
      </c>
      <c r="FY11" s="19" t="n">
        <f aca="false">IF($A11="",0,IF(COUNTIFS(Urlaub!$A$5:$A$604,$A11,Urlaub!$B$5:$B$604,"&lt;="&amp;FY$3,Urlaub!$C$5:$C$604,"&gt;="&amp;FY$3)&gt;0,1,0))</f>
        <v>0</v>
      </c>
      <c r="FZ11" s="19" t="n">
        <f aca="false">IF($A11="",0,IF(COUNTIFS(Urlaub!$A$5:$A$604,$A11,Urlaub!$B$5:$B$604,"&lt;="&amp;FZ$3,Urlaub!$C$5:$C$604,"&gt;="&amp;FZ$3)&gt;0,1,0))</f>
        <v>0</v>
      </c>
      <c r="GA11" s="19" t="n">
        <f aca="false">IF($A11="",0,IF(COUNTIFS(Urlaub!$A$5:$A$604,$A11,Urlaub!$B$5:$B$604,"&lt;="&amp;GA$3,Urlaub!$C$5:$C$604,"&gt;="&amp;GA$3)&gt;0,1,0))</f>
        <v>0</v>
      </c>
      <c r="GB11" s="19" t="n">
        <f aca="false">IF($A11="",0,IF(COUNTIFS(Urlaub!$A$5:$A$604,$A11,Urlaub!$B$5:$B$604,"&lt;="&amp;GB$3,Urlaub!$C$5:$C$604,"&gt;="&amp;GB$3)&gt;0,1,0))</f>
        <v>0</v>
      </c>
      <c r="GC11" s="19" t="n">
        <f aca="false">IF($A11="",0,IF(COUNTIFS(Urlaub!$A$5:$A$604,$A11,Urlaub!$B$5:$B$604,"&lt;="&amp;GC$3,Urlaub!$C$5:$C$604,"&gt;="&amp;GC$3)&gt;0,1,0))</f>
        <v>0</v>
      </c>
      <c r="GD11" s="19" t="n">
        <f aca="false">IF($A11="",0,IF(COUNTIFS(Urlaub!$A$5:$A$604,$A11,Urlaub!$B$5:$B$604,"&lt;="&amp;GD$3,Urlaub!$C$5:$C$604,"&gt;="&amp;GD$3)&gt;0,1,0))</f>
        <v>0</v>
      </c>
      <c r="GE11" s="19" t="n">
        <f aca="false">IF($A11="",0,IF(COUNTIFS(Urlaub!$A$5:$A$604,$A11,Urlaub!$B$5:$B$604,"&lt;="&amp;GE$3,Urlaub!$C$5:$C$604,"&gt;="&amp;GE$3)&gt;0,1,0))</f>
        <v>0</v>
      </c>
      <c r="GF11" s="19" t="n">
        <f aca="false">IF($A11="",0,IF(COUNTIFS(Urlaub!$A$5:$A$604,$A11,Urlaub!$B$5:$B$604,"&lt;="&amp;GF$3,Urlaub!$C$5:$C$604,"&gt;="&amp;GF$3)&gt;0,1,0))</f>
        <v>0</v>
      </c>
      <c r="GG11" s="19" t="n">
        <f aca="false">IF($A11="",0,IF(COUNTIFS(Urlaub!$A$5:$A$604,$A11,Urlaub!$B$5:$B$604,"&lt;="&amp;GG$3,Urlaub!$C$5:$C$604,"&gt;="&amp;GG$3)&gt;0,1,0))</f>
        <v>0</v>
      </c>
      <c r="GH11" s="19" t="n">
        <f aca="false">IF($A11="",0,IF(COUNTIFS(Urlaub!$A$5:$A$604,$A11,Urlaub!$B$5:$B$604,"&lt;="&amp;GH$3,Urlaub!$C$5:$C$604,"&gt;="&amp;GH$3)&gt;0,1,0))</f>
        <v>0</v>
      </c>
      <c r="GI11" s="19" t="n">
        <f aca="false">IF($A11="",0,IF(COUNTIFS(Urlaub!$A$5:$A$604,$A11,Urlaub!$B$5:$B$604,"&lt;="&amp;GI$3,Urlaub!$C$5:$C$604,"&gt;="&amp;GI$3)&gt;0,1,0))</f>
        <v>0</v>
      </c>
      <c r="GJ11" s="19" t="n">
        <f aca="false">IF($A11="",0,IF(COUNTIFS(Urlaub!$A$5:$A$604,$A11,Urlaub!$B$5:$B$604,"&lt;="&amp;GJ$3,Urlaub!$C$5:$C$604,"&gt;="&amp;GJ$3)&gt;0,1,0))</f>
        <v>0</v>
      </c>
      <c r="GK11" s="19" t="n">
        <f aca="false">IF($A11="",0,IF(COUNTIFS(Urlaub!$A$5:$A$604,$A11,Urlaub!$B$5:$B$604,"&lt;="&amp;GK$3,Urlaub!$C$5:$C$604,"&gt;="&amp;GK$3)&gt;0,1,0))</f>
        <v>0</v>
      </c>
      <c r="GL11" s="19" t="n">
        <f aca="false">IF($A11="",0,IF(COUNTIFS(Urlaub!$A$5:$A$604,$A11,Urlaub!$B$5:$B$604,"&lt;="&amp;GL$3,Urlaub!$C$5:$C$604,"&gt;="&amp;GL$3)&gt;0,1,0))</f>
        <v>0</v>
      </c>
      <c r="GM11" s="19" t="n">
        <f aca="false">IF($A11="",0,IF(COUNTIFS(Urlaub!$A$5:$A$604,$A11,Urlaub!$B$5:$B$604,"&lt;="&amp;GM$3,Urlaub!$C$5:$C$604,"&gt;="&amp;GM$3)&gt;0,1,0))</f>
        <v>0</v>
      </c>
      <c r="GN11" s="19" t="n">
        <f aca="false">IF($A11="",0,IF(COUNTIFS(Urlaub!$A$5:$A$604,$A11,Urlaub!$B$5:$B$604,"&lt;="&amp;GN$3,Urlaub!$C$5:$C$604,"&gt;="&amp;GN$3)&gt;0,1,0))</f>
        <v>0</v>
      </c>
      <c r="GO11" s="19" t="n">
        <f aca="false">IF($A11="",0,IF(COUNTIFS(Urlaub!$A$5:$A$604,$A11,Urlaub!$B$5:$B$604,"&lt;="&amp;GO$3,Urlaub!$C$5:$C$604,"&gt;="&amp;GO$3)&gt;0,1,0))</f>
        <v>0</v>
      </c>
      <c r="GP11" s="19" t="n">
        <f aca="false">IF($A11="",0,IF(COUNTIFS(Urlaub!$A$5:$A$604,$A11,Urlaub!$B$5:$B$604,"&lt;="&amp;GP$3,Urlaub!$C$5:$C$604,"&gt;="&amp;GP$3)&gt;0,1,0))</f>
        <v>0</v>
      </c>
      <c r="GQ11" s="19" t="n">
        <f aca="false">IF($A11="",0,IF(COUNTIFS(Urlaub!$A$5:$A$604,$A11,Urlaub!$B$5:$B$604,"&lt;="&amp;GQ$3,Urlaub!$C$5:$C$604,"&gt;="&amp;GQ$3)&gt;0,1,0))</f>
        <v>0</v>
      </c>
      <c r="GR11" s="19" t="n">
        <f aca="false">IF($A11="",0,IF(COUNTIFS(Urlaub!$A$5:$A$604,$A11,Urlaub!$B$5:$B$604,"&lt;="&amp;GR$3,Urlaub!$C$5:$C$604,"&gt;="&amp;GR$3)&gt;0,1,0))</f>
        <v>0</v>
      </c>
      <c r="GS11" s="19" t="n">
        <f aca="false">IF($A11="",0,IF(COUNTIFS(Urlaub!$A$5:$A$604,$A11,Urlaub!$B$5:$B$604,"&lt;="&amp;GS$3,Urlaub!$C$5:$C$604,"&gt;="&amp;GS$3)&gt;0,1,0))</f>
        <v>0</v>
      </c>
      <c r="GT11" s="19" t="n">
        <f aca="false">IF($A11="",0,IF(COUNTIFS(Urlaub!$A$5:$A$604,$A11,Urlaub!$B$5:$B$604,"&lt;="&amp;GT$3,Urlaub!$C$5:$C$604,"&gt;="&amp;GT$3)&gt;0,1,0))</f>
        <v>0</v>
      </c>
      <c r="GU11" s="19" t="n">
        <f aca="false">IF($A11="",0,IF(COUNTIFS(Urlaub!$A$5:$A$604,$A11,Urlaub!$B$5:$B$604,"&lt;="&amp;GU$3,Urlaub!$C$5:$C$604,"&gt;="&amp;GU$3)&gt;0,1,0))</f>
        <v>0</v>
      </c>
      <c r="GV11" s="19" t="n">
        <f aca="false">IF($A11="",0,IF(COUNTIFS(Urlaub!$A$5:$A$604,$A11,Urlaub!$B$5:$B$604,"&lt;="&amp;GV$3,Urlaub!$C$5:$C$604,"&gt;="&amp;GV$3)&gt;0,1,0))</f>
        <v>0</v>
      </c>
      <c r="GW11" s="19" t="n">
        <f aca="false">IF($A11="",0,IF(COUNTIFS(Urlaub!$A$5:$A$604,$A11,Urlaub!$B$5:$B$604,"&lt;="&amp;GW$3,Urlaub!$C$5:$C$604,"&gt;="&amp;GW$3)&gt;0,1,0))</f>
        <v>0</v>
      </c>
      <c r="GX11" s="19" t="n">
        <f aca="false">IF($A11="",0,IF(COUNTIFS(Urlaub!$A$5:$A$604,$A11,Urlaub!$B$5:$B$604,"&lt;="&amp;GX$3,Urlaub!$C$5:$C$604,"&gt;="&amp;GX$3)&gt;0,1,0))</f>
        <v>0</v>
      </c>
      <c r="GY11" s="19" t="n">
        <f aca="false">IF($A11="",0,IF(COUNTIFS(Urlaub!$A$5:$A$604,$A11,Urlaub!$B$5:$B$604,"&lt;="&amp;GY$3,Urlaub!$C$5:$C$604,"&gt;="&amp;GY$3)&gt;0,1,0))</f>
        <v>0</v>
      </c>
      <c r="GZ11" s="19" t="n">
        <f aca="false">IF($A11="",0,IF(COUNTIFS(Urlaub!$A$5:$A$604,$A11,Urlaub!$B$5:$B$604,"&lt;="&amp;GZ$3,Urlaub!$C$5:$C$604,"&gt;="&amp;GZ$3)&gt;0,1,0))</f>
        <v>0</v>
      </c>
      <c r="HA11" s="19" t="n">
        <f aca="false">IF($A11="",0,IF(COUNTIFS(Urlaub!$A$5:$A$604,$A11,Urlaub!$B$5:$B$604,"&lt;="&amp;HA$3,Urlaub!$C$5:$C$604,"&gt;="&amp;HA$3)&gt;0,1,0))</f>
        <v>0</v>
      </c>
      <c r="HB11" s="19" t="n">
        <f aca="false">IF($A11="",0,IF(COUNTIFS(Urlaub!$A$5:$A$604,$A11,Urlaub!$B$5:$B$604,"&lt;="&amp;HB$3,Urlaub!$C$5:$C$604,"&gt;="&amp;HB$3)&gt;0,1,0))</f>
        <v>0</v>
      </c>
      <c r="HC11" s="19" t="n">
        <f aca="false">IF($A11="",0,IF(COUNTIFS(Urlaub!$A$5:$A$604,$A11,Urlaub!$B$5:$B$604,"&lt;="&amp;HC$3,Urlaub!$C$5:$C$604,"&gt;="&amp;HC$3)&gt;0,1,0))</f>
        <v>0</v>
      </c>
      <c r="HD11" s="19" t="n">
        <f aca="false">IF($A11="",0,IF(COUNTIFS(Urlaub!$A$5:$A$604,$A11,Urlaub!$B$5:$B$604,"&lt;="&amp;HD$3,Urlaub!$C$5:$C$604,"&gt;="&amp;HD$3)&gt;0,1,0))</f>
        <v>0</v>
      </c>
      <c r="HE11" s="19" t="n">
        <f aca="false">IF($A11="",0,IF(COUNTIFS(Urlaub!$A$5:$A$604,$A11,Urlaub!$B$5:$B$604,"&lt;="&amp;HE$3,Urlaub!$C$5:$C$604,"&gt;="&amp;HE$3)&gt;0,1,0))</f>
        <v>0</v>
      </c>
      <c r="HF11" s="19" t="n">
        <f aca="false">IF($A11="",0,IF(COUNTIFS(Urlaub!$A$5:$A$604,$A11,Urlaub!$B$5:$B$604,"&lt;="&amp;HF$3,Urlaub!$C$5:$C$604,"&gt;="&amp;HF$3)&gt;0,1,0))</f>
        <v>0</v>
      </c>
      <c r="HG11" s="19" t="n">
        <f aca="false">IF($A11="",0,IF(COUNTIFS(Urlaub!$A$5:$A$604,$A11,Urlaub!$B$5:$B$604,"&lt;="&amp;HG$3,Urlaub!$C$5:$C$604,"&gt;="&amp;HG$3)&gt;0,1,0))</f>
        <v>0</v>
      </c>
      <c r="HH11" s="19" t="n">
        <f aca="false">IF($A11="",0,IF(COUNTIFS(Urlaub!$A$5:$A$604,$A11,Urlaub!$B$5:$B$604,"&lt;="&amp;HH$3,Urlaub!$C$5:$C$604,"&gt;="&amp;HH$3)&gt;0,1,0))</f>
        <v>0</v>
      </c>
      <c r="HI11" s="19" t="n">
        <f aca="false">IF($A11="",0,IF(COUNTIFS(Urlaub!$A$5:$A$604,$A11,Urlaub!$B$5:$B$604,"&lt;="&amp;HI$3,Urlaub!$C$5:$C$604,"&gt;="&amp;HI$3)&gt;0,1,0))</f>
        <v>0</v>
      </c>
      <c r="HJ11" s="19" t="n">
        <f aca="false">IF($A11="",0,IF(COUNTIFS(Urlaub!$A$5:$A$604,$A11,Urlaub!$B$5:$B$604,"&lt;="&amp;HJ$3,Urlaub!$C$5:$C$604,"&gt;="&amp;HJ$3)&gt;0,1,0))</f>
        <v>0</v>
      </c>
      <c r="HK11" s="19" t="n">
        <f aca="false">IF($A11="",0,IF(COUNTIFS(Urlaub!$A$5:$A$604,$A11,Urlaub!$B$5:$B$604,"&lt;="&amp;HK$3,Urlaub!$C$5:$C$604,"&gt;="&amp;HK$3)&gt;0,1,0))</f>
        <v>0</v>
      </c>
      <c r="HL11" s="19" t="n">
        <f aca="false">IF($A11="",0,IF(COUNTIFS(Urlaub!$A$5:$A$604,$A11,Urlaub!$B$5:$B$604,"&lt;="&amp;HL$3,Urlaub!$C$5:$C$604,"&gt;="&amp;HL$3)&gt;0,1,0))</f>
        <v>0</v>
      </c>
      <c r="HM11" s="19" t="n">
        <f aca="false">IF($A11="",0,IF(COUNTIFS(Urlaub!$A$5:$A$604,$A11,Urlaub!$B$5:$B$604,"&lt;="&amp;HM$3,Urlaub!$C$5:$C$604,"&gt;="&amp;HM$3)&gt;0,1,0))</f>
        <v>0</v>
      </c>
      <c r="HN11" s="19" t="n">
        <f aca="false">IF($A11="",0,IF(COUNTIFS(Urlaub!$A$5:$A$604,$A11,Urlaub!$B$5:$B$604,"&lt;="&amp;HN$3,Urlaub!$C$5:$C$604,"&gt;="&amp;HN$3)&gt;0,1,0))</f>
        <v>0</v>
      </c>
      <c r="HO11" s="19" t="n">
        <f aca="false">IF($A11="",0,IF(COUNTIFS(Urlaub!$A$5:$A$604,$A11,Urlaub!$B$5:$B$604,"&lt;="&amp;HO$3,Urlaub!$C$5:$C$604,"&gt;="&amp;HO$3)&gt;0,1,0))</f>
        <v>0</v>
      </c>
      <c r="HP11" s="19" t="n">
        <f aca="false">IF($A11="",0,IF(COUNTIFS(Urlaub!$A$5:$A$604,$A11,Urlaub!$B$5:$B$604,"&lt;="&amp;HP$3,Urlaub!$C$5:$C$604,"&gt;="&amp;HP$3)&gt;0,1,0))</f>
        <v>0</v>
      </c>
      <c r="HQ11" s="19" t="n">
        <f aca="false">IF($A11="",0,IF(COUNTIFS(Urlaub!$A$5:$A$604,$A11,Urlaub!$B$5:$B$604,"&lt;="&amp;HQ$3,Urlaub!$C$5:$C$604,"&gt;="&amp;HQ$3)&gt;0,1,0))</f>
        <v>0</v>
      </c>
      <c r="HR11" s="19" t="n">
        <f aca="false">IF($A11="",0,IF(COUNTIFS(Urlaub!$A$5:$A$604,$A11,Urlaub!$B$5:$B$604,"&lt;="&amp;HR$3,Urlaub!$C$5:$C$604,"&gt;="&amp;HR$3)&gt;0,1,0))</f>
        <v>0</v>
      </c>
      <c r="HS11" s="19" t="n">
        <f aca="false">IF($A11="",0,IF(COUNTIFS(Urlaub!$A$5:$A$604,$A11,Urlaub!$B$5:$B$604,"&lt;="&amp;HS$3,Urlaub!$C$5:$C$604,"&gt;="&amp;HS$3)&gt;0,1,0))</f>
        <v>0</v>
      </c>
      <c r="HT11" s="19" t="n">
        <f aca="false">IF($A11="",0,IF(COUNTIFS(Urlaub!$A$5:$A$604,$A11,Urlaub!$B$5:$B$604,"&lt;="&amp;HT$3,Urlaub!$C$5:$C$604,"&gt;="&amp;HT$3)&gt;0,1,0))</f>
        <v>0</v>
      </c>
      <c r="HU11" s="19" t="n">
        <f aca="false">IF($A11="",0,IF(COUNTIFS(Urlaub!$A$5:$A$604,$A11,Urlaub!$B$5:$B$604,"&lt;="&amp;HU$3,Urlaub!$C$5:$C$604,"&gt;="&amp;HU$3)&gt;0,1,0))</f>
        <v>0</v>
      </c>
      <c r="HV11" s="19" t="n">
        <f aca="false">IF($A11="",0,IF(COUNTIFS(Urlaub!$A$5:$A$604,$A11,Urlaub!$B$5:$B$604,"&lt;="&amp;HV$3,Urlaub!$C$5:$C$604,"&gt;="&amp;HV$3)&gt;0,1,0))</f>
        <v>0</v>
      </c>
      <c r="HW11" s="19" t="n">
        <f aca="false">IF($A11="",0,IF(COUNTIFS(Urlaub!$A$5:$A$604,$A11,Urlaub!$B$5:$B$604,"&lt;="&amp;HW$3,Urlaub!$C$5:$C$604,"&gt;="&amp;HW$3)&gt;0,1,0))</f>
        <v>0</v>
      </c>
      <c r="HX11" s="19" t="n">
        <f aca="false">IF($A11="",0,IF(COUNTIFS(Urlaub!$A$5:$A$604,$A11,Urlaub!$B$5:$B$604,"&lt;="&amp;HX$3,Urlaub!$C$5:$C$604,"&gt;="&amp;HX$3)&gt;0,1,0))</f>
        <v>0</v>
      </c>
      <c r="HY11" s="19" t="n">
        <f aca="false">IF($A11="",0,IF(COUNTIFS(Urlaub!$A$5:$A$604,$A11,Urlaub!$B$5:$B$604,"&lt;="&amp;HY$3,Urlaub!$C$5:$C$604,"&gt;="&amp;HY$3)&gt;0,1,0))</f>
        <v>0</v>
      </c>
      <c r="HZ11" s="19" t="n">
        <f aca="false">IF($A11="",0,IF(COUNTIFS(Urlaub!$A$5:$A$604,$A11,Urlaub!$B$5:$B$604,"&lt;="&amp;HZ$3,Urlaub!$C$5:$C$604,"&gt;="&amp;HZ$3)&gt;0,1,0))</f>
        <v>0</v>
      </c>
      <c r="IA11" s="19" t="n">
        <f aca="false">IF($A11="",0,IF(COUNTIFS(Urlaub!$A$5:$A$604,$A11,Urlaub!$B$5:$B$604,"&lt;="&amp;IA$3,Urlaub!$C$5:$C$604,"&gt;="&amp;IA$3)&gt;0,1,0))</f>
        <v>0</v>
      </c>
      <c r="IB11" s="19" t="n">
        <f aca="false">IF($A11="",0,IF(COUNTIFS(Urlaub!$A$5:$A$604,$A11,Urlaub!$B$5:$B$604,"&lt;="&amp;IB$3,Urlaub!$C$5:$C$604,"&gt;="&amp;IB$3)&gt;0,1,0))</f>
        <v>0</v>
      </c>
      <c r="IC11" s="19" t="n">
        <f aca="false">IF($A11="",0,IF(COUNTIFS(Urlaub!$A$5:$A$604,$A11,Urlaub!$B$5:$B$604,"&lt;="&amp;IC$3,Urlaub!$C$5:$C$604,"&gt;="&amp;IC$3)&gt;0,1,0))</f>
        <v>0</v>
      </c>
      <c r="ID11" s="19" t="n">
        <f aca="false">IF($A11="",0,IF(COUNTIFS(Urlaub!$A$5:$A$604,$A11,Urlaub!$B$5:$B$604,"&lt;="&amp;ID$3,Urlaub!$C$5:$C$604,"&gt;="&amp;ID$3)&gt;0,1,0))</f>
        <v>0</v>
      </c>
      <c r="IE11" s="19" t="n">
        <f aca="false">IF($A11="",0,IF(COUNTIFS(Urlaub!$A$5:$A$604,$A11,Urlaub!$B$5:$B$604,"&lt;="&amp;IE$3,Urlaub!$C$5:$C$604,"&gt;="&amp;IE$3)&gt;0,1,0))</f>
        <v>0</v>
      </c>
      <c r="IF11" s="19" t="n">
        <f aca="false">IF($A11="",0,IF(COUNTIFS(Urlaub!$A$5:$A$604,$A11,Urlaub!$B$5:$B$604,"&lt;="&amp;IF$3,Urlaub!$C$5:$C$604,"&gt;="&amp;IF$3)&gt;0,1,0))</f>
        <v>0</v>
      </c>
      <c r="IG11" s="19" t="n">
        <f aca="false">IF($A11="",0,IF(COUNTIFS(Urlaub!$A$5:$A$604,$A11,Urlaub!$B$5:$B$604,"&lt;="&amp;IG$3,Urlaub!$C$5:$C$604,"&gt;="&amp;IG$3)&gt;0,1,0))</f>
        <v>0</v>
      </c>
      <c r="IH11" s="19" t="n">
        <f aca="false">IF($A11="",0,IF(COUNTIFS(Urlaub!$A$5:$A$604,$A11,Urlaub!$B$5:$B$604,"&lt;="&amp;IH$3,Urlaub!$C$5:$C$604,"&gt;="&amp;IH$3)&gt;0,1,0))</f>
        <v>0</v>
      </c>
      <c r="II11" s="19" t="n">
        <f aca="false">IF($A11="",0,IF(COUNTIFS(Urlaub!$A$5:$A$604,$A11,Urlaub!$B$5:$B$604,"&lt;="&amp;II$3,Urlaub!$C$5:$C$604,"&gt;="&amp;II$3)&gt;0,1,0))</f>
        <v>0</v>
      </c>
      <c r="IJ11" s="19" t="n">
        <f aca="false">IF($A11="",0,IF(COUNTIFS(Urlaub!$A$5:$A$604,$A11,Urlaub!$B$5:$B$604,"&lt;="&amp;IJ$3,Urlaub!$C$5:$C$604,"&gt;="&amp;IJ$3)&gt;0,1,0))</f>
        <v>0</v>
      </c>
      <c r="IK11" s="19" t="n">
        <f aca="false">IF($A11="",0,IF(COUNTIFS(Urlaub!$A$5:$A$604,$A11,Urlaub!$B$5:$B$604,"&lt;="&amp;IK$3,Urlaub!$C$5:$C$604,"&gt;="&amp;IK$3)&gt;0,1,0))</f>
        <v>0</v>
      </c>
      <c r="IL11" s="19" t="n">
        <f aca="false">IF($A11="",0,IF(COUNTIFS(Urlaub!$A$5:$A$604,$A11,Urlaub!$B$5:$B$604,"&lt;="&amp;IL$3,Urlaub!$C$5:$C$604,"&gt;="&amp;IL$3)&gt;0,1,0))</f>
        <v>0</v>
      </c>
      <c r="IM11" s="19" t="n">
        <f aca="false">IF($A11="",0,IF(COUNTIFS(Urlaub!$A$5:$A$604,$A11,Urlaub!$B$5:$B$604,"&lt;="&amp;IM$3,Urlaub!$C$5:$C$604,"&gt;="&amp;IM$3)&gt;0,1,0))</f>
        <v>0</v>
      </c>
      <c r="IN11" s="19" t="n">
        <f aca="false">IF($A11="",0,IF(COUNTIFS(Urlaub!$A$5:$A$604,$A11,Urlaub!$B$5:$B$604,"&lt;="&amp;IN$3,Urlaub!$C$5:$C$604,"&gt;="&amp;IN$3)&gt;0,1,0))</f>
        <v>0</v>
      </c>
      <c r="IO11" s="19" t="n">
        <f aca="false">IF($A11="",0,IF(COUNTIFS(Urlaub!$A$5:$A$604,$A11,Urlaub!$B$5:$B$604,"&lt;="&amp;IO$3,Urlaub!$C$5:$C$604,"&gt;="&amp;IO$3)&gt;0,1,0))</f>
        <v>0</v>
      </c>
      <c r="IP11" s="19" t="n">
        <f aca="false">IF($A11="",0,IF(COUNTIFS(Urlaub!$A$5:$A$604,$A11,Urlaub!$B$5:$B$604,"&lt;="&amp;IP$3,Urlaub!$C$5:$C$604,"&gt;="&amp;IP$3)&gt;0,1,0))</f>
        <v>0</v>
      </c>
      <c r="IQ11" s="19" t="n">
        <f aca="false">IF($A11="",0,IF(COUNTIFS(Urlaub!$A$5:$A$604,$A11,Urlaub!$B$5:$B$604,"&lt;="&amp;IQ$3,Urlaub!$C$5:$C$604,"&gt;="&amp;IQ$3)&gt;0,1,0))</f>
        <v>0</v>
      </c>
      <c r="IR11" s="19" t="n">
        <f aca="false">IF($A11="",0,IF(COUNTIFS(Urlaub!$A$5:$A$604,$A11,Urlaub!$B$5:$B$604,"&lt;="&amp;IR$3,Urlaub!$C$5:$C$604,"&gt;="&amp;IR$3)&gt;0,1,0))</f>
        <v>0</v>
      </c>
      <c r="IS11" s="19" t="n">
        <f aca="false">IF($A11="",0,IF(COUNTIFS(Urlaub!$A$5:$A$604,$A11,Urlaub!$B$5:$B$604,"&lt;="&amp;IS$3,Urlaub!$C$5:$C$604,"&gt;="&amp;IS$3)&gt;0,1,0))</f>
        <v>0</v>
      </c>
      <c r="IT11" s="19" t="n">
        <f aca="false">IF($A11="",0,IF(COUNTIFS(Urlaub!$A$5:$A$604,$A11,Urlaub!$B$5:$B$604,"&lt;="&amp;IT$3,Urlaub!$C$5:$C$604,"&gt;="&amp;IT$3)&gt;0,1,0))</f>
        <v>0</v>
      </c>
      <c r="IU11" s="19" t="n">
        <f aca="false">IF($A11="",0,IF(COUNTIFS(Urlaub!$A$5:$A$604,$A11,Urlaub!$B$5:$B$604,"&lt;="&amp;IU$3,Urlaub!$C$5:$C$604,"&gt;="&amp;IU$3)&gt;0,1,0))</f>
        <v>0</v>
      </c>
      <c r="IV11" s="19" t="n">
        <f aca="false">IF($A11="",0,IF(COUNTIFS(Urlaub!$A$5:$A$604,$A11,Urlaub!$B$5:$B$604,"&lt;="&amp;IV$3,Urlaub!$C$5:$C$604,"&gt;="&amp;IV$3)&gt;0,1,0))</f>
        <v>0</v>
      </c>
      <c r="IW11" s="19" t="n">
        <f aca="false">IF($A11="",0,IF(COUNTIFS(Urlaub!$A$5:$A$604,$A11,Urlaub!$B$5:$B$604,"&lt;="&amp;IW$3,Urlaub!$C$5:$C$604,"&gt;="&amp;IW$3)&gt;0,1,0))</f>
        <v>0</v>
      </c>
      <c r="IX11" s="19" t="n">
        <f aca="false">IF($A11="",0,IF(COUNTIFS(Urlaub!$A$5:$A$604,$A11,Urlaub!$B$5:$B$604,"&lt;="&amp;IX$3,Urlaub!$C$5:$C$604,"&gt;="&amp;IX$3)&gt;0,1,0))</f>
        <v>0</v>
      </c>
      <c r="IY11" s="19" t="n">
        <f aca="false">IF($A11="",0,IF(COUNTIFS(Urlaub!$A$5:$A$604,$A11,Urlaub!$B$5:$B$604,"&lt;="&amp;IY$3,Urlaub!$C$5:$C$604,"&gt;="&amp;IY$3)&gt;0,1,0))</f>
        <v>0</v>
      </c>
      <c r="IZ11" s="19" t="n">
        <f aca="false">IF($A11="",0,IF(COUNTIFS(Urlaub!$A$5:$A$604,$A11,Urlaub!$B$5:$B$604,"&lt;="&amp;IZ$3,Urlaub!$C$5:$C$604,"&gt;="&amp;IZ$3)&gt;0,1,0))</f>
        <v>0</v>
      </c>
      <c r="JA11" s="19" t="n">
        <f aca="false">IF($A11="",0,IF(COUNTIFS(Urlaub!$A$5:$A$604,$A11,Urlaub!$B$5:$B$604,"&lt;="&amp;JA$3,Urlaub!$C$5:$C$604,"&gt;="&amp;JA$3)&gt;0,1,0))</f>
        <v>0</v>
      </c>
      <c r="JB11" s="19" t="n">
        <f aca="false">IF($A11="",0,IF(COUNTIFS(Urlaub!$A$5:$A$604,$A11,Urlaub!$B$5:$B$604,"&lt;="&amp;JB$3,Urlaub!$C$5:$C$604,"&gt;="&amp;JB$3)&gt;0,1,0))</f>
        <v>0</v>
      </c>
      <c r="JC11" s="19" t="n">
        <f aca="false">IF($A11="",0,IF(COUNTIFS(Urlaub!$A$5:$A$604,$A11,Urlaub!$B$5:$B$604,"&lt;="&amp;JC$3,Urlaub!$C$5:$C$604,"&gt;="&amp;JC$3)&gt;0,1,0))</f>
        <v>0</v>
      </c>
      <c r="JD11" s="19" t="n">
        <f aca="false">IF($A11="",0,IF(COUNTIFS(Urlaub!$A$5:$A$604,$A11,Urlaub!$B$5:$B$604,"&lt;="&amp;JD$3,Urlaub!$C$5:$C$604,"&gt;="&amp;JD$3)&gt;0,1,0))</f>
        <v>0</v>
      </c>
      <c r="JE11" s="19" t="n">
        <f aca="false">IF($A11="",0,IF(COUNTIFS(Urlaub!$A$5:$A$604,$A11,Urlaub!$B$5:$B$604,"&lt;="&amp;JE$3,Urlaub!$C$5:$C$604,"&gt;="&amp;JE$3)&gt;0,1,0))</f>
        <v>0</v>
      </c>
      <c r="JF11" s="19" t="n">
        <f aca="false">IF($A11="",0,IF(COUNTIFS(Urlaub!$A$5:$A$604,$A11,Urlaub!$B$5:$B$604,"&lt;="&amp;JF$3,Urlaub!$C$5:$C$604,"&gt;="&amp;JF$3)&gt;0,1,0))</f>
        <v>0</v>
      </c>
      <c r="JG11" s="19" t="n">
        <f aca="false">IF($A11="",0,IF(COUNTIFS(Urlaub!$A$5:$A$604,$A11,Urlaub!$B$5:$B$604,"&lt;="&amp;JG$3,Urlaub!$C$5:$C$604,"&gt;="&amp;JG$3)&gt;0,1,0))</f>
        <v>0</v>
      </c>
      <c r="JH11" s="19" t="n">
        <f aca="false">IF($A11="",0,IF(COUNTIFS(Urlaub!$A$5:$A$604,$A11,Urlaub!$B$5:$B$604,"&lt;="&amp;JH$3,Urlaub!$C$5:$C$604,"&gt;="&amp;JH$3)&gt;0,1,0))</f>
        <v>0</v>
      </c>
      <c r="JI11" s="19" t="n">
        <f aca="false">IF($A11="",0,IF(COUNTIFS(Urlaub!$A$5:$A$604,$A11,Urlaub!$B$5:$B$604,"&lt;="&amp;JI$3,Urlaub!$C$5:$C$604,"&gt;="&amp;JI$3)&gt;0,1,0))</f>
        <v>0</v>
      </c>
      <c r="JJ11" s="19" t="n">
        <f aca="false">IF($A11="",0,IF(COUNTIFS(Urlaub!$A$5:$A$604,$A11,Urlaub!$B$5:$B$604,"&lt;="&amp;JJ$3,Urlaub!$C$5:$C$604,"&gt;="&amp;JJ$3)&gt;0,1,0))</f>
        <v>0</v>
      </c>
      <c r="JK11" s="19" t="n">
        <f aca="false">IF($A11="",0,IF(COUNTIFS(Urlaub!$A$5:$A$604,$A11,Urlaub!$B$5:$B$604,"&lt;="&amp;JK$3,Urlaub!$C$5:$C$604,"&gt;="&amp;JK$3)&gt;0,1,0))</f>
        <v>0</v>
      </c>
      <c r="JL11" s="19" t="n">
        <f aca="false">IF($A11="",0,IF(COUNTIFS(Urlaub!$A$5:$A$604,$A11,Urlaub!$B$5:$B$604,"&lt;="&amp;JL$3,Urlaub!$C$5:$C$604,"&gt;="&amp;JL$3)&gt;0,1,0))</f>
        <v>0</v>
      </c>
      <c r="JM11" s="19" t="n">
        <f aca="false">IF($A11="",0,IF(COUNTIFS(Urlaub!$A$5:$A$604,$A11,Urlaub!$B$5:$B$604,"&lt;="&amp;JM$3,Urlaub!$C$5:$C$604,"&gt;="&amp;JM$3)&gt;0,1,0))</f>
        <v>0</v>
      </c>
      <c r="JN11" s="19" t="n">
        <f aca="false">IF($A11="",0,IF(COUNTIFS(Urlaub!$A$5:$A$604,$A11,Urlaub!$B$5:$B$604,"&lt;="&amp;JN$3,Urlaub!$C$5:$C$604,"&gt;="&amp;JN$3)&gt;0,1,0))</f>
        <v>0</v>
      </c>
      <c r="JO11" s="19" t="n">
        <f aca="false">IF($A11="",0,IF(COUNTIFS(Urlaub!$A$5:$A$604,$A11,Urlaub!$B$5:$B$604,"&lt;="&amp;JO$3,Urlaub!$C$5:$C$604,"&gt;="&amp;JO$3)&gt;0,1,0))</f>
        <v>0</v>
      </c>
      <c r="JP11" s="19" t="n">
        <f aca="false">IF($A11="",0,IF(COUNTIFS(Urlaub!$A$5:$A$604,$A11,Urlaub!$B$5:$B$604,"&lt;="&amp;JP$3,Urlaub!$C$5:$C$604,"&gt;="&amp;JP$3)&gt;0,1,0))</f>
        <v>0</v>
      </c>
      <c r="JQ11" s="19" t="n">
        <f aca="false">IF($A11="",0,IF(COUNTIFS(Urlaub!$A$5:$A$604,$A11,Urlaub!$B$5:$B$604,"&lt;="&amp;JQ$3,Urlaub!$C$5:$C$604,"&gt;="&amp;JQ$3)&gt;0,1,0))</f>
        <v>0</v>
      </c>
      <c r="JR11" s="19" t="n">
        <f aca="false">IF($A11="",0,IF(COUNTIFS(Urlaub!$A$5:$A$604,$A11,Urlaub!$B$5:$B$604,"&lt;="&amp;JR$3,Urlaub!$C$5:$C$604,"&gt;="&amp;JR$3)&gt;0,1,0))</f>
        <v>0</v>
      </c>
      <c r="JS11" s="19" t="n">
        <f aca="false">IF($A11="",0,IF(COUNTIFS(Urlaub!$A$5:$A$604,$A11,Urlaub!$B$5:$B$604,"&lt;="&amp;JS$3,Urlaub!$C$5:$C$604,"&gt;="&amp;JS$3)&gt;0,1,0))</f>
        <v>0</v>
      </c>
      <c r="JT11" s="19" t="n">
        <f aca="false">IF($A11="",0,IF(COUNTIFS(Urlaub!$A$5:$A$604,$A11,Urlaub!$B$5:$B$604,"&lt;="&amp;JT$3,Urlaub!$C$5:$C$604,"&gt;="&amp;JT$3)&gt;0,1,0))</f>
        <v>0</v>
      </c>
      <c r="JU11" s="19" t="n">
        <f aca="false">IF($A11="",0,IF(COUNTIFS(Urlaub!$A$5:$A$604,$A11,Urlaub!$B$5:$B$604,"&lt;="&amp;JU$3,Urlaub!$C$5:$C$604,"&gt;="&amp;JU$3)&gt;0,1,0))</f>
        <v>0</v>
      </c>
      <c r="JV11" s="19" t="n">
        <f aca="false">IF($A11="",0,IF(COUNTIFS(Urlaub!$A$5:$A$604,$A11,Urlaub!$B$5:$B$604,"&lt;="&amp;JV$3,Urlaub!$C$5:$C$604,"&gt;="&amp;JV$3)&gt;0,1,0))</f>
        <v>0</v>
      </c>
      <c r="JW11" s="19" t="n">
        <f aca="false">IF($A11="",0,IF(COUNTIFS(Urlaub!$A$5:$A$604,$A11,Urlaub!$B$5:$B$604,"&lt;="&amp;JW$3,Urlaub!$C$5:$C$604,"&gt;="&amp;JW$3)&gt;0,1,0))</f>
        <v>0</v>
      </c>
      <c r="JX11" s="19" t="n">
        <f aca="false">IF($A11="",0,IF(COUNTIFS(Urlaub!$A$5:$A$604,$A11,Urlaub!$B$5:$B$604,"&lt;="&amp;JX$3,Urlaub!$C$5:$C$604,"&gt;="&amp;JX$3)&gt;0,1,0))</f>
        <v>0</v>
      </c>
      <c r="JY11" s="19" t="n">
        <f aca="false">IF($A11="",0,IF(COUNTIFS(Urlaub!$A$5:$A$604,$A11,Urlaub!$B$5:$B$604,"&lt;="&amp;JY$3,Urlaub!$C$5:$C$604,"&gt;="&amp;JY$3)&gt;0,1,0))</f>
        <v>0</v>
      </c>
      <c r="JZ11" s="19" t="n">
        <f aca="false">IF($A11="",0,IF(COUNTIFS(Urlaub!$A$5:$A$604,$A11,Urlaub!$B$5:$B$604,"&lt;="&amp;JZ$3,Urlaub!$C$5:$C$604,"&gt;="&amp;JZ$3)&gt;0,1,0))</f>
        <v>0</v>
      </c>
      <c r="KA11" s="19" t="n">
        <f aca="false">IF($A11="",0,IF(COUNTIFS(Urlaub!$A$5:$A$604,$A11,Urlaub!$B$5:$B$604,"&lt;="&amp;KA$3,Urlaub!$C$5:$C$604,"&gt;="&amp;KA$3)&gt;0,1,0))</f>
        <v>0</v>
      </c>
      <c r="KB11" s="19" t="n">
        <f aca="false">IF($A11="",0,IF(COUNTIFS(Urlaub!$A$5:$A$604,$A11,Urlaub!$B$5:$B$604,"&lt;="&amp;KB$3,Urlaub!$C$5:$C$604,"&gt;="&amp;KB$3)&gt;0,1,0))</f>
        <v>0</v>
      </c>
      <c r="KC11" s="19" t="n">
        <f aca="false">IF($A11="",0,IF(COUNTIFS(Urlaub!$A$5:$A$604,$A11,Urlaub!$B$5:$B$604,"&lt;="&amp;KC$3,Urlaub!$C$5:$C$604,"&gt;="&amp;KC$3)&gt;0,1,0))</f>
        <v>0</v>
      </c>
      <c r="KD11" s="19" t="n">
        <f aca="false">IF($A11="",0,IF(COUNTIFS(Urlaub!$A$5:$A$604,$A11,Urlaub!$B$5:$B$604,"&lt;="&amp;KD$3,Urlaub!$C$5:$C$604,"&gt;="&amp;KD$3)&gt;0,1,0))</f>
        <v>0</v>
      </c>
      <c r="KE11" s="19" t="n">
        <f aca="false">IF($A11="",0,IF(COUNTIFS(Urlaub!$A$5:$A$604,$A11,Urlaub!$B$5:$B$604,"&lt;="&amp;KE$3,Urlaub!$C$5:$C$604,"&gt;="&amp;KE$3)&gt;0,1,0))</f>
        <v>0</v>
      </c>
      <c r="KF11" s="19" t="n">
        <f aca="false">IF($A11="",0,IF(COUNTIFS(Urlaub!$A$5:$A$604,$A11,Urlaub!$B$5:$B$604,"&lt;="&amp;KF$3,Urlaub!$C$5:$C$604,"&gt;="&amp;KF$3)&gt;0,1,0))</f>
        <v>0</v>
      </c>
      <c r="KG11" s="19" t="n">
        <f aca="false">IF($A11="",0,IF(COUNTIFS(Urlaub!$A$5:$A$604,$A11,Urlaub!$B$5:$B$604,"&lt;="&amp;KG$3,Urlaub!$C$5:$C$604,"&gt;="&amp;KG$3)&gt;0,1,0))</f>
        <v>0</v>
      </c>
      <c r="KH11" s="19" t="n">
        <f aca="false">IF($A11="",0,IF(COUNTIFS(Urlaub!$A$5:$A$604,$A11,Urlaub!$B$5:$B$604,"&lt;="&amp;KH$3,Urlaub!$C$5:$C$604,"&gt;="&amp;KH$3)&gt;0,1,0))</f>
        <v>0</v>
      </c>
      <c r="KI11" s="19" t="n">
        <f aca="false">IF($A11="",0,IF(COUNTIFS(Urlaub!$A$5:$A$604,$A11,Urlaub!$B$5:$B$604,"&lt;="&amp;KI$3,Urlaub!$C$5:$C$604,"&gt;="&amp;KI$3)&gt;0,1,0))</f>
        <v>0</v>
      </c>
      <c r="KJ11" s="19" t="n">
        <f aca="false">IF($A11="",0,IF(COUNTIFS(Urlaub!$A$5:$A$604,$A11,Urlaub!$B$5:$B$604,"&lt;="&amp;KJ$3,Urlaub!$C$5:$C$604,"&gt;="&amp;KJ$3)&gt;0,1,0))</f>
        <v>0</v>
      </c>
      <c r="KK11" s="19" t="n">
        <f aca="false">IF($A11="",0,IF(COUNTIFS(Urlaub!$A$5:$A$604,$A11,Urlaub!$B$5:$B$604,"&lt;="&amp;KK$3,Urlaub!$C$5:$C$604,"&gt;="&amp;KK$3)&gt;0,1,0))</f>
        <v>0</v>
      </c>
      <c r="KL11" s="19" t="n">
        <f aca="false">IF($A11="",0,IF(COUNTIFS(Urlaub!$A$5:$A$604,$A11,Urlaub!$B$5:$B$604,"&lt;="&amp;KL$3,Urlaub!$C$5:$C$604,"&gt;="&amp;KL$3)&gt;0,1,0))</f>
        <v>0</v>
      </c>
      <c r="KM11" s="19" t="n">
        <f aca="false">IF($A11="",0,IF(COUNTIFS(Urlaub!$A$5:$A$604,$A11,Urlaub!$B$5:$B$604,"&lt;="&amp;KM$3,Urlaub!$C$5:$C$604,"&gt;="&amp;KM$3)&gt;0,1,0))</f>
        <v>0</v>
      </c>
      <c r="KN11" s="19" t="n">
        <f aca="false">IF($A11="",0,IF(COUNTIFS(Urlaub!$A$5:$A$604,$A11,Urlaub!$B$5:$B$604,"&lt;="&amp;KN$3,Urlaub!$C$5:$C$604,"&gt;="&amp;KN$3)&gt;0,1,0))</f>
        <v>0</v>
      </c>
      <c r="KO11" s="19" t="n">
        <f aca="false">IF($A11="",0,IF(COUNTIFS(Urlaub!$A$5:$A$604,$A11,Urlaub!$B$5:$B$604,"&lt;="&amp;KO$3,Urlaub!$C$5:$C$604,"&gt;="&amp;KO$3)&gt;0,1,0))</f>
        <v>0</v>
      </c>
      <c r="KP11" s="19" t="n">
        <f aca="false">IF($A11="",0,IF(COUNTIFS(Urlaub!$A$5:$A$604,$A11,Urlaub!$B$5:$B$604,"&lt;="&amp;KP$3,Urlaub!$C$5:$C$604,"&gt;="&amp;KP$3)&gt;0,1,0))</f>
        <v>0</v>
      </c>
      <c r="KQ11" s="19" t="n">
        <f aca="false">IF($A11="",0,IF(COUNTIFS(Urlaub!$A$5:$A$604,$A11,Urlaub!$B$5:$B$604,"&lt;="&amp;KQ$3,Urlaub!$C$5:$C$604,"&gt;="&amp;KQ$3)&gt;0,1,0))</f>
        <v>0</v>
      </c>
      <c r="KR11" s="19" t="n">
        <f aca="false">IF($A11="",0,IF(COUNTIFS(Urlaub!$A$5:$A$604,$A11,Urlaub!$B$5:$B$604,"&lt;="&amp;KR$3,Urlaub!$C$5:$C$604,"&gt;="&amp;KR$3)&gt;0,1,0))</f>
        <v>0</v>
      </c>
      <c r="KS11" s="19" t="n">
        <f aca="false">IF($A11="",0,IF(COUNTIFS(Urlaub!$A$5:$A$604,$A11,Urlaub!$B$5:$B$604,"&lt;="&amp;KS$3,Urlaub!$C$5:$C$604,"&gt;="&amp;KS$3)&gt;0,1,0))</f>
        <v>0</v>
      </c>
      <c r="KT11" s="19" t="n">
        <f aca="false">IF($A11="",0,IF(COUNTIFS(Urlaub!$A$5:$A$604,$A11,Urlaub!$B$5:$B$604,"&lt;="&amp;KT$3,Urlaub!$C$5:$C$604,"&gt;="&amp;KT$3)&gt;0,1,0))</f>
        <v>0</v>
      </c>
      <c r="KU11" s="19" t="n">
        <f aca="false">IF($A11="",0,IF(COUNTIFS(Urlaub!$A$5:$A$604,$A11,Urlaub!$B$5:$B$604,"&lt;="&amp;KU$3,Urlaub!$C$5:$C$604,"&gt;="&amp;KU$3)&gt;0,1,0))</f>
        <v>0</v>
      </c>
      <c r="KV11" s="19" t="n">
        <f aca="false">IF($A11="",0,IF(COUNTIFS(Urlaub!$A$5:$A$604,$A11,Urlaub!$B$5:$B$604,"&lt;="&amp;KV$3,Urlaub!$C$5:$C$604,"&gt;="&amp;KV$3)&gt;0,1,0))</f>
        <v>0</v>
      </c>
      <c r="KW11" s="19" t="n">
        <f aca="false">IF($A11="",0,IF(COUNTIFS(Urlaub!$A$5:$A$604,$A11,Urlaub!$B$5:$B$604,"&lt;="&amp;KW$3,Urlaub!$C$5:$C$604,"&gt;="&amp;KW$3)&gt;0,1,0))</f>
        <v>0</v>
      </c>
      <c r="KX11" s="19" t="n">
        <f aca="false">IF($A11="",0,IF(COUNTIFS(Urlaub!$A$5:$A$604,$A11,Urlaub!$B$5:$B$604,"&lt;="&amp;KX$3,Urlaub!$C$5:$C$604,"&gt;="&amp;KX$3)&gt;0,1,0))</f>
        <v>0</v>
      </c>
      <c r="KY11" s="19" t="n">
        <f aca="false">IF($A11="",0,IF(COUNTIFS(Urlaub!$A$5:$A$604,$A11,Urlaub!$B$5:$B$604,"&lt;="&amp;KY$3,Urlaub!$C$5:$C$604,"&gt;="&amp;KY$3)&gt;0,1,0))</f>
        <v>0</v>
      </c>
      <c r="KZ11" s="19" t="n">
        <f aca="false">IF($A11="",0,IF(COUNTIFS(Urlaub!$A$5:$A$604,$A11,Urlaub!$B$5:$B$604,"&lt;="&amp;KZ$3,Urlaub!$C$5:$C$604,"&gt;="&amp;KZ$3)&gt;0,1,0))</f>
        <v>0</v>
      </c>
      <c r="LA11" s="19" t="n">
        <f aca="false">IF($A11="",0,IF(COUNTIFS(Urlaub!$A$5:$A$604,$A11,Urlaub!$B$5:$B$604,"&lt;="&amp;LA$3,Urlaub!$C$5:$C$604,"&gt;="&amp;LA$3)&gt;0,1,0))</f>
        <v>0</v>
      </c>
      <c r="LB11" s="19" t="n">
        <f aca="false">IF($A11="",0,IF(COUNTIFS(Urlaub!$A$5:$A$604,$A11,Urlaub!$B$5:$B$604,"&lt;="&amp;LB$3,Urlaub!$C$5:$C$604,"&gt;="&amp;LB$3)&gt;0,1,0))</f>
        <v>0</v>
      </c>
      <c r="LC11" s="19" t="n">
        <f aca="false">IF($A11="",0,IF(COUNTIFS(Urlaub!$A$5:$A$604,$A11,Urlaub!$B$5:$B$604,"&lt;="&amp;LC$3,Urlaub!$C$5:$C$604,"&gt;="&amp;LC$3)&gt;0,1,0))</f>
        <v>0</v>
      </c>
      <c r="LD11" s="19" t="n">
        <f aca="false">IF($A11="",0,IF(COUNTIFS(Urlaub!$A$5:$A$604,$A11,Urlaub!$B$5:$B$604,"&lt;="&amp;LD$3,Urlaub!$C$5:$C$604,"&gt;="&amp;LD$3)&gt;0,1,0))</f>
        <v>0</v>
      </c>
      <c r="LE11" s="19" t="n">
        <f aca="false">IF($A11="",0,IF(COUNTIFS(Urlaub!$A$5:$A$604,$A11,Urlaub!$B$5:$B$604,"&lt;="&amp;LE$3,Urlaub!$C$5:$C$604,"&gt;="&amp;LE$3)&gt;0,1,0))</f>
        <v>0</v>
      </c>
      <c r="LF11" s="19" t="n">
        <f aca="false">IF($A11="",0,IF(COUNTIFS(Urlaub!$A$5:$A$604,$A11,Urlaub!$B$5:$B$604,"&lt;="&amp;LF$3,Urlaub!$C$5:$C$604,"&gt;="&amp;LF$3)&gt;0,1,0))</f>
        <v>0</v>
      </c>
      <c r="LG11" s="19" t="n">
        <f aca="false">IF($A11="",0,IF(COUNTIFS(Urlaub!$A$5:$A$604,$A11,Urlaub!$B$5:$B$604,"&lt;="&amp;LG$3,Urlaub!$C$5:$C$604,"&gt;="&amp;LG$3)&gt;0,1,0))</f>
        <v>0</v>
      </c>
      <c r="LH11" s="19" t="n">
        <f aca="false">IF($A11="",0,IF(COUNTIFS(Urlaub!$A$5:$A$604,$A11,Urlaub!$B$5:$B$604,"&lt;="&amp;LH$3,Urlaub!$C$5:$C$604,"&gt;="&amp;LH$3)&gt;0,1,0))</f>
        <v>0</v>
      </c>
      <c r="LI11" s="19" t="n">
        <f aca="false">IF($A11="",0,IF(COUNTIFS(Urlaub!$A$5:$A$604,$A11,Urlaub!$B$5:$B$604,"&lt;="&amp;LI$3,Urlaub!$C$5:$C$604,"&gt;="&amp;LI$3)&gt;0,1,0))</f>
        <v>0</v>
      </c>
      <c r="LJ11" s="19" t="n">
        <f aca="false">IF($A11="",0,IF(COUNTIFS(Urlaub!$A$5:$A$604,$A11,Urlaub!$B$5:$B$604,"&lt;="&amp;LJ$3,Urlaub!$C$5:$C$604,"&gt;="&amp;LJ$3)&gt;0,1,0))</f>
        <v>0</v>
      </c>
      <c r="LK11" s="19" t="n">
        <f aca="false">IF($A11="",0,IF(COUNTIFS(Urlaub!$A$5:$A$604,$A11,Urlaub!$B$5:$B$604,"&lt;="&amp;LK$3,Urlaub!$C$5:$C$604,"&gt;="&amp;LK$3)&gt;0,1,0))</f>
        <v>0</v>
      </c>
      <c r="LL11" s="19" t="n">
        <f aca="false">IF($A11="",0,IF(COUNTIFS(Urlaub!$A$5:$A$604,$A11,Urlaub!$B$5:$B$604,"&lt;="&amp;LL$3,Urlaub!$C$5:$C$604,"&gt;="&amp;LL$3)&gt;0,1,0))</f>
        <v>0</v>
      </c>
      <c r="LM11" s="19" t="n">
        <f aca="false">IF($A11="",0,IF(COUNTIFS(Urlaub!$A$5:$A$604,$A11,Urlaub!$B$5:$B$604,"&lt;="&amp;LM$3,Urlaub!$C$5:$C$604,"&gt;="&amp;LM$3)&gt;0,1,0))</f>
        <v>0</v>
      </c>
      <c r="LN11" s="19" t="n">
        <f aca="false">IF($A11="",0,IF(COUNTIFS(Urlaub!$A$5:$A$604,$A11,Urlaub!$B$5:$B$604,"&lt;="&amp;LN$3,Urlaub!$C$5:$C$604,"&gt;="&amp;LN$3)&gt;0,1,0))</f>
        <v>0</v>
      </c>
      <c r="LO11" s="19" t="n">
        <f aca="false">IF($A11="",0,IF(COUNTIFS(Urlaub!$A$5:$A$604,$A11,Urlaub!$B$5:$B$604,"&lt;="&amp;LO$3,Urlaub!$C$5:$C$604,"&gt;="&amp;LO$3)&gt;0,1,0))</f>
        <v>0</v>
      </c>
      <c r="LP11" s="19" t="n">
        <f aca="false">IF($A11="",0,IF(COUNTIFS(Urlaub!$A$5:$A$604,$A11,Urlaub!$B$5:$B$604,"&lt;="&amp;LP$3,Urlaub!$C$5:$C$604,"&gt;="&amp;LP$3)&gt;0,1,0))</f>
        <v>0</v>
      </c>
      <c r="LQ11" s="19" t="n">
        <f aca="false">IF($A11="",0,IF(COUNTIFS(Urlaub!$A$5:$A$604,$A11,Urlaub!$B$5:$B$604,"&lt;="&amp;LQ$3,Urlaub!$C$5:$C$604,"&gt;="&amp;LQ$3)&gt;0,1,0))</f>
        <v>0</v>
      </c>
      <c r="LR11" s="19" t="n">
        <f aca="false">IF($A11="",0,IF(COUNTIFS(Urlaub!$A$5:$A$604,$A11,Urlaub!$B$5:$B$604,"&lt;="&amp;LR$3,Urlaub!$C$5:$C$604,"&gt;="&amp;LR$3)&gt;0,1,0))</f>
        <v>0</v>
      </c>
      <c r="LS11" s="19" t="n">
        <f aca="false">IF($A11="",0,IF(COUNTIFS(Urlaub!$A$5:$A$604,$A11,Urlaub!$B$5:$B$604,"&lt;="&amp;LS$3,Urlaub!$C$5:$C$604,"&gt;="&amp;LS$3)&gt;0,1,0))</f>
        <v>0</v>
      </c>
      <c r="LT11" s="19" t="n">
        <f aca="false">IF($A11="",0,IF(COUNTIFS(Urlaub!$A$5:$A$604,$A11,Urlaub!$B$5:$B$604,"&lt;="&amp;LT$3,Urlaub!$C$5:$C$604,"&gt;="&amp;LT$3)&gt;0,1,0))</f>
        <v>0</v>
      </c>
      <c r="LU11" s="19" t="n">
        <f aca="false">IF($A11="",0,IF(COUNTIFS(Urlaub!$A$5:$A$604,$A11,Urlaub!$B$5:$B$604,"&lt;="&amp;LU$3,Urlaub!$C$5:$C$604,"&gt;="&amp;LU$3)&gt;0,1,0))</f>
        <v>0</v>
      </c>
      <c r="LV11" s="19" t="n">
        <f aca="false">IF($A11="",0,IF(COUNTIFS(Urlaub!$A$5:$A$604,$A11,Urlaub!$B$5:$B$604,"&lt;="&amp;LV$3,Urlaub!$C$5:$C$604,"&gt;="&amp;LV$3)&gt;0,1,0))</f>
        <v>0</v>
      </c>
      <c r="LW11" s="19" t="n">
        <f aca="false">IF($A11="",0,IF(COUNTIFS(Urlaub!$A$5:$A$604,$A11,Urlaub!$B$5:$B$604,"&lt;="&amp;LW$3,Urlaub!$C$5:$C$604,"&gt;="&amp;LW$3)&gt;0,1,0))</f>
        <v>0</v>
      </c>
      <c r="LX11" s="19" t="n">
        <f aca="false">IF($A11="",0,IF(COUNTIFS(Urlaub!$A$5:$A$604,$A11,Urlaub!$B$5:$B$604,"&lt;="&amp;LX$3,Urlaub!$C$5:$C$604,"&gt;="&amp;LX$3)&gt;0,1,0))</f>
        <v>0</v>
      </c>
      <c r="LY11" s="19" t="n">
        <f aca="false">IF($A11="",0,IF(COUNTIFS(Urlaub!$A$5:$A$604,$A11,Urlaub!$B$5:$B$604,"&lt;="&amp;LY$3,Urlaub!$C$5:$C$604,"&gt;="&amp;LY$3)&gt;0,1,0))</f>
        <v>0</v>
      </c>
      <c r="LZ11" s="19" t="n">
        <f aca="false">IF($A11="",0,IF(COUNTIFS(Urlaub!$A$5:$A$604,$A11,Urlaub!$B$5:$B$604,"&lt;="&amp;LZ$3,Urlaub!$C$5:$C$604,"&gt;="&amp;LZ$3)&gt;0,1,0))</f>
        <v>0</v>
      </c>
      <c r="MA11" s="19" t="n">
        <f aca="false">IF($A11="",0,IF(COUNTIFS(Urlaub!$A$5:$A$604,$A11,Urlaub!$B$5:$B$604,"&lt;="&amp;MA$3,Urlaub!$C$5:$C$604,"&gt;="&amp;MA$3)&gt;0,1,0))</f>
        <v>0</v>
      </c>
      <c r="MB11" s="19" t="n">
        <f aca="false">IF($A11="",0,IF(COUNTIFS(Urlaub!$A$5:$A$604,$A11,Urlaub!$B$5:$B$604,"&lt;="&amp;MB$3,Urlaub!$C$5:$C$604,"&gt;="&amp;MB$3)&gt;0,1,0))</f>
        <v>0</v>
      </c>
      <c r="MC11" s="19" t="n">
        <f aca="false">IF($A11="",0,IF(COUNTIFS(Urlaub!$A$5:$A$604,$A11,Urlaub!$B$5:$B$604,"&lt;="&amp;MC$3,Urlaub!$C$5:$C$604,"&gt;="&amp;MC$3)&gt;0,1,0))</f>
        <v>0</v>
      </c>
      <c r="MD11" s="19" t="n">
        <f aca="false">IF($A11="",0,IF(COUNTIFS(Urlaub!$A$5:$A$604,$A11,Urlaub!$B$5:$B$604,"&lt;="&amp;MD$3,Urlaub!$C$5:$C$604,"&gt;="&amp;MD$3)&gt;0,1,0))</f>
        <v>0</v>
      </c>
      <c r="ME11" s="19" t="n">
        <f aca="false">IF($A11="",0,IF(COUNTIFS(Urlaub!$A$5:$A$604,$A11,Urlaub!$B$5:$B$604,"&lt;="&amp;ME$3,Urlaub!$C$5:$C$604,"&gt;="&amp;ME$3)&gt;0,1,0))</f>
        <v>0</v>
      </c>
      <c r="MF11" s="19" t="n">
        <f aca="false">IF($A11="",0,IF(COUNTIFS(Urlaub!$A$5:$A$604,$A11,Urlaub!$B$5:$B$604,"&lt;="&amp;MF$3,Urlaub!$C$5:$C$604,"&gt;="&amp;MF$3)&gt;0,1,0))</f>
        <v>0</v>
      </c>
      <c r="MG11" s="19" t="n">
        <f aca="false">IF($A11="",0,IF(COUNTIFS(Urlaub!$A$5:$A$604,$A11,Urlaub!$B$5:$B$604,"&lt;="&amp;MG$3,Urlaub!$C$5:$C$604,"&gt;="&amp;MG$3)&gt;0,1,0))</f>
        <v>0</v>
      </c>
      <c r="MH11" s="19" t="n">
        <f aca="false">IF($A11="",0,IF(COUNTIFS(Urlaub!$A$5:$A$604,$A11,Urlaub!$B$5:$B$604,"&lt;="&amp;MH$3,Urlaub!$C$5:$C$604,"&gt;="&amp;MH$3)&gt;0,1,0))</f>
        <v>0</v>
      </c>
      <c r="MI11" s="19" t="n">
        <f aca="false">IF($A11="",0,IF(COUNTIFS(Urlaub!$A$5:$A$604,$A11,Urlaub!$B$5:$B$604,"&lt;="&amp;MI$3,Urlaub!$C$5:$C$604,"&gt;="&amp;MI$3)&gt;0,1,0))</f>
        <v>0</v>
      </c>
      <c r="MJ11" s="19" t="n">
        <f aca="false">IF($A11="",0,IF(COUNTIFS(Urlaub!$A$5:$A$604,$A11,Urlaub!$B$5:$B$604,"&lt;="&amp;MJ$3,Urlaub!$C$5:$C$604,"&gt;="&amp;MJ$3)&gt;0,1,0))</f>
        <v>0</v>
      </c>
      <c r="MK11" s="19" t="n">
        <f aca="false">IF($A11="",0,IF(COUNTIFS(Urlaub!$A$5:$A$604,$A11,Urlaub!$B$5:$B$604,"&lt;="&amp;MK$3,Urlaub!$C$5:$C$604,"&gt;="&amp;MK$3)&gt;0,1,0))</f>
        <v>0</v>
      </c>
      <c r="ML11" s="19" t="n">
        <f aca="false">IF($A11="",0,IF(COUNTIFS(Urlaub!$A$5:$A$604,$A11,Urlaub!$B$5:$B$604,"&lt;="&amp;ML$3,Urlaub!$C$5:$C$604,"&gt;="&amp;ML$3)&gt;0,1,0))</f>
        <v>0</v>
      </c>
      <c r="MM11" s="19" t="n">
        <f aca="false">IF($A11="",0,IF(COUNTIFS(Urlaub!$A$5:$A$604,$A11,Urlaub!$B$5:$B$604,"&lt;="&amp;MM$3,Urlaub!$C$5:$C$604,"&gt;="&amp;MM$3)&gt;0,1,0))</f>
        <v>0</v>
      </c>
      <c r="MN11" s="19" t="n">
        <f aca="false">IF($A11="",0,IF(COUNTIFS(Urlaub!$A$5:$A$604,$A11,Urlaub!$B$5:$B$604,"&lt;="&amp;MN$3,Urlaub!$C$5:$C$604,"&gt;="&amp;MN$3)&gt;0,1,0))</f>
        <v>0</v>
      </c>
      <c r="MO11" s="19" t="n">
        <f aca="false">IF($A11="",0,IF(COUNTIFS(Urlaub!$A$5:$A$604,$A11,Urlaub!$B$5:$B$604,"&lt;="&amp;MO$3,Urlaub!$C$5:$C$604,"&gt;="&amp;MO$3)&gt;0,1,0))</f>
        <v>0</v>
      </c>
      <c r="MP11" s="19" t="n">
        <f aca="false">IF($A11="",0,IF(COUNTIFS(Urlaub!$A$5:$A$604,$A11,Urlaub!$B$5:$B$604,"&lt;="&amp;MP$3,Urlaub!$C$5:$C$604,"&gt;="&amp;MP$3)&gt;0,1,0))</f>
        <v>0</v>
      </c>
      <c r="MQ11" s="19" t="n">
        <f aca="false">IF($A11="",0,IF(COUNTIFS(Urlaub!$A$5:$A$604,$A11,Urlaub!$B$5:$B$604,"&lt;="&amp;MQ$3,Urlaub!$C$5:$C$604,"&gt;="&amp;MQ$3)&gt;0,1,0))</f>
        <v>0</v>
      </c>
      <c r="MR11" s="19" t="n">
        <f aca="false">IF($A11="",0,IF(COUNTIFS(Urlaub!$A$5:$A$604,$A11,Urlaub!$B$5:$B$604,"&lt;="&amp;MR$3,Urlaub!$C$5:$C$604,"&gt;="&amp;MR$3)&gt;0,1,0))</f>
        <v>0</v>
      </c>
      <c r="MS11" s="19" t="n">
        <f aca="false">IF($A11="",0,IF(COUNTIFS(Urlaub!$A$5:$A$604,$A11,Urlaub!$B$5:$B$604,"&lt;="&amp;MS$3,Urlaub!$C$5:$C$604,"&gt;="&amp;MS$3)&gt;0,1,0))</f>
        <v>0</v>
      </c>
      <c r="MT11" s="19" t="n">
        <f aca="false">IF($A11="",0,IF(COUNTIFS(Urlaub!$A$5:$A$604,$A11,Urlaub!$B$5:$B$604,"&lt;="&amp;MT$3,Urlaub!$C$5:$C$604,"&gt;="&amp;MT$3)&gt;0,1,0))</f>
        <v>0</v>
      </c>
      <c r="MU11" s="19" t="n">
        <f aca="false">IF($A11="",0,IF(COUNTIFS(Urlaub!$A$5:$A$604,$A11,Urlaub!$B$5:$B$604,"&lt;="&amp;MU$3,Urlaub!$C$5:$C$604,"&gt;="&amp;MU$3)&gt;0,1,0))</f>
        <v>0</v>
      </c>
      <c r="MV11" s="19" t="n">
        <f aca="false">IF($A11="",0,IF(COUNTIFS(Urlaub!$A$5:$A$604,$A11,Urlaub!$B$5:$B$604,"&lt;="&amp;MV$3,Urlaub!$C$5:$C$604,"&gt;="&amp;MV$3)&gt;0,1,0))</f>
        <v>0</v>
      </c>
      <c r="MW11" s="19" t="n">
        <f aca="false">IF($A11="",0,IF(COUNTIFS(Urlaub!$A$5:$A$604,$A11,Urlaub!$B$5:$B$604,"&lt;="&amp;MW$3,Urlaub!$C$5:$C$604,"&gt;="&amp;MW$3)&gt;0,1,0))</f>
        <v>0</v>
      </c>
      <c r="MX11" s="19" t="n">
        <f aca="false">IF($A11="",0,IF(COUNTIFS(Urlaub!$A$5:$A$604,$A11,Urlaub!$B$5:$B$604,"&lt;="&amp;MX$3,Urlaub!$C$5:$C$604,"&gt;="&amp;MX$3)&gt;0,1,0))</f>
        <v>0</v>
      </c>
      <c r="MY11" s="19" t="n">
        <f aca="false">IF($A11="",0,IF(COUNTIFS(Urlaub!$A$5:$A$604,$A11,Urlaub!$B$5:$B$604,"&lt;="&amp;MY$3,Urlaub!$C$5:$C$604,"&gt;="&amp;MY$3)&gt;0,1,0))</f>
        <v>0</v>
      </c>
      <c r="MZ11" s="19" t="n">
        <f aca="false">IF($A11="",0,IF(COUNTIFS(Urlaub!$A$5:$A$604,$A11,Urlaub!$B$5:$B$604,"&lt;="&amp;MZ$3,Urlaub!$C$5:$C$604,"&gt;="&amp;MZ$3)&gt;0,1,0))</f>
        <v>0</v>
      </c>
      <c r="NA11" s="19" t="n">
        <f aca="false">IF($A11="",0,IF(COUNTIFS(Urlaub!$A$5:$A$604,$A11,Urlaub!$B$5:$B$604,"&lt;="&amp;NA$3,Urlaub!$C$5:$C$604,"&gt;="&amp;NA$3)&gt;0,1,0))</f>
        <v>0</v>
      </c>
      <c r="NB11" s="19" t="n">
        <f aca="false">IF($A11="",0,IF(COUNTIFS(Urlaub!$A$5:$A$604,$A11,Urlaub!$B$5:$B$604,"&lt;="&amp;NB$3,Urlaub!$C$5:$C$604,"&gt;="&amp;NB$3)&gt;0,1,0))</f>
        <v>0</v>
      </c>
      <c r="NC11" s="19" t="n">
        <f aca="false">IF($A11="",0,IF(COUNTIFS(Urlaub!$A$5:$A$604,$A11,Urlaub!$B$5:$B$604,"&lt;="&amp;NC$3,Urlaub!$C$5:$C$604,"&gt;="&amp;NC$3)&gt;0,1,0))</f>
        <v>0</v>
      </c>
      <c r="ND11" s="19" t="n">
        <f aca="false">IF($A11="",0,IF(COUNTIFS(Urlaub!$A$5:$A$604,$A11,Urlaub!$B$5:$B$604,"&lt;="&amp;ND$3,Urlaub!$C$5:$C$604,"&gt;="&amp;ND$3)&gt;0,1,0))</f>
        <v>0</v>
      </c>
      <c r="NE11" s="19" t="n">
        <f aca="false">IF($A11="",0,IF(COUNTIFS(Urlaub!$A$5:$A$604,$A11,Urlaub!$B$5:$B$604,"&lt;="&amp;NE$3,Urlaub!$C$5:$C$604,"&gt;="&amp;NE$3)&gt;0,1,0))</f>
        <v>0</v>
      </c>
      <c r="NF11" s="19" t="n">
        <f aca="false">IF($A11="",0,IF(COUNTIFS(Urlaub!$A$5:$A$604,$A11,Urlaub!$B$5:$B$604,"&lt;="&amp;NF$3,Urlaub!$C$5:$C$604,"&gt;="&amp;NF$3)&gt;0,1,0))</f>
        <v>0</v>
      </c>
      <c r="NG11" s="19" t="n">
        <f aca="false">IF($A11="",0,IF(COUNTIFS(Urlaub!$A$5:$A$604,$A11,Urlaub!$B$5:$B$604,"&lt;="&amp;NG$3,Urlaub!$C$5:$C$604,"&gt;="&amp;NG$3)&gt;0,1,0))</f>
        <v>0</v>
      </c>
      <c r="NH11" s="19" t="n">
        <f aca="false">IF($A11="",0,IF(COUNTIFS(Urlaub!$A$5:$A$604,$A11,Urlaub!$B$5:$B$604,"&lt;="&amp;NH$3,Urlaub!$C$5:$C$604,"&gt;="&amp;NH$3)&gt;0,1,0))</f>
        <v>0</v>
      </c>
    </row>
    <row r="12" customFormat="false" ht="15" hidden="false" customHeight="false" outlineLevel="0" collapsed="false">
      <c r="A12" s="5" t="str">
        <f aca="false">IF(Team!A12="","",Team!A12)</f>
        <v/>
      </c>
      <c r="B12" s="8" t="str">
        <f aca="false">IF(Team!B12="","",Team!B12)</f>
        <v/>
      </c>
      <c r="C12" s="8" t="str">
        <f aca="false">IF(Team!C12="","",Team!C12)</f>
        <v/>
      </c>
      <c r="D12" s="8" t="str">
        <f aca="false">IF(Team!D12="","",Team!D12)</f>
        <v/>
      </c>
      <c r="E12" s="8" t="str">
        <f aca="false">IF(Team!E12="","",Team!E12)</f>
        <v/>
      </c>
      <c r="F12" s="8" t="str">
        <f aca="false">IF(Team!F12="","",Team!F12)</f>
        <v/>
      </c>
      <c r="G12" s="19" t="n">
        <f aca="false">IF($A12="",0,IF(COUNTIFS(Urlaub!$A$5:$A$604,$A12,Urlaub!$B$5:$B$604,"&lt;="&amp;G$3,Urlaub!$C$5:$C$604,"&gt;="&amp;G$3)&gt;0,1,0))</f>
        <v>0</v>
      </c>
      <c r="H12" s="19" t="n">
        <f aca="false">IF($A12="",0,IF(COUNTIFS(Urlaub!$A$5:$A$604,$A12,Urlaub!$B$5:$B$604,"&lt;="&amp;H$3,Urlaub!$C$5:$C$604,"&gt;="&amp;H$3)&gt;0,1,0))</f>
        <v>0</v>
      </c>
      <c r="I12" s="19" t="n">
        <f aca="false">IF($A12="",0,IF(COUNTIFS(Urlaub!$A$5:$A$604,$A12,Urlaub!$B$5:$B$604,"&lt;="&amp;I$3,Urlaub!$C$5:$C$604,"&gt;="&amp;I$3)&gt;0,1,0))</f>
        <v>0</v>
      </c>
      <c r="J12" s="19" t="n">
        <f aca="false">IF($A12="",0,IF(COUNTIFS(Urlaub!$A$5:$A$604,$A12,Urlaub!$B$5:$B$604,"&lt;="&amp;J$3,Urlaub!$C$5:$C$604,"&gt;="&amp;J$3)&gt;0,1,0))</f>
        <v>0</v>
      </c>
      <c r="K12" s="19" t="n">
        <f aca="false">IF($A12="",0,IF(COUNTIFS(Urlaub!$A$5:$A$604,$A12,Urlaub!$B$5:$B$604,"&lt;="&amp;K$3,Urlaub!$C$5:$C$604,"&gt;="&amp;K$3)&gt;0,1,0))</f>
        <v>0</v>
      </c>
      <c r="L12" s="19" t="n">
        <f aca="false">IF($A12="",0,IF(COUNTIFS(Urlaub!$A$5:$A$604,$A12,Urlaub!$B$5:$B$604,"&lt;="&amp;L$3,Urlaub!$C$5:$C$604,"&gt;="&amp;L$3)&gt;0,1,0))</f>
        <v>0</v>
      </c>
      <c r="M12" s="19" t="n">
        <f aca="false">IF($A12="",0,IF(COUNTIFS(Urlaub!$A$5:$A$604,$A12,Urlaub!$B$5:$B$604,"&lt;="&amp;M$3,Urlaub!$C$5:$C$604,"&gt;="&amp;M$3)&gt;0,1,0))</f>
        <v>0</v>
      </c>
      <c r="N12" s="19" t="n">
        <f aca="false">IF($A12="",0,IF(COUNTIFS(Urlaub!$A$5:$A$604,$A12,Urlaub!$B$5:$B$604,"&lt;="&amp;N$3,Urlaub!$C$5:$C$604,"&gt;="&amp;N$3)&gt;0,1,0))</f>
        <v>0</v>
      </c>
      <c r="O12" s="19" t="n">
        <f aca="false">IF($A12="",0,IF(COUNTIFS(Urlaub!$A$5:$A$604,$A12,Urlaub!$B$5:$B$604,"&lt;="&amp;O$3,Urlaub!$C$5:$C$604,"&gt;="&amp;O$3)&gt;0,1,0))</f>
        <v>0</v>
      </c>
      <c r="P12" s="19" t="n">
        <f aca="false">IF($A12="",0,IF(COUNTIFS(Urlaub!$A$5:$A$604,$A12,Urlaub!$B$5:$B$604,"&lt;="&amp;P$3,Urlaub!$C$5:$C$604,"&gt;="&amp;P$3)&gt;0,1,0))</f>
        <v>0</v>
      </c>
      <c r="Q12" s="19" t="n">
        <f aca="false">IF($A12="",0,IF(COUNTIFS(Urlaub!$A$5:$A$604,$A12,Urlaub!$B$5:$B$604,"&lt;="&amp;Q$3,Urlaub!$C$5:$C$604,"&gt;="&amp;Q$3)&gt;0,1,0))</f>
        <v>0</v>
      </c>
      <c r="R12" s="19" t="n">
        <f aca="false">IF($A12="",0,IF(COUNTIFS(Urlaub!$A$5:$A$604,$A12,Urlaub!$B$5:$B$604,"&lt;="&amp;R$3,Urlaub!$C$5:$C$604,"&gt;="&amp;R$3)&gt;0,1,0))</f>
        <v>0</v>
      </c>
      <c r="S12" s="19" t="n">
        <f aca="false">IF($A12="",0,IF(COUNTIFS(Urlaub!$A$5:$A$604,$A12,Urlaub!$B$5:$B$604,"&lt;="&amp;S$3,Urlaub!$C$5:$C$604,"&gt;="&amp;S$3)&gt;0,1,0))</f>
        <v>0</v>
      </c>
      <c r="T12" s="19" t="n">
        <f aca="false">IF($A12="",0,IF(COUNTIFS(Urlaub!$A$5:$A$604,$A12,Urlaub!$B$5:$B$604,"&lt;="&amp;T$3,Urlaub!$C$5:$C$604,"&gt;="&amp;T$3)&gt;0,1,0))</f>
        <v>0</v>
      </c>
      <c r="U12" s="19" t="n">
        <f aca="false">IF($A12="",0,IF(COUNTIFS(Urlaub!$A$5:$A$604,$A12,Urlaub!$B$5:$B$604,"&lt;="&amp;U$3,Urlaub!$C$5:$C$604,"&gt;="&amp;U$3)&gt;0,1,0))</f>
        <v>0</v>
      </c>
      <c r="V12" s="19" t="n">
        <f aca="false">IF($A12="",0,IF(COUNTIFS(Urlaub!$A$5:$A$604,$A12,Urlaub!$B$5:$B$604,"&lt;="&amp;V$3,Urlaub!$C$5:$C$604,"&gt;="&amp;V$3)&gt;0,1,0))</f>
        <v>0</v>
      </c>
      <c r="W12" s="19" t="n">
        <f aca="false">IF($A12="",0,IF(COUNTIFS(Urlaub!$A$5:$A$604,$A12,Urlaub!$B$5:$B$604,"&lt;="&amp;W$3,Urlaub!$C$5:$C$604,"&gt;="&amp;W$3)&gt;0,1,0))</f>
        <v>0</v>
      </c>
      <c r="X12" s="19" t="n">
        <f aca="false">IF($A12="",0,IF(COUNTIFS(Urlaub!$A$5:$A$604,$A12,Urlaub!$B$5:$B$604,"&lt;="&amp;X$3,Urlaub!$C$5:$C$604,"&gt;="&amp;X$3)&gt;0,1,0))</f>
        <v>0</v>
      </c>
      <c r="Y12" s="19" t="n">
        <f aca="false">IF($A12="",0,IF(COUNTIFS(Urlaub!$A$5:$A$604,$A12,Urlaub!$B$5:$B$604,"&lt;="&amp;Y$3,Urlaub!$C$5:$C$604,"&gt;="&amp;Y$3)&gt;0,1,0))</f>
        <v>0</v>
      </c>
      <c r="Z12" s="19" t="n">
        <f aca="false">IF($A12="",0,IF(COUNTIFS(Urlaub!$A$5:$A$604,$A12,Urlaub!$B$5:$B$604,"&lt;="&amp;Z$3,Urlaub!$C$5:$C$604,"&gt;="&amp;Z$3)&gt;0,1,0))</f>
        <v>0</v>
      </c>
      <c r="AA12" s="19" t="n">
        <f aca="false">IF($A12="",0,IF(COUNTIFS(Urlaub!$A$5:$A$604,$A12,Urlaub!$B$5:$B$604,"&lt;="&amp;AA$3,Urlaub!$C$5:$C$604,"&gt;="&amp;AA$3)&gt;0,1,0))</f>
        <v>0</v>
      </c>
      <c r="AB12" s="19" t="n">
        <f aca="false">IF($A12="",0,IF(COUNTIFS(Urlaub!$A$5:$A$604,$A12,Urlaub!$B$5:$B$604,"&lt;="&amp;AB$3,Urlaub!$C$5:$C$604,"&gt;="&amp;AB$3)&gt;0,1,0))</f>
        <v>0</v>
      </c>
      <c r="AC12" s="19" t="n">
        <f aca="false">IF($A12="",0,IF(COUNTIFS(Urlaub!$A$5:$A$604,$A12,Urlaub!$B$5:$B$604,"&lt;="&amp;AC$3,Urlaub!$C$5:$C$604,"&gt;="&amp;AC$3)&gt;0,1,0))</f>
        <v>0</v>
      </c>
      <c r="AD12" s="19" t="n">
        <f aca="false">IF($A12="",0,IF(COUNTIFS(Urlaub!$A$5:$A$604,$A12,Urlaub!$B$5:$B$604,"&lt;="&amp;AD$3,Urlaub!$C$5:$C$604,"&gt;="&amp;AD$3)&gt;0,1,0))</f>
        <v>0</v>
      </c>
      <c r="AE12" s="19" t="n">
        <f aca="false">IF($A12="",0,IF(COUNTIFS(Urlaub!$A$5:$A$604,$A12,Urlaub!$B$5:$B$604,"&lt;="&amp;AE$3,Urlaub!$C$5:$C$604,"&gt;="&amp;AE$3)&gt;0,1,0))</f>
        <v>0</v>
      </c>
      <c r="AF12" s="19" t="n">
        <f aca="false">IF($A12="",0,IF(COUNTIFS(Urlaub!$A$5:$A$604,$A12,Urlaub!$B$5:$B$604,"&lt;="&amp;AF$3,Urlaub!$C$5:$C$604,"&gt;="&amp;AF$3)&gt;0,1,0))</f>
        <v>0</v>
      </c>
      <c r="AG12" s="19" t="n">
        <f aca="false">IF($A12="",0,IF(COUNTIFS(Urlaub!$A$5:$A$604,$A12,Urlaub!$B$5:$B$604,"&lt;="&amp;AG$3,Urlaub!$C$5:$C$604,"&gt;="&amp;AG$3)&gt;0,1,0))</f>
        <v>0</v>
      </c>
      <c r="AH12" s="19" t="n">
        <f aca="false">IF($A12="",0,IF(COUNTIFS(Urlaub!$A$5:$A$604,$A12,Urlaub!$B$5:$B$604,"&lt;="&amp;AH$3,Urlaub!$C$5:$C$604,"&gt;="&amp;AH$3)&gt;0,1,0))</f>
        <v>0</v>
      </c>
      <c r="AI12" s="19" t="n">
        <f aca="false">IF($A12="",0,IF(COUNTIFS(Urlaub!$A$5:$A$604,$A12,Urlaub!$B$5:$B$604,"&lt;="&amp;AI$3,Urlaub!$C$5:$C$604,"&gt;="&amp;AI$3)&gt;0,1,0))</f>
        <v>0</v>
      </c>
      <c r="AJ12" s="19" t="n">
        <f aca="false">IF($A12="",0,IF(COUNTIFS(Urlaub!$A$5:$A$604,$A12,Urlaub!$B$5:$B$604,"&lt;="&amp;AJ$3,Urlaub!$C$5:$C$604,"&gt;="&amp;AJ$3)&gt;0,1,0))</f>
        <v>0</v>
      </c>
      <c r="AK12" s="19" t="n">
        <f aca="false">IF($A12="",0,IF(COUNTIFS(Urlaub!$A$5:$A$604,$A12,Urlaub!$B$5:$B$604,"&lt;="&amp;AK$3,Urlaub!$C$5:$C$604,"&gt;="&amp;AK$3)&gt;0,1,0))</f>
        <v>0</v>
      </c>
      <c r="AL12" s="19" t="n">
        <f aca="false">IF($A12="",0,IF(COUNTIFS(Urlaub!$A$5:$A$604,$A12,Urlaub!$B$5:$B$604,"&lt;="&amp;AL$3,Urlaub!$C$5:$C$604,"&gt;="&amp;AL$3)&gt;0,1,0))</f>
        <v>0</v>
      </c>
      <c r="AM12" s="19" t="n">
        <f aca="false">IF($A12="",0,IF(COUNTIFS(Urlaub!$A$5:$A$604,$A12,Urlaub!$B$5:$B$604,"&lt;="&amp;AM$3,Urlaub!$C$5:$C$604,"&gt;="&amp;AM$3)&gt;0,1,0))</f>
        <v>0</v>
      </c>
      <c r="AN12" s="19" t="n">
        <f aca="false">IF($A12="",0,IF(COUNTIFS(Urlaub!$A$5:$A$604,$A12,Urlaub!$B$5:$B$604,"&lt;="&amp;AN$3,Urlaub!$C$5:$C$604,"&gt;="&amp;AN$3)&gt;0,1,0))</f>
        <v>0</v>
      </c>
      <c r="AO12" s="19" t="n">
        <f aca="false">IF($A12="",0,IF(COUNTIFS(Urlaub!$A$5:$A$604,$A12,Urlaub!$B$5:$B$604,"&lt;="&amp;AO$3,Urlaub!$C$5:$C$604,"&gt;="&amp;AO$3)&gt;0,1,0))</f>
        <v>0</v>
      </c>
      <c r="AP12" s="19" t="n">
        <f aca="false">IF($A12="",0,IF(COUNTIFS(Urlaub!$A$5:$A$604,$A12,Urlaub!$B$5:$B$604,"&lt;="&amp;AP$3,Urlaub!$C$5:$C$604,"&gt;="&amp;AP$3)&gt;0,1,0))</f>
        <v>0</v>
      </c>
      <c r="AQ12" s="19" t="n">
        <f aca="false">IF($A12="",0,IF(COUNTIFS(Urlaub!$A$5:$A$604,$A12,Urlaub!$B$5:$B$604,"&lt;="&amp;AQ$3,Urlaub!$C$5:$C$604,"&gt;="&amp;AQ$3)&gt;0,1,0))</f>
        <v>0</v>
      </c>
      <c r="AR12" s="19" t="n">
        <f aca="false">IF($A12="",0,IF(COUNTIFS(Urlaub!$A$5:$A$604,$A12,Urlaub!$B$5:$B$604,"&lt;="&amp;AR$3,Urlaub!$C$5:$C$604,"&gt;="&amp;AR$3)&gt;0,1,0))</f>
        <v>0</v>
      </c>
      <c r="AS12" s="19" t="n">
        <f aca="false">IF($A12="",0,IF(COUNTIFS(Urlaub!$A$5:$A$604,$A12,Urlaub!$B$5:$B$604,"&lt;="&amp;AS$3,Urlaub!$C$5:$C$604,"&gt;="&amp;AS$3)&gt;0,1,0))</f>
        <v>0</v>
      </c>
      <c r="AT12" s="19" t="n">
        <f aca="false">IF($A12="",0,IF(COUNTIFS(Urlaub!$A$5:$A$604,$A12,Urlaub!$B$5:$B$604,"&lt;="&amp;AT$3,Urlaub!$C$5:$C$604,"&gt;="&amp;AT$3)&gt;0,1,0))</f>
        <v>0</v>
      </c>
      <c r="AU12" s="19" t="n">
        <f aca="false">IF($A12="",0,IF(COUNTIFS(Urlaub!$A$5:$A$604,$A12,Urlaub!$B$5:$B$604,"&lt;="&amp;AU$3,Urlaub!$C$5:$C$604,"&gt;="&amp;AU$3)&gt;0,1,0))</f>
        <v>0</v>
      </c>
      <c r="AV12" s="19" t="n">
        <f aca="false">IF($A12="",0,IF(COUNTIFS(Urlaub!$A$5:$A$604,$A12,Urlaub!$B$5:$B$604,"&lt;="&amp;AV$3,Urlaub!$C$5:$C$604,"&gt;="&amp;AV$3)&gt;0,1,0))</f>
        <v>0</v>
      </c>
      <c r="AW12" s="19" t="n">
        <f aca="false">IF($A12="",0,IF(COUNTIFS(Urlaub!$A$5:$A$604,$A12,Urlaub!$B$5:$B$604,"&lt;="&amp;AW$3,Urlaub!$C$5:$C$604,"&gt;="&amp;AW$3)&gt;0,1,0))</f>
        <v>0</v>
      </c>
      <c r="AX12" s="19" t="n">
        <f aca="false">IF($A12="",0,IF(COUNTIFS(Urlaub!$A$5:$A$604,$A12,Urlaub!$B$5:$B$604,"&lt;="&amp;AX$3,Urlaub!$C$5:$C$604,"&gt;="&amp;AX$3)&gt;0,1,0))</f>
        <v>0</v>
      </c>
      <c r="AY12" s="19" t="n">
        <f aca="false">IF($A12="",0,IF(COUNTIFS(Urlaub!$A$5:$A$604,$A12,Urlaub!$B$5:$B$604,"&lt;="&amp;AY$3,Urlaub!$C$5:$C$604,"&gt;="&amp;AY$3)&gt;0,1,0))</f>
        <v>0</v>
      </c>
      <c r="AZ12" s="19" t="n">
        <f aca="false">IF($A12="",0,IF(COUNTIFS(Urlaub!$A$5:$A$604,$A12,Urlaub!$B$5:$B$604,"&lt;="&amp;AZ$3,Urlaub!$C$5:$C$604,"&gt;="&amp;AZ$3)&gt;0,1,0))</f>
        <v>0</v>
      </c>
      <c r="BA12" s="19" t="n">
        <f aca="false">IF($A12="",0,IF(COUNTIFS(Urlaub!$A$5:$A$604,$A12,Urlaub!$B$5:$B$604,"&lt;="&amp;BA$3,Urlaub!$C$5:$C$604,"&gt;="&amp;BA$3)&gt;0,1,0))</f>
        <v>0</v>
      </c>
      <c r="BB12" s="19" t="n">
        <f aca="false">IF($A12="",0,IF(COUNTIFS(Urlaub!$A$5:$A$604,$A12,Urlaub!$B$5:$B$604,"&lt;="&amp;BB$3,Urlaub!$C$5:$C$604,"&gt;="&amp;BB$3)&gt;0,1,0))</f>
        <v>0</v>
      </c>
      <c r="BC12" s="19" t="n">
        <f aca="false">IF($A12="",0,IF(COUNTIFS(Urlaub!$A$5:$A$604,$A12,Urlaub!$B$5:$B$604,"&lt;="&amp;BC$3,Urlaub!$C$5:$C$604,"&gt;="&amp;BC$3)&gt;0,1,0))</f>
        <v>0</v>
      </c>
      <c r="BD12" s="19" t="n">
        <f aca="false">IF($A12="",0,IF(COUNTIFS(Urlaub!$A$5:$A$604,$A12,Urlaub!$B$5:$B$604,"&lt;="&amp;BD$3,Urlaub!$C$5:$C$604,"&gt;="&amp;BD$3)&gt;0,1,0))</f>
        <v>0</v>
      </c>
      <c r="BE12" s="19" t="n">
        <f aca="false">IF($A12="",0,IF(COUNTIFS(Urlaub!$A$5:$A$604,$A12,Urlaub!$B$5:$B$604,"&lt;="&amp;BE$3,Urlaub!$C$5:$C$604,"&gt;="&amp;BE$3)&gt;0,1,0))</f>
        <v>0</v>
      </c>
      <c r="BF12" s="19" t="n">
        <f aca="false">IF($A12="",0,IF(COUNTIFS(Urlaub!$A$5:$A$604,$A12,Urlaub!$B$5:$B$604,"&lt;="&amp;BF$3,Urlaub!$C$5:$C$604,"&gt;="&amp;BF$3)&gt;0,1,0))</f>
        <v>0</v>
      </c>
      <c r="BG12" s="19" t="n">
        <f aca="false">IF($A12="",0,IF(COUNTIFS(Urlaub!$A$5:$A$604,$A12,Urlaub!$B$5:$B$604,"&lt;="&amp;BG$3,Urlaub!$C$5:$C$604,"&gt;="&amp;BG$3)&gt;0,1,0))</f>
        <v>0</v>
      </c>
      <c r="BH12" s="19" t="n">
        <f aca="false">IF($A12="",0,IF(COUNTIFS(Urlaub!$A$5:$A$604,$A12,Urlaub!$B$5:$B$604,"&lt;="&amp;BH$3,Urlaub!$C$5:$C$604,"&gt;="&amp;BH$3)&gt;0,1,0))</f>
        <v>0</v>
      </c>
      <c r="BI12" s="19" t="n">
        <f aca="false">IF($A12="",0,IF(COUNTIFS(Urlaub!$A$5:$A$604,$A12,Urlaub!$B$5:$B$604,"&lt;="&amp;BI$3,Urlaub!$C$5:$C$604,"&gt;="&amp;BI$3)&gt;0,1,0))</f>
        <v>0</v>
      </c>
      <c r="BJ12" s="19" t="n">
        <f aca="false">IF($A12="",0,IF(COUNTIFS(Urlaub!$A$5:$A$604,$A12,Urlaub!$B$5:$B$604,"&lt;="&amp;BJ$3,Urlaub!$C$5:$C$604,"&gt;="&amp;BJ$3)&gt;0,1,0))</f>
        <v>0</v>
      </c>
      <c r="BK12" s="19" t="n">
        <f aca="false">IF($A12="",0,IF(COUNTIFS(Urlaub!$A$5:$A$604,$A12,Urlaub!$B$5:$B$604,"&lt;="&amp;BK$3,Urlaub!$C$5:$C$604,"&gt;="&amp;BK$3)&gt;0,1,0))</f>
        <v>0</v>
      </c>
      <c r="BL12" s="19" t="n">
        <f aca="false">IF($A12="",0,IF(COUNTIFS(Urlaub!$A$5:$A$604,$A12,Urlaub!$B$5:$B$604,"&lt;="&amp;BL$3,Urlaub!$C$5:$C$604,"&gt;="&amp;BL$3)&gt;0,1,0))</f>
        <v>0</v>
      </c>
      <c r="BM12" s="19" t="n">
        <f aca="false">IF($A12="",0,IF(COUNTIFS(Urlaub!$A$5:$A$604,$A12,Urlaub!$B$5:$B$604,"&lt;="&amp;BM$3,Urlaub!$C$5:$C$604,"&gt;="&amp;BM$3)&gt;0,1,0))</f>
        <v>0</v>
      </c>
      <c r="BN12" s="19" t="n">
        <f aca="false">IF($A12="",0,IF(COUNTIFS(Urlaub!$A$5:$A$604,$A12,Urlaub!$B$5:$B$604,"&lt;="&amp;BN$3,Urlaub!$C$5:$C$604,"&gt;="&amp;BN$3)&gt;0,1,0))</f>
        <v>0</v>
      </c>
      <c r="BO12" s="19" t="n">
        <f aca="false">IF($A12="",0,IF(COUNTIFS(Urlaub!$A$5:$A$604,$A12,Urlaub!$B$5:$B$604,"&lt;="&amp;BO$3,Urlaub!$C$5:$C$604,"&gt;="&amp;BO$3)&gt;0,1,0))</f>
        <v>0</v>
      </c>
      <c r="BP12" s="19" t="n">
        <f aca="false">IF($A12="",0,IF(COUNTIFS(Urlaub!$A$5:$A$604,$A12,Urlaub!$B$5:$B$604,"&lt;="&amp;BP$3,Urlaub!$C$5:$C$604,"&gt;="&amp;BP$3)&gt;0,1,0))</f>
        <v>0</v>
      </c>
      <c r="BQ12" s="19" t="n">
        <f aca="false">IF($A12="",0,IF(COUNTIFS(Urlaub!$A$5:$A$604,$A12,Urlaub!$B$5:$B$604,"&lt;="&amp;BQ$3,Urlaub!$C$5:$C$604,"&gt;="&amp;BQ$3)&gt;0,1,0))</f>
        <v>0</v>
      </c>
      <c r="BR12" s="19" t="n">
        <f aca="false">IF($A12="",0,IF(COUNTIFS(Urlaub!$A$5:$A$604,$A12,Urlaub!$B$5:$B$604,"&lt;="&amp;BR$3,Urlaub!$C$5:$C$604,"&gt;="&amp;BR$3)&gt;0,1,0))</f>
        <v>0</v>
      </c>
      <c r="BS12" s="19" t="n">
        <f aca="false">IF($A12="",0,IF(COUNTIFS(Urlaub!$A$5:$A$604,$A12,Urlaub!$B$5:$B$604,"&lt;="&amp;BS$3,Urlaub!$C$5:$C$604,"&gt;="&amp;BS$3)&gt;0,1,0))</f>
        <v>0</v>
      </c>
      <c r="BT12" s="19" t="n">
        <f aca="false">IF($A12="",0,IF(COUNTIFS(Urlaub!$A$5:$A$604,$A12,Urlaub!$B$5:$B$604,"&lt;="&amp;BT$3,Urlaub!$C$5:$C$604,"&gt;="&amp;BT$3)&gt;0,1,0))</f>
        <v>0</v>
      </c>
      <c r="BU12" s="19" t="n">
        <f aca="false">IF($A12="",0,IF(COUNTIFS(Urlaub!$A$5:$A$604,$A12,Urlaub!$B$5:$B$604,"&lt;="&amp;BU$3,Urlaub!$C$5:$C$604,"&gt;="&amp;BU$3)&gt;0,1,0))</f>
        <v>0</v>
      </c>
      <c r="BV12" s="19" t="n">
        <f aca="false">IF($A12="",0,IF(COUNTIFS(Urlaub!$A$5:$A$604,$A12,Urlaub!$B$5:$B$604,"&lt;="&amp;BV$3,Urlaub!$C$5:$C$604,"&gt;="&amp;BV$3)&gt;0,1,0))</f>
        <v>0</v>
      </c>
      <c r="BW12" s="19" t="n">
        <f aca="false">IF($A12="",0,IF(COUNTIFS(Urlaub!$A$5:$A$604,$A12,Urlaub!$B$5:$B$604,"&lt;="&amp;BW$3,Urlaub!$C$5:$C$604,"&gt;="&amp;BW$3)&gt;0,1,0))</f>
        <v>0</v>
      </c>
      <c r="BX12" s="19" t="n">
        <f aca="false">IF($A12="",0,IF(COUNTIFS(Urlaub!$A$5:$A$604,$A12,Urlaub!$B$5:$B$604,"&lt;="&amp;BX$3,Urlaub!$C$5:$C$604,"&gt;="&amp;BX$3)&gt;0,1,0))</f>
        <v>0</v>
      </c>
      <c r="BY12" s="19" t="n">
        <f aca="false">IF($A12="",0,IF(COUNTIFS(Urlaub!$A$5:$A$604,$A12,Urlaub!$B$5:$B$604,"&lt;="&amp;BY$3,Urlaub!$C$5:$C$604,"&gt;="&amp;BY$3)&gt;0,1,0))</f>
        <v>0</v>
      </c>
      <c r="BZ12" s="19" t="n">
        <f aca="false">IF($A12="",0,IF(COUNTIFS(Urlaub!$A$5:$A$604,$A12,Urlaub!$B$5:$B$604,"&lt;="&amp;BZ$3,Urlaub!$C$5:$C$604,"&gt;="&amp;BZ$3)&gt;0,1,0))</f>
        <v>0</v>
      </c>
      <c r="CA12" s="19" t="n">
        <f aca="false">IF($A12="",0,IF(COUNTIFS(Urlaub!$A$5:$A$604,$A12,Urlaub!$B$5:$B$604,"&lt;="&amp;CA$3,Urlaub!$C$5:$C$604,"&gt;="&amp;CA$3)&gt;0,1,0))</f>
        <v>0</v>
      </c>
      <c r="CB12" s="19" t="n">
        <f aca="false">IF($A12="",0,IF(COUNTIFS(Urlaub!$A$5:$A$604,$A12,Urlaub!$B$5:$B$604,"&lt;="&amp;CB$3,Urlaub!$C$5:$C$604,"&gt;="&amp;CB$3)&gt;0,1,0))</f>
        <v>0</v>
      </c>
      <c r="CC12" s="19" t="n">
        <f aca="false">IF($A12="",0,IF(COUNTIFS(Urlaub!$A$5:$A$604,$A12,Urlaub!$B$5:$B$604,"&lt;="&amp;CC$3,Urlaub!$C$5:$C$604,"&gt;="&amp;CC$3)&gt;0,1,0))</f>
        <v>0</v>
      </c>
      <c r="CD12" s="19" t="n">
        <f aca="false">IF($A12="",0,IF(COUNTIFS(Urlaub!$A$5:$A$604,$A12,Urlaub!$B$5:$B$604,"&lt;="&amp;CD$3,Urlaub!$C$5:$C$604,"&gt;="&amp;CD$3)&gt;0,1,0))</f>
        <v>0</v>
      </c>
      <c r="CE12" s="19" t="n">
        <f aca="false">IF($A12="",0,IF(COUNTIFS(Urlaub!$A$5:$A$604,$A12,Urlaub!$B$5:$B$604,"&lt;="&amp;CE$3,Urlaub!$C$5:$C$604,"&gt;="&amp;CE$3)&gt;0,1,0))</f>
        <v>0</v>
      </c>
      <c r="CF12" s="19" t="n">
        <f aca="false">IF($A12="",0,IF(COUNTIFS(Urlaub!$A$5:$A$604,$A12,Urlaub!$B$5:$B$604,"&lt;="&amp;CF$3,Urlaub!$C$5:$C$604,"&gt;="&amp;CF$3)&gt;0,1,0))</f>
        <v>0</v>
      </c>
      <c r="CG12" s="19" t="n">
        <f aca="false">IF($A12="",0,IF(COUNTIFS(Urlaub!$A$5:$A$604,$A12,Urlaub!$B$5:$B$604,"&lt;="&amp;CG$3,Urlaub!$C$5:$C$604,"&gt;="&amp;CG$3)&gt;0,1,0))</f>
        <v>0</v>
      </c>
      <c r="CH12" s="19" t="n">
        <f aca="false">IF($A12="",0,IF(COUNTIFS(Urlaub!$A$5:$A$604,$A12,Urlaub!$B$5:$B$604,"&lt;="&amp;CH$3,Urlaub!$C$5:$C$604,"&gt;="&amp;CH$3)&gt;0,1,0))</f>
        <v>0</v>
      </c>
      <c r="CI12" s="19" t="n">
        <f aca="false">IF($A12="",0,IF(COUNTIFS(Urlaub!$A$5:$A$604,$A12,Urlaub!$B$5:$B$604,"&lt;="&amp;CI$3,Urlaub!$C$5:$C$604,"&gt;="&amp;CI$3)&gt;0,1,0))</f>
        <v>0</v>
      </c>
      <c r="CJ12" s="19" t="n">
        <f aca="false">IF($A12="",0,IF(COUNTIFS(Urlaub!$A$5:$A$604,$A12,Urlaub!$B$5:$B$604,"&lt;="&amp;CJ$3,Urlaub!$C$5:$C$604,"&gt;="&amp;CJ$3)&gt;0,1,0))</f>
        <v>0</v>
      </c>
      <c r="CK12" s="19" t="n">
        <f aca="false">IF($A12="",0,IF(COUNTIFS(Urlaub!$A$5:$A$604,$A12,Urlaub!$B$5:$B$604,"&lt;="&amp;CK$3,Urlaub!$C$5:$C$604,"&gt;="&amp;CK$3)&gt;0,1,0))</f>
        <v>0</v>
      </c>
      <c r="CL12" s="19" t="n">
        <f aca="false">IF($A12="",0,IF(COUNTIFS(Urlaub!$A$5:$A$604,$A12,Urlaub!$B$5:$B$604,"&lt;="&amp;CL$3,Urlaub!$C$5:$C$604,"&gt;="&amp;CL$3)&gt;0,1,0))</f>
        <v>0</v>
      </c>
      <c r="CM12" s="19" t="n">
        <f aca="false">IF($A12="",0,IF(COUNTIFS(Urlaub!$A$5:$A$604,$A12,Urlaub!$B$5:$B$604,"&lt;="&amp;CM$3,Urlaub!$C$5:$C$604,"&gt;="&amp;CM$3)&gt;0,1,0))</f>
        <v>0</v>
      </c>
      <c r="CN12" s="19" t="n">
        <f aca="false">IF($A12="",0,IF(COUNTIFS(Urlaub!$A$5:$A$604,$A12,Urlaub!$B$5:$B$604,"&lt;="&amp;CN$3,Urlaub!$C$5:$C$604,"&gt;="&amp;CN$3)&gt;0,1,0))</f>
        <v>0</v>
      </c>
      <c r="CO12" s="19" t="n">
        <f aca="false">IF($A12="",0,IF(COUNTIFS(Urlaub!$A$5:$A$604,$A12,Urlaub!$B$5:$B$604,"&lt;="&amp;CO$3,Urlaub!$C$5:$C$604,"&gt;="&amp;CO$3)&gt;0,1,0))</f>
        <v>0</v>
      </c>
      <c r="CP12" s="19" t="n">
        <f aca="false">IF($A12="",0,IF(COUNTIFS(Urlaub!$A$5:$A$604,$A12,Urlaub!$B$5:$B$604,"&lt;="&amp;CP$3,Urlaub!$C$5:$C$604,"&gt;="&amp;CP$3)&gt;0,1,0))</f>
        <v>0</v>
      </c>
      <c r="CQ12" s="19" t="n">
        <f aca="false">IF($A12="",0,IF(COUNTIFS(Urlaub!$A$5:$A$604,$A12,Urlaub!$B$5:$B$604,"&lt;="&amp;CQ$3,Urlaub!$C$5:$C$604,"&gt;="&amp;CQ$3)&gt;0,1,0))</f>
        <v>0</v>
      </c>
      <c r="CR12" s="19" t="n">
        <f aca="false">IF($A12="",0,IF(COUNTIFS(Urlaub!$A$5:$A$604,$A12,Urlaub!$B$5:$B$604,"&lt;="&amp;CR$3,Urlaub!$C$5:$C$604,"&gt;="&amp;CR$3)&gt;0,1,0))</f>
        <v>0</v>
      </c>
      <c r="CS12" s="19" t="n">
        <f aca="false">IF($A12="",0,IF(COUNTIFS(Urlaub!$A$5:$A$604,$A12,Urlaub!$B$5:$B$604,"&lt;="&amp;CS$3,Urlaub!$C$5:$C$604,"&gt;="&amp;CS$3)&gt;0,1,0))</f>
        <v>0</v>
      </c>
      <c r="CT12" s="19" t="n">
        <f aca="false">IF($A12="",0,IF(COUNTIFS(Urlaub!$A$5:$A$604,$A12,Urlaub!$B$5:$B$604,"&lt;="&amp;CT$3,Urlaub!$C$5:$C$604,"&gt;="&amp;CT$3)&gt;0,1,0))</f>
        <v>0</v>
      </c>
      <c r="CU12" s="19" t="n">
        <f aca="false">IF($A12="",0,IF(COUNTIFS(Urlaub!$A$5:$A$604,$A12,Urlaub!$B$5:$B$604,"&lt;="&amp;CU$3,Urlaub!$C$5:$C$604,"&gt;="&amp;CU$3)&gt;0,1,0))</f>
        <v>0</v>
      </c>
      <c r="CV12" s="19" t="n">
        <f aca="false">IF($A12="",0,IF(COUNTIFS(Urlaub!$A$5:$A$604,$A12,Urlaub!$B$5:$B$604,"&lt;="&amp;CV$3,Urlaub!$C$5:$C$604,"&gt;="&amp;CV$3)&gt;0,1,0))</f>
        <v>0</v>
      </c>
      <c r="CW12" s="19" t="n">
        <f aca="false">IF($A12="",0,IF(COUNTIFS(Urlaub!$A$5:$A$604,$A12,Urlaub!$B$5:$B$604,"&lt;="&amp;CW$3,Urlaub!$C$5:$C$604,"&gt;="&amp;CW$3)&gt;0,1,0))</f>
        <v>0</v>
      </c>
      <c r="CX12" s="19" t="n">
        <f aca="false">IF($A12="",0,IF(COUNTIFS(Urlaub!$A$5:$A$604,$A12,Urlaub!$B$5:$B$604,"&lt;="&amp;CX$3,Urlaub!$C$5:$C$604,"&gt;="&amp;CX$3)&gt;0,1,0))</f>
        <v>0</v>
      </c>
      <c r="CY12" s="19" t="n">
        <f aca="false">IF($A12="",0,IF(COUNTIFS(Urlaub!$A$5:$A$604,$A12,Urlaub!$B$5:$B$604,"&lt;="&amp;CY$3,Urlaub!$C$5:$C$604,"&gt;="&amp;CY$3)&gt;0,1,0))</f>
        <v>0</v>
      </c>
      <c r="CZ12" s="19" t="n">
        <f aca="false">IF($A12="",0,IF(COUNTIFS(Urlaub!$A$5:$A$604,$A12,Urlaub!$B$5:$B$604,"&lt;="&amp;CZ$3,Urlaub!$C$5:$C$604,"&gt;="&amp;CZ$3)&gt;0,1,0))</f>
        <v>0</v>
      </c>
      <c r="DA12" s="19" t="n">
        <f aca="false">IF($A12="",0,IF(COUNTIFS(Urlaub!$A$5:$A$604,$A12,Urlaub!$B$5:$B$604,"&lt;="&amp;DA$3,Urlaub!$C$5:$C$604,"&gt;="&amp;DA$3)&gt;0,1,0))</f>
        <v>0</v>
      </c>
      <c r="DB12" s="19" t="n">
        <f aca="false">IF($A12="",0,IF(COUNTIFS(Urlaub!$A$5:$A$604,$A12,Urlaub!$B$5:$B$604,"&lt;="&amp;DB$3,Urlaub!$C$5:$C$604,"&gt;="&amp;DB$3)&gt;0,1,0))</f>
        <v>0</v>
      </c>
      <c r="DC12" s="19" t="n">
        <f aca="false">IF($A12="",0,IF(COUNTIFS(Urlaub!$A$5:$A$604,$A12,Urlaub!$B$5:$B$604,"&lt;="&amp;DC$3,Urlaub!$C$5:$C$604,"&gt;="&amp;DC$3)&gt;0,1,0))</f>
        <v>0</v>
      </c>
      <c r="DD12" s="19" t="n">
        <f aca="false">IF($A12="",0,IF(COUNTIFS(Urlaub!$A$5:$A$604,$A12,Urlaub!$B$5:$B$604,"&lt;="&amp;DD$3,Urlaub!$C$5:$C$604,"&gt;="&amp;DD$3)&gt;0,1,0))</f>
        <v>0</v>
      </c>
      <c r="DE12" s="19" t="n">
        <f aca="false">IF($A12="",0,IF(COUNTIFS(Urlaub!$A$5:$A$604,$A12,Urlaub!$B$5:$B$604,"&lt;="&amp;DE$3,Urlaub!$C$5:$C$604,"&gt;="&amp;DE$3)&gt;0,1,0))</f>
        <v>0</v>
      </c>
      <c r="DF12" s="19" t="n">
        <f aca="false">IF($A12="",0,IF(COUNTIFS(Urlaub!$A$5:$A$604,$A12,Urlaub!$B$5:$B$604,"&lt;="&amp;DF$3,Urlaub!$C$5:$C$604,"&gt;="&amp;DF$3)&gt;0,1,0))</f>
        <v>0</v>
      </c>
      <c r="DG12" s="19" t="n">
        <f aca="false">IF($A12="",0,IF(COUNTIFS(Urlaub!$A$5:$A$604,$A12,Urlaub!$B$5:$B$604,"&lt;="&amp;DG$3,Urlaub!$C$5:$C$604,"&gt;="&amp;DG$3)&gt;0,1,0))</f>
        <v>0</v>
      </c>
      <c r="DH12" s="19" t="n">
        <f aca="false">IF($A12="",0,IF(COUNTIFS(Urlaub!$A$5:$A$604,$A12,Urlaub!$B$5:$B$604,"&lt;="&amp;DH$3,Urlaub!$C$5:$C$604,"&gt;="&amp;DH$3)&gt;0,1,0))</f>
        <v>0</v>
      </c>
      <c r="DI12" s="19" t="n">
        <f aca="false">IF($A12="",0,IF(COUNTIFS(Urlaub!$A$5:$A$604,$A12,Urlaub!$B$5:$B$604,"&lt;="&amp;DI$3,Urlaub!$C$5:$C$604,"&gt;="&amp;DI$3)&gt;0,1,0))</f>
        <v>0</v>
      </c>
      <c r="DJ12" s="19" t="n">
        <f aca="false">IF($A12="",0,IF(COUNTIFS(Urlaub!$A$5:$A$604,$A12,Urlaub!$B$5:$B$604,"&lt;="&amp;DJ$3,Urlaub!$C$5:$C$604,"&gt;="&amp;DJ$3)&gt;0,1,0))</f>
        <v>0</v>
      </c>
      <c r="DK12" s="19" t="n">
        <f aca="false">IF($A12="",0,IF(COUNTIFS(Urlaub!$A$5:$A$604,$A12,Urlaub!$B$5:$B$604,"&lt;="&amp;DK$3,Urlaub!$C$5:$C$604,"&gt;="&amp;DK$3)&gt;0,1,0))</f>
        <v>0</v>
      </c>
      <c r="DL12" s="19" t="n">
        <f aca="false">IF($A12="",0,IF(COUNTIFS(Urlaub!$A$5:$A$604,$A12,Urlaub!$B$5:$B$604,"&lt;="&amp;DL$3,Urlaub!$C$5:$C$604,"&gt;="&amp;DL$3)&gt;0,1,0))</f>
        <v>0</v>
      </c>
      <c r="DM12" s="19" t="n">
        <f aca="false">IF($A12="",0,IF(COUNTIFS(Urlaub!$A$5:$A$604,$A12,Urlaub!$B$5:$B$604,"&lt;="&amp;DM$3,Urlaub!$C$5:$C$604,"&gt;="&amp;DM$3)&gt;0,1,0))</f>
        <v>0</v>
      </c>
      <c r="DN12" s="19" t="n">
        <f aca="false">IF($A12="",0,IF(COUNTIFS(Urlaub!$A$5:$A$604,$A12,Urlaub!$B$5:$B$604,"&lt;="&amp;DN$3,Urlaub!$C$5:$C$604,"&gt;="&amp;DN$3)&gt;0,1,0))</f>
        <v>0</v>
      </c>
      <c r="DO12" s="19" t="n">
        <f aca="false">IF($A12="",0,IF(COUNTIFS(Urlaub!$A$5:$A$604,$A12,Urlaub!$B$5:$B$604,"&lt;="&amp;DO$3,Urlaub!$C$5:$C$604,"&gt;="&amp;DO$3)&gt;0,1,0))</f>
        <v>0</v>
      </c>
      <c r="DP12" s="19" t="n">
        <f aca="false">IF($A12="",0,IF(COUNTIFS(Urlaub!$A$5:$A$604,$A12,Urlaub!$B$5:$B$604,"&lt;="&amp;DP$3,Urlaub!$C$5:$C$604,"&gt;="&amp;DP$3)&gt;0,1,0))</f>
        <v>0</v>
      </c>
      <c r="DQ12" s="19" t="n">
        <f aca="false">IF($A12="",0,IF(COUNTIFS(Urlaub!$A$5:$A$604,$A12,Urlaub!$B$5:$B$604,"&lt;="&amp;DQ$3,Urlaub!$C$5:$C$604,"&gt;="&amp;DQ$3)&gt;0,1,0))</f>
        <v>0</v>
      </c>
      <c r="DR12" s="19" t="n">
        <f aca="false">IF($A12="",0,IF(COUNTIFS(Urlaub!$A$5:$A$604,$A12,Urlaub!$B$5:$B$604,"&lt;="&amp;DR$3,Urlaub!$C$5:$C$604,"&gt;="&amp;DR$3)&gt;0,1,0))</f>
        <v>0</v>
      </c>
      <c r="DS12" s="19" t="n">
        <f aca="false">IF($A12="",0,IF(COUNTIFS(Urlaub!$A$5:$A$604,$A12,Urlaub!$B$5:$B$604,"&lt;="&amp;DS$3,Urlaub!$C$5:$C$604,"&gt;="&amp;DS$3)&gt;0,1,0))</f>
        <v>0</v>
      </c>
      <c r="DT12" s="19" t="n">
        <f aca="false">IF($A12="",0,IF(COUNTIFS(Urlaub!$A$5:$A$604,$A12,Urlaub!$B$5:$B$604,"&lt;="&amp;DT$3,Urlaub!$C$5:$C$604,"&gt;="&amp;DT$3)&gt;0,1,0))</f>
        <v>0</v>
      </c>
      <c r="DU12" s="19" t="n">
        <f aca="false">IF($A12="",0,IF(COUNTIFS(Urlaub!$A$5:$A$604,$A12,Urlaub!$B$5:$B$604,"&lt;="&amp;DU$3,Urlaub!$C$5:$C$604,"&gt;="&amp;DU$3)&gt;0,1,0))</f>
        <v>0</v>
      </c>
      <c r="DV12" s="19" t="n">
        <f aca="false">IF($A12="",0,IF(COUNTIFS(Urlaub!$A$5:$A$604,$A12,Urlaub!$B$5:$B$604,"&lt;="&amp;DV$3,Urlaub!$C$5:$C$604,"&gt;="&amp;DV$3)&gt;0,1,0))</f>
        <v>0</v>
      </c>
      <c r="DW12" s="19" t="n">
        <f aca="false">IF($A12="",0,IF(COUNTIFS(Urlaub!$A$5:$A$604,$A12,Urlaub!$B$5:$B$604,"&lt;="&amp;DW$3,Urlaub!$C$5:$C$604,"&gt;="&amp;DW$3)&gt;0,1,0))</f>
        <v>0</v>
      </c>
      <c r="DX12" s="19" t="n">
        <f aca="false">IF($A12="",0,IF(COUNTIFS(Urlaub!$A$5:$A$604,$A12,Urlaub!$B$5:$B$604,"&lt;="&amp;DX$3,Urlaub!$C$5:$C$604,"&gt;="&amp;DX$3)&gt;0,1,0))</f>
        <v>0</v>
      </c>
      <c r="DY12" s="19" t="n">
        <f aca="false">IF($A12="",0,IF(COUNTIFS(Urlaub!$A$5:$A$604,$A12,Urlaub!$B$5:$B$604,"&lt;="&amp;DY$3,Urlaub!$C$5:$C$604,"&gt;="&amp;DY$3)&gt;0,1,0))</f>
        <v>0</v>
      </c>
      <c r="DZ12" s="19" t="n">
        <f aca="false">IF($A12="",0,IF(COUNTIFS(Urlaub!$A$5:$A$604,$A12,Urlaub!$B$5:$B$604,"&lt;="&amp;DZ$3,Urlaub!$C$5:$C$604,"&gt;="&amp;DZ$3)&gt;0,1,0))</f>
        <v>0</v>
      </c>
      <c r="EA12" s="19" t="n">
        <f aca="false">IF($A12="",0,IF(COUNTIFS(Urlaub!$A$5:$A$604,$A12,Urlaub!$B$5:$B$604,"&lt;="&amp;EA$3,Urlaub!$C$5:$C$604,"&gt;="&amp;EA$3)&gt;0,1,0))</f>
        <v>0</v>
      </c>
      <c r="EB12" s="19" t="n">
        <f aca="false">IF($A12="",0,IF(COUNTIFS(Urlaub!$A$5:$A$604,$A12,Urlaub!$B$5:$B$604,"&lt;="&amp;EB$3,Urlaub!$C$5:$C$604,"&gt;="&amp;EB$3)&gt;0,1,0))</f>
        <v>0</v>
      </c>
      <c r="EC12" s="19" t="n">
        <f aca="false">IF($A12="",0,IF(COUNTIFS(Urlaub!$A$5:$A$604,$A12,Urlaub!$B$5:$B$604,"&lt;="&amp;EC$3,Urlaub!$C$5:$C$604,"&gt;="&amp;EC$3)&gt;0,1,0))</f>
        <v>0</v>
      </c>
      <c r="ED12" s="19" t="n">
        <f aca="false">IF($A12="",0,IF(COUNTIFS(Urlaub!$A$5:$A$604,$A12,Urlaub!$B$5:$B$604,"&lt;="&amp;ED$3,Urlaub!$C$5:$C$604,"&gt;="&amp;ED$3)&gt;0,1,0))</f>
        <v>0</v>
      </c>
      <c r="EE12" s="19" t="n">
        <f aca="false">IF($A12="",0,IF(COUNTIFS(Urlaub!$A$5:$A$604,$A12,Urlaub!$B$5:$B$604,"&lt;="&amp;EE$3,Urlaub!$C$5:$C$604,"&gt;="&amp;EE$3)&gt;0,1,0))</f>
        <v>0</v>
      </c>
      <c r="EF12" s="19" t="n">
        <f aca="false">IF($A12="",0,IF(COUNTIFS(Urlaub!$A$5:$A$604,$A12,Urlaub!$B$5:$B$604,"&lt;="&amp;EF$3,Urlaub!$C$5:$C$604,"&gt;="&amp;EF$3)&gt;0,1,0))</f>
        <v>0</v>
      </c>
      <c r="EG12" s="19" t="n">
        <f aca="false">IF($A12="",0,IF(COUNTIFS(Urlaub!$A$5:$A$604,$A12,Urlaub!$B$5:$B$604,"&lt;="&amp;EG$3,Urlaub!$C$5:$C$604,"&gt;="&amp;EG$3)&gt;0,1,0))</f>
        <v>0</v>
      </c>
      <c r="EH12" s="19" t="n">
        <f aca="false">IF($A12="",0,IF(COUNTIFS(Urlaub!$A$5:$A$604,$A12,Urlaub!$B$5:$B$604,"&lt;="&amp;EH$3,Urlaub!$C$5:$C$604,"&gt;="&amp;EH$3)&gt;0,1,0))</f>
        <v>0</v>
      </c>
      <c r="EI12" s="19" t="n">
        <f aca="false">IF($A12="",0,IF(COUNTIFS(Urlaub!$A$5:$A$604,$A12,Urlaub!$B$5:$B$604,"&lt;="&amp;EI$3,Urlaub!$C$5:$C$604,"&gt;="&amp;EI$3)&gt;0,1,0))</f>
        <v>0</v>
      </c>
      <c r="EJ12" s="19" t="n">
        <f aca="false">IF($A12="",0,IF(COUNTIFS(Urlaub!$A$5:$A$604,$A12,Urlaub!$B$5:$B$604,"&lt;="&amp;EJ$3,Urlaub!$C$5:$C$604,"&gt;="&amp;EJ$3)&gt;0,1,0))</f>
        <v>0</v>
      </c>
      <c r="EK12" s="19" t="n">
        <f aca="false">IF($A12="",0,IF(COUNTIFS(Urlaub!$A$5:$A$604,$A12,Urlaub!$B$5:$B$604,"&lt;="&amp;EK$3,Urlaub!$C$5:$C$604,"&gt;="&amp;EK$3)&gt;0,1,0))</f>
        <v>0</v>
      </c>
      <c r="EL12" s="19" t="n">
        <f aca="false">IF($A12="",0,IF(COUNTIFS(Urlaub!$A$5:$A$604,$A12,Urlaub!$B$5:$B$604,"&lt;="&amp;EL$3,Urlaub!$C$5:$C$604,"&gt;="&amp;EL$3)&gt;0,1,0))</f>
        <v>0</v>
      </c>
      <c r="EM12" s="19" t="n">
        <f aca="false">IF($A12="",0,IF(COUNTIFS(Urlaub!$A$5:$A$604,$A12,Urlaub!$B$5:$B$604,"&lt;="&amp;EM$3,Urlaub!$C$5:$C$604,"&gt;="&amp;EM$3)&gt;0,1,0))</f>
        <v>0</v>
      </c>
      <c r="EN12" s="19" t="n">
        <f aca="false">IF($A12="",0,IF(COUNTIFS(Urlaub!$A$5:$A$604,$A12,Urlaub!$B$5:$B$604,"&lt;="&amp;EN$3,Urlaub!$C$5:$C$604,"&gt;="&amp;EN$3)&gt;0,1,0))</f>
        <v>0</v>
      </c>
      <c r="EO12" s="19" t="n">
        <f aca="false">IF($A12="",0,IF(COUNTIFS(Urlaub!$A$5:$A$604,$A12,Urlaub!$B$5:$B$604,"&lt;="&amp;EO$3,Urlaub!$C$5:$C$604,"&gt;="&amp;EO$3)&gt;0,1,0))</f>
        <v>0</v>
      </c>
      <c r="EP12" s="19" t="n">
        <f aca="false">IF($A12="",0,IF(COUNTIFS(Urlaub!$A$5:$A$604,$A12,Urlaub!$B$5:$B$604,"&lt;="&amp;EP$3,Urlaub!$C$5:$C$604,"&gt;="&amp;EP$3)&gt;0,1,0))</f>
        <v>0</v>
      </c>
      <c r="EQ12" s="19" t="n">
        <f aca="false">IF($A12="",0,IF(COUNTIFS(Urlaub!$A$5:$A$604,$A12,Urlaub!$B$5:$B$604,"&lt;="&amp;EQ$3,Urlaub!$C$5:$C$604,"&gt;="&amp;EQ$3)&gt;0,1,0))</f>
        <v>0</v>
      </c>
      <c r="ER12" s="19" t="n">
        <f aca="false">IF($A12="",0,IF(COUNTIFS(Urlaub!$A$5:$A$604,$A12,Urlaub!$B$5:$B$604,"&lt;="&amp;ER$3,Urlaub!$C$5:$C$604,"&gt;="&amp;ER$3)&gt;0,1,0))</f>
        <v>0</v>
      </c>
      <c r="ES12" s="19" t="n">
        <f aca="false">IF($A12="",0,IF(COUNTIFS(Urlaub!$A$5:$A$604,$A12,Urlaub!$B$5:$B$604,"&lt;="&amp;ES$3,Urlaub!$C$5:$C$604,"&gt;="&amp;ES$3)&gt;0,1,0))</f>
        <v>0</v>
      </c>
      <c r="ET12" s="19" t="n">
        <f aca="false">IF($A12="",0,IF(COUNTIFS(Urlaub!$A$5:$A$604,$A12,Urlaub!$B$5:$B$604,"&lt;="&amp;ET$3,Urlaub!$C$5:$C$604,"&gt;="&amp;ET$3)&gt;0,1,0))</f>
        <v>0</v>
      </c>
      <c r="EU12" s="19" t="n">
        <f aca="false">IF($A12="",0,IF(COUNTIFS(Urlaub!$A$5:$A$604,$A12,Urlaub!$B$5:$B$604,"&lt;="&amp;EU$3,Urlaub!$C$5:$C$604,"&gt;="&amp;EU$3)&gt;0,1,0))</f>
        <v>0</v>
      </c>
      <c r="EV12" s="19" t="n">
        <f aca="false">IF($A12="",0,IF(COUNTIFS(Urlaub!$A$5:$A$604,$A12,Urlaub!$B$5:$B$604,"&lt;="&amp;EV$3,Urlaub!$C$5:$C$604,"&gt;="&amp;EV$3)&gt;0,1,0))</f>
        <v>0</v>
      </c>
      <c r="EW12" s="19" t="n">
        <f aca="false">IF($A12="",0,IF(COUNTIFS(Urlaub!$A$5:$A$604,$A12,Urlaub!$B$5:$B$604,"&lt;="&amp;EW$3,Urlaub!$C$5:$C$604,"&gt;="&amp;EW$3)&gt;0,1,0))</f>
        <v>0</v>
      </c>
      <c r="EX12" s="19" t="n">
        <f aca="false">IF($A12="",0,IF(COUNTIFS(Urlaub!$A$5:$A$604,$A12,Urlaub!$B$5:$B$604,"&lt;="&amp;EX$3,Urlaub!$C$5:$C$604,"&gt;="&amp;EX$3)&gt;0,1,0))</f>
        <v>0</v>
      </c>
      <c r="EY12" s="19" t="n">
        <f aca="false">IF($A12="",0,IF(COUNTIFS(Urlaub!$A$5:$A$604,$A12,Urlaub!$B$5:$B$604,"&lt;="&amp;EY$3,Urlaub!$C$5:$C$604,"&gt;="&amp;EY$3)&gt;0,1,0))</f>
        <v>0</v>
      </c>
      <c r="EZ12" s="19" t="n">
        <f aca="false">IF($A12="",0,IF(COUNTIFS(Urlaub!$A$5:$A$604,$A12,Urlaub!$B$5:$B$604,"&lt;="&amp;EZ$3,Urlaub!$C$5:$C$604,"&gt;="&amp;EZ$3)&gt;0,1,0))</f>
        <v>0</v>
      </c>
      <c r="FA12" s="19" t="n">
        <f aca="false">IF($A12="",0,IF(COUNTIFS(Urlaub!$A$5:$A$604,$A12,Urlaub!$B$5:$B$604,"&lt;="&amp;FA$3,Urlaub!$C$5:$C$604,"&gt;="&amp;FA$3)&gt;0,1,0))</f>
        <v>0</v>
      </c>
      <c r="FB12" s="19" t="n">
        <f aca="false">IF($A12="",0,IF(COUNTIFS(Urlaub!$A$5:$A$604,$A12,Urlaub!$B$5:$B$604,"&lt;="&amp;FB$3,Urlaub!$C$5:$C$604,"&gt;="&amp;FB$3)&gt;0,1,0))</f>
        <v>0</v>
      </c>
      <c r="FC12" s="19" t="n">
        <f aca="false">IF($A12="",0,IF(COUNTIFS(Urlaub!$A$5:$A$604,$A12,Urlaub!$B$5:$B$604,"&lt;="&amp;FC$3,Urlaub!$C$5:$C$604,"&gt;="&amp;FC$3)&gt;0,1,0))</f>
        <v>0</v>
      </c>
      <c r="FD12" s="19" t="n">
        <f aca="false">IF($A12="",0,IF(COUNTIFS(Urlaub!$A$5:$A$604,$A12,Urlaub!$B$5:$B$604,"&lt;="&amp;FD$3,Urlaub!$C$5:$C$604,"&gt;="&amp;FD$3)&gt;0,1,0))</f>
        <v>0</v>
      </c>
      <c r="FE12" s="19" t="n">
        <f aca="false">IF($A12="",0,IF(COUNTIFS(Urlaub!$A$5:$A$604,$A12,Urlaub!$B$5:$B$604,"&lt;="&amp;FE$3,Urlaub!$C$5:$C$604,"&gt;="&amp;FE$3)&gt;0,1,0))</f>
        <v>0</v>
      </c>
      <c r="FF12" s="19" t="n">
        <f aca="false">IF($A12="",0,IF(COUNTIFS(Urlaub!$A$5:$A$604,$A12,Urlaub!$B$5:$B$604,"&lt;="&amp;FF$3,Urlaub!$C$5:$C$604,"&gt;="&amp;FF$3)&gt;0,1,0))</f>
        <v>0</v>
      </c>
      <c r="FG12" s="19" t="n">
        <f aca="false">IF($A12="",0,IF(COUNTIFS(Urlaub!$A$5:$A$604,$A12,Urlaub!$B$5:$B$604,"&lt;="&amp;FG$3,Urlaub!$C$5:$C$604,"&gt;="&amp;FG$3)&gt;0,1,0))</f>
        <v>0</v>
      </c>
      <c r="FH12" s="19" t="n">
        <f aca="false">IF($A12="",0,IF(COUNTIFS(Urlaub!$A$5:$A$604,$A12,Urlaub!$B$5:$B$604,"&lt;="&amp;FH$3,Urlaub!$C$5:$C$604,"&gt;="&amp;FH$3)&gt;0,1,0))</f>
        <v>0</v>
      </c>
      <c r="FI12" s="19" t="n">
        <f aca="false">IF($A12="",0,IF(COUNTIFS(Urlaub!$A$5:$A$604,$A12,Urlaub!$B$5:$B$604,"&lt;="&amp;FI$3,Urlaub!$C$5:$C$604,"&gt;="&amp;FI$3)&gt;0,1,0))</f>
        <v>0</v>
      </c>
      <c r="FJ12" s="19" t="n">
        <f aca="false">IF($A12="",0,IF(COUNTIFS(Urlaub!$A$5:$A$604,$A12,Urlaub!$B$5:$B$604,"&lt;="&amp;FJ$3,Urlaub!$C$5:$C$604,"&gt;="&amp;FJ$3)&gt;0,1,0))</f>
        <v>0</v>
      </c>
      <c r="FK12" s="19" t="n">
        <f aca="false">IF($A12="",0,IF(COUNTIFS(Urlaub!$A$5:$A$604,$A12,Urlaub!$B$5:$B$604,"&lt;="&amp;FK$3,Urlaub!$C$5:$C$604,"&gt;="&amp;FK$3)&gt;0,1,0))</f>
        <v>0</v>
      </c>
      <c r="FL12" s="19" t="n">
        <f aca="false">IF($A12="",0,IF(COUNTIFS(Urlaub!$A$5:$A$604,$A12,Urlaub!$B$5:$B$604,"&lt;="&amp;FL$3,Urlaub!$C$5:$C$604,"&gt;="&amp;FL$3)&gt;0,1,0))</f>
        <v>0</v>
      </c>
      <c r="FM12" s="19" t="n">
        <f aca="false">IF($A12="",0,IF(COUNTIFS(Urlaub!$A$5:$A$604,$A12,Urlaub!$B$5:$B$604,"&lt;="&amp;FM$3,Urlaub!$C$5:$C$604,"&gt;="&amp;FM$3)&gt;0,1,0))</f>
        <v>0</v>
      </c>
      <c r="FN12" s="19" t="n">
        <f aca="false">IF($A12="",0,IF(COUNTIFS(Urlaub!$A$5:$A$604,$A12,Urlaub!$B$5:$B$604,"&lt;="&amp;FN$3,Urlaub!$C$5:$C$604,"&gt;="&amp;FN$3)&gt;0,1,0))</f>
        <v>0</v>
      </c>
      <c r="FO12" s="19" t="n">
        <f aca="false">IF($A12="",0,IF(COUNTIFS(Urlaub!$A$5:$A$604,$A12,Urlaub!$B$5:$B$604,"&lt;="&amp;FO$3,Urlaub!$C$5:$C$604,"&gt;="&amp;FO$3)&gt;0,1,0))</f>
        <v>0</v>
      </c>
      <c r="FP12" s="19" t="n">
        <f aca="false">IF($A12="",0,IF(COUNTIFS(Urlaub!$A$5:$A$604,$A12,Urlaub!$B$5:$B$604,"&lt;="&amp;FP$3,Urlaub!$C$5:$C$604,"&gt;="&amp;FP$3)&gt;0,1,0))</f>
        <v>0</v>
      </c>
      <c r="FQ12" s="19" t="n">
        <f aca="false">IF($A12="",0,IF(COUNTIFS(Urlaub!$A$5:$A$604,$A12,Urlaub!$B$5:$B$604,"&lt;="&amp;FQ$3,Urlaub!$C$5:$C$604,"&gt;="&amp;FQ$3)&gt;0,1,0))</f>
        <v>0</v>
      </c>
      <c r="FR12" s="19" t="n">
        <f aca="false">IF($A12="",0,IF(COUNTIFS(Urlaub!$A$5:$A$604,$A12,Urlaub!$B$5:$B$604,"&lt;="&amp;FR$3,Urlaub!$C$5:$C$604,"&gt;="&amp;FR$3)&gt;0,1,0))</f>
        <v>0</v>
      </c>
      <c r="FS12" s="19" t="n">
        <f aca="false">IF($A12="",0,IF(COUNTIFS(Urlaub!$A$5:$A$604,$A12,Urlaub!$B$5:$B$604,"&lt;="&amp;FS$3,Urlaub!$C$5:$C$604,"&gt;="&amp;FS$3)&gt;0,1,0))</f>
        <v>0</v>
      </c>
      <c r="FT12" s="19" t="n">
        <f aca="false">IF($A12="",0,IF(COUNTIFS(Urlaub!$A$5:$A$604,$A12,Urlaub!$B$5:$B$604,"&lt;="&amp;FT$3,Urlaub!$C$5:$C$604,"&gt;="&amp;FT$3)&gt;0,1,0))</f>
        <v>0</v>
      </c>
      <c r="FU12" s="19" t="n">
        <f aca="false">IF($A12="",0,IF(COUNTIFS(Urlaub!$A$5:$A$604,$A12,Urlaub!$B$5:$B$604,"&lt;="&amp;FU$3,Urlaub!$C$5:$C$604,"&gt;="&amp;FU$3)&gt;0,1,0))</f>
        <v>0</v>
      </c>
      <c r="FV12" s="19" t="n">
        <f aca="false">IF($A12="",0,IF(COUNTIFS(Urlaub!$A$5:$A$604,$A12,Urlaub!$B$5:$B$604,"&lt;="&amp;FV$3,Urlaub!$C$5:$C$604,"&gt;="&amp;FV$3)&gt;0,1,0))</f>
        <v>0</v>
      </c>
      <c r="FW12" s="19" t="n">
        <f aca="false">IF($A12="",0,IF(COUNTIFS(Urlaub!$A$5:$A$604,$A12,Urlaub!$B$5:$B$604,"&lt;="&amp;FW$3,Urlaub!$C$5:$C$604,"&gt;="&amp;FW$3)&gt;0,1,0))</f>
        <v>0</v>
      </c>
      <c r="FX12" s="19" t="n">
        <f aca="false">IF($A12="",0,IF(COUNTIFS(Urlaub!$A$5:$A$604,$A12,Urlaub!$B$5:$B$604,"&lt;="&amp;FX$3,Urlaub!$C$5:$C$604,"&gt;="&amp;FX$3)&gt;0,1,0))</f>
        <v>0</v>
      </c>
      <c r="FY12" s="19" t="n">
        <f aca="false">IF($A12="",0,IF(COUNTIFS(Urlaub!$A$5:$A$604,$A12,Urlaub!$B$5:$B$604,"&lt;="&amp;FY$3,Urlaub!$C$5:$C$604,"&gt;="&amp;FY$3)&gt;0,1,0))</f>
        <v>0</v>
      </c>
      <c r="FZ12" s="19" t="n">
        <f aca="false">IF($A12="",0,IF(COUNTIFS(Urlaub!$A$5:$A$604,$A12,Urlaub!$B$5:$B$604,"&lt;="&amp;FZ$3,Urlaub!$C$5:$C$604,"&gt;="&amp;FZ$3)&gt;0,1,0))</f>
        <v>0</v>
      </c>
      <c r="GA12" s="19" t="n">
        <f aca="false">IF($A12="",0,IF(COUNTIFS(Urlaub!$A$5:$A$604,$A12,Urlaub!$B$5:$B$604,"&lt;="&amp;GA$3,Urlaub!$C$5:$C$604,"&gt;="&amp;GA$3)&gt;0,1,0))</f>
        <v>0</v>
      </c>
      <c r="GB12" s="19" t="n">
        <f aca="false">IF($A12="",0,IF(COUNTIFS(Urlaub!$A$5:$A$604,$A12,Urlaub!$B$5:$B$604,"&lt;="&amp;GB$3,Urlaub!$C$5:$C$604,"&gt;="&amp;GB$3)&gt;0,1,0))</f>
        <v>0</v>
      </c>
      <c r="GC12" s="19" t="n">
        <f aca="false">IF($A12="",0,IF(COUNTIFS(Urlaub!$A$5:$A$604,$A12,Urlaub!$B$5:$B$604,"&lt;="&amp;GC$3,Urlaub!$C$5:$C$604,"&gt;="&amp;GC$3)&gt;0,1,0))</f>
        <v>0</v>
      </c>
      <c r="GD12" s="19" t="n">
        <f aca="false">IF($A12="",0,IF(COUNTIFS(Urlaub!$A$5:$A$604,$A12,Urlaub!$B$5:$B$604,"&lt;="&amp;GD$3,Urlaub!$C$5:$C$604,"&gt;="&amp;GD$3)&gt;0,1,0))</f>
        <v>0</v>
      </c>
      <c r="GE12" s="19" t="n">
        <f aca="false">IF($A12="",0,IF(COUNTIFS(Urlaub!$A$5:$A$604,$A12,Urlaub!$B$5:$B$604,"&lt;="&amp;GE$3,Urlaub!$C$5:$C$604,"&gt;="&amp;GE$3)&gt;0,1,0))</f>
        <v>0</v>
      </c>
      <c r="GF12" s="19" t="n">
        <f aca="false">IF($A12="",0,IF(COUNTIFS(Urlaub!$A$5:$A$604,$A12,Urlaub!$B$5:$B$604,"&lt;="&amp;GF$3,Urlaub!$C$5:$C$604,"&gt;="&amp;GF$3)&gt;0,1,0))</f>
        <v>0</v>
      </c>
      <c r="GG12" s="19" t="n">
        <f aca="false">IF($A12="",0,IF(COUNTIFS(Urlaub!$A$5:$A$604,$A12,Urlaub!$B$5:$B$604,"&lt;="&amp;GG$3,Urlaub!$C$5:$C$604,"&gt;="&amp;GG$3)&gt;0,1,0))</f>
        <v>0</v>
      </c>
      <c r="GH12" s="19" t="n">
        <f aca="false">IF($A12="",0,IF(COUNTIFS(Urlaub!$A$5:$A$604,$A12,Urlaub!$B$5:$B$604,"&lt;="&amp;GH$3,Urlaub!$C$5:$C$604,"&gt;="&amp;GH$3)&gt;0,1,0))</f>
        <v>0</v>
      </c>
      <c r="GI12" s="19" t="n">
        <f aca="false">IF($A12="",0,IF(COUNTIFS(Urlaub!$A$5:$A$604,$A12,Urlaub!$B$5:$B$604,"&lt;="&amp;GI$3,Urlaub!$C$5:$C$604,"&gt;="&amp;GI$3)&gt;0,1,0))</f>
        <v>0</v>
      </c>
      <c r="GJ12" s="19" t="n">
        <f aca="false">IF($A12="",0,IF(COUNTIFS(Urlaub!$A$5:$A$604,$A12,Urlaub!$B$5:$B$604,"&lt;="&amp;GJ$3,Urlaub!$C$5:$C$604,"&gt;="&amp;GJ$3)&gt;0,1,0))</f>
        <v>0</v>
      </c>
      <c r="GK12" s="19" t="n">
        <f aca="false">IF($A12="",0,IF(COUNTIFS(Urlaub!$A$5:$A$604,$A12,Urlaub!$B$5:$B$604,"&lt;="&amp;GK$3,Urlaub!$C$5:$C$604,"&gt;="&amp;GK$3)&gt;0,1,0))</f>
        <v>0</v>
      </c>
      <c r="GL12" s="19" t="n">
        <f aca="false">IF($A12="",0,IF(COUNTIFS(Urlaub!$A$5:$A$604,$A12,Urlaub!$B$5:$B$604,"&lt;="&amp;GL$3,Urlaub!$C$5:$C$604,"&gt;="&amp;GL$3)&gt;0,1,0))</f>
        <v>0</v>
      </c>
      <c r="GM12" s="19" t="n">
        <f aca="false">IF($A12="",0,IF(COUNTIFS(Urlaub!$A$5:$A$604,$A12,Urlaub!$B$5:$B$604,"&lt;="&amp;GM$3,Urlaub!$C$5:$C$604,"&gt;="&amp;GM$3)&gt;0,1,0))</f>
        <v>0</v>
      </c>
      <c r="GN12" s="19" t="n">
        <f aca="false">IF($A12="",0,IF(COUNTIFS(Urlaub!$A$5:$A$604,$A12,Urlaub!$B$5:$B$604,"&lt;="&amp;GN$3,Urlaub!$C$5:$C$604,"&gt;="&amp;GN$3)&gt;0,1,0))</f>
        <v>0</v>
      </c>
      <c r="GO12" s="19" t="n">
        <f aca="false">IF($A12="",0,IF(COUNTIFS(Urlaub!$A$5:$A$604,$A12,Urlaub!$B$5:$B$604,"&lt;="&amp;GO$3,Urlaub!$C$5:$C$604,"&gt;="&amp;GO$3)&gt;0,1,0))</f>
        <v>0</v>
      </c>
      <c r="GP12" s="19" t="n">
        <f aca="false">IF($A12="",0,IF(COUNTIFS(Urlaub!$A$5:$A$604,$A12,Urlaub!$B$5:$B$604,"&lt;="&amp;GP$3,Urlaub!$C$5:$C$604,"&gt;="&amp;GP$3)&gt;0,1,0))</f>
        <v>0</v>
      </c>
      <c r="GQ12" s="19" t="n">
        <f aca="false">IF($A12="",0,IF(COUNTIFS(Urlaub!$A$5:$A$604,$A12,Urlaub!$B$5:$B$604,"&lt;="&amp;GQ$3,Urlaub!$C$5:$C$604,"&gt;="&amp;GQ$3)&gt;0,1,0))</f>
        <v>0</v>
      </c>
      <c r="GR12" s="19" t="n">
        <f aca="false">IF($A12="",0,IF(COUNTIFS(Urlaub!$A$5:$A$604,$A12,Urlaub!$B$5:$B$604,"&lt;="&amp;GR$3,Urlaub!$C$5:$C$604,"&gt;="&amp;GR$3)&gt;0,1,0))</f>
        <v>0</v>
      </c>
      <c r="GS12" s="19" t="n">
        <f aca="false">IF($A12="",0,IF(COUNTIFS(Urlaub!$A$5:$A$604,$A12,Urlaub!$B$5:$B$604,"&lt;="&amp;GS$3,Urlaub!$C$5:$C$604,"&gt;="&amp;GS$3)&gt;0,1,0))</f>
        <v>0</v>
      </c>
      <c r="GT12" s="19" t="n">
        <f aca="false">IF($A12="",0,IF(COUNTIFS(Urlaub!$A$5:$A$604,$A12,Urlaub!$B$5:$B$604,"&lt;="&amp;GT$3,Urlaub!$C$5:$C$604,"&gt;="&amp;GT$3)&gt;0,1,0))</f>
        <v>0</v>
      </c>
      <c r="GU12" s="19" t="n">
        <f aca="false">IF($A12="",0,IF(COUNTIFS(Urlaub!$A$5:$A$604,$A12,Urlaub!$B$5:$B$604,"&lt;="&amp;GU$3,Urlaub!$C$5:$C$604,"&gt;="&amp;GU$3)&gt;0,1,0))</f>
        <v>0</v>
      </c>
      <c r="GV12" s="19" t="n">
        <f aca="false">IF($A12="",0,IF(COUNTIFS(Urlaub!$A$5:$A$604,$A12,Urlaub!$B$5:$B$604,"&lt;="&amp;GV$3,Urlaub!$C$5:$C$604,"&gt;="&amp;GV$3)&gt;0,1,0))</f>
        <v>0</v>
      </c>
      <c r="GW12" s="19" t="n">
        <f aca="false">IF($A12="",0,IF(COUNTIFS(Urlaub!$A$5:$A$604,$A12,Urlaub!$B$5:$B$604,"&lt;="&amp;GW$3,Urlaub!$C$5:$C$604,"&gt;="&amp;GW$3)&gt;0,1,0))</f>
        <v>0</v>
      </c>
      <c r="GX12" s="19" t="n">
        <f aca="false">IF($A12="",0,IF(COUNTIFS(Urlaub!$A$5:$A$604,$A12,Urlaub!$B$5:$B$604,"&lt;="&amp;GX$3,Urlaub!$C$5:$C$604,"&gt;="&amp;GX$3)&gt;0,1,0))</f>
        <v>0</v>
      </c>
      <c r="GY12" s="19" t="n">
        <f aca="false">IF($A12="",0,IF(COUNTIFS(Urlaub!$A$5:$A$604,$A12,Urlaub!$B$5:$B$604,"&lt;="&amp;GY$3,Urlaub!$C$5:$C$604,"&gt;="&amp;GY$3)&gt;0,1,0))</f>
        <v>0</v>
      </c>
      <c r="GZ12" s="19" t="n">
        <f aca="false">IF($A12="",0,IF(COUNTIFS(Urlaub!$A$5:$A$604,$A12,Urlaub!$B$5:$B$604,"&lt;="&amp;GZ$3,Urlaub!$C$5:$C$604,"&gt;="&amp;GZ$3)&gt;0,1,0))</f>
        <v>0</v>
      </c>
      <c r="HA12" s="19" t="n">
        <f aca="false">IF($A12="",0,IF(COUNTIFS(Urlaub!$A$5:$A$604,$A12,Urlaub!$B$5:$B$604,"&lt;="&amp;HA$3,Urlaub!$C$5:$C$604,"&gt;="&amp;HA$3)&gt;0,1,0))</f>
        <v>0</v>
      </c>
      <c r="HB12" s="19" t="n">
        <f aca="false">IF($A12="",0,IF(COUNTIFS(Urlaub!$A$5:$A$604,$A12,Urlaub!$B$5:$B$604,"&lt;="&amp;HB$3,Urlaub!$C$5:$C$604,"&gt;="&amp;HB$3)&gt;0,1,0))</f>
        <v>0</v>
      </c>
      <c r="HC12" s="19" t="n">
        <f aca="false">IF($A12="",0,IF(COUNTIFS(Urlaub!$A$5:$A$604,$A12,Urlaub!$B$5:$B$604,"&lt;="&amp;HC$3,Urlaub!$C$5:$C$604,"&gt;="&amp;HC$3)&gt;0,1,0))</f>
        <v>0</v>
      </c>
      <c r="HD12" s="19" t="n">
        <f aca="false">IF($A12="",0,IF(COUNTIFS(Urlaub!$A$5:$A$604,$A12,Urlaub!$B$5:$B$604,"&lt;="&amp;HD$3,Urlaub!$C$5:$C$604,"&gt;="&amp;HD$3)&gt;0,1,0))</f>
        <v>0</v>
      </c>
      <c r="HE12" s="19" t="n">
        <f aca="false">IF($A12="",0,IF(COUNTIFS(Urlaub!$A$5:$A$604,$A12,Urlaub!$B$5:$B$604,"&lt;="&amp;HE$3,Urlaub!$C$5:$C$604,"&gt;="&amp;HE$3)&gt;0,1,0))</f>
        <v>0</v>
      </c>
      <c r="HF12" s="19" t="n">
        <f aca="false">IF($A12="",0,IF(COUNTIFS(Urlaub!$A$5:$A$604,$A12,Urlaub!$B$5:$B$604,"&lt;="&amp;HF$3,Urlaub!$C$5:$C$604,"&gt;="&amp;HF$3)&gt;0,1,0))</f>
        <v>0</v>
      </c>
      <c r="HG12" s="19" t="n">
        <f aca="false">IF($A12="",0,IF(COUNTIFS(Urlaub!$A$5:$A$604,$A12,Urlaub!$B$5:$B$604,"&lt;="&amp;HG$3,Urlaub!$C$5:$C$604,"&gt;="&amp;HG$3)&gt;0,1,0))</f>
        <v>0</v>
      </c>
      <c r="HH12" s="19" t="n">
        <f aca="false">IF($A12="",0,IF(COUNTIFS(Urlaub!$A$5:$A$604,$A12,Urlaub!$B$5:$B$604,"&lt;="&amp;HH$3,Urlaub!$C$5:$C$604,"&gt;="&amp;HH$3)&gt;0,1,0))</f>
        <v>0</v>
      </c>
      <c r="HI12" s="19" t="n">
        <f aca="false">IF($A12="",0,IF(COUNTIFS(Urlaub!$A$5:$A$604,$A12,Urlaub!$B$5:$B$604,"&lt;="&amp;HI$3,Urlaub!$C$5:$C$604,"&gt;="&amp;HI$3)&gt;0,1,0))</f>
        <v>0</v>
      </c>
      <c r="HJ12" s="19" t="n">
        <f aca="false">IF($A12="",0,IF(COUNTIFS(Urlaub!$A$5:$A$604,$A12,Urlaub!$B$5:$B$604,"&lt;="&amp;HJ$3,Urlaub!$C$5:$C$604,"&gt;="&amp;HJ$3)&gt;0,1,0))</f>
        <v>0</v>
      </c>
      <c r="HK12" s="19" t="n">
        <f aca="false">IF($A12="",0,IF(COUNTIFS(Urlaub!$A$5:$A$604,$A12,Urlaub!$B$5:$B$604,"&lt;="&amp;HK$3,Urlaub!$C$5:$C$604,"&gt;="&amp;HK$3)&gt;0,1,0))</f>
        <v>0</v>
      </c>
      <c r="HL12" s="19" t="n">
        <f aca="false">IF($A12="",0,IF(COUNTIFS(Urlaub!$A$5:$A$604,$A12,Urlaub!$B$5:$B$604,"&lt;="&amp;HL$3,Urlaub!$C$5:$C$604,"&gt;="&amp;HL$3)&gt;0,1,0))</f>
        <v>0</v>
      </c>
      <c r="HM12" s="19" t="n">
        <f aca="false">IF($A12="",0,IF(COUNTIFS(Urlaub!$A$5:$A$604,$A12,Urlaub!$B$5:$B$604,"&lt;="&amp;HM$3,Urlaub!$C$5:$C$604,"&gt;="&amp;HM$3)&gt;0,1,0))</f>
        <v>0</v>
      </c>
      <c r="HN12" s="19" t="n">
        <f aca="false">IF($A12="",0,IF(COUNTIFS(Urlaub!$A$5:$A$604,$A12,Urlaub!$B$5:$B$604,"&lt;="&amp;HN$3,Urlaub!$C$5:$C$604,"&gt;="&amp;HN$3)&gt;0,1,0))</f>
        <v>0</v>
      </c>
      <c r="HO12" s="19" t="n">
        <f aca="false">IF($A12="",0,IF(COUNTIFS(Urlaub!$A$5:$A$604,$A12,Urlaub!$B$5:$B$604,"&lt;="&amp;HO$3,Urlaub!$C$5:$C$604,"&gt;="&amp;HO$3)&gt;0,1,0))</f>
        <v>0</v>
      </c>
      <c r="HP12" s="19" t="n">
        <f aca="false">IF($A12="",0,IF(COUNTIFS(Urlaub!$A$5:$A$604,$A12,Urlaub!$B$5:$B$604,"&lt;="&amp;HP$3,Urlaub!$C$5:$C$604,"&gt;="&amp;HP$3)&gt;0,1,0))</f>
        <v>0</v>
      </c>
      <c r="HQ12" s="19" t="n">
        <f aca="false">IF($A12="",0,IF(COUNTIFS(Urlaub!$A$5:$A$604,$A12,Urlaub!$B$5:$B$604,"&lt;="&amp;HQ$3,Urlaub!$C$5:$C$604,"&gt;="&amp;HQ$3)&gt;0,1,0))</f>
        <v>0</v>
      </c>
      <c r="HR12" s="19" t="n">
        <f aca="false">IF($A12="",0,IF(COUNTIFS(Urlaub!$A$5:$A$604,$A12,Urlaub!$B$5:$B$604,"&lt;="&amp;HR$3,Urlaub!$C$5:$C$604,"&gt;="&amp;HR$3)&gt;0,1,0))</f>
        <v>0</v>
      </c>
      <c r="HS12" s="19" t="n">
        <f aca="false">IF($A12="",0,IF(COUNTIFS(Urlaub!$A$5:$A$604,$A12,Urlaub!$B$5:$B$604,"&lt;="&amp;HS$3,Urlaub!$C$5:$C$604,"&gt;="&amp;HS$3)&gt;0,1,0))</f>
        <v>0</v>
      </c>
      <c r="HT12" s="19" t="n">
        <f aca="false">IF($A12="",0,IF(COUNTIFS(Urlaub!$A$5:$A$604,$A12,Urlaub!$B$5:$B$604,"&lt;="&amp;HT$3,Urlaub!$C$5:$C$604,"&gt;="&amp;HT$3)&gt;0,1,0))</f>
        <v>0</v>
      </c>
      <c r="HU12" s="19" t="n">
        <f aca="false">IF($A12="",0,IF(COUNTIFS(Urlaub!$A$5:$A$604,$A12,Urlaub!$B$5:$B$604,"&lt;="&amp;HU$3,Urlaub!$C$5:$C$604,"&gt;="&amp;HU$3)&gt;0,1,0))</f>
        <v>0</v>
      </c>
      <c r="HV12" s="19" t="n">
        <f aca="false">IF($A12="",0,IF(COUNTIFS(Urlaub!$A$5:$A$604,$A12,Urlaub!$B$5:$B$604,"&lt;="&amp;HV$3,Urlaub!$C$5:$C$604,"&gt;="&amp;HV$3)&gt;0,1,0))</f>
        <v>0</v>
      </c>
      <c r="HW12" s="19" t="n">
        <f aca="false">IF($A12="",0,IF(COUNTIFS(Urlaub!$A$5:$A$604,$A12,Urlaub!$B$5:$B$604,"&lt;="&amp;HW$3,Urlaub!$C$5:$C$604,"&gt;="&amp;HW$3)&gt;0,1,0))</f>
        <v>0</v>
      </c>
      <c r="HX12" s="19" t="n">
        <f aca="false">IF($A12="",0,IF(COUNTIFS(Urlaub!$A$5:$A$604,$A12,Urlaub!$B$5:$B$604,"&lt;="&amp;HX$3,Urlaub!$C$5:$C$604,"&gt;="&amp;HX$3)&gt;0,1,0))</f>
        <v>0</v>
      </c>
      <c r="HY12" s="19" t="n">
        <f aca="false">IF($A12="",0,IF(COUNTIFS(Urlaub!$A$5:$A$604,$A12,Urlaub!$B$5:$B$604,"&lt;="&amp;HY$3,Urlaub!$C$5:$C$604,"&gt;="&amp;HY$3)&gt;0,1,0))</f>
        <v>0</v>
      </c>
      <c r="HZ12" s="19" t="n">
        <f aca="false">IF($A12="",0,IF(COUNTIFS(Urlaub!$A$5:$A$604,$A12,Urlaub!$B$5:$B$604,"&lt;="&amp;HZ$3,Urlaub!$C$5:$C$604,"&gt;="&amp;HZ$3)&gt;0,1,0))</f>
        <v>0</v>
      </c>
      <c r="IA12" s="19" t="n">
        <f aca="false">IF($A12="",0,IF(COUNTIFS(Urlaub!$A$5:$A$604,$A12,Urlaub!$B$5:$B$604,"&lt;="&amp;IA$3,Urlaub!$C$5:$C$604,"&gt;="&amp;IA$3)&gt;0,1,0))</f>
        <v>0</v>
      </c>
      <c r="IB12" s="19" t="n">
        <f aca="false">IF($A12="",0,IF(COUNTIFS(Urlaub!$A$5:$A$604,$A12,Urlaub!$B$5:$B$604,"&lt;="&amp;IB$3,Urlaub!$C$5:$C$604,"&gt;="&amp;IB$3)&gt;0,1,0))</f>
        <v>0</v>
      </c>
      <c r="IC12" s="19" t="n">
        <f aca="false">IF($A12="",0,IF(COUNTIFS(Urlaub!$A$5:$A$604,$A12,Urlaub!$B$5:$B$604,"&lt;="&amp;IC$3,Urlaub!$C$5:$C$604,"&gt;="&amp;IC$3)&gt;0,1,0))</f>
        <v>0</v>
      </c>
      <c r="ID12" s="19" t="n">
        <f aca="false">IF($A12="",0,IF(COUNTIFS(Urlaub!$A$5:$A$604,$A12,Urlaub!$B$5:$B$604,"&lt;="&amp;ID$3,Urlaub!$C$5:$C$604,"&gt;="&amp;ID$3)&gt;0,1,0))</f>
        <v>0</v>
      </c>
      <c r="IE12" s="19" t="n">
        <f aca="false">IF($A12="",0,IF(COUNTIFS(Urlaub!$A$5:$A$604,$A12,Urlaub!$B$5:$B$604,"&lt;="&amp;IE$3,Urlaub!$C$5:$C$604,"&gt;="&amp;IE$3)&gt;0,1,0))</f>
        <v>0</v>
      </c>
      <c r="IF12" s="19" t="n">
        <f aca="false">IF($A12="",0,IF(COUNTIFS(Urlaub!$A$5:$A$604,$A12,Urlaub!$B$5:$B$604,"&lt;="&amp;IF$3,Urlaub!$C$5:$C$604,"&gt;="&amp;IF$3)&gt;0,1,0))</f>
        <v>0</v>
      </c>
      <c r="IG12" s="19" t="n">
        <f aca="false">IF($A12="",0,IF(COUNTIFS(Urlaub!$A$5:$A$604,$A12,Urlaub!$B$5:$B$604,"&lt;="&amp;IG$3,Urlaub!$C$5:$C$604,"&gt;="&amp;IG$3)&gt;0,1,0))</f>
        <v>0</v>
      </c>
      <c r="IH12" s="19" t="n">
        <f aca="false">IF($A12="",0,IF(COUNTIFS(Urlaub!$A$5:$A$604,$A12,Urlaub!$B$5:$B$604,"&lt;="&amp;IH$3,Urlaub!$C$5:$C$604,"&gt;="&amp;IH$3)&gt;0,1,0))</f>
        <v>0</v>
      </c>
      <c r="II12" s="19" t="n">
        <f aca="false">IF($A12="",0,IF(COUNTIFS(Urlaub!$A$5:$A$604,$A12,Urlaub!$B$5:$B$604,"&lt;="&amp;II$3,Urlaub!$C$5:$C$604,"&gt;="&amp;II$3)&gt;0,1,0))</f>
        <v>0</v>
      </c>
      <c r="IJ12" s="19" t="n">
        <f aca="false">IF($A12="",0,IF(COUNTIFS(Urlaub!$A$5:$A$604,$A12,Urlaub!$B$5:$B$604,"&lt;="&amp;IJ$3,Urlaub!$C$5:$C$604,"&gt;="&amp;IJ$3)&gt;0,1,0))</f>
        <v>0</v>
      </c>
      <c r="IK12" s="19" t="n">
        <f aca="false">IF($A12="",0,IF(COUNTIFS(Urlaub!$A$5:$A$604,$A12,Urlaub!$B$5:$B$604,"&lt;="&amp;IK$3,Urlaub!$C$5:$C$604,"&gt;="&amp;IK$3)&gt;0,1,0))</f>
        <v>0</v>
      </c>
      <c r="IL12" s="19" t="n">
        <f aca="false">IF($A12="",0,IF(COUNTIFS(Urlaub!$A$5:$A$604,$A12,Urlaub!$B$5:$B$604,"&lt;="&amp;IL$3,Urlaub!$C$5:$C$604,"&gt;="&amp;IL$3)&gt;0,1,0))</f>
        <v>0</v>
      </c>
      <c r="IM12" s="19" t="n">
        <f aca="false">IF($A12="",0,IF(COUNTIFS(Urlaub!$A$5:$A$604,$A12,Urlaub!$B$5:$B$604,"&lt;="&amp;IM$3,Urlaub!$C$5:$C$604,"&gt;="&amp;IM$3)&gt;0,1,0))</f>
        <v>0</v>
      </c>
      <c r="IN12" s="19" t="n">
        <f aca="false">IF($A12="",0,IF(COUNTIFS(Urlaub!$A$5:$A$604,$A12,Urlaub!$B$5:$B$604,"&lt;="&amp;IN$3,Urlaub!$C$5:$C$604,"&gt;="&amp;IN$3)&gt;0,1,0))</f>
        <v>0</v>
      </c>
      <c r="IO12" s="19" t="n">
        <f aca="false">IF($A12="",0,IF(COUNTIFS(Urlaub!$A$5:$A$604,$A12,Urlaub!$B$5:$B$604,"&lt;="&amp;IO$3,Urlaub!$C$5:$C$604,"&gt;="&amp;IO$3)&gt;0,1,0))</f>
        <v>0</v>
      </c>
      <c r="IP12" s="19" t="n">
        <f aca="false">IF($A12="",0,IF(COUNTIFS(Urlaub!$A$5:$A$604,$A12,Urlaub!$B$5:$B$604,"&lt;="&amp;IP$3,Urlaub!$C$5:$C$604,"&gt;="&amp;IP$3)&gt;0,1,0))</f>
        <v>0</v>
      </c>
      <c r="IQ12" s="19" t="n">
        <f aca="false">IF($A12="",0,IF(COUNTIFS(Urlaub!$A$5:$A$604,$A12,Urlaub!$B$5:$B$604,"&lt;="&amp;IQ$3,Urlaub!$C$5:$C$604,"&gt;="&amp;IQ$3)&gt;0,1,0))</f>
        <v>0</v>
      </c>
      <c r="IR12" s="19" t="n">
        <f aca="false">IF($A12="",0,IF(COUNTIFS(Urlaub!$A$5:$A$604,$A12,Urlaub!$B$5:$B$604,"&lt;="&amp;IR$3,Urlaub!$C$5:$C$604,"&gt;="&amp;IR$3)&gt;0,1,0))</f>
        <v>0</v>
      </c>
      <c r="IS12" s="19" t="n">
        <f aca="false">IF($A12="",0,IF(COUNTIFS(Urlaub!$A$5:$A$604,$A12,Urlaub!$B$5:$B$604,"&lt;="&amp;IS$3,Urlaub!$C$5:$C$604,"&gt;="&amp;IS$3)&gt;0,1,0))</f>
        <v>0</v>
      </c>
      <c r="IT12" s="19" t="n">
        <f aca="false">IF($A12="",0,IF(COUNTIFS(Urlaub!$A$5:$A$604,$A12,Urlaub!$B$5:$B$604,"&lt;="&amp;IT$3,Urlaub!$C$5:$C$604,"&gt;="&amp;IT$3)&gt;0,1,0))</f>
        <v>0</v>
      </c>
      <c r="IU12" s="19" t="n">
        <f aca="false">IF($A12="",0,IF(COUNTIFS(Urlaub!$A$5:$A$604,$A12,Urlaub!$B$5:$B$604,"&lt;="&amp;IU$3,Urlaub!$C$5:$C$604,"&gt;="&amp;IU$3)&gt;0,1,0))</f>
        <v>0</v>
      </c>
      <c r="IV12" s="19" t="n">
        <f aca="false">IF($A12="",0,IF(COUNTIFS(Urlaub!$A$5:$A$604,$A12,Urlaub!$B$5:$B$604,"&lt;="&amp;IV$3,Urlaub!$C$5:$C$604,"&gt;="&amp;IV$3)&gt;0,1,0))</f>
        <v>0</v>
      </c>
      <c r="IW12" s="19" t="n">
        <f aca="false">IF($A12="",0,IF(COUNTIFS(Urlaub!$A$5:$A$604,$A12,Urlaub!$B$5:$B$604,"&lt;="&amp;IW$3,Urlaub!$C$5:$C$604,"&gt;="&amp;IW$3)&gt;0,1,0))</f>
        <v>0</v>
      </c>
      <c r="IX12" s="19" t="n">
        <f aca="false">IF($A12="",0,IF(COUNTIFS(Urlaub!$A$5:$A$604,$A12,Urlaub!$B$5:$B$604,"&lt;="&amp;IX$3,Urlaub!$C$5:$C$604,"&gt;="&amp;IX$3)&gt;0,1,0))</f>
        <v>0</v>
      </c>
      <c r="IY12" s="19" t="n">
        <f aca="false">IF($A12="",0,IF(COUNTIFS(Urlaub!$A$5:$A$604,$A12,Urlaub!$B$5:$B$604,"&lt;="&amp;IY$3,Urlaub!$C$5:$C$604,"&gt;="&amp;IY$3)&gt;0,1,0))</f>
        <v>0</v>
      </c>
      <c r="IZ12" s="19" t="n">
        <f aca="false">IF($A12="",0,IF(COUNTIFS(Urlaub!$A$5:$A$604,$A12,Urlaub!$B$5:$B$604,"&lt;="&amp;IZ$3,Urlaub!$C$5:$C$604,"&gt;="&amp;IZ$3)&gt;0,1,0))</f>
        <v>0</v>
      </c>
      <c r="JA12" s="19" t="n">
        <f aca="false">IF($A12="",0,IF(COUNTIFS(Urlaub!$A$5:$A$604,$A12,Urlaub!$B$5:$B$604,"&lt;="&amp;JA$3,Urlaub!$C$5:$C$604,"&gt;="&amp;JA$3)&gt;0,1,0))</f>
        <v>0</v>
      </c>
      <c r="JB12" s="19" t="n">
        <f aca="false">IF($A12="",0,IF(COUNTIFS(Urlaub!$A$5:$A$604,$A12,Urlaub!$B$5:$B$604,"&lt;="&amp;JB$3,Urlaub!$C$5:$C$604,"&gt;="&amp;JB$3)&gt;0,1,0))</f>
        <v>0</v>
      </c>
      <c r="JC12" s="19" t="n">
        <f aca="false">IF($A12="",0,IF(COUNTIFS(Urlaub!$A$5:$A$604,$A12,Urlaub!$B$5:$B$604,"&lt;="&amp;JC$3,Urlaub!$C$5:$C$604,"&gt;="&amp;JC$3)&gt;0,1,0))</f>
        <v>0</v>
      </c>
      <c r="JD12" s="19" t="n">
        <f aca="false">IF($A12="",0,IF(COUNTIFS(Urlaub!$A$5:$A$604,$A12,Urlaub!$B$5:$B$604,"&lt;="&amp;JD$3,Urlaub!$C$5:$C$604,"&gt;="&amp;JD$3)&gt;0,1,0))</f>
        <v>0</v>
      </c>
      <c r="JE12" s="19" t="n">
        <f aca="false">IF($A12="",0,IF(COUNTIFS(Urlaub!$A$5:$A$604,$A12,Urlaub!$B$5:$B$604,"&lt;="&amp;JE$3,Urlaub!$C$5:$C$604,"&gt;="&amp;JE$3)&gt;0,1,0))</f>
        <v>0</v>
      </c>
      <c r="JF12" s="19" t="n">
        <f aca="false">IF($A12="",0,IF(COUNTIFS(Urlaub!$A$5:$A$604,$A12,Urlaub!$B$5:$B$604,"&lt;="&amp;JF$3,Urlaub!$C$5:$C$604,"&gt;="&amp;JF$3)&gt;0,1,0))</f>
        <v>0</v>
      </c>
      <c r="JG12" s="19" t="n">
        <f aca="false">IF($A12="",0,IF(COUNTIFS(Urlaub!$A$5:$A$604,$A12,Urlaub!$B$5:$B$604,"&lt;="&amp;JG$3,Urlaub!$C$5:$C$604,"&gt;="&amp;JG$3)&gt;0,1,0))</f>
        <v>0</v>
      </c>
      <c r="JH12" s="19" t="n">
        <f aca="false">IF($A12="",0,IF(COUNTIFS(Urlaub!$A$5:$A$604,$A12,Urlaub!$B$5:$B$604,"&lt;="&amp;JH$3,Urlaub!$C$5:$C$604,"&gt;="&amp;JH$3)&gt;0,1,0))</f>
        <v>0</v>
      </c>
      <c r="JI12" s="19" t="n">
        <f aca="false">IF($A12="",0,IF(COUNTIFS(Urlaub!$A$5:$A$604,$A12,Urlaub!$B$5:$B$604,"&lt;="&amp;JI$3,Urlaub!$C$5:$C$604,"&gt;="&amp;JI$3)&gt;0,1,0))</f>
        <v>0</v>
      </c>
      <c r="JJ12" s="19" t="n">
        <f aca="false">IF($A12="",0,IF(COUNTIFS(Urlaub!$A$5:$A$604,$A12,Urlaub!$B$5:$B$604,"&lt;="&amp;JJ$3,Urlaub!$C$5:$C$604,"&gt;="&amp;JJ$3)&gt;0,1,0))</f>
        <v>0</v>
      </c>
      <c r="JK12" s="19" t="n">
        <f aca="false">IF($A12="",0,IF(COUNTIFS(Urlaub!$A$5:$A$604,$A12,Urlaub!$B$5:$B$604,"&lt;="&amp;JK$3,Urlaub!$C$5:$C$604,"&gt;="&amp;JK$3)&gt;0,1,0))</f>
        <v>0</v>
      </c>
      <c r="JL12" s="19" t="n">
        <f aca="false">IF($A12="",0,IF(COUNTIFS(Urlaub!$A$5:$A$604,$A12,Urlaub!$B$5:$B$604,"&lt;="&amp;JL$3,Urlaub!$C$5:$C$604,"&gt;="&amp;JL$3)&gt;0,1,0))</f>
        <v>0</v>
      </c>
      <c r="JM12" s="19" t="n">
        <f aca="false">IF($A12="",0,IF(COUNTIFS(Urlaub!$A$5:$A$604,$A12,Urlaub!$B$5:$B$604,"&lt;="&amp;JM$3,Urlaub!$C$5:$C$604,"&gt;="&amp;JM$3)&gt;0,1,0))</f>
        <v>0</v>
      </c>
      <c r="JN12" s="19" t="n">
        <f aca="false">IF($A12="",0,IF(COUNTIFS(Urlaub!$A$5:$A$604,$A12,Urlaub!$B$5:$B$604,"&lt;="&amp;JN$3,Urlaub!$C$5:$C$604,"&gt;="&amp;JN$3)&gt;0,1,0))</f>
        <v>0</v>
      </c>
      <c r="JO12" s="19" t="n">
        <f aca="false">IF($A12="",0,IF(COUNTIFS(Urlaub!$A$5:$A$604,$A12,Urlaub!$B$5:$B$604,"&lt;="&amp;JO$3,Urlaub!$C$5:$C$604,"&gt;="&amp;JO$3)&gt;0,1,0))</f>
        <v>0</v>
      </c>
      <c r="JP12" s="19" t="n">
        <f aca="false">IF($A12="",0,IF(COUNTIFS(Urlaub!$A$5:$A$604,$A12,Urlaub!$B$5:$B$604,"&lt;="&amp;JP$3,Urlaub!$C$5:$C$604,"&gt;="&amp;JP$3)&gt;0,1,0))</f>
        <v>0</v>
      </c>
      <c r="JQ12" s="19" t="n">
        <f aca="false">IF($A12="",0,IF(COUNTIFS(Urlaub!$A$5:$A$604,$A12,Urlaub!$B$5:$B$604,"&lt;="&amp;JQ$3,Urlaub!$C$5:$C$604,"&gt;="&amp;JQ$3)&gt;0,1,0))</f>
        <v>0</v>
      </c>
      <c r="JR12" s="19" t="n">
        <f aca="false">IF($A12="",0,IF(COUNTIFS(Urlaub!$A$5:$A$604,$A12,Urlaub!$B$5:$B$604,"&lt;="&amp;JR$3,Urlaub!$C$5:$C$604,"&gt;="&amp;JR$3)&gt;0,1,0))</f>
        <v>0</v>
      </c>
      <c r="JS12" s="19" t="n">
        <f aca="false">IF($A12="",0,IF(COUNTIFS(Urlaub!$A$5:$A$604,$A12,Urlaub!$B$5:$B$604,"&lt;="&amp;JS$3,Urlaub!$C$5:$C$604,"&gt;="&amp;JS$3)&gt;0,1,0))</f>
        <v>0</v>
      </c>
      <c r="JT12" s="19" t="n">
        <f aca="false">IF($A12="",0,IF(COUNTIFS(Urlaub!$A$5:$A$604,$A12,Urlaub!$B$5:$B$604,"&lt;="&amp;JT$3,Urlaub!$C$5:$C$604,"&gt;="&amp;JT$3)&gt;0,1,0))</f>
        <v>0</v>
      </c>
      <c r="JU12" s="19" t="n">
        <f aca="false">IF($A12="",0,IF(COUNTIFS(Urlaub!$A$5:$A$604,$A12,Urlaub!$B$5:$B$604,"&lt;="&amp;JU$3,Urlaub!$C$5:$C$604,"&gt;="&amp;JU$3)&gt;0,1,0))</f>
        <v>0</v>
      </c>
      <c r="JV12" s="19" t="n">
        <f aca="false">IF($A12="",0,IF(COUNTIFS(Urlaub!$A$5:$A$604,$A12,Urlaub!$B$5:$B$604,"&lt;="&amp;JV$3,Urlaub!$C$5:$C$604,"&gt;="&amp;JV$3)&gt;0,1,0))</f>
        <v>0</v>
      </c>
      <c r="JW12" s="19" t="n">
        <f aca="false">IF($A12="",0,IF(COUNTIFS(Urlaub!$A$5:$A$604,$A12,Urlaub!$B$5:$B$604,"&lt;="&amp;JW$3,Urlaub!$C$5:$C$604,"&gt;="&amp;JW$3)&gt;0,1,0))</f>
        <v>0</v>
      </c>
      <c r="JX12" s="19" t="n">
        <f aca="false">IF($A12="",0,IF(COUNTIFS(Urlaub!$A$5:$A$604,$A12,Urlaub!$B$5:$B$604,"&lt;="&amp;JX$3,Urlaub!$C$5:$C$604,"&gt;="&amp;JX$3)&gt;0,1,0))</f>
        <v>0</v>
      </c>
      <c r="JY12" s="19" t="n">
        <f aca="false">IF($A12="",0,IF(COUNTIFS(Urlaub!$A$5:$A$604,$A12,Urlaub!$B$5:$B$604,"&lt;="&amp;JY$3,Urlaub!$C$5:$C$604,"&gt;="&amp;JY$3)&gt;0,1,0))</f>
        <v>0</v>
      </c>
      <c r="JZ12" s="19" t="n">
        <f aca="false">IF($A12="",0,IF(COUNTIFS(Urlaub!$A$5:$A$604,$A12,Urlaub!$B$5:$B$604,"&lt;="&amp;JZ$3,Urlaub!$C$5:$C$604,"&gt;="&amp;JZ$3)&gt;0,1,0))</f>
        <v>0</v>
      </c>
      <c r="KA12" s="19" t="n">
        <f aca="false">IF($A12="",0,IF(COUNTIFS(Urlaub!$A$5:$A$604,$A12,Urlaub!$B$5:$B$604,"&lt;="&amp;KA$3,Urlaub!$C$5:$C$604,"&gt;="&amp;KA$3)&gt;0,1,0))</f>
        <v>0</v>
      </c>
      <c r="KB12" s="19" t="n">
        <f aca="false">IF($A12="",0,IF(COUNTIFS(Urlaub!$A$5:$A$604,$A12,Urlaub!$B$5:$B$604,"&lt;="&amp;KB$3,Urlaub!$C$5:$C$604,"&gt;="&amp;KB$3)&gt;0,1,0))</f>
        <v>0</v>
      </c>
      <c r="KC12" s="19" t="n">
        <f aca="false">IF($A12="",0,IF(COUNTIFS(Urlaub!$A$5:$A$604,$A12,Urlaub!$B$5:$B$604,"&lt;="&amp;KC$3,Urlaub!$C$5:$C$604,"&gt;="&amp;KC$3)&gt;0,1,0))</f>
        <v>0</v>
      </c>
      <c r="KD12" s="19" t="n">
        <f aca="false">IF($A12="",0,IF(COUNTIFS(Urlaub!$A$5:$A$604,$A12,Urlaub!$B$5:$B$604,"&lt;="&amp;KD$3,Urlaub!$C$5:$C$604,"&gt;="&amp;KD$3)&gt;0,1,0))</f>
        <v>0</v>
      </c>
      <c r="KE12" s="19" t="n">
        <f aca="false">IF($A12="",0,IF(COUNTIFS(Urlaub!$A$5:$A$604,$A12,Urlaub!$B$5:$B$604,"&lt;="&amp;KE$3,Urlaub!$C$5:$C$604,"&gt;="&amp;KE$3)&gt;0,1,0))</f>
        <v>0</v>
      </c>
      <c r="KF12" s="19" t="n">
        <f aca="false">IF($A12="",0,IF(COUNTIFS(Urlaub!$A$5:$A$604,$A12,Urlaub!$B$5:$B$604,"&lt;="&amp;KF$3,Urlaub!$C$5:$C$604,"&gt;="&amp;KF$3)&gt;0,1,0))</f>
        <v>0</v>
      </c>
      <c r="KG12" s="19" t="n">
        <f aca="false">IF($A12="",0,IF(COUNTIFS(Urlaub!$A$5:$A$604,$A12,Urlaub!$B$5:$B$604,"&lt;="&amp;KG$3,Urlaub!$C$5:$C$604,"&gt;="&amp;KG$3)&gt;0,1,0))</f>
        <v>0</v>
      </c>
      <c r="KH12" s="19" t="n">
        <f aca="false">IF($A12="",0,IF(COUNTIFS(Urlaub!$A$5:$A$604,$A12,Urlaub!$B$5:$B$604,"&lt;="&amp;KH$3,Urlaub!$C$5:$C$604,"&gt;="&amp;KH$3)&gt;0,1,0))</f>
        <v>0</v>
      </c>
      <c r="KI12" s="19" t="n">
        <f aca="false">IF($A12="",0,IF(COUNTIFS(Urlaub!$A$5:$A$604,$A12,Urlaub!$B$5:$B$604,"&lt;="&amp;KI$3,Urlaub!$C$5:$C$604,"&gt;="&amp;KI$3)&gt;0,1,0))</f>
        <v>0</v>
      </c>
      <c r="KJ12" s="19" t="n">
        <f aca="false">IF($A12="",0,IF(COUNTIFS(Urlaub!$A$5:$A$604,$A12,Urlaub!$B$5:$B$604,"&lt;="&amp;KJ$3,Urlaub!$C$5:$C$604,"&gt;="&amp;KJ$3)&gt;0,1,0))</f>
        <v>0</v>
      </c>
      <c r="KK12" s="19" t="n">
        <f aca="false">IF($A12="",0,IF(COUNTIFS(Urlaub!$A$5:$A$604,$A12,Urlaub!$B$5:$B$604,"&lt;="&amp;KK$3,Urlaub!$C$5:$C$604,"&gt;="&amp;KK$3)&gt;0,1,0))</f>
        <v>0</v>
      </c>
      <c r="KL12" s="19" t="n">
        <f aca="false">IF($A12="",0,IF(COUNTIFS(Urlaub!$A$5:$A$604,$A12,Urlaub!$B$5:$B$604,"&lt;="&amp;KL$3,Urlaub!$C$5:$C$604,"&gt;="&amp;KL$3)&gt;0,1,0))</f>
        <v>0</v>
      </c>
      <c r="KM12" s="19" t="n">
        <f aca="false">IF($A12="",0,IF(COUNTIFS(Urlaub!$A$5:$A$604,$A12,Urlaub!$B$5:$B$604,"&lt;="&amp;KM$3,Urlaub!$C$5:$C$604,"&gt;="&amp;KM$3)&gt;0,1,0))</f>
        <v>0</v>
      </c>
      <c r="KN12" s="19" t="n">
        <f aca="false">IF($A12="",0,IF(COUNTIFS(Urlaub!$A$5:$A$604,$A12,Urlaub!$B$5:$B$604,"&lt;="&amp;KN$3,Urlaub!$C$5:$C$604,"&gt;="&amp;KN$3)&gt;0,1,0))</f>
        <v>0</v>
      </c>
      <c r="KO12" s="19" t="n">
        <f aca="false">IF($A12="",0,IF(COUNTIFS(Urlaub!$A$5:$A$604,$A12,Urlaub!$B$5:$B$604,"&lt;="&amp;KO$3,Urlaub!$C$5:$C$604,"&gt;="&amp;KO$3)&gt;0,1,0))</f>
        <v>0</v>
      </c>
      <c r="KP12" s="19" t="n">
        <f aca="false">IF($A12="",0,IF(COUNTIFS(Urlaub!$A$5:$A$604,$A12,Urlaub!$B$5:$B$604,"&lt;="&amp;KP$3,Urlaub!$C$5:$C$604,"&gt;="&amp;KP$3)&gt;0,1,0))</f>
        <v>0</v>
      </c>
      <c r="KQ12" s="19" t="n">
        <f aca="false">IF($A12="",0,IF(COUNTIFS(Urlaub!$A$5:$A$604,$A12,Urlaub!$B$5:$B$604,"&lt;="&amp;KQ$3,Urlaub!$C$5:$C$604,"&gt;="&amp;KQ$3)&gt;0,1,0))</f>
        <v>0</v>
      </c>
      <c r="KR12" s="19" t="n">
        <f aca="false">IF($A12="",0,IF(COUNTIFS(Urlaub!$A$5:$A$604,$A12,Urlaub!$B$5:$B$604,"&lt;="&amp;KR$3,Urlaub!$C$5:$C$604,"&gt;="&amp;KR$3)&gt;0,1,0))</f>
        <v>0</v>
      </c>
      <c r="KS12" s="19" t="n">
        <f aca="false">IF($A12="",0,IF(COUNTIFS(Urlaub!$A$5:$A$604,$A12,Urlaub!$B$5:$B$604,"&lt;="&amp;KS$3,Urlaub!$C$5:$C$604,"&gt;="&amp;KS$3)&gt;0,1,0))</f>
        <v>0</v>
      </c>
      <c r="KT12" s="19" t="n">
        <f aca="false">IF($A12="",0,IF(COUNTIFS(Urlaub!$A$5:$A$604,$A12,Urlaub!$B$5:$B$604,"&lt;="&amp;KT$3,Urlaub!$C$5:$C$604,"&gt;="&amp;KT$3)&gt;0,1,0))</f>
        <v>0</v>
      </c>
      <c r="KU12" s="19" t="n">
        <f aca="false">IF($A12="",0,IF(COUNTIFS(Urlaub!$A$5:$A$604,$A12,Urlaub!$B$5:$B$604,"&lt;="&amp;KU$3,Urlaub!$C$5:$C$604,"&gt;="&amp;KU$3)&gt;0,1,0))</f>
        <v>0</v>
      </c>
      <c r="KV12" s="19" t="n">
        <f aca="false">IF($A12="",0,IF(COUNTIFS(Urlaub!$A$5:$A$604,$A12,Urlaub!$B$5:$B$604,"&lt;="&amp;KV$3,Urlaub!$C$5:$C$604,"&gt;="&amp;KV$3)&gt;0,1,0))</f>
        <v>0</v>
      </c>
      <c r="KW12" s="19" t="n">
        <f aca="false">IF($A12="",0,IF(COUNTIFS(Urlaub!$A$5:$A$604,$A12,Urlaub!$B$5:$B$604,"&lt;="&amp;KW$3,Urlaub!$C$5:$C$604,"&gt;="&amp;KW$3)&gt;0,1,0))</f>
        <v>0</v>
      </c>
      <c r="KX12" s="19" t="n">
        <f aca="false">IF($A12="",0,IF(COUNTIFS(Urlaub!$A$5:$A$604,$A12,Urlaub!$B$5:$B$604,"&lt;="&amp;KX$3,Urlaub!$C$5:$C$604,"&gt;="&amp;KX$3)&gt;0,1,0))</f>
        <v>0</v>
      </c>
      <c r="KY12" s="19" t="n">
        <f aca="false">IF($A12="",0,IF(COUNTIFS(Urlaub!$A$5:$A$604,$A12,Urlaub!$B$5:$B$604,"&lt;="&amp;KY$3,Urlaub!$C$5:$C$604,"&gt;="&amp;KY$3)&gt;0,1,0))</f>
        <v>0</v>
      </c>
      <c r="KZ12" s="19" t="n">
        <f aca="false">IF($A12="",0,IF(COUNTIFS(Urlaub!$A$5:$A$604,$A12,Urlaub!$B$5:$B$604,"&lt;="&amp;KZ$3,Urlaub!$C$5:$C$604,"&gt;="&amp;KZ$3)&gt;0,1,0))</f>
        <v>0</v>
      </c>
      <c r="LA12" s="19" t="n">
        <f aca="false">IF($A12="",0,IF(COUNTIFS(Urlaub!$A$5:$A$604,$A12,Urlaub!$B$5:$B$604,"&lt;="&amp;LA$3,Urlaub!$C$5:$C$604,"&gt;="&amp;LA$3)&gt;0,1,0))</f>
        <v>0</v>
      </c>
      <c r="LB12" s="19" t="n">
        <f aca="false">IF($A12="",0,IF(COUNTIFS(Urlaub!$A$5:$A$604,$A12,Urlaub!$B$5:$B$604,"&lt;="&amp;LB$3,Urlaub!$C$5:$C$604,"&gt;="&amp;LB$3)&gt;0,1,0))</f>
        <v>0</v>
      </c>
      <c r="LC12" s="19" t="n">
        <f aca="false">IF($A12="",0,IF(COUNTIFS(Urlaub!$A$5:$A$604,$A12,Urlaub!$B$5:$B$604,"&lt;="&amp;LC$3,Urlaub!$C$5:$C$604,"&gt;="&amp;LC$3)&gt;0,1,0))</f>
        <v>0</v>
      </c>
      <c r="LD12" s="19" t="n">
        <f aca="false">IF($A12="",0,IF(COUNTIFS(Urlaub!$A$5:$A$604,$A12,Urlaub!$B$5:$B$604,"&lt;="&amp;LD$3,Urlaub!$C$5:$C$604,"&gt;="&amp;LD$3)&gt;0,1,0))</f>
        <v>0</v>
      </c>
      <c r="LE12" s="19" t="n">
        <f aca="false">IF($A12="",0,IF(COUNTIFS(Urlaub!$A$5:$A$604,$A12,Urlaub!$B$5:$B$604,"&lt;="&amp;LE$3,Urlaub!$C$5:$C$604,"&gt;="&amp;LE$3)&gt;0,1,0))</f>
        <v>0</v>
      </c>
      <c r="LF12" s="19" t="n">
        <f aca="false">IF($A12="",0,IF(COUNTIFS(Urlaub!$A$5:$A$604,$A12,Urlaub!$B$5:$B$604,"&lt;="&amp;LF$3,Urlaub!$C$5:$C$604,"&gt;="&amp;LF$3)&gt;0,1,0))</f>
        <v>0</v>
      </c>
      <c r="LG12" s="19" t="n">
        <f aca="false">IF($A12="",0,IF(COUNTIFS(Urlaub!$A$5:$A$604,$A12,Urlaub!$B$5:$B$604,"&lt;="&amp;LG$3,Urlaub!$C$5:$C$604,"&gt;="&amp;LG$3)&gt;0,1,0))</f>
        <v>0</v>
      </c>
      <c r="LH12" s="19" t="n">
        <f aca="false">IF($A12="",0,IF(COUNTIFS(Urlaub!$A$5:$A$604,$A12,Urlaub!$B$5:$B$604,"&lt;="&amp;LH$3,Urlaub!$C$5:$C$604,"&gt;="&amp;LH$3)&gt;0,1,0))</f>
        <v>0</v>
      </c>
      <c r="LI12" s="19" t="n">
        <f aca="false">IF($A12="",0,IF(COUNTIFS(Urlaub!$A$5:$A$604,$A12,Urlaub!$B$5:$B$604,"&lt;="&amp;LI$3,Urlaub!$C$5:$C$604,"&gt;="&amp;LI$3)&gt;0,1,0))</f>
        <v>0</v>
      </c>
      <c r="LJ12" s="19" t="n">
        <f aca="false">IF($A12="",0,IF(COUNTIFS(Urlaub!$A$5:$A$604,$A12,Urlaub!$B$5:$B$604,"&lt;="&amp;LJ$3,Urlaub!$C$5:$C$604,"&gt;="&amp;LJ$3)&gt;0,1,0))</f>
        <v>0</v>
      </c>
      <c r="LK12" s="19" t="n">
        <f aca="false">IF($A12="",0,IF(COUNTIFS(Urlaub!$A$5:$A$604,$A12,Urlaub!$B$5:$B$604,"&lt;="&amp;LK$3,Urlaub!$C$5:$C$604,"&gt;="&amp;LK$3)&gt;0,1,0))</f>
        <v>0</v>
      </c>
      <c r="LL12" s="19" t="n">
        <f aca="false">IF($A12="",0,IF(COUNTIFS(Urlaub!$A$5:$A$604,$A12,Urlaub!$B$5:$B$604,"&lt;="&amp;LL$3,Urlaub!$C$5:$C$604,"&gt;="&amp;LL$3)&gt;0,1,0))</f>
        <v>0</v>
      </c>
      <c r="LM12" s="19" t="n">
        <f aca="false">IF($A12="",0,IF(COUNTIFS(Urlaub!$A$5:$A$604,$A12,Urlaub!$B$5:$B$604,"&lt;="&amp;LM$3,Urlaub!$C$5:$C$604,"&gt;="&amp;LM$3)&gt;0,1,0))</f>
        <v>0</v>
      </c>
      <c r="LN12" s="19" t="n">
        <f aca="false">IF($A12="",0,IF(COUNTIFS(Urlaub!$A$5:$A$604,$A12,Urlaub!$B$5:$B$604,"&lt;="&amp;LN$3,Urlaub!$C$5:$C$604,"&gt;="&amp;LN$3)&gt;0,1,0))</f>
        <v>0</v>
      </c>
      <c r="LO12" s="19" t="n">
        <f aca="false">IF($A12="",0,IF(COUNTIFS(Urlaub!$A$5:$A$604,$A12,Urlaub!$B$5:$B$604,"&lt;="&amp;LO$3,Urlaub!$C$5:$C$604,"&gt;="&amp;LO$3)&gt;0,1,0))</f>
        <v>0</v>
      </c>
      <c r="LP12" s="19" t="n">
        <f aca="false">IF($A12="",0,IF(COUNTIFS(Urlaub!$A$5:$A$604,$A12,Urlaub!$B$5:$B$604,"&lt;="&amp;LP$3,Urlaub!$C$5:$C$604,"&gt;="&amp;LP$3)&gt;0,1,0))</f>
        <v>0</v>
      </c>
      <c r="LQ12" s="19" t="n">
        <f aca="false">IF($A12="",0,IF(COUNTIFS(Urlaub!$A$5:$A$604,$A12,Urlaub!$B$5:$B$604,"&lt;="&amp;LQ$3,Urlaub!$C$5:$C$604,"&gt;="&amp;LQ$3)&gt;0,1,0))</f>
        <v>0</v>
      </c>
      <c r="LR12" s="19" t="n">
        <f aca="false">IF($A12="",0,IF(COUNTIFS(Urlaub!$A$5:$A$604,$A12,Urlaub!$B$5:$B$604,"&lt;="&amp;LR$3,Urlaub!$C$5:$C$604,"&gt;="&amp;LR$3)&gt;0,1,0))</f>
        <v>0</v>
      </c>
      <c r="LS12" s="19" t="n">
        <f aca="false">IF($A12="",0,IF(COUNTIFS(Urlaub!$A$5:$A$604,$A12,Urlaub!$B$5:$B$604,"&lt;="&amp;LS$3,Urlaub!$C$5:$C$604,"&gt;="&amp;LS$3)&gt;0,1,0))</f>
        <v>0</v>
      </c>
      <c r="LT12" s="19" t="n">
        <f aca="false">IF($A12="",0,IF(COUNTIFS(Urlaub!$A$5:$A$604,$A12,Urlaub!$B$5:$B$604,"&lt;="&amp;LT$3,Urlaub!$C$5:$C$604,"&gt;="&amp;LT$3)&gt;0,1,0))</f>
        <v>0</v>
      </c>
      <c r="LU12" s="19" t="n">
        <f aca="false">IF($A12="",0,IF(COUNTIFS(Urlaub!$A$5:$A$604,$A12,Urlaub!$B$5:$B$604,"&lt;="&amp;LU$3,Urlaub!$C$5:$C$604,"&gt;="&amp;LU$3)&gt;0,1,0))</f>
        <v>0</v>
      </c>
      <c r="LV12" s="19" t="n">
        <f aca="false">IF($A12="",0,IF(COUNTIFS(Urlaub!$A$5:$A$604,$A12,Urlaub!$B$5:$B$604,"&lt;="&amp;LV$3,Urlaub!$C$5:$C$604,"&gt;="&amp;LV$3)&gt;0,1,0))</f>
        <v>0</v>
      </c>
      <c r="LW12" s="19" t="n">
        <f aca="false">IF($A12="",0,IF(COUNTIFS(Urlaub!$A$5:$A$604,$A12,Urlaub!$B$5:$B$604,"&lt;="&amp;LW$3,Urlaub!$C$5:$C$604,"&gt;="&amp;LW$3)&gt;0,1,0))</f>
        <v>0</v>
      </c>
      <c r="LX12" s="19" t="n">
        <f aca="false">IF($A12="",0,IF(COUNTIFS(Urlaub!$A$5:$A$604,$A12,Urlaub!$B$5:$B$604,"&lt;="&amp;LX$3,Urlaub!$C$5:$C$604,"&gt;="&amp;LX$3)&gt;0,1,0))</f>
        <v>0</v>
      </c>
      <c r="LY12" s="19" t="n">
        <f aca="false">IF($A12="",0,IF(COUNTIFS(Urlaub!$A$5:$A$604,$A12,Urlaub!$B$5:$B$604,"&lt;="&amp;LY$3,Urlaub!$C$5:$C$604,"&gt;="&amp;LY$3)&gt;0,1,0))</f>
        <v>0</v>
      </c>
      <c r="LZ12" s="19" t="n">
        <f aca="false">IF($A12="",0,IF(COUNTIFS(Urlaub!$A$5:$A$604,$A12,Urlaub!$B$5:$B$604,"&lt;="&amp;LZ$3,Urlaub!$C$5:$C$604,"&gt;="&amp;LZ$3)&gt;0,1,0))</f>
        <v>0</v>
      </c>
      <c r="MA12" s="19" t="n">
        <f aca="false">IF($A12="",0,IF(COUNTIFS(Urlaub!$A$5:$A$604,$A12,Urlaub!$B$5:$B$604,"&lt;="&amp;MA$3,Urlaub!$C$5:$C$604,"&gt;="&amp;MA$3)&gt;0,1,0))</f>
        <v>0</v>
      </c>
      <c r="MB12" s="19" t="n">
        <f aca="false">IF($A12="",0,IF(COUNTIFS(Urlaub!$A$5:$A$604,$A12,Urlaub!$B$5:$B$604,"&lt;="&amp;MB$3,Urlaub!$C$5:$C$604,"&gt;="&amp;MB$3)&gt;0,1,0))</f>
        <v>0</v>
      </c>
      <c r="MC12" s="19" t="n">
        <f aca="false">IF($A12="",0,IF(COUNTIFS(Urlaub!$A$5:$A$604,$A12,Urlaub!$B$5:$B$604,"&lt;="&amp;MC$3,Urlaub!$C$5:$C$604,"&gt;="&amp;MC$3)&gt;0,1,0))</f>
        <v>0</v>
      </c>
      <c r="MD12" s="19" t="n">
        <f aca="false">IF($A12="",0,IF(COUNTIFS(Urlaub!$A$5:$A$604,$A12,Urlaub!$B$5:$B$604,"&lt;="&amp;MD$3,Urlaub!$C$5:$C$604,"&gt;="&amp;MD$3)&gt;0,1,0))</f>
        <v>0</v>
      </c>
      <c r="ME12" s="19" t="n">
        <f aca="false">IF($A12="",0,IF(COUNTIFS(Urlaub!$A$5:$A$604,$A12,Urlaub!$B$5:$B$604,"&lt;="&amp;ME$3,Urlaub!$C$5:$C$604,"&gt;="&amp;ME$3)&gt;0,1,0))</f>
        <v>0</v>
      </c>
      <c r="MF12" s="19" t="n">
        <f aca="false">IF($A12="",0,IF(COUNTIFS(Urlaub!$A$5:$A$604,$A12,Urlaub!$B$5:$B$604,"&lt;="&amp;MF$3,Urlaub!$C$5:$C$604,"&gt;="&amp;MF$3)&gt;0,1,0))</f>
        <v>0</v>
      </c>
      <c r="MG12" s="19" t="n">
        <f aca="false">IF($A12="",0,IF(COUNTIFS(Urlaub!$A$5:$A$604,$A12,Urlaub!$B$5:$B$604,"&lt;="&amp;MG$3,Urlaub!$C$5:$C$604,"&gt;="&amp;MG$3)&gt;0,1,0))</f>
        <v>0</v>
      </c>
      <c r="MH12" s="19" t="n">
        <f aca="false">IF($A12="",0,IF(COUNTIFS(Urlaub!$A$5:$A$604,$A12,Urlaub!$B$5:$B$604,"&lt;="&amp;MH$3,Urlaub!$C$5:$C$604,"&gt;="&amp;MH$3)&gt;0,1,0))</f>
        <v>0</v>
      </c>
      <c r="MI12" s="19" t="n">
        <f aca="false">IF($A12="",0,IF(COUNTIFS(Urlaub!$A$5:$A$604,$A12,Urlaub!$B$5:$B$604,"&lt;="&amp;MI$3,Urlaub!$C$5:$C$604,"&gt;="&amp;MI$3)&gt;0,1,0))</f>
        <v>0</v>
      </c>
      <c r="MJ12" s="19" t="n">
        <f aca="false">IF($A12="",0,IF(COUNTIFS(Urlaub!$A$5:$A$604,$A12,Urlaub!$B$5:$B$604,"&lt;="&amp;MJ$3,Urlaub!$C$5:$C$604,"&gt;="&amp;MJ$3)&gt;0,1,0))</f>
        <v>0</v>
      </c>
      <c r="MK12" s="19" t="n">
        <f aca="false">IF($A12="",0,IF(COUNTIFS(Urlaub!$A$5:$A$604,$A12,Urlaub!$B$5:$B$604,"&lt;="&amp;MK$3,Urlaub!$C$5:$C$604,"&gt;="&amp;MK$3)&gt;0,1,0))</f>
        <v>0</v>
      </c>
      <c r="ML12" s="19" t="n">
        <f aca="false">IF($A12="",0,IF(COUNTIFS(Urlaub!$A$5:$A$604,$A12,Urlaub!$B$5:$B$604,"&lt;="&amp;ML$3,Urlaub!$C$5:$C$604,"&gt;="&amp;ML$3)&gt;0,1,0))</f>
        <v>0</v>
      </c>
      <c r="MM12" s="19" t="n">
        <f aca="false">IF($A12="",0,IF(COUNTIFS(Urlaub!$A$5:$A$604,$A12,Urlaub!$B$5:$B$604,"&lt;="&amp;MM$3,Urlaub!$C$5:$C$604,"&gt;="&amp;MM$3)&gt;0,1,0))</f>
        <v>0</v>
      </c>
      <c r="MN12" s="19" t="n">
        <f aca="false">IF($A12="",0,IF(COUNTIFS(Urlaub!$A$5:$A$604,$A12,Urlaub!$B$5:$B$604,"&lt;="&amp;MN$3,Urlaub!$C$5:$C$604,"&gt;="&amp;MN$3)&gt;0,1,0))</f>
        <v>0</v>
      </c>
      <c r="MO12" s="19" t="n">
        <f aca="false">IF($A12="",0,IF(COUNTIFS(Urlaub!$A$5:$A$604,$A12,Urlaub!$B$5:$B$604,"&lt;="&amp;MO$3,Urlaub!$C$5:$C$604,"&gt;="&amp;MO$3)&gt;0,1,0))</f>
        <v>0</v>
      </c>
      <c r="MP12" s="19" t="n">
        <f aca="false">IF($A12="",0,IF(COUNTIFS(Urlaub!$A$5:$A$604,$A12,Urlaub!$B$5:$B$604,"&lt;="&amp;MP$3,Urlaub!$C$5:$C$604,"&gt;="&amp;MP$3)&gt;0,1,0))</f>
        <v>0</v>
      </c>
      <c r="MQ12" s="19" t="n">
        <f aca="false">IF($A12="",0,IF(COUNTIFS(Urlaub!$A$5:$A$604,$A12,Urlaub!$B$5:$B$604,"&lt;="&amp;MQ$3,Urlaub!$C$5:$C$604,"&gt;="&amp;MQ$3)&gt;0,1,0))</f>
        <v>0</v>
      </c>
      <c r="MR12" s="19" t="n">
        <f aca="false">IF($A12="",0,IF(COUNTIFS(Urlaub!$A$5:$A$604,$A12,Urlaub!$B$5:$B$604,"&lt;="&amp;MR$3,Urlaub!$C$5:$C$604,"&gt;="&amp;MR$3)&gt;0,1,0))</f>
        <v>0</v>
      </c>
      <c r="MS12" s="19" t="n">
        <f aca="false">IF($A12="",0,IF(COUNTIFS(Urlaub!$A$5:$A$604,$A12,Urlaub!$B$5:$B$604,"&lt;="&amp;MS$3,Urlaub!$C$5:$C$604,"&gt;="&amp;MS$3)&gt;0,1,0))</f>
        <v>0</v>
      </c>
      <c r="MT12" s="19" t="n">
        <f aca="false">IF($A12="",0,IF(COUNTIFS(Urlaub!$A$5:$A$604,$A12,Urlaub!$B$5:$B$604,"&lt;="&amp;MT$3,Urlaub!$C$5:$C$604,"&gt;="&amp;MT$3)&gt;0,1,0))</f>
        <v>0</v>
      </c>
      <c r="MU12" s="19" t="n">
        <f aca="false">IF($A12="",0,IF(COUNTIFS(Urlaub!$A$5:$A$604,$A12,Urlaub!$B$5:$B$604,"&lt;="&amp;MU$3,Urlaub!$C$5:$C$604,"&gt;="&amp;MU$3)&gt;0,1,0))</f>
        <v>0</v>
      </c>
      <c r="MV12" s="19" t="n">
        <f aca="false">IF($A12="",0,IF(COUNTIFS(Urlaub!$A$5:$A$604,$A12,Urlaub!$B$5:$B$604,"&lt;="&amp;MV$3,Urlaub!$C$5:$C$604,"&gt;="&amp;MV$3)&gt;0,1,0))</f>
        <v>0</v>
      </c>
      <c r="MW12" s="19" t="n">
        <f aca="false">IF($A12="",0,IF(COUNTIFS(Urlaub!$A$5:$A$604,$A12,Urlaub!$B$5:$B$604,"&lt;="&amp;MW$3,Urlaub!$C$5:$C$604,"&gt;="&amp;MW$3)&gt;0,1,0))</f>
        <v>0</v>
      </c>
      <c r="MX12" s="19" t="n">
        <f aca="false">IF($A12="",0,IF(COUNTIFS(Urlaub!$A$5:$A$604,$A12,Urlaub!$B$5:$B$604,"&lt;="&amp;MX$3,Urlaub!$C$5:$C$604,"&gt;="&amp;MX$3)&gt;0,1,0))</f>
        <v>0</v>
      </c>
      <c r="MY12" s="19" t="n">
        <f aca="false">IF($A12="",0,IF(COUNTIFS(Urlaub!$A$5:$A$604,$A12,Urlaub!$B$5:$B$604,"&lt;="&amp;MY$3,Urlaub!$C$5:$C$604,"&gt;="&amp;MY$3)&gt;0,1,0))</f>
        <v>0</v>
      </c>
      <c r="MZ12" s="19" t="n">
        <f aca="false">IF($A12="",0,IF(COUNTIFS(Urlaub!$A$5:$A$604,$A12,Urlaub!$B$5:$B$604,"&lt;="&amp;MZ$3,Urlaub!$C$5:$C$604,"&gt;="&amp;MZ$3)&gt;0,1,0))</f>
        <v>0</v>
      </c>
      <c r="NA12" s="19" t="n">
        <f aca="false">IF($A12="",0,IF(COUNTIFS(Urlaub!$A$5:$A$604,$A12,Urlaub!$B$5:$B$604,"&lt;="&amp;NA$3,Urlaub!$C$5:$C$604,"&gt;="&amp;NA$3)&gt;0,1,0))</f>
        <v>0</v>
      </c>
      <c r="NB12" s="19" t="n">
        <f aca="false">IF($A12="",0,IF(COUNTIFS(Urlaub!$A$5:$A$604,$A12,Urlaub!$B$5:$B$604,"&lt;="&amp;NB$3,Urlaub!$C$5:$C$604,"&gt;="&amp;NB$3)&gt;0,1,0))</f>
        <v>0</v>
      </c>
      <c r="NC12" s="19" t="n">
        <f aca="false">IF($A12="",0,IF(COUNTIFS(Urlaub!$A$5:$A$604,$A12,Urlaub!$B$5:$B$604,"&lt;="&amp;NC$3,Urlaub!$C$5:$C$604,"&gt;="&amp;NC$3)&gt;0,1,0))</f>
        <v>0</v>
      </c>
      <c r="ND12" s="19" t="n">
        <f aca="false">IF($A12="",0,IF(COUNTIFS(Urlaub!$A$5:$A$604,$A12,Urlaub!$B$5:$B$604,"&lt;="&amp;ND$3,Urlaub!$C$5:$C$604,"&gt;="&amp;ND$3)&gt;0,1,0))</f>
        <v>0</v>
      </c>
      <c r="NE12" s="19" t="n">
        <f aca="false">IF($A12="",0,IF(COUNTIFS(Urlaub!$A$5:$A$604,$A12,Urlaub!$B$5:$B$604,"&lt;="&amp;NE$3,Urlaub!$C$5:$C$604,"&gt;="&amp;NE$3)&gt;0,1,0))</f>
        <v>0</v>
      </c>
      <c r="NF12" s="19" t="n">
        <f aca="false">IF($A12="",0,IF(COUNTIFS(Urlaub!$A$5:$A$604,$A12,Urlaub!$B$5:$B$604,"&lt;="&amp;NF$3,Urlaub!$C$5:$C$604,"&gt;="&amp;NF$3)&gt;0,1,0))</f>
        <v>0</v>
      </c>
      <c r="NG12" s="19" t="n">
        <f aca="false">IF($A12="",0,IF(COUNTIFS(Urlaub!$A$5:$A$604,$A12,Urlaub!$B$5:$B$604,"&lt;="&amp;NG$3,Urlaub!$C$5:$C$604,"&gt;="&amp;NG$3)&gt;0,1,0))</f>
        <v>0</v>
      </c>
      <c r="NH12" s="19" t="n">
        <f aca="false">IF($A12="",0,IF(COUNTIFS(Urlaub!$A$5:$A$604,$A12,Urlaub!$B$5:$B$604,"&lt;="&amp;NH$3,Urlaub!$C$5:$C$604,"&gt;="&amp;NH$3)&gt;0,1,0))</f>
        <v>0</v>
      </c>
    </row>
    <row r="13" customFormat="false" ht="15" hidden="false" customHeight="false" outlineLevel="0" collapsed="false">
      <c r="A13" s="5" t="str">
        <f aca="false">IF(Team!A13="","",Team!A13)</f>
        <v/>
      </c>
      <c r="B13" s="8" t="str">
        <f aca="false">IF(Team!B13="","",Team!B13)</f>
        <v/>
      </c>
      <c r="C13" s="8" t="str">
        <f aca="false">IF(Team!C13="","",Team!C13)</f>
        <v/>
      </c>
      <c r="D13" s="8" t="str">
        <f aca="false">IF(Team!D13="","",Team!D13)</f>
        <v/>
      </c>
      <c r="E13" s="8" t="str">
        <f aca="false">IF(Team!E13="","",Team!E13)</f>
        <v/>
      </c>
      <c r="F13" s="8" t="str">
        <f aca="false">IF(Team!F13="","",Team!F13)</f>
        <v/>
      </c>
      <c r="G13" s="19" t="n">
        <f aca="false">IF($A13="",0,IF(COUNTIFS(Urlaub!$A$5:$A$604,$A13,Urlaub!$B$5:$B$604,"&lt;="&amp;G$3,Urlaub!$C$5:$C$604,"&gt;="&amp;G$3)&gt;0,1,0))</f>
        <v>0</v>
      </c>
      <c r="H13" s="19" t="n">
        <f aca="false">IF($A13="",0,IF(COUNTIFS(Urlaub!$A$5:$A$604,$A13,Urlaub!$B$5:$B$604,"&lt;="&amp;H$3,Urlaub!$C$5:$C$604,"&gt;="&amp;H$3)&gt;0,1,0))</f>
        <v>0</v>
      </c>
      <c r="I13" s="19" t="n">
        <f aca="false">IF($A13="",0,IF(COUNTIFS(Urlaub!$A$5:$A$604,$A13,Urlaub!$B$5:$B$604,"&lt;="&amp;I$3,Urlaub!$C$5:$C$604,"&gt;="&amp;I$3)&gt;0,1,0))</f>
        <v>0</v>
      </c>
      <c r="J13" s="19" t="n">
        <f aca="false">IF($A13="",0,IF(COUNTIFS(Urlaub!$A$5:$A$604,$A13,Urlaub!$B$5:$B$604,"&lt;="&amp;J$3,Urlaub!$C$5:$C$604,"&gt;="&amp;J$3)&gt;0,1,0))</f>
        <v>0</v>
      </c>
      <c r="K13" s="19" t="n">
        <f aca="false">IF($A13="",0,IF(COUNTIFS(Urlaub!$A$5:$A$604,$A13,Urlaub!$B$5:$B$604,"&lt;="&amp;K$3,Urlaub!$C$5:$C$604,"&gt;="&amp;K$3)&gt;0,1,0))</f>
        <v>0</v>
      </c>
      <c r="L13" s="19" t="n">
        <f aca="false">IF($A13="",0,IF(COUNTIFS(Urlaub!$A$5:$A$604,$A13,Urlaub!$B$5:$B$604,"&lt;="&amp;L$3,Urlaub!$C$5:$C$604,"&gt;="&amp;L$3)&gt;0,1,0))</f>
        <v>0</v>
      </c>
      <c r="M13" s="19" t="n">
        <f aca="false">IF($A13="",0,IF(COUNTIFS(Urlaub!$A$5:$A$604,$A13,Urlaub!$B$5:$B$604,"&lt;="&amp;M$3,Urlaub!$C$5:$C$604,"&gt;="&amp;M$3)&gt;0,1,0))</f>
        <v>0</v>
      </c>
      <c r="N13" s="19" t="n">
        <f aca="false">IF($A13="",0,IF(COUNTIFS(Urlaub!$A$5:$A$604,$A13,Urlaub!$B$5:$B$604,"&lt;="&amp;N$3,Urlaub!$C$5:$C$604,"&gt;="&amp;N$3)&gt;0,1,0))</f>
        <v>0</v>
      </c>
      <c r="O13" s="19" t="n">
        <f aca="false">IF($A13="",0,IF(COUNTIFS(Urlaub!$A$5:$A$604,$A13,Urlaub!$B$5:$B$604,"&lt;="&amp;O$3,Urlaub!$C$5:$C$604,"&gt;="&amp;O$3)&gt;0,1,0))</f>
        <v>0</v>
      </c>
      <c r="P13" s="19" t="n">
        <f aca="false">IF($A13="",0,IF(COUNTIFS(Urlaub!$A$5:$A$604,$A13,Urlaub!$B$5:$B$604,"&lt;="&amp;P$3,Urlaub!$C$5:$C$604,"&gt;="&amp;P$3)&gt;0,1,0))</f>
        <v>0</v>
      </c>
      <c r="Q13" s="19" t="n">
        <f aca="false">IF($A13="",0,IF(COUNTIFS(Urlaub!$A$5:$A$604,$A13,Urlaub!$B$5:$B$604,"&lt;="&amp;Q$3,Urlaub!$C$5:$C$604,"&gt;="&amp;Q$3)&gt;0,1,0))</f>
        <v>0</v>
      </c>
      <c r="R13" s="19" t="n">
        <f aca="false">IF($A13="",0,IF(COUNTIFS(Urlaub!$A$5:$A$604,$A13,Urlaub!$B$5:$B$604,"&lt;="&amp;R$3,Urlaub!$C$5:$C$604,"&gt;="&amp;R$3)&gt;0,1,0))</f>
        <v>0</v>
      </c>
      <c r="S13" s="19" t="n">
        <f aca="false">IF($A13="",0,IF(COUNTIFS(Urlaub!$A$5:$A$604,$A13,Urlaub!$B$5:$B$604,"&lt;="&amp;S$3,Urlaub!$C$5:$C$604,"&gt;="&amp;S$3)&gt;0,1,0))</f>
        <v>0</v>
      </c>
      <c r="T13" s="19" t="n">
        <f aca="false">IF($A13="",0,IF(COUNTIFS(Urlaub!$A$5:$A$604,$A13,Urlaub!$B$5:$B$604,"&lt;="&amp;T$3,Urlaub!$C$5:$C$604,"&gt;="&amp;T$3)&gt;0,1,0))</f>
        <v>0</v>
      </c>
      <c r="U13" s="19" t="n">
        <f aca="false">IF($A13="",0,IF(COUNTIFS(Urlaub!$A$5:$A$604,$A13,Urlaub!$B$5:$B$604,"&lt;="&amp;U$3,Urlaub!$C$5:$C$604,"&gt;="&amp;U$3)&gt;0,1,0))</f>
        <v>0</v>
      </c>
      <c r="V13" s="19" t="n">
        <f aca="false">IF($A13="",0,IF(COUNTIFS(Urlaub!$A$5:$A$604,$A13,Urlaub!$B$5:$B$604,"&lt;="&amp;V$3,Urlaub!$C$5:$C$604,"&gt;="&amp;V$3)&gt;0,1,0))</f>
        <v>0</v>
      </c>
      <c r="W13" s="19" t="n">
        <f aca="false">IF($A13="",0,IF(COUNTIFS(Urlaub!$A$5:$A$604,$A13,Urlaub!$B$5:$B$604,"&lt;="&amp;W$3,Urlaub!$C$5:$C$604,"&gt;="&amp;W$3)&gt;0,1,0))</f>
        <v>0</v>
      </c>
      <c r="X13" s="19" t="n">
        <f aca="false">IF($A13="",0,IF(COUNTIFS(Urlaub!$A$5:$A$604,$A13,Urlaub!$B$5:$B$604,"&lt;="&amp;X$3,Urlaub!$C$5:$C$604,"&gt;="&amp;X$3)&gt;0,1,0))</f>
        <v>0</v>
      </c>
      <c r="Y13" s="19" t="n">
        <f aca="false">IF($A13="",0,IF(COUNTIFS(Urlaub!$A$5:$A$604,$A13,Urlaub!$B$5:$B$604,"&lt;="&amp;Y$3,Urlaub!$C$5:$C$604,"&gt;="&amp;Y$3)&gt;0,1,0))</f>
        <v>0</v>
      </c>
      <c r="Z13" s="19" t="n">
        <f aca="false">IF($A13="",0,IF(COUNTIFS(Urlaub!$A$5:$A$604,$A13,Urlaub!$B$5:$B$604,"&lt;="&amp;Z$3,Urlaub!$C$5:$C$604,"&gt;="&amp;Z$3)&gt;0,1,0))</f>
        <v>0</v>
      </c>
      <c r="AA13" s="19" t="n">
        <f aca="false">IF($A13="",0,IF(COUNTIFS(Urlaub!$A$5:$A$604,$A13,Urlaub!$B$5:$B$604,"&lt;="&amp;AA$3,Urlaub!$C$5:$C$604,"&gt;="&amp;AA$3)&gt;0,1,0))</f>
        <v>0</v>
      </c>
      <c r="AB13" s="19" t="n">
        <f aca="false">IF($A13="",0,IF(COUNTIFS(Urlaub!$A$5:$A$604,$A13,Urlaub!$B$5:$B$604,"&lt;="&amp;AB$3,Urlaub!$C$5:$C$604,"&gt;="&amp;AB$3)&gt;0,1,0))</f>
        <v>0</v>
      </c>
      <c r="AC13" s="19" t="n">
        <f aca="false">IF($A13="",0,IF(COUNTIFS(Urlaub!$A$5:$A$604,$A13,Urlaub!$B$5:$B$604,"&lt;="&amp;AC$3,Urlaub!$C$5:$C$604,"&gt;="&amp;AC$3)&gt;0,1,0))</f>
        <v>0</v>
      </c>
      <c r="AD13" s="19" t="n">
        <f aca="false">IF($A13="",0,IF(COUNTIFS(Urlaub!$A$5:$A$604,$A13,Urlaub!$B$5:$B$604,"&lt;="&amp;AD$3,Urlaub!$C$5:$C$604,"&gt;="&amp;AD$3)&gt;0,1,0))</f>
        <v>0</v>
      </c>
      <c r="AE13" s="19" t="n">
        <f aca="false">IF($A13="",0,IF(COUNTIFS(Urlaub!$A$5:$A$604,$A13,Urlaub!$B$5:$B$604,"&lt;="&amp;AE$3,Urlaub!$C$5:$C$604,"&gt;="&amp;AE$3)&gt;0,1,0))</f>
        <v>0</v>
      </c>
      <c r="AF13" s="19" t="n">
        <f aca="false">IF($A13="",0,IF(COUNTIFS(Urlaub!$A$5:$A$604,$A13,Urlaub!$B$5:$B$604,"&lt;="&amp;AF$3,Urlaub!$C$5:$C$604,"&gt;="&amp;AF$3)&gt;0,1,0))</f>
        <v>0</v>
      </c>
      <c r="AG13" s="19" t="n">
        <f aca="false">IF($A13="",0,IF(COUNTIFS(Urlaub!$A$5:$A$604,$A13,Urlaub!$B$5:$B$604,"&lt;="&amp;AG$3,Urlaub!$C$5:$C$604,"&gt;="&amp;AG$3)&gt;0,1,0))</f>
        <v>0</v>
      </c>
      <c r="AH13" s="19" t="n">
        <f aca="false">IF($A13="",0,IF(COUNTIFS(Urlaub!$A$5:$A$604,$A13,Urlaub!$B$5:$B$604,"&lt;="&amp;AH$3,Urlaub!$C$5:$C$604,"&gt;="&amp;AH$3)&gt;0,1,0))</f>
        <v>0</v>
      </c>
      <c r="AI13" s="19" t="n">
        <f aca="false">IF($A13="",0,IF(COUNTIFS(Urlaub!$A$5:$A$604,$A13,Urlaub!$B$5:$B$604,"&lt;="&amp;AI$3,Urlaub!$C$5:$C$604,"&gt;="&amp;AI$3)&gt;0,1,0))</f>
        <v>0</v>
      </c>
      <c r="AJ13" s="19" t="n">
        <f aca="false">IF($A13="",0,IF(COUNTIFS(Urlaub!$A$5:$A$604,$A13,Urlaub!$B$5:$B$604,"&lt;="&amp;AJ$3,Urlaub!$C$5:$C$604,"&gt;="&amp;AJ$3)&gt;0,1,0))</f>
        <v>0</v>
      </c>
      <c r="AK13" s="19" t="n">
        <f aca="false">IF($A13="",0,IF(COUNTIFS(Urlaub!$A$5:$A$604,$A13,Urlaub!$B$5:$B$604,"&lt;="&amp;AK$3,Urlaub!$C$5:$C$604,"&gt;="&amp;AK$3)&gt;0,1,0))</f>
        <v>0</v>
      </c>
      <c r="AL13" s="19" t="n">
        <f aca="false">IF($A13="",0,IF(COUNTIFS(Urlaub!$A$5:$A$604,$A13,Urlaub!$B$5:$B$604,"&lt;="&amp;AL$3,Urlaub!$C$5:$C$604,"&gt;="&amp;AL$3)&gt;0,1,0))</f>
        <v>0</v>
      </c>
      <c r="AM13" s="19" t="n">
        <f aca="false">IF($A13="",0,IF(COUNTIFS(Urlaub!$A$5:$A$604,$A13,Urlaub!$B$5:$B$604,"&lt;="&amp;AM$3,Urlaub!$C$5:$C$604,"&gt;="&amp;AM$3)&gt;0,1,0))</f>
        <v>0</v>
      </c>
      <c r="AN13" s="19" t="n">
        <f aca="false">IF($A13="",0,IF(COUNTIFS(Urlaub!$A$5:$A$604,$A13,Urlaub!$B$5:$B$604,"&lt;="&amp;AN$3,Urlaub!$C$5:$C$604,"&gt;="&amp;AN$3)&gt;0,1,0))</f>
        <v>0</v>
      </c>
      <c r="AO13" s="19" t="n">
        <f aca="false">IF($A13="",0,IF(COUNTIFS(Urlaub!$A$5:$A$604,$A13,Urlaub!$B$5:$B$604,"&lt;="&amp;AO$3,Urlaub!$C$5:$C$604,"&gt;="&amp;AO$3)&gt;0,1,0))</f>
        <v>0</v>
      </c>
      <c r="AP13" s="19" t="n">
        <f aca="false">IF($A13="",0,IF(COUNTIFS(Urlaub!$A$5:$A$604,$A13,Urlaub!$B$5:$B$604,"&lt;="&amp;AP$3,Urlaub!$C$5:$C$604,"&gt;="&amp;AP$3)&gt;0,1,0))</f>
        <v>0</v>
      </c>
      <c r="AQ13" s="19" t="n">
        <f aca="false">IF($A13="",0,IF(COUNTIFS(Urlaub!$A$5:$A$604,$A13,Urlaub!$B$5:$B$604,"&lt;="&amp;AQ$3,Urlaub!$C$5:$C$604,"&gt;="&amp;AQ$3)&gt;0,1,0))</f>
        <v>0</v>
      </c>
      <c r="AR13" s="19" t="n">
        <f aca="false">IF($A13="",0,IF(COUNTIFS(Urlaub!$A$5:$A$604,$A13,Urlaub!$B$5:$B$604,"&lt;="&amp;AR$3,Urlaub!$C$5:$C$604,"&gt;="&amp;AR$3)&gt;0,1,0))</f>
        <v>0</v>
      </c>
      <c r="AS13" s="19" t="n">
        <f aca="false">IF($A13="",0,IF(COUNTIFS(Urlaub!$A$5:$A$604,$A13,Urlaub!$B$5:$B$604,"&lt;="&amp;AS$3,Urlaub!$C$5:$C$604,"&gt;="&amp;AS$3)&gt;0,1,0))</f>
        <v>0</v>
      </c>
      <c r="AT13" s="19" t="n">
        <f aca="false">IF($A13="",0,IF(COUNTIFS(Urlaub!$A$5:$A$604,$A13,Urlaub!$B$5:$B$604,"&lt;="&amp;AT$3,Urlaub!$C$5:$C$604,"&gt;="&amp;AT$3)&gt;0,1,0))</f>
        <v>0</v>
      </c>
      <c r="AU13" s="19" t="n">
        <f aca="false">IF($A13="",0,IF(COUNTIFS(Urlaub!$A$5:$A$604,$A13,Urlaub!$B$5:$B$604,"&lt;="&amp;AU$3,Urlaub!$C$5:$C$604,"&gt;="&amp;AU$3)&gt;0,1,0))</f>
        <v>0</v>
      </c>
      <c r="AV13" s="19" t="n">
        <f aca="false">IF($A13="",0,IF(COUNTIFS(Urlaub!$A$5:$A$604,$A13,Urlaub!$B$5:$B$604,"&lt;="&amp;AV$3,Urlaub!$C$5:$C$604,"&gt;="&amp;AV$3)&gt;0,1,0))</f>
        <v>0</v>
      </c>
      <c r="AW13" s="19" t="n">
        <f aca="false">IF($A13="",0,IF(COUNTIFS(Urlaub!$A$5:$A$604,$A13,Urlaub!$B$5:$B$604,"&lt;="&amp;AW$3,Urlaub!$C$5:$C$604,"&gt;="&amp;AW$3)&gt;0,1,0))</f>
        <v>0</v>
      </c>
      <c r="AX13" s="19" t="n">
        <f aca="false">IF($A13="",0,IF(COUNTIFS(Urlaub!$A$5:$A$604,$A13,Urlaub!$B$5:$B$604,"&lt;="&amp;AX$3,Urlaub!$C$5:$C$604,"&gt;="&amp;AX$3)&gt;0,1,0))</f>
        <v>0</v>
      </c>
      <c r="AY13" s="19" t="n">
        <f aca="false">IF($A13="",0,IF(COUNTIFS(Urlaub!$A$5:$A$604,$A13,Urlaub!$B$5:$B$604,"&lt;="&amp;AY$3,Urlaub!$C$5:$C$604,"&gt;="&amp;AY$3)&gt;0,1,0))</f>
        <v>0</v>
      </c>
      <c r="AZ13" s="19" t="n">
        <f aca="false">IF($A13="",0,IF(COUNTIFS(Urlaub!$A$5:$A$604,$A13,Urlaub!$B$5:$B$604,"&lt;="&amp;AZ$3,Urlaub!$C$5:$C$604,"&gt;="&amp;AZ$3)&gt;0,1,0))</f>
        <v>0</v>
      </c>
      <c r="BA13" s="19" t="n">
        <f aca="false">IF($A13="",0,IF(COUNTIFS(Urlaub!$A$5:$A$604,$A13,Urlaub!$B$5:$B$604,"&lt;="&amp;BA$3,Urlaub!$C$5:$C$604,"&gt;="&amp;BA$3)&gt;0,1,0))</f>
        <v>0</v>
      </c>
      <c r="BB13" s="19" t="n">
        <f aca="false">IF($A13="",0,IF(COUNTIFS(Urlaub!$A$5:$A$604,$A13,Urlaub!$B$5:$B$604,"&lt;="&amp;BB$3,Urlaub!$C$5:$C$604,"&gt;="&amp;BB$3)&gt;0,1,0))</f>
        <v>0</v>
      </c>
      <c r="BC13" s="19" t="n">
        <f aca="false">IF($A13="",0,IF(COUNTIFS(Urlaub!$A$5:$A$604,$A13,Urlaub!$B$5:$B$604,"&lt;="&amp;BC$3,Urlaub!$C$5:$C$604,"&gt;="&amp;BC$3)&gt;0,1,0))</f>
        <v>0</v>
      </c>
      <c r="BD13" s="19" t="n">
        <f aca="false">IF($A13="",0,IF(COUNTIFS(Urlaub!$A$5:$A$604,$A13,Urlaub!$B$5:$B$604,"&lt;="&amp;BD$3,Urlaub!$C$5:$C$604,"&gt;="&amp;BD$3)&gt;0,1,0))</f>
        <v>0</v>
      </c>
      <c r="BE13" s="19" t="n">
        <f aca="false">IF($A13="",0,IF(COUNTIFS(Urlaub!$A$5:$A$604,$A13,Urlaub!$B$5:$B$604,"&lt;="&amp;BE$3,Urlaub!$C$5:$C$604,"&gt;="&amp;BE$3)&gt;0,1,0))</f>
        <v>0</v>
      </c>
      <c r="BF13" s="19" t="n">
        <f aca="false">IF($A13="",0,IF(COUNTIFS(Urlaub!$A$5:$A$604,$A13,Urlaub!$B$5:$B$604,"&lt;="&amp;BF$3,Urlaub!$C$5:$C$604,"&gt;="&amp;BF$3)&gt;0,1,0))</f>
        <v>0</v>
      </c>
      <c r="BG13" s="19" t="n">
        <f aca="false">IF($A13="",0,IF(COUNTIFS(Urlaub!$A$5:$A$604,$A13,Urlaub!$B$5:$B$604,"&lt;="&amp;BG$3,Urlaub!$C$5:$C$604,"&gt;="&amp;BG$3)&gt;0,1,0))</f>
        <v>0</v>
      </c>
      <c r="BH13" s="19" t="n">
        <f aca="false">IF($A13="",0,IF(COUNTIFS(Urlaub!$A$5:$A$604,$A13,Urlaub!$B$5:$B$604,"&lt;="&amp;BH$3,Urlaub!$C$5:$C$604,"&gt;="&amp;BH$3)&gt;0,1,0))</f>
        <v>0</v>
      </c>
      <c r="BI13" s="19" t="n">
        <f aca="false">IF($A13="",0,IF(COUNTIFS(Urlaub!$A$5:$A$604,$A13,Urlaub!$B$5:$B$604,"&lt;="&amp;BI$3,Urlaub!$C$5:$C$604,"&gt;="&amp;BI$3)&gt;0,1,0))</f>
        <v>0</v>
      </c>
      <c r="BJ13" s="19" t="n">
        <f aca="false">IF($A13="",0,IF(COUNTIFS(Urlaub!$A$5:$A$604,$A13,Urlaub!$B$5:$B$604,"&lt;="&amp;BJ$3,Urlaub!$C$5:$C$604,"&gt;="&amp;BJ$3)&gt;0,1,0))</f>
        <v>0</v>
      </c>
      <c r="BK13" s="19" t="n">
        <f aca="false">IF($A13="",0,IF(COUNTIFS(Urlaub!$A$5:$A$604,$A13,Urlaub!$B$5:$B$604,"&lt;="&amp;BK$3,Urlaub!$C$5:$C$604,"&gt;="&amp;BK$3)&gt;0,1,0))</f>
        <v>0</v>
      </c>
      <c r="BL13" s="19" t="n">
        <f aca="false">IF($A13="",0,IF(COUNTIFS(Urlaub!$A$5:$A$604,$A13,Urlaub!$B$5:$B$604,"&lt;="&amp;BL$3,Urlaub!$C$5:$C$604,"&gt;="&amp;BL$3)&gt;0,1,0))</f>
        <v>0</v>
      </c>
      <c r="BM13" s="19" t="n">
        <f aca="false">IF($A13="",0,IF(COUNTIFS(Urlaub!$A$5:$A$604,$A13,Urlaub!$B$5:$B$604,"&lt;="&amp;BM$3,Urlaub!$C$5:$C$604,"&gt;="&amp;BM$3)&gt;0,1,0))</f>
        <v>0</v>
      </c>
      <c r="BN13" s="19" t="n">
        <f aca="false">IF($A13="",0,IF(COUNTIFS(Urlaub!$A$5:$A$604,$A13,Urlaub!$B$5:$B$604,"&lt;="&amp;BN$3,Urlaub!$C$5:$C$604,"&gt;="&amp;BN$3)&gt;0,1,0))</f>
        <v>0</v>
      </c>
      <c r="BO13" s="19" t="n">
        <f aca="false">IF($A13="",0,IF(COUNTIFS(Urlaub!$A$5:$A$604,$A13,Urlaub!$B$5:$B$604,"&lt;="&amp;BO$3,Urlaub!$C$5:$C$604,"&gt;="&amp;BO$3)&gt;0,1,0))</f>
        <v>0</v>
      </c>
      <c r="BP13" s="19" t="n">
        <f aca="false">IF($A13="",0,IF(COUNTIFS(Urlaub!$A$5:$A$604,$A13,Urlaub!$B$5:$B$604,"&lt;="&amp;BP$3,Urlaub!$C$5:$C$604,"&gt;="&amp;BP$3)&gt;0,1,0))</f>
        <v>0</v>
      </c>
      <c r="BQ13" s="19" t="n">
        <f aca="false">IF($A13="",0,IF(COUNTIFS(Urlaub!$A$5:$A$604,$A13,Urlaub!$B$5:$B$604,"&lt;="&amp;BQ$3,Urlaub!$C$5:$C$604,"&gt;="&amp;BQ$3)&gt;0,1,0))</f>
        <v>0</v>
      </c>
      <c r="BR13" s="19" t="n">
        <f aca="false">IF($A13="",0,IF(COUNTIFS(Urlaub!$A$5:$A$604,$A13,Urlaub!$B$5:$B$604,"&lt;="&amp;BR$3,Urlaub!$C$5:$C$604,"&gt;="&amp;BR$3)&gt;0,1,0))</f>
        <v>0</v>
      </c>
      <c r="BS13" s="19" t="n">
        <f aca="false">IF($A13="",0,IF(COUNTIFS(Urlaub!$A$5:$A$604,$A13,Urlaub!$B$5:$B$604,"&lt;="&amp;BS$3,Urlaub!$C$5:$C$604,"&gt;="&amp;BS$3)&gt;0,1,0))</f>
        <v>0</v>
      </c>
      <c r="BT13" s="19" t="n">
        <f aca="false">IF($A13="",0,IF(COUNTIFS(Urlaub!$A$5:$A$604,$A13,Urlaub!$B$5:$B$604,"&lt;="&amp;BT$3,Urlaub!$C$5:$C$604,"&gt;="&amp;BT$3)&gt;0,1,0))</f>
        <v>0</v>
      </c>
      <c r="BU13" s="19" t="n">
        <f aca="false">IF($A13="",0,IF(COUNTIFS(Urlaub!$A$5:$A$604,$A13,Urlaub!$B$5:$B$604,"&lt;="&amp;BU$3,Urlaub!$C$5:$C$604,"&gt;="&amp;BU$3)&gt;0,1,0))</f>
        <v>0</v>
      </c>
      <c r="BV13" s="19" t="n">
        <f aca="false">IF($A13="",0,IF(COUNTIFS(Urlaub!$A$5:$A$604,$A13,Urlaub!$B$5:$B$604,"&lt;="&amp;BV$3,Urlaub!$C$5:$C$604,"&gt;="&amp;BV$3)&gt;0,1,0))</f>
        <v>0</v>
      </c>
      <c r="BW13" s="19" t="n">
        <f aca="false">IF($A13="",0,IF(COUNTIFS(Urlaub!$A$5:$A$604,$A13,Urlaub!$B$5:$B$604,"&lt;="&amp;BW$3,Urlaub!$C$5:$C$604,"&gt;="&amp;BW$3)&gt;0,1,0))</f>
        <v>0</v>
      </c>
      <c r="BX13" s="19" t="n">
        <f aca="false">IF($A13="",0,IF(COUNTIFS(Urlaub!$A$5:$A$604,$A13,Urlaub!$B$5:$B$604,"&lt;="&amp;BX$3,Urlaub!$C$5:$C$604,"&gt;="&amp;BX$3)&gt;0,1,0))</f>
        <v>0</v>
      </c>
      <c r="BY13" s="19" t="n">
        <f aca="false">IF($A13="",0,IF(COUNTIFS(Urlaub!$A$5:$A$604,$A13,Urlaub!$B$5:$B$604,"&lt;="&amp;BY$3,Urlaub!$C$5:$C$604,"&gt;="&amp;BY$3)&gt;0,1,0))</f>
        <v>0</v>
      </c>
      <c r="BZ13" s="19" t="n">
        <f aca="false">IF($A13="",0,IF(COUNTIFS(Urlaub!$A$5:$A$604,$A13,Urlaub!$B$5:$B$604,"&lt;="&amp;BZ$3,Urlaub!$C$5:$C$604,"&gt;="&amp;BZ$3)&gt;0,1,0))</f>
        <v>0</v>
      </c>
      <c r="CA13" s="19" t="n">
        <f aca="false">IF($A13="",0,IF(COUNTIFS(Urlaub!$A$5:$A$604,$A13,Urlaub!$B$5:$B$604,"&lt;="&amp;CA$3,Urlaub!$C$5:$C$604,"&gt;="&amp;CA$3)&gt;0,1,0))</f>
        <v>0</v>
      </c>
      <c r="CB13" s="19" t="n">
        <f aca="false">IF($A13="",0,IF(COUNTIFS(Urlaub!$A$5:$A$604,$A13,Urlaub!$B$5:$B$604,"&lt;="&amp;CB$3,Urlaub!$C$5:$C$604,"&gt;="&amp;CB$3)&gt;0,1,0))</f>
        <v>0</v>
      </c>
      <c r="CC13" s="19" t="n">
        <f aca="false">IF($A13="",0,IF(COUNTIFS(Urlaub!$A$5:$A$604,$A13,Urlaub!$B$5:$B$604,"&lt;="&amp;CC$3,Urlaub!$C$5:$C$604,"&gt;="&amp;CC$3)&gt;0,1,0))</f>
        <v>0</v>
      </c>
      <c r="CD13" s="19" t="n">
        <f aca="false">IF($A13="",0,IF(COUNTIFS(Urlaub!$A$5:$A$604,$A13,Urlaub!$B$5:$B$604,"&lt;="&amp;CD$3,Urlaub!$C$5:$C$604,"&gt;="&amp;CD$3)&gt;0,1,0))</f>
        <v>0</v>
      </c>
      <c r="CE13" s="19" t="n">
        <f aca="false">IF($A13="",0,IF(COUNTIFS(Urlaub!$A$5:$A$604,$A13,Urlaub!$B$5:$B$604,"&lt;="&amp;CE$3,Urlaub!$C$5:$C$604,"&gt;="&amp;CE$3)&gt;0,1,0))</f>
        <v>0</v>
      </c>
      <c r="CF13" s="19" t="n">
        <f aca="false">IF($A13="",0,IF(COUNTIFS(Urlaub!$A$5:$A$604,$A13,Urlaub!$B$5:$B$604,"&lt;="&amp;CF$3,Urlaub!$C$5:$C$604,"&gt;="&amp;CF$3)&gt;0,1,0))</f>
        <v>0</v>
      </c>
      <c r="CG13" s="19" t="n">
        <f aca="false">IF($A13="",0,IF(COUNTIFS(Urlaub!$A$5:$A$604,$A13,Urlaub!$B$5:$B$604,"&lt;="&amp;CG$3,Urlaub!$C$5:$C$604,"&gt;="&amp;CG$3)&gt;0,1,0))</f>
        <v>0</v>
      </c>
      <c r="CH13" s="19" t="n">
        <f aca="false">IF($A13="",0,IF(COUNTIFS(Urlaub!$A$5:$A$604,$A13,Urlaub!$B$5:$B$604,"&lt;="&amp;CH$3,Urlaub!$C$5:$C$604,"&gt;="&amp;CH$3)&gt;0,1,0))</f>
        <v>0</v>
      </c>
      <c r="CI13" s="19" t="n">
        <f aca="false">IF($A13="",0,IF(COUNTIFS(Urlaub!$A$5:$A$604,$A13,Urlaub!$B$5:$B$604,"&lt;="&amp;CI$3,Urlaub!$C$5:$C$604,"&gt;="&amp;CI$3)&gt;0,1,0))</f>
        <v>0</v>
      </c>
      <c r="CJ13" s="19" t="n">
        <f aca="false">IF($A13="",0,IF(COUNTIFS(Urlaub!$A$5:$A$604,$A13,Urlaub!$B$5:$B$604,"&lt;="&amp;CJ$3,Urlaub!$C$5:$C$604,"&gt;="&amp;CJ$3)&gt;0,1,0))</f>
        <v>0</v>
      </c>
      <c r="CK13" s="19" t="n">
        <f aca="false">IF($A13="",0,IF(COUNTIFS(Urlaub!$A$5:$A$604,$A13,Urlaub!$B$5:$B$604,"&lt;="&amp;CK$3,Urlaub!$C$5:$C$604,"&gt;="&amp;CK$3)&gt;0,1,0))</f>
        <v>0</v>
      </c>
      <c r="CL13" s="19" t="n">
        <f aca="false">IF($A13="",0,IF(COUNTIFS(Urlaub!$A$5:$A$604,$A13,Urlaub!$B$5:$B$604,"&lt;="&amp;CL$3,Urlaub!$C$5:$C$604,"&gt;="&amp;CL$3)&gt;0,1,0))</f>
        <v>0</v>
      </c>
      <c r="CM13" s="19" t="n">
        <f aca="false">IF($A13="",0,IF(COUNTIFS(Urlaub!$A$5:$A$604,$A13,Urlaub!$B$5:$B$604,"&lt;="&amp;CM$3,Urlaub!$C$5:$C$604,"&gt;="&amp;CM$3)&gt;0,1,0))</f>
        <v>0</v>
      </c>
      <c r="CN13" s="19" t="n">
        <f aca="false">IF($A13="",0,IF(COUNTIFS(Urlaub!$A$5:$A$604,$A13,Urlaub!$B$5:$B$604,"&lt;="&amp;CN$3,Urlaub!$C$5:$C$604,"&gt;="&amp;CN$3)&gt;0,1,0))</f>
        <v>0</v>
      </c>
      <c r="CO13" s="19" t="n">
        <f aca="false">IF($A13="",0,IF(COUNTIFS(Urlaub!$A$5:$A$604,$A13,Urlaub!$B$5:$B$604,"&lt;="&amp;CO$3,Urlaub!$C$5:$C$604,"&gt;="&amp;CO$3)&gt;0,1,0))</f>
        <v>0</v>
      </c>
      <c r="CP13" s="19" t="n">
        <f aca="false">IF($A13="",0,IF(COUNTIFS(Urlaub!$A$5:$A$604,$A13,Urlaub!$B$5:$B$604,"&lt;="&amp;CP$3,Urlaub!$C$5:$C$604,"&gt;="&amp;CP$3)&gt;0,1,0))</f>
        <v>0</v>
      </c>
      <c r="CQ13" s="19" t="n">
        <f aca="false">IF($A13="",0,IF(COUNTIFS(Urlaub!$A$5:$A$604,$A13,Urlaub!$B$5:$B$604,"&lt;="&amp;CQ$3,Urlaub!$C$5:$C$604,"&gt;="&amp;CQ$3)&gt;0,1,0))</f>
        <v>0</v>
      </c>
      <c r="CR13" s="19" t="n">
        <f aca="false">IF($A13="",0,IF(COUNTIFS(Urlaub!$A$5:$A$604,$A13,Urlaub!$B$5:$B$604,"&lt;="&amp;CR$3,Urlaub!$C$5:$C$604,"&gt;="&amp;CR$3)&gt;0,1,0))</f>
        <v>0</v>
      </c>
      <c r="CS13" s="19" t="n">
        <f aca="false">IF($A13="",0,IF(COUNTIFS(Urlaub!$A$5:$A$604,$A13,Urlaub!$B$5:$B$604,"&lt;="&amp;CS$3,Urlaub!$C$5:$C$604,"&gt;="&amp;CS$3)&gt;0,1,0))</f>
        <v>0</v>
      </c>
      <c r="CT13" s="19" t="n">
        <f aca="false">IF($A13="",0,IF(COUNTIFS(Urlaub!$A$5:$A$604,$A13,Urlaub!$B$5:$B$604,"&lt;="&amp;CT$3,Urlaub!$C$5:$C$604,"&gt;="&amp;CT$3)&gt;0,1,0))</f>
        <v>0</v>
      </c>
      <c r="CU13" s="19" t="n">
        <f aca="false">IF($A13="",0,IF(COUNTIFS(Urlaub!$A$5:$A$604,$A13,Urlaub!$B$5:$B$604,"&lt;="&amp;CU$3,Urlaub!$C$5:$C$604,"&gt;="&amp;CU$3)&gt;0,1,0))</f>
        <v>0</v>
      </c>
      <c r="CV13" s="19" t="n">
        <f aca="false">IF($A13="",0,IF(COUNTIFS(Urlaub!$A$5:$A$604,$A13,Urlaub!$B$5:$B$604,"&lt;="&amp;CV$3,Urlaub!$C$5:$C$604,"&gt;="&amp;CV$3)&gt;0,1,0))</f>
        <v>0</v>
      </c>
      <c r="CW13" s="19" t="n">
        <f aca="false">IF($A13="",0,IF(COUNTIFS(Urlaub!$A$5:$A$604,$A13,Urlaub!$B$5:$B$604,"&lt;="&amp;CW$3,Urlaub!$C$5:$C$604,"&gt;="&amp;CW$3)&gt;0,1,0))</f>
        <v>0</v>
      </c>
      <c r="CX13" s="19" t="n">
        <f aca="false">IF($A13="",0,IF(COUNTIFS(Urlaub!$A$5:$A$604,$A13,Urlaub!$B$5:$B$604,"&lt;="&amp;CX$3,Urlaub!$C$5:$C$604,"&gt;="&amp;CX$3)&gt;0,1,0))</f>
        <v>0</v>
      </c>
      <c r="CY13" s="19" t="n">
        <f aca="false">IF($A13="",0,IF(COUNTIFS(Urlaub!$A$5:$A$604,$A13,Urlaub!$B$5:$B$604,"&lt;="&amp;CY$3,Urlaub!$C$5:$C$604,"&gt;="&amp;CY$3)&gt;0,1,0))</f>
        <v>0</v>
      </c>
      <c r="CZ13" s="19" t="n">
        <f aca="false">IF($A13="",0,IF(COUNTIFS(Urlaub!$A$5:$A$604,$A13,Urlaub!$B$5:$B$604,"&lt;="&amp;CZ$3,Urlaub!$C$5:$C$604,"&gt;="&amp;CZ$3)&gt;0,1,0))</f>
        <v>0</v>
      </c>
      <c r="DA13" s="19" t="n">
        <f aca="false">IF($A13="",0,IF(COUNTIFS(Urlaub!$A$5:$A$604,$A13,Urlaub!$B$5:$B$604,"&lt;="&amp;DA$3,Urlaub!$C$5:$C$604,"&gt;="&amp;DA$3)&gt;0,1,0))</f>
        <v>0</v>
      </c>
      <c r="DB13" s="19" t="n">
        <f aca="false">IF($A13="",0,IF(COUNTIFS(Urlaub!$A$5:$A$604,$A13,Urlaub!$B$5:$B$604,"&lt;="&amp;DB$3,Urlaub!$C$5:$C$604,"&gt;="&amp;DB$3)&gt;0,1,0))</f>
        <v>0</v>
      </c>
      <c r="DC13" s="19" t="n">
        <f aca="false">IF($A13="",0,IF(COUNTIFS(Urlaub!$A$5:$A$604,$A13,Urlaub!$B$5:$B$604,"&lt;="&amp;DC$3,Urlaub!$C$5:$C$604,"&gt;="&amp;DC$3)&gt;0,1,0))</f>
        <v>0</v>
      </c>
      <c r="DD13" s="19" t="n">
        <f aca="false">IF($A13="",0,IF(COUNTIFS(Urlaub!$A$5:$A$604,$A13,Urlaub!$B$5:$B$604,"&lt;="&amp;DD$3,Urlaub!$C$5:$C$604,"&gt;="&amp;DD$3)&gt;0,1,0))</f>
        <v>0</v>
      </c>
      <c r="DE13" s="19" t="n">
        <f aca="false">IF($A13="",0,IF(COUNTIFS(Urlaub!$A$5:$A$604,$A13,Urlaub!$B$5:$B$604,"&lt;="&amp;DE$3,Urlaub!$C$5:$C$604,"&gt;="&amp;DE$3)&gt;0,1,0))</f>
        <v>0</v>
      </c>
      <c r="DF13" s="19" t="n">
        <f aca="false">IF($A13="",0,IF(COUNTIFS(Urlaub!$A$5:$A$604,$A13,Urlaub!$B$5:$B$604,"&lt;="&amp;DF$3,Urlaub!$C$5:$C$604,"&gt;="&amp;DF$3)&gt;0,1,0))</f>
        <v>0</v>
      </c>
      <c r="DG13" s="19" t="n">
        <f aca="false">IF($A13="",0,IF(COUNTIFS(Urlaub!$A$5:$A$604,$A13,Urlaub!$B$5:$B$604,"&lt;="&amp;DG$3,Urlaub!$C$5:$C$604,"&gt;="&amp;DG$3)&gt;0,1,0))</f>
        <v>0</v>
      </c>
      <c r="DH13" s="19" t="n">
        <f aca="false">IF($A13="",0,IF(COUNTIFS(Urlaub!$A$5:$A$604,$A13,Urlaub!$B$5:$B$604,"&lt;="&amp;DH$3,Urlaub!$C$5:$C$604,"&gt;="&amp;DH$3)&gt;0,1,0))</f>
        <v>0</v>
      </c>
      <c r="DI13" s="19" t="n">
        <f aca="false">IF($A13="",0,IF(COUNTIFS(Urlaub!$A$5:$A$604,$A13,Urlaub!$B$5:$B$604,"&lt;="&amp;DI$3,Urlaub!$C$5:$C$604,"&gt;="&amp;DI$3)&gt;0,1,0))</f>
        <v>0</v>
      </c>
      <c r="DJ13" s="19" t="n">
        <f aca="false">IF($A13="",0,IF(COUNTIFS(Urlaub!$A$5:$A$604,$A13,Urlaub!$B$5:$B$604,"&lt;="&amp;DJ$3,Urlaub!$C$5:$C$604,"&gt;="&amp;DJ$3)&gt;0,1,0))</f>
        <v>0</v>
      </c>
      <c r="DK13" s="19" t="n">
        <f aca="false">IF($A13="",0,IF(COUNTIFS(Urlaub!$A$5:$A$604,$A13,Urlaub!$B$5:$B$604,"&lt;="&amp;DK$3,Urlaub!$C$5:$C$604,"&gt;="&amp;DK$3)&gt;0,1,0))</f>
        <v>0</v>
      </c>
      <c r="DL13" s="19" t="n">
        <f aca="false">IF($A13="",0,IF(COUNTIFS(Urlaub!$A$5:$A$604,$A13,Urlaub!$B$5:$B$604,"&lt;="&amp;DL$3,Urlaub!$C$5:$C$604,"&gt;="&amp;DL$3)&gt;0,1,0))</f>
        <v>0</v>
      </c>
      <c r="DM13" s="19" t="n">
        <f aca="false">IF($A13="",0,IF(COUNTIFS(Urlaub!$A$5:$A$604,$A13,Urlaub!$B$5:$B$604,"&lt;="&amp;DM$3,Urlaub!$C$5:$C$604,"&gt;="&amp;DM$3)&gt;0,1,0))</f>
        <v>0</v>
      </c>
      <c r="DN13" s="19" t="n">
        <f aca="false">IF($A13="",0,IF(COUNTIFS(Urlaub!$A$5:$A$604,$A13,Urlaub!$B$5:$B$604,"&lt;="&amp;DN$3,Urlaub!$C$5:$C$604,"&gt;="&amp;DN$3)&gt;0,1,0))</f>
        <v>0</v>
      </c>
      <c r="DO13" s="19" t="n">
        <f aca="false">IF($A13="",0,IF(COUNTIFS(Urlaub!$A$5:$A$604,$A13,Urlaub!$B$5:$B$604,"&lt;="&amp;DO$3,Urlaub!$C$5:$C$604,"&gt;="&amp;DO$3)&gt;0,1,0))</f>
        <v>0</v>
      </c>
      <c r="DP13" s="19" t="n">
        <f aca="false">IF($A13="",0,IF(COUNTIFS(Urlaub!$A$5:$A$604,$A13,Urlaub!$B$5:$B$604,"&lt;="&amp;DP$3,Urlaub!$C$5:$C$604,"&gt;="&amp;DP$3)&gt;0,1,0))</f>
        <v>0</v>
      </c>
      <c r="DQ13" s="19" t="n">
        <f aca="false">IF($A13="",0,IF(COUNTIFS(Urlaub!$A$5:$A$604,$A13,Urlaub!$B$5:$B$604,"&lt;="&amp;DQ$3,Urlaub!$C$5:$C$604,"&gt;="&amp;DQ$3)&gt;0,1,0))</f>
        <v>0</v>
      </c>
      <c r="DR13" s="19" t="n">
        <f aca="false">IF($A13="",0,IF(COUNTIFS(Urlaub!$A$5:$A$604,$A13,Urlaub!$B$5:$B$604,"&lt;="&amp;DR$3,Urlaub!$C$5:$C$604,"&gt;="&amp;DR$3)&gt;0,1,0))</f>
        <v>0</v>
      </c>
      <c r="DS13" s="19" t="n">
        <f aca="false">IF($A13="",0,IF(COUNTIFS(Urlaub!$A$5:$A$604,$A13,Urlaub!$B$5:$B$604,"&lt;="&amp;DS$3,Urlaub!$C$5:$C$604,"&gt;="&amp;DS$3)&gt;0,1,0))</f>
        <v>0</v>
      </c>
      <c r="DT13" s="19" t="n">
        <f aca="false">IF($A13="",0,IF(COUNTIFS(Urlaub!$A$5:$A$604,$A13,Urlaub!$B$5:$B$604,"&lt;="&amp;DT$3,Urlaub!$C$5:$C$604,"&gt;="&amp;DT$3)&gt;0,1,0))</f>
        <v>0</v>
      </c>
      <c r="DU13" s="19" t="n">
        <f aca="false">IF($A13="",0,IF(COUNTIFS(Urlaub!$A$5:$A$604,$A13,Urlaub!$B$5:$B$604,"&lt;="&amp;DU$3,Urlaub!$C$5:$C$604,"&gt;="&amp;DU$3)&gt;0,1,0))</f>
        <v>0</v>
      </c>
      <c r="DV13" s="19" t="n">
        <f aca="false">IF($A13="",0,IF(COUNTIFS(Urlaub!$A$5:$A$604,$A13,Urlaub!$B$5:$B$604,"&lt;="&amp;DV$3,Urlaub!$C$5:$C$604,"&gt;="&amp;DV$3)&gt;0,1,0))</f>
        <v>0</v>
      </c>
      <c r="DW13" s="19" t="n">
        <f aca="false">IF($A13="",0,IF(COUNTIFS(Urlaub!$A$5:$A$604,$A13,Urlaub!$B$5:$B$604,"&lt;="&amp;DW$3,Urlaub!$C$5:$C$604,"&gt;="&amp;DW$3)&gt;0,1,0))</f>
        <v>0</v>
      </c>
      <c r="DX13" s="19" t="n">
        <f aca="false">IF($A13="",0,IF(COUNTIFS(Urlaub!$A$5:$A$604,$A13,Urlaub!$B$5:$B$604,"&lt;="&amp;DX$3,Urlaub!$C$5:$C$604,"&gt;="&amp;DX$3)&gt;0,1,0))</f>
        <v>0</v>
      </c>
      <c r="DY13" s="19" t="n">
        <f aca="false">IF($A13="",0,IF(COUNTIFS(Urlaub!$A$5:$A$604,$A13,Urlaub!$B$5:$B$604,"&lt;="&amp;DY$3,Urlaub!$C$5:$C$604,"&gt;="&amp;DY$3)&gt;0,1,0))</f>
        <v>0</v>
      </c>
      <c r="DZ13" s="19" t="n">
        <f aca="false">IF($A13="",0,IF(COUNTIFS(Urlaub!$A$5:$A$604,$A13,Urlaub!$B$5:$B$604,"&lt;="&amp;DZ$3,Urlaub!$C$5:$C$604,"&gt;="&amp;DZ$3)&gt;0,1,0))</f>
        <v>0</v>
      </c>
      <c r="EA13" s="19" t="n">
        <f aca="false">IF($A13="",0,IF(COUNTIFS(Urlaub!$A$5:$A$604,$A13,Urlaub!$B$5:$B$604,"&lt;="&amp;EA$3,Urlaub!$C$5:$C$604,"&gt;="&amp;EA$3)&gt;0,1,0))</f>
        <v>0</v>
      </c>
      <c r="EB13" s="19" t="n">
        <f aca="false">IF($A13="",0,IF(COUNTIFS(Urlaub!$A$5:$A$604,$A13,Urlaub!$B$5:$B$604,"&lt;="&amp;EB$3,Urlaub!$C$5:$C$604,"&gt;="&amp;EB$3)&gt;0,1,0))</f>
        <v>0</v>
      </c>
      <c r="EC13" s="19" t="n">
        <f aca="false">IF($A13="",0,IF(COUNTIFS(Urlaub!$A$5:$A$604,$A13,Urlaub!$B$5:$B$604,"&lt;="&amp;EC$3,Urlaub!$C$5:$C$604,"&gt;="&amp;EC$3)&gt;0,1,0))</f>
        <v>0</v>
      </c>
      <c r="ED13" s="19" t="n">
        <f aca="false">IF($A13="",0,IF(COUNTIFS(Urlaub!$A$5:$A$604,$A13,Urlaub!$B$5:$B$604,"&lt;="&amp;ED$3,Urlaub!$C$5:$C$604,"&gt;="&amp;ED$3)&gt;0,1,0))</f>
        <v>0</v>
      </c>
      <c r="EE13" s="19" t="n">
        <f aca="false">IF($A13="",0,IF(COUNTIFS(Urlaub!$A$5:$A$604,$A13,Urlaub!$B$5:$B$604,"&lt;="&amp;EE$3,Urlaub!$C$5:$C$604,"&gt;="&amp;EE$3)&gt;0,1,0))</f>
        <v>0</v>
      </c>
      <c r="EF13" s="19" t="n">
        <f aca="false">IF($A13="",0,IF(COUNTIFS(Urlaub!$A$5:$A$604,$A13,Urlaub!$B$5:$B$604,"&lt;="&amp;EF$3,Urlaub!$C$5:$C$604,"&gt;="&amp;EF$3)&gt;0,1,0))</f>
        <v>0</v>
      </c>
      <c r="EG13" s="19" t="n">
        <f aca="false">IF($A13="",0,IF(COUNTIFS(Urlaub!$A$5:$A$604,$A13,Urlaub!$B$5:$B$604,"&lt;="&amp;EG$3,Urlaub!$C$5:$C$604,"&gt;="&amp;EG$3)&gt;0,1,0))</f>
        <v>0</v>
      </c>
      <c r="EH13" s="19" t="n">
        <f aca="false">IF($A13="",0,IF(COUNTIFS(Urlaub!$A$5:$A$604,$A13,Urlaub!$B$5:$B$604,"&lt;="&amp;EH$3,Urlaub!$C$5:$C$604,"&gt;="&amp;EH$3)&gt;0,1,0))</f>
        <v>0</v>
      </c>
      <c r="EI13" s="19" t="n">
        <f aca="false">IF($A13="",0,IF(COUNTIFS(Urlaub!$A$5:$A$604,$A13,Urlaub!$B$5:$B$604,"&lt;="&amp;EI$3,Urlaub!$C$5:$C$604,"&gt;="&amp;EI$3)&gt;0,1,0))</f>
        <v>0</v>
      </c>
      <c r="EJ13" s="19" t="n">
        <f aca="false">IF($A13="",0,IF(COUNTIFS(Urlaub!$A$5:$A$604,$A13,Urlaub!$B$5:$B$604,"&lt;="&amp;EJ$3,Urlaub!$C$5:$C$604,"&gt;="&amp;EJ$3)&gt;0,1,0))</f>
        <v>0</v>
      </c>
      <c r="EK13" s="19" t="n">
        <f aca="false">IF($A13="",0,IF(COUNTIFS(Urlaub!$A$5:$A$604,$A13,Urlaub!$B$5:$B$604,"&lt;="&amp;EK$3,Urlaub!$C$5:$C$604,"&gt;="&amp;EK$3)&gt;0,1,0))</f>
        <v>0</v>
      </c>
      <c r="EL13" s="19" t="n">
        <f aca="false">IF($A13="",0,IF(COUNTIFS(Urlaub!$A$5:$A$604,$A13,Urlaub!$B$5:$B$604,"&lt;="&amp;EL$3,Urlaub!$C$5:$C$604,"&gt;="&amp;EL$3)&gt;0,1,0))</f>
        <v>0</v>
      </c>
      <c r="EM13" s="19" t="n">
        <f aca="false">IF($A13="",0,IF(COUNTIFS(Urlaub!$A$5:$A$604,$A13,Urlaub!$B$5:$B$604,"&lt;="&amp;EM$3,Urlaub!$C$5:$C$604,"&gt;="&amp;EM$3)&gt;0,1,0))</f>
        <v>0</v>
      </c>
      <c r="EN13" s="19" t="n">
        <f aca="false">IF($A13="",0,IF(COUNTIFS(Urlaub!$A$5:$A$604,$A13,Urlaub!$B$5:$B$604,"&lt;="&amp;EN$3,Urlaub!$C$5:$C$604,"&gt;="&amp;EN$3)&gt;0,1,0))</f>
        <v>0</v>
      </c>
      <c r="EO13" s="19" t="n">
        <f aca="false">IF($A13="",0,IF(COUNTIFS(Urlaub!$A$5:$A$604,$A13,Urlaub!$B$5:$B$604,"&lt;="&amp;EO$3,Urlaub!$C$5:$C$604,"&gt;="&amp;EO$3)&gt;0,1,0))</f>
        <v>0</v>
      </c>
      <c r="EP13" s="19" t="n">
        <f aca="false">IF($A13="",0,IF(COUNTIFS(Urlaub!$A$5:$A$604,$A13,Urlaub!$B$5:$B$604,"&lt;="&amp;EP$3,Urlaub!$C$5:$C$604,"&gt;="&amp;EP$3)&gt;0,1,0))</f>
        <v>0</v>
      </c>
      <c r="EQ13" s="19" t="n">
        <f aca="false">IF($A13="",0,IF(COUNTIFS(Urlaub!$A$5:$A$604,$A13,Urlaub!$B$5:$B$604,"&lt;="&amp;EQ$3,Urlaub!$C$5:$C$604,"&gt;="&amp;EQ$3)&gt;0,1,0))</f>
        <v>0</v>
      </c>
      <c r="ER13" s="19" t="n">
        <f aca="false">IF($A13="",0,IF(COUNTIFS(Urlaub!$A$5:$A$604,$A13,Urlaub!$B$5:$B$604,"&lt;="&amp;ER$3,Urlaub!$C$5:$C$604,"&gt;="&amp;ER$3)&gt;0,1,0))</f>
        <v>0</v>
      </c>
      <c r="ES13" s="19" t="n">
        <f aca="false">IF($A13="",0,IF(COUNTIFS(Urlaub!$A$5:$A$604,$A13,Urlaub!$B$5:$B$604,"&lt;="&amp;ES$3,Urlaub!$C$5:$C$604,"&gt;="&amp;ES$3)&gt;0,1,0))</f>
        <v>0</v>
      </c>
      <c r="ET13" s="19" t="n">
        <f aca="false">IF($A13="",0,IF(COUNTIFS(Urlaub!$A$5:$A$604,$A13,Urlaub!$B$5:$B$604,"&lt;="&amp;ET$3,Urlaub!$C$5:$C$604,"&gt;="&amp;ET$3)&gt;0,1,0))</f>
        <v>0</v>
      </c>
      <c r="EU13" s="19" t="n">
        <f aca="false">IF($A13="",0,IF(COUNTIFS(Urlaub!$A$5:$A$604,$A13,Urlaub!$B$5:$B$604,"&lt;="&amp;EU$3,Urlaub!$C$5:$C$604,"&gt;="&amp;EU$3)&gt;0,1,0))</f>
        <v>0</v>
      </c>
      <c r="EV13" s="19" t="n">
        <f aca="false">IF($A13="",0,IF(COUNTIFS(Urlaub!$A$5:$A$604,$A13,Urlaub!$B$5:$B$604,"&lt;="&amp;EV$3,Urlaub!$C$5:$C$604,"&gt;="&amp;EV$3)&gt;0,1,0))</f>
        <v>0</v>
      </c>
      <c r="EW13" s="19" t="n">
        <f aca="false">IF($A13="",0,IF(COUNTIFS(Urlaub!$A$5:$A$604,$A13,Urlaub!$B$5:$B$604,"&lt;="&amp;EW$3,Urlaub!$C$5:$C$604,"&gt;="&amp;EW$3)&gt;0,1,0))</f>
        <v>0</v>
      </c>
      <c r="EX13" s="19" t="n">
        <f aca="false">IF($A13="",0,IF(COUNTIFS(Urlaub!$A$5:$A$604,$A13,Urlaub!$B$5:$B$604,"&lt;="&amp;EX$3,Urlaub!$C$5:$C$604,"&gt;="&amp;EX$3)&gt;0,1,0))</f>
        <v>0</v>
      </c>
      <c r="EY13" s="19" t="n">
        <f aca="false">IF($A13="",0,IF(COUNTIFS(Urlaub!$A$5:$A$604,$A13,Urlaub!$B$5:$B$604,"&lt;="&amp;EY$3,Urlaub!$C$5:$C$604,"&gt;="&amp;EY$3)&gt;0,1,0))</f>
        <v>0</v>
      </c>
      <c r="EZ13" s="19" t="n">
        <f aca="false">IF($A13="",0,IF(COUNTIFS(Urlaub!$A$5:$A$604,$A13,Urlaub!$B$5:$B$604,"&lt;="&amp;EZ$3,Urlaub!$C$5:$C$604,"&gt;="&amp;EZ$3)&gt;0,1,0))</f>
        <v>0</v>
      </c>
      <c r="FA13" s="19" t="n">
        <f aca="false">IF($A13="",0,IF(COUNTIFS(Urlaub!$A$5:$A$604,$A13,Urlaub!$B$5:$B$604,"&lt;="&amp;FA$3,Urlaub!$C$5:$C$604,"&gt;="&amp;FA$3)&gt;0,1,0))</f>
        <v>0</v>
      </c>
      <c r="FB13" s="19" t="n">
        <f aca="false">IF($A13="",0,IF(COUNTIFS(Urlaub!$A$5:$A$604,$A13,Urlaub!$B$5:$B$604,"&lt;="&amp;FB$3,Urlaub!$C$5:$C$604,"&gt;="&amp;FB$3)&gt;0,1,0))</f>
        <v>0</v>
      </c>
      <c r="FC13" s="19" t="n">
        <f aca="false">IF($A13="",0,IF(COUNTIFS(Urlaub!$A$5:$A$604,$A13,Urlaub!$B$5:$B$604,"&lt;="&amp;FC$3,Urlaub!$C$5:$C$604,"&gt;="&amp;FC$3)&gt;0,1,0))</f>
        <v>0</v>
      </c>
      <c r="FD13" s="19" t="n">
        <f aca="false">IF($A13="",0,IF(COUNTIFS(Urlaub!$A$5:$A$604,$A13,Urlaub!$B$5:$B$604,"&lt;="&amp;FD$3,Urlaub!$C$5:$C$604,"&gt;="&amp;FD$3)&gt;0,1,0))</f>
        <v>0</v>
      </c>
      <c r="FE13" s="19" t="n">
        <f aca="false">IF($A13="",0,IF(COUNTIFS(Urlaub!$A$5:$A$604,$A13,Urlaub!$B$5:$B$604,"&lt;="&amp;FE$3,Urlaub!$C$5:$C$604,"&gt;="&amp;FE$3)&gt;0,1,0))</f>
        <v>0</v>
      </c>
      <c r="FF13" s="19" t="n">
        <f aca="false">IF($A13="",0,IF(COUNTIFS(Urlaub!$A$5:$A$604,$A13,Urlaub!$B$5:$B$604,"&lt;="&amp;FF$3,Urlaub!$C$5:$C$604,"&gt;="&amp;FF$3)&gt;0,1,0))</f>
        <v>0</v>
      </c>
      <c r="FG13" s="19" t="n">
        <f aca="false">IF($A13="",0,IF(COUNTIFS(Urlaub!$A$5:$A$604,$A13,Urlaub!$B$5:$B$604,"&lt;="&amp;FG$3,Urlaub!$C$5:$C$604,"&gt;="&amp;FG$3)&gt;0,1,0))</f>
        <v>0</v>
      </c>
      <c r="FH13" s="19" t="n">
        <f aca="false">IF($A13="",0,IF(COUNTIFS(Urlaub!$A$5:$A$604,$A13,Urlaub!$B$5:$B$604,"&lt;="&amp;FH$3,Urlaub!$C$5:$C$604,"&gt;="&amp;FH$3)&gt;0,1,0))</f>
        <v>0</v>
      </c>
      <c r="FI13" s="19" t="n">
        <f aca="false">IF($A13="",0,IF(COUNTIFS(Urlaub!$A$5:$A$604,$A13,Urlaub!$B$5:$B$604,"&lt;="&amp;FI$3,Urlaub!$C$5:$C$604,"&gt;="&amp;FI$3)&gt;0,1,0))</f>
        <v>0</v>
      </c>
      <c r="FJ13" s="19" t="n">
        <f aca="false">IF($A13="",0,IF(COUNTIFS(Urlaub!$A$5:$A$604,$A13,Urlaub!$B$5:$B$604,"&lt;="&amp;FJ$3,Urlaub!$C$5:$C$604,"&gt;="&amp;FJ$3)&gt;0,1,0))</f>
        <v>0</v>
      </c>
      <c r="FK13" s="19" t="n">
        <f aca="false">IF($A13="",0,IF(COUNTIFS(Urlaub!$A$5:$A$604,$A13,Urlaub!$B$5:$B$604,"&lt;="&amp;FK$3,Urlaub!$C$5:$C$604,"&gt;="&amp;FK$3)&gt;0,1,0))</f>
        <v>0</v>
      </c>
      <c r="FL13" s="19" t="n">
        <f aca="false">IF($A13="",0,IF(COUNTIFS(Urlaub!$A$5:$A$604,$A13,Urlaub!$B$5:$B$604,"&lt;="&amp;FL$3,Urlaub!$C$5:$C$604,"&gt;="&amp;FL$3)&gt;0,1,0))</f>
        <v>0</v>
      </c>
      <c r="FM13" s="19" t="n">
        <f aca="false">IF($A13="",0,IF(COUNTIFS(Urlaub!$A$5:$A$604,$A13,Urlaub!$B$5:$B$604,"&lt;="&amp;FM$3,Urlaub!$C$5:$C$604,"&gt;="&amp;FM$3)&gt;0,1,0))</f>
        <v>0</v>
      </c>
      <c r="FN13" s="19" t="n">
        <f aca="false">IF($A13="",0,IF(COUNTIFS(Urlaub!$A$5:$A$604,$A13,Urlaub!$B$5:$B$604,"&lt;="&amp;FN$3,Urlaub!$C$5:$C$604,"&gt;="&amp;FN$3)&gt;0,1,0))</f>
        <v>0</v>
      </c>
      <c r="FO13" s="19" t="n">
        <f aca="false">IF($A13="",0,IF(COUNTIFS(Urlaub!$A$5:$A$604,$A13,Urlaub!$B$5:$B$604,"&lt;="&amp;FO$3,Urlaub!$C$5:$C$604,"&gt;="&amp;FO$3)&gt;0,1,0))</f>
        <v>0</v>
      </c>
      <c r="FP13" s="19" t="n">
        <f aca="false">IF($A13="",0,IF(COUNTIFS(Urlaub!$A$5:$A$604,$A13,Urlaub!$B$5:$B$604,"&lt;="&amp;FP$3,Urlaub!$C$5:$C$604,"&gt;="&amp;FP$3)&gt;0,1,0))</f>
        <v>0</v>
      </c>
      <c r="FQ13" s="19" t="n">
        <f aca="false">IF($A13="",0,IF(COUNTIFS(Urlaub!$A$5:$A$604,$A13,Urlaub!$B$5:$B$604,"&lt;="&amp;FQ$3,Urlaub!$C$5:$C$604,"&gt;="&amp;FQ$3)&gt;0,1,0))</f>
        <v>0</v>
      </c>
      <c r="FR13" s="19" t="n">
        <f aca="false">IF($A13="",0,IF(COUNTIFS(Urlaub!$A$5:$A$604,$A13,Urlaub!$B$5:$B$604,"&lt;="&amp;FR$3,Urlaub!$C$5:$C$604,"&gt;="&amp;FR$3)&gt;0,1,0))</f>
        <v>0</v>
      </c>
      <c r="FS13" s="19" t="n">
        <f aca="false">IF($A13="",0,IF(COUNTIFS(Urlaub!$A$5:$A$604,$A13,Urlaub!$B$5:$B$604,"&lt;="&amp;FS$3,Urlaub!$C$5:$C$604,"&gt;="&amp;FS$3)&gt;0,1,0))</f>
        <v>0</v>
      </c>
      <c r="FT13" s="19" t="n">
        <f aca="false">IF($A13="",0,IF(COUNTIFS(Urlaub!$A$5:$A$604,$A13,Urlaub!$B$5:$B$604,"&lt;="&amp;FT$3,Urlaub!$C$5:$C$604,"&gt;="&amp;FT$3)&gt;0,1,0))</f>
        <v>0</v>
      </c>
      <c r="FU13" s="19" t="n">
        <f aca="false">IF($A13="",0,IF(COUNTIFS(Urlaub!$A$5:$A$604,$A13,Urlaub!$B$5:$B$604,"&lt;="&amp;FU$3,Urlaub!$C$5:$C$604,"&gt;="&amp;FU$3)&gt;0,1,0))</f>
        <v>0</v>
      </c>
      <c r="FV13" s="19" t="n">
        <f aca="false">IF($A13="",0,IF(COUNTIFS(Urlaub!$A$5:$A$604,$A13,Urlaub!$B$5:$B$604,"&lt;="&amp;FV$3,Urlaub!$C$5:$C$604,"&gt;="&amp;FV$3)&gt;0,1,0))</f>
        <v>0</v>
      </c>
      <c r="FW13" s="19" t="n">
        <f aca="false">IF($A13="",0,IF(COUNTIFS(Urlaub!$A$5:$A$604,$A13,Urlaub!$B$5:$B$604,"&lt;="&amp;FW$3,Urlaub!$C$5:$C$604,"&gt;="&amp;FW$3)&gt;0,1,0))</f>
        <v>0</v>
      </c>
      <c r="FX13" s="19" t="n">
        <f aca="false">IF($A13="",0,IF(COUNTIFS(Urlaub!$A$5:$A$604,$A13,Urlaub!$B$5:$B$604,"&lt;="&amp;FX$3,Urlaub!$C$5:$C$604,"&gt;="&amp;FX$3)&gt;0,1,0))</f>
        <v>0</v>
      </c>
      <c r="FY13" s="19" t="n">
        <f aca="false">IF($A13="",0,IF(COUNTIFS(Urlaub!$A$5:$A$604,$A13,Urlaub!$B$5:$B$604,"&lt;="&amp;FY$3,Urlaub!$C$5:$C$604,"&gt;="&amp;FY$3)&gt;0,1,0))</f>
        <v>0</v>
      </c>
      <c r="FZ13" s="19" t="n">
        <f aca="false">IF($A13="",0,IF(COUNTIFS(Urlaub!$A$5:$A$604,$A13,Urlaub!$B$5:$B$604,"&lt;="&amp;FZ$3,Urlaub!$C$5:$C$604,"&gt;="&amp;FZ$3)&gt;0,1,0))</f>
        <v>0</v>
      </c>
      <c r="GA13" s="19" t="n">
        <f aca="false">IF($A13="",0,IF(COUNTIFS(Urlaub!$A$5:$A$604,$A13,Urlaub!$B$5:$B$604,"&lt;="&amp;GA$3,Urlaub!$C$5:$C$604,"&gt;="&amp;GA$3)&gt;0,1,0))</f>
        <v>0</v>
      </c>
      <c r="GB13" s="19" t="n">
        <f aca="false">IF($A13="",0,IF(COUNTIFS(Urlaub!$A$5:$A$604,$A13,Urlaub!$B$5:$B$604,"&lt;="&amp;GB$3,Urlaub!$C$5:$C$604,"&gt;="&amp;GB$3)&gt;0,1,0))</f>
        <v>0</v>
      </c>
      <c r="GC13" s="19" t="n">
        <f aca="false">IF($A13="",0,IF(COUNTIFS(Urlaub!$A$5:$A$604,$A13,Urlaub!$B$5:$B$604,"&lt;="&amp;GC$3,Urlaub!$C$5:$C$604,"&gt;="&amp;GC$3)&gt;0,1,0))</f>
        <v>0</v>
      </c>
      <c r="GD13" s="19" t="n">
        <f aca="false">IF($A13="",0,IF(COUNTIFS(Urlaub!$A$5:$A$604,$A13,Urlaub!$B$5:$B$604,"&lt;="&amp;GD$3,Urlaub!$C$5:$C$604,"&gt;="&amp;GD$3)&gt;0,1,0))</f>
        <v>0</v>
      </c>
      <c r="GE13" s="19" t="n">
        <f aca="false">IF($A13="",0,IF(COUNTIFS(Urlaub!$A$5:$A$604,$A13,Urlaub!$B$5:$B$604,"&lt;="&amp;GE$3,Urlaub!$C$5:$C$604,"&gt;="&amp;GE$3)&gt;0,1,0))</f>
        <v>0</v>
      </c>
      <c r="GF13" s="19" t="n">
        <f aca="false">IF($A13="",0,IF(COUNTIFS(Urlaub!$A$5:$A$604,$A13,Urlaub!$B$5:$B$604,"&lt;="&amp;GF$3,Urlaub!$C$5:$C$604,"&gt;="&amp;GF$3)&gt;0,1,0))</f>
        <v>0</v>
      </c>
      <c r="GG13" s="19" t="n">
        <f aca="false">IF($A13="",0,IF(COUNTIFS(Urlaub!$A$5:$A$604,$A13,Urlaub!$B$5:$B$604,"&lt;="&amp;GG$3,Urlaub!$C$5:$C$604,"&gt;="&amp;GG$3)&gt;0,1,0))</f>
        <v>0</v>
      </c>
      <c r="GH13" s="19" t="n">
        <f aca="false">IF($A13="",0,IF(COUNTIFS(Urlaub!$A$5:$A$604,$A13,Urlaub!$B$5:$B$604,"&lt;="&amp;GH$3,Urlaub!$C$5:$C$604,"&gt;="&amp;GH$3)&gt;0,1,0))</f>
        <v>0</v>
      </c>
      <c r="GI13" s="19" t="n">
        <f aca="false">IF($A13="",0,IF(COUNTIFS(Urlaub!$A$5:$A$604,$A13,Urlaub!$B$5:$B$604,"&lt;="&amp;GI$3,Urlaub!$C$5:$C$604,"&gt;="&amp;GI$3)&gt;0,1,0))</f>
        <v>0</v>
      </c>
      <c r="GJ13" s="19" t="n">
        <f aca="false">IF($A13="",0,IF(COUNTIFS(Urlaub!$A$5:$A$604,$A13,Urlaub!$B$5:$B$604,"&lt;="&amp;GJ$3,Urlaub!$C$5:$C$604,"&gt;="&amp;GJ$3)&gt;0,1,0))</f>
        <v>0</v>
      </c>
      <c r="GK13" s="19" t="n">
        <f aca="false">IF($A13="",0,IF(COUNTIFS(Urlaub!$A$5:$A$604,$A13,Urlaub!$B$5:$B$604,"&lt;="&amp;GK$3,Urlaub!$C$5:$C$604,"&gt;="&amp;GK$3)&gt;0,1,0))</f>
        <v>0</v>
      </c>
      <c r="GL13" s="19" t="n">
        <f aca="false">IF($A13="",0,IF(COUNTIFS(Urlaub!$A$5:$A$604,$A13,Urlaub!$B$5:$B$604,"&lt;="&amp;GL$3,Urlaub!$C$5:$C$604,"&gt;="&amp;GL$3)&gt;0,1,0))</f>
        <v>0</v>
      </c>
      <c r="GM13" s="19" t="n">
        <f aca="false">IF($A13="",0,IF(COUNTIFS(Urlaub!$A$5:$A$604,$A13,Urlaub!$B$5:$B$604,"&lt;="&amp;GM$3,Urlaub!$C$5:$C$604,"&gt;="&amp;GM$3)&gt;0,1,0))</f>
        <v>0</v>
      </c>
      <c r="GN13" s="19" t="n">
        <f aca="false">IF($A13="",0,IF(COUNTIFS(Urlaub!$A$5:$A$604,$A13,Urlaub!$B$5:$B$604,"&lt;="&amp;GN$3,Urlaub!$C$5:$C$604,"&gt;="&amp;GN$3)&gt;0,1,0))</f>
        <v>0</v>
      </c>
      <c r="GO13" s="19" t="n">
        <f aca="false">IF($A13="",0,IF(COUNTIFS(Urlaub!$A$5:$A$604,$A13,Urlaub!$B$5:$B$604,"&lt;="&amp;GO$3,Urlaub!$C$5:$C$604,"&gt;="&amp;GO$3)&gt;0,1,0))</f>
        <v>0</v>
      </c>
      <c r="GP13" s="19" t="n">
        <f aca="false">IF($A13="",0,IF(COUNTIFS(Urlaub!$A$5:$A$604,$A13,Urlaub!$B$5:$B$604,"&lt;="&amp;GP$3,Urlaub!$C$5:$C$604,"&gt;="&amp;GP$3)&gt;0,1,0))</f>
        <v>0</v>
      </c>
      <c r="GQ13" s="19" t="n">
        <f aca="false">IF($A13="",0,IF(COUNTIFS(Urlaub!$A$5:$A$604,$A13,Urlaub!$B$5:$B$604,"&lt;="&amp;GQ$3,Urlaub!$C$5:$C$604,"&gt;="&amp;GQ$3)&gt;0,1,0))</f>
        <v>0</v>
      </c>
      <c r="GR13" s="19" t="n">
        <f aca="false">IF($A13="",0,IF(COUNTIFS(Urlaub!$A$5:$A$604,$A13,Urlaub!$B$5:$B$604,"&lt;="&amp;GR$3,Urlaub!$C$5:$C$604,"&gt;="&amp;GR$3)&gt;0,1,0))</f>
        <v>0</v>
      </c>
      <c r="GS13" s="19" t="n">
        <f aca="false">IF($A13="",0,IF(COUNTIFS(Urlaub!$A$5:$A$604,$A13,Urlaub!$B$5:$B$604,"&lt;="&amp;GS$3,Urlaub!$C$5:$C$604,"&gt;="&amp;GS$3)&gt;0,1,0))</f>
        <v>0</v>
      </c>
      <c r="GT13" s="19" t="n">
        <f aca="false">IF($A13="",0,IF(COUNTIFS(Urlaub!$A$5:$A$604,$A13,Urlaub!$B$5:$B$604,"&lt;="&amp;GT$3,Urlaub!$C$5:$C$604,"&gt;="&amp;GT$3)&gt;0,1,0))</f>
        <v>0</v>
      </c>
      <c r="GU13" s="19" t="n">
        <f aca="false">IF($A13="",0,IF(COUNTIFS(Urlaub!$A$5:$A$604,$A13,Urlaub!$B$5:$B$604,"&lt;="&amp;GU$3,Urlaub!$C$5:$C$604,"&gt;="&amp;GU$3)&gt;0,1,0))</f>
        <v>0</v>
      </c>
      <c r="GV13" s="19" t="n">
        <f aca="false">IF($A13="",0,IF(COUNTIFS(Urlaub!$A$5:$A$604,$A13,Urlaub!$B$5:$B$604,"&lt;="&amp;GV$3,Urlaub!$C$5:$C$604,"&gt;="&amp;GV$3)&gt;0,1,0))</f>
        <v>0</v>
      </c>
      <c r="GW13" s="19" t="n">
        <f aca="false">IF($A13="",0,IF(COUNTIFS(Urlaub!$A$5:$A$604,$A13,Urlaub!$B$5:$B$604,"&lt;="&amp;GW$3,Urlaub!$C$5:$C$604,"&gt;="&amp;GW$3)&gt;0,1,0))</f>
        <v>0</v>
      </c>
      <c r="GX13" s="19" t="n">
        <f aca="false">IF($A13="",0,IF(COUNTIFS(Urlaub!$A$5:$A$604,$A13,Urlaub!$B$5:$B$604,"&lt;="&amp;GX$3,Urlaub!$C$5:$C$604,"&gt;="&amp;GX$3)&gt;0,1,0))</f>
        <v>0</v>
      </c>
      <c r="GY13" s="19" t="n">
        <f aca="false">IF($A13="",0,IF(COUNTIFS(Urlaub!$A$5:$A$604,$A13,Urlaub!$B$5:$B$604,"&lt;="&amp;GY$3,Urlaub!$C$5:$C$604,"&gt;="&amp;GY$3)&gt;0,1,0))</f>
        <v>0</v>
      </c>
      <c r="GZ13" s="19" t="n">
        <f aca="false">IF($A13="",0,IF(COUNTIFS(Urlaub!$A$5:$A$604,$A13,Urlaub!$B$5:$B$604,"&lt;="&amp;GZ$3,Urlaub!$C$5:$C$604,"&gt;="&amp;GZ$3)&gt;0,1,0))</f>
        <v>0</v>
      </c>
      <c r="HA13" s="19" t="n">
        <f aca="false">IF($A13="",0,IF(COUNTIFS(Urlaub!$A$5:$A$604,$A13,Urlaub!$B$5:$B$604,"&lt;="&amp;HA$3,Urlaub!$C$5:$C$604,"&gt;="&amp;HA$3)&gt;0,1,0))</f>
        <v>0</v>
      </c>
      <c r="HB13" s="19" t="n">
        <f aca="false">IF($A13="",0,IF(COUNTIFS(Urlaub!$A$5:$A$604,$A13,Urlaub!$B$5:$B$604,"&lt;="&amp;HB$3,Urlaub!$C$5:$C$604,"&gt;="&amp;HB$3)&gt;0,1,0))</f>
        <v>0</v>
      </c>
      <c r="HC13" s="19" t="n">
        <f aca="false">IF($A13="",0,IF(COUNTIFS(Urlaub!$A$5:$A$604,$A13,Urlaub!$B$5:$B$604,"&lt;="&amp;HC$3,Urlaub!$C$5:$C$604,"&gt;="&amp;HC$3)&gt;0,1,0))</f>
        <v>0</v>
      </c>
      <c r="HD13" s="19" t="n">
        <f aca="false">IF($A13="",0,IF(COUNTIFS(Urlaub!$A$5:$A$604,$A13,Urlaub!$B$5:$B$604,"&lt;="&amp;HD$3,Urlaub!$C$5:$C$604,"&gt;="&amp;HD$3)&gt;0,1,0))</f>
        <v>0</v>
      </c>
      <c r="HE13" s="19" t="n">
        <f aca="false">IF($A13="",0,IF(COUNTIFS(Urlaub!$A$5:$A$604,$A13,Urlaub!$B$5:$B$604,"&lt;="&amp;HE$3,Urlaub!$C$5:$C$604,"&gt;="&amp;HE$3)&gt;0,1,0))</f>
        <v>0</v>
      </c>
      <c r="HF13" s="19" t="n">
        <f aca="false">IF($A13="",0,IF(COUNTIFS(Urlaub!$A$5:$A$604,$A13,Urlaub!$B$5:$B$604,"&lt;="&amp;HF$3,Urlaub!$C$5:$C$604,"&gt;="&amp;HF$3)&gt;0,1,0))</f>
        <v>0</v>
      </c>
      <c r="HG13" s="19" t="n">
        <f aca="false">IF($A13="",0,IF(COUNTIFS(Urlaub!$A$5:$A$604,$A13,Urlaub!$B$5:$B$604,"&lt;="&amp;HG$3,Urlaub!$C$5:$C$604,"&gt;="&amp;HG$3)&gt;0,1,0))</f>
        <v>0</v>
      </c>
      <c r="HH13" s="19" t="n">
        <f aca="false">IF($A13="",0,IF(COUNTIFS(Urlaub!$A$5:$A$604,$A13,Urlaub!$B$5:$B$604,"&lt;="&amp;HH$3,Urlaub!$C$5:$C$604,"&gt;="&amp;HH$3)&gt;0,1,0))</f>
        <v>0</v>
      </c>
      <c r="HI13" s="19" t="n">
        <f aca="false">IF($A13="",0,IF(COUNTIFS(Urlaub!$A$5:$A$604,$A13,Urlaub!$B$5:$B$604,"&lt;="&amp;HI$3,Urlaub!$C$5:$C$604,"&gt;="&amp;HI$3)&gt;0,1,0))</f>
        <v>0</v>
      </c>
      <c r="HJ13" s="19" t="n">
        <f aca="false">IF($A13="",0,IF(COUNTIFS(Urlaub!$A$5:$A$604,$A13,Urlaub!$B$5:$B$604,"&lt;="&amp;HJ$3,Urlaub!$C$5:$C$604,"&gt;="&amp;HJ$3)&gt;0,1,0))</f>
        <v>0</v>
      </c>
      <c r="HK13" s="19" t="n">
        <f aca="false">IF($A13="",0,IF(COUNTIFS(Urlaub!$A$5:$A$604,$A13,Urlaub!$B$5:$B$604,"&lt;="&amp;HK$3,Urlaub!$C$5:$C$604,"&gt;="&amp;HK$3)&gt;0,1,0))</f>
        <v>0</v>
      </c>
      <c r="HL13" s="19" t="n">
        <f aca="false">IF($A13="",0,IF(COUNTIFS(Urlaub!$A$5:$A$604,$A13,Urlaub!$B$5:$B$604,"&lt;="&amp;HL$3,Urlaub!$C$5:$C$604,"&gt;="&amp;HL$3)&gt;0,1,0))</f>
        <v>0</v>
      </c>
      <c r="HM13" s="19" t="n">
        <f aca="false">IF($A13="",0,IF(COUNTIFS(Urlaub!$A$5:$A$604,$A13,Urlaub!$B$5:$B$604,"&lt;="&amp;HM$3,Urlaub!$C$5:$C$604,"&gt;="&amp;HM$3)&gt;0,1,0))</f>
        <v>0</v>
      </c>
      <c r="HN13" s="19" t="n">
        <f aca="false">IF($A13="",0,IF(COUNTIFS(Urlaub!$A$5:$A$604,$A13,Urlaub!$B$5:$B$604,"&lt;="&amp;HN$3,Urlaub!$C$5:$C$604,"&gt;="&amp;HN$3)&gt;0,1,0))</f>
        <v>0</v>
      </c>
      <c r="HO13" s="19" t="n">
        <f aca="false">IF($A13="",0,IF(COUNTIFS(Urlaub!$A$5:$A$604,$A13,Urlaub!$B$5:$B$604,"&lt;="&amp;HO$3,Urlaub!$C$5:$C$604,"&gt;="&amp;HO$3)&gt;0,1,0))</f>
        <v>0</v>
      </c>
      <c r="HP13" s="19" t="n">
        <f aca="false">IF($A13="",0,IF(COUNTIFS(Urlaub!$A$5:$A$604,$A13,Urlaub!$B$5:$B$604,"&lt;="&amp;HP$3,Urlaub!$C$5:$C$604,"&gt;="&amp;HP$3)&gt;0,1,0))</f>
        <v>0</v>
      </c>
      <c r="HQ13" s="19" t="n">
        <f aca="false">IF($A13="",0,IF(COUNTIFS(Urlaub!$A$5:$A$604,$A13,Urlaub!$B$5:$B$604,"&lt;="&amp;HQ$3,Urlaub!$C$5:$C$604,"&gt;="&amp;HQ$3)&gt;0,1,0))</f>
        <v>0</v>
      </c>
      <c r="HR13" s="19" t="n">
        <f aca="false">IF($A13="",0,IF(COUNTIFS(Urlaub!$A$5:$A$604,$A13,Urlaub!$B$5:$B$604,"&lt;="&amp;HR$3,Urlaub!$C$5:$C$604,"&gt;="&amp;HR$3)&gt;0,1,0))</f>
        <v>0</v>
      </c>
      <c r="HS13" s="19" t="n">
        <f aca="false">IF($A13="",0,IF(COUNTIFS(Urlaub!$A$5:$A$604,$A13,Urlaub!$B$5:$B$604,"&lt;="&amp;HS$3,Urlaub!$C$5:$C$604,"&gt;="&amp;HS$3)&gt;0,1,0))</f>
        <v>0</v>
      </c>
      <c r="HT13" s="19" t="n">
        <f aca="false">IF($A13="",0,IF(COUNTIFS(Urlaub!$A$5:$A$604,$A13,Urlaub!$B$5:$B$604,"&lt;="&amp;HT$3,Urlaub!$C$5:$C$604,"&gt;="&amp;HT$3)&gt;0,1,0))</f>
        <v>0</v>
      </c>
      <c r="HU13" s="19" t="n">
        <f aca="false">IF($A13="",0,IF(COUNTIFS(Urlaub!$A$5:$A$604,$A13,Urlaub!$B$5:$B$604,"&lt;="&amp;HU$3,Urlaub!$C$5:$C$604,"&gt;="&amp;HU$3)&gt;0,1,0))</f>
        <v>0</v>
      </c>
      <c r="HV13" s="19" t="n">
        <f aca="false">IF($A13="",0,IF(COUNTIFS(Urlaub!$A$5:$A$604,$A13,Urlaub!$B$5:$B$604,"&lt;="&amp;HV$3,Urlaub!$C$5:$C$604,"&gt;="&amp;HV$3)&gt;0,1,0))</f>
        <v>0</v>
      </c>
      <c r="HW13" s="19" t="n">
        <f aca="false">IF($A13="",0,IF(COUNTIFS(Urlaub!$A$5:$A$604,$A13,Urlaub!$B$5:$B$604,"&lt;="&amp;HW$3,Urlaub!$C$5:$C$604,"&gt;="&amp;HW$3)&gt;0,1,0))</f>
        <v>0</v>
      </c>
      <c r="HX13" s="19" t="n">
        <f aca="false">IF($A13="",0,IF(COUNTIFS(Urlaub!$A$5:$A$604,$A13,Urlaub!$B$5:$B$604,"&lt;="&amp;HX$3,Urlaub!$C$5:$C$604,"&gt;="&amp;HX$3)&gt;0,1,0))</f>
        <v>0</v>
      </c>
      <c r="HY13" s="19" t="n">
        <f aca="false">IF($A13="",0,IF(COUNTIFS(Urlaub!$A$5:$A$604,$A13,Urlaub!$B$5:$B$604,"&lt;="&amp;HY$3,Urlaub!$C$5:$C$604,"&gt;="&amp;HY$3)&gt;0,1,0))</f>
        <v>0</v>
      </c>
      <c r="HZ13" s="19" t="n">
        <f aca="false">IF($A13="",0,IF(COUNTIFS(Urlaub!$A$5:$A$604,$A13,Urlaub!$B$5:$B$604,"&lt;="&amp;HZ$3,Urlaub!$C$5:$C$604,"&gt;="&amp;HZ$3)&gt;0,1,0))</f>
        <v>0</v>
      </c>
      <c r="IA13" s="19" t="n">
        <f aca="false">IF($A13="",0,IF(COUNTIFS(Urlaub!$A$5:$A$604,$A13,Urlaub!$B$5:$B$604,"&lt;="&amp;IA$3,Urlaub!$C$5:$C$604,"&gt;="&amp;IA$3)&gt;0,1,0))</f>
        <v>0</v>
      </c>
      <c r="IB13" s="19" t="n">
        <f aca="false">IF($A13="",0,IF(COUNTIFS(Urlaub!$A$5:$A$604,$A13,Urlaub!$B$5:$B$604,"&lt;="&amp;IB$3,Urlaub!$C$5:$C$604,"&gt;="&amp;IB$3)&gt;0,1,0))</f>
        <v>0</v>
      </c>
      <c r="IC13" s="19" t="n">
        <f aca="false">IF($A13="",0,IF(COUNTIFS(Urlaub!$A$5:$A$604,$A13,Urlaub!$B$5:$B$604,"&lt;="&amp;IC$3,Urlaub!$C$5:$C$604,"&gt;="&amp;IC$3)&gt;0,1,0))</f>
        <v>0</v>
      </c>
      <c r="ID13" s="19" t="n">
        <f aca="false">IF($A13="",0,IF(COUNTIFS(Urlaub!$A$5:$A$604,$A13,Urlaub!$B$5:$B$604,"&lt;="&amp;ID$3,Urlaub!$C$5:$C$604,"&gt;="&amp;ID$3)&gt;0,1,0))</f>
        <v>0</v>
      </c>
      <c r="IE13" s="19" t="n">
        <f aca="false">IF($A13="",0,IF(COUNTIFS(Urlaub!$A$5:$A$604,$A13,Urlaub!$B$5:$B$604,"&lt;="&amp;IE$3,Urlaub!$C$5:$C$604,"&gt;="&amp;IE$3)&gt;0,1,0))</f>
        <v>0</v>
      </c>
      <c r="IF13" s="19" t="n">
        <f aca="false">IF($A13="",0,IF(COUNTIFS(Urlaub!$A$5:$A$604,$A13,Urlaub!$B$5:$B$604,"&lt;="&amp;IF$3,Urlaub!$C$5:$C$604,"&gt;="&amp;IF$3)&gt;0,1,0))</f>
        <v>0</v>
      </c>
      <c r="IG13" s="19" t="n">
        <f aca="false">IF($A13="",0,IF(COUNTIFS(Urlaub!$A$5:$A$604,$A13,Urlaub!$B$5:$B$604,"&lt;="&amp;IG$3,Urlaub!$C$5:$C$604,"&gt;="&amp;IG$3)&gt;0,1,0))</f>
        <v>0</v>
      </c>
      <c r="IH13" s="19" t="n">
        <f aca="false">IF($A13="",0,IF(COUNTIFS(Urlaub!$A$5:$A$604,$A13,Urlaub!$B$5:$B$604,"&lt;="&amp;IH$3,Urlaub!$C$5:$C$604,"&gt;="&amp;IH$3)&gt;0,1,0))</f>
        <v>0</v>
      </c>
      <c r="II13" s="19" t="n">
        <f aca="false">IF($A13="",0,IF(COUNTIFS(Urlaub!$A$5:$A$604,$A13,Urlaub!$B$5:$B$604,"&lt;="&amp;II$3,Urlaub!$C$5:$C$604,"&gt;="&amp;II$3)&gt;0,1,0))</f>
        <v>0</v>
      </c>
      <c r="IJ13" s="19" t="n">
        <f aca="false">IF($A13="",0,IF(COUNTIFS(Urlaub!$A$5:$A$604,$A13,Urlaub!$B$5:$B$604,"&lt;="&amp;IJ$3,Urlaub!$C$5:$C$604,"&gt;="&amp;IJ$3)&gt;0,1,0))</f>
        <v>0</v>
      </c>
      <c r="IK13" s="19" t="n">
        <f aca="false">IF($A13="",0,IF(COUNTIFS(Urlaub!$A$5:$A$604,$A13,Urlaub!$B$5:$B$604,"&lt;="&amp;IK$3,Urlaub!$C$5:$C$604,"&gt;="&amp;IK$3)&gt;0,1,0))</f>
        <v>0</v>
      </c>
      <c r="IL13" s="19" t="n">
        <f aca="false">IF($A13="",0,IF(COUNTIFS(Urlaub!$A$5:$A$604,$A13,Urlaub!$B$5:$B$604,"&lt;="&amp;IL$3,Urlaub!$C$5:$C$604,"&gt;="&amp;IL$3)&gt;0,1,0))</f>
        <v>0</v>
      </c>
      <c r="IM13" s="19" t="n">
        <f aca="false">IF($A13="",0,IF(COUNTIFS(Urlaub!$A$5:$A$604,$A13,Urlaub!$B$5:$B$604,"&lt;="&amp;IM$3,Urlaub!$C$5:$C$604,"&gt;="&amp;IM$3)&gt;0,1,0))</f>
        <v>0</v>
      </c>
      <c r="IN13" s="19" t="n">
        <f aca="false">IF($A13="",0,IF(COUNTIFS(Urlaub!$A$5:$A$604,$A13,Urlaub!$B$5:$B$604,"&lt;="&amp;IN$3,Urlaub!$C$5:$C$604,"&gt;="&amp;IN$3)&gt;0,1,0))</f>
        <v>0</v>
      </c>
      <c r="IO13" s="19" t="n">
        <f aca="false">IF($A13="",0,IF(COUNTIFS(Urlaub!$A$5:$A$604,$A13,Urlaub!$B$5:$B$604,"&lt;="&amp;IO$3,Urlaub!$C$5:$C$604,"&gt;="&amp;IO$3)&gt;0,1,0))</f>
        <v>0</v>
      </c>
      <c r="IP13" s="19" t="n">
        <f aca="false">IF($A13="",0,IF(COUNTIFS(Urlaub!$A$5:$A$604,$A13,Urlaub!$B$5:$B$604,"&lt;="&amp;IP$3,Urlaub!$C$5:$C$604,"&gt;="&amp;IP$3)&gt;0,1,0))</f>
        <v>0</v>
      </c>
      <c r="IQ13" s="19" t="n">
        <f aca="false">IF($A13="",0,IF(COUNTIFS(Urlaub!$A$5:$A$604,$A13,Urlaub!$B$5:$B$604,"&lt;="&amp;IQ$3,Urlaub!$C$5:$C$604,"&gt;="&amp;IQ$3)&gt;0,1,0))</f>
        <v>0</v>
      </c>
      <c r="IR13" s="19" t="n">
        <f aca="false">IF($A13="",0,IF(COUNTIFS(Urlaub!$A$5:$A$604,$A13,Urlaub!$B$5:$B$604,"&lt;="&amp;IR$3,Urlaub!$C$5:$C$604,"&gt;="&amp;IR$3)&gt;0,1,0))</f>
        <v>0</v>
      </c>
      <c r="IS13" s="19" t="n">
        <f aca="false">IF($A13="",0,IF(COUNTIFS(Urlaub!$A$5:$A$604,$A13,Urlaub!$B$5:$B$604,"&lt;="&amp;IS$3,Urlaub!$C$5:$C$604,"&gt;="&amp;IS$3)&gt;0,1,0))</f>
        <v>0</v>
      </c>
      <c r="IT13" s="19" t="n">
        <f aca="false">IF($A13="",0,IF(COUNTIFS(Urlaub!$A$5:$A$604,$A13,Urlaub!$B$5:$B$604,"&lt;="&amp;IT$3,Urlaub!$C$5:$C$604,"&gt;="&amp;IT$3)&gt;0,1,0))</f>
        <v>0</v>
      </c>
      <c r="IU13" s="19" t="n">
        <f aca="false">IF($A13="",0,IF(COUNTIFS(Urlaub!$A$5:$A$604,$A13,Urlaub!$B$5:$B$604,"&lt;="&amp;IU$3,Urlaub!$C$5:$C$604,"&gt;="&amp;IU$3)&gt;0,1,0))</f>
        <v>0</v>
      </c>
      <c r="IV13" s="19" t="n">
        <f aca="false">IF($A13="",0,IF(COUNTIFS(Urlaub!$A$5:$A$604,$A13,Urlaub!$B$5:$B$604,"&lt;="&amp;IV$3,Urlaub!$C$5:$C$604,"&gt;="&amp;IV$3)&gt;0,1,0))</f>
        <v>0</v>
      </c>
      <c r="IW13" s="19" t="n">
        <f aca="false">IF($A13="",0,IF(COUNTIFS(Urlaub!$A$5:$A$604,$A13,Urlaub!$B$5:$B$604,"&lt;="&amp;IW$3,Urlaub!$C$5:$C$604,"&gt;="&amp;IW$3)&gt;0,1,0))</f>
        <v>0</v>
      </c>
      <c r="IX13" s="19" t="n">
        <f aca="false">IF($A13="",0,IF(COUNTIFS(Urlaub!$A$5:$A$604,$A13,Urlaub!$B$5:$B$604,"&lt;="&amp;IX$3,Urlaub!$C$5:$C$604,"&gt;="&amp;IX$3)&gt;0,1,0))</f>
        <v>0</v>
      </c>
      <c r="IY13" s="19" t="n">
        <f aca="false">IF($A13="",0,IF(COUNTIFS(Urlaub!$A$5:$A$604,$A13,Urlaub!$B$5:$B$604,"&lt;="&amp;IY$3,Urlaub!$C$5:$C$604,"&gt;="&amp;IY$3)&gt;0,1,0))</f>
        <v>0</v>
      </c>
      <c r="IZ13" s="19" t="n">
        <f aca="false">IF($A13="",0,IF(COUNTIFS(Urlaub!$A$5:$A$604,$A13,Urlaub!$B$5:$B$604,"&lt;="&amp;IZ$3,Urlaub!$C$5:$C$604,"&gt;="&amp;IZ$3)&gt;0,1,0))</f>
        <v>0</v>
      </c>
      <c r="JA13" s="19" t="n">
        <f aca="false">IF($A13="",0,IF(COUNTIFS(Urlaub!$A$5:$A$604,$A13,Urlaub!$B$5:$B$604,"&lt;="&amp;JA$3,Urlaub!$C$5:$C$604,"&gt;="&amp;JA$3)&gt;0,1,0))</f>
        <v>0</v>
      </c>
      <c r="JB13" s="19" t="n">
        <f aca="false">IF($A13="",0,IF(COUNTIFS(Urlaub!$A$5:$A$604,$A13,Urlaub!$B$5:$B$604,"&lt;="&amp;JB$3,Urlaub!$C$5:$C$604,"&gt;="&amp;JB$3)&gt;0,1,0))</f>
        <v>0</v>
      </c>
      <c r="JC13" s="19" t="n">
        <f aca="false">IF($A13="",0,IF(COUNTIFS(Urlaub!$A$5:$A$604,$A13,Urlaub!$B$5:$B$604,"&lt;="&amp;JC$3,Urlaub!$C$5:$C$604,"&gt;="&amp;JC$3)&gt;0,1,0))</f>
        <v>0</v>
      </c>
      <c r="JD13" s="19" t="n">
        <f aca="false">IF($A13="",0,IF(COUNTIFS(Urlaub!$A$5:$A$604,$A13,Urlaub!$B$5:$B$604,"&lt;="&amp;JD$3,Urlaub!$C$5:$C$604,"&gt;="&amp;JD$3)&gt;0,1,0))</f>
        <v>0</v>
      </c>
      <c r="JE13" s="19" t="n">
        <f aca="false">IF($A13="",0,IF(COUNTIFS(Urlaub!$A$5:$A$604,$A13,Urlaub!$B$5:$B$604,"&lt;="&amp;JE$3,Urlaub!$C$5:$C$604,"&gt;="&amp;JE$3)&gt;0,1,0))</f>
        <v>0</v>
      </c>
      <c r="JF13" s="19" t="n">
        <f aca="false">IF($A13="",0,IF(COUNTIFS(Urlaub!$A$5:$A$604,$A13,Urlaub!$B$5:$B$604,"&lt;="&amp;JF$3,Urlaub!$C$5:$C$604,"&gt;="&amp;JF$3)&gt;0,1,0))</f>
        <v>0</v>
      </c>
      <c r="JG13" s="19" t="n">
        <f aca="false">IF($A13="",0,IF(COUNTIFS(Urlaub!$A$5:$A$604,$A13,Urlaub!$B$5:$B$604,"&lt;="&amp;JG$3,Urlaub!$C$5:$C$604,"&gt;="&amp;JG$3)&gt;0,1,0))</f>
        <v>0</v>
      </c>
      <c r="JH13" s="19" t="n">
        <f aca="false">IF($A13="",0,IF(COUNTIFS(Urlaub!$A$5:$A$604,$A13,Urlaub!$B$5:$B$604,"&lt;="&amp;JH$3,Urlaub!$C$5:$C$604,"&gt;="&amp;JH$3)&gt;0,1,0))</f>
        <v>0</v>
      </c>
      <c r="JI13" s="19" t="n">
        <f aca="false">IF($A13="",0,IF(COUNTIFS(Urlaub!$A$5:$A$604,$A13,Urlaub!$B$5:$B$604,"&lt;="&amp;JI$3,Urlaub!$C$5:$C$604,"&gt;="&amp;JI$3)&gt;0,1,0))</f>
        <v>0</v>
      </c>
      <c r="JJ13" s="19" t="n">
        <f aca="false">IF($A13="",0,IF(COUNTIFS(Urlaub!$A$5:$A$604,$A13,Urlaub!$B$5:$B$604,"&lt;="&amp;JJ$3,Urlaub!$C$5:$C$604,"&gt;="&amp;JJ$3)&gt;0,1,0))</f>
        <v>0</v>
      </c>
      <c r="JK13" s="19" t="n">
        <f aca="false">IF($A13="",0,IF(COUNTIFS(Urlaub!$A$5:$A$604,$A13,Urlaub!$B$5:$B$604,"&lt;="&amp;JK$3,Urlaub!$C$5:$C$604,"&gt;="&amp;JK$3)&gt;0,1,0))</f>
        <v>0</v>
      </c>
      <c r="JL13" s="19" t="n">
        <f aca="false">IF($A13="",0,IF(COUNTIFS(Urlaub!$A$5:$A$604,$A13,Urlaub!$B$5:$B$604,"&lt;="&amp;JL$3,Urlaub!$C$5:$C$604,"&gt;="&amp;JL$3)&gt;0,1,0))</f>
        <v>0</v>
      </c>
      <c r="JM13" s="19" t="n">
        <f aca="false">IF($A13="",0,IF(COUNTIFS(Urlaub!$A$5:$A$604,$A13,Urlaub!$B$5:$B$604,"&lt;="&amp;JM$3,Urlaub!$C$5:$C$604,"&gt;="&amp;JM$3)&gt;0,1,0))</f>
        <v>0</v>
      </c>
      <c r="JN13" s="19" t="n">
        <f aca="false">IF($A13="",0,IF(COUNTIFS(Urlaub!$A$5:$A$604,$A13,Urlaub!$B$5:$B$604,"&lt;="&amp;JN$3,Urlaub!$C$5:$C$604,"&gt;="&amp;JN$3)&gt;0,1,0))</f>
        <v>0</v>
      </c>
      <c r="JO13" s="19" t="n">
        <f aca="false">IF($A13="",0,IF(COUNTIFS(Urlaub!$A$5:$A$604,$A13,Urlaub!$B$5:$B$604,"&lt;="&amp;JO$3,Urlaub!$C$5:$C$604,"&gt;="&amp;JO$3)&gt;0,1,0))</f>
        <v>0</v>
      </c>
      <c r="JP13" s="19" t="n">
        <f aca="false">IF($A13="",0,IF(COUNTIFS(Urlaub!$A$5:$A$604,$A13,Urlaub!$B$5:$B$604,"&lt;="&amp;JP$3,Urlaub!$C$5:$C$604,"&gt;="&amp;JP$3)&gt;0,1,0))</f>
        <v>0</v>
      </c>
      <c r="JQ13" s="19" t="n">
        <f aca="false">IF($A13="",0,IF(COUNTIFS(Urlaub!$A$5:$A$604,$A13,Urlaub!$B$5:$B$604,"&lt;="&amp;JQ$3,Urlaub!$C$5:$C$604,"&gt;="&amp;JQ$3)&gt;0,1,0))</f>
        <v>0</v>
      </c>
      <c r="JR13" s="19" t="n">
        <f aca="false">IF($A13="",0,IF(COUNTIFS(Urlaub!$A$5:$A$604,$A13,Urlaub!$B$5:$B$604,"&lt;="&amp;JR$3,Urlaub!$C$5:$C$604,"&gt;="&amp;JR$3)&gt;0,1,0))</f>
        <v>0</v>
      </c>
      <c r="JS13" s="19" t="n">
        <f aca="false">IF($A13="",0,IF(COUNTIFS(Urlaub!$A$5:$A$604,$A13,Urlaub!$B$5:$B$604,"&lt;="&amp;JS$3,Urlaub!$C$5:$C$604,"&gt;="&amp;JS$3)&gt;0,1,0))</f>
        <v>0</v>
      </c>
      <c r="JT13" s="19" t="n">
        <f aca="false">IF($A13="",0,IF(COUNTIFS(Urlaub!$A$5:$A$604,$A13,Urlaub!$B$5:$B$604,"&lt;="&amp;JT$3,Urlaub!$C$5:$C$604,"&gt;="&amp;JT$3)&gt;0,1,0))</f>
        <v>0</v>
      </c>
      <c r="JU13" s="19" t="n">
        <f aca="false">IF($A13="",0,IF(COUNTIFS(Urlaub!$A$5:$A$604,$A13,Urlaub!$B$5:$B$604,"&lt;="&amp;JU$3,Urlaub!$C$5:$C$604,"&gt;="&amp;JU$3)&gt;0,1,0))</f>
        <v>0</v>
      </c>
      <c r="JV13" s="19" t="n">
        <f aca="false">IF($A13="",0,IF(COUNTIFS(Urlaub!$A$5:$A$604,$A13,Urlaub!$B$5:$B$604,"&lt;="&amp;JV$3,Urlaub!$C$5:$C$604,"&gt;="&amp;JV$3)&gt;0,1,0))</f>
        <v>0</v>
      </c>
      <c r="JW13" s="19" t="n">
        <f aca="false">IF($A13="",0,IF(COUNTIFS(Urlaub!$A$5:$A$604,$A13,Urlaub!$B$5:$B$604,"&lt;="&amp;JW$3,Urlaub!$C$5:$C$604,"&gt;="&amp;JW$3)&gt;0,1,0))</f>
        <v>0</v>
      </c>
      <c r="JX13" s="19" t="n">
        <f aca="false">IF($A13="",0,IF(COUNTIFS(Urlaub!$A$5:$A$604,$A13,Urlaub!$B$5:$B$604,"&lt;="&amp;JX$3,Urlaub!$C$5:$C$604,"&gt;="&amp;JX$3)&gt;0,1,0))</f>
        <v>0</v>
      </c>
      <c r="JY13" s="19" t="n">
        <f aca="false">IF($A13="",0,IF(COUNTIFS(Urlaub!$A$5:$A$604,$A13,Urlaub!$B$5:$B$604,"&lt;="&amp;JY$3,Urlaub!$C$5:$C$604,"&gt;="&amp;JY$3)&gt;0,1,0))</f>
        <v>0</v>
      </c>
      <c r="JZ13" s="19" t="n">
        <f aca="false">IF($A13="",0,IF(COUNTIFS(Urlaub!$A$5:$A$604,$A13,Urlaub!$B$5:$B$604,"&lt;="&amp;JZ$3,Urlaub!$C$5:$C$604,"&gt;="&amp;JZ$3)&gt;0,1,0))</f>
        <v>0</v>
      </c>
      <c r="KA13" s="19" t="n">
        <f aca="false">IF($A13="",0,IF(COUNTIFS(Urlaub!$A$5:$A$604,$A13,Urlaub!$B$5:$B$604,"&lt;="&amp;KA$3,Urlaub!$C$5:$C$604,"&gt;="&amp;KA$3)&gt;0,1,0))</f>
        <v>0</v>
      </c>
      <c r="KB13" s="19" t="n">
        <f aca="false">IF($A13="",0,IF(COUNTIFS(Urlaub!$A$5:$A$604,$A13,Urlaub!$B$5:$B$604,"&lt;="&amp;KB$3,Urlaub!$C$5:$C$604,"&gt;="&amp;KB$3)&gt;0,1,0))</f>
        <v>0</v>
      </c>
      <c r="KC13" s="19" t="n">
        <f aca="false">IF($A13="",0,IF(COUNTIFS(Urlaub!$A$5:$A$604,$A13,Urlaub!$B$5:$B$604,"&lt;="&amp;KC$3,Urlaub!$C$5:$C$604,"&gt;="&amp;KC$3)&gt;0,1,0))</f>
        <v>0</v>
      </c>
      <c r="KD13" s="19" t="n">
        <f aca="false">IF($A13="",0,IF(COUNTIFS(Urlaub!$A$5:$A$604,$A13,Urlaub!$B$5:$B$604,"&lt;="&amp;KD$3,Urlaub!$C$5:$C$604,"&gt;="&amp;KD$3)&gt;0,1,0))</f>
        <v>0</v>
      </c>
      <c r="KE13" s="19" t="n">
        <f aca="false">IF($A13="",0,IF(COUNTIFS(Urlaub!$A$5:$A$604,$A13,Urlaub!$B$5:$B$604,"&lt;="&amp;KE$3,Urlaub!$C$5:$C$604,"&gt;="&amp;KE$3)&gt;0,1,0))</f>
        <v>0</v>
      </c>
      <c r="KF13" s="19" t="n">
        <f aca="false">IF($A13="",0,IF(COUNTIFS(Urlaub!$A$5:$A$604,$A13,Urlaub!$B$5:$B$604,"&lt;="&amp;KF$3,Urlaub!$C$5:$C$604,"&gt;="&amp;KF$3)&gt;0,1,0))</f>
        <v>0</v>
      </c>
      <c r="KG13" s="19" t="n">
        <f aca="false">IF($A13="",0,IF(COUNTIFS(Urlaub!$A$5:$A$604,$A13,Urlaub!$B$5:$B$604,"&lt;="&amp;KG$3,Urlaub!$C$5:$C$604,"&gt;="&amp;KG$3)&gt;0,1,0))</f>
        <v>0</v>
      </c>
      <c r="KH13" s="19" t="n">
        <f aca="false">IF($A13="",0,IF(COUNTIFS(Urlaub!$A$5:$A$604,$A13,Urlaub!$B$5:$B$604,"&lt;="&amp;KH$3,Urlaub!$C$5:$C$604,"&gt;="&amp;KH$3)&gt;0,1,0))</f>
        <v>0</v>
      </c>
      <c r="KI13" s="19" t="n">
        <f aca="false">IF($A13="",0,IF(COUNTIFS(Urlaub!$A$5:$A$604,$A13,Urlaub!$B$5:$B$604,"&lt;="&amp;KI$3,Urlaub!$C$5:$C$604,"&gt;="&amp;KI$3)&gt;0,1,0))</f>
        <v>0</v>
      </c>
      <c r="KJ13" s="19" t="n">
        <f aca="false">IF($A13="",0,IF(COUNTIFS(Urlaub!$A$5:$A$604,$A13,Urlaub!$B$5:$B$604,"&lt;="&amp;KJ$3,Urlaub!$C$5:$C$604,"&gt;="&amp;KJ$3)&gt;0,1,0))</f>
        <v>0</v>
      </c>
      <c r="KK13" s="19" t="n">
        <f aca="false">IF($A13="",0,IF(COUNTIFS(Urlaub!$A$5:$A$604,$A13,Urlaub!$B$5:$B$604,"&lt;="&amp;KK$3,Urlaub!$C$5:$C$604,"&gt;="&amp;KK$3)&gt;0,1,0))</f>
        <v>0</v>
      </c>
      <c r="KL13" s="19" t="n">
        <f aca="false">IF($A13="",0,IF(COUNTIFS(Urlaub!$A$5:$A$604,$A13,Urlaub!$B$5:$B$604,"&lt;="&amp;KL$3,Urlaub!$C$5:$C$604,"&gt;="&amp;KL$3)&gt;0,1,0))</f>
        <v>0</v>
      </c>
      <c r="KM13" s="19" t="n">
        <f aca="false">IF($A13="",0,IF(COUNTIFS(Urlaub!$A$5:$A$604,$A13,Urlaub!$B$5:$B$604,"&lt;="&amp;KM$3,Urlaub!$C$5:$C$604,"&gt;="&amp;KM$3)&gt;0,1,0))</f>
        <v>0</v>
      </c>
      <c r="KN13" s="19" t="n">
        <f aca="false">IF($A13="",0,IF(COUNTIFS(Urlaub!$A$5:$A$604,$A13,Urlaub!$B$5:$B$604,"&lt;="&amp;KN$3,Urlaub!$C$5:$C$604,"&gt;="&amp;KN$3)&gt;0,1,0))</f>
        <v>0</v>
      </c>
      <c r="KO13" s="19" t="n">
        <f aca="false">IF($A13="",0,IF(COUNTIFS(Urlaub!$A$5:$A$604,$A13,Urlaub!$B$5:$B$604,"&lt;="&amp;KO$3,Urlaub!$C$5:$C$604,"&gt;="&amp;KO$3)&gt;0,1,0))</f>
        <v>0</v>
      </c>
      <c r="KP13" s="19" t="n">
        <f aca="false">IF($A13="",0,IF(COUNTIFS(Urlaub!$A$5:$A$604,$A13,Urlaub!$B$5:$B$604,"&lt;="&amp;KP$3,Urlaub!$C$5:$C$604,"&gt;="&amp;KP$3)&gt;0,1,0))</f>
        <v>0</v>
      </c>
      <c r="KQ13" s="19" t="n">
        <f aca="false">IF($A13="",0,IF(COUNTIFS(Urlaub!$A$5:$A$604,$A13,Urlaub!$B$5:$B$604,"&lt;="&amp;KQ$3,Urlaub!$C$5:$C$604,"&gt;="&amp;KQ$3)&gt;0,1,0))</f>
        <v>0</v>
      </c>
      <c r="KR13" s="19" t="n">
        <f aca="false">IF($A13="",0,IF(COUNTIFS(Urlaub!$A$5:$A$604,$A13,Urlaub!$B$5:$B$604,"&lt;="&amp;KR$3,Urlaub!$C$5:$C$604,"&gt;="&amp;KR$3)&gt;0,1,0))</f>
        <v>0</v>
      </c>
      <c r="KS13" s="19" t="n">
        <f aca="false">IF($A13="",0,IF(COUNTIFS(Urlaub!$A$5:$A$604,$A13,Urlaub!$B$5:$B$604,"&lt;="&amp;KS$3,Urlaub!$C$5:$C$604,"&gt;="&amp;KS$3)&gt;0,1,0))</f>
        <v>0</v>
      </c>
      <c r="KT13" s="19" t="n">
        <f aca="false">IF($A13="",0,IF(COUNTIFS(Urlaub!$A$5:$A$604,$A13,Urlaub!$B$5:$B$604,"&lt;="&amp;KT$3,Urlaub!$C$5:$C$604,"&gt;="&amp;KT$3)&gt;0,1,0))</f>
        <v>0</v>
      </c>
      <c r="KU13" s="19" t="n">
        <f aca="false">IF($A13="",0,IF(COUNTIFS(Urlaub!$A$5:$A$604,$A13,Urlaub!$B$5:$B$604,"&lt;="&amp;KU$3,Urlaub!$C$5:$C$604,"&gt;="&amp;KU$3)&gt;0,1,0))</f>
        <v>0</v>
      </c>
      <c r="KV13" s="19" t="n">
        <f aca="false">IF($A13="",0,IF(COUNTIFS(Urlaub!$A$5:$A$604,$A13,Urlaub!$B$5:$B$604,"&lt;="&amp;KV$3,Urlaub!$C$5:$C$604,"&gt;="&amp;KV$3)&gt;0,1,0))</f>
        <v>0</v>
      </c>
      <c r="KW13" s="19" t="n">
        <f aca="false">IF($A13="",0,IF(COUNTIFS(Urlaub!$A$5:$A$604,$A13,Urlaub!$B$5:$B$604,"&lt;="&amp;KW$3,Urlaub!$C$5:$C$604,"&gt;="&amp;KW$3)&gt;0,1,0))</f>
        <v>0</v>
      </c>
      <c r="KX13" s="19" t="n">
        <f aca="false">IF($A13="",0,IF(COUNTIFS(Urlaub!$A$5:$A$604,$A13,Urlaub!$B$5:$B$604,"&lt;="&amp;KX$3,Urlaub!$C$5:$C$604,"&gt;="&amp;KX$3)&gt;0,1,0))</f>
        <v>0</v>
      </c>
      <c r="KY13" s="19" t="n">
        <f aca="false">IF($A13="",0,IF(COUNTIFS(Urlaub!$A$5:$A$604,$A13,Urlaub!$B$5:$B$604,"&lt;="&amp;KY$3,Urlaub!$C$5:$C$604,"&gt;="&amp;KY$3)&gt;0,1,0))</f>
        <v>0</v>
      </c>
      <c r="KZ13" s="19" t="n">
        <f aca="false">IF($A13="",0,IF(COUNTIFS(Urlaub!$A$5:$A$604,$A13,Urlaub!$B$5:$B$604,"&lt;="&amp;KZ$3,Urlaub!$C$5:$C$604,"&gt;="&amp;KZ$3)&gt;0,1,0))</f>
        <v>0</v>
      </c>
      <c r="LA13" s="19" t="n">
        <f aca="false">IF($A13="",0,IF(COUNTIFS(Urlaub!$A$5:$A$604,$A13,Urlaub!$B$5:$B$604,"&lt;="&amp;LA$3,Urlaub!$C$5:$C$604,"&gt;="&amp;LA$3)&gt;0,1,0))</f>
        <v>0</v>
      </c>
      <c r="LB13" s="19" t="n">
        <f aca="false">IF($A13="",0,IF(COUNTIFS(Urlaub!$A$5:$A$604,$A13,Urlaub!$B$5:$B$604,"&lt;="&amp;LB$3,Urlaub!$C$5:$C$604,"&gt;="&amp;LB$3)&gt;0,1,0))</f>
        <v>0</v>
      </c>
      <c r="LC13" s="19" t="n">
        <f aca="false">IF($A13="",0,IF(COUNTIFS(Urlaub!$A$5:$A$604,$A13,Urlaub!$B$5:$B$604,"&lt;="&amp;LC$3,Urlaub!$C$5:$C$604,"&gt;="&amp;LC$3)&gt;0,1,0))</f>
        <v>0</v>
      </c>
      <c r="LD13" s="19" t="n">
        <f aca="false">IF($A13="",0,IF(COUNTIFS(Urlaub!$A$5:$A$604,$A13,Urlaub!$B$5:$B$604,"&lt;="&amp;LD$3,Urlaub!$C$5:$C$604,"&gt;="&amp;LD$3)&gt;0,1,0))</f>
        <v>0</v>
      </c>
      <c r="LE13" s="19" t="n">
        <f aca="false">IF($A13="",0,IF(COUNTIFS(Urlaub!$A$5:$A$604,$A13,Urlaub!$B$5:$B$604,"&lt;="&amp;LE$3,Urlaub!$C$5:$C$604,"&gt;="&amp;LE$3)&gt;0,1,0))</f>
        <v>0</v>
      </c>
      <c r="LF13" s="19" t="n">
        <f aca="false">IF($A13="",0,IF(COUNTIFS(Urlaub!$A$5:$A$604,$A13,Urlaub!$B$5:$B$604,"&lt;="&amp;LF$3,Urlaub!$C$5:$C$604,"&gt;="&amp;LF$3)&gt;0,1,0))</f>
        <v>0</v>
      </c>
      <c r="LG13" s="19" t="n">
        <f aca="false">IF($A13="",0,IF(COUNTIFS(Urlaub!$A$5:$A$604,$A13,Urlaub!$B$5:$B$604,"&lt;="&amp;LG$3,Urlaub!$C$5:$C$604,"&gt;="&amp;LG$3)&gt;0,1,0))</f>
        <v>0</v>
      </c>
      <c r="LH13" s="19" t="n">
        <f aca="false">IF($A13="",0,IF(COUNTIFS(Urlaub!$A$5:$A$604,$A13,Urlaub!$B$5:$B$604,"&lt;="&amp;LH$3,Urlaub!$C$5:$C$604,"&gt;="&amp;LH$3)&gt;0,1,0))</f>
        <v>0</v>
      </c>
      <c r="LI13" s="19" t="n">
        <f aca="false">IF($A13="",0,IF(COUNTIFS(Urlaub!$A$5:$A$604,$A13,Urlaub!$B$5:$B$604,"&lt;="&amp;LI$3,Urlaub!$C$5:$C$604,"&gt;="&amp;LI$3)&gt;0,1,0))</f>
        <v>0</v>
      </c>
      <c r="LJ13" s="19" t="n">
        <f aca="false">IF($A13="",0,IF(COUNTIFS(Urlaub!$A$5:$A$604,$A13,Urlaub!$B$5:$B$604,"&lt;="&amp;LJ$3,Urlaub!$C$5:$C$604,"&gt;="&amp;LJ$3)&gt;0,1,0))</f>
        <v>0</v>
      </c>
      <c r="LK13" s="19" t="n">
        <f aca="false">IF($A13="",0,IF(COUNTIFS(Urlaub!$A$5:$A$604,$A13,Urlaub!$B$5:$B$604,"&lt;="&amp;LK$3,Urlaub!$C$5:$C$604,"&gt;="&amp;LK$3)&gt;0,1,0))</f>
        <v>0</v>
      </c>
      <c r="LL13" s="19" t="n">
        <f aca="false">IF($A13="",0,IF(COUNTIFS(Urlaub!$A$5:$A$604,$A13,Urlaub!$B$5:$B$604,"&lt;="&amp;LL$3,Urlaub!$C$5:$C$604,"&gt;="&amp;LL$3)&gt;0,1,0))</f>
        <v>0</v>
      </c>
      <c r="LM13" s="19" t="n">
        <f aca="false">IF($A13="",0,IF(COUNTIFS(Urlaub!$A$5:$A$604,$A13,Urlaub!$B$5:$B$604,"&lt;="&amp;LM$3,Urlaub!$C$5:$C$604,"&gt;="&amp;LM$3)&gt;0,1,0))</f>
        <v>0</v>
      </c>
      <c r="LN13" s="19" t="n">
        <f aca="false">IF($A13="",0,IF(COUNTIFS(Urlaub!$A$5:$A$604,$A13,Urlaub!$B$5:$B$604,"&lt;="&amp;LN$3,Urlaub!$C$5:$C$604,"&gt;="&amp;LN$3)&gt;0,1,0))</f>
        <v>0</v>
      </c>
      <c r="LO13" s="19" t="n">
        <f aca="false">IF($A13="",0,IF(COUNTIFS(Urlaub!$A$5:$A$604,$A13,Urlaub!$B$5:$B$604,"&lt;="&amp;LO$3,Urlaub!$C$5:$C$604,"&gt;="&amp;LO$3)&gt;0,1,0))</f>
        <v>0</v>
      </c>
      <c r="LP13" s="19" t="n">
        <f aca="false">IF($A13="",0,IF(COUNTIFS(Urlaub!$A$5:$A$604,$A13,Urlaub!$B$5:$B$604,"&lt;="&amp;LP$3,Urlaub!$C$5:$C$604,"&gt;="&amp;LP$3)&gt;0,1,0))</f>
        <v>0</v>
      </c>
      <c r="LQ13" s="19" t="n">
        <f aca="false">IF($A13="",0,IF(COUNTIFS(Urlaub!$A$5:$A$604,$A13,Urlaub!$B$5:$B$604,"&lt;="&amp;LQ$3,Urlaub!$C$5:$C$604,"&gt;="&amp;LQ$3)&gt;0,1,0))</f>
        <v>0</v>
      </c>
      <c r="LR13" s="19" t="n">
        <f aca="false">IF($A13="",0,IF(COUNTIFS(Urlaub!$A$5:$A$604,$A13,Urlaub!$B$5:$B$604,"&lt;="&amp;LR$3,Urlaub!$C$5:$C$604,"&gt;="&amp;LR$3)&gt;0,1,0))</f>
        <v>0</v>
      </c>
      <c r="LS13" s="19" t="n">
        <f aca="false">IF($A13="",0,IF(COUNTIFS(Urlaub!$A$5:$A$604,$A13,Urlaub!$B$5:$B$604,"&lt;="&amp;LS$3,Urlaub!$C$5:$C$604,"&gt;="&amp;LS$3)&gt;0,1,0))</f>
        <v>0</v>
      </c>
      <c r="LT13" s="19" t="n">
        <f aca="false">IF($A13="",0,IF(COUNTIFS(Urlaub!$A$5:$A$604,$A13,Urlaub!$B$5:$B$604,"&lt;="&amp;LT$3,Urlaub!$C$5:$C$604,"&gt;="&amp;LT$3)&gt;0,1,0))</f>
        <v>0</v>
      </c>
      <c r="LU13" s="19" t="n">
        <f aca="false">IF($A13="",0,IF(COUNTIFS(Urlaub!$A$5:$A$604,$A13,Urlaub!$B$5:$B$604,"&lt;="&amp;LU$3,Urlaub!$C$5:$C$604,"&gt;="&amp;LU$3)&gt;0,1,0))</f>
        <v>0</v>
      </c>
      <c r="LV13" s="19" t="n">
        <f aca="false">IF($A13="",0,IF(COUNTIFS(Urlaub!$A$5:$A$604,$A13,Urlaub!$B$5:$B$604,"&lt;="&amp;LV$3,Urlaub!$C$5:$C$604,"&gt;="&amp;LV$3)&gt;0,1,0))</f>
        <v>0</v>
      </c>
      <c r="LW13" s="19" t="n">
        <f aca="false">IF($A13="",0,IF(COUNTIFS(Urlaub!$A$5:$A$604,$A13,Urlaub!$B$5:$B$604,"&lt;="&amp;LW$3,Urlaub!$C$5:$C$604,"&gt;="&amp;LW$3)&gt;0,1,0))</f>
        <v>0</v>
      </c>
      <c r="LX13" s="19" t="n">
        <f aca="false">IF($A13="",0,IF(COUNTIFS(Urlaub!$A$5:$A$604,$A13,Urlaub!$B$5:$B$604,"&lt;="&amp;LX$3,Urlaub!$C$5:$C$604,"&gt;="&amp;LX$3)&gt;0,1,0))</f>
        <v>0</v>
      </c>
      <c r="LY13" s="19" t="n">
        <f aca="false">IF($A13="",0,IF(COUNTIFS(Urlaub!$A$5:$A$604,$A13,Urlaub!$B$5:$B$604,"&lt;="&amp;LY$3,Urlaub!$C$5:$C$604,"&gt;="&amp;LY$3)&gt;0,1,0))</f>
        <v>0</v>
      </c>
      <c r="LZ13" s="19" t="n">
        <f aca="false">IF($A13="",0,IF(COUNTIFS(Urlaub!$A$5:$A$604,$A13,Urlaub!$B$5:$B$604,"&lt;="&amp;LZ$3,Urlaub!$C$5:$C$604,"&gt;="&amp;LZ$3)&gt;0,1,0))</f>
        <v>0</v>
      </c>
      <c r="MA13" s="19" t="n">
        <f aca="false">IF($A13="",0,IF(COUNTIFS(Urlaub!$A$5:$A$604,$A13,Urlaub!$B$5:$B$604,"&lt;="&amp;MA$3,Urlaub!$C$5:$C$604,"&gt;="&amp;MA$3)&gt;0,1,0))</f>
        <v>0</v>
      </c>
      <c r="MB13" s="19" t="n">
        <f aca="false">IF($A13="",0,IF(COUNTIFS(Urlaub!$A$5:$A$604,$A13,Urlaub!$B$5:$B$604,"&lt;="&amp;MB$3,Urlaub!$C$5:$C$604,"&gt;="&amp;MB$3)&gt;0,1,0))</f>
        <v>0</v>
      </c>
      <c r="MC13" s="19" t="n">
        <f aca="false">IF($A13="",0,IF(COUNTIFS(Urlaub!$A$5:$A$604,$A13,Urlaub!$B$5:$B$604,"&lt;="&amp;MC$3,Urlaub!$C$5:$C$604,"&gt;="&amp;MC$3)&gt;0,1,0))</f>
        <v>0</v>
      </c>
      <c r="MD13" s="19" t="n">
        <f aca="false">IF($A13="",0,IF(COUNTIFS(Urlaub!$A$5:$A$604,$A13,Urlaub!$B$5:$B$604,"&lt;="&amp;MD$3,Urlaub!$C$5:$C$604,"&gt;="&amp;MD$3)&gt;0,1,0))</f>
        <v>0</v>
      </c>
      <c r="ME13" s="19" t="n">
        <f aca="false">IF($A13="",0,IF(COUNTIFS(Urlaub!$A$5:$A$604,$A13,Urlaub!$B$5:$B$604,"&lt;="&amp;ME$3,Urlaub!$C$5:$C$604,"&gt;="&amp;ME$3)&gt;0,1,0))</f>
        <v>0</v>
      </c>
      <c r="MF13" s="19" t="n">
        <f aca="false">IF($A13="",0,IF(COUNTIFS(Urlaub!$A$5:$A$604,$A13,Urlaub!$B$5:$B$604,"&lt;="&amp;MF$3,Urlaub!$C$5:$C$604,"&gt;="&amp;MF$3)&gt;0,1,0))</f>
        <v>0</v>
      </c>
      <c r="MG13" s="19" t="n">
        <f aca="false">IF($A13="",0,IF(COUNTIFS(Urlaub!$A$5:$A$604,$A13,Urlaub!$B$5:$B$604,"&lt;="&amp;MG$3,Urlaub!$C$5:$C$604,"&gt;="&amp;MG$3)&gt;0,1,0))</f>
        <v>0</v>
      </c>
      <c r="MH13" s="19" t="n">
        <f aca="false">IF($A13="",0,IF(COUNTIFS(Urlaub!$A$5:$A$604,$A13,Urlaub!$B$5:$B$604,"&lt;="&amp;MH$3,Urlaub!$C$5:$C$604,"&gt;="&amp;MH$3)&gt;0,1,0))</f>
        <v>0</v>
      </c>
      <c r="MI13" s="19" t="n">
        <f aca="false">IF($A13="",0,IF(COUNTIFS(Urlaub!$A$5:$A$604,$A13,Urlaub!$B$5:$B$604,"&lt;="&amp;MI$3,Urlaub!$C$5:$C$604,"&gt;="&amp;MI$3)&gt;0,1,0))</f>
        <v>0</v>
      </c>
      <c r="MJ13" s="19" t="n">
        <f aca="false">IF($A13="",0,IF(COUNTIFS(Urlaub!$A$5:$A$604,$A13,Urlaub!$B$5:$B$604,"&lt;="&amp;MJ$3,Urlaub!$C$5:$C$604,"&gt;="&amp;MJ$3)&gt;0,1,0))</f>
        <v>0</v>
      </c>
      <c r="MK13" s="19" t="n">
        <f aca="false">IF($A13="",0,IF(COUNTIFS(Urlaub!$A$5:$A$604,$A13,Urlaub!$B$5:$B$604,"&lt;="&amp;MK$3,Urlaub!$C$5:$C$604,"&gt;="&amp;MK$3)&gt;0,1,0))</f>
        <v>0</v>
      </c>
      <c r="ML13" s="19" t="n">
        <f aca="false">IF($A13="",0,IF(COUNTIFS(Urlaub!$A$5:$A$604,$A13,Urlaub!$B$5:$B$604,"&lt;="&amp;ML$3,Urlaub!$C$5:$C$604,"&gt;="&amp;ML$3)&gt;0,1,0))</f>
        <v>0</v>
      </c>
      <c r="MM13" s="19" t="n">
        <f aca="false">IF($A13="",0,IF(COUNTIFS(Urlaub!$A$5:$A$604,$A13,Urlaub!$B$5:$B$604,"&lt;="&amp;MM$3,Urlaub!$C$5:$C$604,"&gt;="&amp;MM$3)&gt;0,1,0))</f>
        <v>0</v>
      </c>
      <c r="MN13" s="19" t="n">
        <f aca="false">IF($A13="",0,IF(COUNTIFS(Urlaub!$A$5:$A$604,$A13,Urlaub!$B$5:$B$604,"&lt;="&amp;MN$3,Urlaub!$C$5:$C$604,"&gt;="&amp;MN$3)&gt;0,1,0))</f>
        <v>0</v>
      </c>
      <c r="MO13" s="19" t="n">
        <f aca="false">IF($A13="",0,IF(COUNTIFS(Urlaub!$A$5:$A$604,$A13,Urlaub!$B$5:$B$604,"&lt;="&amp;MO$3,Urlaub!$C$5:$C$604,"&gt;="&amp;MO$3)&gt;0,1,0))</f>
        <v>0</v>
      </c>
      <c r="MP13" s="19" t="n">
        <f aca="false">IF($A13="",0,IF(COUNTIFS(Urlaub!$A$5:$A$604,$A13,Urlaub!$B$5:$B$604,"&lt;="&amp;MP$3,Urlaub!$C$5:$C$604,"&gt;="&amp;MP$3)&gt;0,1,0))</f>
        <v>0</v>
      </c>
      <c r="MQ13" s="19" t="n">
        <f aca="false">IF($A13="",0,IF(COUNTIFS(Urlaub!$A$5:$A$604,$A13,Urlaub!$B$5:$B$604,"&lt;="&amp;MQ$3,Urlaub!$C$5:$C$604,"&gt;="&amp;MQ$3)&gt;0,1,0))</f>
        <v>0</v>
      </c>
      <c r="MR13" s="19" t="n">
        <f aca="false">IF($A13="",0,IF(COUNTIFS(Urlaub!$A$5:$A$604,$A13,Urlaub!$B$5:$B$604,"&lt;="&amp;MR$3,Urlaub!$C$5:$C$604,"&gt;="&amp;MR$3)&gt;0,1,0))</f>
        <v>0</v>
      </c>
      <c r="MS13" s="19" t="n">
        <f aca="false">IF($A13="",0,IF(COUNTIFS(Urlaub!$A$5:$A$604,$A13,Urlaub!$B$5:$B$604,"&lt;="&amp;MS$3,Urlaub!$C$5:$C$604,"&gt;="&amp;MS$3)&gt;0,1,0))</f>
        <v>0</v>
      </c>
      <c r="MT13" s="19" t="n">
        <f aca="false">IF($A13="",0,IF(COUNTIFS(Urlaub!$A$5:$A$604,$A13,Urlaub!$B$5:$B$604,"&lt;="&amp;MT$3,Urlaub!$C$5:$C$604,"&gt;="&amp;MT$3)&gt;0,1,0))</f>
        <v>0</v>
      </c>
      <c r="MU13" s="19" t="n">
        <f aca="false">IF($A13="",0,IF(COUNTIFS(Urlaub!$A$5:$A$604,$A13,Urlaub!$B$5:$B$604,"&lt;="&amp;MU$3,Urlaub!$C$5:$C$604,"&gt;="&amp;MU$3)&gt;0,1,0))</f>
        <v>0</v>
      </c>
      <c r="MV13" s="19" t="n">
        <f aca="false">IF($A13="",0,IF(COUNTIFS(Urlaub!$A$5:$A$604,$A13,Urlaub!$B$5:$B$604,"&lt;="&amp;MV$3,Urlaub!$C$5:$C$604,"&gt;="&amp;MV$3)&gt;0,1,0))</f>
        <v>0</v>
      </c>
      <c r="MW13" s="19" t="n">
        <f aca="false">IF($A13="",0,IF(COUNTIFS(Urlaub!$A$5:$A$604,$A13,Urlaub!$B$5:$B$604,"&lt;="&amp;MW$3,Urlaub!$C$5:$C$604,"&gt;="&amp;MW$3)&gt;0,1,0))</f>
        <v>0</v>
      </c>
      <c r="MX13" s="19" t="n">
        <f aca="false">IF($A13="",0,IF(COUNTIFS(Urlaub!$A$5:$A$604,$A13,Urlaub!$B$5:$B$604,"&lt;="&amp;MX$3,Urlaub!$C$5:$C$604,"&gt;="&amp;MX$3)&gt;0,1,0))</f>
        <v>0</v>
      </c>
      <c r="MY13" s="19" t="n">
        <f aca="false">IF($A13="",0,IF(COUNTIFS(Urlaub!$A$5:$A$604,$A13,Urlaub!$B$5:$B$604,"&lt;="&amp;MY$3,Urlaub!$C$5:$C$604,"&gt;="&amp;MY$3)&gt;0,1,0))</f>
        <v>0</v>
      </c>
      <c r="MZ13" s="19" t="n">
        <f aca="false">IF($A13="",0,IF(COUNTIFS(Urlaub!$A$5:$A$604,$A13,Urlaub!$B$5:$B$604,"&lt;="&amp;MZ$3,Urlaub!$C$5:$C$604,"&gt;="&amp;MZ$3)&gt;0,1,0))</f>
        <v>0</v>
      </c>
      <c r="NA13" s="19" t="n">
        <f aca="false">IF($A13="",0,IF(COUNTIFS(Urlaub!$A$5:$A$604,$A13,Urlaub!$B$5:$B$604,"&lt;="&amp;NA$3,Urlaub!$C$5:$C$604,"&gt;="&amp;NA$3)&gt;0,1,0))</f>
        <v>0</v>
      </c>
      <c r="NB13" s="19" t="n">
        <f aca="false">IF($A13="",0,IF(COUNTIFS(Urlaub!$A$5:$A$604,$A13,Urlaub!$B$5:$B$604,"&lt;="&amp;NB$3,Urlaub!$C$5:$C$604,"&gt;="&amp;NB$3)&gt;0,1,0))</f>
        <v>0</v>
      </c>
      <c r="NC13" s="19" t="n">
        <f aca="false">IF($A13="",0,IF(COUNTIFS(Urlaub!$A$5:$A$604,$A13,Urlaub!$B$5:$B$604,"&lt;="&amp;NC$3,Urlaub!$C$5:$C$604,"&gt;="&amp;NC$3)&gt;0,1,0))</f>
        <v>0</v>
      </c>
      <c r="ND13" s="19" t="n">
        <f aca="false">IF($A13="",0,IF(COUNTIFS(Urlaub!$A$5:$A$604,$A13,Urlaub!$B$5:$B$604,"&lt;="&amp;ND$3,Urlaub!$C$5:$C$604,"&gt;="&amp;ND$3)&gt;0,1,0))</f>
        <v>0</v>
      </c>
      <c r="NE13" s="19" t="n">
        <f aca="false">IF($A13="",0,IF(COUNTIFS(Urlaub!$A$5:$A$604,$A13,Urlaub!$B$5:$B$604,"&lt;="&amp;NE$3,Urlaub!$C$5:$C$604,"&gt;="&amp;NE$3)&gt;0,1,0))</f>
        <v>0</v>
      </c>
      <c r="NF13" s="19" t="n">
        <f aca="false">IF($A13="",0,IF(COUNTIFS(Urlaub!$A$5:$A$604,$A13,Urlaub!$B$5:$B$604,"&lt;="&amp;NF$3,Urlaub!$C$5:$C$604,"&gt;="&amp;NF$3)&gt;0,1,0))</f>
        <v>0</v>
      </c>
      <c r="NG13" s="19" t="n">
        <f aca="false">IF($A13="",0,IF(COUNTIFS(Urlaub!$A$5:$A$604,$A13,Urlaub!$B$5:$B$604,"&lt;="&amp;NG$3,Urlaub!$C$5:$C$604,"&gt;="&amp;NG$3)&gt;0,1,0))</f>
        <v>0</v>
      </c>
      <c r="NH13" s="19" t="n">
        <f aca="false">IF($A13="",0,IF(COUNTIFS(Urlaub!$A$5:$A$604,$A13,Urlaub!$B$5:$B$604,"&lt;="&amp;NH$3,Urlaub!$C$5:$C$604,"&gt;="&amp;NH$3)&gt;0,1,0))</f>
        <v>0</v>
      </c>
    </row>
    <row r="14" customFormat="false" ht="15" hidden="false" customHeight="false" outlineLevel="0" collapsed="false">
      <c r="A14" s="5" t="str">
        <f aca="false">IF(Team!A14="","",Team!A14)</f>
        <v/>
      </c>
      <c r="B14" s="8" t="str">
        <f aca="false">IF(Team!B14="","",Team!B14)</f>
        <v/>
      </c>
      <c r="C14" s="8" t="str">
        <f aca="false">IF(Team!C14="","",Team!C14)</f>
        <v/>
      </c>
      <c r="D14" s="8" t="str">
        <f aca="false">IF(Team!D14="","",Team!D14)</f>
        <v/>
      </c>
      <c r="E14" s="8" t="str">
        <f aca="false">IF(Team!E14="","",Team!E14)</f>
        <v/>
      </c>
      <c r="F14" s="8" t="str">
        <f aca="false">IF(Team!F14="","",Team!F14)</f>
        <v/>
      </c>
      <c r="G14" s="19" t="n">
        <f aca="false">IF($A14="",0,IF(COUNTIFS(Urlaub!$A$5:$A$604,$A14,Urlaub!$B$5:$B$604,"&lt;="&amp;G$3,Urlaub!$C$5:$C$604,"&gt;="&amp;G$3)&gt;0,1,0))</f>
        <v>0</v>
      </c>
      <c r="H14" s="19" t="n">
        <f aca="false">IF($A14="",0,IF(COUNTIFS(Urlaub!$A$5:$A$604,$A14,Urlaub!$B$5:$B$604,"&lt;="&amp;H$3,Urlaub!$C$5:$C$604,"&gt;="&amp;H$3)&gt;0,1,0))</f>
        <v>0</v>
      </c>
      <c r="I14" s="19" t="n">
        <f aca="false">IF($A14="",0,IF(COUNTIFS(Urlaub!$A$5:$A$604,$A14,Urlaub!$B$5:$B$604,"&lt;="&amp;I$3,Urlaub!$C$5:$C$604,"&gt;="&amp;I$3)&gt;0,1,0))</f>
        <v>0</v>
      </c>
      <c r="J14" s="19" t="n">
        <f aca="false">IF($A14="",0,IF(COUNTIFS(Urlaub!$A$5:$A$604,$A14,Urlaub!$B$5:$B$604,"&lt;="&amp;J$3,Urlaub!$C$5:$C$604,"&gt;="&amp;J$3)&gt;0,1,0))</f>
        <v>0</v>
      </c>
      <c r="K14" s="19" t="n">
        <f aca="false">IF($A14="",0,IF(COUNTIFS(Urlaub!$A$5:$A$604,$A14,Urlaub!$B$5:$B$604,"&lt;="&amp;K$3,Urlaub!$C$5:$C$604,"&gt;="&amp;K$3)&gt;0,1,0))</f>
        <v>0</v>
      </c>
      <c r="L14" s="19" t="n">
        <f aca="false">IF($A14="",0,IF(COUNTIFS(Urlaub!$A$5:$A$604,$A14,Urlaub!$B$5:$B$604,"&lt;="&amp;L$3,Urlaub!$C$5:$C$604,"&gt;="&amp;L$3)&gt;0,1,0))</f>
        <v>0</v>
      </c>
      <c r="M14" s="19" t="n">
        <f aca="false">IF($A14="",0,IF(COUNTIFS(Urlaub!$A$5:$A$604,$A14,Urlaub!$B$5:$B$604,"&lt;="&amp;M$3,Urlaub!$C$5:$C$604,"&gt;="&amp;M$3)&gt;0,1,0))</f>
        <v>0</v>
      </c>
      <c r="N14" s="19" t="n">
        <f aca="false">IF($A14="",0,IF(COUNTIFS(Urlaub!$A$5:$A$604,$A14,Urlaub!$B$5:$B$604,"&lt;="&amp;N$3,Urlaub!$C$5:$C$604,"&gt;="&amp;N$3)&gt;0,1,0))</f>
        <v>0</v>
      </c>
      <c r="O14" s="19" t="n">
        <f aca="false">IF($A14="",0,IF(COUNTIFS(Urlaub!$A$5:$A$604,$A14,Urlaub!$B$5:$B$604,"&lt;="&amp;O$3,Urlaub!$C$5:$C$604,"&gt;="&amp;O$3)&gt;0,1,0))</f>
        <v>0</v>
      </c>
      <c r="P14" s="19" t="n">
        <f aca="false">IF($A14="",0,IF(COUNTIFS(Urlaub!$A$5:$A$604,$A14,Urlaub!$B$5:$B$604,"&lt;="&amp;P$3,Urlaub!$C$5:$C$604,"&gt;="&amp;P$3)&gt;0,1,0))</f>
        <v>0</v>
      </c>
      <c r="Q14" s="19" t="n">
        <f aca="false">IF($A14="",0,IF(COUNTIFS(Urlaub!$A$5:$A$604,$A14,Urlaub!$B$5:$B$604,"&lt;="&amp;Q$3,Urlaub!$C$5:$C$604,"&gt;="&amp;Q$3)&gt;0,1,0))</f>
        <v>0</v>
      </c>
      <c r="R14" s="19" t="n">
        <f aca="false">IF($A14="",0,IF(COUNTIFS(Urlaub!$A$5:$A$604,$A14,Urlaub!$B$5:$B$604,"&lt;="&amp;R$3,Urlaub!$C$5:$C$604,"&gt;="&amp;R$3)&gt;0,1,0))</f>
        <v>0</v>
      </c>
      <c r="S14" s="19" t="n">
        <f aca="false">IF($A14="",0,IF(COUNTIFS(Urlaub!$A$5:$A$604,$A14,Urlaub!$B$5:$B$604,"&lt;="&amp;S$3,Urlaub!$C$5:$C$604,"&gt;="&amp;S$3)&gt;0,1,0))</f>
        <v>0</v>
      </c>
      <c r="T14" s="19" t="n">
        <f aca="false">IF($A14="",0,IF(COUNTIFS(Urlaub!$A$5:$A$604,$A14,Urlaub!$B$5:$B$604,"&lt;="&amp;T$3,Urlaub!$C$5:$C$604,"&gt;="&amp;T$3)&gt;0,1,0))</f>
        <v>0</v>
      </c>
      <c r="U14" s="19" t="n">
        <f aca="false">IF($A14="",0,IF(COUNTIFS(Urlaub!$A$5:$A$604,$A14,Urlaub!$B$5:$B$604,"&lt;="&amp;U$3,Urlaub!$C$5:$C$604,"&gt;="&amp;U$3)&gt;0,1,0))</f>
        <v>0</v>
      </c>
      <c r="V14" s="19" t="n">
        <f aca="false">IF($A14="",0,IF(COUNTIFS(Urlaub!$A$5:$A$604,$A14,Urlaub!$B$5:$B$604,"&lt;="&amp;V$3,Urlaub!$C$5:$C$604,"&gt;="&amp;V$3)&gt;0,1,0))</f>
        <v>0</v>
      </c>
      <c r="W14" s="19" t="n">
        <f aca="false">IF($A14="",0,IF(COUNTIFS(Urlaub!$A$5:$A$604,$A14,Urlaub!$B$5:$B$604,"&lt;="&amp;W$3,Urlaub!$C$5:$C$604,"&gt;="&amp;W$3)&gt;0,1,0))</f>
        <v>0</v>
      </c>
      <c r="X14" s="19" t="n">
        <f aca="false">IF($A14="",0,IF(COUNTIFS(Urlaub!$A$5:$A$604,$A14,Urlaub!$B$5:$B$604,"&lt;="&amp;X$3,Urlaub!$C$5:$C$604,"&gt;="&amp;X$3)&gt;0,1,0))</f>
        <v>0</v>
      </c>
      <c r="Y14" s="19" t="n">
        <f aca="false">IF($A14="",0,IF(COUNTIFS(Urlaub!$A$5:$A$604,$A14,Urlaub!$B$5:$B$604,"&lt;="&amp;Y$3,Urlaub!$C$5:$C$604,"&gt;="&amp;Y$3)&gt;0,1,0))</f>
        <v>0</v>
      </c>
      <c r="Z14" s="19" t="n">
        <f aca="false">IF($A14="",0,IF(COUNTIFS(Urlaub!$A$5:$A$604,$A14,Urlaub!$B$5:$B$604,"&lt;="&amp;Z$3,Urlaub!$C$5:$C$604,"&gt;="&amp;Z$3)&gt;0,1,0))</f>
        <v>0</v>
      </c>
      <c r="AA14" s="19" t="n">
        <f aca="false">IF($A14="",0,IF(COUNTIFS(Urlaub!$A$5:$A$604,$A14,Urlaub!$B$5:$B$604,"&lt;="&amp;AA$3,Urlaub!$C$5:$C$604,"&gt;="&amp;AA$3)&gt;0,1,0))</f>
        <v>0</v>
      </c>
      <c r="AB14" s="19" t="n">
        <f aca="false">IF($A14="",0,IF(COUNTIFS(Urlaub!$A$5:$A$604,$A14,Urlaub!$B$5:$B$604,"&lt;="&amp;AB$3,Urlaub!$C$5:$C$604,"&gt;="&amp;AB$3)&gt;0,1,0))</f>
        <v>0</v>
      </c>
      <c r="AC14" s="19" t="n">
        <f aca="false">IF($A14="",0,IF(COUNTIFS(Urlaub!$A$5:$A$604,$A14,Urlaub!$B$5:$B$604,"&lt;="&amp;AC$3,Urlaub!$C$5:$C$604,"&gt;="&amp;AC$3)&gt;0,1,0))</f>
        <v>0</v>
      </c>
      <c r="AD14" s="19" t="n">
        <f aca="false">IF($A14="",0,IF(COUNTIFS(Urlaub!$A$5:$A$604,$A14,Urlaub!$B$5:$B$604,"&lt;="&amp;AD$3,Urlaub!$C$5:$C$604,"&gt;="&amp;AD$3)&gt;0,1,0))</f>
        <v>0</v>
      </c>
      <c r="AE14" s="19" t="n">
        <f aca="false">IF($A14="",0,IF(COUNTIFS(Urlaub!$A$5:$A$604,$A14,Urlaub!$B$5:$B$604,"&lt;="&amp;AE$3,Urlaub!$C$5:$C$604,"&gt;="&amp;AE$3)&gt;0,1,0))</f>
        <v>0</v>
      </c>
      <c r="AF14" s="19" t="n">
        <f aca="false">IF($A14="",0,IF(COUNTIFS(Urlaub!$A$5:$A$604,$A14,Urlaub!$B$5:$B$604,"&lt;="&amp;AF$3,Urlaub!$C$5:$C$604,"&gt;="&amp;AF$3)&gt;0,1,0))</f>
        <v>0</v>
      </c>
      <c r="AG14" s="19" t="n">
        <f aca="false">IF($A14="",0,IF(COUNTIFS(Urlaub!$A$5:$A$604,$A14,Urlaub!$B$5:$B$604,"&lt;="&amp;AG$3,Urlaub!$C$5:$C$604,"&gt;="&amp;AG$3)&gt;0,1,0))</f>
        <v>0</v>
      </c>
      <c r="AH14" s="19" t="n">
        <f aca="false">IF($A14="",0,IF(COUNTIFS(Urlaub!$A$5:$A$604,$A14,Urlaub!$B$5:$B$604,"&lt;="&amp;AH$3,Urlaub!$C$5:$C$604,"&gt;="&amp;AH$3)&gt;0,1,0))</f>
        <v>0</v>
      </c>
      <c r="AI14" s="19" t="n">
        <f aca="false">IF($A14="",0,IF(COUNTIFS(Urlaub!$A$5:$A$604,$A14,Urlaub!$B$5:$B$604,"&lt;="&amp;AI$3,Urlaub!$C$5:$C$604,"&gt;="&amp;AI$3)&gt;0,1,0))</f>
        <v>0</v>
      </c>
      <c r="AJ14" s="19" t="n">
        <f aca="false">IF($A14="",0,IF(COUNTIFS(Urlaub!$A$5:$A$604,$A14,Urlaub!$B$5:$B$604,"&lt;="&amp;AJ$3,Urlaub!$C$5:$C$604,"&gt;="&amp;AJ$3)&gt;0,1,0))</f>
        <v>0</v>
      </c>
      <c r="AK14" s="19" t="n">
        <f aca="false">IF($A14="",0,IF(COUNTIFS(Urlaub!$A$5:$A$604,$A14,Urlaub!$B$5:$B$604,"&lt;="&amp;AK$3,Urlaub!$C$5:$C$604,"&gt;="&amp;AK$3)&gt;0,1,0))</f>
        <v>0</v>
      </c>
      <c r="AL14" s="19" t="n">
        <f aca="false">IF($A14="",0,IF(COUNTIFS(Urlaub!$A$5:$A$604,$A14,Urlaub!$B$5:$B$604,"&lt;="&amp;AL$3,Urlaub!$C$5:$C$604,"&gt;="&amp;AL$3)&gt;0,1,0))</f>
        <v>0</v>
      </c>
      <c r="AM14" s="19" t="n">
        <f aca="false">IF($A14="",0,IF(COUNTIFS(Urlaub!$A$5:$A$604,$A14,Urlaub!$B$5:$B$604,"&lt;="&amp;AM$3,Urlaub!$C$5:$C$604,"&gt;="&amp;AM$3)&gt;0,1,0))</f>
        <v>0</v>
      </c>
      <c r="AN14" s="19" t="n">
        <f aca="false">IF($A14="",0,IF(COUNTIFS(Urlaub!$A$5:$A$604,$A14,Urlaub!$B$5:$B$604,"&lt;="&amp;AN$3,Urlaub!$C$5:$C$604,"&gt;="&amp;AN$3)&gt;0,1,0))</f>
        <v>0</v>
      </c>
      <c r="AO14" s="19" t="n">
        <f aca="false">IF($A14="",0,IF(COUNTIFS(Urlaub!$A$5:$A$604,$A14,Urlaub!$B$5:$B$604,"&lt;="&amp;AO$3,Urlaub!$C$5:$C$604,"&gt;="&amp;AO$3)&gt;0,1,0))</f>
        <v>0</v>
      </c>
      <c r="AP14" s="19" t="n">
        <f aca="false">IF($A14="",0,IF(COUNTIFS(Urlaub!$A$5:$A$604,$A14,Urlaub!$B$5:$B$604,"&lt;="&amp;AP$3,Urlaub!$C$5:$C$604,"&gt;="&amp;AP$3)&gt;0,1,0))</f>
        <v>0</v>
      </c>
      <c r="AQ14" s="19" t="n">
        <f aca="false">IF($A14="",0,IF(COUNTIFS(Urlaub!$A$5:$A$604,$A14,Urlaub!$B$5:$B$604,"&lt;="&amp;AQ$3,Urlaub!$C$5:$C$604,"&gt;="&amp;AQ$3)&gt;0,1,0))</f>
        <v>0</v>
      </c>
      <c r="AR14" s="19" t="n">
        <f aca="false">IF($A14="",0,IF(COUNTIFS(Urlaub!$A$5:$A$604,$A14,Urlaub!$B$5:$B$604,"&lt;="&amp;AR$3,Urlaub!$C$5:$C$604,"&gt;="&amp;AR$3)&gt;0,1,0))</f>
        <v>0</v>
      </c>
      <c r="AS14" s="19" t="n">
        <f aca="false">IF($A14="",0,IF(COUNTIFS(Urlaub!$A$5:$A$604,$A14,Urlaub!$B$5:$B$604,"&lt;="&amp;AS$3,Urlaub!$C$5:$C$604,"&gt;="&amp;AS$3)&gt;0,1,0))</f>
        <v>0</v>
      </c>
      <c r="AT14" s="19" t="n">
        <f aca="false">IF($A14="",0,IF(COUNTIFS(Urlaub!$A$5:$A$604,$A14,Urlaub!$B$5:$B$604,"&lt;="&amp;AT$3,Urlaub!$C$5:$C$604,"&gt;="&amp;AT$3)&gt;0,1,0))</f>
        <v>0</v>
      </c>
      <c r="AU14" s="19" t="n">
        <f aca="false">IF($A14="",0,IF(COUNTIFS(Urlaub!$A$5:$A$604,$A14,Urlaub!$B$5:$B$604,"&lt;="&amp;AU$3,Urlaub!$C$5:$C$604,"&gt;="&amp;AU$3)&gt;0,1,0))</f>
        <v>0</v>
      </c>
      <c r="AV14" s="19" t="n">
        <f aca="false">IF($A14="",0,IF(COUNTIFS(Urlaub!$A$5:$A$604,$A14,Urlaub!$B$5:$B$604,"&lt;="&amp;AV$3,Urlaub!$C$5:$C$604,"&gt;="&amp;AV$3)&gt;0,1,0))</f>
        <v>0</v>
      </c>
      <c r="AW14" s="19" t="n">
        <f aca="false">IF($A14="",0,IF(COUNTIFS(Urlaub!$A$5:$A$604,$A14,Urlaub!$B$5:$B$604,"&lt;="&amp;AW$3,Urlaub!$C$5:$C$604,"&gt;="&amp;AW$3)&gt;0,1,0))</f>
        <v>0</v>
      </c>
      <c r="AX14" s="19" t="n">
        <f aca="false">IF($A14="",0,IF(COUNTIFS(Urlaub!$A$5:$A$604,$A14,Urlaub!$B$5:$B$604,"&lt;="&amp;AX$3,Urlaub!$C$5:$C$604,"&gt;="&amp;AX$3)&gt;0,1,0))</f>
        <v>0</v>
      </c>
      <c r="AY14" s="19" t="n">
        <f aca="false">IF($A14="",0,IF(COUNTIFS(Urlaub!$A$5:$A$604,$A14,Urlaub!$B$5:$B$604,"&lt;="&amp;AY$3,Urlaub!$C$5:$C$604,"&gt;="&amp;AY$3)&gt;0,1,0))</f>
        <v>0</v>
      </c>
      <c r="AZ14" s="19" t="n">
        <f aca="false">IF($A14="",0,IF(COUNTIFS(Urlaub!$A$5:$A$604,$A14,Urlaub!$B$5:$B$604,"&lt;="&amp;AZ$3,Urlaub!$C$5:$C$604,"&gt;="&amp;AZ$3)&gt;0,1,0))</f>
        <v>0</v>
      </c>
      <c r="BA14" s="19" t="n">
        <f aca="false">IF($A14="",0,IF(COUNTIFS(Urlaub!$A$5:$A$604,$A14,Urlaub!$B$5:$B$604,"&lt;="&amp;BA$3,Urlaub!$C$5:$C$604,"&gt;="&amp;BA$3)&gt;0,1,0))</f>
        <v>0</v>
      </c>
      <c r="BB14" s="19" t="n">
        <f aca="false">IF($A14="",0,IF(COUNTIFS(Urlaub!$A$5:$A$604,$A14,Urlaub!$B$5:$B$604,"&lt;="&amp;BB$3,Urlaub!$C$5:$C$604,"&gt;="&amp;BB$3)&gt;0,1,0))</f>
        <v>0</v>
      </c>
      <c r="BC14" s="19" t="n">
        <f aca="false">IF($A14="",0,IF(COUNTIFS(Urlaub!$A$5:$A$604,$A14,Urlaub!$B$5:$B$604,"&lt;="&amp;BC$3,Urlaub!$C$5:$C$604,"&gt;="&amp;BC$3)&gt;0,1,0))</f>
        <v>0</v>
      </c>
      <c r="BD14" s="19" t="n">
        <f aca="false">IF($A14="",0,IF(COUNTIFS(Urlaub!$A$5:$A$604,$A14,Urlaub!$B$5:$B$604,"&lt;="&amp;BD$3,Urlaub!$C$5:$C$604,"&gt;="&amp;BD$3)&gt;0,1,0))</f>
        <v>0</v>
      </c>
      <c r="BE14" s="19" t="n">
        <f aca="false">IF($A14="",0,IF(COUNTIFS(Urlaub!$A$5:$A$604,$A14,Urlaub!$B$5:$B$604,"&lt;="&amp;BE$3,Urlaub!$C$5:$C$604,"&gt;="&amp;BE$3)&gt;0,1,0))</f>
        <v>0</v>
      </c>
      <c r="BF14" s="19" t="n">
        <f aca="false">IF($A14="",0,IF(COUNTIFS(Urlaub!$A$5:$A$604,$A14,Urlaub!$B$5:$B$604,"&lt;="&amp;BF$3,Urlaub!$C$5:$C$604,"&gt;="&amp;BF$3)&gt;0,1,0))</f>
        <v>0</v>
      </c>
      <c r="BG14" s="19" t="n">
        <f aca="false">IF($A14="",0,IF(COUNTIFS(Urlaub!$A$5:$A$604,$A14,Urlaub!$B$5:$B$604,"&lt;="&amp;BG$3,Urlaub!$C$5:$C$604,"&gt;="&amp;BG$3)&gt;0,1,0))</f>
        <v>0</v>
      </c>
      <c r="BH14" s="19" t="n">
        <f aca="false">IF($A14="",0,IF(COUNTIFS(Urlaub!$A$5:$A$604,$A14,Urlaub!$B$5:$B$604,"&lt;="&amp;BH$3,Urlaub!$C$5:$C$604,"&gt;="&amp;BH$3)&gt;0,1,0))</f>
        <v>0</v>
      </c>
      <c r="BI14" s="19" t="n">
        <f aca="false">IF($A14="",0,IF(COUNTIFS(Urlaub!$A$5:$A$604,$A14,Urlaub!$B$5:$B$604,"&lt;="&amp;BI$3,Urlaub!$C$5:$C$604,"&gt;="&amp;BI$3)&gt;0,1,0))</f>
        <v>0</v>
      </c>
      <c r="BJ14" s="19" t="n">
        <f aca="false">IF($A14="",0,IF(COUNTIFS(Urlaub!$A$5:$A$604,$A14,Urlaub!$B$5:$B$604,"&lt;="&amp;BJ$3,Urlaub!$C$5:$C$604,"&gt;="&amp;BJ$3)&gt;0,1,0))</f>
        <v>0</v>
      </c>
      <c r="BK14" s="19" t="n">
        <f aca="false">IF($A14="",0,IF(COUNTIFS(Urlaub!$A$5:$A$604,$A14,Urlaub!$B$5:$B$604,"&lt;="&amp;BK$3,Urlaub!$C$5:$C$604,"&gt;="&amp;BK$3)&gt;0,1,0))</f>
        <v>0</v>
      </c>
      <c r="BL14" s="19" t="n">
        <f aca="false">IF($A14="",0,IF(COUNTIFS(Urlaub!$A$5:$A$604,$A14,Urlaub!$B$5:$B$604,"&lt;="&amp;BL$3,Urlaub!$C$5:$C$604,"&gt;="&amp;BL$3)&gt;0,1,0))</f>
        <v>0</v>
      </c>
      <c r="BM14" s="19" t="n">
        <f aca="false">IF($A14="",0,IF(COUNTIFS(Urlaub!$A$5:$A$604,$A14,Urlaub!$B$5:$B$604,"&lt;="&amp;BM$3,Urlaub!$C$5:$C$604,"&gt;="&amp;BM$3)&gt;0,1,0))</f>
        <v>0</v>
      </c>
      <c r="BN14" s="19" t="n">
        <f aca="false">IF($A14="",0,IF(COUNTIFS(Urlaub!$A$5:$A$604,$A14,Urlaub!$B$5:$B$604,"&lt;="&amp;BN$3,Urlaub!$C$5:$C$604,"&gt;="&amp;BN$3)&gt;0,1,0))</f>
        <v>0</v>
      </c>
      <c r="BO14" s="19" t="n">
        <f aca="false">IF($A14="",0,IF(COUNTIFS(Urlaub!$A$5:$A$604,$A14,Urlaub!$B$5:$B$604,"&lt;="&amp;BO$3,Urlaub!$C$5:$C$604,"&gt;="&amp;BO$3)&gt;0,1,0))</f>
        <v>0</v>
      </c>
      <c r="BP14" s="19" t="n">
        <f aca="false">IF($A14="",0,IF(COUNTIFS(Urlaub!$A$5:$A$604,$A14,Urlaub!$B$5:$B$604,"&lt;="&amp;BP$3,Urlaub!$C$5:$C$604,"&gt;="&amp;BP$3)&gt;0,1,0))</f>
        <v>0</v>
      </c>
      <c r="BQ14" s="19" t="n">
        <f aca="false">IF($A14="",0,IF(COUNTIFS(Urlaub!$A$5:$A$604,$A14,Urlaub!$B$5:$B$604,"&lt;="&amp;BQ$3,Urlaub!$C$5:$C$604,"&gt;="&amp;BQ$3)&gt;0,1,0))</f>
        <v>0</v>
      </c>
      <c r="BR14" s="19" t="n">
        <f aca="false">IF($A14="",0,IF(COUNTIFS(Urlaub!$A$5:$A$604,$A14,Urlaub!$B$5:$B$604,"&lt;="&amp;BR$3,Urlaub!$C$5:$C$604,"&gt;="&amp;BR$3)&gt;0,1,0))</f>
        <v>0</v>
      </c>
      <c r="BS14" s="19" t="n">
        <f aca="false">IF($A14="",0,IF(COUNTIFS(Urlaub!$A$5:$A$604,$A14,Urlaub!$B$5:$B$604,"&lt;="&amp;BS$3,Urlaub!$C$5:$C$604,"&gt;="&amp;BS$3)&gt;0,1,0))</f>
        <v>0</v>
      </c>
      <c r="BT14" s="19" t="n">
        <f aca="false">IF($A14="",0,IF(COUNTIFS(Urlaub!$A$5:$A$604,$A14,Urlaub!$B$5:$B$604,"&lt;="&amp;BT$3,Urlaub!$C$5:$C$604,"&gt;="&amp;BT$3)&gt;0,1,0))</f>
        <v>0</v>
      </c>
      <c r="BU14" s="19" t="n">
        <f aca="false">IF($A14="",0,IF(COUNTIFS(Urlaub!$A$5:$A$604,$A14,Urlaub!$B$5:$B$604,"&lt;="&amp;BU$3,Urlaub!$C$5:$C$604,"&gt;="&amp;BU$3)&gt;0,1,0))</f>
        <v>0</v>
      </c>
      <c r="BV14" s="19" t="n">
        <f aca="false">IF($A14="",0,IF(COUNTIFS(Urlaub!$A$5:$A$604,$A14,Urlaub!$B$5:$B$604,"&lt;="&amp;BV$3,Urlaub!$C$5:$C$604,"&gt;="&amp;BV$3)&gt;0,1,0))</f>
        <v>0</v>
      </c>
      <c r="BW14" s="19" t="n">
        <f aca="false">IF($A14="",0,IF(COUNTIFS(Urlaub!$A$5:$A$604,$A14,Urlaub!$B$5:$B$604,"&lt;="&amp;BW$3,Urlaub!$C$5:$C$604,"&gt;="&amp;BW$3)&gt;0,1,0))</f>
        <v>0</v>
      </c>
      <c r="BX14" s="19" t="n">
        <f aca="false">IF($A14="",0,IF(COUNTIFS(Urlaub!$A$5:$A$604,$A14,Urlaub!$B$5:$B$604,"&lt;="&amp;BX$3,Urlaub!$C$5:$C$604,"&gt;="&amp;BX$3)&gt;0,1,0))</f>
        <v>0</v>
      </c>
      <c r="BY14" s="19" t="n">
        <f aca="false">IF($A14="",0,IF(COUNTIFS(Urlaub!$A$5:$A$604,$A14,Urlaub!$B$5:$B$604,"&lt;="&amp;BY$3,Urlaub!$C$5:$C$604,"&gt;="&amp;BY$3)&gt;0,1,0))</f>
        <v>0</v>
      </c>
      <c r="BZ14" s="19" t="n">
        <f aca="false">IF($A14="",0,IF(COUNTIFS(Urlaub!$A$5:$A$604,$A14,Urlaub!$B$5:$B$604,"&lt;="&amp;BZ$3,Urlaub!$C$5:$C$604,"&gt;="&amp;BZ$3)&gt;0,1,0))</f>
        <v>0</v>
      </c>
      <c r="CA14" s="19" t="n">
        <f aca="false">IF($A14="",0,IF(COUNTIFS(Urlaub!$A$5:$A$604,$A14,Urlaub!$B$5:$B$604,"&lt;="&amp;CA$3,Urlaub!$C$5:$C$604,"&gt;="&amp;CA$3)&gt;0,1,0))</f>
        <v>0</v>
      </c>
      <c r="CB14" s="19" t="n">
        <f aca="false">IF($A14="",0,IF(COUNTIFS(Urlaub!$A$5:$A$604,$A14,Urlaub!$B$5:$B$604,"&lt;="&amp;CB$3,Urlaub!$C$5:$C$604,"&gt;="&amp;CB$3)&gt;0,1,0))</f>
        <v>0</v>
      </c>
      <c r="CC14" s="19" t="n">
        <f aca="false">IF($A14="",0,IF(COUNTIFS(Urlaub!$A$5:$A$604,$A14,Urlaub!$B$5:$B$604,"&lt;="&amp;CC$3,Urlaub!$C$5:$C$604,"&gt;="&amp;CC$3)&gt;0,1,0))</f>
        <v>0</v>
      </c>
      <c r="CD14" s="19" t="n">
        <f aca="false">IF($A14="",0,IF(COUNTIFS(Urlaub!$A$5:$A$604,$A14,Urlaub!$B$5:$B$604,"&lt;="&amp;CD$3,Urlaub!$C$5:$C$604,"&gt;="&amp;CD$3)&gt;0,1,0))</f>
        <v>0</v>
      </c>
      <c r="CE14" s="19" t="n">
        <f aca="false">IF($A14="",0,IF(COUNTIFS(Urlaub!$A$5:$A$604,$A14,Urlaub!$B$5:$B$604,"&lt;="&amp;CE$3,Urlaub!$C$5:$C$604,"&gt;="&amp;CE$3)&gt;0,1,0))</f>
        <v>0</v>
      </c>
      <c r="CF14" s="19" t="n">
        <f aca="false">IF($A14="",0,IF(COUNTIFS(Urlaub!$A$5:$A$604,$A14,Urlaub!$B$5:$B$604,"&lt;="&amp;CF$3,Urlaub!$C$5:$C$604,"&gt;="&amp;CF$3)&gt;0,1,0))</f>
        <v>0</v>
      </c>
      <c r="CG14" s="19" t="n">
        <f aca="false">IF($A14="",0,IF(COUNTIFS(Urlaub!$A$5:$A$604,$A14,Urlaub!$B$5:$B$604,"&lt;="&amp;CG$3,Urlaub!$C$5:$C$604,"&gt;="&amp;CG$3)&gt;0,1,0))</f>
        <v>0</v>
      </c>
      <c r="CH14" s="19" t="n">
        <f aca="false">IF($A14="",0,IF(COUNTIFS(Urlaub!$A$5:$A$604,$A14,Urlaub!$B$5:$B$604,"&lt;="&amp;CH$3,Urlaub!$C$5:$C$604,"&gt;="&amp;CH$3)&gt;0,1,0))</f>
        <v>0</v>
      </c>
      <c r="CI14" s="19" t="n">
        <f aca="false">IF($A14="",0,IF(COUNTIFS(Urlaub!$A$5:$A$604,$A14,Urlaub!$B$5:$B$604,"&lt;="&amp;CI$3,Urlaub!$C$5:$C$604,"&gt;="&amp;CI$3)&gt;0,1,0))</f>
        <v>0</v>
      </c>
      <c r="CJ14" s="19" t="n">
        <f aca="false">IF($A14="",0,IF(COUNTIFS(Urlaub!$A$5:$A$604,$A14,Urlaub!$B$5:$B$604,"&lt;="&amp;CJ$3,Urlaub!$C$5:$C$604,"&gt;="&amp;CJ$3)&gt;0,1,0))</f>
        <v>0</v>
      </c>
      <c r="CK14" s="19" t="n">
        <f aca="false">IF($A14="",0,IF(COUNTIFS(Urlaub!$A$5:$A$604,$A14,Urlaub!$B$5:$B$604,"&lt;="&amp;CK$3,Urlaub!$C$5:$C$604,"&gt;="&amp;CK$3)&gt;0,1,0))</f>
        <v>0</v>
      </c>
      <c r="CL14" s="19" t="n">
        <f aca="false">IF($A14="",0,IF(COUNTIFS(Urlaub!$A$5:$A$604,$A14,Urlaub!$B$5:$B$604,"&lt;="&amp;CL$3,Urlaub!$C$5:$C$604,"&gt;="&amp;CL$3)&gt;0,1,0))</f>
        <v>0</v>
      </c>
      <c r="CM14" s="19" t="n">
        <f aca="false">IF($A14="",0,IF(COUNTIFS(Urlaub!$A$5:$A$604,$A14,Urlaub!$B$5:$B$604,"&lt;="&amp;CM$3,Urlaub!$C$5:$C$604,"&gt;="&amp;CM$3)&gt;0,1,0))</f>
        <v>0</v>
      </c>
      <c r="CN14" s="19" t="n">
        <f aca="false">IF($A14="",0,IF(COUNTIFS(Urlaub!$A$5:$A$604,$A14,Urlaub!$B$5:$B$604,"&lt;="&amp;CN$3,Urlaub!$C$5:$C$604,"&gt;="&amp;CN$3)&gt;0,1,0))</f>
        <v>0</v>
      </c>
      <c r="CO14" s="19" t="n">
        <f aca="false">IF($A14="",0,IF(COUNTIFS(Urlaub!$A$5:$A$604,$A14,Urlaub!$B$5:$B$604,"&lt;="&amp;CO$3,Urlaub!$C$5:$C$604,"&gt;="&amp;CO$3)&gt;0,1,0))</f>
        <v>0</v>
      </c>
      <c r="CP14" s="19" t="n">
        <f aca="false">IF($A14="",0,IF(COUNTIFS(Urlaub!$A$5:$A$604,$A14,Urlaub!$B$5:$B$604,"&lt;="&amp;CP$3,Urlaub!$C$5:$C$604,"&gt;="&amp;CP$3)&gt;0,1,0))</f>
        <v>0</v>
      </c>
      <c r="CQ14" s="19" t="n">
        <f aca="false">IF($A14="",0,IF(COUNTIFS(Urlaub!$A$5:$A$604,$A14,Urlaub!$B$5:$B$604,"&lt;="&amp;CQ$3,Urlaub!$C$5:$C$604,"&gt;="&amp;CQ$3)&gt;0,1,0))</f>
        <v>0</v>
      </c>
      <c r="CR14" s="19" t="n">
        <f aca="false">IF($A14="",0,IF(COUNTIFS(Urlaub!$A$5:$A$604,$A14,Urlaub!$B$5:$B$604,"&lt;="&amp;CR$3,Urlaub!$C$5:$C$604,"&gt;="&amp;CR$3)&gt;0,1,0))</f>
        <v>0</v>
      </c>
      <c r="CS14" s="19" t="n">
        <f aca="false">IF($A14="",0,IF(COUNTIFS(Urlaub!$A$5:$A$604,$A14,Urlaub!$B$5:$B$604,"&lt;="&amp;CS$3,Urlaub!$C$5:$C$604,"&gt;="&amp;CS$3)&gt;0,1,0))</f>
        <v>0</v>
      </c>
      <c r="CT14" s="19" t="n">
        <f aca="false">IF($A14="",0,IF(COUNTIFS(Urlaub!$A$5:$A$604,$A14,Urlaub!$B$5:$B$604,"&lt;="&amp;CT$3,Urlaub!$C$5:$C$604,"&gt;="&amp;CT$3)&gt;0,1,0))</f>
        <v>0</v>
      </c>
      <c r="CU14" s="19" t="n">
        <f aca="false">IF($A14="",0,IF(COUNTIFS(Urlaub!$A$5:$A$604,$A14,Urlaub!$B$5:$B$604,"&lt;="&amp;CU$3,Urlaub!$C$5:$C$604,"&gt;="&amp;CU$3)&gt;0,1,0))</f>
        <v>0</v>
      </c>
      <c r="CV14" s="19" t="n">
        <f aca="false">IF($A14="",0,IF(COUNTIFS(Urlaub!$A$5:$A$604,$A14,Urlaub!$B$5:$B$604,"&lt;="&amp;CV$3,Urlaub!$C$5:$C$604,"&gt;="&amp;CV$3)&gt;0,1,0))</f>
        <v>0</v>
      </c>
      <c r="CW14" s="19" t="n">
        <f aca="false">IF($A14="",0,IF(COUNTIFS(Urlaub!$A$5:$A$604,$A14,Urlaub!$B$5:$B$604,"&lt;="&amp;CW$3,Urlaub!$C$5:$C$604,"&gt;="&amp;CW$3)&gt;0,1,0))</f>
        <v>0</v>
      </c>
      <c r="CX14" s="19" t="n">
        <f aca="false">IF($A14="",0,IF(COUNTIFS(Urlaub!$A$5:$A$604,$A14,Urlaub!$B$5:$B$604,"&lt;="&amp;CX$3,Urlaub!$C$5:$C$604,"&gt;="&amp;CX$3)&gt;0,1,0))</f>
        <v>0</v>
      </c>
      <c r="CY14" s="19" t="n">
        <f aca="false">IF($A14="",0,IF(COUNTIFS(Urlaub!$A$5:$A$604,$A14,Urlaub!$B$5:$B$604,"&lt;="&amp;CY$3,Urlaub!$C$5:$C$604,"&gt;="&amp;CY$3)&gt;0,1,0))</f>
        <v>0</v>
      </c>
      <c r="CZ14" s="19" t="n">
        <f aca="false">IF($A14="",0,IF(COUNTIFS(Urlaub!$A$5:$A$604,$A14,Urlaub!$B$5:$B$604,"&lt;="&amp;CZ$3,Urlaub!$C$5:$C$604,"&gt;="&amp;CZ$3)&gt;0,1,0))</f>
        <v>0</v>
      </c>
      <c r="DA14" s="19" t="n">
        <f aca="false">IF($A14="",0,IF(COUNTIFS(Urlaub!$A$5:$A$604,$A14,Urlaub!$B$5:$B$604,"&lt;="&amp;DA$3,Urlaub!$C$5:$C$604,"&gt;="&amp;DA$3)&gt;0,1,0))</f>
        <v>0</v>
      </c>
      <c r="DB14" s="19" t="n">
        <f aca="false">IF($A14="",0,IF(COUNTIFS(Urlaub!$A$5:$A$604,$A14,Urlaub!$B$5:$B$604,"&lt;="&amp;DB$3,Urlaub!$C$5:$C$604,"&gt;="&amp;DB$3)&gt;0,1,0))</f>
        <v>0</v>
      </c>
      <c r="DC14" s="19" t="n">
        <f aca="false">IF($A14="",0,IF(COUNTIFS(Urlaub!$A$5:$A$604,$A14,Urlaub!$B$5:$B$604,"&lt;="&amp;DC$3,Urlaub!$C$5:$C$604,"&gt;="&amp;DC$3)&gt;0,1,0))</f>
        <v>0</v>
      </c>
      <c r="DD14" s="19" t="n">
        <f aca="false">IF($A14="",0,IF(COUNTIFS(Urlaub!$A$5:$A$604,$A14,Urlaub!$B$5:$B$604,"&lt;="&amp;DD$3,Urlaub!$C$5:$C$604,"&gt;="&amp;DD$3)&gt;0,1,0))</f>
        <v>0</v>
      </c>
      <c r="DE14" s="19" t="n">
        <f aca="false">IF($A14="",0,IF(COUNTIFS(Urlaub!$A$5:$A$604,$A14,Urlaub!$B$5:$B$604,"&lt;="&amp;DE$3,Urlaub!$C$5:$C$604,"&gt;="&amp;DE$3)&gt;0,1,0))</f>
        <v>0</v>
      </c>
      <c r="DF14" s="19" t="n">
        <f aca="false">IF($A14="",0,IF(COUNTIFS(Urlaub!$A$5:$A$604,$A14,Urlaub!$B$5:$B$604,"&lt;="&amp;DF$3,Urlaub!$C$5:$C$604,"&gt;="&amp;DF$3)&gt;0,1,0))</f>
        <v>0</v>
      </c>
      <c r="DG14" s="19" t="n">
        <f aca="false">IF($A14="",0,IF(COUNTIFS(Urlaub!$A$5:$A$604,$A14,Urlaub!$B$5:$B$604,"&lt;="&amp;DG$3,Urlaub!$C$5:$C$604,"&gt;="&amp;DG$3)&gt;0,1,0))</f>
        <v>0</v>
      </c>
      <c r="DH14" s="19" t="n">
        <f aca="false">IF($A14="",0,IF(COUNTIFS(Urlaub!$A$5:$A$604,$A14,Urlaub!$B$5:$B$604,"&lt;="&amp;DH$3,Urlaub!$C$5:$C$604,"&gt;="&amp;DH$3)&gt;0,1,0))</f>
        <v>0</v>
      </c>
      <c r="DI14" s="19" t="n">
        <f aca="false">IF($A14="",0,IF(COUNTIFS(Urlaub!$A$5:$A$604,$A14,Urlaub!$B$5:$B$604,"&lt;="&amp;DI$3,Urlaub!$C$5:$C$604,"&gt;="&amp;DI$3)&gt;0,1,0))</f>
        <v>0</v>
      </c>
      <c r="DJ14" s="19" t="n">
        <f aca="false">IF($A14="",0,IF(COUNTIFS(Urlaub!$A$5:$A$604,$A14,Urlaub!$B$5:$B$604,"&lt;="&amp;DJ$3,Urlaub!$C$5:$C$604,"&gt;="&amp;DJ$3)&gt;0,1,0))</f>
        <v>0</v>
      </c>
      <c r="DK14" s="19" t="n">
        <f aca="false">IF($A14="",0,IF(COUNTIFS(Urlaub!$A$5:$A$604,$A14,Urlaub!$B$5:$B$604,"&lt;="&amp;DK$3,Urlaub!$C$5:$C$604,"&gt;="&amp;DK$3)&gt;0,1,0))</f>
        <v>0</v>
      </c>
      <c r="DL14" s="19" t="n">
        <f aca="false">IF($A14="",0,IF(COUNTIFS(Urlaub!$A$5:$A$604,$A14,Urlaub!$B$5:$B$604,"&lt;="&amp;DL$3,Urlaub!$C$5:$C$604,"&gt;="&amp;DL$3)&gt;0,1,0))</f>
        <v>0</v>
      </c>
      <c r="DM14" s="19" t="n">
        <f aca="false">IF($A14="",0,IF(COUNTIFS(Urlaub!$A$5:$A$604,$A14,Urlaub!$B$5:$B$604,"&lt;="&amp;DM$3,Urlaub!$C$5:$C$604,"&gt;="&amp;DM$3)&gt;0,1,0))</f>
        <v>0</v>
      </c>
      <c r="DN14" s="19" t="n">
        <f aca="false">IF($A14="",0,IF(COUNTIFS(Urlaub!$A$5:$A$604,$A14,Urlaub!$B$5:$B$604,"&lt;="&amp;DN$3,Urlaub!$C$5:$C$604,"&gt;="&amp;DN$3)&gt;0,1,0))</f>
        <v>0</v>
      </c>
      <c r="DO14" s="19" t="n">
        <f aca="false">IF($A14="",0,IF(COUNTIFS(Urlaub!$A$5:$A$604,$A14,Urlaub!$B$5:$B$604,"&lt;="&amp;DO$3,Urlaub!$C$5:$C$604,"&gt;="&amp;DO$3)&gt;0,1,0))</f>
        <v>0</v>
      </c>
      <c r="DP14" s="19" t="n">
        <f aca="false">IF($A14="",0,IF(COUNTIFS(Urlaub!$A$5:$A$604,$A14,Urlaub!$B$5:$B$604,"&lt;="&amp;DP$3,Urlaub!$C$5:$C$604,"&gt;="&amp;DP$3)&gt;0,1,0))</f>
        <v>0</v>
      </c>
      <c r="DQ14" s="19" t="n">
        <f aca="false">IF($A14="",0,IF(COUNTIFS(Urlaub!$A$5:$A$604,$A14,Urlaub!$B$5:$B$604,"&lt;="&amp;DQ$3,Urlaub!$C$5:$C$604,"&gt;="&amp;DQ$3)&gt;0,1,0))</f>
        <v>0</v>
      </c>
      <c r="DR14" s="19" t="n">
        <f aca="false">IF($A14="",0,IF(COUNTIFS(Urlaub!$A$5:$A$604,$A14,Urlaub!$B$5:$B$604,"&lt;="&amp;DR$3,Urlaub!$C$5:$C$604,"&gt;="&amp;DR$3)&gt;0,1,0))</f>
        <v>0</v>
      </c>
      <c r="DS14" s="19" t="n">
        <f aca="false">IF($A14="",0,IF(COUNTIFS(Urlaub!$A$5:$A$604,$A14,Urlaub!$B$5:$B$604,"&lt;="&amp;DS$3,Urlaub!$C$5:$C$604,"&gt;="&amp;DS$3)&gt;0,1,0))</f>
        <v>0</v>
      </c>
      <c r="DT14" s="19" t="n">
        <f aca="false">IF($A14="",0,IF(COUNTIFS(Urlaub!$A$5:$A$604,$A14,Urlaub!$B$5:$B$604,"&lt;="&amp;DT$3,Urlaub!$C$5:$C$604,"&gt;="&amp;DT$3)&gt;0,1,0))</f>
        <v>0</v>
      </c>
      <c r="DU14" s="19" t="n">
        <f aca="false">IF($A14="",0,IF(COUNTIFS(Urlaub!$A$5:$A$604,$A14,Urlaub!$B$5:$B$604,"&lt;="&amp;DU$3,Urlaub!$C$5:$C$604,"&gt;="&amp;DU$3)&gt;0,1,0))</f>
        <v>0</v>
      </c>
      <c r="DV14" s="19" t="n">
        <f aca="false">IF($A14="",0,IF(COUNTIFS(Urlaub!$A$5:$A$604,$A14,Urlaub!$B$5:$B$604,"&lt;="&amp;DV$3,Urlaub!$C$5:$C$604,"&gt;="&amp;DV$3)&gt;0,1,0))</f>
        <v>0</v>
      </c>
      <c r="DW14" s="19" t="n">
        <f aca="false">IF($A14="",0,IF(COUNTIFS(Urlaub!$A$5:$A$604,$A14,Urlaub!$B$5:$B$604,"&lt;="&amp;DW$3,Urlaub!$C$5:$C$604,"&gt;="&amp;DW$3)&gt;0,1,0))</f>
        <v>0</v>
      </c>
      <c r="DX14" s="19" t="n">
        <f aca="false">IF($A14="",0,IF(COUNTIFS(Urlaub!$A$5:$A$604,$A14,Urlaub!$B$5:$B$604,"&lt;="&amp;DX$3,Urlaub!$C$5:$C$604,"&gt;="&amp;DX$3)&gt;0,1,0))</f>
        <v>0</v>
      </c>
      <c r="DY14" s="19" t="n">
        <f aca="false">IF($A14="",0,IF(COUNTIFS(Urlaub!$A$5:$A$604,$A14,Urlaub!$B$5:$B$604,"&lt;="&amp;DY$3,Urlaub!$C$5:$C$604,"&gt;="&amp;DY$3)&gt;0,1,0))</f>
        <v>0</v>
      </c>
      <c r="DZ14" s="19" t="n">
        <f aca="false">IF($A14="",0,IF(COUNTIFS(Urlaub!$A$5:$A$604,$A14,Urlaub!$B$5:$B$604,"&lt;="&amp;DZ$3,Urlaub!$C$5:$C$604,"&gt;="&amp;DZ$3)&gt;0,1,0))</f>
        <v>0</v>
      </c>
      <c r="EA14" s="19" t="n">
        <f aca="false">IF($A14="",0,IF(COUNTIFS(Urlaub!$A$5:$A$604,$A14,Urlaub!$B$5:$B$604,"&lt;="&amp;EA$3,Urlaub!$C$5:$C$604,"&gt;="&amp;EA$3)&gt;0,1,0))</f>
        <v>0</v>
      </c>
      <c r="EB14" s="19" t="n">
        <f aca="false">IF($A14="",0,IF(COUNTIFS(Urlaub!$A$5:$A$604,$A14,Urlaub!$B$5:$B$604,"&lt;="&amp;EB$3,Urlaub!$C$5:$C$604,"&gt;="&amp;EB$3)&gt;0,1,0))</f>
        <v>0</v>
      </c>
      <c r="EC14" s="19" t="n">
        <f aca="false">IF($A14="",0,IF(COUNTIFS(Urlaub!$A$5:$A$604,$A14,Urlaub!$B$5:$B$604,"&lt;="&amp;EC$3,Urlaub!$C$5:$C$604,"&gt;="&amp;EC$3)&gt;0,1,0))</f>
        <v>0</v>
      </c>
      <c r="ED14" s="19" t="n">
        <f aca="false">IF($A14="",0,IF(COUNTIFS(Urlaub!$A$5:$A$604,$A14,Urlaub!$B$5:$B$604,"&lt;="&amp;ED$3,Urlaub!$C$5:$C$604,"&gt;="&amp;ED$3)&gt;0,1,0))</f>
        <v>0</v>
      </c>
      <c r="EE14" s="19" t="n">
        <f aca="false">IF($A14="",0,IF(COUNTIFS(Urlaub!$A$5:$A$604,$A14,Urlaub!$B$5:$B$604,"&lt;="&amp;EE$3,Urlaub!$C$5:$C$604,"&gt;="&amp;EE$3)&gt;0,1,0))</f>
        <v>0</v>
      </c>
      <c r="EF14" s="19" t="n">
        <f aca="false">IF($A14="",0,IF(COUNTIFS(Urlaub!$A$5:$A$604,$A14,Urlaub!$B$5:$B$604,"&lt;="&amp;EF$3,Urlaub!$C$5:$C$604,"&gt;="&amp;EF$3)&gt;0,1,0))</f>
        <v>0</v>
      </c>
      <c r="EG14" s="19" t="n">
        <f aca="false">IF($A14="",0,IF(COUNTIFS(Urlaub!$A$5:$A$604,$A14,Urlaub!$B$5:$B$604,"&lt;="&amp;EG$3,Urlaub!$C$5:$C$604,"&gt;="&amp;EG$3)&gt;0,1,0))</f>
        <v>0</v>
      </c>
      <c r="EH14" s="19" t="n">
        <f aca="false">IF($A14="",0,IF(COUNTIFS(Urlaub!$A$5:$A$604,$A14,Urlaub!$B$5:$B$604,"&lt;="&amp;EH$3,Urlaub!$C$5:$C$604,"&gt;="&amp;EH$3)&gt;0,1,0))</f>
        <v>0</v>
      </c>
      <c r="EI14" s="19" t="n">
        <f aca="false">IF($A14="",0,IF(COUNTIFS(Urlaub!$A$5:$A$604,$A14,Urlaub!$B$5:$B$604,"&lt;="&amp;EI$3,Urlaub!$C$5:$C$604,"&gt;="&amp;EI$3)&gt;0,1,0))</f>
        <v>0</v>
      </c>
      <c r="EJ14" s="19" t="n">
        <f aca="false">IF($A14="",0,IF(COUNTIFS(Urlaub!$A$5:$A$604,$A14,Urlaub!$B$5:$B$604,"&lt;="&amp;EJ$3,Urlaub!$C$5:$C$604,"&gt;="&amp;EJ$3)&gt;0,1,0))</f>
        <v>0</v>
      </c>
      <c r="EK14" s="19" t="n">
        <f aca="false">IF($A14="",0,IF(COUNTIFS(Urlaub!$A$5:$A$604,$A14,Urlaub!$B$5:$B$604,"&lt;="&amp;EK$3,Urlaub!$C$5:$C$604,"&gt;="&amp;EK$3)&gt;0,1,0))</f>
        <v>0</v>
      </c>
      <c r="EL14" s="19" t="n">
        <f aca="false">IF($A14="",0,IF(COUNTIFS(Urlaub!$A$5:$A$604,$A14,Urlaub!$B$5:$B$604,"&lt;="&amp;EL$3,Urlaub!$C$5:$C$604,"&gt;="&amp;EL$3)&gt;0,1,0))</f>
        <v>0</v>
      </c>
      <c r="EM14" s="19" t="n">
        <f aca="false">IF($A14="",0,IF(COUNTIFS(Urlaub!$A$5:$A$604,$A14,Urlaub!$B$5:$B$604,"&lt;="&amp;EM$3,Urlaub!$C$5:$C$604,"&gt;="&amp;EM$3)&gt;0,1,0))</f>
        <v>0</v>
      </c>
      <c r="EN14" s="19" t="n">
        <f aca="false">IF($A14="",0,IF(COUNTIFS(Urlaub!$A$5:$A$604,$A14,Urlaub!$B$5:$B$604,"&lt;="&amp;EN$3,Urlaub!$C$5:$C$604,"&gt;="&amp;EN$3)&gt;0,1,0))</f>
        <v>0</v>
      </c>
      <c r="EO14" s="19" t="n">
        <f aca="false">IF($A14="",0,IF(COUNTIFS(Urlaub!$A$5:$A$604,$A14,Urlaub!$B$5:$B$604,"&lt;="&amp;EO$3,Urlaub!$C$5:$C$604,"&gt;="&amp;EO$3)&gt;0,1,0))</f>
        <v>0</v>
      </c>
      <c r="EP14" s="19" t="n">
        <f aca="false">IF($A14="",0,IF(COUNTIFS(Urlaub!$A$5:$A$604,$A14,Urlaub!$B$5:$B$604,"&lt;="&amp;EP$3,Urlaub!$C$5:$C$604,"&gt;="&amp;EP$3)&gt;0,1,0))</f>
        <v>0</v>
      </c>
      <c r="EQ14" s="19" t="n">
        <f aca="false">IF($A14="",0,IF(COUNTIFS(Urlaub!$A$5:$A$604,$A14,Urlaub!$B$5:$B$604,"&lt;="&amp;EQ$3,Urlaub!$C$5:$C$604,"&gt;="&amp;EQ$3)&gt;0,1,0))</f>
        <v>0</v>
      </c>
      <c r="ER14" s="19" t="n">
        <f aca="false">IF($A14="",0,IF(COUNTIFS(Urlaub!$A$5:$A$604,$A14,Urlaub!$B$5:$B$604,"&lt;="&amp;ER$3,Urlaub!$C$5:$C$604,"&gt;="&amp;ER$3)&gt;0,1,0))</f>
        <v>0</v>
      </c>
      <c r="ES14" s="19" t="n">
        <f aca="false">IF($A14="",0,IF(COUNTIFS(Urlaub!$A$5:$A$604,$A14,Urlaub!$B$5:$B$604,"&lt;="&amp;ES$3,Urlaub!$C$5:$C$604,"&gt;="&amp;ES$3)&gt;0,1,0))</f>
        <v>0</v>
      </c>
      <c r="ET14" s="19" t="n">
        <f aca="false">IF($A14="",0,IF(COUNTIFS(Urlaub!$A$5:$A$604,$A14,Urlaub!$B$5:$B$604,"&lt;="&amp;ET$3,Urlaub!$C$5:$C$604,"&gt;="&amp;ET$3)&gt;0,1,0))</f>
        <v>0</v>
      </c>
      <c r="EU14" s="19" t="n">
        <f aca="false">IF($A14="",0,IF(COUNTIFS(Urlaub!$A$5:$A$604,$A14,Urlaub!$B$5:$B$604,"&lt;="&amp;EU$3,Urlaub!$C$5:$C$604,"&gt;="&amp;EU$3)&gt;0,1,0))</f>
        <v>0</v>
      </c>
      <c r="EV14" s="19" t="n">
        <f aca="false">IF($A14="",0,IF(COUNTIFS(Urlaub!$A$5:$A$604,$A14,Urlaub!$B$5:$B$604,"&lt;="&amp;EV$3,Urlaub!$C$5:$C$604,"&gt;="&amp;EV$3)&gt;0,1,0))</f>
        <v>0</v>
      </c>
      <c r="EW14" s="19" t="n">
        <f aca="false">IF($A14="",0,IF(COUNTIFS(Urlaub!$A$5:$A$604,$A14,Urlaub!$B$5:$B$604,"&lt;="&amp;EW$3,Urlaub!$C$5:$C$604,"&gt;="&amp;EW$3)&gt;0,1,0))</f>
        <v>0</v>
      </c>
      <c r="EX14" s="19" t="n">
        <f aca="false">IF($A14="",0,IF(COUNTIFS(Urlaub!$A$5:$A$604,$A14,Urlaub!$B$5:$B$604,"&lt;="&amp;EX$3,Urlaub!$C$5:$C$604,"&gt;="&amp;EX$3)&gt;0,1,0))</f>
        <v>0</v>
      </c>
      <c r="EY14" s="19" t="n">
        <f aca="false">IF($A14="",0,IF(COUNTIFS(Urlaub!$A$5:$A$604,$A14,Urlaub!$B$5:$B$604,"&lt;="&amp;EY$3,Urlaub!$C$5:$C$604,"&gt;="&amp;EY$3)&gt;0,1,0))</f>
        <v>0</v>
      </c>
      <c r="EZ14" s="19" t="n">
        <f aca="false">IF($A14="",0,IF(COUNTIFS(Urlaub!$A$5:$A$604,$A14,Urlaub!$B$5:$B$604,"&lt;="&amp;EZ$3,Urlaub!$C$5:$C$604,"&gt;="&amp;EZ$3)&gt;0,1,0))</f>
        <v>0</v>
      </c>
      <c r="FA14" s="19" t="n">
        <f aca="false">IF($A14="",0,IF(COUNTIFS(Urlaub!$A$5:$A$604,$A14,Urlaub!$B$5:$B$604,"&lt;="&amp;FA$3,Urlaub!$C$5:$C$604,"&gt;="&amp;FA$3)&gt;0,1,0))</f>
        <v>0</v>
      </c>
      <c r="FB14" s="19" t="n">
        <f aca="false">IF($A14="",0,IF(COUNTIFS(Urlaub!$A$5:$A$604,$A14,Urlaub!$B$5:$B$604,"&lt;="&amp;FB$3,Urlaub!$C$5:$C$604,"&gt;="&amp;FB$3)&gt;0,1,0))</f>
        <v>0</v>
      </c>
      <c r="FC14" s="19" t="n">
        <f aca="false">IF($A14="",0,IF(COUNTIFS(Urlaub!$A$5:$A$604,$A14,Urlaub!$B$5:$B$604,"&lt;="&amp;FC$3,Urlaub!$C$5:$C$604,"&gt;="&amp;FC$3)&gt;0,1,0))</f>
        <v>0</v>
      </c>
      <c r="FD14" s="19" t="n">
        <f aca="false">IF($A14="",0,IF(COUNTIFS(Urlaub!$A$5:$A$604,$A14,Urlaub!$B$5:$B$604,"&lt;="&amp;FD$3,Urlaub!$C$5:$C$604,"&gt;="&amp;FD$3)&gt;0,1,0))</f>
        <v>0</v>
      </c>
      <c r="FE14" s="19" t="n">
        <f aca="false">IF($A14="",0,IF(COUNTIFS(Urlaub!$A$5:$A$604,$A14,Urlaub!$B$5:$B$604,"&lt;="&amp;FE$3,Urlaub!$C$5:$C$604,"&gt;="&amp;FE$3)&gt;0,1,0))</f>
        <v>0</v>
      </c>
      <c r="FF14" s="19" t="n">
        <f aca="false">IF($A14="",0,IF(COUNTIFS(Urlaub!$A$5:$A$604,$A14,Urlaub!$B$5:$B$604,"&lt;="&amp;FF$3,Urlaub!$C$5:$C$604,"&gt;="&amp;FF$3)&gt;0,1,0))</f>
        <v>0</v>
      </c>
      <c r="FG14" s="19" t="n">
        <f aca="false">IF($A14="",0,IF(COUNTIFS(Urlaub!$A$5:$A$604,$A14,Urlaub!$B$5:$B$604,"&lt;="&amp;FG$3,Urlaub!$C$5:$C$604,"&gt;="&amp;FG$3)&gt;0,1,0))</f>
        <v>0</v>
      </c>
      <c r="FH14" s="19" t="n">
        <f aca="false">IF($A14="",0,IF(COUNTIFS(Urlaub!$A$5:$A$604,$A14,Urlaub!$B$5:$B$604,"&lt;="&amp;FH$3,Urlaub!$C$5:$C$604,"&gt;="&amp;FH$3)&gt;0,1,0))</f>
        <v>0</v>
      </c>
      <c r="FI14" s="19" t="n">
        <f aca="false">IF($A14="",0,IF(COUNTIFS(Urlaub!$A$5:$A$604,$A14,Urlaub!$B$5:$B$604,"&lt;="&amp;FI$3,Urlaub!$C$5:$C$604,"&gt;="&amp;FI$3)&gt;0,1,0))</f>
        <v>0</v>
      </c>
      <c r="FJ14" s="19" t="n">
        <f aca="false">IF($A14="",0,IF(COUNTIFS(Urlaub!$A$5:$A$604,$A14,Urlaub!$B$5:$B$604,"&lt;="&amp;FJ$3,Urlaub!$C$5:$C$604,"&gt;="&amp;FJ$3)&gt;0,1,0))</f>
        <v>0</v>
      </c>
      <c r="FK14" s="19" t="n">
        <f aca="false">IF($A14="",0,IF(COUNTIFS(Urlaub!$A$5:$A$604,$A14,Urlaub!$B$5:$B$604,"&lt;="&amp;FK$3,Urlaub!$C$5:$C$604,"&gt;="&amp;FK$3)&gt;0,1,0))</f>
        <v>0</v>
      </c>
      <c r="FL14" s="19" t="n">
        <f aca="false">IF($A14="",0,IF(COUNTIFS(Urlaub!$A$5:$A$604,$A14,Urlaub!$B$5:$B$604,"&lt;="&amp;FL$3,Urlaub!$C$5:$C$604,"&gt;="&amp;FL$3)&gt;0,1,0))</f>
        <v>0</v>
      </c>
      <c r="FM14" s="19" t="n">
        <f aca="false">IF($A14="",0,IF(COUNTIFS(Urlaub!$A$5:$A$604,$A14,Urlaub!$B$5:$B$604,"&lt;="&amp;FM$3,Urlaub!$C$5:$C$604,"&gt;="&amp;FM$3)&gt;0,1,0))</f>
        <v>0</v>
      </c>
      <c r="FN14" s="19" t="n">
        <f aca="false">IF($A14="",0,IF(COUNTIFS(Urlaub!$A$5:$A$604,$A14,Urlaub!$B$5:$B$604,"&lt;="&amp;FN$3,Urlaub!$C$5:$C$604,"&gt;="&amp;FN$3)&gt;0,1,0))</f>
        <v>0</v>
      </c>
      <c r="FO14" s="19" t="n">
        <f aca="false">IF($A14="",0,IF(COUNTIFS(Urlaub!$A$5:$A$604,$A14,Urlaub!$B$5:$B$604,"&lt;="&amp;FO$3,Urlaub!$C$5:$C$604,"&gt;="&amp;FO$3)&gt;0,1,0))</f>
        <v>0</v>
      </c>
      <c r="FP14" s="19" t="n">
        <f aca="false">IF($A14="",0,IF(COUNTIFS(Urlaub!$A$5:$A$604,$A14,Urlaub!$B$5:$B$604,"&lt;="&amp;FP$3,Urlaub!$C$5:$C$604,"&gt;="&amp;FP$3)&gt;0,1,0))</f>
        <v>0</v>
      </c>
      <c r="FQ14" s="19" t="n">
        <f aca="false">IF($A14="",0,IF(COUNTIFS(Urlaub!$A$5:$A$604,$A14,Urlaub!$B$5:$B$604,"&lt;="&amp;FQ$3,Urlaub!$C$5:$C$604,"&gt;="&amp;FQ$3)&gt;0,1,0))</f>
        <v>0</v>
      </c>
      <c r="FR14" s="19" t="n">
        <f aca="false">IF($A14="",0,IF(COUNTIFS(Urlaub!$A$5:$A$604,$A14,Urlaub!$B$5:$B$604,"&lt;="&amp;FR$3,Urlaub!$C$5:$C$604,"&gt;="&amp;FR$3)&gt;0,1,0))</f>
        <v>0</v>
      </c>
      <c r="FS14" s="19" t="n">
        <f aca="false">IF($A14="",0,IF(COUNTIFS(Urlaub!$A$5:$A$604,$A14,Urlaub!$B$5:$B$604,"&lt;="&amp;FS$3,Urlaub!$C$5:$C$604,"&gt;="&amp;FS$3)&gt;0,1,0))</f>
        <v>0</v>
      </c>
      <c r="FT14" s="19" t="n">
        <f aca="false">IF($A14="",0,IF(COUNTIFS(Urlaub!$A$5:$A$604,$A14,Urlaub!$B$5:$B$604,"&lt;="&amp;FT$3,Urlaub!$C$5:$C$604,"&gt;="&amp;FT$3)&gt;0,1,0))</f>
        <v>0</v>
      </c>
      <c r="FU14" s="19" t="n">
        <f aca="false">IF($A14="",0,IF(COUNTIFS(Urlaub!$A$5:$A$604,$A14,Urlaub!$B$5:$B$604,"&lt;="&amp;FU$3,Urlaub!$C$5:$C$604,"&gt;="&amp;FU$3)&gt;0,1,0))</f>
        <v>0</v>
      </c>
      <c r="FV14" s="19" t="n">
        <f aca="false">IF($A14="",0,IF(COUNTIFS(Urlaub!$A$5:$A$604,$A14,Urlaub!$B$5:$B$604,"&lt;="&amp;FV$3,Urlaub!$C$5:$C$604,"&gt;="&amp;FV$3)&gt;0,1,0))</f>
        <v>0</v>
      </c>
      <c r="FW14" s="19" t="n">
        <f aca="false">IF($A14="",0,IF(COUNTIFS(Urlaub!$A$5:$A$604,$A14,Urlaub!$B$5:$B$604,"&lt;="&amp;FW$3,Urlaub!$C$5:$C$604,"&gt;="&amp;FW$3)&gt;0,1,0))</f>
        <v>0</v>
      </c>
      <c r="FX14" s="19" t="n">
        <f aca="false">IF($A14="",0,IF(COUNTIFS(Urlaub!$A$5:$A$604,$A14,Urlaub!$B$5:$B$604,"&lt;="&amp;FX$3,Urlaub!$C$5:$C$604,"&gt;="&amp;FX$3)&gt;0,1,0))</f>
        <v>0</v>
      </c>
      <c r="FY14" s="19" t="n">
        <f aca="false">IF($A14="",0,IF(COUNTIFS(Urlaub!$A$5:$A$604,$A14,Urlaub!$B$5:$B$604,"&lt;="&amp;FY$3,Urlaub!$C$5:$C$604,"&gt;="&amp;FY$3)&gt;0,1,0))</f>
        <v>0</v>
      </c>
      <c r="FZ14" s="19" t="n">
        <f aca="false">IF($A14="",0,IF(COUNTIFS(Urlaub!$A$5:$A$604,$A14,Urlaub!$B$5:$B$604,"&lt;="&amp;FZ$3,Urlaub!$C$5:$C$604,"&gt;="&amp;FZ$3)&gt;0,1,0))</f>
        <v>0</v>
      </c>
      <c r="GA14" s="19" t="n">
        <f aca="false">IF($A14="",0,IF(COUNTIFS(Urlaub!$A$5:$A$604,$A14,Urlaub!$B$5:$B$604,"&lt;="&amp;GA$3,Urlaub!$C$5:$C$604,"&gt;="&amp;GA$3)&gt;0,1,0))</f>
        <v>0</v>
      </c>
      <c r="GB14" s="19" t="n">
        <f aca="false">IF($A14="",0,IF(COUNTIFS(Urlaub!$A$5:$A$604,$A14,Urlaub!$B$5:$B$604,"&lt;="&amp;GB$3,Urlaub!$C$5:$C$604,"&gt;="&amp;GB$3)&gt;0,1,0))</f>
        <v>0</v>
      </c>
      <c r="GC14" s="19" t="n">
        <f aca="false">IF($A14="",0,IF(COUNTIFS(Urlaub!$A$5:$A$604,$A14,Urlaub!$B$5:$B$604,"&lt;="&amp;GC$3,Urlaub!$C$5:$C$604,"&gt;="&amp;GC$3)&gt;0,1,0))</f>
        <v>0</v>
      </c>
      <c r="GD14" s="19" t="n">
        <f aca="false">IF($A14="",0,IF(COUNTIFS(Urlaub!$A$5:$A$604,$A14,Urlaub!$B$5:$B$604,"&lt;="&amp;GD$3,Urlaub!$C$5:$C$604,"&gt;="&amp;GD$3)&gt;0,1,0))</f>
        <v>0</v>
      </c>
      <c r="GE14" s="19" t="n">
        <f aca="false">IF($A14="",0,IF(COUNTIFS(Urlaub!$A$5:$A$604,$A14,Urlaub!$B$5:$B$604,"&lt;="&amp;GE$3,Urlaub!$C$5:$C$604,"&gt;="&amp;GE$3)&gt;0,1,0))</f>
        <v>0</v>
      </c>
      <c r="GF14" s="19" t="n">
        <f aca="false">IF($A14="",0,IF(COUNTIFS(Urlaub!$A$5:$A$604,$A14,Urlaub!$B$5:$B$604,"&lt;="&amp;GF$3,Urlaub!$C$5:$C$604,"&gt;="&amp;GF$3)&gt;0,1,0))</f>
        <v>0</v>
      </c>
      <c r="GG14" s="19" t="n">
        <f aca="false">IF($A14="",0,IF(COUNTIFS(Urlaub!$A$5:$A$604,$A14,Urlaub!$B$5:$B$604,"&lt;="&amp;GG$3,Urlaub!$C$5:$C$604,"&gt;="&amp;GG$3)&gt;0,1,0))</f>
        <v>0</v>
      </c>
      <c r="GH14" s="19" t="n">
        <f aca="false">IF($A14="",0,IF(COUNTIFS(Urlaub!$A$5:$A$604,$A14,Urlaub!$B$5:$B$604,"&lt;="&amp;GH$3,Urlaub!$C$5:$C$604,"&gt;="&amp;GH$3)&gt;0,1,0))</f>
        <v>0</v>
      </c>
      <c r="GI14" s="19" t="n">
        <f aca="false">IF($A14="",0,IF(COUNTIFS(Urlaub!$A$5:$A$604,$A14,Urlaub!$B$5:$B$604,"&lt;="&amp;GI$3,Urlaub!$C$5:$C$604,"&gt;="&amp;GI$3)&gt;0,1,0))</f>
        <v>0</v>
      </c>
      <c r="GJ14" s="19" t="n">
        <f aca="false">IF($A14="",0,IF(COUNTIFS(Urlaub!$A$5:$A$604,$A14,Urlaub!$B$5:$B$604,"&lt;="&amp;GJ$3,Urlaub!$C$5:$C$604,"&gt;="&amp;GJ$3)&gt;0,1,0))</f>
        <v>0</v>
      </c>
      <c r="GK14" s="19" t="n">
        <f aca="false">IF($A14="",0,IF(COUNTIFS(Urlaub!$A$5:$A$604,$A14,Urlaub!$B$5:$B$604,"&lt;="&amp;GK$3,Urlaub!$C$5:$C$604,"&gt;="&amp;GK$3)&gt;0,1,0))</f>
        <v>0</v>
      </c>
      <c r="GL14" s="19" t="n">
        <f aca="false">IF($A14="",0,IF(COUNTIFS(Urlaub!$A$5:$A$604,$A14,Urlaub!$B$5:$B$604,"&lt;="&amp;GL$3,Urlaub!$C$5:$C$604,"&gt;="&amp;GL$3)&gt;0,1,0))</f>
        <v>0</v>
      </c>
      <c r="GM14" s="19" t="n">
        <f aca="false">IF($A14="",0,IF(COUNTIFS(Urlaub!$A$5:$A$604,$A14,Urlaub!$B$5:$B$604,"&lt;="&amp;GM$3,Urlaub!$C$5:$C$604,"&gt;="&amp;GM$3)&gt;0,1,0))</f>
        <v>0</v>
      </c>
      <c r="GN14" s="19" t="n">
        <f aca="false">IF($A14="",0,IF(COUNTIFS(Urlaub!$A$5:$A$604,$A14,Urlaub!$B$5:$B$604,"&lt;="&amp;GN$3,Urlaub!$C$5:$C$604,"&gt;="&amp;GN$3)&gt;0,1,0))</f>
        <v>0</v>
      </c>
      <c r="GO14" s="19" t="n">
        <f aca="false">IF($A14="",0,IF(COUNTIFS(Urlaub!$A$5:$A$604,$A14,Urlaub!$B$5:$B$604,"&lt;="&amp;GO$3,Urlaub!$C$5:$C$604,"&gt;="&amp;GO$3)&gt;0,1,0))</f>
        <v>0</v>
      </c>
      <c r="GP14" s="19" t="n">
        <f aca="false">IF($A14="",0,IF(COUNTIFS(Urlaub!$A$5:$A$604,$A14,Urlaub!$B$5:$B$604,"&lt;="&amp;GP$3,Urlaub!$C$5:$C$604,"&gt;="&amp;GP$3)&gt;0,1,0))</f>
        <v>0</v>
      </c>
      <c r="GQ14" s="19" t="n">
        <f aca="false">IF($A14="",0,IF(COUNTIFS(Urlaub!$A$5:$A$604,$A14,Urlaub!$B$5:$B$604,"&lt;="&amp;GQ$3,Urlaub!$C$5:$C$604,"&gt;="&amp;GQ$3)&gt;0,1,0))</f>
        <v>0</v>
      </c>
      <c r="GR14" s="19" t="n">
        <f aca="false">IF($A14="",0,IF(COUNTIFS(Urlaub!$A$5:$A$604,$A14,Urlaub!$B$5:$B$604,"&lt;="&amp;GR$3,Urlaub!$C$5:$C$604,"&gt;="&amp;GR$3)&gt;0,1,0))</f>
        <v>0</v>
      </c>
      <c r="GS14" s="19" t="n">
        <f aca="false">IF($A14="",0,IF(COUNTIFS(Urlaub!$A$5:$A$604,$A14,Urlaub!$B$5:$B$604,"&lt;="&amp;GS$3,Urlaub!$C$5:$C$604,"&gt;="&amp;GS$3)&gt;0,1,0))</f>
        <v>0</v>
      </c>
      <c r="GT14" s="19" t="n">
        <f aca="false">IF($A14="",0,IF(COUNTIFS(Urlaub!$A$5:$A$604,$A14,Urlaub!$B$5:$B$604,"&lt;="&amp;GT$3,Urlaub!$C$5:$C$604,"&gt;="&amp;GT$3)&gt;0,1,0))</f>
        <v>0</v>
      </c>
      <c r="GU14" s="19" t="n">
        <f aca="false">IF($A14="",0,IF(COUNTIFS(Urlaub!$A$5:$A$604,$A14,Urlaub!$B$5:$B$604,"&lt;="&amp;GU$3,Urlaub!$C$5:$C$604,"&gt;="&amp;GU$3)&gt;0,1,0))</f>
        <v>0</v>
      </c>
      <c r="GV14" s="19" t="n">
        <f aca="false">IF($A14="",0,IF(COUNTIFS(Urlaub!$A$5:$A$604,$A14,Urlaub!$B$5:$B$604,"&lt;="&amp;GV$3,Urlaub!$C$5:$C$604,"&gt;="&amp;GV$3)&gt;0,1,0))</f>
        <v>0</v>
      </c>
      <c r="GW14" s="19" t="n">
        <f aca="false">IF($A14="",0,IF(COUNTIFS(Urlaub!$A$5:$A$604,$A14,Urlaub!$B$5:$B$604,"&lt;="&amp;GW$3,Urlaub!$C$5:$C$604,"&gt;="&amp;GW$3)&gt;0,1,0))</f>
        <v>0</v>
      </c>
      <c r="GX14" s="19" t="n">
        <f aca="false">IF($A14="",0,IF(COUNTIFS(Urlaub!$A$5:$A$604,$A14,Urlaub!$B$5:$B$604,"&lt;="&amp;GX$3,Urlaub!$C$5:$C$604,"&gt;="&amp;GX$3)&gt;0,1,0))</f>
        <v>0</v>
      </c>
      <c r="GY14" s="19" t="n">
        <f aca="false">IF($A14="",0,IF(COUNTIFS(Urlaub!$A$5:$A$604,$A14,Urlaub!$B$5:$B$604,"&lt;="&amp;GY$3,Urlaub!$C$5:$C$604,"&gt;="&amp;GY$3)&gt;0,1,0))</f>
        <v>0</v>
      </c>
      <c r="GZ14" s="19" t="n">
        <f aca="false">IF($A14="",0,IF(COUNTIFS(Urlaub!$A$5:$A$604,$A14,Urlaub!$B$5:$B$604,"&lt;="&amp;GZ$3,Urlaub!$C$5:$C$604,"&gt;="&amp;GZ$3)&gt;0,1,0))</f>
        <v>0</v>
      </c>
      <c r="HA14" s="19" t="n">
        <f aca="false">IF($A14="",0,IF(COUNTIFS(Urlaub!$A$5:$A$604,$A14,Urlaub!$B$5:$B$604,"&lt;="&amp;HA$3,Urlaub!$C$5:$C$604,"&gt;="&amp;HA$3)&gt;0,1,0))</f>
        <v>0</v>
      </c>
      <c r="HB14" s="19" t="n">
        <f aca="false">IF($A14="",0,IF(COUNTIFS(Urlaub!$A$5:$A$604,$A14,Urlaub!$B$5:$B$604,"&lt;="&amp;HB$3,Urlaub!$C$5:$C$604,"&gt;="&amp;HB$3)&gt;0,1,0))</f>
        <v>0</v>
      </c>
      <c r="HC14" s="19" t="n">
        <f aca="false">IF($A14="",0,IF(COUNTIFS(Urlaub!$A$5:$A$604,$A14,Urlaub!$B$5:$B$604,"&lt;="&amp;HC$3,Urlaub!$C$5:$C$604,"&gt;="&amp;HC$3)&gt;0,1,0))</f>
        <v>0</v>
      </c>
      <c r="HD14" s="19" t="n">
        <f aca="false">IF($A14="",0,IF(COUNTIFS(Urlaub!$A$5:$A$604,$A14,Urlaub!$B$5:$B$604,"&lt;="&amp;HD$3,Urlaub!$C$5:$C$604,"&gt;="&amp;HD$3)&gt;0,1,0))</f>
        <v>0</v>
      </c>
      <c r="HE14" s="19" t="n">
        <f aca="false">IF($A14="",0,IF(COUNTIFS(Urlaub!$A$5:$A$604,$A14,Urlaub!$B$5:$B$604,"&lt;="&amp;HE$3,Urlaub!$C$5:$C$604,"&gt;="&amp;HE$3)&gt;0,1,0))</f>
        <v>0</v>
      </c>
      <c r="HF14" s="19" t="n">
        <f aca="false">IF($A14="",0,IF(COUNTIFS(Urlaub!$A$5:$A$604,$A14,Urlaub!$B$5:$B$604,"&lt;="&amp;HF$3,Urlaub!$C$5:$C$604,"&gt;="&amp;HF$3)&gt;0,1,0))</f>
        <v>0</v>
      </c>
      <c r="HG14" s="19" t="n">
        <f aca="false">IF($A14="",0,IF(COUNTIFS(Urlaub!$A$5:$A$604,$A14,Urlaub!$B$5:$B$604,"&lt;="&amp;HG$3,Urlaub!$C$5:$C$604,"&gt;="&amp;HG$3)&gt;0,1,0))</f>
        <v>0</v>
      </c>
      <c r="HH14" s="19" t="n">
        <f aca="false">IF($A14="",0,IF(COUNTIFS(Urlaub!$A$5:$A$604,$A14,Urlaub!$B$5:$B$604,"&lt;="&amp;HH$3,Urlaub!$C$5:$C$604,"&gt;="&amp;HH$3)&gt;0,1,0))</f>
        <v>0</v>
      </c>
      <c r="HI14" s="19" t="n">
        <f aca="false">IF($A14="",0,IF(COUNTIFS(Urlaub!$A$5:$A$604,$A14,Urlaub!$B$5:$B$604,"&lt;="&amp;HI$3,Urlaub!$C$5:$C$604,"&gt;="&amp;HI$3)&gt;0,1,0))</f>
        <v>0</v>
      </c>
      <c r="HJ14" s="19" t="n">
        <f aca="false">IF($A14="",0,IF(COUNTIFS(Urlaub!$A$5:$A$604,$A14,Urlaub!$B$5:$B$604,"&lt;="&amp;HJ$3,Urlaub!$C$5:$C$604,"&gt;="&amp;HJ$3)&gt;0,1,0))</f>
        <v>0</v>
      </c>
      <c r="HK14" s="19" t="n">
        <f aca="false">IF($A14="",0,IF(COUNTIFS(Urlaub!$A$5:$A$604,$A14,Urlaub!$B$5:$B$604,"&lt;="&amp;HK$3,Urlaub!$C$5:$C$604,"&gt;="&amp;HK$3)&gt;0,1,0))</f>
        <v>0</v>
      </c>
      <c r="HL14" s="19" t="n">
        <f aca="false">IF($A14="",0,IF(COUNTIFS(Urlaub!$A$5:$A$604,$A14,Urlaub!$B$5:$B$604,"&lt;="&amp;HL$3,Urlaub!$C$5:$C$604,"&gt;="&amp;HL$3)&gt;0,1,0))</f>
        <v>0</v>
      </c>
      <c r="HM14" s="19" t="n">
        <f aca="false">IF($A14="",0,IF(COUNTIFS(Urlaub!$A$5:$A$604,$A14,Urlaub!$B$5:$B$604,"&lt;="&amp;HM$3,Urlaub!$C$5:$C$604,"&gt;="&amp;HM$3)&gt;0,1,0))</f>
        <v>0</v>
      </c>
      <c r="HN14" s="19" t="n">
        <f aca="false">IF($A14="",0,IF(COUNTIFS(Urlaub!$A$5:$A$604,$A14,Urlaub!$B$5:$B$604,"&lt;="&amp;HN$3,Urlaub!$C$5:$C$604,"&gt;="&amp;HN$3)&gt;0,1,0))</f>
        <v>0</v>
      </c>
      <c r="HO14" s="19" t="n">
        <f aca="false">IF($A14="",0,IF(COUNTIFS(Urlaub!$A$5:$A$604,$A14,Urlaub!$B$5:$B$604,"&lt;="&amp;HO$3,Urlaub!$C$5:$C$604,"&gt;="&amp;HO$3)&gt;0,1,0))</f>
        <v>0</v>
      </c>
      <c r="HP14" s="19" t="n">
        <f aca="false">IF($A14="",0,IF(COUNTIFS(Urlaub!$A$5:$A$604,$A14,Urlaub!$B$5:$B$604,"&lt;="&amp;HP$3,Urlaub!$C$5:$C$604,"&gt;="&amp;HP$3)&gt;0,1,0))</f>
        <v>0</v>
      </c>
      <c r="HQ14" s="19" t="n">
        <f aca="false">IF($A14="",0,IF(COUNTIFS(Urlaub!$A$5:$A$604,$A14,Urlaub!$B$5:$B$604,"&lt;="&amp;HQ$3,Urlaub!$C$5:$C$604,"&gt;="&amp;HQ$3)&gt;0,1,0))</f>
        <v>0</v>
      </c>
      <c r="HR14" s="19" t="n">
        <f aca="false">IF($A14="",0,IF(COUNTIFS(Urlaub!$A$5:$A$604,$A14,Urlaub!$B$5:$B$604,"&lt;="&amp;HR$3,Urlaub!$C$5:$C$604,"&gt;="&amp;HR$3)&gt;0,1,0))</f>
        <v>0</v>
      </c>
      <c r="HS14" s="19" t="n">
        <f aca="false">IF($A14="",0,IF(COUNTIFS(Urlaub!$A$5:$A$604,$A14,Urlaub!$B$5:$B$604,"&lt;="&amp;HS$3,Urlaub!$C$5:$C$604,"&gt;="&amp;HS$3)&gt;0,1,0))</f>
        <v>0</v>
      </c>
      <c r="HT14" s="19" t="n">
        <f aca="false">IF($A14="",0,IF(COUNTIFS(Urlaub!$A$5:$A$604,$A14,Urlaub!$B$5:$B$604,"&lt;="&amp;HT$3,Urlaub!$C$5:$C$604,"&gt;="&amp;HT$3)&gt;0,1,0))</f>
        <v>0</v>
      </c>
      <c r="HU14" s="19" t="n">
        <f aca="false">IF($A14="",0,IF(COUNTIFS(Urlaub!$A$5:$A$604,$A14,Urlaub!$B$5:$B$604,"&lt;="&amp;HU$3,Urlaub!$C$5:$C$604,"&gt;="&amp;HU$3)&gt;0,1,0))</f>
        <v>0</v>
      </c>
      <c r="HV14" s="19" t="n">
        <f aca="false">IF($A14="",0,IF(COUNTIFS(Urlaub!$A$5:$A$604,$A14,Urlaub!$B$5:$B$604,"&lt;="&amp;HV$3,Urlaub!$C$5:$C$604,"&gt;="&amp;HV$3)&gt;0,1,0))</f>
        <v>0</v>
      </c>
      <c r="HW14" s="19" t="n">
        <f aca="false">IF($A14="",0,IF(COUNTIFS(Urlaub!$A$5:$A$604,$A14,Urlaub!$B$5:$B$604,"&lt;="&amp;HW$3,Urlaub!$C$5:$C$604,"&gt;="&amp;HW$3)&gt;0,1,0))</f>
        <v>0</v>
      </c>
      <c r="HX14" s="19" t="n">
        <f aca="false">IF($A14="",0,IF(COUNTIFS(Urlaub!$A$5:$A$604,$A14,Urlaub!$B$5:$B$604,"&lt;="&amp;HX$3,Urlaub!$C$5:$C$604,"&gt;="&amp;HX$3)&gt;0,1,0))</f>
        <v>0</v>
      </c>
      <c r="HY14" s="19" t="n">
        <f aca="false">IF($A14="",0,IF(COUNTIFS(Urlaub!$A$5:$A$604,$A14,Urlaub!$B$5:$B$604,"&lt;="&amp;HY$3,Urlaub!$C$5:$C$604,"&gt;="&amp;HY$3)&gt;0,1,0))</f>
        <v>0</v>
      </c>
      <c r="HZ14" s="19" t="n">
        <f aca="false">IF($A14="",0,IF(COUNTIFS(Urlaub!$A$5:$A$604,$A14,Urlaub!$B$5:$B$604,"&lt;="&amp;HZ$3,Urlaub!$C$5:$C$604,"&gt;="&amp;HZ$3)&gt;0,1,0))</f>
        <v>0</v>
      </c>
      <c r="IA14" s="19" t="n">
        <f aca="false">IF($A14="",0,IF(COUNTIFS(Urlaub!$A$5:$A$604,$A14,Urlaub!$B$5:$B$604,"&lt;="&amp;IA$3,Urlaub!$C$5:$C$604,"&gt;="&amp;IA$3)&gt;0,1,0))</f>
        <v>0</v>
      </c>
      <c r="IB14" s="19" t="n">
        <f aca="false">IF($A14="",0,IF(COUNTIFS(Urlaub!$A$5:$A$604,$A14,Urlaub!$B$5:$B$604,"&lt;="&amp;IB$3,Urlaub!$C$5:$C$604,"&gt;="&amp;IB$3)&gt;0,1,0))</f>
        <v>0</v>
      </c>
      <c r="IC14" s="19" t="n">
        <f aca="false">IF($A14="",0,IF(COUNTIFS(Urlaub!$A$5:$A$604,$A14,Urlaub!$B$5:$B$604,"&lt;="&amp;IC$3,Urlaub!$C$5:$C$604,"&gt;="&amp;IC$3)&gt;0,1,0))</f>
        <v>0</v>
      </c>
      <c r="ID14" s="19" t="n">
        <f aca="false">IF($A14="",0,IF(COUNTIFS(Urlaub!$A$5:$A$604,$A14,Urlaub!$B$5:$B$604,"&lt;="&amp;ID$3,Urlaub!$C$5:$C$604,"&gt;="&amp;ID$3)&gt;0,1,0))</f>
        <v>0</v>
      </c>
      <c r="IE14" s="19" t="n">
        <f aca="false">IF($A14="",0,IF(COUNTIFS(Urlaub!$A$5:$A$604,$A14,Urlaub!$B$5:$B$604,"&lt;="&amp;IE$3,Urlaub!$C$5:$C$604,"&gt;="&amp;IE$3)&gt;0,1,0))</f>
        <v>0</v>
      </c>
      <c r="IF14" s="19" t="n">
        <f aca="false">IF($A14="",0,IF(COUNTIFS(Urlaub!$A$5:$A$604,$A14,Urlaub!$B$5:$B$604,"&lt;="&amp;IF$3,Urlaub!$C$5:$C$604,"&gt;="&amp;IF$3)&gt;0,1,0))</f>
        <v>0</v>
      </c>
      <c r="IG14" s="19" t="n">
        <f aca="false">IF($A14="",0,IF(COUNTIFS(Urlaub!$A$5:$A$604,$A14,Urlaub!$B$5:$B$604,"&lt;="&amp;IG$3,Urlaub!$C$5:$C$604,"&gt;="&amp;IG$3)&gt;0,1,0))</f>
        <v>0</v>
      </c>
      <c r="IH14" s="19" t="n">
        <f aca="false">IF($A14="",0,IF(COUNTIFS(Urlaub!$A$5:$A$604,$A14,Urlaub!$B$5:$B$604,"&lt;="&amp;IH$3,Urlaub!$C$5:$C$604,"&gt;="&amp;IH$3)&gt;0,1,0))</f>
        <v>0</v>
      </c>
      <c r="II14" s="19" t="n">
        <f aca="false">IF($A14="",0,IF(COUNTIFS(Urlaub!$A$5:$A$604,$A14,Urlaub!$B$5:$B$604,"&lt;="&amp;II$3,Urlaub!$C$5:$C$604,"&gt;="&amp;II$3)&gt;0,1,0))</f>
        <v>0</v>
      </c>
      <c r="IJ14" s="19" t="n">
        <f aca="false">IF($A14="",0,IF(COUNTIFS(Urlaub!$A$5:$A$604,$A14,Urlaub!$B$5:$B$604,"&lt;="&amp;IJ$3,Urlaub!$C$5:$C$604,"&gt;="&amp;IJ$3)&gt;0,1,0))</f>
        <v>0</v>
      </c>
      <c r="IK14" s="19" t="n">
        <f aca="false">IF($A14="",0,IF(COUNTIFS(Urlaub!$A$5:$A$604,$A14,Urlaub!$B$5:$B$604,"&lt;="&amp;IK$3,Urlaub!$C$5:$C$604,"&gt;="&amp;IK$3)&gt;0,1,0))</f>
        <v>0</v>
      </c>
      <c r="IL14" s="19" t="n">
        <f aca="false">IF($A14="",0,IF(COUNTIFS(Urlaub!$A$5:$A$604,$A14,Urlaub!$B$5:$B$604,"&lt;="&amp;IL$3,Urlaub!$C$5:$C$604,"&gt;="&amp;IL$3)&gt;0,1,0))</f>
        <v>0</v>
      </c>
      <c r="IM14" s="19" t="n">
        <f aca="false">IF($A14="",0,IF(COUNTIFS(Urlaub!$A$5:$A$604,$A14,Urlaub!$B$5:$B$604,"&lt;="&amp;IM$3,Urlaub!$C$5:$C$604,"&gt;="&amp;IM$3)&gt;0,1,0))</f>
        <v>0</v>
      </c>
      <c r="IN14" s="19" t="n">
        <f aca="false">IF($A14="",0,IF(COUNTIFS(Urlaub!$A$5:$A$604,$A14,Urlaub!$B$5:$B$604,"&lt;="&amp;IN$3,Urlaub!$C$5:$C$604,"&gt;="&amp;IN$3)&gt;0,1,0))</f>
        <v>0</v>
      </c>
      <c r="IO14" s="19" t="n">
        <f aca="false">IF($A14="",0,IF(COUNTIFS(Urlaub!$A$5:$A$604,$A14,Urlaub!$B$5:$B$604,"&lt;="&amp;IO$3,Urlaub!$C$5:$C$604,"&gt;="&amp;IO$3)&gt;0,1,0))</f>
        <v>0</v>
      </c>
      <c r="IP14" s="19" t="n">
        <f aca="false">IF($A14="",0,IF(COUNTIFS(Urlaub!$A$5:$A$604,$A14,Urlaub!$B$5:$B$604,"&lt;="&amp;IP$3,Urlaub!$C$5:$C$604,"&gt;="&amp;IP$3)&gt;0,1,0))</f>
        <v>0</v>
      </c>
      <c r="IQ14" s="19" t="n">
        <f aca="false">IF($A14="",0,IF(COUNTIFS(Urlaub!$A$5:$A$604,$A14,Urlaub!$B$5:$B$604,"&lt;="&amp;IQ$3,Urlaub!$C$5:$C$604,"&gt;="&amp;IQ$3)&gt;0,1,0))</f>
        <v>0</v>
      </c>
      <c r="IR14" s="19" t="n">
        <f aca="false">IF($A14="",0,IF(COUNTIFS(Urlaub!$A$5:$A$604,$A14,Urlaub!$B$5:$B$604,"&lt;="&amp;IR$3,Urlaub!$C$5:$C$604,"&gt;="&amp;IR$3)&gt;0,1,0))</f>
        <v>0</v>
      </c>
      <c r="IS14" s="19" t="n">
        <f aca="false">IF($A14="",0,IF(COUNTIFS(Urlaub!$A$5:$A$604,$A14,Urlaub!$B$5:$B$604,"&lt;="&amp;IS$3,Urlaub!$C$5:$C$604,"&gt;="&amp;IS$3)&gt;0,1,0))</f>
        <v>0</v>
      </c>
      <c r="IT14" s="19" t="n">
        <f aca="false">IF($A14="",0,IF(COUNTIFS(Urlaub!$A$5:$A$604,$A14,Urlaub!$B$5:$B$604,"&lt;="&amp;IT$3,Urlaub!$C$5:$C$604,"&gt;="&amp;IT$3)&gt;0,1,0))</f>
        <v>0</v>
      </c>
      <c r="IU14" s="19" t="n">
        <f aca="false">IF($A14="",0,IF(COUNTIFS(Urlaub!$A$5:$A$604,$A14,Urlaub!$B$5:$B$604,"&lt;="&amp;IU$3,Urlaub!$C$5:$C$604,"&gt;="&amp;IU$3)&gt;0,1,0))</f>
        <v>0</v>
      </c>
      <c r="IV14" s="19" t="n">
        <f aca="false">IF($A14="",0,IF(COUNTIFS(Urlaub!$A$5:$A$604,$A14,Urlaub!$B$5:$B$604,"&lt;="&amp;IV$3,Urlaub!$C$5:$C$604,"&gt;="&amp;IV$3)&gt;0,1,0))</f>
        <v>0</v>
      </c>
      <c r="IW14" s="19" t="n">
        <f aca="false">IF($A14="",0,IF(COUNTIFS(Urlaub!$A$5:$A$604,$A14,Urlaub!$B$5:$B$604,"&lt;="&amp;IW$3,Urlaub!$C$5:$C$604,"&gt;="&amp;IW$3)&gt;0,1,0))</f>
        <v>0</v>
      </c>
      <c r="IX14" s="19" t="n">
        <f aca="false">IF($A14="",0,IF(COUNTIFS(Urlaub!$A$5:$A$604,$A14,Urlaub!$B$5:$B$604,"&lt;="&amp;IX$3,Urlaub!$C$5:$C$604,"&gt;="&amp;IX$3)&gt;0,1,0))</f>
        <v>0</v>
      </c>
      <c r="IY14" s="19" t="n">
        <f aca="false">IF($A14="",0,IF(COUNTIFS(Urlaub!$A$5:$A$604,$A14,Urlaub!$B$5:$B$604,"&lt;="&amp;IY$3,Urlaub!$C$5:$C$604,"&gt;="&amp;IY$3)&gt;0,1,0))</f>
        <v>0</v>
      </c>
      <c r="IZ14" s="19" t="n">
        <f aca="false">IF($A14="",0,IF(COUNTIFS(Urlaub!$A$5:$A$604,$A14,Urlaub!$B$5:$B$604,"&lt;="&amp;IZ$3,Urlaub!$C$5:$C$604,"&gt;="&amp;IZ$3)&gt;0,1,0))</f>
        <v>0</v>
      </c>
      <c r="JA14" s="19" t="n">
        <f aca="false">IF($A14="",0,IF(COUNTIFS(Urlaub!$A$5:$A$604,$A14,Urlaub!$B$5:$B$604,"&lt;="&amp;JA$3,Urlaub!$C$5:$C$604,"&gt;="&amp;JA$3)&gt;0,1,0))</f>
        <v>0</v>
      </c>
      <c r="JB14" s="19" t="n">
        <f aca="false">IF($A14="",0,IF(COUNTIFS(Urlaub!$A$5:$A$604,$A14,Urlaub!$B$5:$B$604,"&lt;="&amp;JB$3,Urlaub!$C$5:$C$604,"&gt;="&amp;JB$3)&gt;0,1,0))</f>
        <v>0</v>
      </c>
      <c r="JC14" s="19" t="n">
        <f aca="false">IF($A14="",0,IF(COUNTIFS(Urlaub!$A$5:$A$604,$A14,Urlaub!$B$5:$B$604,"&lt;="&amp;JC$3,Urlaub!$C$5:$C$604,"&gt;="&amp;JC$3)&gt;0,1,0))</f>
        <v>0</v>
      </c>
      <c r="JD14" s="19" t="n">
        <f aca="false">IF($A14="",0,IF(COUNTIFS(Urlaub!$A$5:$A$604,$A14,Urlaub!$B$5:$B$604,"&lt;="&amp;JD$3,Urlaub!$C$5:$C$604,"&gt;="&amp;JD$3)&gt;0,1,0))</f>
        <v>0</v>
      </c>
      <c r="JE14" s="19" t="n">
        <f aca="false">IF($A14="",0,IF(COUNTIFS(Urlaub!$A$5:$A$604,$A14,Urlaub!$B$5:$B$604,"&lt;="&amp;JE$3,Urlaub!$C$5:$C$604,"&gt;="&amp;JE$3)&gt;0,1,0))</f>
        <v>0</v>
      </c>
      <c r="JF14" s="19" t="n">
        <f aca="false">IF($A14="",0,IF(COUNTIFS(Urlaub!$A$5:$A$604,$A14,Urlaub!$B$5:$B$604,"&lt;="&amp;JF$3,Urlaub!$C$5:$C$604,"&gt;="&amp;JF$3)&gt;0,1,0))</f>
        <v>0</v>
      </c>
      <c r="JG14" s="19" t="n">
        <f aca="false">IF($A14="",0,IF(COUNTIFS(Urlaub!$A$5:$A$604,$A14,Urlaub!$B$5:$B$604,"&lt;="&amp;JG$3,Urlaub!$C$5:$C$604,"&gt;="&amp;JG$3)&gt;0,1,0))</f>
        <v>0</v>
      </c>
      <c r="JH14" s="19" t="n">
        <f aca="false">IF($A14="",0,IF(COUNTIFS(Urlaub!$A$5:$A$604,$A14,Urlaub!$B$5:$B$604,"&lt;="&amp;JH$3,Urlaub!$C$5:$C$604,"&gt;="&amp;JH$3)&gt;0,1,0))</f>
        <v>0</v>
      </c>
      <c r="JI14" s="19" t="n">
        <f aca="false">IF($A14="",0,IF(COUNTIFS(Urlaub!$A$5:$A$604,$A14,Urlaub!$B$5:$B$604,"&lt;="&amp;JI$3,Urlaub!$C$5:$C$604,"&gt;="&amp;JI$3)&gt;0,1,0))</f>
        <v>0</v>
      </c>
      <c r="JJ14" s="19" t="n">
        <f aca="false">IF($A14="",0,IF(COUNTIFS(Urlaub!$A$5:$A$604,$A14,Urlaub!$B$5:$B$604,"&lt;="&amp;JJ$3,Urlaub!$C$5:$C$604,"&gt;="&amp;JJ$3)&gt;0,1,0))</f>
        <v>0</v>
      </c>
      <c r="JK14" s="19" t="n">
        <f aca="false">IF($A14="",0,IF(COUNTIFS(Urlaub!$A$5:$A$604,$A14,Urlaub!$B$5:$B$604,"&lt;="&amp;JK$3,Urlaub!$C$5:$C$604,"&gt;="&amp;JK$3)&gt;0,1,0))</f>
        <v>0</v>
      </c>
      <c r="JL14" s="19" t="n">
        <f aca="false">IF($A14="",0,IF(COUNTIFS(Urlaub!$A$5:$A$604,$A14,Urlaub!$B$5:$B$604,"&lt;="&amp;JL$3,Urlaub!$C$5:$C$604,"&gt;="&amp;JL$3)&gt;0,1,0))</f>
        <v>0</v>
      </c>
      <c r="JM14" s="19" t="n">
        <f aca="false">IF($A14="",0,IF(COUNTIFS(Urlaub!$A$5:$A$604,$A14,Urlaub!$B$5:$B$604,"&lt;="&amp;JM$3,Urlaub!$C$5:$C$604,"&gt;="&amp;JM$3)&gt;0,1,0))</f>
        <v>0</v>
      </c>
      <c r="JN14" s="19" t="n">
        <f aca="false">IF($A14="",0,IF(COUNTIFS(Urlaub!$A$5:$A$604,$A14,Urlaub!$B$5:$B$604,"&lt;="&amp;JN$3,Urlaub!$C$5:$C$604,"&gt;="&amp;JN$3)&gt;0,1,0))</f>
        <v>0</v>
      </c>
      <c r="JO14" s="19" t="n">
        <f aca="false">IF($A14="",0,IF(COUNTIFS(Urlaub!$A$5:$A$604,$A14,Urlaub!$B$5:$B$604,"&lt;="&amp;JO$3,Urlaub!$C$5:$C$604,"&gt;="&amp;JO$3)&gt;0,1,0))</f>
        <v>0</v>
      </c>
      <c r="JP14" s="19" t="n">
        <f aca="false">IF($A14="",0,IF(COUNTIFS(Urlaub!$A$5:$A$604,$A14,Urlaub!$B$5:$B$604,"&lt;="&amp;JP$3,Urlaub!$C$5:$C$604,"&gt;="&amp;JP$3)&gt;0,1,0))</f>
        <v>0</v>
      </c>
      <c r="JQ14" s="19" t="n">
        <f aca="false">IF($A14="",0,IF(COUNTIFS(Urlaub!$A$5:$A$604,$A14,Urlaub!$B$5:$B$604,"&lt;="&amp;JQ$3,Urlaub!$C$5:$C$604,"&gt;="&amp;JQ$3)&gt;0,1,0))</f>
        <v>0</v>
      </c>
      <c r="JR14" s="19" t="n">
        <f aca="false">IF($A14="",0,IF(COUNTIFS(Urlaub!$A$5:$A$604,$A14,Urlaub!$B$5:$B$604,"&lt;="&amp;JR$3,Urlaub!$C$5:$C$604,"&gt;="&amp;JR$3)&gt;0,1,0))</f>
        <v>0</v>
      </c>
      <c r="JS14" s="19" t="n">
        <f aca="false">IF($A14="",0,IF(COUNTIFS(Urlaub!$A$5:$A$604,$A14,Urlaub!$B$5:$B$604,"&lt;="&amp;JS$3,Urlaub!$C$5:$C$604,"&gt;="&amp;JS$3)&gt;0,1,0))</f>
        <v>0</v>
      </c>
      <c r="JT14" s="19" t="n">
        <f aca="false">IF($A14="",0,IF(COUNTIFS(Urlaub!$A$5:$A$604,$A14,Urlaub!$B$5:$B$604,"&lt;="&amp;JT$3,Urlaub!$C$5:$C$604,"&gt;="&amp;JT$3)&gt;0,1,0))</f>
        <v>0</v>
      </c>
      <c r="JU14" s="19" t="n">
        <f aca="false">IF($A14="",0,IF(COUNTIFS(Urlaub!$A$5:$A$604,$A14,Urlaub!$B$5:$B$604,"&lt;="&amp;JU$3,Urlaub!$C$5:$C$604,"&gt;="&amp;JU$3)&gt;0,1,0))</f>
        <v>0</v>
      </c>
      <c r="JV14" s="19" t="n">
        <f aca="false">IF($A14="",0,IF(COUNTIFS(Urlaub!$A$5:$A$604,$A14,Urlaub!$B$5:$B$604,"&lt;="&amp;JV$3,Urlaub!$C$5:$C$604,"&gt;="&amp;JV$3)&gt;0,1,0))</f>
        <v>0</v>
      </c>
      <c r="JW14" s="19" t="n">
        <f aca="false">IF($A14="",0,IF(COUNTIFS(Urlaub!$A$5:$A$604,$A14,Urlaub!$B$5:$B$604,"&lt;="&amp;JW$3,Urlaub!$C$5:$C$604,"&gt;="&amp;JW$3)&gt;0,1,0))</f>
        <v>0</v>
      </c>
      <c r="JX14" s="19" t="n">
        <f aca="false">IF($A14="",0,IF(COUNTIFS(Urlaub!$A$5:$A$604,$A14,Urlaub!$B$5:$B$604,"&lt;="&amp;JX$3,Urlaub!$C$5:$C$604,"&gt;="&amp;JX$3)&gt;0,1,0))</f>
        <v>0</v>
      </c>
      <c r="JY14" s="19" t="n">
        <f aca="false">IF($A14="",0,IF(COUNTIFS(Urlaub!$A$5:$A$604,$A14,Urlaub!$B$5:$B$604,"&lt;="&amp;JY$3,Urlaub!$C$5:$C$604,"&gt;="&amp;JY$3)&gt;0,1,0))</f>
        <v>0</v>
      </c>
      <c r="JZ14" s="19" t="n">
        <f aca="false">IF($A14="",0,IF(COUNTIFS(Urlaub!$A$5:$A$604,$A14,Urlaub!$B$5:$B$604,"&lt;="&amp;JZ$3,Urlaub!$C$5:$C$604,"&gt;="&amp;JZ$3)&gt;0,1,0))</f>
        <v>0</v>
      </c>
      <c r="KA14" s="19" t="n">
        <f aca="false">IF($A14="",0,IF(COUNTIFS(Urlaub!$A$5:$A$604,$A14,Urlaub!$B$5:$B$604,"&lt;="&amp;KA$3,Urlaub!$C$5:$C$604,"&gt;="&amp;KA$3)&gt;0,1,0))</f>
        <v>0</v>
      </c>
      <c r="KB14" s="19" t="n">
        <f aca="false">IF($A14="",0,IF(COUNTIFS(Urlaub!$A$5:$A$604,$A14,Urlaub!$B$5:$B$604,"&lt;="&amp;KB$3,Urlaub!$C$5:$C$604,"&gt;="&amp;KB$3)&gt;0,1,0))</f>
        <v>0</v>
      </c>
      <c r="KC14" s="19" t="n">
        <f aca="false">IF($A14="",0,IF(COUNTIFS(Urlaub!$A$5:$A$604,$A14,Urlaub!$B$5:$B$604,"&lt;="&amp;KC$3,Urlaub!$C$5:$C$604,"&gt;="&amp;KC$3)&gt;0,1,0))</f>
        <v>0</v>
      </c>
      <c r="KD14" s="19" t="n">
        <f aca="false">IF($A14="",0,IF(COUNTIFS(Urlaub!$A$5:$A$604,$A14,Urlaub!$B$5:$B$604,"&lt;="&amp;KD$3,Urlaub!$C$5:$C$604,"&gt;="&amp;KD$3)&gt;0,1,0))</f>
        <v>0</v>
      </c>
      <c r="KE14" s="19" t="n">
        <f aca="false">IF($A14="",0,IF(COUNTIFS(Urlaub!$A$5:$A$604,$A14,Urlaub!$B$5:$B$604,"&lt;="&amp;KE$3,Urlaub!$C$5:$C$604,"&gt;="&amp;KE$3)&gt;0,1,0))</f>
        <v>0</v>
      </c>
      <c r="KF14" s="19" t="n">
        <f aca="false">IF($A14="",0,IF(COUNTIFS(Urlaub!$A$5:$A$604,$A14,Urlaub!$B$5:$B$604,"&lt;="&amp;KF$3,Urlaub!$C$5:$C$604,"&gt;="&amp;KF$3)&gt;0,1,0))</f>
        <v>0</v>
      </c>
      <c r="KG14" s="19" t="n">
        <f aca="false">IF($A14="",0,IF(COUNTIFS(Urlaub!$A$5:$A$604,$A14,Urlaub!$B$5:$B$604,"&lt;="&amp;KG$3,Urlaub!$C$5:$C$604,"&gt;="&amp;KG$3)&gt;0,1,0))</f>
        <v>0</v>
      </c>
      <c r="KH14" s="19" t="n">
        <f aca="false">IF($A14="",0,IF(COUNTIFS(Urlaub!$A$5:$A$604,$A14,Urlaub!$B$5:$B$604,"&lt;="&amp;KH$3,Urlaub!$C$5:$C$604,"&gt;="&amp;KH$3)&gt;0,1,0))</f>
        <v>0</v>
      </c>
      <c r="KI14" s="19" t="n">
        <f aca="false">IF($A14="",0,IF(COUNTIFS(Urlaub!$A$5:$A$604,$A14,Urlaub!$B$5:$B$604,"&lt;="&amp;KI$3,Urlaub!$C$5:$C$604,"&gt;="&amp;KI$3)&gt;0,1,0))</f>
        <v>0</v>
      </c>
      <c r="KJ14" s="19" t="n">
        <f aca="false">IF($A14="",0,IF(COUNTIFS(Urlaub!$A$5:$A$604,$A14,Urlaub!$B$5:$B$604,"&lt;="&amp;KJ$3,Urlaub!$C$5:$C$604,"&gt;="&amp;KJ$3)&gt;0,1,0))</f>
        <v>0</v>
      </c>
      <c r="KK14" s="19" t="n">
        <f aca="false">IF($A14="",0,IF(COUNTIFS(Urlaub!$A$5:$A$604,$A14,Urlaub!$B$5:$B$604,"&lt;="&amp;KK$3,Urlaub!$C$5:$C$604,"&gt;="&amp;KK$3)&gt;0,1,0))</f>
        <v>0</v>
      </c>
      <c r="KL14" s="19" t="n">
        <f aca="false">IF($A14="",0,IF(COUNTIFS(Urlaub!$A$5:$A$604,$A14,Urlaub!$B$5:$B$604,"&lt;="&amp;KL$3,Urlaub!$C$5:$C$604,"&gt;="&amp;KL$3)&gt;0,1,0))</f>
        <v>0</v>
      </c>
      <c r="KM14" s="19" t="n">
        <f aca="false">IF($A14="",0,IF(COUNTIFS(Urlaub!$A$5:$A$604,$A14,Urlaub!$B$5:$B$604,"&lt;="&amp;KM$3,Urlaub!$C$5:$C$604,"&gt;="&amp;KM$3)&gt;0,1,0))</f>
        <v>0</v>
      </c>
      <c r="KN14" s="19" t="n">
        <f aca="false">IF($A14="",0,IF(COUNTIFS(Urlaub!$A$5:$A$604,$A14,Urlaub!$B$5:$B$604,"&lt;="&amp;KN$3,Urlaub!$C$5:$C$604,"&gt;="&amp;KN$3)&gt;0,1,0))</f>
        <v>0</v>
      </c>
      <c r="KO14" s="19" t="n">
        <f aca="false">IF($A14="",0,IF(COUNTIFS(Urlaub!$A$5:$A$604,$A14,Urlaub!$B$5:$B$604,"&lt;="&amp;KO$3,Urlaub!$C$5:$C$604,"&gt;="&amp;KO$3)&gt;0,1,0))</f>
        <v>0</v>
      </c>
      <c r="KP14" s="19" t="n">
        <f aca="false">IF($A14="",0,IF(COUNTIFS(Urlaub!$A$5:$A$604,$A14,Urlaub!$B$5:$B$604,"&lt;="&amp;KP$3,Urlaub!$C$5:$C$604,"&gt;="&amp;KP$3)&gt;0,1,0))</f>
        <v>0</v>
      </c>
      <c r="KQ14" s="19" t="n">
        <f aca="false">IF($A14="",0,IF(COUNTIFS(Urlaub!$A$5:$A$604,$A14,Urlaub!$B$5:$B$604,"&lt;="&amp;KQ$3,Urlaub!$C$5:$C$604,"&gt;="&amp;KQ$3)&gt;0,1,0))</f>
        <v>0</v>
      </c>
      <c r="KR14" s="19" t="n">
        <f aca="false">IF($A14="",0,IF(COUNTIFS(Urlaub!$A$5:$A$604,$A14,Urlaub!$B$5:$B$604,"&lt;="&amp;KR$3,Urlaub!$C$5:$C$604,"&gt;="&amp;KR$3)&gt;0,1,0))</f>
        <v>0</v>
      </c>
      <c r="KS14" s="19" t="n">
        <f aca="false">IF($A14="",0,IF(COUNTIFS(Urlaub!$A$5:$A$604,$A14,Urlaub!$B$5:$B$604,"&lt;="&amp;KS$3,Urlaub!$C$5:$C$604,"&gt;="&amp;KS$3)&gt;0,1,0))</f>
        <v>0</v>
      </c>
      <c r="KT14" s="19" t="n">
        <f aca="false">IF($A14="",0,IF(COUNTIFS(Urlaub!$A$5:$A$604,$A14,Urlaub!$B$5:$B$604,"&lt;="&amp;KT$3,Urlaub!$C$5:$C$604,"&gt;="&amp;KT$3)&gt;0,1,0))</f>
        <v>0</v>
      </c>
      <c r="KU14" s="19" t="n">
        <f aca="false">IF($A14="",0,IF(COUNTIFS(Urlaub!$A$5:$A$604,$A14,Urlaub!$B$5:$B$604,"&lt;="&amp;KU$3,Urlaub!$C$5:$C$604,"&gt;="&amp;KU$3)&gt;0,1,0))</f>
        <v>0</v>
      </c>
      <c r="KV14" s="19" t="n">
        <f aca="false">IF($A14="",0,IF(COUNTIFS(Urlaub!$A$5:$A$604,$A14,Urlaub!$B$5:$B$604,"&lt;="&amp;KV$3,Urlaub!$C$5:$C$604,"&gt;="&amp;KV$3)&gt;0,1,0))</f>
        <v>0</v>
      </c>
      <c r="KW14" s="19" t="n">
        <f aca="false">IF($A14="",0,IF(COUNTIFS(Urlaub!$A$5:$A$604,$A14,Urlaub!$B$5:$B$604,"&lt;="&amp;KW$3,Urlaub!$C$5:$C$604,"&gt;="&amp;KW$3)&gt;0,1,0))</f>
        <v>0</v>
      </c>
      <c r="KX14" s="19" t="n">
        <f aca="false">IF($A14="",0,IF(COUNTIFS(Urlaub!$A$5:$A$604,$A14,Urlaub!$B$5:$B$604,"&lt;="&amp;KX$3,Urlaub!$C$5:$C$604,"&gt;="&amp;KX$3)&gt;0,1,0))</f>
        <v>0</v>
      </c>
      <c r="KY14" s="19" t="n">
        <f aca="false">IF($A14="",0,IF(COUNTIFS(Urlaub!$A$5:$A$604,$A14,Urlaub!$B$5:$B$604,"&lt;="&amp;KY$3,Urlaub!$C$5:$C$604,"&gt;="&amp;KY$3)&gt;0,1,0))</f>
        <v>0</v>
      </c>
      <c r="KZ14" s="19" t="n">
        <f aca="false">IF($A14="",0,IF(COUNTIFS(Urlaub!$A$5:$A$604,$A14,Urlaub!$B$5:$B$604,"&lt;="&amp;KZ$3,Urlaub!$C$5:$C$604,"&gt;="&amp;KZ$3)&gt;0,1,0))</f>
        <v>0</v>
      </c>
      <c r="LA14" s="19" t="n">
        <f aca="false">IF($A14="",0,IF(COUNTIFS(Urlaub!$A$5:$A$604,$A14,Urlaub!$B$5:$B$604,"&lt;="&amp;LA$3,Urlaub!$C$5:$C$604,"&gt;="&amp;LA$3)&gt;0,1,0))</f>
        <v>0</v>
      </c>
      <c r="LB14" s="19" t="n">
        <f aca="false">IF($A14="",0,IF(COUNTIFS(Urlaub!$A$5:$A$604,$A14,Urlaub!$B$5:$B$604,"&lt;="&amp;LB$3,Urlaub!$C$5:$C$604,"&gt;="&amp;LB$3)&gt;0,1,0))</f>
        <v>0</v>
      </c>
      <c r="LC14" s="19" t="n">
        <f aca="false">IF($A14="",0,IF(COUNTIFS(Urlaub!$A$5:$A$604,$A14,Urlaub!$B$5:$B$604,"&lt;="&amp;LC$3,Urlaub!$C$5:$C$604,"&gt;="&amp;LC$3)&gt;0,1,0))</f>
        <v>0</v>
      </c>
      <c r="LD14" s="19" t="n">
        <f aca="false">IF($A14="",0,IF(COUNTIFS(Urlaub!$A$5:$A$604,$A14,Urlaub!$B$5:$B$604,"&lt;="&amp;LD$3,Urlaub!$C$5:$C$604,"&gt;="&amp;LD$3)&gt;0,1,0))</f>
        <v>0</v>
      </c>
      <c r="LE14" s="19" t="n">
        <f aca="false">IF($A14="",0,IF(COUNTIFS(Urlaub!$A$5:$A$604,$A14,Urlaub!$B$5:$B$604,"&lt;="&amp;LE$3,Urlaub!$C$5:$C$604,"&gt;="&amp;LE$3)&gt;0,1,0))</f>
        <v>0</v>
      </c>
      <c r="LF14" s="19" t="n">
        <f aca="false">IF($A14="",0,IF(COUNTIFS(Urlaub!$A$5:$A$604,$A14,Urlaub!$B$5:$B$604,"&lt;="&amp;LF$3,Urlaub!$C$5:$C$604,"&gt;="&amp;LF$3)&gt;0,1,0))</f>
        <v>0</v>
      </c>
      <c r="LG14" s="19" t="n">
        <f aca="false">IF($A14="",0,IF(COUNTIFS(Urlaub!$A$5:$A$604,$A14,Urlaub!$B$5:$B$604,"&lt;="&amp;LG$3,Urlaub!$C$5:$C$604,"&gt;="&amp;LG$3)&gt;0,1,0))</f>
        <v>0</v>
      </c>
      <c r="LH14" s="19" t="n">
        <f aca="false">IF($A14="",0,IF(COUNTIFS(Urlaub!$A$5:$A$604,$A14,Urlaub!$B$5:$B$604,"&lt;="&amp;LH$3,Urlaub!$C$5:$C$604,"&gt;="&amp;LH$3)&gt;0,1,0))</f>
        <v>0</v>
      </c>
      <c r="LI14" s="19" t="n">
        <f aca="false">IF($A14="",0,IF(COUNTIFS(Urlaub!$A$5:$A$604,$A14,Urlaub!$B$5:$B$604,"&lt;="&amp;LI$3,Urlaub!$C$5:$C$604,"&gt;="&amp;LI$3)&gt;0,1,0))</f>
        <v>0</v>
      </c>
      <c r="LJ14" s="19" t="n">
        <f aca="false">IF($A14="",0,IF(COUNTIFS(Urlaub!$A$5:$A$604,$A14,Urlaub!$B$5:$B$604,"&lt;="&amp;LJ$3,Urlaub!$C$5:$C$604,"&gt;="&amp;LJ$3)&gt;0,1,0))</f>
        <v>0</v>
      </c>
      <c r="LK14" s="19" t="n">
        <f aca="false">IF($A14="",0,IF(COUNTIFS(Urlaub!$A$5:$A$604,$A14,Urlaub!$B$5:$B$604,"&lt;="&amp;LK$3,Urlaub!$C$5:$C$604,"&gt;="&amp;LK$3)&gt;0,1,0))</f>
        <v>0</v>
      </c>
      <c r="LL14" s="19" t="n">
        <f aca="false">IF($A14="",0,IF(COUNTIFS(Urlaub!$A$5:$A$604,$A14,Urlaub!$B$5:$B$604,"&lt;="&amp;LL$3,Urlaub!$C$5:$C$604,"&gt;="&amp;LL$3)&gt;0,1,0))</f>
        <v>0</v>
      </c>
      <c r="LM14" s="19" t="n">
        <f aca="false">IF($A14="",0,IF(COUNTIFS(Urlaub!$A$5:$A$604,$A14,Urlaub!$B$5:$B$604,"&lt;="&amp;LM$3,Urlaub!$C$5:$C$604,"&gt;="&amp;LM$3)&gt;0,1,0))</f>
        <v>0</v>
      </c>
      <c r="LN14" s="19" t="n">
        <f aca="false">IF($A14="",0,IF(COUNTIFS(Urlaub!$A$5:$A$604,$A14,Urlaub!$B$5:$B$604,"&lt;="&amp;LN$3,Urlaub!$C$5:$C$604,"&gt;="&amp;LN$3)&gt;0,1,0))</f>
        <v>0</v>
      </c>
      <c r="LO14" s="19" t="n">
        <f aca="false">IF($A14="",0,IF(COUNTIFS(Urlaub!$A$5:$A$604,$A14,Urlaub!$B$5:$B$604,"&lt;="&amp;LO$3,Urlaub!$C$5:$C$604,"&gt;="&amp;LO$3)&gt;0,1,0))</f>
        <v>0</v>
      </c>
      <c r="LP14" s="19" t="n">
        <f aca="false">IF($A14="",0,IF(COUNTIFS(Urlaub!$A$5:$A$604,$A14,Urlaub!$B$5:$B$604,"&lt;="&amp;LP$3,Urlaub!$C$5:$C$604,"&gt;="&amp;LP$3)&gt;0,1,0))</f>
        <v>0</v>
      </c>
      <c r="LQ14" s="19" t="n">
        <f aca="false">IF($A14="",0,IF(COUNTIFS(Urlaub!$A$5:$A$604,$A14,Urlaub!$B$5:$B$604,"&lt;="&amp;LQ$3,Urlaub!$C$5:$C$604,"&gt;="&amp;LQ$3)&gt;0,1,0))</f>
        <v>0</v>
      </c>
      <c r="LR14" s="19" t="n">
        <f aca="false">IF($A14="",0,IF(COUNTIFS(Urlaub!$A$5:$A$604,$A14,Urlaub!$B$5:$B$604,"&lt;="&amp;LR$3,Urlaub!$C$5:$C$604,"&gt;="&amp;LR$3)&gt;0,1,0))</f>
        <v>0</v>
      </c>
      <c r="LS14" s="19" t="n">
        <f aca="false">IF($A14="",0,IF(COUNTIFS(Urlaub!$A$5:$A$604,$A14,Urlaub!$B$5:$B$604,"&lt;="&amp;LS$3,Urlaub!$C$5:$C$604,"&gt;="&amp;LS$3)&gt;0,1,0))</f>
        <v>0</v>
      </c>
      <c r="LT14" s="19" t="n">
        <f aca="false">IF($A14="",0,IF(COUNTIFS(Urlaub!$A$5:$A$604,$A14,Urlaub!$B$5:$B$604,"&lt;="&amp;LT$3,Urlaub!$C$5:$C$604,"&gt;="&amp;LT$3)&gt;0,1,0))</f>
        <v>0</v>
      </c>
      <c r="LU14" s="19" t="n">
        <f aca="false">IF($A14="",0,IF(COUNTIFS(Urlaub!$A$5:$A$604,$A14,Urlaub!$B$5:$B$604,"&lt;="&amp;LU$3,Urlaub!$C$5:$C$604,"&gt;="&amp;LU$3)&gt;0,1,0))</f>
        <v>0</v>
      </c>
      <c r="LV14" s="19" t="n">
        <f aca="false">IF($A14="",0,IF(COUNTIFS(Urlaub!$A$5:$A$604,$A14,Urlaub!$B$5:$B$604,"&lt;="&amp;LV$3,Urlaub!$C$5:$C$604,"&gt;="&amp;LV$3)&gt;0,1,0))</f>
        <v>0</v>
      </c>
      <c r="LW14" s="19" t="n">
        <f aca="false">IF($A14="",0,IF(COUNTIFS(Urlaub!$A$5:$A$604,$A14,Urlaub!$B$5:$B$604,"&lt;="&amp;LW$3,Urlaub!$C$5:$C$604,"&gt;="&amp;LW$3)&gt;0,1,0))</f>
        <v>0</v>
      </c>
      <c r="LX14" s="19" t="n">
        <f aca="false">IF($A14="",0,IF(COUNTIFS(Urlaub!$A$5:$A$604,$A14,Urlaub!$B$5:$B$604,"&lt;="&amp;LX$3,Urlaub!$C$5:$C$604,"&gt;="&amp;LX$3)&gt;0,1,0))</f>
        <v>0</v>
      </c>
      <c r="LY14" s="19" t="n">
        <f aca="false">IF($A14="",0,IF(COUNTIFS(Urlaub!$A$5:$A$604,$A14,Urlaub!$B$5:$B$604,"&lt;="&amp;LY$3,Urlaub!$C$5:$C$604,"&gt;="&amp;LY$3)&gt;0,1,0))</f>
        <v>0</v>
      </c>
      <c r="LZ14" s="19" t="n">
        <f aca="false">IF($A14="",0,IF(COUNTIFS(Urlaub!$A$5:$A$604,$A14,Urlaub!$B$5:$B$604,"&lt;="&amp;LZ$3,Urlaub!$C$5:$C$604,"&gt;="&amp;LZ$3)&gt;0,1,0))</f>
        <v>0</v>
      </c>
      <c r="MA14" s="19" t="n">
        <f aca="false">IF($A14="",0,IF(COUNTIFS(Urlaub!$A$5:$A$604,$A14,Urlaub!$B$5:$B$604,"&lt;="&amp;MA$3,Urlaub!$C$5:$C$604,"&gt;="&amp;MA$3)&gt;0,1,0))</f>
        <v>0</v>
      </c>
      <c r="MB14" s="19" t="n">
        <f aca="false">IF($A14="",0,IF(COUNTIFS(Urlaub!$A$5:$A$604,$A14,Urlaub!$B$5:$B$604,"&lt;="&amp;MB$3,Urlaub!$C$5:$C$604,"&gt;="&amp;MB$3)&gt;0,1,0))</f>
        <v>0</v>
      </c>
      <c r="MC14" s="19" t="n">
        <f aca="false">IF($A14="",0,IF(COUNTIFS(Urlaub!$A$5:$A$604,$A14,Urlaub!$B$5:$B$604,"&lt;="&amp;MC$3,Urlaub!$C$5:$C$604,"&gt;="&amp;MC$3)&gt;0,1,0))</f>
        <v>0</v>
      </c>
      <c r="MD14" s="19" t="n">
        <f aca="false">IF($A14="",0,IF(COUNTIFS(Urlaub!$A$5:$A$604,$A14,Urlaub!$B$5:$B$604,"&lt;="&amp;MD$3,Urlaub!$C$5:$C$604,"&gt;="&amp;MD$3)&gt;0,1,0))</f>
        <v>0</v>
      </c>
      <c r="ME14" s="19" t="n">
        <f aca="false">IF($A14="",0,IF(COUNTIFS(Urlaub!$A$5:$A$604,$A14,Urlaub!$B$5:$B$604,"&lt;="&amp;ME$3,Urlaub!$C$5:$C$604,"&gt;="&amp;ME$3)&gt;0,1,0))</f>
        <v>0</v>
      </c>
      <c r="MF14" s="19" t="n">
        <f aca="false">IF($A14="",0,IF(COUNTIFS(Urlaub!$A$5:$A$604,$A14,Urlaub!$B$5:$B$604,"&lt;="&amp;MF$3,Urlaub!$C$5:$C$604,"&gt;="&amp;MF$3)&gt;0,1,0))</f>
        <v>0</v>
      </c>
      <c r="MG14" s="19" t="n">
        <f aca="false">IF($A14="",0,IF(COUNTIFS(Urlaub!$A$5:$A$604,$A14,Urlaub!$B$5:$B$604,"&lt;="&amp;MG$3,Urlaub!$C$5:$C$604,"&gt;="&amp;MG$3)&gt;0,1,0))</f>
        <v>0</v>
      </c>
      <c r="MH14" s="19" t="n">
        <f aca="false">IF($A14="",0,IF(COUNTIFS(Urlaub!$A$5:$A$604,$A14,Urlaub!$B$5:$B$604,"&lt;="&amp;MH$3,Urlaub!$C$5:$C$604,"&gt;="&amp;MH$3)&gt;0,1,0))</f>
        <v>0</v>
      </c>
      <c r="MI14" s="19" t="n">
        <f aca="false">IF($A14="",0,IF(COUNTIFS(Urlaub!$A$5:$A$604,$A14,Urlaub!$B$5:$B$604,"&lt;="&amp;MI$3,Urlaub!$C$5:$C$604,"&gt;="&amp;MI$3)&gt;0,1,0))</f>
        <v>0</v>
      </c>
      <c r="MJ14" s="19" t="n">
        <f aca="false">IF($A14="",0,IF(COUNTIFS(Urlaub!$A$5:$A$604,$A14,Urlaub!$B$5:$B$604,"&lt;="&amp;MJ$3,Urlaub!$C$5:$C$604,"&gt;="&amp;MJ$3)&gt;0,1,0))</f>
        <v>0</v>
      </c>
      <c r="MK14" s="19" t="n">
        <f aca="false">IF($A14="",0,IF(COUNTIFS(Urlaub!$A$5:$A$604,$A14,Urlaub!$B$5:$B$604,"&lt;="&amp;MK$3,Urlaub!$C$5:$C$604,"&gt;="&amp;MK$3)&gt;0,1,0))</f>
        <v>0</v>
      </c>
      <c r="ML14" s="19" t="n">
        <f aca="false">IF($A14="",0,IF(COUNTIFS(Urlaub!$A$5:$A$604,$A14,Urlaub!$B$5:$B$604,"&lt;="&amp;ML$3,Urlaub!$C$5:$C$604,"&gt;="&amp;ML$3)&gt;0,1,0))</f>
        <v>0</v>
      </c>
      <c r="MM14" s="19" t="n">
        <f aca="false">IF($A14="",0,IF(COUNTIFS(Urlaub!$A$5:$A$604,$A14,Urlaub!$B$5:$B$604,"&lt;="&amp;MM$3,Urlaub!$C$5:$C$604,"&gt;="&amp;MM$3)&gt;0,1,0))</f>
        <v>0</v>
      </c>
      <c r="MN14" s="19" t="n">
        <f aca="false">IF($A14="",0,IF(COUNTIFS(Urlaub!$A$5:$A$604,$A14,Urlaub!$B$5:$B$604,"&lt;="&amp;MN$3,Urlaub!$C$5:$C$604,"&gt;="&amp;MN$3)&gt;0,1,0))</f>
        <v>0</v>
      </c>
      <c r="MO14" s="19" t="n">
        <f aca="false">IF($A14="",0,IF(COUNTIFS(Urlaub!$A$5:$A$604,$A14,Urlaub!$B$5:$B$604,"&lt;="&amp;MO$3,Urlaub!$C$5:$C$604,"&gt;="&amp;MO$3)&gt;0,1,0))</f>
        <v>0</v>
      </c>
      <c r="MP14" s="19" t="n">
        <f aca="false">IF($A14="",0,IF(COUNTIFS(Urlaub!$A$5:$A$604,$A14,Urlaub!$B$5:$B$604,"&lt;="&amp;MP$3,Urlaub!$C$5:$C$604,"&gt;="&amp;MP$3)&gt;0,1,0))</f>
        <v>0</v>
      </c>
      <c r="MQ14" s="19" t="n">
        <f aca="false">IF($A14="",0,IF(COUNTIFS(Urlaub!$A$5:$A$604,$A14,Urlaub!$B$5:$B$604,"&lt;="&amp;MQ$3,Urlaub!$C$5:$C$604,"&gt;="&amp;MQ$3)&gt;0,1,0))</f>
        <v>0</v>
      </c>
      <c r="MR14" s="19" t="n">
        <f aca="false">IF($A14="",0,IF(COUNTIFS(Urlaub!$A$5:$A$604,$A14,Urlaub!$B$5:$B$604,"&lt;="&amp;MR$3,Urlaub!$C$5:$C$604,"&gt;="&amp;MR$3)&gt;0,1,0))</f>
        <v>0</v>
      </c>
      <c r="MS14" s="19" t="n">
        <f aca="false">IF($A14="",0,IF(COUNTIFS(Urlaub!$A$5:$A$604,$A14,Urlaub!$B$5:$B$604,"&lt;="&amp;MS$3,Urlaub!$C$5:$C$604,"&gt;="&amp;MS$3)&gt;0,1,0))</f>
        <v>0</v>
      </c>
      <c r="MT14" s="19" t="n">
        <f aca="false">IF($A14="",0,IF(COUNTIFS(Urlaub!$A$5:$A$604,$A14,Urlaub!$B$5:$B$604,"&lt;="&amp;MT$3,Urlaub!$C$5:$C$604,"&gt;="&amp;MT$3)&gt;0,1,0))</f>
        <v>0</v>
      </c>
      <c r="MU14" s="19" t="n">
        <f aca="false">IF($A14="",0,IF(COUNTIFS(Urlaub!$A$5:$A$604,$A14,Urlaub!$B$5:$B$604,"&lt;="&amp;MU$3,Urlaub!$C$5:$C$604,"&gt;="&amp;MU$3)&gt;0,1,0))</f>
        <v>0</v>
      </c>
      <c r="MV14" s="19" t="n">
        <f aca="false">IF($A14="",0,IF(COUNTIFS(Urlaub!$A$5:$A$604,$A14,Urlaub!$B$5:$B$604,"&lt;="&amp;MV$3,Urlaub!$C$5:$C$604,"&gt;="&amp;MV$3)&gt;0,1,0))</f>
        <v>0</v>
      </c>
      <c r="MW14" s="19" t="n">
        <f aca="false">IF($A14="",0,IF(COUNTIFS(Urlaub!$A$5:$A$604,$A14,Urlaub!$B$5:$B$604,"&lt;="&amp;MW$3,Urlaub!$C$5:$C$604,"&gt;="&amp;MW$3)&gt;0,1,0))</f>
        <v>0</v>
      </c>
      <c r="MX14" s="19" t="n">
        <f aca="false">IF($A14="",0,IF(COUNTIFS(Urlaub!$A$5:$A$604,$A14,Urlaub!$B$5:$B$604,"&lt;="&amp;MX$3,Urlaub!$C$5:$C$604,"&gt;="&amp;MX$3)&gt;0,1,0))</f>
        <v>0</v>
      </c>
      <c r="MY14" s="19" t="n">
        <f aca="false">IF($A14="",0,IF(COUNTIFS(Urlaub!$A$5:$A$604,$A14,Urlaub!$B$5:$B$604,"&lt;="&amp;MY$3,Urlaub!$C$5:$C$604,"&gt;="&amp;MY$3)&gt;0,1,0))</f>
        <v>0</v>
      </c>
      <c r="MZ14" s="19" t="n">
        <f aca="false">IF($A14="",0,IF(COUNTIFS(Urlaub!$A$5:$A$604,$A14,Urlaub!$B$5:$B$604,"&lt;="&amp;MZ$3,Urlaub!$C$5:$C$604,"&gt;="&amp;MZ$3)&gt;0,1,0))</f>
        <v>0</v>
      </c>
      <c r="NA14" s="19" t="n">
        <f aca="false">IF($A14="",0,IF(COUNTIFS(Urlaub!$A$5:$A$604,$A14,Urlaub!$B$5:$B$604,"&lt;="&amp;NA$3,Urlaub!$C$5:$C$604,"&gt;="&amp;NA$3)&gt;0,1,0))</f>
        <v>0</v>
      </c>
      <c r="NB14" s="19" t="n">
        <f aca="false">IF($A14="",0,IF(COUNTIFS(Urlaub!$A$5:$A$604,$A14,Urlaub!$B$5:$B$604,"&lt;="&amp;NB$3,Urlaub!$C$5:$C$604,"&gt;="&amp;NB$3)&gt;0,1,0))</f>
        <v>0</v>
      </c>
      <c r="NC14" s="19" t="n">
        <f aca="false">IF($A14="",0,IF(COUNTIFS(Urlaub!$A$5:$A$604,$A14,Urlaub!$B$5:$B$604,"&lt;="&amp;NC$3,Urlaub!$C$5:$C$604,"&gt;="&amp;NC$3)&gt;0,1,0))</f>
        <v>0</v>
      </c>
      <c r="ND14" s="19" t="n">
        <f aca="false">IF($A14="",0,IF(COUNTIFS(Urlaub!$A$5:$A$604,$A14,Urlaub!$B$5:$B$604,"&lt;="&amp;ND$3,Urlaub!$C$5:$C$604,"&gt;="&amp;ND$3)&gt;0,1,0))</f>
        <v>0</v>
      </c>
      <c r="NE14" s="19" t="n">
        <f aca="false">IF($A14="",0,IF(COUNTIFS(Urlaub!$A$5:$A$604,$A14,Urlaub!$B$5:$B$604,"&lt;="&amp;NE$3,Urlaub!$C$5:$C$604,"&gt;="&amp;NE$3)&gt;0,1,0))</f>
        <v>0</v>
      </c>
      <c r="NF14" s="19" t="n">
        <f aca="false">IF($A14="",0,IF(COUNTIFS(Urlaub!$A$5:$A$604,$A14,Urlaub!$B$5:$B$604,"&lt;="&amp;NF$3,Urlaub!$C$5:$C$604,"&gt;="&amp;NF$3)&gt;0,1,0))</f>
        <v>0</v>
      </c>
      <c r="NG14" s="19" t="n">
        <f aca="false">IF($A14="",0,IF(COUNTIFS(Urlaub!$A$5:$A$604,$A14,Urlaub!$B$5:$B$604,"&lt;="&amp;NG$3,Urlaub!$C$5:$C$604,"&gt;="&amp;NG$3)&gt;0,1,0))</f>
        <v>0</v>
      </c>
      <c r="NH14" s="19" t="n">
        <f aca="false">IF($A14="",0,IF(COUNTIFS(Urlaub!$A$5:$A$604,$A14,Urlaub!$B$5:$B$604,"&lt;="&amp;NH$3,Urlaub!$C$5:$C$604,"&gt;="&amp;NH$3)&gt;0,1,0))</f>
        <v>0</v>
      </c>
    </row>
    <row r="15" customFormat="false" ht="15" hidden="false" customHeight="false" outlineLevel="0" collapsed="false">
      <c r="A15" s="5" t="str">
        <f aca="false">IF(Team!A15="","",Team!A15)</f>
        <v/>
      </c>
      <c r="B15" s="8" t="str">
        <f aca="false">IF(Team!B15="","",Team!B15)</f>
        <v/>
      </c>
      <c r="C15" s="8" t="str">
        <f aca="false">IF(Team!C15="","",Team!C15)</f>
        <v/>
      </c>
      <c r="D15" s="8" t="str">
        <f aca="false">IF(Team!D15="","",Team!D15)</f>
        <v/>
      </c>
      <c r="E15" s="8" t="str">
        <f aca="false">IF(Team!E15="","",Team!E15)</f>
        <v/>
      </c>
      <c r="F15" s="8" t="str">
        <f aca="false">IF(Team!F15="","",Team!F15)</f>
        <v/>
      </c>
      <c r="G15" s="19" t="n">
        <f aca="false">IF($A15="",0,IF(COUNTIFS(Urlaub!$A$5:$A$604,$A15,Urlaub!$B$5:$B$604,"&lt;="&amp;G$3,Urlaub!$C$5:$C$604,"&gt;="&amp;G$3)&gt;0,1,0))</f>
        <v>0</v>
      </c>
      <c r="H15" s="19" t="n">
        <f aca="false">IF($A15="",0,IF(COUNTIFS(Urlaub!$A$5:$A$604,$A15,Urlaub!$B$5:$B$604,"&lt;="&amp;H$3,Urlaub!$C$5:$C$604,"&gt;="&amp;H$3)&gt;0,1,0))</f>
        <v>0</v>
      </c>
      <c r="I15" s="19" t="n">
        <f aca="false">IF($A15="",0,IF(COUNTIFS(Urlaub!$A$5:$A$604,$A15,Urlaub!$B$5:$B$604,"&lt;="&amp;I$3,Urlaub!$C$5:$C$604,"&gt;="&amp;I$3)&gt;0,1,0))</f>
        <v>0</v>
      </c>
      <c r="J15" s="19" t="n">
        <f aca="false">IF($A15="",0,IF(COUNTIFS(Urlaub!$A$5:$A$604,$A15,Urlaub!$B$5:$B$604,"&lt;="&amp;J$3,Urlaub!$C$5:$C$604,"&gt;="&amp;J$3)&gt;0,1,0))</f>
        <v>0</v>
      </c>
      <c r="K15" s="19" t="n">
        <f aca="false">IF($A15="",0,IF(COUNTIFS(Urlaub!$A$5:$A$604,$A15,Urlaub!$B$5:$B$604,"&lt;="&amp;K$3,Urlaub!$C$5:$C$604,"&gt;="&amp;K$3)&gt;0,1,0))</f>
        <v>0</v>
      </c>
      <c r="L15" s="19" t="n">
        <f aca="false">IF($A15="",0,IF(COUNTIFS(Urlaub!$A$5:$A$604,$A15,Urlaub!$B$5:$B$604,"&lt;="&amp;L$3,Urlaub!$C$5:$C$604,"&gt;="&amp;L$3)&gt;0,1,0))</f>
        <v>0</v>
      </c>
      <c r="M15" s="19" t="n">
        <f aca="false">IF($A15="",0,IF(COUNTIFS(Urlaub!$A$5:$A$604,$A15,Urlaub!$B$5:$B$604,"&lt;="&amp;M$3,Urlaub!$C$5:$C$604,"&gt;="&amp;M$3)&gt;0,1,0))</f>
        <v>0</v>
      </c>
      <c r="N15" s="19" t="n">
        <f aca="false">IF($A15="",0,IF(COUNTIFS(Urlaub!$A$5:$A$604,$A15,Urlaub!$B$5:$B$604,"&lt;="&amp;N$3,Urlaub!$C$5:$C$604,"&gt;="&amp;N$3)&gt;0,1,0))</f>
        <v>0</v>
      </c>
      <c r="O15" s="19" t="n">
        <f aca="false">IF($A15="",0,IF(COUNTIFS(Urlaub!$A$5:$A$604,$A15,Urlaub!$B$5:$B$604,"&lt;="&amp;O$3,Urlaub!$C$5:$C$604,"&gt;="&amp;O$3)&gt;0,1,0))</f>
        <v>0</v>
      </c>
      <c r="P15" s="19" t="n">
        <f aca="false">IF($A15="",0,IF(COUNTIFS(Urlaub!$A$5:$A$604,$A15,Urlaub!$B$5:$B$604,"&lt;="&amp;P$3,Urlaub!$C$5:$C$604,"&gt;="&amp;P$3)&gt;0,1,0))</f>
        <v>0</v>
      </c>
      <c r="Q15" s="19" t="n">
        <f aca="false">IF($A15="",0,IF(COUNTIFS(Urlaub!$A$5:$A$604,$A15,Urlaub!$B$5:$B$604,"&lt;="&amp;Q$3,Urlaub!$C$5:$C$604,"&gt;="&amp;Q$3)&gt;0,1,0))</f>
        <v>0</v>
      </c>
      <c r="R15" s="19" t="n">
        <f aca="false">IF($A15="",0,IF(COUNTIFS(Urlaub!$A$5:$A$604,$A15,Urlaub!$B$5:$B$604,"&lt;="&amp;R$3,Urlaub!$C$5:$C$604,"&gt;="&amp;R$3)&gt;0,1,0))</f>
        <v>0</v>
      </c>
      <c r="S15" s="19" t="n">
        <f aca="false">IF($A15="",0,IF(COUNTIFS(Urlaub!$A$5:$A$604,$A15,Urlaub!$B$5:$B$604,"&lt;="&amp;S$3,Urlaub!$C$5:$C$604,"&gt;="&amp;S$3)&gt;0,1,0))</f>
        <v>0</v>
      </c>
      <c r="T15" s="19" t="n">
        <f aca="false">IF($A15="",0,IF(COUNTIFS(Urlaub!$A$5:$A$604,$A15,Urlaub!$B$5:$B$604,"&lt;="&amp;T$3,Urlaub!$C$5:$C$604,"&gt;="&amp;T$3)&gt;0,1,0))</f>
        <v>0</v>
      </c>
      <c r="U15" s="19" t="n">
        <f aca="false">IF($A15="",0,IF(COUNTIFS(Urlaub!$A$5:$A$604,$A15,Urlaub!$B$5:$B$604,"&lt;="&amp;U$3,Urlaub!$C$5:$C$604,"&gt;="&amp;U$3)&gt;0,1,0))</f>
        <v>0</v>
      </c>
      <c r="V15" s="19" t="n">
        <f aca="false">IF($A15="",0,IF(COUNTIFS(Urlaub!$A$5:$A$604,$A15,Urlaub!$B$5:$B$604,"&lt;="&amp;V$3,Urlaub!$C$5:$C$604,"&gt;="&amp;V$3)&gt;0,1,0))</f>
        <v>0</v>
      </c>
      <c r="W15" s="19" t="n">
        <f aca="false">IF($A15="",0,IF(COUNTIFS(Urlaub!$A$5:$A$604,$A15,Urlaub!$B$5:$B$604,"&lt;="&amp;W$3,Urlaub!$C$5:$C$604,"&gt;="&amp;W$3)&gt;0,1,0))</f>
        <v>0</v>
      </c>
      <c r="X15" s="19" t="n">
        <f aca="false">IF($A15="",0,IF(COUNTIFS(Urlaub!$A$5:$A$604,$A15,Urlaub!$B$5:$B$604,"&lt;="&amp;X$3,Urlaub!$C$5:$C$604,"&gt;="&amp;X$3)&gt;0,1,0))</f>
        <v>0</v>
      </c>
      <c r="Y15" s="19" t="n">
        <f aca="false">IF($A15="",0,IF(COUNTIFS(Urlaub!$A$5:$A$604,$A15,Urlaub!$B$5:$B$604,"&lt;="&amp;Y$3,Urlaub!$C$5:$C$604,"&gt;="&amp;Y$3)&gt;0,1,0))</f>
        <v>0</v>
      </c>
      <c r="Z15" s="19" t="n">
        <f aca="false">IF($A15="",0,IF(COUNTIFS(Urlaub!$A$5:$A$604,$A15,Urlaub!$B$5:$B$604,"&lt;="&amp;Z$3,Urlaub!$C$5:$C$604,"&gt;="&amp;Z$3)&gt;0,1,0))</f>
        <v>0</v>
      </c>
      <c r="AA15" s="19" t="n">
        <f aca="false">IF($A15="",0,IF(COUNTIFS(Urlaub!$A$5:$A$604,$A15,Urlaub!$B$5:$B$604,"&lt;="&amp;AA$3,Urlaub!$C$5:$C$604,"&gt;="&amp;AA$3)&gt;0,1,0))</f>
        <v>0</v>
      </c>
      <c r="AB15" s="19" t="n">
        <f aca="false">IF($A15="",0,IF(COUNTIFS(Urlaub!$A$5:$A$604,$A15,Urlaub!$B$5:$B$604,"&lt;="&amp;AB$3,Urlaub!$C$5:$C$604,"&gt;="&amp;AB$3)&gt;0,1,0))</f>
        <v>0</v>
      </c>
      <c r="AC15" s="19" t="n">
        <f aca="false">IF($A15="",0,IF(COUNTIFS(Urlaub!$A$5:$A$604,$A15,Urlaub!$B$5:$B$604,"&lt;="&amp;AC$3,Urlaub!$C$5:$C$604,"&gt;="&amp;AC$3)&gt;0,1,0))</f>
        <v>0</v>
      </c>
      <c r="AD15" s="19" t="n">
        <f aca="false">IF($A15="",0,IF(COUNTIFS(Urlaub!$A$5:$A$604,$A15,Urlaub!$B$5:$B$604,"&lt;="&amp;AD$3,Urlaub!$C$5:$C$604,"&gt;="&amp;AD$3)&gt;0,1,0))</f>
        <v>0</v>
      </c>
      <c r="AE15" s="19" t="n">
        <f aca="false">IF($A15="",0,IF(COUNTIFS(Urlaub!$A$5:$A$604,$A15,Urlaub!$B$5:$B$604,"&lt;="&amp;AE$3,Urlaub!$C$5:$C$604,"&gt;="&amp;AE$3)&gt;0,1,0))</f>
        <v>0</v>
      </c>
      <c r="AF15" s="19" t="n">
        <f aca="false">IF($A15="",0,IF(COUNTIFS(Urlaub!$A$5:$A$604,$A15,Urlaub!$B$5:$B$604,"&lt;="&amp;AF$3,Urlaub!$C$5:$C$604,"&gt;="&amp;AF$3)&gt;0,1,0))</f>
        <v>0</v>
      </c>
      <c r="AG15" s="19" t="n">
        <f aca="false">IF($A15="",0,IF(COUNTIFS(Urlaub!$A$5:$A$604,$A15,Urlaub!$B$5:$B$604,"&lt;="&amp;AG$3,Urlaub!$C$5:$C$604,"&gt;="&amp;AG$3)&gt;0,1,0))</f>
        <v>0</v>
      </c>
      <c r="AH15" s="19" t="n">
        <f aca="false">IF($A15="",0,IF(COUNTIFS(Urlaub!$A$5:$A$604,$A15,Urlaub!$B$5:$B$604,"&lt;="&amp;AH$3,Urlaub!$C$5:$C$604,"&gt;="&amp;AH$3)&gt;0,1,0))</f>
        <v>0</v>
      </c>
      <c r="AI15" s="19" t="n">
        <f aca="false">IF($A15="",0,IF(COUNTIFS(Urlaub!$A$5:$A$604,$A15,Urlaub!$B$5:$B$604,"&lt;="&amp;AI$3,Urlaub!$C$5:$C$604,"&gt;="&amp;AI$3)&gt;0,1,0))</f>
        <v>0</v>
      </c>
      <c r="AJ15" s="19" t="n">
        <f aca="false">IF($A15="",0,IF(COUNTIFS(Urlaub!$A$5:$A$604,$A15,Urlaub!$B$5:$B$604,"&lt;="&amp;AJ$3,Urlaub!$C$5:$C$604,"&gt;="&amp;AJ$3)&gt;0,1,0))</f>
        <v>0</v>
      </c>
      <c r="AK15" s="19" t="n">
        <f aca="false">IF($A15="",0,IF(COUNTIFS(Urlaub!$A$5:$A$604,$A15,Urlaub!$B$5:$B$604,"&lt;="&amp;AK$3,Urlaub!$C$5:$C$604,"&gt;="&amp;AK$3)&gt;0,1,0))</f>
        <v>0</v>
      </c>
      <c r="AL15" s="19" t="n">
        <f aca="false">IF($A15="",0,IF(COUNTIFS(Urlaub!$A$5:$A$604,$A15,Urlaub!$B$5:$B$604,"&lt;="&amp;AL$3,Urlaub!$C$5:$C$604,"&gt;="&amp;AL$3)&gt;0,1,0))</f>
        <v>0</v>
      </c>
      <c r="AM15" s="19" t="n">
        <f aca="false">IF($A15="",0,IF(COUNTIFS(Urlaub!$A$5:$A$604,$A15,Urlaub!$B$5:$B$604,"&lt;="&amp;AM$3,Urlaub!$C$5:$C$604,"&gt;="&amp;AM$3)&gt;0,1,0))</f>
        <v>0</v>
      </c>
      <c r="AN15" s="19" t="n">
        <f aca="false">IF($A15="",0,IF(COUNTIFS(Urlaub!$A$5:$A$604,$A15,Urlaub!$B$5:$B$604,"&lt;="&amp;AN$3,Urlaub!$C$5:$C$604,"&gt;="&amp;AN$3)&gt;0,1,0))</f>
        <v>0</v>
      </c>
      <c r="AO15" s="19" t="n">
        <f aca="false">IF($A15="",0,IF(COUNTIFS(Urlaub!$A$5:$A$604,$A15,Urlaub!$B$5:$B$604,"&lt;="&amp;AO$3,Urlaub!$C$5:$C$604,"&gt;="&amp;AO$3)&gt;0,1,0))</f>
        <v>0</v>
      </c>
      <c r="AP15" s="19" t="n">
        <f aca="false">IF($A15="",0,IF(COUNTIFS(Urlaub!$A$5:$A$604,$A15,Urlaub!$B$5:$B$604,"&lt;="&amp;AP$3,Urlaub!$C$5:$C$604,"&gt;="&amp;AP$3)&gt;0,1,0))</f>
        <v>0</v>
      </c>
      <c r="AQ15" s="19" t="n">
        <f aca="false">IF($A15="",0,IF(COUNTIFS(Urlaub!$A$5:$A$604,$A15,Urlaub!$B$5:$B$604,"&lt;="&amp;AQ$3,Urlaub!$C$5:$C$604,"&gt;="&amp;AQ$3)&gt;0,1,0))</f>
        <v>0</v>
      </c>
      <c r="AR15" s="19" t="n">
        <f aca="false">IF($A15="",0,IF(COUNTIFS(Urlaub!$A$5:$A$604,$A15,Urlaub!$B$5:$B$604,"&lt;="&amp;AR$3,Urlaub!$C$5:$C$604,"&gt;="&amp;AR$3)&gt;0,1,0))</f>
        <v>0</v>
      </c>
      <c r="AS15" s="19" t="n">
        <f aca="false">IF($A15="",0,IF(COUNTIFS(Urlaub!$A$5:$A$604,$A15,Urlaub!$B$5:$B$604,"&lt;="&amp;AS$3,Urlaub!$C$5:$C$604,"&gt;="&amp;AS$3)&gt;0,1,0))</f>
        <v>0</v>
      </c>
      <c r="AT15" s="19" t="n">
        <f aca="false">IF($A15="",0,IF(COUNTIFS(Urlaub!$A$5:$A$604,$A15,Urlaub!$B$5:$B$604,"&lt;="&amp;AT$3,Urlaub!$C$5:$C$604,"&gt;="&amp;AT$3)&gt;0,1,0))</f>
        <v>0</v>
      </c>
      <c r="AU15" s="19" t="n">
        <f aca="false">IF($A15="",0,IF(COUNTIFS(Urlaub!$A$5:$A$604,$A15,Urlaub!$B$5:$B$604,"&lt;="&amp;AU$3,Urlaub!$C$5:$C$604,"&gt;="&amp;AU$3)&gt;0,1,0))</f>
        <v>0</v>
      </c>
      <c r="AV15" s="19" t="n">
        <f aca="false">IF($A15="",0,IF(COUNTIFS(Urlaub!$A$5:$A$604,$A15,Urlaub!$B$5:$B$604,"&lt;="&amp;AV$3,Urlaub!$C$5:$C$604,"&gt;="&amp;AV$3)&gt;0,1,0))</f>
        <v>0</v>
      </c>
      <c r="AW15" s="19" t="n">
        <f aca="false">IF($A15="",0,IF(COUNTIFS(Urlaub!$A$5:$A$604,$A15,Urlaub!$B$5:$B$604,"&lt;="&amp;AW$3,Urlaub!$C$5:$C$604,"&gt;="&amp;AW$3)&gt;0,1,0))</f>
        <v>0</v>
      </c>
      <c r="AX15" s="19" t="n">
        <f aca="false">IF($A15="",0,IF(COUNTIFS(Urlaub!$A$5:$A$604,$A15,Urlaub!$B$5:$B$604,"&lt;="&amp;AX$3,Urlaub!$C$5:$C$604,"&gt;="&amp;AX$3)&gt;0,1,0))</f>
        <v>0</v>
      </c>
      <c r="AY15" s="19" t="n">
        <f aca="false">IF($A15="",0,IF(COUNTIFS(Urlaub!$A$5:$A$604,$A15,Urlaub!$B$5:$B$604,"&lt;="&amp;AY$3,Urlaub!$C$5:$C$604,"&gt;="&amp;AY$3)&gt;0,1,0))</f>
        <v>0</v>
      </c>
      <c r="AZ15" s="19" t="n">
        <f aca="false">IF($A15="",0,IF(COUNTIFS(Urlaub!$A$5:$A$604,$A15,Urlaub!$B$5:$B$604,"&lt;="&amp;AZ$3,Urlaub!$C$5:$C$604,"&gt;="&amp;AZ$3)&gt;0,1,0))</f>
        <v>0</v>
      </c>
      <c r="BA15" s="19" t="n">
        <f aca="false">IF($A15="",0,IF(COUNTIFS(Urlaub!$A$5:$A$604,$A15,Urlaub!$B$5:$B$604,"&lt;="&amp;BA$3,Urlaub!$C$5:$C$604,"&gt;="&amp;BA$3)&gt;0,1,0))</f>
        <v>0</v>
      </c>
      <c r="BB15" s="19" t="n">
        <f aca="false">IF($A15="",0,IF(COUNTIFS(Urlaub!$A$5:$A$604,$A15,Urlaub!$B$5:$B$604,"&lt;="&amp;BB$3,Urlaub!$C$5:$C$604,"&gt;="&amp;BB$3)&gt;0,1,0))</f>
        <v>0</v>
      </c>
      <c r="BC15" s="19" t="n">
        <f aca="false">IF($A15="",0,IF(COUNTIFS(Urlaub!$A$5:$A$604,$A15,Urlaub!$B$5:$B$604,"&lt;="&amp;BC$3,Urlaub!$C$5:$C$604,"&gt;="&amp;BC$3)&gt;0,1,0))</f>
        <v>0</v>
      </c>
      <c r="BD15" s="19" t="n">
        <f aca="false">IF($A15="",0,IF(COUNTIFS(Urlaub!$A$5:$A$604,$A15,Urlaub!$B$5:$B$604,"&lt;="&amp;BD$3,Urlaub!$C$5:$C$604,"&gt;="&amp;BD$3)&gt;0,1,0))</f>
        <v>0</v>
      </c>
      <c r="BE15" s="19" t="n">
        <f aca="false">IF($A15="",0,IF(COUNTIFS(Urlaub!$A$5:$A$604,$A15,Urlaub!$B$5:$B$604,"&lt;="&amp;BE$3,Urlaub!$C$5:$C$604,"&gt;="&amp;BE$3)&gt;0,1,0))</f>
        <v>0</v>
      </c>
      <c r="BF15" s="19" t="n">
        <f aca="false">IF($A15="",0,IF(COUNTIFS(Urlaub!$A$5:$A$604,$A15,Urlaub!$B$5:$B$604,"&lt;="&amp;BF$3,Urlaub!$C$5:$C$604,"&gt;="&amp;BF$3)&gt;0,1,0))</f>
        <v>0</v>
      </c>
      <c r="BG15" s="19" t="n">
        <f aca="false">IF($A15="",0,IF(COUNTIFS(Urlaub!$A$5:$A$604,$A15,Urlaub!$B$5:$B$604,"&lt;="&amp;BG$3,Urlaub!$C$5:$C$604,"&gt;="&amp;BG$3)&gt;0,1,0))</f>
        <v>0</v>
      </c>
      <c r="BH15" s="19" t="n">
        <f aca="false">IF($A15="",0,IF(COUNTIFS(Urlaub!$A$5:$A$604,$A15,Urlaub!$B$5:$B$604,"&lt;="&amp;BH$3,Urlaub!$C$5:$C$604,"&gt;="&amp;BH$3)&gt;0,1,0))</f>
        <v>0</v>
      </c>
      <c r="BI15" s="19" t="n">
        <f aca="false">IF($A15="",0,IF(COUNTIFS(Urlaub!$A$5:$A$604,$A15,Urlaub!$B$5:$B$604,"&lt;="&amp;BI$3,Urlaub!$C$5:$C$604,"&gt;="&amp;BI$3)&gt;0,1,0))</f>
        <v>0</v>
      </c>
      <c r="BJ15" s="19" t="n">
        <f aca="false">IF($A15="",0,IF(COUNTIFS(Urlaub!$A$5:$A$604,$A15,Urlaub!$B$5:$B$604,"&lt;="&amp;BJ$3,Urlaub!$C$5:$C$604,"&gt;="&amp;BJ$3)&gt;0,1,0))</f>
        <v>0</v>
      </c>
      <c r="BK15" s="19" t="n">
        <f aca="false">IF($A15="",0,IF(COUNTIFS(Urlaub!$A$5:$A$604,$A15,Urlaub!$B$5:$B$604,"&lt;="&amp;BK$3,Urlaub!$C$5:$C$604,"&gt;="&amp;BK$3)&gt;0,1,0))</f>
        <v>0</v>
      </c>
      <c r="BL15" s="19" t="n">
        <f aca="false">IF($A15="",0,IF(COUNTIFS(Urlaub!$A$5:$A$604,$A15,Urlaub!$B$5:$B$604,"&lt;="&amp;BL$3,Urlaub!$C$5:$C$604,"&gt;="&amp;BL$3)&gt;0,1,0))</f>
        <v>0</v>
      </c>
      <c r="BM15" s="19" t="n">
        <f aca="false">IF($A15="",0,IF(COUNTIFS(Urlaub!$A$5:$A$604,$A15,Urlaub!$B$5:$B$604,"&lt;="&amp;BM$3,Urlaub!$C$5:$C$604,"&gt;="&amp;BM$3)&gt;0,1,0))</f>
        <v>0</v>
      </c>
      <c r="BN15" s="19" t="n">
        <f aca="false">IF($A15="",0,IF(COUNTIFS(Urlaub!$A$5:$A$604,$A15,Urlaub!$B$5:$B$604,"&lt;="&amp;BN$3,Urlaub!$C$5:$C$604,"&gt;="&amp;BN$3)&gt;0,1,0))</f>
        <v>0</v>
      </c>
      <c r="BO15" s="19" t="n">
        <f aca="false">IF($A15="",0,IF(COUNTIFS(Urlaub!$A$5:$A$604,$A15,Urlaub!$B$5:$B$604,"&lt;="&amp;BO$3,Urlaub!$C$5:$C$604,"&gt;="&amp;BO$3)&gt;0,1,0))</f>
        <v>0</v>
      </c>
      <c r="BP15" s="19" t="n">
        <f aca="false">IF($A15="",0,IF(COUNTIFS(Urlaub!$A$5:$A$604,$A15,Urlaub!$B$5:$B$604,"&lt;="&amp;BP$3,Urlaub!$C$5:$C$604,"&gt;="&amp;BP$3)&gt;0,1,0))</f>
        <v>0</v>
      </c>
      <c r="BQ15" s="19" t="n">
        <f aca="false">IF($A15="",0,IF(COUNTIFS(Urlaub!$A$5:$A$604,$A15,Urlaub!$B$5:$B$604,"&lt;="&amp;BQ$3,Urlaub!$C$5:$C$604,"&gt;="&amp;BQ$3)&gt;0,1,0))</f>
        <v>0</v>
      </c>
      <c r="BR15" s="19" t="n">
        <f aca="false">IF($A15="",0,IF(COUNTIFS(Urlaub!$A$5:$A$604,$A15,Urlaub!$B$5:$B$604,"&lt;="&amp;BR$3,Urlaub!$C$5:$C$604,"&gt;="&amp;BR$3)&gt;0,1,0))</f>
        <v>0</v>
      </c>
      <c r="BS15" s="19" t="n">
        <f aca="false">IF($A15="",0,IF(COUNTIFS(Urlaub!$A$5:$A$604,$A15,Urlaub!$B$5:$B$604,"&lt;="&amp;BS$3,Urlaub!$C$5:$C$604,"&gt;="&amp;BS$3)&gt;0,1,0))</f>
        <v>0</v>
      </c>
      <c r="BT15" s="19" t="n">
        <f aca="false">IF($A15="",0,IF(COUNTIFS(Urlaub!$A$5:$A$604,$A15,Urlaub!$B$5:$B$604,"&lt;="&amp;BT$3,Urlaub!$C$5:$C$604,"&gt;="&amp;BT$3)&gt;0,1,0))</f>
        <v>0</v>
      </c>
      <c r="BU15" s="19" t="n">
        <f aca="false">IF($A15="",0,IF(COUNTIFS(Urlaub!$A$5:$A$604,$A15,Urlaub!$B$5:$B$604,"&lt;="&amp;BU$3,Urlaub!$C$5:$C$604,"&gt;="&amp;BU$3)&gt;0,1,0))</f>
        <v>0</v>
      </c>
      <c r="BV15" s="19" t="n">
        <f aca="false">IF($A15="",0,IF(COUNTIFS(Urlaub!$A$5:$A$604,$A15,Urlaub!$B$5:$B$604,"&lt;="&amp;BV$3,Urlaub!$C$5:$C$604,"&gt;="&amp;BV$3)&gt;0,1,0))</f>
        <v>0</v>
      </c>
      <c r="BW15" s="19" t="n">
        <f aca="false">IF($A15="",0,IF(COUNTIFS(Urlaub!$A$5:$A$604,$A15,Urlaub!$B$5:$B$604,"&lt;="&amp;BW$3,Urlaub!$C$5:$C$604,"&gt;="&amp;BW$3)&gt;0,1,0))</f>
        <v>0</v>
      </c>
      <c r="BX15" s="19" t="n">
        <f aca="false">IF($A15="",0,IF(COUNTIFS(Urlaub!$A$5:$A$604,$A15,Urlaub!$B$5:$B$604,"&lt;="&amp;BX$3,Urlaub!$C$5:$C$604,"&gt;="&amp;BX$3)&gt;0,1,0))</f>
        <v>0</v>
      </c>
      <c r="BY15" s="19" t="n">
        <f aca="false">IF($A15="",0,IF(COUNTIFS(Urlaub!$A$5:$A$604,$A15,Urlaub!$B$5:$B$604,"&lt;="&amp;BY$3,Urlaub!$C$5:$C$604,"&gt;="&amp;BY$3)&gt;0,1,0))</f>
        <v>0</v>
      </c>
      <c r="BZ15" s="19" t="n">
        <f aca="false">IF($A15="",0,IF(COUNTIFS(Urlaub!$A$5:$A$604,$A15,Urlaub!$B$5:$B$604,"&lt;="&amp;BZ$3,Urlaub!$C$5:$C$604,"&gt;="&amp;BZ$3)&gt;0,1,0))</f>
        <v>0</v>
      </c>
      <c r="CA15" s="19" t="n">
        <f aca="false">IF($A15="",0,IF(COUNTIFS(Urlaub!$A$5:$A$604,$A15,Urlaub!$B$5:$B$604,"&lt;="&amp;CA$3,Urlaub!$C$5:$C$604,"&gt;="&amp;CA$3)&gt;0,1,0))</f>
        <v>0</v>
      </c>
      <c r="CB15" s="19" t="n">
        <f aca="false">IF($A15="",0,IF(COUNTIFS(Urlaub!$A$5:$A$604,$A15,Urlaub!$B$5:$B$604,"&lt;="&amp;CB$3,Urlaub!$C$5:$C$604,"&gt;="&amp;CB$3)&gt;0,1,0))</f>
        <v>0</v>
      </c>
      <c r="CC15" s="19" t="n">
        <f aca="false">IF($A15="",0,IF(COUNTIFS(Urlaub!$A$5:$A$604,$A15,Urlaub!$B$5:$B$604,"&lt;="&amp;CC$3,Urlaub!$C$5:$C$604,"&gt;="&amp;CC$3)&gt;0,1,0))</f>
        <v>0</v>
      </c>
      <c r="CD15" s="19" t="n">
        <f aca="false">IF($A15="",0,IF(COUNTIFS(Urlaub!$A$5:$A$604,$A15,Urlaub!$B$5:$B$604,"&lt;="&amp;CD$3,Urlaub!$C$5:$C$604,"&gt;="&amp;CD$3)&gt;0,1,0))</f>
        <v>0</v>
      </c>
      <c r="CE15" s="19" t="n">
        <f aca="false">IF($A15="",0,IF(COUNTIFS(Urlaub!$A$5:$A$604,$A15,Urlaub!$B$5:$B$604,"&lt;="&amp;CE$3,Urlaub!$C$5:$C$604,"&gt;="&amp;CE$3)&gt;0,1,0))</f>
        <v>0</v>
      </c>
      <c r="CF15" s="19" t="n">
        <f aca="false">IF($A15="",0,IF(COUNTIFS(Urlaub!$A$5:$A$604,$A15,Urlaub!$B$5:$B$604,"&lt;="&amp;CF$3,Urlaub!$C$5:$C$604,"&gt;="&amp;CF$3)&gt;0,1,0))</f>
        <v>0</v>
      </c>
      <c r="CG15" s="19" t="n">
        <f aca="false">IF($A15="",0,IF(COUNTIFS(Urlaub!$A$5:$A$604,$A15,Urlaub!$B$5:$B$604,"&lt;="&amp;CG$3,Urlaub!$C$5:$C$604,"&gt;="&amp;CG$3)&gt;0,1,0))</f>
        <v>0</v>
      </c>
      <c r="CH15" s="19" t="n">
        <f aca="false">IF($A15="",0,IF(COUNTIFS(Urlaub!$A$5:$A$604,$A15,Urlaub!$B$5:$B$604,"&lt;="&amp;CH$3,Urlaub!$C$5:$C$604,"&gt;="&amp;CH$3)&gt;0,1,0))</f>
        <v>0</v>
      </c>
      <c r="CI15" s="19" t="n">
        <f aca="false">IF($A15="",0,IF(COUNTIFS(Urlaub!$A$5:$A$604,$A15,Urlaub!$B$5:$B$604,"&lt;="&amp;CI$3,Urlaub!$C$5:$C$604,"&gt;="&amp;CI$3)&gt;0,1,0))</f>
        <v>0</v>
      </c>
      <c r="CJ15" s="19" t="n">
        <f aca="false">IF($A15="",0,IF(COUNTIFS(Urlaub!$A$5:$A$604,$A15,Urlaub!$B$5:$B$604,"&lt;="&amp;CJ$3,Urlaub!$C$5:$C$604,"&gt;="&amp;CJ$3)&gt;0,1,0))</f>
        <v>0</v>
      </c>
      <c r="CK15" s="19" t="n">
        <f aca="false">IF($A15="",0,IF(COUNTIFS(Urlaub!$A$5:$A$604,$A15,Urlaub!$B$5:$B$604,"&lt;="&amp;CK$3,Urlaub!$C$5:$C$604,"&gt;="&amp;CK$3)&gt;0,1,0))</f>
        <v>0</v>
      </c>
      <c r="CL15" s="19" t="n">
        <f aca="false">IF($A15="",0,IF(COUNTIFS(Urlaub!$A$5:$A$604,$A15,Urlaub!$B$5:$B$604,"&lt;="&amp;CL$3,Urlaub!$C$5:$C$604,"&gt;="&amp;CL$3)&gt;0,1,0))</f>
        <v>0</v>
      </c>
      <c r="CM15" s="19" t="n">
        <f aca="false">IF($A15="",0,IF(COUNTIFS(Urlaub!$A$5:$A$604,$A15,Urlaub!$B$5:$B$604,"&lt;="&amp;CM$3,Urlaub!$C$5:$C$604,"&gt;="&amp;CM$3)&gt;0,1,0))</f>
        <v>0</v>
      </c>
      <c r="CN15" s="19" t="n">
        <f aca="false">IF($A15="",0,IF(COUNTIFS(Urlaub!$A$5:$A$604,$A15,Urlaub!$B$5:$B$604,"&lt;="&amp;CN$3,Urlaub!$C$5:$C$604,"&gt;="&amp;CN$3)&gt;0,1,0))</f>
        <v>0</v>
      </c>
      <c r="CO15" s="19" t="n">
        <f aca="false">IF($A15="",0,IF(COUNTIFS(Urlaub!$A$5:$A$604,$A15,Urlaub!$B$5:$B$604,"&lt;="&amp;CO$3,Urlaub!$C$5:$C$604,"&gt;="&amp;CO$3)&gt;0,1,0))</f>
        <v>0</v>
      </c>
      <c r="CP15" s="19" t="n">
        <f aca="false">IF($A15="",0,IF(COUNTIFS(Urlaub!$A$5:$A$604,$A15,Urlaub!$B$5:$B$604,"&lt;="&amp;CP$3,Urlaub!$C$5:$C$604,"&gt;="&amp;CP$3)&gt;0,1,0))</f>
        <v>0</v>
      </c>
      <c r="CQ15" s="19" t="n">
        <f aca="false">IF($A15="",0,IF(COUNTIFS(Urlaub!$A$5:$A$604,$A15,Urlaub!$B$5:$B$604,"&lt;="&amp;CQ$3,Urlaub!$C$5:$C$604,"&gt;="&amp;CQ$3)&gt;0,1,0))</f>
        <v>0</v>
      </c>
      <c r="CR15" s="19" t="n">
        <f aca="false">IF($A15="",0,IF(COUNTIFS(Urlaub!$A$5:$A$604,$A15,Urlaub!$B$5:$B$604,"&lt;="&amp;CR$3,Urlaub!$C$5:$C$604,"&gt;="&amp;CR$3)&gt;0,1,0))</f>
        <v>0</v>
      </c>
      <c r="CS15" s="19" t="n">
        <f aca="false">IF($A15="",0,IF(COUNTIFS(Urlaub!$A$5:$A$604,$A15,Urlaub!$B$5:$B$604,"&lt;="&amp;CS$3,Urlaub!$C$5:$C$604,"&gt;="&amp;CS$3)&gt;0,1,0))</f>
        <v>0</v>
      </c>
      <c r="CT15" s="19" t="n">
        <f aca="false">IF($A15="",0,IF(COUNTIFS(Urlaub!$A$5:$A$604,$A15,Urlaub!$B$5:$B$604,"&lt;="&amp;CT$3,Urlaub!$C$5:$C$604,"&gt;="&amp;CT$3)&gt;0,1,0))</f>
        <v>0</v>
      </c>
      <c r="CU15" s="19" t="n">
        <f aca="false">IF($A15="",0,IF(COUNTIFS(Urlaub!$A$5:$A$604,$A15,Urlaub!$B$5:$B$604,"&lt;="&amp;CU$3,Urlaub!$C$5:$C$604,"&gt;="&amp;CU$3)&gt;0,1,0))</f>
        <v>0</v>
      </c>
      <c r="CV15" s="19" t="n">
        <f aca="false">IF($A15="",0,IF(COUNTIFS(Urlaub!$A$5:$A$604,$A15,Urlaub!$B$5:$B$604,"&lt;="&amp;CV$3,Urlaub!$C$5:$C$604,"&gt;="&amp;CV$3)&gt;0,1,0))</f>
        <v>0</v>
      </c>
      <c r="CW15" s="19" t="n">
        <f aca="false">IF($A15="",0,IF(COUNTIFS(Urlaub!$A$5:$A$604,$A15,Urlaub!$B$5:$B$604,"&lt;="&amp;CW$3,Urlaub!$C$5:$C$604,"&gt;="&amp;CW$3)&gt;0,1,0))</f>
        <v>0</v>
      </c>
      <c r="CX15" s="19" t="n">
        <f aca="false">IF($A15="",0,IF(COUNTIFS(Urlaub!$A$5:$A$604,$A15,Urlaub!$B$5:$B$604,"&lt;="&amp;CX$3,Urlaub!$C$5:$C$604,"&gt;="&amp;CX$3)&gt;0,1,0))</f>
        <v>0</v>
      </c>
      <c r="CY15" s="19" t="n">
        <f aca="false">IF($A15="",0,IF(COUNTIFS(Urlaub!$A$5:$A$604,$A15,Urlaub!$B$5:$B$604,"&lt;="&amp;CY$3,Urlaub!$C$5:$C$604,"&gt;="&amp;CY$3)&gt;0,1,0))</f>
        <v>0</v>
      </c>
      <c r="CZ15" s="19" t="n">
        <f aca="false">IF($A15="",0,IF(COUNTIFS(Urlaub!$A$5:$A$604,$A15,Urlaub!$B$5:$B$604,"&lt;="&amp;CZ$3,Urlaub!$C$5:$C$604,"&gt;="&amp;CZ$3)&gt;0,1,0))</f>
        <v>0</v>
      </c>
      <c r="DA15" s="19" t="n">
        <f aca="false">IF($A15="",0,IF(COUNTIFS(Urlaub!$A$5:$A$604,$A15,Urlaub!$B$5:$B$604,"&lt;="&amp;DA$3,Urlaub!$C$5:$C$604,"&gt;="&amp;DA$3)&gt;0,1,0))</f>
        <v>0</v>
      </c>
      <c r="DB15" s="19" t="n">
        <f aca="false">IF($A15="",0,IF(COUNTIFS(Urlaub!$A$5:$A$604,$A15,Urlaub!$B$5:$B$604,"&lt;="&amp;DB$3,Urlaub!$C$5:$C$604,"&gt;="&amp;DB$3)&gt;0,1,0))</f>
        <v>0</v>
      </c>
      <c r="DC15" s="19" t="n">
        <f aca="false">IF($A15="",0,IF(COUNTIFS(Urlaub!$A$5:$A$604,$A15,Urlaub!$B$5:$B$604,"&lt;="&amp;DC$3,Urlaub!$C$5:$C$604,"&gt;="&amp;DC$3)&gt;0,1,0))</f>
        <v>0</v>
      </c>
      <c r="DD15" s="19" t="n">
        <f aca="false">IF($A15="",0,IF(COUNTIFS(Urlaub!$A$5:$A$604,$A15,Urlaub!$B$5:$B$604,"&lt;="&amp;DD$3,Urlaub!$C$5:$C$604,"&gt;="&amp;DD$3)&gt;0,1,0))</f>
        <v>0</v>
      </c>
      <c r="DE15" s="19" t="n">
        <f aca="false">IF($A15="",0,IF(COUNTIFS(Urlaub!$A$5:$A$604,$A15,Urlaub!$B$5:$B$604,"&lt;="&amp;DE$3,Urlaub!$C$5:$C$604,"&gt;="&amp;DE$3)&gt;0,1,0))</f>
        <v>0</v>
      </c>
      <c r="DF15" s="19" t="n">
        <f aca="false">IF($A15="",0,IF(COUNTIFS(Urlaub!$A$5:$A$604,$A15,Urlaub!$B$5:$B$604,"&lt;="&amp;DF$3,Urlaub!$C$5:$C$604,"&gt;="&amp;DF$3)&gt;0,1,0))</f>
        <v>0</v>
      </c>
      <c r="DG15" s="19" t="n">
        <f aca="false">IF($A15="",0,IF(COUNTIFS(Urlaub!$A$5:$A$604,$A15,Urlaub!$B$5:$B$604,"&lt;="&amp;DG$3,Urlaub!$C$5:$C$604,"&gt;="&amp;DG$3)&gt;0,1,0))</f>
        <v>0</v>
      </c>
      <c r="DH15" s="19" t="n">
        <f aca="false">IF($A15="",0,IF(COUNTIFS(Urlaub!$A$5:$A$604,$A15,Urlaub!$B$5:$B$604,"&lt;="&amp;DH$3,Urlaub!$C$5:$C$604,"&gt;="&amp;DH$3)&gt;0,1,0))</f>
        <v>0</v>
      </c>
      <c r="DI15" s="19" t="n">
        <f aca="false">IF($A15="",0,IF(COUNTIFS(Urlaub!$A$5:$A$604,$A15,Urlaub!$B$5:$B$604,"&lt;="&amp;DI$3,Urlaub!$C$5:$C$604,"&gt;="&amp;DI$3)&gt;0,1,0))</f>
        <v>0</v>
      </c>
      <c r="DJ15" s="19" t="n">
        <f aca="false">IF($A15="",0,IF(COUNTIFS(Urlaub!$A$5:$A$604,$A15,Urlaub!$B$5:$B$604,"&lt;="&amp;DJ$3,Urlaub!$C$5:$C$604,"&gt;="&amp;DJ$3)&gt;0,1,0))</f>
        <v>0</v>
      </c>
      <c r="DK15" s="19" t="n">
        <f aca="false">IF($A15="",0,IF(COUNTIFS(Urlaub!$A$5:$A$604,$A15,Urlaub!$B$5:$B$604,"&lt;="&amp;DK$3,Urlaub!$C$5:$C$604,"&gt;="&amp;DK$3)&gt;0,1,0))</f>
        <v>0</v>
      </c>
      <c r="DL15" s="19" t="n">
        <f aca="false">IF($A15="",0,IF(COUNTIFS(Urlaub!$A$5:$A$604,$A15,Urlaub!$B$5:$B$604,"&lt;="&amp;DL$3,Urlaub!$C$5:$C$604,"&gt;="&amp;DL$3)&gt;0,1,0))</f>
        <v>0</v>
      </c>
      <c r="DM15" s="19" t="n">
        <f aca="false">IF($A15="",0,IF(COUNTIFS(Urlaub!$A$5:$A$604,$A15,Urlaub!$B$5:$B$604,"&lt;="&amp;DM$3,Urlaub!$C$5:$C$604,"&gt;="&amp;DM$3)&gt;0,1,0))</f>
        <v>0</v>
      </c>
      <c r="DN15" s="19" t="n">
        <f aca="false">IF($A15="",0,IF(COUNTIFS(Urlaub!$A$5:$A$604,$A15,Urlaub!$B$5:$B$604,"&lt;="&amp;DN$3,Urlaub!$C$5:$C$604,"&gt;="&amp;DN$3)&gt;0,1,0))</f>
        <v>0</v>
      </c>
      <c r="DO15" s="19" t="n">
        <f aca="false">IF($A15="",0,IF(COUNTIFS(Urlaub!$A$5:$A$604,$A15,Urlaub!$B$5:$B$604,"&lt;="&amp;DO$3,Urlaub!$C$5:$C$604,"&gt;="&amp;DO$3)&gt;0,1,0))</f>
        <v>0</v>
      </c>
      <c r="DP15" s="19" t="n">
        <f aca="false">IF($A15="",0,IF(COUNTIFS(Urlaub!$A$5:$A$604,$A15,Urlaub!$B$5:$B$604,"&lt;="&amp;DP$3,Urlaub!$C$5:$C$604,"&gt;="&amp;DP$3)&gt;0,1,0))</f>
        <v>0</v>
      </c>
      <c r="DQ15" s="19" t="n">
        <f aca="false">IF($A15="",0,IF(COUNTIFS(Urlaub!$A$5:$A$604,$A15,Urlaub!$B$5:$B$604,"&lt;="&amp;DQ$3,Urlaub!$C$5:$C$604,"&gt;="&amp;DQ$3)&gt;0,1,0))</f>
        <v>0</v>
      </c>
      <c r="DR15" s="19" t="n">
        <f aca="false">IF($A15="",0,IF(COUNTIFS(Urlaub!$A$5:$A$604,$A15,Urlaub!$B$5:$B$604,"&lt;="&amp;DR$3,Urlaub!$C$5:$C$604,"&gt;="&amp;DR$3)&gt;0,1,0))</f>
        <v>0</v>
      </c>
      <c r="DS15" s="19" t="n">
        <f aca="false">IF($A15="",0,IF(COUNTIFS(Urlaub!$A$5:$A$604,$A15,Urlaub!$B$5:$B$604,"&lt;="&amp;DS$3,Urlaub!$C$5:$C$604,"&gt;="&amp;DS$3)&gt;0,1,0))</f>
        <v>0</v>
      </c>
      <c r="DT15" s="19" t="n">
        <f aca="false">IF($A15="",0,IF(COUNTIFS(Urlaub!$A$5:$A$604,$A15,Urlaub!$B$5:$B$604,"&lt;="&amp;DT$3,Urlaub!$C$5:$C$604,"&gt;="&amp;DT$3)&gt;0,1,0))</f>
        <v>0</v>
      </c>
      <c r="DU15" s="19" t="n">
        <f aca="false">IF($A15="",0,IF(COUNTIFS(Urlaub!$A$5:$A$604,$A15,Urlaub!$B$5:$B$604,"&lt;="&amp;DU$3,Urlaub!$C$5:$C$604,"&gt;="&amp;DU$3)&gt;0,1,0))</f>
        <v>0</v>
      </c>
      <c r="DV15" s="19" t="n">
        <f aca="false">IF($A15="",0,IF(COUNTIFS(Urlaub!$A$5:$A$604,$A15,Urlaub!$B$5:$B$604,"&lt;="&amp;DV$3,Urlaub!$C$5:$C$604,"&gt;="&amp;DV$3)&gt;0,1,0))</f>
        <v>0</v>
      </c>
      <c r="DW15" s="19" t="n">
        <f aca="false">IF($A15="",0,IF(COUNTIFS(Urlaub!$A$5:$A$604,$A15,Urlaub!$B$5:$B$604,"&lt;="&amp;DW$3,Urlaub!$C$5:$C$604,"&gt;="&amp;DW$3)&gt;0,1,0))</f>
        <v>0</v>
      </c>
      <c r="DX15" s="19" t="n">
        <f aca="false">IF($A15="",0,IF(COUNTIFS(Urlaub!$A$5:$A$604,$A15,Urlaub!$B$5:$B$604,"&lt;="&amp;DX$3,Urlaub!$C$5:$C$604,"&gt;="&amp;DX$3)&gt;0,1,0))</f>
        <v>0</v>
      </c>
      <c r="DY15" s="19" t="n">
        <f aca="false">IF($A15="",0,IF(COUNTIFS(Urlaub!$A$5:$A$604,$A15,Urlaub!$B$5:$B$604,"&lt;="&amp;DY$3,Urlaub!$C$5:$C$604,"&gt;="&amp;DY$3)&gt;0,1,0))</f>
        <v>0</v>
      </c>
      <c r="DZ15" s="19" t="n">
        <f aca="false">IF($A15="",0,IF(COUNTIFS(Urlaub!$A$5:$A$604,$A15,Urlaub!$B$5:$B$604,"&lt;="&amp;DZ$3,Urlaub!$C$5:$C$604,"&gt;="&amp;DZ$3)&gt;0,1,0))</f>
        <v>0</v>
      </c>
      <c r="EA15" s="19" t="n">
        <f aca="false">IF($A15="",0,IF(COUNTIFS(Urlaub!$A$5:$A$604,$A15,Urlaub!$B$5:$B$604,"&lt;="&amp;EA$3,Urlaub!$C$5:$C$604,"&gt;="&amp;EA$3)&gt;0,1,0))</f>
        <v>0</v>
      </c>
      <c r="EB15" s="19" t="n">
        <f aca="false">IF($A15="",0,IF(COUNTIFS(Urlaub!$A$5:$A$604,$A15,Urlaub!$B$5:$B$604,"&lt;="&amp;EB$3,Urlaub!$C$5:$C$604,"&gt;="&amp;EB$3)&gt;0,1,0))</f>
        <v>0</v>
      </c>
      <c r="EC15" s="19" t="n">
        <f aca="false">IF($A15="",0,IF(COUNTIFS(Urlaub!$A$5:$A$604,$A15,Urlaub!$B$5:$B$604,"&lt;="&amp;EC$3,Urlaub!$C$5:$C$604,"&gt;="&amp;EC$3)&gt;0,1,0))</f>
        <v>0</v>
      </c>
      <c r="ED15" s="19" t="n">
        <f aca="false">IF($A15="",0,IF(COUNTIFS(Urlaub!$A$5:$A$604,$A15,Urlaub!$B$5:$B$604,"&lt;="&amp;ED$3,Urlaub!$C$5:$C$604,"&gt;="&amp;ED$3)&gt;0,1,0))</f>
        <v>0</v>
      </c>
      <c r="EE15" s="19" t="n">
        <f aca="false">IF($A15="",0,IF(COUNTIFS(Urlaub!$A$5:$A$604,$A15,Urlaub!$B$5:$B$604,"&lt;="&amp;EE$3,Urlaub!$C$5:$C$604,"&gt;="&amp;EE$3)&gt;0,1,0))</f>
        <v>0</v>
      </c>
      <c r="EF15" s="19" t="n">
        <f aca="false">IF($A15="",0,IF(COUNTIFS(Urlaub!$A$5:$A$604,$A15,Urlaub!$B$5:$B$604,"&lt;="&amp;EF$3,Urlaub!$C$5:$C$604,"&gt;="&amp;EF$3)&gt;0,1,0))</f>
        <v>0</v>
      </c>
      <c r="EG15" s="19" t="n">
        <f aca="false">IF($A15="",0,IF(COUNTIFS(Urlaub!$A$5:$A$604,$A15,Urlaub!$B$5:$B$604,"&lt;="&amp;EG$3,Urlaub!$C$5:$C$604,"&gt;="&amp;EG$3)&gt;0,1,0))</f>
        <v>0</v>
      </c>
      <c r="EH15" s="19" t="n">
        <f aca="false">IF($A15="",0,IF(COUNTIFS(Urlaub!$A$5:$A$604,$A15,Urlaub!$B$5:$B$604,"&lt;="&amp;EH$3,Urlaub!$C$5:$C$604,"&gt;="&amp;EH$3)&gt;0,1,0))</f>
        <v>0</v>
      </c>
      <c r="EI15" s="19" t="n">
        <f aca="false">IF($A15="",0,IF(COUNTIFS(Urlaub!$A$5:$A$604,$A15,Urlaub!$B$5:$B$604,"&lt;="&amp;EI$3,Urlaub!$C$5:$C$604,"&gt;="&amp;EI$3)&gt;0,1,0))</f>
        <v>0</v>
      </c>
      <c r="EJ15" s="19" t="n">
        <f aca="false">IF($A15="",0,IF(COUNTIFS(Urlaub!$A$5:$A$604,$A15,Urlaub!$B$5:$B$604,"&lt;="&amp;EJ$3,Urlaub!$C$5:$C$604,"&gt;="&amp;EJ$3)&gt;0,1,0))</f>
        <v>0</v>
      </c>
      <c r="EK15" s="19" t="n">
        <f aca="false">IF($A15="",0,IF(COUNTIFS(Urlaub!$A$5:$A$604,$A15,Urlaub!$B$5:$B$604,"&lt;="&amp;EK$3,Urlaub!$C$5:$C$604,"&gt;="&amp;EK$3)&gt;0,1,0))</f>
        <v>0</v>
      </c>
      <c r="EL15" s="19" t="n">
        <f aca="false">IF($A15="",0,IF(COUNTIFS(Urlaub!$A$5:$A$604,$A15,Urlaub!$B$5:$B$604,"&lt;="&amp;EL$3,Urlaub!$C$5:$C$604,"&gt;="&amp;EL$3)&gt;0,1,0))</f>
        <v>0</v>
      </c>
      <c r="EM15" s="19" t="n">
        <f aca="false">IF($A15="",0,IF(COUNTIFS(Urlaub!$A$5:$A$604,$A15,Urlaub!$B$5:$B$604,"&lt;="&amp;EM$3,Urlaub!$C$5:$C$604,"&gt;="&amp;EM$3)&gt;0,1,0))</f>
        <v>0</v>
      </c>
      <c r="EN15" s="19" t="n">
        <f aca="false">IF($A15="",0,IF(COUNTIFS(Urlaub!$A$5:$A$604,$A15,Urlaub!$B$5:$B$604,"&lt;="&amp;EN$3,Urlaub!$C$5:$C$604,"&gt;="&amp;EN$3)&gt;0,1,0))</f>
        <v>0</v>
      </c>
      <c r="EO15" s="19" t="n">
        <f aca="false">IF($A15="",0,IF(COUNTIFS(Urlaub!$A$5:$A$604,$A15,Urlaub!$B$5:$B$604,"&lt;="&amp;EO$3,Urlaub!$C$5:$C$604,"&gt;="&amp;EO$3)&gt;0,1,0))</f>
        <v>0</v>
      </c>
      <c r="EP15" s="19" t="n">
        <f aca="false">IF($A15="",0,IF(COUNTIFS(Urlaub!$A$5:$A$604,$A15,Urlaub!$B$5:$B$604,"&lt;="&amp;EP$3,Urlaub!$C$5:$C$604,"&gt;="&amp;EP$3)&gt;0,1,0))</f>
        <v>0</v>
      </c>
      <c r="EQ15" s="19" t="n">
        <f aca="false">IF($A15="",0,IF(COUNTIFS(Urlaub!$A$5:$A$604,$A15,Urlaub!$B$5:$B$604,"&lt;="&amp;EQ$3,Urlaub!$C$5:$C$604,"&gt;="&amp;EQ$3)&gt;0,1,0))</f>
        <v>0</v>
      </c>
      <c r="ER15" s="19" t="n">
        <f aca="false">IF($A15="",0,IF(COUNTIFS(Urlaub!$A$5:$A$604,$A15,Urlaub!$B$5:$B$604,"&lt;="&amp;ER$3,Urlaub!$C$5:$C$604,"&gt;="&amp;ER$3)&gt;0,1,0))</f>
        <v>0</v>
      </c>
      <c r="ES15" s="19" t="n">
        <f aca="false">IF($A15="",0,IF(COUNTIFS(Urlaub!$A$5:$A$604,$A15,Urlaub!$B$5:$B$604,"&lt;="&amp;ES$3,Urlaub!$C$5:$C$604,"&gt;="&amp;ES$3)&gt;0,1,0))</f>
        <v>0</v>
      </c>
      <c r="ET15" s="19" t="n">
        <f aca="false">IF($A15="",0,IF(COUNTIFS(Urlaub!$A$5:$A$604,$A15,Urlaub!$B$5:$B$604,"&lt;="&amp;ET$3,Urlaub!$C$5:$C$604,"&gt;="&amp;ET$3)&gt;0,1,0))</f>
        <v>0</v>
      </c>
      <c r="EU15" s="19" t="n">
        <f aca="false">IF($A15="",0,IF(COUNTIFS(Urlaub!$A$5:$A$604,$A15,Urlaub!$B$5:$B$604,"&lt;="&amp;EU$3,Urlaub!$C$5:$C$604,"&gt;="&amp;EU$3)&gt;0,1,0))</f>
        <v>0</v>
      </c>
      <c r="EV15" s="19" t="n">
        <f aca="false">IF($A15="",0,IF(COUNTIFS(Urlaub!$A$5:$A$604,$A15,Urlaub!$B$5:$B$604,"&lt;="&amp;EV$3,Urlaub!$C$5:$C$604,"&gt;="&amp;EV$3)&gt;0,1,0))</f>
        <v>0</v>
      </c>
      <c r="EW15" s="19" t="n">
        <f aca="false">IF($A15="",0,IF(COUNTIFS(Urlaub!$A$5:$A$604,$A15,Urlaub!$B$5:$B$604,"&lt;="&amp;EW$3,Urlaub!$C$5:$C$604,"&gt;="&amp;EW$3)&gt;0,1,0))</f>
        <v>0</v>
      </c>
      <c r="EX15" s="19" t="n">
        <f aca="false">IF($A15="",0,IF(COUNTIFS(Urlaub!$A$5:$A$604,$A15,Urlaub!$B$5:$B$604,"&lt;="&amp;EX$3,Urlaub!$C$5:$C$604,"&gt;="&amp;EX$3)&gt;0,1,0))</f>
        <v>0</v>
      </c>
      <c r="EY15" s="19" t="n">
        <f aca="false">IF($A15="",0,IF(COUNTIFS(Urlaub!$A$5:$A$604,$A15,Urlaub!$B$5:$B$604,"&lt;="&amp;EY$3,Urlaub!$C$5:$C$604,"&gt;="&amp;EY$3)&gt;0,1,0))</f>
        <v>0</v>
      </c>
      <c r="EZ15" s="19" t="n">
        <f aca="false">IF($A15="",0,IF(COUNTIFS(Urlaub!$A$5:$A$604,$A15,Urlaub!$B$5:$B$604,"&lt;="&amp;EZ$3,Urlaub!$C$5:$C$604,"&gt;="&amp;EZ$3)&gt;0,1,0))</f>
        <v>0</v>
      </c>
      <c r="FA15" s="19" t="n">
        <f aca="false">IF($A15="",0,IF(COUNTIFS(Urlaub!$A$5:$A$604,$A15,Urlaub!$B$5:$B$604,"&lt;="&amp;FA$3,Urlaub!$C$5:$C$604,"&gt;="&amp;FA$3)&gt;0,1,0))</f>
        <v>0</v>
      </c>
      <c r="FB15" s="19" t="n">
        <f aca="false">IF($A15="",0,IF(COUNTIFS(Urlaub!$A$5:$A$604,$A15,Urlaub!$B$5:$B$604,"&lt;="&amp;FB$3,Urlaub!$C$5:$C$604,"&gt;="&amp;FB$3)&gt;0,1,0))</f>
        <v>0</v>
      </c>
      <c r="FC15" s="19" t="n">
        <f aca="false">IF($A15="",0,IF(COUNTIFS(Urlaub!$A$5:$A$604,$A15,Urlaub!$B$5:$B$604,"&lt;="&amp;FC$3,Urlaub!$C$5:$C$604,"&gt;="&amp;FC$3)&gt;0,1,0))</f>
        <v>0</v>
      </c>
      <c r="FD15" s="19" t="n">
        <f aca="false">IF($A15="",0,IF(COUNTIFS(Urlaub!$A$5:$A$604,$A15,Urlaub!$B$5:$B$604,"&lt;="&amp;FD$3,Urlaub!$C$5:$C$604,"&gt;="&amp;FD$3)&gt;0,1,0))</f>
        <v>0</v>
      </c>
      <c r="FE15" s="19" t="n">
        <f aca="false">IF($A15="",0,IF(COUNTIFS(Urlaub!$A$5:$A$604,$A15,Urlaub!$B$5:$B$604,"&lt;="&amp;FE$3,Urlaub!$C$5:$C$604,"&gt;="&amp;FE$3)&gt;0,1,0))</f>
        <v>0</v>
      </c>
      <c r="FF15" s="19" t="n">
        <f aca="false">IF($A15="",0,IF(COUNTIFS(Urlaub!$A$5:$A$604,$A15,Urlaub!$B$5:$B$604,"&lt;="&amp;FF$3,Urlaub!$C$5:$C$604,"&gt;="&amp;FF$3)&gt;0,1,0))</f>
        <v>0</v>
      </c>
      <c r="FG15" s="19" t="n">
        <f aca="false">IF($A15="",0,IF(COUNTIFS(Urlaub!$A$5:$A$604,$A15,Urlaub!$B$5:$B$604,"&lt;="&amp;FG$3,Urlaub!$C$5:$C$604,"&gt;="&amp;FG$3)&gt;0,1,0))</f>
        <v>0</v>
      </c>
      <c r="FH15" s="19" t="n">
        <f aca="false">IF($A15="",0,IF(COUNTIFS(Urlaub!$A$5:$A$604,$A15,Urlaub!$B$5:$B$604,"&lt;="&amp;FH$3,Urlaub!$C$5:$C$604,"&gt;="&amp;FH$3)&gt;0,1,0))</f>
        <v>0</v>
      </c>
      <c r="FI15" s="19" t="n">
        <f aca="false">IF($A15="",0,IF(COUNTIFS(Urlaub!$A$5:$A$604,$A15,Urlaub!$B$5:$B$604,"&lt;="&amp;FI$3,Urlaub!$C$5:$C$604,"&gt;="&amp;FI$3)&gt;0,1,0))</f>
        <v>0</v>
      </c>
      <c r="FJ15" s="19" t="n">
        <f aca="false">IF($A15="",0,IF(COUNTIFS(Urlaub!$A$5:$A$604,$A15,Urlaub!$B$5:$B$604,"&lt;="&amp;FJ$3,Urlaub!$C$5:$C$604,"&gt;="&amp;FJ$3)&gt;0,1,0))</f>
        <v>0</v>
      </c>
      <c r="FK15" s="19" t="n">
        <f aca="false">IF($A15="",0,IF(COUNTIFS(Urlaub!$A$5:$A$604,$A15,Urlaub!$B$5:$B$604,"&lt;="&amp;FK$3,Urlaub!$C$5:$C$604,"&gt;="&amp;FK$3)&gt;0,1,0))</f>
        <v>0</v>
      </c>
      <c r="FL15" s="19" t="n">
        <f aca="false">IF($A15="",0,IF(COUNTIFS(Urlaub!$A$5:$A$604,$A15,Urlaub!$B$5:$B$604,"&lt;="&amp;FL$3,Urlaub!$C$5:$C$604,"&gt;="&amp;FL$3)&gt;0,1,0))</f>
        <v>0</v>
      </c>
      <c r="FM15" s="19" t="n">
        <f aca="false">IF($A15="",0,IF(COUNTIFS(Urlaub!$A$5:$A$604,$A15,Urlaub!$B$5:$B$604,"&lt;="&amp;FM$3,Urlaub!$C$5:$C$604,"&gt;="&amp;FM$3)&gt;0,1,0))</f>
        <v>0</v>
      </c>
      <c r="FN15" s="19" t="n">
        <f aca="false">IF($A15="",0,IF(COUNTIFS(Urlaub!$A$5:$A$604,$A15,Urlaub!$B$5:$B$604,"&lt;="&amp;FN$3,Urlaub!$C$5:$C$604,"&gt;="&amp;FN$3)&gt;0,1,0))</f>
        <v>0</v>
      </c>
      <c r="FO15" s="19" t="n">
        <f aca="false">IF($A15="",0,IF(COUNTIFS(Urlaub!$A$5:$A$604,$A15,Urlaub!$B$5:$B$604,"&lt;="&amp;FO$3,Urlaub!$C$5:$C$604,"&gt;="&amp;FO$3)&gt;0,1,0))</f>
        <v>0</v>
      </c>
      <c r="FP15" s="19" t="n">
        <f aca="false">IF($A15="",0,IF(COUNTIFS(Urlaub!$A$5:$A$604,$A15,Urlaub!$B$5:$B$604,"&lt;="&amp;FP$3,Urlaub!$C$5:$C$604,"&gt;="&amp;FP$3)&gt;0,1,0))</f>
        <v>0</v>
      </c>
      <c r="FQ15" s="19" t="n">
        <f aca="false">IF($A15="",0,IF(COUNTIFS(Urlaub!$A$5:$A$604,$A15,Urlaub!$B$5:$B$604,"&lt;="&amp;FQ$3,Urlaub!$C$5:$C$604,"&gt;="&amp;FQ$3)&gt;0,1,0))</f>
        <v>0</v>
      </c>
      <c r="FR15" s="19" t="n">
        <f aca="false">IF($A15="",0,IF(COUNTIFS(Urlaub!$A$5:$A$604,$A15,Urlaub!$B$5:$B$604,"&lt;="&amp;FR$3,Urlaub!$C$5:$C$604,"&gt;="&amp;FR$3)&gt;0,1,0))</f>
        <v>0</v>
      </c>
      <c r="FS15" s="19" t="n">
        <f aca="false">IF($A15="",0,IF(COUNTIFS(Urlaub!$A$5:$A$604,$A15,Urlaub!$B$5:$B$604,"&lt;="&amp;FS$3,Urlaub!$C$5:$C$604,"&gt;="&amp;FS$3)&gt;0,1,0))</f>
        <v>0</v>
      </c>
      <c r="FT15" s="19" t="n">
        <f aca="false">IF($A15="",0,IF(COUNTIFS(Urlaub!$A$5:$A$604,$A15,Urlaub!$B$5:$B$604,"&lt;="&amp;FT$3,Urlaub!$C$5:$C$604,"&gt;="&amp;FT$3)&gt;0,1,0))</f>
        <v>0</v>
      </c>
      <c r="FU15" s="19" t="n">
        <f aca="false">IF($A15="",0,IF(COUNTIFS(Urlaub!$A$5:$A$604,$A15,Urlaub!$B$5:$B$604,"&lt;="&amp;FU$3,Urlaub!$C$5:$C$604,"&gt;="&amp;FU$3)&gt;0,1,0))</f>
        <v>0</v>
      </c>
      <c r="FV15" s="19" t="n">
        <f aca="false">IF($A15="",0,IF(COUNTIFS(Urlaub!$A$5:$A$604,$A15,Urlaub!$B$5:$B$604,"&lt;="&amp;FV$3,Urlaub!$C$5:$C$604,"&gt;="&amp;FV$3)&gt;0,1,0))</f>
        <v>0</v>
      </c>
      <c r="FW15" s="19" t="n">
        <f aca="false">IF($A15="",0,IF(COUNTIFS(Urlaub!$A$5:$A$604,$A15,Urlaub!$B$5:$B$604,"&lt;="&amp;FW$3,Urlaub!$C$5:$C$604,"&gt;="&amp;FW$3)&gt;0,1,0))</f>
        <v>0</v>
      </c>
      <c r="FX15" s="19" t="n">
        <f aca="false">IF($A15="",0,IF(COUNTIFS(Urlaub!$A$5:$A$604,$A15,Urlaub!$B$5:$B$604,"&lt;="&amp;FX$3,Urlaub!$C$5:$C$604,"&gt;="&amp;FX$3)&gt;0,1,0))</f>
        <v>0</v>
      </c>
      <c r="FY15" s="19" t="n">
        <f aca="false">IF($A15="",0,IF(COUNTIFS(Urlaub!$A$5:$A$604,$A15,Urlaub!$B$5:$B$604,"&lt;="&amp;FY$3,Urlaub!$C$5:$C$604,"&gt;="&amp;FY$3)&gt;0,1,0))</f>
        <v>0</v>
      </c>
      <c r="FZ15" s="19" t="n">
        <f aca="false">IF($A15="",0,IF(COUNTIFS(Urlaub!$A$5:$A$604,$A15,Urlaub!$B$5:$B$604,"&lt;="&amp;FZ$3,Urlaub!$C$5:$C$604,"&gt;="&amp;FZ$3)&gt;0,1,0))</f>
        <v>0</v>
      </c>
      <c r="GA15" s="19" t="n">
        <f aca="false">IF($A15="",0,IF(COUNTIFS(Urlaub!$A$5:$A$604,$A15,Urlaub!$B$5:$B$604,"&lt;="&amp;GA$3,Urlaub!$C$5:$C$604,"&gt;="&amp;GA$3)&gt;0,1,0))</f>
        <v>0</v>
      </c>
      <c r="GB15" s="19" t="n">
        <f aca="false">IF($A15="",0,IF(COUNTIFS(Urlaub!$A$5:$A$604,$A15,Urlaub!$B$5:$B$604,"&lt;="&amp;GB$3,Urlaub!$C$5:$C$604,"&gt;="&amp;GB$3)&gt;0,1,0))</f>
        <v>0</v>
      </c>
      <c r="GC15" s="19" t="n">
        <f aca="false">IF($A15="",0,IF(COUNTIFS(Urlaub!$A$5:$A$604,$A15,Urlaub!$B$5:$B$604,"&lt;="&amp;GC$3,Urlaub!$C$5:$C$604,"&gt;="&amp;GC$3)&gt;0,1,0))</f>
        <v>0</v>
      </c>
      <c r="GD15" s="19" t="n">
        <f aca="false">IF($A15="",0,IF(COUNTIFS(Urlaub!$A$5:$A$604,$A15,Urlaub!$B$5:$B$604,"&lt;="&amp;GD$3,Urlaub!$C$5:$C$604,"&gt;="&amp;GD$3)&gt;0,1,0))</f>
        <v>0</v>
      </c>
      <c r="GE15" s="19" t="n">
        <f aca="false">IF($A15="",0,IF(COUNTIFS(Urlaub!$A$5:$A$604,$A15,Urlaub!$B$5:$B$604,"&lt;="&amp;GE$3,Urlaub!$C$5:$C$604,"&gt;="&amp;GE$3)&gt;0,1,0))</f>
        <v>0</v>
      </c>
      <c r="GF15" s="19" t="n">
        <f aca="false">IF($A15="",0,IF(COUNTIFS(Urlaub!$A$5:$A$604,$A15,Urlaub!$B$5:$B$604,"&lt;="&amp;GF$3,Urlaub!$C$5:$C$604,"&gt;="&amp;GF$3)&gt;0,1,0))</f>
        <v>0</v>
      </c>
      <c r="GG15" s="19" t="n">
        <f aca="false">IF($A15="",0,IF(COUNTIFS(Urlaub!$A$5:$A$604,$A15,Urlaub!$B$5:$B$604,"&lt;="&amp;GG$3,Urlaub!$C$5:$C$604,"&gt;="&amp;GG$3)&gt;0,1,0))</f>
        <v>0</v>
      </c>
      <c r="GH15" s="19" t="n">
        <f aca="false">IF($A15="",0,IF(COUNTIFS(Urlaub!$A$5:$A$604,$A15,Urlaub!$B$5:$B$604,"&lt;="&amp;GH$3,Urlaub!$C$5:$C$604,"&gt;="&amp;GH$3)&gt;0,1,0))</f>
        <v>0</v>
      </c>
      <c r="GI15" s="19" t="n">
        <f aca="false">IF($A15="",0,IF(COUNTIFS(Urlaub!$A$5:$A$604,$A15,Urlaub!$B$5:$B$604,"&lt;="&amp;GI$3,Urlaub!$C$5:$C$604,"&gt;="&amp;GI$3)&gt;0,1,0))</f>
        <v>0</v>
      </c>
      <c r="GJ15" s="19" t="n">
        <f aca="false">IF($A15="",0,IF(COUNTIFS(Urlaub!$A$5:$A$604,$A15,Urlaub!$B$5:$B$604,"&lt;="&amp;GJ$3,Urlaub!$C$5:$C$604,"&gt;="&amp;GJ$3)&gt;0,1,0))</f>
        <v>0</v>
      </c>
      <c r="GK15" s="19" t="n">
        <f aca="false">IF($A15="",0,IF(COUNTIFS(Urlaub!$A$5:$A$604,$A15,Urlaub!$B$5:$B$604,"&lt;="&amp;GK$3,Urlaub!$C$5:$C$604,"&gt;="&amp;GK$3)&gt;0,1,0))</f>
        <v>0</v>
      </c>
      <c r="GL15" s="19" t="n">
        <f aca="false">IF($A15="",0,IF(COUNTIFS(Urlaub!$A$5:$A$604,$A15,Urlaub!$B$5:$B$604,"&lt;="&amp;GL$3,Urlaub!$C$5:$C$604,"&gt;="&amp;GL$3)&gt;0,1,0))</f>
        <v>0</v>
      </c>
      <c r="GM15" s="19" t="n">
        <f aca="false">IF($A15="",0,IF(COUNTIFS(Urlaub!$A$5:$A$604,$A15,Urlaub!$B$5:$B$604,"&lt;="&amp;GM$3,Urlaub!$C$5:$C$604,"&gt;="&amp;GM$3)&gt;0,1,0))</f>
        <v>0</v>
      </c>
      <c r="GN15" s="19" t="n">
        <f aca="false">IF($A15="",0,IF(COUNTIFS(Urlaub!$A$5:$A$604,$A15,Urlaub!$B$5:$B$604,"&lt;="&amp;GN$3,Urlaub!$C$5:$C$604,"&gt;="&amp;GN$3)&gt;0,1,0))</f>
        <v>0</v>
      </c>
      <c r="GO15" s="19" t="n">
        <f aca="false">IF($A15="",0,IF(COUNTIFS(Urlaub!$A$5:$A$604,$A15,Urlaub!$B$5:$B$604,"&lt;="&amp;GO$3,Urlaub!$C$5:$C$604,"&gt;="&amp;GO$3)&gt;0,1,0))</f>
        <v>0</v>
      </c>
      <c r="GP15" s="19" t="n">
        <f aca="false">IF($A15="",0,IF(COUNTIFS(Urlaub!$A$5:$A$604,$A15,Urlaub!$B$5:$B$604,"&lt;="&amp;GP$3,Urlaub!$C$5:$C$604,"&gt;="&amp;GP$3)&gt;0,1,0))</f>
        <v>0</v>
      </c>
      <c r="GQ15" s="19" t="n">
        <f aca="false">IF($A15="",0,IF(COUNTIFS(Urlaub!$A$5:$A$604,$A15,Urlaub!$B$5:$B$604,"&lt;="&amp;GQ$3,Urlaub!$C$5:$C$604,"&gt;="&amp;GQ$3)&gt;0,1,0))</f>
        <v>0</v>
      </c>
      <c r="GR15" s="19" t="n">
        <f aca="false">IF($A15="",0,IF(COUNTIFS(Urlaub!$A$5:$A$604,$A15,Urlaub!$B$5:$B$604,"&lt;="&amp;GR$3,Urlaub!$C$5:$C$604,"&gt;="&amp;GR$3)&gt;0,1,0))</f>
        <v>0</v>
      </c>
      <c r="GS15" s="19" t="n">
        <f aca="false">IF($A15="",0,IF(COUNTIFS(Urlaub!$A$5:$A$604,$A15,Urlaub!$B$5:$B$604,"&lt;="&amp;GS$3,Urlaub!$C$5:$C$604,"&gt;="&amp;GS$3)&gt;0,1,0))</f>
        <v>0</v>
      </c>
      <c r="GT15" s="19" t="n">
        <f aca="false">IF($A15="",0,IF(COUNTIFS(Urlaub!$A$5:$A$604,$A15,Urlaub!$B$5:$B$604,"&lt;="&amp;GT$3,Urlaub!$C$5:$C$604,"&gt;="&amp;GT$3)&gt;0,1,0))</f>
        <v>0</v>
      </c>
      <c r="GU15" s="19" t="n">
        <f aca="false">IF($A15="",0,IF(COUNTIFS(Urlaub!$A$5:$A$604,$A15,Urlaub!$B$5:$B$604,"&lt;="&amp;GU$3,Urlaub!$C$5:$C$604,"&gt;="&amp;GU$3)&gt;0,1,0))</f>
        <v>0</v>
      </c>
      <c r="GV15" s="19" t="n">
        <f aca="false">IF($A15="",0,IF(COUNTIFS(Urlaub!$A$5:$A$604,$A15,Urlaub!$B$5:$B$604,"&lt;="&amp;GV$3,Urlaub!$C$5:$C$604,"&gt;="&amp;GV$3)&gt;0,1,0))</f>
        <v>0</v>
      </c>
      <c r="GW15" s="19" t="n">
        <f aca="false">IF($A15="",0,IF(COUNTIFS(Urlaub!$A$5:$A$604,$A15,Urlaub!$B$5:$B$604,"&lt;="&amp;GW$3,Urlaub!$C$5:$C$604,"&gt;="&amp;GW$3)&gt;0,1,0))</f>
        <v>0</v>
      </c>
      <c r="GX15" s="19" t="n">
        <f aca="false">IF($A15="",0,IF(COUNTIFS(Urlaub!$A$5:$A$604,$A15,Urlaub!$B$5:$B$604,"&lt;="&amp;GX$3,Urlaub!$C$5:$C$604,"&gt;="&amp;GX$3)&gt;0,1,0))</f>
        <v>0</v>
      </c>
      <c r="GY15" s="19" t="n">
        <f aca="false">IF($A15="",0,IF(COUNTIFS(Urlaub!$A$5:$A$604,$A15,Urlaub!$B$5:$B$604,"&lt;="&amp;GY$3,Urlaub!$C$5:$C$604,"&gt;="&amp;GY$3)&gt;0,1,0))</f>
        <v>0</v>
      </c>
      <c r="GZ15" s="19" t="n">
        <f aca="false">IF($A15="",0,IF(COUNTIFS(Urlaub!$A$5:$A$604,$A15,Urlaub!$B$5:$B$604,"&lt;="&amp;GZ$3,Urlaub!$C$5:$C$604,"&gt;="&amp;GZ$3)&gt;0,1,0))</f>
        <v>0</v>
      </c>
      <c r="HA15" s="19" t="n">
        <f aca="false">IF($A15="",0,IF(COUNTIFS(Urlaub!$A$5:$A$604,$A15,Urlaub!$B$5:$B$604,"&lt;="&amp;HA$3,Urlaub!$C$5:$C$604,"&gt;="&amp;HA$3)&gt;0,1,0))</f>
        <v>0</v>
      </c>
      <c r="HB15" s="19" t="n">
        <f aca="false">IF($A15="",0,IF(COUNTIFS(Urlaub!$A$5:$A$604,$A15,Urlaub!$B$5:$B$604,"&lt;="&amp;HB$3,Urlaub!$C$5:$C$604,"&gt;="&amp;HB$3)&gt;0,1,0))</f>
        <v>0</v>
      </c>
      <c r="HC15" s="19" t="n">
        <f aca="false">IF($A15="",0,IF(COUNTIFS(Urlaub!$A$5:$A$604,$A15,Urlaub!$B$5:$B$604,"&lt;="&amp;HC$3,Urlaub!$C$5:$C$604,"&gt;="&amp;HC$3)&gt;0,1,0))</f>
        <v>0</v>
      </c>
      <c r="HD15" s="19" t="n">
        <f aca="false">IF($A15="",0,IF(COUNTIFS(Urlaub!$A$5:$A$604,$A15,Urlaub!$B$5:$B$604,"&lt;="&amp;HD$3,Urlaub!$C$5:$C$604,"&gt;="&amp;HD$3)&gt;0,1,0))</f>
        <v>0</v>
      </c>
      <c r="HE15" s="19" t="n">
        <f aca="false">IF($A15="",0,IF(COUNTIFS(Urlaub!$A$5:$A$604,$A15,Urlaub!$B$5:$B$604,"&lt;="&amp;HE$3,Urlaub!$C$5:$C$604,"&gt;="&amp;HE$3)&gt;0,1,0))</f>
        <v>0</v>
      </c>
      <c r="HF15" s="19" t="n">
        <f aca="false">IF($A15="",0,IF(COUNTIFS(Urlaub!$A$5:$A$604,$A15,Urlaub!$B$5:$B$604,"&lt;="&amp;HF$3,Urlaub!$C$5:$C$604,"&gt;="&amp;HF$3)&gt;0,1,0))</f>
        <v>0</v>
      </c>
      <c r="HG15" s="19" t="n">
        <f aca="false">IF($A15="",0,IF(COUNTIFS(Urlaub!$A$5:$A$604,$A15,Urlaub!$B$5:$B$604,"&lt;="&amp;HG$3,Urlaub!$C$5:$C$604,"&gt;="&amp;HG$3)&gt;0,1,0))</f>
        <v>0</v>
      </c>
      <c r="HH15" s="19" t="n">
        <f aca="false">IF($A15="",0,IF(COUNTIFS(Urlaub!$A$5:$A$604,$A15,Urlaub!$B$5:$B$604,"&lt;="&amp;HH$3,Urlaub!$C$5:$C$604,"&gt;="&amp;HH$3)&gt;0,1,0))</f>
        <v>0</v>
      </c>
      <c r="HI15" s="19" t="n">
        <f aca="false">IF($A15="",0,IF(COUNTIFS(Urlaub!$A$5:$A$604,$A15,Urlaub!$B$5:$B$604,"&lt;="&amp;HI$3,Urlaub!$C$5:$C$604,"&gt;="&amp;HI$3)&gt;0,1,0))</f>
        <v>0</v>
      </c>
      <c r="HJ15" s="19" t="n">
        <f aca="false">IF($A15="",0,IF(COUNTIFS(Urlaub!$A$5:$A$604,$A15,Urlaub!$B$5:$B$604,"&lt;="&amp;HJ$3,Urlaub!$C$5:$C$604,"&gt;="&amp;HJ$3)&gt;0,1,0))</f>
        <v>0</v>
      </c>
      <c r="HK15" s="19" t="n">
        <f aca="false">IF($A15="",0,IF(COUNTIFS(Urlaub!$A$5:$A$604,$A15,Urlaub!$B$5:$B$604,"&lt;="&amp;HK$3,Urlaub!$C$5:$C$604,"&gt;="&amp;HK$3)&gt;0,1,0))</f>
        <v>0</v>
      </c>
      <c r="HL15" s="19" t="n">
        <f aca="false">IF($A15="",0,IF(COUNTIFS(Urlaub!$A$5:$A$604,$A15,Urlaub!$B$5:$B$604,"&lt;="&amp;HL$3,Urlaub!$C$5:$C$604,"&gt;="&amp;HL$3)&gt;0,1,0))</f>
        <v>0</v>
      </c>
      <c r="HM15" s="19" t="n">
        <f aca="false">IF($A15="",0,IF(COUNTIFS(Urlaub!$A$5:$A$604,$A15,Urlaub!$B$5:$B$604,"&lt;="&amp;HM$3,Urlaub!$C$5:$C$604,"&gt;="&amp;HM$3)&gt;0,1,0))</f>
        <v>0</v>
      </c>
      <c r="HN15" s="19" t="n">
        <f aca="false">IF($A15="",0,IF(COUNTIFS(Urlaub!$A$5:$A$604,$A15,Urlaub!$B$5:$B$604,"&lt;="&amp;HN$3,Urlaub!$C$5:$C$604,"&gt;="&amp;HN$3)&gt;0,1,0))</f>
        <v>0</v>
      </c>
      <c r="HO15" s="19" t="n">
        <f aca="false">IF($A15="",0,IF(COUNTIFS(Urlaub!$A$5:$A$604,$A15,Urlaub!$B$5:$B$604,"&lt;="&amp;HO$3,Urlaub!$C$5:$C$604,"&gt;="&amp;HO$3)&gt;0,1,0))</f>
        <v>0</v>
      </c>
      <c r="HP15" s="19" t="n">
        <f aca="false">IF($A15="",0,IF(COUNTIFS(Urlaub!$A$5:$A$604,$A15,Urlaub!$B$5:$B$604,"&lt;="&amp;HP$3,Urlaub!$C$5:$C$604,"&gt;="&amp;HP$3)&gt;0,1,0))</f>
        <v>0</v>
      </c>
      <c r="HQ15" s="19" t="n">
        <f aca="false">IF($A15="",0,IF(COUNTIFS(Urlaub!$A$5:$A$604,$A15,Urlaub!$B$5:$B$604,"&lt;="&amp;HQ$3,Urlaub!$C$5:$C$604,"&gt;="&amp;HQ$3)&gt;0,1,0))</f>
        <v>0</v>
      </c>
      <c r="HR15" s="19" t="n">
        <f aca="false">IF($A15="",0,IF(COUNTIFS(Urlaub!$A$5:$A$604,$A15,Urlaub!$B$5:$B$604,"&lt;="&amp;HR$3,Urlaub!$C$5:$C$604,"&gt;="&amp;HR$3)&gt;0,1,0))</f>
        <v>0</v>
      </c>
      <c r="HS15" s="19" t="n">
        <f aca="false">IF($A15="",0,IF(COUNTIFS(Urlaub!$A$5:$A$604,$A15,Urlaub!$B$5:$B$604,"&lt;="&amp;HS$3,Urlaub!$C$5:$C$604,"&gt;="&amp;HS$3)&gt;0,1,0))</f>
        <v>0</v>
      </c>
      <c r="HT15" s="19" t="n">
        <f aca="false">IF($A15="",0,IF(COUNTIFS(Urlaub!$A$5:$A$604,$A15,Urlaub!$B$5:$B$604,"&lt;="&amp;HT$3,Urlaub!$C$5:$C$604,"&gt;="&amp;HT$3)&gt;0,1,0))</f>
        <v>0</v>
      </c>
      <c r="HU15" s="19" t="n">
        <f aca="false">IF($A15="",0,IF(COUNTIFS(Urlaub!$A$5:$A$604,$A15,Urlaub!$B$5:$B$604,"&lt;="&amp;HU$3,Urlaub!$C$5:$C$604,"&gt;="&amp;HU$3)&gt;0,1,0))</f>
        <v>0</v>
      </c>
      <c r="HV15" s="19" t="n">
        <f aca="false">IF($A15="",0,IF(COUNTIFS(Urlaub!$A$5:$A$604,$A15,Urlaub!$B$5:$B$604,"&lt;="&amp;HV$3,Urlaub!$C$5:$C$604,"&gt;="&amp;HV$3)&gt;0,1,0))</f>
        <v>0</v>
      </c>
      <c r="HW15" s="19" t="n">
        <f aca="false">IF($A15="",0,IF(COUNTIFS(Urlaub!$A$5:$A$604,$A15,Urlaub!$B$5:$B$604,"&lt;="&amp;HW$3,Urlaub!$C$5:$C$604,"&gt;="&amp;HW$3)&gt;0,1,0))</f>
        <v>0</v>
      </c>
      <c r="HX15" s="19" t="n">
        <f aca="false">IF($A15="",0,IF(COUNTIFS(Urlaub!$A$5:$A$604,$A15,Urlaub!$B$5:$B$604,"&lt;="&amp;HX$3,Urlaub!$C$5:$C$604,"&gt;="&amp;HX$3)&gt;0,1,0))</f>
        <v>0</v>
      </c>
      <c r="HY15" s="19" t="n">
        <f aca="false">IF($A15="",0,IF(COUNTIFS(Urlaub!$A$5:$A$604,$A15,Urlaub!$B$5:$B$604,"&lt;="&amp;HY$3,Urlaub!$C$5:$C$604,"&gt;="&amp;HY$3)&gt;0,1,0))</f>
        <v>0</v>
      </c>
      <c r="HZ15" s="19" t="n">
        <f aca="false">IF($A15="",0,IF(COUNTIFS(Urlaub!$A$5:$A$604,$A15,Urlaub!$B$5:$B$604,"&lt;="&amp;HZ$3,Urlaub!$C$5:$C$604,"&gt;="&amp;HZ$3)&gt;0,1,0))</f>
        <v>0</v>
      </c>
      <c r="IA15" s="19" t="n">
        <f aca="false">IF($A15="",0,IF(COUNTIFS(Urlaub!$A$5:$A$604,$A15,Urlaub!$B$5:$B$604,"&lt;="&amp;IA$3,Urlaub!$C$5:$C$604,"&gt;="&amp;IA$3)&gt;0,1,0))</f>
        <v>0</v>
      </c>
      <c r="IB15" s="19" t="n">
        <f aca="false">IF($A15="",0,IF(COUNTIFS(Urlaub!$A$5:$A$604,$A15,Urlaub!$B$5:$B$604,"&lt;="&amp;IB$3,Urlaub!$C$5:$C$604,"&gt;="&amp;IB$3)&gt;0,1,0))</f>
        <v>0</v>
      </c>
      <c r="IC15" s="19" t="n">
        <f aca="false">IF($A15="",0,IF(COUNTIFS(Urlaub!$A$5:$A$604,$A15,Urlaub!$B$5:$B$604,"&lt;="&amp;IC$3,Urlaub!$C$5:$C$604,"&gt;="&amp;IC$3)&gt;0,1,0))</f>
        <v>0</v>
      </c>
      <c r="ID15" s="19" t="n">
        <f aca="false">IF($A15="",0,IF(COUNTIFS(Urlaub!$A$5:$A$604,$A15,Urlaub!$B$5:$B$604,"&lt;="&amp;ID$3,Urlaub!$C$5:$C$604,"&gt;="&amp;ID$3)&gt;0,1,0))</f>
        <v>0</v>
      </c>
      <c r="IE15" s="19" t="n">
        <f aca="false">IF($A15="",0,IF(COUNTIFS(Urlaub!$A$5:$A$604,$A15,Urlaub!$B$5:$B$604,"&lt;="&amp;IE$3,Urlaub!$C$5:$C$604,"&gt;="&amp;IE$3)&gt;0,1,0))</f>
        <v>0</v>
      </c>
      <c r="IF15" s="19" t="n">
        <f aca="false">IF($A15="",0,IF(COUNTIFS(Urlaub!$A$5:$A$604,$A15,Urlaub!$B$5:$B$604,"&lt;="&amp;IF$3,Urlaub!$C$5:$C$604,"&gt;="&amp;IF$3)&gt;0,1,0))</f>
        <v>0</v>
      </c>
      <c r="IG15" s="19" t="n">
        <f aca="false">IF($A15="",0,IF(COUNTIFS(Urlaub!$A$5:$A$604,$A15,Urlaub!$B$5:$B$604,"&lt;="&amp;IG$3,Urlaub!$C$5:$C$604,"&gt;="&amp;IG$3)&gt;0,1,0))</f>
        <v>0</v>
      </c>
      <c r="IH15" s="19" t="n">
        <f aca="false">IF($A15="",0,IF(COUNTIFS(Urlaub!$A$5:$A$604,$A15,Urlaub!$B$5:$B$604,"&lt;="&amp;IH$3,Urlaub!$C$5:$C$604,"&gt;="&amp;IH$3)&gt;0,1,0))</f>
        <v>0</v>
      </c>
      <c r="II15" s="19" t="n">
        <f aca="false">IF($A15="",0,IF(COUNTIFS(Urlaub!$A$5:$A$604,$A15,Urlaub!$B$5:$B$604,"&lt;="&amp;II$3,Urlaub!$C$5:$C$604,"&gt;="&amp;II$3)&gt;0,1,0))</f>
        <v>0</v>
      </c>
      <c r="IJ15" s="19" t="n">
        <f aca="false">IF($A15="",0,IF(COUNTIFS(Urlaub!$A$5:$A$604,$A15,Urlaub!$B$5:$B$604,"&lt;="&amp;IJ$3,Urlaub!$C$5:$C$604,"&gt;="&amp;IJ$3)&gt;0,1,0))</f>
        <v>0</v>
      </c>
      <c r="IK15" s="19" t="n">
        <f aca="false">IF($A15="",0,IF(COUNTIFS(Urlaub!$A$5:$A$604,$A15,Urlaub!$B$5:$B$604,"&lt;="&amp;IK$3,Urlaub!$C$5:$C$604,"&gt;="&amp;IK$3)&gt;0,1,0))</f>
        <v>0</v>
      </c>
      <c r="IL15" s="19" t="n">
        <f aca="false">IF($A15="",0,IF(COUNTIFS(Urlaub!$A$5:$A$604,$A15,Urlaub!$B$5:$B$604,"&lt;="&amp;IL$3,Urlaub!$C$5:$C$604,"&gt;="&amp;IL$3)&gt;0,1,0))</f>
        <v>0</v>
      </c>
      <c r="IM15" s="19" t="n">
        <f aca="false">IF($A15="",0,IF(COUNTIFS(Urlaub!$A$5:$A$604,$A15,Urlaub!$B$5:$B$604,"&lt;="&amp;IM$3,Urlaub!$C$5:$C$604,"&gt;="&amp;IM$3)&gt;0,1,0))</f>
        <v>0</v>
      </c>
      <c r="IN15" s="19" t="n">
        <f aca="false">IF($A15="",0,IF(COUNTIFS(Urlaub!$A$5:$A$604,$A15,Urlaub!$B$5:$B$604,"&lt;="&amp;IN$3,Urlaub!$C$5:$C$604,"&gt;="&amp;IN$3)&gt;0,1,0))</f>
        <v>0</v>
      </c>
      <c r="IO15" s="19" t="n">
        <f aca="false">IF($A15="",0,IF(COUNTIFS(Urlaub!$A$5:$A$604,$A15,Urlaub!$B$5:$B$604,"&lt;="&amp;IO$3,Urlaub!$C$5:$C$604,"&gt;="&amp;IO$3)&gt;0,1,0))</f>
        <v>0</v>
      </c>
      <c r="IP15" s="19" t="n">
        <f aca="false">IF($A15="",0,IF(COUNTIFS(Urlaub!$A$5:$A$604,$A15,Urlaub!$B$5:$B$604,"&lt;="&amp;IP$3,Urlaub!$C$5:$C$604,"&gt;="&amp;IP$3)&gt;0,1,0))</f>
        <v>0</v>
      </c>
      <c r="IQ15" s="19" t="n">
        <f aca="false">IF($A15="",0,IF(COUNTIFS(Urlaub!$A$5:$A$604,$A15,Urlaub!$B$5:$B$604,"&lt;="&amp;IQ$3,Urlaub!$C$5:$C$604,"&gt;="&amp;IQ$3)&gt;0,1,0))</f>
        <v>0</v>
      </c>
      <c r="IR15" s="19" t="n">
        <f aca="false">IF($A15="",0,IF(COUNTIFS(Urlaub!$A$5:$A$604,$A15,Urlaub!$B$5:$B$604,"&lt;="&amp;IR$3,Urlaub!$C$5:$C$604,"&gt;="&amp;IR$3)&gt;0,1,0))</f>
        <v>0</v>
      </c>
      <c r="IS15" s="19" t="n">
        <f aca="false">IF($A15="",0,IF(COUNTIFS(Urlaub!$A$5:$A$604,$A15,Urlaub!$B$5:$B$604,"&lt;="&amp;IS$3,Urlaub!$C$5:$C$604,"&gt;="&amp;IS$3)&gt;0,1,0))</f>
        <v>0</v>
      </c>
      <c r="IT15" s="19" t="n">
        <f aca="false">IF($A15="",0,IF(COUNTIFS(Urlaub!$A$5:$A$604,$A15,Urlaub!$B$5:$B$604,"&lt;="&amp;IT$3,Urlaub!$C$5:$C$604,"&gt;="&amp;IT$3)&gt;0,1,0))</f>
        <v>0</v>
      </c>
      <c r="IU15" s="19" t="n">
        <f aca="false">IF($A15="",0,IF(COUNTIFS(Urlaub!$A$5:$A$604,$A15,Urlaub!$B$5:$B$604,"&lt;="&amp;IU$3,Urlaub!$C$5:$C$604,"&gt;="&amp;IU$3)&gt;0,1,0))</f>
        <v>0</v>
      </c>
      <c r="IV15" s="19" t="n">
        <f aca="false">IF($A15="",0,IF(COUNTIFS(Urlaub!$A$5:$A$604,$A15,Urlaub!$B$5:$B$604,"&lt;="&amp;IV$3,Urlaub!$C$5:$C$604,"&gt;="&amp;IV$3)&gt;0,1,0))</f>
        <v>0</v>
      </c>
      <c r="IW15" s="19" t="n">
        <f aca="false">IF($A15="",0,IF(COUNTIFS(Urlaub!$A$5:$A$604,$A15,Urlaub!$B$5:$B$604,"&lt;="&amp;IW$3,Urlaub!$C$5:$C$604,"&gt;="&amp;IW$3)&gt;0,1,0))</f>
        <v>0</v>
      </c>
      <c r="IX15" s="19" t="n">
        <f aca="false">IF($A15="",0,IF(COUNTIFS(Urlaub!$A$5:$A$604,$A15,Urlaub!$B$5:$B$604,"&lt;="&amp;IX$3,Urlaub!$C$5:$C$604,"&gt;="&amp;IX$3)&gt;0,1,0))</f>
        <v>0</v>
      </c>
      <c r="IY15" s="19" t="n">
        <f aca="false">IF($A15="",0,IF(COUNTIFS(Urlaub!$A$5:$A$604,$A15,Urlaub!$B$5:$B$604,"&lt;="&amp;IY$3,Urlaub!$C$5:$C$604,"&gt;="&amp;IY$3)&gt;0,1,0))</f>
        <v>0</v>
      </c>
      <c r="IZ15" s="19" t="n">
        <f aca="false">IF($A15="",0,IF(COUNTIFS(Urlaub!$A$5:$A$604,$A15,Urlaub!$B$5:$B$604,"&lt;="&amp;IZ$3,Urlaub!$C$5:$C$604,"&gt;="&amp;IZ$3)&gt;0,1,0))</f>
        <v>0</v>
      </c>
      <c r="JA15" s="19" t="n">
        <f aca="false">IF($A15="",0,IF(COUNTIFS(Urlaub!$A$5:$A$604,$A15,Urlaub!$B$5:$B$604,"&lt;="&amp;JA$3,Urlaub!$C$5:$C$604,"&gt;="&amp;JA$3)&gt;0,1,0))</f>
        <v>0</v>
      </c>
      <c r="JB15" s="19" t="n">
        <f aca="false">IF($A15="",0,IF(COUNTIFS(Urlaub!$A$5:$A$604,$A15,Urlaub!$B$5:$B$604,"&lt;="&amp;JB$3,Urlaub!$C$5:$C$604,"&gt;="&amp;JB$3)&gt;0,1,0))</f>
        <v>0</v>
      </c>
      <c r="JC15" s="19" t="n">
        <f aca="false">IF($A15="",0,IF(COUNTIFS(Urlaub!$A$5:$A$604,$A15,Urlaub!$B$5:$B$604,"&lt;="&amp;JC$3,Urlaub!$C$5:$C$604,"&gt;="&amp;JC$3)&gt;0,1,0))</f>
        <v>0</v>
      </c>
      <c r="JD15" s="19" t="n">
        <f aca="false">IF($A15="",0,IF(COUNTIFS(Urlaub!$A$5:$A$604,$A15,Urlaub!$B$5:$B$604,"&lt;="&amp;JD$3,Urlaub!$C$5:$C$604,"&gt;="&amp;JD$3)&gt;0,1,0))</f>
        <v>0</v>
      </c>
      <c r="JE15" s="19" t="n">
        <f aca="false">IF($A15="",0,IF(COUNTIFS(Urlaub!$A$5:$A$604,$A15,Urlaub!$B$5:$B$604,"&lt;="&amp;JE$3,Urlaub!$C$5:$C$604,"&gt;="&amp;JE$3)&gt;0,1,0))</f>
        <v>0</v>
      </c>
      <c r="JF15" s="19" t="n">
        <f aca="false">IF($A15="",0,IF(COUNTIFS(Urlaub!$A$5:$A$604,$A15,Urlaub!$B$5:$B$604,"&lt;="&amp;JF$3,Urlaub!$C$5:$C$604,"&gt;="&amp;JF$3)&gt;0,1,0))</f>
        <v>0</v>
      </c>
      <c r="JG15" s="19" t="n">
        <f aca="false">IF($A15="",0,IF(COUNTIFS(Urlaub!$A$5:$A$604,$A15,Urlaub!$B$5:$B$604,"&lt;="&amp;JG$3,Urlaub!$C$5:$C$604,"&gt;="&amp;JG$3)&gt;0,1,0))</f>
        <v>0</v>
      </c>
      <c r="JH15" s="19" t="n">
        <f aca="false">IF($A15="",0,IF(COUNTIFS(Urlaub!$A$5:$A$604,$A15,Urlaub!$B$5:$B$604,"&lt;="&amp;JH$3,Urlaub!$C$5:$C$604,"&gt;="&amp;JH$3)&gt;0,1,0))</f>
        <v>0</v>
      </c>
      <c r="JI15" s="19" t="n">
        <f aca="false">IF($A15="",0,IF(COUNTIFS(Urlaub!$A$5:$A$604,$A15,Urlaub!$B$5:$B$604,"&lt;="&amp;JI$3,Urlaub!$C$5:$C$604,"&gt;="&amp;JI$3)&gt;0,1,0))</f>
        <v>0</v>
      </c>
      <c r="JJ15" s="19" t="n">
        <f aca="false">IF($A15="",0,IF(COUNTIFS(Urlaub!$A$5:$A$604,$A15,Urlaub!$B$5:$B$604,"&lt;="&amp;JJ$3,Urlaub!$C$5:$C$604,"&gt;="&amp;JJ$3)&gt;0,1,0))</f>
        <v>0</v>
      </c>
      <c r="JK15" s="19" t="n">
        <f aca="false">IF($A15="",0,IF(COUNTIFS(Urlaub!$A$5:$A$604,$A15,Urlaub!$B$5:$B$604,"&lt;="&amp;JK$3,Urlaub!$C$5:$C$604,"&gt;="&amp;JK$3)&gt;0,1,0))</f>
        <v>0</v>
      </c>
      <c r="JL15" s="19" t="n">
        <f aca="false">IF($A15="",0,IF(COUNTIFS(Urlaub!$A$5:$A$604,$A15,Urlaub!$B$5:$B$604,"&lt;="&amp;JL$3,Urlaub!$C$5:$C$604,"&gt;="&amp;JL$3)&gt;0,1,0))</f>
        <v>0</v>
      </c>
      <c r="JM15" s="19" t="n">
        <f aca="false">IF($A15="",0,IF(COUNTIFS(Urlaub!$A$5:$A$604,$A15,Urlaub!$B$5:$B$604,"&lt;="&amp;JM$3,Urlaub!$C$5:$C$604,"&gt;="&amp;JM$3)&gt;0,1,0))</f>
        <v>0</v>
      </c>
      <c r="JN15" s="19" t="n">
        <f aca="false">IF($A15="",0,IF(COUNTIFS(Urlaub!$A$5:$A$604,$A15,Urlaub!$B$5:$B$604,"&lt;="&amp;JN$3,Urlaub!$C$5:$C$604,"&gt;="&amp;JN$3)&gt;0,1,0))</f>
        <v>0</v>
      </c>
      <c r="JO15" s="19" t="n">
        <f aca="false">IF($A15="",0,IF(COUNTIFS(Urlaub!$A$5:$A$604,$A15,Urlaub!$B$5:$B$604,"&lt;="&amp;JO$3,Urlaub!$C$5:$C$604,"&gt;="&amp;JO$3)&gt;0,1,0))</f>
        <v>0</v>
      </c>
      <c r="JP15" s="19" t="n">
        <f aca="false">IF($A15="",0,IF(COUNTIFS(Urlaub!$A$5:$A$604,$A15,Urlaub!$B$5:$B$604,"&lt;="&amp;JP$3,Urlaub!$C$5:$C$604,"&gt;="&amp;JP$3)&gt;0,1,0))</f>
        <v>0</v>
      </c>
      <c r="JQ15" s="19" t="n">
        <f aca="false">IF($A15="",0,IF(COUNTIFS(Urlaub!$A$5:$A$604,$A15,Urlaub!$B$5:$B$604,"&lt;="&amp;JQ$3,Urlaub!$C$5:$C$604,"&gt;="&amp;JQ$3)&gt;0,1,0))</f>
        <v>0</v>
      </c>
      <c r="JR15" s="19" t="n">
        <f aca="false">IF($A15="",0,IF(COUNTIFS(Urlaub!$A$5:$A$604,$A15,Urlaub!$B$5:$B$604,"&lt;="&amp;JR$3,Urlaub!$C$5:$C$604,"&gt;="&amp;JR$3)&gt;0,1,0))</f>
        <v>0</v>
      </c>
      <c r="JS15" s="19" t="n">
        <f aca="false">IF($A15="",0,IF(COUNTIFS(Urlaub!$A$5:$A$604,$A15,Urlaub!$B$5:$B$604,"&lt;="&amp;JS$3,Urlaub!$C$5:$C$604,"&gt;="&amp;JS$3)&gt;0,1,0))</f>
        <v>0</v>
      </c>
      <c r="JT15" s="19" t="n">
        <f aca="false">IF($A15="",0,IF(COUNTIFS(Urlaub!$A$5:$A$604,$A15,Urlaub!$B$5:$B$604,"&lt;="&amp;JT$3,Urlaub!$C$5:$C$604,"&gt;="&amp;JT$3)&gt;0,1,0))</f>
        <v>0</v>
      </c>
      <c r="JU15" s="19" t="n">
        <f aca="false">IF($A15="",0,IF(COUNTIFS(Urlaub!$A$5:$A$604,$A15,Urlaub!$B$5:$B$604,"&lt;="&amp;JU$3,Urlaub!$C$5:$C$604,"&gt;="&amp;JU$3)&gt;0,1,0))</f>
        <v>0</v>
      </c>
      <c r="JV15" s="19" t="n">
        <f aca="false">IF($A15="",0,IF(COUNTIFS(Urlaub!$A$5:$A$604,$A15,Urlaub!$B$5:$B$604,"&lt;="&amp;JV$3,Urlaub!$C$5:$C$604,"&gt;="&amp;JV$3)&gt;0,1,0))</f>
        <v>0</v>
      </c>
      <c r="JW15" s="19" t="n">
        <f aca="false">IF($A15="",0,IF(COUNTIFS(Urlaub!$A$5:$A$604,$A15,Urlaub!$B$5:$B$604,"&lt;="&amp;JW$3,Urlaub!$C$5:$C$604,"&gt;="&amp;JW$3)&gt;0,1,0))</f>
        <v>0</v>
      </c>
      <c r="JX15" s="19" t="n">
        <f aca="false">IF($A15="",0,IF(COUNTIFS(Urlaub!$A$5:$A$604,$A15,Urlaub!$B$5:$B$604,"&lt;="&amp;JX$3,Urlaub!$C$5:$C$604,"&gt;="&amp;JX$3)&gt;0,1,0))</f>
        <v>0</v>
      </c>
      <c r="JY15" s="19" t="n">
        <f aca="false">IF($A15="",0,IF(COUNTIFS(Urlaub!$A$5:$A$604,$A15,Urlaub!$B$5:$B$604,"&lt;="&amp;JY$3,Urlaub!$C$5:$C$604,"&gt;="&amp;JY$3)&gt;0,1,0))</f>
        <v>0</v>
      </c>
      <c r="JZ15" s="19" t="n">
        <f aca="false">IF($A15="",0,IF(COUNTIFS(Urlaub!$A$5:$A$604,$A15,Urlaub!$B$5:$B$604,"&lt;="&amp;JZ$3,Urlaub!$C$5:$C$604,"&gt;="&amp;JZ$3)&gt;0,1,0))</f>
        <v>0</v>
      </c>
      <c r="KA15" s="19" t="n">
        <f aca="false">IF($A15="",0,IF(COUNTIFS(Urlaub!$A$5:$A$604,$A15,Urlaub!$B$5:$B$604,"&lt;="&amp;KA$3,Urlaub!$C$5:$C$604,"&gt;="&amp;KA$3)&gt;0,1,0))</f>
        <v>0</v>
      </c>
      <c r="KB15" s="19" t="n">
        <f aca="false">IF($A15="",0,IF(COUNTIFS(Urlaub!$A$5:$A$604,$A15,Urlaub!$B$5:$B$604,"&lt;="&amp;KB$3,Urlaub!$C$5:$C$604,"&gt;="&amp;KB$3)&gt;0,1,0))</f>
        <v>0</v>
      </c>
      <c r="KC15" s="19" t="n">
        <f aca="false">IF($A15="",0,IF(COUNTIFS(Urlaub!$A$5:$A$604,$A15,Urlaub!$B$5:$B$604,"&lt;="&amp;KC$3,Urlaub!$C$5:$C$604,"&gt;="&amp;KC$3)&gt;0,1,0))</f>
        <v>0</v>
      </c>
      <c r="KD15" s="19" t="n">
        <f aca="false">IF($A15="",0,IF(COUNTIFS(Urlaub!$A$5:$A$604,$A15,Urlaub!$B$5:$B$604,"&lt;="&amp;KD$3,Urlaub!$C$5:$C$604,"&gt;="&amp;KD$3)&gt;0,1,0))</f>
        <v>0</v>
      </c>
      <c r="KE15" s="19" t="n">
        <f aca="false">IF($A15="",0,IF(COUNTIFS(Urlaub!$A$5:$A$604,$A15,Urlaub!$B$5:$B$604,"&lt;="&amp;KE$3,Urlaub!$C$5:$C$604,"&gt;="&amp;KE$3)&gt;0,1,0))</f>
        <v>0</v>
      </c>
      <c r="KF15" s="19" t="n">
        <f aca="false">IF($A15="",0,IF(COUNTIFS(Urlaub!$A$5:$A$604,$A15,Urlaub!$B$5:$B$604,"&lt;="&amp;KF$3,Urlaub!$C$5:$C$604,"&gt;="&amp;KF$3)&gt;0,1,0))</f>
        <v>0</v>
      </c>
      <c r="KG15" s="19" t="n">
        <f aca="false">IF($A15="",0,IF(COUNTIFS(Urlaub!$A$5:$A$604,$A15,Urlaub!$B$5:$B$604,"&lt;="&amp;KG$3,Urlaub!$C$5:$C$604,"&gt;="&amp;KG$3)&gt;0,1,0))</f>
        <v>0</v>
      </c>
      <c r="KH15" s="19" t="n">
        <f aca="false">IF($A15="",0,IF(COUNTIFS(Urlaub!$A$5:$A$604,$A15,Urlaub!$B$5:$B$604,"&lt;="&amp;KH$3,Urlaub!$C$5:$C$604,"&gt;="&amp;KH$3)&gt;0,1,0))</f>
        <v>0</v>
      </c>
      <c r="KI15" s="19" t="n">
        <f aca="false">IF($A15="",0,IF(COUNTIFS(Urlaub!$A$5:$A$604,$A15,Urlaub!$B$5:$B$604,"&lt;="&amp;KI$3,Urlaub!$C$5:$C$604,"&gt;="&amp;KI$3)&gt;0,1,0))</f>
        <v>0</v>
      </c>
      <c r="KJ15" s="19" t="n">
        <f aca="false">IF($A15="",0,IF(COUNTIFS(Urlaub!$A$5:$A$604,$A15,Urlaub!$B$5:$B$604,"&lt;="&amp;KJ$3,Urlaub!$C$5:$C$604,"&gt;="&amp;KJ$3)&gt;0,1,0))</f>
        <v>0</v>
      </c>
      <c r="KK15" s="19" t="n">
        <f aca="false">IF($A15="",0,IF(COUNTIFS(Urlaub!$A$5:$A$604,$A15,Urlaub!$B$5:$B$604,"&lt;="&amp;KK$3,Urlaub!$C$5:$C$604,"&gt;="&amp;KK$3)&gt;0,1,0))</f>
        <v>0</v>
      </c>
      <c r="KL15" s="19" t="n">
        <f aca="false">IF($A15="",0,IF(COUNTIFS(Urlaub!$A$5:$A$604,$A15,Urlaub!$B$5:$B$604,"&lt;="&amp;KL$3,Urlaub!$C$5:$C$604,"&gt;="&amp;KL$3)&gt;0,1,0))</f>
        <v>0</v>
      </c>
      <c r="KM15" s="19" t="n">
        <f aca="false">IF($A15="",0,IF(COUNTIFS(Urlaub!$A$5:$A$604,$A15,Urlaub!$B$5:$B$604,"&lt;="&amp;KM$3,Urlaub!$C$5:$C$604,"&gt;="&amp;KM$3)&gt;0,1,0))</f>
        <v>0</v>
      </c>
      <c r="KN15" s="19" t="n">
        <f aca="false">IF($A15="",0,IF(COUNTIFS(Urlaub!$A$5:$A$604,$A15,Urlaub!$B$5:$B$604,"&lt;="&amp;KN$3,Urlaub!$C$5:$C$604,"&gt;="&amp;KN$3)&gt;0,1,0))</f>
        <v>0</v>
      </c>
      <c r="KO15" s="19" t="n">
        <f aca="false">IF($A15="",0,IF(COUNTIFS(Urlaub!$A$5:$A$604,$A15,Urlaub!$B$5:$B$604,"&lt;="&amp;KO$3,Urlaub!$C$5:$C$604,"&gt;="&amp;KO$3)&gt;0,1,0))</f>
        <v>0</v>
      </c>
      <c r="KP15" s="19" t="n">
        <f aca="false">IF($A15="",0,IF(COUNTIFS(Urlaub!$A$5:$A$604,$A15,Urlaub!$B$5:$B$604,"&lt;="&amp;KP$3,Urlaub!$C$5:$C$604,"&gt;="&amp;KP$3)&gt;0,1,0))</f>
        <v>0</v>
      </c>
      <c r="KQ15" s="19" t="n">
        <f aca="false">IF($A15="",0,IF(COUNTIFS(Urlaub!$A$5:$A$604,$A15,Urlaub!$B$5:$B$604,"&lt;="&amp;KQ$3,Urlaub!$C$5:$C$604,"&gt;="&amp;KQ$3)&gt;0,1,0))</f>
        <v>0</v>
      </c>
      <c r="KR15" s="19" t="n">
        <f aca="false">IF($A15="",0,IF(COUNTIFS(Urlaub!$A$5:$A$604,$A15,Urlaub!$B$5:$B$604,"&lt;="&amp;KR$3,Urlaub!$C$5:$C$604,"&gt;="&amp;KR$3)&gt;0,1,0))</f>
        <v>0</v>
      </c>
      <c r="KS15" s="19" t="n">
        <f aca="false">IF($A15="",0,IF(COUNTIFS(Urlaub!$A$5:$A$604,$A15,Urlaub!$B$5:$B$604,"&lt;="&amp;KS$3,Urlaub!$C$5:$C$604,"&gt;="&amp;KS$3)&gt;0,1,0))</f>
        <v>0</v>
      </c>
      <c r="KT15" s="19" t="n">
        <f aca="false">IF($A15="",0,IF(COUNTIFS(Urlaub!$A$5:$A$604,$A15,Urlaub!$B$5:$B$604,"&lt;="&amp;KT$3,Urlaub!$C$5:$C$604,"&gt;="&amp;KT$3)&gt;0,1,0))</f>
        <v>0</v>
      </c>
      <c r="KU15" s="19" t="n">
        <f aca="false">IF($A15="",0,IF(COUNTIFS(Urlaub!$A$5:$A$604,$A15,Urlaub!$B$5:$B$604,"&lt;="&amp;KU$3,Urlaub!$C$5:$C$604,"&gt;="&amp;KU$3)&gt;0,1,0))</f>
        <v>0</v>
      </c>
      <c r="KV15" s="19" t="n">
        <f aca="false">IF($A15="",0,IF(COUNTIFS(Urlaub!$A$5:$A$604,$A15,Urlaub!$B$5:$B$604,"&lt;="&amp;KV$3,Urlaub!$C$5:$C$604,"&gt;="&amp;KV$3)&gt;0,1,0))</f>
        <v>0</v>
      </c>
      <c r="KW15" s="19" t="n">
        <f aca="false">IF($A15="",0,IF(COUNTIFS(Urlaub!$A$5:$A$604,$A15,Urlaub!$B$5:$B$604,"&lt;="&amp;KW$3,Urlaub!$C$5:$C$604,"&gt;="&amp;KW$3)&gt;0,1,0))</f>
        <v>0</v>
      </c>
      <c r="KX15" s="19" t="n">
        <f aca="false">IF($A15="",0,IF(COUNTIFS(Urlaub!$A$5:$A$604,$A15,Urlaub!$B$5:$B$604,"&lt;="&amp;KX$3,Urlaub!$C$5:$C$604,"&gt;="&amp;KX$3)&gt;0,1,0))</f>
        <v>0</v>
      </c>
      <c r="KY15" s="19" t="n">
        <f aca="false">IF($A15="",0,IF(COUNTIFS(Urlaub!$A$5:$A$604,$A15,Urlaub!$B$5:$B$604,"&lt;="&amp;KY$3,Urlaub!$C$5:$C$604,"&gt;="&amp;KY$3)&gt;0,1,0))</f>
        <v>0</v>
      </c>
      <c r="KZ15" s="19" t="n">
        <f aca="false">IF($A15="",0,IF(COUNTIFS(Urlaub!$A$5:$A$604,$A15,Urlaub!$B$5:$B$604,"&lt;="&amp;KZ$3,Urlaub!$C$5:$C$604,"&gt;="&amp;KZ$3)&gt;0,1,0))</f>
        <v>0</v>
      </c>
      <c r="LA15" s="19" t="n">
        <f aca="false">IF($A15="",0,IF(COUNTIFS(Urlaub!$A$5:$A$604,$A15,Urlaub!$B$5:$B$604,"&lt;="&amp;LA$3,Urlaub!$C$5:$C$604,"&gt;="&amp;LA$3)&gt;0,1,0))</f>
        <v>0</v>
      </c>
      <c r="LB15" s="19" t="n">
        <f aca="false">IF($A15="",0,IF(COUNTIFS(Urlaub!$A$5:$A$604,$A15,Urlaub!$B$5:$B$604,"&lt;="&amp;LB$3,Urlaub!$C$5:$C$604,"&gt;="&amp;LB$3)&gt;0,1,0))</f>
        <v>0</v>
      </c>
      <c r="LC15" s="19" t="n">
        <f aca="false">IF($A15="",0,IF(COUNTIFS(Urlaub!$A$5:$A$604,$A15,Urlaub!$B$5:$B$604,"&lt;="&amp;LC$3,Urlaub!$C$5:$C$604,"&gt;="&amp;LC$3)&gt;0,1,0))</f>
        <v>0</v>
      </c>
      <c r="LD15" s="19" t="n">
        <f aca="false">IF($A15="",0,IF(COUNTIFS(Urlaub!$A$5:$A$604,$A15,Urlaub!$B$5:$B$604,"&lt;="&amp;LD$3,Urlaub!$C$5:$C$604,"&gt;="&amp;LD$3)&gt;0,1,0))</f>
        <v>0</v>
      </c>
      <c r="LE15" s="19" t="n">
        <f aca="false">IF($A15="",0,IF(COUNTIFS(Urlaub!$A$5:$A$604,$A15,Urlaub!$B$5:$B$604,"&lt;="&amp;LE$3,Urlaub!$C$5:$C$604,"&gt;="&amp;LE$3)&gt;0,1,0))</f>
        <v>0</v>
      </c>
      <c r="LF15" s="19" t="n">
        <f aca="false">IF($A15="",0,IF(COUNTIFS(Urlaub!$A$5:$A$604,$A15,Urlaub!$B$5:$B$604,"&lt;="&amp;LF$3,Urlaub!$C$5:$C$604,"&gt;="&amp;LF$3)&gt;0,1,0))</f>
        <v>0</v>
      </c>
      <c r="LG15" s="19" t="n">
        <f aca="false">IF($A15="",0,IF(COUNTIFS(Urlaub!$A$5:$A$604,$A15,Urlaub!$B$5:$B$604,"&lt;="&amp;LG$3,Urlaub!$C$5:$C$604,"&gt;="&amp;LG$3)&gt;0,1,0))</f>
        <v>0</v>
      </c>
      <c r="LH15" s="19" t="n">
        <f aca="false">IF($A15="",0,IF(COUNTIFS(Urlaub!$A$5:$A$604,$A15,Urlaub!$B$5:$B$604,"&lt;="&amp;LH$3,Urlaub!$C$5:$C$604,"&gt;="&amp;LH$3)&gt;0,1,0))</f>
        <v>0</v>
      </c>
      <c r="LI15" s="19" t="n">
        <f aca="false">IF($A15="",0,IF(COUNTIFS(Urlaub!$A$5:$A$604,$A15,Urlaub!$B$5:$B$604,"&lt;="&amp;LI$3,Urlaub!$C$5:$C$604,"&gt;="&amp;LI$3)&gt;0,1,0))</f>
        <v>0</v>
      </c>
      <c r="LJ15" s="19" t="n">
        <f aca="false">IF($A15="",0,IF(COUNTIFS(Urlaub!$A$5:$A$604,$A15,Urlaub!$B$5:$B$604,"&lt;="&amp;LJ$3,Urlaub!$C$5:$C$604,"&gt;="&amp;LJ$3)&gt;0,1,0))</f>
        <v>0</v>
      </c>
      <c r="LK15" s="19" t="n">
        <f aca="false">IF($A15="",0,IF(COUNTIFS(Urlaub!$A$5:$A$604,$A15,Urlaub!$B$5:$B$604,"&lt;="&amp;LK$3,Urlaub!$C$5:$C$604,"&gt;="&amp;LK$3)&gt;0,1,0))</f>
        <v>0</v>
      </c>
      <c r="LL15" s="19" t="n">
        <f aca="false">IF($A15="",0,IF(COUNTIFS(Urlaub!$A$5:$A$604,$A15,Urlaub!$B$5:$B$604,"&lt;="&amp;LL$3,Urlaub!$C$5:$C$604,"&gt;="&amp;LL$3)&gt;0,1,0))</f>
        <v>0</v>
      </c>
      <c r="LM15" s="19" t="n">
        <f aca="false">IF($A15="",0,IF(COUNTIFS(Urlaub!$A$5:$A$604,$A15,Urlaub!$B$5:$B$604,"&lt;="&amp;LM$3,Urlaub!$C$5:$C$604,"&gt;="&amp;LM$3)&gt;0,1,0))</f>
        <v>0</v>
      </c>
      <c r="LN15" s="19" t="n">
        <f aca="false">IF($A15="",0,IF(COUNTIFS(Urlaub!$A$5:$A$604,$A15,Urlaub!$B$5:$B$604,"&lt;="&amp;LN$3,Urlaub!$C$5:$C$604,"&gt;="&amp;LN$3)&gt;0,1,0))</f>
        <v>0</v>
      </c>
      <c r="LO15" s="19" t="n">
        <f aca="false">IF($A15="",0,IF(COUNTIFS(Urlaub!$A$5:$A$604,$A15,Urlaub!$B$5:$B$604,"&lt;="&amp;LO$3,Urlaub!$C$5:$C$604,"&gt;="&amp;LO$3)&gt;0,1,0))</f>
        <v>0</v>
      </c>
      <c r="LP15" s="19" t="n">
        <f aca="false">IF($A15="",0,IF(COUNTIFS(Urlaub!$A$5:$A$604,$A15,Urlaub!$B$5:$B$604,"&lt;="&amp;LP$3,Urlaub!$C$5:$C$604,"&gt;="&amp;LP$3)&gt;0,1,0))</f>
        <v>0</v>
      </c>
      <c r="LQ15" s="19" t="n">
        <f aca="false">IF($A15="",0,IF(COUNTIFS(Urlaub!$A$5:$A$604,$A15,Urlaub!$B$5:$B$604,"&lt;="&amp;LQ$3,Urlaub!$C$5:$C$604,"&gt;="&amp;LQ$3)&gt;0,1,0))</f>
        <v>0</v>
      </c>
      <c r="LR15" s="19" t="n">
        <f aca="false">IF($A15="",0,IF(COUNTIFS(Urlaub!$A$5:$A$604,$A15,Urlaub!$B$5:$B$604,"&lt;="&amp;LR$3,Urlaub!$C$5:$C$604,"&gt;="&amp;LR$3)&gt;0,1,0))</f>
        <v>0</v>
      </c>
      <c r="LS15" s="19" t="n">
        <f aca="false">IF($A15="",0,IF(COUNTIFS(Urlaub!$A$5:$A$604,$A15,Urlaub!$B$5:$B$604,"&lt;="&amp;LS$3,Urlaub!$C$5:$C$604,"&gt;="&amp;LS$3)&gt;0,1,0))</f>
        <v>0</v>
      </c>
      <c r="LT15" s="19" t="n">
        <f aca="false">IF($A15="",0,IF(COUNTIFS(Urlaub!$A$5:$A$604,$A15,Urlaub!$B$5:$B$604,"&lt;="&amp;LT$3,Urlaub!$C$5:$C$604,"&gt;="&amp;LT$3)&gt;0,1,0))</f>
        <v>0</v>
      </c>
      <c r="LU15" s="19" t="n">
        <f aca="false">IF($A15="",0,IF(COUNTIFS(Urlaub!$A$5:$A$604,$A15,Urlaub!$B$5:$B$604,"&lt;="&amp;LU$3,Urlaub!$C$5:$C$604,"&gt;="&amp;LU$3)&gt;0,1,0))</f>
        <v>0</v>
      </c>
      <c r="LV15" s="19" t="n">
        <f aca="false">IF($A15="",0,IF(COUNTIFS(Urlaub!$A$5:$A$604,$A15,Urlaub!$B$5:$B$604,"&lt;="&amp;LV$3,Urlaub!$C$5:$C$604,"&gt;="&amp;LV$3)&gt;0,1,0))</f>
        <v>0</v>
      </c>
      <c r="LW15" s="19" t="n">
        <f aca="false">IF($A15="",0,IF(COUNTIFS(Urlaub!$A$5:$A$604,$A15,Urlaub!$B$5:$B$604,"&lt;="&amp;LW$3,Urlaub!$C$5:$C$604,"&gt;="&amp;LW$3)&gt;0,1,0))</f>
        <v>0</v>
      </c>
      <c r="LX15" s="19" t="n">
        <f aca="false">IF($A15="",0,IF(COUNTIFS(Urlaub!$A$5:$A$604,$A15,Urlaub!$B$5:$B$604,"&lt;="&amp;LX$3,Urlaub!$C$5:$C$604,"&gt;="&amp;LX$3)&gt;0,1,0))</f>
        <v>0</v>
      </c>
      <c r="LY15" s="19" t="n">
        <f aca="false">IF($A15="",0,IF(COUNTIFS(Urlaub!$A$5:$A$604,$A15,Urlaub!$B$5:$B$604,"&lt;="&amp;LY$3,Urlaub!$C$5:$C$604,"&gt;="&amp;LY$3)&gt;0,1,0))</f>
        <v>0</v>
      </c>
      <c r="LZ15" s="19" t="n">
        <f aca="false">IF($A15="",0,IF(COUNTIFS(Urlaub!$A$5:$A$604,$A15,Urlaub!$B$5:$B$604,"&lt;="&amp;LZ$3,Urlaub!$C$5:$C$604,"&gt;="&amp;LZ$3)&gt;0,1,0))</f>
        <v>0</v>
      </c>
      <c r="MA15" s="19" t="n">
        <f aca="false">IF($A15="",0,IF(COUNTIFS(Urlaub!$A$5:$A$604,$A15,Urlaub!$B$5:$B$604,"&lt;="&amp;MA$3,Urlaub!$C$5:$C$604,"&gt;="&amp;MA$3)&gt;0,1,0))</f>
        <v>0</v>
      </c>
      <c r="MB15" s="19" t="n">
        <f aca="false">IF($A15="",0,IF(COUNTIFS(Urlaub!$A$5:$A$604,$A15,Urlaub!$B$5:$B$604,"&lt;="&amp;MB$3,Urlaub!$C$5:$C$604,"&gt;="&amp;MB$3)&gt;0,1,0))</f>
        <v>0</v>
      </c>
      <c r="MC15" s="19" t="n">
        <f aca="false">IF($A15="",0,IF(COUNTIFS(Urlaub!$A$5:$A$604,$A15,Urlaub!$B$5:$B$604,"&lt;="&amp;MC$3,Urlaub!$C$5:$C$604,"&gt;="&amp;MC$3)&gt;0,1,0))</f>
        <v>0</v>
      </c>
      <c r="MD15" s="19" t="n">
        <f aca="false">IF($A15="",0,IF(COUNTIFS(Urlaub!$A$5:$A$604,$A15,Urlaub!$B$5:$B$604,"&lt;="&amp;MD$3,Urlaub!$C$5:$C$604,"&gt;="&amp;MD$3)&gt;0,1,0))</f>
        <v>0</v>
      </c>
      <c r="ME15" s="19" t="n">
        <f aca="false">IF($A15="",0,IF(COUNTIFS(Urlaub!$A$5:$A$604,$A15,Urlaub!$B$5:$B$604,"&lt;="&amp;ME$3,Urlaub!$C$5:$C$604,"&gt;="&amp;ME$3)&gt;0,1,0))</f>
        <v>0</v>
      </c>
      <c r="MF15" s="19" t="n">
        <f aca="false">IF($A15="",0,IF(COUNTIFS(Urlaub!$A$5:$A$604,$A15,Urlaub!$B$5:$B$604,"&lt;="&amp;MF$3,Urlaub!$C$5:$C$604,"&gt;="&amp;MF$3)&gt;0,1,0))</f>
        <v>0</v>
      </c>
      <c r="MG15" s="19" t="n">
        <f aca="false">IF($A15="",0,IF(COUNTIFS(Urlaub!$A$5:$A$604,$A15,Urlaub!$B$5:$B$604,"&lt;="&amp;MG$3,Urlaub!$C$5:$C$604,"&gt;="&amp;MG$3)&gt;0,1,0))</f>
        <v>0</v>
      </c>
      <c r="MH15" s="19" t="n">
        <f aca="false">IF($A15="",0,IF(COUNTIFS(Urlaub!$A$5:$A$604,$A15,Urlaub!$B$5:$B$604,"&lt;="&amp;MH$3,Urlaub!$C$5:$C$604,"&gt;="&amp;MH$3)&gt;0,1,0))</f>
        <v>0</v>
      </c>
      <c r="MI15" s="19" t="n">
        <f aca="false">IF($A15="",0,IF(COUNTIFS(Urlaub!$A$5:$A$604,$A15,Urlaub!$B$5:$B$604,"&lt;="&amp;MI$3,Urlaub!$C$5:$C$604,"&gt;="&amp;MI$3)&gt;0,1,0))</f>
        <v>0</v>
      </c>
      <c r="MJ15" s="19" t="n">
        <f aca="false">IF($A15="",0,IF(COUNTIFS(Urlaub!$A$5:$A$604,$A15,Urlaub!$B$5:$B$604,"&lt;="&amp;MJ$3,Urlaub!$C$5:$C$604,"&gt;="&amp;MJ$3)&gt;0,1,0))</f>
        <v>0</v>
      </c>
      <c r="MK15" s="19" t="n">
        <f aca="false">IF($A15="",0,IF(COUNTIFS(Urlaub!$A$5:$A$604,$A15,Urlaub!$B$5:$B$604,"&lt;="&amp;MK$3,Urlaub!$C$5:$C$604,"&gt;="&amp;MK$3)&gt;0,1,0))</f>
        <v>0</v>
      </c>
      <c r="ML15" s="19" t="n">
        <f aca="false">IF($A15="",0,IF(COUNTIFS(Urlaub!$A$5:$A$604,$A15,Urlaub!$B$5:$B$604,"&lt;="&amp;ML$3,Urlaub!$C$5:$C$604,"&gt;="&amp;ML$3)&gt;0,1,0))</f>
        <v>0</v>
      </c>
      <c r="MM15" s="19" t="n">
        <f aca="false">IF($A15="",0,IF(COUNTIFS(Urlaub!$A$5:$A$604,$A15,Urlaub!$B$5:$B$604,"&lt;="&amp;MM$3,Urlaub!$C$5:$C$604,"&gt;="&amp;MM$3)&gt;0,1,0))</f>
        <v>0</v>
      </c>
      <c r="MN15" s="19" t="n">
        <f aca="false">IF($A15="",0,IF(COUNTIFS(Urlaub!$A$5:$A$604,$A15,Urlaub!$B$5:$B$604,"&lt;="&amp;MN$3,Urlaub!$C$5:$C$604,"&gt;="&amp;MN$3)&gt;0,1,0))</f>
        <v>0</v>
      </c>
      <c r="MO15" s="19" t="n">
        <f aca="false">IF($A15="",0,IF(COUNTIFS(Urlaub!$A$5:$A$604,$A15,Urlaub!$B$5:$B$604,"&lt;="&amp;MO$3,Urlaub!$C$5:$C$604,"&gt;="&amp;MO$3)&gt;0,1,0))</f>
        <v>0</v>
      </c>
      <c r="MP15" s="19" t="n">
        <f aca="false">IF($A15="",0,IF(COUNTIFS(Urlaub!$A$5:$A$604,$A15,Urlaub!$B$5:$B$604,"&lt;="&amp;MP$3,Urlaub!$C$5:$C$604,"&gt;="&amp;MP$3)&gt;0,1,0))</f>
        <v>0</v>
      </c>
      <c r="MQ15" s="19" t="n">
        <f aca="false">IF($A15="",0,IF(COUNTIFS(Urlaub!$A$5:$A$604,$A15,Urlaub!$B$5:$B$604,"&lt;="&amp;MQ$3,Urlaub!$C$5:$C$604,"&gt;="&amp;MQ$3)&gt;0,1,0))</f>
        <v>0</v>
      </c>
      <c r="MR15" s="19" t="n">
        <f aca="false">IF($A15="",0,IF(COUNTIFS(Urlaub!$A$5:$A$604,$A15,Urlaub!$B$5:$B$604,"&lt;="&amp;MR$3,Urlaub!$C$5:$C$604,"&gt;="&amp;MR$3)&gt;0,1,0))</f>
        <v>0</v>
      </c>
      <c r="MS15" s="19" t="n">
        <f aca="false">IF($A15="",0,IF(COUNTIFS(Urlaub!$A$5:$A$604,$A15,Urlaub!$B$5:$B$604,"&lt;="&amp;MS$3,Urlaub!$C$5:$C$604,"&gt;="&amp;MS$3)&gt;0,1,0))</f>
        <v>0</v>
      </c>
      <c r="MT15" s="19" t="n">
        <f aca="false">IF($A15="",0,IF(COUNTIFS(Urlaub!$A$5:$A$604,$A15,Urlaub!$B$5:$B$604,"&lt;="&amp;MT$3,Urlaub!$C$5:$C$604,"&gt;="&amp;MT$3)&gt;0,1,0))</f>
        <v>0</v>
      </c>
      <c r="MU15" s="19" t="n">
        <f aca="false">IF($A15="",0,IF(COUNTIFS(Urlaub!$A$5:$A$604,$A15,Urlaub!$B$5:$B$604,"&lt;="&amp;MU$3,Urlaub!$C$5:$C$604,"&gt;="&amp;MU$3)&gt;0,1,0))</f>
        <v>0</v>
      </c>
      <c r="MV15" s="19" t="n">
        <f aca="false">IF($A15="",0,IF(COUNTIFS(Urlaub!$A$5:$A$604,$A15,Urlaub!$B$5:$B$604,"&lt;="&amp;MV$3,Urlaub!$C$5:$C$604,"&gt;="&amp;MV$3)&gt;0,1,0))</f>
        <v>0</v>
      </c>
      <c r="MW15" s="19" t="n">
        <f aca="false">IF($A15="",0,IF(COUNTIFS(Urlaub!$A$5:$A$604,$A15,Urlaub!$B$5:$B$604,"&lt;="&amp;MW$3,Urlaub!$C$5:$C$604,"&gt;="&amp;MW$3)&gt;0,1,0))</f>
        <v>0</v>
      </c>
      <c r="MX15" s="19" t="n">
        <f aca="false">IF($A15="",0,IF(COUNTIFS(Urlaub!$A$5:$A$604,$A15,Urlaub!$B$5:$B$604,"&lt;="&amp;MX$3,Urlaub!$C$5:$C$604,"&gt;="&amp;MX$3)&gt;0,1,0))</f>
        <v>0</v>
      </c>
      <c r="MY15" s="19" t="n">
        <f aca="false">IF($A15="",0,IF(COUNTIFS(Urlaub!$A$5:$A$604,$A15,Urlaub!$B$5:$B$604,"&lt;="&amp;MY$3,Urlaub!$C$5:$C$604,"&gt;="&amp;MY$3)&gt;0,1,0))</f>
        <v>0</v>
      </c>
      <c r="MZ15" s="19" t="n">
        <f aca="false">IF($A15="",0,IF(COUNTIFS(Urlaub!$A$5:$A$604,$A15,Urlaub!$B$5:$B$604,"&lt;="&amp;MZ$3,Urlaub!$C$5:$C$604,"&gt;="&amp;MZ$3)&gt;0,1,0))</f>
        <v>0</v>
      </c>
      <c r="NA15" s="19" t="n">
        <f aca="false">IF($A15="",0,IF(COUNTIFS(Urlaub!$A$5:$A$604,$A15,Urlaub!$B$5:$B$604,"&lt;="&amp;NA$3,Urlaub!$C$5:$C$604,"&gt;="&amp;NA$3)&gt;0,1,0))</f>
        <v>0</v>
      </c>
      <c r="NB15" s="19" t="n">
        <f aca="false">IF($A15="",0,IF(COUNTIFS(Urlaub!$A$5:$A$604,$A15,Urlaub!$B$5:$B$604,"&lt;="&amp;NB$3,Urlaub!$C$5:$C$604,"&gt;="&amp;NB$3)&gt;0,1,0))</f>
        <v>0</v>
      </c>
      <c r="NC15" s="19" t="n">
        <f aca="false">IF($A15="",0,IF(COUNTIFS(Urlaub!$A$5:$A$604,$A15,Urlaub!$B$5:$B$604,"&lt;="&amp;NC$3,Urlaub!$C$5:$C$604,"&gt;="&amp;NC$3)&gt;0,1,0))</f>
        <v>0</v>
      </c>
      <c r="ND15" s="19" t="n">
        <f aca="false">IF($A15="",0,IF(COUNTIFS(Urlaub!$A$5:$A$604,$A15,Urlaub!$B$5:$B$604,"&lt;="&amp;ND$3,Urlaub!$C$5:$C$604,"&gt;="&amp;ND$3)&gt;0,1,0))</f>
        <v>0</v>
      </c>
      <c r="NE15" s="19" t="n">
        <f aca="false">IF($A15="",0,IF(COUNTIFS(Urlaub!$A$5:$A$604,$A15,Urlaub!$B$5:$B$604,"&lt;="&amp;NE$3,Urlaub!$C$5:$C$604,"&gt;="&amp;NE$3)&gt;0,1,0))</f>
        <v>0</v>
      </c>
      <c r="NF15" s="19" t="n">
        <f aca="false">IF($A15="",0,IF(COUNTIFS(Urlaub!$A$5:$A$604,$A15,Urlaub!$B$5:$B$604,"&lt;="&amp;NF$3,Urlaub!$C$5:$C$604,"&gt;="&amp;NF$3)&gt;0,1,0))</f>
        <v>0</v>
      </c>
      <c r="NG15" s="19" t="n">
        <f aca="false">IF($A15="",0,IF(COUNTIFS(Urlaub!$A$5:$A$604,$A15,Urlaub!$B$5:$B$604,"&lt;="&amp;NG$3,Urlaub!$C$5:$C$604,"&gt;="&amp;NG$3)&gt;0,1,0))</f>
        <v>0</v>
      </c>
      <c r="NH15" s="19" t="n">
        <f aca="false">IF($A15="",0,IF(COUNTIFS(Urlaub!$A$5:$A$604,$A15,Urlaub!$B$5:$B$604,"&lt;="&amp;NH$3,Urlaub!$C$5:$C$604,"&gt;="&amp;NH$3)&gt;0,1,0))</f>
        <v>0</v>
      </c>
    </row>
    <row r="16" customFormat="false" ht="15" hidden="false" customHeight="false" outlineLevel="0" collapsed="false">
      <c r="A16" s="5" t="str">
        <f aca="false">IF(Team!A16="","",Team!A16)</f>
        <v/>
      </c>
      <c r="B16" s="8" t="str">
        <f aca="false">IF(Team!B16="","",Team!B16)</f>
        <v/>
      </c>
      <c r="C16" s="8" t="str">
        <f aca="false">IF(Team!C16="","",Team!C16)</f>
        <v/>
      </c>
      <c r="D16" s="8" t="str">
        <f aca="false">IF(Team!D16="","",Team!D16)</f>
        <v/>
      </c>
      <c r="E16" s="8" t="str">
        <f aca="false">IF(Team!E16="","",Team!E16)</f>
        <v/>
      </c>
      <c r="F16" s="8" t="str">
        <f aca="false">IF(Team!F16="","",Team!F16)</f>
        <v/>
      </c>
      <c r="G16" s="19" t="n">
        <f aca="false">IF($A16="",0,IF(COUNTIFS(Urlaub!$A$5:$A$604,$A16,Urlaub!$B$5:$B$604,"&lt;="&amp;G$3,Urlaub!$C$5:$C$604,"&gt;="&amp;G$3)&gt;0,1,0))</f>
        <v>0</v>
      </c>
      <c r="H16" s="19" t="n">
        <f aca="false">IF($A16="",0,IF(COUNTIFS(Urlaub!$A$5:$A$604,$A16,Urlaub!$B$5:$B$604,"&lt;="&amp;H$3,Urlaub!$C$5:$C$604,"&gt;="&amp;H$3)&gt;0,1,0))</f>
        <v>0</v>
      </c>
      <c r="I16" s="19" t="n">
        <f aca="false">IF($A16="",0,IF(COUNTIFS(Urlaub!$A$5:$A$604,$A16,Urlaub!$B$5:$B$604,"&lt;="&amp;I$3,Urlaub!$C$5:$C$604,"&gt;="&amp;I$3)&gt;0,1,0))</f>
        <v>0</v>
      </c>
      <c r="J16" s="19" t="n">
        <f aca="false">IF($A16="",0,IF(COUNTIFS(Urlaub!$A$5:$A$604,$A16,Urlaub!$B$5:$B$604,"&lt;="&amp;J$3,Urlaub!$C$5:$C$604,"&gt;="&amp;J$3)&gt;0,1,0))</f>
        <v>0</v>
      </c>
      <c r="K16" s="19" t="n">
        <f aca="false">IF($A16="",0,IF(COUNTIFS(Urlaub!$A$5:$A$604,$A16,Urlaub!$B$5:$B$604,"&lt;="&amp;K$3,Urlaub!$C$5:$C$604,"&gt;="&amp;K$3)&gt;0,1,0))</f>
        <v>0</v>
      </c>
      <c r="L16" s="19" t="n">
        <f aca="false">IF($A16="",0,IF(COUNTIFS(Urlaub!$A$5:$A$604,$A16,Urlaub!$B$5:$B$604,"&lt;="&amp;L$3,Urlaub!$C$5:$C$604,"&gt;="&amp;L$3)&gt;0,1,0))</f>
        <v>0</v>
      </c>
      <c r="M16" s="19" t="n">
        <f aca="false">IF($A16="",0,IF(COUNTIFS(Urlaub!$A$5:$A$604,$A16,Urlaub!$B$5:$B$604,"&lt;="&amp;M$3,Urlaub!$C$5:$C$604,"&gt;="&amp;M$3)&gt;0,1,0))</f>
        <v>0</v>
      </c>
      <c r="N16" s="19" t="n">
        <f aca="false">IF($A16="",0,IF(COUNTIFS(Urlaub!$A$5:$A$604,$A16,Urlaub!$B$5:$B$604,"&lt;="&amp;N$3,Urlaub!$C$5:$C$604,"&gt;="&amp;N$3)&gt;0,1,0))</f>
        <v>0</v>
      </c>
      <c r="O16" s="19" t="n">
        <f aca="false">IF($A16="",0,IF(COUNTIFS(Urlaub!$A$5:$A$604,$A16,Urlaub!$B$5:$B$604,"&lt;="&amp;O$3,Urlaub!$C$5:$C$604,"&gt;="&amp;O$3)&gt;0,1,0))</f>
        <v>0</v>
      </c>
      <c r="P16" s="19" t="n">
        <f aca="false">IF($A16="",0,IF(COUNTIFS(Urlaub!$A$5:$A$604,$A16,Urlaub!$B$5:$B$604,"&lt;="&amp;P$3,Urlaub!$C$5:$C$604,"&gt;="&amp;P$3)&gt;0,1,0))</f>
        <v>0</v>
      </c>
      <c r="Q16" s="19" t="n">
        <f aca="false">IF($A16="",0,IF(COUNTIFS(Urlaub!$A$5:$A$604,$A16,Urlaub!$B$5:$B$604,"&lt;="&amp;Q$3,Urlaub!$C$5:$C$604,"&gt;="&amp;Q$3)&gt;0,1,0))</f>
        <v>0</v>
      </c>
      <c r="R16" s="19" t="n">
        <f aca="false">IF($A16="",0,IF(COUNTIFS(Urlaub!$A$5:$A$604,$A16,Urlaub!$B$5:$B$604,"&lt;="&amp;R$3,Urlaub!$C$5:$C$604,"&gt;="&amp;R$3)&gt;0,1,0))</f>
        <v>0</v>
      </c>
      <c r="S16" s="19" t="n">
        <f aca="false">IF($A16="",0,IF(COUNTIFS(Urlaub!$A$5:$A$604,$A16,Urlaub!$B$5:$B$604,"&lt;="&amp;S$3,Urlaub!$C$5:$C$604,"&gt;="&amp;S$3)&gt;0,1,0))</f>
        <v>0</v>
      </c>
      <c r="T16" s="19" t="n">
        <f aca="false">IF($A16="",0,IF(COUNTIFS(Urlaub!$A$5:$A$604,$A16,Urlaub!$B$5:$B$604,"&lt;="&amp;T$3,Urlaub!$C$5:$C$604,"&gt;="&amp;T$3)&gt;0,1,0))</f>
        <v>0</v>
      </c>
      <c r="U16" s="19" t="n">
        <f aca="false">IF($A16="",0,IF(COUNTIFS(Urlaub!$A$5:$A$604,$A16,Urlaub!$B$5:$B$604,"&lt;="&amp;U$3,Urlaub!$C$5:$C$604,"&gt;="&amp;U$3)&gt;0,1,0))</f>
        <v>0</v>
      </c>
      <c r="V16" s="19" t="n">
        <f aca="false">IF($A16="",0,IF(COUNTIFS(Urlaub!$A$5:$A$604,$A16,Urlaub!$B$5:$B$604,"&lt;="&amp;V$3,Urlaub!$C$5:$C$604,"&gt;="&amp;V$3)&gt;0,1,0))</f>
        <v>0</v>
      </c>
      <c r="W16" s="19" t="n">
        <f aca="false">IF($A16="",0,IF(COUNTIFS(Urlaub!$A$5:$A$604,$A16,Urlaub!$B$5:$B$604,"&lt;="&amp;W$3,Urlaub!$C$5:$C$604,"&gt;="&amp;W$3)&gt;0,1,0))</f>
        <v>0</v>
      </c>
      <c r="X16" s="19" t="n">
        <f aca="false">IF($A16="",0,IF(COUNTIFS(Urlaub!$A$5:$A$604,$A16,Urlaub!$B$5:$B$604,"&lt;="&amp;X$3,Urlaub!$C$5:$C$604,"&gt;="&amp;X$3)&gt;0,1,0))</f>
        <v>0</v>
      </c>
      <c r="Y16" s="19" t="n">
        <f aca="false">IF($A16="",0,IF(COUNTIFS(Urlaub!$A$5:$A$604,$A16,Urlaub!$B$5:$B$604,"&lt;="&amp;Y$3,Urlaub!$C$5:$C$604,"&gt;="&amp;Y$3)&gt;0,1,0))</f>
        <v>0</v>
      </c>
      <c r="Z16" s="19" t="n">
        <f aca="false">IF($A16="",0,IF(COUNTIFS(Urlaub!$A$5:$A$604,$A16,Urlaub!$B$5:$B$604,"&lt;="&amp;Z$3,Urlaub!$C$5:$C$604,"&gt;="&amp;Z$3)&gt;0,1,0))</f>
        <v>0</v>
      </c>
      <c r="AA16" s="19" t="n">
        <f aca="false">IF($A16="",0,IF(COUNTIFS(Urlaub!$A$5:$A$604,$A16,Urlaub!$B$5:$B$604,"&lt;="&amp;AA$3,Urlaub!$C$5:$C$604,"&gt;="&amp;AA$3)&gt;0,1,0))</f>
        <v>0</v>
      </c>
      <c r="AB16" s="19" t="n">
        <f aca="false">IF($A16="",0,IF(COUNTIFS(Urlaub!$A$5:$A$604,$A16,Urlaub!$B$5:$B$604,"&lt;="&amp;AB$3,Urlaub!$C$5:$C$604,"&gt;="&amp;AB$3)&gt;0,1,0))</f>
        <v>0</v>
      </c>
      <c r="AC16" s="19" t="n">
        <f aca="false">IF($A16="",0,IF(COUNTIFS(Urlaub!$A$5:$A$604,$A16,Urlaub!$B$5:$B$604,"&lt;="&amp;AC$3,Urlaub!$C$5:$C$604,"&gt;="&amp;AC$3)&gt;0,1,0))</f>
        <v>0</v>
      </c>
      <c r="AD16" s="19" t="n">
        <f aca="false">IF($A16="",0,IF(COUNTIFS(Urlaub!$A$5:$A$604,$A16,Urlaub!$B$5:$B$604,"&lt;="&amp;AD$3,Urlaub!$C$5:$C$604,"&gt;="&amp;AD$3)&gt;0,1,0))</f>
        <v>0</v>
      </c>
      <c r="AE16" s="19" t="n">
        <f aca="false">IF($A16="",0,IF(COUNTIFS(Urlaub!$A$5:$A$604,$A16,Urlaub!$B$5:$B$604,"&lt;="&amp;AE$3,Urlaub!$C$5:$C$604,"&gt;="&amp;AE$3)&gt;0,1,0))</f>
        <v>0</v>
      </c>
      <c r="AF16" s="19" t="n">
        <f aca="false">IF($A16="",0,IF(COUNTIFS(Urlaub!$A$5:$A$604,$A16,Urlaub!$B$5:$B$604,"&lt;="&amp;AF$3,Urlaub!$C$5:$C$604,"&gt;="&amp;AF$3)&gt;0,1,0))</f>
        <v>0</v>
      </c>
      <c r="AG16" s="19" t="n">
        <f aca="false">IF($A16="",0,IF(COUNTIFS(Urlaub!$A$5:$A$604,$A16,Urlaub!$B$5:$B$604,"&lt;="&amp;AG$3,Urlaub!$C$5:$C$604,"&gt;="&amp;AG$3)&gt;0,1,0))</f>
        <v>0</v>
      </c>
      <c r="AH16" s="19" t="n">
        <f aca="false">IF($A16="",0,IF(COUNTIFS(Urlaub!$A$5:$A$604,$A16,Urlaub!$B$5:$B$604,"&lt;="&amp;AH$3,Urlaub!$C$5:$C$604,"&gt;="&amp;AH$3)&gt;0,1,0))</f>
        <v>0</v>
      </c>
      <c r="AI16" s="19" t="n">
        <f aca="false">IF($A16="",0,IF(COUNTIFS(Urlaub!$A$5:$A$604,$A16,Urlaub!$B$5:$B$604,"&lt;="&amp;AI$3,Urlaub!$C$5:$C$604,"&gt;="&amp;AI$3)&gt;0,1,0))</f>
        <v>0</v>
      </c>
      <c r="AJ16" s="19" t="n">
        <f aca="false">IF($A16="",0,IF(COUNTIFS(Urlaub!$A$5:$A$604,$A16,Urlaub!$B$5:$B$604,"&lt;="&amp;AJ$3,Urlaub!$C$5:$C$604,"&gt;="&amp;AJ$3)&gt;0,1,0))</f>
        <v>0</v>
      </c>
      <c r="AK16" s="19" t="n">
        <f aca="false">IF($A16="",0,IF(COUNTIFS(Urlaub!$A$5:$A$604,$A16,Urlaub!$B$5:$B$604,"&lt;="&amp;AK$3,Urlaub!$C$5:$C$604,"&gt;="&amp;AK$3)&gt;0,1,0))</f>
        <v>0</v>
      </c>
      <c r="AL16" s="19" t="n">
        <f aca="false">IF($A16="",0,IF(COUNTIFS(Urlaub!$A$5:$A$604,$A16,Urlaub!$B$5:$B$604,"&lt;="&amp;AL$3,Urlaub!$C$5:$C$604,"&gt;="&amp;AL$3)&gt;0,1,0))</f>
        <v>0</v>
      </c>
      <c r="AM16" s="19" t="n">
        <f aca="false">IF($A16="",0,IF(COUNTIFS(Urlaub!$A$5:$A$604,$A16,Urlaub!$B$5:$B$604,"&lt;="&amp;AM$3,Urlaub!$C$5:$C$604,"&gt;="&amp;AM$3)&gt;0,1,0))</f>
        <v>0</v>
      </c>
      <c r="AN16" s="19" t="n">
        <f aca="false">IF($A16="",0,IF(COUNTIFS(Urlaub!$A$5:$A$604,$A16,Urlaub!$B$5:$B$604,"&lt;="&amp;AN$3,Urlaub!$C$5:$C$604,"&gt;="&amp;AN$3)&gt;0,1,0))</f>
        <v>0</v>
      </c>
      <c r="AO16" s="19" t="n">
        <f aca="false">IF($A16="",0,IF(COUNTIFS(Urlaub!$A$5:$A$604,$A16,Urlaub!$B$5:$B$604,"&lt;="&amp;AO$3,Urlaub!$C$5:$C$604,"&gt;="&amp;AO$3)&gt;0,1,0))</f>
        <v>0</v>
      </c>
      <c r="AP16" s="19" t="n">
        <f aca="false">IF($A16="",0,IF(COUNTIFS(Urlaub!$A$5:$A$604,$A16,Urlaub!$B$5:$B$604,"&lt;="&amp;AP$3,Urlaub!$C$5:$C$604,"&gt;="&amp;AP$3)&gt;0,1,0))</f>
        <v>0</v>
      </c>
      <c r="AQ16" s="19" t="n">
        <f aca="false">IF($A16="",0,IF(COUNTIFS(Urlaub!$A$5:$A$604,$A16,Urlaub!$B$5:$B$604,"&lt;="&amp;AQ$3,Urlaub!$C$5:$C$604,"&gt;="&amp;AQ$3)&gt;0,1,0))</f>
        <v>0</v>
      </c>
      <c r="AR16" s="19" t="n">
        <f aca="false">IF($A16="",0,IF(COUNTIFS(Urlaub!$A$5:$A$604,$A16,Urlaub!$B$5:$B$604,"&lt;="&amp;AR$3,Urlaub!$C$5:$C$604,"&gt;="&amp;AR$3)&gt;0,1,0))</f>
        <v>0</v>
      </c>
      <c r="AS16" s="19" t="n">
        <f aca="false">IF($A16="",0,IF(COUNTIFS(Urlaub!$A$5:$A$604,$A16,Urlaub!$B$5:$B$604,"&lt;="&amp;AS$3,Urlaub!$C$5:$C$604,"&gt;="&amp;AS$3)&gt;0,1,0))</f>
        <v>0</v>
      </c>
      <c r="AT16" s="19" t="n">
        <f aca="false">IF($A16="",0,IF(COUNTIFS(Urlaub!$A$5:$A$604,$A16,Urlaub!$B$5:$B$604,"&lt;="&amp;AT$3,Urlaub!$C$5:$C$604,"&gt;="&amp;AT$3)&gt;0,1,0))</f>
        <v>0</v>
      </c>
      <c r="AU16" s="19" t="n">
        <f aca="false">IF($A16="",0,IF(COUNTIFS(Urlaub!$A$5:$A$604,$A16,Urlaub!$B$5:$B$604,"&lt;="&amp;AU$3,Urlaub!$C$5:$C$604,"&gt;="&amp;AU$3)&gt;0,1,0))</f>
        <v>0</v>
      </c>
      <c r="AV16" s="19" t="n">
        <f aca="false">IF($A16="",0,IF(COUNTIFS(Urlaub!$A$5:$A$604,$A16,Urlaub!$B$5:$B$604,"&lt;="&amp;AV$3,Urlaub!$C$5:$C$604,"&gt;="&amp;AV$3)&gt;0,1,0))</f>
        <v>0</v>
      </c>
      <c r="AW16" s="19" t="n">
        <f aca="false">IF($A16="",0,IF(COUNTIFS(Urlaub!$A$5:$A$604,$A16,Urlaub!$B$5:$B$604,"&lt;="&amp;AW$3,Urlaub!$C$5:$C$604,"&gt;="&amp;AW$3)&gt;0,1,0))</f>
        <v>0</v>
      </c>
      <c r="AX16" s="19" t="n">
        <f aca="false">IF($A16="",0,IF(COUNTIFS(Urlaub!$A$5:$A$604,$A16,Urlaub!$B$5:$B$604,"&lt;="&amp;AX$3,Urlaub!$C$5:$C$604,"&gt;="&amp;AX$3)&gt;0,1,0))</f>
        <v>0</v>
      </c>
      <c r="AY16" s="19" t="n">
        <f aca="false">IF($A16="",0,IF(COUNTIFS(Urlaub!$A$5:$A$604,$A16,Urlaub!$B$5:$B$604,"&lt;="&amp;AY$3,Urlaub!$C$5:$C$604,"&gt;="&amp;AY$3)&gt;0,1,0))</f>
        <v>0</v>
      </c>
      <c r="AZ16" s="19" t="n">
        <f aca="false">IF($A16="",0,IF(COUNTIFS(Urlaub!$A$5:$A$604,$A16,Urlaub!$B$5:$B$604,"&lt;="&amp;AZ$3,Urlaub!$C$5:$C$604,"&gt;="&amp;AZ$3)&gt;0,1,0))</f>
        <v>0</v>
      </c>
      <c r="BA16" s="19" t="n">
        <f aca="false">IF($A16="",0,IF(COUNTIFS(Urlaub!$A$5:$A$604,$A16,Urlaub!$B$5:$B$604,"&lt;="&amp;BA$3,Urlaub!$C$5:$C$604,"&gt;="&amp;BA$3)&gt;0,1,0))</f>
        <v>0</v>
      </c>
      <c r="BB16" s="19" t="n">
        <f aca="false">IF($A16="",0,IF(COUNTIFS(Urlaub!$A$5:$A$604,$A16,Urlaub!$B$5:$B$604,"&lt;="&amp;BB$3,Urlaub!$C$5:$C$604,"&gt;="&amp;BB$3)&gt;0,1,0))</f>
        <v>0</v>
      </c>
      <c r="BC16" s="19" t="n">
        <f aca="false">IF($A16="",0,IF(COUNTIFS(Urlaub!$A$5:$A$604,$A16,Urlaub!$B$5:$B$604,"&lt;="&amp;BC$3,Urlaub!$C$5:$C$604,"&gt;="&amp;BC$3)&gt;0,1,0))</f>
        <v>0</v>
      </c>
      <c r="BD16" s="19" t="n">
        <f aca="false">IF($A16="",0,IF(COUNTIFS(Urlaub!$A$5:$A$604,$A16,Urlaub!$B$5:$B$604,"&lt;="&amp;BD$3,Urlaub!$C$5:$C$604,"&gt;="&amp;BD$3)&gt;0,1,0))</f>
        <v>0</v>
      </c>
      <c r="BE16" s="19" t="n">
        <f aca="false">IF($A16="",0,IF(COUNTIFS(Urlaub!$A$5:$A$604,$A16,Urlaub!$B$5:$B$604,"&lt;="&amp;BE$3,Urlaub!$C$5:$C$604,"&gt;="&amp;BE$3)&gt;0,1,0))</f>
        <v>0</v>
      </c>
      <c r="BF16" s="19" t="n">
        <f aca="false">IF($A16="",0,IF(COUNTIFS(Urlaub!$A$5:$A$604,$A16,Urlaub!$B$5:$B$604,"&lt;="&amp;BF$3,Urlaub!$C$5:$C$604,"&gt;="&amp;BF$3)&gt;0,1,0))</f>
        <v>0</v>
      </c>
      <c r="BG16" s="19" t="n">
        <f aca="false">IF($A16="",0,IF(COUNTIFS(Urlaub!$A$5:$A$604,$A16,Urlaub!$B$5:$B$604,"&lt;="&amp;BG$3,Urlaub!$C$5:$C$604,"&gt;="&amp;BG$3)&gt;0,1,0))</f>
        <v>0</v>
      </c>
      <c r="BH16" s="19" t="n">
        <f aca="false">IF($A16="",0,IF(COUNTIFS(Urlaub!$A$5:$A$604,$A16,Urlaub!$B$5:$B$604,"&lt;="&amp;BH$3,Urlaub!$C$5:$C$604,"&gt;="&amp;BH$3)&gt;0,1,0))</f>
        <v>0</v>
      </c>
      <c r="BI16" s="19" t="n">
        <f aca="false">IF($A16="",0,IF(COUNTIFS(Urlaub!$A$5:$A$604,$A16,Urlaub!$B$5:$B$604,"&lt;="&amp;BI$3,Urlaub!$C$5:$C$604,"&gt;="&amp;BI$3)&gt;0,1,0))</f>
        <v>0</v>
      </c>
      <c r="BJ16" s="19" t="n">
        <f aca="false">IF($A16="",0,IF(COUNTIFS(Urlaub!$A$5:$A$604,$A16,Urlaub!$B$5:$B$604,"&lt;="&amp;BJ$3,Urlaub!$C$5:$C$604,"&gt;="&amp;BJ$3)&gt;0,1,0))</f>
        <v>0</v>
      </c>
      <c r="BK16" s="19" t="n">
        <f aca="false">IF($A16="",0,IF(COUNTIFS(Urlaub!$A$5:$A$604,$A16,Urlaub!$B$5:$B$604,"&lt;="&amp;BK$3,Urlaub!$C$5:$C$604,"&gt;="&amp;BK$3)&gt;0,1,0))</f>
        <v>0</v>
      </c>
      <c r="BL16" s="19" t="n">
        <f aca="false">IF($A16="",0,IF(COUNTIFS(Urlaub!$A$5:$A$604,$A16,Urlaub!$B$5:$B$604,"&lt;="&amp;BL$3,Urlaub!$C$5:$C$604,"&gt;="&amp;BL$3)&gt;0,1,0))</f>
        <v>0</v>
      </c>
      <c r="BM16" s="19" t="n">
        <f aca="false">IF($A16="",0,IF(COUNTIFS(Urlaub!$A$5:$A$604,$A16,Urlaub!$B$5:$B$604,"&lt;="&amp;BM$3,Urlaub!$C$5:$C$604,"&gt;="&amp;BM$3)&gt;0,1,0))</f>
        <v>0</v>
      </c>
      <c r="BN16" s="19" t="n">
        <f aca="false">IF($A16="",0,IF(COUNTIFS(Urlaub!$A$5:$A$604,$A16,Urlaub!$B$5:$B$604,"&lt;="&amp;BN$3,Urlaub!$C$5:$C$604,"&gt;="&amp;BN$3)&gt;0,1,0))</f>
        <v>0</v>
      </c>
      <c r="BO16" s="19" t="n">
        <f aca="false">IF($A16="",0,IF(COUNTIFS(Urlaub!$A$5:$A$604,$A16,Urlaub!$B$5:$B$604,"&lt;="&amp;BO$3,Urlaub!$C$5:$C$604,"&gt;="&amp;BO$3)&gt;0,1,0))</f>
        <v>0</v>
      </c>
      <c r="BP16" s="19" t="n">
        <f aca="false">IF($A16="",0,IF(COUNTIFS(Urlaub!$A$5:$A$604,$A16,Urlaub!$B$5:$B$604,"&lt;="&amp;BP$3,Urlaub!$C$5:$C$604,"&gt;="&amp;BP$3)&gt;0,1,0))</f>
        <v>0</v>
      </c>
      <c r="BQ16" s="19" t="n">
        <f aca="false">IF($A16="",0,IF(COUNTIFS(Urlaub!$A$5:$A$604,$A16,Urlaub!$B$5:$B$604,"&lt;="&amp;BQ$3,Urlaub!$C$5:$C$604,"&gt;="&amp;BQ$3)&gt;0,1,0))</f>
        <v>0</v>
      </c>
      <c r="BR16" s="19" t="n">
        <f aca="false">IF($A16="",0,IF(COUNTIFS(Urlaub!$A$5:$A$604,$A16,Urlaub!$B$5:$B$604,"&lt;="&amp;BR$3,Urlaub!$C$5:$C$604,"&gt;="&amp;BR$3)&gt;0,1,0))</f>
        <v>0</v>
      </c>
      <c r="BS16" s="19" t="n">
        <f aca="false">IF($A16="",0,IF(COUNTIFS(Urlaub!$A$5:$A$604,$A16,Urlaub!$B$5:$B$604,"&lt;="&amp;BS$3,Urlaub!$C$5:$C$604,"&gt;="&amp;BS$3)&gt;0,1,0))</f>
        <v>0</v>
      </c>
      <c r="BT16" s="19" t="n">
        <f aca="false">IF($A16="",0,IF(COUNTIFS(Urlaub!$A$5:$A$604,$A16,Urlaub!$B$5:$B$604,"&lt;="&amp;BT$3,Urlaub!$C$5:$C$604,"&gt;="&amp;BT$3)&gt;0,1,0))</f>
        <v>0</v>
      </c>
      <c r="BU16" s="19" t="n">
        <f aca="false">IF($A16="",0,IF(COUNTIFS(Urlaub!$A$5:$A$604,$A16,Urlaub!$B$5:$B$604,"&lt;="&amp;BU$3,Urlaub!$C$5:$C$604,"&gt;="&amp;BU$3)&gt;0,1,0))</f>
        <v>0</v>
      </c>
      <c r="BV16" s="19" t="n">
        <f aca="false">IF($A16="",0,IF(COUNTIFS(Urlaub!$A$5:$A$604,$A16,Urlaub!$B$5:$B$604,"&lt;="&amp;BV$3,Urlaub!$C$5:$C$604,"&gt;="&amp;BV$3)&gt;0,1,0))</f>
        <v>0</v>
      </c>
      <c r="BW16" s="19" t="n">
        <f aca="false">IF($A16="",0,IF(COUNTIFS(Urlaub!$A$5:$A$604,$A16,Urlaub!$B$5:$B$604,"&lt;="&amp;BW$3,Urlaub!$C$5:$C$604,"&gt;="&amp;BW$3)&gt;0,1,0))</f>
        <v>0</v>
      </c>
      <c r="BX16" s="19" t="n">
        <f aca="false">IF($A16="",0,IF(COUNTIFS(Urlaub!$A$5:$A$604,$A16,Urlaub!$B$5:$B$604,"&lt;="&amp;BX$3,Urlaub!$C$5:$C$604,"&gt;="&amp;BX$3)&gt;0,1,0))</f>
        <v>0</v>
      </c>
      <c r="BY16" s="19" t="n">
        <f aca="false">IF($A16="",0,IF(COUNTIFS(Urlaub!$A$5:$A$604,$A16,Urlaub!$B$5:$B$604,"&lt;="&amp;BY$3,Urlaub!$C$5:$C$604,"&gt;="&amp;BY$3)&gt;0,1,0))</f>
        <v>0</v>
      </c>
      <c r="BZ16" s="19" t="n">
        <f aca="false">IF($A16="",0,IF(COUNTIFS(Urlaub!$A$5:$A$604,$A16,Urlaub!$B$5:$B$604,"&lt;="&amp;BZ$3,Urlaub!$C$5:$C$604,"&gt;="&amp;BZ$3)&gt;0,1,0))</f>
        <v>0</v>
      </c>
      <c r="CA16" s="19" t="n">
        <f aca="false">IF($A16="",0,IF(COUNTIFS(Urlaub!$A$5:$A$604,$A16,Urlaub!$B$5:$B$604,"&lt;="&amp;CA$3,Urlaub!$C$5:$C$604,"&gt;="&amp;CA$3)&gt;0,1,0))</f>
        <v>0</v>
      </c>
      <c r="CB16" s="19" t="n">
        <f aca="false">IF($A16="",0,IF(COUNTIFS(Urlaub!$A$5:$A$604,$A16,Urlaub!$B$5:$B$604,"&lt;="&amp;CB$3,Urlaub!$C$5:$C$604,"&gt;="&amp;CB$3)&gt;0,1,0))</f>
        <v>0</v>
      </c>
      <c r="CC16" s="19" t="n">
        <f aca="false">IF($A16="",0,IF(COUNTIFS(Urlaub!$A$5:$A$604,$A16,Urlaub!$B$5:$B$604,"&lt;="&amp;CC$3,Urlaub!$C$5:$C$604,"&gt;="&amp;CC$3)&gt;0,1,0))</f>
        <v>0</v>
      </c>
      <c r="CD16" s="19" t="n">
        <f aca="false">IF($A16="",0,IF(COUNTIFS(Urlaub!$A$5:$A$604,$A16,Urlaub!$B$5:$B$604,"&lt;="&amp;CD$3,Urlaub!$C$5:$C$604,"&gt;="&amp;CD$3)&gt;0,1,0))</f>
        <v>0</v>
      </c>
      <c r="CE16" s="19" t="n">
        <f aca="false">IF($A16="",0,IF(COUNTIFS(Urlaub!$A$5:$A$604,$A16,Urlaub!$B$5:$B$604,"&lt;="&amp;CE$3,Urlaub!$C$5:$C$604,"&gt;="&amp;CE$3)&gt;0,1,0))</f>
        <v>0</v>
      </c>
      <c r="CF16" s="19" t="n">
        <f aca="false">IF($A16="",0,IF(COUNTIFS(Urlaub!$A$5:$A$604,$A16,Urlaub!$B$5:$B$604,"&lt;="&amp;CF$3,Urlaub!$C$5:$C$604,"&gt;="&amp;CF$3)&gt;0,1,0))</f>
        <v>0</v>
      </c>
      <c r="CG16" s="19" t="n">
        <f aca="false">IF($A16="",0,IF(COUNTIFS(Urlaub!$A$5:$A$604,$A16,Urlaub!$B$5:$B$604,"&lt;="&amp;CG$3,Urlaub!$C$5:$C$604,"&gt;="&amp;CG$3)&gt;0,1,0))</f>
        <v>0</v>
      </c>
      <c r="CH16" s="19" t="n">
        <f aca="false">IF($A16="",0,IF(COUNTIFS(Urlaub!$A$5:$A$604,$A16,Urlaub!$B$5:$B$604,"&lt;="&amp;CH$3,Urlaub!$C$5:$C$604,"&gt;="&amp;CH$3)&gt;0,1,0))</f>
        <v>0</v>
      </c>
      <c r="CI16" s="19" t="n">
        <f aca="false">IF($A16="",0,IF(COUNTIFS(Urlaub!$A$5:$A$604,$A16,Urlaub!$B$5:$B$604,"&lt;="&amp;CI$3,Urlaub!$C$5:$C$604,"&gt;="&amp;CI$3)&gt;0,1,0))</f>
        <v>0</v>
      </c>
      <c r="CJ16" s="19" t="n">
        <f aca="false">IF($A16="",0,IF(COUNTIFS(Urlaub!$A$5:$A$604,$A16,Urlaub!$B$5:$B$604,"&lt;="&amp;CJ$3,Urlaub!$C$5:$C$604,"&gt;="&amp;CJ$3)&gt;0,1,0))</f>
        <v>0</v>
      </c>
      <c r="CK16" s="19" t="n">
        <f aca="false">IF($A16="",0,IF(COUNTIFS(Urlaub!$A$5:$A$604,$A16,Urlaub!$B$5:$B$604,"&lt;="&amp;CK$3,Urlaub!$C$5:$C$604,"&gt;="&amp;CK$3)&gt;0,1,0))</f>
        <v>0</v>
      </c>
      <c r="CL16" s="19" t="n">
        <f aca="false">IF($A16="",0,IF(COUNTIFS(Urlaub!$A$5:$A$604,$A16,Urlaub!$B$5:$B$604,"&lt;="&amp;CL$3,Urlaub!$C$5:$C$604,"&gt;="&amp;CL$3)&gt;0,1,0))</f>
        <v>0</v>
      </c>
      <c r="CM16" s="19" t="n">
        <f aca="false">IF($A16="",0,IF(COUNTIFS(Urlaub!$A$5:$A$604,$A16,Urlaub!$B$5:$B$604,"&lt;="&amp;CM$3,Urlaub!$C$5:$C$604,"&gt;="&amp;CM$3)&gt;0,1,0))</f>
        <v>0</v>
      </c>
      <c r="CN16" s="19" t="n">
        <f aca="false">IF($A16="",0,IF(COUNTIFS(Urlaub!$A$5:$A$604,$A16,Urlaub!$B$5:$B$604,"&lt;="&amp;CN$3,Urlaub!$C$5:$C$604,"&gt;="&amp;CN$3)&gt;0,1,0))</f>
        <v>0</v>
      </c>
      <c r="CO16" s="19" t="n">
        <f aca="false">IF($A16="",0,IF(COUNTIFS(Urlaub!$A$5:$A$604,$A16,Urlaub!$B$5:$B$604,"&lt;="&amp;CO$3,Urlaub!$C$5:$C$604,"&gt;="&amp;CO$3)&gt;0,1,0))</f>
        <v>0</v>
      </c>
      <c r="CP16" s="19" t="n">
        <f aca="false">IF($A16="",0,IF(COUNTIFS(Urlaub!$A$5:$A$604,$A16,Urlaub!$B$5:$B$604,"&lt;="&amp;CP$3,Urlaub!$C$5:$C$604,"&gt;="&amp;CP$3)&gt;0,1,0))</f>
        <v>0</v>
      </c>
      <c r="CQ16" s="19" t="n">
        <f aca="false">IF($A16="",0,IF(COUNTIFS(Urlaub!$A$5:$A$604,$A16,Urlaub!$B$5:$B$604,"&lt;="&amp;CQ$3,Urlaub!$C$5:$C$604,"&gt;="&amp;CQ$3)&gt;0,1,0))</f>
        <v>0</v>
      </c>
      <c r="CR16" s="19" t="n">
        <f aca="false">IF($A16="",0,IF(COUNTIFS(Urlaub!$A$5:$A$604,$A16,Urlaub!$B$5:$B$604,"&lt;="&amp;CR$3,Urlaub!$C$5:$C$604,"&gt;="&amp;CR$3)&gt;0,1,0))</f>
        <v>0</v>
      </c>
      <c r="CS16" s="19" t="n">
        <f aca="false">IF($A16="",0,IF(COUNTIFS(Urlaub!$A$5:$A$604,$A16,Urlaub!$B$5:$B$604,"&lt;="&amp;CS$3,Urlaub!$C$5:$C$604,"&gt;="&amp;CS$3)&gt;0,1,0))</f>
        <v>0</v>
      </c>
      <c r="CT16" s="19" t="n">
        <f aca="false">IF($A16="",0,IF(COUNTIFS(Urlaub!$A$5:$A$604,$A16,Urlaub!$B$5:$B$604,"&lt;="&amp;CT$3,Urlaub!$C$5:$C$604,"&gt;="&amp;CT$3)&gt;0,1,0))</f>
        <v>0</v>
      </c>
      <c r="CU16" s="19" t="n">
        <f aca="false">IF($A16="",0,IF(COUNTIFS(Urlaub!$A$5:$A$604,$A16,Urlaub!$B$5:$B$604,"&lt;="&amp;CU$3,Urlaub!$C$5:$C$604,"&gt;="&amp;CU$3)&gt;0,1,0))</f>
        <v>0</v>
      </c>
      <c r="CV16" s="19" t="n">
        <f aca="false">IF($A16="",0,IF(COUNTIFS(Urlaub!$A$5:$A$604,$A16,Urlaub!$B$5:$B$604,"&lt;="&amp;CV$3,Urlaub!$C$5:$C$604,"&gt;="&amp;CV$3)&gt;0,1,0))</f>
        <v>0</v>
      </c>
      <c r="CW16" s="19" t="n">
        <f aca="false">IF($A16="",0,IF(COUNTIFS(Urlaub!$A$5:$A$604,$A16,Urlaub!$B$5:$B$604,"&lt;="&amp;CW$3,Urlaub!$C$5:$C$604,"&gt;="&amp;CW$3)&gt;0,1,0))</f>
        <v>0</v>
      </c>
      <c r="CX16" s="19" t="n">
        <f aca="false">IF($A16="",0,IF(COUNTIFS(Urlaub!$A$5:$A$604,$A16,Urlaub!$B$5:$B$604,"&lt;="&amp;CX$3,Urlaub!$C$5:$C$604,"&gt;="&amp;CX$3)&gt;0,1,0))</f>
        <v>0</v>
      </c>
      <c r="CY16" s="19" t="n">
        <f aca="false">IF($A16="",0,IF(COUNTIFS(Urlaub!$A$5:$A$604,$A16,Urlaub!$B$5:$B$604,"&lt;="&amp;CY$3,Urlaub!$C$5:$C$604,"&gt;="&amp;CY$3)&gt;0,1,0))</f>
        <v>0</v>
      </c>
      <c r="CZ16" s="19" t="n">
        <f aca="false">IF($A16="",0,IF(COUNTIFS(Urlaub!$A$5:$A$604,$A16,Urlaub!$B$5:$B$604,"&lt;="&amp;CZ$3,Urlaub!$C$5:$C$604,"&gt;="&amp;CZ$3)&gt;0,1,0))</f>
        <v>0</v>
      </c>
      <c r="DA16" s="19" t="n">
        <f aca="false">IF($A16="",0,IF(COUNTIFS(Urlaub!$A$5:$A$604,$A16,Urlaub!$B$5:$B$604,"&lt;="&amp;DA$3,Urlaub!$C$5:$C$604,"&gt;="&amp;DA$3)&gt;0,1,0))</f>
        <v>0</v>
      </c>
      <c r="DB16" s="19" t="n">
        <f aca="false">IF($A16="",0,IF(COUNTIFS(Urlaub!$A$5:$A$604,$A16,Urlaub!$B$5:$B$604,"&lt;="&amp;DB$3,Urlaub!$C$5:$C$604,"&gt;="&amp;DB$3)&gt;0,1,0))</f>
        <v>0</v>
      </c>
      <c r="DC16" s="19" t="n">
        <f aca="false">IF($A16="",0,IF(COUNTIFS(Urlaub!$A$5:$A$604,$A16,Urlaub!$B$5:$B$604,"&lt;="&amp;DC$3,Urlaub!$C$5:$C$604,"&gt;="&amp;DC$3)&gt;0,1,0))</f>
        <v>0</v>
      </c>
      <c r="DD16" s="19" t="n">
        <f aca="false">IF($A16="",0,IF(COUNTIFS(Urlaub!$A$5:$A$604,$A16,Urlaub!$B$5:$B$604,"&lt;="&amp;DD$3,Urlaub!$C$5:$C$604,"&gt;="&amp;DD$3)&gt;0,1,0))</f>
        <v>0</v>
      </c>
      <c r="DE16" s="19" t="n">
        <f aca="false">IF($A16="",0,IF(COUNTIFS(Urlaub!$A$5:$A$604,$A16,Urlaub!$B$5:$B$604,"&lt;="&amp;DE$3,Urlaub!$C$5:$C$604,"&gt;="&amp;DE$3)&gt;0,1,0))</f>
        <v>0</v>
      </c>
      <c r="DF16" s="19" t="n">
        <f aca="false">IF($A16="",0,IF(COUNTIFS(Urlaub!$A$5:$A$604,$A16,Urlaub!$B$5:$B$604,"&lt;="&amp;DF$3,Urlaub!$C$5:$C$604,"&gt;="&amp;DF$3)&gt;0,1,0))</f>
        <v>0</v>
      </c>
      <c r="DG16" s="19" t="n">
        <f aca="false">IF($A16="",0,IF(COUNTIFS(Urlaub!$A$5:$A$604,$A16,Urlaub!$B$5:$B$604,"&lt;="&amp;DG$3,Urlaub!$C$5:$C$604,"&gt;="&amp;DG$3)&gt;0,1,0))</f>
        <v>0</v>
      </c>
      <c r="DH16" s="19" t="n">
        <f aca="false">IF($A16="",0,IF(COUNTIFS(Urlaub!$A$5:$A$604,$A16,Urlaub!$B$5:$B$604,"&lt;="&amp;DH$3,Urlaub!$C$5:$C$604,"&gt;="&amp;DH$3)&gt;0,1,0))</f>
        <v>0</v>
      </c>
      <c r="DI16" s="19" t="n">
        <f aca="false">IF($A16="",0,IF(COUNTIFS(Urlaub!$A$5:$A$604,$A16,Urlaub!$B$5:$B$604,"&lt;="&amp;DI$3,Urlaub!$C$5:$C$604,"&gt;="&amp;DI$3)&gt;0,1,0))</f>
        <v>0</v>
      </c>
      <c r="DJ16" s="19" t="n">
        <f aca="false">IF($A16="",0,IF(COUNTIFS(Urlaub!$A$5:$A$604,$A16,Urlaub!$B$5:$B$604,"&lt;="&amp;DJ$3,Urlaub!$C$5:$C$604,"&gt;="&amp;DJ$3)&gt;0,1,0))</f>
        <v>0</v>
      </c>
      <c r="DK16" s="19" t="n">
        <f aca="false">IF($A16="",0,IF(COUNTIFS(Urlaub!$A$5:$A$604,$A16,Urlaub!$B$5:$B$604,"&lt;="&amp;DK$3,Urlaub!$C$5:$C$604,"&gt;="&amp;DK$3)&gt;0,1,0))</f>
        <v>0</v>
      </c>
      <c r="DL16" s="19" t="n">
        <f aca="false">IF($A16="",0,IF(COUNTIFS(Urlaub!$A$5:$A$604,$A16,Urlaub!$B$5:$B$604,"&lt;="&amp;DL$3,Urlaub!$C$5:$C$604,"&gt;="&amp;DL$3)&gt;0,1,0))</f>
        <v>0</v>
      </c>
      <c r="DM16" s="19" t="n">
        <f aca="false">IF($A16="",0,IF(COUNTIFS(Urlaub!$A$5:$A$604,$A16,Urlaub!$B$5:$B$604,"&lt;="&amp;DM$3,Urlaub!$C$5:$C$604,"&gt;="&amp;DM$3)&gt;0,1,0))</f>
        <v>0</v>
      </c>
      <c r="DN16" s="19" t="n">
        <f aca="false">IF($A16="",0,IF(COUNTIFS(Urlaub!$A$5:$A$604,$A16,Urlaub!$B$5:$B$604,"&lt;="&amp;DN$3,Urlaub!$C$5:$C$604,"&gt;="&amp;DN$3)&gt;0,1,0))</f>
        <v>0</v>
      </c>
      <c r="DO16" s="19" t="n">
        <f aca="false">IF($A16="",0,IF(COUNTIFS(Urlaub!$A$5:$A$604,$A16,Urlaub!$B$5:$B$604,"&lt;="&amp;DO$3,Urlaub!$C$5:$C$604,"&gt;="&amp;DO$3)&gt;0,1,0))</f>
        <v>0</v>
      </c>
      <c r="DP16" s="19" t="n">
        <f aca="false">IF($A16="",0,IF(COUNTIFS(Urlaub!$A$5:$A$604,$A16,Urlaub!$B$5:$B$604,"&lt;="&amp;DP$3,Urlaub!$C$5:$C$604,"&gt;="&amp;DP$3)&gt;0,1,0))</f>
        <v>0</v>
      </c>
      <c r="DQ16" s="19" t="n">
        <f aca="false">IF($A16="",0,IF(COUNTIFS(Urlaub!$A$5:$A$604,$A16,Urlaub!$B$5:$B$604,"&lt;="&amp;DQ$3,Urlaub!$C$5:$C$604,"&gt;="&amp;DQ$3)&gt;0,1,0))</f>
        <v>0</v>
      </c>
      <c r="DR16" s="19" t="n">
        <f aca="false">IF($A16="",0,IF(COUNTIFS(Urlaub!$A$5:$A$604,$A16,Urlaub!$B$5:$B$604,"&lt;="&amp;DR$3,Urlaub!$C$5:$C$604,"&gt;="&amp;DR$3)&gt;0,1,0))</f>
        <v>0</v>
      </c>
      <c r="DS16" s="19" t="n">
        <f aca="false">IF($A16="",0,IF(COUNTIFS(Urlaub!$A$5:$A$604,$A16,Urlaub!$B$5:$B$604,"&lt;="&amp;DS$3,Urlaub!$C$5:$C$604,"&gt;="&amp;DS$3)&gt;0,1,0))</f>
        <v>0</v>
      </c>
      <c r="DT16" s="19" t="n">
        <f aca="false">IF($A16="",0,IF(COUNTIFS(Urlaub!$A$5:$A$604,$A16,Urlaub!$B$5:$B$604,"&lt;="&amp;DT$3,Urlaub!$C$5:$C$604,"&gt;="&amp;DT$3)&gt;0,1,0))</f>
        <v>0</v>
      </c>
      <c r="DU16" s="19" t="n">
        <f aca="false">IF($A16="",0,IF(COUNTIFS(Urlaub!$A$5:$A$604,$A16,Urlaub!$B$5:$B$604,"&lt;="&amp;DU$3,Urlaub!$C$5:$C$604,"&gt;="&amp;DU$3)&gt;0,1,0))</f>
        <v>0</v>
      </c>
      <c r="DV16" s="19" t="n">
        <f aca="false">IF($A16="",0,IF(COUNTIFS(Urlaub!$A$5:$A$604,$A16,Urlaub!$B$5:$B$604,"&lt;="&amp;DV$3,Urlaub!$C$5:$C$604,"&gt;="&amp;DV$3)&gt;0,1,0))</f>
        <v>0</v>
      </c>
      <c r="DW16" s="19" t="n">
        <f aca="false">IF($A16="",0,IF(COUNTIFS(Urlaub!$A$5:$A$604,$A16,Urlaub!$B$5:$B$604,"&lt;="&amp;DW$3,Urlaub!$C$5:$C$604,"&gt;="&amp;DW$3)&gt;0,1,0))</f>
        <v>0</v>
      </c>
      <c r="DX16" s="19" t="n">
        <f aca="false">IF($A16="",0,IF(COUNTIFS(Urlaub!$A$5:$A$604,$A16,Urlaub!$B$5:$B$604,"&lt;="&amp;DX$3,Urlaub!$C$5:$C$604,"&gt;="&amp;DX$3)&gt;0,1,0))</f>
        <v>0</v>
      </c>
      <c r="DY16" s="19" t="n">
        <f aca="false">IF($A16="",0,IF(COUNTIFS(Urlaub!$A$5:$A$604,$A16,Urlaub!$B$5:$B$604,"&lt;="&amp;DY$3,Urlaub!$C$5:$C$604,"&gt;="&amp;DY$3)&gt;0,1,0))</f>
        <v>0</v>
      </c>
      <c r="DZ16" s="19" t="n">
        <f aca="false">IF($A16="",0,IF(COUNTIFS(Urlaub!$A$5:$A$604,$A16,Urlaub!$B$5:$B$604,"&lt;="&amp;DZ$3,Urlaub!$C$5:$C$604,"&gt;="&amp;DZ$3)&gt;0,1,0))</f>
        <v>0</v>
      </c>
      <c r="EA16" s="19" t="n">
        <f aca="false">IF($A16="",0,IF(COUNTIFS(Urlaub!$A$5:$A$604,$A16,Urlaub!$B$5:$B$604,"&lt;="&amp;EA$3,Urlaub!$C$5:$C$604,"&gt;="&amp;EA$3)&gt;0,1,0))</f>
        <v>0</v>
      </c>
      <c r="EB16" s="19" t="n">
        <f aca="false">IF($A16="",0,IF(COUNTIFS(Urlaub!$A$5:$A$604,$A16,Urlaub!$B$5:$B$604,"&lt;="&amp;EB$3,Urlaub!$C$5:$C$604,"&gt;="&amp;EB$3)&gt;0,1,0))</f>
        <v>0</v>
      </c>
      <c r="EC16" s="19" t="n">
        <f aca="false">IF($A16="",0,IF(COUNTIFS(Urlaub!$A$5:$A$604,$A16,Urlaub!$B$5:$B$604,"&lt;="&amp;EC$3,Urlaub!$C$5:$C$604,"&gt;="&amp;EC$3)&gt;0,1,0))</f>
        <v>0</v>
      </c>
      <c r="ED16" s="19" t="n">
        <f aca="false">IF($A16="",0,IF(COUNTIFS(Urlaub!$A$5:$A$604,$A16,Urlaub!$B$5:$B$604,"&lt;="&amp;ED$3,Urlaub!$C$5:$C$604,"&gt;="&amp;ED$3)&gt;0,1,0))</f>
        <v>0</v>
      </c>
      <c r="EE16" s="19" t="n">
        <f aca="false">IF($A16="",0,IF(COUNTIFS(Urlaub!$A$5:$A$604,$A16,Urlaub!$B$5:$B$604,"&lt;="&amp;EE$3,Urlaub!$C$5:$C$604,"&gt;="&amp;EE$3)&gt;0,1,0))</f>
        <v>0</v>
      </c>
      <c r="EF16" s="19" t="n">
        <f aca="false">IF($A16="",0,IF(COUNTIFS(Urlaub!$A$5:$A$604,$A16,Urlaub!$B$5:$B$604,"&lt;="&amp;EF$3,Urlaub!$C$5:$C$604,"&gt;="&amp;EF$3)&gt;0,1,0))</f>
        <v>0</v>
      </c>
      <c r="EG16" s="19" t="n">
        <f aca="false">IF($A16="",0,IF(COUNTIFS(Urlaub!$A$5:$A$604,$A16,Urlaub!$B$5:$B$604,"&lt;="&amp;EG$3,Urlaub!$C$5:$C$604,"&gt;="&amp;EG$3)&gt;0,1,0))</f>
        <v>0</v>
      </c>
      <c r="EH16" s="19" t="n">
        <f aca="false">IF($A16="",0,IF(COUNTIFS(Urlaub!$A$5:$A$604,$A16,Urlaub!$B$5:$B$604,"&lt;="&amp;EH$3,Urlaub!$C$5:$C$604,"&gt;="&amp;EH$3)&gt;0,1,0))</f>
        <v>0</v>
      </c>
      <c r="EI16" s="19" t="n">
        <f aca="false">IF($A16="",0,IF(COUNTIFS(Urlaub!$A$5:$A$604,$A16,Urlaub!$B$5:$B$604,"&lt;="&amp;EI$3,Urlaub!$C$5:$C$604,"&gt;="&amp;EI$3)&gt;0,1,0))</f>
        <v>0</v>
      </c>
      <c r="EJ16" s="19" t="n">
        <f aca="false">IF($A16="",0,IF(COUNTIFS(Urlaub!$A$5:$A$604,$A16,Urlaub!$B$5:$B$604,"&lt;="&amp;EJ$3,Urlaub!$C$5:$C$604,"&gt;="&amp;EJ$3)&gt;0,1,0))</f>
        <v>0</v>
      </c>
      <c r="EK16" s="19" t="n">
        <f aca="false">IF($A16="",0,IF(COUNTIFS(Urlaub!$A$5:$A$604,$A16,Urlaub!$B$5:$B$604,"&lt;="&amp;EK$3,Urlaub!$C$5:$C$604,"&gt;="&amp;EK$3)&gt;0,1,0))</f>
        <v>0</v>
      </c>
      <c r="EL16" s="19" t="n">
        <f aca="false">IF($A16="",0,IF(COUNTIFS(Urlaub!$A$5:$A$604,$A16,Urlaub!$B$5:$B$604,"&lt;="&amp;EL$3,Urlaub!$C$5:$C$604,"&gt;="&amp;EL$3)&gt;0,1,0))</f>
        <v>0</v>
      </c>
      <c r="EM16" s="19" t="n">
        <f aca="false">IF($A16="",0,IF(COUNTIFS(Urlaub!$A$5:$A$604,$A16,Urlaub!$B$5:$B$604,"&lt;="&amp;EM$3,Urlaub!$C$5:$C$604,"&gt;="&amp;EM$3)&gt;0,1,0))</f>
        <v>0</v>
      </c>
      <c r="EN16" s="19" t="n">
        <f aca="false">IF($A16="",0,IF(COUNTIFS(Urlaub!$A$5:$A$604,$A16,Urlaub!$B$5:$B$604,"&lt;="&amp;EN$3,Urlaub!$C$5:$C$604,"&gt;="&amp;EN$3)&gt;0,1,0))</f>
        <v>0</v>
      </c>
      <c r="EO16" s="19" t="n">
        <f aca="false">IF($A16="",0,IF(COUNTIFS(Urlaub!$A$5:$A$604,$A16,Urlaub!$B$5:$B$604,"&lt;="&amp;EO$3,Urlaub!$C$5:$C$604,"&gt;="&amp;EO$3)&gt;0,1,0))</f>
        <v>0</v>
      </c>
      <c r="EP16" s="19" t="n">
        <f aca="false">IF($A16="",0,IF(COUNTIFS(Urlaub!$A$5:$A$604,$A16,Urlaub!$B$5:$B$604,"&lt;="&amp;EP$3,Urlaub!$C$5:$C$604,"&gt;="&amp;EP$3)&gt;0,1,0))</f>
        <v>0</v>
      </c>
      <c r="EQ16" s="19" t="n">
        <f aca="false">IF($A16="",0,IF(COUNTIFS(Urlaub!$A$5:$A$604,$A16,Urlaub!$B$5:$B$604,"&lt;="&amp;EQ$3,Urlaub!$C$5:$C$604,"&gt;="&amp;EQ$3)&gt;0,1,0))</f>
        <v>0</v>
      </c>
      <c r="ER16" s="19" t="n">
        <f aca="false">IF($A16="",0,IF(COUNTIFS(Urlaub!$A$5:$A$604,$A16,Urlaub!$B$5:$B$604,"&lt;="&amp;ER$3,Urlaub!$C$5:$C$604,"&gt;="&amp;ER$3)&gt;0,1,0))</f>
        <v>0</v>
      </c>
      <c r="ES16" s="19" t="n">
        <f aca="false">IF($A16="",0,IF(COUNTIFS(Urlaub!$A$5:$A$604,$A16,Urlaub!$B$5:$B$604,"&lt;="&amp;ES$3,Urlaub!$C$5:$C$604,"&gt;="&amp;ES$3)&gt;0,1,0))</f>
        <v>0</v>
      </c>
      <c r="ET16" s="19" t="n">
        <f aca="false">IF($A16="",0,IF(COUNTIFS(Urlaub!$A$5:$A$604,$A16,Urlaub!$B$5:$B$604,"&lt;="&amp;ET$3,Urlaub!$C$5:$C$604,"&gt;="&amp;ET$3)&gt;0,1,0))</f>
        <v>0</v>
      </c>
      <c r="EU16" s="19" t="n">
        <f aca="false">IF($A16="",0,IF(COUNTIFS(Urlaub!$A$5:$A$604,$A16,Urlaub!$B$5:$B$604,"&lt;="&amp;EU$3,Urlaub!$C$5:$C$604,"&gt;="&amp;EU$3)&gt;0,1,0))</f>
        <v>0</v>
      </c>
      <c r="EV16" s="19" t="n">
        <f aca="false">IF($A16="",0,IF(COUNTIFS(Urlaub!$A$5:$A$604,$A16,Urlaub!$B$5:$B$604,"&lt;="&amp;EV$3,Urlaub!$C$5:$C$604,"&gt;="&amp;EV$3)&gt;0,1,0))</f>
        <v>0</v>
      </c>
      <c r="EW16" s="19" t="n">
        <f aca="false">IF($A16="",0,IF(COUNTIFS(Urlaub!$A$5:$A$604,$A16,Urlaub!$B$5:$B$604,"&lt;="&amp;EW$3,Urlaub!$C$5:$C$604,"&gt;="&amp;EW$3)&gt;0,1,0))</f>
        <v>0</v>
      </c>
      <c r="EX16" s="19" t="n">
        <f aca="false">IF($A16="",0,IF(COUNTIFS(Urlaub!$A$5:$A$604,$A16,Urlaub!$B$5:$B$604,"&lt;="&amp;EX$3,Urlaub!$C$5:$C$604,"&gt;="&amp;EX$3)&gt;0,1,0))</f>
        <v>0</v>
      </c>
      <c r="EY16" s="19" t="n">
        <f aca="false">IF($A16="",0,IF(COUNTIFS(Urlaub!$A$5:$A$604,$A16,Urlaub!$B$5:$B$604,"&lt;="&amp;EY$3,Urlaub!$C$5:$C$604,"&gt;="&amp;EY$3)&gt;0,1,0))</f>
        <v>0</v>
      </c>
      <c r="EZ16" s="19" t="n">
        <f aca="false">IF($A16="",0,IF(COUNTIFS(Urlaub!$A$5:$A$604,$A16,Urlaub!$B$5:$B$604,"&lt;="&amp;EZ$3,Urlaub!$C$5:$C$604,"&gt;="&amp;EZ$3)&gt;0,1,0))</f>
        <v>0</v>
      </c>
      <c r="FA16" s="19" t="n">
        <f aca="false">IF($A16="",0,IF(COUNTIFS(Urlaub!$A$5:$A$604,$A16,Urlaub!$B$5:$B$604,"&lt;="&amp;FA$3,Urlaub!$C$5:$C$604,"&gt;="&amp;FA$3)&gt;0,1,0))</f>
        <v>0</v>
      </c>
      <c r="FB16" s="19" t="n">
        <f aca="false">IF($A16="",0,IF(COUNTIFS(Urlaub!$A$5:$A$604,$A16,Urlaub!$B$5:$B$604,"&lt;="&amp;FB$3,Urlaub!$C$5:$C$604,"&gt;="&amp;FB$3)&gt;0,1,0))</f>
        <v>0</v>
      </c>
      <c r="FC16" s="19" t="n">
        <f aca="false">IF($A16="",0,IF(COUNTIFS(Urlaub!$A$5:$A$604,$A16,Urlaub!$B$5:$B$604,"&lt;="&amp;FC$3,Urlaub!$C$5:$C$604,"&gt;="&amp;FC$3)&gt;0,1,0))</f>
        <v>0</v>
      </c>
      <c r="FD16" s="19" t="n">
        <f aca="false">IF($A16="",0,IF(COUNTIFS(Urlaub!$A$5:$A$604,$A16,Urlaub!$B$5:$B$604,"&lt;="&amp;FD$3,Urlaub!$C$5:$C$604,"&gt;="&amp;FD$3)&gt;0,1,0))</f>
        <v>0</v>
      </c>
      <c r="FE16" s="19" t="n">
        <f aca="false">IF($A16="",0,IF(COUNTIFS(Urlaub!$A$5:$A$604,$A16,Urlaub!$B$5:$B$604,"&lt;="&amp;FE$3,Urlaub!$C$5:$C$604,"&gt;="&amp;FE$3)&gt;0,1,0))</f>
        <v>0</v>
      </c>
      <c r="FF16" s="19" t="n">
        <f aca="false">IF($A16="",0,IF(COUNTIFS(Urlaub!$A$5:$A$604,$A16,Urlaub!$B$5:$B$604,"&lt;="&amp;FF$3,Urlaub!$C$5:$C$604,"&gt;="&amp;FF$3)&gt;0,1,0))</f>
        <v>0</v>
      </c>
      <c r="FG16" s="19" t="n">
        <f aca="false">IF($A16="",0,IF(COUNTIFS(Urlaub!$A$5:$A$604,$A16,Urlaub!$B$5:$B$604,"&lt;="&amp;FG$3,Urlaub!$C$5:$C$604,"&gt;="&amp;FG$3)&gt;0,1,0))</f>
        <v>0</v>
      </c>
      <c r="FH16" s="19" t="n">
        <f aca="false">IF($A16="",0,IF(COUNTIFS(Urlaub!$A$5:$A$604,$A16,Urlaub!$B$5:$B$604,"&lt;="&amp;FH$3,Urlaub!$C$5:$C$604,"&gt;="&amp;FH$3)&gt;0,1,0))</f>
        <v>0</v>
      </c>
      <c r="FI16" s="19" t="n">
        <f aca="false">IF($A16="",0,IF(COUNTIFS(Urlaub!$A$5:$A$604,$A16,Urlaub!$B$5:$B$604,"&lt;="&amp;FI$3,Urlaub!$C$5:$C$604,"&gt;="&amp;FI$3)&gt;0,1,0))</f>
        <v>0</v>
      </c>
      <c r="FJ16" s="19" t="n">
        <f aca="false">IF($A16="",0,IF(COUNTIFS(Urlaub!$A$5:$A$604,$A16,Urlaub!$B$5:$B$604,"&lt;="&amp;FJ$3,Urlaub!$C$5:$C$604,"&gt;="&amp;FJ$3)&gt;0,1,0))</f>
        <v>0</v>
      </c>
      <c r="FK16" s="19" t="n">
        <f aca="false">IF($A16="",0,IF(COUNTIFS(Urlaub!$A$5:$A$604,$A16,Urlaub!$B$5:$B$604,"&lt;="&amp;FK$3,Urlaub!$C$5:$C$604,"&gt;="&amp;FK$3)&gt;0,1,0))</f>
        <v>0</v>
      </c>
      <c r="FL16" s="19" t="n">
        <f aca="false">IF($A16="",0,IF(COUNTIFS(Urlaub!$A$5:$A$604,$A16,Urlaub!$B$5:$B$604,"&lt;="&amp;FL$3,Urlaub!$C$5:$C$604,"&gt;="&amp;FL$3)&gt;0,1,0))</f>
        <v>0</v>
      </c>
      <c r="FM16" s="19" t="n">
        <f aca="false">IF($A16="",0,IF(COUNTIFS(Urlaub!$A$5:$A$604,$A16,Urlaub!$B$5:$B$604,"&lt;="&amp;FM$3,Urlaub!$C$5:$C$604,"&gt;="&amp;FM$3)&gt;0,1,0))</f>
        <v>0</v>
      </c>
      <c r="FN16" s="19" t="n">
        <f aca="false">IF($A16="",0,IF(COUNTIFS(Urlaub!$A$5:$A$604,$A16,Urlaub!$B$5:$B$604,"&lt;="&amp;FN$3,Urlaub!$C$5:$C$604,"&gt;="&amp;FN$3)&gt;0,1,0))</f>
        <v>0</v>
      </c>
      <c r="FO16" s="19" t="n">
        <f aca="false">IF($A16="",0,IF(COUNTIFS(Urlaub!$A$5:$A$604,$A16,Urlaub!$B$5:$B$604,"&lt;="&amp;FO$3,Urlaub!$C$5:$C$604,"&gt;="&amp;FO$3)&gt;0,1,0))</f>
        <v>0</v>
      </c>
      <c r="FP16" s="19" t="n">
        <f aca="false">IF($A16="",0,IF(COUNTIFS(Urlaub!$A$5:$A$604,$A16,Urlaub!$B$5:$B$604,"&lt;="&amp;FP$3,Urlaub!$C$5:$C$604,"&gt;="&amp;FP$3)&gt;0,1,0))</f>
        <v>0</v>
      </c>
      <c r="FQ16" s="19" t="n">
        <f aca="false">IF($A16="",0,IF(COUNTIFS(Urlaub!$A$5:$A$604,$A16,Urlaub!$B$5:$B$604,"&lt;="&amp;FQ$3,Urlaub!$C$5:$C$604,"&gt;="&amp;FQ$3)&gt;0,1,0))</f>
        <v>0</v>
      </c>
      <c r="FR16" s="19" t="n">
        <f aca="false">IF($A16="",0,IF(COUNTIFS(Urlaub!$A$5:$A$604,$A16,Urlaub!$B$5:$B$604,"&lt;="&amp;FR$3,Urlaub!$C$5:$C$604,"&gt;="&amp;FR$3)&gt;0,1,0))</f>
        <v>0</v>
      </c>
      <c r="FS16" s="19" t="n">
        <f aca="false">IF($A16="",0,IF(COUNTIFS(Urlaub!$A$5:$A$604,$A16,Urlaub!$B$5:$B$604,"&lt;="&amp;FS$3,Urlaub!$C$5:$C$604,"&gt;="&amp;FS$3)&gt;0,1,0))</f>
        <v>0</v>
      </c>
      <c r="FT16" s="19" t="n">
        <f aca="false">IF($A16="",0,IF(COUNTIFS(Urlaub!$A$5:$A$604,$A16,Urlaub!$B$5:$B$604,"&lt;="&amp;FT$3,Urlaub!$C$5:$C$604,"&gt;="&amp;FT$3)&gt;0,1,0))</f>
        <v>0</v>
      </c>
      <c r="FU16" s="19" t="n">
        <f aca="false">IF($A16="",0,IF(COUNTIFS(Urlaub!$A$5:$A$604,$A16,Urlaub!$B$5:$B$604,"&lt;="&amp;FU$3,Urlaub!$C$5:$C$604,"&gt;="&amp;FU$3)&gt;0,1,0))</f>
        <v>0</v>
      </c>
      <c r="FV16" s="19" t="n">
        <f aca="false">IF($A16="",0,IF(COUNTIFS(Urlaub!$A$5:$A$604,$A16,Urlaub!$B$5:$B$604,"&lt;="&amp;FV$3,Urlaub!$C$5:$C$604,"&gt;="&amp;FV$3)&gt;0,1,0))</f>
        <v>0</v>
      </c>
      <c r="FW16" s="19" t="n">
        <f aca="false">IF($A16="",0,IF(COUNTIFS(Urlaub!$A$5:$A$604,$A16,Urlaub!$B$5:$B$604,"&lt;="&amp;FW$3,Urlaub!$C$5:$C$604,"&gt;="&amp;FW$3)&gt;0,1,0))</f>
        <v>0</v>
      </c>
      <c r="FX16" s="19" t="n">
        <f aca="false">IF($A16="",0,IF(COUNTIFS(Urlaub!$A$5:$A$604,$A16,Urlaub!$B$5:$B$604,"&lt;="&amp;FX$3,Urlaub!$C$5:$C$604,"&gt;="&amp;FX$3)&gt;0,1,0))</f>
        <v>0</v>
      </c>
      <c r="FY16" s="19" t="n">
        <f aca="false">IF($A16="",0,IF(COUNTIFS(Urlaub!$A$5:$A$604,$A16,Urlaub!$B$5:$B$604,"&lt;="&amp;FY$3,Urlaub!$C$5:$C$604,"&gt;="&amp;FY$3)&gt;0,1,0))</f>
        <v>0</v>
      </c>
      <c r="FZ16" s="19" t="n">
        <f aca="false">IF($A16="",0,IF(COUNTIFS(Urlaub!$A$5:$A$604,$A16,Urlaub!$B$5:$B$604,"&lt;="&amp;FZ$3,Urlaub!$C$5:$C$604,"&gt;="&amp;FZ$3)&gt;0,1,0))</f>
        <v>0</v>
      </c>
      <c r="GA16" s="19" t="n">
        <f aca="false">IF($A16="",0,IF(COUNTIFS(Urlaub!$A$5:$A$604,$A16,Urlaub!$B$5:$B$604,"&lt;="&amp;GA$3,Urlaub!$C$5:$C$604,"&gt;="&amp;GA$3)&gt;0,1,0))</f>
        <v>0</v>
      </c>
      <c r="GB16" s="19" t="n">
        <f aca="false">IF($A16="",0,IF(COUNTIFS(Urlaub!$A$5:$A$604,$A16,Urlaub!$B$5:$B$604,"&lt;="&amp;GB$3,Urlaub!$C$5:$C$604,"&gt;="&amp;GB$3)&gt;0,1,0))</f>
        <v>0</v>
      </c>
      <c r="GC16" s="19" t="n">
        <f aca="false">IF($A16="",0,IF(COUNTIFS(Urlaub!$A$5:$A$604,$A16,Urlaub!$B$5:$B$604,"&lt;="&amp;GC$3,Urlaub!$C$5:$C$604,"&gt;="&amp;GC$3)&gt;0,1,0))</f>
        <v>0</v>
      </c>
      <c r="GD16" s="19" t="n">
        <f aca="false">IF($A16="",0,IF(COUNTIFS(Urlaub!$A$5:$A$604,$A16,Urlaub!$B$5:$B$604,"&lt;="&amp;GD$3,Urlaub!$C$5:$C$604,"&gt;="&amp;GD$3)&gt;0,1,0))</f>
        <v>0</v>
      </c>
      <c r="GE16" s="19" t="n">
        <f aca="false">IF($A16="",0,IF(COUNTIFS(Urlaub!$A$5:$A$604,$A16,Urlaub!$B$5:$B$604,"&lt;="&amp;GE$3,Urlaub!$C$5:$C$604,"&gt;="&amp;GE$3)&gt;0,1,0))</f>
        <v>0</v>
      </c>
      <c r="GF16" s="19" t="n">
        <f aca="false">IF($A16="",0,IF(COUNTIFS(Urlaub!$A$5:$A$604,$A16,Urlaub!$B$5:$B$604,"&lt;="&amp;GF$3,Urlaub!$C$5:$C$604,"&gt;="&amp;GF$3)&gt;0,1,0))</f>
        <v>0</v>
      </c>
      <c r="GG16" s="19" t="n">
        <f aca="false">IF($A16="",0,IF(COUNTIFS(Urlaub!$A$5:$A$604,$A16,Urlaub!$B$5:$B$604,"&lt;="&amp;GG$3,Urlaub!$C$5:$C$604,"&gt;="&amp;GG$3)&gt;0,1,0))</f>
        <v>0</v>
      </c>
      <c r="GH16" s="19" t="n">
        <f aca="false">IF($A16="",0,IF(COUNTIFS(Urlaub!$A$5:$A$604,$A16,Urlaub!$B$5:$B$604,"&lt;="&amp;GH$3,Urlaub!$C$5:$C$604,"&gt;="&amp;GH$3)&gt;0,1,0))</f>
        <v>0</v>
      </c>
      <c r="GI16" s="19" t="n">
        <f aca="false">IF($A16="",0,IF(COUNTIFS(Urlaub!$A$5:$A$604,$A16,Urlaub!$B$5:$B$604,"&lt;="&amp;GI$3,Urlaub!$C$5:$C$604,"&gt;="&amp;GI$3)&gt;0,1,0))</f>
        <v>0</v>
      </c>
      <c r="GJ16" s="19" t="n">
        <f aca="false">IF($A16="",0,IF(COUNTIFS(Urlaub!$A$5:$A$604,$A16,Urlaub!$B$5:$B$604,"&lt;="&amp;GJ$3,Urlaub!$C$5:$C$604,"&gt;="&amp;GJ$3)&gt;0,1,0))</f>
        <v>0</v>
      </c>
      <c r="GK16" s="19" t="n">
        <f aca="false">IF($A16="",0,IF(COUNTIFS(Urlaub!$A$5:$A$604,$A16,Urlaub!$B$5:$B$604,"&lt;="&amp;GK$3,Urlaub!$C$5:$C$604,"&gt;="&amp;GK$3)&gt;0,1,0))</f>
        <v>0</v>
      </c>
      <c r="GL16" s="19" t="n">
        <f aca="false">IF($A16="",0,IF(COUNTIFS(Urlaub!$A$5:$A$604,$A16,Urlaub!$B$5:$B$604,"&lt;="&amp;GL$3,Urlaub!$C$5:$C$604,"&gt;="&amp;GL$3)&gt;0,1,0))</f>
        <v>0</v>
      </c>
      <c r="GM16" s="19" t="n">
        <f aca="false">IF($A16="",0,IF(COUNTIFS(Urlaub!$A$5:$A$604,$A16,Urlaub!$B$5:$B$604,"&lt;="&amp;GM$3,Urlaub!$C$5:$C$604,"&gt;="&amp;GM$3)&gt;0,1,0))</f>
        <v>0</v>
      </c>
      <c r="GN16" s="19" t="n">
        <f aca="false">IF($A16="",0,IF(COUNTIFS(Urlaub!$A$5:$A$604,$A16,Urlaub!$B$5:$B$604,"&lt;="&amp;GN$3,Urlaub!$C$5:$C$604,"&gt;="&amp;GN$3)&gt;0,1,0))</f>
        <v>0</v>
      </c>
      <c r="GO16" s="19" t="n">
        <f aca="false">IF($A16="",0,IF(COUNTIFS(Urlaub!$A$5:$A$604,$A16,Urlaub!$B$5:$B$604,"&lt;="&amp;GO$3,Urlaub!$C$5:$C$604,"&gt;="&amp;GO$3)&gt;0,1,0))</f>
        <v>0</v>
      </c>
      <c r="GP16" s="19" t="n">
        <f aca="false">IF($A16="",0,IF(COUNTIFS(Urlaub!$A$5:$A$604,$A16,Urlaub!$B$5:$B$604,"&lt;="&amp;GP$3,Urlaub!$C$5:$C$604,"&gt;="&amp;GP$3)&gt;0,1,0))</f>
        <v>0</v>
      </c>
      <c r="GQ16" s="19" t="n">
        <f aca="false">IF($A16="",0,IF(COUNTIFS(Urlaub!$A$5:$A$604,$A16,Urlaub!$B$5:$B$604,"&lt;="&amp;GQ$3,Urlaub!$C$5:$C$604,"&gt;="&amp;GQ$3)&gt;0,1,0))</f>
        <v>0</v>
      </c>
      <c r="GR16" s="19" t="n">
        <f aca="false">IF($A16="",0,IF(COUNTIFS(Urlaub!$A$5:$A$604,$A16,Urlaub!$B$5:$B$604,"&lt;="&amp;GR$3,Urlaub!$C$5:$C$604,"&gt;="&amp;GR$3)&gt;0,1,0))</f>
        <v>0</v>
      </c>
      <c r="GS16" s="19" t="n">
        <f aca="false">IF($A16="",0,IF(COUNTIFS(Urlaub!$A$5:$A$604,$A16,Urlaub!$B$5:$B$604,"&lt;="&amp;GS$3,Urlaub!$C$5:$C$604,"&gt;="&amp;GS$3)&gt;0,1,0))</f>
        <v>0</v>
      </c>
      <c r="GT16" s="19" t="n">
        <f aca="false">IF($A16="",0,IF(COUNTIFS(Urlaub!$A$5:$A$604,$A16,Urlaub!$B$5:$B$604,"&lt;="&amp;GT$3,Urlaub!$C$5:$C$604,"&gt;="&amp;GT$3)&gt;0,1,0))</f>
        <v>0</v>
      </c>
      <c r="GU16" s="19" t="n">
        <f aca="false">IF($A16="",0,IF(COUNTIFS(Urlaub!$A$5:$A$604,$A16,Urlaub!$B$5:$B$604,"&lt;="&amp;GU$3,Urlaub!$C$5:$C$604,"&gt;="&amp;GU$3)&gt;0,1,0))</f>
        <v>0</v>
      </c>
      <c r="GV16" s="19" t="n">
        <f aca="false">IF($A16="",0,IF(COUNTIFS(Urlaub!$A$5:$A$604,$A16,Urlaub!$B$5:$B$604,"&lt;="&amp;GV$3,Urlaub!$C$5:$C$604,"&gt;="&amp;GV$3)&gt;0,1,0))</f>
        <v>0</v>
      </c>
      <c r="GW16" s="19" t="n">
        <f aca="false">IF($A16="",0,IF(COUNTIFS(Urlaub!$A$5:$A$604,$A16,Urlaub!$B$5:$B$604,"&lt;="&amp;GW$3,Urlaub!$C$5:$C$604,"&gt;="&amp;GW$3)&gt;0,1,0))</f>
        <v>0</v>
      </c>
      <c r="GX16" s="19" t="n">
        <f aca="false">IF($A16="",0,IF(COUNTIFS(Urlaub!$A$5:$A$604,$A16,Urlaub!$B$5:$B$604,"&lt;="&amp;GX$3,Urlaub!$C$5:$C$604,"&gt;="&amp;GX$3)&gt;0,1,0))</f>
        <v>0</v>
      </c>
      <c r="GY16" s="19" t="n">
        <f aca="false">IF($A16="",0,IF(COUNTIFS(Urlaub!$A$5:$A$604,$A16,Urlaub!$B$5:$B$604,"&lt;="&amp;GY$3,Urlaub!$C$5:$C$604,"&gt;="&amp;GY$3)&gt;0,1,0))</f>
        <v>0</v>
      </c>
      <c r="GZ16" s="19" t="n">
        <f aca="false">IF($A16="",0,IF(COUNTIFS(Urlaub!$A$5:$A$604,$A16,Urlaub!$B$5:$B$604,"&lt;="&amp;GZ$3,Urlaub!$C$5:$C$604,"&gt;="&amp;GZ$3)&gt;0,1,0))</f>
        <v>0</v>
      </c>
      <c r="HA16" s="19" t="n">
        <f aca="false">IF($A16="",0,IF(COUNTIFS(Urlaub!$A$5:$A$604,$A16,Urlaub!$B$5:$B$604,"&lt;="&amp;HA$3,Urlaub!$C$5:$C$604,"&gt;="&amp;HA$3)&gt;0,1,0))</f>
        <v>0</v>
      </c>
      <c r="HB16" s="19" t="n">
        <f aca="false">IF($A16="",0,IF(COUNTIFS(Urlaub!$A$5:$A$604,$A16,Urlaub!$B$5:$B$604,"&lt;="&amp;HB$3,Urlaub!$C$5:$C$604,"&gt;="&amp;HB$3)&gt;0,1,0))</f>
        <v>0</v>
      </c>
      <c r="HC16" s="19" t="n">
        <f aca="false">IF($A16="",0,IF(COUNTIFS(Urlaub!$A$5:$A$604,$A16,Urlaub!$B$5:$B$604,"&lt;="&amp;HC$3,Urlaub!$C$5:$C$604,"&gt;="&amp;HC$3)&gt;0,1,0))</f>
        <v>0</v>
      </c>
      <c r="HD16" s="19" t="n">
        <f aca="false">IF($A16="",0,IF(COUNTIFS(Urlaub!$A$5:$A$604,$A16,Urlaub!$B$5:$B$604,"&lt;="&amp;HD$3,Urlaub!$C$5:$C$604,"&gt;="&amp;HD$3)&gt;0,1,0))</f>
        <v>0</v>
      </c>
      <c r="HE16" s="19" t="n">
        <f aca="false">IF($A16="",0,IF(COUNTIFS(Urlaub!$A$5:$A$604,$A16,Urlaub!$B$5:$B$604,"&lt;="&amp;HE$3,Urlaub!$C$5:$C$604,"&gt;="&amp;HE$3)&gt;0,1,0))</f>
        <v>0</v>
      </c>
      <c r="HF16" s="19" t="n">
        <f aca="false">IF($A16="",0,IF(COUNTIFS(Urlaub!$A$5:$A$604,$A16,Urlaub!$B$5:$B$604,"&lt;="&amp;HF$3,Urlaub!$C$5:$C$604,"&gt;="&amp;HF$3)&gt;0,1,0))</f>
        <v>0</v>
      </c>
      <c r="HG16" s="19" t="n">
        <f aca="false">IF($A16="",0,IF(COUNTIFS(Urlaub!$A$5:$A$604,$A16,Urlaub!$B$5:$B$604,"&lt;="&amp;HG$3,Urlaub!$C$5:$C$604,"&gt;="&amp;HG$3)&gt;0,1,0))</f>
        <v>0</v>
      </c>
      <c r="HH16" s="19" t="n">
        <f aca="false">IF($A16="",0,IF(COUNTIFS(Urlaub!$A$5:$A$604,$A16,Urlaub!$B$5:$B$604,"&lt;="&amp;HH$3,Urlaub!$C$5:$C$604,"&gt;="&amp;HH$3)&gt;0,1,0))</f>
        <v>0</v>
      </c>
      <c r="HI16" s="19" t="n">
        <f aca="false">IF($A16="",0,IF(COUNTIFS(Urlaub!$A$5:$A$604,$A16,Urlaub!$B$5:$B$604,"&lt;="&amp;HI$3,Urlaub!$C$5:$C$604,"&gt;="&amp;HI$3)&gt;0,1,0))</f>
        <v>0</v>
      </c>
      <c r="HJ16" s="19" t="n">
        <f aca="false">IF($A16="",0,IF(COUNTIFS(Urlaub!$A$5:$A$604,$A16,Urlaub!$B$5:$B$604,"&lt;="&amp;HJ$3,Urlaub!$C$5:$C$604,"&gt;="&amp;HJ$3)&gt;0,1,0))</f>
        <v>0</v>
      </c>
      <c r="HK16" s="19" t="n">
        <f aca="false">IF($A16="",0,IF(COUNTIFS(Urlaub!$A$5:$A$604,$A16,Urlaub!$B$5:$B$604,"&lt;="&amp;HK$3,Urlaub!$C$5:$C$604,"&gt;="&amp;HK$3)&gt;0,1,0))</f>
        <v>0</v>
      </c>
      <c r="HL16" s="19" t="n">
        <f aca="false">IF($A16="",0,IF(COUNTIFS(Urlaub!$A$5:$A$604,$A16,Urlaub!$B$5:$B$604,"&lt;="&amp;HL$3,Urlaub!$C$5:$C$604,"&gt;="&amp;HL$3)&gt;0,1,0))</f>
        <v>0</v>
      </c>
      <c r="HM16" s="19" t="n">
        <f aca="false">IF($A16="",0,IF(COUNTIFS(Urlaub!$A$5:$A$604,$A16,Urlaub!$B$5:$B$604,"&lt;="&amp;HM$3,Urlaub!$C$5:$C$604,"&gt;="&amp;HM$3)&gt;0,1,0))</f>
        <v>0</v>
      </c>
      <c r="HN16" s="19" t="n">
        <f aca="false">IF($A16="",0,IF(COUNTIFS(Urlaub!$A$5:$A$604,$A16,Urlaub!$B$5:$B$604,"&lt;="&amp;HN$3,Urlaub!$C$5:$C$604,"&gt;="&amp;HN$3)&gt;0,1,0))</f>
        <v>0</v>
      </c>
      <c r="HO16" s="19" t="n">
        <f aca="false">IF($A16="",0,IF(COUNTIFS(Urlaub!$A$5:$A$604,$A16,Urlaub!$B$5:$B$604,"&lt;="&amp;HO$3,Urlaub!$C$5:$C$604,"&gt;="&amp;HO$3)&gt;0,1,0))</f>
        <v>0</v>
      </c>
      <c r="HP16" s="19" t="n">
        <f aca="false">IF($A16="",0,IF(COUNTIFS(Urlaub!$A$5:$A$604,$A16,Urlaub!$B$5:$B$604,"&lt;="&amp;HP$3,Urlaub!$C$5:$C$604,"&gt;="&amp;HP$3)&gt;0,1,0))</f>
        <v>0</v>
      </c>
      <c r="HQ16" s="19" t="n">
        <f aca="false">IF($A16="",0,IF(COUNTIFS(Urlaub!$A$5:$A$604,$A16,Urlaub!$B$5:$B$604,"&lt;="&amp;HQ$3,Urlaub!$C$5:$C$604,"&gt;="&amp;HQ$3)&gt;0,1,0))</f>
        <v>0</v>
      </c>
      <c r="HR16" s="19" t="n">
        <f aca="false">IF($A16="",0,IF(COUNTIFS(Urlaub!$A$5:$A$604,$A16,Urlaub!$B$5:$B$604,"&lt;="&amp;HR$3,Urlaub!$C$5:$C$604,"&gt;="&amp;HR$3)&gt;0,1,0))</f>
        <v>0</v>
      </c>
      <c r="HS16" s="19" t="n">
        <f aca="false">IF($A16="",0,IF(COUNTIFS(Urlaub!$A$5:$A$604,$A16,Urlaub!$B$5:$B$604,"&lt;="&amp;HS$3,Urlaub!$C$5:$C$604,"&gt;="&amp;HS$3)&gt;0,1,0))</f>
        <v>0</v>
      </c>
      <c r="HT16" s="19" t="n">
        <f aca="false">IF($A16="",0,IF(COUNTIFS(Urlaub!$A$5:$A$604,$A16,Urlaub!$B$5:$B$604,"&lt;="&amp;HT$3,Urlaub!$C$5:$C$604,"&gt;="&amp;HT$3)&gt;0,1,0))</f>
        <v>0</v>
      </c>
      <c r="HU16" s="19" t="n">
        <f aca="false">IF($A16="",0,IF(COUNTIFS(Urlaub!$A$5:$A$604,$A16,Urlaub!$B$5:$B$604,"&lt;="&amp;HU$3,Urlaub!$C$5:$C$604,"&gt;="&amp;HU$3)&gt;0,1,0))</f>
        <v>0</v>
      </c>
      <c r="HV16" s="19" t="n">
        <f aca="false">IF($A16="",0,IF(COUNTIFS(Urlaub!$A$5:$A$604,$A16,Urlaub!$B$5:$B$604,"&lt;="&amp;HV$3,Urlaub!$C$5:$C$604,"&gt;="&amp;HV$3)&gt;0,1,0))</f>
        <v>0</v>
      </c>
      <c r="HW16" s="19" t="n">
        <f aca="false">IF($A16="",0,IF(COUNTIFS(Urlaub!$A$5:$A$604,$A16,Urlaub!$B$5:$B$604,"&lt;="&amp;HW$3,Urlaub!$C$5:$C$604,"&gt;="&amp;HW$3)&gt;0,1,0))</f>
        <v>0</v>
      </c>
      <c r="HX16" s="19" t="n">
        <f aca="false">IF($A16="",0,IF(COUNTIFS(Urlaub!$A$5:$A$604,$A16,Urlaub!$B$5:$B$604,"&lt;="&amp;HX$3,Urlaub!$C$5:$C$604,"&gt;="&amp;HX$3)&gt;0,1,0))</f>
        <v>0</v>
      </c>
      <c r="HY16" s="19" t="n">
        <f aca="false">IF($A16="",0,IF(COUNTIFS(Urlaub!$A$5:$A$604,$A16,Urlaub!$B$5:$B$604,"&lt;="&amp;HY$3,Urlaub!$C$5:$C$604,"&gt;="&amp;HY$3)&gt;0,1,0))</f>
        <v>0</v>
      </c>
      <c r="HZ16" s="19" t="n">
        <f aca="false">IF($A16="",0,IF(COUNTIFS(Urlaub!$A$5:$A$604,$A16,Urlaub!$B$5:$B$604,"&lt;="&amp;HZ$3,Urlaub!$C$5:$C$604,"&gt;="&amp;HZ$3)&gt;0,1,0))</f>
        <v>0</v>
      </c>
      <c r="IA16" s="19" t="n">
        <f aca="false">IF($A16="",0,IF(COUNTIFS(Urlaub!$A$5:$A$604,$A16,Urlaub!$B$5:$B$604,"&lt;="&amp;IA$3,Urlaub!$C$5:$C$604,"&gt;="&amp;IA$3)&gt;0,1,0))</f>
        <v>0</v>
      </c>
      <c r="IB16" s="19" t="n">
        <f aca="false">IF($A16="",0,IF(COUNTIFS(Urlaub!$A$5:$A$604,$A16,Urlaub!$B$5:$B$604,"&lt;="&amp;IB$3,Urlaub!$C$5:$C$604,"&gt;="&amp;IB$3)&gt;0,1,0))</f>
        <v>0</v>
      </c>
      <c r="IC16" s="19" t="n">
        <f aca="false">IF($A16="",0,IF(COUNTIFS(Urlaub!$A$5:$A$604,$A16,Urlaub!$B$5:$B$604,"&lt;="&amp;IC$3,Urlaub!$C$5:$C$604,"&gt;="&amp;IC$3)&gt;0,1,0))</f>
        <v>0</v>
      </c>
      <c r="ID16" s="19" t="n">
        <f aca="false">IF($A16="",0,IF(COUNTIFS(Urlaub!$A$5:$A$604,$A16,Urlaub!$B$5:$B$604,"&lt;="&amp;ID$3,Urlaub!$C$5:$C$604,"&gt;="&amp;ID$3)&gt;0,1,0))</f>
        <v>0</v>
      </c>
      <c r="IE16" s="19" t="n">
        <f aca="false">IF($A16="",0,IF(COUNTIFS(Urlaub!$A$5:$A$604,$A16,Urlaub!$B$5:$B$604,"&lt;="&amp;IE$3,Urlaub!$C$5:$C$604,"&gt;="&amp;IE$3)&gt;0,1,0))</f>
        <v>0</v>
      </c>
      <c r="IF16" s="19" t="n">
        <f aca="false">IF($A16="",0,IF(COUNTIFS(Urlaub!$A$5:$A$604,$A16,Urlaub!$B$5:$B$604,"&lt;="&amp;IF$3,Urlaub!$C$5:$C$604,"&gt;="&amp;IF$3)&gt;0,1,0))</f>
        <v>0</v>
      </c>
      <c r="IG16" s="19" t="n">
        <f aca="false">IF($A16="",0,IF(COUNTIFS(Urlaub!$A$5:$A$604,$A16,Urlaub!$B$5:$B$604,"&lt;="&amp;IG$3,Urlaub!$C$5:$C$604,"&gt;="&amp;IG$3)&gt;0,1,0))</f>
        <v>0</v>
      </c>
      <c r="IH16" s="19" t="n">
        <f aca="false">IF($A16="",0,IF(COUNTIFS(Urlaub!$A$5:$A$604,$A16,Urlaub!$B$5:$B$604,"&lt;="&amp;IH$3,Urlaub!$C$5:$C$604,"&gt;="&amp;IH$3)&gt;0,1,0))</f>
        <v>0</v>
      </c>
      <c r="II16" s="19" t="n">
        <f aca="false">IF($A16="",0,IF(COUNTIFS(Urlaub!$A$5:$A$604,$A16,Urlaub!$B$5:$B$604,"&lt;="&amp;II$3,Urlaub!$C$5:$C$604,"&gt;="&amp;II$3)&gt;0,1,0))</f>
        <v>0</v>
      </c>
      <c r="IJ16" s="19" t="n">
        <f aca="false">IF($A16="",0,IF(COUNTIFS(Urlaub!$A$5:$A$604,$A16,Urlaub!$B$5:$B$604,"&lt;="&amp;IJ$3,Urlaub!$C$5:$C$604,"&gt;="&amp;IJ$3)&gt;0,1,0))</f>
        <v>0</v>
      </c>
      <c r="IK16" s="19" t="n">
        <f aca="false">IF($A16="",0,IF(COUNTIFS(Urlaub!$A$5:$A$604,$A16,Urlaub!$B$5:$B$604,"&lt;="&amp;IK$3,Urlaub!$C$5:$C$604,"&gt;="&amp;IK$3)&gt;0,1,0))</f>
        <v>0</v>
      </c>
      <c r="IL16" s="19" t="n">
        <f aca="false">IF($A16="",0,IF(COUNTIFS(Urlaub!$A$5:$A$604,$A16,Urlaub!$B$5:$B$604,"&lt;="&amp;IL$3,Urlaub!$C$5:$C$604,"&gt;="&amp;IL$3)&gt;0,1,0))</f>
        <v>0</v>
      </c>
      <c r="IM16" s="19" t="n">
        <f aca="false">IF($A16="",0,IF(COUNTIFS(Urlaub!$A$5:$A$604,$A16,Urlaub!$B$5:$B$604,"&lt;="&amp;IM$3,Urlaub!$C$5:$C$604,"&gt;="&amp;IM$3)&gt;0,1,0))</f>
        <v>0</v>
      </c>
      <c r="IN16" s="19" t="n">
        <f aca="false">IF($A16="",0,IF(COUNTIFS(Urlaub!$A$5:$A$604,$A16,Urlaub!$B$5:$B$604,"&lt;="&amp;IN$3,Urlaub!$C$5:$C$604,"&gt;="&amp;IN$3)&gt;0,1,0))</f>
        <v>0</v>
      </c>
      <c r="IO16" s="19" t="n">
        <f aca="false">IF($A16="",0,IF(COUNTIFS(Urlaub!$A$5:$A$604,$A16,Urlaub!$B$5:$B$604,"&lt;="&amp;IO$3,Urlaub!$C$5:$C$604,"&gt;="&amp;IO$3)&gt;0,1,0))</f>
        <v>0</v>
      </c>
      <c r="IP16" s="19" t="n">
        <f aca="false">IF($A16="",0,IF(COUNTIFS(Urlaub!$A$5:$A$604,$A16,Urlaub!$B$5:$B$604,"&lt;="&amp;IP$3,Urlaub!$C$5:$C$604,"&gt;="&amp;IP$3)&gt;0,1,0))</f>
        <v>0</v>
      </c>
      <c r="IQ16" s="19" t="n">
        <f aca="false">IF($A16="",0,IF(COUNTIFS(Urlaub!$A$5:$A$604,$A16,Urlaub!$B$5:$B$604,"&lt;="&amp;IQ$3,Urlaub!$C$5:$C$604,"&gt;="&amp;IQ$3)&gt;0,1,0))</f>
        <v>0</v>
      </c>
      <c r="IR16" s="19" t="n">
        <f aca="false">IF($A16="",0,IF(COUNTIFS(Urlaub!$A$5:$A$604,$A16,Urlaub!$B$5:$B$604,"&lt;="&amp;IR$3,Urlaub!$C$5:$C$604,"&gt;="&amp;IR$3)&gt;0,1,0))</f>
        <v>0</v>
      </c>
      <c r="IS16" s="19" t="n">
        <f aca="false">IF($A16="",0,IF(COUNTIFS(Urlaub!$A$5:$A$604,$A16,Urlaub!$B$5:$B$604,"&lt;="&amp;IS$3,Urlaub!$C$5:$C$604,"&gt;="&amp;IS$3)&gt;0,1,0))</f>
        <v>0</v>
      </c>
      <c r="IT16" s="19" t="n">
        <f aca="false">IF($A16="",0,IF(COUNTIFS(Urlaub!$A$5:$A$604,$A16,Urlaub!$B$5:$B$604,"&lt;="&amp;IT$3,Urlaub!$C$5:$C$604,"&gt;="&amp;IT$3)&gt;0,1,0))</f>
        <v>0</v>
      </c>
      <c r="IU16" s="19" t="n">
        <f aca="false">IF($A16="",0,IF(COUNTIFS(Urlaub!$A$5:$A$604,$A16,Urlaub!$B$5:$B$604,"&lt;="&amp;IU$3,Urlaub!$C$5:$C$604,"&gt;="&amp;IU$3)&gt;0,1,0))</f>
        <v>0</v>
      </c>
      <c r="IV16" s="19" t="n">
        <f aca="false">IF($A16="",0,IF(COUNTIFS(Urlaub!$A$5:$A$604,$A16,Urlaub!$B$5:$B$604,"&lt;="&amp;IV$3,Urlaub!$C$5:$C$604,"&gt;="&amp;IV$3)&gt;0,1,0))</f>
        <v>0</v>
      </c>
      <c r="IW16" s="19" t="n">
        <f aca="false">IF($A16="",0,IF(COUNTIFS(Urlaub!$A$5:$A$604,$A16,Urlaub!$B$5:$B$604,"&lt;="&amp;IW$3,Urlaub!$C$5:$C$604,"&gt;="&amp;IW$3)&gt;0,1,0))</f>
        <v>0</v>
      </c>
      <c r="IX16" s="19" t="n">
        <f aca="false">IF($A16="",0,IF(COUNTIFS(Urlaub!$A$5:$A$604,$A16,Urlaub!$B$5:$B$604,"&lt;="&amp;IX$3,Urlaub!$C$5:$C$604,"&gt;="&amp;IX$3)&gt;0,1,0))</f>
        <v>0</v>
      </c>
      <c r="IY16" s="19" t="n">
        <f aca="false">IF($A16="",0,IF(COUNTIFS(Urlaub!$A$5:$A$604,$A16,Urlaub!$B$5:$B$604,"&lt;="&amp;IY$3,Urlaub!$C$5:$C$604,"&gt;="&amp;IY$3)&gt;0,1,0))</f>
        <v>0</v>
      </c>
      <c r="IZ16" s="19" t="n">
        <f aca="false">IF($A16="",0,IF(COUNTIFS(Urlaub!$A$5:$A$604,$A16,Urlaub!$B$5:$B$604,"&lt;="&amp;IZ$3,Urlaub!$C$5:$C$604,"&gt;="&amp;IZ$3)&gt;0,1,0))</f>
        <v>0</v>
      </c>
      <c r="JA16" s="19" t="n">
        <f aca="false">IF($A16="",0,IF(COUNTIFS(Urlaub!$A$5:$A$604,$A16,Urlaub!$B$5:$B$604,"&lt;="&amp;JA$3,Urlaub!$C$5:$C$604,"&gt;="&amp;JA$3)&gt;0,1,0))</f>
        <v>0</v>
      </c>
      <c r="JB16" s="19" t="n">
        <f aca="false">IF($A16="",0,IF(COUNTIFS(Urlaub!$A$5:$A$604,$A16,Urlaub!$B$5:$B$604,"&lt;="&amp;JB$3,Urlaub!$C$5:$C$604,"&gt;="&amp;JB$3)&gt;0,1,0))</f>
        <v>0</v>
      </c>
      <c r="JC16" s="19" t="n">
        <f aca="false">IF($A16="",0,IF(COUNTIFS(Urlaub!$A$5:$A$604,$A16,Urlaub!$B$5:$B$604,"&lt;="&amp;JC$3,Urlaub!$C$5:$C$604,"&gt;="&amp;JC$3)&gt;0,1,0))</f>
        <v>0</v>
      </c>
      <c r="JD16" s="19" t="n">
        <f aca="false">IF($A16="",0,IF(COUNTIFS(Urlaub!$A$5:$A$604,$A16,Urlaub!$B$5:$B$604,"&lt;="&amp;JD$3,Urlaub!$C$5:$C$604,"&gt;="&amp;JD$3)&gt;0,1,0))</f>
        <v>0</v>
      </c>
      <c r="JE16" s="19" t="n">
        <f aca="false">IF($A16="",0,IF(COUNTIFS(Urlaub!$A$5:$A$604,$A16,Urlaub!$B$5:$B$604,"&lt;="&amp;JE$3,Urlaub!$C$5:$C$604,"&gt;="&amp;JE$3)&gt;0,1,0))</f>
        <v>0</v>
      </c>
      <c r="JF16" s="19" t="n">
        <f aca="false">IF($A16="",0,IF(COUNTIFS(Urlaub!$A$5:$A$604,$A16,Urlaub!$B$5:$B$604,"&lt;="&amp;JF$3,Urlaub!$C$5:$C$604,"&gt;="&amp;JF$3)&gt;0,1,0))</f>
        <v>0</v>
      </c>
      <c r="JG16" s="19" t="n">
        <f aca="false">IF($A16="",0,IF(COUNTIFS(Urlaub!$A$5:$A$604,$A16,Urlaub!$B$5:$B$604,"&lt;="&amp;JG$3,Urlaub!$C$5:$C$604,"&gt;="&amp;JG$3)&gt;0,1,0))</f>
        <v>0</v>
      </c>
      <c r="JH16" s="19" t="n">
        <f aca="false">IF($A16="",0,IF(COUNTIFS(Urlaub!$A$5:$A$604,$A16,Urlaub!$B$5:$B$604,"&lt;="&amp;JH$3,Urlaub!$C$5:$C$604,"&gt;="&amp;JH$3)&gt;0,1,0))</f>
        <v>0</v>
      </c>
      <c r="JI16" s="19" t="n">
        <f aca="false">IF($A16="",0,IF(COUNTIFS(Urlaub!$A$5:$A$604,$A16,Urlaub!$B$5:$B$604,"&lt;="&amp;JI$3,Urlaub!$C$5:$C$604,"&gt;="&amp;JI$3)&gt;0,1,0))</f>
        <v>0</v>
      </c>
      <c r="JJ16" s="19" t="n">
        <f aca="false">IF($A16="",0,IF(COUNTIFS(Urlaub!$A$5:$A$604,$A16,Urlaub!$B$5:$B$604,"&lt;="&amp;JJ$3,Urlaub!$C$5:$C$604,"&gt;="&amp;JJ$3)&gt;0,1,0))</f>
        <v>0</v>
      </c>
      <c r="JK16" s="19" t="n">
        <f aca="false">IF($A16="",0,IF(COUNTIFS(Urlaub!$A$5:$A$604,$A16,Urlaub!$B$5:$B$604,"&lt;="&amp;JK$3,Urlaub!$C$5:$C$604,"&gt;="&amp;JK$3)&gt;0,1,0))</f>
        <v>0</v>
      </c>
      <c r="JL16" s="19" t="n">
        <f aca="false">IF($A16="",0,IF(COUNTIFS(Urlaub!$A$5:$A$604,$A16,Urlaub!$B$5:$B$604,"&lt;="&amp;JL$3,Urlaub!$C$5:$C$604,"&gt;="&amp;JL$3)&gt;0,1,0))</f>
        <v>0</v>
      </c>
      <c r="JM16" s="19" t="n">
        <f aca="false">IF($A16="",0,IF(COUNTIFS(Urlaub!$A$5:$A$604,$A16,Urlaub!$B$5:$B$604,"&lt;="&amp;JM$3,Urlaub!$C$5:$C$604,"&gt;="&amp;JM$3)&gt;0,1,0))</f>
        <v>0</v>
      </c>
      <c r="JN16" s="19" t="n">
        <f aca="false">IF($A16="",0,IF(COUNTIFS(Urlaub!$A$5:$A$604,$A16,Urlaub!$B$5:$B$604,"&lt;="&amp;JN$3,Urlaub!$C$5:$C$604,"&gt;="&amp;JN$3)&gt;0,1,0))</f>
        <v>0</v>
      </c>
      <c r="JO16" s="19" t="n">
        <f aca="false">IF($A16="",0,IF(COUNTIFS(Urlaub!$A$5:$A$604,$A16,Urlaub!$B$5:$B$604,"&lt;="&amp;JO$3,Urlaub!$C$5:$C$604,"&gt;="&amp;JO$3)&gt;0,1,0))</f>
        <v>0</v>
      </c>
      <c r="JP16" s="19" t="n">
        <f aca="false">IF($A16="",0,IF(COUNTIFS(Urlaub!$A$5:$A$604,$A16,Urlaub!$B$5:$B$604,"&lt;="&amp;JP$3,Urlaub!$C$5:$C$604,"&gt;="&amp;JP$3)&gt;0,1,0))</f>
        <v>0</v>
      </c>
      <c r="JQ16" s="19" t="n">
        <f aca="false">IF($A16="",0,IF(COUNTIFS(Urlaub!$A$5:$A$604,$A16,Urlaub!$B$5:$B$604,"&lt;="&amp;JQ$3,Urlaub!$C$5:$C$604,"&gt;="&amp;JQ$3)&gt;0,1,0))</f>
        <v>0</v>
      </c>
      <c r="JR16" s="19" t="n">
        <f aca="false">IF($A16="",0,IF(COUNTIFS(Urlaub!$A$5:$A$604,$A16,Urlaub!$B$5:$B$604,"&lt;="&amp;JR$3,Urlaub!$C$5:$C$604,"&gt;="&amp;JR$3)&gt;0,1,0))</f>
        <v>0</v>
      </c>
      <c r="JS16" s="19" t="n">
        <f aca="false">IF($A16="",0,IF(COUNTIFS(Urlaub!$A$5:$A$604,$A16,Urlaub!$B$5:$B$604,"&lt;="&amp;JS$3,Urlaub!$C$5:$C$604,"&gt;="&amp;JS$3)&gt;0,1,0))</f>
        <v>0</v>
      </c>
      <c r="JT16" s="19" t="n">
        <f aca="false">IF($A16="",0,IF(COUNTIFS(Urlaub!$A$5:$A$604,$A16,Urlaub!$B$5:$B$604,"&lt;="&amp;JT$3,Urlaub!$C$5:$C$604,"&gt;="&amp;JT$3)&gt;0,1,0))</f>
        <v>0</v>
      </c>
      <c r="JU16" s="19" t="n">
        <f aca="false">IF($A16="",0,IF(COUNTIFS(Urlaub!$A$5:$A$604,$A16,Urlaub!$B$5:$B$604,"&lt;="&amp;JU$3,Urlaub!$C$5:$C$604,"&gt;="&amp;JU$3)&gt;0,1,0))</f>
        <v>0</v>
      </c>
      <c r="JV16" s="19" t="n">
        <f aca="false">IF($A16="",0,IF(COUNTIFS(Urlaub!$A$5:$A$604,$A16,Urlaub!$B$5:$B$604,"&lt;="&amp;JV$3,Urlaub!$C$5:$C$604,"&gt;="&amp;JV$3)&gt;0,1,0))</f>
        <v>0</v>
      </c>
      <c r="JW16" s="19" t="n">
        <f aca="false">IF($A16="",0,IF(COUNTIFS(Urlaub!$A$5:$A$604,$A16,Urlaub!$B$5:$B$604,"&lt;="&amp;JW$3,Urlaub!$C$5:$C$604,"&gt;="&amp;JW$3)&gt;0,1,0))</f>
        <v>0</v>
      </c>
      <c r="JX16" s="19" t="n">
        <f aca="false">IF($A16="",0,IF(COUNTIFS(Urlaub!$A$5:$A$604,$A16,Urlaub!$B$5:$B$604,"&lt;="&amp;JX$3,Urlaub!$C$5:$C$604,"&gt;="&amp;JX$3)&gt;0,1,0))</f>
        <v>0</v>
      </c>
      <c r="JY16" s="19" t="n">
        <f aca="false">IF($A16="",0,IF(COUNTIFS(Urlaub!$A$5:$A$604,$A16,Urlaub!$B$5:$B$604,"&lt;="&amp;JY$3,Urlaub!$C$5:$C$604,"&gt;="&amp;JY$3)&gt;0,1,0))</f>
        <v>0</v>
      </c>
      <c r="JZ16" s="19" t="n">
        <f aca="false">IF($A16="",0,IF(COUNTIFS(Urlaub!$A$5:$A$604,$A16,Urlaub!$B$5:$B$604,"&lt;="&amp;JZ$3,Urlaub!$C$5:$C$604,"&gt;="&amp;JZ$3)&gt;0,1,0))</f>
        <v>0</v>
      </c>
      <c r="KA16" s="19" t="n">
        <f aca="false">IF($A16="",0,IF(COUNTIFS(Urlaub!$A$5:$A$604,$A16,Urlaub!$B$5:$B$604,"&lt;="&amp;KA$3,Urlaub!$C$5:$C$604,"&gt;="&amp;KA$3)&gt;0,1,0))</f>
        <v>0</v>
      </c>
      <c r="KB16" s="19" t="n">
        <f aca="false">IF($A16="",0,IF(COUNTIFS(Urlaub!$A$5:$A$604,$A16,Urlaub!$B$5:$B$604,"&lt;="&amp;KB$3,Urlaub!$C$5:$C$604,"&gt;="&amp;KB$3)&gt;0,1,0))</f>
        <v>0</v>
      </c>
      <c r="KC16" s="19" t="n">
        <f aca="false">IF($A16="",0,IF(COUNTIFS(Urlaub!$A$5:$A$604,$A16,Urlaub!$B$5:$B$604,"&lt;="&amp;KC$3,Urlaub!$C$5:$C$604,"&gt;="&amp;KC$3)&gt;0,1,0))</f>
        <v>0</v>
      </c>
      <c r="KD16" s="19" t="n">
        <f aca="false">IF($A16="",0,IF(COUNTIFS(Urlaub!$A$5:$A$604,$A16,Urlaub!$B$5:$B$604,"&lt;="&amp;KD$3,Urlaub!$C$5:$C$604,"&gt;="&amp;KD$3)&gt;0,1,0))</f>
        <v>0</v>
      </c>
      <c r="KE16" s="19" t="n">
        <f aca="false">IF($A16="",0,IF(COUNTIFS(Urlaub!$A$5:$A$604,$A16,Urlaub!$B$5:$B$604,"&lt;="&amp;KE$3,Urlaub!$C$5:$C$604,"&gt;="&amp;KE$3)&gt;0,1,0))</f>
        <v>0</v>
      </c>
      <c r="KF16" s="19" t="n">
        <f aca="false">IF($A16="",0,IF(COUNTIFS(Urlaub!$A$5:$A$604,$A16,Urlaub!$B$5:$B$604,"&lt;="&amp;KF$3,Urlaub!$C$5:$C$604,"&gt;="&amp;KF$3)&gt;0,1,0))</f>
        <v>0</v>
      </c>
      <c r="KG16" s="19" t="n">
        <f aca="false">IF($A16="",0,IF(COUNTIFS(Urlaub!$A$5:$A$604,$A16,Urlaub!$B$5:$B$604,"&lt;="&amp;KG$3,Urlaub!$C$5:$C$604,"&gt;="&amp;KG$3)&gt;0,1,0))</f>
        <v>0</v>
      </c>
      <c r="KH16" s="19" t="n">
        <f aca="false">IF($A16="",0,IF(COUNTIFS(Urlaub!$A$5:$A$604,$A16,Urlaub!$B$5:$B$604,"&lt;="&amp;KH$3,Urlaub!$C$5:$C$604,"&gt;="&amp;KH$3)&gt;0,1,0))</f>
        <v>0</v>
      </c>
      <c r="KI16" s="19" t="n">
        <f aca="false">IF($A16="",0,IF(COUNTIFS(Urlaub!$A$5:$A$604,$A16,Urlaub!$B$5:$B$604,"&lt;="&amp;KI$3,Urlaub!$C$5:$C$604,"&gt;="&amp;KI$3)&gt;0,1,0))</f>
        <v>0</v>
      </c>
      <c r="KJ16" s="19" t="n">
        <f aca="false">IF($A16="",0,IF(COUNTIFS(Urlaub!$A$5:$A$604,$A16,Urlaub!$B$5:$B$604,"&lt;="&amp;KJ$3,Urlaub!$C$5:$C$604,"&gt;="&amp;KJ$3)&gt;0,1,0))</f>
        <v>0</v>
      </c>
      <c r="KK16" s="19" t="n">
        <f aca="false">IF($A16="",0,IF(COUNTIFS(Urlaub!$A$5:$A$604,$A16,Urlaub!$B$5:$B$604,"&lt;="&amp;KK$3,Urlaub!$C$5:$C$604,"&gt;="&amp;KK$3)&gt;0,1,0))</f>
        <v>0</v>
      </c>
      <c r="KL16" s="19" t="n">
        <f aca="false">IF($A16="",0,IF(COUNTIFS(Urlaub!$A$5:$A$604,$A16,Urlaub!$B$5:$B$604,"&lt;="&amp;KL$3,Urlaub!$C$5:$C$604,"&gt;="&amp;KL$3)&gt;0,1,0))</f>
        <v>0</v>
      </c>
      <c r="KM16" s="19" t="n">
        <f aca="false">IF($A16="",0,IF(COUNTIFS(Urlaub!$A$5:$A$604,$A16,Urlaub!$B$5:$B$604,"&lt;="&amp;KM$3,Urlaub!$C$5:$C$604,"&gt;="&amp;KM$3)&gt;0,1,0))</f>
        <v>0</v>
      </c>
      <c r="KN16" s="19" t="n">
        <f aca="false">IF($A16="",0,IF(COUNTIFS(Urlaub!$A$5:$A$604,$A16,Urlaub!$B$5:$B$604,"&lt;="&amp;KN$3,Urlaub!$C$5:$C$604,"&gt;="&amp;KN$3)&gt;0,1,0))</f>
        <v>0</v>
      </c>
      <c r="KO16" s="19" t="n">
        <f aca="false">IF($A16="",0,IF(COUNTIFS(Urlaub!$A$5:$A$604,$A16,Urlaub!$B$5:$B$604,"&lt;="&amp;KO$3,Urlaub!$C$5:$C$604,"&gt;="&amp;KO$3)&gt;0,1,0))</f>
        <v>0</v>
      </c>
      <c r="KP16" s="19" t="n">
        <f aca="false">IF($A16="",0,IF(COUNTIFS(Urlaub!$A$5:$A$604,$A16,Urlaub!$B$5:$B$604,"&lt;="&amp;KP$3,Urlaub!$C$5:$C$604,"&gt;="&amp;KP$3)&gt;0,1,0))</f>
        <v>0</v>
      </c>
      <c r="KQ16" s="19" t="n">
        <f aca="false">IF($A16="",0,IF(COUNTIFS(Urlaub!$A$5:$A$604,$A16,Urlaub!$B$5:$B$604,"&lt;="&amp;KQ$3,Urlaub!$C$5:$C$604,"&gt;="&amp;KQ$3)&gt;0,1,0))</f>
        <v>0</v>
      </c>
      <c r="KR16" s="19" t="n">
        <f aca="false">IF($A16="",0,IF(COUNTIFS(Urlaub!$A$5:$A$604,$A16,Urlaub!$B$5:$B$604,"&lt;="&amp;KR$3,Urlaub!$C$5:$C$604,"&gt;="&amp;KR$3)&gt;0,1,0))</f>
        <v>0</v>
      </c>
      <c r="KS16" s="19" t="n">
        <f aca="false">IF($A16="",0,IF(COUNTIFS(Urlaub!$A$5:$A$604,$A16,Urlaub!$B$5:$B$604,"&lt;="&amp;KS$3,Urlaub!$C$5:$C$604,"&gt;="&amp;KS$3)&gt;0,1,0))</f>
        <v>0</v>
      </c>
      <c r="KT16" s="19" t="n">
        <f aca="false">IF($A16="",0,IF(COUNTIFS(Urlaub!$A$5:$A$604,$A16,Urlaub!$B$5:$B$604,"&lt;="&amp;KT$3,Urlaub!$C$5:$C$604,"&gt;="&amp;KT$3)&gt;0,1,0))</f>
        <v>0</v>
      </c>
      <c r="KU16" s="19" t="n">
        <f aca="false">IF($A16="",0,IF(COUNTIFS(Urlaub!$A$5:$A$604,$A16,Urlaub!$B$5:$B$604,"&lt;="&amp;KU$3,Urlaub!$C$5:$C$604,"&gt;="&amp;KU$3)&gt;0,1,0))</f>
        <v>0</v>
      </c>
      <c r="KV16" s="19" t="n">
        <f aca="false">IF($A16="",0,IF(COUNTIFS(Urlaub!$A$5:$A$604,$A16,Urlaub!$B$5:$B$604,"&lt;="&amp;KV$3,Urlaub!$C$5:$C$604,"&gt;="&amp;KV$3)&gt;0,1,0))</f>
        <v>0</v>
      </c>
      <c r="KW16" s="19" t="n">
        <f aca="false">IF($A16="",0,IF(COUNTIFS(Urlaub!$A$5:$A$604,$A16,Urlaub!$B$5:$B$604,"&lt;="&amp;KW$3,Urlaub!$C$5:$C$604,"&gt;="&amp;KW$3)&gt;0,1,0))</f>
        <v>0</v>
      </c>
      <c r="KX16" s="19" t="n">
        <f aca="false">IF($A16="",0,IF(COUNTIFS(Urlaub!$A$5:$A$604,$A16,Urlaub!$B$5:$B$604,"&lt;="&amp;KX$3,Urlaub!$C$5:$C$604,"&gt;="&amp;KX$3)&gt;0,1,0))</f>
        <v>0</v>
      </c>
      <c r="KY16" s="19" t="n">
        <f aca="false">IF($A16="",0,IF(COUNTIFS(Urlaub!$A$5:$A$604,$A16,Urlaub!$B$5:$B$604,"&lt;="&amp;KY$3,Urlaub!$C$5:$C$604,"&gt;="&amp;KY$3)&gt;0,1,0))</f>
        <v>0</v>
      </c>
      <c r="KZ16" s="19" t="n">
        <f aca="false">IF($A16="",0,IF(COUNTIFS(Urlaub!$A$5:$A$604,$A16,Urlaub!$B$5:$B$604,"&lt;="&amp;KZ$3,Urlaub!$C$5:$C$604,"&gt;="&amp;KZ$3)&gt;0,1,0))</f>
        <v>0</v>
      </c>
      <c r="LA16" s="19" t="n">
        <f aca="false">IF($A16="",0,IF(COUNTIFS(Urlaub!$A$5:$A$604,$A16,Urlaub!$B$5:$B$604,"&lt;="&amp;LA$3,Urlaub!$C$5:$C$604,"&gt;="&amp;LA$3)&gt;0,1,0))</f>
        <v>0</v>
      </c>
      <c r="LB16" s="19" t="n">
        <f aca="false">IF($A16="",0,IF(COUNTIFS(Urlaub!$A$5:$A$604,$A16,Urlaub!$B$5:$B$604,"&lt;="&amp;LB$3,Urlaub!$C$5:$C$604,"&gt;="&amp;LB$3)&gt;0,1,0))</f>
        <v>0</v>
      </c>
      <c r="LC16" s="19" t="n">
        <f aca="false">IF($A16="",0,IF(COUNTIFS(Urlaub!$A$5:$A$604,$A16,Urlaub!$B$5:$B$604,"&lt;="&amp;LC$3,Urlaub!$C$5:$C$604,"&gt;="&amp;LC$3)&gt;0,1,0))</f>
        <v>0</v>
      </c>
      <c r="LD16" s="19" t="n">
        <f aca="false">IF($A16="",0,IF(COUNTIFS(Urlaub!$A$5:$A$604,$A16,Urlaub!$B$5:$B$604,"&lt;="&amp;LD$3,Urlaub!$C$5:$C$604,"&gt;="&amp;LD$3)&gt;0,1,0))</f>
        <v>0</v>
      </c>
      <c r="LE16" s="19" t="n">
        <f aca="false">IF($A16="",0,IF(COUNTIFS(Urlaub!$A$5:$A$604,$A16,Urlaub!$B$5:$B$604,"&lt;="&amp;LE$3,Urlaub!$C$5:$C$604,"&gt;="&amp;LE$3)&gt;0,1,0))</f>
        <v>0</v>
      </c>
      <c r="LF16" s="19" t="n">
        <f aca="false">IF($A16="",0,IF(COUNTIFS(Urlaub!$A$5:$A$604,$A16,Urlaub!$B$5:$B$604,"&lt;="&amp;LF$3,Urlaub!$C$5:$C$604,"&gt;="&amp;LF$3)&gt;0,1,0))</f>
        <v>0</v>
      </c>
      <c r="LG16" s="19" t="n">
        <f aca="false">IF($A16="",0,IF(COUNTIFS(Urlaub!$A$5:$A$604,$A16,Urlaub!$B$5:$B$604,"&lt;="&amp;LG$3,Urlaub!$C$5:$C$604,"&gt;="&amp;LG$3)&gt;0,1,0))</f>
        <v>0</v>
      </c>
      <c r="LH16" s="19" t="n">
        <f aca="false">IF($A16="",0,IF(COUNTIFS(Urlaub!$A$5:$A$604,$A16,Urlaub!$B$5:$B$604,"&lt;="&amp;LH$3,Urlaub!$C$5:$C$604,"&gt;="&amp;LH$3)&gt;0,1,0))</f>
        <v>0</v>
      </c>
      <c r="LI16" s="19" t="n">
        <f aca="false">IF($A16="",0,IF(COUNTIFS(Urlaub!$A$5:$A$604,$A16,Urlaub!$B$5:$B$604,"&lt;="&amp;LI$3,Urlaub!$C$5:$C$604,"&gt;="&amp;LI$3)&gt;0,1,0))</f>
        <v>0</v>
      </c>
      <c r="LJ16" s="19" t="n">
        <f aca="false">IF($A16="",0,IF(COUNTIFS(Urlaub!$A$5:$A$604,$A16,Urlaub!$B$5:$B$604,"&lt;="&amp;LJ$3,Urlaub!$C$5:$C$604,"&gt;="&amp;LJ$3)&gt;0,1,0))</f>
        <v>0</v>
      </c>
      <c r="LK16" s="19" t="n">
        <f aca="false">IF($A16="",0,IF(COUNTIFS(Urlaub!$A$5:$A$604,$A16,Urlaub!$B$5:$B$604,"&lt;="&amp;LK$3,Urlaub!$C$5:$C$604,"&gt;="&amp;LK$3)&gt;0,1,0))</f>
        <v>0</v>
      </c>
      <c r="LL16" s="19" t="n">
        <f aca="false">IF($A16="",0,IF(COUNTIFS(Urlaub!$A$5:$A$604,$A16,Urlaub!$B$5:$B$604,"&lt;="&amp;LL$3,Urlaub!$C$5:$C$604,"&gt;="&amp;LL$3)&gt;0,1,0))</f>
        <v>0</v>
      </c>
      <c r="LM16" s="19" t="n">
        <f aca="false">IF($A16="",0,IF(COUNTIFS(Urlaub!$A$5:$A$604,$A16,Urlaub!$B$5:$B$604,"&lt;="&amp;LM$3,Urlaub!$C$5:$C$604,"&gt;="&amp;LM$3)&gt;0,1,0))</f>
        <v>0</v>
      </c>
      <c r="LN16" s="19" t="n">
        <f aca="false">IF($A16="",0,IF(COUNTIFS(Urlaub!$A$5:$A$604,$A16,Urlaub!$B$5:$B$604,"&lt;="&amp;LN$3,Urlaub!$C$5:$C$604,"&gt;="&amp;LN$3)&gt;0,1,0))</f>
        <v>0</v>
      </c>
      <c r="LO16" s="19" t="n">
        <f aca="false">IF($A16="",0,IF(COUNTIFS(Urlaub!$A$5:$A$604,$A16,Urlaub!$B$5:$B$604,"&lt;="&amp;LO$3,Urlaub!$C$5:$C$604,"&gt;="&amp;LO$3)&gt;0,1,0))</f>
        <v>0</v>
      </c>
      <c r="LP16" s="19" t="n">
        <f aca="false">IF($A16="",0,IF(COUNTIFS(Urlaub!$A$5:$A$604,$A16,Urlaub!$B$5:$B$604,"&lt;="&amp;LP$3,Urlaub!$C$5:$C$604,"&gt;="&amp;LP$3)&gt;0,1,0))</f>
        <v>0</v>
      </c>
      <c r="LQ16" s="19" t="n">
        <f aca="false">IF($A16="",0,IF(COUNTIFS(Urlaub!$A$5:$A$604,$A16,Urlaub!$B$5:$B$604,"&lt;="&amp;LQ$3,Urlaub!$C$5:$C$604,"&gt;="&amp;LQ$3)&gt;0,1,0))</f>
        <v>0</v>
      </c>
      <c r="LR16" s="19" t="n">
        <f aca="false">IF($A16="",0,IF(COUNTIFS(Urlaub!$A$5:$A$604,$A16,Urlaub!$B$5:$B$604,"&lt;="&amp;LR$3,Urlaub!$C$5:$C$604,"&gt;="&amp;LR$3)&gt;0,1,0))</f>
        <v>0</v>
      </c>
      <c r="LS16" s="19" t="n">
        <f aca="false">IF($A16="",0,IF(COUNTIFS(Urlaub!$A$5:$A$604,$A16,Urlaub!$B$5:$B$604,"&lt;="&amp;LS$3,Urlaub!$C$5:$C$604,"&gt;="&amp;LS$3)&gt;0,1,0))</f>
        <v>0</v>
      </c>
      <c r="LT16" s="19" t="n">
        <f aca="false">IF($A16="",0,IF(COUNTIFS(Urlaub!$A$5:$A$604,$A16,Urlaub!$B$5:$B$604,"&lt;="&amp;LT$3,Urlaub!$C$5:$C$604,"&gt;="&amp;LT$3)&gt;0,1,0))</f>
        <v>0</v>
      </c>
      <c r="LU16" s="19" t="n">
        <f aca="false">IF($A16="",0,IF(COUNTIFS(Urlaub!$A$5:$A$604,$A16,Urlaub!$B$5:$B$604,"&lt;="&amp;LU$3,Urlaub!$C$5:$C$604,"&gt;="&amp;LU$3)&gt;0,1,0))</f>
        <v>0</v>
      </c>
      <c r="LV16" s="19" t="n">
        <f aca="false">IF($A16="",0,IF(COUNTIFS(Urlaub!$A$5:$A$604,$A16,Urlaub!$B$5:$B$604,"&lt;="&amp;LV$3,Urlaub!$C$5:$C$604,"&gt;="&amp;LV$3)&gt;0,1,0))</f>
        <v>0</v>
      </c>
      <c r="LW16" s="19" t="n">
        <f aca="false">IF($A16="",0,IF(COUNTIFS(Urlaub!$A$5:$A$604,$A16,Urlaub!$B$5:$B$604,"&lt;="&amp;LW$3,Urlaub!$C$5:$C$604,"&gt;="&amp;LW$3)&gt;0,1,0))</f>
        <v>0</v>
      </c>
      <c r="LX16" s="19" t="n">
        <f aca="false">IF($A16="",0,IF(COUNTIFS(Urlaub!$A$5:$A$604,$A16,Urlaub!$B$5:$B$604,"&lt;="&amp;LX$3,Urlaub!$C$5:$C$604,"&gt;="&amp;LX$3)&gt;0,1,0))</f>
        <v>0</v>
      </c>
      <c r="LY16" s="19" t="n">
        <f aca="false">IF($A16="",0,IF(COUNTIFS(Urlaub!$A$5:$A$604,$A16,Urlaub!$B$5:$B$604,"&lt;="&amp;LY$3,Urlaub!$C$5:$C$604,"&gt;="&amp;LY$3)&gt;0,1,0))</f>
        <v>0</v>
      </c>
      <c r="LZ16" s="19" t="n">
        <f aca="false">IF($A16="",0,IF(COUNTIFS(Urlaub!$A$5:$A$604,$A16,Urlaub!$B$5:$B$604,"&lt;="&amp;LZ$3,Urlaub!$C$5:$C$604,"&gt;="&amp;LZ$3)&gt;0,1,0))</f>
        <v>0</v>
      </c>
      <c r="MA16" s="19" t="n">
        <f aca="false">IF($A16="",0,IF(COUNTIFS(Urlaub!$A$5:$A$604,$A16,Urlaub!$B$5:$B$604,"&lt;="&amp;MA$3,Urlaub!$C$5:$C$604,"&gt;="&amp;MA$3)&gt;0,1,0))</f>
        <v>0</v>
      </c>
      <c r="MB16" s="19" t="n">
        <f aca="false">IF($A16="",0,IF(COUNTIFS(Urlaub!$A$5:$A$604,$A16,Urlaub!$B$5:$B$604,"&lt;="&amp;MB$3,Urlaub!$C$5:$C$604,"&gt;="&amp;MB$3)&gt;0,1,0))</f>
        <v>0</v>
      </c>
      <c r="MC16" s="19" t="n">
        <f aca="false">IF($A16="",0,IF(COUNTIFS(Urlaub!$A$5:$A$604,$A16,Urlaub!$B$5:$B$604,"&lt;="&amp;MC$3,Urlaub!$C$5:$C$604,"&gt;="&amp;MC$3)&gt;0,1,0))</f>
        <v>0</v>
      </c>
      <c r="MD16" s="19" t="n">
        <f aca="false">IF($A16="",0,IF(COUNTIFS(Urlaub!$A$5:$A$604,$A16,Urlaub!$B$5:$B$604,"&lt;="&amp;MD$3,Urlaub!$C$5:$C$604,"&gt;="&amp;MD$3)&gt;0,1,0))</f>
        <v>0</v>
      </c>
      <c r="ME16" s="19" t="n">
        <f aca="false">IF($A16="",0,IF(COUNTIFS(Urlaub!$A$5:$A$604,$A16,Urlaub!$B$5:$B$604,"&lt;="&amp;ME$3,Urlaub!$C$5:$C$604,"&gt;="&amp;ME$3)&gt;0,1,0))</f>
        <v>0</v>
      </c>
      <c r="MF16" s="19" t="n">
        <f aca="false">IF($A16="",0,IF(COUNTIFS(Urlaub!$A$5:$A$604,$A16,Urlaub!$B$5:$B$604,"&lt;="&amp;MF$3,Urlaub!$C$5:$C$604,"&gt;="&amp;MF$3)&gt;0,1,0))</f>
        <v>0</v>
      </c>
      <c r="MG16" s="19" t="n">
        <f aca="false">IF($A16="",0,IF(COUNTIFS(Urlaub!$A$5:$A$604,$A16,Urlaub!$B$5:$B$604,"&lt;="&amp;MG$3,Urlaub!$C$5:$C$604,"&gt;="&amp;MG$3)&gt;0,1,0))</f>
        <v>0</v>
      </c>
      <c r="MH16" s="19" t="n">
        <f aca="false">IF($A16="",0,IF(COUNTIFS(Urlaub!$A$5:$A$604,$A16,Urlaub!$B$5:$B$604,"&lt;="&amp;MH$3,Urlaub!$C$5:$C$604,"&gt;="&amp;MH$3)&gt;0,1,0))</f>
        <v>0</v>
      </c>
      <c r="MI16" s="19" t="n">
        <f aca="false">IF($A16="",0,IF(COUNTIFS(Urlaub!$A$5:$A$604,$A16,Urlaub!$B$5:$B$604,"&lt;="&amp;MI$3,Urlaub!$C$5:$C$604,"&gt;="&amp;MI$3)&gt;0,1,0))</f>
        <v>0</v>
      </c>
      <c r="MJ16" s="19" t="n">
        <f aca="false">IF($A16="",0,IF(COUNTIFS(Urlaub!$A$5:$A$604,$A16,Urlaub!$B$5:$B$604,"&lt;="&amp;MJ$3,Urlaub!$C$5:$C$604,"&gt;="&amp;MJ$3)&gt;0,1,0))</f>
        <v>0</v>
      </c>
      <c r="MK16" s="19" t="n">
        <f aca="false">IF($A16="",0,IF(COUNTIFS(Urlaub!$A$5:$A$604,$A16,Urlaub!$B$5:$B$604,"&lt;="&amp;MK$3,Urlaub!$C$5:$C$604,"&gt;="&amp;MK$3)&gt;0,1,0))</f>
        <v>0</v>
      </c>
      <c r="ML16" s="19" t="n">
        <f aca="false">IF($A16="",0,IF(COUNTIFS(Urlaub!$A$5:$A$604,$A16,Urlaub!$B$5:$B$604,"&lt;="&amp;ML$3,Urlaub!$C$5:$C$604,"&gt;="&amp;ML$3)&gt;0,1,0))</f>
        <v>0</v>
      </c>
      <c r="MM16" s="19" t="n">
        <f aca="false">IF($A16="",0,IF(COUNTIFS(Urlaub!$A$5:$A$604,$A16,Urlaub!$B$5:$B$604,"&lt;="&amp;MM$3,Urlaub!$C$5:$C$604,"&gt;="&amp;MM$3)&gt;0,1,0))</f>
        <v>0</v>
      </c>
      <c r="MN16" s="19" t="n">
        <f aca="false">IF($A16="",0,IF(COUNTIFS(Urlaub!$A$5:$A$604,$A16,Urlaub!$B$5:$B$604,"&lt;="&amp;MN$3,Urlaub!$C$5:$C$604,"&gt;="&amp;MN$3)&gt;0,1,0))</f>
        <v>0</v>
      </c>
      <c r="MO16" s="19" t="n">
        <f aca="false">IF($A16="",0,IF(COUNTIFS(Urlaub!$A$5:$A$604,$A16,Urlaub!$B$5:$B$604,"&lt;="&amp;MO$3,Urlaub!$C$5:$C$604,"&gt;="&amp;MO$3)&gt;0,1,0))</f>
        <v>0</v>
      </c>
      <c r="MP16" s="19" t="n">
        <f aca="false">IF($A16="",0,IF(COUNTIFS(Urlaub!$A$5:$A$604,$A16,Urlaub!$B$5:$B$604,"&lt;="&amp;MP$3,Urlaub!$C$5:$C$604,"&gt;="&amp;MP$3)&gt;0,1,0))</f>
        <v>0</v>
      </c>
      <c r="MQ16" s="19" t="n">
        <f aca="false">IF($A16="",0,IF(COUNTIFS(Urlaub!$A$5:$A$604,$A16,Urlaub!$B$5:$B$604,"&lt;="&amp;MQ$3,Urlaub!$C$5:$C$604,"&gt;="&amp;MQ$3)&gt;0,1,0))</f>
        <v>0</v>
      </c>
      <c r="MR16" s="19" t="n">
        <f aca="false">IF($A16="",0,IF(COUNTIFS(Urlaub!$A$5:$A$604,$A16,Urlaub!$B$5:$B$604,"&lt;="&amp;MR$3,Urlaub!$C$5:$C$604,"&gt;="&amp;MR$3)&gt;0,1,0))</f>
        <v>0</v>
      </c>
      <c r="MS16" s="19" t="n">
        <f aca="false">IF($A16="",0,IF(COUNTIFS(Urlaub!$A$5:$A$604,$A16,Urlaub!$B$5:$B$604,"&lt;="&amp;MS$3,Urlaub!$C$5:$C$604,"&gt;="&amp;MS$3)&gt;0,1,0))</f>
        <v>0</v>
      </c>
      <c r="MT16" s="19" t="n">
        <f aca="false">IF($A16="",0,IF(COUNTIFS(Urlaub!$A$5:$A$604,$A16,Urlaub!$B$5:$B$604,"&lt;="&amp;MT$3,Urlaub!$C$5:$C$604,"&gt;="&amp;MT$3)&gt;0,1,0))</f>
        <v>0</v>
      </c>
      <c r="MU16" s="19" t="n">
        <f aca="false">IF($A16="",0,IF(COUNTIFS(Urlaub!$A$5:$A$604,$A16,Urlaub!$B$5:$B$604,"&lt;="&amp;MU$3,Urlaub!$C$5:$C$604,"&gt;="&amp;MU$3)&gt;0,1,0))</f>
        <v>0</v>
      </c>
      <c r="MV16" s="19" t="n">
        <f aca="false">IF($A16="",0,IF(COUNTIFS(Urlaub!$A$5:$A$604,$A16,Urlaub!$B$5:$B$604,"&lt;="&amp;MV$3,Urlaub!$C$5:$C$604,"&gt;="&amp;MV$3)&gt;0,1,0))</f>
        <v>0</v>
      </c>
      <c r="MW16" s="19" t="n">
        <f aca="false">IF($A16="",0,IF(COUNTIFS(Urlaub!$A$5:$A$604,$A16,Urlaub!$B$5:$B$604,"&lt;="&amp;MW$3,Urlaub!$C$5:$C$604,"&gt;="&amp;MW$3)&gt;0,1,0))</f>
        <v>0</v>
      </c>
      <c r="MX16" s="19" t="n">
        <f aca="false">IF($A16="",0,IF(COUNTIFS(Urlaub!$A$5:$A$604,$A16,Urlaub!$B$5:$B$604,"&lt;="&amp;MX$3,Urlaub!$C$5:$C$604,"&gt;="&amp;MX$3)&gt;0,1,0))</f>
        <v>0</v>
      </c>
      <c r="MY16" s="19" t="n">
        <f aca="false">IF($A16="",0,IF(COUNTIFS(Urlaub!$A$5:$A$604,$A16,Urlaub!$B$5:$B$604,"&lt;="&amp;MY$3,Urlaub!$C$5:$C$604,"&gt;="&amp;MY$3)&gt;0,1,0))</f>
        <v>0</v>
      </c>
      <c r="MZ16" s="19" t="n">
        <f aca="false">IF($A16="",0,IF(COUNTIFS(Urlaub!$A$5:$A$604,$A16,Urlaub!$B$5:$B$604,"&lt;="&amp;MZ$3,Urlaub!$C$5:$C$604,"&gt;="&amp;MZ$3)&gt;0,1,0))</f>
        <v>0</v>
      </c>
      <c r="NA16" s="19" t="n">
        <f aca="false">IF($A16="",0,IF(COUNTIFS(Urlaub!$A$5:$A$604,$A16,Urlaub!$B$5:$B$604,"&lt;="&amp;NA$3,Urlaub!$C$5:$C$604,"&gt;="&amp;NA$3)&gt;0,1,0))</f>
        <v>0</v>
      </c>
      <c r="NB16" s="19" t="n">
        <f aca="false">IF($A16="",0,IF(COUNTIFS(Urlaub!$A$5:$A$604,$A16,Urlaub!$B$5:$B$604,"&lt;="&amp;NB$3,Urlaub!$C$5:$C$604,"&gt;="&amp;NB$3)&gt;0,1,0))</f>
        <v>0</v>
      </c>
      <c r="NC16" s="19" t="n">
        <f aca="false">IF($A16="",0,IF(COUNTIFS(Urlaub!$A$5:$A$604,$A16,Urlaub!$B$5:$B$604,"&lt;="&amp;NC$3,Urlaub!$C$5:$C$604,"&gt;="&amp;NC$3)&gt;0,1,0))</f>
        <v>0</v>
      </c>
      <c r="ND16" s="19" t="n">
        <f aca="false">IF($A16="",0,IF(COUNTIFS(Urlaub!$A$5:$A$604,$A16,Urlaub!$B$5:$B$604,"&lt;="&amp;ND$3,Urlaub!$C$5:$C$604,"&gt;="&amp;ND$3)&gt;0,1,0))</f>
        <v>0</v>
      </c>
      <c r="NE16" s="19" t="n">
        <f aca="false">IF($A16="",0,IF(COUNTIFS(Urlaub!$A$5:$A$604,$A16,Urlaub!$B$5:$B$604,"&lt;="&amp;NE$3,Urlaub!$C$5:$C$604,"&gt;="&amp;NE$3)&gt;0,1,0))</f>
        <v>0</v>
      </c>
      <c r="NF16" s="19" t="n">
        <f aca="false">IF($A16="",0,IF(COUNTIFS(Urlaub!$A$5:$A$604,$A16,Urlaub!$B$5:$B$604,"&lt;="&amp;NF$3,Urlaub!$C$5:$C$604,"&gt;="&amp;NF$3)&gt;0,1,0))</f>
        <v>0</v>
      </c>
      <c r="NG16" s="19" t="n">
        <f aca="false">IF($A16="",0,IF(COUNTIFS(Urlaub!$A$5:$A$604,$A16,Urlaub!$B$5:$B$604,"&lt;="&amp;NG$3,Urlaub!$C$5:$C$604,"&gt;="&amp;NG$3)&gt;0,1,0))</f>
        <v>0</v>
      </c>
      <c r="NH16" s="19" t="n">
        <f aca="false">IF($A16="",0,IF(COUNTIFS(Urlaub!$A$5:$A$604,$A16,Urlaub!$B$5:$B$604,"&lt;="&amp;NH$3,Urlaub!$C$5:$C$604,"&gt;="&amp;NH$3)&gt;0,1,0))</f>
        <v>0</v>
      </c>
    </row>
    <row r="17" customFormat="false" ht="15" hidden="false" customHeight="false" outlineLevel="0" collapsed="false">
      <c r="A17" s="5" t="str">
        <f aca="false">IF(Team!A17="","",Team!A17)</f>
        <v/>
      </c>
      <c r="B17" s="8" t="str">
        <f aca="false">IF(Team!B17="","",Team!B17)</f>
        <v/>
      </c>
      <c r="C17" s="8" t="str">
        <f aca="false">IF(Team!C17="","",Team!C17)</f>
        <v/>
      </c>
      <c r="D17" s="8" t="str">
        <f aca="false">IF(Team!D17="","",Team!D17)</f>
        <v/>
      </c>
      <c r="E17" s="8" t="str">
        <f aca="false">IF(Team!E17="","",Team!E17)</f>
        <v/>
      </c>
      <c r="F17" s="8" t="str">
        <f aca="false">IF(Team!F17="","",Team!F17)</f>
        <v/>
      </c>
      <c r="G17" s="19" t="n">
        <f aca="false">IF($A17="",0,IF(COUNTIFS(Urlaub!$A$5:$A$604,$A17,Urlaub!$B$5:$B$604,"&lt;="&amp;G$3,Urlaub!$C$5:$C$604,"&gt;="&amp;G$3)&gt;0,1,0))</f>
        <v>0</v>
      </c>
      <c r="H17" s="19" t="n">
        <f aca="false">IF($A17="",0,IF(COUNTIFS(Urlaub!$A$5:$A$604,$A17,Urlaub!$B$5:$B$604,"&lt;="&amp;H$3,Urlaub!$C$5:$C$604,"&gt;="&amp;H$3)&gt;0,1,0))</f>
        <v>0</v>
      </c>
      <c r="I17" s="19" t="n">
        <f aca="false">IF($A17="",0,IF(COUNTIFS(Urlaub!$A$5:$A$604,$A17,Urlaub!$B$5:$B$604,"&lt;="&amp;I$3,Urlaub!$C$5:$C$604,"&gt;="&amp;I$3)&gt;0,1,0))</f>
        <v>0</v>
      </c>
      <c r="J17" s="19" t="n">
        <f aca="false">IF($A17="",0,IF(COUNTIFS(Urlaub!$A$5:$A$604,$A17,Urlaub!$B$5:$B$604,"&lt;="&amp;J$3,Urlaub!$C$5:$C$604,"&gt;="&amp;J$3)&gt;0,1,0))</f>
        <v>0</v>
      </c>
      <c r="K17" s="19" t="n">
        <f aca="false">IF($A17="",0,IF(COUNTIFS(Urlaub!$A$5:$A$604,$A17,Urlaub!$B$5:$B$604,"&lt;="&amp;K$3,Urlaub!$C$5:$C$604,"&gt;="&amp;K$3)&gt;0,1,0))</f>
        <v>0</v>
      </c>
      <c r="L17" s="19" t="n">
        <f aca="false">IF($A17="",0,IF(COUNTIFS(Urlaub!$A$5:$A$604,$A17,Urlaub!$B$5:$B$604,"&lt;="&amp;L$3,Urlaub!$C$5:$C$604,"&gt;="&amp;L$3)&gt;0,1,0))</f>
        <v>0</v>
      </c>
      <c r="M17" s="19" t="n">
        <f aca="false">IF($A17="",0,IF(COUNTIFS(Urlaub!$A$5:$A$604,$A17,Urlaub!$B$5:$B$604,"&lt;="&amp;M$3,Urlaub!$C$5:$C$604,"&gt;="&amp;M$3)&gt;0,1,0))</f>
        <v>0</v>
      </c>
      <c r="N17" s="19" t="n">
        <f aca="false">IF($A17="",0,IF(COUNTIFS(Urlaub!$A$5:$A$604,$A17,Urlaub!$B$5:$B$604,"&lt;="&amp;N$3,Urlaub!$C$5:$C$604,"&gt;="&amp;N$3)&gt;0,1,0))</f>
        <v>0</v>
      </c>
      <c r="O17" s="19" t="n">
        <f aca="false">IF($A17="",0,IF(COUNTIFS(Urlaub!$A$5:$A$604,$A17,Urlaub!$B$5:$B$604,"&lt;="&amp;O$3,Urlaub!$C$5:$C$604,"&gt;="&amp;O$3)&gt;0,1,0))</f>
        <v>0</v>
      </c>
      <c r="P17" s="19" t="n">
        <f aca="false">IF($A17="",0,IF(COUNTIFS(Urlaub!$A$5:$A$604,$A17,Urlaub!$B$5:$B$604,"&lt;="&amp;P$3,Urlaub!$C$5:$C$604,"&gt;="&amp;P$3)&gt;0,1,0))</f>
        <v>0</v>
      </c>
      <c r="Q17" s="19" t="n">
        <f aca="false">IF($A17="",0,IF(COUNTIFS(Urlaub!$A$5:$A$604,$A17,Urlaub!$B$5:$B$604,"&lt;="&amp;Q$3,Urlaub!$C$5:$C$604,"&gt;="&amp;Q$3)&gt;0,1,0))</f>
        <v>0</v>
      </c>
      <c r="R17" s="19" t="n">
        <f aca="false">IF($A17="",0,IF(COUNTIFS(Urlaub!$A$5:$A$604,$A17,Urlaub!$B$5:$B$604,"&lt;="&amp;R$3,Urlaub!$C$5:$C$604,"&gt;="&amp;R$3)&gt;0,1,0))</f>
        <v>0</v>
      </c>
      <c r="S17" s="19" t="n">
        <f aca="false">IF($A17="",0,IF(COUNTIFS(Urlaub!$A$5:$A$604,$A17,Urlaub!$B$5:$B$604,"&lt;="&amp;S$3,Urlaub!$C$5:$C$604,"&gt;="&amp;S$3)&gt;0,1,0))</f>
        <v>0</v>
      </c>
      <c r="T17" s="19" t="n">
        <f aca="false">IF($A17="",0,IF(COUNTIFS(Urlaub!$A$5:$A$604,$A17,Urlaub!$B$5:$B$604,"&lt;="&amp;T$3,Urlaub!$C$5:$C$604,"&gt;="&amp;T$3)&gt;0,1,0))</f>
        <v>0</v>
      </c>
      <c r="U17" s="19" t="n">
        <f aca="false">IF($A17="",0,IF(COUNTIFS(Urlaub!$A$5:$A$604,$A17,Urlaub!$B$5:$B$604,"&lt;="&amp;U$3,Urlaub!$C$5:$C$604,"&gt;="&amp;U$3)&gt;0,1,0))</f>
        <v>0</v>
      </c>
      <c r="V17" s="19" t="n">
        <f aca="false">IF($A17="",0,IF(COUNTIFS(Urlaub!$A$5:$A$604,$A17,Urlaub!$B$5:$B$604,"&lt;="&amp;V$3,Urlaub!$C$5:$C$604,"&gt;="&amp;V$3)&gt;0,1,0))</f>
        <v>0</v>
      </c>
      <c r="W17" s="19" t="n">
        <f aca="false">IF($A17="",0,IF(COUNTIFS(Urlaub!$A$5:$A$604,$A17,Urlaub!$B$5:$B$604,"&lt;="&amp;W$3,Urlaub!$C$5:$C$604,"&gt;="&amp;W$3)&gt;0,1,0))</f>
        <v>0</v>
      </c>
      <c r="X17" s="19" t="n">
        <f aca="false">IF($A17="",0,IF(COUNTIFS(Urlaub!$A$5:$A$604,$A17,Urlaub!$B$5:$B$604,"&lt;="&amp;X$3,Urlaub!$C$5:$C$604,"&gt;="&amp;X$3)&gt;0,1,0))</f>
        <v>0</v>
      </c>
      <c r="Y17" s="19" t="n">
        <f aca="false">IF($A17="",0,IF(COUNTIFS(Urlaub!$A$5:$A$604,$A17,Urlaub!$B$5:$B$604,"&lt;="&amp;Y$3,Urlaub!$C$5:$C$604,"&gt;="&amp;Y$3)&gt;0,1,0))</f>
        <v>0</v>
      </c>
      <c r="Z17" s="19" t="n">
        <f aca="false">IF($A17="",0,IF(COUNTIFS(Urlaub!$A$5:$A$604,$A17,Urlaub!$B$5:$B$604,"&lt;="&amp;Z$3,Urlaub!$C$5:$C$604,"&gt;="&amp;Z$3)&gt;0,1,0))</f>
        <v>0</v>
      </c>
      <c r="AA17" s="19" t="n">
        <f aca="false">IF($A17="",0,IF(COUNTIFS(Urlaub!$A$5:$A$604,$A17,Urlaub!$B$5:$B$604,"&lt;="&amp;AA$3,Urlaub!$C$5:$C$604,"&gt;="&amp;AA$3)&gt;0,1,0))</f>
        <v>0</v>
      </c>
      <c r="AB17" s="19" t="n">
        <f aca="false">IF($A17="",0,IF(COUNTIFS(Urlaub!$A$5:$A$604,$A17,Urlaub!$B$5:$B$604,"&lt;="&amp;AB$3,Urlaub!$C$5:$C$604,"&gt;="&amp;AB$3)&gt;0,1,0))</f>
        <v>0</v>
      </c>
      <c r="AC17" s="19" t="n">
        <f aca="false">IF($A17="",0,IF(COUNTIFS(Urlaub!$A$5:$A$604,$A17,Urlaub!$B$5:$B$604,"&lt;="&amp;AC$3,Urlaub!$C$5:$C$604,"&gt;="&amp;AC$3)&gt;0,1,0))</f>
        <v>0</v>
      </c>
      <c r="AD17" s="19" t="n">
        <f aca="false">IF($A17="",0,IF(COUNTIFS(Urlaub!$A$5:$A$604,$A17,Urlaub!$B$5:$B$604,"&lt;="&amp;AD$3,Urlaub!$C$5:$C$604,"&gt;="&amp;AD$3)&gt;0,1,0))</f>
        <v>0</v>
      </c>
      <c r="AE17" s="19" t="n">
        <f aca="false">IF($A17="",0,IF(COUNTIFS(Urlaub!$A$5:$A$604,$A17,Urlaub!$B$5:$B$604,"&lt;="&amp;AE$3,Urlaub!$C$5:$C$604,"&gt;="&amp;AE$3)&gt;0,1,0))</f>
        <v>0</v>
      </c>
      <c r="AF17" s="19" t="n">
        <f aca="false">IF($A17="",0,IF(COUNTIFS(Urlaub!$A$5:$A$604,$A17,Urlaub!$B$5:$B$604,"&lt;="&amp;AF$3,Urlaub!$C$5:$C$604,"&gt;="&amp;AF$3)&gt;0,1,0))</f>
        <v>0</v>
      </c>
      <c r="AG17" s="19" t="n">
        <f aca="false">IF($A17="",0,IF(COUNTIFS(Urlaub!$A$5:$A$604,$A17,Urlaub!$B$5:$B$604,"&lt;="&amp;AG$3,Urlaub!$C$5:$C$604,"&gt;="&amp;AG$3)&gt;0,1,0))</f>
        <v>0</v>
      </c>
      <c r="AH17" s="19" t="n">
        <f aca="false">IF($A17="",0,IF(COUNTIFS(Urlaub!$A$5:$A$604,$A17,Urlaub!$B$5:$B$604,"&lt;="&amp;AH$3,Urlaub!$C$5:$C$604,"&gt;="&amp;AH$3)&gt;0,1,0))</f>
        <v>0</v>
      </c>
      <c r="AI17" s="19" t="n">
        <f aca="false">IF($A17="",0,IF(COUNTIFS(Urlaub!$A$5:$A$604,$A17,Urlaub!$B$5:$B$604,"&lt;="&amp;AI$3,Urlaub!$C$5:$C$604,"&gt;="&amp;AI$3)&gt;0,1,0))</f>
        <v>0</v>
      </c>
      <c r="AJ17" s="19" t="n">
        <f aca="false">IF($A17="",0,IF(COUNTIFS(Urlaub!$A$5:$A$604,$A17,Urlaub!$B$5:$B$604,"&lt;="&amp;AJ$3,Urlaub!$C$5:$C$604,"&gt;="&amp;AJ$3)&gt;0,1,0))</f>
        <v>0</v>
      </c>
      <c r="AK17" s="19" t="n">
        <f aca="false">IF($A17="",0,IF(COUNTIFS(Urlaub!$A$5:$A$604,$A17,Urlaub!$B$5:$B$604,"&lt;="&amp;AK$3,Urlaub!$C$5:$C$604,"&gt;="&amp;AK$3)&gt;0,1,0))</f>
        <v>0</v>
      </c>
      <c r="AL17" s="19" t="n">
        <f aca="false">IF($A17="",0,IF(COUNTIFS(Urlaub!$A$5:$A$604,$A17,Urlaub!$B$5:$B$604,"&lt;="&amp;AL$3,Urlaub!$C$5:$C$604,"&gt;="&amp;AL$3)&gt;0,1,0))</f>
        <v>0</v>
      </c>
      <c r="AM17" s="19" t="n">
        <f aca="false">IF($A17="",0,IF(COUNTIFS(Urlaub!$A$5:$A$604,$A17,Urlaub!$B$5:$B$604,"&lt;="&amp;AM$3,Urlaub!$C$5:$C$604,"&gt;="&amp;AM$3)&gt;0,1,0))</f>
        <v>0</v>
      </c>
      <c r="AN17" s="19" t="n">
        <f aca="false">IF($A17="",0,IF(COUNTIFS(Urlaub!$A$5:$A$604,$A17,Urlaub!$B$5:$B$604,"&lt;="&amp;AN$3,Urlaub!$C$5:$C$604,"&gt;="&amp;AN$3)&gt;0,1,0))</f>
        <v>0</v>
      </c>
      <c r="AO17" s="19" t="n">
        <f aca="false">IF($A17="",0,IF(COUNTIFS(Urlaub!$A$5:$A$604,$A17,Urlaub!$B$5:$B$604,"&lt;="&amp;AO$3,Urlaub!$C$5:$C$604,"&gt;="&amp;AO$3)&gt;0,1,0))</f>
        <v>0</v>
      </c>
      <c r="AP17" s="19" t="n">
        <f aca="false">IF($A17="",0,IF(COUNTIFS(Urlaub!$A$5:$A$604,$A17,Urlaub!$B$5:$B$604,"&lt;="&amp;AP$3,Urlaub!$C$5:$C$604,"&gt;="&amp;AP$3)&gt;0,1,0))</f>
        <v>0</v>
      </c>
      <c r="AQ17" s="19" t="n">
        <f aca="false">IF($A17="",0,IF(COUNTIFS(Urlaub!$A$5:$A$604,$A17,Urlaub!$B$5:$B$604,"&lt;="&amp;AQ$3,Urlaub!$C$5:$C$604,"&gt;="&amp;AQ$3)&gt;0,1,0))</f>
        <v>0</v>
      </c>
      <c r="AR17" s="19" t="n">
        <f aca="false">IF($A17="",0,IF(COUNTIFS(Urlaub!$A$5:$A$604,$A17,Urlaub!$B$5:$B$604,"&lt;="&amp;AR$3,Urlaub!$C$5:$C$604,"&gt;="&amp;AR$3)&gt;0,1,0))</f>
        <v>0</v>
      </c>
      <c r="AS17" s="19" t="n">
        <f aca="false">IF($A17="",0,IF(COUNTIFS(Urlaub!$A$5:$A$604,$A17,Urlaub!$B$5:$B$604,"&lt;="&amp;AS$3,Urlaub!$C$5:$C$604,"&gt;="&amp;AS$3)&gt;0,1,0))</f>
        <v>0</v>
      </c>
      <c r="AT17" s="19" t="n">
        <f aca="false">IF($A17="",0,IF(COUNTIFS(Urlaub!$A$5:$A$604,$A17,Urlaub!$B$5:$B$604,"&lt;="&amp;AT$3,Urlaub!$C$5:$C$604,"&gt;="&amp;AT$3)&gt;0,1,0))</f>
        <v>0</v>
      </c>
      <c r="AU17" s="19" t="n">
        <f aca="false">IF($A17="",0,IF(COUNTIFS(Urlaub!$A$5:$A$604,$A17,Urlaub!$B$5:$B$604,"&lt;="&amp;AU$3,Urlaub!$C$5:$C$604,"&gt;="&amp;AU$3)&gt;0,1,0))</f>
        <v>0</v>
      </c>
      <c r="AV17" s="19" t="n">
        <f aca="false">IF($A17="",0,IF(COUNTIFS(Urlaub!$A$5:$A$604,$A17,Urlaub!$B$5:$B$604,"&lt;="&amp;AV$3,Urlaub!$C$5:$C$604,"&gt;="&amp;AV$3)&gt;0,1,0))</f>
        <v>0</v>
      </c>
      <c r="AW17" s="19" t="n">
        <f aca="false">IF($A17="",0,IF(COUNTIFS(Urlaub!$A$5:$A$604,$A17,Urlaub!$B$5:$B$604,"&lt;="&amp;AW$3,Urlaub!$C$5:$C$604,"&gt;="&amp;AW$3)&gt;0,1,0))</f>
        <v>0</v>
      </c>
      <c r="AX17" s="19" t="n">
        <f aca="false">IF($A17="",0,IF(COUNTIFS(Urlaub!$A$5:$A$604,$A17,Urlaub!$B$5:$B$604,"&lt;="&amp;AX$3,Urlaub!$C$5:$C$604,"&gt;="&amp;AX$3)&gt;0,1,0))</f>
        <v>0</v>
      </c>
      <c r="AY17" s="19" t="n">
        <f aca="false">IF($A17="",0,IF(COUNTIFS(Urlaub!$A$5:$A$604,$A17,Urlaub!$B$5:$B$604,"&lt;="&amp;AY$3,Urlaub!$C$5:$C$604,"&gt;="&amp;AY$3)&gt;0,1,0))</f>
        <v>0</v>
      </c>
      <c r="AZ17" s="19" t="n">
        <f aca="false">IF($A17="",0,IF(COUNTIFS(Urlaub!$A$5:$A$604,$A17,Urlaub!$B$5:$B$604,"&lt;="&amp;AZ$3,Urlaub!$C$5:$C$604,"&gt;="&amp;AZ$3)&gt;0,1,0))</f>
        <v>0</v>
      </c>
      <c r="BA17" s="19" t="n">
        <f aca="false">IF($A17="",0,IF(COUNTIFS(Urlaub!$A$5:$A$604,$A17,Urlaub!$B$5:$B$604,"&lt;="&amp;BA$3,Urlaub!$C$5:$C$604,"&gt;="&amp;BA$3)&gt;0,1,0))</f>
        <v>0</v>
      </c>
      <c r="BB17" s="19" t="n">
        <f aca="false">IF($A17="",0,IF(COUNTIFS(Urlaub!$A$5:$A$604,$A17,Urlaub!$B$5:$B$604,"&lt;="&amp;BB$3,Urlaub!$C$5:$C$604,"&gt;="&amp;BB$3)&gt;0,1,0))</f>
        <v>0</v>
      </c>
      <c r="BC17" s="19" t="n">
        <f aca="false">IF($A17="",0,IF(COUNTIFS(Urlaub!$A$5:$A$604,$A17,Urlaub!$B$5:$B$604,"&lt;="&amp;BC$3,Urlaub!$C$5:$C$604,"&gt;="&amp;BC$3)&gt;0,1,0))</f>
        <v>0</v>
      </c>
      <c r="BD17" s="19" t="n">
        <f aca="false">IF($A17="",0,IF(COUNTIFS(Urlaub!$A$5:$A$604,$A17,Urlaub!$B$5:$B$604,"&lt;="&amp;BD$3,Urlaub!$C$5:$C$604,"&gt;="&amp;BD$3)&gt;0,1,0))</f>
        <v>0</v>
      </c>
      <c r="BE17" s="19" t="n">
        <f aca="false">IF($A17="",0,IF(COUNTIFS(Urlaub!$A$5:$A$604,$A17,Urlaub!$B$5:$B$604,"&lt;="&amp;BE$3,Urlaub!$C$5:$C$604,"&gt;="&amp;BE$3)&gt;0,1,0))</f>
        <v>0</v>
      </c>
      <c r="BF17" s="19" t="n">
        <f aca="false">IF($A17="",0,IF(COUNTIFS(Urlaub!$A$5:$A$604,$A17,Urlaub!$B$5:$B$604,"&lt;="&amp;BF$3,Urlaub!$C$5:$C$604,"&gt;="&amp;BF$3)&gt;0,1,0))</f>
        <v>0</v>
      </c>
      <c r="BG17" s="19" t="n">
        <f aca="false">IF($A17="",0,IF(COUNTIFS(Urlaub!$A$5:$A$604,$A17,Urlaub!$B$5:$B$604,"&lt;="&amp;BG$3,Urlaub!$C$5:$C$604,"&gt;="&amp;BG$3)&gt;0,1,0))</f>
        <v>0</v>
      </c>
      <c r="BH17" s="19" t="n">
        <f aca="false">IF($A17="",0,IF(COUNTIFS(Urlaub!$A$5:$A$604,$A17,Urlaub!$B$5:$B$604,"&lt;="&amp;BH$3,Urlaub!$C$5:$C$604,"&gt;="&amp;BH$3)&gt;0,1,0))</f>
        <v>0</v>
      </c>
      <c r="BI17" s="19" t="n">
        <f aca="false">IF($A17="",0,IF(COUNTIFS(Urlaub!$A$5:$A$604,$A17,Urlaub!$B$5:$B$604,"&lt;="&amp;BI$3,Urlaub!$C$5:$C$604,"&gt;="&amp;BI$3)&gt;0,1,0))</f>
        <v>0</v>
      </c>
      <c r="BJ17" s="19" t="n">
        <f aca="false">IF($A17="",0,IF(COUNTIFS(Urlaub!$A$5:$A$604,$A17,Urlaub!$B$5:$B$604,"&lt;="&amp;BJ$3,Urlaub!$C$5:$C$604,"&gt;="&amp;BJ$3)&gt;0,1,0))</f>
        <v>0</v>
      </c>
      <c r="BK17" s="19" t="n">
        <f aca="false">IF($A17="",0,IF(COUNTIFS(Urlaub!$A$5:$A$604,$A17,Urlaub!$B$5:$B$604,"&lt;="&amp;BK$3,Urlaub!$C$5:$C$604,"&gt;="&amp;BK$3)&gt;0,1,0))</f>
        <v>0</v>
      </c>
      <c r="BL17" s="19" t="n">
        <f aca="false">IF($A17="",0,IF(COUNTIFS(Urlaub!$A$5:$A$604,$A17,Urlaub!$B$5:$B$604,"&lt;="&amp;BL$3,Urlaub!$C$5:$C$604,"&gt;="&amp;BL$3)&gt;0,1,0))</f>
        <v>0</v>
      </c>
      <c r="BM17" s="19" t="n">
        <f aca="false">IF($A17="",0,IF(COUNTIFS(Urlaub!$A$5:$A$604,$A17,Urlaub!$B$5:$B$604,"&lt;="&amp;BM$3,Urlaub!$C$5:$C$604,"&gt;="&amp;BM$3)&gt;0,1,0))</f>
        <v>0</v>
      </c>
      <c r="BN17" s="19" t="n">
        <f aca="false">IF($A17="",0,IF(COUNTIFS(Urlaub!$A$5:$A$604,$A17,Urlaub!$B$5:$B$604,"&lt;="&amp;BN$3,Urlaub!$C$5:$C$604,"&gt;="&amp;BN$3)&gt;0,1,0))</f>
        <v>0</v>
      </c>
      <c r="BO17" s="19" t="n">
        <f aca="false">IF($A17="",0,IF(COUNTIFS(Urlaub!$A$5:$A$604,$A17,Urlaub!$B$5:$B$604,"&lt;="&amp;BO$3,Urlaub!$C$5:$C$604,"&gt;="&amp;BO$3)&gt;0,1,0))</f>
        <v>0</v>
      </c>
      <c r="BP17" s="19" t="n">
        <f aca="false">IF($A17="",0,IF(COUNTIFS(Urlaub!$A$5:$A$604,$A17,Urlaub!$B$5:$B$604,"&lt;="&amp;BP$3,Urlaub!$C$5:$C$604,"&gt;="&amp;BP$3)&gt;0,1,0))</f>
        <v>0</v>
      </c>
      <c r="BQ17" s="19" t="n">
        <f aca="false">IF($A17="",0,IF(COUNTIFS(Urlaub!$A$5:$A$604,$A17,Urlaub!$B$5:$B$604,"&lt;="&amp;BQ$3,Urlaub!$C$5:$C$604,"&gt;="&amp;BQ$3)&gt;0,1,0))</f>
        <v>0</v>
      </c>
      <c r="BR17" s="19" t="n">
        <f aca="false">IF($A17="",0,IF(COUNTIFS(Urlaub!$A$5:$A$604,$A17,Urlaub!$B$5:$B$604,"&lt;="&amp;BR$3,Urlaub!$C$5:$C$604,"&gt;="&amp;BR$3)&gt;0,1,0))</f>
        <v>0</v>
      </c>
      <c r="BS17" s="19" t="n">
        <f aca="false">IF($A17="",0,IF(COUNTIFS(Urlaub!$A$5:$A$604,$A17,Urlaub!$B$5:$B$604,"&lt;="&amp;BS$3,Urlaub!$C$5:$C$604,"&gt;="&amp;BS$3)&gt;0,1,0))</f>
        <v>0</v>
      </c>
      <c r="BT17" s="19" t="n">
        <f aca="false">IF($A17="",0,IF(COUNTIFS(Urlaub!$A$5:$A$604,$A17,Urlaub!$B$5:$B$604,"&lt;="&amp;BT$3,Urlaub!$C$5:$C$604,"&gt;="&amp;BT$3)&gt;0,1,0))</f>
        <v>0</v>
      </c>
      <c r="BU17" s="19" t="n">
        <f aca="false">IF($A17="",0,IF(COUNTIFS(Urlaub!$A$5:$A$604,$A17,Urlaub!$B$5:$B$604,"&lt;="&amp;BU$3,Urlaub!$C$5:$C$604,"&gt;="&amp;BU$3)&gt;0,1,0))</f>
        <v>0</v>
      </c>
      <c r="BV17" s="19" t="n">
        <f aca="false">IF($A17="",0,IF(COUNTIFS(Urlaub!$A$5:$A$604,$A17,Urlaub!$B$5:$B$604,"&lt;="&amp;BV$3,Urlaub!$C$5:$C$604,"&gt;="&amp;BV$3)&gt;0,1,0))</f>
        <v>0</v>
      </c>
      <c r="BW17" s="19" t="n">
        <f aca="false">IF($A17="",0,IF(COUNTIFS(Urlaub!$A$5:$A$604,$A17,Urlaub!$B$5:$B$604,"&lt;="&amp;BW$3,Urlaub!$C$5:$C$604,"&gt;="&amp;BW$3)&gt;0,1,0))</f>
        <v>0</v>
      </c>
      <c r="BX17" s="19" t="n">
        <f aca="false">IF($A17="",0,IF(COUNTIFS(Urlaub!$A$5:$A$604,$A17,Urlaub!$B$5:$B$604,"&lt;="&amp;BX$3,Urlaub!$C$5:$C$604,"&gt;="&amp;BX$3)&gt;0,1,0))</f>
        <v>0</v>
      </c>
      <c r="BY17" s="19" t="n">
        <f aca="false">IF($A17="",0,IF(COUNTIFS(Urlaub!$A$5:$A$604,$A17,Urlaub!$B$5:$B$604,"&lt;="&amp;BY$3,Urlaub!$C$5:$C$604,"&gt;="&amp;BY$3)&gt;0,1,0))</f>
        <v>0</v>
      </c>
      <c r="BZ17" s="19" t="n">
        <f aca="false">IF($A17="",0,IF(COUNTIFS(Urlaub!$A$5:$A$604,$A17,Urlaub!$B$5:$B$604,"&lt;="&amp;BZ$3,Urlaub!$C$5:$C$604,"&gt;="&amp;BZ$3)&gt;0,1,0))</f>
        <v>0</v>
      </c>
      <c r="CA17" s="19" t="n">
        <f aca="false">IF($A17="",0,IF(COUNTIFS(Urlaub!$A$5:$A$604,$A17,Urlaub!$B$5:$B$604,"&lt;="&amp;CA$3,Urlaub!$C$5:$C$604,"&gt;="&amp;CA$3)&gt;0,1,0))</f>
        <v>0</v>
      </c>
      <c r="CB17" s="19" t="n">
        <f aca="false">IF($A17="",0,IF(COUNTIFS(Urlaub!$A$5:$A$604,$A17,Urlaub!$B$5:$B$604,"&lt;="&amp;CB$3,Urlaub!$C$5:$C$604,"&gt;="&amp;CB$3)&gt;0,1,0))</f>
        <v>0</v>
      </c>
      <c r="CC17" s="19" t="n">
        <f aca="false">IF($A17="",0,IF(COUNTIFS(Urlaub!$A$5:$A$604,$A17,Urlaub!$B$5:$B$604,"&lt;="&amp;CC$3,Urlaub!$C$5:$C$604,"&gt;="&amp;CC$3)&gt;0,1,0))</f>
        <v>0</v>
      </c>
      <c r="CD17" s="19" t="n">
        <f aca="false">IF($A17="",0,IF(COUNTIFS(Urlaub!$A$5:$A$604,$A17,Urlaub!$B$5:$B$604,"&lt;="&amp;CD$3,Urlaub!$C$5:$C$604,"&gt;="&amp;CD$3)&gt;0,1,0))</f>
        <v>0</v>
      </c>
      <c r="CE17" s="19" t="n">
        <f aca="false">IF($A17="",0,IF(COUNTIFS(Urlaub!$A$5:$A$604,$A17,Urlaub!$B$5:$B$604,"&lt;="&amp;CE$3,Urlaub!$C$5:$C$604,"&gt;="&amp;CE$3)&gt;0,1,0))</f>
        <v>0</v>
      </c>
      <c r="CF17" s="19" t="n">
        <f aca="false">IF($A17="",0,IF(COUNTIFS(Urlaub!$A$5:$A$604,$A17,Urlaub!$B$5:$B$604,"&lt;="&amp;CF$3,Urlaub!$C$5:$C$604,"&gt;="&amp;CF$3)&gt;0,1,0))</f>
        <v>0</v>
      </c>
      <c r="CG17" s="19" t="n">
        <f aca="false">IF($A17="",0,IF(COUNTIFS(Urlaub!$A$5:$A$604,$A17,Urlaub!$B$5:$B$604,"&lt;="&amp;CG$3,Urlaub!$C$5:$C$604,"&gt;="&amp;CG$3)&gt;0,1,0))</f>
        <v>0</v>
      </c>
      <c r="CH17" s="19" t="n">
        <f aca="false">IF($A17="",0,IF(COUNTIFS(Urlaub!$A$5:$A$604,$A17,Urlaub!$B$5:$B$604,"&lt;="&amp;CH$3,Urlaub!$C$5:$C$604,"&gt;="&amp;CH$3)&gt;0,1,0))</f>
        <v>0</v>
      </c>
      <c r="CI17" s="19" t="n">
        <f aca="false">IF($A17="",0,IF(COUNTIFS(Urlaub!$A$5:$A$604,$A17,Urlaub!$B$5:$B$604,"&lt;="&amp;CI$3,Urlaub!$C$5:$C$604,"&gt;="&amp;CI$3)&gt;0,1,0))</f>
        <v>0</v>
      </c>
      <c r="CJ17" s="19" t="n">
        <f aca="false">IF($A17="",0,IF(COUNTIFS(Urlaub!$A$5:$A$604,$A17,Urlaub!$B$5:$B$604,"&lt;="&amp;CJ$3,Urlaub!$C$5:$C$604,"&gt;="&amp;CJ$3)&gt;0,1,0))</f>
        <v>0</v>
      </c>
      <c r="CK17" s="19" t="n">
        <f aca="false">IF($A17="",0,IF(COUNTIFS(Urlaub!$A$5:$A$604,$A17,Urlaub!$B$5:$B$604,"&lt;="&amp;CK$3,Urlaub!$C$5:$C$604,"&gt;="&amp;CK$3)&gt;0,1,0))</f>
        <v>0</v>
      </c>
      <c r="CL17" s="19" t="n">
        <f aca="false">IF($A17="",0,IF(COUNTIFS(Urlaub!$A$5:$A$604,$A17,Urlaub!$B$5:$B$604,"&lt;="&amp;CL$3,Urlaub!$C$5:$C$604,"&gt;="&amp;CL$3)&gt;0,1,0))</f>
        <v>0</v>
      </c>
      <c r="CM17" s="19" t="n">
        <f aca="false">IF($A17="",0,IF(COUNTIFS(Urlaub!$A$5:$A$604,$A17,Urlaub!$B$5:$B$604,"&lt;="&amp;CM$3,Urlaub!$C$5:$C$604,"&gt;="&amp;CM$3)&gt;0,1,0))</f>
        <v>0</v>
      </c>
      <c r="CN17" s="19" t="n">
        <f aca="false">IF($A17="",0,IF(COUNTIFS(Urlaub!$A$5:$A$604,$A17,Urlaub!$B$5:$B$604,"&lt;="&amp;CN$3,Urlaub!$C$5:$C$604,"&gt;="&amp;CN$3)&gt;0,1,0))</f>
        <v>0</v>
      </c>
      <c r="CO17" s="19" t="n">
        <f aca="false">IF($A17="",0,IF(COUNTIFS(Urlaub!$A$5:$A$604,$A17,Urlaub!$B$5:$B$604,"&lt;="&amp;CO$3,Urlaub!$C$5:$C$604,"&gt;="&amp;CO$3)&gt;0,1,0))</f>
        <v>0</v>
      </c>
      <c r="CP17" s="19" t="n">
        <f aca="false">IF($A17="",0,IF(COUNTIFS(Urlaub!$A$5:$A$604,$A17,Urlaub!$B$5:$B$604,"&lt;="&amp;CP$3,Urlaub!$C$5:$C$604,"&gt;="&amp;CP$3)&gt;0,1,0))</f>
        <v>0</v>
      </c>
      <c r="CQ17" s="19" t="n">
        <f aca="false">IF($A17="",0,IF(COUNTIFS(Urlaub!$A$5:$A$604,$A17,Urlaub!$B$5:$B$604,"&lt;="&amp;CQ$3,Urlaub!$C$5:$C$604,"&gt;="&amp;CQ$3)&gt;0,1,0))</f>
        <v>0</v>
      </c>
      <c r="CR17" s="19" t="n">
        <f aca="false">IF($A17="",0,IF(COUNTIFS(Urlaub!$A$5:$A$604,$A17,Urlaub!$B$5:$B$604,"&lt;="&amp;CR$3,Urlaub!$C$5:$C$604,"&gt;="&amp;CR$3)&gt;0,1,0))</f>
        <v>0</v>
      </c>
      <c r="CS17" s="19" t="n">
        <f aca="false">IF($A17="",0,IF(COUNTIFS(Urlaub!$A$5:$A$604,$A17,Urlaub!$B$5:$B$604,"&lt;="&amp;CS$3,Urlaub!$C$5:$C$604,"&gt;="&amp;CS$3)&gt;0,1,0))</f>
        <v>0</v>
      </c>
      <c r="CT17" s="19" t="n">
        <f aca="false">IF($A17="",0,IF(COUNTIFS(Urlaub!$A$5:$A$604,$A17,Urlaub!$B$5:$B$604,"&lt;="&amp;CT$3,Urlaub!$C$5:$C$604,"&gt;="&amp;CT$3)&gt;0,1,0))</f>
        <v>0</v>
      </c>
      <c r="CU17" s="19" t="n">
        <f aca="false">IF($A17="",0,IF(COUNTIFS(Urlaub!$A$5:$A$604,$A17,Urlaub!$B$5:$B$604,"&lt;="&amp;CU$3,Urlaub!$C$5:$C$604,"&gt;="&amp;CU$3)&gt;0,1,0))</f>
        <v>0</v>
      </c>
      <c r="CV17" s="19" t="n">
        <f aca="false">IF($A17="",0,IF(COUNTIFS(Urlaub!$A$5:$A$604,$A17,Urlaub!$B$5:$B$604,"&lt;="&amp;CV$3,Urlaub!$C$5:$C$604,"&gt;="&amp;CV$3)&gt;0,1,0))</f>
        <v>0</v>
      </c>
      <c r="CW17" s="19" t="n">
        <f aca="false">IF($A17="",0,IF(COUNTIFS(Urlaub!$A$5:$A$604,$A17,Urlaub!$B$5:$B$604,"&lt;="&amp;CW$3,Urlaub!$C$5:$C$604,"&gt;="&amp;CW$3)&gt;0,1,0))</f>
        <v>0</v>
      </c>
      <c r="CX17" s="19" t="n">
        <f aca="false">IF($A17="",0,IF(COUNTIFS(Urlaub!$A$5:$A$604,$A17,Urlaub!$B$5:$B$604,"&lt;="&amp;CX$3,Urlaub!$C$5:$C$604,"&gt;="&amp;CX$3)&gt;0,1,0))</f>
        <v>0</v>
      </c>
      <c r="CY17" s="19" t="n">
        <f aca="false">IF($A17="",0,IF(COUNTIFS(Urlaub!$A$5:$A$604,$A17,Urlaub!$B$5:$B$604,"&lt;="&amp;CY$3,Urlaub!$C$5:$C$604,"&gt;="&amp;CY$3)&gt;0,1,0))</f>
        <v>0</v>
      </c>
      <c r="CZ17" s="19" t="n">
        <f aca="false">IF($A17="",0,IF(COUNTIFS(Urlaub!$A$5:$A$604,$A17,Urlaub!$B$5:$B$604,"&lt;="&amp;CZ$3,Urlaub!$C$5:$C$604,"&gt;="&amp;CZ$3)&gt;0,1,0))</f>
        <v>0</v>
      </c>
      <c r="DA17" s="19" t="n">
        <f aca="false">IF($A17="",0,IF(COUNTIFS(Urlaub!$A$5:$A$604,$A17,Urlaub!$B$5:$B$604,"&lt;="&amp;DA$3,Urlaub!$C$5:$C$604,"&gt;="&amp;DA$3)&gt;0,1,0))</f>
        <v>0</v>
      </c>
      <c r="DB17" s="19" t="n">
        <f aca="false">IF($A17="",0,IF(COUNTIFS(Urlaub!$A$5:$A$604,$A17,Urlaub!$B$5:$B$604,"&lt;="&amp;DB$3,Urlaub!$C$5:$C$604,"&gt;="&amp;DB$3)&gt;0,1,0))</f>
        <v>0</v>
      </c>
      <c r="DC17" s="19" t="n">
        <f aca="false">IF($A17="",0,IF(COUNTIFS(Urlaub!$A$5:$A$604,$A17,Urlaub!$B$5:$B$604,"&lt;="&amp;DC$3,Urlaub!$C$5:$C$604,"&gt;="&amp;DC$3)&gt;0,1,0))</f>
        <v>0</v>
      </c>
      <c r="DD17" s="19" t="n">
        <f aca="false">IF($A17="",0,IF(COUNTIFS(Urlaub!$A$5:$A$604,$A17,Urlaub!$B$5:$B$604,"&lt;="&amp;DD$3,Urlaub!$C$5:$C$604,"&gt;="&amp;DD$3)&gt;0,1,0))</f>
        <v>0</v>
      </c>
      <c r="DE17" s="19" t="n">
        <f aca="false">IF($A17="",0,IF(COUNTIFS(Urlaub!$A$5:$A$604,$A17,Urlaub!$B$5:$B$604,"&lt;="&amp;DE$3,Urlaub!$C$5:$C$604,"&gt;="&amp;DE$3)&gt;0,1,0))</f>
        <v>0</v>
      </c>
      <c r="DF17" s="19" t="n">
        <f aca="false">IF($A17="",0,IF(COUNTIFS(Urlaub!$A$5:$A$604,$A17,Urlaub!$B$5:$B$604,"&lt;="&amp;DF$3,Urlaub!$C$5:$C$604,"&gt;="&amp;DF$3)&gt;0,1,0))</f>
        <v>0</v>
      </c>
      <c r="DG17" s="19" t="n">
        <f aca="false">IF($A17="",0,IF(COUNTIFS(Urlaub!$A$5:$A$604,$A17,Urlaub!$B$5:$B$604,"&lt;="&amp;DG$3,Urlaub!$C$5:$C$604,"&gt;="&amp;DG$3)&gt;0,1,0))</f>
        <v>0</v>
      </c>
      <c r="DH17" s="19" t="n">
        <f aca="false">IF($A17="",0,IF(COUNTIFS(Urlaub!$A$5:$A$604,$A17,Urlaub!$B$5:$B$604,"&lt;="&amp;DH$3,Urlaub!$C$5:$C$604,"&gt;="&amp;DH$3)&gt;0,1,0))</f>
        <v>0</v>
      </c>
      <c r="DI17" s="19" t="n">
        <f aca="false">IF($A17="",0,IF(COUNTIFS(Urlaub!$A$5:$A$604,$A17,Urlaub!$B$5:$B$604,"&lt;="&amp;DI$3,Urlaub!$C$5:$C$604,"&gt;="&amp;DI$3)&gt;0,1,0))</f>
        <v>0</v>
      </c>
      <c r="DJ17" s="19" t="n">
        <f aca="false">IF($A17="",0,IF(COUNTIFS(Urlaub!$A$5:$A$604,$A17,Urlaub!$B$5:$B$604,"&lt;="&amp;DJ$3,Urlaub!$C$5:$C$604,"&gt;="&amp;DJ$3)&gt;0,1,0))</f>
        <v>0</v>
      </c>
      <c r="DK17" s="19" t="n">
        <f aca="false">IF($A17="",0,IF(COUNTIFS(Urlaub!$A$5:$A$604,$A17,Urlaub!$B$5:$B$604,"&lt;="&amp;DK$3,Urlaub!$C$5:$C$604,"&gt;="&amp;DK$3)&gt;0,1,0))</f>
        <v>0</v>
      </c>
      <c r="DL17" s="19" t="n">
        <f aca="false">IF($A17="",0,IF(COUNTIFS(Urlaub!$A$5:$A$604,$A17,Urlaub!$B$5:$B$604,"&lt;="&amp;DL$3,Urlaub!$C$5:$C$604,"&gt;="&amp;DL$3)&gt;0,1,0))</f>
        <v>0</v>
      </c>
      <c r="DM17" s="19" t="n">
        <f aca="false">IF($A17="",0,IF(COUNTIFS(Urlaub!$A$5:$A$604,$A17,Urlaub!$B$5:$B$604,"&lt;="&amp;DM$3,Urlaub!$C$5:$C$604,"&gt;="&amp;DM$3)&gt;0,1,0))</f>
        <v>0</v>
      </c>
      <c r="DN17" s="19" t="n">
        <f aca="false">IF($A17="",0,IF(COUNTIFS(Urlaub!$A$5:$A$604,$A17,Urlaub!$B$5:$B$604,"&lt;="&amp;DN$3,Urlaub!$C$5:$C$604,"&gt;="&amp;DN$3)&gt;0,1,0))</f>
        <v>0</v>
      </c>
      <c r="DO17" s="19" t="n">
        <f aca="false">IF($A17="",0,IF(COUNTIFS(Urlaub!$A$5:$A$604,$A17,Urlaub!$B$5:$B$604,"&lt;="&amp;DO$3,Urlaub!$C$5:$C$604,"&gt;="&amp;DO$3)&gt;0,1,0))</f>
        <v>0</v>
      </c>
      <c r="DP17" s="19" t="n">
        <f aca="false">IF($A17="",0,IF(COUNTIFS(Urlaub!$A$5:$A$604,$A17,Urlaub!$B$5:$B$604,"&lt;="&amp;DP$3,Urlaub!$C$5:$C$604,"&gt;="&amp;DP$3)&gt;0,1,0))</f>
        <v>0</v>
      </c>
      <c r="DQ17" s="19" t="n">
        <f aca="false">IF($A17="",0,IF(COUNTIFS(Urlaub!$A$5:$A$604,$A17,Urlaub!$B$5:$B$604,"&lt;="&amp;DQ$3,Urlaub!$C$5:$C$604,"&gt;="&amp;DQ$3)&gt;0,1,0))</f>
        <v>0</v>
      </c>
      <c r="DR17" s="19" t="n">
        <f aca="false">IF($A17="",0,IF(COUNTIFS(Urlaub!$A$5:$A$604,$A17,Urlaub!$B$5:$B$604,"&lt;="&amp;DR$3,Urlaub!$C$5:$C$604,"&gt;="&amp;DR$3)&gt;0,1,0))</f>
        <v>0</v>
      </c>
      <c r="DS17" s="19" t="n">
        <f aca="false">IF($A17="",0,IF(COUNTIFS(Urlaub!$A$5:$A$604,$A17,Urlaub!$B$5:$B$604,"&lt;="&amp;DS$3,Urlaub!$C$5:$C$604,"&gt;="&amp;DS$3)&gt;0,1,0))</f>
        <v>0</v>
      </c>
      <c r="DT17" s="19" t="n">
        <f aca="false">IF($A17="",0,IF(COUNTIFS(Urlaub!$A$5:$A$604,$A17,Urlaub!$B$5:$B$604,"&lt;="&amp;DT$3,Urlaub!$C$5:$C$604,"&gt;="&amp;DT$3)&gt;0,1,0))</f>
        <v>0</v>
      </c>
      <c r="DU17" s="19" t="n">
        <f aca="false">IF($A17="",0,IF(COUNTIFS(Urlaub!$A$5:$A$604,$A17,Urlaub!$B$5:$B$604,"&lt;="&amp;DU$3,Urlaub!$C$5:$C$604,"&gt;="&amp;DU$3)&gt;0,1,0))</f>
        <v>0</v>
      </c>
      <c r="DV17" s="19" t="n">
        <f aca="false">IF($A17="",0,IF(COUNTIFS(Urlaub!$A$5:$A$604,$A17,Urlaub!$B$5:$B$604,"&lt;="&amp;DV$3,Urlaub!$C$5:$C$604,"&gt;="&amp;DV$3)&gt;0,1,0))</f>
        <v>0</v>
      </c>
      <c r="DW17" s="19" t="n">
        <f aca="false">IF($A17="",0,IF(COUNTIFS(Urlaub!$A$5:$A$604,$A17,Urlaub!$B$5:$B$604,"&lt;="&amp;DW$3,Urlaub!$C$5:$C$604,"&gt;="&amp;DW$3)&gt;0,1,0))</f>
        <v>0</v>
      </c>
      <c r="DX17" s="19" t="n">
        <f aca="false">IF($A17="",0,IF(COUNTIFS(Urlaub!$A$5:$A$604,$A17,Urlaub!$B$5:$B$604,"&lt;="&amp;DX$3,Urlaub!$C$5:$C$604,"&gt;="&amp;DX$3)&gt;0,1,0))</f>
        <v>0</v>
      </c>
      <c r="DY17" s="19" t="n">
        <f aca="false">IF($A17="",0,IF(COUNTIFS(Urlaub!$A$5:$A$604,$A17,Urlaub!$B$5:$B$604,"&lt;="&amp;DY$3,Urlaub!$C$5:$C$604,"&gt;="&amp;DY$3)&gt;0,1,0))</f>
        <v>0</v>
      </c>
      <c r="DZ17" s="19" t="n">
        <f aca="false">IF($A17="",0,IF(COUNTIFS(Urlaub!$A$5:$A$604,$A17,Urlaub!$B$5:$B$604,"&lt;="&amp;DZ$3,Urlaub!$C$5:$C$604,"&gt;="&amp;DZ$3)&gt;0,1,0))</f>
        <v>0</v>
      </c>
      <c r="EA17" s="19" t="n">
        <f aca="false">IF($A17="",0,IF(COUNTIFS(Urlaub!$A$5:$A$604,$A17,Urlaub!$B$5:$B$604,"&lt;="&amp;EA$3,Urlaub!$C$5:$C$604,"&gt;="&amp;EA$3)&gt;0,1,0))</f>
        <v>0</v>
      </c>
      <c r="EB17" s="19" t="n">
        <f aca="false">IF($A17="",0,IF(COUNTIFS(Urlaub!$A$5:$A$604,$A17,Urlaub!$B$5:$B$604,"&lt;="&amp;EB$3,Urlaub!$C$5:$C$604,"&gt;="&amp;EB$3)&gt;0,1,0))</f>
        <v>0</v>
      </c>
      <c r="EC17" s="19" t="n">
        <f aca="false">IF($A17="",0,IF(COUNTIFS(Urlaub!$A$5:$A$604,$A17,Urlaub!$B$5:$B$604,"&lt;="&amp;EC$3,Urlaub!$C$5:$C$604,"&gt;="&amp;EC$3)&gt;0,1,0))</f>
        <v>0</v>
      </c>
      <c r="ED17" s="19" t="n">
        <f aca="false">IF($A17="",0,IF(COUNTIFS(Urlaub!$A$5:$A$604,$A17,Urlaub!$B$5:$B$604,"&lt;="&amp;ED$3,Urlaub!$C$5:$C$604,"&gt;="&amp;ED$3)&gt;0,1,0))</f>
        <v>0</v>
      </c>
      <c r="EE17" s="19" t="n">
        <f aca="false">IF($A17="",0,IF(COUNTIFS(Urlaub!$A$5:$A$604,$A17,Urlaub!$B$5:$B$604,"&lt;="&amp;EE$3,Urlaub!$C$5:$C$604,"&gt;="&amp;EE$3)&gt;0,1,0))</f>
        <v>0</v>
      </c>
      <c r="EF17" s="19" t="n">
        <f aca="false">IF($A17="",0,IF(COUNTIFS(Urlaub!$A$5:$A$604,$A17,Urlaub!$B$5:$B$604,"&lt;="&amp;EF$3,Urlaub!$C$5:$C$604,"&gt;="&amp;EF$3)&gt;0,1,0))</f>
        <v>0</v>
      </c>
      <c r="EG17" s="19" t="n">
        <f aca="false">IF($A17="",0,IF(COUNTIFS(Urlaub!$A$5:$A$604,$A17,Urlaub!$B$5:$B$604,"&lt;="&amp;EG$3,Urlaub!$C$5:$C$604,"&gt;="&amp;EG$3)&gt;0,1,0))</f>
        <v>0</v>
      </c>
      <c r="EH17" s="19" t="n">
        <f aca="false">IF($A17="",0,IF(COUNTIFS(Urlaub!$A$5:$A$604,$A17,Urlaub!$B$5:$B$604,"&lt;="&amp;EH$3,Urlaub!$C$5:$C$604,"&gt;="&amp;EH$3)&gt;0,1,0))</f>
        <v>0</v>
      </c>
      <c r="EI17" s="19" t="n">
        <f aca="false">IF($A17="",0,IF(COUNTIFS(Urlaub!$A$5:$A$604,$A17,Urlaub!$B$5:$B$604,"&lt;="&amp;EI$3,Urlaub!$C$5:$C$604,"&gt;="&amp;EI$3)&gt;0,1,0))</f>
        <v>0</v>
      </c>
      <c r="EJ17" s="19" t="n">
        <f aca="false">IF($A17="",0,IF(COUNTIFS(Urlaub!$A$5:$A$604,$A17,Urlaub!$B$5:$B$604,"&lt;="&amp;EJ$3,Urlaub!$C$5:$C$604,"&gt;="&amp;EJ$3)&gt;0,1,0))</f>
        <v>0</v>
      </c>
      <c r="EK17" s="19" t="n">
        <f aca="false">IF($A17="",0,IF(COUNTIFS(Urlaub!$A$5:$A$604,$A17,Urlaub!$B$5:$B$604,"&lt;="&amp;EK$3,Urlaub!$C$5:$C$604,"&gt;="&amp;EK$3)&gt;0,1,0))</f>
        <v>0</v>
      </c>
      <c r="EL17" s="19" t="n">
        <f aca="false">IF($A17="",0,IF(COUNTIFS(Urlaub!$A$5:$A$604,$A17,Urlaub!$B$5:$B$604,"&lt;="&amp;EL$3,Urlaub!$C$5:$C$604,"&gt;="&amp;EL$3)&gt;0,1,0))</f>
        <v>0</v>
      </c>
      <c r="EM17" s="19" t="n">
        <f aca="false">IF($A17="",0,IF(COUNTIFS(Urlaub!$A$5:$A$604,$A17,Urlaub!$B$5:$B$604,"&lt;="&amp;EM$3,Urlaub!$C$5:$C$604,"&gt;="&amp;EM$3)&gt;0,1,0))</f>
        <v>0</v>
      </c>
      <c r="EN17" s="19" t="n">
        <f aca="false">IF($A17="",0,IF(COUNTIFS(Urlaub!$A$5:$A$604,$A17,Urlaub!$B$5:$B$604,"&lt;="&amp;EN$3,Urlaub!$C$5:$C$604,"&gt;="&amp;EN$3)&gt;0,1,0))</f>
        <v>0</v>
      </c>
      <c r="EO17" s="19" t="n">
        <f aca="false">IF($A17="",0,IF(COUNTIFS(Urlaub!$A$5:$A$604,$A17,Urlaub!$B$5:$B$604,"&lt;="&amp;EO$3,Urlaub!$C$5:$C$604,"&gt;="&amp;EO$3)&gt;0,1,0))</f>
        <v>0</v>
      </c>
      <c r="EP17" s="19" t="n">
        <f aca="false">IF($A17="",0,IF(COUNTIFS(Urlaub!$A$5:$A$604,$A17,Urlaub!$B$5:$B$604,"&lt;="&amp;EP$3,Urlaub!$C$5:$C$604,"&gt;="&amp;EP$3)&gt;0,1,0))</f>
        <v>0</v>
      </c>
      <c r="EQ17" s="19" t="n">
        <f aca="false">IF($A17="",0,IF(COUNTIFS(Urlaub!$A$5:$A$604,$A17,Urlaub!$B$5:$B$604,"&lt;="&amp;EQ$3,Urlaub!$C$5:$C$604,"&gt;="&amp;EQ$3)&gt;0,1,0))</f>
        <v>0</v>
      </c>
      <c r="ER17" s="19" t="n">
        <f aca="false">IF($A17="",0,IF(COUNTIFS(Urlaub!$A$5:$A$604,$A17,Urlaub!$B$5:$B$604,"&lt;="&amp;ER$3,Urlaub!$C$5:$C$604,"&gt;="&amp;ER$3)&gt;0,1,0))</f>
        <v>0</v>
      </c>
      <c r="ES17" s="19" t="n">
        <f aca="false">IF($A17="",0,IF(COUNTIFS(Urlaub!$A$5:$A$604,$A17,Urlaub!$B$5:$B$604,"&lt;="&amp;ES$3,Urlaub!$C$5:$C$604,"&gt;="&amp;ES$3)&gt;0,1,0))</f>
        <v>0</v>
      </c>
      <c r="ET17" s="19" t="n">
        <f aca="false">IF($A17="",0,IF(COUNTIFS(Urlaub!$A$5:$A$604,$A17,Urlaub!$B$5:$B$604,"&lt;="&amp;ET$3,Urlaub!$C$5:$C$604,"&gt;="&amp;ET$3)&gt;0,1,0))</f>
        <v>0</v>
      </c>
      <c r="EU17" s="19" t="n">
        <f aca="false">IF($A17="",0,IF(COUNTIFS(Urlaub!$A$5:$A$604,$A17,Urlaub!$B$5:$B$604,"&lt;="&amp;EU$3,Urlaub!$C$5:$C$604,"&gt;="&amp;EU$3)&gt;0,1,0))</f>
        <v>0</v>
      </c>
      <c r="EV17" s="19" t="n">
        <f aca="false">IF($A17="",0,IF(COUNTIFS(Urlaub!$A$5:$A$604,$A17,Urlaub!$B$5:$B$604,"&lt;="&amp;EV$3,Urlaub!$C$5:$C$604,"&gt;="&amp;EV$3)&gt;0,1,0))</f>
        <v>0</v>
      </c>
      <c r="EW17" s="19" t="n">
        <f aca="false">IF($A17="",0,IF(COUNTIFS(Urlaub!$A$5:$A$604,$A17,Urlaub!$B$5:$B$604,"&lt;="&amp;EW$3,Urlaub!$C$5:$C$604,"&gt;="&amp;EW$3)&gt;0,1,0))</f>
        <v>0</v>
      </c>
      <c r="EX17" s="19" t="n">
        <f aca="false">IF($A17="",0,IF(COUNTIFS(Urlaub!$A$5:$A$604,$A17,Urlaub!$B$5:$B$604,"&lt;="&amp;EX$3,Urlaub!$C$5:$C$604,"&gt;="&amp;EX$3)&gt;0,1,0))</f>
        <v>0</v>
      </c>
      <c r="EY17" s="19" t="n">
        <f aca="false">IF($A17="",0,IF(COUNTIFS(Urlaub!$A$5:$A$604,$A17,Urlaub!$B$5:$B$604,"&lt;="&amp;EY$3,Urlaub!$C$5:$C$604,"&gt;="&amp;EY$3)&gt;0,1,0))</f>
        <v>0</v>
      </c>
      <c r="EZ17" s="19" t="n">
        <f aca="false">IF($A17="",0,IF(COUNTIFS(Urlaub!$A$5:$A$604,$A17,Urlaub!$B$5:$B$604,"&lt;="&amp;EZ$3,Urlaub!$C$5:$C$604,"&gt;="&amp;EZ$3)&gt;0,1,0))</f>
        <v>0</v>
      </c>
      <c r="FA17" s="19" t="n">
        <f aca="false">IF($A17="",0,IF(COUNTIFS(Urlaub!$A$5:$A$604,$A17,Urlaub!$B$5:$B$604,"&lt;="&amp;FA$3,Urlaub!$C$5:$C$604,"&gt;="&amp;FA$3)&gt;0,1,0))</f>
        <v>0</v>
      </c>
      <c r="FB17" s="19" t="n">
        <f aca="false">IF($A17="",0,IF(COUNTIFS(Urlaub!$A$5:$A$604,$A17,Urlaub!$B$5:$B$604,"&lt;="&amp;FB$3,Urlaub!$C$5:$C$604,"&gt;="&amp;FB$3)&gt;0,1,0))</f>
        <v>0</v>
      </c>
      <c r="FC17" s="19" t="n">
        <f aca="false">IF($A17="",0,IF(COUNTIFS(Urlaub!$A$5:$A$604,$A17,Urlaub!$B$5:$B$604,"&lt;="&amp;FC$3,Urlaub!$C$5:$C$604,"&gt;="&amp;FC$3)&gt;0,1,0))</f>
        <v>0</v>
      </c>
      <c r="FD17" s="19" t="n">
        <f aca="false">IF($A17="",0,IF(COUNTIFS(Urlaub!$A$5:$A$604,$A17,Urlaub!$B$5:$B$604,"&lt;="&amp;FD$3,Urlaub!$C$5:$C$604,"&gt;="&amp;FD$3)&gt;0,1,0))</f>
        <v>0</v>
      </c>
      <c r="FE17" s="19" t="n">
        <f aca="false">IF($A17="",0,IF(COUNTIFS(Urlaub!$A$5:$A$604,$A17,Urlaub!$B$5:$B$604,"&lt;="&amp;FE$3,Urlaub!$C$5:$C$604,"&gt;="&amp;FE$3)&gt;0,1,0))</f>
        <v>0</v>
      </c>
      <c r="FF17" s="19" t="n">
        <f aca="false">IF($A17="",0,IF(COUNTIFS(Urlaub!$A$5:$A$604,$A17,Urlaub!$B$5:$B$604,"&lt;="&amp;FF$3,Urlaub!$C$5:$C$604,"&gt;="&amp;FF$3)&gt;0,1,0))</f>
        <v>0</v>
      </c>
      <c r="FG17" s="19" t="n">
        <f aca="false">IF($A17="",0,IF(COUNTIFS(Urlaub!$A$5:$A$604,$A17,Urlaub!$B$5:$B$604,"&lt;="&amp;FG$3,Urlaub!$C$5:$C$604,"&gt;="&amp;FG$3)&gt;0,1,0))</f>
        <v>0</v>
      </c>
      <c r="FH17" s="19" t="n">
        <f aca="false">IF($A17="",0,IF(COUNTIFS(Urlaub!$A$5:$A$604,$A17,Urlaub!$B$5:$B$604,"&lt;="&amp;FH$3,Urlaub!$C$5:$C$604,"&gt;="&amp;FH$3)&gt;0,1,0))</f>
        <v>0</v>
      </c>
      <c r="FI17" s="19" t="n">
        <f aca="false">IF($A17="",0,IF(COUNTIFS(Urlaub!$A$5:$A$604,$A17,Urlaub!$B$5:$B$604,"&lt;="&amp;FI$3,Urlaub!$C$5:$C$604,"&gt;="&amp;FI$3)&gt;0,1,0))</f>
        <v>0</v>
      </c>
      <c r="FJ17" s="19" t="n">
        <f aca="false">IF($A17="",0,IF(COUNTIFS(Urlaub!$A$5:$A$604,$A17,Urlaub!$B$5:$B$604,"&lt;="&amp;FJ$3,Urlaub!$C$5:$C$604,"&gt;="&amp;FJ$3)&gt;0,1,0))</f>
        <v>0</v>
      </c>
      <c r="FK17" s="19" t="n">
        <f aca="false">IF($A17="",0,IF(COUNTIFS(Urlaub!$A$5:$A$604,$A17,Urlaub!$B$5:$B$604,"&lt;="&amp;FK$3,Urlaub!$C$5:$C$604,"&gt;="&amp;FK$3)&gt;0,1,0))</f>
        <v>0</v>
      </c>
      <c r="FL17" s="19" t="n">
        <f aca="false">IF($A17="",0,IF(COUNTIFS(Urlaub!$A$5:$A$604,$A17,Urlaub!$B$5:$B$604,"&lt;="&amp;FL$3,Urlaub!$C$5:$C$604,"&gt;="&amp;FL$3)&gt;0,1,0))</f>
        <v>0</v>
      </c>
      <c r="FM17" s="19" t="n">
        <f aca="false">IF($A17="",0,IF(COUNTIFS(Urlaub!$A$5:$A$604,$A17,Urlaub!$B$5:$B$604,"&lt;="&amp;FM$3,Urlaub!$C$5:$C$604,"&gt;="&amp;FM$3)&gt;0,1,0))</f>
        <v>0</v>
      </c>
      <c r="FN17" s="19" t="n">
        <f aca="false">IF($A17="",0,IF(COUNTIFS(Urlaub!$A$5:$A$604,$A17,Urlaub!$B$5:$B$604,"&lt;="&amp;FN$3,Urlaub!$C$5:$C$604,"&gt;="&amp;FN$3)&gt;0,1,0))</f>
        <v>0</v>
      </c>
      <c r="FO17" s="19" t="n">
        <f aca="false">IF($A17="",0,IF(COUNTIFS(Urlaub!$A$5:$A$604,$A17,Urlaub!$B$5:$B$604,"&lt;="&amp;FO$3,Urlaub!$C$5:$C$604,"&gt;="&amp;FO$3)&gt;0,1,0))</f>
        <v>0</v>
      </c>
      <c r="FP17" s="19" t="n">
        <f aca="false">IF($A17="",0,IF(COUNTIFS(Urlaub!$A$5:$A$604,$A17,Urlaub!$B$5:$B$604,"&lt;="&amp;FP$3,Urlaub!$C$5:$C$604,"&gt;="&amp;FP$3)&gt;0,1,0))</f>
        <v>0</v>
      </c>
      <c r="FQ17" s="19" t="n">
        <f aca="false">IF($A17="",0,IF(COUNTIFS(Urlaub!$A$5:$A$604,$A17,Urlaub!$B$5:$B$604,"&lt;="&amp;FQ$3,Urlaub!$C$5:$C$604,"&gt;="&amp;FQ$3)&gt;0,1,0))</f>
        <v>0</v>
      </c>
      <c r="FR17" s="19" t="n">
        <f aca="false">IF($A17="",0,IF(COUNTIFS(Urlaub!$A$5:$A$604,$A17,Urlaub!$B$5:$B$604,"&lt;="&amp;FR$3,Urlaub!$C$5:$C$604,"&gt;="&amp;FR$3)&gt;0,1,0))</f>
        <v>0</v>
      </c>
      <c r="FS17" s="19" t="n">
        <f aca="false">IF($A17="",0,IF(COUNTIFS(Urlaub!$A$5:$A$604,$A17,Urlaub!$B$5:$B$604,"&lt;="&amp;FS$3,Urlaub!$C$5:$C$604,"&gt;="&amp;FS$3)&gt;0,1,0))</f>
        <v>0</v>
      </c>
      <c r="FT17" s="19" t="n">
        <f aca="false">IF($A17="",0,IF(COUNTIFS(Urlaub!$A$5:$A$604,$A17,Urlaub!$B$5:$B$604,"&lt;="&amp;FT$3,Urlaub!$C$5:$C$604,"&gt;="&amp;FT$3)&gt;0,1,0))</f>
        <v>0</v>
      </c>
      <c r="FU17" s="19" t="n">
        <f aca="false">IF($A17="",0,IF(COUNTIFS(Urlaub!$A$5:$A$604,$A17,Urlaub!$B$5:$B$604,"&lt;="&amp;FU$3,Urlaub!$C$5:$C$604,"&gt;="&amp;FU$3)&gt;0,1,0))</f>
        <v>0</v>
      </c>
      <c r="FV17" s="19" t="n">
        <f aca="false">IF($A17="",0,IF(COUNTIFS(Urlaub!$A$5:$A$604,$A17,Urlaub!$B$5:$B$604,"&lt;="&amp;FV$3,Urlaub!$C$5:$C$604,"&gt;="&amp;FV$3)&gt;0,1,0))</f>
        <v>0</v>
      </c>
      <c r="FW17" s="19" t="n">
        <f aca="false">IF($A17="",0,IF(COUNTIFS(Urlaub!$A$5:$A$604,$A17,Urlaub!$B$5:$B$604,"&lt;="&amp;FW$3,Urlaub!$C$5:$C$604,"&gt;="&amp;FW$3)&gt;0,1,0))</f>
        <v>0</v>
      </c>
      <c r="FX17" s="19" t="n">
        <f aca="false">IF($A17="",0,IF(COUNTIFS(Urlaub!$A$5:$A$604,$A17,Urlaub!$B$5:$B$604,"&lt;="&amp;FX$3,Urlaub!$C$5:$C$604,"&gt;="&amp;FX$3)&gt;0,1,0))</f>
        <v>0</v>
      </c>
      <c r="FY17" s="19" t="n">
        <f aca="false">IF($A17="",0,IF(COUNTIFS(Urlaub!$A$5:$A$604,$A17,Urlaub!$B$5:$B$604,"&lt;="&amp;FY$3,Urlaub!$C$5:$C$604,"&gt;="&amp;FY$3)&gt;0,1,0))</f>
        <v>0</v>
      </c>
      <c r="FZ17" s="19" t="n">
        <f aca="false">IF($A17="",0,IF(COUNTIFS(Urlaub!$A$5:$A$604,$A17,Urlaub!$B$5:$B$604,"&lt;="&amp;FZ$3,Urlaub!$C$5:$C$604,"&gt;="&amp;FZ$3)&gt;0,1,0))</f>
        <v>0</v>
      </c>
      <c r="GA17" s="19" t="n">
        <f aca="false">IF($A17="",0,IF(COUNTIFS(Urlaub!$A$5:$A$604,$A17,Urlaub!$B$5:$B$604,"&lt;="&amp;GA$3,Urlaub!$C$5:$C$604,"&gt;="&amp;GA$3)&gt;0,1,0))</f>
        <v>0</v>
      </c>
      <c r="GB17" s="19" t="n">
        <f aca="false">IF($A17="",0,IF(COUNTIFS(Urlaub!$A$5:$A$604,$A17,Urlaub!$B$5:$B$604,"&lt;="&amp;GB$3,Urlaub!$C$5:$C$604,"&gt;="&amp;GB$3)&gt;0,1,0))</f>
        <v>0</v>
      </c>
      <c r="GC17" s="19" t="n">
        <f aca="false">IF($A17="",0,IF(COUNTIFS(Urlaub!$A$5:$A$604,$A17,Urlaub!$B$5:$B$604,"&lt;="&amp;GC$3,Urlaub!$C$5:$C$604,"&gt;="&amp;GC$3)&gt;0,1,0))</f>
        <v>0</v>
      </c>
      <c r="GD17" s="19" t="n">
        <f aca="false">IF($A17="",0,IF(COUNTIFS(Urlaub!$A$5:$A$604,$A17,Urlaub!$B$5:$B$604,"&lt;="&amp;GD$3,Urlaub!$C$5:$C$604,"&gt;="&amp;GD$3)&gt;0,1,0))</f>
        <v>0</v>
      </c>
      <c r="GE17" s="19" t="n">
        <f aca="false">IF($A17="",0,IF(COUNTIFS(Urlaub!$A$5:$A$604,$A17,Urlaub!$B$5:$B$604,"&lt;="&amp;GE$3,Urlaub!$C$5:$C$604,"&gt;="&amp;GE$3)&gt;0,1,0))</f>
        <v>0</v>
      </c>
      <c r="GF17" s="19" t="n">
        <f aca="false">IF($A17="",0,IF(COUNTIFS(Urlaub!$A$5:$A$604,$A17,Urlaub!$B$5:$B$604,"&lt;="&amp;GF$3,Urlaub!$C$5:$C$604,"&gt;="&amp;GF$3)&gt;0,1,0))</f>
        <v>0</v>
      </c>
      <c r="GG17" s="19" t="n">
        <f aca="false">IF($A17="",0,IF(COUNTIFS(Urlaub!$A$5:$A$604,$A17,Urlaub!$B$5:$B$604,"&lt;="&amp;GG$3,Urlaub!$C$5:$C$604,"&gt;="&amp;GG$3)&gt;0,1,0))</f>
        <v>0</v>
      </c>
      <c r="GH17" s="19" t="n">
        <f aca="false">IF($A17="",0,IF(COUNTIFS(Urlaub!$A$5:$A$604,$A17,Urlaub!$B$5:$B$604,"&lt;="&amp;GH$3,Urlaub!$C$5:$C$604,"&gt;="&amp;GH$3)&gt;0,1,0))</f>
        <v>0</v>
      </c>
      <c r="GI17" s="19" t="n">
        <f aca="false">IF($A17="",0,IF(COUNTIFS(Urlaub!$A$5:$A$604,$A17,Urlaub!$B$5:$B$604,"&lt;="&amp;GI$3,Urlaub!$C$5:$C$604,"&gt;="&amp;GI$3)&gt;0,1,0))</f>
        <v>0</v>
      </c>
      <c r="GJ17" s="19" t="n">
        <f aca="false">IF($A17="",0,IF(COUNTIFS(Urlaub!$A$5:$A$604,$A17,Urlaub!$B$5:$B$604,"&lt;="&amp;GJ$3,Urlaub!$C$5:$C$604,"&gt;="&amp;GJ$3)&gt;0,1,0))</f>
        <v>0</v>
      </c>
      <c r="GK17" s="19" t="n">
        <f aca="false">IF($A17="",0,IF(COUNTIFS(Urlaub!$A$5:$A$604,$A17,Urlaub!$B$5:$B$604,"&lt;="&amp;GK$3,Urlaub!$C$5:$C$604,"&gt;="&amp;GK$3)&gt;0,1,0))</f>
        <v>0</v>
      </c>
      <c r="GL17" s="19" t="n">
        <f aca="false">IF($A17="",0,IF(COUNTIFS(Urlaub!$A$5:$A$604,$A17,Urlaub!$B$5:$B$604,"&lt;="&amp;GL$3,Urlaub!$C$5:$C$604,"&gt;="&amp;GL$3)&gt;0,1,0))</f>
        <v>0</v>
      </c>
      <c r="GM17" s="19" t="n">
        <f aca="false">IF($A17="",0,IF(COUNTIFS(Urlaub!$A$5:$A$604,$A17,Urlaub!$B$5:$B$604,"&lt;="&amp;GM$3,Urlaub!$C$5:$C$604,"&gt;="&amp;GM$3)&gt;0,1,0))</f>
        <v>0</v>
      </c>
      <c r="GN17" s="19" t="n">
        <f aca="false">IF($A17="",0,IF(COUNTIFS(Urlaub!$A$5:$A$604,$A17,Urlaub!$B$5:$B$604,"&lt;="&amp;GN$3,Urlaub!$C$5:$C$604,"&gt;="&amp;GN$3)&gt;0,1,0))</f>
        <v>0</v>
      </c>
      <c r="GO17" s="19" t="n">
        <f aca="false">IF($A17="",0,IF(COUNTIFS(Urlaub!$A$5:$A$604,$A17,Urlaub!$B$5:$B$604,"&lt;="&amp;GO$3,Urlaub!$C$5:$C$604,"&gt;="&amp;GO$3)&gt;0,1,0))</f>
        <v>0</v>
      </c>
      <c r="GP17" s="19" t="n">
        <f aca="false">IF($A17="",0,IF(COUNTIFS(Urlaub!$A$5:$A$604,$A17,Urlaub!$B$5:$B$604,"&lt;="&amp;GP$3,Urlaub!$C$5:$C$604,"&gt;="&amp;GP$3)&gt;0,1,0))</f>
        <v>0</v>
      </c>
      <c r="GQ17" s="19" t="n">
        <f aca="false">IF($A17="",0,IF(COUNTIFS(Urlaub!$A$5:$A$604,$A17,Urlaub!$B$5:$B$604,"&lt;="&amp;GQ$3,Urlaub!$C$5:$C$604,"&gt;="&amp;GQ$3)&gt;0,1,0))</f>
        <v>0</v>
      </c>
      <c r="GR17" s="19" t="n">
        <f aca="false">IF($A17="",0,IF(COUNTIFS(Urlaub!$A$5:$A$604,$A17,Urlaub!$B$5:$B$604,"&lt;="&amp;GR$3,Urlaub!$C$5:$C$604,"&gt;="&amp;GR$3)&gt;0,1,0))</f>
        <v>0</v>
      </c>
      <c r="GS17" s="19" t="n">
        <f aca="false">IF($A17="",0,IF(COUNTIFS(Urlaub!$A$5:$A$604,$A17,Urlaub!$B$5:$B$604,"&lt;="&amp;GS$3,Urlaub!$C$5:$C$604,"&gt;="&amp;GS$3)&gt;0,1,0))</f>
        <v>0</v>
      </c>
      <c r="GT17" s="19" t="n">
        <f aca="false">IF($A17="",0,IF(COUNTIFS(Urlaub!$A$5:$A$604,$A17,Urlaub!$B$5:$B$604,"&lt;="&amp;GT$3,Urlaub!$C$5:$C$604,"&gt;="&amp;GT$3)&gt;0,1,0))</f>
        <v>0</v>
      </c>
      <c r="GU17" s="19" t="n">
        <f aca="false">IF($A17="",0,IF(COUNTIFS(Urlaub!$A$5:$A$604,$A17,Urlaub!$B$5:$B$604,"&lt;="&amp;GU$3,Urlaub!$C$5:$C$604,"&gt;="&amp;GU$3)&gt;0,1,0))</f>
        <v>0</v>
      </c>
      <c r="GV17" s="19" t="n">
        <f aca="false">IF($A17="",0,IF(COUNTIFS(Urlaub!$A$5:$A$604,$A17,Urlaub!$B$5:$B$604,"&lt;="&amp;GV$3,Urlaub!$C$5:$C$604,"&gt;="&amp;GV$3)&gt;0,1,0))</f>
        <v>0</v>
      </c>
      <c r="GW17" s="19" t="n">
        <f aca="false">IF($A17="",0,IF(COUNTIFS(Urlaub!$A$5:$A$604,$A17,Urlaub!$B$5:$B$604,"&lt;="&amp;GW$3,Urlaub!$C$5:$C$604,"&gt;="&amp;GW$3)&gt;0,1,0))</f>
        <v>0</v>
      </c>
      <c r="GX17" s="19" t="n">
        <f aca="false">IF($A17="",0,IF(COUNTIFS(Urlaub!$A$5:$A$604,$A17,Urlaub!$B$5:$B$604,"&lt;="&amp;GX$3,Urlaub!$C$5:$C$604,"&gt;="&amp;GX$3)&gt;0,1,0))</f>
        <v>0</v>
      </c>
      <c r="GY17" s="19" t="n">
        <f aca="false">IF($A17="",0,IF(COUNTIFS(Urlaub!$A$5:$A$604,$A17,Urlaub!$B$5:$B$604,"&lt;="&amp;GY$3,Urlaub!$C$5:$C$604,"&gt;="&amp;GY$3)&gt;0,1,0))</f>
        <v>0</v>
      </c>
      <c r="GZ17" s="19" t="n">
        <f aca="false">IF($A17="",0,IF(COUNTIFS(Urlaub!$A$5:$A$604,$A17,Urlaub!$B$5:$B$604,"&lt;="&amp;GZ$3,Urlaub!$C$5:$C$604,"&gt;="&amp;GZ$3)&gt;0,1,0))</f>
        <v>0</v>
      </c>
      <c r="HA17" s="19" t="n">
        <f aca="false">IF($A17="",0,IF(COUNTIFS(Urlaub!$A$5:$A$604,$A17,Urlaub!$B$5:$B$604,"&lt;="&amp;HA$3,Urlaub!$C$5:$C$604,"&gt;="&amp;HA$3)&gt;0,1,0))</f>
        <v>0</v>
      </c>
      <c r="HB17" s="19" t="n">
        <f aca="false">IF($A17="",0,IF(COUNTIFS(Urlaub!$A$5:$A$604,$A17,Urlaub!$B$5:$B$604,"&lt;="&amp;HB$3,Urlaub!$C$5:$C$604,"&gt;="&amp;HB$3)&gt;0,1,0))</f>
        <v>0</v>
      </c>
      <c r="HC17" s="19" t="n">
        <f aca="false">IF($A17="",0,IF(COUNTIFS(Urlaub!$A$5:$A$604,$A17,Urlaub!$B$5:$B$604,"&lt;="&amp;HC$3,Urlaub!$C$5:$C$604,"&gt;="&amp;HC$3)&gt;0,1,0))</f>
        <v>0</v>
      </c>
      <c r="HD17" s="19" t="n">
        <f aca="false">IF($A17="",0,IF(COUNTIFS(Urlaub!$A$5:$A$604,$A17,Urlaub!$B$5:$B$604,"&lt;="&amp;HD$3,Urlaub!$C$5:$C$604,"&gt;="&amp;HD$3)&gt;0,1,0))</f>
        <v>0</v>
      </c>
      <c r="HE17" s="19" t="n">
        <f aca="false">IF($A17="",0,IF(COUNTIFS(Urlaub!$A$5:$A$604,$A17,Urlaub!$B$5:$B$604,"&lt;="&amp;HE$3,Urlaub!$C$5:$C$604,"&gt;="&amp;HE$3)&gt;0,1,0))</f>
        <v>0</v>
      </c>
      <c r="HF17" s="19" t="n">
        <f aca="false">IF($A17="",0,IF(COUNTIFS(Urlaub!$A$5:$A$604,$A17,Urlaub!$B$5:$B$604,"&lt;="&amp;HF$3,Urlaub!$C$5:$C$604,"&gt;="&amp;HF$3)&gt;0,1,0))</f>
        <v>0</v>
      </c>
      <c r="HG17" s="19" t="n">
        <f aca="false">IF($A17="",0,IF(COUNTIFS(Urlaub!$A$5:$A$604,$A17,Urlaub!$B$5:$B$604,"&lt;="&amp;HG$3,Urlaub!$C$5:$C$604,"&gt;="&amp;HG$3)&gt;0,1,0))</f>
        <v>0</v>
      </c>
      <c r="HH17" s="19" t="n">
        <f aca="false">IF($A17="",0,IF(COUNTIFS(Urlaub!$A$5:$A$604,$A17,Urlaub!$B$5:$B$604,"&lt;="&amp;HH$3,Urlaub!$C$5:$C$604,"&gt;="&amp;HH$3)&gt;0,1,0))</f>
        <v>0</v>
      </c>
      <c r="HI17" s="19" t="n">
        <f aca="false">IF($A17="",0,IF(COUNTIFS(Urlaub!$A$5:$A$604,$A17,Urlaub!$B$5:$B$604,"&lt;="&amp;HI$3,Urlaub!$C$5:$C$604,"&gt;="&amp;HI$3)&gt;0,1,0))</f>
        <v>0</v>
      </c>
      <c r="HJ17" s="19" t="n">
        <f aca="false">IF($A17="",0,IF(COUNTIFS(Urlaub!$A$5:$A$604,$A17,Urlaub!$B$5:$B$604,"&lt;="&amp;HJ$3,Urlaub!$C$5:$C$604,"&gt;="&amp;HJ$3)&gt;0,1,0))</f>
        <v>0</v>
      </c>
      <c r="HK17" s="19" t="n">
        <f aca="false">IF($A17="",0,IF(COUNTIFS(Urlaub!$A$5:$A$604,$A17,Urlaub!$B$5:$B$604,"&lt;="&amp;HK$3,Urlaub!$C$5:$C$604,"&gt;="&amp;HK$3)&gt;0,1,0))</f>
        <v>0</v>
      </c>
      <c r="HL17" s="19" t="n">
        <f aca="false">IF($A17="",0,IF(COUNTIFS(Urlaub!$A$5:$A$604,$A17,Urlaub!$B$5:$B$604,"&lt;="&amp;HL$3,Urlaub!$C$5:$C$604,"&gt;="&amp;HL$3)&gt;0,1,0))</f>
        <v>0</v>
      </c>
      <c r="HM17" s="19" t="n">
        <f aca="false">IF($A17="",0,IF(COUNTIFS(Urlaub!$A$5:$A$604,$A17,Urlaub!$B$5:$B$604,"&lt;="&amp;HM$3,Urlaub!$C$5:$C$604,"&gt;="&amp;HM$3)&gt;0,1,0))</f>
        <v>0</v>
      </c>
      <c r="HN17" s="19" t="n">
        <f aca="false">IF($A17="",0,IF(COUNTIFS(Urlaub!$A$5:$A$604,$A17,Urlaub!$B$5:$B$604,"&lt;="&amp;HN$3,Urlaub!$C$5:$C$604,"&gt;="&amp;HN$3)&gt;0,1,0))</f>
        <v>0</v>
      </c>
      <c r="HO17" s="19" t="n">
        <f aca="false">IF($A17="",0,IF(COUNTIFS(Urlaub!$A$5:$A$604,$A17,Urlaub!$B$5:$B$604,"&lt;="&amp;HO$3,Urlaub!$C$5:$C$604,"&gt;="&amp;HO$3)&gt;0,1,0))</f>
        <v>0</v>
      </c>
      <c r="HP17" s="19" t="n">
        <f aca="false">IF($A17="",0,IF(COUNTIFS(Urlaub!$A$5:$A$604,$A17,Urlaub!$B$5:$B$604,"&lt;="&amp;HP$3,Urlaub!$C$5:$C$604,"&gt;="&amp;HP$3)&gt;0,1,0))</f>
        <v>0</v>
      </c>
      <c r="HQ17" s="19" t="n">
        <f aca="false">IF($A17="",0,IF(COUNTIFS(Urlaub!$A$5:$A$604,$A17,Urlaub!$B$5:$B$604,"&lt;="&amp;HQ$3,Urlaub!$C$5:$C$604,"&gt;="&amp;HQ$3)&gt;0,1,0))</f>
        <v>0</v>
      </c>
      <c r="HR17" s="19" t="n">
        <f aca="false">IF($A17="",0,IF(COUNTIFS(Urlaub!$A$5:$A$604,$A17,Urlaub!$B$5:$B$604,"&lt;="&amp;HR$3,Urlaub!$C$5:$C$604,"&gt;="&amp;HR$3)&gt;0,1,0))</f>
        <v>0</v>
      </c>
      <c r="HS17" s="19" t="n">
        <f aca="false">IF($A17="",0,IF(COUNTIFS(Urlaub!$A$5:$A$604,$A17,Urlaub!$B$5:$B$604,"&lt;="&amp;HS$3,Urlaub!$C$5:$C$604,"&gt;="&amp;HS$3)&gt;0,1,0))</f>
        <v>0</v>
      </c>
      <c r="HT17" s="19" t="n">
        <f aca="false">IF($A17="",0,IF(COUNTIFS(Urlaub!$A$5:$A$604,$A17,Urlaub!$B$5:$B$604,"&lt;="&amp;HT$3,Urlaub!$C$5:$C$604,"&gt;="&amp;HT$3)&gt;0,1,0))</f>
        <v>0</v>
      </c>
      <c r="HU17" s="19" t="n">
        <f aca="false">IF($A17="",0,IF(COUNTIFS(Urlaub!$A$5:$A$604,$A17,Urlaub!$B$5:$B$604,"&lt;="&amp;HU$3,Urlaub!$C$5:$C$604,"&gt;="&amp;HU$3)&gt;0,1,0))</f>
        <v>0</v>
      </c>
      <c r="HV17" s="19" t="n">
        <f aca="false">IF($A17="",0,IF(COUNTIFS(Urlaub!$A$5:$A$604,$A17,Urlaub!$B$5:$B$604,"&lt;="&amp;HV$3,Urlaub!$C$5:$C$604,"&gt;="&amp;HV$3)&gt;0,1,0))</f>
        <v>0</v>
      </c>
      <c r="HW17" s="19" t="n">
        <f aca="false">IF($A17="",0,IF(COUNTIFS(Urlaub!$A$5:$A$604,$A17,Urlaub!$B$5:$B$604,"&lt;="&amp;HW$3,Urlaub!$C$5:$C$604,"&gt;="&amp;HW$3)&gt;0,1,0))</f>
        <v>0</v>
      </c>
      <c r="HX17" s="19" t="n">
        <f aca="false">IF($A17="",0,IF(COUNTIFS(Urlaub!$A$5:$A$604,$A17,Urlaub!$B$5:$B$604,"&lt;="&amp;HX$3,Urlaub!$C$5:$C$604,"&gt;="&amp;HX$3)&gt;0,1,0))</f>
        <v>0</v>
      </c>
      <c r="HY17" s="19" t="n">
        <f aca="false">IF($A17="",0,IF(COUNTIFS(Urlaub!$A$5:$A$604,$A17,Urlaub!$B$5:$B$604,"&lt;="&amp;HY$3,Urlaub!$C$5:$C$604,"&gt;="&amp;HY$3)&gt;0,1,0))</f>
        <v>0</v>
      </c>
      <c r="HZ17" s="19" t="n">
        <f aca="false">IF($A17="",0,IF(COUNTIFS(Urlaub!$A$5:$A$604,$A17,Urlaub!$B$5:$B$604,"&lt;="&amp;HZ$3,Urlaub!$C$5:$C$604,"&gt;="&amp;HZ$3)&gt;0,1,0))</f>
        <v>0</v>
      </c>
      <c r="IA17" s="19" t="n">
        <f aca="false">IF($A17="",0,IF(COUNTIFS(Urlaub!$A$5:$A$604,$A17,Urlaub!$B$5:$B$604,"&lt;="&amp;IA$3,Urlaub!$C$5:$C$604,"&gt;="&amp;IA$3)&gt;0,1,0))</f>
        <v>0</v>
      </c>
      <c r="IB17" s="19" t="n">
        <f aca="false">IF($A17="",0,IF(COUNTIFS(Urlaub!$A$5:$A$604,$A17,Urlaub!$B$5:$B$604,"&lt;="&amp;IB$3,Urlaub!$C$5:$C$604,"&gt;="&amp;IB$3)&gt;0,1,0))</f>
        <v>0</v>
      </c>
      <c r="IC17" s="19" t="n">
        <f aca="false">IF($A17="",0,IF(COUNTIFS(Urlaub!$A$5:$A$604,$A17,Urlaub!$B$5:$B$604,"&lt;="&amp;IC$3,Urlaub!$C$5:$C$604,"&gt;="&amp;IC$3)&gt;0,1,0))</f>
        <v>0</v>
      </c>
      <c r="ID17" s="19" t="n">
        <f aca="false">IF($A17="",0,IF(COUNTIFS(Urlaub!$A$5:$A$604,$A17,Urlaub!$B$5:$B$604,"&lt;="&amp;ID$3,Urlaub!$C$5:$C$604,"&gt;="&amp;ID$3)&gt;0,1,0))</f>
        <v>0</v>
      </c>
      <c r="IE17" s="19" t="n">
        <f aca="false">IF($A17="",0,IF(COUNTIFS(Urlaub!$A$5:$A$604,$A17,Urlaub!$B$5:$B$604,"&lt;="&amp;IE$3,Urlaub!$C$5:$C$604,"&gt;="&amp;IE$3)&gt;0,1,0))</f>
        <v>0</v>
      </c>
      <c r="IF17" s="19" t="n">
        <f aca="false">IF($A17="",0,IF(COUNTIFS(Urlaub!$A$5:$A$604,$A17,Urlaub!$B$5:$B$604,"&lt;="&amp;IF$3,Urlaub!$C$5:$C$604,"&gt;="&amp;IF$3)&gt;0,1,0))</f>
        <v>0</v>
      </c>
      <c r="IG17" s="19" t="n">
        <f aca="false">IF($A17="",0,IF(COUNTIFS(Urlaub!$A$5:$A$604,$A17,Urlaub!$B$5:$B$604,"&lt;="&amp;IG$3,Urlaub!$C$5:$C$604,"&gt;="&amp;IG$3)&gt;0,1,0))</f>
        <v>0</v>
      </c>
      <c r="IH17" s="19" t="n">
        <f aca="false">IF($A17="",0,IF(COUNTIFS(Urlaub!$A$5:$A$604,$A17,Urlaub!$B$5:$B$604,"&lt;="&amp;IH$3,Urlaub!$C$5:$C$604,"&gt;="&amp;IH$3)&gt;0,1,0))</f>
        <v>0</v>
      </c>
      <c r="II17" s="19" t="n">
        <f aca="false">IF($A17="",0,IF(COUNTIFS(Urlaub!$A$5:$A$604,$A17,Urlaub!$B$5:$B$604,"&lt;="&amp;II$3,Urlaub!$C$5:$C$604,"&gt;="&amp;II$3)&gt;0,1,0))</f>
        <v>0</v>
      </c>
      <c r="IJ17" s="19" t="n">
        <f aca="false">IF($A17="",0,IF(COUNTIFS(Urlaub!$A$5:$A$604,$A17,Urlaub!$B$5:$B$604,"&lt;="&amp;IJ$3,Urlaub!$C$5:$C$604,"&gt;="&amp;IJ$3)&gt;0,1,0))</f>
        <v>0</v>
      </c>
      <c r="IK17" s="19" t="n">
        <f aca="false">IF($A17="",0,IF(COUNTIFS(Urlaub!$A$5:$A$604,$A17,Urlaub!$B$5:$B$604,"&lt;="&amp;IK$3,Urlaub!$C$5:$C$604,"&gt;="&amp;IK$3)&gt;0,1,0))</f>
        <v>0</v>
      </c>
      <c r="IL17" s="19" t="n">
        <f aca="false">IF($A17="",0,IF(COUNTIFS(Urlaub!$A$5:$A$604,$A17,Urlaub!$B$5:$B$604,"&lt;="&amp;IL$3,Urlaub!$C$5:$C$604,"&gt;="&amp;IL$3)&gt;0,1,0))</f>
        <v>0</v>
      </c>
      <c r="IM17" s="19" t="n">
        <f aca="false">IF($A17="",0,IF(COUNTIFS(Urlaub!$A$5:$A$604,$A17,Urlaub!$B$5:$B$604,"&lt;="&amp;IM$3,Urlaub!$C$5:$C$604,"&gt;="&amp;IM$3)&gt;0,1,0))</f>
        <v>0</v>
      </c>
      <c r="IN17" s="19" t="n">
        <f aca="false">IF($A17="",0,IF(COUNTIFS(Urlaub!$A$5:$A$604,$A17,Urlaub!$B$5:$B$604,"&lt;="&amp;IN$3,Urlaub!$C$5:$C$604,"&gt;="&amp;IN$3)&gt;0,1,0))</f>
        <v>0</v>
      </c>
      <c r="IO17" s="19" t="n">
        <f aca="false">IF($A17="",0,IF(COUNTIFS(Urlaub!$A$5:$A$604,$A17,Urlaub!$B$5:$B$604,"&lt;="&amp;IO$3,Urlaub!$C$5:$C$604,"&gt;="&amp;IO$3)&gt;0,1,0))</f>
        <v>0</v>
      </c>
      <c r="IP17" s="19" t="n">
        <f aca="false">IF($A17="",0,IF(COUNTIFS(Urlaub!$A$5:$A$604,$A17,Urlaub!$B$5:$B$604,"&lt;="&amp;IP$3,Urlaub!$C$5:$C$604,"&gt;="&amp;IP$3)&gt;0,1,0))</f>
        <v>0</v>
      </c>
      <c r="IQ17" s="19" t="n">
        <f aca="false">IF($A17="",0,IF(COUNTIFS(Urlaub!$A$5:$A$604,$A17,Urlaub!$B$5:$B$604,"&lt;="&amp;IQ$3,Urlaub!$C$5:$C$604,"&gt;="&amp;IQ$3)&gt;0,1,0))</f>
        <v>0</v>
      </c>
      <c r="IR17" s="19" t="n">
        <f aca="false">IF($A17="",0,IF(COUNTIFS(Urlaub!$A$5:$A$604,$A17,Urlaub!$B$5:$B$604,"&lt;="&amp;IR$3,Urlaub!$C$5:$C$604,"&gt;="&amp;IR$3)&gt;0,1,0))</f>
        <v>0</v>
      </c>
      <c r="IS17" s="19" t="n">
        <f aca="false">IF($A17="",0,IF(COUNTIFS(Urlaub!$A$5:$A$604,$A17,Urlaub!$B$5:$B$604,"&lt;="&amp;IS$3,Urlaub!$C$5:$C$604,"&gt;="&amp;IS$3)&gt;0,1,0))</f>
        <v>0</v>
      </c>
      <c r="IT17" s="19" t="n">
        <f aca="false">IF($A17="",0,IF(COUNTIFS(Urlaub!$A$5:$A$604,$A17,Urlaub!$B$5:$B$604,"&lt;="&amp;IT$3,Urlaub!$C$5:$C$604,"&gt;="&amp;IT$3)&gt;0,1,0))</f>
        <v>0</v>
      </c>
      <c r="IU17" s="19" t="n">
        <f aca="false">IF($A17="",0,IF(COUNTIFS(Urlaub!$A$5:$A$604,$A17,Urlaub!$B$5:$B$604,"&lt;="&amp;IU$3,Urlaub!$C$5:$C$604,"&gt;="&amp;IU$3)&gt;0,1,0))</f>
        <v>0</v>
      </c>
      <c r="IV17" s="19" t="n">
        <f aca="false">IF($A17="",0,IF(COUNTIFS(Urlaub!$A$5:$A$604,$A17,Urlaub!$B$5:$B$604,"&lt;="&amp;IV$3,Urlaub!$C$5:$C$604,"&gt;="&amp;IV$3)&gt;0,1,0))</f>
        <v>0</v>
      </c>
      <c r="IW17" s="19" t="n">
        <f aca="false">IF($A17="",0,IF(COUNTIFS(Urlaub!$A$5:$A$604,$A17,Urlaub!$B$5:$B$604,"&lt;="&amp;IW$3,Urlaub!$C$5:$C$604,"&gt;="&amp;IW$3)&gt;0,1,0))</f>
        <v>0</v>
      </c>
      <c r="IX17" s="19" t="n">
        <f aca="false">IF($A17="",0,IF(COUNTIFS(Urlaub!$A$5:$A$604,$A17,Urlaub!$B$5:$B$604,"&lt;="&amp;IX$3,Urlaub!$C$5:$C$604,"&gt;="&amp;IX$3)&gt;0,1,0))</f>
        <v>0</v>
      </c>
      <c r="IY17" s="19" t="n">
        <f aca="false">IF($A17="",0,IF(COUNTIFS(Urlaub!$A$5:$A$604,$A17,Urlaub!$B$5:$B$604,"&lt;="&amp;IY$3,Urlaub!$C$5:$C$604,"&gt;="&amp;IY$3)&gt;0,1,0))</f>
        <v>0</v>
      </c>
      <c r="IZ17" s="19" t="n">
        <f aca="false">IF($A17="",0,IF(COUNTIFS(Urlaub!$A$5:$A$604,$A17,Urlaub!$B$5:$B$604,"&lt;="&amp;IZ$3,Urlaub!$C$5:$C$604,"&gt;="&amp;IZ$3)&gt;0,1,0))</f>
        <v>0</v>
      </c>
      <c r="JA17" s="19" t="n">
        <f aca="false">IF($A17="",0,IF(COUNTIFS(Urlaub!$A$5:$A$604,$A17,Urlaub!$B$5:$B$604,"&lt;="&amp;JA$3,Urlaub!$C$5:$C$604,"&gt;="&amp;JA$3)&gt;0,1,0))</f>
        <v>0</v>
      </c>
      <c r="JB17" s="19" t="n">
        <f aca="false">IF($A17="",0,IF(COUNTIFS(Urlaub!$A$5:$A$604,$A17,Urlaub!$B$5:$B$604,"&lt;="&amp;JB$3,Urlaub!$C$5:$C$604,"&gt;="&amp;JB$3)&gt;0,1,0))</f>
        <v>0</v>
      </c>
      <c r="JC17" s="19" t="n">
        <f aca="false">IF($A17="",0,IF(COUNTIFS(Urlaub!$A$5:$A$604,$A17,Urlaub!$B$5:$B$604,"&lt;="&amp;JC$3,Urlaub!$C$5:$C$604,"&gt;="&amp;JC$3)&gt;0,1,0))</f>
        <v>0</v>
      </c>
      <c r="JD17" s="19" t="n">
        <f aca="false">IF($A17="",0,IF(COUNTIFS(Urlaub!$A$5:$A$604,$A17,Urlaub!$B$5:$B$604,"&lt;="&amp;JD$3,Urlaub!$C$5:$C$604,"&gt;="&amp;JD$3)&gt;0,1,0))</f>
        <v>0</v>
      </c>
      <c r="JE17" s="19" t="n">
        <f aca="false">IF($A17="",0,IF(COUNTIFS(Urlaub!$A$5:$A$604,$A17,Urlaub!$B$5:$B$604,"&lt;="&amp;JE$3,Urlaub!$C$5:$C$604,"&gt;="&amp;JE$3)&gt;0,1,0))</f>
        <v>0</v>
      </c>
      <c r="JF17" s="19" t="n">
        <f aca="false">IF($A17="",0,IF(COUNTIFS(Urlaub!$A$5:$A$604,$A17,Urlaub!$B$5:$B$604,"&lt;="&amp;JF$3,Urlaub!$C$5:$C$604,"&gt;="&amp;JF$3)&gt;0,1,0))</f>
        <v>0</v>
      </c>
      <c r="JG17" s="19" t="n">
        <f aca="false">IF($A17="",0,IF(COUNTIFS(Urlaub!$A$5:$A$604,$A17,Urlaub!$B$5:$B$604,"&lt;="&amp;JG$3,Urlaub!$C$5:$C$604,"&gt;="&amp;JG$3)&gt;0,1,0))</f>
        <v>0</v>
      </c>
      <c r="JH17" s="19" t="n">
        <f aca="false">IF($A17="",0,IF(COUNTIFS(Urlaub!$A$5:$A$604,$A17,Urlaub!$B$5:$B$604,"&lt;="&amp;JH$3,Urlaub!$C$5:$C$604,"&gt;="&amp;JH$3)&gt;0,1,0))</f>
        <v>0</v>
      </c>
      <c r="JI17" s="19" t="n">
        <f aca="false">IF($A17="",0,IF(COUNTIFS(Urlaub!$A$5:$A$604,$A17,Urlaub!$B$5:$B$604,"&lt;="&amp;JI$3,Urlaub!$C$5:$C$604,"&gt;="&amp;JI$3)&gt;0,1,0))</f>
        <v>0</v>
      </c>
      <c r="JJ17" s="19" t="n">
        <f aca="false">IF($A17="",0,IF(COUNTIFS(Urlaub!$A$5:$A$604,$A17,Urlaub!$B$5:$B$604,"&lt;="&amp;JJ$3,Urlaub!$C$5:$C$604,"&gt;="&amp;JJ$3)&gt;0,1,0))</f>
        <v>0</v>
      </c>
      <c r="JK17" s="19" t="n">
        <f aca="false">IF($A17="",0,IF(COUNTIFS(Urlaub!$A$5:$A$604,$A17,Urlaub!$B$5:$B$604,"&lt;="&amp;JK$3,Urlaub!$C$5:$C$604,"&gt;="&amp;JK$3)&gt;0,1,0))</f>
        <v>0</v>
      </c>
      <c r="JL17" s="19" t="n">
        <f aca="false">IF($A17="",0,IF(COUNTIFS(Urlaub!$A$5:$A$604,$A17,Urlaub!$B$5:$B$604,"&lt;="&amp;JL$3,Urlaub!$C$5:$C$604,"&gt;="&amp;JL$3)&gt;0,1,0))</f>
        <v>0</v>
      </c>
      <c r="JM17" s="19" t="n">
        <f aca="false">IF($A17="",0,IF(COUNTIFS(Urlaub!$A$5:$A$604,$A17,Urlaub!$B$5:$B$604,"&lt;="&amp;JM$3,Urlaub!$C$5:$C$604,"&gt;="&amp;JM$3)&gt;0,1,0))</f>
        <v>0</v>
      </c>
      <c r="JN17" s="19" t="n">
        <f aca="false">IF($A17="",0,IF(COUNTIFS(Urlaub!$A$5:$A$604,$A17,Urlaub!$B$5:$B$604,"&lt;="&amp;JN$3,Urlaub!$C$5:$C$604,"&gt;="&amp;JN$3)&gt;0,1,0))</f>
        <v>0</v>
      </c>
      <c r="JO17" s="19" t="n">
        <f aca="false">IF($A17="",0,IF(COUNTIFS(Urlaub!$A$5:$A$604,$A17,Urlaub!$B$5:$B$604,"&lt;="&amp;JO$3,Urlaub!$C$5:$C$604,"&gt;="&amp;JO$3)&gt;0,1,0))</f>
        <v>0</v>
      </c>
      <c r="JP17" s="19" t="n">
        <f aca="false">IF($A17="",0,IF(COUNTIFS(Urlaub!$A$5:$A$604,$A17,Urlaub!$B$5:$B$604,"&lt;="&amp;JP$3,Urlaub!$C$5:$C$604,"&gt;="&amp;JP$3)&gt;0,1,0))</f>
        <v>0</v>
      </c>
      <c r="JQ17" s="19" t="n">
        <f aca="false">IF($A17="",0,IF(COUNTIFS(Urlaub!$A$5:$A$604,$A17,Urlaub!$B$5:$B$604,"&lt;="&amp;JQ$3,Urlaub!$C$5:$C$604,"&gt;="&amp;JQ$3)&gt;0,1,0))</f>
        <v>0</v>
      </c>
      <c r="JR17" s="19" t="n">
        <f aca="false">IF($A17="",0,IF(COUNTIFS(Urlaub!$A$5:$A$604,$A17,Urlaub!$B$5:$B$604,"&lt;="&amp;JR$3,Urlaub!$C$5:$C$604,"&gt;="&amp;JR$3)&gt;0,1,0))</f>
        <v>0</v>
      </c>
      <c r="JS17" s="19" t="n">
        <f aca="false">IF($A17="",0,IF(COUNTIFS(Urlaub!$A$5:$A$604,$A17,Urlaub!$B$5:$B$604,"&lt;="&amp;JS$3,Urlaub!$C$5:$C$604,"&gt;="&amp;JS$3)&gt;0,1,0))</f>
        <v>0</v>
      </c>
      <c r="JT17" s="19" t="n">
        <f aca="false">IF($A17="",0,IF(COUNTIFS(Urlaub!$A$5:$A$604,$A17,Urlaub!$B$5:$B$604,"&lt;="&amp;JT$3,Urlaub!$C$5:$C$604,"&gt;="&amp;JT$3)&gt;0,1,0))</f>
        <v>0</v>
      </c>
      <c r="JU17" s="19" t="n">
        <f aca="false">IF($A17="",0,IF(COUNTIFS(Urlaub!$A$5:$A$604,$A17,Urlaub!$B$5:$B$604,"&lt;="&amp;JU$3,Urlaub!$C$5:$C$604,"&gt;="&amp;JU$3)&gt;0,1,0))</f>
        <v>0</v>
      </c>
      <c r="JV17" s="19" t="n">
        <f aca="false">IF($A17="",0,IF(COUNTIFS(Urlaub!$A$5:$A$604,$A17,Urlaub!$B$5:$B$604,"&lt;="&amp;JV$3,Urlaub!$C$5:$C$604,"&gt;="&amp;JV$3)&gt;0,1,0))</f>
        <v>0</v>
      </c>
      <c r="JW17" s="19" t="n">
        <f aca="false">IF($A17="",0,IF(COUNTIFS(Urlaub!$A$5:$A$604,$A17,Urlaub!$B$5:$B$604,"&lt;="&amp;JW$3,Urlaub!$C$5:$C$604,"&gt;="&amp;JW$3)&gt;0,1,0))</f>
        <v>0</v>
      </c>
      <c r="JX17" s="19" t="n">
        <f aca="false">IF($A17="",0,IF(COUNTIFS(Urlaub!$A$5:$A$604,$A17,Urlaub!$B$5:$B$604,"&lt;="&amp;JX$3,Urlaub!$C$5:$C$604,"&gt;="&amp;JX$3)&gt;0,1,0))</f>
        <v>0</v>
      </c>
      <c r="JY17" s="19" t="n">
        <f aca="false">IF($A17="",0,IF(COUNTIFS(Urlaub!$A$5:$A$604,$A17,Urlaub!$B$5:$B$604,"&lt;="&amp;JY$3,Urlaub!$C$5:$C$604,"&gt;="&amp;JY$3)&gt;0,1,0))</f>
        <v>0</v>
      </c>
      <c r="JZ17" s="19" t="n">
        <f aca="false">IF($A17="",0,IF(COUNTIFS(Urlaub!$A$5:$A$604,$A17,Urlaub!$B$5:$B$604,"&lt;="&amp;JZ$3,Urlaub!$C$5:$C$604,"&gt;="&amp;JZ$3)&gt;0,1,0))</f>
        <v>0</v>
      </c>
      <c r="KA17" s="19" t="n">
        <f aca="false">IF($A17="",0,IF(COUNTIFS(Urlaub!$A$5:$A$604,$A17,Urlaub!$B$5:$B$604,"&lt;="&amp;KA$3,Urlaub!$C$5:$C$604,"&gt;="&amp;KA$3)&gt;0,1,0))</f>
        <v>0</v>
      </c>
      <c r="KB17" s="19" t="n">
        <f aca="false">IF($A17="",0,IF(COUNTIFS(Urlaub!$A$5:$A$604,$A17,Urlaub!$B$5:$B$604,"&lt;="&amp;KB$3,Urlaub!$C$5:$C$604,"&gt;="&amp;KB$3)&gt;0,1,0))</f>
        <v>0</v>
      </c>
      <c r="KC17" s="19" t="n">
        <f aca="false">IF($A17="",0,IF(COUNTIFS(Urlaub!$A$5:$A$604,$A17,Urlaub!$B$5:$B$604,"&lt;="&amp;KC$3,Urlaub!$C$5:$C$604,"&gt;="&amp;KC$3)&gt;0,1,0))</f>
        <v>0</v>
      </c>
      <c r="KD17" s="19" t="n">
        <f aca="false">IF($A17="",0,IF(COUNTIFS(Urlaub!$A$5:$A$604,$A17,Urlaub!$B$5:$B$604,"&lt;="&amp;KD$3,Urlaub!$C$5:$C$604,"&gt;="&amp;KD$3)&gt;0,1,0))</f>
        <v>0</v>
      </c>
      <c r="KE17" s="19" t="n">
        <f aca="false">IF($A17="",0,IF(COUNTIFS(Urlaub!$A$5:$A$604,$A17,Urlaub!$B$5:$B$604,"&lt;="&amp;KE$3,Urlaub!$C$5:$C$604,"&gt;="&amp;KE$3)&gt;0,1,0))</f>
        <v>0</v>
      </c>
      <c r="KF17" s="19" t="n">
        <f aca="false">IF($A17="",0,IF(COUNTIFS(Urlaub!$A$5:$A$604,$A17,Urlaub!$B$5:$B$604,"&lt;="&amp;KF$3,Urlaub!$C$5:$C$604,"&gt;="&amp;KF$3)&gt;0,1,0))</f>
        <v>0</v>
      </c>
      <c r="KG17" s="19" t="n">
        <f aca="false">IF($A17="",0,IF(COUNTIFS(Urlaub!$A$5:$A$604,$A17,Urlaub!$B$5:$B$604,"&lt;="&amp;KG$3,Urlaub!$C$5:$C$604,"&gt;="&amp;KG$3)&gt;0,1,0))</f>
        <v>0</v>
      </c>
      <c r="KH17" s="19" t="n">
        <f aca="false">IF($A17="",0,IF(COUNTIFS(Urlaub!$A$5:$A$604,$A17,Urlaub!$B$5:$B$604,"&lt;="&amp;KH$3,Urlaub!$C$5:$C$604,"&gt;="&amp;KH$3)&gt;0,1,0))</f>
        <v>0</v>
      </c>
      <c r="KI17" s="19" t="n">
        <f aca="false">IF($A17="",0,IF(COUNTIFS(Urlaub!$A$5:$A$604,$A17,Urlaub!$B$5:$B$604,"&lt;="&amp;KI$3,Urlaub!$C$5:$C$604,"&gt;="&amp;KI$3)&gt;0,1,0))</f>
        <v>0</v>
      </c>
      <c r="KJ17" s="19" t="n">
        <f aca="false">IF($A17="",0,IF(COUNTIFS(Urlaub!$A$5:$A$604,$A17,Urlaub!$B$5:$B$604,"&lt;="&amp;KJ$3,Urlaub!$C$5:$C$604,"&gt;="&amp;KJ$3)&gt;0,1,0))</f>
        <v>0</v>
      </c>
      <c r="KK17" s="19" t="n">
        <f aca="false">IF($A17="",0,IF(COUNTIFS(Urlaub!$A$5:$A$604,$A17,Urlaub!$B$5:$B$604,"&lt;="&amp;KK$3,Urlaub!$C$5:$C$604,"&gt;="&amp;KK$3)&gt;0,1,0))</f>
        <v>0</v>
      </c>
      <c r="KL17" s="19" t="n">
        <f aca="false">IF($A17="",0,IF(COUNTIFS(Urlaub!$A$5:$A$604,$A17,Urlaub!$B$5:$B$604,"&lt;="&amp;KL$3,Urlaub!$C$5:$C$604,"&gt;="&amp;KL$3)&gt;0,1,0))</f>
        <v>0</v>
      </c>
      <c r="KM17" s="19" t="n">
        <f aca="false">IF($A17="",0,IF(COUNTIFS(Urlaub!$A$5:$A$604,$A17,Urlaub!$B$5:$B$604,"&lt;="&amp;KM$3,Urlaub!$C$5:$C$604,"&gt;="&amp;KM$3)&gt;0,1,0))</f>
        <v>0</v>
      </c>
      <c r="KN17" s="19" t="n">
        <f aca="false">IF($A17="",0,IF(COUNTIFS(Urlaub!$A$5:$A$604,$A17,Urlaub!$B$5:$B$604,"&lt;="&amp;KN$3,Urlaub!$C$5:$C$604,"&gt;="&amp;KN$3)&gt;0,1,0))</f>
        <v>0</v>
      </c>
      <c r="KO17" s="19" t="n">
        <f aca="false">IF($A17="",0,IF(COUNTIFS(Urlaub!$A$5:$A$604,$A17,Urlaub!$B$5:$B$604,"&lt;="&amp;KO$3,Urlaub!$C$5:$C$604,"&gt;="&amp;KO$3)&gt;0,1,0))</f>
        <v>0</v>
      </c>
      <c r="KP17" s="19" t="n">
        <f aca="false">IF($A17="",0,IF(COUNTIFS(Urlaub!$A$5:$A$604,$A17,Urlaub!$B$5:$B$604,"&lt;="&amp;KP$3,Urlaub!$C$5:$C$604,"&gt;="&amp;KP$3)&gt;0,1,0))</f>
        <v>0</v>
      </c>
      <c r="KQ17" s="19" t="n">
        <f aca="false">IF($A17="",0,IF(COUNTIFS(Urlaub!$A$5:$A$604,$A17,Urlaub!$B$5:$B$604,"&lt;="&amp;KQ$3,Urlaub!$C$5:$C$604,"&gt;="&amp;KQ$3)&gt;0,1,0))</f>
        <v>0</v>
      </c>
      <c r="KR17" s="19" t="n">
        <f aca="false">IF($A17="",0,IF(COUNTIFS(Urlaub!$A$5:$A$604,$A17,Urlaub!$B$5:$B$604,"&lt;="&amp;KR$3,Urlaub!$C$5:$C$604,"&gt;="&amp;KR$3)&gt;0,1,0))</f>
        <v>0</v>
      </c>
      <c r="KS17" s="19" t="n">
        <f aca="false">IF($A17="",0,IF(COUNTIFS(Urlaub!$A$5:$A$604,$A17,Urlaub!$B$5:$B$604,"&lt;="&amp;KS$3,Urlaub!$C$5:$C$604,"&gt;="&amp;KS$3)&gt;0,1,0))</f>
        <v>0</v>
      </c>
      <c r="KT17" s="19" t="n">
        <f aca="false">IF($A17="",0,IF(COUNTIFS(Urlaub!$A$5:$A$604,$A17,Urlaub!$B$5:$B$604,"&lt;="&amp;KT$3,Urlaub!$C$5:$C$604,"&gt;="&amp;KT$3)&gt;0,1,0))</f>
        <v>0</v>
      </c>
      <c r="KU17" s="19" t="n">
        <f aca="false">IF($A17="",0,IF(COUNTIFS(Urlaub!$A$5:$A$604,$A17,Urlaub!$B$5:$B$604,"&lt;="&amp;KU$3,Urlaub!$C$5:$C$604,"&gt;="&amp;KU$3)&gt;0,1,0))</f>
        <v>0</v>
      </c>
      <c r="KV17" s="19" t="n">
        <f aca="false">IF($A17="",0,IF(COUNTIFS(Urlaub!$A$5:$A$604,$A17,Urlaub!$B$5:$B$604,"&lt;="&amp;KV$3,Urlaub!$C$5:$C$604,"&gt;="&amp;KV$3)&gt;0,1,0))</f>
        <v>0</v>
      </c>
      <c r="KW17" s="19" t="n">
        <f aca="false">IF($A17="",0,IF(COUNTIFS(Urlaub!$A$5:$A$604,$A17,Urlaub!$B$5:$B$604,"&lt;="&amp;KW$3,Urlaub!$C$5:$C$604,"&gt;="&amp;KW$3)&gt;0,1,0))</f>
        <v>0</v>
      </c>
      <c r="KX17" s="19" t="n">
        <f aca="false">IF($A17="",0,IF(COUNTIFS(Urlaub!$A$5:$A$604,$A17,Urlaub!$B$5:$B$604,"&lt;="&amp;KX$3,Urlaub!$C$5:$C$604,"&gt;="&amp;KX$3)&gt;0,1,0))</f>
        <v>0</v>
      </c>
      <c r="KY17" s="19" t="n">
        <f aca="false">IF($A17="",0,IF(COUNTIFS(Urlaub!$A$5:$A$604,$A17,Urlaub!$B$5:$B$604,"&lt;="&amp;KY$3,Urlaub!$C$5:$C$604,"&gt;="&amp;KY$3)&gt;0,1,0))</f>
        <v>0</v>
      </c>
      <c r="KZ17" s="19" t="n">
        <f aca="false">IF($A17="",0,IF(COUNTIFS(Urlaub!$A$5:$A$604,$A17,Urlaub!$B$5:$B$604,"&lt;="&amp;KZ$3,Urlaub!$C$5:$C$604,"&gt;="&amp;KZ$3)&gt;0,1,0))</f>
        <v>0</v>
      </c>
      <c r="LA17" s="19" t="n">
        <f aca="false">IF($A17="",0,IF(COUNTIFS(Urlaub!$A$5:$A$604,$A17,Urlaub!$B$5:$B$604,"&lt;="&amp;LA$3,Urlaub!$C$5:$C$604,"&gt;="&amp;LA$3)&gt;0,1,0))</f>
        <v>0</v>
      </c>
      <c r="LB17" s="19" t="n">
        <f aca="false">IF($A17="",0,IF(COUNTIFS(Urlaub!$A$5:$A$604,$A17,Urlaub!$B$5:$B$604,"&lt;="&amp;LB$3,Urlaub!$C$5:$C$604,"&gt;="&amp;LB$3)&gt;0,1,0))</f>
        <v>0</v>
      </c>
      <c r="LC17" s="19" t="n">
        <f aca="false">IF($A17="",0,IF(COUNTIFS(Urlaub!$A$5:$A$604,$A17,Urlaub!$B$5:$B$604,"&lt;="&amp;LC$3,Urlaub!$C$5:$C$604,"&gt;="&amp;LC$3)&gt;0,1,0))</f>
        <v>0</v>
      </c>
      <c r="LD17" s="19" t="n">
        <f aca="false">IF($A17="",0,IF(COUNTIFS(Urlaub!$A$5:$A$604,$A17,Urlaub!$B$5:$B$604,"&lt;="&amp;LD$3,Urlaub!$C$5:$C$604,"&gt;="&amp;LD$3)&gt;0,1,0))</f>
        <v>0</v>
      </c>
      <c r="LE17" s="19" t="n">
        <f aca="false">IF($A17="",0,IF(COUNTIFS(Urlaub!$A$5:$A$604,$A17,Urlaub!$B$5:$B$604,"&lt;="&amp;LE$3,Urlaub!$C$5:$C$604,"&gt;="&amp;LE$3)&gt;0,1,0))</f>
        <v>0</v>
      </c>
      <c r="LF17" s="19" t="n">
        <f aca="false">IF($A17="",0,IF(COUNTIFS(Urlaub!$A$5:$A$604,$A17,Urlaub!$B$5:$B$604,"&lt;="&amp;LF$3,Urlaub!$C$5:$C$604,"&gt;="&amp;LF$3)&gt;0,1,0))</f>
        <v>0</v>
      </c>
      <c r="LG17" s="19" t="n">
        <f aca="false">IF($A17="",0,IF(COUNTIFS(Urlaub!$A$5:$A$604,$A17,Urlaub!$B$5:$B$604,"&lt;="&amp;LG$3,Urlaub!$C$5:$C$604,"&gt;="&amp;LG$3)&gt;0,1,0))</f>
        <v>0</v>
      </c>
      <c r="LH17" s="19" t="n">
        <f aca="false">IF($A17="",0,IF(COUNTIFS(Urlaub!$A$5:$A$604,$A17,Urlaub!$B$5:$B$604,"&lt;="&amp;LH$3,Urlaub!$C$5:$C$604,"&gt;="&amp;LH$3)&gt;0,1,0))</f>
        <v>0</v>
      </c>
      <c r="LI17" s="19" t="n">
        <f aca="false">IF($A17="",0,IF(COUNTIFS(Urlaub!$A$5:$A$604,$A17,Urlaub!$B$5:$B$604,"&lt;="&amp;LI$3,Urlaub!$C$5:$C$604,"&gt;="&amp;LI$3)&gt;0,1,0))</f>
        <v>0</v>
      </c>
      <c r="LJ17" s="19" t="n">
        <f aca="false">IF($A17="",0,IF(COUNTIFS(Urlaub!$A$5:$A$604,$A17,Urlaub!$B$5:$B$604,"&lt;="&amp;LJ$3,Urlaub!$C$5:$C$604,"&gt;="&amp;LJ$3)&gt;0,1,0))</f>
        <v>0</v>
      </c>
      <c r="LK17" s="19" t="n">
        <f aca="false">IF($A17="",0,IF(COUNTIFS(Urlaub!$A$5:$A$604,$A17,Urlaub!$B$5:$B$604,"&lt;="&amp;LK$3,Urlaub!$C$5:$C$604,"&gt;="&amp;LK$3)&gt;0,1,0))</f>
        <v>0</v>
      </c>
      <c r="LL17" s="19" t="n">
        <f aca="false">IF($A17="",0,IF(COUNTIFS(Urlaub!$A$5:$A$604,$A17,Urlaub!$B$5:$B$604,"&lt;="&amp;LL$3,Urlaub!$C$5:$C$604,"&gt;="&amp;LL$3)&gt;0,1,0))</f>
        <v>0</v>
      </c>
      <c r="LM17" s="19" t="n">
        <f aca="false">IF($A17="",0,IF(COUNTIFS(Urlaub!$A$5:$A$604,$A17,Urlaub!$B$5:$B$604,"&lt;="&amp;LM$3,Urlaub!$C$5:$C$604,"&gt;="&amp;LM$3)&gt;0,1,0))</f>
        <v>0</v>
      </c>
      <c r="LN17" s="19" t="n">
        <f aca="false">IF($A17="",0,IF(COUNTIFS(Urlaub!$A$5:$A$604,$A17,Urlaub!$B$5:$B$604,"&lt;="&amp;LN$3,Urlaub!$C$5:$C$604,"&gt;="&amp;LN$3)&gt;0,1,0))</f>
        <v>0</v>
      </c>
      <c r="LO17" s="19" t="n">
        <f aca="false">IF($A17="",0,IF(COUNTIFS(Urlaub!$A$5:$A$604,$A17,Urlaub!$B$5:$B$604,"&lt;="&amp;LO$3,Urlaub!$C$5:$C$604,"&gt;="&amp;LO$3)&gt;0,1,0))</f>
        <v>0</v>
      </c>
      <c r="LP17" s="19" t="n">
        <f aca="false">IF($A17="",0,IF(COUNTIFS(Urlaub!$A$5:$A$604,$A17,Urlaub!$B$5:$B$604,"&lt;="&amp;LP$3,Urlaub!$C$5:$C$604,"&gt;="&amp;LP$3)&gt;0,1,0))</f>
        <v>0</v>
      </c>
      <c r="LQ17" s="19" t="n">
        <f aca="false">IF($A17="",0,IF(COUNTIFS(Urlaub!$A$5:$A$604,$A17,Urlaub!$B$5:$B$604,"&lt;="&amp;LQ$3,Urlaub!$C$5:$C$604,"&gt;="&amp;LQ$3)&gt;0,1,0))</f>
        <v>0</v>
      </c>
      <c r="LR17" s="19" t="n">
        <f aca="false">IF($A17="",0,IF(COUNTIFS(Urlaub!$A$5:$A$604,$A17,Urlaub!$B$5:$B$604,"&lt;="&amp;LR$3,Urlaub!$C$5:$C$604,"&gt;="&amp;LR$3)&gt;0,1,0))</f>
        <v>0</v>
      </c>
      <c r="LS17" s="19" t="n">
        <f aca="false">IF($A17="",0,IF(COUNTIFS(Urlaub!$A$5:$A$604,$A17,Urlaub!$B$5:$B$604,"&lt;="&amp;LS$3,Urlaub!$C$5:$C$604,"&gt;="&amp;LS$3)&gt;0,1,0))</f>
        <v>0</v>
      </c>
      <c r="LT17" s="19" t="n">
        <f aca="false">IF($A17="",0,IF(COUNTIFS(Urlaub!$A$5:$A$604,$A17,Urlaub!$B$5:$B$604,"&lt;="&amp;LT$3,Urlaub!$C$5:$C$604,"&gt;="&amp;LT$3)&gt;0,1,0))</f>
        <v>0</v>
      </c>
      <c r="LU17" s="19" t="n">
        <f aca="false">IF($A17="",0,IF(COUNTIFS(Urlaub!$A$5:$A$604,$A17,Urlaub!$B$5:$B$604,"&lt;="&amp;LU$3,Urlaub!$C$5:$C$604,"&gt;="&amp;LU$3)&gt;0,1,0))</f>
        <v>0</v>
      </c>
      <c r="LV17" s="19" t="n">
        <f aca="false">IF($A17="",0,IF(COUNTIFS(Urlaub!$A$5:$A$604,$A17,Urlaub!$B$5:$B$604,"&lt;="&amp;LV$3,Urlaub!$C$5:$C$604,"&gt;="&amp;LV$3)&gt;0,1,0))</f>
        <v>0</v>
      </c>
      <c r="LW17" s="19" t="n">
        <f aca="false">IF($A17="",0,IF(COUNTIFS(Urlaub!$A$5:$A$604,$A17,Urlaub!$B$5:$B$604,"&lt;="&amp;LW$3,Urlaub!$C$5:$C$604,"&gt;="&amp;LW$3)&gt;0,1,0))</f>
        <v>0</v>
      </c>
      <c r="LX17" s="19" t="n">
        <f aca="false">IF($A17="",0,IF(COUNTIFS(Urlaub!$A$5:$A$604,$A17,Urlaub!$B$5:$B$604,"&lt;="&amp;LX$3,Urlaub!$C$5:$C$604,"&gt;="&amp;LX$3)&gt;0,1,0))</f>
        <v>0</v>
      </c>
      <c r="LY17" s="19" t="n">
        <f aca="false">IF($A17="",0,IF(COUNTIFS(Urlaub!$A$5:$A$604,$A17,Urlaub!$B$5:$B$604,"&lt;="&amp;LY$3,Urlaub!$C$5:$C$604,"&gt;="&amp;LY$3)&gt;0,1,0))</f>
        <v>0</v>
      </c>
      <c r="LZ17" s="19" t="n">
        <f aca="false">IF($A17="",0,IF(COUNTIFS(Urlaub!$A$5:$A$604,$A17,Urlaub!$B$5:$B$604,"&lt;="&amp;LZ$3,Urlaub!$C$5:$C$604,"&gt;="&amp;LZ$3)&gt;0,1,0))</f>
        <v>0</v>
      </c>
      <c r="MA17" s="19" t="n">
        <f aca="false">IF($A17="",0,IF(COUNTIFS(Urlaub!$A$5:$A$604,$A17,Urlaub!$B$5:$B$604,"&lt;="&amp;MA$3,Urlaub!$C$5:$C$604,"&gt;="&amp;MA$3)&gt;0,1,0))</f>
        <v>0</v>
      </c>
      <c r="MB17" s="19" t="n">
        <f aca="false">IF($A17="",0,IF(COUNTIFS(Urlaub!$A$5:$A$604,$A17,Urlaub!$B$5:$B$604,"&lt;="&amp;MB$3,Urlaub!$C$5:$C$604,"&gt;="&amp;MB$3)&gt;0,1,0))</f>
        <v>0</v>
      </c>
      <c r="MC17" s="19" t="n">
        <f aca="false">IF($A17="",0,IF(COUNTIFS(Urlaub!$A$5:$A$604,$A17,Urlaub!$B$5:$B$604,"&lt;="&amp;MC$3,Urlaub!$C$5:$C$604,"&gt;="&amp;MC$3)&gt;0,1,0))</f>
        <v>0</v>
      </c>
      <c r="MD17" s="19" t="n">
        <f aca="false">IF($A17="",0,IF(COUNTIFS(Urlaub!$A$5:$A$604,$A17,Urlaub!$B$5:$B$604,"&lt;="&amp;MD$3,Urlaub!$C$5:$C$604,"&gt;="&amp;MD$3)&gt;0,1,0))</f>
        <v>0</v>
      </c>
      <c r="ME17" s="19" t="n">
        <f aca="false">IF($A17="",0,IF(COUNTIFS(Urlaub!$A$5:$A$604,$A17,Urlaub!$B$5:$B$604,"&lt;="&amp;ME$3,Urlaub!$C$5:$C$604,"&gt;="&amp;ME$3)&gt;0,1,0))</f>
        <v>0</v>
      </c>
      <c r="MF17" s="19" t="n">
        <f aca="false">IF($A17="",0,IF(COUNTIFS(Urlaub!$A$5:$A$604,$A17,Urlaub!$B$5:$B$604,"&lt;="&amp;MF$3,Urlaub!$C$5:$C$604,"&gt;="&amp;MF$3)&gt;0,1,0))</f>
        <v>0</v>
      </c>
      <c r="MG17" s="19" t="n">
        <f aca="false">IF($A17="",0,IF(COUNTIFS(Urlaub!$A$5:$A$604,$A17,Urlaub!$B$5:$B$604,"&lt;="&amp;MG$3,Urlaub!$C$5:$C$604,"&gt;="&amp;MG$3)&gt;0,1,0))</f>
        <v>0</v>
      </c>
      <c r="MH17" s="19" t="n">
        <f aca="false">IF($A17="",0,IF(COUNTIFS(Urlaub!$A$5:$A$604,$A17,Urlaub!$B$5:$B$604,"&lt;="&amp;MH$3,Urlaub!$C$5:$C$604,"&gt;="&amp;MH$3)&gt;0,1,0))</f>
        <v>0</v>
      </c>
      <c r="MI17" s="19" t="n">
        <f aca="false">IF($A17="",0,IF(COUNTIFS(Urlaub!$A$5:$A$604,$A17,Urlaub!$B$5:$B$604,"&lt;="&amp;MI$3,Urlaub!$C$5:$C$604,"&gt;="&amp;MI$3)&gt;0,1,0))</f>
        <v>0</v>
      </c>
      <c r="MJ17" s="19" t="n">
        <f aca="false">IF($A17="",0,IF(COUNTIFS(Urlaub!$A$5:$A$604,$A17,Urlaub!$B$5:$B$604,"&lt;="&amp;MJ$3,Urlaub!$C$5:$C$604,"&gt;="&amp;MJ$3)&gt;0,1,0))</f>
        <v>0</v>
      </c>
      <c r="MK17" s="19" t="n">
        <f aca="false">IF($A17="",0,IF(COUNTIFS(Urlaub!$A$5:$A$604,$A17,Urlaub!$B$5:$B$604,"&lt;="&amp;MK$3,Urlaub!$C$5:$C$604,"&gt;="&amp;MK$3)&gt;0,1,0))</f>
        <v>0</v>
      </c>
      <c r="ML17" s="19" t="n">
        <f aca="false">IF($A17="",0,IF(COUNTIFS(Urlaub!$A$5:$A$604,$A17,Urlaub!$B$5:$B$604,"&lt;="&amp;ML$3,Urlaub!$C$5:$C$604,"&gt;="&amp;ML$3)&gt;0,1,0))</f>
        <v>0</v>
      </c>
      <c r="MM17" s="19" t="n">
        <f aca="false">IF($A17="",0,IF(COUNTIFS(Urlaub!$A$5:$A$604,$A17,Urlaub!$B$5:$B$604,"&lt;="&amp;MM$3,Urlaub!$C$5:$C$604,"&gt;="&amp;MM$3)&gt;0,1,0))</f>
        <v>0</v>
      </c>
      <c r="MN17" s="19" t="n">
        <f aca="false">IF($A17="",0,IF(COUNTIFS(Urlaub!$A$5:$A$604,$A17,Urlaub!$B$5:$B$604,"&lt;="&amp;MN$3,Urlaub!$C$5:$C$604,"&gt;="&amp;MN$3)&gt;0,1,0))</f>
        <v>0</v>
      </c>
      <c r="MO17" s="19" t="n">
        <f aca="false">IF($A17="",0,IF(COUNTIFS(Urlaub!$A$5:$A$604,$A17,Urlaub!$B$5:$B$604,"&lt;="&amp;MO$3,Urlaub!$C$5:$C$604,"&gt;="&amp;MO$3)&gt;0,1,0))</f>
        <v>0</v>
      </c>
      <c r="MP17" s="19" t="n">
        <f aca="false">IF($A17="",0,IF(COUNTIFS(Urlaub!$A$5:$A$604,$A17,Urlaub!$B$5:$B$604,"&lt;="&amp;MP$3,Urlaub!$C$5:$C$604,"&gt;="&amp;MP$3)&gt;0,1,0))</f>
        <v>0</v>
      </c>
      <c r="MQ17" s="19" t="n">
        <f aca="false">IF($A17="",0,IF(COUNTIFS(Urlaub!$A$5:$A$604,$A17,Urlaub!$B$5:$B$604,"&lt;="&amp;MQ$3,Urlaub!$C$5:$C$604,"&gt;="&amp;MQ$3)&gt;0,1,0))</f>
        <v>0</v>
      </c>
      <c r="MR17" s="19" t="n">
        <f aca="false">IF($A17="",0,IF(COUNTIFS(Urlaub!$A$5:$A$604,$A17,Urlaub!$B$5:$B$604,"&lt;="&amp;MR$3,Urlaub!$C$5:$C$604,"&gt;="&amp;MR$3)&gt;0,1,0))</f>
        <v>0</v>
      </c>
      <c r="MS17" s="19" t="n">
        <f aca="false">IF($A17="",0,IF(COUNTIFS(Urlaub!$A$5:$A$604,$A17,Urlaub!$B$5:$B$604,"&lt;="&amp;MS$3,Urlaub!$C$5:$C$604,"&gt;="&amp;MS$3)&gt;0,1,0))</f>
        <v>0</v>
      </c>
      <c r="MT17" s="19" t="n">
        <f aca="false">IF($A17="",0,IF(COUNTIFS(Urlaub!$A$5:$A$604,$A17,Urlaub!$B$5:$B$604,"&lt;="&amp;MT$3,Urlaub!$C$5:$C$604,"&gt;="&amp;MT$3)&gt;0,1,0))</f>
        <v>0</v>
      </c>
      <c r="MU17" s="19" t="n">
        <f aca="false">IF($A17="",0,IF(COUNTIFS(Urlaub!$A$5:$A$604,$A17,Urlaub!$B$5:$B$604,"&lt;="&amp;MU$3,Urlaub!$C$5:$C$604,"&gt;="&amp;MU$3)&gt;0,1,0))</f>
        <v>0</v>
      </c>
      <c r="MV17" s="19" t="n">
        <f aca="false">IF($A17="",0,IF(COUNTIFS(Urlaub!$A$5:$A$604,$A17,Urlaub!$B$5:$B$604,"&lt;="&amp;MV$3,Urlaub!$C$5:$C$604,"&gt;="&amp;MV$3)&gt;0,1,0))</f>
        <v>0</v>
      </c>
      <c r="MW17" s="19" t="n">
        <f aca="false">IF($A17="",0,IF(COUNTIFS(Urlaub!$A$5:$A$604,$A17,Urlaub!$B$5:$B$604,"&lt;="&amp;MW$3,Urlaub!$C$5:$C$604,"&gt;="&amp;MW$3)&gt;0,1,0))</f>
        <v>0</v>
      </c>
      <c r="MX17" s="19" t="n">
        <f aca="false">IF($A17="",0,IF(COUNTIFS(Urlaub!$A$5:$A$604,$A17,Urlaub!$B$5:$B$604,"&lt;="&amp;MX$3,Urlaub!$C$5:$C$604,"&gt;="&amp;MX$3)&gt;0,1,0))</f>
        <v>0</v>
      </c>
      <c r="MY17" s="19" t="n">
        <f aca="false">IF($A17="",0,IF(COUNTIFS(Urlaub!$A$5:$A$604,$A17,Urlaub!$B$5:$B$604,"&lt;="&amp;MY$3,Urlaub!$C$5:$C$604,"&gt;="&amp;MY$3)&gt;0,1,0))</f>
        <v>0</v>
      </c>
      <c r="MZ17" s="19" t="n">
        <f aca="false">IF($A17="",0,IF(COUNTIFS(Urlaub!$A$5:$A$604,$A17,Urlaub!$B$5:$B$604,"&lt;="&amp;MZ$3,Urlaub!$C$5:$C$604,"&gt;="&amp;MZ$3)&gt;0,1,0))</f>
        <v>0</v>
      </c>
      <c r="NA17" s="19" t="n">
        <f aca="false">IF($A17="",0,IF(COUNTIFS(Urlaub!$A$5:$A$604,$A17,Urlaub!$B$5:$B$604,"&lt;="&amp;NA$3,Urlaub!$C$5:$C$604,"&gt;="&amp;NA$3)&gt;0,1,0))</f>
        <v>0</v>
      </c>
      <c r="NB17" s="19" t="n">
        <f aca="false">IF($A17="",0,IF(COUNTIFS(Urlaub!$A$5:$A$604,$A17,Urlaub!$B$5:$B$604,"&lt;="&amp;NB$3,Urlaub!$C$5:$C$604,"&gt;="&amp;NB$3)&gt;0,1,0))</f>
        <v>0</v>
      </c>
      <c r="NC17" s="19" t="n">
        <f aca="false">IF($A17="",0,IF(COUNTIFS(Urlaub!$A$5:$A$604,$A17,Urlaub!$B$5:$B$604,"&lt;="&amp;NC$3,Urlaub!$C$5:$C$604,"&gt;="&amp;NC$3)&gt;0,1,0))</f>
        <v>0</v>
      </c>
      <c r="ND17" s="19" t="n">
        <f aca="false">IF($A17="",0,IF(COUNTIFS(Urlaub!$A$5:$A$604,$A17,Urlaub!$B$5:$B$604,"&lt;="&amp;ND$3,Urlaub!$C$5:$C$604,"&gt;="&amp;ND$3)&gt;0,1,0))</f>
        <v>0</v>
      </c>
      <c r="NE17" s="19" t="n">
        <f aca="false">IF($A17="",0,IF(COUNTIFS(Urlaub!$A$5:$A$604,$A17,Urlaub!$B$5:$B$604,"&lt;="&amp;NE$3,Urlaub!$C$5:$C$604,"&gt;="&amp;NE$3)&gt;0,1,0))</f>
        <v>0</v>
      </c>
      <c r="NF17" s="19" t="n">
        <f aca="false">IF($A17="",0,IF(COUNTIFS(Urlaub!$A$5:$A$604,$A17,Urlaub!$B$5:$B$604,"&lt;="&amp;NF$3,Urlaub!$C$5:$C$604,"&gt;="&amp;NF$3)&gt;0,1,0))</f>
        <v>0</v>
      </c>
      <c r="NG17" s="19" t="n">
        <f aca="false">IF($A17="",0,IF(COUNTIFS(Urlaub!$A$5:$A$604,$A17,Urlaub!$B$5:$B$604,"&lt;="&amp;NG$3,Urlaub!$C$5:$C$604,"&gt;="&amp;NG$3)&gt;0,1,0))</f>
        <v>0</v>
      </c>
      <c r="NH17" s="19" t="n">
        <f aca="false">IF($A17="",0,IF(COUNTIFS(Urlaub!$A$5:$A$604,$A17,Urlaub!$B$5:$B$604,"&lt;="&amp;NH$3,Urlaub!$C$5:$C$604,"&gt;="&amp;NH$3)&gt;0,1,0))</f>
        <v>0</v>
      </c>
    </row>
    <row r="18" customFormat="false" ht="15" hidden="false" customHeight="false" outlineLevel="0" collapsed="false">
      <c r="A18" s="5" t="str">
        <f aca="false">IF(Team!A18="","",Team!A18)</f>
        <v/>
      </c>
      <c r="B18" s="8" t="str">
        <f aca="false">IF(Team!B18="","",Team!B18)</f>
        <v/>
      </c>
      <c r="C18" s="8" t="str">
        <f aca="false">IF(Team!C18="","",Team!C18)</f>
        <v/>
      </c>
      <c r="D18" s="8" t="str">
        <f aca="false">IF(Team!D18="","",Team!D18)</f>
        <v/>
      </c>
      <c r="E18" s="8" t="str">
        <f aca="false">IF(Team!E18="","",Team!E18)</f>
        <v/>
      </c>
      <c r="F18" s="8" t="str">
        <f aca="false">IF(Team!F18="","",Team!F18)</f>
        <v/>
      </c>
      <c r="G18" s="19" t="n">
        <f aca="false">IF($A18="",0,IF(COUNTIFS(Urlaub!$A$5:$A$604,$A18,Urlaub!$B$5:$B$604,"&lt;="&amp;G$3,Urlaub!$C$5:$C$604,"&gt;="&amp;G$3)&gt;0,1,0))</f>
        <v>0</v>
      </c>
      <c r="H18" s="19" t="n">
        <f aca="false">IF($A18="",0,IF(COUNTIFS(Urlaub!$A$5:$A$604,$A18,Urlaub!$B$5:$B$604,"&lt;="&amp;H$3,Urlaub!$C$5:$C$604,"&gt;="&amp;H$3)&gt;0,1,0))</f>
        <v>0</v>
      </c>
      <c r="I18" s="19" t="n">
        <f aca="false">IF($A18="",0,IF(COUNTIFS(Urlaub!$A$5:$A$604,$A18,Urlaub!$B$5:$B$604,"&lt;="&amp;I$3,Urlaub!$C$5:$C$604,"&gt;="&amp;I$3)&gt;0,1,0))</f>
        <v>0</v>
      </c>
      <c r="J18" s="19" t="n">
        <f aca="false">IF($A18="",0,IF(COUNTIFS(Urlaub!$A$5:$A$604,$A18,Urlaub!$B$5:$B$604,"&lt;="&amp;J$3,Urlaub!$C$5:$C$604,"&gt;="&amp;J$3)&gt;0,1,0))</f>
        <v>0</v>
      </c>
      <c r="K18" s="19" t="n">
        <f aca="false">IF($A18="",0,IF(COUNTIFS(Urlaub!$A$5:$A$604,$A18,Urlaub!$B$5:$B$604,"&lt;="&amp;K$3,Urlaub!$C$5:$C$604,"&gt;="&amp;K$3)&gt;0,1,0))</f>
        <v>0</v>
      </c>
      <c r="L18" s="19" t="n">
        <f aca="false">IF($A18="",0,IF(COUNTIFS(Urlaub!$A$5:$A$604,$A18,Urlaub!$B$5:$B$604,"&lt;="&amp;L$3,Urlaub!$C$5:$C$604,"&gt;="&amp;L$3)&gt;0,1,0))</f>
        <v>0</v>
      </c>
      <c r="M18" s="19" t="n">
        <f aca="false">IF($A18="",0,IF(COUNTIFS(Urlaub!$A$5:$A$604,$A18,Urlaub!$B$5:$B$604,"&lt;="&amp;M$3,Urlaub!$C$5:$C$604,"&gt;="&amp;M$3)&gt;0,1,0))</f>
        <v>0</v>
      </c>
      <c r="N18" s="19" t="n">
        <f aca="false">IF($A18="",0,IF(COUNTIFS(Urlaub!$A$5:$A$604,$A18,Urlaub!$B$5:$B$604,"&lt;="&amp;N$3,Urlaub!$C$5:$C$604,"&gt;="&amp;N$3)&gt;0,1,0))</f>
        <v>0</v>
      </c>
      <c r="O18" s="19" t="n">
        <f aca="false">IF($A18="",0,IF(COUNTIFS(Urlaub!$A$5:$A$604,$A18,Urlaub!$B$5:$B$604,"&lt;="&amp;O$3,Urlaub!$C$5:$C$604,"&gt;="&amp;O$3)&gt;0,1,0))</f>
        <v>0</v>
      </c>
      <c r="P18" s="19" t="n">
        <f aca="false">IF($A18="",0,IF(COUNTIFS(Urlaub!$A$5:$A$604,$A18,Urlaub!$B$5:$B$604,"&lt;="&amp;P$3,Urlaub!$C$5:$C$604,"&gt;="&amp;P$3)&gt;0,1,0))</f>
        <v>0</v>
      </c>
      <c r="Q18" s="19" t="n">
        <f aca="false">IF($A18="",0,IF(COUNTIFS(Urlaub!$A$5:$A$604,$A18,Urlaub!$B$5:$B$604,"&lt;="&amp;Q$3,Urlaub!$C$5:$C$604,"&gt;="&amp;Q$3)&gt;0,1,0))</f>
        <v>0</v>
      </c>
      <c r="R18" s="19" t="n">
        <f aca="false">IF($A18="",0,IF(COUNTIFS(Urlaub!$A$5:$A$604,$A18,Urlaub!$B$5:$B$604,"&lt;="&amp;R$3,Urlaub!$C$5:$C$604,"&gt;="&amp;R$3)&gt;0,1,0))</f>
        <v>0</v>
      </c>
      <c r="S18" s="19" t="n">
        <f aca="false">IF($A18="",0,IF(COUNTIFS(Urlaub!$A$5:$A$604,$A18,Urlaub!$B$5:$B$604,"&lt;="&amp;S$3,Urlaub!$C$5:$C$604,"&gt;="&amp;S$3)&gt;0,1,0))</f>
        <v>0</v>
      </c>
      <c r="T18" s="19" t="n">
        <f aca="false">IF($A18="",0,IF(COUNTIFS(Urlaub!$A$5:$A$604,$A18,Urlaub!$B$5:$B$604,"&lt;="&amp;T$3,Urlaub!$C$5:$C$604,"&gt;="&amp;T$3)&gt;0,1,0))</f>
        <v>0</v>
      </c>
      <c r="U18" s="19" t="n">
        <f aca="false">IF($A18="",0,IF(COUNTIFS(Urlaub!$A$5:$A$604,$A18,Urlaub!$B$5:$B$604,"&lt;="&amp;U$3,Urlaub!$C$5:$C$604,"&gt;="&amp;U$3)&gt;0,1,0))</f>
        <v>0</v>
      </c>
      <c r="V18" s="19" t="n">
        <f aca="false">IF($A18="",0,IF(COUNTIFS(Urlaub!$A$5:$A$604,$A18,Urlaub!$B$5:$B$604,"&lt;="&amp;V$3,Urlaub!$C$5:$C$604,"&gt;="&amp;V$3)&gt;0,1,0))</f>
        <v>0</v>
      </c>
      <c r="W18" s="19" t="n">
        <f aca="false">IF($A18="",0,IF(COUNTIFS(Urlaub!$A$5:$A$604,$A18,Urlaub!$B$5:$B$604,"&lt;="&amp;W$3,Urlaub!$C$5:$C$604,"&gt;="&amp;W$3)&gt;0,1,0))</f>
        <v>0</v>
      </c>
      <c r="X18" s="19" t="n">
        <f aca="false">IF($A18="",0,IF(COUNTIFS(Urlaub!$A$5:$A$604,$A18,Urlaub!$B$5:$B$604,"&lt;="&amp;X$3,Urlaub!$C$5:$C$604,"&gt;="&amp;X$3)&gt;0,1,0))</f>
        <v>0</v>
      </c>
      <c r="Y18" s="19" t="n">
        <f aca="false">IF($A18="",0,IF(COUNTIFS(Urlaub!$A$5:$A$604,$A18,Urlaub!$B$5:$B$604,"&lt;="&amp;Y$3,Urlaub!$C$5:$C$604,"&gt;="&amp;Y$3)&gt;0,1,0))</f>
        <v>0</v>
      </c>
      <c r="Z18" s="19" t="n">
        <f aca="false">IF($A18="",0,IF(COUNTIFS(Urlaub!$A$5:$A$604,$A18,Urlaub!$B$5:$B$604,"&lt;="&amp;Z$3,Urlaub!$C$5:$C$604,"&gt;="&amp;Z$3)&gt;0,1,0))</f>
        <v>0</v>
      </c>
      <c r="AA18" s="19" t="n">
        <f aca="false">IF($A18="",0,IF(COUNTIFS(Urlaub!$A$5:$A$604,$A18,Urlaub!$B$5:$B$604,"&lt;="&amp;AA$3,Urlaub!$C$5:$C$604,"&gt;="&amp;AA$3)&gt;0,1,0))</f>
        <v>0</v>
      </c>
      <c r="AB18" s="19" t="n">
        <f aca="false">IF($A18="",0,IF(COUNTIFS(Urlaub!$A$5:$A$604,$A18,Urlaub!$B$5:$B$604,"&lt;="&amp;AB$3,Urlaub!$C$5:$C$604,"&gt;="&amp;AB$3)&gt;0,1,0))</f>
        <v>0</v>
      </c>
      <c r="AC18" s="19" t="n">
        <f aca="false">IF($A18="",0,IF(COUNTIFS(Urlaub!$A$5:$A$604,$A18,Urlaub!$B$5:$B$604,"&lt;="&amp;AC$3,Urlaub!$C$5:$C$604,"&gt;="&amp;AC$3)&gt;0,1,0))</f>
        <v>0</v>
      </c>
      <c r="AD18" s="19" t="n">
        <f aca="false">IF($A18="",0,IF(COUNTIFS(Urlaub!$A$5:$A$604,$A18,Urlaub!$B$5:$B$604,"&lt;="&amp;AD$3,Urlaub!$C$5:$C$604,"&gt;="&amp;AD$3)&gt;0,1,0))</f>
        <v>0</v>
      </c>
      <c r="AE18" s="19" t="n">
        <f aca="false">IF($A18="",0,IF(COUNTIFS(Urlaub!$A$5:$A$604,$A18,Urlaub!$B$5:$B$604,"&lt;="&amp;AE$3,Urlaub!$C$5:$C$604,"&gt;="&amp;AE$3)&gt;0,1,0))</f>
        <v>0</v>
      </c>
      <c r="AF18" s="19" t="n">
        <f aca="false">IF($A18="",0,IF(COUNTIFS(Urlaub!$A$5:$A$604,$A18,Urlaub!$B$5:$B$604,"&lt;="&amp;AF$3,Urlaub!$C$5:$C$604,"&gt;="&amp;AF$3)&gt;0,1,0))</f>
        <v>0</v>
      </c>
      <c r="AG18" s="19" t="n">
        <f aca="false">IF($A18="",0,IF(COUNTIFS(Urlaub!$A$5:$A$604,$A18,Urlaub!$B$5:$B$604,"&lt;="&amp;AG$3,Urlaub!$C$5:$C$604,"&gt;="&amp;AG$3)&gt;0,1,0))</f>
        <v>0</v>
      </c>
      <c r="AH18" s="19" t="n">
        <f aca="false">IF($A18="",0,IF(COUNTIFS(Urlaub!$A$5:$A$604,$A18,Urlaub!$B$5:$B$604,"&lt;="&amp;AH$3,Urlaub!$C$5:$C$604,"&gt;="&amp;AH$3)&gt;0,1,0))</f>
        <v>0</v>
      </c>
      <c r="AI18" s="19" t="n">
        <f aca="false">IF($A18="",0,IF(COUNTIFS(Urlaub!$A$5:$A$604,$A18,Urlaub!$B$5:$B$604,"&lt;="&amp;AI$3,Urlaub!$C$5:$C$604,"&gt;="&amp;AI$3)&gt;0,1,0))</f>
        <v>0</v>
      </c>
      <c r="AJ18" s="19" t="n">
        <f aca="false">IF($A18="",0,IF(COUNTIFS(Urlaub!$A$5:$A$604,$A18,Urlaub!$B$5:$B$604,"&lt;="&amp;AJ$3,Urlaub!$C$5:$C$604,"&gt;="&amp;AJ$3)&gt;0,1,0))</f>
        <v>0</v>
      </c>
      <c r="AK18" s="19" t="n">
        <f aca="false">IF($A18="",0,IF(COUNTIFS(Urlaub!$A$5:$A$604,$A18,Urlaub!$B$5:$B$604,"&lt;="&amp;AK$3,Urlaub!$C$5:$C$604,"&gt;="&amp;AK$3)&gt;0,1,0))</f>
        <v>0</v>
      </c>
      <c r="AL18" s="19" t="n">
        <f aca="false">IF($A18="",0,IF(COUNTIFS(Urlaub!$A$5:$A$604,$A18,Urlaub!$B$5:$B$604,"&lt;="&amp;AL$3,Urlaub!$C$5:$C$604,"&gt;="&amp;AL$3)&gt;0,1,0))</f>
        <v>0</v>
      </c>
      <c r="AM18" s="19" t="n">
        <f aca="false">IF($A18="",0,IF(COUNTIFS(Urlaub!$A$5:$A$604,$A18,Urlaub!$B$5:$B$604,"&lt;="&amp;AM$3,Urlaub!$C$5:$C$604,"&gt;="&amp;AM$3)&gt;0,1,0))</f>
        <v>0</v>
      </c>
      <c r="AN18" s="19" t="n">
        <f aca="false">IF($A18="",0,IF(COUNTIFS(Urlaub!$A$5:$A$604,$A18,Urlaub!$B$5:$B$604,"&lt;="&amp;AN$3,Urlaub!$C$5:$C$604,"&gt;="&amp;AN$3)&gt;0,1,0))</f>
        <v>0</v>
      </c>
      <c r="AO18" s="19" t="n">
        <f aca="false">IF($A18="",0,IF(COUNTIFS(Urlaub!$A$5:$A$604,$A18,Urlaub!$B$5:$B$604,"&lt;="&amp;AO$3,Urlaub!$C$5:$C$604,"&gt;="&amp;AO$3)&gt;0,1,0))</f>
        <v>0</v>
      </c>
      <c r="AP18" s="19" t="n">
        <f aca="false">IF($A18="",0,IF(COUNTIFS(Urlaub!$A$5:$A$604,$A18,Urlaub!$B$5:$B$604,"&lt;="&amp;AP$3,Urlaub!$C$5:$C$604,"&gt;="&amp;AP$3)&gt;0,1,0))</f>
        <v>0</v>
      </c>
      <c r="AQ18" s="19" t="n">
        <f aca="false">IF($A18="",0,IF(COUNTIFS(Urlaub!$A$5:$A$604,$A18,Urlaub!$B$5:$B$604,"&lt;="&amp;AQ$3,Urlaub!$C$5:$C$604,"&gt;="&amp;AQ$3)&gt;0,1,0))</f>
        <v>0</v>
      </c>
      <c r="AR18" s="19" t="n">
        <f aca="false">IF($A18="",0,IF(COUNTIFS(Urlaub!$A$5:$A$604,$A18,Urlaub!$B$5:$B$604,"&lt;="&amp;AR$3,Urlaub!$C$5:$C$604,"&gt;="&amp;AR$3)&gt;0,1,0))</f>
        <v>0</v>
      </c>
      <c r="AS18" s="19" t="n">
        <f aca="false">IF($A18="",0,IF(COUNTIFS(Urlaub!$A$5:$A$604,$A18,Urlaub!$B$5:$B$604,"&lt;="&amp;AS$3,Urlaub!$C$5:$C$604,"&gt;="&amp;AS$3)&gt;0,1,0))</f>
        <v>0</v>
      </c>
      <c r="AT18" s="19" t="n">
        <f aca="false">IF($A18="",0,IF(COUNTIFS(Urlaub!$A$5:$A$604,$A18,Urlaub!$B$5:$B$604,"&lt;="&amp;AT$3,Urlaub!$C$5:$C$604,"&gt;="&amp;AT$3)&gt;0,1,0))</f>
        <v>0</v>
      </c>
      <c r="AU18" s="19" t="n">
        <f aca="false">IF($A18="",0,IF(COUNTIFS(Urlaub!$A$5:$A$604,$A18,Urlaub!$B$5:$B$604,"&lt;="&amp;AU$3,Urlaub!$C$5:$C$604,"&gt;="&amp;AU$3)&gt;0,1,0))</f>
        <v>0</v>
      </c>
      <c r="AV18" s="19" t="n">
        <f aca="false">IF($A18="",0,IF(COUNTIFS(Urlaub!$A$5:$A$604,$A18,Urlaub!$B$5:$B$604,"&lt;="&amp;AV$3,Urlaub!$C$5:$C$604,"&gt;="&amp;AV$3)&gt;0,1,0))</f>
        <v>0</v>
      </c>
      <c r="AW18" s="19" t="n">
        <f aca="false">IF($A18="",0,IF(COUNTIFS(Urlaub!$A$5:$A$604,$A18,Urlaub!$B$5:$B$604,"&lt;="&amp;AW$3,Urlaub!$C$5:$C$604,"&gt;="&amp;AW$3)&gt;0,1,0))</f>
        <v>0</v>
      </c>
      <c r="AX18" s="19" t="n">
        <f aca="false">IF($A18="",0,IF(COUNTIFS(Urlaub!$A$5:$A$604,$A18,Urlaub!$B$5:$B$604,"&lt;="&amp;AX$3,Urlaub!$C$5:$C$604,"&gt;="&amp;AX$3)&gt;0,1,0))</f>
        <v>0</v>
      </c>
      <c r="AY18" s="19" t="n">
        <f aca="false">IF($A18="",0,IF(COUNTIFS(Urlaub!$A$5:$A$604,$A18,Urlaub!$B$5:$B$604,"&lt;="&amp;AY$3,Urlaub!$C$5:$C$604,"&gt;="&amp;AY$3)&gt;0,1,0))</f>
        <v>0</v>
      </c>
      <c r="AZ18" s="19" t="n">
        <f aca="false">IF($A18="",0,IF(COUNTIFS(Urlaub!$A$5:$A$604,$A18,Urlaub!$B$5:$B$604,"&lt;="&amp;AZ$3,Urlaub!$C$5:$C$604,"&gt;="&amp;AZ$3)&gt;0,1,0))</f>
        <v>0</v>
      </c>
      <c r="BA18" s="19" t="n">
        <f aca="false">IF($A18="",0,IF(COUNTIFS(Urlaub!$A$5:$A$604,$A18,Urlaub!$B$5:$B$604,"&lt;="&amp;BA$3,Urlaub!$C$5:$C$604,"&gt;="&amp;BA$3)&gt;0,1,0))</f>
        <v>0</v>
      </c>
      <c r="BB18" s="19" t="n">
        <f aca="false">IF($A18="",0,IF(COUNTIFS(Urlaub!$A$5:$A$604,$A18,Urlaub!$B$5:$B$604,"&lt;="&amp;BB$3,Urlaub!$C$5:$C$604,"&gt;="&amp;BB$3)&gt;0,1,0))</f>
        <v>0</v>
      </c>
      <c r="BC18" s="19" t="n">
        <f aca="false">IF($A18="",0,IF(COUNTIFS(Urlaub!$A$5:$A$604,$A18,Urlaub!$B$5:$B$604,"&lt;="&amp;BC$3,Urlaub!$C$5:$C$604,"&gt;="&amp;BC$3)&gt;0,1,0))</f>
        <v>0</v>
      </c>
      <c r="BD18" s="19" t="n">
        <f aca="false">IF($A18="",0,IF(COUNTIFS(Urlaub!$A$5:$A$604,$A18,Urlaub!$B$5:$B$604,"&lt;="&amp;BD$3,Urlaub!$C$5:$C$604,"&gt;="&amp;BD$3)&gt;0,1,0))</f>
        <v>0</v>
      </c>
      <c r="BE18" s="19" t="n">
        <f aca="false">IF($A18="",0,IF(COUNTIFS(Urlaub!$A$5:$A$604,$A18,Urlaub!$B$5:$B$604,"&lt;="&amp;BE$3,Urlaub!$C$5:$C$604,"&gt;="&amp;BE$3)&gt;0,1,0))</f>
        <v>0</v>
      </c>
      <c r="BF18" s="19" t="n">
        <f aca="false">IF($A18="",0,IF(COUNTIFS(Urlaub!$A$5:$A$604,$A18,Urlaub!$B$5:$B$604,"&lt;="&amp;BF$3,Urlaub!$C$5:$C$604,"&gt;="&amp;BF$3)&gt;0,1,0))</f>
        <v>0</v>
      </c>
      <c r="BG18" s="19" t="n">
        <f aca="false">IF($A18="",0,IF(COUNTIFS(Urlaub!$A$5:$A$604,$A18,Urlaub!$B$5:$B$604,"&lt;="&amp;BG$3,Urlaub!$C$5:$C$604,"&gt;="&amp;BG$3)&gt;0,1,0))</f>
        <v>0</v>
      </c>
      <c r="BH18" s="19" t="n">
        <f aca="false">IF($A18="",0,IF(COUNTIFS(Urlaub!$A$5:$A$604,$A18,Urlaub!$B$5:$B$604,"&lt;="&amp;BH$3,Urlaub!$C$5:$C$604,"&gt;="&amp;BH$3)&gt;0,1,0))</f>
        <v>0</v>
      </c>
      <c r="BI18" s="19" t="n">
        <f aca="false">IF($A18="",0,IF(COUNTIFS(Urlaub!$A$5:$A$604,$A18,Urlaub!$B$5:$B$604,"&lt;="&amp;BI$3,Urlaub!$C$5:$C$604,"&gt;="&amp;BI$3)&gt;0,1,0))</f>
        <v>0</v>
      </c>
      <c r="BJ18" s="19" t="n">
        <f aca="false">IF($A18="",0,IF(COUNTIFS(Urlaub!$A$5:$A$604,$A18,Urlaub!$B$5:$B$604,"&lt;="&amp;BJ$3,Urlaub!$C$5:$C$604,"&gt;="&amp;BJ$3)&gt;0,1,0))</f>
        <v>0</v>
      </c>
      <c r="BK18" s="19" t="n">
        <f aca="false">IF($A18="",0,IF(COUNTIFS(Urlaub!$A$5:$A$604,$A18,Urlaub!$B$5:$B$604,"&lt;="&amp;BK$3,Urlaub!$C$5:$C$604,"&gt;="&amp;BK$3)&gt;0,1,0))</f>
        <v>0</v>
      </c>
      <c r="BL18" s="19" t="n">
        <f aca="false">IF($A18="",0,IF(COUNTIFS(Urlaub!$A$5:$A$604,$A18,Urlaub!$B$5:$B$604,"&lt;="&amp;BL$3,Urlaub!$C$5:$C$604,"&gt;="&amp;BL$3)&gt;0,1,0))</f>
        <v>0</v>
      </c>
      <c r="BM18" s="19" t="n">
        <f aca="false">IF($A18="",0,IF(COUNTIFS(Urlaub!$A$5:$A$604,$A18,Urlaub!$B$5:$B$604,"&lt;="&amp;BM$3,Urlaub!$C$5:$C$604,"&gt;="&amp;BM$3)&gt;0,1,0))</f>
        <v>0</v>
      </c>
      <c r="BN18" s="19" t="n">
        <f aca="false">IF($A18="",0,IF(COUNTIFS(Urlaub!$A$5:$A$604,$A18,Urlaub!$B$5:$B$604,"&lt;="&amp;BN$3,Urlaub!$C$5:$C$604,"&gt;="&amp;BN$3)&gt;0,1,0))</f>
        <v>0</v>
      </c>
      <c r="BO18" s="19" t="n">
        <f aca="false">IF($A18="",0,IF(COUNTIFS(Urlaub!$A$5:$A$604,$A18,Urlaub!$B$5:$B$604,"&lt;="&amp;BO$3,Urlaub!$C$5:$C$604,"&gt;="&amp;BO$3)&gt;0,1,0))</f>
        <v>0</v>
      </c>
      <c r="BP18" s="19" t="n">
        <f aca="false">IF($A18="",0,IF(COUNTIFS(Urlaub!$A$5:$A$604,$A18,Urlaub!$B$5:$B$604,"&lt;="&amp;BP$3,Urlaub!$C$5:$C$604,"&gt;="&amp;BP$3)&gt;0,1,0))</f>
        <v>0</v>
      </c>
      <c r="BQ18" s="19" t="n">
        <f aca="false">IF($A18="",0,IF(COUNTIFS(Urlaub!$A$5:$A$604,$A18,Urlaub!$B$5:$B$604,"&lt;="&amp;BQ$3,Urlaub!$C$5:$C$604,"&gt;="&amp;BQ$3)&gt;0,1,0))</f>
        <v>0</v>
      </c>
      <c r="BR18" s="19" t="n">
        <f aca="false">IF($A18="",0,IF(COUNTIFS(Urlaub!$A$5:$A$604,$A18,Urlaub!$B$5:$B$604,"&lt;="&amp;BR$3,Urlaub!$C$5:$C$604,"&gt;="&amp;BR$3)&gt;0,1,0))</f>
        <v>0</v>
      </c>
      <c r="BS18" s="19" t="n">
        <f aca="false">IF($A18="",0,IF(COUNTIFS(Urlaub!$A$5:$A$604,$A18,Urlaub!$B$5:$B$604,"&lt;="&amp;BS$3,Urlaub!$C$5:$C$604,"&gt;="&amp;BS$3)&gt;0,1,0))</f>
        <v>0</v>
      </c>
      <c r="BT18" s="19" t="n">
        <f aca="false">IF($A18="",0,IF(COUNTIFS(Urlaub!$A$5:$A$604,$A18,Urlaub!$B$5:$B$604,"&lt;="&amp;BT$3,Urlaub!$C$5:$C$604,"&gt;="&amp;BT$3)&gt;0,1,0))</f>
        <v>0</v>
      </c>
      <c r="BU18" s="19" t="n">
        <f aca="false">IF($A18="",0,IF(COUNTIFS(Urlaub!$A$5:$A$604,$A18,Urlaub!$B$5:$B$604,"&lt;="&amp;BU$3,Urlaub!$C$5:$C$604,"&gt;="&amp;BU$3)&gt;0,1,0))</f>
        <v>0</v>
      </c>
      <c r="BV18" s="19" t="n">
        <f aca="false">IF($A18="",0,IF(COUNTIFS(Urlaub!$A$5:$A$604,$A18,Urlaub!$B$5:$B$604,"&lt;="&amp;BV$3,Urlaub!$C$5:$C$604,"&gt;="&amp;BV$3)&gt;0,1,0))</f>
        <v>0</v>
      </c>
      <c r="BW18" s="19" t="n">
        <f aca="false">IF($A18="",0,IF(COUNTIFS(Urlaub!$A$5:$A$604,$A18,Urlaub!$B$5:$B$604,"&lt;="&amp;BW$3,Urlaub!$C$5:$C$604,"&gt;="&amp;BW$3)&gt;0,1,0))</f>
        <v>0</v>
      </c>
      <c r="BX18" s="19" t="n">
        <f aca="false">IF($A18="",0,IF(COUNTIFS(Urlaub!$A$5:$A$604,$A18,Urlaub!$B$5:$B$604,"&lt;="&amp;BX$3,Urlaub!$C$5:$C$604,"&gt;="&amp;BX$3)&gt;0,1,0))</f>
        <v>0</v>
      </c>
      <c r="BY18" s="19" t="n">
        <f aca="false">IF($A18="",0,IF(COUNTIFS(Urlaub!$A$5:$A$604,$A18,Urlaub!$B$5:$B$604,"&lt;="&amp;BY$3,Urlaub!$C$5:$C$604,"&gt;="&amp;BY$3)&gt;0,1,0))</f>
        <v>0</v>
      </c>
      <c r="BZ18" s="19" t="n">
        <f aca="false">IF($A18="",0,IF(COUNTIFS(Urlaub!$A$5:$A$604,$A18,Urlaub!$B$5:$B$604,"&lt;="&amp;BZ$3,Urlaub!$C$5:$C$604,"&gt;="&amp;BZ$3)&gt;0,1,0))</f>
        <v>0</v>
      </c>
      <c r="CA18" s="19" t="n">
        <f aca="false">IF($A18="",0,IF(COUNTIFS(Urlaub!$A$5:$A$604,$A18,Urlaub!$B$5:$B$604,"&lt;="&amp;CA$3,Urlaub!$C$5:$C$604,"&gt;="&amp;CA$3)&gt;0,1,0))</f>
        <v>0</v>
      </c>
      <c r="CB18" s="19" t="n">
        <f aca="false">IF($A18="",0,IF(COUNTIFS(Urlaub!$A$5:$A$604,$A18,Urlaub!$B$5:$B$604,"&lt;="&amp;CB$3,Urlaub!$C$5:$C$604,"&gt;="&amp;CB$3)&gt;0,1,0))</f>
        <v>0</v>
      </c>
      <c r="CC18" s="19" t="n">
        <f aca="false">IF($A18="",0,IF(COUNTIFS(Urlaub!$A$5:$A$604,$A18,Urlaub!$B$5:$B$604,"&lt;="&amp;CC$3,Urlaub!$C$5:$C$604,"&gt;="&amp;CC$3)&gt;0,1,0))</f>
        <v>0</v>
      </c>
      <c r="CD18" s="19" t="n">
        <f aca="false">IF($A18="",0,IF(COUNTIFS(Urlaub!$A$5:$A$604,$A18,Urlaub!$B$5:$B$604,"&lt;="&amp;CD$3,Urlaub!$C$5:$C$604,"&gt;="&amp;CD$3)&gt;0,1,0))</f>
        <v>0</v>
      </c>
      <c r="CE18" s="19" t="n">
        <f aca="false">IF($A18="",0,IF(COUNTIFS(Urlaub!$A$5:$A$604,$A18,Urlaub!$B$5:$B$604,"&lt;="&amp;CE$3,Urlaub!$C$5:$C$604,"&gt;="&amp;CE$3)&gt;0,1,0))</f>
        <v>0</v>
      </c>
      <c r="CF18" s="19" t="n">
        <f aca="false">IF($A18="",0,IF(COUNTIFS(Urlaub!$A$5:$A$604,$A18,Urlaub!$B$5:$B$604,"&lt;="&amp;CF$3,Urlaub!$C$5:$C$604,"&gt;="&amp;CF$3)&gt;0,1,0))</f>
        <v>0</v>
      </c>
      <c r="CG18" s="19" t="n">
        <f aca="false">IF($A18="",0,IF(COUNTIFS(Urlaub!$A$5:$A$604,$A18,Urlaub!$B$5:$B$604,"&lt;="&amp;CG$3,Urlaub!$C$5:$C$604,"&gt;="&amp;CG$3)&gt;0,1,0))</f>
        <v>0</v>
      </c>
      <c r="CH18" s="19" t="n">
        <f aca="false">IF($A18="",0,IF(COUNTIFS(Urlaub!$A$5:$A$604,$A18,Urlaub!$B$5:$B$604,"&lt;="&amp;CH$3,Urlaub!$C$5:$C$604,"&gt;="&amp;CH$3)&gt;0,1,0))</f>
        <v>0</v>
      </c>
      <c r="CI18" s="19" t="n">
        <f aca="false">IF($A18="",0,IF(COUNTIFS(Urlaub!$A$5:$A$604,$A18,Urlaub!$B$5:$B$604,"&lt;="&amp;CI$3,Urlaub!$C$5:$C$604,"&gt;="&amp;CI$3)&gt;0,1,0))</f>
        <v>0</v>
      </c>
      <c r="CJ18" s="19" t="n">
        <f aca="false">IF($A18="",0,IF(COUNTIFS(Urlaub!$A$5:$A$604,$A18,Urlaub!$B$5:$B$604,"&lt;="&amp;CJ$3,Urlaub!$C$5:$C$604,"&gt;="&amp;CJ$3)&gt;0,1,0))</f>
        <v>0</v>
      </c>
      <c r="CK18" s="19" t="n">
        <f aca="false">IF($A18="",0,IF(COUNTIFS(Urlaub!$A$5:$A$604,$A18,Urlaub!$B$5:$B$604,"&lt;="&amp;CK$3,Urlaub!$C$5:$C$604,"&gt;="&amp;CK$3)&gt;0,1,0))</f>
        <v>0</v>
      </c>
      <c r="CL18" s="19" t="n">
        <f aca="false">IF($A18="",0,IF(COUNTIFS(Urlaub!$A$5:$A$604,$A18,Urlaub!$B$5:$B$604,"&lt;="&amp;CL$3,Urlaub!$C$5:$C$604,"&gt;="&amp;CL$3)&gt;0,1,0))</f>
        <v>0</v>
      </c>
      <c r="CM18" s="19" t="n">
        <f aca="false">IF($A18="",0,IF(COUNTIFS(Urlaub!$A$5:$A$604,$A18,Urlaub!$B$5:$B$604,"&lt;="&amp;CM$3,Urlaub!$C$5:$C$604,"&gt;="&amp;CM$3)&gt;0,1,0))</f>
        <v>0</v>
      </c>
      <c r="CN18" s="19" t="n">
        <f aca="false">IF($A18="",0,IF(COUNTIFS(Urlaub!$A$5:$A$604,$A18,Urlaub!$B$5:$B$604,"&lt;="&amp;CN$3,Urlaub!$C$5:$C$604,"&gt;="&amp;CN$3)&gt;0,1,0))</f>
        <v>0</v>
      </c>
      <c r="CO18" s="19" t="n">
        <f aca="false">IF($A18="",0,IF(COUNTIFS(Urlaub!$A$5:$A$604,$A18,Urlaub!$B$5:$B$604,"&lt;="&amp;CO$3,Urlaub!$C$5:$C$604,"&gt;="&amp;CO$3)&gt;0,1,0))</f>
        <v>0</v>
      </c>
      <c r="CP18" s="19" t="n">
        <f aca="false">IF($A18="",0,IF(COUNTIFS(Urlaub!$A$5:$A$604,$A18,Urlaub!$B$5:$B$604,"&lt;="&amp;CP$3,Urlaub!$C$5:$C$604,"&gt;="&amp;CP$3)&gt;0,1,0))</f>
        <v>0</v>
      </c>
      <c r="CQ18" s="19" t="n">
        <f aca="false">IF($A18="",0,IF(COUNTIFS(Urlaub!$A$5:$A$604,$A18,Urlaub!$B$5:$B$604,"&lt;="&amp;CQ$3,Urlaub!$C$5:$C$604,"&gt;="&amp;CQ$3)&gt;0,1,0))</f>
        <v>0</v>
      </c>
      <c r="CR18" s="19" t="n">
        <f aca="false">IF($A18="",0,IF(COUNTIFS(Urlaub!$A$5:$A$604,$A18,Urlaub!$B$5:$B$604,"&lt;="&amp;CR$3,Urlaub!$C$5:$C$604,"&gt;="&amp;CR$3)&gt;0,1,0))</f>
        <v>0</v>
      </c>
      <c r="CS18" s="19" t="n">
        <f aca="false">IF($A18="",0,IF(COUNTIFS(Urlaub!$A$5:$A$604,$A18,Urlaub!$B$5:$B$604,"&lt;="&amp;CS$3,Urlaub!$C$5:$C$604,"&gt;="&amp;CS$3)&gt;0,1,0))</f>
        <v>0</v>
      </c>
      <c r="CT18" s="19" t="n">
        <f aca="false">IF($A18="",0,IF(COUNTIFS(Urlaub!$A$5:$A$604,$A18,Urlaub!$B$5:$B$604,"&lt;="&amp;CT$3,Urlaub!$C$5:$C$604,"&gt;="&amp;CT$3)&gt;0,1,0))</f>
        <v>0</v>
      </c>
      <c r="CU18" s="19" t="n">
        <f aca="false">IF($A18="",0,IF(COUNTIFS(Urlaub!$A$5:$A$604,$A18,Urlaub!$B$5:$B$604,"&lt;="&amp;CU$3,Urlaub!$C$5:$C$604,"&gt;="&amp;CU$3)&gt;0,1,0))</f>
        <v>0</v>
      </c>
      <c r="CV18" s="19" t="n">
        <f aca="false">IF($A18="",0,IF(COUNTIFS(Urlaub!$A$5:$A$604,$A18,Urlaub!$B$5:$B$604,"&lt;="&amp;CV$3,Urlaub!$C$5:$C$604,"&gt;="&amp;CV$3)&gt;0,1,0))</f>
        <v>0</v>
      </c>
      <c r="CW18" s="19" t="n">
        <f aca="false">IF($A18="",0,IF(COUNTIFS(Urlaub!$A$5:$A$604,$A18,Urlaub!$B$5:$B$604,"&lt;="&amp;CW$3,Urlaub!$C$5:$C$604,"&gt;="&amp;CW$3)&gt;0,1,0))</f>
        <v>0</v>
      </c>
      <c r="CX18" s="19" t="n">
        <f aca="false">IF($A18="",0,IF(COUNTIFS(Urlaub!$A$5:$A$604,$A18,Urlaub!$B$5:$B$604,"&lt;="&amp;CX$3,Urlaub!$C$5:$C$604,"&gt;="&amp;CX$3)&gt;0,1,0))</f>
        <v>0</v>
      </c>
      <c r="CY18" s="19" t="n">
        <f aca="false">IF($A18="",0,IF(COUNTIFS(Urlaub!$A$5:$A$604,$A18,Urlaub!$B$5:$B$604,"&lt;="&amp;CY$3,Urlaub!$C$5:$C$604,"&gt;="&amp;CY$3)&gt;0,1,0))</f>
        <v>0</v>
      </c>
      <c r="CZ18" s="19" t="n">
        <f aca="false">IF($A18="",0,IF(COUNTIFS(Urlaub!$A$5:$A$604,$A18,Urlaub!$B$5:$B$604,"&lt;="&amp;CZ$3,Urlaub!$C$5:$C$604,"&gt;="&amp;CZ$3)&gt;0,1,0))</f>
        <v>0</v>
      </c>
      <c r="DA18" s="19" t="n">
        <f aca="false">IF($A18="",0,IF(COUNTIFS(Urlaub!$A$5:$A$604,$A18,Urlaub!$B$5:$B$604,"&lt;="&amp;DA$3,Urlaub!$C$5:$C$604,"&gt;="&amp;DA$3)&gt;0,1,0))</f>
        <v>0</v>
      </c>
      <c r="DB18" s="19" t="n">
        <f aca="false">IF($A18="",0,IF(COUNTIFS(Urlaub!$A$5:$A$604,$A18,Urlaub!$B$5:$B$604,"&lt;="&amp;DB$3,Urlaub!$C$5:$C$604,"&gt;="&amp;DB$3)&gt;0,1,0))</f>
        <v>0</v>
      </c>
      <c r="DC18" s="19" t="n">
        <f aca="false">IF($A18="",0,IF(COUNTIFS(Urlaub!$A$5:$A$604,$A18,Urlaub!$B$5:$B$604,"&lt;="&amp;DC$3,Urlaub!$C$5:$C$604,"&gt;="&amp;DC$3)&gt;0,1,0))</f>
        <v>0</v>
      </c>
      <c r="DD18" s="19" t="n">
        <f aca="false">IF($A18="",0,IF(COUNTIFS(Urlaub!$A$5:$A$604,$A18,Urlaub!$B$5:$B$604,"&lt;="&amp;DD$3,Urlaub!$C$5:$C$604,"&gt;="&amp;DD$3)&gt;0,1,0))</f>
        <v>0</v>
      </c>
      <c r="DE18" s="19" t="n">
        <f aca="false">IF($A18="",0,IF(COUNTIFS(Urlaub!$A$5:$A$604,$A18,Urlaub!$B$5:$B$604,"&lt;="&amp;DE$3,Urlaub!$C$5:$C$604,"&gt;="&amp;DE$3)&gt;0,1,0))</f>
        <v>0</v>
      </c>
      <c r="DF18" s="19" t="n">
        <f aca="false">IF($A18="",0,IF(COUNTIFS(Urlaub!$A$5:$A$604,$A18,Urlaub!$B$5:$B$604,"&lt;="&amp;DF$3,Urlaub!$C$5:$C$604,"&gt;="&amp;DF$3)&gt;0,1,0))</f>
        <v>0</v>
      </c>
      <c r="DG18" s="19" t="n">
        <f aca="false">IF($A18="",0,IF(COUNTIFS(Urlaub!$A$5:$A$604,$A18,Urlaub!$B$5:$B$604,"&lt;="&amp;DG$3,Urlaub!$C$5:$C$604,"&gt;="&amp;DG$3)&gt;0,1,0))</f>
        <v>0</v>
      </c>
      <c r="DH18" s="19" t="n">
        <f aca="false">IF($A18="",0,IF(COUNTIFS(Urlaub!$A$5:$A$604,$A18,Urlaub!$B$5:$B$604,"&lt;="&amp;DH$3,Urlaub!$C$5:$C$604,"&gt;="&amp;DH$3)&gt;0,1,0))</f>
        <v>0</v>
      </c>
      <c r="DI18" s="19" t="n">
        <f aca="false">IF($A18="",0,IF(COUNTIFS(Urlaub!$A$5:$A$604,$A18,Urlaub!$B$5:$B$604,"&lt;="&amp;DI$3,Urlaub!$C$5:$C$604,"&gt;="&amp;DI$3)&gt;0,1,0))</f>
        <v>0</v>
      </c>
      <c r="DJ18" s="19" t="n">
        <f aca="false">IF($A18="",0,IF(COUNTIFS(Urlaub!$A$5:$A$604,$A18,Urlaub!$B$5:$B$604,"&lt;="&amp;DJ$3,Urlaub!$C$5:$C$604,"&gt;="&amp;DJ$3)&gt;0,1,0))</f>
        <v>0</v>
      </c>
      <c r="DK18" s="19" t="n">
        <f aca="false">IF($A18="",0,IF(COUNTIFS(Urlaub!$A$5:$A$604,$A18,Urlaub!$B$5:$B$604,"&lt;="&amp;DK$3,Urlaub!$C$5:$C$604,"&gt;="&amp;DK$3)&gt;0,1,0))</f>
        <v>0</v>
      </c>
      <c r="DL18" s="19" t="n">
        <f aca="false">IF($A18="",0,IF(COUNTIFS(Urlaub!$A$5:$A$604,$A18,Urlaub!$B$5:$B$604,"&lt;="&amp;DL$3,Urlaub!$C$5:$C$604,"&gt;="&amp;DL$3)&gt;0,1,0))</f>
        <v>0</v>
      </c>
      <c r="DM18" s="19" t="n">
        <f aca="false">IF($A18="",0,IF(COUNTIFS(Urlaub!$A$5:$A$604,$A18,Urlaub!$B$5:$B$604,"&lt;="&amp;DM$3,Urlaub!$C$5:$C$604,"&gt;="&amp;DM$3)&gt;0,1,0))</f>
        <v>0</v>
      </c>
      <c r="DN18" s="19" t="n">
        <f aca="false">IF($A18="",0,IF(COUNTIFS(Urlaub!$A$5:$A$604,$A18,Urlaub!$B$5:$B$604,"&lt;="&amp;DN$3,Urlaub!$C$5:$C$604,"&gt;="&amp;DN$3)&gt;0,1,0))</f>
        <v>0</v>
      </c>
      <c r="DO18" s="19" t="n">
        <f aca="false">IF($A18="",0,IF(COUNTIFS(Urlaub!$A$5:$A$604,$A18,Urlaub!$B$5:$B$604,"&lt;="&amp;DO$3,Urlaub!$C$5:$C$604,"&gt;="&amp;DO$3)&gt;0,1,0))</f>
        <v>0</v>
      </c>
      <c r="DP18" s="19" t="n">
        <f aca="false">IF($A18="",0,IF(COUNTIFS(Urlaub!$A$5:$A$604,$A18,Urlaub!$B$5:$B$604,"&lt;="&amp;DP$3,Urlaub!$C$5:$C$604,"&gt;="&amp;DP$3)&gt;0,1,0))</f>
        <v>0</v>
      </c>
      <c r="DQ18" s="19" t="n">
        <f aca="false">IF($A18="",0,IF(COUNTIFS(Urlaub!$A$5:$A$604,$A18,Urlaub!$B$5:$B$604,"&lt;="&amp;DQ$3,Urlaub!$C$5:$C$604,"&gt;="&amp;DQ$3)&gt;0,1,0))</f>
        <v>0</v>
      </c>
      <c r="DR18" s="19" t="n">
        <f aca="false">IF($A18="",0,IF(COUNTIFS(Urlaub!$A$5:$A$604,$A18,Urlaub!$B$5:$B$604,"&lt;="&amp;DR$3,Urlaub!$C$5:$C$604,"&gt;="&amp;DR$3)&gt;0,1,0))</f>
        <v>0</v>
      </c>
      <c r="DS18" s="19" t="n">
        <f aca="false">IF($A18="",0,IF(COUNTIFS(Urlaub!$A$5:$A$604,$A18,Urlaub!$B$5:$B$604,"&lt;="&amp;DS$3,Urlaub!$C$5:$C$604,"&gt;="&amp;DS$3)&gt;0,1,0))</f>
        <v>0</v>
      </c>
      <c r="DT18" s="19" t="n">
        <f aca="false">IF($A18="",0,IF(COUNTIFS(Urlaub!$A$5:$A$604,$A18,Urlaub!$B$5:$B$604,"&lt;="&amp;DT$3,Urlaub!$C$5:$C$604,"&gt;="&amp;DT$3)&gt;0,1,0))</f>
        <v>0</v>
      </c>
      <c r="DU18" s="19" t="n">
        <f aca="false">IF($A18="",0,IF(COUNTIFS(Urlaub!$A$5:$A$604,$A18,Urlaub!$B$5:$B$604,"&lt;="&amp;DU$3,Urlaub!$C$5:$C$604,"&gt;="&amp;DU$3)&gt;0,1,0))</f>
        <v>0</v>
      </c>
      <c r="DV18" s="19" t="n">
        <f aca="false">IF($A18="",0,IF(COUNTIFS(Urlaub!$A$5:$A$604,$A18,Urlaub!$B$5:$B$604,"&lt;="&amp;DV$3,Urlaub!$C$5:$C$604,"&gt;="&amp;DV$3)&gt;0,1,0))</f>
        <v>0</v>
      </c>
      <c r="DW18" s="19" t="n">
        <f aca="false">IF($A18="",0,IF(COUNTIFS(Urlaub!$A$5:$A$604,$A18,Urlaub!$B$5:$B$604,"&lt;="&amp;DW$3,Urlaub!$C$5:$C$604,"&gt;="&amp;DW$3)&gt;0,1,0))</f>
        <v>0</v>
      </c>
      <c r="DX18" s="19" t="n">
        <f aca="false">IF($A18="",0,IF(COUNTIFS(Urlaub!$A$5:$A$604,$A18,Urlaub!$B$5:$B$604,"&lt;="&amp;DX$3,Urlaub!$C$5:$C$604,"&gt;="&amp;DX$3)&gt;0,1,0))</f>
        <v>0</v>
      </c>
      <c r="DY18" s="19" t="n">
        <f aca="false">IF($A18="",0,IF(COUNTIFS(Urlaub!$A$5:$A$604,$A18,Urlaub!$B$5:$B$604,"&lt;="&amp;DY$3,Urlaub!$C$5:$C$604,"&gt;="&amp;DY$3)&gt;0,1,0))</f>
        <v>0</v>
      </c>
      <c r="DZ18" s="19" t="n">
        <f aca="false">IF($A18="",0,IF(COUNTIFS(Urlaub!$A$5:$A$604,$A18,Urlaub!$B$5:$B$604,"&lt;="&amp;DZ$3,Urlaub!$C$5:$C$604,"&gt;="&amp;DZ$3)&gt;0,1,0))</f>
        <v>0</v>
      </c>
      <c r="EA18" s="19" t="n">
        <f aca="false">IF($A18="",0,IF(COUNTIFS(Urlaub!$A$5:$A$604,$A18,Urlaub!$B$5:$B$604,"&lt;="&amp;EA$3,Urlaub!$C$5:$C$604,"&gt;="&amp;EA$3)&gt;0,1,0))</f>
        <v>0</v>
      </c>
      <c r="EB18" s="19" t="n">
        <f aca="false">IF($A18="",0,IF(COUNTIFS(Urlaub!$A$5:$A$604,$A18,Urlaub!$B$5:$B$604,"&lt;="&amp;EB$3,Urlaub!$C$5:$C$604,"&gt;="&amp;EB$3)&gt;0,1,0))</f>
        <v>0</v>
      </c>
      <c r="EC18" s="19" t="n">
        <f aca="false">IF($A18="",0,IF(COUNTIFS(Urlaub!$A$5:$A$604,$A18,Urlaub!$B$5:$B$604,"&lt;="&amp;EC$3,Urlaub!$C$5:$C$604,"&gt;="&amp;EC$3)&gt;0,1,0))</f>
        <v>0</v>
      </c>
      <c r="ED18" s="19" t="n">
        <f aca="false">IF($A18="",0,IF(COUNTIFS(Urlaub!$A$5:$A$604,$A18,Urlaub!$B$5:$B$604,"&lt;="&amp;ED$3,Urlaub!$C$5:$C$604,"&gt;="&amp;ED$3)&gt;0,1,0))</f>
        <v>0</v>
      </c>
      <c r="EE18" s="19" t="n">
        <f aca="false">IF($A18="",0,IF(COUNTIFS(Urlaub!$A$5:$A$604,$A18,Urlaub!$B$5:$B$604,"&lt;="&amp;EE$3,Urlaub!$C$5:$C$604,"&gt;="&amp;EE$3)&gt;0,1,0))</f>
        <v>0</v>
      </c>
      <c r="EF18" s="19" t="n">
        <f aca="false">IF($A18="",0,IF(COUNTIFS(Urlaub!$A$5:$A$604,$A18,Urlaub!$B$5:$B$604,"&lt;="&amp;EF$3,Urlaub!$C$5:$C$604,"&gt;="&amp;EF$3)&gt;0,1,0))</f>
        <v>0</v>
      </c>
      <c r="EG18" s="19" t="n">
        <f aca="false">IF($A18="",0,IF(COUNTIFS(Urlaub!$A$5:$A$604,$A18,Urlaub!$B$5:$B$604,"&lt;="&amp;EG$3,Urlaub!$C$5:$C$604,"&gt;="&amp;EG$3)&gt;0,1,0))</f>
        <v>0</v>
      </c>
      <c r="EH18" s="19" t="n">
        <f aca="false">IF($A18="",0,IF(COUNTIFS(Urlaub!$A$5:$A$604,$A18,Urlaub!$B$5:$B$604,"&lt;="&amp;EH$3,Urlaub!$C$5:$C$604,"&gt;="&amp;EH$3)&gt;0,1,0))</f>
        <v>0</v>
      </c>
      <c r="EI18" s="19" t="n">
        <f aca="false">IF($A18="",0,IF(COUNTIFS(Urlaub!$A$5:$A$604,$A18,Urlaub!$B$5:$B$604,"&lt;="&amp;EI$3,Urlaub!$C$5:$C$604,"&gt;="&amp;EI$3)&gt;0,1,0))</f>
        <v>0</v>
      </c>
      <c r="EJ18" s="19" t="n">
        <f aca="false">IF($A18="",0,IF(COUNTIFS(Urlaub!$A$5:$A$604,$A18,Urlaub!$B$5:$B$604,"&lt;="&amp;EJ$3,Urlaub!$C$5:$C$604,"&gt;="&amp;EJ$3)&gt;0,1,0))</f>
        <v>0</v>
      </c>
      <c r="EK18" s="19" t="n">
        <f aca="false">IF($A18="",0,IF(COUNTIFS(Urlaub!$A$5:$A$604,$A18,Urlaub!$B$5:$B$604,"&lt;="&amp;EK$3,Urlaub!$C$5:$C$604,"&gt;="&amp;EK$3)&gt;0,1,0))</f>
        <v>0</v>
      </c>
      <c r="EL18" s="19" t="n">
        <f aca="false">IF($A18="",0,IF(COUNTIFS(Urlaub!$A$5:$A$604,$A18,Urlaub!$B$5:$B$604,"&lt;="&amp;EL$3,Urlaub!$C$5:$C$604,"&gt;="&amp;EL$3)&gt;0,1,0))</f>
        <v>0</v>
      </c>
      <c r="EM18" s="19" t="n">
        <f aca="false">IF($A18="",0,IF(COUNTIFS(Urlaub!$A$5:$A$604,$A18,Urlaub!$B$5:$B$604,"&lt;="&amp;EM$3,Urlaub!$C$5:$C$604,"&gt;="&amp;EM$3)&gt;0,1,0))</f>
        <v>0</v>
      </c>
      <c r="EN18" s="19" t="n">
        <f aca="false">IF($A18="",0,IF(COUNTIFS(Urlaub!$A$5:$A$604,$A18,Urlaub!$B$5:$B$604,"&lt;="&amp;EN$3,Urlaub!$C$5:$C$604,"&gt;="&amp;EN$3)&gt;0,1,0))</f>
        <v>0</v>
      </c>
      <c r="EO18" s="19" t="n">
        <f aca="false">IF($A18="",0,IF(COUNTIFS(Urlaub!$A$5:$A$604,$A18,Urlaub!$B$5:$B$604,"&lt;="&amp;EO$3,Urlaub!$C$5:$C$604,"&gt;="&amp;EO$3)&gt;0,1,0))</f>
        <v>0</v>
      </c>
      <c r="EP18" s="19" t="n">
        <f aca="false">IF($A18="",0,IF(COUNTIFS(Urlaub!$A$5:$A$604,$A18,Urlaub!$B$5:$B$604,"&lt;="&amp;EP$3,Urlaub!$C$5:$C$604,"&gt;="&amp;EP$3)&gt;0,1,0))</f>
        <v>0</v>
      </c>
      <c r="EQ18" s="19" t="n">
        <f aca="false">IF($A18="",0,IF(COUNTIFS(Urlaub!$A$5:$A$604,$A18,Urlaub!$B$5:$B$604,"&lt;="&amp;EQ$3,Urlaub!$C$5:$C$604,"&gt;="&amp;EQ$3)&gt;0,1,0))</f>
        <v>0</v>
      </c>
      <c r="ER18" s="19" t="n">
        <f aca="false">IF($A18="",0,IF(COUNTIFS(Urlaub!$A$5:$A$604,$A18,Urlaub!$B$5:$B$604,"&lt;="&amp;ER$3,Urlaub!$C$5:$C$604,"&gt;="&amp;ER$3)&gt;0,1,0))</f>
        <v>0</v>
      </c>
      <c r="ES18" s="19" t="n">
        <f aca="false">IF($A18="",0,IF(COUNTIFS(Urlaub!$A$5:$A$604,$A18,Urlaub!$B$5:$B$604,"&lt;="&amp;ES$3,Urlaub!$C$5:$C$604,"&gt;="&amp;ES$3)&gt;0,1,0))</f>
        <v>0</v>
      </c>
      <c r="ET18" s="19" t="n">
        <f aca="false">IF($A18="",0,IF(COUNTIFS(Urlaub!$A$5:$A$604,$A18,Urlaub!$B$5:$B$604,"&lt;="&amp;ET$3,Urlaub!$C$5:$C$604,"&gt;="&amp;ET$3)&gt;0,1,0))</f>
        <v>0</v>
      </c>
      <c r="EU18" s="19" t="n">
        <f aca="false">IF($A18="",0,IF(COUNTIFS(Urlaub!$A$5:$A$604,$A18,Urlaub!$B$5:$B$604,"&lt;="&amp;EU$3,Urlaub!$C$5:$C$604,"&gt;="&amp;EU$3)&gt;0,1,0))</f>
        <v>0</v>
      </c>
      <c r="EV18" s="19" t="n">
        <f aca="false">IF($A18="",0,IF(COUNTIFS(Urlaub!$A$5:$A$604,$A18,Urlaub!$B$5:$B$604,"&lt;="&amp;EV$3,Urlaub!$C$5:$C$604,"&gt;="&amp;EV$3)&gt;0,1,0))</f>
        <v>0</v>
      </c>
      <c r="EW18" s="19" t="n">
        <f aca="false">IF($A18="",0,IF(COUNTIFS(Urlaub!$A$5:$A$604,$A18,Urlaub!$B$5:$B$604,"&lt;="&amp;EW$3,Urlaub!$C$5:$C$604,"&gt;="&amp;EW$3)&gt;0,1,0))</f>
        <v>0</v>
      </c>
      <c r="EX18" s="19" t="n">
        <f aca="false">IF($A18="",0,IF(COUNTIFS(Urlaub!$A$5:$A$604,$A18,Urlaub!$B$5:$B$604,"&lt;="&amp;EX$3,Urlaub!$C$5:$C$604,"&gt;="&amp;EX$3)&gt;0,1,0))</f>
        <v>0</v>
      </c>
      <c r="EY18" s="19" t="n">
        <f aca="false">IF($A18="",0,IF(COUNTIFS(Urlaub!$A$5:$A$604,$A18,Urlaub!$B$5:$B$604,"&lt;="&amp;EY$3,Urlaub!$C$5:$C$604,"&gt;="&amp;EY$3)&gt;0,1,0))</f>
        <v>0</v>
      </c>
      <c r="EZ18" s="19" t="n">
        <f aca="false">IF($A18="",0,IF(COUNTIFS(Urlaub!$A$5:$A$604,$A18,Urlaub!$B$5:$B$604,"&lt;="&amp;EZ$3,Urlaub!$C$5:$C$604,"&gt;="&amp;EZ$3)&gt;0,1,0))</f>
        <v>0</v>
      </c>
      <c r="FA18" s="19" t="n">
        <f aca="false">IF($A18="",0,IF(COUNTIFS(Urlaub!$A$5:$A$604,$A18,Urlaub!$B$5:$B$604,"&lt;="&amp;FA$3,Urlaub!$C$5:$C$604,"&gt;="&amp;FA$3)&gt;0,1,0))</f>
        <v>0</v>
      </c>
      <c r="FB18" s="19" t="n">
        <f aca="false">IF($A18="",0,IF(COUNTIFS(Urlaub!$A$5:$A$604,$A18,Urlaub!$B$5:$B$604,"&lt;="&amp;FB$3,Urlaub!$C$5:$C$604,"&gt;="&amp;FB$3)&gt;0,1,0))</f>
        <v>0</v>
      </c>
      <c r="FC18" s="19" t="n">
        <f aca="false">IF($A18="",0,IF(COUNTIFS(Urlaub!$A$5:$A$604,$A18,Urlaub!$B$5:$B$604,"&lt;="&amp;FC$3,Urlaub!$C$5:$C$604,"&gt;="&amp;FC$3)&gt;0,1,0))</f>
        <v>0</v>
      </c>
      <c r="FD18" s="19" t="n">
        <f aca="false">IF($A18="",0,IF(COUNTIFS(Urlaub!$A$5:$A$604,$A18,Urlaub!$B$5:$B$604,"&lt;="&amp;FD$3,Urlaub!$C$5:$C$604,"&gt;="&amp;FD$3)&gt;0,1,0))</f>
        <v>0</v>
      </c>
      <c r="FE18" s="19" t="n">
        <f aca="false">IF($A18="",0,IF(COUNTIFS(Urlaub!$A$5:$A$604,$A18,Urlaub!$B$5:$B$604,"&lt;="&amp;FE$3,Urlaub!$C$5:$C$604,"&gt;="&amp;FE$3)&gt;0,1,0))</f>
        <v>0</v>
      </c>
      <c r="FF18" s="19" t="n">
        <f aca="false">IF($A18="",0,IF(COUNTIFS(Urlaub!$A$5:$A$604,$A18,Urlaub!$B$5:$B$604,"&lt;="&amp;FF$3,Urlaub!$C$5:$C$604,"&gt;="&amp;FF$3)&gt;0,1,0))</f>
        <v>0</v>
      </c>
      <c r="FG18" s="19" t="n">
        <f aca="false">IF($A18="",0,IF(COUNTIFS(Urlaub!$A$5:$A$604,$A18,Urlaub!$B$5:$B$604,"&lt;="&amp;FG$3,Urlaub!$C$5:$C$604,"&gt;="&amp;FG$3)&gt;0,1,0))</f>
        <v>0</v>
      </c>
      <c r="FH18" s="19" t="n">
        <f aca="false">IF($A18="",0,IF(COUNTIFS(Urlaub!$A$5:$A$604,$A18,Urlaub!$B$5:$B$604,"&lt;="&amp;FH$3,Urlaub!$C$5:$C$604,"&gt;="&amp;FH$3)&gt;0,1,0))</f>
        <v>0</v>
      </c>
      <c r="FI18" s="19" t="n">
        <f aca="false">IF($A18="",0,IF(COUNTIFS(Urlaub!$A$5:$A$604,$A18,Urlaub!$B$5:$B$604,"&lt;="&amp;FI$3,Urlaub!$C$5:$C$604,"&gt;="&amp;FI$3)&gt;0,1,0))</f>
        <v>0</v>
      </c>
      <c r="FJ18" s="19" t="n">
        <f aca="false">IF($A18="",0,IF(COUNTIFS(Urlaub!$A$5:$A$604,$A18,Urlaub!$B$5:$B$604,"&lt;="&amp;FJ$3,Urlaub!$C$5:$C$604,"&gt;="&amp;FJ$3)&gt;0,1,0))</f>
        <v>0</v>
      </c>
      <c r="FK18" s="19" t="n">
        <f aca="false">IF($A18="",0,IF(COUNTIFS(Urlaub!$A$5:$A$604,$A18,Urlaub!$B$5:$B$604,"&lt;="&amp;FK$3,Urlaub!$C$5:$C$604,"&gt;="&amp;FK$3)&gt;0,1,0))</f>
        <v>0</v>
      </c>
      <c r="FL18" s="19" t="n">
        <f aca="false">IF($A18="",0,IF(COUNTIFS(Urlaub!$A$5:$A$604,$A18,Urlaub!$B$5:$B$604,"&lt;="&amp;FL$3,Urlaub!$C$5:$C$604,"&gt;="&amp;FL$3)&gt;0,1,0))</f>
        <v>0</v>
      </c>
      <c r="FM18" s="19" t="n">
        <f aca="false">IF($A18="",0,IF(COUNTIFS(Urlaub!$A$5:$A$604,$A18,Urlaub!$B$5:$B$604,"&lt;="&amp;FM$3,Urlaub!$C$5:$C$604,"&gt;="&amp;FM$3)&gt;0,1,0))</f>
        <v>0</v>
      </c>
      <c r="FN18" s="19" t="n">
        <f aca="false">IF($A18="",0,IF(COUNTIFS(Urlaub!$A$5:$A$604,$A18,Urlaub!$B$5:$B$604,"&lt;="&amp;FN$3,Urlaub!$C$5:$C$604,"&gt;="&amp;FN$3)&gt;0,1,0))</f>
        <v>0</v>
      </c>
      <c r="FO18" s="19" t="n">
        <f aca="false">IF($A18="",0,IF(COUNTIFS(Urlaub!$A$5:$A$604,$A18,Urlaub!$B$5:$B$604,"&lt;="&amp;FO$3,Urlaub!$C$5:$C$604,"&gt;="&amp;FO$3)&gt;0,1,0))</f>
        <v>0</v>
      </c>
      <c r="FP18" s="19" t="n">
        <f aca="false">IF($A18="",0,IF(COUNTIFS(Urlaub!$A$5:$A$604,$A18,Urlaub!$B$5:$B$604,"&lt;="&amp;FP$3,Urlaub!$C$5:$C$604,"&gt;="&amp;FP$3)&gt;0,1,0))</f>
        <v>0</v>
      </c>
      <c r="FQ18" s="19" t="n">
        <f aca="false">IF($A18="",0,IF(COUNTIFS(Urlaub!$A$5:$A$604,$A18,Urlaub!$B$5:$B$604,"&lt;="&amp;FQ$3,Urlaub!$C$5:$C$604,"&gt;="&amp;FQ$3)&gt;0,1,0))</f>
        <v>0</v>
      </c>
      <c r="FR18" s="19" t="n">
        <f aca="false">IF($A18="",0,IF(COUNTIFS(Urlaub!$A$5:$A$604,$A18,Urlaub!$B$5:$B$604,"&lt;="&amp;FR$3,Urlaub!$C$5:$C$604,"&gt;="&amp;FR$3)&gt;0,1,0))</f>
        <v>0</v>
      </c>
      <c r="FS18" s="19" t="n">
        <f aca="false">IF($A18="",0,IF(COUNTIFS(Urlaub!$A$5:$A$604,$A18,Urlaub!$B$5:$B$604,"&lt;="&amp;FS$3,Urlaub!$C$5:$C$604,"&gt;="&amp;FS$3)&gt;0,1,0))</f>
        <v>0</v>
      </c>
      <c r="FT18" s="19" t="n">
        <f aca="false">IF($A18="",0,IF(COUNTIFS(Urlaub!$A$5:$A$604,$A18,Urlaub!$B$5:$B$604,"&lt;="&amp;FT$3,Urlaub!$C$5:$C$604,"&gt;="&amp;FT$3)&gt;0,1,0))</f>
        <v>0</v>
      </c>
      <c r="FU18" s="19" t="n">
        <f aca="false">IF($A18="",0,IF(COUNTIFS(Urlaub!$A$5:$A$604,$A18,Urlaub!$B$5:$B$604,"&lt;="&amp;FU$3,Urlaub!$C$5:$C$604,"&gt;="&amp;FU$3)&gt;0,1,0))</f>
        <v>0</v>
      </c>
      <c r="FV18" s="19" t="n">
        <f aca="false">IF($A18="",0,IF(COUNTIFS(Urlaub!$A$5:$A$604,$A18,Urlaub!$B$5:$B$604,"&lt;="&amp;FV$3,Urlaub!$C$5:$C$604,"&gt;="&amp;FV$3)&gt;0,1,0))</f>
        <v>0</v>
      </c>
      <c r="FW18" s="19" t="n">
        <f aca="false">IF($A18="",0,IF(COUNTIFS(Urlaub!$A$5:$A$604,$A18,Urlaub!$B$5:$B$604,"&lt;="&amp;FW$3,Urlaub!$C$5:$C$604,"&gt;="&amp;FW$3)&gt;0,1,0))</f>
        <v>0</v>
      </c>
      <c r="FX18" s="19" t="n">
        <f aca="false">IF($A18="",0,IF(COUNTIFS(Urlaub!$A$5:$A$604,$A18,Urlaub!$B$5:$B$604,"&lt;="&amp;FX$3,Urlaub!$C$5:$C$604,"&gt;="&amp;FX$3)&gt;0,1,0))</f>
        <v>0</v>
      </c>
      <c r="FY18" s="19" t="n">
        <f aca="false">IF($A18="",0,IF(COUNTIFS(Urlaub!$A$5:$A$604,$A18,Urlaub!$B$5:$B$604,"&lt;="&amp;FY$3,Urlaub!$C$5:$C$604,"&gt;="&amp;FY$3)&gt;0,1,0))</f>
        <v>0</v>
      </c>
      <c r="FZ18" s="19" t="n">
        <f aca="false">IF($A18="",0,IF(COUNTIFS(Urlaub!$A$5:$A$604,$A18,Urlaub!$B$5:$B$604,"&lt;="&amp;FZ$3,Urlaub!$C$5:$C$604,"&gt;="&amp;FZ$3)&gt;0,1,0))</f>
        <v>0</v>
      </c>
      <c r="GA18" s="19" t="n">
        <f aca="false">IF($A18="",0,IF(COUNTIFS(Urlaub!$A$5:$A$604,$A18,Urlaub!$B$5:$B$604,"&lt;="&amp;GA$3,Urlaub!$C$5:$C$604,"&gt;="&amp;GA$3)&gt;0,1,0))</f>
        <v>0</v>
      </c>
      <c r="GB18" s="19" t="n">
        <f aca="false">IF($A18="",0,IF(COUNTIFS(Urlaub!$A$5:$A$604,$A18,Urlaub!$B$5:$B$604,"&lt;="&amp;GB$3,Urlaub!$C$5:$C$604,"&gt;="&amp;GB$3)&gt;0,1,0))</f>
        <v>0</v>
      </c>
      <c r="GC18" s="19" t="n">
        <f aca="false">IF($A18="",0,IF(COUNTIFS(Urlaub!$A$5:$A$604,$A18,Urlaub!$B$5:$B$604,"&lt;="&amp;GC$3,Urlaub!$C$5:$C$604,"&gt;="&amp;GC$3)&gt;0,1,0))</f>
        <v>0</v>
      </c>
      <c r="GD18" s="19" t="n">
        <f aca="false">IF($A18="",0,IF(COUNTIFS(Urlaub!$A$5:$A$604,$A18,Urlaub!$B$5:$B$604,"&lt;="&amp;GD$3,Urlaub!$C$5:$C$604,"&gt;="&amp;GD$3)&gt;0,1,0))</f>
        <v>0</v>
      </c>
      <c r="GE18" s="19" t="n">
        <f aca="false">IF($A18="",0,IF(COUNTIFS(Urlaub!$A$5:$A$604,$A18,Urlaub!$B$5:$B$604,"&lt;="&amp;GE$3,Urlaub!$C$5:$C$604,"&gt;="&amp;GE$3)&gt;0,1,0))</f>
        <v>0</v>
      </c>
      <c r="GF18" s="19" t="n">
        <f aca="false">IF($A18="",0,IF(COUNTIFS(Urlaub!$A$5:$A$604,$A18,Urlaub!$B$5:$B$604,"&lt;="&amp;GF$3,Urlaub!$C$5:$C$604,"&gt;="&amp;GF$3)&gt;0,1,0))</f>
        <v>0</v>
      </c>
      <c r="GG18" s="19" t="n">
        <f aca="false">IF($A18="",0,IF(COUNTIFS(Urlaub!$A$5:$A$604,$A18,Urlaub!$B$5:$B$604,"&lt;="&amp;GG$3,Urlaub!$C$5:$C$604,"&gt;="&amp;GG$3)&gt;0,1,0))</f>
        <v>0</v>
      </c>
      <c r="GH18" s="19" t="n">
        <f aca="false">IF($A18="",0,IF(COUNTIFS(Urlaub!$A$5:$A$604,$A18,Urlaub!$B$5:$B$604,"&lt;="&amp;GH$3,Urlaub!$C$5:$C$604,"&gt;="&amp;GH$3)&gt;0,1,0))</f>
        <v>0</v>
      </c>
      <c r="GI18" s="19" t="n">
        <f aca="false">IF($A18="",0,IF(COUNTIFS(Urlaub!$A$5:$A$604,$A18,Urlaub!$B$5:$B$604,"&lt;="&amp;GI$3,Urlaub!$C$5:$C$604,"&gt;="&amp;GI$3)&gt;0,1,0))</f>
        <v>0</v>
      </c>
      <c r="GJ18" s="19" t="n">
        <f aca="false">IF($A18="",0,IF(COUNTIFS(Urlaub!$A$5:$A$604,$A18,Urlaub!$B$5:$B$604,"&lt;="&amp;GJ$3,Urlaub!$C$5:$C$604,"&gt;="&amp;GJ$3)&gt;0,1,0))</f>
        <v>0</v>
      </c>
      <c r="GK18" s="19" t="n">
        <f aca="false">IF($A18="",0,IF(COUNTIFS(Urlaub!$A$5:$A$604,$A18,Urlaub!$B$5:$B$604,"&lt;="&amp;GK$3,Urlaub!$C$5:$C$604,"&gt;="&amp;GK$3)&gt;0,1,0))</f>
        <v>0</v>
      </c>
      <c r="GL18" s="19" t="n">
        <f aca="false">IF($A18="",0,IF(COUNTIFS(Urlaub!$A$5:$A$604,$A18,Urlaub!$B$5:$B$604,"&lt;="&amp;GL$3,Urlaub!$C$5:$C$604,"&gt;="&amp;GL$3)&gt;0,1,0))</f>
        <v>0</v>
      </c>
      <c r="GM18" s="19" t="n">
        <f aca="false">IF($A18="",0,IF(COUNTIFS(Urlaub!$A$5:$A$604,$A18,Urlaub!$B$5:$B$604,"&lt;="&amp;GM$3,Urlaub!$C$5:$C$604,"&gt;="&amp;GM$3)&gt;0,1,0))</f>
        <v>0</v>
      </c>
      <c r="GN18" s="19" t="n">
        <f aca="false">IF($A18="",0,IF(COUNTIFS(Urlaub!$A$5:$A$604,$A18,Urlaub!$B$5:$B$604,"&lt;="&amp;GN$3,Urlaub!$C$5:$C$604,"&gt;="&amp;GN$3)&gt;0,1,0))</f>
        <v>0</v>
      </c>
      <c r="GO18" s="19" t="n">
        <f aca="false">IF($A18="",0,IF(COUNTIFS(Urlaub!$A$5:$A$604,$A18,Urlaub!$B$5:$B$604,"&lt;="&amp;GO$3,Urlaub!$C$5:$C$604,"&gt;="&amp;GO$3)&gt;0,1,0))</f>
        <v>0</v>
      </c>
      <c r="GP18" s="19" t="n">
        <f aca="false">IF($A18="",0,IF(COUNTIFS(Urlaub!$A$5:$A$604,$A18,Urlaub!$B$5:$B$604,"&lt;="&amp;GP$3,Urlaub!$C$5:$C$604,"&gt;="&amp;GP$3)&gt;0,1,0))</f>
        <v>0</v>
      </c>
      <c r="GQ18" s="19" t="n">
        <f aca="false">IF($A18="",0,IF(COUNTIFS(Urlaub!$A$5:$A$604,$A18,Urlaub!$B$5:$B$604,"&lt;="&amp;GQ$3,Urlaub!$C$5:$C$604,"&gt;="&amp;GQ$3)&gt;0,1,0))</f>
        <v>0</v>
      </c>
      <c r="GR18" s="19" t="n">
        <f aca="false">IF($A18="",0,IF(COUNTIFS(Urlaub!$A$5:$A$604,$A18,Urlaub!$B$5:$B$604,"&lt;="&amp;GR$3,Urlaub!$C$5:$C$604,"&gt;="&amp;GR$3)&gt;0,1,0))</f>
        <v>0</v>
      </c>
      <c r="GS18" s="19" t="n">
        <f aca="false">IF($A18="",0,IF(COUNTIFS(Urlaub!$A$5:$A$604,$A18,Urlaub!$B$5:$B$604,"&lt;="&amp;GS$3,Urlaub!$C$5:$C$604,"&gt;="&amp;GS$3)&gt;0,1,0))</f>
        <v>0</v>
      </c>
      <c r="GT18" s="19" t="n">
        <f aca="false">IF($A18="",0,IF(COUNTIFS(Urlaub!$A$5:$A$604,$A18,Urlaub!$B$5:$B$604,"&lt;="&amp;GT$3,Urlaub!$C$5:$C$604,"&gt;="&amp;GT$3)&gt;0,1,0))</f>
        <v>0</v>
      </c>
      <c r="GU18" s="19" t="n">
        <f aca="false">IF($A18="",0,IF(COUNTIFS(Urlaub!$A$5:$A$604,$A18,Urlaub!$B$5:$B$604,"&lt;="&amp;GU$3,Urlaub!$C$5:$C$604,"&gt;="&amp;GU$3)&gt;0,1,0))</f>
        <v>0</v>
      </c>
      <c r="GV18" s="19" t="n">
        <f aca="false">IF($A18="",0,IF(COUNTIFS(Urlaub!$A$5:$A$604,$A18,Urlaub!$B$5:$B$604,"&lt;="&amp;GV$3,Urlaub!$C$5:$C$604,"&gt;="&amp;GV$3)&gt;0,1,0))</f>
        <v>0</v>
      </c>
      <c r="GW18" s="19" t="n">
        <f aca="false">IF($A18="",0,IF(COUNTIFS(Urlaub!$A$5:$A$604,$A18,Urlaub!$B$5:$B$604,"&lt;="&amp;GW$3,Urlaub!$C$5:$C$604,"&gt;="&amp;GW$3)&gt;0,1,0))</f>
        <v>0</v>
      </c>
      <c r="GX18" s="19" t="n">
        <f aca="false">IF($A18="",0,IF(COUNTIFS(Urlaub!$A$5:$A$604,$A18,Urlaub!$B$5:$B$604,"&lt;="&amp;GX$3,Urlaub!$C$5:$C$604,"&gt;="&amp;GX$3)&gt;0,1,0))</f>
        <v>0</v>
      </c>
      <c r="GY18" s="19" t="n">
        <f aca="false">IF($A18="",0,IF(COUNTIFS(Urlaub!$A$5:$A$604,$A18,Urlaub!$B$5:$B$604,"&lt;="&amp;GY$3,Urlaub!$C$5:$C$604,"&gt;="&amp;GY$3)&gt;0,1,0))</f>
        <v>0</v>
      </c>
      <c r="GZ18" s="19" t="n">
        <f aca="false">IF($A18="",0,IF(COUNTIFS(Urlaub!$A$5:$A$604,$A18,Urlaub!$B$5:$B$604,"&lt;="&amp;GZ$3,Urlaub!$C$5:$C$604,"&gt;="&amp;GZ$3)&gt;0,1,0))</f>
        <v>0</v>
      </c>
      <c r="HA18" s="19" t="n">
        <f aca="false">IF($A18="",0,IF(COUNTIFS(Urlaub!$A$5:$A$604,$A18,Urlaub!$B$5:$B$604,"&lt;="&amp;HA$3,Urlaub!$C$5:$C$604,"&gt;="&amp;HA$3)&gt;0,1,0))</f>
        <v>0</v>
      </c>
      <c r="HB18" s="19" t="n">
        <f aca="false">IF($A18="",0,IF(COUNTIFS(Urlaub!$A$5:$A$604,$A18,Urlaub!$B$5:$B$604,"&lt;="&amp;HB$3,Urlaub!$C$5:$C$604,"&gt;="&amp;HB$3)&gt;0,1,0))</f>
        <v>0</v>
      </c>
      <c r="HC18" s="19" t="n">
        <f aca="false">IF($A18="",0,IF(COUNTIFS(Urlaub!$A$5:$A$604,$A18,Urlaub!$B$5:$B$604,"&lt;="&amp;HC$3,Urlaub!$C$5:$C$604,"&gt;="&amp;HC$3)&gt;0,1,0))</f>
        <v>0</v>
      </c>
      <c r="HD18" s="19" t="n">
        <f aca="false">IF($A18="",0,IF(COUNTIFS(Urlaub!$A$5:$A$604,$A18,Urlaub!$B$5:$B$604,"&lt;="&amp;HD$3,Urlaub!$C$5:$C$604,"&gt;="&amp;HD$3)&gt;0,1,0))</f>
        <v>0</v>
      </c>
      <c r="HE18" s="19" t="n">
        <f aca="false">IF($A18="",0,IF(COUNTIFS(Urlaub!$A$5:$A$604,$A18,Urlaub!$B$5:$B$604,"&lt;="&amp;HE$3,Urlaub!$C$5:$C$604,"&gt;="&amp;HE$3)&gt;0,1,0))</f>
        <v>0</v>
      </c>
      <c r="HF18" s="19" t="n">
        <f aca="false">IF($A18="",0,IF(COUNTIFS(Urlaub!$A$5:$A$604,$A18,Urlaub!$B$5:$B$604,"&lt;="&amp;HF$3,Urlaub!$C$5:$C$604,"&gt;="&amp;HF$3)&gt;0,1,0))</f>
        <v>0</v>
      </c>
      <c r="HG18" s="19" t="n">
        <f aca="false">IF($A18="",0,IF(COUNTIFS(Urlaub!$A$5:$A$604,$A18,Urlaub!$B$5:$B$604,"&lt;="&amp;HG$3,Urlaub!$C$5:$C$604,"&gt;="&amp;HG$3)&gt;0,1,0))</f>
        <v>0</v>
      </c>
      <c r="HH18" s="19" t="n">
        <f aca="false">IF($A18="",0,IF(COUNTIFS(Urlaub!$A$5:$A$604,$A18,Urlaub!$B$5:$B$604,"&lt;="&amp;HH$3,Urlaub!$C$5:$C$604,"&gt;="&amp;HH$3)&gt;0,1,0))</f>
        <v>0</v>
      </c>
      <c r="HI18" s="19" t="n">
        <f aca="false">IF($A18="",0,IF(COUNTIFS(Urlaub!$A$5:$A$604,$A18,Urlaub!$B$5:$B$604,"&lt;="&amp;HI$3,Urlaub!$C$5:$C$604,"&gt;="&amp;HI$3)&gt;0,1,0))</f>
        <v>0</v>
      </c>
      <c r="HJ18" s="19" t="n">
        <f aca="false">IF($A18="",0,IF(COUNTIFS(Urlaub!$A$5:$A$604,$A18,Urlaub!$B$5:$B$604,"&lt;="&amp;HJ$3,Urlaub!$C$5:$C$604,"&gt;="&amp;HJ$3)&gt;0,1,0))</f>
        <v>0</v>
      </c>
      <c r="HK18" s="19" t="n">
        <f aca="false">IF($A18="",0,IF(COUNTIFS(Urlaub!$A$5:$A$604,$A18,Urlaub!$B$5:$B$604,"&lt;="&amp;HK$3,Urlaub!$C$5:$C$604,"&gt;="&amp;HK$3)&gt;0,1,0))</f>
        <v>0</v>
      </c>
      <c r="HL18" s="19" t="n">
        <f aca="false">IF($A18="",0,IF(COUNTIFS(Urlaub!$A$5:$A$604,$A18,Urlaub!$B$5:$B$604,"&lt;="&amp;HL$3,Urlaub!$C$5:$C$604,"&gt;="&amp;HL$3)&gt;0,1,0))</f>
        <v>0</v>
      </c>
      <c r="HM18" s="19" t="n">
        <f aca="false">IF($A18="",0,IF(COUNTIFS(Urlaub!$A$5:$A$604,$A18,Urlaub!$B$5:$B$604,"&lt;="&amp;HM$3,Urlaub!$C$5:$C$604,"&gt;="&amp;HM$3)&gt;0,1,0))</f>
        <v>0</v>
      </c>
      <c r="HN18" s="19" t="n">
        <f aca="false">IF($A18="",0,IF(COUNTIFS(Urlaub!$A$5:$A$604,$A18,Urlaub!$B$5:$B$604,"&lt;="&amp;HN$3,Urlaub!$C$5:$C$604,"&gt;="&amp;HN$3)&gt;0,1,0))</f>
        <v>0</v>
      </c>
      <c r="HO18" s="19" t="n">
        <f aca="false">IF($A18="",0,IF(COUNTIFS(Urlaub!$A$5:$A$604,$A18,Urlaub!$B$5:$B$604,"&lt;="&amp;HO$3,Urlaub!$C$5:$C$604,"&gt;="&amp;HO$3)&gt;0,1,0))</f>
        <v>0</v>
      </c>
      <c r="HP18" s="19" t="n">
        <f aca="false">IF($A18="",0,IF(COUNTIFS(Urlaub!$A$5:$A$604,$A18,Urlaub!$B$5:$B$604,"&lt;="&amp;HP$3,Urlaub!$C$5:$C$604,"&gt;="&amp;HP$3)&gt;0,1,0))</f>
        <v>0</v>
      </c>
      <c r="HQ18" s="19" t="n">
        <f aca="false">IF($A18="",0,IF(COUNTIFS(Urlaub!$A$5:$A$604,$A18,Urlaub!$B$5:$B$604,"&lt;="&amp;HQ$3,Urlaub!$C$5:$C$604,"&gt;="&amp;HQ$3)&gt;0,1,0))</f>
        <v>0</v>
      </c>
      <c r="HR18" s="19" t="n">
        <f aca="false">IF($A18="",0,IF(COUNTIFS(Urlaub!$A$5:$A$604,$A18,Urlaub!$B$5:$B$604,"&lt;="&amp;HR$3,Urlaub!$C$5:$C$604,"&gt;="&amp;HR$3)&gt;0,1,0))</f>
        <v>0</v>
      </c>
      <c r="HS18" s="19" t="n">
        <f aca="false">IF($A18="",0,IF(COUNTIFS(Urlaub!$A$5:$A$604,$A18,Urlaub!$B$5:$B$604,"&lt;="&amp;HS$3,Urlaub!$C$5:$C$604,"&gt;="&amp;HS$3)&gt;0,1,0))</f>
        <v>0</v>
      </c>
      <c r="HT18" s="19" t="n">
        <f aca="false">IF($A18="",0,IF(COUNTIFS(Urlaub!$A$5:$A$604,$A18,Urlaub!$B$5:$B$604,"&lt;="&amp;HT$3,Urlaub!$C$5:$C$604,"&gt;="&amp;HT$3)&gt;0,1,0))</f>
        <v>0</v>
      </c>
      <c r="HU18" s="19" t="n">
        <f aca="false">IF($A18="",0,IF(COUNTIFS(Urlaub!$A$5:$A$604,$A18,Urlaub!$B$5:$B$604,"&lt;="&amp;HU$3,Urlaub!$C$5:$C$604,"&gt;="&amp;HU$3)&gt;0,1,0))</f>
        <v>0</v>
      </c>
      <c r="HV18" s="19" t="n">
        <f aca="false">IF($A18="",0,IF(COUNTIFS(Urlaub!$A$5:$A$604,$A18,Urlaub!$B$5:$B$604,"&lt;="&amp;HV$3,Urlaub!$C$5:$C$604,"&gt;="&amp;HV$3)&gt;0,1,0))</f>
        <v>0</v>
      </c>
      <c r="HW18" s="19" t="n">
        <f aca="false">IF($A18="",0,IF(COUNTIFS(Urlaub!$A$5:$A$604,$A18,Urlaub!$B$5:$B$604,"&lt;="&amp;HW$3,Urlaub!$C$5:$C$604,"&gt;="&amp;HW$3)&gt;0,1,0))</f>
        <v>0</v>
      </c>
      <c r="HX18" s="19" t="n">
        <f aca="false">IF($A18="",0,IF(COUNTIFS(Urlaub!$A$5:$A$604,$A18,Urlaub!$B$5:$B$604,"&lt;="&amp;HX$3,Urlaub!$C$5:$C$604,"&gt;="&amp;HX$3)&gt;0,1,0))</f>
        <v>0</v>
      </c>
      <c r="HY18" s="19" t="n">
        <f aca="false">IF($A18="",0,IF(COUNTIFS(Urlaub!$A$5:$A$604,$A18,Urlaub!$B$5:$B$604,"&lt;="&amp;HY$3,Urlaub!$C$5:$C$604,"&gt;="&amp;HY$3)&gt;0,1,0))</f>
        <v>0</v>
      </c>
      <c r="HZ18" s="19" t="n">
        <f aca="false">IF($A18="",0,IF(COUNTIFS(Urlaub!$A$5:$A$604,$A18,Urlaub!$B$5:$B$604,"&lt;="&amp;HZ$3,Urlaub!$C$5:$C$604,"&gt;="&amp;HZ$3)&gt;0,1,0))</f>
        <v>0</v>
      </c>
      <c r="IA18" s="19" t="n">
        <f aca="false">IF($A18="",0,IF(COUNTIFS(Urlaub!$A$5:$A$604,$A18,Urlaub!$B$5:$B$604,"&lt;="&amp;IA$3,Urlaub!$C$5:$C$604,"&gt;="&amp;IA$3)&gt;0,1,0))</f>
        <v>0</v>
      </c>
      <c r="IB18" s="19" t="n">
        <f aca="false">IF($A18="",0,IF(COUNTIFS(Urlaub!$A$5:$A$604,$A18,Urlaub!$B$5:$B$604,"&lt;="&amp;IB$3,Urlaub!$C$5:$C$604,"&gt;="&amp;IB$3)&gt;0,1,0))</f>
        <v>0</v>
      </c>
      <c r="IC18" s="19" t="n">
        <f aca="false">IF($A18="",0,IF(COUNTIFS(Urlaub!$A$5:$A$604,$A18,Urlaub!$B$5:$B$604,"&lt;="&amp;IC$3,Urlaub!$C$5:$C$604,"&gt;="&amp;IC$3)&gt;0,1,0))</f>
        <v>0</v>
      </c>
      <c r="ID18" s="19" t="n">
        <f aca="false">IF($A18="",0,IF(COUNTIFS(Urlaub!$A$5:$A$604,$A18,Urlaub!$B$5:$B$604,"&lt;="&amp;ID$3,Urlaub!$C$5:$C$604,"&gt;="&amp;ID$3)&gt;0,1,0))</f>
        <v>0</v>
      </c>
      <c r="IE18" s="19" t="n">
        <f aca="false">IF($A18="",0,IF(COUNTIFS(Urlaub!$A$5:$A$604,$A18,Urlaub!$B$5:$B$604,"&lt;="&amp;IE$3,Urlaub!$C$5:$C$604,"&gt;="&amp;IE$3)&gt;0,1,0))</f>
        <v>0</v>
      </c>
      <c r="IF18" s="19" t="n">
        <f aca="false">IF($A18="",0,IF(COUNTIFS(Urlaub!$A$5:$A$604,$A18,Urlaub!$B$5:$B$604,"&lt;="&amp;IF$3,Urlaub!$C$5:$C$604,"&gt;="&amp;IF$3)&gt;0,1,0))</f>
        <v>0</v>
      </c>
      <c r="IG18" s="19" t="n">
        <f aca="false">IF($A18="",0,IF(COUNTIFS(Urlaub!$A$5:$A$604,$A18,Urlaub!$B$5:$B$604,"&lt;="&amp;IG$3,Urlaub!$C$5:$C$604,"&gt;="&amp;IG$3)&gt;0,1,0))</f>
        <v>0</v>
      </c>
      <c r="IH18" s="19" t="n">
        <f aca="false">IF($A18="",0,IF(COUNTIFS(Urlaub!$A$5:$A$604,$A18,Urlaub!$B$5:$B$604,"&lt;="&amp;IH$3,Urlaub!$C$5:$C$604,"&gt;="&amp;IH$3)&gt;0,1,0))</f>
        <v>0</v>
      </c>
      <c r="II18" s="19" t="n">
        <f aca="false">IF($A18="",0,IF(COUNTIFS(Urlaub!$A$5:$A$604,$A18,Urlaub!$B$5:$B$604,"&lt;="&amp;II$3,Urlaub!$C$5:$C$604,"&gt;="&amp;II$3)&gt;0,1,0))</f>
        <v>0</v>
      </c>
      <c r="IJ18" s="19" t="n">
        <f aca="false">IF($A18="",0,IF(COUNTIFS(Urlaub!$A$5:$A$604,$A18,Urlaub!$B$5:$B$604,"&lt;="&amp;IJ$3,Urlaub!$C$5:$C$604,"&gt;="&amp;IJ$3)&gt;0,1,0))</f>
        <v>0</v>
      </c>
      <c r="IK18" s="19" t="n">
        <f aca="false">IF($A18="",0,IF(COUNTIFS(Urlaub!$A$5:$A$604,$A18,Urlaub!$B$5:$B$604,"&lt;="&amp;IK$3,Urlaub!$C$5:$C$604,"&gt;="&amp;IK$3)&gt;0,1,0))</f>
        <v>0</v>
      </c>
      <c r="IL18" s="19" t="n">
        <f aca="false">IF($A18="",0,IF(COUNTIFS(Urlaub!$A$5:$A$604,$A18,Urlaub!$B$5:$B$604,"&lt;="&amp;IL$3,Urlaub!$C$5:$C$604,"&gt;="&amp;IL$3)&gt;0,1,0))</f>
        <v>0</v>
      </c>
      <c r="IM18" s="19" t="n">
        <f aca="false">IF($A18="",0,IF(COUNTIFS(Urlaub!$A$5:$A$604,$A18,Urlaub!$B$5:$B$604,"&lt;="&amp;IM$3,Urlaub!$C$5:$C$604,"&gt;="&amp;IM$3)&gt;0,1,0))</f>
        <v>0</v>
      </c>
      <c r="IN18" s="19" t="n">
        <f aca="false">IF($A18="",0,IF(COUNTIFS(Urlaub!$A$5:$A$604,$A18,Urlaub!$B$5:$B$604,"&lt;="&amp;IN$3,Urlaub!$C$5:$C$604,"&gt;="&amp;IN$3)&gt;0,1,0))</f>
        <v>0</v>
      </c>
      <c r="IO18" s="19" t="n">
        <f aca="false">IF($A18="",0,IF(COUNTIFS(Urlaub!$A$5:$A$604,$A18,Urlaub!$B$5:$B$604,"&lt;="&amp;IO$3,Urlaub!$C$5:$C$604,"&gt;="&amp;IO$3)&gt;0,1,0))</f>
        <v>0</v>
      </c>
      <c r="IP18" s="19" t="n">
        <f aca="false">IF($A18="",0,IF(COUNTIFS(Urlaub!$A$5:$A$604,$A18,Urlaub!$B$5:$B$604,"&lt;="&amp;IP$3,Urlaub!$C$5:$C$604,"&gt;="&amp;IP$3)&gt;0,1,0))</f>
        <v>0</v>
      </c>
      <c r="IQ18" s="19" t="n">
        <f aca="false">IF($A18="",0,IF(COUNTIFS(Urlaub!$A$5:$A$604,$A18,Urlaub!$B$5:$B$604,"&lt;="&amp;IQ$3,Urlaub!$C$5:$C$604,"&gt;="&amp;IQ$3)&gt;0,1,0))</f>
        <v>0</v>
      </c>
      <c r="IR18" s="19" t="n">
        <f aca="false">IF($A18="",0,IF(COUNTIFS(Urlaub!$A$5:$A$604,$A18,Urlaub!$B$5:$B$604,"&lt;="&amp;IR$3,Urlaub!$C$5:$C$604,"&gt;="&amp;IR$3)&gt;0,1,0))</f>
        <v>0</v>
      </c>
      <c r="IS18" s="19" t="n">
        <f aca="false">IF($A18="",0,IF(COUNTIFS(Urlaub!$A$5:$A$604,$A18,Urlaub!$B$5:$B$604,"&lt;="&amp;IS$3,Urlaub!$C$5:$C$604,"&gt;="&amp;IS$3)&gt;0,1,0))</f>
        <v>0</v>
      </c>
      <c r="IT18" s="19" t="n">
        <f aca="false">IF($A18="",0,IF(COUNTIFS(Urlaub!$A$5:$A$604,$A18,Urlaub!$B$5:$B$604,"&lt;="&amp;IT$3,Urlaub!$C$5:$C$604,"&gt;="&amp;IT$3)&gt;0,1,0))</f>
        <v>0</v>
      </c>
      <c r="IU18" s="19" t="n">
        <f aca="false">IF($A18="",0,IF(COUNTIFS(Urlaub!$A$5:$A$604,$A18,Urlaub!$B$5:$B$604,"&lt;="&amp;IU$3,Urlaub!$C$5:$C$604,"&gt;="&amp;IU$3)&gt;0,1,0))</f>
        <v>0</v>
      </c>
      <c r="IV18" s="19" t="n">
        <f aca="false">IF($A18="",0,IF(COUNTIFS(Urlaub!$A$5:$A$604,$A18,Urlaub!$B$5:$B$604,"&lt;="&amp;IV$3,Urlaub!$C$5:$C$604,"&gt;="&amp;IV$3)&gt;0,1,0))</f>
        <v>0</v>
      </c>
      <c r="IW18" s="19" t="n">
        <f aca="false">IF($A18="",0,IF(COUNTIFS(Urlaub!$A$5:$A$604,$A18,Urlaub!$B$5:$B$604,"&lt;="&amp;IW$3,Urlaub!$C$5:$C$604,"&gt;="&amp;IW$3)&gt;0,1,0))</f>
        <v>0</v>
      </c>
      <c r="IX18" s="19" t="n">
        <f aca="false">IF($A18="",0,IF(COUNTIFS(Urlaub!$A$5:$A$604,$A18,Urlaub!$B$5:$B$604,"&lt;="&amp;IX$3,Urlaub!$C$5:$C$604,"&gt;="&amp;IX$3)&gt;0,1,0))</f>
        <v>0</v>
      </c>
      <c r="IY18" s="19" t="n">
        <f aca="false">IF($A18="",0,IF(COUNTIFS(Urlaub!$A$5:$A$604,$A18,Urlaub!$B$5:$B$604,"&lt;="&amp;IY$3,Urlaub!$C$5:$C$604,"&gt;="&amp;IY$3)&gt;0,1,0))</f>
        <v>0</v>
      </c>
      <c r="IZ18" s="19" t="n">
        <f aca="false">IF($A18="",0,IF(COUNTIFS(Urlaub!$A$5:$A$604,$A18,Urlaub!$B$5:$B$604,"&lt;="&amp;IZ$3,Urlaub!$C$5:$C$604,"&gt;="&amp;IZ$3)&gt;0,1,0))</f>
        <v>0</v>
      </c>
      <c r="JA18" s="19" t="n">
        <f aca="false">IF($A18="",0,IF(COUNTIFS(Urlaub!$A$5:$A$604,$A18,Urlaub!$B$5:$B$604,"&lt;="&amp;JA$3,Urlaub!$C$5:$C$604,"&gt;="&amp;JA$3)&gt;0,1,0))</f>
        <v>0</v>
      </c>
      <c r="JB18" s="19" t="n">
        <f aca="false">IF($A18="",0,IF(COUNTIFS(Urlaub!$A$5:$A$604,$A18,Urlaub!$B$5:$B$604,"&lt;="&amp;JB$3,Urlaub!$C$5:$C$604,"&gt;="&amp;JB$3)&gt;0,1,0))</f>
        <v>0</v>
      </c>
      <c r="JC18" s="19" t="n">
        <f aca="false">IF($A18="",0,IF(COUNTIFS(Urlaub!$A$5:$A$604,$A18,Urlaub!$B$5:$B$604,"&lt;="&amp;JC$3,Urlaub!$C$5:$C$604,"&gt;="&amp;JC$3)&gt;0,1,0))</f>
        <v>0</v>
      </c>
      <c r="JD18" s="19" t="n">
        <f aca="false">IF($A18="",0,IF(COUNTIFS(Urlaub!$A$5:$A$604,$A18,Urlaub!$B$5:$B$604,"&lt;="&amp;JD$3,Urlaub!$C$5:$C$604,"&gt;="&amp;JD$3)&gt;0,1,0))</f>
        <v>0</v>
      </c>
      <c r="JE18" s="19" t="n">
        <f aca="false">IF($A18="",0,IF(COUNTIFS(Urlaub!$A$5:$A$604,$A18,Urlaub!$B$5:$B$604,"&lt;="&amp;JE$3,Urlaub!$C$5:$C$604,"&gt;="&amp;JE$3)&gt;0,1,0))</f>
        <v>0</v>
      </c>
      <c r="JF18" s="19" t="n">
        <f aca="false">IF($A18="",0,IF(COUNTIFS(Urlaub!$A$5:$A$604,$A18,Urlaub!$B$5:$B$604,"&lt;="&amp;JF$3,Urlaub!$C$5:$C$604,"&gt;="&amp;JF$3)&gt;0,1,0))</f>
        <v>0</v>
      </c>
      <c r="JG18" s="19" t="n">
        <f aca="false">IF($A18="",0,IF(COUNTIFS(Urlaub!$A$5:$A$604,$A18,Urlaub!$B$5:$B$604,"&lt;="&amp;JG$3,Urlaub!$C$5:$C$604,"&gt;="&amp;JG$3)&gt;0,1,0))</f>
        <v>0</v>
      </c>
      <c r="JH18" s="19" t="n">
        <f aca="false">IF($A18="",0,IF(COUNTIFS(Urlaub!$A$5:$A$604,$A18,Urlaub!$B$5:$B$604,"&lt;="&amp;JH$3,Urlaub!$C$5:$C$604,"&gt;="&amp;JH$3)&gt;0,1,0))</f>
        <v>0</v>
      </c>
      <c r="JI18" s="19" t="n">
        <f aca="false">IF($A18="",0,IF(COUNTIFS(Urlaub!$A$5:$A$604,$A18,Urlaub!$B$5:$B$604,"&lt;="&amp;JI$3,Urlaub!$C$5:$C$604,"&gt;="&amp;JI$3)&gt;0,1,0))</f>
        <v>0</v>
      </c>
      <c r="JJ18" s="19" t="n">
        <f aca="false">IF($A18="",0,IF(COUNTIFS(Urlaub!$A$5:$A$604,$A18,Urlaub!$B$5:$B$604,"&lt;="&amp;JJ$3,Urlaub!$C$5:$C$604,"&gt;="&amp;JJ$3)&gt;0,1,0))</f>
        <v>0</v>
      </c>
      <c r="JK18" s="19" t="n">
        <f aca="false">IF($A18="",0,IF(COUNTIFS(Urlaub!$A$5:$A$604,$A18,Urlaub!$B$5:$B$604,"&lt;="&amp;JK$3,Urlaub!$C$5:$C$604,"&gt;="&amp;JK$3)&gt;0,1,0))</f>
        <v>0</v>
      </c>
      <c r="JL18" s="19" t="n">
        <f aca="false">IF($A18="",0,IF(COUNTIFS(Urlaub!$A$5:$A$604,$A18,Urlaub!$B$5:$B$604,"&lt;="&amp;JL$3,Urlaub!$C$5:$C$604,"&gt;="&amp;JL$3)&gt;0,1,0))</f>
        <v>0</v>
      </c>
      <c r="JM18" s="19" t="n">
        <f aca="false">IF($A18="",0,IF(COUNTIFS(Urlaub!$A$5:$A$604,$A18,Urlaub!$B$5:$B$604,"&lt;="&amp;JM$3,Urlaub!$C$5:$C$604,"&gt;="&amp;JM$3)&gt;0,1,0))</f>
        <v>0</v>
      </c>
      <c r="JN18" s="19" t="n">
        <f aca="false">IF($A18="",0,IF(COUNTIFS(Urlaub!$A$5:$A$604,$A18,Urlaub!$B$5:$B$604,"&lt;="&amp;JN$3,Urlaub!$C$5:$C$604,"&gt;="&amp;JN$3)&gt;0,1,0))</f>
        <v>0</v>
      </c>
      <c r="JO18" s="19" t="n">
        <f aca="false">IF($A18="",0,IF(COUNTIFS(Urlaub!$A$5:$A$604,$A18,Urlaub!$B$5:$B$604,"&lt;="&amp;JO$3,Urlaub!$C$5:$C$604,"&gt;="&amp;JO$3)&gt;0,1,0))</f>
        <v>0</v>
      </c>
      <c r="JP18" s="19" t="n">
        <f aca="false">IF($A18="",0,IF(COUNTIFS(Urlaub!$A$5:$A$604,$A18,Urlaub!$B$5:$B$604,"&lt;="&amp;JP$3,Urlaub!$C$5:$C$604,"&gt;="&amp;JP$3)&gt;0,1,0))</f>
        <v>0</v>
      </c>
      <c r="JQ18" s="19" t="n">
        <f aca="false">IF($A18="",0,IF(COUNTIFS(Urlaub!$A$5:$A$604,$A18,Urlaub!$B$5:$B$604,"&lt;="&amp;JQ$3,Urlaub!$C$5:$C$604,"&gt;="&amp;JQ$3)&gt;0,1,0))</f>
        <v>0</v>
      </c>
      <c r="JR18" s="19" t="n">
        <f aca="false">IF($A18="",0,IF(COUNTIFS(Urlaub!$A$5:$A$604,$A18,Urlaub!$B$5:$B$604,"&lt;="&amp;JR$3,Urlaub!$C$5:$C$604,"&gt;="&amp;JR$3)&gt;0,1,0))</f>
        <v>0</v>
      </c>
      <c r="JS18" s="19" t="n">
        <f aca="false">IF($A18="",0,IF(COUNTIFS(Urlaub!$A$5:$A$604,$A18,Urlaub!$B$5:$B$604,"&lt;="&amp;JS$3,Urlaub!$C$5:$C$604,"&gt;="&amp;JS$3)&gt;0,1,0))</f>
        <v>0</v>
      </c>
      <c r="JT18" s="19" t="n">
        <f aca="false">IF($A18="",0,IF(COUNTIFS(Urlaub!$A$5:$A$604,$A18,Urlaub!$B$5:$B$604,"&lt;="&amp;JT$3,Urlaub!$C$5:$C$604,"&gt;="&amp;JT$3)&gt;0,1,0))</f>
        <v>0</v>
      </c>
      <c r="JU18" s="19" t="n">
        <f aca="false">IF($A18="",0,IF(COUNTIFS(Urlaub!$A$5:$A$604,$A18,Urlaub!$B$5:$B$604,"&lt;="&amp;JU$3,Urlaub!$C$5:$C$604,"&gt;="&amp;JU$3)&gt;0,1,0))</f>
        <v>0</v>
      </c>
      <c r="JV18" s="19" t="n">
        <f aca="false">IF($A18="",0,IF(COUNTIFS(Urlaub!$A$5:$A$604,$A18,Urlaub!$B$5:$B$604,"&lt;="&amp;JV$3,Urlaub!$C$5:$C$604,"&gt;="&amp;JV$3)&gt;0,1,0))</f>
        <v>0</v>
      </c>
      <c r="JW18" s="19" t="n">
        <f aca="false">IF($A18="",0,IF(COUNTIFS(Urlaub!$A$5:$A$604,$A18,Urlaub!$B$5:$B$604,"&lt;="&amp;JW$3,Urlaub!$C$5:$C$604,"&gt;="&amp;JW$3)&gt;0,1,0))</f>
        <v>0</v>
      </c>
      <c r="JX18" s="19" t="n">
        <f aca="false">IF($A18="",0,IF(COUNTIFS(Urlaub!$A$5:$A$604,$A18,Urlaub!$B$5:$B$604,"&lt;="&amp;JX$3,Urlaub!$C$5:$C$604,"&gt;="&amp;JX$3)&gt;0,1,0))</f>
        <v>0</v>
      </c>
      <c r="JY18" s="19" t="n">
        <f aca="false">IF($A18="",0,IF(COUNTIFS(Urlaub!$A$5:$A$604,$A18,Urlaub!$B$5:$B$604,"&lt;="&amp;JY$3,Urlaub!$C$5:$C$604,"&gt;="&amp;JY$3)&gt;0,1,0))</f>
        <v>0</v>
      </c>
      <c r="JZ18" s="19" t="n">
        <f aca="false">IF($A18="",0,IF(COUNTIFS(Urlaub!$A$5:$A$604,$A18,Urlaub!$B$5:$B$604,"&lt;="&amp;JZ$3,Urlaub!$C$5:$C$604,"&gt;="&amp;JZ$3)&gt;0,1,0))</f>
        <v>0</v>
      </c>
      <c r="KA18" s="19" t="n">
        <f aca="false">IF($A18="",0,IF(COUNTIFS(Urlaub!$A$5:$A$604,$A18,Urlaub!$B$5:$B$604,"&lt;="&amp;KA$3,Urlaub!$C$5:$C$604,"&gt;="&amp;KA$3)&gt;0,1,0))</f>
        <v>0</v>
      </c>
      <c r="KB18" s="19" t="n">
        <f aca="false">IF($A18="",0,IF(COUNTIFS(Urlaub!$A$5:$A$604,$A18,Urlaub!$B$5:$B$604,"&lt;="&amp;KB$3,Urlaub!$C$5:$C$604,"&gt;="&amp;KB$3)&gt;0,1,0))</f>
        <v>0</v>
      </c>
      <c r="KC18" s="19" t="n">
        <f aca="false">IF($A18="",0,IF(COUNTIFS(Urlaub!$A$5:$A$604,$A18,Urlaub!$B$5:$B$604,"&lt;="&amp;KC$3,Urlaub!$C$5:$C$604,"&gt;="&amp;KC$3)&gt;0,1,0))</f>
        <v>0</v>
      </c>
      <c r="KD18" s="19" t="n">
        <f aca="false">IF($A18="",0,IF(COUNTIFS(Urlaub!$A$5:$A$604,$A18,Urlaub!$B$5:$B$604,"&lt;="&amp;KD$3,Urlaub!$C$5:$C$604,"&gt;="&amp;KD$3)&gt;0,1,0))</f>
        <v>0</v>
      </c>
      <c r="KE18" s="19" t="n">
        <f aca="false">IF($A18="",0,IF(COUNTIFS(Urlaub!$A$5:$A$604,$A18,Urlaub!$B$5:$B$604,"&lt;="&amp;KE$3,Urlaub!$C$5:$C$604,"&gt;="&amp;KE$3)&gt;0,1,0))</f>
        <v>0</v>
      </c>
      <c r="KF18" s="19" t="n">
        <f aca="false">IF($A18="",0,IF(COUNTIFS(Urlaub!$A$5:$A$604,$A18,Urlaub!$B$5:$B$604,"&lt;="&amp;KF$3,Urlaub!$C$5:$C$604,"&gt;="&amp;KF$3)&gt;0,1,0))</f>
        <v>0</v>
      </c>
      <c r="KG18" s="19" t="n">
        <f aca="false">IF($A18="",0,IF(COUNTIFS(Urlaub!$A$5:$A$604,$A18,Urlaub!$B$5:$B$604,"&lt;="&amp;KG$3,Urlaub!$C$5:$C$604,"&gt;="&amp;KG$3)&gt;0,1,0))</f>
        <v>0</v>
      </c>
      <c r="KH18" s="19" t="n">
        <f aca="false">IF($A18="",0,IF(COUNTIFS(Urlaub!$A$5:$A$604,$A18,Urlaub!$B$5:$B$604,"&lt;="&amp;KH$3,Urlaub!$C$5:$C$604,"&gt;="&amp;KH$3)&gt;0,1,0))</f>
        <v>0</v>
      </c>
      <c r="KI18" s="19" t="n">
        <f aca="false">IF($A18="",0,IF(COUNTIFS(Urlaub!$A$5:$A$604,$A18,Urlaub!$B$5:$B$604,"&lt;="&amp;KI$3,Urlaub!$C$5:$C$604,"&gt;="&amp;KI$3)&gt;0,1,0))</f>
        <v>0</v>
      </c>
      <c r="KJ18" s="19" t="n">
        <f aca="false">IF($A18="",0,IF(COUNTIFS(Urlaub!$A$5:$A$604,$A18,Urlaub!$B$5:$B$604,"&lt;="&amp;KJ$3,Urlaub!$C$5:$C$604,"&gt;="&amp;KJ$3)&gt;0,1,0))</f>
        <v>0</v>
      </c>
      <c r="KK18" s="19" t="n">
        <f aca="false">IF($A18="",0,IF(COUNTIFS(Urlaub!$A$5:$A$604,$A18,Urlaub!$B$5:$B$604,"&lt;="&amp;KK$3,Urlaub!$C$5:$C$604,"&gt;="&amp;KK$3)&gt;0,1,0))</f>
        <v>0</v>
      </c>
      <c r="KL18" s="19" t="n">
        <f aca="false">IF($A18="",0,IF(COUNTIFS(Urlaub!$A$5:$A$604,$A18,Urlaub!$B$5:$B$604,"&lt;="&amp;KL$3,Urlaub!$C$5:$C$604,"&gt;="&amp;KL$3)&gt;0,1,0))</f>
        <v>0</v>
      </c>
      <c r="KM18" s="19" t="n">
        <f aca="false">IF($A18="",0,IF(COUNTIFS(Urlaub!$A$5:$A$604,$A18,Urlaub!$B$5:$B$604,"&lt;="&amp;KM$3,Urlaub!$C$5:$C$604,"&gt;="&amp;KM$3)&gt;0,1,0))</f>
        <v>0</v>
      </c>
      <c r="KN18" s="19" t="n">
        <f aca="false">IF($A18="",0,IF(COUNTIFS(Urlaub!$A$5:$A$604,$A18,Urlaub!$B$5:$B$604,"&lt;="&amp;KN$3,Urlaub!$C$5:$C$604,"&gt;="&amp;KN$3)&gt;0,1,0))</f>
        <v>0</v>
      </c>
      <c r="KO18" s="19" t="n">
        <f aca="false">IF($A18="",0,IF(COUNTIFS(Urlaub!$A$5:$A$604,$A18,Urlaub!$B$5:$B$604,"&lt;="&amp;KO$3,Urlaub!$C$5:$C$604,"&gt;="&amp;KO$3)&gt;0,1,0))</f>
        <v>0</v>
      </c>
      <c r="KP18" s="19" t="n">
        <f aca="false">IF($A18="",0,IF(COUNTIFS(Urlaub!$A$5:$A$604,$A18,Urlaub!$B$5:$B$604,"&lt;="&amp;KP$3,Urlaub!$C$5:$C$604,"&gt;="&amp;KP$3)&gt;0,1,0))</f>
        <v>0</v>
      </c>
      <c r="KQ18" s="19" t="n">
        <f aca="false">IF($A18="",0,IF(COUNTIFS(Urlaub!$A$5:$A$604,$A18,Urlaub!$B$5:$B$604,"&lt;="&amp;KQ$3,Urlaub!$C$5:$C$604,"&gt;="&amp;KQ$3)&gt;0,1,0))</f>
        <v>0</v>
      </c>
      <c r="KR18" s="19" t="n">
        <f aca="false">IF($A18="",0,IF(COUNTIFS(Urlaub!$A$5:$A$604,$A18,Urlaub!$B$5:$B$604,"&lt;="&amp;KR$3,Urlaub!$C$5:$C$604,"&gt;="&amp;KR$3)&gt;0,1,0))</f>
        <v>0</v>
      </c>
      <c r="KS18" s="19" t="n">
        <f aca="false">IF($A18="",0,IF(COUNTIFS(Urlaub!$A$5:$A$604,$A18,Urlaub!$B$5:$B$604,"&lt;="&amp;KS$3,Urlaub!$C$5:$C$604,"&gt;="&amp;KS$3)&gt;0,1,0))</f>
        <v>0</v>
      </c>
      <c r="KT18" s="19" t="n">
        <f aca="false">IF($A18="",0,IF(COUNTIFS(Urlaub!$A$5:$A$604,$A18,Urlaub!$B$5:$B$604,"&lt;="&amp;KT$3,Urlaub!$C$5:$C$604,"&gt;="&amp;KT$3)&gt;0,1,0))</f>
        <v>0</v>
      </c>
      <c r="KU18" s="19" t="n">
        <f aca="false">IF($A18="",0,IF(COUNTIFS(Urlaub!$A$5:$A$604,$A18,Urlaub!$B$5:$B$604,"&lt;="&amp;KU$3,Urlaub!$C$5:$C$604,"&gt;="&amp;KU$3)&gt;0,1,0))</f>
        <v>0</v>
      </c>
      <c r="KV18" s="19" t="n">
        <f aca="false">IF($A18="",0,IF(COUNTIFS(Urlaub!$A$5:$A$604,$A18,Urlaub!$B$5:$B$604,"&lt;="&amp;KV$3,Urlaub!$C$5:$C$604,"&gt;="&amp;KV$3)&gt;0,1,0))</f>
        <v>0</v>
      </c>
      <c r="KW18" s="19" t="n">
        <f aca="false">IF($A18="",0,IF(COUNTIFS(Urlaub!$A$5:$A$604,$A18,Urlaub!$B$5:$B$604,"&lt;="&amp;KW$3,Urlaub!$C$5:$C$604,"&gt;="&amp;KW$3)&gt;0,1,0))</f>
        <v>0</v>
      </c>
      <c r="KX18" s="19" t="n">
        <f aca="false">IF($A18="",0,IF(COUNTIFS(Urlaub!$A$5:$A$604,$A18,Urlaub!$B$5:$B$604,"&lt;="&amp;KX$3,Urlaub!$C$5:$C$604,"&gt;="&amp;KX$3)&gt;0,1,0))</f>
        <v>0</v>
      </c>
      <c r="KY18" s="19" t="n">
        <f aca="false">IF($A18="",0,IF(COUNTIFS(Urlaub!$A$5:$A$604,$A18,Urlaub!$B$5:$B$604,"&lt;="&amp;KY$3,Urlaub!$C$5:$C$604,"&gt;="&amp;KY$3)&gt;0,1,0))</f>
        <v>0</v>
      </c>
      <c r="KZ18" s="19" t="n">
        <f aca="false">IF($A18="",0,IF(COUNTIFS(Urlaub!$A$5:$A$604,$A18,Urlaub!$B$5:$B$604,"&lt;="&amp;KZ$3,Urlaub!$C$5:$C$604,"&gt;="&amp;KZ$3)&gt;0,1,0))</f>
        <v>0</v>
      </c>
      <c r="LA18" s="19" t="n">
        <f aca="false">IF($A18="",0,IF(COUNTIFS(Urlaub!$A$5:$A$604,$A18,Urlaub!$B$5:$B$604,"&lt;="&amp;LA$3,Urlaub!$C$5:$C$604,"&gt;="&amp;LA$3)&gt;0,1,0))</f>
        <v>0</v>
      </c>
      <c r="LB18" s="19" t="n">
        <f aca="false">IF($A18="",0,IF(COUNTIFS(Urlaub!$A$5:$A$604,$A18,Urlaub!$B$5:$B$604,"&lt;="&amp;LB$3,Urlaub!$C$5:$C$604,"&gt;="&amp;LB$3)&gt;0,1,0))</f>
        <v>0</v>
      </c>
      <c r="LC18" s="19" t="n">
        <f aca="false">IF($A18="",0,IF(COUNTIFS(Urlaub!$A$5:$A$604,$A18,Urlaub!$B$5:$B$604,"&lt;="&amp;LC$3,Urlaub!$C$5:$C$604,"&gt;="&amp;LC$3)&gt;0,1,0))</f>
        <v>0</v>
      </c>
      <c r="LD18" s="19" t="n">
        <f aca="false">IF($A18="",0,IF(COUNTIFS(Urlaub!$A$5:$A$604,$A18,Urlaub!$B$5:$B$604,"&lt;="&amp;LD$3,Urlaub!$C$5:$C$604,"&gt;="&amp;LD$3)&gt;0,1,0))</f>
        <v>0</v>
      </c>
      <c r="LE18" s="19" t="n">
        <f aca="false">IF($A18="",0,IF(COUNTIFS(Urlaub!$A$5:$A$604,$A18,Urlaub!$B$5:$B$604,"&lt;="&amp;LE$3,Urlaub!$C$5:$C$604,"&gt;="&amp;LE$3)&gt;0,1,0))</f>
        <v>0</v>
      </c>
      <c r="LF18" s="19" t="n">
        <f aca="false">IF($A18="",0,IF(COUNTIFS(Urlaub!$A$5:$A$604,$A18,Urlaub!$B$5:$B$604,"&lt;="&amp;LF$3,Urlaub!$C$5:$C$604,"&gt;="&amp;LF$3)&gt;0,1,0))</f>
        <v>0</v>
      </c>
      <c r="LG18" s="19" t="n">
        <f aca="false">IF($A18="",0,IF(COUNTIFS(Urlaub!$A$5:$A$604,$A18,Urlaub!$B$5:$B$604,"&lt;="&amp;LG$3,Urlaub!$C$5:$C$604,"&gt;="&amp;LG$3)&gt;0,1,0))</f>
        <v>0</v>
      </c>
      <c r="LH18" s="19" t="n">
        <f aca="false">IF($A18="",0,IF(COUNTIFS(Urlaub!$A$5:$A$604,$A18,Urlaub!$B$5:$B$604,"&lt;="&amp;LH$3,Urlaub!$C$5:$C$604,"&gt;="&amp;LH$3)&gt;0,1,0))</f>
        <v>0</v>
      </c>
      <c r="LI18" s="19" t="n">
        <f aca="false">IF($A18="",0,IF(COUNTIFS(Urlaub!$A$5:$A$604,$A18,Urlaub!$B$5:$B$604,"&lt;="&amp;LI$3,Urlaub!$C$5:$C$604,"&gt;="&amp;LI$3)&gt;0,1,0))</f>
        <v>0</v>
      </c>
      <c r="LJ18" s="19" t="n">
        <f aca="false">IF($A18="",0,IF(COUNTIFS(Urlaub!$A$5:$A$604,$A18,Urlaub!$B$5:$B$604,"&lt;="&amp;LJ$3,Urlaub!$C$5:$C$604,"&gt;="&amp;LJ$3)&gt;0,1,0))</f>
        <v>0</v>
      </c>
      <c r="LK18" s="19" t="n">
        <f aca="false">IF($A18="",0,IF(COUNTIFS(Urlaub!$A$5:$A$604,$A18,Urlaub!$B$5:$B$604,"&lt;="&amp;LK$3,Urlaub!$C$5:$C$604,"&gt;="&amp;LK$3)&gt;0,1,0))</f>
        <v>0</v>
      </c>
      <c r="LL18" s="19" t="n">
        <f aca="false">IF($A18="",0,IF(COUNTIFS(Urlaub!$A$5:$A$604,$A18,Urlaub!$B$5:$B$604,"&lt;="&amp;LL$3,Urlaub!$C$5:$C$604,"&gt;="&amp;LL$3)&gt;0,1,0))</f>
        <v>0</v>
      </c>
      <c r="LM18" s="19" t="n">
        <f aca="false">IF($A18="",0,IF(COUNTIFS(Urlaub!$A$5:$A$604,$A18,Urlaub!$B$5:$B$604,"&lt;="&amp;LM$3,Urlaub!$C$5:$C$604,"&gt;="&amp;LM$3)&gt;0,1,0))</f>
        <v>0</v>
      </c>
      <c r="LN18" s="19" t="n">
        <f aca="false">IF($A18="",0,IF(COUNTIFS(Urlaub!$A$5:$A$604,$A18,Urlaub!$B$5:$B$604,"&lt;="&amp;LN$3,Urlaub!$C$5:$C$604,"&gt;="&amp;LN$3)&gt;0,1,0))</f>
        <v>0</v>
      </c>
      <c r="LO18" s="19" t="n">
        <f aca="false">IF($A18="",0,IF(COUNTIFS(Urlaub!$A$5:$A$604,$A18,Urlaub!$B$5:$B$604,"&lt;="&amp;LO$3,Urlaub!$C$5:$C$604,"&gt;="&amp;LO$3)&gt;0,1,0))</f>
        <v>0</v>
      </c>
      <c r="LP18" s="19" t="n">
        <f aca="false">IF($A18="",0,IF(COUNTIFS(Urlaub!$A$5:$A$604,$A18,Urlaub!$B$5:$B$604,"&lt;="&amp;LP$3,Urlaub!$C$5:$C$604,"&gt;="&amp;LP$3)&gt;0,1,0))</f>
        <v>0</v>
      </c>
      <c r="LQ18" s="19" t="n">
        <f aca="false">IF($A18="",0,IF(COUNTIFS(Urlaub!$A$5:$A$604,$A18,Urlaub!$B$5:$B$604,"&lt;="&amp;LQ$3,Urlaub!$C$5:$C$604,"&gt;="&amp;LQ$3)&gt;0,1,0))</f>
        <v>0</v>
      </c>
      <c r="LR18" s="19" t="n">
        <f aca="false">IF($A18="",0,IF(COUNTIFS(Urlaub!$A$5:$A$604,$A18,Urlaub!$B$5:$B$604,"&lt;="&amp;LR$3,Urlaub!$C$5:$C$604,"&gt;="&amp;LR$3)&gt;0,1,0))</f>
        <v>0</v>
      </c>
      <c r="LS18" s="19" t="n">
        <f aca="false">IF($A18="",0,IF(COUNTIFS(Urlaub!$A$5:$A$604,$A18,Urlaub!$B$5:$B$604,"&lt;="&amp;LS$3,Urlaub!$C$5:$C$604,"&gt;="&amp;LS$3)&gt;0,1,0))</f>
        <v>0</v>
      </c>
      <c r="LT18" s="19" t="n">
        <f aca="false">IF($A18="",0,IF(COUNTIFS(Urlaub!$A$5:$A$604,$A18,Urlaub!$B$5:$B$604,"&lt;="&amp;LT$3,Urlaub!$C$5:$C$604,"&gt;="&amp;LT$3)&gt;0,1,0))</f>
        <v>0</v>
      </c>
      <c r="LU18" s="19" t="n">
        <f aca="false">IF($A18="",0,IF(COUNTIFS(Urlaub!$A$5:$A$604,$A18,Urlaub!$B$5:$B$604,"&lt;="&amp;LU$3,Urlaub!$C$5:$C$604,"&gt;="&amp;LU$3)&gt;0,1,0))</f>
        <v>0</v>
      </c>
      <c r="LV18" s="19" t="n">
        <f aca="false">IF($A18="",0,IF(COUNTIFS(Urlaub!$A$5:$A$604,$A18,Urlaub!$B$5:$B$604,"&lt;="&amp;LV$3,Urlaub!$C$5:$C$604,"&gt;="&amp;LV$3)&gt;0,1,0))</f>
        <v>0</v>
      </c>
      <c r="LW18" s="19" t="n">
        <f aca="false">IF($A18="",0,IF(COUNTIFS(Urlaub!$A$5:$A$604,$A18,Urlaub!$B$5:$B$604,"&lt;="&amp;LW$3,Urlaub!$C$5:$C$604,"&gt;="&amp;LW$3)&gt;0,1,0))</f>
        <v>0</v>
      </c>
      <c r="LX18" s="19" t="n">
        <f aca="false">IF($A18="",0,IF(COUNTIFS(Urlaub!$A$5:$A$604,$A18,Urlaub!$B$5:$B$604,"&lt;="&amp;LX$3,Urlaub!$C$5:$C$604,"&gt;="&amp;LX$3)&gt;0,1,0))</f>
        <v>0</v>
      </c>
      <c r="LY18" s="19" t="n">
        <f aca="false">IF($A18="",0,IF(COUNTIFS(Urlaub!$A$5:$A$604,$A18,Urlaub!$B$5:$B$604,"&lt;="&amp;LY$3,Urlaub!$C$5:$C$604,"&gt;="&amp;LY$3)&gt;0,1,0))</f>
        <v>0</v>
      </c>
      <c r="LZ18" s="19" t="n">
        <f aca="false">IF($A18="",0,IF(COUNTIFS(Urlaub!$A$5:$A$604,$A18,Urlaub!$B$5:$B$604,"&lt;="&amp;LZ$3,Urlaub!$C$5:$C$604,"&gt;="&amp;LZ$3)&gt;0,1,0))</f>
        <v>0</v>
      </c>
      <c r="MA18" s="19" t="n">
        <f aca="false">IF($A18="",0,IF(COUNTIFS(Urlaub!$A$5:$A$604,$A18,Urlaub!$B$5:$B$604,"&lt;="&amp;MA$3,Urlaub!$C$5:$C$604,"&gt;="&amp;MA$3)&gt;0,1,0))</f>
        <v>0</v>
      </c>
      <c r="MB18" s="19" t="n">
        <f aca="false">IF($A18="",0,IF(COUNTIFS(Urlaub!$A$5:$A$604,$A18,Urlaub!$B$5:$B$604,"&lt;="&amp;MB$3,Urlaub!$C$5:$C$604,"&gt;="&amp;MB$3)&gt;0,1,0))</f>
        <v>0</v>
      </c>
      <c r="MC18" s="19" t="n">
        <f aca="false">IF($A18="",0,IF(COUNTIFS(Urlaub!$A$5:$A$604,$A18,Urlaub!$B$5:$B$604,"&lt;="&amp;MC$3,Urlaub!$C$5:$C$604,"&gt;="&amp;MC$3)&gt;0,1,0))</f>
        <v>0</v>
      </c>
      <c r="MD18" s="19" t="n">
        <f aca="false">IF($A18="",0,IF(COUNTIFS(Urlaub!$A$5:$A$604,$A18,Urlaub!$B$5:$B$604,"&lt;="&amp;MD$3,Urlaub!$C$5:$C$604,"&gt;="&amp;MD$3)&gt;0,1,0))</f>
        <v>0</v>
      </c>
      <c r="ME18" s="19" t="n">
        <f aca="false">IF($A18="",0,IF(COUNTIFS(Urlaub!$A$5:$A$604,$A18,Urlaub!$B$5:$B$604,"&lt;="&amp;ME$3,Urlaub!$C$5:$C$604,"&gt;="&amp;ME$3)&gt;0,1,0))</f>
        <v>0</v>
      </c>
      <c r="MF18" s="19" t="n">
        <f aca="false">IF($A18="",0,IF(COUNTIFS(Urlaub!$A$5:$A$604,$A18,Urlaub!$B$5:$B$604,"&lt;="&amp;MF$3,Urlaub!$C$5:$C$604,"&gt;="&amp;MF$3)&gt;0,1,0))</f>
        <v>0</v>
      </c>
      <c r="MG18" s="19" t="n">
        <f aca="false">IF($A18="",0,IF(COUNTIFS(Urlaub!$A$5:$A$604,$A18,Urlaub!$B$5:$B$604,"&lt;="&amp;MG$3,Urlaub!$C$5:$C$604,"&gt;="&amp;MG$3)&gt;0,1,0))</f>
        <v>0</v>
      </c>
      <c r="MH18" s="19" t="n">
        <f aca="false">IF($A18="",0,IF(COUNTIFS(Urlaub!$A$5:$A$604,$A18,Urlaub!$B$5:$B$604,"&lt;="&amp;MH$3,Urlaub!$C$5:$C$604,"&gt;="&amp;MH$3)&gt;0,1,0))</f>
        <v>0</v>
      </c>
      <c r="MI18" s="19" t="n">
        <f aca="false">IF($A18="",0,IF(COUNTIFS(Urlaub!$A$5:$A$604,$A18,Urlaub!$B$5:$B$604,"&lt;="&amp;MI$3,Urlaub!$C$5:$C$604,"&gt;="&amp;MI$3)&gt;0,1,0))</f>
        <v>0</v>
      </c>
      <c r="MJ18" s="19" t="n">
        <f aca="false">IF($A18="",0,IF(COUNTIFS(Urlaub!$A$5:$A$604,$A18,Urlaub!$B$5:$B$604,"&lt;="&amp;MJ$3,Urlaub!$C$5:$C$604,"&gt;="&amp;MJ$3)&gt;0,1,0))</f>
        <v>0</v>
      </c>
      <c r="MK18" s="19" t="n">
        <f aca="false">IF($A18="",0,IF(COUNTIFS(Urlaub!$A$5:$A$604,$A18,Urlaub!$B$5:$B$604,"&lt;="&amp;MK$3,Urlaub!$C$5:$C$604,"&gt;="&amp;MK$3)&gt;0,1,0))</f>
        <v>0</v>
      </c>
      <c r="ML18" s="19" t="n">
        <f aca="false">IF($A18="",0,IF(COUNTIFS(Urlaub!$A$5:$A$604,$A18,Urlaub!$B$5:$B$604,"&lt;="&amp;ML$3,Urlaub!$C$5:$C$604,"&gt;="&amp;ML$3)&gt;0,1,0))</f>
        <v>0</v>
      </c>
      <c r="MM18" s="19" t="n">
        <f aca="false">IF($A18="",0,IF(COUNTIFS(Urlaub!$A$5:$A$604,$A18,Urlaub!$B$5:$B$604,"&lt;="&amp;MM$3,Urlaub!$C$5:$C$604,"&gt;="&amp;MM$3)&gt;0,1,0))</f>
        <v>0</v>
      </c>
      <c r="MN18" s="19" t="n">
        <f aca="false">IF($A18="",0,IF(COUNTIFS(Urlaub!$A$5:$A$604,$A18,Urlaub!$B$5:$B$604,"&lt;="&amp;MN$3,Urlaub!$C$5:$C$604,"&gt;="&amp;MN$3)&gt;0,1,0))</f>
        <v>0</v>
      </c>
      <c r="MO18" s="19" t="n">
        <f aca="false">IF($A18="",0,IF(COUNTIFS(Urlaub!$A$5:$A$604,$A18,Urlaub!$B$5:$B$604,"&lt;="&amp;MO$3,Urlaub!$C$5:$C$604,"&gt;="&amp;MO$3)&gt;0,1,0))</f>
        <v>0</v>
      </c>
      <c r="MP18" s="19" t="n">
        <f aca="false">IF($A18="",0,IF(COUNTIFS(Urlaub!$A$5:$A$604,$A18,Urlaub!$B$5:$B$604,"&lt;="&amp;MP$3,Urlaub!$C$5:$C$604,"&gt;="&amp;MP$3)&gt;0,1,0))</f>
        <v>0</v>
      </c>
      <c r="MQ18" s="19" t="n">
        <f aca="false">IF($A18="",0,IF(COUNTIFS(Urlaub!$A$5:$A$604,$A18,Urlaub!$B$5:$B$604,"&lt;="&amp;MQ$3,Urlaub!$C$5:$C$604,"&gt;="&amp;MQ$3)&gt;0,1,0))</f>
        <v>0</v>
      </c>
      <c r="MR18" s="19" t="n">
        <f aca="false">IF($A18="",0,IF(COUNTIFS(Urlaub!$A$5:$A$604,$A18,Urlaub!$B$5:$B$604,"&lt;="&amp;MR$3,Urlaub!$C$5:$C$604,"&gt;="&amp;MR$3)&gt;0,1,0))</f>
        <v>0</v>
      </c>
      <c r="MS18" s="19" t="n">
        <f aca="false">IF($A18="",0,IF(COUNTIFS(Urlaub!$A$5:$A$604,$A18,Urlaub!$B$5:$B$604,"&lt;="&amp;MS$3,Urlaub!$C$5:$C$604,"&gt;="&amp;MS$3)&gt;0,1,0))</f>
        <v>0</v>
      </c>
      <c r="MT18" s="19" t="n">
        <f aca="false">IF($A18="",0,IF(COUNTIFS(Urlaub!$A$5:$A$604,$A18,Urlaub!$B$5:$B$604,"&lt;="&amp;MT$3,Urlaub!$C$5:$C$604,"&gt;="&amp;MT$3)&gt;0,1,0))</f>
        <v>0</v>
      </c>
      <c r="MU18" s="19" t="n">
        <f aca="false">IF($A18="",0,IF(COUNTIFS(Urlaub!$A$5:$A$604,$A18,Urlaub!$B$5:$B$604,"&lt;="&amp;MU$3,Urlaub!$C$5:$C$604,"&gt;="&amp;MU$3)&gt;0,1,0))</f>
        <v>0</v>
      </c>
      <c r="MV18" s="19" t="n">
        <f aca="false">IF($A18="",0,IF(COUNTIFS(Urlaub!$A$5:$A$604,$A18,Urlaub!$B$5:$B$604,"&lt;="&amp;MV$3,Urlaub!$C$5:$C$604,"&gt;="&amp;MV$3)&gt;0,1,0))</f>
        <v>0</v>
      </c>
      <c r="MW18" s="19" t="n">
        <f aca="false">IF($A18="",0,IF(COUNTIFS(Urlaub!$A$5:$A$604,$A18,Urlaub!$B$5:$B$604,"&lt;="&amp;MW$3,Urlaub!$C$5:$C$604,"&gt;="&amp;MW$3)&gt;0,1,0))</f>
        <v>0</v>
      </c>
      <c r="MX18" s="19" t="n">
        <f aca="false">IF($A18="",0,IF(COUNTIFS(Urlaub!$A$5:$A$604,$A18,Urlaub!$B$5:$B$604,"&lt;="&amp;MX$3,Urlaub!$C$5:$C$604,"&gt;="&amp;MX$3)&gt;0,1,0))</f>
        <v>0</v>
      </c>
      <c r="MY18" s="19" t="n">
        <f aca="false">IF($A18="",0,IF(COUNTIFS(Urlaub!$A$5:$A$604,$A18,Urlaub!$B$5:$B$604,"&lt;="&amp;MY$3,Urlaub!$C$5:$C$604,"&gt;="&amp;MY$3)&gt;0,1,0))</f>
        <v>0</v>
      </c>
      <c r="MZ18" s="19" t="n">
        <f aca="false">IF($A18="",0,IF(COUNTIFS(Urlaub!$A$5:$A$604,$A18,Urlaub!$B$5:$B$604,"&lt;="&amp;MZ$3,Urlaub!$C$5:$C$604,"&gt;="&amp;MZ$3)&gt;0,1,0))</f>
        <v>0</v>
      </c>
      <c r="NA18" s="19" t="n">
        <f aca="false">IF($A18="",0,IF(COUNTIFS(Urlaub!$A$5:$A$604,$A18,Urlaub!$B$5:$B$604,"&lt;="&amp;NA$3,Urlaub!$C$5:$C$604,"&gt;="&amp;NA$3)&gt;0,1,0))</f>
        <v>0</v>
      </c>
      <c r="NB18" s="19" t="n">
        <f aca="false">IF($A18="",0,IF(COUNTIFS(Urlaub!$A$5:$A$604,$A18,Urlaub!$B$5:$B$604,"&lt;="&amp;NB$3,Urlaub!$C$5:$C$604,"&gt;="&amp;NB$3)&gt;0,1,0))</f>
        <v>0</v>
      </c>
      <c r="NC18" s="19" t="n">
        <f aca="false">IF($A18="",0,IF(COUNTIFS(Urlaub!$A$5:$A$604,$A18,Urlaub!$B$5:$B$604,"&lt;="&amp;NC$3,Urlaub!$C$5:$C$604,"&gt;="&amp;NC$3)&gt;0,1,0))</f>
        <v>0</v>
      </c>
      <c r="ND18" s="19" t="n">
        <f aca="false">IF($A18="",0,IF(COUNTIFS(Urlaub!$A$5:$A$604,$A18,Urlaub!$B$5:$B$604,"&lt;="&amp;ND$3,Urlaub!$C$5:$C$604,"&gt;="&amp;ND$3)&gt;0,1,0))</f>
        <v>0</v>
      </c>
      <c r="NE18" s="19" t="n">
        <f aca="false">IF($A18="",0,IF(COUNTIFS(Urlaub!$A$5:$A$604,$A18,Urlaub!$B$5:$B$604,"&lt;="&amp;NE$3,Urlaub!$C$5:$C$604,"&gt;="&amp;NE$3)&gt;0,1,0))</f>
        <v>0</v>
      </c>
      <c r="NF18" s="19" t="n">
        <f aca="false">IF($A18="",0,IF(COUNTIFS(Urlaub!$A$5:$A$604,$A18,Urlaub!$B$5:$B$604,"&lt;="&amp;NF$3,Urlaub!$C$5:$C$604,"&gt;="&amp;NF$3)&gt;0,1,0))</f>
        <v>0</v>
      </c>
      <c r="NG18" s="19" t="n">
        <f aca="false">IF($A18="",0,IF(COUNTIFS(Urlaub!$A$5:$A$604,$A18,Urlaub!$B$5:$B$604,"&lt;="&amp;NG$3,Urlaub!$C$5:$C$604,"&gt;="&amp;NG$3)&gt;0,1,0))</f>
        <v>0</v>
      </c>
      <c r="NH18" s="19" t="n">
        <f aca="false">IF($A18="",0,IF(COUNTIFS(Urlaub!$A$5:$A$604,$A18,Urlaub!$B$5:$B$604,"&lt;="&amp;NH$3,Urlaub!$C$5:$C$604,"&gt;="&amp;NH$3)&gt;0,1,0))</f>
        <v>0</v>
      </c>
    </row>
    <row r="19" customFormat="false" ht="15" hidden="false" customHeight="false" outlineLevel="0" collapsed="false">
      <c r="A19" s="5" t="str">
        <f aca="false">IF(Team!A19="","",Team!A19)</f>
        <v/>
      </c>
      <c r="B19" s="8" t="str">
        <f aca="false">IF(Team!B19="","",Team!B19)</f>
        <v/>
      </c>
      <c r="C19" s="8" t="str">
        <f aca="false">IF(Team!C19="","",Team!C19)</f>
        <v/>
      </c>
      <c r="D19" s="8" t="str">
        <f aca="false">IF(Team!D19="","",Team!D19)</f>
        <v/>
      </c>
      <c r="E19" s="8" t="str">
        <f aca="false">IF(Team!E19="","",Team!E19)</f>
        <v/>
      </c>
      <c r="F19" s="8" t="str">
        <f aca="false">IF(Team!F19="","",Team!F19)</f>
        <v/>
      </c>
      <c r="G19" s="19" t="n">
        <f aca="false">IF($A19="",0,IF(COUNTIFS(Urlaub!$A$5:$A$604,$A19,Urlaub!$B$5:$B$604,"&lt;="&amp;G$3,Urlaub!$C$5:$C$604,"&gt;="&amp;G$3)&gt;0,1,0))</f>
        <v>0</v>
      </c>
      <c r="H19" s="19" t="n">
        <f aca="false">IF($A19="",0,IF(COUNTIFS(Urlaub!$A$5:$A$604,$A19,Urlaub!$B$5:$B$604,"&lt;="&amp;H$3,Urlaub!$C$5:$C$604,"&gt;="&amp;H$3)&gt;0,1,0))</f>
        <v>0</v>
      </c>
      <c r="I19" s="19" t="n">
        <f aca="false">IF($A19="",0,IF(COUNTIFS(Urlaub!$A$5:$A$604,$A19,Urlaub!$B$5:$B$604,"&lt;="&amp;I$3,Urlaub!$C$5:$C$604,"&gt;="&amp;I$3)&gt;0,1,0))</f>
        <v>0</v>
      </c>
      <c r="J19" s="19" t="n">
        <f aca="false">IF($A19="",0,IF(COUNTIFS(Urlaub!$A$5:$A$604,$A19,Urlaub!$B$5:$B$604,"&lt;="&amp;J$3,Urlaub!$C$5:$C$604,"&gt;="&amp;J$3)&gt;0,1,0))</f>
        <v>0</v>
      </c>
      <c r="K19" s="19" t="n">
        <f aca="false">IF($A19="",0,IF(COUNTIFS(Urlaub!$A$5:$A$604,$A19,Urlaub!$B$5:$B$604,"&lt;="&amp;K$3,Urlaub!$C$5:$C$604,"&gt;="&amp;K$3)&gt;0,1,0))</f>
        <v>0</v>
      </c>
      <c r="L19" s="19" t="n">
        <f aca="false">IF($A19="",0,IF(COUNTIFS(Urlaub!$A$5:$A$604,$A19,Urlaub!$B$5:$B$604,"&lt;="&amp;L$3,Urlaub!$C$5:$C$604,"&gt;="&amp;L$3)&gt;0,1,0))</f>
        <v>0</v>
      </c>
      <c r="M19" s="19" t="n">
        <f aca="false">IF($A19="",0,IF(COUNTIFS(Urlaub!$A$5:$A$604,$A19,Urlaub!$B$5:$B$604,"&lt;="&amp;M$3,Urlaub!$C$5:$C$604,"&gt;="&amp;M$3)&gt;0,1,0))</f>
        <v>0</v>
      </c>
      <c r="N19" s="19" t="n">
        <f aca="false">IF($A19="",0,IF(COUNTIFS(Urlaub!$A$5:$A$604,$A19,Urlaub!$B$5:$B$604,"&lt;="&amp;N$3,Urlaub!$C$5:$C$604,"&gt;="&amp;N$3)&gt;0,1,0))</f>
        <v>0</v>
      </c>
      <c r="O19" s="19" t="n">
        <f aca="false">IF($A19="",0,IF(COUNTIFS(Urlaub!$A$5:$A$604,$A19,Urlaub!$B$5:$B$604,"&lt;="&amp;O$3,Urlaub!$C$5:$C$604,"&gt;="&amp;O$3)&gt;0,1,0))</f>
        <v>0</v>
      </c>
      <c r="P19" s="19" t="n">
        <f aca="false">IF($A19="",0,IF(COUNTIFS(Urlaub!$A$5:$A$604,$A19,Urlaub!$B$5:$B$604,"&lt;="&amp;P$3,Urlaub!$C$5:$C$604,"&gt;="&amp;P$3)&gt;0,1,0))</f>
        <v>0</v>
      </c>
      <c r="Q19" s="19" t="n">
        <f aca="false">IF($A19="",0,IF(COUNTIFS(Urlaub!$A$5:$A$604,$A19,Urlaub!$B$5:$B$604,"&lt;="&amp;Q$3,Urlaub!$C$5:$C$604,"&gt;="&amp;Q$3)&gt;0,1,0))</f>
        <v>0</v>
      </c>
      <c r="R19" s="19" t="n">
        <f aca="false">IF($A19="",0,IF(COUNTIFS(Urlaub!$A$5:$A$604,$A19,Urlaub!$B$5:$B$604,"&lt;="&amp;R$3,Urlaub!$C$5:$C$604,"&gt;="&amp;R$3)&gt;0,1,0))</f>
        <v>0</v>
      </c>
      <c r="S19" s="19" t="n">
        <f aca="false">IF($A19="",0,IF(COUNTIFS(Urlaub!$A$5:$A$604,$A19,Urlaub!$B$5:$B$604,"&lt;="&amp;S$3,Urlaub!$C$5:$C$604,"&gt;="&amp;S$3)&gt;0,1,0))</f>
        <v>0</v>
      </c>
      <c r="T19" s="19" t="n">
        <f aca="false">IF($A19="",0,IF(COUNTIFS(Urlaub!$A$5:$A$604,$A19,Urlaub!$B$5:$B$604,"&lt;="&amp;T$3,Urlaub!$C$5:$C$604,"&gt;="&amp;T$3)&gt;0,1,0))</f>
        <v>0</v>
      </c>
      <c r="U19" s="19" t="n">
        <f aca="false">IF($A19="",0,IF(COUNTIFS(Urlaub!$A$5:$A$604,$A19,Urlaub!$B$5:$B$604,"&lt;="&amp;U$3,Urlaub!$C$5:$C$604,"&gt;="&amp;U$3)&gt;0,1,0))</f>
        <v>0</v>
      </c>
      <c r="V19" s="19" t="n">
        <f aca="false">IF($A19="",0,IF(COUNTIFS(Urlaub!$A$5:$A$604,$A19,Urlaub!$B$5:$B$604,"&lt;="&amp;V$3,Urlaub!$C$5:$C$604,"&gt;="&amp;V$3)&gt;0,1,0))</f>
        <v>0</v>
      </c>
      <c r="W19" s="19" t="n">
        <f aca="false">IF($A19="",0,IF(COUNTIFS(Urlaub!$A$5:$A$604,$A19,Urlaub!$B$5:$B$604,"&lt;="&amp;W$3,Urlaub!$C$5:$C$604,"&gt;="&amp;W$3)&gt;0,1,0))</f>
        <v>0</v>
      </c>
      <c r="X19" s="19" t="n">
        <f aca="false">IF($A19="",0,IF(COUNTIFS(Urlaub!$A$5:$A$604,$A19,Urlaub!$B$5:$B$604,"&lt;="&amp;X$3,Urlaub!$C$5:$C$604,"&gt;="&amp;X$3)&gt;0,1,0))</f>
        <v>0</v>
      </c>
      <c r="Y19" s="19" t="n">
        <f aca="false">IF($A19="",0,IF(COUNTIFS(Urlaub!$A$5:$A$604,$A19,Urlaub!$B$5:$B$604,"&lt;="&amp;Y$3,Urlaub!$C$5:$C$604,"&gt;="&amp;Y$3)&gt;0,1,0))</f>
        <v>0</v>
      </c>
      <c r="Z19" s="19" t="n">
        <f aca="false">IF($A19="",0,IF(COUNTIFS(Urlaub!$A$5:$A$604,$A19,Urlaub!$B$5:$B$604,"&lt;="&amp;Z$3,Urlaub!$C$5:$C$604,"&gt;="&amp;Z$3)&gt;0,1,0))</f>
        <v>0</v>
      </c>
      <c r="AA19" s="19" t="n">
        <f aca="false">IF($A19="",0,IF(COUNTIFS(Urlaub!$A$5:$A$604,$A19,Urlaub!$B$5:$B$604,"&lt;="&amp;AA$3,Urlaub!$C$5:$C$604,"&gt;="&amp;AA$3)&gt;0,1,0))</f>
        <v>0</v>
      </c>
      <c r="AB19" s="19" t="n">
        <f aca="false">IF($A19="",0,IF(COUNTIFS(Urlaub!$A$5:$A$604,$A19,Urlaub!$B$5:$B$604,"&lt;="&amp;AB$3,Urlaub!$C$5:$C$604,"&gt;="&amp;AB$3)&gt;0,1,0))</f>
        <v>0</v>
      </c>
      <c r="AC19" s="19" t="n">
        <f aca="false">IF($A19="",0,IF(COUNTIFS(Urlaub!$A$5:$A$604,$A19,Urlaub!$B$5:$B$604,"&lt;="&amp;AC$3,Urlaub!$C$5:$C$604,"&gt;="&amp;AC$3)&gt;0,1,0))</f>
        <v>0</v>
      </c>
      <c r="AD19" s="19" t="n">
        <f aca="false">IF($A19="",0,IF(COUNTIFS(Urlaub!$A$5:$A$604,$A19,Urlaub!$B$5:$B$604,"&lt;="&amp;AD$3,Urlaub!$C$5:$C$604,"&gt;="&amp;AD$3)&gt;0,1,0))</f>
        <v>0</v>
      </c>
      <c r="AE19" s="19" t="n">
        <f aca="false">IF($A19="",0,IF(COUNTIFS(Urlaub!$A$5:$A$604,$A19,Urlaub!$B$5:$B$604,"&lt;="&amp;AE$3,Urlaub!$C$5:$C$604,"&gt;="&amp;AE$3)&gt;0,1,0))</f>
        <v>0</v>
      </c>
      <c r="AF19" s="19" t="n">
        <f aca="false">IF($A19="",0,IF(COUNTIFS(Urlaub!$A$5:$A$604,$A19,Urlaub!$B$5:$B$604,"&lt;="&amp;AF$3,Urlaub!$C$5:$C$604,"&gt;="&amp;AF$3)&gt;0,1,0))</f>
        <v>0</v>
      </c>
      <c r="AG19" s="19" t="n">
        <f aca="false">IF($A19="",0,IF(COUNTIFS(Urlaub!$A$5:$A$604,$A19,Urlaub!$B$5:$B$604,"&lt;="&amp;AG$3,Urlaub!$C$5:$C$604,"&gt;="&amp;AG$3)&gt;0,1,0))</f>
        <v>0</v>
      </c>
      <c r="AH19" s="19" t="n">
        <f aca="false">IF($A19="",0,IF(COUNTIFS(Urlaub!$A$5:$A$604,$A19,Urlaub!$B$5:$B$604,"&lt;="&amp;AH$3,Urlaub!$C$5:$C$604,"&gt;="&amp;AH$3)&gt;0,1,0))</f>
        <v>0</v>
      </c>
      <c r="AI19" s="19" t="n">
        <f aca="false">IF($A19="",0,IF(COUNTIFS(Urlaub!$A$5:$A$604,$A19,Urlaub!$B$5:$B$604,"&lt;="&amp;AI$3,Urlaub!$C$5:$C$604,"&gt;="&amp;AI$3)&gt;0,1,0))</f>
        <v>0</v>
      </c>
      <c r="AJ19" s="19" t="n">
        <f aca="false">IF($A19="",0,IF(COUNTIFS(Urlaub!$A$5:$A$604,$A19,Urlaub!$B$5:$B$604,"&lt;="&amp;AJ$3,Urlaub!$C$5:$C$604,"&gt;="&amp;AJ$3)&gt;0,1,0))</f>
        <v>0</v>
      </c>
      <c r="AK19" s="19" t="n">
        <f aca="false">IF($A19="",0,IF(COUNTIFS(Urlaub!$A$5:$A$604,$A19,Urlaub!$B$5:$B$604,"&lt;="&amp;AK$3,Urlaub!$C$5:$C$604,"&gt;="&amp;AK$3)&gt;0,1,0))</f>
        <v>0</v>
      </c>
      <c r="AL19" s="19" t="n">
        <f aca="false">IF($A19="",0,IF(COUNTIFS(Urlaub!$A$5:$A$604,$A19,Urlaub!$B$5:$B$604,"&lt;="&amp;AL$3,Urlaub!$C$5:$C$604,"&gt;="&amp;AL$3)&gt;0,1,0))</f>
        <v>0</v>
      </c>
      <c r="AM19" s="19" t="n">
        <f aca="false">IF($A19="",0,IF(COUNTIFS(Urlaub!$A$5:$A$604,$A19,Urlaub!$B$5:$B$604,"&lt;="&amp;AM$3,Urlaub!$C$5:$C$604,"&gt;="&amp;AM$3)&gt;0,1,0))</f>
        <v>0</v>
      </c>
      <c r="AN19" s="19" t="n">
        <f aca="false">IF($A19="",0,IF(COUNTIFS(Urlaub!$A$5:$A$604,$A19,Urlaub!$B$5:$B$604,"&lt;="&amp;AN$3,Urlaub!$C$5:$C$604,"&gt;="&amp;AN$3)&gt;0,1,0))</f>
        <v>0</v>
      </c>
      <c r="AO19" s="19" t="n">
        <f aca="false">IF($A19="",0,IF(COUNTIFS(Urlaub!$A$5:$A$604,$A19,Urlaub!$B$5:$B$604,"&lt;="&amp;AO$3,Urlaub!$C$5:$C$604,"&gt;="&amp;AO$3)&gt;0,1,0))</f>
        <v>0</v>
      </c>
      <c r="AP19" s="19" t="n">
        <f aca="false">IF($A19="",0,IF(COUNTIFS(Urlaub!$A$5:$A$604,$A19,Urlaub!$B$5:$B$604,"&lt;="&amp;AP$3,Urlaub!$C$5:$C$604,"&gt;="&amp;AP$3)&gt;0,1,0))</f>
        <v>0</v>
      </c>
      <c r="AQ19" s="19" t="n">
        <f aca="false">IF($A19="",0,IF(COUNTIFS(Urlaub!$A$5:$A$604,$A19,Urlaub!$B$5:$B$604,"&lt;="&amp;AQ$3,Urlaub!$C$5:$C$604,"&gt;="&amp;AQ$3)&gt;0,1,0))</f>
        <v>0</v>
      </c>
      <c r="AR19" s="19" t="n">
        <f aca="false">IF($A19="",0,IF(COUNTIFS(Urlaub!$A$5:$A$604,$A19,Urlaub!$B$5:$B$604,"&lt;="&amp;AR$3,Urlaub!$C$5:$C$604,"&gt;="&amp;AR$3)&gt;0,1,0))</f>
        <v>0</v>
      </c>
      <c r="AS19" s="19" t="n">
        <f aca="false">IF($A19="",0,IF(COUNTIFS(Urlaub!$A$5:$A$604,$A19,Urlaub!$B$5:$B$604,"&lt;="&amp;AS$3,Urlaub!$C$5:$C$604,"&gt;="&amp;AS$3)&gt;0,1,0))</f>
        <v>0</v>
      </c>
      <c r="AT19" s="19" t="n">
        <f aca="false">IF($A19="",0,IF(COUNTIFS(Urlaub!$A$5:$A$604,$A19,Urlaub!$B$5:$B$604,"&lt;="&amp;AT$3,Urlaub!$C$5:$C$604,"&gt;="&amp;AT$3)&gt;0,1,0))</f>
        <v>0</v>
      </c>
      <c r="AU19" s="19" t="n">
        <f aca="false">IF($A19="",0,IF(COUNTIFS(Urlaub!$A$5:$A$604,$A19,Urlaub!$B$5:$B$604,"&lt;="&amp;AU$3,Urlaub!$C$5:$C$604,"&gt;="&amp;AU$3)&gt;0,1,0))</f>
        <v>0</v>
      </c>
      <c r="AV19" s="19" t="n">
        <f aca="false">IF($A19="",0,IF(COUNTIFS(Urlaub!$A$5:$A$604,$A19,Urlaub!$B$5:$B$604,"&lt;="&amp;AV$3,Urlaub!$C$5:$C$604,"&gt;="&amp;AV$3)&gt;0,1,0))</f>
        <v>0</v>
      </c>
      <c r="AW19" s="19" t="n">
        <f aca="false">IF($A19="",0,IF(COUNTIFS(Urlaub!$A$5:$A$604,$A19,Urlaub!$B$5:$B$604,"&lt;="&amp;AW$3,Urlaub!$C$5:$C$604,"&gt;="&amp;AW$3)&gt;0,1,0))</f>
        <v>0</v>
      </c>
      <c r="AX19" s="19" t="n">
        <f aca="false">IF($A19="",0,IF(COUNTIFS(Urlaub!$A$5:$A$604,$A19,Urlaub!$B$5:$B$604,"&lt;="&amp;AX$3,Urlaub!$C$5:$C$604,"&gt;="&amp;AX$3)&gt;0,1,0))</f>
        <v>0</v>
      </c>
      <c r="AY19" s="19" t="n">
        <f aca="false">IF($A19="",0,IF(COUNTIFS(Urlaub!$A$5:$A$604,$A19,Urlaub!$B$5:$B$604,"&lt;="&amp;AY$3,Urlaub!$C$5:$C$604,"&gt;="&amp;AY$3)&gt;0,1,0))</f>
        <v>0</v>
      </c>
      <c r="AZ19" s="19" t="n">
        <f aca="false">IF($A19="",0,IF(COUNTIFS(Urlaub!$A$5:$A$604,$A19,Urlaub!$B$5:$B$604,"&lt;="&amp;AZ$3,Urlaub!$C$5:$C$604,"&gt;="&amp;AZ$3)&gt;0,1,0))</f>
        <v>0</v>
      </c>
      <c r="BA19" s="19" t="n">
        <f aca="false">IF($A19="",0,IF(COUNTIFS(Urlaub!$A$5:$A$604,$A19,Urlaub!$B$5:$B$604,"&lt;="&amp;BA$3,Urlaub!$C$5:$C$604,"&gt;="&amp;BA$3)&gt;0,1,0))</f>
        <v>0</v>
      </c>
      <c r="BB19" s="19" t="n">
        <f aca="false">IF($A19="",0,IF(COUNTIFS(Urlaub!$A$5:$A$604,$A19,Urlaub!$B$5:$B$604,"&lt;="&amp;BB$3,Urlaub!$C$5:$C$604,"&gt;="&amp;BB$3)&gt;0,1,0))</f>
        <v>0</v>
      </c>
      <c r="BC19" s="19" t="n">
        <f aca="false">IF($A19="",0,IF(COUNTIFS(Urlaub!$A$5:$A$604,$A19,Urlaub!$B$5:$B$604,"&lt;="&amp;BC$3,Urlaub!$C$5:$C$604,"&gt;="&amp;BC$3)&gt;0,1,0))</f>
        <v>0</v>
      </c>
      <c r="BD19" s="19" t="n">
        <f aca="false">IF($A19="",0,IF(COUNTIFS(Urlaub!$A$5:$A$604,$A19,Urlaub!$B$5:$B$604,"&lt;="&amp;BD$3,Urlaub!$C$5:$C$604,"&gt;="&amp;BD$3)&gt;0,1,0))</f>
        <v>0</v>
      </c>
      <c r="BE19" s="19" t="n">
        <f aca="false">IF($A19="",0,IF(COUNTIFS(Urlaub!$A$5:$A$604,$A19,Urlaub!$B$5:$B$604,"&lt;="&amp;BE$3,Urlaub!$C$5:$C$604,"&gt;="&amp;BE$3)&gt;0,1,0))</f>
        <v>0</v>
      </c>
      <c r="BF19" s="19" t="n">
        <f aca="false">IF($A19="",0,IF(COUNTIFS(Urlaub!$A$5:$A$604,$A19,Urlaub!$B$5:$B$604,"&lt;="&amp;BF$3,Urlaub!$C$5:$C$604,"&gt;="&amp;BF$3)&gt;0,1,0))</f>
        <v>0</v>
      </c>
      <c r="BG19" s="19" t="n">
        <f aca="false">IF($A19="",0,IF(COUNTIFS(Urlaub!$A$5:$A$604,$A19,Urlaub!$B$5:$B$604,"&lt;="&amp;BG$3,Urlaub!$C$5:$C$604,"&gt;="&amp;BG$3)&gt;0,1,0))</f>
        <v>0</v>
      </c>
      <c r="BH19" s="19" t="n">
        <f aca="false">IF($A19="",0,IF(COUNTIFS(Urlaub!$A$5:$A$604,$A19,Urlaub!$B$5:$B$604,"&lt;="&amp;BH$3,Urlaub!$C$5:$C$604,"&gt;="&amp;BH$3)&gt;0,1,0))</f>
        <v>0</v>
      </c>
      <c r="BI19" s="19" t="n">
        <f aca="false">IF($A19="",0,IF(COUNTIFS(Urlaub!$A$5:$A$604,$A19,Urlaub!$B$5:$B$604,"&lt;="&amp;BI$3,Urlaub!$C$5:$C$604,"&gt;="&amp;BI$3)&gt;0,1,0))</f>
        <v>0</v>
      </c>
      <c r="BJ19" s="19" t="n">
        <f aca="false">IF($A19="",0,IF(COUNTIFS(Urlaub!$A$5:$A$604,$A19,Urlaub!$B$5:$B$604,"&lt;="&amp;BJ$3,Urlaub!$C$5:$C$604,"&gt;="&amp;BJ$3)&gt;0,1,0))</f>
        <v>0</v>
      </c>
      <c r="BK19" s="19" t="n">
        <f aca="false">IF($A19="",0,IF(COUNTIFS(Urlaub!$A$5:$A$604,$A19,Urlaub!$B$5:$B$604,"&lt;="&amp;BK$3,Urlaub!$C$5:$C$604,"&gt;="&amp;BK$3)&gt;0,1,0))</f>
        <v>0</v>
      </c>
      <c r="BL19" s="19" t="n">
        <f aca="false">IF($A19="",0,IF(COUNTIFS(Urlaub!$A$5:$A$604,$A19,Urlaub!$B$5:$B$604,"&lt;="&amp;BL$3,Urlaub!$C$5:$C$604,"&gt;="&amp;BL$3)&gt;0,1,0))</f>
        <v>0</v>
      </c>
      <c r="BM19" s="19" t="n">
        <f aca="false">IF($A19="",0,IF(COUNTIFS(Urlaub!$A$5:$A$604,$A19,Urlaub!$B$5:$B$604,"&lt;="&amp;BM$3,Urlaub!$C$5:$C$604,"&gt;="&amp;BM$3)&gt;0,1,0))</f>
        <v>0</v>
      </c>
      <c r="BN19" s="19" t="n">
        <f aca="false">IF($A19="",0,IF(COUNTIFS(Urlaub!$A$5:$A$604,$A19,Urlaub!$B$5:$B$604,"&lt;="&amp;BN$3,Urlaub!$C$5:$C$604,"&gt;="&amp;BN$3)&gt;0,1,0))</f>
        <v>0</v>
      </c>
      <c r="BO19" s="19" t="n">
        <f aca="false">IF($A19="",0,IF(COUNTIFS(Urlaub!$A$5:$A$604,$A19,Urlaub!$B$5:$B$604,"&lt;="&amp;BO$3,Urlaub!$C$5:$C$604,"&gt;="&amp;BO$3)&gt;0,1,0))</f>
        <v>0</v>
      </c>
      <c r="BP19" s="19" t="n">
        <f aca="false">IF($A19="",0,IF(COUNTIFS(Urlaub!$A$5:$A$604,$A19,Urlaub!$B$5:$B$604,"&lt;="&amp;BP$3,Urlaub!$C$5:$C$604,"&gt;="&amp;BP$3)&gt;0,1,0))</f>
        <v>0</v>
      </c>
      <c r="BQ19" s="19" t="n">
        <f aca="false">IF($A19="",0,IF(COUNTIFS(Urlaub!$A$5:$A$604,$A19,Urlaub!$B$5:$B$604,"&lt;="&amp;BQ$3,Urlaub!$C$5:$C$604,"&gt;="&amp;BQ$3)&gt;0,1,0))</f>
        <v>0</v>
      </c>
      <c r="BR19" s="19" t="n">
        <f aca="false">IF($A19="",0,IF(COUNTIFS(Urlaub!$A$5:$A$604,$A19,Urlaub!$B$5:$B$604,"&lt;="&amp;BR$3,Urlaub!$C$5:$C$604,"&gt;="&amp;BR$3)&gt;0,1,0))</f>
        <v>0</v>
      </c>
      <c r="BS19" s="19" t="n">
        <f aca="false">IF($A19="",0,IF(COUNTIFS(Urlaub!$A$5:$A$604,$A19,Urlaub!$B$5:$B$604,"&lt;="&amp;BS$3,Urlaub!$C$5:$C$604,"&gt;="&amp;BS$3)&gt;0,1,0))</f>
        <v>0</v>
      </c>
      <c r="BT19" s="19" t="n">
        <f aca="false">IF($A19="",0,IF(COUNTIFS(Urlaub!$A$5:$A$604,$A19,Urlaub!$B$5:$B$604,"&lt;="&amp;BT$3,Urlaub!$C$5:$C$604,"&gt;="&amp;BT$3)&gt;0,1,0))</f>
        <v>0</v>
      </c>
      <c r="BU19" s="19" t="n">
        <f aca="false">IF($A19="",0,IF(COUNTIFS(Urlaub!$A$5:$A$604,$A19,Urlaub!$B$5:$B$604,"&lt;="&amp;BU$3,Urlaub!$C$5:$C$604,"&gt;="&amp;BU$3)&gt;0,1,0))</f>
        <v>0</v>
      </c>
      <c r="BV19" s="19" t="n">
        <f aca="false">IF($A19="",0,IF(COUNTIFS(Urlaub!$A$5:$A$604,$A19,Urlaub!$B$5:$B$604,"&lt;="&amp;BV$3,Urlaub!$C$5:$C$604,"&gt;="&amp;BV$3)&gt;0,1,0))</f>
        <v>0</v>
      </c>
      <c r="BW19" s="19" t="n">
        <f aca="false">IF($A19="",0,IF(COUNTIFS(Urlaub!$A$5:$A$604,$A19,Urlaub!$B$5:$B$604,"&lt;="&amp;BW$3,Urlaub!$C$5:$C$604,"&gt;="&amp;BW$3)&gt;0,1,0))</f>
        <v>0</v>
      </c>
      <c r="BX19" s="19" t="n">
        <f aca="false">IF($A19="",0,IF(COUNTIFS(Urlaub!$A$5:$A$604,$A19,Urlaub!$B$5:$B$604,"&lt;="&amp;BX$3,Urlaub!$C$5:$C$604,"&gt;="&amp;BX$3)&gt;0,1,0))</f>
        <v>0</v>
      </c>
      <c r="BY19" s="19" t="n">
        <f aca="false">IF($A19="",0,IF(COUNTIFS(Urlaub!$A$5:$A$604,$A19,Urlaub!$B$5:$B$604,"&lt;="&amp;BY$3,Urlaub!$C$5:$C$604,"&gt;="&amp;BY$3)&gt;0,1,0))</f>
        <v>0</v>
      </c>
      <c r="BZ19" s="19" t="n">
        <f aca="false">IF($A19="",0,IF(COUNTIFS(Urlaub!$A$5:$A$604,$A19,Urlaub!$B$5:$B$604,"&lt;="&amp;BZ$3,Urlaub!$C$5:$C$604,"&gt;="&amp;BZ$3)&gt;0,1,0))</f>
        <v>0</v>
      </c>
      <c r="CA19" s="19" t="n">
        <f aca="false">IF($A19="",0,IF(COUNTIFS(Urlaub!$A$5:$A$604,$A19,Urlaub!$B$5:$B$604,"&lt;="&amp;CA$3,Urlaub!$C$5:$C$604,"&gt;="&amp;CA$3)&gt;0,1,0))</f>
        <v>0</v>
      </c>
      <c r="CB19" s="19" t="n">
        <f aca="false">IF($A19="",0,IF(COUNTIFS(Urlaub!$A$5:$A$604,$A19,Urlaub!$B$5:$B$604,"&lt;="&amp;CB$3,Urlaub!$C$5:$C$604,"&gt;="&amp;CB$3)&gt;0,1,0))</f>
        <v>0</v>
      </c>
      <c r="CC19" s="19" t="n">
        <f aca="false">IF($A19="",0,IF(COUNTIFS(Urlaub!$A$5:$A$604,$A19,Urlaub!$B$5:$B$604,"&lt;="&amp;CC$3,Urlaub!$C$5:$C$604,"&gt;="&amp;CC$3)&gt;0,1,0))</f>
        <v>0</v>
      </c>
      <c r="CD19" s="19" t="n">
        <f aca="false">IF($A19="",0,IF(COUNTIFS(Urlaub!$A$5:$A$604,$A19,Urlaub!$B$5:$B$604,"&lt;="&amp;CD$3,Urlaub!$C$5:$C$604,"&gt;="&amp;CD$3)&gt;0,1,0))</f>
        <v>0</v>
      </c>
      <c r="CE19" s="19" t="n">
        <f aca="false">IF($A19="",0,IF(COUNTIFS(Urlaub!$A$5:$A$604,$A19,Urlaub!$B$5:$B$604,"&lt;="&amp;CE$3,Urlaub!$C$5:$C$604,"&gt;="&amp;CE$3)&gt;0,1,0))</f>
        <v>0</v>
      </c>
      <c r="CF19" s="19" t="n">
        <f aca="false">IF($A19="",0,IF(COUNTIFS(Urlaub!$A$5:$A$604,$A19,Urlaub!$B$5:$B$604,"&lt;="&amp;CF$3,Urlaub!$C$5:$C$604,"&gt;="&amp;CF$3)&gt;0,1,0))</f>
        <v>0</v>
      </c>
      <c r="CG19" s="19" t="n">
        <f aca="false">IF($A19="",0,IF(COUNTIFS(Urlaub!$A$5:$A$604,$A19,Urlaub!$B$5:$B$604,"&lt;="&amp;CG$3,Urlaub!$C$5:$C$604,"&gt;="&amp;CG$3)&gt;0,1,0))</f>
        <v>0</v>
      </c>
      <c r="CH19" s="19" t="n">
        <f aca="false">IF($A19="",0,IF(COUNTIFS(Urlaub!$A$5:$A$604,$A19,Urlaub!$B$5:$B$604,"&lt;="&amp;CH$3,Urlaub!$C$5:$C$604,"&gt;="&amp;CH$3)&gt;0,1,0))</f>
        <v>0</v>
      </c>
      <c r="CI19" s="19" t="n">
        <f aca="false">IF($A19="",0,IF(COUNTIFS(Urlaub!$A$5:$A$604,$A19,Urlaub!$B$5:$B$604,"&lt;="&amp;CI$3,Urlaub!$C$5:$C$604,"&gt;="&amp;CI$3)&gt;0,1,0))</f>
        <v>0</v>
      </c>
      <c r="CJ19" s="19" t="n">
        <f aca="false">IF($A19="",0,IF(COUNTIFS(Urlaub!$A$5:$A$604,$A19,Urlaub!$B$5:$B$604,"&lt;="&amp;CJ$3,Urlaub!$C$5:$C$604,"&gt;="&amp;CJ$3)&gt;0,1,0))</f>
        <v>0</v>
      </c>
      <c r="CK19" s="19" t="n">
        <f aca="false">IF($A19="",0,IF(COUNTIFS(Urlaub!$A$5:$A$604,$A19,Urlaub!$B$5:$B$604,"&lt;="&amp;CK$3,Urlaub!$C$5:$C$604,"&gt;="&amp;CK$3)&gt;0,1,0))</f>
        <v>0</v>
      </c>
      <c r="CL19" s="19" t="n">
        <f aca="false">IF($A19="",0,IF(COUNTIFS(Urlaub!$A$5:$A$604,$A19,Urlaub!$B$5:$B$604,"&lt;="&amp;CL$3,Urlaub!$C$5:$C$604,"&gt;="&amp;CL$3)&gt;0,1,0))</f>
        <v>0</v>
      </c>
      <c r="CM19" s="19" t="n">
        <f aca="false">IF($A19="",0,IF(COUNTIFS(Urlaub!$A$5:$A$604,$A19,Urlaub!$B$5:$B$604,"&lt;="&amp;CM$3,Urlaub!$C$5:$C$604,"&gt;="&amp;CM$3)&gt;0,1,0))</f>
        <v>0</v>
      </c>
      <c r="CN19" s="19" t="n">
        <f aca="false">IF($A19="",0,IF(COUNTIFS(Urlaub!$A$5:$A$604,$A19,Urlaub!$B$5:$B$604,"&lt;="&amp;CN$3,Urlaub!$C$5:$C$604,"&gt;="&amp;CN$3)&gt;0,1,0))</f>
        <v>0</v>
      </c>
      <c r="CO19" s="19" t="n">
        <f aca="false">IF($A19="",0,IF(COUNTIFS(Urlaub!$A$5:$A$604,$A19,Urlaub!$B$5:$B$604,"&lt;="&amp;CO$3,Urlaub!$C$5:$C$604,"&gt;="&amp;CO$3)&gt;0,1,0))</f>
        <v>0</v>
      </c>
      <c r="CP19" s="19" t="n">
        <f aca="false">IF($A19="",0,IF(COUNTIFS(Urlaub!$A$5:$A$604,$A19,Urlaub!$B$5:$B$604,"&lt;="&amp;CP$3,Urlaub!$C$5:$C$604,"&gt;="&amp;CP$3)&gt;0,1,0))</f>
        <v>0</v>
      </c>
      <c r="CQ19" s="19" t="n">
        <f aca="false">IF($A19="",0,IF(COUNTIFS(Urlaub!$A$5:$A$604,$A19,Urlaub!$B$5:$B$604,"&lt;="&amp;CQ$3,Urlaub!$C$5:$C$604,"&gt;="&amp;CQ$3)&gt;0,1,0))</f>
        <v>0</v>
      </c>
      <c r="CR19" s="19" t="n">
        <f aca="false">IF($A19="",0,IF(COUNTIFS(Urlaub!$A$5:$A$604,$A19,Urlaub!$B$5:$B$604,"&lt;="&amp;CR$3,Urlaub!$C$5:$C$604,"&gt;="&amp;CR$3)&gt;0,1,0))</f>
        <v>0</v>
      </c>
      <c r="CS19" s="19" t="n">
        <f aca="false">IF($A19="",0,IF(COUNTIFS(Urlaub!$A$5:$A$604,$A19,Urlaub!$B$5:$B$604,"&lt;="&amp;CS$3,Urlaub!$C$5:$C$604,"&gt;="&amp;CS$3)&gt;0,1,0))</f>
        <v>0</v>
      </c>
      <c r="CT19" s="19" t="n">
        <f aca="false">IF($A19="",0,IF(COUNTIFS(Urlaub!$A$5:$A$604,$A19,Urlaub!$B$5:$B$604,"&lt;="&amp;CT$3,Urlaub!$C$5:$C$604,"&gt;="&amp;CT$3)&gt;0,1,0))</f>
        <v>0</v>
      </c>
      <c r="CU19" s="19" t="n">
        <f aca="false">IF($A19="",0,IF(COUNTIFS(Urlaub!$A$5:$A$604,$A19,Urlaub!$B$5:$B$604,"&lt;="&amp;CU$3,Urlaub!$C$5:$C$604,"&gt;="&amp;CU$3)&gt;0,1,0))</f>
        <v>0</v>
      </c>
      <c r="CV19" s="19" t="n">
        <f aca="false">IF($A19="",0,IF(COUNTIFS(Urlaub!$A$5:$A$604,$A19,Urlaub!$B$5:$B$604,"&lt;="&amp;CV$3,Urlaub!$C$5:$C$604,"&gt;="&amp;CV$3)&gt;0,1,0))</f>
        <v>0</v>
      </c>
      <c r="CW19" s="19" t="n">
        <f aca="false">IF($A19="",0,IF(COUNTIFS(Urlaub!$A$5:$A$604,$A19,Urlaub!$B$5:$B$604,"&lt;="&amp;CW$3,Urlaub!$C$5:$C$604,"&gt;="&amp;CW$3)&gt;0,1,0))</f>
        <v>0</v>
      </c>
      <c r="CX19" s="19" t="n">
        <f aca="false">IF($A19="",0,IF(COUNTIFS(Urlaub!$A$5:$A$604,$A19,Urlaub!$B$5:$B$604,"&lt;="&amp;CX$3,Urlaub!$C$5:$C$604,"&gt;="&amp;CX$3)&gt;0,1,0))</f>
        <v>0</v>
      </c>
      <c r="CY19" s="19" t="n">
        <f aca="false">IF($A19="",0,IF(COUNTIFS(Urlaub!$A$5:$A$604,$A19,Urlaub!$B$5:$B$604,"&lt;="&amp;CY$3,Urlaub!$C$5:$C$604,"&gt;="&amp;CY$3)&gt;0,1,0))</f>
        <v>0</v>
      </c>
      <c r="CZ19" s="19" t="n">
        <f aca="false">IF($A19="",0,IF(COUNTIFS(Urlaub!$A$5:$A$604,$A19,Urlaub!$B$5:$B$604,"&lt;="&amp;CZ$3,Urlaub!$C$5:$C$604,"&gt;="&amp;CZ$3)&gt;0,1,0))</f>
        <v>0</v>
      </c>
      <c r="DA19" s="19" t="n">
        <f aca="false">IF($A19="",0,IF(COUNTIFS(Urlaub!$A$5:$A$604,$A19,Urlaub!$B$5:$B$604,"&lt;="&amp;DA$3,Urlaub!$C$5:$C$604,"&gt;="&amp;DA$3)&gt;0,1,0))</f>
        <v>0</v>
      </c>
      <c r="DB19" s="19" t="n">
        <f aca="false">IF($A19="",0,IF(COUNTIFS(Urlaub!$A$5:$A$604,$A19,Urlaub!$B$5:$B$604,"&lt;="&amp;DB$3,Urlaub!$C$5:$C$604,"&gt;="&amp;DB$3)&gt;0,1,0))</f>
        <v>0</v>
      </c>
      <c r="DC19" s="19" t="n">
        <f aca="false">IF($A19="",0,IF(COUNTIFS(Urlaub!$A$5:$A$604,$A19,Urlaub!$B$5:$B$604,"&lt;="&amp;DC$3,Urlaub!$C$5:$C$604,"&gt;="&amp;DC$3)&gt;0,1,0))</f>
        <v>0</v>
      </c>
      <c r="DD19" s="19" t="n">
        <f aca="false">IF($A19="",0,IF(COUNTIFS(Urlaub!$A$5:$A$604,$A19,Urlaub!$B$5:$B$604,"&lt;="&amp;DD$3,Urlaub!$C$5:$C$604,"&gt;="&amp;DD$3)&gt;0,1,0))</f>
        <v>0</v>
      </c>
      <c r="DE19" s="19" t="n">
        <f aca="false">IF($A19="",0,IF(COUNTIFS(Urlaub!$A$5:$A$604,$A19,Urlaub!$B$5:$B$604,"&lt;="&amp;DE$3,Urlaub!$C$5:$C$604,"&gt;="&amp;DE$3)&gt;0,1,0))</f>
        <v>0</v>
      </c>
      <c r="DF19" s="19" t="n">
        <f aca="false">IF($A19="",0,IF(COUNTIFS(Urlaub!$A$5:$A$604,$A19,Urlaub!$B$5:$B$604,"&lt;="&amp;DF$3,Urlaub!$C$5:$C$604,"&gt;="&amp;DF$3)&gt;0,1,0))</f>
        <v>0</v>
      </c>
      <c r="DG19" s="19" t="n">
        <f aca="false">IF($A19="",0,IF(COUNTIFS(Urlaub!$A$5:$A$604,$A19,Urlaub!$B$5:$B$604,"&lt;="&amp;DG$3,Urlaub!$C$5:$C$604,"&gt;="&amp;DG$3)&gt;0,1,0))</f>
        <v>0</v>
      </c>
      <c r="DH19" s="19" t="n">
        <f aca="false">IF($A19="",0,IF(COUNTIFS(Urlaub!$A$5:$A$604,$A19,Urlaub!$B$5:$B$604,"&lt;="&amp;DH$3,Urlaub!$C$5:$C$604,"&gt;="&amp;DH$3)&gt;0,1,0))</f>
        <v>0</v>
      </c>
      <c r="DI19" s="19" t="n">
        <f aca="false">IF($A19="",0,IF(COUNTIFS(Urlaub!$A$5:$A$604,$A19,Urlaub!$B$5:$B$604,"&lt;="&amp;DI$3,Urlaub!$C$5:$C$604,"&gt;="&amp;DI$3)&gt;0,1,0))</f>
        <v>0</v>
      </c>
      <c r="DJ19" s="19" t="n">
        <f aca="false">IF($A19="",0,IF(COUNTIFS(Urlaub!$A$5:$A$604,$A19,Urlaub!$B$5:$B$604,"&lt;="&amp;DJ$3,Urlaub!$C$5:$C$604,"&gt;="&amp;DJ$3)&gt;0,1,0))</f>
        <v>0</v>
      </c>
      <c r="DK19" s="19" t="n">
        <f aca="false">IF($A19="",0,IF(COUNTIFS(Urlaub!$A$5:$A$604,$A19,Urlaub!$B$5:$B$604,"&lt;="&amp;DK$3,Urlaub!$C$5:$C$604,"&gt;="&amp;DK$3)&gt;0,1,0))</f>
        <v>0</v>
      </c>
      <c r="DL19" s="19" t="n">
        <f aca="false">IF($A19="",0,IF(COUNTIFS(Urlaub!$A$5:$A$604,$A19,Urlaub!$B$5:$B$604,"&lt;="&amp;DL$3,Urlaub!$C$5:$C$604,"&gt;="&amp;DL$3)&gt;0,1,0))</f>
        <v>0</v>
      </c>
      <c r="DM19" s="19" t="n">
        <f aca="false">IF($A19="",0,IF(COUNTIFS(Urlaub!$A$5:$A$604,$A19,Urlaub!$B$5:$B$604,"&lt;="&amp;DM$3,Urlaub!$C$5:$C$604,"&gt;="&amp;DM$3)&gt;0,1,0))</f>
        <v>0</v>
      </c>
      <c r="DN19" s="19" t="n">
        <f aca="false">IF($A19="",0,IF(COUNTIFS(Urlaub!$A$5:$A$604,$A19,Urlaub!$B$5:$B$604,"&lt;="&amp;DN$3,Urlaub!$C$5:$C$604,"&gt;="&amp;DN$3)&gt;0,1,0))</f>
        <v>0</v>
      </c>
      <c r="DO19" s="19" t="n">
        <f aca="false">IF($A19="",0,IF(COUNTIFS(Urlaub!$A$5:$A$604,$A19,Urlaub!$B$5:$B$604,"&lt;="&amp;DO$3,Urlaub!$C$5:$C$604,"&gt;="&amp;DO$3)&gt;0,1,0))</f>
        <v>0</v>
      </c>
      <c r="DP19" s="19" t="n">
        <f aca="false">IF($A19="",0,IF(COUNTIFS(Urlaub!$A$5:$A$604,$A19,Urlaub!$B$5:$B$604,"&lt;="&amp;DP$3,Urlaub!$C$5:$C$604,"&gt;="&amp;DP$3)&gt;0,1,0))</f>
        <v>0</v>
      </c>
      <c r="DQ19" s="19" t="n">
        <f aca="false">IF($A19="",0,IF(COUNTIFS(Urlaub!$A$5:$A$604,$A19,Urlaub!$B$5:$B$604,"&lt;="&amp;DQ$3,Urlaub!$C$5:$C$604,"&gt;="&amp;DQ$3)&gt;0,1,0))</f>
        <v>0</v>
      </c>
      <c r="DR19" s="19" t="n">
        <f aca="false">IF($A19="",0,IF(COUNTIFS(Urlaub!$A$5:$A$604,$A19,Urlaub!$B$5:$B$604,"&lt;="&amp;DR$3,Urlaub!$C$5:$C$604,"&gt;="&amp;DR$3)&gt;0,1,0))</f>
        <v>0</v>
      </c>
      <c r="DS19" s="19" t="n">
        <f aca="false">IF($A19="",0,IF(COUNTIFS(Urlaub!$A$5:$A$604,$A19,Urlaub!$B$5:$B$604,"&lt;="&amp;DS$3,Urlaub!$C$5:$C$604,"&gt;="&amp;DS$3)&gt;0,1,0))</f>
        <v>0</v>
      </c>
      <c r="DT19" s="19" t="n">
        <f aca="false">IF($A19="",0,IF(COUNTIFS(Urlaub!$A$5:$A$604,$A19,Urlaub!$B$5:$B$604,"&lt;="&amp;DT$3,Urlaub!$C$5:$C$604,"&gt;="&amp;DT$3)&gt;0,1,0))</f>
        <v>0</v>
      </c>
      <c r="DU19" s="19" t="n">
        <f aca="false">IF($A19="",0,IF(COUNTIFS(Urlaub!$A$5:$A$604,$A19,Urlaub!$B$5:$B$604,"&lt;="&amp;DU$3,Urlaub!$C$5:$C$604,"&gt;="&amp;DU$3)&gt;0,1,0))</f>
        <v>0</v>
      </c>
      <c r="DV19" s="19" t="n">
        <f aca="false">IF($A19="",0,IF(COUNTIFS(Urlaub!$A$5:$A$604,$A19,Urlaub!$B$5:$B$604,"&lt;="&amp;DV$3,Urlaub!$C$5:$C$604,"&gt;="&amp;DV$3)&gt;0,1,0))</f>
        <v>0</v>
      </c>
      <c r="DW19" s="19" t="n">
        <f aca="false">IF($A19="",0,IF(COUNTIFS(Urlaub!$A$5:$A$604,$A19,Urlaub!$B$5:$B$604,"&lt;="&amp;DW$3,Urlaub!$C$5:$C$604,"&gt;="&amp;DW$3)&gt;0,1,0))</f>
        <v>0</v>
      </c>
      <c r="DX19" s="19" t="n">
        <f aca="false">IF($A19="",0,IF(COUNTIFS(Urlaub!$A$5:$A$604,$A19,Urlaub!$B$5:$B$604,"&lt;="&amp;DX$3,Urlaub!$C$5:$C$604,"&gt;="&amp;DX$3)&gt;0,1,0))</f>
        <v>0</v>
      </c>
      <c r="DY19" s="19" t="n">
        <f aca="false">IF($A19="",0,IF(COUNTIFS(Urlaub!$A$5:$A$604,$A19,Urlaub!$B$5:$B$604,"&lt;="&amp;DY$3,Urlaub!$C$5:$C$604,"&gt;="&amp;DY$3)&gt;0,1,0))</f>
        <v>0</v>
      </c>
      <c r="DZ19" s="19" t="n">
        <f aca="false">IF($A19="",0,IF(COUNTIFS(Urlaub!$A$5:$A$604,$A19,Urlaub!$B$5:$B$604,"&lt;="&amp;DZ$3,Urlaub!$C$5:$C$604,"&gt;="&amp;DZ$3)&gt;0,1,0))</f>
        <v>0</v>
      </c>
      <c r="EA19" s="19" t="n">
        <f aca="false">IF($A19="",0,IF(COUNTIFS(Urlaub!$A$5:$A$604,$A19,Urlaub!$B$5:$B$604,"&lt;="&amp;EA$3,Urlaub!$C$5:$C$604,"&gt;="&amp;EA$3)&gt;0,1,0))</f>
        <v>0</v>
      </c>
      <c r="EB19" s="19" t="n">
        <f aca="false">IF($A19="",0,IF(COUNTIFS(Urlaub!$A$5:$A$604,$A19,Urlaub!$B$5:$B$604,"&lt;="&amp;EB$3,Urlaub!$C$5:$C$604,"&gt;="&amp;EB$3)&gt;0,1,0))</f>
        <v>0</v>
      </c>
      <c r="EC19" s="19" t="n">
        <f aca="false">IF($A19="",0,IF(COUNTIFS(Urlaub!$A$5:$A$604,$A19,Urlaub!$B$5:$B$604,"&lt;="&amp;EC$3,Urlaub!$C$5:$C$604,"&gt;="&amp;EC$3)&gt;0,1,0))</f>
        <v>0</v>
      </c>
      <c r="ED19" s="19" t="n">
        <f aca="false">IF($A19="",0,IF(COUNTIFS(Urlaub!$A$5:$A$604,$A19,Urlaub!$B$5:$B$604,"&lt;="&amp;ED$3,Urlaub!$C$5:$C$604,"&gt;="&amp;ED$3)&gt;0,1,0))</f>
        <v>0</v>
      </c>
      <c r="EE19" s="19" t="n">
        <f aca="false">IF($A19="",0,IF(COUNTIFS(Urlaub!$A$5:$A$604,$A19,Urlaub!$B$5:$B$604,"&lt;="&amp;EE$3,Urlaub!$C$5:$C$604,"&gt;="&amp;EE$3)&gt;0,1,0))</f>
        <v>0</v>
      </c>
      <c r="EF19" s="19" t="n">
        <f aca="false">IF($A19="",0,IF(COUNTIFS(Urlaub!$A$5:$A$604,$A19,Urlaub!$B$5:$B$604,"&lt;="&amp;EF$3,Urlaub!$C$5:$C$604,"&gt;="&amp;EF$3)&gt;0,1,0))</f>
        <v>0</v>
      </c>
      <c r="EG19" s="19" t="n">
        <f aca="false">IF($A19="",0,IF(COUNTIFS(Urlaub!$A$5:$A$604,$A19,Urlaub!$B$5:$B$604,"&lt;="&amp;EG$3,Urlaub!$C$5:$C$604,"&gt;="&amp;EG$3)&gt;0,1,0))</f>
        <v>0</v>
      </c>
      <c r="EH19" s="19" t="n">
        <f aca="false">IF($A19="",0,IF(COUNTIFS(Urlaub!$A$5:$A$604,$A19,Urlaub!$B$5:$B$604,"&lt;="&amp;EH$3,Urlaub!$C$5:$C$604,"&gt;="&amp;EH$3)&gt;0,1,0))</f>
        <v>0</v>
      </c>
      <c r="EI19" s="19" t="n">
        <f aca="false">IF($A19="",0,IF(COUNTIFS(Urlaub!$A$5:$A$604,$A19,Urlaub!$B$5:$B$604,"&lt;="&amp;EI$3,Urlaub!$C$5:$C$604,"&gt;="&amp;EI$3)&gt;0,1,0))</f>
        <v>0</v>
      </c>
      <c r="EJ19" s="19" t="n">
        <f aca="false">IF($A19="",0,IF(COUNTIFS(Urlaub!$A$5:$A$604,$A19,Urlaub!$B$5:$B$604,"&lt;="&amp;EJ$3,Urlaub!$C$5:$C$604,"&gt;="&amp;EJ$3)&gt;0,1,0))</f>
        <v>0</v>
      </c>
      <c r="EK19" s="19" t="n">
        <f aca="false">IF($A19="",0,IF(COUNTIFS(Urlaub!$A$5:$A$604,$A19,Urlaub!$B$5:$B$604,"&lt;="&amp;EK$3,Urlaub!$C$5:$C$604,"&gt;="&amp;EK$3)&gt;0,1,0))</f>
        <v>0</v>
      </c>
      <c r="EL19" s="19" t="n">
        <f aca="false">IF($A19="",0,IF(COUNTIFS(Urlaub!$A$5:$A$604,$A19,Urlaub!$B$5:$B$604,"&lt;="&amp;EL$3,Urlaub!$C$5:$C$604,"&gt;="&amp;EL$3)&gt;0,1,0))</f>
        <v>0</v>
      </c>
      <c r="EM19" s="19" t="n">
        <f aca="false">IF($A19="",0,IF(COUNTIFS(Urlaub!$A$5:$A$604,$A19,Urlaub!$B$5:$B$604,"&lt;="&amp;EM$3,Urlaub!$C$5:$C$604,"&gt;="&amp;EM$3)&gt;0,1,0))</f>
        <v>0</v>
      </c>
      <c r="EN19" s="19" t="n">
        <f aca="false">IF($A19="",0,IF(COUNTIFS(Urlaub!$A$5:$A$604,$A19,Urlaub!$B$5:$B$604,"&lt;="&amp;EN$3,Urlaub!$C$5:$C$604,"&gt;="&amp;EN$3)&gt;0,1,0))</f>
        <v>0</v>
      </c>
      <c r="EO19" s="19" t="n">
        <f aca="false">IF($A19="",0,IF(COUNTIFS(Urlaub!$A$5:$A$604,$A19,Urlaub!$B$5:$B$604,"&lt;="&amp;EO$3,Urlaub!$C$5:$C$604,"&gt;="&amp;EO$3)&gt;0,1,0))</f>
        <v>0</v>
      </c>
      <c r="EP19" s="19" t="n">
        <f aca="false">IF($A19="",0,IF(COUNTIFS(Urlaub!$A$5:$A$604,$A19,Urlaub!$B$5:$B$604,"&lt;="&amp;EP$3,Urlaub!$C$5:$C$604,"&gt;="&amp;EP$3)&gt;0,1,0))</f>
        <v>0</v>
      </c>
      <c r="EQ19" s="19" t="n">
        <f aca="false">IF($A19="",0,IF(COUNTIFS(Urlaub!$A$5:$A$604,$A19,Urlaub!$B$5:$B$604,"&lt;="&amp;EQ$3,Urlaub!$C$5:$C$604,"&gt;="&amp;EQ$3)&gt;0,1,0))</f>
        <v>0</v>
      </c>
      <c r="ER19" s="19" t="n">
        <f aca="false">IF($A19="",0,IF(COUNTIFS(Urlaub!$A$5:$A$604,$A19,Urlaub!$B$5:$B$604,"&lt;="&amp;ER$3,Urlaub!$C$5:$C$604,"&gt;="&amp;ER$3)&gt;0,1,0))</f>
        <v>0</v>
      </c>
      <c r="ES19" s="19" t="n">
        <f aca="false">IF($A19="",0,IF(COUNTIFS(Urlaub!$A$5:$A$604,$A19,Urlaub!$B$5:$B$604,"&lt;="&amp;ES$3,Urlaub!$C$5:$C$604,"&gt;="&amp;ES$3)&gt;0,1,0))</f>
        <v>0</v>
      </c>
      <c r="ET19" s="19" t="n">
        <f aca="false">IF($A19="",0,IF(COUNTIFS(Urlaub!$A$5:$A$604,$A19,Urlaub!$B$5:$B$604,"&lt;="&amp;ET$3,Urlaub!$C$5:$C$604,"&gt;="&amp;ET$3)&gt;0,1,0))</f>
        <v>0</v>
      </c>
      <c r="EU19" s="19" t="n">
        <f aca="false">IF($A19="",0,IF(COUNTIFS(Urlaub!$A$5:$A$604,$A19,Urlaub!$B$5:$B$604,"&lt;="&amp;EU$3,Urlaub!$C$5:$C$604,"&gt;="&amp;EU$3)&gt;0,1,0))</f>
        <v>0</v>
      </c>
      <c r="EV19" s="19" t="n">
        <f aca="false">IF($A19="",0,IF(COUNTIFS(Urlaub!$A$5:$A$604,$A19,Urlaub!$B$5:$B$604,"&lt;="&amp;EV$3,Urlaub!$C$5:$C$604,"&gt;="&amp;EV$3)&gt;0,1,0))</f>
        <v>0</v>
      </c>
      <c r="EW19" s="19" t="n">
        <f aca="false">IF($A19="",0,IF(COUNTIFS(Urlaub!$A$5:$A$604,$A19,Urlaub!$B$5:$B$604,"&lt;="&amp;EW$3,Urlaub!$C$5:$C$604,"&gt;="&amp;EW$3)&gt;0,1,0))</f>
        <v>0</v>
      </c>
      <c r="EX19" s="19" t="n">
        <f aca="false">IF($A19="",0,IF(COUNTIFS(Urlaub!$A$5:$A$604,$A19,Urlaub!$B$5:$B$604,"&lt;="&amp;EX$3,Urlaub!$C$5:$C$604,"&gt;="&amp;EX$3)&gt;0,1,0))</f>
        <v>0</v>
      </c>
      <c r="EY19" s="19" t="n">
        <f aca="false">IF($A19="",0,IF(COUNTIFS(Urlaub!$A$5:$A$604,$A19,Urlaub!$B$5:$B$604,"&lt;="&amp;EY$3,Urlaub!$C$5:$C$604,"&gt;="&amp;EY$3)&gt;0,1,0))</f>
        <v>0</v>
      </c>
      <c r="EZ19" s="19" t="n">
        <f aca="false">IF($A19="",0,IF(COUNTIFS(Urlaub!$A$5:$A$604,$A19,Urlaub!$B$5:$B$604,"&lt;="&amp;EZ$3,Urlaub!$C$5:$C$604,"&gt;="&amp;EZ$3)&gt;0,1,0))</f>
        <v>0</v>
      </c>
      <c r="FA19" s="19" t="n">
        <f aca="false">IF($A19="",0,IF(COUNTIFS(Urlaub!$A$5:$A$604,$A19,Urlaub!$B$5:$B$604,"&lt;="&amp;FA$3,Urlaub!$C$5:$C$604,"&gt;="&amp;FA$3)&gt;0,1,0))</f>
        <v>0</v>
      </c>
      <c r="FB19" s="19" t="n">
        <f aca="false">IF($A19="",0,IF(COUNTIFS(Urlaub!$A$5:$A$604,$A19,Urlaub!$B$5:$B$604,"&lt;="&amp;FB$3,Urlaub!$C$5:$C$604,"&gt;="&amp;FB$3)&gt;0,1,0))</f>
        <v>0</v>
      </c>
      <c r="FC19" s="19" t="n">
        <f aca="false">IF($A19="",0,IF(COUNTIFS(Urlaub!$A$5:$A$604,$A19,Urlaub!$B$5:$B$604,"&lt;="&amp;FC$3,Urlaub!$C$5:$C$604,"&gt;="&amp;FC$3)&gt;0,1,0))</f>
        <v>0</v>
      </c>
      <c r="FD19" s="19" t="n">
        <f aca="false">IF($A19="",0,IF(COUNTIFS(Urlaub!$A$5:$A$604,$A19,Urlaub!$B$5:$B$604,"&lt;="&amp;FD$3,Urlaub!$C$5:$C$604,"&gt;="&amp;FD$3)&gt;0,1,0))</f>
        <v>0</v>
      </c>
      <c r="FE19" s="19" t="n">
        <f aca="false">IF($A19="",0,IF(COUNTIFS(Urlaub!$A$5:$A$604,$A19,Urlaub!$B$5:$B$604,"&lt;="&amp;FE$3,Urlaub!$C$5:$C$604,"&gt;="&amp;FE$3)&gt;0,1,0))</f>
        <v>0</v>
      </c>
      <c r="FF19" s="19" t="n">
        <f aca="false">IF($A19="",0,IF(COUNTIFS(Urlaub!$A$5:$A$604,$A19,Urlaub!$B$5:$B$604,"&lt;="&amp;FF$3,Urlaub!$C$5:$C$604,"&gt;="&amp;FF$3)&gt;0,1,0))</f>
        <v>0</v>
      </c>
      <c r="FG19" s="19" t="n">
        <f aca="false">IF($A19="",0,IF(COUNTIFS(Urlaub!$A$5:$A$604,$A19,Urlaub!$B$5:$B$604,"&lt;="&amp;FG$3,Urlaub!$C$5:$C$604,"&gt;="&amp;FG$3)&gt;0,1,0))</f>
        <v>0</v>
      </c>
      <c r="FH19" s="19" t="n">
        <f aca="false">IF($A19="",0,IF(COUNTIFS(Urlaub!$A$5:$A$604,$A19,Urlaub!$B$5:$B$604,"&lt;="&amp;FH$3,Urlaub!$C$5:$C$604,"&gt;="&amp;FH$3)&gt;0,1,0))</f>
        <v>0</v>
      </c>
      <c r="FI19" s="19" t="n">
        <f aca="false">IF($A19="",0,IF(COUNTIFS(Urlaub!$A$5:$A$604,$A19,Urlaub!$B$5:$B$604,"&lt;="&amp;FI$3,Urlaub!$C$5:$C$604,"&gt;="&amp;FI$3)&gt;0,1,0))</f>
        <v>0</v>
      </c>
      <c r="FJ19" s="19" t="n">
        <f aca="false">IF($A19="",0,IF(COUNTIFS(Urlaub!$A$5:$A$604,$A19,Urlaub!$B$5:$B$604,"&lt;="&amp;FJ$3,Urlaub!$C$5:$C$604,"&gt;="&amp;FJ$3)&gt;0,1,0))</f>
        <v>0</v>
      </c>
      <c r="FK19" s="19" t="n">
        <f aca="false">IF($A19="",0,IF(COUNTIFS(Urlaub!$A$5:$A$604,$A19,Urlaub!$B$5:$B$604,"&lt;="&amp;FK$3,Urlaub!$C$5:$C$604,"&gt;="&amp;FK$3)&gt;0,1,0))</f>
        <v>0</v>
      </c>
      <c r="FL19" s="19" t="n">
        <f aca="false">IF($A19="",0,IF(COUNTIFS(Urlaub!$A$5:$A$604,$A19,Urlaub!$B$5:$B$604,"&lt;="&amp;FL$3,Urlaub!$C$5:$C$604,"&gt;="&amp;FL$3)&gt;0,1,0))</f>
        <v>0</v>
      </c>
      <c r="FM19" s="19" t="n">
        <f aca="false">IF($A19="",0,IF(COUNTIFS(Urlaub!$A$5:$A$604,$A19,Urlaub!$B$5:$B$604,"&lt;="&amp;FM$3,Urlaub!$C$5:$C$604,"&gt;="&amp;FM$3)&gt;0,1,0))</f>
        <v>0</v>
      </c>
      <c r="FN19" s="19" t="n">
        <f aca="false">IF($A19="",0,IF(COUNTIFS(Urlaub!$A$5:$A$604,$A19,Urlaub!$B$5:$B$604,"&lt;="&amp;FN$3,Urlaub!$C$5:$C$604,"&gt;="&amp;FN$3)&gt;0,1,0))</f>
        <v>0</v>
      </c>
      <c r="FO19" s="19" t="n">
        <f aca="false">IF($A19="",0,IF(COUNTIFS(Urlaub!$A$5:$A$604,$A19,Urlaub!$B$5:$B$604,"&lt;="&amp;FO$3,Urlaub!$C$5:$C$604,"&gt;="&amp;FO$3)&gt;0,1,0))</f>
        <v>0</v>
      </c>
      <c r="FP19" s="19" t="n">
        <f aca="false">IF($A19="",0,IF(COUNTIFS(Urlaub!$A$5:$A$604,$A19,Urlaub!$B$5:$B$604,"&lt;="&amp;FP$3,Urlaub!$C$5:$C$604,"&gt;="&amp;FP$3)&gt;0,1,0))</f>
        <v>0</v>
      </c>
      <c r="FQ19" s="19" t="n">
        <f aca="false">IF($A19="",0,IF(COUNTIFS(Urlaub!$A$5:$A$604,$A19,Urlaub!$B$5:$B$604,"&lt;="&amp;FQ$3,Urlaub!$C$5:$C$604,"&gt;="&amp;FQ$3)&gt;0,1,0))</f>
        <v>0</v>
      </c>
      <c r="FR19" s="19" t="n">
        <f aca="false">IF($A19="",0,IF(COUNTIFS(Urlaub!$A$5:$A$604,$A19,Urlaub!$B$5:$B$604,"&lt;="&amp;FR$3,Urlaub!$C$5:$C$604,"&gt;="&amp;FR$3)&gt;0,1,0))</f>
        <v>0</v>
      </c>
      <c r="FS19" s="19" t="n">
        <f aca="false">IF($A19="",0,IF(COUNTIFS(Urlaub!$A$5:$A$604,$A19,Urlaub!$B$5:$B$604,"&lt;="&amp;FS$3,Urlaub!$C$5:$C$604,"&gt;="&amp;FS$3)&gt;0,1,0))</f>
        <v>0</v>
      </c>
      <c r="FT19" s="19" t="n">
        <f aca="false">IF($A19="",0,IF(COUNTIFS(Urlaub!$A$5:$A$604,$A19,Urlaub!$B$5:$B$604,"&lt;="&amp;FT$3,Urlaub!$C$5:$C$604,"&gt;="&amp;FT$3)&gt;0,1,0))</f>
        <v>0</v>
      </c>
      <c r="FU19" s="19" t="n">
        <f aca="false">IF($A19="",0,IF(COUNTIFS(Urlaub!$A$5:$A$604,$A19,Urlaub!$B$5:$B$604,"&lt;="&amp;FU$3,Urlaub!$C$5:$C$604,"&gt;="&amp;FU$3)&gt;0,1,0))</f>
        <v>0</v>
      </c>
      <c r="FV19" s="19" t="n">
        <f aca="false">IF($A19="",0,IF(COUNTIFS(Urlaub!$A$5:$A$604,$A19,Urlaub!$B$5:$B$604,"&lt;="&amp;FV$3,Urlaub!$C$5:$C$604,"&gt;="&amp;FV$3)&gt;0,1,0))</f>
        <v>0</v>
      </c>
      <c r="FW19" s="19" t="n">
        <f aca="false">IF($A19="",0,IF(COUNTIFS(Urlaub!$A$5:$A$604,$A19,Urlaub!$B$5:$B$604,"&lt;="&amp;FW$3,Urlaub!$C$5:$C$604,"&gt;="&amp;FW$3)&gt;0,1,0))</f>
        <v>0</v>
      </c>
      <c r="FX19" s="19" t="n">
        <f aca="false">IF($A19="",0,IF(COUNTIFS(Urlaub!$A$5:$A$604,$A19,Urlaub!$B$5:$B$604,"&lt;="&amp;FX$3,Urlaub!$C$5:$C$604,"&gt;="&amp;FX$3)&gt;0,1,0))</f>
        <v>0</v>
      </c>
      <c r="FY19" s="19" t="n">
        <f aca="false">IF($A19="",0,IF(COUNTIFS(Urlaub!$A$5:$A$604,$A19,Urlaub!$B$5:$B$604,"&lt;="&amp;FY$3,Urlaub!$C$5:$C$604,"&gt;="&amp;FY$3)&gt;0,1,0))</f>
        <v>0</v>
      </c>
      <c r="FZ19" s="19" t="n">
        <f aca="false">IF($A19="",0,IF(COUNTIFS(Urlaub!$A$5:$A$604,$A19,Urlaub!$B$5:$B$604,"&lt;="&amp;FZ$3,Urlaub!$C$5:$C$604,"&gt;="&amp;FZ$3)&gt;0,1,0))</f>
        <v>0</v>
      </c>
      <c r="GA19" s="19" t="n">
        <f aca="false">IF($A19="",0,IF(COUNTIFS(Urlaub!$A$5:$A$604,$A19,Urlaub!$B$5:$B$604,"&lt;="&amp;GA$3,Urlaub!$C$5:$C$604,"&gt;="&amp;GA$3)&gt;0,1,0))</f>
        <v>0</v>
      </c>
      <c r="GB19" s="19" t="n">
        <f aca="false">IF($A19="",0,IF(COUNTIFS(Urlaub!$A$5:$A$604,$A19,Urlaub!$B$5:$B$604,"&lt;="&amp;GB$3,Urlaub!$C$5:$C$604,"&gt;="&amp;GB$3)&gt;0,1,0))</f>
        <v>0</v>
      </c>
      <c r="GC19" s="19" t="n">
        <f aca="false">IF($A19="",0,IF(COUNTIFS(Urlaub!$A$5:$A$604,$A19,Urlaub!$B$5:$B$604,"&lt;="&amp;GC$3,Urlaub!$C$5:$C$604,"&gt;="&amp;GC$3)&gt;0,1,0))</f>
        <v>0</v>
      </c>
      <c r="GD19" s="19" t="n">
        <f aca="false">IF($A19="",0,IF(COUNTIFS(Urlaub!$A$5:$A$604,$A19,Urlaub!$B$5:$B$604,"&lt;="&amp;GD$3,Urlaub!$C$5:$C$604,"&gt;="&amp;GD$3)&gt;0,1,0))</f>
        <v>0</v>
      </c>
      <c r="GE19" s="19" t="n">
        <f aca="false">IF($A19="",0,IF(COUNTIFS(Urlaub!$A$5:$A$604,$A19,Urlaub!$B$5:$B$604,"&lt;="&amp;GE$3,Urlaub!$C$5:$C$604,"&gt;="&amp;GE$3)&gt;0,1,0))</f>
        <v>0</v>
      </c>
      <c r="GF19" s="19" t="n">
        <f aca="false">IF($A19="",0,IF(COUNTIFS(Urlaub!$A$5:$A$604,$A19,Urlaub!$B$5:$B$604,"&lt;="&amp;GF$3,Urlaub!$C$5:$C$604,"&gt;="&amp;GF$3)&gt;0,1,0))</f>
        <v>0</v>
      </c>
      <c r="GG19" s="19" t="n">
        <f aca="false">IF($A19="",0,IF(COUNTIFS(Urlaub!$A$5:$A$604,$A19,Urlaub!$B$5:$B$604,"&lt;="&amp;GG$3,Urlaub!$C$5:$C$604,"&gt;="&amp;GG$3)&gt;0,1,0))</f>
        <v>0</v>
      </c>
      <c r="GH19" s="19" t="n">
        <f aca="false">IF($A19="",0,IF(COUNTIFS(Urlaub!$A$5:$A$604,$A19,Urlaub!$B$5:$B$604,"&lt;="&amp;GH$3,Urlaub!$C$5:$C$604,"&gt;="&amp;GH$3)&gt;0,1,0))</f>
        <v>0</v>
      </c>
      <c r="GI19" s="19" t="n">
        <f aca="false">IF($A19="",0,IF(COUNTIFS(Urlaub!$A$5:$A$604,$A19,Urlaub!$B$5:$B$604,"&lt;="&amp;GI$3,Urlaub!$C$5:$C$604,"&gt;="&amp;GI$3)&gt;0,1,0))</f>
        <v>0</v>
      </c>
      <c r="GJ19" s="19" t="n">
        <f aca="false">IF($A19="",0,IF(COUNTIFS(Urlaub!$A$5:$A$604,$A19,Urlaub!$B$5:$B$604,"&lt;="&amp;GJ$3,Urlaub!$C$5:$C$604,"&gt;="&amp;GJ$3)&gt;0,1,0))</f>
        <v>0</v>
      </c>
      <c r="GK19" s="19" t="n">
        <f aca="false">IF($A19="",0,IF(COUNTIFS(Urlaub!$A$5:$A$604,$A19,Urlaub!$B$5:$B$604,"&lt;="&amp;GK$3,Urlaub!$C$5:$C$604,"&gt;="&amp;GK$3)&gt;0,1,0))</f>
        <v>0</v>
      </c>
      <c r="GL19" s="19" t="n">
        <f aca="false">IF($A19="",0,IF(COUNTIFS(Urlaub!$A$5:$A$604,$A19,Urlaub!$B$5:$B$604,"&lt;="&amp;GL$3,Urlaub!$C$5:$C$604,"&gt;="&amp;GL$3)&gt;0,1,0))</f>
        <v>0</v>
      </c>
      <c r="GM19" s="19" t="n">
        <f aca="false">IF($A19="",0,IF(COUNTIFS(Urlaub!$A$5:$A$604,$A19,Urlaub!$B$5:$B$604,"&lt;="&amp;GM$3,Urlaub!$C$5:$C$604,"&gt;="&amp;GM$3)&gt;0,1,0))</f>
        <v>0</v>
      </c>
      <c r="GN19" s="19" t="n">
        <f aca="false">IF($A19="",0,IF(COUNTIFS(Urlaub!$A$5:$A$604,$A19,Urlaub!$B$5:$B$604,"&lt;="&amp;GN$3,Urlaub!$C$5:$C$604,"&gt;="&amp;GN$3)&gt;0,1,0))</f>
        <v>0</v>
      </c>
      <c r="GO19" s="19" t="n">
        <f aca="false">IF($A19="",0,IF(COUNTIFS(Urlaub!$A$5:$A$604,$A19,Urlaub!$B$5:$B$604,"&lt;="&amp;GO$3,Urlaub!$C$5:$C$604,"&gt;="&amp;GO$3)&gt;0,1,0))</f>
        <v>0</v>
      </c>
      <c r="GP19" s="19" t="n">
        <f aca="false">IF($A19="",0,IF(COUNTIFS(Urlaub!$A$5:$A$604,$A19,Urlaub!$B$5:$B$604,"&lt;="&amp;GP$3,Urlaub!$C$5:$C$604,"&gt;="&amp;GP$3)&gt;0,1,0))</f>
        <v>0</v>
      </c>
      <c r="GQ19" s="19" t="n">
        <f aca="false">IF($A19="",0,IF(COUNTIFS(Urlaub!$A$5:$A$604,$A19,Urlaub!$B$5:$B$604,"&lt;="&amp;GQ$3,Urlaub!$C$5:$C$604,"&gt;="&amp;GQ$3)&gt;0,1,0))</f>
        <v>0</v>
      </c>
      <c r="GR19" s="19" t="n">
        <f aca="false">IF($A19="",0,IF(COUNTIFS(Urlaub!$A$5:$A$604,$A19,Urlaub!$B$5:$B$604,"&lt;="&amp;GR$3,Urlaub!$C$5:$C$604,"&gt;="&amp;GR$3)&gt;0,1,0))</f>
        <v>0</v>
      </c>
      <c r="GS19" s="19" t="n">
        <f aca="false">IF($A19="",0,IF(COUNTIFS(Urlaub!$A$5:$A$604,$A19,Urlaub!$B$5:$B$604,"&lt;="&amp;GS$3,Urlaub!$C$5:$C$604,"&gt;="&amp;GS$3)&gt;0,1,0))</f>
        <v>0</v>
      </c>
      <c r="GT19" s="19" t="n">
        <f aca="false">IF($A19="",0,IF(COUNTIFS(Urlaub!$A$5:$A$604,$A19,Urlaub!$B$5:$B$604,"&lt;="&amp;GT$3,Urlaub!$C$5:$C$604,"&gt;="&amp;GT$3)&gt;0,1,0))</f>
        <v>0</v>
      </c>
      <c r="GU19" s="19" t="n">
        <f aca="false">IF($A19="",0,IF(COUNTIFS(Urlaub!$A$5:$A$604,$A19,Urlaub!$B$5:$B$604,"&lt;="&amp;GU$3,Urlaub!$C$5:$C$604,"&gt;="&amp;GU$3)&gt;0,1,0))</f>
        <v>0</v>
      </c>
      <c r="GV19" s="19" t="n">
        <f aca="false">IF($A19="",0,IF(COUNTIFS(Urlaub!$A$5:$A$604,$A19,Urlaub!$B$5:$B$604,"&lt;="&amp;GV$3,Urlaub!$C$5:$C$604,"&gt;="&amp;GV$3)&gt;0,1,0))</f>
        <v>0</v>
      </c>
      <c r="GW19" s="19" t="n">
        <f aca="false">IF($A19="",0,IF(COUNTIFS(Urlaub!$A$5:$A$604,$A19,Urlaub!$B$5:$B$604,"&lt;="&amp;GW$3,Urlaub!$C$5:$C$604,"&gt;="&amp;GW$3)&gt;0,1,0))</f>
        <v>0</v>
      </c>
      <c r="GX19" s="19" t="n">
        <f aca="false">IF($A19="",0,IF(COUNTIFS(Urlaub!$A$5:$A$604,$A19,Urlaub!$B$5:$B$604,"&lt;="&amp;GX$3,Urlaub!$C$5:$C$604,"&gt;="&amp;GX$3)&gt;0,1,0))</f>
        <v>0</v>
      </c>
      <c r="GY19" s="19" t="n">
        <f aca="false">IF($A19="",0,IF(COUNTIFS(Urlaub!$A$5:$A$604,$A19,Urlaub!$B$5:$B$604,"&lt;="&amp;GY$3,Urlaub!$C$5:$C$604,"&gt;="&amp;GY$3)&gt;0,1,0))</f>
        <v>0</v>
      </c>
      <c r="GZ19" s="19" t="n">
        <f aca="false">IF($A19="",0,IF(COUNTIFS(Urlaub!$A$5:$A$604,$A19,Urlaub!$B$5:$B$604,"&lt;="&amp;GZ$3,Urlaub!$C$5:$C$604,"&gt;="&amp;GZ$3)&gt;0,1,0))</f>
        <v>0</v>
      </c>
      <c r="HA19" s="19" t="n">
        <f aca="false">IF($A19="",0,IF(COUNTIFS(Urlaub!$A$5:$A$604,$A19,Urlaub!$B$5:$B$604,"&lt;="&amp;HA$3,Urlaub!$C$5:$C$604,"&gt;="&amp;HA$3)&gt;0,1,0))</f>
        <v>0</v>
      </c>
      <c r="HB19" s="19" t="n">
        <f aca="false">IF($A19="",0,IF(COUNTIFS(Urlaub!$A$5:$A$604,$A19,Urlaub!$B$5:$B$604,"&lt;="&amp;HB$3,Urlaub!$C$5:$C$604,"&gt;="&amp;HB$3)&gt;0,1,0))</f>
        <v>0</v>
      </c>
      <c r="HC19" s="19" t="n">
        <f aca="false">IF($A19="",0,IF(COUNTIFS(Urlaub!$A$5:$A$604,$A19,Urlaub!$B$5:$B$604,"&lt;="&amp;HC$3,Urlaub!$C$5:$C$604,"&gt;="&amp;HC$3)&gt;0,1,0))</f>
        <v>0</v>
      </c>
      <c r="HD19" s="19" t="n">
        <f aca="false">IF($A19="",0,IF(COUNTIFS(Urlaub!$A$5:$A$604,$A19,Urlaub!$B$5:$B$604,"&lt;="&amp;HD$3,Urlaub!$C$5:$C$604,"&gt;="&amp;HD$3)&gt;0,1,0))</f>
        <v>0</v>
      </c>
      <c r="HE19" s="19" t="n">
        <f aca="false">IF($A19="",0,IF(COUNTIFS(Urlaub!$A$5:$A$604,$A19,Urlaub!$B$5:$B$604,"&lt;="&amp;HE$3,Urlaub!$C$5:$C$604,"&gt;="&amp;HE$3)&gt;0,1,0))</f>
        <v>0</v>
      </c>
      <c r="HF19" s="19" t="n">
        <f aca="false">IF($A19="",0,IF(COUNTIFS(Urlaub!$A$5:$A$604,$A19,Urlaub!$B$5:$B$604,"&lt;="&amp;HF$3,Urlaub!$C$5:$C$604,"&gt;="&amp;HF$3)&gt;0,1,0))</f>
        <v>0</v>
      </c>
      <c r="HG19" s="19" t="n">
        <f aca="false">IF($A19="",0,IF(COUNTIFS(Urlaub!$A$5:$A$604,$A19,Urlaub!$B$5:$B$604,"&lt;="&amp;HG$3,Urlaub!$C$5:$C$604,"&gt;="&amp;HG$3)&gt;0,1,0))</f>
        <v>0</v>
      </c>
      <c r="HH19" s="19" t="n">
        <f aca="false">IF($A19="",0,IF(COUNTIFS(Urlaub!$A$5:$A$604,$A19,Urlaub!$B$5:$B$604,"&lt;="&amp;HH$3,Urlaub!$C$5:$C$604,"&gt;="&amp;HH$3)&gt;0,1,0))</f>
        <v>0</v>
      </c>
      <c r="HI19" s="19" t="n">
        <f aca="false">IF($A19="",0,IF(COUNTIFS(Urlaub!$A$5:$A$604,$A19,Urlaub!$B$5:$B$604,"&lt;="&amp;HI$3,Urlaub!$C$5:$C$604,"&gt;="&amp;HI$3)&gt;0,1,0))</f>
        <v>0</v>
      </c>
      <c r="HJ19" s="19" t="n">
        <f aca="false">IF($A19="",0,IF(COUNTIFS(Urlaub!$A$5:$A$604,$A19,Urlaub!$B$5:$B$604,"&lt;="&amp;HJ$3,Urlaub!$C$5:$C$604,"&gt;="&amp;HJ$3)&gt;0,1,0))</f>
        <v>0</v>
      </c>
      <c r="HK19" s="19" t="n">
        <f aca="false">IF($A19="",0,IF(COUNTIFS(Urlaub!$A$5:$A$604,$A19,Urlaub!$B$5:$B$604,"&lt;="&amp;HK$3,Urlaub!$C$5:$C$604,"&gt;="&amp;HK$3)&gt;0,1,0))</f>
        <v>0</v>
      </c>
      <c r="HL19" s="19" t="n">
        <f aca="false">IF($A19="",0,IF(COUNTIFS(Urlaub!$A$5:$A$604,$A19,Urlaub!$B$5:$B$604,"&lt;="&amp;HL$3,Urlaub!$C$5:$C$604,"&gt;="&amp;HL$3)&gt;0,1,0))</f>
        <v>0</v>
      </c>
      <c r="HM19" s="19" t="n">
        <f aca="false">IF($A19="",0,IF(COUNTIFS(Urlaub!$A$5:$A$604,$A19,Urlaub!$B$5:$B$604,"&lt;="&amp;HM$3,Urlaub!$C$5:$C$604,"&gt;="&amp;HM$3)&gt;0,1,0))</f>
        <v>0</v>
      </c>
      <c r="HN19" s="19" t="n">
        <f aca="false">IF($A19="",0,IF(COUNTIFS(Urlaub!$A$5:$A$604,$A19,Urlaub!$B$5:$B$604,"&lt;="&amp;HN$3,Urlaub!$C$5:$C$604,"&gt;="&amp;HN$3)&gt;0,1,0))</f>
        <v>0</v>
      </c>
      <c r="HO19" s="19" t="n">
        <f aca="false">IF($A19="",0,IF(COUNTIFS(Urlaub!$A$5:$A$604,$A19,Urlaub!$B$5:$B$604,"&lt;="&amp;HO$3,Urlaub!$C$5:$C$604,"&gt;="&amp;HO$3)&gt;0,1,0))</f>
        <v>0</v>
      </c>
      <c r="HP19" s="19" t="n">
        <f aca="false">IF($A19="",0,IF(COUNTIFS(Urlaub!$A$5:$A$604,$A19,Urlaub!$B$5:$B$604,"&lt;="&amp;HP$3,Urlaub!$C$5:$C$604,"&gt;="&amp;HP$3)&gt;0,1,0))</f>
        <v>0</v>
      </c>
      <c r="HQ19" s="19" t="n">
        <f aca="false">IF($A19="",0,IF(COUNTIFS(Urlaub!$A$5:$A$604,$A19,Urlaub!$B$5:$B$604,"&lt;="&amp;HQ$3,Urlaub!$C$5:$C$604,"&gt;="&amp;HQ$3)&gt;0,1,0))</f>
        <v>0</v>
      </c>
      <c r="HR19" s="19" t="n">
        <f aca="false">IF($A19="",0,IF(COUNTIFS(Urlaub!$A$5:$A$604,$A19,Urlaub!$B$5:$B$604,"&lt;="&amp;HR$3,Urlaub!$C$5:$C$604,"&gt;="&amp;HR$3)&gt;0,1,0))</f>
        <v>0</v>
      </c>
      <c r="HS19" s="19" t="n">
        <f aca="false">IF($A19="",0,IF(COUNTIFS(Urlaub!$A$5:$A$604,$A19,Urlaub!$B$5:$B$604,"&lt;="&amp;HS$3,Urlaub!$C$5:$C$604,"&gt;="&amp;HS$3)&gt;0,1,0))</f>
        <v>0</v>
      </c>
      <c r="HT19" s="19" t="n">
        <f aca="false">IF($A19="",0,IF(COUNTIFS(Urlaub!$A$5:$A$604,$A19,Urlaub!$B$5:$B$604,"&lt;="&amp;HT$3,Urlaub!$C$5:$C$604,"&gt;="&amp;HT$3)&gt;0,1,0))</f>
        <v>0</v>
      </c>
      <c r="HU19" s="19" t="n">
        <f aca="false">IF($A19="",0,IF(COUNTIFS(Urlaub!$A$5:$A$604,$A19,Urlaub!$B$5:$B$604,"&lt;="&amp;HU$3,Urlaub!$C$5:$C$604,"&gt;="&amp;HU$3)&gt;0,1,0))</f>
        <v>0</v>
      </c>
      <c r="HV19" s="19" t="n">
        <f aca="false">IF($A19="",0,IF(COUNTIFS(Urlaub!$A$5:$A$604,$A19,Urlaub!$B$5:$B$604,"&lt;="&amp;HV$3,Urlaub!$C$5:$C$604,"&gt;="&amp;HV$3)&gt;0,1,0))</f>
        <v>0</v>
      </c>
      <c r="HW19" s="19" t="n">
        <f aca="false">IF($A19="",0,IF(COUNTIFS(Urlaub!$A$5:$A$604,$A19,Urlaub!$B$5:$B$604,"&lt;="&amp;HW$3,Urlaub!$C$5:$C$604,"&gt;="&amp;HW$3)&gt;0,1,0))</f>
        <v>0</v>
      </c>
      <c r="HX19" s="19" t="n">
        <f aca="false">IF($A19="",0,IF(COUNTIFS(Urlaub!$A$5:$A$604,$A19,Urlaub!$B$5:$B$604,"&lt;="&amp;HX$3,Urlaub!$C$5:$C$604,"&gt;="&amp;HX$3)&gt;0,1,0))</f>
        <v>0</v>
      </c>
      <c r="HY19" s="19" t="n">
        <f aca="false">IF($A19="",0,IF(COUNTIFS(Urlaub!$A$5:$A$604,$A19,Urlaub!$B$5:$B$604,"&lt;="&amp;HY$3,Urlaub!$C$5:$C$604,"&gt;="&amp;HY$3)&gt;0,1,0))</f>
        <v>0</v>
      </c>
      <c r="HZ19" s="19" t="n">
        <f aca="false">IF($A19="",0,IF(COUNTIFS(Urlaub!$A$5:$A$604,$A19,Urlaub!$B$5:$B$604,"&lt;="&amp;HZ$3,Urlaub!$C$5:$C$604,"&gt;="&amp;HZ$3)&gt;0,1,0))</f>
        <v>0</v>
      </c>
      <c r="IA19" s="19" t="n">
        <f aca="false">IF($A19="",0,IF(COUNTIFS(Urlaub!$A$5:$A$604,$A19,Urlaub!$B$5:$B$604,"&lt;="&amp;IA$3,Urlaub!$C$5:$C$604,"&gt;="&amp;IA$3)&gt;0,1,0))</f>
        <v>0</v>
      </c>
      <c r="IB19" s="19" t="n">
        <f aca="false">IF($A19="",0,IF(COUNTIFS(Urlaub!$A$5:$A$604,$A19,Urlaub!$B$5:$B$604,"&lt;="&amp;IB$3,Urlaub!$C$5:$C$604,"&gt;="&amp;IB$3)&gt;0,1,0))</f>
        <v>0</v>
      </c>
      <c r="IC19" s="19" t="n">
        <f aca="false">IF($A19="",0,IF(COUNTIFS(Urlaub!$A$5:$A$604,$A19,Urlaub!$B$5:$B$604,"&lt;="&amp;IC$3,Urlaub!$C$5:$C$604,"&gt;="&amp;IC$3)&gt;0,1,0))</f>
        <v>0</v>
      </c>
      <c r="ID19" s="19" t="n">
        <f aca="false">IF($A19="",0,IF(COUNTIFS(Urlaub!$A$5:$A$604,$A19,Urlaub!$B$5:$B$604,"&lt;="&amp;ID$3,Urlaub!$C$5:$C$604,"&gt;="&amp;ID$3)&gt;0,1,0))</f>
        <v>0</v>
      </c>
      <c r="IE19" s="19" t="n">
        <f aca="false">IF($A19="",0,IF(COUNTIFS(Urlaub!$A$5:$A$604,$A19,Urlaub!$B$5:$B$604,"&lt;="&amp;IE$3,Urlaub!$C$5:$C$604,"&gt;="&amp;IE$3)&gt;0,1,0))</f>
        <v>0</v>
      </c>
      <c r="IF19" s="19" t="n">
        <f aca="false">IF($A19="",0,IF(COUNTIFS(Urlaub!$A$5:$A$604,$A19,Urlaub!$B$5:$B$604,"&lt;="&amp;IF$3,Urlaub!$C$5:$C$604,"&gt;="&amp;IF$3)&gt;0,1,0))</f>
        <v>0</v>
      </c>
      <c r="IG19" s="19" t="n">
        <f aca="false">IF($A19="",0,IF(COUNTIFS(Urlaub!$A$5:$A$604,$A19,Urlaub!$B$5:$B$604,"&lt;="&amp;IG$3,Urlaub!$C$5:$C$604,"&gt;="&amp;IG$3)&gt;0,1,0))</f>
        <v>0</v>
      </c>
      <c r="IH19" s="19" t="n">
        <f aca="false">IF($A19="",0,IF(COUNTIFS(Urlaub!$A$5:$A$604,$A19,Urlaub!$B$5:$B$604,"&lt;="&amp;IH$3,Urlaub!$C$5:$C$604,"&gt;="&amp;IH$3)&gt;0,1,0))</f>
        <v>0</v>
      </c>
      <c r="II19" s="19" t="n">
        <f aca="false">IF($A19="",0,IF(COUNTIFS(Urlaub!$A$5:$A$604,$A19,Urlaub!$B$5:$B$604,"&lt;="&amp;II$3,Urlaub!$C$5:$C$604,"&gt;="&amp;II$3)&gt;0,1,0))</f>
        <v>0</v>
      </c>
      <c r="IJ19" s="19" t="n">
        <f aca="false">IF($A19="",0,IF(COUNTIFS(Urlaub!$A$5:$A$604,$A19,Urlaub!$B$5:$B$604,"&lt;="&amp;IJ$3,Urlaub!$C$5:$C$604,"&gt;="&amp;IJ$3)&gt;0,1,0))</f>
        <v>0</v>
      </c>
      <c r="IK19" s="19" t="n">
        <f aca="false">IF($A19="",0,IF(COUNTIFS(Urlaub!$A$5:$A$604,$A19,Urlaub!$B$5:$B$604,"&lt;="&amp;IK$3,Urlaub!$C$5:$C$604,"&gt;="&amp;IK$3)&gt;0,1,0))</f>
        <v>0</v>
      </c>
      <c r="IL19" s="19" t="n">
        <f aca="false">IF($A19="",0,IF(COUNTIFS(Urlaub!$A$5:$A$604,$A19,Urlaub!$B$5:$B$604,"&lt;="&amp;IL$3,Urlaub!$C$5:$C$604,"&gt;="&amp;IL$3)&gt;0,1,0))</f>
        <v>0</v>
      </c>
      <c r="IM19" s="19" t="n">
        <f aca="false">IF($A19="",0,IF(COUNTIFS(Urlaub!$A$5:$A$604,$A19,Urlaub!$B$5:$B$604,"&lt;="&amp;IM$3,Urlaub!$C$5:$C$604,"&gt;="&amp;IM$3)&gt;0,1,0))</f>
        <v>0</v>
      </c>
      <c r="IN19" s="19" t="n">
        <f aca="false">IF($A19="",0,IF(COUNTIFS(Urlaub!$A$5:$A$604,$A19,Urlaub!$B$5:$B$604,"&lt;="&amp;IN$3,Urlaub!$C$5:$C$604,"&gt;="&amp;IN$3)&gt;0,1,0))</f>
        <v>0</v>
      </c>
      <c r="IO19" s="19" t="n">
        <f aca="false">IF($A19="",0,IF(COUNTIFS(Urlaub!$A$5:$A$604,$A19,Urlaub!$B$5:$B$604,"&lt;="&amp;IO$3,Urlaub!$C$5:$C$604,"&gt;="&amp;IO$3)&gt;0,1,0))</f>
        <v>0</v>
      </c>
      <c r="IP19" s="19" t="n">
        <f aca="false">IF($A19="",0,IF(COUNTIFS(Urlaub!$A$5:$A$604,$A19,Urlaub!$B$5:$B$604,"&lt;="&amp;IP$3,Urlaub!$C$5:$C$604,"&gt;="&amp;IP$3)&gt;0,1,0))</f>
        <v>0</v>
      </c>
      <c r="IQ19" s="19" t="n">
        <f aca="false">IF($A19="",0,IF(COUNTIFS(Urlaub!$A$5:$A$604,$A19,Urlaub!$B$5:$B$604,"&lt;="&amp;IQ$3,Urlaub!$C$5:$C$604,"&gt;="&amp;IQ$3)&gt;0,1,0))</f>
        <v>0</v>
      </c>
      <c r="IR19" s="19" t="n">
        <f aca="false">IF($A19="",0,IF(COUNTIFS(Urlaub!$A$5:$A$604,$A19,Urlaub!$B$5:$B$604,"&lt;="&amp;IR$3,Urlaub!$C$5:$C$604,"&gt;="&amp;IR$3)&gt;0,1,0))</f>
        <v>0</v>
      </c>
      <c r="IS19" s="19" t="n">
        <f aca="false">IF($A19="",0,IF(COUNTIFS(Urlaub!$A$5:$A$604,$A19,Urlaub!$B$5:$B$604,"&lt;="&amp;IS$3,Urlaub!$C$5:$C$604,"&gt;="&amp;IS$3)&gt;0,1,0))</f>
        <v>0</v>
      </c>
      <c r="IT19" s="19" t="n">
        <f aca="false">IF($A19="",0,IF(COUNTIFS(Urlaub!$A$5:$A$604,$A19,Urlaub!$B$5:$B$604,"&lt;="&amp;IT$3,Urlaub!$C$5:$C$604,"&gt;="&amp;IT$3)&gt;0,1,0))</f>
        <v>0</v>
      </c>
      <c r="IU19" s="19" t="n">
        <f aca="false">IF($A19="",0,IF(COUNTIFS(Urlaub!$A$5:$A$604,$A19,Urlaub!$B$5:$B$604,"&lt;="&amp;IU$3,Urlaub!$C$5:$C$604,"&gt;="&amp;IU$3)&gt;0,1,0))</f>
        <v>0</v>
      </c>
      <c r="IV19" s="19" t="n">
        <f aca="false">IF($A19="",0,IF(COUNTIFS(Urlaub!$A$5:$A$604,$A19,Urlaub!$B$5:$B$604,"&lt;="&amp;IV$3,Urlaub!$C$5:$C$604,"&gt;="&amp;IV$3)&gt;0,1,0))</f>
        <v>0</v>
      </c>
      <c r="IW19" s="19" t="n">
        <f aca="false">IF($A19="",0,IF(COUNTIFS(Urlaub!$A$5:$A$604,$A19,Urlaub!$B$5:$B$604,"&lt;="&amp;IW$3,Urlaub!$C$5:$C$604,"&gt;="&amp;IW$3)&gt;0,1,0))</f>
        <v>0</v>
      </c>
      <c r="IX19" s="19" t="n">
        <f aca="false">IF($A19="",0,IF(COUNTIFS(Urlaub!$A$5:$A$604,$A19,Urlaub!$B$5:$B$604,"&lt;="&amp;IX$3,Urlaub!$C$5:$C$604,"&gt;="&amp;IX$3)&gt;0,1,0))</f>
        <v>0</v>
      </c>
      <c r="IY19" s="19" t="n">
        <f aca="false">IF($A19="",0,IF(COUNTIFS(Urlaub!$A$5:$A$604,$A19,Urlaub!$B$5:$B$604,"&lt;="&amp;IY$3,Urlaub!$C$5:$C$604,"&gt;="&amp;IY$3)&gt;0,1,0))</f>
        <v>0</v>
      </c>
      <c r="IZ19" s="19" t="n">
        <f aca="false">IF($A19="",0,IF(COUNTIFS(Urlaub!$A$5:$A$604,$A19,Urlaub!$B$5:$B$604,"&lt;="&amp;IZ$3,Urlaub!$C$5:$C$604,"&gt;="&amp;IZ$3)&gt;0,1,0))</f>
        <v>0</v>
      </c>
      <c r="JA19" s="19" t="n">
        <f aca="false">IF($A19="",0,IF(COUNTIFS(Urlaub!$A$5:$A$604,$A19,Urlaub!$B$5:$B$604,"&lt;="&amp;JA$3,Urlaub!$C$5:$C$604,"&gt;="&amp;JA$3)&gt;0,1,0))</f>
        <v>0</v>
      </c>
      <c r="JB19" s="19" t="n">
        <f aca="false">IF($A19="",0,IF(COUNTIFS(Urlaub!$A$5:$A$604,$A19,Urlaub!$B$5:$B$604,"&lt;="&amp;JB$3,Urlaub!$C$5:$C$604,"&gt;="&amp;JB$3)&gt;0,1,0))</f>
        <v>0</v>
      </c>
      <c r="JC19" s="19" t="n">
        <f aca="false">IF($A19="",0,IF(COUNTIFS(Urlaub!$A$5:$A$604,$A19,Urlaub!$B$5:$B$604,"&lt;="&amp;JC$3,Urlaub!$C$5:$C$604,"&gt;="&amp;JC$3)&gt;0,1,0))</f>
        <v>0</v>
      </c>
      <c r="JD19" s="19" t="n">
        <f aca="false">IF($A19="",0,IF(COUNTIFS(Urlaub!$A$5:$A$604,$A19,Urlaub!$B$5:$B$604,"&lt;="&amp;JD$3,Urlaub!$C$5:$C$604,"&gt;="&amp;JD$3)&gt;0,1,0))</f>
        <v>0</v>
      </c>
      <c r="JE19" s="19" t="n">
        <f aca="false">IF($A19="",0,IF(COUNTIFS(Urlaub!$A$5:$A$604,$A19,Urlaub!$B$5:$B$604,"&lt;="&amp;JE$3,Urlaub!$C$5:$C$604,"&gt;="&amp;JE$3)&gt;0,1,0))</f>
        <v>0</v>
      </c>
      <c r="JF19" s="19" t="n">
        <f aca="false">IF($A19="",0,IF(COUNTIFS(Urlaub!$A$5:$A$604,$A19,Urlaub!$B$5:$B$604,"&lt;="&amp;JF$3,Urlaub!$C$5:$C$604,"&gt;="&amp;JF$3)&gt;0,1,0))</f>
        <v>0</v>
      </c>
      <c r="JG19" s="19" t="n">
        <f aca="false">IF($A19="",0,IF(COUNTIFS(Urlaub!$A$5:$A$604,$A19,Urlaub!$B$5:$B$604,"&lt;="&amp;JG$3,Urlaub!$C$5:$C$604,"&gt;="&amp;JG$3)&gt;0,1,0))</f>
        <v>0</v>
      </c>
      <c r="JH19" s="19" t="n">
        <f aca="false">IF($A19="",0,IF(COUNTIFS(Urlaub!$A$5:$A$604,$A19,Urlaub!$B$5:$B$604,"&lt;="&amp;JH$3,Urlaub!$C$5:$C$604,"&gt;="&amp;JH$3)&gt;0,1,0))</f>
        <v>0</v>
      </c>
      <c r="JI19" s="19" t="n">
        <f aca="false">IF($A19="",0,IF(COUNTIFS(Urlaub!$A$5:$A$604,$A19,Urlaub!$B$5:$B$604,"&lt;="&amp;JI$3,Urlaub!$C$5:$C$604,"&gt;="&amp;JI$3)&gt;0,1,0))</f>
        <v>0</v>
      </c>
      <c r="JJ19" s="19" t="n">
        <f aca="false">IF($A19="",0,IF(COUNTIFS(Urlaub!$A$5:$A$604,$A19,Urlaub!$B$5:$B$604,"&lt;="&amp;JJ$3,Urlaub!$C$5:$C$604,"&gt;="&amp;JJ$3)&gt;0,1,0))</f>
        <v>0</v>
      </c>
      <c r="JK19" s="19" t="n">
        <f aca="false">IF($A19="",0,IF(COUNTIFS(Urlaub!$A$5:$A$604,$A19,Urlaub!$B$5:$B$604,"&lt;="&amp;JK$3,Urlaub!$C$5:$C$604,"&gt;="&amp;JK$3)&gt;0,1,0))</f>
        <v>0</v>
      </c>
      <c r="JL19" s="19" t="n">
        <f aca="false">IF($A19="",0,IF(COUNTIFS(Urlaub!$A$5:$A$604,$A19,Urlaub!$B$5:$B$604,"&lt;="&amp;JL$3,Urlaub!$C$5:$C$604,"&gt;="&amp;JL$3)&gt;0,1,0))</f>
        <v>0</v>
      </c>
      <c r="JM19" s="19" t="n">
        <f aca="false">IF($A19="",0,IF(COUNTIFS(Urlaub!$A$5:$A$604,$A19,Urlaub!$B$5:$B$604,"&lt;="&amp;JM$3,Urlaub!$C$5:$C$604,"&gt;="&amp;JM$3)&gt;0,1,0))</f>
        <v>0</v>
      </c>
      <c r="JN19" s="19" t="n">
        <f aca="false">IF($A19="",0,IF(COUNTIFS(Urlaub!$A$5:$A$604,$A19,Urlaub!$B$5:$B$604,"&lt;="&amp;JN$3,Urlaub!$C$5:$C$604,"&gt;="&amp;JN$3)&gt;0,1,0))</f>
        <v>0</v>
      </c>
      <c r="JO19" s="19" t="n">
        <f aca="false">IF($A19="",0,IF(COUNTIFS(Urlaub!$A$5:$A$604,$A19,Urlaub!$B$5:$B$604,"&lt;="&amp;JO$3,Urlaub!$C$5:$C$604,"&gt;="&amp;JO$3)&gt;0,1,0))</f>
        <v>0</v>
      </c>
      <c r="JP19" s="19" t="n">
        <f aca="false">IF($A19="",0,IF(COUNTIFS(Urlaub!$A$5:$A$604,$A19,Urlaub!$B$5:$B$604,"&lt;="&amp;JP$3,Urlaub!$C$5:$C$604,"&gt;="&amp;JP$3)&gt;0,1,0))</f>
        <v>0</v>
      </c>
      <c r="JQ19" s="19" t="n">
        <f aca="false">IF($A19="",0,IF(COUNTIFS(Urlaub!$A$5:$A$604,$A19,Urlaub!$B$5:$B$604,"&lt;="&amp;JQ$3,Urlaub!$C$5:$C$604,"&gt;="&amp;JQ$3)&gt;0,1,0))</f>
        <v>0</v>
      </c>
      <c r="JR19" s="19" t="n">
        <f aca="false">IF($A19="",0,IF(COUNTIFS(Urlaub!$A$5:$A$604,$A19,Urlaub!$B$5:$B$604,"&lt;="&amp;JR$3,Urlaub!$C$5:$C$604,"&gt;="&amp;JR$3)&gt;0,1,0))</f>
        <v>0</v>
      </c>
      <c r="JS19" s="19" t="n">
        <f aca="false">IF($A19="",0,IF(COUNTIFS(Urlaub!$A$5:$A$604,$A19,Urlaub!$B$5:$B$604,"&lt;="&amp;JS$3,Urlaub!$C$5:$C$604,"&gt;="&amp;JS$3)&gt;0,1,0))</f>
        <v>0</v>
      </c>
      <c r="JT19" s="19" t="n">
        <f aca="false">IF($A19="",0,IF(COUNTIFS(Urlaub!$A$5:$A$604,$A19,Urlaub!$B$5:$B$604,"&lt;="&amp;JT$3,Urlaub!$C$5:$C$604,"&gt;="&amp;JT$3)&gt;0,1,0))</f>
        <v>0</v>
      </c>
      <c r="JU19" s="19" t="n">
        <f aca="false">IF($A19="",0,IF(COUNTIFS(Urlaub!$A$5:$A$604,$A19,Urlaub!$B$5:$B$604,"&lt;="&amp;JU$3,Urlaub!$C$5:$C$604,"&gt;="&amp;JU$3)&gt;0,1,0))</f>
        <v>0</v>
      </c>
      <c r="JV19" s="19" t="n">
        <f aca="false">IF($A19="",0,IF(COUNTIFS(Urlaub!$A$5:$A$604,$A19,Urlaub!$B$5:$B$604,"&lt;="&amp;JV$3,Urlaub!$C$5:$C$604,"&gt;="&amp;JV$3)&gt;0,1,0))</f>
        <v>0</v>
      </c>
      <c r="JW19" s="19" t="n">
        <f aca="false">IF($A19="",0,IF(COUNTIFS(Urlaub!$A$5:$A$604,$A19,Urlaub!$B$5:$B$604,"&lt;="&amp;JW$3,Urlaub!$C$5:$C$604,"&gt;="&amp;JW$3)&gt;0,1,0))</f>
        <v>0</v>
      </c>
      <c r="JX19" s="19" t="n">
        <f aca="false">IF($A19="",0,IF(COUNTIFS(Urlaub!$A$5:$A$604,$A19,Urlaub!$B$5:$B$604,"&lt;="&amp;JX$3,Urlaub!$C$5:$C$604,"&gt;="&amp;JX$3)&gt;0,1,0))</f>
        <v>0</v>
      </c>
      <c r="JY19" s="19" t="n">
        <f aca="false">IF($A19="",0,IF(COUNTIFS(Urlaub!$A$5:$A$604,$A19,Urlaub!$B$5:$B$604,"&lt;="&amp;JY$3,Urlaub!$C$5:$C$604,"&gt;="&amp;JY$3)&gt;0,1,0))</f>
        <v>0</v>
      </c>
      <c r="JZ19" s="19" t="n">
        <f aca="false">IF($A19="",0,IF(COUNTIFS(Urlaub!$A$5:$A$604,$A19,Urlaub!$B$5:$B$604,"&lt;="&amp;JZ$3,Urlaub!$C$5:$C$604,"&gt;="&amp;JZ$3)&gt;0,1,0))</f>
        <v>0</v>
      </c>
      <c r="KA19" s="19" t="n">
        <f aca="false">IF($A19="",0,IF(COUNTIFS(Urlaub!$A$5:$A$604,$A19,Urlaub!$B$5:$B$604,"&lt;="&amp;KA$3,Urlaub!$C$5:$C$604,"&gt;="&amp;KA$3)&gt;0,1,0))</f>
        <v>0</v>
      </c>
      <c r="KB19" s="19" t="n">
        <f aca="false">IF($A19="",0,IF(COUNTIFS(Urlaub!$A$5:$A$604,$A19,Urlaub!$B$5:$B$604,"&lt;="&amp;KB$3,Urlaub!$C$5:$C$604,"&gt;="&amp;KB$3)&gt;0,1,0))</f>
        <v>0</v>
      </c>
      <c r="KC19" s="19" t="n">
        <f aca="false">IF($A19="",0,IF(COUNTIFS(Urlaub!$A$5:$A$604,$A19,Urlaub!$B$5:$B$604,"&lt;="&amp;KC$3,Urlaub!$C$5:$C$604,"&gt;="&amp;KC$3)&gt;0,1,0))</f>
        <v>0</v>
      </c>
      <c r="KD19" s="19" t="n">
        <f aca="false">IF($A19="",0,IF(COUNTIFS(Urlaub!$A$5:$A$604,$A19,Urlaub!$B$5:$B$604,"&lt;="&amp;KD$3,Urlaub!$C$5:$C$604,"&gt;="&amp;KD$3)&gt;0,1,0))</f>
        <v>0</v>
      </c>
      <c r="KE19" s="19" t="n">
        <f aca="false">IF($A19="",0,IF(COUNTIFS(Urlaub!$A$5:$A$604,$A19,Urlaub!$B$5:$B$604,"&lt;="&amp;KE$3,Urlaub!$C$5:$C$604,"&gt;="&amp;KE$3)&gt;0,1,0))</f>
        <v>0</v>
      </c>
      <c r="KF19" s="19" t="n">
        <f aca="false">IF($A19="",0,IF(COUNTIFS(Urlaub!$A$5:$A$604,$A19,Urlaub!$B$5:$B$604,"&lt;="&amp;KF$3,Urlaub!$C$5:$C$604,"&gt;="&amp;KF$3)&gt;0,1,0))</f>
        <v>0</v>
      </c>
      <c r="KG19" s="19" t="n">
        <f aca="false">IF($A19="",0,IF(COUNTIFS(Urlaub!$A$5:$A$604,$A19,Urlaub!$B$5:$B$604,"&lt;="&amp;KG$3,Urlaub!$C$5:$C$604,"&gt;="&amp;KG$3)&gt;0,1,0))</f>
        <v>0</v>
      </c>
      <c r="KH19" s="19" t="n">
        <f aca="false">IF($A19="",0,IF(COUNTIFS(Urlaub!$A$5:$A$604,$A19,Urlaub!$B$5:$B$604,"&lt;="&amp;KH$3,Urlaub!$C$5:$C$604,"&gt;="&amp;KH$3)&gt;0,1,0))</f>
        <v>0</v>
      </c>
      <c r="KI19" s="19" t="n">
        <f aca="false">IF($A19="",0,IF(COUNTIFS(Urlaub!$A$5:$A$604,$A19,Urlaub!$B$5:$B$604,"&lt;="&amp;KI$3,Urlaub!$C$5:$C$604,"&gt;="&amp;KI$3)&gt;0,1,0))</f>
        <v>0</v>
      </c>
      <c r="KJ19" s="19" t="n">
        <f aca="false">IF($A19="",0,IF(COUNTIFS(Urlaub!$A$5:$A$604,$A19,Urlaub!$B$5:$B$604,"&lt;="&amp;KJ$3,Urlaub!$C$5:$C$604,"&gt;="&amp;KJ$3)&gt;0,1,0))</f>
        <v>0</v>
      </c>
      <c r="KK19" s="19" t="n">
        <f aca="false">IF($A19="",0,IF(COUNTIFS(Urlaub!$A$5:$A$604,$A19,Urlaub!$B$5:$B$604,"&lt;="&amp;KK$3,Urlaub!$C$5:$C$604,"&gt;="&amp;KK$3)&gt;0,1,0))</f>
        <v>0</v>
      </c>
      <c r="KL19" s="19" t="n">
        <f aca="false">IF($A19="",0,IF(COUNTIFS(Urlaub!$A$5:$A$604,$A19,Urlaub!$B$5:$B$604,"&lt;="&amp;KL$3,Urlaub!$C$5:$C$604,"&gt;="&amp;KL$3)&gt;0,1,0))</f>
        <v>0</v>
      </c>
      <c r="KM19" s="19" t="n">
        <f aca="false">IF($A19="",0,IF(COUNTIFS(Urlaub!$A$5:$A$604,$A19,Urlaub!$B$5:$B$604,"&lt;="&amp;KM$3,Urlaub!$C$5:$C$604,"&gt;="&amp;KM$3)&gt;0,1,0))</f>
        <v>0</v>
      </c>
      <c r="KN19" s="19" t="n">
        <f aca="false">IF($A19="",0,IF(COUNTIFS(Urlaub!$A$5:$A$604,$A19,Urlaub!$B$5:$B$604,"&lt;="&amp;KN$3,Urlaub!$C$5:$C$604,"&gt;="&amp;KN$3)&gt;0,1,0))</f>
        <v>0</v>
      </c>
      <c r="KO19" s="19" t="n">
        <f aca="false">IF($A19="",0,IF(COUNTIFS(Urlaub!$A$5:$A$604,$A19,Urlaub!$B$5:$B$604,"&lt;="&amp;KO$3,Urlaub!$C$5:$C$604,"&gt;="&amp;KO$3)&gt;0,1,0))</f>
        <v>0</v>
      </c>
      <c r="KP19" s="19" t="n">
        <f aca="false">IF($A19="",0,IF(COUNTIFS(Urlaub!$A$5:$A$604,$A19,Urlaub!$B$5:$B$604,"&lt;="&amp;KP$3,Urlaub!$C$5:$C$604,"&gt;="&amp;KP$3)&gt;0,1,0))</f>
        <v>0</v>
      </c>
      <c r="KQ19" s="19" t="n">
        <f aca="false">IF($A19="",0,IF(COUNTIFS(Urlaub!$A$5:$A$604,$A19,Urlaub!$B$5:$B$604,"&lt;="&amp;KQ$3,Urlaub!$C$5:$C$604,"&gt;="&amp;KQ$3)&gt;0,1,0))</f>
        <v>0</v>
      </c>
      <c r="KR19" s="19" t="n">
        <f aca="false">IF($A19="",0,IF(COUNTIFS(Urlaub!$A$5:$A$604,$A19,Urlaub!$B$5:$B$604,"&lt;="&amp;KR$3,Urlaub!$C$5:$C$604,"&gt;="&amp;KR$3)&gt;0,1,0))</f>
        <v>0</v>
      </c>
      <c r="KS19" s="19" t="n">
        <f aca="false">IF($A19="",0,IF(COUNTIFS(Urlaub!$A$5:$A$604,$A19,Urlaub!$B$5:$B$604,"&lt;="&amp;KS$3,Urlaub!$C$5:$C$604,"&gt;="&amp;KS$3)&gt;0,1,0))</f>
        <v>0</v>
      </c>
      <c r="KT19" s="19" t="n">
        <f aca="false">IF($A19="",0,IF(COUNTIFS(Urlaub!$A$5:$A$604,$A19,Urlaub!$B$5:$B$604,"&lt;="&amp;KT$3,Urlaub!$C$5:$C$604,"&gt;="&amp;KT$3)&gt;0,1,0))</f>
        <v>0</v>
      </c>
      <c r="KU19" s="19" t="n">
        <f aca="false">IF($A19="",0,IF(COUNTIFS(Urlaub!$A$5:$A$604,$A19,Urlaub!$B$5:$B$604,"&lt;="&amp;KU$3,Urlaub!$C$5:$C$604,"&gt;="&amp;KU$3)&gt;0,1,0))</f>
        <v>0</v>
      </c>
      <c r="KV19" s="19" t="n">
        <f aca="false">IF($A19="",0,IF(COUNTIFS(Urlaub!$A$5:$A$604,$A19,Urlaub!$B$5:$B$604,"&lt;="&amp;KV$3,Urlaub!$C$5:$C$604,"&gt;="&amp;KV$3)&gt;0,1,0))</f>
        <v>0</v>
      </c>
      <c r="KW19" s="19" t="n">
        <f aca="false">IF($A19="",0,IF(COUNTIFS(Urlaub!$A$5:$A$604,$A19,Urlaub!$B$5:$B$604,"&lt;="&amp;KW$3,Urlaub!$C$5:$C$604,"&gt;="&amp;KW$3)&gt;0,1,0))</f>
        <v>0</v>
      </c>
      <c r="KX19" s="19" t="n">
        <f aca="false">IF($A19="",0,IF(COUNTIFS(Urlaub!$A$5:$A$604,$A19,Urlaub!$B$5:$B$604,"&lt;="&amp;KX$3,Urlaub!$C$5:$C$604,"&gt;="&amp;KX$3)&gt;0,1,0))</f>
        <v>0</v>
      </c>
      <c r="KY19" s="19" t="n">
        <f aca="false">IF($A19="",0,IF(COUNTIFS(Urlaub!$A$5:$A$604,$A19,Urlaub!$B$5:$B$604,"&lt;="&amp;KY$3,Urlaub!$C$5:$C$604,"&gt;="&amp;KY$3)&gt;0,1,0))</f>
        <v>0</v>
      </c>
      <c r="KZ19" s="19" t="n">
        <f aca="false">IF($A19="",0,IF(COUNTIFS(Urlaub!$A$5:$A$604,$A19,Urlaub!$B$5:$B$604,"&lt;="&amp;KZ$3,Urlaub!$C$5:$C$604,"&gt;="&amp;KZ$3)&gt;0,1,0))</f>
        <v>0</v>
      </c>
      <c r="LA19" s="19" t="n">
        <f aca="false">IF($A19="",0,IF(COUNTIFS(Urlaub!$A$5:$A$604,$A19,Urlaub!$B$5:$B$604,"&lt;="&amp;LA$3,Urlaub!$C$5:$C$604,"&gt;="&amp;LA$3)&gt;0,1,0))</f>
        <v>0</v>
      </c>
      <c r="LB19" s="19" t="n">
        <f aca="false">IF($A19="",0,IF(COUNTIFS(Urlaub!$A$5:$A$604,$A19,Urlaub!$B$5:$B$604,"&lt;="&amp;LB$3,Urlaub!$C$5:$C$604,"&gt;="&amp;LB$3)&gt;0,1,0))</f>
        <v>0</v>
      </c>
      <c r="LC19" s="19" t="n">
        <f aca="false">IF($A19="",0,IF(COUNTIFS(Urlaub!$A$5:$A$604,$A19,Urlaub!$B$5:$B$604,"&lt;="&amp;LC$3,Urlaub!$C$5:$C$604,"&gt;="&amp;LC$3)&gt;0,1,0))</f>
        <v>0</v>
      </c>
      <c r="LD19" s="19" t="n">
        <f aca="false">IF($A19="",0,IF(COUNTIFS(Urlaub!$A$5:$A$604,$A19,Urlaub!$B$5:$B$604,"&lt;="&amp;LD$3,Urlaub!$C$5:$C$604,"&gt;="&amp;LD$3)&gt;0,1,0))</f>
        <v>0</v>
      </c>
      <c r="LE19" s="19" t="n">
        <f aca="false">IF($A19="",0,IF(COUNTIFS(Urlaub!$A$5:$A$604,$A19,Urlaub!$B$5:$B$604,"&lt;="&amp;LE$3,Urlaub!$C$5:$C$604,"&gt;="&amp;LE$3)&gt;0,1,0))</f>
        <v>0</v>
      </c>
      <c r="LF19" s="19" t="n">
        <f aca="false">IF($A19="",0,IF(COUNTIFS(Urlaub!$A$5:$A$604,$A19,Urlaub!$B$5:$B$604,"&lt;="&amp;LF$3,Urlaub!$C$5:$C$604,"&gt;="&amp;LF$3)&gt;0,1,0))</f>
        <v>0</v>
      </c>
      <c r="LG19" s="19" t="n">
        <f aca="false">IF($A19="",0,IF(COUNTIFS(Urlaub!$A$5:$A$604,$A19,Urlaub!$B$5:$B$604,"&lt;="&amp;LG$3,Urlaub!$C$5:$C$604,"&gt;="&amp;LG$3)&gt;0,1,0))</f>
        <v>0</v>
      </c>
      <c r="LH19" s="19" t="n">
        <f aca="false">IF($A19="",0,IF(COUNTIFS(Urlaub!$A$5:$A$604,$A19,Urlaub!$B$5:$B$604,"&lt;="&amp;LH$3,Urlaub!$C$5:$C$604,"&gt;="&amp;LH$3)&gt;0,1,0))</f>
        <v>0</v>
      </c>
      <c r="LI19" s="19" t="n">
        <f aca="false">IF($A19="",0,IF(COUNTIFS(Urlaub!$A$5:$A$604,$A19,Urlaub!$B$5:$B$604,"&lt;="&amp;LI$3,Urlaub!$C$5:$C$604,"&gt;="&amp;LI$3)&gt;0,1,0))</f>
        <v>0</v>
      </c>
      <c r="LJ19" s="19" t="n">
        <f aca="false">IF($A19="",0,IF(COUNTIFS(Urlaub!$A$5:$A$604,$A19,Urlaub!$B$5:$B$604,"&lt;="&amp;LJ$3,Urlaub!$C$5:$C$604,"&gt;="&amp;LJ$3)&gt;0,1,0))</f>
        <v>0</v>
      </c>
      <c r="LK19" s="19" t="n">
        <f aca="false">IF($A19="",0,IF(COUNTIFS(Urlaub!$A$5:$A$604,$A19,Urlaub!$B$5:$B$604,"&lt;="&amp;LK$3,Urlaub!$C$5:$C$604,"&gt;="&amp;LK$3)&gt;0,1,0))</f>
        <v>0</v>
      </c>
      <c r="LL19" s="19" t="n">
        <f aca="false">IF($A19="",0,IF(COUNTIFS(Urlaub!$A$5:$A$604,$A19,Urlaub!$B$5:$B$604,"&lt;="&amp;LL$3,Urlaub!$C$5:$C$604,"&gt;="&amp;LL$3)&gt;0,1,0))</f>
        <v>0</v>
      </c>
      <c r="LM19" s="19" t="n">
        <f aca="false">IF($A19="",0,IF(COUNTIFS(Urlaub!$A$5:$A$604,$A19,Urlaub!$B$5:$B$604,"&lt;="&amp;LM$3,Urlaub!$C$5:$C$604,"&gt;="&amp;LM$3)&gt;0,1,0))</f>
        <v>0</v>
      </c>
      <c r="LN19" s="19" t="n">
        <f aca="false">IF($A19="",0,IF(COUNTIFS(Urlaub!$A$5:$A$604,$A19,Urlaub!$B$5:$B$604,"&lt;="&amp;LN$3,Urlaub!$C$5:$C$604,"&gt;="&amp;LN$3)&gt;0,1,0))</f>
        <v>0</v>
      </c>
      <c r="LO19" s="19" t="n">
        <f aca="false">IF($A19="",0,IF(COUNTIFS(Urlaub!$A$5:$A$604,$A19,Urlaub!$B$5:$B$604,"&lt;="&amp;LO$3,Urlaub!$C$5:$C$604,"&gt;="&amp;LO$3)&gt;0,1,0))</f>
        <v>0</v>
      </c>
      <c r="LP19" s="19" t="n">
        <f aca="false">IF($A19="",0,IF(COUNTIFS(Urlaub!$A$5:$A$604,$A19,Urlaub!$B$5:$B$604,"&lt;="&amp;LP$3,Urlaub!$C$5:$C$604,"&gt;="&amp;LP$3)&gt;0,1,0))</f>
        <v>0</v>
      </c>
      <c r="LQ19" s="19" t="n">
        <f aca="false">IF($A19="",0,IF(COUNTIFS(Urlaub!$A$5:$A$604,$A19,Urlaub!$B$5:$B$604,"&lt;="&amp;LQ$3,Urlaub!$C$5:$C$604,"&gt;="&amp;LQ$3)&gt;0,1,0))</f>
        <v>0</v>
      </c>
      <c r="LR19" s="19" t="n">
        <f aca="false">IF($A19="",0,IF(COUNTIFS(Urlaub!$A$5:$A$604,$A19,Urlaub!$B$5:$B$604,"&lt;="&amp;LR$3,Urlaub!$C$5:$C$604,"&gt;="&amp;LR$3)&gt;0,1,0))</f>
        <v>0</v>
      </c>
      <c r="LS19" s="19" t="n">
        <f aca="false">IF($A19="",0,IF(COUNTIFS(Urlaub!$A$5:$A$604,$A19,Urlaub!$B$5:$B$604,"&lt;="&amp;LS$3,Urlaub!$C$5:$C$604,"&gt;="&amp;LS$3)&gt;0,1,0))</f>
        <v>0</v>
      </c>
      <c r="LT19" s="19" t="n">
        <f aca="false">IF($A19="",0,IF(COUNTIFS(Urlaub!$A$5:$A$604,$A19,Urlaub!$B$5:$B$604,"&lt;="&amp;LT$3,Urlaub!$C$5:$C$604,"&gt;="&amp;LT$3)&gt;0,1,0))</f>
        <v>0</v>
      </c>
      <c r="LU19" s="19" t="n">
        <f aca="false">IF($A19="",0,IF(COUNTIFS(Urlaub!$A$5:$A$604,$A19,Urlaub!$B$5:$B$604,"&lt;="&amp;LU$3,Urlaub!$C$5:$C$604,"&gt;="&amp;LU$3)&gt;0,1,0))</f>
        <v>0</v>
      </c>
      <c r="LV19" s="19" t="n">
        <f aca="false">IF($A19="",0,IF(COUNTIFS(Urlaub!$A$5:$A$604,$A19,Urlaub!$B$5:$B$604,"&lt;="&amp;LV$3,Urlaub!$C$5:$C$604,"&gt;="&amp;LV$3)&gt;0,1,0))</f>
        <v>0</v>
      </c>
      <c r="LW19" s="19" t="n">
        <f aca="false">IF($A19="",0,IF(COUNTIFS(Urlaub!$A$5:$A$604,$A19,Urlaub!$B$5:$B$604,"&lt;="&amp;LW$3,Urlaub!$C$5:$C$604,"&gt;="&amp;LW$3)&gt;0,1,0))</f>
        <v>0</v>
      </c>
      <c r="LX19" s="19" t="n">
        <f aca="false">IF($A19="",0,IF(COUNTIFS(Urlaub!$A$5:$A$604,$A19,Urlaub!$B$5:$B$604,"&lt;="&amp;LX$3,Urlaub!$C$5:$C$604,"&gt;="&amp;LX$3)&gt;0,1,0))</f>
        <v>0</v>
      </c>
      <c r="LY19" s="19" t="n">
        <f aca="false">IF($A19="",0,IF(COUNTIFS(Urlaub!$A$5:$A$604,$A19,Urlaub!$B$5:$B$604,"&lt;="&amp;LY$3,Urlaub!$C$5:$C$604,"&gt;="&amp;LY$3)&gt;0,1,0))</f>
        <v>0</v>
      </c>
      <c r="LZ19" s="19" t="n">
        <f aca="false">IF($A19="",0,IF(COUNTIFS(Urlaub!$A$5:$A$604,$A19,Urlaub!$B$5:$B$604,"&lt;="&amp;LZ$3,Urlaub!$C$5:$C$604,"&gt;="&amp;LZ$3)&gt;0,1,0))</f>
        <v>0</v>
      </c>
      <c r="MA19" s="19" t="n">
        <f aca="false">IF($A19="",0,IF(COUNTIFS(Urlaub!$A$5:$A$604,$A19,Urlaub!$B$5:$B$604,"&lt;="&amp;MA$3,Urlaub!$C$5:$C$604,"&gt;="&amp;MA$3)&gt;0,1,0))</f>
        <v>0</v>
      </c>
      <c r="MB19" s="19" t="n">
        <f aca="false">IF($A19="",0,IF(COUNTIFS(Urlaub!$A$5:$A$604,$A19,Urlaub!$B$5:$B$604,"&lt;="&amp;MB$3,Urlaub!$C$5:$C$604,"&gt;="&amp;MB$3)&gt;0,1,0))</f>
        <v>0</v>
      </c>
      <c r="MC19" s="19" t="n">
        <f aca="false">IF($A19="",0,IF(COUNTIFS(Urlaub!$A$5:$A$604,$A19,Urlaub!$B$5:$B$604,"&lt;="&amp;MC$3,Urlaub!$C$5:$C$604,"&gt;="&amp;MC$3)&gt;0,1,0))</f>
        <v>0</v>
      </c>
      <c r="MD19" s="19" t="n">
        <f aca="false">IF($A19="",0,IF(COUNTIFS(Urlaub!$A$5:$A$604,$A19,Urlaub!$B$5:$B$604,"&lt;="&amp;MD$3,Urlaub!$C$5:$C$604,"&gt;="&amp;MD$3)&gt;0,1,0))</f>
        <v>0</v>
      </c>
      <c r="ME19" s="19" t="n">
        <f aca="false">IF($A19="",0,IF(COUNTIFS(Urlaub!$A$5:$A$604,$A19,Urlaub!$B$5:$B$604,"&lt;="&amp;ME$3,Urlaub!$C$5:$C$604,"&gt;="&amp;ME$3)&gt;0,1,0))</f>
        <v>0</v>
      </c>
      <c r="MF19" s="19" t="n">
        <f aca="false">IF($A19="",0,IF(COUNTIFS(Urlaub!$A$5:$A$604,$A19,Urlaub!$B$5:$B$604,"&lt;="&amp;MF$3,Urlaub!$C$5:$C$604,"&gt;="&amp;MF$3)&gt;0,1,0))</f>
        <v>0</v>
      </c>
      <c r="MG19" s="19" t="n">
        <f aca="false">IF($A19="",0,IF(COUNTIFS(Urlaub!$A$5:$A$604,$A19,Urlaub!$B$5:$B$604,"&lt;="&amp;MG$3,Urlaub!$C$5:$C$604,"&gt;="&amp;MG$3)&gt;0,1,0))</f>
        <v>0</v>
      </c>
      <c r="MH19" s="19" t="n">
        <f aca="false">IF($A19="",0,IF(COUNTIFS(Urlaub!$A$5:$A$604,$A19,Urlaub!$B$5:$B$604,"&lt;="&amp;MH$3,Urlaub!$C$5:$C$604,"&gt;="&amp;MH$3)&gt;0,1,0))</f>
        <v>0</v>
      </c>
      <c r="MI19" s="19" t="n">
        <f aca="false">IF($A19="",0,IF(COUNTIFS(Urlaub!$A$5:$A$604,$A19,Urlaub!$B$5:$B$604,"&lt;="&amp;MI$3,Urlaub!$C$5:$C$604,"&gt;="&amp;MI$3)&gt;0,1,0))</f>
        <v>0</v>
      </c>
      <c r="MJ19" s="19" t="n">
        <f aca="false">IF($A19="",0,IF(COUNTIFS(Urlaub!$A$5:$A$604,$A19,Urlaub!$B$5:$B$604,"&lt;="&amp;MJ$3,Urlaub!$C$5:$C$604,"&gt;="&amp;MJ$3)&gt;0,1,0))</f>
        <v>0</v>
      </c>
      <c r="MK19" s="19" t="n">
        <f aca="false">IF($A19="",0,IF(COUNTIFS(Urlaub!$A$5:$A$604,$A19,Urlaub!$B$5:$B$604,"&lt;="&amp;MK$3,Urlaub!$C$5:$C$604,"&gt;="&amp;MK$3)&gt;0,1,0))</f>
        <v>0</v>
      </c>
      <c r="ML19" s="19" t="n">
        <f aca="false">IF($A19="",0,IF(COUNTIFS(Urlaub!$A$5:$A$604,$A19,Urlaub!$B$5:$B$604,"&lt;="&amp;ML$3,Urlaub!$C$5:$C$604,"&gt;="&amp;ML$3)&gt;0,1,0))</f>
        <v>0</v>
      </c>
      <c r="MM19" s="19" t="n">
        <f aca="false">IF($A19="",0,IF(COUNTIFS(Urlaub!$A$5:$A$604,$A19,Urlaub!$B$5:$B$604,"&lt;="&amp;MM$3,Urlaub!$C$5:$C$604,"&gt;="&amp;MM$3)&gt;0,1,0))</f>
        <v>0</v>
      </c>
      <c r="MN19" s="19" t="n">
        <f aca="false">IF($A19="",0,IF(COUNTIFS(Urlaub!$A$5:$A$604,$A19,Urlaub!$B$5:$B$604,"&lt;="&amp;MN$3,Urlaub!$C$5:$C$604,"&gt;="&amp;MN$3)&gt;0,1,0))</f>
        <v>0</v>
      </c>
      <c r="MO19" s="19" t="n">
        <f aca="false">IF($A19="",0,IF(COUNTIFS(Urlaub!$A$5:$A$604,$A19,Urlaub!$B$5:$B$604,"&lt;="&amp;MO$3,Urlaub!$C$5:$C$604,"&gt;="&amp;MO$3)&gt;0,1,0))</f>
        <v>0</v>
      </c>
      <c r="MP19" s="19" t="n">
        <f aca="false">IF($A19="",0,IF(COUNTIFS(Urlaub!$A$5:$A$604,$A19,Urlaub!$B$5:$B$604,"&lt;="&amp;MP$3,Urlaub!$C$5:$C$604,"&gt;="&amp;MP$3)&gt;0,1,0))</f>
        <v>0</v>
      </c>
      <c r="MQ19" s="19" t="n">
        <f aca="false">IF($A19="",0,IF(COUNTIFS(Urlaub!$A$5:$A$604,$A19,Urlaub!$B$5:$B$604,"&lt;="&amp;MQ$3,Urlaub!$C$5:$C$604,"&gt;="&amp;MQ$3)&gt;0,1,0))</f>
        <v>0</v>
      </c>
      <c r="MR19" s="19" t="n">
        <f aca="false">IF($A19="",0,IF(COUNTIFS(Urlaub!$A$5:$A$604,$A19,Urlaub!$B$5:$B$604,"&lt;="&amp;MR$3,Urlaub!$C$5:$C$604,"&gt;="&amp;MR$3)&gt;0,1,0))</f>
        <v>0</v>
      </c>
      <c r="MS19" s="19" t="n">
        <f aca="false">IF($A19="",0,IF(COUNTIFS(Urlaub!$A$5:$A$604,$A19,Urlaub!$B$5:$B$604,"&lt;="&amp;MS$3,Urlaub!$C$5:$C$604,"&gt;="&amp;MS$3)&gt;0,1,0))</f>
        <v>0</v>
      </c>
      <c r="MT19" s="19" t="n">
        <f aca="false">IF($A19="",0,IF(COUNTIFS(Urlaub!$A$5:$A$604,$A19,Urlaub!$B$5:$B$604,"&lt;="&amp;MT$3,Urlaub!$C$5:$C$604,"&gt;="&amp;MT$3)&gt;0,1,0))</f>
        <v>0</v>
      </c>
      <c r="MU19" s="19" t="n">
        <f aca="false">IF($A19="",0,IF(COUNTIFS(Urlaub!$A$5:$A$604,$A19,Urlaub!$B$5:$B$604,"&lt;="&amp;MU$3,Urlaub!$C$5:$C$604,"&gt;="&amp;MU$3)&gt;0,1,0))</f>
        <v>0</v>
      </c>
      <c r="MV19" s="19" t="n">
        <f aca="false">IF($A19="",0,IF(COUNTIFS(Urlaub!$A$5:$A$604,$A19,Urlaub!$B$5:$B$604,"&lt;="&amp;MV$3,Urlaub!$C$5:$C$604,"&gt;="&amp;MV$3)&gt;0,1,0))</f>
        <v>0</v>
      </c>
      <c r="MW19" s="19" t="n">
        <f aca="false">IF($A19="",0,IF(COUNTIFS(Urlaub!$A$5:$A$604,$A19,Urlaub!$B$5:$B$604,"&lt;="&amp;MW$3,Urlaub!$C$5:$C$604,"&gt;="&amp;MW$3)&gt;0,1,0))</f>
        <v>0</v>
      </c>
      <c r="MX19" s="19" t="n">
        <f aca="false">IF($A19="",0,IF(COUNTIFS(Urlaub!$A$5:$A$604,$A19,Urlaub!$B$5:$B$604,"&lt;="&amp;MX$3,Urlaub!$C$5:$C$604,"&gt;="&amp;MX$3)&gt;0,1,0))</f>
        <v>0</v>
      </c>
      <c r="MY19" s="19" t="n">
        <f aca="false">IF($A19="",0,IF(COUNTIFS(Urlaub!$A$5:$A$604,$A19,Urlaub!$B$5:$B$604,"&lt;="&amp;MY$3,Urlaub!$C$5:$C$604,"&gt;="&amp;MY$3)&gt;0,1,0))</f>
        <v>0</v>
      </c>
      <c r="MZ19" s="19" t="n">
        <f aca="false">IF($A19="",0,IF(COUNTIFS(Urlaub!$A$5:$A$604,$A19,Urlaub!$B$5:$B$604,"&lt;="&amp;MZ$3,Urlaub!$C$5:$C$604,"&gt;="&amp;MZ$3)&gt;0,1,0))</f>
        <v>0</v>
      </c>
      <c r="NA19" s="19" t="n">
        <f aca="false">IF($A19="",0,IF(COUNTIFS(Urlaub!$A$5:$A$604,$A19,Urlaub!$B$5:$B$604,"&lt;="&amp;NA$3,Urlaub!$C$5:$C$604,"&gt;="&amp;NA$3)&gt;0,1,0))</f>
        <v>0</v>
      </c>
      <c r="NB19" s="19" t="n">
        <f aca="false">IF($A19="",0,IF(COUNTIFS(Urlaub!$A$5:$A$604,$A19,Urlaub!$B$5:$B$604,"&lt;="&amp;NB$3,Urlaub!$C$5:$C$604,"&gt;="&amp;NB$3)&gt;0,1,0))</f>
        <v>0</v>
      </c>
      <c r="NC19" s="19" t="n">
        <f aca="false">IF($A19="",0,IF(COUNTIFS(Urlaub!$A$5:$A$604,$A19,Urlaub!$B$5:$B$604,"&lt;="&amp;NC$3,Urlaub!$C$5:$C$604,"&gt;="&amp;NC$3)&gt;0,1,0))</f>
        <v>0</v>
      </c>
      <c r="ND19" s="19" t="n">
        <f aca="false">IF($A19="",0,IF(COUNTIFS(Urlaub!$A$5:$A$604,$A19,Urlaub!$B$5:$B$604,"&lt;="&amp;ND$3,Urlaub!$C$5:$C$604,"&gt;="&amp;ND$3)&gt;0,1,0))</f>
        <v>0</v>
      </c>
      <c r="NE19" s="19" t="n">
        <f aca="false">IF($A19="",0,IF(COUNTIFS(Urlaub!$A$5:$A$604,$A19,Urlaub!$B$5:$B$604,"&lt;="&amp;NE$3,Urlaub!$C$5:$C$604,"&gt;="&amp;NE$3)&gt;0,1,0))</f>
        <v>0</v>
      </c>
      <c r="NF19" s="19" t="n">
        <f aca="false">IF($A19="",0,IF(COUNTIFS(Urlaub!$A$5:$A$604,$A19,Urlaub!$B$5:$B$604,"&lt;="&amp;NF$3,Urlaub!$C$5:$C$604,"&gt;="&amp;NF$3)&gt;0,1,0))</f>
        <v>0</v>
      </c>
      <c r="NG19" s="19" t="n">
        <f aca="false">IF($A19="",0,IF(COUNTIFS(Urlaub!$A$5:$A$604,$A19,Urlaub!$B$5:$B$604,"&lt;="&amp;NG$3,Urlaub!$C$5:$C$604,"&gt;="&amp;NG$3)&gt;0,1,0))</f>
        <v>0</v>
      </c>
      <c r="NH19" s="19" t="n">
        <f aca="false">IF($A19="",0,IF(COUNTIFS(Urlaub!$A$5:$A$604,$A19,Urlaub!$B$5:$B$604,"&lt;="&amp;NH$3,Urlaub!$C$5:$C$604,"&gt;="&amp;NH$3)&gt;0,1,0))</f>
        <v>0</v>
      </c>
    </row>
    <row r="20" customFormat="false" ht="15" hidden="false" customHeight="false" outlineLevel="0" collapsed="false">
      <c r="A20" s="5" t="str">
        <f aca="false">IF(Team!A20="","",Team!A20)</f>
        <v/>
      </c>
      <c r="B20" s="8" t="str">
        <f aca="false">IF(Team!B20="","",Team!B20)</f>
        <v/>
      </c>
      <c r="C20" s="8" t="str">
        <f aca="false">IF(Team!C20="","",Team!C20)</f>
        <v/>
      </c>
      <c r="D20" s="8" t="str">
        <f aca="false">IF(Team!D20="","",Team!D20)</f>
        <v/>
      </c>
      <c r="E20" s="8" t="str">
        <f aca="false">IF(Team!E20="","",Team!E20)</f>
        <v/>
      </c>
      <c r="F20" s="8" t="str">
        <f aca="false">IF(Team!F20="","",Team!F20)</f>
        <v/>
      </c>
      <c r="G20" s="19" t="n">
        <f aca="false">IF($A20="",0,IF(COUNTIFS(Urlaub!$A$5:$A$604,$A20,Urlaub!$B$5:$B$604,"&lt;="&amp;G$3,Urlaub!$C$5:$C$604,"&gt;="&amp;G$3)&gt;0,1,0))</f>
        <v>0</v>
      </c>
      <c r="H20" s="19" t="n">
        <f aca="false">IF($A20="",0,IF(COUNTIFS(Urlaub!$A$5:$A$604,$A20,Urlaub!$B$5:$B$604,"&lt;="&amp;H$3,Urlaub!$C$5:$C$604,"&gt;="&amp;H$3)&gt;0,1,0))</f>
        <v>0</v>
      </c>
      <c r="I20" s="19" t="n">
        <f aca="false">IF($A20="",0,IF(COUNTIFS(Urlaub!$A$5:$A$604,$A20,Urlaub!$B$5:$B$604,"&lt;="&amp;I$3,Urlaub!$C$5:$C$604,"&gt;="&amp;I$3)&gt;0,1,0))</f>
        <v>0</v>
      </c>
      <c r="J20" s="19" t="n">
        <f aca="false">IF($A20="",0,IF(COUNTIFS(Urlaub!$A$5:$A$604,$A20,Urlaub!$B$5:$B$604,"&lt;="&amp;J$3,Urlaub!$C$5:$C$604,"&gt;="&amp;J$3)&gt;0,1,0))</f>
        <v>0</v>
      </c>
      <c r="K20" s="19" t="n">
        <f aca="false">IF($A20="",0,IF(COUNTIFS(Urlaub!$A$5:$A$604,$A20,Urlaub!$B$5:$B$604,"&lt;="&amp;K$3,Urlaub!$C$5:$C$604,"&gt;="&amp;K$3)&gt;0,1,0))</f>
        <v>0</v>
      </c>
      <c r="L20" s="19" t="n">
        <f aca="false">IF($A20="",0,IF(COUNTIFS(Urlaub!$A$5:$A$604,$A20,Urlaub!$B$5:$B$604,"&lt;="&amp;L$3,Urlaub!$C$5:$C$604,"&gt;="&amp;L$3)&gt;0,1,0))</f>
        <v>0</v>
      </c>
      <c r="M20" s="19" t="n">
        <f aca="false">IF($A20="",0,IF(COUNTIFS(Urlaub!$A$5:$A$604,$A20,Urlaub!$B$5:$B$604,"&lt;="&amp;M$3,Urlaub!$C$5:$C$604,"&gt;="&amp;M$3)&gt;0,1,0))</f>
        <v>0</v>
      </c>
      <c r="N20" s="19" t="n">
        <f aca="false">IF($A20="",0,IF(COUNTIFS(Urlaub!$A$5:$A$604,$A20,Urlaub!$B$5:$B$604,"&lt;="&amp;N$3,Urlaub!$C$5:$C$604,"&gt;="&amp;N$3)&gt;0,1,0))</f>
        <v>0</v>
      </c>
      <c r="O20" s="19" t="n">
        <f aca="false">IF($A20="",0,IF(COUNTIFS(Urlaub!$A$5:$A$604,$A20,Urlaub!$B$5:$B$604,"&lt;="&amp;O$3,Urlaub!$C$5:$C$604,"&gt;="&amp;O$3)&gt;0,1,0))</f>
        <v>0</v>
      </c>
      <c r="P20" s="19" t="n">
        <f aca="false">IF($A20="",0,IF(COUNTIFS(Urlaub!$A$5:$A$604,$A20,Urlaub!$B$5:$B$604,"&lt;="&amp;P$3,Urlaub!$C$5:$C$604,"&gt;="&amp;P$3)&gt;0,1,0))</f>
        <v>0</v>
      </c>
      <c r="Q20" s="19" t="n">
        <f aca="false">IF($A20="",0,IF(COUNTIFS(Urlaub!$A$5:$A$604,$A20,Urlaub!$B$5:$B$604,"&lt;="&amp;Q$3,Urlaub!$C$5:$C$604,"&gt;="&amp;Q$3)&gt;0,1,0))</f>
        <v>0</v>
      </c>
      <c r="R20" s="19" t="n">
        <f aca="false">IF($A20="",0,IF(COUNTIFS(Urlaub!$A$5:$A$604,$A20,Urlaub!$B$5:$B$604,"&lt;="&amp;R$3,Urlaub!$C$5:$C$604,"&gt;="&amp;R$3)&gt;0,1,0))</f>
        <v>0</v>
      </c>
      <c r="S20" s="19" t="n">
        <f aca="false">IF($A20="",0,IF(COUNTIFS(Urlaub!$A$5:$A$604,$A20,Urlaub!$B$5:$B$604,"&lt;="&amp;S$3,Urlaub!$C$5:$C$604,"&gt;="&amp;S$3)&gt;0,1,0))</f>
        <v>0</v>
      </c>
      <c r="T20" s="19" t="n">
        <f aca="false">IF($A20="",0,IF(COUNTIFS(Urlaub!$A$5:$A$604,$A20,Urlaub!$B$5:$B$604,"&lt;="&amp;T$3,Urlaub!$C$5:$C$604,"&gt;="&amp;T$3)&gt;0,1,0))</f>
        <v>0</v>
      </c>
      <c r="U20" s="19" t="n">
        <f aca="false">IF($A20="",0,IF(COUNTIFS(Urlaub!$A$5:$A$604,$A20,Urlaub!$B$5:$B$604,"&lt;="&amp;U$3,Urlaub!$C$5:$C$604,"&gt;="&amp;U$3)&gt;0,1,0))</f>
        <v>0</v>
      </c>
      <c r="V20" s="19" t="n">
        <f aca="false">IF($A20="",0,IF(COUNTIFS(Urlaub!$A$5:$A$604,$A20,Urlaub!$B$5:$B$604,"&lt;="&amp;V$3,Urlaub!$C$5:$C$604,"&gt;="&amp;V$3)&gt;0,1,0))</f>
        <v>0</v>
      </c>
      <c r="W20" s="19" t="n">
        <f aca="false">IF($A20="",0,IF(COUNTIFS(Urlaub!$A$5:$A$604,$A20,Urlaub!$B$5:$B$604,"&lt;="&amp;W$3,Urlaub!$C$5:$C$604,"&gt;="&amp;W$3)&gt;0,1,0))</f>
        <v>0</v>
      </c>
      <c r="X20" s="19" t="n">
        <f aca="false">IF($A20="",0,IF(COUNTIFS(Urlaub!$A$5:$A$604,$A20,Urlaub!$B$5:$B$604,"&lt;="&amp;X$3,Urlaub!$C$5:$C$604,"&gt;="&amp;X$3)&gt;0,1,0))</f>
        <v>0</v>
      </c>
      <c r="Y20" s="19" t="n">
        <f aca="false">IF($A20="",0,IF(COUNTIFS(Urlaub!$A$5:$A$604,$A20,Urlaub!$B$5:$B$604,"&lt;="&amp;Y$3,Urlaub!$C$5:$C$604,"&gt;="&amp;Y$3)&gt;0,1,0))</f>
        <v>0</v>
      </c>
      <c r="Z20" s="19" t="n">
        <f aca="false">IF($A20="",0,IF(COUNTIFS(Urlaub!$A$5:$A$604,$A20,Urlaub!$B$5:$B$604,"&lt;="&amp;Z$3,Urlaub!$C$5:$C$604,"&gt;="&amp;Z$3)&gt;0,1,0))</f>
        <v>0</v>
      </c>
      <c r="AA20" s="19" t="n">
        <f aca="false">IF($A20="",0,IF(COUNTIFS(Urlaub!$A$5:$A$604,$A20,Urlaub!$B$5:$B$604,"&lt;="&amp;AA$3,Urlaub!$C$5:$C$604,"&gt;="&amp;AA$3)&gt;0,1,0))</f>
        <v>0</v>
      </c>
      <c r="AB20" s="19" t="n">
        <f aca="false">IF($A20="",0,IF(COUNTIFS(Urlaub!$A$5:$A$604,$A20,Urlaub!$B$5:$B$604,"&lt;="&amp;AB$3,Urlaub!$C$5:$C$604,"&gt;="&amp;AB$3)&gt;0,1,0))</f>
        <v>0</v>
      </c>
      <c r="AC20" s="19" t="n">
        <f aca="false">IF($A20="",0,IF(COUNTIFS(Urlaub!$A$5:$A$604,$A20,Urlaub!$B$5:$B$604,"&lt;="&amp;AC$3,Urlaub!$C$5:$C$604,"&gt;="&amp;AC$3)&gt;0,1,0))</f>
        <v>0</v>
      </c>
      <c r="AD20" s="19" t="n">
        <f aca="false">IF($A20="",0,IF(COUNTIFS(Urlaub!$A$5:$A$604,$A20,Urlaub!$B$5:$B$604,"&lt;="&amp;AD$3,Urlaub!$C$5:$C$604,"&gt;="&amp;AD$3)&gt;0,1,0))</f>
        <v>0</v>
      </c>
      <c r="AE20" s="19" t="n">
        <f aca="false">IF($A20="",0,IF(COUNTIFS(Urlaub!$A$5:$A$604,$A20,Urlaub!$B$5:$B$604,"&lt;="&amp;AE$3,Urlaub!$C$5:$C$604,"&gt;="&amp;AE$3)&gt;0,1,0))</f>
        <v>0</v>
      </c>
      <c r="AF20" s="19" t="n">
        <f aca="false">IF($A20="",0,IF(COUNTIFS(Urlaub!$A$5:$A$604,$A20,Urlaub!$B$5:$B$604,"&lt;="&amp;AF$3,Urlaub!$C$5:$C$604,"&gt;="&amp;AF$3)&gt;0,1,0))</f>
        <v>0</v>
      </c>
      <c r="AG20" s="19" t="n">
        <f aca="false">IF($A20="",0,IF(COUNTIFS(Urlaub!$A$5:$A$604,$A20,Urlaub!$B$5:$B$604,"&lt;="&amp;AG$3,Urlaub!$C$5:$C$604,"&gt;="&amp;AG$3)&gt;0,1,0))</f>
        <v>0</v>
      </c>
      <c r="AH20" s="19" t="n">
        <f aca="false">IF($A20="",0,IF(COUNTIFS(Urlaub!$A$5:$A$604,$A20,Urlaub!$B$5:$B$604,"&lt;="&amp;AH$3,Urlaub!$C$5:$C$604,"&gt;="&amp;AH$3)&gt;0,1,0))</f>
        <v>0</v>
      </c>
      <c r="AI20" s="19" t="n">
        <f aca="false">IF($A20="",0,IF(COUNTIFS(Urlaub!$A$5:$A$604,$A20,Urlaub!$B$5:$B$604,"&lt;="&amp;AI$3,Urlaub!$C$5:$C$604,"&gt;="&amp;AI$3)&gt;0,1,0))</f>
        <v>0</v>
      </c>
      <c r="AJ20" s="19" t="n">
        <f aca="false">IF($A20="",0,IF(COUNTIFS(Urlaub!$A$5:$A$604,$A20,Urlaub!$B$5:$B$604,"&lt;="&amp;AJ$3,Urlaub!$C$5:$C$604,"&gt;="&amp;AJ$3)&gt;0,1,0))</f>
        <v>0</v>
      </c>
      <c r="AK20" s="19" t="n">
        <f aca="false">IF($A20="",0,IF(COUNTIFS(Urlaub!$A$5:$A$604,$A20,Urlaub!$B$5:$B$604,"&lt;="&amp;AK$3,Urlaub!$C$5:$C$604,"&gt;="&amp;AK$3)&gt;0,1,0))</f>
        <v>0</v>
      </c>
      <c r="AL20" s="19" t="n">
        <f aca="false">IF($A20="",0,IF(COUNTIFS(Urlaub!$A$5:$A$604,$A20,Urlaub!$B$5:$B$604,"&lt;="&amp;AL$3,Urlaub!$C$5:$C$604,"&gt;="&amp;AL$3)&gt;0,1,0))</f>
        <v>0</v>
      </c>
      <c r="AM20" s="19" t="n">
        <f aca="false">IF($A20="",0,IF(COUNTIFS(Urlaub!$A$5:$A$604,$A20,Urlaub!$B$5:$B$604,"&lt;="&amp;AM$3,Urlaub!$C$5:$C$604,"&gt;="&amp;AM$3)&gt;0,1,0))</f>
        <v>0</v>
      </c>
      <c r="AN20" s="19" t="n">
        <f aca="false">IF($A20="",0,IF(COUNTIFS(Urlaub!$A$5:$A$604,$A20,Urlaub!$B$5:$B$604,"&lt;="&amp;AN$3,Urlaub!$C$5:$C$604,"&gt;="&amp;AN$3)&gt;0,1,0))</f>
        <v>0</v>
      </c>
      <c r="AO20" s="19" t="n">
        <f aca="false">IF($A20="",0,IF(COUNTIFS(Urlaub!$A$5:$A$604,$A20,Urlaub!$B$5:$B$604,"&lt;="&amp;AO$3,Urlaub!$C$5:$C$604,"&gt;="&amp;AO$3)&gt;0,1,0))</f>
        <v>0</v>
      </c>
      <c r="AP20" s="19" t="n">
        <f aca="false">IF($A20="",0,IF(COUNTIFS(Urlaub!$A$5:$A$604,$A20,Urlaub!$B$5:$B$604,"&lt;="&amp;AP$3,Urlaub!$C$5:$C$604,"&gt;="&amp;AP$3)&gt;0,1,0))</f>
        <v>0</v>
      </c>
      <c r="AQ20" s="19" t="n">
        <f aca="false">IF($A20="",0,IF(COUNTIFS(Urlaub!$A$5:$A$604,$A20,Urlaub!$B$5:$B$604,"&lt;="&amp;AQ$3,Urlaub!$C$5:$C$604,"&gt;="&amp;AQ$3)&gt;0,1,0))</f>
        <v>0</v>
      </c>
      <c r="AR20" s="19" t="n">
        <f aca="false">IF($A20="",0,IF(COUNTIFS(Urlaub!$A$5:$A$604,$A20,Urlaub!$B$5:$B$604,"&lt;="&amp;AR$3,Urlaub!$C$5:$C$604,"&gt;="&amp;AR$3)&gt;0,1,0))</f>
        <v>0</v>
      </c>
      <c r="AS20" s="19" t="n">
        <f aca="false">IF($A20="",0,IF(COUNTIFS(Urlaub!$A$5:$A$604,$A20,Urlaub!$B$5:$B$604,"&lt;="&amp;AS$3,Urlaub!$C$5:$C$604,"&gt;="&amp;AS$3)&gt;0,1,0))</f>
        <v>0</v>
      </c>
      <c r="AT20" s="19" t="n">
        <f aca="false">IF($A20="",0,IF(COUNTIFS(Urlaub!$A$5:$A$604,$A20,Urlaub!$B$5:$B$604,"&lt;="&amp;AT$3,Urlaub!$C$5:$C$604,"&gt;="&amp;AT$3)&gt;0,1,0))</f>
        <v>0</v>
      </c>
      <c r="AU20" s="19" t="n">
        <f aca="false">IF($A20="",0,IF(COUNTIFS(Urlaub!$A$5:$A$604,$A20,Urlaub!$B$5:$B$604,"&lt;="&amp;AU$3,Urlaub!$C$5:$C$604,"&gt;="&amp;AU$3)&gt;0,1,0))</f>
        <v>0</v>
      </c>
      <c r="AV20" s="19" t="n">
        <f aca="false">IF($A20="",0,IF(COUNTIFS(Urlaub!$A$5:$A$604,$A20,Urlaub!$B$5:$B$604,"&lt;="&amp;AV$3,Urlaub!$C$5:$C$604,"&gt;="&amp;AV$3)&gt;0,1,0))</f>
        <v>0</v>
      </c>
      <c r="AW20" s="19" t="n">
        <f aca="false">IF($A20="",0,IF(COUNTIFS(Urlaub!$A$5:$A$604,$A20,Urlaub!$B$5:$B$604,"&lt;="&amp;AW$3,Urlaub!$C$5:$C$604,"&gt;="&amp;AW$3)&gt;0,1,0))</f>
        <v>0</v>
      </c>
      <c r="AX20" s="19" t="n">
        <f aca="false">IF($A20="",0,IF(COUNTIFS(Urlaub!$A$5:$A$604,$A20,Urlaub!$B$5:$B$604,"&lt;="&amp;AX$3,Urlaub!$C$5:$C$604,"&gt;="&amp;AX$3)&gt;0,1,0))</f>
        <v>0</v>
      </c>
      <c r="AY20" s="19" t="n">
        <f aca="false">IF($A20="",0,IF(COUNTIFS(Urlaub!$A$5:$A$604,$A20,Urlaub!$B$5:$B$604,"&lt;="&amp;AY$3,Urlaub!$C$5:$C$604,"&gt;="&amp;AY$3)&gt;0,1,0))</f>
        <v>0</v>
      </c>
      <c r="AZ20" s="19" t="n">
        <f aca="false">IF($A20="",0,IF(COUNTIFS(Urlaub!$A$5:$A$604,$A20,Urlaub!$B$5:$B$604,"&lt;="&amp;AZ$3,Urlaub!$C$5:$C$604,"&gt;="&amp;AZ$3)&gt;0,1,0))</f>
        <v>0</v>
      </c>
      <c r="BA20" s="19" t="n">
        <f aca="false">IF($A20="",0,IF(COUNTIFS(Urlaub!$A$5:$A$604,$A20,Urlaub!$B$5:$B$604,"&lt;="&amp;BA$3,Urlaub!$C$5:$C$604,"&gt;="&amp;BA$3)&gt;0,1,0))</f>
        <v>0</v>
      </c>
      <c r="BB20" s="19" t="n">
        <f aca="false">IF($A20="",0,IF(COUNTIFS(Urlaub!$A$5:$A$604,$A20,Urlaub!$B$5:$B$604,"&lt;="&amp;BB$3,Urlaub!$C$5:$C$604,"&gt;="&amp;BB$3)&gt;0,1,0))</f>
        <v>0</v>
      </c>
      <c r="BC20" s="19" t="n">
        <f aca="false">IF($A20="",0,IF(COUNTIFS(Urlaub!$A$5:$A$604,$A20,Urlaub!$B$5:$B$604,"&lt;="&amp;BC$3,Urlaub!$C$5:$C$604,"&gt;="&amp;BC$3)&gt;0,1,0))</f>
        <v>0</v>
      </c>
      <c r="BD20" s="19" t="n">
        <f aca="false">IF($A20="",0,IF(COUNTIFS(Urlaub!$A$5:$A$604,$A20,Urlaub!$B$5:$B$604,"&lt;="&amp;BD$3,Urlaub!$C$5:$C$604,"&gt;="&amp;BD$3)&gt;0,1,0))</f>
        <v>0</v>
      </c>
      <c r="BE20" s="19" t="n">
        <f aca="false">IF($A20="",0,IF(COUNTIFS(Urlaub!$A$5:$A$604,$A20,Urlaub!$B$5:$B$604,"&lt;="&amp;BE$3,Urlaub!$C$5:$C$604,"&gt;="&amp;BE$3)&gt;0,1,0))</f>
        <v>0</v>
      </c>
      <c r="BF20" s="19" t="n">
        <f aca="false">IF($A20="",0,IF(COUNTIFS(Urlaub!$A$5:$A$604,$A20,Urlaub!$B$5:$B$604,"&lt;="&amp;BF$3,Urlaub!$C$5:$C$604,"&gt;="&amp;BF$3)&gt;0,1,0))</f>
        <v>0</v>
      </c>
      <c r="BG20" s="19" t="n">
        <f aca="false">IF($A20="",0,IF(COUNTIFS(Urlaub!$A$5:$A$604,$A20,Urlaub!$B$5:$B$604,"&lt;="&amp;BG$3,Urlaub!$C$5:$C$604,"&gt;="&amp;BG$3)&gt;0,1,0))</f>
        <v>0</v>
      </c>
      <c r="BH20" s="19" t="n">
        <f aca="false">IF($A20="",0,IF(COUNTIFS(Urlaub!$A$5:$A$604,$A20,Urlaub!$B$5:$B$604,"&lt;="&amp;BH$3,Urlaub!$C$5:$C$604,"&gt;="&amp;BH$3)&gt;0,1,0))</f>
        <v>0</v>
      </c>
      <c r="BI20" s="19" t="n">
        <f aca="false">IF($A20="",0,IF(COUNTIFS(Urlaub!$A$5:$A$604,$A20,Urlaub!$B$5:$B$604,"&lt;="&amp;BI$3,Urlaub!$C$5:$C$604,"&gt;="&amp;BI$3)&gt;0,1,0))</f>
        <v>0</v>
      </c>
      <c r="BJ20" s="19" t="n">
        <f aca="false">IF($A20="",0,IF(COUNTIFS(Urlaub!$A$5:$A$604,$A20,Urlaub!$B$5:$B$604,"&lt;="&amp;BJ$3,Urlaub!$C$5:$C$604,"&gt;="&amp;BJ$3)&gt;0,1,0))</f>
        <v>0</v>
      </c>
      <c r="BK20" s="19" t="n">
        <f aca="false">IF($A20="",0,IF(COUNTIFS(Urlaub!$A$5:$A$604,$A20,Urlaub!$B$5:$B$604,"&lt;="&amp;BK$3,Urlaub!$C$5:$C$604,"&gt;="&amp;BK$3)&gt;0,1,0))</f>
        <v>0</v>
      </c>
      <c r="BL20" s="19" t="n">
        <f aca="false">IF($A20="",0,IF(COUNTIFS(Urlaub!$A$5:$A$604,$A20,Urlaub!$B$5:$B$604,"&lt;="&amp;BL$3,Urlaub!$C$5:$C$604,"&gt;="&amp;BL$3)&gt;0,1,0))</f>
        <v>0</v>
      </c>
      <c r="BM20" s="19" t="n">
        <f aca="false">IF($A20="",0,IF(COUNTIFS(Urlaub!$A$5:$A$604,$A20,Urlaub!$B$5:$B$604,"&lt;="&amp;BM$3,Urlaub!$C$5:$C$604,"&gt;="&amp;BM$3)&gt;0,1,0))</f>
        <v>0</v>
      </c>
      <c r="BN20" s="19" t="n">
        <f aca="false">IF($A20="",0,IF(COUNTIFS(Urlaub!$A$5:$A$604,$A20,Urlaub!$B$5:$B$604,"&lt;="&amp;BN$3,Urlaub!$C$5:$C$604,"&gt;="&amp;BN$3)&gt;0,1,0))</f>
        <v>0</v>
      </c>
      <c r="BO20" s="19" t="n">
        <f aca="false">IF($A20="",0,IF(COUNTIFS(Urlaub!$A$5:$A$604,$A20,Urlaub!$B$5:$B$604,"&lt;="&amp;BO$3,Urlaub!$C$5:$C$604,"&gt;="&amp;BO$3)&gt;0,1,0))</f>
        <v>0</v>
      </c>
      <c r="BP20" s="19" t="n">
        <f aca="false">IF($A20="",0,IF(COUNTIFS(Urlaub!$A$5:$A$604,$A20,Urlaub!$B$5:$B$604,"&lt;="&amp;BP$3,Urlaub!$C$5:$C$604,"&gt;="&amp;BP$3)&gt;0,1,0))</f>
        <v>0</v>
      </c>
      <c r="BQ20" s="19" t="n">
        <f aca="false">IF($A20="",0,IF(COUNTIFS(Urlaub!$A$5:$A$604,$A20,Urlaub!$B$5:$B$604,"&lt;="&amp;BQ$3,Urlaub!$C$5:$C$604,"&gt;="&amp;BQ$3)&gt;0,1,0))</f>
        <v>0</v>
      </c>
      <c r="BR20" s="19" t="n">
        <f aca="false">IF($A20="",0,IF(COUNTIFS(Urlaub!$A$5:$A$604,$A20,Urlaub!$B$5:$B$604,"&lt;="&amp;BR$3,Urlaub!$C$5:$C$604,"&gt;="&amp;BR$3)&gt;0,1,0))</f>
        <v>0</v>
      </c>
      <c r="BS20" s="19" t="n">
        <f aca="false">IF($A20="",0,IF(COUNTIFS(Urlaub!$A$5:$A$604,$A20,Urlaub!$B$5:$B$604,"&lt;="&amp;BS$3,Urlaub!$C$5:$C$604,"&gt;="&amp;BS$3)&gt;0,1,0))</f>
        <v>0</v>
      </c>
      <c r="BT20" s="19" t="n">
        <f aca="false">IF($A20="",0,IF(COUNTIFS(Urlaub!$A$5:$A$604,$A20,Urlaub!$B$5:$B$604,"&lt;="&amp;BT$3,Urlaub!$C$5:$C$604,"&gt;="&amp;BT$3)&gt;0,1,0))</f>
        <v>0</v>
      </c>
      <c r="BU20" s="19" t="n">
        <f aca="false">IF($A20="",0,IF(COUNTIFS(Urlaub!$A$5:$A$604,$A20,Urlaub!$B$5:$B$604,"&lt;="&amp;BU$3,Urlaub!$C$5:$C$604,"&gt;="&amp;BU$3)&gt;0,1,0))</f>
        <v>0</v>
      </c>
      <c r="BV20" s="19" t="n">
        <f aca="false">IF($A20="",0,IF(COUNTIFS(Urlaub!$A$5:$A$604,$A20,Urlaub!$B$5:$B$604,"&lt;="&amp;BV$3,Urlaub!$C$5:$C$604,"&gt;="&amp;BV$3)&gt;0,1,0))</f>
        <v>0</v>
      </c>
      <c r="BW20" s="19" t="n">
        <f aca="false">IF($A20="",0,IF(COUNTIFS(Urlaub!$A$5:$A$604,$A20,Urlaub!$B$5:$B$604,"&lt;="&amp;BW$3,Urlaub!$C$5:$C$604,"&gt;="&amp;BW$3)&gt;0,1,0))</f>
        <v>0</v>
      </c>
      <c r="BX20" s="19" t="n">
        <f aca="false">IF($A20="",0,IF(COUNTIFS(Urlaub!$A$5:$A$604,$A20,Urlaub!$B$5:$B$604,"&lt;="&amp;BX$3,Urlaub!$C$5:$C$604,"&gt;="&amp;BX$3)&gt;0,1,0))</f>
        <v>0</v>
      </c>
      <c r="BY20" s="19" t="n">
        <f aca="false">IF($A20="",0,IF(COUNTIFS(Urlaub!$A$5:$A$604,$A20,Urlaub!$B$5:$B$604,"&lt;="&amp;BY$3,Urlaub!$C$5:$C$604,"&gt;="&amp;BY$3)&gt;0,1,0))</f>
        <v>0</v>
      </c>
      <c r="BZ20" s="19" t="n">
        <f aca="false">IF($A20="",0,IF(COUNTIFS(Urlaub!$A$5:$A$604,$A20,Urlaub!$B$5:$B$604,"&lt;="&amp;BZ$3,Urlaub!$C$5:$C$604,"&gt;="&amp;BZ$3)&gt;0,1,0))</f>
        <v>0</v>
      </c>
      <c r="CA20" s="19" t="n">
        <f aca="false">IF($A20="",0,IF(COUNTIFS(Urlaub!$A$5:$A$604,$A20,Urlaub!$B$5:$B$604,"&lt;="&amp;CA$3,Urlaub!$C$5:$C$604,"&gt;="&amp;CA$3)&gt;0,1,0))</f>
        <v>0</v>
      </c>
      <c r="CB20" s="19" t="n">
        <f aca="false">IF($A20="",0,IF(COUNTIFS(Urlaub!$A$5:$A$604,$A20,Urlaub!$B$5:$B$604,"&lt;="&amp;CB$3,Urlaub!$C$5:$C$604,"&gt;="&amp;CB$3)&gt;0,1,0))</f>
        <v>0</v>
      </c>
      <c r="CC20" s="19" t="n">
        <f aca="false">IF($A20="",0,IF(COUNTIFS(Urlaub!$A$5:$A$604,$A20,Urlaub!$B$5:$B$604,"&lt;="&amp;CC$3,Urlaub!$C$5:$C$604,"&gt;="&amp;CC$3)&gt;0,1,0))</f>
        <v>0</v>
      </c>
      <c r="CD20" s="19" t="n">
        <f aca="false">IF($A20="",0,IF(COUNTIFS(Urlaub!$A$5:$A$604,$A20,Urlaub!$B$5:$B$604,"&lt;="&amp;CD$3,Urlaub!$C$5:$C$604,"&gt;="&amp;CD$3)&gt;0,1,0))</f>
        <v>0</v>
      </c>
      <c r="CE20" s="19" t="n">
        <f aca="false">IF($A20="",0,IF(COUNTIFS(Urlaub!$A$5:$A$604,$A20,Urlaub!$B$5:$B$604,"&lt;="&amp;CE$3,Urlaub!$C$5:$C$604,"&gt;="&amp;CE$3)&gt;0,1,0))</f>
        <v>0</v>
      </c>
      <c r="CF20" s="19" t="n">
        <f aca="false">IF($A20="",0,IF(COUNTIFS(Urlaub!$A$5:$A$604,$A20,Urlaub!$B$5:$B$604,"&lt;="&amp;CF$3,Urlaub!$C$5:$C$604,"&gt;="&amp;CF$3)&gt;0,1,0))</f>
        <v>0</v>
      </c>
      <c r="CG20" s="19" t="n">
        <f aca="false">IF($A20="",0,IF(COUNTIFS(Urlaub!$A$5:$A$604,$A20,Urlaub!$B$5:$B$604,"&lt;="&amp;CG$3,Urlaub!$C$5:$C$604,"&gt;="&amp;CG$3)&gt;0,1,0))</f>
        <v>0</v>
      </c>
      <c r="CH20" s="19" t="n">
        <f aca="false">IF($A20="",0,IF(COUNTIFS(Urlaub!$A$5:$A$604,$A20,Urlaub!$B$5:$B$604,"&lt;="&amp;CH$3,Urlaub!$C$5:$C$604,"&gt;="&amp;CH$3)&gt;0,1,0))</f>
        <v>0</v>
      </c>
      <c r="CI20" s="19" t="n">
        <f aca="false">IF($A20="",0,IF(COUNTIFS(Urlaub!$A$5:$A$604,$A20,Urlaub!$B$5:$B$604,"&lt;="&amp;CI$3,Urlaub!$C$5:$C$604,"&gt;="&amp;CI$3)&gt;0,1,0))</f>
        <v>0</v>
      </c>
      <c r="CJ20" s="19" t="n">
        <f aca="false">IF($A20="",0,IF(COUNTIFS(Urlaub!$A$5:$A$604,$A20,Urlaub!$B$5:$B$604,"&lt;="&amp;CJ$3,Urlaub!$C$5:$C$604,"&gt;="&amp;CJ$3)&gt;0,1,0))</f>
        <v>0</v>
      </c>
      <c r="CK20" s="19" t="n">
        <f aca="false">IF($A20="",0,IF(COUNTIFS(Urlaub!$A$5:$A$604,$A20,Urlaub!$B$5:$B$604,"&lt;="&amp;CK$3,Urlaub!$C$5:$C$604,"&gt;="&amp;CK$3)&gt;0,1,0))</f>
        <v>0</v>
      </c>
      <c r="CL20" s="19" t="n">
        <f aca="false">IF($A20="",0,IF(COUNTIFS(Urlaub!$A$5:$A$604,$A20,Urlaub!$B$5:$B$604,"&lt;="&amp;CL$3,Urlaub!$C$5:$C$604,"&gt;="&amp;CL$3)&gt;0,1,0))</f>
        <v>0</v>
      </c>
      <c r="CM20" s="19" t="n">
        <f aca="false">IF($A20="",0,IF(COUNTIFS(Urlaub!$A$5:$A$604,$A20,Urlaub!$B$5:$B$604,"&lt;="&amp;CM$3,Urlaub!$C$5:$C$604,"&gt;="&amp;CM$3)&gt;0,1,0))</f>
        <v>0</v>
      </c>
      <c r="CN20" s="19" t="n">
        <f aca="false">IF($A20="",0,IF(COUNTIFS(Urlaub!$A$5:$A$604,$A20,Urlaub!$B$5:$B$604,"&lt;="&amp;CN$3,Urlaub!$C$5:$C$604,"&gt;="&amp;CN$3)&gt;0,1,0))</f>
        <v>0</v>
      </c>
      <c r="CO20" s="19" t="n">
        <f aca="false">IF($A20="",0,IF(COUNTIFS(Urlaub!$A$5:$A$604,$A20,Urlaub!$B$5:$B$604,"&lt;="&amp;CO$3,Urlaub!$C$5:$C$604,"&gt;="&amp;CO$3)&gt;0,1,0))</f>
        <v>0</v>
      </c>
      <c r="CP20" s="19" t="n">
        <f aca="false">IF($A20="",0,IF(COUNTIFS(Urlaub!$A$5:$A$604,$A20,Urlaub!$B$5:$B$604,"&lt;="&amp;CP$3,Urlaub!$C$5:$C$604,"&gt;="&amp;CP$3)&gt;0,1,0))</f>
        <v>0</v>
      </c>
      <c r="CQ20" s="19" t="n">
        <f aca="false">IF($A20="",0,IF(COUNTIFS(Urlaub!$A$5:$A$604,$A20,Urlaub!$B$5:$B$604,"&lt;="&amp;CQ$3,Urlaub!$C$5:$C$604,"&gt;="&amp;CQ$3)&gt;0,1,0))</f>
        <v>0</v>
      </c>
      <c r="CR20" s="19" t="n">
        <f aca="false">IF($A20="",0,IF(COUNTIFS(Urlaub!$A$5:$A$604,$A20,Urlaub!$B$5:$B$604,"&lt;="&amp;CR$3,Urlaub!$C$5:$C$604,"&gt;="&amp;CR$3)&gt;0,1,0))</f>
        <v>0</v>
      </c>
      <c r="CS20" s="19" t="n">
        <f aca="false">IF($A20="",0,IF(COUNTIFS(Urlaub!$A$5:$A$604,$A20,Urlaub!$B$5:$B$604,"&lt;="&amp;CS$3,Urlaub!$C$5:$C$604,"&gt;="&amp;CS$3)&gt;0,1,0))</f>
        <v>0</v>
      </c>
      <c r="CT20" s="19" t="n">
        <f aca="false">IF($A20="",0,IF(COUNTIFS(Urlaub!$A$5:$A$604,$A20,Urlaub!$B$5:$B$604,"&lt;="&amp;CT$3,Urlaub!$C$5:$C$604,"&gt;="&amp;CT$3)&gt;0,1,0))</f>
        <v>0</v>
      </c>
      <c r="CU20" s="19" t="n">
        <f aca="false">IF($A20="",0,IF(COUNTIFS(Urlaub!$A$5:$A$604,$A20,Urlaub!$B$5:$B$604,"&lt;="&amp;CU$3,Urlaub!$C$5:$C$604,"&gt;="&amp;CU$3)&gt;0,1,0))</f>
        <v>0</v>
      </c>
      <c r="CV20" s="19" t="n">
        <f aca="false">IF($A20="",0,IF(COUNTIFS(Urlaub!$A$5:$A$604,$A20,Urlaub!$B$5:$B$604,"&lt;="&amp;CV$3,Urlaub!$C$5:$C$604,"&gt;="&amp;CV$3)&gt;0,1,0))</f>
        <v>0</v>
      </c>
      <c r="CW20" s="19" t="n">
        <f aca="false">IF($A20="",0,IF(COUNTIFS(Urlaub!$A$5:$A$604,$A20,Urlaub!$B$5:$B$604,"&lt;="&amp;CW$3,Urlaub!$C$5:$C$604,"&gt;="&amp;CW$3)&gt;0,1,0))</f>
        <v>0</v>
      </c>
      <c r="CX20" s="19" t="n">
        <f aca="false">IF($A20="",0,IF(COUNTIFS(Urlaub!$A$5:$A$604,$A20,Urlaub!$B$5:$B$604,"&lt;="&amp;CX$3,Urlaub!$C$5:$C$604,"&gt;="&amp;CX$3)&gt;0,1,0))</f>
        <v>0</v>
      </c>
      <c r="CY20" s="19" t="n">
        <f aca="false">IF($A20="",0,IF(COUNTIFS(Urlaub!$A$5:$A$604,$A20,Urlaub!$B$5:$B$604,"&lt;="&amp;CY$3,Urlaub!$C$5:$C$604,"&gt;="&amp;CY$3)&gt;0,1,0))</f>
        <v>0</v>
      </c>
      <c r="CZ20" s="19" t="n">
        <f aca="false">IF($A20="",0,IF(COUNTIFS(Urlaub!$A$5:$A$604,$A20,Urlaub!$B$5:$B$604,"&lt;="&amp;CZ$3,Urlaub!$C$5:$C$604,"&gt;="&amp;CZ$3)&gt;0,1,0))</f>
        <v>0</v>
      </c>
      <c r="DA20" s="19" t="n">
        <f aca="false">IF($A20="",0,IF(COUNTIFS(Urlaub!$A$5:$A$604,$A20,Urlaub!$B$5:$B$604,"&lt;="&amp;DA$3,Urlaub!$C$5:$C$604,"&gt;="&amp;DA$3)&gt;0,1,0))</f>
        <v>0</v>
      </c>
      <c r="DB20" s="19" t="n">
        <f aca="false">IF($A20="",0,IF(COUNTIFS(Urlaub!$A$5:$A$604,$A20,Urlaub!$B$5:$B$604,"&lt;="&amp;DB$3,Urlaub!$C$5:$C$604,"&gt;="&amp;DB$3)&gt;0,1,0))</f>
        <v>0</v>
      </c>
      <c r="DC20" s="19" t="n">
        <f aca="false">IF($A20="",0,IF(COUNTIFS(Urlaub!$A$5:$A$604,$A20,Urlaub!$B$5:$B$604,"&lt;="&amp;DC$3,Urlaub!$C$5:$C$604,"&gt;="&amp;DC$3)&gt;0,1,0))</f>
        <v>0</v>
      </c>
      <c r="DD20" s="19" t="n">
        <f aca="false">IF($A20="",0,IF(COUNTIFS(Urlaub!$A$5:$A$604,$A20,Urlaub!$B$5:$B$604,"&lt;="&amp;DD$3,Urlaub!$C$5:$C$604,"&gt;="&amp;DD$3)&gt;0,1,0))</f>
        <v>0</v>
      </c>
      <c r="DE20" s="19" t="n">
        <f aca="false">IF($A20="",0,IF(COUNTIFS(Urlaub!$A$5:$A$604,$A20,Urlaub!$B$5:$B$604,"&lt;="&amp;DE$3,Urlaub!$C$5:$C$604,"&gt;="&amp;DE$3)&gt;0,1,0))</f>
        <v>0</v>
      </c>
      <c r="DF20" s="19" t="n">
        <f aca="false">IF($A20="",0,IF(COUNTIFS(Urlaub!$A$5:$A$604,$A20,Urlaub!$B$5:$B$604,"&lt;="&amp;DF$3,Urlaub!$C$5:$C$604,"&gt;="&amp;DF$3)&gt;0,1,0))</f>
        <v>0</v>
      </c>
      <c r="DG20" s="19" t="n">
        <f aca="false">IF($A20="",0,IF(COUNTIFS(Urlaub!$A$5:$A$604,$A20,Urlaub!$B$5:$B$604,"&lt;="&amp;DG$3,Urlaub!$C$5:$C$604,"&gt;="&amp;DG$3)&gt;0,1,0))</f>
        <v>0</v>
      </c>
      <c r="DH20" s="19" t="n">
        <f aca="false">IF($A20="",0,IF(COUNTIFS(Urlaub!$A$5:$A$604,$A20,Urlaub!$B$5:$B$604,"&lt;="&amp;DH$3,Urlaub!$C$5:$C$604,"&gt;="&amp;DH$3)&gt;0,1,0))</f>
        <v>0</v>
      </c>
      <c r="DI20" s="19" t="n">
        <f aca="false">IF($A20="",0,IF(COUNTIFS(Urlaub!$A$5:$A$604,$A20,Urlaub!$B$5:$B$604,"&lt;="&amp;DI$3,Urlaub!$C$5:$C$604,"&gt;="&amp;DI$3)&gt;0,1,0))</f>
        <v>0</v>
      </c>
      <c r="DJ20" s="19" t="n">
        <f aca="false">IF($A20="",0,IF(COUNTIFS(Urlaub!$A$5:$A$604,$A20,Urlaub!$B$5:$B$604,"&lt;="&amp;DJ$3,Urlaub!$C$5:$C$604,"&gt;="&amp;DJ$3)&gt;0,1,0))</f>
        <v>0</v>
      </c>
      <c r="DK20" s="19" t="n">
        <f aca="false">IF($A20="",0,IF(COUNTIFS(Urlaub!$A$5:$A$604,$A20,Urlaub!$B$5:$B$604,"&lt;="&amp;DK$3,Urlaub!$C$5:$C$604,"&gt;="&amp;DK$3)&gt;0,1,0))</f>
        <v>0</v>
      </c>
      <c r="DL20" s="19" t="n">
        <f aca="false">IF($A20="",0,IF(COUNTIFS(Urlaub!$A$5:$A$604,$A20,Urlaub!$B$5:$B$604,"&lt;="&amp;DL$3,Urlaub!$C$5:$C$604,"&gt;="&amp;DL$3)&gt;0,1,0))</f>
        <v>0</v>
      </c>
      <c r="DM20" s="19" t="n">
        <f aca="false">IF($A20="",0,IF(COUNTIFS(Urlaub!$A$5:$A$604,$A20,Urlaub!$B$5:$B$604,"&lt;="&amp;DM$3,Urlaub!$C$5:$C$604,"&gt;="&amp;DM$3)&gt;0,1,0))</f>
        <v>0</v>
      </c>
      <c r="DN20" s="19" t="n">
        <f aca="false">IF($A20="",0,IF(COUNTIFS(Urlaub!$A$5:$A$604,$A20,Urlaub!$B$5:$B$604,"&lt;="&amp;DN$3,Urlaub!$C$5:$C$604,"&gt;="&amp;DN$3)&gt;0,1,0))</f>
        <v>0</v>
      </c>
      <c r="DO20" s="19" t="n">
        <f aca="false">IF($A20="",0,IF(COUNTIFS(Urlaub!$A$5:$A$604,$A20,Urlaub!$B$5:$B$604,"&lt;="&amp;DO$3,Urlaub!$C$5:$C$604,"&gt;="&amp;DO$3)&gt;0,1,0))</f>
        <v>0</v>
      </c>
      <c r="DP20" s="19" t="n">
        <f aca="false">IF($A20="",0,IF(COUNTIFS(Urlaub!$A$5:$A$604,$A20,Urlaub!$B$5:$B$604,"&lt;="&amp;DP$3,Urlaub!$C$5:$C$604,"&gt;="&amp;DP$3)&gt;0,1,0))</f>
        <v>0</v>
      </c>
      <c r="DQ20" s="19" t="n">
        <f aca="false">IF($A20="",0,IF(COUNTIFS(Urlaub!$A$5:$A$604,$A20,Urlaub!$B$5:$B$604,"&lt;="&amp;DQ$3,Urlaub!$C$5:$C$604,"&gt;="&amp;DQ$3)&gt;0,1,0))</f>
        <v>0</v>
      </c>
      <c r="DR20" s="19" t="n">
        <f aca="false">IF($A20="",0,IF(COUNTIFS(Urlaub!$A$5:$A$604,$A20,Urlaub!$B$5:$B$604,"&lt;="&amp;DR$3,Urlaub!$C$5:$C$604,"&gt;="&amp;DR$3)&gt;0,1,0))</f>
        <v>0</v>
      </c>
      <c r="DS20" s="19" t="n">
        <f aca="false">IF($A20="",0,IF(COUNTIFS(Urlaub!$A$5:$A$604,$A20,Urlaub!$B$5:$B$604,"&lt;="&amp;DS$3,Urlaub!$C$5:$C$604,"&gt;="&amp;DS$3)&gt;0,1,0))</f>
        <v>0</v>
      </c>
      <c r="DT20" s="19" t="n">
        <f aca="false">IF($A20="",0,IF(COUNTIFS(Urlaub!$A$5:$A$604,$A20,Urlaub!$B$5:$B$604,"&lt;="&amp;DT$3,Urlaub!$C$5:$C$604,"&gt;="&amp;DT$3)&gt;0,1,0))</f>
        <v>0</v>
      </c>
      <c r="DU20" s="19" t="n">
        <f aca="false">IF($A20="",0,IF(COUNTIFS(Urlaub!$A$5:$A$604,$A20,Urlaub!$B$5:$B$604,"&lt;="&amp;DU$3,Urlaub!$C$5:$C$604,"&gt;="&amp;DU$3)&gt;0,1,0))</f>
        <v>0</v>
      </c>
      <c r="DV20" s="19" t="n">
        <f aca="false">IF($A20="",0,IF(COUNTIFS(Urlaub!$A$5:$A$604,$A20,Urlaub!$B$5:$B$604,"&lt;="&amp;DV$3,Urlaub!$C$5:$C$604,"&gt;="&amp;DV$3)&gt;0,1,0))</f>
        <v>0</v>
      </c>
      <c r="DW20" s="19" t="n">
        <f aca="false">IF($A20="",0,IF(COUNTIFS(Urlaub!$A$5:$A$604,$A20,Urlaub!$B$5:$B$604,"&lt;="&amp;DW$3,Urlaub!$C$5:$C$604,"&gt;="&amp;DW$3)&gt;0,1,0))</f>
        <v>0</v>
      </c>
      <c r="DX20" s="19" t="n">
        <f aca="false">IF($A20="",0,IF(COUNTIFS(Urlaub!$A$5:$A$604,$A20,Urlaub!$B$5:$B$604,"&lt;="&amp;DX$3,Urlaub!$C$5:$C$604,"&gt;="&amp;DX$3)&gt;0,1,0))</f>
        <v>0</v>
      </c>
      <c r="DY20" s="19" t="n">
        <f aca="false">IF($A20="",0,IF(COUNTIFS(Urlaub!$A$5:$A$604,$A20,Urlaub!$B$5:$B$604,"&lt;="&amp;DY$3,Urlaub!$C$5:$C$604,"&gt;="&amp;DY$3)&gt;0,1,0))</f>
        <v>0</v>
      </c>
      <c r="DZ20" s="19" t="n">
        <f aca="false">IF($A20="",0,IF(COUNTIFS(Urlaub!$A$5:$A$604,$A20,Urlaub!$B$5:$B$604,"&lt;="&amp;DZ$3,Urlaub!$C$5:$C$604,"&gt;="&amp;DZ$3)&gt;0,1,0))</f>
        <v>0</v>
      </c>
      <c r="EA20" s="19" t="n">
        <f aca="false">IF($A20="",0,IF(COUNTIFS(Urlaub!$A$5:$A$604,$A20,Urlaub!$B$5:$B$604,"&lt;="&amp;EA$3,Urlaub!$C$5:$C$604,"&gt;="&amp;EA$3)&gt;0,1,0))</f>
        <v>0</v>
      </c>
      <c r="EB20" s="19" t="n">
        <f aca="false">IF($A20="",0,IF(COUNTIFS(Urlaub!$A$5:$A$604,$A20,Urlaub!$B$5:$B$604,"&lt;="&amp;EB$3,Urlaub!$C$5:$C$604,"&gt;="&amp;EB$3)&gt;0,1,0))</f>
        <v>0</v>
      </c>
      <c r="EC20" s="19" t="n">
        <f aca="false">IF($A20="",0,IF(COUNTIFS(Urlaub!$A$5:$A$604,$A20,Urlaub!$B$5:$B$604,"&lt;="&amp;EC$3,Urlaub!$C$5:$C$604,"&gt;="&amp;EC$3)&gt;0,1,0))</f>
        <v>0</v>
      </c>
      <c r="ED20" s="19" t="n">
        <f aca="false">IF($A20="",0,IF(COUNTIFS(Urlaub!$A$5:$A$604,$A20,Urlaub!$B$5:$B$604,"&lt;="&amp;ED$3,Urlaub!$C$5:$C$604,"&gt;="&amp;ED$3)&gt;0,1,0))</f>
        <v>0</v>
      </c>
      <c r="EE20" s="19" t="n">
        <f aca="false">IF($A20="",0,IF(COUNTIFS(Urlaub!$A$5:$A$604,$A20,Urlaub!$B$5:$B$604,"&lt;="&amp;EE$3,Urlaub!$C$5:$C$604,"&gt;="&amp;EE$3)&gt;0,1,0))</f>
        <v>0</v>
      </c>
      <c r="EF20" s="19" t="n">
        <f aca="false">IF($A20="",0,IF(COUNTIFS(Urlaub!$A$5:$A$604,$A20,Urlaub!$B$5:$B$604,"&lt;="&amp;EF$3,Urlaub!$C$5:$C$604,"&gt;="&amp;EF$3)&gt;0,1,0))</f>
        <v>0</v>
      </c>
      <c r="EG20" s="19" t="n">
        <f aca="false">IF($A20="",0,IF(COUNTIFS(Urlaub!$A$5:$A$604,$A20,Urlaub!$B$5:$B$604,"&lt;="&amp;EG$3,Urlaub!$C$5:$C$604,"&gt;="&amp;EG$3)&gt;0,1,0))</f>
        <v>0</v>
      </c>
      <c r="EH20" s="19" t="n">
        <f aca="false">IF($A20="",0,IF(COUNTIFS(Urlaub!$A$5:$A$604,$A20,Urlaub!$B$5:$B$604,"&lt;="&amp;EH$3,Urlaub!$C$5:$C$604,"&gt;="&amp;EH$3)&gt;0,1,0))</f>
        <v>0</v>
      </c>
      <c r="EI20" s="19" t="n">
        <f aca="false">IF($A20="",0,IF(COUNTIFS(Urlaub!$A$5:$A$604,$A20,Urlaub!$B$5:$B$604,"&lt;="&amp;EI$3,Urlaub!$C$5:$C$604,"&gt;="&amp;EI$3)&gt;0,1,0))</f>
        <v>0</v>
      </c>
      <c r="EJ20" s="19" t="n">
        <f aca="false">IF($A20="",0,IF(COUNTIFS(Urlaub!$A$5:$A$604,$A20,Urlaub!$B$5:$B$604,"&lt;="&amp;EJ$3,Urlaub!$C$5:$C$604,"&gt;="&amp;EJ$3)&gt;0,1,0))</f>
        <v>0</v>
      </c>
      <c r="EK20" s="19" t="n">
        <f aca="false">IF($A20="",0,IF(COUNTIFS(Urlaub!$A$5:$A$604,$A20,Urlaub!$B$5:$B$604,"&lt;="&amp;EK$3,Urlaub!$C$5:$C$604,"&gt;="&amp;EK$3)&gt;0,1,0))</f>
        <v>0</v>
      </c>
      <c r="EL20" s="19" t="n">
        <f aca="false">IF($A20="",0,IF(COUNTIFS(Urlaub!$A$5:$A$604,$A20,Urlaub!$B$5:$B$604,"&lt;="&amp;EL$3,Urlaub!$C$5:$C$604,"&gt;="&amp;EL$3)&gt;0,1,0))</f>
        <v>0</v>
      </c>
      <c r="EM20" s="19" t="n">
        <f aca="false">IF($A20="",0,IF(COUNTIFS(Urlaub!$A$5:$A$604,$A20,Urlaub!$B$5:$B$604,"&lt;="&amp;EM$3,Urlaub!$C$5:$C$604,"&gt;="&amp;EM$3)&gt;0,1,0))</f>
        <v>0</v>
      </c>
      <c r="EN20" s="19" t="n">
        <f aca="false">IF($A20="",0,IF(COUNTIFS(Urlaub!$A$5:$A$604,$A20,Urlaub!$B$5:$B$604,"&lt;="&amp;EN$3,Urlaub!$C$5:$C$604,"&gt;="&amp;EN$3)&gt;0,1,0))</f>
        <v>0</v>
      </c>
      <c r="EO20" s="19" t="n">
        <f aca="false">IF($A20="",0,IF(COUNTIFS(Urlaub!$A$5:$A$604,$A20,Urlaub!$B$5:$B$604,"&lt;="&amp;EO$3,Urlaub!$C$5:$C$604,"&gt;="&amp;EO$3)&gt;0,1,0))</f>
        <v>0</v>
      </c>
      <c r="EP20" s="19" t="n">
        <f aca="false">IF($A20="",0,IF(COUNTIFS(Urlaub!$A$5:$A$604,$A20,Urlaub!$B$5:$B$604,"&lt;="&amp;EP$3,Urlaub!$C$5:$C$604,"&gt;="&amp;EP$3)&gt;0,1,0))</f>
        <v>0</v>
      </c>
      <c r="EQ20" s="19" t="n">
        <f aca="false">IF($A20="",0,IF(COUNTIFS(Urlaub!$A$5:$A$604,$A20,Urlaub!$B$5:$B$604,"&lt;="&amp;EQ$3,Urlaub!$C$5:$C$604,"&gt;="&amp;EQ$3)&gt;0,1,0))</f>
        <v>0</v>
      </c>
      <c r="ER20" s="19" t="n">
        <f aca="false">IF($A20="",0,IF(COUNTIFS(Urlaub!$A$5:$A$604,$A20,Urlaub!$B$5:$B$604,"&lt;="&amp;ER$3,Urlaub!$C$5:$C$604,"&gt;="&amp;ER$3)&gt;0,1,0))</f>
        <v>0</v>
      </c>
      <c r="ES20" s="19" t="n">
        <f aca="false">IF($A20="",0,IF(COUNTIFS(Urlaub!$A$5:$A$604,$A20,Urlaub!$B$5:$B$604,"&lt;="&amp;ES$3,Urlaub!$C$5:$C$604,"&gt;="&amp;ES$3)&gt;0,1,0))</f>
        <v>0</v>
      </c>
      <c r="ET20" s="19" t="n">
        <f aca="false">IF($A20="",0,IF(COUNTIFS(Urlaub!$A$5:$A$604,$A20,Urlaub!$B$5:$B$604,"&lt;="&amp;ET$3,Urlaub!$C$5:$C$604,"&gt;="&amp;ET$3)&gt;0,1,0))</f>
        <v>0</v>
      </c>
      <c r="EU20" s="19" t="n">
        <f aca="false">IF($A20="",0,IF(COUNTIFS(Urlaub!$A$5:$A$604,$A20,Urlaub!$B$5:$B$604,"&lt;="&amp;EU$3,Urlaub!$C$5:$C$604,"&gt;="&amp;EU$3)&gt;0,1,0))</f>
        <v>0</v>
      </c>
      <c r="EV20" s="19" t="n">
        <f aca="false">IF($A20="",0,IF(COUNTIFS(Urlaub!$A$5:$A$604,$A20,Urlaub!$B$5:$B$604,"&lt;="&amp;EV$3,Urlaub!$C$5:$C$604,"&gt;="&amp;EV$3)&gt;0,1,0))</f>
        <v>0</v>
      </c>
      <c r="EW20" s="19" t="n">
        <f aca="false">IF($A20="",0,IF(COUNTIFS(Urlaub!$A$5:$A$604,$A20,Urlaub!$B$5:$B$604,"&lt;="&amp;EW$3,Urlaub!$C$5:$C$604,"&gt;="&amp;EW$3)&gt;0,1,0))</f>
        <v>0</v>
      </c>
      <c r="EX20" s="19" t="n">
        <f aca="false">IF($A20="",0,IF(COUNTIFS(Urlaub!$A$5:$A$604,$A20,Urlaub!$B$5:$B$604,"&lt;="&amp;EX$3,Urlaub!$C$5:$C$604,"&gt;="&amp;EX$3)&gt;0,1,0))</f>
        <v>0</v>
      </c>
      <c r="EY20" s="19" t="n">
        <f aca="false">IF($A20="",0,IF(COUNTIFS(Urlaub!$A$5:$A$604,$A20,Urlaub!$B$5:$B$604,"&lt;="&amp;EY$3,Urlaub!$C$5:$C$604,"&gt;="&amp;EY$3)&gt;0,1,0))</f>
        <v>0</v>
      </c>
      <c r="EZ20" s="19" t="n">
        <f aca="false">IF($A20="",0,IF(COUNTIFS(Urlaub!$A$5:$A$604,$A20,Urlaub!$B$5:$B$604,"&lt;="&amp;EZ$3,Urlaub!$C$5:$C$604,"&gt;="&amp;EZ$3)&gt;0,1,0))</f>
        <v>0</v>
      </c>
      <c r="FA20" s="19" t="n">
        <f aca="false">IF($A20="",0,IF(COUNTIFS(Urlaub!$A$5:$A$604,$A20,Urlaub!$B$5:$B$604,"&lt;="&amp;FA$3,Urlaub!$C$5:$C$604,"&gt;="&amp;FA$3)&gt;0,1,0))</f>
        <v>0</v>
      </c>
      <c r="FB20" s="19" t="n">
        <f aca="false">IF($A20="",0,IF(COUNTIFS(Urlaub!$A$5:$A$604,$A20,Urlaub!$B$5:$B$604,"&lt;="&amp;FB$3,Urlaub!$C$5:$C$604,"&gt;="&amp;FB$3)&gt;0,1,0))</f>
        <v>0</v>
      </c>
      <c r="FC20" s="19" t="n">
        <f aca="false">IF($A20="",0,IF(COUNTIFS(Urlaub!$A$5:$A$604,$A20,Urlaub!$B$5:$B$604,"&lt;="&amp;FC$3,Urlaub!$C$5:$C$604,"&gt;="&amp;FC$3)&gt;0,1,0))</f>
        <v>0</v>
      </c>
      <c r="FD20" s="19" t="n">
        <f aca="false">IF($A20="",0,IF(COUNTIFS(Urlaub!$A$5:$A$604,$A20,Urlaub!$B$5:$B$604,"&lt;="&amp;FD$3,Urlaub!$C$5:$C$604,"&gt;="&amp;FD$3)&gt;0,1,0))</f>
        <v>0</v>
      </c>
      <c r="FE20" s="19" t="n">
        <f aca="false">IF($A20="",0,IF(COUNTIFS(Urlaub!$A$5:$A$604,$A20,Urlaub!$B$5:$B$604,"&lt;="&amp;FE$3,Urlaub!$C$5:$C$604,"&gt;="&amp;FE$3)&gt;0,1,0))</f>
        <v>0</v>
      </c>
      <c r="FF20" s="19" t="n">
        <f aca="false">IF($A20="",0,IF(COUNTIFS(Urlaub!$A$5:$A$604,$A20,Urlaub!$B$5:$B$604,"&lt;="&amp;FF$3,Urlaub!$C$5:$C$604,"&gt;="&amp;FF$3)&gt;0,1,0))</f>
        <v>0</v>
      </c>
      <c r="FG20" s="19" t="n">
        <f aca="false">IF($A20="",0,IF(COUNTIFS(Urlaub!$A$5:$A$604,$A20,Urlaub!$B$5:$B$604,"&lt;="&amp;FG$3,Urlaub!$C$5:$C$604,"&gt;="&amp;FG$3)&gt;0,1,0))</f>
        <v>0</v>
      </c>
      <c r="FH20" s="19" t="n">
        <f aca="false">IF($A20="",0,IF(COUNTIFS(Urlaub!$A$5:$A$604,$A20,Urlaub!$B$5:$B$604,"&lt;="&amp;FH$3,Urlaub!$C$5:$C$604,"&gt;="&amp;FH$3)&gt;0,1,0))</f>
        <v>0</v>
      </c>
      <c r="FI20" s="19" t="n">
        <f aca="false">IF($A20="",0,IF(COUNTIFS(Urlaub!$A$5:$A$604,$A20,Urlaub!$B$5:$B$604,"&lt;="&amp;FI$3,Urlaub!$C$5:$C$604,"&gt;="&amp;FI$3)&gt;0,1,0))</f>
        <v>0</v>
      </c>
      <c r="FJ20" s="19" t="n">
        <f aca="false">IF($A20="",0,IF(COUNTIFS(Urlaub!$A$5:$A$604,$A20,Urlaub!$B$5:$B$604,"&lt;="&amp;FJ$3,Urlaub!$C$5:$C$604,"&gt;="&amp;FJ$3)&gt;0,1,0))</f>
        <v>0</v>
      </c>
      <c r="FK20" s="19" t="n">
        <f aca="false">IF($A20="",0,IF(COUNTIFS(Urlaub!$A$5:$A$604,$A20,Urlaub!$B$5:$B$604,"&lt;="&amp;FK$3,Urlaub!$C$5:$C$604,"&gt;="&amp;FK$3)&gt;0,1,0))</f>
        <v>0</v>
      </c>
      <c r="FL20" s="19" t="n">
        <f aca="false">IF($A20="",0,IF(COUNTIFS(Urlaub!$A$5:$A$604,$A20,Urlaub!$B$5:$B$604,"&lt;="&amp;FL$3,Urlaub!$C$5:$C$604,"&gt;="&amp;FL$3)&gt;0,1,0))</f>
        <v>0</v>
      </c>
      <c r="FM20" s="19" t="n">
        <f aca="false">IF($A20="",0,IF(COUNTIFS(Urlaub!$A$5:$A$604,$A20,Urlaub!$B$5:$B$604,"&lt;="&amp;FM$3,Urlaub!$C$5:$C$604,"&gt;="&amp;FM$3)&gt;0,1,0))</f>
        <v>0</v>
      </c>
      <c r="FN20" s="19" t="n">
        <f aca="false">IF($A20="",0,IF(COUNTIFS(Urlaub!$A$5:$A$604,$A20,Urlaub!$B$5:$B$604,"&lt;="&amp;FN$3,Urlaub!$C$5:$C$604,"&gt;="&amp;FN$3)&gt;0,1,0))</f>
        <v>0</v>
      </c>
      <c r="FO20" s="19" t="n">
        <f aca="false">IF($A20="",0,IF(COUNTIFS(Urlaub!$A$5:$A$604,$A20,Urlaub!$B$5:$B$604,"&lt;="&amp;FO$3,Urlaub!$C$5:$C$604,"&gt;="&amp;FO$3)&gt;0,1,0))</f>
        <v>0</v>
      </c>
      <c r="FP20" s="19" t="n">
        <f aca="false">IF($A20="",0,IF(COUNTIFS(Urlaub!$A$5:$A$604,$A20,Urlaub!$B$5:$B$604,"&lt;="&amp;FP$3,Urlaub!$C$5:$C$604,"&gt;="&amp;FP$3)&gt;0,1,0))</f>
        <v>0</v>
      </c>
      <c r="FQ20" s="19" t="n">
        <f aca="false">IF($A20="",0,IF(COUNTIFS(Urlaub!$A$5:$A$604,$A20,Urlaub!$B$5:$B$604,"&lt;="&amp;FQ$3,Urlaub!$C$5:$C$604,"&gt;="&amp;FQ$3)&gt;0,1,0))</f>
        <v>0</v>
      </c>
      <c r="FR20" s="19" t="n">
        <f aca="false">IF($A20="",0,IF(COUNTIFS(Urlaub!$A$5:$A$604,$A20,Urlaub!$B$5:$B$604,"&lt;="&amp;FR$3,Urlaub!$C$5:$C$604,"&gt;="&amp;FR$3)&gt;0,1,0))</f>
        <v>0</v>
      </c>
      <c r="FS20" s="19" t="n">
        <f aca="false">IF($A20="",0,IF(COUNTIFS(Urlaub!$A$5:$A$604,$A20,Urlaub!$B$5:$B$604,"&lt;="&amp;FS$3,Urlaub!$C$5:$C$604,"&gt;="&amp;FS$3)&gt;0,1,0))</f>
        <v>0</v>
      </c>
      <c r="FT20" s="19" t="n">
        <f aca="false">IF($A20="",0,IF(COUNTIFS(Urlaub!$A$5:$A$604,$A20,Urlaub!$B$5:$B$604,"&lt;="&amp;FT$3,Urlaub!$C$5:$C$604,"&gt;="&amp;FT$3)&gt;0,1,0))</f>
        <v>0</v>
      </c>
      <c r="FU20" s="19" t="n">
        <f aca="false">IF($A20="",0,IF(COUNTIFS(Urlaub!$A$5:$A$604,$A20,Urlaub!$B$5:$B$604,"&lt;="&amp;FU$3,Urlaub!$C$5:$C$604,"&gt;="&amp;FU$3)&gt;0,1,0))</f>
        <v>0</v>
      </c>
      <c r="FV20" s="19" t="n">
        <f aca="false">IF($A20="",0,IF(COUNTIFS(Urlaub!$A$5:$A$604,$A20,Urlaub!$B$5:$B$604,"&lt;="&amp;FV$3,Urlaub!$C$5:$C$604,"&gt;="&amp;FV$3)&gt;0,1,0))</f>
        <v>0</v>
      </c>
      <c r="FW20" s="19" t="n">
        <f aca="false">IF($A20="",0,IF(COUNTIFS(Urlaub!$A$5:$A$604,$A20,Urlaub!$B$5:$B$604,"&lt;="&amp;FW$3,Urlaub!$C$5:$C$604,"&gt;="&amp;FW$3)&gt;0,1,0))</f>
        <v>0</v>
      </c>
      <c r="FX20" s="19" t="n">
        <f aca="false">IF($A20="",0,IF(COUNTIFS(Urlaub!$A$5:$A$604,$A20,Urlaub!$B$5:$B$604,"&lt;="&amp;FX$3,Urlaub!$C$5:$C$604,"&gt;="&amp;FX$3)&gt;0,1,0))</f>
        <v>0</v>
      </c>
      <c r="FY20" s="19" t="n">
        <f aca="false">IF($A20="",0,IF(COUNTIFS(Urlaub!$A$5:$A$604,$A20,Urlaub!$B$5:$B$604,"&lt;="&amp;FY$3,Urlaub!$C$5:$C$604,"&gt;="&amp;FY$3)&gt;0,1,0))</f>
        <v>0</v>
      </c>
      <c r="FZ20" s="19" t="n">
        <f aca="false">IF($A20="",0,IF(COUNTIFS(Urlaub!$A$5:$A$604,$A20,Urlaub!$B$5:$B$604,"&lt;="&amp;FZ$3,Urlaub!$C$5:$C$604,"&gt;="&amp;FZ$3)&gt;0,1,0))</f>
        <v>0</v>
      </c>
      <c r="GA20" s="19" t="n">
        <f aca="false">IF($A20="",0,IF(COUNTIFS(Urlaub!$A$5:$A$604,$A20,Urlaub!$B$5:$B$604,"&lt;="&amp;GA$3,Urlaub!$C$5:$C$604,"&gt;="&amp;GA$3)&gt;0,1,0))</f>
        <v>0</v>
      </c>
      <c r="GB20" s="19" t="n">
        <f aca="false">IF($A20="",0,IF(COUNTIFS(Urlaub!$A$5:$A$604,$A20,Urlaub!$B$5:$B$604,"&lt;="&amp;GB$3,Urlaub!$C$5:$C$604,"&gt;="&amp;GB$3)&gt;0,1,0))</f>
        <v>0</v>
      </c>
      <c r="GC20" s="19" t="n">
        <f aca="false">IF($A20="",0,IF(COUNTIFS(Urlaub!$A$5:$A$604,$A20,Urlaub!$B$5:$B$604,"&lt;="&amp;GC$3,Urlaub!$C$5:$C$604,"&gt;="&amp;GC$3)&gt;0,1,0))</f>
        <v>0</v>
      </c>
      <c r="GD20" s="19" t="n">
        <f aca="false">IF($A20="",0,IF(COUNTIFS(Urlaub!$A$5:$A$604,$A20,Urlaub!$B$5:$B$604,"&lt;="&amp;GD$3,Urlaub!$C$5:$C$604,"&gt;="&amp;GD$3)&gt;0,1,0))</f>
        <v>0</v>
      </c>
      <c r="GE20" s="19" t="n">
        <f aca="false">IF($A20="",0,IF(COUNTIFS(Urlaub!$A$5:$A$604,$A20,Urlaub!$B$5:$B$604,"&lt;="&amp;GE$3,Urlaub!$C$5:$C$604,"&gt;="&amp;GE$3)&gt;0,1,0))</f>
        <v>0</v>
      </c>
      <c r="GF20" s="19" t="n">
        <f aca="false">IF($A20="",0,IF(COUNTIFS(Urlaub!$A$5:$A$604,$A20,Urlaub!$B$5:$B$604,"&lt;="&amp;GF$3,Urlaub!$C$5:$C$604,"&gt;="&amp;GF$3)&gt;0,1,0))</f>
        <v>0</v>
      </c>
      <c r="GG20" s="19" t="n">
        <f aca="false">IF($A20="",0,IF(COUNTIFS(Urlaub!$A$5:$A$604,$A20,Urlaub!$B$5:$B$604,"&lt;="&amp;GG$3,Urlaub!$C$5:$C$604,"&gt;="&amp;GG$3)&gt;0,1,0))</f>
        <v>0</v>
      </c>
      <c r="GH20" s="19" t="n">
        <f aca="false">IF($A20="",0,IF(COUNTIFS(Urlaub!$A$5:$A$604,$A20,Urlaub!$B$5:$B$604,"&lt;="&amp;GH$3,Urlaub!$C$5:$C$604,"&gt;="&amp;GH$3)&gt;0,1,0))</f>
        <v>0</v>
      </c>
      <c r="GI20" s="19" t="n">
        <f aca="false">IF($A20="",0,IF(COUNTIFS(Urlaub!$A$5:$A$604,$A20,Urlaub!$B$5:$B$604,"&lt;="&amp;GI$3,Urlaub!$C$5:$C$604,"&gt;="&amp;GI$3)&gt;0,1,0))</f>
        <v>0</v>
      </c>
      <c r="GJ20" s="19" t="n">
        <f aca="false">IF($A20="",0,IF(COUNTIFS(Urlaub!$A$5:$A$604,$A20,Urlaub!$B$5:$B$604,"&lt;="&amp;GJ$3,Urlaub!$C$5:$C$604,"&gt;="&amp;GJ$3)&gt;0,1,0))</f>
        <v>0</v>
      </c>
      <c r="GK20" s="19" t="n">
        <f aca="false">IF($A20="",0,IF(COUNTIFS(Urlaub!$A$5:$A$604,$A20,Urlaub!$B$5:$B$604,"&lt;="&amp;GK$3,Urlaub!$C$5:$C$604,"&gt;="&amp;GK$3)&gt;0,1,0))</f>
        <v>0</v>
      </c>
      <c r="GL20" s="19" t="n">
        <f aca="false">IF($A20="",0,IF(COUNTIFS(Urlaub!$A$5:$A$604,$A20,Urlaub!$B$5:$B$604,"&lt;="&amp;GL$3,Urlaub!$C$5:$C$604,"&gt;="&amp;GL$3)&gt;0,1,0))</f>
        <v>0</v>
      </c>
      <c r="GM20" s="19" t="n">
        <f aca="false">IF($A20="",0,IF(COUNTIFS(Urlaub!$A$5:$A$604,$A20,Urlaub!$B$5:$B$604,"&lt;="&amp;GM$3,Urlaub!$C$5:$C$604,"&gt;="&amp;GM$3)&gt;0,1,0))</f>
        <v>0</v>
      </c>
      <c r="GN20" s="19" t="n">
        <f aca="false">IF($A20="",0,IF(COUNTIFS(Urlaub!$A$5:$A$604,$A20,Urlaub!$B$5:$B$604,"&lt;="&amp;GN$3,Urlaub!$C$5:$C$604,"&gt;="&amp;GN$3)&gt;0,1,0))</f>
        <v>0</v>
      </c>
      <c r="GO20" s="19" t="n">
        <f aca="false">IF($A20="",0,IF(COUNTIFS(Urlaub!$A$5:$A$604,$A20,Urlaub!$B$5:$B$604,"&lt;="&amp;GO$3,Urlaub!$C$5:$C$604,"&gt;="&amp;GO$3)&gt;0,1,0))</f>
        <v>0</v>
      </c>
      <c r="GP20" s="19" t="n">
        <f aca="false">IF($A20="",0,IF(COUNTIFS(Urlaub!$A$5:$A$604,$A20,Urlaub!$B$5:$B$604,"&lt;="&amp;GP$3,Urlaub!$C$5:$C$604,"&gt;="&amp;GP$3)&gt;0,1,0))</f>
        <v>0</v>
      </c>
      <c r="GQ20" s="19" t="n">
        <f aca="false">IF($A20="",0,IF(COUNTIFS(Urlaub!$A$5:$A$604,$A20,Urlaub!$B$5:$B$604,"&lt;="&amp;GQ$3,Urlaub!$C$5:$C$604,"&gt;="&amp;GQ$3)&gt;0,1,0))</f>
        <v>0</v>
      </c>
      <c r="GR20" s="19" t="n">
        <f aca="false">IF($A20="",0,IF(COUNTIFS(Urlaub!$A$5:$A$604,$A20,Urlaub!$B$5:$B$604,"&lt;="&amp;GR$3,Urlaub!$C$5:$C$604,"&gt;="&amp;GR$3)&gt;0,1,0))</f>
        <v>0</v>
      </c>
      <c r="GS20" s="19" t="n">
        <f aca="false">IF($A20="",0,IF(COUNTIFS(Urlaub!$A$5:$A$604,$A20,Urlaub!$B$5:$B$604,"&lt;="&amp;GS$3,Urlaub!$C$5:$C$604,"&gt;="&amp;GS$3)&gt;0,1,0))</f>
        <v>0</v>
      </c>
      <c r="GT20" s="19" t="n">
        <f aca="false">IF($A20="",0,IF(COUNTIFS(Urlaub!$A$5:$A$604,$A20,Urlaub!$B$5:$B$604,"&lt;="&amp;GT$3,Urlaub!$C$5:$C$604,"&gt;="&amp;GT$3)&gt;0,1,0))</f>
        <v>0</v>
      </c>
      <c r="GU20" s="19" t="n">
        <f aca="false">IF($A20="",0,IF(COUNTIFS(Urlaub!$A$5:$A$604,$A20,Urlaub!$B$5:$B$604,"&lt;="&amp;GU$3,Urlaub!$C$5:$C$604,"&gt;="&amp;GU$3)&gt;0,1,0))</f>
        <v>0</v>
      </c>
      <c r="GV20" s="19" t="n">
        <f aca="false">IF($A20="",0,IF(COUNTIFS(Urlaub!$A$5:$A$604,$A20,Urlaub!$B$5:$B$604,"&lt;="&amp;GV$3,Urlaub!$C$5:$C$604,"&gt;="&amp;GV$3)&gt;0,1,0))</f>
        <v>0</v>
      </c>
      <c r="GW20" s="19" t="n">
        <f aca="false">IF($A20="",0,IF(COUNTIFS(Urlaub!$A$5:$A$604,$A20,Urlaub!$B$5:$B$604,"&lt;="&amp;GW$3,Urlaub!$C$5:$C$604,"&gt;="&amp;GW$3)&gt;0,1,0))</f>
        <v>0</v>
      </c>
      <c r="GX20" s="19" t="n">
        <f aca="false">IF($A20="",0,IF(COUNTIFS(Urlaub!$A$5:$A$604,$A20,Urlaub!$B$5:$B$604,"&lt;="&amp;GX$3,Urlaub!$C$5:$C$604,"&gt;="&amp;GX$3)&gt;0,1,0))</f>
        <v>0</v>
      </c>
      <c r="GY20" s="19" t="n">
        <f aca="false">IF($A20="",0,IF(COUNTIFS(Urlaub!$A$5:$A$604,$A20,Urlaub!$B$5:$B$604,"&lt;="&amp;GY$3,Urlaub!$C$5:$C$604,"&gt;="&amp;GY$3)&gt;0,1,0))</f>
        <v>0</v>
      </c>
      <c r="GZ20" s="19" t="n">
        <f aca="false">IF($A20="",0,IF(COUNTIFS(Urlaub!$A$5:$A$604,$A20,Urlaub!$B$5:$B$604,"&lt;="&amp;GZ$3,Urlaub!$C$5:$C$604,"&gt;="&amp;GZ$3)&gt;0,1,0))</f>
        <v>0</v>
      </c>
      <c r="HA20" s="19" t="n">
        <f aca="false">IF($A20="",0,IF(COUNTIFS(Urlaub!$A$5:$A$604,$A20,Urlaub!$B$5:$B$604,"&lt;="&amp;HA$3,Urlaub!$C$5:$C$604,"&gt;="&amp;HA$3)&gt;0,1,0))</f>
        <v>0</v>
      </c>
      <c r="HB20" s="19" t="n">
        <f aca="false">IF($A20="",0,IF(COUNTIFS(Urlaub!$A$5:$A$604,$A20,Urlaub!$B$5:$B$604,"&lt;="&amp;HB$3,Urlaub!$C$5:$C$604,"&gt;="&amp;HB$3)&gt;0,1,0))</f>
        <v>0</v>
      </c>
      <c r="HC20" s="19" t="n">
        <f aca="false">IF($A20="",0,IF(COUNTIFS(Urlaub!$A$5:$A$604,$A20,Urlaub!$B$5:$B$604,"&lt;="&amp;HC$3,Urlaub!$C$5:$C$604,"&gt;="&amp;HC$3)&gt;0,1,0))</f>
        <v>0</v>
      </c>
      <c r="HD20" s="19" t="n">
        <f aca="false">IF($A20="",0,IF(COUNTIFS(Urlaub!$A$5:$A$604,$A20,Urlaub!$B$5:$B$604,"&lt;="&amp;HD$3,Urlaub!$C$5:$C$604,"&gt;="&amp;HD$3)&gt;0,1,0))</f>
        <v>0</v>
      </c>
      <c r="HE20" s="19" t="n">
        <f aca="false">IF($A20="",0,IF(COUNTIFS(Urlaub!$A$5:$A$604,$A20,Urlaub!$B$5:$B$604,"&lt;="&amp;HE$3,Urlaub!$C$5:$C$604,"&gt;="&amp;HE$3)&gt;0,1,0))</f>
        <v>0</v>
      </c>
      <c r="HF20" s="19" t="n">
        <f aca="false">IF($A20="",0,IF(COUNTIFS(Urlaub!$A$5:$A$604,$A20,Urlaub!$B$5:$B$604,"&lt;="&amp;HF$3,Urlaub!$C$5:$C$604,"&gt;="&amp;HF$3)&gt;0,1,0))</f>
        <v>0</v>
      </c>
      <c r="HG20" s="19" t="n">
        <f aca="false">IF($A20="",0,IF(COUNTIFS(Urlaub!$A$5:$A$604,$A20,Urlaub!$B$5:$B$604,"&lt;="&amp;HG$3,Urlaub!$C$5:$C$604,"&gt;="&amp;HG$3)&gt;0,1,0))</f>
        <v>0</v>
      </c>
      <c r="HH20" s="19" t="n">
        <f aca="false">IF($A20="",0,IF(COUNTIFS(Urlaub!$A$5:$A$604,$A20,Urlaub!$B$5:$B$604,"&lt;="&amp;HH$3,Urlaub!$C$5:$C$604,"&gt;="&amp;HH$3)&gt;0,1,0))</f>
        <v>0</v>
      </c>
      <c r="HI20" s="19" t="n">
        <f aca="false">IF($A20="",0,IF(COUNTIFS(Urlaub!$A$5:$A$604,$A20,Urlaub!$B$5:$B$604,"&lt;="&amp;HI$3,Urlaub!$C$5:$C$604,"&gt;="&amp;HI$3)&gt;0,1,0))</f>
        <v>0</v>
      </c>
      <c r="HJ20" s="19" t="n">
        <f aca="false">IF($A20="",0,IF(COUNTIFS(Urlaub!$A$5:$A$604,$A20,Urlaub!$B$5:$B$604,"&lt;="&amp;HJ$3,Urlaub!$C$5:$C$604,"&gt;="&amp;HJ$3)&gt;0,1,0))</f>
        <v>0</v>
      </c>
      <c r="HK20" s="19" t="n">
        <f aca="false">IF($A20="",0,IF(COUNTIFS(Urlaub!$A$5:$A$604,$A20,Urlaub!$B$5:$B$604,"&lt;="&amp;HK$3,Urlaub!$C$5:$C$604,"&gt;="&amp;HK$3)&gt;0,1,0))</f>
        <v>0</v>
      </c>
      <c r="HL20" s="19" t="n">
        <f aca="false">IF($A20="",0,IF(COUNTIFS(Urlaub!$A$5:$A$604,$A20,Urlaub!$B$5:$B$604,"&lt;="&amp;HL$3,Urlaub!$C$5:$C$604,"&gt;="&amp;HL$3)&gt;0,1,0))</f>
        <v>0</v>
      </c>
      <c r="HM20" s="19" t="n">
        <f aca="false">IF($A20="",0,IF(COUNTIFS(Urlaub!$A$5:$A$604,$A20,Urlaub!$B$5:$B$604,"&lt;="&amp;HM$3,Urlaub!$C$5:$C$604,"&gt;="&amp;HM$3)&gt;0,1,0))</f>
        <v>0</v>
      </c>
      <c r="HN20" s="19" t="n">
        <f aca="false">IF($A20="",0,IF(COUNTIFS(Urlaub!$A$5:$A$604,$A20,Urlaub!$B$5:$B$604,"&lt;="&amp;HN$3,Urlaub!$C$5:$C$604,"&gt;="&amp;HN$3)&gt;0,1,0))</f>
        <v>0</v>
      </c>
      <c r="HO20" s="19" t="n">
        <f aca="false">IF($A20="",0,IF(COUNTIFS(Urlaub!$A$5:$A$604,$A20,Urlaub!$B$5:$B$604,"&lt;="&amp;HO$3,Urlaub!$C$5:$C$604,"&gt;="&amp;HO$3)&gt;0,1,0))</f>
        <v>0</v>
      </c>
      <c r="HP20" s="19" t="n">
        <f aca="false">IF($A20="",0,IF(COUNTIFS(Urlaub!$A$5:$A$604,$A20,Urlaub!$B$5:$B$604,"&lt;="&amp;HP$3,Urlaub!$C$5:$C$604,"&gt;="&amp;HP$3)&gt;0,1,0))</f>
        <v>0</v>
      </c>
      <c r="HQ20" s="19" t="n">
        <f aca="false">IF($A20="",0,IF(COUNTIFS(Urlaub!$A$5:$A$604,$A20,Urlaub!$B$5:$B$604,"&lt;="&amp;HQ$3,Urlaub!$C$5:$C$604,"&gt;="&amp;HQ$3)&gt;0,1,0))</f>
        <v>0</v>
      </c>
      <c r="HR20" s="19" t="n">
        <f aca="false">IF($A20="",0,IF(COUNTIFS(Urlaub!$A$5:$A$604,$A20,Urlaub!$B$5:$B$604,"&lt;="&amp;HR$3,Urlaub!$C$5:$C$604,"&gt;="&amp;HR$3)&gt;0,1,0))</f>
        <v>0</v>
      </c>
      <c r="HS20" s="19" t="n">
        <f aca="false">IF($A20="",0,IF(COUNTIFS(Urlaub!$A$5:$A$604,$A20,Urlaub!$B$5:$B$604,"&lt;="&amp;HS$3,Urlaub!$C$5:$C$604,"&gt;="&amp;HS$3)&gt;0,1,0))</f>
        <v>0</v>
      </c>
      <c r="HT20" s="19" t="n">
        <f aca="false">IF($A20="",0,IF(COUNTIFS(Urlaub!$A$5:$A$604,$A20,Urlaub!$B$5:$B$604,"&lt;="&amp;HT$3,Urlaub!$C$5:$C$604,"&gt;="&amp;HT$3)&gt;0,1,0))</f>
        <v>0</v>
      </c>
      <c r="HU20" s="19" t="n">
        <f aca="false">IF($A20="",0,IF(COUNTIFS(Urlaub!$A$5:$A$604,$A20,Urlaub!$B$5:$B$604,"&lt;="&amp;HU$3,Urlaub!$C$5:$C$604,"&gt;="&amp;HU$3)&gt;0,1,0))</f>
        <v>0</v>
      </c>
      <c r="HV20" s="19" t="n">
        <f aca="false">IF($A20="",0,IF(COUNTIFS(Urlaub!$A$5:$A$604,$A20,Urlaub!$B$5:$B$604,"&lt;="&amp;HV$3,Urlaub!$C$5:$C$604,"&gt;="&amp;HV$3)&gt;0,1,0))</f>
        <v>0</v>
      </c>
      <c r="HW20" s="19" t="n">
        <f aca="false">IF($A20="",0,IF(COUNTIFS(Urlaub!$A$5:$A$604,$A20,Urlaub!$B$5:$B$604,"&lt;="&amp;HW$3,Urlaub!$C$5:$C$604,"&gt;="&amp;HW$3)&gt;0,1,0))</f>
        <v>0</v>
      </c>
      <c r="HX20" s="19" t="n">
        <f aca="false">IF($A20="",0,IF(COUNTIFS(Urlaub!$A$5:$A$604,$A20,Urlaub!$B$5:$B$604,"&lt;="&amp;HX$3,Urlaub!$C$5:$C$604,"&gt;="&amp;HX$3)&gt;0,1,0))</f>
        <v>0</v>
      </c>
      <c r="HY20" s="19" t="n">
        <f aca="false">IF($A20="",0,IF(COUNTIFS(Urlaub!$A$5:$A$604,$A20,Urlaub!$B$5:$B$604,"&lt;="&amp;HY$3,Urlaub!$C$5:$C$604,"&gt;="&amp;HY$3)&gt;0,1,0))</f>
        <v>0</v>
      </c>
      <c r="HZ20" s="19" t="n">
        <f aca="false">IF($A20="",0,IF(COUNTIFS(Urlaub!$A$5:$A$604,$A20,Urlaub!$B$5:$B$604,"&lt;="&amp;HZ$3,Urlaub!$C$5:$C$604,"&gt;="&amp;HZ$3)&gt;0,1,0))</f>
        <v>0</v>
      </c>
      <c r="IA20" s="19" t="n">
        <f aca="false">IF($A20="",0,IF(COUNTIFS(Urlaub!$A$5:$A$604,$A20,Urlaub!$B$5:$B$604,"&lt;="&amp;IA$3,Urlaub!$C$5:$C$604,"&gt;="&amp;IA$3)&gt;0,1,0))</f>
        <v>0</v>
      </c>
      <c r="IB20" s="19" t="n">
        <f aca="false">IF($A20="",0,IF(COUNTIFS(Urlaub!$A$5:$A$604,$A20,Urlaub!$B$5:$B$604,"&lt;="&amp;IB$3,Urlaub!$C$5:$C$604,"&gt;="&amp;IB$3)&gt;0,1,0))</f>
        <v>0</v>
      </c>
      <c r="IC20" s="19" t="n">
        <f aca="false">IF($A20="",0,IF(COUNTIFS(Urlaub!$A$5:$A$604,$A20,Urlaub!$B$5:$B$604,"&lt;="&amp;IC$3,Urlaub!$C$5:$C$604,"&gt;="&amp;IC$3)&gt;0,1,0))</f>
        <v>0</v>
      </c>
      <c r="ID20" s="19" t="n">
        <f aca="false">IF($A20="",0,IF(COUNTIFS(Urlaub!$A$5:$A$604,$A20,Urlaub!$B$5:$B$604,"&lt;="&amp;ID$3,Urlaub!$C$5:$C$604,"&gt;="&amp;ID$3)&gt;0,1,0))</f>
        <v>0</v>
      </c>
      <c r="IE20" s="19" t="n">
        <f aca="false">IF($A20="",0,IF(COUNTIFS(Urlaub!$A$5:$A$604,$A20,Urlaub!$B$5:$B$604,"&lt;="&amp;IE$3,Urlaub!$C$5:$C$604,"&gt;="&amp;IE$3)&gt;0,1,0))</f>
        <v>0</v>
      </c>
      <c r="IF20" s="19" t="n">
        <f aca="false">IF($A20="",0,IF(COUNTIFS(Urlaub!$A$5:$A$604,$A20,Urlaub!$B$5:$B$604,"&lt;="&amp;IF$3,Urlaub!$C$5:$C$604,"&gt;="&amp;IF$3)&gt;0,1,0))</f>
        <v>0</v>
      </c>
      <c r="IG20" s="19" t="n">
        <f aca="false">IF($A20="",0,IF(COUNTIFS(Urlaub!$A$5:$A$604,$A20,Urlaub!$B$5:$B$604,"&lt;="&amp;IG$3,Urlaub!$C$5:$C$604,"&gt;="&amp;IG$3)&gt;0,1,0))</f>
        <v>0</v>
      </c>
      <c r="IH20" s="19" t="n">
        <f aca="false">IF($A20="",0,IF(COUNTIFS(Urlaub!$A$5:$A$604,$A20,Urlaub!$B$5:$B$604,"&lt;="&amp;IH$3,Urlaub!$C$5:$C$604,"&gt;="&amp;IH$3)&gt;0,1,0))</f>
        <v>0</v>
      </c>
      <c r="II20" s="19" t="n">
        <f aca="false">IF($A20="",0,IF(COUNTIFS(Urlaub!$A$5:$A$604,$A20,Urlaub!$B$5:$B$604,"&lt;="&amp;II$3,Urlaub!$C$5:$C$604,"&gt;="&amp;II$3)&gt;0,1,0))</f>
        <v>0</v>
      </c>
      <c r="IJ20" s="19" t="n">
        <f aca="false">IF($A20="",0,IF(COUNTIFS(Urlaub!$A$5:$A$604,$A20,Urlaub!$B$5:$B$604,"&lt;="&amp;IJ$3,Urlaub!$C$5:$C$604,"&gt;="&amp;IJ$3)&gt;0,1,0))</f>
        <v>0</v>
      </c>
      <c r="IK20" s="19" t="n">
        <f aca="false">IF($A20="",0,IF(COUNTIFS(Urlaub!$A$5:$A$604,$A20,Urlaub!$B$5:$B$604,"&lt;="&amp;IK$3,Urlaub!$C$5:$C$604,"&gt;="&amp;IK$3)&gt;0,1,0))</f>
        <v>0</v>
      </c>
      <c r="IL20" s="19" t="n">
        <f aca="false">IF($A20="",0,IF(COUNTIFS(Urlaub!$A$5:$A$604,$A20,Urlaub!$B$5:$B$604,"&lt;="&amp;IL$3,Urlaub!$C$5:$C$604,"&gt;="&amp;IL$3)&gt;0,1,0))</f>
        <v>0</v>
      </c>
      <c r="IM20" s="19" t="n">
        <f aca="false">IF($A20="",0,IF(COUNTIFS(Urlaub!$A$5:$A$604,$A20,Urlaub!$B$5:$B$604,"&lt;="&amp;IM$3,Urlaub!$C$5:$C$604,"&gt;="&amp;IM$3)&gt;0,1,0))</f>
        <v>0</v>
      </c>
      <c r="IN20" s="19" t="n">
        <f aca="false">IF($A20="",0,IF(COUNTIFS(Urlaub!$A$5:$A$604,$A20,Urlaub!$B$5:$B$604,"&lt;="&amp;IN$3,Urlaub!$C$5:$C$604,"&gt;="&amp;IN$3)&gt;0,1,0))</f>
        <v>0</v>
      </c>
      <c r="IO20" s="19" t="n">
        <f aca="false">IF($A20="",0,IF(COUNTIFS(Urlaub!$A$5:$A$604,$A20,Urlaub!$B$5:$B$604,"&lt;="&amp;IO$3,Urlaub!$C$5:$C$604,"&gt;="&amp;IO$3)&gt;0,1,0))</f>
        <v>0</v>
      </c>
      <c r="IP20" s="19" t="n">
        <f aca="false">IF($A20="",0,IF(COUNTIFS(Urlaub!$A$5:$A$604,$A20,Urlaub!$B$5:$B$604,"&lt;="&amp;IP$3,Urlaub!$C$5:$C$604,"&gt;="&amp;IP$3)&gt;0,1,0))</f>
        <v>0</v>
      </c>
      <c r="IQ20" s="19" t="n">
        <f aca="false">IF($A20="",0,IF(COUNTIFS(Urlaub!$A$5:$A$604,$A20,Urlaub!$B$5:$B$604,"&lt;="&amp;IQ$3,Urlaub!$C$5:$C$604,"&gt;="&amp;IQ$3)&gt;0,1,0))</f>
        <v>0</v>
      </c>
      <c r="IR20" s="19" t="n">
        <f aca="false">IF($A20="",0,IF(COUNTIFS(Urlaub!$A$5:$A$604,$A20,Urlaub!$B$5:$B$604,"&lt;="&amp;IR$3,Urlaub!$C$5:$C$604,"&gt;="&amp;IR$3)&gt;0,1,0))</f>
        <v>0</v>
      </c>
      <c r="IS20" s="19" t="n">
        <f aca="false">IF($A20="",0,IF(COUNTIFS(Urlaub!$A$5:$A$604,$A20,Urlaub!$B$5:$B$604,"&lt;="&amp;IS$3,Urlaub!$C$5:$C$604,"&gt;="&amp;IS$3)&gt;0,1,0))</f>
        <v>0</v>
      </c>
      <c r="IT20" s="19" t="n">
        <f aca="false">IF($A20="",0,IF(COUNTIFS(Urlaub!$A$5:$A$604,$A20,Urlaub!$B$5:$B$604,"&lt;="&amp;IT$3,Urlaub!$C$5:$C$604,"&gt;="&amp;IT$3)&gt;0,1,0))</f>
        <v>0</v>
      </c>
      <c r="IU20" s="19" t="n">
        <f aca="false">IF($A20="",0,IF(COUNTIFS(Urlaub!$A$5:$A$604,$A20,Urlaub!$B$5:$B$604,"&lt;="&amp;IU$3,Urlaub!$C$5:$C$604,"&gt;="&amp;IU$3)&gt;0,1,0))</f>
        <v>0</v>
      </c>
      <c r="IV20" s="19" t="n">
        <f aca="false">IF($A20="",0,IF(COUNTIFS(Urlaub!$A$5:$A$604,$A20,Urlaub!$B$5:$B$604,"&lt;="&amp;IV$3,Urlaub!$C$5:$C$604,"&gt;="&amp;IV$3)&gt;0,1,0))</f>
        <v>0</v>
      </c>
      <c r="IW20" s="19" t="n">
        <f aca="false">IF($A20="",0,IF(COUNTIFS(Urlaub!$A$5:$A$604,$A20,Urlaub!$B$5:$B$604,"&lt;="&amp;IW$3,Urlaub!$C$5:$C$604,"&gt;="&amp;IW$3)&gt;0,1,0))</f>
        <v>0</v>
      </c>
      <c r="IX20" s="19" t="n">
        <f aca="false">IF($A20="",0,IF(COUNTIFS(Urlaub!$A$5:$A$604,$A20,Urlaub!$B$5:$B$604,"&lt;="&amp;IX$3,Urlaub!$C$5:$C$604,"&gt;="&amp;IX$3)&gt;0,1,0))</f>
        <v>0</v>
      </c>
      <c r="IY20" s="19" t="n">
        <f aca="false">IF($A20="",0,IF(COUNTIFS(Urlaub!$A$5:$A$604,$A20,Urlaub!$B$5:$B$604,"&lt;="&amp;IY$3,Urlaub!$C$5:$C$604,"&gt;="&amp;IY$3)&gt;0,1,0))</f>
        <v>0</v>
      </c>
      <c r="IZ20" s="19" t="n">
        <f aca="false">IF($A20="",0,IF(COUNTIFS(Urlaub!$A$5:$A$604,$A20,Urlaub!$B$5:$B$604,"&lt;="&amp;IZ$3,Urlaub!$C$5:$C$604,"&gt;="&amp;IZ$3)&gt;0,1,0))</f>
        <v>0</v>
      </c>
      <c r="JA20" s="19" t="n">
        <f aca="false">IF($A20="",0,IF(COUNTIFS(Urlaub!$A$5:$A$604,$A20,Urlaub!$B$5:$B$604,"&lt;="&amp;JA$3,Urlaub!$C$5:$C$604,"&gt;="&amp;JA$3)&gt;0,1,0))</f>
        <v>0</v>
      </c>
      <c r="JB20" s="19" t="n">
        <f aca="false">IF($A20="",0,IF(COUNTIFS(Urlaub!$A$5:$A$604,$A20,Urlaub!$B$5:$B$604,"&lt;="&amp;JB$3,Urlaub!$C$5:$C$604,"&gt;="&amp;JB$3)&gt;0,1,0))</f>
        <v>0</v>
      </c>
      <c r="JC20" s="19" t="n">
        <f aca="false">IF($A20="",0,IF(COUNTIFS(Urlaub!$A$5:$A$604,$A20,Urlaub!$B$5:$B$604,"&lt;="&amp;JC$3,Urlaub!$C$5:$C$604,"&gt;="&amp;JC$3)&gt;0,1,0))</f>
        <v>0</v>
      </c>
      <c r="JD20" s="19" t="n">
        <f aca="false">IF($A20="",0,IF(COUNTIFS(Urlaub!$A$5:$A$604,$A20,Urlaub!$B$5:$B$604,"&lt;="&amp;JD$3,Urlaub!$C$5:$C$604,"&gt;="&amp;JD$3)&gt;0,1,0))</f>
        <v>0</v>
      </c>
      <c r="JE20" s="19" t="n">
        <f aca="false">IF($A20="",0,IF(COUNTIFS(Urlaub!$A$5:$A$604,$A20,Urlaub!$B$5:$B$604,"&lt;="&amp;JE$3,Urlaub!$C$5:$C$604,"&gt;="&amp;JE$3)&gt;0,1,0))</f>
        <v>0</v>
      </c>
      <c r="JF20" s="19" t="n">
        <f aca="false">IF($A20="",0,IF(COUNTIFS(Urlaub!$A$5:$A$604,$A20,Urlaub!$B$5:$B$604,"&lt;="&amp;JF$3,Urlaub!$C$5:$C$604,"&gt;="&amp;JF$3)&gt;0,1,0))</f>
        <v>0</v>
      </c>
      <c r="JG20" s="19" t="n">
        <f aca="false">IF($A20="",0,IF(COUNTIFS(Urlaub!$A$5:$A$604,$A20,Urlaub!$B$5:$B$604,"&lt;="&amp;JG$3,Urlaub!$C$5:$C$604,"&gt;="&amp;JG$3)&gt;0,1,0))</f>
        <v>0</v>
      </c>
      <c r="JH20" s="19" t="n">
        <f aca="false">IF($A20="",0,IF(COUNTIFS(Urlaub!$A$5:$A$604,$A20,Urlaub!$B$5:$B$604,"&lt;="&amp;JH$3,Urlaub!$C$5:$C$604,"&gt;="&amp;JH$3)&gt;0,1,0))</f>
        <v>0</v>
      </c>
      <c r="JI20" s="19" t="n">
        <f aca="false">IF($A20="",0,IF(COUNTIFS(Urlaub!$A$5:$A$604,$A20,Urlaub!$B$5:$B$604,"&lt;="&amp;JI$3,Urlaub!$C$5:$C$604,"&gt;="&amp;JI$3)&gt;0,1,0))</f>
        <v>0</v>
      </c>
      <c r="JJ20" s="19" t="n">
        <f aca="false">IF($A20="",0,IF(COUNTIFS(Urlaub!$A$5:$A$604,$A20,Urlaub!$B$5:$B$604,"&lt;="&amp;JJ$3,Urlaub!$C$5:$C$604,"&gt;="&amp;JJ$3)&gt;0,1,0))</f>
        <v>0</v>
      </c>
      <c r="JK20" s="19" t="n">
        <f aca="false">IF($A20="",0,IF(COUNTIFS(Urlaub!$A$5:$A$604,$A20,Urlaub!$B$5:$B$604,"&lt;="&amp;JK$3,Urlaub!$C$5:$C$604,"&gt;="&amp;JK$3)&gt;0,1,0))</f>
        <v>0</v>
      </c>
      <c r="JL20" s="19" t="n">
        <f aca="false">IF($A20="",0,IF(COUNTIFS(Urlaub!$A$5:$A$604,$A20,Urlaub!$B$5:$B$604,"&lt;="&amp;JL$3,Urlaub!$C$5:$C$604,"&gt;="&amp;JL$3)&gt;0,1,0))</f>
        <v>0</v>
      </c>
      <c r="JM20" s="19" t="n">
        <f aca="false">IF($A20="",0,IF(COUNTIFS(Urlaub!$A$5:$A$604,$A20,Urlaub!$B$5:$B$604,"&lt;="&amp;JM$3,Urlaub!$C$5:$C$604,"&gt;="&amp;JM$3)&gt;0,1,0))</f>
        <v>0</v>
      </c>
      <c r="JN20" s="19" t="n">
        <f aca="false">IF($A20="",0,IF(COUNTIFS(Urlaub!$A$5:$A$604,$A20,Urlaub!$B$5:$B$604,"&lt;="&amp;JN$3,Urlaub!$C$5:$C$604,"&gt;="&amp;JN$3)&gt;0,1,0))</f>
        <v>0</v>
      </c>
      <c r="JO20" s="19" t="n">
        <f aca="false">IF($A20="",0,IF(COUNTIFS(Urlaub!$A$5:$A$604,$A20,Urlaub!$B$5:$B$604,"&lt;="&amp;JO$3,Urlaub!$C$5:$C$604,"&gt;="&amp;JO$3)&gt;0,1,0))</f>
        <v>0</v>
      </c>
      <c r="JP20" s="19" t="n">
        <f aca="false">IF($A20="",0,IF(COUNTIFS(Urlaub!$A$5:$A$604,$A20,Urlaub!$B$5:$B$604,"&lt;="&amp;JP$3,Urlaub!$C$5:$C$604,"&gt;="&amp;JP$3)&gt;0,1,0))</f>
        <v>0</v>
      </c>
      <c r="JQ20" s="19" t="n">
        <f aca="false">IF($A20="",0,IF(COUNTIFS(Urlaub!$A$5:$A$604,$A20,Urlaub!$B$5:$B$604,"&lt;="&amp;JQ$3,Urlaub!$C$5:$C$604,"&gt;="&amp;JQ$3)&gt;0,1,0))</f>
        <v>0</v>
      </c>
      <c r="JR20" s="19" t="n">
        <f aca="false">IF($A20="",0,IF(COUNTIFS(Urlaub!$A$5:$A$604,$A20,Urlaub!$B$5:$B$604,"&lt;="&amp;JR$3,Urlaub!$C$5:$C$604,"&gt;="&amp;JR$3)&gt;0,1,0))</f>
        <v>0</v>
      </c>
      <c r="JS20" s="19" t="n">
        <f aca="false">IF($A20="",0,IF(COUNTIFS(Urlaub!$A$5:$A$604,$A20,Urlaub!$B$5:$B$604,"&lt;="&amp;JS$3,Urlaub!$C$5:$C$604,"&gt;="&amp;JS$3)&gt;0,1,0))</f>
        <v>0</v>
      </c>
      <c r="JT20" s="19" t="n">
        <f aca="false">IF($A20="",0,IF(COUNTIFS(Urlaub!$A$5:$A$604,$A20,Urlaub!$B$5:$B$604,"&lt;="&amp;JT$3,Urlaub!$C$5:$C$604,"&gt;="&amp;JT$3)&gt;0,1,0))</f>
        <v>0</v>
      </c>
      <c r="JU20" s="19" t="n">
        <f aca="false">IF($A20="",0,IF(COUNTIFS(Urlaub!$A$5:$A$604,$A20,Urlaub!$B$5:$B$604,"&lt;="&amp;JU$3,Urlaub!$C$5:$C$604,"&gt;="&amp;JU$3)&gt;0,1,0))</f>
        <v>0</v>
      </c>
      <c r="JV20" s="19" t="n">
        <f aca="false">IF($A20="",0,IF(COUNTIFS(Urlaub!$A$5:$A$604,$A20,Urlaub!$B$5:$B$604,"&lt;="&amp;JV$3,Urlaub!$C$5:$C$604,"&gt;="&amp;JV$3)&gt;0,1,0))</f>
        <v>0</v>
      </c>
      <c r="JW20" s="19" t="n">
        <f aca="false">IF($A20="",0,IF(COUNTIFS(Urlaub!$A$5:$A$604,$A20,Urlaub!$B$5:$B$604,"&lt;="&amp;JW$3,Urlaub!$C$5:$C$604,"&gt;="&amp;JW$3)&gt;0,1,0))</f>
        <v>0</v>
      </c>
      <c r="JX20" s="19" t="n">
        <f aca="false">IF($A20="",0,IF(COUNTIFS(Urlaub!$A$5:$A$604,$A20,Urlaub!$B$5:$B$604,"&lt;="&amp;JX$3,Urlaub!$C$5:$C$604,"&gt;="&amp;JX$3)&gt;0,1,0))</f>
        <v>0</v>
      </c>
      <c r="JY20" s="19" t="n">
        <f aca="false">IF($A20="",0,IF(COUNTIFS(Urlaub!$A$5:$A$604,$A20,Urlaub!$B$5:$B$604,"&lt;="&amp;JY$3,Urlaub!$C$5:$C$604,"&gt;="&amp;JY$3)&gt;0,1,0))</f>
        <v>0</v>
      </c>
      <c r="JZ20" s="19" t="n">
        <f aca="false">IF($A20="",0,IF(COUNTIFS(Urlaub!$A$5:$A$604,$A20,Urlaub!$B$5:$B$604,"&lt;="&amp;JZ$3,Urlaub!$C$5:$C$604,"&gt;="&amp;JZ$3)&gt;0,1,0))</f>
        <v>0</v>
      </c>
      <c r="KA20" s="19" t="n">
        <f aca="false">IF($A20="",0,IF(COUNTIFS(Urlaub!$A$5:$A$604,$A20,Urlaub!$B$5:$B$604,"&lt;="&amp;KA$3,Urlaub!$C$5:$C$604,"&gt;="&amp;KA$3)&gt;0,1,0))</f>
        <v>0</v>
      </c>
      <c r="KB20" s="19" t="n">
        <f aca="false">IF($A20="",0,IF(COUNTIFS(Urlaub!$A$5:$A$604,$A20,Urlaub!$B$5:$B$604,"&lt;="&amp;KB$3,Urlaub!$C$5:$C$604,"&gt;="&amp;KB$3)&gt;0,1,0))</f>
        <v>0</v>
      </c>
      <c r="KC20" s="19" t="n">
        <f aca="false">IF($A20="",0,IF(COUNTIFS(Urlaub!$A$5:$A$604,$A20,Urlaub!$B$5:$B$604,"&lt;="&amp;KC$3,Urlaub!$C$5:$C$604,"&gt;="&amp;KC$3)&gt;0,1,0))</f>
        <v>0</v>
      </c>
      <c r="KD20" s="19" t="n">
        <f aca="false">IF($A20="",0,IF(COUNTIFS(Urlaub!$A$5:$A$604,$A20,Urlaub!$B$5:$B$604,"&lt;="&amp;KD$3,Urlaub!$C$5:$C$604,"&gt;="&amp;KD$3)&gt;0,1,0))</f>
        <v>0</v>
      </c>
      <c r="KE20" s="19" t="n">
        <f aca="false">IF($A20="",0,IF(COUNTIFS(Urlaub!$A$5:$A$604,$A20,Urlaub!$B$5:$B$604,"&lt;="&amp;KE$3,Urlaub!$C$5:$C$604,"&gt;="&amp;KE$3)&gt;0,1,0))</f>
        <v>0</v>
      </c>
      <c r="KF20" s="19" t="n">
        <f aca="false">IF($A20="",0,IF(COUNTIFS(Urlaub!$A$5:$A$604,$A20,Urlaub!$B$5:$B$604,"&lt;="&amp;KF$3,Urlaub!$C$5:$C$604,"&gt;="&amp;KF$3)&gt;0,1,0))</f>
        <v>0</v>
      </c>
      <c r="KG20" s="19" t="n">
        <f aca="false">IF($A20="",0,IF(COUNTIFS(Urlaub!$A$5:$A$604,$A20,Urlaub!$B$5:$B$604,"&lt;="&amp;KG$3,Urlaub!$C$5:$C$604,"&gt;="&amp;KG$3)&gt;0,1,0))</f>
        <v>0</v>
      </c>
      <c r="KH20" s="19" t="n">
        <f aca="false">IF($A20="",0,IF(COUNTIFS(Urlaub!$A$5:$A$604,$A20,Urlaub!$B$5:$B$604,"&lt;="&amp;KH$3,Urlaub!$C$5:$C$604,"&gt;="&amp;KH$3)&gt;0,1,0))</f>
        <v>0</v>
      </c>
      <c r="KI20" s="19" t="n">
        <f aca="false">IF($A20="",0,IF(COUNTIFS(Urlaub!$A$5:$A$604,$A20,Urlaub!$B$5:$B$604,"&lt;="&amp;KI$3,Urlaub!$C$5:$C$604,"&gt;="&amp;KI$3)&gt;0,1,0))</f>
        <v>0</v>
      </c>
      <c r="KJ20" s="19" t="n">
        <f aca="false">IF($A20="",0,IF(COUNTIFS(Urlaub!$A$5:$A$604,$A20,Urlaub!$B$5:$B$604,"&lt;="&amp;KJ$3,Urlaub!$C$5:$C$604,"&gt;="&amp;KJ$3)&gt;0,1,0))</f>
        <v>0</v>
      </c>
      <c r="KK20" s="19" t="n">
        <f aca="false">IF($A20="",0,IF(COUNTIFS(Urlaub!$A$5:$A$604,$A20,Urlaub!$B$5:$B$604,"&lt;="&amp;KK$3,Urlaub!$C$5:$C$604,"&gt;="&amp;KK$3)&gt;0,1,0))</f>
        <v>0</v>
      </c>
      <c r="KL20" s="19" t="n">
        <f aca="false">IF($A20="",0,IF(COUNTIFS(Urlaub!$A$5:$A$604,$A20,Urlaub!$B$5:$B$604,"&lt;="&amp;KL$3,Urlaub!$C$5:$C$604,"&gt;="&amp;KL$3)&gt;0,1,0))</f>
        <v>0</v>
      </c>
      <c r="KM20" s="19" t="n">
        <f aca="false">IF($A20="",0,IF(COUNTIFS(Urlaub!$A$5:$A$604,$A20,Urlaub!$B$5:$B$604,"&lt;="&amp;KM$3,Urlaub!$C$5:$C$604,"&gt;="&amp;KM$3)&gt;0,1,0))</f>
        <v>0</v>
      </c>
      <c r="KN20" s="19" t="n">
        <f aca="false">IF($A20="",0,IF(COUNTIFS(Urlaub!$A$5:$A$604,$A20,Urlaub!$B$5:$B$604,"&lt;="&amp;KN$3,Urlaub!$C$5:$C$604,"&gt;="&amp;KN$3)&gt;0,1,0))</f>
        <v>0</v>
      </c>
      <c r="KO20" s="19" t="n">
        <f aca="false">IF($A20="",0,IF(COUNTIFS(Urlaub!$A$5:$A$604,$A20,Urlaub!$B$5:$B$604,"&lt;="&amp;KO$3,Urlaub!$C$5:$C$604,"&gt;="&amp;KO$3)&gt;0,1,0))</f>
        <v>0</v>
      </c>
      <c r="KP20" s="19" t="n">
        <f aca="false">IF($A20="",0,IF(COUNTIFS(Urlaub!$A$5:$A$604,$A20,Urlaub!$B$5:$B$604,"&lt;="&amp;KP$3,Urlaub!$C$5:$C$604,"&gt;="&amp;KP$3)&gt;0,1,0))</f>
        <v>0</v>
      </c>
      <c r="KQ20" s="19" t="n">
        <f aca="false">IF($A20="",0,IF(COUNTIFS(Urlaub!$A$5:$A$604,$A20,Urlaub!$B$5:$B$604,"&lt;="&amp;KQ$3,Urlaub!$C$5:$C$604,"&gt;="&amp;KQ$3)&gt;0,1,0))</f>
        <v>0</v>
      </c>
      <c r="KR20" s="19" t="n">
        <f aca="false">IF($A20="",0,IF(COUNTIFS(Urlaub!$A$5:$A$604,$A20,Urlaub!$B$5:$B$604,"&lt;="&amp;KR$3,Urlaub!$C$5:$C$604,"&gt;="&amp;KR$3)&gt;0,1,0))</f>
        <v>0</v>
      </c>
      <c r="KS20" s="19" t="n">
        <f aca="false">IF($A20="",0,IF(COUNTIFS(Urlaub!$A$5:$A$604,$A20,Urlaub!$B$5:$B$604,"&lt;="&amp;KS$3,Urlaub!$C$5:$C$604,"&gt;="&amp;KS$3)&gt;0,1,0))</f>
        <v>0</v>
      </c>
      <c r="KT20" s="19" t="n">
        <f aca="false">IF($A20="",0,IF(COUNTIFS(Urlaub!$A$5:$A$604,$A20,Urlaub!$B$5:$B$604,"&lt;="&amp;KT$3,Urlaub!$C$5:$C$604,"&gt;="&amp;KT$3)&gt;0,1,0))</f>
        <v>0</v>
      </c>
      <c r="KU20" s="19" t="n">
        <f aca="false">IF($A20="",0,IF(COUNTIFS(Urlaub!$A$5:$A$604,$A20,Urlaub!$B$5:$B$604,"&lt;="&amp;KU$3,Urlaub!$C$5:$C$604,"&gt;="&amp;KU$3)&gt;0,1,0))</f>
        <v>0</v>
      </c>
      <c r="KV20" s="19" t="n">
        <f aca="false">IF($A20="",0,IF(COUNTIFS(Urlaub!$A$5:$A$604,$A20,Urlaub!$B$5:$B$604,"&lt;="&amp;KV$3,Urlaub!$C$5:$C$604,"&gt;="&amp;KV$3)&gt;0,1,0))</f>
        <v>0</v>
      </c>
      <c r="KW20" s="19" t="n">
        <f aca="false">IF($A20="",0,IF(COUNTIFS(Urlaub!$A$5:$A$604,$A20,Urlaub!$B$5:$B$604,"&lt;="&amp;KW$3,Urlaub!$C$5:$C$604,"&gt;="&amp;KW$3)&gt;0,1,0))</f>
        <v>0</v>
      </c>
      <c r="KX20" s="19" t="n">
        <f aca="false">IF($A20="",0,IF(COUNTIFS(Urlaub!$A$5:$A$604,$A20,Urlaub!$B$5:$B$604,"&lt;="&amp;KX$3,Urlaub!$C$5:$C$604,"&gt;="&amp;KX$3)&gt;0,1,0))</f>
        <v>0</v>
      </c>
      <c r="KY20" s="19" t="n">
        <f aca="false">IF($A20="",0,IF(COUNTIFS(Urlaub!$A$5:$A$604,$A20,Urlaub!$B$5:$B$604,"&lt;="&amp;KY$3,Urlaub!$C$5:$C$604,"&gt;="&amp;KY$3)&gt;0,1,0))</f>
        <v>0</v>
      </c>
      <c r="KZ20" s="19" t="n">
        <f aca="false">IF($A20="",0,IF(COUNTIFS(Urlaub!$A$5:$A$604,$A20,Urlaub!$B$5:$B$604,"&lt;="&amp;KZ$3,Urlaub!$C$5:$C$604,"&gt;="&amp;KZ$3)&gt;0,1,0))</f>
        <v>0</v>
      </c>
      <c r="LA20" s="19" t="n">
        <f aca="false">IF($A20="",0,IF(COUNTIFS(Urlaub!$A$5:$A$604,$A20,Urlaub!$B$5:$B$604,"&lt;="&amp;LA$3,Urlaub!$C$5:$C$604,"&gt;="&amp;LA$3)&gt;0,1,0))</f>
        <v>0</v>
      </c>
      <c r="LB20" s="19" t="n">
        <f aca="false">IF($A20="",0,IF(COUNTIFS(Urlaub!$A$5:$A$604,$A20,Urlaub!$B$5:$B$604,"&lt;="&amp;LB$3,Urlaub!$C$5:$C$604,"&gt;="&amp;LB$3)&gt;0,1,0))</f>
        <v>0</v>
      </c>
      <c r="LC20" s="19" t="n">
        <f aca="false">IF($A20="",0,IF(COUNTIFS(Urlaub!$A$5:$A$604,$A20,Urlaub!$B$5:$B$604,"&lt;="&amp;LC$3,Urlaub!$C$5:$C$604,"&gt;="&amp;LC$3)&gt;0,1,0))</f>
        <v>0</v>
      </c>
      <c r="LD20" s="19" t="n">
        <f aca="false">IF($A20="",0,IF(COUNTIFS(Urlaub!$A$5:$A$604,$A20,Urlaub!$B$5:$B$604,"&lt;="&amp;LD$3,Urlaub!$C$5:$C$604,"&gt;="&amp;LD$3)&gt;0,1,0))</f>
        <v>0</v>
      </c>
      <c r="LE20" s="19" t="n">
        <f aca="false">IF($A20="",0,IF(COUNTIFS(Urlaub!$A$5:$A$604,$A20,Urlaub!$B$5:$B$604,"&lt;="&amp;LE$3,Urlaub!$C$5:$C$604,"&gt;="&amp;LE$3)&gt;0,1,0))</f>
        <v>0</v>
      </c>
      <c r="LF20" s="19" t="n">
        <f aca="false">IF($A20="",0,IF(COUNTIFS(Urlaub!$A$5:$A$604,$A20,Urlaub!$B$5:$B$604,"&lt;="&amp;LF$3,Urlaub!$C$5:$C$604,"&gt;="&amp;LF$3)&gt;0,1,0))</f>
        <v>0</v>
      </c>
      <c r="LG20" s="19" t="n">
        <f aca="false">IF($A20="",0,IF(COUNTIFS(Urlaub!$A$5:$A$604,$A20,Urlaub!$B$5:$B$604,"&lt;="&amp;LG$3,Urlaub!$C$5:$C$604,"&gt;="&amp;LG$3)&gt;0,1,0))</f>
        <v>0</v>
      </c>
      <c r="LH20" s="19" t="n">
        <f aca="false">IF($A20="",0,IF(COUNTIFS(Urlaub!$A$5:$A$604,$A20,Urlaub!$B$5:$B$604,"&lt;="&amp;LH$3,Urlaub!$C$5:$C$604,"&gt;="&amp;LH$3)&gt;0,1,0))</f>
        <v>0</v>
      </c>
      <c r="LI20" s="19" t="n">
        <f aca="false">IF($A20="",0,IF(COUNTIFS(Urlaub!$A$5:$A$604,$A20,Urlaub!$B$5:$B$604,"&lt;="&amp;LI$3,Urlaub!$C$5:$C$604,"&gt;="&amp;LI$3)&gt;0,1,0))</f>
        <v>0</v>
      </c>
      <c r="LJ20" s="19" t="n">
        <f aca="false">IF($A20="",0,IF(COUNTIFS(Urlaub!$A$5:$A$604,$A20,Urlaub!$B$5:$B$604,"&lt;="&amp;LJ$3,Urlaub!$C$5:$C$604,"&gt;="&amp;LJ$3)&gt;0,1,0))</f>
        <v>0</v>
      </c>
      <c r="LK20" s="19" t="n">
        <f aca="false">IF($A20="",0,IF(COUNTIFS(Urlaub!$A$5:$A$604,$A20,Urlaub!$B$5:$B$604,"&lt;="&amp;LK$3,Urlaub!$C$5:$C$604,"&gt;="&amp;LK$3)&gt;0,1,0))</f>
        <v>0</v>
      </c>
      <c r="LL20" s="19" t="n">
        <f aca="false">IF($A20="",0,IF(COUNTIFS(Urlaub!$A$5:$A$604,$A20,Urlaub!$B$5:$B$604,"&lt;="&amp;LL$3,Urlaub!$C$5:$C$604,"&gt;="&amp;LL$3)&gt;0,1,0))</f>
        <v>0</v>
      </c>
      <c r="LM20" s="19" t="n">
        <f aca="false">IF($A20="",0,IF(COUNTIFS(Urlaub!$A$5:$A$604,$A20,Urlaub!$B$5:$B$604,"&lt;="&amp;LM$3,Urlaub!$C$5:$C$604,"&gt;="&amp;LM$3)&gt;0,1,0))</f>
        <v>0</v>
      </c>
      <c r="LN20" s="19" t="n">
        <f aca="false">IF($A20="",0,IF(COUNTIFS(Urlaub!$A$5:$A$604,$A20,Urlaub!$B$5:$B$604,"&lt;="&amp;LN$3,Urlaub!$C$5:$C$604,"&gt;="&amp;LN$3)&gt;0,1,0))</f>
        <v>0</v>
      </c>
      <c r="LO20" s="19" t="n">
        <f aca="false">IF($A20="",0,IF(COUNTIFS(Urlaub!$A$5:$A$604,$A20,Urlaub!$B$5:$B$604,"&lt;="&amp;LO$3,Urlaub!$C$5:$C$604,"&gt;="&amp;LO$3)&gt;0,1,0))</f>
        <v>0</v>
      </c>
      <c r="LP20" s="19" t="n">
        <f aca="false">IF($A20="",0,IF(COUNTIFS(Urlaub!$A$5:$A$604,$A20,Urlaub!$B$5:$B$604,"&lt;="&amp;LP$3,Urlaub!$C$5:$C$604,"&gt;="&amp;LP$3)&gt;0,1,0))</f>
        <v>0</v>
      </c>
      <c r="LQ20" s="19" t="n">
        <f aca="false">IF($A20="",0,IF(COUNTIFS(Urlaub!$A$5:$A$604,$A20,Urlaub!$B$5:$B$604,"&lt;="&amp;LQ$3,Urlaub!$C$5:$C$604,"&gt;="&amp;LQ$3)&gt;0,1,0))</f>
        <v>0</v>
      </c>
      <c r="LR20" s="19" t="n">
        <f aca="false">IF($A20="",0,IF(COUNTIFS(Urlaub!$A$5:$A$604,$A20,Urlaub!$B$5:$B$604,"&lt;="&amp;LR$3,Urlaub!$C$5:$C$604,"&gt;="&amp;LR$3)&gt;0,1,0))</f>
        <v>0</v>
      </c>
      <c r="LS20" s="19" t="n">
        <f aca="false">IF($A20="",0,IF(COUNTIFS(Urlaub!$A$5:$A$604,$A20,Urlaub!$B$5:$B$604,"&lt;="&amp;LS$3,Urlaub!$C$5:$C$604,"&gt;="&amp;LS$3)&gt;0,1,0))</f>
        <v>0</v>
      </c>
      <c r="LT20" s="19" t="n">
        <f aca="false">IF($A20="",0,IF(COUNTIFS(Urlaub!$A$5:$A$604,$A20,Urlaub!$B$5:$B$604,"&lt;="&amp;LT$3,Urlaub!$C$5:$C$604,"&gt;="&amp;LT$3)&gt;0,1,0))</f>
        <v>0</v>
      </c>
      <c r="LU20" s="19" t="n">
        <f aca="false">IF($A20="",0,IF(COUNTIFS(Urlaub!$A$5:$A$604,$A20,Urlaub!$B$5:$B$604,"&lt;="&amp;LU$3,Urlaub!$C$5:$C$604,"&gt;="&amp;LU$3)&gt;0,1,0))</f>
        <v>0</v>
      </c>
      <c r="LV20" s="19" t="n">
        <f aca="false">IF($A20="",0,IF(COUNTIFS(Urlaub!$A$5:$A$604,$A20,Urlaub!$B$5:$B$604,"&lt;="&amp;LV$3,Urlaub!$C$5:$C$604,"&gt;="&amp;LV$3)&gt;0,1,0))</f>
        <v>0</v>
      </c>
      <c r="LW20" s="19" t="n">
        <f aca="false">IF($A20="",0,IF(COUNTIFS(Urlaub!$A$5:$A$604,$A20,Urlaub!$B$5:$B$604,"&lt;="&amp;LW$3,Urlaub!$C$5:$C$604,"&gt;="&amp;LW$3)&gt;0,1,0))</f>
        <v>0</v>
      </c>
      <c r="LX20" s="19" t="n">
        <f aca="false">IF($A20="",0,IF(COUNTIFS(Urlaub!$A$5:$A$604,$A20,Urlaub!$B$5:$B$604,"&lt;="&amp;LX$3,Urlaub!$C$5:$C$604,"&gt;="&amp;LX$3)&gt;0,1,0))</f>
        <v>0</v>
      </c>
      <c r="LY20" s="19" t="n">
        <f aca="false">IF($A20="",0,IF(COUNTIFS(Urlaub!$A$5:$A$604,$A20,Urlaub!$B$5:$B$604,"&lt;="&amp;LY$3,Urlaub!$C$5:$C$604,"&gt;="&amp;LY$3)&gt;0,1,0))</f>
        <v>0</v>
      </c>
      <c r="LZ20" s="19" t="n">
        <f aca="false">IF($A20="",0,IF(COUNTIFS(Urlaub!$A$5:$A$604,$A20,Urlaub!$B$5:$B$604,"&lt;="&amp;LZ$3,Urlaub!$C$5:$C$604,"&gt;="&amp;LZ$3)&gt;0,1,0))</f>
        <v>0</v>
      </c>
      <c r="MA20" s="19" t="n">
        <f aca="false">IF($A20="",0,IF(COUNTIFS(Urlaub!$A$5:$A$604,$A20,Urlaub!$B$5:$B$604,"&lt;="&amp;MA$3,Urlaub!$C$5:$C$604,"&gt;="&amp;MA$3)&gt;0,1,0))</f>
        <v>0</v>
      </c>
      <c r="MB20" s="19" t="n">
        <f aca="false">IF($A20="",0,IF(COUNTIFS(Urlaub!$A$5:$A$604,$A20,Urlaub!$B$5:$B$604,"&lt;="&amp;MB$3,Urlaub!$C$5:$C$604,"&gt;="&amp;MB$3)&gt;0,1,0))</f>
        <v>0</v>
      </c>
      <c r="MC20" s="19" t="n">
        <f aca="false">IF($A20="",0,IF(COUNTIFS(Urlaub!$A$5:$A$604,$A20,Urlaub!$B$5:$B$604,"&lt;="&amp;MC$3,Urlaub!$C$5:$C$604,"&gt;="&amp;MC$3)&gt;0,1,0))</f>
        <v>0</v>
      </c>
      <c r="MD20" s="19" t="n">
        <f aca="false">IF($A20="",0,IF(COUNTIFS(Urlaub!$A$5:$A$604,$A20,Urlaub!$B$5:$B$604,"&lt;="&amp;MD$3,Urlaub!$C$5:$C$604,"&gt;="&amp;MD$3)&gt;0,1,0))</f>
        <v>0</v>
      </c>
      <c r="ME20" s="19" t="n">
        <f aca="false">IF($A20="",0,IF(COUNTIFS(Urlaub!$A$5:$A$604,$A20,Urlaub!$B$5:$B$604,"&lt;="&amp;ME$3,Urlaub!$C$5:$C$604,"&gt;="&amp;ME$3)&gt;0,1,0))</f>
        <v>0</v>
      </c>
      <c r="MF20" s="19" t="n">
        <f aca="false">IF($A20="",0,IF(COUNTIFS(Urlaub!$A$5:$A$604,$A20,Urlaub!$B$5:$B$604,"&lt;="&amp;MF$3,Urlaub!$C$5:$C$604,"&gt;="&amp;MF$3)&gt;0,1,0))</f>
        <v>0</v>
      </c>
      <c r="MG20" s="19" t="n">
        <f aca="false">IF($A20="",0,IF(COUNTIFS(Urlaub!$A$5:$A$604,$A20,Urlaub!$B$5:$B$604,"&lt;="&amp;MG$3,Urlaub!$C$5:$C$604,"&gt;="&amp;MG$3)&gt;0,1,0))</f>
        <v>0</v>
      </c>
      <c r="MH20" s="19" t="n">
        <f aca="false">IF($A20="",0,IF(COUNTIFS(Urlaub!$A$5:$A$604,$A20,Urlaub!$B$5:$B$604,"&lt;="&amp;MH$3,Urlaub!$C$5:$C$604,"&gt;="&amp;MH$3)&gt;0,1,0))</f>
        <v>0</v>
      </c>
      <c r="MI20" s="19" t="n">
        <f aca="false">IF($A20="",0,IF(COUNTIFS(Urlaub!$A$5:$A$604,$A20,Urlaub!$B$5:$B$604,"&lt;="&amp;MI$3,Urlaub!$C$5:$C$604,"&gt;="&amp;MI$3)&gt;0,1,0))</f>
        <v>0</v>
      </c>
      <c r="MJ20" s="19" t="n">
        <f aca="false">IF($A20="",0,IF(COUNTIFS(Urlaub!$A$5:$A$604,$A20,Urlaub!$B$5:$B$604,"&lt;="&amp;MJ$3,Urlaub!$C$5:$C$604,"&gt;="&amp;MJ$3)&gt;0,1,0))</f>
        <v>0</v>
      </c>
      <c r="MK20" s="19" t="n">
        <f aca="false">IF($A20="",0,IF(COUNTIFS(Urlaub!$A$5:$A$604,$A20,Urlaub!$B$5:$B$604,"&lt;="&amp;MK$3,Urlaub!$C$5:$C$604,"&gt;="&amp;MK$3)&gt;0,1,0))</f>
        <v>0</v>
      </c>
      <c r="ML20" s="19" t="n">
        <f aca="false">IF($A20="",0,IF(COUNTIFS(Urlaub!$A$5:$A$604,$A20,Urlaub!$B$5:$B$604,"&lt;="&amp;ML$3,Urlaub!$C$5:$C$604,"&gt;="&amp;ML$3)&gt;0,1,0))</f>
        <v>0</v>
      </c>
      <c r="MM20" s="19" t="n">
        <f aca="false">IF($A20="",0,IF(COUNTIFS(Urlaub!$A$5:$A$604,$A20,Urlaub!$B$5:$B$604,"&lt;="&amp;MM$3,Urlaub!$C$5:$C$604,"&gt;="&amp;MM$3)&gt;0,1,0))</f>
        <v>0</v>
      </c>
      <c r="MN20" s="19" t="n">
        <f aca="false">IF($A20="",0,IF(COUNTIFS(Urlaub!$A$5:$A$604,$A20,Urlaub!$B$5:$B$604,"&lt;="&amp;MN$3,Urlaub!$C$5:$C$604,"&gt;="&amp;MN$3)&gt;0,1,0))</f>
        <v>0</v>
      </c>
      <c r="MO20" s="19" t="n">
        <f aca="false">IF($A20="",0,IF(COUNTIFS(Urlaub!$A$5:$A$604,$A20,Urlaub!$B$5:$B$604,"&lt;="&amp;MO$3,Urlaub!$C$5:$C$604,"&gt;="&amp;MO$3)&gt;0,1,0))</f>
        <v>0</v>
      </c>
      <c r="MP20" s="19" t="n">
        <f aca="false">IF($A20="",0,IF(COUNTIFS(Urlaub!$A$5:$A$604,$A20,Urlaub!$B$5:$B$604,"&lt;="&amp;MP$3,Urlaub!$C$5:$C$604,"&gt;="&amp;MP$3)&gt;0,1,0))</f>
        <v>0</v>
      </c>
      <c r="MQ20" s="19" t="n">
        <f aca="false">IF($A20="",0,IF(COUNTIFS(Urlaub!$A$5:$A$604,$A20,Urlaub!$B$5:$B$604,"&lt;="&amp;MQ$3,Urlaub!$C$5:$C$604,"&gt;="&amp;MQ$3)&gt;0,1,0))</f>
        <v>0</v>
      </c>
      <c r="MR20" s="19" t="n">
        <f aca="false">IF($A20="",0,IF(COUNTIFS(Urlaub!$A$5:$A$604,$A20,Urlaub!$B$5:$B$604,"&lt;="&amp;MR$3,Urlaub!$C$5:$C$604,"&gt;="&amp;MR$3)&gt;0,1,0))</f>
        <v>0</v>
      </c>
      <c r="MS20" s="19" t="n">
        <f aca="false">IF($A20="",0,IF(COUNTIFS(Urlaub!$A$5:$A$604,$A20,Urlaub!$B$5:$B$604,"&lt;="&amp;MS$3,Urlaub!$C$5:$C$604,"&gt;="&amp;MS$3)&gt;0,1,0))</f>
        <v>0</v>
      </c>
      <c r="MT20" s="19" t="n">
        <f aca="false">IF($A20="",0,IF(COUNTIFS(Urlaub!$A$5:$A$604,$A20,Urlaub!$B$5:$B$604,"&lt;="&amp;MT$3,Urlaub!$C$5:$C$604,"&gt;="&amp;MT$3)&gt;0,1,0))</f>
        <v>0</v>
      </c>
      <c r="MU20" s="19" t="n">
        <f aca="false">IF($A20="",0,IF(COUNTIFS(Urlaub!$A$5:$A$604,$A20,Urlaub!$B$5:$B$604,"&lt;="&amp;MU$3,Urlaub!$C$5:$C$604,"&gt;="&amp;MU$3)&gt;0,1,0))</f>
        <v>0</v>
      </c>
      <c r="MV20" s="19" t="n">
        <f aca="false">IF($A20="",0,IF(COUNTIFS(Urlaub!$A$5:$A$604,$A20,Urlaub!$B$5:$B$604,"&lt;="&amp;MV$3,Urlaub!$C$5:$C$604,"&gt;="&amp;MV$3)&gt;0,1,0))</f>
        <v>0</v>
      </c>
      <c r="MW20" s="19" t="n">
        <f aca="false">IF($A20="",0,IF(COUNTIFS(Urlaub!$A$5:$A$604,$A20,Urlaub!$B$5:$B$604,"&lt;="&amp;MW$3,Urlaub!$C$5:$C$604,"&gt;="&amp;MW$3)&gt;0,1,0))</f>
        <v>0</v>
      </c>
      <c r="MX20" s="19" t="n">
        <f aca="false">IF($A20="",0,IF(COUNTIFS(Urlaub!$A$5:$A$604,$A20,Urlaub!$B$5:$B$604,"&lt;="&amp;MX$3,Urlaub!$C$5:$C$604,"&gt;="&amp;MX$3)&gt;0,1,0))</f>
        <v>0</v>
      </c>
      <c r="MY20" s="19" t="n">
        <f aca="false">IF($A20="",0,IF(COUNTIFS(Urlaub!$A$5:$A$604,$A20,Urlaub!$B$5:$B$604,"&lt;="&amp;MY$3,Urlaub!$C$5:$C$604,"&gt;="&amp;MY$3)&gt;0,1,0))</f>
        <v>0</v>
      </c>
      <c r="MZ20" s="19" t="n">
        <f aca="false">IF($A20="",0,IF(COUNTIFS(Urlaub!$A$5:$A$604,$A20,Urlaub!$B$5:$B$604,"&lt;="&amp;MZ$3,Urlaub!$C$5:$C$604,"&gt;="&amp;MZ$3)&gt;0,1,0))</f>
        <v>0</v>
      </c>
      <c r="NA20" s="19" t="n">
        <f aca="false">IF($A20="",0,IF(COUNTIFS(Urlaub!$A$5:$A$604,$A20,Urlaub!$B$5:$B$604,"&lt;="&amp;NA$3,Urlaub!$C$5:$C$604,"&gt;="&amp;NA$3)&gt;0,1,0))</f>
        <v>0</v>
      </c>
      <c r="NB20" s="19" t="n">
        <f aca="false">IF($A20="",0,IF(COUNTIFS(Urlaub!$A$5:$A$604,$A20,Urlaub!$B$5:$B$604,"&lt;="&amp;NB$3,Urlaub!$C$5:$C$604,"&gt;="&amp;NB$3)&gt;0,1,0))</f>
        <v>0</v>
      </c>
      <c r="NC20" s="19" t="n">
        <f aca="false">IF($A20="",0,IF(COUNTIFS(Urlaub!$A$5:$A$604,$A20,Urlaub!$B$5:$B$604,"&lt;="&amp;NC$3,Urlaub!$C$5:$C$604,"&gt;="&amp;NC$3)&gt;0,1,0))</f>
        <v>0</v>
      </c>
      <c r="ND20" s="19" t="n">
        <f aca="false">IF($A20="",0,IF(COUNTIFS(Urlaub!$A$5:$A$604,$A20,Urlaub!$B$5:$B$604,"&lt;="&amp;ND$3,Urlaub!$C$5:$C$604,"&gt;="&amp;ND$3)&gt;0,1,0))</f>
        <v>0</v>
      </c>
      <c r="NE20" s="19" t="n">
        <f aca="false">IF($A20="",0,IF(COUNTIFS(Urlaub!$A$5:$A$604,$A20,Urlaub!$B$5:$B$604,"&lt;="&amp;NE$3,Urlaub!$C$5:$C$604,"&gt;="&amp;NE$3)&gt;0,1,0))</f>
        <v>0</v>
      </c>
      <c r="NF20" s="19" t="n">
        <f aca="false">IF($A20="",0,IF(COUNTIFS(Urlaub!$A$5:$A$604,$A20,Urlaub!$B$5:$B$604,"&lt;="&amp;NF$3,Urlaub!$C$5:$C$604,"&gt;="&amp;NF$3)&gt;0,1,0))</f>
        <v>0</v>
      </c>
      <c r="NG20" s="19" t="n">
        <f aca="false">IF($A20="",0,IF(COUNTIFS(Urlaub!$A$5:$A$604,$A20,Urlaub!$B$5:$B$604,"&lt;="&amp;NG$3,Urlaub!$C$5:$C$604,"&gt;="&amp;NG$3)&gt;0,1,0))</f>
        <v>0</v>
      </c>
      <c r="NH20" s="19" t="n">
        <f aca="false">IF($A20="",0,IF(COUNTIFS(Urlaub!$A$5:$A$604,$A20,Urlaub!$B$5:$B$604,"&lt;="&amp;NH$3,Urlaub!$C$5:$C$604,"&gt;="&amp;NH$3)&gt;0,1,0))</f>
        <v>0</v>
      </c>
    </row>
    <row r="21" customFormat="false" ht="15" hidden="false" customHeight="false" outlineLevel="0" collapsed="false">
      <c r="A21" s="5" t="str">
        <f aca="false">IF(Team!A21="","",Team!A21)</f>
        <v/>
      </c>
      <c r="B21" s="8" t="str">
        <f aca="false">IF(Team!B21="","",Team!B21)</f>
        <v/>
      </c>
      <c r="C21" s="8" t="str">
        <f aca="false">IF(Team!C21="","",Team!C21)</f>
        <v/>
      </c>
      <c r="D21" s="8" t="str">
        <f aca="false">IF(Team!D21="","",Team!D21)</f>
        <v/>
      </c>
      <c r="E21" s="8" t="str">
        <f aca="false">IF(Team!E21="","",Team!E21)</f>
        <v/>
      </c>
      <c r="F21" s="8" t="str">
        <f aca="false">IF(Team!F21="","",Team!F21)</f>
        <v/>
      </c>
      <c r="G21" s="19" t="n">
        <f aca="false">IF($A21="",0,IF(COUNTIFS(Urlaub!$A$5:$A$604,$A21,Urlaub!$B$5:$B$604,"&lt;="&amp;G$3,Urlaub!$C$5:$C$604,"&gt;="&amp;G$3)&gt;0,1,0))</f>
        <v>0</v>
      </c>
      <c r="H21" s="19" t="n">
        <f aca="false">IF($A21="",0,IF(COUNTIFS(Urlaub!$A$5:$A$604,$A21,Urlaub!$B$5:$B$604,"&lt;="&amp;H$3,Urlaub!$C$5:$C$604,"&gt;="&amp;H$3)&gt;0,1,0))</f>
        <v>0</v>
      </c>
      <c r="I21" s="19" t="n">
        <f aca="false">IF($A21="",0,IF(COUNTIFS(Urlaub!$A$5:$A$604,$A21,Urlaub!$B$5:$B$604,"&lt;="&amp;I$3,Urlaub!$C$5:$C$604,"&gt;="&amp;I$3)&gt;0,1,0))</f>
        <v>0</v>
      </c>
      <c r="J21" s="19" t="n">
        <f aca="false">IF($A21="",0,IF(COUNTIFS(Urlaub!$A$5:$A$604,$A21,Urlaub!$B$5:$B$604,"&lt;="&amp;J$3,Urlaub!$C$5:$C$604,"&gt;="&amp;J$3)&gt;0,1,0))</f>
        <v>0</v>
      </c>
      <c r="K21" s="19" t="n">
        <f aca="false">IF($A21="",0,IF(COUNTIFS(Urlaub!$A$5:$A$604,$A21,Urlaub!$B$5:$B$604,"&lt;="&amp;K$3,Urlaub!$C$5:$C$604,"&gt;="&amp;K$3)&gt;0,1,0))</f>
        <v>0</v>
      </c>
      <c r="L21" s="19" t="n">
        <f aca="false">IF($A21="",0,IF(COUNTIFS(Urlaub!$A$5:$A$604,$A21,Urlaub!$B$5:$B$604,"&lt;="&amp;L$3,Urlaub!$C$5:$C$604,"&gt;="&amp;L$3)&gt;0,1,0))</f>
        <v>0</v>
      </c>
      <c r="M21" s="19" t="n">
        <f aca="false">IF($A21="",0,IF(COUNTIFS(Urlaub!$A$5:$A$604,$A21,Urlaub!$B$5:$B$604,"&lt;="&amp;M$3,Urlaub!$C$5:$C$604,"&gt;="&amp;M$3)&gt;0,1,0))</f>
        <v>0</v>
      </c>
      <c r="N21" s="19" t="n">
        <f aca="false">IF($A21="",0,IF(COUNTIFS(Urlaub!$A$5:$A$604,$A21,Urlaub!$B$5:$B$604,"&lt;="&amp;N$3,Urlaub!$C$5:$C$604,"&gt;="&amp;N$3)&gt;0,1,0))</f>
        <v>0</v>
      </c>
      <c r="O21" s="19" t="n">
        <f aca="false">IF($A21="",0,IF(COUNTIFS(Urlaub!$A$5:$A$604,$A21,Urlaub!$B$5:$B$604,"&lt;="&amp;O$3,Urlaub!$C$5:$C$604,"&gt;="&amp;O$3)&gt;0,1,0))</f>
        <v>0</v>
      </c>
      <c r="P21" s="19" t="n">
        <f aca="false">IF($A21="",0,IF(COUNTIFS(Urlaub!$A$5:$A$604,$A21,Urlaub!$B$5:$B$604,"&lt;="&amp;P$3,Urlaub!$C$5:$C$604,"&gt;="&amp;P$3)&gt;0,1,0))</f>
        <v>0</v>
      </c>
      <c r="Q21" s="19" t="n">
        <f aca="false">IF($A21="",0,IF(COUNTIFS(Urlaub!$A$5:$A$604,$A21,Urlaub!$B$5:$B$604,"&lt;="&amp;Q$3,Urlaub!$C$5:$C$604,"&gt;="&amp;Q$3)&gt;0,1,0))</f>
        <v>0</v>
      </c>
      <c r="R21" s="19" t="n">
        <f aca="false">IF($A21="",0,IF(COUNTIFS(Urlaub!$A$5:$A$604,$A21,Urlaub!$B$5:$B$604,"&lt;="&amp;R$3,Urlaub!$C$5:$C$604,"&gt;="&amp;R$3)&gt;0,1,0))</f>
        <v>0</v>
      </c>
      <c r="S21" s="19" t="n">
        <f aca="false">IF($A21="",0,IF(COUNTIFS(Urlaub!$A$5:$A$604,$A21,Urlaub!$B$5:$B$604,"&lt;="&amp;S$3,Urlaub!$C$5:$C$604,"&gt;="&amp;S$3)&gt;0,1,0))</f>
        <v>0</v>
      </c>
      <c r="T21" s="19" t="n">
        <f aca="false">IF($A21="",0,IF(COUNTIFS(Urlaub!$A$5:$A$604,$A21,Urlaub!$B$5:$B$604,"&lt;="&amp;T$3,Urlaub!$C$5:$C$604,"&gt;="&amp;T$3)&gt;0,1,0))</f>
        <v>0</v>
      </c>
      <c r="U21" s="19" t="n">
        <f aca="false">IF($A21="",0,IF(COUNTIFS(Urlaub!$A$5:$A$604,$A21,Urlaub!$B$5:$B$604,"&lt;="&amp;U$3,Urlaub!$C$5:$C$604,"&gt;="&amp;U$3)&gt;0,1,0))</f>
        <v>0</v>
      </c>
      <c r="V21" s="19" t="n">
        <f aca="false">IF($A21="",0,IF(COUNTIFS(Urlaub!$A$5:$A$604,$A21,Urlaub!$B$5:$B$604,"&lt;="&amp;V$3,Urlaub!$C$5:$C$604,"&gt;="&amp;V$3)&gt;0,1,0))</f>
        <v>0</v>
      </c>
      <c r="W21" s="19" t="n">
        <f aca="false">IF($A21="",0,IF(COUNTIFS(Urlaub!$A$5:$A$604,$A21,Urlaub!$B$5:$B$604,"&lt;="&amp;W$3,Urlaub!$C$5:$C$604,"&gt;="&amp;W$3)&gt;0,1,0))</f>
        <v>0</v>
      </c>
      <c r="X21" s="19" t="n">
        <f aca="false">IF($A21="",0,IF(COUNTIFS(Urlaub!$A$5:$A$604,$A21,Urlaub!$B$5:$B$604,"&lt;="&amp;X$3,Urlaub!$C$5:$C$604,"&gt;="&amp;X$3)&gt;0,1,0))</f>
        <v>0</v>
      </c>
      <c r="Y21" s="19" t="n">
        <f aca="false">IF($A21="",0,IF(COUNTIFS(Urlaub!$A$5:$A$604,$A21,Urlaub!$B$5:$B$604,"&lt;="&amp;Y$3,Urlaub!$C$5:$C$604,"&gt;="&amp;Y$3)&gt;0,1,0))</f>
        <v>0</v>
      </c>
      <c r="Z21" s="19" t="n">
        <f aca="false">IF($A21="",0,IF(COUNTIFS(Urlaub!$A$5:$A$604,$A21,Urlaub!$B$5:$B$604,"&lt;="&amp;Z$3,Urlaub!$C$5:$C$604,"&gt;="&amp;Z$3)&gt;0,1,0))</f>
        <v>0</v>
      </c>
      <c r="AA21" s="19" t="n">
        <f aca="false">IF($A21="",0,IF(COUNTIFS(Urlaub!$A$5:$A$604,$A21,Urlaub!$B$5:$B$604,"&lt;="&amp;AA$3,Urlaub!$C$5:$C$604,"&gt;="&amp;AA$3)&gt;0,1,0))</f>
        <v>0</v>
      </c>
      <c r="AB21" s="19" t="n">
        <f aca="false">IF($A21="",0,IF(COUNTIFS(Urlaub!$A$5:$A$604,$A21,Urlaub!$B$5:$B$604,"&lt;="&amp;AB$3,Urlaub!$C$5:$C$604,"&gt;="&amp;AB$3)&gt;0,1,0))</f>
        <v>0</v>
      </c>
      <c r="AC21" s="19" t="n">
        <f aca="false">IF($A21="",0,IF(COUNTIFS(Urlaub!$A$5:$A$604,$A21,Urlaub!$B$5:$B$604,"&lt;="&amp;AC$3,Urlaub!$C$5:$C$604,"&gt;="&amp;AC$3)&gt;0,1,0))</f>
        <v>0</v>
      </c>
      <c r="AD21" s="19" t="n">
        <f aca="false">IF($A21="",0,IF(COUNTIFS(Urlaub!$A$5:$A$604,$A21,Urlaub!$B$5:$B$604,"&lt;="&amp;AD$3,Urlaub!$C$5:$C$604,"&gt;="&amp;AD$3)&gt;0,1,0))</f>
        <v>0</v>
      </c>
      <c r="AE21" s="19" t="n">
        <f aca="false">IF($A21="",0,IF(COUNTIFS(Urlaub!$A$5:$A$604,$A21,Urlaub!$B$5:$B$604,"&lt;="&amp;AE$3,Urlaub!$C$5:$C$604,"&gt;="&amp;AE$3)&gt;0,1,0))</f>
        <v>0</v>
      </c>
      <c r="AF21" s="19" t="n">
        <f aca="false">IF($A21="",0,IF(COUNTIFS(Urlaub!$A$5:$A$604,$A21,Urlaub!$B$5:$B$604,"&lt;="&amp;AF$3,Urlaub!$C$5:$C$604,"&gt;="&amp;AF$3)&gt;0,1,0))</f>
        <v>0</v>
      </c>
      <c r="AG21" s="19" t="n">
        <f aca="false">IF($A21="",0,IF(COUNTIFS(Urlaub!$A$5:$A$604,$A21,Urlaub!$B$5:$B$604,"&lt;="&amp;AG$3,Urlaub!$C$5:$C$604,"&gt;="&amp;AG$3)&gt;0,1,0))</f>
        <v>0</v>
      </c>
      <c r="AH21" s="19" t="n">
        <f aca="false">IF($A21="",0,IF(COUNTIFS(Urlaub!$A$5:$A$604,$A21,Urlaub!$B$5:$B$604,"&lt;="&amp;AH$3,Urlaub!$C$5:$C$604,"&gt;="&amp;AH$3)&gt;0,1,0))</f>
        <v>0</v>
      </c>
      <c r="AI21" s="19" t="n">
        <f aca="false">IF($A21="",0,IF(COUNTIFS(Urlaub!$A$5:$A$604,$A21,Urlaub!$B$5:$B$604,"&lt;="&amp;AI$3,Urlaub!$C$5:$C$604,"&gt;="&amp;AI$3)&gt;0,1,0))</f>
        <v>0</v>
      </c>
      <c r="AJ21" s="19" t="n">
        <f aca="false">IF($A21="",0,IF(COUNTIFS(Urlaub!$A$5:$A$604,$A21,Urlaub!$B$5:$B$604,"&lt;="&amp;AJ$3,Urlaub!$C$5:$C$604,"&gt;="&amp;AJ$3)&gt;0,1,0))</f>
        <v>0</v>
      </c>
      <c r="AK21" s="19" t="n">
        <f aca="false">IF($A21="",0,IF(COUNTIFS(Urlaub!$A$5:$A$604,$A21,Urlaub!$B$5:$B$604,"&lt;="&amp;AK$3,Urlaub!$C$5:$C$604,"&gt;="&amp;AK$3)&gt;0,1,0))</f>
        <v>0</v>
      </c>
      <c r="AL21" s="19" t="n">
        <f aca="false">IF($A21="",0,IF(COUNTIFS(Urlaub!$A$5:$A$604,$A21,Urlaub!$B$5:$B$604,"&lt;="&amp;AL$3,Urlaub!$C$5:$C$604,"&gt;="&amp;AL$3)&gt;0,1,0))</f>
        <v>0</v>
      </c>
      <c r="AM21" s="19" t="n">
        <f aca="false">IF($A21="",0,IF(COUNTIFS(Urlaub!$A$5:$A$604,$A21,Urlaub!$B$5:$B$604,"&lt;="&amp;AM$3,Urlaub!$C$5:$C$604,"&gt;="&amp;AM$3)&gt;0,1,0))</f>
        <v>0</v>
      </c>
      <c r="AN21" s="19" t="n">
        <f aca="false">IF($A21="",0,IF(COUNTIFS(Urlaub!$A$5:$A$604,$A21,Urlaub!$B$5:$B$604,"&lt;="&amp;AN$3,Urlaub!$C$5:$C$604,"&gt;="&amp;AN$3)&gt;0,1,0))</f>
        <v>0</v>
      </c>
      <c r="AO21" s="19" t="n">
        <f aca="false">IF($A21="",0,IF(COUNTIFS(Urlaub!$A$5:$A$604,$A21,Urlaub!$B$5:$B$604,"&lt;="&amp;AO$3,Urlaub!$C$5:$C$604,"&gt;="&amp;AO$3)&gt;0,1,0))</f>
        <v>0</v>
      </c>
      <c r="AP21" s="19" t="n">
        <f aca="false">IF($A21="",0,IF(COUNTIFS(Urlaub!$A$5:$A$604,$A21,Urlaub!$B$5:$B$604,"&lt;="&amp;AP$3,Urlaub!$C$5:$C$604,"&gt;="&amp;AP$3)&gt;0,1,0))</f>
        <v>0</v>
      </c>
      <c r="AQ21" s="19" t="n">
        <f aca="false">IF($A21="",0,IF(COUNTIFS(Urlaub!$A$5:$A$604,$A21,Urlaub!$B$5:$B$604,"&lt;="&amp;AQ$3,Urlaub!$C$5:$C$604,"&gt;="&amp;AQ$3)&gt;0,1,0))</f>
        <v>0</v>
      </c>
      <c r="AR21" s="19" t="n">
        <f aca="false">IF($A21="",0,IF(COUNTIFS(Urlaub!$A$5:$A$604,$A21,Urlaub!$B$5:$B$604,"&lt;="&amp;AR$3,Urlaub!$C$5:$C$604,"&gt;="&amp;AR$3)&gt;0,1,0))</f>
        <v>0</v>
      </c>
      <c r="AS21" s="19" t="n">
        <f aca="false">IF($A21="",0,IF(COUNTIFS(Urlaub!$A$5:$A$604,$A21,Urlaub!$B$5:$B$604,"&lt;="&amp;AS$3,Urlaub!$C$5:$C$604,"&gt;="&amp;AS$3)&gt;0,1,0))</f>
        <v>0</v>
      </c>
      <c r="AT21" s="19" t="n">
        <f aca="false">IF($A21="",0,IF(COUNTIFS(Urlaub!$A$5:$A$604,$A21,Urlaub!$B$5:$B$604,"&lt;="&amp;AT$3,Urlaub!$C$5:$C$604,"&gt;="&amp;AT$3)&gt;0,1,0))</f>
        <v>0</v>
      </c>
      <c r="AU21" s="19" t="n">
        <f aca="false">IF($A21="",0,IF(COUNTIFS(Urlaub!$A$5:$A$604,$A21,Urlaub!$B$5:$B$604,"&lt;="&amp;AU$3,Urlaub!$C$5:$C$604,"&gt;="&amp;AU$3)&gt;0,1,0))</f>
        <v>0</v>
      </c>
      <c r="AV21" s="19" t="n">
        <f aca="false">IF($A21="",0,IF(COUNTIFS(Urlaub!$A$5:$A$604,$A21,Urlaub!$B$5:$B$604,"&lt;="&amp;AV$3,Urlaub!$C$5:$C$604,"&gt;="&amp;AV$3)&gt;0,1,0))</f>
        <v>0</v>
      </c>
      <c r="AW21" s="19" t="n">
        <f aca="false">IF($A21="",0,IF(COUNTIFS(Urlaub!$A$5:$A$604,$A21,Urlaub!$B$5:$B$604,"&lt;="&amp;AW$3,Urlaub!$C$5:$C$604,"&gt;="&amp;AW$3)&gt;0,1,0))</f>
        <v>0</v>
      </c>
      <c r="AX21" s="19" t="n">
        <f aca="false">IF($A21="",0,IF(COUNTIFS(Urlaub!$A$5:$A$604,$A21,Urlaub!$B$5:$B$604,"&lt;="&amp;AX$3,Urlaub!$C$5:$C$604,"&gt;="&amp;AX$3)&gt;0,1,0))</f>
        <v>0</v>
      </c>
      <c r="AY21" s="19" t="n">
        <f aca="false">IF($A21="",0,IF(COUNTIFS(Urlaub!$A$5:$A$604,$A21,Urlaub!$B$5:$B$604,"&lt;="&amp;AY$3,Urlaub!$C$5:$C$604,"&gt;="&amp;AY$3)&gt;0,1,0))</f>
        <v>0</v>
      </c>
      <c r="AZ21" s="19" t="n">
        <f aca="false">IF($A21="",0,IF(COUNTIFS(Urlaub!$A$5:$A$604,$A21,Urlaub!$B$5:$B$604,"&lt;="&amp;AZ$3,Urlaub!$C$5:$C$604,"&gt;="&amp;AZ$3)&gt;0,1,0))</f>
        <v>0</v>
      </c>
      <c r="BA21" s="19" t="n">
        <f aca="false">IF($A21="",0,IF(COUNTIFS(Urlaub!$A$5:$A$604,$A21,Urlaub!$B$5:$B$604,"&lt;="&amp;BA$3,Urlaub!$C$5:$C$604,"&gt;="&amp;BA$3)&gt;0,1,0))</f>
        <v>0</v>
      </c>
      <c r="BB21" s="19" t="n">
        <f aca="false">IF($A21="",0,IF(COUNTIFS(Urlaub!$A$5:$A$604,$A21,Urlaub!$B$5:$B$604,"&lt;="&amp;BB$3,Urlaub!$C$5:$C$604,"&gt;="&amp;BB$3)&gt;0,1,0))</f>
        <v>0</v>
      </c>
      <c r="BC21" s="19" t="n">
        <f aca="false">IF($A21="",0,IF(COUNTIFS(Urlaub!$A$5:$A$604,$A21,Urlaub!$B$5:$B$604,"&lt;="&amp;BC$3,Urlaub!$C$5:$C$604,"&gt;="&amp;BC$3)&gt;0,1,0))</f>
        <v>0</v>
      </c>
      <c r="BD21" s="19" t="n">
        <f aca="false">IF($A21="",0,IF(COUNTIFS(Urlaub!$A$5:$A$604,$A21,Urlaub!$B$5:$B$604,"&lt;="&amp;BD$3,Urlaub!$C$5:$C$604,"&gt;="&amp;BD$3)&gt;0,1,0))</f>
        <v>0</v>
      </c>
      <c r="BE21" s="19" t="n">
        <f aca="false">IF($A21="",0,IF(COUNTIFS(Urlaub!$A$5:$A$604,$A21,Urlaub!$B$5:$B$604,"&lt;="&amp;BE$3,Urlaub!$C$5:$C$604,"&gt;="&amp;BE$3)&gt;0,1,0))</f>
        <v>0</v>
      </c>
      <c r="BF21" s="19" t="n">
        <f aca="false">IF($A21="",0,IF(COUNTIFS(Urlaub!$A$5:$A$604,$A21,Urlaub!$B$5:$B$604,"&lt;="&amp;BF$3,Urlaub!$C$5:$C$604,"&gt;="&amp;BF$3)&gt;0,1,0))</f>
        <v>0</v>
      </c>
      <c r="BG21" s="19" t="n">
        <f aca="false">IF($A21="",0,IF(COUNTIFS(Urlaub!$A$5:$A$604,$A21,Urlaub!$B$5:$B$604,"&lt;="&amp;BG$3,Urlaub!$C$5:$C$604,"&gt;="&amp;BG$3)&gt;0,1,0))</f>
        <v>0</v>
      </c>
      <c r="BH21" s="19" t="n">
        <f aca="false">IF($A21="",0,IF(COUNTIFS(Urlaub!$A$5:$A$604,$A21,Urlaub!$B$5:$B$604,"&lt;="&amp;BH$3,Urlaub!$C$5:$C$604,"&gt;="&amp;BH$3)&gt;0,1,0))</f>
        <v>0</v>
      </c>
      <c r="BI21" s="19" t="n">
        <f aca="false">IF($A21="",0,IF(COUNTIFS(Urlaub!$A$5:$A$604,$A21,Urlaub!$B$5:$B$604,"&lt;="&amp;BI$3,Urlaub!$C$5:$C$604,"&gt;="&amp;BI$3)&gt;0,1,0))</f>
        <v>0</v>
      </c>
      <c r="BJ21" s="19" t="n">
        <f aca="false">IF($A21="",0,IF(COUNTIFS(Urlaub!$A$5:$A$604,$A21,Urlaub!$B$5:$B$604,"&lt;="&amp;BJ$3,Urlaub!$C$5:$C$604,"&gt;="&amp;BJ$3)&gt;0,1,0))</f>
        <v>0</v>
      </c>
      <c r="BK21" s="19" t="n">
        <f aca="false">IF($A21="",0,IF(COUNTIFS(Urlaub!$A$5:$A$604,$A21,Urlaub!$B$5:$B$604,"&lt;="&amp;BK$3,Urlaub!$C$5:$C$604,"&gt;="&amp;BK$3)&gt;0,1,0))</f>
        <v>0</v>
      </c>
      <c r="BL21" s="19" t="n">
        <f aca="false">IF($A21="",0,IF(COUNTIFS(Urlaub!$A$5:$A$604,$A21,Urlaub!$B$5:$B$604,"&lt;="&amp;BL$3,Urlaub!$C$5:$C$604,"&gt;="&amp;BL$3)&gt;0,1,0))</f>
        <v>0</v>
      </c>
      <c r="BM21" s="19" t="n">
        <f aca="false">IF($A21="",0,IF(COUNTIFS(Urlaub!$A$5:$A$604,$A21,Urlaub!$B$5:$B$604,"&lt;="&amp;BM$3,Urlaub!$C$5:$C$604,"&gt;="&amp;BM$3)&gt;0,1,0))</f>
        <v>0</v>
      </c>
      <c r="BN21" s="19" t="n">
        <f aca="false">IF($A21="",0,IF(COUNTIFS(Urlaub!$A$5:$A$604,$A21,Urlaub!$B$5:$B$604,"&lt;="&amp;BN$3,Urlaub!$C$5:$C$604,"&gt;="&amp;BN$3)&gt;0,1,0))</f>
        <v>0</v>
      </c>
      <c r="BO21" s="19" t="n">
        <f aca="false">IF($A21="",0,IF(COUNTIFS(Urlaub!$A$5:$A$604,$A21,Urlaub!$B$5:$B$604,"&lt;="&amp;BO$3,Urlaub!$C$5:$C$604,"&gt;="&amp;BO$3)&gt;0,1,0))</f>
        <v>0</v>
      </c>
      <c r="BP21" s="19" t="n">
        <f aca="false">IF($A21="",0,IF(COUNTIFS(Urlaub!$A$5:$A$604,$A21,Urlaub!$B$5:$B$604,"&lt;="&amp;BP$3,Urlaub!$C$5:$C$604,"&gt;="&amp;BP$3)&gt;0,1,0))</f>
        <v>0</v>
      </c>
      <c r="BQ21" s="19" t="n">
        <f aca="false">IF($A21="",0,IF(COUNTIFS(Urlaub!$A$5:$A$604,$A21,Urlaub!$B$5:$B$604,"&lt;="&amp;BQ$3,Urlaub!$C$5:$C$604,"&gt;="&amp;BQ$3)&gt;0,1,0))</f>
        <v>0</v>
      </c>
      <c r="BR21" s="19" t="n">
        <f aca="false">IF($A21="",0,IF(COUNTIFS(Urlaub!$A$5:$A$604,$A21,Urlaub!$B$5:$B$604,"&lt;="&amp;BR$3,Urlaub!$C$5:$C$604,"&gt;="&amp;BR$3)&gt;0,1,0))</f>
        <v>0</v>
      </c>
      <c r="BS21" s="19" t="n">
        <f aca="false">IF($A21="",0,IF(COUNTIFS(Urlaub!$A$5:$A$604,$A21,Urlaub!$B$5:$B$604,"&lt;="&amp;BS$3,Urlaub!$C$5:$C$604,"&gt;="&amp;BS$3)&gt;0,1,0))</f>
        <v>0</v>
      </c>
      <c r="BT21" s="19" t="n">
        <f aca="false">IF($A21="",0,IF(COUNTIFS(Urlaub!$A$5:$A$604,$A21,Urlaub!$B$5:$B$604,"&lt;="&amp;BT$3,Urlaub!$C$5:$C$604,"&gt;="&amp;BT$3)&gt;0,1,0))</f>
        <v>0</v>
      </c>
      <c r="BU21" s="19" t="n">
        <f aca="false">IF($A21="",0,IF(COUNTIFS(Urlaub!$A$5:$A$604,$A21,Urlaub!$B$5:$B$604,"&lt;="&amp;BU$3,Urlaub!$C$5:$C$604,"&gt;="&amp;BU$3)&gt;0,1,0))</f>
        <v>0</v>
      </c>
      <c r="BV21" s="19" t="n">
        <f aca="false">IF($A21="",0,IF(COUNTIFS(Urlaub!$A$5:$A$604,$A21,Urlaub!$B$5:$B$604,"&lt;="&amp;BV$3,Urlaub!$C$5:$C$604,"&gt;="&amp;BV$3)&gt;0,1,0))</f>
        <v>0</v>
      </c>
      <c r="BW21" s="19" t="n">
        <f aca="false">IF($A21="",0,IF(COUNTIFS(Urlaub!$A$5:$A$604,$A21,Urlaub!$B$5:$B$604,"&lt;="&amp;BW$3,Urlaub!$C$5:$C$604,"&gt;="&amp;BW$3)&gt;0,1,0))</f>
        <v>0</v>
      </c>
      <c r="BX21" s="19" t="n">
        <f aca="false">IF($A21="",0,IF(COUNTIFS(Urlaub!$A$5:$A$604,$A21,Urlaub!$B$5:$B$604,"&lt;="&amp;BX$3,Urlaub!$C$5:$C$604,"&gt;="&amp;BX$3)&gt;0,1,0))</f>
        <v>0</v>
      </c>
      <c r="BY21" s="19" t="n">
        <f aca="false">IF($A21="",0,IF(COUNTIFS(Urlaub!$A$5:$A$604,$A21,Urlaub!$B$5:$B$604,"&lt;="&amp;BY$3,Urlaub!$C$5:$C$604,"&gt;="&amp;BY$3)&gt;0,1,0))</f>
        <v>0</v>
      </c>
      <c r="BZ21" s="19" t="n">
        <f aca="false">IF($A21="",0,IF(COUNTIFS(Urlaub!$A$5:$A$604,$A21,Urlaub!$B$5:$B$604,"&lt;="&amp;BZ$3,Urlaub!$C$5:$C$604,"&gt;="&amp;BZ$3)&gt;0,1,0))</f>
        <v>0</v>
      </c>
      <c r="CA21" s="19" t="n">
        <f aca="false">IF($A21="",0,IF(COUNTIFS(Urlaub!$A$5:$A$604,$A21,Urlaub!$B$5:$B$604,"&lt;="&amp;CA$3,Urlaub!$C$5:$C$604,"&gt;="&amp;CA$3)&gt;0,1,0))</f>
        <v>0</v>
      </c>
      <c r="CB21" s="19" t="n">
        <f aca="false">IF($A21="",0,IF(COUNTIFS(Urlaub!$A$5:$A$604,$A21,Urlaub!$B$5:$B$604,"&lt;="&amp;CB$3,Urlaub!$C$5:$C$604,"&gt;="&amp;CB$3)&gt;0,1,0))</f>
        <v>0</v>
      </c>
      <c r="CC21" s="19" t="n">
        <f aca="false">IF($A21="",0,IF(COUNTIFS(Urlaub!$A$5:$A$604,$A21,Urlaub!$B$5:$B$604,"&lt;="&amp;CC$3,Urlaub!$C$5:$C$604,"&gt;="&amp;CC$3)&gt;0,1,0))</f>
        <v>0</v>
      </c>
      <c r="CD21" s="19" t="n">
        <f aca="false">IF($A21="",0,IF(COUNTIFS(Urlaub!$A$5:$A$604,$A21,Urlaub!$B$5:$B$604,"&lt;="&amp;CD$3,Urlaub!$C$5:$C$604,"&gt;="&amp;CD$3)&gt;0,1,0))</f>
        <v>0</v>
      </c>
      <c r="CE21" s="19" t="n">
        <f aca="false">IF($A21="",0,IF(COUNTIFS(Urlaub!$A$5:$A$604,$A21,Urlaub!$B$5:$B$604,"&lt;="&amp;CE$3,Urlaub!$C$5:$C$604,"&gt;="&amp;CE$3)&gt;0,1,0))</f>
        <v>0</v>
      </c>
      <c r="CF21" s="19" t="n">
        <f aca="false">IF($A21="",0,IF(COUNTIFS(Urlaub!$A$5:$A$604,$A21,Urlaub!$B$5:$B$604,"&lt;="&amp;CF$3,Urlaub!$C$5:$C$604,"&gt;="&amp;CF$3)&gt;0,1,0))</f>
        <v>0</v>
      </c>
      <c r="CG21" s="19" t="n">
        <f aca="false">IF($A21="",0,IF(COUNTIFS(Urlaub!$A$5:$A$604,$A21,Urlaub!$B$5:$B$604,"&lt;="&amp;CG$3,Urlaub!$C$5:$C$604,"&gt;="&amp;CG$3)&gt;0,1,0))</f>
        <v>0</v>
      </c>
      <c r="CH21" s="19" t="n">
        <f aca="false">IF($A21="",0,IF(COUNTIFS(Urlaub!$A$5:$A$604,$A21,Urlaub!$B$5:$B$604,"&lt;="&amp;CH$3,Urlaub!$C$5:$C$604,"&gt;="&amp;CH$3)&gt;0,1,0))</f>
        <v>0</v>
      </c>
      <c r="CI21" s="19" t="n">
        <f aca="false">IF($A21="",0,IF(COUNTIFS(Urlaub!$A$5:$A$604,$A21,Urlaub!$B$5:$B$604,"&lt;="&amp;CI$3,Urlaub!$C$5:$C$604,"&gt;="&amp;CI$3)&gt;0,1,0))</f>
        <v>0</v>
      </c>
      <c r="CJ21" s="19" t="n">
        <f aca="false">IF($A21="",0,IF(COUNTIFS(Urlaub!$A$5:$A$604,$A21,Urlaub!$B$5:$B$604,"&lt;="&amp;CJ$3,Urlaub!$C$5:$C$604,"&gt;="&amp;CJ$3)&gt;0,1,0))</f>
        <v>0</v>
      </c>
      <c r="CK21" s="19" t="n">
        <f aca="false">IF($A21="",0,IF(COUNTIFS(Urlaub!$A$5:$A$604,$A21,Urlaub!$B$5:$B$604,"&lt;="&amp;CK$3,Urlaub!$C$5:$C$604,"&gt;="&amp;CK$3)&gt;0,1,0))</f>
        <v>0</v>
      </c>
      <c r="CL21" s="19" t="n">
        <f aca="false">IF($A21="",0,IF(COUNTIFS(Urlaub!$A$5:$A$604,$A21,Urlaub!$B$5:$B$604,"&lt;="&amp;CL$3,Urlaub!$C$5:$C$604,"&gt;="&amp;CL$3)&gt;0,1,0))</f>
        <v>0</v>
      </c>
      <c r="CM21" s="19" t="n">
        <f aca="false">IF($A21="",0,IF(COUNTIFS(Urlaub!$A$5:$A$604,$A21,Urlaub!$B$5:$B$604,"&lt;="&amp;CM$3,Urlaub!$C$5:$C$604,"&gt;="&amp;CM$3)&gt;0,1,0))</f>
        <v>0</v>
      </c>
      <c r="CN21" s="19" t="n">
        <f aca="false">IF($A21="",0,IF(COUNTIFS(Urlaub!$A$5:$A$604,$A21,Urlaub!$B$5:$B$604,"&lt;="&amp;CN$3,Urlaub!$C$5:$C$604,"&gt;="&amp;CN$3)&gt;0,1,0))</f>
        <v>0</v>
      </c>
      <c r="CO21" s="19" t="n">
        <f aca="false">IF($A21="",0,IF(COUNTIFS(Urlaub!$A$5:$A$604,$A21,Urlaub!$B$5:$B$604,"&lt;="&amp;CO$3,Urlaub!$C$5:$C$604,"&gt;="&amp;CO$3)&gt;0,1,0))</f>
        <v>0</v>
      </c>
      <c r="CP21" s="19" t="n">
        <f aca="false">IF($A21="",0,IF(COUNTIFS(Urlaub!$A$5:$A$604,$A21,Urlaub!$B$5:$B$604,"&lt;="&amp;CP$3,Urlaub!$C$5:$C$604,"&gt;="&amp;CP$3)&gt;0,1,0))</f>
        <v>0</v>
      </c>
      <c r="CQ21" s="19" t="n">
        <f aca="false">IF($A21="",0,IF(COUNTIFS(Urlaub!$A$5:$A$604,$A21,Urlaub!$B$5:$B$604,"&lt;="&amp;CQ$3,Urlaub!$C$5:$C$604,"&gt;="&amp;CQ$3)&gt;0,1,0))</f>
        <v>0</v>
      </c>
      <c r="CR21" s="19" t="n">
        <f aca="false">IF($A21="",0,IF(COUNTIFS(Urlaub!$A$5:$A$604,$A21,Urlaub!$B$5:$B$604,"&lt;="&amp;CR$3,Urlaub!$C$5:$C$604,"&gt;="&amp;CR$3)&gt;0,1,0))</f>
        <v>0</v>
      </c>
      <c r="CS21" s="19" t="n">
        <f aca="false">IF($A21="",0,IF(COUNTIFS(Urlaub!$A$5:$A$604,$A21,Urlaub!$B$5:$B$604,"&lt;="&amp;CS$3,Urlaub!$C$5:$C$604,"&gt;="&amp;CS$3)&gt;0,1,0))</f>
        <v>0</v>
      </c>
      <c r="CT21" s="19" t="n">
        <f aca="false">IF($A21="",0,IF(COUNTIFS(Urlaub!$A$5:$A$604,$A21,Urlaub!$B$5:$B$604,"&lt;="&amp;CT$3,Urlaub!$C$5:$C$604,"&gt;="&amp;CT$3)&gt;0,1,0))</f>
        <v>0</v>
      </c>
      <c r="CU21" s="19" t="n">
        <f aca="false">IF($A21="",0,IF(COUNTIFS(Urlaub!$A$5:$A$604,$A21,Urlaub!$B$5:$B$604,"&lt;="&amp;CU$3,Urlaub!$C$5:$C$604,"&gt;="&amp;CU$3)&gt;0,1,0))</f>
        <v>0</v>
      </c>
      <c r="CV21" s="19" t="n">
        <f aca="false">IF($A21="",0,IF(COUNTIFS(Urlaub!$A$5:$A$604,$A21,Urlaub!$B$5:$B$604,"&lt;="&amp;CV$3,Urlaub!$C$5:$C$604,"&gt;="&amp;CV$3)&gt;0,1,0))</f>
        <v>0</v>
      </c>
      <c r="CW21" s="19" t="n">
        <f aca="false">IF($A21="",0,IF(COUNTIFS(Urlaub!$A$5:$A$604,$A21,Urlaub!$B$5:$B$604,"&lt;="&amp;CW$3,Urlaub!$C$5:$C$604,"&gt;="&amp;CW$3)&gt;0,1,0))</f>
        <v>0</v>
      </c>
      <c r="CX21" s="19" t="n">
        <f aca="false">IF($A21="",0,IF(COUNTIFS(Urlaub!$A$5:$A$604,$A21,Urlaub!$B$5:$B$604,"&lt;="&amp;CX$3,Urlaub!$C$5:$C$604,"&gt;="&amp;CX$3)&gt;0,1,0))</f>
        <v>0</v>
      </c>
      <c r="CY21" s="19" t="n">
        <f aca="false">IF($A21="",0,IF(COUNTIFS(Urlaub!$A$5:$A$604,$A21,Urlaub!$B$5:$B$604,"&lt;="&amp;CY$3,Urlaub!$C$5:$C$604,"&gt;="&amp;CY$3)&gt;0,1,0))</f>
        <v>0</v>
      </c>
      <c r="CZ21" s="19" t="n">
        <f aca="false">IF($A21="",0,IF(COUNTIFS(Urlaub!$A$5:$A$604,$A21,Urlaub!$B$5:$B$604,"&lt;="&amp;CZ$3,Urlaub!$C$5:$C$604,"&gt;="&amp;CZ$3)&gt;0,1,0))</f>
        <v>0</v>
      </c>
      <c r="DA21" s="19" t="n">
        <f aca="false">IF($A21="",0,IF(COUNTIFS(Urlaub!$A$5:$A$604,$A21,Urlaub!$B$5:$B$604,"&lt;="&amp;DA$3,Urlaub!$C$5:$C$604,"&gt;="&amp;DA$3)&gt;0,1,0))</f>
        <v>0</v>
      </c>
      <c r="DB21" s="19" t="n">
        <f aca="false">IF($A21="",0,IF(COUNTIFS(Urlaub!$A$5:$A$604,$A21,Urlaub!$B$5:$B$604,"&lt;="&amp;DB$3,Urlaub!$C$5:$C$604,"&gt;="&amp;DB$3)&gt;0,1,0))</f>
        <v>0</v>
      </c>
      <c r="DC21" s="19" t="n">
        <f aca="false">IF($A21="",0,IF(COUNTIFS(Urlaub!$A$5:$A$604,$A21,Urlaub!$B$5:$B$604,"&lt;="&amp;DC$3,Urlaub!$C$5:$C$604,"&gt;="&amp;DC$3)&gt;0,1,0))</f>
        <v>0</v>
      </c>
      <c r="DD21" s="19" t="n">
        <f aca="false">IF($A21="",0,IF(COUNTIFS(Urlaub!$A$5:$A$604,$A21,Urlaub!$B$5:$B$604,"&lt;="&amp;DD$3,Urlaub!$C$5:$C$604,"&gt;="&amp;DD$3)&gt;0,1,0))</f>
        <v>0</v>
      </c>
      <c r="DE21" s="19" t="n">
        <f aca="false">IF($A21="",0,IF(COUNTIFS(Urlaub!$A$5:$A$604,$A21,Urlaub!$B$5:$B$604,"&lt;="&amp;DE$3,Urlaub!$C$5:$C$604,"&gt;="&amp;DE$3)&gt;0,1,0))</f>
        <v>0</v>
      </c>
      <c r="DF21" s="19" t="n">
        <f aca="false">IF($A21="",0,IF(COUNTIFS(Urlaub!$A$5:$A$604,$A21,Urlaub!$B$5:$B$604,"&lt;="&amp;DF$3,Urlaub!$C$5:$C$604,"&gt;="&amp;DF$3)&gt;0,1,0))</f>
        <v>0</v>
      </c>
      <c r="DG21" s="19" t="n">
        <f aca="false">IF($A21="",0,IF(COUNTIFS(Urlaub!$A$5:$A$604,$A21,Urlaub!$B$5:$B$604,"&lt;="&amp;DG$3,Urlaub!$C$5:$C$604,"&gt;="&amp;DG$3)&gt;0,1,0))</f>
        <v>0</v>
      </c>
      <c r="DH21" s="19" t="n">
        <f aca="false">IF($A21="",0,IF(COUNTIFS(Urlaub!$A$5:$A$604,$A21,Urlaub!$B$5:$B$604,"&lt;="&amp;DH$3,Urlaub!$C$5:$C$604,"&gt;="&amp;DH$3)&gt;0,1,0))</f>
        <v>0</v>
      </c>
      <c r="DI21" s="19" t="n">
        <f aca="false">IF($A21="",0,IF(COUNTIFS(Urlaub!$A$5:$A$604,$A21,Urlaub!$B$5:$B$604,"&lt;="&amp;DI$3,Urlaub!$C$5:$C$604,"&gt;="&amp;DI$3)&gt;0,1,0))</f>
        <v>0</v>
      </c>
      <c r="DJ21" s="19" t="n">
        <f aca="false">IF($A21="",0,IF(COUNTIFS(Urlaub!$A$5:$A$604,$A21,Urlaub!$B$5:$B$604,"&lt;="&amp;DJ$3,Urlaub!$C$5:$C$604,"&gt;="&amp;DJ$3)&gt;0,1,0))</f>
        <v>0</v>
      </c>
      <c r="DK21" s="19" t="n">
        <f aca="false">IF($A21="",0,IF(COUNTIFS(Urlaub!$A$5:$A$604,$A21,Urlaub!$B$5:$B$604,"&lt;="&amp;DK$3,Urlaub!$C$5:$C$604,"&gt;="&amp;DK$3)&gt;0,1,0))</f>
        <v>0</v>
      </c>
      <c r="DL21" s="19" t="n">
        <f aca="false">IF($A21="",0,IF(COUNTIFS(Urlaub!$A$5:$A$604,$A21,Urlaub!$B$5:$B$604,"&lt;="&amp;DL$3,Urlaub!$C$5:$C$604,"&gt;="&amp;DL$3)&gt;0,1,0))</f>
        <v>0</v>
      </c>
      <c r="DM21" s="19" t="n">
        <f aca="false">IF($A21="",0,IF(COUNTIFS(Urlaub!$A$5:$A$604,$A21,Urlaub!$B$5:$B$604,"&lt;="&amp;DM$3,Urlaub!$C$5:$C$604,"&gt;="&amp;DM$3)&gt;0,1,0))</f>
        <v>0</v>
      </c>
      <c r="DN21" s="19" t="n">
        <f aca="false">IF($A21="",0,IF(COUNTIFS(Urlaub!$A$5:$A$604,$A21,Urlaub!$B$5:$B$604,"&lt;="&amp;DN$3,Urlaub!$C$5:$C$604,"&gt;="&amp;DN$3)&gt;0,1,0))</f>
        <v>0</v>
      </c>
      <c r="DO21" s="19" t="n">
        <f aca="false">IF($A21="",0,IF(COUNTIFS(Urlaub!$A$5:$A$604,$A21,Urlaub!$B$5:$B$604,"&lt;="&amp;DO$3,Urlaub!$C$5:$C$604,"&gt;="&amp;DO$3)&gt;0,1,0))</f>
        <v>0</v>
      </c>
      <c r="DP21" s="19" t="n">
        <f aca="false">IF($A21="",0,IF(COUNTIFS(Urlaub!$A$5:$A$604,$A21,Urlaub!$B$5:$B$604,"&lt;="&amp;DP$3,Urlaub!$C$5:$C$604,"&gt;="&amp;DP$3)&gt;0,1,0))</f>
        <v>0</v>
      </c>
      <c r="DQ21" s="19" t="n">
        <f aca="false">IF($A21="",0,IF(COUNTIFS(Urlaub!$A$5:$A$604,$A21,Urlaub!$B$5:$B$604,"&lt;="&amp;DQ$3,Urlaub!$C$5:$C$604,"&gt;="&amp;DQ$3)&gt;0,1,0))</f>
        <v>0</v>
      </c>
      <c r="DR21" s="19" t="n">
        <f aca="false">IF($A21="",0,IF(COUNTIFS(Urlaub!$A$5:$A$604,$A21,Urlaub!$B$5:$B$604,"&lt;="&amp;DR$3,Urlaub!$C$5:$C$604,"&gt;="&amp;DR$3)&gt;0,1,0))</f>
        <v>0</v>
      </c>
      <c r="DS21" s="19" t="n">
        <f aca="false">IF($A21="",0,IF(COUNTIFS(Urlaub!$A$5:$A$604,$A21,Urlaub!$B$5:$B$604,"&lt;="&amp;DS$3,Urlaub!$C$5:$C$604,"&gt;="&amp;DS$3)&gt;0,1,0))</f>
        <v>0</v>
      </c>
      <c r="DT21" s="19" t="n">
        <f aca="false">IF($A21="",0,IF(COUNTIFS(Urlaub!$A$5:$A$604,$A21,Urlaub!$B$5:$B$604,"&lt;="&amp;DT$3,Urlaub!$C$5:$C$604,"&gt;="&amp;DT$3)&gt;0,1,0))</f>
        <v>0</v>
      </c>
      <c r="DU21" s="19" t="n">
        <f aca="false">IF($A21="",0,IF(COUNTIFS(Urlaub!$A$5:$A$604,$A21,Urlaub!$B$5:$B$604,"&lt;="&amp;DU$3,Urlaub!$C$5:$C$604,"&gt;="&amp;DU$3)&gt;0,1,0))</f>
        <v>0</v>
      </c>
      <c r="DV21" s="19" t="n">
        <f aca="false">IF($A21="",0,IF(COUNTIFS(Urlaub!$A$5:$A$604,$A21,Urlaub!$B$5:$B$604,"&lt;="&amp;DV$3,Urlaub!$C$5:$C$604,"&gt;="&amp;DV$3)&gt;0,1,0))</f>
        <v>0</v>
      </c>
      <c r="DW21" s="19" t="n">
        <f aca="false">IF($A21="",0,IF(COUNTIFS(Urlaub!$A$5:$A$604,$A21,Urlaub!$B$5:$B$604,"&lt;="&amp;DW$3,Urlaub!$C$5:$C$604,"&gt;="&amp;DW$3)&gt;0,1,0))</f>
        <v>0</v>
      </c>
      <c r="DX21" s="19" t="n">
        <f aca="false">IF($A21="",0,IF(COUNTIFS(Urlaub!$A$5:$A$604,$A21,Urlaub!$B$5:$B$604,"&lt;="&amp;DX$3,Urlaub!$C$5:$C$604,"&gt;="&amp;DX$3)&gt;0,1,0))</f>
        <v>0</v>
      </c>
      <c r="DY21" s="19" t="n">
        <f aca="false">IF($A21="",0,IF(COUNTIFS(Urlaub!$A$5:$A$604,$A21,Urlaub!$B$5:$B$604,"&lt;="&amp;DY$3,Urlaub!$C$5:$C$604,"&gt;="&amp;DY$3)&gt;0,1,0))</f>
        <v>0</v>
      </c>
      <c r="DZ21" s="19" t="n">
        <f aca="false">IF($A21="",0,IF(COUNTIFS(Urlaub!$A$5:$A$604,$A21,Urlaub!$B$5:$B$604,"&lt;="&amp;DZ$3,Urlaub!$C$5:$C$604,"&gt;="&amp;DZ$3)&gt;0,1,0))</f>
        <v>0</v>
      </c>
      <c r="EA21" s="19" t="n">
        <f aca="false">IF($A21="",0,IF(COUNTIFS(Urlaub!$A$5:$A$604,$A21,Urlaub!$B$5:$B$604,"&lt;="&amp;EA$3,Urlaub!$C$5:$C$604,"&gt;="&amp;EA$3)&gt;0,1,0))</f>
        <v>0</v>
      </c>
      <c r="EB21" s="19" t="n">
        <f aca="false">IF($A21="",0,IF(COUNTIFS(Urlaub!$A$5:$A$604,$A21,Urlaub!$B$5:$B$604,"&lt;="&amp;EB$3,Urlaub!$C$5:$C$604,"&gt;="&amp;EB$3)&gt;0,1,0))</f>
        <v>0</v>
      </c>
      <c r="EC21" s="19" t="n">
        <f aca="false">IF($A21="",0,IF(COUNTIFS(Urlaub!$A$5:$A$604,$A21,Urlaub!$B$5:$B$604,"&lt;="&amp;EC$3,Urlaub!$C$5:$C$604,"&gt;="&amp;EC$3)&gt;0,1,0))</f>
        <v>0</v>
      </c>
      <c r="ED21" s="19" t="n">
        <f aca="false">IF($A21="",0,IF(COUNTIFS(Urlaub!$A$5:$A$604,$A21,Urlaub!$B$5:$B$604,"&lt;="&amp;ED$3,Urlaub!$C$5:$C$604,"&gt;="&amp;ED$3)&gt;0,1,0))</f>
        <v>0</v>
      </c>
      <c r="EE21" s="19" t="n">
        <f aca="false">IF($A21="",0,IF(COUNTIFS(Urlaub!$A$5:$A$604,$A21,Urlaub!$B$5:$B$604,"&lt;="&amp;EE$3,Urlaub!$C$5:$C$604,"&gt;="&amp;EE$3)&gt;0,1,0))</f>
        <v>0</v>
      </c>
      <c r="EF21" s="19" t="n">
        <f aca="false">IF($A21="",0,IF(COUNTIFS(Urlaub!$A$5:$A$604,$A21,Urlaub!$B$5:$B$604,"&lt;="&amp;EF$3,Urlaub!$C$5:$C$604,"&gt;="&amp;EF$3)&gt;0,1,0))</f>
        <v>0</v>
      </c>
      <c r="EG21" s="19" t="n">
        <f aca="false">IF($A21="",0,IF(COUNTIFS(Urlaub!$A$5:$A$604,$A21,Urlaub!$B$5:$B$604,"&lt;="&amp;EG$3,Urlaub!$C$5:$C$604,"&gt;="&amp;EG$3)&gt;0,1,0))</f>
        <v>0</v>
      </c>
      <c r="EH21" s="19" t="n">
        <f aca="false">IF($A21="",0,IF(COUNTIFS(Urlaub!$A$5:$A$604,$A21,Urlaub!$B$5:$B$604,"&lt;="&amp;EH$3,Urlaub!$C$5:$C$604,"&gt;="&amp;EH$3)&gt;0,1,0))</f>
        <v>0</v>
      </c>
      <c r="EI21" s="19" t="n">
        <f aca="false">IF($A21="",0,IF(COUNTIFS(Urlaub!$A$5:$A$604,$A21,Urlaub!$B$5:$B$604,"&lt;="&amp;EI$3,Urlaub!$C$5:$C$604,"&gt;="&amp;EI$3)&gt;0,1,0))</f>
        <v>0</v>
      </c>
      <c r="EJ21" s="19" t="n">
        <f aca="false">IF($A21="",0,IF(COUNTIFS(Urlaub!$A$5:$A$604,$A21,Urlaub!$B$5:$B$604,"&lt;="&amp;EJ$3,Urlaub!$C$5:$C$604,"&gt;="&amp;EJ$3)&gt;0,1,0))</f>
        <v>0</v>
      </c>
      <c r="EK21" s="19" t="n">
        <f aca="false">IF($A21="",0,IF(COUNTIFS(Urlaub!$A$5:$A$604,$A21,Urlaub!$B$5:$B$604,"&lt;="&amp;EK$3,Urlaub!$C$5:$C$604,"&gt;="&amp;EK$3)&gt;0,1,0))</f>
        <v>0</v>
      </c>
      <c r="EL21" s="19" t="n">
        <f aca="false">IF($A21="",0,IF(COUNTIFS(Urlaub!$A$5:$A$604,$A21,Urlaub!$B$5:$B$604,"&lt;="&amp;EL$3,Urlaub!$C$5:$C$604,"&gt;="&amp;EL$3)&gt;0,1,0))</f>
        <v>0</v>
      </c>
      <c r="EM21" s="19" t="n">
        <f aca="false">IF($A21="",0,IF(COUNTIFS(Urlaub!$A$5:$A$604,$A21,Urlaub!$B$5:$B$604,"&lt;="&amp;EM$3,Urlaub!$C$5:$C$604,"&gt;="&amp;EM$3)&gt;0,1,0))</f>
        <v>0</v>
      </c>
      <c r="EN21" s="19" t="n">
        <f aca="false">IF($A21="",0,IF(COUNTIFS(Urlaub!$A$5:$A$604,$A21,Urlaub!$B$5:$B$604,"&lt;="&amp;EN$3,Urlaub!$C$5:$C$604,"&gt;="&amp;EN$3)&gt;0,1,0))</f>
        <v>0</v>
      </c>
      <c r="EO21" s="19" t="n">
        <f aca="false">IF($A21="",0,IF(COUNTIFS(Urlaub!$A$5:$A$604,$A21,Urlaub!$B$5:$B$604,"&lt;="&amp;EO$3,Urlaub!$C$5:$C$604,"&gt;="&amp;EO$3)&gt;0,1,0))</f>
        <v>0</v>
      </c>
      <c r="EP21" s="19" t="n">
        <f aca="false">IF($A21="",0,IF(COUNTIFS(Urlaub!$A$5:$A$604,$A21,Urlaub!$B$5:$B$604,"&lt;="&amp;EP$3,Urlaub!$C$5:$C$604,"&gt;="&amp;EP$3)&gt;0,1,0))</f>
        <v>0</v>
      </c>
      <c r="EQ21" s="19" t="n">
        <f aca="false">IF($A21="",0,IF(COUNTIFS(Urlaub!$A$5:$A$604,$A21,Urlaub!$B$5:$B$604,"&lt;="&amp;EQ$3,Urlaub!$C$5:$C$604,"&gt;="&amp;EQ$3)&gt;0,1,0))</f>
        <v>0</v>
      </c>
      <c r="ER21" s="19" t="n">
        <f aca="false">IF($A21="",0,IF(COUNTIFS(Urlaub!$A$5:$A$604,$A21,Urlaub!$B$5:$B$604,"&lt;="&amp;ER$3,Urlaub!$C$5:$C$604,"&gt;="&amp;ER$3)&gt;0,1,0))</f>
        <v>0</v>
      </c>
      <c r="ES21" s="19" t="n">
        <f aca="false">IF($A21="",0,IF(COUNTIFS(Urlaub!$A$5:$A$604,$A21,Urlaub!$B$5:$B$604,"&lt;="&amp;ES$3,Urlaub!$C$5:$C$604,"&gt;="&amp;ES$3)&gt;0,1,0))</f>
        <v>0</v>
      </c>
      <c r="ET21" s="19" t="n">
        <f aca="false">IF($A21="",0,IF(COUNTIFS(Urlaub!$A$5:$A$604,$A21,Urlaub!$B$5:$B$604,"&lt;="&amp;ET$3,Urlaub!$C$5:$C$604,"&gt;="&amp;ET$3)&gt;0,1,0))</f>
        <v>0</v>
      </c>
      <c r="EU21" s="19" t="n">
        <f aca="false">IF($A21="",0,IF(COUNTIFS(Urlaub!$A$5:$A$604,$A21,Urlaub!$B$5:$B$604,"&lt;="&amp;EU$3,Urlaub!$C$5:$C$604,"&gt;="&amp;EU$3)&gt;0,1,0))</f>
        <v>0</v>
      </c>
      <c r="EV21" s="19" t="n">
        <f aca="false">IF($A21="",0,IF(COUNTIFS(Urlaub!$A$5:$A$604,$A21,Urlaub!$B$5:$B$604,"&lt;="&amp;EV$3,Urlaub!$C$5:$C$604,"&gt;="&amp;EV$3)&gt;0,1,0))</f>
        <v>0</v>
      </c>
      <c r="EW21" s="19" t="n">
        <f aca="false">IF($A21="",0,IF(COUNTIFS(Urlaub!$A$5:$A$604,$A21,Urlaub!$B$5:$B$604,"&lt;="&amp;EW$3,Urlaub!$C$5:$C$604,"&gt;="&amp;EW$3)&gt;0,1,0))</f>
        <v>0</v>
      </c>
      <c r="EX21" s="19" t="n">
        <f aca="false">IF($A21="",0,IF(COUNTIFS(Urlaub!$A$5:$A$604,$A21,Urlaub!$B$5:$B$604,"&lt;="&amp;EX$3,Urlaub!$C$5:$C$604,"&gt;="&amp;EX$3)&gt;0,1,0))</f>
        <v>0</v>
      </c>
      <c r="EY21" s="19" t="n">
        <f aca="false">IF($A21="",0,IF(COUNTIFS(Urlaub!$A$5:$A$604,$A21,Urlaub!$B$5:$B$604,"&lt;="&amp;EY$3,Urlaub!$C$5:$C$604,"&gt;="&amp;EY$3)&gt;0,1,0))</f>
        <v>0</v>
      </c>
      <c r="EZ21" s="19" t="n">
        <f aca="false">IF($A21="",0,IF(COUNTIFS(Urlaub!$A$5:$A$604,$A21,Urlaub!$B$5:$B$604,"&lt;="&amp;EZ$3,Urlaub!$C$5:$C$604,"&gt;="&amp;EZ$3)&gt;0,1,0))</f>
        <v>0</v>
      </c>
      <c r="FA21" s="19" t="n">
        <f aca="false">IF($A21="",0,IF(COUNTIFS(Urlaub!$A$5:$A$604,$A21,Urlaub!$B$5:$B$604,"&lt;="&amp;FA$3,Urlaub!$C$5:$C$604,"&gt;="&amp;FA$3)&gt;0,1,0))</f>
        <v>0</v>
      </c>
      <c r="FB21" s="19" t="n">
        <f aca="false">IF($A21="",0,IF(COUNTIFS(Urlaub!$A$5:$A$604,$A21,Urlaub!$B$5:$B$604,"&lt;="&amp;FB$3,Urlaub!$C$5:$C$604,"&gt;="&amp;FB$3)&gt;0,1,0))</f>
        <v>0</v>
      </c>
      <c r="FC21" s="19" t="n">
        <f aca="false">IF($A21="",0,IF(COUNTIFS(Urlaub!$A$5:$A$604,$A21,Urlaub!$B$5:$B$604,"&lt;="&amp;FC$3,Urlaub!$C$5:$C$604,"&gt;="&amp;FC$3)&gt;0,1,0))</f>
        <v>0</v>
      </c>
      <c r="FD21" s="19" t="n">
        <f aca="false">IF($A21="",0,IF(COUNTIFS(Urlaub!$A$5:$A$604,$A21,Urlaub!$B$5:$B$604,"&lt;="&amp;FD$3,Urlaub!$C$5:$C$604,"&gt;="&amp;FD$3)&gt;0,1,0))</f>
        <v>0</v>
      </c>
      <c r="FE21" s="19" t="n">
        <f aca="false">IF($A21="",0,IF(COUNTIFS(Urlaub!$A$5:$A$604,$A21,Urlaub!$B$5:$B$604,"&lt;="&amp;FE$3,Urlaub!$C$5:$C$604,"&gt;="&amp;FE$3)&gt;0,1,0))</f>
        <v>0</v>
      </c>
      <c r="FF21" s="19" t="n">
        <f aca="false">IF($A21="",0,IF(COUNTIFS(Urlaub!$A$5:$A$604,$A21,Urlaub!$B$5:$B$604,"&lt;="&amp;FF$3,Urlaub!$C$5:$C$604,"&gt;="&amp;FF$3)&gt;0,1,0))</f>
        <v>0</v>
      </c>
      <c r="FG21" s="19" t="n">
        <f aca="false">IF($A21="",0,IF(COUNTIFS(Urlaub!$A$5:$A$604,$A21,Urlaub!$B$5:$B$604,"&lt;="&amp;FG$3,Urlaub!$C$5:$C$604,"&gt;="&amp;FG$3)&gt;0,1,0))</f>
        <v>0</v>
      </c>
      <c r="FH21" s="19" t="n">
        <f aca="false">IF($A21="",0,IF(COUNTIFS(Urlaub!$A$5:$A$604,$A21,Urlaub!$B$5:$B$604,"&lt;="&amp;FH$3,Urlaub!$C$5:$C$604,"&gt;="&amp;FH$3)&gt;0,1,0))</f>
        <v>0</v>
      </c>
      <c r="FI21" s="19" t="n">
        <f aca="false">IF($A21="",0,IF(COUNTIFS(Urlaub!$A$5:$A$604,$A21,Urlaub!$B$5:$B$604,"&lt;="&amp;FI$3,Urlaub!$C$5:$C$604,"&gt;="&amp;FI$3)&gt;0,1,0))</f>
        <v>0</v>
      </c>
      <c r="FJ21" s="19" t="n">
        <f aca="false">IF($A21="",0,IF(COUNTIFS(Urlaub!$A$5:$A$604,$A21,Urlaub!$B$5:$B$604,"&lt;="&amp;FJ$3,Urlaub!$C$5:$C$604,"&gt;="&amp;FJ$3)&gt;0,1,0))</f>
        <v>0</v>
      </c>
      <c r="FK21" s="19" t="n">
        <f aca="false">IF($A21="",0,IF(COUNTIFS(Urlaub!$A$5:$A$604,$A21,Urlaub!$B$5:$B$604,"&lt;="&amp;FK$3,Urlaub!$C$5:$C$604,"&gt;="&amp;FK$3)&gt;0,1,0))</f>
        <v>0</v>
      </c>
      <c r="FL21" s="19" t="n">
        <f aca="false">IF($A21="",0,IF(COUNTIFS(Urlaub!$A$5:$A$604,$A21,Urlaub!$B$5:$B$604,"&lt;="&amp;FL$3,Urlaub!$C$5:$C$604,"&gt;="&amp;FL$3)&gt;0,1,0))</f>
        <v>0</v>
      </c>
      <c r="FM21" s="19" t="n">
        <f aca="false">IF($A21="",0,IF(COUNTIFS(Urlaub!$A$5:$A$604,$A21,Urlaub!$B$5:$B$604,"&lt;="&amp;FM$3,Urlaub!$C$5:$C$604,"&gt;="&amp;FM$3)&gt;0,1,0))</f>
        <v>0</v>
      </c>
      <c r="FN21" s="19" t="n">
        <f aca="false">IF($A21="",0,IF(COUNTIFS(Urlaub!$A$5:$A$604,$A21,Urlaub!$B$5:$B$604,"&lt;="&amp;FN$3,Urlaub!$C$5:$C$604,"&gt;="&amp;FN$3)&gt;0,1,0))</f>
        <v>0</v>
      </c>
      <c r="FO21" s="19" t="n">
        <f aca="false">IF($A21="",0,IF(COUNTIFS(Urlaub!$A$5:$A$604,$A21,Urlaub!$B$5:$B$604,"&lt;="&amp;FO$3,Urlaub!$C$5:$C$604,"&gt;="&amp;FO$3)&gt;0,1,0))</f>
        <v>0</v>
      </c>
      <c r="FP21" s="19" t="n">
        <f aca="false">IF($A21="",0,IF(COUNTIFS(Urlaub!$A$5:$A$604,$A21,Urlaub!$B$5:$B$604,"&lt;="&amp;FP$3,Urlaub!$C$5:$C$604,"&gt;="&amp;FP$3)&gt;0,1,0))</f>
        <v>0</v>
      </c>
      <c r="FQ21" s="19" t="n">
        <f aca="false">IF($A21="",0,IF(COUNTIFS(Urlaub!$A$5:$A$604,$A21,Urlaub!$B$5:$B$604,"&lt;="&amp;FQ$3,Urlaub!$C$5:$C$604,"&gt;="&amp;FQ$3)&gt;0,1,0))</f>
        <v>0</v>
      </c>
      <c r="FR21" s="19" t="n">
        <f aca="false">IF($A21="",0,IF(COUNTIFS(Urlaub!$A$5:$A$604,$A21,Urlaub!$B$5:$B$604,"&lt;="&amp;FR$3,Urlaub!$C$5:$C$604,"&gt;="&amp;FR$3)&gt;0,1,0))</f>
        <v>0</v>
      </c>
      <c r="FS21" s="19" t="n">
        <f aca="false">IF($A21="",0,IF(COUNTIFS(Urlaub!$A$5:$A$604,$A21,Urlaub!$B$5:$B$604,"&lt;="&amp;FS$3,Urlaub!$C$5:$C$604,"&gt;="&amp;FS$3)&gt;0,1,0))</f>
        <v>0</v>
      </c>
      <c r="FT21" s="19" t="n">
        <f aca="false">IF($A21="",0,IF(COUNTIFS(Urlaub!$A$5:$A$604,$A21,Urlaub!$B$5:$B$604,"&lt;="&amp;FT$3,Urlaub!$C$5:$C$604,"&gt;="&amp;FT$3)&gt;0,1,0))</f>
        <v>0</v>
      </c>
      <c r="FU21" s="19" t="n">
        <f aca="false">IF($A21="",0,IF(COUNTIFS(Urlaub!$A$5:$A$604,$A21,Urlaub!$B$5:$B$604,"&lt;="&amp;FU$3,Urlaub!$C$5:$C$604,"&gt;="&amp;FU$3)&gt;0,1,0))</f>
        <v>0</v>
      </c>
      <c r="FV21" s="19" t="n">
        <f aca="false">IF($A21="",0,IF(COUNTIFS(Urlaub!$A$5:$A$604,$A21,Urlaub!$B$5:$B$604,"&lt;="&amp;FV$3,Urlaub!$C$5:$C$604,"&gt;="&amp;FV$3)&gt;0,1,0))</f>
        <v>0</v>
      </c>
      <c r="FW21" s="19" t="n">
        <f aca="false">IF($A21="",0,IF(COUNTIFS(Urlaub!$A$5:$A$604,$A21,Urlaub!$B$5:$B$604,"&lt;="&amp;FW$3,Urlaub!$C$5:$C$604,"&gt;="&amp;FW$3)&gt;0,1,0))</f>
        <v>0</v>
      </c>
      <c r="FX21" s="19" t="n">
        <f aca="false">IF($A21="",0,IF(COUNTIFS(Urlaub!$A$5:$A$604,$A21,Urlaub!$B$5:$B$604,"&lt;="&amp;FX$3,Urlaub!$C$5:$C$604,"&gt;="&amp;FX$3)&gt;0,1,0))</f>
        <v>0</v>
      </c>
      <c r="FY21" s="19" t="n">
        <f aca="false">IF($A21="",0,IF(COUNTIFS(Urlaub!$A$5:$A$604,$A21,Urlaub!$B$5:$B$604,"&lt;="&amp;FY$3,Urlaub!$C$5:$C$604,"&gt;="&amp;FY$3)&gt;0,1,0))</f>
        <v>0</v>
      </c>
      <c r="FZ21" s="19" t="n">
        <f aca="false">IF($A21="",0,IF(COUNTIFS(Urlaub!$A$5:$A$604,$A21,Urlaub!$B$5:$B$604,"&lt;="&amp;FZ$3,Urlaub!$C$5:$C$604,"&gt;="&amp;FZ$3)&gt;0,1,0))</f>
        <v>0</v>
      </c>
      <c r="GA21" s="19" t="n">
        <f aca="false">IF($A21="",0,IF(COUNTIFS(Urlaub!$A$5:$A$604,$A21,Urlaub!$B$5:$B$604,"&lt;="&amp;GA$3,Urlaub!$C$5:$C$604,"&gt;="&amp;GA$3)&gt;0,1,0))</f>
        <v>0</v>
      </c>
      <c r="GB21" s="19" t="n">
        <f aca="false">IF($A21="",0,IF(COUNTIFS(Urlaub!$A$5:$A$604,$A21,Urlaub!$B$5:$B$604,"&lt;="&amp;GB$3,Urlaub!$C$5:$C$604,"&gt;="&amp;GB$3)&gt;0,1,0))</f>
        <v>0</v>
      </c>
      <c r="GC21" s="19" t="n">
        <f aca="false">IF($A21="",0,IF(COUNTIFS(Urlaub!$A$5:$A$604,$A21,Urlaub!$B$5:$B$604,"&lt;="&amp;GC$3,Urlaub!$C$5:$C$604,"&gt;="&amp;GC$3)&gt;0,1,0))</f>
        <v>0</v>
      </c>
      <c r="GD21" s="19" t="n">
        <f aca="false">IF($A21="",0,IF(COUNTIFS(Urlaub!$A$5:$A$604,$A21,Urlaub!$B$5:$B$604,"&lt;="&amp;GD$3,Urlaub!$C$5:$C$604,"&gt;="&amp;GD$3)&gt;0,1,0))</f>
        <v>0</v>
      </c>
      <c r="GE21" s="19" t="n">
        <f aca="false">IF($A21="",0,IF(COUNTIFS(Urlaub!$A$5:$A$604,$A21,Urlaub!$B$5:$B$604,"&lt;="&amp;GE$3,Urlaub!$C$5:$C$604,"&gt;="&amp;GE$3)&gt;0,1,0))</f>
        <v>0</v>
      </c>
      <c r="GF21" s="19" t="n">
        <f aca="false">IF($A21="",0,IF(COUNTIFS(Urlaub!$A$5:$A$604,$A21,Urlaub!$B$5:$B$604,"&lt;="&amp;GF$3,Urlaub!$C$5:$C$604,"&gt;="&amp;GF$3)&gt;0,1,0))</f>
        <v>0</v>
      </c>
      <c r="GG21" s="19" t="n">
        <f aca="false">IF($A21="",0,IF(COUNTIFS(Urlaub!$A$5:$A$604,$A21,Urlaub!$B$5:$B$604,"&lt;="&amp;GG$3,Urlaub!$C$5:$C$604,"&gt;="&amp;GG$3)&gt;0,1,0))</f>
        <v>0</v>
      </c>
      <c r="GH21" s="19" t="n">
        <f aca="false">IF($A21="",0,IF(COUNTIFS(Urlaub!$A$5:$A$604,$A21,Urlaub!$B$5:$B$604,"&lt;="&amp;GH$3,Urlaub!$C$5:$C$604,"&gt;="&amp;GH$3)&gt;0,1,0))</f>
        <v>0</v>
      </c>
      <c r="GI21" s="19" t="n">
        <f aca="false">IF($A21="",0,IF(COUNTIFS(Urlaub!$A$5:$A$604,$A21,Urlaub!$B$5:$B$604,"&lt;="&amp;GI$3,Urlaub!$C$5:$C$604,"&gt;="&amp;GI$3)&gt;0,1,0))</f>
        <v>0</v>
      </c>
      <c r="GJ21" s="19" t="n">
        <f aca="false">IF($A21="",0,IF(COUNTIFS(Urlaub!$A$5:$A$604,$A21,Urlaub!$B$5:$B$604,"&lt;="&amp;GJ$3,Urlaub!$C$5:$C$604,"&gt;="&amp;GJ$3)&gt;0,1,0))</f>
        <v>0</v>
      </c>
      <c r="GK21" s="19" t="n">
        <f aca="false">IF($A21="",0,IF(COUNTIFS(Urlaub!$A$5:$A$604,$A21,Urlaub!$B$5:$B$604,"&lt;="&amp;GK$3,Urlaub!$C$5:$C$604,"&gt;="&amp;GK$3)&gt;0,1,0))</f>
        <v>0</v>
      </c>
      <c r="GL21" s="19" t="n">
        <f aca="false">IF($A21="",0,IF(COUNTIFS(Urlaub!$A$5:$A$604,$A21,Urlaub!$B$5:$B$604,"&lt;="&amp;GL$3,Urlaub!$C$5:$C$604,"&gt;="&amp;GL$3)&gt;0,1,0))</f>
        <v>0</v>
      </c>
      <c r="GM21" s="19" t="n">
        <f aca="false">IF($A21="",0,IF(COUNTIFS(Urlaub!$A$5:$A$604,$A21,Urlaub!$B$5:$B$604,"&lt;="&amp;GM$3,Urlaub!$C$5:$C$604,"&gt;="&amp;GM$3)&gt;0,1,0))</f>
        <v>0</v>
      </c>
      <c r="GN21" s="19" t="n">
        <f aca="false">IF($A21="",0,IF(COUNTIFS(Urlaub!$A$5:$A$604,$A21,Urlaub!$B$5:$B$604,"&lt;="&amp;GN$3,Urlaub!$C$5:$C$604,"&gt;="&amp;GN$3)&gt;0,1,0))</f>
        <v>0</v>
      </c>
      <c r="GO21" s="19" t="n">
        <f aca="false">IF($A21="",0,IF(COUNTIFS(Urlaub!$A$5:$A$604,$A21,Urlaub!$B$5:$B$604,"&lt;="&amp;GO$3,Urlaub!$C$5:$C$604,"&gt;="&amp;GO$3)&gt;0,1,0))</f>
        <v>0</v>
      </c>
      <c r="GP21" s="19" t="n">
        <f aca="false">IF($A21="",0,IF(COUNTIFS(Urlaub!$A$5:$A$604,$A21,Urlaub!$B$5:$B$604,"&lt;="&amp;GP$3,Urlaub!$C$5:$C$604,"&gt;="&amp;GP$3)&gt;0,1,0))</f>
        <v>0</v>
      </c>
      <c r="GQ21" s="19" t="n">
        <f aca="false">IF($A21="",0,IF(COUNTIFS(Urlaub!$A$5:$A$604,$A21,Urlaub!$B$5:$B$604,"&lt;="&amp;GQ$3,Urlaub!$C$5:$C$604,"&gt;="&amp;GQ$3)&gt;0,1,0))</f>
        <v>0</v>
      </c>
      <c r="GR21" s="19" t="n">
        <f aca="false">IF($A21="",0,IF(COUNTIFS(Urlaub!$A$5:$A$604,$A21,Urlaub!$B$5:$B$604,"&lt;="&amp;GR$3,Urlaub!$C$5:$C$604,"&gt;="&amp;GR$3)&gt;0,1,0))</f>
        <v>0</v>
      </c>
      <c r="GS21" s="19" t="n">
        <f aca="false">IF($A21="",0,IF(COUNTIFS(Urlaub!$A$5:$A$604,$A21,Urlaub!$B$5:$B$604,"&lt;="&amp;GS$3,Urlaub!$C$5:$C$604,"&gt;="&amp;GS$3)&gt;0,1,0))</f>
        <v>0</v>
      </c>
      <c r="GT21" s="19" t="n">
        <f aca="false">IF($A21="",0,IF(COUNTIFS(Urlaub!$A$5:$A$604,$A21,Urlaub!$B$5:$B$604,"&lt;="&amp;GT$3,Urlaub!$C$5:$C$604,"&gt;="&amp;GT$3)&gt;0,1,0))</f>
        <v>0</v>
      </c>
      <c r="GU21" s="19" t="n">
        <f aca="false">IF($A21="",0,IF(COUNTIFS(Urlaub!$A$5:$A$604,$A21,Urlaub!$B$5:$B$604,"&lt;="&amp;GU$3,Urlaub!$C$5:$C$604,"&gt;="&amp;GU$3)&gt;0,1,0))</f>
        <v>0</v>
      </c>
      <c r="GV21" s="19" t="n">
        <f aca="false">IF($A21="",0,IF(COUNTIFS(Urlaub!$A$5:$A$604,$A21,Urlaub!$B$5:$B$604,"&lt;="&amp;GV$3,Urlaub!$C$5:$C$604,"&gt;="&amp;GV$3)&gt;0,1,0))</f>
        <v>0</v>
      </c>
      <c r="GW21" s="19" t="n">
        <f aca="false">IF($A21="",0,IF(COUNTIFS(Urlaub!$A$5:$A$604,$A21,Urlaub!$B$5:$B$604,"&lt;="&amp;GW$3,Urlaub!$C$5:$C$604,"&gt;="&amp;GW$3)&gt;0,1,0))</f>
        <v>0</v>
      </c>
      <c r="GX21" s="19" t="n">
        <f aca="false">IF($A21="",0,IF(COUNTIFS(Urlaub!$A$5:$A$604,$A21,Urlaub!$B$5:$B$604,"&lt;="&amp;GX$3,Urlaub!$C$5:$C$604,"&gt;="&amp;GX$3)&gt;0,1,0))</f>
        <v>0</v>
      </c>
      <c r="GY21" s="19" t="n">
        <f aca="false">IF($A21="",0,IF(COUNTIFS(Urlaub!$A$5:$A$604,$A21,Urlaub!$B$5:$B$604,"&lt;="&amp;GY$3,Urlaub!$C$5:$C$604,"&gt;="&amp;GY$3)&gt;0,1,0))</f>
        <v>0</v>
      </c>
      <c r="GZ21" s="19" t="n">
        <f aca="false">IF($A21="",0,IF(COUNTIFS(Urlaub!$A$5:$A$604,$A21,Urlaub!$B$5:$B$604,"&lt;="&amp;GZ$3,Urlaub!$C$5:$C$604,"&gt;="&amp;GZ$3)&gt;0,1,0))</f>
        <v>0</v>
      </c>
      <c r="HA21" s="19" t="n">
        <f aca="false">IF($A21="",0,IF(COUNTIFS(Urlaub!$A$5:$A$604,$A21,Urlaub!$B$5:$B$604,"&lt;="&amp;HA$3,Urlaub!$C$5:$C$604,"&gt;="&amp;HA$3)&gt;0,1,0))</f>
        <v>0</v>
      </c>
      <c r="HB21" s="19" t="n">
        <f aca="false">IF($A21="",0,IF(COUNTIFS(Urlaub!$A$5:$A$604,$A21,Urlaub!$B$5:$B$604,"&lt;="&amp;HB$3,Urlaub!$C$5:$C$604,"&gt;="&amp;HB$3)&gt;0,1,0))</f>
        <v>0</v>
      </c>
      <c r="HC21" s="19" t="n">
        <f aca="false">IF($A21="",0,IF(COUNTIFS(Urlaub!$A$5:$A$604,$A21,Urlaub!$B$5:$B$604,"&lt;="&amp;HC$3,Urlaub!$C$5:$C$604,"&gt;="&amp;HC$3)&gt;0,1,0))</f>
        <v>0</v>
      </c>
      <c r="HD21" s="19" t="n">
        <f aca="false">IF($A21="",0,IF(COUNTIFS(Urlaub!$A$5:$A$604,$A21,Urlaub!$B$5:$B$604,"&lt;="&amp;HD$3,Urlaub!$C$5:$C$604,"&gt;="&amp;HD$3)&gt;0,1,0))</f>
        <v>0</v>
      </c>
      <c r="HE21" s="19" t="n">
        <f aca="false">IF($A21="",0,IF(COUNTIFS(Urlaub!$A$5:$A$604,$A21,Urlaub!$B$5:$B$604,"&lt;="&amp;HE$3,Urlaub!$C$5:$C$604,"&gt;="&amp;HE$3)&gt;0,1,0))</f>
        <v>0</v>
      </c>
      <c r="HF21" s="19" t="n">
        <f aca="false">IF($A21="",0,IF(COUNTIFS(Urlaub!$A$5:$A$604,$A21,Urlaub!$B$5:$B$604,"&lt;="&amp;HF$3,Urlaub!$C$5:$C$604,"&gt;="&amp;HF$3)&gt;0,1,0))</f>
        <v>0</v>
      </c>
      <c r="HG21" s="19" t="n">
        <f aca="false">IF($A21="",0,IF(COUNTIFS(Urlaub!$A$5:$A$604,$A21,Urlaub!$B$5:$B$604,"&lt;="&amp;HG$3,Urlaub!$C$5:$C$604,"&gt;="&amp;HG$3)&gt;0,1,0))</f>
        <v>0</v>
      </c>
      <c r="HH21" s="19" t="n">
        <f aca="false">IF($A21="",0,IF(COUNTIFS(Urlaub!$A$5:$A$604,$A21,Urlaub!$B$5:$B$604,"&lt;="&amp;HH$3,Urlaub!$C$5:$C$604,"&gt;="&amp;HH$3)&gt;0,1,0))</f>
        <v>0</v>
      </c>
      <c r="HI21" s="19" t="n">
        <f aca="false">IF($A21="",0,IF(COUNTIFS(Urlaub!$A$5:$A$604,$A21,Urlaub!$B$5:$B$604,"&lt;="&amp;HI$3,Urlaub!$C$5:$C$604,"&gt;="&amp;HI$3)&gt;0,1,0))</f>
        <v>0</v>
      </c>
      <c r="HJ21" s="19" t="n">
        <f aca="false">IF($A21="",0,IF(COUNTIFS(Urlaub!$A$5:$A$604,$A21,Urlaub!$B$5:$B$604,"&lt;="&amp;HJ$3,Urlaub!$C$5:$C$604,"&gt;="&amp;HJ$3)&gt;0,1,0))</f>
        <v>0</v>
      </c>
      <c r="HK21" s="19" t="n">
        <f aca="false">IF($A21="",0,IF(COUNTIFS(Urlaub!$A$5:$A$604,$A21,Urlaub!$B$5:$B$604,"&lt;="&amp;HK$3,Urlaub!$C$5:$C$604,"&gt;="&amp;HK$3)&gt;0,1,0))</f>
        <v>0</v>
      </c>
      <c r="HL21" s="19" t="n">
        <f aca="false">IF($A21="",0,IF(COUNTIFS(Urlaub!$A$5:$A$604,$A21,Urlaub!$B$5:$B$604,"&lt;="&amp;HL$3,Urlaub!$C$5:$C$604,"&gt;="&amp;HL$3)&gt;0,1,0))</f>
        <v>0</v>
      </c>
      <c r="HM21" s="19" t="n">
        <f aca="false">IF($A21="",0,IF(COUNTIFS(Urlaub!$A$5:$A$604,$A21,Urlaub!$B$5:$B$604,"&lt;="&amp;HM$3,Urlaub!$C$5:$C$604,"&gt;="&amp;HM$3)&gt;0,1,0))</f>
        <v>0</v>
      </c>
      <c r="HN21" s="19" t="n">
        <f aca="false">IF($A21="",0,IF(COUNTIFS(Urlaub!$A$5:$A$604,$A21,Urlaub!$B$5:$B$604,"&lt;="&amp;HN$3,Urlaub!$C$5:$C$604,"&gt;="&amp;HN$3)&gt;0,1,0))</f>
        <v>0</v>
      </c>
      <c r="HO21" s="19" t="n">
        <f aca="false">IF($A21="",0,IF(COUNTIFS(Urlaub!$A$5:$A$604,$A21,Urlaub!$B$5:$B$604,"&lt;="&amp;HO$3,Urlaub!$C$5:$C$604,"&gt;="&amp;HO$3)&gt;0,1,0))</f>
        <v>0</v>
      </c>
      <c r="HP21" s="19" t="n">
        <f aca="false">IF($A21="",0,IF(COUNTIFS(Urlaub!$A$5:$A$604,$A21,Urlaub!$B$5:$B$604,"&lt;="&amp;HP$3,Urlaub!$C$5:$C$604,"&gt;="&amp;HP$3)&gt;0,1,0))</f>
        <v>0</v>
      </c>
      <c r="HQ21" s="19" t="n">
        <f aca="false">IF($A21="",0,IF(COUNTIFS(Urlaub!$A$5:$A$604,$A21,Urlaub!$B$5:$B$604,"&lt;="&amp;HQ$3,Urlaub!$C$5:$C$604,"&gt;="&amp;HQ$3)&gt;0,1,0))</f>
        <v>0</v>
      </c>
      <c r="HR21" s="19" t="n">
        <f aca="false">IF($A21="",0,IF(COUNTIFS(Urlaub!$A$5:$A$604,$A21,Urlaub!$B$5:$B$604,"&lt;="&amp;HR$3,Urlaub!$C$5:$C$604,"&gt;="&amp;HR$3)&gt;0,1,0))</f>
        <v>0</v>
      </c>
      <c r="HS21" s="19" t="n">
        <f aca="false">IF($A21="",0,IF(COUNTIFS(Urlaub!$A$5:$A$604,$A21,Urlaub!$B$5:$B$604,"&lt;="&amp;HS$3,Urlaub!$C$5:$C$604,"&gt;="&amp;HS$3)&gt;0,1,0))</f>
        <v>0</v>
      </c>
      <c r="HT21" s="19" t="n">
        <f aca="false">IF($A21="",0,IF(COUNTIFS(Urlaub!$A$5:$A$604,$A21,Urlaub!$B$5:$B$604,"&lt;="&amp;HT$3,Urlaub!$C$5:$C$604,"&gt;="&amp;HT$3)&gt;0,1,0))</f>
        <v>0</v>
      </c>
      <c r="HU21" s="19" t="n">
        <f aca="false">IF($A21="",0,IF(COUNTIFS(Urlaub!$A$5:$A$604,$A21,Urlaub!$B$5:$B$604,"&lt;="&amp;HU$3,Urlaub!$C$5:$C$604,"&gt;="&amp;HU$3)&gt;0,1,0))</f>
        <v>0</v>
      </c>
      <c r="HV21" s="19" t="n">
        <f aca="false">IF($A21="",0,IF(COUNTIFS(Urlaub!$A$5:$A$604,$A21,Urlaub!$B$5:$B$604,"&lt;="&amp;HV$3,Urlaub!$C$5:$C$604,"&gt;="&amp;HV$3)&gt;0,1,0))</f>
        <v>0</v>
      </c>
      <c r="HW21" s="19" t="n">
        <f aca="false">IF($A21="",0,IF(COUNTIFS(Urlaub!$A$5:$A$604,$A21,Urlaub!$B$5:$B$604,"&lt;="&amp;HW$3,Urlaub!$C$5:$C$604,"&gt;="&amp;HW$3)&gt;0,1,0))</f>
        <v>0</v>
      </c>
      <c r="HX21" s="19" t="n">
        <f aca="false">IF($A21="",0,IF(COUNTIFS(Urlaub!$A$5:$A$604,$A21,Urlaub!$B$5:$B$604,"&lt;="&amp;HX$3,Urlaub!$C$5:$C$604,"&gt;="&amp;HX$3)&gt;0,1,0))</f>
        <v>0</v>
      </c>
      <c r="HY21" s="19" t="n">
        <f aca="false">IF($A21="",0,IF(COUNTIFS(Urlaub!$A$5:$A$604,$A21,Urlaub!$B$5:$B$604,"&lt;="&amp;HY$3,Urlaub!$C$5:$C$604,"&gt;="&amp;HY$3)&gt;0,1,0))</f>
        <v>0</v>
      </c>
      <c r="HZ21" s="19" t="n">
        <f aca="false">IF($A21="",0,IF(COUNTIFS(Urlaub!$A$5:$A$604,$A21,Urlaub!$B$5:$B$604,"&lt;="&amp;HZ$3,Urlaub!$C$5:$C$604,"&gt;="&amp;HZ$3)&gt;0,1,0))</f>
        <v>0</v>
      </c>
      <c r="IA21" s="19" t="n">
        <f aca="false">IF($A21="",0,IF(COUNTIFS(Urlaub!$A$5:$A$604,$A21,Urlaub!$B$5:$B$604,"&lt;="&amp;IA$3,Urlaub!$C$5:$C$604,"&gt;="&amp;IA$3)&gt;0,1,0))</f>
        <v>0</v>
      </c>
      <c r="IB21" s="19" t="n">
        <f aca="false">IF($A21="",0,IF(COUNTIFS(Urlaub!$A$5:$A$604,$A21,Urlaub!$B$5:$B$604,"&lt;="&amp;IB$3,Urlaub!$C$5:$C$604,"&gt;="&amp;IB$3)&gt;0,1,0))</f>
        <v>0</v>
      </c>
      <c r="IC21" s="19" t="n">
        <f aca="false">IF($A21="",0,IF(COUNTIFS(Urlaub!$A$5:$A$604,$A21,Urlaub!$B$5:$B$604,"&lt;="&amp;IC$3,Urlaub!$C$5:$C$604,"&gt;="&amp;IC$3)&gt;0,1,0))</f>
        <v>0</v>
      </c>
      <c r="ID21" s="19" t="n">
        <f aca="false">IF($A21="",0,IF(COUNTIFS(Urlaub!$A$5:$A$604,$A21,Urlaub!$B$5:$B$604,"&lt;="&amp;ID$3,Urlaub!$C$5:$C$604,"&gt;="&amp;ID$3)&gt;0,1,0))</f>
        <v>0</v>
      </c>
      <c r="IE21" s="19" t="n">
        <f aca="false">IF($A21="",0,IF(COUNTIFS(Urlaub!$A$5:$A$604,$A21,Urlaub!$B$5:$B$604,"&lt;="&amp;IE$3,Urlaub!$C$5:$C$604,"&gt;="&amp;IE$3)&gt;0,1,0))</f>
        <v>0</v>
      </c>
      <c r="IF21" s="19" t="n">
        <f aca="false">IF($A21="",0,IF(COUNTIFS(Urlaub!$A$5:$A$604,$A21,Urlaub!$B$5:$B$604,"&lt;="&amp;IF$3,Urlaub!$C$5:$C$604,"&gt;="&amp;IF$3)&gt;0,1,0))</f>
        <v>0</v>
      </c>
      <c r="IG21" s="19" t="n">
        <f aca="false">IF($A21="",0,IF(COUNTIFS(Urlaub!$A$5:$A$604,$A21,Urlaub!$B$5:$B$604,"&lt;="&amp;IG$3,Urlaub!$C$5:$C$604,"&gt;="&amp;IG$3)&gt;0,1,0))</f>
        <v>0</v>
      </c>
      <c r="IH21" s="19" t="n">
        <f aca="false">IF($A21="",0,IF(COUNTIFS(Urlaub!$A$5:$A$604,$A21,Urlaub!$B$5:$B$604,"&lt;="&amp;IH$3,Urlaub!$C$5:$C$604,"&gt;="&amp;IH$3)&gt;0,1,0))</f>
        <v>0</v>
      </c>
      <c r="II21" s="19" t="n">
        <f aca="false">IF($A21="",0,IF(COUNTIFS(Urlaub!$A$5:$A$604,$A21,Urlaub!$B$5:$B$604,"&lt;="&amp;II$3,Urlaub!$C$5:$C$604,"&gt;="&amp;II$3)&gt;0,1,0))</f>
        <v>0</v>
      </c>
      <c r="IJ21" s="19" t="n">
        <f aca="false">IF($A21="",0,IF(COUNTIFS(Urlaub!$A$5:$A$604,$A21,Urlaub!$B$5:$B$604,"&lt;="&amp;IJ$3,Urlaub!$C$5:$C$604,"&gt;="&amp;IJ$3)&gt;0,1,0))</f>
        <v>0</v>
      </c>
      <c r="IK21" s="19" t="n">
        <f aca="false">IF($A21="",0,IF(COUNTIFS(Urlaub!$A$5:$A$604,$A21,Urlaub!$B$5:$B$604,"&lt;="&amp;IK$3,Urlaub!$C$5:$C$604,"&gt;="&amp;IK$3)&gt;0,1,0))</f>
        <v>0</v>
      </c>
      <c r="IL21" s="19" t="n">
        <f aca="false">IF($A21="",0,IF(COUNTIFS(Urlaub!$A$5:$A$604,$A21,Urlaub!$B$5:$B$604,"&lt;="&amp;IL$3,Urlaub!$C$5:$C$604,"&gt;="&amp;IL$3)&gt;0,1,0))</f>
        <v>0</v>
      </c>
      <c r="IM21" s="19" t="n">
        <f aca="false">IF($A21="",0,IF(COUNTIFS(Urlaub!$A$5:$A$604,$A21,Urlaub!$B$5:$B$604,"&lt;="&amp;IM$3,Urlaub!$C$5:$C$604,"&gt;="&amp;IM$3)&gt;0,1,0))</f>
        <v>0</v>
      </c>
      <c r="IN21" s="19" t="n">
        <f aca="false">IF($A21="",0,IF(COUNTIFS(Urlaub!$A$5:$A$604,$A21,Urlaub!$B$5:$B$604,"&lt;="&amp;IN$3,Urlaub!$C$5:$C$604,"&gt;="&amp;IN$3)&gt;0,1,0))</f>
        <v>0</v>
      </c>
      <c r="IO21" s="19" t="n">
        <f aca="false">IF($A21="",0,IF(COUNTIFS(Urlaub!$A$5:$A$604,$A21,Urlaub!$B$5:$B$604,"&lt;="&amp;IO$3,Urlaub!$C$5:$C$604,"&gt;="&amp;IO$3)&gt;0,1,0))</f>
        <v>0</v>
      </c>
      <c r="IP21" s="19" t="n">
        <f aca="false">IF($A21="",0,IF(COUNTIFS(Urlaub!$A$5:$A$604,$A21,Urlaub!$B$5:$B$604,"&lt;="&amp;IP$3,Urlaub!$C$5:$C$604,"&gt;="&amp;IP$3)&gt;0,1,0))</f>
        <v>0</v>
      </c>
      <c r="IQ21" s="19" t="n">
        <f aca="false">IF($A21="",0,IF(COUNTIFS(Urlaub!$A$5:$A$604,$A21,Urlaub!$B$5:$B$604,"&lt;="&amp;IQ$3,Urlaub!$C$5:$C$604,"&gt;="&amp;IQ$3)&gt;0,1,0))</f>
        <v>0</v>
      </c>
      <c r="IR21" s="19" t="n">
        <f aca="false">IF($A21="",0,IF(COUNTIFS(Urlaub!$A$5:$A$604,$A21,Urlaub!$B$5:$B$604,"&lt;="&amp;IR$3,Urlaub!$C$5:$C$604,"&gt;="&amp;IR$3)&gt;0,1,0))</f>
        <v>0</v>
      </c>
      <c r="IS21" s="19" t="n">
        <f aca="false">IF($A21="",0,IF(COUNTIFS(Urlaub!$A$5:$A$604,$A21,Urlaub!$B$5:$B$604,"&lt;="&amp;IS$3,Urlaub!$C$5:$C$604,"&gt;="&amp;IS$3)&gt;0,1,0))</f>
        <v>0</v>
      </c>
      <c r="IT21" s="19" t="n">
        <f aca="false">IF($A21="",0,IF(COUNTIFS(Urlaub!$A$5:$A$604,$A21,Urlaub!$B$5:$B$604,"&lt;="&amp;IT$3,Urlaub!$C$5:$C$604,"&gt;="&amp;IT$3)&gt;0,1,0))</f>
        <v>0</v>
      </c>
      <c r="IU21" s="19" t="n">
        <f aca="false">IF($A21="",0,IF(COUNTIFS(Urlaub!$A$5:$A$604,$A21,Urlaub!$B$5:$B$604,"&lt;="&amp;IU$3,Urlaub!$C$5:$C$604,"&gt;="&amp;IU$3)&gt;0,1,0))</f>
        <v>0</v>
      </c>
      <c r="IV21" s="19" t="n">
        <f aca="false">IF($A21="",0,IF(COUNTIFS(Urlaub!$A$5:$A$604,$A21,Urlaub!$B$5:$B$604,"&lt;="&amp;IV$3,Urlaub!$C$5:$C$604,"&gt;="&amp;IV$3)&gt;0,1,0))</f>
        <v>0</v>
      </c>
      <c r="IW21" s="19" t="n">
        <f aca="false">IF($A21="",0,IF(COUNTIFS(Urlaub!$A$5:$A$604,$A21,Urlaub!$B$5:$B$604,"&lt;="&amp;IW$3,Urlaub!$C$5:$C$604,"&gt;="&amp;IW$3)&gt;0,1,0))</f>
        <v>0</v>
      </c>
      <c r="IX21" s="19" t="n">
        <f aca="false">IF($A21="",0,IF(COUNTIFS(Urlaub!$A$5:$A$604,$A21,Urlaub!$B$5:$B$604,"&lt;="&amp;IX$3,Urlaub!$C$5:$C$604,"&gt;="&amp;IX$3)&gt;0,1,0))</f>
        <v>0</v>
      </c>
      <c r="IY21" s="19" t="n">
        <f aca="false">IF($A21="",0,IF(COUNTIFS(Urlaub!$A$5:$A$604,$A21,Urlaub!$B$5:$B$604,"&lt;="&amp;IY$3,Urlaub!$C$5:$C$604,"&gt;="&amp;IY$3)&gt;0,1,0))</f>
        <v>0</v>
      </c>
      <c r="IZ21" s="19" t="n">
        <f aca="false">IF($A21="",0,IF(COUNTIFS(Urlaub!$A$5:$A$604,$A21,Urlaub!$B$5:$B$604,"&lt;="&amp;IZ$3,Urlaub!$C$5:$C$604,"&gt;="&amp;IZ$3)&gt;0,1,0))</f>
        <v>0</v>
      </c>
      <c r="JA21" s="19" t="n">
        <f aca="false">IF($A21="",0,IF(COUNTIFS(Urlaub!$A$5:$A$604,$A21,Urlaub!$B$5:$B$604,"&lt;="&amp;JA$3,Urlaub!$C$5:$C$604,"&gt;="&amp;JA$3)&gt;0,1,0))</f>
        <v>0</v>
      </c>
      <c r="JB21" s="19" t="n">
        <f aca="false">IF($A21="",0,IF(COUNTIFS(Urlaub!$A$5:$A$604,$A21,Urlaub!$B$5:$B$604,"&lt;="&amp;JB$3,Urlaub!$C$5:$C$604,"&gt;="&amp;JB$3)&gt;0,1,0))</f>
        <v>0</v>
      </c>
      <c r="JC21" s="19" t="n">
        <f aca="false">IF($A21="",0,IF(COUNTIFS(Urlaub!$A$5:$A$604,$A21,Urlaub!$B$5:$B$604,"&lt;="&amp;JC$3,Urlaub!$C$5:$C$604,"&gt;="&amp;JC$3)&gt;0,1,0))</f>
        <v>0</v>
      </c>
      <c r="JD21" s="19" t="n">
        <f aca="false">IF($A21="",0,IF(COUNTIFS(Urlaub!$A$5:$A$604,$A21,Urlaub!$B$5:$B$604,"&lt;="&amp;JD$3,Urlaub!$C$5:$C$604,"&gt;="&amp;JD$3)&gt;0,1,0))</f>
        <v>0</v>
      </c>
      <c r="JE21" s="19" t="n">
        <f aca="false">IF($A21="",0,IF(COUNTIFS(Urlaub!$A$5:$A$604,$A21,Urlaub!$B$5:$B$604,"&lt;="&amp;JE$3,Urlaub!$C$5:$C$604,"&gt;="&amp;JE$3)&gt;0,1,0))</f>
        <v>0</v>
      </c>
      <c r="JF21" s="19" t="n">
        <f aca="false">IF($A21="",0,IF(COUNTIFS(Urlaub!$A$5:$A$604,$A21,Urlaub!$B$5:$B$604,"&lt;="&amp;JF$3,Urlaub!$C$5:$C$604,"&gt;="&amp;JF$3)&gt;0,1,0))</f>
        <v>0</v>
      </c>
      <c r="JG21" s="19" t="n">
        <f aca="false">IF($A21="",0,IF(COUNTIFS(Urlaub!$A$5:$A$604,$A21,Urlaub!$B$5:$B$604,"&lt;="&amp;JG$3,Urlaub!$C$5:$C$604,"&gt;="&amp;JG$3)&gt;0,1,0))</f>
        <v>0</v>
      </c>
      <c r="JH21" s="19" t="n">
        <f aca="false">IF($A21="",0,IF(COUNTIFS(Urlaub!$A$5:$A$604,$A21,Urlaub!$B$5:$B$604,"&lt;="&amp;JH$3,Urlaub!$C$5:$C$604,"&gt;="&amp;JH$3)&gt;0,1,0))</f>
        <v>0</v>
      </c>
      <c r="JI21" s="19" t="n">
        <f aca="false">IF($A21="",0,IF(COUNTIFS(Urlaub!$A$5:$A$604,$A21,Urlaub!$B$5:$B$604,"&lt;="&amp;JI$3,Urlaub!$C$5:$C$604,"&gt;="&amp;JI$3)&gt;0,1,0))</f>
        <v>0</v>
      </c>
      <c r="JJ21" s="19" t="n">
        <f aca="false">IF($A21="",0,IF(COUNTIFS(Urlaub!$A$5:$A$604,$A21,Urlaub!$B$5:$B$604,"&lt;="&amp;JJ$3,Urlaub!$C$5:$C$604,"&gt;="&amp;JJ$3)&gt;0,1,0))</f>
        <v>0</v>
      </c>
      <c r="JK21" s="19" t="n">
        <f aca="false">IF($A21="",0,IF(COUNTIFS(Urlaub!$A$5:$A$604,$A21,Urlaub!$B$5:$B$604,"&lt;="&amp;JK$3,Urlaub!$C$5:$C$604,"&gt;="&amp;JK$3)&gt;0,1,0))</f>
        <v>0</v>
      </c>
      <c r="JL21" s="19" t="n">
        <f aca="false">IF($A21="",0,IF(COUNTIFS(Urlaub!$A$5:$A$604,$A21,Urlaub!$B$5:$B$604,"&lt;="&amp;JL$3,Urlaub!$C$5:$C$604,"&gt;="&amp;JL$3)&gt;0,1,0))</f>
        <v>0</v>
      </c>
      <c r="JM21" s="19" t="n">
        <f aca="false">IF($A21="",0,IF(COUNTIFS(Urlaub!$A$5:$A$604,$A21,Urlaub!$B$5:$B$604,"&lt;="&amp;JM$3,Urlaub!$C$5:$C$604,"&gt;="&amp;JM$3)&gt;0,1,0))</f>
        <v>0</v>
      </c>
      <c r="JN21" s="19" t="n">
        <f aca="false">IF($A21="",0,IF(COUNTIFS(Urlaub!$A$5:$A$604,$A21,Urlaub!$B$5:$B$604,"&lt;="&amp;JN$3,Urlaub!$C$5:$C$604,"&gt;="&amp;JN$3)&gt;0,1,0))</f>
        <v>0</v>
      </c>
      <c r="JO21" s="19" t="n">
        <f aca="false">IF($A21="",0,IF(COUNTIFS(Urlaub!$A$5:$A$604,$A21,Urlaub!$B$5:$B$604,"&lt;="&amp;JO$3,Urlaub!$C$5:$C$604,"&gt;="&amp;JO$3)&gt;0,1,0))</f>
        <v>0</v>
      </c>
      <c r="JP21" s="19" t="n">
        <f aca="false">IF($A21="",0,IF(COUNTIFS(Urlaub!$A$5:$A$604,$A21,Urlaub!$B$5:$B$604,"&lt;="&amp;JP$3,Urlaub!$C$5:$C$604,"&gt;="&amp;JP$3)&gt;0,1,0))</f>
        <v>0</v>
      </c>
      <c r="JQ21" s="19" t="n">
        <f aca="false">IF($A21="",0,IF(COUNTIFS(Urlaub!$A$5:$A$604,$A21,Urlaub!$B$5:$B$604,"&lt;="&amp;JQ$3,Urlaub!$C$5:$C$604,"&gt;="&amp;JQ$3)&gt;0,1,0))</f>
        <v>0</v>
      </c>
      <c r="JR21" s="19" t="n">
        <f aca="false">IF($A21="",0,IF(COUNTIFS(Urlaub!$A$5:$A$604,$A21,Urlaub!$B$5:$B$604,"&lt;="&amp;JR$3,Urlaub!$C$5:$C$604,"&gt;="&amp;JR$3)&gt;0,1,0))</f>
        <v>0</v>
      </c>
      <c r="JS21" s="19" t="n">
        <f aca="false">IF($A21="",0,IF(COUNTIFS(Urlaub!$A$5:$A$604,$A21,Urlaub!$B$5:$B$604,"&lt;="&amp;JS$3,Urlaub!$C$5:$C$604,"&gt;="&amp;JS$3)&gt;0,1,0))</f>
        <v>0</v>
      </c>
      <c r="JT21" s="19" t="n">
        <f aca="false">IF($A21="",0,IF(COUNTIFS(Urlaub!$A$5:$A$604,$A21,Urlaub!$B$5:$B$604,"&lt;="&amp;JT$3,Urlaub!$C$5:$C$604,"&gt;="&amp;JT$3)&gt;0,1,0))</f>
        <v>0</v>
      </c>
      <c r="JU21" s="19" t="n">
        <f aca="false">IF($A21="",0,IF(COUNTIFS(Urlaub!$A$5:$A$604,$A21,Urlaub!$B$5:$B$604,"&lt;="&amp;JU$3,Urlaub!$C$5:$C$604,"&gt;="&amp;JU$3)&gt;0,1,0))</f>
        <v>0</v>
      </c>
      <c r="JV21" s="19" t="n">
        <f aca="false">IF($A21="",0,IF(COUNTIFS(Urlaub!$A$5:$A$604,$A21,Urlaub!$B$5:$B$604,"&lt;="&amp;JV$3,Urlaub!$C$5:$C$604,"&gt;="&amp;JV$3)&gt;0,1,0))</f>
        <v>0</v>
      </c>
      <c r="JW21" s="19" t="n">
        <f aca="false">IF($A21="",0,IF(COUNTIFS(Urlaub!$A$5:$A$604,$A21,Urlaub!$B$5:$B$604,"&lt;="&amp;JW$3,Urlaub!$C$5:$C$604,"&gt;="&amp;JW$3)&gt;0,1,0))</f>
        <v>0</v>
      </c>
      <c r="JX21" s="19" t="n">
        <f aca="false">IF($A21="",0,IF(COUNTIFS(Urlaub!$A$5:$A$604,$A21,Urlaub!$B$5:$B$604,"&lt;="&amp;JX$3,Urlaub!$C$5:$C$604,"&gt;="&amp;JX$3)&gt;0,1,0))</f>
        <v>0</v>
      </c>
      <c r="JY21" s="19" t="n">
        <f aca="false">IF($A21="",0,IF(COUNTIFS(Urlaub!$A$5:$A$604,$A21,Urlaub!$B$5:$B$604,"&lt;="&amp;JY$3,Urlaub!$C$5:$C$604,"&gt;="&amp;JY$3)&gt;0,1,0))</f>
        <v>0</v>
      </c>
      <c r="JZ21" s="19" t="n">
        <f aca="false">IF($A21="",0,IF(COUNTIFS(Urlaub!$A$5:$A$604,$A21,Urlaub!$B$5:$B$604,"&lt;="&amp;JZ$3,Urlaub!$C$5:$C$604,"&gt;="&amp;JZ$3)&gt;0,1,0))</f>
        <v>0</v>
      </c>
      <c r="KA21" s="19" t="n">
        <f aca="false">IF($A21="",0,IF(COUNTIFS(Urlaub!$A$5:$A$604,$A21,Urlaub!$B$5:$B$604,"&lt;="&amp;KA$3,Urlaub!$C$5:$C$604,"&gt;="&amp;KA$3)&gt;0,1,0))</f>
        <v>0</v>
      </c>
      <c r="KB21" s="19" t="n">
        <f aca="false">IF($A21="",0,IF(COUNTIFS(Urlaub!$A$5:$A$604,$A21,Urlaub!$B$5:$B$604,"&lt;="&amp;KB$3,Urlaub!$C$5:$C$604,"&gt;="&amp;KB$3)&gt;0,1,0))</f>
        <v>0</v>
      </c>
      <c r="KC21" s="19" t="n">
        <f aca="false">IF($A21="",0,IF(COUNTIFS(Urlaub!$A$5:$A$604,$A21,Urlaub!$B$5:$B$604,"&lt;="&amp;KC$3,Urlaub!$C$5:$C$604,"&gt;="&amp;KC$3)&gt;0,1,0))</f>
        <v>0</v>
      </c>
      <c r="KD21" s="19" t="n">
        <f aca="false">IF($A21="",0,IF(COUNTIFS(Urlaub!$A$5:$A$604,$A21,Urlaub!$B$5:$B$604,"&lt;="&amp;KD$3,Urlaub!$C$5:$C$604,"&gt;="&amp;KD$3)&gt;0,1,0))</f>
        <v>0</v>
      </c>
      <c r="KE21" s="19" t="n">
        <f aca="false">IF($A21="",0,IF(COUNTIFS(Urlaub!$A$5:$A$604,$A21,Urlaub!$B$5:$B$604,"&lt;="&amp;KE$3,Urlaub!$C$5:$C$604,"&gt;="&amp;KE$3)&gt;0,1,0))</f>
        <v>0</v>
      </c>
      <c r="KF21" s="19" t="n">
        <f aca="false">IF($A21="",0,IF(COUNTIFS(Urlaub!$A$5:$A$604,$A21,Urlaub!$B$5:$B$604,"&lt;="&amp;KF$3,Urlaub!$C$5:$C$604,"&gt;="&amp;KF$3)&gt;0,1,0))</f>
        <v>0</v>
      </c>
      <c r="KG21" s="19" t="n">
        <f aca="false">IF($A21="",0,IF(COUNTIFS(Urlaub!$A$5:$A$604,$A21,Urlaub!$B$5:$B$604,"&lt;="&amp;KG$3,Urlaub!$C$5:$C$604,"&gt;="&amp;KG$3)&gt;0,1,0))</f>
        <v>0</v>
      </c>
      <c r="KH21" s="19" t="n">
        <f aca="false">IF($A21="",0,IF(COUNTIFS(Urlaub!$A$5:$A$604,$A21,Urlaub!$B$5:$B$604,"&lt;="&amp;KH$3,Urlaub!$C$5:$C$604,"&gt;="&amp;KH$3)&gt;0,1,0))</f>
        <v>0</v>
      </c>
      <c r="KI21" s="19" t="n">
        <f aca="false">IF($A21="",0,IF(COUNTIFS(Urlaub!$A$5:$A$604,$A21,Urlaub!$B$5:$B$604,"&lt;="&amp;KI$3,Urlaub!$C$5:$C$604,"&gt;="&amp;KI$3)&gt;0,1,0))</f>
        <v>0</v>
      </c>
      <c r="KJ21" s="19" t="n">
        <f aca="false">IF($A21="",0,IF(COUNTIFS(Urlaub!$A$5:$A$604,$A21,Urlaub!$B$5:$B$604,"&lt;="&amp;KJ$3,Urlaub!$C$5:$C$604,"&gt;="&amp;KJ$3)&gt;0,1,0))</f>
        <v>0</v>
      </c>
      <c r="KK21" s="19" t="n">
        <f aca="false">IF($A21="",0,IF(COUNTIFS(Urlaub!$A$5:$A$604,$A21,Urlaub!$B$5:$B$604,"&lt;="&amp;KK$3,Urlaub!$C$5:$C$604,"&gt;="&amp;KK$3)&gt;0,1,0))</f>
        <v>0</v>
      </c>
      <c r="KL21" s="19" t="n">
        <f aca="false">IF($A21="",0,IF(COUNTIFS(Urlaub!$A$5:$A$604,$A21,Urlaub!$B$5:$B$604,"&lt;="&amp;KL$3,Urlaub!$C$5:$C$604,"&gt;="&amp;KL$3)&gt;0,1,0))</f>
        <v>0</v>
      </c>
      <c r="KM21" s="19" t="n">
        <f aca="false">IF($A21="",0,IF(COUNTIFS(Urlaub!$A$5:$A$604,$A21,Urlaub!$B$5:$B$604,"&lt;="&amp;KM$3,Urlaub!$C$5:$C$604,"&gt;="&amp;KM$3)&gt;0,1,0))</f>
        <v>0</v>
      </c>
      <c r="KN21" s="19" t="n">
        <f aca="false">IF($A21="",0,IF(COUNTIFS(Urlaub!$A$5:$A$604,$A21,Urlaub!$B$5:$B$604,"&lt;="&amp;KN$3,Urlaub!$C$5:$C$604,"&gt;="&amp;KN$3)&gt;0,1,0))</f>
        <v>0</v>
      </c>
      <c r="KO21" s="19" t="n">
        <f aca="false">IF($A21="",0,IF(COUNTIFS(Urlaub!$A$5:$A$604,$A21,Urlaub!$B$5:$B$604,"&lt;="&amp;KO$3,Urlaub!$C$5:$C$604,"&gt;="&amp;KO$3)&gt;0,1,0))</f>
        <v>0</v>
      </c>
      <c r="KP21" s="19" t="n">
        <f aca="false">IF($A21="",0,IF(COUNTIFS(Urlaub!$A$5:$A$604,$A21,Urlaub!$B$5:$B$604,"&lt;="&amp;KP$3,Urlaub!$C$5:$C$604,"&gt;="&amp;KP$3)&gt;0,1,0))</f>
        <v>0</v>
      </c>
      <c r="KQ21" s="19" t="n">
        <f aca="false">IF($A21="",0,IF(COUNTIFS(Urlaub!$A$5:$A$604,$A21,Urlaub!$B$5:$B$604,"&lt;="&amp;KQ$3,Urlaub!$C$5:$C$604,"&gt;="&amp;KQ$3)&gt;0,1,0))</f>
        <v>0</v>
      </c>
      <c r="KR21" s="19" t="n">
        <f aca="false">IF($A21="",0,IF(COUNTIFS(Urlaub!$A$5:$A$604,$A21,Urlaub!$B$5:$B$604,"&lt;="&amp;KR$3,Urlaub!$C$5:$C$604,"&gt;="&amp;KR$3)&gt;0,1,0))</f>
        <v>0</v>
      </c>
      <c r="KS21" s="19" t="n">
        <f aca="false">IF($A21="",0,IF(COUNTIFS(Urlaub!$A$5:$A$604,$A21,Urlaub!$B$5:$B$604,"&lt;="&amp;KS$3,Urlaub!$C$5:$C$604,"&gt;="&amp;KS$3)&gt;0,1,0))</f>
        <v>0</v>
      </c>
      <c r="KT21" s="19" t="n">
        <f aca="false">IF($A21="",0,IF(COUNTIFS(Urlaub!$A$5:$A$604,$A21,Urlaub!$B$5:$B$604,"&lt;="&amp;KT$3,Urlaub!$C$5:$C$604,"&gt;="&amp;KT$3)&gt;0,1,0))</f>
        <v>0</v>
      </c>
      <c r="KU21" s="19" t="n">
        <f aca="false">IF($A21="",0,IF(COUNTIFS(Urlaub!$A$5:$A$604,$A21,Urlaub!$B$5:$B$604,"&lt;="&amp;KU$3,Urlaub!$C$5:$C$604,"&gt;="&amp;KU$3)&gt;0,1,0))</f>
        <v>0</v>
      </c>
      <c r="KV21" s="19" t="n">
        <f aca="false">IF($A21="",0,IF(COUNTIFS(Urlaub!$A$5:$A$604,$A21,Urlaub!$B$5:$B$604,"&lt;="&amp;KV$3,Urlaub!$C$5:$C$604,"&gt;="&amp;KV$3)&gt;0,1,0))</f>
        <v>0</v>
      </c>
      <c r="KW21" s="19" t="n">
        <f aca="false">IF($A21="",0,IF(COUNTIFS(Urlaub!$A$5:$A$604,$A21,Urlaub!$B$5:$B$604,"&lt;="&amp;KW$3,Urlaub!$C$5:$C$604,"&gt;="&amp;KW$3)&gt;0,1,0))</f>
        <v>0</v>
      </c>
      <c r="KX21" s="19" t="n">
        <f aca="false">IF($A21="",0,IF(COUNTIFS(Urlaub!$A$5:$A$604,$A21,Urlaub!$B$5:$B$604,"&lt;="&amp;KX$3,Urlaub!$C$5:$C$604,"&gt;="&amp;KX$3)&gt;0,1,0))</f>
        <v>0</v>
      </c>
      <c r="KY21" s="19" t="n">
        <f aca="false">IF($A21="",0,IF(COUNTIFS(Urlaub!$A$5:$A$604,$A21,Urlaub!$B$5:$B$604,"&lt;="&amp;KY$3,Urlaub!$C$5:$C$604,"&gt;="&amp;KY$3)&gt;0,1,0))</f>
        <v>0</v>
      </c>
      <c r="KZ21" s="19" t="n">
        <f aca="false">IF($A21="",0,IF(COUNTIFS(Urlaub!$A$5:$A$604,$A21,Urlaub!$B$5:$B$604,"&lt;="&amp;KZ$3,Urlaub!$C$5:$C$604,"&gt;="&amp;KZ$3)&gt;0,1,0))</f>
        <v>0</v>
      </c>
      <c r="LA21" s="19" t="n">
        <f aca="false">IF($A21="",0,IF(COUNTIFS(Urlaub!$A$5:$A$604,$A21,Urlaub!$B$5:$B$604,"&lt;="&amp;LA$3,Urlaub!$C$5:$C$604,"&gt;="&amp;LA$3)&gt;0,1,0))</f>
        <v>0</v>
      </c>
      <c r="LB21" s="19" t="n">
        <f aca="false">IF($A21="",0,IF(COUNTIFS(Urlaub!$A$5:$A$604,$A21,Urlaub!$B$5:$B$604,"&lt;="&amp;LB$3,Urlaub!$C$5:$C$604,"&gt;="&amp;LB$3)&gt;0,1,0))</f>
        <v>0</v>
      </c>
      <c r="LC21" s="19" t="n">
        <f aca="false">IF($A21="",0,IF(COUNTIFS(Urlaub!$A$5:$A$604,$A21,Urlaub!$B$5:$B$604,"&lt;="&amp;LC$3,Urlaub!$C$5:$C$604,"&gt;="&amp;LC$3)&gt;0,1,0))</f>
        <v>0</v>
      </c>
      <c r="LD21" s="19" t="n">
        <f aca="false">IF($A21="",0,IF(COUNTIFS(Urlaub!$A$5:$A$604,$A21,Urlaub!$B$5:$B$604,"&lt;="&amp;LD$3,Urlaub!$C$5:$C$604,"&gt;="&amp;LD$3)&gt;0,1,0))</f>
        <v>0</v>
      </c>
      <c r="LE21" s="19" t="n">
        <f aca="false">IF($A21="",0,IF(COUNTIFS(Urlaub!$A$5:$A$604,$A21,Urlaub!$B$5:$B$604,"&lt;="&amp;LE$3,Urlaub!$C$5:$C$604,"&gt;="&amp;LE$3)&gt;0,1,0))</f>
        <v>0</v>
      </c>
      <c r="LF21" s="19" t="n">
        <f aca="false">IF($A21="",0,IF(COUNTIFS(Urlaub!$A$5:$A$604,$A21,Urlaub!$B$5:$B$604,"&lt;="&amp;LF$3,Urlaub!$C$5:$C$604,"&gt;="&amp;LF$3)&gt;0,1,0))</f>
        <v>0</v>
      </c>
      <c r="LG21" s="19" t="n">
        <f aca="false">IF($A21="",0,IF(COUNTIFS(Urlaub!$A$5:$A$604,$A21,Urlaub!$B$5:$B$604,"&lt;="&amp;LG$3,Urlaub!$C$5:$C$604,"&gt;="&amp;LG$3)&gt;0,1,0))</f>
        <v>0</v>
      </c>
      <c r="LH21" s="19" t="n">
        <f aca="false">IF($A21="",0,IF(COUNTIFS(Urlaub!$A$5:$A$604,$A21,Urlaub!$B$5:$B$604,"&lt;="&amp;LH$3,Urlaub!$C$5:$C$604,"&gt;="&amp;LH$3)&gt;0,1,0))</f>
        <v>0</v>
      </c>
      <c r="LI21" s="19" t="n">
        <f aca="false">IF($A21="",0,IF(COUNTIFS(Urlaub!$A$5:$A$604,$A21,Urlaub!$B$5:$B$604,"&lt;="&amp;LI$3,Urlaub!$C$5:$C$604,"&gt;="&amp;LI$3)&gt;0,1,0))</f>
        <v>0</v>
      </c>
      <c r="LJ21" s="19" t="n">
        <f aca="false">IF($A21="",0,IF(COUNTIFS(Urlaub!$A$5:$A$604,$A21,Urlaub!$B$5:$B$604,"&lt;="&amp;LJ$3,Urlaub!$C$5:$C$604,"&gt;="&amp;LJ$3)&gt;0,1,0))</f>
        <v>0</v>
      </c>
      <c r="LK21" s="19" t="n">
        <f aca="false">IF($A21="",0,IF(COUNTIFS(Urlaub!$A$5:$A$604,$A21,Urlaub!$B$5:$B$604,"&lt;="&amp;LK$3,Urlaub!$C$5:$C$604,"&gt;="&amp;LK$3)&gt;0,1,0))</f>
        <v>0</v>
      </c>
      <c r="LL21" s="19" t="n">
        <f aca="false">IF($A21="",0,IF(COUNTIFS(Urlaub!$A$5:$A$604,$A21,Urlaub!$B$5:$B$604,"&lt;="&amp;LL$3,Urlaub!$C$5:$C$604,"&gt;="&amp;LL$3)&gt;0,1,0))</f>
        <v>0</v>
      </c>
      <c r="LM21" s="19" t="n">
        <f aca="false">IF($A21="",0,IF(COUNTIFS(Urlaub!$A$5:$A$604,$A21,Urlaub!$B$5:$B$604,"&lt;="&amp;LM$3,Urlaub!$C$5:$C$604,"&gt;="&amp;LM$3)&gt;0,1,0))</f>
        <v>0</v>
      </c>
      <c r="LN21" s="19" t="n">
        <f aca="false">IF($A21="",0,IF(COUNTIFS(Urlaub!$A$5:$A$604,$A21,Urlaub!$B$5:$B$604,"&lt;="&amp;LN$3,Urlaub!$C$5:$C$604,"&gt;="&amp;LN$3)&gt;0,1,0))</f>
        <v>0</v>
      </c>
      <c r="LO21" s="19" t="n">
        <f aca="false">IF($A21="",0,IF(COUNTIFS(Urlaub!$A$5:$A$604,$A21,Urlaub!$B$5:$B$604,"&lt;="&amp;LO$3,Urlaub!$C$5:$C$604,"&gt;="&amp;LO$3)&gt;0,1,0))</f>
        <v>0</v>
      </c>
      <c r="LP21" s="19" t="n">
        <f aca="false">IF($A21="",0,IF(COUNTIFS(Urlaub!$A$5:$A$604,$A21,Urlaub!$B$5:$B$604,"&lt;="&amp;LP$3,Urlaub!$C$5:$C$604,"&gt;="&amp;LP$3)&gt;0,1,0))</f>
        <v>0</v>
      </c>
      <c r="LQ21" s="19" t="n">
        <f aca="false">IF($A21="",0,IF(COUNTIFS(Urlaub!$A$5:$A$604,$A21,Urlaub!$B$5:$B$604,"&lt;="&amp;LQ$3,Urlaub!$C$5:$C$604,"&gt;="&amp;LQ$3)&gt;0,1,0))</f>
        <v>0</v>
      </c>
      <c r="LR21" s="19" t="n">
        <f aca="false">IF($A21="",0,IF(COUNTIFS(Urlaub!$A$5:$A$604,$A21,Urlaub!$B$5:$B$604,"&lt;="&amp;LR$3,Urlaub!$C$5:$C$604,"&gt;="&amp;LR$3)&gt;0,1,0))</f>
        <v>0</v>
      </c>
      <c r="LS21" s="19" t="n">
        <f aca="false">IF($A21="",0,IF(COUNTIFS(Urlaub!$A$5:$A$604,$A21,Urlaub!$B$5:$B$604,"&lt;="&amp;LS$3,Urlaub!$C$5:$C$604,"&gt;="&amp;LS$3)&gt;0,1,0))</f>
        <v>0</v>
      </c>
      <c r="LT21" s="19" t="n">
        <f aca="false">IF($A21="",0,IF(COUNTIFS(Urlaub!$A$5:$A$604,$A21,Urlaub!$B$5:$B$604,"&lt;="&amp;LT$3,Urlaub!$C$5:$C$604,"&gt;="&amp;LT$3)&gt;0,1,0))</f>
        <v>0</v>
      </c>
      <c r="LU21" s="19" t="n">
        <f aca="false">IF($A21="",0,IF(COUNTIFS(Urlaub!$A$5:$A$604,$A21,Urlaub!$B$5:$B$604,"&lt;="&amp;LU$3,Urlaub!$C$5:$C$604,"&gt;="&amp;LU$3)&gt;0,1,0))</f>
        <v>0</v>
      </c>
      <c r="LV21" s="19" t="n">
        <f aca="false">IF($A21="",0,IF(COUNTIFS(Urlaub!$A$5:$A$604,$A21,Urlaub!$B$5:$B$604,"&lt;="&amp;LV$3,Urlaub!$C$5:$C$604,"&gt;="&amp;LV$3)&gt;0,1,0))</f>
        <v>0</v>
      </c>
      <c r="LW21" s="19" t="n">
        <f aca="false">IF($A21="",0,IF(COUNTIFS(Urlaub!$A$5:$A$604,$A21,Urlaub!$B$5:$B$604,"&lt;="&amp;LW$3,Urlaub!$C$5:$C$604,"&gt;="&amp;LW$3)&gt;0,1,0))</f>
        <v>0</v>
      </c>
      <c r="LX21" s="19" t="n">
        <f aca="false">IF($A21="",0,IF(COUNTIFS(Urlaub!$A$5:$A$604,$A21,Urlaub!$B$5:$B$604,"&lt;="&amp;LX$3,Urlaub!$C$5:$C$604,"&gt;="&amp;LX$3)&gt;0,1,0))</f>
        <v>0</v>
      </c>
      <c r="LY21" s="19" t="n">
        <f aca="false">IF($A21="",0,IF(COUNTIFS(Urlaub!$A$5:$A$604,$A21,Urlaub!$B$5:$B$604,"&lt;="&amp;LY$3,Urlaub!$C$5:$C$604,"&gt;="&amp;LY$3)&gt;0,1,0))</f>
        <v>0</v>
      </c>
      <c r="LZ21" s="19" t="n">
        <f aca="false">IF($A21="",0,IF(COUNTIFS(Urlaub!$A$5:$A$604,$A21,Urlaub!$B$5:$B$604,"&lt;="&amp;LZ$3,Urlaub!$C$5:$C$604,"&gt;="&amp;LZ$3)&gt;0,1,0))</f>
        <v>0</v>
      </c>
      <c r="MA21" s="19" t="n">
        <f aca="false">IF($A21="",0,IF(COUNTIFS(Urlaub!$A$5:$A$604,$A21,Urlaub!$B$5:$B$604,"&lt;="&amp;MA$3,Urlaub!$C$5:$C$604,"&gt;="&amp;MA$3)&gt;0,1,0))</f>
        <v>0</v>
      </c>
      <c r="MB21" s="19" t="n">
        <f aca="false">IF($A21="",0,IF(COUNTIFS(Urlaub!$A$5:$A$604,$A21,Urlaub!$B$5:$B$604,"&lt;="&amp;MB$3,Urlaub!$C$5:$C$604,"&gt;="&amp;MB$3)&gt;0,1,0))</f>
        <v>0</v>
      </c>
      <c r="MC21" s="19" t="n">
        <f aca="false">IF($A21="",0,IF(COUNTIFS(Urlaub!$A$5:$A$604,$A21,Urlaub!$B$5:$B$604,"&lt;="&amp;MC$3,Urlaub!$C$5:$C$604,"&gt;="&amp;MC$3)&gt;0,1,0))</f>
        <v>0</v>
      </c>
      <c r="MD21" s="19" t="n">
        <f aca="false">IF($A21="",0,IF(COUNTIFS(Urlaub!$A$5:$A$604,$A21,Urlaub!$B$5:$B$604,"&lt;="&amp;MD$3,Urlaub!$C$5:$C$604,"&gt;="&amp;MD$3)&gt;0,1,0))</f>
        <v>0</v>
      </c>
      <c r="ME21" s="19" t="n">
        <f aca="false">IF($A21="",0,IF(COUNTIFS(Urlaub!$A$5:$A$604,$A21,Urlaub!$B$5:$B$604,"&lt;="&amp;ME$3,Urlaub!$C$5:$C$604,"&gt;="&amp;ME$3)&gt;0,1,0))</f>
        <v>0</v>
      </c>
      <c r="MF21" s="19" t="n">
        <f aca="false">IF($A21="",0,IF(COUNTIFS(Urlaub!$A$5:$A$604,$A21,Urlaub!$B$5:$B$604,"&lt;="&amp;MF$3,Urlaub!$C$5:$C$604,"&gt;="&amp;MF$3)&gt;0,1,0))</f>
        <v>0</v>
      </c>
      <c r="MG21" s="19" t="n">
        <f aca="false">IF($A21="",0,IF(COUNTIFS(Urlaub!$A$5:$A$604,$A21,Urlaub!$B$5:$B$604,"&lt;="&amp;MG$3,Urlaub!$C$5:$C$604,"&gt;="&amp;MG$3)&gt;0,1,0))</f>
        <v>0</v>
      </c>
      <c r="MH21" s="19" t="n">
        <f aca="false">IF($A21="",0,IF(COUNTIFS(Urlaub!$A$5:$A$604,$A21,Urlaub!$B$5:$B$604,"&lt;="&amp;MH$3,Urlaub!$C$5:$C$604,"&gt;="&amp;MH$3)&gt;0,1,0))</f>
        <v>0</v>
      </c>
      <c r="MI21" s="19" t="n">
        <f aca="false">IF($A21="",0,IF(COUNTIFS(Urlaub!$A$5:$A$604,$A21,Urlaub!$B$5:$B$604,"&lt;="&amp;MI$3,Urlaub!$C$5:$C$604,"&gt;="&amp;MI$3)&gt;0,1,0))</f>
        <v>0</v>
      </c>
      <c r="MJ21" s="19" t="n">
        <f aca="false">IF($A21="",0,IF(COUNTIFS(Urlaub!$A$5:$A$604,$A21,Urlaub!$B$5:$B$604,"&lt;="&amp;MJ$3,Urlaub!$C$5:$C$604,"&gt;="&amp;MJ$3)&gt;0,1,0))</f>
        <v>0</v>
      </c>
      <c r="MK21" s="19" t="n">
        <f aca="false">IF($A21="",0,IF(COUNTIFS(Urlaub!$A$5:$A$604,$A21,Urlaub!$B$5:$B$604,"&lt;="&amp;MK$3,Urlaub!$C$5:$C$604,"&gt;="&amp;MK$3)&gt;0,1,0))</f>
        <v>0</v>
      </c>
      <c r="ML21" s="19" t="n">
        <f aca="false">IF($A21="",0,IF(COUNTIFS(Urlaub!$A$5:$A$604,$A21,Urlaub!$B$5:$B$604,"&lt;="&amp;ML$3,Urlaub!$C$5:$C$604,"&gt;="&amp;ML$3)&gt;0,1,0))</f>
        <v>0</v>
      </c>
      <c r="MM21" s="19" t="n">
        <f aca="false">IF($A21="",0,IF(COUNTIFS(Urlaub!$A$5:$A$604,$A21,Urlaub!$B$5:$B$604,"&lt;="&amp;MM$3,Urlaub!$C$5:$C$604,"&gt;="&amp;MM$3)&gt;0,1,0))</f>
        <v>0</v>
      </c>
      <c r="MN21" s="19" t="n">
        <f aca="false">IF($A21="",0,IF(COUNTIFS(Urlaub!$A$5:$A$604,$A21,Urlaub!$B$5:$B$604,"&lt;="&amp;MN$3,Urlaub!$C$5:$C$604,"&gt;="&amp;MN$3)&gt;0,1,0))</f>
        <v>0</v>
      </c>
      <c r="MO21" s="19" t="n">
        <f aca="false">IF($A21="",0,IF(COUNTIFS(Urlaub!$A$5:$A$604,$A21,Urlaub!$B$5:$B$604,"&lt;="&amp;MO$3,Urlaub!$C$5:$C$604,"&gt;="&amp;MO$3)&gt;0,1,0))</f>
        <v>0</v>
      </c>
      <c r="MP21" s="19" t="n">
        <f aca="false">IF($A21="",0,IF(COUNTIFS(Urlaub!$A$5:$A$604,$A21,Urlaub!$B$5:$B$604,"&lt;="&amp;MP$3,Urlaub!$C$5:$C$604,"&gt;="&amp;MP$3)&gt;0,1,0))</f>
        <v>0</v>
      </c>
      <c r="MQ21" s="19" t="n">
        <f aca="false">IF($A21="",0,IF(COUNTIFS(Urlaub!$A$5:$A$604,$A21,Urlaub!$B$5:$B$604,"&lt;="&amp;MQ$3,Urlaub!$C$5:$C$604,"&gt;="&amp;MQ$3)&gt;0,1,0))</f>
        <v>0</v>
      </c>
      <c r="MR21" s="19" t="n">
        <f aca="false">IF($A21="",0,IF(COUNTIFS(Urlaub!$A$5:$A$604,$A21,Urlaub!$B$5:$B$604,"&lt;="&amp;MR$3,Urlaub!$C$5:$C$604,"&gt;="&amp;MR$3)&gt;0,1,0))</f>
        <v>0</v>
      </c>
      <c r="MS21" s="19" t="n">
        <f aca="false">IF($A21="",0,IF(COUNTIFS(Urlaub!$A$5:$A$604,$A21,Urlaub!$B$5:$B$604,"&lt;="&amp;MS$3,Urlaub!$C$5:$C$604,"&gt;="&amp;MS$3)&gt;0,1,0))</f>
        <v>0</v>
      </c>
      <c r="MT21" s="19" t="n">
        <f aca="false">IF($A21="",0,IF(COUNTIFS(Urlaub!$A$5:$A$604,$A21,Urlaub!$B$5:$B$604,"&lt;="&amp;MT$3,Urlaub!$C$5:$C$604,"&gt;="&amp;MT$3)&gt;0,1,0))</f>
        <v>0</v>
      </c>
      <c r="MU21" s="19" t="n">
        <f aca="false">IF($A21="",0,IF(COUNTIFS(Urlaub!$A$5:$A$604,$A21,Urlaub!$B$5:$B$604,"&lt;="&amp;MU$3,Urlaub!$C$5:$C$604,"&gt;="&amp;MU$3)&gt;0,1,0))</f>
        <v>0</v>
      </c>
      <c r="MV21" s="19" t="n">
        <f aca="false">IF($A21="",0,IF(COUNTIFS(Urlaub!$A$5:$A$604,$A21,Urlaub!$B$5:$B$604,"&lt;="&amp;MV$3,Urlaub!$C$5:$C$604,"&gt;="&amp;MV$3)&gt;0,1,0))</f>
        <v>0</v>
      </c>
      <c r="MW21" s="19" t="n">
        <f aca="false">IF($A21="",0,IF(COUNTIFS(Urlaub!$A$5:$A$604,$A21,Urlaub!$B$5:$B$604,"&lt;="&amp;MW$3,Urlaub!$C$5:$C$604,"&gt;="&amp;MW$3)&gt;0,1,0))</f>
        <v>0</v>
      </c>
      <c r="MX21" s="19" t="n">
        <f aca="false">IF($A21="",0,IF(COUNTIFS(Urlaub!$A$5:$A$604,$A21,Urlaub!$B$5:$B$604,"&lt;="&amp;MX$3,Urlaub!$C$5:$C$604,"&gt;="&amp;MX$3)&gt;0,1,0))</f>
        <v>0</v>
      </c>
      <c r="MY21" s="19" t="n">
        <f aca="false">IF($A21="",0,IF(COUNTIFS(Urlaub!$A$5:$A$604,$A21,Urlaub!$B$5:$B$604,"&lt;="&amp;MY$3,Urlaub!$C$5:$C$604,"&gt;="&amp;MY$3)&gt;0,1,0))</f>
        <v>0</v>
      </c>
      <c r="MZ21" s="19" t="n">
        <f aca="false">IF($A21="",0,IF(COUNTIFS(Urlaub!$A$5:$A$604,$A21,Urlaub!$B$5:$B$604,"&lt;="&amp;MZ$3,Urlaub!$C$5:$C$604,"&gt;="&amp;MZ$3)&gt;0,1,0))</f>
        <v>0</v>
      </c>
      <c r="NA21" s="19" t="n">
        <f aca="false">IF($A21="",0,IF(COUNTIFS(Urlaub!$A$5:$A$604,$A21,Urlaub!$B$5:$B$604,"&lt;="&amp;NA$3,Urlaub!$C$5:$C$604,"&gt;="&amp;NA$3)&gt;0,1,0))</f>
        <v>0</v>
      </c>
      <c r="NB21" s="19" t="n">
        <f aca="false">IF($A21="",0,IF(COUNTIFS(Urlaub!$A$5:$A$604,$A21,Urlaub!$B$5:$B$604,"&lt;="&amp;NB$3,Urlaub!$C$5:$C$604,"&gt;="&amp;NB$3)&gt;0,1,0))</f>
        <v>0</v>
      </c>
      <c r="NC21" s="19" t="n">
        <f aca="false">IF($A21="",0,IF(COUNTIFS(Urlaub!$A$5:$A$604,$A21,Urlaub!$B$5:$B$604,"&lt;="&amp;NC$3,Urlaub!$C$5:$C$604,"&gt;="&amp;NC$3)&gt;0,1,0))</f>
        <v>0</v>
      </c>
      <c r="ND21" s="19" t="n">
        <f aca="false">IF($A21="",0,IF(COUNTIFS(Urlaub!$A$5:$A$604,$A21,Urlaub!$B$5:$B$604,"&lt;="&amp;ND$3,Urlaub!$C$5:$C$604,"&gt;="&amp;ND$3)&gt;0,1,0))</f>
        <v>0</v>
      </c>
      <c r="NE21" s="19" t="n">
        <f aca="false">IF($A21="",0,IF(COUNTIFS(Urlaub!$A$5:$A$604,$A21,Urlaub!$B$5:$B$604,"&lt;="&amp;NE$3,Urlaub!$C$5:$C$604,"&gt;="&amp;NE$3)&gt;0,1,0))</f>
        <v>0</v>
      </c>
      <c r="NF21" s="19" t="n">
        <f aca="false">IF($A21="",0,IF(COUNTIFS(Urlaub!$A$5:$A$604,$A21,Urlaub!$B$5:$B$604,"&lt;="&amp;NF$3,Urlaub!$C$5:$C$604,"&gt;="&amp;NF$3)&gt;0,1,0))</f>
        <v>0</v>
      </c>
      <c r="NG21" s="19" t="n">
        <f aca="false">IF($A21="",0,IF(COUNTIFS(Urlaub!$A$5:$A$604,$A21,Urlaub!$B$5:$B$604,"&lt;="&amp;NG$3,Urlaub!$C$5:$C$604,"&gt;="&amp;NG$3)&gt;0,1,0))</f>
        <v>0</v>
      </c>
      <c r="NH21" s="19" t="n">
        <f aca="false">IF($A21="",0,IF(COUNTIFS(Urlaub!$A$5:$A$604,$A21,Urlaub!$B$5:$B$604,"&lt;="&amp;NH$3,Urlaub!$C$5:$C$604,"&gt;="&amp;NH$3)&gt;0,1,0))</f>
        <v>0</v>
      </c>
    </row>
    <row r="22" customFormat="false" ht="15" hidden="false" customHeight="false" outlineLevel="0" collapsed="false">
      <c r="A22" s="5" t="str">
        <f aca="false">IF(Team!A22="","",Team!A22)</f>
        <v/>
      </c>
      <c r="B22" s="8" t="str">
        <f aca="false">IF(Team!B22="","",Team!B22)</f>
        <v/>
      </c>
      <c r="C22" s="8" t="str">
        <f aca="false">IF(Team!C22="","",Team!C22)</f>
        <v/>
      </c>
      <c r="D22" s="8" t="str">
        <f aca="false">IF(Team!D22="","",Team!D22)</f>
        <v/>
      </c>
      <c r="E22" s="8" t="str">
        <f aca="false">IF(Team!E22="","",Team!E22)</f>
        <v/>
      </c>
      <c r="F22" s="8" t="str">
        <f aca="false">IF(Team!F22="","",Team!F22)</f>
        <v/>
      </c>
      <c r="G22" s="19" t="n">
        <f aca="false">IF($A22="",0,IF(COUNTIFS(Urlaub!$A$5:$A$604,$A22,Urlaub!$B$5:$B$604,"&lt;="&amp;G$3,Urlaub!$C$5:$C$604,"&gt;="&amp;G$3)&gt;0,1,0))</f>
        <v>0</v>
      </c>
      <c r="H22" s="19" t="n">
        <f aca="false">IF($A22="",0,IF(COUNTIFS(Urlaub!$A$5:$A$604,$A22,Urlaub!$B$5:$B$604,"&lt;="&amp;H$3,Urlaub!$C$5:$C$604,"&gt;="&amp;H$3)&gt;0,1,0))</f>
        <v>0</v>
      </c>
      <c r="I22" s="19" t="n">
        <f aca="false">IF($A22="",0,IF(COUNTIFS(Urlaub!$A$5:$A$604,$A22,Urlaub!$B$5:$B$604,"&lt;="&amp;I$3,Urlaub!$C$5:$C$604,"&gt;="&amp;I$3)&gt;0,1,0))</f>
        <v>0</v>
      </c>
      <c r="J22" s="19" t="n">
        <f aca="false">IF($A22="",0,IF(COUNTIFS(Urlaub!$A$5:$A$604,$A22,Urlaub!$B$5:$B$604,"&lt;="&amp;J$3,Urlaub!$C$5:$C$604,"&gt;="&amp;J$3)&gt;0,1,0))</f>
        <v>0</v>
      </c>
      <c r="K22" s="19" t="n">
        <f aca="false">IF($A22="",0,IF(COUNTIFS(Urlaub!$A$5:$A$604,$A22,Urlaub!$B$5:$B$604,"&lt;="&amp;K$3,Urlaub!$C$5:$C$604,"&gt;="&amp;K$3)&gt;0,1,0))</f>
        <v>0</v>
      </c>
      <c r="L22" s="19" t="n">
        <f aca="false">IF($A22="",0,IF(COUNTIFS(Urlaub!$A$5:$A$604,$A22,Urlaub!$B$5:$B$604,"&lt;="&amp;L$3,Urlaub!$C$5:$C$604,"&gt;="&amp;L$3)&gt;0,1,0))</f>
        <v>0</v>
      </c>
      <c r="M22" s="19" t="n">
        <f aca="false">IF($A22="",0,IF(COUNTIFS(Urlaub!$A$5:$A$604,$A22,Urlaub!$B$5:$B$604,"&lt;="&amp;M$3,Urlaub!$C$5:$C$604,"&gt;="&amp;M$3)&gt;0,1,0))</f>
        <v>0</v>
      </c>
      <c r="N22" s="19" t="n">
        <f aca="false">IF($A22="",0,IF(COUNTIFS(Urlaub!$A$5:$A$604,$A22,Urlaub!$B$5:$B$604,"&lt;="&amp;N$3,Urlaub!$C$5:$C$604,"&gt;="&amp;N$3)&gt;0,1,0))</f>
        <v>0</v>
      </c>
      <c r="O22" s="19" t="n">
        <f aca="false">IF($A22="",0,IF(COUNTIFS(Urlaub!$A$5:$A$604,$A22,Urlaub!$B$5:$B$604,"&lt;="&amp;O$3,Urlaub!$C$5:$C$604,"&gt;="&amp;O$3)&gt;0,1,0))</f>
        <v>0</v>
      </c>
      <c r="P22" s="19" t="n">
        <f aca="false">IF($A22="",0,IF(COUNTIFS(Urlaub!$A$5:$A$604,$A22,Urlaub!$B$5:$B$604,"&lt;="&amp;P$3,Urlaub!$C$5:$C$604,"&gt;="&amp;P$3)&gt;0,1,0))</f>
        <v>0</v>
      </c>
      <c r="Q22" s="19" t="n">
        <f aca="false">IF($A22="",0,IF(COUNTIFS(Urlaub!$A$5:$A$604,$A22,Urlaub!$B$5:$B$604,"&lt;="&amp;Q$3,Urlaub!$C$5:$C$604,"&gt;="&amp;Q$3)&gt;0,1,0))</f>
        <v>0</v>
      </c>
      <c r="R22" s="19" t="n">
        <f aca="false">IF($A22="",0,IF(COUNTIFS(Urlaub!$A$5:$A$604,$A22,Urlaub!$B$5:$B$604,"&lt;="&amp;R$3,Urlaub!$C$5:$C$604,"&gt;="&amp;R$3)&gt;0,1,0))</f>
        <v>0</v>
      </c>
      <c r="S22" s="19" t="n">
        <f aca="false">IF($A22="",0,IF(COUNTIFS(Urlaub!$A$5:$A$604,$A22,Urlaub!$B$5:$B$604,"&lt;="&amp;S$3,Urlaub!$C$5:$C$604,"&gt;="&amp;S$3)&gt;0,1,0))</f>
        <v>0</v>
      </c>
      <c r="T22" s="19" t="n">
        <f aca="false">IF($A22="",0,IF(COUNTIFS(Urlaub!$A$5:$A$604,$A22,Urlaub!$B$5:$B$604,"&lt;="&amp;T$3,Urlaub!$C$5:$C$604,"&gt;="&amp;T$3)&gt;0,1,0))</f>
        <v>0</v>
      </c>
      <c r="U22" s="19" t="n">
        <f aca="false">IF($A22="",0,IF(COUNTIFS(Urlaub!$A$5:$A$604,$A22,Urlaub!$B$5:$B$604,"&lt;="&amp;U$3,Urlaub!$C$5:$C$604,"&gt;="&amp;U$3)&gt;0,1,0))</f>
        <v>0</v>
      </c>
      <c r="V22" s="19" t="n">
        <f aca="false">IF($A22="",0,IF(COUNTIFS(Urlaub!$A$5:$A$604,$A22,Urlaub!$B$5:$B$604,"&lt;="&amp;V$3,Urlaub!$C$5:$C$604,"&gt;="&amp;V$3)&gt;0,1,0))</f>
        <v>0</v>
      </c>
      <c r="W22" s="19" t="n">
        <f aca="false">IF($A22="",0,IF(COUNTIFS(Urlaub!$A$5:$A$604,$A22,Urlaub!$B$5:$B$604,"&lt;="&amp;W$3,Urlaub!$C$5:$C$604,"&gt;="&amp;W$3)&gt;0,1,0))</f>
        <v>0</v>
      </c>
      <c r="X22" s="19" t="n">
        <f aca="false">IF($A22="",0,IF(COUNTIFS(Urlaub!$A$5:$A$604,$A22,Urlaub!$B$5:$B$604,"&lt;="&amp;X$3,Urlaub!$C$5:$C$604,"&gt;="&amp;X$3)&gt;0,1,0))</f>
        <v>0</v>
      </c>
      <c r="Y22" s="19" t="n">
        <f aca="false">IF($A22="",0,IF(COUNTIFS(Urlaub!$A$5:$A$604,$A22,Urlaub!$B$5:$B$604,"&lt;="&amp;Y$3,Urlaub!$C$5:$C$604,"&gt;="&amp;Y$3)&gt;0,1,0))</f>
        <v>0</v>
      </c>
      <c r="Z22" s="19" t="n">
        <f aca="false">IF($A22="",0,IF(COUNTIFS(Urlaub!$A$5:$A$604,$A22,Urlaub!$B$5:$B$604,"&lt;="&amp;Z$3,Urlaub!$C$5:$C$604,"&gt;="&amp;Z$3)&gt;0,1,0))</f>
        <v>0</v>
      </c>
      <c r="AA22" s="19" t="n">
        <f aca="false">IF($A22="",0,IF(COUNTIFS(Urlaub!$A$5:$A$604,$A22,Urlaub!$B$5:$B$604,"&lt;="&amp;AA$3,Urlaub!$C$5:$C$604,"&gt;="&amp;AA$3)&gt;0,1,0))</f>
        <v>0</v>
      </c>
      <c r="AB22" s="19" t="n">
        <f aca="false">IF($A22="",0,IF(COUNTIFS(Urlaub!$A$5:$A$604,$A22,Urlaub!$B$5:$B$604,"&lt;="&amp;AB$3,Urlaub!$C$5:$C$604,"&gt;="&amp;AB$3)&gt;0,1,0))</f>
        <v>0</v>
      </c>
      <c r="AC22" s="19" t="n">
        <f aca="false">IF($A22="",0,IF(COUNTIFS(Urlaub!$A$5:$A$604,$A22,Urlaub!$B$5:$B$604,"&lt;="&amp;AC$3,Urlaub!$C$5:$C$604,"&gt;="&amp;AC$3)&gt;0,1,0))</f>
        <v>0</v>
      </c>
      <c r="AD22" s="19" t="n">
        <f aca="false">IF($A22="",0,IF(COUNTIFS(Urlaub!$A$5:$A$604,$A22,Urlaub!$B$5:$B$604,"&lt;="&amp;AD$3,Urlaub!$C$5:$C$604,"&gt;="&amp;AD$3)&gt;0,1,0))</f>
        <v>0</v>
      </c>
      <c r="AE22" s="19" t="n">
        <f aca="false">IF($A22="",0,IF(COUNTIFS(Urlaub!$A$5:$A$604,$A22,Urlaub!$B$5:$B$604,"&lt;="&amp;AE$3,Urlaub!$C$5:$C$604,"&gt;="&amp;AE$3)&gt;0,1,0))</f>
        <v>0</v>
      </c>
      <c r="AF22" s="19" t="n">
        <f aca="false">IF($A22="",0,IF(COUNTIFS(Urlaub!$A$5:$A$604,$A22,Urlaub!$B$5:$B$604,"&lt;="&amp;AF$3,Urlaub!$C$5:$C$604,"&gt;="&amp;AF$3)&gt;0,1,0))</f>
        <v>0</v>
      </c>
      <c r="AG22" s="19" t="n">
        <f aca="false">IF($A22="",0,IF(COUNTIFS(Urlaub!$A$5:$A$604,$A22,Urlaub!$B$5:$B$604,"&lt;="&amp;AG$3,Urlaub!$C$5:$C$604,"&gt;="&amp;AG$3)&gt;0,1,0))</f>
        <v>0</v>
      </c>
      <c r="AH22" s="19" t="n">
        <f aca="false">IF($A22="",0,IF(COUNTIFS(Urlaub!$A$5:$A$604,$A22,Urlaub!$B$5:$B$604,"&lt;="&amp;AH$3,Urlaub!$C$5:$C$604,"&gt;="&amp;AH$3)&gt;0,1,0))</f>
        <v>0</v>
      </c>
      <c r="AI22" s="19" t="n">
        <f aca="false">IF($A22="",0,IF(COUNTIFS(Urlaub!$A$5:$A$604,$A22,Urlaub!$B$5:$B$604,"&lt;="&amp;AI$3,Urlaub!$C$5:$C$604,"&gt;="&amp;AI$3)&gt;0,1,0))</f>
        <v>0</v>
      </c>
      <c r="AJ22" s="19" t="n">
        <f aca="false">IF($A22="",0,IF(COUNTIFS(Urlaub!$A$5:$A$604,$A22,Urlaub!$B$5:$B$604,"&lt;="&amp;AJ$3,Urlaub!$C$5:$C$604,"&gt;="&amp;AJ$3)&gt;0,1,0))</f>
        <v>0</v>
      </c>
      <c r="AK22" s="19" t="n">
        <f aca="false">IF($A22="",0,IF(COUNTIFS(Urlaub!$A$5:$A$604,$A22,Urlaub!$B$5:$B$604,"&lt;="&amp;AK$3,Urlaub!$C$5:$C$604,"&gt;="&amp;AK$3)&gt;0,1,0))</f>
        <v>0</v>
      </c>
      <c r="AL22" s="19" t="n">
        <f aca="false">IF($A22="",0,IF(COUNTIFS(Urlaub!$A$5:$A$604,$A22,Urlaub!$B$5:$B$604,"&lt;="&amp;AL$3,Urlaub!$C$5:$C$604,"&gt;="&amp;AL$3)&gt;0,1,0))</f>
        <v>0</v>
      </c>
      <c r="AM22" s="19" t="n">
        <f aca="false">IF($A22="",0,IF(COUNTIFS(Urlaub!$A$5:$A$604,$A22,Urlaub!$B$5:$B$604,"&lt;="&amp;AM$3,Urlaub!$C$5:$C$604,"&gt;="&amp;AM$3)&gt;0,1,0))</f>
        <v>0</v>
      </c>
      <c r="AN22" s="19" t="n">
        <f aca="false">IF($A22="",0,IF(COUNTIFS(Urlaub!$A$5:$A$604,$A22,Urlaub!$B$5:$B$604,"&lt;="&amp;AN$3,Urlaub!$C$5:$C$604,"&gt;="&amp;AN$3)&gt;0,1,0))</f>
        <v>0</v>
      </c>
      <c r="AO22" s="19" t="n">
        <f aca="false">IF($A22="",0,IF(COUNTIFS(Urlaub!$A$5:$A$604,$A22,Urlaub!$B$5:$B$604,"&lt;="&amp;AO$3,Urlaub!$C$5:$C$604,"&gt;="&amp;AO$3)&gt;0,1,0))</f>
        <v>0</v>
      </c>
      <c r="AP22" s="19" t="n">
        <f aca="false">IF($A22="",0,IF(COUNTIFS(Urlaub!$A$5:$A$604,$A22,Urlaub!$B$5:$B$604,"&lt;="&amp;AP$3,Urlaub!$C$5:$C$604,"&gt;="&amp;AP$3)&gt;0,1,0))</f>
        <v>0</v>
      </c>
      <c r="AQ22" s="19" t="n">
        <f aca="false">IF($A22="",0,IF(COUNTIFS(Urlaub!$A$5:$A$604,$A22,Urlaub!$B$5:$B$604,"&lt;="&amp;AQ$3,Urlaub!$C$5:$C$604,"&gt;="&amp;AQ$3)&gt;0,1,0))</f>
        <v>0</v>
      </c>
      <c r="AR22" s="19" t="n">
        <f aca="false">IF($A22="",0,IF(COUNTIFS(Urlaub!$A$5:$A$604,$A22,Urlaub!$B$5:$B$604,"&lt;="&amp;AR$3,Urlaub!$C$5:$C$604,"&gt;="&amp;AR$3)&gt;0,1,0))</f>
        <v>0</v>
      </c>
      <c r="AS22" s="19" t="n">
        <f aca="false">IF($A22="",0,IF(COUNTIFS(Urlaub!$A$5:$A$604,$A22,Urlaub!$B$5:$B$604,"&lt;="&amp;AS$3,Urlaub!$C$5:$C$604,"&gt;="&amp;AS$3)&gt;0,1,0))</f>
        <v>0</v>
      </c>
      <c r="AT22" s="19" t="n">
        <f aca="false">IF($A22="",0,IF(COUNTIFS(Urlaub!$A$5:$A$604,$A22,Urlaub!$B$5:$B$604,"&lt;="&amp;AT$3,Urlaub!$C$5:$C$604,"&gt;="&amp;AT$3)&gt;0,1,0))</f>
        <v>0</v>
      </c>
      <c r="AU22" s="19" t="n">
        <f aca="false">IF($A22="",0,IF(COUNTIFS(Urlaub!$A$5:$A$604,$A22,Urlaub!$B$5:$B$604,"&lt;="&amp;AU$3,Urlaub!$C$5:$C$604,"&gt;="&amp;AU$3)&gt;0,1,0))</f>
        <v>0</v>
      </c>
      <c r="AV22" s="19" t="n">
        <f aca="false">IF($A22="",0,IF(COUNTIFS(Urlaub!$A$5:$A$604,$A22,Urlaub!$B$5:$B$604,"&lt;="&amp;AV$3,Urlaub!$C$5:$C$604,"&gt;="&amp;AV$3)&gt;0,1,0))</f>
        <v>0</v>
      </c>
      <c r="AW22" s="19" t="n">
        <f aca="false">IF($A22="",0,IF(COUNTIFS(Urlaub!$A$5:$A$604,$A22,Urlaub!$B$5:$B$604,"&lt;="&amp;AW$3,Urlaub!$C$5:$C$604,"&gt;="&amp;AW$3)&gt;0,1,0))</f>
        <v>0</v>
      </c>
      <c r="AX22" s="19" t="n">
        <f aca="false">IF($A22="",0,IF(COUNTIFS(Urlaub!$A$5:$A$604,$A22,Urlaub!$B$5:$B$604,"&lt;="&amp;AX$3,Urlaub!$C$5:$C$604,"&gt;="&amp;AX$3)&gt;0,1,0))</f>
        <v>0</v>
      </c>
      <c r="AY22" s="19" t="n">
        <f aca="false">IF($A22="",0,IF(COUNTIFS(Urlaub!$A$5:$A$604,$A22,Urlaub!$B$5:$B$604,"&lt;="&amp;AY$3,Urlaub!$C$5:$C$604,"&gt;="&amp;AY$3)&gt;0,1,0))</f>
        <v>0</v>
      </c>
      <c r="AZ22" s="19" t="n">
        <f aca="false">IF($A22="",0,IF(COUNTIFS(Urlaub!$A$5:$A$604,$A22,Urlaub!$B$5:$B$604,"&lt;="&amp;AZ$3,Urlaub!$C$5:$C$604,"&gt;="&amp;AZ$3)&gt;0,1,0))</f>
        <v>0</v>
      </c>
      <c r="BA22" s="19" t="n">
        <f aca="false">IF($A22="",0,IF(COUNTIFS(Urlaub!$A$5:$A$604,$A22,Urlaub!$B$5:$B$604,"&lt;="&amp;BA$3,Urlaub!$C$5:$C$604,"&gt;="&amp;BA$3)&gt;0,1,0))</f>
        <v>0</v>
      </c>
      <c r="BB22" s="19" t="n">
        <f aca="false">IF($A22="",0,IF(COUNTIFS(Urlaub!$A$5:$A$604,$A22,Urlaub!$B$5:$B$604,"&lt;="&amp;BB$3,Urlaub!$C$5:$C$604,"&gt;="&amp;BB$3)&gt;0,1,0))</f>
        <v>0</v>
      </c>
      <c r="BC22" s="19" t="n">
        <f aca="false">IF($A22="",0,IF(COUNTIFS(Urlaub!$A$5:$A$604,$A22,Urlaub!$B$5:$B$604,"&lt;="&amp;BC$3,Urlaub!$C$5:$C$604,"&gt;="&amp;BC$3)&gt;0,1,0))</f>
        <v>0</v>
      </c>
      <c r="BD22" s="19" t="n">
        <f aca="false">IF($A22="",0,IF(COUNTIFS(Urlaub!$A$5:$A$604,$A22,Urlaub!$B$5:$B$604,"&lt;="&amp;BD$3,Urlaub!$C$5:$C$604,"&gt;="&amp;BD$3)&gt;0,1,0))</f>
        <v>0</v>
      </c>
      <c r="BE22" s="19" t="n">
        <f aca="false">IF($A22="",0,IF(COUNTIFS(Urlaub!$A$5:$A$604,$A22,Urlaub!$B$5:$B$604,"&lt;="&amp;BE$3,Urlaub!$C$5:$C$604,"&gt;="&amp;BE$3)&gt;0,1,0))</f>
        <v>0</v>
      </c>
      <c r="BF22" s="19" t="n">
        <f aca="false">IF($A22="",0,IF(COUNTIFS(Urlaub!$A$5:$A$604,$A22,Urlaub!$B$5:$B$604,"&lt;="&amp;BF$3,Urlaub!$C$5:$C$604,"&gt;="&amp;BF$3)&gt;0,1,0))</f>
        <v>0</v>
      </c>
      <c r="BG22" s="19" t="n">
        <f aca="false">IF($A22="",0,IF(COUNTIFS(Urlaub!$A$5:$A$604,$A22,Urlaub!$B$5:$B$604,"&lt;="&amp;BG$3,Urlaub!$C$5:$C$604,"&gt;="&amp;BG$3)&gt;0,1,0))</f>
        <v>0</v>
      </c>
      <c r="BH22" s="19" t="n">
        <f aca="false">IF($A22="",0,IF(COUNTIFS(Urlaub!$A$5:$A$604,$A22,Urlaub!$B$5:$B$604,"&lt;="&amp;BH$3,Urlaub!$C$5:$C$604,"&gt;="&amp;BH$3)&gt;0,1,0))</f>
        <v>0</v>
      </c>
      <c r="BI22" s="19" t="n">
        <f aca="false">IF($A22="",0,IF(COUNTIFS(Urlaub!$A$5:$A$604,$A22,Urlaub!$B$5:$B$604,"&lt;="&amp;BI$3,Urlaub!$C$5:$C$604,"&gt;="&amp;BI$3)&gt;0,1,0))</f>
        <v>0</v>
      </c>
      <c r="BJ22" s="19" t="n">
        <f aca="false">IF($A22="",0,IF(COUNTIFS(Urlaub!$A$5:$A$604,$A22,Urlaub!$B$5:$B$604,"&lt;="&amp;BJ$3,Urlaub!$C$5:$C$604,"&gt;="&amp;BJ$3)&gt;0,1,0))</f>
        <v>0</v>
      </c>
      <c r="BK22" s="19" t="n">
        <f aca="false">IF($A22="",0,IF(COUNTIFS(Urlaub!$A$5:$A$604,$A22,Urlaub!$B$5:$B$604,"&lt;="&amp;BK$3,Urlaub!$C$5:$C$604,"&gt;="&amp;BK$3)&gt;0,1,0))</f>
        <v>0</v>
      </c>
      <c r="BL22" s="19" t="n">
        <f aca="false">IF($A22="",0,IF(COUNTIFS(Urlaub!$A$5:$A$604,$A22,Urlaub!$B$5:$B$604,"&lt;="&amp;BL$3,Urlaub!$C$5:$C$604,"&gt;="&amp;BL$3)&gt;0,1,0))</f>
        <v>0</v>
      </c>
      <c r="BM22" s="19" t="n">
        <f aca="false">IF($A22="",0,IF(COUNTIFS(Urlaub!$A$5:$A$604,$A22,Urlaub!$B$5:$B$604,"&lt;="&amp;BM$3,Urlaub!$C$5:$C$604,"&gt;="&amp;BM$3)&gt;0,1,0))</f>
        <v>0</v>
      </c>
      <c r="BN22" s="19" t="n">
        <f aca="false">IF($A22="",0,IF(COUNTIFS(Urlaub!$A$5:$A$604,$A22,Urlaub!$B$5:$B$604,"&lt;="&amp;BN$3,Urlaub!$C$5:$C$604,"&gt;="&amp;BN$3)&gt;0,1,0))</f>
        <v>0</v>
      </c>
      <c r="BO22" s="19" t="n">
        <f aca="false">IF($A22="",0,IF(COUNTIFS(Urlaub!$A$5:$A$604,$A22,Urlaub!$B$5:$B$604,"&lt;="&amp;BO$3,Urlaub!$C$5:$C$604,"&gt;="&amp;BO$3)&gt;0,1,0))</f>
        <v>0</v>
      </c>
      <c r="BP22" s="19" t="n">
        <f aca="false">IF($A22="",0,IF(COUNTIFS(Urlaub!$A$5:$A$604,$A22,Urlaub!$B$5:$B$604,"&lt;="&amp;BP$3,Urlaub!$C$5:$C$604,"&gt;="&amp;BP$3)&gt;0,1,0))</f>
        <v>0</v>
      </c>
      <c r="BQ22" s="19" t="n">
        <f aca="false">IF($A22="",0,IF(COUNTIFS(Urlaub!$A$5:$A$604,$A22,Urlaub!$B$5:$B$604,"&lt;="&amp;BQ$3,Urlaub!$C$5:$C$604,"&gt;="&amp;BQ$3)&gt;0,1,0))</f>
        <v>0</v>
      </c>
      <c r="BR22" s="19" t="n">
        <f aca="false">IF($A22="",0,IF(COUNTIFS(Urlaub!$A$5:$A$604,$A22,Urlaub!$B$5:$B$604,"&lt;="&amp;BR$3,Urlaub!$C$5:$C$604,"&gt;="&amp;BR$3)&gt;0,1,0))</f>
        <v>0</v>
      </c>
      <c r="BS22" s="19" t="n">
        <f aca="false">IF($A22="",0,IF(COUNTIFS(Urlaub!$A$5:$A$604,$A22,Urlaub!$B$5:$B$604,"&lt;="&amp;BS$3,Urlaub!$C$5:$C$604,"&gt;="&amp;BS$3)&gt;0,1,0))</f>
        <v>0</v>
      </c>
      <c r="BT22" s="19" t="n">
        <f aca="false">IF($A22="",0,IF(COUNTIFS(Urlaub!$A$5:$A$604,$A22,Urlaub!$B$5:$B$604,"&lt;="&amp;BT$3,Urlaub!$C$5:$C$604,"&gt;="&amp;BT$3)&gt;0,1,0))</f>
        <v>0</v>
      </c>
      <c r="BU22" s="19" t="n">
        <f aca="false">IF($A22="",0,IF(COUNTIFS(Urlaub!$A$5:$A$604,$A22,Urlaub!$B$5:$B$604,"&lt;="&amp;BU$3,Urlaub!$C$5:$C$604,"&gt;="&amp;BU$3)&gt;0,1,0))</f>
        <v>0</v>
      </c>
      <c r="BV22" s="19" t="n">
        <f aca="false">IF($A22="",0,IF(COUNTIFS(Urlaub!$A$5:$A$604,$A22,Urlaub!$B$5:$B$604,"&lt;="&amp;BV$3,Urlaub!$C$5:$C$604,"&gt;="&amp;BV$3)&gt;0,1,0))</f>
        <v>0</v>
      </c>
      <c r="BW22" s="19" t="n">
        <f aca="false">IF($A22="",0,IF(COUNTIFS(Urlaub!$A$5:$A$604,$A22,Urlaub!$B$5:$B$604,"&lt;="&amp;BW$3,Urlaub!$C$5:$C$604,"&gt;="&amp;BW$3)&gt;0,1,0))</f>
        <v>0</v>
      </c>
      <c r="BX22" s="19" t="n">
        <f aca="false">IF($A22="",0,IF(COUNTIFS(Urlaub!$A$5:$A$604,$A22,Urlaub!$B$5:$B$604,"&lt;="&amp;BX$3,Urlaub!$C$5:$C$604,"&gt;="&amp;BX$3)&gt;0,1,0))</f>
        <v>0</v>
      </c>
      <c r="BY22" s="19" t="n">
        <f aca="false">IF($A22="",0,IF(COUNTIFS(Urlaub!$A$5:$A$604,$A22,Urlaub!$B$5:$B$604,"&lt;="&amp;BY$3,Urlaub!$C$5:$C$604,"&gt;="&amp;BY$3)&gt;0,1,0))</f>
        <v>0</v>
      </c>
      <c r="BZ22" s="19" t="n">
        <f aca="false">IF($A22="",0,IF(COUNTIFS(Urlaub!$A$5:$A$604,$A22,Urlaub!$B$5:$B$604,"&lt;="&amp;BZ$3,Urlaub!$C$5:$C$604,"&gt;="&amp;BZ$3)&gt;0,1,0))</f>
        <v>0</v>
      </c>
      <c r="CA22" s="19" t="n">
        <f aca="false">IF($A22="",0,IF(COUNTIFS(Urlaub!$A$5:$A$604,$A22,Urlaub!$B$5:$B$604,"&lt;="&amp;CA$3,Urlaub!$C$5:$C$604,"&gt;="&amp;CA$3)&gt;0,1,0))</f>
        <v>0</v>
      </c>
      <c r="CB22" s="19" t="n">
        <f aca="false">IF($A22="",0,IF(COUNTIFS(Urlaub!$A$5:$A$604,$A22,Urlaub!$B$5:$B$604,"&lt;="&amp;CB$3,Urlaub!$C$5:$C$604,"&gt;="&amp;CB$3)&gt;0,1,0))</f>
        <v>0</v>
      </c>
      <c r="CC22" s="19" t="n">
        <f aca="false">IF($A22="",0,IF(COUNTIFS(Urlaub!$A$5:$A$604,$A22,Urlaub!$B$5:$B$604,"&lt;="&amp;CC$3,Urlaub!$C$5:$C$604,"&gt;="&amp;CC$3)&gt;0,1,0))</f>
        <v>0</v>
      </c>
      <c r="CD22" s="19" t="n">
        <f aca="false">IF($A22="",0,IF(COUNTIFS(Urlaub!$A$5:$A$604,$A22,Urlaub!$B$5:$B$604,"&lt;="&amp;CD$3,Urlaub!$C$5:$C$604,"&gt;="&amp;CD$3)&gt;0,1,0))</f>
        <v>0</v>
      </c>
      <c r="CE22" s="19" t="n">
        <f aca="false">IF($A22="",0,IF(COUNTIFS(Urlaub!$A$5:$A$604,$A22,Urlaub!$B$5:$B$604,"&lt;="&amp;CE$3,Urlaub!$C$5:$C$604,"&gt;="&amp;CE$3)&gt;0,1,0))</f>
        <v>0</v>
      </c>
      <c r="CF22" s="19" t="n">
        <f aca="false">IF($A22="",0,IF(COUNTIFS(Urlaub!$A$5:$A$604,$A22,Urlaub!$B$5:$B$604,"&lt;="&amp;CF$3,Urlaub!$C$5:$C$604,"&gt;="&amp;CF$3)&gt;0,1,0))</f>
        <v>0</v>
      </c>
      <c r="CG22" s="19" t="n">
        <f aca="false">IF($A22="",0,IF(COUNTIFS(Urlaub!$A$5:$A$604,$A22,Urlaub!$B$5:$B$604,"&lt;="&amp;CG$3,Urlaub!$C$5:$C$604,"&gt;="&amp;CG$3)&gt;0,1,0))</f>
        <v>0</v>
      </c>
      <c r="CH22" s="19" t="n">
        <f aca="false">IF($A22="",0,IF(COUNTIFS(Urlaub!$A$5:$A$604,$A22,Urlaub!$B$5:$B$604,"&lt;="&amp;CH$3,Urlaub!$C$5:$C$604,"&gt;="&amp;CH$3)&gt;0,1,0))</f>
        <v>0</v>
      </c>
      <c r="CI22" s="19" t="n">
        <f aca="false">IF($A22="",0,IF(COUNTIFS(Urlaub!$A$5:$A$604,$A22,Urlaub!$B$5:$B$604,"&lt;="&amp;CI$3,Urlaub!$C$5:$C$604,"&gt;="&amp;CI$3)&gt;0,1,0))</f>
        <v>0</v>
      </c>
      <c r="CJ22" s="19" t="n">
        <f aca="false">IF($A22="",0,IF(COUNTIFS(Urlaub!$A$5:$A$604,$A22,Urlaub!$B$5:$B$604,"&lt;="&amp;CJ$3,Urlaub!$C$5:$C$604,"&gt;="&amp;CJ$3)&gt;0,1,0))</f>
        <v>0</v>
      </c>
      <c r="CK22" s="19" t="n">
        <f aca="false">IF($A22="",0,IF(COUNTIFS(Urlaub!$A$5:$A$604,$A22,Urlaub!$B$5:$B$604,"&lt;="&amp;CK$3,Urlaub!$C$5:$C$604,"&gt;="&amp;CK$3)&gt;0,1,0))</f>
        <v>0</v>
      </c>
      <c r="CL22" s="19" t="n">
        <f aca="false">IF($A22="",0,IF(COUNTIFS(Urlaub!$A$5:$A$604,$A22,Urlaub!$B$5:$B$604,"&lt;="&amp;CL$3,Urlaub!$C$5:$C$604,"&gt;="&amp;CL$3)&gt;0,1,0))</f>
        <v>0</v>
      </c>
      <c r="CM22" s="19" t="n">
        <f aca="false">IF($A22="",0,IF(COUNTIFS(Urlaub!$A$5:$A$604,$A22,Urlaub!$B$5:$B$604,"&lt;="&amp;CM$3,Urlaub!$C$5:$C$604,"&gt;="&amp;CM$3)&gt;0,1,0))</f>
        <v>0</v>
      </c>
      <c r="CN22" s="19" t="n">
        <f aca="false">IF($A22="",0,IF(COUNTIFS(Urlaub!$A$5:$A$604,$A22,Urlaub!$B$5:$B$604,"&lt;="&amp;CN$3,Urlaub!$C$5:$C$604,"&gt;="&amp;CN$3)&gt;0,1,0))</f>
        <v>0</v>
      </c>
      <c r="CO22" s="19" t="n">
        <f aca="false">IF($A22="",0,IF(COUNTIFS(Urlaub!$A$5:$A$604,$A22,Urlaub!$B$5:$B$604,"&lt;="&amp;CO$3,Urlaub!$C$5:$C$604,"&gt;="&amp;CO$3)&gt;0,1,0))</f>
        <v>0</v>
      </c>
      <c r="CP22" s="19" t="n">
        <f aca="false">IF($A22="",0,IF(COUNTIFS(Urlaub!$A$5:$A$604,$A22,Urlaub!$B$5:$B$604,"&lt;="&amp;CP$3,Urlaub!$C$5:$C$604,"&gt;="&amp;CP$3)&gt;0,1,0))</f>
        <v>0</v>
      </c>
      <c r="CQ22" s="19" t="n">
        <f aca="false">IF($A22="",0,IF(COUNTIFS(Urlaub!$A$5:$A$604,$A22,Urlaub!$B$5:$B$604,"&lt;="&amp;CQ$3,Urlaub!$C$5:$C$604,"&gt;="&amp;CQ$3)&gt;0,1,0))</f>
        <v>0</v>
      </c>
      <c r="CR22" s="19" t="n">
        <f aca="false">IF($A22="",0,IF(COUNTIFS(Urlaub!$A$5:$A$604,$A22,Urlaub!$B$5:$B$604,"&lt;="&amp;CR$3,Urlaub!$C$5:$C$604,"&gt;="&amp;CR$3)&gt;0,1,0))</f>
        <v>0</v>
      </c>
      <c r="CS22" s="19" t="n">
        <f aca="false">IF($A22="",0,IF(COUNTIFS(Urlaub!$A$5:$A$604,$A22,Urlaub!$B$5:$B$604,"&lt;="&amp;CS$3,Urlaub!$C$5:$C$604,"&gt;="&amp;CS$3)&gt;0,1,0))</f>
        <v>0</v>
      </c>
      <c r="CT22" s="19" t="n">
        <f aca="false">IF($A22="",0,IF(COUNTIFS(Urlaub!$A$5:$A$604,$A22,Urlaub!$B$5:$B$604,"&lt;="&amp;CT$3,Urlaub!$C$5:$C$604,"&gt;="&amp;CT$3)&gt;0,1,0))</f>
        <v>0</v>
      </c>
      <c r="CU22" s="19" t="n">
        <f aca="false">IF($A22="",0,IF(COUNTIFS(Urlaub!$A$5:$A$604,$A22,Urlaub!$B$5:$B$604,"&lt;="&amp;CU$3,Urlaub!$C$5:$C$604,"&gt;="&amp;CU$3)&gt;0,1,0))</f>
        <v>0</v>
      </c>
      <c r="CV22" s="19" t="n">
        <f aca="false">IF($A22="",0,IF(COUNTIFS(Urlaub!$A$5:$A$604,$A22,Urlaub!$B$5:$B$604,"&lt;="&amp;CV$3,Urlaub!$C$5:$C$604,"&gt;="&amp;CV$3)&gt;0,1,0))</f>
        <v>0</v>
      </c>
      <c r="CW22" s="19" t="n">
        <f aca="false">IF($A22="",0,IF(COUNTIFS(Urlaub!$A$5:$A$604,$A22,Urlaub!$B$5:$B$604,"&lt;="&amp;CW$3,Urlaub!$C$5:$C$604,"&gt;="&amp;CW$3)&gt;0,1,0))</f>
        <v>0</v>
      </c>
      <c r="CX22" s="19" t="n">
        <f aca="false">IF($A22="",0,IF(COUNTIFS(Urlaub!$A$5:$A$604,$A22,Urlaub!$B$5:$B$604,"&lt;="&amp;CX$3,Urlaub!$C$5:$C$604,"&gt;="&amp;CX$3)&gt;0,1,0))</f>
        <v>0</v>
      </c>
      <c r="CY22" s="19" t="n">
        <f aca="false">IF($A22="",0,IF(COUNTIFS(Urlaub!$A$5:$A$604,$A22,Urlaub!$B$5:$B$604,"&lt;="&amp;CY$3,Urlaub!$C$5:$C$604,"&gt;="&amp;CY$3)&gt;0,1,0))</f>
        <v>0</v>
      </c>
      <c r="CZ22" s="19" t="n">
        <f aca="false">IF($A22="",0,IF(COUNTIFS(Urlaub!$A$5:$A$604,$A22,Urlaub!$B$5:$B$604,"&lt;="&amp;CZ$3,Urlaub!$C$5:$C$604,"&gt;="&amp;CZ$3)&gt;0,1,0))</f>
        <v>0</v>
      </c>
      <c r="DA22" s="19" t="n">
        <f aca="false">IF($A22="",0,IF(COUNTIFS(Urlaub!$A$5:$A$604,$A22,Urlaub!$B$5:$B$604,"&lt;="&amp;DA$3,Urlaub!$C$5:$C$604,"&gt;="&amp;DA$3)&gt;0,1,0))</f>
        <v>0</v>
      </c>
      <c r="DB22" s="19" t="n">
        <f aca="false">IF($A22="",0,IF(COUNTIFS(Urlaub!$A$5:$A$604,$A22,Urlaub!$B$5:$B$604,"&lt;="&amp;DB$3,Urlaub!$C$5:$C$604,"&gt;="&amp;DB$3)&gt;0,1,0))</f>
        <v>0</v>
      </c>
      <c r="DC22" s="19" t="n">
        <f aca="false">IF($A22="",0,IF(COUNTIFS(Urlaub!$A$5:$A$604,$A22,Urlaub!$B$5:$B$604,"&lt;="&amp;DC$3,Urlaub!$C$5:$C$604,"&gt;="&amp;DC$3)&gt;0,1,0))</f>
        <v>0</v>
      </c>
      <c r="DD22" s="19" t="n">
        <f aca="false">IF($A22="",0,IF(COUNTIFS(Urlaub!$A$5:$A$604,$A22,Urlaub!$B$5:$B$604,"&lt;="&amp;DD$3,Urlaub!$C$5:$C$604,"&gt;="&amp;DD$3)&gt;0,1,0))</f>
        <v>0</v>
      </c>
      <c r="DE22" s="19" t="n">
        <f aca="false">IF($A22="",0,IF(COUNTIFS(Urlaub!$A$5:$A$604,$A22,Urlaub!$B$5:$B$604,"&lt;="&amp;DE$3,Urlaub!$C$5:$C$604,"&gt;="&amp;DE$3)&gt;0,1,0))</f>
        <v>0</v>
      </c>
      <c r="DF22" s="19" t="n">
        <f aca="false">IF($A22="",0,IF(COUNTIFS(Urlaub!$A$5:$A$604,$A22,Urlaub!$B$5:$B$604,"&lt;="&amp;DF$3,Urlaub!$C$5:$C$604,"&gt;="&amp;DF$3)&gt;0,1,0))</f>
        <v>0</v>
      </c>
      <c r="DG22" s="19" t="n">
        <f aca="false">IF($A22="",0,IF(COUNTIFS(Urlaub!$A$5:$A$604,$A22,Urlaub!$B$5:$B$604,"&lt;="&amp;DG$3,Urlaub!$C$5:$C$604,"&gt;="&amp;DG$3)&gt;0,1,0))</f>
        <v>0</v>
      </c>
      <c r="DH22" s="19" t="n">
        <f aca="false">IF($A22="",0,IF(COUNTIFS(Urlaub!$A$5:$A$604,$A22,Urlaub!$B$5:$B$604,"&lt;="&amp;DH$3,Urlaub!$C$5:$C$604,"&gt;="&amp;DH$3)&gt;0,1,0))</f>
        <v>0</v>
      </c>
      <c r="DI22" s="19" t="n">
        <f aca="false">IF($A22="",0,IF(COUNTIFS(Urlaub!$A$5:$A$604,$A22,Urlaub!$B$5:$B$604,"&lt;="&amp;DI$3,Urlaub!$C$5:$C$604,"&gt;="&amp;DI$3)&gt;0,1,0))</f>
        <v>0</v>
      </c>
      <c r="DJ22" s="19" t="n">
        <f aca="false">IF($A22="",0,IF(COUNTIFS(Urlaub!$A$5:$A$604,$A22,Urlaub!$B$5:$B$604,"&lt;="&amp;DJ$3,Urlaub!$C$5:$C$604,"&gt;="&amp;DJ$3)&gt;0,1,0))</f>
        <v>0</v>
      </c>
      <c r="DK22" s="19" t="n">
        <f aca="false">IF($A22="",0,IF(COUNTIFS(Urlaub!$A$5:$A$604,$A22,Urlaub!$B$5:$B$604,"&lt;="&amp;DK$3,Urlaub!$C$5:$C$604,"&gt;="&amp;DK$3)&gt;0,1,0))</f>
        <v>0</v>
      </c>
      <c r="DL22" s="19" t="n">
        <f aca="false">IF($A22="",0,IF(COUNTIFS(Urlaub!$A$5:$A$604,$A22,Urlaub!$B$5:$B$604,"&lt;="&amp;DL$3,Urlaub!$C$5:$C$604,"&gt;="&amp;DL$3)&gt;0,1,0))</f>
        <v>0</v>
      </c>
      <c r="DM22" s="19" t="n">
        <f aca="false">IF($A22="",0,IF(COUNTIFS(Urlaub!$A$5:$A$604,$A22,Urlaub!$B$5:$B$604,"&lt;="&amp;DM$3,Urlaub!$C$5:$C$604,"&gt;="&amp;DM$3)&gt;0,1,0))</f>
        <v>0</v>
      </c>
      <c r="DN22" s="19" t="n">
        <f aca="false">IF($A22="",0,IF(COUNTIFS(Urlaub!$A$5:$A$604,$A22,Urlaub!$B$5:$B$604,"&lt;="&amp;DN$3,Urlaub!$C$5:$C$604,"&gt;="&amp;DN$3)&gt;0,1,0))</f>
        <v>0</v>
      </c>
      <c r="DO22" s="19" t="n">
        <f aca="false">IF($A22="",0,IF(COUNTIFS(Urlaub!$A$5:$A$604,$A22,Urlaub!$B$5:$B$604,"&lt;="&amp;DO$3,Urlaub!$C$5:$C$604,"&gt;="&amp;DO$3)&gt;0,1,0))</f>
        <v>0</v>
      </c>
      <c r="DP22" s="19" t="n">
        <f aca="false">IF($A22="",0,IF(COUNTIFS(Urlaub!$A$5:$A$604,$A22,Urlaub!$B$5:$B$604,"&lt;="&amp;DP$3,Urlaub!$C$5:$C$604,"&gt;="&amp;DP$3)&gt;0,1,0))</f>
        <v>0</v>
      </c>
      <c r="DQ22" s="19" t="n">
        <f aca="false">IF($A22="",0,IF(COUNTIFS(Urlaub!$A$5:$A$604,$A22,Urlaub!$B$5:$B$604,"&lt;="&amp;DQ$3,Urlaub!$C$5:$C$604,"&gt;="&amp;DQ$3)&gt;0,1,0))</f>
        <v>0</v>
      </c>
      <c r="DR22" s="19" t="n">
        <f aca="false">IF($A22="",0,IF(COUNTIFS(Urlaub!$A$5:$A$604,$A22,Urlaub!$B$5:$B$604,"&lt;="&amp;DR$3,Urlaub!$C$5:$C$604,"&gt;="&amp;DR$3)&gt;0,1,0))</f>
        <v>0</v>
      </c>
      <c r="DS22" s="19" t="n">
        <f aca="false">IF($A22="",0,IF(COUNTIFS(Urlaub!$A$5:$A$604,$A22,Urlaub!$B$5:$B$604,"&lt;="&amp;DS$3,Urlaub!$C$5:$C$604,"&gt;="&amp;DS$3)&gt;0,1,0))</f>
        <v>0</v>
      </c>
      <c r="DT22" s="19" t="n">
        <f aca="false">IF($A22="",0,IF(COUNTIFS(Urlaub!$A$5:$A$604,$A22,Urlaub!$B$5:$B$604,"&lt;="&amp;DT$3,Urlaub!$C$5:$C$604,"&gt;="&amp;DT$3)&gt;0,1,0))</f>
        <v>0</v>
      </c>
      <c r="DU22" s="19" t="n">
        <f aca="false">IF($A22="",0,IF(COUNTIFS(Urlaub!$A$5:$A$604,$A22,Urlaub!$B$5:$B$604,"&lt;="&amp;DU$3,Urlaub!$C$5:$C$604,"&gt;="&amp;DU$3)&gt;0,1,0))</f>
        <v>0</v>
      </c>
      <c r="DV22" s="19" t="n">
        <f aca="false">IF($A22="",0,IF(COUNTIFS(Urlaub!$A$5:$A$604,$A22,Urlaub!$B$5:$B$604,"&lt;="&amp;DV$3,Urlaub!$C$5:$C$604,"&gt;="&amp;DV$3)&gt;0,1,0))</f>
        <v>0</v>
      </c>
      <c r="DW22" s="19" t="n">
        <f aca="false">IF($A22="",0,IF(COUNTIFS(Urlaub!$A$5:$A$604,$A22,Urlaub!$B$5:$B$604,"&lt;="&amp;DW$3,Urlaub!$C$5:$C$604,"&gt;="&amp;DW$3)&gt;0,1,0))</f>
        <v>0</v>
      </c>
      <c r="DX22" s="19" t="n">
        <f aca="false">IF($A22="",0,IF(COUNTIFS(Urlaub!$A$5:$A$604,$A22,Urlaub!$B$5:$B$604,"&lt;="&amp;DX$3,Urlaub!$C$5:$C$604,"&gt;="&amp;DX$3)&gt;0,1,0))</f>
        <v>0</v>
      </c>
      <c r="DY22" s="19" t="n">
        <f aca="false">IF($A22="",0,IF(COUNTIFS(Urlaub!$A$5:$A$604,$A22,Urlaub!$B$5:$B$604,"&lt;="&amp;DY$3,Urlaub!$C$5:$C$604,"&gt;="&amp;DY$3)&gt;0,1,0))</f>
        <v>0</v>
      </c>
      <c r="DZ22" s="19" t="n">
        <f aca="false">IF($A22="",0,IF(COUNTIFS(Urlaub!$A$5:$A$604,$A22,Urlaub!$B$5:$B$604,"&lt;="&amp;DZ$3,Urlaub!$C$5:$C$604,"&gt;="&amp;DZ$3)&gt;0,1,0))</f>
        <v>0</v>
      </c>
      <c r="EA22" s="19" t="n">
        <f aca="false">IF($A22="",0,IF(COUNTIFS(Urlaub!$A$5:$A$604,$A22,Urlaub!$B$5:$B$604,"&lt;="&amp;EA$3,Urlaub!$C$5:$C$604,"&gt;="&amp;EA$3)&gt;0,1,0))</f>
        <v>0</v>
      </c>
      <c r="EB22" s="19" t="n">
        <f aca="false">IF($A22="",0,IF(COUNTIFS(Urlaub!$A$5:$A$604,$A22,Urlaub!$B$5:$B$604,"&lt;="&amp;EB$3,Urlaub!$C$5:$C$604,"&gt;="&amp;EB$3)&gt;0,1,0))</f>
        <v>0</v>
      </c>
      <c r="EC22" s="19" t="n">
        <f aca="false">IF($A22="",0,IF(COUNTIFS(Urlaub!$A$5:$A$604,$A22,Urlaub!$B$5:$B$604,"&lt;="&amp;EC$3,Urlaub!$C$5:$C$604,"&gt;="&amp;EC$3)&gt;0,1,0))</f>
        <v>0</v>
      </c>
      <c r="ED22" s="19" t="n">
        <f aca="false">IF($A22="",0,IF(COUNTIFS(Urlaub!$A$5:$A$604,$A22,Urlaub!$B$5:$B$604,"&lt;="&amp;ED$3,Urlaub!$C$5:$C$604,"&gt;="&amp;ED$3)&gt;0,1,0))</f>
        <v>0</v>
      </c>
      <c r="EE22" s="19" t="n">
        <f aca="false">IF($A22="",0,IF(COUNTIFS(Urlaub!$A$5:$A$604,$A22,Urlaub!$B$5:$B$604,"&lt;="&amp;EE$3,Urlaub!$C$5:$C$604,"&gt;="&amp;EE$3)&gt;0,1,0))</f>
        <v>0</v>
      </c>
      <c r="EF22" s="19" t="n">
        <f aca="false">IF($A22="",0,IF(COUNTIFS(Urlaub!$A$5:$A$604,$A22,Urlaub!$B$5:$B$604,"&lt;="&amp;EF$3,Urlaub!$C$5:$C$604,"&gt;="&amp;EF$3)&gt;0,1,0))</f>
        <v>0</v>
      </c>
      <c r="EG22" s="19" t="n">
        <f aca="false">IF($A22="",0,IF(COUNTIFS(Urlaub!$A$5:$A$604,$A22,Urlaub!$B$5:$B$604,"&lt;="&amp;EG$3,Urlaub!$C$5:$C$604,"&gt;="&amp;EG$3)&gt;0,1,0))</f>
        <v>0</v>
      </c>
      <c r="EH22" s="19" t="n">
        <f aca="false">IF($A22="",0,IF(COUNTIFS(Urlaub!$A$5:$A$604,$A22,Urlaub!$B$5:$B$604,"&lt;="&amp;EH$3,Urlaub!$C$5:$C$604,"&gt;="&amp;EH$3)&gt;0,1,0))</f>
        <v>0</v>
      </c>
      <c r="EI22" s="19" t="n">
        <f aca="false">IF($A22="",0,IF(COUNTIFS(Urlaub!$A$5:$A$604,$A22,Urlaub!$B$5:$B$604,"&lt;="&amp;EI$3,Urlaub!$C$5:$C$604,"&gt;="&amp;EI$3)&gt;0,1,0))</f>
        <v>0</v>
      </c>
      <c r="EJ22" s="19" t="n">
        <f aca="false">IF($A22="",0,IF(COUNTIFS(Urlaub!$A$5:$A$604,$A22,Urlaub!$B$5:$B$604,"&lt;="&amp;EJ$3,Urlaub!$C$5:$C$604,"&gt;="&amp;EJ$3)&gt;0,1,0))</f>
        <v>0</v>
      </c>
      <c r="EK22" s="19" t="n">
        <f aca="false">IF($A22="",0,IF(COUNTIFS(Urlaub!$A$5:$A$604,$A22,Urlaub!$B$5:$B$604,"&lt;="&amp;EK$3,Urlaub!$C$5:$C$604,"&gt;="&amp;EK$3)&gt;0,1,0))</f>
        <v>0</v>
      </c>
      <c r="EL22" s="19" t="n">
        <f aca="false">IF($A22="",0,IF(COUNTIFS(Urlaub!$A$5:$A$604,$A22,Urlaub!$B$5:$B$604,"&lt;="&amp;EL$3,Urlaub!$C$5:$C$604,"&gt;="&amp;EL$3)&gt;0,1,0))</f>
        <v>0</v>
      </c>
      <c r="EM22" s="19" t="n">
        <f aca="false">IF($A22="",0,IF(COUNTIFS(Urlaub!$A$5:$A$604,$A22,Urlaub!$B$5:$B$604,"&lt;="&amp;EM$3,Urlaub!$C$5:$C$604,"&gt;="&amp;EM$3)&gt;0,1,0))</f>
        <v>0</v>
      </c>
      <c r="EN22" s="19" t="n">
        <f aca="false">IF($A22="",0,IF(COUNTIFS(Urlaub!$A$5:$A$604,$A22,Urlaub!$B$5:$B$604,"&lt;="&amp;EN$3,Urlaub!$C$5:$C$604,"&gt;="&amp;EN$3)&gt;0,1,0))</f>
        <v>0</v>
      </c>
      <c r="EO22" s="19" t="n">
        <f aca="false">IF($A22="",0,IF(COUNTIFS(Urlaub!$A$5:$A$604,$A22,Urlaub!$B$5:$B$604,"&lt;="&amp;EO$3,Urlaub!$C$5:$C$604,"&gt;="&amp;EO$3)&gt;0,1,0))</f>
        <v>0</v>
      </c>
      <c r="EP22" s="19" t="n">
        <f aca="false">IF($A22="",0,IF(COUNTIFS(Urlaub!$A$5:$A$604,$A22,Urlaub!$B$5:$B$604,"&lt;="&amp;EP$3,Urlaub!$C$5:$C$604,"&gt;="&amp;EP$3)&gt;0,1,0))</f>
        <v>0</v>
      </c>
      <c r="EQ22" s="19" t="n">
        <f aca="false">IF($A22="",0,IF(COUNTIFS(Urlaub!$A$5:$A$604,$A22,Urlaub!$B$5:$B$604,"&lt;="&amp;EQ$3,Urlaub!$C$5:$C$604,"&gt;="&amp;EQ$3)&gt;0,1,0))</f>
        <v>0</v>
      </c>
      <c r="ER22" s="19" t="n">
        <f aca="false">IF($A22="",0,IF(COUNTIFS(Urlaub!$A$5:$A$604,$A22,Urlaub!$B$5:$B$604,"&lt;="&amp;ER$3,Urlaub!$C$5:$C$604,"&gt;="&amp;ER$3)&gt;0,1,0))</f>
        <v>0</v>
      </c>
      <c r="ES22" s="19" t="n">
        <f aca="false">IF($A22="",0,IF(COUNTIFS(Urlaub!$A$5:$A$604,$A22,Urlaub!$B$5:$B$604,"&lt;="&amp;ES$3,Urlaub!$C$5:$C$604,"&gt;="&amp;ES$3)&gt;0,1,0))</f>
        <v>0</v>
      </c>
      <c r="ET22" s="19" t="n">
        <f aca="false">IF($A22="",0,IF(COUNTIFS(Urlaub!$A$5:$A$604,$A22,Urlaub!$B$5:$B$604,"&lt;="&amp;ET$3,Urlaub!$C$5:$C$604,"&gt;="&amp;ET$3)&gt;0,1,0))</f>
        <v>0</v>
      </c>
      <c r="EU22" s="19" t="n">
        <f aca="false">IF($A22="",0,IF(COUNTIFS(Urlaub!$A$5:$A$604,$A22,Urlaub!$B$5:$B$604,"&lt;="&amp;EU$3,Urlaub!$C$5:$C$604,"&gt;="&amp;EU$3)&gt;0,1,0))</f>
        <v>0</v>
      </c>
      <c r="EV22" s="19" t="n">
        <f aca="false">IF($A22="",0,IF(COUNTIFS(Urlaub!$A$5:$A$604,$A22,Urlaub!$B$5:$B$604,"&lt;="&amp;EV$3,Urlaub!$C$5:$C$604,"&gt;="&amp;EV$3)&gt;0,1,0))</f>
        <v>0</v>
      </c>
      <c r="EW22" s="19" t="n">
        <f aca="false">IF($A22="",0,IF(COUNTIFS(Urlaub!$A$5:$A$604,$A22,Urlaub!$B$5:$B$604,"&lt;="&amp;EW$3,Urlaub!$C$5:$C$604,"&gt;="&amp;EW$3)&gt;0,1,0))</f>
        <v>0</v>
      </c>
      <c r="EX22" s="19" t="n">
        <f aca="false">IF($A22="",0,IF(COUNTIFS(Urlaub!$A$5:$A$604,$A22,Urlaub!$B$5:$B$604,"&lt;="&amp;EX$3,Urlaub!$C$5:$C$604,"&gt;="&amp;EX$3)&gt;0,1,0))</f>
        <v>0</v>
      </c>
      <c r="EY22" s="19" t="n">
        <f aca="false">IF($A22="",0,IF(COUNTIFS(Urlaub!$A$5:$A$604,$A22,Urlaub!$B$5:$B$604,"&lt;="&amp;EY$3,Urlaub!$C$5:$C$604,"&gt;="&amp;EY$3)&gt;0,1,0))</f>
        <v>0</v>
      </c>
      <c r="EZ22" s="19" t="n">
        <f aca="false">IF($A22="",0,IF(COUNTIFS(Urlaub!$A$5:$A$604,$A22,Urlaub!$B$5:$B$604,"&lt;="&amp;EZ$3,Urlaub!$C$5:$C$604,"&gt;="&amp;EZ$3)&gt;0,1,0))</f>
        <v>0</v>
      </c>
      <c r="FA22" s="19" t="n">
        <f aca="false">IF($A22="",0,IF(COUNTIFS(Urlaub!$A$5:$A$604,$A22,Urlaub!$B$5:$B$604,"&lt;="&amp;FA$3,Urlaub!$C$5:$C$604,"&gt;="&amp;FA$3)&gt;0,1,0))</f>
        <v>0</v>
      </c>
      <c r="FB22" s="19" t="n">
        <f aca="false">IF($A22="",0,IF(COUNTIFS(Urlaub!$A$5:$A$604,$A22,Urlaub!$B$5:$B$604,"&lt;="&amp;FB$3,Urlaub!$C$5:$C$604,"&gt;="&amp;FB$3)&gt;0,1,0))</f>
        <v>0</v>
      </c>
      <c r="FC22" s="19" t="n">
        <f aca="false">IF($A22="",0,IF(COUNTIFS(Urlaub!$A$5:$A$604,$A22,Urlaub!$B$5:$B$604,"&lt;="&amp;FC$3,Urlaub!$C$5:$C$604,"&gt;="&amp;FC$3)&gt;0,1,0))</f>
        <v>0</v>
      </c>
      <c r="FD22" s="19" t="n">
        <f aca="false">IF($A22="",0,IF(COUNTIFS(Urlaub!$A$5:$A$604,$A22,Urlaub!$B$5:$B$604,"&lt;="&amp;FD$3,Urlaub!$C$5:$C$604,"&gt;="&amp;FD$3)&gt;0,1,0))</f>
        <v>0</v>
      </c>
      <c r="FE22" s="19" t="n">
        <f aca="false">IF($A22="",0,IF(COUNTIFS(Urlaub!$A$5:$A$604,$A22,Urlaub!$B$5:$B$604,"&lt;="&amp;FE$3,Urlaub!$C$5:$C$604,"&gt;="&amp;FE$3)&gt;0,1,0))</f>
        <v>0</v>
      </c>
      <c r="FF22" s="19" t="n">
        <f aca="false">IF($A22="",0,IF(COUNTIFS(Urlaub!$A$5:$A$604,$A22,Urlaub!$B$5:$B$604,"&lt;="&amp;FF$3,Urlaub!$C$5:$C$604,"&gt;="&amp;FF$3)&gt;0,1,0))</f>
        <v>0</v>
      </c>
      <c r="FG22" s="19" t="n">
        <f aca="false">IF($A22="",0,IF(COUNTIFS(Urlaub!$A$5:$A$604,$A22,Urlaub!$B$5:$B$604,"&lt;="&amp;FG$3,Urlaub!$C$5:$C$604,"&gt;="&amp;FG$3)&gt;0,1,0))</f>
        <v>0</v>
      </c>
      <c r="FH22" s="19" t="n">
        <f aca="false">IF($A22="",0,IF(COUNTIFS(Urlaub!$A$5:$A$604,$A22,Urlaub!$B$5:$B$604,"&lt;="&amp;FH$3,Urlaub!$C$5:$C$604,"&gt;="&amp;FH$3)&gt;0,1,0))</f>
        <v>0</v>
      </c>
      <c r="FI22" s="19" t="n">
        <f aca="false">IF($A22="",0,IF(COUNTIFS(Urlaub!$A$5:$A$604,$A22,Urlaub!$B$5:$B$604,"&lt;="&amp;FI$3,Urlaub!$C$5:$C$604,"&gt;="&amp;FI$3)&gt;0,1,0))</f>
        <v>0</v>
      </c>
      <c r="FJ22" s="19" t="n">
        <f aca="false">IF($A22="",0,IF(COUNTIFS(Urlaub!$A$5:$A$604,$A22,Urlaub!$B$5:$B$604,"&lt;="&amp;FJ$3,Urlaub!$C$5:$C$604,"&gt;="&amp;FJ$3)&gt;0,1,0))</f>
        <v>0</v>
      </c>
      <c r="FK22" s="19" t="n">
        <f aca="false">IF($A22="",0,IF(COUNTIFS(Urlaub!$A$5:$A$604,$A22,Urlaub!$B$5:$B$604,"&lt;="&amp;FK$3,Urlaub!$C$5:$C$604,"&gt;="&amp;FK$3)&gt;0,1,0))</f>
        <v>0</v>
      </c>
      <c r="FL22" s="19" t="n">
        <f aca="false">IF($A22="",0,IF(COUNTIFS(Urlaub!$A$5:$A$604,$A22,Urlaub!$B$5:$B$604,"&lt;="&amp;FL$3,Urlaub!$C$5:$C$604,"&gt;="&amp;FL$3)&gt;0,1,0))</f>
        <v>0</v>
      </c>
      <c r="FM22" s="19" t="n">
        <f aca="false">IF($A22="",0,IF(COUNTIFS(Urlaub!$A$5:$A$604,$A22,Urlaub!$B$5:$B$604,"&lt;="&amp;FM$3,Urlaub!$C$5:$C$604,"&gt;="&amp;FM$3)&gt;0,1,0))</f>
        <v>0</v>
      </c>
      <c r="FN22" s="19" t="n">
        <f aca="false">IF($A22="",0,IF(COUNTIFS(Urlaub!$A$5:$A$604,$A22,Urlaub!$B$5:$B$604,"&lt;="&amp;FN$3,Urlaub!$C$5:$C$604,"&gt;="&amp;FN$3)&gt;0,1,0))</f>
        <v>0</v>
      </c>
      <c r="FO22" s="19" t="n">
        <f aca="false">IF($A22="",0,IF(COUNTIFS(Urlaub!$A$5:$A$604,$A22,Urlaub!$B$5:$B$604,"&lt;="&amp;FO$3,Urlaub!$C$5:$C$604,"&gt;="&amp;FO$3)&gt;0,1,0))</f>
        <v>0</v>
      </c>
      <c r="FP22" s="19" t="n">
        <f aca="false">IF($A22="",0,IF(COUNTIFS(Urlaub!$A$5:$A$604,$A22,Urlaub!$B$5:$B$604,"&lt;="&amp;FP$3,Urlaub!$C$5:$C$604,"&gt;="&amp;FP$3)&gt;0,1,0))</f>
        <v>0</v>
      </c>
      <c r="FQ22" s="19" t="n">
        <f aca="false">IF($A22="",0,IF(COUNTIFS(Urlaub!$A$5:$A$604,$A22,Urlaub!$B$5:$B$604,"&lt;="&amp;FQ$3,Urlaub!$C$5:$C$604,"&gt;="&amp;FQ$3)&gt;0,1,0))</f>
        <v>0</v>
      </c>
      <c r="FR22" s="19" t="n">
        <f aca="false">IF($A22="",0,IF(COUNTIFS(Urlaub!$A$5:$A$604,$A22,Urlaub!$B$5:$B$604,"&lt;="&amp;FR$3,Urlaub!$C$5:$C$604,"&gt;="&amp;FR$3)&gt;0,1,0))</f>
        <v>0</v>
      </c>
      <c r="FS22" s="19" t="n">
        <f aca="false">IF($A22="",0,IF(COUNTIFS(Urlaub!$A$5:$A$604,$A22,Urlaub!$B$5:$B$604,"&lt;="&amp;FS$3,Urlaub!$C$5:$C$604,"&gt;="&amp;FS$3)&gt;0,1,0))</f>
        <v>0</v>
      </c>
      <c r="FT22" s="19" t="n">
        <f aca="false">IF($A22="",0,IF(COUNTIFS(Urlaub!$A$5:$A$604,$A22,Urlaub!$B$5:$B$604,"&lt;="&amp;FT$3,Urlaub!$C$5:$C$604,"&gt;="&amp;FT$3)&gt;0,1,0))</f>
        <v>0</v>
      </c>
      <c r="FU22" s="19" t="n">
        <f aca="false">IF($A22="",0,IF(COUNTIFS(Urlaub!$A$5:$A$604,$A22,Urlaub!$B$5:$B$604,"&lt;="&amp;FU$3,Urlaub!$C$5:$C$604,"&gt;="&amp;FU$3)&gt;0,1,0))</f>
        <v>0</v>
      </c>
      <c r="FV22" s="19" t="n">
        <f aca="false">IF($A22="",0,IF(COUNTIFS(Urlaub!$A$5:$A$604,$A22,Urlaub!$B$5:$B$604,"&lt;="&amp;FV$3,Urlaub!$C$5:$C$604,"&gt;="&amp;FV$3)&gt;0,1,0))</f>
        <v>0</v>
      </c>
      <c r="FW22" s="19" t="n">
        <f aca="false">IF($A22="",0,IF(COUNTIFS(Urlaub!$A$5:$A$604,$A22,Urlaub!$B$5:$B$604,"&lt;="&amp;FW$3,Urlaub!$C$5:$C$604,"&gt;="&amp;FW$3)&gt;0,1,0))</f>
        <v>0</v>
      </c>
      <c r="FX22" s="19" t="n">
        <f aca="false">IF($A22="",0,IF(COUNTIFS(Urlaub!$A$5:$A$604,$A22,Urlaub!$B$5:$B$604,"&lt;="&amp;FX$3,Urlaub!$C$5:$C$604,"&gt;="&amp;FX$3)&gt;0,1,0))</f>
        <v>0</v>
      </c>
      <c r="FY22" s="19" t="n">
        <f aca="false">IF($A22="",0,IF(COUNTIFS(Urlaub!$A$5:$A$604,$A22,Urlaub!$B$5:$B$604,"&lt;="&amp;FY$3,Urlaub!$C$5:$C$604,"&gt;="&amp;FY$3)&gt;0,1,0))</f>
        <v>0</v>
      </c>
      <c r="FZ22" s="19" t="n">
        <f aca="false">IF($A22="",0,IF(COUNTIFS(Urlaub!$A$5:$A$604,$A22,Urlaub!$B$5:$B$604,"&lt;="&amp;FZ$3,Urlaub!$C$5:$C$604,"&gt;="&amp;FZ$3)&gt;0,1,0))</f>
        <v>0</v>
      </c>
      <c r="GA22" s="19" t="n">
        <f aca="false">IF($A22="",0,IF(COUNTIFS(Urlaub!$A$5:$A$604,$A22,Urlaub!$B$5:$B$604,"&lt;="&amp;GA$3,Urlaub!$C$5:$C$604,"&gt;="&amp;GA$3)&gt;0,1,0))</f>
        <v>0</v>
      </c>
      <c r="GB22" s="19" t="n">
        <f aca="false">IF($A22="",0,IF(COUNTIFS(Urlaub!$A$5:$A$604,$A22,Urlaub!$B$5:$B$604,"&lt;="&amp;GB$3,Urlaub!$C$5:$C$604,"&gt;="&amp;GB$3)&gt;0,1,0))</f>
        <v>0</v>
      </c>
      <c r="GC22" s="19" t="n">
        <f aca="false">IF($A22="",0,IF(COUNTIFS(Urlaub!$A$5:$A$604,$A22,Urlaub!$B$5:$B$604,"&lt;="&amp;GC$3,Urlaub!$C$5:$C$604,"&gt;="&amp;GC$3)&gt;0,1,0))</f>
        <v>0</v>
      </c>
      <c r="GD22" s="19" t="n">
        <f aca="false">IF($A22="",0,IF(COUNTIFS(Urlaub!$A$5:$A$604,$A22,Urlaub!$B$5:$B$604,"&lt;="&amp;GD$3,Urlaub!$C$5:$C$604,"&gt;="&amp;GD$3)&gt;0,1,0))</f>
        <v>0</v>
      </c>
      <c r="GE22" s="19" t="n">
        <f aca="false">IF($A22="",0,IF(COUNTIFS(Urlaub!$A$5:$A$604,$A22,Urlaub!$B$5:$B$604,"&lt;="&amp;GE$3,Urlaub!$C$5:$C$604,"&gt;="&amp;GE$3)&gt;0,1,0))</f>
        <v>0</v>
      </c>
      <c r="GF22" s="19" t="n">
        <f aca="false">IF($A22="",0,IF(COUNTIFS(Urlaub!$A$5:$A$604,$A22,Urlaub!$B$5:$B$604,"&lt;="&amp;GF$3,Urlaub!$C$5:$C$604,"&gt;="&amp;GF$3)&gt;0,1,0))</f>
        <v>0</v>
      </c>
      <c r="GG22" s="19" t="n">
        <f aca="false">IF($A22="",0,IF(COUNTIFS(Urlaub!$A$5:$A$604,$A22,Urlaub!$B$5:$B$604,"&lt;="&amp;GG$3,Urlaub!$C$5:$C$604,"&gt;="&amp;GG$3)&gt;0,1,0))</f>
        <v>0</v>
      </c>
      <c r="GH22" s="19" t="n">
        <f aca="false">IF($A22="",0,IF(COUNTIFS(Urlaub!$A$5:$A$604,$A22,Urlaub!$B$5:$B$604,"&lt;="&amp;GH$3,Urlaub!$C$5:$C$604,"&gt;="&amp;GH$3)&gt;0,1,0))</f>
        <v>0</v>
      </c>
      <c r="GI22" s="19" t="n">
        <f aca="false">IF($A22="",0,IF(COUNTIFS(Urlaub!$A$5:$A$604,$A22,Urlaub!$B$5:$B$604,"&lt;="&amp;GI$3,Urlaub!$C$5:$C$604,"&gt;="&amp;GI$3)&gt;0,1,0))</f>
        <v>0</v>
      </c>
      <c r="GJ22" s="19" t="n">
        <f aca="false">IF($A22="",0,IF(COUNTIFS(Urlaub!$A$5:$A$604,$A22,Urlaub!$B$5:$B$604,"&lt;="&amp;GJ$3,Urlaub!$C$5:$C$604,"&gt;="&amp;GJ$3)&gt;0,1,0))</f>
        <v>0</v>
      </c>
      <c r="GK22" s="19" t="n">
        <f aca="false">IF($A22="",0,IF(COUNTIFS(Urlaub!$A$5:$A$604,$A22,Urlaub!$B$5:$B$604,"&lt;="&amp;GK$3,Urlaub!$C$5:$C$604,"&gt;="&amp;GK$3)&gt;0,1,0))</f>
        <v>0</v>
      </c>
      <c r="GL22" s="19" t="n">
        <f aca="false">IF($A22="",0,IF(COUNTIFS(Urlaub!$A$5:$A$604,$A22,Urlaub!$B$5:$B$604,"&lt;="&amp;GL$3,Urlaub!$C$5:$C$604,"&gt;="&amp;GL$3)&gt;0,1,0))</f>
        <v>0</v>
      </c>
      <c r="GM22" s="19" t="n">
        <f aca="false">IF($A22="",0,IF(COUNTIFS(Urlaub!$A$5:$A$604,$A22,Urlaub!$B$5:$B$604,"&lt;="&amp;GM$3,Urlaub!$C$5:$C$604,"&gt;="&amp;GM$3)&gt;0,1,0))</f>
        <v>0</v>
      </c>
      <c r="GN22" s="19" t="n">
        <f aca="false">IF($A22="",0,IF(COUNTIFS(Urlaub!$A$5:$A$604,$A22,Urlaub!$B$5:$B$604,"&lt;="&amp;GN$3,Urlaub!$C$5:$C$604,"&gt;="&amp;GN$3)&gt;0,1,0))</f>
        <v>0</v>
      </c>
      <c r="GO22" s="19" t="n">
        <f aca="false">IF($A22="",0,IF(COUNTIFS(Urlaub!$A$5:$A$604,$A22,Urlaub!$B$5:$B$604,"&lt;="&amp;GO$3,Urlaub!$C$5:$C$604,"&gt;="&amp;GO$3)&gt;0,1,0))</f>
        <v>0</v>
      </c>
      <c r="GP22" s="19" t="n">
        <f aca="false">IF($A22="",0,IF(COUNTIFS(Urlaub!$A$5:$A$604,$A22,Urlaub!$B$5:$B$604,"&lt;="&amp;GP$3,Urlaub!$C$5:$C$604,"&gt;="&amp;GP$3)&gt;0,1,0))</f>
        <v>0</v>
      </c>
      <c r="GQ22" s="19" t="n">
        <f aca="false">IF($A22="",0,IF(COUNTIFS(Urlaub!$A$5:$A$604,$A22,Urlaub!$B$5:$B$604,"&lt;="&amp;GQ$3,Urlaub!$C$5:$C$604,"&gt;="&amp;GQ$3)&gt;0,1,0))</f>
        <v>0</v>
      </c>
      <c r="GR22" s="19" t="n">
        <f aca="false">IF($A22="",0,IF(COUNTIFS(Urlaub!$A$5:$A$604,$A22,Urlaub!$B$5:$B$604,"&lt;="&amp;GR$3,Urlaub!$C$5:$C$604,"&gt;="&amp;GR$3)&gt;0,1,0))</f>
        <v>0</v>
      </c>
      <c r="GS22" s="19" t="n">
        <f aca="false">IF($A22="",0,IF(COUNTIFS(Urlaub!$A$5:$A$604,$A22,Urlaub!$B$5:$B$604,"&lt;="&amp;GS$3,Urlaub!$C$5:$C$604,"&gt;="&amp;GS$3)&gt;0,1,0))</f>
        <v>0</v>
      </c>
      <c r="GT22" s="19" t="n">
        <f aca="false">IF($A22="",0,IF(COUNTIFS(Urlaub!$A$5:$A$604,$A22,Urlaub!$B$5:$B$604,"&lt;="&amp;GT$3,Urlaub!$C$5:$C$604,"&gt;="&amp;GT$3)&gt;0,1,0))</f>
        <v>0</v>
      </c>
      <c r="GU22" s="19" t="n">
        <f aca="false">IF($A22="",0,IF(COUNTIFS(Urlaub!$A$5:$A$604,$A22,Urlaub!$B$5:$B$604,"&lt;="&amp;GU$3,Urlaub!$C$5:$C$604,"&gt;="&amp;GU$3)&gt;0,1,0))</f>
        <v>0</v>
      </c>
      <c r="GV22" s="19" t="n">
        <f aca="false">IF($A22="",0,IF(COUNTIFS(Urlaub!$A$5:$A$604,$A22,Urlaub!$B$5:$B$604,"&lt;="&amp;GV$3,Urlaub!$C$5:$C$604,"&gt;="&amp;GV$3)&gt;0,1,0))</f>
        <v>0</v>
      </c>
      <c r="GW22" s="19" t="n">
        <f aca="false">IF($A22="",0,IF(COUNTIFS(Urlaub!$A$5:$A$604,$A22,Urlaub!$B$5:$B$604,"&lt;="&amp;GW$3,Urlaub!$C$5:$C$604,"&gt;="&amp;GW$3)&gt;0,1,0))</f>
        <v>0</v>
      </c>
      <c r="GX22" s="19" t="n">
        <f aca="false">IF($A22="",0,IF(COUNTIFS(Urlaub!$A$5:$A$604,$A22,Urlaub!$B$5:$B$604,"&lt;="&amp;GX$3,Urlaub!$C$5:$C$604,"&gt;="&amp;GX$3)&gt;0,1,0))</f>
        <v>0</v>
      </c>
      <c r="GY22" s="19" t="n">
        <f aca="false">IF($A22="",0,IF(COUNTIFS(Urlaub!$A$5:$A$604,$A22,Urlaub!$B$5:$B$604,"&lt;="&amp;GY$3,Urlaub!$C$5:$C$604,"&gt;="&amp;GY$3)&gt;0,1,0))</f>
        <v>0</v>
      </c>
      <c r="GZ22" s="19" t="n">
        <f aca="false">IF($A22="",0,IF(COUNTIFS(Urlaub!$A$5:$A$604,$A22,Urlaub!$B$5:$B$604,"&lt;="&amp;GZ$3,Urlaub!$C$5:$C$604,"&gt;="&amp;GZ$3)&gt;0,1,0))</f>
        <v>0</v>
      </c>
      <c r="HA22" s="19" t="n">
        <f aca="false">IF($A22="",0,IF(COUNTIFS(Urlaub!$A$5:$A$604,$A22,Urlaub!$B$5:$B$604,"&lt;="&amp;HA$3,Urlaub!$C$5:$C$604,"&gt;="&amp;HA$3)&gt;0,1,0))</f>
        <v>0</v>
      </c>
      <c r="HB22" s="19" t="n">
        <f aca="false">IF($A22="",0,IF(COUNTIFS(Urlaub!$A$5:$A$604,$A22,Urlaub!$B$5:$B$604,"&lt;="&amp;HB$3,Urlaub!$C$5:$C$604,"&gt;="&amp;HB$3)&gt;0,1,0))</f>
        <v>0</v>
      </c>
      <c r="HC22" s="19" t="n">
        <f aca="false">IF($A22="",0,IF(COUNTIFS(Urlaub!$A$5:$A$604,$A22,Urlaub!$B$5:$B$604,"&lt;="&amp;HC$3,Urlaub!$C$5:$C$604,"&gt;="&amp;HC$3)&gt;0,1,0))</f>
        <v>0</v>
      </c>
      <c r="HD22" s="19" t="n">
        <f aca="false">IF($A22="",0,IF(COUNTIFS(Urlaub!$A$5:$A$604,$A22,Urlaub!$B$5:$B$604,"&lt;="&amp;HD$3,Urlaub!$C$5:$C$604,"&gt;="&amp;HD$3)&gt;0,1,0))</f>
        <v>0</v>
      </c>
      <c r="HE22" s="19" t="n">
        <f aca="false">IF($A22="",0,IF(COUNTIFS(Urlaub!$A$5:$A$604,$A22,Urlaub!$B$5:$B$604,"&lt;="&amp;HE$3,Urlaub!$C$5:$C$604,"&gt;="&amp;HE$3)&gt;0,1,0))</f>
        <v>0</v>
      </c>
      <c r="HF22" s="19" t="n">
        <f aca="false">IF($A22="",0,IF(COUNTIFS(Urlaub!$A$5:$A$604,$A22,Urlaub!$B$5:$B$604,"&lt;="&amp;HF$3,Urlaub!$C$5:$C$604,"&gt;="&amp;HF$3)&gt;0,1,0))</f>
        <v>0</v>
      </c>
      <c r="HG22" s="19" t="n">
        <f aca="false">IF($A22="",0,IF(COUNTIFS(Urlaub!$A$5:$A$604,$A22,Urlaub!$B$5:$B$604,"&lt;="&amp;HG$3,Urlaub!$C$5:$C$604,"&gt;="&amp;HG$3)&gt;0,1,0))</f>
        <v>0</v>
      </c>
      <c r="HH22" s="19" t="n">
        <f aca="false">IF($A22="",0,IF(COUNTIFS(Urlaub!$A$5:$A$604,$A22,Urlaub!$B$5:$B$604,"&lt;="&amp;HH$3,Urlaub!$C$5:$C$604,"&gt;="&amp;HH$3)&gt;0,1,0))</f>
        <v>0</v>
      </c>
      <c r="HI22" s="19" t="n">
        <f aca="false">IF($A22="",0,IF(COUNTIFS(Urlaub!$A$5:$A$604,$A22,Urlaub!$B$5:$B$604,"&lt;="&amp;HI$3,Urlaub!$C$5:$C$604,"&gt;="&amp;HI$3)&gt;0,1,0))</f>
        <v>0</v>
      </c>
      <c r="HJ22" s="19" t="n">
        <f aca="false">IF($A22="",0,IF(COUNTIFS(Urlaub!$A$5:$A$604,$A22,Urlaub!$B$5:$B$604,"&lt;="&amp;HJ$3,Urlaub!$C$5:$C$604,"&gt;="&amp;HJ$3)&gt;0,1,0))</f>
        <v>0</v>
      </c>
      <c r="HK22" s="19" t="n">
        <f aca="false">IF($A22="",0,IF(COUNTIFS(Urlaub!$A$5:$A$604,$A22,Urlaub!$B$5:$B$604,"&lt;="&amp;HK$3,Urlaub!$C$5:$C$604,"&gt;="&amp;HK$3)&gt;0,1,0))</f>
        <v>0</v>
      </c>
      <c r="HL22" s="19" t="n">
        <f aca="false">IF($A22="",0,IF(COUNTIFS(Urlaub!$A$5:$A$604,$A22,Urlaub!$B$5:$B$604,"&lt;="&amp;HL$3,Urlaub!$C$5:$C$604,"&gt;="&amp;HL$3)&gt;0,1,0))</f>
        <v>0</v>
      </c>
      <c r="HM22" s="19" t="n">
        <f aca="false">IF($A22="",0,IF(COUNTIFS(Urlaub!$A$5:$A$604,$A22,Urlaub!$B$5:$B$604,"&lt;="&amp;HM$3,Urlaub!$C$5:$C$604,"&gt;="&amp;HM$3)&gt;0,1,0))</f>
        <v>0</v>
      </c>
      <c r="HN22" s="19" t="n">
        <f aca="false">IF($A22="",0,IF(COUNTIFS(Urlaub!$A$5:$A$604,$A22,Urlaub!$B$5:$B$604,"&lt;="&amp;HN$3,Urlaub!$C$5:$C$604,"&gt;="&amp;HN$3)&gt;0,1,0))</f>
        <v>0</v>
      </c>
      <c r="HO22" s="19" t="n">
        <f aca="false">IF($A22="",0,IF(COUNTIFS(Urlaub!$A$5:$A$604,$A22,Urlaub!$B$5:$B$604,"&lt;="&amp;HO$3,Urlaub!$C$5:$C$604,"&gt;="&amp;HO$3)&gt;0,1,0))</f>
        <v>0</v>
      </c>
      <c r="HP22" s="19" t="n">
        <f aca="false">IF($A22="",0,IF(COUNTIFS(Urlaub!$A$5:$A$604,$A22,Urlaub!$B$5:$B$604,"&lt;="&amp;HP$3,Urlaub!$C$5:$C$604,"&gt;="&amp;HP$3)&gt;0,1,0))</f>
        <v>0</v>
      </c>
      <c r="HQ22" s="19" t="n">
        <f aca="false">IF($A22="",0,IF(COUNTIFS(Urlaub!$A$5:$A$604,$A22,Urlaub!$B$5:$B$604,"&lt;="&amp;HQ$3,Urlaub!$C$5:$C$604,"&gt;="&amp;HQ$3)&gt;0,1,0))</f>
        <v>0</v>
      </c>
      <c r="HR22" s="19" t="n">
        <f aca="false">IF($A22="",0,IF(COUNTIFS(Urlaub!$A$5:$A$604,$A22,Urlaub!$B$5:$B$604,"&lt;="&amp;HR$3,Urlaub!$C$5:$C$604,"&gt;="&amp;HR$3)&gt;0,1,0))</f>
        <v>0</v>
      </c>
      <c r="HS22" s="19" t="n">
        <f aca="false">IF($A22="",0,IF(COUNTIFS(Urlaub!$A$5:$A$604,$A22,Urlaub!$B$5:$B$604,"&lt;="&amp;HS$3,Urlaub!$C$5:$C$604,"&gt;="&amp;HS$3)&gt;0,1,0))</f>
        <v>0</v>
      </c>
      <c r="HT22" s="19" t="n">
        <f aca="false">IF($A22="",0,IF(COUNTIFS(Urlaub!$A$5:$A$604,$A22,Urlaub!$B$5:$B$604,"&lt;="&amp;HT$3,Urlaub!$C$5:$C$604,"&gt;="&amp;HT$3)&gt;0,1,0))</f>
        <v>0</v>
      </c>
      <c r="HU22" s="19" t="n">
        <f aca="false">IF($A22="",0,IF(COUNTIFS(Urlaub!$A$5:$A$604,$A22,Urlaub!$B$5:$B$604,"&lt;="&amp;HU$3,Urlaub!$C$5:$C$604,"&gt;="&amp;HU$3)&gt;0,1,0))</f>
        <v>0</v>
      </c>
      <c r="HV22" s="19" t="n">
        <f aca="false">IF($A22="",0,IF(COUNTIFS(Urlaub!$A$5:$A$604,$A22,Urlaub!$B$5:$B$604,"&lt;="&amp;HV$3,Urlaub!$C$5:$C$604,"&gt;="&amp;HV$3)&gt;0,1,0))</f>
        <v>0</v>
      </c>
      <c r="HW22" s="19" t="n">
        <f aca="false">IF($A22="",0,IF(COUNTIFS(Urlaub!$A$5:$A$604,$A22,Urlaub!$B$5:$B$604,"&lt;="&amp;HW$3,Urlaub!$C$5:$C$604,"&gt;="&amp;HW$3)&gt;0,1,0))</f>
        <v>0</v>
      </c>
      <c r="HX22" s="19" t="n">
        <f aca="false">IF($A22="",0,IF(COUNTIFS(Urlaub!$A$5:$A$604,$A22,Urlaub!$B$5:$B$604,"&lt;="&amp;HX$3,Urlaub!$C$5:$C$604,"&gt;="&amp;HX$3)&gt;0,1,0))</f>
        <v>0</v>
      </c>
      <c r="HY22" s="19" t="n">
        <f aca="false">IF($A22="",0,IF(COUNTIFS(Urlaub!$A$5:$A$604,$A22,Urlaub!$B$5:$B$604,"&lt;="&amp;HY$3,Urlaub!$C$5:$C$604,"&gt;="&amp;HY$3)&gt;0,1,0))</f>
        <v>0</v>
      </c>
      <c r="HZ22" s="19" t="n">
        <f aca="false">IF($A22="",0,IF(COUNTIFS(Urlaub!$A$5:$A$604,$A22,Urlaub!$B$5:$B$604,"&lt;="&amp;HZ$3,Urlaub!$C$5:$C$604,"&gt;="&amp;HZ$3)&gt;0,1,0))</f>
        <v>0</v>
      </c>
      <c r="IA22" s="19" t="n">
        <f aca="false">IF($A22="",0,IF(COUNTIFS(Urlaub!$A$5:$A$604,$A22,Urlaub!$B$5:$B$604,"&lt;="&amp;IA$3,Urlaub!$C$5:$C$604,"&gt;="&amp;IA$3)&gt;0,1,0))</f>
        <v>0</v>
      </c>
      <c r="IB22" s="19" t="n">
        <f aca="false">IF($A22="",0,IF(COUNTIFS(Urlaub!$A$5:$A$604,$A22,Urlaub!$B$5:$B$604,"&lt;="&amp;IB$3,Urlaub!$C$5:$C$604,"&gt;="&amp;IB$3)&gt;0,1,0))</f>
        <v>0</v>
      </c>
      <c r="IC22" s="19" t="n">
        <f aca="false">IF($A22="",0,IF(COUNTIFS(Urlaub!$A$5:$A$604,$A22,Urlaub!$B$5:$B$604,"&lt;="&amp;IC$3,Urlaub!$C$5:$C$604,"&gt;="&amp;IC$3)&gt;0,1,0))</f>
        <v>0</v>
      </c>
      <c r="ID22" s="19" t="n">
        <f aca="false">IF($A22="",0,IF(COUNTIFS(Urlaub!$A$5:$A$604,$A22,Urlaub!$B$5:$B$604,"&lt;="&amp;ID$3,Urlaub!$C$5:$C$604,"&gt;="&amp;ID$3)&gt;0,1,0))</f>
        <v>0</v>
      </c>
      <c r="IE22" s="19" t="n">
        <f aca="false">IF($A22="",0,IF(COUNTIFS(Urlaub!$A$5:$A$604,$A22,Urlaub!$B$5:$B$604,"&lt;="&amp;IE$3,Urlaub!$C$5:$C$604,"&gt;="&amp;IE$3)&gt;0,1,0))</f>
        <v>0</v>
      </c>
      <c r="IF22" s="19" t="n">
        <f aca="false">IF($A22="",0,IF(COUNTIFS(Urlaub!$A$5:$A$604,$A22,Urlaub!$B$5:$B$604,"&lt;="&amp;IF$3,Urlaub!$C$5:$C$604,"&gt;="&amp;IF$3)&gt;0,1,0))</f>
        <v>0</v>
      </c>
      <c r="IG22" s="19" t="n">
        <f aca="false">IF($A22="",0,IF(COUNTIFS(Urlaub!$A$5:$A$604,$A22,Urlaub!$B$5:$B$604,"&lt;="&amp;IG$3,Urlaub!$C$5:$C$604,"&gt;="&amp;IG$3)&gt;0,1,0))</f>
        <v>0</v>
      </c>
      <c r="IH22" s="19" t="n">
        <f aca="false">IF($A22="",0,IF(COUNTIFS(Urlaub!$A$5:$A$604,$A22,Urlaub!$B$5:$B$604,"&lt;="&amp;IH$3,Urlaub!$C$5:$C$604,"&gt;="&amp;IH$3)&gt;0,1,0))</f>
        <v>0</v>
      </c>
      <c r="II22" s="19" t="n">
        <f aca="false">IF($A22="",0,IF(COUNTIFS(Urlaub!$A$5:$A$604,$A22,Urlaub!$B$5:$B$604,"&lt;="&amp;II$3,Urlaub!$C$5:$C$604,"&gt;="&amp;II$3)&gt;0,1,0))</f>
        <v>0</v>
      </c>
      <c r="IJ22" s="19" t="n">
        <f aca="false">IF($A22="",0,IF(COUNTIFS(Urlaub!$A$5:$A$604,$A22,Urlaub!$B$5:$B$604,"&lt;="&amp;IJ$3,Urlaub!$C$5:$C$604,"&gt;="&amp;IJ$3)&gt;0,1,0))</f>
        <v>0</v>
      </c>
      <c r="IK22" s="19" t="n">
        <f aca="false">IF($A22="",0,IF(COUNTIFS(Urlaub!$A$5:$A$604,$A22,Urlaub!$B$5:$B$604,"&lt;="&amp;IK$3,Urlaub!$C$5:$C$604,"&gt;="&amp;IK$3)&gt;0,1,0))</f>
        <v>0</v>
      </c>
      <c r="IL22" s="19" t="n">
        <f aca="false">IF($A22="",0,IF(COUNTIFS(Urlaub!$A$5:$A$604,$A22,Urlaub!$B$5:$B$604,"&lt;="&amp;IL$3,Urlaub!$C$5:$C$604,"&gt;="&amp;IL$3)&gt;0,1,0))</f>
        <v>0</v>
      </c>
      <c r="IM22" s="19" t="n">
        <f aca="false">IF($A22="",0,IF(COUNTIFS(Urlaub!$A$5:$A$604,$A22,Urlaub!$B$5:$B$604,"&lt;="&amp;IM$3,Urlaub!$C$5:$C$604,"&gt;="&amp;IM$3)&gt;0,1,0))</f>
        <v>0</v>
      </c>
      <c r="IN22" s="19" t="n">
        <f aca="false">IF($A22="",0,IF(COUNTIFS(Urlaub!$A$5:$A$604,$A22,Urlaub!$B$5:$B$604,"&lt;="&amp;IN$3,Urlaub!$C$5:$C$604,"&gt;="&amp;IN$3)&gt;0,1,0))</f>
        <v>0</v>
      </c>
      <c r="IO22" s="19" t="n">
        <f aca="false">IF($A22="",0,IF(COUNTIFS(Urlaub!$A$5:$A$604,$A22,Urlaub!$B$5:$B$604,"&lt;="&amp;IO$3,Urlaub!$C$5:$C$604,"&gt;="&amp;IO$3)&gt;0,1,0))</f>
        <v>0</v>
      </c>
      <c r="IP22" s="19" t="n">
        <f aca="false">IF($A22="",0,IF(COUNTIFS(Urlaub!$A$5:$A$604,$A22,Urlaub!$B$5:$B$604,"&lt;="&amp;IP$3,Urlaub!$C$5:$C$604,"&gt;="&amp;IP$3)&gt;0,1,0))</f>
        <v>0</v>
      </c>
      <c r="IQ22" s="19" t="n">
        <f aca="false">IF($A22="",0,IF(COUNTIFS(Urlaub!$A$5:$A$604,$A22,Urlaub!$B$5:$B$604,"&lt;="&amp;IQ$3,Urlaub!$C$5:$C$604,"&gt;="&amp;IQ$3)&gt;0,1,0))</f>
        <v>0</v>
      </c>
      <c r="IR22" s="19" t="n">
        <f aca="false">IF($A22="",0,IF(COUNTIFS(Urlaub!$A$5:$A$604,$A22,Urlaub!$B$5:$B$604,"&lt;="&amp;IR$3,Urlaub!$C$5:$C$604,"&gt;="&amp;IR$3)&gt;0,1,0))</f>
        <v>0</v>
      </c>
      <c r="IS22" s="19" t="n">
        <f aca="false">IF($A22="",0,IF(COUNTIFS(Urlaub!$A$5:$A$604,$A22,Urlaub!$B$5:$B$604,"&lt;="&amp;IS$3,Urlaub!$C$5:$C$604,"&gt;="&amp;IS$3)&gt;0,1,0))</f>
        <v>0</v>
      </c>
      <c r="IT22" s="19" t="n">
        <f aca="false">IF($A22="",0,IF(COUNTIFS(Urlaub!$A$5:$A$604,$A22,Urlaub!$B$5:$B$604,"&lt;="&amp;IT$3,Urlaub!$C$5:$C$604,"&gt;="&amp;IT$3)&gt;0,1,0))</f>
        <v>0</v>
      </c>
      <c r="IU22" s="19" t="n">
        <f aca="false">IF($A22="",0,IF(COUNTIFS(Urlaub!$A$5:$A$604,$A22,Urlaub!$B$5:$B$604,"&lt;="&amp;IU$3,Urlaub!$C$5:$C$604,"&gt;="&amp;IU$3)&gt;0,1,0))</f>
        <v>0</v>
      </c>
      <c r="IV22" s="19" t="n">
        <f aca="false">IF($A22="",0,IF(COUNTIFS(Urlaub!$A$5:$A$604,$A22,Urlaub!$B$5:$B$604,"&lt;="&amp;IV$3,Urlaub!$C$5:$C$604,"&gt;="&amp;IV$3)&gt;0,1,0))</f>
        <v>0</v>
      </c>
      <c r="IW22" s="19" t="n">
        <f aca="false">IF($A22="",0,IF(COUNTIFS(Urlaub!$A$5:$A$604,$A22,Urlaub!$B$5:$B$604,"&lt;="&amp;IW$3,Urlaub!$C$5:$C$604,"&gt;="&amp;IW$3)&gt;0,1,0))</f>
        <v>0</v>
      </c>
      <c r="IX22" s="19" t="n">
        <f aca="false">IF($A22="",0,IF(COUNTIFS(Urlaub!$A$5:$A$604,$A22,Urlaub!$B$5:$B$604,"&lt;="&amp;IX$3,Urlaub!$C$5:$C$604,"&gt;="&amp;IX$3)&gt;0,1,0))</f>
        <v>0</v>
      </c>
      <c r="IY22" s="19" t="n">
        <f aca="false">IF($A22="",0,IF(COUNTIFS(Urlaub!$A$5:$A$604,$A22,Urlaub!$B$5:$B$604,"&lt;="&amp;IY$3,Urlaub!$C$5:$C$604,"&gt;="&amp;IY$3)&gt;0,1,0))</f>
        <v>0</v>
      </c>
      <c r="IZ22" s="19" t="n">
        <f aca="false">IF($A22="",0,IF(COUNTIFS(Urlaub!$A$5:$A$604,$A22,Urlaub!$B$5:$B$604,"&lt;="&amp;IZ$3,Urlaub!$C$5:$C$604,"&gt;="&amp;IZ$3)&gt;0,1,0))</f>
        <v>0</v>
      </c>
      <c r="JA22" s="19" t="n">
        <f aca="false">IF($A22="",0,IF(COUNTIFS(Urlaub!$A$5:$A$604,$A22,Urlaub!$B$5:$B$604,"&lt;="&amp;JA$3,Urlaub!$C$5:$C$604,"&gt;="&amp;JA$3)&gt;0,1,0))</f>
        <v>0</v>
      </c>
      <c r="JB22" s="19" t="n">
        <f aca="false">IF($A22="",0,IF(COUNTIFS(Urlaub!$A$5:$A$604,$A22,Urlaub!$B$5:$B$604,"&lt;="&amp;JB$3,Urlaub!$C$5:$C$604,"&gt;="&amp;JB$3)&gt;0,1,0))</f>
        <v>0</v>
      </c>
      <c r="JC22" s="19" t="n">
        <f aca="false">IF($A22="",0,IF(COUNTIFS(Urlaub!$A$5:$A$604,$A22,Urlaub!$B$5:$B$604,"&lt;="&amp;JC$3,Urlaub!$C$5:$C$604,"&gt;="&amp;JC$3)&gt;0,1,0))</f>
        <v>0</v>
      </c>
      <c r="JD22" s="19" t="n">
        <f aca="false">IF($A22="",0,IF(COUNTIFS(Urlaub!$A$5:$A$604,$A22,Urlaub!$B$5:$B$604,"&lt;="&amp;JD$3,Urlaub!$C$5:$C$604,"&gt;="&amp;JD$3)&gt;0,1,0))</f>
        <v>0</v>
      </c>
      <c r="JE22" s="19" t="n">
        <f aca="false">IF($A22="",0,IF(COUNTIFS(Urlaub!$A$5:$A$604,$A22,Urlaub!$B$5:$B$604,"&lt;="&amp;JE$3,Urlaub!$C$5:$C$604,"&gt;="&amp;JE$3)&gt;0,1,0))</f>
        <v>0</v>
      </c>
      <c r="JF22" s="19" t="n">
        <f aca="false">IF($A22="",0,IF(COUNTIFS(Urlaub!$A$5:$A$604,$A22,Urlaub!$B$5:$B$604,"&lt;="&amp;JF$3,Urlaub!$C$5:$C$604,"&gt;="&amp;JF$3)&gt;0,1,0))</f>
        <v>0</v>
      </c>
      <c r="JG22" s="19" t="n">
        <f aca="false">IF($A22="",0,IF(COUNTIFS(Urlaub!$A$5:$A$604,$A22,Urlaub!$B$5:$B$604,"&lt;="&amp;JG$3,Urlaub!$C$5:$C$604,"&gt;="&amp;JG$3)&gt;0,1,0))</f>
        <v>0</v>
      </c>
      <c r="JH22" s="19" t="n">
        <f aca="false">IF($A22="",0,IF(COUNTIFS(Urlaub!$A$5:$A$604,$A22,Urlaub!$B$5:$B$604,"&lt;="&amp;JH$3,Urlaub!$C$5:$C$604,"&gt;="&amp;JH$3)&gt;0,1,0))</f>
        <v>0</v>
      </c>
      <c r="JI22" s="19" t="n">
        <f aca="false">IF($A22="",0,IF(COUNTIFS(Urlaub!$A$5:$A$604,$A22,Urlaub!$B$5:$B$604,"&lt;="&amp;JI$3,Urlaub!$C$5:$C$604,"&gt;="&amp;JI$3)&gt;0,1,0))</f>
        <v>0</v>
      </c>
      <c r="JJ22" s="19" t="n">
        <f aca="false">IF($A22="",0,IF(COUNTIFS(Urlaub!$A$5:$A$604,$A22,Urlaub!$B$5:$B$604,"&lt;="&amp;JJ$3,Urlaub!$C$5:$C$604,"&gt;="&amp;JJ$3)&gt;0,1,0))</f>
        <v>0</v>
      </c>
      <c r="JK22" s="19" t="n">
        <f aca="false">IF($A22="",0,IF(COUNTIFS(Urlaub!$A$5:$A$604,$A22,Urlaub!$B$5:$B$604,"&lt;="&amp;JK$3,Urlaub!$C$5:$C$604,"&gt;="&amp;JK$3)&gt;0,1,0))</f>
        <v>0</v>
      </c>
      <c r="JL22" s="19" t="n">
        <f aca="false">IF($A22="",0,IF(COUNTIFS(Urlaub!$A$5:$A$604,$A22,Urlaub!$B$5:$B$604,"&lt;="&amp;JL$3,Urlaub!$C$5:$C$604,"&gt;="&amp;JL$3)&gt;0,1,0))</f>
        <v>0</v>
      </c>
      <c r="JM22" s="19" t="n">
        <f aca="false">IF($A22="",0,IF(COUNTIFS(Urlaub!$A$5:$A$604,$A22,Urlaub!$B$5:$B$604,"&lt;="&amp;JM$3,Urlaub!$C$5:$C$604,"&gt;="&amp;JM$3)&gt;0,1,0))</f>
        <v>0</v>
      </c>
      <c r="JN22" s="19" t="n">
        <f aca="false">IF($A22="",0,IF(COUNTIFS(Urlaub!$A$5:$A$604,$A22,Urlaub!$B$5:$B$604,"&lt;="&amp;JN$3,Urlaub!$C$5:$C$604,"&gt;="&amp;JN$3)&gt;0,1,0))</f>
        <v>0</v>
      </c>
      <c r="JO22" s="19" t="n">
        <f aca="false">IF($A22="",0,IF(COUNTIFS(Urlaub!$A$5:$A$604,$A22,Urlaub!$B$5:$B$604,"&lt;="&amp;JO$3,Urlaub!$C$5:$C$604,"&gt;="&amp;JO$3)&gt;0,1,0))</f>
        <v>0</v>
      </c>
      <c r="JP22" s="19" t="n">
        <f aca="false">IF($A22="",0,IF(COUNTIFS(Urlaub!$A$5:$A$604,$A22,Urlaub!$B$5:$B$604,"&lt;="&amp;JP$3,Urlaub!$C$5:$C$604,"&gt;="&amp;JP$3)&gt;0,1,0))</f>
        <v>0</v>
      </c>
      <c r="JQ22" s="19" t="n">
        <f aca="false">IF($A22="",0,IF(COUNTIFS(Urlaub!$A$5:$A$604,$A22,Urlaub!$B$5:$B$604,"&lt;="&amp;JQ$3,Urlaub!$C$5:$C$604,"&gt;="&amp;JQ$3)&gt;0,1,0))</f>
        <v>0</v>
      </c>
      <c r="JR22" s="19" t="n">
        <f aca="false">IF($A22="",0,IF(COUNTIFS(Urlaub!$A$5:$A$604,$A22,Urlaub!$B$5:$B$604,"&lt;="&amp;JR$3,Urlaub!$C$5:$C$604,"&gt;="&amp;JR$3)&gt;0,1,0))</f>
        <v>0</v>
      </c>
      <c r="JS22" s="19" t="n">
        <f aca="false">IF($A22="",0,IF(COUNTIFS(Urlaub!$A$5:$A$604,$A22,Urlaub!$B$5:$B$604,"&lt;="&amp;JS$3,Urlaub!$C$5:$C$604,"&gt;="&amp;JS$3)&gt;0,1,0))</f>
        <v>0</v>
      </c>
      <c r="JT22" s="19" t="n">
        <f aca="false">IF($A22="",0,IF(COUNTIFS(Urlaub!$A$5:$A$604,$A22,Urlaub!$B$5:$B$604,"&lt;="&amp;JT$3,Urlaub!$C$5:$C$604,"&gt;="&amp;JT$3)&gt;0,1,0))</f>
        <v>0</v>
      </c>
      <c r="JU22" s="19" t="n">
        <f aca="false">IF($A22="",0,IF(COUNTIFS(Urlaub!$A$5:$A$604,$A22,Urlaub!$B$5:$B$604,"&lt;="&amp;JU$3,Urlaub!$C$5:$C$604,"&gt;="&amp;JU$3)&gt;0,1,0))</f>
        <v>0</v>
      </c>
      <c r="JV22" s="19" t="n">
        <f aca="false">IF($A22="",0,IF(COUNTIFS(Urlaub!$A$5:$A$604,$A22,Urlaub!$B$5:$B$604,"&lt;="&amp;JV$3,Urlaub!$C$5:$C$604,"&gt;="&amp;JV$3)&gt;0,1,0))</f>
        <v>0</v>
      </c>
      <c r="JW22" s="19" t="n">
        <f aca="false">IF($A22="",0,IF(COUNTIFS(Urlaub!$A$5:$A$604,$A22,Urlaub!$B$5:$B$604,"&lt;="&amp;JW$3,Urlaub!$C$5:$C$604,"&gt;="&amp;JW$3)&gt;0,1,0))</f>
        <v>0</v>
      </c>
      <c r="JX22" s="19" t="n">
        <f aca="false">IF($A22="",0,IF(COUNTIFS(Urlaub!$A$5:$A$604,$A22,Urlaub!$B$5:$B$604,"&lt;="&amp;JX$3,Urlaub!$C$5:$C$604,"&gt;="&amp;JX$3)&gt;0,1,0))</f>
        <v>0</v>
      </c>
      <c r="JY22" s="19" t="n">
        <f aca="false">IF($A22="",0,IF(COUNTIFS(Urlaub!$A$5:$A$604,$A22,Urlaub!$B$5:$B$604,"&lt;="&amp;JY$3,Urlaub!$C$5:$C$604,"&gt;="&amp;JY$3)&gt;0,1,0))</f>
        <v>0</v>
      </c>
      <c r="JZ22" s="19" t="n">
        <f aca="false">IF($A22="",0,IF(COUNTIFS(Urlaub!$A$5:$A$604,$A22,Urlaub!$B$5:$B$604,"&lt;="&amp;JZ$3,Urlaub!$C$5:$C$604,"&gt;="&amp;JZ$3)&gt;0,1,0))</f>
        <v>0</v>
      </c>
      <c r="KA22" s="19" t="n">
        <f aca="false">IF($A22="",0,IF(COUNTIFS(Urlaub!$A$5:$A$604,$A22,Urlaub!$B$5:$B$604,"&lt;="&amp;KA$3,Urlaub!$C$5:$C$604,"&gt;="&amp;KA$3)&gt;0,1,0))</f>
        <v>0</v>
      </c>
      <c r="KB22" s="19" t="n">
        <f aca="false">IF($A22="",0,IF(COUNTIFS(Urlaub!$A$5:$A$604,$A22,Urlaub!$B$5:$B$604,"&lt;="&amp;KB$3,Urlaub!$C$5:$C$604,"&gt;="&amp;KB$3)&gt;0,1,0))</f>
        <v>0</v>
      </c>
      <c r="KC22" s="19" t="n">
        <f aca="false">IF($A22="",0,IF(COUNTIFS(Urlaub!$A$5:$A$604,$A22,Urlaub!$B$5:$B$604,"&lt;="&amp;KC$3,Urlaub!$C$5:$C$604,"&gt;="&amp;KC$3)&gt;0,1,0))</f>
        <v>0</v>
      </c>
      <c r="KD22" s="19" t="n">
        <f aca="false">IF($A22="",0,IF(COUNTIFS(Urlaub!$A$5:$A$604,$A22,Urlaub!$B$5:$B$604,"&lt;="&amp;KD$3,Urlaub!$C$5:$C$604,"&gt;="&amp;KD$3)&gt;0,1,0))</f>
        <v>0</v>
      </c>
      <c r="KE22" s="19" t="n">
        <f aca="false">IF($A22="",0,IF(COUNTIFS(Urlaub!$A$5:$A$604,$A22,Urlaub!$B$5:$B$604,"&lt;="&amp;KE$3,Urlaub!$C$5:$C$604,"&gt;="&amp;KE$3)&gt;0,1,0))</f>
        <v>0</v>
      </c>
      <c r="KF22" s="19" t="n">
        <f aca="false">IF($A22="",0,IF(COUNTIFS(Urlaub!$A$5:$A$604,$A22,Urlaub!$B$5:$B$604,"&lt;="&amp;KF$3,Urlaub!$C$5:$C$604,"&gt;="&amp;KF$3)&gt;0,1,0))</f>
        <v>0</v>
      </c>
      <c r="KG22" s="19" t="n">
        <f aca="false">IF($A22="",0,IF(COUNTIFS(Urlaub!$A$5:$A$604,$A22,Urlaub!$B$5:$B$604,"&lt;="&amp;KG$3,Urlaub!$C$5:$C$604,"&gt;="&amp;KG$3)&gt;0,1,0))</f>
        <v>0</v>
      </c>
      <c r="KH22" s="19" t="n">
        <f aca="false">IF($A22="",0,IF(COUNTIFS(Urlaub!$A$5:$A$604,$A22,Urlaub!$B$5:$B$604,"&lt;="&amp;KH$3,Urlaub!$C$5:$C$604,"&gt;="&amp;KH$3)&gt;0,1,0))</f>
        <v>0</v>
      </c>
      <c r="KI22" s="19" t="n">
        <f aca="false">IF($A22="",0,IF(COUNTIFS(Urlaub!$A$5:$A$604,$A22,Urlaub!$B$5:$B$604,"&lt;="&amp;KI$3,Urlaub!$C$5:$C$604,"&gt;="&amp;KI$3)&gt;0,1,0))</f>
        <v>0</v>
      </c>
      <c r="KJ22" s="19" t="n">
        <f aca="false">IF($A22="",0,IF(COUNTIFS(Urlaub!$A$5:$A$604,$A22,Urlaub!$B$5:$B$604,"&lt;="&amp;KJ$3,Urlaub!$C$5:$C$604,"&gt;="&amp;KJ$3)&gt;0,1,0))</f>
        <v>0</v>
      </c>
      <c r="KK22" s="19" t="n">
        <f aca="false">IF($A22="",0,IF(COUNTIFS(Urlaub!$A$5:$A$604,$A22,Urlaub!$B$5:$B$604,"&lt;="&amp;KK$3,Urlaub!$C$5:$C$604,"&gt;="&amp;KK$3)&gt;0,1,0))</f>
        <v>0</v>
      </c>
      <c r="KL22" s="19" t="n">
        <f aca="false">IF($A22="",0,IF(COUNTIFS(Urlaub!$A$5:$A$604,$A22,Urlaub!$B$5:$B$604,"&lt;="&amp;KL$3,Urlaub!$C$5:$C$604,"&gt;="&amp;KL$3)&gt;0,1,0))</f>
        <v>0</v>
      </c>
      <c r="KM22" s="19" t="n">
        <f aca="false">IF($A22="",0,IF(COUNTIFS(Urlaub!$A$5:$A$604,$A22,Urlaub!$B$5:$B$604,"&lt;="&amp;KM$3,Urlaub!$C$5:$C$604,"&gt;="&amp;KM$3)&gt;0,1,0))</f>
        <v>0</v>
      </c>
      <c r="KN22" s="19" t="n">
        <f aca="false">IF($A22="",0,IF(COUNTIFS(Urlaub!$A$5:$A$604,$A22,Urlaub!$B$5:$B$604,"&lt;="&amp;KN$3,Urlaub!$C$5:$C$604,"&gt;="&amp;KN$3)&gt;0,1,0))</f>
        <v>0</v>
      </c>
      <c r="KO22" s="19" t="n">
        <f aca="false">IF($A22="",0,IF(COUNTIFS(Urlaub!$A$5:$A$604,$A22,Urlaub!$B$5:$B$604,"&lt;="&amp;KO$3,Urlaub!$C$5:$C$604,"&gt;="&amp;KO$3)&gt;0,1,0))</f>
        <v>0</v>
      </c>
      <c r="KP22" s="19" t="n">
        <f aca="false">IF($A22="",0,IF(COUNTIFS(Urlaub!$A$5:$A$604,$A22,Urlaub!$B$5:$B$604,"&lt;="&amp;KP$3,Urlaub!$C$5:$C$604,"&gt;="&amp;KP$3)&gt;0,1,0))</f>
        <v>0</v>
      </c>
      <c r="KQ22" s="19" t="n">
        <f aca="false">IF($A22="",0,IF(COUNTIFS(Urlaub!$A$5:$A$604,$A22,Urlaub!$B$5:$B$604,"&lt;="&amp;KQ$3,Urlaub!$C$5:$C$604,"&gt;="&amp;KQ$3)&gt;0,1,0))</f>
        <v>0</v>
      </c>
      <c r="KR22" s="19" t="n">
        <f aca="false">IF($A22="",0,IF(COUNTIFS(Urlaub!$A$5:$A$604,$A22,Urlaub!$B$5:$B$604,"&lt;="&amp;KR$3,Urlaub!$C$5:$C$604,"&gt;="&amp;KR$3)&gt;0,1,0))</f>
        <v>0</v>
      </c>
      <c r="KS22" s="19" t="n">
        <f aca="false">IF($A22="",0,IF(COUNTIFS(Urlaub!$A$5:$A$604,$A22,Urlaub!$B$5:$B$604,"&lt;="&amp;KS$3,Urlaub!$C$5:$C$604,"&gt;="&amp;KS$3)&gt;0,1,0))</f>
        <v>0</v>
      </c>
      <c r="KT22" s="19" t="n">
        <f aca="false">IF($A22="",0,IF(COUNTIFS(Urlaub!$A$5:$A$604,$A22,Urlaub!$B$5:$B$604,"&lt;="&amp;KT$3,Urlaub!$C$5:$C$604,"&gt;="&amp;KT$3)&gt;0,1,0))</f>
        <v>0</v>
      </c>
      <c r="KU22" s="19" t="n">
        <f aca="false">IF($A22="",0,IF(COUNTIFS(Urlaub!$A$5:$A$604,$A22,Urlaub!$B$5:$B$604,"&lt;="&amp;KU$3,Urlaub!$C$5:$C$604,"&gt;="&amp;KU$3)&gt;0,1,0))</f>
        <v>0</v>
      </c>
      <c r="KV22" s="19" t="n">
        <f aca="false">IF($A22="",0,IF(COUNTIFS(Urlaub!$A$5:$A$604,$A22,Urlaub!$B$5:$B$604,"&lt;="&amp;KV$3,Urlaub!$C$5:$C$604,"&gt;="&amp;KV$3)&gt;0,1,0))</f>
        <v>0</v>
      </c>
      <c r="KW22" s="19" t="n">
        <f aca="false">IF($A22="",0,IF(COUNTIFS(Urlaub!$A$5:$A$604,$A22,Urlaub!$B$5:$B$604,"&lt;="&amp;KW$3,Urlaub!$C$5:$C$604,"&gt;="&amp;KW$3)&gt;0,1,0))</f>
        <v>0</v>
      </c>
      <c r="KX22" s="19" t="n">
        <f aca="false">IF($A22="",0,IF(COUNTIFS(Urlaub!$A$5:$A$604,$A22,Urlaub!$B$5:$B$604,"&lt;="&amp;KX$3,Urlaub!$C$5:$C$604,"&gt;="&amp;KX$3)&gt;0,1,0))</f>
        <v>0</v>
      </c>
      <c r="KY22" s="19" t="n">
        <f aca="false">IF($A22="",0,IF(COUNTIFS(Urlaub!$A$5:$A$604,$A22,Urlaub!$B$5:$B$604,"&lt;="&amp;KY$3,Urlaub!$C$5:$C$604,"&gt;="&amp;KY$3)&gt;0,1,0))</f>
        <v>0</v>
      </c>
      <c r="KZ22" s="19" t="n">
        <f aca="false">IF($A22="",0,IF(COUNTIFS(Urlaub!$A$5:$A$604,$A22,Urlaub!$B$5:$B$604,"&lt;="&amp;KZ$3,Urlaub!$C$5:$C$604,"&gt;="&amp;KZ$3)&gt;0,1,0))</f>
        <v>0</v>
      </c>
      <c r="LA22" s="19" t="n">
        <f aca="false">IF($A22="",0,IF(COUNTIFS(Urlaub!$A$5:$A$604,$A22,Urlaub!$B$5:$B$604,"&lt;="&amp;LA$3,Urlaub!$C$5:$C$604,"&gt;="&amp;LA$3)&gt;0,1,0))</f>
        <v>0</v>
      </c>
      <c r="LB22" s="19" t="n">
        <f aca="false">IF($A22="",0,IF(COUNTIFS(Urlaub!$A$5:$A$604,$A22,Urlaub!$B$5:$B$604,"&lt;="&amp;LB$3,Urlaub!$C$5:$C$604,"&gt;="&amp;LB$3)&gt;0,1,0))</f>
        <v>0</v>
      </c>
      <c r="LC22" s="19" t="n">
        <f aca="false">IF($A22="",0,IF(COUNTIFS(Urlaub!$A$5:$A$604,$A22,Urlaub!$B$5:$B$604,"&lt;="&amp;LC$3,Urlaub!$C$5:$C$604,"&gt;="&amp;LC$3)&gt;0,1,0))</f>
        <v>0</v>
      </c>
      <c r="LD22" s="19" t="n">
        <f aca="false">IF($A22="",0,IF(COUNTIFS(Urlaub!$A$5:$A$604,$A22,Urlaub!$B$5:$B$604,"&lt;="&amp;LD$3,Urlaub!$C$5:$C$604,"&gt;="&amp;LD$3)&gt;0,1,0))</f>
        <v>0</v>
      </c>
      <c r="LE22" s="19" t="n">
        <f aca="false">IF($A22="",0,IF(COUNTIFS(Urlaub!$A$5:$A$604,$A22,Urlaub!$B$5:$B$604,"&lt;="&amp;LE$3,Urlaub!$C$5:$C$604,"&gt;="&amp;LE$3)&gt;0,1,0))</f>
        <v>0</v>
      </c>
      <c r="LF22" s="19" t="n">
        <f aca="false">IF($A22="",0,IF(COUNTIFS(Urlaub!$A$5:$A$604,$A22,Urlaub!$B$5:$B$604,"&lt;="&amp;LF$3,Urlaub!$C$5:$C$604,"&gt;="&amp;LF$3)&gt;0,1,0))</f>
        <v>0</v>
      </c>
      <c r="LG22" s="19" t="n">
        <f aca="false">IF($A22="",0,IF(COUNTIFS(Urlaub!$A$5:$A$604,$A22,Urlaub!$B$5:$B$604,"&lt;="&amp;LG$3,Urlaub!$C$5:$C$604,"&gt;="&amp;LG$3)&gt;0,1,0))</f>
        <v>0</v>
      </c>
      <c r="LH22" s="19" t="n">
        <f aca="false">IF($A22="",0,IF(COUNTIFS(Urlaub!$A$5:$A$604,$A22,Urlaub!$B$5:$B$604,"&lt;="&amp;LH$3,Urlaub!$C$5:$C$604,"&gt;="&amp;LH$3)&gt;0,1,0))</f>
        <v>0</v>
      </c>
      <c r="LI22" s="19" t="n">
        <f aca="false">IF($A22="",0,IF(COUNTIFS(Urlaub!$A$5:$A$604,$A22,Urlaub!$B$5:$B$604,"&lt;="&amp;LI$3,Urlaub!$C$5:$C$604,"&gt;="&amp;LI$3)&gt;0,1,0))</f>
        <v>0</v>
      </c>
      <c r="LJ22" s="19" t="n">
        <f aca="false">IF($A22="",0,IF(COUNTIFS(Urlaub!$A$5:$A$604,$A22,Urlaub!$B$5:$B$604,"&lt;="&amp;LJ$3,Urlaub!$C$5:$C$604,"&gt;="&amp;LJ$3)&gt;0,1,0))</f>
        <v>0</v>
      </c>
      <c r="LK22" s="19" t="n">
        <f aca="false">IF($A22="",0,IF(COUNTIFS(Urlaub!$A$5:$A$604,$A22,Urlaub!$B$5:$B$604,"&lt;="&amp;LK$3,Urlaub!$C$5:$C$604,"&gt;="&amp;LK$3)&gt;0,1,0))</f>
        <v>0</v>
      </c>
      <c r="LL22" s="19" t="n">
        <f aca="false">IF($A22="",0,IF(COUNTIFS(Urlaub!$A$5:$A$604,$A22,Urlaub!$B$5:$B$604,"&lt;="&amp;LL$3,Urlaub!$C$5:$C$604,"&gt;="&amp;LL$3)&gt;0,1,0))</f>
        <v>0</v>
      </c>
      <c r="LM22" s="19" t="n">
        <f aca="false">IF($A22="",0,IF(COUNTIFS(Urlaub!$A$5:$A$604,$A22,Urlaub!$B$5:$B$604,"&lt;="&amp;LM$3,Urlaub!$C$5:$C$604,"&gt;="&amp;LM$3)&gt;0,1,0))</f>
        <v>0</v>
      </c>
      <c r="LN22" s="19" t="n">
        <f aca="false">IF($A22="",0,IF(COUNTIFS(Urlaub!$A$5:$A$604,$A22,Urlaub!$B$5:$B$604,"&lt;="&amp;LN$3,Urlaub!$C$5:$C$604,"&gt;="&amp;LN$3)&gt;0,1,0))</f>
        <v>0</v>
      </c>
      <c r="LO22" s="19" t="n">
        <f aca="false">IF($A22="",0,IF(COUNTIFS(Urlaub!$A$5:$A$604,$A22,Urlaub!$B$5:$B$604,"&lt;="&amp;LO$3,Urlaub!$C$5:$C$604,"&gt;="&amp;LO$3)&gt;0,1,0))</f>
        <v>0</v>
      </c>
      <c r="LP22" s="19" t="n">
        <f aca="false">IF($A22="",0,IF(COUNTIFS(Urlaub!$A$5:$A$604,$A22,Urlaub!$B$5:$B$604,"&lt;="&amp;LP$3,Urlaub!$C$5:$C$604,"&gt;="&amp;LP$3)&gt;0,1,0))</f>
        <v>0</v>
      </c>
      <c r="LQ22" s="19" t="n">
        <f aca="false">IF($A22="",0,IF(COUNTIFS(Urlaub!$A$5:$A$604,$A22,Urlaub!$B$5:$B$604,"&lt;="&amp;LQ$3,Urlaub!$C$5:$C$604,"&gt;="&amp;LQ$3)&gt;0,1,0))</f>
        <v>0</v>
      </c>
      <c r="LR22" s="19" t="n">
        <f aca="false">IF($A22="",0,IF(COUNTIFS(Urlaub!$A$5:$A$604,$A22,Urlaub!$B$5:$B$604,"&lt;="&amp;LR$3,Urlaub!$C$5:$C$604,"&gt;="&amp;LR$3)&gt;0,1,0))</f>
        <v>0</v>
      </c>
      <c r="LS22" s="19" t="n">
        <f aca="false">IF($A22="",0,IF(COUNTIFS(Urlaub!$A$5:$A$604,$A22,Urlaub!$B$5:$B$604,"&lt;="&amp;LS$3,Urlaub!$C$5:$C$604,"&gt;="&amp;LS$3)&gt;0,1,0))</f>
        <v>0</v>
      </c>
      <c r="LT22" s="19" t="n">
        <f aca="false">IF($A22="",0,IF(COUNTIFS(Urlaub!$A$5:$A$604,$A22,Urlaub!$B$5:$B$604,"&lt;="&amp;LT$3,Urlaub!$C$5:$C$604,"&gt;="&amp;LT$3)&gt;0,1,0))</f>
        <v>0</v>
      </c>
      <c r="LU22" s="19" t="n">
        <f aca="false">IF($A22="",0,IF(COUNTIFS(Urlaub!$A$5:$A$604,$A22,Urlaub!$B$5:$B$604,"&lt;="&amp;LU$3,Urlaub!$C$5:$C$604,"&gt;="&amp;LU$3)&gt;0,1,0))</f>
        <v>0</v>
      </c>
      <c r="LV22" s="19" t="n">
        <f aca="false">IF($A22="",0,IF(COUNTIFS(Urlaub!$A$5:$A$604,$A22,Urlaub!$B$5:$B$604,"&lt;="&amp;LV$3,Urlaub!$C$5:$C$604,"&gt;="&amp;LV$3)&gt;0,1,0))</f>
        <v>0</v>
      </c>
      <c r="LW22" s="19" t="n">
        <f aca="false">IF($A22="",0,IF(COUNTIFS(Urlaub!$A$5:$A$604,$A22,Urlaub!$B$5:$B$604,"&lt;="&amp;LW$3,Urlaub!$C$5:$C$604,"&gt;="&amp;LW$3)&gt;0,1,0))</f>
        <v>0</v>
      </c>
      <c r="LX22" s="19" t="n">
        <f aca="false">IF($A22="",0,IF(COUNTIFS(Urlaub!$A$5:$A$604,$A22,Urlaub!$B$5:$B$604,"&lt;="&amp;LX$3,Urlaub!$C$5:$C$604,"&gt;="&amp;LX$3)&gt;0,1,0))</f>
        <v>0</v>
      </c>
      <c r="LY22" s="19" t="n">
        <f aca="false">IF($A22="",0,IF(COUNTIFS(Urlaub!$A$5:$A$604,$A22,Urlaub!$B$5:$B$604,"&lt;="&amp;LY$3,Urlaub!$C$5:$C$604,"&gt;="&amp;LY$3)&gt;0,1,0))</f>
        <v>0</v>
      </c>
      <c r="LZ22" s="19" t="n">
        <f aca="false">IF($A22="",0,IF(COUNTIFS(Urlaub!$A$5:$A$604,$A22,Urlaub!$B$5:$B$604,"&lt;="&amp;LZ$3,Urlaub!$C$5:$C$604,"&gt;="&amp;LZ$3)&gt;0,1,0))</f>
        <v>0</v>
      </c>
      <c r="MA22" s="19" t="n">
        <f aca="false">IF($A22="",0,IF(COUNTIFS(Urlaub!$A$5:$A$604,$A22,Urlaub!$B$5:$B$604,"&lt;="&amp;MA$3,Urlaub!$C$5:$C$604,"&gt;="&amp;MA$3)&gt;0,1,0))</f>
        <v>0</v>
      </c>
      <c r="MB22" s="19" t="n">
        <f aca="false">IF($A22="",0,IF(COUNTIFS(Urlaub!$A$5:$A$604,$A22,Urlaub!$B$5:$B$604,"&lt;="&amp;MB$3,Urlaub!$C$5:$C$604,"&gt;="&amp;MB$3)&gt;0,1,0))</f>
        <v>0</v>
      </c>
      <c r="MC22" s="19" t="n">
        <f aca="false">IF($A22="",0,IF(COUNTIFS(Urlaub!$A$5:$A$604,$A22,Urlaub!$B$5:$B$604,"&lt;="&amp;MC$3,Urlaub!$C$5:$C$604,"&gt;="&amp;MC$3)&gt;0,1,0))</f>
        <v>0</v>
      </c>
      <c r="MD22" s="19" t="n">
        <f aca="false">IF($A22="",0,IF(COUNTIFS(Urlaub!$A$5:$A$604,$A22,Urlaub!$B$5:$B$604,"&lt;="&amp;MD$3,Urlaub!$C$5:$C$604,"&gt;="&amp;MD$3)&gt;0,1,0))</f>
        <v>0</v>
      </c>
      <c r="ME22" s="19" t="n">
        <f aca="false">IF($A22="",0,IF(COUNTIFS(Urlaub!$A$5:$A$604,$A22,Urlaub!$B$5:$B$604,"&lt;="&amp;ME$3,Urlaub!$C$5:$C$604,"&gt;="&amp;ME$3)&gt;0,1,0))</f>
        <v>0</v>
      </c>
      <c r="MF22" s="19" t="n">
        <f aca="false">IF($A22="",0,IF(COUNTIFS(Urlaub!$A$5:$A$604,$A22,Urlaub!$B$5:$B$604,"&lt;="&amp;MF$3,Urlaub!$C$5:$C$604,"&gt;="&amp;MF$3)&gt;0,1,0))</f>
        <v>0</v>
      </c>
      <c r="MG22" s="19" t="n">
        <f aca="false">IF($A22="",0,IF(COUNTIFS(Urlaub!$A$5:$A$604,$A22,Urlaub!$B$5:$B$604,"&lt;="&amp;MG$3,Urlaub!$C$5:$C$604,"&gt;="&amp;MG$3)&gt;0,1,0))</f>
        <v>0</v>
      </c>
      <c r="MH22" s="19" t="n">
        <f aca="false">IF($A22="",0,IF(COUNTIFS(Urlaub!$A$5:$A$604,$A22,Urlaub!$B$5:$B$604,"&lt;="&amp;MH$3,Urlaub!$C$5:$C$604,"&gt;="&amp;MH$3)&gt;0,1,0))</f>
        <v>0</v>
      </c>
      <c r="MI22" s="19" t="n">
        <f aca="false">IF($A22="",0,IF(COUNTIFS(Urlaub!$A$5:$A$604,$A22,Urlaub!$B$5:$B$604,"&lt;="&amp;MI$3,Urlaub!$C$5:$C$604,"&gt;="&amp;MI$3)&gt;0,1,0))</f>
        <v>0</v>
      </c>
      <c r="MJ22" s="19" t="n">
        <f aca="false">IF($A22="",0,IF(COUNTIFS(Urlaub!$A$5:$A$604,$A22,Urlaub!$B$5:$B$604,"&lt;="&amp;MJ$3,Urlaub!$C$5:$C$604,"&gt;="&amp;MJ$3)&gt;0,1,0))</f>
        <v>0</v>
      </c>
      <c r="MK22" s="19" t="n">
        <f aca="false">IF($A22="",0,IF(COUNTIFS(Urlaub!$A$5:$A$604,$A22,Urlaub!$B$5:$B$604,"&lt;="&amp;MK$3,Urlaub!$C$5:$C$604,"&gt;="&amp;MK$3)&gt;0,1,0))</f>
        <v>0</v>
      </c>
      <c r="ML22" s="19" t="n">
        <f aca="false">IF($A22="",0,IF(COUNTIFS(Urlaub!$A$5:$A$604,$A22,Urlaub!$B$5:$B$604,"&lt;="&amp;ML$3,Urlaub!$C$5:$C$604,"&gt;="&amp;ML$3)&gt;0,1,0))</f>
        <v>0</v>
      </c>
      <c r="MM22" s="19" t="n">
        <f aca="false">IF($A22="",0,IF(COUNTIFS(Urlaub!$A$5:$A$604,$A22,Urlaub!$B$5:$B$604,"&lt;="&amp;MM$3,Urlaub!$C$5:$C$604,"&gt;="&amp;MM$3)&gt;0,1,0))</f>
        <v>0</v>
      </c>
      <c r="MN22" s="19" t="n">
        <f aca="false">IF($A22="",0,IF(COUNTIFS(Urlaub!$A$5:$A$604,$A22,Urlaub!$B$5:$B$604,"&lt;="&amp;MN$3,Urlaub!$C$5:$C$604,"&gt;="&amp;MN$3)&gt;0,1,0))</f>
        <v>0</v>
      </c>
      <c r="MO22" s="19" t="n">
        <f aca="false">IF($A22="",0,IF(COUNTIFS(Urlaub!$A$5:$A$604,$A22,Urlaub!$B$5:$B$604,"&lt;="&amp;MO$3,Urlaub!$C$5:$C$604,"&gt;="&amp;MO$3)&gt;0,1,0))</f>
        <v>0</v>
      </c>
      <c r="MP22" s="19" t="n">
        <f aca="false">IF($A22="",0,IF(COUNTIFS(Urlaub!$A$5:$A$604,$A22,Urlaub!$B$5:$B$604,"&lt;="&amp;MP$3,Urlaub!$C$5:$C$604,"&gt;="&amp;MP$3)&gt;0,1,0))</f>
        <v>0</v>
      </c>
      <c r="MQ22" s="19" t="n">
        <f aca="false">IF($A22="",0,IF(COUNTIFS(Urlaub!$A$5:$A$604,$A22,Urlaub!$B$5:$B$604,"&lt;="&amp;MQ$3,Urlaub!$C$5:$C$604,"&gt;="&amp;MQ$3)&gt;0,1,0))</f>
        <v>0</v>
      </c>
      <c r="MR22" s="19" t="n">
        <f aca="false">IF($A22="",0,IF(COUNTIFS(Urlaub!$A$5:$A$604,$A22,Urlaub!$B$5:$B$604,"&lt;="&amp;MR$3,Urlaub!$C$5:$C$604,"&gt;="&amp;MR$3)&gt;0,1,0))</f>
        <v>0</v>
      </c>
      <c r="MS22" s="19" t="n">
        <f aca="false">IF($A22="",0,IF(COUNTIFS(Urlaub!$A$5:$A$604,$A22,Urlaub!$B$5:$B$604,"&lt;="&amp;MS$3,Urlaub!$C$5:$C$604,"&gt;="&amp;MS$3)&gt;0,1,0))</f>
        <v>0</v>
      </c>
      <c r="MT22" s="19" t="n">
        <f aca="false">IF($A22="",0,IF(COUNTIFS(Urlaub!$A$5:$A$604,$A22,Urlaub!$B$5:$B$604,"&lt;="&amp;MT$3,Urlaub!$C$5:$C$604,"&gt;="&amp;MT$3)&gt;0,1,0))</f>
        <v>0</v>
      </c>
      <c r="MU22" s="19" t="n">
        <f aca="false">IF($A22="",0,IF(COUNTIFS(Urlaub!$A$5:$A$604,$A22,Urlaub!$B$5:$B$604,"&lt;="&amp;MU$3,Urlaub!$C$5:$C$604,"&gt;="&amp;MU$3)&gt;0,1,0))</f>
        <v>0</v>
      </c>
      <c r="MV22" s="19" t="n">
        <f aca="false">IF($A22="",0,IF(COUNTIFS(Urlaub!$A$5:$A$604,$A22,Urlaub!$B$5:$B$604,"&lt;="&amp;MV$3,Urlaub!$C$5:$C$604,"&gt;="&amp;MV$3)&gt;0,1,0))</f>
        <v>0</v>
      </c>
      <c r="MW22" s="19" t="n">
        <f aca="false">IF($A22="",0,IF(COUNTIFS(Urlaub!$A$5:$A$604,$A22,Urlaub!$B$5:$B$604,"&lt;="&amp;MW$3,Urlaub!$C$5:$C$604,"&gt;="&amp;MW$3)&gt;0,1,0))</f>
        <v>0</v>
      </c>
      <c r="MX22" s="19" t="n">
        <f aca="false">IF($A22="",0,IF(COUNTIFS(Urlaub!$A$5:$A$604,$A22,Urlaub!$B$5:$B$604,"&lt;="&amp;MX$3,Urlaub!$C$5:$C$604,"&gt;="&amp;MX$3)&gt;0,1,0))</f>
        <v>0</v>
      </c>
      <c r="MY22" s="19" t="n">
        <f aca="false">IF($A22="",0,IF(COUNTIFS(Urlaub!$A$5:$A$604,$A22,Urlaub!$B$5:$B$604,"&lt;="&amp;MY$3,Urlaub!$C$5:$C$604,"&gt;="&amp;MY$3)&gt;0,1,0))</f>
        <v>0</v>
      </c>
      <c r="MZ22" s="19" t="n">
        <f aca="false">IF($A22="",0,IF(COUNTIFS(Urlaub!$A$5:$A$604,$A22,Urlaub!$B$5:$B$604,"&lt;="&amp;MZ$3,Urlaub!$C$5:$C$604,"&gt;="&amp;MZ$3)&gt;0,1,0))</f>
        <v>0</v>
      </c>
      <c r="NA22" s="19" t="n">
        <f aca="false">IF($A22="",0,IF(COUNTIFS(Urlaub!$A$5:$A$604,$A22,Urlaub!$B$5:$B$604,"&lt;="&amp;NA$3,Urlaub!$C$5:$C$604,"&gt;="&amp;NA$3)&gt;0,1,0))</f>
        <v>0</v>
      </c>
      <c r="NB22" s="19" t="n">
        <f aca="false">IF($A22="",0,IF(COUNTIFS(Urlaub!$A$5:$A$604,$A22,Urlaub!$B$5:$B$604,"&lt;="&amp;NB$3,Urlaub!$C$5:$C$604,"&gt;="&amp;NB$3)&gt;0,1,0))</f>
        <v>0</v>
      </c>
      <c r="NC22" s="19" t="n">
        <f aca="false">IF($A22="",0,IF(COUNTIFS(Urlaub!$A$5:$A$604,$A22,Urlaub!$B$5:$B$604,"&lt;="&amp;NC$3,Urlaub!$C$5:$C$604,"&gt;="&amp;NC$3)&gt;0,1,0))</f>
        <v>0</v>
      </c>
      <c r="ND22" s="19" t="n">
        <f aca="false">IF($A22="",0,IF(COUNTIFS(Urlaub!$A$5:$A$604,$A22,Urlaub!$B$5:$B$604,"&lt;="&amp;ND$3,Urlaub!$C$5:$C$604,"&gt;="&amp;ND$3)&gt;0,1,0))</f>
        <v>0</v>
      </c>
      <c r="NE22" s="19" t="n">
        <f aca="false">IF($A22="",0,IF(COUNTIFS(Urlaub!$A$5:$A$604,$A22,Urlaub!$B$5:$B$604,"&lt;="&amp;NE$3,Urlaub!$C$5:$C$604,"&gt;="&amp;NE$3)&gt;0,1,0))</f>
        <v>0</v>
      </c>
      <c r="NF22" s="19" t="n">
        <f aca="false">IF($A22="",0,IF(COUNTIFS(Urlaub!$A$5:$A$604,$A22,Urlaub!$B$5:$B$604,"&lt;="&amp;NF$3,Urlaub!$C$5:$C$604,"&gt;="&amp;NF$3)&gt;0,1,0))</f>
        <v>0</v>
      </c>
      <c r="NG22" s="19" t="n">
        <f aca="false">IF($A22="",0,IF(COUNTIFS(Urlaub!$A$5:$A$604,$A22,Urlaub!$B$5:$B$604,"&lt;="&amp;NG$3,Urlaub!$C$5:$C$604,"&gt;="&amp;NG$3)&gt;0,1,0))</f>
        <v>0</v>
      </c>
      <c r="NH22" s="19" t="n">
        <f aca="false">IF($A22="",0,IF(COUNTIFS(Urlaub!$A$5:$A$604,$A22,Urlaub!$B$5:$B$604,"&lt;="&amp;NH$3,Urlaub!$C$5:$C$604,"&gt;="&amp;NH$3)&gt;0,1,0))</f>
        <v>0</v>
      </c>
    </row>
    <row r="23" customFormat="false" ht="15" hidden="false" customHeight="false" outlineLevel="0" collapsed="false">
      <c r="A23" s="5" t="str">
        <f aca="false">IF(Team!A23="","",Team!A23)</f>
        <v/>
      </c>
      <c r="B23" s="8" t="str">
        <f aca="false">IF(Team!B23="","",Team!B23)</f>
        <v/>
      </c>
      <c r="C23" s="8" t="str">
        <f aca="false">IF(Team!C23="","",Team!C23)</f>
        <v/>
      </c>
      <c r="D23" s="8" t="str">
        <f aca="false">IF(Team!D23="","",Team!D23)</f>
        <v/>
      </c>
      <c r="E23" s="8" t="str">
        <f aca="false">IF(Team!E23="","",Team!E23)</f>
        <v/>
      </c>
      <c r="F23" s="8" t="str">
        <f aca="false">IF(Team!F23="","",Team!F23)</f>
        <v/>
      </c>
      <c r="G23" s="19" t="n">
        <f aca="false">IF($A23="",0,IF(COUNTIFS(Urlaub!$A$5:$A$604,$A23,Urlaub!$B$5:$B$604,"&lt;="&amp;G$3,Urlaub!$C$5:$C$604,"&gt;="&amp;G$3)&gt;0,1,0))</f>
        <v>0</v>
      </c>
      <c r="H23" s="19" t="n">
        <f aca="false">IF($A23="",0,IF(COUNTIFS(Urlaub!$A$5:$A$604,$A23,Urlaub!$B$5:$B$604,"&lt;="&amp;H$3,Urlaub!$C$5:$C$604,"&gt;="&amp;H$3)&gt;0,1,0))</f>
        <v>0</v>
      </c>
      <c r="I23" s="19" t="n">
        <f aca="false">IF($A23="",0,IF(COUNTIFS(Urlaub!$A$5:$A$604,$A23,Urlaub!$B$5:$B$604,"&lt;="&amp;I$3,Urlaub!$C$5:$C$604,"&gt;="&amp;I$3)&gt;0,1,0))</f>
        <v>0</v>
      </c>
      <c r="J23" s="19" t="n">
        <f aca="false">IF($A23="",0,IF(COUNTIFS(Urlaub!$A$5:$A$604,$A23,Urlaub!$B$5:$B$604,"&lt;="&amp;J$3,Urlaub!$C$5:$C$604,"&gt;="&amp;J$3)&gt;0,1,0))</f>
        <v>0</v>
      </c>
      <c r="K23" s="19" t="n">
        <f aca="false">IF($A23="",0,IF(COUNTIFS(Urlaub!$A$5:$A$604,$A23,Urlaub!$B$5:$B$604,"&lt;="&amp;K$3,Urlaub!$C$5:$C$604,"&gt;="&amp;K$3)&gt;0,1,0))</f>
        <v>0</v>
      </c>
      <c r="L23" s="19" t="n">
        <f aca="false">IF($A23="",0,IF(COUNTIFS(Urlaub!$A$5:$A$604,$A23,Urlaub!$B$5:$B$604,"&lt;="&amp;L$3,Urlaub!$C$5:$C$604,"&gt;="&amp;L$3)&gt;0,1,0))</f>
        <v>0</v>
      </c>
      <c r="M23" s="19" t="n">
        <f aca="false">IF($A23="",0,IF(COUNTIFS(Urlaub!$A$5:$A$604,$A23,Urlaub!$B$5:$B$604,"&lt;="&amp;M$3,Urlaub!$C$5:$C$604,"&gt;="&amp;M$3)&gt;0,1,0))</f>
        <v>0</v>
      </c>
      <c r="N23" s="19" t="n">
        <f aca="false">IF($A23="",0,IF(COUNTIFS(Urlaub!$A$5:$A$604,$A23,Urlaub!$B$5:$B$604,"&lt;="&amp;N$3,Urlaub!$C$5:$C$604,"&gt;="&amp;N$3)&gt;0,1,0))</f>
        <v>0</v>
      </c>
      <c r="O23" s="19" t="n">
        <f aca="false">IF($A23="",0,IF(COUNTIFS(Urlaub!$A$5:$A$604,$A23,Urlaub!$B$5:$B$604,"&lt;="&amp;O$3,Urlaub!$C$5:$C$604,"&gt;="&amp;O$3)&gt;0,1,0))</f>
        <v>0</v>
      </c>
      <c r="P23" s="19" t="n">
        <f aca="false">IF($A23="",0,IF(COUNTIFS(Urlaub!$A$5:$A$604,$A23,Urlaub!$B$5:$B$604,"&lt;="&amp;P$3,Urlaub!$C$5:$C$604,"&gt;="&amp;P$3)&gt;0,1,0))</f>
        <v>0</v>
      </c>
      <c r="Q23" s="19" t="n">
        <f aca="false">IF($A23="",0,IF(COUNTIFS(Urlaub!$A$5:$A$604,$A23,Urlaub!$B$5:$B$604,"&lt;="&amp;Q$3,Urlaub!$C$5:$C$604,"&gt;="&amp;Q$3)&gt;0,1,0))</f>
        <v>0</v>
      </c>
      <c r="R23" s="19" t="n">
        <f aca="false">IF($A23="",0,IF(COUNTIFS(Urlaub!$A$5:$A$604,$A23,Urlaub!$B$5:$B$604,"&lt;="&amp;R$3,Urlaub!$C$5:$C$604,"&gt;="&amp;R$3)&gt;0,1,0))</f>
        <v>0</v>
      </c>
      <c r="S23" s="19" t="n">
        <f aca="false">IF($A23="",0,IF(COUNTIFS(Urlaub!$A$5:$A$604,$A23,Urlaub!$B$5:$B$604,"&lt;="&amp;S$3,Urlaub!$C$5:$C$604,"&gt;="&amp;S$3)&gt;0,1,0))</f>
        <v>0</v>
      </c>
      <c r="T23" s="19" t="n">
        <f aca="false">IF($A23="",0,IF(COUNTIFS(Urlaub!$A$5:$A$604,$A23,Urlaub!$B$5:$B$604,"&lt;="&amp;T$3,Urlaub!$C$5:$C$604,"&gt;="&amp;T$3)&gt;0,1,0))</f>
        <v>0</v>
      </c>
      <c r="U23" s="19" t="n">
        <f aca="false">IF($A23="",0,IF(COUNTIFS(Urlaub!$A$5:$A$604,$A23,Urlaub!$B$5:$B$604,"&lt;="&amp;U$3,Urlaub!$C$5:$C$604,"&gt;="&amp;U$3)&gt;0,1,0))</f>
        <v>0</v>
      </c>
      <c r="V23" s="19" t="n">
        <f aca="false">IF($A23="",0,IF(COUNTIFS(Urlaub!$A$5:$A$604,$A23,Urlaub!$B$5:$B$604,"&lt;="&amp;V$3,Urlaub!$C$5:$C$604,"&gt;="&amp;V$3)&gt;0,1,0))</f>
        <v>0</v>
      </c>
      <c r="W23" s="19" t="n">
        <f aca="false">IF($A23="",0,IF(COUNTIFS(Urlaub!$A$5:$A$604,$A23,Urlaub!$B$5:$B$604,"&lt;="&amp;W$3,Urlaub!$C$5:$C$604,"&gt;="&amp;W$3)&gt;0,1,0))</f>
        <v>0</v>
      </c>
      <c r="X23" s="19" t="n">
        <f aca="false">IF($A23="",0,IF(COUNTIFS(Urlaub!$A$5:$A$604,$A23,Urlaub!$B$5:$B$604,"&lt;="&amp;X$3,Urlaub!$C$5:$C$604,"&gt;="&amp;X$3)&gt;0,1,0))</f>
        <v>0</v>
      </c>
      <c r="Y23" s="19" t="n">
        <f aca="false">IF($A23="",0,IF(COUNTIFS(Urlaub!$A$5:$A$604,$A23,Urlaub!$B$5:$B$604,"&lt;="&amp;Y$3,Urlaub!$C$5:$C$604,"&gt;="&amp;Y$3)&gt;0,1,0))</f>
        <v>0</v>
      </c>
      <c r="Z23" s="19" t="n">
        <f aca="false">IF($A23="",0,IF(COUNTIFS(Urlaub!$A$5:$A$604,$A23,Urlaub!$B$5:$B$604,"&lt;="&amp;Z$3,Urlaub!$C$5:$C$604,"&gt;="&amp;Z$3)&gt;0,1,0))</f>
        <v>0</v>
      </c>
      <c r="AA23" s="19" t="n">
        <f aca="false">IF($A23="",0,IF(COUNTIFS(Urlaub!$A$5:$A$604,$A23,Urlaub!$B$5:$B$604,"&lt;="&amp;AA$3,Urlaub!$C$5:$C$604,"&gt;="&amp;AA$3)&gt;0,1,0))</f>
        <v>0</v>
      </c>
      <c r="AB23" s="19" t="n">
        <f aca="false">IF($A23="",0,IF(COUNTIFS(Urlaub!$A$5:$A$604,$A23,Urlaub!$B$5:$B$604,"&lt;="&amp;AB$3,Urlaub!$C$5:$C$604,"&gt;="&amp;AB$3)&gt;0,1,0))</f>
        <v>0</v>
      </c>
      <c r="AC23" s="19" t="n">
        <f aca="false">IF($A23="",0,IF(COUNTIFS(Urlaub!$A$5:$A$604,$A23,Urlaub!$B$5:$B$604,"&lt;="&amp;AC$3,Urlaub!$C$5:$C$604,"&gt;="&amp;AC$3)&gt;0,1,0))</f>
        <v>0</v>
      </c>
      <c r="AD23" s="19" t="n">
        <f aca="false">IF($A23="",0,IF(COUNTIFS(Urlaub!$A$5:$A$604,$A23,Urlaub!$B$5:$B$604,"&lt;="&amp;AD$3,Urlaub!$C$5:$C$604,"&gt;="&amp;AD$3)&gt;0,1,0))</f>
        <v>0</v>
      </c>
      <c r="AE23" s="19" t="n">
        <f aca="false">IF($A23="",0,IF(COUNTIFS(Urlaub!$A$5:$A$604,$A23,Urlaub!$B$5:$B$604,"&lt;="&amp;AE$3,Urlaub!$C$5:$C$604,"&gt;="&amp;AE$3)&gt;0,1,0))</f>
        <v>0</v>
      </c>
      <c r="AF23" s="19" t="n">
        <f aca="false">IF($A23="",0,IF(COUNTIFS(Urlaub!$A$5:$A$604,$A23,Urlaub!$B$5:$B$604,"&lt;="&amp;AF$3,Urlaub!$C$5:$C$604,"&gt;="&amp;AF$3)&gt;0,1,0))</f>
        <v>0</v>
      </c>
      <c r="AG23" s="19" t="n">
        <f aca="false">IF($A23="",0,IF(COUNTIFS(Urlaub!$A$5:$A$604,$A23,Urlaub!$B$5:$B$604,"&lt;="&amp;AG$3,Urlaub!$C$5:$C$604,"&gt;="&amp;AG$3)&gt;0,1,0))</f>
        <v>0</v>
      </c>
      <c r="AH23" s="19" t="n">
        <f aca="false">IF($A23="",0,IF(COUNTIFS(Urlaub!$A$5:$A$604,$A23,Urlaub!$B$5:$B$604,"&lt;="&amp;AH$3,Urlaub!$C$5:$C$604,"&gt;="&amp;AH$3)&gt;0,1,0))</f>
        <v>0</v>
      </c>
      <c r="AI23" s="19" t="n">
        <f aca="false">IF($A23="",0,IF(COUNTIFS(Urlaub!$A$5:$A$604,$A23,Urlaub!$B$5:$B$604,"&lt;="&amp;AI$3,Urlaub!$C$5:$C$604,"&gt;="&amp;AI$3)&gt;0,1,0))</f>
        <v>0</v>
      </c>
      <c r="AJ23" s="19" t="n">
        <f aca="false">IF($A23="",0,IF(COUNTIFS(Urlaub!$A$5:$A$604,$A23,Urlaub!$B$5:$B$604,"&lt;="&amp;AJ$3,Urlaub!$C$5:$C$604,"&gt;="&amp;AJ$3)&gt;0,1,0))</f>
        <v>0</v>
      </c>
      <c r="AK23" s="19" t="n">
        <f aca="false">IF($A23="",0,IF(COUNTIFS(Urlaub!$A$5:$A$604,$A23,Urlaub!$B$5:$B$604,"&lt;="&amp;AK$3,Urlaub!$C$5:$C$604,"&gt;="&amp;AK$3)&gt;0,1,0))</f>
        <v>0</v>
      </c>
      <c r="AL23" s="19" t="n">
        <f aca="false">IF($A23="",0,IF(COUNTIFS(Urlaub!$A$5:$A$604,$A23,Urlaub!$B$5:$B$604,"&lt;="&amp;AL$3,Urlaub!$C$5:$C$604,"&gt;="&amp;AL$3)&gt;0,1,0))</f>
        <v>0</v>
      </c>
      <c r="AM23" s="19" t="n">
        <f aca="false">IF($A23="",0,IF(COUNTIFS(Urlaub!$A$5:$A$604,$A23,Urlaub!$B$5:$B$604,"&lt;="&amp;AM$3,Urlaub!$C$5:$C$604,"&gt;="&amp;AM$3)&gt;0,1,0))</f>
        <v>0</v>
      </c>
      <c r="AN23" s="19" t="n">
        <f aca="false">IF($A23="",0,IF(COUNTIFS(Urlaub!$A$5:$A$604,$A23,Urlaub!$B$5:$B$604,"&lt;="&amp;AN$3,Urlaub!$C$5:$C$604,"&gt;="&amp;AN$3)&gt;0,1,0))</f>
        <v>0</v>
      </c>
      <c r="AO23" s="19" t="n">
        <f aca="false">IF($A23="",0,IF(COUNTIFS(Urlaub!$A$5:$A$604,$A23,Urlaub!$B$5:$B$604,"&lt;="&amp;AO$3,Urlaub!$C$5:$C$604,"&gt;="&amp;AO$3)&gt;0,1,0))</f>
        <v>0</v>
      </c>
      <c r="AP23" s="19" t="n">
        <f aca="false">IF($A23="",0,IF(COUNTIFS(Urlaub!$A$5:$A$604,$A23,Urlaub!$B$5:$B$604,"&lt;="&amp;AP$3,Urlaub!$C$5:$C$604,"&gt;="&amp;AP$3)&gt;0,1,0))</f>
        <v>0</v>
      </c>
      <c r="AQ23" s="19" t="n">
        <f aca="false">IF($A23="",0,IF(COUNTIFS(Urlaub!$A$5:$A$604,$A23,Urlaub!$B$5:$B$604,"&lt;="&amp;AQ$3,Urlaub!$C$5:$C$604,"&gt;="&amp;AQ$3)&gt;0,1,0))</f>
        <v>0</v>
      </c>
      <c r="AR23" s="19" t="n">
        <f aca="false">IF($A23="",0,IF(COUNTIFS(Urlaub!$A$5:$A$604,$A23,Urlaub!$B$5:$B$604,"&lt;="&amp;AR$3,Urlaub!$C$5:$C$604,"&gt;="&amp;AR$3)&gt;0,1,0))</f>
        <v>0</v>
      </c>
      <c r="AS23" s="19" t="n">
        <f aca="false">IF($A23="",0,IF(COUNTIFS(Urlaub!$A$5:$A$604,$A23,Urlaub!$B$5:$B$604,"&lt;="&amp;AS$3,Urlaub!$C$5:$C$604,"&gt;="&amp;AS$3)&gt;0,1,0))</f>
        <v>0</v>
      </c>
      <c r="AT23" s="19" t="n">
        <f aca="false">IF($A23="",0,IF(COUNTIFS(Urlaub!$A$5:$A$604,$A23,Urlaub!$B$5:$B$604,"&lt;="&amp;AT$3,Urlaub!$C$5:$C$604,"&gt;="&amp;AT$3)&gt;0,1,0))</f>
        <v>0</v>
      </c>
      <c r="AU23" s="19" t="n">
        <f aca="false">IF($A23="",0,IF(COUNTIFS(Urlaub!$A$5:$A$604,$A23,Urlaub!$B$5:$B$604,"&lt;="&amp;AU$3,Urlaub!$C$5:$C$604,"&gt;="&amp;AU$3)&gt;0,1,0))</f>
        <v>0</v>
      </c>
      <c r="AV23" s="19" t="n">
        <f aca="false">IF($A23="",0,IF(COUNTIFS(Urlaub!$A$5:$A$604,$A23,Urlaub!$B$5:$B$604,"&lt;="&amp;AV$3,Urlaub!$C$5:$C$604,"&gt;="&amp;AV$3)&gt;0,1,0))</f>
        <v>0</v>
      </c>
      <c r="AW23" s="19" t="n">
        <f aca="false">IF($A23="",0,IF(COUNTIFS(Urlaub!$A$5:$A$604,$A23,Urlaub!$B$5:$B$604,"&lt;="&amp;AW$3,Urlaub!$C$5:$C$604,"&gt;="&amp;AW$3)&gt;0,1,0))</f>
        <v>0</v>
      </c>
      <c r="AX23" s="19" t="n">
        <f aca="false">IF($A23="",0,IF(COUNTIFS(Urlaub!$A$5:$A$604,$A23,Urlaub!$B$5:$B$604,"&lt;="&amp;AX$3,Urlaub!$C$5:$C$604,"&gt;="&amp;AX$3)&gt;0,1,0))</f>
        <v>0</v>
      </c>
      <c r="AY23" s="19" t="n">
        <f aca="false">IF($A23="",0,IF(COUNTIFS(Urlaub!$A$5:$A$604,$A23,Urlaub!$B$5:$B$604,"&lt;="&amp;AY$3,Urlaub!$C$5:$C$604,"&gt;="&amp;AY$3)&gt;0,1,0))</f>
        <v>0</v>
      </c>
      <c r="AZ23" s="19" t="n">
        <f aca="false">IF($A23="",0,IF(COUNTIFS(Urlaub!$A$5:$A$604,$A23,Urlaub!$B$5:$B$604,"&lt;="&amp;AZ$3,Urlaub!$C$5:$C$604,"&gt;="&amp;AZ$3)&gt;0,1,0))</f>
        <v>0</v>
      </c>
      <c r="BA23" s="19" t="n">
        <f aca="false">IF($A23="",0,IF(COUNTIFS(Urlaub!$A$5:$A$604,$A23,Urlaub!$B$5:$B$604,"&lt;="&amp;BA$3,Urlaub!$C$5:$C$604,"&gt;="&amp;BA$3)&gt;0,1,0))</f>
        <v>0</v>
      </c>
      <c r="BB23" s="19" t="n">
        <f aca="false">IF($A23="",0,IF(COUNTIFS(Urlaub!$A$5:$A$604,$A23,Urlaub!$B$5:$B$604,"&lt;="&amp;BB$3,Urlaub!$C$5:$C$604,"&gt;="&amp;BB$3)&gt;0,1,0))</f>
        <v>0</v>
      </c>
      <c r="BC23" s="19" t="n">
        <f aca="false">IF($A23="",0,IF(COUNTIFS(Urlaub!$A$5:$A$604,$A23,Urlaub!$B$5:$B$604,"&lt;="&amp;BC$3,Urlaub!$C$5:$C$604,"&gt;="&amp;BC$3)&gt;0,1,0))</f>
        <v>0</v>
      </c>
      <c r="BD23" s="19" t="n">
        <f aca="false">IF($A23="",0,IF(COUNTIFS(Urlaub!$A$5:$A$604,$A23,Urlaub!$B$5:$B$604,"&lt;="&amp;BD$3,Urlaub!$C$5:$C$604,"&gt;="&amp;BD$3)&gt;0,1,0))</f>
        <v>0</v>
      </c>
      <c r="BE23" s="19" t="n">
        <f aca="false">IF($A23="",0,IF(COUNTIFS(Urlaub!$A$5:$A$604,$A23,Urlaub!$B$5:$B$604,"&lt;="&amp;BE$3,Urlaub!$C$5:$C$604,"&gt;="&amp;BE$3)&gt;0,1,0))</f>
        <v>0</v>
      </c>
      <c r="BF23" s="19" t="n">
        <f aca="false">IF($A23="",0,IF(COUNTIFS(Urlaub!$A$5:$A$604,$A23,Urlaub!$B$5:$B$604,"&lt;="&amp;BF$3,Urlaub!$C$5:$C$604,"&gt;="&amp;BF$3)&gt;0,1,0))</f>
        <v>0</v>
      </c>
      <c r="BG23" s="19" t="n">
        <f aca="false">IF($A23="",0,IF(COUNTIFS(Urlaub!$A$5:$A$604,$A23,Urlaub!$B$5:$B$604,"&lt;="&amp;BG$3,Urlaub!$C$5:$C$604,"&gt;="&amp;BG$3)&gt;0,1,0))</f>
        <v>0</v>
      </c>
      <c r="BH23" s="19" t="n">
        <f aca="false">IF($A23="",0,IF(COUNTIFS(Urlaub!$A$5:$A$604,$A23,Urlaub!$B$5:$B$604,"&lt;="&amp;BH$3,Urlaub!$C$5:$C$604,"&gt;="&amp;BH$3)&gt;0,1,0))</f>
        <v>0</v>
      </c>
      <c r="BI23" s="19" t="n">
        <f aca="false">IF($A23="",0,IF(COUNTIFS(Urlaub!$A$5:$A$604,$A23,Urlaub!$B$5:$B$604,"&lt;="&amp;BI$3,Urlaub!$C$5:$C$604,"&gt;="&amp;BI$3)&gt;0,1,0))</f>
        <v>0</v>
      </c>
      <c r="BJ23" s="19" t="n">
        <f aca="false">IF($A23="",0,IF(COUNTIFS(Urlaub!$A$5:$A$604,$A23,Urlaub!$B$5:$B$604,"&lt;="&amp;BJ$3,Urlaub!$C$5:$C$604,"&gt;="&amp;BJ$3)&gt;0,1,0))</f>
        <v>0</v>
      </c>
      <c r="BK23" s="19" t="n">
        <f aca="false">IF($A23="",0,IF(COUNTIFS(Urlaub!$A$5:$A$604,$A23,Urlaub!$B$5:$B$604,"&lt;="&amp;BK$3,Urlaub!$C$5:$C$604,"&gt;="&amp;BK$3)&gt;0,1,0))</f>
        <v>0</v>
      </c>
      <c r="BL23" s="19" t="n">
        <f aca="false">IF($A23="",0,IF(COUNTIFS(Urlaub!$A$5:$A$604,$A23,Urlaub!$B$5:$B$604,"&lt;="&amp;BL$3,Urlaub!$C$5:$C$604,"&gt;="&amp;BL$3)&gt;0,1,0))</f>
        <v>0</v>
      </c>
      <c r="BM23" s="19" t="n">
        <f aca="false">IF($A23="",0,IF(COUNTIFS(Urlaub!$A$5:$A$604,$A23,Urlaub!$B$5:$B$604,"&lt;="&amp;BM$3,Urlaub!$C$5:$C$604,"&gt;="&amp;BM$3)&gt;0,1,0))</f>
        <v>0</v>
      </c>
      <c r="BN23" s="19" t="n">
        <f aca="false">IF($A23="",0,IF(COUNTIFS(Urlaub!$A$5:$A$604,$A23,Urlaub!$B$5:$B$604,"&lt;="&amp;BN$3,Urlaub!$C$5:$C$604,"&gt;="&amp;BN$3)&gt;0,1,0))</f>
        <v>0</v>
      </c>
      <c r="BO23" s="19" t="n">
        <f aca="false">IF($A23="",0,IF(COUNTIFS(Urlaub!$A$5:$A$604,$A23,Urlaub!$B$5:$B$604,"&lt;="&amp;BO$3,Urlaub!$C$5:$C$604,"&gt;="&amp;BO$3)&gt;0,1,0))</f>
        <v>0</v>
      </c>
      <c r="BP23" s="19" t="n">
        <f aca="false">IF($A23="",0,IF(COUNTIFS(Urlaub!$A$5:$A$604,$A23,Urlaub!$B$5:$B$604,"&lt;="&amp;BP$3,Urlaub!$C$5:$C$604,"&gt;="&amp;BP$3)&gt;0,1,0))</f>
        <v>0</v>
      </c>
      <c r="BQ23" s="19" t="n">
        <f aca="false">IF($A23="",0,IF(COUNTIFS(Urlaub!$A$5:$A$604,$A23,Urlaub!$B$5:$B$604,"&lt;="&amp;BQ$3,Urlaub!$C$5:$C$604,"&gt;="&amp;BQ$3)&gt;0,1,0))</f>
        <v>0</v>
      </c>
      <c r="BR23" s="19" t="n">
        <f aca="false">IF($A23="",0,IF(COUNTIFS(Urlaub!$A$5:$A$604,$A23,Urlaub!$B$5:$B$604,"&lt;="&amp;BR$3,Urlaub!$C$5:$C$604,"&gt;="&amp;BR$3)&gt;0,1,0))</f>
        <v>0</v>
      </c>
      <c r="BS23" s="19" t="n">
        <f aca="false">IF($A23="",0,IF(COUNTIFS(Urlaub!$A$5:$A$604,$A23,Urlaub!$B$5:$B$604,"&lt;="&amp;BS$3,Urlaub!$C$5:$C$604,"&gt;="&amp;BS$3)&gt;0,1,0))</f>
        <v>0</v>
      </c>
      <c r="BT23" s="19" t="n">
        <f aca="false">IF($A23="",0,IF(COUNTIFS(Urlaub!$A$5:$A$604,$A23,Urlaub!$B$5:$B$604,"&lt;="&amp;BT$3,Urlaub!$C$5:$C$604,"&gt;="&amp;BT$3)&gt;0,1,0))</f>
        <v>0</v>
      </c>
      <c r="BU23" s="19" t="n">
        <f aca="false">IF($A23="",0,IF(COUNTIFS(Urlaub!$A$5:$A$604,$A23,Urlaub!$B$5:$B$604,"&lt;="&amp;BU$3,Urlaub!$C$5:$C$604,"&gt;="&amp;BU$3)&gt;0,1,0))</f>
        <v>0</v>
      </c>
      <c r="BV23" s="19" t="n">
        <f aca="false">IF($A23="",0,IF(COUNTIFS(Urlaub!$A$5:$A$604,$A23,Urlaub!$B$5:$B$604,"&lt;="&amp;BV$3,Urlaub!$C$5:$C$604,"&gt;="&amp;BV$3)&gt;0,1,0))</f>
        <v>0</v>
      </c>
      <c r="BW23" s="19" t="n">
        <f aca="false">IF($A23="",0,IF(COUNTIFS(Urlaub!$A$5:$A$604,$A23,Urlaub!$B$5:$B$604,"&lt;="&amp;BW$3,Urlaub!$C$5:$C$604,"&gt;="&amp;BW$3)&gt;0,1,0))</f>
        <v>0</v>
      </c>
      <c r="BX23" s="19" t="n">
        <f aca="false">IF($A23="",0,IF(COUNTIFS(Urlaub!$A$5:$A$604,$A23,Urlaub!$B$5:$B$604,"&lt;="&amp;BX$3,Urlaub!$C$5:$C$604,"&gt;="&amp;BX$3)&gt;0,1,0))</f>
        <v>0</v>
      </c>
      <c r="BY23" s="19" t="n">
        <f aca="false">IF($A23="",0,IF(COUNTIFS(Urlaub!$A$5:$A$604,$A23,Urlaub!$B$5:$B$604,"&lt;="&amp;BY$3,Urlaub!$C$5:$C$604,"&gt;="&amp;BY$3)&gt;0,1,0))</f>
        <v>0</v>
      </c>
      <c r="BZ23" s="19" t="n">
        <f aca="false">IF($A23="",0,IF(COUNTIFS(Urlaub!$A$5:$A$604,$A23,Urlaub!$B$5:$B$604,"&lt;="&amp;BZ$3,Urlaub!$C$5:$C$604,"&gt;="&amp;BZ$3)&gt;0,1,0))</f>
        <v>0</v>
      </c>
      <c r="CA23" s="19" t="n">
        <f aca="false">IF($A23="",0,IF(COUNTIFS(Urlaub!$A$5:$A$604,$A23,Urlaub!$B$5:$B$604,"&lt;="&amp;CA$3,Urlaub!$C$5:$C$604,"&gt;="&amp;CA$3)&gt;0,1,0))</f>
        <v>0</v>
      </c>
      <c r="CB23" s="19" t="n">
        <f aca="false">IF($A23="",0,IF(COUNTIFS(Urlaub!$A$5:$A$604,$A23,Urlaub!$B$5:$B$604,"&lt;="&amp;CB$3,Urlaub!$C$5:$C$604,"&gt;="&amp;CB$3)&gt;0,1,0))</f>
        <v>0</v>
      </c>
      <c r="CC23" s="19" t="n">
        <f aca="false">IF($A23="",0,IF(COUNTIFS(Urlaub!$A$5:$A$604,$A23,Urlaub!$B$5:$B$604,"&lt;="&amp;CC$3,Urlaub!$C$5:$C$604,"&gt;="&amp;CC$3)&gt;0,1,0))</f>
        <v>0</v>
      </c>
      <c r="CD23" s="19" t="n">
        <f aca="false">IF($A23="",0,IF(COUNTIFS(Urlaub!$A$5:$A$604,$A23,Urlaub!$B$5:$B$604,"&lt;="&amp;CD$3,Urlaub!$C$5:$C$604,"&gt;="&amp;CD$3)&gt;0,1,0))</f>
        <v>0</v>
      </c>
      <c r="CE23" s="19" t="n">
        <f aca="false">IF($A23="",0,IF(COUNTIFS(Urlaub!$A$5:$A$604,$A23,Urlaub!$B$5:$B$604,"&lt;="&amp;CE$3,Urlaub!$C$5:$C$604,"&gt;="&amp;CE$3)&gt;0,1,0))</f>
        <v>0</v>
      </c>
      <c r="CF23" s="19" t="n">
        <f aca="false">IF($A23="",0,IF(COUNTIFS(Urlaub!$A$5:$A$604,$A23,Urlaub!$B$5:$B$604,"&lt;="&amp;CF$3,Urlaub!$C$5:$C$604,"&gt;="&amp;CF$3)&gt;0,1,0))</f>
        <v>0</v>
      </c>
      <c r="CG23" s="19" t="n">
        <f aca="false">IF($A23="",0,IF(COUNTIFS(Urlaub!$A$5:$A$604,$A23,Urlaub!$B$5:$B$604,"&lt;="&amp;CG$3,Urlaub!$C$5:$C$604,"&gt;="&amp;CG$3)&gt;0,1,0))</f>
        <v>0</v>
      </c>
      <c r="CH23" s="19" t="n">
        <f aca="false">IF($A23="",0,IF(COUNTIFS(Urlaub!$A$5:$A$604,$A23,Urlaub!$B$5:$B$604,"&lt;="&amp;CH$3,Urlaub!$C$5:$C$604,"&gt;="&amp;CH$3)&gt;0,1,0))</f>
        <v>0</v>
      </c>
      <c r="CI23" s="19" t="n">
        <f aca="false">IF($A23="",0,IF(COUNTIFS(Urlaub!$A$5:$A$604,$A23,Urlaub!$B$5:$B$604,"&lt;="&amp;CI$3,Urlaub!$C$5:$C$604,"&gt;="&amp;CI$3)&gt;0,1,0))</f>
        <v>0</v>
      </c>
      <c r="CJ23" s="19" t="n">
        <f aca="false">IF($A23="",0,IF(COUNTIFS(Urlaub!$A$5:$A$604,$A23,Urlaub!$B$5:$B$604,"&lt;="&amp;CJ$3,Urlaub!$C$5:$C$604,"&gt;="&amp;CJ$3)&gt;0,1,0))</f>
        <v>0</v>
      </c>
      <c r="CK23" s="19" t="n">
        <f aca="false">IF($A23="",0,IF(COUNTIFS(Urlaub!$A$5:$A$604,$A23,Urlaub!$B$5:$B$604,"&lt;="&amp;CK$3,Urlaub!$C$5:$C$604,"&gt;="&amp;CK$3)&gt;0,1,0))</f>
        <v>0</v>
      </c>
      <c r="CL23" s="19" t="n">
        <f aca="false">IF($A23="",0,IF(COUNTIFS(Urlaub!$A$5:$A$604,$A23,Urlaub!$B$5:$B$604,"&lt;="&amp;CL$3,Urlaub!$C$5:$C$604,"&gt;="&amp;CL$3)&gt;0,1,0))</f>
        <v>0</v>
      </c>
      <c r="CM23" s="19" t="n">
        <f aca="false">IF($A23="",0,IF(COUNTIFS(Urlaub!$A$5:$A$604,$A23,Urlaub!$B$5:$B$604,"&lt;="&amp;CM$3,Urlaub!$C$5:$C$604,"&gt;="&amp;CM$3)&gt;0,1,0))</f>
        <v>0</v>
      </c>
      <c r="CN23" s="19" t="n">
        <f aca="false">IF($A23="",0,IF(COUNTIFS(Urlaub!$A$5:$A$604,$A23,Urlaub!$B$5:$B$604,"&lt;="&amp;CN$3,Urlaub!$C$5:$C$604,"&gt;="&amp;CN$3)&gt;0,1,0))</f>
        <v>0</v>
      </c>
      <c r="CO23" s="19" t="n">
        <f aca="false">IF($A23="",0,IF(COUNTIFS(Urlaub!$A$5:$A$604,$A23,Urlaub!$B$5:$B$604,"&lt;="&amp;CO$3,Urlaub!$C$5:$C$604,"&gt;="&amp;CO$3)&gt;0,1,0))</f>
        <v>0</v>
      </c>
      <c r="CP23" s="19" t="n">
        <f aca="false">IF($A23="",0,IF(COUNTIFS(Urlaub!$A$5:$A$604,$A23,Urlaub!$B$5:$B$604,"&lt;="&amp;CP$3,Urlaub!$C$5:$C$604,"&gt;="&amp;CP$3)&gt;0,1,0))</f>
        <v>0</v>
      </c>
      <c r="CQ23" s="19" t="n">
        <f aca="false">IF($A23="",0,IF(COUNTIFS(Urlaub!$A$5:$A$604,$A23,Urlaub!$B$5:$B$604,"&lt;="&amp;CQ$3,Urlaub!$C$5:$C$604,"&gt;="&amp;CQ$3)&gt;0,1,0))</f>
        <v>0</v>
      </c>
      <c r="CR23" s="19" t="n">
        <f aca="false">IF($A23="",0,IF(COUNTIFS(Urlaub!$A$5:$A$604,$A23,Urlaub!$B$5:$B$604,"&lt;="&amp;CR$3,Urlaub!$C$5:$C$604,"&gt;="&amp;CR$3)&gt;0,1,0))</f>
        <v>0</v>
      </c>
      <c r="CS23" s="19" t="n">
        <f aca="false">IF($A23="",0,IF(COUNTIFS(Urlaub!$A$5:$A$604,$A23,Urlaub!$B$5:$B$604,"&lt;="&amp;CS$3,Urlaub!$C$5:$C$604,"&gt;="&amp;CS$3)&gt;0,1,0))</f>
        <v>0</v>
      </c>
      <c r="CT23" s="19" t="n">
        <f aca="false">IF($A23="",0,IF(COUNTIFS(Urlaub!$A$5:$A$604,$A23,Urlaub!$B$5:$B$604,"&lt;="&amp;CT$3,Urlaub!$C$5:$C$604,"&gt;="&amp;CT$3)&gt;0,1,0))</f>
        <v>0</v>
      </c>
      <c r="CU23" s="19" t="n">
        <f aca="false">IF($A23="",0,IF(COUNTIFS(Urlaub!$A$5:$A$604,$A23,Urlaub!$B$5:$B$604,"&lt;="&amp;CU$3,Urlaub!$C$5:$C$604,"&gt;="&amp;CU$3)&gt;0,1,0))</f>
        <v>0</v>
      </c>
      <c r="CV23" s="19" t="n">
        <f aca="false">IF($A23="",0,IF(COUNTIFS(Urlaub!$A$5:$A$604,$A23,Urlaub!$B$5:$B$604,"&lt;="&amp;CV$3,Urlaub!$C$5:$C$604,"&gt;="&amp;CV$3)&gt;0,1,0))</f>
        <v>0</v>
      </c>
      <c r="CW23" s="19" t="n">
        <f aca="false">IF($A23="",0,IF(COUNTIFS(Urlaub!$A$5:$A$604,$A23,Urlaub!$B$5:$B$604,"&lt;="&amp;CW$3,Urlaub!$C$5:$C$604,"&gt;="&amp;CW$3)&gt;0,1,0))</f>
        <v>0</v>
      </c>
      <c r="CX23" s="19" t="n">
        <f aca="false">IF($A23="",0,IF(COUNTIFS(Urlaub!$A$5:$A$604,$A23,Urlaub!$B$5:$B$604,"&lt;="&amp;CX$3,Urlaub!$C$5:$C$604,"&gt;="&amp;CX$3)&gt;0,1,0))</f>
        <v>0</v>
      </c>
      <c r="CY23" s="19" t="n">
        <f aca="false">IF($A23="",0,IF(COUNTIFS(Urlaub!$A$5:$A$604,$A23,Urlaub!$B$5:$B$604,"&lt;="&amp;CY$3,Urlaub!$C$5:$C$604,"&gt;="&amp;CY$3)&gt;0,1,0))</f>
        <v>0</v>
      </c>
      <c r="CZ23" s="19" t="n">
        <f aca="false">IF($A23="",0,IF(COUNTIFS(Urlaub!$A$5:$A$604,$A23,Urlaub!$B$5:$B$604,"&lt;="&amp;CZ$3,Urlaub!$C$5:$C$604,"&gt;="&amp;CZ$3)&gt;0,1,0))</f>
        <v>0</v>
      </c>
      <c r="DA23" s="19" t="n">
        <f aca="false">IF($A23="",0,IF(COUNTIFS(Urlaub!$A$5:$A$604,$A23,Urlaub!$B$5:$B$604,"&lt;="&amp;DA$3,Urlaub!$C$5:$C$604,"&gt;="&amp;DA$3)&gt;0,1,0))</f>
        <v>0</v>
      </c>
      <c r="DB23" s="19" t="n">
        <f aca="false">IF($A23="",0,IF(COUNTIFS(Urlaub!$A$5:$A$604,$A23,Urlaub!$B$5:$B$604,"&lt;="&amp;DB$3,Urlaub!$C$5:$C$604,"&gt;="&amp;DB$3)&gt;0,1,0))</f>
        <v>0</v>
      </c>
      <c r="DC23" s="19" t="n">
        <f aca="false">IF($A23="",0,IF(COUNTIFS(Urlaub!$A$5:$A$604,$A23,Urlaub!$B$5:$B$604,"&lt;="&amp;DC$3,Urlaub!$C$5:$C$604,"&gt;="&amp;DC$3)&gt;0,1,0))</f>
        <v>0</v>
      </c>
      <c r="DD23" s="19" t="n">
        <f aca="false">IF($A23="",0,IF(COUNTIFS(Urlaub!$A$5:$A$604,$A23,Urlaub!$B$5:$B$604,"&lt;="&amp;DD$3,Urlaub!$C$5:$C$604,"&gt;="&amp;DD$3)&gt;0,1,0))</f>
        <v>0</v>
      </c>
      <c r="DE23" s="19" t="n">
        <f aca="false">IF($A23="",0,IF(COUNTIFS(Urlaub!$A$5:$A$604,$A23,Urlaub!$B$5:$B$604,"&lt;="&amp;DE$3,Urlaub!$C$5:$C$604,"&gt;="&amp;DE$3)&gt;0,1,0))</f>
        <v>0</v>
      </c>
      <c r="DF23" s="19" t="n">
        <f aca="false">IF($A23="",0,IF(COUNTIFS(Urlaub!$A$5:$A$604,$A23,Urlaub!$B$5:$B$604,"&lt;="&amp;DF$3,Urlaub!$C$5:$C$604,"&gt;="&amp;DF$3)&gt;0,1,0))</f>
        <v>0</v>
      </c>
      <c r="DG23" s="19" t="n">
        <f aca="false">IF($A23="",0,IF(COUNTIFS(Urlaub!$A$5:$A$604,$A23,Urlaub!$B$5:$B$604,"&lt;="&amp;DG$3,Urlaub!$C$5:$C$604,"&gt;="&amp;DG$3)&gt;0,1,0))</f>
        <v>0</v>
      </c>
      <c r="DH23" s="19" t="n">
        <f aca="false">IF($A23="",0,IF(COUNTIFS(Urlaub!$A$5:$A$604,$A23,Urlaub!$B$5:$B$604,"&lt;="&amp;DH$3,Urlaub!$C$5:$C$604,"&gt;="&amp;DH$3)&gt;0,1,0))</f>
        <v>0</v>
      </c>
      <c r="DI23" s="19" t="n">
        <f aca="false">IF($A23="",0,IF(COUNTIFS(Urlaub!$A$5:$A$604,$A23,Urlaub!$B$5:$B$604,"&lt;="&amp;DI$3,Urlaub!$C$5:$C$604,"&gt;="&amp;DI$3)&gt;0,1,0))</f>
        <v>0</v>
      </c>
      <c r="DJ23" s="19" t="n">
        <f aca="false">IF($A23="",0,IF(COUNTIFS(Urlaub!$A$5:$A$604,$A23,Urlaub!$B$5:$B$604,"&lt;="&amp;DJ$3,Urlaub!$C$5:$C$604,"&gt;="&amp;DJ$3)&gt;0,1,0))</f>
        <v>0</v>
      </c>
      <c r="DK23" s="19" t="n">
        <f aca="false">IF($A23="",0,IF(COUNTIFS(Urlaub!$A$5:$A$604,$A23,Urlaub!$B$5:$B$604,"&lt;="&amp;DK$3,Urlaub!$C$5:$C$604,"&gt;="&amp;DK$3)&gt;0,1,0))</f>
        <v>0</v>
      </c>
      <c r="DL23" s="19" t="n">
        <f aca="false">IF($A23="",0,IF(COUNTIFS(Urlaub!$A$5:$A$604,$A23,Urlaub!$B$5:$B$604,"&lt;="&amp;DL$3,Urlaub!$C$5:$C$604,"&gt;="&amp;DL$3)&gt;0,1,0))</f>
        <v>0</v>
      </c>
      <c r="DM23" s="19" t="n">
        <f aca="false">IF($A23="",0,IF(COUNTIFS(Urlaub!$A$5:$A$604,$A23,Urlaub!$B$5:$B$604,"&lt;="&amp;DM$3,Urlaub!$C$5:$C$604,"&gt;="&amp;DM$3)&gt;0,1,0))</f>
        <v>0</v>
      </c>
      <c r="DN23" s="19" t="n">
        <f aca="false">IF($A23="",0,IF(COUNTIFS(Urlaub!$A$5:$A$604,$A23,Urlaub!$B$5:$B$604,"&lt;="&amp;DN$3,Urlaub!$C$5:$C$604,"&gt;="&amp;DN$3)&gt;0,1,0))</f>
        <v>0</v>
      </c>
      <c r="DO23" s="19" t="n">
        <f aca="false">IF($A23="",0,IF(COUNTIFS(Urlaub!$A$5:$A$604,$A23,Urlaub!$B$5:$B$604,"&lt;="&amp;DO$3,Urlaub!$C$5:$C$604,"&gt;="&amp;DO$3)&gt;0,1,0))</f>
        <v>0</v>
      </c>
      <c r="DP23" s="19" t="n">
        <f aca="false">IF($A23="",0,IF(COUNTIFS(Urlaub!$A$5:$A$604,$A23,Urlaub!$B$5:$B$604,"&lt;="&amp;DP$3,Urlaub!$C$5:$C$604,"&gt;="&amp;DP$3)&gt;0,1,0))</f>
        <v>0</v>
      </c>
      <c r="DQ23" s="19" t="n">
        <f aca="false">IF($A23="",0,IF(COUNTIFS(Urlaub!$A$5:$A$604,$A23,Urlaub!$B$5:$B$604,"&lt;="&amp;DQ$3,Urlaub!$C$5:$C$604,"&gt;="&amp;DQ$3)&gt;0,1,0))</f>
        <v>0</v>
      </c>
      <c r="DR23" s="19" t="n">
        <f aca="false">IF($A23="",0,IF(COUNTIFS(Urlaub!$A$5:$A$604,$A23,Urlaub!$B$5:$B$604,"&lt;="&amp;DR$3,Urlaub!$C$5:$C$604,"&gt;="&amp;DR$3)&gt;0,1,0))</f>
        <v>0</v>
      </c>
      <c r="DS23" s="19" t="n">
        <f aca="false">IF($A23="",0,IF(COUNTIFS(Urlaub!$A$5:$A$604,$A23,Urlaub!$B$5:$B$604,"&lt;="&amp;DS$3,Urlaub!$C$5:$C$604,"&gt;="&amp;DS$3)&gt;0,1,0))</f>
        <v>0</v>
      </c>
      <c r="DT23" s="19" t="n">
        <f aca="false">IF($A23="",0,IF(COUNTIFS(Urlaub!$A$5:$A$604,$A23,Urlaub!$B$5:$B$604,"&lt;="&amp;DT$3,Urlaub!$C$5:$C$604,"&gt;="&amp;DT$3)&gt;0,1,0))</f>
        <v>0</v>
      </c>
      <c r="DU23" s="19" t="n">
        <f aca="false">IF($A23="",0,IF(COUNTIFS(Urlaub!$A$5:$A$604,$A23,Urlaub!$B$5:$B$604,"&lt;="&amp;DU$3,Urlaub!$C$5:$C$604,"&gt;="&amp;DU$3)&gt;0,1,0))</f>
        <v>0</v>
      </c>
      <c r="DV23" s="19" t="n">
        <f aca="false">IF($A23="",0,IF(COUNTIFS(Urlaub!$A$5:$A$604,$A23,Urlaub!$B$5:$B$604,"&lt;="&amp;DV$3,Urlaub!$C$5:$C$604,"&gt;="&amp;DV$3)&gt;0,1,0))</f>
        <v>0</v>
      </c>
      <c r="DW23" s="19" t="n">
        <f aca="false">IF($A23="",0,IF(COUNTIFS(Urlaub!$A$5:$A$604,$A23,Urlaub!$B$5:$B$604,"&lt;="&amp;DW$3,Urlaub!$C$5:$C$604,"&gt;="&amp;DW$3)&gt;0,1,0))</f>
        <v>0</v>
      </c>
      <c r="DX23" s="19" t="n">
        <f aca="false">IF($A23="",0,IF(COUNTIFS(Urlaub!$A$5:$A$604,$A23,Urlaub!$B$5:$B$604,"&lt;="&amp;DX$3,Urlaub!$C$5:$C$604,"&gt;="&amp;DX$3)&gt;0,1,0))</f>
        <v>0</v>
      </c>
      <c r="DY23" s="19" t="n">
        <f aca="false">IF($A23="",0,IF(COUNTIFS(Urlaub!$A$5:$A$604,$A23,Urlaub!$B$5:$B$604,"&lt;="&amp;DY$3,Urlaub!$C$5:$C$604,"&gt;="&amp;DY$3)&gt;0,1,0))</f>
        <v>0</v>
      </c>
      <c r="DZ23" s="19" t="n">
        <f aca="false">IF($A23="",0,IF(COUNTIFS(Urlaub!$A$5:$A$604,$A23,Urlaub!$B$5:$B$604,"&lt;="&amp;DZ$3,Urlaub!$C$5:$C$604,"&gt;="&amp;DZ$3)&gt;0,1,0))</f>
        <v>0</v>
      </c>
      <c r="EA23" s="19" t="n">
        <f aca="false">IF($A23="",0,IF(COUNTIFS(Urlaub!$A$5:$A$604,$A23,Urlaub!$B$5:$B$604,"&lt;="&amp;EA$3,Urlaub!$C$5:$C$604,"&gt;="&amp;EA$3)&gt;0,1,0))</f>
        <v>0</v>
      </c>
      <c r="EB23" s="19" t="n">
        <f aca="false">IF($A23="",0,IF(COUNTIFS(Urlaub!$A$5:$A$604,$A23,Urlaub!$B$5:$B$604,"&lt;="&amp;EB$3,Urlaub!$C$5:$C$604,"&gt;="&amp;EB$3)&gt;0,1,0))</f>
        <v>0</v>
      </c>
      <c r="EC23" s="19" t="n">
        <f aca="false">IF($A23="",0,IF(COUNTIFS(Urlaub!$A$5:$A$604,$A23,Urlaub!$B$5:$B$604,"&lt;="&amp;EC$3,Urlaub!$C$5:$C$604,"&gt;="&amp;EC$3)&gt;0,1,0))</f>
        <v>0</v>
      </c>
      <c r="ED23" s="19" t="n">
        <f aca="false">IF($A23="",0,IF(COUNTIFS(Urlaub!$A$5:$A$604,$A23,Urlaub!$B$5:$B$604,"&lt;="&amp;ED$3,Urlaub!$C$5:$C$604,"&gt;="&amp;ED$3)&gt;0,1,0))</f>
        <v>0</v>
      </c>
      <c r="EE23" s="19" t="n">
        <f aca="false">IF($A23="",0,IF(COUNTIFS(Urlaub!$A$5:$A$604,$A23,Urlaub!$B$5:$B$604,"&lt;="&amp;EE$3,Urlaub!$C$5:$C$604,"&gt;="&amp;EE$3)&gt;0,1,0))</f>
        <v>0</v>
      </c>
      <c r="EF23" s="19" t="n">
        <f aca="false">IF($A23="",0,IF(COUNTIFS(Urlaub!$A$5:$A$604,$A23,Urlaub!$B$5:$B$604,"&lt;="&amp;EF$3,Urlaub!$C$5:$C$604,"&gt;="&amp;EF$3)&gt;0,1,0))</f>
        <v>0</v>
      </c>
      <c r="EG23" s="19" t="n">
        <f aca="false">IF($A23="",0,IF(COUNTIFS(Urlaub!$A$5:$A$604,$A23,Urlaub!$B$5:$B$604,"&lt;="&amp;EG$3,Urlaub!$C$5:$C$604,"&gt;="&amp;EG$3)&gt;0,1,0))</f>
        <v>0</v>
      </c>
      <c r="EH23" s="19" t="n">
        <f aca="false">IF($A23="",0,IF(COUNTIFS(Urlaub!$A$5:$A$604,$A23,Urlaub!$B$5:$B$604,"&lt;="&amp;EH$3,Urlaub!$C$5:$C$604,"&gt;="&amp;EH$3)&gt;0,1,0))</f>
        <v>0</v>
      </c>
      <c r="EI23" s="19" t="n">
        <f aca="false">IF($A23="",0,IF(COUNTIFS(Urlaub!$A$5:$A$604,$A23,Urlaub!$B$5:$B$604,"&lt;="&amp;EI$3,Urlaub!$C$5:$C$604,"&gt;="&amp;EI$3)&gt;0,1,0))</f>
        <v>0</v>
      </c>
      <c r="EJ23" s="19" t="n">
        <f aca="false">IF($A23="",0,IF(COUNTIFS(Urlaub!$A$5:$A$604,$A23,Urlaub!$B$5:$B$604,"&lt;="&amp;EJ$3,Urlaub!$C$5:$C$604,"&gt;="&amp;EJ$3)&gt;0,1,0))</f>
        <v>0</v>
      </c>
      <c r="EK23" s="19" t="n">
        <f aca="false">IF($A23="",0,IF(COUNTIFS(Urlaub!$A$5:$A$604,$A23,Urlaub!$B$5:$B$604,"&lt;="&amp;EK$3,Urlaub!$C$5:$C$604,"&gt;="&amp;EK$3)&gt;0,1,0))</f>
        <v>0</v>
      </c>
      <c r="EL23" s="19" t="n">
        <f aca="false">IF($A23="",0,IF(COUNTIFS(Urlaub!$A$5:$A$604,$A23,Urlaub!$B$5:$B$604,"&lt;="&amp;EL$3,Urlaub!$C$5:$C$604,"&gt;="&amp;EL$3)&gt;0,1,0))</f>
        <v>0</v>
      </c>
      <c r="EM23" s="19" t="n">
        <f aca="false">IF($A23="",0,IF(COUNTIFS(Urlaub!$A$5:$A$604,$A23,Urlaub!$B$5:$B$604,"&lt;="&amp;EM$3,Urlaub!$C$5:$C$604,"&gt;="&amp;EM$3)&gt;0,1,0))</f>
        <v>0</v>
      </c>
      <c r="EN23" s="19" t="n">
        <f aca="false">IF($A23="",0,IF(COUNTIFS(Urlaub!$A$5:$A$604,$A23,Urlaub!$B$5:$B$604,"&lt;="&amp;EN$3,Urlaub!$C$5:$C$604,"&gt;="&amp;EN$3)&gt;0,1,0))</f>
        <v>0</v>
      </c>
      <c r="EO23" s="19" t="n">
        <f aca="false">IF($A23="",0,IF(COUNTIFS(Urlaub!$A$5:$A$604,$A23,Urlaub!$B$5:$B$604,"&lt;="&amp;EO$3,Urlaub!$C$5:$C$604,"&gt;="&amp;EO$3)&gt;0,1,0))</f>
        <v>0</v>
      </c>
      <c r="EP23" s="19" t="n">
        <f aca="false">IF($A23="",0,IF(COUNTIFS(Urlaub!$A$5:$A$604,$A23,Urlaub!$B$5:$B$604,"&lt;="&amp;EP$3,Urlaub!$C$5:$C$604,"&gt;="&amp;EP$3)&gt;0,1,0))</f>
        <v>0</v>
      </c>
      <c r="EQ23" s="19" t="n">
        <f aca="false">IF($A23="",0,IF(COUNTIFS(Urlaub!$A$5:$A$604,$A23,Urlaub!$B$5:$B$604,"&lt;="&amp;EQ$3,Urlaub!$C$5:$C$604,"&gt;="&amp;EQ$3)&gt;0,1,0))</f>
        <v>0</v>
      </c>
      <c r="ER23" s="19" t="n">
        <f aca="false">IF($A23="",0,IF(COUNTIFS(Urlaub!$A$5:$A$604,$A23,Urlaub!$B$5:$B$604,"&lt;="&amp;ER$3,Urlaub!$C$5:$C$604,"&gt;="&amp;ER$3)&gt;0,1,0))</f>
        <v>0</v>
      </c>
      <c r="ES23" s="19" t="n">
        <f aca="false">IF($A23="",0,IF(COUNTIFS(Urlaub!$A$5:$A$604,$A23,Urlaub!$B$5:$B$604,"&lt;="&amp;ES$3,Urlaub!$C$5:$C$604,"&gt;="&amp;ES$3)&gt;0,1,0))</f>
        <v>0</v>
      </c>
      <c r="ET23" s="19" t="n">
        <f aca="false">IF($A23="",0,IF(COUNTIFS(Urlaub!$A$5:$A$604,$A23,Urlaub!$B$5:$B$604,"&lt;="&amp;ET$3,Urlaub!$C$5:$C$604,"&gt;="&amp;ET$3)&gt;0,1,0))</f>
        <v>0</v>
      </c>
      <c r="EU23" s="19" t="n">
        <f aca="false">IF($A23="",0,IF(COUNTIFS(Urlaub!$A$5:$A$604,$A23,Urlaub!$B$5:$B$604,"&lt;="&amp;EU$3,Urlaub!$C$5:$C$604,"&gt;="&amp;EU$3)&gt;0,1,0))</f>
        <v>0</v>
      </c>
      <c r="EV23" s="19" t="n">
        <f aca="false">IF($A23="",0,IF(COUNTIFS(Urlaub!$A$5:$A$604,$A23,Urlaub!$B$5:$B$604,"&lt;="&amp;EV$3,Urlaub!$C$5:$C$604,"&gt;="&amp;EV$3)&gt;0,1,0))</f>
        <v>0</v>
      </c>
      <c r="EW23" s="19" t="n">
        <f aca="false">IF($A23="",0,IF(COUNTIFS(Urlaub!$A$5:$A$604,$A23,Urlaub!$B$5:$B$604,"&lt;="&amp;EW$3,Urlaub!$C$5:$C$604,"&gt;="&amp;EW$3)&gt;0,1,0))</f>
        <v>0</v>
      </c>
      <c r="EX23" s="19" t="n">
        <f aca="false">IF($A23="",0,IF(COUNTIFS(Urlaub!$A$5:$A$604,$A23,Urlaub!$B$5:$B$604,"&lt;="&amp;EX$3,Urlaub!$C$5:$C$604,"&gt;="&amp;EX$3)&gt;0,1,0))</f>
        <v>0</v>
      </c>
      <c r="EY23" s="19" t="n">
        <f aca="false">IF($A23="",0,IF(COUNTIFS(Urlaub!$A$5:$A$604,$A23,Urlaub!$B$5:$B$604,"&lt;="&amp;EY$3,Urlaub!$C$5:$C$604,"&gt;="&amp;EY$3)&gt;0,1,0))</f>
        <v>0</v>
      </c>
      <c r="EZ23" s="19" t="n">
        <f aca="false">IF($A23="",0,IF(COUNTIFS(Urlaub!$A$5:$A$604,$A23,Urlaub!$B$5:$B$604,"&lt;="&amp;EZ$3,Urlaub!$C$5:$C$604,"&gt;="&amp;EZ$3)&gt;0,1,0))</f>
        <v>0</v>
      </c>
      <c r="FA23" s="19" t="n">
        <f aca="false">IF($A23="",0,IF(COUNTIFS(Urlaub!$A$5:$A$604,$A23,Urlaub!$B$5:$B$604,"&lt;="&amp;FA$3,Urlaub!$C$5:$C$604,"&gt;="&amp;FA$3)&gt;0,1,0))</f>
        <v>0</v>
      </c>
      <c r="FB23" s="19" t="n">
        <f aca="false">IF($A23="",0,IF(COUNTIFS(Urlaub!$A$5:$A$604,$A23,Urlaub!$B$5:$B$604,"&lt;="&amp;FB$3,Urlaub!$C$5:$C$604,"&gt;="&amp;FB$3)&gt;0,1,0))</f>
        <v>0</v>
      </c>
      <c r="FC23" s="19" t="n">
        <f aca="false">IF($A23="",0,IF(COUNTIFS(Urlaub!$A$5:$A$604,$A23,Urlaub!$B$5:$B$604,"&lt;="&amp;FC$3,Urlaub!$C$5:$C$604,"&gt;="&amp;FC$3)&gt;0,1,0))</f>
        <v>0</v>
      </c>
      <c r="FD23" s="19" t="n">
        <f aca="false">IF($A23="",0,IF(COUNTIFS(Urlaub!$A$5:$A$604,$A23,Urlaub!$B$5:$B$604,"&lt;="&amp;FD$3,Urlaub!$C$5:$C$604,"&gt;="&amp;FD$3)&gt;0,1,0))</f>
        <v>0</v>
      </c>
      <c r="FE23" s="19" t="n">
        <f aca="false">IF($A23="",0,IF(COUNTIFS(Urlaub!$A$5:$A$604,$A23,Urlaub!$B$5:$B$604,"&lt;="&amp;FE$3,Urlaub!$C$5:$C$604,"&gt;="&amp;FE$3)&gt;0,1,0))</f>
        <v>0</v>
      </c>
      <c r="FF23" s="19" t="n">
        <f aca="false">IF($A23="",0,IF(COUNTIFS(Urlaub!$A$5:$A$604,$A23,Urlaub!$B$5:$B$604,"&lt;="&amp;FF$3,Urlaub!$C$5:$C$604,"&gt;="&amp;FF$3)&gt;0,1,0))</f>
        <v>0</v>
      </c>
      <c r="FG23" s="19" t="n">
        <f aca="false">IF($A23="",0,IF(COUNTIFS(Urlaub!$A$5:$A$604,$A23,Urlaub!$B$5:$B$604,"&lt;="&amp;FG$3,Urlaub!$C$5:$C$604,"&gt;="&amp;FG$3)&gt;0,1,0))</f>
        <v>0</v>
      </c>
      <c r="FH23" s="19" t="n">
        <f aca="false">IF($A23="",0,IF(COUNTIFS(Urlaub!$A$5:$A$604,$A23,Urlaub!$B$5:$B$604,"&lt;="&amp;FH$3,Urlaub!$C$5:$C$604,"&gt;="&amp;FH$3)&gt;0,1,0))</f>
        <v>0</v>
      </c>
      <c r="FI23" s="19" t="n">
        <f aca="false">IF($A23="",0,IF(COUNTIFS(Urlaub!$A$5:$A$604,$A23,Urlaub!$B$5:$B$604,"&lt;="&amp;FI$3,Urlaub!$C$5:$C$604,"&gt;="&amp;FI$3)&gt;0,1,0))</f>
        <v>0</v>
      </c>
      <c r="FJ23" s="19" t="n">
        <f aca="false">IF($A23="",0,IF(COUNTIFS(Urlaub!$A$5:$A$604,$A23,Urlaub!$B$5:$B$604,"&lt;="&amp;FJ$3,Urlaub!$C$5:$C$604,"&gt;="&amp;FJ$3)&gt;0,1,0))</f>
        <v>0</v>
      </c>
      <c r="FK23" s="19" t="n">
        <f aca="false">IF($A23="",0,IF(COUNTIFS(Urlaub!$A$5:$A$604,$A23,Urlaub!$B$5:$B$604,"&lt;="&amp;FK$3,Urlaub!$C$5:$C$604,"&gt;="&amp;FK$3)&gt;0,1,0))</f>
        <v>0</v>
      </c>
      <c r="FL23" s="19" t="n">
        <f aca="false">IF($A23="",0,IF(COUNTIFS(Urlaub!$A$5:$A$604,$A23,Urlaub!$B$5:$B$604,"&lt;="&amp;FL$3,Urlaub!$C$5:$C$604,"&gt;="&amp;FL$3)&gt;0,1,0))</f>
        <v>0</v>
      </c>
      <c r="FM23" s="19" t="n">
        <f aca="false">IF($A23="",0,IF(COUNTIFS(Urlaub!$A$5:$A$604,$A23,Urlaub!$B$5:$B$604,"&lt;="&amp;FM$3,Urlaub!$C$5:$C$604,"&gt;="&amp;FM$3)&gt;0,1,0))</f>
        <v>0</v>
      </c>
      <c r="FN23" s="19" t="n">
        <f aca="false">IF($A23="",0,IF(COUNTIFS(Urlaub!$A$5:$A$604,$A23,Urlaub!$B$5:$B$604,"&lt;="&amp;FN$3,Urlaub!$C$5:$C$604,"&gt;="&amp;FN$3)&gt;0,1,0))</f>
        <v>0</v>
      </c>
      <c r="FO23" s="19" t="n">
        <f aca="false">IF($A23="",0,IF(COUNTIFS(Urlaub!$A$5:$A$604,$A23,Urlaub!$B$5:$B$604,"&lt;="&amp;FO$3,Urlaub!$C$5:$C$604,"&gt;="&amp;FO$3)&gt;0,1,0))</f>
        <v>0</v>
      </c>
      <c r="FP23" s="19" t="n">
        <f aca="false">IF($A23="",0,IF(COUNTIFS(Urlaub!$A$5:$A$604,$A23,Urlaub!$B$5:$B$604,"&lt;="&amp;FP$3,Urlaub!$C$5:$C$604,"&gt;="&amp;FP$3)&gt;0,1,0))</f>
        <v>0</v>
      </c>
      <c r="FQ23" s="19" t="n">
        <f aca="false">IF($A23="",0,IF(COUNTIFS(Urlaub!$A$5:$A$604,$A23,Urlaub!$B$5:$B$604,"&lt;="&amp;FQ$3,Urlaub!$C$5:$C$604,"&gt;="&amp;FQ$3)&gt;0,1,0))</f>
        <v>0</v>
      </c>
      <c r="FR23" s="19" t="n">
        <f aca="false">IF($A23="",0,IF(COUNTIFS(Urlaub!$A$5:$A$604,$A23,Urlaub!$B$5:$B$604,"&lt;="&amp;FR$3,Urlaub!$C$5:$C$604,"&gt;="&amp;FR$3)&gt;0,1,0))</f>
        <v>0</v>
      </c>
      <c r="FS23" s="19" t="n">
        <f aca="false">IF($A23="",0,IF(COUNTIFS(Urlaub!$A$5:$A$604,$A23,Urlaub!$B$5:$B$604,"&lt;="&amp;FS$3,Urlaub!$C$5:$C$604,"&gt;="&amp;FS$3)&gt;0,1,0))</f>
        <v>0</v>
      </c>
      <c r="FT23" s="19" t="n">
        <f aca="false">IF($A23="",0,IF(COUNTIFS(Urlaub!$A$5:$A$604,$A23,Urlaub!$B$5:$B$604,"&lt;="&amp;FT$3,Urlaub!$C$5:$C$604,"&gt;="&amp;FT$3)&gt;0,1,0))</f>
        <v>0</v>
      </c>
      <c r="FU23" s="19" t="n">
        <f aca="false">IF($A23="",0,IF(COUNTIFS(Urlaub!$A$5:$A$604,$A23,Urlaub!$B$5:$B$604,"&lt;="&amp;FU$3,Urlaub!$C$5:$C$604,"&gt;="&amp;FU$3)&gt;0,1,0))</f>
        <v>0</v>
      </c>
      <c r="FV23" s="19" t="n">
        <f aca="false">IF($A23="",0,IF(COUNTIFS(Urlaub!$A$5:$A$604,$A23,Urlaub!$B$5:$B$604,"&lt;="&amp;FV$3,Urlaub!$C$5:$C$604,"&gt;="&amp;FV$3)&gt;0,1,0))</f>
        <v>0</v>
      </c>
      <c r="FW23" s="19" t="n">
        <f aca="false">IF($A23="",0,IF(COUNTIFS(Urlaub!$A$5:$A$604,$A23,Urlaub!$B$5:$B$604,"&lt;="&amp;FW$3,Urlaub!$C$5:$C$604,"&gt;="&amp;FW$3)&gt;0,1,0))</f>
        <v>0</v>
      </c>
      <c r="FX23" s="19" t="n">
        <f aca="false">IF($A23="",0,IF(COUNTIFS(Urlaub!$A$5:$A$604,$A23,Urlaub!$B$5:$B$604,"&lt;="&amp;FX$3,Urlaub!$C$5:$C$604,"&gt;="&amp;FX$3)&gt;0,1,0))</f>
        <v>0</v>
      </c>
      <c r="FY23" s="19" t="n">
        <f aca="false">IF($A23="",0,IF(COUNTIFS(Urlaub!$A$5:$A$604,$A23,Urlaub!$B$5:$B$604,"&lt;="&amp;FY$3,Urlaub!$C$5:$C$604,"&gt;="&amp;FY$3)&gt;0,1,0))</f>
        <v>0</v>
      </c>
      <c r="FZ23" s="19" t="n">
        <f aca="false">IF($A23="",0,IF(COUNTIFS(Urlaub!$A$5:$A$604,$A23,Urlaub!$B$5:$B$604,"&lt;="&amp;FZ$3,Urlaub!$C$5:$C$604,"&gt;="&amp;FZ$3)&gt;0,1,0))</f>
        <v>0</v>
      </c>
      <c r="GA23" s="19" t="n">
        <f aca="false">IF($A23="",0,IF(COUNTIFS(Urlaub!$A$5:$A$604,$A23,Urlaub!$B$5:$B$604,"&lt;="&amp;GA$3,Urlaub!$C$5:$C$604,"&gt;="&amp;GA$3)&gt;0,1,0))</f>
        <v>0</v>
      </c>
      <c r="GB23" s="19" t="n">
        <f aca="false">IF($A23="",0,IF(COUNTIFS(Urlaub!$A$5:$A$604,$A23,Urlaub!$B$5:$B$604,"&lt;="&amp;GB$3,Urlaub!$C$5:$C$604,"&gt;="&amp;GB$3)&gt;0,1,0))</f>
        <v>0</v>
      </c>
      <c r="GC23" s="19" t="n">
        <f aca="false">IF($A23="",0,IF(COUNTIFS(Urlaub!$A$5:$A$604,$A23,Urlaub!$B$5:$B$604,"&lt;="&amp;GC$3,Urlaub!$C$5:$C$604,"&gt;="&amp;GC$3)&gt;0,1,0))</f>
        <v>0</v>
      </c>
      <c r="GD23" s="19" t="n">
        <f aca="false">IF($A23="",0,IF(COUNTIFS(Urlaub!$A$5:$A$604,$A23,Urlaub!$B$5:$B$604,"&lt;="&amp;GD$3,Urlaub!$C$5:$C$604,"&gt;="&amp;GD$3)&gt;0,1,0))</f>
        <v>0</v>
      </c>
      <c r="GE23" s="19" t="n">
        <f aca="false">IF($A23="",0,IF(COUNTIFS(Urlaub!$A$5:$A$604,$A23,Urlaub!$B$5:$B$604,"&lt;="&amp;GE$3,Urlaub!$C$5:$C$604,"&gt;="&amp;GE$3)&gt;0,1,0))</f>
        <v>0</v>
      </c>
      <c r="GF23" s="19" t="n">
        <f aca="false">IF($A23="",0,IF(COUNTIFS(Urlaub!$A$5:$A$604,$A23,Urlaub!$B$5:$B$604,"&lt;="&amp;GF$3,Urlaub!$C$5:$C$604,"&gt;="&amp;GF$3)&gt;0,1,0))</f>
        <v>0</v>
      </c>
      <c r="GG23" s="19" t="n">
        <f aca="false">IF($A23="",0,IF(COUNTIFS(Urlaub!$A$5:$A$604,$A23,Urlaub!$B$5:$B$604,"&lt;="&amp;GG$3,Urlaub!$C$5:$C$604,"&gt;="&amp;GG$3)&gt;0,1,0))</f>
        <v>0</v>
      </c>
      <c r="GH23" s="19" t="n">
        <f aca="false">IF($A23="",0,IF(COUNTIFS(Urlaub!$A$5:$A$604,$A23,Urlaub!$B$5:$B$604,"&lt;="&amp;GH$3,Urlaub!$C$5:$C$604,"&gt;="&amp;GH$3)&gt;0,1,0))</f>
        <v>0</v>
      </c>
      <c r="GI23" s="19" t="n">
        <f aca="false">IF($A23="",0,IF(COUNTIFS(Urlaub!$A$5:$A$604,$A23,Urlaub!$B$5:$B$604,"&lt;="&amp;GI$3,Urlaub!$C$5:$C$604,"&gt;="&amp;GI$3)&gt;0,1,0))</f>
        <v>0</v>
      </c>
      <c r="GJ23" s="19" t="n">
        <f aca="false">IF($A23="",0,IF(COUNTIFS(Urlaub!$A$5:$A$604,$A23,Urlaub!$B$5:$B$604,"&lt;="&amp;GJ$3,Urlaub!$C$5:$C$604,"&gt;="&amp;GJ$3)&gt;0,1,0))</f>
        <v>0</v>
      </c>
      <c r="GK23" s="19" t="n">
        <f aca="false">IF($A23="",0,IF(COUNTIFS(Urlaub!$A$5:$A$604,$A23,Urlaub!$B$5:$B$604,"&lt;="&amp;GK$3,Urlaub!$C$5:$C$604,"&gt;="&amp;GK$3)&gt;0,1,0))</f>
        <v>0</v>
      </c>
      <c r="GL23" s="19" t="n">
        <f aca="false">IF($A23="",0,IF(COUNTIFS(Urlaub!$A$5:$A$604,$A23,Urlaub!$B$5:$B$604,"&lt;="&amp;GL$3,Urlaub!$C$5:$C$604,"&gt;="&amp;GL$3)&gt;0,1,0))</f>
        <v>0</v>
      </c>
      <c r="GM23" s="19" t="n">
        <f aca="false">IF($A23="",0,IF(COUNTIFS(Urlaub!$A$5:$A$604,$A23,Urlaub!$B$5:$B$604,"&lt;="&amp;GM$3,Urlaub!$C$5:$C$604,"&gt;="&amp;GM$3)&gt;0,1,0))</f>
        <v>0</v>
      </c>
      <c r="GN23" s="19" t="n">
        <f aca="false">IF($A23="",0,IF(COUNTIFS(Urlaub!$A$5:$A$604,$A23,Urlaub!$B$5:$B$604,"&lt;="&amp;GN$3,Urlaub!$C$5:$C$604,"&gt;="&amp;GN$3)&gt;0,1,0))</f>
        <v>0</v>
      </c>
      <c r="GO23" s="19" t="n">
        <f aca="false">IF($A23="",0,IF(COUNTIFS(Urlaub!$A$5:$A$604,$A23,Urlaub!$B$5:$B$604,"&lt;="&amp;GO$3,Urlaub!$C$5:$C$604,"&gt;="&amp;GO$3)&gt;0,1,0))</f>
        <v>0</v>
      </c>
      <c r="GP23" s="19" t="n">
        <f aca="false">IF($A23="",0,IF(COUNTIFS(Urlaub!$A$5:$A$604,$A23,Urlaub!$B$5:$B$604,"&lt;="&amp;GP$3,Urlaub!$C$5:$C$604,"&gt;="&amp;GP$3)&gt;0,1,0))</f>
        <v>0</v>
      </c>
      <c r="GQ23" s="19" t="n">
        <f aca="false">IF($A23="",0,IF(COUNTIFS(Urlaub!$A$5:$A$604,$A23,Urlaub!$B$5:$B$604,"&lt;="&amp;GQ$3,Urlaub!$C$5:$C$604,"&gt;="&amp;GQ$3)&gt;0,1,0))</f>
        <v>0</v>
      </c>
      <c r="GR23" s="19" t="n">
        <f aca="false">IF($A23="",0,IF(COUNTIFS(Urlaub!$A$5:$A$604,$A23,Urlaub!$B$5:$B$604,"&lt;="&amp;GR$3,Urlaub!$C$5:$C$604,"&gt;="&amp;GR$3)&gt;0,1,0))</f>
        <v>0</v>
      </c>
      <c r="GS23" s="19" t="n">
        <f aca="false">IF($A23="",0,IF(COUNTIFS(Urlaub!$A$5:$A$604,$A23,Urlaub!$B$5:$B$604,"&lt;="&amp;GS$3,Urlaub!$C$5:$C$604,"&gt;="&amp;GS$3)&gt;0,1,0))</f>
        <v>0</v>
      </c>
      <c r="GT23" s="19" t="n">
        <f aca="false">IF($A23="",0,IF(COUNTIFS(Urlaub!$A$5:$A$604,$A23,Urlaub!$B$5:$B$604,"&lt;="&amp;GT$3,Urlaub!$C$5:$C$604,"&gt;="&amp;GT$3)&gt;0,1,0))</f>
        <v>0</v>
      </c>
      <c r="GU23" s="19" t="n">
        <f aca="false">IF($A23="",0,IF(COUNTIFS(Urlaub!$A$5:$A$604,$A23,Urlaub!$B$5:$B$604,"&lt;="&amp;GU$3,Urlaub!$C$5:$C$604,"&gt;="&amp;GU$3)&gt;0,1,0))</f>
        <v>0</v>
      </c>
      <c r="GV23" s="19" t="n">
        <f aca="false">IF($A23="",0,IF(COUNTIFS(Urlaub!$A$5:$A$604,$A23,Urlaub!$B$5:$B$604,"&lt;="&amp;GV$3,Urlaub!$C$5:$C$604,"&gt;="&amp;GV$3)&gt;0,1,0))</f>
        <v>0</v>
      </c>
      <c r="GW23" s="19" t="n">
        <f aca="false">IF($A23="",0,IF(COUNTIFS(Urlaub!$A$5:$A$604,$A23,Urlaub!$B$5:$B$604,"&lt;="&amp;GW$3,Urlaub!$C$5:$C$604,"&gt;="&amp;GW$3)&gt;0,1,0))</f>
        <v>0</v>
      </c>
      <c r="GX23" s="19" t="n">
        <f aca="false">IF($A23="",0,IF(COUNTIFS(Urlaub!$A$5:$A$604,$A23,Urlaub!$B$5:$B$604,"&lt;="&amp;GX$3,Urlaub!$C$5:$C$604,"&gt;="&amp;GX$3)&gt;0,1,0))</f>
        <v>0</v>
      </c>
      <c r="GY23" s="19" t="n">
        <f aca="false">IF($A23="",0,IF(COUNTIFS(Urlaub!$A$5:$A$604,$A23,Urlaub!$B$5:$B$604,"&lt;="&amp;GY$3,Urlaub!$C$5:$C$604,"&gt;="&amp;GY$3)&gt;0,1,0))</f>
        <v>0</v>
      </c>
      <c r="GZ23" s="19" t="n">
        <f aca="false">IF($A23="",0,IF(COUNTIFS(Urlaub!$A$5:$A$604,$A23,Urlaub!$B$5:$B$604,"&lt;="&amp;GZ$3,Urlaub!$C$5:$C$604,"&gt;="&amp;GZ$3)&gt;0,1,0))</f>
        <v>0</v>
      </c>
      <c r="HA23" s="19" t="n">
        <f aca="false">IF($A23="",0,IF(COUNTIFS(Urlaub!$A$5:$A$604,$A23,Urlaub!$B$5:$B$604,"&lt;="&amp;HA$3,Urlaub!$C$5:$C$604,"&gt;="&amp;HA$3)&gt;0,1,0))</f>
        <v>0</v>
      </c>
      <c r="HB23" s="19" t="n">
        <f aca="false">IF($A23="",0,IF(COUNTIFS(Urlaub!$A$5:$A$604,$A23,Urlaub!$B$5:$B$604,"&lt;="&amp;HB$3,Urlaub!$C$5:$C$604,"&gt;="&amp;HB$3)&gt;0,1,0))</f>
        <v>0</v>
      </c>
      <c r="HC23" s="19" t="n">
        <f aca="false">IF($A23="",0,IF(COUNTIFS(Urlaub!$A$5:$A$604,$A23,Urlaub!$B$5:$B$604,"&lt;="&amp;HC$3,Urlaub!$C$5:$C$604,"&gt;="&amp;HC$3)&gt;0,1,0))</f>
        <v>0</v>
      </c>
      <c r="HD23" s="19" t="n">
        <f aca="false">IF($A23="",0,IF(COUNTIFS(Urlaub!$A$5:$A$604,$A23,Urlaub!$B$5:$B$604,"&lt;="&amp;HD$3,Urlaub!$C$5:$C$604,"&gt;="&amp;HD$3)&gt;0,1,0))</f>
        <v>0</v>
      </c>
      <c r="HE23" s="19" t="n">
        <f aca="false">IF($A23="",0,IF(COUNTIFS(Urlaub!$A$5:$A$604,$A23,Urlaub!$B$5:$B$604,"&lt;="&amp;HE$3,Urlaub!$C$5:$C$604,"&gt;="&amp;HE$3)&gt;0,1,0))</f>
        <v>0</v>
      </c>
      <c r="HF23" s="19" t="n">
        <f aca="false">IF($A23="",0,IF(COUNTIFS(Urlaub!$A$5:$A$604,$A23,Urlaub!$B$5:$B$604,"&lt;="&amp;HF$3,Urlaub!$C$5:$C$604,"&gt;="&amp;HF$3)&gt;0,1,0))</f>
        <v>0</v>
      </c>
      <c r="HG23" s="19" t="n">
        <f aca="false">IF($A23="",0,IF(COUNTIFS(Urlaub!$A$5:$A$604,$A23,Urlaub!$B$5:$B$604,"&lt;="&amp;HG$3,Urlaub!$C$5:$C$604,"&gt;="&amp;HG$3)&gt;0,1,0))</f>
        <v>0</v>
      </c>
      <c r="HH23" s="19" t="n">
        <f aca="false">IF($A23="",0,IF(COUNTIFS(Urlaub!$A$5:$A$604,$A23,Urlaub!$B$5:$B$604,"&lt;="&amp;HH$3,Urlaub!$C$5:$C$604,"&gt;="&amp;HH$3)&gt;0,1,0))</f>
        <v>0</v>
      </c>
      <c r="HI23" s="19" t="n">
        <f aca="false">IF($A23="",0,IF(COUNTIFS(Urlaub!$A$5:$A$604,$A23,Urlaub!$B$5:$B$604,"&lt;="&amp;HI$3,Urlaub!$C$5:$C$604,"&gt;="&amp;HI$3)&gt;0,1,0))</f>
        <v>0</v>
      </c>
      <c r="HJ23" s="19" t="n">
        <f aca="false">IF($A23="",0,IF(COUNTIFS(Urlaub!$A$5:$A$604,$A23,Urlaub!$B$5:$B$604,"&lt;="&amp;HJ$3,Urlaub!$C$5:$C$604,"&gt;="&amp;HJ$3)&gt;0,1,0))</f>
        <v>0</v>
      </c>
      <c r="HK23" s="19" t="n">
        <f aca="false">IF($A23="",0,IF(COUNTIFS(Urlaub!$A$5:$A$604,$A23,Urlaub!$B$5:$B$604,"&lt;="&amp;HK$3,Urlaub!$C$5:$C$604,"&gt;="&amp;HK$3)&gt;0,1,0))</f>
        <v>0</v>
      </c>
      <c r="HL23" s="19" t="n">
        <f aca="false">IF($A23="",0,IF(COUNTIFS(Urlaub!$A$5:$A$604,$A23,Urlaub!$B$5:$B$604,"&lt;="&amp;HL$3,Urlaub!$C$5:$C$604,"&gt;="&amp;HL$3)&gt;0,1,0))</f>
        <v>0</v>
      </c>
      <c r="HM23" s="19" t="n">
        <f aca="false">IF($A23="",0,IF(COUNTIFS(Urlaub!$A$5:$A$604,$A23,Urlaub!$B$5:$B$604,"&lt;="&amp;HM$3,Urlaub!$C$5:$C$604,"&gt;="&amp;HM$3)&gt;0,1,0))</f>
        <v>0</v>
      </c>
      <c r="HN23" s="19" t="n">
        <f aca="false">IF($A23="",0,IF(COUNTIFS(Urlaub!$A$5:$A$604,$A23,Urlaub!$B$5:$B$604,"&lt;="&amp;HN$3,Urlaub!$C$5:$C$604,"&gt;="&amp;HN$3)&gt;0,1,0))</f>
        <v>0</v>
      </c>
      <c r="HO23" s="19" t="n">
        <f aca="false">IF($A23="",0,IF(COUNTIFS(Urlaub!$A$5:$A$604,$A23,Urlaub!$B$5:$B$604,"&lt;="&amp;HO$3,Urlaub!$C$5:$C$604,"&gt;="&amp;HO$3)&gt;0,1,0))</f>
        <v>0</v>
      </c>
      <c r="HP23" s="19" t="n">
        <f aca="false">IF($A23="",0,IF(COUNTIFS(Urlaub!$A$5:$A$604,$A23,Urlaub!$B$5:$B$604,"&lt;="&amp;HP$3,Urlaub!$C$5:$C$604,"&gt;="&amp;HP$3)&gt;0,1,0))</f>
        <v>0</v>
      </c>
      <c r="HQ23" s="19" t="n">
        <f aca="false">IF($A23="",0,IF(COUNTIFS(Urlaub!$A$5:$A$604,$A23,Urlaub!$B$5:$B$604,"&lt;="&amp;HQ$3,Urlaub!$C$5:$C$604,"&gt;="&amp;HQ$3)&gt;0,1,0))</f>
        <v>0</v>
      </c>
      <c r="HR23" s="19" t="n">
        <f aca="false">IF($A23="",0,IF(COUNTIFS(Urlaub!$A$5:$A$604,$A23,Urlaub!$B$5:$B$604,"&lt;="&amp;HR$3,Urlaub!$C$5:$C$604,"&gt;="&amp;HR$3)&gt;0,1,0))</f>
        <v>0</v>
      </c>
      <c r="HS23" s="19" t="n">
        <f aca="false">IF($A23="",0,IF(COUNTIFS(Urlaub!$A$5:$A$604,$A23,Urlaub!$B$5:$B$604,"&lt;="&amp;HS$3,Urlaub!$C$5:$C$604,"&gt;="&amp;HS$3)&gt;0,1,0))</f>
        <v>0</v>
      </c>
      <c r="HT23" s="19" t="n">
        <f aca="false">IF($A23="",0,IF(COUNTIFS(Urlaub!$A$5:$A$604,$A23,Urlaub!$B$5:$B$604,"&lt;="&amp;HT$3,Urlaub!$C$5:$C$604,"&gt;="&amp;HT$3)&gt;0,1,0))</f>
        <v>0</v>
      </c>
      <c r="HU23" s="19" t="n">
        <f aca="false">IF($A23="",0,IF(COUNTIFS(Urlaub!$A$5:$A$604,$A23,Urlaub!$B$5:$B$604,"&lt;="&amp;HU$3,Urlaub!$C$5:$C$604,"&gt;="&amp;HU$3)&gt;0,1,0))</f>
        <v>0</v>
      </c>
      <c r="HV23" s="19" t="n">
        <f aca="false">IF($A23="",0,IF(COUNTIFS(Urlaub!$A$5:$A$604,$A23,Urlaub!$B$5:$B$604,"&lt;="&amp;HV$3,Urlaub!$C$5:$C$604,"&gt;="&amp;HV$3)&gt;0,1,0))</f>
        <v>0</v>
      </c>
      <c r="HW23" s="19" t="n">
        <f aca="false">IF($A23="",0,IF(COUNTIFS(Urlaub!$A$5:$A$604,$A23,Urlaub!$B$5:$B$604,"&lt;="&amp;HW$3,Urlaub!$C$5:$C$604,"&gt;="&amp;HW$3)&gt;0,1,0))</f>
        <v>0</v>
      </c>
      <c r="HX23" s="19" t="n">
        <f aca="false">IF($A23="",0,IF(COUNTIFS(Urlaub!$A$5:$A$604,$A23,Urlaub!$B$5:$B$604,"&lt;="&amp;HX$3,Urlaub!$C$5:$C$604,"&gt;="&amp;HX$3)&gt;0,1,0))</f>
        <v>0</v>
      </c>
      <c r="HY23" s="19" t="n">
        <f aca="false">IF($A23="",0,IF(COUNTIFS(Urlaub!$A$5:$A$604,$A23,Urlaub!$B$5:$B$604,"&lt;="&amp;HY$3,Urlaub!$C$5:$C$604,"&gt;="&amp;HY$3)&gt;0,1,0))</f>
        <v>0</v>
      </c>
      <c r="HZ23" s="19" t="n">
        <f aca="false">IF($A23="",0,IF(COUNTIFS(Urlaub!$A$5:$A$604,$A23,Urlaub!$B$5:$B$604,"&lt;="&amp;HZ$3,Urlaub!$C$5:$C$604,"&gt;="&amp;HZ$3)&gt;0,1,0))</f>
        <v>0</v>
      </c>
      <c r="IA23" s="19" t="n">
        <f aca="false">IF($A23="",0,IF(COUNTIFS(Urlaub!$A$5:$A$604,$A23,Urlaub!$B$5:$B$604,"&lt;="&amp;IA$3,Urlaub!$C$5:$C$604,"&gt;="&amp;IA$3)&gt;0,1,0))</f>
        <v>0</v>
      </c>
      <c r="IB23" s="19" t="n">
        <f aca="false">IF($A23="",0,IF(COUNTIFS(Urlaub!$A$5:$A$604,$A23,Urlaub!$B$5:$B$604,"&lt;="&amp;IB$3,Urlaub!$C$5:$C$604,"&gt;="&amp;IB$3)&gt;0,1,0))</f>
        <v>0</v>
      </c>
      <c r="IC23" s="19" t="n">
        <f aca="false">IF($A23="",0,IF(COUNTIFS(Urlaub!$A$5:$A$604,$A23,Urlaub!$B$5:$B$604,"&lt;="&amp;IC$3,Urlaub!$C$5:$C$604,"&gt;="&amp;IC$3)&gt;0,1,0))</f>
        <v>0</v>
      </c>
      <c r="ID23" s="19" t="n">
        <f aca="false">IF($A23="",0,IF(COUNTIFS(Urlaub!$A$5:$A$604,$A23,Urlaub!$B$5:$B$604,"&lt;="&amp;ID$3,Urlaub!$C$5:$C$604,"&gt;="&amp;ID$3)&gt;0,1,0))</f>
        <v>0</v>
      </c>
      <c r="IE23" s="19" t="n">
        <f aca="false">IF($A23="",0,IF(COUNTIFS(Urlaub!$A$5:$A$604,$A23,Urlaub!$B$5:$B$604,"&lt;="&amp;IE$3,Urlaub!$C$5:$C$604,"&gt;="&amp;IE$3)&gt;0,1,0))</f>
        <v>0</v>
      </c>
      <c r="IF23" s="19" t="n">
        <f aca="false">IF($A23="",0,IF(COUNTIFS(Urlaub!$A$5:$A$604,$A23,Urlaub!$B$5:$B$604,"&lt;="&amp;IF$3,Urlaub!$C$5:$C$604,"&gt;="&amp;IF$3)&gt;0,1,0))</f>
        <v>0</v>
      </c>
      <c r="IG23" s="19" t="n">
        <f aca="false">IF($A23="",0,IF(COUNTIFS(Urlaub!$A$5:$A$604,$A23,Urlaub!$B$5:$B$604,"&lt;="&amp;IG$3,Urlaub!$C$5:$C$604,"&gt;="&amp;IG$3)&gt;0,1,0))</f>
        <v>0</v>
      </c>
      <c r="IH23" s="19" t="n">
        <f aca="false">IF($A23="",0,IF(COUNTIFS(Urlaub!$A$5:$A$604,$A23,Urlaub!$B$5:$B$604,"&lt;="&amp;IH$3,Urlaub!$C$5:$C$604,"&gt;="&amp;IH$3)&gt;0,1,0))</f>
        <v>0</v>
      </c>
      <c r="II23" s="19" t="n">
        <f aca="false">IF($A23="",0,IF(COUNTIFS(Urlaub!$A$5:$A$604,$A23,Urlaub!$B$5:$B$604,"&lt;="&amp;II$3,Urlaub!$C$5:$C$604,"&gt;="&amp;II$3)&gt;0,1,0))</f>
        <v>0</v>
      </c>
      <c r="IJ23" s="19" t="n">
        <f aca="false">IF($A23="",0,IF(COUNTIFS(Urlaub!$A$5:$A$604,$A23,Urlaub!$B$5:$B$604,"&lt;="&amp;IJ$3,Urlaub!$C$5:$C$604,"&gt;="&amp;IJ$3)&gt;0,1,0))</f>
        <v>0</v>
      </c>
      <c r="IK23" s="19" t="n">
        <f aca="false">IF($A23="",0,IF(COUNTIFS(Urlaub!$A$5:$A$604,$A23,Urlaub!$B$5:$B$604,"&lt;="&amp;IK$3,Urlaub!$C$5:$C$604,"&gt;="&amp;IK$3)&gt;0,1,0))</f>
        <v>0</v>
      </c>
      <c r="IL23" s="19" t="n">
        <f aca="false">IF($A23="",0,IF(COUNTIFS(Urlaub!$A$5:$A$604,$A23,Urlaub!$B$5:$B$604,"&lt;="&amp;IL$3,Urlaub!$C$5:$C$604,"&gt;="&amp;IL$3)&gt;0,1,0))</f>
        <v>0</v>
      </c>
      <c r="IM23" s="19" t="n">
        <f aca="false">IF($A23="",0,IF(COUNTIFS(Urlaub!$A$5:$A$604,$A23,Urlaub!$B$5:$B$604,"&lt;="&amp;IM$3,Urlaub!$C$5:$C$604,"&gt;="&amp;IM$3)&gt;0,1,0))</f>
        <v>0</v>
      </c>
      <c r="IN23" s="19" t="n">
        <f aca="false">IF($A23="",0,IF(COUNTIFS(Urlaub!$A$5:$A$604,$A23,Urlaub!$B$5:$B$604,"&lt;="&amp;IN$3,Urlaub!$C$5:$C$604,"&gt;="&amp;IN$3)&gt;0,1,0))</f>
        <v>0</v>
      </c>
      <c r="IO23" s="19" t="n">
        <f aca="false">IF($A23="",0,IF(COUNTIFS(Urlaub!$A$5:$A$604,$A23,Urlaub!$B$5:$B$604,"&lt;="&amp;IO$3,Urlaub!$C$5:$C$604,"&gt;="&amp;IO$3)&gt;0,1,0))</f>
        <v>0</v>
      </c>
      <c r="IP23" s="19" t="n">
        <f aca="false">IF($A23="",0,IF(COUNTIFS(Urlaub!$A$5:$A$604,$A23,Urlaub!$B$5:$B$604,"&lt;="&amp;IP$3,Urlaub!$C$5:$C$604,"&gt;="&amp;IP$3)&gt;0,1,0))</f>
        <v>0</v>
      </c>
      <c r="IQ23" s="19" t="n">
        <f aca="false">IF($A23="",0,IF(COUNTIFS(Urlaub!$A$5:$A$604,$A23,Urlaub!$B$5:$B$604,"&lt;="&amp;IQ$3,Urlaub!$C$5:$C$604,"&gt;="&amp;IQ$3)&gt;0,1,0))</f>
        <v>0</v>
      </c>
      <c r="IR23" s="19" t="n">
        <f aca="false">IF($A23="",0,IF(COUNTIFS(Urlaub!$A$5:$A$604,$A23,Urlaub!$B$5:$B$604,"&lt;="&amp;IR$3,Urlaub!$C$5:$C$604,"&gt;="&amp;IR$3)&gt;0,1,0))</f>
        <v>0</v>
      </c>
      <c r="IS23" s="19" t="n">
        <f aca="false">IF($A23="",0,IF(COUNTIFS(Urlaub!$A$5:$A$604,$A23,Urlaub!$B$5:$B$604,"&lt;="&amp;IS$3,Urlaub!$C$5:$C$604,"&gt;="&amp;IS$3)&gt;0,1,0))</f>
        <v>0</v>
      </c>
      <c r="IT23" s="19" t="n">
        <f aca="false">IF($A23="",0,IF(COUNTIFS(Urlaub!$A$5:$A$604,$A23,Urlaub!$B$5:$B$604,"&lt;="&amp;IT$3,Urlaub!$C$5:$C$604,"&gt;="&amp;IT$3)&gt;0,1,0))</f>
        <v>0</v>
      </c>
      <c r="IU23" s="19" t="n">
        <f aca="false">IF($A23="",0,IF(COUNTIFS(Urlaub!$A$5:$A$604,$A23,Urlaub!$B$5:$B$604,"&lt;="&amp;IU$3,Urlaub!$C$5:$C$604,"&gt;="&amp;IU$3)&gt;0,1,0))</f>
        <v>0</v>
      </c>
      <c r="IV23" s="19" t="n">
        <f aca="false">IF($A23="",0,IF(COUNTIFS(Urlaub!$A$5:$A$604,$A23,Urlaub!$B$5:$B$604,"&lt;="&amp;IV$3,Urlaub!$C$5:$C$604,"&gt;="&amp;IV$3)&gt;0,1,0))</f>
        <v>0</v>
      </c>
      <c r="IW23" s="19" t="n">
        <f aca="false">IF($A23="",0,IF(COUNTIFS(Urlaub!$A$5:$A$604,$A23,Urlaub!$B$5:$B$604,"&lt;="&amp;IW$3,Urlaub!$C$5:$C$604,"&gt;="&amp;IW$3)&gt;0,1,0))</f>
        <v>0</v>
      </c>
      <c r="IX23" s="19" t="n">
        <f aca="false">IF($A23="",0,IF(COUNTIFS(Urlaub!$A$5:$A$604,$A23,Urlaub!$B$5:$B$604,"&lt;="&amp;IX$3,Urlaub!$C$5:$C$604,"&gt;="&amp;IX$3)&gt;0,1,0))</f>
        <v>0</v>
      </c>
      <c r="IY23" s="19" t="n">
        <f aca="false">IF($A23="",0,IF(COUNTIFS(Urlaub!$A$5:$A$604,$A23,Urlaub!$B$5:$B$604,"&lt;="&amp;IY$3,Urlaub!$C$5:$C$604,"&gt;="&amp;IY$3)&gt;0,1,0))</f>
        <v>0</v>
      </c>
      <c r="IZ23" s="19" t="n">
        <f aca="false">IF($A23="",0,IF(COUNTIFS(Urlaub!$A$5:$A$604,$A23,Urlaub!$B$5:$B$604,"&lt;="&amp;IZ$3,Urlaub!$C$5:$C$604,"&gt;="&amp;IZ$3)&gt;0,1,0))</f>
        <v>0</v>
      </c>
      <c r="JA23" s="19" t="n">
        <f aca="false">IF($A23="",0,IF(COUNTIFS(Urlaub!$A$5:$A$604,$A23,Urlaub!$B$5:$B$604,"&lt;="&amp;JA$3,Urlaub!$C$5:$C$604,"&gt;="&amp;JA$3)&gt;0,1,0))</f>
        <v>0</v>
      </c>
      <c r="JB23" s="19" t="n">
        <f aca="false">IF($A23="",0,IF(COUNTIFS(Urlaub!$A$5:$A$604,$A23,Urlaub!$B$5:$B$604,"&lt;="&amp;JB$3,Urlaub!$C$5:$C$604,"&gt;="&amp;JB$3)&gt;0,1,0))</f>
        <v>0</v>
      </c>
      <c r="JC23" s="19" t="n">
        <f aca="false">IF($A23="",0,IF(COUNTIFS(Urlaub!$A$5:$A$604,$A23,Urlaub!$B$5:$B$604,"&lt;="&amp;JC$3,Urlaub!$C$5:$C$604,"&gt;="&amp;JC$3)&gt;0,1,0))</f>
        <v>0</v>
      </c>
      <c r="JD23" s="19" t="n">
        <f aca="false">IF($A23="",0,IF(COUNTIFS(Urlaub!$A$5:$A$604,$A23,Urlaub!$B$5:$B$604,"&lt;="&amp;JD$3,Urlaub!$C$5:$C$604,"&gt;="&amp;JD$3)&gt;0,1,0))</f>
        <v>0</v>
      </c>
      <c r="JE23" s="19" t="n">
        <f aca="false">IF($A23="",0,IF(COUNTIFS(Urlaub!$A$5:$A$604,$A23,Urlaub!$B$5:$B$604,"&lt;="&amp;JE$3,Urlaub!$C$5:$C$604,"&gt;="&amp;JE$3)&gt;0,1,0))</f>
        <v>0</v>
      </c>
      <c r="JF23" s="19" t="n">
        <f aca="false">IF($A23="",0,IF(COUNTIFS(Urlaub!$A$5:$A$604,$A23,Urlaub!$B$5:$B$604,"&lt;="&amp;JF$3,Urlaub!$C$5:$C$604,"&gt;="&amp;JF$3)&gt;0,1,0))</f>
        <v>0</v>
      </c>
      <c r="JG23" s="19" t="n">
        <f aca="false">IF($A23="",0,IF(COUNTIFS(Urlaub!$A$5:$A$604,$A23,Urlaub!$B$5:$B$604,"&lt;="&amp;JG$3,Urlaub!$C$5:$C$604,"&gt;="&amp;JG$3)&gt;0,1,0))</f>
        <v>0</v>
      </c>
      <c r="JH23" s="19" t="n">
        <f aca="false">IF($A23="",0,IF(COUNTIFS(Urlaub!$A$5:$A$604,$A23,Urlaub!$B$5:$B$604,"&lt;="&amp;JH$3,Urlaub!$C$5:$C$604,"&gt;="&amp;JH$3)&gt;0,1,0))</f>
        <v>0</v>
      </c>
      <c r="JI23" s="19" t="n">
        <f aca="false">IF($A23="",0,IF(COUNTIFS(Urlaub!$A$5:$A$604,$A23,Urlaub!$B$5:$B$604,"&lt;="&amp;JI$3,Urlaub!$C$5:$C$604,"&gt;="&amp;JI$3)&gt;0,1,0))</f>
        <v>0</v>
      </c>
      <c r="JJ23" s="19" t="n">
        <f aca="false">IF($A23="",0,IF(COUNTIFS(Urlaub!$A$5:$A$604,$A23,Urlaub!$B$5:$B$604,"&lt;="&amp;JJ$3,Urlaub!$C$5:$C$604,"&gt;="&amp;JJ$3)&gt;0,1,0))</f>
        <v>0</v>
      </c>
      <c r="JK23" s="19" t="n">
        <f aca="false">IF($A23="",0,IF(COUNTIFS(Urlaub!$A$5:$A$604,$A23,Urlaub!$B$5:$B$604,"&lt;="&amp;JK$3,Urlaub!$C$5:$C$604,"&gt;="&amp;JK$3)&gt;0,1,0))</f>
        <v>0</v>
      </c>
      <c r="JL23" s="19" t="n">
        <f aca="false">IF($A23="",0,IF(COUNTIFS(Urlaub!$A$5:$A$604,$A23,Urlaub!$B$5:$B$604,"&lt;="&amp;JL$3,Urlaub!$C$5:$C$604,"&gt;="&amp;JL$3)&gt;0,1,0))</f>
        <v>0</v>
      </c>
      <c r="JM23" s="19" t="n">
        <f aca="false">IF($A23="",0,IF(COUNTIFS(Urlaub!$A$5:$A$604,$A23,Urlaub!$B$5:$B$604,"&lt;="&amp;JM$3,Urlaub!$C$5:$C$604,"&gt;="&amp;JM$3)&gt;0,1,0))</f>
        <v>0</v>
      </c>
      <c r="JN23" s="19" t="n">
        <f aca="false">IF($A23="",0,IF(COUNTIFS(Urlaub!$A$5:$A$604,$A23,Urlaub!$B$5:$B$604,"&lt;="&amp;JN$3,Urlaub!$C$5:$C$604,"&gt;="&amp;JN$3)&gt;0,1,0))</f>
        <v>0</v>
      </c>
      <c r="JO23" s="19" t="n">
        <f aca="false">IF($A23="",0,IF(COUNTIFS(Urlaub!$A$5:$A$604,$A23,Urlaub!$B$5:$B$604,"&lt;="&amp;JO$3,Urlaub!$C$5:$C$604,"&gt;="&amp;JO$3)&gt;0,1,0))</f>
        <v>0</v>
      </c>
      <c r="JP23" s="19" t="n">
        <f aca="false">IF($A23="",0,IF(COUNTIFS(Urlaub!$A$5:$A$604,$A23,Urlaub!$B$5:$B$604,"&lt;="&amp;JP$3,Urlaub!$C$5:$C$604,"&gt;="&amp;JP$3)&gt;0,1,0))</f>
        <v>0</v>
      </c>
      <c r="JQ23" s="19" t="n">
        <f aca="false">IF($A23="",0,IF(COUNTIFS(Urlaub!$A$5:$A$604,$A23,Urlaub!$B$5:$B$604,"&lt;="&amp;JQ$3,Urlaub!$C$5:$C$604,"&gt;="&amp;JQ$3)&gt;0,1,0))</f>
        <v>0</v>
      </c>
      <c r="JR23" s="19" t="n">
        <f aca="false">IF($A23="",0,IF(COUNTIFS(Urlaub!$A$5:$A$604,$A23,Urlaub!$B$5:$B$604,"&lt;="&amp;JR$3,Urlaub!$C$5:$C$604,"&gt;="&amp;JR$3)&gt;0,1,0))</f>
        <v>0</v>
      </c>
      <c r="JS23" s="19" t="n">
        <f aca="false">IF($A23="",0,IF(COUNTIFS(Urlaub!$A$5:$A$604,$A23,Urlaub!$B$5:$B$604,"&lt;="&amp;JS$3,Urlaub!$C$5:$C$604,"&gt;="&amp;JS$3)&gt;0,1,0))</f>
        <v>0</v>
      </c>
      <c r="JT23" s="19" t="n">
        <f aca="false">IF($A23="",0,IF(COUNTIFS(Urlaub!$A$5:$A$604,$A23,Urlaub!$B$5:$B$604,"&lt;="&amp;JT$3,Urlaub!$C$5:$C$604,"&gt;="&amp;JT$3)&gt;0,1,0))</f>
        <v>0</v>
      </c>
      <c r="JU23" s="19" t="n">
        <f aca="false">IF($A23="",0,IF(COUNTIFS(Urlaub!$A$5:$A$604,$A23,Urlaub!$B$5:$B$604,"&lt;="&amp;JU$3,Urlaub!$C$5:$C$604,"&gt;="&amp;JU$3)&gt;0,1,0))</f>
        <v>0</v>
      </c>
      <c r="JV23" s="19" t="n">
        <f aca="false">IF($A23="",0,IF(COUNTIFS(Urlaub!$A$5:$A$604,$A23,Urlaub!$B$5:$B$604,"&lt;="&amp;JV$3,Urlaub!$C$5:$C$604,"&gt;="&amp;JV$3)&gt;0,1,0))</f>
        <v>0</v>
      </c>
      <c r="JW23" s="19" t="n">
        <f aca="false">IF($A23="",0,IF(COUNTIFS(Urlaub!$A$5:$A$604,$A23,Urlaub!$B$5:$B$604,"&lt;="&amp;JW$3,Urlaub!$C$5:$C$604,"&gt;="&amp;JW$3)&gt;0,1,0))</f>
        <v>0</v>
      </c>
      <c r="JX23" s="19" t="n">
        <f aca="false">IF($A23="",0,IF(COUNTIFS(Urlaub!$A$5:$A$604,$A23,Urlaub!$B$5:$B$604,"&lt;="&amp;JX$3,Urlaub!$C$5:$C$604,"&gt;="&amp;JX$3)&gt;0,1,0))</f>
        <v>0</v>
      </c>
      <c r="JY23" s="19" t="n">
        <f aca="false">IF($A23="",0,IF(COUNTIFS(Urlaub!$A$5:$A$604,$A23,Urlaub!$B$5:$B$604,"&lt;="&amp;JY$3,Urlaub!$C$5:$C$604,"&gt;="&amp;JY$3)&gt;0,1,0))</f>
        <v>0</v>
      </c>
      <c r="JZ23" s="19" t="n">
        <f aca="false">IF($A23="",0,IF(COUNTIFS(Urlaub!$A$5:$A$604,$A23,Urlaub!$B$5:$B$604,"&lt;="&amp;JZ$3,Urlaub!$C$5:$C$604,"&gt;="&amp;JZ$3)&gt;0,1,0))</f>
        <v>0</v>
      </c>
      <c r="KA23" s="19" t="n">
        <f aca="false">IF($A23="",0,IF(COUNTIFS(Urlaub!$A$5:$A$604,$A23,Urlaub!$B$5:$B$604,"&lt;="&amp;KA$3,Urlaub!$C$5:$C$604,"&gt;="&amp;KA$3)&gt;0,1,0))</f>
        <v>0</v>
      </c>
      <c r="KB23" s="19" t="n">
        <f aca="false">IF($A23="",0,IF(COUNTIFS(Urlaub!$A$5:$A$604,$A23,Urlaub!$B$5:$B$604,"&lt;="&amp;KB$3,Urlaub!$C$5:$C$604,"&gt;="&amp;KB$3)&gt;0,1,0))</f>
        <v>0</v>
      </c>
      <c r="KC23" s="19" t="n">
        <f aca="false">IF($A23="",0,IF(COUNTIFS(Urlaub!$A$5:$A$604,$A23,Urlaub!$B$5:$B$604,"&lt;="&amp;KC$3,Urlaub!$C$5:$C$604,"&gt;="&amp;KC$3)&gt;0,1,0))</f>
        <v>0</v>
      </c>
      <c r="KD23" s="19" t="n">
        <f aca="false">IF($A23="",0,IF(COUNTIFS(Urlaub!$A$5:$A$604,$A23,Urlaub!$B$5:$B$604,"&lt;="&amp;KD$3,Urlaub!$C$5:$C$604,"&gt;="&amp;KD$3)&gt;0,1,0))</f>
        <v>0</v>
      </c>
      <c r="KE23" s="19" t="n">
        <f aca="false">IF($A23="",0,IF(COUNTIFS(Urlaub!$A$5:$A$604,$A23,Urlaub!$B$5:$B$604,"&lt;="&amp;KE$3,Urlaub!$C$5:$C$604,"&gt;="&amp;KE$3)&gt;0,1,0))</f>
        <v>0</v>
      </c>
      <c r="KF23" s="19" t="n">
        <f aca="false">IF($A23="",0,IF(COUNTIFS(Urlaub!$A$5:$A$604,$A23,Urlaub!$B$5:$B$604,"&lt;="&amp;KF$3,Urlaub!$C$5:$C$604,"&gt;="&amp;KF$3)&gt;0,1,0))</f>
        <v>0</v>
      </c>
      <c r="KG23" s="19" t="n">
        <f aca="false">IF($A23="",0,IF(COUNTIFS(Urlaub!$A$5:$A$604,$A23,Urlaub!$B$5:$B$604,"&lt;="&amp;KG$3,Urlaub!$C$5:$C$604,"&gt;="&amp;KG$3)&gt;0,1,0))</f>
        <v>0</v>
      </c>
      <c r="KH23" s="19" t="n">
        <f aca="false">IF($A23="",0,IF(COUNTIFS(Urlaub!$A$5:$A$604,$A23,Urlaub!$B$5:$B$604,"&lt;="&amp;KH$3,Urlaub!$C$5:$C$604,"&gt;="&amp;KH$3)&gt;0,1,0))</f>
        <v>0</v>
      </c>
      <c r="KI23" s="19" t="n">
        <f aca="false">IF($A23="",0,IF(COUNTIFS(Urlaub!$A$5:$A$604,$A23,Urlaub!$B$5:$B$604,"&lt;="&amp;KI$3,Urlaub!$C$5:$C$604,"&gt;="&amp;KI$3)&gt;0,1,0))</f>
        <v>0</v>
      </c>
      <c r="KJ23" s="19" t="n">
        <f aca="false">IF($A23="",0,IF(COUNTIFS(Urlaub!$A$5:$A$604,$A23,Urlaub!$B$5:$B$604,"&lt;="&amp;KJ$3,Urlaub!$C$5:$C$604,"&gt;="&amp;KJ$3)&gt;0,1,0))</f>
        <v>0</v>
      </c>
      <c r="KK23" s="19" t="n">
        <f aca="false">IF($A23="",0,IF(COUNTIFS(Urlaub!$A$5:$A$604,$A23,Urlaub!$B$5:$B$604,"&lt;="&amp;KK$3,Urlaub!$C$5:$C$604,"&gt;="&amp;KK$3)&gt;0,1,0))</f>
        <v>0</v>
      </c>
      <c r="KL23" s="19" t="n">
        <f aca="false">IF($A23="",0,IF(COUNTIFS(Urlaub!$A$5:$A$604,$A23,Urlaub!$B$5:$B$604,"&lt;="&amp;KL$3,Urlaub!$C$5:$C$604,"&gt;="&amp;KL$3)&gt;0,1,0))</f>
        <v>0</v>
      </c>
      <c r="KM23" s="19" t="n">
        <f aca="false">IF($A23="",0,IF(COUNTIFS(Urlaub!$A$5:$A$604,$A23,Urlaub!$B$5:$B$604,"&lt;="&amp;KM$3,Urlaub!$C$5:$C$604,"&gt;="&amp;KM$3)&gt;0,1,0))</f>
        <v>0</v>
      </c>
      <c r="KN23" s="19" t="n">
        <f aca="false">IF($A23="",0,IF(COUNTIFS(Urlaub!$A$5:$A$604,$A23,Urlaub!$B$5:$B$604,"&lt;="&amp;KN$3,Urlaub!$C$5:$C$604,"&gt;="&amp;KN$3)&gt;0,1,0))</f>
        <v>0</v>
      </c>
      <c r="KO23" s="19" t="n">
        <f aca="false">IF($A23="",0,IF(COUNTIFS(Urlaub!$A$5:$A$604,$A23,Urlaub!$B$5:$B$604,"&lt;="&amp;KO$3,Urlaub!$C$5:$C$604,"&gt;="&amp;KO$3)&gt;0,1,0))</f>
        <v>0</v>
      </c>
      <c r="KP23" s="19" t="n">
        <f aca="false">IF($A23="",0,IF(COUNTIFS(Urlaub!$A$5:$A$604,$A23,Urlaub!$B$5:$B$604,"&lt;="&amp;KP$3,Urlaub!$C$5:$C$604,"&gt;="&amp;KP$3)&gt;0,1,0))</f>
        <v>0</v>
      </c>
      <c r="KQ23" s="19" t="n">
        <f aca="false">IF($A23="",0,IF(COUNTIFS(Urlaub!$A$5:$A$604,$A23,Urlaub!$B$5:$B$604,"&lt;="&amp;KQ$3,Urlaub!$C$5:$C$604,"&gt;="&amp;KQ$3)&gt;0,1,0))</f>
        <v>0</v>
      </c>
      <c r="KR23" s="19" t="n">
        <f aca="false">IF($A23="",0,IF(COUNTIFS(Urlaub!$A$5:$A$604,$A23,Urlaub!$B$5:$B$604,"&lt;="&amp;KR$3,Urlaub!$C$5:$C$604,"&gt;="&amp;KR$3)&gt;0,1,0))</f>
        <v>0</v>
      </c>
      <c r="KS23" s="19" t="n">
        <f aca="false">IF($A23="",0,IF(COUNTIFS(Urlaub!$A$5:$A$604,$A23,Urlaub!$B$5:$B$604,"&lt;="&amp;KS$3,Urlaub!$C$5:$C$604,"&gt;="&amp;KS$3)&gt;0,1,0))</f>
        <v>0</v>
      </c>
      <c r="KT23" s="19" t="n">
        <f aca="false">IF($A23="",0,IF(COUNTIFS(Urlaub!$A$5:$A$604,$A23,Urlaub!$B$5:$B$604,"&lt;="&amp;KT$3,Urlaub!$C$5:$C$604,"&gt;="&amp;KT$3)&gt;0,1,0))</f>
        <v>0</v>
      </c>
      <c r="KU23" s="19" t="n">
        <f aca="false">IF($A23="",0,IF(COUNTIFS(Urlaub!$A$5:$A$604,$A23,Urlaub!$B$5:$B$604,"&lt;="&amp;KU$3,Urlaub!$C$5:$C$604,"&gt;="&amp;KU$3)&gt;0,1,0))</f>
        <v>0</v>
      </c>
      <c r="KV23" s="19" t="n">
        <f aca="false">IF($A23="",0,IF(COUNTIFS(Urlaub!$A$5:$A$604,$A23,Urlaub!$B$5:$B$604,"&lt;="&amp;KV$3,Urlaub!$C$5:$C$604,"&gt;="&amp;KV$3)&gt;0,1,0))</f>
        <v>0</v>
      </c>
      <c r="KW23" s="19" t="n">
        <f aca="false">IF($A23="",0,IF(COUNTIFS(Urlaub!$A$5:$A$604,$A23,Urlaub!$B$5:$B$604,"&lt;="&amp;KW$3,Urlaub!$C$5:$C$604,"&gt;="&amp;KW$3)&gt;0,1,0))</f>
        <v>0</v>
      </c>
      <c r="KX23" s="19" t="n">
        <f aca="false">IF($A23="",0,IF(COUNTIFS(Urlaub!$A$5:$A$604,$A23,Urlaub!$B$5:$B$604,"&lt;="&amp;KX$3,Urlaub!$C$5:$C$604,"&gt;="&amp;KX$3)&gt;0,1,0))</f>
        <v>0</v>
      </c>
      <c r="KY23" s="19" t="n">
        <f aca="false">IF($A23="",0,IF(COUNTIFS(Urlaub!$A$5:$A$604,$A23,Urlaub!$B$5:$B$604,"&lt;="&amp;KY$3,Urlaub!$C$5:$C$604,"&gt;="&amp;KY$3)&gt;0,1,0))</f>
        <v>0</v>
      </c>
      <c r="KZ23" s="19" t="n">
        <f aca="false">IF($A23="",0,IF(COUNTIFS(Urlaub!$A$5:$A$604,$A23,Urlaub!$B$5:$B$604,"&lt;="&amp;KZ$3,Urlaub!$C$5:$C$604,"&gt;="&amp;KZ$3)&gt;0,1,0))</f>
        <v>0</v>
      </c>
      <c r="LA23" s="19" t="n">
        <f aca="false">IF($A23="",0,IF(COUNTIFS(Urlaub!$A$5:$A$604,$A23,Urlaub!$B$5:$B$604,"&lt;="&amp;LA$3,Urlaub!$C$5:$C$604,"&gt;="&amp;LA$3)&gt;0,1,0))</f>
        <v>0</v>
      </c>
      <c r="LB23" s="19" t="n">
        <f aca="false">IF($A23="",0,IF(COUNTIFS(Urlaub!$A$5:$A$604,$A23,Urlaub!$B$5:$B$604,"&lt;="&amp;LB$3,Urlaub!$C$5:$C$604,"&gt;="&amp;LB$3)&gt;0,1,0))</f>
        <v>0</v>
      </c>
      <c r="LC23" s="19" t="n">
        <f aca="false">IF($A23="",0,IF(COUNTIFS(Urlaub!$A$5:$A$604,$A23,Urlaub!$B$5:$B$604,"&lt;="&amp;LC$3,Urlaub!$C$5:$C$604,"&gt;="&amp;LC$3)&gt;0,1,0))</f>
        <v>0</v>
      </c>
      <c r="LD23" s="19" t="n">
        <f aca="false">IF($A23="",0,IF(COUNTIFS(Urlaub!$A$5:$A$604,$A23,Urlaub!$B$5:$B$604,"&lt;="&amp;LD$3,Urlaub!$C$5:$C$604,"&gt;="&amp;LD$3)&gt;0,1,0))</f>
        <v>0</v>
      </c>
      <c r="LE23" s="19" t="n">
        <f aca="false">IF($A23="",0,IF(COUNTIFS(Urlaub!$A$5:$A$604,$A23,Urlaub!$B$5:$B$604,"&lt;="&amp;LE$3,Urlaub!$C$5:$C$604,"&gt;="&amp;LE$3)&gt;0,1,0))</f>
        <v>0</v>
      </c>
      <c r="LF23" s="19" t="n">
        <f aca="false">IF($A23="",0,IF(COUNTIFS(Urlaub!$A$5:$A$604,$A23,Urlaub!$B$5:$B$604,"&lt;="&amp;LF$3,Urlaub!$C$5:$C$604,"&gt;="&amp;LF$3)&gt;0,1,0))</f>
        <v>0</v>
      </c>
      <c r="LG23" s="19" t="n">
        <f aca="false">IF($A23="",0,IF(COUNTIFS(Urlaub!$A$5:$A$604,$A23,Urlaub!$B$5:$B$604,"&lt;="&amp;LG$3,Urlaub!$C$5:$C$604,"&gt;="&amp;LG$3)&gt;0,1,0))</f>
        <v>0</v>
      </c>
      <c r="LH23" s="19" t="n">
        <f aca="false">IF($A23="",0,IF(COUNTIFS(Urlaub!$A$5:$A$604,$A23,Urlaub!$B$5:$B$604,"&lt;="&amp;LH$3,Urlaub!$C$5:$C$604,"&gt;="&amp;LH$3)&gt;0,1,0))</f>
        <v>0</v>
      </c>
      <c r="LI23" s="19" t="n">
        <f aca="false">IF($A23="",0,IF(COUNTIFS(Urlaub!$A$5:$A$604,$A23,Urlaub!$B$5:$B$604,"&lt;="&amp;LI$3,Urlaub!$C$5:$C$604,"&gt;="&amp;LI$3)&gt;0,1,0))</f>
        <v>0</v>
      </c>
      <c r="LJ23" s="19" t="n">
        <f aca="false">IF($A23="",0,IF(COUNTIFS(Urlaub!$A$5:$A$604,$A23,Urlaub!$B$5:$B$604,"&lt;="&amp;LJ$3,Urlaub!$C$5:$C$604,"&gt;="&amp;LJ$3)&gt;0,1,0))</f>
        <v>0</v>
      </c>
      <c r="LK23" s="19" t="n">
        <f aca="false">IF($A23="",0,IF(COUNTIFS(Urlaub!$A$5:$A$604,$A23,Urlaub!$B$5:$B$604,"&lt;="&amp;LK$3,Urlaub!$C$5:$C$604,"&gt;="&amp;LK$3)&gt;0,1,0))</f>
        <v>0</v>
      </c>
      <c r="LL23" s="19" t="n">
        <f aca="false">IF($A23="",0,IF(COUNTIFS(Urlaub!$A$5:$A$604,$A23,Urlaub!$B$5:$B$604,"&lt;="&amp;LL$3,Urlaub!$C$5:$C$604,"&gt;="&amp;LL$3)&gt;0,1,0))</f>
        <v>0</v>
      </c>
      <c r="LM23" s="19" t="n">
        <f aca="false">IF($A23="",0,IF(COUNTIFS(Urlaub!$A$5:$A$604,$A23,Urlaub!$B$5:$B$604,"&lt;="&amp;LM$3,Urlaub!$C$5:$C$604,"&gt;="&amp;LM$3)&gt;0,1,0))</f>
        <v>0</v>
      </c>
      <c r="LN23" s="19" t="n">
        <f aca="false">IF($A23="",0,IF(COUNTIFS(Urlaub!$A$5:$A$604,$A23,Urlaub!$B$5:$B$604,"&lt;="&amp;LN$3,Urlaub!$C$5:$C$604,"&gt;="&amp;LN$3)&gt;0,1,0))</f>
        <v>0</v>
      </c>
      <c r="LO23" s="19" t="n">
        <f aca="false">IF($A23="",0,IF(COUNTIFS(Urlaub!$A$5:$A$604,$A23,Urlaub!$B$5:$B$604,"&lt;="&amp;LO$3,Urlaub!$C$5:$C$604,"&gt;="&amp;LO$3)&gt;0,1,0))</f>
        <v>0</v>
      </c>
      <c r="LP23" s="19" t="n">
        <f aca="false">IF($A23="",0,IF(COUNTIFS(Urlaub!$A$5:$A$604,$A23,Urlaub!$B$5:$B$604,"&lt;="&amp;LP$3,Urlaub!$C$5:$C$604,"&gt;="&amp;LP$3)&gt;0,1,0))</f>
        <v>0</v>
      </c>
      <c r="LQ23" s="19" t="n">
        <f aca="false">IF($A23="",0,IF(COUNTIFS(Urlaub!$A$5:$A$604,$A23,Urlaub!$B$5:$B$604,"&lt;="&amp;LQ$3,Urlaub!$C$5:$C$604,"&gt;="&amp;LQ$3)&gt;0,1,0))</f>
        <v>0</v>
      </c>
      <c r="LR23" s="19" t="n">
        <f aca="false">IF($A23="",0,IF(COUNTIFS(Urlaub!$A$5:$A$604,$A23,Urlaub!$B$5:$B$604,"&lt;="&amp;LR$3,Urlaub!$C$5:$C$604,"&gt;="&amp;LR$3)&gt;0,1,0))</f>
        <v>0</v>
      </c>
      <c r="LS23" s="19" t="n">
        <f aca="false">IF($A23="",0,IF(COUNTIFS(Urlaub!$A$5:$A$604,$A23,Urlaub!$B$5:$B$604,"&lt;="&amp;LS$3,Urlaub!$C$5:$C$604,"&gt;="&amp;LS$3)&gt;0,1,0))</f>
        <v>0</v>
      </c>
      <c r="LT23" s="19" t="n">
        <f aca="false">IF($A23="",0,IF(COUNTIFS(Urlaub!$A$5:$A$604,$A23,Urlaub!$B$5:$B$604,"&lt;="&amp;LT$3,Urlaub!$C$5:$C$604,"&gt;="&amp;LT$3)&gt;0,1,0))</f>
        <v>0</v>
      </c>
      <c r="LU23" s="19" t="n">
        <f aca="false">IF($A23="",0,IF(COUNTIFS(Urlaub!$A$5:$A$604,$A23,Urlaub!$B$5:$B$604,"&lt;="&amp;LU$3,Urlaub!$C$5:$C$604,"&gt;="&amp;LU$3)&gt;0,1,0))</f>
        <v>0</v>
      </c>
      <c r="LV23" s="19" t="n">
        <f aca="false">IF($A23="",0,IF(COUNTIFS(Urlaub!$A$5:$A$604,$A23,Urlaub!$B$5:$B$604,"&lt;="&amp;LV$3,Urlaub!$C$5:$C$604,"&gt;="&amp;LV$3)&gt;0,1,0))</f>
        <v>0</v>
      </c>
      <c r="LW23" s="19" t="n">
        <f aca="false">IF($A23="",0,IF(COUNTIFS(Urlaub!$A$5:$A$604,$A23,Urlaub!$B$5:$B$604,"&lt;="&amp;LW$3,Urlaub!$C$5:$C$604,"&gt;="&amp;LW$3)&gt;0,1,0))</f>
        <v>0</v>
      </c>
      <c r="LX23" s="19" t="n">
        <f aca="false">IF($A23="",0,IF(COUNTIFS(Urlaub!$A$5:$A$604,$A23,Urlaub!$B$5:$B$604,"&lt;="&amp;LX$3,Urlaub!$C$5:$C$604,"&gt;="&amp;LX$3)&gt;0,1,0))</f>
        <v>0</v>
      </c>
      <c r="LY23" s="19" t="n">
        <f aca="false">IF($A23="",0,IF(COUNTIFS(Urlaub!$A$5:$A$604,$A23,Urlaub!$B$5:$B$604,"&lt;="&amp;LY$3,Urlaub!$C$5:$C$604,"&gt;="&amp;LY$3)&gt;0,1,0))</f>
        <v>0</v>
      </c>
      <c r="LZ23" s="19" t="n">
        <f aca="false">IF($A23="",0,IF(COUNTIFS(Urlaub!$A$5:$A$604,$A23,Urlaub!$B$5:$B$604,"&lt;="&amp;LZ$3,Urlaub!$C$5:$C$604,"&gt;="&amp;LZ$3)&gt;0,1,0))</f>
        <v>0</v>
      </c>
      <c r="MA23" s="19" t="n">
        <f aca="false">IF($A23="",0,IF(COUNTIFS(Urlaub!$A$5:$A$604,$A23,Urlaub!$B$5:$B$604,"&lt;="&amp;MA$3,Urlaub!$C$5:$C$604,"&gt;="&amp;MA$3)&gt;0,1,0))</f>
        <v>0</v>
      </c>
      <c r="MB23" s="19" t="n">
        <f aca="false">IF($A23="",0,IF(COUNTIFS(Urlaub!$A$5:$A$604,$A23,Urlaub!$B$5:$B$604,"&lt;="&amp;MB$3,Urlaub!$C$5:$C$604,"&gt;="&amp;MB$3)&gt;0,1,0))</f>
        <v>0</v>
      </c>
      <c r="MC23" s="19" t="n">
        <f aca="false">IF($A23="",0,IF(COUNTIFS(Urlaub!$A$5:$A$604,$A23,Urlaub!$B$5:$B$604,"&lt;="&amp;MC$3,Urlaub!$C$5:$C$604,"&gt;="&amp;MC$3)&gt;0,1,0))</f>
        <v>0</v>
      </c>
      <c r="MD23" s="19" t="n">
        <f aca="false">IF($A23="",0,IF(COUNTIFS(Urlaub!$A$5:$A$604,$A23,Urlaub!$B$5:$B$604,"&lt;="&amp;MD$3,Urlaub!$C$5:$C$604,"&gt;="&amp;MD$3)&gt;0,1,0))</f>
        <v>0</v>
      </c>
      <c r="ME23" s="19" t="n">
        <f aca="false">IF($A23="",0,IF(COUNTIFS(Urlaub!$A$5:$A$604,$A23,Urlaub!$B$5:$B$604,"&lt;="&amp;ME$3,Urlaub!$C$5:$C$604,"&gt;="&amp;ME$3)&gt;0,1,0))</f>
        <v>0</v>
      </c>
      <c r="MF23" s="19" t="n">
        <f aca="false">IF($A23="",0,IF(COUNTIFS(Urlaub!$A$5:$A$604,$A23,Urlaub!$B$5:$B$604,"&lt;="&amp;MF$3,Urlaub!$C$5:$C$604,"&gt;="&amp;MF$3)&gt;0,1,0))</f>
        <v>0</v>
      </c>
      <c r="MG23" s="19" t="n">
        <f aca="false">IF($A23="",0,IF(COUNTIFS(Urlaub!$A$5:$A$604,$A23,Urlaub!$B$5:$B$604,"&lt;="&amp;MG$3,Urlaub!$C$5:$C$604,"&gt;="&amp;MG$3)&gt;0,1,0))</f>
        <v>0</v>
      </c>
      <c r="MH23" s="19" t="n">
        <f aca="false">IF($A23="",0,IF(COUNTIFS(Urlaub!$A$5:$A$604,$A23,Urlaub!$B$5:$B$604,"&lt;="&amp;MH$3,Urlaub!$C$5:$C$604,"&gt;="&amp;MH$3)&gt;0,1,0))</f>
        <v>0</v>
      </c>
      <c r="MI23" s="19" t="n">
        <f aca="false">IF($A23="",0,IF(COUNTIFS(Urlaub!$A$5:$A$604,$A23,Urlaub!$B$5:$B$604,"&lt;="&amp;MI$3,Urlaub!$C$5:$C$604,"&gt;="&amp;MI$3)&gt;0,1,0))</f>
        <v>0</v>
      </c>
      <c r="MJ23" s="19" t="n">
        <f aca="false">IF($A23="",0,IF(COUNTIFS(Urlaub!$A$5:$A$604,$A23,Urlaub!$B$5:$B$604,"&lt;="&amp;MJ$3,Urlaub!$C$5:$C$604,"&gt;="&amp;MJ$3)&gt;0,1,0))</f>
        <v>0</v>
      </c>
      <c r="MK23" s="19" t="n">
        <f aca="false">IF($A23="",0,IF(COUNTIFS(Urlaub!$A$5:$A$604,$A23,Urlaub!$B$5:$B$604,"&lt;="&amp;MK$3,Urlaub!$C$5:$C$604,"&gt;="&amp;MK$3)&gt;0,1,0))</f>
        <v>0</v>
      </c>
      <c r="ML23" s="19" t="n">
        <f aca="false">IF($A23="",0,IF(COUNTIFS(Urlaub!$A$5:$A$604,$A23,Urlaub!$B$5:$B$604,"&lt;="&amp;ML$3,Urlaub!$C$5:$C$604,"&gt;="&amp;ML$3)&gt;0,1,0))</f>
        <v>0</v>
      </c>
      <c r="MM23" s="19" t="n">
        <f aca="false">IF($A23="",0,IF(COUNTIFS(Urlaub!$A$5:$A$604,$A23,Urlaub!$B$5:$B$604,"&lt;="&amp;MM$3,Urlaub!$C$5:$C$604,"&gt;="&amp;MM$3)&gt;0,1,0))</f>
        <v>0</v>
      </c>
      <c r="MN23" s="19" t="n">
        <f aca="false">IF($A23="",0,IF(COUNTIFS(Urlaub!$A$5:$A$604,$A23,Urlaub!$B$5:$B$604,"&lt;="&amp;MN$3,Urlaub!$C$5:$C$604,"&gt;="&amp;MN$3)&gt;0,1,0))</f>
        <v>0</v>
      </c>
      <c r="MO23" s="19" t="n">
        <f aca="false">IF($A23="",0,IF(COUNTIFS(Urlaub!$A$5:$A$604,$A23,Urlaub!$B$5:$B$604,"&lt;="&amp;MO$3,Urlaub!$C$5:$C$604,"&gt;="&amp;MO$3)&gt;0,1,0))</f>
        <v>0</v>
      </c>
      <c r="MP23" s="19" t="n">
        <f aca="false">IF($A23="",0,IF(COUNTIFS(Urlaub!$A$5:$A$604,$A23,Urlaub!$B$5:$B$604,"&lt;="&amp;MP$3,Urlaub!$C$5:$C$604,"&gt;="&amp;MP$3)&gt;0,1,0))</f>
        <v>0</v>
      </c>
      <c r="MQ23" s="19" t="n">
        <f aca="false">IF($A23="",0,IF(COUNTIFS(Urlaub!$A$5:$A$604,$A23,Urlaub!$B$5:$B$604,"&lt;="&amp;MQ$3,Urlaub!$C$5:$C$604,"&gt;="&amp;MQ$3)&gt;0,1,0))</f>
        <v>0</v>
      </c>
      <c r="MR23" s="19" t="n">
        <f aca="false">IF($A23="",0,IF(COUNTIFS(Urlaub!$A$5:$A$604,$A23,Urlaub!$B$5:$B$604,"&lt;="&amp;MR$3,Urlaub!$C$5:$C$604,"&gt;="&amp;MR$3)&gt;0,1,0))</f>
        <v>0</v>
      </c>
      <c r="MS23" s="19" t="n">
        <f aca="false">IF($A23="",0,IF(COUNTIFS(Urlaub!$A$5:$A$604,$A23,Urlaub!$B$5:$B$604,"&lt;="&amp;MS$3,Urlaub!$C$5:$C$604,"&gt;="&amp;MS$3)&gt;0,1,0))</f>
        <v>0</v>
      </c>
      <c r="MT23" s="19" t="n">
        <f aca="false">IF($A23="",0,IF(COUNTIFS(Urlaub!$A$5:$A$604,$A23,Urlaub!$B$5:$B$604,"&lt;="&amp;MT$3,Urlaub!$C$5:$C$604,"&gt;="&amp;MT$3)&gt;0,1,0))</f>
        <v>0</v>
      </c>
      <c r="MU23" s="19" t="n">
        <f aca="false">IF($A23="",0,IF(COUNTIFS(Urlaub!$A$5:$A$604,$A23,Urlaub!$B$5:$B$604,"&lt;="&amp;MU$3,Urlaub!$C$5:$C$604,"&gt;="&amp;MU$3)&gt;0,1,0))</f>
        <v>0</v>
      </c>
      <c r="MV23" s="19" t="n">
        <f aca="false">IF($A23="",0,IF(COUNTIFS(Urlaub!$A$5:$A$604,$A23,Urlaub!$B$5:$B$604,"&lt;="&amp;MV$3,Urlaub!$C$5:$C$604,"&gt;="&amp;MV$3)&gt;0,1,0))</f>
        <v>0</v>
      </c>
      <c r="MW23" s="19" t="n">
        <f aca="false">IF($A23="",0,IF(COUNTIFS(Urlaub!$A$5:$A$604,$A23,Urlaub!$B$5:$B$604,"&lt;="&amp;MW$3,Urlaub!$C$5:$C$604,"&gt;="&amp;MW$3)&gt;0,1,0))</f>
        <v>0</v>
      </c>
      <c r="MX23" s="19" t="n">
        <f aca="false">IF($A23="",0,IF(COUNTIFS(Urlaub!$A$5:$A$604,$A23,Urlaub!$B$5:$B$604,"&lt;="&amp;MX$3,Urlaub!$C$5:$C$604,"&gt;="&amp;MX$3)&gt;0,1,0))</f>
        <v>0</v>
      </c>
      <c r="MY23" s="19" t="n">
        <f aca="false">IF($A23="",0,IF(COUNTIFS(Urlaub!$A$5:$A$604,$A23,Urlaub!$B$5:$B$604,"&lt;="&amp;MY$3,Urlaub!$C$5:$C$604,"&gt;="&amp;MY$3)&gt;0,1,0))</f>
        <v>0</v>
      </c>
      <c r="MZ23" s="19" t="n">
        <f aca="false">IF($A23="",0,IF(COUNTIFS(Urlaub!$A$5:$A$604,$A23,Urlaub!$B$5:$B$604,"&lt;="&amp;MZ$3,Urlaub!$C$5:$C$604,"&gt;="&amp;MZ$3)&gt;0,1,0))</f>
        <v>0</v>
      </c>
      <c r="NA23" s="19" t="n">
        <f aca="false">IF($A23="",0,IF(COUNTIFS(Urlaub!$A$5:$A$604,$A23,Urlaub!$B$5:$B$604,"&lt;="&amp;NA$3,Urlaub!$C$5:$C$604,"&gt;="&amp;NA$3)&gt;0,1,0))</f>
        <v>0</v>
      </c>
      <c r="NB23" s="19" t="n">
        <f aca="false">IF($A23="",0,IF(COUNTIFS(Urlaub!$A$5:$A$604,$A23,Urlaub!$B$5:$B$604,"&lt;="&amp;NB$3,Urlaub!$C$5:$C$604,"&gt;="&amp;NB$3)&gt;0,1,0))</f>
        <v>0</v>
      </c>
      <c r="NC23" s="19" t="n">
        <f aca="false">IF($A23="",0,IF(COUNTIFS(Urlaub!$A$5:$A$604,$A23,Urlaub!$B$5:$B$604,"&lt;="&amp;NC$3,Urlaub!$C$5:$C$604,"&gt;="&amp;NC$3)&gt;0,1,0))</f>
        <v>0</v>
      </c>
      <c r="ND23" s="19" t="n">
        <f aca="false">IF($A23="",0,IF(COUNTIFS(Urlaub!$A$5:$A$604,$A23,Urlaub!$B$5:$B$604,"&lt;="&amp;ND$3,Urlaub!$C$5:$C$604,"&gt;="&amp;ND$3)&gt;0,1,0))</f>
        <v>0</v>
      </c>
      <c r="NE23" s="19" t="n">
        <f aca="false">IF($A23="",0,IF(COUNTIFS(Urlaub!$A$5:$A$604,$A23,Urlaub!$B$5:$B$604,"&lt;="&amp;NE$3,Urlaub!$C$5:$C$604,"&gt;="&amp;NE$3)&gt;0,1,0))</f>
        <v>0</v>
      </c>
      <c r="NF23" s="19" t="n">
        <f aca="false">IF($A23="",0,IF(COUNTIFS(Urlaub!$A$5:$A$604,$A23,Urlaub!$B$5:$B$604,"&lt;="&amp;NF$3,Urlaub!$C$5:$C$604,"&gt;="&amp;NF$3)&gt;0,1,0))</f>
        <v>0</v>
      </c>
      <c r="NG23" s="19" t="n">
        <f aca="false">IF($A23="",0,IF(COUNTIFS(Urlaub!$A$5:$A$604,$A23,Urlaub!$B$5:$B$604,"&lt;="&amp;NG$3,Urlaub!$C$5:$C$604,"&gt;="&amp;NG$3)&gt;0,1,0))</f>
        <v>0</v>
      </c>
      <c r="NH23" s="19" t="n">
        <f aca="false">IF($A23="",0,IF(COUNTIFS(Urlaub!$A$5:$A$604,$A23,Urlaub!$B$5:$B$604,"&lt;="&amp;NH$3,Urlaub!$C$5:$C$604,"&gt;="&amp;NH$3)&gt;0,1,0))</f>
        <v>0</v>
      </c>
    </row>
    <row r="24" customFormat="false" ht="15" hidden="false" customHeight="false" outlineLevel="0" collapsed="false">
      <c r="A24" s="5" t="str">
        <f aca="false">IF(Team!A24="","",Team!A24)</f>
        <v/>
      </c>
      <c r="B24" s="8" t="str">
        <f aca="false">IF(Team!B24="","",Team!B24)</f>
        <v/>
      </c>
      <c r="C24" s="8" t="str">
        <f aca="false">IF(Team!C24="","",Team!C24)</f>
        <v/>
      </c>
      <c r="D24" s="8" t="str">
        <f aca="false">IF(Team!D24="","",Team!D24)</f>
        <v/>
      </c>
      <c r="E24" s="8" t="str">
        <f aca="false">IF(Team!E24="","",Team!E24)</f>
        <v/>
      </c>
      <c r="F24" s="8" t="str">
        <f aca="false">IF(Team!F24="","",Team!F24)</f>
        <v/>
      </c>
      <c r="G24" s="19" t="n">
        <f aca="false">IF($A24="",0,IF(COUNTIFS(Urlaub!$A$5:$A$604,$A24,Urlaub!$B$5:$B$604,"&lt;="&amp;G$3,Urlaub!$C$5:$C$604,"&gt;="&amp;G$3)&gt;0,1,0))</f>
        <v>0</v>
      </c>
      <c r="H24" s="19" t="n">
        <f aca="false">IF($A24="",0,IF(COUNTIFS(Urlaub!$A$5:$A$604,$A24,Urlaub!$B$5:$B$604,"&lt;="&amp;H$3,Urlaub!$C$5:$C$604,"&gt;="&amp;H$3)&gt;0,1,0))</f>
        <v>0</v>
      </c>
      <c r="I24" s="19" t="n">
        <f aca="false">IF($A24="",0,IF(COUNTIFS(Urlaub!$A$5:$A$604,$A24,Urlaub!$B$5:$B$604,"&lt;="&amp;I$3,Urlaub!$C$5:$C$604,"&gt;="&amp;I$3)&gt;0,1,0))</f>
        <v>0</v>
      </c>
      <c r="J24" s="19" t="n">
        <f aca="false">IF($A24="",0,IF(COUNTIFS(Urlaub!$A$5:$A$604,$A24,Urlaub!$B$5:$B$604,"&lt;="&amp;J$3,Urlaub!$C$5:$C$604,"&gt;="&amp;J$3)&gt;0,1,0))</f>
        <v>0</v>
      </c>
      <c r="K24" s="19" t="n">
        <f aca="false">IF($A24="",0,IF(COUNTIFS(Urlaub!$A$5:$A$604,$A24,Urlaub!$B$5:$B$604,"&lt;="&amp;K$3,Urlaub!$C$5:$C$604,"&gt;="&amp;K$3)&gt;0,1,0))</f>
        <v>0</v>
      </c>
      <c r="L24" s="19" t="n">
        <f aca="false">IF($A24="",0,IF(COUNTIFS(Urlaub!$A$5:$A$604,$A24,Urlaub!$B$5:$B$604,"&lt;="&amp;L$3,Urlaub!$C$5:$C$604,"&gt;="&amp;L$3)&gt;0,1,0))</f>
        <v>0</v>
      </c>
      <c r="M24" s="19" t="n">
        <f aca="false">IF($A24="",0,IF(COUNTIFS(Urlaub!$A$5:$A$604,$A24,Urlaub!$B$5:$B$604,"&lt;="&amp;M$3,Urlaub!$C$5:$C$604,"&gt;="&amp;M$3)&gt;0,1,0))</f>
        <v>0</v>
      </c>
      <c r="N24" s="19" t="n">
        <f aca="false">IF($A24="",0,IF(COUNTIFS(Urlaub!$A$5:$A$604,$A24,Urlaub!$B$5:$B$604,"&lt;="&amp;N$3,Urlaub!$C$5:$C$604,"&gt;="&amp;N$3)&gt;0,1,0))</f>
        <v>0</v>
      </c>
      <c r="O24" s="19" t="n">
        <f aca="false">IF($A24="",0,IF(COUNTIFS(Urlaub!$A$5:$A$604,$A24,Urlaub!$B$5:$B$604,"&lt;="&amp;O$3,Urlaub!$C$5:$C$604,"&gt;="&amp;O$3)&gt;0,1,0))</f>
        <v>0</v>
      </c>
      <c r="P24" s="19" t="n">
        <f aca="false">IF($A24="",0,IF(COUNTIFS(Urlaub!$A$5:$A$604,$A24,Urlaub!$B$5:$B$604,"&lt;="&amp;P$3,Urlaub!$C$5:$C$604,"&gt;="&amp;P$3)&gt;0,1,0))</f>
        <v>0</v>
      </c>
      <c r="Q24" s="19" t="n">
        <f aca="false">IF($A24="",0,IF(COUNTIFS(Urlaub!$A$5:$A$604,$A24,Urlaub!$B$5:$B$604,"&lt;="&amp;Q$3,Urlaub!$C$5:$C$604,"&gt;="&amp;Q$3)&gt;0,1,0))</f>
        <v>0</v>
      </c>
      <c r="R24" s="19" t="n">
        <f aca="false">IF($A24="",0,IF(COUNTIFS(Urlaub!$A$5:$A$604,$A24,Urlaub!$B$5:$B$604,"&lt;="&amp;R$3,Urlaub!$C$5:$C$604,"&gt;="&amp;R$3)&gt;0,1,0))</f>
        <v>0</v>
      </c>
      <c r="S24" s="19" t="n">
        <f aca="false">IF($A24="",0,IF(COUNTIFS(Urlaub!$A$5:$A$604,$A24,Urlaub!$B$5:$B$604,"&lt;="&amp;S$3,Urlaub!$C$5:$C$604,"&gt;="&amp;S$3)&gt;0,1,0))</f>
        <v>0</v>
      </c>
      <c r="T24" s="19" t="n">
        <f aca="false">IF($A24="",0,IF(COUNTIFS(Urlaub!$A$5:$A$604,$A24,Urlaub!$B$5:$B$604,"&lt;="&amp;T$3,Urlaub!$C$5:$C$604,"&gt;="&amp;T$3)&gt;0,1,0))</f>
        <v>0</v>
      </c>
      <c r="U24" s="19" t="n">
        <f aca="false">IF($A24="",0,IF(COUNTIFS(Urlaub!$A$5:$A$604,$A24,Urlaub!$B$5:$B$604,"&lt;="&amp;U$3,Urlaub!$C$5:$C$604,"&gt;="&amp;U$3)&gt;0,1,0))</f>
        <v>0</v>
      </c>
      <c r="V24" s="19" t="n">
        <f aca="false">IF($A24="",0,IF(COUNTIFS(Urlaub!$A$5:$A$604,$A24,Urlaub!$B$5:$B$604,"&lt;="&amp;V$3,Urlaub!$C$5:$C$604,"&gt;="&amp;V$3)&gt;0,1,0))</f>
        <v>0</v>
      </c>
      <c r="W24" s="19" t="n">
        <f aca="false">IF($A24="",0,IF(COUNTIFS(Urlaub!$A$5:$A$604,$A24,Urlaub!$B$5:$B$604,"&lt;="&amp;W$3,Urlaub!$C$5:$C$604,"&gt;="&amp;W$3)&gt;0,1,0))</f>
        <v>0</v>
      </c>
      <c r="X24" s="19" t="n">
        <f aca="false">IF($A24="",0,IF(COUNTIFS(Urlaub!$A$5:$A$604,$A24,Urlaub!$B$5:$B$604,"&lt;="&amp;X$3,Urlaub!$C$5:$C$604,"&gt;="&amp;X$3)&gt;0,1,0))</f>
        <v>0</v>
      </c>
      <c r="Y24" s="19" t="n">
        <f aca="false">IF($A24="",0,IF(COUNTIFS(Urlaub!$A$5:$A$604,$A24,Urlaub!$B$5:$B$604,"&lt;="&amp;Y$3,Urlaub!$C$5:$C$604,"&gt;="&amp;Y$3)&gt;0,1,0))</f>
        <v>0</v>
      </c>
      <c r="Z24" s="19" t="n">
        <f aca="false">IF($A24="",0,IF(COUNTIFS(Urlaub!$A$5:$A$604,$A24,Urlaub!$B$5:$B$604,"&lt;="&amp;Z$3,Urlaub!$C$5:$C$604,"&gt;="&amp;Z$3)&gt;0,1,0))</f>
        <v>0</v>
      </c>
      <c r="AA24" s="19" t="n">
        <f aca="false">IF($A24="",0,IF(COUNTIFS(Urlaub!$A$5:$A$604,$A24,Urlaub!$B$5:$B$604,"&lt;="&amp;AA$3,Urlaub!$C$5:$C$604,"&gt;="&amp;AA$3)&gt;0,1,0))</f>
        <v>0</v>
      </c>
      <c r="AB24" s="19" t="n">
        <f aca="false">IF($A24="",0,IF(COUNTIFS(Urlaub!$A$5:$A$604,$A24,Urlaub!$B$5:$B$604,"&lt;="&amp;AB$3,Urlaub!$C$5:$C$604,"&gt;="&amp;AB$3)&gt;0,1,0))</f>
        <v>0</v>
      </c>
      <c r="AC24" s="19" t="n">
        <f aca="false">IF($A24="",0,IF(COUNTIFS(Urlaub!$A$5:$A$604,$A24,Urlaub!$B$5:$B$604,"&lt;="&amp;AC$3,Urlaub!$C$5:$C$604,"&gt;="&amp;AC$3)&gt;0,1,0))</f>
        <v>0</v>
      </c>
      <c r="AD24" s="19" t="n">
        <f aca="false">IF($A24="",0,IF(COUNTIFS(Urlaub!$A$5:$A$604,$A24,Urlaub!$B$5:$B$604,"&lt;="&amp;AD$3,Urlaub!$C$5:$C$604,"&gt;="&amp;AD$3)&gt;0,1,0))</f>
        <v>0</v>
      </c>
      <c r="AE24" s="19" t="n">
        <f aca="false">IF($A24="",0,IF(COUNTIFS(Urlaub!$A$5:$A$604,$A24,Urlaub!$B$5:$B$604,"&lt;="&amp;AE$3,Urlaub!$C$5:$C$604,"&gt;="&amp;AE$3)&gt;0,1,0))</f>
        <v>0</v>
      </c>
      <c r="AF24" s="19" t="n">
        <f aca="false">IF($A24="",0,IF(COUNTIFS(Urlaub!$A$5:$A$604,$A24,Urlaub!$B$5:$B$604,"&lt;="&amp;AF$3,Urlaub!$C$5:$C$604,"&gt;="&amp;AF$3)&gt;0,1,0))</f>
        <v>0</v>
      </c>
      <c r="AG24" s="19" t="n">
        <f aca="false">IF($A24="",0,IF(COUNTIFS(Urlaub!$A$5:$A$604,$A24,Urlaub!$B$5:$B$604,"&lt;="&amp;AG$3,Urlaub!$C$5:$C$604,"&gt;="&amp;AG$3)&gt;0,1,0))</f>
        <v>0</v>
      </c>
      <c r="AH24" s="19" t="n">
        <f aca="false">IF($A24="",0,IF(COUNTIFS(Urlaub!$A$5:$A$604,$A24,Urlaub!$B$5:$B$604,"&lt;="&amp;AH$3,Urlaub!$C$5:$C$604,"&gt;="&amp;AH$3)&gt;0,1,0))</f>
        <v>0</v>
      </c>
      <c r="AI24" s="19" t="n">
        <f aca="false">IF($A24="",0,IF(COUNTIFS(Urlaub!$A$5:$A$604,$A24,Urlaub!$B$5:$B$604,"&lt;="&amp;AI$3,Urlaub!$C$5:$C$604,"&gt;="&amp;AI$3)&gt;0,1,0))</f>
        <v>0</v>
      </c>
      <c r="AJ24" s="19" t="n">
        <f aca="false">IF($A24="",0,IF(COUNTIFS(Urlaub!$A$5:$A$604,$A24,Urlaub!$B$5:$B$604,"&lt;="&amp;AJ$3,Urlaub!$C$5:$C$604,"&gt;="&amp;AJ$3)&gt;0,1,0))</f>
        <v>0</v>
      </c>
      <c r="AK24" s="19" t="n">
        <f aca="false">IF($A24="",0,IF(COUNTIFS(Urlaub!$A$5:$A$604,$A24,Urlaub!$B$5:$B$604,"&lt;="&amp;AK$3,Urlaub!$C$5:$C$604,"&gt;="&amp;AK$3)&gt;0,1,0))</f>
        <v>0</v>
      </c>
      <c r="AL24" s="19" t="n">
        <f aca="false">IF($A24="",0,IF(COUNTIFS(Urlaub!$A$5:$A$604,$A24,Urlaub!$B$5:$B$604,"&lt;="&amp;AL$3,Urlaub!$C$5:$C$604,"&gt;="&amp;AL$3)&gt;0,1,0))</f>
        <v>0</v>
      </c>
      <c r="AM24" s="19" t="n">
        <f aca="false">IF($A24="",0,IF(COUNTIFS(Urlaub!$A$5:$A$604,$A24,Urlaub!$B$5:$B$604,"&lt;="&amp;AM$3,Urlaub!$C$5:$C$604,"&gt;="&amp;AM$3)&gt;0,1,0))</f>
        <v>0</v>
      </c>
      <c r="AN24" s="19" t="n">
        <f aca="false">IF($A24="",0,IF(COUNTIFS(Urlaub!$A$5:$A$604,$A24,Urlaub!$B$5:$B$604,"&lt;="&amp;AN$3,Urlaub!$C$5:$C$604,"&gt;="&amp;AN$3)&gt;0,1,0))</f>
        <v>0</v>
      </c>
      <c r="AO24" s="19" t="n">
        <f aca="false">IF($A24="",0,IF(COUNTIFS(Urlaub!$A$5:$A$604,$A24,Urlaub!$B$5:$B$604,"&lt;="&amp;AO$3,Urlaub!$C$5:$C$604,"&gt;="&amp;AO$3)&gt;0,1,0))</f>
        <v>0</v>
      </c>
      <c r="AP24" s="19" t="n">
        <f aca="false">IF($A24="",0,IF(COUNTIFS(Urlaub!$A$5:$A$604,$A24,Urlaub!$B$5:$B$604,"&lt;="&amp;AP$3,Urlaub!$C$5:$C$604,"&gt;="&amp;AP$3)&gt;0,1,0))</f>
        <v>0</v>
      </c>
      <c r="AQ24" s="19" t="n">
        <f aca="false">IF($A24="",0,IF(COUNTIFS(Urlaub!$A$5:$A$604,$A24,Urlaub!$B$5:$B$604,"&lt;="&amp;AQ$3,Urlaub!$C$5:$C$604,"&gt;="&amp;AQ$3)&gt;0,1,0))</f>
        <v>0</v>
      </c>
      <c r="AR24" s="19" t="n">
        <f aca="false">IF($A24="",0,IF(COUNTIFS(Urlaub!$A$5:$A$604,$A24,Urlaub!$B$5:$B$604,"&lt;="&amp;AR$3,Urlaub!$C$5:$C$604,"&gt;="&amp;AR$3)&gt;0,1,0))</f>
        <v>0</v>
      </c>
      <c r="AS24" s="19" t="n">
        <f aca="false">IF($A24="",0,IF(COUNTIFS(Urlaub!$A$5:$A$604,$A24,Urlaub!$B$5:$B$604,"&lt;="&amp;AS$3,Urlaub!$C$5:$C$604,"&gt;="&amp;AS$3)&gt;0,1,0))</f>
        <v>0</v>
      </c>
      <c r="AT24" s="19" t="n">
        <f aca="false">IF($A24="",0,IF(COUNTIFS(Urlaub!$A$5:$A$604,$A24,Urlaub!$B$5:$B$604,"&lt;="&amp;AT$3,Urlaub!$C$5:$C$604,"&gt;="&amp;AT$3)&gt;0,1,0))</f>
        <v>0</v>
      </c>
      <c r="AU24" s="19" t="n">
        <f aca="false">IF($A24="",0,IF(COUNTIFS(Urlaub!$A$5:$A$604,$A24,Urlaub!$B$5:$B$604,"&lt;="&amp;AU$3,Urlaub!$C$5:$C$604,"&gt;="&amp;AU$3)&gt;0,1,0))</f>
        <v>0</v>
      </c>
      <c r="AV24" s="19" t="n">
        <f aca="false">IF($A24="",0,IF(COUNTIFS(Urlaub!$A$5:$A$604,$A24,Urlaub!$B$5:$B$604,"&lt;="&amp;AV$3,Urlaub!$C$5:$C$604,"&gt;="&amp;AV$3)&gt;0,1,0))</f>
        <v>0</v>
      </c>
      <c r="AW24" s="19" t="n">
        <f aca="false">IF($A24="",0,IF(COUNTIFS(Urlaub!$A$5:$A$604,$A24,Urlaub!$B$5:$B$604,"&lt;="&amp;AW$3,Urlaub!$C$5:$C$604,"&gt;="&amp;AW$3)&gt;0,1,0))</f>
        <v>0</v>
      </c>
      <c r="AX24" s="19" t="n">
        <f aca="false">IF($A24="",0,IF(COUNTIFS(Urlaub!$A$5:$A$604,$A24,Urlaub!$B$5:$B$604,"&lt;="&amp;AX$3,Urlaub!$C$5:$C$604,"&gt;="&amp;AX$3)&gt;0,1,0))</f>
        <v>0</v>
      </c>
      <c r="AY24" s="19" t="n">
        <f aca="false">IF($A24="",0,IF(COUNTIFS(Urlaub!$A$5:$A$604,$A24,Urlaub!$B$5:$B$604,"&lt;="&amp;AY$3,Urlaub!$C$5:$C$604,"&gt;="&amp;AY$3)&gt;0,1,0))</f>
        <v>0</v>
      </c>
      <c r="AZ24" s="19" t="n">
        <f aca="false">IF($A24="",0,IF(COUNTIFS(Urlaub!$A$5:$A$604,$A24,Urlaub!$B$5:$B$604,"&lt;="&amp;AZ$3,Urlaub!$C$5:$C$604,"&gt;="&amp;AZ$3)&gt;0,1,0))</f>
        <v>0</v>
      </c>
      <c r="BA24" s="19" t="n">
        <f aca="false">IF($A24="",0,IF(COUNTIFS(Urlaub!$A$5:$A$604,$A24,Urlaub!$B$5:$B$604,"&lt;="&amp;BA$3,Urlaub!$C$5:$C$604,"&gt;="&amp;BA$3)&gt;0,1,0))</f>
        <v>0</v>
      </c>
      <c r="BB24" s="19" t="n">
        <f aca="false">IF($A24="",0,IF(COUNTIFS(Urlaub!$A$5:$A$604,$A24,Urlaub!$B$5:$B$604,"&lt;="&amp;BB$3,Urlaub!$C$5:$C$604,"&gt;="&amp;BB$3)&gt;0,1,0))</f>
        <v>0</v>
      </c>
      <c r="BC24" s="19" t="n">
        <f aca="false">IF($A24="",0,IF(COUNTIFS(Urlaub!$A$5:$A$604,$A24,Urlaub!$B$5:$B$604,"&lt;="&amp;BC$3,Urlaub!$C$5:$C$604,"&gt;="&amp;BC$3)&gt;0,1,0))</f>
        <v>0</v>
      </c>
      <c r="BD24" s="19" t="n">
        <f aca="false">IF($A24="",0,IF(COUNTIFS(Urlaub!$A$5:$A$604,$A24,Urlaub!$B$5:$B$604,"&lt;="&amp;BD$3,Urlaub!$C$5:$C$604,"&gt;="&amp;BD$3)&gt;0,1,0))</f>
        <v>0</v>
      </c>
      <c r="BE24" s="19" t="n">
        <f aca="false">IF($A24="",0,IF(COUNTIFS(Urlaub!$A$5:$A$604,$A24,Urlaub!$B$5:$B$604,"&lt;="&amp;BE$3,Urlaub!$C$5:$C$604,"&gt;="&amp;BE$3)&gt;0,1,0))</f>
        <v>0</v>
      </c>
      <c r="BF24" s="19" t="n">
        <f aca="false">IF($A24="",0,IF(COUNTIFS(Urlaub!$A$5:$A$604,$A24,Urlaub!$B$5:$B$604,"&lt;="&amp;BF$3,Urlaub!$C$5:$C$604,"&gt;="&amp;BF$3)&gt;0,1,0))</f>
        <v>0</v>
      </c>
      <c r="BG24" s="19" t="n">
        <f aca="false">IF($A24="",0,IF(COUNTIFS(Urlaub!$A$5:$A$604,$A24,Urlaub!$B$5:$B$604,"&lt;="&amp;BG$3,Urlaub!$C$5:$C$604,"&gt;="&amp;BG$3)&gt;0,1,0))</f>
        <v>0</v>
      </c>
      <c r="BH24" s="19" t="n">
        <f aca="false">IF($A24="",0,IF(COUNTIFS(Urlaub!$A$5:$A$604,$A24,Urlaub!$B$5:$B$604,"&lt;="&amp;BH$3,Urlaub!$C$5:$C$604,"&gt;="&amp;BH$3)&gt;0,1,0))</f>
        <v>0</v>
      </c>
      <c r="BI24" s="19" t="n">
        <f aca="false">IF($A24="",0,IF(COUNTIFS(Urlaub!$A$5:$A$604,$A24,Urlaub!$B$5:$B$604,"&lt;="&amp;BI$3,Urlaub!$C$5:$C$604,"&gt;="&amp;BI$3)&gt;0,1,0))</f>
        <v>0</v>
      </c>
      <c r="BJ24" s="19" t="n">
        <f aca="false">IF($A24="",0,IF(COUNTIFS(Urlaub!$A$5:$A$604,$A24,Urlaub!$B$5:$B$604,"&lt;="&amp;BJ$3,Urlaub!$C$5:$C$604,"&gt;="&amp;BJ$3)&gt;0,1,0))</f>
        <v>0</v>
      </c>
      <c r="BK24" s="19" t="n">
        <f aca="false">IF($A24="",0,IF(COUNTIFS(Urlaub!$A$5:$A$604,$A24,Urlaub!$B$5:$B$604,"&lt;="&amp;BK$3,Urlaub!$C$5:$C$604,"&gt;="&amp;BK$3)&gt;0,1,0))</f>
        <v>0</v>
      </c>
      <c r="BL24" s="19" t="n">
        <f aca="false">IF($A24="",0,IF(COUNTIFS(Urlaub!$A$5:$A$604,$A24,Urlaub!$B$5:$B$604,"&lt;="&amp;BL$3,Urlaub!$C$5:$C$604,"&gt;="&amp;BL$3)&gt;0,1,0))</f>
        <v>0</v>
      </c>
      <c r="BM24" s="19" t="n">
        <f aca="false">IF($A24="",0,IF(COUNTIFS(Urlaub!$A$5:$A$604,$A24,Urlaub!$B$5:$B$604,"&lt;="&amp;BM$3,Urlaub!$C$5:$C$604,"&gt;="&amp;BM$3)&gt;0,1,0))</f>
        <v>0</v>
      </c>
      <c r="BN24" s="19" t="n">
        <f aca="false">IF($A24="",0,IF(COUNTIFS(Urlaub!$A$5:$A$604,$A24,Urlaub!$B$5:$B$604,"&lt;="&amp;BN$3,Urlaub!$C$5:$C$604,"&gt;="&amp;BN$3)&gt;0,1,0))</f>
        <v>0</v>
      </c>
      <c r="BO24" s="19" t="n">
        <f aca="false">IF($A24="",0,IF(COUNTIFS(Urlaub!$A$5:$A$604,$A24,Urlaub!$B$5:$B$604,"&lt;="&amp;BO$3,Urlaub!$C$5:$C$604,"&gt;="&amp;BO$3)&gt;0,1,0))</f>
        <v>0</v>
      </c>
      <c r="BP24" s="19" t="n">
        <f aca="false">IF($A24="",0,IF(COUNTIFS(Urlaub!$A$5:$A$604,$A24,Urlaub!$B$5:$B$604,"&lt;="&amp;BP$3,Urlaub!$C$5:$C$604,"&gt;="&amp;BP$3)&gt;0,1,0))</f>
        <v>0</v>
      </c>
      <c r="BQ24" s="19" t="n">
        <f aca="false">IF($A24="",0,IF(COUNTIFS(Urlaub!$A$5:$A$604,$A24,Urlaub!$B$5:$B$604,"&lt;="&amp;BQ$3,Urlaub!$C$5:$C$604,"&gt;="&amp;BQ$3)&gt;0,1,0))</f>
        <v>0</v>
      </c>
      <c r="BR24" s="19" t="n">
        <f aca="false">IF($A24="",0,IF(COUNTIFS(Urlaub!$A$5:$A$604,$A24,Urlaub!$B$5:$B$604,"&lt;="&amp;BR$3,Urlaub!$C$5:$C$604,"&gt;="&amp;BR$3)&gt;0,1,0))</f>
        <v>0</v>
      </c>
      <c r="BS24" s="19" t="n">
        <f aca="false">IF($A24="",0,IF(COUNTIFS(Urlaub!$A$5:$A$604,$A24,Urlaub!$B$5:$B$604,"&lt;="&amp;BS$3,Urlaub!$C$5:$C$604,"&gt;="&amp;BS$3)&gt;0,1,0))</f>
        <v>0</v>
      </c>
      <c r="BT24" s="19" t="n">
        <f aca="false">IF($A24="",0,IF(COUNTIFS(Urlaub!$A$5:$A$604,$A24,Urlaub!$B$5:$B$604,"&lt;="&amp;BT$3,Urlaub!$C$5:$C$604,"&gt;="&amp;BT$3)&gt;0,1,0))</f>
        <v>0</v>
      </c>
      <c r="BU24" s="19" t="n">
        <f aca="false">IF($A24="",0,IF(COUNTIFS(Urlaub!$A$5:$A$604,$A24,Urlaub!$B$5:$B$604,"&lt;="&amp;BU$3,Urlaub!$C$5:$C$604,"&gt;="&amp;BU$3)&gt;0,1,0))</f>
        <v>0</v>
      </c>
      <c r="BV24" s="19" t="n">
        <f aca="false">IF($A24="",0,IF(COUNTIFS(Urlaub!$A$5:$A$604,$A24,Urlaub!$B$5:$B$604,"&lt;="&amp;BV$3,Urlaub!$C$5:$C$604,"&gt;="&amp;BV$3)&gt;0,1,0))</f>
        <v>0</v>
      </c>
      <c r="BW24" s="19" t="n">
        <f aca="false">IF($A24="",0,IF(COUNTIFS(Urlaub!$A$5:$A$604,$A24,Urlaub!$B$5:$B$604,"&lt;="&amp;BW$3,Urlaub!$C$5:$C$604,"&gt;="&amp;BW$3)&gt;0,1,0))</f>
        <v>0</v>
      </c>
      <c r="BX24" s="19" t="n">
        <f aca="false">IF($A24="",0,IF(COUNTIFS(Urlaub!$A$5:$A$604,$A24,Urlaub!$B$5:$B$604,"&lt;="&amp;BX$3,Urlaub!$C$5:$C$604,"&gt;="&amp;BX$3)&gt;0,1,0))</f>
        <v>0</v>
      </c>
      <c r="BY24" s="19" t="n">
        <f aca="false">IF($A24="",0,IF(COUNTIFS(Urlaub!$A$5:$A$604,$A24,Urlaub!$B$5:$B$604,"&lt;="&amp;BY$3,Urlaub!$C$5:$C$604,"&gt;="&amp;BY$3)&gt;0,1,0))</f>
        <v>0</v>
      </c>
      <c r="BZ24" s="19" t="n">
        <f aca="false">IF($A24="",0,IF(COUNTIFS(Urlaub!$A$5:$A$604,$A24,Urlaub!$B$5:$B$604,"&lt;="&amp;BZ$3,Urlaub!$C$5:$C$604,"&gt;="&amp;BZ$3)&gt;0,1,0))</f>
        <v>0</v>
      </c>
      <c r="CA24" s="19" t="n">
        <f aca="false">IF($A24="",0,IF(COUNTIFS(Urlaub!$A$5:$A$604,$A24,Urlaub!$B$5:$B$604,"&lt;="&amp;CA$3,Urlaub!$C$5:$C$604,"&gt;="&amp;CA$3)&gt;0,1,0))</f>
        <v>0</v>
      </c>
      <c r="CB24" s="19" t="n">
        <f aca="false">IF($A24="",0,IF(COUNTIFS(Urlaub!$A$5:$A$604,$A24,Urlaub!$B$5:$B$604,"&lt;="&amp;CB$3,Urlaub!$C$5:$C$604,"&gt;="&amp;CB$3)&gt;0,1,0))</f>
        <v>0</v>
      </c>
      <c r="CC24" s="19" t="n">
        <f aca="false">IF($A24="",0,IF(COUNTIFS(Urlaub!$A$5:$A$604,$A24,Urlaub!$B$5:$B$604,"&lt;="&amp;CC$3,Urlaub!$C$5:$C$604,"&gt;="&amp;CC$3)&gt;0,1,0))</f>
        <v>0</v>
      </c>
      <c r="CD24" s="19" t="n">
        <f aca="false">IF($A24="",0,IF(COUNTIFS(Urlaub!$A$5:$A$604,$A24,Urlaub!$B$5:$B$604,"&lt;="&amp;CD$3,Urlaub!$C$5:$C$604,"&gt;="&amp;CD$3)&gt;0,1,0))</f>
        <v>0</v>
      </c>
      <c r="CE24" s="19" t="n">
        <f aca="false">IF($A24="",0,IF(COUNTIFS(Urlaub!$A$5:$A$604,$A24,Urlaub!$B$5:$B$604,"&lt;="&amp;CE$3,Urlaub!$C$5:$C$604,"&gt;="&amp;CE$3)&gt;0,1,0))</f>
        <v>0</v>
      </c>
      <c r="CF24" s="19" t="n">
        <f aca="false">IF($A24="",0,IF(COUNTIFS(Urlaub!$A$5:$A$604,$A24,Urlaub!$B$5:$B$604,"&lt;="&amp;CF$3,Urlaub!$C$5:$C$604,"&gt;="&amp;CF$3)&gt;0,1,0))</f>
        <v>0</v>
      </c>
      <c r="CG24" s="19" t="n">
        <f aca="false">IF($A24="",0,IF(COUNTIFS(Urlaub!$A$5:$A$604,$A24,Urlaub!$B$5:$B$604,"&lt;="&amp;CG$3,Urlaub!$C$5:$C$604,"&gt;="&amp;CG$3)&gt;0,1,0))</f>
        <v>0</v>
      </c>
      <c r="CH24" s="19" t="n">
        <f aca="false">IF($A24="",0,IF(COUNTIFS(Urlaub!$A$5:$A$604,$A24,Urlaub!$B$5:$B$604,"&lt;="&amp;CH$3,Urlaub!$C$5:$C$604,"&gt;="&amp;CH$3)&gt;0,1,0))</f>
        <v>0</v>
      </c>
      <c r="CI24" s="19" t="n">
        <f aca="false">IF($A24="",0,IF(COUNTIFS(Urlaub!$A$5:$A$604,$A24,Urlaub!$B$5:$B$604,"&lt;="&amp;CI$3,Urlaub!$C$5:$C$604,"&gt;="&amp;CI$3)&gt;0,1,0))</f>
        <v>0</v>
      </c>
      <c r="CJ24" s="19" t="n">
        <f aca="false">IF($A24="",0,IF(COUNTIFS(Urlaub!$A$5:$A$604,$A24,Urlaub!$B$5:$B$604,"&lt;="&amp;CJ$3,Urlaub!$C$5:$C$604,"&gt;="&amp;CJ$3)&gt;0,1,0))</f>
        <v>0</v>
      </c>
      <c r="CK24" s="19" t="n">
        <f aca="false">IF($A24="",0,IF(COUNTIFS(Urlaub!$A$5:$A$604,$A24,Urlaub!$B$5:$B$604,"&lt;="&amp;CK$3,Urlaub!$C$5:$C$604,"&gt;="&amp;CK$3)&gt;0,1,0))</f>
        <v>0</v>
      </c>
      <c r="CL24" s="19" t="n">
        <f aca="false">IF($A24="",0,IF(COUNTIFS(Urlaub!$A$5:$A$604,$A24,Urlaub!$B$5:$B$604,"&lt;="&amp;CL$3,Urlaub!$C$5:$C$604,"&gt;="&amp;CL$3)&gt;0,1,0))</f>
        <v>0</v>
      </c>
      <c r="CM24" s="19" t="n">
        <f aca="false">IF($A24="",0,IF(COUNTIFS(Urlaub!$A$5:$A$604,$A24,Urlaub!$B$5:$B$604,"&lt;="&amp;CM$3,Urlaub!$C$5:$C$604,"&gt;="&amp;CM$3)&gt;0,1,0))</f>
        <v>0</v>
      </c>
      <c r="CN24" s="19" t="n">
        <f aca="false">IF($A24="",0,IF(COUNTIFS(Urlaub!$A$5:$A$604,$A24,Urlaub!$B$5:$B$604,"&lt;="&amp;CN$3,Urlaub!$C$5:$C$604,"&gt;="&amp;CN$3)&gt;0,1,0))</f>
        <v>0</v>
      </c>
      <c r="CO24" s="19" t="n">
        <f aca="false">IF($A24="",0,IF(COUNTIFS(Urlaub!$A$5:$A$604,$A24,Urlaub!$B$5:$B$604,"&lt;="&amp;CO$3,Urlaub!$C$5:$C$604,"&gt;="&amp;CO$3)&gt;0,1,0))</f>
        <v>0</v>
      </c>
      <c r="CP24" s="19" t="n">
        <f aca="false">IF($A24="",0,IF(COUNTIFS(Urlaub!$A$5:$A$604,$A24,Urlaub!$B$5:$B$604,"&lt;="&amp;CP$3,Urlaub!$C$5:$C$604,"&gt;="&amp;CP$3)&gt;0,1,0))</f>
        <v>0</v>
      </c>
      <c r="CQ24" s="19" t="n">
        <f aca="false">IF($A24="",0,IF(COUNTIFS(Urlaub!$A$5:$A$604,$A24,Urlaub!$B$5:$B$604,"&lt;="&amp;CQ$3,Urlaub!$C$5:$C$604,"&gt;="&amp;CQ$3)&gt;0,1,0))</f>
        <v>0</v>
      </c>
      <c r="CR24" s="19" t="n">
        <f aca="false">IF($A24="",0,IF(COUNTIFS(Urlaub!$A$5:$A$604,$A24,Urlaub!$B$5:$B$604,"&lt;="&amp;CR$3,Urlaub!$C$5:$C$604,"&gt;="&amp;CR$3)&gt;0,1,0))</f>
        <v>0</v>
      </c>
      <c r="CS24" s="19" t="n">
        <f aca="false">IF($A24="",0,IF(COUNTIFS(Urlaub!$A$5:$A$604,$A24,Urlaub!$B$5:$B$604,"&lt;="&amp;CS$3,Urlaub!$C$5:$C$604,"&gt;="&amp;CS$3)&gt;0,1,0))</f>
        <v>0</v>
      </c>
      <c r="CT24" s="19" t="n">
        <f aca="false">IF($A24="",0,IF(COUNTIFS(Urlaub!$A$5:$A$604,$A24,Urlaub!$B$5:$B$604,"&lt;="&amp;CT$3,Urlaub!$C$5:$C$604,"&gt;="&amp;CT$3)&gt;0,1,0))</f>
        <v>0</v>
      </c>
      <c r="CU24" s="19" t="n">
        <f aca="false">IF($A24="",0,IF(COUNTIFS(Urlaub!$A$5:$A$604,$A24,Urlaub!$B$5:$B$604,"&lt;="&amp;CU$3,Urlaub!$C$5:$C$604,"&gt;="&amp;CU$3)&gt;0,1,0))</f>
        <v>0</v>
      </c>
      <c r="CV24" s="19" t="n">
        <f aca="false">IF($A24="",0,IF(COUNTIFS(Urlaub!$A$5:$A$604,$A24,Urlaub!$B$5:$B$604,"&lt;="&amp;CV$3,Urlaub!$C$5:$C$604,"&gt;="&amp;CV$3)&gt;0,1,0))</f>
        <v>0</v>
      </c>
      <c r="CW24" s="19" t="n">
        <f aca="false">IF($A24="",0,IF(COUNTIFS(Urlaub!$A$5:$A$604,$A24,Urlaub!$B$5:$B$604,"&lt;="&amp;CW$3,Urlaub!$C$5:$C$604,"&gt;="&amp;CW$3)&gt;0,1,0))</f>
        <v>0</v>
      </c>
      <c r="CX24" s="19" t="n">
        <f aca="false">IF($A24="",0,IF(COUNTIFS(Urlaub!$A$5:$A$604,$A24,Urlaub!$B$5:$B$604,"&lt;="&amp;CX$3,Urlaub!$C$5:$C$604,"&gt;="&amp;CX$3)&gt;0,1,0))</f>
        <v>0</v>
      </c>
      <c r="CY24" s="19" t="n">
        <f aca="false">IF($A24="",0,IF(COUNTIFS(Urlaub!$A$5:$A$604,$A24,Urlaub!$B$5:$B$604,"&lt;="&amp;CY$3,Urlaub!$C$5:$C$604,"&gt;="&amp;CY$3)&gt;0,1,0))</f>
        <v>0</v>
      </c>
      <c r="CZ24" s="19" t="n">
        <f aca="false">IF($A24="",0,IF(COUNTIFS(Urlaub!$A$5:$A$604,$A24,Urlaub!$B$5:$B$604,"&lt;="&amp;CZ$3,Urlaub!$C$5:$C$604,"&gt;="&amp;CZ$3)&gt;0,1,0))</f>
        <v>0</v>
      </c>
      <c r="DA24" s="19" t="n">
        <f aca="false">IF($A24="",0,IF(COUNTIFS(Urlaub!$A$5:$A$604,$A24,Urlaub!$B$5:$B$604,"&lt;="&amp;DA$3,Urlaub!$C$5:$C$604,"&gt;="&amp;DA$3)&gt;0,1,0))</f>
        <v>0</v>
      </c>
      <c r="DB24" s="19" t="n">
        <f aca="false">IF($A24="",0,IF(COUNTIFS(Urlaub!$A$5:$A$604,$A24,Urlaub!$B$5:$B$604,"&lt;="&amp;DB$3,Urlaub!$C$5:$C$604,"&gt;="&amp;DB$3)&gt;0,1,0))</f>
        <v>0</v>
      </c>
      <c r="DC24" s="19" t="n">
        <f aca="false">IF($A24="",0,IF(COUNTIFS(Urlaub!$A$5:$A$604,$A24,Urlaub!$B$5:$B$604,"&lt;="&amp;DC$3,Urlaub!$C$5:$C$604,"&gt;="&amp;DC$3)&gt;0,1,0))</f>
        <v>0</v>
      </c>
      <c r="DD24" s="19" t="n">
        <f aca="false">IF($A24="",0,IF(COUNTIFS(Urlaub!$A$5:$A$604,$A24,Urlaub!$B$5:$B$604,"&lt;="&amp;DD$3,Urlaub!$C$5:$C$604,"&gt;="&amp;DD$3)&gt;0,1,0))</f>
        <v>0</v>
      </c>
      <c r="DE24" s="19" t="n">
        <f aca="false">IF($A24="",0,IF(COUNTIFS(Urlaub!$A$5:$A$604,$A24,Urlaub!$B$5:$B$604,"&lt;="&amp;DE$3,Urlaub!$C$5:$C$604,"&gt;="&amp;DE$3)&gt;0,1,0))</f>
        <v>0</v>
      </c>
      <c r="DF24" s="19" t="n">
        <f aca="false">IF($A24="",0,IF(COUNTIFS(Urlaub!$A$5:$A$604,$A24,Urlaub!$B$5:$B$604,"&lt;="&amp;DF$3,Urlaub!$C$5:$C$604,"&gt;="&amp;DF$3)&gt;0,1,0))</f>
        <v>0</v>
      </c>
      <c r="DG24" s="19" t="n">
        <f aca="false">IF($A24="",0,IF(COUNTIFS(Urlaub!$A$5:$A$604,$A24,Urlaub!$B$5:$B$604,"&lt;="&amp;DG$3,Urlaub!$C$5:$C$604,"&gt;="&amp;DG$3)&gt;0,1,0))</f>
        <v>0</v>
      </c>
      <c r="DH24" s="19" t="n">
        <f aca="false">IF($A24="",0,IF(COUNTIFS(Urlaub!$A$5:$A$604,$A24,Urlaub!$B$5:$B$604,"&lt;="&amp;DH$3,Urlaub!$C$5:$C$604,"&gt;="&amp;DH$3)&gt;0,1,0))</f>
        <v>0</v>
      </c>
      <c r="DI24" s="19" t="n">
        <f aca="false">IF($A24="",0,IF(COUNTIFS(Urlaub!$A$5:$A$604,$A24,Urlaub!$B$5:$B$604,"&lt;="&amp;DI$3,Urlaub!$C$5:$C$604,"&gt;="&amp;DI$3)&gt;0,1,0))</f>
        <v>0</v>
      </c>
      <c r="DJ24" s="19" t="n">
        <f aca="false">IF($A24="",0,IF(COUNTIFS(Urlaub!$A$5:$A$604,$A24,Urlaub!$B$5:$B$604,"&lt;="&amp;DJ$3,Urlaub!$C$5:$C$604,"&gt;="&amp;DJ$3)&gt;0,1,0))</f>
        <v>0</v>
      </c>
      <c r="DK24" s="19" t="n">
        <f aca="false">IF($A24="",0,IF(COUNTIFS(Urlaub!$A$5:$A$604,$A24,Urlaub!$B$5:$B$604,"&lt;="&amp;DK$3,Urlaub!$C$5:$C$604,"&gt;="&amp;DK$3)&gt;0,1,0))</f>
        <v>0</v>
      </c>
      <c r="DL24" s="19" t="n">
        <f aca="false">IF($A24="",0,IF(COUNTIFS(Urlaub!$A$5:$A$604,$A24,Urlaub!$B$5:$B$604,"&lt;="&amp;DL$3,Urlaub!$C$5:$C$604,"&gt;="&amp;DL$3)&gt;0,1,0))</f>
        <v>0</v>
      </c>
      <c r="DM24" s="19" t="n">
        <f aca="false">IF($A24="",0,IF(COUNTIFS(Urlaub!$A$5:$A$604,$A24,Urlaub!$B$5:$B$604,"&lt;="&amp;DM$3,Urlaub!$C$5:$C$604,"&gt;="&amp;DM$3)&gt;0,1,0))</f>
        <v>0</v>
      </c>
      <c r="DN24" s="19" t="n">
        <f aca="false">IF($A24="",0,IF(COUNTIFS(Urlaub!$A$5:$A$604,$A24,Urlaub!$B$5:$B$604,"&lt;="&amp;DN$3,Urlaub!$C$5:$C$604,"&gt;="&amp;DN$3)&gt;0,1,0))</f>
        <v>0</v>
      </c>
      <c r="DO24" s="19" t="n">
        <f aca="false">IF($A24="",0,IF(COUNTIFS(Urlaub!$A$5:$A$604,$A24,Urlaub!$B$5:$B$604,"&lt;="&amp;DO$3,Urlaub!$C$5:$C$604,"&gt;="&amp;DO$3)&gt;0,1,0))</f>
        <v>0</v>
      </c>
      <c r="DP24" s="19" t="n">
        <f aca="false">IF($A24="",0,IF(COUNTIFS(Urlaub!$A$5:$A$604,$A24,Urlaub!$B$5:$B$604,"&lt;="&amp;DP$3,Urlaub!$C$5:$C$604,"&gt;="&amp;DP$3)&gt;0,1,0))</f>
        <v>0</v>
      </c>
      <c r="DQ24" s="19" t="n">
        <f aca="false">IF($A24="",0,IF(COUNTIFS(Urlaub!$A$5:$A$604,$A24,Urlaub!$B$5:$B$604,"&lt;="&amp;DQ$3,Urlaub!$C$5:$C$604,"&gt;="&amp;DQ$3)&gt;0,1,0))</f>
        <v>0</v>
      </c>
      <c r="DR24" s="19" t="n">
        <f aca="false">IF($A24="",0,IF(COUNTIFS(Urlaub!$A$5:$A$604,$A24,Urlaub!$B$5:$B$604,"&lt;="&amp;DR$3,Urlaub!$C$5:$C$604,"&gt;="&amp;DR$3)&gt;0,1,0))</f>
        <v>0</v>
      </c>
      <c r="DS24" s="19" t="n">
        <f aca="false">IF($A24="",0,IF(COUNTIFS(Urlaub!$A$5:$A$604,$A24,Urlaub!$B$5:$B$604,"&lt;="&amp;DS$3,Urlaub!$C$5:$C$604,"&gt;="&amp;DS$3)&gt;0,1,0))</f>
        <v>0</v>
      </c>
      <c r="DT24" s="19" t="n">
        <f aca="false">IF($A24="",0,IF(COUNTIFS(Urlaub!$A$5:$A$604,$A24,Urlaub!$B$5:$B$604,"&lt;="&amp;DT$3,Urlaub!$C$5:$C$604,"&gt;="&amp;DT$3)&gt;0,1,0))</f>
        <v>0</v>
      </c>
      <c r="DU24" s="19" t="n">
        <f aca="false">IF($A24="",0,IF(COUNTIFS(Urlaub!$A$5:$A$604,$A24,Urlaub!$B$5:$B$604,"&lt;="&amp;DU$3,Urlaub!$C$5:$C$604,"&gt;="&amp;DU$3)&gt;0,1,0))</f>
        <v>0</v>
      </c>
      <c r="DV24" s="19" t="n">
        <f aca="false">IF($A24="",0,IF(COUNTIFS(Urlaub!$A$5:$A$604,$A24,Urlaub!$B$5:$B$604,"&lt;="&amp;DV$3,Urlaub!$C$5:$C$604,"&gt;="&amp;DV$3)&gt;0,1,0))</f>
        <v>0</v>
      </c>
      <c r="DW24" s="19" t="n">
        <f aca="false">IF($A24="",0,IF(COUNTIFS(Urlaub!$A$5:$A$604,$A24,Urlaub!$B$5:$B$604,"&lt;="&amp;DW$3,Urlaub!$C$5:$C$604,"&gt;="&amp;DW$3)&gt;0,1,0))</f>
        <v>0</v>
      </c>
      <c r="DX24" s="19" t="n">
        <f aca="false">IF($A24="",0,IF(COUNTIFS(Urlaub!$A$5:$A$604,$A24,Urlaub!$B$5:$B$604,"&lt;="&amp;DX$3,Urlaub!$C$5:$C$604,"&gt;="&amp;DX$3)&gt;0,1,0))</f>
        <v>0</v>
      </c>
      <c r="DY24" s="19" t="n">
        <f aca="false">IF($A24="",0,IF(COUNTIFS(Urlaub!$A$5:$A$604,$A24,Urlaub!$B$5:$B$604,"&lt;="&amp;DY$3,Urlaub!$C$5:$C$604,"&gt;="&amp;DY$3)&gt;0,1,0))</f>
        <v>0</v>
      </c>
      <c r="DZ24" s="19" t="n">
        <f aca="false">IF($A24="",0,IF(COUNTIFS(Urlaub!$A$5:$A$604,$A24,Urlaub!$B$5:$B$604,"&lt;="&amp;DZ$3,Urlaub!$C$5:$C$604,"&gt;="&amp;DZ$3)&gt;0,1,0))</f>
        <v>0</v>
      </c>
      <c r="EA24" s="19" t="n">
        <f aca="false">IF($A24="",0,IF(COUNTIFS(Urlaub!$A$5:$A$604,$A24,Urlaub!$B$5:$B$604,"&lt;="&amp;EA$3,Urlaub!$C$5:$C$604,"&gt;="&amp;EA$3)&gt;0,1,0))</f>
        <v>0</v>
      </c>
      <c r="EB24" s="19" t="n">
        <f aca="false">IF($A24="",0,IF(COUNTIFS(Urlaub!$A$5:$A$604,$A24,Urlaub!$B$5:$B$604,"&lt;="&amp;EB$3,Urlaub!$C$5:$C$604,"&gt;="&amp;EB$3)&gt;0,1,0))</f>
        <v>0</v>
      </c>
      <c r="EC24" s="19" t="n">
        <f aca="false">IF($A24="",0,IF(COUNTIFS(Urlaub!$A$5:$A$604,$A24,Urlaub!$B$5:$B$604,"&lt;="&amp;EC$3,Urlaub!$C$5:$C$604,"&gt;="&amp;EC$3)&gt;0,1,0))</f>
        <v>0</v>
      </c>
      <c r="ED24" s="19" t="n">
        <f aca="false">IF($A24="",0,IF(COUNTIFS(Urlaub!$A$5:$A$604,$A24,Urlaub!$B$5:$B$604,"&lt;="&amp;ED$3,Urlaub!$C$5:$C$604,"&gt;="&amp;ED$3)&gt;0,1,0))</f>
        <v>0</v>
      </c>
      <c r="EE24" s="19" t="n">
        <f aca="false">IF($A24="",0,IF(COUNTIFS(Urlaub!$A$5:$A$604,$A24,Urlaub!$B$5:$B$604,"&lt;="&amp;EE$3,Urlaub!$C$5:$C$604,"&gt;="&amp;EE$3)&gt;0,1,0))</f>
        <v>0</v>
      </c>
      <c r="EF24" s="19" t="n">
        <f aca="false">IF($A24="",0,IF(COUNTIFS(Urlaub!$A$5:$A$604,$A24,Urlaub!$B$5:$B$604,"&lt;="&amp;EF$3,Urlaub!$C$5:$C$604,"&gt;="&amp;EF$3)&gt;0,1,0))</f>
        <v>0</v>
      </c>
      <c r="EG24" s="19" t="n">
        <f aca="false">IF($A24="",0,IF(COUNTIFS(Urlaub!$A$5:$A$604,$A24,Urlaub!$B$5:$B$604,"&lt;="&amp;EG$3,Urlaub!$C$5:$C$604,"&gt;="&amp;EG$3)&gt;0,1,0))</f>
        <v>0</v>
      </c>
      <c r="EH24" s="19" t="n">
        <f aca="false">IF($A24="",0,IF(COUNTIFS(Urlaub!$A$5:$A$604,$A24,Urlaub!$B$5:$B$604,"&lt;="&amp;EH$3,Urlaub!$C$5:$C$604,"&gt;="&amp;EH$3)&gt;0,1,0))</f>
        <v>0</v>
      </c>
      <c r="EI24" s="19" t="n">
        <f aca="false">IF($A24="",0,IF(COUNTIFS(Urlaub!$A$5:$A$604,$A24,Urlaub!$B$5:$B$604,"&lt;="&amp;EI$3,Urlaub!$C$5:$C$604,"&gt;="&amp;EI$3)&gt;0,1,0))</f>
        <v>0</v>
      </c>
      <c r="EJ24" s="19" t="n">
        <f aca="false">IF($A24="",0,IF(COUNTIFS(Urlaub!$A$5:$A$604,$A24,Urlaub!$B$5:$B$604,"&lt;="&amp;EJ$3,Urlaub!$C$5:$C$604,"&gt;="&amp;EJ$3)&gt;0,1,0))</f>
        <v>0</v>
      </c>
      <c r="EK24" s="19" t="n">
        <f aca="false">IF($A24="",0,IF(COUNTIFS(Urlaub!$A$5:$A$604,$A24,Urlaub!$B$5:$B$604,"&lt;="&amp;EK$3,Urlaub!$C$5:$C$604,"&gt;="&amp;EK$3)&gt;0,1,0))</f>
        <v>0</v>
      </c>
      <c r="EL24" s="19" t="n">
        <f aca="false">IF($A24="",0,IF(COUNTIFS(Urlaub!$A$5:$A$604,$A24,Urlaub!$B$5:$B$604,"&lt;="&amp;EL$3,Urlaub!$C$5:$C$604,"&gt;="&amp;EL$3)&gt;0,1,0))</f>
        <v>0</v>
      </c>
      <c r="EM24" s="19" t="n">
        <f aca="false">IF($A24="",0,IF(COUNTIFS(Urlaub!$A$5:$A$604,$A24,Urlaub!$B$5:$B$604,"&lt;="&amp;EM$3,Urlaub!$C$5:$C$604,"&gt;="&amp;EM$3)&gt;0,1,0))</f>
        <v>0</v>
      </c>
      <c r="EN24" s="19" t="n">
        <f aca="false">IF($A24="",0,IF(COUNTIFS(Urlaub!$A$5:$A$604,$A24,Urlaub!$B$5:$B$604,"&lt;="&amp;EN$3,Urlaub!$C$5:$C$604,"&gt;="&amp;EN$3)&gt;0,1,0))</f>
        <v>0</v>
      </c>
      <c r="EO24" s="19" t="n">
        <f aca="false">IF($A24="",0,IF(COUNTIFS(Urlaub!$A$5:$A$604,$A24,Urlaub!$B$5:$B$604,"&lt;="&amp;EO$3,Urlaub!$C$5:$C$604,"&gt;="&amp;EO$3)&gt;0,1,0))</f>
        <v>0</v>
      </c>
      <c r="EP24" s="19" t="n">
        <f aca="false">IF($A24="",0,IF(COUNTIFS(Urlaub!$A$5:$A$604,$A24,Urlaub!$B$5:$B$604,"&lt;="&amp;EP$3,Urlaub!$C$5:$C$604,"&gt;="&amp;EP$3)&gt;0,1,0))</f>
        <v>0</v>
      </c>
      <c r="EQ24" s="19" t="n">
        <f aca="false">IF($A24="",0,IF(COUNTIFS(Urlaub!$A$5:$A$604,$A24,Urlaub!$B$5:$B$604,"&lt;="&amp;EQ$3,Urlaub!$C$5:$C$604,"&gt;="&amp;EQ$3)&gt;0,1,0))</f>
        <v>0</v>
      </c>
      <c r="ER24" s="19" t="n">
        <f aca="false">IF($A24="",0,IF(COUNTIFS(Urlaub!$A$5:$A$604,$A24,Urlaub!$B$5:$B$604,"&lt;="&amp;ER$3,Urlaub!$C$5:$C$604,"&gt;="&amp;ER$3)&gt;0,1,0))</f>
        <v>0</v>
      </c>
      <c r="ES24" s="19" t="n">
        <f aca="false">IF($A24="",0,IF(COUNTIFS(Urlaub!$A$5:$A$604,$A24,Urlaub!$B$5:$B$604,"&lt;="&amp;ES$3,Urlaub!$C$5:$C$604,"&gt;="&amp;ES$3)&gt;0,1,0))</f>
        <v>0</v>
      </c>
      <c r="ET24" s="19" t="n">
        <f aca="false">IF($A24="",0,IF(COUNTIFS(Urlaub!$A$5:$A$604,$A24,Urlaub!$B$5:$B$604,"&lt;="&amp;ET$3,Urlaub!$C$5:$C$604,"&gt;="&amp;ET$3)&gt;0,1,0))</f>
        <v>0</v>
      </c>
      <c r="EU24" s="19" t="n">
        <f aca="false">IF($A24="",0,IF(COUNTIFS(Urlaub!$A$5:$A$604,$A24,Urlaub!$B$5:$B$604,"&lt;="&amp;EU$3,Urlaub!$C$5:$C$604,"&gt;="&amp;EU$3)&gt;0,1,0))</f>
        <v>0</v>
      </c>
      <c r="EV24" s="19" t="n">
        <f aca="false">IF($A24="",0,IF(COUNTIFS(Urlaub!$A$5:$A$604,$A24,Urlaub!$B$5:$B$604,"&lt;="&amp;EV$3,Urlaub!$C$5:$C$604,"&gt;="&amp;EV$3)&gt;0,1,0))</f>
        <v>0</v>
      </c>
      <c r="EW24" s="19" t="n">
        <f aca="false">IF($A24="",0,IF(COUNTIFS(Urlaub!$A$5:$A$604,$A24,Urlaub!$B$5:$B$604,"&lt;="&amp;EW$3,Urlaub!$C$5:$C$604,"&gt;="&amp;EW$3)&gt;0,1,0))</f>
        <v>0</v>
      </c>
      <c r="EX24" s="19" t="n">
        <f aca="false">IF($A24="",0,IF(COUNTIFS(Urlaub!$A$5:$A$604,$A24,Urlaub!$B$5:$B$604,"&lt;="&amp;EX$3,Urlaub!$C$5:$C$604,"&gt;="&amp;EX$3)&gt;0,1,0))</f>
        <v>0</v>
      </c>
      <c r="EY24" s="19" t="n">
        <f aca="false">IF($A24="",0,IF(COUNTIFS(Urlaub!$A$5:$A$604,$A24,Urlaub!$B$5:$B$604,"&lt;="&amp;EY$3,Urlaub!$C$5:$C$604,"&gt;="&amp;EY$3)&gt;0,1,0))</f>
        <v>0</v>
      </c>
      <c r="EZ24" s="19" t="n">
        <f aca="false">IF($A24="",0,IF(COUNTIFS(Urlaub!$A$5:$A$604,$A24,Urlaub!$B$5:$B$604,"&lt;="&amp;EZ$3,Urlaub!$C$5:$C$604,"&gt;="&amp;EZ$3)&gt;0,1,0))</f>
        <v>0</v>
      </c>
      <c r="FA24" s="19" t="n">
        <f aca="false">IF($A24="",0,IF(COUNTIFS(Urlaub!$A$5:$A$604,$A24,Urlaub!$B$5:$B$604,"&lt;="&amp;FA$3,Urlaub!$C$5:$C$604,"&gt;="&amp;FA$3)&gt;0,1,0))</f>
        <v>0</v>
      </c>
      <c r="FB24" s="19" t="n">
        <f aca="false">IF($A24="",0,IF(COUNTIFS(Urlaub!$A$5:$A$604,$A24,Urlaub!$B$5:$B$604,"&lt;="&amp;FB$3,Urlaub!$C$5:$C$604,"&gt;="&amp;FB$3)&gt;0,1,0))</f>
        <v>0</v>
      </c>
      <c r="FC24" s="19" t="n">
        <f aca="false">IF($A24="",0,IF(COUNTIFS(Urlaub!$A$5:$A$604,$A24,Urlaub!$B$5:$B$604,"&lt;="&amp;FC$3,Urlaub!$C$5:$C$604,"&gt;="&amp;FC$3)&gt;0,1,0))</f>
        <v>0</v>
      </c>
      <c r="FD24" s="19" t="n">
        <f aca="false">IF($A24="",0,IF(COUNTIFS(Urlaub!$A$5:$A$604,$A24,Urlaub!$B$5:$B$604,"&lt;="&amp;FD$3,Urlaub!$C$5:$C$604,"&gt;="&amp;FD$3)&gt;0,1,0))</f>
        <v>0</v>
      </c>
      <c r="FE24" s="19" t="n">
        <f aca="false">IF($A24="",0,IF(COUNTIFS(Urlaub!$A$5:$A$604,$A24,Urlaub!$B$5:$B$604,"&lt;="&amp;FE$3,Urlaub!$C$5:$C$604,"&gt;="&amp;FE$3)&gt;0,1,0))</f>
        <v>0</v>
      </c>
      <c r="FF24" s="19" t="n">
        <f aca="false">IF($A24="",0,IF(COUNTIFS(Urlaub!$A$5:$A$604,$A24,Urlaub!$B$5:$B$604,"&lt;="&amp;FF$3,Urlaub!$C$5:$C$604,"&gt;="&amp;FF$3)&gt;0,1,0))</f>
        <v>0</v>
      </c>
      <c r="FG24" s="19" t="n">
        <f aca="false">IF($A24="",0,IF(COUNTIFS(Urlaub!$A$5:$A$604,$A24,Urlaub!$B$5:$B$604,"&lt;="&amp;FG$3,Urlaub!$C$5:$C$604,"&gt;="&amp;FG$3)&gt;0,1,0))</f>
        <v>0</v>
      </c>
      <c r="FH24" s="19" t="n">
        <f aca="false">IF($A24="",0,IF(COUNTIFS(Urlaub!$A$5:$A$604,$A24,Urlaub!$B$5:$B$604,"&lt;="&amp;FH$3,Urlaub!$C$5:$C$604,"&gt;="&amp;FH$3)&gt;0,1,0))</f>
        <v>0</v>
      </c>
      <c r="FI24" s="19" t="n">
        <f aca="false">IF($A24="",0,IF(COUNTIFS(Urlaub!$A$5:$A$604,$A24,Urlaub!$B$5:$B$604,"&lt;="&amp;FI$3,Urlaub!$C$5:$C$604,"&gt;="&amp;FI$3)&gt;0,1,0))</f>
        <v>0</v>
      </c>
      <c r="FJ24" s="19" t="n">
        <f aca="false">IF($A24="",0,IF(COUNTIFS(Urlaub!$A$5:$A$604,$A24,Urlaub!$B$5:$B$604,"&lt;="&amp;FJ$3,Urlaub!$C$5:$C$604,"&gt;="&amp;FJ$3)&gt;0,1,0))</f>
        <v>0</v>
      </c>
      <c r="FK24" s="19" t="n">
        <f aca="false">IF($A24="",0,IF(COUNTIFS(Urlaub!$A$5:$A$604,$A24,Urlaub!$B$5:$B$604,"&lt;="&amp;FK$3,Urlaub!$C$5:$C$604,"&gt;="&amp;FK$3)&gt;0,1,0))</f>
        <v>0</v>
      </c>
      <c r="FL24" s="19" t="n">
        <f aca="false">IF($A24="",0,IF(COUNTIFS(Urlaub!$A$5:$A$604,$A24,Urlaub!$B$5:$B$604,"&lt;="&amp;FL$3,Urlaub!$C$5:$C$604,"&gt;="&amp;FL$3)&gt;0,1,0))</f>
        <v>0</v>
      </c>
      <c r="FM24" s="19" t="n">
        <f aca="false">IF($A24="",0,IF(COUNTIFS(Urlaub!$A$5:$A$604,$A24,Urlaub!$B$5:$B$604,"&lt;="&amp;FM$3,Urlaub!$C$5:$C$604,"&gt;="&amp;FM$3)&gt;0,1,0))</f>
        <v>0</v>
      </c>
      <c r="FN24" s="19" t="n">
        <f aca="false">IF($A24="",0,IF(COUNTIFS(Urlaub!$A$5:$A$604,$A24,Urlaub!$B$5:$B$604,"&lt;="&amp;FN$3,Urlaub!$C$5:$C$604,"&gt;="&amp;FN$3)&gt;0,1,0))</f>
        <v>0</v>
      </c>
      <c r="FO24" s="19" t="n">
        <f aca="false">IF($A24="",0,IF(COUNTIFS(Urlaub!$A$5:$A$604,$A24,Urlaub!$B$5:$B$604,"&lt;="&amp;FO$3,Urlaub!$C$5:$C$604,"&gt;="&amp;FO$3)&gt;0,1,0))</f>
        <v>0</v>
      </c>
      <c r="FP24" s="19" t="n">
        <f aca="false">IF($A24="",0,IF(COUNTIFS(Urlaub!$A$5:$A$604,$A24,Urlaub!$B$5:$B$604,"&lt;="&amp;FP$3,Urlaub!$C$5:$C$604,"&gt;="&amp;FP$3)&gt;0,1,0))</f>
        <v>0</v>
      </c>
      <c r="FQ24" s="19" t="n">
        <f aca="false">IF($A24="",0,IF(COUNTIFS(Urlaub!$A$5:$A$604,$A24,Urlaub!$B$5:$B$604,"&lt;="&amp;FQ$3,Urlaub!$C$5:$C$604,"&gt;="&amp;FQ$3)&gt;0,1,0))</f>
        <v>0</v>
      </c>
      <c r="FR24" s="19" t="n">
        <f aca="false">IF($A24="",0,IF(COUNTIFS(Urlaub!$A$5:$A$604,$A24,Urlaub!$B$5:$B$604,"&lt;="&amp;FR$3,Urlaub!$C$5:$C$604,"&gt;="&amp;FR$3)&gt;0,1,0))</f>
        <v>0</v>
      </c>
      <c r="FS24" s="19" t="n">
        <f aca="false">IF($A24="",0,IF(COUNTIFS(Urlaub!$A$5:$A$604,$A24,Urlaub!$B$5:$B$604,"&lt;="&amp;FS$3,Urlaub!$C$5:$C$604,"&gt;="&amp;FS$3)&gt;0,1,0))</f>
        <v>0</v>
      </c>
      <c r="FT24" s="19" t="n">
        <f aca="false">IF($A24="",0,IF(COUNTIFS(Urlaub!$A$5:$A$604,$A24,Urlaub!$B$5:$B$604,"&lt;="&amp;FT$3,Urlaub!$C$5:$C$604,"&gt;="&amp;FT$3)&gt;0,1,0))</f>
        <v>0</v>
      </c>
      <c r="FU24" s="19" t="n">
        <f aca="false">IF($A24="",0,IF(COUNTIFS(Urlaub!$A$5:$A$604,$A24,Urlaub!$B$5:$B$604,"&lt;="&amp;FU$3,Urlaub!$C$5:$C$604,"&gt;="&amp;FU$3)&gt;0,1,0))</f>
        <v>0</v>
      </c>
      <c r="FV24" s="19" t="n">
        <f aca="false">IF($A24="",0,IF(COUNTIFS(Urlaub!$A$5:$A$604,$A24,Urlaub!$B$5:$B$604,"&lt;="&amp;FV$3,Urlaub!$C$5:$C$604,"&gt;="&amp;FV$3)&gt;0,1,0))</f>
        <v>0</v>
      </c>
      <c r="FW24" s="19" t="n">
        <f aca="false">IF($A24="",0,IF(COUNTIFS(Urlaub!$A$5:$A$604,$A24,Urlaub!$B$5:$B$604,"&lt;="&amp;FW$3,Urlaub!$C$5:$C$604,"&gt;="&amp;FW$3)&gt;0,1,0))</f>
        <v>0</v>
      </c>
      <c r="FX24" s="19" t="n">
        <f aca="false">IF($A24="",0,IF(COUNTIFS(Urlaub!$A$5:$A$604,$A24,Urlaub!$B$5:$B$604,"&lt;="&amp;FX$3,Urlaub!$C$5:$C$604,"&gt;="&amp;FX$3)&gt;0,1,0))</f>
        <v>0</v>
      </c>
      <c r="FY24" s="19" t="n">
        <f aca="false">IF($A24="",0,IF(COUNTIFS(Urlaub!$A$5:$A$604,$A24,Urlaub!$B$5:$B$604,"&lt;="&amp;FY$3,Urlaub!$C$5:$C$604,"&gt;="&amp;FY$3)&gt;0,1,0))</f>
        <v>0</v>
      </c>
      <c r="FZ24" s="19" t="n">
        <f aca="false">IF($A24="",0,IF(COUNTIFS(Urlaub!$A$5:$A$604,$A24,Urlaub!$B$5:$B$604,"&lt;="&amp;FZ$3,Urlaub!$C$5:$C$604,"&gt;="&amp;FZ$3)&gt;0,1,0))</f>
        <v>0</v>
      </c>
      <c r="GA24" s="19" t="n">
        <f aca="false">IF($A24="",0,IF(COUNTIFS(Urlaub!$A$5:$A$604,$A24,Urlaub!$B$5:$B$604,"&lt;="&amp;GA$3,Urlaub!$C$5:$C$604,"&gt;="&amp;GA$3)&gt;0,1,0))</f>
        <v>0</v>
      </c>
      <c r="GB24" s="19" t="n">
        <f aca="false">IF($A24="",0,IF(COUNTIFS(Urlaub!$A$5:$A$604,$A24,Urlaub!$B$5:$B$604,"&lt;="&amp;GB$3,Urlaub!$C$5:$C$604,"&gt;="&amp;GB$3)&gt;0,1,0))</f>
        <v>0</v>
      </c>
      <c r="GC24" s="19" t="n">
        <f aca="false">IF($A24="",0,IF(COUNTIFS(Urlaub!$A$5:$A$604,$A24,Urlaub!$B$5:$B$604,"&lt;="&amp;GC$3,Urlaub!$C$5:$C$604,"&gt;="&amp;GC$3)&gt;0,1,0))</f>
        <v>0</v>
      </c>
      <c r="GD24" s="19" t="n">
        <f aca="false">IF($A24="",0,IF(COUNTIFS(Urlaub!$A$5:$A$604,$A24,Urlaub!$B$5:$B$604,"&lt;="&amp;GD$3,Urlaub!$C$5:$C$604,"&gt;="&amp;GD$3)&gt;0,1,0))</f>
        <v>0</v>
      </c>
      <c r="GE24" s="19" t="n">
        <f aca="false">IF($A24="",0,IF(COUNTIFS(Urlaub!$A$5:$A$604,$A24,Urlaub!$B$5:$B$604,"&lt;="&amp;GE$3,Urlaub!$C$5:$C$604,"&gt;="&amp;GE$3)&gt;0,1,0))</f>
        <v>0</v>
      </c>
      <c r="GF24" s="19" t="n">
        <f aca="false">IF($A24="",0,IF(COUNTIFS(Urlaub!$A$5:$A$604,$A24,Urlaub!$B$5:$B$604,"&lt;="&amp;GF$3,Urlaub!$C$5:$C$604,"&gt;="&amp;GF$3)&gt;0,1,0))</f>
        <v>0</v>
      </c>
      <c r="GG24" s="19" t="n">
        <f aca="false">IF($A24="",0,IF(COUNTIFS(Urlaub!$A$5:$A$604,$A24,Urlaub!$B$5:$B$604,"&lt;="&amp;GG$3,Urlaub!$C$5:$C$604,"&gt;="&amp;GG$3)&gt;0,1,0))</f>
        <v>0</v>
      </c>
      <c r="GH24" s="19" t="n">
        <f aca="false">IF($A24="",0,IF(COUNTIFS(Urlaub!$A$5:$A$604,$A24,Urlaub!$B$5:$B$604,"&lt;="&amp;GH$3,Urlaub!$C$5:$C$604,"&gt;="&amp;GH$3)&gt;0,1,0))</f>
        <v>0</v>
      </c>
      <c r="GI24" s="19" t="n">
        <f aca="false">IF($A24="",0,IF(COUNTIFS(Urlaub!$A$5:$A$604,$A24,Urlaub!$B$5:$B$604,"&lt;="&amp;GI$3,Urlaub!$C$5:$C$604,"&gt;="&amp;GI$3)&gt;0,1,0))</f>
        <v>0</v>
      </c>
      <c r="GJ24" s="19" t="n">
        <f aca="false">IF($A24="",0,IF(COUNTIFS(Urlaub!$A$5:$A$604,$A24,Urlaub!$B$5:$B$604,"&lt;="&amp;GJ$3,Urlaub!$C$5:$C$604,"&gt;="&amp;GJ$3)&gt;0,1,0))</f>
        <v>0</v>
      </c>
      <c r="GK24" s="19" t="n">
        <f aca="false">IF($A24="",0,IF(COUNTIFS(Urlaub!$A$5:$A$604,$A24,Urlaub!$B$5:$B$604,"&lt;="&amp;GK$3,Urlaub!$C$5:$C$604,"&gt;="&amp;GK$3)&gt;0,1,0))</f>
        <v>0</v>
      </c>
      <c r="GL24" s="19" t="n">
        <f aca="false">IF($A24="",0,IF(COUNTIFS(Urlaub!$A$5:$A$604,$A24,Urlaub!$B$5:$B$604,"&lt;="&amp;GL$3,Urlaub!$C$5:$C$604,"&gt;="&amp;GL$3)&gt;0,1,0))</f>
        <v>0</v>
      </c>
      <c r="GM24" s="19" t="n">
        <f aca="false">IF($A24="",0,IF(COUNTIFS(Urlaub!$A$5:$A$604,$A24,Urlaub!$B$5:$B$604,"&lt;="&amp;GM$3,Urlaub!$C$5:$C$604,"&gt;="&amp;GM$3)&gt;0,1,0))</f>
        <v>0</v>
      </c>
      <c r="GN24" s="19" t="n">
        <f aca="false">IF($A24="",0,IF(COUNTIFS(Urlaub!$A$5:$A$604,$A24,Urlaub!$B$5:$B$604,"&lt;="&amp;GN$3,Urlaub!$C$5:$C$604,"&gt;="&amp;GN$3)&gt;0,1,0))</f>
        <v>0</v>
      </c>
      <c r="GO24" s="19" t="n">
        <f aca="false">IF($A24="",0,IF(COUNTIFS(Urlaub!$A$5:$A$604,$A24,Urlaub!$B$5:$B$604,"&lt;="&amp;GO$3,Urlaub!$C$5:$C$604,"&gt;="&amp;GO$3)&gt;0,1,0))</f>
        <v>0</v>
      </c>
      <c r="GP24" s="19" t="n">
        <f aca="false">IF($A24="",0,IF(COUNTIFS(Urlaub!$A$5:$A$604,$A24,Urlaub!$B$5:$B$604,"&lt;="&amp;GP$3,Urlaub!$C$5:$C$604,"&gt;="&amp;GP$3)&gt;0,1,0))</f>
        <v>0</v>
      </c>
      <c r="GQ24" s="19" t="n">
        <f aca="false">IF($A24="",0,IF(COUNTIFS(Urlaub!$A$5:$A$604,$A24,Urlaub!$B$5:$B$604,"&lt;="&amp;GQ$3,Urlaub!$C$5:$C$604,"&gt;="&amp;GQ$3)&gt;0,1,0))</f>
        <v>0</v>
      </c>
      <c r="GR24" s="19" t="n">
        <f aca="false">IF($A24="",0,IF(COUNTIFS(Urlaub!$A$5:$A$604,$A24,Urlaub!$B$5:$B$604,"&lt;="&amp;GR$3,Urlaub!$C$5:$C$604,"&gt;="&amp;GR$3)&gt;0,1,0))</f>
        <v>0</v>
      </c>
      <c r="GS24" s="19" t="n">
        <f aca="false">IF($A24="",0,IF(COUNTIFS(Urlaub!$A$5:$A$604,$A24,Urlaub!$B$5:$B$604,"&lt;="&amp;GS$3,Urlaub!$C$5:$C$604,"&gt;="&amp;GS$3)&gt;0,1,0))</f>
        <v>0</v>
      </c>
      <c r="GT24" s="19" t="n">
        <f aca="false">IF($A24="",0,IF(COUNTIFS(Urlaub!$A$5:$A$604,$A24,Urlaub!$B$5:$B$604,"&lt;="&amp;GT$3,Urlaub!$C$5:$C$604,"&gt;="&amp;GT$3)&gt;0,1,0))</f>
        <v>0</v>
      </c>
      <c r="GU24" s="19" t="n">
        <f aca="false">IF($A24="",0,IF(COUNTIFS(Urlaub!$A$5:$A$604,$A24,Urlaub!$B$5:$B$604,"&lt;="&amp;GU$3,Urlaub!$C$5:$C$604,"&gt;="&amp;GU$3)&gt;0,1,0))</f>
        <v>0</v>
      </c>
      <c r="GV24" s="19" t="n">
        <f aca="false">IF($A24="",0,IF(COUNTIFS(Urlaub!$A$5:$A$604,$A24,Urlaub!$B$5:$B$604,"&lt;="&amp;GV$3,Urlaub!$C$5:$C$604,"&gt;="&amp;GV$3)&gt;0,1,0))</f>
        <v>0</v>
      </c>
      <c r="GW24" s="19" t="n">
        <f aca="false">IF($A24="",0,IF(COUNTIFS(Urlaub!$A$5:$A$604,$A24,Urlaub!$B$5:$B$604,"&lt;="&amp;GW$3,Urlaub!$C$5:$C$604,"&gt;="&amp;GW$3)&gt;0,1,0))</f>
        <v>0</v>
      </c>
      <c r="GX24" s="19" t="n">
        <f aca="false">IF($A24="",0,IF(COUNTIFS(Urlaub!$A$5:$A$604,$A24,Urlaub!$B$5:$B$604,"&lt;="&amp;GX$3,Urlaub!$C$5:$C$604,"&gt;="&amp;GX$3)&gt;0,1,0))</f>
        <v>0</v>
      </c>
      <c r="GY24" s="19" t="n">
        <f aca="false">IF($A24="",0,IF(COUNTIFS(Urlaub!$A$5:$A$604,$A24,Urlaub!$B$5:$B$604,"&lt;="&amp;GY$3,Urlaub!$C$5:$C$604,"&gt;="&amp;GY$3)&gt;0,1,0))</f>
        <v>0</v>
      </c>
      <c r="GZ24" s="19" t="n">
        <f aca="false">IF($A24="",0,IF(COUNTIFS(Urlaub!$A$5:$A$604,$A24,Urlaub!$B$5:$B$604,"&lt;="&amp;GZ$3,Urlaub!$C$5:$C$604,"&gt;="&amp;GZ$3)&gt;0,1,0))</f>
        <v>0</v>
      </c>
      <c r="HA24" s="19" t="n">
        <f aca="false">IF($A24="",0,IF(COUNTIFS(Urlaub!$A$5:$A$604,$A24,Urlaub!$B$5:$B$604,"&lt;="&amp;HA$3,Urlaub!$C$5:$C$604,"&gt;="&amp;HA$3)&gt;0,1,0))</f>
        <v>0</v>
      </c>
      <c r="HB24" s="19" t="n">
        <f aca="false">IF($A24="",0,IF(COUNTIFS(Urlaub!$A$5:$A$604,$A24,Urlaub!$B$5:$B$604,"&lt;="&amp;HB$3,Urlaub!$C$5:$C$604,"&gt;="&amp;HB$3)&gt;0,1,0))</f>
        <v>0</v>
      </c>
      <c r="HC24" s="19" t="n">
        <f aca="false">IF($A24="",0,IF(COUNTIFS(Urlaub!$A$5:$A$604,$A24,Urlaub!$B$5:$B$604,"&lt;="&amp;HC$3,Urlaub!$C$5:$C$604,"&gt;="&amp;HC$3)&gt;0,1,0))</f>
        <v>0</v>
      </c>
      <c r="HD24" s="19" t="n">
        <f aca="false">IF($A24="",0,IF(COUNTIFS(Urlaub!$A$5:$A$604,$A24,Urlaub!$B$5:$B$604,"&lt;="&amp;HD$3,Urlaub!$C$5:$C$604,"&gt;="&amp;HD$3)&gt;0,1,0))</f>
        <v>0</v>
      </c>
      <c r="HE24" s="19" t="n">
        <f aca="false">IF($A24="",0,IF(COUNTIFS(Urlaub!$A$5:$A$604,$A24,Urlaub!$B$5:$B$604,"&lt;="&amp;HE$3,Urlaub!$C$5:$C$604,"&gt;="&amp;HE$3)&gt;0,1,0))</f>
        <v>0</v>
      </c>
      <c r="HF24" s="19" t="n">
        <f aca="false">IF($A24="",0,IF(COUNTIFS(Urlaub!$A$5:$A$604,$A24,Urlaub!$B$5:$B$604,"&lt;="&amp;HF$3,Urlaub!$C$5:$C$604,"&gt;="&amp;HF$3)&gt;0,1,0))</f>
        <v>0</v>
      </c>
      <c r="HG24" s="19" t="n">
        <f aca="false">IF($A24="",0,IF(COUNTIFS(Urlaub!$A$5:$A$604,$A24,Urlaub!$B$5:$B$604,"&lt;="&amp;HG$3,Urlaub!$C$5:$C$604,"&gt;="&amp;HG$3)&gt;0,1,0))</f>
        <v>0</v>
      </c>
      <c r="HH24" s="19" t="n">
        <f aca="false">IF($A24="",0,IF(COUNTIFS(Urlaub!$A$5:$A$604,$A24,Urlaub!$B$5:$B$604,"&lt;="&amp;HH$3,Urlaub!$C$5:$C$604,"&gt;="&amp;HH$3)&gt;0,1,0))</f>
        <v>0</v>
      </c>
      <c r="HI24" s="19" t="n">
        <f aca="false">IF($A24="",0,IF(COUNTIFS(Urlaub!$A$5:$A$604,$A24,Urlaub!$B$5:$B$604,"&lt;="&amp;HI$3,Urlaub!$C$5:$C$604,"&gt;="&amp;HI$3)&gt;0,1,0))</f>
        <v>0</v>
      </c>
      <c r="HJ24" s="19" t="n">
        <f aca="false">IF($A24="",0,IF(COUNTIFS(Urlaub!$A$5:$A$604,$A24,Urlaub!$B$5:$B$604,"&lt;="&amp;HJ$3,Urlaub!$C$5:$C$604,"&gt;="&amp;HJ$3)&gt;0,1,0))</f>
        <v>0</v>
      </c>
      <c r="HK24" s="19" t="n">
        <f aca="false">IF($A24="",0,IF(COUNTIFS(Urlaub!$A$5:$A$604,$A24,Urlaub!$B$5:$B$604,"&lt;="&amp;HK$3,Urlaub!$C$5:$C$604,"&gt;="&amp;HK$3)&gt;0,1,0))</f>
        <v>0</v>
      </c>
      <c r="HL24" s="19" t="n">
        <f aca="false">IF($A24="",0,IF(COUNTIFS(Urlaub!$A$5:$A$604,$A24,Urlaub!$B$5:$B$604,"&lt;="&amp;HL$3,Urlaub!$C$5:$C$604,"&gt;="&amp;HL$3)&gt;0,1,0))</f>
        <v>0</v>
      </c>
      <c r="HM24" s="19" t="n">
        <f aca="false">IF($A24="",0,IF(COUNTIFS(Urlaub!$A$5:$A$604,$A24,Urlaub!$B$5:$B$604,"&lt;="&amp;HM$3,Urlaub!$C$5:$C$604,"&gt;="&amp;HM$3)&gt;0,1,0))</f>
        <v>0</v>
      </c>
      <c r="HN24" s="19" t="n">
        <f aca="false">IF($A24="",0,IF(COUNTIFS(Urlaub!$A$5:$A$604,$A24,Urlaub!$B$5:$B$604,"&lt;="&amp;HN$3,Urlaub!$C$5:$C$604,"&gt;="&amp;HN$3)&gt;0,1,0))</f>
        <v>0</v>
      </c>
      <c r="HO24" s="19" t="n">
        <f aca="false">IF($A24="",0,IF(COUNTIFS(Urlaub!$A$5:$A$604,$A24,Urlaub!$B$5:$B$604,"&lt;="&amp;HO$3,Urlaub!$C$5:$C$604,"&gt;="&amp;HO$3)&gt;0,1,0))</f>
        <v>0</v>
      </c>
      <c r="HP24" s="19" t="n">
        <f aca="false">IF($A24="",0,IF(COUNTIFS(Urlaub!$A$5:$A$604,$A24,Urlaub!$B$5:$B$604,"&lt;="&amp;HP$3,Urlaub!$C$5:$C$604,"&gt;="&amp;HP$3)&gt;0,1,0))</f>
        <v>0</v>
      </c>
      <c r="HQ24" s="19" t="n">
        <f aca="false">IF($A24="",0,IF(COUNTIFS(Urlaub!$A$5:$A$604,$A24,Urlaub!$B$5:$B$604,"&lt;="&amp;HQ$3,Urlaub!$C$5:$C$604,"&gt;="&amp;HQ$3)&gt;0,1,0))</f>
        <v>0</v>
      </c>
      <c r="HR24" s="19" t="n">
        <f aca="false">IF($A24="",0,IF(COUNTIFS(Urlaub!$A$5:$A$604,$A24,Urlaub!$B$5:$B$604,"&lt;="&amp;HR$3,Urlaub!$C$5:$C$604,"&gt;="&amp;HR$3)&gt;0,1,0))</f>
        <v>0</v>
      </c>
      <c r="HS24" s="19" t="n">
        <f aca="false">IF($A24="",0,IF(COUNTIFS(Urlaub!$A$5:$A$604,$A24,Urlaub!$B$5:$B$604,"&lt;="&amp;HS$3,Urlaub!$C$5:$C$604,"&gt;="&amp;HS$3)&gt;0,1,0))</f>
        <v>0</v>
      </c>
      <c r="HT24" s="19" t="n">
        <f aca="false">IF($A24="",0,IF(COUNTIFS(Urlaub!$A$5:$A$604,$A24,Urlaub!$B$5:$B$604,"&lt;="&amp;HT$3,Urlaub!$C$5:$C$604,"&gt;="&amp;HT$3)&gt;0,1,0))</f>
        <v>0</v>
      </c>
      <c r="HU24" s="19" t="n">
        <f aca="false">IF($A24="",0,IF(COUNTIFS(Urlaub!$A$5:$A$604,$A24,Urlaub!$B$5:$B$604,"&lt;="&amp;HU$3,Urlaub!$C$5:$C$604,"&gt;="&amp;HU$3)&gt;0,1,0))</f>
        <v>0</v>
      </c>
      <c r="HV24" s="19" t="n">
        <f aca="false">IF($A24="",0,IF(COUNTIFS(Urlaub!$A$5:$A$604,$A24,Urlaub!$B$5:$B$604,"&lt;="&amp;HV$3,Urlaub!$C$5:$C$604,"&gt;="&amp;HV$3)&gt;0,1,0))</f>
        <v>0</v>
      </c>
      <c r="HW24" s="19" t="n">
        <f aca="false">IF($A24="",0,IF(COUNTIFS(Urlaub!$A$5:$A$604,$A24,Urlaub!$B$5:$B$604,"&lt;="&amp;HW$3,Urlaub!$C$5:$C$604,"&gt;="&amp;HW$3)&gt;0,1,0))</f>
        <v>0</v>
      </c>
      <c r="HX24" s="19" t="n">
        <f aca="false">IF($A24="",0,IF(COUNTIFS(Urlaub!$A$5:$A$604,$A24,Urlaub!$B$5:$B$604,"&lt;="&amp;HX$3,Urlaub!$C$5:$C$604,"&gt;="&amp;HX$3)&gt;0,1,0))</f>
        <v>0</v>
      </c>
      <c r="HY24" s="19" t="n">
        <f aca="false">IF($A24="",0,IF(COUNTIFS(Urlaub!$A$5:$A$604,$A24,Urlaub!$B$5:$B$604,"&lt;="&amp;HY$3,Urlaub!$C$5:$C$604,"&gt;="&amp;HY$3)&gt;0,1,0))</f>
        <v>0</v>
      </c>
      <c r="HZ24" s="19" t="n">
        <f aca="false">IF($A24="",0,IF(COUNTIFS(Urlaub!$A$5:$A$604,$A24,Urlaub!$B$5:$B$604,"&lt;="&amp;HZ$3,Urlaub!$C$5:$C$604,"&gt;="&amp;HZ$3)&gt;0,1,0))</f>
        <v>0</v>
      </c>
      <c r="IA24" s="19" t="n">
        <f aca="false">IF($A24="",0,IF(COUNTIFS(Urlaub!$A$5:$A$604,$A24,Urlaub!$B$5:$B$604,"&lt;="&amp;IA$3,Urlaub!$C$5:$C$604,"&gt;="&amp;IA$3)&gt;0,1,0))</f>
        <v>0</v>
      </c>
      <c r="IB24" s="19" t="n">
        <f aca="false">IF($A24="",0,IF(COUNTIFS(Urlaub!$A$5:$A$604,$A24,Urlaub!$B$5:$B$604,"&lt;="&amp;IB$3,Urlaub!$C$5:$C$604,"&gt;="&amp;IB$3)&gt;0,1,0))</f>
        <v>0</v>
      </c>
      <c r="IC24" s="19" t="n">
        <f aca="false">IF($A24="",0,IF(COUNTIFS(Urlaub!$A$5:$A$604,$A24,Urlaub!$B$5:$B$604,"&lt;="&amp;IC$3,Urlaub!$C$5:$C$604,"&gt;="&amp;IC$3)&gt;0,1,0))</f>
        <v>0</v>
      </c>
      <c r="ID24" s="19" t="n">
        <f aca="false">IF($A24="",0,IF(COUNTIFS(Urlaub!$A$5:$A$604,$A24,Urlaub!$B$5:$B$604,"&lt;="&amp;ID$3,Urlaub!$C$5:$C$604,"&gt;="&amp;ID$3)&gt;0,1,0))</f>
        <v>0</v>
      </c>
      <c r="IE24" s="19" t="n">
        <f aca="false">IF($A24="",0,IF(COUNTIFS(Urlaub!$A$5:$A$604,$A24,Urlaub!$B$5:$B$604,"&lt;="&amp;IE$3,Urlaub!$C$5:$C$604,"&gt;="&amp;IE$3)&gt;0,1,0))</f>
        <v>0</v>
      </c>
      <c r="IF24" s="19" t="n">
        <f aca="false">IF($A24="",0,IF(COUNTIFS(Urlaub!$A$5:$A$604,$A24,Urlaub!$B$5:$B$604,"&lt;="&amp;IF$3,Urlaub!$C$5:$C$604,"&gt;="&amp;IF$3)&gt;0,1,0))</f>
        <v>0</v>
      </c>
      <c r="IG24" s="19" t="n">
        <f aca="false">IF($A24="",0,IF(COUNTIFS(Urlaub!$A$5:$A$604,$A24,Urlaub!$B$5:$B$604,"&lt;="&amp;IG$3,Urlaub!$C$5:$C$604,"&gt;="&amp;IG$3)&gt;0,1,0))</f>
        <v>0</v>
      </c>
      <c r="IH24" s="19" t="n">
        <f aca="false">IF($A24="",0,IF(COUNTIFS(Urlaub!$A$5:$A$604,$A24,Urlaub!$B$5:$B$604,"&lt;="&amp;IH$3,Urlaub!$C$5:$C$604,"&gt;="&amp;IH$3)&gt;0,1,0))</f>
        <v>0</v>
      </c>
      <c r="II24" s="19" t="n">
        <f aca="false">IF($A24="",0,IF(COUNTIFS(Urlaub!$A$5:$A$604,$A24,Urlaub!$B$5:$B$604,"&lt;="&amp;II$3,Urlaub!$C$5:$C$604,"&gt;="&amp;II$3)&gt;0,1,0))</f>
        <v>0</v>
      </c>
      <c r="IJ24" s="19" t="n">
        <f aca="false">IF($A24="",0,IF(COUNTIFS(Urlaub!$A$5:$A$604,$A24,Urlaub!$B$5:$B$604,"&lt;="&amp;IJ$3,Urlaub!$C$5:$C$604,"&gt;="&amp;IJ$3)&gt;0,1,0))</f>
        <v>0</v>
      </c>
      <c r="IK24" s="19" t="n">
        <f aca="false">IF($A24="",0,IF(COUNTIFS(Urlaub!$A$5:$A$604,$A24,Urlaub!$B$5:$B$604,"&lt;="&amp;IK$3,Urlaub!$C$5:$C$604,"&gt;="&amp;IK$3)&gt;0,1,0))</f>
        <v>0</v>
      </c>
      <c r="IL24" s="19" t="n">
        <f aca="false">IF($A24="",0,IF(COUNTIFS(Urlaub!$A$5:$A$604,$A24,Urlaub!$B$5:$B$604,"&lt;="&amp;IL$3,Urlaub!$C$5:$C$604,"&gt;="&amp;IL$3)&gt;0,1,0))</f>
        <v>0</v>
      </c>
      <c r="IM24" s="19" t="n">
        <f aca="false">IF($A24="",0,IF(COUNTIFS(Urlaub!$A$5:$A$604,$A24,Urlaub!$B$5:$B$604,"&lt;="&amp;IM$3,Urlaub!$C$5:$C$604,"&gt;="&amp;IM$3)&gt;0,1,0))</f>
        <v>0</v>
      </c>
      <c r="IN24" s="19" t="n">
        <f aca="false">IF($A24="",0,IF(COUNTIFS(Urlaub!$A$5:$A$604,$A24,Urlaub!$B$5:$B$604,"&lt;="&amp;IN$3,Urlaub!$C$5:$C$604,"&gt;="&amp;IN$3)&gt;0,1,0))</f>
        <v>0</v>
      </c>
      <c r="IO24" s="19" t="n">
        <f aca="false">IF($A24="",0,IF(COUNTIFS(Urlaub!$A$5:$A$604,$A24,Urlaub!$B$5:$B$604,"&lt;="&amp;IO$3,Urlaub!$C$5:$C$604,"&gt;="&amp;IO$3)&gt;0,1,0))</f>
        <v>0</v>
      </c>
      <c r="IP24" s="19" t="n">
        <f aca="false">IF($A24="",0,IF(COUNTIFS(Urlaub!$A$5:$A$604,$A24,Urlaub!$B$5:$B$604,"&lt;="&amp;IP$3,Urlaub!$C$5:$C$604,"&gt;="&amp;IP$3)&gt;0,1,0))</f>
        <v>0</v>
      </c>
      <c r="IQ24" s="19" t="n">
        <f aca="false">IF($A24="",0,IF(COUNTIFS(Urlaub!$A$5:$A$604,$A24,Urlaub!$B$5:$B$604,"&lt;="&amp;IQ$3,Urlaub!$C$5:$C$604,"&gt;="&amp;IQ$3)&gt;0,1,0))</f>
        <v>0</v>
      </c>
      <c r="IR24" s="19" t="n">
        <f aca="false">IF($A24="",0,IF(COUNTIFS(Urlaub!$A$5:$A$604,$A24,Urlaub!$B$5:$B$604,"&lt;="&amp;IR$3,Urlaub!$C$5:$C$604,"&gt;="&amp;IR$3)&gt;0,1,0))</f>
        <v>0</v>
      </c>
      <c r="IS24" s="19" t="n">
        <f aca="false">IF($A24="",0,IF(COUNTIFS(Urlaub!$A$5:$A$604,$A24,Urlaub!$B$5:$B$604,"&lt;="&amp;IS$3,Urlaub!$C$5:$C$604,"&gt;="&amp;IS$3)&gt;0,1,0))</f>
        <v>0</v>
      </c>
      <c r="IT24" s="19" t="n">
        <f aca="false">IF($A24="",0,IF(COUNTIFS(Urlaub!$A$5:$A$604,$A24,Urlaub!$B$5:$B$604,"&lt;="&amp;IT$3,Urlaub!$C$5:$C$604,"&gt;="&amp;IT$3)&gt;0,1,0))</f>
        <v>0</v>
      </c>
      <c r="IU24" s="19" t="n">
        <f aca="false">IF($A24="",0,IF(COUNTIFS(Urlaub!$A$5:$A$604,$A24,Urlaub!$B$5:$B$604,"&lt;="&amp;IU$3,Urlaub!$C$5:$C$604,"&gt;="&amp;IU$3)&gt;0,1,0))</f>
        <v>0</v>
      </c>
      <c r="IV24" s="19" t="n">
        <f aca="false">IF($A24="",0,IF(COUNTIFS(Urlaub!$A$5:$A$604,$A24,Urlaub!$B$5:$B$604,"&lt;="&amp;IV$3,Urlaub!$C$5:$C$604,"&gt;="&amp;IV$3)&gt;0,1,0))</f>
        <v>0</v>
      </c>
      <c r="IW24" s="19" t="n">
        <f aca="false">IF($A24="",0,IF(COUNTIFS(Urlaub!$A$5:$A$604,$A24,Urlaub!$B$5:$B$604,"&lt;="&amp;IW$3,Urlaub!$C$5:$C$604,"&gt;="&amp;IW$3)&gt;0,1,0))</f>
        <v>0</v>
      </c>
      <c r="IX24" s="19" t="n">
        <f aca="false">IF($A24="",0,IF(COUNTIFS(Urlaub!$A$5:$A$604,$A24,Urlaub!$B$5:$B$604,"&lt;="&amp;IX$3,Urlaub!$C$5:$C$604,"&gt;="&amp;IX$3)&gt;0,1,0))</f>
        <v>0</v>
      </c>
      <c r="IY24" s="19" t="n">
        <f aca="false">IF($A24="",0,IF(COUNTIFS(Urlaub!$A$5:$A$604,$A24,Urlaub!$B$5:$B$604,"&lt;="&amp;IY$3,Urlaub!$C$5:$C$604,"&gt;="&amp;IY$3)&gt;0,1,0))</f>
        <v>0</v>
      </c>
      <c r="IZ24" s="19" t="n">
        <f aca="false">IF($A24="",0,IF(COUNTIFS(Urlaub!$A$5:$A$604,$A24,Urlaub!$B$5:$B$604,"&lt;="&amp;IZ$3,Urlaub!$C$5:$C$604,"&gt;="&amp;IZ$3)&gt;0,1,0))</f>
        <v>0</v>
      </c>
      <c r="JA24" s="19" t="n">
        <f aca="false">IF($A24="",0,IF(COUNTIFS(Urlaub!$A$5:$A$604,$A24,Urlaub!$B$5:$B$604,"&lt;="&amp;JA$3,Urlaub!$C$5:$C$604,"&gt;="&amp;JA$3)&gt;0,1,0))</f>
        <v>0</v>
      </c>
      <c r="JB24" s="19" t="n">
        <f aca="false">IF($A24="",0,IF(COUNTIFS(Urlaub!$A$5:$A$604,$A24,Urlaub!$B$5:$B$604,"&lt;="&amp;JB$3,Urlaub!$C$5:$C$604,"&gt;="&amp;JB$3)&gt;0,1,0))</f>
        <v>0</v>
      </c>
      <c r="JC24" s="19" t="n">
        <f aca="false">IF($A24="",0,IF(COUNTIFS(Urlaub!$A$5:$A$604,$A24,Urlaub!$B$5:$B$604,"&lt;="&amp;JC$3,Urlaub!$C$5:$C$604,"&gt;="&amp;JC$3)&gt;0,1,0))</f>
        <v>0</v>
      </c>
      <c r="JD24" s="19" t="n">
        <f aca="false">IF($A24="",0,IF(COUNTIFS(Urlaub!$A$5:$A$604,$A24,Urlaub!$B$5:$B$604,"&lt;="&amp;JD$3,Urlaub!$C$5:$C$604,"&gt;="&amp;JD$3)&gt;0,1,0))</f>
        <v>0</v>
      </c>
      <c r="JE24" s="19" t="n">
        <f aca="false">IF($A24="",0,IF(COUNTIFS(Urlaub!$A$5:$A$604,$A24,Urlaub!$B$5:$B$604,"&lt;="&amp;JE$3,Urlaub!$C$5:$C$604,"&gt;="&amp;JE$3)&gt;0,1,0))</f>
        <v>0</v>
      </c>
      <c r="JF24" s="19" t="n">
        <f aca="false">IF($A24="",0,IF(COUNTIFS(Urlaub!$A$5:$A$604,$A24,Urlaub!$B$5:$B$604,"&lt;="&amp;JF$3,Urlaub!$C$5:$C$604,"&gt;="&amp;JF$3)&gt;0,1,0))</f>
        <v>0</v>
      </c>
      <c r="JG24" s="19" t="n">
        <f aca="false">IF($A24="",0,IF(COUNTIFS(Urlaub!$A$5:$A$604,$A24,Urlaub!$B$5:$B$604,"&lt;="&amp;JG$3,Urlaub!$C$5:$C$604,"&gt;="&amp;JG$3)&gt;0,1,0))</f>
        <v>0</v>
      </c>
      <c r="JH24" s="19" t="n">
        <f aca="false">IF($A24="",0,IF(COUNTIFS(Urlaub!$A$5:$A$604,$A24,Urlaub!$B$5:$B$604,"&lt;="&amp;JH$3,Urlaub!$C$5:$C$604,"&gt;="&amp;JH$3)&gt;0,1,0))</f>
        <v>0</v>
      </c>
      <c r="JI24" s="19" t="n">
        <f aca="false">IF($A24="",0,IF(COUNTIFS(Urlaub!$A$5:$A$604,$A24,Urlaub!$B$5:$B$604,"&lt;="&amp;JI$3,Urlaub!$C$5:$C$604,"&gt;="&amp;JI$3)&gt;0,1,0))</f>
        <v>0</v>
      </c>
      <c r="JJ24" s="19" t="n">
        <f aca="false">IF($A24="",0,IF(COUNTIFS(Urlaub!$A$5:$A$604,$A24,Urlaub!$B$5:$B$604,"&lt;="&amp;JJ$3,Urlaub!$C$5:$C$604,"&gt;="&amp;JJ$3)&gt;0,1,0))</f>
        <v>0</v>
      </c>
      <c r="JK24" s="19" t="n">
        <f aca="false">IF($A24="",0,IF(COUNTIFS(Urlaub!$A$5:$A$604,$A24,Urlaub!$B$5:$B$604,"&lt;="&amp;JK$3,Urlaub!$C$5:$C$604,"&gt;="&amp;JK$3)&gt;0,1,0))</f>
        <v>0</v>
      </c>
      <c r="JL24" s="19" t="n">
        <f aca="false">IF($A24="",0,IF(COUNTIFS(Urlaub!$A$5:$A$604,$A24,Urlaub!$B$5:$B$604,"&lt;="&amp;JL$3,Urlaub!$C$5:$C$604,"&gt;="&amp;JL$3)&gt;0,1,0))</f>
        <v>0</v>
      </c>
      <c r="JM24" s="19" t="n">
        <f aca="false">IF($A24="",0,IF(COUNTIFS(Urlaub!$A$5:$A$604,$A24,Urlaub!$B$5:$B$604,"&lt;="&amp;JM$3,Urlaub!$C$5:$C$604,"&gt;="&amp;JM$3)&gt;0,1,0))</f>
        <v>0</v>
      </c>
      <c r="JN24" s="19" t="n">
        <f aca="false">IF($A24="",0,IF(COUNTIFS(Urlaub!$A$5:$A$604,$A24,Urlaub!$B$5:$B$604,"&lt;="&amp;JN$3,Urlaub!$C$5:$C$604,"&gt;="&amp;JN$3)&gt;0,1,0))</f>
        <v>0</v>
      </c>
      <c r="JO24" s="19" t="n">
        <f aca="false">IF($A24="",0,IF(COUNTIFS(Urlaub!$A$5:$A$604,$A24,Urlaub!$B$5:$B$604,"&lt;="&amp;JO$3,Urlaub!$C$5:$C$604,"&gt;="&amp;JO$3)&gt;0,1,0))</f>
        <v>0</v>
      </c>
      <c r="JP24" s="19" t="n">
        <f aca="false">IF($A24="",0,IF(COUNTIFS(Urlaub!$A$5:$A$604,$A24,Urlaub!$B$5:$B$604,"&lt;="&amp;JP$3,Urlaub!$C$5:$C$604,"&gt;="&amp;JP$3)&gt;0,1,0))</f>
        <v>0</v>
      </c>
      <c r="JQ24" s="19" t="n">
        <f aca="false">IF($A24="",0,IF(COUNTIFS(Urlaub!$A$5:$A$604,$A24,Urlaub!$B$5:$B$604,"&lt;="&amp;JQ$3,Urlaub!$C$5:$C$604,"&gt;="&amp;JQ$3)&gt;0,1,0))</f>
        <v>0</v>
      </c>
      <c r="JR24" s="19" t="n">
        <f aca="false">IF($A24="",0,IF(COUNTIFS(Urlaub!$A$5:$A$604,$A24,Urlaub!$B$5:$B$604,"&lt;="&amp;JR$3,Urlaub!$C$5:$C$604,"&gt;="&amp;JR$3)&gt;0,1,0))</f>
        <v>0</v>
      </c>
      <c r="JS24" s="19" t="n">
        <f aca="false">IF($A24="",0,IF(COUNTIFS(Urlaub!$A$5:$A$604,$A24,Urlaub!$B$5:$B$604,"&lt;="&amp;JS$3,Urlaub!$C$5:$C$604,"&gt;="&amp;JS$3)&gt;0,1,0))</f>
        <v>0</v>
      </c>
      <c r="JT24" s="19" t="n">
        <f aca="false">IF($A24="",0,IF(COUNTIFS(Urlaub!$A$5:$A$604,$A24,Urlaub!$B$5:$B$604,"&lt;="&amp;JT$3,Urlaub!$C$5:$C$604,"&gt;="&amp;JT$3)&gt;0,1,0))</f>
        <v>0</v>
      </c>
      <c r="JU24" s="19" t="n">
        <f aca="false">IF($A24="",0,IF(COUNTIFS(Urlaub!$A$5:$A$604,$A24,Urlaub!$B$5:$B$604,"&lt;="&amp;JU$3,Urlaub!$C$5:$C$604,"&gt;="&amp;JU$3)&gt;0,1,0))</f>
        <v>0</v>
      </c>
      <c r="JV24" s="19" t="n">
        <f aca="false">IF($A24="",0,IF(COUNTIFS(Urlaub!$A$5:$A$604,$A24,Urlaub!$B$5:$B$604,"&lt;="&amp;JV$3,Urlaub!$C$5:$C$604,"&gt;="&amp;JV$3)&gt;0,1,0))</f>
        <v>0</v>
      </c>
      <c r="JW24" s="19" t="n">
        <f aca="false">IF($A24="",0,IF(COUNTIFS(Urlaub!$A$5:$A$604,$A24,Urlaub!$B$5:$B$604,"&lt;="&amp;JW$3,Urlaub!$C$5:$C$604,"&gt;="&amp;JW$3)&gt;0,1,0))</f>
        <v>0</v>
      </c>
      <c r="JX24" s="19" t="n">
        <f aca="false">IF($A24="",0,IF(COUNTIFS(Urlaub!$A$5:$A$604,$A24,Urlaub!$B$5:$B$604,"&lt;="&amp;JX$3,Urlaub!$C$5:$C$604,"&gt;="&amp;JX$3)&gt;0,1,0))</f>
        <v>0</v>
      </c>
      <c r="JY24" s="19" t="n">
        <f aca="false">IF($A24="",0,IF(COUNTIFS(Urlaub!$A$5:$A$604,$A24,Urlaub!$B$5:$B$604,"&lt;="&amp;JY$3,Urlaub!$C$5:$C$604,"&gt;="&amp;JY$3)&gt;0,1,0))</f>
        <v>0</v>
      </c>
      <c r="JZ24" s="19" t="n">
        <f aca="false">IF($A24="",0,IF(COUNTIFS(Urlaub!$A$5:$A$604,$A24,Urlaub!$B$5:$B$604,"&lt;="&amp;JZ$3,Urlaub!$C$5:$C$604,"&gt;="&amp;JZ$3)&gt;0,1,0))</f>
        <v>0</v>
      </c>
      <c r="KA24" s="19" t="n">
        <f aca="false">IF($A24="",0,IF(COUNTIFS(Urlaub!$A$5:$A$604,$A24,Urlaub!$B$5:$B$604,"&lt;="&amp;KA$3,Urlaub!$C$5:$C$604,"&gt;="&amp;KA$3)&gt;0,1,0))</f>
        <v>0</v>
      </c>
      <c r="KB24" s="19" t="n">
        <f aca="false">IF($A24="",0,IF(COUNTIFS(Urlaub!$A$5:$A$604,$A24,Urlaub!$B$5:$B$604,"&lt;="&amp;KB$3,Urlaub!$C$5:$C$604,"&gt;="&amp;KB$3)&gt;0,1,0))</f>
        <v>0</v>
      </c>
      <c r="KC24" s="19" t="n">
        <f aca="false">IF($A24="",0,IF(COUNTIFS(Urlaub!$A$5:$A$604,$A24,Urlaub!$B$5:$B$604,"&lt;="&amp;KC$3,Urlaub!$C$5:$C$604,"&gt;="&amp;KC$3)&gt;0,1,0))</f>
        <v>0</v>
      </c>
      <c r="KD24" s="19" t="n">
        <f aca="false">IF($A24="",0,IF(COUNTIFS(Urlaub!$A$5:$A$604,$A24,Urlaub!$B$5:$B$604,"&lt;="&amp;KD$3,Urlaub!$C$5:$C$604,"&gt;="&amp;KD$3)&gt;0,1,0))</f>
        <v>0</v>
      </c>
      <c r="KE24" s="19" t="n">
        <f aca="false">IF($A24="",0,IF(COUNTIFS(Urlaub!$A$5:$A$604,$A24,Urlaub!$B$5:$B$604,"&lt;="&amp;KE$3,Urlaub!$C$5:$C$604,"&gt;="&amp;KE$3)&gt;0,1,0))</f>
        <v>0</v>
      </c>
      <c r="KF24" s="19" t="n">
        <f aca="false">IF($A24="",0,IF(COUNTIFS(Urlaub!$A$5:$A$604,$A24,Urlaub!$B$5:$B$604,"&lt;="&amp;KF$3,Urlaub!$C$5:$C$604,"&gt;="&amp;KF$3)&gt;0,1,0))</f>
        <v>0</v>
      </c>
      <c r="KG24" s="19" t="n">
        <f aca="false">IF($A24="",0,IF(COUNTIFS(Urlaub!$A$5:$A$604,$A24,Urlaub!$B$5:$B$604,"&lt;="&amp;KG$3,Urlaub!$C$5:$C$604,"&gt;="&amp;KG$3)&gt;0,1,0))</f>
        <v>0</v>
      </c>
      <c r="KH24" s="19" t="n">
        <f aca="false">IF($A24="",0,IF(COUNTIFS(Urlaub!$A$5:$A$604,$A24,Urlaub!$B$5:$B$604,"&lt;="&amp;KH$3,Urlaub!$C$5:$C$604,"&gt;="&amp;KH$3)&gt;0,1,0))</f>
        <v>0</v>
      </c>
      <c r="KI24" s="19" t="n">
        <f aca="false">IF($A24="",0,IF(COUNTIFS(Urlaub!$A$5:$A$604,$A24,Urlaub!$B$5:$B$604,"&lt;="&amp;KI$3,Urlaub!$C$5:$C$604,"&gt;="&amp;KI$3)&gt;0,1,0))</f>
        <v>0</v>
      </c>
      <c r="KJ24" s="19" t="n">
        <f aca="false">IF($A24="",0,IF(COUNTIFS(Urlaub!$A$5:$A$604,$A24,Urlaub!$B$5:$B$604,"&lt;="&amp;KJ$3,Urlaub!$C$5:$C$604,"&gt;="&amp;KJ$3)&gt;0,1,0))</f>
        <v>0</v>
      </c>
      <c r="KK24" s="19" t="n">
        <f aca="false">IF($A24="",0,IF(COUNTIFS(Urlaub!$A$5:$A$604,$A24,Urlaub!$B$5:$B$604,"&lt;="&amp;KK$3,Urlaub!$C$5:$C$604,"&gt;="&amp;KK$3)&gt;0,1,0))</f>
        <v>0</v>
      </c>
      <c r="KL24" s="19" t="n">
        <f aca="false">IF($A24="",0,IF(COUNTIFS(Urlaub!$A$5:$A$604,$A24,Urlaub!$B$5:$B$604,"&lt;="&amp;KL$3,Urlaub!$C$5:$C$604,"&gt;="&amp;KL$3)&gt;0,1,0))</f>
        <v>0</v>
      </c>
      <c r="KM24" s="19" t="n">
        <f aca="false">IF($A24="",0,IF(COUNTIFS(Urlaub!$A$5:$A$604,$A24,Urlaub!$B$5:$B$604,"&lt;="&amp;KM$3,Urlaub!$C$5:$C$604,"&gt;="&amp;KM$3)&gt;0,1,0))</f>
        <v>0</v>
      </c>
      <c r="KN24" s="19" t="n">
        <f aca="false">IF($A24="",0,IF(COUNTIFS(Urlaub!$A$5:$A$604,$A24,Urlaub!$B$5:$B$604,"&lt;="&amp;KN$3,Urlaub!$C$5:$C$604,"&gt;="&amp;KN$3)&gt;0,1,0))</f>
        <v>0</v>
      </c>
      <c r="KO24" s="19" t="n">
        <f aca="false">IF($A24="",0,IF(COUNTIFS(Urlaub!$A$5:$A$604,$A24,Urlaub!$B$5:$B$604,"&lt;="&amp;KO$3,Urlaub!$C$5:$C$604,"&gt;="&amp;KO$3)&gt;0,1,0))</f>
        <v>0</v>
      </c>
      <c r="KP24" s="19" t="n">
        <f aca="false">IF($A24="",0,IF(COUNTIFS(Urlaub!$A$5:$A$604,$A24,Urlaub!$B$5:$B$604,"&lt;="&amp;KP$3,Urlaub!$C$5:$C$604,"&gt;="&amp;KP$3)&gt;0,1,0))</f>
        <v>0</v>
      </c>
      <c r="KQ24" s="19" t="n">
        <f aca="false">IF($A24="",0,IF(COUNTIFS(Urlaub!$A$5:$A$604,$A24,Urlaub!$B$5:$B$604,"&lt;="&amp;KQ$3,Urlaub!$C$5:$C$604,"&gt;="&amp;KQ$3)&gt;0,1,0))</f>
        <v>0</v>
      </c>
      <c r="KR24" s="19" t="n">
        <f aca="false">IF($A24="",0,IF(COUNTIFS(Urlaub!$A$5:$A$604,$A24,Urlaub!$B$5:$B$604,"&lt;="&amp;KR$3,Urlaub!$C$5:$C$604,"&gt;="&amp;KR$3)&gt;0,1,0))</f>
        <v>0</v>
      </c>
      <c r="KS24" s="19" t="n">
        <f aca="false">IF($A24="",0,IF(COUNTIFS(Urlaub!$A$5:$A$604,$A24,Urlaub!$B$5:$B$604,"&lt;="&amp;KS$3,Urlaub!$C$5:$C$604,"&gt;="&amp;KS$3)&gt;0,1,0))</f>
        <v>0</v>
      </c>
      <c r="KT24" s="19" t="n">
        <f aca="false">IF($A24="",0,IF(COUNTIFS(Urlaub!$A$5:$A$604,$A24,Urlaub!$B$5:$B$604,"&lt;="&amp;KT$3,Urlaub!$C$5:$C$604,"&gt;="&amp;KT$3)&gt;0,1,0))</f>
        <v>0</v>
      </c>
      <c r="KU24" s="19" t="n">
        <f aca="false">IF($A24="",0,IF(COUNTIFS(Urlaub!$A$5:$A$604,$A24,Urlaub!$B$5:$B$604,"&lt;="&amp;KU$3,Urlaub!$C$5:$C$604,"&gt;="&amp;KU$3)&gt;0,1,0))</f>
        <v>0</v>
      </c>
      <c r="KV24" s="19" t="n">
        <f aca="false">IF($A24="",0,IF(COUNTIFS(Urlaub!$A$5:$A$604,$A24,Urlaub!$B$5:$B$604,"&lt;="&amp;KV$3,Urlaub!$C$5:$C$604,"&gt;="&amp;KV$3)&gt;0,1,0))</f>
        <v>0</v>
      </c>
      <c r="KW24" s="19" t="n">
        <f aca="false">IF($A24="",0,IF(COUNTIFS(Urlaub!$A$5:$A$604,$A24,Urlaub!$B$5:$B$604,"&lt;="&amp;KW$3,Urlaub!$C$5:$C$604,"&gt;="&amp;KW$3)&gt;0,1,0))</f>
        <v>0</v>
      </c>
      <c r="KX24" s="19" t="n">
        <f aca="false">IF($A24="",0,IF(COUNTIFS(Urlaub!$A$5:$A$604,$A24,Urlaub!$B$5:$B$604,"&lt;="&amp;KX$3,Urlaub!$C$5:$C$604,"&gt;="&amp;KX$3)&gt;0,1,0))</f>
        <v>0</v>
      </c>
      <c r="KY24" s="19" t="n">
        <f aca="false">IF($A24="",0,IF(COUNTIFS(Urlaub!$A$5:$A$604,$A24,Urlaub!$B$5:$B$604,"&lt;="&amp;KY$3,Urlaub!$C$5:$C$604,"&gt;="&amp;KY$3)&gt;0,1,0))</f>
        <v>0</v>
      </c>
      <c r="KZ24" s="19" t="n">
        <f aca="false">IF($A24="",0,IF(COUNTIFS(Urlaub!$A$5:$A$604,$A24,Urlaub!$B$5:$B$604,"&lt;="&amp;KZ$3,Urlaub!$C$5:$C$604,"&gt;="&amp;KZ$3)&gt;0,1,0))</f>
        <v>0</v>
      </c>
      <c r="LA24" s="19" t="n">
        <f aca="false">IF($A24="",0,IF(COUNTIFS(Urlaub!$A$5:$A$604,$A24,Urlaub!$B$5:$B$604,"&lt;="&amp;LA$3,Urlaub!$C$5:$C$604,"&gt;="&amp;LA$3)&gt;0,1,0))</f>
        <v>0</v>
      </c>
      <c r="LB24" s="19" t="n">
        <f aca="false">IF($A24="",0,IF(COUNTIFS(Urlaub!$A$5:$A$604,$A24,Urlaub!$B$5:$B$604,"&lt;="&amp;LB$3,Urlaub!$C$5:$C$604,"&gt;="&amp;LB$3)&gt;0,1,0))</f>
        <v>0</v>
      </c>
      <c r="LC24" s="19" t="n">
        <f aca="false">IF($A24="",0,IF(COUNTIFS(Urlaub!$A$5:$A$604,$A24,Urlaub!$B$5:$B$604,"&lt;="&amp;LC$3,Urlaub!$C$5:$C$604,"&gt;="&amp;LC$3)&gt;0,1,0))</f>
        <v>0</v>
      </c>
      <c r="LD24" s="19" t="n">
        <f aca="false">IF($A24="",0,IF(COUNTIFS(Urlaub!$A$5:$A$604,$A24,Urlaub!$B$5:$B$604,"&lt;="&amp;LD$3,Urlaub!$C$5:$C$604,"&gt;="&amp;LD$3)&gt;0,1,0))</f>
        <v>0</v>
      </c>
      <c r="LE24" s="19" t="n">
        <f aca="false">IF($A24="",0,IF(COUNTIFS(Urlaub!$A$5:$A$604,$A24,Urlaub!$B$5:$B$604,"&lt;="&amp;LE$3,Urlaub!$C$5:$C$604,"&gt;="&amp;LE$3)&gt;0,1,0))</f>
        <v>0</v>
      </c>
      <c r="LF24" s="19" t="n">
        <f aca="false">IF($A24="",0,IF(COUNTIFS(Urlaub!$A$5:$A$604,$A24,Urlaub!$B$5:$B$604,"&lt;="&amp;LF$3,Urlaub!$C$5:$C$604,"&gt;="&amp;LF$3)&gt;0,1,0))</f>
        <v>0</v>
      </c>
      <c r="LG24" s="19" t="n">
        <f aca="false">IF($A24="",0,IF(COUNTIFS(Urlaub!$A$5:$A$604,$A24,Urlaub!$B$5:$B$604,"&lt;="&amp;LG$3,Urlaub!$C$5:$C$604,"&gt;="&amp;LG$3)&gt;0,1,0))</f>
        <v>0</v>
      </c>
      <c r="LH24" s="19" t="n">
        <f aca="false">IF($A24="",0,IF(COUNTIFS(Urlaub!$A$5:$A$604,$A24,Urlaub!$B$5:$B$604,"&lt;="&amp;LH$3,Urlaub!$C$5:$C$604,"&gt;="&amp;LH$3)&gt;0,1,0))</f>
        <v>0</v>
      </c>
      <c r="LI24" s="19" t="n">
        <f aca="false">IF($A24="",0,IF(COUNTIFS(Urlaub!$A$5:$A$604,$A24,Urlaub!$B$5:$B$604,"&lt;="&amp;LI$3,Urlaub!$C$5:$C$604,"&gt;="&amp;LI$3)&gt;0,1,0))</f>
        <v>0</v>
      </c>
      <c r="LJ24" s="19" t="n">
        <f aca="false">IF($A24="",0,IF(COUNTIFS(Urlaub!$A$5:$A$604,$A24,Urlaub!$B$5:$B$604,"&lt;="&amp;LJ$3,Urlaub!$C$5:$C$604,"&gt;="&amp;LJ$3)&gt;0,1,0))</f>
        <v>0</v>
      </c>
      <c r="LK24" s="19" t="n">
        <f aca="false">IF($A24="",0,IF(COUNTIFS(Urlaub!$A$5:$A$604,$A24,Urlaub!$B$5:$B$604,"&lt;="&amp;LK$3,Urlaub!$C$5:$C$604,"&gt;="&amp;LK$3)&gt;0,1,0))</f>
        <v>0</v>
      </c>
      <c r="LL24" s="19" t="n">
        <f aca="false">IF($A24="",0,IF(COUNTIFS(Urlaub!$A$5:$A$604,$A24,Urlaub!$B$5:$B$604,"&lt;="&amp;LL$3,Urlaub!$C$5:$C$604,"&gt;="&amp;LL$3)&gt;0,1,0))</f>
        <v>0</v>
      </c>
      <c r="LM24" s="19" t="n">
        <f aca="false">IF($A24="",0,IF(COUNTIFS(Urlaub!$A$5:$A$604,$A24,Urlaub!$B$5:$B$604,"&lt;="&amp;LM$3,Urlaub!$C$5:$C$604,"&gt;="&amp;LM$3)&gt;0,1,0))</f>
        <v>0</v>
      </c>
      <c r="LN24" s="19" t="n">
        <f aca="false">IF($A24="",0,IF(COUNTIFS(Urlaub!$A$5:$A$604,$A24,Urlaub!$B$5:$B$604,"&lt;="&amp;LN$3,Urlaub!$C$5:$C$604,"&gt;="&amp;LN$3)&gt;0,1,0))</f>
        <v>0</v>
      </c>
      <c r="LO24" s="19" t="n">
        <f aca="false">IF($A24="",0,IF(COUNTIFS(Urlaub!$A$5:$A$604,$A24,Urlaub!$B$5:$B$604,"&lt;="&amp;LO$3,Urlaub!$C$5:$C$604,"&gt;="&amp;LO$3)&gt;0,1,0))</f>
        <v>0</v>
      </c>
      <c r="LP24" s="19" t="n">
        <f aca="false">IF($A24="",0,IF(COUNTIFS(Urlaub!$A$5:$A$604,$A24,Urlaub!$B$5:$B$604,"&lt;="&amp;LP$3,Urlaub!$C$5:$C$604,"&gt;="&amp;LP$3)&gt;0,1,0))</f>
        <v>0</v>
      </c>
      <c r="LQ24" s="19" t="n">
        <f aca="false">IF($A24="",0,IF(COUNTIFS(Urlaub!$A$5:$A$604,$A24,Urlaub!$B$5:$B$604,"&lt;="&amp;LQ$3,Urlaub!$C$5:$C$604,"&gt;="&amp;LQ$3)&gt;0,1,0))</f>
        <v>0</v>
      </c>
      <c r="LR24" s="19" t="n">
        <f aca="false">IF($A24="",0,IF(COUNTIFS(Urlaub!$A$5:$A$604,$A24,Urlaub!$B$5:$B$604,"&lt;="&amp;LR$3,Urlaub!$C$5:$C$604,"&gt;="&amp;LR$3)&gt;0,1,0))</f>
        <v>0</v>
      </c>
      <c r="LS24" s="19" t="n">
        <f aca="false">IF($A24="",0,IF(COUNTIFS(Urlaub!$A$5:$A$604,$A24,Urlaub!$B$5:$B$604,"&lt;="&amp;LS$3,Urlaub!$C$5:$C$604,"&gt;="&amp;LS$3)&gt;0,1,0))</f>
        <v>0</v>
      </c>
      <c r="LT24" s="19" t="n">
        <f aca="false">IF($A24="",0,IF(COUNTIFS(Urlaub!$A$5:$A$604,$A24,Urlaub!$B$5:$B$604,"&lt;="&amp;LT$3,Urlaub!$C$5:$C$604,"&gt;="&amp;LT$3)&gt;0,1,0))</f>
        <v>0</v>
      </c>
      <c r="LU24" s="19" t="n">
        <f aca="false">IF($A24="",0,IF(COUNTIFS(Urlaub!$A$5:$A$604,$A24,Urlaub!$B$5:$B$604,"&lt;="&amp;LU$3,Urlaub!$C$5:$C$604,"&gt;="&amp;LU$3)&gt;0,1,0))</f>
        <v>0</v>
      </c>
      <c r="LV24" s="19" t="n">
        <f aca="false">IF($A24="",0,IF(COUNTIFS(Urlaub!$A$5:$A$604,$A24,Urlaub!$B$5:$B$604,"&lt;="&amp;LV$3,Urlaub!$C$5:$C$604,"&gt;="&amp;LV$3)&gt;0,1,0))</f>
        <v>0</v>
      </c>
      <c r="LW24" s="19" t="n">
        <f aca="false">IF($A24="",0,IF(COUNTIFS(Urlaub!$A$5:$A$604,$A24,Urlaub!$B$5:$B$604,"&lt;="&amp;LW$3,Urlaub!$C$5:$C$604,"&gt;="&amp;LW$3)&gt;0,1,0))</f>
        <v>0</v>
      </c>
      <c r="LX24" s="19" t="n">
        <f aca="false">IF($A24="",0,IF(COUNTIFS(Urlaub!$A$5:$A$604,$A24,Urlaub!$B$5:$B$604,"&lt;="&amp;LX$3,Urlaub!$C$5:$C$604,"&gt;="&amp;LX$3)&gt;0,1,0))</f>
        <v>0</v>
      </c>
      <c r="LY24" s="19" t="n">
        <f aca="false">IF($A24="",0,IF(COUNTIFS(Urlaub!$A$5:$A$604,$A24,Urlaub!$B$5:$B$604,"&lt;="&amp;LY$3,Urlaub!$C$5:$C$604,"&gt;="&amp;LY$3)&gt;0,1,0))</f>
        <v>0</v>
      </c>
      <c r="LZ24" s="19" t="n">
        <f aca="false">IF($A24="",0,IF(COUNTIFS(Urlaub!$A$5:$A$604,$A24,Urlaub!$B$5:$B$604,"&lt;="&amp;LZ$3,Urlaub!$C$5:$C$604,"&gt;="&amp;LZ$3)&gt;0,1,0))</f>
        <v>0</v>
      </c>
      <c r="MA24" s="19" t="n">
        <f aca="false">IF($A24="",0,IF(COUNTIFS(Urlaub!$A$5:$A$604,$A24,Urlaub!$B$5:$B$604,"&lt;="&amp;MA$3,Urlaub!$C$5:$C$604,"&gt;="&amp;MA$3)&gt;0,1,0))</f>
        <v>0</v>
      </c>
      <c r="MB24" s="19" t="n">
        <f aca="false">IF($A24="",0,IF(COUNTIFS(Urlaub!$A$5:$A$604,$A24,Urlaub!$B$5:$B$604,"&lt;="&amp;MB$3,Urlaub!$C$5:$C$604,"&gt;="&amp;MB$3)&gt;0,1,0))</f>
        <v>0</v>
      </c>
      <c r="MC24" s="19" t="n">
        <f aca="false">IF($A24="",0,IF(COUNTIFS(Urlaub!$A$5:$A$604,$A24,Urlaub!$B$5:$B$604,"&lt;="&amp;MC$3,Urlaub!$C$5:$C$604,"&gt;="&amp;MC$3)&gt;0,1,0))</f>
        <v>0</v>
      </c>
      <c r="MD24" s="19" t="n">
        <f aca="false">IF($A24="",0,IF(COUNTIFS(Urlaub!$A$5:$A$604,$A24,Urlaub!$B$5:$B$604,"&lt;="&amp;MD$3,Urlaub!$C$5:$C$604,"&gt;="&amp;MD$3)&gt;0,1,0))</f>
        <v>0</v>
      </c>
      <c r="ME24" s="19" t="n">
        <f aca="false">IF($A24="",0,IF(COUNTIFS(Urlaub!$A$5:$A$604,$A24,Urlaub!$B$5:$B$604,"&lt;="&amp;ME$3,Urlaub!$C$5:$C$604,"&gt;="&amp;ME$3)&gt;0,1,0))</f>
        <v>0</v>
      </c>
      <c r="MF24" s="19" t="n">
        <f aca="false">IF($A24="",0,IF(COUNTIFS(Urlaub!$A$5:$A$604,$A24,Urlaub!$B$5:$B$604,"&lt;="&amp;MF$3,Urlaub!$C$5:$C$604,"&gt;="&amp;MF$3)&gt;0,1,0))</f>
        <v>0</v>
      </c>
      <c r="MG24" s="19" t="n">
        <f aca="false">IF($A24="",0,IF(COUNTIFS(Urlaub!$A$5:$A$604,$A24,Urlaub!$B$5:$B$604,"&lt;="&amp;MG$3,Urlaub!$C$5:$C$604,"&gt;="&amp;MG$3)&gt;0,1,0))</f>
        <v>0</v>
      </c>
      <c r="MH24" s="19" t="n">
        <f aca="false">IF($A24="",0,IF(COUNTIFS(Urlaub!$A$5:$A$604,$A24,Urlaub!$B$5:$B$604,"&lt;="&amp;MH$3,Urlaub!$C$5:$C$604,"&gt;="&amp;MH$3)&gt;0,1,0))</f>
        <v>0</v>
      </c>
      <c r="MI24" s="19" t="n">
        <f aca="false">IF($A24="",0,IF(COUNTIFS(Urlaub!$A$5:$A$604,$A24,Urlaub!$B$5:$B$604,"&lt;="&amp;MI$3,Urlaub!$C$5:$C$604,"&gt;="&amp;MI$3)&gt;0,1,0))</f>
        <v>0</v>
      </c>
      <c r="MJ24" s="19" t="n">
        <f aca="false">IF($A24="",0,IF(COUNTIFS(Urlaub!$A$5:$A$604,$A24,Urlaub!$B$5:$B$604,"&lt;="&amp;MJ$3,Urlaub!$C$5:$C$604,"&gt;="&amp;MJ$3)&gt;0,1,0))</f>
        <v>0</v>
      </c>
      <c r="MK24" s="19" t="n">
        <f aca="false">IF($A24="",0,IF(COUNTIFS(Urlaub!$A$5:$A$604,$A24,Urlaub!$B$5:$B$604,"&lt;="&amp;MK$3,Urlaub!$C$5:$C$604,"&gt;="&amp;MK$3)&gt;0,1,0))</f>
        <v>0</v>
      </c>
      <c r="ML24" s="19" t="n">
        <f aca="false">IF($A24="",0,IF(COUNTIFS(Urlaub!$A$5:$A$604,$A24,Urlaub!$B$5:$B$604,"&lt;="&amp;ML$3,Urlaub!$C$5:$C$604,"&gt;="&amp;ML$3)&gt;0,1,0))</f>
        <v>0</v>
      </c>
      <c r="MM24" s="19" t="n">
        <f aca="false">IF($A24="",0,IF(COUNTIFS(Urlaub!$A$5:$A$604,$A24,Urlaub!$B$5:$B$604,"&lt;="&amp;MM$3,Urlaub!$C$5:$C$604,"&gt;="&amp;MM$3)&gt;0,1,0))</f>
        <v>0</v>
      </c>
      <c r="MN24" s="19" t="n">
        <f aca="false">IF($A24="",0,IF(COUNTIFS(Urlaub!$A$5:$A$604,$A24,Urlaub!$B$5:$B$604,"&lt;="&amp;MN$3,Urlaub!$C$5:$C$604,"&gt;="&amp;MN$3)&gt;0,1,0))</f>
        <v>0</v>
      </c>
      <c r="MO24" s="19" t="n">
        <f aca="false">IF($A24="",0,IF(COUNTIFS(Urlaub!$A$5:$A$604,$A24,Urlaub!$B$5:$B$604,"&lt;="&amp;MO$3,Urlaub!$C$5:$C$604,"&gt;="&amp;MO$3)&gt;0,1,0))</f>
        <v>0</v>
      </c>
      <c r="MP24" s="19" t="n">
        <f aca="false">IF($A24="",0,IF(COUNTIFS(Urlaub!$A$5:$A$604,$A24,Urlaub!$B$5:$B$604,"&lt;="&amp;MP$3,Urlaub!$C$5:$C$604,"&gt;="&amp;MP$3)&gt;0,1,0))</f>
        <v>0</v>
      </c>
      <c r="MQ24" s="19" t="n">
        <f aca="false">IF($A24="",0,IF(COUNTIFS(Urlaub!$A$5:$A$604,$A24,Urlaub!$B$5:$B$604,"&lt;="&amp;MQ$3,Urlaub!$C$5:$C$604,"&gt;="&amp;MQ$3)&gt;0,1,0))</f>
        <v>0</v>
      </c>
      <c r="MR24" s="19" t="n">
        <f aca="false">IF($A24="",0,IF(COUNTIFS(Urlaub!$A$5:$A$604,$A24,Urlaub!$B$5:$B$604,"&lt;="&amp;MR$3,Urlaub!$C$5:$C$604,"&gt;="&amp;MR$3)&gt;0,1,0))</f>
        <v>0</v>
      </c>
      <c r="MS24" s="19" t="n">
        <f aca="false">IF($A24="",0,IF(COUNTIFS(Urlaub!$A$5:$A$604,$A24,Urlaub!$B$5:$B$604,"&lt;="&amp;MS$3,Urlaub!$C$5:$C$604,"&gt;="&amp;MS$3)&gt;0,1,0))</f>
        <v>0</v>
      </c>
      <c r="MT24" s="19" t="n">
        <f aca="false">IF($A24="",0,IF(COUNTIFS(Urlaub!$A$5:$A$604,$A24,Urlaub!$B$5:$B$604,"&lt;="&amp;MT$3,Urlaub!$C$5:$C$604,"&gt;="&amp;MT$3)&gt;0,1,0))</f>
        <v>0</v>
      </c>
      <c r="MU24" s="19" t="n">
        <f aca="false">IF($A24="",0,IF(COUNTIFS(Urlaub!$A$5:$A$604,$A24,Urlaub!$B$5:$B$604,"&lt;="&amp;MU$3,Urlaub!$C$5:$C$604,"&gt;="&amp;MU$3)&gt;0,1,0))</f>
        <v>0</v>
      </c>
      <c r="MV24" s="19" t="n">
        <f aca="false">IF($A24="",0,IF(COUNTIFS(Urlaub!$A$5:$A$604,$A24,Urlaub!$B$5:$B$604,"&lt;="&amp;MV$3,Urlaub!$C$5:$C$604,"&gt;="&amp;MV$3)&gt;0,1,0))</f>
        <v>0</v>
      </c>
      <c r="MW24" s="19" t="n">
        <f aca="false">IF($A24="",0,IF(COUNTIFS(Urlaub!$A$5:$A$604,$A24,Urlaub!$B$5:$B$604,"&lt;="&amp;MW$3,Urlaub!$C$5:$C$604,"&gt;="&amp;MW$3)&gt;0,1,0))</f>
        <v>0</v>
      </c>
      <c r="MX24" s="19" t="n">
        <f aca="false">IF($A24="",0,IF(COUNTIFS(Urlaub!$A$5:$A$604,$A24,Urlaub!$B$5:$B$604,"&lt;="&amp;MX$3,Urlaub!$C$5:$C$604,"&gt;="&amp;MX$3)&gt;0,1,0))</f>
        <v>0</v>
      </c>
      <c r="MY24" s="19" t="n">
        <f aca="false">IF($A24="",0,IF(COUNTIFS(Urlaub!$A$5:$A$604,$A24,Urlaub!$B$5:$B$604,"&lt;="&amp;MY$3,Urlaub!$C$5:$C$604,"&gt;="&amp;MY$3)&gt;0,1,0))</f>
        <v>0</v>
      </c>
      <c r="MZ24" s="19" t="n">
        <f aca="false">IF($A24="",0,IF(COUNTIFS(Urlaub!$A$5:$A$604,$A24,Urlaub!$B$5:$B$604,"&lt;="&amp;MZ$3,Urlaub!$C$5:$C$604,"&gt;="&amp;MZ$3)&gt;0,1,0))</f>
        <v>0</v>
      </c>
      <c r="NA24" s="19" t="n">
        <f aca="false">IF($A24="",0,IF(COUNTIFS(Urlaub!$A$5:$A$604,$A24,Urlaub!$B$5:$B$604,"&lt;="&amp;NA$3,Urlaub!$C$5:$C$604,"&gt;="&amp;NA$3)&gt;0,1,0))</f>
        <v>0</v>
      </c>
      <c r="NB24" s="19" t="n">
        <f aca="false">IF($A24="",0,IF(COUNTIFS(Urlaub!$A$5:$A$604,$A24,Urlaub!$B$5:$B$604,"&lt;="&amp;NB$3,Urlaub!$C$5:$C$604,"&gt;="&amp;NB$3)&gt;0,1,0))</f>
        <v>0</v>
      </c>
      <c r="NC24" s="19" t="n">
        <f aca="false">IF($A24="",0,IF(COUNTIFS(Urlaub!$A$5:$A$604,$A24,Urlaub!$B$5:$B$604,"&lt;="&amp;NC$3,Urlaub!$C$5:$C$604,"&gt;="&amp;NC$3)&gt;0,1,0))</f>
        <v>0</v>
      </c>
      <c r="ND24" s="19" t="n">
        <f aca="false">IF($A24="",0,IF(COUNTIFS(Urlaub!$A$5:$A$604,$A24,Urlaub!$B$5:$B$604,"&lt;="&amp;ND$3,Urlaub!$C$5:$C$604,"&gt;="&amp;ND$3)&gt;0,1,0))</f>
        <v>0</v>
      </c>
      <c r="NE24" s="19" t="n">
        <f aca="false">IF($A24="",0,IF(COUNTIFS(Urlaub!$A$5:$A$604,$A24,Urlaub!$B$5:$B$604,"&lt;="&amp;NE$3,Urlaub!$C$5:$C$604,"&gt;="&amp;NE$3)&gt;0,1,0))</f>
        <v>0</v>
      </c>
      <c r="NF24" s="19" t="n">
        <f aca="false">IF($A24="",0,IF(COUNTIFS(Urlaub!$A$5:$A$604,$A24,Urlaub!$B$5:$B$604,"&lt;="&amp;NF$3,Urlaub!$C$5:$C$604,"&gt;="&amp;NF$3)&gt;0,1,0))</f>
        <v>0</v>
      </c>
      <c r="NG24" s="19" t="n">
        <f aca="false">IF($A24="",0,IF(COUNTIFS(Urlaub!$A$5:$A$604,$A24,Urlaub!$B$5:$B$604,"&lt;="&amp;NG$3,Urlaub!$C$5:$C$604,"&gt;="&amp;NG$3)&gt;0,1,0))</f>
        <v>0</v>
      </c>
      <c r="NH24" s="19" t="n">
        <f aca="false">IF($A24="",0,IF(COUNTIFS(Urlaub!$A$5:$A$604,$A24,Urlaub!$B$5:$B$604,"&lt;="&amp;NH$3,Urlaub!$C$5:$C$604,"&gt;="&amp;NH$3)&gt;0,1,0))</f>
        <v>0</v>
      </c>
    </row>
    <row r="25" customFormat="false" ht="15" hidden="false" customHeight="false" outlineLevel="0" collapsed="false">
      <c r="A25" s="5" t="str">
        <f aca="false">IF(Team!A25="","",Team!A25)</f>
        <v/>
      </c>
      <c r="B25" s="8" t="str">
        <f aca="false">IF(Team!B25="","",Team!B25)</f>
        <v/>
      </c>
      <c r="C25" s="8" t="str">
        <f aca="false">IF(Team!C25="","",Team!C25)</f>
        <v/>
      </c>
      <c r="D25" s="8" t="str">
        <f aca="false">IF(Team!D25="","",Team!D25)</f>
        <v/>
      </c>
      <c r="E25" s="8" t="str">
        <f aca="false">IF(Team!E25="","",Team!E25)</f>
        <v/>
      </c>
      <c r="F25" s="8" t="str">
        <f aca="false">IF(Team!F25="","",Team!F25)</f>
        <v/>
      </c>
      <c r="G25" s="19" t="n">
        <f aca="false">IF($A25="",0,IF(COUNTIFS(Urlaub!$A$5:$A$604,$A25,Urlaub!$B$5:$B$604,"&lt;="&amp;G$3,Urlaub!$C$5:$C$604,"&gt;="&amp;G$3)&gt;0,1,0))</f>
        <v>0</v>
      </c>
      <c r="H25" s="19" t="n">
        <f aca="false">IF($A25="",0,IF(COUNTIFS(Urlaub!$A$5:$A$604,$A25,Urlaub!$B$5:$B$604,"&lt;="&amp;H$3,Urlaub!$C$5:$C$604,"&gt;="&amp;H$3)&gt;0,1,0))</f>
        <v>0</v>
      </c>
      <c r="I25" s="19" t="n">
        <f aca="false">IF($A25="",0,IF(COUNTIFS(Urlaub!$A$5:$A$604,$A25,Urlaub!$B$5:$B$604,"&lt;="&amp;I$3,Urlaub!$C$5:$C$604,"&gt;="&amp;I$3)&gt;0,1,0))</f>
        <v>0</v>
      </c>
      <c r="J25" s="19" t="n">
        <f aca="false">IF($A25="",0,IF(COUNTIFS(Urlaub!$A$5:$A$604,$A25,Urlaub!$B$5:$B$604,"&lt;="&amp;J$3,Urlaub!$C$5:$C$604,"&gt;="&amp;J$3)&gt;0,1,0))</f>
        <v>0</v>
      </c>
      <c r="K25" s="19" t="n">
        <f aca="false">IF($A25="",0,IF(COUNTIFS(Urlaub!$A$5:$A$604,$A25,Urlaub!$B$5:$B$604,"&lt;="&amp;K$3,Urlaub!$C$5:$C$604,"&gt;="&amp;K$3)&gt;0,1,0))</f>
        <v>0</v>
      </c>
      <c r="L25" s="19" t="n">
        <f aca="false">IF($A25="",0,IF(COUNTIFS(Urlaub!$A$5:$A$604,$A25,Urlaub!$B$5:$B$604,"&lt;="&amp;L$3,Urlaub!$C$5:$C$604,"&gt;="&amp;L$3)&gt;0,1,0))</f>
        <v>0</v>
      </c>
      <c r="M25" s="19" t="n">
        <f aca="false">IF($A25="",0,IF(COUNTIFS(Urlaub!$A$5:$A$604,$A25,Urlaub!$B$5:$B$604,"&lt;="&amp;M$3,Urlaub!$C$5:$C$604,"&gt;="&amp;M$3)&gt;0,1,0))</f>
        <v>0</v>
      </c>
      <c r="N25" s="19" t="n">
        <f aca="false">IF($A25="",0,IF(COUNTIFS(Urlaub!$A$5:$A$604,$A25,Urlaub!$B$5:$B$604,"&lt;="&amp;N$3,Urlaub!$C$5:$C$604,"&gt;="&amp;N$3)&gt;0,1,0))</f>
        <v>0</v>
      </c>
      <c r="O25" s="19" t="n">
        <f aca="false">IF($A25="",0,IF(COUNTIFS(Urlaub!$A$5:$A$604,$A25,Urlaub!$B$5:$B$604,"&lt;="&amp;O$3,Urlaub!$C$5:$C$604,"&gt;="&amp;O$3)&gt;0,1,0))</f>
        <v>0</v>
      </c>
      <c r="P25" s="19" t="n">
        <f aca="false">IF($A25="",0,IF(COUNTIFS(Urlaub!$A$5:$A$604,$A25,Urlaub!$B$5:$B$604,"&lt;="&amp;P$3,Urlaub!$C$5:$C$604,"&gt;="&amp;P$3)&gt;0,1,0))</f>
        <v>0</v>
      </c>
      <c r="Q25" s="19" t="n">
        <f aca="false">IF($A25="",0,IF(COUNTIFS(Urlaub!$A$5:$A$604,$A25,Urlaub!$B$5:$B$604,"&lt;="&amp;Q$3,Urlaub!$C$5:$C$604,"&gt;="&amp;Q$3)&gt;0,1,0))</f>
        <v>0</v>
      </c>
      <c r="R25" s="19" t="n">
        <f aca="false">IF($A25="",0,IF(COUNTIFS(Urlaub!$A$5:$A$604,$A25,Urlaub!$B$5:$B$604,"&lt;="&amp;R$3,Urlaub!$C$5:$C$604,"&gt;="&amp;R$3)&gt;0,1,0))</f>
        <v>0</v>
      </c>
      <c r="S25" s="19" t="n">
        <f aca="false">IF($A25="",0,IF(COUNTIFS(Urlaub!$A$5:$A$604,$A25,Urlaub!$B$5:$B$604,"&lt;="&amp;S$3,Urlaub!$C$5:$C$604,"&gt;="&amp;S$3)&gt;0,1,0))</f>
        <v>0</v>
      </c>
      <c r="T25" s="19" t="n">
        <f aca="false">IF($A25="",0,IF(COUNTIFS(Urlaub!$A$5:$A$604,$A25,Urlaub!$B$5:$B$604,"&lt;="&amp;T$3,Urlaub!$C$5:$C$604,"&gt;="&amp;T$3)&gt;0,1,0))</f>
        <v>0</v>
      </c>
      <c r="U25" s="19" t="n">
        <f aca="false">IF($A25="",0,IF(COUNTIFS(Urlaub!$A$5:$A$604,$A25,Urlaub!$B$5:$B$604,"&lt;="&amp;U$3,Urlaub!$C$5:$C$604,"&gt;="&amp;U$3)&gt;0,1,0))</f>
        <v>0</v>
      </c>
      <c r="V25" s="19" t="n">
        <f aca="false">IF($A25="",0,IF(COUNTIFS(Urlaub!$A$5:$A$604,$A25,Urlaub!$B$5:$B$604,"&lt;="&amp;V$3,Urlaub!$C$5:$C$604,"&gt;="&amp;V$3)&gt;0,1,0))</f>
        <v>0</v>
      </c>
      <c r="W25" s="19" t="n">
        <f aca="false">IF($A25="",0,IF(COUNTIFS(Urlaub!$A$5:$A$604,$A25,Urlaub!$B$5:$B$604,"&lt;="&amp;W$3,Urlaub!$C$5:$C$604,"&gt;="&amp;W$3)&gt;0,1,0))</f>
        <v>0</v>
      </c>
      <c r="X25" s="19" t="n">
        <f aca="false">IF($A25="",0,IF(COUNTIFS(Urlaub!$A$5:$A$604,$A25,Urlaub!$B$5:$B$604,"&lt;="&amp;X$3,Urlaub!$C$5:$C$604,"&gt;="&amp;X$3)&gt;0,1,0))</f>
        <v>0</v>
      </c>
      <c r="Y25" s="19" t="n">
        <f aca="false">IF($A25="",0,IF(COUNTIFS(Urlaub!$A$5:$A$604,$A25,Urlaub!$B$5:$B$604,"&lt;="&amp;Y$3,Urlaub!$C$5:$C$604,"&gt;="&amp;Y$3)&gt;0,1,0))</f>
        <v>0</v>
      </c>
      <c r="Z25" s="19" t="n">
        <f aca="false">IF($A25="",0,IF(COUNTIFS(Urlaub!$A$5:$A$604,$A25,Urlaub!$B$5:$B$604,"&lt;="&amp;Z$3,Urlaub!$C$5:$C$604,"&gt;="&amp;Z$3)&gt;0,1,0))</f>
        <v>0</v>
      </c>
      <c r="AA25" s="19" t="n">
        <f aca="false">IF($A25="",0,IF(COUNTIFS(Urlaub!$A$5:$A$604,$A25,Urlaub!$B$5:$B$604,"&lt;="&amp;AA$3,Urlaub!$C$5:$C$604,"&gt;="&amp;AA$3)&gt;0,1,0))</f>
        <v>0</v>
      </c>
      <c r="AB25" s="19" t="n">
        <f aca="false">IF($A25="",0,IF(COUNTIFS(Urlaub!$A$5:$A$604,$A25,Urlaub!$B$5:$B$604,"&lt;="&amp;AB$3,Urlaub!$C$5:$C$604,"&gt;="&amp;AB$3)&gt;0,1,0))</f>
        <v>0</v>
      </c>
      <c r="AC25" s="19" t="n">
        <f aca="false">IF($A25="",0,IF(COUNTIFS(Urlaub!$A$5:$A$604,$A25,Urlaub!$B$5:$B$604,"&lt;="&amp;AC$3,Urlaub!$C$5:$C$604,"&gt;="&amp;AC$3)&gt;0,1,0))</f>
        <v>0</v>
      </c>
      <c r="AD25" s="19" t="n">
        <f aca="false">IF($A25="",0,IF(COUNTIFS(Urlaub!$A$5:$A$604,$A25,Urlaub!$B$5:$B$604,"&lt;="&amp;AD$3,Urlaub!$C$5:$C$604,"&gt;="&amp;AD$3)&gt;0,1,0))</f>
        <v>0</v>
      </c>
      <c r="AE25" s="19" t="n">
        <f aca="false">IF($A25="",0,IF(COUNTIFS(Urlaub!$A$5:$A$604,$A25,Urlaub!$B$5:$B$604,"&lt;="&amp;AE$3,Urlaub!$C$5:$C$604,"&gt;="&amp;AE$3)&gt;0,1,0))</f>
        <v>0</v>
      </c>
      <c r="AF25" s="19" t="n">
        <f aca="false">IF($A25="",0,IF(COUNTIFS(Urlaub!$A$5:$A$604,$A25,Urlaub!$B$5:$B$604,"&lt;="&amp;AF$3,Urlaub!$C$5:$C$604,"&gt;="&amp;AF$3)&gt;0,1,0))</f>
        <v>0</v>
      </c>
      <c r="AG25" s="19" t="n">
        <f aca="false">IF($A25="",0,IF(COUNTIFS(Urlaub!$A$5:$A$604,$A25,Urlaub!$B$5:$B$604,"&lt;="&amp;AG$3,Urlaub!$C$5:$C$604,"&gt;="&amp;AG$3)&gt;0,1,0))</f>
        <v>0</v>
      </c>
      <c r="AH25" s="19" t="n">
        <f aca="false">IF($A25="",0,IF(COUNTIFS(Urlaub!$A$5:$A$604,$A25,Urlaub!$B$5:$B$604,"&lt;="&amp;AH$3,Urlaub!$C$5:$C$604,"&gt;="&amp;AH$3)&gt;0,1,0))</f>
        <v>0</v>
      </c>
      <c r="AI25" s="19" t="n">
        <f aca="false">IF($A25="",0,IF(COUNTIFS(Urlaub!$A$5:$A$604,$A25,Urlaub!$B$5:$B$604,"&lt;="&amp;AI$3,Urlaub!$C$5:$C$604,"&gt;="&amp;AI$3)&gt;0,1,0))</f>
        <v>0</v>
      </c>
      <c r="AJ25" s="19" t="n">
        <f aca="false">IF($A25="",0,IF(COUNTIFS(Urlaub!$A$5:$A$604,$A25,Urlaub!$B$5:$B$604,"&lt;="&amp;AJ$3,Urlaub!$C$5:$C$604,"&gt;="&amp;AJ$3)&gt;0,1,0))</f>
        <v>0</v>
      </c>
      <c r="AK25" s="19" t="n">
        <f aca="false">IF($A25="",0,IF(COUNTIFS(Urlaub!$A$5:$A$604,$A25,Urlaub!$B$5:$B$604,"&lt;="&amp;AK$3,Urlaub!$C$5:$C$604,"&gt;="&amp;AK$3)&gt;0,1,0))</f>
        <v>0</v>
      </c>
      <c r="AL25" s="19" t="n">
        <f aca="false">IF($A25="",0,IF(COUNTIFS(Urlaub!$A$5:$A$604,$A25,Urlaub!$B$5:$B$604,"&lt;="&amp;AL$3,Urlaub!$C$5:$C$604,"&gt;="&amp;AL$3)&gt;0,1,0))</f>
        <v>0</v>
      </c>
      <c r="AM25" s="19" t="n">
        <f aca="false">IF($A25="",0,IF(COUNTIFS(Urlaub!$A$5:$A$604,$A25,Urlaub!$B$5:$B$604,"&lt;="&amp;AM$3,Urlaub!$C$5:$C$604,"&gt;="&amp;AM$3)&gt;0,1,0))</f>
        <v>0</v>
      </c>
      <c r="AN25" s="19" t="n">
        <f aca="false">IF($A25="",0,IF(COUNTIFS(Urlaub!$A$5:$A$604,$A25,Urlaub!$B$5:$B$604,"&lt;="&amp;AN$3,Urlaub!$C$5:$C$604,"&gt;="&amp;AN$3)&gt;0,1,0))</f>
        <v>0</v>
      </c>
      <c r="AO25" s="19" t="n">
        <f aca="false">IF($A25="",0,IF(COUNTIFS(Urlaub!$A$5:$A$604,$A25,Urlaub!$B$5:$B$604,"&lt;="&amp;AO$3,Urlaub!$C$5:$C$604,"&gt;="&amp;AO$3)&gt;0,1,0))</f>
        <v>0</v>
      </c>
      <c r="AP25" s="19" t="n">
        <f aca="false">IF($A25="",0,IF(COUNTIFS(Urlaub!$A$5:$A$604,$A25,Urlaub!$B$5:$B$604,"&lt;="&amp;AP$3,Urlaub!$C$5:$C$604,"&gt;="&amp;AP$3)&gt;0,1,0))</f>
        <v>0</v>
      </c>
      <c r="AQ25" s="19" t="n">
        <f aca="false">IF($A25="",0,IF(COUNTIFS(Urlaub!$A$5:$A$604,$A25,Urlaub!$B$5:$B$604,"&lt;="&amp;AQ$3,Urlaub!$C$5:$C$604,"&gt;="&amp;AQ$3)&gt;0,1,0))</f>
        <v>0</v>
      </c>
      <c r="AR25" s="19" t="n">
        <f aca="false">IF($A25="",0,IF(COUNTIFS(Urlaub!$A$5:$A$604,$A25,Urlaub!$B$5:$B$604,"&lt;="&amp;AR$3,Urlaub!$C$5:$C$604,"&gt;="&amp;AR$3)&gt;0,1,0))</f>
        <v>0</v>
      </c>
      <c r="AS25" s="19" t="n">
        <f aca="false">IF($A25="",0,IF(COUNTIFS(Urlaub!$A$5:$A$604,$A25,Urlaub!$B$5:$B$604,"&lt;="&amp;AS$3,Urlaub!$C$5:$C$604,"&gt;="&amp;AS$3)&gt;0,1,0))</f>
        <v>0</v>
      </c>
      <c r="AT25" s="19" t="n">
        <f aca="false">IF($A25="",0,IF(COUNTIFS(Urlaub!$A$5:$A$604,$A25,Urlaub!$B$5:$B$604,"&lt;="&amp;AT$3,Urlaub!$C$5:$C$604,"&gt;="&amp;AT$3)&gt;0,1,0))</f>
        <v>0</v>
      </c>
      <c r="AU25" s="19" t="n">
        <f aca="false">IF($A25="",0,IF(COUNTIFS(Urlaub!$A$5:$A$604,$A25,Urlaub!$B$5:$B$604,"&lt;="&amp;AU$3,Urlaub!$C$5:$C$604,"&gt;="&amp;AU$3)&gt;0,1,0))</f>
        <v>0</v>
      </c>
      <c r="AV25" s="19" t="n">
        <f aca="false">IF($A25="",0,IF(COUNTIFS(Urlaub!$A$5:$A$604,$A25,Urlaub!$B$5:$B$604,"&lt;="&amp;AV$3,Urlaub!$C$5:$C$604,"&gt;="&amp;AV$3)&gt;0,1,0))</f>
        <v>0</v>
      </c>
      <c r="AW25" s="19" t="n">
        <f aca="false">IF($A25="",0,IF(COUNTIFS(Urlaub!$A$5:$A$604,$A25,Urlaub!$B$5:$B$604,"&lt;="&amp;AW$3,Urlaub!$C$5:$C$604,"&gt;="&amp;AW$3)&gt;0,1,0))</f>
        <v>0</v>
      </c>
      <c r="AX25" s="19" t="n">
        <f aca="false">IF($A25="",0,IF(COUNTIFS(Urlaub!$A$5:$A$604,$A25,Urlaub!$B$5:$B$604,"&lt;="&amp;AX$3,Urlaub!$C$5:$C$604,"&gt;="&amp;AX$3)&gt;0,1,0))</f>
        <v>0</v>
      </c>
      <c r="AY25" s="19" t="n">
        <f aca="false">IF($A25="",0,IF(COUNTIFS(Urlaub!$A$5:$A$604,$A25,Urlaub!$B$5:$B$604,"&lt;="&amp;AY$3,Urlaub!$C$5:$C$604,"&gt;="&amp;AY$3)&gt;0,1,0))</f>
        <v>0</v>
      </c>
      <c r="AZ25" s="19" t="n">
        <f aca="false">IF($A25="",0,IF(COUNTIFS(Urlaub!$A$5:$A$604,$A25,Urlaub!$B$5:$B$604,"&lt;="&amp;AZ$3,Urlaub!$C$5:$C$604,"&gt;="&amp;AZ$3)&gt;0,1,0))</f>
        <v>0</v>
      </c>
      <c r="BA25" s="19" t="n">
        <f aca="false">IF($A25="",0,IF(COUNTIFS(Urlaub!$A$5:$A$604,$A25,Urlaub!$B$5:$B$604,"&lt;="&amp;BA$3,Urlaub!$C$5:$C$604,"&gt;="&amp;BA$3)&gt;0,1,0))</f>
        <v>0</v>
      </c>
      <c r="BB25" s="19" t="n">
        <f aca="false">IF($A25="",0,IF(COUNTIFS(Urlaub!$A$5:$A$604,$A25,Urlaub!$B$5:$B$604,"&lt;="&amp;BB$3,Urlaub!$C$5:$C$604,"&gt;="&amp;BB$3)&gt;0,1,0))</f>
        <v>0</v>
      </c>
      <c r="BC25" s="19" t="n">
        <f aca="false">IF($A25="",0,IF(COUNTIFS(Urlaub!$A$5:$A$604,$A25,Urlaub!$B$5:$B$604,"&lt;="&amp;BC$3,Urlaub!$C$5:$C$604,"&gt;="&amp;BC$3)&gt;0,1,0))</f>
        <v>0</v>
      </c>
      <c r="BD25" s="19" t="n">
        <f aca="false">IF($A25="",0,IF(COUNTIFS(Urlaub!$A$5:$A$604,$A25,Urlaub!$B$5:$B$604,"&lt;="&amp;BD$3,Urlaub!$C$5:$C$604,"&gt;="&amp;BD$3)&gt;0,1,0))</f>
        <v>0</v>
      </c>
      <c r="BE25" s="19" t="n">
        <f aca="false">IF($A25="",0,IF(COUNTIFS(Urlaub!$A$5:$A$604,$A25,Urlaub!$B$5:$B$604,"&lt;="&amp;BE$3,Urlaub!$C$5:$C$604,"&gt;="&amp;BE$3)&gt;0,1,0))</f>
        <v>0</v>
      </c>
      <c r="BF25" s="19" t="n">
        <f aca="false">IF($A25="",0,IF(COUNTIFS(Urlaub!$A$5:$A$604,$A25,Urlaub!$B$5:$B$604,"&lt;="&amp;BF$3,Urlaub!$C$5:$C$604,"&gt;="&amp;BF$3)&gt;0,1,0))</f>
        <v>0</v>
      </c>
      <c r="BG25" s="19" t="n">
        <f aca="false">IF($A25="",0,IF(COUNTIFS(Urlaub!$A$5:$A$604,$A25,Urlaub!$B$5:$B$604,"&lt;="&amp;BG$3,Urlaub!$C$5:$C$604,"&gt;="&amp;BG$3)&gt;0,1,0))</f>
        <v>0</v>
      </c>
      <c r="BH25" s="19" t="n">
        <f aca="false">IF($A25="",0,IF(COUNTIFS(Urlaub!$A$5:$A$604,$A25,Urlaub!$B$5:$B$604,"&lt;="&amp;BH$3,Urlaub!$C$5:$C$604,"&gt;="&amp;BH$3)&gt;0,1,0))</f>
        <v>0</v>
      </c>
      <c r="BI25" s="19" t="n">
        <f aca="false">IF($A25="",0,IF(COUNTIFS(Urlaub!$A$5:$A$604,$A25,Urlaub!$B$5:$B$604,"&lt;="&amp;BI$3,Urlaub!$C$5:$C$604,"&gt;="&amp;BI$3)&gt;0,1,0))</f>
        <v>0</v>
      </c>
      <c r="BJ25" s="19" t="n">
        <f aca="false">IF($A25="",0,IF(COUNTIFS(Urlaub!$A$5:$A$604,$A25,Urlaub!$B$5:$B$604,"&lt;="&amp;BJ$3,Urlaub!$C$5:$C$604,"&gt;="&amp;BJ$3)&gt;0,1,0))</f>
        <v>0</v>
      </c>
      <c r="BK25" s="19" t="n">
        <f aca="false">IF($A25="",0,IF(COUNTIFS(Urlaub!$A$5:$A$604,$A25,Urlaub!$B$5:$B$604,"&lt;="&amp;BK$3,Urlaub!$C$5:$C$604,"&gt;="&amp;BK$3)&gt;0,1,0))</f>
        <v>0</v>
      </c>
      <c r="BL25" s="19" t="n">
        <f aca="false">IF($A25="",0,IF(COUNTIFS(Urlaub!$A$5:$A$604,$A25,Urlaub!$B$5:$B$604,"&lt;="&amp;BL$3,Urlaub!$C$5:$C$604,"&gt;="&amp;BL$3)&gt;0,1,0))</f>
        <v>0</v>
      </c>
      <c r="BM25" s="19" t="n">
        <f aca="false">IF($A25="",0,IF(COUNTIFS(Urlaub!$A$5:$A$604,$A25,Urlaub!$B$5:$B$604,"&lt;="&amp;BM$3,Urlaub!$C$5:$C$604,"&gt;="&amp;BM$3)&gt;0,1,0))</f>
        <v>0</v>
      </c>
      <c r="BN25" s="19" t="n">
        <f aca="false">IF($A25="",0,IF(COUNTIFS(Urlaub!$A$5:$A$604,$A25,Urlaub!$B$5:$B$604,"&lt;="&amp;BN$3,Urlaub!$C$5:$C$604,"&gt;="&amp;BN$3)&gt;0,1,0))</f>
        <v>0</v>
      </c>
      <c r="BO25" s="19" t="n">
        <f aca="false">IF($A25="",0,IF(COUNTIFS(Urlaub!$A$5:$A$604,$A25,Urlaub!$B$5:$B$604,"&lt;="&amp;BO$3,Urlaub!$C$5:$C$604,"&gt;="&amp;BO$3)&gt;0,1,0))</f>
        <v>0</v>
      </c>
      <c r="BP25" s="19" t="n">
        <f aca="false">IF($A25="",0,IF(COUNTIFS(Urlaub!$A$5:$A$604,$A25,Urlaub!$B$5:$B$604,"&lt;="&amp;BP$3,Urlaub!$C$5:$C$604,"&gt;="&amp;BP$3)&gt;0,1,0))</f>
        <v>0</v>
      </c>
      <c r="BQ25" s="19" t="n">
        <f aca="false">IF($A25="",0,IF(COUNTIFS(Urlaub!$A$5:$A$604,$A25,Urlaub!$B$5:$B$604,"&lt;="&amp;BQ$3,Urlaub!$C$5:$C$604,"&gt;="&amp;BQ$3)&gt;0,1,0))</f>
        <v>0</v>
      </c>
      <c r="BR25" s="19" t="n">
        <f aca="false">IF($A25="",0,IF(COUNTIFS(Urlaub!$A$5:$A$604,$A25,Urlaub!$B$5:$B$604,"&lt;="&amp;BR$3,Urlaub!$C$5:$C$604,"&gt;="&amp;BR$3)&gt;0,1,0))</f>
        <v>0</v>
      </c>
      <c r="BS25" s="19" t="n">
        <f aca="false">IF($A25="",0,IF(COUNTIFS(Urlaub!$A$5:$A$604,$A25,Urlaub!$B$5:$B$604,"&lt;="&amp;BS$3,Urlaub!$C$5:$C$604,"&gt;="&amp;BS$3)&gt;0,1,0))</f>
        <v>0</v>
      </c>
      <c r="BT25" s="19" t="n">
        <f aca="false">IF($A25="",0,IF(COUNTIFS(Urlaub!$A$5:$A$604,$A25,Urlaub!$B$5:$B$604,"&lt;="&amp;BT$3,Urlaub!$C$5:$C$604,"&gt;="&amp;BT$3)&gt;0,1,0))</f>
        <v>0</v>
      </c>
      <c r="BU25" s="19" t="n">
        <f aca="false">IF($A25="",0,IF(COUNTIFS(Urlaub!$A$5:$A$604,$A25,Urlaub!$B$5:$B$604,"&lt;="&amp;BU$3,Urlaub!$C$5:$C$604,"&gt;="&amp;BU$3)&gt;0,1,0))</f>
        <v>0</v>
      </c>
      <c r="BV25" s="19" t="n">
        <f aca="false">IF($A25="",0,IF(COUNTIFS(Urlaub!$A$5:$A$604,$A25,Urlaub!$B$5:$B$604,"&lt;="&amp;BV$3,Urlaub!$C$5:$C$604,"&gt;="&amp;BV$3)&gt;0,1,0))</f>
        <v>0</v>
      </c>
      <c r="BW25" s="19" t="n">
        <f aca="false">IF($A25="",0,IF(COUNTIFS(Urlaub!$A$5:$A$604,$A25,Urlaub!$B$5:$B$604,"&lt;="&amp;BW$3,Urlaub!$C$5:$C$604,"&gt;="&amp;BW$3)&gt;0,1,0))</f>
        <v>0</v>
      </c>
      <c r="BX25" s="19" t="n">
        <f aca="false">IF($A25="",0,IF(COUNTIFS(Urlaub!$A$5:$A$604,$A25,Urlaub!$B$5:$B$604,"&lt;="&amp;BX$3,Urlaub!$C$5:$C$604,"&gt;="&amp;BX$3)&gt;0,1,0))</f>
        <v>0</v>
      </c>
      <c r="BY25" s="19" t="n">
        <f aca="false">IF($A25="",0,IF(COUNTIFS(Urlaub!$A$5:$A$604,$A25,Urlaub!$B$5:$B$604,"&lt;="&amp;BY$3,Urlaub!$C$5:$C$604,"&gt;="&amp;BY$3)&gt;0,1,0))</f>
        <v>0</v>
      </c>
      <c r="BZ25" s="19" t="n">
        <f aca="false">IF($A25="",0,IF(COUNTIFS(Urlaub!$A$5:$A$604,$A25,Urlaub!$B$5:$B$604,"&lt;="&amp;BZ$3,Urlaub!$C$5:$C$604,"&gt;="&amp;BZ$3)&gt;0,1,0))</f>
        <v>0</v>
      </c>
      <c r="CA25" s="19" t="n">
        <f aca="false">IF($A25="",0,IF(COUNTIFS(Urlaub!$A$5:$A$604,$A25,Urlaub!$B$5:$B$604,"&lt;="&amp;CA$3,Urlaub!$C$5:$C$604,"&gt;="&amp;CA$3)&gt;0,1,0))</f>
        <v>0</v>
      </c>
      <c r="CB25" s="19" t="n">
        <f aca="false">IF($A25="",0,IF(COUNTIFS(Urlaub!$A$5:$A$604,$A25,Urlaub!$B$5:$B$604,"&lt;="&amp;CB$3,Urlaub!$C$5:$C$604,"&gt;="&amp;CB$3)&gt;0,1,0))</f>
        <v>0</v>
      </c>
      <c r="CC25" s="19" t="n">
        <f aca="false">IF($A25="",0,IF(COUNTIFS(Urlaub!$A$5:$A$604,$A25,Urlaub!$B$5:$B$604,"&lt;="&amp;CC$3,Urlaub!$C$5:$C$604,"&gt;="&amp;CC$3)&gt;0,1,0))</f>
        <v>0</v>
      </c>
      <c r="CD25" s="19" t="n">
        <f aca="false">IF($A25="",0,IF(COUNTIFS(Urlaub!$A$5:$A$604,$A25,Urlaub!$B$5:$B$604,"&lt;="&amp;CD$3,Urlaub!$C$5:$C$604,"&gt;="&amp;CD$3)&gt;0,1,0))</f>
        <v>0</v>
      </c>
      <c r="CE25" s="19" t="n">
        <f aca="false">IF($A25="",0,IF(COUNTIFS(Urlaub!$A$5:$A$604,$A25,Urlaub!$B$5:$B$604,"&lt;="&amp;CE$3,Urlaub!$C$5:$C$604,"&gt;="&amp;CE$3)&gt;0,1,0))</f>
        <v>0</v>
      </c>
      <c r="CF25" s="19" t="n">
        <f aca="false">IF($A25="",0,IF(COUNTIFS(Urlaub!$A$5:$A$604,$A25,Urlaub!$B$5:$B$604,"&lt;="&amp;CF$3,Urlaub!$C$5:$C$604,"&gt;="&amp;CF$3)&gt;0,1,0))</f>
        <v>0</v>
      </c>
      <c r="CG25" s="19" t="n">
        <f aca="false">IF($A25="",0,IF(COUNTIFS(Urlaub!$A$5:$A$604,$A25,Urlaub!$B$5:$B$604,"&lt;="&amp;CG$3,Urlaub!$C$5:$C$604,"&gt;="&amp;CG$3)&gt;0,1,0))</f>
        <v>0</v>
      </c>
      <c r="CH25" s="19" t="n">
        <f aca="false">IF($A25="",0,IF(COUNTIFS(Urlaub!$A$5:$A$604,$A25,Urlaub!$B$5:$B$604,"&lt;="&amp;CH$3,Urlaub!$C$5:$C$604,"&gt;="&amp;CH$3)&gt;0,1,0))</f>
        <v>0</v>
      </c>
      <c r="CI25" s="19" t="n">
        <f aca="false">IF($A25="",0,IF(COUNTIFS(Urlaub!$A$5:$A$604,$A25,Urlaub!$B$5:$B$604,"&lt;="&amp;CI$3,Urlaub!$C$5:$C$604,"&gt;="&amp;CI$3)&gt;0,1,0))</f>
        <v>0</v>
      </c>
      <c r="CJ25" s="19" t="n">
        <f aca="false">IF($A25="",0,IF(COUNTIFS(Urlaub!$A$5:$A$604,$A25,Urlaub!$B$5:$B$604,"&lt;="&amp;CJ$3,Urlaub!$C$5:$C$604,"&gt;="&amp;CJ$3)&gt;0,1,0))</f>
        <v>0</v>
      </c>
      <c r="CK25" s="19" t="n">
        <f aca="false">IF($A25="",0,IF(COUNTIFS(Urlaub!$A$5:$A$604,$A25,Urlaub!$B$5:$B$604,"&lt;="&amp;CK$3,Urlaub!$C$5:$C$604,"&gt;="&amp;CK$3)&gt;0,1,0))</f>
        <v>0</v>
      </c>
      <c r="CL25" s="19" t="n">
        <f aca="false">IF($A25="",0,IF(COUNTIFS(Urlaub!$A$5:$A$604,$A25,Urlaub!$B$5:$B$604,"&lt;="&amp;CL$3,Urlaub!$C$5:$C$604,"&gt;="&amp;CL$3)&gt;0,1,0))</f>
        <v>0</v>
      </c>
      <c r="CM25" s="19" t="n">
        <f aca="false">IF($A25="",0,IF(COUNTIFS(Urlaub!$A$5:$A$604,$A25,Urlaub!$B$5:$B$604,"&lt;="&amp;CM$3,Urlaub!$C$5:$C$604,"&gt;="&amp;CM$3)&gt;0,1,0))</f>
        <v>0</v>
      </c>
      <c r="CN25" s="19" t="n">
        <f aca="false">IF($A25="",0,IF(COUNTIFS(Urlaub!$A$5:$A$604,$A25,Urlaub!$B$5:$B$604,"&lt;="&amp;CN$3,Urlaub!$C$5:$C$604,"&gt;="&amp;CN$3)&gt;0,1,0))</f>
        <v>0</v>
      </c>
      <c r="CO25" s="19" t="n">
        <f aca="false">IF($A25="",0,IF(COUNTIFS(Urlaub!$A$5:$A$604,$A25,Urlaub!$B$5:$B$604,"&lt;="&amp;CO$3,Urlaub!$C$5:$C$604,"&gt;="&amp;CO$3)&gt;0,1,0))</f>
        <v>0</v>
      </c>
      <c r="CP25" s="19" t="n">
        <f aca="false">IF($A25="",0,IF(COUNTIFS(Urlaub!$A$5:$A$604,$A25,Urlaub!$B$5:$B$604,"&lt;="&amp;CP$3,Urlaub!$C$5:$C$604,"&gt;="&amp;CP$3)&gt;0,1,0))</f>
        <v>0</v>
      </c>
      <c r="CQ25" s="19" t="n">
        <f aca="false">IF($A25="",0,IF(COUNTIFS(Urlaub!$A$5:$A$604,$A25,Urlaub!$B$5:$B$604,"&lt;="&amp;CQ$3,Urlaub!$C$5:$C$604,"&gt;="&amp;CQ$3)&gt;0,1,0))</f>
        <v>0</v>
      </c>
      <c r="CR25" s="19" t="n">
        <f aca="false">IF($A25="",0,IF(COUNTIFS(Urlaub!$A$5:$A$604,$A25,Urlaub!$B$5:$B$604,"&lt;="&amp;CR$3,Urlaub!$C$5:$C$604,"&gt;="&amp;CR$3)&gt;0,1,0))</f>
        <v>0</v>
      </c>
      <c r="CS25" s="19" t="n">
        <f aca="false">IF($A25="",0,IF(COUNTIFS(Urlaub!$A$5:$A$604,$A25,Urlaub!$B$5:$B$604,"&lt;="&amp;CS$3,Urlaub!$C$5:$C$604,"&gt;="&amp;CS$3)&gt;0,1,0))</f>
        <v>0</v>
      </c>
      <c r="CT25" s="19" t="n">
        <f aca="false">IF($A25="",0,IF(COUNTIFS(Urlaub!$A$5:$A$604,$A25,Urlaub!$B$5:$B$604,"&lt;="&amp;CT$3,Urlaub!$C$5:$C$604,"&gt;="&amp;CT$3)&gt;0,1,0))</f>
        <v>0</v>
      </c>
      <c r="CU25" s="19" t="n">
        <f aca="false">IF($A25="",0,IF(COUNTIFS(Urlaub!$A$5:$A$604,$A25,Urlaub!$B$5:$B$604,"&lt;="&amp;CU$3,Urlaub!$C$5:$C$604,"&gt;="&amp;CU$3)&gt;0,1,0))</f>
        <v>0</v>
      </c>
      <c r="CV25" s="19" t="n">
        <f aca="false">IF($A25="",0,IF(COUNTIFS(Urlaub!$A$5:$A$604,$A25,Urlaub!$B$5:$B$604,"&lt;="&amp;CV$3,Urlaub!$C$5:$C$604,"&gt;="&amp;CV$3)&gt;0,1,0))</f>
        <v>0</v>
      </c>
      <c r="CW25" s="19" t="n">
        <f aca="false">IF($A25="",0,IF(COUNTIFS(Urlaub!$A$5:$A$604,$A25,Urlaub!$B$5:$B$604,"&lt;="&amp;CW$3,Urlaub!$C$5:$C$604,"&gt;="&amp;CW$3)&gt;0,1,0))</f>
        <v>0</v>
      </c>
      <c r="CX25" s="19" t="n">
        <f aca="false">IF($A25="",0,IF(COUNTIFS(Urlaub!$A$5:$A$604,$A25,Urlaub!$B$5:$B$604,"&lt;="&amp;CX$3,Urlaub!$C$5:$C$604,"&gt;="&amp;CX$3)&gt;0,1,0))</f>
        <v>0</v>
      </c>
      <c r="CY25" s="19" t="n">
        <f aca="false">IF($A25="",0,IF(COUNTIFS(Urlaub!$A$5:$A$604,$A25,Urlaub!$B$5:$B$604,"&lt;="&amp;CY$3,Urlaub!$C$5:$C$604,"&gt;="&amp;CY$3)&gt;0,1,0))</f>
        <v>0</v>
      </c>
      <c r="CZ25" s="19" t="n">
        <f aca="false">IF($A25="",0,IF(COUNTIFS(Urlaub!$A$5:$A$604,$A25,Urlaub!$B$5:$B$604,"&lt;="&amp;CZ$3,Urlaub!$C$5:$C$604,"&gt;="&amp;CZ$3)&gt;0,1,0))</f>
        <v>0</v>
      </c>
      <c r="DA25" s="19" t="n">
        <f aca="false">IF($A25="",0,IF(COUNTIFS(Urlaub!$A$5:$A$604,$A25,Urlaub!$B$5:$B$604,"&lt;="&amp;DA$3,Urlaub!$C$5:$C$604,"&gt;="&amp;DA$3)&gt;0,1,0))</f>
        <v>0</v>
      </c>
      <c r="DB25" s="19" t="n">
        <f aca="false">IF($A25="",0,IF(COUNTIFS(Urlaub!$A$5:$A$604,$A25,Urlaub!$B$5:$B$604,"&lt;="&amp;DB$3,Urlaub!$C$5:$C$604,"&gt;="&amp;DB$3)&gt;0,1,0))</f>
        <v>0</v>
      </c>
      <c r="DC25" s="19" t="n">
        <f aca="false">IF($A25="",0,IF(COUNTIFS(Urlaub!$A$5:$A$604,$A25,Urlaub!$B$5:$B$604,"&lt;="&amp;DC$3,Urlaub!$C$5:$C$604,"&gt;="&amp;DC$3)&gt;0,1,0))</f>
        <v>0</v>
      </c>
      <c r="DD25" s="19" t="n">
        <f aca="false">IF($A25="",0,IF(COUNTIFS(Urlaub!$A$5:$A$604,$A25,Urlaub!$B$5:$B$604,"&lt;="&amp;DD$3,Urlaub!$C$5:$C$604,"&gt;="&amp;DD$3)&gt;0,1,0))</f>
        <v>0</v>
      </c>
      <c r="DE25" s="19" t="n">
        <f aca="false">IF($A25="",0,IF(COUNTIFS(Urlaub!$A$5:$A$604,$A25,Urlaub!$B$5:$B$604,"&lt;="&amp;DE$3,Urlaub!$C$5:$C$604,"&gt;="&amp;DE$3)&gt;0,1,0))</f>
        <v>0</v>
      </c>
      <c r="DF25" s="19" t="n">
        <f aca="false">IF($A25="",0,IF(COUNTIFS(Urlaub!$A$5:$A$604,$A25,Urlaub!$B$5:$B$604,"&lt;="&amp;DF$3,Urlaub!$C$5:$C$604,"&gt;="&amp;DF$3)&gt;0,1,0))</f>
        <v>0</v>
      </c>
      <c r="DG25" s="19" t="n">
        <f aca="false">IF($A25="",0,IF(COUNTIFS(Urlaub!$A$5:$A$604,$A25,Urlaub!$B$5:$B$604,"&lt;="&amp;DG$3,Urlaub!$C$5:$C$604,"&gt;="&amp;DG$3)&gt;0,1,0))</f>
        <v>0</v>
      </c>
      <c r="DH25" s="19" t="n">
        <f aca="false">IF($A25="",0,IF(COUNTIFS(Urlaub!$A$5:$A$604,$A25,Urlaub!$B$5:$B$604,"&lt;="&amp;DH$3,Urlaub!$C$5:$C$604,"&gt;="&amp;DH$3)&gt;0,1,0))</f>
        <v>0</v>
      </c>
      <c r="DI25" s="19" t="n">
        <f aca="false">IF($A25="",0,IF(COUNTIFS(Urlaub!$A$5:$A$604,$A25,Urlaub!$B$5:$B$604,"&lt;="&amp;DI$3,Urlaub!$C$5:$C$604,"&gt;="&amp;DI$3)&gt;0,1,0))</f>
        <v>0</v>
      </c>
      <c r="DJ25" s="19" t="n">
        <f aca="false">IF($A25="",0,IF(COUNTIFS(Urlaub!$A$5:$A$604,$A25,Urlaub!$B$5:$B$604,"&lt;="&amp;DJ$3,Urlaub!$C$5:$C$604,"&gt;="&amp;DJ$3)&gt;0,1,0))</f>
        <v>0</v>
      </c>
      <c r="DK25" s="19" t="n">
        <f aca="false">IF($A25="",0,IF(COUNTIFS(Urlaub!$A$5:$A$604,$A25,Urlaub!$B$5:$B$604,"&lt;="&amp;DK$3,Urlaub!$C$5:$C$604,"&gt;="&amp;DK$3)&gt;0,1,0))</f>
        <v>0</v>
      </c>
      <c r="DL25" s="19" t="n">
        <f aca="false">IF($A25="",0,IF(COUNTIFS(Urlaub!$A$5:$A$604,$A25,Urlaub!$B$5:$B$604,"&lt;="&amp;DL$3,Urlaub!$C$5:$C$604,"&gt;="&amp;DL$3)&gt;0,1,0))</f>
        <v>0</v>
      </c>
      <c r="DM25" s="19" t="n">
        <f aca="false">IF($A25="",0,IF(COUNTIFS(Urlaub!$A$5:$A$604,$A25,Urlaub!$B$5:$B$604,"&lt;="&amp;DM$3,Urlaub!$C$5:$C$604,"&gt;="&amp;DM$3)&gt;0,1,0))</f>
        <v>0</v>
      </c>
      <c r="DN25" s="19" t="n">
        <f aca="false">IF($A25="",0,IF(COUNTIFS(Urlaub!$A$5:$A$604,$A25,Urlaub!$B$5:$B$604,"&lt;="&amp;DN$3,Urlaub!$C$5:$C$604,"&gt;="&amp;DN$3)&gt;0,1,0))</f>
        <v>0</v>
      </c>
      <c r="DO25" s="19" t="n">
        <f aca="false">IF($A25="",0,IF(COUNTIFS(Urlaub!$A$5:$A$604,$A25,Urlaub!$B$5:$B$604,"&lt;="&amp;DO$3,Urlaub!$C$5:$C$604,"&gt;="&amp;DO$3)&gt;0,1,0))</f>
        <v>0</v>
      </c>
      <c r="DP25" s="19" t="n">
        <f aca="false">IF($A25="",0,IF(COUNTIFS(Urlaub!$A$5:$A$604,$A25,Urlaub!$B$5:$B$604,"&lt;="&amp;DP$3,Urlaub!$C$5:$C$604,"&gt;="&amp;DP$3)&gt;0,1,0))</f>
        <v>0</v>
      </c>
      <c r="DQ25" s="19" t="n">
        <f aca="false">IF($A25="",0,IF(COUNTIFS(Urlaub!$A$5:$A$604,$A25,Urlaub!$B$5:$B$604,"&lt;="&amp;DQ$3,Urlaub!$C$5:$C$604,"&gt;="&amp;DQ$3)&gt;0,1,0))</f>
        <v>0</v>
      </c>
      <c r="DR25" s="19" t="n">
        <f aca="false">IF($A25="",0,IF(COUNTIFS(Urlaub!$A$5:$A$604,$A25,Urlaub!$B$5:$B$604,"&lt;="&amp;DR$3,Urlaub!$C$5:$C$604,"&gt;="&amp;DR$3)&gt;0,1,0))</f>
        <v>0</v>
      </c>
      <c r="DS25" s="19" t="n">
        <f aca="false">IF($A25="",0,IF(COUNTIFS(Urlaub!$A$5:$A$604,$A25,Urlaub!$B$5:$B$604,"&lt;="&amp;DS$3,Urlaub!$C$5:$C$604,"&gt;="&amp;DS$3)&gt;0,1,0))</f>
        <v>0</v>
      </c>
      <c r="DT25" s="19" t="n">
        <f aca="false">IF($A25="",0,IF(COUNTIFS(Urlaub!$A$5:$A$604,$A25,Urlaub!$B$5:$B$604,"&lt;="&amp;DT$3,Urlaub!$C$5:$C$604,"&gt;="&amp;DT$3)&gt;0,1,0))</f>
        <v>0</v>
      </c>
      <c r="DU25" s="19" t="n">
        <f aca="false">IF($A25="",0,IF(COUNTIFS(Urlaub!$A$5:$A$604,$A25,Urlaub!$B$5:$B$604,"&lt;="&amp;DU$3,Urlaub!$C$5:$C$604,"&gt;="&amp;DU$3)&gt;0,1,0))</f>
        <v>0</v>
      </c>
      <c r="DV25" s="19" t="n">
        <f aca="false">IF($A25="",0,IF(COUNTIFS(Urlaub!$A$5:$A$604,$A25,Urlaub!$B$5:$B$604,"&lt;="&amp;DV$3,Urlaub!$C$5:$C$604,"&gt;="&amp;DV$3)&gt;0,1,0))</f>
        <v>0</v>
      </c>
      <c r="DW25" s="19" t="n">
        <f aca="false">IF($A25="",0,IF(COUNTIFS(Urlaub!$A$5:$A$604,$A25,Urlaub!$B$5:$B$604,"&lt;="&amp;DW$3,Urlaub!$C$5:$C$604,"&gt;="&amp;DW$3)&gt;0,1,0))</f>
        <v>0</v>
      </c>
      <c r="DX25" s="19" t="n">
        <f aca="false">IF($A25="",0,IF(COUNTIFS(Urlaub!$A$5:$A$604,$A25,Urlaub!$B$5:$B$604,"&lt;="&amp;DX$3,Urlaub!$C$5:$C$604,"&gt;="&amp;DX$3)&gt;0,1,0))</f>
        <v>0</v>
      </c>
      <c r="DY25" s="19" t="n">
        <f aca="false">IF($A25="",0,IF(COUNTIFS(Urlaub!$A$5:$A$604,$A25,Urlaub!$B$5:$B$604,"&lt;="&amp;DY$3,Urlaub!$C$5:$C$604,"&gt;="&amp;DY$3)&gt;0,1,0))</f>
        <v>0</v>
      </c>
      <c r="DZ25" s="19" t="n">
        <f aca="false">IF($A25="",0,IF(COUNTIFS(Urlaub!$A$5:$A$604,$A25,Urlaub!$B$5:$B$604,"&lt;="&amp;DZ$3,Urlaub!$C$5:$C$604,"&gt;="&amp;DZ$3)&gt;0,1,0))</f>
        <v>0</v>
      </c>
      <c r="EA25" s="19" t="n">
        <f aca="false">IF($A25="",0,IF(COUNTIFS(Urlaub!$A$5:$A$604,$A25,Urlaub!$B$5:$B$604,"&lt;="&amp;EA$3,Urlaub!$C$5:$C$604,"&gt;="&amp;EA$3)&gt;0,1,0))</f>
        <v>0</v>
      </c>
      <c r="EB25" s="19" t="n">
        <f aca="false">IF($A25="",0,IF(COUNTIFS(Urlaub!$A$5:$A$604,$A25,Urlaub!$B$5:$B$604,"&lt;="&amp;EB$3,Urlaub!$C$5:$C$604,"&gt;="&amp;EB$3)&gt;0,1,0))</f>
        <v>0</v>
      </c>
      <c r="EC25" s="19" t="n">
        <f aca="false">IF($A25="",0,IF(COUNTIFS(Urlaub!$A$5:$A$604,$A25,Urlaub!$B$5:$B$604,"&lt;="&amp;EC$3,Urlaub!$C$5:$C$604,"&gt;="&amp;EC$3)&gt;0,1,0))</f>
        <v>0</v>
      </c>
      <c r="ED25" s="19" t="n">
        <f aca="false">IF($A25="",0,IF(COUNTIFS(Urlaub!$A$5:$A$604,$A25,Urlaub!$B$5:$B$604,"&lt;="&amp;ED$3,Urlaub!$C$5:$C$604,"&gt;="&amp;ED$3)&gt;0,1,0))</f>
        <v>0</v>
      </c>
      <c r="EE25" s="19" t="n">
        <f aca="false">IF($A25="",0,IF(COUNTIFS(Urlaub!$A$5:$A$604,$A25,Urlaub!$B$5:$B$604,"&lt;="&amp;EE$3,Urlaub!$C$5:$C$604,"&gt;="&amp;EE$3)&gt;0,1,0))</f>
        <v>0</v>
      </c>
      <c r="EF25" s="19" t="n">
        <f aca="false">IF($A25="",0,IF(COUNTIFS(Urlaub!$A$5:$A$604,$A25,Urlaub!$B$5:$B$604,"&lt;="&amp;EF$3,Urlaub!$C$5:$C$604,"&gt;="&amp;EF$3)&gt;0,1,0))</f>
        <v>0</v>
      </c>
      <c r="EG25" s="19" t="n">
        <f aca="false">IF($A25="",0,IF(COUNTIFS(Urlaub!$A$5:$A$604,$A25,Urlaub!$B$5:$B$604,"&lt;="&amp;EG$3,Urlaub!$C$5:$C$604,"&gt;="&amp;EG$3)&gt;0,1,0))</f>
        <v>0</v>
      </c>
      <c r="EH25" s="19" t="n">
        <f aca="false">IF($A25="",0,IF(COUNTIFS(Urlaub!$A$5:$A$604,$A25,Urlaub!$B$5:$B$604,"&lt;="&amp;EH$3,Urlaub!$C$5:$C$604,"&gt;="&amp;EH$3)&gt;0,1,0))</f>
        <v>0</v>
      </c>
      <c r="EI25" s="19" t="n">
        <f aca="false">IF($A25="",0,IF(COUNTIFS(Urlaub!$A$5:$A$604,$A25,Urlaub!$B$5:$B$604,"&lt;="&amp;EI$3,Urlaub!$C$5:$C$604,"&gt;="&amp;EI$3)&gt;0,1,0))</f>
        <v>0</v>
      </c>
      <c r="EJ25" s="19" t="n">
        <f aca="false">IF($A25="",0,IF(COUNTIFS(Urlaub!$A$5:$A$604,$A25,Urlaub!$B$5:$B$604,"&lt;="&amp;EJ$3,Urlaub!$C$5:$C$604,"&gt;="&amp;EJ$3)&gt;0,1,0))</f>
        <v>0</v>
      </c>
      <c r="EK25" s="19" t="n">
        <f aca="false">IF($A25="",0,IF(COUNTIFS(Urlaub!$A$5:$A$604,$A25,Urlaub!$B$5:$B$604,"&lt;="&amp;EK$3,Urlaub!$C$5:$C$604,"&gt;="&amp;EK$3)&gt;0,1,0))</f>
        <v>0</v>
      </c>
      <c r="EL25" s="19" t="n">
        <f aca="false">IF($A25="",0,IF(COUNTIFS(Urlaub!$A$5:$A$604,$A25,Urlaub!$B$5:$B$604,"&lt;="&amp;EL$3,Urlaub!$C$5:$C$604,"&gt;="&amp;EL$3)&gt;0,1,0))</f>
        <v>0</v>
      </c>
      <c r="EM25" s="19" t="n">
        <f aca="false">IF($A25="",0,IF(COUNTIFS(Urlaub!$A$5:$A$604,$A25,Urlaub!$B$5:$B$604,"&lt;="&amp;EM$3,Urlaub!$C$5:$C$604,"&gt;="&amp;EM$3)&gt;0,1,0))</f>
        <v>0</v>
      </c>
      <c r="EN25" s="19" t="n">
        <f aca="false">IF($A25="",0,IF(COUNTIFS(Urlaub!$A$5:$A$604,$A25,Urlaub!$B$5:$B$604,"&lt;="&amp;EN$3,Urlaub!$C$5:$C$604,"&gt;="&amp;EN$3)&gt;0,1,0))</f>
        <v>0</v>
      </c>
      <c r="EO25" s="19" t="n">
        <f aca="false">IF($A25="",0,IF(COUNTIFS(Urlaub!$A$5:$A$604,$A25,Urlaub!$B$5:$B$604,"&lt;="&amp;EO$3,Urlaub!$C$5:$C$604,"&gt;="&amp;EO$3)&gt;0,1,0))</f>
        <v>0</v>
      </c>
      <c r="EP25" s="19" t="n">
        <f aca="false">IF($A25="",0,IF(COUNTIFS(Urlaub!$A$5:$A$604,$A25,Urlaub!$B$5:$B$604,"&lt;="&amp;EP$3,Urlaub!$C$5:$C$604,"&gt;="&amp;EP$3)&gt;0,1,0))</f>
        <v>0</v>
      </c>
      <c r="EQ25" s="19" t="n">
        <f aca="false">IF($A25="",0,IF(COUNTIFS(Urlaub!$A$5:$A$604,$A25,Urlaub!$B$5:$B$604,"&lt;="&amp;EQ$3,Urlaub!$C$5:$C$604,"&gt;="&amp;EQ$3)&gt;0,1,0))</f>
        <v>0</v>
      </c>
      <c r="ER25" s="19" t="n">
        <f aca="false">IF($A25="",0,IF(COUNTIFS(Urlaub!$A$5:$A$604,$A25,Urlaub!$B$5:$B$604,"&lt;="&amp;ER$3,Urlaub!$C$5:$C$604,"&gt;="&amp;ER$3)&gt;0,1,0))</f>
        <v>0</v>
      </c>
      <c r="ES25" s="19" t="n">
        <f aca="false">IF($A25="",0,IF(COUNTIFS(Urlaub!$A$5:$A$604,$A25,Urlaub!$B$5:$B$604,"&lt;="&amp;ES$3,Urlaub!$C$5:$C$604,"&gt;="&amp;ES$3)&gt;0,1,0))</f>
        <v>0</v>
      </c>
      <c r="ET25" s="19" t="n">
        <f aca="false">IF($A25="",0,IF(COUNTIFS(Urlaub!$A$5:$A$604,$A25,Urlaub!$B$5:$B$604,"&lt;="&amp;ET$3,Urlaub!$C$5:$C$604,"&gt;="&amp;ET$3)&gt;0,1,0))</f>
        <v>0</v>
      </c>
      <c r="EU25" s="19" t="n">
        <f aca="false">IF($A25="",0,IF(COUNTIFS(Urlaub!$A$5:$A$604,$A25,Urlaub!$B$5:$B$604,"&lt;="&amp;EU$3,Urlaub!$C$5:$C$604,"&gt;="&amp;EU$3)&gt;0,1,0))</f>
        <v>0</v>
      </c>
      <c r="EV25" s="19" t="n">
        <f aca="false">IF($A25="",0,IF(COUNTIFS(Urlaub!$A$5:$A$604,$A25,Urlaub!$B$5:$B$604,"&lt;="&amp;EV$3,Urlaub!$C$5:$C$604,"&gt;="&amp;EV$3)&gt;0,1,0))</f>
        <v>0</v>
      </c>
      <c r="EW25" s="19" t="n">
        <f aca="false">IF($A25="",0,IF(COUNTIFS(Urlaub!$A$5:$A$604,$A25,Urlaub!$B$5:$B$604,"&lt;="&amp;EW$3,Urlaub!$C$5:$C$604,"&gt;="&amp;EW$3)&gt;0,1,0))</f>
        <v>0</v>
      </c>
      <c r="EX25" s="19" t="n">
        <f aca="false">IF($A25="",0,IF(COUNTIFS(Urlaub!$A$5:$A$604,$A25,Urlaub!$B$5:$B$604,"&lt;="&amp;EX$3,Urlaub!$C$5:$C$604,"&gt;="&amp;EX$3)&gt;0,1,0))</f>
        <v>0</v>
      </c>
      <c r="EY25" s="19" t="n">
        <f aca="false">IF($A25="",0,IF(COUNTIFS(Urlaub!$A$5:$A$604,$A25,Urlaub!$B$5:$B$604,"&lt;="&amp;EY$3,Urlaub!$C$5:$C$604,"&gt;="&amp;EY$3)&gt;0,1,0))</f>
        <v>0</v>
      </c>
      <c r="EZ25" s="19" t="n">
        <f aca="false">IF($A25="",0,IF(COUNTIFS(Urlaub!$A$5:$A$604,$A25,Urlaub!$B$5:$B$604,"&lt;="&amp;EZ$3,Urlaub!$C$5:$C$604,"&gt;="&amp;EZ$3)&gt;0,1,0))</f>
        <v>0</v>
      </c>
      <c r="FA25" s="19" t="n">
        <f aca="false">IF($A25="",0,IF(COUNTIFS(Urlaub!$A$5:$A$604,$A25,Urlaub!$B$5:$B$604,"&lt;="&amp;FA$3,Urlaub!$C$5:$C$604,"&gt;="&amp;FA$3)&gt;0,1,0))</f>
        <v>0</v>
      </c>
      <c r="FB25" s="19" t="n">
        <f aca="false">IF($A25="",0,IF(COUNTIFS(Urlaub!$A$5:$A$604,$A25,Urlaub!$B$5:$B$604,"&lt;="&amp;FB$3,Urlaub!$C$5:$C$604,"&gt;="&amp;FB$3)&gt;0,1,0))</f>
        <v>0</v>
      </c>
      <c r="FC25" s="19" t="n">
        <f aca="false">IF($A25="",0,IF(COUNTIFS(Urlaub!$A$5:$A$604,$A25,Urlaub!$B$5:$B$604,"&lt;="&amp;FC$3,Urlaub!$C$5:$C$604,"&gt;="&amp;FC$3)&gt;0,1,0))</f>
        <v>0</v>
      </c>
      <c r="FD25" s="19" t="n">
        <f aca="false">IF($A25="",0,IF(COUNTIFS(Urlaub!$A$5:$A$604,$A25,Urlaub!$B$5:$B$604,"&lt;="&amp;FD$3,Urlaub!$C$5:$C$604,"&gt;="&amp;FD$3)&gt;0,1,0))</f>
        <v>0</v>
      </c>
      <c r="FE25" s="19" t="n">
        <f aca="false">IF($A25="",0,IF(COUNTIFS(Urlaub!$A$5:$A$604,$A25,Urlaub!$B$5:$B$604,"&lt;="&amp;FE$3,Urlaub!$C$5:$C$604,"&gt;="&amp;FE$3)&gt;0,1,0))</f>
        <v>0</v>
      </c>
      <c r="FF25" s="19" t="n">
        <f aca="false">IF($A25="",0,IF(COUNTIFS(Urlaub!$A$5:$A$604,$A25,Urlaub!$B$5:$B$604,"&lt;="&amp;FF$3,Urlaub!$C$5:$C$604,"&gt;="&amp;FF$3)&gt;0,1,0))</f>
        <v>0</v>
      </c>
      <c r="FG25" s="19" t="n">
        <f aca="false">IF($A25="",0,IF(COUNTIFS(Urlaub!$A$5:$A$604,$A25,Urlaub!$B$5:$B$604,"&lt;="&amp;FG$3,Urlaub!$C$5:$C$604,"&gt;="&amp;FG$3)&gt;0,1,0))</f>
        <v>0</v>
      </c>
      <c r="FH25" s="19" t="n">
        <f aca="false">IF($A25="",0,IF(COUNTIFS(Urlaub!$A$5:$A$604,$A25,Urlaub!$B$5:$B$604,"&lt;="&amp;FH$3,Urlaub!$C$5:$C$604,"&gt;="&amp;FH$3)&gt;0,1,0))</f>
        <v>0</v>
      </c>
      <c r="FI25" s="19" t="n">
        <f aca="false">IF($A25="",0,IF(COUNTIFS(Urlaub!$A$5:$A$604,$A25,Urlaub!$B$5:$B$604,"&lt;="&amp;FI$3,Urlaub!$C$5:$C$604,"&gt;="&amp;FI$3)&gt;0,1,0))</f>
        <v>0</v>
      </c>
      <c r="FJ25" s="19" t="n">
        <f aca="false">IF($A25="",0,IF(COUNTIFS(Urlaub!$A$5:$A$604,$A25,Urlaub!$B$5:$B$604,"&lt;="&amp;FJ$3,Urlaub!$C$5:$C$604,"&gt;="&amp;FJ$3)&gt;0,1,0))</f>
        <v>0</v>
      </c>
      <c r="FK25" s="19" t="n">
        <f aca="false">IF($A25="",0,IF(COUNTIFS(Urlaub!$A$5:$A$604,$A25,Urlaub!$B$5:$B$604,"&lt;="&amp;FK$3,Urlaub!$C$5:$C$604,"&gt;="&amp;FK$3)&gt;0,1,0))</f>
        <v>0</v>
      </c>
      <c r="FL25" s="19" t="n">
        <f aca="false">IF($A25="",0,IF(COUNTIFS(Urlaub!$A$5:$A$604,$A25,Urlaub!$B$5:$B$604,"&lt;="&amp;FL$3,Urlaub!$C$5:$C$604,"&gt;="&amp;FL$3)&gt;0,1,0))</f>
        <v>0</v>
      </c>
      <c r="FM25" s="19" t="n">
        <f aca="false">IF($A25="",0,IF(COUNTIFS(Urlaub!$A$5:$A$604,$A25,Urlaub!$B$5:$B$604,"&lt;="&amp;FM$3,Urlaub!$C$5:$C$604,"&gt;="&amp;FM$3)&gt;0,1,0))</f>
        <v>0</v>
      </c>
      <c r="FN25" s="19" t="n">
        <f aca="false">IF($A25="",0,IF(COUNTIFS(Urlaub!$A$5:$A$604,$A25,Urlaub!$B$5:$B$604,"&lt;="&amp;FN$3,Urlaub!$C$5:$C$604,"&gt;="&amp;FN$3)&gt;0,1,0))</f>
        <v>0</v>
      </c>
      <c r="FO25" s="19" t="n">
        <f aca="false">IF($A25="",0,IF(COUNTIFS(Urlaub!$A$5:$A$604,$A25,Urlaub!$B$5:$B$604,"&lt;="&amp;FO$3,Urlaub!$C$5:$C$604,"&gt;="&amp;FO$3)&gt;0,1,0))</f>
        <v>0</v>
      </c>
      <c r="FP25" s="19" t="n">
        <f aca="false">IF($A25="",0,IF(COUNTIFS(Urlaub!$A$5:$A$604,$A25,Urlaub!$B$5:$B$604,"&lt;="&amp;FP$3,Urlaub!$C$5:$C$604,"&gt;="&amp;FP$3)&gt;0,1,0))</f>
        <v>0</v>
      </c>
      <c r="FQ25" s="19" t="n">
        <f aca="false">IF($A25="",0,IF(COUNTIFS(Urlaub!$A$5:$A$604,$A25,Urlaub!$B$5:$B$604,"&lt;="&amp;FQ$3,Urlaub!$C$5:$C$604,"&gt;="&amp;FQ$3)&gt;0,1,0))</f>
        <v>0</v>
      </c>
      <c r="FR25" s="19" t="n">
        <f aca="false">IF($A25="",0,IF(COUNTIFS(Urlaub!$A$5:$A$604,$A25,Urlaub!$B$5:$B$604,"&lt;="&amp;FR$3,Urlaub!$C$5:$C$604,"&gt;="&amp;FR$3)&gt;0,1,0))</f>
        <v>0</v>
      </c>
      <c r="FS25" s="19" t="n">
        <f aca="false">IF($A25="",0,IF(COUNTIFS(Urlaub!$A$5:$A$604,$A25,Urlaub!$B$5:$B$604,"&lt;="&amp;FS$3,Urlaub!$C$5:$C$604,"&gt;="&amp;FS$3)&gt;0,1,0))</f>
        <v>0</v>
      </c>
      <c r="FT25" s="19" t="n">
        <f aca="false">IF($A25="",0,IF(COUNTIFS(Urlaub!$A$5:$A$604,$A25,Urlaub!$B$5:$B$604,"&lt;="&amp;FT$3,Urlaub!$C$5:$C$604,"&gt;="&amp;FT$3)&gt;0,1,0))</f>
        <v>0</v>
      </c>
      <c r="FU25" s="19" t="n">
        <f aca="false">IF($A25="",0,IF(COUNTIFS(Urlaub!$A$5:$A$604,$A25,Urlaub!$B$5:$B$604,"&lt;="&amp;FU$3,Urlaub!$C$5:$C$604,"&gt;="&amp;FU$3)&gt;0,1,0))</f>
        <v>0</v>
      </c>
      <c r="FV25" s="19" t="n">
        <f aca="false">IF($A25="",0,IF(COUNTIFS(Urlaub!$A$5:$A$604,$A25,Urlaub!$B$5:$B$604,"&lt;="&amp;FV$3,Urlaub!$C$5:$C$604,"&gt;="&amp;FV$3)&gt;0,1,0))</f>
        <v>0</v>
      </c>
      <c r="FW25" s="19" t="n">
        <f aca="false">IF($A25="",0,IF(COUNTIFS(Urlaub!$A$5:$A$604,$A25,Urlaub!$B$5:$B$604,"&lt;="&amp;FW$3,Urlaub!$C$5:$C$604,"&gt;="&amp;FW$3)&gt;0,1,0))</f>
        <v>0</v>
      </c>
      <c r="FX25" s="19" t="n">
        <f aca="false">IF($A25="",0,IF(COUNTIFS(Urlaub!$A$5:$A$604,$A25,Urlaub!$B$5:$B$604,"&lt;="&amp;FX$3,Urlaub!$C$5:$C$604,"&gt;="&amp;FX$3)&gt;0,1,0))</f>
        <v>0</v>
      </c>
      <c r="FY25" s="19" t="n">
        <f aca="false">IF($A25="",0,IF(COUNTIFS(Urlaub!$A$5:$A$604,$A25,Urlaub!$B$5:$B$604,"&lt;="&amp;FY$3,Urlaub!$C$5:$C$604,"&gt;="&amp;FY$3)&gt;0,1,0))</f>
        <v>0</v>
      </c>
      <c r="FZ25" s="19" t="n">
        <f aca="false">IF($A25="",0,IF(COUNTIFS(Urlaub!$A$5:$A$604,$A25,Urlaub!$B$5:$B$604,"&lt;="&amp;FZ$3,Urlaub!$C$5:$C$604,"&gt;="&amp;FZ$3)&gt;0,1,0))</f>
        <v>0</v>
      </c>
      <c r="GA25" s="19" t="n">
        <f aca="false">IF($A25="",0,IF(COUNTIFS(Urlaub!$A$5:$A$604,$A25,Urlaub!$B$5:$B$604,"&lt;="&amp;GA$3,Urlaub!$C$5:$C$604,"&gt;="&amp;GA$3)&gt;0,1,0))</f>
        <v>0</v>
      </c>
      <c r="GB25" s="19" t="n">
        <f aca="false">IF($A25="",0,IF(COUNTIFS(Urlaub!$A$5:$A$604,$A25,Urlaub!$B$5:$B$604,"&lt;="&amp;GB$3,Urlaub!$C$5:$C$604,"&gt;="&amp;GB$3)&gt;0,1,0))</f>
        <v>0</v>
      </c>
      <c r="GC25" s="19" t="n">
        <f aca="false">IF($A25="",0,IF(COUNTIFS(Urlaub!$A$5:$A$604,$A25,Urlaub!$B$5:$B$604,"&lt;="&amp;GC$3,Urlaub!$C$5:$C$604,"&gt;="&amp;GC$3)&gt;0,1,0))</f>
        <v>0</v>
      </c>
      <c r="GD25" s="19" t="n">
        <f aca="false">IF($A25="",0,IF(COUNTIFS(Urlaub!$A$5:$A$604,$A25,Urlaub!$B$5:$B$604,"&lt;="&amp;GD$3,Urlaub!$C$5:$C$604,"&gt;="&amp;GD$3)&gt;0,1,0))</f>
        <v>0</v>
      </c>
      <c r="GE25" s="19" t="n">
        <f aca="false">IF($A25="",0,IF(COUNTIFS(Urlaub!$A$5:$A$604,$A25,Urlaub!$B$5:$B$604,"&lt;="&amp;GE$3,Urlaub!$C$5:$C$604,"&gt;="&amp;GE$3)&gt;0,1,0))</f>
        <v>0</v>
      </c>
      <c r="GF25" s="19" t="n">
        <f aca="false">IF($A25="",0,IF(COUNTIFS(Urlaub!$A$5:$A$604,$A25,Urlaub!$B$5:$B$604,"&lt;="&amp;GF$3,Urlaub!$C$5:$C$604,"&gt;="&amp;GF$3)&gt;0,1,0))</f>
        <v>0</v>
      </c>
      <c r="GG25" s="19" t="n">
        <f aca="false">IF($A25="",0,IF(COUNTIFS(Urlaub!$A$5:$A$604,$A25,Urlaub!$B$5:$B$604,"&lt;="&amp;GG$3,Urlaub!$C$5:$C$604,"&gt;="&amp;GG$3)&gt;0,1,0))</f>
        <v>0</v>
      </c>
      <c r="GH25" s="19" t="n">
        <f aca="false">IF($A25="",0,IF(COUNTIFS(Urlaub!$A$5:$A$604,$A25,Urlaub!$B$5:$B$604,"&lt;="&amp;GH$3,Urlaub!$C$5:$C$604,"&gt;="&amp;GH$3)&gt;0,1,0))</f>
        <v>0</v>
      </c>
      <c r="GI25" s="19" t="n">
        <f aca="false">IF($A25="",0,IF(COUNTIFS(Urlaub!$A$5:$A$604,$A25,Urlaub!$B$5:$B$604,"&lt;="&amp;GI$3,Urlaub!$C$5:$C$604,"&gt;="&amp;GI$3)&gt;0,1,0))</f>
        <v>0</v>
      </c>
      <c r="GJ25" s="19" t="n">
        <f aca="false">IF($A25="",0,IF(COUNTIFS(Urlaub!$A$5:$A$604,$A25,Urlaub!$B$5:$B$604,"&lt;="&amp;GJ$3,Urlaub!$C$5:$C$604,"&gt;="&amp;GJ$3)&gt;0,1,0))</f>
        <v>0</v>
      </c>
      <c r="GK25" s="19" t="n">
        <f aca="false">IF($A25="",0,IF(COUNTIFS(Urlaub!$A$5:$A$604,$A25,Urlaub!$B$5:$B$604,"&lt;="&amp;GK$3,Urlaub!$C$5:$C$604,"&gt;="&amp;GK$3)&gt;0,1,0))</f>
        <v>0</v>
      </c>
      <c r="GL25" s="19" t="n">
        <f aca="false">IF($A25="",0,IF(COUNTIFS(Urlaub!$A$5:$A$604,$A25,Urlaub!$B$5:$B$604,"&lt;="&amp;GL$3,Urlaub!$C$5:$C$604,"&gt;="&amp;GL$3)&gt;0,1,0))</f>
        <v>0</v>
      </c>
      <c r="GM25" s="19" t="n">
        <f aca="false">IF($A25="",0,IF(COUNTIFS(Urlaub!$A$5:$A$604,$A25,Urlaub!$B$5:$B$604,"&lt;="&amp;GM$3,Urlaub!$C$5:$C$604,"&gt;="&amp;GM$3)&gt;0,1,0))</f>
        <v>0</v>
      </c>
      <c r="GN25" s="19" t="n">
        <f aca="false">IF($A25="",0,IF(COUNTIFS(Urlaub!$A$5:$A$604,$A25,Urlaub!$B$5:$B$604,"&lt;="&amp;GN$3,Urlaub!$C$5:$C$604,"&gt;="&amp;GN$3)&gt;0,1,0))</f>
        <v>0</v>
      </c>
      <c r="GO25" s="19" t="n">
        <f aca="false">IF($A25="",0,IF(COUNTIFS(Urlaub!$A$5:$A$604,$A25,Urlaub!$B$5:$B$604,"&lt;="&amp;GO$3,Urlaub!$C$5:$C$604,"&gt;="&amp;GO$3)&gt;0,1,0))</f>
        <v>0</v>
      </c>
      <c r="GP25" s="19" t="n">
        <f aca="false">IF($A25="",0,IF(COUNTIFS(Urlaub!$A$5:$A$604,$A25,Urlaub!$B$5:$B$604,"&lt;="&amp;GP$3,Urlaub!$C$5:$C$604,"&gt;="&amp;GP$3)&gt;0,1,0))</f>
        <v>0</v>
      </c>
      <c r="GQ25" s="19" t="n">
        <f aca="false">IF($A25="",0,IF(COUNTIFS(Urlaub!$A$5:$A$604,$A25,Urlaub!$B$5:$B$604,"&lt;="&amp;GQ$3,Urlaub!$C$5:$C$604,"&gt;="&amp;GQ$3)&gt;0,1,0))</f>
        <v>0</v>
      </c>
      <c r="GR25" s="19" t="n">
        <f aca="false">IF($A25="",0,IF(COUNTIFS(Urlaub!$A$5:$A$604,$A25,Urlaub!$B$5:$B$604,"&lt;="&amp;GR$3,Urlaub!$C$5:$C$604,"&gt;="&amp;GR$3)&gt;0,1,0))</f>
        <v>0</v>
      </c>
      <c r="GS25" s="19" t="n">
        <f aca="false">IF($A25="",0,IF(COUNTIFS(Urlaub!$A$5:$A$604,$A25,Urlaub!$B$5:$B$604,"&lt;="&amp;GS$3,Urlaub!$C$5:$C$604,"&gt;="&amp;GS$3)&gt;0,1,0))</f>
        <v>0</v>
      </c>
      <c r="GT25" s="19" t="n">
        <f aca="false">IF($A25="",0,IF(COUNTIFS(Urlaub!$A$5:$A$604,$A25,Urlaub!$B$5:$B$604,"&lt;="&amp;GT$3,Urlaub!$C$5:$C$604,"&gt;="&amp;GT$3)&gt;0,1,0))</f>
        <v>0</v>
      </c>
      <c r="GU25" s="19" t="n">
        <f aca="false">IF($A25="",0,IF(COUNTIFS(Urlaub!$A$5:$A$604,$A25,Urlaub!$B$5:$B$604,"&lt;="&amp;GU$3,Urlaub!$C$5:$C$604,"&gt;="&amp;GU$3)&gt;0,1,0))</f>
        <v>0</v>
      </c>
      <c r="GV25" s="19" t="n">
        <f aca="false">IF($A25="",0,IF(COUNTIFS(Urlaub!$A$5:$A$604,$A25,Urlaub!$B$5:$B$604,"&lt;="&amp;GV$3,Urlaub!$C$5:$C$604,"&gt;="&amp;GV$3)&gt;0,1,0))</f>
        <v>0</v>
      </c>
      <c r="GW25" s="19" t="n">
        <f aca="false">IF($A25="",0,IF(COUNTIFS(Urlaub!$A$5:$A$604,$A25,Urlaub!$B$5:$B$604,"&lt;="&amp;GW$3,Urlaub!$C$5:$C$604,"&gt;="&amp;GW$3)&gt;0,1,0))</f>
        <v>0</v>
      </c>
      <c r="GX25" s="19" t="n">
        <f aca="false">IF($A25="",0,IF(COUNTIFS(Urlaub!$A$5:$A$604,$A25,Urlaub!$B$5:$B$604,"&lt;="&amp;GX$3,Urlaub!$C$5:$C$604,"&gt;="&amp;GX$3)&gt;0,1,0))</f>
        <v>0</v>
      </c>
      <c r="GY25" s="19" t="n">
        <f aca="false">IF($A25="",0,IF(COUNTIFS(Urlaub!$A$5:$A$604,$A25,Urlaub!$B$5:$B$604,"&lt;="&amp;GY$3,Urlaub!$C$5:$C$604,"&gt;="&amp;GY$3)&gt;0,1,0))</f>
        <v>0</v>
      </c>
      <c r="GZ25" s="19" t="n">
        <f aca="false">IF($A25="",0,IF(COUNTIFS(Urlaub!$A$5:$A$604,$A25,Urlaub!$B$5:$B$604,"&lt;="&amp;GZ$3,Urlaub!$C$5:$C$604,"&gt;="&amp;GZ$3)&gt;0,1,0))</f>
        <v>0</v>
      </c>
      <c r="HA25" s="19" t="n">
        <f aca="false">IF($A25="",0,IF(COUNTIFS(Urlaub!$A$5:$A$604,$A25,Urlaub!$B$5:$B$604,"&lt;="&amp;HA$3,Urlaub!$C$5:$C$604,"&gt;="&amp;HA$3)&gt;0,1,0))</f>
        <v>0</v>
      </c>
      <c r="HB25" s="19" t="n">
        <f aca="false">IF($A25="",0,IF(COUNTIFS(Urlaub!$A$5:$A$604,$A25,Urlaub!$B$5:$B$604,"&lt;="&amp;HB$3,Urlaub!$C$5:$C$604,"&gt;="&amp;HB$3)&gt;0,1,0))</f>
        <v>0</v>
      </c>
      <c r="HC25" s="19" t="n">
        <f aca="false">IF($A25="",0,IF(COUNTIFS(Urlaub!$A$5:$A$604,$A25,Urlaub!$B$5:$B$604,"&lt;="&amp;HC$3,Urlaub!$C$5:$C$604,"&gt;="&amp;HC$3)&gt;0,1,0))</f>
        <v>0</v>
      </c>
      <c r="HD25" s="19" t="n">
        <f aca="false">IF($A25="",0,IF(COUNTIFS(Urlaub!$A$5:$A$604,$A25,Urlaub!$B$5:$B$604,"&lt;="&amp;HD$3,Urlaub!$C$5:$C$604,"&gt;="&amp;HD$3)&gt;0,1,0))</f>
        <v>0</v>
      </c>
      <c r="HE25" s="19" t="n">
        <f aca="false">IF($A25="",0,IF(COUNTIFS(Urlaub!$A$5:$A$604,$A25,Urlaub!$B$5:$B$604,"&lt;="&amp;HE$3,Urlaub!$C$5:$C$604,"&gt;="&amp;HE$3)&gt;0,1,0))</f>
        <v>0</v>
      </c>
      <c r="HF25" s="19" t="n">
        <f aca="false">IF($A25="",0,IF(COUNTIFS(Urlaub!$A$5:$A$604,$A25,Urlaub!$B$5:$B$604,"&lt;="&amp;HF$3,Urlaub!$C$5:$C$604,"&gt;="&amp;HF$3)&gt;0,1,0))</f>
        <v>0</v>
      </c>
      <c r="HG25" s="19" t="n">
        <f aca="false">IF($A25="",0,IF(COUNTIFS(Urlaub!$A$5:$A$604,$A25,Urlaub!$B$5:$B$604,"&lt;="&amp;HG$3,Urlaub!$C$5:$C$604,"&gt;="&amp;HG$3)&gt;0,1,0))</f>
        <v>0</v>
      </c>
      <c r="HH25" s="19" t="n">
        <f aca="false">IF($A25="",0,IF(COUNTIFS(Urlaub!$A$5:$A$604,$A25,Urlaub!$B$5:$B$604,"&lt;="&amp;HH$3,Urlaub!$C$5:$C$604,"&gt;="&amp;HH$3)&gt;0,1,0))</f>
        <v>0</v>
      </c>
      <c r="HI25" s="19" t="n">
        <f aca="false">IF($A25="",0,IF(COUNTIFS(Urlaub!$A$5:$A$604,$A25,Urlaub!$B$5:$B$604,"&lt;="&amp;HI$3,Urlaub!$C$5:$C$604,"&gt;="&amp;HI$3)&gt;0,1,0))</f>
        <v>0</v>
      </c>
      <c r="HJ25" s="19" t="n">
        <f aca="false">IF($A25="",0,IF(COUNTIFS(Urlaub!$A$5:$A$604,$A25,Urlaub!$B$5:$B$604,"&lt;="&amp;HJ$3,Urlaub!$C$5:$C$604,"&gt;="&amp;HJ$3)&gt;0,1,0))</f>
        <v>0</v>
      </c>
      <c r="HK25" s="19" t="n">
        <f aca="false">IF($A25="",0,IF(COUNTIFS(Urlaub!$A$5:$A$604,$A25,Urlaub!$B$5:$B$604,"&lt;="&amp;HK$3,Urlaub!$C$5:$C$604,"&gt;="&amp;HK$3)&gt;0,1,0))</f>
        <v>0</v>
      </c>
      <c r="HL25" s="19" t="n">
        <f aca="false">IF($A25="",0,IF(COUNTIFS(Urlaub!$A$5:$A$604,$A25,Urlaub!$B$5:$B$604,"&lt;="&amp;HL$3,Urlaub!$C$5:$C$604,"&gt;="&amp;HL$3)&gt;0,1,0))</f>
        <v>0</v>
      </c>
      <c r="HM25" s="19" t="n">
        <f aca="false">IF($A25="",0,IF(COUNTIFS(Urlaub!$A$5:$A$604,$A25,Urlaub!$B$5:$B$604,"&lt;="&amp;HM$3,Urlaub!$C$5:$C$604,"&gt;="&amp;HM$3)&gt;0,1,0))</f>
        <v>0</v>
      </c>
      <c r="HN25" s="19" t="n">
        <f aca="false">IF($A25="",0,IF(COUNTIFS(Urlaub!$A$5:$A$604,$A25,Urlaub!$B$5:$B$604,"&lt;="&amp;HN$3,Urlaub!$C$5:$C$604,"&gt;="&amp;HN$3)&gt;0,1,0))</f>
        <v>0</v>
      </c>
      <c r="HO25" s="19" t="n">
        <f aca="false">IF($A25="",0,IF(COUNTIFS(Urlaub!$A$5:$A$604,$A25,Urlaub!$B$5:$B$604,"&lt;="&amp;HO$3,Urlaub!$C$5:$C$604,"&gt;="&amp;HO$3)&gt;0,1,0))</f>
        <v>0</v>
      </c>
      <c r="HP25" s="19" t="n">
        <f aca="false">IF($A25="",0,IF(COUNTIFS(Urlaub!$A$5:$A$604,$A25,Urlaub!$B$5:$B$604,"&lt;="&amp;HP$3,Urlaub!$C$5:$C$604,"&gt;="&amp;HP$3)&gt;0,1,0))</f>
        <v>0</v>
      </c>
      <c r="HQ25" s="19" t="n">
        <f aca="false">IF($A25="",0,IF(COUNTIFS(Urlaub!$A$5:$A$604,$A25,Urlaub!$B$5:$B$604,"&lt;="&amp;HQ$3,Urlaub!$C$5:$C$604,"&gt;="&amp;HQ$3)&gt;0,1,0))</f>
        <v>0</v>
      </c>
      <c r="HR25" s="19" t="n">
        <f aca="false">IF($A25="",0,IF(COUNTIFS(Urlaub!$A$5:$A$604,$A25,Urlaub!$B$5:$B$604,"&lt;="&amp;HR$3,Urlaub!$C$5:$C$604,"&gt;="&amp;HR$3)&gt;0,1,0))</f>
        <v>0</v>
      </c>
      <c r="HS25" s="19" t="n">
        <f aca="false">IF($A25="",0,IF(COUNTIFS(Urlaub!$A$5:$A$604,$A25,Urlaub!$B$5:$B$604,"&lt;="&amp;HS$3,Urlaub!$C$5:$C$604,"&gt;="&amp;HS$3)&gt;0,1,0))</f>
        <v>0</v>
      </c>
      <c r="HT25" s="19" t="n">
        <f aca="false">IF($A25="",0,IF(COUNTIFS(Urlaub!$A$5:$A$604,$A25,Urlaub!$B$5:$B$604,"&lt;="&amp;HT$3,Urlaub!$C$5:$C$604,"&gt;="&amp;HT$3)&gt;0,1,0))</f>
        <v>0</v>
      </c>
      <c r="HU25" s="19" t="n">
        <f aca="false">IF($A25="",0,IF(COUNTIFS(Urlaub!$A$5:$A$604,$A25,Urlaub!$B$5:$B$604,"&lt;="&amp;HU$3,Urlaub!$C$5:$C$604,"&gt;="&amp;HU$3)&gt;0,1,0))</f>
        <v>0</v>
      </c>
      <c r="HV25" s="19" t="n">
        <f aca="false">IF($A25="",0,IF(COUNTIFS(Urlaub!$A$5:$A$604,$A25,Urlaub!$B$5:$B$604,"&lt;="&amp;HV$3,Urlaub!$C$5:$C$604,"&gt;="&amp;HV$3)&gt;0,1,0))</f>
        <v>0</v>
      </c>
      <c r="HW25" s="19" t="n">
        <f aca="false">IF($A25="",0,IF(COUNTIFS(Urlaub!$A$5:$A$604,$A25,Urlaub!$B$5:$B$604,"&lt;="&amp;HW$3,Urlaub!$C$5:$C$604,"&gt;="&amp;HW$3)&gt;0,1,0))</f>
        <v>0</v>
      </c>
      <c r="HX25" s="19" t="n">
        <f aca="false">IF($A25="",0,IF(COUNTIFS(Urlaub!$A$5:$A$604,$A25,Urlaub!$B$5:$B$604,"&lt;="&amp;HX$3,Urlaub!$C$5:$C$604,"&gt;="&amp;HX$3)&gt;0,1,0))</f>
        <v>0</v>
      </c>
      <c r="HY25" s="19" t="n">
        <f aca="false">IF($A25="",0,IF(COUNTIFS(Urlaub!$A$5:$A$604,$A25,Urlaub!$B$5:$B$604,"&lt;="&amp;HY$3,Urlaub!$C$5:$C$604,"&gt;="&amp;HY$3)&gt;0,1,0))</f>
        <v>0</v>
      </c>
      <c r="HZ25" s="19" t="n">
        <f aca="false">IF($A25="",0,IF(COUNTIFS(Urlaub!$A$5:$A$604,$A25,Urlaub!$B$5:$B$604,"&lt;="&amp;HZ$3,Urlaub!$C$5:$C$604,"&gt;="&amp;HZ$3)&gt;0,1,0))</f>
        <v>0</v>
      </c>
      <c r="IA25" s="19" t="n">
        <f aca="false">IF($A25="",0,IF(COUNTIFS(Urlaub!$A$5:$A$604,$A25,Urlaub!$B$5:$B$604,"&lt;="&amp;IA$3,Urlaub!$C$5:$C$604,"&gt;="&amp;IA$3)&gt;0,1,0))</f>
        <v>0</v>
      </c>
      <c r="IB25" s="19" t="n">
        <f aca="false">IF($A25="",0,IF(COUNTIFS(Urlaub!$A$5:$A$604,$A25,Urlaub!$B$5:$B$604,"&lt;="&amp;IB$3,Urlaub!$C$5:$C$604,"&gt;="&amp;IB$3)&gt;0,1,0))</f>
        <v>0</v>
      </c>
      <c r="IC25" s="19" t="n">
        <f aca="false">IF($A25="",0,IF(COUNTIFS(Urlaub!$A$5:$A$604,$A25,Urlaub!$B$5:$B$604,"&lt;="&amp;IC$3,Urlaub!$C$5:$C$604,"&gt;="&amp;IC$3)&gt;0,1,0))</f>
        <v>0</v>
      </c>
      <c r="ID25" s="19" t="n">
        <f aca="false">IF($A25="",0,IF(COUNTIFS(Urlaub!$A$5:$A$604,$A25,Urlaub!$B$5:$B$604,"&lt;="&amp;ID$3,Urlaub!$C$5:$C$604,"&gt;="&amp;ID$3)&gt;0,1,0))</f>
        <v>0</v>
      </c>
      <c r="IE25" s="19" t="n">
        <f aca="false">IF($A25="",0,IF(COUNTIFS(Urlaub!$A$5:$A$604,$A25,Urlaub!$B$5:$B$604,"&lt;="&amp;IE$3,Urlaub!$C$5:$C$604,"&gt;="&amp;IE$3)&gt;0,1,0))</f>
        <v>0</v>
      </c>
      <c r="IF25" s="19" t="n">
        <f aca="false">IF($A25="",0,IF(COUNTIFS(Urlaub!$A$5:$A$604,$A25,Urlaub!$B$5:$B$604,"&lt;="&amp;IF$3,Urlaub!$C$5:$C$604,"&gt;="&amp;IF$3)&gt;0,1,0))</f>
        <v>0</v>
      </c>
      <c r="IG25" s="19" t="n">
        <f aca="false">IF($A25="",0,IF(COUNTIFS(Urlaub!$A$5:$A$604,$A25,Urlaub!$B$5:$B$604,"&lt;="&amp;IG$3,Urlaub!$C$5:$C$604,"&gt;="&amp;IG$3)&gt;0,1,0))</f>
        <v>0</v>
      </c>
      <c r="IH25" s="19" t="n">
        <f aca="false">IF($A25="",0,IF(COUNTIFS(Urlaub!$A$5:$A$604,$A25,Urlaub!$B$5:$B$604,"&lt;="&amp;IH$3,Urlaub!$C$5:$C$604,"&gt;="&amp;IH$3)&gt;0,1,0))</f>
        <v>0</v>
      </c>
      <c r="II25" s="19" t="n">
        <f aca="false">IF($A25="",0,IF(COUNTIFS(Urlaub!$A$5:$A$604,$A25,Urlaub!$B$5:$B$604,"&lt;="&amp;II$3,Urlaub!$C$5:$C$604,"&gt;="&amp;II$3)&gt;0,1,0))</f>
        <v>0</v>
      </c>
      <c r="IJ25" s="19" t="n">
        <f aca="false">IF($A25="",0,IF(COUNTIFS(Urlaub!$A$5:$A$604,$A25,Urlaub!$B$5:$B$604,"&lt;="&amp;IJ$3,Urlaub!$C$5:$C$604,"&gt;="&amp;IJ$3)&gt;0,1,0))</f>
        <v>0</v>
      </c>
      <c r="IK25" s="19" t="n">
        <f aca="false">IF($A25="",0,IF(COUNTIFS(Urlaub!$A$5:$A$604,$A25,Urlaub!$B$5:$B$604,"&lt;="&amp;IK$3,Urlaub!$C$5:$C$604,"&gt;="&amp;IK$3)&gt;0,1,0))</f>
        <v>0</v>
      </c>
      <c r="IL25" s="19" t="n">
        <f aca="false">IF($A25="",0,IF(COUNTIFS(Urlaub!$A$5:$A$604,$A25,Urlaub!$B$5:$B$604,"&lt;="&amp;IL$3,Urlaub!$C$5:$C$604,"&gt;="&amp;IL$3)&gt;0,1,0))</f>
        <v>0</v>
      </c>
      <c r="IM25" s="19" t="n">
        <f aca="false">IF($A25="",0,IF(COUNTIFS(Urlaub!$A$5:$A$604,$A25,Urlaub!$B$5:$B$604,"&lt;="&amp;IM$3,Urlaub!$C$5:$C$604,"&gt;="&amp;IM$3)&gt;0,1,0))</f>
        <v>0</v>
      </c>
      <c r="IN25" s="19" t="n">
        <f aca="false">IF($A25="",0,IF(COUNTIFS(Urlaub!$A$5:$A$604,$A25,Urlaub!$B$5:$B$604,"&lt;="&amp;IN$3,Urlaub!$C$5:$C$604,"&gt;="&amp;IN$3)&gt;0,1,0))</f>
        <v>0</v>
      </c>
      <c r="IO25" s="19" t="n">
        <f aca="false">IF($A25="",0,IF(COUNTIFS(Urlaub!$A$5:$A$604,$A25,Urlaub!$B$5:$B$604,"&lt;="&amp;IO$3,Urlaub!$C$5:$C$604,"&gt;="&amp;IO$3)&gt;0,1,0))</f>
        <v>0</v>
      </c>
      <c r="IP25" s="19" t="n">
        <f aca="false">IF($A25="",0,IF(COUNTIFS(Urlaub!$A$5:$A$604,$A25,Urlaub!$B$5:$B$604,"&lt;="&amp;IP$3,Urlaub!$C$5:$C$604,"&gt;="&amp;IP$3)&gt;0,1,0))</f>
        <v>0</v>
      </c>
      <c r="IQ25" s="19" t="n">
        <f aca="false">IF($A25="",0,IF(COUNTIFS(Urlaub!$A$5:$A$604,$A25,Urlaub!$B$5:$B$604,"&lt;="&amp;IQ$3,Urlaub!$C$5:$C$604,"&gt;="&amp;IQ$3)&gt;0,1,0))</f>
        <v>0</v>
      </c>
      <c r="IR25" s="19" t="n">
        <f aca="false">IF($A25="",0,IF(COUNTIFS(Urlaub!$A$5:$A$604,$A25,Urlaub!$B$5:$B$604,"&lt;="&amp;IR$3,Urlaub!$C$5:$C$604,"&gt;="&amp;IR$3)&gt;0,1,0))</f>
        <v>0</v>
      </c>
      <c r="IS25" s="19" t="n">
        <f aca="false">IF($A25="",0,IF(COUNTIFS(Urlaub!$A$5:$A$604,$A25,Urlaub!$B$5:$B$604,"&lt;="&amp;IS$3,Urlaub!$C$5:$C$604,"&gt;="&amp;IS$3)&gt;0,1,0))</f>
        <v>0</v>
      </c>
      <c r="IT25" s="19" t="n">
        <f aca="false">IF($A25="",0,IF(COUNTIFS(Urlaub!$A$5:$A$604,$A25,Urlaub!$B$5:$B$604,"&lt;="&amp;IT$3,Urlaub!$C$5:$C$604,"&gt;="&amp;IT$3)&gt;0,1,0))</f>
        <v>0</v>
      </c>
      <c r="IU25" s="19" t="n">
        <f aca="false">IF($A25="",0,IF(COUNTIFS(Urlaub!$A$5:$A$604,$A25,Urlaub!$B$5:$B$604,"&lt;="&amp;IU$3,Urlaub!$C$5:$C$604,"&gt;="&amp;IU$3)&gt;0,1,0))</f>
        <v>0</v>
      </c>
      <c r="IV25" s="19" t="n">
        <f aca="false">IF($A25="",0,IF(COUNTIFS(Urlaub!$A$5:$A$604,$A25,Urlaub!$B$5:$B$604,"&lt;="&amp;IV$3,Urlaub!$C$5:$C$604,"&gt;="&amp;IV$3)&gt;0,1,0))</f>
        <v>0</v>
      </c>
      <c r="IW25" s="19" t="n">
        <f aca="false">IF($A25="",0,IF(COUNTIFS(Urlaub!$A$5:$A$604,$A25,Urlaub!$B$5:$B$604,"&lt;="&amp;IW$3,Urlaub!$C$5:$C$604,"&gt;="&amp;IW$3)&gt;0,1,0))</f>
        <v>0</v>
      </c>
      <c r="IX25" s="19" t="n">
        <f aca="false">IF($A25="",0,IF(COUNTIFS(Urlaub!$A$5:$A$604,$A25,Urlaub!$B$5:$B$604,"&lt;="&amp;IX$3,Urlaub!$C$5:$C$604,"&gt;="&amp;IX$3)&gt;0,1,0))</f>
        <v>0</v>
      </c>
      <c r="IY25" s="19" t="n">
        <f aca="false">IF($A25="",0,IF(COUNTIFS(Urlaub!$A$5:$A$604,$A25,Urlaub!$B$5:$B$604,"&lt;="&amp;IY$3,Urlaub!$C$5:$C$604,"&gt;="&amp;IY$3)&gt;0,1,0))</f>
        <v>0</v>
      </c>
      <c r="IZ25" s="19" t="n">
        <f aca="false">IF($A25="",0,IF(COUNTIFS(Urlaub!$A$5:$A$604,$A25,Urlaub!$B$5:$B$604,"&lt;="&amp;IZ$3,Urlaub!$C$5:$C$604,"&gt;="&amp;IZ$3)&gt;0,1,0))</f>
        <v>0</v>
      </c>
      <c r="JA25" s="19" t="n">
        <f aca="false">IF($A25="",0,IF(COUNTIFS(Urlaub!$A$5:$A$604,$A25,Urlaub!$B$5:$B$604,"&lt;="&amp;JA$3,Urlaub!$C$5:$C$604,"&gt;="&amp;JA$3)&gt;0,1,0))</f>
        <v>0</v>
      </c>
      <c r="JB25" s="19" t="n">
        <f aca="false">IF($A25="",0,IF(COUNTIFS(Urlaub!$A$5:$A$604,$A25,Urlaub!$B$5:$B$604,"&lt;="&amp;JB$3,Urlaub!$C$5:$C$604,"&gt;="&amp;JB$3)&gt;0,1,0))</f>
        <v>0</v>
      </c>
      <c r="JC25" s="19" t="n">
        <f aca="false">IF($A25="",0,IF(COUNTIFS(Urlaub!$A$5:$A$604,$A25,Urlaub!$B$5:$B$604,"&lt;="&amp;JC$3,Urlaub!$C$5:$C$604,"&gt;="&amp;JC$3)&gt;0,1,0))</f>
        <v>0</v>
      </c>
      <c r="JD25" s="19" t="n">
        <f aca="false">IF($A25="",0,IF(COUNTIFS(Urlaub!$A$5:$A$604,$A25,Urlaub!$B$5:$B$604,"&lt;="&amp;JD$3,Urlaub!$C$5:$C$604,"&gt;="&amp;JD$3)&gt;0,1,0))</f>
        <v>0</v>
      </c>
      <c r="JE25" s="19" t="n">
        <f aca="false">IF($A25="",0,IF(COUNTIFS(Urlaub!$A$5:$A$604,$A25,Urlaub!$B$5:$B$604,"&lt;="&amp;JE$3,Urlaub!$C$5:$C$604,"&gt;="&amp;JE$3)&gt;0,1,0))</f>
        <v>0</v>
      </c>
      <c r="JF25" s="19" t="n">
        <f aca="false">IF($A25="",0,IF(COUNTIFS(Urlaub!$A$5:$A$604,$A25,Urlaub!$B$5:$B$604,"&lt;="&amp;JF$3,Urlaub!$C$5:$C$604,"&gt;="&amp;JF$3)&gt;0,1,0))</f>
        <v>0</v>
      </c>
      <c r="JG25" s="19" t="n">
        <f aca="false">IF($A25="",0,IF(COUNTIFS(Urlaub!$A$5:$A$604,$A25,Urlaub!$B$5:$B$604,"&lt;="&amp;JG$3,Urlaub!$C$5:$C$604,"&gt;="&amp;JG$3)&gt;0,1,0))</f>
        <v>0</v>
      </c>
      <c r="JH25" s="19" t="n">
        <f aca="false">IF($A25="",0,IF(COUNTIFS(Urlaub!$A$5:$A$604,$A25,Urlaub!$B$5:$B$604,"&lt;="&amp;JH$3,Urlaub!$C$5:$C$604,"&gt;="&amp;JH$3)&gt;0,1,0))</f>
        <v>0</v>
      </c>
      <c r="JI25" s="19" t="n">
        <f aca="false">IF($A25="",0,IF(COUNTIFS(Urlaub!$A$5:$A$604,$A25,Urlaub!$B$5:$B$604,"&lt;="&amp;JI$3,Urlaub!$C$5:$C$604,"&gt;="&amp;JI$3)&gt;0,1,0))</f>
        <v>0</v>
      </c>
      <c r="JJ25" s="19" t="n">
        <f aca="false">IF($A25="",0,IF(COUNTIFS(Urlaub!$A$5:$A$604,$A25,Urlaub!$B$5:$B$604,"&lt;="&amp;JJ$3,Urlaub!$C$5:$C$604,"&gt;="&amp;JJ$3)&gt;0,1,0))</f>
        <v>0</v>
      </c>
      <c r="JK25" s="19" t="n">
        <f aca="false">IF($A25="",0,IF(COUNTIFS(Urlaub!$A$5:$A$604,$A25,Urlaub!$B$5:$B$604,"&lt;="&amp;JK$3,Urlaub!$C$5:$C$604,"&gt;="&amp;JK$3)&gt;0,1,0))</f>
        <v>0</v>
      </c>
      <c r="JL25" s="19" t="n">
        <f aca="false">IF($A25="",0,IF(COUNTIFS(Urlaub!$A$5:$A$604,$A25,Urlaub!$B$5:$B$604,"&lt;="&amp;JL$3,Urlaub!$C$5:$C$604,"&gt;="&amp;JL$3)&gt;0,1,0))</f>
        <v>0</v>
      </c>
      <c r="JM25" s="19" t="n">
        <f aca="false">IF($A25="",0,IF(COUNTIFS(Urlaub!$A$5:$A$604,$A25,Urlaub!$B$5:$B$604,"&lt;="&amp;JM$3,Urlaub!$C$5:$C$604,"&gt;="&amp;JM$3)&gt;0,1,0))</f>
        <v>0</v>
      </c>
      <c r="JN25" s="19" t="n">
        <f aca="false">IF($A25="",0,IF(COUNTIFS(Urlaub!$A$5:$A$604,$A25,Urlaub!$B$5:$B$604,"&lt;="&amp;JN$3,Urlaub!$C$5:$C$604,"&gt;="&amp;JN$3)&gt;0,1,0))</f>
        <v>0</v>
      </c>
      <c r="JO25" s="19" t="n">
        <f aca="false">IF($A25="",0,IF(COUNTIFS(Urlaub!$A$5:$A$604,$A25,Urlaub!$B$5:$B$604,"&lt;="&amp;JO$3,Urlaub!$C$5:$C$604,"&gt;="&amp;JO$3)&gt;0,1,0))</f>
        <v>0</v>
      </c>
      <c r="JP25" s="19" t="n">
        <f aca="false">IF($A25="",0,IF(COUNTIFS(Urlaub!$A$5:$A$604,$A25,Urlaub!$B$5:$B$604,"&lt;="&amp;JP$3,Urlaub!$C$5:$C$604,"&gt;="&amp;JP$3)&gt;0,1,0))</f>
        <v>0</v>
      </c>
      <c r="JQ25" s="19" t="n">
        <f aca="false">IF($A25="",0,IF(COUNTIFS(Urlaub!$A$5:$A$604,$A25,Urlaub!$B$5:$B$604,"&lt;="&amp;JQ$3,Urlaub!$C$5:$C$604,"&gt;="&amp;JQ$3)&gt;0,1,0))</f>
        <v>0</v>
      </c>
      <c r="JR25" s="19" t="n">
        <f aca="false">IF($A25="",0,IF(COUNTIFS(Urlaub!$A$5:$A$604,$A25,Urlaub!$B$5:$B$604,"&lt;="&amp;JR$3,Urlaub!$C$5:$C$604,"&gt;="&amp;JR$3)&gt;0,1,0))</f>
        <v>0</v>
      </c>
      <c r="JS25" s="19" t="n">
        <f aca="false">IF($A25="",0,IF(COUNTIFS(Urlaub!$A$5:$A$604,$A25,Urlaub!$B$5:$B$604,"&lt;="&amp;JS$3,Urlaub!$C$5:$C$604,"&gt;="&amp;JS$3)&gt;0,1,0))</f>
        <v>0</v>
      </c>
      <c r="JT25" s="19" t="n">
        <f aca="false">IF($A25="",0,IF(COUNTIFS(Urlaub!$A$5:$A$604,$A25,Urlaub!$B$5:$B$604,"&lt;="&amp;JT$3,Urlaub!$C$5:$C$604,"&gt;="&amp;JT$3)&gt;0,1,0))</f>
        <v>0</v>
      </c>
      <c r="JU25" s="19" t="n">
        <f aca="false">IF($A25="",0,IF(COUNTIFS(Urlaub!$A$5:$A$604,$A25,Urlaub!$B$5:$B$604,"&lt;="&amp;JU$3,Urlaub!$C$5:$C$604,"&gt;="&amp;JU$3)&gt;0,1,0))</f>
        <v>0</v>
      </c>
      <c r="JV25" s="19" t="n">
        <f aca="false">IF($A25="",0,IF(COUNTIFS(Urlaub!$A$5:$A$604,$A25,Urlaub!$B$5:$B$604,"&lt;="&amp;JV$3,Urlaub!$C$5:$C$604,"&gt;="&amp;JV$3)&gt;0,1,0))</f>
        <v>0</v>
      </c>
      <c r="JW25" s="19" t="n">
        <f aca="false">IF($A25="",0,IF(COUNTIFS(Urlaub!$A$5:$A$604,$A25,Urlaub!$B$5:$B$604,"&lt;="&amp;JW$3,Urlaub!$C$5:$C$604,"&gt;="&amp;JW$3)&gt;0,1,0))</f>
        <v>0</v>
      </c>
      <c r="JX25" s="19" t="n">
        <f aca="false">IF($A25="",0,IF(COUNTIFS(Urlaub!$A$5:$A$604,$A25,Urlaub!$B$5:$B$604,"&lt;="&amp;JX$3,Urlaub!$C$5:$C$604,"&gt;="&amp;JX$3)&gt;0,1,0))</f>
        <v>0</v>
      </c>
      <c r="JY25" s="19" t="n">
        <f aca="false">IF($A25="",0,IF(COUNTIFS(Urlaub!$A$5:$A$604,$A25,Urlaub!$B$5:$B$604,"&lt;="&amp;JY$3,Urlaub!$C$5:$C$604,"&gt;="&amp;JY$3)&gt;0,1,0))</f>
        <v>0</v>
      </c>
      <c r="JZ25" s="19" t="n">
        <f aca="false">IF($A25="",0,IF(COUNTIFS(Urlaub!$A$5:$A$604,$A25,Urlaub!$B$5:$B$604,"&lt;="&amp;JZ$3,Urlaub!$C$5:$C$604,"&gt;="&amp;JZ$3)&gt;0,1,0))</f>
        <v>0</v>
      </c>
      <c r="KA25" s="19" t="n">
        <f aca="false">IF($A25="",0,IF(COUNTIFS(Urlaub!$A$5:$A$604,$A25,Urlaub!$B$5:$B$604,"&lt;="&amp;KA$3,Urlaub!$C$5:$C$604,"&gt;="&amp;KA$3)&gt;0,1,0))</f>
        <v>0</v>
      </c>
      <c r="KB25" s="19" t="n">
        <f aca="false">IF($A25="",0,IF(COUNTIFS(Urlaub!$A$5:$A$604,$A25,Urlaub!$B$5:$B$604,"&lt;="&amp;KB$3,Urlaub!$C$5:$C$604,"&gt;="&amp;KB$3)&gt;0,1,0))</f>
        <v>0</v>
      </c>
      <c r="KC25" s="19" t="n">
        <f aca="false">IF($A25="",0,IF(COUNTIFS(Urlaub!$A$5:$A$604,$A25,Urlaub!$B$5:$B$604,"&lt;="&amp;KC$3,Urlaub!$C$5:$C$604,"&gt;="&amp;KC$3)&gt;0,1,0))</f>
        <v>0</v>
      </c>
      <c r="KD25" s="19" t="n">
        <f aca="false">IF($A25="",0,IF(COUNTIFS(Urlaub!$A$5:$A$604,$A25,Urlaub!$B$5:$B$604,"&lt;="&amp;KD$3,Urlaub!$C$5:$C$604,"&gt;="&amp;KD$3)&gt;0,1,0))</f>
        <v>0</v>
      </c>
      <c r="KE25" s="19" t="n">
        <f aca="false">IF($A25="",0,IF(COUNTIFS(Urlaub!$A$5:$A$604,$A25,Urlaub!$B$5:$B$604,"&lt;="&amp;KE$3,Urlaub!$C$5:$C$604,"&gt;="&amp;KE$3)&gt;0,1,0))</f>
        <v>0</v>
      </c>
      <c r="KF25" s="19" t="n">
        <f aca="false">IF($A25="",0,IF(COUNTIFS(Urlaub!$A$5:$A$604,$A25,Urlaub!$B$5:$B$604,"&lt;="&amp;KF$3,Urlaub!$C$5:$C$604,"&gt;="&amp;KF$3)&gt;0,1,0))</f>
        <v>0</v>
      </c>
      <c r="KG25" s="19" t="n">
        <f aca="false">IF($A25="",0,IF(COUNTIFS(Urlaub!$A$5:$A$604,$A25,Urlaub!$B$5:$B$604,"&lt;="&amp;KG$3,Urlaub!$C$5:$C$604,"&gt;="&amp;KG$3)&gt;0,1,0))</f>
        <v>0</v>
      </c>
      <c r="KH25" s="19" t="n">
        <f aca="false">IF($A25="",0,IF(COUNTIFS(Urlaub!$A$5:$A$604,$A25,Urlaub!$B$5:$B$604,"&lt;="&amp;KH$3,Urlaub!$C$5:$C$604,"&gt;="&amp;KH$3)&gt;0,1,0))</f>
        <v>0</v>
      </c>
      <c r="KI25" s="19" t="n">
        <f aca="false">IF($A25="",0,IF(COUNTIFS(Urlaub!$A$5:$A$604,$A25,Urlaub!$B$5:$B$604,"&lt;="&amp;KI$3,Urlaub!$C$5:$C$604,"&gt;="&amp;KI$3)&gt;0,1,0))</f>
        <v>0</v>
      </c>
      <c r="KJ25" s="19" t="n">
        <f aca="false">IF($A25="",0,IF(COUNTIFS(Urlaub!$A$5:$A$604,$A25,Urlaub!$B$5:$B$604,"&lt;="&amp;KJ$3,Urlaub!$C$5:$C$604,"&gt;="&amp;KJ$3)&gt;0,1,0))</f>
        <v>0</v>
      </c>
      <c r="KK25" s="19" t="n">
        <f aca="false">IF($A25="",0,IF(COUNTIFS(Urlaub!$A$5:$A$604,$A25,Urlaub!$B$5:$B$604,"&lt;="&amp;KK$3,Urlaub!$C$5:$C$604,"&gt;="&amp;KK$3)&gt;0,1,0))</f>
        <v>0</v>
      </c>
      <c r="KL25" s="19" t="n">
        <f aca="false">IF($A25="",0,IF(COUNTIFS(Urlaub!$A$5:$A$604,$A25,Urlaub!$B$5:$B$604,"&lt;="&amp;KL$3,Urlaub!$C$5:$C$604,"&gt;="&amp;KL$3)&gt;0,1,0))</f>
        <v>0</v>
      </c>
      <c r="KM25" s="19" t="n">
        <f aca="false">IF($A25="",0,IF(COUNTIFS(Urlaub!$A$5:$A$604,$A25,Urlaub!$B$5:$B$604,"&lt;="&amp;KM$3,Urlaub!$C$5:$C$604,"&gt;="&amp;KM$3)&gt;0,1,0))</f>
        <v>0</v>
      </c>
      <c r="KN25" s="19" t="n">
        <f aca="false">IF($A25="",0,IF(COUNTIFS(Urlaub!$A$5:$A$604,$A25,Urlaub!$B$5:$B$604,"&lt;="&amp;KN$3,Urlaub!$C$5:$C$604,"&gt;="&amp;KN$3)&gt;0,1,0))</f>
        <v>0</v>
      </c>
      <c r="KO25" s="19" t="n">
        <f aca="false">IF($A25="",0,IF(COUNTIFS(Urlaub!$A$5:$A$604,$A25,Urlaub!$B$5:$B$604,"&lt;="&amp;KO$3,Urlaub!$C$5:$C$604,"&gt;="&amp;KO$3)&gt;0,1,0))</f>
        <v>0</v>
      </c>
      <c r="KP25" s="19" t="n">
        <f aca="false">IF($A25="",0,IF(COUNTIFS(Urlaub!$A$5:$A$604,$A25,Urlaub!$B$5:$B$604,"&lt;="&amp;KP$3,Urlaub!$C$5:$C$604,"&gt;="&amp;KP$3)&gt;0,1,0))</f>
        <v>0</v>
      </c>
      <c r="KQ25" s="19" t="n">
        <f aca="false">IF($A25="",0,IF(COUNTIFS(Urlaub!$A$5:$A$604,$A25,Urlaub!$B$5:$B$604,"&lt;="&amp;KQ$3,Urlaub!$C$5:$C$604,"&gt;="&amp;KQ$3)&gt;0,1,0))</f>
        <v>0</v>
      </c>
      <c r="KR25" s="19" t="n">
        <f aca="false">IF($A25="",0,IF(COUNTIFS(Urlaub!$A$5:$A$604,$A25,Urlaub!$B$5:$B$604,"&lt;="&amp;KR$3,Urlaub!$C$5:$C$604,"&gt;="&amp;KR$3)&gt;0,1,0))</f>
        <v>0</v>
      </c>
      <c r="KS25" s="19" t="n">
        <f aca="false">IF($A25="",0,IF(COUNTIFS(Urlaub!$A$5:$A$604,$A25,Urlaub!$B$5:$B$604,"&lt;="&amp;KS$3,Urlaub!$C$5:$C$604,"&gt;="&amp;KS$3)&gt;0,1,0))</f>
        <v>0</v>
      </c>
      <c r="KT25" s="19" t="n">
        <f aca="false">IF($A25="",0,IF(COUNTIFS(Urlaub!$A$5:$A$604,$A25,Urlaub!$B$5:$B$604,"&lt;="&amp;KT$3,Urlaub!$C$5:$C$604,"&gt;="&amp;KT$3)&gt;0,1,0))</f>
        <v>0</v>
      </c>
      <c r="KU25" s="19" t="n">
        <f aca="false">IF($A25="",0,IF(COUNTIFS(Urlaub!$A$5:$A$604,$A25,Urlaub!$B$5:$B$604,"&lt;="&amp;KU$3,Urlaub!$C$5:$C$604,"&gt;="&amp;KU$3)&gt;0,1,0))</f>
        <v>0</v>
      </c>
      <c r="KV25" s="19" t="n">
        <f aca="false">IF($A25="",0,IF(COUNTIFS(Urlaub!$A$5:$A$604,$A25,Urlaub!$B$5:$B$604,"&lt;="&amp;KV$3,Urlaub!$C$5:$C$604,"&gt;="&amp;KV$3)&gt;0,1,0))</f>
        <v>0</v>
      </c>
      <c r="KW25" s="19" t="n">
        <f aca="false">IF($A25="",0,IF(COUNTIFS(Urlaub!$A$5:$A$604,$A25,Urlaub!$B$5:$B$604,"&lt;="&amp;KW$3,Urlaub!$C$5:$C$604,"&gt;="&amp;KW$3)&gt;0,1,0))</f>
        <v>0</v>
      </c>
      <c r="KX25" s="19" t="n">
        <f aca="false">IF($A25="",0,IF(COUNTIFS(Urlaub!$A$5:$A$604,$A25,Urlaub!$B$5:$B$604,"&lt;="&amp;KX$3,Urlaub!$C$5:$C$604,"&gt;="&amp;KX$3)&gt;0,1,0))</f>
        <v>0</v>
      </c>
      <c r="KY25" s="19" t="n">
        <f aca="false">IF($A25="",0,IF(COUNTIFS(Urlaub!$A$5:$A$604,$A25,Urlaub!$B$5:$B$604,"&lt;="&amp;KY$3,Urlaub!$C$5:$C$604,"&gt;="&amp;KY$3)&gt;0,1,0))</f>
        <v>0</v>
      </c>
      <c r="KZ25" s="19" t="n">
        <f aca="false">IF($A25="",0,IF(COUNTIFS(Urlaub!$A$5:$A$604,$A25,Urlaub!$B$5:$B$604,"&lt;="&amp;KZ$3,Urlaub!$C$5:$C$604,"&gt;="&amp;KZ$3)&gt;0,1,0))</f>
        <v>0</v>
      </c>
      <c r="LA25" s="19" t="n">
        <f aca="false">IF($A25="",0,IF(COUNTIFS(Urlaub!$A$5:$A$604,$A25,Urlaub!$B$5:$B$604,"&lt;="&amp;LA$3,Urlaub!$C$5:$C$604,"&gt;="&amp;LA$3)&gt;0,1,0))</f>
        <v>0</v>
      </c>
      <c r="LB25" s="19" t="n">
        <f aca="false">IF($A25="",0,IF(COUNTIFS(Urlaub!$A$5:$A$604,$A25,Urlaub!$B$5:$B$604,"&lt;="&amp;LB$3,Urlaub!$C$5:$C$604,"&gt;="&amp;LB$3)&gt;0,1,0))</f>
        <v>0</v>
      </c>
      <c r="LC25" s="19" t="n">
        <f aca="false">IF($A25="",0,IF(COUNTIFS(Urlaub!$A$5:$A$604,$A25,Urlaub!$B$5:$B$604,"&lt;="&amp;LC$3,Urlaub!$C$5:$C$604,"&gt;="&amp;LC$3)&gt;0,1,0))</f>
        <v>0</v>
      </c>
      <c r="LD25" s="19" t="n">
        <f aca="false">IF($A25="",0,IF(COUNTIFS(Urlaub!$A$5:$A$604,$A25,Urlaub!$B$5:$B$604,"&lt;="&amp;LD$3,Urlaub!$C$5:$C$604,"&gt;="&amp;LD$3)&gt;0,1,0))</f>
        <v>0</v>
      </c>
      <c r="LE25" s="19" t="n">
        <f aca="false">IF($A25="",0,IF(COUNTIFS(Urlaub!$A$5:$A$604,$A25,Urlaub!$B$5:$B$604,"&lt;="&amp;LE$3,Urlaub!$C$5:$C$604,"&gt;="&amp;LE$3)&gt;0,1,0))</f>
        <v>0</v>
      </c>
      <c r="LF25" s="19" t="n">
        <f aca="false">IF($A25="",0,IF(COUNTIFS(Urlaub!$A$5:$A$604,$A25,Urlaub!$B$5:$B$604,"&lt;="&amp;LF$3,Urlaub!$C$5:$C$604,"&gt;="&amp;LF$3)&gt;0,1,0))</f>
        <v>0</v>
      </c>
      <c r="LG25" s="19" t="n">
        <f aca="false">IF($A25="",0,IF(COUNTIFS(Urlaub!$A$5:$A$604,$A25,Urlaub!$B$5:$B$604,"&lt;="&amp;LG$3,Urlaub!$C$5:$C$604,"&gt;="&amp;LG$3)&gt;0,1,0))</f>
        <v>0</v>
      </c>
      <c r="LH25" s="19" t="n">
        <f aca="false">IF($A25="",0,IF(COUNTIFS(Urlaub!$A$5:$A$604,$A25,Urlaub!$B$5:$B$604,"&lt;="&amp;LH$3,Urlaub!$C$5:$C$604,"&gt;="&amp;LH$3)&gt;0,1,0))</f>
        <v>0</v>
      </c>
      <c r="LI25" s="19" t="n">
        <f aca="false">IF($A25="",0,IF(COUNTIFS(Urlaub!$A$5:$A$604,$A25,Urlaub!$B$5:$B$604,"&lt;="&amp;LI$3,Urlaub!$C$5:$C$604,"&gt;="&amp;LI$3)&gt;0,1,0))</f>
        <v>0</v>
      </c>
      <c r="LJ25" s="19" t="n">
        <f aca="false">IF($A25="",0,IF(COUNTIFS(Urlaub!$A$5:$A$604,$A25,Urlaub!$B$5:$B$604,"&lt;="&amp;LJ$3,Urlaub!$C$5:$C$604,"&gt;="&amp;LJ$3)&gt;0,1,0))</f>
        <v>0</v>
      </c>
      <c r="LK25" s="19" t="n">
        <f aca="false">IF($A25="",0,IF(COUNTIFS(Urlaub!$A$5:$A$604,$A25,Urlaub!$B$5:$B$604,"&lt;="&amp;LK$3,Urlaub!$C$5:$C$604,"&gt;="&amp;LK$3)&gt;0,1,0))</f>
        <v>0</v>
      </c>
      <c r="LL25" s="19" t="n">
        <f aca="false">IF($A25="",0,IF(COUNTIFS(Urlaub!$A$5:$A$604,$A25,Urlaub!$B$5:$B$604,"&lt;="&amp;LL$3,Urlaub!$C$5:$C$604,"&gt;="&amp;LL$3)&gt;0,1,0))</f>
        <v>0</v>
      </c>
      <c r="LM25" s="19" t="n">
        <f aca="false">IF($A25="",0,IF(COUNTIFS(Urlaub!$A$5:$A$604,$A25,Urlaub!$B$5:$B$604,"&lt;="&amp;LM$3,Urlaub!$C$5:$C$604,"&gt;="&amp;LM$3)&gt;0,1,0))</f>
        <v>0</v>
      </c>
      <c r="LN25" s="19" t="n">
        <f aca="false">IF($A25="",0,IF(COUNTIFS(Urlaub!$A$5:$A$604,$A25,Urlaub!$B$5:$B$604,"&lt;="&amp;LN$3,Urlaub!$C$5:$C$604,"&gt;="&amp;LN$3)&gt;0,1,0))</f>
        <v>0</v>
      </c>
      <c r="LO25" s="19" t="n">
        <f aca="false">IF($A25="",0,IF(COUNTIFS(Urlaub!$A$5:$A$604,$A25,Urlaub!$B$5:$B$604,"&lt;="&amp;LO$3,Urlaub!$C$5:$C$604,"&gt;="&amp;LO$3)&gt;0,1,0))</f>
        <v>0</v>
      </c>
      <c r="LP25" s="19" t="n">
        <f aca="false">IF($A25="",0,IF(COUNTIFS(Urlaub!$A$5:$A$604,$A25,Urlaub!$B$5:$B$604,"&lt;="&amp;LP$3,Urlaub!$C$5:$C$604,"&gt;="&amp;LP$3)&gt;0,1,0))</f>
        <v>0</v>
      </c>
      <c r="LQ25" s="19" t="n">
        <f aca="false">IF($A25="",0,IF(COUNTIFS(Urlaub!$A$5:$A$604,$A25,Urlaub!$B$5:$B$604,"&lt;="&amp;LQ$3,Urlaub!$C$5:$C$604,"&gt;="&amp;LQ$3)&gt;0,1,0))</f>
        <v>0</v>
      </c>
      <c r="LR25" s="19" t="n">
        <f aca="false">IF($A25="",0,IF(COUNTIFS(Urlaub!$A$5:$A$604,$A25,Urlaub!$B$5:$B$604,"&lt;="&amp;LR$3,Urlaub!$C$5:$C$604,"&gt;="&amp;LR$3)&gt;0,1,0))</f>
        <v>0</v>
      </c>
      <c r="LS25" s="19" t="n">
        <f aca="false">IF($A25="",0,IF(COUNTIFS(Urlaub!$A$5:$A$604,$A25,Urlaub!$B$5:$B$604,"&lt;="&amp;LS$3,Urlaub!$C$5:$C$604,"&gt;="&amp;LS$3)&gt;0,1,0))</f>
        <v>0</v>
      </c>
      <c r="LT25" s="19" t="n">
        <f aca="false">IF($A25="",0,IF(COUNTIFS(Urlaub!$A$5:$A$604,$A25,Urlaub!$B$5:$B$604,"&lt;="&amp;LT$3,Urlaub!$C$5:$C$604,"&gt;="&amp;LT$3)&gt;0,1,0))</f>
        <v>0</v>
      </c>
      <c r="LU25" s="19" t="n">
        <f aca="false">IF($A25="",0,IF(COUNTIFS(Urlaub!$A$5:$A$604,$A25,Urlaub!$B$5:$B$604,"&lt;="&amp;LU$3,Urlaub!$C$5:$C$604,"&gt;="&amp;LU$3)&gt;0,1,0))</f>
        <v>0</v>
      </c>
      <c r="LV25" s="19" t="n">
        <f aca="false">IF($A25="",0,IF(COUNTIFS(Urlaub!$A$5:$A$604,$A25,Urlaub!$B$5:$B$604,"&lt;="&amp;LV$3,Urlaub!$C$5:$C$604,"&gt;="&amp;LV$3)&gt;0,1,0))</f>
        <v>0</v>
      </c>
      <c r="LW25" s="19" t="n">
        <f aca="false">IF($A25="",0,IF(COUNTIFS(Urlaub!$A$5:$A$604,$A25,Urlaub!$B$5:$B$604,"&lt;="&amp;LW$3,Urlaub!$C$5:$C$604,"&gt;="&amp;LW$3)&gt;0,1,0))</f>
        <v>0</v>
      </c>
      <c r="LX25" s="19" t="n">
        <f aca="false">IF($A25="",0,IF(COUNTIFS(Urlaub!$A$5:$A$604,$A25,Urlaub!$B$5:$B$604,"&lt;="&amp;LX$3,Urlaub!$C$5:$C$604,"&gt;="&amp;LX$3)&gt;0,1,0))</f>
        <v>0</v>
      </c>
      <c r="LY25" s="19" t="n">
        <f aca="false">IF($A25="",0,IF(COUNTIFS(Urlaub!$A$5:$A$604,$A25,Urlaub!$B$5:$B$604,"&lt;="&amp;LY$3,Urlaub!$C$5:$C$604,"&gt;="&amp;LY$3)&gt;0,1,0))</f>
        <v>0</v>
      </c>
      <c r="LZ25" s="19" t="n">
        <f aca="false">IF($A25="",0,IF(COUNTIFS(Urlaub!$A$5:$A$604,$A25,Urlaub!$B$5:$B$604,"&lt;="&amp;LZ$3,Urlaub!$C$5:$C$604,"&gt;="&amp;LZ$3)&gt;0,1,0))</f>
        <v>0</v>
      </c>
      <c r="MA25" s="19" t="n">
        <f aca="false">IF($A25="",0,IF(COUNTIFS(Urlaub!$A$5:$A$604,$A25,Urlaub!$B$5:$B$604,"&lt;="&amp;MA$3,Urlaub!$C$5:$C$604,"&gt;="&amp;MA$3)&gt;0,1,0))</f>
        <v>0</v>
      </c>
      <c r="MB25" s="19" t="n">
        <f aca="false">IF($A25="",0,IF(COUNTIFS(Urlaub!$A$5:$A$604,$A25,Urlaub!$B$5:$B$604,"&lt;="&amp;MB$3,Urlaub!$C$5:$C$604,"&gt;="&amp;MB$3)&gt;0,1,0))</f>
        <v>0</v>
      </c>
      <c r="MC25" s="19" t="n">
        <f aca="false">IF($A25="",0,IF(COUNTIFS(Urlaub!$A$5:$A$604,$A25,Urlaub!$B$5:$B$604,"&lt;="&amp;MC$3,Urlaub!$C$5:$C$604,"&gt;="&amp;MC$3)&gt;0,1,0))</f>
        <v>0</v>
      </c>
      <c r="MD25" s="19" t="n">
        <f aca="false">IF($A25="",0,IF(COUNTIFS(Urlaub!$A$5:$A$604,$A25,Urlaub!$B$5:$B$604,"&lt;="&amp;MD$3,Urlaub!$C$5:$C$604,"&gt;="&amp;MD$3)&gt;0,1,0))</f>
        <v>0</v>
      </c>
      <c r="ME25" s="19" t="n">
        <f aca="false">IF($A25="",0,IF(COUNTIFS(Urlaub!$A$5:$A$604,$A25,Urlaub!$B$5:$B$604,"&lt;="&amp;ME$3,Urlaub!$C$5:$C$604,"&gt;="&amp;ME$3)&gt;0,1,0))</f>
        <v>0</v>
      </c>
      <c r="MF25" s="19" t="n">
        <f aca="false">IF($A25="",0,IF(COUNTIFS(Urlaub!$A$5:$A$604,$A25,Urlaub!$B$5:$B$604,"&lt;="&amp;MF$3,Urlaub!$C$5:$C$604,"&gt;="&amp;MF$3)&gt;0,1,0))</f>
        <v>0</v>
      </c>
      <c r="MG25" s="19" t="n">
        <f aca="false">IF($A25="",0,IF(COUNTIFS(Urlaub!$A$5:$A$604,$A25,Urlaub!$B$5:$B$604,"&lt;="&amp;MG$3,Urlaub!$C$5:$C$604,"&gt;="&amp;MG$3)&gt;0,1,0))</f>
        <v>0</v>
      </c>
      <c r="MH25" s="19" t="n">
        <f aca="false">IF($A25="",0,IF(COUNTIFS(Urlaub!$A$5:$A$604,$A25,Urlaub!$B$5:$B$604,"&lt;="&amp;MH$3,Urlaub!$C$5:$C$604,"&gt;="&amp;MH$3)&gt;0,1,0))</f>
        <v>0</v>
      </c>
      <c r="MI25" s="19" t="n">
        <f aca="false">IF($A25="",0,IF(COUNTIFS(Urlaub!$A$5:$A$604,$A25,Urlaub!$B$5:$B$604,"&lt;="&amp;MI$3,Urlaub!$C$5:$C$604,"&gt;="&amp;MI$3)&gt;0,1,0))</f>
        <v>0</v>
      </c>
      <c r="MJ25" s="19" t="n">
        <f aca="false">IF($A25="",0,IF(COUNTIFS(Urlaub!$A$5:$A$604,$A25,Urlaub!$B$5:$B$604,"&lt;="&amp;MJ$3,Urlaub!$C$5:$C$604,"&gt;="&amp;MJ$3)&gt;0,1,0))</f>
        <v>0</v>
      </c>
      <c r="MK25" s="19" t="n">
        <f aca="false">IF($A25="",0,IF(COUNTIFS(Urlaub!$A$5:$A$604,$A25,Urlaub!$B$5:$B$604,"&lt;="&amp;MK$3,Urlaub!$C$5:$C$604,"&gt;="&amp;MK$3)&gt;0,1,0))</f>
        <v>0</v>
      </c>
      <c r="ML25" s="19" t="n">
        <f aca="false">IF($A25="",0,IF(COUNTIFS(Urlaub!$A$5:$A$604,$A25,Urlaub!$B$5:$B$604,"&lt;="&amp;ML$3,Urlaub!$C$5:$C$604,"&gt;="&amp;ML$3)&gt;0,1,0))</f>
        <v>0</v>
      </c>
      <c r="MM25" s="19" t="n">
        <f aca="false">IF($A25="",0,IF(COUNTIFS(Urlaub!$A$5:$A$604,$A25,Urlaub!$B$5:$B$604,"&lt;="&amp;MM$3,Urlaub!$C$5:$C$604,"&gt;="&amp;MM$3)&gt;0,1,0))</f>
        <v>0</v>
      </c>
      <c r="MN25" s="19" t="n">
        <f aca="false">IF($A25="",0,IF(COUNTIFS(Urlaub!$A$5:$A$604,$A25,Urlaub!$B$5:$B$604,"&lt;="&amp;MN$3,Urlaub!$C$5:$C$604,"&gt;="&amp;MN$3)&gt;0,1,0))</f>
        <v>0</v>
      </c>
      <c r="MO25" s="19" t="n">
        <f aca="false">IF($A25="",0,IF(COUNTIFS(Urlaub!$A$5:$A$604,$A25,Urlaub!$B$5:$B$604,"&lt;="&amp;MO$3,Urlaub!$C$5:$C$604,"&gt;="&amp;MO$3)&gt;0,1,0))</f>
        <v>0</v>
      </c>
      <c r="MP25" s="19" t="n">
        <f aca="false">IF($A25="",0,IF(COUNTIFS(Urlaub!$A$5:$A$604,$A25,Urlaub!$B$5:$B$604,"&lt;="&amp;MP$3,Urlaub!$C$5:$C$604,"&gt;="&amp;MP$3)&gt;0,1,0))</f>
        <v>0</v>
      </c>
      <c r="MQ25" s="19" t="n">
        <f aca="false">IF($A25="",0,IF(COUNTIFS(Urlaub!$A$5:$A$604,$A25,Urlaub!$B$5:$B$604,"&lt;="&amp;MQ$3,Urlaub!$C$5:$C$604,"&gt;="&amp;MQ$3)&gt;0,1,0))</f>
        <v>0</v>
      </c>
      <c r="MR25" s="19" t="n">
        <f aca="false">IF($A25="",0,IF(COUNTIFS(Urlaub!$A$5:$A$604,$A25,Urlaub!$B$5:$B$604,"&lt;="&amp;MR$3,Urlaub!$C$5:$C$604,"&gt;="&amp;MR$3)&gt;0,1,0))</f>
        <v>0</v>
      </c>
      <c r="MS25" s="19" t="n">
        <f aca="false">IF($A25="",0,IF(COUNTIFS(Urlaub!$A$5:$A$604,$A25,Urlaub!$B$5:$B$604,"&lt;="&amp;MS$3,Urlaub!$C$5:$C$604,"&gt;="&amp;MS$3)&gt;0,1,0))</f>
        <v>0</v>
      </c>
      <c r="MT25" s="19" t="n">
        <f aca="false">IF($A25="",0,IF(COUNTIFS(Urlaub!$A$5:$A$604,$A25,Urlaub!$B$5:$B$604,"&lt;="&amp;MT$3,Urlaub!$C$5:$C$604,"&gt;="&amp;MT$3)&gt;0,1,0))</f>
        <v>0</v>
      </c>
      <c r="MU25" s="19" t="n">
        <f aca="false">IF($A25="",0,IF(COUNTIFS(Urlaub!$A$5:$A$604,$A25,Urlaub!$B$5:$B$604,"&lt;="&amp;MU$3,Urlaub!$C$5:$C$604,"&gt;="&amp;MU$3)&gt;0,1,0))</f>
        <v>0</v>
      </c>
      <c r="MV25" s="19" t="n">
        <f aca="false">IF($A25="",0,IF(COUNTIFS(Urlaub!$A$5:$A$604,$A25,Urlaub!$B$5:$B$604,"&lt;="&amp;MV$3,Urlaub!$C$5:$C$604,"&gt;="&amp;MV$3)&gt;0,1,0))</f>
        <v>0</v>
      </c>
      <c r="MW25" s="19" t="n">
        <f aca="false">IF($A25="",0,IF(COUNTIFS(Urlaub!$A$5:$A$604,$A25,Urlaub!$B$5:$B$604,"&lt;="&amp;MW$3,Urlaub!$C$5:$C$604,"&gt;="&amp;MW$3)&gt;0,1,0))</f>
        <v>0</v>
      </c>
      <c r="MX25" s="19" t="n">
        <f aca="false">IF($A25="",0,IF(COUNTIFS(Urlaub!$A$5:$A$604,$A25,Urlaub!$B$5:$B$604,"&lt;="&amp;MX$3,Urlaub!$C$5:$C$604,"&gt;="&amp;MX$3)&gt;0,1,0))</f>
        <v>0</v>
      </c>
      <c r="MY25" s="19" t="n">
        <f aca="false">IF($A25="",0,IF(COUNTIFS(Urlaub!$A$5:$A$604,$A25,Urlaub!$B$5:$B$604,"&lt;="&amp;MY$3,Urlaub!$C$5:$C$604,"&gt;="&amp;MY$3)&gt;0,1,0))</f>
        <v>0</v>
      </c>
      <c r="MZ25" s="19" t="n">
        <f aca="false">IF($A25="",0,IF(COUNTIFS(Urlaub!$A$5:$A$604,$A25,Urlaub!$B$5:$B$604,"&lt;="&amp;MZ$3,Urlaub!$C$5:$C$604,"&gt;="&amp;MZ$3)&gt;0,1,0))</f>
        <v>0</v>
      </c>
      <c r="NA25" s="19" t="n">
        <f aca="false">IF($A25="",0,IF(COUNTIFS(Urlaub!$A$5:$A$604,$A25,Urlaub!$B$5:$B$604,"&lt;="&amp;NA$3,Urlaub!$C$5:$C$604,"&gt;="&amp;NA$3)&gt;0,1,0))</f>
        <v>0</v>
      </c>
      <c r="NB25" s="19" t="n">
        <f aca="false">IF($A25="",0,IF(COUNTIFS(Urlaub!$A$5:$A$604,$A25,Urlaub!$B$5:$B$604,"&lt;="&amp;NB$3,Urlaub!$C$5:$C$604,"&gt;="&amp;NB$3)&gt;0,1,0))</f>
        <v>0</v>
      </c>
      <c r="NC25" s="19" t="n">
        <f aca="false">IF($A25="",0,IF(COUNTIFS(Urlaub!$A$5:$A$604,$A25,Urlaub!$B$5:$B$604,"&lt;="&amp;NC$3,Urlaub!$C$5:$C$604,"&gt;="&amp;NC$3)&gt;0,1,0))</f>
        <v>0</v>
      </c>
      <c r="ND25" s="19" t="n">
        <f aca="false">IF($A25="",0,IF(COUNTIFS(Urlaub!$A$5:$A$604,$A25,Urlaub!$B$5:$B$604,"&lt;="&amp;ND$3,Urlaub!$C$5:$C$604,"&gt;="&amp;ND$3)&gt;0,1,0))</f>
        <v>0</v>
      </c>
      <c r="NE25" s="19" t="n">
        <f aca="false">IF($A25="",0,IF(COUNTIFS(Urlaub!$A$5:$A$604,$A25,Urlaub!$B$5:$B$604,"&lt;="&amp;NE$3,Urlaub!$C$5:$C$604,"&gt;="&amp;NE$3)&gt;0,1,0))</f>
        <v>0</v>
      </c>
      <c r="NF25" s="19" t="n">
        <f aca="false">IF($A25="",0,IF(COUNTIFS(Urlaub!$A$5:$A$604,$A25,Urlaub!$B$5:$B$604,"&lt;="&amp;NF$3,Urlaub!$C$5:$C$604,"&gt;="&amp;NF$3)&gt;0,1,0))</f>
        <v>0</v>
      </c>
      <c r="NG25" s="19" t="n">
        <f aca="false">IF($A25="",0,IF(COUNTIFS(Urlaub!$A$5:$A$604,$A25,Urlaub!$B$5:$B$604,"&lt;="&amp;NG$3,Urlaub!$C$5:$C$604,"&gt;="&amp;NG$3)&gt;0,1,0))</f>
        <v>0</v>
      </c>
      <c r="NH25" s="19" t="n">
        <f aca="false">IF($A25="",0,IF(COUNTIFS(Urlaub!$A$5:$A$604,$A25,Urlaub!$B$5:$B$604,"&lt;="&amp;NH$3,Urlaub!$C$5:$C$604,"&gt;="&amp;NH$3)&gt;0,1,0))</f>
        <v>0</v>
      </c>
    </row>
    <row r="26" customFormat="false" ht="15" hidden="false" customHeight="false" outlineLevel="0" collapsed="false">
      <c r="A26" s="5" t="str">
        <f aca="false">IF(Team!A26="","",Team!A26)</f>
        <v/>
      </c>
      <c r="B26" s="8" t="str">
        <f aca="false">IF(Team!B26="","",Team!B26)</f>
        <v/>
      </c>
      <c r="C26" s="8" t="str">
        <f aca="false">IF(Team!C26="","",Team!C26)</f>
        <v/>
      </c>
      <c r="D26" s="8" t="str">
        <f aca="false">IF(Team!D26="","",Team!D26)</f>
        <v/>
      </c>
      <c r="E26" s="8" t="str">
        <f aca="false">IF(Team!E26="","",Team!E26)</f>
        <v/>
      </c>
      <c r="F26" s="8" t="str">
        <f aca="false">IF(Team!F26="","",Team!F26)</f>
        <v/>
      </c>
      <c r="G26" s="19" t="n">
        <f aca="false">IF($A26="",0,IF(COUNTIFS(Urlaub!$A$5:$A$604,$A26,Urlaub!$B$5:$B$604,"&lt;="&amp;G$3,Urlaub!$C$5:$C$604,"&gt;="&amp;G$3)&gt;0,1,0))</f>
        <v>0</v>
      </c>
      <c r="H26" s="19" t="n">
        <f aca="false">IF($A26="",0,IF(COUNTIFS(Urlaub!$A$5:$A$604,$A26,Urlaub!$B$5:$B$604,"&lt;="&amp;H$3,Urlaub!$C$5:$C$604,"&gt;="&amp;H$3)&gt;0,1,0))</f>
        <v>0</v>
      </c>
      <c r="I26" s="19" t="n">
        <f aca="false">IF($A26="",0,IF(COUNTIFS(Urlaub!$A$5:$A$604,$A26,Urlaub!$B$5:$B$604,"&lt;="&amp;I$3,Urlaub!$C$5:$C$604,"&gt;="&amp;I$3)&gt;0,1,0))</f>
        <v>0</v>
      </c>
      <c r="J26" s="19" t="n">
        <f aca="false">IF($A26="",0,IF(COUNTIFS(Urlaub!$A$5:$A$604,$A26,Urlaub!$B$5:$B$604,"&lt;="&amp;J$3,Urlaub!$C$5:$C$604,"&gt;="&amp;J$3)&gt;0,1,0))</f>
        <v>0</v>
      </c>
      <c r="K26" s="19" t="n">
        <f aca="false">IF($A26="",0,IF(COUNTIFS(Urlaub!$A$5:$A$604,$A26,Urlaub!$B$5:$B$604,"&lt;="&amp;K$3,Urlaub!$C$5:$C$604,"&gt;="&amp;K$3)&gt;0,1,0))</f>
        <v>0</v>
      </c>
      <c r="L26" s="19" t="n">
        <f aca="false">IF($A26="",0,IF(COUNTIFS(Urlaub!$A$5:$A$604,$A26,Urlaub!$B$5:$B$604,"&lt;="&amp;L$3,Urlaub!$C$5:$C$604,"&gt;="&amp;L$3)&gt;0,1,0))</f>
        <v>0</v>
      </c>
      <c r="M26" s="19" t="n">
        <f aca="false">IF($A26="",0,IF(COUNTIFS(Urlaub!$A$5:$A$604,$A26,Urlaub!$B$5:$B$604,"&lt;="&amp;M$3,Urlaub!$C$5:$C$604,"&gt;="&amp;M$3)&gt;0,1,0))</f>
        <v>0</v>
      </c>
      <c r="N26" s="19" t="n">
        <f aca="false">IF($A26="",0,IF(COUNTIFS(Urlaub!$A$5:$A$604,$A26,Urlaub!$B$5:$B$604,"&lt;="&amp;N$3,Urlaub!$C$5:$C$604,"&gt;="&amp;N$3)&gt;0,1,0))</f>
        <v>0</v>
      </c>
      <c r="O26" s="19" t="n">
        <f aca="false">IF($A26="",0,IF(COUNTIFS(Urlaub!$A$5:$A$604,$A26,Urlaub!$B$5:$B$604,"&lt;="&amp;O$3,Urlaub!$C$5:$C$604,"&gt;="&amp;O$3)&gt;0,1,0))</f>
        <v>0</v>
      </c>
      <c r="P26" s="19" t="n">
        <f aca="false">IF($A26="",0,IF(COUNTIFS(Urlaub!$A$5:$A$604,$A26,Urlaub!$B$5:$B$604,"&lt;="&amp;P$3,Urlaub!$C$5:$C$604,"&gt;="&amp;P$3)&gt;0,1,0))</f>
        <v>0</v>
      </c>
      <c r="Q26" s="19" t="n">
        <f aca="false">IF($A26="",0,IF(COUNTIFS(Urlaub!$A$5:$A$604,$A26,Urlaub!$B$5:$B$604,"&lt;="&amp;Q$3,Urlaub!$C$5:$C$604,"&gt;="&amp;Q$3)&gt;0,1,0))</f>
        <v>0</v>
      </c>
      <c r="R26" s="19" t="n">
        <f aca="false">IF($A26="",0,IF(COUNTIFS(Urlaub!$A$5:$A$604,$A26,Urlaub!$B$5:$B$604,"&lt;="&amp;R$3,Urlaub!$C$5:$C$604,"&gt;="&amp;R$3)&gt;0,1,0))</f>
        <v>0</v>
      </c>
      <c r="S26" s="19" t="n">
        <f aca="false">IF($A26="",0,IF(COUNTIFS(Urlaub!$A$5:$A$604,$A26,Urlaub!$B$5:$B$604,"&lt;="&amp;S$3,Urlaub!$C$5:$C$604,"&gt;="&amp;S$3)&gt;0,1,0))</f>
        <v>0</v>
      </c>
      <c r="T26" s="19" t="n">
        <f aca="false">IF($A26="",0,IF(COUNTIFS(Urlaub!$A$5:$A$604,$A26,Urlaub!$B$5:$B$604,"&lt;="&amp;T$3,Urlaub!$C$5:$C$604,"&gt;="&amp;T$3)&gt;0,1,0))</f>
        <v>0</v>
      </c>
      <c r="U26" s="19" t="n">
        <f aca="false">IF($A26="",0,IF(COUNTIFS(Urlaub!$A$5:$A$604,$A26,Urlaub!$B$5:$B$604,"&lt;="&amp;U$3,Urlaub!$C$5:$C$604,"&gt;="&amp;U$3)&gt;0,1,0))</f>
        <v>0</v>
      </c>
      <c r="V26" s="19" t="n">
        <f aca="false">IF($A26="",0,IF(COUNTIFS(Urlaub!$A$5:$A$604,$A26,Urlaub!$B$5:$B$604,"&lt;="&amp;V$3,Urlaub!$C$5:$C$604,"&gt;="&amp;V$3)&gt;0,1,0))</f>
        <v>0</v>
      </c>
      <c r="W26" s="19" t="n">
        <f aca="false">IF($A26="",0,IF(COUNTIFS(Urlaub!$A$5:$A$604,$A26,Urlaub!$B$5:$B$604,"&lt;="&amp;W$3,Urlaub!$C$5:$C$604,"&gt;="&amp;W$3)&gt;0,1,0))</f>
        <v>0</v>
      </c>
      <c r="X26" s="19" t="n">
        <f aca="false">IF($A26="",0,IF(COUNTIFS(Urlaub!$A$5:$A$604,$A26,Urlaub!$B$5:$B$604,"&lt;="&amp;X$3,Urlaub!$C$5:$C$604,"&gt;="&amp;X$3)&gt;0,1,0))</f>
        <v>0</v>
      </c>
      <c r="Y26" s="19" t="n">
        <f aca="false">IF($A26="",0,IF(COUNTIFS(Urlaub!$A$5:$A$604,$A26,Urlaub!$B$5:$B$604,"&lt;="&amp;Y$3,Urlaub!$C$5:$C$604,"&gt;="&amp;Y$3)&gt;0,1,0))</f>
        <v>0</v>
      </c>
      <c r="Z26" s="19" t="n">
        <f aca="false">IF($A26="",0,IF(COUNTIFS(Urlaub!$A$5:$A$604,$A26,Urlaub!$B$5:$B$604,"&lt;="&amp;Z$3,Urlaub!$C$5:$C$604,"&gt;="&amp;Z$3)&gt;0,1,0))</f>
        <v>0</v>
      </c>
      <c r="AA26" s="19" t="n">
        <f aca="false">IF($A26="",0,IF(COUNTIFS(Urlaub!$A$5:$A$604,$A26,Urlaub!$B$5:$B$604,"&lt;="&amp;AA$3,Urlaub!$C$5:$C$604,"&gt;="&amp;AA$3)&gt;0,1,0))</f>
        <v>0</v>
      </c>
      <c r="AB26" s="19" t="n">
        <f aca="false">IF($A26="",0,IF(COUNTIFS(Urlaub!$A$5:$A$604,$A26,Urlaub!$B$5:$B$604,"&lt;="&amp;AB$3,Urlaub!$C$5:$C$604,"&gt;="&amp;AB$3)&gt;0,1,0))</f>
        <v>0</v>
      </c>
      <c r="AC26" s="19" t="n">
        <f aca="false">IF($A26="",0,IF(COUNTIFS(Urlaub!$A$5:$A$604,$A26,Urlaub!$B$5:$B$604,"&lt;="&amp;AC$3,Urlaub!$C$5:$C$604,"&gt;="&amp;AC$3)&gt;0,1,0))</f>
        <v>0</v>
      </c>
      <c r="AD26" s="19" t="n">
        <f aca="false">IF($A26="",0,IF(COUNTIFS(Urlaub!$A$5:$A$604,$A26,Urlaub!$B$5:$B$604,"&lt;="&amp;AD$3,Urlaub!$C$5:$C$604,"&gt;="&amp;AD$3)&gt;0,1,0))</f>
        <v>0</v>
      </c>
      <c r="AE26" s="19" t="n">
        <f aca="false">IF($A26="",0,IF(COUNTIFS(Urlaub!$A$5:$A$604,$A26,Urlaub!$B$5:$B$604,"&lt;="&amp;AE$3,Urlaub!$C$5:$C$604,"&gt;="&amp;AE$3)&gt;0,1,0))</f>
        <v>0</v>
      </c>
      <c r="AF26" s="19" t="n">
        <f aca="false">IF($A26="",0,IF(COUNTIFS(Urlaub!$A$5:$A$604,$A26,Urlaub!$B$5:$B$604,"&lt;="&amp;AF$3,Urlaub!$C$5:$C$604,"&gt;="&amp;AF$3)&gt;0,1,0))</f>
        <v>0</v>
      </c>
      <c r="AG26" s="19" t="n">
        <f aca="false">IF($A26="",0,IF(COUNTIFS(Urlaub!$A$5:$A$604,$A26,Urlaub!$B$5:$B$604,"&lt;="&amp;AG$3,Urlaub!$C$5:$C$604,"&gt;="&amp;AG$3)&gt;0,1,0))</f>
        <v>0</v>
      </c>
      <c r="AH26" s="19" t="n">
        <f aca="false">IF($A26="",0,IF(COUNTIFS(Urlaub!$A$5:$A$604,$A26,Urlaub!$B$5:$B$604,"&lt;="&amp;AH$3,Urlaub!$C$5:$C$604,"&gt;="&amp;AH$3)&gt;0,1,0))</f>
        <v>0</v>
      </c>
      <c r="AI26" s="19" t="n">
        <f aca="false">IF($A26="",0,IF(COUNTIFS(Urlaub!$A$5:$A$604,$A26,Urlaub!$B$5:$B$604,"&lt;="&amp;AI$3,Urlaub!$C$5:$C$604,"&gt;="&amp;AI$3)&gt;0,1,0))</f>
        <v>0</v>
      </c>
      <c r="AJ26" s="19" t="n">
        <f aca="false">IF($A26="",0,IF(COUNTIFS(Urlaub!$A$5:$A$604,$A26,Urlaub!$B$5:$B$604,"&lt;="&amp;AJ$3,Urlaub!$C$5:$C$604,"&gt;="&amp;AJ$3)&gt;0,1,0))</f>
        <v>0</v>
      </c>
      <c r="AK26" s="19" t="n">
        <f aca="false">IF($A26="",0,IF(COUNTIFS(Urlaub!$A$5:$A$604,$A26,Urlaub!$B$5:$B$604,"&lt;="&amp;AK$3,Urlaub!$C$5:$C$604,"&gt;="&amp;AK$3)&gt;0,1,0))</f>
        <v>0</v>
      </c>
      <c r="AL26" s="19" t="n">
        <f aca="false">IF($A26="",0,IF(COUNTIFS(Urlaub!$A$5:$A$604,$A26,Urlaub!$B$5:$B$604,"&lt;="&amp;AL$3,Urlaub!$C$5:$C$604,"&gt;="&amp;AL$3)&gt;0,1,0))</f>
        <v>0</v>
      </c>
      <c r="AM26" s="19" t="n">
        <f aca="false">IF($A26="",0,IF(COUNTIFS(Urlaub!$A$5:$A$604,$A26,Urlaub!$B$5:$B$604,"&lt;="&amp;AM$3,Urlaub!$C$5:$C$604,"&gt;="&amp;AM$3)&gt;0,1,0))</f>
        <v>0</v>
      </c>
      <c r="AN26" s="19" t="n">
        <f aca="false">IF($A26="",0,IF(COUNTIFS(Urlaub!$A$5:$A$604,$A26,Urlaub!$B$5:$B$604,"&lt;="&amp;AN$3,Urlaub!$C$5:$C$604,"&gt;="&amp;AN$3)&gt;0,1,0))</f>
        <v>0</v>
      </c>
      <c r="AO26" s="19" t="n">
        <f aca="false">IF($A26="",0,IF(COUNTIFS(Urlaub!$A$5:$A$604,$A26,Urlaub!$B$5:$B$604,"&lt;="&amp;AO$3,Urlaub!$C$5:$C$604,"&gt;="&amp;AO$3)&gt;0,1,0))</f>
        <v>0</v>
      </c>
      <c r="AP26" s="19" t="n">
        <f aca="false">IF($A26="",0,IF(COUNTIFS(Urlaub!$A$5:$A$604,$A26,Urlaub!$B$5:$B$604,"&lt;="&amp;AP$3,Urlaub!$C$5:$C$604,"&gt;="&amp;AP$3)&gt;0,1,0))</f>
        <v>0</v>
      </c>
      <c r="AQ26" s="19" t="n">
        <f aca="false">IF($A26="",0,IF(COUNTIFS(Urlaub!$A$5:$A$604,$A26,Urlaub!$B$5:$B$604,"&lt;="&amp;AQ$3,Urlaub!$C$5:$C$604,"&gt;="&amp;AQ$3)&gt;0,1,0))</f>
        <v>0</v>
      </c>
      <c r="AR26" s="19" t="n">
        <f aca="false">IF($A26="",0,IF(COUNTIFS(Urlaub!$A$5:$A$604,$A26,Urlaub!$B$5:$B$604,"&lt;="&amp;AR$3,Urlaub!$C$5:$C$604,"&gt;="&amp;AR$3)&gt;0,1,0))</f>
        <v>0</v>
      </c>
      <c r="AS26" s="19" t="n">
        <f aca="false">IF($A26="",0,IF(COUNTIFS(Urlaub!$A$5:$A$604,$A26,Urlaub!$B$5:$B$604,"&lt;="&amp;AS$3,Urlaub!$C$5:$C$604,"&gt;="&amp;AS$3)&gt;0,1,0))</f>
        <v>0</v>
      </c>
      <c r="AT26" s="19" t="n">
        <f aca="false">IF($A26="",0,IF(COUNTIFS(Urlaub!$A$5:$A$604,$A26,Urlaub!$B$5:$B$604,"&lt;="&amp;AT$3,Urlaub!$C$5:$C$604,"&gt;="&amp;AT$3)&gt;0,1,0))</f>
        <v>0</v>
      </c>
      <c r="AU26" s="19" t="n">
        <f aca="false">IF($A26="",0,IF(COUNTIFS(Urlaub!$A$5:$A$604,$A26,Urlaub!$B$5:$B$604,"&lt;="&amp;AU$3,Urlaub!$C$5:$C$604,"&gt;="&amp;AU$3)&gt;0,1,0))</f>
        <v>0</v>
      </c>
      <c r="AV26" s="19" t="n">
        <f aca="false">IF($A26="",0,IF(COUNTIFS(Urlaub!$A$5:$A$604,$A26,Urlaub!$B$5:$B$604,"&lt;="&amp;AV$3,Urlaub!$C$5:$C$604,"&gt;="&amp;AV$3)&gt;0,1,0))</f>
        <v>0</v>
      </c>
      <c r="AW26" s="19" t="n">
        <f aca="false">IF($A26="",0,IF(COUNTIFS(Urlaub!$A$5:$A$604,$A26,Urlaub!$B$5:$B$604,"&lt;="&amp;AW$3,Urlaub!$C$5:$C$604,"&gt;="&amp;AW$3)&gt;0,1,0))</f>
        <v>0</v>
      </c>
      <c r="AX26" s="19" t="n">
        <f aca="false">IF($A26="",0,IF(COUNTIFS(Urlaub!$A$5:$A$604,$A26,Urlaub!$B$5:$B$604,"&lt;="&amp;AX$3,Urlaub!$C$5:$C$604,"&gt;="&amp;AX$3)&gt;0,1,0))</f>
        <v>0</v>
      </c>
      <c r="AY26" s="19" t="n">
        <f aca="false">IF($A26="",0,IF(COUNTIFS(Urlaub!$A$5:$A$604,$A26,Urlaub!$B$5:$B$604,"&lt;="&amp;AY$3,Urlaub!$C$5:$C$604,"&gt;="&amp;AY$3)&gt;0,1,0))</f>
        <v>0</v>
      </c>
      <c r="AZ26" s="19" t="n">
        <f aca="false">IF($A26="",0,IF(COUNTIFS(Urlaub!$A$5:$A$604,$A26,Urlaub!$B$5:$B$604,"&lt;="&amp;AZ$3,Urlaub!$C$5:$C$604,"&gt;="&amp;AZ$3)&gt;0,1,0))</f>
        <v>0</v>
      </c>
      <c r="BA26" s="19" t="n">
        <f aca="false">IF($A26="",0,IF(COUNTIFS(Urlaub!$A$5:$A$604,$A26,Urlaub!$B$5:$B$604,"&lt;="&amp;BA$3,Urlaub!$C$5:$C$604,"&gt;="&amp;BA$3)&gt;0,1,0))</f>
        <v>0</v>
      </c>
      <c r="BB26" s="19" t="n">
        <f aca="false">IF($A26="",0,IF(COUNTIFS(Urlaub!$A$5:$A$604,$A26,Urlaub!$B$5:$B$604,"&lt;="&amp;BB$3,Urlaub!$C$5:$C$604,"&gt;="&amp;BB$3)&gt;0,1,0))</f>
        <v>0</v>
      </c>
      <c r="BC26" s="19" t="n">
        <f aca="false">IF($A26="",0,IF(COUNTIFS(Urlaub!$A$5:$A$604,$A26,Urlaub!$B$5:$B$604,"&lt;="&amp;BC$3,Urlaub!$C$5:$C$604,"&gt;="&amp;BC$3)&gt;0,1,0))</f>
        <v>0</v>
      </c>
      <c r="BD26" s="19" t="n">
        <f aca="false">IF($A26="",0,IF(COUNTIFS(Urlaub!$A$5:$A$604,$A26,Urlaub!$B$5:$B$604,"&lt;="&amp;BD$3,Urlaub!$C$5:$C$604,"&gt;="&amp;BD$3)&gt;0,1,0))</f>
        <v>0</v>
      </c>
      <c r="BE26" s="19" t="n">
        <f aca="false">IF($A26="",0,IF(COUNTIFS(Urlaub!$A$5:$A$604,$A26,Urlaub!$B$5:$B$604,"&lt;="&amp;BE$3,Urlaub!$C$5:$C$604,"&gt;="&amp;BE$3)&gt;0,1,0))</f>
        <v>0</v>
      </c>
      <c r="BF26" s="19" t="n">
        <f aca="false">IF($A26="",0,IF(COUNTIFS(Urlaub!$A$5:$A$604,$A26,Urlaub!$B$5:$B$604,"&lt;="&amp;BF$3,Urlaub!$C$5:$C$604,"&gt;="&amp;BF$3)&gt;0,1,0))</f>
        <v>0</v>
      </c>
      <c r="BG26" s="19" t="n">
        <f aca="false">IF($A26="",0,IF(COUNTIFS(Urlaub!$A$5:$A$604,$A26,Urlaub!$B$5:$B$604,"&lt;="&amp;BG$3,Urlaub!$C$5:$C$604,"&gt;="&amp;BG$3)&gt;0,1,0))</f>
        <v>0</v>
      </c>
      <c r="BH26" s="19" t="n">
        <f aca="false">IF($A26="",0,IF(COUNTIFS(Urlaub!$A$5:$A$604,$A26,Urlaub!$B$5:$B$604,"&lt;="&amp;BH$3,Urlaub!$C$5:$C$604,"&gt;="&amp;BH$3)&gt;0,1,0))</f>
        <v>0</v>
      </c>
      <c r="BI26" s="19" t="n">
        <f aca="false">IF($A26="",0,IF(COUNTIFS(Urlaub!$A$5:$A$604,$A26,Urlaub!$B$5:$B$604,"&lt;="&amp;BI$3,Urlaub!$C$5:$C$604,"&gt;="&amp;BI$3)&gt;0,1,0))</f>
        <v>0</v>
      </c>
      <c r="BJ26" s="19" t="n">
        <f aca="false">IF($A26="",0,IF(COUNTIFS(Urlaub!$A$5:$A$604,$A26,Urlaub!$B$5:$B$604,"&lt;="&amp;BJ$3,Urlaub!$C$5:$C$604,"&gt;="&amp;BJ$3)&gt;0,1,0))</f>
        <v>0</v>
      </c>
      <c r="BK26" s="19" t="n">
        <f aca="false">IF($A26="",0,IF(COUNTIFS(Urlaub!$A$5:$A$604,$A26,Urlaub!$B$5:$B$604,"&lt;="&amp;BK$3,Urlaub!$C$5:$C$604,"&gt;="&amp;BK$3)&gt;0,1,0))</f>
        <v>0</v>
      </c>
      <c r="BL26" s="19" t="n">
        <f aca="false">IF($A26="",0,IF(COUNTIFS(Urlaub!$A$5:$A$604,$A26,Urlaub!$B$5:$B$604,"&lt;="&amp;BL$3,Urlaub!$C$5:$C$604,"&gt;="&amp;BL$3)&gt;0,1,0))</f>
        <v>0</v>
      </c>
      <c r="BM26" s="19" t="n">
        <f aca="false">IF($A26="",0,IF(COUNTIFS(Urlaub!$A$5:$A$604,$A26,Urlaub!$B$5:$B$604,"&lt;="&amp;BM$3,Urlaub!$C$5:$C$604,"&gt;="&amp;BM$3)&gt;0,1,0))</f>
        <v>0</v>
      </c>
      <c r="BN26" s="19" t="n">
        <f aca="false">IF($A26="",0,IF(COUNTIFS(Urlaub!$A$5:$A$604,$A26,Urlaub!$B$5:$B$604,"&lt;="&amp;BN$3,Urlaub!$C$5:$C$604,"&gt;="&amp;BN$3)&gt;0,1,0))</f>
        <v>0</v>
      </c>
      <c r="BO26" s="19" t="n">
        <f aca="false">IF($A26="",0,IF(COUNTIFS(Urlaub!$A$5:$A$604,$A26,Urlaub!$B$5:$B$604,"&lt;="&amp;BO$3,Urlaub!$C$5:$C$604,"&gt;="&amp;BO$3)&gt;0,1,0))</f>
        <v>0</v>
      </c>
      <c r="BP26" s="19" t="n">
        <f aca="false">IF($A26="",0,IF(COUNTIFS(Urlaub!$A$5:$A$604,$A26,Urlaub!$B$5:$B$604,"&lt;="&amp;BP$3,Urlaub!$C$5:$C$604,"&gt;="&amp;BP$3)&gt;0,1,0))</f>
        <v>0</v>
      </c>
      <c r="BQ26" s="19" t="n">
        <f aca="false">IF($A26="",0,IF(COUNTIFS(Urlaub!$A$5:$A$604,$A26,Urlaub!$B$5:$B$604,"&lt;="&amp;BQ$3,Urlaub!$C$5:$C$604,"&gt;="&amp;BQ$3)&gt;0,1,0))</f>
        <v>0</v>
      </c>
      <c r="BR26" s="19" t="n">
        <f aca="false">IF($A26="",0,IF(COUNTIFS(Urlaub!$A$5:$A$604,$A26,Urlaub!$B$5:$B$604,"&lt;="&amp;BR$3,Urlaub!$C$5:$C$604,"&gt;="&amp;BR$3)&gt;0,1,0))</f>
        <v>0</v>
      </c>
      <c r="BS26" s="19" t="n">
        <f aca="false">IF($A26="",0,IF(COUNTIFS(Urlaub!$A$5:$A$604,$A26,Urlaub!$B$5:$B$604,"&lt;="&amp;BS$3,Urlaub!$C$5:$C$604,"&gt;="&amp;BS$3)&gt;0,1,0))</f>
        <v>0</v>
      </c>
      <c r="BT26" s="19" t="n">
        <f aca="false">IF($A26="",0,IF(COUNTIFS(Urlaub!$A$5:$A$604,$A26,Urlaub!$B$5:$B$604,"&lt;="&amp;BT$3,Urlaub!$C$5:$C$604,"&gt;="&amp;BT$3)&gt;0,1,0))</f>
        <v>0</v>
      </c>
      <c r="BU26" s="19" t="n">
        <f aca="false">IF($A26="",0,IF(COUNTIFS(Urlaub!$A$5:$A$604,$A26,Urlaub!$B$5:$B$604,"&lt;="&amp;BU$3,Urlaub!$C$5:$C$604,"&gt;="&amp;BU$3)&gt;0,1,0))</f>
        <v>0</v>
      </c>
      <c r="BV26" s="19" t="n">
        <f aca="false">IF($A26="",0,IF(COUNTIFS(Urlaub!$A$5:$A$604,$A26,Urlaub!$B$5:$B$604,"&lt;="&amp;BV$3,Urlaub!$C$5:$C$604,"&gt;="&amp;BV$3)&gt;0,1,0))</f>
        <v>0</v>
      </c>
      <c r="BW26" s="19" t="n">
        <f aca="false">IF($A26="",0,IF(COUNTIFS(Urlaub!$A$5:$A$604,$A26,Urlaub!$B$5:$B$604,"&lt;="&amp;BW$3,Urlaub!$C$5:$C$604,"&gt;="&amp;BW$3)&gt;0,1,0))</f>
        <v>0</v>
      </c>
      <c r="BX26" s="19" t="n">
        <f aca="false">IF($A26="",0,IF(COUNTIFS(Urlaub!$A$5:$A$604,$A26,Urlaub!$B$5:$B$604,"&lt;="&amp;BX$3,Urlaub!$C$5:$C$604,"&gt;="&amp;BX$3)&gt;0,1,0))</f>
        <v>0</v>
      </c>
      <c r="BY26" s="19" t="n">
        <f aca="false">IF($A26="",0,IF(COUNTIFS(Urlaub!$A$5:$A$604,$A26,Urlaub!$B$5:$B$604,"&lt;="&amp;BY$3,Urlaub!$C$5:$C$604,"&gt;="&amp;BY$3)&gt;0,1,0))</f>
        <v>0</v>
      </c>
      <c r="BZ26" s="19" t="n">
        <f aca="false">IF($A26="",0,IF(COUNTIFS(Urlaub!$A$5:$A$604,$A26,Urlaub!$B$5:$B$604,"&lt;="&amp;BZ$3,Urlaub!$C$5:$C$604,"&gt;="&amp;BZ$3)&gt;0,1,0))</f>
        <v>0</v>
      </c>
      <c r="CA26" s="19" t="n">
        <f aca="false">IF($A26="",0,IF(COUNTIFS(Urlaub!$A$5:$A$604,$A26,Urlaub!$B$5:$B$604,"&lt;="&amp;CA$3,Urlaub!$C$5:$C$604,"&gt;="&amp;CA$3)&gt;0,1,0))</f>
        <v>0</v>
      </c>
      <c r="CB26" s="19" t="n">
        <f aca="false">IF($A26="",0,IF(COUNTIFS(Urlaub!$A$5:$A$604,$A26,Urlaub!$B$5:$B$604,"&lt;="&amp;CB$3,Urlaub!$C$5:$C$604,"&gt;="&amp;CB$3)&gt;0,1,0))</f>
        <v>0</v>
      </c>
      <c r="CC26" s="19" t="n">
        <f aca="false">IF($A26="",0,IF(COUNTIFS(Urlaub!$A$5:$A$604,$A26,Urlaub!$B$5:$B$604,"&lt;="&amp;CC$3,Urlaub!$C$5:$C$604,"&gt;="&amp;CC$3)&gt;0,1,0))</f>
        <v>0</v>
      </c>
      <c r="CD26" s="19" t="n">
        <f aca="false">IF($A26="",0,IF(COUNTIFS(Urlaub!$A$5:$A$604,$A26,Urlaub!$B$5:$B$604,"&lt;="&amp;CD$3,Urlaub!$C$5:$C$604,"&gt;="&amp;CD$3)&gt;0,1,0))</f>
        <v>0</v>
      </c>
      <c r="CE26" s="19" t="n">
        <f aca="false">IF($A26="",0,IF(COUNTIFS(Urlaub!$A$5:$A$604,$A26,Urlaub!$B$5:$B$604,"&lt;="&amp;CE$3,Urlaub!$C$5:$C$604,"&gt;="&amp;CE$3)&gt;0,1,0))</f>
        <v>0</v>
      </c>
      <c r="CF26" s="19" t="n">
        <f aca="false">IF($A26="",0,IF(COUNTIFS(Urlaub!$A$5:$A$604,$A26,Urlaub!$B$5:$B$604,"&lt;="&amp;CF$3,Urlaub!$C$5:$C$604,"&gt;="&amp;CF$3)&gt;0,1,0))</f>
        <v>0</v>
      </c>
      <c r="CG26" s="19" t="n">
        <f aca="false">IF($A26="",0,IF(COUNTIFS(Urlaub!$A$5:$A$604,$A26,Urlaub!$B$5:$B$604,"&lt;="&amp;CG$3,Urlaub!$C$5:$C$604,"&gt;="&amp;CG$3)&gt;0,1,0))</f>
        <v>0</v>
      </c>
      <c r="CH26" s="19" t="n">
        <f aca="false">IF($A26="",0,IF(COUNTIFS(Urlaub!$A$5:$A$604,$A26,Urlaub!$B$5:$B$604,"&lt;="&amp;CH$3,Urlaub!$C$5:$C$604,"&gt;="&amp;CH$3)&gt;0,1,0))</f>
        <v>0</v>
      </c>
      <c r="CI26" s="19" t="n">
        <f aca="false">IF($A26="",0,IF(COUNTIFS(Urlaub!$A$5:$A$604,$A26,Urlaub!$B$5:$B$604,"&lt;="&amp;CI$3,Urlaub!$C$5:$C$604,"&gt;="&amp;CI$3)&gt;0,1,0))</f>
        <v>0</v>
      </c>
      <c r="CJ26" s="19" t="n">
        <f aca="false">IF($A26="",0,IF(COUNTIFS(Urlaub!$A$5:$A$604,$A26,Urlaub!$B$5:$B$604,"&lt;="&amp;CJ$3,Urlaub!$C$5:$C$604,"&gt;="&amp;CJ$3)&gt;0,1,0))</f>
        <v>0</v>
      </c>
      <c r="CK26" s="19" t="n">
        <f aca="false">IF($A26="",0,IF(COUNTIFS(Urlaub!$A$5:$A$604,$A26,Urlaub!$B$5:$B$604,"&lt;="&amp;CK$3,Urlaub!$C$5:$C$604,"&gt;="&amp;CK$3)&gt;0,1,0))</f>
        <v>0</v>
      </c>
      <c r="CL26" s="19" t="n">
        <f aca="false">IF($A26="",0,IF(COUNTIFS(Urlaub!$A$5:$A$604,$A26,Urlaub!$B$5:$B$604,"&lt;="&amp;CL$3,Urlaub!$C$5:$C$604,"&gt;="&amp;CL$3)&gt;0,1,0))</f>
        <v>0</v>
      </c>
      <c r="CM26" s="19" t="n">
        <f aca="false">IF($A26="",0,IF(COUNTIFS(Urlaub!$A$5:$A$604,$A26,Urlaub!$B$5:$B$604,"&lt;="&amp;CM$3,Urlaub!$C$5:$C$604,"&gt;="&amp;CM$3)&gt;0,1,0))</f>
        <v>0</v>
      </c>
      <c r="CN26" s="19" t="n">
        <f aca="false">IF($A26="",0,IF(COUNTIFS(Urlaub!$A$5:$A$604,$A26,Urlaub!$B$5:$B$604,"&lt;="&amp;CN$3,Urlaub!$C$5:$C$604,"&gt;="&amp;CN$3)&gt;0,1,0))</f>
        <v>0</v>
      </c>
      <c r="CO26" s="19" t="n">
        <f aca="false">IF($A26="",0,IF(COUNTIFS(Urlaub!$A$5:$A$604,$A26,Urlaub!$B$5:$B$604,"&lt;="&amp;CO$3,Urlaub!$C$5:$C$604,"&gt;="&amp;CO$3)&gt;0,1,0))</f>
        <v>0</v>
      </c>
      <c r="CP26" s="19" t="n">
        <f aca="false">IF($A26="",0,IF(COUNTIFS(Urlaub!$A$5:$A$604,$A26,Urlaub!$B$5:$B$604,"&lt;="&amp;CP$3,Urlaub!$C$5:$C$604,"&gt;="&amp;CP$3)&gt;0,1,0))</f>
        <v>0</v>
      </c>
      <c r="CQ26" s="19" t="n">
        <f aca="false">IF($A26="",0,IF(COUNTIFS(Urlaub!$A$5:$A$604,$A26,Urlaub!$B$5:$B$604,"&lt;="&amp;CQ$3,Urlaub!$C$5:$C$604,"&gt;="&amp;CQ$3)&gt;0,1,0))</f>
        <v>0</v>
      </c>
      <c r="CR26" s="19" t="n">
        <f aca="false">IF($A26="",0,IF(COUNTIFS(Urlaub!$A$5:$A$604,$A26,Urlaub!$B$5:$B$604,"&lt;="&amp;CR$3,Urlaub!$C$5:$C$604,"&gt;="&amp;CR$3)&gt;0,1,0))</f>
        <v>0</v>
      </c>
      <c r="CS26" s="19" t="n">
        <f aca="false">IF($A26="",0,IF(COUNTIFS(Urlaub!$A$5:$A$604,$A26,Urlaub!$B$5:$B$604,"&lt;="&amp;CS$3,Urlaub!$C$5:$C$604,"&gt;="&amp;CS$3)&gt;0,1,0))</f>
        <v>0</v>
      </c>
      <c r="CT26" s="19" t="n">
        <f aca="false">IF($A26="",0,IF(COUNTIFS(Urlaub!$A$5:$A$604,$A26,Urlaub!$B$5:$B$604,"&lt;="&amp;CT$3,Urlaub!$C$5:$C$604,"&gt;="&amp;CT$3)&gt;0,1,0))</f>
        <v>0</v>
      </c>
      <c r="CU26" s="19" t="n">
        <f aca="false">IF($A26="",0,IF(COUNTIFS(Urlaub!$A$5:$A$604,$A26,Urlaub!$B$5:$B$604,"&lt;="&amp;CU$3,Urlaub!$C$5:$C$604,"&gt;="&amp;CU$3)&gt;0,1,0))</f>
        <v>0</v>
      </c>
      <c r="CV26" s="19" t="n">
        <f aca="false">IF($A26="",0,IF(COUNTIFS(Urlaub!$A$5:$A$604,$A26,Urlaub!$B$5:$B$604,"&lt;="&amp;CV$3,Urlaub!$C$5:$C$604,"&gt;="&amp;CV$3)&gt;0,1,0))</f>
        <v>0</v>
      </c>
      <c r="CW26" s="19" t="n">
        <f aca="false">IF($A26="",0,IF(COUNTIFS(Urlaub!$A$5:$A$604,$A26,Urlaub!$B$5:$B$604,"&lt;="&amp;CW$3,Urlaub!$C$5:$C$604,"&gt;="&amp;CW$3)&gt;0,1,0))</f>
        <v>0</v>
      </c>
      <c r="CX26" s="19" t="n">
        <f aca="false">IF($A26="",0,IF(COUNTIFS(Urlaub!$A$5:$A$604,$A26,Urlaub!$B$5:$B$604,"&lt;="&amp;CX$3,Urlaub!$C$5:$C$604,"&gt;="&amp;CX$3)&gt;0,1,0))</f>
        <v>0</v>
      </c>
      <c r="CY26" s="19" t="n">
        <f aca="false">IF($A26="",0,IF(COUNTIFS(Urlaub!$A$5:$A$604,$A26,Urlaub!$B$5:$B$604,"&lt;="&amp;CY$3,Urlaub!$C$5:$C$604,"&gt;="&amp;CY$3)&gt;0,1,0))</f>
        <v>0</v>
      </c>
      <c r="CZ26" s="19" t="n">
        <f aca="false">IF($A26="",0,IF(COUNTIFS(Urlaub!$A$5:$A$604,$A26,Urlaub!$B$5:$B$604,"&lt;="&amp;CZ$3,Urlaub!$C$5:$C$604,"&gt;="&amp;CZ$3)&gt;0,1,0))</f>
        <v>0</v>
      </c>
      <c r="DA26" s="19" t="n">
        <f aca="false">IF($A26="",0,IF(COUNTIFS(Urlaub!$A$5:$A$604,$A26,Urlaub!$B$5:$B$604,"&lt;="&amp;DA$3,Urlaub!$C$5:$C$604,"&gt;="&amp;DA$3)&gt;0,1,0))</f>
        <v>0</v>
      </c>
      <c r="DB26" s="19" t="n">
        <f aca="false">IF($A26="",0,IF(COUNTIFS(Urlaub!$A$5:$A$604,$A26,Urlaub!$B$5:$B$604,"&lt;="&amp;DB$3,Urlaub!$C$5:$C$604,"&gt;="&amp;DB$3)&gt;0,1,0))</f>
        <v>0</v>
      </c>
      <c r="DC26" s="19" t="n">
        <f aca="false">IF($A26="",0,IF(COUNTIFS(Urlaub!$A$5:$A$604,$A26,Urlaub!$B$5:$B$604,"&lt;="&amp;DC$3,Urlaub!$C$5:$C$604,"&gt;="&amp;DC$3)&gt;0,1,0))</f>
        <v>0</v>
      </c>
      <c r="DD26" s="19" t="n">
        <f aca="false">IF($A26="",0,IF(COUNTIFS(Urlaub!$A$5:$A$604,$A26,Urlaub!$B$5:$B$604,"&lt;="&amp;DD$3,Urlaub!$C$5:$C$604,"&gt;="&amp;DD$3)&gt;0,1,0))</f>
        <v>0</v>
      </c>
      <c r="DE26" s="19" t="n">
        <f aca="false">IF($A26="",0,IF(COUNTIFS(Urlaub!$A$5:$A$604,$A26,Urlaub!$B$5:$B$604,"&lt;="&amp;DE$3,Urlaub!$C$5:$C$604,"&gt;="&amp;DE$3)&gt;0,1,0))</f>
        <v>0</v>
      </c>
      <c r="DF26" s="19" t="n">
        <f aca="false">IF($A26="",0,IF(COUNTIFS(Urlaub!$A$5:$A$604,$A26,Urlaub!$B$5:$B$604,"&lt;="&amp;DF$3,Urlaub!$C$5:$C$604,"&gt;="&amp;DF$3)&gt;0,1,0))</f>
        <v>0</v>
      </c>
      <c r="DG26" s="19" t="n">
        <f aca="false">IF($A26="",0,IF(COUNTIFS(Urlaub!$A$5:$A$604,$A26,Urlaub!$B$5:$B$604,"&lt;="&amp;DG$3,Urlaub!$C$5:$C$604,"&gt;="&amp;DG$3)&gt;0,1,0))</f>
        <v>0</v>
      </c>
      <c r="DH26" s="19" t="n">
        <f aca="false">IF($A26="",0,IF(COUNTIFS(Urlaub!$A$5:$A$604,$A26,Urlaub!$B$5:$B$604,"&lt;="&amp;DH$3,Urlaub!$C$5:$C$604,"&gt;="&amp;DH$3)&gt;0,1,0))</f>
        <v>0</v>
      </c>
      <c r="DI26" s="19" t="n">
        <f aca="false">IF($A26="",0,IF(COUNTIFS(Urlaub!$A$5:$A$604,$A26,Urlaub!$B$5:$B$604,"&lt;="&amp;DI$3,Urlaub!$C$5:$C$604,"&gt;="&amp;DI$3)&gt;0,1,0))</f>
        <v>0</v>
      </c>
      <c r="DJ26" s="19" t="n">
        <f aca="false">IF($A26="",0,IF(COUNTIFS(Urlaub!$A$5:$A$604,$A26,Urlaub!$B$5:$B$604,"&lt;="&amp;DJ$3,Urlaub!$C$5:$C$604,"&gt;="&amp;DJ$3)&gt;0,1,0))</f>
        <v>0</v>
      </c>
      <c r="DK26" s="19" t="n">
        <f aca="false">IF($A26="",0,IF(COUNTIFS(Urlaub!$A$5:$A$604,$A26,Urlaub!$B$5:$B$604,"&lt;="&amp;DK$3,Urlaub!$C$5:$C$604,"&gt;="&amp;DK$3)&gt;0,1,0))</f>
        <v>0</v>
      </c>
      <c r="DL26" s="19" t="n">
        <f aca="false">IF($A26="",0,IF(COUNTIFS(Urlaub!$A$5:$A$604,$A26,Urlaub!$B$5:$B$604,"&lt;="&amp;DL$3,Urlaub!$C$5:$C$604,"&gt;="&amp;DL$3)&gt;0,1,0))</f>
        <v>0</v>
      </c>
      <c r="DM26" s="19" t="n">
        <f aca="false">IF($A26="",0,IF(COUNTIFS(Urlaub!$A$5:$A$604,$A26,Urlaub!$B$5:$B$604,"&lt;="&amp;DM$3,Urlaub!$C$5:$C$604,"&gt;="&amp;DM$3)&gt;0,1,0))</f>
        <v>0</v>
      </c>
      <c r="DN26" s="19" t="n">
        <f aca="false">IF($A26="",0,IF(COUNTIFS(Urlaub!$A$5:$A$604,$A26,Urlaub!$B$5:$B$604,"&lt;="&amp;DN$3,Urlaub!$C$5:$C$604,"&gt;="&amp;DN$3)&gt;0,1,0))</f>
        <v>0</v>
      </c>
      <c r="DO26" s="19" t="n">
        <f aca="false">IF($A26="",0,IF(COUNTIFS(Urlaub!$A$5:$A$604,$A26,Urlaub!$B$5:$B$604,"&lt;="&amp;DO$3,Urlaub!$C$5:$C$604,"&gt;="&amp;DO$3)&gt;0,1,0))</f>
        <v>0</v>
      </c>
      <c r="DP26" s="19" t="n">
        <f aca="false">IF($A26="",0,IF(COUNTIFS(Urlaub!$A$5:$A$604,$A26,Urlaub!$B$5:$B$604,"&lt;="&amp;DP$3,Urlaub!$C$5:$C$604,"&gt;="&amp;DP$3)&gt;0,1,0))</f>
        <v>0</v>
      </c>
      <c r="DQ26" s="19" t="n">
        <f aca="false">IF($A26="",0,IF(COUNTIFS(Urlaub!$A$5:$A$604,$A26,Urlaub!$B$5:$B$604,"&lt;="&amp;DQ$3,Urlaub!$C$5:$C$604,"&gt;="&amp;DQ$3)&gt;0,1,0))</f>
        <v>0</v>
      </c>
      <c r="DR26" s="19" t="n">
        <f aca="false">IF($A26="",0,IF(COUNTIFS(Urlaub!$A$5:$A$604,$A26,Urlaub!$B$5:$B$604,"&lt;="&amp;DR$3,Urlaub!$C$5:$C$604,"&gt;="&amp;DR$3)&gt;0,1,0))</f>
        <v>0</v>
      </c>
      <c r="DS26" s="19" t="n">
        <f aca="false">IF($A26="",0,IF(COUNTIFS(Urlaub!$A$5:$A$604,$A26,Urlaub!$B$5:$B$604,"&lt;="&amp;DS$3,Urlaub!$C$5:$C$604,"&gt;="&amp;DS$3)&gt;0,1,0))</f>
        <v>0</v>
      </c>
      <c r="DT26" s="19" t="n">
        <f aca="false">IF($A26="",0,IF(COUNTIFS(Urlaub!$A$5:$A$604,$A26,Urlaub!$B$5:$B$604,"&lt;="&amp;DT$3,Urlaub!$C$5:$C$604,"&gt;="&amp;DT$3)&gt;0,1,0))</f>
        <v>0</v>
      </c>
      <c r="DU26" s="19" t="n">
        <f aca="false">IF($A26="",0,IF(COUNTIFS(Urlaub!$A$5:$A$604,$A26,Urlaub!$B$5:$B$604,"&lt;="&amp;DU$3,Urlaub!$C$5:$C$604,"&gt;="&amp;DU$3)&gt;0,1,0))</f>
        <v>0</v>
      </c>
      <c r="DV26" s="19" t="n">
        <f aca="false">IF($A26="",0,IF(COUNTIFS(Urlaub!$A$5:$A$604,$A26,Urlaub!$B$5:$B$604,"&lt;="&amp;DV$3,Urlaub!$C$5:$C$604,"&gt;="&amp;DV$3)&gt;0,1,0))</f>
        <v>0</v>
      </c>
      <c r="DW26" s="19" t="n">
        <f aca="false">IF($A26="",0,IF(COUNTIFS(Urlaub!$A$5:$A$604,$A26,Urlaub!$B$5:$B$604,"&lt;="&amp;DW$3,Urlaub!$C$5:$C$604,"&gt;="&amp;DW$3)&gt;0,1,0))</f>
        <v>0</v>
      </c>
      <c r="DX26" s="19" t="n">
        <f aca="false">IF($A26="",0,IF(COUNTIFS(Urlaub!$A$5:$A$604,$A26,Urlaub!$B$5:$B$604,"&lt;="&amp;DX$3,Urlaub!$C$5:$C$604,"&gt;="&amp;DX$3)&gt;0,1,0))</f>
        <v>0</v>
      </c>
      <c r="DY26" s="19" t="n">
        <f aca="false">IF($A26="",0,IF(COUNTIFS(Urlaub!$A$5:$A$604,$A26,Urlaub!$B$5:$B$604,"&lt;="&amp;DY$3,Urlaub!$C$5:$C$604,"&gt;="&amp;DY$3)&gt;0,1,0))</f>
        <v>0</v>
      </c>
      <c r="DZ26" s="19" t="n">
        <f aca="false">IF($A26="",0,IF(COUNTIFS(Urlaub!$A$5:$A$604,$A26,Urlaub!$B$5:$B$604,"&lt;="&amp;DZ$3,Urlaub!$C$5:$C$604,"&gt;="&amp;DZ$3)&gt;0,1,0))</f>
        <v>0</v>
      </c>
      <c r="EA26" s="19" t="n">
        <f aca="false">IF($A26="",0,IF(COUNTIFS(Urlaub!$A$5:$A$604,$A26,Urlaub!$B$5:$B$604,"&lt;="&amp;EA$3,Urlaub!$C$5:$C$604,"&gt;="&amp;EA$3)&gt;0,1,0))</f>
        <v>0</v>
      </c>
      <c r="EB26" s="19" t="n">
        <f aca="false">IF($A26="",0,IF(COUNTIFS(Urlaub!$A$5:$A$604,$A26,Urlaub!$B$5:$B$604,"&lt;="&amp;EB$3,Urlaub!$C$5:$C$604,"&gt;="&amp;EB$3)&gt;0,1,0))</f>
        <v>0</v>
      </c>
      <c r="EC26" s="19" t="n">
        <f aca="false">IF($A26="",0,IF(COUNTIFS(Urlaub!$A$5:$A$604,$A26,Urlaub!$B$5:$B$604,"&lt;="&amp;EC$3,Urlaub!$C$5:$C$604,"&gt;="&amp;EC$3)&gt;0,1,0))</f>
        <v>0</v>
      </c>
      <c r="ED26" s="19" t="n">
        <f aca="false">IF($A26="",0,IF(COUNTIFS(Urlaub!$A$5:$A$604,$A26,Urlaub!$B$5:$B$604,"&lt;="&amp;ED$3,Urlaub!$C$5:$C$604,"&gt;="&amp;ED$3)&gt;0,1,0))</f>
        <v>0</v>
      </c>
      <c r="EE26" s="19" t="n">
        <f aca="false">IF($A26="",0,IF(COUNTIFS(Urlaub!$A$5:$A$604,$A26,Urlaub!$B$5:$B$604,"&lt;="&amp;EE$3,Urlaub!$C$5:$C$604,"&gt;="&amp;EE$3)&gt;0,1,0))</f>
        <v>0</v>
      </c>
      <c r="EF26" s="19" t="n">
        <f aca="false">IF($A26="",0,IF(COUNTIFS(Urlaub!$A$5:$A$604,$A26,Urlaub!$B$5:$B$604,"&lt;="&amp;EF$3,Urlaub!$C$5:$C$604,"&gt;="&amp;EF$3)&gt;0,1,0))</f>
        <v>0</v>
      </c>
      <c r="EG26" s="19" t="n">
        <f aca="false">IF($A26="",0,IF(COUNTIFS(Urlaub!$A$5:$A$604,$A26,Urlaub!$B$5:$B$604,"&lt;="&amp;EG$3,Urlaub!$C$5:$C$604,"&gt;="&amp;EG$3)&gt;0,1,0))</f>
        <v>0</v>
      </c>
      <c r="EH26" s="19" t="n">
        <f aca="false">IF($A26="",0,IF(COUNTIFS(Urlaub!$A$5:$A$604,$A26,Urlaub!$B$5:$B$604,"&lt;="&amp;EH$3,Urlaub!$C$5:$C$604,"&gt;="&amp;EH$3)&gt;0,1,0))</f>
        <v>0</v>
      </c>
      <c r="EI26" s="19" t="n">
        <f aca="false">IF($A26="",0,IF(COUNTIFS(Urlaub!$A$5:$A$604,$A26,Urlaub!$B$5:$B$604,"&lt;="&amp;EI$3,Urlaub!$C$5:$C$604,"&gt;="&amp;EI$3)&gt;0,1,0))</f>
        <v>0</v>
      </c>
      <c r="EJ26" s="19" t="n">
        <f aca="false">IF($A26="",0,IF(COUNTIFS(Urlaub!$A$5:$A$604,$A26,Urlaub!$B$5:$B$604,"&lt;="&amp;EJ$3,Urlaub!$C$5:$C$604,"&gt;="&amp;EJ$3)&gt;0,1,0))</f>
        <v>0</v>
      </c>
      <c r="EK26" s="19" t="n">
        <f aca="false">IF($A26="",0,IF(COUNTIFS(Urlaub!$A$5:$A$604,$A26,Urlaub!$B$5:$B$604,"&lt;="&amp;EK$3,Urlaub!$C$5:$C$604,"&gt;="&amp;EK$3)&gt;0,1,0))</f>
        <v>0</v>
      </c>
      <c r="EL26" s="19" t="n">
        <f aca="false">IF($A26="",0,IF(COUNTIFS(Urlaub!$A$5:$A$604,$A26,Urlaub!$B$5:$B$604,"&lt;="&amp;EL$3,Urlaub!$C$5:$C$604,"&gt;="&amp;EL$3)&gt;0,1,0))</f>
        <v>0</v>
      </c>
      <c r="EM26" s="19" t="n">
        <f aca="false">IF($A26="",0,IF(COUNTIFS(Urlaub!$A$5:$A$604,$A26,Urlaub!$B$5:$B$604,"&lt;="&amp;EM$3,Urlaub!$C$5:$C$604,"&gt;="&amp;EM$3)&gt;0,1,0))</f>
        <v>0</v>
      </c>
      <c r="EN26" s="19" t="n">
        <f aca="false">IF($A26="",0,IF(COUNTIFS(Urlaub!$A$5:$A$604,$A26,Urlaub!$B$5:$B$604,"&lt;="&amp;EN$3,Urlaub!$C$5:$C$604,"&gt;="&amp;EN$3)&gt;0,1,0))</f>
        <v>0</v>
      </c>
      <c r="EO26" s="19" t="n">
        <f aca="false">IF($A26="",0,IF(COUNTIFS(Urlaub!$A$5:$A$604,$A26,Urlaub!$B$5:$B$604,"&lt;="&amp;EO$3,Urlaub!$C$5:$C$604,"&gt;="&amp;EO$3)&gt;0,1,0))</f>
        <v>0</v>
      </c>
      <c r="EP26" s="19" t="n">
        <f aca="false">IF($A26="",0,IF(COUNTIFS(Urlaub!$A$5:$A$604,$A26,Urlaub!$B$5:$B$604,"&lt;="&amp;EP$3,Urlaub!$C$5:$C$604,"&gt;="&amp;EP$3)&gt;0,1,0))</f>
        <v>0</v>
      </c>
      <c r="EQ26" s="19" t="n">
        <f aca="false">IF($A26="",0,IF(COUNTIFS(Urlaub!$A$5:$A$604,$A26,Urlaub!$B$5:$B$604,"&lt;="&amp;EQ$3,Urlaub!$C$5:$C$604,"&gt;="&amp;EQ$3)&gt;0,1,0))</f>
        <v>0</v>
      </c>
      <c r="ER26" s="19" t="n">
        <f aca="false">IF($A26="",0,IF(COUNTIFS(Urlaub!$A$5:$A$604,$A26,Urlaub!$B$5:$B$604,"&lt;="&amp;ER$3,Urlaub!$C$5:$C$604,"&gt;="&amp;ER$3)&gt;0,1,0))</f>
        <v>0</v>
      </c>
      <c r="ES26" s="19" t="n">
        <f aca="false">IF($A26="",0,IF(COUNTIFS(Urlaub!$A$5:$A$604,$A26,Urlaub!$B$5:$B$604,"&lt;="&amp;ES$3,Urlaub!$C$5:$C$604,"&gt;="&amp;ES$3)&gt;0,1,0))</f>
        <v>0</v>
      </c>
      <c r="ET26" s="19" t="n">
        <f aca="false">IF($A26="",0,IF(COUNTIFS(Urlaub!$A$5:$A$604,$A26,Urlaub!$B$5:$B$604,"&lt;="&amp;ET$3,Urlaub!$C$5:$C$604,"&gt;="&amp;ET$3)&gt;0,1,0))</f>
        <v>0</v>
      </c>
      <c r="EU26" s="19" t="n">
        <f aca="false">IF($A26="",0,IF(COUNTIFS(Urlaub!$A$5:$A$604,$A26,Urlaub!$B$5:$B$604,"&lt;="&amp;EU$3,Urlaub!$C$5:$C$604,"&gt;="&amp;EU$3)&gt;0,1,0))</f>
        <v>0</v>
      </c>
      <c r="EV26" s="19" t="n">
        <f aca="false">IF($A26="",0,IF(COUNTIFS(Urlaub!$A$5:$A$604,$A26,Urlaub!$B$5:$B$604,"&lt;="&amp;EV$3,Urlaub!$C$5:$C$604,"&gt;="&amp;EV$3)&gt;0,1,0))</f>
        <v>0</v>
      </c>
      <c r="EW26" s="19" t="n">
        <f aca="false">IF($A26="",0,IF(COUNTIFS(Urlaub!$A$5:$A$604,$A26,Urlaub!$B$5:$B$604,"&lt;="&amp;EW$3,Urlaub!$C$5:$C$604,"&gt;="&amp;EW$3)&gt;0,1,0))</f>
        <v>0</v>
      </c>
      <c r="EX26" s="19" t="n">
        <f aca="false">IF($A26="",0,IF(COUNTIFS(Urlaub!$A$5:$A$604,$A26,Urlaub!$B$5:$B$604,"&lt;="&amp;EX$3,Urlaub!$C$5:$C$604,"&gt;="&amp;EX$3)&gt;0,1,0))</f>
        <v>0</v>
      </c>
      <c r="EY26" s="19" t="n">
        <f aca="false">IF($A26="",0,IF(COUNTIFS(Urlaub!$A$5:$A$604,$A26,Urlaub!$B$5:$B$604,"&lt;="&amp;EY$3,Urlaub!$C$5:$C$604,"&gt;="&amp;EY$3)&gt;0,1,0))</f>
        <v>0</v>
      </c>
      <c r="EZ26" s="19" t="n">
        <f aca="false">IF($A26="",0,IF(COUNTIFS(Urlaub!$A$5:$A$604,$A26,Urlaub!$B$5:$B$604,"&lt;="&amp;EZ$3,Urlaub!$C$5:$C$604,"&gt;="&amp;EZ$3)&gt;0,1,0))</f>
        <v>0</v>
      </c>
      <c r="FA26" s="19" t="n">
        <f aca="false">IF($A26="",0,IF(COUNTIFS(Urlaub!$A$5:$A$604,$A26,Urlaub!$B$5:$B$604,"&lt;="&amp;FA$3,Urlaub!$C$5:$C$604,"&gt;="&amp;FA$3)&gt;0,1,0))</f>
        <v>0</v>
      </c>
      <c r="FB26" s="19" t="n">
        <f aca="false">IF($A26="",0,IF(COUNTIFS(Urlaub!$A$5:$A$604,$A26,Urlaub!$B$5:$B$604,"&lt;="&amp;FB$3,Urlaub!$C$5:$C$604,"&gt;="&amp;FB$3)&gt;0,1,0))</f>
        <v>0</v>
      </c>
      <c r="FC26" s="19" t="n">
        <f aca="false">IF($A26="",0,IF(COUNTIFS(Urlaub!$A$5:$A$604,$A26,Urlaub!$B$5:$B$604,"&lt;="&amp;FC$3,Urlaub!$C$5:$C$604,"&gt;="&amp;FC$3)&gt;0,1,0))</f>
        <v>0</v>
      </c>
      <c r="FD26" s="19" t="n">
        <f aca="false">IF($A26="",0,IF(COUNTIFS(Urlaub!$A$5:$A$604,$A26,Urlaub!$B$5:$B$604,"&lt;="&amp;FD$3,Urlaub!$C$5:$C$604,"&gt;="&amp;FD$3)&gt;0,1,0))</f>
        <v>0</v>
      </c>
      <c r="FE26" s="19" t="n">
        <f aca="false">IF($A26="",0,IF(COUNTIFS(Urlaub!$A$5:$A$604,$A26,Urlaub!$B$5:$B$604,"&lt;="&amp;FE$3,Urlaub!$C$5:$C$604,"&gt;="&amp;FE$3)&gt;0,1,0))</f>
        <v>0</v>
      </c>
      <c r="FF26" s="19" t="n">
        <f aca="false">IF($A26="",0,IF(COUNTIFS(Urlaub!$A$5:$A$604,$A26,Urlaub!$B$5:$B$604,"&lt;="&amp;FF$3,Urlaub!$C$5:$C$604,"&gt;="&amp;FF$3)&gt;0,1,0))</f>
        <v>0</v>
      </c>
      <c r="FG26" s="19" t="n">
        <f aca="false">IF($A26="",0,IF(COUNTIFS(Urlaub!$A$5:$A$604,$A26,Urlaub!$B$5:$B$604,"&lt;="&amp;FG$3,Urlaub!$C$5:$C$604,"&gt;="&amp;FG$3)&gt;0,1,0))</f>
        <v>0</v>
      </c>
      <c r="FH26" s="19" t="n">
        <f aca="false">IF($A26="",0,IF(COUNTIFS(Urlaub!$A$5:$A$604,$A26,Urlaub!$B$5:$B$604,"&lt;="&amp;FH$3,Urlaub!$C$5:$C$604,"&gt;="&amp;FH$3)&gt;0,1,0))</f>
        <v>0</v>
      </c>
      <c r="FI26" s="19" t="n">
        <f aca="false">IF($A26="",0,IF(COUNTIFS(Urlaub!$A$5:$A$604,$A26,Urlaub!$B$5:$B$604,"&lt;="&amp;FI$3,Urlaub!$C$5:$C$604,"&gt;="&amp;FI$3)&gt;0,1,0))</f>
        <v>0</v>
      </c>
      <c r="FJ26" s="19" t="n">
        <f aca="false">IF($A26="",0,IF(COUNTIFS(Urlaub!$A$5:$A$604,$A26,Urlaub!$B$5:$B$604,"&lt;="&amp;FJ$3,Urlaub!$C$5:$C$604,"&gt;="&amp;FJ$3)&gt;0,1,0))</f>
        <v>0</v>
      </c>
      <c r="FK26" s="19" t="n">
        <f aca="false">IF($A26="",0,IF(COUNTIFS(Urlaub!$A$5:$A$604,$A26,Urlaub!$B$5:$B$604,"&lt;="&amp;FK$3,Urlaub!$C$5:$C$604,"&gt;="&amp;FK$3)&gt;0,1,0))</f>
        <v>0</v>
      </c>
      <c r="FL26" s="19" t="n">
        <f aca="false">IF($A26="",0,IF(COUNTIFS(Urlaub!$A$5:$A$604,$A26,Urlaub!$B$5:$B$604,"&lt;="&amp;FL$3,Urlaub!$C$5:$C$604,"&gt;="&amp;FL$3)&gt;0,1,0))</f>
        <v>0</v>
      </c>
      <c r="FM26" s="19" t="n">
        <f aca="false">IF($A26="",0,IF(COUNTIFS(Urlaub!$A$5:$A$604,$A26,Urlaub!$B$5:$B$604,"&lt;="&amp;FM$3,Urlaub!$C$5:$C$604,"&gt;="&amp;FM$3)&gt;0,1,0))</f>
        <v>0</v>
      </c>
      <c r="FN26" s="19" t="n">
        <f aca="false">IF($A26="",0,IF(COUNTIFS(Urlaub!$A$5:$A$604,$A26,Urlaub!$B$5:$B$604,"&lt;="&amp;FN$3,Urlaub!$C$5:$C$604,"&gt;="&amp;FN$3)&gt;0,1,0))</f>
        <v>0</v>
      </c>
      <c r="FO26" s="19" t="n">
        <f aca="false">IF($A26="",0,IF(COUNTIFS(Urlaub!$A$5:$A$604,$A26,Urlaub!$B$5:$B$604,"&lt;="&amp;FO$3,Urlaub!$C$5:$C$604,"&gt;="&amp;FO$3)&gt;0,1,0))</f>
        <v>0</v>
      </c>
      <c r="FP26" s="19" t="n">
        <f aca="false">IF($A26="",0,IF(COUNTIFS(Urlaub!$A$5:$A$604,$A26,Urlaub!$B$5:$B$604,"&lt;="&amp;FP$3,Urlaub!$C$5:$C$604,"&gt;="&amp;FP$3)&gt;0,1,0))</f>
        <v>0</v>
      </c>
      <c r="FQ26" s="19" t="n">
        <f aca="false">IF($A26="",0,IF(COUNTIFS(Urlaub!$A$5:$A$604,$A26,Urlaub!$B$5:$B$604,"&lt;="&amp;FQ$3,Urlaub!$C$5:$C$604,"&gt;="&amp;FQ$3)&gt;0,1,0))</f>
        <v>0</v>
      </c>
      <c r="FR26" s="19" t="n">
        <f aca="false">IF($A26="",0,IF(COUNTIFS(Urlaub!$A$5:$A$604,$A26,Urlaub!$B$5:$B$604,"&lt;="&amp;FR$3,Urlaub!$C$5:$C$604,"&gt;="&amp;FR$3)&gt;0,1,0))</f>
        <v>0</v>
      </c>
      <c r="FS26" s="19" t="n">
        <f aca="false">IF($A26="",0,IF(COUNTIFS(Urlaub!$A$5:$A$604,$A26,Urlaub!$B$5:$B$604,"&lt;="&amp;FS$3,Urlaub!$C$5:$C$604,"&gt;="&amp;FS$3)&gt;0,1,0))</f>
        <v>0</v>
      </c>
      <c r="FT26" s="19" t="n">
        <f aca="false">IF($A26="",0,IF(COUNTIFS(Urlaub!$A$5:$A$604,$A26,Urlaub!$B$5:$B$604,"&lt;="&amp;FT$3,Urlaub!$C$5:$C$604,"&gt;="&amp;FT$3)&gt;0,1,0))</f>
        <v>0</v>
      </c>
      <c r="FU26" s="19" t="n">
        <f aca="false">IF($A26="",0,IF(COUNTIFS(Urlaub!$A$5:$A$604,$A26,Urlaub!$B$5:$B$604,"&lt;="&amp;FU$3,Urlaub!$C$5:$C$604,"&gt;="&amp;FU$3)&gt;0,1,0))</f>
        <v>0</v>
      </c>
      <c r="FV26" s="19" t="n">
        <f aca="false">IF($A26="",0,IF(COUNTIFS(Urlaub!$A$5:$A$604,$A26,Urlaub!$B$5:$B$604,"&lt;="&amp;FV$3,Urlaub!$C$5:$C$604,"&gt;="&amp;FV$3)&gt;0,1,0))</f>
        <v>0</v>
      </c>
      <c r="FW26" s="19" t="n">
        <f aca="false">IF($A26="",0,IF(COUNTIFS(Urlaub!$A$5:$A$604,$A26,Urlaub!$B$5:$B$604,"&lt;="&amp;FW$3,Urlaub!$C$5:$C$604,"&gt;="&amp;FW$3)&gt;0,1,0))</f>
        <v>0</v>
      </c>
      <c r="FX26" s="19" t="n">
        <f aca="false">IF($A26="",0,IF(COUNTIFS(Urlaub!$A$5:$A$604,$A26,Urlaub!$B$5:$B$604,"&lt;="&amp;FX$3,Urlaub!$C$5:$C$604,"&gt;="&amp;FX$3)&gt;0,1,0))</f>
        <v>0</v>
      </c>
      <c r="FY26" s="19" t="n">
        <f aca="false">IF($A26="",0,IF(COUNTIFS(Urlaub!$A$5:$A$604,$A26,Urlaub!$B$5:$B$604,"&lt;="&amp;FY$3,Urlaub!$C$5:$C$604,"&gt;="&amp;FY$3)&gt;0,1,0))</f>
        <v>0</v>
      </c>
      <c r="FZ26" s="19" t="n">
        <f aca="false">IF($A26="",0,IF(COUNTIFS(Urlaub!$A$5:$A$604,$A26,Urlaub!$B$5:$B$604,"&lt;="&amp;FZ$3,Urlaub!$C$5:$C$604,"&gt;="&amp;FZ$3)&gt;0,1,0))</f>
        <v>0</v>
      </c>
      <c r="GA26" s="19" t="n">
        <f aca="false">IF($A26="",0,IF(COUNTIFS(Urlaub!$A$5:$A$604,$A26,Urlaub!$B$5:$B$604,"&lt;="&amp;GA$3,Urlaub!$C$5:$C$604,"&gt;="&amp;GA$3)&gt;0,1,0))</f>
        <v>0</v>
      </c>
      <c r="GB26" s="19" t="n">
        <f aca="false">IF($A26="",0,IF(COUNTIFS(Urlaub!$A$5:$A$604,$A26,Urlaub!$B$5:$B$604,"&lt;="&amp;GB$3,Urlaub!$C$5:$C$604,"&gt;="&amp;GB$3)&gt;0,1,0))</f>
        <v>0</v>
      </c>
      <c r="GC26" s="19" t="n">
        <f aca="false">IF($A26="",0,IF(COUNTIFS(Urlaub!$A$5:$A$604,$A26,Urlaub!$B$5:$B$604,"&lt;="&amp;GC$3,Urlaub!$C$5:$C$604,"&gt;="&amp;GC$3)&gt;0,1,0))</f>
        <v>0</v>
      </c>
      <c r="GD26" s="19" t="n">
        <f aca="false">IF($A26="",0,IF(COUNTIFS(Urlaub!$A$5:$A$604,$A26,Urlaub!$B$5:$B$604,"&lt;="&amp;GD$3,Urlaub!$C$5:$C$604,"&gt;="&amp;GD$3)&gt;0,1,0))</f>
        <v>0</v>
      </c>
      <c r="GE26" s="19" t="n">
        <f aca="false">IF($A26="",0,IF(COUNTIFS(Urlaub!$A$5:$A$604,$A26,Urlaub!$B$5:$B$604,"&lt;="&amp;GE$3,Urlaub!$C$5:$C$604,"&gt;="&amp;GE$3)&gt;0,1,0))</f>
        <v>0</v>
      </c>
      <c r="GF26" s="19" t="n">
        <f aca="false">IF($A26="",0,IF(COUNTIFS(Urlaub!$A$5:$A$604,$A26,Urlaub!$B$5:$B$604,"&lt;="&amp;GF$3,Urlaub!$C$5:$C$604,"&gt;="&amp;GF$3)&gt;0,1,0))</f>
        <v>0</v>
      </c>
      <c r="GG26" s="19" t="n">
        <f aca="false">IF($A26="",0,IF(COUNTIFS(Urlaub!$A$5:$A$604,$A26,Urlaub!$B$5:$B$604,"&lt;="&amp;GG$3,Urlaub!$C$5:$C$604,"&gt;="&amp;GG$3)&gt;0,1,0))</f>
        <v>0</v>
      </c>
      <c r="GH26" s="19" t="n">
        <f aca="false">IF($A26="",0,IF(COUNTIFS(Urlaub!$A$5:$A$604,$A26,Urlaub!$B$5:$B$604,"&lt;="&amp;GH$3,Urlaub!$C$5:$C$604,"&gt;="&amp;GH$3)&gt;0,1,0))</f>
        <v>0</v>
      </c>
      <c r="GI26" s="19" t="n">
        <f aca="false">IF($A26="",0,IF(COUNTIFS(Urlaub!$A$5:$A$604,$A26,Urlaub!$B$5:$B$604,"&lt;="&amp;GI$3,Urlaub!$C$5:$C$604,"&gt;="&amp;GI$3)&gt;0,1,0))</f>
        <v>0</v>
      </c>
      <c r="GJ26" s="19" t="n">
        <f aca="false">IF($A26="",0,IF(COUNTIFS(Urlaub!$A$5:$A$604,$A26,Urlaub!$B$5:$B$604,"&lt;="&amp;GJ$3,Urlaub!$C$5:$C$604,"&gt;="&amp;GJ$3)&gt;0,1,0))</f>
        <v>0</v>
      </c>
      <c r="GK26" s="19" t="n">
        <f aca="false">IF($A26="",0,IF(COUNTIFS(Urlaub!$A$5:$A$604,$A26,Urlaub!$B$5:$B$604,"&lt;="&amp;GK$3,Urlaub!$C$5:$C$604,"&gt;="&amp;GK$3)&gt;0,1,0))</f>
        <v>0</v>
      </c>
      <c r="GL26" s="19" t="n">
        <f aca="false">IF($A26="",0,IF(COUNTIFS(Urlaub!$A$5:$A$604,$A26,Urlaub!$B$5:$B$604,"&lt;="&amp;GL$3,Urlaub!$C$5:$C$604,"&gt;="&amp;GL$3)&gt;0,1,0))</f>
        <v>0</v>
      </c>
      <c r="GM26" s="19" t="n">
        <f aca="false">IF($A26="",0,IF(COUNTIFS(Urlaub!$A$5:$A$604,$A26,Urlaub!$B$5:$B$604,"&lt;="&amp;GM$3,Urlaub!$C$5:$C$604,"&gt;="&amp;GM$3)&gt;0,1,0))</f>
        <v>0</v>
      </c>
      <c r="GN26" s="19" t="n">
        <f aca="false">IF($A26="",0,IF(COUNTIFS(Urlaub!$A$5:$A$604,$A26,Urlaub!$B$5:$B$604,"&lt;="&amp;GN$3,Urlaub!$C$5:$C$604,"&gt;="&amp;GN$3)&gt;0,1,0))</f>
        <v>0</v>
      </c>
      <c r="GO26" s="19" t="n">
        <f aca="false">IF($A26="",0,IF(COUNTIFS(Urlaub!$A$5:$A$604,$A26,Urlaub!$B$5:$B$604,"&lt;="&amp;GO$3,Urlaub!$C$5:$C$604,"&gt;="&amp;GO$3)&gt;0,1,0))</f>
        <v>0</v>
      </c>
      <c r="GP26" s="19" t="n">
        <f aca="false">IF($A26="",0,IF(COUNTIFS(Urlaub!$A$5:$A$604,$A26,Urlaub!$B$5:$B$604,"&lt;="&amp;GP$3,Urlaub!$C$5:$C$604,"&gt;="&amp;GP$3)&gt;0,1,0))</f>
        <v>0</v>
      </c>
      <c r="GQ26" s="19" t="n">
        <f aca="false">IF($A26="",0,IF(COUNTIFS(Urlaub!$A$5:$A$604,$A26,Urlaub!$B$5:$B$604,"&lt;="&amp;GQ$3,Urlaub!$C$5:$C$604,"&gt;="&amp;GQ$3)&gt;0,1,0))</f>
        <v>0</v>
      </c>
      <c r="GR26" s="19" t="n">
        <f aca="false">IF($A26="",0,IF(COUNTIFS(Urlaub!$A$5:$A$604,$A26,Urlaub!$B$5:$B$604,"&lt;="&amp;GR$3,Urlaub!$C$5:$C$604,"&gt;="&amp;GR$3)&gt;0,1,0))</f>
        <v>0</v>
      </c>
      <c r="GS26" s="19" t="n">
        <f aca="false">IF($A26="",0,IF(COUNTIFS(Urlaub!$A$5:$A$604,$A26,Urlaub!$B$5:$B$604,"&lt;="&amp;GS$3,Urlaub!$C$5:$C$604,"&gt;="&amp;GS$3)&gt;0,1,0))</f>
        <v>0</v>
      </c>
      <c r="GT26" s="19" t="n">
        <f aca="false">IF($A26="",0,IF(COUNTIFS(Urlaub!$A$5:$A$604,$A26,Urlaub!$B$5:$B$604,"&lt;="&amp;GT$3,Urlaub!$C$5:$C$604,"&gt;="&amp;GT$3)&gt;0,1,0))</f>
        <v>0</v>
      </c>
      <c r="GU26" s="19" t="n">
        <f aca="false">IF($A26="",0,IF(COUNTIFS(Urlaub!$A$5:$A$604,$A26,Urlaub!$B$5:$B$604,"&lt;="&amp;GU$3,Urlaub!$C$5:$C$604,"&gt;="&amp;GU$3)&gt;0,1,0))</f>
        <v>0</v>
      </c>
      <c r="GV26" s="19" t="n">
        <f aca="false">IF($A26="",0,IF(COUNTIFS(Urlaub!$A$5:$A$604,$A26,Urlaub!$B$5:$B$604,"&lt;="&amp;GV$3,Urlaub!$C$5:$C$604,"&gt;="&amp;GV$3)&gt;0,1,0))</f>
        <v>0</v>
      </c>
      <c r="GW26" s="19" t="n">
        <f aca="false">IF($A26="",0,IF(COUNTIFS(Urlaub!$A$5:$A$604,$A26,Urlaub!$B$5:$B$604,"&lt;="&amp;GW$3,Urlaub!$C$5:$C$604,"&gt;="&amp;GW$3)&gt;0,1,0))</f>
        <v>0</v>
      </c>
      <c r="GX26" s="19" t="n">
        <f aca="false">IF($A26="",0,IF(COUNTIFS(Urlaub!$A$5:$A$604,$A26,Urlaub!$B$5:$B$604,"&lt;="&amp;GX$3,Urlaub!$C$5:$C$604,"&gt;="&amp;GX$3)&gt;0,1,0))</f>
        <v>0</v>
      </c>
      <c r="GY26" s="19" t="n">
        <f aca="false">IF($A26="",0,IF(COUNTIFS(Urlaub!$A$5:$A$604,$A26,Urlaub!$B$5:$B$604,"&lt;="&amp;GY$3,Urlaub!$C$5:$C$604,"&gt;="&amp;GY$3)&gt;0,1,0))</f>
        <v>0</v>
      </c>
      <c r="GZ26" s="19" t="n">
        <f aca="false">IF($A26="",0,IF(COUNTIFS(Urlaub!$A$5:$A$604,$A26,Urlaub!$B$5:$B$604,"&lt;="&amp;GZ$3,Urlaub!$C$5:$C$604,"&gt;="&amp;GZ$3)&gt;0,1,0))</f>
        <v>0</v>
      </c>
      <c r="HA26" s="19" t="n">
        <f aca="false">IF($A26="",0,IF(COUNTIFS(Urlaub!$A$5:$A$604,$A26,Urlaub!$B$5:$B$604,"&lt;="&amp;HA$3,Urlaub!$C$5:$C$604,"&gt;="&amp;HA$3)&gt;0,1,0))</f>
        <v>0</v>
      </c>
      <c r="HB26" s="19" t="n">
        <f aca="false">IF($A26="",0,IF(COUNTIFS(Urlaub!$A$5:$A$604,$A26,Urlaub!$B$5:$B$604,"&lt;="&amp;HB$3,Urlaub!$C$5:$C$604,"&gt;="&amp;HB$3)&gt;0,1,0))</f>
        <v>0</v>
      </c>
      <c r="HC26" s="19" t="n">
        <f aca="false">IF($A26="",0,IF(COUNTIFS(Urlaub!$A$5:$A$604,$A26,Urlaub!$B$5:$B$604,"&lt;="&amp;HC$3,Urlaub!$C$5:$C$604,"&gt;="&amp;HC$3)&gt;0,1,0))</f>
        <v>0</v>
      </c>
      <c r="HD26" s="19" t="n">
        <f aca="false">IF($A26="",0,IF(COUNTIFS(Urlaub!$A$5:$A$604,$A26,Urlaub!$B$5:$B$604,"&lt;="&amp;HD$3,Urlaub!$C$5:$C$604,"&gt;="&amp;HD$3)&gt;0,1,0))</f>
        <v>0</v>
      </c>
      <c r="HE26" s="19" t="n">
        <f aca="false">IF($A26="",0,IF(COUNTIFS(Urlaub!$A$5:$A$604,$A26,Urlaub!$B$5:$B$604,"&lt;="&amp;HE$3,Urlaub!$C$5:$C$604,"&gt;="&amp;HE$3)&gt;0,1,0))</f>
        <v>0</v>
      </c>
      <c r="HF26" s="19" t="n">
        <f aca="false">IF($A26="",0,IF(COUNTIFS(Urlaub!$A$5:$A$604,$A26,Urlaub!$B$5:$B$604,"&lt;="&amp;HF$3,Urlaub!$C$5:$C$604,"&gt;="&amp;HF$3)&gt;0,1,0))</f>
        <v>0</v>
      </c>
      <c r="HG26" s="19" t="n">
        <f aca="false">IF($A26="",0,IF(COUNTIFS(Urlaub!$A$5:$A$604,$A26,Urlaub!$B$5:$B$604,"&lt;="&amp;HG$3,Urlaub!$C$5:$C$604,"&gt;="&amp;HG$3)&gt;0,1,0))</f>
        <v>0</v>
      </c>
      <c r="HH26" s="19" t="n">
        <f aca="false">IF($A26="",0,IF(COUNTIFS(Urlaub!$A$5:$A$604,$A26,Urlaub!$B$5:$B$604,"&lt;="&amp;HH$3,Urlaub!$C$5:$C$604,"&gt;="&amp;HH$3)&gt;0,1,0))</f>
        <v>0</v>
      </c>
      <c r="HI26" s="19" t="n">
        <f aca="false">IF($A26="",0,IF(COUNTIFS(Urlaub!$A$5:$A$604,$A26,Urlaub!$B$5:$B$604,"&lt;="&amp;HI$3,Urlaub!$C$5:$C$604,"&gt;="&amp;HI$3)&gt;0,1,0))</f>
        <v>0</v>
      </c>
      <c r="HJ26" s="19" t="n">
        <f aca="false">IF($A26="",0,IF(COUNTIFS(Urlaub!$A$5:$A$604,$A26,Urlaub!$B$5:$B$604,"&lt;="&amp;HJ$3,Urlaub!$C$5:$C$604,"&gt;="&amp;HJ$3)&gt;0,1,0))</f>
        <v>0</v>
      </c>
      <c r="HK26" s="19" t="n">
        <f aca="false">IF($A26="",0,IF(COUNTIFS(Urlaub!$A$5:$A$604,$A26,Urlaub!$B$5:$B$604,"&lt;="&amp;HK$3,Urlaub!$C$5:$C$604,"&gt;="&amp;HK$3)&gt;0,1,0))</f>
        <v>0</v>
      </c>
      <c r="HL26" s="19" t="n">
        <f aca="false">IF($A26="",0,IF(COUNTIFS(Urlaub!$A$5:$A$604,$A26,Urlaub!$B$5:$B$604,"&lt;="&amp;HL$3,Urlaub!$C$5:$C$604,"&gt;="&amp;HL$3)&gt;0,1,0))</f>
        <v>0</v>
      </c>
      <c r="HM26" s="19" t="n">
        <f aca="false">IF($A26="",0,IF(COUNTIFS(Urlaub!$A$5:$A$604,$A26,Urlaub!$B$5:$B$604,"&lt;="&amp;HM$3,Urlaub!$C$5:$C$604,"&gt;="&amp;HM$3)&gt;0,1,0))</f>
        <v>0</v>
      </c>
      <c r="HN26" s="19" t="n">
        <f aca="false">IF($A26="",0,IF(COUNTIFS(Urlaub!$A$5:$A$604,$A26,Urlaub!$B$5:$B$604,"&lt;="&amp;HN$3,Urlaub!$C$5:$C$604,"&gt;="&amp;HN$3)&gt;0,1,0))</f>
        <v>0</v>
      </c>
      <c r="HO26" s="19" t="n">
        <f aca="false">IF($A26="",0,IF(COUNTIFS(Urlaub!$A$5:$A$604,$A26,Urlaub!$B$5:$B$604,"&lt;="&amp;HO$3,Urlaub!$C$5:$C$604,"&gt;="&amp;HO$3)&gt;0,1,0))</f>
        <v>0</v>
      </c>
      <c r="HP26" s="19" t="n">
        <f aca="false">IF($A26="",0,IF(COUNTIFS(Urlaub!$A$5:$A$604,$A26,Urlaub!$B$5:$B$604,"&lt;="&amp;HP$3,Urlaub!$C$5:$C$604,"&gt;="&amp;HP$3)&gt;0,1,0))</f>
        <v>0</v>
      </c>
      <c r="HQ26" s="19" t="n">
        <f aca="false">IF($A26="",0,IF(COUNTIFS(Urlaub!$A$5:$A$604,$A26,Urlaub!$B$5:$B$604,"&lt;="&amp;HQ$3,Urlaub!$C$5:$C$604,"&gt;="&amp;HQ$3)&gt;0,1,0))</f>
        <v>0</v>
      </c>
      <c r="HR26" s="19" t="n">
        <f aca="false">IF($A26="",0,IF(COUNTIFS(Urlaub!$A$5:$A$604,$A26,Urlaub!$B$5:$B$604,"&lt;="&amp;HR$3,Urlaub!$C$5:$C$604,"&gt;="&amp;HR$3)&gt;0,1,0))</f>
        <v>0</v>
      </c>
      <c r="HS26" s="19" t="n">
        <f aca="false">IF($A26="",0,IF(COUNTIFS(Urlaub!$A$5:$A$604,$A26,Urlaub!$B$5:$B$604,"&lt;="&amp;HS$3,Urlaub!$C$5:$C$604,"&gt;="&amp;HS$3)&gt;0,1,0))</f>
        <v>0</v>
      </c>
      <c r="HT26" s="19" t="n">
        <f aca="false">IF($A26="",0,IF(COUNTIFS(Urlaub!$A$5:$A$604,$A26,Urlaub!$B$5:$B$604,"&lt;="&amp;HT$3,Urlaub!$C$5:$C$604,"&gt;="&amp;HT$3)&gt;0,1,0))</f>
        <v>0</v>
      </c>
      <c r="HU26" s="19" t="n">
        <f aca="false">IF($A26="",0,IF(COUNTIFS(Urlaub!$A$5:$A$604,$A26,Urlaub!$B$5:$B$604,"&lt;="&amp;HU$3,Urlaub!$C$5:$C$604,"&gt;="&amp;HU$3)&gt;0,1,0))</f>
        <v>0</v>
      </c>
      <c r="HV26" s="19" t="n">
        <f aca="false">IF($A26="",0,IF(COUNTIFS(Urlaub!$A$5:$A$604,$A26,Urlaub!$B$5:$B$604,"&lt;="&amp;HV$3,Urlaub!$C$5:$C$604,"&gt;="&amp;HV$3)&gt;0,1,0))</f>
        <v>0</v>
      </c>
      <c r="HW26" s="19" t="n">
        <f aca="false">IF($A26="",0,IF(COUNTIFS(Urlaub!$A$5:$A$604,$A26,Urlaub!$B$5:$B$604,"&lt;="&amp;HW$3,Urlaub!$C$5:$C$604,"&gt;="&amp;HW$3)&gt;0,1,0))</f>
        <v>0</v>
      </c>
      <c r="HX26" s="19" t="n">
        <f aca="false">IF($A26="",0,IF(COUNTIFS(Urlaub!$A$5:$A$604,$A26,Urlaub!$B$5:$B$604,"&lt;="&amp;HX$3,Urlaub!$C$5:$C$604,"&gt;="&amp;HX$3)&gt;0,1,0))</f>
        <v>0</v>
      </c>
      <c r="HY26" s="19" t="n">
        <f aca="false">IF($A26="",0,IF(COUNTIFS(Urlaub!$A$5:$A$604,$A26,Urlaub!$B$5:$B$604,"&lt;="&amp;HY$3,Urlaub!$C$5:$C$604,"&gt;="&amp;HY$3)&gt;0,1,0))</f>
        <v>0</v>
      </c>
      <c r="HZ26" s="19" t="n">
        <f aca="false">IF($A26="",0,IF(COUNTIFS(Urlaub!$A$5:$A$604,$A26,Urlaub!$B$5:$B$604,"&lt;="&amp;HZ$3,Urlaub!$C$5:$C$604,"&gt;="&amp;HZ$3)&gt;0,1,0))</f>
        <v>0</v>
      </c>
      <c r="IA26" s="19" t="n">
        <f aca="false">IF($A26="",0,IF(COUNTIFS(Urlaub!$A$5:$A$604,$A26,Urlaub!$B$5:$B$604,"&lt;="&amp;IA$3,Urlaub!$C$5:$C$604,"&gt;="&amp;IA$3)&gt;0,1,0))</f>
        <v>0</v>
      </c>
      <c r="IB26" s="19" t="n">
        <f aca="false">IF($A26="",0,IF(COUNTIFS(Urlaub!$A$5:$A$604,$A26,Urlaub!$B$5:$B$604,"&lt;="&amp;IB$3,Urlaub!$C$5:$C$604,"&gt;="&amp;IB$3)&gt;0,1,0))</f>
        <v>0</v>
      </c>
      <c r="IC26" s="19" t="n">
        <f aca="false">IF($A26="",0,IF(COUNTIFS(Urlaub!$A$5:$A$604,$A26,Urlaub!$B$5:$B$604,"&lt;="&amp;IC$3,Urlaub!$C$5:$C$604,"&gt;="&amp;IC$3)&gt;0,1,0))</f>
        <v>0</v>
      </c>
      <c r="ID26" s="19" t="n">
        <f aca="false">IF($A26="",0,IF(COUNTIFS(Urlaub!$A$5:$A$604,$A26,Urlaub!$B$5:$B$604,"&lt;="&amp;ID$3,Urlaub!$C$5:$C$604,"&gt;="&amp;ID$3)&gt;0,1,0))</f>
        <v>0</v>
      </c>
      <c r="IE26" s="19" t="n">
        <f aca="false">IF($A26="",0,IF(COUNTIFS(Urlaub!$A$5:$A$604,$A26,Urlaub!$B$5:$B$604,"&lt;="&amp;IE$3,Urlaub!$C$5:$C$604,"&gt;="&amp;IE$3)&gt;0,1,0))</f>
        <v>0</v>
      </c>
      <c r="IF26" s="19" t="n">
        <f aca="false">IF($A26="",0,IF(COUNTIFS(Urlaub!$A$5:$A$604,$A26,Urlaub!$B$5:$B$604,"&lt;="&amp;IF$3,Urlaub!$C$5:$C$604,"&gt;="&amp;IF$3)&gt;0,1,0))</f>
        <v>0</v>
      </c>
      <c r="IG26" s="19" t="n">
        <f aca="false">IF($A26="",0,IF(COUNTIFS(Urlaub!$A$5:$A$604,$A26,Urlaub!$B$5:$B$604,"&lt;="&amp;IG$3,Urlaub!$C$5:$C$604,"&gt;="&amp;IG$3)&gt;0,1,0))</f>
        <v>0</v>
      </c>
      <c r="IH26" s="19" t="n">
        <f aca="false">IF($A26="",0,IF(COUNTIFS(Urlaub!$A$5:$A$604,$A26,Urlaub!$B$5:$B$604,"&lt;="&amp;IH$3,Urlaub!$C$5:$C$604,"&gt;="&amp;IH$3)&gt;0,1,0))</f>
        <v>0</v>
      </c>
      <c r="II26" s="19" t="n">
        <f aca="false">IF($A26="",0,IF(COUNTIFS(Urlaub!$A$5:$A$604,$A26,Urlaub!$B$5:$B$604,"&lt;="&amp;II$3,Urlaub!$C$5:$C$604,"&gt;="&amp;II$3)&gt;0,1,0))</f>
        <v>0</v>
      </c>
      <c r="IJ26" s="19" t="n">
        <f aca="false">IF($A26="",0,IF(COUNTIFS(Urlaub!$A$5:$A$604,$A26,Urlaub!$B$5:$B$604,"&lt;="&amp;IJ$3,Urlaub!$C$5:$C$604,"&gt;="&amp;IJ$3)&gt;0,1,0))</f>
        <v>0</v>
      </c>
      <c r="IK26" s="19" t="n">
        <f aca="false">IF($A26="",0,IF(COUNTIFS(Urlaub!$A$5:$A$604,$A26,Urlaub!$B$5:$B$604,"&lt;="&amp;IK$3,Urlaub!$C$5:$C$604,"&gt;="&amp;IK$3)&gt;0,1,0))</f>
        <v>0</v>
      </c>
      <c r="IL26" s="19" t="n">
        <f aca="false">IF($A26="",0,IF(COUNTIFS(Urlaub!$A$5:$A$604,$A26,Urlaub!$B$5:$B$604,"&lt;="&amp;IL$3,Urlaub!$C$5:$C$604,"&gt;="&amp;IL$3)&gt;0,1,0))</f>
        <v>0</v>
      </c>
      <c r="IM26" s="19" t="n">
        <f aca="false">IF($A26="",0,IF(COUNTIFS(Urlaub!$A$5:$A$604,$A26,Urlaub!$B$5:$B$604,"&lt;="&amp;IM$3,Urlaub!$C$5:$C$604,"&gt;="&amp;IM$3)&gt;0,1,0))</f>
        <v>0</v>
      </c>
      <c r="IN26" s="19" t="n">
        <f aca="false">IF($A26="",0,IF(COUNTIFS(Urlaub!$A$5:$A$604,$A26,Urlaub!$B$5:$B$604,"&lt;="&amp;IN$3,Urlaub!$C$5:$C$604,"&gt;="&amp;IN$3)&gt;0,1,0))</f>
        <v>0</v>
      </c>
      <c r="IO26" s="19" t="n">
        <f aca="false">IF($A26="",0,IF(COUNTIFS(Urlaub!$A$5:$A$604,$A26,Urlaub!$B$5:$B$604,"&lt;="&amp;IO$3,Urlaub!$C$5:$C$604,"&gt;="&amp;IO$3)&gt;0,1,0))</f>
        <v>0</v>
      </c>
      <c r="IP26" s="19" t="n">
        <f aca="false">IF($A26="",0,IF(COUNTIFS(Urlaub!$A$5:$A$604,$A26,Urlaub!$B$5:$B$604,"&lt;="&amp;IP$3,Urlaub!$C$5:$C$604,"&gt;="&amp;IP$3)&gt;0,1,0))</f>
        <v>0</v>
      </c>
      <c r="IQ26" s="19" t="n">
        <f aca="false">IF($A26="",0,IF(COUNTIFS(Urlaub!$A$5:$A$604,$A26,Urlaub!$B$5:$B$604,"&lt;="&amp;IQ$3,Urlaub!$C$5:$C$604,"&gt;="&amp;IQ$3)&gt;0,1,0))</f>
        <v>0</v>
      </c>
      <c r="IR26" s="19" t="n">
        <f aca="false">IF($A26="",0,IF(COUNTIFS(Urlaub!$A$5:$A$604,$A26,Urlaub!$B$5:$B$604,"&lt;="&amp;IR$3,Urlaub!$C$5:$C$604,"&gt;="&amp;IR$3)&gt;0,1,0))</f>
        <v>0</v>
      </c>
      <c r="IS26" s="19" t="n">
        <f aca="false">IF($A26="",0,IF(COUNTIFS(Urlaub!$A$5:$A$604,$A26,Urlaub!$B$5:$B$604,"&lt;="&amp;IS$3,Urlaub!$C$5:$C$604,"&gt;="&amp;IS$3)&gt;0,1,0))</f>
        <v>0</v>
      </c>
      <c r="IT26" s="19" t="n">
        <f aca="false">IF($A26="",0,IF(COUNTIFS(Urlaub!$A$5:$A$604,$A26,Urlaub!$B$5:$B$604,"&lt;="&amp;IT$3,Urlaub!$C$5:$C$604,"&gt;="&amp;IT$3)&gt;0,1,0))</f>
        <v>0</v>
      </c>
      <c r="IU26" s="19" t="n">
        <f aca="false">IF($A26="",0,IF(COUNTIFS(Urlaub!$A$5:$A$604,$A26,Urlaub!$B$5:$B$604,"&lt;="&amp;IU$3,Urlaub!$C$5:$C$604,"&gt;="&amp;IU$3)&gt;0,1,0))</f>
        <v>0</v>
      </c>
      <c r="IV26" s="19" t="n">
        <f aca="false">IF($A26="",0,IF(COUNTIFS(Urlaub!$A$5:$A$604,$A26,Urlaub!$B$5:$B$604,"&lt;="&amp;IV$3,Urlaub!$C$5:$C$604,"&gt;="&amp;IV$3)&gt;0,1,0))</f>
        <v>0</v>
      </c>
      <c r="IW26" s="19" t="n">
        <f aca="false">IF($A26="",0,IF(COUNTIFS(Urlaub!$A$5:$A$604,$A26,Urlaub!$B$5:$B$604,"&lt;="&amp;IW$3,Urlaub!$C$5:$C$604,"&gt;="&amp;IW$3)&gt;0,1,0))</f>
        <v>0</v>
      </c>
      <c r="IX26" s="19" t="n">
        <f aca="false">IF($A26="",0,IF(COUNTIFS(Urlaub!$A$5:$A$604,$A26,Urlaub!$B$5:$B$604,"&lt;="&amp;IX$3,Urlaub!$C$5:$C$604,"&gt;="&amp;IX$3)&gt;0,1,0))</f>
        <v>0</v>
      </c>
      <c r="IY26" s="19" t="n">
        <f aca="false">IF($A26="",0,IF(COUNTIFS(Urlaub!$A$5:$A$604,$A26,Urlaub!$B$5:$B$604,"&lt;="&amp;IY$3,Urlaub!$C$5:$C$604,"&gt;="&amp;IY$3)&gt;0,1,0))</f>
        <v>0</v>
      </c>
      <c r="IZ26" s="19" t="n">
        <f aca="false">IF($A26="",0,IF(COUNTIFS(Urlaub!$A$5:$A$604,$A26,Urlaub!$B$5:$B$604,"&lt;="&amp;IZ$3,Urlaub!$C$5:$C$604,"&gt;="&amp;IZ$3)&gt;0,1,0))</f>
        <v>0</v>
      </c>
      <c r="JA26" s="19" t="n">
        <f aca="false">IF($A26="",0,IF(COUNTIFS(Urlaub!$A$5:$A$604,$A26,Urlaub!$B$5:$B$604,"&lt;="&amp;JA$3,Urlaub!$C$5:$C$604,"&gt;="&amp;JA$3)&gt;0,1,0))</f>
        <v>0</v>
      </c>
      <c r="JB26" s="19" t="n">
        <f aca="false">IF($A26="",0,IF(COUNTIFS(Urlaub!$A$5:$A$604,$A26,Urlaub!$B$5:$B$604,"&lt;="&amp;JB$3,Urlaub!$C$5:$C$604,"&gt;="&amp;JB$3)&gt;0,1,0))</f>
        <v>0</v>
      </c>
      <c r="JC26" s="19" t="n">
        <f aca="false">IF($A26="",0,IF(COUNTIFS(Urlaub!$A$5:$A$604,$A26,Urlaub!$B$5:$B$604,"&lt;="&amp;JC$3,Urlaub!$C$5:$C$604,"&gt;="&amp;JC$3)&gt;0,1,0))</f>
        <v>0</v>
      </c>
      <c r="JD26" s="19" t="n">
        <f aca="false">IF($A26="",0,IF(COUNTIFS(Urlaub!$A$5:$A$604,$A26,Urlaub!$B$5:$B$604,"&lt;="&amp;JD$3,Urlaub!$C$5:$C$604,"&gt;="&amp;JD$3)&gt;0,1,0))</f>
        <v>0</v>
      </c>
      <c r="JE26" s="19" t="n">
        <f aca="false">IF($A26="",0,IF(COUNTIFS(Urlaub!$A$5:$A$604,$A26,Urlaub!$B$5:$B$604,"&lt;="&amp;JE$3,Urlaub!$C$5:$C$604,"&gt;="&amp;JE$3)&gt;0,1,0))</f>
        <v>0</v>
      </c>
      <c r="JF26" s="19" t="n">
        <f aca="false">IF($A26="",0,IF(COUNTIFS(Urlaub!$A$5:$A$604,$A26,Urlaub!$B$5:$B$604,"&lt;="&amp;JF$3,Urlaub!$C$5:$C$604,"&gt;="&amp;JF$3)&gt;0,1,0))</f>
        <v>0</v>
      </c>
      <c r="JG26" s="19" t="n">
        <f aca="false">IF($A26="",0,IF(COUNTIFS(Urlaub!$A$5:$A$604,$A26,Urlaub!$B$5:$B$604,"&lt;="&amp;JG$3,Urlaub!$C$5:$C$604,"&gt;="&amp;JG$3)&gt;0,1,0))</f>
        <v>0</v>
      </c>
      <c r="JH26" s="19" t="n">
        <f aca="false">IF($A26="",0,IF(COUNTIFS(Urlaub!$A$5:$A$604,$A26,Urlaub!$B$5:$B$604,"&lt;="&amp;JH$3,Urlaub!$C$5:$C$604,"&gt;="&amp;JH$3)&gt;0,1,0))</f>
        <v>0</v>
      </c>
      <c r="JI26" s="19" t="n">
        <f aca="false">IF($A26="",0,IF(COUNTIFS(Urlaub!$A$5:$A$604,$A26,Urlaub!$B$5:$B$604,"&lt;="&amp;JI$3,Urlaub!$C$5:$C$604,"&gt;="&amp;JI$3)&gt;0,1,0))</f>
        <v>0</v>
      </c>
      <c r="JJ26" s="19" t="n">
        <f aca="false">IF($A26="",0,IF(COUNTIFS(Urlaub!$A$5:$A$604,$A26,Urlaub!$B$5:$B$604,"&lt;="&amp;JJ$3,Urlaub!$C$5:$C$604,"&gt;="&amp;JJ$3)&gt;0,1,0))</f>
        <v>0</v>
      </c>
      <c r="JK26" s="19" t="n">
        <f aca="false">IF($A26="",0,IF(COUNTIFS(Urlaub!$A$5:$A$604,$A26,Urlaub!$B$5:$B$604,"&lt;="&amp;JK$3,Urlaub!$C$5:$C$604,"&gt;="&amp;JK$3)&gt;0,1,0))</f>
        <v>0</v>
      </c>
      <c r="JL26" s="19" t="n">
        <f aca="false">IF($A26="",0,IF(COUNTIFS(Urlaub!$A$5:$A$604,$A26,Urlaub!$B$5:$B$604,"&lt;="&amp;JL$3,Urlaub!$C$5:$C$604,"&gt;="&amp;JL$3)&gt;0,1,0))</f>
        <v>0</v>
      </c>
      <c r="JM26" s="19" t="n">
        <f aca="false">IF($A26="",0,IF(COUNTIFS(Urlaub!$A$5:$A$604,$A26,Urlaub!$B$5:$B$604,"&lt;="&amp;JM$3,Urlaub!$C$5:$C$604,"&gt;="&amp;JM$3)&gt;0,1,0))</f>
        <v>0</v>
      </c>
      <c r="JN26" s="19" t="n">
        <f aca="false">IF($A26="",0,IF(COUNTIFS(Urlaub!$A$5:$A$604,$A26,Urlaub!$B$5:$B$604,"&lt;="&amp;JN$3,Urlaub!$C$5:$C$604,"&gt;="&amp;JN$3)&gt;0,1,0))</f>
        <v>0</v>
      </c>
      <c r="JO26" s="19" t="n">
        <f aca="false">IF($A26="",0,IF(COUNTIFS(Urlaub!$A$5:$A$604,$A26,Urlaub!$B$5:$B$604,"&lt;="&amp;JO$3,Urlaub!$C$5:$C$604,"&gt;="&amp;JO$3)&gt;0,1,0))</f>
        <v>0</v>
      </c>
      <c r="JP26" s="19" t="n">
        <f aca="false">IF($A26="",0,IF(COUNTIFS(Urlaub!$A$5:$A$604,$A26,Urlaub!$B$5:$B$604,"&lt;="&amp;JP$3,Urlaub!$C$5:$C$604,"&gt;="&amp;JP$3)&gt;0,1,0))</f>
        <v>0</v>
      </c>
      <c r="JQ26" s="19" t="n">
        <f aca="false">IF($A26="",0,IF(COUNTIFS(Urlaub!$A$5:$A$604,$A26,Urlaub!$B$5:$B$604,"&lt;="&amp;JQ$3,Urlaub!$C$5:$C$604,"&gt;="&amp;JQ$3)&gt;0,1,0))</f>
        <v>0</v>
      </c>
      <c r="JR26" s="19" t="n">
        <f aca="false">IF($A26="",0,IF(COUNTIFS(Urlaub!$A$5:$A$604,$A26,Urlaub!$B$5:$B$604,"&lt;="&amp;JR$3,Urlaub!$C$5:$C$604,"&gt;="&amp;JR$3)&gt;0,1,0))</f>
        <v>0</v>
      </c>
      <c r="JS26" s="19" t="n">
        <f aca="false">IF($A26="",0,IF(COUNTIFS(Urlaub!$A$5:$A$604,$A26,Urlaub!$B$5:$B$604,"&lt;="&amp;JS$3,Urlaub!$C$5:$C$604,"&gt;="&amp;JS$3)&gt;0,1,0))</f>
        <v>0</v>
      </c>
      <c r="JT26" s="19" t="n">
        <f aca="false">IF($A26="",0,IF(COUNTIFS(Urlaub!$A$5:$A$604,$A26,Urlaub!$B$5:$B$604,"&lt;="&amp;JT$3,Urlaub!$C$5:$C$604,"&gt;="&amp;JT$3)&gt;0,1,0))</f>
        <v>0</v>
      </c>
      <c r="JU26" s="19" t="n">
        <f aca="false">IF($A26="",0,IF(COUNTIFS(Urlaub!$A$5:$A$604,$A26,Urlaub!$B$5:$B$604,"&lt;="&amp;JU$3,Urlaub!$C$5:$C$604,"&gt;="&amp;JU$3)&gt;0,1,0))</f>
        <v>0</v>
      </c>
      <c r="JV26" s="19" t="n">
        <f aca="false">IF($A26="",0,IF(COUNTIFS(Urlaub!$A$5:$A$604,$A26,Urlaub!$B$5:$B$604,"&lt;="&amp;JV$3,Urlaub!$C$5:$C$604,"&gt;="&amp;JV$3)&gt;0,1,0))</f>
        <v>0</v>
      </c>
      <c r="JW26" s="19" t="n">
        <f aca="false">IF($A26="",0,IF(COUNTIFS(Urlaub!$A$5:$A$604,$A26,Urlaub!$B$5:$B$604,"&lt;="&amp;JW$3,Urlaub!$C$5:$C$604,"&gt;="&amp;JW$3)&gt;0,1,0))</f>
        <v>0</v>
      </c>
      <c r="JX26" s="19" t="n">
        <f aca="false">IF($A26="",0,IF(COUNTIFS(Urlaub!$A$5:$A$604,$A26,Urlaub!$B$5:$B$604,"&lt;="&amp;JX$3,Urlaub!$C$5:$C$604,"&gt;="&amp;JX$3)&gt;0,1,0))</f>
        <v>0</v>
      </c>
      <c r="JY26" s="19" t="n">
        <f aca="false">IF($A26="",0,IF(COUNTIFS(Urlaub!$A$5:$A$604,$A26,Urlaub!$B$5:$B$604,"&lt;="&amp;JY$3,Urlaub!$C$5:$C$604,"&gt;="&amp;JY$3)&gt;0,1,0))</f>
        <v>0</v>
      </c>
      <c r="JZ26" s="19" t="n">
        <f aca="false">IF($A26="",0,IF(COUNTIFS(Urlaub!$A$5:$A$604,$A26,Urlaub!$B$5:$B$604,"&lt;="&amp;JZ$3,Urlaub!$C$5:$C$604,"&gt;="&amp;JZ$3)&gt;0,1,0))</f>
        <v>0</v>
      </c>
      <c r="KA26" s="19" t="n">
        <f aca="false">IF($A26="",0,IF(COUNTIFS(Urlaub!$A$5:$A$604,$A26,Urlaub!$B$5:$B$604,"&lt;="&amp;KA$3,Urlaub!$C$5:$C$604,"&gt;="&amp;KA$3)&gt;0,1,0))</f>
        <v>0</v>
      </c>
      <c r="KB26" s="19" t="n">
        <f aca="false">IF($A26="",0,IF(COUNTIFS(Urlaub!$A$5:$A$604,$A26,Urlaub!$B$5:$B$604,"&lt;="&amp;KB$3,Urlaub!$C$5:$C$604,"&gt;="&amp;KB$3)&gt;0,1,0))</f>
        <v>0</v>
      </c>
      <c r="KC26" s="19" t="n">
        <f aca="false">IF($A26="",0,IF(COUNTIFS(Urlaub!$A$5:$A$604,$A26,Urlaub!$B$5:$B$604,"&lt;="&amp;KC$3,Urlaub!$C$5:$C$604,"&gt;="&amp;KC$3)&gt;0,1,0))</f>
        <v>0</v>
      </c>
      <c r="KD26" s="19" t="n">
        <f aca="false">IF($A26="",0,IF(COUNTIFS(Urlaub!$A$5:$A$604,$A26,Urlaub!$B$5:$B$604,"&lt;="&amp;KD$3,Urlaub!$C$5:$C$604,"&gt;="&amp;KD$3)&gt;0,1,0))</f>
        <v>0</v>
      </c>
      <c r="KE26" s="19" t="n">
        <f aca="false">IF($A26="",0,IF(COUNTIFS(Urlaub!$A$5:$A$604,$A26,Urlaub!$B$5:$B$604,"&lt;="&amp;KE$3,Urlaub!$C$5:$C$604,"&gt;="&amp;KE$3)&gt;0,1,0))</f>
        <v>0</v>
      </c>
      <c r="KF26" s="19" t="n">
        <f aca="false">IF($A26="",0,IF(COUNTIFS(Urlaub!$A$5:$A$604,$A26,Urlaub!$B$5:$B$604,"&lt;="&amp;KF$3,Urlaub!$C$5:$C$604,"&gt;="&amp;KF$3)&gt;0,1,0))</f>
        <v>0</v>
      </c>
      <c r="KG26" s="19" t="n">
        <f aca="false">IF($A26="",0,IF(COUNTIFS(Urlaub!$A$5:$A$604,$A26,Urlaub!$B$5:$B$604,"&lt;="&amp;KG$3,Urlaub!$C$5:$C$604,"&gt;="&amp;KG$3)&gt;0,1,0))</f>
        <v>0</v>
      </c>
      <c r="KH26" s="19" t="n">
        <f aca="false">IF($A26="",0,IF(COUNTIFS(Urlaub!$A$5:$A$604,$A26,Urlaub!$B$5:$B$604,"&lt;="&amp;KH$3,Urlaub!$C$5:$C$604,"&gt;="&amp;KH$3)&gt;0,1,0))</f>
        <v>0</v>
      </c>
      <c r="KI26" s="19" t="n">
        <f aca="false">IF($A26="",0,IF(COUNTIFS(Urlaub!$A$5:$A$604,$A26,Urlaub!$B$5:$B$604,"&lt;="&amp;KI$3,Urlaub!$C$5:$C$604,"&gt;="&amp;KI$3)&gt;0,1,0))</f>
        <v>0</v>
      </c>
      <c r="KJ26" s="19" t="n">
        <f aca="false">IF($A26="",0,IF(COUNTIFS(Urlaub!$A$5:$A$604,$A26,Urlaub!$B$5:$B$604,"&lt;="&amp;KJ$3,Urlaub!$C$5:$C$604,"&gt;="&amp;KJ$3)&gt;0,1,0))</f>
        <v>0</v>
      </c>
      <c r="KK26" s="19" t="n">
        <f aca="false">IF($A26="",0,IF(COUNTIFS(Urlaub!$A$5:$A$604,$A26,Urlaub!$B$5:$B$604,"&lt;="&amp;KK$3,Urlaub!$C$5:$C$604,"&gt;="&amp;KK$3)&gt;0,1,0))</f>
        <v>0</v>
      </c>
      <c r="KL26" s="19" t="n">
        <f aca="false">IF($A26="",0,IF(COUNTIFS(Urlaub!$A$5:$A$604,$A26,Urlaub!$B$5:$B$604,"&lt;="&amp;KL$3,Urlaub!$C$5:$C$604,"&gt;="&amp;KL$3)&gt;0,1,0))</f>
        <v>0</v>
      </c>
      <c r="KM26" s="19" t="n">
        <f aca="false">IF($A26="",0,IF(COUNTIFS(Urlaub!$A$5:$A$604,$A26,Urlaub!$B$5:$B$604,"&lt;="&amp;KM$3,Urlaub!$C$5:$C$604,"&gt;="&amp;KM$3)&gt;0,1,0))</f>
        <v>0</v>
      </c>
      <c r="KN26" s="19" t="n">
        <f aca="false">IF($A26="",0,IF(COUNTIFS(Urlaub!$A$5:$A$604,$A26,Urlaub!$B$5:$B$604,"&lt;="&amp;KN$3,Urlaub!$C$5:$C$604,"&gt;="&amp;KN$3)&gt;0,1,0))</f>
        <v>0</v>
      </c>
      <c r="KO26" s="19" t="n">
        <f aca="false">IF($A26="",0,IF(COUNTIFS(Urlaub!$A$5:$A$604,$A26,Urlaub!$B$5:$B$604,"&lt;="&amp;KO$3,Urlaub!$C$5:$C$604,"&gt;="&amp;KO$3)&gt;0,1,0))</f>
        <v>0</v>
      </c>
      <c r="KP26" s="19" t="n">
        <f aca="false">IF($A26="",0,IF(COUNTIFS(Urlaub!$A$5:$A$604,$A26,Urlaub!$B$5:$B$604,"&lt;="&amp;KP$3,Urlaub!$C$5:$C$604,"&gt;="&amp;KP$3)&gt;0,1,0))</f>
        <v>0</v>
      </c>
      <c r="KQ26" s="19" t="n">
        <f aca="false">IF($A26="",0,IF(COUNTIFS(Urlaub!$A$5:$A$604,$A26,Urlaub!$B$5:$B$604,"&lt;="&amp;KQ$3,Urlaub!$C$5:$C$604,"&gt;="&amp;KQ$3)&gt;0,1,0))</f>
        <v>0</v>
      </c>
      <c r="KR26" s="19" t="n">
        <f aca="false">IF($A26="",0,IF(COUNTIFS(Urlaub!$A$5:$A$604,$A26,Urlaub!$B$5:$B$604,"&lt;="&amp;KR$3,Urlaub!$C$5:$C$604,"&gt;="&amp;KR$3)&gt;0,1,0))</f>
        <v>0</v>
      </c>
      <c r="KS26" s="19" t="n">
        <f aca="false">IF($A26="",0,IF(COUNTIFS(Urlaub!$A$5:$A$604,$A26,Urlaub!$B$5:$B$604,"&lt;="&amp;KS$3,Urlaub!$C$5:$C$604,"&gt;="&amp;KS$3)&gt;0,1,0))</f>
        <v>0</v>
      </c>
      <c r="KT26" s="19" t="n">
        <f aca="false">IF($A26="",0,IF(COUNTIFS(Urlaub!$A$5:$A$604,$A26,Urlaub!$B$5:$B$604,"&lt;="&amp;KT$3,Urlaub!$C$5:$C$604,"&gt;="&amp;KT$3)&gt;0,1,0))</f>
        <v>0</v>
      </c>
      <c r="KU26" s="19" t="n">
        <f aca="false">IF($A26="",0,IF(COUNTIFS(Urlaub!$A$5:$A$604,$A26,Urlaub!$B$5:$B$604,"&lt;="&amp;KU$3,Urlaub!$C$5:$C$604,"&gt;="&amp;KU$3)&gt;0,1,0))</f>
        <v>0</v>
      </c>
      <c r="KV26" s="19" t="n">
        <f aca="false">IF($A26="",0,IF(COUNTIFS(Urlaub!$A$5:$A$604,$A26,Urlaub!$B$5:$B$604,"&lt;="&amp;KV$3,Urlaub!$C$5:$C$604,"&gt;="&amp;KV$3)&gt;0,1,0))</f>
        <v>0</v>
      </c>
      <c r="KW26" s="19" t="n">
        <f aca="false">IF($A26="",0,IF(COUNTIFS(Urlaub!$A$5:$A$604,$A26,Urlaub!$B$5:$B$604,"&lt;="&amp;KW$3,Urlaub!$C$5:$C$604,"&gt;="&amp;KW$3)&gt;0,1,0))</f>
        <v>0</v>
      </c>
      <c r="KX26" s="19" t="n">
        <f aca="false">IF($A26="",0,IF(COUNTIFS(Urlaub!$A$5:$A$604,$A26,Urlaub!$B$5:$B$604,"&lt;="&amp;KX$3,Urlaub!$C$5:$C$604,"&gt;="&amp;KX$3)&gt;0,1,0))</f>
        <v>0</v>
      </c>
      <c r="KY26" s="19" t="n">
        <f aca="false">IF($A26="",0,IF(COUNTIFS(Urlaub!$A$5:$A$604,$A26,Urlaub!$B$5:$B$604,"&lt;="&amp;KY$3,Urlaub!$C$5:$C$604,"&gt;="&amp;KY$3)&gt;0,1,0))</f>
        <v>0</v>
      </c>
      <c r="KZ26" s="19" t="n">
        <f aca="false">IF($A26="",0,IF(COUNTIFS(Urlaub!$A$5:$A$604,$A26,Urlaub!$B$5:$B$604,"&lt;="&amp;KZ$3,Urlaub!$C$5:$C$604,"&gt;="&amp;KZ$3)&gt;0,1,0))</f>
        <v>0</v>
      </c>
      <c r="LA26" s="19" t="n">
        <f aca="false">IF($A26="",0,IF(COUNTIFS(Urlaub!$A$5:$A$604,$A26,Urlaub!$B$5:$B$604,"&lt;="&amp;LA$3,Urlaub!$C$5:$C$604,"&gt;="&amp;LA$3)&gt;0,1,0))</f>
        <v>0</v>
      </c>
      <c r="LB26" s="19" t="n">
        <f aca="false">IF($A26="",0,IF(COUNTIFS(Urlaub!$A$5:$A$604,$A26,Urlaub!$B$5:$B$604,"&lt;="&amp;LB$3,Urlaub!$C$5:$C$604,"&gt;="&amp;LB$3)&gt;0,1,0))</f>
        <v>0</v>
      </c>
      <c r="LC26" s="19" t="n">
        <f aca="false">IF($A26="",0,IF(COUNTIFS(Urlaub!$A$5:$A$604,$A26,Urlaub!$B$5:$B$604,"&lt;="&amp;LC$3,Urlaub!$C$5:$C$604,"&gt;="&amp;LC$3)&gt;0,1,0))</f>
        <v>0</v>
      </c>
      <c r="LD26" s="19" t="n">
        <f aca="false">IF($A26="",0,IF(COUNTIFS(Urlaub!$A$5:$A$604,$A26,Urlaub!$B$5:$B$604,"&lt;="&amp;LD$3,Urlaub!$C$5:$C$604,"&gt;="&amp;LD$3)&gt;0,1,0))</f>
        <v>0</v>
      </c>
      <c r="LE26" s="19" t="n">
        <f aca="false">IF($A26="",0,IF(COUNTIFS(Urlaub!$A$5:$A$604,$A26,Urlaub!$B$5:$B$604,"&lt;="&amp;LE$3,Urlaub!$C$5:$C$604,"&gt;="&amp;LE$3)&gt;0,1,0))</f>
        <v>0</v>
      </c>
      <c r="LF26" s="19" t="n">
        <f aca="false">IF($A26="",0,IF(COUNTIFS(Urlaub!$A$5:$A$604,$A26,Urlaub!$B$5:$B$604,"&lt;="&amp;LF$3,Urlaub!$C$5:$C$604,"&gt;="&amp;LF$3)&gt;0,1,0))</f>
        <v>0</v>
      </c>
      <c r="LG26" s="19" t="n">
        <f aca="false">IF($A26="",0,IF(COUNTIFS(Urlaub!$A$5:$A$604,$A26,Urlaub!$B$5:$B$604,"&lt;="&amp;LG$3,Urlaub!$C$5:$C$604,"&gt;="&amp;LG$3)&gt;0,1,0))</f>
        <v>0</v>
      </c>
      <c r="LH26" s="19" t="n">
        <f aca="false">IF($A26="",0,IF(COUNTIFS(Urlaub!$A$5:$A$604,$A26,Urlaub!$B$5:$B$604,"&lt;="&amp;LH$3,Urlaub!$C$5:$C$604,"&gt;="&amp;LH$3)&gt;0,1,0))</f>
        <v>0</v>
      </c>
      <c r="LI26" s="19" t="n">
        <f aca="false">IF($A26="",0,IF(COUNTIFS(Urlaub!$A$5:$A$604,$A26,Urlaub!$B$5:$B$604,"&lt;="&amp;LI$3,Urlaub!$C$5:$C$604,"&gt;="&amp;LI$3)&gt;0,1,0))</f>
        <v>0</v>
      </c>
      <c r="LJ26" s="19" t="n">
        <f aca="false">IF($A26="",0,IF(COUNTIFS(Urlaub!$A$5:$A$604,$A26,Urlaub!$B$5:$B$604,"&lt;="&amp;LJ$3,Urlaub!$C$5:$C$604,"&gt;="&amp;LJ$3)&gt;0,1,0))</f>
        <v>0</v>
      </c>
      <c r="LK26" s="19" t="n">
        <f aca="false">IF($A26="",0,IF(COUNTIFS(Urlaub!$A$5:$A$604,$A26,Urlaub!$B$5:$B$604,"&lt;="&amp;LK$3,Urlaub!$C$5:$C$604,"&gt;="&amp;LK$3)&gt;0,1,0))</f>
        <v>0</v>
      </c>
      <c r="LL26" s="19" t="n">
        <f aca="false">IF($A26="",0,IF(COUNTIFS(Urlaub!$A$5:$A$604,$A26,Urlaub!$B$5:$B$604,"&lt;="&amp;LL$3,Urlaub!$C$5:$C$604,"&gt;="&amp;LL$3)&gt;0,1,0))</f>
        <v>0</v>
      </c>
      <c r="LM26" s="19" t="n">
        <f aca="false">IF($A26="",0,IF(COUNTIFS(Urlaub!$A$5:$A$604,$A26,Urlaub!$B$5:$B$604,"&lt;="&amp;LM$3,Urlaub!$C$5:$C$604,"&gt;="&amp;LM$3)&gt;0,1,0))</f>
        <v>0</v>
      </c>
      <c r="LN26" s="19" t="n">
        <f aca="false">IF($A26="",0,IF(COUNTIFS(Urlaub!$A$5:$A$604,$A26,Urlaub!$B$5:$B$604,"&lt;="&amp;LN$3,Urlaub!$C$5:$C$604,"&gt;="&amp;LN$3)&gt;0,1,0))</f>
        <v>0</v>
      </c>
      <c r="LO26" s="19" t="n">
        <f aca="false">IF($A26="",0,IF(COUNTIFS(Urlaub!$A$5:$A$604,$A26,Urlaub!$B$5:$B$604,"&lt;="&amp;LO$3,Urlaub!$C$5:$C$604,"&gt;="&amp;LO$3)&gt;0,1,0))</f>
        <v>0</v>
      </c>
      <c r="LP26" s="19" t="n">
        <f aca="false">IF($A26="",0,IF(COUNTIFS(Urlaub!$A$5:$A$604,$A26,Urlaub!$B$5:$B$604,"&lt;="&amp;LP$3,Urlaub!$C$5:$C$604,"&gt;="&amp;LP$3)&gt;0,1,0))</f>
        <v>0</v>
      </c>
      <c r="LQ26" s="19" t="n">
        <f aca="false">IF($A26="",0,IF(COUNTIFS(Urlaub!$A$5:$A$604,$A26,Urlaub!$B$5:$B$604,"&lt;="&amp;LQ$3,Urlaub!$C$5:$C$604,"&gt;="&amp;LQ$3)&gt;0,1,0))</f>
        <v>0</v>
      </c>
      <c r="LR26" s="19" t="n">
        <f aca="false">IF($A26="",0,IF(COUNTIFS(Urlaub!$A$5:$A$604,$A26,Urlaub!$B$5:$B$604,"&lt;="&amp;LR$3,Urlaub!$C$5:$C$604,"&gt;="&amp;LR$3)&gt;0,1,0))</f>
        <v>0</v>
      </c>
      <c r="LS26" s="19" t="n">
        <f aca="false">IF($A26="",0,IF(COUNTIFS(Urlaub!$A$5:$A$604,$A26,Urlaub!$B$5:$B$604,"&lt;="&amp;LS$3,Urlaub!$C$5:$C$604,"&gt;="&amp;LS$3)&gt;0,1,0))</f>
        <v>0</v>
      </c>
      <c r="LT26" s="19" t="n">
        <f aca="false">IF($A26="",0,IF(COUNTIFS(Urlaub!$A$5:$A$604,$A26,Urlaub!$B$5:$B$604,"&lt;="&amp;LT$3,Urlaub!$C$5:$C$604,"&gt;="&amp;LT$3)&gt;0,1,0))</f>
        <v>0</v>
      </c>
      <c r="LU26" s="19" t="n">
        <f aca="false">IF($A26="",0,IF(COUNTIFS(Urlaub!$A$5:$A$604,$A26,Urlaub!$B$5:$B$604,"&lt;="&amp;LU$3,Urlaub!$C$5:$C$604,"&gt;="&amp;LU$3)&gt;0,1,0))</f>
        <v>0</v>
      </c>
      <c r="LV26" s="19" t="n">
        <f aca="false">IF($A26="",0,IF(COUNTIFS(Urlaub!$A$5:$A$604,$A26,Urlaub!$B$5:$B$604,"&lt;="&amp;LV$3,Urlaub!$C$5:$C$604,"&gt;="&amp;LV$3)&gt;0,1,0))</f>
        <v>0</v>
      </c>
      <c r="LW26" s="19" t="n">
        <f aca="false">IF($A26="",0,IF(COUNTIFS(Urlaub!$A$5:$A$604,$A26,Urlaub!$B$5:$B$604,"&lt;="&amp;LW$3,Urlaub!$C$5:$C$604,"&gt;="&amp;LW$3)&gt;0,1,0))</f>
        <v>0</v>
      </c>
      <c r="LX26" s="19" t="n">
        <f aca="false">IF($A26="",0,IF(COUNTIFS(Urlaub!$A$5:$A$604,$A26,Urlaub!$B$5:$B$604,"&lt;="&amp;LX$3,Urlaub!$C$5:$C$604,"&gt;="&amp;LX$3)&gt;0,1,0))</f>
        <v>0</v>
      </c>
      <c r="LY26" s="19" t="n">
        <f aca="false">IF($A26="",0,IF(COUNTIFS(Urlaub!$A$5:$A$604,$A26,Urlaub!$B$5:$B$604,"&lt;="&amp;LY$3,Urlaub!$C$5:$C$604,"&gt;="&amp;LY$3)&gt;0,1,0))</f>
        <v>0</v>
      </c>
      <c r="LZ26" s="19" t="n">
        <f aca="false">IF($A26="",0,IF(COUNTIFS(Urlaub!$A$5:$A$604,$A26,Urlaub!$B$5:$B$604,"&lt;="&amp;LZ$3,Urlaub!$C$5:$C$604,"&gt;="&amp;LZ$3)&gt;0,1,0))</f>
        <v>0</v>
      </c>
      <c r="MA26" s="19" t="n">
        <f aca="false">IF($A26="",0,IF(COUNTIFS(Urlaub!$A$5:$A$604,$A26,Urlaub!$B$5:$B$604,"&lt;="&amp;MA$3,Urlaub!$C$5:$C$604,"&gt;="&amp;MA$3)&gt;0,1,0))</f>
        <v>0</v>
      </c>
      <c r="MB26" s="19" t="n">
        <f aca="false">IF($A26="",0,IF(COUNTIFS(Urlaub!$A$5:$A$604,$A26,Urlaub!$B$5:$B$604,"&lt;="&amp;MB$3,Urlaub!$C$5:$C$604,"&gt;="&amp;MB$3)&gt;0,1,0))</f>
        <v>0</v>
      </c>
      <c r="MC26" s="19" t="n">
        <f aca="false">IF($A26="",0,IF(COUNTIFS(Urlaub!$A$5:$A$604,$A26,Urlaub!$B$5:$B$604,"&lt;="&amp;MC$3,Urlaub!$C$5:$C$604,"&gt;="&amp;MC$3)&gt;0,1,0))</f>
        <v>0</v>
      </c>
      <c r="MD26" s="19" t="n">
        <f aca="false">IF($A26="",0,IF(COUNTIFS(Urlaub!$A$5:$A$604,$A26,Urlaub!$B$5:$B$604,"&lt;="&amp;MD$3,Urlaub!$C$5:$C$604,"&gt;="&amp;MD$3)&gt;0,1,0))</f>
        <v>0</v>
      </c>
      <c r="ME26" s="19" t="n">
        <f aca="false">IF($A26="",0,IF(COUNTIFS(Urlaub!$A$5:$A$604,$A26,Urlaub!$B$5:$B$604,"&lt;="&amp;ME$3,Urlaub!$C$5:$C$604,"&gt;="&amp;ME$3)&gt;0,1,0))</f>
        <v>0</v>
      </c>
      <c r="MF26" s="19" t="n">
        <f aca="false">IF($A26="",0,IF(COUNTIFS(Urlaub!$A$5:$A$604,$A26,Urlaub!$B$5:$B$604,"&lt;="&amp;MF$3,Urlaub!$C$5:$C$604,"&gt;="&amp;MF$3)&gt;0,1,0))</f>
        <v>0</v>
      </c>
      <c r="MG26" s="19" t="n">
        <f aca="false">IF($A26="",0,IF(COUNTIFS(Urlaub!$A$5:$A$604,$A26,Urlaub!$B$5:$B$604,"&lt;="&amp;MG$3,Urlaub!$C$5:$C$604,"&gt;="&amp;MG$3)&gt;0,1,0))</f>
        <v>0</v>
      </c>
      <c r="MH26" s="19" t="n">
        <f aca="false">IF($A26="",0,IF(COUNTIFS(Urlaub!$A$5:$A$604,$A26,Urlaub!$B$5:$B$604,"&lt;="&amp;MH$3,Urlaub!$C$5:$C$604,"&gt;="&amp;MH$3)&gt;0,1,0))</f>
        <v>0</v>
      </c>
      <c r="MI26" s="19" t="n">
        <f aca="false">IF($A26="",0,IF(COUNTIFS(Urlaub!$A$5:$A$604,$A26,Urlaub!$B$5:$B$604,"&lt;="&amp;MI$3,Urlaub!$C$5:$C$604,"&gt;="&amp;MI$3)&gt;0,1,0))</f>
        <v>0</v>
      </c>
      <c r="MJ26" s="19" t="n">
        <f aca="false">IF($A26="",0,IF(COUNTIFS(Urlaub!$A$5:$A$604,$A26,Urlaub!$B$5:$B$604,"&lt;="&amp;MJ$3,Urlaub!$C$5:$C$604,"&gt;="&amp;MJ$3)&gt;0,1,0))</f>
        <v>0</v>
      </c>
      <c r="MK26" s="19" t="n">
        <f aca="false">IF($A26="",0,IF(COUNTIFS(Urlaub!$A$5:$A$604,$A26,Urlaub!$B$5:$B$604,"&lt;="&amp;MK$3,Urlaub!$C$5:$C$604,"&gt;="&amp;MK$3)&gt;0,1,0))</f>
        <v>0</v>
      </c>
      <c r="ML26" s="19" t="n">
        <f aca="false">IF($A26="",0,IF(COUNTIFS(Urlaub!$A$5:$A$604,$A26,Urlaub!$B$5:$B$604,"&lt;="&amp;ML$3,Urlaub!$C$5:$C$604,"&gt;="&amp;ML$3)&gt;0,1,0))</f>
        <v>0</v>
      </c>
      <c r="MM26" s="19" t="n">
        <f aca="false">IF($A26="",0,IF(COUNTIFS(Urlaub!$A$5:$A$604,$A26,Urlaub!$B$5:$B$604,"&lt;="&amp;MM$3,Urlaub!$C$5:$C$604,"&gt;="&amp;MM$3)&gt;0,1,0))</f>
        <v>0</v>
      </c>
      <c r="MN26" s="19" t="n">
        <f aca="false">IF($A26="",0,IF(COUNTIFS(Urlaub!$A$5:$A$604,$A26,Urlaub!$B$5:$B$604,"&lt;="&amp;MN$3,Urlaub!$C$5:$C$604,"&gt;="&amp;MN$3)&gt;0,1,0))</f>
        <v>0</v>
      </c>
      <c r="MO26" s="19" t="n">
        <f aca="false">IF($A26="",0,IF(COUNTIFS(Urlaub!$A$5:$A$604,$A26,Urlaub!$B$5:$B$604,"&lt;="&amp;MO$3,Urlaub!$C$5:$C$604,"&gt;="&amp;MO$3)&gt;0,1,0))</f>
        <v>0</v>
      </c>
      <c r="MP26" s="19" t="n">
        <f aca="false">IF($A26="",0,IF(COUNTIFS(Urlaub!$A$5:$A$604,$A26,Urlaub!$B$5:$B$604,"&lt;="&amp;MP$3,Urlaub!$C$5:$C$604,"&gt;="&amp;MP$3)&gt;0,1,0))</f>
        <v>0</v>
      </c>
      <c r="MQ26" s="19" t="n">
        <f aca="false">IF($A26="",0,IF(COUNTIFS(Urlaub!$A$5:$A$604,$A26,Urlaub!$B$5:$B$604,"&lt;="&amp;MQ$3,Urlaub!$C$5:$C$604,"&gt;="&amp;MQ$3)&gt;0,1,0))</f>
        <v>0</v>
      </c>
      <c r="MR26" s="19" t="n">
        <f aca="false">IF($A26="",0,IF(COUNTIFS(Urlaub!$A$5:$A$604,$A26,Urlaub!$B$5:$B$604,"&lt;="&amp;MR$3,Urlaub!$C$5:$C$604,"&gt;="&amp;MR$3)&gt;0,1,0))</f>
        <v>0</v>
      </c>
      <c r="MS26" s="19" t="n">
        <f aca="false">IF($A26="",0,IF(COUNTIFS(Urlaub!$A$5:$A$604,$A26,Urlaub!$B$5:$B$604,"&lt;="&amp;MS$3,Urlaub!$C$5:$C$604,"&gt;="&amp;MS$3)&gt;0,1,0))</f>
        <v>0</v>
      </c>
      <c r="MT26" s="19" t="n">
        <f aca="false">IF($A26="",0,IF(COUNTIFS(Urlaub!$A$5:$A$604,$A26,Urlaub!$B$5:$B$604,"&lt;="&amp;MT$3,Urlaub!$C$5:$C$604,"&gt;="&amp;MT$3)&gt;0,1,0))</f>
        <v>0</v>
      </c>
      <c r="MU26" s="19" t="n">
        <f aca="false">IF($A26="",0,IF(COUNTIFS(Urlaub!$A$5:$A$604,$A26,Urlaub!$B$5:$B$604,"&lt;="&amp;MU$3,Urlaub!$C$5:$C$604,"&gt;="&amp;MU$3)&gt;0,1,0))</f>
        <v>0</v>
      </c>
      <c r="MV26" s="19" t="n">
        <f aca="false">IF($A26="",0,IF(COUNTIFS(Urlaub!$A$5:$A$604,$A26,Urlaub!$B$5:$B$604,"&lt;="&amp;MV$3,Urlaub!$C$5:$C$604,"&gt;="&amp;MV$3)&gt;0,1,0))</f>
        <v>0</v>
      </c>
      <c r="MW26" s="19" t="n">
        <f aca="false">IF($A26="",0,IF(COUNTIFS(Urlaub!$A$5:$A$604,$A26,Urlaub!$B$5:$B$604,"&lt;="&amp;MW$3,Urlaub!$C$5:$C$604,"&gt;="&amp;MW$3)&gt;0,1,0))</f>
        <v>0</v>
      </c>
      <c r="MX26" s="19" t="n">
        <f aca="false">IF($A26="",0,IF(COUNTIFS(Urlaub!$A$5:$A$604,$A26,Urlaub!$B$5:$B$604,"&lt;="&amp;MX$3,Urlaub!$C$5:$C$604,"&gt;="&amp;MX$3)&gt;0,1,0))</f>
        <v>0</v>
      </c>
      <c r="MY26" s="19" t="n">
        <f aca="false">IF($A26="",0,IF(COUNTIFS(Urlaub!$A$5:$A$604,$A26,Urlaub!$B$5:$B$604,"&lt;="&amp;MY$3,Urlaub!$C$5:$C$604,"&gt;="&amp;MY$3)&gt;0,1,0))</f>
        <v>0</v>
      </c>
      <c r="MZ26" s="19" t="n">
        <f aca="false">IF($A26="",0,IF(COUNTIFS(Urlaub!$A$5:$A$604,$A26,Urlaub!$B$5:$B$604,"&lt;="&amp;MZ$3,Urlaub!$C$5:$C$604,"&gt;="&amp;MZ$3)&gt;0,1,0))</f>
        <v>0</v>
      </c>
      <c r="NA26" s="19" t="n">
        <f aca="false">IF($A26="",0,IF(COUNTIFS(Urlaub!$A$5:$A$604,$A26,Urlaub!$B$5:$B$604,"&lt;="&amp;NA$3,Urlaub!$C$5:$C$604,"&gt;="&amp;NA$3)&gt;0,1,0))</f>
        <v>0</v>
      </c>
      <c r="NB26" s="19" t="n">
        <f aca="false">IF($A26="",0,IF(COUNTIFS(Urlaub!$A$5:$A$604,$A26,Urlaub!$B$5:$B$604,"&lt;="&amp;NB$3,Urlaub!$C$5:$C$604,"&gt;="&amp;NB$3)&gt;0,1,0))</f>
        <v>0</v>
      </c>
      <c r="NC26" s="19" t="n">
        <f aca="false">IF($A26="",0,IF(COUNTIFS(Urlaub!$A$5:$A$604,$A26,Urlaub!$B$5:$B$604,"&lt;="&amp;NC$3,Urlaub!$C$5:$C$604,"&gt;="&amp;NC$3)&gt;0,1,0))</f>
        <v>0</v>
      </c>
      <c r="ND26" s="19" t="n">
        <f aca="false">IF($A26="",0,IF(COUNTIFS(Urlaub!$A$5:$A$604,$A26,Urlaub!$B$5:$B$604,"&lt;="&amp;ND$3,Urlaub!$C$5:$C$604,"&gt;="&amp;ND$3)&gt;0,1,0))</f>
        <v>0</v>
      </c>
      <c r="NE26" s="19" t="n">
        <f aca="false">IF($A26="",0,IF(COUNTIFS(Urlaub!$A$5:$A$604,$A26,Urlaub!$B$5:$B$604,"&lt;="&amp;NE$3,Urlaub!$C$5:$C$604,"&gt;="&amp;NE$3)&gt;0,1,0))</f>
        <v>0</v>
      </c>
      <c r="NF26" s="19" t="n">
        <f aca="false">IF($A26="",0,IF(COUNTIFS(Urlaub!$A$5:$A$604,$A26,Urlaub!$B$5:$B$604,"&lt;="&amp;NF$3,Urlaub!$C$5:$C$604,"&gt;="&amp;NF$3)&gt;0,1,0))</f>
        <v>0</v>
      </c>
      <c r="NG26" s="19" t="n">
        <f aca="false">IF($A26="",0,IF(COUNTIFS(Urlaub!$A$5:$A$604,$A26,Urlaub!$B$5:$B$604,"&lt;="&amp;NG$3,Urlaub!$C$5:$C$604,"&gt;="&amp;NG$3)&gt;0,1,0))</f>
        <v>0</v>
      </c>
      <c r="NH26" s="19" t="n">
        <f aca="false">IF($A26="",0,IF(COUNTIFS(Urlaub!$A$5:$A$604,$A26,Urlaub!$B$5:$B$604,"&lt;="&amp;NH$3,Urlaub!$C$5:$C$604,"&gt;="&amp;NH$3)&gt;0,1,0))</f>
        <v>0</v>
      </c>
    </row>
    <row r="27" customFormat="false" ht="15" hidden="false" customHeight="false" outlineLevel="0" collapsed="false">
      <c r="A27" s="5" t="str">
        <f aca="false">IF(Team!A27="","",Team!A27)</f>
        <v/>
      </c>
      <c r="B27" s="8" t="str">
        <f aca="false">IF(Team!B27="","",Team!B27)</f>
        <v/>
      </c>
      <c r="C27" s="8" t="str">
        <f aca="false">IF(Team!C27="","",Team!C27)</f>
        <v/>
      </c>
      <c r="D27" s="8" t="str">
        <f aca="false">IF(Team!D27="","",Team!D27)</f>
        <v/>
      </c>
      <c r="E27" s="8" t="str">
        <f aca="false">IF(Team!E27="","",Team!E27)</f>
        <v/>
      </c>
      <c r="F27" s="8" t="str">
        <f aca="false">IF(Team!F27="","",Team!F27)</f>
        <v/>
      </c>
      <c r="G27" s="19" t="n">
        <f aca="false">IF($A27="",0,IF(COUNTIFS(Urlaub!$A$5:$A$604,$A27,Urlaub!$B$5:$B$604,"&lt;="&amp;G$3,Urlaub!$C$5:$C$604,"&gt;="&amp;G$3)&gt;0,1,0))</f>
        <v>0</v>
      </c>
      <c r="H27" s="19" t="n">
        <f aca="false">IF($A27="",0,IF(COUNTIFS(Urlaub!$A$5:$A$604,$A27,Urlaub!$B$5:$B$604,"&lt;="&amp;H$3,Urlaub!$C$5:$C$604,"&gt;="&amp;H$3)&gt;0,1,0))</f>
        <v>0</v>
      </c>
      <c r="I27" s="19" t="n">
        <f aca="false">IF($A27="",0,IF(COUNTIFS(Urlaub!$A$5:$A$604,$A27,Urlaub!$B$5:$B$604,"&lt;="&amp;I$3,Urlaub!$C$5:$C$604,"&gt;="&amp;I$3)&gt;0,1,0))</f>
        <v>0</v>
      </c>
      <c r="J27" s="19" t="n">
        <f aca="false">IF($A27="",0,IF(COUNTIFS(Urlaub!$A$5:$A$604,$A27,Urlaub!$B$5:$B$604,"&lt;="&amp;J$3,Urlaub!$C$5:$C$604,"&gt;="&amp;J$3)&gt;0,1,0))</f>
        <v>0</v>
      </c>
      <c r="K27" s="19" t="n">
        <f aca="false">IF($A27="",0,IF(COUNTIFS(Urlaub!$A$5:$A$604,$A27,Urlaub!$B$5:$B$604,"&lt;="&amp;K$3,Urlaub!$C$5:$C$604,"&gt;="&amp;K$3)&gt;0,1,0))</f>
        <v>0</v>
      </c>
      <c r="L27" s="19" t="n">
        <f aca="false">IF($A27="",0,IF(COUNTIFS(Urlaub!$A$5:$A$604,$A27,Urlaub!$B$5:$B$604,"&lt;="&amp;L$3,Urlaub!$C$5:$C$604,"&gt;="&amp;L$3)&gt;0,1,0))</f>
        <v>0</v>
      </c>
      <c r="M27" s="19" t="n">
        <f aca="false">IF($A27="",0,IF(COUNTIFS(Urlaub!$A$5:$A$604,$A27,Urlaub!$B$5:$B$604,"&lt;="&amp;M$3,Urlaub!$C$5:$C$604,"&gt;="&amp;M$3)&gt;0,1,0))</f>
        <v>0</v>
      </c>
      <c r="N27" s="19" t="n">
        <f aca="false">IF($A27="",0,IF(COUNTIFS(Urlaub!$A$5:$A$604,$A27,Urlaub!$B$5:$B$604,"&lt;="&amp;N$3,Urlaub!$C$5:$C$604,"&gt;="&amp;N$3)&gt;0,1,0))</f>
        <v>0</v>
      </c>
      <c r="O27" s="19" t="n">
        <f aca="false">IF($A27="",0,IF(COUNTIFS(Urlaub!$A$5:$A$604,$A27,Urlaub!$B$5:$B$604,"&lt;="&amp;O$3,Urlaub!$C$5:$C$604,"&gt;="&amp;O$3)&gt;0,1,0))</f>
        <v>0</v>
      </c>
      <c r="P27" s="19" t="n">
        <f aca="false">IF($A27="",0,IF(COUNTIFS(Urlaub!$A$5:$A$604,$A27,Urlaub!$B$5:$B$604,"&lt;="&amp;P$3,Urlaub!$C$5:$C$604,"&gt;="&amp;P$3)&gt;0,1,0))</f>
        <v>0</v>
      </c>
      <c r="Q27" s="19" t="n">
        <f aca="false">IF($A27="",0,IF(COUNTIFS(Urlaub!$A$5:$A$604,$A27,Urlaub!$B$5:$B$604,"&lt;="&amp;Q$3,Urlaub!$C$5:$C$604,"&gt;="&amp;Q$3)&gt;0,1,0))</f>
        <v>0</v>
      </c>
      <c r="R27" s="19" t="n">
        <f aca="false">IF($A27="",0,IF(COUNTIFS(Urlaub!$A$5:$A$604,$A27,Urlaub!$B$5:$B$604,"&lt;="&amp;R$3,Urlaub!$C$5:$C$604,"&gt;="&amp;R$3)&gt;0,1,0))</f>
        <v>0</v>
      </c>
      <c r="S27" s="19" t="n">
        <f aca="false">IF($A27="",0,IF(COUNTIFS(Urlaub!$A$5:$A$604,$A27,Urlaub!$B$5:$B$604,"&lt;="&amp;S$3,Urlaub!$C$5:$C$604,"&gt;="&amp;S$3)&gt;0,1,0))</f>
        <v>0</v>
      </c>
      <c r="T27" s="19" t="n">
        <f aca="false">IF($A27="",0,IF(COUNTIFS(Urlaub!$A$5:$A$604,$A27,Urlaub!$B$5:$B$604,"&lt;="&amp;T$3,Urlaub!$C$5:$C$604,"&gt;="&amp;T$3)&gt;0,1,0))</f>
        <v>0</v>
      </c>
      <c r="U27" s="19" t="n">
        <f aca="false">IF($A27="",0,IF(COUNTIFS(Urlaub!$A$5:$A$604,$A27,Urlaub!$B$5:$B$604,"&lt;="&amp;U$3,Urlaub!$C$5:$C$604,"&gt;="&amp;U$3)&gt;0,1,0))</f>
        <v>0</v>
      </c>
      <c r="V27" s="19" t="n">
        <f aca="false">IF($A27="",0,IF(COUNTIFS(Urlaub!$A$5:$A$604,$A27,Urlaub!$B$5:$B$604,"&lt;="&amp;V$3,Urlaub!$C$5:$C$604,"&gt;="&amp;V$3)&gt;0,1,0))</f>
        <v>0</v>
      </c>
      <c r="W27" s="19" t="n">
        <f aca="false">IF($A27="",0,IF(COUNTIFS(Urlaub!$A$5:$A$604,$A27,Urlaub!$B$5:$B$604,"&lt;="&amp;W$3,Urlaub!$C$5:$C$604,"&gt;="&amp;W$3)&gt;0,1,0))</f>
        <v>0</v>
      </c>
      <c r="X27" s="19" t="n">
        <f aca="false">IF($A27="",0,IF(COUNTIFS(Urlaub!$A$5:$A$604,$A27,Urlaub!$B$5:$B$604,"&lt;="&amp;X$3,Urlaub!$C$5:$C$604,"&gt;="&amp;X$3)&gt;0,1,0))</f>
        <v>0</v>
      </c>
      <c r="Y27" s="19" t="n">
        <f aca="false">IF($A27="",0,IF(COUNTIFS(Urlaub!$A$5:$A$604,$A27,Urlaub!$B$5:$B$604,"&lt;="&amp;Y$3,Urlaub!$C$5:$C$604,"&gt;="&amp;Y$3)&gt;0,1,0))</f>
        <v>0</v>
      </c>
      <c r="Z27" s="19" t="n">
        <f aca="false">IF($A27="",0,IF(COUNTIFS(Urlaub!$A$5:$A$604,$A27,Urlaub!$B$5:$B$604,"&lt;="&amp;Z$3,Urlaub!$C$5:$C$604,"&gt;="&amp;Z$3)&gt;0,1,0))</f>
        <v>0</v>
      </c>
      <c r="AA27" s="19" t="n">
        <f aca="false">IF($A27="",0,IF(COUNTIFS(Urlaub!$A$5:$A$604,$A27,Urlaub!$B$5:$B$604,"&lt;="&amp;AA$3,Urlaub!$C$5:$C$604,"&gt;="&amp;AA$3)&gt;0,1,0))</f>
        <v>0</v>
      </c>
      <c r="AB27" s="19" t="n">
        <f aca="false">IF($A27="",0,IF(COUNTIFS(Urlaub!$A$5:$A$604,$A27,Urlaub!$B$5:$B$604,"&lt;="&amp;AB$3,Urlaub!$C$5:$C$604,"&gt;="&amp;AB$3)&gt;0,1,0))</f>
        <v>0</v>
      </c>
      <c r="AC27" s="19" t="n">
        <f aca="false">IF($A27="",0,IF(COUNTIFS(Urlaub!$A$5:$A$604,$A27,Urlaub!$B$5:$B$604,"&lt;="&amp;AC$3,Urlaub!$C$5:$C$604,"&gt;="&amp;AC$3)&gt;0,1,0))</f>
        <v>0</v>
      </c>
      <c r="AD27" s="19" t="n">
        <f aca="false">IF($A27="",0,IF(COUNTIFS(Urlaub!$A$5:$A$604,$A27,Urlaub!$B$5:$B$604,"&lt;="&amp;AD$3,Urlaub!$C$5:$C$604,"&gt;="&amp;AD$3)&gt;0,1,0))</f>
        <v>0</v>
      </c>
      <c r="AE27" s="19" t="n">
        <f aca="false">IF($A27="",0,IF(COUNTIFS(Urlaub!$A$5:$A$604,$A27,Urlaub!$B$5:$B$604,"&lt;="&amp;AE$3,Urlaub!$C$5:$C$604,"&gt;="&amp;AE$3)&gt;0,1,0))</f>
        <v>0</v>
      </c>
      <c r="AF27" s="19" t="n">
        <f aca="false">IF($A27="",0,IF(COUNTIFS(Urlaub!$A$5:$A$604,$A27,Urlaub!$B$5:$B$604,"&lt;="&amp;AF$3,Urlaub!$C$5:$C$604,"&gt;="&amp;AF$3)&gt;0,1,0))</f>
        <v>0</v>
      </c>
      <c r="AG27" s="19" t="n">
        <f aca="false">IF($A27="",0,IF(COUNTIFS(Urlaub!$A$5:$A$604,$A27,Urlaub!$B$5:$B$604,"&lt;="&amp;AG$3,Urlaub!$C$5:$C$604,"&gt;="&amp;AG$3)&gt;0,1,0))</f>
        <v>0</v>
      </c>
      <c r="AH27" s="19" t="n">
        <f aca="false">IF($A27="",0,IF(COUNTIFS(Urlaub!$A$5:$A$604,$A27,Urlaub!$B$5:$B$604,"&lt;="&amp;AH$3,Urlaub!$C$5:$C$604,"&gt;="&amp;AH$3)&gt;0,1,0))</f>
        <v>0</v>
      </c>
      <c r="AI27" s="19" t="n">
        <f aca="false">IF($A27="",0,IF(COUNTIFS(Urlaub!$A$5:$A$604,$A27,Urlaub!$B$5:$B$604,"&lt;="&amp;AI$3,Urlaub!$C$5:$C$604,"&gt;="&amp;AI$3)&gt;0,1,0))</f>
        <v>0</v>
      </c>
      <c r="AJ27" s="19" t="n">
        <f aca="false">IF($A27="",0,IF(COUNTIFS(Urlaub!$A$5:$A$604,$A27,Urlaub!$B$5:$B$604,"&lt;="&amp;AJ$3,Urlaub!$C$5:$C$604,"&gt;="&amp;AJ$3)&gt;0,1,0))</f>
        <v>0</v>
      </c>
      <c r="AK27" s="19" t="n">
        <f aca="false">IF($A27="",0,IF(COUNTIFS(Urlaub!$A$5:$A$604,$A27,Urlaub!$B$5:$B$604,"&lt;="&amp;AK$3,Urlaub!$C$5:$C$604,"&gt;="&amp;AK$3)&gt;0,1,0))</f>
        <v>0</v>
      </c>
      <c r="AL27" s="19" t="n">
        <f aca="false">IF($A27="",0,IF(COUNTIFS(Urlaub!$A$5:$A$604,$A27,Urlaub!$B$5:$B$604,"&lt;="&amp;AL$3,Urlaub!$C$5:$C$604,"&gt;="&amp;AL$3)&gt;0,1,0))</f>
        <v>0</v>
      </c>
      <c r="AM27" s="19" t="n">
        <f aca="false">IF($A27="",0,IF(COUNTIFS(Urlaub!$A$5:$A$604,$A27,Urlaub!$B$5:$B$604,"&lt;="&amp;AM$3,Urlaub!$C$5:$C$604,"&gt;="&amp;AM$3)&gt;0,1,0))</f>
        <v>0</v>
      </c>
      <c r="AN27" s="19" t="n">
        <f aca="false">IF($A27="",0,IF(COUNTIFS(Urlaub!$A$5:$A$604,$A27,Urlaub!$B$5:$B$604,"&lt;="&amp;AN$3,Urlaub!$C$5:$C$604,"&gt;="&amp;AN$3)&gt;0,1,0))</f>
        <v>0</v>
      </c>
      <c r="AO27" s="19" t="n">
        <f aca="false">IF($A27="",0,IF(COUNTIFS(Urlaub!$A$5:$A$604,$A27,Urlaub!$B$5:$B$604,"&lt;="&amp;AO$3,Urlaub!$C$5:$C$604,"&gt;="&amp;AO$3)&gt;0,1,0))</f>
        <v>0</v>
      </c>
      <c r="AP27" s="19" t="n">
        <f aca="false">IF($A27="",0,IF(COUNTIFS(Urlaub!$A$5:$A$604,$A27,Urlaub!$B$5:$B$604,"&lt;="&amp;AP$3,Urlaub!$C$5:$C$604,"&gt;="&amp;AP$3)&gt;0,1,0))</f>
        <v>0</v>
      </c>
      <c r="AQ27" s="19" t="n">
        <f aca="false">IF($A27="",0,IF(COUNTIFS(Urlaub!$A$5:$A$604,$A27,Urlaub!$B$5:$B$604,"&lt;="&amp;AQ$3,Urlaub!$C$5:$C$604,"&gt;="&amp;AQ$3)&gt;0,1,0))</f>
        <v>0</v>
      </c>
      <c r="AR27" s="19" t="n">
        <f aca="false">IF($A27="",0,IF(COUNTIFS(Urlaub!$A$5:$A$604,$A27,Urlaub!$B$5:$B$604,"&lt;="&amp;AR$3,Urlaub!$C$5:$C$604,"&gt;="&amp;AR$3)&gt;0,1,0))</f>
        <v>0</v>
      </c>
      <c r="AS27" s="19" t="n">
        <f aca="false">IF($A27="",0,IF(COUNTIFS(Urlaub!$A$5:$A$604,$A27,Urlaub!$B$5:$B$604,"&lt;="&amp;AS$3,Urlaub!$C$5:$C$604,"&gt;="&amp;AS$3)&gt;0,1,0))</f>
        <v>0</v>
      </c>
      <c r="AT27" s="19" t="n">
        <f aca="false">IF($A27="",0,IF(COUNTIFS(Urlaub!$A$5:$A$604,$A27,Urlaub!$B$5:$B$604,"&lt;="&amp;AT$3,Urlaub!$C$5:$C$604,"&gt;="&amp;AT$3)&gt;0,1,0))</f>
        <v>0</v>
      </c>
      <c r="AU27" s="19" t="n">
        <f aca="false">IF($A27="",0,IF(COUNTIFS(Urlaub!$A$5:$A$604,$A27,Urlaub!$B$5:$B$604,"&lt;="&amp;AU$3,Urlaub!$C$5:$C$604,"&gt;="&amp;AU$3)&gt;0,1,0))</f>
        <v>0</v>
      </c>
      <c r="AV27" s="19" t="n">
        <f aca="false">IF($A27="",0,IF(COUNTIFS(Urlaub!$A$5:$A$604,$A27,Urlaub!$B$5:$B$604,"&lt;="&amp;AV$3,Urlaub!$C$5:$C$604,"&gt;="&amp;AV$3)&gt;0,1,0))</f>
        <v>0</v>
      </c>
      <c r="AW27" s="19" t="n">
        <f aca="false">IF($A27="",0,IF(COUNTIFS(Urlaub!$A$5:$A$604,$A27,Urlaub!$B$5:$B$604,"&lt;="&amp;AW$3,Urlaub!$C$5:$C$604,"&gt;="&amp;AW$3)&gt;0,1,0))</f>
        <v>0</v>
      </c>
      <c r="AX27" s="19" t="n">
        <f aca="false">IF($A27="",0,IF(COUNTIFS(Urlaub!$A$5:$A$604,$A27,Urlaub!$B$5:$B$604,"&lt;="&amp;AX$3,Urlaub!$C$5:$C$604,"&gt;="&amp;AX$3)&gt;0,1,0))</f>
        <v>0</v>
      </c>
      <c r="AY27" s="19" t="n">
        <f aca="false">IF($A27="",0,IF(COUNTIFS(Urlaub!$A$5:$A$604,$A27,Urlaub!$B$5:$B$604,"&lt;="&amp;AY$3,Urlaub!$C$5:$C$604,"&gt;="&amp;AY$3)&gt;0,1,0))</f>
        <v>0</v>
      </c>
      <c r="AZ27" s="19" t="n">
        <f aca="false">IF($A27="",0,IF(COUNTIFS(Urlaub!$A$5:$A$604,$A27,Urlaub!$B$5:$B$604,"&lt;="&amp;AZ$3,Urlaub!$C$5:$C$604,"&gt;="&amp;AZ$3)&gt;0,1,0))</f>
        <v>0</v>
      </c>
      <c r="BA27" s="19" t="n">
        <f aca="false">IF($A27="",0,IF(COUNTIFS(Urlaub!$A$5:$A$604,$A27,Urlaub!$B$5:$B$604,"&lt;="&amp;BA$3,Urlaub!$C$5:$C$604,"&gt;="&amp;BA$3)&gt;0,1,0))</f>
        <v>0</v>
      </c>
      <c r="BB27" s="19" t="n">
        <f aca="false">IF($A27="",0,IF(COUNTIFS(Urlaub!$A$5:$A$604,$A27,Urlaub!$B$5:$B$604,"&lt;="&amp;BB$3,Urlaub!$C$5:$C$604,"&gt;="&amp;BB$3)&gt;0,1,0))</f>
        <v>0</v>
      </c>
      <c r="BC27" s="19" t="n">
        <f aca="false">IF($A27="",0,IF(COUNTIFS(Urlaub!$A$5:$A$604,$A27,Urlaub!$B$5:$B$604,"&lt;="&amp;BC$3,Urlaub!$C$5:$C$604,"&gt;="&amp;BC$3)&gt;0,1,0))</f>
        <v>0</v>
      </c>
      <c r="BD27" s="19" t="n">
        <f aca="false">IF($A27="",0,IF(COUNTIFS(Urlaub!$A$5:$A$604,$A27,Urlaub!$B$5:$B$604,"&lt;="&amp;BD$3,Urlaub!$C$5:$C$604,"&gt;="&amp;BD$3)&gt;0,1,0))</f>
        <v>0</v>
      </c>
      <c r="BE27" s="19" t="n">
        <f aca="false">IF($A27="",0,IF(COUNTIFS(Urlaub!$A$5:$A$604,$A27,Urlaub!$B$5:$B$604,"&lt;="&amp;BE$3,Urlaub!$C$5:$C$604,"&gt;="&amp;BE$3)&gt;0,1,0))</f>
        <v>0</v>
      </c>
      <c r="BF27" s="19" t="n">
        <f aca="false">IF($A27="",0,IF(COUNTIFS(Urlaub!$A$5:$A$604,$A27,Urlaub!$B$5:$B$604,"&lt;="&amp;BF$3,Urlaub!$C$5:$C$604,"&gt;="&amp;BF$3)&gt;0,1,0))</f>
        <v>0</v>
      </c>
      <c r="BG27" s="19" t="n">
        <f aca="false">IF($A27="",0,IF(COUNTIFS(Urlaub!$A$5:$A$604,$A27,Urlaub!$B$5:$B$604,"&lt;="&amp;BG$3,Urlaub!$C$5:$C$604,"&gt;="&amp;BG$3)&gt;0,1,0))</f>
        <v>0</v>
      </c>
      <c r="BH27" s="19" t="n">
        <f aca="false">IF($A27="",0,IF(COUNTIFS(Urlaub!$A$5:$A$604,$A27,Urlaub!$B$5:$B$604,"&lt;="&amp;BH$3,Urlaub!$C$5:$C$604,"&gt;="&amp;BH$3)&gt;0,1,0))</f>
        <v>0</v>
      </c>
      <c r="BI27" s="19" t="n">
        <f aca="false">IF($A27="",0,IF(COUNTIFS(Urlaub!$A$5:$A$604,$A27,Urlaub!$B$5:$B$604,"&lt;="&amp;BI$3,Urlaub!$C$5:$C$604,"&gt;="&amp;BI$3)&gt;0,1,0))</f>
        <v>0</v>
      </c>
      <c r="BJ27" s="19" t="n">
        <f aca="false">IF($A27="",0,IF(COUNTIFS(Urlaub!$A$5:$A$604,$A27,Urlaub!$B$5:$B$604,"&lt;="&amp;BJ$3,Urlaub!$C$5:$C$604,"&gt;="&amp;BJ$3)&gt;0,1,0))</f>
        <v>0</v>
      </c>
      <c r="BK27" s="19" t="n">
        <f aca="false">IF($A27="",0,IF(COUNTIFS(Urlaub!$A$5:$A$604,$A27,Urlaub!$B$5:$B$604,"&lt;="&amp;BK$3,Urlaub!$C$5:$C$604,"&gt;="&amp;BK$3)&gt;0,1,0))</f>
        <v>0</v>
      </c>
      <c r="BL27" s="19" t="n">
        <f aca="false">IF($A27="",0,IF(COUNTIFS(Urlaub!$A$5:$A$604,$A27,Urlaub!$B$5:$B$604,"&lt;="&amp;BL$3,Urlaub!$C$5:$C$604,"&gt;="&amp;BL$3)&gt;0,1,0))</f>
        <v>0</v>
      </c>
      <c r="BM27" s="19" t="n">
        <f aca="false">IF($A27="",0,IF(COUNTIFS(Urlaub!$A$5:$A$604,$A27,Urlaub!$B$5:$B$604,"&lt;="&amp;BM$3,Urlaub!$C$5:$C$604,"&gt;="&amp;BM$3)&gt;0,1,0))</f>
        <v>0</v>
      </c>
      <c r="BN27" s="19" t="n">
        <f aca="false">IF($A27="",0,IF(COUNTIFS(Urlaub!$A$5:$A$604,$A27,Urlaub!$B$5:$B$604,"&lt;="&amp;BN$3,Urlaub!$C$5:$C$604,"&gt;="&amp;BN$3)&gt;0,1,0))</f>
        <v>0</v>
      </c>
      <c r="BO27" s="19" t="n">
        <f aca="false">IF($A27="",0,IF(COUNTIFS(Urlaub!$A$5:$A$604,$A27,Urlaub!$B$5:$B$604,"&lt;="&amp;BO$3,Urlaub!$C$5:$C$604,"&gt;="&amp;BO$3)&gt;0,1,0))</f>
        <v>0</v>
      </c>
      <c r="BP27" s="19" t="n">
        <f aca="false">IF($A27="",0,IF(COUNTIFS(Urlaub!$A$5:$A$604,$A27,Urlaub!$B$5:$B$604,"&lt;="&amp;BP$3,Urlaub!$C$5:$C$604,"&gt;="&amp;BP$3)&gt;0,1,0))</f>
        <v>0</v>
      </c>
      <c r="BQ27" s="19" t="n">
        <f aca="false">IF($A27="",0,IF(COUNTIFS(Urlaub!$A$5:$A$604,$A27,Urlaub!$B$5:$B$604,"&lt;="&amp;BQ$3,Urlaub!$C$5:$C$604,"&gt;="&amp;BQ$3)&gt;0,1,0))</f>
        <v>0</v>
      </c>
      <c r="BR27" s="19" t="n">
        <f aca="false">IF($A27="",0,IF(COUNTIFS(Urlaub!$A$5:$A$604,$A27,Urlaub!$B$5:$B$604,"&lt;="&amp;BR$3,Urlaub!$C$5:$C$604,"&gt;="&amp;BR$3)&gt;0,1,0))</f>
        <v>0</v>
      </c>
      <c r="BS27" s="19" t="n">
        <f aca="false">IF($A27="",0,IF(COUNTIFS(Urlaub!$A$5:$A$604,$A27,Urlaub!$B$5:$B$604,"&lt;="&amp;BS$3,Urlaub!$C$5:$C$604,"&gt;="&amp;BS$3)&gt;0,1,0))</f>
        <v>0</v>
      </c>
      <c r="BT27" s="19" t="n">
        <f aca="false">IF($A27="",0,IF(COUNTIFS(Urlaub!$A$5:$A$604,$A27,Urlaub!$B$5:$B$604,"&lt;="&amp;BT$3,Urlaub!$C$5:$C$604,"&gt;="&amp;BT$3)&gt;0,1,0))</f>
        <v>0</v>
      </c>
      <c r="BU27" s="19" t="n">
        <f aca="false">IF($A27="",0,IF(COUNTIFS(Urlaub!$A$5:$A$604,$A27,Urlaub!$B$5:$B$604,"&lt;="&amp;BU$3,Urlaub!$C$5:$C$604,"&gt;="&amp;BU$3)&gt;0,1,0))</f>
        <v>0</v>
      </c>
      <c r="BV27" s="19" t="n">
        <f aca="false">IF($A27="",0,IF(COUNTIFS(Urlaub!$A$5:$A$604,$A27,Urlaub!$B$5:$B$604,"&lt;="&amp;BV$3,Urlaub!$C$5:$C$604,"&gt;="&amp;BV$3)&gt;0,1,0))</f>
        <v>0</v>
      </c>
      <c r="BW27" s="19" t="n">
        <f aca="false">IF($A27="",0,IF(COUNTIFS(Urlaub!$A$5:$A$604,$A27,Urlaub!$B$5:$B$604,"&lt;="&amp;BW$3,Urlaub!$C$5:$C$604,"&gt;="&amp;BW$3)&gt;0,1,0))</f>
        <v>0</v>
      </c>
      <c r="BX27" s="19" t="n">
        <f aca="false">IF($A27="",0,IF(COUNTIFS(Urlaub!$A$5:$A$604,$A27,Urlaub!$B$5:$B$604,"&lt;="&amp;BX$3,Urlaub!$C$5:$C$604,"&gt;="&amp;BX$3)&gt;0,1,0))</f>
        <v>0</v>
      </c>
      <c r="BY27" s="19" t="n">
        <f aca="false">IF($A27="",0,IF(COUNTIFS(Urlaub!$A$5:$A$604,$A27,Urlaub!$B$5:$B$604,"&lt;="&amp;BY$3,Urlaub!$C$5:$C$604,"&gt;="&amp;BY$3)&gt;0,1,0))</f>
        <v>0</v>
      </c>
      <c r="BZ27" s="19" t="n">
        <f aca="false">IF($A27="",0,IF(COUNTIFS(Urlaub!$A$5:$A$604,$A27,Urlaub!$B$5:$B$604,"&lt;="&amp;BZ$3,Urlaub!$C$5:$C$604,"&gt;="&amp;BZ$3)&gt;0,1,0))</f>
        <v>0</v>
      </c>
      <c r="CA27" s="19" t="n">
        <f aca="false">IF($A27="",0,IF(COUNTIFS(Urlaub!$A$5:$A$604,$A27,Urlaub!$B$5:$B$604,"&lt;="&amp;CA$3,Urlaub!$C$5:$C$604,"&gt;="&amp;CA$3)&gt;0,1,0))</f>
        <v>0</v>
      </c>
      <c r="CB27" s="19" t="n">
        <f aca="false">IF($A27="",0,IF(COUNTIFS(Urlaub!$A$5:$A$604,$A27,Urlaub!$B$5:$B$604,"&lt;="&amp;CB$3,Urlaub!$C$5:$C$604,"&gt;="&amp;CB$3)&gt;0,1,0))</f>
        <v>0</v>
      </c>
      <c r="CC27" s="19" t="n">
        <f aca="false">IF($A27="",0,IF(COUNTIFS(Urlaub!$A$5:$A$604,$A27,Urlaub!$B$5:$B$604,"&lt;="&amp;CC$3,Urlaub!$C$5:$C$604,"&gt;="&amp;CC$3)&gt;0,1,0))</f>
        <v>0</v>
      </c>
      <c r="CD27" s="19" t="n">
        <f aca="false">IF($A27="",0,IF(COUNTIFS(Urlaub!$A$5:$A$604,$A27,Urlaub!$B$5:$B$604,"&lt;="&amp;CD$3,Urlaub!$C$5:$C$604,"&gt;="&amp;CD$3)&gt;0,1,0))</f>
        <v>0</v>
      </c>
      <c r="CE27" s="19" t="n">
        <f aca="false">IF($A27="",0,IF(COUNTIFS(Urlaub!$A$5:$A$604,$A27,Urlaub!$B$5:$B$604,"&lt;="&amp;CE$3,Urlaub!$C$5:$C$604,"&gt;="&amp;CE$3)&gt;0,1,0))</f>
        <v>0</v>
      </c>
      <c r="CF27" s="19" t="n">
        <f aca="false">IF($A27="",0,IF(COUNTIFS(Urlaub!$A$5:$A$604,$A27,Urlaub!$B$5:$B$604,"&lt;="&amp;CF$3,Urlaub!$C$5:$C$604,"&gt;="&amp;CF$3)&gt;0,1,0))</f>
        <v>0</v>
      </c>
      <c r="CG27" s="19" t="n">
        <f aca="false">IF($A27="",0,IF(COUNTIFS(Urlaub!$A$5:$A$604,$A27,Urlaub!$B$5:$B$604,"&lt;="&amp;CG$3,Urlaub!$C$5:$C$604,"&gt;="&amp;CG$3)&gt;0,1,0))</f>
        <v>0</v>
      </c>
      <c r="CH27" s="19" t="n">
        <f aca="false">IF($A27="",0,IF(COUNTIFS(Urlaub!$A$5:$A$604,$A27,Urlaub!$B$5:$B$604,"&lt;="&amp;CH$3,Urlaub!$C$5:$C$604,"&gt;="&amp;CH$3)&gt;0,1,0))</f>
        <v>0</v>
      </c>
      <c r="CI27" s="19" t="n">
        <f aca="false">IF($A27="",0,IF(COUNTIFS(Urlaub!$A$5:$A$604,$A27,Urlaub!$B$5:$B$604,"&lt;="&amp;CI$3,Urlaub!$C$5:$C$604,"&gt;="&amp;CI$3)&gt;0,1,0))</f>
        <v>0</v>
      </c>
      <c r="CJ27" s="19" t="n">
        <f aca="false">IF($A27="",0,IF(COUNTIFS(Urlaub!$A$5:$A$604,$A27,Urlaub!$B$5:$B$604,"&lt;="&amp;CJ$3,Urlaub!$C$5:$C$604,"&gt;="&amp;CJ$3)&gt;0,1,0))</f>
        <v>0</v>
      </c>
      <c r="CK27" s="19" t="n">
        <f aca="false">IF($A27="",0,IF(COUNTIFS(Urlaub!$A$5:$A$604,$A27,Urlaub!$B$5:$B$604,"&lt;="&amp;CK$3,Urlaub!$C$5:$C$604,"&gt;="&amp;CK$3)&gt;0,1,0))</f>
        <v>0</v>
      </c>
      <c r="CL27" s="19" t="n">
        <f aca="false">IF($A27="",0,IF(COUNTIFS(Urlaub!$A$5:$A$604,$A27,Urlaub!$B$5:$B$604,"&lt;="&amp;CL$3,Urlaub!$C$5:$C$604,"&gt;="&amp;CL$3)&gt;0,1,0))</f>
        <v>0</v>
      </c>
      <c r="CM27" s="19" t="n">
        <f aca="false">IF($A27="",0,IF(COUNTIFS(Urlaub!$A$5:$A$604,$A27,Urlaub!$B$5:$B$604,"&lt;="&amp;CM$3,Urlaub!$C$5:$C$604,"&gt;="&amp;CM$3)&gt;0,1,0))</f>
        <v>0</v>
      </c>
      <c r="CN27" s="19" t="n">
        <f aca="false">IF($A27="",0,IF(COUNTIFS(Urlaub!$A$5:$A$604,$A27,Urlaub!$B$5:$B$604,"&lt;="&amp;CN$3,Urlaub!$C$5:$C$604,"&gt;="&amp;CN$3)&gt;0,1,0))</f>
        <v>0</v>
      </c>
      <c r="CO27" s="19" t="n">
        <f aca="false">IF($A27="",0,IF(COUNTIFS(Urlaub!$A$5:$A$604,$A27,Urlaub!$B$5:$B$604,"&lt;="&amp;CO$3,Urlaub!$C$5:$C$604,"&gt;="&amp;CO$3)&gt;0,1,0))</f>
        <v>0</v>
      </c>
      <c r="CP27" s="19" t="n">
        <f aca="false">IF($A27="",0,IF(COUNTIFS(Urlaub!$A$5:$A$604,$A27,Urlaub!$B$5:$B$604,"&lt;="&amp;CP$3,Urlaub!$C$5:$C$604,"&gt;="&amp;CP$3)&gt;0,1,0))</f>
        <v>0</v>
      </c>
      <c r="CQ27" s="19" t="n">
        <f aca="false">IF($A27="",0,IF(COUNTIFS(Urlaub!$A$5:$A$604,$A27,Urlaub!$B$5:$B$604,"&lt;="&amp;CQ$3,Urlaub!$C$5:$C$604,"&gt;="&amp;CQ$3)&gt;0,1,0))</f>
        <v>0</v>
      </c>
      <c r="CR27" s="19" t="n">
        <f aca="false">IF($A27="",0,IF(COUNTIFS(Urlaub!$A$5:$A$604,$A27,Urlaub!$B$5:$B$604,"&lt;="&amp;CR$3,Urlaub!$C$5:$C$604,"&gt;="&amp;CR$3)&gt;0,1,0))</f>
        <v>0</v>
      </c>
      <c r="CS27" s="19" t="n">
        <f aca="false">IF($A27="",0,IF(COUNTIFS(Urlaub!$A$5:$A$604,$A27,Urlaub!$B$5:$B$604,"&lt;="&amp;CS$3,Urlaub!$C$5:$C$604,"&gt;="&amp;CS$3)&gt;0,1,0))</f>
        <v>0</v>
      </c>
      <c r="CT27" s="19" t="n">
        <f aca="false">IF($A27="",0,IF(COUNTIFS(Urlaub!$A$5:$A$604,$A27,Urlaub!$B$5:$B$604,"&lt;="&amp;CT$3,Urlaub!$C$5:$C$604,"&gt;="&amp;CT$3)&gt;0,1,0))</f>
        <v>0</v>
      </c>
      <c r="CU27" s="19" t="n">
        <f aca="false">IF($A27="",0,IF(COUNTIFS(Urlaub!$A$5:$A$604,$A27,Urlaub!$B$5:$B$604,"&lt;="&amp;CU$3,Urlaub!$C$5:$C$604,"&gt;="&amp;CU$3)&gt;0,1,0))</f>
        <v>0</v>
      </c>
      <c r="CV27" s="19" t="n">
        <f aca="false">IF($A27="",0,IF(COUNTIFS(Urlaub!$A$5:$A$604,$A27,Urlaub!$B$5:$B$604,"&lt;="&amp;CV$3,Urlaub!$C$5:$C$604,"&gt;="&amp;CV$3)&gt;0,1,0))</f>
        <v>0</v>
      </c>
      <c r="CW27" s="19" t="n">
        <f aca="false">IF($A27="",0,IF(COUNTIFS(Urlaub!$A$5:$A$604,$A27,Urlaub!$B$5:$B$604,"&lt;="&amp;CW$3,Urlaub!$C$5:$C$604,"&gt;="&amp;CW$3)&gt;0,1,0))</f>
        <v>0</v>
      </c>
      <c r="CX27" s="19" t="n">
        <f aca="false">IF($A27="",0,IF(COUNTIFS(Urlaub!$A$5:$A$604,$A27,Urlaub!$B$5:$B$604,"&lt;="&amp;CX$3,Urlaub!$C$5:$C$604,"&gt;="&amp;CX$3)&gt;0,1,0))</f>
        <v>0</v>
      </c>
      <c r="CY27" s="19" t="n">
        <f aca="false">IF($A27="",0,IF(COUNTIFS(Urlaub!$A$5:$A$604,$A27,Urlaub!$B$5:$B$604,"&lt;="&amp;CY$3,Urlaub!$C$5:$C$604,"&gt;="&amp;CY$3)&gt;0,1,0))</f>
        <v>0</v>
      </c>
      <c r="CZ27" s="19" t="n">
        <f aca="false">IF($A27="",0,IF(COUNTIFS(Urlaub!$A$5:$A$604,$A27,Urlaub!$B$5:$B$604,"&lt;="&amp;CZ$3,Urlaub!$C$5:$C$604,"&gt;="&amp;CZ$3)&gt;0,1,0))</f>
        <v>0</v>
      </c>
      <c r="DA27" s="19" t="n">
        <f aca="false">IF($A27="",0,IF(COUNTIFS(Urlaub!$A$5:$A$604,$A27,Urlaub!$B$5:$B$604,"&lt;="&amp;DA$3,Urlaub!$C$5:$C$604,"&gt;="&amp;DA$3)&gt;0,1,0))</f>
        <v>0</v>
      </c>
      <c r="DB27" s="19" t="n">
        <f aca="false">IF($A27="",0,IF(COUNTIFS(Urlaub!$A$5:$A$604,$A27,Urlaub!$B$5:$B$604,"&lt;="&amp;DB$3,Urlaub!$C$5:$C$604,"&gt;="&amp;DB$3)&gt;0,1,0))</f>
        <v>0</v>
      </c>
      <c r="DC27" s="19" t="n">
        <f aca="false">IF($A27="",0,IF(COUNTIFS(Urlaub!$A$5:$A$604,$A27,Urlaub!$B$5:$B$604,"&lt;="&amp;DC$3,Urlaub!$C$5:$C$604,"&gt;="&amp;DC$3)&gt;0,1,0))</f>
        <v>0</v>
      </c>
      <c r="DD27" s="19" t="n">
        <f aca="false">IF($A27="",0,IF(COUNTIFS(Urlaub!$A$5:$A$604,$A27,Urlaub!$B$5:$B$604,"&lt;="&amp;DD$3,Urlaub!$C$5:$C$604,"&gt;="&amp;DD$3)&gt;0,1,0))</f>
        <v>0</v>
      </c>
      <c r="DE27" s="19" t="n">
        <f aca="false">IF($A27="",0,IF(COUNTIFS(Urlaub!$A$5:$A$604,$A27,Urlaub!$B$5:$B$604,"&lt;="&amp;DE$3,Urlaub!$C$5:$C$604,"&gt;="&amp;DE$3)&gt;0,1,0))</f>
        <v>0</v>
      </c>
      <c r="DF27" s="19" t="n">
        <f aca="false">IF($A27="",0,IF(COUNTIFS(Urlaub!$A$5:$A$604,$A27,Urlaub!$B$5:$B$604,"&lt;="&amp;DF$3,Urlaub!$C$5:$C$604,"&gt;="&amp;DF$3)&gt;0,1,0))</f>
        <v>0</v>
      </c>
      <c r="DG27" s="19" t="n">
        <f aca="false">IF($A27="",0,IF(COUNTIFS(Urlaub!$A$5:$A$604,$A27,Urlaub!$B$5:$B$604,"&lt;="&amp;DG$3,Urlaub!$C$5:$C$604,"&gt;="&amp;DG$3)&gt;0,1,0))</f>
        <v>0</v>
      </c>
      <c r="DH27" s="19" t="n">
        <f aca="false">IF($A27="",0,IF(COUNTIFS(Urlaub!$A$5:$A$604,$A27,Urlaub!$B$5:$B$604,"&lt;="&amp;DH$3,Urlaub!$C$5:$C$604,"&gt;="&amp;DH$3)&gt;0,1,0))</f>
        <v>0</v>
      </c>
      <c r="DI27" s="19" t="n">
        <f aca="false">IF($A27="",0,IF(COUNTIFS(Urlaub!$A$5:$A$604,$A27,Urlaub!$B$5:$B$604,"&lt;="&amp;DI$3,Urlaub!$C$5:$C$604,"&gt;="&amp;DI$3)&gt;0,1,0))</f>
        <v>0</v>
      </c>
      <c r="DJ27" s="19" t="n">
        <f aca="false">IF($A27="",0,IF(COUNTIFS(Urlaub!$A$5:$A$604,$A27,Urlaub!$B$5:$B$604,"&lt;="&amp;DJ$3,Urlaub!$C$5:$C$604,"&gt;="&amp;DJ$3)&gt;0,1,0))</f>
        <v>0</v>
      </c>
      <c r="DK27" s="19" t="n">
        <f aca="false">IF($A27="",0,IF(COUNTIFS(Urlaub!$A$5:$A$604,$A27,Urlaub!$B$5:$B$604,"&lt;="&amp;DK$3,Urlaub!$C$5:$C$604,"&gt;="&amp;DK$3)&gt;0,1,0))</f>
        <v>0</v>
      </c>
      <c r="DL27" s="19" t="n">
        <f aca="false">IF($A27="",0,IF(COUNTIFS(Urlaub!$A$5:$A$604,$A27,Urlaub!$B$5:$B$604,"&lt;="&amp;DL$3,Urlaub!$C$5:$C$604,"&gt;="&amp;DL$3)&gt;0,1,0))</f>
        <v>0</v>
      </c>
      <c r="DM27" s="19" t="n">
        <f aca="false">IF($A27="",0,IF(COUNTIFS(Urlaub!$A$5:$A$604,$A27,Urlaub!$B$5:$B$604,"&lt;="&amp;DM$3,Urlaub!$C$5:$C$604,"&gt;="&amp;DM$3)&gt;0,1,0))</f>
        <v>0</v>
      </c>
      <c r="DN27" s="19" t="n">
        <f aca="false">IF($A27="",0,IF(COUNTIFS(Urlaub!$A$5:$A$604,$A27,Urlaub!$B$5:$B$604,"&lt;="&amp;DN$3,Urlaub!$C$5:$C$604,"&gt;="&amp;DN$3)&gt;0,1,0))</f>
        <v>0</v>
      </c>
      <c r="DO27" s="19" t="n">
        <f aca="false">IF($A27="",0,IF(COUNTIFS(Urlaub!$A$5:$A$604,$A27,Urlaub!$B$5:$B$604,"&lt;="&amp;DO$3,Urlaub!$C$5:$C$604,"&gt;="&amp;DO$3)&gt;0,1,0))</f>
        <v>0</v>
      </c>
      <c r="DP27" s="19" t="n">
        <f aca="false">IF($A27="",0,IF(COUNTIFS(Urlaub!$A$5:$A$604,$A27,Urlaub!$B$5:$B$604,"&lt;="&amp;DP$3,Urlaub!$C$5:$C$604,"&gt;="&amp;DP$3)&gt;0,1,0))</f>
        <v>0</v>
      </c>
      <c r="DQ27" s="19" t="n">
        <f aca="false">IF($A27="",0,IF(COUNTIFS(Urlaub!$A$5:$A$604,$A27,Urlaub!$B$5:$B$604,"&lt;="&amp;DQ$3,Urlaub!$C$5:$C$604,"&gt;="&amp;DQ$3)&gt;0,1,0))</f>
        <v>0</v>
      </c>
      <c r="DR27" s="19" t="n">
        <f aca="false">IF($A27="",0,IF(COUNTIFS(Urlaub!$A$5:$A$604,$A27,Urlaub!$B$5:$B$604,"&lt;="&amp;DR$3,Urlaub!$C$5:$C$604,"&gt;="&amp;DR$3)&gt;0,1,0))</f>
        <v>0</v>
      </c>
      <c r="DS27" s="19" t="n">
        <f aca="false">IF($A27="",0,IF(COUNTIFS(Urlaub!$A$5:$A$604,$A27,Urlaub!$B$5:$B$604,"&lt;="&amp;DS$3,Urlaub!$C$5:$C$604,"&gt;="&amp;DS$3)&gt;0,1,0))</f>
        <v>0</v>
      </c>
      <c r="DT27" s="19" t="n">
        <f aca="false">IF($A27="",0,IF(COUNTIFS(Urlaub!$A$5:$A$604,$A27,Urlaub!$B$5:$B$604,"&lt;="&amp;DT$3,Urlaub!$C$5:$C$604,"&gt;="&amp;DT$3)&gt;0,1,0))</f>
        <v>0</v>
      </c>
      <c r="DU27" s="19" t="n">
        <f aca="false">IF($A27="",0,IF(COUNTIFS(Urlaub!$A$5:$A$604,$A27,Urlaub!$B$5:$B$604,"&lt;="&amp;DU$3,Urlaub!$C$5:$C$604,"&gt;="&amp;DU$3)&gt;0,1,0))</f>
        <v>0</v>
      </c>
      <c r="DV27" s="19" t="n">
        <f aca="false">IF($A27="",0,IF(COUNTIFS(Urlaub!$A$5:$A$604,$A27,Urlaub!$B$5:$B$604,"&lt;="&amp;DV$3,Urlaub!$C$5:$C$604,"&gt;="&amp;DV$3)&gt;0,1,0))</f>
        <v>0</v>
      </c>
      <c r="DW27" s="19" t="n">
        <f aca="false">IF($A27="",0,IF(COUNTIFS(Urlaub!$A$5:$A$604,$A27,Urlaub!$B$5:$B$604,"&lt;="&amp;DW$3,Urlaub!$C$5:$C$604,"&gt;="&amp;DW$3)&gt;0,1,0))</f>
        <v>0</v>
      </c>
      <c r="DX27" s="19" t="n">
        <f aca="false">IF($A27="",0,IF(COUNTIFS(Urlaub!$A$5:$A$604,$A27,Urlaub!$B$5:$B$604,"&lt;="&amp;DX$3,Urlaub!$C$5:$C$604,"&gt;="&amp;DX$3)&gt;0,1,0))</f>
        <v>0</v>
      </c>
      <c r="DY27" s="19" t="n">
        <f aca="false">IF($A27="",0,IF(COUNTIFS(Urlaub!$A$5:$A$604,$A27,Urlaub!$B$5:$B$604,"&lt;="&amp;DY$3,Urlaub!$C$5:$C$604,"&gt;="&amp;DY$3)&gt;0,1,0))</f>
        <v>0</v>
      </c>
      <c r="DZ27" s="19" t="n">
        <f aca="false">IF($A27="",0,IF(COUNTIFS(Urlaub!$A$5:$A$604,$A27,Urlaub!$B$5:$B$604,"&lt;="&amp;DZ$3,Urlaub!$C$5:$C$604,"&gt;="&amp;DZ$3)&gt;0,1,0))</f>
        <v>0</v>
      </c>
      <c r="EA27" s="19" t="n">
        <f aca="false">IF($A27="",0,IF(COUNTIFS(Urlaub!$A$5:$A$604,$A27,Urlaub!$B$5:$B$604,"&lt;="&amp;EA$3,Urlaub!$C$5:$C$604,"&gt;="&amp;EA$3)&gt;0,1,0))</f>
        <v>0</v>
      </c>
      <c r="EB27" s="19" t="n">
        <f aca="false">IF($A27="",0,IF(COUNTIFS(Urlaub!$A$5:$A$604,$A27,Urlaub!$B$5:$B$604,"&lt;="&amp;EB$3,Urlaub!$C$5:$C$604,"&gt;="&amp;EB$3)&gt;0,1,0))</f>
        <v>0</v>
      </c>
      <c r="EC27" s="19" t="n">
        <f aca="false">IF($A27="",0,IF(COUNTIFS(Urlaub!$A$5:$A$604,$A27,Urlaub!$B$5:$B$604,"&lt;="&amp;EC$3,Urlaub!$C$5:$C$604,"&gt;="&amp;EC$3)&gt;0,1,0))</f>
        <v>0</v>
      </c>
      <c r="ED27" s="19" t="n">
        <f aca="false">IF($A27="",0,IF(COUNTIFS(Urlaub!$A$5:$A$604,$A27,Urlaub!$B$5:$B$604,"&lt;="&amp;ED$3,Urlaub!$C$5:$C$604,"&gt;="&amp;ED$3)&gt;0,1,0))</f>
        <v>0</v>
      </c>
      <c r="EE27" s="19" t="n">
        <f aca="false">IF($A27="",0,IF(COUNTIFS(Urlaub!$A$5:$A$604,$A27,Urlaub!$B$5:$B$604,"&lt;="&amp;EE$3,Urlaub!$C$5:$C$604,"&gt;="&amp;EE$3)&gt;0,1,0))</f>
        <v>0</v>
      </c>
      <c r="EF27" s="19" t="n">
        <f aca="false">IF($A27="",0,IF(COUNTIFS(Urlaub!$A$5:$A$604,$A27,Urlaub!$B$5:$B$604,"&lt;="&amp;EF$3,Urlaub!$C$5:$C$604,"&gt;="&amp;EF$3)&gt;0,1,0))</f>
        <v>0</v>
      </c>
      <c r="EG27" s="19" t="n">
        <f aca="false">IF($A27="",0,IF(COUNTIFS(Urlaub!$A$5:$A$604,$A27,Urlaub!$B$5:$B$604,"&lt;="&amp;EG$3,Urlaub!$C$5:$C$604,"&gt;="&amp;EG$3)&gt;0,1,0))</f>
        <v>0</v>
      </c>
      <c r="EH27" s="19" t="n">
        <f aca="false">IF($A27="",0,IF(COUNTIFS(Urlaub!$A$5:$A$604,$A27,Urlaub!$B$5:$B$604,"&lt;="&amp;EH$3,Urlaub!$C$5:$C$604,"&gt;="&amp;EH$3)&gt;0,1,0))</f>
        <v>0</v>
      </c>
      <c r="EI27" s="19" t="n">
        <f aca="false">IF($A27="",0,IF(COUNTIFS(Urlaub!$A$5:$A$604,$A27,Urlaub!$B$5:$B$604,"&lt;="&amp;EI$3,Urlaub!$C$5:$C$604,"&gt;="&amp;EI$3)&gt;0,1,0))</f>
        <v>0</v>
      </c>
      <c r="EJ27" s="19" t="n">
        <f aca="false">IF($A27="",0,IF(COUNTIFS(Urlaub!$A$5:$A$604,$A27,Urlaub!$B$5:$B$604,"&lt;="&amp;EJ$3,Urlaub!$C$5:$C$604,"&gt;="&amp;EJ$3)&gt;0,1,0))</f>
        <v>0</v>
      </c>
      <c r="EK27" s="19" t="n">
        <f aca="false">IF($A27="",0,IF(COUNTIFS(Urlaub!$A$5:$A$604,$A27,Urlaub!$B$5:$B$604,"&lt;="&amp;EK$3,Urlaub!$C$5:$C$604,"&gt;="&amp;EK$3)&gt;0,1,0))</f>
        <v>0</v>
      </c>
      <c r="EL27" s="19" t="n">
        <f aca="false">IF($A27="",0,IF(COUNTIFS(Urlaub!$A$5:$A$604,$A27,Urlaub!$B$5:$B$604,"&lt;="&amp;EL$3,Urlaub!$C$5:$C$604,"&gt;="&amp;EL$3)&gt;0,1,0))</f>
        <v>0</v>
      </c>
      <c r="EM27" s="19" t="n">
        <f aca="false">IF($A27="",0,IF(COUNTIFS(Urlaub!$A$5:$A$604,$A27,Urlaub!$B$5:$B$604,"&lt;="&amp;EM$3,Urlaub!$C$5:$C$604,"&gt;="&amp;EM$3)&gt;0,1,0))</f>
        <v>0</v>
      </c>
      <c r="EN27" s="19" t="n">
        <f aca="false">IF($A27="",0,IF(COUNTIFS(Urlaub!$A$5:$A$604,$A27,Urlaub!$B$5:$B$604,"&lt;="&amp;EN$3,Urlaub!$C$5:$C$604,"&gt;="&amp;EN$3)&gt;0,1,0))</f>
        <v>0</v>
      </c>
      <c r="EO27" s="19" t="n">
        <f aca="false">IF($A27="",0,IF(COUNTIFS(Urlaub!$A$5:$A$604,$A27,Urlaub!$B$5:$B$604,"&lt;="&amp;EO$3,Urlaub!$C$5:$C$604,"&gt;="&amp;EO$3)&gt;0,1,0))</f>
        <v>0</v>
      </c>
      <c r="EP27" s="19" t="n">
        <f aca="false">IF($A27="",0,IF(COUNTIFS(Urlaub!$A$5:$A$604,$A27,Urlaub!$B$5:$B$604,"&lt;="&amp;EP$3,Urlaub!$C$5:$C$604,"&gt;="&amp;EP$3)&gt;0,1,0))</f>
        <v>0</v>
      </c>
      <c r="EQ27" s="19" t="n">
        <f aca="false">IF($A27="",0,IF(COUNTIFS(Urlaub!$A$5:$A$604,$A27,Urlaub!$B$5:$B$604,"&lt;="&amp;EQ$3,Urlaub!$C$5:$C$604,"&gt;="&amp;EQ$3)&gt;0,1,0))</f>
        <v>0</v>
      </c>
      <c r="ER27" s="19" t="n">
        <f aca="false">IF($A27="",0,IF(COUNTIFS(Urlaub!$A$5:$A$604,$A27,Urlaub!$B$5:$B$604,"&lt;="&amp;ER$3,Urlaub!$C$5:$C$604,"&gt;="&amp;ER$3)&gt;0,1,0))</f>
        <v>0</v>
      </c>
      <c r="ES27" s="19" t="n">
        <f aca="false">IF($A27="",0,IF(COUNTIFS(Urlaub!$A$5:$A$604,$A27,Urlaub!$B$5:$B$604,"&lt;="&amp;ES$3,Urlaub!$C$5:$C$604,"&gt;="&amp;ES$3)&gt;0,1,0))</f>
        <v>0</v>
      </c>
      <c r="ET27" s="19" t="n">
        <f aca="false">IF($A27="",0,IF(COUNTIFS(Urlaub!$A$5:$A$604,$A27,Urlaub!$B$5:$B$604,"&lt;="&amp;ET$3,Urlaub!$C$5:$C$604,"&gt;="&amp;ET$3)&gt;0,1,0))</f>
        <v>0</v>
      </c>
      <c r="EU27" s="19" t="n">
        <f aca="false">IF($A27="",0,IF(COUNTIFS(Urlaub!$A$5:$A$604,$A27,Urlaub!$B$5:$B$604,"&lt;="&amp;EU$3,Urlaub!$C$5:$C$604,"&gt;="&amp;EU$3)&gt;0,1,0))</f>
        <v>0</v>
      </c>
      <c r="EV27" s="19" t="n">
        <f aca="false">IF($A27="",0,IF(COUNTIFS(Urlaub!$A$5:$A$604,$A27,Urlaub!$B$5:$B$604,"&lt;="&amp;EV$3,Urlaub!$C$5:$C$604,"&gt;="&amp;EV$3)&gt;0,1,0))</f>
        <v>0</v>
      </c>
      <c r="EW27" s="19" t="n">
        <f aca="false">IF($A27="",0,IF(COUNTIFS(Urlaub!$A$5:$A$604,$A27,Urlaub!$B$5:$B$604,"&lt;="&amp;EW$3,Urlaub!$C$5:$C$604,"&gt;="&amp;EW$3)&gt;0,1,0))</f>
        <v>0</v>
      </c>
      <c r="EX27" s="19" t="n">
        <f aca="false">IF($A27="",0,IF(COUNTIFS(Urlaub!$A$5:$A$604,$A27,Urlaub!$B$5:$B$604,"&lt;="&amp;EX$3,Urlaub!$C$5:$C$604,"&gt;="&amp;EX$3)&gt;0,1,0))</f>
        <v>0</v>
      </c>
      <c r="EY27" s="19" t="n">
        <f aca="false">IF($A27="",0,IF(COUNTIFS(Urlaub!$A$5:$A$604,$A27,Urlaub!$B$5:$B$604,"&lt;="&amp;EY$3,Urlaub!$C$5:$C$604,"&gt;="&amp;EY$3)&gt;0,1,0))</f>
        <v>0</v>
      </c>
      <c r="EZ27" s="19" t="n">
        <f aca="false">IF($A27="",0,IF(COUNTIFS(Urlaub!$A$5:$A$604,$A27,Urlaub!$B$5:$B$604,"&lt;="&amp;EZ$3,Urlaub!$C$5:$C$604,"&gt;="&amp;EZ$3)&gt;0,1,0))</f>
        <v>0</v>
      </c>
      <c r="FA27" s="19" t="n">
        <f aca="false">IF($A27="",0,IF(COUNTIFS(Urlaub!$A$5:$A$604,$A27,Urlaub!$B$5:$B$604,"&lt;="&amp;FA$3,Urlaub!$C$5:$C$604,"&gt;="&amp;FA$3)&gt;0,1,0))</f>
        <v>0</v>
      </c>
      <c r="FB27" s="19" t="n">
        <f aca="false">IF($A27="",0,IF(COUNTIFS(Urlaub!$A$5:$A$604,$A27,Urlaub!$B$5:$B$604,"&lt;="&amp;FB$3,Urlaub!$C$5:$C$604,"&gt;="&amp;FB$3)&gt;0,1,0))</f>
        <v>0</v>
      </c>
      <c r="FC27" s="19" t="n">
        <f aca="false">IF($A27="",0,IF(COUNTIFS(Urlaub!$A$5:$A$604,$A27,Urlaub!$B$5:$B$604,"&lt;="&amp;FC$3,Urlaub!$C$5:$C$604,"&gt;="&amp;FC$3)&gt;0,1,0))</f>
        <v>0</v>
      </c>
      <c r="FD27" s="19" t="n">
        <f aca="false">IF($A27="",0,IF(COUNTIFS(Urlaub!$A$5:$A$604,$A27,Urlaub!$B$5:$B$604,"&lt;="&amp;FD$3,Urlaub!$C$5:$C$604,"&gt;="&amp;FD$3)&gt;0,1,0))</f>
        <v>0</v>
      </c>
      <c r="FE27" s="19" t="n">
        <f aca="false">IF($A27="",0,IF(COUNTIFS(Urlaub!$A$5:$A$604,$A27,Urlaub!$B$5:$B$604,"&lt;="&amp;FE$3,Urlaub!$C$5:$C$604,"&gt;="&amp;FE$3)&gt;0,1,0))</f>
        <v>0</v>
      </c>
      <c r="FF27" s="19" t="n">
        <f aca="false">IF($A27="",0,IF(COUNTIFS(Urlaub!$A$5:$A$604,$A27,Urlaub!$B$5:$B$604,"&lt;="&amp;FF$3,Urlaub!$C$5:$C$604,"&gt;="&amp;FF$3)&gt;0,1,0))</f>
        <v>0</v>
      </c>
      <c r="FG27" s="19" t="n">
        <f aca="false">IF($A27="",0,IF(COUNTIFS(Urlaub!$A$5:$A$604,$A27,Urlaub!$B$5:$B$604,"&lt;="&amp;FG$3,Urlaub!$C$5:$C$604,"&gt;="&amp;FG$3)&gt;0,1,0))</f>
        <v>0</v>
      </c>
      <c r="FH27" s="19" t="n">
        <f aca="false">IF($A27="",0,IF(COUNTIFS(Urlaub!$A$5:$A$604,$A27,Urlaub!$B$5:$B$604,"&lt;="&amp;FH$3,Urlaub!$C$5:$C$604,"&gt;="&amp;FH$3)&gt;0,1,0))</f>
        <v>0</v>
      </c>
      <c r="FI27" s="19" t="n">
        <f aca="false">IF($A27="",0,IF(COUNTIFS(Urlaub!$A$5:$A$604,$A27,Urlaub!$B$5:$B$604,"&lt;="&amp;FI$3,Urlaub!$C$5:$C$604,"&gt;="&amp;FI$3)&gt;0,1,0))</f>
        <v>0</v>
      </c>
      <c r="FJ27" s="19" t="n">
        <f aca="false">IF($A27="",0,IF(COUNTIFS(Urlaub!$A$5:$A$604,$A27,Urlaub!$B$5:$B$604,"&lt;="&amp;FJ$3,Urlaub!$C$5:$C$604,"&gt;="&amp;FJ$3)&gt;0,1,0))</f>
        <v>0</v>
      </c>
      <c r="FK27" s="19" t="n">
        <f aca="false">IF($A27="",0,IF(COUNTIFS(Urlaub!$A$5:$A$604,$A27,Urlaub!$B$5:$B$604,"&lt;="&amp;FK$3,Urlaub!$C$5:$C$604,"&gt;="&amp;FK$3)&gt;0,1,0))</f>
        <v>0</v>
      </c>
      <c r="FL27" s="19" t="n">
        <f aca="false">IF($A27="",0,IF(COUNTIFS(Urlaub!$A$5:$A$604,$A27,Urlaub!$B$5:$B$604,"&lt;="&amp;FL$3,Urlaub!$C$5:$C$604,"&gt;="&amp;FL$3)&gt;0,1,0))</f>
        <v>0</v>
      </c>
      <c r="FM27" s="19" t="n">
        <f aca="false">IF($A27="",0,IF(COUNTIFS(Urlaub!$A$5:$A$604,$A27,Urlaub!$B$5:$B$604,"&lt;="&amp;FM$3,Urlaub!$C$5:$C$604,"&gt;="&amp;FM$3)&gt;0,1,0))</f>
        <v>0</v>
      </c>
      <c r="FN27" s="19" t="n">
        <f aca="false">IF($A27="",0,IF(COUNTIFS(Urlaub!$A$5:$A$604,$A27,Urlaub!$B$5:$B$604,"&lt;="&amp;FN$3,Urlaub!$C$5:$C$604,"&gt;="&amp;FN$3)&gt;0,1,0))</f>
        <v>0</v>
      </c>
      <c r="FO27" s="19" t="n">
        <f aca="false">IF($A27="",0,IF(COUNTIFS(Urlaub!$A$5:$A$604,$A27,Urlaub!$B$5:$B$604,"&lt;="&amp;FO$3,Urlaub!$C$5:$C$604,"&gt;="&amp;FO$3)&gt;0,1,0))</f>
        <v>0</v>
      </c>
      <c r="FP27" s="19" t="n">
        <f aca="false">IF($A27="",0,IF(COUNTIFS(Urlaub!$A$5:$A$604,$A27,Urlaub!$B$5:$B$604,"&lt;="&amp;FP$3,Urlaub!$C$5:$C$604,"&gt;="&amp;FP$3)&gt;0,1,0))</f>
        <v>0</v>
      </c>
      <c r="FQ27" s="19" t="n">
        <f aca="false">IF($A27="",0,IF(COUNTIFS(Urlaub!$A$5:$A$604,$A27,Urlaub!$B$5:$B$604,"&lt;="&amp;FQ$3,Urlaub!$C$5:$C$604,"&gt;="&amp;FQ$3)&gt;0,1,0))</f>
        <v>0</v>
      </c>
      <c r="FR27" s="19" t="n">
        <f aca="false">IF($A27="",0,IF(COUNTIFS(Urlaub!$A$5:$A$604,$A27,Urlaub!$B$5:$B$604,"&lt;="&amp;FR$3,Urlaub!$C$5:$C$604,"&gt;="&amp;FR$3)&gt;0,1,0))</f>
        <v>0</v>
      </c>
      <c r="FS27" s="19" t="n">
        <f aca="false">IF($A27="",0,IF(COUNTIFS(Urlaub!$A$5:$A$604,$A27,Urlaub!$B$5:$B$604,"&lt;="&amp;FS$3,Urlaub!$C$5:$C$604,"&gt;="&amp;FS$3)&gt;0,1,0))</f>
        <v>0</v>
      </c>
      <c r="FT27" s="19" t="n">
        <f aca="false">IF($A27="",0,IF(COUNTIFS(Urlaub!$A$5:$A$604,$A27,Urlaub!$B$5:$B$604,"&lt;="&amp;FT$3,Urlaub!$C$5:$C$604,"&gt;="&amp;FT$3)&gt;0,1,0))</f>
        <v>0</v>
      </c>
      <c r="FU27" s="19" t="n">
        <f aca="false">IF($A27="",0,IF(COUNTIFS(Urlaub!$A$5:$A$604,$A27,Urlaub!$B$5:$B$604,"&lt;="&amp;FU$3,Urlaub!$C$5:$C$604,"&gt;="&amp;FU$3)&gt;0,1,0))</f>
        <v>0</v>
      </c>
      <c r="FV27" s="19" t="n">
        <f aca="false">IF($A27="",0,IF(COUNTIFS(Urlaub!$A$5:$A$604,$A27,Urlaub!$B$5:$B$604,"&lt;="&amp;FV$3,Urlaub!$C$5:$C$604,"&gt;="&amp;FV$3)&gt;0,1,0))</f>
        <v>0</v>
      </c>
      <c r="FW27" s="19" t="n">
        <f aca="false">IF($A27="",0,IF(COUNTIFS(Urlaub!$A$5:$A$604,$A27,Urlaub!$B$5:$B$604,"&lt;="&amp;FW$3,Urlaub!$C$5:$C$604,"&gt;="&amp;FW$3)&gt;0,1,0))</f>
        <v>0</v>
      </c>
      <c r="FX27" s="19" t="n">
        <f aca="false">IF($A27="",0,IF(COUNTIFS(Urlaub!$A$5:$A$604,$A27,Urlaub!$B$5:$B$604,"&lt;="&amp;FX$3,Urlaub!$C$5:$C$604,"&gt;="&amp;FX$3)&gt;0,1,0))</f>
        <v>0</v>
      </c>
      <c r="FY27" s="19" t="n">
        <f aca="false">IF($A27="",0,IF(COUNTIFS(Urlaub!$A$5:$A$604,$A27,Urlaub!$B$5:$B$604,"&lt;="&amp;FY$3,Urlaub!$C$5:$C$604,"&gt;="&amp;FY$3)&gt;0,1,0))</f>
        <v>0</v>
      </c>
      <c r="FZ27" s="19" t="n">
        <f aca="false">IF($A27="",0,IF(COUNTIFS(Urlaub!$A$5:$A$604,$A27,Urlaub!$B$5:$B$604,"&lt;="&amp;FZ$3,Urlaub!$C$5:$C$604,"&gt;="&amp;FZ$3)&gt;0,1,0))</f>
        <v>0</v>
      </c>
      <c r="GA27" s="19" t="n">
        <f aca="false">IF($A27="",0,IF(COUNTIFS(Urlaub!$A$5:$A$604,$A27,Urlaub!$B$5:$B$604,"&lt;="&amp;GA$3,Urlaub!$C$5:$C$604,"&gt;="&amp;GA$3)&gt;0,1,0))</f>
        <v>0</v>
      </c>
      <c r="GB27" s="19" t="n">
        <f aca="false">IF($A27="",0,IF(COUNTIFS(Urlaub!$A$5:$A$604,$A27,Urlaub!$B$5:$B$604,"&lt;="&amp;GB$3,Urlaub!$C$5:$C$604,"&gt;="&amp;GB$3)&gt;0,1,0))</f>
        <v>0</v>
      </c>
      <c r="GC27" s="19" t="n">
        <f aca="false">IF($A27="",0,IF(COUNTIFS(Urlaub!$A$5:$A$604,$A27,Urlaub!$B$5:$B$604,"&lt;="&amp;GC$3,Urlaub!$C$5:$C$604,"&gt;="&amp;GC$3)&gt;0,1,0))</f>
        <v>0</v>
      </c>
      <c r="GD27" s="19" t="n">
        <f aca="false">IF($A27="",0,IF(COUNTIFS(Urlaub!$A$5:$A$604,$A27,Urlaub!$B$5:$B$604,"&lt;="&amp;GD$3,Urlaub!$C$5:$C$604,"&gt;="&amp;GD$3)&gt;0,1,0))</f>
        <v>0</v>
      </c>
      <c r="GE27" s="19" t="n">
        <f aca="false">IF($A27="",0,IF(COUNTIFS(Urlaub!$A$5:$A$604,$A27,Urlaub!$B$5:$B$604,"&lt;="&amp;GE$3,Urlaub!$C$5:$C$604,"&gt;="&amp;GE$3)&gt;0,1,0))</f>
        <v>0</v>
      </c>
      <c r="GF27" s="19" t="n">
        <f aca="false">IF($A27="",0,IF(COUNTIFS(Urlaub!$A$5:$A$604,$A27,Urlaub!$B$5:$B$604,"&lt;="&amp;GF$3,Urlaub!$C$5:$C$604,"&gt;="&amp;GF$3)&gt;0,1,0))</f>
        <v>0</v>
      </c>
      <c r="GG27" s="19" t="n">
        <f aca="false">IF($A27="",0,IF(COUNTIFS(Urlaub!$A$5:$A$604,$A27,Urlaub!$B$5:$B$604,"&lt;="&amp;GG$3,Urlaub!$C$5:$C$604,"&gt;="&amp;GG$3)&gt;0,1,0))</f>
        <v>0</v>
      </c>
      <c r="GH27" s="19" t="n">
        <f aca="false">IF($A27="",0,IF(COUNTIFS(Urlaub!$A$5:$A$604,$A27,Urlaub!$B$5:$B$604,"&lt;="&amp;GH$3,Urlaub!$C$5:$C$604,"&gt;="&amp;GH$3)&gt;0,1,0))</f>
        <v>0</v>
      </c>
      <c r="GI27" s="19" t="n">
        <f aca="false">IF($A27="",0,IF(COUNTIFS(Urlaub!$A$5:$A$604,$A27,Urlaub!$B$5:$B$604,"&lt;="&amp;GI$3,Urlaub!$C$5:$C$604,"&gt;="&amp;GI$3)&gt;0,1,0))</f>
        <v>0</v>
      </c>
      <c r="GJ27" s="19" t="n">
        <f aca="false">IF($A27="",0,IF(COUNTIFS(Urlaub!$A$5:$A$604,$A27,Urlaub!$B$5:$B$604,"&lt;="&amp;GJ$3,Urlaub!$C$5:$C$604,"&gt;="&amp;GJ$3)&gt;0,1,0))</f>
        <v>0</v>
      </c>
      <c r="GK27" s="19" t="n">
        <f aca="false">IF($A27="",0,IF(COUNTIFS(Urlaub!$A$5:$A$604,$A27,Urlaub!$B$5:$B$604,"&lt;="&amp;GK$3,Urlaub!$C$5:$C$604,"&gt;="&amp;GK$3)&gt;0,1,0))</f>
        <v>0</v>
      </c>
      <c r="GL27" s="19" t="n">
        <f aca="false">IF($A27="",0,IF(COUNTIFS(Urlaub!$A$5:$A$604,$A27,Urlaub!$B$5:$B$604,"&lt;="&amp;GL$3,Urlaub!$C$5:$C$604,"&gt;="&amp;GL$3)&gt;0,1,0))</f>
        <v>0</v>
      </c>
      <c r="GM27" s="19" t="n">
        <f aca="false">IF($A27="",0,IF(COUNTIFS(Urlaub!$A$5:$A$604,$A27,Urlaub!$B$5:$B$604,"&lt;="&amp;GM$3,Urlaub!$C$5:$C$604,"&gt;="&amp;GM$3)&gt;0,1,0))</f>
        <v>0</v>
      </c>
      <c r="GN27" s="19" t="n">
        <f aca="false">IF($A27="",0,IF(COUNTIFS(Urlaub!$A$5:$A$604,$A27,Urlaub!$B$5:$B$604,"&lt;="&amp;GN$3,Urlaub!$C$5:$C$604,"&gt;="&amp;GN$3)&gt;0,1,0))</f>
        <v>0</v>
      </c>
      <c r="GO27" s="19" t="n">
        <f aca="false">IF($A27="",0,IF(COUNTIFS(Urlaub!$A$5:$A$604,$A27,Urlaub!$B$5:$B$604,"&lt;="&amp;GO$3,Urlaub!$C$5:$C$604,"&gt;="&amp;GO$3)&gt;0,1,0))</f>
        <v>0</v>
      </c>
      <c r="GP27" s="19" t="n">
        <f aca="false">IF($A27="",0,IF(COUNTIFS(Urlaub!$A$5:$A$604,$A27,Urlaub!$B$5:$B$604,"&lt;="&amp;GP$3,Urlaub!$C$5:$C$604,"&gt;="&amp;GP$3)&gt;0,1,0))</f>
        <v>0</v>
      </c>
      <c r="GQ27" s="19" t="n">
        <f aca="false">IF($A27="",0,IF(COUNTIFS(Urlaub!$A$5:$A$604,$A27,Urlaub!$B$5:$B$604,"&lt;="&amp;GQ$3,Urlaub!$C$5:$C$604,"&gt;="&amp;GQ$3)&gt;0,1,0))</f>
        <v>0</v>
      </c>
      <c r="GR27" s="19" t="n">
        <f aca="false">IF($A27="",0,IF(COUNTIFS(Urlaub!$A$5:$A$604,$A27,Urlaub!$B$5:$B$604,"&lt;="&amp;GR$3,Urlaub!$C$5:$C$604,"&gt;="&amp;GR$3)&gt;0,1,0))</f>
        <v>0</v>
      </c>
      <c r="GS27" s="19" t="n">
        <f aca="false">IF($A27="",0,IF(COUNTIFS(Urlaub!$A$5:$A$604,$A27,Urlaub!$B$5:$B$604,"&lt;="&amp;GS$3,Urlaub!$C$5:$C$604,"&gt;="&amp;GS$3)&gt;0,1,0))</f>
        <v>0</v>
      </c>
      <c r="GT27" s="19" t="n">
        <f aca="false">IF($A27="",0,IF(COUNTIFS(Urlaub!$A$5:$A$604,$A27,Urlaub!$B$5:$B$604,"&lt;="&amp;GT$3,Urlaub!$C$5:$C$604,"&gt;="&amp;GT$3)&gt;0,1,0))</f>
        <v>0</v>
      </c>
      <c r="GU27" s="19" t="n">
        <f aca="false">IF($A27="",0,IF(COUNTIFS(Urlaub!$A$5:$A$604,$A27,Urlaub!$B$5:$B$604,"&lt;="&amp;GU$3,Urlaub!$C$5:$C$604,"&gt;="&amp;GU$3)&gt;0,1,0))</f>
        <v>0</v>
      </c>
      <c r="GV27" s="19" t="n">
        <f aca="false">IF($A27="",0,IF(COUNTIFS(Urlaub!$A$5:$A$604,$A27,Urlaub!$B$5:$B$604,"&lt;="&amp;GV$3,Urlaub!$C$5:$C$604,"&gt;="&amp;GV$3)&gt;0,1,0))</f>
        <v>0</v>
      </c>
      <c r="GW27" s="19" t="n">
        <f aca="false">IF($A27="",0,IF(COUNTIFS(Urlaub!$A$5:$A$604,$A27,Urlaub!$B$5:$B$604,"&lt;="&amp;GW$3,Urlaub!$C$5:$C$604,"&gt;="&amp;GW$3)&gt;0,1,0))</f>
        <v>0</v>
      </c>
      <c r="GX27" s="19" t="n">
        <f aca="false">IF($A27="",0,IF(COUNTIFS(Urlaub!$A$5:$A$604,$A27,Urlaub!$B$5:$B$604,"&lt;="&amp;GX$3,Urlaub!$C$5:$C$604,"&gt;="&amp;GX$3)&gt;0,1,0))</f>
        <v>0</v>
      </c>
      <c r="GY27" s="19" t="n">
        <f aca="false">IF($A27="",0,IF(COUNTIFS(Urlaub!$A$5:$A$604,$A27,Urlaub!$B$5:$B$604,"&lt;="&amp;GY$3,Urlaub!$C$5:$C$604,"&gt;="&amp;GY$3)&gt;0,1,0))</f>
        <v>0</v>
      </c>
      <c r="GZ27" s="19" t="n">
        <f aca="false">IF($A27="",0,IF(COUNTIFS(Urlaub!$A$5:$A$604,$A27,Urlaub!$B$5:$B$604,"&lt;="&amp;GZ$3,Urlaub!$C$5:$C$604,"&gt;="&amp;GZ$3)&gt;0,1,0))</f>
        <v>0</v>
      </c>
      <c r="HA27" s="19" t="n">
        <f aca="false">IF($A27="",0,IF(COUNTIFS(Urlaub!$A$5:$A$604,$A27,Urlaub!$B$5:$B$604,"&lt;="&amp;HA$3,Urlaub!$C$5:$C$604,"&gt;="&amp;HA$3)&gt;0,1,0))</f>
        <v>0</v>
      </c>
      <c r="HB27" s="19" t="n">
        <f aca="false">IF($A27="",0,IF(COUNTIFS(Urlaub!$A$5:$A$604,$A27,Urlaub!$B$5:$B$604,"&lt;="&amp;HB$3,Urlaub!$C$5:$C$604,"&gt;="&amp;HB$3)&gt;0,1,0))</f>
        <v>0</v>
      </c>
      <c r="HC27" s="19" t="n">
        <f aca="false">IF($A27="",0,IF(COUNTIFS(Urlaub!$A$5:$A$604,$A27,Urlaub!$B$5:$B$604,"&lt;="&amp;HC$3,Urlaub!$C$5:$C$604,"&gt;="&amp;HC$3)&gt;0,1,0))</f>
        <v>0</v>
      </c>
      <c r="HD27" s="19" t="n">
        <f aca="false">IF($A27="",0,IF(COUNTIFS(Urlaub!$A$5:$A$604,$A27,Urlaub!$B$5:$B$604,"&lt;="&amp;HD$3,Urlaub!$C$5:$C$604,"&gt;="&amp;HD$3)&gt;0,1,0))</f>
        <v>0</v>
      </c>
      <c r="HE27" s="19" t="n">
        <f aca="false">IF($A27="",0,IF(COUNTIFS(Urlaub!$A$5:$A$604,$A27,Urlaub!$B$5:$B$604,"&lt;="&amp;HE$3,Urlaub!$C$5:$C$604,"&gt;="&amp;HE$3)&gt;0,1,0))</f>
        <v>0</v>
      </c>
      <c r="HF27" s="19" t="n">
        <f aca="false">IF($A27="",0,IF(COUNTIFS(Urlaub!$A$5:$A$604,$A27,Urlaub!$B$5:$B$604,"&lt;="&amp;HF$3,Urlaub!$C$5:$C$604,"&gt;="&amp;HF$3)&gt;0,1,0))</f>
        <v>0</v>
      </c>
      <c r="HG27" s="19" t="n">
        <f aca="false">IF($A27="",0,IF(COUNTIFS(Urlaub!$A$5:$A$604,$A27,Urlaub!$B$5:$B$604,"&lt;="&amp;HG$3,Urlaub!$C$5:$C$604,"&gt;="&amp;HG$3)&gt;0,1,0))</f>
        <v>0</v>
      </c>
      <c r="HH27" s="19" t="n">
        <f aca="false">IF($A27="",0,IF(COUNTIFS(Urlaub!$A$5:$A$604,$A27,Urlaub!$B$5:$B$604,"&lt;="&amp;HH$3,Urlaub!$C$5:$C$604,"&gt;="&amp;HH$3)&gt;0,1,0))</f>
        <v>0</v>
      </c>
      <c r="HI27" s="19" t="n">
        <f aca="false">IF($A27="",0,IF(COUNTIFS(Urlaub!$A$5:$A$604,$A27,Urlaub!$B$5:$B$604,"&lt;="&amp;HI$3,Urlaub!$C$5:$C$604,"&gt;="&amp;HI$3)&gt;0,1,0))</f>
        <v>0</v>
      </c>
      <c r="HJ27" s="19" t="n">
        <f aca="false">IF($A27="",0,IF(COUNTIFS(Urlaub!$A$5:$A$604,$A27,Urlaub!$B$5:$B$604,"&lt;="&amp;HJ$3,Urlaub!$C$5:$C$604,"&gt;="&amp;HJ$3)&gt;0,1,0))</f>
        <v>0</v>
      </c>
      <c r="HK27" s="19" t="n">
        <f aca="false">IF($A27="",0,IF(COUNTIFS(Urlaub!$A$5:$A$604,$A27,Urlaub!$B$5:$B$604,"&lt;="&amp;HK$3,Urlaub!$C$5:$C$604,"&gt;="&amp;HK$3)&gt;0,1,0))</f>
        <v>0</v>
      </c>
      <c r="HL27" s="19" t="n">
        <f aca="false">IF($A27="",0,IF(COUNTIFS(Urlaub!$A$5:$A$604,$A27,Urlaub!$B$5:$B$604,"&lt;="&amp;HL$3,Urlaub!$C$5:$C$604,"&gt;="&amp;HL$3)&gt;0,1,0))</f>
        <v>0</v>
      </c>
      <c r="HM27" s="19" t="n">
        <f aca="false">IF($A27="",0,IF(COUNTIFS(Urlaub!$A$5:$A$604,$A27,Urlaub!$B$5:$B$604,"&lt;="&amp;HM$3,Urlaub!$C$5:$C$604,"&gt;="&amp;HM$3)&gt;0,1,0))</f>
        <v>0</v>
      </c>
      <c r="HN27" s="19" t="n">
        <f aca="false">IF($A27="",0,IF(COUNTIFS(Urlaub!$A$5:$A$604,$A27,Urlaub!$B$5:$B$604,"&lt;="&amp;HN$3,Urlaub!$C$5:$C$604,"&gt;="&amp;HN$3)&gt;0,1,0))</f>
        <v>0</v>
      </c>
      <c r="HO27" s="19" t="n">
        <f aca="false">IF($A27="",0,IF(COUNTIFS(Urlaub!$A$5:$A$604,$A27,Urlaub!$B$5:$B$604,"&lt;="&amp;HO$3,Urlaub!$C$5:$C$604,"&gt;="&amp;HO$3)&gt;0,1,0))</f>
        <v>0</v>
      </c>
      <c r="HP27" s="19" t="n">
        <f aca="false">IF($A27="",0,IF(COUNTIFS(Urlaub!$A$5:$A$604,$A27,Urlaub!$B$5:$B$604,"&lt;="&amp;HP$3,Urlaub!$C$5:$C$604,"&gt;="&amp;HP$3)&gt;0,1,0))</f>
        <v>0</v>
      </c>
      <c r="HQ27" s="19" t="n">
        <f aca="false">IF($A27="",0,IF(COUNTIFS(Urlaub!$A$5:$A$604,$A27,Urlaub!$B$5:$B$604,"&lt;="&amp;HQ$3,Urlaub!$C$5:$C$604,"&gt;="&amp;HQ$3)&gt;0,1,0))</f>
        <v>0</v>
      </c>
      <c r="HR27" s="19" t="n">
        <f aca="false">IF($A27="",0,IF(COUNTIFS(Urlaub!$A$5:$A$604,$A27,Urlaub!$B$5:$B$604,"&lt;="&amp;HR$3,Urlaub!$C$5:$C$604,"&gt;="&amp;HR$3)&gt;0,1,0))</f>
        <v>0</v>
      </c>
      <c r="HS27" s="19" t="n">
        <f aca="false">IF($A27="",0,IF(COUNTIFS(Urlaub!$A$5:$A$604,$A27,Urlaub!$B$5:$B$604,"&lt;="&amp;HS$3,Urlaub!$C$5:$C$604,"&gt;="&amp;HS$3)&gt;0,1,0))</f>
        <v>0</v>
      </c>
      <c r="HT27" s="19" t="n">
        <f aca="false">IF($A27="",0,IF(COUNTIFS(Urlaub!$A$5:$A$604,$A27,Urlaub!$B$5:$B$604,"&lt;="&amp;HT$3,Urlaub!$C$5:$C$604,"&gt;="&amp;HT$3)&gt;0,1,0))</f>
        <v>0</v>
      </c>
      <c r="HU27" s="19" t="n">
        <f aca="false">IF($A27="",0,IF(COUNTIFS(Urlaub!$A$5:$A$604,$A27,Urlaub!$B$5:$B$604,"&lt;="&amp;HU$3,Urlaub!$C$5:$C$604,"&gt;="&amp;HU$3)&gt;0,1,0))</f>
        <v>0</v>
      </c>
      <c r="HV27" s="19" t="n">
        <f aca="false">IF($A27="",0,IF(COUNTIFS(Urlaub!$A$5:$A$604,$A27,Urlaub!$B$5:$B$604,"&lt;="&amp;HV$3,Urlaub!$C$5:$C$604,"&gt;="&amp;HV$3)&gt;0,1,0))</f>
        <v>0</v>
      </c>
      <c r="HW27" s="19" t="n">
        <f aca="false">IF($A27="",0,IF(COUNTIFS(Urlaub!$A$5:$A$604,$A27,Urlaub!$B$5:$B$604,"&lt;="&amp;HW$3,Urlaub!$C$5:$C$604,"&gt;="&amp;HW$3)&gt;0,1,0))</f>
        <v>0</v>
      </c>
      <c r="HX27" s="19" t="n">
        <f aca="false">IF($A27="",0,IF(COUNTIFS(Urlaub!$A$5:$A$604,$A27,Urlaub!$B$5:$B$604,"&lt;="&amp;HX$3,Urlaub!$C$5:$C$604,"&gt;="&amp;HX$3)&gt;0,1,0))</f>
        <v>0</v>
      </c>
      <c r="HY27" s="19" t="n">
        <f aca="false">IF($A27="",0,IF(COUNTIFS(Urlaub!$A$5:$A$604,$A27,Urlaub!$B$5:$B$604,"&lt;="&amp;HY$3,Urlaub!$C$5:$C$604,"&gt;="&amp;HY$3)&gt;0,1,0))</f>
        <v>0</v>
      </c>
      <c r="HZ27" s="19" t="n">
        <f aca="false">IF($A27="",0,IF(COUNTIFS(Urlaub!$A$5:$A$604,$A27,Urlaub!$B$5:$B$604,"&lt;="&amp;HZ$3,Urlaub!$C$5:$C$604,"&gt;="&amp;HZ$3)&gt;0,1,0))</f>
        <v>0</v>
      </c>
      <c r="IA27" s="19" t="n">
        <f aca="false">IF($A27="",0,IF(COUNTIFS(Urlaub!$A$5:$A$604,$A27,Urlaub!$B$5:$B$604,"&lt;="&amp;IA$3,Urlaub!$C$5:$C$604,"&gt;="&amp;IA$3)&gt;0,1,0))</f>
        <v>0</v>
      </c>
      <c r="IB27" s="19" t="n">
        <f aca="false">IF($A27="",0,IF(COUNTIFS(Urlaub!$A$5:$A$604,$A27,Urlaub!$B$5:$B$604,"&lt;="&amp;IB$3,Urlaub!$C$5:$C$604,"&gt;="&amp;IB$3)&gt;0,1,0))</f>
        <v>0</v>
      </c>
      <c r="IC27" s="19" t="n">
        <f aca="false">IF($A27="",0,IF(COUNTIFS(Urlaub!$A$5:$A$604,$A27,Urlaub!$B$5:$B$604,"&lt;="&amp;IC$3,Urlaub!$C$5:$C$604,"&gt;="&amp;IC$3)&gt;0,1,0))</f>
        <v>0</v>
      </c>
      <c r="ID27" s="19" t="n">
        <f aca="false">IF($A27="",0,IF(COUNTIFS(Urlaub!$A$5:$A$604,$A27,Urlaub!$B$5:$B$604,"&lt;="&amp;ID$3,Urlaub!$C$5:$C$604,"&gt;="&amp;ID$3)&gt;0,1,0))</f>
        <v>0</v>
      </c>
      <c r="IE27" s="19" t="n">
        <f aca="false">IF($A27="",0,IF(COUNTIFS(Urlaub!$A$5:$A$604,$A27,Urlaub!$B$5:$B$604,"&lt;="&amp;IE$3,Urlaub!$C$5:$C$604,"&gt;="&amp;IE$3)&gt;0,1,0))</f>
        <v>0</v>
      </c>
      <c r="IF27" s="19" t="n">
        <f aca="false">IF($A27="",0,IF(COUNTIFS(Urlaub!$A$5:$A$604,$A27,Urlaub!$B$5:$B$604,"&lt;="&amp;IF$3,Urlaub!$C$5:$C$604,"&gt;="&amp;IF$3)&gt;0,1,0))</f>
        <v>0</v>
      </c>
      <c r="IG27" s="19" t="n">
        <f aca="false">IF($A27="",0,IF(COUNTIFS(Urlaub!$A$5:$A$604,$A27,Urlaub!$B$5:$B$604,"&lt;="&amp;IG$3,Urlaub!$C$5:$C$604,"&gt;="&amp;IG$3)&gt;0,1,0))</f>
        <v>0</v>
      </c>
      <c r="IH27" s="19" t="n">
        <f aca="false">IF($A27="",0,IF(COUNTIFS(Urlaub!$A$5:$A$604,$A27,Urlaub!$B$5:$B$604,"&lt;="&amp;IH$3,Urlaub!$C$5:$C$604,"&gt;="&amp;IH$3)&gt;0,1,0))</f>
        <v>0</v>
      </c>
      <c r="II27" s="19" t="n">
        <f aca="false">IF($A27="",0,IF(COUNTIFS(Urlaub!$A$5:$A$604,$A27,Urlaub!$B$5:$B$604,"&lt;="&amp;II$3,Urlaub!$C$5:$C$604,"&gt;="&amp;II$3)&gt;0,1,0))</f>
        <v>0</v>
      </c>
      <c r="IJ27" s="19" t="n">
        <f aca="false">IF($A27="",0,IF(COUNTIFS(Urlaub!$A$5:$A$604,$A27,Urlaub!$B$5:$B$604,"&lt;="&amp;IJ$3,Urlaub!$C$5:$C$604,"&gt;="&amp;IJ$3)&gt;0,1,0))</f>
        <v>0</v>
      </c>
      <c r="IK27" s="19" t="n">
        <f aca="false">IF($A27="",0,IF(COUNTIFS(Urlaub!$A$5:$A$604,$A27,Urlaub!$B$5:$B$604,"&lt;="&amp;IK$3,Urlaub!$C$5:$C$604,"&gt;="&amp;IK$3)&gt;0,1,0))</f>
        <v>0</v>
      </c>
      <c r="IL27" s="19" t="n">
        <f aca="false">IF($A27="",0,IF(COUNTIFS(Urlaub!$A$5:$A$604,$A27,Urlaub!$B$5:$B$604,"&lt;="&amp;IL$3,Urlaub!$C$5:$C$604,"&gt;="&amp;IL$3)&gt;0,1,0))</f>
        <v>0</v>
      </c>
      <c r="IM27" s="19" t="n">
        <f aca="false">IF($A27="",0,IF(COUNTIFS(Urlaub!$A$5:$A$604,$A27,Urlaub!$B$5:$B$604,"&lt;="&amp;IM$3,Urlaub!$C$5:$C$604,"&gt;="&amp;IM$3)&gt;0,1,0))</f>
        <v>0</v>
      </c>
      <c r="IN27" s="19" t="n">
        <f aca="false">IF($A27="",0,IF(COUNTIFS(Urlaub!$A$5:$A$604,$A27,Urlaub!$B$5:$B$604,"&lt;="&amp;IN$3,Urlaub!$C$5:$C$604,"&gt;="&amp;IN$3)&gt;0,1,0))</f>
        <v>0</v>
      </c>
      <c r="IO27" s="19" t="n">
        <f aca="false">IF($A27="",0,IF(COUNTIFS(Urlaub!$A$5:$A$604,$A27,Urlaub!$B$5:$B$604,"&lt;="&amp;IO$3,Urlaub!$C$5:$C$604,"&gt;="&amp;IO$3)&gt;0,1,0))</f>
        <v>0</v>
      </c>
      <c r="IP27" s="19" t="n">
        <f aca="false">IF($A27="",0,IF(COUNTIFS(Urlaub!$A$5:$A$604,$A27,Urlaub!$B$5:$B$604,"&lt;="&amp;IP$3,Urlaub!$C$5:$C$604,"&gt;="&amp;IP$3)&gt;0,1,0))</f>
        <v>0</v>
      </c>
      <c r="IQ27" s="19" t="n">
        <f aca="false">IF($A27="",0,IF(COUNTIFS(Urlaub!$A$5:$A$604,$A27,Urlaub!$B$5:$B$604,"&lt;="&amp;IQ$3,Urlaub!$C$5:$C$604,"&gt;="&amp;IQ$3)&gt;0,1,0))</f>
        <v>0</v>
      </c>
      <c r="IR27" s="19" t="n">
        <f aca="false">IF($A27="",0,IF(COUNTIFS(Urlaub!$A$5:$A$604,$A27,Urlaub!$B$5:$B$604,"&lt;="&amp;IR$3,Urlaub!$C$5:$C$604,"&gt;="&amp;IR$3)&gt;0,1,0))</f>
        <v>0</v>
      </c>
      <c r="IS27" s="19" t="n">
        <f aca="false">IF($A27="",0,IF(COUNTIFS(Urlaub!$A$5:$A$604,$A27,Urlaub!$B$5:$B$604,"&lt;="&amp;IS$3,Urlaub!$C$5:$C$604,"&gt;="&amp;IS$3)&gt;0,1,0))</f>
        <v>0</v>
      </c>
      <c r="IT27" s="19" t="n">
        <f aca="false">IF($A27="",0,IF(COUNTIFS(Urlaub!$A$5:$A$604,$A27,Urlaub!$B$5:$B$604,"&lt;="&amp;IT$3,Urlaub!$C$5:$C$604,"&gt;="&amp;IT$3)&gt;0,1,0))</f>
        <v>0</v>
      </c>
      <c r="IU27" s="19" t="n">
        <f aca="false">IF($A27="",0,IF(COUNTIFS(Urlaub!$A$5:$A$604,$A27,Urlaub!$B$5:$B$604,"&lt;="&amp;IU$3,Urlaub!$C$5:$C$604,"&gt;="&amp;IU$3)&gt;0,1,0))</f>
        <v>0</v>
      </c>
      <c r="IV27" s="19" t="n">
        <f aca="false">IF($A27="",0,IF(COUNTIFS(Urlaub!$A$5:$A$604,$A27,Urlaub!$B$5:$B$604,"&lt;="&amp;IV$3,Urlaub!$C$5:$C$604,"&gt;="&amp;IV$3)&gt;0,1,0))</f>
        <v>0</v>
      </c>
      <c r="IW27" s="19" t="n">
        <f aca="false">IF($A27="",0,IF(COUNTIFS(Urlaub!$A$5:$A$604,$A27,Urlaub!$B$5:$B$604,"&lt;="&amp;IW$3,Urlaub!$C$5:$C$604,"&gt;="&amp;IW$3)&gt;0,1,0))</f>
        <v>0</v>
      </c>
      <c r="IX27" s="19" t="n">
        <f aca="false">IF($A27="",0,IF(COUNTIFS(Urlaub!$A$5:$A$604,$A27,Urlaub!$B$5:$B$604,"&lt;="&amp;IX$3,Urlaub!$C$5:$C$604,"&gt;="&amp;IX$3)&gt;0,1,0))</f>
        <v>0</v>
      </c>
      <c r="IY27" s="19" t="n">
        <f aca="false">IF($A27="",0,IF(COUNTIFS(Urlaub!$A$5:$A$604,$A27,Urlaub!$B$5:$B$604,"&lt;="&amp;IY$3,Urlaub!$C$5:$C$604,"&gt;="&amp;IY$3)&gt;0,1,0))</f>
        <v>0</v>
      </c>
      <c r="IZ27" s="19" t="n">
        <f aca="false">IF($A27="",0,IF(COUNTIFS(Urlaub!$A$5:$A$604,$A27,Urlaub!$B$5:$B$604,"&lt;="&amp;IZ$3,Urlaub!$C$5:$C$604,"&gt;="&amp;IZ$3)&gt;0,1,0))</f>
        <v>0</v>
      </c>
      <c r="JA27" s="19" t="n">
        <f aca="false">IF($A27="",0,IF(COUNTIFS(Urlaub!$A$5:$A$604,$A27,Urlaub!$B$5:$B$604,"&lt;="&amp;JA$3,Urlaub!$C$5:$C$604,"&gt;="&amp;JA$3)&gt;0,1,0))</f>
        <v>0</v>
      </c>
      <c r="JB27" s="19" t="n">
        <f aca="false">IF($A27="",0,IF(COUNTIFS(Urlaub!$A$5:$A$604,$A27,Urlaub!$B$5:$B$604,"&lt;="&amp;JB$3,Urlaub!$C$5:$C$604,"&gt;="&amp;JB$3)&gt;0,1,0))</f>
        <v>0</v>
      </c>
      <c r="JC27" s="19" t="n">
        <f aca="false">IF($A27="",0,IF(COUNTIFS(Urlaub!$A$5:$A$604,$A27,Urlaub!$B$5:$B$604,"&lt;="&amp;JC$3,Urlaub!$C$5:$C$604,"&gt;="&amp;JC$3)&gt;0,1,0))</f>
        <v>0</v>
      </c>
      <c r="JD27" s="19" t="n">
        <f aca="false">IF($A27="",0,IF(COUNTIFS(Urlaub!$A$5:$A$604,$A27,Urlaub!$B$5:$B$604,"&lt;="&amp;JD$3,Urlaub!$C$5:$C$604,"&gt;="&amp;JD$3)&gt;0,1,0))</f>
        <v>0</v>
      </c>
      <c r="JE27" s="19" t="n">
        <f aca="false">IF($A27="",0,IF(COUNTIFS(Urlaub!$A$5:$A$604,$A27,Urlaub!$B$5:$B$604,"&lt;="&amp;JE$3,Urlaub!$C$5:$C$604,"&gt;="&amp;JE$3)&gt;0,1,0))</f>
        <v>0</v>
      </c>
      <c r="JF27" s="19" t="n">
        <f aca="false">IF($A27="",0,IF(COUNTIFS(Urlaub!$A$5:$A$604,$A27,Urlaub!$B$5:$B$604,"&lt;="&amp;JF$3,Urlaub!$C$5:$C$604,"&gt;="&amp;JF$3)&gt;0,1,0))</f>
        <v>0</v>
      </c>
      <c r="JG27" s="19" t="n">
        <f aca="false">IF($A27="",0,IF(COUNTIFS(Urlaub!$A$5:$A$604,$A27,Urlaub!$B$5:$B$604,"&lt;="&amp;JG$3,Urlaub!$C$5:$C$604,"&gt;="&amp;JG$3)&gt;0,1,0))</f>
        <v>0</v>
      </c>
      <c r="JH27" s="19" t="n">
        <f aca="false">IF($A27="",0,IF(COUNTIFS(Urlaub!$A$5:$A$604,$A27,Urlaub!$B$5:$B$604,"&lt;="&amp;JH$3,Urlaub!$C$5:$C$604,"&gt;="&amp;JH$3)&gt;0,1,0))</f>
        <v>0</v>
      </c>
      <c r="JI27" s="19" t="n">
        <f aca="false">IF($A27="",0,IF(COUNTIFS(Urlaub!$A$5:$A$604,$A27,Urlaub!$B$5:$B$604,"&lt;="&amp;JI$3,Urlaub!$C$5:$C$604,"&gt;="&amp;JI$3)&gt;0,1,0))</f>
        <v>0</v>
      </c>
      <c r="JJ27" s="19" t="n">
        <f aca="false">IF($A27="",0,IF(COUNTIFS(Urlaub!$A$5:$A$604,$A27,Urlaub!$B$5:$B$604,"&lt;="&amp;JJ$3,Urlaub!$C$5:$C$604,"&gt;="&amp;JJ$3)&gt;0,1,0))</f>
        <v>0</v>
      </c>
      <c r="JK27" s="19" t="n">
        <f aca="false">IF($A27="",0,IF(COUNTIFS(Urlaub!$A$5:$A$604,$A27,Urlaub!$B$5:$B$604,"&lt;="&amp;JK$3,Urlaub!$C$5:$C$604,"&gt;="&amp;JK$3)&gt;0,1,0))</f>
        <v>0</v>
      </c>
      <c r="JL27" s="19" t="n">
        <f aca="false">IF($A27="",0,IF(COUNTIFS(Urlaub!$A$5:$A$604,$A27,Urlaub!$B$5:$B$604,"&lt;="&amp;JL$3,Urlaub!$C$5:$C$604,"&gt;="&amp;JL$3)&gt;0,1,0))</f>
        <v>0</v>
      </c>
      <c r="JM27" s="19" t="n">
        <f aca="false">IF($A27="",0,IF(COUNTIFS(Urlaub!$A$5:$A$604,$A27,Urlaub!$B$5:$B$604,"&lt;="&amp;JM$3,Urlaub!$C$5:$C$604,"&gt;="&amp;JM$3)&gt;0,1,0))</f>
        <v>0</v>
      </c>
      <c r="JN27" s="19" t="n">
        <f aca="false">IF($A27="",0,IF(COUNTIFS(Urlaub!$A$5:$A$604,$A27,Urlaub!$B$5:$B$604,"&lt;="&amp;JN$3,Urlaub!$C$5:$C$604,"&gt;="&amp;JN$3)&gt;0,1,0))</f>
        <v>0</v>
      </c>
      <c r="JO27" s="19" t="n">
        <f aca="false">IF($A27="",0,IF(COUNTIFS(Urlaub!$A$5:$A$604,$A27,Urlaub!$B$5:$B$604,"&lt;="&amp;JO$3,Urlaub!$C$5:$C$604,"&gt;="&amp;JO$3)&gt;0,1,0))</f>
        <v>0</v>
      </c>
      <c r="JP27" s="19" t="n">
        <f aca="false">IF($A27="",0,IF(COUNTIFS(Urlaub!$A$5:$A$604,$A27,Urlaub!$B$5:$B$604,"&lt;="&amp;JP$3,Urlaub!$C$5:$C$604,"&gt;="&amp;JP$3)&gt;0,1,0))</f>
        <v>0</v>
      </c>
      <c r="JQ27" s="19" t="n">
        <f aca="false">IF($A27="",0,IF(COUNTIFS(Urlaub!$A$5:$A$604,$A27,Urlaub!$B$5:$B$604,"&lt;="&amp;JQ$3,Urlaub!$C$5:$C$604,"&gt;="&amp;JQ$3)&gt;0,1,0))</f>
        <v>0</v>
      </c>
      <c r="JR27" s="19" t="n">
        <f aca="false">IF($A27="",0,IF(COUNTIFS(Urlaub!$A$5:$A$604,$A27,Urlaub!$B$5:$B$604,"&lt;="&amp;JR$3,Urlaub!$C$5:$C$604,"&gt;="&amp;JR$3)&gt;0,1,0))</f>
        <v>0</v>
      </c>
      <c r="JS27" s="19" t="n">
        <f aca="false">IF($A27="",0,IF(COUNTIFS(Urlaub!$A$5:$A$604,$A27,Urlaub!$B$5:$B$604,"&lt;="&amp;JS$3,Urlaub!$C$5:$C$604,"&gt;="&amp;JS$3)&gt;0,1,0))</f>
        <v>0</v>
      </c>
      <c r="JT27" s="19" t="n">
        <f aca="false">IF($A27="",0,IF(COUNTIFS(Urlaub!$A$5:$A$604,$A27,Urlaub!$B$5:$B$604,"&lt;="&amp;JT$3,Urlaub!$C$5:$C$604,"&gt;="&amp;JT$3)&gt;0,1,0))</f>
        <v>0</v>
      </c>
      <c r="JU27" s="19" t="n">
        <f aca="false">IF($A27="",0,IF(COUNTIFS(Urlaub!$A$5:$A$604,$A27,Urlaub!$B$5:$B$604,"&lt;="&amp;JU$3,Urlaub!$C$5:$C$604,"&gt;="&amp;JU$3)&gt;0,1,0))</f>
        <v>0</v>
      </c>
      <c r="JV27" s="19" t="n">
        <f aca="false">IF($A27="",0,IF(COUNTIFS(Urlaub!$A$5:$A$604,$A27,Urlaub!$B$5:$B$604,"&lt;="&amp;JV$3,Urlaub!$C$5:$C$604,"&gt;="&amp;JV$3)&gt;0,1,0))</f>
        <v>0</v>
      </c>
      <c r="JW27" s="19" t="n">
        <f aca="false">IF($A27="",0,IF(COUNTIFS(Urlaub!$A$5:$A$604,$A27,Urlaub!$B$5:$B$604,"&lt;="&amp;JW$3,Urlaub!$C$5:$C$604,"&gt;="&amp;JW$3)&gt;0,1,0))</f>
        <v>0</v>
      </c>
      <c r="JX27" s="19" t="n">
        <f aca="false">IF($A27="",0,IF(COUNTIFS(Urlaub!$A$5:$A$604,$A27,Urlaub!$B$5:$B$604,"&lt;="&amp;JX$3,Urlaub!$C$5:$C$604,"&gt;="&amp;JX$3)&gt;0,1,0))</f>
        <v>0</v>
      </c>
      <c r="JY27" s="19" t="n">
        <f aca="false">IF($A27="",0,IF(COUNTIFS(Urlaub!$A$5:$A$604,$A27,Urlaub!$B$5:$B$604,"&lt;="&amp;JY$3,Urlaub!$C$5:$C$604,"&gt;="&amp;JY$3)&gt;0,1,0))</f>
        <v>0</v>
      </c>
      <c r="JZ27" s="19" t="n">
        <f aca="false">IF($A27="",0,IF(COUNTIFS(Urlaub!$A$5:$A$604,$A27,Urlaub!$B$5:$B$604,"&lt;="&amp;JZ$3,Urlaub!$C$5:$C$604,"&gt;="&amp;JZ$3)&gt;0,1,0))</f>
        <v>0</v>
      </c>
      <c r="KA27" s="19" t="n">
        <f aca="false">IF($A27="",0,IF(COUNTIFS(Urlaub!$A$5:$A$604,$A27,Urlaub!$B$5:$B$604,"&lt;="&amp;KA$3,Urlaub!$C$5:$C$604,"&gt;="&amp;KA$3)&gt;0,1,0))</f>
        <v>0</v>
      </c>
      <c r="KB27" s="19" t="n">
        <f aca="false">IF($A27="",0,IF(COUNTIFS(Urlaub!$A$5:$A$604,$A27,Urlaub!$B$5:$B$604,"&lt;="&amp;KB$3,Urlaub!$C$5:$C$604,"&gt;="&amp;KB$3)&gt;0,1,0))</f>
        <v>0</v>
      </c>
      <c r="KC27" s="19" t="n">
        <f aca="false">IF($A27="",0,IF(COUNTIFS(Urlaub!$A$5:$A$604,$A27,Urlaub!$B$5:$B$604,"&lt;="&amp;KC$3,Urlaub!$C$5:$C$604,"&gt;="&amp;KC$3)&gt;0,1,0))</f>
        <v>0</v>
      </c>
      <c r="KD27" s="19" t="n">
        <f aca="false">IF($A27="",0,IF(COUNTIFS(Urlaub!$A$5:$A$604,$A27,Urlaub!$B$5:$B$604,"&lt;="&amp;KD$3,Urlaub!$C$5:$C$604,"&gt;="&amp;KD$3)&gt;0,1,0))</f>
        <v>0</v>
      </c>
      <c r="KE27" s="19" t="n">
        <f aca="false">IF($A27="",0,IF(COUNTIFS(Urlaub!$A$5:$A$604,$A27,Urlaub!$B$5:$B$604,"&lt;="&amp;KE$3,Urlaub!$C$5:$C$604,"&gt;="&amp;KE$3)&gt;0,1,0))</f>
        <v>0</v>
      </c>
      <c r="KF27" s="19" t="n">
        <f aca="false">IF($A27="",0,IF(COUNTIFS(Urlaub!$A$5:$A$604,$A27,Urlaub!$B$5:$B$604,"&lt;="&amp;KF$3,Urlaub!$C$5:$C$604,"&gt;="&amp;KF$3)&gt;0,1,0))</f>
        <v>0</v>
      </c>
      <c r="KG27" s="19" t="n">
        <f aca="false">IF($A27="",0,IF(COUNTIFS(Urlaub!$A$5:$A$604,$A27,Urlaub!$B$5:$B$604,"&lt;="&amp;KG$3,Urlaub!$C$5:$C$604,"&gt;="&amp;KG$3)&gt;0,1,0))</f>
        <v>0</v>
      </c>
      <c r="KH27" s="19" t="n">
        <f aca="false">IF($A27="",0,IF(COUNTIFS(Urlaub!$A$5:$A$604,$A27,Urlaub!$B$5:$B$604,"&lt;="&amp;KH$3,Urlaub!$C$5:$C$604,"&gt;="&amp;KH$3)&gt;0,1,0))</f>
        <v>0</v>
      </c>
      <c r="KI27" s="19" t="n">
        <f aca="false">IF($A27="",0,IF(COUNTIFS(Urlaub!$A$5:$A$604,$A27,Urlaub!$B$5:$B$604,"&lt;="&amp;KI$3,Urlaub!$C$5:$C$604,"&gt;="&amp;KI$3)&gt;0,1,0))</f>
        <v>0</v>
      </c>
      <c r="KJ27" s="19" t="n">
        <f aca="false">IF($A27="",0,IF(COUNTIFS(Urlaub!$A$5:$A$604,$A27,Urlaub!$B$5:$B$604,"&lt;="&amp;KJ$3,Urlaub!$C$5:$C$604,"&gt;="&amp;KJ$3)&gt;0,1,0))</f>
        <v>0</v>
      </c>
      <c r="KK27" s="19" t="n">
        <f aca="false">IF($A27="",0,IF(COUNTIFS(Urlaub!$A$5:$A$604,$A27,Urlaub!$B$5:$B$604,"&lt;="&amp;KK$3,Urlaub!$C$5:$C$604,"&gt;="&amp;KK$3)&gt;0,1,0))</f>
        <v>0</v>
      </c>
      <c r="KL27" s="19" t="n">
        <f aca="false">IF($A27="",0,IF(COUNTIFS(Urlaub!$A$5:$A$604,$A27,Urlaub!$B$5:$B$604,"&lt;="&amp;KL$3,Urlaub!$C$5:$C$604,"&gt;="&amp;KL$3)&gt;0,1,0))</f>
        <v>0</v>
      </c>
      <c r="KM27" s="19" t="n">
        <f aca="false">IF($A27="",0,IF(COUNTIFS(Urlaub!$A$5:$A$604,$A27,Urlaub!$B$5:$B$604,"&lt;="&amp;KM$3,Urlaub!$C$5:$C$604,"&gt;="&amp;KM$3)&gt;0,1,0))</f>
        <v>0</v>
      </c>
      <c r="KN27" s="19" t="n">
        <f aca="false">IF($A27="",0,IF(COUNTIFS(Urlaub!$A$5:$A$604,$A27,Urlaub!$B$5:$B$604,"&lt;="&amp;KN$3,Urlaub!$C$5:$C$604,"&gt;="&amp;KN$3)&gt;0,1,0))</f>
        <v>0</v>
      </c>
      <c r="KO27" s="19" t="n">
        <f aca="false">IF($A27="",0,IF(COUNTIFS(Urlaub!$A$5:$A$604,$A27,Urlaub!$B$5:$B$604,"&lt;="&amp;KO$3,Urlaub!$C$5:$C$604,"&gt;="&amp;KO$3)&gt;0,1,0))</f>
        <v>0</v>
      </c>
      <c r="KP27" s="19" t="n">
        <f aca="false">IF($A27="",0,IF(COUNTIFS(Urlaub!$A$5:$A$604,$A27,Urlaub!$B$5:$B$604,"&lt;="&amp;KP$3,Urlaub!$C$5:$C$604,"&gt;="&amp;KP$3)&gt;0,1,0))</f>
        <v>0</v>
      </c>
      <c r="KQ27" s="19" t="n">
        <f aca="false">IF($A27="",0,IF(COUNTIFS(Urlaub!$A$5:$A$604,$A27,Urlaub!$B$5:$B$604,"&lt;="&amp;KQ$3,Urlaub!$C$5:$C$604,"&gt;="&amp;KQ$3)&gt;0,1,0))</f>
        <v>0</v>
      </c>
      <c r="KR27" s="19" t="n">
        <f aca="false">IF($A27="",0,IF(COUNTIFS(Urlaub!$A$5:$A$604,$A27,Urlaub!$B$5:$B$604,"&lt;="&amp;KR$3,Urlaub!$C$5:$C$604,"&gt;="&amp;KR$3)&gt;0,1,0))</f>
        <v>0</v>
      </c>
      <c r="KS27" s="19" t="n">
        <f aca="false">IF($A27="",0,IF(COUNTIFS(Urlaub!$A$5:$A$604,$A27,Urlaub!$B$5:$B$604,"&lt;="&amp;KS$3,Urlaub!$C$5:$C$604,"&gt;="&amp;KS$3)&gt;0,1,0))</f>
        <v>0</v>
      </c>
      <c r="KT27" s="19" t="n">
        <f aca="false">IF($A27="",0,IF(COUNTIFS(Urlaub!$A$5:$A$604,$A27,Urlaub!$B$5:$B$604,"&lt;="&amp;KT$3,Urlaub!$C$5:$C$604,"&gt;="&amp;KT$3)&gt;0,1,0))</f>
        <v>0</v>
      </c>
      <c r="KU27" s="19" t="n">
        <f aca="false">IF($A27="",0,IF(COUNTIFS(Urlaub!$A$5:$A$604,$A27,Urlaub!$B$5:$B$604,"&lt;="&amp;KU$3,Urlaub!$C$5:$C$604,"&gt;="&amp;KU$3)&gt;0,1,0))</f>
        <v>0</v>
      </c>
      <c r="KV27" s="19" t="n">
        <f aca="false">IF($A27="",0,IF(COUNTIFS(Urlaub!$A$5:$A$604,$A27,Urlaub!$B$5:$B$604,"&lt;="&amp;KV$3,Urlaub!$C$5:$C$604,"&gt;="&amp;KV$3)&gt;0,1,0))</f>
        <v>0</v>
      </c>
      <c r="KW27" s="19" t="n">
        <f aca="false">IF($A27="",0,IF(COUNTIFS(Urlaub!$A$5:$A$604,$A27,Urlaub!$B$5:$B$604,"&lt;="&amp;KW$3,Urlaub!$C$5:$C$604,"&gt;="&amp;KW$3)&gt;0,1,0))</f>
        <v>0</v>
      </c>
      <c r="KX27" s="19" t="n">
        <f aca="false">IF($A27="",0,IF(COUNTIFS(Urlaub!$A$5:$A$604,$A27,Urlaub!$B$5:$B$604,"&lt;="&amp;KX$3,Urlaub!$C$5:$C$604,"&gt;="&amp;KX$3)&gt;0,1,0))</f>
        <v>0</v>
      </c>
      <c r="KY27" s="19" t="n">
        <f aca="false">IF($A27="",0,IF(COUNTIFS(Urlaub!$A$5:$A$604,$A27,Urlaub!$B$5:$B$604,"&lt;="&amp;KY$3,Urlaub!$C$5:$C$604,"&gt;="&amp;KY$3)&gt;0,1,0))</f>
        <v>0</v>
      </c>
      <c r="KZ27" s="19" t="n">
        <f aca="false">IF($A27="",0,IF(COUNTIFS(Urlaub!$A$5:$A$604,$A27,Urlaub!$B$5:$B$604,"&lt;="&amp;KZ$3,Urlaub!$C$5:$C$604,"&gt;="&amp;KZ$3)&gt;0,1,0))</f>
        <v>0</v>
      </c>
      <c r="LA27" s="19" t="n">
        <f aca="false">IF($A27="",0,IF(COUNTIFS(Urlaub!$A$5:$A$604,$A27,Urlaub!$B$5:$B$604,"&lt;="&amp;LA$3,Urlaub!$C$5:$C$604,"&gt;="&amp;LA$3)&gt;0,1,0))</f>
        <v>0</v>
      </c>
      <c r="LB27" s="19" t="n">
        <f aca="false">IF($A27="",0,IF(COUNTIFS(Urlaub!$A$5:$A$604,$A27,Urlaub!$B$5:$B$604,"&lt;="&amp;LB$3,Urlaub!$C$5:$C$604,"&gt;="&amp;LB$3)&gt;0,1,0))</f>
        <v>0</v>
      </c>
      <c r="LC27" s="19" t="n">
        <f aca="false">IF($A27="",0,IF(COUNTIFS(Urlaub!$A$5:$A$604,$A27,Urlaub!$B$5:$B$604,"&lt;="&amp;LC$3,Urlaub!$C$5:$C$604,"&gt;="&amp;LC$3)&gt;0,1,0))</f>
        <v>0</v>
      </c>
      <c r="LD27" s="19" t="n">
        <f aca="false">IF($A27="",0,IF(COUNTIFS(Urlaub!$A$5:$A$604,$A27,Urlaub!$B$5:$B$604,"&lt;="&amp;LD$3,Urlaub!$C$5:$C$604,"&gt;="&amp;LD$3)&gt;0,1,0))</f>
        <v>0</v>
      </c>
      <c r="LE27" s="19" t="n">
        <f aca="false">IF($A27="",0,IF(COUNTIFS(Urlaub!$A$5:$A$604,$A27,Urlaub!$B$5:$B$604,"&lt;="&amp;LE$3,Urlaub!$C$5:$C$604,"&gt;="&amp;LE$3)&gt;0,1,0))</f>
        <v>0</v>
      </c>
      <c r="LF27" s="19" t="n">
        <f aca="false">IF($A27="",0,IF(COUNTIFS(Urlaub!$A$5:$A$604,$A27,Urlaub!$B$5:$B$604,"&lt;="&amp;LF$3,Urlaub!$C$5:$C$604,"&gt;="&amp;LF$3)&gt;0,1,0))</f>
        <v>0</v>
      </c>
      <c r="LG27" s="19" t="n">
        <f aca="false">IF($A27="",0,IF(COUNTIFS(Urlaub!$A$5:$A$604,$A27,Urlaub!$B$5:$B$604,"&lt;="&amp;LG$3,Urlaub!$C$5:$C$604,"&gt;="&amp;LG$3)&gt;0,1,0))</f>
        <v>0</v>
      </c>
      <c r="LH27" s="19" t="n">
        <f aca="false">IF($A27="",0,IF(COUNTIFS(Urlaub!$A$5:$A$604,$A27,Urlaub!$B$5:$B$604,"&lt;="&amp;LH$3,Urlaub!$C$5:$C$604,"&gt;="&amp;LH$3)&gt;0,1,0))</f>
        <v>0</v>
      </c>
      <c r="LI27" s="19" t="n">
        <f aca="false">IF($A27="",0,IF(COUNTIFS(Urlaub!$A$5:$A$604,$A27,Urlaub!$B$5:$B$604,"&lt;="&amp;LI$3,Urlaub!$C$5:$C$604,"&gt;="&amp;LI$3)&gt;0,1,0))</f>
        <v>0</v>
      </c>
      <c r="LJ27" s="19" t="n">
        <f aca="false">IF($A27="",0,IF(COUNTIFS(Urlaub!$A$5:$A$604,$A27,Urlaub!$B$5:$B$604,"&lt;="&amp;LJ$3,Urlaub!$C$5:$C$604,"&gt;="&amp;LJ$3)&gt;0,1,0))</f>
        <v>0</v>
      </c>
      <c r="LK27" s="19" t="n">
        <f aca="false">IF($A27="",0,IF(COUNTIFS(Urlaub!$A$5:$A$604,$A27,Urlaub!$B$5:$B$604,"&lt;="&amp;LK$3,Urlaub!$C$5:$C$604,"&gt;="&amp;LK$3)&gt;0,1,0))</f>
        <v>0</v>
      </c>
      <c r="LL27" s="19" t="n">
        <f aca="false">IF($A27="",0,IF(COUNTIFS(Urlaub!$A$5:$A$604,$A27,Urlaub!$B$5:$B$604,"&lt;="&amp;LL$3,Urlaub!$C$5:$C$604,"&gt;="&amp;LL$3)&gt;0,1,0))</f>
        <v>0</v>
      </c>
      <c r="LM27" s="19" t="n">
        <f aca="false">IF($A27="",0,IF(COUNTIFS(Urlaub!$A$5:$A$604,$A27,Urlaub!$B$5:$B$604,"&lt;="&amp;LM$3,Urlaub!$C$5:$C$604,"&gt;="&amp;LM$3)&gt;0,1,0))</f>
        <v>0</v>
      </c>
      <c r="LN27" s="19" t="n">
        <f aca="false">IF($A27="",0,IF(COUNTIFS(Urlaub!$A$5:$A$604,$A27,Urlaub!$B$5:$B$604,"&lt;="&amp;LN$3,Urlaub!$C$5:$C$604,"&gt;="&amp;LN$3)&gt;0,1,0))</f>
        <v>0</v>
      </c>
      <c r="LO27" s="19" t="n">
        <f aca="false">IF($A27="",0,IF(COUNTIFS(Urlaub!$A$5:$A$604,$A27,Urlaub!$B$5:$B$604,"&lt;="&amp;LO$3,Urlaub!$C$5:$C$604,"&gt;="&amp;LO$3)&gt;0,1,0))</f>
        <v>0</v>
      </c>
      <c r="LP27" s="19" t="n">
        <f aca="false">IF($A27="",0,IF(COUNTIFS(Urlaub!$A$5:$A$604,$A27,Urlaub!$B$5:$B$604,"&lt;="&amp;LP$3,Urlaub!$C$5:$C$604,"&gt;="&amp;LP$3)&gt;0,1,0))</f>
        <v>0</v>
      </c>
      <c r="LQ27" s="19" t="n">
        <f aca="false">IF($A27="",0,IF(COUNTIFS(Urlaub!$A$5:$A$604,$A27,Urlaub!$B$5:$B$604,"&lt;="&amp;LQ$3,Urlaub!$C$5:$C$604,"&gt;="&amp;LQ$3)&gt;0,1,0))</f>
        <v>0</v>
      </c>
      <c r="LR27" s="19" t="n">
        <f aca="false">IF($A27="",0,IF(COUNTIFS(Urlaub!$A$5:$A$604,$A27,Urlaub!$B$5:$B$604,"&lt;="&amp;LR$3,Urlaub!$C$5:$C$604,"&gt;="&amp;LR$3)&gt;0,1,0))</f>
        <v>0</v>
      </c>
      <c r="LS27" s="19" t="n">
        <f aca="false">IF($A27="",0,IF(COUNTIFS(Urlaub!$A$5:$A$604,$A27,Urlaub!$B$5:$B$604,"&lt;="&amp;LS$3,Urlaub!$C$5:$C$604,"&gt;="&amp;LS$3)&gt;0,1,0))</f>
        <v>0</v>
      </c>
      <c r="LT27" s="19" t="n">
        <f aca="false">IF($A27="",0,IF(COUNTIFS(Urlaub!$A$5:$A$604,$A27,Urlaub!$B$5:$B$604,"&lt;="&amp;LT$3,Urlaub!$C$5:$C$604,"&gt;="&amp;LT$3)&gt;0,1,0))</f>
        <v>0</v>
      </c>
      <c r="LU27" s="19" t="n">
        <f aca="false">IF($A27="",0,IF(COUNTIFS(Urlaub!$A$5:$A$604,$A27,Urlaub!$B$5:$B$604,"&lt;="&amp;LU$3,Urlaub!$C$5:$C$604,"&gt;="&amp;LU$3)&gt;0,1,0))</f>
        <v>0</v>
      </c>
      <c r="LV27" s="19" t="n">
        <f aca="false">IF($A27="",0,IF(COUNTIFS(Urlaub!$A$5:$A$604,$A27,Urlaub!$B$5:$B$604,"&lt;="&amp;LV$3,Urlaub!$C$5:$C$604,"&gt;="&amp;LV$3)&gt;0,1,0))</f>
        <v>0</v>
      </c>
      <c r="LW27" s="19" t="n">
        <f aca="false">IF($A27="",0,IF(COUNTIFS(Urlaub!$A$5:$A$604,$A27,Urlaub!$B$5:$B$604,"&lt;="&amp;LW$3,Urlaub!$C$5:$C$604,"&gt;="&amp;LW$3)&gt;0,1,0))</f>
        <v>0</v>
      </c>
      <c r="LX27" s="19" t="n">
        <f aca="false">IF($A27="",0,IF(COUNTIFS(Urlaub!$A$5:$A$604,$A27,Urlaub!$B$5:$B$604,"&lt;="&amp;LX$3,Urlaub!$C$5:$C$604,"&gt;="&amp;LX$3)&gt;0,1,0))</f>
        <v>0</v>
      </c>
      <c r="LY27" s="19" t="n">
        <f aca="false">IF($A27="",0,IF(COUNTIFS(Urlaub!$A$5:$A$604,$A27,Urlaub!$B$5:$B$604,"&lt;="&amp;LY$3,Urlaub!$C$5:$C$604,"&gt;="&amp;LY$3)&gt;0,1,0))</f>
        <v>0</v>
      </c>
      <c r="LZ27" s="19" t="n">
        <f aca="false">IF($A27="",0,IF(COUNTIFS(Urlaub!$A$5:$A$604,$A27,Urlaub!$B$5:$B$604,"&lt;="&amp;LZ$3,Urlaub!$C$5:$C$604,"&gt;="&amp;LZ$3)&gt;0,1,0))</f>
        <v>0</v>
      </c>
      <c r="MA27" s="19" t="n">
        <f aca="false">IF($A27="",0,IF(COUNTIFS(Urlaub!$A$5:$A$604,$A27,Urlaub!$B$5:$B$604,"&lt;="&amp;MA$3,Urlaub!$C$5:$C$604,"&gt;="&amp;MA$3)&gt;0,1,0))</f>
        <v>0</v>
      </c>
      <c r="MB27" s="19" t="n">
        <f aca="false">IF($A27="",0,IF(COUNTIFS(Urlaub!$A$5:$A$604,$A27,Urlaub!$B$5:$B$604,"&lt;="&amp;MB$3,Urlaub!$C$5:$C$604,"&gt;="&amp;MB$3)&gt;0,1,0))</f>
        <v>0</v>
      </c>
      <c r="MC27" s="19" t="n">
        <f aca="false">IF($A27="",0,IF(COUNTIFS(Urlaub!$A$5:$A$604,$A27,Urlaub!$B$5:$B$604,"&lt;="&amp;MC$3,Urlaub!$C$5:$C$604,"&gt;="&amp;MC$3)&gt;0,1,0))</f>
        <v>0</v>
      </c>
      <c r="MD27" s="19" t="n">
        <f aca="false">IF($A27="",0,IF(COUNTIFS(Urlaub!$A$5:$A$604,$A27,Urlaub!$B$5:$B$604,"&lt;="&amp;MD$3,Urlaub!$C$5:$C$604,"&gt;="&amp;MD$3)&gt;0,1,0))</f>
        <v>0</v>
      </c>
      <c r="ME27" s="19" t="n">
        <f aca="false">IF($A27="",0,IF(COUNTIFS(Urlaub!$A$5:$A$604,$A27,Urlaub!$B$5:$B$604,"&lt;="&amp;ME$3,Urlaub!$C$5:$C$604,"&gt;="&amp;ME$3)&gt;0,1,0))</f>
        <v>0</v>
      </c>
      <c r="MF27" s="19" t="n">
        <f aca="false">IF($A27="",0,IF(COUNTIFS(Urlaub!$A$5:$A$604,$A27,Urlaub!$B$5:$B$604,"&lt;="&amp;MF$3,Urlaub!$C$5:$C$604,"&gt;="&amp;MF$3)&gt;0,1,0))</f>
        <v>0</v>
      </c>
      <c r="MG27" s="19" t="n">
        <f aca="false">IF($A27="",0,IF(COUNTIFS(Urlaub!$A$5:$A$604,$A27,Urlaub!$B$5:$B$604,"&lt;="&amp;MG$3,Urlaub!$C$5:$C$604,"&gt;="&amp;MG$3)&gt;0,1,0))</f>
        <v>0</v>
      </c>
      <c r="MH27" s="19" t="n">
        <f aca="false">IF($A27="",0,IF(COUNTIFS(Urlaub!$A$5:$A$604,$A27,Urlaub!$B$5:$B$604,"&lt;="&amp;MH$3,Urlaub!$C$5:$C$604,"&gt;="&amp;MH$3)&gt;0,1,0))</f>
        <v>0</v>
      </c>
      <c r="MI27" s="19" t="n">
        <f aca="false">IF($A27="",0,IF(COUNTIFS(Urlaub!$A$5:$A$604,$A27,Urlaub!$B$5:$B$604,"&lt;="&amp;MI$3,Urlaub!$C$5:$C$604,"&gt;="&amp;MI$3)&gt;0,1,0))</f>
        <v>0</v>
      </c>
      <c r="MJ27" s="19" t="n">
        <f aca="false">IF($A27="",0,IF(COUNTIFS(Urlaub!$A$5:$A$604,$A27,Urlaub!$B$5:$B$604,"&lt;="&amp;MJ$3,Urlaub!$C$5:$C$604,"&gt;="&amp;MJ$3)&gt;0,1,0))</f>
        <v>0</v>
      </c>
      <c r="MK27" s="19" t="n">
        <f aca="false">IF($A27="",0,IF(COUNTIFS(Urlaub!$A$5:$A$604,$A27,Urlaub!$B$5:$B$604,"&lt;="&amp;MK$3,Urlaub!$C$5:$C$604,"&gt;="&amp;MK$3)&gt;0,1,0))</f>
        <v>0</v>
      </c>
      <c r="ML27" s="19" t="n">
        <f aca="false">IF($A27="",0,IF(COUNTIFS(Urlaub!$A$5:$A$604,$A27,Urlaub!$B$5:$B$604,"&lt;="&amp;ML$3,Urlaub!$C$5:$C$604,"&gt;="&amp;ML$3)&gt;0,1,0))</f>
        <v>0</v>
      </c>
      <c r="MM27" s="19" t="n">
        <f aca="false">IF($A27="",0,IF(COUNTIFS(Urlaub!$A$5:$A$604,$A27,Urlaub!$B$5:$B$604,"&lt;="&amp;MM$3,Urlaub!$C$5:$C$604,"&gt;="&amp;MM$3)&gt;0,1,0))</f>
        <v>0</v>
      </c>
      <c r="MN27" s="19" t="n">
        <f aca="false">IF($A27="",0,IF(COUNTIFS(Urlaub!$A$5:$A$604,$A27,Urlaub!$B$5:$B$604,"&lt;="&amp;MN$3,Urlaub!$C$5:$C$604,"&gt;="&amp;MN$3)&gt;0,1,0))</f>
        <v>0</v>
      </c>
      <c r="MO27" s="19" t="n">
        <f aca="false">IF($A27="",0,IF(COUNTIFS(Urlaub!$A$5:$A$604,$A27,Urlaub!$B$5:$B$604,"&lt;="&amp;MO$3,Urlaub!$C$5:$C$604,"&gt;="&amp;MO$3)&gt;0,1,0))</f>
        <v>0</v>
      </c>
      <c r="MP27" s="19" t="n">
        <f aca="false">IF($A27="",0,IF(COUNTIFS(Urlaub!$A$5:$A$604,$A27,Urlaub!$B$5:$B$604,"&lt;="&amp;MP$3,Urlaub!$C$5:$C$604,"&gt;="&amp;MP$3)&gt;0,1,0))</f>
        <v>0</v>
      </c>
      <c r="MQ27" s="19" t="n">
        <f aca="false">IF($A27="",0,IF(COUNTIFS(Urlaub!$A$5:$A$604,$A27,Urlaub!$B$5:$B$604,"&lt;="&amp;MQ$3,Urlaub!$C$5:$C$604,"&gt;="&amp;MQ$3)&gt;0,1,0))</f>
        <v>0</v>
      </c>
      <c r="MR27" s="19" t="n">
        <f aca="false">IF($A27="",0,IF(COUNTIFS(Urlaub!$A$5:$A$604,$A27,Urlaub!$B$5:$B$604,"&lt;="&amp;MR$3,Urlaub!$C$5:$C$604,"&gt;="&amp;MR$3)&gt;0,1,0))</f>
        <v>0</v>
      </c>
      <c r="MS27" s="19" t="n">
        <f aca="false">IF($A27="",0,IF(COUNTIFS(Urlaub!$A$5:$A$604,$A27,Urlaub!$B$5:$B$604,"&lt;="&amp;MS$3,Urlaub!$C$5:$C$604,"&gt;="&amp;MS$3)&gt;0,1,0))</f>
        <v>0</v>
      </c>
      <c r="MT27" s="19" t="n">
        <f aca="false">IF($A27="",0,IF(COUNTIFS(Urlaub!$A$5:$A$604,$A27,Urlaub!$B$5:$B$604,"&lt;="&amp;MT$3,Urlaub!$C$5:$C$604,"&gt;="&amp;MT$3)&gt;0,1,0))</f>
        <v>0</v>
      </c>
      <c r="MU27" s="19" t="n">
        <f aca="false">IF($A27="",0,IF(COUNTIFS(Urlaub!$A$5:$A$604,$A27,Urlaub!$B$5:$B$604,"&lt;="&amp;MU$3,Urlaub!$C$5:$C$604,"&gt;="&amp;MU$3)&gt;0,1,0))</f>
        <v>0</v>
      </c>
      <c r="MV27" s="19" t="n">
        <f aca="false">IF($A27="",0,IF(COUNTIFS(Urlaub!$A$5:$A$604,$A27,Urlaub!$B$5:$B$604,"&lt;="&amp;MV$3,Urlaub!$C$5:$C$604,"&gt;="&amp;MV$3)&gt;0,1,0))</f>
        <v>0</v>
      </c>
      <c r="MW27" s="19" t="n">
        <f aca="false">IF($A27="",0,IF(COUNTIFS(Urlaub!$A$5:$A$604,$A27,Urlaub!$B$5:$B$604,"&lt;="&amp;MW$3,Urlaub!$C$5:$C$604,"&gt;="&amp;MW$3)&gt;0,1,0))</f>
        <v>0</v>
      </c>
      <c r="MX27" s="19" t="n">
        <f aca="false">IF($A27="",0,IF(COUNTIFS(Urlaub!$A$5:$A$604,$A27,Urlaub!$B$5:$B$604,"&lt;="&amp;MX$3,Urlaub!$C$5:$C$604,"&gt;="&amp;MX$3)&gt;0,1,0))</f>
        <v>0</v>
      </c>
      <c r="MY27" s="19" t="n">
        <f aca="false">IF($A27="",0,IF(COUNTIFS(Urlaub!$A$5:$A$604,$A27,Urlaub!$B$5:$B$604,"&lt;="&amp;MY$3,Urlaub!$C$5:$C$604,"&gt;="&amp;MY$3)&gt;0,1,0))</f>
        <v>0</v>
      </c>
      <c r="MZ27" s="19" t="n">
        <f aca="false">IF($A27="",0,IF(COUNTIFS(Urlaub!$A$5:$A$604,$A27,Urlaub!$B$5:$B$604,"&lt;="&amp;MZ$3,Urlaub!$C$5:$C$604,"&gt;="&amp;MZ$3)&gt;0,1,0))</f>
        <v>0</v>
      </c>
      <c r="NA27" s="19" t="n">
        <f aca="false">IF($A27="",0,IF(COUNTIFS(Urlaub!$A$5:$A$604,$A27,Urlaub!$B$5:$B$604,"&lt;="&amp;NA$3,Urlaub!$C$5:$C$604,"&gt;="&amp;NA$3)&gt;0,1,0))</f>
        <v>0</v>
      </c>
      <c r="NB27" s="19" t="n">
        <f aca="false">IF($A27="",0,IF(COUNTIFS(Urlaub!$A$5:$A$604,$A27,Urlaub!$B$5:$B$604,"&lt;="&amp;NB$3,Urlaub!$C$5:$C$604,"&gt;="&amp;NB$3)&gt;0,1,0))</f>
        <v>0</v>
      </c>
      <c r="NC27" s="19" t="n">
        <f aca="false">IF($A27="",0,IF(COUNTIFS(Urlaub!$A$5:$A$604,$A27,Urlaub!$B$5:$B$604,"&lt;="&amp;NC$3,Urlaub!$C$5:$C$604,"&gt;="&amp;NC$3)&gt;0,1,0))</f>
        <v>0</v>
      </c>
      <c r="ND27" s="19" t="n">
        <f aca="false">IF($A27="",0,IF(COUNTIFS(Urlaub!$A$5:$A$604,$A27,Urlaub!$B$5:$B$604,"&lt;="&amp;ND$3,Urlaub!$C$5:$C$604,"&gt;="&amp;ND$3)&gt;0,1,0))</f>
        <v>0</v>
      </c>
      <c r="NE27" s="19" t="n">
        <f aca="false">IF($A27="",0,IF(COUNTIFS(Urlaub!$A$5:$A$604,$A27,Urlaub!$B$5:$B$604,"&lt;="&amp;NE$3,Urlaub!$C$5:$C$604,"&gt;="&amp;NE$3)&gt;0,1,0))</f>
        <v>0</v>
      </c>
      <c r="NF27" s="19" t="n">
        <f aca="false">IF($A27="",0,IF(COUNTIFS(Urlaub!$A$5:$A$604,$A27,Urlaub!$B$5:$B$604,"&lt;="&amp;NF$3,Urlaub!$C$5:$C$604,"&gt;="&amp;NF$3)&gt;0,1,0))</f>
        <v>0</v>
      </c>
      <c r="NG27" s="19" t="n">
        <f aca="false">IF($A27="",0,IF(COUNTIFS(Urlaub!$A$5:$A$604,$A27,Urlaub!$B$5:$B$604,"&lt;="&amp;NG$3,Urlaub!$C$5:$C$604,"&gt;="&amp;NG$3)&gt;0,1,0))</f>
        <v>0</v>
      </c>
      <c r="NH27" s="19" t="n">
        <f aca="false">IF($A27="",0,IF(COUNTIFS(Urlaub!$A$5:$A$604,$A27,Urlaub!$B$5:$B$604,"&lt;="&amp;NH$3,Urlaub!$C$5:$C$604,"&gt;="&amp;NH$3)&gt;0,1,0))</f>
        <v>0</v>
      </c>
    </row>
    <row r="28" customFormat="false" ht="15" hidden="false" customHeight="false" outlineLevel="0" collapsed="false">
      <c r="A28" s="5" t="str">
        <f aca="false">IF(Team!A28="","",Team!A28)</f>
        <v/>
      </c>
      <c r="B28" s="8" t="str">
        <f aca="false">IF(Team!B28="","",Team!B28)</f>
        <v/>
      </c>
      <c r="C28" s="8" t="str">
        <f aca="false">IF(Team!C28="","",Team!C28)</f>
        <v/>
      </c>
      <c r="D28" s="8" t="str">
        <f aca="false">IF(Team!D28="","",Team!D28)</f>
        <v/>
      </c>
      <c r="E28" s="8" t="str">
        <f aca="false">IF(Team!E28="","",Team!E28)</f>
        <v/>
      </c>
      <c r="F28" s="8" t="str">
        <f aca="false">IF(Team!F28="","",Team!F28)</f>
        <v/>
      </c>
      <c r="G28" s="19" t="n">
        <f aca="false">IF($A28="",0,IF(COUNTIFS(Urlaub!$A$5:$A$604,$A28,Urlaub!$B$5:$B$604,"&lt;="&amp;G$3,Urlaub!$C$5:$C$604,"&gt;="&amp;G$3)&gt;0,1,0))</f>
        <v>0</v>
      </c>
      <c r="H28" s="19" t="n">
        <f aca="false">IF($A28="",0,IF(COUNTIFS(Urlaub!$A$5:$A$604,$A28,Urlaub!$B$5:$B$604,"&lt;="&amp;H$3,Urlaub!$C$5:$C$604,"&gt;="&amp;H$3)&gt;0,1,0))</f>
        <v>0</v>
      </c>
      <c r="I28" s="19" t="n">
        <f aca="false">IF($A28="",0,IF(COUNTIFS(Urlaub!$A$5:$A$604,$A28,Urlaub!$B$5:$B$604,"&lt;="&amp;I$3,Urlaub!$C$5:$C$604,"&gt;="&amp;I$3)&gt;0,1,0))</f>
        <v>0</v>
      </c>
      <c r="J28" s="19" t="n">
        <f aca="false">IF($A28="",0,IF(COUNTIFS(Urlaub!$A$5:$A$604,$A28,Urlaub!$B$5:$B$604,"&lt;="&amp;J$3,Urlaub!$C$5:$C$604,"&gt;="&amp;J$3)&gt;0,1,0))</f>
        <v>0</v>
      </c>
      <c r="K28" s="19" t="n">
        <f aca="false">IF($A28="",0,IF(COUNTIFS(Urlaub!$A$5:$A$604,$A28,Urlaub!$B$5:$B$604,"&lt;="&amp;K$3,Urlaub!$C$5:$C$604,"&gt;="&amp;K$3)&gt;0,1,0))</f>
        <v>0</v>
      </c>
      <c r="L28" s="19" t="n">
        <f aca="false">IF($A28="",0,IF(COUNTIFS(Urlaub!$A$5:$A$604,$A28,Urlaub!$B$5:$B$604,"&lt;="&amp;L$3,Urlaub!$C$5:$C$604,"&gt;="&amp;L$3)&gt;0,1,0))</f>
        <v>0</v>
      </c>
      <c r="M28" s="19" t="n">
        <f aca="false">IF($A28="",0,IF(COUNTIFS(Urlaub!$A$5:$A$604,$A28,Urlaub!$B$5:$B$604,"&lt;="&amp;M$3,Urlaub!$C$5:$C$604,"&gt;="&amp;M$3)&gt;0,1,0))</f>
        <v>0</v>
      </c>
      <c r="N28" s="19" t="n">
        <f aca="false">IF($A28="",0,IF(COUNTIFS(Urlaub!$A$5:$A$604,$A28,Urlaub!$B$5:$B$604,"&lt;="&amp;N$3,Urlaub!$C$5:$C$604,"&gt;="&amp;N$3)&gt;0,1,0))</f>
        <v>0</v>
      </c>
      <c r="O28" s="19" t="n">
        <f aca="false">IF($A28="",0,IF(COUNTIFS(Urlaub!$A$5:$A$604,$A28,Urlaub!$B$5:$B$604,"&lt;="&amp;O$3,Urlaub!$C$5:$C$604,"&gt;="&amp;O$3)&gt;0,1,0))</f>
        <v>0</v>
      </c>
      <c r="P28" s="19" t="n">
        <f aca="false">IF($A28="",0,IF(COUNTIFS(Urlaub!$A$5:$A$604,$A28,Urlaub!$B$5:$B$604,"&lt;="&amp;P$3,Urlaub!$C$5:$C$604,"&gt;="&amp;P$3)&gt;0,1,0))</f>
        <v>0</v>
      </c>
      <c r="Q28" s="19" t="n">
        <f aca="false">IF($A28="",0,IF(COUNTIFS(Urlaub!$A$5:$A$604,$A28,Urlaub!$B$5:$B$604,"&lt;="&amp;Q$3,Urlaub!$C$5:$C$604,"&gt;="&amp;Q$3)&gt;0,1,0))</f>
        <v>0</v>
      </c>
      <c r="R28" s="19" t="n">
        <f aca="false">IF($A28="",0,IF(COUNTIFS(Urlaub!$A$5:$A$604,$A28,Urlaub!$B$5:$B$604,"&lt;="&amp;R$3,Urlaub!$C$5:$C$604,"&gt;="&amp;R$3)&gt;0,1,0))</f>
        <v>0</v>
      </c>
      <c r="S28" s="19" t="n">
        <f aca="false">IF($A28="",0,IF(COUNTIFS(Urlaub!$A$5:$A$604,$A28,Urlaub!$B$5:$B$604,"&lt;="&amp;S$3,Urlaub!$C$5:$C$604,"&gt;="&amp;S$3)&gt;0,1,0))</f>
        <v>0</v>
      </c>
      <c r="T28" s="19" t="n">
        <f aca="false">IF($A28="",0,IF(COUNTIFS(Urlaub!$A$5:$A$604,$A28,Urlaub!$B$5:$B$604,"&lt;="&amp;T$3,Urlaub!$C$5:$C$604,"&gt;="&amp;T$3)&gt;0,1,0))</f>
        <v>0</v>
      </c>
      <c r="U28" s="19" t="n">
        <f aca="false">IF($A28="",0,IF(COUNTIFS(Urlaub!$A$5:$A$604,$A28,Urlaub!$B$5:$B$604,"&lt;="&amp;U$3,Urlaub!$C$5:$C$604,"&gt;="&amp;U$3)&gt;0,1,0))</f>
        <v>0</v>
      </c>
      <c r="V28" s="19" t="n">
        <f aca="false">IF($A28="",0,IF(COUNTIFS(Urlaub!$A$5:$A$604,$A28,Urlaub!$B$5:$B$604,"&lt;="&amp;V$3,Urlaub!$C$5:$C$604,"&gt;="&amp;V$3)&gt;0,1,0))</f>
        <v>0</v>
      </c>
      <c r="W28" s="19" t="n">
        <f aca="false">IF($A28="",0,IF(COUNTIFS(Urlaub!$A$5:$A$604,$A28,Urlaub!$B$5:$B$604,"&lt;="&amp;W$3,Urlaub!$C$5:$C$604,"&gt;="&amp;W$3)&gt;0,1,0))</f>
        <v>0</v>
      </c>
      <c r="X28" s="19" t="n">
        <f aca="false">IF($A28="",0,IF(COUNTIFS(Urlaub!$A$5:$A$604,$A28,Urlaub!$B$5:$B$604,"&lt;="&amp;X$3,Urlaub!$C$5:$C$604,"&gt;="&amp;X$3)&gt;0,1,0))</f>
        <v>0</v>
      </c>
      <c r="Y28" s="19" t="n">
        <f aca="false">IF($A28="",0,IF(COUNTIFS(Urlaub!$A$5:$A$604,$A28,Urlaub!$B$5:$B$604,"&lt;="&amp;Y$3,Urlaub!$C$5:$C$604,"&gt;="&amp;Y$3)&gt;0,1,0))</f>
        <v>0</v>
      </c>
      <c r="Z28" s="19" t="n">
        <f aca="false">IF($A28="",0,IF(COUNTIFS(Urlaub!$A$5:$A$604,$A28,Urlaub!$B$5:$B$604,"&lt;="&amp;Z$3,Urlaub!$C$5:$C$604,"&gt;="&amp;Z$3)&gt;0,1,0))</f>
        <v>0</v>
      </c>
      <c r="AA28" s="19" t="n">
        <f aca="false">IF($A28="",0,IF(COUNTIFS(Urlaub!$A$5:$A$604,$A28,Urlaub!$B$5:$B$604,"&lt;="&amp;AA$3,Urlaub!$C$5:$C$604,"&gt;="&amp;AA$3)&gt;0,1,0))</f>
        <v>0</v>
      </c>
      <c r="AB28" s="19" t="n">
        <f aca="false">IF($A28="",0,IF(COUNTIFS(Urlaub!$A$5:$A$604,$A28,Urlaub!$B$5:$B$604,"&lt;="&amp;AB$3,Urlaub!$C$5:$C$604,"&gt;="&amp;AB$3)&gt;0,1,0))</f>
        <v>0</v>
      </c>
      <c r="AC28" s="19" t="n">
        <f aca="false">IF($A28="",0,IF(COUNTIFS(Urlaub!$A$5:$A$604,$A28,Urlaub!$B$5:$B$604,"&lt;="&amp;AC$3,Urlaub!$C$5:$C$604,"&gt;="&amp;AC$3)&gt;0,1,0))</f>
        <v>0</v>
      </c>
      <c r="AD28" s="19" t="n">
        <f aca="false">IF($A28="",0,IF(COUNTIFS(Urlaub!$A$5:$A$604,$A28,Urlaub!$B$5:$B$604,"&lt;="&amp;AD$3,Urlaub!$C$5:$C$604,"&gt;="&amp;AD$3)&gt;0,1,0))</f>
        <v>0</v>
      </c>
      <c r="AE28" s="19" t="n">
        <f aca="false">IF($A28="",0,IF(COUNTIFS(Urlaub!$A$5:$A$604,$A28,Urlaub!$B$5:$B$604,"&lt;="&amp;AE$3,Urlaub!$C$5:$C$604,"&gt;="&amp;AE$3)&gt;0,1,0))</f>
        <v>0</v>
      </c>
      <c r="AF28" s="19" t="n">
        <f aca="false">IF($A28="",0,IF(COUNTIFS(Urlaub!$A$5:$A$604,$A28,Urlaub!$B$5:$B$604,"&lt;="&amp;AF$3,Urlaub!$C$5:$C$604,"&gt;="&amp;AF$3)&gt;0,1,0))</f>
        <v>0</v>
      </c>
      <c r="AG28" s="19" t="n">
        <f aca="false">IF($A28="",0,IF(COUNTIFS(Urlaub!$A$5:$A$604,$A28,Urlaub!$B$5:$B$604,"&lt;="&amp;AG$3,Urlaub!$C$5:$C$604,"&gt;="&amp;AG$3)&gt;0,1,0))</f>
        <v>0</v>
      </c>
      <c r="AH28" s="19" t="n">
        <f aca="false">IF($A28="",0,IF(COUNTIFS(Urlaub!$A$5:$A$604,$A28,Urlaub!$B$5:$B$604,"&lt;="&amp;AH$3,Urlaub!$C$5:$C$604,"&gt;="&amp;AH$3)&gt;0,1,0))</f>
        <v>0</v>
      </c>
      <c r="AI28" s="19" t="n">
        <f aca="false">IF($A28="",0,IF(COUNTIFS(Urlaub!$A$5:$A$604,$A28,Urlaub!$B$5:$B$604,"&lt;="&amp;AI$3,Urlaub!$C$5:$C$604,"&gt;="&amp;AI$3)&gt;0,1,0))</f>
        <v>0</v>
      </c>
      <c r="AJ28" s="19" t="n">
        <f aca="false">IF($A28="",0,IF(COUNTIFS(Urlaub!$A$5:$A$604,$A28,Urlaub!$B$5:$B$604,"&lt;="&amp;AJ$3,Urlaub!$C$5:$C$604,"&gt;="&amp;AJ$3)&gt;0,1,0))</f>
        <v>0</v>
      </c>
      <c r="AK28" s="19" t="n">
        <f aca="false">IF($A28="",0,IF(COUNTIFS(Urlaub!$A$5:$A$604,$A28,Urlaub!$B$5:$B$604,"&lt;="&amp;AK$3,Urlaub!$C$5:$C$604,"&gt;="&amp;AK$3)&gt;0,1,0))</f>
        <v>0</v>
      </c>
      <c r="AL28" s="19" t="n">
        <f aca="false">IF($A28="",0,IF(COUNTIFS(Urlaub!$A$5:$A$604,$A28,Urlaub!$B$5:$B$604,"&lt;="&amp;AL$3,Urlaub!$C$5:$C$604,"&gt;="&amp;AL$3)&gt;0,1,0))</f>
        <v>0</v>
      </c>
      <c r="AM28" s="19" t="n">
        <f aca="false">IF($A28="",0,IF(COUNTIFS(Urlaub!$A$5:$A$604,$A28,Urlaub!$B$5:$B$604,"&lt;="&amp;AM$3,Urlaub!$C$5:$C$604,"&gt;="&amp;AM$3)&gt;0,1,0))</f>
        <v>0</v>
      </c>
      <c r="AN28" s="19" t="n">
        <f aca="false">IF($A28="",0,IF(COUNTIFS(Urlaub!$A$5:$A$604,$A28,Urlaub!$B$5:$B$604,"&lt;="&amp;AN$3,Urlaub!$C$5:$C$604,"&gt;="&amp;AN$3)&gt;0,1,0))</f>
        <v>0</v>
      </c>
      <c r="AO28" s="19" t="n">
        <f aca="false">IF($A28="",0,IF(COUNTIFS(Urlaub!$A$5:$A$604,$A28,Urlaub!$B$5:$B$604,"&lt;="&amp;AO$3,Urlaub!$C$5:$C$604,"&gt;="&amp;AO$3)&gt;0,1,0))</f>
        <v>0</v>
      </c>
      <c r="AP28" s="19" t="n">
        <f aca="false">IF($A28="",0,IF(COUNTIFS(Urlaub!$A$5:$A$604,$A28,Urlaub!$B$5:$B$604,"&lt;="&amp;AP$3,Urlaub!$C$5:$C$604,"&gt;="&amp;AP$3)&gt;0,1,0))</f>
        <v>0</v>
      </c>
      <c r="AQ28" s="19" t="n">
        <f aca="false">IF($A28="",0,IF(COUNTIFS(Urlaub!$A$5:$A$604,$A28,Urlaub!$B$5:$B$604,"&lt;="&amp;AQ$3,Urlaub!$C$5:$C$604,"&gt;="&amp;AQ$3)&gt;0,1,0))</f>
        <v>0</v>
      </c>
      <c r="AR28" s="19" t="n">
        <f aca="false">IF($A28="",0,IF(COUNTIFS(Urlaub!$A$5:$A$604,$A28,Urlaub!$B$5:$B$604,"&lt;="&amp;AR$3,Urlaub!$C$5:$C$604,"&gt;="&amp;AR$3)&gt;0,1,0))</f>
        <v>0</v>
      </c>
      <c r="AS28" s="19" t="n">
        <f aca="false">IF($A28="",0,IF(COUNTIFS(Urlaub!$A$5:$A$604,$A28,Urlaub!$B$5:$B$604,"&lt;="&amp;AS$3,Urlaub!$C$5:$C$604,"&gt;="&amp;AS$3)&gt;0,1,0))</f>
        <v>0</v>
      </c>
      <c r="AT28" s="19" t="n">
        <f aca="false">IF($A28="",0,IF(COUNTIFS(Urlaub!$A$5:$A$604,$A28,Urlaub!$B$5:$B$604,"&lt;="&amp;AT$3,Urlaub!$C$5:$C$604,"&gt;="&amp;AT$3)&gt;0,1,0))</f>
        <v>0</v>
      </c>
      <c r="AU28" s="19" t="n">
        <f aca="false">IF($A28="",0,IF(COUNTIFS(Urlaub!$A$5:$A$604,$A28,Urlaub!$B$5:$B$604,"&lt;="&amp;AU$3,Urlaub!$C$5:$C$604,"&gt;="&amp;AU$3)&gt;0,1,0))</f>
        <v>0</v>
      </c>
      <c r="AV28" s="19" t="n">
        <f aca="false">IF($A28="",0,IF(COUNTIFS(Urlaub!$A$5:$A$604,$A28,Urlaub!$B$5:$B$604,"&lt;="&amp;AV$3,Urlaub!$C$5:$C$604,"&gt;="&amp;AV$3)&gt;0,1,0))</f>
        <v>0</v>
      </c>
      <c r="AW28" s="19" t="n">
        <f aca="false">IF($A28="",0,IF(COUNTIFS(Urlaub!$A$5:$A$604,$A28,Urlaub!$B$5:$B$604,"&lt;="&amp;AW$3,Urlaub!$C$5:$C$604,"&gt;="&amp;AW$3)&gt;0,1,0))</f>
        <v>0</v>
      </c>
      <c r="AX28" s="19" t="n">
        <f aca="false">IF($A28="",0,IF(COUNTIFS(Urlaub!$A$5:$A$604,$A28,Urlaub!$B$5:$B$604,"&lt;="&amp;AX$3,Urlaub!$C$5:$C$604,"&gt;="&amp;AX$3)&gt;0,1,0))</f>
        <v>0</v>
      </c>
      <c r="AY28" s="19" t="n">
        <f aca="false">IF($A28="",0,IF(COUNTIFS(Urlaub!$A$5:$A$604,$A28,Urlaub!$B$5:$B$604,"&lt;="&amp;AY$3,Urlaub!$C$5:$C$604,"&gt;="&amp;AY$3)&gt;0,1,0))</f>
        <v>0</v>
      </c>
      <c r="AZ28" s="19" t="n">
        <f aca="false">IF($A28="",0,IF(COUNTIFS(Urlaub!$A$5:$A$604,$A28,Urlaub!$B$5:$B$604,"&lt;="&amp;AZ$3,Urlaub!$C$5:$C$604,"&gt;="&amp;AZ$3)&gt;0,1,0))</f>
        <v>0</v>
      </c>
      <c r="BA28" s="19" t="n">
        <f aca="false">IF($A28="",0,IF(COUNTIFS(Urlaub!$A$5:$A$604,$A28,Urlaub!$B$5:$B$604,"&lt;="&amp;BA$3,Urlaub!$C$5:$C$604,"&gt;="&amp;BA$3)&gt;0,1,0))</f>
        <v>0</v>
      </c>
      <c r="BB28" s="19" t="n">
        <f aca="false">IF($A28="",0,IF(COUNTIFS(Urlaub!$A$5:$A$604,$A28,Urlaub!$B$5:$B$604,"&lt;="&amp;BB$3,Urlaub!$C$5:$C$604,"&gt;="&amp;BB$3)&gt;0,1,0))</f>
        <v>0</v>
      </c>
      <c r="BC28" s="19" t="n">
        <f aca="false">IF($A28="",0,IF(COUNTIFS(Urlaub!$A$5:$A$604,$A28,Urlaub!$B$5:$B$604,"&lt;="&amp;BC$3,Urlaub!$C$5:$C$604,"&gt;="&amp;BC$3)&gt;0,1,0))</f>
        <v>0</v>
      </c>
      <c r="BD28" s="19" t="n">
        <f aca="false">IF($A28="",0,IF(COUNTIFS(Urlaub!$A$5:$A$604,$A28,Urlaub!$B$5:$B$604,"&lt;="&amp;BD$3,Urlaub!$C$5:$C$604,"&gt;="&amp;BD$3)&gt;0,1,0))</f>
        <v>0</v>
      </c>
      <c r="BE28" s="19" t="n">
        <f aca="false">IF($A28="",0,IF(COUNTIFS(Urlaub!$A$5:$A$604,$A28,Urlaub!$B$5:$B$604,"&lt;="&amp;BE$3,Urlaub!$C$5:$C$604,"&gt;="&amp;BE$3)&gt;0,1,0))</f>
        <v>0</v>
      </c>
      <c r="BF28" s="19" t="n">
        <f aca="false">IF($A28="",0,IF(COUNTIFS(Urlaub!$A$5:$A$604,$A28,Urlaub!$B$5:$B$604,"&lt;="&amp;BF$3,Urlaub!$C$5:$C$604,"&gt;="&amp;BF$3)&gt;0,1,0))</f>
        <v>0</v>
      </c>
      <c r="BG28" s="19" t="n">
        <f aca="false">IF($A28="",0,IF(COUNTIFS(Urlaub!$A$5:$A$604,$A28,Urlaub!$B$5:$B$604,"&lt;="&amp;BG$3,Urlaub!$C$5:$C$604,"&gt;="&amp;BG$3)&gt;0,1,0))</f>
        <v>0</v>
      </c>
      <c r="BH28" s="19" t="n">
        <f aca="false">IF($A28="",0,IF(COUNTIFS(Urlaub!$A$5:$A$604,$A28,Urlaub!$B$5:$B$604,"&lt;="&amp;BH$3,Urlaub!$C$5:$C$604,"&gt;="&amp;BH$3)&gt;0,1,0))</f>
        <v>0</v>
      </c>
      <c r="BI28" s="19" t="n">
        <f aca="false">IF($A28="",0,IF(COUNTIFS(Urlaub!$A$5:$A$604,$A28,Urlaub!$B$5:$B$604,"&lt;="&amp;BI$3,Urlaub!$C$5:$C$604,"&gt;="&amp;BI$3)&gt;0,1,0))</f>
        <v>0</v>
      </c>
      <c r="BJ28" s="19" t="n">
        <f aca="false">IF($A28="",0,IF(COUNTIFS(Urlaub!$A$5:$A$604,$A28,Urlaub!$B$5:$B$604,"&lt;="&amp;BJ$3,Urlaub!$C$5:$C$604,"&gt;="&amp;BJ$3)&gt;0,1,0))</f>
        <v>0</v>
      </c>
      <c r="BK28" s="19" t="n">
        <f aca="false">IF($A28="",0,IF(COUNTIFS(Urlaub!$A$5:$A$604,$A28,Urlaub!$B$5:$B$604,"&lt;="&amp;BK$3,Urlaub!$C$5:$C$604,"&gt;="&amp;BK$3)&gt;0,1,0))</f>
        <v>0</v>
      </c>
      <c r="BL28" s="19" t="n">
        <f aca="false">IF($A28="",0,IF(COUNTIFS(Urlaub!$A$5:$A$604,$A28,Urlaub!$B$5:$B$604,"&lt;="&amp;BL$3,Urlaub!$C$5:$C$604,"&gt;="&amp;BL$3)&gt;0,1,0))</f>
        <v>0</v>
      </c>
      <c r="BM28" s="19" t="n">
        <f aca="false">IF($A28="",0,IF(COUNTIFS(Urlaub!$A$5:$A$604,$A28,Urlaub!$B$5:$B$604,"&lt;="&amp;BM$3,Urlaub!$C$5:$C$604,"&gt;="&amp;BM$3)&gt;0,1,0))</f>
        <v>0</v>
      </c>
      <c r="BN28" s="19" t="n">
        <f aca="false">IF($A28="",0,IF(COUNTIFS(Urlaub!$A$5:$A$604,$A28,Urlaub!$B$5:$B$604,"&lt;="&amp;BN$3,Urlaub!$C$5:$C$604,"&gt;="&amp;BN$3)&gt;0,1,0))</f>
        <v>0</v>
      </c>
      <c r="BO28" s="19" t="n">
        <f aca="false">IF($A28="",0,IF(COUNTIFS(Urlaub!$A$5:$A$604,$A28,Urlaub!$B$5:$B$604,"&lt;="&amp;BO$3,Urlaub!$C$5:$C$604,"&gt;="&amp;BO$3)&gt;0,1,0))</f>
        <v>0</v>
      </c>
      <c r="BP28" s="19" t="n">
        <f aca="false">IF($A28="",0,IF(COUNTIFS(Urlaub!$A$5:$A$604,$A28,Urlaub!$B$5:$B$604,"&lt;="&amp;BP$3,Urlaub!$C$5:$C$604,"&gt;="&amp;BP$3)&gt;0,1,0))</f>
        <v>0</v>
      </c>
      <c r="BQ28" s="19" t="n">
        <f aca="false">IF($A28="",0,IF(COUNTIFS(Urlaub!$A$5:$A$604,$A28,Urlaub!$B$5:$B$604,"&lt;="&amp;BQ$3,Urlaub!$C$5:$C$604,"&gt;="&amp;BQ$3)&gt;0,1,0))</f>
        <v>0</v>
      </c>
      <c r="BR28" s="19" t="n">
        <f aca="false">IF($A28="",0,IF(COUNTIFS(Urlaub!$A$5:$A$604,$A28,Urlaub!$B$5:$B$604,"&lt;="&amp;BR$3,Urlaub!$C$5:$C$604,"&gt;="&amp;BR$3)&gt;0,1,0))</f>
        <v>0</v>
      </c>
      <c r="BS28" s="19" t="n">
        <f aca="false">IF($A28="",0,IF(COUNTIFS(Urlaub!$A$5:$A$604,$A28,Urlaub!$B$5:$B$604,"&lt;="&amp;BS$3,Urlaub!$C$5:$C$604,"&gt;="&amp;BS$3)&gt;0,1,0))</f>
        <v>0</v>
      </c>
      <c r="BT28" s="19" t="n">
        <f aca="false">IF($A28="",0,IF(COUNTIFS(Urlaub!$A$5:$A$604,$A28,Urlaub!$B$5:$B$604,"&lt;="&amp;BT$3,Urlaub!$C$5:$C$604,"&gt;="&amp;BT$3)&gt;0,1,0))</f>
        <v>0</v>
      </c>
      <c r="BU28" s="19" t="n">
        <f aca="false">IF($A28="",0,IF(COUNTIFS(Urlaub!$A$5:$A$604,$A28,Urlaub!$B$5:$B$604,"&lt;="&amp;BU$3,Urlaub!$C$5:$C$604,"&gt;="&amp;BU$3)&gt;0,1,0))</f>
        <v>0</v>
      </c>
      <c r="BV28" s="19" t="n">
        <f aca="false">IF($A28="",0,IF(COUNTIFS(Urlaub!$A$5:$A$604,$A28,Urlaub!$B$5:$B$604,"&lt;="&amp;BV$3,Urlaub!$C$5:$C$604,"&gt;="&amp;BV$3)&gt;0,1,0))</f>
        <v>0</v>
      </c>
      <c r="BW28" s="19" t="n">
        <f aca="false">IF($A28="",0,IF(COUNTIFS(Urlaub!$A$5:$A$604,$A28,Urlaub!$B$5:$B$604,"&lt;="&amp;BW$3,Urlaub!$C$5:$C$604,"&gt;="&amp;BW$3)&gt;0,1,0))</f>
        <v>0</v>
      </c>
      <c r="BX28" s="19" t="n">
        <f aca="false">IF($A28="",0,IF(COUNTIFS(Urlaub!$A$5:$A$604,$A28,Urlaub!$B$5:$B$604,"&lt;="&amp;BX$3,Urlaub!$C$5:$C$604,"&gt;="&amp;BX$3)&gt;0,1,0))</f>
        <v>0</v>
      </c>
      <c r="BY28" s="19" t="n">
        <f aca="false">IF($A28="",0,IF(COUNTIFS(Urlaub!$A$5:$A$604,$A28,Urlaub!$B$5:$B$604,"&lt;="&amp;BY$3,Urlaub!$C$5:$C$604,"&gt;="&amp;BY$3)&gt;0,1,0))</f>
        <v>0</v>
      </c>
      <c r="BZ28" s="19" t="n">
        <f aca="false">IF($A28="",0,IF(COUNTIFS(Urlaub!$A$5:$A$604,$A28,Urlaub!$B$5:$B$604,"&lt;="&amp;BZ$3,Urlaub!$C$5:$C$604,"&gt;="&amp;BZ$3)&gt;0,1,0))</f>
        <v>0</v>
      </c>
      <c r="CA28" s="19" t="n">
        <f aca="false">IF($A28="",0,IF(COUNTIFS(Urlaub!$A$5:$A$604,$A28,Urlaub!$B$5:$B$604,"&lt;="&amp;CA$3,Urlaub!$C$5:$C$604,"&gt;="&amp;CA$3)&gt;0,1,0))</f>
        <v>0</v>
      </c>
      <c r="CB28" s="19" t="n">
        <f aca="false">IF($A28="",0,IF(COUNTIFS(Urlaub!$A$5:$A$604,$A28,Urlaub!$B$5:$B$604,"&lt;="&amp;CB$3,Urlaub!$C$5:$C$604,"&gt;="&amp;CB$3)&gt;0,1,0))</f>
        <v>0</v>
      </c>
      <c r="CC28" s="19" t="n">
        <f aca="false">IF($A28="",0,IF(COUNTIFS(Urlaub!$A$5:$A$604,$A28,Urlaub!$B$5:$B$604,"&lt;="&amp;CC$3,Urlaub!$C$5:$C$604,"&gt;="&amp;CC$3)&gt;0,1,0))</f>
        <v>0</v>
      </c>
      <c r="CD28" s="19" t="n">
        <f aca="false">IF($A28="",0,IF(COUNTIFS(Urlaub!$A$5:$A$604,$A28,Urlaub!$B$5:$B$604,"&lt;="&amp;CD$3,Urlaub!$C$5:$C$604,"&gt;="&amp;CD$3)&gt;0,1,0))</f>
        <v>0</v>
      </c>
      <c r="CE28" s="19" t="n">
        <f aca="false">IF($A28="",0,IF(COUNTIFS(Urlaub!$A$5:$A$604,$A28,Urlaub!$B$5:$B$604,"&lt;="&amp;CE$3,Urlaub!$C$5:$C$604,"&gt;="&amp;CE$3)&gt;0,1,0))</f>
        <v>0</v>
      </c>
      <c r="CF28" s="19" t="n">
        <f aca="false">IF($A28="",0,IF(COUNTIFS(Urlaub!$A$5:$A$604,$A28,Urlaub!$B$5:$B$604,"&lt;="&amp;CF$3,Urlaub!$C$5:$C$604,"&gt;="&amp;CF$3)&gt;0,1,0))</f>
        <v>0</v>
      </c>
      <c r="CG28" s="19" t="n">
        <f aca="false">IF($A28="",0,IF(COUNTIFS(Urlaub!$A$5:$A$604,$A28,Urlaub!$B$5:$B$604,"&lt;="&amp;CG$3,Urlaub!$C$5:$C$604,"&gt;="&amp;CG$3)&gt;0,1,0))</f>
        <v>0</v>
      </c>
      <c r="CH28" s="19" t="n">
        <f aca="false">IF($A28="",0,IF(COUNTIFS(Urlaub!$A$5:$A$604,$A28,Urlaub!$B$5:$B$604,"&lt;="&amp;CH$3,Urlaub!$C$5:$C$604,"&gt;="&amp;CH$3)&gt;0,1,0))</f>
        <v>0</v>
      </c>
      <c r="CI28" s="19" t="n">
        <f aca="false">IF($A28="",0,IF(COUNTIFS(Urlaub!$A$5:$A$604,$A28,Urlaub!$B$5:$B$604,"&lt;="&amp;CI$3,Urlaub!$C$5:$C$604,"&gt;="&amp;CI$3)&gt;0,1,0))</f>
        <v>0</v>
      </c>
      <c r="CJ28" s="19" t="n">
        <f aca="false">IF($A28="",0,IF(COUNTIFS(Urlaub!$A$5:$A$604,$A28,Urlaub!$B$5:$B$604,"&lt;="&amp;CJ$3,Urlaub!$C$5:$C$604,"&gt;="&amp;CJ$3)&gt;0,1,0))</f>
        <v>0</v>
      </c>
      <c r="CK28" s="19" t="n">
        <f aca="false">IF($A28="",0,IF(COUNTIFS(Urlaub!$A$5:$A$604,$A28,Urlaub!$B$5:$B$604,"&lt;="&amp;CK$3,Urlaub!$C$5:$C$604,"&gt;="&amp;CK$3)&gt;0,1,0))</f>
        <v>0</v>
      </c>
      <c r="CL28" s="19" t="n">
        <f aca="false">IF($A28="",0,IF(COUNTIFS(Urlaub!$A$5:$A$604,$A28,Urlaub!$B$5:$B$604,"&lt;="&amp;CL$3,Urlaub!$C$5:$C$604,"&gt;="&amp;CL$3)&gt;0,1,0))</f>
        <v>0</v>
      </c>
      <c r="CM28" s="19" t="n">
        <f aca="false">IF($A28="",0,IF(COUNTIFS(Urlaub!$A$5:$A$604,$A28,Urlaub!$B$5:$B$604,"&lt;="&amp;CM$3,Urlaub!$C$5:$C$604,"&gt;="&amp;CM$3)&gt;0,1,0))</f>
        <v>0</v>
      </c>
      <c r="CN28" s="19" t="n">
        <f aca="false">IF($A28="",0,IF(COUNTIFS(Urlaub!$A$5:$A$604,$A28,Urlaub!$B$5:$B$604,"&lt;="&amp;CN$3,Urlaub!$C$5:$C$604,"&gt;="&amp;CN$3)&gt;0,1,0))</f>
        <v>0</v>
      </c>
      <c r="CO28" s="19" t="n">
        <f aca="false">IF($A28="",0,IF(COUNTIFS(Urlaub!$A$5:$A$604,$A28,Urlaub!$B$5:$B$604,"&lt;="&amp;CO$3,Urlaub!$C$5:$C$604,"&gt;="&amp;CO$3)&gt;0,1,0))</f>
        <v>0</v>
      </c>
      <c r="CP28" s="19" t="n">
        <f aca="false">IF($A28="",0,IF(COUNTIFS(Urlaub!$A$5:$A$604,$A28,Urlaub!$B$5:$B$604,"&lt;="&amp;CP$3,Urlaub!$C$5:$C$604,"&gt;="&amp;CP$3)&gt;0,1,0))</f>
        <v>0</v>
      </c>
      <c r="CQ28" s="19" t="n">
        <f aca="false">IF($A28="",0,IF(COUNTIFS(Urlaub!$A$5:$A$604,$A28,Urlaub!$B$5:$B$604,"&lt;="&amp;CQ$3,Urlaub!$C$5:$C$604,"&gt;="&amp;CQ$3)&gt;0,1,0))</f>
        <v>0</v>
      </c>
      <c r="CR28" s="19" t="n">
        <f aca="false">IF($A28="",0,IF(COUNTIFS(Urlaub!$A$5:$A$604,$A28,Urlaub!$B$5:$B$604,"&lt;="&amp;CR$3,Urlaub!$C$5:$C$604,"&gt;="&amp;CR$3)&gt;0,1,0))</f>
        <v>0</v>
      </c>
      <c r="CS28" s="19" t="n">
        <f aca="false">IF($A28="",0,IF(COUNTIFS(Urlaub!$A$5:$A$604,$A28,Urlaub!$B$5:$B$604,"&lt;="&amp;CS$3,Urlaub!$C$5:$C$604,"&gt;="&amp;CS$3)&gt;0,1,0))</f>
        <v>0</v>
      </c>
      <c r="CT28" s="19" t="n">
        <f aca="false">IF($A28="",0,IF(COUNTIFS(Urlaub!$A$5:$A$604,$A28,Urlaub!$B$5:$B$604,"&lt;="&amp;CT$3,Urlaub!$C$5:$C$604,"&gt;="&amp;CT$3)&gt;0,1,0))</f>
        <v>0</v>
      </c>
      <c r="CU28" s="19" t="n">
        <f aca="false">IF($A28="",0,IF(COUNTIFS(Urlaub!$A$5:$A$604,$A28,Urlaub!$B$5:$B$604,"&lt;="&amp;CU$3,Urlaub!$C$5:$C$604,"&gt;="&amp;CU$3)&gt;0,1,0))</f>
        <v>0</v>
      </c>
      <c r="CV28" s="19" t="n">
        <f aca="false">IF($A28="",0,IF(COUNTIFS(Urlaub!$A$5:$A$604,$A28,Urlaub!$B$5:$B$604,"&lt;="&amp;CV$3,Urlaub!$C$5:$C$604,"&gt;="&amp;CV$3)&gt;0,1,0))</f>
        <v>0</v>
      </c>
      <c r="CW28" s="19" t="n">
        <f aca="false">IF($A28="",0,IF(COUNTIFS(Urlaub!$A$5:$A$604,$A28,Urlaub!$B$5:$B$604,"&lt;="&amp;CW$3,Urlaub!$C$5:$C$604,"&gt;="&amp;CW$3)&gt;0,1,0))</f>
        <v>0</v>
      </c>
      <c r="CX28" s="19" t="n">
        <f aca="false">IF($A28="",0,IF(COUNTIFS(Urlaub!$A$5:$A$604,$A28,Urlaub!$B$5:$B$604,"&lt;="&amp;CX$3,Urlaub!$C$5:$C$604,"&gt;="&amp;CX$3)&gt;0,1,0))</f>
        <v>0</v>
      </c>
      <c r="CY28" s="19" t="n">
        <f aca="false">IF($A28="",0,IF(COUNTIFS(Urlaub!$A$5:$A$604,$A28,Urlaub!$B$5:$B$604,"&lt;="&amp;CY$3,Urlaub!$C$5:$C$604,"&gt;="&amp;CY$3)&gt;0,1,0))</f>
        <v>0</v>
      </c>
      <c r="CZ28" s="19" t="n">
        <f aca="false">IF($A28="",0,IF(COUNTIFS(Urlaub!$A$5:$A$604,$A28,Urlaub!$B$5:$B$604,"&lt;="&amp;CZ$3,Urlaub!$C$5:$C$604,"&gt;="&amp;CZ$3)&gt;0,1,0))</f>
        <v>0</v>
      </c>
      <c r="DA28" s="19" t="n">
        <f aca="false">IF($A28="",0,IF(COUNTIFS(Urlaub!$A$5:$A$604,$A28,Urlaub!$B$5:$B$604,"&lt;="&amp;DA$3,Urlaub!$C$5:$C$604,"&gt;="&amp;DA$3)&gt;0,1,0))</f>
        <v>0</v>
      </c>
      <c r="DB28" s="19" t="n">
        <f aca="false">IF($A28="",0,IF(COUNTIFS(Urlaub!$A$5:$A$604,$A28,Urlaub!$B$5:$B$604,"&lt;="&amp;DB$3,Urlaub!$C$5:$C$604,"&gt;="&amp;DB$3)&gt;0,1,0))</f>
        <v>0</v>
      </c>
      <c r="DC28" s="19" t="n">
        <f aca="false">IF($A28="",0,IF(COUNTIFS(Urlaub!$A$5:$A$604,$A28,Urlaub!$B$5:$B$604,"&lt;="&amp;DC$3,Urlaub!$C$5:$C$604,"&gt;="&amp;DC$3)&gt;0,1,0))</f>
        <v>0</v>
      </c>
      <c r="DD28" s="19" t="n">
        <f aca="false">IF($A28="",0,IF(COUNTIFS(Urlaub!$A$5:$A$604,$A28,Urlaub!$B$5:$B$604,"&lt;="&amp;DD$3,Urlaub!$C$5:$C$604,"&gt;="&amp;DD$3)&gt;0,1,0))</f>
        <v>0</v>
      </c>
      <c r="DE28" s="19" t="n">
        <f aca="false">IF($A28="",0,IF(COUNTIFS(Urlaub!$A$5:$A$604,$A28,Urlaub!$B$5:$B$604,"&lt;="&amp;DE$3,Urlaub!$C$5:$C$604,"&gt;="&amp;DE$3)&gt;0,1,0))</f>
        <v>0</v>
      </c>
      <c r="DF28" s="19" t="n">
        <f aca="false">IF($A28="",0,IF(COUNTIFS(Urlaub!$A$5:$A$604,$A28,Urlaub!$B$5:$B$604,"&lt;="&amp;DF$3,Urlaub!$C$5:$C$604,"&gt;="&amp;DF$3)&gt;0,1,0))</f>
        <v>0</v>
      </c>
      <c r="DG28" s="19" t="n">
        <f aca="false">IF($A28="",0,IF(COUNTIFS(Urlaub!$A$5:$A$604,$A28,Urlaub!$B$5:$B$604,"&lt;="&amp;DG$3,Urlaub!$C$5:$C$604,"&gt;="&amp;DG$3)&gt;0,1,0))</f>
        <v>0</v>
      </c>
      <c r="DH28" s="19" t="n">
        <f aca="false">IF($A28="",0,IF(COUNTIFS(Urlaub!$A$5:$A$604,$A28,Urlaub!$B$5:$B$604,"&lt;="&amp;DH$3,Urlaub!$C$5:$C$604,"&gt;="&amp;DH$3)&gt;0,1,0))</f>
        <v>0</v>
      </c>
      <c r="DI28" s="19" t="n">
        <f aca="false">IF($A28="",0,IF(COUNTIFS(Urlaub!$A$5:$A$604,$A28,Urlaub!$B$5:$B$604,"&lt;="&amp;DI$3,Urlaub!$C$5:$C$604,"&gt;="&amp;DI$3)&gt;0,1,0))</f>
        <v>0</v>
      </c>
      <c r="DJ28" s="19" t="n">
        <f aca="false">IF($A28="",0,IF(COUNTIFS(Urlaub!$A$5:$A$604,$A28,Urlaub!$B$5:$B$604,"&lt;="&amp;DJ$3,Urlaub!$C$5:$C$604,"&gt;="&amp;DJ$3)&gt;0,1,0))</f>
        <v>0</v>
      </c>
      <c r="DK28" s="19" t="n">
        <f aca="false">IF($A28="",0,IF(COUNTIFS(Urlaub!$A$5:$A$604,$A28,Urlaub!$B$5:$B$604,"&lt;="&amp;DK$3,Urlaub!$C$5:$C$604,"&gt;="&amp;DK$3)&gt;0,1,0))</f>
        <v>0</v>
      </c>
      <c r="DL28" s="19" t="n">
        <f aca="false">IF($A28="",0,IF(COUNTIFS(Urlaub!$A$5:$A$604,$A28,Urlaub!$B$5:$B$604,"&lt;="&amp;DL$3,Urlaub!$C$5:$C$604,"&gt;="&amp;DL$3)&gt;0,1,0))</f>
        <v>0</v>
      </c>
      <c r="DM28" s="19" t="n">
        <f aca="false">IF($A28="",0,IF(COUNTIFS(Urlaub!$A$5:$A$604,$A28,Urlaub!$B$5:$B$604,"&lt;="&amp;DM$3,Urlaub!$C$5:$C$604,"&gt;="&amp;DM$3)&gt;0,1,0))</f>
        <v>0</v>
      </c>
      <c r="DN28" s="19" t="n">
        <f aca="false">IF($A28="",0,IF(COUNTIFS(Urlaub!$A$5:$A$604,$A28,Urlaub!$B$5:$B$604,"&lt;="&amp;DN$3,Urlaub!$C$5:$C$604,"&gt;="&amp;DN$3)&gt;0,1,0))</f>
        <v>0</v>
      </c>
      <c r="DO28" s="19" t="n">
        <f aca="false">IF($A28="",0,IF(COUNTIFS(Urlaub!$A$5:$A$604,$A28,Urlaub!$B$5:$B$604,"&lt;="&amp;DO$3,Urlaub!$C$5:$C$604,"&gt;="&amp;DO$3)&gt;0,1,0))</f>
        <v>0</v>
      </c>
      <c r="DP28" s="19" t="n">
        <f aca="false">IF($A28="",0,IF(COUNTIFS(Urlaub!$A$5:$A$604,$A28,Urlaub!$B$5:$B$604,"&lt;="&amp;DP$3,Urlaub!$C$5:$C$604,"&gt;="&amp;DP$3)&gt;0,1,0))</f>
        <v>0</v>
      </c>
      <c r="DQ28" s="19" t="n">
        <f aca="false">IF($A28="",0,IF(COUNTIFS(Urlaub!$A$5:$A$604,$A28,Urlaub!$B$5:$B$604,"&lt;="&amp;DQ$3,Urlaub!$C$5:$C$604,"&gt;="&amp;DQ$3)&gt;0,1,0))</f>
        <v>0</v>
      </c>
      <c r="DR28" s="19" t="n">
        <f aca="false">IF($A28="",0,IF(COUNTIFS(Urlaub!$A$5:$A$604,$A28,Urlaub!$B$5:$B$604,"&lt;="&amp;DR$3,Urlaub!$C$5:$C$604,"&gt;="&amp;DR$3)&gt;0,1,0))</f>
        <v>0</v>
      </c>
      <c r="DS28" s="19" t="n">
        <f aca="false">IF($A28="",0,IF(COUNTIFS(Urlaub!$A$5:$A$604,$A28,Urlaub!$B$5:$B$604,"&lt;="&amp;DS$3,Urlaub!$C$5:$C$604,"&gt;="&amp;DS$3)&gt;0,1,0))</f>
        <v>0</v>
      </c>
      <c r="DT28" s="19" t="n">
        <f aca="false">IF($A28="",0,IF(COUNTIFS(Urlaub!$A$5:$A$604,$A28,Urlaub!$B$5:$B$604,"&lt;="&amp;DT$3,Urlaub!$C$5:$C$604,"&gt;="&amp;DT$3)&gt;0,1,0))</f>
        <v>0</v>
      </c>
      <c r="DU28" s="19" t="n">
        <f aca="false">IF($A28="",0,IF(COUNTIFS(Urlaub!$A$5:$A$604,$A28,Urlaub!$B$5:$B$604,"&lt;="&amp;DU$3,Urlaub!$C$5:$C$604,"&gt;="&amp;DU$3)&gt;0,1,0))</f>
        <v>0</v>
      </c>
      <c r="DV28" s="19" t="n">
        <f aca="false">IF($A28="",0,IF(COUNTIFS(Urlaub!$A$5:$A$604,$A28,Urlaub!$B$5:$B$604,"&lt;="&amp;DV$3,Urlaub!$C$5:$C$604,"&gt;="&amp;DV$3)&gt;0,1,0))</f>
        <v>0</v>
      </c>
      <c r="DW28" s="19" t="n">
        <f aca="false">IF($A28="",0,IF(COUNTIFS(Urlaub!$A$5:$A$604,$A28,Urlaub!$B$5:$B$604,"&lt;="&amp;DW$3,Urlaub!$C$5:$C$604,"&gt;="&amp;DW$3)&gt;0,1,0))</f>
        <v>0</v>
      </c>
      <c r="DX28" s="19" t="n">
        <f aca="false">IF($A28="",0,IF(COUNTIFS(Urlaub!$A$5:$A$604,$A28,Urlaub!$B$5:$B$604,"&lt;="&amp;DX$3,Urlaub!$C$5:$C$604,"&gt;="&amp;DX$3)&gt;0,1,0))</f>
        <v>0</v>
      </c>
      <c r="DY28" s="19" t="n">
        <f aca="false">IF($A28="",0,IF(COUNTIFS(Urlaub!$A$5:$A$604,$A28,Urlaub!$B$5:$B$604,"&lt;="&amp;DY$3,Urlaub!$C$5:$C$604,"&gt;="&amp;DY$3)&gt;0,1,0))</f>
        <v>0</v>
      </c>
      <c r="DZ28" s="19" t="n">
        <f aca="false">IF($A28="",0,IF(COUNTIFS(Urlaub!$A$5:$A$604,$A28,Urlaub!$B$5:$B$604,"&lt;="&amp;DZ$3,Urlaub!$C$5:$C$604,"&gt;="&amp;DZ$3)&gt;0,1,0))</f>
        <v>0</v>
      </c>
      <c r="EA28" s="19" t="n">
        <f aca="false">IF($A28="",0,IF(COUNTIFS(Urlaub!$A$5:$A$604,$A28,Urlaub!$B$5:$B$604,"&lt;="&amp;EA$3,Urlaub!$C$5:$C$604,"&gt;="&amp;EA$3)&gt;0,1,0))</f>
        <v>0</v>
      </c>
      <c r="EB28" s="19" t="n">
        <f aca="false">IF($A28="",0,IF(COUNTIFS(Urlaub!$A$5:$A$604,$A28,Urlaub!$B$5:$B$604,"&lt;="&amp;EB$3,Urlaub!$C$5:$C$604,"&gt;="&amp;EB$3)&gt;0,1,0))</f>
        <v>0</v>
      </c>
      <c r="EC28" s="19" t="n">
        <f aca="false">IF($A28="",0,IF(COUNTIFS(Urlaub!$A$5:$A$604,$A28,Urlaub!$B$5:$B$604,"&lt;="&amp;EC$3,Urlaub!$C$5:$C$604,"&gt;="&amp;EC$3)&gt;0,1,0))</f>
        <v>0</v>
      </c>
      <c r="ED28" s="19" t="n">
        <f aca="false">IF($A28="",0,IF(COUNTIFS(Urlaub!$A$5:$A$604,$A28,Urlaub!$B$5:$B$604,"&lt;="&amp;ED$3,Urlaub!$C$5:$C$604,"&gt;="&amp;ED$3)&gt;0,1,0))</f>
        <v>0</v>
      </c>
      <c r="EE28" s="19" t="n">
        <f aca="false">IF($A28="",0,IF(COUNTIFS(Urlaub!$A$5:$A$604,$A28,Urlaub!$B$5:$B$604,"&lt;="&amp;EE$3,Urlaub!$C$5:$C$604,"&gt;="&amp;EE$3)&gt;0,1,0))</f>
        <v>0</v>
      </c>
      <c r="EF28" s="19" t="n">
        <f aca="false">IF($A28="",0,IF(COUNTIFS(Urlaub!$A$5:$A$604,$A28,Urlaub!$B$5:$B$604,"&lt;="&amp;EF$3,Urlaub!$C$5:$C$604,"&gt;="&amp;EF$3)&gt;0,1,0))</f>
        <v>0</v>
      </c>
      <c r="EG28" s="19" t="n">
        <f aca="false">IF($A28="",0,IF(COUNTIFS(Urlaub!$A$5:$A$604,$A28,Urlaub!$B$5:$B$604,"&lt;="&amp;EG$3,Urlaub!$C$5:$C$604,"&gt;="&amp;EG$3)&gt;0,1,0))</f>
        <v>0</v>
      </c>
      <c r="EH28" s="19" t="n">
        <f aca="false">IF($A28="",0,IF(COUNTIFS(Urlaub!$A$5:$A$604,$A28,Urlaub!$B$5:$B$604,"&lt;="&amp;EH$3,Urlaub!$C$5:$C$604,"&gt;="&amp;EH$3)&gt;0,1,0))</f>
        <v>0</v>
      </c>
      <c r="EI28" s="19" t="n">
        <f aca="false">IF($A28="",0,IF(COUNTIFS(Urlaub!$A$5:$A$604,$A28,Urlaub!$B$5:$B$604,"&lt;="&amp;EI$3,Urlaub!$C$5:$C$604,"&gt;="&amp;EI$3)&gt;0,1,0))</f>
        <v>0</v>
      </c>
      <c r="EJ28" s="19" t="n">
        <f aca="false">IF($A28="",0,IF(COUNTIFS(Urlaub!$A$5:$A$604,$A28,Urlaub!$B$5:$B$604,"&lt;="&amp;EJ$3,Urlaub!$C$5:$C$604,"&gt;="&amp;EJ$3)&gt;0,1,0))</f>
        <v>0</v>
      </c>
      <c r="EK28" s="19" t="n">
        <f aca="false">IF($A28="",0,IF(COUNTIFS(Urlaub!$A$5:$A$604,$A28,Urlaub!$B$5:$B$604,"&lt;="&amp;EK$3,Urlaub!$C$5:$C$604,"&gt;="&amp;EK$3)&gt;0,1,0))</f>
        <v>0</v>
      </c>
      <c r="EL28" s="19" t="n">
        <f aca="false">IF($A28="",0,IF(COUNTIFS(Urlaub!$A$5:$A$604,$A28,Urlaub!$B$5:$B$604,"&lt;="&amp;EL$3,Urlaub!$C$5:$C$604,"&gt;="&amp;EL$3)&gt;0,1,0))</f>
        <v>0</v>
      </c>
      <c r="EM28" s="19" t="n">
        <f aca="false">IF($A28="",0,IF(COUNTIFS(Urlaub!$A$5:$A$604,$A28,Urlaub!$B$5:$B$604,"&lt;="&amp;EM$3,Urlaub!$C$5:$C$604,"&gt;="&amp;EM$3)&gt;0,1,0))</f>
        <v>0</v>
      </c>
      <c r="EN28" s="19" t="n">
        <f aca="false">IF($A28="",0,IF(COUNTIFS(Urlaub!$A$5:$A$604,$A28,Urlaub!$B$5:$B$604,"&lt;="&amp;EN$3,Urlaub!$C$5:$C$604,"&gt;="&amp;EN$3)&gt;0,1,0))</f>
        <v>0</v>
      </c>
      <c r="EO28" s="19" t="n">
        <f aca="false">IF($A28="",0,IF(COUNTIFS(Urlaub!$A$5:$A$604,$A28,Urlaub!$B$5:$B$604,"&lt;="&amp;EO$3,Urlaub!$C$5:$C$604,"&gt;="&amp;EO$3)&gt;0,1,0))</f>
        <v>0</v>
      </c>
      <c r="EP28" s="19" t="n">
        <f aca="false">IF($A28="",0,IF(COUNTIFS(Urlaub!$A$5:$A$604,$A28,Urlaub!$B$5:$B$604,"&lt;="&amp;EP$3,Urlaub!$C$5:$C$604,"&gt;="&amp;EP$3)&gt;0,1,0))</f>
        <v>0</v>
      </c>
      <c r="EQ28" s="19" t="n">
        <f aca="false">IF($A28="",0,IF(COUNTIFS(Urlaub!$A$5:$A$604,$A28,Urlaub!$B$5:$B$604,"&lt;="&amp;EQ$3,Urlaub!$C$5:$C$604,"&gt;="&amp;EQ$3)&gt;0,1,0))</f>
        <v>0</v>
      </c>
      <c r="ER28" s="19" t="n">
        <f aca="false">IF($A28="",0,IF(COUNTIFS(Urlaub!$A$5:$A$604,$A28,Urlaub!$B$5:$B$604,"&lt;="&amp;ER$3,Urlaub!$C$5:$C$604,"&gt;="&amp;ER$3)&gt;0,1,0))</f>
        <v>0</v>
      </c>
      <c r="ES28" s="19" t="n">
        <f aca="false">IF($A28="",0,IF(COUNTIFS(Urlaub!$A$5:$A$604,$A28,Urlaub!$B$5:$B$604,"&lt;="&amp;ES$3,Urlaub!$C$5:$C$604,"&gt;="&amp;ES$3)&gt;0,1,0))</f>
        <v>0</v>
      </c>
      <c r="ET28" s="19" t="n">
        <f aca="false">IF($A28="",0,IF(COUNTIFS(Urlaub!$A$5:$A$604,$A28,Urlaub!$B$5:$B$604,"&lt;="&amp;ET$3,Urlaub!$C$5:$C$604,"&gt;="&amp;ET$3)&gt;0,1,0))</f>
        <v>0</v>
      </c>
      <c r="EU28" s="19" t="n">
        <f aca="false">IF($A28="",0,IF(COUNTIFS(Urlaub!$A$5:$A$604,$A28,Urlaub!$B$5:$B$604,"&lt;="&amp;EU$3,Urlaub!$C$5:$C$604,"&gt;="&amp;EU$3)&gt;0,1,0))</f>
        <v>0</v>
      </c>
      <c r="EV28" s="19" t="n">
        <f aca="false">IF($A28="",0,IF(COUNTIFS(Urlaub!$A$5:$A$604,$A28,Urlaub!$B$5:$B$604,"&lt;="&amp;EV$3,Urlaub!$C$5:$C$604,"&gt;="&amp;EV$3)&gt;0,1,0))</f>
        <v>0</v>
      </c>
      <c r="EW28" s="19" t="n">
        <f aca="false">IF($A28="",0,IF(COUNTIFS(Urlaub!$A$5:$A$604,$A28,Urlaub!$B$5:$B$604,"&lt;="&amp;EW$3,Urlaub!$C$5:$C$604,"&gt;="&amp;EW$3)&gt;0,1,0))</f>
        <v>0</v>
      </c>
      <c r="EX28" s="19" t="n">
        <f aca="false">IF($A28="",0,IF(COUNTIFS(Urlaub!$A$5:$A$604,$A28,Urlaub!$B$5:$B$604,"&lt;="&amp;EX$3,Urlaub!$C$5:$C$604,"&gt;="&amp;EX$3)&gt;0,1,0))</f>
        <v>0</v>
      </c>
      <c r="EY28" s="19" t="n">
        <f aca="false">IF($A28="",0,IF(COUNTIFS(Urlaub!$A$5:$A$604,$A28,Urlaub!$B$5:$B$604,"&lt;="&amp;EY$3,Urlaub!$C$5:$C$604,"&gt;="&amp;EY$3)&gt;0,1,0))</f>
        <v>0</v>
      </c>
      <c r="EZ28" s="19" t="n">
        <f aca="false">IF($A28="",0,IF(COUNTIFS(Urlaub!$A$5:$A$604,$A28,Urlaub!$B$5:$B$604,"&lt;="&amp;EZ$3,Urlaub!$C$5:$C$604,"&gt;="&amp;EZ$3)&gt;0,1,0))</f>
        <v>0</v>
      </c>
      <c r="FA28" s="19" t="n">
        <f aca="false">IF($A28="",0,IF(COUNTIFS(Urlaub!$A$5:$A$604,$A28,Urlaub!$B$5:$B$604,"&lt;="&amp;FA$3,Urlaub!$C$5:$C$604,"&gt;="&amp;FA$3)&gt;0,1,0))</f>
        <v>0</v>
      </c>
      <c r="FB28" s="19" t="n">
        <f aca="false">IF($A28="",0,IF(COUNTIFS(Urlaub!$A$5:$A$604,$A28,Urlaub!$B$5:$B$604,"&lt;="&amp;FB$3,Urlaub!$C$5:$C$604,"&gt;="&amp;FB$3)&gt;0,1,0))</f>
        <v>0</v>
      </c>
      <c r="FC28" s="19" t="n">
        <f aca="false">IF($A28="",0,IF(COUNTIFS(Urlaub!$A$5:$A$604,$A28,Urlaub!$B$5:$B$604,"&lt;="&amp;FC$3,Urlaub!$C$5:$C$604,"&gt;="&amp;FC$3)&gt;0,1,0))</f>
        <v>0</v>
      </c>
      <c r="FD28" s="19" t="n">
        <f aca="false">IF($A28="",0,IF(COUNTIFS(Urlaub!$A$5:$A$604,$A28,Urlaub!$B$5:$B$604,"&lt;="&amp;FD$3,Urlaub!$C$5:$C$604,"&gt;="&amp;FD$3)&gt;0,1,0))</f>
        <v>0</v>
      </c>
      <c r="FE28" s="19" t="n">
        <f aca="false">IF($A28="",0,IF(COUNTIFS(Urlaub!$A$5:$A$604,$A28,Urlaub!$B$5:$B$604,"&lt;="&amp;FE$3,Urlaub!$C$5:$C$604,"&gt;="&amp;FE$3)&gt;0,1,0))</f>
        <v>0</v>
      </c>
      <c r="FF28" s="19" t="n">
        <f aca="false">IF($A28="",0,IF(COUNTIFS(Urlaub!$A$5:$A$604,$A28,Urlaub!$B$5:$B$604,"&lt;="&amp;FF$3,Urlaub!$C$5:$C$604,"&gt;="&amp;FF$3)&gt;0,1,0))</f>
        <v>0</v>
      </c>
      <c r="FG28" s="19" t="n">
        <f aca="false">IF($A28="",0,IF(COUNTIFS(Urlaub!$A$5:$A$604,$A28,Urlaub!$B$5:$B$604,"&lt;="&amp;FG$3,Urlaub!$C$5:$C$604,"&gt;="&amp;FG$3)&gt;0,1,0))</f>
        <v>0</v>
      </c>
      <c r="FH28" s="19" t="n">
        <f aca="false">IF($A28="",0,IF(COUNTIFS(Urlaub!$A$5:$A$604,$A28,Urlaub!$B$5:$B$604,"&lt;="&amp;FH$3,Urlaub!$C$5:$C$604,"&gt;="&amp;FH$3)&gt;0,1,0))</f>
        <v>0</v>
      </c>
      <c r="FI28" s="19" t="n">
        <f aca="false">IF($A28="",0,IF(COUNTIFS(Urlaub!$A$5:$A$604,$A28,Urlaub!$B$5:$B$604,"&lt;="&amp;FI$3,Urlaub!$C$5:$C$604,"&gt;="&amp;FI$3)&gt;0,1,0))</f>
        <v>0</v>
      </c>
      <c r="FJ28" s="19" t="n">
        <f aca="false">IF($A28="",0,IF(COUNTIFS(Urlaub!$A$5:$A$604,$A28,Urlaub!$B$5:$B$604,"&lt;="&amp;FJ$3,Urlaub!$C$5:$C$604,"&gt;="&amp;FJ$3)&gt;0,1,0))</f>
        <v>0</v>
      </c>
      <c r="FK28" s="19" t="n">
        <f aca="false">IF($A28="",0,IF(COUNTIFS(Urlaub!$A$5:$A$604,$A28,Urlaub!$B$5:$B$604,"&lt;="&amp;FK$3,Urlaub!$C$5:$C$604,"&gt;="&amp;FK$3)&gt;0,1,0))</f>
        <v>0</v>
      </c>
      <c r="FL28" s="19" t="n">
        <f aca="false">IF($A28="",0,IF(COUNTIFS(Urlaub!$A$5:$A$604,$A28,Urlaub!$B$5:$B$604,"&lt;="&amp;FL$3,Urlaub!$C$5:$C$604,"&gt;="&amp;FL$3)&gt;0,1,0))</f>
        <v>0</v>
      </c>
      <c r="FM28" s="19" t="n">
        <f aca="false">IF($A28="",0,IF(COUNTIFS(Urlaub!$A$5:$A$604,$A28,Urlaub!$B$5:$B$604,"&lt;="&amp;FM$3,Urlaub!$C$5:$C$604,"&gt;="&amp;FM$3)&gt;0,1,0))</f>
        <v>0</v>
      </c>
      <c r="FN28" s="19" t="n">
        <f aca="false">IF($A28="",0,IF(COUNTIFS(Urlaub!$A$5:$A$604,$A28,Urlaub!$B$5:$B$604,"&lt;="&amp;FN$3,Urlaub!$C$5:$C$604,"&gt;="&amp;FN$3)&gt;0,1,0))</f>
        <v>0</v>
      </c>
      <c r="FO28" s="19" t="n">
        <f aca="false">IF($A28="",0,IF(COUNTIFS(Urlaub!$A$5:$A$604,$A28,Urlaub!$B$5:$B$604,"&lt;="&amp;FO$3,Urlaub!$C$5:$C$604,"&gt;="&amp;FO$3)&gt;0,1,0))</f>
        <v>0</v>
      </c>
      <c r="FP28" s="19" t="n">
        <f aca="false">IF($A28="",0,IF(COUNTIFS(Urlaub!$A$5:$A$604,$A28,Urlaub!$B$5:$B$604,"&lt;="&amp;FP$3,Urlaub!$C$5:$C$604,"&gt;="&amp;FP$3)&gt;0,1,0))</f>
        <v>0</v>
      </c>
      <c r="FQ28" s="19" t="n">
        <f aca="false">IF($A28="",0,IF(COUNTIFS(Urlaub!$A$5:$A$604,$A28,Urlaub!$B$5:$B$604,"&lt;="&amp;FQ$3,Urlaub!$C$5:$C$604,"&gt;="&amp;FQ$3)&gt;0,1,0))</f>
        <v>0</v>
      </c>
      <c r="FR28" s="19" t="n">
        <f aca="false">IF($A28="",0,IF(COUNTIFS(Urlaub!$A$5:$A$604,$A28,Urlaub!$B$5:$B$604,"&lt;="&amp;FR$3,Urlaub!$C$5:$C$604,"&gt;="&amp;FR$3)&gt;0,1,0))</f>
        <v>0</v>
      </c>
      <c r="FS28" s="19" t="n">
        <f aca="false">IF($A28="",0,IF(COUNTIFS(Urlaub!$A$5:$A$604,$A28,Urlaub!$B$5:$B$604,"&lt;="&amp;FS$3,Urlaub!$C$5:$C$604,"&gt;="&amp;FS$3)&gt;0,1,0))</f>
        <v>0</v>
      </c>
      <c r="FT28" s="19" t="n">
        <f aca="false">IF($A28="",0,IF(COUNTIFS(Urlaub!$A$5:$A$604,$A28,Urlaub!$B$5:$B$604,"&lt;="&amp;FT$3,Urlaub!$C$5:$C$604,"&gt;="&amp;FT$3)&gt;0,1,0))</f>
        <v>0</v>
      </c>
      <c r="FU28" s="19" t="n">
        <f aca="false">IF($A28="",0,IF(COUNTIFS(Urlaub!$A$5:$A$604,$A28,Urlaub!$B$5:$B$604,"&lt;="&amp;FU$3,Urlaub!$C$5:$C$604,"&gt;="&amp;FU$3)&gt;0,1,0))</f>
        <v>0</v>
      </c>
      <c r="FV28" s="19" t="n">
        <f aca="false">IF($A28="",0,IF(COUNTIFS(Urlaub!$A$5:$A$604,$A28,Urlaub!$B$5:$B$604,"&lt;="&amp;FV$3,Urlaub!$C$5:$C$604,"&gt;="&amp;FV$3)&gt;0,1,0))</f>
        <v>0</v>
      </c>
      <c r="FW28" s="19" t="n">
        <f aca="false">IF($A28="",0,IF(COUNTIFS(Urlaub!$A$5:$A$604,$A28,Urlaub!$B$5:$B$604,"&lt;="&amp;FW$3,Urlaub!$C$5:$C$604,"&gt;="&amp;FW$3)&gt;0,1,0))</f>
        <v>0</v>
      </c>
      <c r="FX28" s="19" t="n">
        <f aca="false">IF($A28="",0,IF(COUNTIFS(Urlaub!$A$5:$A$604,$A28,Urlaub!$B$5:$B$604,"&lt;="&amp;FX$3,Urlaub!$C$5:$C$604,"&gt;="&amp;FX$3)&gt;0,1,0))</f>
        <v>0</v>
      </c>
      <c r="FY28" s="19" t="n">
        <f aca="false">IF($A28="",0,IF(COUNTIFS(Urlaub!$A$5:$A$604,$A28,Urlaub!$B$5:$B$604,"&lt;="&amp;FY$3,Urlaub!$C$5:$C$604,"&gt;="&amp;FY$3)&gt;0,1,0))</f>
        <v>0</v>
      </c>
      <c r="FZ28" s="19" t="n">
        <f aca="false">IF($A28="",0,IF(COUNTIFS(Urlaub!$A$5:$A$604,$A28,Urlaub!$B$5:$B$604,"&lt;="&amp;FZ$3,Urlaub!$C$5:$C$604,"&gt;="&amp;FZ$3)&gt;0,1,0))</f>
        <v>0</v>
      </c>
      <c r="GA28" s="19" t="n">
        <f aca="false">IF($A28="",0,IF(COUNTIFS(Urlaub!$A$5:$A$604,$A28,Urlaub!$B$5:$B$604,"&lt;="&amp;GA$3,Urlaub!$C$5:$C$604,"&gt;="&amp;GA$3)&gt;0,1,0))</f>
        <v>0</v>
      </c>
      <c r="GB28" s="19" t="n">
        <f aca="false">IF($A28="",0,IF(COUNTIFS(Urlaub!$A$5:$A$604,$A28,Urlaub!$B$5:$B$604,"&lt;="&amp;GB$3,Urlaub!$C$5:$C$604,"&gt;="&amp;GB$3)&gt;0,1,0))</f>
        <v>0</v>
      </c>
      <c r="GC28" s="19" t="n">
        <f aca="false">IF($A28="",0,IF(COUNTIFS(Urlaub!$A$5:$A$604,$A28,Urlaub!$B$5:$B$604,"&lt;="&amp;GC$3,Urlaub!$C$5:$C$604,"&gt;="&amp;GC$3)&gt;0,1,0))</f>
        <v>0</v>
      </c>
      <c r="GD28" s="19" t="n">
        <f aca="false">IF($A28="",0,IF(COUNTIFS(Urlaub!$A$5:$A$604,$A28,Urlaub!$B$5:$B$604,"&lt;="&amp;GD$3,Urlaub!$C$5:$C$604,"&gt;="&amp;GD$3)&gt;0,1,0))</f>
        <v>0</v>
      </c>
      <c r="GE28" s="19" t="n">
        <f aca="false">IF($A28="",0,IF(COUNTIFS(Urlaub!$A$5:$A$604,$A28,Urlaub!$B$5:$B$604,"&lt;="&amp;GE$3,Urlaub!$C$5:$C$604,"&gt;="&amp;GE$3)&gt;0,1,0))</f>
        <v>0</v>
      </c>
      <c r="GF28" s="19" t="n">
        <f aca="false">IF($A28="",0,IF(COUNTIFS(Urlaub!$A$5:$A$604,$A28,Urlaub!$B$5:$B$604,"&lt;="&amp;GF$3,Urlaub!$C$5:$C$604,"&gt;="&amp;GF$3)&gt;0,1,0))</f>
        <v>0</v>
      </c>
      <c r="GG28" s="19" t="n">
        <f aca="false">IF($A28="",0,IF(COUNTIFS(Urlaub!$A$5:$A$604,$A28,Urlaub!$B$5:$B$604,"&lt;="&amp;GG$3,Urlaub!$C$5:$C$604,"&gt;="&amp;GG$3)&gt;0,1,0))</f>
        <v>0</v>
      </c>
      <c r="GH28" s="19" t="n">
        <f aca="false">IF($A28="",0,IF(COUNTIFS(Urlaub!$A$5:$A$604,$A28,Urlaub!$B$5:$B$604,"&lt;="&amp;GH$3,Urlaub!$C$5:$C$604,"&gt;="&amp;GH$3)&gt;0,1,0))</f>
        <v>0</v>
      </c>
      <c r="GI28" s="19" t="n">
        <f aca="false">IF($A28="",0,IF(COUNTIFS(Urlaub!$A$5:$A$604,$A28,Urlaub!$B$5:$B$604,"&lt;="&amp;GI$3,Urlaub!$C$5:$C$604,"&gt;="&amp;GI$3)&gt;0,1,0))</f>
        <v>0</v>
      </c>
      <c r="GJ28" s="19" t="n">
        <f aca="false">IF($A28="",0,IF(COUNTIFS(Urlaub!$A$5:$A$604,$A28,Urlaub!$B$5:$B$604,"&lt;="&amp;GJ$3,Urlaub!$C$5:$C$604,"&gt;="&amp;GJ$3)&gt;0,1,0))</f>
        <v>0</v>
      </c>
      <c r="GK28" s="19" t="n">
        <f aca="false">IF($A28="",0,IF(COUNTIFS(Urlaub!$A$5:$A$604,$A28,Urlaub!$B$5:$B$604,"&lt;="&amp;GK$3,Urlaub!$C$5:$C$604,"&gt;="&amp;GK$3)&gt;0,1,0))</f>
        <v>0</v>
      </c>
      <c r="GL28" s="19" t="n">
        <f aca="false">IF($A28="",0,IF(COUNTIFS(Urlaub!$A$5:$A$604,$A28,Urlaub!$B$5:$B$604,"&lt;="&amp;GL$3,Urlaub!$C$5:$C$604,"&gt;="&amp;GL$3)&gt;0,1,0))</f>
        <v>0</v>
      </c>
      <c r="GM28" s="19" t="n">
        <f aca="false">IF($A28="",0,IF(COUNTIFS(Urlaub!$A$5:$A$604,$A28,Urlaub!$B$5:$B$604,"&lt;="&amp;GM$3,Urlaub!$C$5:$C$604,"&gt;="&amp;GM$3)&gt;0,1,0))</f>
        <v>0</v>
      </c>
      <c r="GN28" s="19" t="n">
        <f aca="false">IF($A28="",0,IF(COUNTIFS(Urlaub!$A$5:$A$604,$A28,Urlaub!$B$5:$B$604,"&lt;="&amp;GN$3,Urlaub!$C$5:$C$604,"&gt;="&amp;GN$3)&gt;0,1,0))</f>
        <v>0</v>
      </c>
      <c r="GO28" s="19" t="n">
        <f aca="false">IF($A28="",0,IF(COUNTIFS(Urlaub!$A$5:$A$604,$A28,Urlaub!$B$5:$B$604,"&lt;="&amp;GO$3,Urlaub!$C$5:$C$604,"&gt;="&amp;GO$3)&gt;0,1,0))</f>
        <v>0</v>
      </c>
      <c r="GP28" s="19" t="n">
        <f aca="false">IF($A28="",0,IF(COUNTIFS(Urlaub!$A$5:$A$604,$A28,Urlaub!$B$5:$B$604,"&lt;="&amp;GP$3,Urlaub!$C$5:$C$604,"&gt;="&amp;GP$3)&gt;0,1,0))</f>
        <v>0</v>
      </c>
      <c r="GQ28" s="19" t="n">
        <f aca="false">IF($A28="",0,IF(COUNTIFS(Urlaub!$A$5:$A$604,$A28,Urlaub!$B$5:$B$604,"&lt;="&amp;GQ$3,Urlaub!$C$5:$C$604,"&gt;="&amp;GQ$3)&gt;0,1,0))</f>
        <v>0</v>
      </c>
      <c r="GR28" s="19" t="n">
        <f aca="false">IF($A28="",0,IF(COUNTIFS(Urlaub!$A$5:$A$604,$A28,Urlaub!$B$5:$B$604,"&lt;="&amp;GR$3,Urlaub!$C$5:$C$604,"&gt;="&amp;GR$3)&gt;0,1,0))</f>
        <v>0</v>
      </c>
      <c r="GS28" s="19" t="n">
        <f aca="false">IF($A28="",0,IF(COUNTIFS(Urlaub!$A$5:$A$604,$A28,Urlaub!$B$5:$B$604,"&lt;="&amp;GS$3,Urlaub!$C$5:$C$604,"&gt;="&amp;GS$3)&gt;0,1,0))</f>
        <v>0</v>
      </c>
      <c r="GT28" s="19" t="n">
        <f aca="false">IF($A28="",0,IF(COUNTIFS(Urlaub!$A$5:$A$604,$A28,Urlaub!$B$5:$B$604,"&lt;="&amp;GT$3,Urlaub!$C$5:$C$604,"&gt;="&amp;GT$3)&gt;0,1,0))</f>
        <v>0</v>
      </c>
      <c r="GU28" s="19" t="n">
        <f aca="false">IF($A28="",0,IF(COUNTIFS(Urlaub!$A$5:$A$604,$A28,Urlaub!$B$5:$B$604,"&lt;="&amp;GU$3,Urlaub!$C$5:$C$604,"&gt;="&amp;GU$3)&gt;0,1,0))</f>
        <v>0</v>
      </c>
      <c r="GV28" s="19" t="n">
        <f aca="false">IF($A28="",0,IF(COUNTIFS(Urlaub!$A$5:$A$604,$A28,Urlaub!$B$5:$B$604,"&lt;="&amp;GV$3,Urlaub!$C$5:$C$604,"&gt;="&amp;GV$3)&gt;0,1,0))</f>
        <v>0</v>
      </c>
      <c r="GW28" s="19" t="n">
        <f aca="false">IF($A28="",0,IF(COUNTIFS(Urlaub!$A$5:$A$604,$A28,Urlaub!$B$5:$B$604,"&lt;="&amp;GW$3,Urlaub!$C$5:$C$604,"&gt;="&amp;GW$3)&gt;0,1,0))</f>
        <v>0</v>
      </c>
      <c r="GX28" s="19" t="n">
        <f aca="false">IF($A28="",0,IF(COUNTIFS(Urlaub!$A$5:$A$604,$A28,Urlaub!$B$5:$B$604,"&lt;="&amp;GX$3,Urlaub!$C$5:$C$604,"&gt;="&amp;GX$3)&gt;0,1,0))</f>
        <v>0</v>
      </c>
      <c r="GY28" s="19" t="n">
        <f aca="false">IF($A28="",0,IF(COUNTIFS(Urlaub!$A$5:$A$604,$A28,Urlaub!$B$5:$B$604,"&lt;="&amp;GY$3,Urlaub!$C$5:$C$604,"&gt;="&amp;GY$3)&gt;0,1,0))</f>
        <v>0</v>
      </c>
      <c r="GZ28" s="19" t="n">
        <f aca="false">IF($A28="",0,IF(COUNTIFS(Urlaub!$A$5:$A$604,$A28,Urlaub!$B$5:$B$604,"&lt;="&amp;GZ$3,Urlaub!$C$5:$C$604,"&gt;="&amp;GZ$3)&gt;0,1,0))</f>
        <v>0</v>
      </c>
      <c r="HA28" s="19" t="n">
        <f aca="false">IF($A28="",0,IF(COUNTIFS(Urlaub!$A$5:$A$604,$A28,Urlaub!$B$5:$B$604,"&lt;="&amp;HA$3,Urlaub!$C$5:$C$604,"&gt;="&amp;HA$3)&gt;0,1,0))</f>
        <v>0</v>
      </c>
      <c r="HB28" s="19" t="n">
        <f aca="false">IF($A28="",0,IF(COUNTIFS(Urlaub!$A$5:$A$604,$A28,Urlaub!$B$5:$B$604,"&lt;="&amp;HB$3,Urlaub!$C$5:$C$604,"&gt;="&amp;HB$3)&gt;0,1,0))</f>
        <v>0</v>
      </c>
      <c r="HC28" s="19" t="n">
        <f aca="false">IF($A28="",0,IF(COUNTIFS(Urlaub!$A$5:$A$604,$A28,Urlaub!$B$5:$B$604,"&lt;="&amp;HC$3,Urlaub!$C$5:$C$604,"&gt;="&amp;HC$3)&gt;0,1,0))</f>
        <v>0</v>
      </c>
      <c r="HD28" s="19" t="n">
        <f aca="false">IF($A28="",0,IF(COUNTIFS(Urlaub!$A$5:$A$604,$A28,Urlaub!$B$5:$B$604,"&lt;="&amp;HD$3,Urlaub!$C$5:$C$604,"&gt;="&amp;HD$3)&gt;0,1,0))</f>
        <v>0</v>
      </c>
      <c r="HE28" s="19" t="n">
        <f aca="false">IF($A28="",0,IF(COUNTIFS(Urlaub!$A$5:$A$604,$A28,Urlaub!$B$5:$B$604,"&lt;="&amp;HE$3,Urlaub!$C$5:$C$604,"&gt;="&amp;HE$3)&gt;0,1,0))</f>
        <v>0</v>
      </c>
      <c r="HF28" s="19" t="n">
        <f aca="false">IF($A28="",0,IF(COUNTIFS(Urlaub!$A$5:$A$604,$A28,Urlaub!$B$5:$B$604,"&lt;="&amp;HF$3,Urlaub!$C$5:$C$604,"&gt;="&amp;HF$3)&gt;0,1,0))</f>
        <v>0</v>
      </c>
      <c r="HG28" s="19" t="n">
        <f aca="false">IF($A28="",0,IF(COUNTIFS(Urlaub!$A$5:$A$604,$A28,Urlaub!$B$5:$B$604,"&lt;="&amp;HG$3,Urlaub!$C$5:$C$604,"&gt;="&amp;HG$3)&gt;0,1,0))</f>
        <v>0</v>
      </c>
      <c r="HH28" s="19" t="n">
        <f aca="false">IF($A28="",0,IF(COUNTIFS(Urlaub!$A$5:$A$604,$A28,Urlaub!$B$5:$B$604,"&lt;="&amp;HH$3,Urlaub!$C$5:$C$604,"&gt;="&amp;HH$3)&gt;0,1,0))</f>
        <v>0</v>
      </c>
      <c r="HI28" s="19" t="n">
        <f aca="false">IF($A28="",0,IF(COUNTIFS(Urlaub!$A$5:$A$604,$A28,Urlaub!$B$5:$B$604,"&lt;="&amp;HI$3,Urlaub!$C$5:$C$604,"&gt;="&amp;HI$3)&gt;0,1,0))</f>
        <v>0</v>
      </c>
      <c r="HJ28" s="19" t="n">
        <f aca="false">IF($A28="",0,IF(COUNTIFS(Urlaub!$A$5:$A$604,$A28,Urlaub!$B$5:$B$604,"&lt;="&amp;HJ$3,Urlaub!$C$5:$C$604,"&gt;="&amp;HJ$3)&gt;0,1,0))</f>
        <v>0</v>
      </c>
      <c r="HK28" s="19" t="n">
        <f aca="false">IF($A28="",0,IF(COUNTIFS(Urlaub!$A$5:$A$604,$A28,Urlaub!$B$5:$B$604,"&lt;="&amp;HK$3,Urlaub!$C$5:$C$604,"&gt;="&amp;HK$3)&gt;0,1,0))</f>
        <v>0</v>
      </c>
      <c r="HL28" s="19" t="n">
        <f aca="false">IF($A28="",0,IF(COUNTIFS(Urlaub!$A$5:$A$604,$A28,Urlaub!$B$5:$B$604,"&lt;="&amp;HL$3,Urlaub!$C$5:$C$604,"&gt;="&amp;HL$3)&gt;0,1,0))</f>
        <v>0</v>
      </c>
      <c r="HM28" s="19" t="n">
        <f aca="false">IF($A28="",0,IF(COUNTIFS(Urlaub!$A$5:$A$604,$A28,Urlaub!$B$5:$B$604,"&lt;="&amp;HM$3,Urlaub!$C$5:$C$604,"&gt;="&amp;HM$3)&gt;0,1,0))</f>
        <v>0</v>
      </c>
      <c r="HN28" s="19" t="n">
        <f aca="false">IF($A28="",0,IF(COUNTIFS(Urlaub!$A$5:$A$604,$A28,Urlaub!$B$5:$B$604,"&lt;="&amp;HN$3,Urlaub!$C$5:$C$604,"&gt;="&amp;HN$3)&gt;0,1,0))</f>
        <v>0</v>
      </c>
      <c r="HO28" s="19" t="n">
        <f aca="false">IF($A28="",0,IF(COUNTIFS(Urlaub!$A$5:$A$604,$A28,Urlaub!$B$5:$B$604,"&lt;="&amp;HO$3,Urlaub!$C$5:$C$604,"&gt;="&amp;HO$3)&gt;0,1,0))</f>
        <v>0</v>
      </c>
      <c r="HP28" s="19" t="n">
        <f aca="false">IF($A28="",0,IF(COUNTIFS(Urlaub!$A$5:$A$604,$A28,Urlaub!$B$5:$B$604,"&lt;="&amp;HP$3,Urlaub!$C$5:$C$604,"&gt;="&amp;HP$3)&gt;0,1,0))</f>
        <v>0</v>
      </c>
      <c r="HQ28" s="19" t="n">
        <f aca="false">IF($A28="",0,IF(COUNTIFS(Urlaub!$A$5:$A$604,$A28,Urlaub!$B$5:$B$604,"&lt;="&amp;HQ$3,Urlaub!$C$5:$C$604,"&gt;="&amp;HQ$3)&gt;0,1,0))</f>
        <v>0</v>
      </c>
      <c r="HR28" s="19" t="n">
        <f aca="false">IF($A28="",0,IF(COUNTIFS(Urlaub!$A$5:$A$604,$A28,Urlaub!$B$5:$B$604,"&lt;="&amp;HR$3,Urlaub!$C$5:$C$604,"&gt;="&amp;HR$3)&gt;0,1,0))</f>
        <v>0</v>
      </c>
      <c r="HS28" s="19" t="n">
        <f aca="false">IF($A28="",0,IF(COUNTIFS(Urlaub!$A$5:$A$604,$A28,Urlaub!$B$5:$B$604,"&lt;="&amp;HS$3,Urlaub!$C$5:$C$604,"&gt;="&amp;HS$3)&gt;0,1,0))</f>
        <v>0</v>
      </c>
      <c r="HT28" s="19" t="n">
        <f aca="false">IF($A28="",0,IF(COUNTIFS(Urlaub!$A$5:$A$604,$A28,Urlaub!$B$5:$B$604,"&lt;="&amp;HT$3,Urlaub!$C$5:$C$604,"&gt;="&amp;HT$3)&gt;0,1,0))</f>
        <v>0</v>
      </c>
      <c r="HU28" s="19" t="n">
        <f aca="false">IF($A28="",0,IF(COUNTIFS(Urlaub!$A$5:$A$604,$A28,Urlaub!$B$5:$B$604,"&lt;="&amp;HU$3,Urlaub!$C$5:$C$604,"&gt;="&amp;HU$3)&gt;0,1,0))</f>
        <v>0</v>
      </c>
      <c r="HV28" s="19" t="n">
        <f aca="false">IF($A28="",0,IF(COUNTIFS(Urlaub!$A$5:$A$604,$A28,Urlaub!$B$5:$B$604,"&lt;="&amp;HV$3,Urlaub!$C$5:$C$604,"&gt;="&amp;HV$3)&gt;0,1,0))</f>
        <v>0</v>
      </c>
      <c r="HW28" s="19" t="n">
        <f aca="false">IF($A28="",0,IF(COUNTIFS(Urlaub!$A$5:$A$604,$A28,Urlaub!$B$5:$B$604,"&lt;="&amp;HW$3,Urlaub!$C$5:$C$604,"&gt;="&amp;HW$3)&gt;0,1,0))</f>
        <v>0</v>
      </c>
      <c r="HX28" s="19" t="n">
        <f aca="false">IF($A28="",0,IF(COUNTIFS(Urlaub!$A$5:$A$604,$A28,Urlaub!$B$5:$B$604,"&lt;="&amp;HX$3,Urlaub!$C$5:$C$604,"&gt;="&amp;HX$3)&gt;0,1,0))</f>
        <v>0</v>
      </c>
      <c r="HY28" s="19" t="n">
        <f aca="false">IF($A28="",0,IF(COUNTIFS(Urlaub!$A$5:$A$604,$A28,Urlaub!$B$5:$B$604,"&lt;="&amp;HY$3,Urlaub!$C$5:$C$604,"&gt;="&amp;HY$3)&gt;0,1,0))</f>
        <v>0</v>
      </c>
      <c r="HZ28" s="19" t="n">
        <f aca="false">IF($A28="",0,IF(COUNTIFS(Urlaub!$A$5:$A$604,$A28,Urlaub!$B$5:$B$604,"&lt;="&amp;HZ$3,Urlaub!$C$5:$C$604,"&gt;="&amp;HZ$3)&gt;0,1,0))</f>
        <v>0</v>
      </c>
      <c r="IA28" s="19" t="n">
        <f aca="false">IF($A28="",0,IF(COUNTIFS(Urlaub!$A$5:$A$604,$A28,Urlaub!$B$5:$B$604,"&lt;="&amp;IA$3,Urlaub!$C$5:$C$604,"&gt;="&amp;IA$3)&gt;0,1,0))</f>
        <v>0</v>
      </c>
      <c r="IB28" s="19" t="n">
        <f aca="false">IF($A28="",0,IF(COUNTIFS(Urlaub!$A$5:$A$604,$A28,Urlaub!$B$5:$B$604,"&lt;="&amp;IB$3,Urlaub!$C$5:$C$604,"&gt;="&amp;IB$3)&gt;0,1,0))</f>
        <v>0</v>
      </c>
      <c r="IC28" s="19" t="n">
        <f aca="false">IF($A28="",0,IF(COUNTIFS(Urlaub!$A$5:$A$604,$A28,Urlaub!$B$5:$B$604,"&lt;="&amp;IC$3,Urlaub!$C$5:$C$604,"&gt;="&amp;IC$3)&gt;0,1,0))</f>
        <v>0</v>
      </c>
      <c r="ID28" s="19" t="n">
        <f aca="false">IF($A28="",0,IF(COUNTIFS(Urlaub!$A$5:$A$604,$A28,Urlaub!$B$5:$B$604,"&lt;="&amp;ID$3,Urlaub!$C$5:$C$604,"&gt;="&amp;ID$3)&gt;0,1,0))</f>
        <v>0</v>
      </c>
      <c r="IE28" s="19" t="n">
        <f aca="false">IF($A28="",0,IF(COUNTIFS(Urlaub!$A$5:$A$604,$A28,Urlaub!$B$5:$B$604,"&lt;="&amp;IE$3,Urlaub!$C$5:$C$604,"&gt;="&amp;IE$3)&gt;0,1,0))</f>
        <v>0</v>
      </c>
      <c r="IF28" s="19" t="n">
        <f aca="false">IF($A28="",0,IF(COUNTIFS(Urlaub!$A$5:$A$604,$A28,Urlaub!$B$5:$B$604,"&lt;="&amp;IF$3,Urlaub!$C$5:$C$604,"&gt;="&amp;IF$3)&gt;0,1,0))</f>
        <v>0</v>
      </c>
      <c r="IG28" s="19" t="n">
        <f aca="false">IF($A28="",0,IF(COUNTIFS(Urlaub!$A$5:$A$604,$A28,Urlaub!$B$5:$B$604,"&lt;="&amp;IG$3,Urlaub!$C$5:$C$604,"&gt;="&amp;IG$3)&gt;0,1,0))</f>
        <v>0</v>
      </c>
      <c r="IH28" s="19" t="n">
        <f aca="false">IF($A28="",0,IF(COUNTIFS(Urlaub!$A$5:$A$604,$A28,Urlaub!$B$5:$B$604,"&lt;="&amp;IH$3,Urlaub!$C$5:$C$604,"&gt;="&amp;IH$3)&gt;0,1,0))</f>
        <v>0</v>
      </c>
      <c r="II28" s="19" t="n">
        <f aca="false">IF($A28="",0,IF(COUNTIFS(Urlaub!$A$5:$A$604,$A28,Urlaub!$B$5:$B$604,"&lt;="&amp;II$3,Urlaub!$C$5:$C$604,"&gt;="&amp;II$3)&gt;0,1,0))</f>
        <v>0</v>
      </c>
      <c r="IJ28" s="19" t="n">
        <f aca="false">IF($A28="",0,IF(COUNTIFS(Urlaub!$A$5:$A$604,$A28,Urlaub!$B$5:$B$604,"&lt;="&amp;IJ$3,Urlaub!$C$5:$C$604,"&gt;="&amp;IJ$3)&gt;0,1,0))</f>
        <v>0</v>
      </c>
      <c r="IK28" s="19" t="n">
        <f aca="false">IF($A28="",0,IF(COUNTIFS(Urlaub!$A$5:$A$604,$A28,Urlaub!$B$5:$B$604,"&lt;="&amp;IK$3,Urlaub!$C$5:$C$604,"&gt;="&amp;IK$3)&gt;0,1,0))</f>
        <v>0</v>
      </c>
      <c r="IL28" s="19" t="n">
        <f aca="false">IF($A28="",0,IF(COUNTIFS(Urlaub!$A$5:$A$604,$A28,Urlaub!$B$5:$B$604,"&lt;="&amp;IL$3,Urlaub!$C$5:$C$604,"&gt;="&amp;IL$3)&gt;0,1,0))</f>
        <v>0</v>
      </c>
      <c r="IM28" s="19" t="n">
        <f aca="false">IF($A28="",0,IF(COUNTIFS(Urlaub!$A$5:$A$604,$A28,Urlaub!$B$5:$B$604,"&lt;="&amp;IM$3,Urlaub!$C$5:$C$604,"&gt;="&amp;IM$3)&gt;0,1,0))</f>
        <v>0</v>
      </c>
      <c r="IN28" s="19" t="n">
        <f aca="false">IF($A28="",0,IF(COUNTIFS(Urlaub!$A$5:$A$604,$A28,Urlaub!$B$5:$B$604,"&lt;="&amp;IN$3,Urlaub!$C$5:$C$604,"&gt;="&amp;IN$3)&gt;0,1,0))</f>
        <v>0</v>
      </c>
      <c r="IO28" s="19" t="n">
        <f aca="false">IF($A28="",0,IF(COUNTIFS(Urlaub!$A$5:$A$604,$A28,Urlaub!$B$5:$B$604,"&lt;="&amp;IO$3,Urlaub!$C$5:$C$604,"&gt;="&amp;IO$3)&gt;0,1,0))</f>
        <v>0</v>
      </c>
      <c r="IP28" s="19" t="n">
        <f aca="false">IF($A28="",0,IF(COUNTIFS(Urlaub!$A$5:$A$604,$A28,Urlaub!$B$5:$B$604,"&lt;="&amp;IP$3,Urlaub!$C$5:$C$604,"&gt;="&amp;IP$3)&gt;0,1,0))</f>
        <v>0</v>
      </c>
      <c r="IQ28" s="19" t="n">
        <f aca="false">IF($A28="",0,IF(COUNTIFS(Urlaub!$A$5:$A$604,$A28,Urlaub!$B$5:$B$604,"&lt;="&amp;IQ$3,Urlaub!$C$5:$C$604,"&gt;="&amp;IQ$3)&gt;0,1,0))</f>
        <v>0</v>
      </c>
      <c r="IR28" s="19" t="n">
        <f aca="false">IF($A28="",0,IF(COUNTIFS(Urlaub!$A$5:$A$604,$A28,Urlaub!$B$5:$B$604,"&lt;="&amp;IR$3,Urlaub!$C$5:$C$604,"&gt;="&amp;IR$3)&gt;0,1,0))</f>
        <v>0</v>
      </c>
      <c r="IS28" s="19" t="n">
        <f aca="false">IF($A28="",0,IF(COUNTIFS(Urlaub!$A$5:$A$604,$A28,Urlaub!$B$5:$B$604,"&lt;="&amp;IS$3,Urlaub!$C$5:$C$604,"&gt;="&amp;IS$3)&gt;0,1,0))</f>
        <v>0</v>
      </c>
      <c r="IT28" s="19" t="n">
        <f aca="false">IF($A28="",0,IF(COUNTIFS(Urlaub!$A$5:$A$604,$A28,Urlaub!$B$5:$B$604,"&lt;="&amp;IT$3,Urlaub!$C$5:$C$604,"&gt;="&amp;IT$3)&gt;0,1,0))</f>
        <v>0</v>
      </c>
      <c r="IU28" s="19" t="n">
        <f aca="false">IF($A28="",0,IF(COUNTIFS(Urlaub!$A$5:$A$604,$A28,Urlaub!$B$5:$B$604,"&lt;="&amp;IU$3,Urlaub!$C$5:$C$604,"&gt;="&amp;IU$3)&gt;0,1,0))</f>
        <v>0</v>
      </c>
      <c r="IV28" s="19" t="n">
        <f aca="false">IF($A28="",0,IF(COUNTIFS(Urlaub!$A$5:$A$604,$A28,Urlaub!$B$5:$B$604,"&lt;="&amp;IV$3,Urlaub!$C$5:$C$604,"&gt;="&amp;IV$3)&gt;0,1,0))</f>
        <v>0</v>
      </c>
      <c r="IW28" s="19" t="n">
        <f aca="false">IF($A28="",0,IF(COUNTIFS(Urlaub!$A$5:$A$604,$A28,Urlaub!$B$5:$B$604,"&lt;="&amp;IW$3,Urlaub!$C$5:$C$604,"&gt;="&amp;IW$3)&gt;0,1,0))</f>
        <v>0</v>
      </c>
      <c r="IX28" s="19" t="n">
        <f aca="false">IF($A28="",0,IF(COUNTIFS(Urlaub!$A$5:$A$604,$A28,Urlaub!$B$5:$B$604,"&lt;="&amp;IX$3,Urlaub!$C$5:$C$604,"&gt;="&amp;IX$3)&gt;0,1,0))</f>
        <v>0</v>
      </c>
      <c r="IY28" s="19" t="n">
        <f aca="false">IF($A28="",0,IF(COUNTIFS(Urlaub!$A$5:$A$604,$A28,Urlaub!$B$5:$B$604,"&lt;="&amp;IY$3,Urlaub!$C$5:$C$604,"&gt;="&amp;IY$3)&gt;0,1,0))</f>
        <v>0</v>
      </c>
      <c r="IZ28" s="19" t="n">
        <f aca="false">IF($A28="",0,IF(COUNTIFS(Urlaub!$A$5:$A$604,$A28,Urlaub!$B$5:$B$604,"&lt;="&amp;IZ$3,Urlaub!$C$5:$C$604,"&gt;="&amp;IZ$3)&gt;0,1,0))</f>
        <v>0</v>
      </c>
      <c r="JA28" s="19" t="n">
        <f aca="false">IF($A28="",0,IF(COUNTIFS(Urlaub!$A$5:$A$604,$A28,Urlaub!$B$5:$B$604,"&lt;="&amp;JA$3,Urlaub!$C$5:$C$604,"&gt;="&amp;JA$3)&gt;0,1,0))</f>
        <v>0</v>
      </c>
      <c r="JB28" s="19" t="n">
        <f aca="false">IF($A28="",0,IF(COUNTIFS(Urlaub!$A$5:$A$604,$A28,Urlaub!$B$5:$B$604,"&lt;="&amp;JB$3,Urlaub!$C$5:$C$604,"&gt;="&amp;JB$3)&gt;0,1,0))</f>
        <v>0</v>
      </c>
      <c r="JC28" s="19" t="n">
        <f aca="false">IF($A28="",0,IF(COUNTIFS(Urlaub!$A$5:$A$604,$A28,Urlaub!$B$5:$B$604,"&lt;="&amp;JC$3,Urlaub!$C$5:$C$604,"&gt;="&amp;JC$3)&gt;0,1,0))</f>
        <v>0</v>
      </c>
      <c r="JD28" s="19" t="n">
        <f aca="false">IF($A28="",0,IF(COUNTIFS(Urlaub!$A$5:$A$604,$A28,Urlaub!$B$5:$B$604,"&lt;="&amp;JD$3,Urlaub!$C$5:$C$604,"&gt;="&amp;JD$3)&gt;0,1,0))</f>
        <v>0</v>
      </c>
      <c r="JE28" s="19" t="n">
        <f aca="false">IF($A28="",0,IF(COUNTIFS(Urlaub!$A$5:$A$604,$A28,Urlaub!$B$5:$B$604,"&lt;="&amp;JE$3,Urlaub!$C$5:$C$604,"&gt;="&amp;JE$3)&gt;0,1,0))</f>
        <v>0</v>
      </c>
      <c r="JF28" s="19" t="n">
        <f aca="false">IF($A28="",0,IF(COUNTIFS(Urlaub!$A$5:$A$604,$A28,Urlaub!$B$5:$B$604,"&lt;="&amp;JF$3,Urlaub!$C$5:$C$604,"&gt;="&amp;JF$3)&gt;0,1,0))</f>
        <v>0</v>
      </c>
      <c r="JG28" s="19" t="n">
        <f aca="false">IF($A28="",0,IF(COUNTIFS(Urlaub!$A$5:$A$604,$A28,Urlaub!$B$5:$B$604,"&lt;="&amp;JG$3,Urlaub!$C$5:$C$604,"&gt;="&amp;JG$3)&gt;0,1,0))</f>
        <v>0</v>
      </c>
      <c r="JH28" s="19" t="n">
        <f aca="false">IF($A28="",0,IF(COUNTIFS(Urlaub!$A$5:$A$604,$A28,Urlaub!$B$5:$B$604,"&lt;="&amp;JH$3,Urlaub!$C$5:$C$604,"&gt;="&amp;JH$3)&gt;0,1,0))</f>
        <v>0</v>
      </c>
      <c r="JI28" s="19" t="n">
        <f aca="false">IF($A28="",0,IF(COUNTIFS(Urlaub!$A$5:$A$604,$A28,Urlaub!$B$5:$B$604,"&lt;="&amp;JI$3,Urlaub!$C$5:$C$604,"&gt;="&amp;JI$3)&gt;0,1,0))</f>
        <v>0</v>
      </c>
      <c r="JJ28" s="19" t="n">
        <f aca="false">IF($A28="",0,IF(COUNTIFS(Urlaub!$A$5:$A$604,$A28,Urlaub!$B$5:$B$604,"&lt;="&amp;JJ$3,Urlaub!$C$5:$C$604,"&gt;="&amp;JJ$3)&gt;0,1,0))</f>
        <v>0</v>
      </c>
      <c r="JK28" s="19" t="n">
        <f aca="false">IF($A28="",0,IF(COUNTIFS(Urlaub!$A$5:$A$604,$A28,Urlaub!$B$5:$B$604,"&lt;="&amp;JK$3,Urlaub!$C$5:$C$604,"&gt;="&amp;JK$3)&gt;0,1,0))</f>
        <v>0</v>
      </c>
      <c r="JL28" s="19" t="n">
        <f aca="false">IF($A28="",0,IF(COUNTIFS(Urlaub!$A$5:$A$604,$A28,Urlaub!$B$5:$B$604,"&lt;="&amp;JL$3,Urlaub!$C$5:$C$604,"&gt;="&amp;JL$3)&gt;0,1,0))</f>
        <v>0</v>
      </c>
      <c r="JM28" s="19" t="n">
        <f aca="false">IF($A28="",0,IF(COUNTIFS(Urlaub!$A$5:$A$604,$A28,Urlaub!$B$5:$B$604,"&lt;="&amp;JM$3,Urlaub!$C$5:$C$604,"&gt;="&amp;JM$3)&gt;0,1,0))</f>
        <v>0</v>
      </c>
      <c r="JN28" s="19" t="n">
        <f aca="false">IF($A28="",0,IF(COUNTIFS(Urlaub!$A$5:$A$604,$A28,Urlaub!$B$5:$B$604,"&lt;="&amp;JN$3,Urlaub!$C$5:$C$604,"&gt;="&amp;JN$3)&gt;0,1,0))</f>
        <v>0</v>
      </c>
      <c r="JO28" s="19" t="n">
        <f aca="false">IF($A28="",0,IF(COUNTIFS(Urlaub!$A$5:$A$604,$A28,Urlaub!$B$5:$B$604,"&lt;="&amp;JO$3,Urlaub!$C$5:$C$604,"&gt;="&amp;JO$3)&gt;0,1,0))</f>
        <v>0</v>
      </c>
      <c r="JP28" s="19" t="n">
        <f aca="false">IF($A28="",0,IF(COUNTIFS(Urlaub!$A$5:$A$604,$A28,Urlaub!$B$5:$B$604,"&lt;="&amp;JP$3,Urlaub!$C$5:$C$604,"&gt;="&amp;JP$3)&gt;0,1,0))</f>
        <v>0</v>
      </c>
      <c r="JQ28" s="19" t="n">
        <f aca="false">IF($A28="",0,IF(COUNTIFS(Urlaub!$A$5:$A$604,$A28,Urlaub!$B$5:$B$604,"&lt;="&amp;JQ$3,Urlaub!$C$5:$C$604,"&gt;="&amp;JQ$3)&gt;0,1,0))</f>
        <v>0</v>
      </c>
      <c r="JR28" s="19" t="n">
        <f aca="false">IF($A28="",0,IF(COUNTIFS(Urlaub!$A$5:$A$604,$A28,Urlaub!$B$5:$B$604,"&lt;="&amp;JR$3,Urlaub!$C$5:$C$604,"&gt;="&amp;JR$3)&gt;0,1,0))</f>
        <v>0</v>
      </c>
      <c r="JS28" s="19" t="n">
        <f aca="false">IF($A28="",0,IF(COUNTIFS(Urlaub!$A$5:$A$604,$A28,Urlaub!$B$5:$B$604,"&lt;="&amp;JS$3,Urlaub!$C$5:$C$604,"&gt;="&amp;JS$3)&gt;0,1,0))</f>
        <v>0</v>
      </c>
      <c r="JT28" s="19" t="n">
        <f aca="false">IF($A28="",0,IF(COUNTIFS(Urlaub!$A$5:$A$604,$A28,Urlaub!$B$5:$B$604,"&lt;="&amp;JT$3,Urlaub!$C$5:$C$604,"&gt;="&amp;JT$3)&gt;0,1,0))</f>
        <v>0</v>
      </c>
      <c r="JU28" s="19" t="n">
        <f aca="false">IF($A28="",0,IF(COUNTIFS(Urlaub!$A$5:$A$604,$A28,Urlaub!$B$5:$B$604,"&lt;="&amp;JU$3,Urlaub!$C$5:$C$604,"&gt;="&amp;JU$3)&gt;0,1,0))</f>
        <v>0</v>
      </c>
      <c r="JV28" s="19" t="n">
        <f aca="false">IF($A28="",0,IF(COUNTIFS(Urlaub!$A$5:$A$604,$A28,Urlaub!$B$5:$B$604,"&lt;="&amp;JV$3,Urlaub!$C$5:$C$604,"&gt;="&amp;JV$3)&gt;0,1,0))</f>
        <v>0</v>
      </c>
      <c r="JW28" s="19" t="n">
        <f aca="false">IF($A28="",0,IF(COUNTIFS(Urlaub!$A$5:$A$604,$A28,Urlaub!$B$5:$B$604,"&lt;="&amp;JW$3,Urlaub!$C$5:$C$604,"&gt;="&amp;JW$3)&gt;0,1,0))</f>
        <v>0</v>
      </c>
      <c r="JX28" s="19" t="n">
        <f aca="false">IF($A28="",0,IF(COUNTIFS(Urlaub!$A$5:$A$604,$A28,Urlaub!$B$5:$B$604,"&lt;="&amp;JX$3,Urlaub!$C$5:$C$604,"&gt;="&amp;JX$3)&gt;0,1,0))</f>
        <v>0</v>
      </c>
      <c r="JY28" s="19" t="n">
        <f aca="false">IF($A28="",0,IF(COUNTIFS(Urlaub!$A$5:$A$604,$A28,Urlaub!$B$5:$B$604,"&lt;="&amp;JY$3,Urlaub!$C$5:$C$604,"&gt;="&amp;JY$3)&gt;0,1,0))</f>
        <v>0</v>
      </c>
      <c r="JZ28" s="19" t="n">
        <f aca="false">IF($A28="",0,IF(COUNTIFS(Urlaub!$A$5:$A$604,$A28,Urlaub!$B$5:$B$604,"&lt;="&amp;JZ$3,Urlaub!$C$5:$C$604,"&gt;="&amp;JZ$3)&gt;0,1,0))</f>
        <v>0</v>
      </c>
      <c r="KA28" s="19" t="n">
        <f aca="false">IF($A28="",0,IF(COUNTIFS(Urlaub!$A$5:$A$604,$A28,Urlaub!$B$5:$B$604,"&lt;="&amp;KA$3,Urlaub!$C$5:$C$604,"&gt;="&amp;KA$3)&gt;0,1,0))</f>
        <v>0</v>
      </c>
      <c r="KB28" s="19" t="n">
        <f aca="false">IF($A28="",0,IF(COUNTIFS(Urlaub!$A$5:$A$604,$A28,Urlaub!$B$5:$B$604,"&lt;="&amp;KB$3,Urlaub!$C$5:$C$604,"&gt;="&amp;KB$3)&gt;0,1,0))</f>
        <v>0</v>
      </c>
      <c r="KC28" s="19" t="n">
        <f aca="false">IF($A28="",0,IF(COUNTIFS(Urlaub!$A$5:$A$604,$A28,Urlaub!$B$5:$B$604,"&lt;="&amp;KC$3,Urlaub!$C$5:$C$604,"&gt;="&amp;KC$3)&gt;0,1,0))</f>
        <v>0</v>
      </c>
      <c r="KD28" s="19" t="n">
        <f aca="false">IF($A28="",0,IF(COUNTIFS(Urlaub!$A$5:$A$604,$A28,Urlaub!$B$5:$B$604,"&lt;="&amp;KD$3,Urlaub!$C$5:$C$604,"&gt;="&amp;KD$3)&gt;0,1,0))</f>
        <v>0</v>
      </c>
      <c r="KE28" s="19" t="n">
        <f aca="false">IF($A28="",0,IF(COUNTIFS(Urlaub!$A$5:$A$604,$A28,Urlaub!$B$5:$B$604,"&lt;="&amp;KE$3,Urlaub!$C$5:$C$604,"&gt;="&amp;KE$3)&gt;0,1,0))</f>
        <v>0</v>
      </c>
      <c r="KF28" s="19" t="n">
        <f aca="false">IF($A28="",0,IF(COUNTIFS(Urlaub!$A$5:$A$604,$A28,Urlaub!$B$5:$B$604,"&lt;="&amp;KF$3,Urlaub!$C$5:$C$604,"&gt;="&amp;KF$3)&gt;0,1,0))</f>
        <v>0</v>
      </c>
      <c r="KG28" s="19" t="n">
        <f aca="false">IF($A28="",0,IF(COUNTIFS(Urlaub!$A$5:$A$604,$A28,Urlaub!$B$5:$B$604,"&lt;="&amp;KG$3,Urlaub!$C$5:$C$604,"&gt;="&amp;KG$3)&gt;0,1,0))</f>
        <v>0</v>
      </c>
      <c r="KH28" s="19" t="n">
        <f aca="false">IF($A28="",0,IF(COUNTIFS(Urlaub!$A$5:$A$604,$A28,Urlaub!$B$5:$B$604,"&lt;="&amp;KH$3,Urlaub!$C$5:$C$604,"&gt;="&amp;KH$3)&gt;0,1,0))</f>
        <v>0</v>
      </c>
      <c r="KI28" s="19" t="n">
        <f aca="false">IF($A28="",0,IF(COUNTIFS(Urlaub!$A$5:$A$604,$A28,Urlaub!$B$5:$B$604,"&lt;="&amp;KI$3,Urlaub!$C$5:$C$604,"&gt;="&amp;KI$3)&gt;0,1,0))</f>
        <v>0</v>
      </c>
      <c r="KJ28" s="19" t="n">
        <f aca="false">IF($A28="",0,IF(COUNTIFS(Urlaub!$A$5:$A$604,$A28,Urlaub!$B$5:$B$604,"&lt;="&amp;KJ$3,Urlaub!$C$5:$C$604,"&gt;="&amp;KJ$3)&gt;0,1,0))</f>
        <v>0</v>
      </c>
      <c r="KK28" s="19" t="n">
        <f aca="false">IF($A28="",0,IF(COUNTIFS(Urlaub!$A$5:$A$604,$A28,Urlaub!$B$5:$B$604,"&lt;="&amp;KK$3,Urlaub!$C$5:$C$604,"&gt;="&amp;KK$3)&gt;0,1,0))</f>
        <v>0</v>
      </c>
      <c r="KL28" s="19" t="n">
        <f aca="false">IF($A28="",0,IF(COUNTIFS(Urlaub!$A$5:$A$604,$A28,Urlaub!$B$5:$B$604,"&lt;="&amp;KL$3,Urlaub!$C$5:$C$604,"&gt;="&amp;KL$3)&gt;0,1,0))</f>
        <v>0</v>
      </c>
      <c r="KM28" s="19" t="n">
        <f aca="false">IF($A28="",0,IF(COUNTIFS(Urlaub!$A$5:$A$604,$A28,Urlaub!$B$5:$B$604,"&lt;="&amp;KM$3,Urlaub!$C$5:$C$604,"&gt;="&amp;KM$3)&gt;0,1,0))</f>
        <v>0</v>
      </c>
      <c r="KN28" s="19" t="n">
        <f aca="false">IF($A28="",0,IF(COUNTIFS(Urlaub!$A$5:$A$604,$A28,Urlaub!$B$5:$B$604,"&lt;="&amp;KN$3,Urlaub!$C$5:$C$604,"&gt;="&amp;KN$3)&gt;0,1,0))</f>
        <v>0</v>
      </c>
      <c r="KO28" s="19" t="n">
        <f aca="false">IF($A28="",0,IF(COUNTIFS(Urlaub!$A$5:$A$604,$A28,Urlaub!$B$5:$B$604,"&lt;="&amp;KO$3,Urlaub!$C$5:$C$604,"&gt;="&amp;KO$3)&gt;0,1,0))</f>
        <v>0</v>
      </c>
      <c r="KP28" s="19" t="n">
        <f aca="false">IF($A28="",0,IF(COUNTIFS(Urlaub!$A$5:$A$604,$A28,Urlaub!$B$5:$B$604,"&lt;="&amp;KP$3,Urlaub!$C$5:$C$604,"&gt;="&amp;KP$3)&gt;0,1,0))</f>
        <v>0</v>
      </c>
      <c r="KQ28" s="19" t="n">
        <f aca="false">IF($A28="",0,IF(COUNTIFS(Urlaub!$A$5:$A$604,$A28,Urlaub!$B$5:$B$604,"&lt;="&amp;KQ$3,Urlaub!$C$5:$C$604,"&gt;="&amp;KQ$3)&gt;0,1,0))</f>
        <v>0</v>
      </c>
      <c r="KR28" s="19" t="n">
        <f aca="false">IF($A28="",0,IF(COUNTIFS(Urlaub!$A$5:$A$604,$A28,Urlaub!$B$5:$B$604,"&lt;="&amp;KR$3,Urlaub!$C$5:$C$604,"&gt;="&amp;KR$3)&gt;0,1,0))</f>
        <v>0</v>
      </c>
      <c r="KS28" s="19" t="n">
        <f aca="false">IF($A28="",0,IF(COUNTIFS(Urlaub!$A$5:$A$604,$A28,Urlaub!$B$5:$B$604,"&lt;="&amp;KS$3,Urlaub!$C$5:$C$604,"&gt;="&amp;KS$3)&gt;0,1,0))</f>
        <v>0</v>
      </c>
      <c r="KT28" s="19" t="n">
        <f aca="false">IF($A28="",0,IF(COUNTIFS(Urlaub!$A$5:$A$604,$A28,Urlaub!$B$5:$B$604,"&lt;="&amp;KT$3,Urlaub!$C$5:$C$604,"&gt;="&amp;KT$3)&gt;0,1,0))</f>
        <v>0</v>
      </c>
      <c r="KU28" s="19" t="n">
        <f aca="false">IF($A28="",0,IF(COUNTIFS(Urlaub!$A$5:$A$604,$A28,Urlaub!$B$5:$B$604,"&lt;="&amp;KU$3,Urlaub!$C$5:$C$604,"&gt;="&amp;KU$3)&gt;0,1,0))</f>
        <v>0</v>
      </c>
      <c r="KV28" s="19" t="n">
        <f aca="false">IF($A28="",0,IF(COUNTIFS(Urlaub!$A$5:$A$604,$A28,Urlaub!$B$5:$B$604,"&lt;="&amp;KV$3,Urlaub!$C$5:$C$604,"&gt;="&amp;KV$3)&gt;0,1,0))</f>
        <v>0</v>
      </c>
      <c r="KW28" s="19" t="n">
        <f aca="false">IF($A28="",0,IF(COUNTIFS(Urlaub!$A$5:$A$604,$A28,Urlaub!$B$5:$B$604,"&lt;="&amp;KW$3,Urlaub!$C$5:$C$604,"&gt;="&amp;KW$3)&gt;0,1,0))</f>
        <v>0</v>
      </c>
      <c r="KX28" s="19" t="n">
        <f aca="false">IF($A28="",0,IF(COUNTIFS(Urlaub!$A$5:$A$604,$A28,Urlaub!$B$5:$B$604,"&lt;="&amp;KX$3,Urlaub!$C$5:$C$604,"&gt;="&amp;KX$3)&gt;0,1,0))</f>
        <v>0</v>
      </c>
      <c r="KY28" s="19" t="n">
        <f aca="false">IF($A28="",0,IF(COUNTIFS(Urlaub!$A$5:$A$604,$A28,Urlaub!$B$5:$B$604,"&lt;="&amp;KY$3,Urlaub!$C$5:$C$604,"&gt;="&amp;KY$3)&gt;0,1,0))</f>
        <v>0</v>
      </c>
      <c r="KZ28" s="19" t="n">
        <f aca="false">IF($A28="",0,IF(COUNTIFS(Urlaub!$A$5:$A$604,$A28,Urlaub!$B$5:$B$604,"&lt;="&amp;KZ$3,Urlaub!$C$5:$C$604,"&gt;="&amp;KZ$3)&gt;0,1,0))</f>
        <v>0</v>
      </c>
      <c r="LA28" s="19" t="n">
        <f aca="false">IF($A28="",0,IF(COUNTIFS(Urlaub!$A$5:$A$604,$A28,Urlaub!$B$5:$B$604,"&lt;="&amp;LA$3,Urlaub!$C$5:$C$604,"&gt;="&amp;LA$3)&gt;0,1,0))</f>
        <v>0</v>
      </c>
      <c r="LB28" s="19" t="n">
        <f aca="false">IF($A28="",0,IF(COUNTIFS(Urlaub!$A$5:$A$604,$A28,Urlaub!$B$5:$B$604,"&lt;="&amp;LB$3,Urlaub!$C$5:$C$604,"&gt;="&amp;LB$3)&gt;0,1,0))</f>
        <v>0</v>
      </c>
      <c r="LC28" s="19" t="n">
        <f aca="false">IF($A28="",0,IF(COUNTIFS(Urlaub!$A$5:$A$604,$A28,Urlaub!$B$5:$B$604,"&lt;="&amp;LC$3,Urlaub!$C$5:$C$604,"&gt;="&amp;LC$3)&gt;0,1,0))</f>
        <v>0</v>
      </c>
      <c r="LD28" s="19" t="n">
        <f aca="false">IF($A28="",0,IF(COUNTIFS(Urlaub!$A$5:$A$604,$A28,Urlaub!$B$5:$B$604,"&lt;="&amp;LD$3,Urlaub!$C$5:$C$604,"&gt;="&amp;LD$3)&gt;0,1,0))</f>
        <v>0</v>
      </c>
      <c r="LE28" s="19" t="n">
        <f aca="false">IF($A28="",0,IF(COUNTIFS(Urlaub!$A$5:$A$604,$A28,Urlaub!$B$5:$B$604,"&lt;="&amp;LE$3,Urlaub!$C$5:$C$604,"&gt;="&amp;LE$3)&gt;0,1,0))</f>
        <v>0</v>
      </c>
      <c r="LF28" s="19" t="n">
        <f aca="false">IF($A28="",0,IF(COUNTIFS(Urlaub!$A$5:$A$604,$A28,Urlaub!$B$5:$B$604,"&lt;="&amp;LF$3,Urlaub!$C$5:$C$604,"&gt;="&amp;LF$3)&gt;0,1,0))</f>
        <v>0</v>
      </c>
      <c r="LG28" s="19" t="n">
        <f aca="false">IF($A28="",0,IF(COUNTIFS(Urlaub!$A$5:$A$604,$A28,Urlaub!$B$5:$B$604,"&lt;="&amp;LG$3,Urlaub!$C$5:$C$604,"&gt;="&amp;LG$3)&gt;0,1,0))</f>
        <v>0</v>
      </c>
      <c r="LH28" s="19" t="n">
        <f aca="false">IF($A28="",0,IF(COUNTIFS(Urlaub!$A$5:$A$604,$A28,Urlaub!$B$5:$B$604,"&lt;="&amp;LH$3,Urlaub!$C$5:$C$604,"&gt;="&amp;LH$3)&gt;0,1,0))</f>
        <v>0</v>
      </c>
      <c r="LI28" s="19" t="n">
        <f aca="false">IF($A28="",0,IF(COUNTIFS(Urlaub!$A$5:$A$604,$A28,Urlaub!$B$5:$B$604,"&lt;="&amp;LI$3,Urlaub!$C$5:$C$604,"&gt;="&amp;LI$3)&gt;0,1,0))</f>
        <v>0</v>
      </c>
      <c r="LJ28" s="19" t="n">
        <f aca="false">IF($A28="",0,IF(COUNTIFS(Urlaub!$A$5:$A$604,$A28,Urlaub!$B$5:$B$604,"&lt;="&amp;LJ$3,Urlaub!$C$5:$C$604,"&gt;="&amp;LJ$3)&gt;0,1,0))</f>
        <v>0</v>
      </c>
      <c r="LK28" s="19" t="n">
        <f aca="false">IF($A28="",0,IF(COUNTIFS(Urlaub!$A$5:$A$604,$A28,Urlaub!$B$5:$B$604,"&lt;="&amp;LK$3,Urlaub!$C$5:$C$604,"&gt;="&amp;LK$3)&gt;0,1,0))</f>
        <v>0</v>
      </c>
      <c r="LL28" s="19" t="n">
        <f aca="false">IF($A28="",0,IF(COUNTIFS(Urlaub!$A$5:$A$604,$A28,Urlaub!$B$5:$B$604,"&lt;="&amp;LL$3,Urlaub!$C$5:$C$604,"&gt;="&amp;LL$3)&gt;0,1,0))</f>
        <v>0</v>
      </c>
      <c r="LM28" s="19" t="n">
        <f aca="false">IF($A28="",0,IF(COUNTIFS(Urlaub!$A$5:$A$604,$A28,Urlaub!$B$5:$B$604,"&lt;="&amp;LM$3,Urlaub!$C$5:$C$604,"&gt;="&amp;LM$3)&gt;0,1,0))</f>
        <v>0</v>
      </c>
      <c r="LN28" s="19" t="n">
        <f aca="false">IF($A28="",0,IF(COUNTIFS(Urlaub!$A$5:$A$604,$A28,Urlaub!$B$5:$B$604,"&lt;="&amp;LN$3,Urlaub!$C$5:$C$604,"&gt;="&amp;LN$3)&gt;0,1,0))</f>
        <v>0</v>
      </c>
      <c r="LO28" s="19" t="n">
        <f aca="false">IF($A28="",0,IF(COUNTIFS(Urlaub!$A$5:$A$604,$A28,Urlaub!$B$5:$B$604,"&lt;="&amp;LO$3,Urlaub!$C$5:$C$604,"&gt;="&amp;LO$3)&gt;0,1,0))</f>
        <v>0</v>
      </c>
      <c r="LP28" s="19" t="n">
        <f aca="false">IF($A28="",0,IF(COUNTIFS(Urlaub!$A$5:$A$604,$A28,Urlaub!$B$5:$B$604,"&lt;="&amp;LP$3,Urlaub!$C$5:$C$604,"&gt;="&amp;LP$3)&gt;0,1,0))</f>
        <v>0</v>
      </c>
      <c r="LQ28" s="19" t="n">
        <f aca="false">IF($A28="",0,IF(COUNTIFS(Urlaub!$A$5:$A$604,$A28,Urlaub!$B$5:$B$604,"&lt;="&amp;LQ$3,Urlaub!$C$5:$C$604,"&gt;="&amp;LQ$3)&gt;0,1,0))</f>
        <v>0</v>
      </c>
      <c r="LR28" s="19" t="n">
        <f aca="false">IF($A28="",0,IF(COUNTIFS(Urlaub!$A$5:$A$604,$A28,Urlaub!$B$5:$B$604,"&lt;="&amp;LR$3,Urlaub!$C$5:$C$604,"&gt;="&amp;LR$3)&gt;0,1,0))</f>
        <v>0</v>
      </c>
      <c r="LS28" s="19" t="n">
        <f aca="false">IF($A28="",0,IF(COUNTIFS(Urlaub!$A$5:$A$604,$A28,Urlaub!$B$5:$B$604,"&lt;="&amp;LS$3,Urlaub!$C$5:$C$604,"&gt;="&amp;LS$3)&gt;0,1,0))</f>
        <v>0</v>
      </c>
      <c r="LT28" s="19" t="n">
        <f aca="false">IF($A28="",0,IF(COUNTIFS(Urlaub!$A$5:$A$604,$A28,Urlaub!$B$5:$B$604,"&lt;="&amp;LT$3,Urlaub!$C$5:$C$604,"&gt;="&amp;LT$3)&gt;0,1,0))</f>
        <v>0</v>
      </c>
      <c r="LU28" s="19" t="n">
        <f aca="false">IF($A28="",0,IF(COUNTIFS(Urlaub!$A$5:$A$604,$A28,Urlaub!$B$5:$B$604,"&lt;="&amp;LU$3,Urlaub!$C$5:$C$604,"&gt;="&amp;LU$3)&gt;0,1,0))</f>
        <v>0</v>
      </c>
      <c r="LV28" s="19" t="n">
        <f aca="false">IF($A28="",0,IF(COUNTIFS(Urlaub!$A$5:$A$604,$A28,Urlaub!$B$5:$B$604,"&lt;="&amp;LV$3,Urlaub!$C$5:$C$604,"&gt;="&amp;LV$3)&gt;0,1,0))</f>
        <v>0</v>
      </c>
      <c r="LW28" s="19" t="n">
        <f aca="false">IF($A28="",0,IF(COUNTIFS(Urlaub!$A$5:$A$604,$A28,Urlaub!$B$5:$B$604,"&lt;="&amp;LW$3,Urlaub!$C$5:$C$604,"&gt;="&amp;LW$3)&gt;0,1,0))</f>
        <v>0</v>
      </c>
      <c r="LX28" s="19" t="n">
        <f aca="false">IF($A28="",0,IF(COUNTIFS(Urlaub!$A$5:$A$604,$A28,Urlaub!$B$5:$B$604,"&lt;="&amp;LX$3,Urlaub!$C$5:$C$604,"&gt;="&amp;LX$3)&gt;0,1,0))</f>
        <v>0</v>
      </c>
      <c r="LY28" s="19" t="n">
        <f aca="false">IF($A28="",0,IF(COUNTIFS(Urlaub!$A$5:$A$604,$A28,Urlaub!$B$5:$B$604,"&lt;="&amp;LY$3,Urlaub!$C$5:$C$604,"&gt;="&amp;LY$3)&gt;0,1,0))</f>
        <v>0</v>
      </c>
      <c r="LZ28" s="19" t="n">
        <f aca="false">IF($A28="",0,IF(COUNTIFS(Urlaub!$A$5:$A$604,$A28,Urlaub!$B$5:$B$604,"&lt;="&amp;LZ$3,Urlaub!$C$5:$C$604,"&gt;="&amp;LZ$3)&gt;0,1,0))</f>
        <v>0</v>
      </c>
      <c r="MA28" s="19" t="n">
        <f aca="false">IF($A28="",0,IF(COUNTIFS(Urlaub!$A$5:$A$604,$A28,Urlaub!$B$5:$B$604,"&lt;="&amp;MA$3,Urlaub!$C$5:$C$604,"&gt;="&amp;MA$3)&gt;0,1,0))</f>
        <v>0</v>
      </c>
      <c r="MB28" s="19" t="n">
        <f aca="false">IF($A28="",0,IF(COUNTIFS(Urlaub!$A$5:$A$604,$A28,Urlaub!$B$5:$B$604,"&lt;="&amp;MB$3,Urlaub!$C$5:$C$604,"&gt;="&amp;MB$3)&gt;0,1,0))</f>
        <v>0</v>
      </c>
      <c r="MC28" s="19" t="n">
        <f aca="false">IF($A28="",0,IF(COUNTIFS(Urlaub!$A$5:$A$604,$A28,Urlaub!$B$5:$B$604,"&lt;="&amp;MC$3,Urlaub!$C$5:$C$604,"&gt;="&amp;MC$3)&gt;0,1,0))</f>
        <v>0</v>
      </c>
      <c r="MD28" s="19" t="n">
        <f aca="false">IF($A28="",0,IF(COUNTIFS(Urlaub!$A$5:$A$604,$A28,Urlaub!$B$5:$B$604,"&lt;="&amp;MD$3,Urlaub!$C$5:$C$604,"&gt;="&amp;MD$3)&gt;0,1,0))</f>
        <v>0</v>
      </c>
      <c r="ME28" s="19" t="n">
        <f aca="false">IF($A28="",0,IF(COUNTIFS(Urlaub!$A$5:$A$604,$A28,Urlaub!$B$5:$B$604,"&lt;="&amp;ME$3,Urlaub!$C$5:$C$604,"&gt;="&amp;ME$3)&gt;0,1,0))</f>
        <v>0</v>
      </c>
      <c r="MF28" s="19" t="n">
        <f aca="false">IF($A28="",0,IF(COUNTIFS(Urlaub!$A$5:$A$604,$A28,Urlaub!$B$5:$B$604,"&lt;="&amp;MF$3,Urlaub!$C$5:$C$604,"&gt;="&amp;MF$3)&gt;0,1,0))</f>
        <v>0</v>
      </c>
      <c r="MG28" s="19" t="n">
        <f aca="false">IF($A28="",0,IF(COUNTIFS(Urlaub!$A$5:$A$604,$A28,Urlaub!$B$5:$B$604,"&lt;="&amp;MG$3,Urlaub!$C$5:$C$604,"&gt;="&amp;MG$3)&gt;0,1,0))</f>
        <v>0</v>
      </c>
      <c r="MH28" s="19" t="n">
        <f aca="false">IF($A28="",0,IF(COUNTIFS(Urlaub!$A$5:$A$604,$A28,Urlaub!$B$5:$B$604,"&lt;="&amp;MH$3,Urlaub!$C$5:$C$604,"&gt;="&amp;MH$3)&gt;0,1,0))</f>
        <v>0</v>
      </c>
      <c r="MI28" s="19" t="n">
        <f aca="false">IF($A28="",0,IF(COUNTIFS(Urlaub!$A$5:$A$604,$A28,Urlaub!$B$5:$B$604,"&lt;="&amp;MI$3,Urlaub!$C$5:$C$604,"&gt;="&amp;MI$3)&gt;0,1,0))</f>
        <v>0</v>
      </c>
      <c r="MJ28" s="19" t="n">
        <f aca="false">IF($A28="",0,IF(COUNTIFS(Urlaub!$A$5:$A$604,$A28,Urlaub!$B$5:$B$604,"&lt;="&amp;MJ$3,Urlaub!$C$5:$C$604,"&gt;="&amp;MJ$3)&gt;0,1,0))</f>
        <v>0</v>
      </c>
      <c r="MK28" s="19" t="n">
        <f aca="false">IF($A28="",0,IF(COUNTIFS(Urlaub!$A$5:$A$604,$A28,Urlaub!$B$5:$B$604,"&lt;="&amp;MK$3,Urlaub!$C$5:$C$604,"&gt;="&amp;MK$3)&gt;0,1,0))</f>
        <v>0</v>
      </c>
      <c r="ML28" s="19" t="n">
        <f aca="false">IF($A28="",0,IF(COUNTIFS(Urlaub!$A$5:$A$604,$A28,Urlaub!$B$5:$B$604,"&lt;="&amp;ML$3,Urlaub!$C$5:$C$604,"&gt;="&amp;ML$3)&gt;0,1,0))</f>
        <v>0</v>
      </c>
      <c r="MM28" s="19" t="n">
        <f aca="false">IF($A28="",0,IF(COUNTIFS(Urlaub!$A$5:$A$604,$A28,Urlaub!$B$5:$B$604,"&lt;="&amp;MM$3,Urlaub!$C$5:$C$604,"&gt;="&amp;MM$3)&gt;0,1,0))</f>
        <v>0</v>
      </c>
      <c r="MN28" s="19" t="n">
        <f aca="false">IF($A28="",0,IF(COUNTIFS(Urlaub!$A$5:$A$604,$A28,Urlaub!$B$5:$B$604,"&lt;="&amp;MN$3,Urlaub!$C$5:$C$604,"&gt;="&amp;MN$3)&gt;0,1,0))</f>
        <v>0</v>
      </c>
      <c r="MO28" s="19" t="n">
        <f aca="false">IF($A28="",0,IF(COUNTIFS(Urlaub!$A$5:$A$604,$A28,Urlaub!$B$5:$B$604,"&lt;="&amp;MO$3,Urlaub!$C$5:$C$604,"&gt;="&amp;MO$3)&gt;0,1,0))</f>
        <v>0</v>
      </c>
      <c r="MP28" s="19" t="n">
        <f aca="false">IF($A28="",0,IF(COUNTIFS(Urlaub!$A$5:$A$604,$A28,Urlaub!$B$5:$B$604,"&lt;="&amp;MP$3,Urlaub!$C$5:$C$604,"&gt;="&amp;MP$3)&gt;0,1,0))</f>
        <v>0</v>
      </c>
      <c r="MQ28" s="19" t="n">
        <f aca="false">IF($A28="",0,IF(COUNTIFS(Urlaub!$A$5:$A$604,$A28,Urlaub!$B$5:$B$604,"&lt;="&amp;MQ$3,Urlaub!$C$5:$C$604,"&gt;="&amp;MQ$3)&gt;0,1,0))</f>
        <v>0</v>
      </c>
      <c r="MR28" s="19" t="n">
        <f aca="false">IF($A28="",0,IF(COUNTIFS(Urlaub!$A$5:$A$604,$A28,Urlaub!$B$5:$B$604,"&lt;="&amp;MR$3,Urlaub!$C$5:$C$604,"&gt;="&amp;MR$3)&gt;0,1,0))</f>
        <v>0</v>
      </c>
      <c r="MS28" s="19" t="n">
        <f aca="false">IF($A28="",0,IF(COUNTIFS(Urlaub!$A$5:$A$604,$A28,Urlaub!$B$5:$B$604,"&lt;="&amp;MS$3,Urlaub!$C$5:$C$604,"&gt;="&amp;MS$3)&gt;0,1,0))</f>
        <v>0</v>
      </c>
      <c r="MT28" s="19" t="n">
        <f aca="false">IF($A28="",0,IF(COUNTIFS(Urlaub!$A$5:$A$604,$A28,Urlaub!$B$5:$B$604,"&lt;="&amp;MT$3,Urlaub!$C$5:$C$604,"&gt;="&amp;MT$3)&gt;0,1,0))</f>
        <v>0</v>
      </c>
      <c r="MU28" s="19" t="n">
        <f aca="false">IF($A28="",0,IF(COUNTIFS(Urlaub!$A$5:$A$604,$A28,Urlaub!$B$5:$B$604,"&lt;="&amp;MU$3,Urlaub!$C$5:$C$604,"&gt;="&amp;MU$3)&gt;0,1,0))</f>
        <v>0</v>
      </c>
      <c r="MV28" s="19" t="n">
        <f aca="false">IF($A28="",0,IF(COUNTIFS(Urlaub!$A$5:$A$604,$A28,Urlaub!$B$5:$B$604,"&lt;="&amp;MV$3,Urlaub!$C$5:$C$604,"&gt;="&amp;MV$3)&gt;0,1,0))</f>
        <v>0</v>
      </c>
      <c r="MW28" s="19" t="n">
        <f aca="false">IF($A28="",0,IF(COUNTIFS(Urlaub!$A$5:$A$604,$A28,Urlaub!$B$5:$B$604,"&lt;="&amp;MW$3,Urlaub!$C$5:$C$604,"&gt;="&amp;MW$3)&gt;0,1,0))</f>
        <v>0</v>
      </c>
      <c r="MX28" s="19" t="n">
        <f aca="false">IF($A28="",0,IF(COUNTIFS(Urlaub!$A$5:$A$604,$A28,Urlaub!$B$5:$B$604,"&lt;="&amp;MX$3,Urlaub!$C$5:$C$604,"&gt;="&amp;MX$3)&gt;0,1,0))</f>
        <v>0</v>
      </c>
      <c r="MY28" s="19" t="n">
        <f aca="false">IF($A28="",0,IF(COUNTIFS(Urlaub!$A$5:$A$604,$A28,Urlaub!$B$5:$B$604,"&lt;="&amp;MY$3,Urlaub!$C$5:$C$604,"&gt;="&amp;MY$3)&gt;0,1,0))</f>
        <v>0</v>
      </c>
      <c r="MZ28" s="19" t="n">
        <f aca="false">IF($A28="",0,IF(COUNTIFS(Urlaub!$A$5:$A$604,$A28,Urlaub!$B$5:$B$604,"&lt;="&amp;MZ$3,Urlaub!$C$5:$C$604,"&gt;="&amp;MZ$3)&gt;0,1,0))</f>
        <v>0</v>
      </c>
      <c r="NA28" s="19" t="n">
        <f aca="false">IF($A28="",0,IF(COUNTIFS(Urlaub!$A$5:$A$604,$A28,Urlaub!$B$5:$B$604,"&lt;="&amp;NA$3,Urlaub!$C$5:$C$604,"&gt;="&amp;NA$3)&gt;0,1,0))</f>
        <v>0</v>
      </c>
      <c r="NB28" s="19" t="n">
        <f aca="false">IF($A28="",0,IF(COUNTIFS(Urlaub!$A$5:$A$604,$A28,Urlaub!$B$5:$B$604,"&lt;="&amp;NB$3,Urlaub!$C$5:$C$604,"&gt;="&amp;NB$3)&gt;0,1,0))</f>
        <v>0</v>
      </c>
      <c r="NC28" s="19" t="n">
        <f aca="false">IF($A28="",0,IF(COUNTIFS(Urlaub!$A$5:$A$604,$A28,Urlaub!$B$5:$B$604,"&lt;="&amp;NC$3,Urlaub!$C$5:$C$604,"&gt;="&amp;NC$3)&gt;0,1,0))</f>
        <v>0</v>
      </c>
      <c r="ND28" s="19" t="n">
        <f aca="false">IF($A28="",0,IF(COUNTIFS(Urlaub!$A$5:$A$604,$A28,Urlaub!$B$5:$B$604,"&lt;="&amp;ND$3,Urlaub!$C$5:$C$604,"&gt;="&amp;ND$3)&gt;0,1,0))</f>
        <v>0</v>
      </c>
      <c r="NE28" s="19" t="n">
        <f aca="false">IF($A28="",0,IF(COUNTIFS(Urlaub!$A$5:$A$604,$A28,Urlaub!$B$5:$B$604,"&lt;="&amp;NE$3,Urlaub!$C$5:$C$604,"&gt;="&amp;NE$3)&gt;0,1,0))</f>
        <v>0</v>
      </c>
      <c r="NF28" s="19" t="n">
        <f aca="false">IF($A28="",0,IF(COUNTIFS(Urlaub!$A$5:$A$604,$A28,Urlaub!$B$5:$B$604,"&lt;="&amp;NF$3,Urlaub!$C$5:$C$604,"&gt;="&amp;NF$3)&gt;0,1,0))</f>
        <v>0</v>
      </c>
      <c r="NG28" s="19" t="n">
        <f aca="false">IF($A28="",0,IF(COUNTIFS(Urlaub!$A$5:$A$604,$A28,Urlaub!$B$5:$B$604,"&lt;="&amp;NG$3,Urlaub!$C$5:$C$604,"&gt;="&amp;NG$3)&gt;0,1,0))</f>
        <v>0</v>
      </c>
      <c r="NH28" s="19" t="n">
        <f aca="false">IF($A28="",0,IF(COUNTIFS(Urlaub!$A$5:$A$604,$A28,Urlaub!$B$5:$B$604,"&lt;="&amp;NH$3,Urlaub!$C$5:$C$604,"&gt;="&amp;NH$3)&gt;0,1,0))</f>
        <v>0</v>
      </c>
    </row>
    <row r="29" customFormat="false" ht="15" hidden="false" customHeight="false" outlineLevel="0" collapsed="false">
      <c r="A29" s="5" t="str">
        <f aca="false">IF(Team!A29="","",Team!A29)</f>
        <v/>
      </c>
      <c r="B29" s="8" t="str">
        <f aca="false">IF(Team!B29="","",Team!B29)</f>
        <v/>
      </c>
      <c r="C29" s="8" t="str">
        <f aca="false">IF(Team!C29="","",Team!C29)</f>
        <v/>
      </c>
      <c r="D29" s="8" t="str">
        <f aca="false">IF(Team!D29="","",Team!D29)</f>
        <v/>
      </c>
      <c r="E29" s="8" t="str">
        <f aca="false">IF(Team!E29="","",Team!E29)</f>
        <v/>
      </c>
      <c r="F29" s="8" t="str">
        <f aca="false">IF(Team!F29="","",Team!F29)</f>
        <v/>
      </c>
      <c r="G29" s="19" t="n">
        <f aca="false">IF($A29="",0,IF(COUNTIFS(Urlaub!$A$5:$A$604,$A29,Urlaub!$B$5:$B$604,"&lt;="&amp;G$3,Urlaub!$C$5:$C$604,"&gt;="&amp;G$3)&gt;0,1,0))</f>
        <v>0</v>
      </c>
      <c r="H29" s="19" t="n">
        <f aca="false">IF($A29="",0,IF(COUNTIFS(Urlaub!$A$5:$A$604,$A29,Urlaub!$B$5:$B$604,"&lt;="&amp;H$3,Urlaub!$C$5:$C$604,"&gt;="&amp;H$3)&gt;0,1,0))</f>
        <v>0</v>
      </c>
      <c r="I29" s="19" t="n">
        <f aca="false">IF($A29="",0,IF(COUNTIFS(Urlaub!$A$5:$A$604,$A29,Urlaub!$B$5:$B$604,"&lt;="&amp;I$3,Urlaub!$C$5:$C$604,"&gt;="&amp;I$3)&gt;0,1,0))</f>
        <v>0</v>
      </c>
      <c r="J29" s="19" t="n">
        <f aca="false">IF($A29="",0,IF(COUNTIFS(Urlaub!$A$5:$A$604,$A29,Urlaub!$B$5:$B$604,"&lt;="&amp;J$3,Urlaub!$C$5:$C$604,"&gt;="&amp;J$3)&gt;0,1,0))</f>
        <v>0</v>
      </c>
      <c r="K29" s="19" t="n">
        <f aca="false">IF($A29="",0,IF(COUNTIFS(Urlaub!$A$5:$A$604,$A29,Urlaub!$B$5:$B$604,"&lt;="&amp;K$3,Urlaub!$C$5:$C$604,"&gt;="&amp;K$3)&gt;0,1,0))</f>
        <v>0</v>
      </c>
      <c r="L29" s="19" t="n">
        <f aca="false">IF($A29="",0,IF(COUNTIFS(Urlaub!$A$5:$A$604,$A29,Urlaub!$B$5:$B$604,"&lt;="&amp;L$3,Urlaub!$C$5:$C$604,"&gt;="&amp;L$3)&gt;0,1,0))</f>
        <v>0</v>
      </c>
      <c r="M29" s="19" t="n">
        <f aca="false">IF($A29="",0,IF(COUNTIFS(Urlaub!$A$5:$A$604,$A29,Urlaub!$B$5:$B$604,"&lt;="&amp;M$3,Urlaub!$C$5:$C$604,"&gt;="&amp;M$3)&gt;0,1,0))</f>
        <v>0</v>
      </c>
      <c r="N29" s="19" t="n">
        <f aca="false">IF($A29="",0,IF(COUNTIFS(Urlaub!$A$5:$A$604,$A29,Urlaub!$B$5:$B$604,"&lt;="&amp;N$3,Urlaub!$C$5:$C$604,"&gt;="&amp;N$3)&gt;0,1,0))</f>
        <v>0</v>
      </c>
      <c r="O29" s="19" t="n">
        <f aca="false">IF($A29="",0,IF(COUNTIFS(Urlaub!$A$5:$A$604,$A29,Urlaub!$B$5:$B$604,"&lt;="&amp;O$3,Urlaub!$C$5:$C$604,"&gt;="&amp;O$3)&gt;0,1,0))</f>
        <v>0</v>
      </c>
      <c r="P29" s="19" t="n">
        <f aca="false">IF($A29="",0,IF(COUNTIFS(Urlaub!$A$5:$A$604,$A29,Urlaub!$B$5:$B$604,"&lt;="&amp;P$3,Urlaub!$C$5:$C$604,"&gt;="&amp;P$3)&gt;0,1,0))</f>
        <v>0</v>
      </c>
      <c r="Q29" s="19" t="n">
        <f aca="false">IF($A29="",0,IF(COUNTIFS(Urlaub!$A$5:$A$604,$A29,Urlaub!$B$5:$B$604,"&lt;="&amp;Q$3,Urlaub!$C$5:$C$604,"&gt;="&amp;Q$3)&gt;0,1,0))</f>
        <v>0</v>
      </c>
      <c r="R29" s="19" t="n">
        <f aca="false">IF($A29="",0,IF(COUNTIFS(Urlaub!$A$5:$A$604,$A29,Urlaub!$B$5:$B$604,"&lt;="&amp;R$3,Urlaub!$C$5:$C$604,"&gt;="&amp;R$3)&gt;0,1,0))</f>
        <v>0</v>
      </c>
      <c r="S29" s="19" t="n">
        <f aca="false">IF($A29="",0,IF(COUNTIFS(Urlaub!$A$5:$A$604,$A29,Urlaub!$B$5:$B$604,"&lt;="&amp;S$3,Urlaub!$C$5:$C$604,"&gt;="&amp;S$3)&gt;0,1,0))</f>
        <v>0</v>
      </c>
      <c r="T29" s="19" t="n">
        <f aca="false">IF($A29="",0,IF(COUNTIFS(Urlaub!$A$5:$A$604,$A29,Urlaub!$B$5:$B$604,"&lt;="&amp;T$3,Urlaub!$C$5:$C$604,"&gt;="&amp;T$3)&gt;0,1,0))</f>
        <v>0</v>
      </c>
      <c r="U29" s="19" t="n">
        <f aca="false">IF($A29="",0,IF(COUNTIFS(Urlaub!$A$5:$A$604,$A29,Urlaub!$B$5:$B$604,"&lt;="&amp;U$3,Urlaub!$C$5:$C$604,"&gt;="&amp;U$3)&gt;0,1,0))</f>
        <v>0</v>
      </c>
      <c r="V29" s="19" t="n">
        <f aca="false">IF($A29="",0,IF(COUNTIFS(Urlaub!$A$5:$A$604,$A29,Urlaub!$B$5:$B$604,"&lt;="&amp;V$3,Urlaub!$C$5:$C$604,"&gt;="&amp;V$3)&gt;0,1,0))</f>
        <v>0</v>
      </c>
      <c r="W29" s="19" t="n">
        <f aca="false">IF($A29="",0,IF(COUNTIFS(Urlaub!$A$5:$A$604,$A29,Urlaub!$B$5:$B$604,"&lt;="&amp;W$3,Urlaub!$C$5:$C$604,"&gt;="&amp;W$3)&gt;0,1,0))</f>
        <v>0</v>
      </c>
      <c r="X29" s="19" t="n">
        <f aca="false">IF($A29="",0,IF(COUNTIFS(Urlaub!$A$5:$A$604,$A29,Urlaub!$B$5:$B$604,"&lt;="&amp;X$3,Urlaub!$C$5:$C$604,"&gt;="&amp;X$3)&gt;0,1,0))</f>
        <v>0</v>
      </c>
      <c r="Y29" s="19" t="n">
        <f aca="false">IF($A29="",0,IF(COUNTIFS(Urlaub!$A$5:$A$604,$A29,Urlaub!$B$5:$B$604,"&lt;="&amp;Y$3,Urlaub!$C$5:$C$604,"&gt;="&amp;Y$3)&gt;0,1,0))</f>
        <v>0</v>
      </c>
      <c r="Z29" s="19" t="n">
        <f aca="false">IF($A29="",0,IF(COUNTIFS(Urlaub!$A$5:$A$604,$A29,Urlaub!$B$5:$B$604,"&lt;="&amp;Z$3,Urlaub!$C$5:$C$604,"&gt;="&amp;Z$3)&gt;0,1,0))</f>
        <v>0</v>
      </c>
      <c r="AA29" s="19" t="n">
        <f aca="false">IF($A29="",0,IF(COUNTIFS(Urlaub!$A$5:$A$604,$A29,Urlaub!$B$5:$B$604,"&lt;="&amp;AA$3,Urlaub!$C$5:$C$604,"&gt;="&amp;AA$3)&gt;0,1,0))</f>
        <v>0</v>
      </c>
      <c r="AB29" s="19" t="n">
        <f aca="false">IF($A29="",0,IF(COUNTIFS(Urlaub!$A$5:$A$604,$A29,Urlaub!$B$5:$B$604,"&lt;="&amp;AB$3,Urlaub!$C$5:$C$604,"&gt;="&amp;AB$3)&gt;0,1,0))</f>
        <v>0</v>
      </c>
      <c r="AC29" s="19" t="n">
        <f aca="false">IF($A29="",0,IF(COUNTIFS(Urlaub!$A$5:$A$604,$A29,Urlaub!$B$5:$B$604,"&lt;="&amp;AC$3,Urlaub!$C$5:$C$604,"&gt;="&amp;AC$3)&gt;0,1,0))</f>
        <v>0</v>
      </c>
      <c r="AD29" s="19" t="n">
        <f aca="false">IF($A29="",0,IF(COUNTIFS(Urlaub!$A$5:$A$604,$A29,Urlaub!$B$5:$B$604,"&lt;="&amp;AD$3,Urlaub!$C$5:$C$604,"&gt;="&amp;AD$3)&gt;0,1,0))</f>
        <v>0</v>
      </c>
      <c r="AE29" s="19" t="n">
        <f aca="false">IF($A29="",0,IF(COUNTIFS(Urlaub!$A$5:$A$604,$A29,Urlaub!$B$5:$B$604,"&lt;="&amp;AE$3,Urlaub!$C$5:$C$604,"&gt;="&amp;AE$3)&gt;0,1,0))</f>
        <v>0</v>
      </c>
      <c r="AF29" s="19" t="n">
        <f aca="false">IF($A29="",0,IF(COUNTIFS(Urlaub!$A$5:$A$604,$A29,Urlaub!$B$5:$B$604,"&lt;="&amp;AF$3,Urlaub!$C$5:$C$604,"&gt;="&amp;AF$3)&gt;0,1,0))</f>
        <v>0</v>
      </c>
      <c r="AG29" s="19" t="n">
        <f aca="false">IF($A29="",0,IF(COUNTIFS(Urlaub!$A$5:$A$604,$A29,Urlaub!$B$5:$B$604,"&lt;="&amp;AG$3,Urlaub!$C$5:$C$604,"&gt;="&amp;AG$3)&gt;0,1,0))</f>
        <v>0</v>
      </c>
      <c r="AH29" s="19" t="n">
        <f aca="false">IF($A29="",0,IF(COUNTIFS(Urlaub!$A$5:$A$604,$A29,Urlaub!$B$5:$B$604,"&lt;="&amp;AH$3,Urlaub!$C$5:$C$604,"&gt;="&amp;AH$3)&gt;0,1,0))</f>
        <v>0</v>
      </c>
      <c r="AI29" s="19" t="n">
        <f aca="false">IF($A29="",0,IF(COUNTIFS(Urlaub!$A$5:$A$604,$A29,Urlaub!$B$5:$B$604,"&lt;="&amp;AI$3,Urlaub!$C$5:$C$604,"&gt;="&amp;AI$3)&gt;0,1,0))</f>
        <v>0</v>
      </c>
      <c r="AJ29" s="19" t="n">
        <f aca="false">IF($A29="",0,IF(COUNTIFS(Urlaub!$A$5:$A$604,$A29,Urlaub!$B$5:$B$604,"&lt;="&amp;AJ$3,Urlaub!$C$5:$C$604,"&gt;="&amp;AJ$3)&gt;0,1,0))</f>
        <v>0</v>
      </c>
      <c r="AK29" s="19" t="n">
        <f aca="false">IF($A29="",0,IF(COUNTIFS(Urlaub!$A$5:$A$604,$A29,Urlaub!$B$5:$B$604,"&lt;="&amp;AK$3,Urlaub!$C$5:$C$604,"&gt;="&amp;AK$3)&gt;0,1,0))</f>
        <v>0</v>
      </c>
      <c r="AL29" s="19" t="n">
        <f aca="false">IF($A29="",0,IF(COUNTIFS(Urlaub!$A$5:$A$604,$A29,Urlaub!$B$5:$B$604,"&lt;="&amp;AL$3,Urlaub!$C$5:$C$604,"&gt;="&amp;AL$3)&gt;0,1,0))</f>
        <v>0</v>
      </c>
      <c r="AM29" s="19" t="n">
        <f aca="false">IF($A29="",0,IF(COUNTIFS(Urlaub!$A$5:$A$604,$A29,Urlaub!$B$5:$B$604,"&lt;="&amp;AM$3,Urlaub!$C$5:$C$604,"&gt;="&amp;AM$3)&gt;0,1,0))</f>
        <v>0</v>
      </c>
      <c r="AN29" s="19" t="n">
        <f aca="false">IF($A29="",0,IF(COUNTIFS(Urlaub!$A$5:$A$604,$A29,Urlaub!$B$5:$B$604,"&lt;="&amp;AN$3,Urlaub!$C$5:$C$604,"&gt;="&amp;AN$3)&gt;0,1,0))</f>
        <v>0</v>
      </c>
      <c r="AO29" s="19" t="n">
        <f aca="false">IF($A29="",0,IF(COUNTIFS(Urlaub!$A$5:$A$604,$A29,Urlaub!$B$5:$B$604,"&lt;="&amp;AO$3,Urlaub!$C$5:$C$604,"&gt;="&amp;AO$3)&gt;0,1,0))</f>
        <v>0</v>
      </c>
      <c r="AP29" s="19" t="n">
        <f aca="false">IF($A29="",0,IF(COUNTIFS(Urlaub!$A$5:$A$604,$A29,Urlaub!$B$5:$B$604,"&lt;="&amp;AP$3,Urlaub!$C$5:$C$604,"&gt;="&amp;AP$3)&gt;0,1,0))</f>
        <v>0</v>
      </c>
      <c r="AQ29" s="19" t="n">
        <f aca="false">IF($A29="",0,IF(COUNTIFS(Urlaub!$A$5:$A$604,$A29,Urlaub!$B$5:$B$604,"&lt;="&amp;AQ$3,Urlaub!$C$5:$C$604,"&gt;="&amp;AQ$3)&gt;0,1,0))</f>
        <v>0</v>
      </c>
      <c r="AR29" s="19" t="n">
        <f aca="false">IF($A29="",0,IF(COUNTIFS(Urlaub!$A$5:$A$604,$A29,Urlaub!$B$5:$B$604,"&lt;="&amp;AR$3,Urlaub!$C$5:$C$604,"&gt;="&amp;AR$3)&gt;0,1,0))</f>
        <v>0</v>
      </c>
      <c r="AS29" s="19" t="n">
        <f aca="false">IF($A29="",0,IF(COUNTIFS(Urlaub!$A$5:$A$604,$A29,Urlaub!$B$5:$B$604,"&lt;="&amp;AS$3,Urlaub!$C$5:$C$604,"&gt;="&amp;AS$3)&gt;0,1,0))</f>
        <v>0</v>
      </c>
      <c r="AT29" s="19" t="n">
        <f aca="false">IF($A29="",0,IF(COUNTIFS(Urlaub!$A$5:$A$604,$A29,Urlaub!$B$5:$B$604,"&lt;="&amp;AT$3,Urlaub!$C$5:$C$604,"&gt;="&amp;AT$3)&gt;0,1,0))</f>
        <v>0</v>
      </c>
      <c r="AU29" s="19" t="n">
        <f aca="false">IF($A29="",0,IF(COUNTIFS(Urlaub!$A$5:$A$604,$A29,Urlaub!$B$5:$B$604,"&lt;="&amp;AU$3,Urlaub!$C$5:$C$604,"&gt;="&amp;AU$3)&gt;0,1,0))</f>
        <v>0</v>
      </c>
      <c r="AV29" s="19" t="n">
        <f aca="false">IF($A29="",0,IF(COUNTIFS(Urlaub!$A$5:$A$604,$A29,Urlaub!$B$5:$B$604,"&lt;="&amp;AV$3,Urlaub!$C$5:$C$604,"&gt;="&amp;AV$3)&gt;0,1,0))</f>
        <v>0</v>
      </c>
      <c r="AW29" s="19" t="n">
        <f aca="false">IF($A29="",0,IF(COUNTIFS(Urlaub!$A$5:$A$604,$A29,Urlaub!$B$5:$B$604,"&lt;="&amp;AW$3,Urlaub!$C$5:$C$604,"&gt;="&amp;AW$3)&gt;0,1,0))</f>
        <v>0</v>
      </c>
      <c r="AX29" s="19" t="n">
        <f aca="false">IF($A29="",0,IF(COUNTIFS(Urlaub!$A$5:$A$604,$A29,Urlaub!$B$5:$B$604,"&lt;="&amp;AX$3,Urlaub!$C$5:$C$604,"&gt;="&amp;AX$3)&gt;0,1,0))</f>
        <v>0</v>
      </c>
      <c r="AY29" s="19" t="n">
        <f aca="false">IF($A29="",0,IF(COUNTIFS(Urlaub!$A$5:$A$604,$A29,Urlaub!$B$5:$B$604,"&lt;="&amp;AY$3,Urlaub!$C$5:$C$604,"&gt;="&amp;AY$3)&gt;0,1,0))</f>
        <v>0</v>
      </c>
      <c r="AZ29" s="19" t="n">
        <f aca="false">IF($A29="",0,IF(COUNTIFS(Urlaub!$A$5:$A$604,$A29,Urlaub!$B$5:$B$604,"&lt;="&amp;AZ$3,Urlaub!$C$5:$C$604,"&gt;="&amp;AZ$3)&gt;0,1,0))</f>
        <v>0</v>
      </c>
      <c r="BA29" s="19" t="n">
        <f aca="false">IF($A29="",0,IF(COUNTIFS(Urlaub!$A$5:$A$604,$A29,Urlaub!$B$5:$B$604,"&lt;="&amp;BA$3,Urlaub!$C$5:$C$604,"&gt;="&amp;BA$3)&gt;0,1,0))</f>
        <v>0</v>
      </c>
      <c r="BB29" s="19" t="n">
        <f aca="false">IF($A29="",0,IF(COUNTIFS(Urlaub!$A$5:$A$604,$A29,Urlaub!$B$5:$B$604,"&lt;="&amp;BB$3,Urlaub!$C$5:$C$604,"&gt;="&amp;BB$3)&gt;0,1,0))</f>
        <v>0</v>
      </c>
      <c r="BC29" s="19" t="n">
        <f aca="false">IF($A29="",0,IF(COUNTIFS(Urlaub!$A$5:$A$604,$A29,Urlaub!$B$5:$B$604,"&lt;="&amp;BC$3,Urlaub!$C$5:$C$604,"&gt;="&amp;BC$3)&gt;0,1,0))</f>
        <v>0</v>
      </c>
      <c r="BD29" s="19" t="n">
        <f aca="false">IF($A29="",0,IF(COUNTIFS(Urlaub!$A$5:$A$604,$A29,Urlaub!$B$5:$B$604,"&lt;="&amp;BD$3,Urlaub!$C$5:$C$604,"&gt;="&amp;BD$3)&gt;0,1,0))</f>
        <v>0</v>
      </c>
      <c r="BE29" s="19" t="n">
        <f aca="false">IF($A29="",0,IF(COUNTIFS(Urlaub!$A$5:$A$604,$A29,Urlaub!$B$5:$B$604,"&lt;="&amp;BE$3,Urlaub!$C$5:$C$604,"&gt;="&amp;BE$3)&gt;0,1,0))</f>
        <v>0</v>
      </c>
      <c r="BF29" s="19" t="n">
        <f aca="false">IF($A29="",0,IF(COUNTIFS(Urlaub!$A$5:$A$604,$A29,Urlaub!$B$5:$B$604,"&lt;="&amp;BF$3,Urlaub!$C$5:$C$604,"&gt;="&amp;BF$3)&gt;0,1,0))</f>
        <v>0</v>
      </c>
      <c r="BG29" s="19" t="n">
        <f aca="false">IF($A29="",0,IF(COUNTIFS(Urlaub!$A$5:$A$604,$A29,Urlaub!$B$5:$B$604,"&lt;="&amp;BG$3,Urlaub!$C$5:$C$604,"&gt;="&amp;BG$3)&gt;0,1,0))</f>
        <v>0</v>
      </c>
      <c r="BH29" s="19" t="n">
        <f aca="false">IF($A29="",0,IF(COUNTIFS(Urlaub!$A$5:$A$604,$A29,Urlaub!$B$5:$B$604,"&lt;="&amp;BH$3,Urlaub!$C$5:$C$604,"&gt;="&amp;BH$3)&gt;0,1,0))</f>
        <v>0</v>
      </c>
      <c r="BI29" s="19" t="n">
        <f aca="false">IF($A29="",0,IF(COUNTIFS(Urlaub!$A$5:$A$604,$A29,Urlaub!$B$5:$B$604,"&lt;="&amp;BI$3,Urlaub!$C$5:$C$604,"&gt;="&amp;BI$3)&gt;0,1,0))</f>
        <v>0</v>
      </c>
      <c r="BJ29" s="19" t="n">
        <f aca="false">IF($A29="",0,IF(COUNTIFS(Urlaub!$A$5:$A$604,$A29,Urlaub!$B$5:$B$604,"&lt;="&amp;BJ$3,Urlaub!$C$5:$C$604,"&gt;="&amp;BJ$3)&gt;0,1,0))</f>
        <v>0</v>
      </c>
      <c r="BK29" s="19" t="n">
        <f aca="false">IF($A29="",0,IF(COUNTIFS(Urlaub!$A$5:$A$604,$A29,Urlaub!$B$5:$B$604,"&lt;="&amp;BK$3,Urlaub!$C$5:$C$604,"&gt;="&amp;BK$3)&gt;0,1,0))</f>
        <v>0</v>
      </c>
      <c r="BL29" s="19" t="n">
        <f aca="false">IF($A29="",0,IF(COUNTIFS(Urlaub!$A$5:$A$604,$A29,Urlaub!$B$5:$B$604,"&lt;="&amp;BL$3,Urlaub!$C$5:$C$604,"&gt;="&amp;BL$3)&gt;0,1,0))</f>
        <v>0</v>
      </c>
      <c r="BM29" s="19" t="n">
        <f aca="false">IF($A29="",0,IF(COUNTIFS(Urlaub!$A$5:$A$604,$A29,Urlaub!$B$5:$B$604,"&lt;="&amp;BM$3,Urlaub!$C$5:$C$604,"&gt;="&amp;BM$3)&gt;0,1,0))</f>
        <v>0</v>
      </c>
      <c r="BN29" s="19" t="n">
        <f aca="false">IF($A29="",0,IF(COUNTIFS(Urlaub!$A$5:$A$604,$A29,Urlaub!$B$5:$B$604,"&lt;="&amp;BN$3,Urlaub!$C$5:$C$604,"&gt;="&amp;BN$3)&gt;0,1,0))</f>
        <v>0</v>
      </c>
      <c r="BO29" s="19" t="n">
        <f aca="false">IF($A29="",0,IF(COUNTIFS(Urlaub!$A$5:$A$604,$A29,Urlaub!$B$5:$B$604,"&lt;="&amp;BO$3,Urlaub!$C$5:$C$604,"&gt;="&amp;BO$3)&gt;0,1,0))</f>
        <v>0</v>
      </c>
      <c r="BP29" s="19" t="n">
        <f aca="false">IF($A29="",0,IF(COUNTIFS(Urlaub!$A$5:$A$604,$A29,Urlaub!$B$5:$B$604,"&lt;="&amp;BP$3,Urlaub!$C$5:$C$604,"&gt;="&amp;BP$3)&gt;0,1,0))</f>
        <v>0</v>
      </c>
      <c r="BQ29" s="19" t="n">
        <f aca="false">IF($A29="",0,IF(COUNTIFS(Urlaub!$A$5:$A$604,$A29,Urlaub!$B$5:$B$604,"&lt;="&amp;BQ$3,Urlaub!$C$5:$C$604,"&gt;="&amp;BQ$3)&gt;0,1,0))</f>
        <v>0</v>
      </c>
      <c r="BR29" s="19" t="n">
        <f aca="false">IF($A29="",0,IF(COUNTIFS(Urlaub!$A$5:$A$604,$A29,Urlaub!$B$5:$B$604,"&lt;="&amp;BR$3,Urlaub!$C$5:$C$604,"&gt;="&amp;BR$3)&gt;0,1,0))</f>
        <v>0</v>
      </c>
      <c r="BS29" s="19" t="n">
        <f aca="false">IF($A29="",0,IF(COUNTIFS(Urlaub!$A$5:$A$604,$A29,Urlaub!$B$5:$B$604,"&lt;="&amp;BS$3,Urlaub!$C$5:$C$604,"&gt;="&amp;BS$3)&gt;0,1,0))</f>
        <v>0</v>
      </c>
      <c r="BT29" s="19" t="n">
        <f aca="false">IF($A29="",0,IF(COUNTIFS(Urlaub!$A$5:$A$604,$A29,Urlaub!$B$5:$B$604,"&lt;="&amp;BT$3,Urlaub!$C$5:$C$604,"&gt;="&amp;BT$3)&gt;0,1,0))</f>
        <v>0</v>
      </c>
      <c r="BU29" s="19" t="n">
        <f aca="false">IF($A29="",0,IF(COUNTIFS(Urlaub!$A$5:$A$604,$A29,Urlaub!$B$5:$B$604,"&lt;="&amp;BU$3,Urlaub!$C$5:$C$604,"&gt;="&amp;BU$3)&gt;0,1,0))</f>
        <v>0</v>
      </c>
      <c r="BV29" s="19" t="n">
        <f aca="false">IF($A29="",0,IF(COUNTIFS(Urlaub!$A$5:$A$604,$A29,Urlaub!$B$5:$B$604,"&lt;="&amp;BV$3,Urlaub!$C$5:$C$604,"&gt;="&amp;BV$3)&gt;0,1,0))</f>
        <v>0</v>
      </c>
      <c r="BW29" s="19" t="n">
        <f aca="false">IF($A29="",0,IF(COUNTIFS(Urlaub!$A$5:$A$604,$A29,Urlaub!$B$5:$B$604,"&lt;="&amp;BW$3,Urlaub!$C$5:$C$604,"&gt;="&amp;BW$3)&gt;0,1,0))</f>
        <v>0</v>
      </c>
      <c r="BX29" s="19" t="n">
        <f aca="false">IF($A29="",0,IF(COUNTIFS(Urlaub!$A$5:$A$604,$A29,Urlaub!$B$5:$B$604,"&lt;="&amp;BX$3,Urlaub!$C$5:$C$604,"&gt;="&amp;BX$3)&gt;0,1,0))</f>
        <v>0</v>
      </c>
      <c r="BY29" s="19" t="n">
        <f aca="false">IF($A29="",0,IF(COUNTIFS(Urlaub!$A$5:$A$604,$A29,Urlaub!$B$5:$B$604,"&lt;="&amp;BY$3,Urlaub!$C$5:$C$604,"&gt;="&amp;BY$3)&gt;0,1,0))</f>
        <v>0</v>
      </c>
      <c r="BZ29" s="19" t="n">
        <f aca="false">IF($A29="",0,IF(COUNTIFS(Urlaub!$A$5:$A$604,$A29,Urlaub!$B$5:$B$604,"&lt;="&amp;BZ$3,Urlaub!$C$5:$C$604,"&gt;="&amp;BZ$3)&gt;0,1,0))</f>
        <v>0</v>
      </c>
      <c r="CA29" s="19" t="n">
        <f aca="false">IF($A29="",0,IF(COUNTIFS(Urlaub!$A$5:$A$604,$A29,Urlaub!$B$5:$B$604,"&lt;="&amp;CA$3,Urlaub!$C$5:$C$604,"&gt;="&amp;CA$3)&gt;0,1,0))</f>
        <v>0</v>
      </c>
      <c r="CB29" s="19" t="n">
        <f aca="false">IF($A29="",0,IF(COUNTIFS(Urlaub!$A$5:$A$604,$A29,Urlaub!$B$5:$B$604,"&lt;="&amp;CB$3,Urlaub!$C$5:$C$604,"&gt;="&amp;CB$3)&gt;0,1,0))</f>
        <v>0</v>
      </c>
      <c r="CC29" s="19" t="n">
        <f aca="false">IF($A29="",0,IF(COUNTIFS(Urlaub!$A$5:$A$604,$A29,Urlaub!$B$5:$B$604,"&lt;="&amp;CC$3,Urlaub!$C$5:$C$604,"&gt;="&amp;CC$3)&gt;0,1,0))</f>
        <v>0</v>
      </c>
      <c r="CD29" s="19" t="n">
        <f aca="false">IF($A29="",0,IF(COUNTIFS(Urlaub!$A$5:$A$604,$A29,Urlaub!$B$5:$B$604,"&lt;="&amp;CD$3,Urlaub!$C$5:$C$604,"&gt;="&amp;CD$3)&gt;0,1,0))</f>
        <v>0</v>
      </c>
      <c r="CE29" s="19" t="n">
        <f aca="false">IF($A29="",0,IF(COUNTIFS(Urlaub!$A$5:$A$604,$A29,Urlaub!$B$5:$B$604,"&lt;="&amp;CE$3,Urlaub!$C$5:$C$604,"&gt;="&amp;CE$3)&gt;0,1,0))</f>
        <v>0</v>
      </c>
      <c r="CF29" s="19" t="n">
        <f aca="false">IF($A29="",0,IF(COUNTIFS(Urlaub!$A$5:$A$604,$A29,Urlaub!$B$5:$B$604,"&lt;="&amp;CF$3,Urlaub!$C$5:$C$604,"&gt;="&amp;CF$3)&gt;0,1,0))</f>
        <v>0</v>
      </c>
      <c r="CG29" s="19" t="n">
        <f aca="false">IF($A29="",0,IF(COUNTIFS(Urlaub!$A$5:$A$604,$A29,Urlaub!$B$5:$B$604,"&lt;="&amp;CG$3,Urlaub!$C$5:$C$604,"&gt;="&amp;CG$3)&gt;0,1,0))</f>
        <v>0</v>
      </c>
      <c r="CH29" s="19" t="n">
        <f aca="false">IF($A29="",0,IF(COUNTIFS(Urlaub!$A$5:$A$604,$A29,Urlaub!$B$5:$B$604,"&lt;="&amp;CH$3,Urlaub!$C$5:$C$604,"&gt;="&amp;CH$3)&gt;0,1,0))</f>
        <v>0</v>
      </c>
      <c r="CI29" s="19" t="n">
        <f aca="false">IF($A29="",0,IF(COUNTIFS(Urlaub!$A$5:$A$604,$A29,Urlaub!$B$5:$B$604,"&lt;="&amp;CI$3,Urlaub!$C$5:$C$604,"&gt;="&amp;CI$3)&gt;0,1,0))</f>
        <v>0</v>
      </c>
      <c r="CJ29" s="19" t="n">
        <f aca="false">IF($A29="",0,IF(COUNTIFS(Urlaub!$A$5:$A$604,$A29,Urlaub!$B$5:$B$604,"&lt;="&amp;CJ$3,Urlaub!$C$5:$C$604,"&gt;="&amp;CJ$3)&gt;0,1,0))</f>
        <v>0</v>
      </c>
      <c r="CK29" s="19" t="n">
        <f aca="false">IF($A29="",0,IF(COUNTIFS(Urlaub!$A$5:$A$604,$A29,Urlaub!$B$5:$B$604,"&lt;="&amp;CK$3,Urlaub!$C$5:$C$604,"&gt;="&amp;CK$3)&gt;0,1,0))</f>
        <v>0</v>
      </c>
      <c r="CL29" s="19" t="n">
        <f aca="false">IF($A29="",0,IF(COUNTIFS(Urlaub!$A$5:$A$604,$A29,Urlaub!$B$5:$B$604,"&lt;="&amp;CL$3,Urlaub!$C$5:$C$604,"&gt;="&amp;CL$3)&gt;0,1,0))</f>
        <v>0</v>
      </c>
      <c r="CM29" s="19" t="n">
        <f aca="false">IF($A29="",0,IF(COUNTIFS(Urlaub!$A$5:$A$604,$A29,Urlaub!$B$5:$B$604,"&lt;="&amp;CM$3,Urlaub!$C$5:$C$604,"&gt;="&amp;CM$3)&gt;0,1,0))</f>
        <v>0</v>
      </c>
      <c r="CN29" s="19" t="n">
        <f aca="false">IF($A29="",0,IF(COUNTIFS(Urlaub!$A$5:$A$604,$A29,Urlaub!$B$5:$B$604,"&lt;="&amp;CN$3,Urlaub!$C$5:$C$604,"&gt;="&amp;CN$3)&gt;0,1,0))</f>
        <v>0</v>
      </c>
      <c r="CO29" s="19" t="n">
        <f aca="false">IF($A29="",0,IF(COUNTIFS(Urlaub!$A$5:$A$604,$A29,Urlaub!$B$5:$B$604,"&lt;="&amp;CO$3,Urlaub!$C$5:$C$604,"&gt;="&amp;CO$3)&gt;0,1,0))</f>
        <v>0</v>
      </c>
      <c r="CP29" s="19" t="n">
        <f aca="false">IF($A29="",0,IF(COUNTIFS(Urlaub!$A$5:$A$604,$A29,Urlaub!$B$5:$B$604,"&lt;="&amp;CP$3,Urlaub!$C$5:$C$604,"&gt;="&amp;CP$3)&gt;0,1,0))</f>
        <v>0</v>
      </c>
      <c r="CQ29" s="19" t="n">
        <f aca="false">IF($A29="",0,IF(COUNTIFS(Urlaub!$A$5:$A$604,$A29,Urlaub!$B$5:$B$604,"&lt;="&amp;CQ$3,Urlaub!$C$5:$C$604,"&gt;="&amp;CQ$3)&gt;0,1,0))</f>
        <v>0</v>
      </c>
      <c r="CR29" s="19" t="n">
        <f aca="false">IF($A29="",0,IF(COUNTIFS(Urlaub!$A$5:$A$604,$A29,Urlaub!$B$5:$B$604,"&lt;="&amp;CR$3,Urlaub!$C$5:$C$604,"&gt;="&amp;CR$3)&gt;0,1,0))</f>
        <v>0</v>
      </c>
      <c r="CS29" s="19" t="n">
        <f aca="false">IF($A29="",0,IF(COUNTIFS(Urlaub!$A$5:$A$604,$A29,Urlaub!$B$5:$B$604,"&lt;="&amp;CS$3,Urlaub!$C$5:$C$604,"&gt;="&amp;CS$3)&gt;0,1,0))</f>
        <v>0</v>
      </c>
      <c r="CT29" s="19" t="n">
        <f aca="false">IF($A29="",0,IF(COUNTIFS(Urlaub!$A$5:$A$604,$A29,Urlaub!$B$5:$B$604,"&lt;="&amp;CT$3,Urlaub!$C$5:$C$604,"&gt;="&amp;CT$3)&gt;0,1,0))</f>
        <v>0</v>
      </c>
      <c r="CU29" s="19" t="n">
        <f aca="false">IF($A29="",0,IF(COUNTIFS(Urlaub!$A$5:$A$604,$A29,Urlaub!$B$5:$B$604,"&lt;="&amp;CU$3,Urlaub!$C$5:$C$604,"&gt;="&amp;CU$3)&gt;0,1,0))</f>
        <v>0</v>
      </c>
      <c r="CV29" s="19" t="n">
        <f aca="false">IF($A29="",0,IF(COUNTIFS(Urlaub!$A$5:$A$604,$A29,Urlaub!$B$5:$B$604,"&lt;="&amp;CV$3,Urlaub!$C$5:$C$604,"&gt;="&amp;CV$3)&gt;0,1,0))</f>
        <v>0</v>
      </c>
      <c r="CW29" s="19" t="n">
        <f aca="false">IF($A29="",0,IF(COUNTIFS(Urlaub!$A$5:$A$604,$A29,Urlaub!$B$5:$B$604,"&lt;="&amp;CW$3,Urlaub!$C$5:$C$604,"&gt;="&amp;CW$3)&gt;0,1,0))</f>
        <v>0</v>
      </c>
      <c r="CX29" s="19" t="n">
        <f aca="false">IF($A29="",0,IF(COUNTIFS(Urlaub!$A$5:$A$604,$A29,Urlaub!$B$5:$B$604,"&lt;="&amp;CX$3,Urlaub!$C$5:$C$604,"&gt;="&amp;CX$3)&gt;0,1,0))</f>
        <v>0</v>
      </c>
      <c r="CY29" s="19" t="n">
        <f aca="false">IF($A29="",0,IF(COUNTIFS(Urlaub!$A$5:$A$604,$A29,Urlaub!$B$5:$B$604,"&lt;="&amp;CY$3,Urlaub!$C$5:$C$604,"&gt;="&amp;CY$3)&gt;0,1,0))</f>
        <v>0</v>
      </c>
      <c r="CZ29" s="19" t="n">
        <f aca="false">IF($A29="",0,IF(COUNTIFS(Urlaub!$A$5:$A$604,$A29,Urlaub!$B$5:$B$604,"&lt;="&amp;CZ$3,Urlaub!$C$5:$C$604,"&gt;="&amp;CZ$3)&gt;0,1,0))</f>
        <v>0</v>
      </c>
      <c r="DA29" s="19" t="n">
        <f aca="false">IF($A29="",0,IF(COUNTIFS(Urlaub!$A$5:$A$604,$A29,Urlaub!$B$5:$B$604,"&lt;="&amp;DA$3,Urlaub!$C$5:$C$604,"&gt;="&amp;DA$3)&gt;0,1,0))</f>
        <v>0</v>
      </c>
      <c r="DB29" s="19" t="n">
        <f aca="false">IF($A29="",0,IF(COUNTIFS(Urlaub!$A$5:$A$604,$A29,Urlaub!$B$5:$B$604,"&lt;="&amp;DB$3,Urlaub!$C$5:$C$604,"&gt;="&amp;DB$3)&gt;0,1,0))</f>
        <v>0</v>
      </c>
      <c r="DC29" s="19" t="n">
        <f aca="false">IF($A29="",0,IF(COUNTIFS(Urlaub!$A$5:$A$604,$A29,Urlaub!$B$5:$B$604,"&lt;="&amp;DC$3,Urlaub!$C$5:$C$604,"&gt;="&amp;DC$3)&gt;0,1,0))</f>
        <v>0</v>
      </c>
      <c r="DD29" s="19" t="n">
        <f aca="false">IF($A29="",0,IF(COUNTIFS(Urlaub!$A$5:$A$604,$A29,Urlaub!$B$5:$B$604,"&lt;="&amp;DD$3,Urlaub!$C$5:$C$604,"&gt;="&amp;DD$3)&gt;0,1,0))</f>
        <v>0</v>
      </c>
      <c r="DE29" s="19" t="n">
        <f aca="false">IF($A29="",0,IF(COUNTIFS(Urlaub!$A$5:$A$604,$A29,Urlaub!$B$5:$B$604,"&lt;="&amp;DE$3,Urlaub!$C$5:$C$604,"&gt;="&amp;DE$3)&gt;0,1,0))</f>
        <v>0</v>
      </c>
      <c r="DF29" s="19" t="n">
        <f aca="false">IF($A29="",0,IF(COUNTIFS(Urlaub!$A$5:$A$604,$A29,Urlaub!$B$5:$B$604,"&lt;="&amp;DF$3,Urlaub!$C$5:$C$604,"&gt;="&amp;DF$3)&gt;0,1,0))</f>
        <v>0</v>
      </c>
      <c r="DG29" s="19" t="n">
        <f aca="false">IF($A29="",0,IF(COUNTIFS(Urlaub!$A$5:$A$604,$A29,Urlaub!$B$5:$B$604,"&lt;="&amp;DG$3,Urlaub!$C$5:$C$604,"&gt;="&amp;DG$3)&gt;0,1,0))</f>
        <v>0</v>
      </c>
      <c r="DH29" s="19" t="n">
        <f aca="false">IF($A29="",0,IF(COUNTIFS(Urlaub!$A$5:$A$604,$A29,Urlaub!$B$5:$B$604,"&lt;="&amp;DH$3,Urlaub!$C$5:$C$604,"&gt;="&amp;DH$3)&gt;0,1,0))</f>
        <v>0</v>
      </c>
      <c r="DI29" s="19" t="n">
        <f aca="false">IF($A29="",0,IF(COUNTIFS(Urlaub!$A$5:$A$604,$A29,Urlaub!$B$5:$B$604,"&lt;="&amp;DI$3,Urlaub!$C$5:$C$604,"&gt;="&amp;DI$3)&gt;0,1,0))</f>
        <v>0</v>
      </c>
      <c r="DJ29" s="19" t="n">
        <f aca="false">IF($A29="",0,IF(COUNTIFS(Urlaub!$A$5:$A$604,$A29,Urlaub!$B$5:$B$604,"&lt;="&amp;DJ$3,Urlaub!$C$5:$C$604,"&gt;="&amp;DJ$3)&gt;0,1,0))</f>
        <v>0</v>
      </c>
      <c r="DK29" s="19" t="n">
        <f aca="false">IF($A29="",0,IF(COUNTIFS(Urlaub!$A$5:$A$604,$A29,Urlaub!$B$5:$B$604,"&lt;="&amp;DK$3,Urlaub!$C$5:$C$604,"&gt;="&amp;DK$3)&gt;0,1,0))</f>
        <v>0</v>
      </c>
      <c r="DL29" s="19" t="n">
        <f aca="false">IF($A29="",0,IF(COUNTIFS(Urlaub!$A$5:$A$604,$A29,Urlaub!$B$5:$B$604,"&lt;="&amp;DL$3,Urlaub!$C$5:$C$604,"&gt;="&amp;DL$3)&gt;0,1,0))</f>
        <v>0</v>
      </c>
      <c r="DM29" s="19" t="n">
        <f aca="false">IF($A29="",0,IF(COUNTIFS(Urlaub!$A$5:$A$604,$A29,Urlaub!$B$5:$B$604,"&lt;="&amp;DM$3,Urlaub!$C$5:$C$604,"&gt;="&amp;DM$3)&gt;0,1,0))</f>
        <v>0</v>
      </c>
      <c r="DN29" s="19" t="n">
        <f aca="false">IF($A29="",0,IF(COUNTIFS(Urlaub!$A$5:$A$604,$A29,Urlaub!$B$5:$B$604,"&lt;="&amp;DN$3,Urlaub!$C$5:$C$604,"&gt;="&amp;DN$3)&gt;0,1,0))</f>
        <v>0</v>
      </c>
      <c r="DO29" s="19" t="n">
        <f aca="false">IF($A29="",0,IF(COUNTIFS(Urlaub!$A$5:$A$604,$A29,Urlaub!$B$5:$B$604,"&lt;="&amp;DO$3,Urlaub!$C$5:$C$604,"&gt;="&amp;DO$3)&gt;0,1,0))</f>
        <v>0</v>
      </c>
      <c r="DP29" s="19" t="n">
        <f aca="false">IF($A29="",0,IF(COUNTIFS(Urlaub!$A$5:$A$604,$A29,Urlaub!$B$5:$B$604,"&lt;="&amp;DP$3,Urlaub!$C$5:$C$604,"&gt;="&amp;DP$3)&gt;0,1,0))</f>
        <v>0</v>
      </c>
      <c r="DQ29" s="19" t="n">
        <f aca="false">IF($A29="",0,IF(COUNTIFS(Urlaub!$A$5:$A$604,$A29,Urlaub!$B$5:$B$604,"&lt;="&amp;DQ$3,Urlaub!$C$5:$C$604,"&gt;="&amp;DQ$3)&gt;0,1,0))</f>
        <v>0</v>
      </c>
      <c r="DR29" s="19" t="n">
        <f aca="false">IF($A29="",0,IF(COUNTIFS(Urlaub!$A$5:$A$604,$A29,Urlaub!$B$5:$B$604,"&lt;="&amp;DR$3,Urlaub!$C$5:$C$604,"&gt;="&amp;DR$3)&gt;0,1,0))</f>
        <v>0</v>
      </c>
      <c r="DS29" s="19" t="n">
        <f aca="false">IF($A29="",0,IF(COUNTIFS(Urlaub!$A$5:$A$604,$A29,Urlaub!$B$5:$B$604,"&lt;="&amp;DS$3,Urlaub!$C$5:$C$604,"&gt;="&amp;DS$3)&gt;0,1,0))</f>
        <v>0</v>
      </c>
      <c r="DT29" s="19" t="n">
        <f aca="false">IF($A29="",0,IF(COUNTIFS(Urlaub!$A$5:$A$604,$A29,Urlaub!$B$5:$B$604,"&lt;="&amp;DT$3,Urlaub!$C$5:$C$604,"&gt;="&amp;DT$3)&gt;0,1,0))</f>
        <v>0</v>
      </c>
      <c r="DU29" s="19" t="n">
        <f aca="false">IF($A29="",0,IF(COUNTIFS(Urlaub!$A$5:$A$604,$A29,Urlaub!$B$5:$B$604,"&lt;="&amp;DU$3,Urlaub!$C$5:$C$604,"&gt;="&amp;DU$3)&gt;0,1,0))</f>
        <v>0</v>
      </c>
      <c r="DV29" s="19" t="n">
        <f aca="false">IF($A29="",0,IF(COUNTIFS(Urlaub!$A$5:$A$604,$A29,Urlaub!$B$5:$B$604,"&lt;="&amp;DV$3,Urlaub!$C$5:$C$604,"&gt;="&amp;DV$3)&gt;0,1,0))</f>
        <v>0</v>
      </c>
      <c r="DW29" s="19" t="n">
        <f aca="false">IF($A29="",0,IF(COUNTIFS(Urlaub!$A$5:$A$604,$A29,Urlaub!$B$5:$B$604,"&lt;="&amp;DW$3,Urlaub!$C$5:$C$604,"&gt;="&amp;DW$3)&gt;0,1,0))</f>
        <v>0</v>
      </c>
      <c r="DX29" s="19" t="n">
        <f aca="false">IF($A29="",0,IF(COUNTIFS(Urlaub!$A$5:$A$604,$A29,Urlaub!$B$5:$B$604,"&lt;="&amp;DX$3,Urlaub!$C$5:$C$604,"&gt;="&amp;DX$3)&gt;0,1,0))</f>
        <v>0</v>
      </c>
      <c r="DY29" s="19" t="n">
        <f aca="false">IF($A29="",0,IF(COUNTIFS(Urlaub!$A$5:$A$604,$A29,Urlaub!$B$5:$B$604,"&lt;="&amp;DY$3,Urlaub!$C$5:$C$604,"&gt;="&amp;DY$3)&gt;0,1,0))</f>
        <v>0</v>
      </c>
      <c r="DZ29" s="19" t="n">
        <f aca="false">IF($A29="",0,IF(COUNTIFS(Urlaub!$A$5:$A$604,$A29,Urlaub!$B$5:$B$604,"&lt;="&amp;DZ$3,Urlaub!$C$5:$C$604,"&gt;="&amp;DZ$3)&gt;0,1,0))</f>
        <v>0</v>
      </c>
      <c r="EA29" s="19" t="n">
        <f aca="false">IF($A29="",0,IF(COUNTIFS(Urlaub!$A$5:$A$604,$A29,Urlaub!$B$5:$B$604,"&lt;="&amp;EA$3,Urlaub!$C$5:$C$604,"&gt;="&amp;EA$3)&gt;0,1,0))</f>
        <v>0</v>
      </c>
      <c r="EB29" s="19" t="n">
        <f aca="false">IF($A29="",0,IF(COUNTIFS(Urlaub!$A$5:$A$604,$A29,Urlaub!$B$5:$B$604,"&lt;="&amp;EB$3,Urlaub!$C$5:$C$604,"&gt;="&amp;EB$3)&gt;0,1,0))</f>
        <v>0</v>
      </c>
      <c r="EC29" s="19" t="n">
        <f aca="false">IF($A29="",0,IF(COUNTIFS(Urlaub!$A$5:$A$604,$A29,Urlaub!$B$5:$B$604,"&lt;="&amp;EC$3,Urlaub!$C$5:$C$604,"&gt;="&amp;EC$3)&gt;0,1,0))</f>
        <v>0</v>
      </c>
      <c r="ED29" s="19" t="n">
        <f aca="false">IF($A29="",0,IF(COUNTIFS(Urlaub!$A$5:$A$604,$A29,Urlaub!$B$5:$B$604,"&lt;="&amp;ED$3,Urlaub!$C$5:$C$604,"&gt;="&amp;ED$3)&gt;0,1,0))</f>
        <v>0</v>
      </c>
      <c r="EE29" s="19" t="n">
        <f aca="false">IF($A29="",0,IF(COUNTIFS(Urlaub!$A$5:$A$604,$A29,Urlaub!$B$5:$B$604,"&lt;="&amp;EE$3,Urlaub!$C$5:$C$604,"&gt;="&amp;EE$3)&gt;0,1,0))</f>
        <v>0</v>
      </c>
      <c r="EF29" s="19" t="n">
        <f aca="false">IF($A29="",0,IF(COUNTIFS(Urlaub!$A$5:$A$604,$A29,Urlaub!$B$5:$B$604,"&lt;="&amp;EF$3,Urlaub!$C$5:$C$604,"&gt;="&amp;EF$3)&gt;0,1,0))</f>
        <v>0</v>
      </c>
      <c r="EG29" s="19" t="n">
        <f aca="false">IF($A29="",0,IF(COUNTIFS(Urlaub!$A$5:$A$604,$A29,Urlaub!$B$5:$B$604,"&lt;="&amp;EG$3,Urlaub!$C$5:$C$604,"&gt;="&amp;EG$3)&gt;0,1,0))</f>
        <v>0</v>
      </c>
      <c r="EH29" s="19" t="n">
        <f aca="false">IF($A29="",0,IF(COUNTIFS(Urlaub!$A$5:$A$604,$A29,Urlaub!$B$5:$B$604,"&lt;="&amp;EH$3,Urlaub!$C$5:$C$604,"&gt;="&amp;EH$3)&gt;0,1,0))</f>
        <v>0</v>
      </c>
      <c r="EI29" s="19" t="n">
        <f aca="false">IF($A29="",0,IF(COUNTIFS(Urlaub!$A$5:$A$604,$A29,Urlaub!$B$5:$B$604,"&lt;="&amp;EI$3,Urlaub!$C$5:$C$604,"&gt;="&amp;EI$3)&gt;0,1,0))</f>
        <v>0</v>
      </c>
      <c r="EJ29" s="19" t="n">
        <f aca="false">IF($A29="",0,IF(COUNTIFS(Urlaub!$A$5:$A$604,$A29,Urlaub!$B$5:$B$604,"&lt;="&amp;EJ$3,Urlaub!$C$5:$C$604,"&gt;="&amp;EJ$3)&gt;0,1,0))</f>
        <v>0</v>
      </c>
      <c r="EK29" s="19" t="n">
        <f aca="false">IF($A29="",0,IF(COUNTIFS(Urlaub!$A$5:$A$604,$A29,Urlaub!$B$5:$B$604,"&lt;="&amp;EK$3,Urlaub!$C$5:$C$604,"&gt;="&amp;EK$3)&gt;0,1,0))</f>
        <v>0</v>
      </c>
      <c r="EL29" s="19" t="n">
        <f aca="false">IF($A29="",0,IF(COUNTIFS(Urlaub!$A$5:$A$604,$A29,Urlaub!$B$5:$B$604,"&lt;="&amp;EL$3,Urlaub!$C$5:$C$604,"&gt;="&amp;EL$3)&gt;0,1,0))</f>
        <v>0</v>
      </c>
      <c r="EM29" s="19" t="n">
        <f aca="false">IF($A29="",0,IF(COUNTIFS(Urlaub!$A$5:$A$604,$A29,Urlaub!$B$5:$B$604,"&lt;="&amp;EM$3,Urlaub!$C$5:$C$604,"&gt;="&amp;EM$3)&gt;0,1,0))</f>
        <v>0</v>
      </c>
      <c r="EN29" s="19" t="n">
        <f aca="false">IF($A29="",0,IF(COUNTIFS(Urlaub!$A$5:$A$604,$A29,Urlaub!$B$5:$B$604,"&lt;="&amp;EN$3,Urlaub!$C$5:$C$604,"&gt;="&amp;EN$3)&gt;0,1,0))</f>
        <v>0</v>
      </c>
      <c r="EO29" s="19" t="n">
        <f aca="false">IF($A29="",0,IF(COUNTIFS(Urlaub!$A$5:$A$604,$A29,Urlaub!$B$5:$B$604,"&lt;="&amp;EO$3,Urlaub!$C$5:$C$604,"&gt;="&amp;EO$3)&gt;0,1,0))</f>
        <v>0</v>
      </c>
      <c r="EP29" s="19" t="n">
        <f aca="false">IF($A29="",0,IF(COUNTIFS(Urlaub!$A$5:$A$604,$A29,Urlaub!$B$5:$B$604,"&lt;="&amp;EP$3,Urlaub!$C$5:$C$604,"&gt;="&amp;EP$3)&gt;0,1,0))</f>
        <v>0</v>
      </c>
      <c r="EQ29" s="19" t="n">
        <f aca="false">IF($A29="",0,IF(COUNTIFS(Urlaub!$A$5:$A$604,$A29,Urlaub!$B$5:$B$604,"&lt;="&amp;EQ$3,Urlaub!$C$5:$C$604,"&gt;="&amp;EQ$3)&gt;0,1,0))</f>
        <v>0</v>
      </c>
      <c r="ER29" s="19" t="n">
        <f aca="false">IF($A29="",0,IF(COUNTIFS(Urlaub!$A$5:$A$604,$A29,Urlaub!$B$5:$B$604,"&lt;="&amp;ER$3,Urlaub!$C$5:$C$604,"&gt;="&amp;ER$3)&gt;0,1,0))</f>
        <v>0</v>
      </c>
      <c r="ES29" s="19" t="n">
        <f aca="false">IF($A29="",0,IF(COUNTIFS(Urlaub!$A$5:$A$604,$A29,Urlaub!$B$5:$B$604,"&lt;="&amp;ES$3,Urlaub!$C$5:$C$604,"&gt;="&amp;ES$3)&gt;0,1,0))</f>
        <v>0</v>
      </c>
      <c r="ET29" s="19" t="n">
        <f aca="false">IF($A29="",0,IF(COUNTIFS(Urlaub!$A$5:$A$604,$A29,Urlaub!$B$5:$B$604,"&lt;="&amp;ET$3,Urlaub!$C$5:$C$604,"&gt;="&amp;ET$3)&gt;0,1,0))</f>
        <v>0</v>
      </c>
      <c r="EU29" s="19" t="n">
        <f aca="false">IF($A29="",0,IF(COUNTIFS(Urlaub!$A$5:$A$604,$A29,Urlaub!$B$5:$B$604,"&lt;="&amp;EU$3,Urlaub!$C$5:$C$604,"&gt;="&amp;EU$3)&gt;0,1,0))</f>
        <v>0</v>
      </c>
      <c r="EV29" s="19" t="n">
        <f aca="false">IF($A29="",0,IF(COUNTIFS(Urlaub!$A$5:$A$604,$A29,Urlaub!$B$5:$B$604,"&lt;="&amp;EV$3,Urlaub!$C$5:$C$604,"&gt;="&amp;EV$3)&gt;0,1,0))</f>
        <v>0</v>
      </c>
      <c r="EW29" s="19" t="n">
        <f aca="false">IF($A29="",0,IF(COUNTIFS(Urlaub!$A$5:$A$604,$A29,Urlaub!$B$5:$B$604,"&lt;="&amp;EW$3,Urlaub!$C$5:$C$604,"&gt;="&amp;EW$3)&gt;0,1,0))</f>
        <v>0</v>
      </c>
      <c r="EX29" s="19" t="n">
        <f aca="false">IF($A29="",0,IF(COUNTIFS(Urlaub!$A$5:$A$604,$A29,Urlaub!$B$5:$B$604,"&lt;="&amp;EX$3,Urlaub!$C$5:$C$604,"&gt;="&amp;EX$3)&gt;0,1,0))</f>
        <v>0</v>
      </c>
      <c r="EY29" s="19" t="n">
        <f aca="false">IF($A29="",0,IF(COUNTIFS(Urlaub!$A$5:$A$604,$A29,Urlaub!$B$5:$B$604,"&lt;="&amp;EY$3,Urlaub!$C$5:$C$604,"&gt;="&amp;EY$3)&gt;0,1,0))</f>
        <v>0</v>
      </c>
      <c r="EZ29" s="19" t="n">
        <f aca="false">IF($A29="",0,IF(COUNTIFS(Urlaub!$A$5:$A$604,$A29,Urlaub!$B$5:$B$604,"&lt;="&amp;EZ$3,Urlaub!$C$5:$C$604,"&gt;="&amp;EZ$3)&gt;0,1,0))</f>
        <v>0</v>
      </c>
      <c r="FA29" s="19" t="n">
        <f aca="false">IF($A29="",0,IF(COUNTIFS(Urlaub!$A$5:$A$604,$A29,Urlaub!$B$5:$B$604,"&lt;="&amp;FA$3,Urlaub!$C$5:$C$604,"&gt;="&amp;FA$3)&gt;0,1,0))</f>
        <v>0</v>
      </c>
      <c r="FB29" s="19" t="n">
        <f aca="false">IF($A29="",0,IF(COUNTIFS(Urlaub!$A$5:$A$604,$A29,Urlaub!$B$5:$B$604,"&lt;="&amp;FB$3,Urlaub!$C$5:$C$604,"&gt;="&amp;FB$3)&gt;0,1,0))</f>
        <v>0</v>
      </c>
      <c r="FC29" s="19" t="n">
        <f aca="false">IF($A29="",0,IF(COUNTIFS(Urlaub!$A$5:$A$604,$A29,Urlaub!$B$5:$B$604,"&lt;="&amp;FC$3,Urlaub!$C$5:$C$604,"&gt;="&amp;FC$3)&gt;0,1,0))</f>
        <v>0</v>
      </c>
      <c r="FD29" s="19" t="n">
        <f aca="false">IF($A29="",0,IF(COUNTIFS(Urlaub!$A$5:$A$604,$A29,Urlaub!$B$5:$B$604,"&lt;="&amp;FD$3,Urlaub!$C$5:$C$604,"&gt;="&amp;FD$3)&gt;0,1,0))</f>
        <v>0</v>
      </c>
      <c r="FE29" s="19" t="n">
        <f aca="false">IF($A29="",0,IF(COUNTIFS(Urlaub!$A$5:$A$604,$A29,Urlaub!$B$5:$B$604,"&lt;="&amp;FE$3,Urlaub!$C$5:$C$604,"&gt;="&amp;FE$3)&gt;0,1,0))</f>
        <v>0</v>
      </c>
      <c r="FF29" s="19" t="n">
        <f aca="false">IF($A29="",0,IF(COUNTIFS(Urlaub!$A$5:$A$604,$A29,Urlaub!$B$5:$B$604,"&lt;="&amp;FF$3,Urlaub!$C$5:$C$604,"&gt;="&amp;FF$3)&gt;0,1,0))</f>
        <v>0</v>
      </c>
      <c r="FG29" s="19" t="n">
        <f aca="false">IF($A29="",0,IF(COUNTIFS(Urlaub!$A$5:$A$604,$A29,Urlaub!$B$5:$B$604,"&lt;="&amp;FG$3,Urlaub!$C$5:$C$604,"&gt;="&amp;FG$3)&gt;0,1,0))</f>
        <v>0</v>
      </c>
      <c r="FH29" s="19" t="n">
        <f aca="false">IF($A29="",0,IF(COUNTIFS(Urlaub!$A$5:$A$604,$A29,Urlaub!$B$5:$B$604,"&lt;="&amp;FH$3,Urlaub!$C$5:$C$604,"&gt;="&amp;FH$3)&gt;0,1,0))</f>
        <v>0</v>
      </c>
      <c r="FI29" s="19" t="n">
        <f aca="false">IF($A29="",0,IF(COUNTIFS(Urlaub!$A$5:$A$604,$A29,Urlaub!$B$5:$B$604,"&lt;="&amp;FI$3,Urlaub!$C$5:$C$604,"&gt;="&amp;FI$3)&gt;0,1,0))</f>
        <v>0</v>
      </c>
      <c r="FJ29" s="19" t="n">
        <f aca="false">IF($A29="",0,IF(COUNTIFS(Urlaub!$A$5:$A$604,$A29,Urlaub!$B$5:$B$604,"&lt;="&amp;FJ$3,Urlaub!$C$5:$C$604,"&gt;="&amp;FJ$3)&gt;0,1,0))</f>
        <v>0</v>
      </c>
      <c r="FK29" s="19" t="n">
        <f aca="false">IF($A29="",0,IF(COUNTIFS(Urlaub!$A$5:$A$604,$A29,Urlaub!$B$5:$B$604,"&lt;="&amp;FK$3,Urlaub!$C$5:$C$604,"&gt;="&amp;FK$3)&gt;0,1,0))</f>
        <v>0</v>
      </c>
      <c r="FL29" s="19" t="n">
        <f aca="false">IF($A29="",0,IF(COUNTIFS(Urlaub!$A$5:$A$604,$A29,Urlaub!$B$5:$B$604,"&lt;="&amp;FL$3,Urlaub!$C$5:$C$604,"&gt;="&amp;FL$3)&gt;0,1,0))</f>
        <v>0</v>
      </c>
      <c r="FM29" s="19" t="n">
        <f aca="false">IF($A29="",0,IF(COUNTIFS(Urlaub!$A$5:$A$604,$A29,Urlaub!$B$5:$B$604,"&lt;="&amp;FM$3,Urlaub!$C$5:$C$604,"&gt;="&amp;FM$3)&gt;0,1,0))</f>
        <v>0</v>
      </c>
      <c r="FN29" s="19" t="n">
        <f aca="false">IF($A29="",0,IF(COUNTIFS(Urlaub!$A$5:$A$604,$A29,Urlaub!$B$5:$B$604,"&lt;="&amp;FN$3,Urlaub!$C$5:$C$604,"&gt;="&amp;FN$3)&gt;0,1,0))</f>
        <v>0</v>
      </c>
      <c r="FO29" s="19" t="n">
        <f aca="false">IF($A29="",0,IF(COUNTIFS(Urlaub!$A$5:$A$604,$A29,Urlaub!$B$5:$B$604,"&lt;="&amp;FO$3,Urlaub!$C$5:$C$604,"&gt;="&amp;FO$3)&gt;0,1,0))</f>
        <v>0</v>
      </c>
      <c r="FP29" s="19" t="n">
        <f aca="false">IF($A29="",0,IF(COUNTIFS(Urlaub!$A$5:$A$604,$A29,Urlaub!$B$5:$B$604,"&lt;="&amp;FP$3,Urlaub!$C$5:$C$604,"&gt;="&amp;FP$3)&gt;0,1,0))</f>
        <v>0</v>
      </c>
      <c r="FQ29" s="19" t="n">
        <f aca="false">IF($A29="",0,IF(COUNTIFS(Urlaub!$A$5:$A$604,$A29,Urlaub!$B$5:$B$604,"&lt;="&amp;FQ$3,Urlaub!$C$5:$C$604,"&gt;="&amp;FQ$3)&gt;0,1,0))</f>
        <v>0</v>
      </c>
      <c r="FR29" s="19" t="n">
        <f aca="false">IF($A29="",0,IF(COUNTIFS(Urlaub!$A$5:$A$604,$A29,Urlaub!$B$5:$B$604,"&lt;="&amp;FR$3,Urlaub!$C$5:$C$604,"&gt;="&amp;FR$3)&gt;0,1,0))</f>
        <v>0</v>
      </c>
      <c r="FS29" s="19" t="n">
        <f aca="false">IF($A29="",0,IF(COUNTIFS(Urlaub!$A$5:$A$604,$A29,Urlaub!$B$5:$B$604,"&lt;="&amp;FS$3,Urlaub!$C$5:$C$604,"&gt;="&amp;FS$3)&gt;0,1,0))</f>
        <v>0</v>
      </c>
      <c r="FT29" s="19" t="n">
        <f aca="false">IF($A29="",0,IF(COUNTIFS(Urlaub!$A$5:$A$604,$A29,Urlaub!$B$5:$B$604,"&lt;="&amp;FT$3,Urlaub!$C$5:$C$604,"&gt;="&amp;FT$3)&gt;0,1,0))</f>
        <v>0</v>
      </c>
      <c r="FU29" s="19" t="n">
        <f aca="false">IF($A29="",0,IF(COUNTIFS(Urlaub!$A$5:$A$604,$A29,Urlaub!$B$5:$B$604,"&lt;="&amp;FU$3,Urlaub!$C$5:$C$604,"&gt;="&amp;FU$3)&gt;0,1,0))</f>
        <v>0</v>
      </c>
      <c r="FV29" s="19" t="n">
        <f aca="false">IF($A29="",0,IF(COUNTIFS(Urlaub!$A$5:$A$604,$A29,Urlaub!$B$5:$B$604,"&lt;="&amp;FV$3,Urlaub!$C$5:$C$604,"&gt;="&amp;FV$3)&gt;0,1,0))</f>
        <v>0</v>
      </c>
      <c r="FW29" s="19" t="n">
        <f aca="false">IF($A29="",0,IF(COUNTIFS(Urlaub!$A$5:$A$604,$A29,Urlaub!$B$5:$B$604,"&lt;="&amp;FW$3,Urlaub!$C$5:$C$604,"&gt;="&amp;FW$3)&gt;0,1,0))</f>
        <v>0</v>
      </c>
      <c r="FX29" s="19" t="n">
        <f aca="false">IF($A29="",0,IF(COUNTIFS(Urlaub!$A$5:$A$604,$A29,Urlaub!$B$5:$B$604,"&lt;="&amp;FX$3,Urlaub!$C$5:$C$604,"&gt;="&amp;FX$3)&gt;0,1,0))</f>
        <v>0</v>
      </c>
      <c r="FY29" s="19" t="n">
        <f aca="false">IF($A29="",0,IF(COUNTIFS(Urlaub!$A$5:$A$604,$A29,Urlaub!$B$5:$B$604,"&lt;="&amp;FY$3,Urlaub!$C$5:$C$604,"&gt;="&amp;FY$3)&gt;0,1,0))</f>
        <v>0</v>
      </c>
      <c r="FZ29" s="19" t="n">
        <f aca="false">IF($A29="",0,IF(COUNTIFS(Urlaub!$A$5:$A$604,$A29,Urlaub!$B$5:$B$604,"&lt;="&amp;FZ$3,Urlaub!$C$5:$C$604,"&gt;="&amp;FZ$3)&gt;0,1,0))</f>
        <v>0</v>
      </c>
      <c r="GA29" s="19" t="n">
        <f aca="false">IF($A29="",0,IF(COUNTIFS(Urlaub!$A$5:$A$604,$A29,Urlaub!$B$5:$B$604,"&lt;="&amp;GA$3,Urlaub!$C$5:$C$604,"&gt;="&amp;GA$3)&gt;0,1,0))</f>
        <v>0</v>
      </c>
      <c r="GB29" s="19" t="n">
        <f aca="false">IF($A29="",0,IF(COUNTIFS(Urlaub!$A$5:$A$604,$A29,Urlaub!$B$5:$B$604,"&lt;="&amp;GB$3,Urlaub!$C$5:$C$604,"&gt;="&amp;GB$3)&gt;0,1,0))</f>
        <v>0</v>
      </c>
      <c r="GC29" s="19" t="n">
        <f aca="false">IF($A29="",0,IF(COUNTIFS(Urlaub!$A$5:$A$604,$A29,Urlaub!$B$5:$B$604,"&lt;="&amp;GC$3,Urlaub!$C$5:$C$604,"&gt;="&amp;GC$3)&gt;0,1,0))</f>
        <v>0</v>
      </c>
      <c r="GD29" s="19" t="n">
        <f aca="false">IF($A29="",0,IF(COUNTIFS(Urlaub!$A$5:$A$604,$A29,Urlaub!$B$5:$B$604,"&lt;="&amp;GD$3,Urlaub!$C$5:$C$604,"&gt;="&amp;GD$3)&gt;0,1,0))</f>
        <v>0</v>
      </c>
      <c r="GE29" s="19" t="n">
        <f aca="false">IF($A29="",0,IF(COUNTIFS(Urlaub!$A$5:$A$604,$A29,Urlaub!$B$5:$B$604,"&lt;="&amp;GE$3,Urlaub!$C$5:$C$604,"&gt;="&amp;GE$3)&gt;0,1,0))</f>
        <v>0</v>
      </c>
      <c r="GF29" s="19" t="n">
        <f aca="false">IF($A29="",0,IF(COUNTIFS(Urlaub!$A$5:$A$604,$A29,Urlaub!$B$5:$B$604,"&lt;="&amp;GF$3,Urlaub!$C$5:$C$604,"&gt;="&amp;GF$3)&gt;0,1,0))</f>
        <v>0</v>
      </c>
      <c r="GG29" s="19" t="n">
        <f aca="false">IF($A29="",0,IF(COUNTIFS(Urlaub!$A$5:$A$604,$A29,Urlaub!$B$5:$B$604,"&lt;="&amp;GG$3,Urlaub!$C$5:$C$604,"&gt;="&amp;GG$3)&gt;0,1,0))</f>
        <v>0</v>
      </c>
      <c r="GH29" s="19" t="n">
        <f aca="false">IF($A29="",0,IF(COUNTIFS(Urlaub!$A$5:$A$604,$A29,Urlaub!$B$5:$B$604,"&lt;="&amp;GH$3,Urlaub!$C$5:$C$604,"&gt;="&amp;GH$3)&gt;0,1,0))</f>
        <v>0</v>
      </c>
      <c r="GI29" s="19" t="n">
        <f aca="false">IF($A29="",0,IF(COUNTIFS(Urlaub!$A$5:$A$604,$A29,Urlaub!$B$5:$B$604,"&lt;="&amp;GI$3,Urlaub!$C$5:$C$604,"&gt;="&amp;GI$3)&gt;0,1,0))</f>
        <v>0</v>
      </c>
      <c r="GJ29" s="19" t="n">
        <f aca="false">IF($A29="",0,IF(COUNTIFS(Urlaub!$A$5:$A$604,$A29,Urlaub!$B$5:$B$604,"&lt;="&amp;GJ$3,Urlaub!$C$5:$C$604,"&gt;="&amp;GJ$3)&gt;0,1,0))</f>
        <v>0</v>
      </c>
      <c r="GK29" s="19" t="n">
        <f aca="false">IF($A29="",0,IF(COUNTIFS(Urlaub!$A$5:$A$604,$A29,Urlaub!$B$5:$B$604,"&lt;="&amp;GK$3,Urlaub!$C$5:$C$604,"&gt;="&amp;GK$3)&gt;0,1,0))</f>
        <v>0</v>
      </c>
      <c r="GL29" s="19" t="n">
        <f aca="false">IF($A29="",0,IF(COUNTIFS(Urlaub!$A$5:$A$604,$A29,Urlaub!$B$5:$B$604,"&lt;="&amp;GL$3,Urlaub!$C$5:$C$604,"&gt;="&amp;GL$3)&gt;0,1,0))</f>
        <v>0</v>
      </c>
      <c r="GM29" s="19" t="n">
        <f aca="false">IF($A29="",0,IF(COUNTIFS(Urlaub!$A$5:$A$604,$A29,Urlaub!$B$5:$B$604,"&lt;="&amp;GM$3,Urlaub!$C$5:$C$604,"&gt;="&amp;GM$3)&gt;0,1,0))</f>
        <v>0</v>
      </c>
      <c r="GN29" s="19" t="n">
        <f aca="false">IF($A29="",0,IF(COUNTIFS(Urlaub!$A$5:$A$604,$A29,Urlaub!$B$5:$B$604,"&lt;="&amp;GN$3,Urlaub!$C$5:$C$604,"&gt;="&amp;GN$3)&gt;0,1,0))</f>
        <v>0</v>
      </c>
      <c r="GO29" s="19" t="n">
        <f aca="false">IF($A29="",0,IF(COUNTIFS(Urlaub!$A$5:$A$604,$A29,Urlaub!$B$5:$B$604,"&lt;="&amp;GO$3,Urlaub!$C$5:$C$604,"&gt;="&amp;GO$3)&gt;0,1,0))</f>
        <v>0</v>
      </c>
      <c r="GP29" s="19" t="n">
        <f aca="false">IF($A29="",0,IF(COUNTIFS(Urlaub!$A$5:$A$604,$A29,Urlaub!$B$5:$B$604,"&lt;="&amp;GP$3,Urlaub!$C$5:$C$604,"&gt;="&amp;GP$3)&gt;0,1,0))</f>
        <v>0</v>
      </c>
      <c r="GQ29" s="19" t="n">
        <f aca="false">IF($A29="",0,IF(COUNTIFS(Urlaub!$A$5:$A$604,$A29,Urlaub!$B$5:$B$604,"&lt;="&amp;GQ$3,Urlaub!$C$5:$C$604,"&gt;="&amp;GQ$3)&gt;0,1,0))</f>
        <v>0</v>
      </c>
      <c r="GR29" s="19" t="n">
        <f aca="false">IF($A29="",0,IF(COUNTIFS(Urlaub!$A$5:$A$604,$A29,Urlaub!$B$5:$B$604,"&lt;="&amp;GR$3,Urlaub!$C$5:$C$604,"&gt;="&amp;GR$3)&gt;0,1,0))</f>
        <v>0</v>
      </c>
      <c r="GS29" s="19" t="n">
        <f aca="false">IF($A29="",0,IF(COUNTIFS(Urlaub!$A$5:$A$604,$A29,Urlaub!$B$5:$B$604,"&lt;="&amp;GS$3,Urlaub!$C$5:$C$604,"&gt;="&amp;GS$3)&gt;0,1,0))</f>
        <v>0</v>
      </c>
      <c r="GT29" s="19" t="n">
        <f aca="false">IF($A29="",0,IF(COUNTIFS(Urlaub!$A$5:$A$604,$A29,Urlaub!$B$5:$B$604,"&lt;="&amp;GT$3,Urlaub!$C$5:$C$604,"&gt;="&amp;GT$3)&gt;0,1,0))</f>
        <v>0</v>
      </c>
      <c r="GU29" s="19" t="n">
        <f aca="false">IF($A29="",0,IF(COUNTIFS(Urlaub!$A$5:$A$604,$A29,Urlaub!$B$5:$B$604,"&lt;="&amp;GU$3,Urlaub!$C$5:$C$604,"&gt;="&amp;GU$3)&gt;0,1,0))</f>
        <v>0</v>
      </c>
      <c r="GV29" s="19" t="n">
        <f aca="false">IF($A29="",0,IF(COUNTIFS(Urlaub!$A$5:$A$604,$A29,Urlaub!$B$5:$B$604,"&lt;="&amp;GV$3,Urlaub!$C$5:$C$604,"&gt;="&amp;GV$3)&gt;0,1,0))</f>
        <v>0</v>
      </c>
      <c r="GW29" s="19" t="n">
        <f aca="false">IF($A29="",0,IF(COUNTIFS(Urlaub!$A$5:$A$604,$A29,Urlaub!$B$5:$B$604,"&lt;="&amp;GW$3,Urlaub!$C$5:$C$604,"&gt;="&amp;GW$3)&gt;0,1,0))</f>
        <v>0</v>
      </c>
      <c r="GX29" s="19" t="n">
        <f aca="false">IF($A29="",0,IF(COUNTIFS(Urlaub!$A$5:$A$604,$A29,Urlaub!$B$5:$B$604,"&lt;="&amp;GX$3,Urlaub!$C$5:$C$604,"&gt;="&amp;GX$3)&gt;0,1,0))</f>
        <v>0</v>
      </c>
      <c r="GY29" s="19" t="n">
        <f aca="false">IF($A29="",0,IF(COUNTIFS(Urlaub!$A$5:$A$604,$A29,Urlaub!$B$5:$B$604,"&lt;="&amp;GY$3,Urlaub!$C$5:$C$604,"&gt;="&amp;GY$3)&gt;0,1,0))</f>
        <v>0</v>
      </c>
      <c r="GZ29" s="19" t="n">
        <f aca="false">IF($A29="",0,IF(COUNTIFS(Urlaub!$A$5:$A$604,$A29,Urlaub!$B$5:$B$604,"&lt;="&amp;GZ$3,Urlaub!$C$5:$C$604,"&gt;="&amp;GZ$3)&gt;0,1,0))</f>
        <v>0</v>
      </c>
      <c r="HA29" s="19" t="n">
        <f aca="false">IF($A29="",0,IF(COUNTIFS(Urlaub!$A$5:$A$604,$A29,Urlaub!$B$5:$B$604,"&lt;="&amp;HA$3,Urlaub!$C$5:$C$604,"&gt;="&amp;HA$3)&gt;0,1,0))</f>
        <v>0</v>
      </c>
      <c r="HB29" s="19" t="n">
        <f aca="false">IF($A29="",0,IF(COUNTIFS(Urlaub!$A$5:$A$604,$A29,Urlaub!$B$5:$B$604,"&lt;="&amp;HB$3,Urlaub!$C$5:$C$604,"&gt;="&amp;HB$3)&gt;0,1,0))</f>
        <v>0</v>
      </c>
      <c r="HC29" s="19" t="n">
        <f aca="false">IF($A29="",0,IF(COUNTIFS(Urlaub!$A$5:$A$604,$A29,Urlaub!$B$5:$B$604,"&lt;="&amp;HC$3,Urlaub!$C$5:$C$604,"&gt;="&amp;HC$3)&gt;0,1,0))</f>
        <v>0</v>
      </c>
      <c r="HD29" s="19" t="n">
        <f aca="false">IF($A29="",0,IF(COUNTIFS(Urlaub!$A$5:$A$604,$A29,Urlaub!$B$5:$B$604,"&lt;="&amp;HD$3,Urlaub!$C$5:$C$604,"&gt;="&amp;HD$3)&gt;0,1,0))</f>
        <v>0</v>
      </c>
      <c r="HE29" s="19" t="n">
        <f aca="false">IF($A29="",0,IF(COUNTIFS(Urlaub!$A$5:$A$604,$A29,Urlaub!$B$5:$B$604,"&lt;="&amp;HE$3,Urlaub!$C$5:$C$604,"&gt;="&amp;HE$3)&gt;0,1,0))</f>
        <v>0</v>
      </c>
      <c r="HF29" s="19" t="n">
        <f aca="false">IF($A29="",0,IF(COUNTIFS(Urlaub!$A$5:$A$604,$A29,Urlaub!$B$5:$B$604,"&lt;="&amp;HF$3,Urlaub!$C$5:$C$604,"&gt;="&amp;HF$3)&gt;0,1,0))</f>
        <v>0</v>
      </c>
      <c r="HG29" s="19" t="n">
        <f aca="false">IF($A29="",0,IF(COUNTIFS(Urlaub!$A$5:$A$604,$A29,Urlaub!$B$5:$B$604,"&lt;="&amp;HG$3,Urlaub!$C$5:$C$604,"&gt;="&amp;HG$3)&gt;0,1,0))</f>
        <v>0</v>
      </c>
      <c r="HH29" s="19" t="n">
        <f aca="false">IF($A29="",0,IF(COUNTIFS(Urlaub!$A$5:$A$604,$A29,Urlaub!$B$5:$B$604,"&lt;="&amp;HH$3,Urlaub!$C$5:$C$604,"&gt;="&amp;HH$3)&gt;0,1,0))</f>
        <v>0</v>
      </c>
      <c r="HI29" s="19" t="n">
        <f aca="false">IF($A29="",0,IF(COUNTIFS(Urlaub!$A$5:$A$604,$A29,Urlaub!$B$5:$B$604,"&lt;="&amp;HI$3,Urlaub!$C$5:$C$604,"&gt;="&amp;HI$3)&gt;0,1,0))</f>
        <v>0</v>
      </c>
      <c r="HJ29" s="19" t="n">
        <f aca="false">IF($A29="",0,IF(COUNTIFS(Urlaub!$A$5:$A$604,$A29,Urlaub!$B$5:$B$604,"&lt;="&amp;HJ$3,Urlaub!$C$5:$C$604,"&gt;="&amp;HJ$3)&gt;0,1,0))</f>
        <v>0</v>
      </c>
      <c r="HK29" s="19" t="n">
        <f aca="false">IF($A29="",0,IF(COUNTIFS(Urlaub!$A$5:$A$604,$A29,Urlaub!$B$5:$B$604,"&lt;="&amp;HK$3,Urlaub!$C$5:$C$604,"&gt;="&amp;HK$3)&gt;0,1,0))</f>
        <v>0</v>
      </c>
      <c r="HL29" s="19" t="n">
        <f aca="false">IF($A29="",0,IF(COUNTIFS(Urlaub!$A$5:$A$604,$A29,Urlaub!$B$5:$B$604,"&lt;="&amp;HL$3,Urlaub!$C$5:$C$604,"&gt;="&amp;HL$3)&gt;0,1,0))</f>
        <v>0</v>
      </c>
      <c r="HM29" s="19" t="n">
        <f aca="false">IF($A29="",0,IF(COUNTIFS(Urlaub!$A$5:$A$604,$A29,Urlaub!$B$5:$B$604,"&lt;="&amp;HM$3,Urlaub!$C$5:$C$604,"&gt;="&amp;HM$3)&gt;0,1,0))</f>
        <v>0</v>
      </c>
      <c r="HN29" s="19" t="n">
        <f aca="false">IF($A29="",0,IF(COUNTIFS(Urlaub!$A$5:$A$604,$A29,Urlaub!$B$5:$B$604,"&lt;="&amp;HN$3,Urlaub!$C$5:$C$604,"&gt;="&amp;HN$3)&gt;0,1,0))</f>
        <v>0</v>
      </c>
      <c r="HO29" s="19" t="n">
        <f aca="false">IF($A29="",0,IF(COUNTIFS(Urlaub!$A$5:$A$604,$A29,Urlaub!$B$5:$B$604,"&lt;="&amp;HO$3,Urlaub!$C$5:$C$604,"&gt;="&amp;HO$3)&gt;0,1,0))</f>
        <v>0</v>
      </c>
      <c r="HP29" s="19" t="n">
        <f aca="false">IF($A29="",0,IF(COUNTIFS(Urlaub!$A$5:$A$604,$A29,Urlaub!$B$5:$B$604,"&lt;="&amp;HP$3,Urlaub!$C$5:$C$604,"&gt;="&amp;HP$3)&gt;0,1,0))</f>
        <v>0</v>
      </c>
      <c r="HQ29" s="19" t="n">
        <f aca="false">IF($A29="",0,IF(COUNTIFS(Urlaub!$A$5:$A$604,$A29,Urlaub!$B$5:$B$604,"&lt;="&amp;HQ$3,Urlaub!$C$5:$C$604,"&gt;="&amp;HQ$3)&gt;0,1,0))</f>
        <v>0</v>
      </c>
      <c r="HR29" s="19" t="n">
        <f aca="false">IF($A29="",0,IF(COUNTIFS(Urlaub!$A$5:$A$604,$A29,Urlaub!$B$5:$B$604,"&lt;="&amp;HR$3,Urlaub!$C$5:$C$604,"&gt;="&amp;HR$3)&gt;0,1,0))</f>
        <v>0</v>
      </c>
      <c r="HS29" s="19" t="n">
        <f aca="false">IF($A29="",0,IF(COUNTIFS(Urlaub!$A$5:$A$604,$A29,Urlaub!$B$5:$B$604,"&lt;="&amp;HS$3,Urlaub!$C$5:$C$604,"&gt;="&amp;HS$3)&gt;0,1,0))</f>
        <v>0</v>
      </c>
      <c r="HT29" s="19" t="n">
        <f aca="false">IF($A29="",0,IF(COUNTIFS(Urlaub!$A$5:$A$604,$A29,Urlaub!$B$5:$B$604,"&lt;="&amp;HT$3,Urlaub!$C$5:$C$604,"&gt;="&amp;HT$3)&gt;0,1,0))</f>
        <v>0</v>
      </c>
      <c r="HU29" s="19" t="n">
        <f aca="false">IF($A29="",0,IF(COUNTIFS(Urlaub!$A$5:$A$604,$A29,Urlaub!$B$5:$B$604,"&lt;="&amp;HU$3,Urlaub!$C$5:$C$604,"&gt;="&amp;HU$3)&gt;0,1,0))</f>
        <v>0</v>
      </c>
      <c r="HV29" s="19" t="n">
        <f aca="false">IF($A29="",0,IF(COUNTIFS(Urlaub!$A$5:$A$604,$A29,Urlaub!$B$5:$B$604,"&lt;="&amp;HV$3,Urlaub!$C$5:$C$604,"&gt;="&amp;HV$3)&gt;0,1,0))</f>
        <v>0</v>
      </c>
      <c r="HW29" s="19" t="n">
        <f aca="false">IF($A29="",0,IF(COUNTIFS(Urlaub!$A$5:$A$604,$A29,Urlaub!$B$5:$B$604,"&lt;="&amp;HW$3,Urlaub!$C$5:$C$604,"&gt;="&amp;HW$3)&gt;0,1,0))</f>
        <v>0</v>
      </c>
      <c r="HX29" s="19" t="n">
        <f aca="false">IF($A29="",0,IF(COUNTIFS(Urlaub!$A$5:$A$604,$A29,Urlaub!$B$5:$B$604,"&lt;="&amp;HX$3,Urlaub!$C$5:$C$604,"&gt;="&amp;HX$3)&gt;0,1,0))</f>
        <v>0</v>
      </c>
      <c r="HY29" s="19" t="n">
        <f aca="false">IF($A29="",0,IF(COUNTIFS(Urlaub!$A$5:$A$604,$A29,Urlaub!$B$5:$B$604,"&lt;="&amp;HY$3,Urlaub!$C$5:$C$604,"&gt;="&amp;HY$3)&gt;0,1,0))</f>
        <v>0</v>
      </c>
      <c r="HZ29" s="19" t="n">
        <f aca="false">IF($A29="",0,IF(COUNTIFS(Urlaub!$A$5:$A$604,$A29,Urlaub!$B$5:$B$604,"&lt;="&amp;HZ$3,Urlaub!$C$5:$C$604,"&gt;="&amp;HZ$3)&gt;0,1,0))</f>
        <v>0</v>
      </c>
      <c r="IA29" s="19" t="n">
        <f aca="false">IF($A29="",0,IF(COUNTIFS(Urlaub!$A$5:$A$604,$A29,Urlaub!$B$5:$B$604,"&lt;="&amp;IA$3,Urlaub!$C$5:$C$604,"&gt;="&amp;IA$3)&gt;0,1,0))</f>
        <v>0</v>
      </c>
      <c r="IB29" s="19" t="n">
        <f aca="false">IF($A29="",0,IF(COUNTIFS(Urlaub!$A$5:$A$604,$A29,Urlaub!$B$5:$B$604,"&lt;="&amp;IB$3,Urlaub!$C$5:$C$604,"&gt;="&amp;IB$3)&gt;0,1,0))</f>
        <v>0</v>
      </c>
      <c r="IC29" s="19" t="n">
        <f aca="false">IF($A29="",0,IF(COUNTIFS(Urlaub!$A$5:$A$604,$A29,Urlaub!$B$5:$B$604,"&lt;="&amp;IC$3,Urlaub!$C$5:$C$604,"&gt;="&amp;IC$3)&gt;0,1,0))</f>
        <v>0</v>
      </c>
      <c r="ID29" s="19" t="n">
        <f aca="false">IF($A29="",0,IF(COUNTIFS(Urlaub!$A$5:$A$604,$A29,Urlaub!$B$5:$B$604,"&lt;="&amp;ID$3,Urlaub!$C$5:$C$604,"&gt;="&amp;ID$3)&gt;0,1,0))</f>
        <v>0</v>
      </c>
      <c r="IE29" s="19" t="n">
        <f aca="false">IF($A29="",0,IF(COUNTIFS(Urlaub!$A$5:$A$604,$A29,Urlaub!$B$5:$B$604,"&lt;="&amp;IE$3,Urlaub!$C$5:$C$604,"&gt;="&amp;IE$3)&gt;0,1,0))</f>
        <v>0</v>
      </c>
      <c r="IF29" s="19" t="n">
        <f aca="false">IF($A29="",0,IF(COUNTIFS(Urlaub!$A$5:$A$604,$A29,Urlaub!$B$5:$B$604,"&lt;="&amp;IF$3,Urlaub!$C$5:$C$604,"&gt;="&amp;IF$3)&gt;0,1,0))</f>
        <v>0</v>
      </c>
      <c r="IG29" s="19" t="n">
        <f aca="false">IF($A29="",0,IF(COUNTIFS(Urlaub!$A$5:$A$604,$A29,Urlaub!$B$5:$B$604,"&lt;="&amp;IG$3,Urlaub!$C$5:$C$604,"&gt;="&amp;IG$3)&gt;0,1,0))</f>
        <v>0</v>
      </c>
      <c r="IH29" s="19" t="n">
        <f aca="false">IF($A29="",0,IF(COUNTIFS(Urlaub!$A$5:$A$604,$A29,Urlaub!$B$5:$B$604,"&lt;="&amp;IH$3,Urlaub!$C$5:$C$604,"&gt;="&amp;IH$3)&gt;0,1,0))</f>
        <v>0</v>
      </c>
      <c r="II29" s="19" t="n">
        <f aca="false">IF($A29="",0,IF(COUNTIFS(Urlaub!$A$5:$A$604,$A29,Urlaub!$B$5:$B$604,"&lt;="&amp;II$3,Urlaub!$C$5:$C$604,"&gt;="&amp;II$3)&gt;0,1,0))</f>
        <v>0</v>
      </c>
      <c r="IJ29" s="19" t="n">
        <f aca="false">IF($A29="",0,IF(COUNTIFS(Urlaub!$A$5:$A$604,$A29,Urlaub!$B$5:$B$604,"&lt;="&amp;IJ$3,Urlaub!$C$5:$C$604,"&gt;="&amp;IJ$3)&gt;0,1,0))</f>
        <v>0</v>
      </c>
      <c r="IK29" s="19" t="n">
        <f aca="false">IF($A29="",0,IF(COUNTIFS(Urlaub!$A$5:$A$604,$A29,Urlaub!$B$5:$B$604,"&lt;="&amp;IK$3,Urlaub!$C$5:$C$604,"&gt;="&amp;IK$3)&gt;0,1,0))</f>
        <v>0</v>
      </c>
      <c r="IL29" s="19" t="n">
        <f aca="false">IF($A29="",0,IF(COUNTIFS(Urlaub!$A$5:$A$604,$A29,Urlaub!$B$5:$B$604,"&lt;="&amp;IL$3,Urlaub!$C$5:$C$604,"&gt;="&amp;IL$3)&gt;0,1,0))</f>
        <v>0</v>
      </c>
      <c r="IM29" s="19" t="n">
        <f aca="false">IF($A29="",0,IF(COUNTIFS(Urlaub!$A$5:$A$604,$A29,Urlaub!$B$5:$B$604,"&lt;="&amp;IM$3,Urlaub!$C$5:$C$604,"&gt;="&amp;IM$3)&gt;0,1,0))</f>
        <v>0</v>
      </c>
      <c r="IN29" s="19" t="n">
        <f aca="false">IF($A29="",0,IF(COUNTIFS(Urlaub!$A$5:$A$604,$A29,Urlaub!$B$5:$B$604,"&lt;="&amp;IN$3,Urlaub!$C$5:$C$604,"&gt;="&amp;IN$3)&gt;0,1,0))</f>
        <v>0</v>
      </c>
      <c r="IO29" s="19" t="n">
        <f aca="false">IF($A29="",0,IF(COUNTIFS(Urlaub!$A$5:$A$604,$A29,Urlaub!$B$5:$B$604,"&lt;="&amp;IO$3,Urlaub!$C$5:$C$604,"&gt;="&amp;IO$3)&gt;0,1,0))</f>
        <v>0</v>
      </c>
      <c r="IP29" s="19" t="n">
        <f aca="false">IF($A29="",0,IF(COUNTIFS(Urlaub!$A$5:$A$604,$A29,Urlaub!$B$5:$B$604,"&lt;="&amp;IP$3,Urlaub!$C$5:$C$604,"&gt;="&amp;IP$3)&gt;0,1,0))</f>
        <v>0</v>
      </c>
      <c r="IQ29" s="19" t="n">
        <f aca="false">IF($A29="",0,IF(COUNTIFS(Urlaub!$A$5:$A$604,$A29,Urlaub!$B$5:$B$604,"&lt;="&amp;IQ$3,Urlaub!$C$5:$C$604,"&gt;="&amp;IQ$3)&gt;0,1,0))</f>
        <v>0</v>
      </c>
      <c r="IR29" s="19" t="n">
        <f aca="false">IF($A29="",0,IF(COUNTIFS(Urlaub!$A$5:$A$604,$A29,Urlaub!$B$5:$B$604,"&lt;="&amp;IR$3,Urlaub!$C$5:$C$604,"&gt;="&amp;IR$3)&gt;0,1,0))</f>
        <v>0</v>
      </c>
      <c r="IS29" s="19" t="n">
        <f aca="false">IF($A29="",0,IF(COUNTIFS(Urlaub!$A$5:$A$604,$A29,Urlaub!$B$5:$B$604,"&lt;="&amp;IS$3,Urlaub!$C$5:$C$604,"&gt;="&amp;IS$3)&gt;0,1,0))</f>
        <v>0</v>
      </c>
      <c r="IT29" s="19" t="n">
        <f aca="false">IF($A29="",0,IF(COUNTIFS(Urlaub!$A$5:$A$604,$A29,Urlaub!$B$5:$B$604,"&lt;="&amp;IT$3,Urlaub!$C$5:$C$604,"&gt;="&amp;IT$3)&gt;0,1,0))</f>
        <v>0</v>
      </c>
      <c r="IU29" s="19" t="n">
        <f aca="false">IF($A29="",0,IF(COUNTIFS(Urlaub!$A$5:$A$604,$A29,Urlaub!$B$5:$B$604,"&lt;="&amp;IU$3,Urlaub!$C$5:$C$604,"&gt;="&amp;IU$3)&gt;0,1,0))</f>
        <v>0</v>
      </c>
      <c r="IV29" s="19" t="n">
        <f aca="false">IF($A29="",0,IF(COUNTIFS(Urlaub!$A$5:$A$604,$A29,Urlaub!$B$5:$B$604,"&lt;="&amp;IV$3,Urlaub!$C$5:$C$604,"&gt;="&amp;IV$3)&gt;0,1,0))</f>
        <v>0</v>
      </c>
      <c r="IW29" s="19" t="n">
        <f aca="false">IF($A29="",0,IF(COUNTIFS(Urlaub!$A$5:$A$604,$A29,Urlaub!$B$5:$B$604,"&lt;="&amp;IW$3,Urlaub!$C$5:$C$604,"&gt;="&amp;IW$3)&gt;0,1,0))</f>
        <v>0</v>
      </c>
      <c r="IX29" s="19" t="n">
        <f aca="false">IF($A29="",0,IF(COUNTIFS(Urlaub!$A$5:$A$604,$A29,Urlaub!$B$5:$B$604,"&lt;="&amp;IX$3,Urlaub!$C$5:$C$604,"&gt;="&amp;IX$3)&gt;0,1,0))</f>
        <v>0</v>
      </c>
      <c r="IY29" s="19" t="n">
        <f aca="false">IF($A29="",0,IF(COUNTIFS(Urlaub!$A$5:$A$604,$A29,Urlaub!$B$5:$B$604,"&lt;="&amp;IY$3,Urlaub!$C$5:$C$604,"&gt;="&amp;IY$3)&gt;0,1,0))</f>
        <v>0</v>
      </c>
      <c r="IZ29" s="19" t="n">
        <f aca="false">IF($A29="",0,IF(COUNTIFS(Urlaub!$A$5:$A$604,$A29,Urlaub!$B$5:$B$604,"&lt;="&amp;IZ$3,Urlaub!$C$5:$C$604,"&gt;="&amp;IZ$3)&gt;0,1,0))</f>
        <v>0</v>
      </c>
      <c r="JA29" s="19" t="n">
        <f aca="false">IF($A29="",0,IF(COUNTIFS(Urlaub!$A$5:$A$604,$A29,Urlaub!$B$5:$B$604,"&lt;="&amp;JA$3,Urlaub!$C$5:$C$604,"&gt;="&amp;JA$3)&gt;0,1,0))</f>
        <v>0</v>
      </c>
      <c r="JB29" s="19" t="n">
        <f aca="false">IF($A29="",0,IF(COUNTIFS(Urlaub!$A$5:$A$604,$A29,Urlaub!$B$5:$B$604,"&lt;="&amp;JB$3,Urlaub!$C$5:$C$604,"&gt;="&amp;JB$3)&gt;0,1,0))</f>
        <v>0</v>
      </c>
      <c r="JC29" s="19" t="n">
        <f aca="false">IF($A29="",0,IF(COUNTIFS(Urlaub!$A$5:$A$604,$A29,Urlaub!$B$5:$B$604,"&lt;="&amp;JC$3,Urlaub!$C$5:$C$604,"&gt;="&amp;JC$3)&gt;0,1,0))</f>
        <v>0</v>
      </c>
      <c r="JD29" s="19" t="n">
        <f aca="false">IF($A29="",0,IF(COUNTIFS(Urlaub!$A$5:$A$604,$A29,Urlaub!$B$5:$B$604,"&lt;="&amp;JD$3,Urlaub!$C$5:$C$604,"&gt;="&amp;JD$3)&gt;0,1,0))</f>
        <v>0</v>
      </c>
      <c r="JE29" s="19" t="n">
        <f aca="false">IF($A29="",0,IF(COUNTIFS(Urlaub!$A$5:$A$604,$A29,Urlaub!$B$5:$B$604,"&lt;="&amp;JE$3,Urlaub!$C$5:$C$604,"&gt;="&amp;JE$3)&gt;0,1,0))</f>
        <v>0</v>
      </c>
      <c r="JF29" s="19" t="n">
        <f aca="false">IF($A29="",0,IF(COUNTIFS(Urlaub!$A$5:$A$604,$A29,Urlaub!$B$5:$B$604,"&lt;="&amp;JF$3,Urlaub!$C$5:$C$604,"&gt;="&amp;JF$3)&gt;0,1,0))</f>
        <v>0</v>
      </c>
      <c r="JG29" s="19" t="n">
        <f aca="false">IF($A29="",0,IF(COUNTIFS(Urlaub!$A$5:$A$604,$A29,Urlaub!$B$5:$B$604,"&lt;="&amp;JG$3,Urlaub!$C$5:$C$604,"&gt;="&amp;JG$3)&gt;0,1,0))</f>
        <v>0</v>
      </c>
      <c r="JH29" s="19" t="n">
        <f aca="false">IF($A29="",0,IF(COUNTIFS(Urlaub!$A$5:$A$604,$A29,Urlaub!$B$5:$B$604,"&lt;="&amp;JH$3,Urlaub!$C$5:$C$604,"&gt;="&amp;JH$3)&gt;0,1,0))</f>
        <v>0</v>
      </c>
      <c r="JI29" s="19" t="n">
        <f aca="false">IF($A29="",0,IF(COUNTIFS(Urlaub!$A$5:$A$604,$A29,Urlaub!$B$5:$B$604,"&lt;="&amp;JI$3,Urlaub!$C$5:$C$604,"&gt;="&amp;JI$3)&gt;0,1,0))</f>
        <v>0</v>
      </c>
      <c r="JJ29" s="19" t="n">
        <f aca="false">IF($A29="",0,IF(COUNTIFS(Urlaub!$A$5:$A$604,$A29,Urlaub!$B$5:$B$604,"&lt;="&amp;JJ$3,Urlaub!$C$5:$C$604,"&gt;="&amp;JJ$3)&gt;0,1,0))</f>
        <v>0</v>
      </c>
      <c r="JK29" s="19" t="n">
        <f aca="false">IF($A29="",0,IF(COUNTIFS(Urlaub!$A$5:$A$604,$A29,Urlaub!$B$5:$B$604,"&lt;="&amp;JK$3,Urlaub!$C$5:$C$604,"&gt;="&amp;JK$3)&gt;0,1,0))</f>
        <v>0</v>
      </c>
      <c r="JL29" s="19" t="n">
        <f aca="false">IF($A29="",0,IF(COUNTIFS(Urlaub!$A$5:$A$604,$A29,Urlaub!$B$5:$B$604,"&lt;="&amp;JL$3,Urlaub!$C$5:$C$604,"&gt;="&amp;JL$3)&gt;0,1,0))</f>
        <v>0</v>
      </c>
      <c r="JM29" s="19" t="n">
        <f aca="false">IF($A29="",0,IF(COUNTIFS(Urlaub!$A$5:$A$604,$A29,Urlaub!$B$5:$B$604,"&lt;="&amp;JM$3,Urlaub!$C$5:$C$604,"&gt;="&amp;JM$3)&gt;0,1,0))</f>
        <v>0</v>
      </c>
      <c r="JN29" s="19" t="n">
        <f aca="false">IF($A29="",0,IF(COUNTIFS(Urlaub!$A$5:$A$604,$A29,Urlaub!$B$5:$B$604,"&lt;="&amp;JN$3,Urlaub!$C$5:$C$604,"&gt;="&amp;JN$3)&gt;0,1,0))</f>
        <v>0</v>
      </c>
      <c r="JO29" s="19" t="n">
        <f aca="false">IF($A29="",0,IF(COUNTIFS(Urlaub!$A$5:$A$604,$A29,Urlaub!$B$5:$B$604,"&lt;="&amp;JO$3,Urlaub!$C$5:$C$604,"&gt;="&amp;JO$3)&gt;0,1,0))</f>
        <v>0</v>
      </c>
      <c r="JP29" s="19" t="n">
        <f aca="false">IF($A29="",0,IF(COUNTIFS(Urlaub!$A$5:$A$604,$A29,Urlaub!$B$5:$B$604,"&lt;="&amp;JP$3,Urlaub!$C$5:$C$604,"&gt;="&amp;JP$3)&gt;0,1,0))</f>
        <v>0</v>
      </c>
      <c r="JQ29" s="19" t="n">
        <f aca="false">IF($A29="",0,IF(COUNTIFS(Urlaub!$A$5:$A$604,$A29,Urlaub!$B$5:$B$604,"&lt;="&amp;JQ$3,Urlaub!$C$5:$C$604,"&gt;="&amp;JQ$3)&gt;0,1,0))</f>
        <v>0</v>
      </c>
      <c r="JR29" s="19" t="n">
        <f aca="false">IF($A29="",0,IF(COUNTIFS(Urlaub!$A$5:$A$604,$A29,Urlaub!$B$5:$B$604,"&lt;="&amp;JR$3,Urlaub!$C$5:$C$604,"&gt;="&amp;JR$3)&gt;0,1,0))</f>
        <v>0</v>
      </c>
      <c r="JS29" s="19" t="n">
        <f aca="false">IF($A29="",0,IF(COUNTIFS(Urlaub!$A$5:$A$604,$A29,Urlaub!$B$5:$B$604,"&lt;="&amp;JS$3,Urlaub!$C$5:$C$604,"&gt;="&amp;JS$3)&gt;0,1,0))</f>
        <v>0</v>
      </c>
      <c r="JT29" s="19" t="n">
        <f aca="false">IF($A29="",0,IF(COUNTIFS(Urlaub!$A$5:$A$604,$A29,Urlaub!$B$5:$B$604,"&lt;="&amp;JT$3,Urlaub!$C$5:$C$604,"&gt;="&amp;JT$3)&gt;0,1,0))</f>
        <v>0</v>
      </c>
      <c r="JU29" s="19" t="n">
        <f aca="false">IF($A29="",0,IF(COUNTIFS(Urlaub!$A$5:$A$604,$A29,Urlaub!$B$5:$B$604,"&lt;="&amp;JU$3,Urlaub!$C$5:$C$604,"&gt;="&amp;JU$3)&gt;0,1,0))</f>
        <v>0</v>
      </c>
      <c r="JV29" s="19" t="n">
        <f aca="false">IF($A29="",0,IF(COUNTIFS(Urlaub!$A$5:$A$604,$A29,Urlaub!$B$5:$B$604,"&lt;="&amp;JV$3,Urlaub!$C$5:$C$604,"&gt;="&amp;JV$3)&gt;0,1,0))</f>
        <v>0</v>
      </c>
      <c r="JW29" s="19" t="n">
        <f aca="false">IF($A29="",0,IF(COUNTIFS(Urlaub!$A$5:$A$604,$A29,Urlaub!$B$5:$B$604,"&lt;="&amp;JW$3,Urlaub!$C$5:$C$604,"&gt;="&amp;JW$3)&gt;0,1,0))</f>
        <v>0</v>
      </c>
      <c r="JX29" s="19" t="n">
        <f aca="false">IF($A29="",0,IF(COUNTIFS(Urlaub!$A$5:$A$604,$A29,Urlaub!$B$5:$B$604,"&lt;="&amp;JX$3,Urlaub!$C$5:$C$604,"&gt;="&amp;JX$3)&gt;0,1,0))</f>
        <v>0</v>
      </c>
      <c r="JY29" s="19" t="n">
        <f aca="false">IF($A29="",0,IF(COUNTIFS(Urlaub!$A$5:$A$604,$A29,Urlaub!$B$5:$B$604,"&lt;="&amp;JY$3,Urlaub!$C$5:$C$604,"&gt;="&amp;JY$3)&gt;0,1,0))</f>
        <v>0</v>
      </c>
      <c r="JZ29" s="19" t="n">
        <f aca="false">IF($A29="",0,IF(COUNTIFS(Urlaub!$A$5:$A$604,$A29,Urlaub!$B$5:$B$604,"&lt;="&amp;JZ$3,Urlaub!$C$5:$C$604,"&gt;="&amp;JZ$3)&gt;0,1,0))</f>
        <v>0</v>
      </c>
      <c r="KA29" s="19" t="n">
        <f aca="false">IF($A29="",0,IF(COUNTIFS(Urlaub!$A$5:$A$604,$A29,Urlaub!$B$5:$B$604,"&lt;="&amp;KA$3,Urlaub!$C$5:$C$604,"&gt;="&amp;KA$3)&gt;0,1,0))</f>
        <v>0</v>
      </c>
      <c r="KB29" s="19" t="n">
        <f aca="false">IF($A29="",0,IF(COUNTIFS(Urlaub!$A$5:$A$604,$A29,Urlaub!$B$5:$B$604,"&lt;="&amp;KB$3,Urlaub!$C$5:$C$604,"&gt;="&amp;KB$3)&gt;0,1,0))</f>
        <v>0</v>
      </c>
      <c r="KC29" s="19" t="n">
        <f aca="false">IF($A29="",0,IF(COUNTIFS(Urlaub!$A$5:$A$604,$A29,Urlaub!$B$5:$B$604,"&lt;="&amp;KC$3,Urlaub!$C$5:$C$604,"&gt;="&amp;KC$3)&gt;0,1,0))</f>
        <v>0</v>
      </c>
      <c r="KD29" s="19" t="n">
        <f aca="false">IF($A29="",0,IF(COUNTIFS(Urlaub!$A$5:$A$604,$A29,Urlaub!$B$5:$B$604,"&lt;="&amp;KD$3,Urlaub!$C$5:$C$604,"&gt;="&amp;KD$3)&gt;0,1,0))</f>
        <v>0</v>
      </c>
      <c r="KE29" s="19" t="n">
        <f aca="false">IF($A29="",0,IF(COUNTIFS(Urlaub!$A$5:$A$604,$A29,Urlaub!$B$5:$B$604,"&lt;="&amp;KE$3,Urlaub!$C$5:$C$604,"&gt;="&amp;KE$3)&gt;0,1,0))</f>
        <v>0</v>
      </c>
      <c r="KF29" s="19" t="n">
        <f aca="false">IF($A29="",0,IF(COUNTIFS(Urlaub!$A$5:$A$604,$A29,Urlaub!$B$5:$B$604,"&lt;="&amp;KF$3,Urlaub!$C$5:$C$604,"&gt;="&amp;KF$3)&gt;0,1,0))</f>
        <v>0</v>
      </c>
      <c r="KG29" s="19" t="n">
        <f aca="false">IF($A29="",0,IF(COUNTIFS(Urlaub!$A$5:$A$604,$A29,Urlaub!$B$5:$B$604,"&lt;="&amp;KG$3,Urlaub!$C$5:$C$604,"&gt;="&amp;KG$3)&gt;0,1,0))</f>
        <v>0</v>
      </c>
      <c r="KH29" s="19" t="n">
        <f aca="false">IF($A29="",0,IF(COUNTIFS(Urlaub!$A$5:$A$604,$A29,Urlaub!$B$5:$B$604,"&lt;="&amp;KH$3,Urlaub!$C$5:$C$604,"&gt;="&amp;KH$3)&gt;0,1,0))</f>
        <v>0</v>
      </c>
      <c r="KI29" s="19" t="n">
        <f aca="false">IF($A29="",0,IF(COUNTIFS(Urlaub!$A$5:$A$604,$A29,Urlaub!$B$5:$B$604,"&lt;="&amp;KI$3,Urlaub!$C$5:$C$604,"&gt;="&amp;KI$3)&gt;0,1,0))</f>
        <v>0</v>
      </c>
      <c r="KJ29" s="19" t="n">
        <f aca="false">IF($A29="",0,IF(COUNTIFS(Urlaub!$A$5:$A$604,$A29,Urlaub!$B$5:$B$604,"&lt;="&amp;KJ$3,Urlaub!$C$5:$C$604,"&gt;="&amp;KJ$3)&gt;0,1,0))</f>
        <v>0</v>
      </c>
      <c r="KK29" s="19" t="n">
        <f aca="false">IF($A29="",0,IF(COUNTIFS(Urlaub!$A$5:$A$604,$A29,Urlaub!$B$5:$B$604,"&lt;="&amp;KK$3,Urlaub!$C$5:$C$604,"&gt;="&amp;KK$3)&gt;0,1,0))</f>
        <v>0</v>
      </c>
      <c r="KL29" s="19" t="n">
        <f aca="false">IF($A29="",0,IF(COUNTIFS(Urlaub!$A$5:$A$604,$A29,Urlaub!$B$5:$B$604,"&lt;="&amp;KL$3,Urlaub!$C$5:$C$604,"&gt;="&amp;KL$3)&gt;0,1,0))</f>
        <v>0</v>
      </c>
      <c r="KM29" s="19" t="n">
        <f aca="false">IF($A29="",0,IF(COUNTIFS(Urlaub!$A$5:$A$604,$A29,Urlaub!$B$5:$B$604,"&lt;="&amp;KM$3,Urlaub!$C$5:$C$604,"&gt;="&amp;KM$3)&gt;0,1,0))</f>
        <v>0</v>
      </c>
      <c r="KN29" s="19" t="n">
        <f aca="false">IF($A29="",0,IF(COUNTIFS(Urlaub!$A$5:$A$604,$A29,Urlaub!$B$5:$B$604,"&lt;="&amp;KN$3,Urlaub!$C$5:$C$604,"&gt;="&amp;KN$3)&gt;0,1,0))</f>
        <v>0</v>
      </c>
      <c r="KO29" s="19" t="n">
        <f aca="false">IF($A29="",0,IF(COUNTIFS(Urlaub!$A$5:$A$604,$A29,Urlaub!$B$5:$B$604,"&lt;="&amp;KO$3,Urlaub!$C$5:$C$604,"&gt;="&amp;KO$3)&gt;0,1,0))</f>
        <v>0</v>
      </c>
      <c r="KP29" s="19" t="n">
        <f aca="false">IF($A29="",0,IF(COUNTIFS(Urlaub!$A$5:$A$604,$A29,Urlaub!$B$5:$B$604,"&lt;="&amp;KP$3,Urlaub!$C$5:$C$604,"&gt;="&amp;KP$3)&gt;0,1,0))</f>
        <v>0</v>
      </c>
      <c r="KQ29" s="19" t="n">
        <f aca="false">IF($A29="",0,IF(COUNTIFS(Urlaub!$A$5:$A$604,$A29,Urlaub!$B$5:$B$604,"&lt;="&amp;KQ$3,Urlaub!$C$5:$C$604,"&gt;="&amp;KQ$3)&gt;0,1,0))</f>
        <v>0</v>
      </c>
      <c r="KR29" s="19" t="n">
        <f aca="false">IF($A29="",0,IF(COUNTIFS(Urlaub!$A$5:$A$604,$A29,Urlaub!$B$5:$B$604,"&lt;="&amp;KR$3,Urlaub!$C$5:$C$604,"&gt;="&amp;KR$3)&gt;0,1,0))</f>
        <v>0</v>
      </c>
      <c r="KS29" s="19" t="n">
        <f aca="false">IF($A29="",0,IF(COUNTIFS(Urlaub!$A$5:$A$604,$A29,Urlaub!$B$5:$B$604,"&lt;="&amp;KS$3,Urlaub!$C$5:$C$604,"&gt;="&amp;KS$3)&gt;0,1,0))</f>
        <v>0</v>
      </c>
      <c r="KT29" s="19" t="n">
        <f aca="false">IF($A29="",0,IF(COUNTIFS(Urlaub!$A$5:$A$604,$A29,Urlaub!$B$5:$B$604,"&lt;="&amp;KT$3,Urlaub!$C$5:$C$604,"&gt;="&amp;KT$3)&gt;0,1,0))</f>
        <v>0</v>
      </c>
      <c r="KU29" s="19" t="n">
        <f aca="false">IF($A29="",0,IF(COUNTIFS(Urlaub!$A$5:$A$604,$A29,Urlaub!$B$5:$B$604,"&lt;="&amp;KU$3,Urlaub!$C$5:$C$604,"&gt;="&amp;KU$3)&gt;0,1,0))</f>
        <v>0</v>
      </c>
      <c r="KV29" s="19" t="n">
        <f aca="false">IF($A29="",0,IF(COUNTIFS(Urlaub!$A$5:$A$604,$A29,Urlaub!$B$5:$B$604,"&lt;="&amp;KV$3,Urlaub!$C$5:$C$604,"&gt;="&amp;KV$3)&gt;0,1,0))</f>
        <v>0</v>
      </c>
      <c r="KW29" s="19" t="n">
        <f aca="false">IF($A29="",0,IF(COUNTIFS(Urlaub!$A$5:$A$604,$A29,Urlaub!$B$5:$B$604,"&lt;="&amp;KW$3,Urlaub!$C$5:$C$604,"&gt;="&amp;KW$3)&gt;0,1,0))</f>
        <v>0</v>
      </c>
      <c r="KX29" s="19" t="n">
        <f aca="false">IF($A29="",0,IF(COUNTIFS(Urlaub!$A$5:$A$604,$A29,Urlaub!$B$5:$B$604,"&lt;="&amp;KX$3,Urlaub!$C$5:$C$604,"&gt;="&amp;KX$3)&gt;0,1,0))</f>
        <v>0</v>
      </c>
      <c r="KY29" s="19" t="n">
        <f aca="false">IF($A29="",0,IF(COUNTIFS(Urlaub!$A$5:$A$604,$A29,Urlaub!$B$5:$B$604,"&lt;="&amp;KY$3,Urlaub!$C$5:$C$604,"&gt;="&amp;KY$3)&gt;0,1,0))</f>
        <v>0</v>
      </c>
      <c r="KZ29" s="19" t="n">
        <f aca="false">IF($A29="",0,IF(COUNTIFS(Urlaub!$A$5:$A$604,$A29,Urlaub!$B$5:$B$604,"&lt;="&amp;KZ$3,Urlaub!$C$5:$C$604,"&gt;="&amp;KZ$3)&gt;0,1,0))</f>
        <v>0</v>
      </c>
      <c r="LA29" s="19" t="n">
        <f aca="false">IF($A29="",0,IF(COUNTIFS(Urlaub!$A$5:$A$604,$A29,Urlaub!$B$5:$B$604,"&lt;="&amp;LA$3,Urlaub!$C$5:$C$604,"&gt;="&amp;LA$3)&gt;0,1,0))</f>
        <v>0</v>
      </c>
      <c r="LB29" s="19" t="n">
        <f aca="false">IF($A29="",0,IF(COUNTIFS(Urlaub!$A$5:$A$604,$A29,Urlaub!$B$5:$B$604,"&lt;="&amp;LB$3,Urlaub!$C$5:$C$604,"&gt;="&amp;LB$3)&gt;0,1,0))</f>
        <v>0</v>
      </c>
      <c r="LC29" s="19" t="n">
        <f aca="false">IF($A29="",0,IF(COUNTIFS(Urlaub!$A$5:$A$604,$A29,Urlaub!$B$5:$B$604,"&lt;="&amp;LC$3,Urlaub!$C$5:$C$604,"&gt;="&amp;LC$3)&gt;0,1,0))</f>
        <v>0</v>
      </c>
      <c r="LD29" s="19" t="n">
        <f aca="false">IF($A29="",0,IF(COUNTIFS(Urlaub!$A$5:$A$604,$A29,Urlaub!$B$5:$B$604,"&lt;="&amp;LD$3,Urlaub!$C$5:$C$604,"&gt;="&amp;LD$3)&gt;0,1,0))</f>
        <v>0</v>
      </c>
      <c r="LE29" s="19" t="n">
        <f aca="false">IF($A29="",0,IF(COUNTIFS(Urlaub!$A$5:$A$604,$A29,Urlaub!$B$5:$B$604,"&lt;="&amp;LE$3,Urlaub!$C$5:$C$604,"&gt;="&amp;LE$3)&gt;0,1,0))</f>
        <v>0</v>
      </c>
      <c r="LF29" s="19" t="n">
        <f aca="false">IF($A29="",0,IF(COUNTIFS(Urlaub!$A$5:$A$604,$A29,Urlaub!$B$5:$B$604,"&lt;="&amp;LF$3,Urlaub!$C$5:$C$604,"&gt;="&amp;LF$3)&gt;0,1,0))</f>
        <v>0</v>
      </c>
      <c r="LG29" s="19" t="n">
        <f aca="false">IF($A29="",0,IF(COUNTIFS(Urlaub!$A$5:$A$604,$A29,Urlaub!$B$5:$B$604,"&lt;="&amp;LG$3,Urlaub!$C$5:$C$604,"&gt;="&amp;LG$3)&gt;0,1,0))</f>
        <v>0</v>
      </c>
      <c r="LH29" s="19" t="n">
        <f aca="false">IF($A29="",0,IF(COUNTIFS(Urlaub!$A$5:$A$604,$A29,Urlaub!$B$5:$B$604,"&lt;="&amp;LH$3,Urlaub!$C$5:$C$604,"&gt;="&amp;LH$3)&gt;0,1,0))</f>
        <v>0</v>
      </c>
      <c r="LI29" s="19" t="n">
        <f aca="false">IF($A29="",0,IF(COUNTIFS(Urlaub!$A$5:$A$604,$A29,Urlaub!$B$5:$B$604,"&lt;="&amp;LI$3,Urlaub!$C$5:$C$604,"&gt;="&amp;LI$3)&gt;0,1,0))</f>
        <v>0</v>
      </c>
      <c r="LJ29" s="19" t="n">
        <f aca="false">IF($A29="",0,IF(COUNTIFS(Urlaub!$A$5:$A$604,$A29,Urlaub!$B$5:$B$604,"&lt;="&amp;LJ$3,Urlaub!$C$5:$C$604,"&gt;="&amp;LJ$3)&gt;0,1,0))</f>
        <v>0</v>
      </c>
      <c r="LK29" s="19" t="n">
        <f aca="false">IF($A29="",0,IF(COUNTIFS(Urlaub!$A$5:$A$604,$A29,Urlaub!$B$5:$B$604,"&lt;="&amp;LK$3,Urlaub!$C$5:$C$604,"&gt;="&amp;LK$3)&gt;0,1,0))</f>
        <v>0</v>
      </c>
      <c r="LL29" s="19" t="n">
        <f aca="false">IF($A29="",0,IF(COUNTIFS(Urlaub!$A$5:$A$604,$A29,Urlaub!$B$5:$B$604,"&lt;="&amp;LL$3,Urlaub!$C$5:$C$604,"&gt;="&amp;LL$3)&gt;0,1,0))</f>
        <v>0</v>
      </c>
      <c r="LM29" s="19" t="n">
        <f aca="false">IF($A29="",0,IF(COUNTIFS(Urlaub!$A$5:$A$604,$A29,Urlaub!$B$5:$B$604,"&lt;="&amp;LM$3,Urlaub!$C$5:$C$604,"&gt;="&amp;LM$3)&gt;0,1,0))</f>
        <v>0</v>
      </c>
      <c r="LN29" s="19" t="n">
        <f aca="false">IF($A29="",0,IF(COUNTIFS(Urlaub!$A$5:$A$604,$A29,Urlaub!$B$5:$B$604,"&lt;="&amp;LN$3,Urlaub!$C$5:$C$604,"&gt;="&amp;LN$3)&gt;0,1,0))</f>
        <v>0</v>
      </c>
      <c r="LO29" s="19" t="n">
        <f aca="false">IF($A29="",0,IF(COUNTIFS(Urlaub!$A$5:$A$604,$A29,Urlaub!$B$5:$B$604,"&lt;="&amp;LO$3,Urlaub!$C$5:$C$604,"&gt;="&amp;LO$3)&gt;0,1,0))</f>
        <v>0</v>
      </c>
      <c r="LP29" s="19" t="n">
        <f aca="false">IF($A29="",0,IF(COUNTIFS(Urlaub!$A$5:$A$604,$A29,Urlaub!$B$5:$B$604,"&lt;="&amp;LP$3,Urlaub!$C$5:$C$604,"&gt;="&amp;LP$3)&gt;0,1,0))</f>
        <v>0</v>
      </c>
      <c r="LQ29" s="19" t="n">
        <f aca="false">IF($A29="",0,IF(COUNTIFS(Urlaub!$A$5:$A$604,$A29,Urlaub!$B$5:$B$604,"&lt;="&amp;LQ$3,Urlaub!$C$5:$C$604,"&gt;="&amp;LQ$3)&gt;0,1,0))</f>
        <v>0</v>
      </c>
      <c r="LR29" s="19" t="n">
        <f aca="false">IF($A29="",0,IF(COUNTIFS(Urlaub!$A$5:$A$604,$A29,Urlaub!$B$5:$B$604,"&lt;="&amp;LR$3,Urlaub!$C$5:$C$604,"&gt;="&amp;LR$3)&gt;0,1,0))</f>
        <v>0</v>
      </c>
      <c r="LS29" s="19" t="n">
        <f aca="false">IF($A29="",0,IF(COUNTIFS(Urlaub!$A$5:$A$604,$A29,Urlaub!$B$5:$B$604,"&lt;="&amp;LS$3,Urlaub!$C$5:$C$604,"&gt;="&amp;LS$3)&gt;0,1,0))</f>
        <v>0</v>
      </c>
      <c r="LT29" s="19" t="n">
        <f aca="false">IF($A29="",0,IF(COUNTIFS(Urlaub!$A$5:$A$604,$A29,Urlaub!$B$5:$B$604,"&lt;="&amp;LT$3,Urlaub!$C$5:$C$604,"&gt;="&amp;LT$3)&gt;0,1,0))</f>
        <v>0</v>
      </c>
      <c r="LU29" s="19" t="n">
        <f aca="false">IF($A29="",0,IF(COUNTIFS(Urlaub!$A$5:$A$604,$A29,Urlaub!$B$5:$B$604,"&lt;="&amp;LU$3,Urlaub!$C$5:$C$604,"&gt;="&amp;LU$3)&gt;0,1,0))</f>
        <v>0</v>
      </c>
      <c r="LV29" s="19" t="n">
        <f aca="false">IF($A29="",0,IF(COUNTIFS(Urlaub!$A$5:$A$604,$A29,Urlaub!$B$5:$B$604,"&lt;="&amp;LV$3,Urlaub!$C$5:$C$604,"&gt;="&amp;LV$3)&gt;0,1,0))</f>
        <v>0</v>
      </c>
      <c r="LW29" s="19" t="n">
        <f aca="false">IF($A29="",0,IF(COUNTIFS(Urlaub!$A$5:$A$604,$A29,Urlaub!$B$5:$B$604,"&lt;="&amp;LW$3,Urlaub!$C$5:$C$604,"&gt;="&amp;LW$3)&gt;0,1,0))</f>
        <v>0</v>
      </c>
      <c r="LX29" s="19" t="n">
        <f aca="false">IF($A29="",0,IF(COUNTIFS(Urlaub!$A$5:$A$604,$A29,Urlaub!$B$5:$B$604,"&lt;="&amp;LX$3,Urlaub!$C$5:$C$604,"&gt;="&amp;LX$3)&gt;0,1,0))</f>
        <v>0</v>
      </c>
      <c r="LY29" s="19" t="n">
        <f aca="false">IF($A29="",0,IF(COUNTIFS(Urlaub!$A$5:$A$604,$A29,Urlaub!$B$5:$B$604,"&lt;="&amp;LY$3,Urlaub!$C$5:$C$604,"&gt;="&amp;LY$3)&gt;0,1,0))</f>
        <v>0</v>
      </c>
      <c r="LZ29" s="19" t="n">
        <f aca="false">IF($A29="",0,IF(COUNTIFS(Urlaub!$A$5:$A$604,$A29,Urlaub!$B$5:$B$604,"&lt;="&amp;LZ$3,Urlaub!$C$5:$C$604,"&gt;="&amp;LZ$3)&gt;0,1,0))</f>
        <v>0</v>
      </c>
      <c r="MA29" s="19" t="n">
        <f aca="false">IF($A29="",0,IF(COUNTIFS(Urlaub!$A$5:$A$604,$A29,Urlaub!$B$5:$B$604,"&lt;="&amp;MA$3,Urlaub!$C$5:$C$604,"&gt;="&amp;MA$3)&gt;0,1,0))</f>
        <v>0</v>
      </c>
      <c r="MB29" s="19" t="n">
        <f aca="false">IF($A29="",0,IF(COUNTIFS(Urlaub!$A$5:$A$604,$A29,Urlaub!$B$5:$B$604,"&lt;="&amp;MB$3,Urlaub!$C$5:$C$604,"&gt;="&amp;MB$3)&gt;0,1,0))</f>
        <v>0</v>
      </c>
      <c r="MC29" s="19" t="n">
        <f aca="false">IF($A29="",0,IF(COUNTIFS(Urlaub!$A$5:$A$604,$A29,Urlaub!$B$5:$B$604,"&lt;="&amp;MC$3,Urlaub!$C$5:$C$604,"&gt;="&amp;MC$3)&gt;0,1,0))</f>
        <v>0</v>
      </c>
      <c r="MD29" s="19" t="n">
        <f aca="false">IF($A29="",0,IF(COUNTIFS(Urlaub!$A$5:$A$604,$A29,Urlaub!$B$5:$B$604,"&lt;="&amp;MD$3,Urlaub!$C$5:$C$604,"&gt;="&amp;MD$3)&gt;0,1,0))</f>
        <v>0</v>
      </c>
      <c r="ME29" s="19" t="n">
        <f aca="false">IF($A29="",0,IF(COUNTIFS(Urlaub!$A$5:$A$604,$A29,Urlaub!$B$5:$B$604,"&lt;="&amp;ME$3,Urlaub!$C$5:$C$604,"&gt;="&amp;ME$3)&gt;0,1,0))</f>
        <v>0</v>
      </c>
      <c r="MF29" s="19" t="n">
        <f aca="false">IF($A29="",0,IF(COUNTIFS(Urlaub!$A$5:$A$604,$A29,Urlaub!$B$5:$B$604,"&lt;="&amp;MF$3,Urlaub!$C$5:$C$604,"&gt;="&amp;MF$3)&gt;0,1,0))</f>
        <v>0</v>
      </c>
      <c r="MG29" s="19" t="n">
        <f aca="false">IF($A29="",0,IF(COUNTIFS(Urlaub!$A$5:$A$604,$A29,Urlaub!$B$5:$B$604,"&lt;="&amp;MG$3,Urlaub!$C$5:$C$604,"&gt;="&amp;MG$3)&gt;0,1,0))</f>
        <v>0</v>
      </c>
      <c r="MH29" s="19" t="n">
        <f aca="false">IF($A29="",0,IF(COUNTIFS(Urlaub!$A$5:$A$604,$A29,Urlaub!$B$5:$B$604,"&lt;="&amp;MH$3,Urlaub!$C$5:$C$604,"&gt;="&amp;MH$3)&gt;0,1,0))</f>
        <v>0</v>
      </c>
      <c r="MI29" s="19" t="n">
        <f aca="false">IF($A29="",0,IF(COUNTIFS(Urlaub!$A$5:$A$604,$A29,Urlaub!$B$5:$B$604,"&lt;="&amp;MI$3,Urlaub!$C$5:$C$604,"&gt;="&amp;MI$3)&gt;0,1,0))</f>
        <v>0</v>
      </c>
      <c r="MJ29" s="19" t="n">
        <f aca="false">IF($A29="",0,IF(COUNTIFS(Urlaub!$A$5:$A$604,$A29,Urlaub!$B$5:$B$604,"&lt;="&amp;MJ$3,Urlaub!$C$5:$C$604,"&gt;="&amp;MJ$3)&gt;0,1,0))</f>
        <v>0</v>
      </c>
      <c r="MK29" s="19" t="n">
        <f aca="false">IF($A29="",0,IF(COUNTIFS(Urlaub!$A$5:$A$604,$A29,Urlaub!$B$5:$B$604,"&lt;="&amp;MK$3,Urlaub!$C$5:$C$604,"&gt;="&amp;MK$3)&gt;0,1,0))</f>
        <v>0</v>
      </c>
      <c r="ML29" s="19" t="n">
        <f aca="false">IF($A29="",0,IF(COUNTIFS(Urlaub!$A$5:$A$604,$A29,Urlaub!$B$5:$B$604,"&lt;="&amp;ML$3,Urlaub!$C$5:$C$604,"&gt;="&amp;ML$3)&gt;0,1,0))</f>
        <v>0</v>
      </c>
      <c r="MM29" s="19" t="n">
        <f aca="false">IF($A29="",0,IF(COUNTIFS(Urlaub!$A$5:$A$604,$A29,Urlaub!$B$5:$B$604,"&lt;="&amp;MM$3,Urlaub!$C$5:$C$604,"&gt;="&amp;MM$3)&gt;0,1,0))</f>
        <v>0</v>
      </c>
      <c r="MN29" s="19" t="n">
        <f aca="false">IF($A29="",0,IF(COUNTIFS(Urlaub!$A$5:$A$604,$A29,Urlaub!$B$5:$B$604,"&lt;="&amp;MN$3,Urlaub!$C$5:$C$604,"&gt;="&amp;MN$3)&gt;0,1,0))</f>
        <v>0</v>
      </c>
      <c r="MO29" s="19" t="n">
        <f aca="false">IF($A29="",0,IF(COUNTIFS(Urlaub!$A$5:$A$604,$A29,Urlaub!$B$5:$B$604,"&lt;="&amp;MO$3,Urlaub!$C$5:$C$604,"&gt;="&amp;MO$3)&gt;0,1,0))</f>
        <v>0</v>
      </c>
      <c r="MP29" s="19" t="n">
        <f aca="false">IF($A29="",0,IF(COUNTIFS(Urlaub!$A$5:$A$604,$A29,Urlaub!$B$5:$B$604,"&lt;="&amp;MP$3,Urlaub!$C$5:$C$604,"&gt;="&amp;MP$3)&gt;0,1,0))</f>
        <v>0</v>
      </c>
      <c r="MQ29" s="19" t="n">
        <f aca="false">IF($A29="",0,IF(COUNTIFS(Urlaub!$A$5:$A$604,$A29,Urlaub!$B$5:$B$604,"&lt;="&amp;MQ$3,Urlaub!$C$5:$C$604,"&gt;="&amp;MQ$3)&gt;0,1,0))</f>
        <v>0</v>
      </c>
      <c r="MR29" s="19" t="n">
        <f aca="false">IF($A29="",0,IF(COUNTIFS(Urlaub!$A$5:$A$604,$A29,Urlaub!$B$5:$B$604,"&lt;="&amp;MR$3,Urlaub!$C$5:$C$604,"&gt;="&amp;MR$3)&gt;0,1,0))</f>
        <v>0</v>
      </c>
      <c r="MS29" s="19" t="n">
        <f aca="false">IF($A29="",0,IF(COUNTIFS(Urlaub!$A$5:$A$604,$A29,Urlaub!$B$5:$B$604,"&lt;="&amp;MS$3,Urlaub!$C$5:$C$604,"&gt;="&amp;MS$3)&gt;0,1,0))</f>
        <v>0</v>
      </c>
      <c r="MT29" s="19" t="n">
        <f aca="false">IF($A29="",0,IF(COUNTIFS(Urlaub!$A$5:$A$604,$A29,Urlaub!$B$5:$B$604,"&lt;="&amp;MT$3,Urlaub!$C$5:$C$604,"&gt;="&amp;MT$3)&gt;0,1,0))</f>
        <v>0</v>
      </c>
      <c r="MU29" s="19" t="n">
        <f aca="false">IF($A29="",0,IF(COUNTIFS(Urlaub!$A$5:$A$604,$A29,Urlaub!$B$5:$B$604,"&lt;="&amp;MU$3,Urlaub!$C$5:$C$604,"&gt;="&amp;MU$3)&gt;0,1,0))</f>
        <v>0</v>
      </c>
      <c r="MV29" s="19" t="n">
        <f aca="false">IF($A29="",0,IF(COUNTIFS(Urlaub!$A$5:$A$604,$A29,Urlaub!$B$5:$B$604,"&lt;="&amp;MV$3,Urlaub!$C$5:$C$604,"&gt;="&amp;MV$3)&gt;0,1,0))</f>
        <v>0</v>
      </c>
      <c r="MW29" s="19" t="n">
        <f aca="false">IF($A29="",0,IF(COUNTIFS(Urlaub!$A$5:$A$604,$A29,Urlaub!$B$5:$B$604,"&lt;="&amp;MW$3,Urlaub!$C$5:$C$604,"&gt;="&amp;MW$3)&gt;0,1,0))</f>
        <v>0</v>
      </c>
      <c r="MX29" s="19" t="n">
        <f aca="false">IF($A29="",0,IF(COUNTIFS(Urlaub!$A$5:$A$604,$A29,Urlaub!$B$5:$B$604,"&lt;="&amp;MX$3,Urlaub!$C$5:$C$604,"&gt;="&amp;MX$3)&gt;0,1,0))</f>
        <v>0</v>
      </c>
      <c r="MY29" s="19" t="n">
        <f aca="false">IF($A29="",0,IF(COUNTIFS(Urlaub!$A$5:$A$604,$A29,Urlaub!$B$5:$B$604,"&lt;="&amp;MY$3,Urlaub!$C$5:$C$604,"&gt;="&amp;MY$3)&gt;0,1,0))</f>
        <v>0</v>
      </c>
      <c r="MZ29" s="19" t="n">
        <f aca="false">IF($A29="",0,IF(COUNTIFS(Urlaub!$A$5:$A$604,$A29,Urlaub!$B$5:$B$604,"&lt;="&amp;MZ$3,Urlaub!$C$5:$C$604,"&gt;="&amp;MZ$3)&gt;0,1,0))</f>
        <v>0</v>
      </c>
      <c r="NA29" s="19" t="n">
        <f aca="false">IF($A29="",0,IF(COUNTIFS(Urlaub!$A$5:$A$604,$A29,Urlaub!$B$5:$B$604,"&lt;="&amp;NA$3,Urlaub!$C$5:$C$604,"&gt;="&amp;NA$3)&gt;0,1,0))</f>
        <v>0</v>
      </c>
      <c r="NB29" s="19" t="n">
        <f aca="false">IF($A29="",0,IF(COUNTIFS(Urlaub!$A$5:$A$604,$A29,Urlaub!$B$5:$B$604,"&lt;="&amp;NB$3,Urlaub!$C$5:$C$604,"&gt;="&amp;NB$3)&gt;0,1,0))</f>
        <v>0</v>
      </c>
      <c r="NC29" s="19" t="n">
        <f aca="false">IF($A29="",0,IF(COUNTIFS(Urlaub!$A$5:$A$604,$A29,Urlaub!$B$5:$B$604,"&lt;="&amp;NC$3,Urlaub!$C$5:$C$604,"&gt;="&amp;NC$3)&gt;0,1,0))</f>
        <v>0</v>
      </c>
      <c r="ND29" s="19" t="n">
        <f aca="false">IF($A29="",0,IF(COUNTIFS(Urlaub!$A$5:$A$604,$A29,Urlaub!$B$5:$B$604,"&lt;="&amp;ND$3,Urlaub!$C$5:$C$604,"&gt;="&amp;ND$3)&gt;0,1,0))</f>
        <v>0</v>
      </c>
      <c r="NE29" s="19" t="n">
        <f aca="false">IF($A29="",0,IF(COUNTIFS(Urlaub!$A$5:$A$604,$A29,Urlaub!$B$5:$B$604,"&lt;="&amp;NE$3,Urlaub!$C$5:$C$604,"&gt;="&amp;NE$3)&gt;0,1,0))</f>
        <v>0</v>
      </c>
      <c r="NF29" s="19" t="n">
        <f aca="false">IF($A29="",0,IF(COUNTIFS(Urlaub!$A$5:$A$604,$A29,Urlaub!$B$5:$B$604,"&lt;="&amp;NF$3,Urlaub!$C$5:$C$604,"&gt;="&amp;NF$3)&gt;0,1,0))</f>
        <v>0</v>
      </c>
      <c r="NG29" s="19" t="n">
        <f aca="false">IF($A29="",0,IF(COUNTIFS(Urlaub!$A$5:$A$604,$A29,Urlaub!$B$5:$B$604,"&lt;="&amp;NG$3,Urlaub!$C$5:$C$604,"&gt;="&amp;NG$3)&gt;0,1,0))</f>
        <v>0</v>
      </c>
      <c r="NH29" s="19" t="n">
        <f aca="false">IF($A29="",0,IF(COUNTIFS(Urlaub!$A$5:$A$604,$A29,Urlaub!$B$5:$B$604,"&lt;="&amp;NH$3,Urlaub!$C$5:$C$604,"&gt;="&amp;NH$3)&gt;0,1,0))</f>
        <v>0</v>
      </c>
    </row>
    <row r="30" customFormat="false" ht="15" hidden="false" customHeight="false" outlineLevel="0" collapsed="false">
      <c r="A30" s="5" t="str">
        <f aca="false">IF(Team!A30="","",Team!A30)</f>
        <v/>
      </c>
      <c r="B30" s="8" t="str">
        <f aca="false">IF(Team!B30="","",Team!B30)</f>
        <v/>
      </c>
      <c r="C30" s="8" t="str">
        <f aca="false">IF(Team!C30="","",Team!C30)</f>
        <v/>
      </c>
      <c r="D30" s="8" t="str">
        <f aca="false">IF(Team!D30="","",Team!D30)</f>
        <v/>
      </c>
      <c r="E30" s="8" t="str">
        <f aca="false">IF(Team!E30="","",Team!E30)</f>
        <v/>
      </c>
      <c r="F30" s="8" t="str">
        <f aca="false">IF(Team!F30="","",Team!F30)</f>
        <v/>
      </c>
      <c r="G30" s="19" t="n">
        <f aca="false">IF($A30="",0,IF(COUNTIFS(Urlaub!$A$5:$A$604,$A30,Urlaub!$B$5:$B$604,"&lt;="&amp;G$3,Urlaub!$C$5:$C$604,"&gt;="&amp;G$3)&gt;0,1,0))</f>
        <v>0</v>
      </c>
      <c r="H30" s="19" t="n">
        <f aca="false">IF($A30="",0,IF(COUNTIFS(Urlaub!$A$5:$A$604,$A30,Urlaub!$B$5:$B$604,"&lt;="&amp;H$3,Urlaub!$C$5:$C$604,"&gt;="&amp;H$3)&gt;0,1,0))</f>
        <v>0</v>
      </c>
      <c r="I30" s="19" t="n">
        <f aca="false">IF($A30="",0,IF(COUNTIFS(Urlaub!$A$5:$A$604,$A30,Urlaub!$B$5:$B$604,"&lt;="&amp;I$3,Urlaub!$C$5:$C$604,"&gt;="&amp;I$3)&gt;0,1,0))</f>
        <v>0</v>
      </c>
      <c r="J30" s="19" t="n">
        <f aca="false">IF($A30="",0,IF(COUNTIFS(Urlaub!$A$5:$A$604,$A30,Urlaub!$B$5:$B$604,"&lt;="&amp;J$3,Urlaub!$C$5:$C$604,"&gt;="&amp;J$3)&gt;0,1,0))</f>
        <v>0</v>
      </c>
      <c r="K30" s="19" t="n">
        <f aca="false">IF($A30="",0,IF(COUNTIFS(Urlaub!$A$5:$A$604,$A30,Urlaub!$B$5:$B$604,"&lt;="&amp;K$3,Urlaub!$C$5:$C$604,"&gt;="&amp;K$3)&gt;0,1,0))</f>
        <v>0</v>
      </c>
      <c r="L30" s="19" t="n">
        <f aca="false">IF($A30="",0,IF(COUNTIFS(Urlaub!$A$5:$A$604,$A30,Urlaub!$B$5:$B$604,"&lt;="&amp;L$3,Urlaub!$C$5:$C$604,"&gt;="&amp;L$3)&gt;0,1,0))</f>
        <v>0</v>
      </c>
      <c r="M30" s="19" t="n">
        <f aca="false">IF($A30="",0,IF(COUNTIFS(Urlaub!$A$5:$A$604,$A30,Urlaub!$B$5:$B$604,"&lt;="&amp;M$3,Urlaub!$C$5:$C$604,"&gt;="&amp;M$3)&gt;0,1,0))</f>
        <v>0</v>
      </c>
      <c r="N30" s="19" t="n">
        <f aca="false">IF($A30="",0,IF(COUNTIFS(Urlaub!$A$5:$A$604,$A30,Urlaub!$B$5:$B$604,"&lt;="&amp;N$3,Urlaub!$C$5:$C$604,"&gt;="&amp;N$3)&gt;0,1,0))</f>
        <v>0</v>
      </c>
      <c r="O30" s="19" t="n">
        <f aca="false">IF($A30="",0,IF(COUNTIFS(Urlaub!$A$5:$A$604,$A30,Urlaub!$B$5:$B$604,"&lt;="&amp;O$3,Urlaub!$C$5:$C$604,"&gt;="&amp;O$3)&gt;0,1,0))</f>
        <v>0</v>
      </c>
      <c r="P30" s="19" t="n">
        <f aca="false">IF($A30="",0,IF(COUNTIFS(Urlaub!$A$5:$A$604,$A30,Urlaub!$B$5:$B$604,"&lt;="&amp;P$3,Urlaub!$C$5:$C$604,"&gt;="&amp;P$3)&gt;0,1,0))</f>
        <v>0</v>
      </c>
      <c r="Q30" s="19" t="n">
        <f aca="false">IF($A30="",0,IF(COUNTIFS(Urlaub!$A$5:$A$604,$A30,Urlaub!$B$5:$B$604,"&lt;="&amp;Q$3,Urlaub!$C$5:$C$604,"&gt;="&amp;Q$3)&gt;0,1,0))</f>
        <v>0</v>
      </c>
      <c r="R30" s="19" t="n">
        <f aca="false">IF($A30="",0,IF(COUNTIFS(Urlaub!$A$5:$A$604,$A30,Urlaub!$B$5:$B$604,"&lt;="&amp;R$3,Urlaub!$C$5:$C$604,"&gt;="&amp;R$3)&gt;0,1,0))</f>
        <v>0</v>
      </c>
      <c r="S30" s="19" t="n">
        <f aca="false">IF($A30="",0,IF(COUNTIFS(Urlaub!$A$5:$A$604,$A30,Urlaub!$B$5:$B$604,"&lt;="&amp;S$3,Urlaub!$C$5:$C$604,"&gt;="&amp;S$3)&gt;0,1,0))</f>
        <v>0</v>
      </c>
      <c r="T30" s="19" t="n">
        <f aca="false">IF($A30="",0,IF(COUNTIFS(Urlaub!$A$5:$A$604,$A30,Urlaub!$B$5:$B$604,"&lt;="&amp;T$3,Urlaub!$C$5:$C$604,"&gt;="&amp;T$3)&gt;0,1,0))</f>
        <v>0</v>
      </c>
      <c r="U30" s="19" t="n">
        <f aca="false">IF($A30="",0,IF(COUNTIFS(Urlaub!$A$5:$A$604,$A30,Urlaub!$B$5:$B$604,"&lt;="&amp;U$3,Urlaub!$C$5:$C$604,"&gt;="&amp;U$3)&gt;0,1,0))</f>
        <v>0</v>
      </c>
      <c r="V30" s="19" t="n">
        <f aca="false">IF($A30="",0,IF(COUNTIFS(Urlaub!$A$5:$A$604,$A30,Urlaub!$B$5:$B$604,"&lt;="&amp;V$3,Urlaub!$C$5:$C$604,"&gt;="&amp;V$3)&gt;0,1,0))</f>
        <v>0</v>
      </c>
      <c r="W30" s="19" t="n">
        <f aca="false">IF($A30="",0,IF(COUNTIFS(Urlaub!$A$5:$A$604,$A30,Urlaub!$B$5:$B$604,"&lt;="&amp;W$3,Urlaub!$C$5:$C$604,"&gt;="&amp;W$3)&gt;0,1,0))</f>
        <v>0</v>
      </c>
      <c r="X30" s="19" t="n">
        <f aca="false">IF($A30="",0,IF(COUNTIFS(Urlaub!$A$5:$A$604,$A30,Urlaub!$B$5:$B$604,"&lt;="&amp;X$3,Urlaub!$C$5:$C$604,"&gt;="&amp;X$3)&gt;0,1,0))</f>
        <v>0</v>
      </c>
      <c r="Y30" s="19" t="n">
        <f aca="false">IF($A30="",0,IF(COUNTIFS(Urlaub!$A$5:$A$604,$A30,Urlaub!$B$5:$B$604,"&lt;="&amp;Y$3,Urlaub!$C$5:$C$604,"&gt;="&amp;Y$3)&gt;0,1,0))</f>
        <v>0</v>
      </c>
      <c r="Z30" s="19" t="n">
        <f aca="false">IF($A30="",0,IF(COUNTIFS(Urlaub!$A$5:$A$604,$A30,Urlaub!$B$5:$B$604,"&lt;="&amp;Z$3,Urlaub!$C$5:$C$604,"&gt;="&amp;Z$3)&gt;0,1,0))</f>
        <v>0</v>
      </c>
      <c r="AA30" s="19" t="n">
        <f aca="false">IF($A30="",0,IF(COUNTIFS(Urlaub!$A$5:$A$604,$A30,Urlaub!$B$5:$B$604,"&lt;="&amp;AA$3,Urlaub!$C$5:$C$604,"&gt;="&amp;AA$3)&gt;0,1,0))</f>
        <v>0</v>
      </c>
      <c r="AB30" s="19" t="n">
        <f aca="false">IF($A30="",0,IF(COUNTIFS(Urlaub!$A$5:$A$604,$A30,Urlaub!$B$5:$B$604,"&lt;="&amp;AB$3,Urlaub!$C$5:$C$604,"&gt;="&amp;AB$3)&gt;0,1,0))</f>
        <v>0</v>
      </c>
      <c r="AC30" s="19" t="n">
        <f aca="false">IF($A30="",0,IF(COUNTIFS(Urlaub!$A$5:$A$604,$A30,Urlaub!$B$5:$B$604,"&lt;="&amp;AC$3,Urlaub!$C$5:$C$604,"&gt;="&amp;AC$3)&gt;0,1,0))</f>
        <v>0</v>
      </c>
      <c r="AD30" s="19" t="n">
        <f aca="false">IF($A30="",0,IF(COUNTIFS(Urlaub!$A$5:$A$604,$A30,Urlaub!$B$5:$B$604,"&lt;="&amp;AD$3,Urlaub!$C$5:$C$604,"&gt;="&amp;AD$3)&gt;0,1,0))</f>
        <v>0</v>
      </c>
      <c r="AE30" s="19" t="n">
        <f aca="false">IF($A30="",0,IF(COUNTIFS(Urlaub!$A$5:$A$604,$A30,Urlaub!$B$5:$B$604,"&lt;="&amp;AE$3,Urlaub!$C$5:$C$604,"&gt;="&amp;AE$3)&gt;0,1,0))</f>
        <v>0</v>
      </c>
      <c r="AF30" s="19" t="n">
        <f aca="false">IF($A30="",0,IF(COUNTIFS(Urlaub!$A$5:$A$604,$A30,Urlaub!$B$5:$B$604,"&lt;="&amp;AF$3,Urlaub!$C$5:$C$604,"&gt;="&amp;AF$3)&gt;0,1,0))</f>
        <v>0</v>
      </c>
      <c r="AG30" s="19" t="n">
        <f aca="false">IF($A30="",0,IF(COUNTIFS(Urlaub!$A$5:$A$604,$A30,Urlaub!$B$5:$B$604,"&lt;="&amp;AG$3,Urlaub!$C$5:$C$604,"&gt;="&amp;AG$3)&gt;0,1,0))</f>
        <v>0</v>
      </c>
      <c r="AH30" s="19" t="n">
        <f aca="false">IF($A30="",0,IF(COUNTIFS(Urlaub!$A$5:$A$604,$A30,Urlaub!$B$5:$B$604,"&lt;="&amp;AH$3,Urlaub!$C$5:$C$604,"&gt;="&amp;AH$3)&gt;0,1,0))</f>
        <v>0</v>
      </c>
      <c r="AI30" s="19" t="n">
        <f aca="false">IF($A30="",0,IF(COUNTIFS(Urlaub!$A$5:$A$604,$A30,Urlaub!$B$5:$B$604,"&lt;="&amp;AI$3,Urlaub!$C$5:$C$604,"&gt;="&amp;AI$3)&gt;0,1,0))</f>
        <v>0</v>
      </c>
      <c r="AJ30" s="19" t="n">
        <f aca="false">IF($A30="",0,IF(COUNTIFS(Urlaub!$A$5:$A$604,$A30,Urlaub!$B$5:$B$604,"&lt;="&amp;AJ$3,Urlaub!$C$5:$C$604,"&gt;="&amp;AJ$3)&gt;0,1,0))</f>
        <v>0</v>
      </c>
      <c r="AK30" s="19" t="n">
        <f aca="false">IF($A30="",0,IF(COUNTIFS(Urlaub!$A$5:$A$604,$A30,Urlaub!$B$5:$B$604,"&lt;="&amp;AK$3,Urlaub!$C$5:$C$604,"&gt;="&amp;AK$3)&gt;0,1,0))</f>
        <v>0</v>
      </c>
      <c r="AL30" s="19" t="n">
        <f aca="false">IF($A30="",0,IF(COUNTIFS(Urlaub!$A$5:$A$604,$A30,Urlaub!$B$5:$B$604,"&lt;="&amp;AL$3,Urlaub!$C$5:$C$604,"&gt;="&amp;AL$3)&gt;0,1,0))</f>
        <v>0</v>
      </c>
      <c r="AM30" s="19" t="n">
        <f aca="false">IF($A30="",0,IF(COUNTIFS(Urlaub!$A$5:$A$604,$A30,Urlaub!$B$5:$B$604,"&lt;="&amp;AM$3,Urlaub!$C$5:$C$604,"&gt;="&amp;AM$3)&gt;0,1,0))</f>
        <v>0</v>
      </c>
      <c r="AN30" s="19" t="n">
        <f aca="false">IF($A30="",0,IF(COUNTIFS(Urlaub!$A$5:$A$604,$A30,Urlaub!$B$5:$B$604,"&lt;="&amp;AN$3,Urlaub!$C$5:$C$604,"&gt;="&amp;AN$3)&gt;0,1,0))</f>
        <v>0</v>
      </c>
      <c r="AO30" s="19" t="n">
        <f aca="false">IF($A30="",0,IF(COUNTIFS(Urlaub!$A$5:$A$604,$A30,Urlaub!$B$5:$B$604,"&lt;="&amp;AO$3,Urlaub!$C$5:$C$604,"&gt;="&amp;AO$3)&gt;0,1,0))</f>
        <v>0</v>
      </c>
      <c r="AP30" s="19" t="n">
        <f aca="false">IF($A30="",0,IF(COUNTIFS(Urlaub!$A$5:$A$604,$A30,Urlaub!$B$5:$B$604,"&lt;="&amp;AP$3,Urlaub!$C$5:$C$604,"&gt;="&amp;AP$3)&gt;0,1,0))</f>
        <v>0</v>
      </c>
      <c r="AQ30" s="19" t="n">
        <f aca="false">IF($A30="",0,IF(COUNTIFS(Urlaub!$A$5:$A$604,$A30,Urlaub!$B$5:$B$604,"&lt;="&amp;AQ$3,Urlaub!$C$5:$C$604,"&gt;="&amp;AQ$3)&gt;0,1,0))</f>
        <v>0</v>
      </c>
      <c r="AR30" s="19" t="n">
        <f aca="false">IF($A30="",0,IF(COUNTIFS(Urlaub!$A$5:$A$604,$A30,Urlaub!$B$5:$B$604,"&lt;="&amp;AR$3,Urlaub!$C$5:$C$604,"&gt;="&amp;AR$3)&gt;0,1,0))</f>
        <v>0</v>
      </c>
      <c r="AS30" s="19" t="n">
        <f aca="false">IF($A30="",0,IF(COUNTIFS(Urlaub!$A$5:$A$604,$A30,Urlaub!$B$5:$B$604,"&lt;="&amp;AS$3,Urlaub!$C$5:$C$604,"&gt;="&amp;AS$3)&gt;0,1,0))</f>
        <v>0</v>
      </c>
      <c r="AT30" s="19" t="n">
        <f aca="false">IF($A30="",0,IF(COUNTIFS(Urlaub!$A$5:$A$604,$A30,Urlaub!$B$5:$B$604,"&lt;="&amp;AT$3,Urlaub!$C$5:$C$604,"&gt;="&amp;AT$3)&gt;0,1,0))</f>
        <v>0</v>
      </c>
      <c r="AU30" s="19" t="n">
        <f aca="false">IF($A30="",0,IF(COUNTIFS(Urlaub!$A$5:$A$604,$A30,Urlaub!$B$5:$B$604,"&lt;="&amp;AU$3,Urlaub!$C$5:$C$604,"&gt;="&amp;AU$3)&gt;0,1,0))</f>
        <v>0</v>
      </c>
      <c r="AV30" s="19" t="n">
        <f aca="false">IF($A30="",0,IF(COUNTIFS(Urlaub!$A$5:$A$604,$A30,Urlaub!$B$5:$B$604,"&lt;="&amp;AV$3,Urlaub!$C$5:$C$604,"&gt;="&amp;AV$3)&gt;0,1,0))</f>
        <v>0</v>
      </c>
      <c r="AW30" s="19" t="n">
        <f aca="false">IF($A30="",0,IF(COUNTIFS(Urlaub!$A$5:$A$604,$A30,Urlaub!$B$5:$B$604,"&lt;="&amp;AW$3,Urlaub!$C$5:$C$604,"&gt;="&amp;AW$3)&gt;0,1,0))</f>
        <v>0</v>
      </c>
      <c r="AX30" s="19" t="n">
        <f aca="false">IF($A30="",0,IF(COUNTIFS(Urlaub!$A$5:$A$604,$A30,Urlaub!$B$5:$B$604,"&lt;="&amp;AX$3,Urlaub!$C$5:$C$604,"&gt;="&amp;AX$3)&gt;0,1,0))</f>
        <v>0</v>
      </c>
      <c r="AY30" s="19" t="n">
        <f aca="false">IF($A30="",0,IF(COUNTIFS(Urlaub!$A$5:$A$604,$A30,Urlaub!$B$5:$B$604,"&lt;="&amp;AY$3,Urlaub!$C$5:$C$604,"&gt;="&amp;AY$3)&gt;0,1,0))</f>
        <v>0</v>
      </c>
      <c r="AZ30" s="19" t="n">
        <f aca="false">IF($A30="",0,IF(COUNTIFS(Urlaub!$A$5:$A$604,$A30,Urlaub!$B$5:$B$604,"&lt;="&amp;AZ$3,Urlaub!$C$5:$C$604,"&gt;="&amp;AZ$3)&gt;0,1,0))</f>
        <v>0</v>
      </c>
      <c r="BA30" s="19" t="n">
        <f aca="false">IF($A30="",0,IF(COUNTIFS(Urlaub!$A$5:$A$604,$A30,Urlaub!$B$5:$B$604,"&lt;="&amp;BA$3,Urlaub!$C$5:$C$604,"&gt;="&amp;BA$3)&gt;0,1,0))</f>
        <v>0</v>
      </c>
      <c r="BB30" s="19" t="n">
        <f aca="false">IF($A30="",0,IF(COUNTIFS(Urlaub!$A$5:$A$604,$A30,Urlaub!$B$5:$B$604,"&lt;="&amp;BB$3,Urlaub!$C$5:$C$604,"&gt;="&amp;BB$3)&gt;0,1,0))</f>
        <v>0</v>
      </c>
      <c r="BC30" s="19" t="n">
        <f aca="false">IF($A30="",0,IF(COUNTIFS(Urlaub!$A$5:$A$604,$A30,Urlaub!$B$5:$B$604,"&lt;="&amp;BC$3,Urlaub!$C$5:$C$604,"&gt;="&amp;BC$3)&gt;0,1,0))</f>
        <v>0</v>
      </c>
      <c r="BD30" s="19" t="n">
        <f aca="false">IF($A30="",0,IF(COUNTIFS(Urlaub!$A$5:$A$604,$A30,Urlaub!$B$5:$B$604,"&lt;="&amp;BD$3,Urlaub!$C$5:$C$604,"&gt;="&amp;BD$3)&gt;0,1,0))</f>
        <v>0</v>
      </c>
      <c r="BE30" s="19" t="n">
        <f aca="false">IF($A30="",0,IF(COUNTIFS(Urlaub!$A$5:$A$604,$A30,Urlaub!$B$5:$B$604,"&lt;="&amp;BE$3,Urlaub!$C$5:$C$604,"&gt;="&amp;BE$3)&gt;0,1,0))</f>
        <v>0</v>
      </c>
      <c r="BF30" s="19" t="n">
        <f aca="false">IF($A30="",0,IF(COUNTIFS(Urlaub!$A$5:$A$604,$A30,Urlaub!$B$5:$B$604,"&lt;="&amp;BF$3,Urlaub!$C$5:$C$604,"&gt;="&amp;BF$3)&gt;0,1,0))</f>
        <v>0</v>
      </c>
      <c r="BG30" s="19" t="n">
        <f aca="false">IF($A30="",0,IF(COUNTIFS(Urlaub!$A$5:$A$604,$A30,Urlaub!$B$5:$B$604,"&lt;="&amp;BG$3,Urlaub!$C$5:$C$604,"&gt;="&amp;BG$3)&gt;0,1,0))</f>
        <v>0</v>
      </c>
      <c r="BH30" s="19" t="n">
        <f aca="false">IF($A30="",0,IF(COUNTIFS(Urlaub!$A$5:$A$604,$A30,Urlaub!$B$5:$B$604,"&lt;="&amp;BH$3,Urlaub!$C$5:$C$604,"&gt;="&amp;BH$3)&gt;0,1,0))</f>
        <v>0</v>
      </c>
      <c r="BI30" s="19" t="n">
        <f aca="false">IF($A30="",0,IF(COUNTIFS(Urlaub!$A$5:$A$604,$A30,Urlaub!$B$5:$B$604,"&lt;="&amp;BI$3,Urlaub!$C$5:$C$604,"&gt;="&amp;BI$3)&gt;0,1,0))</f>
        <v>0</v>
      </c>
      <c r="BJ30" s="19" t="n">
        <f aca="false">IF($A30="",0,IF(COUNTIFS(Urlaub!$A$5:$A$604,$A30,Urlaub!$B$5:$B$604,"&lt;="&amp;BJ$3,Urlaub!$C$5:$C$604,"&gt;="&amp;BJ$3)&gt;0,1,0))</f>
        <v>0</v>
      </c>
      <c r="BK30" s="19" t="n">
        <f aca="false">IF($A30="",0,IF(COUNTIFS(Urlaub!$A$5:$A$604,$A30,Urlaub!$B$5:$B$604,"&lt;="&amp;BK$3,Urlaub!$C$5:$C$604,"&gt;="&amp;BK$3)&gt;0,1,0))</f>
        <v>0</v>
      </c>
      <c r="BL30" s="19" t="n">
        <f aca="false">IF($A30="",0,IF(COUNTIFS(Urlaub!$A$5:$A$604,$A30,Urlaub!$B$5:$B$604,"&lt;="&amp;BL$3,Urlaub!$C$5:$C$604,"&gt;="&amp;BL$3)&gt;0,1,0))</f>
        <v>0</v>
      </c>
      <c r="BM30" s="19" t="n">
        <f aca="false">IF($A30="",0,IF(COUNTIFS(Urlaub!$A$5:$A$604,$A30,Urlaub!$B$5:$B$604,"&lt;="&amp;BM$3,Urlaub!$C$5:$C$604,"&gt;="&amp;BM$3)&gt;0,1,0))</f>
        <v>0</v>
      </c>
      <c r="BN30" s="19" t="n">
        <f aca="false">IF($A30="",0,IF(COUNTIFS(Urlaub!$A$5:$A$604,$A30,Urlaub!$B$5:$B$604,"&lt;="&amp;BN$3,Urlaub!$C$5:$C$604,"&gt;="&amp;BN$3)&gt;0,1,0))</f>
        <v>0</v>
      </c>
      <c r="BO30" s="19" t="n">
        <f aca="false">IF($A30="",0,IF(COUNTIFS(Urlaub!$A$5:$A$604,$A30,Urlaub!$B$5:$B$604,"&lt;="&amp;BO$3,Urlaub!$C$5:$C$604,"&gt;="&amp;BO$3)&gt;0,1,0))</f>
        <v>0</v>
      </c>
      <c r="BP30" s="19" t="n">
        <f aca="false">IF($A30="",0,IF(COUNTIFS(Urlaub!$A$5:$A$604,$A30,Urlaub!$B$5:$B$604,"&lt;="&amp;BP$3,Urlaub!$C$5:$C$604,"&gt;="&amp;BP$3)&gt;0,1,0))</f>
        <v>0</v>
      </c>
      <c r="BQ30" s="19" t="n">
        <f aca="false">IF($A30="",0,IF(COUNTIFS(Urlaub!$A$5:$A$604,$A30,Urlaub!$B$5:$B$604,"&lt;="&amp;BQ$3,Urlaub!$C$5:$C$604,"&gt;="&amp;BQ$3)&gt;0,1,0))</f>
        <v>0</v>
      </c>
      <c r="BR30" s="19" t="n">
        <f aca="false">IF($A30="",0,IF(COUNTIFS(Urlaub!$A$5:$A$604,$A30,Urlaub!$B$5:$B$604,"&lt;="&amp;BR$3,Urlaub!$C$5:$C$604,"&gt;="&amp;BR$3)&gt;0,1,0))</f>
        <v>0</v>
      </c>
      <c r="BS30" s="19" t="n">
        <f aca="false">IF($A30="",0,IF(COUNTIFS(Urlaub!$A$5:$A$604,$A30,Urlaub!$B$5:$B$604,"&lt;="&amp;BS$3,Urlaub!$C$5:$C$604,"&gt;="&amp;BS$3)&gt;0,1,0))</f>
        <v>0</v>
      </c>
      <c r="BT30" s="19" t="n">
        <f aca="false">IF($A30="",0,IF(COUNTIFS(Urlaub!$A$5:$A$604,$A30,Urlaub!$B$5:$B$604,"&lt;="&amp;BT$3,Urlaub!$C$5:$C$604,"&gt;="&amp;BT$3)&gt;0,1,0))</f>
        <v>0</v>
      </c>
      <c r="BU30" s="19" t="n">
        <f aca="false">IF($A30="",0,IF(COUNTIFS(Urlaub!$A$5:$A$604,$A30,Urlaub!$B$5:$B$604,"&lt;="&amp;BU$3,Urlaub!$C$5:$C$604,"&gt;="&amp;BU$3)&gt;0,1,0))</f>
        <v>0</v>
      </c>
      <c r="BV30" s="19" t="n">
        <f aca="false">IF($A30="",0,IF(COUNTIFS(Urlaub!$A$5:$A$604,$A30,Urlaub!$B$5:$B$604,"&lt;="&amp;BV$3,Urlaub!$C$5:$C$604,"&gt;="&amp;BV$3)&gt;0,1,0))</f>
        <v>0</v>
      </c>
      <c r="BW30" s="19" t="n">
        <f aca="false">IF($A30="",0,IF(COUNTIFS(Urlaub!$A$5:$A$604,$A30,Urlaub!$B$5:$B$604,"&lt;="&amp;BW$3,Urlaub!$C$5:$C$604,"&gt;="&amp;BW$3)&gt;0,1,0))</f>
        <v>0</v>
      </c>
      <c r="BX30" s="19" t="n">
        <f aca="false">IF($A30="",0,IF(COUNTIFS(Urlaub!$A$5:$A$604,$A30,Urlaub!$B$5:$B$604,"&lt;="&amp;BX$3,Urlaub!$C$5:$C$604,"&gt;="&amp;BX$3)&gt;0,1,0))</f>
        <v>0</v>
      </c>
      <c r="BY30" s="19" t="n">
        <f aca="false">IF($A30="",0,IF(COUNTIFS(Urlaub!$A$5:$A$604,$A30,Urlaub!$B$5:$B$604,"&lt;="&amp;BY$3,Urlaub!$C$5:$C$604,"&gt;="&amp;BY$3)&gt;0,1,0))</f>
        <v>0</v>
      </c>
      <c r="BZ30" s="19" t="n">
        <f aca="false">IF($A30="",0,IF(COUNTIFS(Urlaub!$A$5:$A$604,$A30,Urlaub!$B$5:$B$604,"&lt;="&amp;BZ$3,Urlaub!$C$5:$C$604,"&gt;="&amp;BZ$3)&gt;0,1,0))</f>
        <v>0</v>
      </c>
      <c r="CA30" s="19" t="n">
        <f aca="false">IF($A30="",0,IF(COUNTIFS(Urlaub!$A$5:$A$604,$A30,Urlaub!$B$5:$B$604,"&lt;="&amp;CA$3,Urlaub!$C$5:$C$604,"&gt;="&amp;CA$3)&gt;0,1,0))</f>
        <v>0</v>
      </c>
      <c r="CB30" s="19" t="n">
        <f aca="false">IF($A30="",0,IF(COUNTIFS(Urlaub!$A$5:$A$604,$A30,Urlaub!$B$5:$B$604,"&lt;="&amp;CB$3,Urlaub!$C$5:$C$604,"&gt;="&amp;CB$3)&gt;0,1,0))</f>
        <v>0</v>
      </c>
      <c r="CC30" s="19" t="n">
        <f aca="false">IF($A30="",0,IF(COUNTIFS(Urlaub!$A$5:$A$604,$A30,Urlaub!$B$5:$B$604,"&lt;="&amp;CC$3,Urlaub!$C$5:$C$604,"&gt;="&amp;CC$3)&gt;0,1,0))</f>
        <v>0</v>
      </c>
      <c r="CD30" s="19" t="n">
        <f aca="false">IF($A30="",0,IF(COUNTIFS(Urlaub!$A$5:$A$604,$A30,Urlaub!$B$5:$B$604,"&lt;="&amp;CD$3,Urlaub!$C$5:$C$604,"&gt;="&amp;CD$3)&gt;0,1,0))</f>
        <v>0</v>
      </c>
      <c r="CE30" s="19" t="n">
        <f aca="false">IF($A30="",0,IF(COUNTIFS(Urlaub!$A$5:$A$604,$A30,Urlaub!$B$5:$B$604,"&lt;="&amp;CE$3,Urlaub!$C$5:$C$604,"&gt;="&amp;CE$3)&gt;0,1,0))</f>
        <v>0</v>
      </c>
      <c r="CF30" s="19" t="n">
        <f aca="false">IF($A30="",0,IF(COUNTIFS(Urlaub!$A$5:$A$604,$A30,Urlaub!$B$5:$B$604,"&lt;="&amp;CF$3,Urlaub!$C$5:$C$604,"&gt;="&amp;CF$3)&gt;0,1,0))</f>
        <v>0</v>
      </c>
      <c r="CG30" s="19" t="n">
        <f aca="false">IF($A30="",0,IF(COUNTIFS(Urlaub!$A$5:$A$604,$A30,Urlaub!$B$5:$B$604,"&lt;="&amp;CG$3,Urlaub!$C$5:$C$604,"&gt;="&amp;CG$3)&gt;0,1,0))</f>
        <v>0</v>
      </c>
      <c r="CH30" s="19" t="n">
        <f aca="false">IF($A30="",0,IF(COUNTIFS(Urlaub!$A$5:$A$604,$A30,Urlaub!$B$5:$B$604,"&lt;="&amp;CH$3,Urlaub!$C$5:$C$604,"&gt;="&amp;CH$3)&gt;0,1,0))</f>
        <v>0</v>
      </c>
      <c r="CI30" s="19" t="n">
        <f aca="false">IF($A30="",0,IF(COUNTIFS(Urlaub!$A$5:$A$604,$A30,Urlaub!$B$5:$B$604,"&lt;="&amp;CI$3,Urlaub!$C$5:$C$604,"&gt;="&amp;CI$3)&gt;0,1,0))</f>
        <v>0</v>
      </c>
      <c r="CJ30" s="19" t="n">
        <f aca="false">IF($A30="",0,IF(COUNTIFS(Urlaub!$A$5:$A$604,$A30,Urlaub!$B$5:$B$604,"&lt;="&amp;CJ$3,Urlaub!$C$5:$C$604,"&gt;="&amp;CJ$3)&gt;0,1,0))</f>
        <v>0</v>
      </c>
      <c r="CK30" s="19" t="n">
        <f aca="false">IF($A30="",0,IF(COUNTIFS(Urlaub!$A$5:$A$604,$A30,Urlaub!$B$5:$B$604,"&lt;="&amp;CK$3,Urlaub!$C$5:$C$604,"&gt;="&amp;CK$3)&gt;0,1,0))</f>
        <v>0</v>
      </c>
      <c r="CL30" s="19" t="n">
        <f aca="false">IF($A30="",0,IF(COUNTIFS(Urlaub!$A$5:$A$604,$A30,Urlaub!$B$5:$B$604,"&lt;="&amp;CL$3,Urlaub!$C$5:$C$604,"&gt;="&amp;CL$3)&gt;0,1,0))</f>
        <v>0</v>
      </c>
      <c r="CM30" s="19" t="n">
        <f aca="false">IF($A30="",0,IF(COUNTIFS(Urlaub!$A$5:$A$604,$A30,Urlaub!$B$5:$B$604,"&lt;="&amp;CM$3,Urlaub!$C$5:$C$604,"&gt;="&amp;CM$3)&gt;0,1,0))</f>
        <v>0</v>
      </c>
      <c r="CN30" s="19" t="n">
        <f aca="false">IF($A30="",0,IF(COUNTIFS(Urlaub!$A$5:$A$604,$A30,Urlaub!$B$5:$B$604,"&lt;="&amp;CN$3,Urlaub!$C$5:$C$604,"&gt;="&amp;CN$3)&gt;0,1,0))</f>
        <v>0</v>
      </c>
      <c r="CO30" s="19" t="n">
        <f aca="false">IF($A30="",0,IF(COUNTIFS(Urlaub!$A$5:$A$604,$A30,Urlaub!$B$5:$B$604,"&lt;="&amp;CO$3,Urlaub!$C$5:$C$604,"&gt;="&amp;CO$3)&gt;0,1,0))</f>
        <v>0</v>
      </c>
      <c r="CP30" s="19" t="n">
        <f aca="false">IF($A30="",0,IF(COUNTIFS(Urlaub!$A$5:$A$604,$A30,Urlaub!$B$5:$B$604,"&lt;="&amp;CP$3,Urlaub!$C$5:$C$604,"&gt;="&amp;CP$3)&gt;0,1,0))</f>
        <v>0</v>
      </c>
      <c r="CQ30" s="19" t="n">
        <f aca="false">IF($A30="",0,IF(COUNTIFS(Urlaub!$A$5:$A$604,$A30,Urlaub!$B$5:$B$604,"&lt;="&amp;CQ$3,Urlaub!$C$5:$C$604,"&gt;="&amp;CQ$3)&gt;0,1,0))</f>
        <v>0</v>
      </c>
      <c r="CR30" s="19" t="n">
        <f aca="false">IF($A30="",0,IF(COUNTIFS(Urlaub!$A$5:$A$604,$A30,Urlaub!$B$5:$B$604,"&lt;="&amp;CR$3,Urlaub!$C$5:$C$604,"&gt;="&amp;CR$3)&gt;0,1,0))</f>
        <v>0</v>
      </c>
      <c r="CS30" s="19" t="n">
        <f aca="false">IF($A30="",0,IF(COUNTIFS(Urlaub!$A$5:$A$604,$A30,Urlaub!$B$5:$B$604,"&lt;="&amp;CS$3,Urlaub!$C$5:$C$604,"&gt;="&amp;CS$3)&gt;0,1,0))</f>
        <v>0</v>
      </c>
      <c r="CT30" s="19" t="n">
        <f aca="false">IF($A30="",0,IF(COUNTIFS(Urlaub!$A$5:$A$604,$A30,Urlaub!$B$5:$B$604,"&lt;="&amp;CT$3,Urlaub!$C$5:$C$604,"&gt;="&amp;CT$3)&gt;0,1,0))</f>
        <v>0</v>
      </c>
      <c r="CU30" s="19" t="n">
        <f aca="false">IF($A30="",0,IF(COUNTIFS(Urlaub!$A$5:$A$604,$A30,Urlaub!$B$5:$B$604,"&lt;="&amp;CU$3,Urlaub!$C$5:$C$604,"&gt;="&amp;CU$3)&gt;0,1,0))</f>
        <v>0</v>
      </c>
      <c r="CV30" s="19" t="n">
        <f aca="false">IF($A30="",0,IF(COUNTIFS(Urlaub!$A$5:$A$604,$A30,Urlaub!$B$5:$B$604,"&lt;="&amp;CV$3,Urlaub!$C$5:$C$604,"&gt;="&amp;CV$3)&gt;0,1,0))</f>
        <v>0</v>
      </c>
      <c r="CW30" s="19" t="n">
        <f aca="false">IF($A30="",0,IF(COUNTIFS(Urlaub!$A$5:$A$604,$A30,Urlaub!$B$5:$B$604,"&lt;="&amp;CW$3,Urlaub!$C$5:$C$604,"&gt;="&amp;CW$3)&gt;0,1,0))</f>
        <v>0</v>
      </c>
      <c r="CX30" s="19" t="n">
        <f aca="false">IF($A30="",0,IF(COUNTIFS(Urlaub!$A$5:$A$604,$A30,Urlaub!$B$5:$B$604,"&lt;="&amp;CX$3,Urlaub!$C$5:$C$604,"&gt;="&amp;CX$3)&gt;0,1,0))</f>
        <v>0</v>
      </c>
      <c r="CY30" s="19" t="n">
        <f aca="false">IF($A30="",0,IF(COUNTIFS(Urlaub!$A$5:$A$604,$A30,Urlaub!$B$5:$B$604,"&lt;="&amp;CY$3,Urlaub!$C$5:$C$604,"&gt;="&amp;CY$3)&gt;0,1,0))</f>
        <v>0</v>
      </c>
      <c r="CZ30" s="19" t="n">
        <f aca="false">IF($A30="",0,IF(COUNTIFS(Urlaub!$A$5:$A$604,$A30,Urlaub!$B$5:$B$604,"&lt;="&amp;CZ$3,Urlaub!$C$5:$C$604,"&gt;="&amp;CZ$3)&gt;0,1,0))</f>
        <v>0</v>
      </c>
      <c r="DA30" s="19" t="n">
        <f aca="false">IF($A30="",0,IF(COUNTIFS(Urlaub!$A$5:$A$604,$A30,Urlaub!$B$5:$B$604,"&lt;="&amp;DA$3,Urlaub!$C$5:$C$604,"&gt;="&amp;DA$3)&gt;0,1,0))</f>
        <v>0</v>
      </c>
      <c r="DB30" s="19" t="n">
        <f aca="false">IF($A30="",0,IF(COUNTIFS(Urlaub!$A$5:$A$604,$A30,Urlaub!$B$5:$B$604,"&lt;="&amp;DB$3,Urlaub!$C$5:$C$604,"&gt;="&amp;DB$3)&gt;0,1,0))</f>
        <v>0</v>
      </c>
      <c r="DC30" s="19" t="n">
        <f aca="false">IF($A30="",0,IF(COUNTIFS(Urlaub!$A$5:$A$604,$A30,Urlaub!$B$5:$B$604,"&lt;="&amp;DC$3,Urlaub!$C$5:$C$604,"&gt;="&amp;DC$3)&gt;0,1,0))</f>
        <v>0</v>
      </c>
      <c r="DD30" s="19" t="n">
        <f aca="false">IF($A30="",0,IF(COUNTIFS(Urlaub!$A$5:$A$604,$A30,Urlaub!$B$5:$B$604,"&lt;="&amp;DD$3,Urlaub!$C$5:$C$604,"&gt;="&amp;DD$3)&gt;0,1,0))</f>
        <v>0</v>
      </c>
      <c r="DE30" s="19" t="n">
        <f aca="false">IF($A30="",0,IF(COUNTIFS(Urlaub!$A$5:$A$604,$A30,Urlaub!$B$5:$B$604,"&lt;="&amp;DE$3,Urlaub!$C$5:$C$604,"&gt;="&amp;DE$3)&gt;0,1,0))</f>
        <v>0</v>
      </c>
      <c r="DF30" s="19" t="n">
        <f aca="false">IF($A30="",0,IF(COUNTIFS(Urlaub!$A$5:$A$604,$A30,Urlaub!$B$5:$B$604,"&lt;="&amp;DF$3,Urlaub!$C$5:$C$604,"&gt;="&amp;DF$3)&gt;0,1,0))</f>
        <v>0</v>
      </c>
      <c r="DG30" s="19" t="n">
        <f aca="false">IF($A30="",0,IF(COUNTIFS(Urlaub!$A$5:$A$604,$A30,Urlaub!$B$5:$B$604,"&lt;="&amp;DG$3,Urlaub!$C$5:$C$604,"&gt;="&amp;DG$3)&gt;0,1,0))</f>
        <v>0</v>
      </c>
      <c r="DH30" s="19" t="n">
        <f aca="false">IF($A30="",0,IF(COUNTIFS(Urlaub!$A$5:$A$604,$A30,Urlaub!$B$5:$B$604,"&lt;="&amp;DH$3,Urlaub!$C$5:$C$604,"&gt;="&amp;DH$3)&gt;0,1,0))</f>
        <v>0</v>
      </c>
      <c r="DI30" s="19" t="n">
        <f aca="false">IF($A30="",0,IF(COUNTIFS(Urlaub!$A$5:$A$604,$A30,Urlaub!$B$5:$B$604,"&lt;="&amp;DI$3,Urlaub!$C$5:$C$604,"&gt;="&amp;DI$3)&gt;0,1,0))</f>
        <v>0</v>
      </c>
      <c r="DJ30" s="19" t="n">
        <f aca="false">IF($A30="",0,IF(COUNTIFS(Urlaub!$A$5:$A$604,$A30,Urlaub!$B$5:$B$604,"&lt;="&amp;DJ$3,Urlaub!$C$5:$C$604,"&gt;="&amp;DJ$3)&gt;0,1,0))</f>
        <v>0</v>
      </c>
      <c r="DK30" s="19" t="n">
        <f aca="false">IF($A30="",0,IF(COUNTIFS(Urlaub!$A$5:$A$604,$A30,Urlaub!$B$5:$B$604,"&lt;="&amp;DK$3,Urlaub!$C$5:$C$604,"&gt;="&amp;DK$3)&gt;0,1,0))</f>
        <v>0</v>
      </c>
      <c r="DL30" s="19" t="n">
        <f aca="false">IF($A30="",0,IF(COUNTIFS(Urlaub!$A$5:$A$604,$A30,Urlaub!$B$5:$B$604,"&lt;="&amp;DL$3,Urlaub!$C$5:$C$604,"&gt;="&amp;DL$3)&gt;0,1,0))</f>
        <v>0</v>
      </c>
      <c r="DM30" s="19" t="n">
        <f aca="false">IF($A30="",0,IF(COUNTIFS(Urlaub!$A$5:$A$604,$A30,Urlaub!$B$5:$B$604,"&lt;="&amp;DM$3,Urlaub!$C$5:$C$604,"&gt;="&amp;DM$3)&gt;0,1,0))</f>
        <v>0</v>
      </c>
      <c r="DN30" s="19" t="n">
        <f aca="false">IF($A30="",0,IF(COUNTIFS(Urlaub!$A$5:$A$604,$A30,Urlaub!$B$5:$B$604,"&lt;="&amp;DN$3,Urlaub!$C$5:$C$604,"&gt;="&amp;DN$3)&gt;0,1,0))</f>
        <v>0</v>
      </c>
      <c r="DO30" s="19" t="n">
        <f aca="false">IF($A30="",0,IF(COUNTIFS(Urlaub!$A$5:$A$604,$A30,Urlaub!$B$5:$B$604,"&lt;="&amp;DO$3,Urlaub!$C$5:$C$604,"&gt;="&amp;DO$3)&gt;0,1,0))</f>
        <v>0</v>
      </c>
      <c r="DP30" s="19" t="n">
        <f aca="false">IF($A30="",0,IF(COUNTIFS(Urlaub!$A$5:$A$604,$A30,Urlaub!$B$5:$B$604,"&lt;="&amp;DP$3,Urlaub!$C$5:$C$604,"&gt;="&amp;DP$3)&gt;0,1,0))</f>
        <v>0</v>
      </c>
      <c r="DQ30" s="19" t="n">
        <f aca="false">IF($A30="",0,IF(COUNTIFS(Urlaub!$A$5:$A$604,$A30,Urlaub!$B$5:$B$604,"&lt;="&amp;DQ$3,Urlaub!$C$5:$C$604,"&gt;="&amp;DQ$3)&gt;0,1,0))</f>
        <v>0</v>
      </c>
      <c r="DR30" s="19" t="n">
        <f aca="false">IF($A30="",0,IF(COUNTIFS(Urlaub!$A$5:$A$604,$A30,Urlaub!$B$5:$B$604,"&lt;="&amp;DR$3,Urlaub!$C$5:$C$604,"&gt;="&amp;DR$3)&gt;0,1,0))</f>
        <v>0</v>
      </c>
      <c r="DS30" s="19" t="n">
        <f aca="false">IF($A30="",0,IF(COUNTIFS(Urlaub!$A$5:$A$604,$A30,Urlaub!$B$5:$B$604,"&lt;="&amp;DS$3,Urlaub!$C$5:$C$604,"&gt;="&amp;DS$3)&gt;0,1,0))</f>
        <v>0</v>
      </c>
      <c r="DT30" s="19" t="n">
        <f aca="false">IF($A30="",0,IF(COUNTIFS(Urlaub!$A$5:$A$604,$A30,Urlaub!$B$5:$B$604,"&lt;="&amp;DT$3,Urlaub!$C$5:$C$604,"&gt;="&amp;DT$3)&gt;0,1,0))</f>
        <v>0</v>
      </c>
      <c r="DU30" s="19" t="n">
        <f aca="false">IF($A30="",0,IF(COUNTIFS(Urlaub!$A$5:$A$604,$A30,Urlaub!$B$5:$B$604,"&lt;="&amp;DU$3,Urlaub!$C$5:$C$604,"&gt;="&amp;DU$3)&gt;0,1,0))</f>
        <v>0</v>
      </c>
      <c r="DV30" s="19" t="n">
        <f aca="false">IF($A30="",0,IF(COUNTIFS(Urlaub!$A$5:$A$604,$A30,Urlaub!$B$5:$B$604,"&lt;="&amp;DV$3,Urlaub!$C$5:$C$604,"&gt;="&amp;DV$3)&gt;0,1,0))</f>
        <v>0</v>
      </c>
      <c r="DW30" s="19" t="n">
        <f aca="false">IF($A30="",0,IF(COUNTIFS(Urlaub!$A$5:$A$604,$A30,Urlaub!$B$5:$B$604,"&lt;="&amp;DW$3,Urlaub!$C$5:$C$604,"&gt;="&amp;DW$3)&gt;0,1,0))</f>
        <v>0</v>
      </c>
      <c r="DX30" s="19" t="n">
        <f aca="false">IF($A30="",0,IF(COUNTIFS(Urlaub!$A$5:$A$604,$A30,Urlaub!$B$5:$B$604,"&lt;="&amp;DX$3,Urlaub!$C$5:$C$604,"&gt;="&amp;DX$3)&gt;0,1,0))</f>
        <v>0</v>
      </c>
      <c r="DY30" s="19" t="n">
        <f aca="false">IF($A30="",0,IF(COUNTIFS(Urlaub!$A$5:$A$604,$A30,Urlaub!$B$5:$B$604,"&lt;="&amp;DY$3,Urlaub!$C$5:$C$604,"&gt;="&amp;DY$3)&gt;0,1,0))</f>
        <v>0</v>
      </c>
      <c r="DZ30" s="19" t="n">
        <f aca="false">IF($A30="",0,IF(COUNTIFS(Urlaub!$A$5:$A$604,$A30,Urlaub!$B$5:$B$604,"&lt;="&amp;DZ$3,Urlaub!$C$5:$C$604,"&gt;="&amp;DZ$3)&gt;0,1,0))</f>
        <v>0</v>
      </c>
      <c r="EA30" s="19" t="n">
        <f aca="false">IF($A30="",0,IF(COUNTIFS(Urlaub!$A$5:$A$604,$A30,Urlaub!$B$5:$B$604,"&lt;="&amp;EA$3,Urlaub!$C$5:$C$604,"&gt;="&amp;EA$3)&gt;0,1,0))</f>
        <v>0</v>
      </c>
      <c r="EB30" s="19" t="n">
        <f aca="false">IF($A30="",0,IF(COUNTIFS(Urlaub!$A$5:$A$604,$A30,Urlaub!$B$5:$B$604,"&lt;="&amp;EB$3,Urlaub!$C$5:$C$604,"&gt;="&amp;EB$3)&gt;0,1,0))</f>
        <v>0</v>
      </c>
      <c r="EC30" s="19" t="n">
        <f aca="false">IF($A30="",0,IF(COUNTIFS(Urlaub!$A$5:$A$604,$A30,Urlaub!$B$5:$B$604,"&lt;="&amp;EC$3,Urlaub!$C$5:$C$604,"&gt;="&amp;EC$3)&gt;0,1,0))</f>
        <v>0</v>
      </c>
      <c r="ED30" s="19" t="n">
        <f aca="false">IF($A30="",0,IF(COUNTIFS(Urlaub!$A$5:$A$604,$A30,Urlaub!$B$5:$B$604,"&lt;="&amp;ED$3,Urlaub!$C$5:$C$604,"&gt;="&amp;ED$3)&gt;0,1,0))</f>
        <v>0</v>
      </c>
      <c r="EE30" s="19" t="n">
        <f aca="false">IF($A30="",0,IF(COUNTIFS(Urlaub!$A$5:$A$604,$A30,Urlaub!$B$5:$B$604,"&lt;="&amp;EE$3,Urlaub!$C$5:$C$604,"&gt;="&amp;EE$3)&gt;0,1,0))</f>
        <v>0</v>
      </c>
      <c r="EF30" s="19" t="n">
        <f aca="false">IF($A30="",0,IF(COUNTIFS(Urlaub!$A$5:$A$604,$A30,Urlaub!$B$5:$B$604,"&lt;="&amp;EF$3,Urlaub!$C$5:$C$604,"&gt;="&amp;EF$3)&gt;0,1,0))</f>
        <v>0</v>
      </c>
      <c r="EG30" s="19" t="n">
        <f aca="false">IF($A30="",0,IF(COUNTIFS(Urlaub!$A$5:$A$604,$A30,Urlaub!$B$5:$B$604,"&lt;="&amp;EG$3,Urlaub!$C$5:$C$604,"&gt;="&amp;EG$3)&gt;0,1,0))</f>
        <v>0</v>
      </c>
      <c r="EH30" s="19" t="n">
        <f aca="false">IF($A30="",0,IF(COUNTIFS(Urlaub!$A$5:$A$604,$A30,Urlaub!$B$5:$B$604,"&lt;="&amp;EH$3,Urlaub!$C$5:$C$604,"&gt;="&amp;EH$3)&gt;0,1,0))</f>
        <v>0</v>
      </c>
      <c r="EI30" s="19" t="n">
        <f aca="false">IF($A30="",0,IF(COUNTIFS(Urlaub!$A$5:$A$604,$A30,Urlaub!$B$5:$B$604,"&lt;="&amp;EI$3,Urlaub!$C$5:$C$604,"&gt;="&amp;EI$3)&gt;0,1,0))</f>
        <v>0</v>
      </c>
      <c r="EJ30" s="19" t="n">
        <f aca="false">IF($A30="",0,IF(COUNTIFS(Urlaub!$A$5:$A$604,$A30,Urlaub!$B$5:$B$604,"&lt;="&amp;EJ$3,Urlaub!$C$5:$C$604,"&gt;="&amp;EJ$3)&gt;0,1,0))</f>
        <v>0</v>
      </c>
      <c r="EK30" s="19" t="n">
        <f aca="false">IF($A30="",0,IF(COUNTIFS(Urlaub!$A$5:$A$604,$A30,Urlaub!$B$5:$B$604,"&lt;="&amp;EK$3,Urlaub!$C$5:$C$604,"&gt;="&amp;EK$3)&gt;0,1,0))</f>
        <v>0</v>
      </c>
      <c r="EL30" s="19" t="n">
        <f aca="false">IF($A30="",0,IF(COUNTIFS(Urlaub!$A$5:$A$604,$A30,Urlaub!$B$5:$B$604,"&lt;="&amp;EL$3,Urlaub!$C$5:$C$604,"&gt;="&amp;EL$3)&gt;0,1,0))</f>
        <v>0</v>
      </c>
      <c r="EM30" s="19" t="n">
        <f aca="false">IF($A30="",0,IF(COUNTIFS(Urlaub!$A$5:$A$604,$A30,Urlaub!$B$5:$B$604,"&lt;="&amp;EM$3,Urlaub!$C$5:$C$604,"&gt;="&amp;EM$3)&gt;0,1,0))</f>
        <v>0</v>
      </c>
      <c r="EN30" s="19" t="n">
        <f aca="false">IF($A30="",0,IF(COUNTIFS(Urlaub!$A$5:$A$604,$A30,Urlaub!$B$5:$B$604,"&lt;="&amp;EN$3,Urlaub!$C$5:$C$604,"&gt;="&amp;EN$3)&gt;0,1,0))</f>
        <v>0</v>
      </c>
      <c r="EO30" s="19" t="n">
        <f aca="false">IF($A30="",0,IF(COUNTIFS(Urlaub!$A$5:$A$604,$A30,Urlaub!$B$5:$B$604,"&lt;="&amp;EO$3,Urlaub!$C$5:$C$604,"&gt;="&amp;EO$3)&gt;0,1,0))</f>
        <v>0</v>
      </c>
      <c r="EP30" s="19" t="n">
        <f aca="false">IF($A30="",0,IF(COUNTIFS(Urlaub!$A$5:$A$604,$A30,Urlaub!$B$5:$B$604,"&lt;="&amp;EP$3,Urlaub!$C$5:$C$604,"&gt;="&amp;EP$3)&gt;0,1,0))</f>
        <v>0</v>
      </c>
      <c r="EQ30" s="19" t="n">
        <f aca="false">IF($A30="",0,IF(COUNTIFS(Urlaub!$A$5:$A$604,$A30,Urlaub!$B$5:$B$604,"&lt;="&amp;EQ$3,Urlaub!$C$5:$C$604,"&gt;="&amp;EQ$3)&gt;0,1,0))</f>
        <v>0</v>
      </c>
      <c r="ER30" s="19" t="n">
        <f aca="false">IF($A30="",0,IF(COUNTIFS(Urlaub!$A$5:$A$604,$A30,Urlaub!$B$5:$B$604,"&lt;="&amp;ER$3,Urlaub!$C$5:$C$604,"&gt;="&amp;ER$3)&gt;0,1,0))</f>
        <v>0</v>
      </c>
      <c r="ES30" s="19" t="n">
        <f aca="false">IF($A30="",0,IF(COUNTIFS(Urlaub!$A$5:$A$604,$A30,Urlaub!$B$5:$B$604,"&lt;="&amp;ES$3,Urlaub!$C$5:$C$604,"&gt;="&amp;ES$3)&gt;0,1,0))</f>
        <v>0</v>
      </c>
      <c r="ET30" s="19" t="n">
        <f aca="false">IF($A30="",0,IF(COUNTIFS(Urlaub!$A$5:$A$604,$A30,Urlaub!$B$5:$B$604,"&lt;="&amp;ET$3,Urlaub!$C$5:$C$604,"&gt;="&amp;ET$3)&gt;0,1,0))</f>
        <v>0</v>
      </c>
      <c r="EU30" s="19" t="n">
        <f aca="false">IF($A30="",0,IF(COUNTIFS(Urlaub!$A$5:$A$604,$A30,Urlaub!$B$5:$B$604,"&lt;="&amp;EU$3,Urlaub!$C$5:$C$604,"&gt;="&amp;EU$3)&gt;0,1,0))</f>
        <v>0</v>
      </c>
      <c r="EV30" s="19" t="n">
        <f aca="false">IF($A30="",0,IF(COUNTIFS(Urlaub!$A$5:$A$604,$A30,Urlaub!$B$5:$B$604,"&lt;="&amp;EV$3,Urlaub!$C$5:$C$604,"&gt;="&amp;EV$3)&gt;0,1,0))</f>
        <v>0</v>
      </c>
      <c r="EW30" s="19" t="n">
        <f aca="false">IF($A30="",0,IF(COUNTIFS(Urlaub!$A$5:$A$604,$A30,Urlaub!$B$5:$B$604,"&lt;="&amp;EW$3,Urlaub!$C$5:$C$604,"&gt;="&amp;EW$3)&gt;0,1,0))</f>
        <v>0</v>
      </c>
      <c r="EX30" s="19" t="n">
        <f aca="false">IF($A30="",0,IF(COUNTIFS(Urlaub!$A$5:$A$604,$A30,Urlaub!$B$5:$B$604,"&lt;="&amp;EX$3,Urlaub!$C$5:$C$604,"&gt;="&amp;EX$3)&gt;0,1,0))</f>
        <v>0</v>
      </c>
      <c r="EY30" s="19" t="n">
        <f aca="false">IF($A30="",0,IF(COUNTIFS(Urlaub!$A$5:$A$604,$A30,Urlaub!$B$5:$B$604,"&lt;="&amp;EY$3,Urlaub!$C$5:$C$604,"&gt;="&amp;EY$3)&gt;0,1,0))</f>
        <v>0</v>
      </c>
      <c r="EZ30" s="19" t="n">
        <f aca="false">IF($A30="",0,IF(COUNTIFS(Urlaub!$A$5:$A$604,$A30,Urlaub!$B$5:$B$604,"&lt;="&amp;EZ$3,Urlaub!$C$5:$C$604,"&gt;="&amp;EZ$3)&gt;0,1,0))</f>
        <v>0</v>
      </c>
      <c r="FA30" s="19" t="n">
        <f aca="false">IF($A30="",0,IF(COUNTIFS(Urlaub!$A$5:$A$604,$A30,Urlaub!$B$5:$B$604,"&lt;="&amp;FA$3,Urlaub!$C$5:$C$604,"&gt;="&amp;FA$3)&gt;0,1,0))</f>
        <v>0</v>
      </c>
      <c r="FB30" s="19" t="n">
        <f aca="false">IF($A30="",0,IF(COUNTIFS(Urlaub!$A$5:$A$604,$A30,Urlaub!$B$5:$B$604,"&lt;="&amp;FB$3,Urlaub!$C$5:$C$604,"&gt;="&amp;FB$3)&gt;0,1,0))</f>
        <v>0</v>
      </c>
      <c r="FC30" s="19" t="n">
        <f aca="false">IF($A30="",0,IF(COUNTIFS(Urlaub!$A$5:$A$604,$A30,Urlaub!$B$5:$B$604,"&lt;="&amp;FC$3,Urlaub!$C$5:$C$604,"&gt;="&amp;FC$3)&gt;0,1,0))</f>
        <v>0</v>
      </c>
      <c r="FD30" s="19" t="n">
        <f aca="false">IF($A30="",0,IF(COUNTIFS(Urlaub!$A$5:$A$604,$A30,Urlaub!$B$5:$B$604,"&lt;="&amp;FD$3,Urlaub!$C$5:$C$604,"&gt;="&amp;FD$3)&gt;0,1,0))</f>
        <v>0</v>
      </c>
      <c r="FE30" s="19" t="n">
        <f aca="false">IF($A30="",0,IF(COUNTIFS(Urlaub!$A$5:$A$604,$A30,Urlaub!$B$5:$B$604,"&lt;="&amp;FE$3,Urlaub!$C$5:$C$604,"&gt;="&amp;FE$3)&gt;0,1,0))</f>
        <v>0</v>
      </c>
      <c r="FF30" s="19" t="n">
        <f aca="false">IF($A30="",0,IF(COUNTIFS(Urlaub!$A$5:$A$604,$A30,Urlaub!$B$5:$B$604,"&lt;="&amp;FF$3,Urlaub!$C$5:$C$604,"&gt;="&amp;FF$3)&gt;0,1,0))</f>
        <v>0</v>
      </c>
      <c r="FG30" s="19" t="n">
        <f aca="false">IF($A30="",0,IF(COUNTIFS(Urlaub!$A$5:$A$604,$A30,Urlaub!$B$5:$B$604,"&lt;="&amp;FG$3,Urlaub!$C$5:$C$604,"&gt;="&amp;FG$3)&gt;0,1,0))</f>
        <v>0</v>
      </c>
      <c r="FH30" s="19" t="n">
        <f aca="false">IF($A30="",0,IF(COUNTIFS(Urlaub!$A$5:$A$604,$A30,Urlaub!$B$5:$B$604,"&lt;="&amp;FH$3,Urlaub!$C$5:$C$604,"&gt;="&amp;FH$3)&gt;0,1,0))</f>
        <v>0</v>
      </c>
      <c r="FI30" s="19" t="n">
        <f aca="false">IF($A30="",0,IF(COUNTIFS(Urlaub!$A$5:$A$604,$A30,Urlaub!$B$5:$B$604,"&lt;="&amp;FI$3,Urlaub!$C$5:$C$604,"&gt;="&amp;FI$3)&gt;0,1,0))</f>
        <v>0</v>
      </c>
      <c r="FJ30" s="19" t="n">
        <f aca="false">IF($A30="",0,IF(COUNTIFS(Urlaub!$A$5:$A$604,$A30,Urlaub!$B$5:$B$604,"&lt;="&amp;FJ$3,Urlaub!$C$5:$C$604,"&gt;="&amp;FJ$3)&gt;0,1,0))</f>
        <v>0</v>
      </c>
      <c r="FK30" s="19" t="n">
        <f aca="false">IF($A30="",0,IF(COUNTIFS(Urlaub!$A$5:$A$604,$A30,Urlaub!$B$5:$B$604,"&lt;="&amp;FK$3,Urlaub!$C$5:$C$604,"&gt;="&amp;FK$3)&gt;0,1,0))</f>
        <v>0</v>
      </c>
      <c r="FL30" s="19" t="n">
        <f aca="false">IF($A30="",0,IF(COUNTIFS(Urlaub!$A$5:$A$604,$A30,Urlaub!$B$5:$B$604,"&lt;="&amp;FL$3,Urlaub!$C$5:$C$604,"&gt;="&amp;FL$3)&gt;0,1,0))</f>
        <v>0</v>
      </c>
      <c r="FM30" s="19" t="n">
        <f aca="false">IF($A30="",0,IF(COUNTIFS(Urlaub!$A$5:$A$604,$A30,Urlaub!$B$5:$B$604,"&lt;="&amp;FM$3,Urlaub!$C$5:$C$604,"&gt;="&amp;FM$3)&gt;0,1,0))</f>
        <v>0</v>
      </c>
      <c r="FN30" s="19" t="n">
        <f aca="false">IF($A30="",0,IF(COUNTIFS(Urlaub!$A$5:$A$604,$A30,Urlaub!$B$5:$B$604,"&lt;="&amp;FN$3,Urlaub!$C$5:$C$604,"&gt;="&amp;FN$3)&gt;0,1,0))</f>
        <v>0</v>
      </c>
      <c r="FO30" s="19" t="n">
        <f aca="false">IF($A30="",0,IF(COUNTIFS(Urlaub!$A$5:$A$604,$A30,Urlaub!$B$5:$B$604,"&lt;="&amp;FO$3,Urlaub!$C$5:$C$604,"&gt;="&amp;FO$3)&gt;0,1,0))</f>
        <v>0</v>
      </c>
      <c r="FP30" s="19" t="n">
        <f aca="false">IF($A30="",0,IF(COUNTIFS(Urlaub!$A$5:$A$604,$A30,Urlaub!$B$5:$B$604,"&lt;="&amp;FP$3,Urlaub!$C$5:$C$604,"&gt;="&amp;FP$3)&gt;0,1,0))</f>
        <v>0</v>
      </c>
      <c r="FQ30" s="19" t="n">
        <f aca="false">IF($A30="",0,IF(COUNTIFS(Urlaub!$A$5:$A$604,$A30,Urlaub!$B$5:$B$604,"&lt;="&amp;FQ$3,Urlaub!$C$5:$C$604,"&gt;="&amp;FQ$3)&gt;0,1,0))</f>
        <v>0</v>
      </c>
      <c r="FR30" s="19" t="n">
        <f aca="false">IF($A30="",0,IF(COUNTIFS(Urlaub!$A$5:$A$604,$A30,Urlaub!$B$5:$B$604,"&lt;="&amp;FR$3,Urlaub!$C$5:$C$604,"&gt;="&amp;FR$3)&gt;0,1,0))</f>
        <v>0</v>
      </c>
      <c r="FS30" s="19" t="n">
        <f aca="false">IF($A30="",0,IF(COUNTIFS(Urlaub!$A$5:$A$604,$A30,Urlaub!$B$5:$B$604,"&lt;="&amp;FS$3,Urlaub!$C$5:$C$604,"&gt;="&amp;FS$3)&gt;0,1,0))</f>
        <v>0</v>
      </c>
      <c r="FT30" s="19" t="n">
        <f aca="false">IF($A30="",0,IF(COUNTIFS(Urlaub!$A$5:$A$604,$A30,Urlaub!$B$5:$B$604,"&lt;="&amp;FT$3,Urlaub!$C$5:$C$604,"&gt;="&amp;FT$3)&gt;0,1,0))</f>
        <v>0</v>
      </c>
      <c r="FU30" s="19" t="n">
        <f aca="false">IF($A30="",0,IF(COUNTIFS(Urlaub!$A$5:$A$604,$A30,Urlaub!$B$5:$B$604,"&lt;="&amp;FU$3,Urlaub!$C$5:$C$604,"&gt;="&amp;FU$3)&gt;0,1,0))</f>
        <v>0</v>
      </c>
      <c r="FV30" s="19" t="n">
        <f aca="false">IF($A30="",0,IF(COUNTIFS(Urlaub!$A$5:$A$604,$A30,Urlaub!$B$5:$B$604,"&lt;="&amp;FV$3,Urlaub!$C$5:$C$604,"&gt;="&amp;FV$3)&gt;0,1,0))</f>
        <v>0</v>
      </c>
      <c r="FW30" s="19" t="n">
        <f aca="false">IF($A30="",0,IF(COUNTIFS(Urlaub!$A$5:$A$604,$A30,Urlaub!$B$5:$B$604,"&lt;="&amp;FW$3,Urlaub!$C$5:$C$604,"&gt;="&amp;FW$3)&gt;0,1,0))</f>
        <v>0</v>
      </c>
      <c r="FX30" s="19" t="n">
        <f aca="false">IF($A30="",0,IF(COUNTIFS(Urlaub!$A$5:$A$604,$A30,Urlaub!$B$5:$B$604,"&lt;="&amp;FX$3,Urlaub!$C$5:$C$604,"&gt;="&amp;FX$3)&gt;0,1,0))</f>
        <v>0</v>
      </c>
      <c r="FY30" s="19" t="n">
        <f aca="false">IF($A30="",0,IF(COUNTIFS(Urlaub!$A$5:$A$604,$A30,Urlaub!$B$5:$B$604,"&lt;="&amp;FY$3,Urlaub!$C$5:$C$604,"&gt;="&amp;FY$3)&gt;0,1,0))</f>
        <v>0</v>
      </c>
      <c r="FZ30" s="19" t="n">
        <f aca="false">IF($A30="",0,IF(COUNTIFS(Urlaub!$A$5:$A$604,$A30,Urlaub!$B$5:$B$604,"&lt;="&amp;FZ$3,Urlaub!$C$5:$C$604,"&gt;="&amp;FZ$3)&gt;0,1,0))</f>
        <v>0</v>
      </c>
      <c r="GA30" s="19" t="n">
        <f aca="false">IF($A30="",0,IF(COUNTIFS(Urlaub!$A$5:$A$604,$A30,Urlaub!$B$5:$B$604,"&lt;="&amp;GA$3,Urlaub!$C$5:$C$604,"&gt;="&amp;GA$3)&gt;0,1,0))</f>
        <v>0</v>
      </c>
      <c r="GB30" s="19" t="n">
        <f aca="false">IF($A30="",0,IF(COUNTIFS(Urlaub!$A$5:$A$604,$A30,Urlaub!$B$5:$B$604,"&lt;="&amp;GB$3,Urlaub!$C$5:$C$604,"&gt;="&amp;GB$3)&gt;0,1,0))</f>
        <v>0</v>
      </c>
      <c r="GC30" s="19" t="n">
        <f aca="false">IF($A30="",0,IF(COUNTIFS(Urlaub!$A$5:$A$604,$A30,Urlaub!$B$5:$B$604,"&lt;="&amp;GC$3,Urlaub!$C$5:$C$604,"&gt;="&amp;GC$3)&gt;0,1,0))</f>
        <v>0</v>
      </c>
      <c r="GD30" s="19" t="n">
        <f aca="false">IF($A30="",0,IF(COUNTIFS(Urlaub!$A$5:$A$604,$A30,Urlaub!$B$5:$B$604,"&lt;="&amp;GD$3,Urlaub!$C$5:$C$604,"&gt;="&amp;GD$3)&gt;0,1,0))</f>
        <v>0</v>
      </c>
      <c r="GE30" s="19" t="n">
        <f aca="false">IF($A30="",0,IF(COUNTIFS(Urlaub!$A$5:$A$604,$A30,Urlaub!$B$5:$B$604,"&lt;="&amp;GE$3,Urlaub!$C$5:$C$604,"&gt;="&amp;GE$3)&gt;0,1,0))</f>
        <v>0</v>
      </c>
      <c r="GF30" s="19" t="n">
        <f aca="false">IF($A30="",0,IF(COUNTIFS(Urlaub!$A$5:$A$604,$A30,Urlaub!$B$5:$B$604,"&lt;="&amp;GF$3,Urlaub!$C$5:$C$604,"&gt;="&amp;GF$3)&gt;0,1,0))</f>
        <v>0</v>
      </c>
      <c r="GG30" s="19" t="n">
        <f aca="false">IF($A30="",0,IF(COUNTIFS(Urlaub!$A$5:$A$604,$A30,Urlaub!$B$5:$B$604,"&lt;="&amp;GG$3,Urlaub!$C$5:$C$604,"&gt;="&amp;GG$3)&gt;0,1,0))</f>
        <v>0</v>
      </c>
      <c r="GH30" s="19" t="n">
        <f aca="false">IF($A30="",0,IF(COUNTIFS(Urlaub!$A$5:$A$604,$A30,Urlaub!$B$5:$B$604,"&lt;="&amp;GH$3,Urlaub!$C$5:$C$604,"&gt;="&amp;GH$3)&gt;0,1,0))</f>
        <v>0</v>
      </c>
      <c r="GI30" s="19" t="n">
        <f aca="false">IF($A30="",0,IF(COUNTIFS(Urlaub!$A$5:$A$604,$A30,Urlaub!$B$5:$B$604,"&lt;="&amp;GI$3,Urlaub!$C$5:$C$604,"&gt;="&amp;GI$3)&gt;0,1,0))</f>
        <v>0</v>
      </c>
      <c r="GJ30" s="19" t="n">
        <f aca="false">IF($A30="",0,IF(COUNTIFS(Urlaub!$A$5:$A$604,$A30,Urlaub!$B$5:$B$604,"&lt;="&amp;GJ$3,Urlaub!$C$5:$C$604,"&gt;="&amp;GJ$3)&gt;0,1,0))</f>
        <v>0</v>
      </c>
      <c r="GK30" s="19" t="n">
        <f aca="false">IF($A30="",0,IF(COUNTIFS(Urlaub!$A$5:$A$604,$A30,Urlaub!$B$5:$B$604,"&lt;="&amp;GK$3,Urlaub!$C$5:$C$604,"&gt;="&amp;GK$3)&gt;0,1,0))</f>
        <v>0</v>
      </c>
      <c r="GL30" s="19" t="n">
        <f aca="false">IF($A30="",0,IF(COUNTIFS(Urlaub!$A$5:$A$604,$A30,Urlaub!$B$5:$B$604,"&lt;="&amp;GL$3,Urlaub!$C$5:$C$604,"&gt;="&amp;GL$3)&gt;0,1,0))</f>
        <v>0</v>
      </c>
      <c r="GM30" s="19" t="n">
        <f aca="false">IF($A30="",0,IF(COUNTIFS(Urlaub!$A$5:$A$604,$A30,Urlaub!$B$5:$B$604,"&lt;="&amp;GM$3,Urlaub!$C$5:$C$604,"&gt;="&amp;GM$3)&gt;0,1,0))</f>
        <v>0</v>
      </c>
      <c r="GN30" s="19" t="n">
        <f aca="false">IF($A30="",0,IF(COUNTIFS(Urlaub!$A$5:$A$604,$A30,Urlaub!$B$5:$B$604,"&lt;="&amp;GN$3,Urlaub!$C$5:$C$604,"&gt;="&amp;GN$3)&gt;0,1,0))</f>
        <v>0</v>
      </c>
      <c r="GO30" s="19" t="n">
        <f aca="false">IF($A30="",0,IF(COUNTIFS(Urlaub!$A$5:$A$604,$A30,Urlaub!$B$5:$B$604,"&lt;="&amp;GO$3,Urlaub!$C$5:$C$604,"&gt;="&amp;GO$3)&gt;0,1,0))</f>
        <v>0</v>
      </c>
      <c r="GP30" s="19" t="n">
        <f aca="false">IF($A30="",0,IF(COUNTIFS(Urlaub!$A$5:$A$604,$A30,Urlaub!$B$5:$B$604,"&lt;="&amp;GP$3,Urlaub!$C$5:$C$604,"&gt;="&amp;GP$3)&gt;0,1,0))</f>
        <v>0</v>
      </c>
      <c r="GQ30" s="19" t="n">
        <f aca="false">IF($A30="",0,IF(COUNTIFS(Urlaub!$A$5:$A$604,$A30,Urlaub!$B$5:$B$604,"&lt;="&amp;GQ$3,Urlaub!$C$5:$C$604,"&gt;="&amp;GQ$3)&gt;0,1,0))</f>
        <v>0</v>
      </c>
      <c r="GR30" s="19" t="n">
        <f aca="false">IF($A30="",0,IF(COUNTIFS(Urlaub!$A$5:$A$604,$A30,Urlaub!$B$5:$B$604,"&lt;="&amp;GR$3,Urlaub!$C$5:$C$604,"&gt;="&amp;GR$3)&gt;0,1,0))</f>
        <v>0</v>
      </c>
      <c r="GS30" s="19" t="n">
        <f aca="false">IF($A30="",0,IF(COUNTIFS(Urlaub!$A$5:$A$604,$A30,Urlaub!$B$5:$B$604,"&lt;="&amp;GS$3,Urlaub!$C$5:$C$604,"&gt;="&amp;GS$3)&gt;0,1,0))</f>
        <v>0</v>
      </c>
      <c r="GT30" s="19" t="n">
        <f aca="false">IF($A30="",0,IF(COUNTIFS(Urlaub!$A$5:$A$604,$A30,Urlaub!$B$5:$B$604,"&lt;="&amp;GT$3,Urlaub!$C$5:$C$604,"&gt;="&amp;GT$3)&gt;0,1,0))</f>
        <v>0</v>
      </c>
      <c r="GU30" s="19" t="n">
        <f aca="false">IF($A30="",0,IF(COUNTIFS(Urlaub!$A$5:$A$604,$A30,Urlaub!$B$5:$B$604,"&lt;="&amp;GU$3,Urlaub!$C$5:$C$604,"&gt;="&amp;GU$3)&gt;0,1,0))</f>
        <v>0</v>
      </c>
      <c r="GV30" s="19" t="n">
        <f aca="false">IF($A30="",0,IF(COUNTIFS(Urlaub!$A$5:$A$604,$A30,Urlaub!$B$5:$B$604,"&lt;="&amp;GV$3,Urlaub!$C$5:$C$604,"&gt;="&amp;GV$3)&gt;0,1,0))</f>
        <v>0</v>
      </c>
      <c r="GW30" s="19" t="n">
        <f aca="false">IF($A30="",0,IF(COUNTIFS(Urlaub!$A$5:$A$604,$A30,Urlaub!$B$5:$B$604,"&lt;="&amp;GW$3,Urlaub!$C$5:$C$604,"&gt;="&amp;GW$3)&gt;0,1,0))</f>
        <v>0</v>
      </c>
      <c r="GX30" s="19" t="n">
        <f aca="false">IF($A30="",0,IF(COUNTIFS(Urlaub!$A$5:$A$604,$A30,Urlaub!$B$5:$B$604,"&lt;="&amp;GX$3,Urlaub!$C$5:$C$604,"&gt;="&amp;GX$3)&gt;0,1,0))</f>
        <v>0</v>
      </c>
      <c r="GY30" s="19" t="n">
        <f aca="false">IF($A30="",0,IF(COUNTIFS(Urlaub!$A$5:$A$604,$A30,Urlaub!$B$5:$B$604,"&lt;="&amp;GY$3,Urlaub!$C$5:$C$604,"&gt;="&amp;GY$3)&gt;0,1,0))</f>
        <v>0</v>
      </c>
      <c r="GZ30" s="19" t="n">
        <f aca="false">IF($A30="",0,IF(COUNTIFS(Urlaub!$A$5:$A$604,$A30,Urlaub!$B$5:$B$604,"&lt;="&amp;GZ$3,Urlaub!$C$5:$C$604,"&gt;="&amp;GZ$3)&gt;0,1,0))</f>
        <v>0</v>
      </c>
      <c r="HA30" s="19" t="n">
        <f aca="false">IF($A30="",0,IF(COUNTIFS(Urlaub!$A$5:$A$604,$A30,Urlaub!$B$5:$B$604,"&lt;="&amp;HA$3,Urlaub!$C$5:$C$604,"&gt;="&amp;HA$3)&gt;0,1,0))</f>
        <v>0</v>
      </c>
      <c r="HB30" s="19" t="n">
        <f aca="false">IF($A30="",0,IF(COUNTIFS(Urlaub!$A$5:$A$604,$A30,Urlaub!$B$5:$B$604,"&lt;="&amp;HB$3,Urlaub!$C$5:$C$604,"&gt;="&amp;HB$3)&gt;0,1,0))</f>
        <v>0</v>
      </c>
      <c r="HC30" s="19" t="n">
        <f aca="false">IF($A30="",0,IF(COUNTIFS(Urlaub!$A$5:$A$604,$A30,Urlaub!$B$5:$B$604,"&lt;="&amp;HC$3,Urlaub!$C$5:$C$604,"&gt;="&amp;HC$3)&gt;0,1,0))</f>
        <v>0</v>
      </c>
      <c r="HD30" s="19" t="n">
        <f aca="false">IF($A30="",0,IF(COUNTIFS(Urlaub!$A$5:$A$604,$A30,Urlaub!$B$5:$B$604,"&lt;="&amp;HD$3,Urlaub!$C$5:$C$604,"&gt;="&amp;HD$3)&gt;0,1,0))</f>
        <v>0</v>
      </c>
      <c r="HE30" s="19" t="n">
        <f aca="false">IF($A30="",0,IF(COUNTIFS(Urlaub!$A$5:$A$604,$A30,Urlaub!$B$5:$B$604,"&lt;="&amp;HE$3,Urlaub!$C$5:$C$604,"&gt;="&amp;HE$3)&gt;0,1,0))</f>
        <v>0</v>
      </c>
      <c r="HF30" s="19" t="n">
        <f aca="false">IF($A30="",0,IF(COUNTIFS(Urlaub!$A$5:$A$604,$A30,Urlaub!$B$5:$B$604,"&lt;="&amp;HF$3,Urlaub!$C$5:$C$604,"&gt;="&amp;HF$3)&gt;0,1,0))</f>
        <v>0</v>
      </c>
      <c r="HG30" s="19" t="n">
        <f aca="false">IF($A30="",0,IF(COUNTIFS(Urlaub!$A$5:$A$604,$A30,Urlaub!$B$5:$B$604,"&lt;="&amp;HG$3,Urlaub!$C$5:$C$604,"&gt;="&amp;HG$3)&gt;0,1,0))</f>
        <v>0</v>
      </c>
      <c r="HH30" s="19" t="n">
        <f aca="false">IF($A30="",0,IF(COUNTIFS(Urlaub!$A$5:$A$604,$A30,Urlaub!$B$5:$B$604,"&lt;="&amp;HH$3,Urlaub!$C$5:$C$604,"&gt;="&amp;HH$3)&gt;0,1,0))</f>
        <v>0</v>
      </c>
      <c r="HI30" s="19" t="n">
        <f aca="false">IF($A30="",0,IF(COUNTIFS(Urlaub!$A$5:$A$604,$A30,Urlaub!$B$5:$B$604,"&lt;="&amp;HI$3,Urlaub!$C$5:$C$604,"&gt;="&amp;HI$3)&gt;0,1,0))</f>
        <v>0</v>
      </c>
      <c r="HJ30" s="19" t="n">
        <f aca="false">IF($A30="",0,IF(COUNTIFS(Urlaub!$A$5:$A$604,$A30,Urlaub!$B$5:$B$604,"&lt;="&amp;HJ$3,Urlaub!$C$5:$C$604,"&gt;="&amp;HJ$3)&gt;0,1,0))</f>
        <v>0</v>
      </c>
      <c r="HK30" s="19" t="n">
        <f aca="false">IF($A30="",0,IF(COUNTIFS(Urlaub!$A$5:$A$604,$A30,Urlaub!$B$5:$B$604,"&lt;="&amp;HK$3,Urlaub!$C$5:$C$604,"&gt;="&amp;HK$3)&gt;0,1,0))</f>
        <v>0</v>
      </c>
      <c r="HL30" s="19" t="n">
        <f aca="false">IF($A30="",0,IF(COUNTIFS(Urlaub!$A$5:$A$604,$A30,Urlaub!$B$5:$B$604,"&lt;="&amp;HL$3,Urlaub!$C$5:$C$604,"&gt;="&amp;HL$3)&gt;0,1,0))</f>
        <v>0</v>
      </c>
      <c r="HM30" s="19" t="n">
        <f aca="false">IF($A30="",0,IF(COUNTIFS(Urlaub!$A$5:$A$604,$A30,Urlaub!$B$5:$B$604,"&lt;="&amp;HM$3,Urlaub!$C$5:$C$604,"&gt;="&amp;HM$3)&gt;0,1,0))</f>
        <v>0</v>
      </c>
      <c r="HN30" s="19" t="n">
        <f aca="false">IF($A30="",0,IF(COUNTIFS(Urlaub!$A$5:$A$604,$A30,Urlaub!$B$5:$B$604,"&lt;="&amp;HN$3,Urlaub!$C$5:$C$604,"&gt;="&amp;HN$3)&gt;0,1,0))</f>
        <v>0</v>
      </c>
      <c r="HO30" s="19" t="n">
        <f aca="false">IF($A30="",0,IF(COUNTIFS(Urlaub!$A$5:$A$604,$A30,Urlaub!$B$5:$B$604,"&lt;="&amp;HO$3,Urlaub!$C$5:$C$604,"&gt;="&amp;HO$3)&gt;0,1,0))</f>
        <v>0</v>
      </c>
      <c r="HP30" s="19" t="n">
        <f aca="false">IF($A30="",0,IF(COUNTIFS(Urlaub!$A$5:$A$604,$A30,Urlaub!$B$5:$B$604,"&lt;="&amp;HP$3,Urlaub!$C$5:$C$604,"&gt;="&amp;HP$3)&gt;0,1,0))</f>
        <v>0</v>
      </c>
      <c r="HQ30" s="19" t="n">
        <f aca="false">IF($A30="",0,IF(COUNTIFS(Urlaub!$A$5:$A$604,$A30,Urlaub!$B$5:$B$604,"&lt;="&amp;HQ$3,Urlaub!$C$5:$C$604,"&gt;="&amp;HQ$3)&gt;0,1,0))</f>
        <v>0</v>
      </c>
      <c r="HR30" s="19" t="n">
        <f aca="false">IF($A30="",0,IF(COUNTIFS(Urlaub!$A$5:$A$604,$A30,Urlaub!$B$5:$B$604,"&lt;="&amp;HR$3,Urlaub!$C$5:$C$604,"&gt;="&amp;HR$3)&gt;0,1,0))</f>
        <v>0</v>
      </c>
      <c r="HS30" s="19" t="n">
        <f aca="false">IF($A30="",0,IF(COUNTIFS(Urlaub!$A$5:$A$604,$A30,Urlaub!$B$5:$B$604,"&lt;="&amp;HS$3,Urlaub!$C$5:$C$604,"&gt;="&amp;HS$3)&gt;0,1,0))</f>
        <v>0</v>
      </c>
      <c r="HT30" s="19" t="n">
        <f aca="false">IF($A30="",0,IF(COUNTIFS(Urlaub!$A$5:$A$604,$A30,Urlaub!$B$5:$B$604,"&lt;="&amp;HT$3,Urlaub!$C$5:$C$604,"&gt;="&amp;HT$3)&gt;0,1,0))</f>
        <v>0</v>
      </c>
      <c r="HU30" s="19" t="n">
        <f aca="false">IF($A30="",0,IF(COUNTIFS(Urlaub!$A$5:$A$604,$A30,Urlaub!$B$5:$B$604,"&lt;="&amp;HU$3,Urlaub!$C$5:$C$604,"&gt;="&amp;HU$3)&gt;0,1,0))</f>
        <v>0</v>
      </c>
      <c r="HV30" s="19" t="n">
        <f aca="false">IF($A30="",0,IF(COUNTIFS(Urlaub!$A$5:$A$604,$A30,Urlaub!$B$5:$B$604,"&lt;="&amp;HV$3,Urlaub!$C$5:$C$604,"&gt;="&amp;HV$3)&gt;0,1,0))</f>
        <v>0</v>
      </c>
      <c r="HW30" s="19" t="n">
        <f aca="false">IF($A30="",0,IF(COUNTIFS(Urlaub!$A$5:$A$604,$A30,Urlaub!$B$5:$B$604,"&lt;="&amp;HW$3,Urlaub!$C$5:$C$604,"&gt;="&amp;HW$3)&gt;0,1,0))</f>
        <v>0</v>
      </c>
      <c r="HX30" s="19" t="n">
        <f aca="false">IF($A30="",0,IF(COUNTIFS(Urlaub!$A$5:$A$604,$A30,Urlaub!$B$5:$B$604,"&lt;="&amp;HX$3,Urlaub!$C$5:$C$604,"&gt;="&amp;HX$3)&gt;0,1,0))</f>
        <v>0</v>
      </c>
      <c r="HY30" s="19" t="n">
        <f aca="false">IF($A30="",0,IF(COUNTIFS(Urlaub!$A$5:$A$604,$A30,Urlaub!$B$5:$B$604,"&lt;="&amp;HY$3,Urlaub!$C$5:$C$604,"&gt;="&amp;HY$3)&gt;0,1,0))</f>
        <v>0</v>
      </c>
      <c r="HZ30" s="19" t="n">
        <f aca="false">IF($A30="",0,IF(COUNTIFS(Urlaub!$A$5:$A$604,$A30,Urlaub!$B$5:$B$604,"&lt;="&amp;HZ$3,Urlaub!$C$5:$C$604,"&gt;="&amp;HZ$3)&gt;0,1,0))</f>
        <v>0</v>
      </c>
      <c r="IA30" s="19" t="n">
        <f aca="false">IF($A30="",0,IF(COUNTIFS(Urlaub!$A$5:$A$604,$A30,Urlaub!$B$5:$B$604,"&lt;="&amp;IA$3,Urlaub!$C$5:$C$604,"&gt;="&amp;IA$3)&gt;0,1,0))</f>
        <v>0</v>
      </c>
      <c r="IB30" s="19" t="n">
        <f aca="false">IF($A30="",0,IF(COUNTIFS(Urlaub!$A$5:$A$604,$A30,Urlaub!$B$5:$B$604,"&lt;="&amp;IB$3,Urlaub!$C$5:$C$604,"&gt;="&amp;IB$3)&gt;0,1,0))</f>
        <v>0</v>
      </c>
      <c r="IC30" s="19" t="n">
        <f aca="false">IF($A30="",0,IF(COUNTIFS(Urlaub!$A$5:$A$604,$A30,Urlaub!$B$5:$B$604,"&lt;="&amp;IC$3,Urlaub!$C$5:$C$604,"&gt;="&amp;IC$3)&gt;0,1,0))</f>
        <v>0</v>
      </c>
      <c r="ID30" s="19" t="n">
        <f aca="false">IF($A30="",0,IF(COUNTIFS(Urlaub!$A$5:$A$604,$A30,Urlaub!$B$5:$B$604,"&lt;="&amp;ID$3,Urlaub!$C$5:$C$604,"&gt;="&amp;ID$3)&gt;0,1,0))</f>
        <v>0</v>
      </c>
      <c r="IE30" s="19" t="n">
        <f aca="false">IF($A30="",0,IF(COUNTIFS(Urlaub!$A$5:$A$604,$A30,Urlaub!$B$5:$B$604,"&lt;="&amp;IE$3,Urlaub!$C$5:$C$604,"&gt;="&amp;IE$3)&gt;0,1,0))</f>
        <v>0</v>
      </c>
      <c r="IF30" s="19" t="n">
        <f aca="false">IF($A30="",0,IF(COUNTIFS(Urlaub!$A$5:$A$604,$A30,Urlaub!$B$5:$B$604,"&lt;="&amp;IF$3,Urlaub!$C$5:$C$604,"&gt;="&amp;IF$3)&gt;0,1,0))</f>
        <v>0</v>
      </c>
      <c r="IG30" s="19" t="n">
        <f aca="false">IF($A30="",0,IF(COUNTIFS(Urlaub!$A$5:$A$604,$A30,Urlaub!$B$5:$B$604,"&lt;="&amp;IG$3,Urlaub!$C$5:$C$604,"&gt;="&amp;IG$3)&gt;0,1,0))</f>
        <v>0</v>
      </c>
      <c r="IH30" s="19" t="n">
        <f aca="false">IF($A30="",0,IF(COUNTIFS(Urlaub!$A$5:$A$604,$A30,Urlaub!$B$5:$B$604,"&lt;="&amp;IH$3,Urlaub!$C$5:$C$604,"&gt;="&amp;IH$3)&gt;0,1,0))</f>
        <v>0</v>
      </c>
      <c r="II30" s="19" t="n">
        <f aca="false">IF($A30="",0,IF(COUNTIFS(Urlaub!$A$5:$A$604,$A30,Urlaub!$B$5:$B$604,"&lt;="&amp;II$3,Urlaub!$C$5:$C$604,"&gt;="&amp;II$3)&gt;0,1,0))</f>
        <v>0</v>
      </c>
      <c r="IJ30" s="19" t="n">
        <f aca="false">IF($A30="",0,IF(COUNTIFS(Urlaub!$A$5:$A$604,$A30,Urlaub!$B$5:$B$604,"&lt;="&amp;IJ$3,Urlaub!$C$5:$C$604,"&gt;="&amp;IJ$3)&gt;0,1,0))</f>
        <v>0</v>
      </c>
      <c r="IK30" s="19" t="n">
        <f aca="false">IF($A30="",0,IF(COUNTIFS(Urlaub!$A$5:$A$604,$A30,Urlaub!$B$5:$B$604,"&lt;="&amp;IK$3,Urlaub!$C$5:$C$604,"&gt;="&amp;IK$3)&gt;0,1,0))</f>
        <v>0</v>
      </c>
      <c r="IL30" s="19" t="n">
        <f aca="false">IF($A30="",0,IF(COUNTIFS(Urlaub!$A$5:$A$604,$A30,Urlaub!$B$5:$B$604,"&lt;="&amp;IL$3,Urlaub!$C$5:$C$604,"&gt;="&amp;IL$3)&gt;0,1,0))</f>
        <v>0</v>
      </c>
      <c r="IM30" s="19" t="n">
        <f aca="false">IF($A30="",0,IF(COUNTIFS(Urlaub!$A$5:$A$604,$A30,Urlaub!$B$5:$B$604,"&lt;="&amp;IM$3,Urlaub!$C$5:$C$604,"&gt;="&amp;IM$3)&gt;0,1,0))</f>
        <v>0</v>
      </c>
      <c r="IN30" s="19" t="n">
        <f aca="false">IF($A30="",0,IF(COUNTIFS(Urlaub!$A$5:$A$604,$A30,Urlaub!$B$5:$B$604,"&lt;="&amp;IN$3,Urlaub!$C$5:$C$604,"&gt;="&amp;IN$3)&gt;0,1,0))</f>
        <v>0</v>
      </c>
      <c r="IO30" s="19" t="n">
        <f aca="false">IF($A30="",0,IF(COUNTIFS(Urlaub!$A$5:$A$604,$A30,Urlaub!$B$5:$B$604,"&lt;="&amp;IO$3,Urlaub!$C$5:$C$604,"&gt;="&amp;IO$3)&gt;0,1,0))</f>
        <v>0</v>
      </c>
      <c r="IP30" s="19" t="n">
        <f aca="false">IF($A30="",0,IF(COUNTIFS(Urlaub!$A$5:$A$604,$A30,Urlaub!$B$5:$B$604,"&lt;="&amp;IP$3,Urlaub!$C$5:$C$604,"&gt;="&amp;IP$3)&gt;0,1,0))</f>
        <v>0</v>
      </c>
      <c r="IQ30" s="19" t="n">
        <f aca="false">IF($A30="",0,IF(COUNTIFS(Urlaub!$A$5:$A$604,$A30,Urlaub!$B$5:$B$604,"&lt;="&amp;IQ$3,Urlaub!$C$5:$C$604,"&gt;="&amp;IQ$3)&gt;0,1,0))</f>
        <v>0</v>
      </c>
      <c r="IR30" s="19" t="n">
        <f aca="false">IF($A30="",0,IF(COUNTIFS(Urlaub!$A$5:$A$604,$A30,Urlaub!$B$5:$B$604,"&lt;="&amp;IR$3,Urlaub!$C$5:$C$604,"&gt;="&amp;IR$3)&gt;0,1,0))</f>
        <v>0</v>
      </c>
      <c r="IS30" s="19" t="n">
        <f aca="false">IF($A30="",0,IF(COUNTIFS(Urlaub!$A$5:$A$604,$A30,Urlaub!$B$5:$B$604,"&lt;="&amp;IS$3,Urlaub!$C$5:$C$604,"&gt;="&amp;IS$3)&gt;0,1,0))</f>
        <v>0</v>
      </c>
      <c r="IT30" s="19" t="n">
        <f aca="false">IF($A30="",0,IF(COUNTIFS(Urlaub!$A$5:$A$604,$A30,Urlaub!$B$5:$B$604,"&lt;="&amp;IT$3,Urlaub!$C$5:$C$604,"&gt;="&amp;IT$3)&gt;0,1,0))</f>
        <v>0</v>
      </c>
      <c r="IU30" s="19" t="n">
        <f aca="false">IF($A30="",0,IF(COUNTIFS(Urlaub!$A$5:$A$604,$A30,Urlaub!$B$5:$B$604,"&lt;="&amp;IU$3,Urlaub!$C$5:$C$604,"&gt;="&amp;IU$3)&gt;0,1,0))</f>
        <v>0</v>
      </c>
      <c r="IV30" s="19" t="n">
        <f aca="false">IF($A30="",0,IF(COUNTIFS(Urlaub!$A$5:$A$604,$A30,Urlaub!$B$5:$B$604,"&lt;="&amp;IV$3,Urlaub!$C$5:$C$604,"&gt;="&amp;IV$3)&gt;0,1,0))</f>
        <v>0</v>
      </c>
      <c r="IW30" s="19" t="n">
        <f aca="false">IF($A30="",0,IF(COUNTIFS(Urlaub!$A$5:$A$604,$A30,Urlaub!$B$5:$B$604,"&lt;="&amp;IW$3,Urlaub!$C$5:$C$604,"&gt;="&amp;IW$3)&gt;0,1,0))</f>
        <v>0</v>
      </c>
      <c r="IX30" s="19" t="n">
        <f aca="false">IF($A30="",0,IF(COUNTIFS(Urlaub!$A$5:$A$604,$A30,Urlaub!$B$5:$B$604,"&lt;="&amp;IX$3,Urlaub!$C$5:$C$604,"&gt;="&amp;IX$3)&gt;0,1,0))</f>
        <v>0</v>
      </c>
      <c r="IY30" s="19" t="n">
        <f aca="false">IF($A30="",0,IF(COUNTIFS(Urlaub!$A$5:$A$604,$A30,Urlaub!$B$5:$B$604,"&lt;="&amp;IY$3,Urlaub!$C$5:$C$604,"&gt;="&amp;IY$3)&gt;0,1,0))</f>
        <v>0</v>
      </c>
      <c r="IZ30" s="19" t="n">
        <f aca="false">IF($A30="",0,IF(COUNTIFS(Urlaub!$A$5:$A$604,$A30,Urlaub!$B$5:$B$604,"&lt;="&amp;IZ$3,Urlaub!$C$5:$C$604,"&gt;="&amp;IZ$3)&gt;0,1,0))</f>
        <v>0</v>
      </c>
      <c r="JA30" s="19" t="n">
        <f aca="false">IF($A30="",0,IF(COUNTIFS(Urlaub!$A$5:$A$604,$A30,Urlaub!$B$5:$B$604,"&lt;="&amp;JA$3,Urlaub!$C$5:$C$604,"&gt;="&amp;JA$3)&gt;0,1,0))</f>
        <v>0</v>
      </c>
      <c r="JB30" s="19" t="n">
        <f aca="false">IF($A30="",0,IF(COUNTIFS(Urlaub!$A$5:$A$604,$A30,Urlaub!$B$5:$B$604,"&lt;="&amp;JB$3,Urlaub!$C$5:$C$604,"&gt;="&amp;JB$3)&gt;0,1,0))</f>
        <v>0</v>
      </c>
      <c r="JC30" s="19" t="n">
        <f aca="false">IF($A30="",0,IF(COUNTIFS(Urlaub!$A$5:$A$604,$A30,Urlaub!$B$5:$B$604,"&lt;="&amp;JC$3,Urlaub!$C$5:$C$604,"&gt;="&amp;JC$3)&gt;0,1,0))</f>
        <v>0</v>
      </c>
      <c r="JD30" s="19" t="n">
        <f aca="false">IF($A30="",0,IF(COUNTIFS(Urlaub!$A$5:$A$604,$A30,Urlaub!$B$5:$B$604,"&lt;="&amp;JD$3,Urlaub!$C$5:$C$604,"&gt;="&amp;JD$3)&gt;0,1,0))</f>
        <v>0</v>
      </c>
      <c r="JE30" s="19" t="n">
        <f aca="false">IF($A30="",0,IF(COUNTIFS(Urlaub!$A$5:$A$604,$A30,Urlaub!$B$5:$B$604,"&lt;="&amp;JE$3,Urlaub!$C$5:$C$604,"&gt;="&amp;JE$3)&gt;0,1,0))</f>
        <v>0</v>
      </c>
      <c r="JF30" s="19" t="n">
        <f aca="false">IF($A30="",0,IF(COUNTIFS(Urlaub!$A$5:$A$604,$A30,Urlaub!$B$5:$B$604,"&lt;="&amp;JF$3,Urlaub!$C$5:$C$604,"&gt;="&amp;JF$3)&gt;0,1,0))</f>
        <v>0</v>
      </c>
      <c r="JG30" s="19" t="n">
        <f aca="false">IF($A30="",0,IF(COUNTIFS(Urlaub!$A$5:$A$604,$A30,Urlaub!$B$5:$B$604,"&lt;="&amp;JG$3,Urlaub!$C$5:$C$604,"&gt;="&amp;JG$3)&gt;0,1,0))</f>
        <v>0</v>
      </c>
      <c r="JH30" s="19" t="n">
        <f aca="false">IF($A30="",0,IF(COUNTIFS(Urlaub!$A$5:$A$604,$A30,Urlaub!$B$5:$B$604,"&lt;="&amp;JH$3,Urlaub!$C$5:$C$604,"&gt;="&amp;JH$3)&gt;0,1,0))</f>
        <v>0</v>
      </c>
      <c r="JI30" s="19" t="n">
        <f aca="false">IF($A30="",0,IF(COUNTIFS(Urlaub!$A$5:$A$604,$A30,Urlaub!$B$5:$B$604,"&lt;="&amp;JI$3,Urlaub!$C$5:$C$604,"&gt;="&amp;JI$3)&gt;0,1,0))</f>
        <v>0</v>
      </c>
      <c r="JJ30" s="19" t="n">
        <f aca="false">IF($A30="",0,IF(COUNTIFS(Urlaub!$A$5:$A$604,$A30,Urlaub!$B$5:$B$604,"&lt;="&amp;JJ$3,Urlaub!$C$5:$C$604,"&gt;="&amp;JJ$3)&gt;0,1,0))</f>
        <v>0</v>
      </c>
      <c r="JK30" s="19" t="n">
        <f aca="false">IF($A30="",0,IF(COUNTIFS(Urlaub!$A$5:$A$604,$A30,Urlaub!$B$5:$B$604,"&lt;="&amp;JK$3,Urlaub!$C$5:$C$604,"&gt;="&amp;JK$3)&gt;0,1,0))</f>
        <v>0</v>
      </c>
      <c r="JL30" s="19" t="n">
        <f aca="false">IF($A30="",0,IF(COUNTIFS(Urlaub!$A$5:$A$604,$A30,Urlaub!$B$5:$B$604,"&lt;="&amp;JL$3,Urlaub!$C$5:$C$604,"&gt;="&amp;JL$3)&gt;0,1,0))</f>
        <v>0</v>
      </c>
      <c r="JM30" s="19" t="n">
        <f aca="false">IF($A30="",0,IF(COUNTIFS(Urlaub!$A$5:$A$604,$A30,Urlaub!$B$5:$B$604,"&lt;="&amp;JM$3,Urlaub!$C$5:$C$604,"&gt;="&amp;JM$3)&gt;0,1,0))</f>
        <v>0</v>
      </c>
      <c r="JN30" s="19" t="n">
        <f aca="false">IF($A30="",0,IF(COUNTIFS(Urlaub!$A$5:$A$604,$A30,Urlaub!$B$5:$B$604,"&lt;="&amp;JN$3,Urlaub!$C$5:$C$604,"&gt;="&amp;JN$3)&gt;0,1,0))</f>
        <v>0</v>
      </c>
      <c r="JO30" s="19" t="n">
        <f aca="false">IF($A30="",0,IF(COUNTIFS(Urlaub!$A$5:$A$604,$A30,Urlaub!$B$5:$B$604,"&lt;="&amp;JO$3,Urlaub!$C$5:$C$604,"&gt;="&amp;JO$3)&gt;0,1,0))</f>
        <v>0</v>
      </c>
      <c r="JP30" s="19" t="n">
        <f aca="false">IF($A30="",0,IF(COUNTIFS(Urlaub!$A$5:$A$604,$A30,Urlaub!$B$5:$B$604,"&lt;="&amp;JP$3,Urlaub!$C$5:$C$604,"&gt;="&amp;JP$3)&gt;0,1,0))</f>
        <v>0</v>
      </c>
      <c r="JQ30" s="19" t="n">
        <f aca="false">IF($A30="",0,IF(COUNTIFS(Urlaub!$A$5:$A$604,$A30,Urlaub!$B$5:$B$604,"&lt;="&amp;JQ$3,Urlaub!$C$5:$C$604,"&gt;="&amp;JQ$3)&gt;0,1,0))</f>
        <v>0</v>
      </c>
      <c r="JR30" s="19" t="n">
        <f aca="false">IF($A30="",0,IF(COUNTIFS(Urlaub!$A$5:$A$604,$A30,Urlaub!$B$5:$B$604,"&lt;="&amp;JR$3,Urlaub!$C$5:$C$604,"&gt;="&amp;JR$3)&gt;0,1,0))</f>
        <v>0</v>
      </c>
      <c r="JS30" s="19" t="n">
        <f aca="false">IF($A30="",0,IF(COUNTIFS(Urlaub!$A$5:$A$604,$A30,Urlaub!$B$5:$B$604,"&lt;="&amp;JS$3,Urlaub!$C$5:$C$604,"&gt;="&amp;JS$3)&gt;0,1,0))</f>
        <v>0</v>
      </c>
      <c r="JT30" s="19" t="n">
        <f aca="false">IF($A30="",0,IF(COUNTIFS(Urlaub!$A$5:$A$604,$A30,Urlaub!$B$5:$B$604,"&lt;="&amp;JT$3,Urlaub!$C$5:$C$604,"&gt;="&amp;JT$3)&gt;0,1,0))</f>
        <v>0</v>
      </c>
      <c r="JU30" s="19" t="n">
        <f aca="false">IF($A30="",0,IF(COUNTIFS(Urlaub!$A$5:$A$604,$A30,Urlaub!$B$5:$B$604,"&lt;="&amp;JU$3,Urlaub!$C$5:$C$604,"&gt;="&amp;JU$3)&gt;0,1,0))</f>
        <v>0</v>
      </c>
      <c r="JV30" s="19" t="n">
        <f aca="false">IF($A30="",0,IF(COUNTIFS(Urlaub!$A$5:$A$604,$A30,Urlaub!$B$5:$B$604,"&lt;="&amp;JV$3,Urlaub!$C$5:$C$604,"&gt;="&amp;JV$3)&gt;0,1,0))</f>
        <v>0</v>
      </c>
      <c r="JW30" s="19" t="n">
        <f aca="false">IF($A30="",0,IF(COUNTIFS(Urlaub!$A$5:$A$604,$A30,Urlaub!$B$5:$B$604,"&lt;="&amp;JW$3,Urlaub!$C$5:$C$604,"&gt;="&amp;JW$3)&gt;0,1,0))</f>
        <v>0</v>
      </c>
      <c r="JX30" s="19" t="n">
        <f aca="false">IF($A30="",0,IF(COUNTIFS(Urlaub!$A$5:$A$604,$A30,Urlaub!$B$5:$B$604,"&lt;="&amp;JX$3,Urlaub!$C$5:$C$604,"&gt;="&amp;JX$3)&gt;0,1,0))</f>
        <v>0</v>
      </c>
      <c r="JY30" s="19" t="n">
        <f aca="false">IF($A30="",0,IF(COUNTIFS(Urlaub!$A$5:$A$604,$A30,Urlaub!$B$5:$B$604,"&lt;="&amp;JY$3,Urlaub!$C$5:$C$604,"&gt;="&amp;JY$3)&gt;0,1,0))</f>
        <v>0</v>
      </c>
      <c r="JZ30" s="19" t="n">
        <f aca="false">IF($A30="",0,IF(COUNTIFS(Urlaub!$A$5:$A$604,$A30,Urlaub!$B$5:$B$604,"&lt;="&amp;JZ$3,Urlaub!$C$5:$C$604,"&gt;="&amp;JZ$3)&gt;0,1,0))</f>
        <v>0</v>
      </c>
      <c r="KA30" s="19" t="n">
        <f aca="false">IF($A30="",0,IF(COUNTIFS(Urlaub!$A$5:$A$604,$A30,Urlaub!$B$5:$B$604,"&lt;="&amp;KA$3,Urlaub!$C$5:$C$604,"&gt;="&amp;KA$3)&gt;0,1,0))</f>
        <v>0</v>
      </c>
      <c r="KB30" s="19" t="n">
        <f aca="false">IF($A30="",0,IF(COUNTIFS(Urlaub!$A$5:$A$604,$A30,Urlaub!$B$5:$B$604,"&lt;="&amp;KB$3,Urlaub!$C$5:$C$604,"&gt;="&amp;KB$3)&gt;0,1,0))</f>
        <v>0</v>
      </c>
      <c r="KC30" s="19" t="n">
        <f aca="false">IF($A30="",0,IF(COUNTIFS(Urlaub!$A$5:$A$604,$A30,Urlaub!$B$5:$B$604,"&lt;="&amp;KC$3,Urlaub!$C$5:$C$604,"&gt;="&amp;KC$3)&gt;0,1,0))</f>
        <v>0</v>
      </c>
      <c r="KD30" s="19" t="n">
        <f aca="false">IF($A30="",0,IF(COUNTIFS(Urlaub!$A$5:$A$604,$A30,Urlaub!$B$5:$B$604,"&lt;="&amp;KD$3,Urlaub!$C$5:$C$604,"&gt;="&amp;KD$3)&gt;0,1,0))</f>
        <v>0</v>
      </c>
      <c r="KE30" s="19" t="n">
        <f aca="false">IF($A30="",0,IF(COUNTIFS(Urlaub!$A$5:$A$604,$A30,Urlaub!$B$5:$B$604,"&lt;="&amp;KE$3,Urlaub!$C$5:$C$604,"&gt;="&amp;KE$3)&gt;0,1,0))</f>
        <v>0</v>
      </c>
      <c r="KF30" s="19" t="n">
        <f aca="false">IF($A30="",0,IF(COUNTIFS(Urlaub!$A$5:$A$604,$A30,Urlaub!$B$5:$B$604,"&lt;="&amp;KF$3,Urlaub!$C$5:$C$604,"&gt;="&amp;KF$3)&gt;0,1,0))</f>
        <v>0</v>
      </c>
      <c r="KG30" s="19" t="n">
        <f aca="false">IF($A30="",0,IF(COUNTIFS(Urlaub!$A$5:$A$604,$A30,Urlaub!$B$5:$B$604,"&lt;="&amp;KG$3,Urlaub!$C$5:$C$604,"&gt;="&amp;KG$3)&gt;0,1,0))</f>
        <v>0</v>
      </c>
      <c r="KH30" s="19" t="n">
        <f aca="false">IF($A30="",0,IF(COUNTIFS(Urlaub!$A$5:$A$604,$A30,Urlaub!$B$5:$B$604,"&lt;="&amp;KH$3,Urlaub!$C$5:$C$604,"&gt;="&amp;KH$3)&gt;0,1,0))</f>
        <v>0</v>
      </c>
      <c r="KI30" s="19" t="n">
        <f aca="false">IF($A30="",0,IF(COUNTIFS(Urlaub!$A$5:$A$604,$A30,Urlaub!$B$5:$B$604,"&lt;="&amp;KI$3,Urlaub!$C$5:$C$604,"&gt;="&amp;KI$3)&gt;0,1,0))</f>
        <v>0</v>
      </c>
      <c r="KJ30" s="19" t="n">
        <f aca="false">IF($A30="",0,IF(COUNTIFS(Urlaub!$A$5:$A$604,$A30,Urlaub!$B$5:$B$604,"&lt;="&amp;KJ$3,Urlaub!$C$5:$C$604,"&gt;="&amp;KJ$3)&gt;0,1,0))</f>
        <v>0</v>
      </c>
      <c r="KK30" s="19" t="n">
        <f aca="false">IF($A30="",0,IF(COUNTIFS(Urlaub!$A$5:$A$604,$A30,Urlaub!$B$5:$B$604,"&lt;="&amp;KK$3,Urlaub!$C$5:$C$604,"&gt;="&amp;KK$3)&gt;0,1,0))</f>
        <v>0</v>
      </c>
      <c r="KL30" s="19" t="n">
        <f aca="false">IF($A30="",0,IF(COUNTIFS(Urlaub!$A$5:$A$604,$A30,Urlaub!$B$5:$B$604,"&lt;="&amp;KL$3,Urlaub!$C$5:$C$604,"&gt;="&amp;KL$3)&gt;0,1,0))</f>
        <v>0</v>
      </c>
      <c r="KM30" s="19" t="n">
        <f aca="false">IF($A30="",0,IF(COUNTIFS(Urlaub!$A$5:$A$604,$A30,Urlaub!$B$5:$B$604,"&lt;="&amp;KM$3,Urlaub!$C$5:$C$604,"&gt;="&amp;KM$3)&gt;0,1,0))</f>
        <v>0</v>
      </c>
      <c r="KN30" s="19" t="n">
        <f aca="false">IF($A30="",0,IF(COUNTIFS(Urlaub!$A$5:$A$604,$A30,Urlaub!$B$5:$B$604,"&lt;="&amp;KN$3,Urlaub!$C$5:$C$604,"&gt;="&amp;KN$3)&gt;0,1,0))</f>
        <v>0</v>
      </c>
      <c r="KO30" s="19" t="n">
        <f aca="false">IF($A30="",0,IF(COUNTIFS(Urlaub!$A$5:$A$604,$A30,Urlaub!$B$5:$B$604,"&lt;="&amp;KO$3,Urlaub!$C$5:$C$604,"&gt;="&amp;KO$3)&gt;0,1,0))</f>
        <v>0</v>
      </c>
      <c r="KP30" s="19" t="n">
        <f aca="false">IF($A30="",0,IF(COUNTIFS(Urlaub!$A$5:$A$604,$A30,Urlaub!$B$5:$B$604,"&lt;="&amp;KP$3,Urlaub!$C$5:$C$604,"&gt;="&amp;KP$3)&gt;0,1,0))</f>
        <v>0</v>
      </c>
      <c r="KQ30" s="19" t="n">
        <f aca="false">IF($A30="",0,IF(COUNTIFS(Urlaub!$A$5:$A$604,$A30,Urlaub!$B$5:$B$604,"&lt;="&amp;KQ$3,Urlaub!$C$5:$C$604,"&gt;="&amp;KQ$3)&gt;0,1,0))</f>
        <v>0</v>
      </c>
      <c r="KR30" s="19" t="n">
        <f aca="false">IF($A30="",0,IF(COUNTIFS(Urlaub!$A$5:$A$604,$A30,Urlaub!$B$5:$B$604,"&lt;="&amp;KR$3,Urlaub!$C$5:$C$604,"&gt;="&amp;KR$3)&gt;0,1,0))</f>
        <v>0</v>
      </c>
      <c r="KS30" s="19" t="n">
        <f aca="false">IF($A30="",0,IF(COUNTIFS(Urlaub!$A$5:$A$604,$A30,Urlaub!$B$5:$B$604,"&lt;="&amp;KS$3,Urlaub!$C$5:$C$604,"&gt;="&amp;KS$3)&gt;0,1,0))</f>
        <v>0</v>
      </c>
      <c r="KT30" s="19" t="n">
        <f aca="false">IF($A30="",0,IF(COUNTIFS(Urlaub!$A$5:$A$604,$A30,Urlaub!$B$5:$B$604,"&lt;="&amp;KT$3,Urlaub!$C$5:$C$604,"&gt;="&amp;KT$3)&gt;0,1,0))</f>
        <v>0</v>
      </c>
      <c r="KU30" s="19" t="n">
        <f aca="false">IF($A30="",0,IF(COUNTIFS(Urlaub!$A$5:$A$604,$A30,Urlaub!$B$5:$B$604,"&lt;="&amp;KU$3,Urlaub!$C$5:$C$604,"&gt;="&amp;KU$3)&gt;0,1,0))</f>
        <v>0</v>
      </c>
      <c r="KV30" s="19" t="n">
        <f aca="false">IF($A30="",0,IF(COUNTIFS(Urlaub!$A$5:$A$604,$A30,Urlaub!$B$5:$B$604,"&lt;="&amp;KV$3,Urlaub!$C$5:$C$604,"&gt;="&amp;KV$3)&gt;0,1,0))</f>
        <v>0</v>
      </c>
      <c r="KW30" s="19" t="n">
        <f aca="false">IF($A30="",0,IF(COUNTIFS(Urlaub!$A$5:$A$604,$A30,Urlaub!$B$5:$B$604,"&lt;="&amp;KW$3,Urlaub!$C$5:$C$604,"&gt;="&amp;KW$3)&gt;0,1,0))</f>
        <v>0</v>
      </c>
      <c r="KX30" s="19" t="n">
        <f aca="false">IF($A30="",0,IF(COUNTIFS(Urlaub!$A$5:$A$604,$A30,Urlaub!$B$5:$B$604,"&lt;="&amp;KX$3,Urlaub!$C$5:$C$604,"&gt;="&amp;KX$3)&gt;0,1,0))</f>
        <v>0</v>
      </c>
      <c r="KY30" s="19" t="n">
        <f aca="false">IF($A30="",0,IF(COUNTIFS(Urlaub!$A$5:$A$604,$A30,Urlaub!$B$5:$B$604,"&lt;="&amp;KY$3,Urlaub!$C$5:$C$604,"&gt;="&amp;KY$3)&gt;0,1,0))</f>
        <v>0</v>
      </c>
      <c r="KZ30" s="19" t="n">
        <f aca="false">IF($A30="",0,IF(COUNTIFS(Urlaub!$A$5:$A$604,$A30,Urlaub!$B$5:$B$604,"&lt;="&amp;KZ$3,Urlaub!$C$5:$C$604,"&gt;="&amp;KZ$3)&gt;0,1,0))</f>
        <v>0</v>
      </c>
      <c r="LA30" s="19" t="n">
        <f aca="false">IF($A30="",0,IF(COUNTIFS(Urlaub!$A$5:$A$604,$A30,Urlaub!$B$5:$B$604,"&lt;="&amp;LA$3,Urlaub!$C$5:$C$604,"&gt;="&amp;LA$3)&gt;0,1,0))</f>
        <v>0</v>
      </c>
      <c r="LB30" s="19" t="n">
        <f aca="false">IF($A30="",0,IF(COUNTIFS(Urlaub!$A$5:$A$604,$A30,Urlaub!$B$5:$B$604,"&lt;="&amp;LB$3,Urlaub!$C$5:$C$604,"&gt;="&amp;LB$3)&gt;0,1,0))</f>
        <v>0</v>
      </c>
      <c r="LC30" s="19" t="n">
        <f aca="false">IF($A30="",0,IF(COUNTIFS(Urlaub!$A$5:$A$604,$A30,Urlaub!$B$5:$B$604,"&lt;="&amp;LC$3,Urlaub!$C$5:$C$604,"&gt;="&amp;LC$3)&gt;0,1,0))</f>
        <v>0</v>
      </c>
      <c r="LD30" s="19" t="n">
        <f aca="false">IF($A30="",0,IF(COUNTIFS(Urlaub!$A$5:$A$604,$A30,Urlaub!$B$5:$B$604,"&lt;="&amp;LD$3,Urlaub!$C$5:$C$604,"&gt;="&amp;LD$3)&gt;0,1,0))</f>
        <v>0</v>
      </c>
      <c r="LE30" s="19" t="n">
        <f aca="false">IF($A30="",0,IF(COUNTIFS(Urlaub!$A$5:$A$604,$A30,Urlaub!$B$5:$B$604,"&lt;="&amp;LE$3,Urlaub!$C$5:$C$604,"&gt;="&amp;LE$3)&gt;0,1,0))</f>
        <v>0</v>
      </c>
      <c r="LF30" s="19" t="n">
        <f aca="false">IF($A30="",0,IF(COUNTIFS(Urlaub!$A$5:$A$604,$A30,Urlaub!$B$5:$B$604,"&lt;="&amp;LF$3,Urlaub!$C$5:$C$604,"&gt;="&amp;LF$3)&gt;0,1,0))</f>
        <v>0</v>
      </c>
      <c r="LG30" s="19" t="n">
        <f aca="false">IF($A30="",0,IF(COUNTIFS(Urlaub!$A$5:$A$604,$A30,Urlaub!$B$5:$B$604,"&lt;="&amp;LG$3,Urlaub!$C$5:$C$604,"&gt;="&amp;LG$3)&gt;0,1,0))</f>
        <v>0</v>
      </c>
      <c r="LH30" s="19" t="n">
        <f aca="false">IF($A30="",0,IF(COUNTIFS(Urlaub!$A$5:$A$604,$A30,Urlaub!$B$5:$B$604,"&lt;="&amp;LH$3,Urlaub!$C$5:$C$604,"&gt;="&amp;LH$3)&gt;0,1,0))</f>
        <v>0</v>
      </c>
      <c r="LI30" s="19" t="n">
        <f aca="false">IF($A30="",0,IF(COUNTIFS(Urlaub!$A$5:$A$604,$A30,Urlaub!$B$5:$B$604,"&lt;="&amp;LI$3,Urlaub!$C$5:$C$604,"&gt;="&amp;LI$3)&gt;0,1,0))</f>
        <v>0</v>
      </c>
      <c r="LJ30" s="19" t="n">
        <f aca="false">IF($A30="",0,IF(COUNTIFS(Urlaub!$A$5:$A$604,$A30,Urlaub!$B$5:$B$604,"&lt;="&amp;LJ$3,Urlaub!$C$5:$C$604,"&gt;="&amp;LJ$3)&gt;0,1,0))</f>
        <v>0</v>
      </c>
      <c r="LK30" s="19" t="n">
        <f aca="false">IF($A30="",0,IF(COUNTIFS(Urlaub!$A$5:$A$604,$A30,Urlaub!$B$5:$B$604,"&lt;="&amp;LK$3,Urlaub!$C$5:$C$604,"&gt;="&amp;LK$3)&gt;0,1,0))</f>
        <v>0</v>
      </c>
      <c r="LL30" s="19" t="n">
        <f aca="false">IF($A30="",0,IF(COUNTIFS(Urlaub!$A$5:$A$604,$A30,Urlaub!$B$5:$B$604,"&lt;="&amp;LL$3,Urlaub!$C$5:$C$604,"&gt;="&amp;LL$3)&gt;0,1,0))</f>
        <v>0</v>
      </c>
      <c r="LM30" s="19" t="n">
        <f aca="false">IF($A30="",0,IF(COUNTIFS(Urlaub!$A$5:$A$604,$A30,Urlaub!$B$5:$B$604,"&lt;="&amp;LM$3,Urlaub!$C$5:$C$604,"&gt;="&amp;LM$3)&gt;0,1,0))</f>
        <v>0</v>
      </c>
      <c r="LN30" s="19" t="n">
        <f aca="false">IF($A30="",0,IF(COUNTIFS(Urlaub!$A$5:$A$604,$A30,Urlaub!$B$5:$B$604,"&lt;="&amp;LN$3,Urlaub!$C$5:$C$604,"&gt;="&amp;LN$3)&gt;0,1,0))</f>
        <v>0</v>
      </c>
      <c r="LO30" s="19" t="n">
        <f aca="false">IF($A30="",0,IF(COUNTIFS(Urlaub!$A$5:$A$604,$A30,Urlaub!$B$5:$B$604,"&lt;="&amp;LO$3,Urlaub!$C$5:$C$604,"&gt;="&amp;LO$3)&gt;0,1,0))</f>
        <v>0</v>
      </c>
      <c r="LP30" s="19" t="n">
        <f aca="false">IF($A30="",0,IF(COUNTIFS(Urlaub!$A$5:$A$604,$A30,Urlaub!$B$5:$B$604,"&lt;="&amp;LP$3,Urlaub!$C$5:$C$604,"&gt;="&amp;LP$3)&gt;0,1,0))</f>
        <v>0</v>
      </c>
      <c r="LQ30" s="19" t="n">
        <f aca="false">IF($A30="",0,IF(COUNTIFS(Urlaub!$A$5:$A$604,$A30,Urlaub!$B$5:$B$604,"&lt;="&amp;LQ$3,Urlaub!$C$5:$C$604,"&gt;="&amp;LQ$3)&gt;0,1,0))</f>
        <v>0</v>
      </c>
      <c r="LR30" s="19" t="n">
        <f aca="false">IF($A30="",0,IF(COUNTIFS(Urlaub!$A$5:$A$604,$A30,Urlaub!$B$5:$B$604,"&lt;="&amp;LR$3,Urlaub!$C$5:$C$604,"&gt;="&amp;LR$3)&gt;0,1,0))</f>
        <v>0</v>
      </c>
      <c r="LS30" s="19" t="n">
        <f aca="false">IF($A30="",0,IF(COUNTIFS(Urlaub!$A$5:$A$604,$A30,Urlaub!$B$5:$B$604,"&lt;="&amp;LS$3,Urlaub!$C$5:$C$604,"&gt;="&amp;LS$3)&gt;0,1,0))</f>
        <v>0</v>
      </c>
      <c r="LT30" s="19" t="n">
        <f aca="false">IF($A30="",0,IF(COUNTIFS(Urlaub!$A$5:$A$604,$A30,Urlaub!$B$5:$B$604,"&lt;="&amp;LT$3,Urlaub!$C$5:$C$604,"&gt;="&amp;LT$3)&gt;0,1,0))</f>
        <v>0</v>
      </c>
      <c r="LU30" s="19" t="n">
        <f aca="false">IF($A30="",0,IF(COUNTIFS(Urlaub!$A$5:$A$604,$A30,Urlaub!$B$5:$B$604,"&lt;="&amp;LU$3,Urlaub!$C$5:$C$604,"&gt;="&amp;LU$3)&gt;0,1,0))</f>
        <v>0</v>
      </c>
      <c r="LV30" s="19" t="n">
        <f aca="false">IF($A30="",0,IF(COUNTIFS(Urlaub!$A$5:$A$604,$A30,Urlaub!$B$5:$B$604,"&lt;="&amp;LV$3,Urlaub!$C$5:$C$604,"&gt;="&amp;LV$3)&gt;0,1,0))</f>
        <v>0</v>
      </c>
      <c r="LW30" s="19" t="n">
        <f aca="false">IF($A30="",0,IF(COUNTIFS(Urlaub!$A$5:$A$604,$A30,Urlaub!$B$5:$B$604,"&lt;="&amp;LW$3,Urlaub!$C$5:$C$604,"&gt;="&amp;LW$3)&gt;0,1,0))</f>
        <v>0</v>
      </c>
      <c r="LX30" s="19" t="n">
        <f aca="false">IF($A30="",0,IF(COUNTIFS(Urlaub!$A$5:$A$604,$A30,Urlaub!$B$5:$B$604,"&lt;="&amp;LX$3,Urlaub!$C$5:$C$604,"&gt;="&amp;LX$3)&gt;0,1,0))</f>
        <v>0</v>
      </c>
      <c r="LY30" s="19" t="n">
        <f aca="false">IF($A30="",0,IF(COUNTIFS(Urlaub!$A$5:$A$604,$A30,Urlaub!$B$5:$B$604,"&lt;="&amp;LY$3,Urlaub!$C$5:$C$604,"&gt;="&amp;LY$3)&gt;0,1,0))</f>
        <v>0</v>
      </c>
      <c r="LZ30" s="19" t="n">
        <f aca="false">IF($A30="",0,IF(COUNTIFS(Urlaub!$A$5:$A$604,$A30,Urlaub!$B$5:$B$604,"&lt;="&amp;LZ$3,Urlaub!$C$5:$C$604,"&gt;="&amp;LZ$3)&gt;0,1,0))</f>
        <v>0</v>
      </c>
      <c r="MA30" s="19" t="n">
        <f aca="false">IF($A30="",0,IF(COUNTIFS(Urlaub!$A$5:$A$604,$A30,Urlaub!$B$5:$B$604,"&lt;="&amp;MA$3,Urlaub!$C$5:$C$604,"&gt;="&amp;MA$3)&gt;0,1,0))</f>
        <v>0</v>
      </c>
      <c r="MB30" s="19" t="n">
        <f aca="false">IF($A30="",0,IF(COUNTIFS(Urlaub!$A$5:$A$604,$A30,Urlaub!$B$5:$B$604,"&lt;="&amp;MB$3,Urlaub!$C$5:$C$604,"&gt;="&amp;MB$3)&gt;0,1,0))</f>
        <v>0</v>
      </c>
      <c r="MC30" s="19" t="n">
        <f aca="false">IF($A30="",0,IF(COUNTIFS(Urlaub!$A$5:$A$604,$A30,Urlaub!$B$5:$B$604,"&lt;="&amp;MC$3,Urlaub!$C$5:$C$604,"&gt;="&amp;MC$3)&gt;0,1,0))</f>
        <v>0</v>
      </c>
      <c r="MD30" s="19" t="n">
        <f aca="false">IF($A30="",0,IF(COUNTIFS(Urlaub!$A$5:$A$604,$A30,Urlaub!$B$5:$B$604,"&lt;="&amp;MD$3,Urlaub!$C$5:$C$604,"&gt;="&amp;MD$3)&gt;0,1,0))</f>
        <v>0</v>
      </c>
      <c r="ME30" s="19" t="n">
        <f aca="false">IF($A30="",0,IF(COUNTIFS(Urlaub!$A$5:$A$604,$A30,Urlaub!$B$5:$B$604,"&lt;="&amp;ME$3,Urlaub!$C$5:$C$604,"&gt;="&amp;ME$3)&gt;0,1,0))</f>
        <v>0</v>
      </c>
      <c r="MF30" s="19" t="n">
        <f aca="false">IF($A30="",0,IF(COUNTIFS(Urlaub!$A$5:$A$604,$A30,Urlaub!$B$5:$B$604,"&lt;="&amp;MF$3,Urlaub!$C$5:$C$604,"&gt;="&amp;MF$3)&gt;0,1,0))</f>
        <v>0</v>
      </c>
      <c r="MG30" s="19" t="n">
        <f aca="false">IF($A30="",0,IF(COUNTIFS(Urlaub!$A$5:$A$604,$A30,Urlaub!$B$5:$B$604,"&lt;="&amp;MG$3,Urlaub!$C$5:$C$604,"&gt;="&amp;MG$3)&gt;0,1,0))</f>
        <v>0</v>
      </c>
      <c r="MH30" s="19" t="n">
        <f aca="false">IF($A30="",0,IF(COUNTIFS(Urlaub!$A$5:$A$604,$A30,Urlaub!$B$5:$B$604,"&lt;="&amp;MH$3,Urlaub!$C$5:$C$604,"&gt;="&amp;MH$3)&gt;0,1,0))</f>
        <v>0</v>
      </c>
      <c r="MI30" s="19" t="n">
        <f aca="false">IF($A30="",0,IF(COUNTIFS(Urlaub!$A$5:$A$604,$A30,Urlaub!$B$5:$B$604,"&lt;="&amp;MI$3,Urlaub!$C$5:$C$604,"&gt;="&amp;MI$3)&gt;0,1,0))</f>
        <v>0</v>
      </c>
      <c r="MJ30" s="19" t="n">
        <f aca="false">IF($A30="",0,IF(COUNTIFS(Urlaub!$A$5:$A$604,$A30,Urlaub!$B$5:$B$604,"&lt;="&amp;MJ$3,Urlaub!$C$5:$C$604,"&gt;="&amp;MJ$3)&gt;0,1,0))</f>
        <v>0</v>
      </c>
      <c r="MK30" s="19" t="n">
        <f aca="false">IF($A30="",0,IF(COUNTIFS(Urlaub!$A$5:$A$604,$A30,Urlaub!$B$5:$B$604,"&lt;="&amp;MK$3,Urlaub!$C$5:$C$604,"&gt;="&amp;MK$3)&gt;0,1,0))</f>
        <v>0</v>
      </c>
      <c r="ML30" s="19" t="n">
        <f aca="false">IF($A30="",0,IF(COUNTIFS(Urlaub!$A$5:$A$604,$A30,Urlaub!$B$5:$B$604,"&lt;="&amp;ML$3,Urlaub!$C$5:$C$604,"&gt;="&amp;ML$3)&gt;0,1,0))</f>
        <v>0</v>
      </c>
      <c r="MM30" s="19" t="n">
        <f aca="false">IF($A30="",0,IF(COUNTIFS(Urlaub!$A$5:$A$604,$A30,Urlaub!$B$5:$B$604,"&lt;="&amp;MM$3,Urlaub!$C$5:$C$604,"&gt;="&amp;MM$3)&gt;0,1,0))</f>
        <v>0</v>
      </c>
      <c r="MN30" s="19" t="n">
        <f aca="false">IF($A30="",0,IF(COUNTIFS(Urlaub!$A$5:$A$604,$A30,Urlaub!$B$5:$B$604,"&lt;="&amp;MN$3,Urlaub!$C$5:$C$604,"&gt;="&amp;MN$3)&gt;0,1,0))</f>
        <v>0</v>
      </c>
      <c r="MO30" s="19" t="n">
        <f aca="false">IF($A30="",0,IF(COUNTIFS(Urlaub!$A$5:$A$604,$A30,Urlaub!$B$5:$B$604,"&lt;="&amp;MO$3,Urlaub!$C$5:$C$604,"&gt;="&amp;MO$3)&gt;0,1,0))</f>
        <v>0</v>
      </c>
      <c r="MP30" s="19" t="n">
        <f aca="false">IF($A30="",0,IF(COUNTIFS(Urlaub!$A$5:$A$604,$A30,Urlaub!$B$5:$B$604,"&lt;="&amp;MP$3,Urlaub!$C$5:$C$604,"&gt;="&amp;MP$3)&gt;0,1,0))</f>
        <v>0</v>
      </c>
      <c r="MQ30" s="19" t="n">
        <f aca="false">IF($A30="",0,IF(COUNTIFS(Urlaub!$A$5:$A$604,$A30,Urlaub!$B$5:$B$604,"&lt;="&amp;MQ$3,Urlaub!$C$5:$C$604,"&gt;="&amp;MQ$3)&gt;0,1,0))</f>
        <v>0</v>
      </c>
      <c r="MR30" s="19" t="n">
        <f aca="false">IF($A30="",0,IF(COUNTIFS(Urlaub!$A$5:$A$604,$A30,Urlaub!$B$5:$B$604,"&lt;="&amp;MR$3,Urlaub!$C$5:$C$604,"&gt;="&amp;MR$3)&gt;0,1,0))</f>
        <v>0</v>
      </c>
      <c r="MS30" s="19" t="n">
        <f aca="false">IF($A30="",0,IF(COUNTIFS(Urlaub!$A$5:$A$604,$A30,Urlaub!$B$5:$B$604,"&lt;="&amp;MS$3,Urlaub!$C$5:$C$604,"&gt;="&amp;MS$3)&gt;0,1,0))</f>
        <v>0</v>
      </c>
      <c r="MT30" s="19" t="n">
        <f aca="false">IF($A30="",0,IF(COUNTIFS(Urlaub!$A$5:$A$604,$A30,Urlaub!$B$5:$B$604,"&lt;="&amp;MT$3,Urlaub!$C$5:$C$604,"&gt;="&amp;MT$3)&gt;0,1,0))</f>
        <v>0</v>
      </c>
      <c r="MU30" s="19" t="n">
        <f aca="false">IF($A30="",0,IF(COUNTIFS(Urlaub!$A$5:$A$604,$A30,Urlaub!$B$5:$B$604,"&lt;="&amp;MU$3,Urlaub!$C$5:$C$604,"&gt;="&amp;MU$3)&gt;0,1,0))</f>
        <v>0</v>
      </c>
      <c r="MV30" s="19" t="n">
        <f aca="false">IF($A30="",0,IF(COUNTIFS(Urlaub!$A$5:$A$604,$A30,Urlaub!$B$5:$B$604,"&lt;="&amp;MV$3,Urlaub!$C$5:$C$604,"&gt;="&amp;MV$3)&gt;0,1,0))</f>
        <v>0</v>
      </c>
      <c r="MW30" s="19" t="n">
        <f aca="false">IF($A30="",0,IF(COUNTIFS(Urlaub!$A$5:$A$604,$A30,Urlaub!$B$5:$B$604,"&lt;="&amp;MW$3,Urlaub!$C$5:$C$604,"&gt;="&amp;MW$3)&gt;0,1,0))</f>
        <v>0</v>
      </c>
      <c r="MX30" s="19" t="n">
        <f aca="false">IF($A30="",0,IF(COUNTIFS(Urlaub!$A$5:$A$604,$A30,Urlaub!$B$5:$B$604,"&lt;="&amp;MX$3,Urlaub!$C$5:$C$604,"&gt;="&amp;MX$3)&gt;0,1,0))</f>
        <v>0</v>
      </c>
      <c r="MY30" s="19" t="n">
        <f aca="false">IF($A30="",0,IF(COUNTIFS(Urlaub!$A$5:$A$604,$A30,Urlaub!$B$5:$B$604,"&lt;="&amp;MY$3,Urlaub!$C$5:$C$604,"&gt;="&amp;MY$3)&gt;0,1,0))</f>
        <v>0</v>
      </c>
      <c r="MZ30" s="19" t="n">
        <f aca="false">IF($A30="",0,IF(COUNTIFS(Urlaub!$A$5:$A$604,$A30,Urlaub!$B$5:$B$604,"&lt;="&amp;MZ$3,Urlaub!$C$5:$C$604,"&gt;="&amp;MZ$3)&gt;0,1,0))</f>
        <v>0</v>
      </c>
      <c r="NA30" s="19" t="n">
        <f aca="false">IF($A30="",0,IF(COUNTIFS(Urlaub!$A$5:$A$604,$A30,Urlaub!$B$5:$B$604,"&lt;="&amp;NA$3,Urlaub!$C$5:$C$604,"&gt;="&amp;NA$3)&gt;0,1,0))</f>
        <v>0</v>
      </c>
      <c r="NB30" s="19" t="n">
        <f aca="false">IF($A30="",0,IF(COUNTIFS(Urlaub!$A$5:$A$604,$A30,Urlaub!$B$5:$B$604,"&lt;="&amp;NB$3,Urlaub!$C$5:$C$604,"&gt;="&amp;NB$3)&gt;0,1,0))</f>
        <v>0</v>
      </c>
      <c r="NC30" s="19" t="n">
        <f aca="false">IF($A30="",0,IF(COUNTIFS(Urlaub!$A$5:$A$604,$A30,Urlaub!$B$5:$B$604,"&lt;="&amp;NC$3,Urlaub!$C$5:$C$604,"&gt;="&amp;NC$3)&gt;0,1,0))</f>
        <v>0</v>
      </c>
      <c r="ND30" s="19" t="n">
        <f aca="false">IF($A30="",0,IF(COUNTIFS(Urlaub!$A$5:$A$604,$A30,Urlaub!$B$5:$B$604,"&lt;="&amp;ND$3,Urlaub!$C$5:$C$604,"&gt;="&amp;ND$3)&gt;0,1,0))</f>
        <v>0</v>
      </c>
      <c r="NE30" s="19" t="n">
        <f aca="false">IF($A30="",0,IF(COUNTIFS(Urlaub!$A$5:$A$604,$A30,Urlaub!$B$5:$B$604,"&lt;="&amp;NE$3,Urlaub!$C$5:$C$604,"&gt;="&amp;NE$3)&gt;0,1,0))</f>
        <v>0</v>
      </c>
      <c r="NF30" s="19" t="n">
        <f aca="false">IF($A30="",0,IF(COUNTIFS(Urlaub!$A$5:$A$604,$A30,Urlaub!$B$5:$B$604,"&lt;="&amp;NF$3,Urlaub!$C$5:$C$604,"&gt;="&amp;NF$3)&gt;0,1,0))</f>
        <v>0</v>
      </c>
      <c r="NG30" s="19" t="n">
        <f aca="false">IF($A30="",0,IF(COUNTIFS(Urlaub!$A$5:$A$604,$A30,Urlaub!$B$5:$B$604,"&lt;="&amp;NG$3,Urlaub!$C$5:$C$604,"&gt;="&amp;NG$3)&gt;0,1,0))</f>
        <v>0</v>
      </c>
      <c r="NH30" s="19" t="n">
        <f aca="false">IF($A30="",0,IF(COUNTIFS(Urlaub!$A$5:$A$604,$A30,Urlaub!$B$5:$B$604,"&lt;="&amp;NH$3,Urlaub!$C$5:$C$604,"&gt;="&amp;NH$3)&gt;0,1,0))</f>
        <v>0</v>
      </c>
    </row>
    <row r="31" customFormat="false" ht="15" hidden="false" customHeight="false" outlineLevel="0" collapsed="false">
      <c r="A31" s="5" t="str">
        <f aca="false">IF(Team!A31="","",Team!A31)</f>
        <v/>
      </c>
      <c r="B31" s="8" t="str">
        <f aca="false">IF(Team!B31="","",Team!B31)</f>
        <v/>
      </c>
      <c r="C31" s="8" t="str">
        <f aca="false">IF(Team!C31="","",Team!C31)</f>
        <v/>
      </c>
      <c r="D31" s="8" t="str">
        <f aca="false">IF(Team!D31="","",Team!D31)</f>
        <v/>
      </c>
      <c r="E31" s="8" t="str">
        <f aca="false">IF(Team!E31="","",Team!E31)</f>
        <v/>
      </c>
      <c r="F31" s="8" t="str">
        <f aca="false">IF(Team!F31="","",Team!F31)</f>
        <v/>
      </c>
      <c r="G31" s="19" t="n">
        <f aca="false">IF($A31="",0,IF(COUNTIFS(Urlaub!$A$5:$A$604,$A31,Urlaub!$B$5:$B$604,"&lt;="&amp;G$3,Urlaub!$C$5:$C$604,"&gt;="&amp;G$3)&gt;0,1,0))</f>
        <v>0</v>
      </c>
      <c r="H31" s="19" t="n">
        <f aca="false">IF($A31="",0,IF(COUNTIFS(Urlaub!$A$5:$A$604,$A31,Urlaub!$B$5:$B$604,"&lt;="&amp;H$3,Urlaub!$C$5:$C$604,"&gt;="&amp;H$3)&gt;0,1,0))</f>
        <v>0</v>
      </c>
      <c r="I31" s="19" t="n">
        <f aca="false">IF($A31="",0,IF(COUNTIFS(Urlaub!$A$5:$A$604,$A31,Urlaub!$B$5:$B$604,"&lt;="&amp;I$3,Urlaub!$C$5:$C$604,"&gt;="&amp;I$3)&gt;0,1,0))</f>
        <v>0</v>
      </c>
      <c r="J31" s="19" t="n">
        <f aca="false">IF($A31="",0,IF(COUNTIFS(Urlaub!$A$5:$A$604,$A31,Urlaub!$B$5:$B$604,"&lt;="&amp;J$3,Urlaub!$C$5:$C$604,"&gt;="&amp;J$3)&gt;0,1,0))</f>
        <v>0</v>
      </c>
      <c r="K31" s="19" t="n">
        <f aca="false">IF($A31="",0,IF(COUNTIFS(Urlaub!$A$5:$A$604,$A31,Urlaub!$B$5:$B$604,"&lt;="&amp;K$3,Urlaub!$C$5:$C$604,"&gt;="&amp;K$3)&gt;0,1,0))</f>
        <v>0</v>
      </c>
      <c r="L31" s="19" t="n">
        <f aca="false">IF($A31="",0,IF(COUNTIFS(Urlaub!$A$5:$A$604,$A31,Urlaub!$B$5:$B$604,"&lt;="&amp;L$3,Urlaub!$C$5:$C$604,"&gt;="&amp;L$3)&gt;0,1,0))</f>
        <v>0</v>
      </c>
      <c r="M31" s="19" t="n">
        <f aca="false">IF($A31="",0,IF(COUNTIFS(Urlaub!$A$5:$A$604,$A31,Urlaub!$B$5:$B$604,"&lt;="&amp;M$3,Urlaub!$C$5:$C$604,"&gt;="&amp;M$3)&gt;0,1,0))</f>
        <v>0</v>
      </c>
      <c r="N31" s="19" t="n">
        <f aca="false">IF($A31="",0,IF(COUNTIFS(Urlaub!$A$5:$A$604,$A31,Urlaub!$B$5:$B$604,"&lt;="&amp;N$3,Urlaub!$C$5:$C$604,"&gt;="&amp;N$3)&gt;0,1,0))</f>
        <v>0</v>
      </c>
      <c r="O31" s="19" t="n">
        <f aca="false">IF($A31="",0,IF(COUNTIFS(Urlaub!$A$5:$A$604,$A31,Urlaub!$B$5:$B$604,"&lt;="&amp;O$3,Urlaub!$C$5:$C$604,"&gt;="&amp;O$3)&gt;0,1,0))</f>
        <v>0</v>
      </c>
      <c r="P31" s="19" t="n">
        <f aca="false">IF($A31="",0,IF(COUNTIFS(Urlaub!$A$5:$A$604,$A31,Urlaub!$B$5:$B$604,"&lt;="&amp;P$3,Urlaub!$C$5:$C$604,"&gt;="&amp;P$3)&gt;0,1,0))</f>
        <v>0</v>
      </c>
      <c r="Q31" s="19" t="n">
        <f aca="false">IF($A31="",0,IF(COUNTIFS(Urlaub!$A$5:$A$604,$A31,Urlaub!$B$5:$B$604,"&lt;="&amp;Q$3,Urlaub!$C$5:$C$604,"&gt;="&amp;Q$3)&gt;0,1,0))</f>
        <v>0</v>
      </c>
      <c r="R31" s="19" t="n">
        <f aca="false">IF($A31="",0,IF(COUNTIFS(Urlaub!$A$5:$A$604,$A31,Urlaub!$B$5:$B$604,"&lt;="&amp;R$3,Urlaub!$C$5:$C$604,"&gt;="&amp;R$3)&gt;0,1,0))</f>
        <v>0</v>
      </c>
      <c r="S31" s="19" t="n">
        <f aca="false">IF($A31="",0,IF(COUNTIFS(Urlaub!$A$5:$A$604,$A31,Urlaub!$B$5:$B$604,"&lt;="&amp;S$3,Urlaub!$C$5:$C$604,"&gt;="&amp;S$3)&gt;0,1,0))</f>
        <v>0</v>
      </c>
      <c r="T31" s="19" t="n">
        <f aca="false">IF($A31="",0,IF(COUNTIFS(Urlaub!$A$5:$A$604,$A31,Urlaub!$B$5:$B$604,"&lt;="&amp;T$3,Urlaub!$C$5:$C$604,"&gt;="&amp;T$3)&gt;0,1,0))</f>
        <v>0</v>
      </c>
      <c r="U31" s="19" t="n">
        <f aca="false">IF($A31="",0,IF(COUNTIFS(Urlaub!$A$5:$A$604,$A31,Urlaub!$B$5:$B$604,"&lt;="&amp;U$3,Urlaub!$C$5:$C$604,"&gt;="&amp;U$3)&gt;0,1,0))</f>
        <v>0</v>
      </c>
      <c r="V31" s="19" t="n">
        <f aca="false">IF($A31="",0,IF(COUNTIFS(Urlaub!$A$5:$A$604,$A31,Urlaub!$B$5:$B$604,"&lt;="&amp;V$3,Urlaub!$C$5:$C$604,"&gt;="&amp;V$3)&gt;0,1,0))</f>
        <v>0</v>
      </c>
      <c r="W31" s="19" t="n">
        <f aca="false">IF($A31="",0,IF(COUNTIFS(Urlaub!$A$5:$A$604,$A31,Urlaub!$B$5:$B$604,"&lt;="&amp;W$3,Urlaub!$C$5:$C$604,"&gt;="&amp;W$3)&gt;0,1,0))</f>
        <v>0</v>
      </c>
      <c r="X31" s="19" t="n">
        <f aca="false">IF($A31="",0,IF(COUNTIFS(Urlaub!$A$5:$A$604,$A31,Urlaub!$B$5:$B$604,"&lt;="&amp;X$3,Urlaub!$C$5:$C$604,"&gt;="&amp;X$3)&gt;0,1,0))</f>
        <v>0</v>
      </c>
      <c r="Y31" s="19" t="n">
        <f aca="false">IF($A31="",0,IF(COUNTIFS(Urlaub!$A$5:$A$604,$A31,Urlaub!$B$5:$B$604,"&lt;="&amp;Y$3,Urlaub!$C$5:$C$604,"&gt;="&amp;Y$3)&gt;0,1,0))</f>
        <v>0</v>
      </c>
      <c r="Z31" s="19" t="n">
        <f aca="false">IF($A31="",0,IF(COUNTIFS(Urlaub!$A$5:$A$604,$A31,Urlaub!$B$5:$B$604,"&lt;="&amp;Z$3,Urlaub!$C$5:$C$604,"&gt;="&amp;Z$3)&gt;0,1,0))</f>
        <v>0</v>
      </c>
      <c r="AA31" s="19" t="n">
        <f aca="false">IF($A31="",0,IF(COUNTIFS(Urlaub!$A$5:$A$604,$A31,Urlaub!$B$5:$B$604,"&lt;="&amp;AA$3,Urlaub!$C$5:$C$604,"&gt;="&amp;AA$3)&gt;0,1,0))</f>
        <v>0</v>
      </c>
      <c r="AB31" s="19" t="n">
        <f aca="false">IF($A31="",0,IF(COUNTIFS(Urlaub!$A$5:$A$604,$A31,Urlaub!$B$5:$B$604,"&lt;="&amp;AB$3,Urlaub!$C$5:$C$604,"&gt;="&amp;AB$3)&gt;0,1,0))</f>
        <v>0</v>
      </c>
      <c r="AC31" s="19" t="n">
        <f aca="false">IF($A31="",0,IF(COUNTIFS(Urlaub!$A$5:$A$604,$A31,Urlaub!$B$5:$B$604,"&lt;="&amp;AC$3,Urlaub!$C$5:$C$604,"&gt;="&amp;AC$3)&gt;0,1,0))</f>
        <v>0</v>
      </c>
      <c r="AD31" s="19" t="n">
        <f aca="false">IF($A31="",0,IF(COUNTIFS(Urlaub!$A$5:$A$604,$A31,Urlaub!$B$5:$B$604,"&lt;="&amp;AD$3,Urlaub!$C$5:$C$604,"&gt;="&amp;AD$3)&gt;0,1,0))</f>
        <v>0</v>
      </c>
      <c r="AE31" s="19" t="n">
        <f aca="false">IF($A31="",0,IF(COUNTIFS(Urlaub!$A$5:$A$604,$A31,Urlaub!$B$5:$B$604,"&lt;="&amp;AE$3,Urlaub!$C$5:$C$604,"&gt;="&amp;AE$3)&gt;0,1,0))</f>
        <v>0</v>
      </c>
      <c r="AF31" s="19" t="n">
        <f aca="false">IF($A31="",0,IF(COUNTIFS(Urlaub!$A$5:$A$604,$A31,Urlaub!$B$5:$B$604,"&lt;="&amp;AF$3,Urlaub!$C$5:$C$604,"&gt;="&amp;AF$3)&gt;0,1,0))</f>
        <v>0</v>
      </c>
      <c r="AG31" s="19" t="n">
        <f aca="false">IF($A31="",0,IF(COUNTIFS(Urlaub!$A$5:$A$604,$A31,Urlaub!$B$5:$B$604,"&lt;="&amp;AG$3,Urlaub!$C$5:$C$604,"&gt;="&amp;AG$3)&gt;0,1,0))</f>
        <v>0</v>
      </c>
      <c r="AH31" s="19" t="n">
        <f aca="false">IF($A31="",0,IF(COUNTIFS(Urlaub!$A$5:$A$604,$A31,Urlaub!$B$5:$B$604,"&lt;="&amp;AH$3,Urlaub!$C$5:$C$604,"&gt;="&amp;AH$3)&gt;0,1,0))</f>
        <v>0</v>
      </c>
      <c r="AI31" s="19" t="n">
        <f aca="false">IF($A31="",0,IF(COUNTIFS(Urlaub!$A$5:$A$604,$A31,Urlaub!$B$5:$B$604,"&lt;="&amp;AI$3,Urlaub!$C$5:$C$604,"&gt;="&amp;AI$3)&gt;0,1,0))</f>
        <v>0</v>
      </c>
      <c r="AJ31" s="19" t="n">
        <f aca="false">IF($A31="",0,IF(COUNTIFS(Urlaub!$A$5:$A$604,$A31,Urlaub!$B$5:$B$604,"&lt;="&amp;AJ$3,Urlaub!$C$5:$C$604,"&gt;="&amp;AJ$3)&gt;0,1,0))</f>
        <v>0</v>
      </c>
      <c r="AK31" s="19" t="n">
        <f aca="false">IF($A31="",0,IF(COUNTIFS(Urlaub!$A$5:$A$604,$A31,Urlaub!$B$5:$B$604,"&lt;="&amp;AK$3,Urlaub!$C$5:$C$604,"&gt;="&amp;AK$3)&gt;0,1,0))</f>
        <v>0</v>
      </c>
      <c r="AL31" s="19" t="n">
        <f aca="false">IF($A31="",0,IF(COUNTIFS(Urlaub!$A$5:$A$604,$A31,Urlaub!$B$5:$B$604,"&lt;="&amp;AL$3,Urlaub!$C$5:$C$604,"&gt;="&amp;AL$3)&gt;0,1,0))</f>
        <v>0</v>
      </c>
      <c r="AM31" s="19" t="n">
        <f aca="false">IF($A31="",0,IF(COUNTIFS(Urlaub!$A$5:$A$604,$A31,Urlaub!$B$5:$B$604,"&lt;="&amp;AM$3,Urlaub!$C$5:$C$604,"&gt;="&amp;AM$3)&gt;0,1,0))</f>
        <v>0</v>
      </c>
      <c r="AN31" s="19" t="n">
        <f aca="false">IF($A31="",0,IF(COUNTIFS(Urlaub!$A$5:$A$604,$A31,Urlaub!$B$5:$B$604,"&lt;="&amp;AN$3,Urlaub!$C$5:$C$604,"&gt;="&amp;AN$3)&gt;0,1,0))</f>
        <v>0</v>
      </c>
      <c r="AO31" s="19" t="n">
        <f aca="false">IF($A31="",0,IF(COUNTIFS(Urlaub!$A$5:$A$604,$A31,Urlaub!$B$5:$B$604,"&lt;="&amp;AO$3,Urlaub!$C$5:$C$604,"&gt;="&amp;AO$3)&gt;0,1,0))</f>
        <v>0</v>
      </c>
      <c r="AP31" s="19" t="n">
        <f aca="false">IF($A31="",0,IF(COUNTIFS(Urlaub!$A$5:$A$604,$A31,Urlaub!$B$5:$B$604,"&lt;="&amp;AP$3,Urlaub!$C$5:$C$604,"&gt;="&amp;AP$3)&gt;0,1,0))</f>
        <v>0</v>
      </c>
      <c r="AQ31" s="19" t="n">
        <f aca="false">IF($A31="",0,IF(COUNTIFS(Urlaub!$A$5:$A$604,$A31,Urlaub!$B$5:$B$604,"&lt;="&amp;AQ$3,Urlaub!$C$5:$C$604,"&gt;="&amp;AQ$3)&gt;0,1,0))</f>
        <v>0</v>
      </c>
      <c r="AR31" s="19" t="n">
        <f aca="false">IF($A31="",0,IF(COUNTIFS(Urlaub!$A$5:$A$604,$A31,Urlaub!$B$5:$B$604,"&lt;="&amp;AR$3,Urlaub!$C$5:$C$604,"&gt;="&amp;AR$3)&gt;0,1,0))</f>
        <v>0</v>
      </c>
      <c r="AS31" s="19" t="n">
        <f aca="false">IF($A31="",0,IF(COUNTIFS(Urlaub!$A$5:$A$604,$A31,Urlaub!$B$5:$B$604,"&lt;="&amp;AS$3,Urlaub!$C$5:$C$604,"&gt;="&amp;AS$3)&gt;0,1,0))</f>
        <v>0</v>
      </c>
      <c r="AT31" s="19" t="n">
        <f aca="false">IF($A31="",0,IF(COUNTIFS(Urlaub!$A$5:$A$604,$A31,Urlaub!$B$5:$B$604,"&lt;="&amp;AT$3,Urlaub!$C$5:$C$604,"&gt;="&amp;AT$3)&gt;0,1,0))</f>
        <v>0</v>
      </c>
      <c r="AU31" s="19" t="n">
        <f aca="false">IF($A31="",0,IF(COUNTIFS(Urlaub!$A$5:$A$604,$A31,Urlaub!$B$5:$B$604,"&lt;="&amp;AU$3,Urlaub!$C$5:$C$604,"&gt;="&amp;AU$3)&gt;0,1,0))</f>
        <v>0</v>
      </c>
      <c r="AV31" s="19" t="n">
        <f aca="false">IF($A31="",0,IF(COUNTIFS(Urlaub!$A$5:$A$604,$A31,Urlaub!$B$5:$B$604,"&lt;="&amp;AV$3,Urlaub!$C$5:$C$604,"&gt;="&amp;AV$3)&gt;0,1,0))</f>
        <v>0</v>
      </c>
      <c r="AW31" s="19" t="n">
        <f aca="false">IF($A31="",0,IF(COUNTIFS(Urlaub!$A$5:$A$604,$A31,Urlaub!$B$5:$B$604,"&lt;="&amp;AW$3,Urlaub!$C$5:$C$604,"&gt;="&amp;AW$3)&gt;0,1,0))</f>
        <v>0</v>
      </c>
      <c r="AX31" s="19" t="n">
        <f aca="false">IF($A31="",0,IF(COUNTIFS(Urlaub!$A$5:$A$604,$A31,Urlaub!$B$5:$B$604,"&lt;="&amp;AX$3,Urlaub!$C$5:$C$604,"&gt;="&amp;AX$3)&gt;0,1,0))</f>
        <v>0</v>
      </c>
      <c r="AY31" s="19" t="n">
        <f aca="false">IF($A31="",0,IF(COUNTIFS(Urlaub!$A$5:$A$604,$A31,Urlaub!$B$5:$B$604,"&lt;="&amp;AY$3,Urlaub!$C$5:$C$604,"&gt;="&amp;AY$3)&gt;0,1,0))</f>
        <v>0</v>
      </c>
      <c r="AZ31" s="19" t="n">
        <f aca="false">IF($A31="",0,IF(COUNTIFS(Urlaub!$A$5:$A$604,$A31,Urlaub!$B$5:$B$604,"&lt;="&amp;AZ$3,Urlaub!$C$5:$C$604,"&gt;="&amp;AZ$3)&gt;0,1,0))</f>
        <v>0</v>
      </c>
      <c r="BA31" s="19" t="n">
        <f aca="false">IF($A31="",0,IF(COUNTIFS(Urlaub!$A$5:$A$604,$A31,Urlaub!$B$5:$B$604,"&lt;="&amp;BA$3,Urlaub!$C$5:$C$604,"&gt;="&amp;BA$3)&gt;0,1,0))</f>
        <v>0</v>
      </c>
      <c r="BB31" s="19" t="n">
        <f aca="false">IF($A31="",0,IF(COUNTIFS(Urlaub!$A$5:$A$604,$A31,Urlaub!$B$5:$B$604,"&lt;="&amp;BB$3,Urlaub!$C$5:$C$604,"&gt;="&amp;BB$3)&gt;0,1,0))</f>
        <v>0</v>
      </c>
      <c r="BC31" s="19" t="n">
        <f aca="false">IF($A31="",0,IF(COUNTIFS(Urlaub!$A$5:$A$604,$A31,Urlaub!$B$5:$B$604,"&lt;="&amp;BC$3,Urlaub!$C$5:$C$604,"&gt;="&amp;BC$3)&gt;0,1,0))</f>
        <v>0</v>
      </c>
      <c r="BD31" s="19" t="n">
        <f aca="false">IF($A31="",0,IF(COUNTIFS(Urlaub!$A$5:$A$604,$A31,Urlaub!$B$5:$B$604,"&lt;="&amp;BD$3,Urlaub!$C$5:$C$604,"&gt;="&amp;BD$3)&gt;0,1,0))</f>
        <v>0</v>
      </c>
      <c r="BE31" s="19" t="n">
        <f aca="false">IF($A31="",0,IF(COUNTIFS(Urlaub!$A$5:$A$604,$A31,Urlaub!$B$5:$B$604,"&lt;="&amp;BE$3,Urlaub!$C$5:$C$604,"&gt;="&amp;BE$3)&gt;0,1,0))</f>
        <v>0</v>
      </c>
      <c r="BF31" s="19" t="n">
        <f aca="false">IF($A31="",0,IF(COUNTIFS(Urlaub!$A$5:$A$604,$A31,Urlaub!$B$5:$B$604,"&lt;="&amp;BF$3,Urlaub!$C$5:$C$604,"&gt;="&amp;BF$3)&gt;0,1,0))</f>
        <v>0</v>
      </c>
      <c r="BG31" s="19" t="n">
        <f aca="false">IF($A31="",0,IF(COUNTIFS(Urlaub!$A$5:$A$604,$A31,Urlaub!$B$5:$B$604,"&lt;="&amp;BG$3,Urlaub!$C$5:$C$604,"&gt;="&amp;BG$3)&gt;0,1,0))</f>
        <v>0</v>
      </c>
      <c r="BH31" s="19" t="n">
        <f aca="false">IF($A31="",0,IF(COUNTIFS(Urlaub!$A$5:$A$604,$A31,Urlaub!$B$5:$B$604,"&lt;="&amp;BH$3,Urlaub!$C$5:$C$604,"&gt;="&amp;BH$3)&gt;0,1,0))</f>
        <v>0</v>
      </c>
      <c r="BI31" s="19" t="n">
        <f aca="false">IF($A31="",0,IF(COUNTIFS(Urlaub!$A$5:$A$604,$A31,Urlaub!$B$5:$B$604,"&lt;="&amp;BI$3,Urlaub!$C$5:$C$604,"&gt;="&amp;BI$3)&gt;0,1,0))</f>
        <v>0</v>
      </c>
      <c r="BJ31" s="19" t="n">
        <f aca="false">IF($A31="",0,IF(COUNTIFS(Urlaub!$A$5:$A$604,$A31,Urlaub!$B$5:$B$604,"&lt;="&amp;BJ$3,Urlaub!$C$5:$C$604,"&gt;="&amp;BJ$3)&gt;0,1,0))</f>
        <v>0</v>
      </c>
      <c r="BK31" s="19" t="n">
        <f aca="false">IF($A31="",0,IF(COUNTIFS(Urlaub!$A$5:$A$604,$A31,Urlaub!$B$5:$B$604,"&lt;="&amp;BK$3,Urlaub!$C$5:$C$604,"&gt;="&amp;BK$3)&gt;0,1,0))</f>
        <v>0</v>
      </c>
      <c r="BL31" s="19" t="n">
        <f aca="false">IF($A31="",0,IF(COUNTIFS(Urlaub!$A$5:$A$604,$A31,Urlaub!$B$5:$B$604,"&lt;="&amp;BL$3,Urlaub!$C$5:$C$604,"&gt;="&amp;BL$3)&gt;0,1,0))</f>
        <v>0</v>
      </c>
      <c r="BM31" s="19" t="n">
        <f aca="false">IF($A31="",0,IF(COUNTIFS(Urlaub!$A$5:$A$604,$A31,Urlaub!$B$5:$B$604,"&lt;="&amp;BM$3,Urlaub!$C$5:$C$604,"&gt;="&amp;BM$3)&gt;0,1,0))</f>
        <v>0</v>
      </c>
      <c r="BN31" s="19" t="n">
        <f aca="false">IF($A31="",0,IF(COUNTIFS(Urlaub!$A$5:$A$604,$A31,Urlaub!$B$5:$B$604,"&lt;="&amp;BN$3,Urlaub!$C$5:$C$604,"&gt;="&amp;BN$3)&gt;0,1,0))</f>
        <v>0</v>
      </c>
      <c r="BO31" s="19" t="n">
        <f aca="false">IF($A31="",0,IF(COUNTIFS(Urlaub!$A$5:$A$604,$A31,Urlaub!$B$5:$B$604,"&lt;="&amp;BO$3,Urlaub!$C$5:$C$604,"&gt;="&amp;BO$3)&gt;0,1,0))</f>
        <v>0</v>
      </c>
      <c r="BP31" s="19" t="n">
        <f aca="false">IF($A31="",0,IF(COUNTIFS(Urlaub!$A$5:$A$604,$A31,Urlaub!$B$5:$B$604,"&lt;="&amp;BP$3,Urlaub!$C$5:$C$604,"&gt;="&amp;BP$3)&gt;0,1,0))</f>
        <v>0</v>
      </c>
      <c r="BQ31" s="19" t="n">
        <f aca="false">IF($A31="",0,IF(COUNTIFS(Urlaub!$A$5:$A$604,$A31,Urlaub!$B$5:$B$604,"&lt;="&amp;BQ$3,Urlaub!$C$5:$C$604,"&gt;="&amp;BQ$3)&gt;0,1,0))</f>
        <v>0</v>
      </c>
      <c r="BR31" s="19" t="n">
        <f aca="false">IF($A31="",0,IF(COUNTIFS(Urlaub!$A$5:$A$604,$A31,Urlaub!$B$5:$B$604,"&lt;="&amp;BR$3,Urlaub!$C$5:$C$604,"&gt;="&amp;BR$3)&gt;0,1,0))</f>
        <v>0</v>
      </c>
      <c r="BS31" s="19" t="n">
        <f aca="false">IF($A31="",0,IF(COUNTIFS(Urlaub!$A$5:$A$604,$A31,Urlaub!$B$5:$B$604,"&lt;="&amp;BS$3,Urlaub!$C$5:$C$604,"&gt;="&amp;BS$3)&gt;0,1,0))</f>
        <v>0</v>
      </c>
      <c r="BT31" s="19" t="n">
        <f aca="false">IF($A31="",0,IF(COUNTIFS(Urlaub!$A$5:$A$604,$A31,Urlaub!$B$5:$B$604,"&lt;="&amp;BT$3,Urlaub!$C$5:$C$604,"&gt;="&amp;BT$3)&gt;0,1,0))</f>
        <v>0</v>
      </c>
      <c r="BU31" s="19" t="n">
        <f aca="false">IF($A31="",0,IF(COUNTIFS(Urlaub!$A$5:$A$604,$A31,Urlaub!$B$5:$B$604,"&lt;="&amp;BU$3,Urlaub!$C$5:$C$604,"&gt;="&amp;BU$3)&gt;0,1,0))</f>
        <v>0</v>
      </c>
      <c r="BV31" s="19" t="n">
        <f aca="false">IF($A31="",0,IF(COUNTIFS(Urlaub!$A$5:$A$604,$A31,Urlaub!$B$5:$B$604,"&lt;="&amp;BV$3,Urlaub!$C$5:$C$604,"&gt;="&amp;BV$3)&gt;0,1,0))</f>
        <v>0</v>
      </c>
      <c r="BW31" s="19" t="n">
        <f aca="false">IF($A31="",0,IF(COUNTIFS(Urlaub!$A$5:$A$604,$A31,Urlaub!$B$5:$B$604,"&lt;="&amp;BW$3,Urlaub!$C$5:$C$604,"&gt;="&amp;BW$3)&gt;0,1,0))</f>
        <v>0</v>
      </c>
      <c r="BX31" s="19" t="n">
        <f aca="false">IF($A31="",0,IF(COUNTIFS(Urlaub!$A$5:$A$604,$A31,Urlaub!$B$5:$B$604,"&lt;="&amp;BX$3,Urlaub!$C$5:$C$604,"&gt;="&amp;BX$3)&gt;0,1,0))</f>
        <v>0</v>
      </c>
      <c r="BY31" s="19" t="n">
        <f aca="false">IF($A31="",0,IF(COUNTIFS(Urlaub!$A$5:$A$604,$A31,Urlaub!$B$5:$B$604,"&lt;="&amp;BY$3,Urlaub!$C$5:$C$604,"&gt;="&amp;BY$3)&gt;0,1,0))</f>
        <v>0</v>
      </c>
      <c r="BZ31" s="19" t="n">
        <f aca="false">IF($A31="",0,IF(COUNTIFS(Urlaub!$A$5:$A$604,$A31,Urlaub!$B$5:$B$604,"&lt;="&amp;BZ$3,Urlaub!$C$5:$C$604,"&gt;="&amp;BZ$3)&gt;0,1,0))</f>
        <v>0</v>
      </c>
      <c r="CA31" s="19" t="n">
        <f aca="false">IF($A31="",0,IF(COUNTIFS(Urlaub!$A$5:$A$604,$A31,Urlaub!$B$5:$B$604,"&lt;="&amp;CA$3,Urlaub!$C$5:$C$604,"&gt;="&amp;CA$3)&gt;0,1,0))</f>
        <v>0</v>
      </c>
      <c r="CB31" s="19" t="n">
        <f aca="false">IF($A31="",0,IF(COUNTIFS(Urlaub!$A$5:$A$604,$A31,Urlaub!$B$5:$B$604,"&lt;="&amp;CB$3,Urlaub!$C$5:$C$604,"&gt;="&amp;CB$3)&gt;0,1,0))</f>
        <v>0</v>
      </c>
      <c r="CC31" s="19" t="n">
        <f aca="false">IF($A31="",0,IF(COUNTIFS(Urlaub!$A$5:$A$604,$A31,Urlaub!$B$5:$B$604,"&lt;="&amp;CC$3,Urlaub!$C$5:$C$604,"&gt;="&amp;CC$3)&gt;0,1,0))</f>
        <v>0</v>
      </c>
      <c r="CD31" s="19" t="n">
        <f aca="false">IF($A31="",0,IF(COUNTIFS(Urlaub!$A$5:$A$604,$A31,Urlaub!$B$5:$B$604,"&lt;="&amp;CD$3,Urlaub!$C$5:$C$604,"&gt;="&amp;CD$3)&gt;0,1,0))</f>
        <v>0</v>
      </c>
      <c r="CE31" s="19" t="n">
        <f aca="false">IF($A31="",0,IF(COUNTIFS(Urlaub!$A$5:$A$604,$A31,Urlaub!$B$5:$B$604,"&lt;="&amp;CE$3,Urlaub!$C$5:$C$604,"&gt;="&amp;CE$3)&gt;0,1,0))</f>
        <v>0</v>
      </c>
      <c r="CF31" s="19" t="n">
        <f aca="false">IF($A31="",0,IF(COUNTIFS(Urlaub!$A$5:$A$604,$A31,Urlaub!$B$5:$B$604,"&lt;="&amp;CF$3,Urlaub!$C$5:$C$604,"&gt;="&amp;CF$3)&gt;0,1,0))</f>
        <v>0</v>
      </c>
      <c r="CG31" s="19" t="n">
        <f aca="false">IF($A31="",0,IF(COUNTIFS(Urlaub!$A$5:$A$604,$A31,Urlaub!$B$5:$B$604,"&lt;="&amp;CG$3,Urlaub!$C$5:$C$604,"&gt;="&amp;CG$3)&gt;0,1,0))</f>
        <v>0</v>
      </c>
      <c r="CH31" s="19" t="n">
        <f aca="false">IF($A31="",0,IF(COUNTIFS(Urlaub!$A$5:$A$604,$A31,Urlaub!$B$5:$B$604,"&lt;="&amp;CH$3,Urlaub!$C$5:$C$604,"&gt;="&amp;CH$3)&gt;0,1,0))</f>
        <v>0</v>
      </c>
      <c r="CI31" s="19" t="n">
        <f aca="false">IF($A31="",0,IF(COUNTIFS(Urlaub!$A$5:$A$604,$A31,Urlaub!$B$5:$B$604,"&lt;="&amp;CI$3,Urlaub!$C$5:$C$604,"&gt;="&amp;CI$3)&gt;0,1,0))</f>
        <v>0</v>
      </c>
      <c r="CJ31" s="19" t="n">
        <f aca="false">IF($A31="",0,IF(COUNTIFS(Urlaub!$A$5:$A$604,$A31,Urlaub!$B$5:$B$604,"&lt;="&amp;CJ$3,Urlaub!$C$5:$C$604,"&gt;="&amp;CJ$3)&gt;0,1,0))</f>
        <v>0</v>
      </c>
      <c r="CK31" s="19" t="n">
        <f aca="false">IF($A31="",0,IF(COUNTIFS(Urlaub!$A$5:$A$604,$A31,Urlaub!$B$5:$B$604,"&lt;="&amp;CK$3,Urlaub!$C$5:$C$604,"&gt;="&amp;CK$3)&gt;0,1,0))</f>
        <v>0</v>
      </c>
      <c r="CL31" s="19" t="n">
        <f aca="false">IF($A31="",0,IF(COUNTIFS(Urlaub!$A$5:$A$604,$A31,Urlaub!$B$5:$B$604,"&lt;="&amp;CL$3,Urlaub!$C$5:$C$604,"&gt;="&amp;CL$3)&gt;0,1,0))</f>
        <v>0</v>
      </c>
      <c r="CM31" s="19" t="n">
        <f aca="false">IF($A31="",0,IF(COUNTIFS(Urlaub!$A$5:$A$604,$A31,Urlaub!$B$5:$B$604,"&lt;="&amp;CM$3,Urlaub!$C$5:$C$604,"&gt;="&amp;CM$3)&gt;0,1,0))</f>
        <v>0</v>
      </c>
      <c r="CN31" s="19" t="n">
        <f aca="false">IF($A31="",0,IF(COUNTIFS(Urlaub!$A$5:$A$604,$A31,Urlaub!$B$5:$B$604,"&lt;="&amp;CN$3,Urlaub!$C$5:$C$604,"&gt;="&amp;CN$3)&gt;0,1,0))</f>
        <v>0</v>
      </c>
      <c r="CO31" s="19" t="n">
        <f aca="false">IF($A31="",0,IF(COUNTIFS(Urlaub!$A$5:$A$604,$A31,Urlaub!$B$5:$B$604,"&lt;="&amp;CO$3,Urlaub!$C$5:$C$604,"&gt;="&amp;CO$3)&gt;0,1,0))</f>
        <v>0</v>
      </c>
      <c r="CP31" s="19" t="n">
        <f aca="false">IF($A31="",0,IF(COUNTIFS(Urlaub!$A$5:$A$604,$A31,Urlaub!$B$5:$B$604,"&lt;="&amp;CP$3,Urlaub!$C$5:$C$604,"&gt;="&amp;CP$3)&gt;0,1,0))</f>
        <v>0</v>
      </c>
      <c r="CQ31" s="19" t="n">
        <f aca="false">IF($A31="",0,IF(COUNTIFS(Urlaub!$A$5:$A$604,$A31,Urlaub!$B$5:$B$604,"&lt;="&amp;CQ$3,Urlaub!$C$5:$C$604,"&gt;="&amp;CQ$3)&gt;0,1,0))</f>
        <v>0</v>
      </c>
      <c r="CR31" s="19" t="n">
        <f aca="false">IF($A31="",0,IF(COUNTIFS(Urlaub!$A$5:$A$604,$A31,Urlaub!$B$5:$B$604,"&lt;="&amp;CR$3,Urlaub!$C$5:$C$604,"&gt;="&amp;CR$3)&gt;0,1,0))</f>
        <v>0</v>
      </c>
      <c r="CS31" s="19" t="n">
        <f aca="false">IF($A31="",0,IF(COUNTIFS(Urlaub!$A$5:$A$604,$A31,Urlaub!$B$5:$B$604,"&lt;="&amp;CS$3,Urlaub!$C$5:$C$604,"&gt;="&amp;CS$3)&gt;0,1,0))</f>
        <v>0</v>
      </c>
      <c r="CT31" s="19" t="n">
        <f aca="false">IF($A31="",0,IF(COUNTIFS(Urlaub!$A$5:$A$604,$A31,Urlaub!$B$5:$B$604,"&lt;="&amp;CT$3,Urlaub!$C$5:$C$604,"&gt;="&amp;CT$3)&gt;0,1,0))</f>
        <v>0</v>
      </c>
      <c r="CU31" s="19" t="n">
        <f aca="false">IF($A31="",0,IF(COUNTIFS(Urlaub!$A$5:$A$604,$A31,Urlaub!$B$5:$B$604,"&lt;="&amp;CU$3,Urlaub!$C$5:$C$604,"&gt;="&amp;CU$3)&gt;0,1,0))</f>
        <v>0</v>
      </c>
      <c r="CV31" s="19" t="n">
        <f aca="false">IF($A31="",0,IF(COUNTIFS(Urlaub!$A$5:$A$604,$A31,Urlaub!$B$5:$B$604,"&lt;="&amp;CV$3,Urlaub!$C$5:$C$604,"&gt;="&amp;CV$3)&gt;0,1,0))</f>
        <v>0</v>
      </c>
      <c r="CW31" s="19" t="n">
        <f aca="false">IF($A31="",0,IF(COUNTIFS(Urlaub!$A$5:$A$604,$A31,Urlaub!$B$5:$B$604,"&lt;="&amp;CW$3,Urlaub!$C$5:$C$604,"&gt;="&amp;CW$3)&gt;0,1,0))</f>
        <v>0</v>
      </c>
      <c r="CX31" s="19" t="n">
        <f aca="false">IF($A31="",0,IF(COUNTIFS(Urlaub!$A$5:$A$604,$A31,Urlaub!$B$5:$B$604,"&lt;="&amp;CX$3,Urlaub!$C$5:$C$604,"&gt;="&amp;CX$3)&gt;0,1,0))</f>
        <v>0</v>
      </c>
      <c r="CY31" s="19" t="n">
        <f aca="false">IF($A31="",0,IF(COUNTIFS(Urlaub!$A$5:$A$604,$A31,Urlaub!$B$5:$B$604,"&lt;="&amp;CY$3,Urlaub!$C$5:$C$604,"&gt;="&amp;CY$3)&gt;0,1,0))</f>
        <v>0</v>
      </c>
      <c r="CZ31" s="19" t="n">
        <f aca="false">IF($A31="",0,IF(COUNTIFS(Urlaub!$A$5:$A$604,$A31,Urlaub!$B$5:$B$604,"&lt;="&amp;CZ$3,Urlaub!$C$5:$C$604,"&gt;="&amp;CZ$3)&gt;0,1,0))</f>
        <v>0</v>
      </c>
      <c r="DA31" s="19" t="n">
        <f aca="false">IF($A31="",0,IF(COUNTIFS(Urlaub!$A$5:$A$604,$A31,Urlaub!$B$5:$B$604,"&lt;="&amp;DA$3,Urlaub!$C$5:$C$604,"&gt;="&amp;DA$3)&gt;0,1,0))</f>
        <v>0</v>
      </c>
      <c r="DB31" s="19" t="n">
        <f aca="false">IF($A31="",0,IF(COUNTIFS(Urlaub!$A$5:$A$604,$A31,Urlaub!$B$5:$B$604,"&lt;="&amp;DB$3,Urlaub!$C$5:$C$604,"&gt;="&amp;DB$3)&gt;0,1,0))</f>
        <v>0</v>
      </c>
      <c r="DC31" s="19" t="n">
        <f aca="false">IF($A31="",0,IF(COUNTIFS(Urlaub!$A$5:$A$604,$A31,Urlaub!$B$5:$B$604,"&lt;="&amp;DC$3,Urlaub!$C$5:$C$604,"&gt;="&amp;DC$3)&gt;0,1,0))</f>
        <v>0</v>
      </c>
      <c r="DD31" s="19" t="n">
        <f aca="false">IF($A31="",0,IF(COUNTIFS(Urlaub!$A$5:$A$604,$A31,Urlaub!$B$5:$B$604,"&lt;="&amp;DD$3,Urlaub!$C$5:$C$604,"&gt;="&amp;DD$3)&gt;0,1,0))</f>
        <v>0</v>
      </c>
      <c r="DE31" s="19" t="n">
        <f aca="false">IF($A31="",0,IF(COUNTIFS(Urlaub!$A$5:$A$604,$A31,Urlaub!$B$5:$B$604,"&lt;="&amp;DE$3,Urlaub!$C$5:$C$604,"&gt;="&amp;DE$3)&gt;0,1,0))</f>
        <v>0</v>
      </c>
      <c r="DF31" s="19" t="n">
        <f aca="false">IF($A31="",0,IF(COUNTIFS(Urlaub!$A$5:$A$604,$A31,Urlaub!$B$5:$B$604,"&lt;="&amp;DF$3,Urlaub!$C$5:$C$604,"&gt;="&amp;DF$3)&gt;0,1,0))</f>
        <v>0</v>
      </c>
      <c r="DG31" s="19" t="n">
        <f aca="false">IF($A31="",0,IF(COUNTIFS(Urlaub!$A$5:$A$604,$A31,Urlaub!$B$5:$B$604,"&lt;="&amp;DG$3,Urlaub!$C$5:$C$604,"&gt;="&amp;DG$3)&gt;0,1,0))</f>
        <v>0</v>
      </c>
      <c r="DH31" s="19" t="n">
        <f aca="false">IF($A31="",0,IF(COUNTIFS(Urlaub!$A$5:$A$604,$A31,Urlaub!$B$5:$B$604,"&lt;="&amp;DH$3,Urlaub!$C$5:$C$604,"&gt;="&amp;DH$3)&gt;0,1,0))</f>
        <v>0</v>
      </c>
      <c r="DI31" s="19" t="n">
        <f aca="false">IF($A31="",0,IF(COUNTIFS(Urlaub!$A$5:$A$604,$A31,Urlaub!$B$5:$B$604,"&lt;="&amp;DI$3,Urlaub!$C$5:$C$604,"&gt;="&amp;DI$3)&gt;0,1,0))</f>
        <v>0</v>
      </c>
      <c r="DJ31" s="19" t="n">
        <f aca="false">IF($A31="",0,IF(COUNTIFS(Urlaub!$A$5:$A$604,$A31,Urlaub!$B$5:$B$604,"&lt;="&amp;DJ$3,Urlaub!$C$5:$C$604,"&gt;="&amp;DJ$3)&gt;0,1,0))</f>
        <v>0</v>
      </c>
      <c r="DK31" s="19" t="n">
        <f aca="false">IF($A31="",0,IF(COUNTIFS(Urlaub!$A$5:$A$604,$A31,Urlaub!$B$5:$B$604,"&lt;="&amp;DK$3,Urlaub!$C$5:$C$604,"&gt;="&amp;DK$3)&gt;0,1,0))</f>
        <v>0</v>
      </c>
      <c r="DL31" s="19" t="n">
        <f aca="false">IF($A31="",0,IF(COUNTIFS(Urlaub!$A$5:$A$604,$A31,Urlaub!$B$5:$B$604,"&lt;="&amp;DL$3,Urlaub!$C$5:$C$604,"&gt;="&amp;DL$3)&gt;0,1,0))</f>
        <v>0</v>
      </c>
      <c r="DM31" s="19" t="n">
        <f aca="false">IF($A31="",0,IF(COUNTIFS(Urlaub!$A$5:$A$604,$A31,Urlaub!$B$5:$B$604,"&lt;="&amp;DM$3,Urlaub!$C$5:$C$604,"&gt;="&amp;DM$3)&gt;0,1,0))</f>
        <v>0</v>
      </c>
      <c r="DN31" s="19" t="n">
        <f aca="false">IF($A31="",0,IF(COUNTIFS(Urlaub!$A$5:$A$604,$A31,Urlaub!$B$5:$B$604,"&lt;="&amp;DN$3,Urlaub!$C$5:$C$604,"&gt;="&amp;DN$3)&gt;0,1,0))</f>
        <v>0</v>
      </c>
      <c r="DO31" s="19" t="n">
        <f aca="false">IF($A31="",0,IF(COUNTIFS(Urlaub!$A$5:$A$604,$A31,Urlaub!$B$5:$B$604,"&lt;="&amp;DO$3,Urlaub!$C$5:$C$604,"&gt;="&amp;DO$3)&gt;0,1,0))</f>
        <v>0</v>
      </c>
      <c r="DP31" s="19" t="n">
        <f aca="false">IF($A31="",0,IF(COUNTIFS(Urlaub!$A$5:$A$604,$A31,Urlaub!$B$5:$B$604,"&lt;="&amp;DP$3,Urlaub!$C$5:$C$604,"&gt;="&amp;DP$3)&gt;0,1,0))</f>
        <v>0</v>
      </c>
      <c r="DQ31" s="19" t="n">
        <f aca="false">IF($A31="",0,IF(COUNTIFS(Urlaub!$A$5:$A$604,$A31,Urlaub!$B$5:$B$604,"&lt;="&amp;DQ$3,Urlaub!$C$5:$C$604,"&gt;="&amp;DQ$3)&gt;0,1,0))</f>
        <v>0</v>
      </c>
      <c r="DR31" s="19" t="n">
        <f aca="false">IF($A31="",0,IF(COUNTIFS(Urlaub!$A$5:$A$604,$A31,Urlaub!$B$5:$B$604,"&lt;="&amp;DR$3,Urlaub!$C$5:$C$604,"&gt;="&amp;DR$3)&gt;0,1,0))</f>
        <v>0</v>
      </c>
      <c r="DS31" s="19" t="n">
        <f aca="false">IF($A31="",0,IF(COUNTIFS(Urlaub!$A$5:$A$604,$A31,Urlaub!$B$5:$B$604,"&lt;="&amp;DS$3,Urlaub!$C$5:$C$604,"&gt;="&amp;DS$3)&gt;0,1,0))</f>
        <v>0</v>
      </c>
      <c r="DT31" s="19" t="n">
        <f aca="false">IF($A31="",0,IF(COUNTIFS(Urlaub!$A$5:$A$604,$A31,Urlaub!$B$5:$B$604,"&lt;="&amp;DT$3,Urlaub!$C$5:$C$604,"&gt;="&amp;DT$3)&gt;0,1,0))</f>
        <v>0</v>
      </c>
      <c r="DU31" s="19" t="n">
        <f aca="false">IF($A31="",0,IF(COUNTIFS(Urlaub!$A$5:$A$604,$A31,Urlaub!$B$5:$B$604,"&lt;="&amp;DU$3,Urlaub!$C$5:$C$604,"&gt;="&amp;DU$3)&gt;0,1,0))</f>
        <v>0</v>
      </c>
      <c r="DV31" s="19" t="n">
        <f aca="false">IF($A31="",0,IF(COUNTIFS(Urlaub!$A$5:$A$604,$A31,Urlaub!$B$5:$B$604,"&lt;="&amp;DV$3,Urlaub!$C$5:$C$604,"&gt;="&amp;DV$3)&gt;0,1,0))</f>
        <v>0</v>
      </c>
      <c r="DW31" s="19" t="n">
        <f aca="false">IF($A31="",0,IF(COUNTIFS(Urlaub!$A$5:$A$604,$A31,Urlaub!$B$5:$B$604,"&lt;="&amp;DW$3,Urlaub!$C$5:$C$604,"&gt;="&amp;DW$3)&gt;0,1,0))</f>
        <v>0</v>
      </c>
      <c r="DX31" s="19" t="n">
        <f aca="false">IF($A31="",0,IF(COUNTIFS(Urlaub!$A$5:$A$604,$A31,Urlaub!$B$5:$B$604,"&lt;="&amp;DX$3,Urlaub!$C$5:$C$604,"&gt;="&amp;DX$3)&gt;0,1,0))</f>
        <v>0</v>
      </c>
      <c r="DY31" s="19" t="n">
        <f aca="false">IF($A31="",0,IF(COUNTIFS(Urlaub!$A$5:$A$604,$A31,Urlaub!$B$5:$B$604,"&lt;="&amp;DY$3,Urlaub!$C$5:$C$604,"&gt;="&amp;DY$3)&gt;0,1,0))</f>
        <v>0</v>
      </c>
      <c r="DZ31" s="19" t="n">
        <f aca="false">IF($A31="",0,IF(COUNTIFS(Urlaub!$A$5:$A$604,$A31,Urlaub!$B$5:$B$604,"&lt;="&amp;DZ$3,Urlaub!$C$5:$C$604,"&gt;="&amp;DZ$3)&gt;0,1,0))</f>
        <v>0</v>
      </c>
      <c r="EA31" s="19" t="n">
        <f aca="false">IF($A31="",0,IF(COUNTIFS(Urlaub!$A$5:$A$604,$A31,Urlaub!$B$5:$B$604,"&lt;="&amp;EA$3,Urlaub!$C$5:$C$604,"&gt;="&amp;EA$3)&gt;0,1,0))</f>
        <v>0</v>
      </c>
      <c r="EB31" s="19" t="n">
        <f aca="false">IF($A31="",0,IF(COUNTIFS(Urlaub!$A$5:$A$604,$A31,Urlaub!$B$5:$B$604,"&lt;="&amp;EB$3,Urlaub!$C$5:$C$604,"&gt;="&amp;EB$3)&gt;0,1,0))</f>
        <v>0</v>
      </c>
      <c r="EC31" s="19" t="n">
        <f aca="false">IF($A31="",0,IF(COUNTIFS(Urlaub!$A$5:$A$604,$A31,Urlaub!$B$5:$B$604,"&lt;="&amp;EC$3,Urlaub!$C$5:$C$604,"&gt;="&amp;EC$3)&gt;0,1,0))</f>
        <v>0</v>
      </c>
      <c r="ED31" s="19" t="n">
        <f aca="false">IF($A31="",0,IF(COUNTIFS(Urlaub!$A$5:$A$604,$A31,Urlaub!$B$5:$B$604,"&lt;="&amp;ED$3,Urlaub!$C$5:$C$604,"&gt;="&amp;ED$3)&gt;0,1,0))</f>
        <v>0</v>
      </c>
      <c r="EE31" s="19" t="n">
        <f aca="false">IF($A31="",0,IF(COUNTIFS(Urlaub!$A$5:$A$604,$A31,Urlaub!$B$5:$B$604,"&lt;="&amp;EE$3,Urlaub!$C$5:$C$604,"&gt;="&amp;EE$3)&gt;0,1,0))</f>
        <v>0</v>
      </c>
      <c r="EF31" s="19" t="n">
        <f aca="false">IF($A31="",0,IF(COUNTIFS(Urlaub!$A$5:$A$604,$A31,Urlaub!$B$5:$B$604,"&lt;="&amp;EF$3,Urlaub!$C$5:$C$604,"&gt;="&amp;EF$3)&gt;0,1,0))</f>
        <v>0</v>
      </c>
      <c r="EG31" s="19" t="n">
        <f aca="false">IF($A31="",0,IF(COUNTIFS(Urlaub!$A$5:$A$604,$A31,Urlaub!$B$5:$B$604,"&lt;="&amp;EG$3,Urlaub!$C$5:$C$604,"&gt;="&amp;EG$3)&gt;0,1,0))</f>
        <v>0</v>
      </c>
      <c r="EH31" s="19" t="n">
        <f aca="false">IF($A31="",0,IF(COUNTIFS(Urlaub!$A$5:$A$604,$A31,Urlaub!$B$5:$B$604,"&lt;="&amp;EH$3,Urlaub!$C$5:$C$604,"&gt;="&amp;EH$3)&gt;0,1,0))</f>
        <v>0</v>
      </c>
      <c r="EI31" s="19" t="n">
        <f aca="false">IF($A31="",0,IF(COUNTIFS(Urlaub!$A$5:$A$604,$A31,Urlaub!$B$5:$B$604,"&lt;="&amp;EI$3,Urlaub!$C$5:$C$604,"&gt;="&amp;EI$3)&gt;0,1,0))</f>
        <v>0</v>
      </c>
      <c r="EJ31" s="19" t="n">
        <f aca="false">IF($A31="",0,IF(COUNTIFS(Urlaub!$A$5:$A$604,$A31,Urlaub!$B$5:$B$604,"&lt;="&amp;EJ$3,Urlaub!$C$5:$C$604,"&gt;="&amp;EJ$3)&gt;0,1,0))</f>
        <v>0</v>
      </c>
      <c r="EK31" s="19" t="n">
        <f aca="false">IF($A31="",0,IF(COUNTIFS(Urlaub!$A$5:$A$604,$A31,Urlaub!$B$5:$B$604,"&lt;="&amp;EK$3,Urlaub!$C$5:$C$604,"&gt;="&amp;EK$3)&gt;0,1,0))</f>
        <v>0</v>
      </c>
      <c r="EL31" s="19" t="n">
        <f aca="false">IF($A31="",0,IF(COUNTIFS(Urlaub!$A$5:$A$604,$A31,Urlaub!$B$5:$B$604,"&lt;="&amp;EL$3,Urlaub!$C$5:$C$604,"&gt;="&amp;EL$3)&gt;0,1,0))</f>
        <v>0</v>
      </c>
      <c r="EM31" s="19" t="n">
        <f aca="false">IF($A31="",0,IF(COUNTIFS(Urlaub!$A$5:$A$604,$A31,Urlaub!$B$5:$B$604,"&lt;="&amp;EM$3,Urlaub!$C$5:$C$604,"&gt;="&amp;EM$3)&gt;0,1,0))</f>
        <v>0</v>
      </c>
      <c r="EN31" s="19" t="n">
        <f aca="false">IF($A31="",0,IF(COUNTIFS(Urlaub!$A$5:$A$604,$A31,Urlaub!$B$5:$B$604,"&lt;="&amp;EN$3,Urlaub!$C$5:$C$604,"&gt;="&amp;EN$3)&gt;0,1,0))</f>
        <v>0</v>
      </c>
      <c r="EO31" s="19" t="n">
        <f aca="false">IF($A31="",0,IF(COUNTIFS(Urlaub!$A$5:$A$604,$A31,Urlaub!$B$5:$B$604,"&lt;="&amp;EO$3,Urlaub!$C$5:$C$604,"&gt;="&amp;EO$3)&gt;0,1,0))</f>
        <v>0</v>
      </c>
      <c r="EP31" s="19" t="n">
        <f aca="false">IF($A31="",0,IF(COUNTIFS(Urlaub!$A$5:$A$604,$A31,Urlaub!$B$5:$B$604,"&lt;="&amp;EP$3,Urlaub!$C$5:$C$604,"&gt;="&amp;EP$3)&gt;0,1,0))</f>
        <v>0</v>
      </c>
      <c r="EQ31" s="19" t="n">
        <f aca="false">IF($A31="",0,IF(COUNTIFS(Urlaub!$A$5:$A$604,$A31,Urlaub!$B$5:$B$604,"&lt;="&amp;EQ$3,Urlaub!$C$5:$C$604,"&gt;="&amp;EQ$3)&gt;0,1,0))</f>
        <v>0</v>
      </c>
      <c r="ER31" s="19" t="n">
        <f aca="false">IF($A31="",0,IF(COUNTIFS(Urlaub!$A$5:$A$604,$A31,Urlaub!$B$5:$B$604,"&lt;="&amp;ER$3,Urlaub!$C$5:$C$604,"&gt;="&amp;ER$3)&gt;0,1,0))</f>
        <v>0</v>
      </c>
      <c r="ES31" s="19" t="n">
        <f aca="false">IF($A31="",0,IF(COUNTIFS(Urlaub!$A$5:$A$604,$A31,Urlaub!$B$5:$B$604,"&lt;="&amp;ES$3,Urlaub!$C$5:$C$604,"&gt;="&amp;ES$3)&gt;0,1,0))</f>
        <v>0</v>
      </c>
      <c r="ET31" s="19" t="n">
        <f aca="false">IF($A31="",0,IF(COUNTIFS(Urlaub!$A$5:$A$604,$A31,Urlaub!$B$5:$B$604,"&lt;="&amp;ET$3,Urlaub!$C$5:$C$604,"&gt;="&amp;ET$3)&gt;0,1,0))</f>
        <v>0</v>
      </c>
      <c r="EU31" s="19" t="n">
        <f aca="false">IF($A31="",0,IF(COUNTIFS(Urlaub!$A$5:$A$604,$A31,Urlaub!$B$5:$B$604,"&lt;="&amp;EU$3,Urlaub!$C$5:$C$604,"&gt;="&amp;EU$3)&gt;0,1,0))</f>
        <v>0</v>
      </c>
      <c r="EV31" s="19" t="n">
        <f aca="false">IF($A31="",0,IF(COUNTIFS(Urlaub!$A$5:$A$604,$A31,Urlaub!$B$5:$B$604,"&lt;="&amp;EV$3,Urlaub!$C$5:$C$604,"&gt;="&amp;EV$3)&gt;0,1,0))</f>
        <v>0</v>
      </c>
      <c r="EW31" s="19" t="n">
        <f aca="false">IF($A31="",0,IF(COUNTIFS(Urlaub!$A$5:$A$604,$A31,Urlaub!$B$5:$B$604,"&lt;="&amp;EW$3,Urlaub!$C$5:$C$604,"&gt;="&amp;EW$3)&gt;0,1,0))</f>
        <v>0</v>
      </c>
      <c r="EX31" s="19" t="n">
        <f aca="false">IF($A31="",0,IF(COUNTIFS(Urlaub!$A$5:$A$604,$A31,Urlaub!$B$5:$B$604,"&lt;="&amp;EX$3,Urlaub!$C$5:$C$604,"&gt;="&amp;EX$3)&gt;0,1,0))</f>
        <v>0</v>
      </c>
      <c r="EY31" s="19" t="n">
        <f aca="false">IF($A31="",0,IF(COUNTIFS(Urlaub!$A$5:$A$604,$A31,Urlaub!$B$5:$B$604,"&lt;="&amp;EY$3,Urlaub!$C$5:$C$604,"&gt;="&amp;EY$3)&gt;0,1,0))</f>
        <v>0</v>
      </c>
      <c r="EZ31" s="19" t="n">
        <f aca="false">IF($A31="",0,IF(COUNTIFS(Urlaub!$A$5:$A$604,$A31,Urlaub!$B$5:$B$604,"&lt;="&amp;EZ$3,Urlaub!$C$5:$C$604,"&gt;="&amp;EZ$3)&gt;0,1,0))</f>
        <v>0</v>
      </c>
      <c r="FA31" s="19" t="n">
        <f aca="false">IF($A31="",0,IF(COUNTIFS(Urlaub!$A$5:$A$604,$A31,Urlaub!$B$5:$B$604,"&lt;="&amp;FA$3,Urlaub!$C$5:$C$604,"&gt;="&amp;FA$3)&gt;0,1,0))</f>
        <v>0</v>
      </c>
      <c r="FB31" s="19" t="n">
        <f aca="false">IF($A31="",0,IF(COUNTIFS(Urlaub!$A$5:$A$604,$A31,Urlaub!$B$5:$B$604,"&lt;="&amp;FB$3,Urlaub!$C$5:$C$604,"&gt;="&amp;FB$3)&gt;0,1,0))</f>
        <v>0</v>
      </c>
      <c r="FC31" s="19" t="n">
        <f aca="false">IF($A31="",0,IF(COUNTIFS(Urlaub!$A$5:$A$604,$A31,Urlaub!$B$5:$B$604,"&lt;="&amp;FC$3,Urlaub!$C$5:$C$604,"&gt;="&amp;FC$3)&gt;0,1,0))</f>
        <v>0</v>
      </c>
      <c r="FD31" s="19" t="n">
        <f aca="false">IF($A31="",0,IF(COUNTIFS(Urlaub!$A$5:$A$604,$A31,Urlaub!$B$5:$B$604,"&lt;="&amp;FD$3,Urlaub!$C$5:$C$604,"&gt;="&amp;FD$3)&gt;0,1,0))</f>
        <v>0</v>
      </c>
      <c r="FE31" s="19" t="n">
        <f aca="false">IF($A31="",0,IF(COUNTIFS(Urlaub!$A$5:$A$604,$A31,Urlaub!$B$5:$B$604,"&lt;="&amp;FE$3,Urlaub!$C$5:$C$604,"&gt;="&amp;FE$3)&gt;0,1,0))</f>
        <v>0</v>
      </c>
      <c r="FF31" s="19" t="n">
        <f aca="false">IF($A31="",0,IF(COUNTIFS(Urlaub!$A$5:$A$604,$A31,Urlaub!$B$5:$B$604,"&lt;="&amp;FF$3,Urlaub!$C$5:$C$604,"&gt;="&amp;FF$3)&gt;0,1,0))</f>
        <v>0</v>
      </c>
      <c r="FG31" s="19" t="n">
        <f aca="false">IF($A31="",0,IF(COUNTIFS(Urlaub!$A$5:$A$604,$A31,Urlaub!$B$5:$B$604,"&lt;="&amp;FG$3,Urlaub!$C$5:$C$604,"&gt;="&amp;FG$3)&gt;0,1,0))</f>
        <v>0</v>
      </c>
      <c r="FH31" s="19" t="n">
        <f aca="false">IF($A31="",0,IF(COUNTIFS(Urlaub!$A$5:$A$604,$A31,Urlaub!$B$5:$B$604,"&lt;="&amp;FH$3,Urlaub!$C$5:$C$604,"&gt;="&amp;FH$3)&gt;0,1,0))</f>
        <v>0</v>
      </c>
      <c r="FI31" s="19" t="n">
        <f aca="false">IF($A31="",0,IF(COUNTIFS(Urlaub!$A$5:$A$604,$A31,Urlaub!$B$5:$B$604,"&lt;="&amp;FI$3,Urlaub!$C$5:$C$604,"&gt;="&amp;FI$3)&gt;0,1,0))</f>
        <v>0</v>
      </c>
      <c r="FJ31" s="19" t="n">
        <f aca="false">IF($A31="",0,IF(COUNTIFS(Urlaub!$A$5:$A$604,$A31,Urlaub!$B$5:$B$604,"&lt;="&amp;FJ$3,Urlaub!$C$5:$C$604,"&gt;="&amp;FJ$3)&gt;0,1,0))</f>
        <v>0</v>
      </c>
      <c r="FK31" s="19" t="n">
        <f aca="false">IF($A31="",0,IF(COUNTIFS(Urlaub!$A$5:$A$604,$A31,Urlaub!$B$5:$B$604,"&lt;="&amp;FK$3,Urlaub!$C$5:$C$604,"&gt;="&amp;FK$3)&gt;0,1,0))</f>
        <v>0</v>
      </c>
      <c r="FL31" s="19" t="n">
        <f aca="false">IF($A31="",0,IF(COUNTIFS(Urlaub!$A$5:$A$604,$A31,Urlaub!$B$5:$B$604,"&lt;="&amp;FL$3,Urlaub!$C$5:$C$604,"&gt;="&amp;FL$3)&gt;0,1,0))</f>
        <v>0</v>
      </c>
      <c r="FM31" s="19" t="n">
        <f aca="false">IF($A31="",0,IF(COUNTIFS(Urlaub!$A$5:$A$604,$A31,Urlaub!$B$5:$B$604,"&lt;="&amp;FM$3,Urlaub!$C$5:$C$604,"&gt;="&amp;FM$3)&gt;0,1,0))</f>
        <v>0</v>
      </c>
      <c r="FN31" s="19" t="n">
        <f aca="false">IF($A31="",0,IF(COUNTIFS(Urlaub!$A$5:$A$604,$A31,Urlaub!$B$5:$B$604,"&lt;="&amp;FN$3,Urlaub!$C$5:$C$604,"&gt;="&amp;FN$3)&gt;0,1,0))</f>
        <v>0</v>
      </c>
      <c r="FO31" s="19" t="n">
        <f aca="false">IF($A31="",0,IF(COUNTIFS(Urlaub!$A$5:$A$604,$A31,Urlaub!$B$5:$B$604,"&lt;="&amp;FO$3,Urlaub!$C$5:$C$604,"&gt;="&amp;FO$3)&gt;0,1,0))</f>
        <v>0</v>
      </c>
      <c r="FP31" s="19" t="n">
        <f aca="false">IF($A31="",0,IF(COUNTIFS(Urlaub!$A$5:$A$604,$A31,Urlaub!$B$5:$B$604,"&lt;="&amp;FP$3,Urlaub!$C$5:$C$604,"&gt;="&amp;FP$3)&gt;0,1,0))</f>
        <v>0</v>
      </c>
      <c r="FQ31" s="19" t="n">
        <f aca="false">IF($A31="",0,IF(COUNTIFS(Urlaub!$A$5:$A$604,$A31,Urlaub!$B$5:$B$604,"&lt;="&amp;FQ$3,Urlaub!$C$5:$C$604,"&gt;="&amp;FQ$3)&gt;0,1,0))</f>
        <v>0</v>
      </c>
      <c r="FR31" s="19" t="n">
        <f aca="false">IF($A31="",0,IF(COUNTIFS(Urlaub!$A$5:$A$604,$A31,Urlaub!$B$5:$B$604,"&lt;="&amp;FR$3,Urlaub!$C$5:$C$604,"&gt;="&amp;FR$3)&gt;0,1,0))</f>
        <v>0</v>
      </c>
      <c r="FS31" s="19" t="n">
        <f aca="false">IF($A31="",0,IF(COUNTIFS(Urlaub!$A$5:$A$604,$A31,Urlaub!$B$5:$B$604,"&lt;="&amp;FS$3,Urlaub!$C$5:$C$604,"&gt;="&amp;FS$3)&gt;0,1,0))</f>
        <v>0</v>
      </c>
      <c r="FT31" s="19" t="n">
        <f aca="false">IF($A31="",0,IF(COUNTIFS(Urlaub!$A$5:$A$604,$A31,Urlaub!$B$5:$B$604,"&lt;="&amp;FT$3,Urlaub!$C$5:$C$604,"&gt;="&amp;FT$3)&gt;0,1,0))</f>
        <v>0</v>
      </c>
      <c r="FU31" s="19" t="n">
        <f aca="false">IF($A31="",0,IF(COUNTIFS(Urlaub!$A$5:$A$604,$A31,Urlaub!$B$5:$B$604,"&lt;="&amp;FU$3,Urlaub!$C$5:$C$604,"&gt;="&amp;FU$3)&gt;0,1,0))</f>
        <v>0</v>
      </c>
      <c r="FV31" s="19" t="n">
        <f aca="false">IF($A31="",0,IF(COUNTIFS(Urlaub!$A$5:$A$604,$A31,Urlaub!$B$5:$B$604,"&lt;="&amp;FV$3,Urlaub!$C$5:$C$604,"&gt;="&amp;FV$3)&gt;0,1,0))</f>
        <v>0</v>
      </c>
      <c r="FW31" s="19" t="n">
        <f aca="false">IF($A31="",0,IF(COUNTIFS(Urlaub!$A$5:$A$604,$A31,Urlaub!$B$5:$B$604,"&lt;="&amp;FW$3,Urlaub!$C$5:$C$604,"&gt;="&amp;FW$3)&gt;0,1,0))</f>
        <v>0</v>
      </c>
      <c r="FX31" s="19" t="n">
        <f aca="false">IF($A31="",0,IF(COUNTIFS(Urlaub!$A$5:$A$604,$A31,Urlaub!$B$5:$B$604,"&lt;="&amp;FX$3,Urlaub!$C$5:$C$604,"&gt;="&amp;FX$3)&gt;0,1,0))</f>
        <v>0</v>
      </c>
      <c r="FY31" s="19" t="n">
        <f aca="false">IF($A31="",0,IF(COUNTIFS(Urlaub!$A$5:$A$604,$A31,Urlaub!$B$5:$B$604,"&lt;="&amp;FY$3,Urlaub!$C$5:$C$604,"&gt;="&amp;FY$3)&gt;0,1,0))</f>
        <v>0</v>
      </c>
      <c r="FZ31" s="19" t="n">
        <f aca="false">IF($A31="",0,IF(COUNTIFS(Urlaub!$A$5:$A$604,$A31,Urlaub!$B$5:$B$604,"&lt;="&amp;FZ$3,Urlaub!$C$5:$C$604,"&gt;="&amp;FZ$3)&gt;0,1,0))</f>
        <v>0</v>
      </c>
      <c r="GA31" s="19" t="n">
        <f aca="false">IF($A31="",0,IF(COUNTIFS(Urlaub!$A$5:$A$604,$A31,Urlaub!$B$5:$B$604,"&lt;="&amp;GA$3,Urlaub!$C$5:$C$604,"&gt;="&amp;GA$3)&gt;0,1,0))</f>
        <v>0</v>
      </c>
      <c r="GB31" s="19" t="n">
        <f aca="false">IF($A31="",0,IF(COUNTIFS(Urlaub!$A$5:$A$604,$A31,Urlaub!$B$5:$B$604,"&lt;="&amp;GB$3,Urlaub!$C$5:$C$604,"&gt;="&amp;GB$3)&gt;0,1,0))</f>
        <v>0</v>
      </c>
      <c r="GC31" s="19" t="n">
        <f aca="false">IF($A31="",0,IF(COUNTIFS(Urlaub!$A$5:$A$604,$A31,Urlaub!$B$5:$B$604,"&lt;="&amp;GC$3,Urlaub!$C$5:$C$604,"&gt;="&amp;GC$3)&gt;0,1,0))</f>
        <v>0</v>
      </c>
      <c r="GD31" s="19" t="n">
        <f aca="false">IF($A31="",0,IF(COUNTIFS(Urlaub!$A$5:$A$604,$A31,Urlaub!$B$5:$B$604,"&lt;="&amp;GD$3,Urlaub!$C$5:$C$604,"&gt;="&amp;GD$3)&gt;0,1,0))</f>
        <v>0</v>
      </c>
      <c r="GE31" s="19" t="n">
        <f aca="false">IF($A31="",0,IF(COUNTIFS(Urlaub!$A$5:$A$604,$A31,Urlaub!$B$5:$B$604,"&lt;="&amp;GE$3,Urlaub!$C$5:$C$604,"&gt;="&amp;GE$3)&gt;0,1,0))</f>
        <v>0</v>
      </c>
      <c r="GF31" s="19" t="n">
        <f aca="false">IF($A31="",0,IF(COUNTIFS(Urlaub!$A$5:$A$604,$A31,Urlaub!$B$5:$B$604,"&lt;="&amp;GF$3,Urlaub!$C$5:$C$604,"&gt;="&amp;GF$3)&gt;0,1,0))</f>
        <v>0</v>
      </c>
      <c r="GG31" s="19" t="n">
        <f aca="false">IF($A31="",0,IF(COUNTIFS(Urlaub!$A$5:$A$604,$A31,Urlaub!$B$5:$B$604,"&lt;="&amp;GG$3,Urlaub!$C$5:$C$604,"&gt;="&amp;GG$3)&gt;0,1,0))</f>
        <v>0</v>
      </c>
      <c r="GH31" s="19" t="n">
        <f aca="false">IF($A31="",0,IF(COUNTIFS(Urlaub!$A$5:$A$604,$A31,Urlaub!$B$5:$B$604,"&lt;="&amp;GH$3,Urlaub!$C$5:$C$604,"&gt;="&amp;GH$3)&gt;0,1,0))</f>
        <v>0</v>
      </c>
      <c r="GI31" s="19" t="n">
        <f aca="false">IF($A31="",0,IF(COUNTIFS(Urlaub!$A$5:$A$604,$A31,Urlaub!$B$5:$B$604,"&lt;="&amp;GI$3,Urlaub!$C$5:$C$604,"&gt;="&amp;GI$3)&gt;0,1,0))</f>
        <v>0</v>
      </c>
      <c r="GJ31" s="19" t="n">
        <f aca="false">IF($A31="",0,IF(COUNTIFS(Urlaub!$A$5:$A$604,$A31,Urlaub!$B$5:$B$604,"&lt;="&amp;GJ$3,Urlaub!$C$5:$C$604,"&gt;="&amp;GJ$3)&gt;0,1,0))</f>
        <v>0</v>
      </c>
      <c r="GK31" s="19" t="n">
        <f aca="false">IF($A31="",0,IF(COUNTIFS(Urlaub!$A$5:$A$604,$A31,Urlaub!$B$5:$B$604,"&lt;="&amp;GK$3,Urlaub!$C$5:$C$604,"&gt;="&amp;GK$3)&gt;0,1,0))</f>
        <v>0</v>
      </c>
      <c r="GL31" s="19" t="n">
        <f aca="false">IF($A31="",0,IF(COUNTIFS(Urlaub!$A$5:$A$604,$A31,Urlaub!$B$5:$B$604,"&lt;="&amp;GL$3,Urlaub!$C$5:$C$604,"&gt;="&amp;GL$3)&gt;0,1,0))</f>
        <v>0</v>
      </c>
      <c r="GM31" s="19" t="n">
        <f aca="false">IF($A31="",0,IF(COUNTIFS(Urlaub!$A$5:$A$604,$A31,Urlaub!$B$5:$B$604,"&lt;="&amp;GM$3,Urlaub!$C$5:$C$604,"&gt;="&amp;GM$3)&gt;0,1,0))</f>
        <v>0</v>
      </c>
      <c r="GN31" s="19" t="n">
        <f aca="false">IF($A31="",0,IF(COUNTIFS(Urlaub!$A$5:$A$604,$A31,Urlaub!$B$5:$B$604,"&lt;="&amp;GN$3,Urlaub!$C$5:$C$604,"&gt;="&amp;GN$3)&gt;0,1,0))</f>
        <v>0</v>
      </c>
      <c r="GO31" s="19" t="n">
        <f aca="false">IF($A31="",0,IF(COUNTIFS(Urlaub!$A$5:$A$604,$A31,Urlaub!$B$5:$B$604,"&lt;="&amp;GO$3,Urlaub!$C$5:$C$604,"&gt;="&amp;GO$3)&gt;0,1,0))</f>
        <v>0</v>
      </c>
      <c r="GP31" s="19" t="n">
        <f aca="false">IF($A31="",0,IF(COUNTIFS(Urlaub!$A$5:$A$604,$A31,Urlaub!$B$5:$B$604,"&lt;="&amp;GP$3,Urlaub!$C$5:$C$604,"&gt;="&amp;GP$3)&gt;0,1,0))</f>
        <v>0</v>
      </c>
      <c r="GQ31" s="19" t="n">
        <f aca="false">IF($A31="",0,IF(COUNTIFS(Urlaub!$A$5:$A$604,$A31,Urlaub!$B$5:$B$604,"&lt;="&amp;GQ$3,Urlaub!$C$5:$C$604,"&gt;="&amp;GQ$3)&gt;0,1,0))</f>
        <v>0</v>
      </c>
      <c r="GR31" s="19" t="n">
        <f aca="false">IF($A31="",0,IF(COUNTIFS(Urlaub!$A$5:$A$604,$A31,Urlaub!$B$5:$B$604,"&lt;="&amp;GR$3,Urlaub!$C$5:$C$604,"&gt;="&amp;GR$3)&gt;0,1,0))</f>
        <v>0</v>
      </c>
      <c r="GS31" s="19" t="n">
        <f aca="false">IF($A31="",0,IF(COUNTIFS(Urlaub!$A$5:$A$604,$A31,Urlaub!$B$5:$B$604,"&lt;="&amp;GS$3,Urlaub!$C$5:$C$604,"&gt;="&amp;GS$3)&gt;0,1,0))</f>
        <v>0</v>
      </c>
      <c r="GT31" s="19" t="n">
        <f aca="false">IF($A31="",0,IF(COUNTIFS(Urlaub!$A$5:$A$604,$A31,Urlaub!$B$5:$B$604,"&lt;="&amp;GT$3,Urlaub!$C$5:$C$604,"&gt;="&amp;GT$3)&gt;0,1,0))</f>
        <v>0</v>
      </c>
      <c r="GU31" s="19" t="n">
        <f aca="false">IF($A31="",0,IF(COUNTIFS(Urlaub!$A$5:$A$604,$A31,Urlaub!$B$5:$B$604,"&lt;="&amp;GU$3,Urlaub!$C$5:$C$604,"&gt;="&amp;GU$3)&gt;0,1,0))</f>
        <v>0</v>
      </c>
      <c r="GV31" s="19" t="n">
        <f aca="false">IF($A31="",0,IF(COUNTIFS(Urlaub!$A$5:$A$604,$A31,Urlaub!$B$5:$B$604,"&lt;="&amp;GV$3,Urlaub!$C$5:$C$604,"&gt;="&amp;GV$3)&gt;0,1,0))</f>
        <v>0</v>
      </c>
      <c r="GW31" s="19" t="n">
        <f aca="false">IF($A31="",0,IF(COUNTIFS(Urlaub!$A$5:$A$604,$A31,Urlaub!$B$5:$B$604,"&lt;="&amp;GW$3,Urlaub!$C$5:$C$604,"&gt;="&amp;GW$3)&gt;0,1,0))</f>
        <v>0</v>
      </c>
      <c r="GX31" s="19" t="n">
        <f aca="false">IF($A31="",0,IF(COUNTIFS(Urlaub!$A$5:$A$604,$A31,Urlaub!$B$5:$B$604,"&lt;="&amp;GX$3,Urlaub!$C$5:$C$604,"&gt;="&amp;GX$3)&gt;0,1,0))</f>
        <v>0</v>
      </c>
      <c r="GY31" s="19" t="n">
        <f aca="false">IF($A31="",0,IF(COUNTIFS(Urlaub!$A$5:$A$604,$A31,Urlaub!$B$5:$B$604,"&lt;="&amp;GY$3,Urlaub!$C$5:$C$604,"&gt;="&amp;GY$3)&gt;0,1,0))</f>
        <v>0</v>
      </c>
      <c r="GZ31" s="19" t="n">
        <f aca="false">IF($A31="",0,IF(COUNTIFS(Urlaub!$A$5:$A$604,$A31,Urlaub!$B$5:$B$604,"&lt;="&amp;GZ$3,Urlaub!$C$5:$C$604,"&gt;="&amp;GZ$3)&gt;0,1,0))</f>
        <v>0</v>
      </c>
      <c r="HA31" s="19" t="n">
        <f aca="false">IF($A31="",0,IF(COUNTIFS(Urlaub!$A$5:$A$604,$A31,Urlaub!$B$5:$B$604,"&lt;="&amp;HA$3,Urlaub!$C$5:$C$604,"&gt;="&amp;HA$3)&gt;0,1,0))</f>
        <v>0</v>
      </c>
      <c r="HB31" s="19" t="n">
        <f aca="false">IF($A31="",0,IF(COUNTIFS(Urlaub!$A$5:$A$604,$A31,Urlaub!$B$5:$B$604,"&lt;="&amp;HB$3,Urlaub!$C$5:$C$604,"&gt;="&amp;HB$3)&gt;0,1,0))</f>
        <v>0</v>
      </c>
      <c r="HC31" s="19" t="n">
        <f aca="false">IF($A31="",0,IF(COUNTIFS(Urlaub!$A$5:$A$604,$A31,Urlaub!$B$5:$B$604,"&lt;="&amp;HC$3,Urlaub!$C$5:$C$604,"&gt;="&amp;HC$3)&gt;0,1,0))</f>
        <v>0</v>
      </c>
      <c r="HD31" s="19" t="n">
        <f aca="false">IF($A31="",0,IF(COUNTIFS(Urlaub!$A$5:$A$604,$A31,Urlaub!$B$5:$B$604,"&lt;="&amp;HD$3,Urlaub!$C$5:$C$604,"&gt;="&amp;HD$3)&gt;0,1,0))</f>
        <v>0</v>
      </c>
      <c r="HE31" s="19" t="n">
        <f aca="false">IF($A31="",0,IF(COUNTIFS(Urlaub!$A$5:$A$604,$A31,Urlaub!$B$5:$B$604,"&lt;="&amp;HE$3,Urlaub!$C$5:$C$604,"&gt;="&amp;HE$3)&gt;0,1,0))</f>
        <v>0</v>
      </c>
      <c r="HF31" s="19" t="n">
        <f aca="false">IF($A31="",0,IF(COUNTIFS(Urlaub!$A$5:$A$604,$A31,Urlaub!$B$5:$B$604,"&lt;="&amp;HF$3,Urlaub!$C$5:$C$604,"&gt;="&amp;HF$3)&gt;0,1,0))</f>
        <v>0</v>
      </c>
      <c r="HG31" s="19" t="n">
        <f aca="false">IF($A31="",0,IF(COUNTIFS(Urlaub!$A$5:$A$604,$A31,Urlaub!$B$5:$B$604,"&lt;="&amp;HG$3,Urlaub!$C$5:$C$604,"&gt;="&amp;HG$3)&gt;0,1,0))</f>
        <v>0</v>
      </c>
      <c r="HH31" s="19" t="n">
        <f aca="false">IF($A31="",0,IF(COUNTIFS(Urlaub!$A$5:$A$604,$A31,Urlaub!$B$5:$B$604,"&lt;="&amp;HH$3,Urlaub!$C$5:$C$604,"&gt;="&amp;HH$3)&gt;0,1,0))</f>
        <v>0</v>
      </c>
      <c r="HI31" s="19" t="n">
        <f aca="false">IF($A31="",0,IF(COUNTIFS(Urlaub!$A$5:$A$604,$A31,Urlaub!$B$5:$B$604,"&lt;="&amp;HI$3,Urlaub!$C$5:$C$604,"&gt;="&amp;HI$3)&gt;0,1,0))</f>
        <v>0</v>
      </c>
      <c r="HJ31" s="19" t="n">
        <f aca="false">IF($A31="",0,IF(COUNTIFS(Urlaub!$A$5:$A$604,$A31,Urlaub!$B$5:$B$604,"&lt;="&amp;HJ$3,Urlaub!$C$5:$C$604,"&gt;="&amp;HJ$3)&gt;0,1,0))</f>
        <v>0</v>
      </c>
      <c r="HK31" s="19" t="n">
        <f aca="false">IF($A31="",0,IF(COUNTIFS(Urlaub!$A$5:$A$604,$A31,Urlaub!$B$5:$B$604,"&lt;="&amp;HK$3,Urlaub!$C$5:$C$604,"&gt;="&amp;HK$3)&gt;0,1,0))</f>
        <v>0</v>
      </c>
      <c r="HL31" s="19" t="n">
        <f aca="false">IF($A31="",0,IF(COUNTIFS(Urlaub!$A$5:$A$604,$A31,Urlaub!$B$5:$B$604,"&lt;="&amp;HL$3,Urlaub!$C$5:$C$604,"&gt;="&amp;HL$3)&gt;0,1,0))</f>
        <v>0</v>
      </c>
      <c r="HM31" s="19" t="n">
        <f aca="false">IF($A31="",0,IF(COUNTIFS(Urlaub!$A$5:$A$604,$A31,Urlaub!$B$5:$B$604,"&lt;="&amp;HM$3,Urlaub!$C$5:$C$604,"&gt;="&amp;HM$3)&gt;0,1,0))</f>
        <v>0</v>
      </c>
      <c r="HN31" s="19" t="n">
        <f aca="false">IF($A31="",0,IF(COUNTIFS(Urlaub!$A$5:$A$604,$A31,Urlaub!$B$5:$B$604,"&lt;="&amp;HN$3,Urlaub!$C$5:$C$604,"&gt;="&amp;HN$3)&gt;0,1,0))</f>
        <v>0</v>
      </c>
      <c r="HO31" s="19" t="n">
        <f aca="false">IF($A31="",0,IF(COUNTIFS(Urlaub!$A$5:$A$604,$A31,Urlaub!$B$5:$B$604,"&lt;="&amp;HO$3,Urlaub!$C$5:$C$604,"&gt;="&amp;HO$3)&gt;0,1,0))</f>
        <v>0</v>
      </c>
      <c r="HP31" s="19" t="n">
        <f aca="false">IF($A31="",0,IF(COUNTIFS(Urlaub!$A$5:$A$604,$A31,Urlaub!$B$5:$B$604,"&lt;="&amp;HP$3,Urlaub!$C$5:$C$604,"&gt;="&amp;HP$3)&gt;0,1,0))</f>
        <v>0</v>
      </c>
      <c r="HQ31" s="19" t="n">
        <f aca="false">IF($A31="",0,IF(COUNTIFS(Urlaub!$A$5:$A$604,$A31,Urlaub!$B$5:$B$604,"&lt;="&amp;HQ$3,Urlaub!$C$5:$C$604,"&gt;="&amp;HQ$3)&gt;0,1,0))</f>
        <v>0</v>
      </c>
      <c r="HR31" s="19" t="n">
        <f aca="false">IF($A31="",0,IF(COUNTIFS(Urlaub!$A$5:$A$604,$A31,Urlaub!$B$5:$B$604,"&lt;="&amp;HR$3,Urlaub!$C$5:$C$604,"&gt;="&amp;HR$3)&gt;0,1,0))</f>
        <v>0</v>
      </c>
      <c r="HS31" s="19" t="n">
        <f aca="false">IF($A31="",0,IF(COUNTIFS(Urlaub!$A$5:$A$604,$A31,Urlaub!$B$5:$B$604,"&lt;="&amp;HS$3,Urlaub!$C$5:$C$604,"&gt;="&amp;HS$3)&gt;0,1,0))</f>
        <v>0</v>
      </c>
      <c r="HT31" s="19" t="n">
        <f aca="false">IF($A31="",0,IF(COUNTIFS(Urlaub!$A$5:$A$604,$A31,Urlaub!$B$5:$B$604,"&lt;="&amp;HT$3,Urlaub!$C$5:$C$604,"&gt;="&amp;HT$3)&gt;0,1,0))</f>
        <v>0</v>
      </c>
      <c r="HU31" s="19" t="n">
        <f aca="false">IF($A31="",0,IF(COUNTIFS(Urlaub!$A$5:$A$604,$A31,Urlaub!$B$5:$B$604,"&lt;="&amp;HU$3,Urlaub!$C$5:$C$604,"&gt;="&amp;HU$3)&gt;0,1,0))</f>
        <v>0</v>
      </c>
      <c r="HV31" s="19" t="n">
        <f aca="false">IF($A31="",0,IF(COUNTIFS(Urlaub!$A$5:$A$604,$A31,Urlaub!$B$5:$B$604,"&lt;="&amp;HV$3,Urlaub!$C$5:$C$604,"&gt;="&amp;HV$3)&gt;0,1,0))</f>
        <v>0</v>
      </c>
      <c r="HW31" s="19" t="n">
        <f aca="false">IF($A31="",0,IF(COUNTIFS(Urlaub!$A$5:$A$604,$A31,Urlaub!$B$5:$B$604,"&lt;="&amp;HW$3,Urlaub!$C$5:$C$604,"&gt;="&amp;HW$3)&gt;0,1,0))</f>
        <v>0</v>
      </c>
      <c r="HX31" s="19" t="n">
        <f aca="false">IF($A31="",0,IF(COUNTIFS(Urlaub!$A$5:$A$604,$A31,Urlaub!$B$5:$B$604,"&lt;="&amp;HX$3,Urlaub!$C$5:$C$604,"&gt;="&amp;HX$3)&gt;0,1,0))</f>
        <v>0</v>
      </c>
      <c r="HY31" s="19" t="n">
        <f aca="false">IF($A31="",0,IF(COUNTIFS(Urlaub!$A$5:$A$604,$A31,Urlaub!$B$5:$B$604,"&lt;="&amp;HY$3,Urlaub!$C$5:$C$604,"&gt;="&amp;HY$3)&gt;0,1,0))</f>
        <v>0</v>
      </c>
      <c r="HZ31" s="19" t="n">
        <f aca="false">IF($A31="",0,IF(COUNTIFS(Urlaub!$A$5:$A$604,$A31,Urlaub!$B$5:$B$604,"&lt;="&amp;HZ$3,Urlaub!$C$5:$C$604,"&gt;="&amp;HZ$3)&gt;0,1,0))</f>
        <v>0</v>
      </c>
      <c r="IA31" s="19" t="n">
        <f aca="false">IF($A31="",0,IF(COUNTIFS(Urlaub!$A$5:$A$604,$A31,Urlaub!$B$5:$B$604,"&lt;="&amp;IA$3,Urlaub!$C$5:$C$604,"&gt;="&amp;IA$3)&gt;0,1,0))</f>
        <v>0</v>
      </c>
      <c r="IB31" s="19" t="n">
        <f aca="false">IF($A31="",0,IF(COUNTIFS(Urlaub!$A$5:$A$604,$A31,Urlaub!$B$5:$B$604,"&lt;="&amp;IB$3,Urlaub!$C$5:$C$604,"&gt;="&amp;IB$3)&gt;0,1,0))</f>
        <v>0</v>
      </c>
      <c r="IC31" s="19" t="n">
        <f aca="false">IF($A31="",0,IF(COUNTIFS(Urlaub!$A$5:$A$604,$A31,Urlaub!$B$5:$B$604,"&lt;="&amp;IC$3,Urlaub!$C$5:$C$604,"&gt;="&amp;IC$3)&gt;0,1,0))</f>
        <v>0</v>
      </c>
      <c r="ID31" s="19" t="n">
        <f aca="false">IF($A31="",0,IF(COUNTIFS(Urlaub!$A$5:$A$604,$A31,Urlaub!$B$5:$B$604,"&lt;="&amp;ID$3,Urlaub!$C$5:$C$604,"&gt;="&amp;ID$3)&gt;0,1,0))</f>
        <v>0</v>
      </c>
      <c r="IE31" s="19" t="n">
        <f aca="false">IF($A31="",0,IF(COUNTIFS(Urlaub!$A$5:$A$604,$A31,Urlaub!$B$5:$B$604,"&lt;="&amp;IE$3,Urlaub!$C$5:$C$604,"&gt;="&amp;IE$3)&gt;0,1,0))</f>
        <v>0</v>
      </c>
      <c r="IF31" s="19" t="n">
        <f aca="false">IF($A31="",0,IF(COUNTIFS(Urlaub!$A$5:$A$604,$A31,Urlaub!$B$5:$B$604,"&lt;="&amp;IF$3,Urlaub!$C$5:$C$604,"&gt;="&amp;IF$3)&gt;0,1,0))</f>
        <v>0</v>
      </c>
      <c r="IG31" s="19" t="n">
        <f aca="false">IF($A31="",0,IF(COUNTIFS(Urlaub!$A$5:$A$604,$A31,Urlaub!$B$5:$B$604,"&lt;="&amp;IG$3,Urlaub!$C$5:$C$604,"&gt;="&amp;IG$3)&gt;0,1,0))</f>
        <v>0</v>
      </c>
      <c r="IH31" s="19" t="n">
        <f aca="false">IF($A31="",0,IF(COUNTIFS(Urlaub!$A$5:$A$604,$A31,Urlaub!$B$5:$B$604,"&lt;="&amp;IH$3,Urlaub!$C$5:$C$604,"&gt;="&amp;IH$3)&gt;0,1,0))</f>
        <v>0</v>
      </c>
      <c r="II31" s="19" t="n">
        <f aca="false">IF($A31="",0,IF(COUNTIFS(Urlaub!$A$5:$A$604,$A31,Urlaub!$B$5:$B$604,"&lt;="&amp;II$3,Urlaub!$C$5:$C$604,"&gt;="&amp;II$3)&gt;0,1,0))</f>
        <v>0</v>
      </c>
      <c r="IJ31" s="19" t="n">
        <f aca="false">IF($A31="",0,IF(COUNTIFS(Urlaub!$A$5:$A$604,$A31,Urlaub!$B$5:$B$604,"&lt;="&amp;IJ$3,Urlaub!$C$5:$C$604,"&gt;="&amp;IJ$3)&gt;0,1,0))</f>
        <v>0</v>
      </c>
      <c r="IK31" s="19" t="n">
        <f aca="false">IF($A31="",0,IF(COUNTIFS(Urlaub!$A$5:$A$604,$A31,Urlaub!$B$5:$B$604,"&lt;="&amp;IK$3,Urlaub!$C$5:$C$604,"&gt;="&amp;IK$3)&gt;0,1,0))</f>
        <v>0</v>
      </c>
      <c r="IL31" s="19" t="n">
        <f aca="false">IF($A31="",0,IF(COUNTIFS(Urlaub!$A$5:$A$604,$A31,Urlaub!$B$5:$B$604,"&lt;="&amp;IL$3,Urlaub!$C$5:$C$604,"&gt;="&amp;IL$3)&gt;0,1,0))</f>
        <v>0</v>
      </c>
      <c r="IM31" s="19" t="n">
        <f aca="false">IF($A31="",0,IF(COUNTIFS(Urlaub!$A$5:$A$604,$A31,Urlaub!$B$5:$B$604,"&lt;="&amp;IM$3,Urlaub!$C$5:$C$604,"&gt;="&amp;IM$3)&gt;0,1,0))</f>
        <v>0</v>
      </c>
      <c r="IN31" s="19" t="n">
        <f aca="false">IF($A31="",0,IF(COUNTIFS(Urlaub!$A$5:$A$604,$A31,Urlaub!$B$5:$B$604,"&lt;="&amp;IN$3,Urlaub!$C$5:$C$604,"&gt;="&amp;IN$3)&gt;0,1,0))</f>
        <v>0</v>
      </c>
      <c r="IO31" s="19" t="n">
        <f aca="false">IF($A31="",0,IF(COUNTIFS(Urlaub!$A$5:$A$604,$A31,Urlaub!$B$5:$B$604,"&lt;="&amp;IO$3,Urlaub!$C$5:$C$604,"&gt;="&amp;IO$3)&gt;0,1,0))</f>
        <v>0</v>
      </c>
      <c r="IP31" s="19" t="n">
        <f aca="false">IF($A31="",0,IF(COUNTIFS(Urlaub!$A$5:$A$604,$A31,Urlaub!$B$5:$B$604,"&lt;="&amp;IP$3,Urlaub!$C$5:$C$604,"&gt;="&amp;IP$3)&gt;0,1,0))</f>
        <v>0</v>
      </c>
      <c r="IQ31" s="19" t="n">
        <f aca="false">IF($A31="",0,IF(COUNTIFS(Urlaub!$A$5:$A$604,$A31,Urlaub!$B$5:$B$604,"&lt;="&amp;IQ$3,Urlaub!$C$5:$C$604,"&gt;="&amp;IQ$3)&gt;0,1,0))</f>
        <v>0</v>
      </c>
      <c r="IR31" s="19" t="n">
        <f aca="false">IF($A31="",0,IF(COUNTIFS(Urlaub!$A$5:$A$604,$A31,Urlaub!$B$5:$B$604,"&lt;="&amp;IR$3,Urlaub!$C$5:$C$604,"&gt;="&amp;IR$3)&gt;0,1,0))</f>
        <v>0</v>
      </c>
      <c r="IS31" s="19" t="n">
        <f aca="false">IF($A31="",0,IF(COUNTIFS(Urlaub!$A$5:$A$604,$A31,Urlaub!$B$5:$B$604,"&lt;="&amp;IS$3,Urlaub!$C$5:$C$604,"&gt;="&amp;IS$3)&gt;0,1,0))</f>
        <v>0</v>
      </c>
      <c r="IT31" s="19" t="n">
        <f aca="false">IF($A31="",0,IF(COUNTIFS(Urlaub!$A$5:$A$604,$A31,Urlaub!$B$5:$B$604,"&lt;="&amp;IT$3,Urlaub!$C$5:$C$604,"&gt;="&amp;IT$3)&gt;0,1,0))</f>
        <v>0</v>
      </c>
      <c r="IU31" s="19" t="n">
        <f aca="false">IF($A31="",0,IF(COUNTIFS(Urlaub!$A$5:$A$604,$A31,Urlaub!$B$5:$B$604,"&lt;="&amp;IU$3,Urlaub!$C$5:$C$604,"&gt;="&amp;IU$3)&gt;0,1,0))</f>
        <v>0</v>
      </c>
      <c r="IV31" s="19" t="n">
        <f aca="false">IF($A31="",0,IF(COUNTIFS(Urlaub!$A$5:$A$604,$A31,Urlaub!$B$5:$B$604,"&lt;="&amp;IV$3,Urlaub!$C$5:$C$604,"&gt;="&amp;IV$3)&gt;0,1,0))</f>
        <v>0</v>
      </c>
      <c r="IW31" s="19" t="n">
        <f aca="false">IF($A31="",0,IF(COUNTIFS(Urlaub!$A$5:$A$604,$A31,Urlaub!$B$5:$B$604,"&lt;="&amp;IW$3,Urlaub!$C$5:$C$604,"&gt;="&amp;IW$3)&gt;0,1,0))</f>
        <v>0</v>
      </c>
      <c r="IX31" s="19" t="n">
        <f aca="false">IF($A31="",0,IF(COUNTIFS(Urlaub!$A$5:$A$604,$A31,Urlaub!$B$5:$B$604,"&lt;="&amp;IX$3,Urlaub!$C$5:$C$604,"&gt;="&amp;IX$3)&gt;0,1,0))</f>
        <v>0</v>
      </c>
      <c r="IY31" s="19" t="n">
        <f aca="false">IF($A31="",0,IF(COUNTIFS(Urlaub!$A$5:$A$604,$A31,Urlaub!$B$5:$B$604,"&lt;="&amp;IY$3,Urlaub!$C$5:$C$604,"&gt;="&amp;IY$3)&gt;0,1,0))</f>
        <v>0</v>
      </c>
      <c r="IZ31" s="19" t="n">
        <f aca="false">IF($A31="",0,IF(COUNTIFS(Urlaub!$A$5:$A$604,$A31,Urlaub!$B$5:$B$604,"&lt;="&amp;IZ$3,Urlaub!$C$5:$C$604,"&gt;="&amp;IZ$3)&gt;0,1,0))</f>
        <v>0</v>
      </c>
      <c r="JA31" s="19" t="n">
        <f aca="false">IF($A31="",0,IF(COUNTIFS(Urlaub!$A$5:$A$604,$A31,Urlaub!$B$5:$B$604,"&lt;="&amp;JA$3,Urlaub!$C$5:$C$604,"&gt;="&amp;JA$3)&gt;0,1,0))</f>
        <v>0</v>
      </c>
      <c r="JB31" s="19" t="n">
        <f aca="false">IF($A31="",0,IF(COUNTIFS(Urlaub!$A$5:$A$604,$A31,Urlaub!$B$5:$B$604,"&lt;="&amp;JB$3,Urlaub!$C$5:$C$604,"&gt;="&amp;JB$3)&gt;0,1,0))</f>
        <v>0</v>
      </c>
      <c r="JC31" s="19" t="n">
        <f aca="false">IF($A31="",0,IF(COUNTIFS(Urlaub!$A$5:$A$604,$A31,Urlaub!$B$5:$B$604,"&lt;="&amp;JC$3,Urlaub!$C$5:$C$604,"&gt;="&amp;JC$3)&gt;0,1,0))</f>
        <v>0</v>
      </c>
      <c r="JD31" s="19" t="n">
        <f aca="false">IF($A31="",0,IF(COUNTIFS(Urlaub!$A$5:$A$604,$A31,Urlaub!$B$5:$B$604,"&lt;="&amp;JD$3,Urlaub!$C$5:$C$604,"&gt;="&amp;JD$3)&gt;0,1,0))</f>
        <v>0</v>
      </c>
      <c r="JE31" s="19" t="n">
        <f aca="false">IF($A31="",0,IF(COUNTIFS(Urlaub!$A$5:$A$604,$A31,Urlaub!$B$5:$B$604,"&lt;="&amp;JE$3,Urlaub!$C$5:$C$604,"&gt;="&amp;JE$3)&gt;0,1,0))</f>
        <v>0</v>
      </c>
      <c r="JF31" s="19" t="n">
        <f aca="false">IF($A31="",0,IF(COUNTIFS(Urlaub!$A$5:$A$604,$A31,Urlaub!$B$5:$B$604,"&lt;="&amp;JF$3,Urlaub!$C$5:$C$604,"&gt;="&amp;JF$3)&gt;0,1,0))</f>
        <v>0</v>
      </c>
      <c r="JG31" s="19" t="n">
        <f aca="false">IF($A31="",0,IF(COUNTIFS(Urlaub!$A$5:$A$604,$A31,Urlaub!$B$5:$B$604,"&lt;="&amp;JG$3,Urlaub!$C$5:$C$604,"&gt;="&amp;JG$3)&gt;0,1,0))</f>
        <v>0</v>
      </c>
      <c r="JH31" s="19" t="n">
        <f aca="false">IF($A31="",0,IF(COUNTIFS(Urlaub!$A$5:$A$604,$A31,Urlaub!$B$5:$B$604,"&lt;="&amp;JH$3,Urlaub!$C$5:$C$604,"&gt;="&amp;JH$3)&gt;0,1,0))</f>
        <v>0</v>
      </c>
      <c r="JI31" s="19" t="n">
        <f aca="false">IF($A31="",0,IF(COUNTIFS(Urlaub!$A$5:$A$604,$A31,Urlaub!$B$5:$B$604,"&lt;="&amp;JI$3,Urlaub!$C$5:$C$604,"&gt;="&amp;JI$3)&gt;0,1,0))</f>
        <v>0</v>
      </c>
      <c r="JJ31" s="19" t="n">
        <f aca="false">IF($A31="",0,IF(COUNTIFS(Urlaub!$A$5:$A$604,$A31,Urlaub!$B$5:$B$604,"&lt;="&amp;JJ$3,Urlaub!$C$5:$C$604,"&gt;="&amp;JJ$3)&gt;0,1,0))</f>
        <v>0</v>
      </c>
      <c r="JK31" s="19" t="n">
        <f aca="false">IF($A31="",0,IF(COUNTIFS(Urlaub!$A$5:$A$604,$A31,Urlaub!$B$5:$B$604,"&lt;="&amp;JK$3,Urlaub!$C$5:$C$604,"&gt;="&amp;JK$3)&gt;0,1,0))</f>
        <v>0</v>
      </c>
      <c r="JL31" s="19" t="n">
        <f aca="false">IF($A31="",0,IF(COUNTIFS(Urlaub!$A$5:$A$604,$A31,Urlaub!$B$5:$B$604,"&lt;="&amp;JL$3,Urlaub!$C$5:$C$604,"&gt;="&amp;JL$3)&gt;0,1,0))</f>
        <v>0</v>
      </c>
      <c r="JM31" s="19" t="n">
        <f aca="false">IF($A31="",0,IF(COUNTIFS(Urlaub!$A$5:$A$604,$A31,Urlaub!$B$5:$B$604,"&lt;="&amp;JM$3,Urlaub!$C$5:$C$604,"&gt;="&amp;JM$3)&gt;0,1,0))</f>
        <v>0</v>
      </c>
      <c r="JN31" s="19" t="n">
        <f aca="false">IF($A31="",0,IF(COUNTIFS(Urlaub!$A$5:$A$604,$A31,Urlaub!$B$5:$B$604,"&lt;="&amp;JN$3,Urlaub!$C$5:$C$604,"&gt;="&amp;JN$3)&gt;0,1,0))</f>
        <v>0</v>
      </c>
      <c r="JO31" s="19" t="n">
        <f aca="false">IF($A31="",0,IF(COUNTIFS(Urlaub!$A$5:$A$604,$A31,Urlaub!$B$5:$B$604,"&lt;="&amp;JO$3,Urlaub!$C$5:$C$604,"&gt;="&amp;JO$3)&gt;0,1,0))</f>
        <v>0</v>
      </c>
      <c r="JP31" s="19" t="n">
        <f aca="false">IF($A31="",0,IF(COUNTIFS(Urlaub!$A$5:$A$604,$A31,Urlaub!$B$5:$B$604,"&lt;="&amp;JP$3,Urlaub!$C$5:$C$604,"&gt;="&amp;JP$3)&gt;0,1,0))</f>
        <v>0</v>
      </c>
      <c r="JQ31" s="19" t="n">
        <f aca="false">IF($A31="",0,IF(COUNTIFS(Urlaub!$A$5:$A$604,$A31,Urlaub!$B$5:$B$604,"&lt;="&amp;JQ$3,Urlaub!$C$5:$C$604,"&gt;="&amp;JQ$3)&gt;0,1,0))</f>
        <v>0</v>
      </c>
      <c r="JR31" s="19" t="n">
        <f aca="false">IF($A31="",0,IF(COUNTIFS(Urlaub!$A$5:$A$604,$A31,Urlaub!$B$5:$B$604,"&lt;="&amp;JR$3,Urlaub!$C$5:$C$604,"&gt;="&amp;JR$3)&gt;0,1,0))</f>
        <v>0</v>
      </c>
      <c r="JS31" s="19" t="n">
        <f aca="false">IF($A31="",0,IF(COUNTIFS(Urlaub!$A$5:$A$604,$A31,Urlaub!$B$5:$B$604,"&lt;="&amp;JS$3,Urlaub!$C$5:$C$604,"&gt;="&amp;JS$3)&gt;0,1,0))</f>
        <v>0</v>
      </c>
      <c r="JT31" s="19" t="n">
        <f aca="false">IF($A31="",0,IF(COUNTIFS(Urlaub!$A$5:$A$604,$A31,Urlaub!$B$5:$B$604,"&lt;="&amp;JT$3,Urlaub!$C$5:$C$604,"&gt;="&amp;JT$3)&gt;0,1,0))</f>
        <v>0</v>
      </c>
      <c r="JU31" s="19" t="n">
        <f aca="false">IF($A31="",0,IF(COUNTIFS(Urlaub!$A$5:$A$604,$A31,Urlaub!$B$5:$B$604,"&lt;="&amp;JU$3,Urlaub!$C$5:$C$604,"&gt;="&amp;JU$3)&gt;0,1,0))</f>
        <v>0</v>
      </c>
      <c r="JV31" s="19" t="n">
        <f aca="false">IF($A31="",0,IF(COUNTIFS(Urlaub!$A$5:$A$604,$A31,Urlaub!$B$5:$B$604,"&lt;="&amp;JV$3,Urlaub!$C$5:$C$604,"&gt;="&amp;JV$3)&gt;0,1,0))</f>
        <v>0</v>
      </c>
      <c r="JW31" s="19" t="n">
        <f aca="false">IF($A31="",0,IF(COUNTIFS(Urlaub!$A$5:$A$604,$A31,Urlaub!$B$5:$B$604,"&lt;="&amp;JW$3,Urlaub!$C$5:$C$604,"&gt;="&amp;JW$3)&gt;0,1,0))</f>
        <v>0</v>
      </c>
      <c r="JX31" s="19" t="n">
        <f aca="false">IF($A31="",0,IF(COUNTIFS(Urlaub!$A$5:$A$604,$A31,Urlaub!$B$5:$B$604,"&lt;="&amp;JX$3,Urlaub!$C$5:$C$604,"&gt;="&amp;JX$3)&gt;0,1,0))</f>
        <v>0</v>
      </c>
      <c r="JY31" s="19" t="n">
        <f aca="false">IF($A31="",0,IF(COUNTIFS(Urlaub!$A$5:$A$604,$A31,Urlaub!$B$5:$B$604,"&lt;="&amp;JY$3,Urlaub!$C$5:$C$604,"&gt;="&amp;JY$3)&gt;0,1,0))</f>
        <v>0</v>
      </c>
      <c r="JZ31" s="19" t="n">
        <f aca="false">IF($A31="",0,IF(COUNTIFS(Urlaub!$A$5:$A$604,$A31,Urlaub!$B$5:$B$604,"&lt;="&amp;JZ$3,Urlaub!$C$5:$C$604,"&gt;="&amp;JZ$3)&gt;0,1,0))</f>
        <v>0</v>
      </c>
      <c r="KA31" s="19" t="n">
        <f aca="false">IF($A31="",0,IF(COUNTIFS(Urlaub!$A$5:$A$604,$A31,Urlaub!$B$5:$B$604,"&lt;="&amp;KA$3,Urlaub!$C$5:$C$604,"&gt;="&amp;KA$3)&gt;0,1,0))</f>
        <v>0</v>
      </c>
      <c r="KB31" s="19" t="n">
        <f aca="false">IF($A31="",0,IF(COUNTIFS(Urlaub!$A$5:$A$604,$A31,Urlaub!$B$5:$B$604,"&lt;="&amp;KB$3,Urlaub!$C$5:$C$604,"&gt;="&amp;KB$3)&gt;0,1,0))</f>
        <v>0</v>
      </c>
      <c r="KC31" s="19" t="n">
        <f aca="false">IF($A31="",0,IF(COUNTIFS(Urlaub!$A$5:$A$604,$A31,Urlaub!$B$5:$B$604,"&lt;="&amp;KC$3,Urlaub!$C$5:$C$604,"&gt;="&amp;KC$3)&gt;0,1,0))</f>
        <v>0</v>
      </c>
      <c r="KD31" s="19" t="n">
        <f aca="false">IF($A31="",0,IF(COUNTIFS(Urlaub!$A$5:$A$604,$A31,Urlaub!$B$5:$B$604,"&lt;="&amp;KD$3,Urlaub!$C$5:$C$604,"&gt;="&amp;KD$3)&gt;0,1,0))</f>
        <v>0</v>
      </c>
      <c r="KE31" s="19" t="n">
        <f aca="false">IF($A31="",0,IF(COUNTIFS(Urlaub!$A$5:$A$604,$A31,Urlaub!$B$5:$B$604,"&lt;="&amp;KE$3,Urlaub!$C$5:$C$604,"&gt;="&amp;KE$3)&gt;0,1,0))</f>
        <v>0</v>
      </c>
      <c r="KF31" s="19" t="n">
        <f aca="false">IF($A31="",0,IF(COUNTIFS(Urlaub!$A$5:$A$604,$A31,Urlaub!$B$5:$B$604,"&lt;="&amp;KF$3,Urlaub!$C$5:$C$604,"&gt;="&amp;KF$3)&gt;0,1,0))</f>
        <v>0</v>
      </c>
      <c r="KG31" s="19" t="n">
        <f aca="false">IF($A31="",0,IF(COUNTIFS(Urlaub!$A$5:$A$604,$A31,Urlaub!$B$5:$B$604,"&lt;="&amp;KG$3,Urlaub!$C$5:$C$604,"&gt;="&amp;KG$3)&gt;0,1,0))</f>
        <v>0</v>
      </c>
      <c r="KH31" s="19" t="n">
        <f aca="false">IF($A31="",0,IF(COUNTIFS(Urlaub!$A$5:$A$604,$A31,Urlaub!$B$5:$B$604,"&lt;="&amp;KH$3,Urlaub!$C$5:$C$604,"&gt;="&amp;KH$3)&gt;0,1,0))</f>
        <v>0</v>
      </c>
      <c r="KI31" s="19" t="n">
        <f aca="false">IF($A31="",0,IF(COUNTIFS(Urlaub!$A$5:$A$604,$A31,Urlaub!$B$5:$B$604,"&lt;="&amp;KI$3,Urlaub!$C$5:$C$604,"&gt;="&amp;KI$3)&gt;0,1,0))</f>
        <v>0</v>
      </c>
      <c r="KJ31" s="19" t="n">
        <f aca="false">IF($A31="",0,IF(COUNTIFS(Urlaub!$A$5:$A$604,$A31,Urlaub!$B$5:$B$604,"&lt;="&amp;KJ$3,Urlaub!$C$5:$C$604,"&gt;="&amp;KJ$3)&gt;0,1,0))</f>
        <v>0</v>
      </c>
      <c r="KK31" s="19" t="n">
        <f aca="false">IF($A31="",0,IF(COUNTIFS(Urlaub!$A$5:$A$604,$A31,Urlaub!$B$5:$B$604,"&lt;="&amp;KK$3,Urlaub!$C$5:$C$604,"&gt;="&amp;KK$3)&gt;0,1,0))</f>
        <v>0</v>
      </c>
      <c r="KL31" s="19" t="n">
        <f aca="false">IF($A31="",0,IF(COUNTIFS(Urlaub!$A$5:$A$604,$A31,Urlaub!$B$5:$B$604,"&lt;="&amp;KL$3,Urlaub!$C$5:$C$604,"&gt;="&amp;KL$3)&gt;0,1,0))</f>
        <v>0</v>
      </c>
      <c r="KM31" s="19" t="n">
        <f aca="false">IF($A31="",0,IF(COUNTIFS(Urlaub!$A$5:$A$604,$A31,Urlaub!$B$5:$B$604,"&lt;="&amp;KM$3,Urlaub!$C$5:$C$604,"&gt;="&amp;KM$3)&gt;0,1,0))</f>
        <v>0</v>
      </c>
      <c r="KN31" s="19" t="n">
        <f aca="false">IF($A31="",0,IF(COUNTIFS(Urlaub!$A$5:$A$604,$A31,Urlaub!$B$5:$B$604,"&lt;="&amp;KN$3,Urlaub!$C$5:$C$604,"&gt;="&amp;KN$3)&gt;0,1,0))</f>
        <v>0</v>
      </c>
      <c r="KO31" s="19" t="n">
        <f aca="false">IF($A31="",0,IF(COUNTIFS(Urlaub!$A$5:$A$604,$A31,Urlaub!$B$5:$B$604,"&lt;="&amp;KO$3,Urlaub!$C$5:$C$604,"&gt;="&amp;KO$3)&gt;0,1,0))</f>
        <v>0</v>
      </c>
      <c r="KP31" s="19" t="n">
        <f aca="false">IF($A31="",0,IF(COUNTIFS(Urlaub!$A$5:$A$604,$A31,Urlaub!$B$5:$B$604,"&lt;="&amp;KP$3,Urlaub!$C$5:$C$604,"&gt;="&amp;KP$3)&gt;0,1,0))</f>
        <v>0</v>
      </c>
      <c r="KQ31" s="19" t="n">
        <f aca="false">IF($A31="",0,IF(COUNTIFS(Urlaub!$A$5:$A$604,$A31,Urlaub!$B$5:$B$604,"&lt;="&amp;KQ$3,Urlaub!$C$5:$C$604,"&gt;="&amp;KQ$3)&gt;0,1,0))</f>
        <v>0</v>
      </c>
      <c r="KR31" s="19" t="n">
        <f aca="false">IF($A31="",0,IF(COUNTIFS(Urlaub!$A$5:$A$604,$A31,Urlaub!$B$5:$B$604,"&lt;="&amp;KR$3,Urlaub!$C$5:$C$604,"&gt;="&amp;KR$3)&gt;0,1,0))</f>
        <v>0</v>
      </c>
      <c r="KS31" s="19" t="n">
        <f aca="false">IF($A31="",0,IF(COUNTIFS(Urlaub!$A$5:$A$604,$A31,Urlaub!$B$5:$B$604,"&lt;="&amp;KS$3,Urlaub!$C$5:$C$604,"&gt;="&amp;KS$3)&gt;0,1,0))</f>
        <v>0</v>
      </c>
      <c r="KT31" s="19" t="n">
        <f aca="false">IF($A31="",0,IF(COUNTIFS(Urlaub!$A$5:$A$604,$A31,Urlaub!$B$5:$B$604,"&lt;="&amp;KT$3,Urlaub!$C$5:$C$604,"&gt;="&amp;KT$3)&gt;0,1,0))</f>
        <v>0</v>
      </c>
      <c r="KU31" s="19" t="n">
        <f aca="false">IF($A31="",0,IF(COUNTIFS(Urlaub!$A$5:$A$604,$A31,Urlaub!$B$5:$B$604,"&lt;="&amp;KU$3,Urlaub!$C$5:$C$604,"&gt;="&amp;KU$3)&gt;0,1,0))</f>
        <v>0</v>
      </c>
      <c r="KV31" s="19" t="n">
        <f aca="false">IF($A31="",0,IF(COUNTIFS(Urlaub!$A$5:$A$604,$A31,Urlaub!$B$5:$B$604,"&lt;="&amp;KV$3,Urlaub!$C$5:$C$604,"&gt;="&amp;KV$3)&gt;0,1,0))</f>
        <v>0</v>
      </c>
      <c r="KW31" s="19" t="n">
        <f aca="false">IF($A31="",0,IF(COUNTIFS(Urlaub!$A$5:$A$604,$A31,Urlaub!$B$5:$B$604,"&lt;="&amp;KW$3,Urlaub!$C$5:$C$604,"&gt;="&amp;KW$3)&gt;0,1,0))</f>
        <v>0</v>
      </c>
      <c r="KX31" s="19" t="n">
        <f aca="false">IF($A31="",0,IF(COUNTIFS(Urlaub!$A$5:$A$604,$A31,Urlaub!$B$5:$B$604,"&lt;="&amp;KX$3,Urlaub!$C$5:$C$604,"&gt;="&amp;KX$3)&gt;0,1,0))</f>
        <v>0</v>
      </c>
      <c r="KY31" s="19" t="n">
        <f aca="false">IF($A31="",0,IF(COUNTIFS(Urlaub!$A$5:$A$604,$A31,Urlaub!$B$5:$B$604,"&lt;="&amp;KY$3,Urlaub!$C$5:$C$604,"&gt;="&amp;KY$3)&gt;0,1,0))</f>
        <v>0</v>
      </c>
      <c r="KZ31" s="19" t="n">
        <f aca="false">IF($A31="",0,IF(COUNTIFS(Urlaub!$A$5:$A$604,$A31,Urlaub!$B$5:$B$604,"&lt;="&amp;KZ$3,Urlaub!$C$5:$C$604,"&gt;="&amp;KZ$3)&gt;0,1,0))</f>
        <v>0</v>
      </c>
      <c r="LA31" s="19" t="n">
        <f aca="false">IF($A31="",0,IF(COUNTIFS(Urlaub!$A$5:$A$604,$A31,Urlaub!$B$5:$B$604,"&lt;="&amp;LA$3,Urlaub!$C$5:$C$604,"&gt;="&amp;LA$3)&gt;0,1,0))</f>
        <v>0</v>
      </c>
      <c r="LB31" s="19" t="n">
        <f aca="false">IF($A31="",0,IF(COUNTIFS(Urlaub!$A$5:$A$604,$A31,Urlaub!$B$5:$B$604,"&lt;="&amp;LB$3,Urlaub!$C$5:$C$604,"&gt;="&amp;LB$3)&gt;0,1,0))</f>
        <v>0</v>
      </c>
      <c r="LC31" s="19" t="n">
        <f aca="false">IF($A31="",0,IF(COUNTIFS(Urlaub!$A$5:$A$604,$A31,Urlaub!$B$5:$B$604,"&lt;="&amp;LC$3,Urlaub!$C$5:$C$604,"&gt;="&amp;LC$3)&gt;0,1,0))</f>
        <v>0</v>
      </c>
      <c r="LD31" s="19" t="n">
        <f aca="false">IF($A31="",0,IF(COUNTIFS(Urlaub!$A$5:$A$604,$A31,Urlaub!$B$5:$B$604,"&lt;="&amp;LD$3,Urlaub!$C$5:$C$604,"&gt;="&amp;LD$3)&gt;0,1,0))</f>
        <v>0</v>
      </c>
      <c r="LE31" s="19" t="n">
        <f aca="false">IF($A31="",0,IF(COUNTIFS(Urlaub!$A$5:$A$604,$A31,Urlaub!$B$5:$B$604,"&lt;="&amp;LE$3,Urlaub!$C$5:$C$604,"&gt;="&amp;LE$3)&gt;0,1,0))</f>
        <v>0</v>
      </c>
      <c r="LF31" s="19" t="n">
        <f aca="false">IF($A31="",0,IF(COUNTIFS(Urlaub!$A$5:$A$604,$A31,Urlaub!$B$5:$B$604,"&lt;="&amp;LF$3,Urlaub!$C$5:$C$604,"&gt;="&amp;LF$3)&gt;0,1,0))</f>
        <v>0</v>
      </c>
      <c r="LG31" s="19" t="n">
        <f aca="false">IF($A31="",0,IF(COUNTIFS(Urlaub!$A$5:$A$604,$A31,Urlaub!$B$5:$B$604,"&lt;="&amp;LG$3,Urlaub!$C$5:$C$604,"&gt;="&amp;LG$3)&gt;0,1,0))</f>
        <v>0</v>
      </c>
      <c r="LH31" s="19" t="n">
        <f aca="false">IF($A31="",0,IF(COUNTIFS(Urlaub!$A$5:$A$604,$A31,Urlaub!$B$5:$B$604,"&lt;="&amp;LH$3,Urlaub!$C$5:$C$604,"&gt;="&amp;LH$3)&gt;0,1,0))</f>
        <v>0</v>
      </c>
      <c r="LI31" s="19" t="n">
        <f aca="false">IF($A31="",0,IF(COUNTIFS(Urlaub!$A$5:$A$604,$A31,Urlaub!$B$5:$B$604,"&lt;="&amp;LI$3,Urlaub!$C$5:$C$604,"&gt;="&amp;LI$3)&gt;0,1,0))</f>
        <v>0</v>
      </c>
      <c r="LJ31" s="19" t="n">
        <f aca="false">IF($A31="",0,IF(COUNTIFS(Urlaub!$A$5:$A$604,$A31,Urlaub!$B$5:$B$604,"&lt;="&amp;LJ$3,Urlaub!$C$5:$C$604,"&gt;="&amp;LJ$3)&gt;0,1,0))</f>
        <v>0</v>
      </c>
      <c r="LK31" s="19" t="n">
        <f aca="false">IF($A31="",0,IF(COUNTIFS(Urlaub!$A$5:$A$604,$A31,Urlaub!$B$5:$B$604,"&lt;="&amp;LK$3,Urlaub!$C$5:$C$604,"&gt;="&amp;LK$3)&gt;0,1,0))</f>
        <v>0</v>
      </c>
      <c r="LL31" s="19" t="n">
        <f aca="false">IF($A31="",0,IF(COUNTIFS(Urlaub!$A$5:$A$604,$A31,Urlaub!$B$5:$B$604,"&lt;="&amp;LL$3,Urlaub!$C$5:$C$604,"&gt;="&amp;LL$3)&gt;0,1,0))</f>
        <v>0</v>
      </c>
      <c r="LM31" s="19" t="n">
        <f aca="false">IF($A31="",0,IF(COUNTIFS(Urlaub!$A$5:$A$604,$A31,Urlaub!$B$5:$B$604,"&lt;="&amp;LM$3,Urlaub!$C$5:$C$604,"&gt;="&amp;LM$3)&gt;0,1,0))</f>
        <v>0</v>
      </c>
      <c r="LN31" s="19" t="n">
        <f aca="false">IF($A31="",0,IF(COUNTIFS(Urlaub!$A$5:$A$604,$A31,Urlaub!$B$5:$B$604,"&lt;="&amp;LN$3,Urlaub!$C$5:$C$604,"&gt;="&amp;LN$3)&gt;0,1,0))</f>
        <v>0</v>
      </c>
      <c r="LO31" s="19" t="n">
        <f aca="false">IF($A31="",0,IF(COUNTIFS(Urlaub!$A$5:$A$604,$A31,Urlaub!$B$5:$B$604,"&lt;="&amp;LO$3,Urlaub!$C$5:$C$604,"&gt;="&amp;LO$3)&gt;0,1,0))</f>
        <v>0</v>
      </c>
      <c r="LP31" s="19" t="n">
        <f aca="false">IF($A31="",0,IF(COUNTIFS(Urlaub!$A$5:$A$604,$A31,Urlaub!$B$5:$B$604,"&lt;="&amp;LP$3,Urlaub!$C$5:$C$604,"&gt;="&amp;LP$3)&gt;0,1,0))</f>
        <v>0</v>
      </c>
      <c r="LQ31" s="19" t="n">
        <f aca="false">IF($A31="",0,IF(COUNTIFS(Urlaub!$A$5:$A$604,$A31,Urlaub!$B$5:$B$604,"&lt;="&amp;LQ$3,Urlaub!$C$5:$C$604,"&gt;="&amp;LQ$3)&gt;0,1,0))</f>
        <v>0</v>
      </c>
      <c r="LR31" s="19" t="n">
        <f aca="false">IF($A31="",0,IF(COUNTIFS(Urlaub!$A$5:$A$604,$A31,Urlaub!$B$5:$B$604,"&lt;="&amp;LR$3,Urlaub!$C$5:$C$604,"&gt;="&amp;LR$3)&gt;0,1,0))</f>
        <v>0</v>
      </c>
      <c r="LS31" s="19" t="n">
        <f aca="false">IF($A31="",0,IF(COUNTIFS(Urlaub!$A$5:$A$604,$A31,Urlaub!$B$5:$B$604,"&lt;="&amp;LS$3,Urlaub!$C$5:$C$604,"&gt;="&amp;LS$3)&gt;0,1,0))</f>
        <v>0</v>
      </c>
      <c r="LT31" s="19" t="n">
        <f aca="false">IF($A31="",0,IF(COUNTIFS(Urlaub!$A$5:$A$604,$A31,Urlaub!$B$5:$B$604,"&lt;="&amp;LT$3,Urlaub!$C$5:$C$604,"&gt;="&amp;LT$3)&gt;0,1,0))</f>
        <v>0</v>
      </c>
      <c r="LU31" s="19" t="n">
        <f aca="false">IF($A31="",0,IF(COUNTIFS(Urlaub!$A$5:$A$604,$A31,Urlaub!$B$5:$B$604,"&lt;="&amp;LU$3,Urlaub!$C$5:$C$604,"&gt;="&amp;LU$3)&gt;0,1,0))</f>
        <v>0</v>
      </c>
      <c r="LV31" s="19" t="n">
        <f aca="false">IF($A31="",0,IF(COUNTIFS(Urlaub!$A$5:$A$604,$A31,Urlaub!$B$5:$B$604,"&lt;="&amp;LV$3,Urlaub!$C$5:$C$604,"&gt;="&amp;LV$3)&gt;0,1,0))</f>
        <v>0</v>
      </c>
      <c r="LW31" s="19" t="n">
        <f aca="false">IF($A31="",0,IF(COUNTIFS(Urlaub!$A$5:$A$604,$A31,Urlaub!$B$5:$B$604,"&lt;="&amp;LW$3,Urlaub!$C$5:$C$604,"&gt;="&amp;LW$3)&gt;0,1,0))</f>
        <v>0</v>
      </c>
      <c r="LX31" s="19" t="n">
        <f aca="false">IF($A31="",0,IF(COUNTIFS(Urlaub!$A$5:$A$604,$A31,Urlaub!$B$5:$B$604,"&lt;="&amp;LX$3,Urlaub!$C$5:$C$604,"&gt;="&amp;LX$3)&gt;0,1,0))</f>
        <v>0</v>
      </c>
      <c r="LY31" s="19" t="n">
        <f aca="false">IF($A31="",0,IF(COUNTIFS(Urlaub!$A$5:$A$604,$A31,Urlaub!$B$5:$B$604,"&lt;="&amp;LY$3,Urlaub!$C$5:$C$604,"&gt;="&amp;LY$3)&gt;0,1,0))</f>
        <v>0</v>
      </c>
      <c r="LZ31" s="19" t="n">
        <f aca="false">IF($A31="",0,IF(COUNTIFS(Urlaub!$A$5:$A$604,$A31,Urlaub!$B$5:$B$604,"&lt;="&amp;LZ$3,Urlaub!$C$5:$C$604,"&gt;="&amp;LZ$3)&gt;0,1,0))</f>
        <v>0</v>
      </c>
      <c r="MA31" s="19" t="n">
        <f aca="false">IF($A31="",0,IF(COUNTIFS(Urlaub!$A$5:$A$604,$A31,Urlaub!$B$5:$B$604,"&lt;="&amp;MA$3,Urlaub!$C$5:$C$604,"&gt;="&amp;MA$3)&gt;0,1,0))</f>
        <v>0</v>
      </c>
      <c r="MB31" s="19" t="n">
        <f aca="false">IF($A31="",0,IF(COUNTIFS(Urlaub!$A$5:$A$604,$A31,Urlaub!$B$5:$B$604,"&lt;="&amp;MB$3,Urlaub!$C$5:$C$604,"&gt;="&amp;MB$3)&gt;0,1,0))</f>
        <v>0</v>
      </c>
      <c r="MC31" s="19" t="n">
        <f aca="false">IF($A31="",0,IF(COUNTIFS(Urlaub!$A$5:$A$604,$A31,Urlaub!$B$5:$B$604,"&lt;="&amp;MC$3,Urlaub!$C$5:$C$604,"&gt;="&amp;MC$3)&gt;0,1,0))</f>
        <v>0</v>
      </c>
      <c r="MD31" s="19" t="n">
        <f aca="false">IF($A31="",0,IF(COUNTIFS(Urlaub!$A$5:$A$604,$A31,Urlaub!$B$5:$B$604,"&lt;="&amp;MD$3,Urlaub!$C$5:$C$604,"&gt;="&amp;MD$3)&gt;0,1,0))</f>
        <v>0</v>
      </c>
      <c r="ME31" s="19" t="n">
        <f aca="false">IF($A31="",0,IF(COUNTIFS(Urlaub!$A$5:$A$604,$A31,Urlaub!$B$5:$B$604,"&lt;="&amp;ME$3,Urlaub!$C$5:$C$604,"&gt;="&amp;ME$3)&gt;0,1,0))</f>
        <v>0</v>
      </c>
      <c r="MF31" s="19" t="n">
        <f aca="false">IF($A31="",0,IF(COUNTIFS(Urlaub!$A$5:$A$604,$A31,Urlaub!$B$5:$B$604,"&lt;="&amp;MF$3,Urlaub!$C$5:$C$604,"&gt;="&amp;MF$3)&gt;0,1,0))</f>
        <v>0</v>
      </c>
      <c r="MG31" s="19" t="n">
        <f aca="false">IF($A31="",0,IF(COUNTIFS(Urlaub!$A$5:$A$604,$A31,Urlaub!$B$5:$B$604,"&lt;="&amp;MG$3,Urlaub!$C$5:$C$604,"&gt;="&amp;MG$3)&gt;0,1,0))</f>
        <v>0</v>
      </c>
      <c r="MH31" s="19" t="n">
        <f aca="false">IF($A31="",0,IF(COUNTIFS(Urlaub!$A$5:$A$604,$A31,Urlaub!$B$5:$B$604,"&lt;="&amp;MH$3,Urlaub!$C$5:$C$604,"&gt;="&amp;MH$3)&gt;0,1,0))</f>
        <v>0</v>
      </c>
      <c r="MI31" s="19" t="n">
        <f aca="false">IF($A31="",0,IF(COUNTIFS(Urlaub!$A$5:$A$604,$A31,Urlaub!$B$5:$B$604,"&lt;="&amp;MI$3,Urlaub!$C$5:$C$604,"&gt;="&amp;MI$3)&gt;0,1,0))</f>
        <v>0</v>
      </c>
      <c r="MJ31" s="19" t="n">
        <f aca="false">IF($A31="",0,IF(COUNTIFS(Urlaub!$A$5:$A$604,$A31,Urlaub!$B$5:$B$604,"&lt;="&amp;MJ$3,Urlaub!$C$5:$C$604,"&gt;="&amp;MJ$3)&gt;0,1,0))</f>
        <v>0</v>
      </c>
      <c r="MK31" s="19" t="n">
        <f aca="false">IF($A31="",0,IF(COUNTIFS(Urlaub!$A$5:$A$604,$A31,Urlaub!$B$5:$B$604,"&lt;="&amp;MK$3,Urlaub!$C$5:$C$604,"&gt;="&amp;MK$3)&gt;0,1,0))</f>
        <v>0</v>
      </c>
      <c r="ML31" s="19" t="n">
        <f aca="false">IF($A31="",0,IF(COUNTIFS(Urlaub!$A$5:$A$604,$A31,Urlaub!$B$5:$B$604,"&lt;="&amp;ML$3,Urlaub!$C$5:$C$604,"&gt;="&amp;ML$3)&gt;0,1,0))</f>
        <v>0</v>
      </c>
      <c r="MM31" s="19" t="n">
        <f aca="false">IF($A31="",0,IF(COUNTIFS(Urlaub!$A$5:$A$604,$A31,Urlaub!$B$5:$B$604,"&lt;="&amp;MM$3,Urlaub!$C$5:$C$604,"&gt;="&amp;MM$3)&gt;0,1,0))</f>
        <v>0</v>
      </c>
      <c r="MN31" s="19" t="n">
        <f aca="false">IF($A31="",0,IF(COUNTIFS(Urlaub!$A$5:$A$604,$A31,Urlaub!$B$5:$B$604,"&lt;="&amp;MN$3,Urlaub!$C$5:$C$604,"&gt;="&amp;MN$3)&gt;0,1,0))</f>
        <v>0</v>
      </c>
      <c r="MO31" s="19" t="n">
        <f aca="false">IF($A31="",0,IF(COUNTIFS(Urlaub!$A$5:$A$604,$A31,Urlaub!$B$5:$B$604,"&lt;="&amp;MO$3,Urlaub!$C$5:$C$604,"&gt;="&amp;MO$3)&gt;0,1,0))</f>
        <v>0</v>
      </c>
      <c r="MP31" s="19" t="n">
        <f aca="false">IF($A31="",0,IF(COUNTIFS(Urlaub!$A$5:$A$604,$A31,Urlaub!$B$5:$B$604,"&lt;="&amp;MP$3,Urlaub!$C$5:$C$604,"&gt;="&amp;MP$3)&gt;0,1,0))</f>
        <v>0</v>
      </c>
      <c r="MQ31" s="19" t="n">
        <f aca="false">IF($A31="",0,IF(COUNTIFS(Urlaub!$A$5:$A$604,$A31,Urlaub!$B$5:$B$604,"&lt;="&amp;MQ$3,Urlaub!$C$5:$C$604,"&gt;="&amp;MQ$3)&gt;0,1,0))</f>
        <v>0</v>
      </c>
      <c r="MR31" s="19" t="n">
        <f aca="false">IF($A31="",0,IF(COUNTIFS(Urlaub!$A$5:$A$604,$A31,Urlaub!$B$5:$B$604,"&lt;="&amp;MR$3,Urlaub!$C$5:$C$604,"&gt;="&amp;MR$3)&gt;0,1,0))</f>
        <v>0</v>
      </c>
      <c r="MS31" s="19" t="n">
        <f aca="false">IF($A31="",0,IF(COUNTIFS(Urlaub!$A$5:$A$604,$A31,Urlaub!$B$5:$B$604,"&lt;="&amp;MS$3,Urlaub!$C$5:$C$604,"&gt;="&amp;MS$3)&gt;0,1,0))</f>
        <v>0</v>
      </c>
      <c r="MT31" s="19" t="n">
        <f aca="false">IF($A31="",0,IF(COUNTIFS(Urlaub!$A$5:$A$604,$A31,Urlaub!$B$5:$B$604,"&lt;="&amp;MT$3,Urlaub!$C$5:$C$604,"&gt;="&amp;MT$3)&gt;0,1,0))</f>
        <v>0</v>
      </c>
      <c r="MU31" s="19" t="n">
        <f aca="false">IF($A31="",0,IF(COUNTIFS(Urlaub!$A$5:$A$604,$A31,Urlaub!$B$5:$B$604,"&lt;="&amp;MU$3,Urlaub!$C$5:$C$604,"&gt;="&amp;MU$3)&gt;0,1,0))</f>
        <v>0</v>
      </c>
      <c r="MV31" s="19" t="n">
        <f aca="false">IF($A31="",0,IF(COUNTIFS(Urlaub!$A$5:$A$604,$A31,Urlaub!$B$5:$B$604,"&lt;="&amp;MV$3,Urlaub!$C$5:$C$604,"&gt;="&amp;MV$3)&gt;0,1,0))</f>
        <v>0</v>
      </c>
      <c r="MW31" s="19" t="n">
        <f aca="false">IF($A31="",0,IF(COUNTIFS(Urlaub!$A$5:$A$604,$A31,Urlaub!$B$5:$B$604,"&lt;="&amp;MW$3,Urlaub!$C$5:$C$604,"&gt;="&amp;MW$3)&gt;0,1,0))</f>
        <v>0</v>
      </c>
      <c r="MX31" s="19" t="n">
        <f aca="false">IF($A31="",0,IF(COUNTIFS(Urlaub!$A$5:$A$604,$A31,Urlaub!$B$5:$B$604,"&lt;="&amp;MX$3,Urlaub!$C$5:$C$604,"&gt;="&amp;MX$3)&gt;0,1,0))</f>
        <v>0</v>
      </c>
      <c r="MY31" s="19" t="n">
        <f aca="false">IF($A31="",0,IF(COUNTIFS(Urlaub!$A$5:$A$604,$A31,Urlaub!$B$5:$B$604,"&lt;="&amp;MY$3,Urlaub!$C$5:$C$604,"&gt;="&amp;MY$3)&gt;0,1,0))</f>
        <v>0</v>
      </c>
      <c r="MZ31" s="19" t="n">
        <f aca="false">IF($A31="",0,IF(COUNTIFS(Urlaub!$A$5:$A$604,$A31,Urlaub!$B$5:$B$604,"&lt;="&amp;MZ$3,Urlaub!$C$5:$C$604,"&gt;="&amp;MZ$3)&gt;0,1,0))</f>
        <v>0</v>
      </c>
      <c r="NA31" s="19" t="n">
        <f aca="false">IF($A31="",0,IF(COUNTIFS(Urlaub!$A$5:$A$604,$A31,Urlaub!$B$5:$B$604,"&lt;="&amp;NA$3,Urlaub!$C$5:$C$604,"&gt;="&amp;NA$3)&gt;0,1,0))</f>
        <v>0</v>
      </c>
      <c r="NB31" s="19" t="n">
        <f aca="false">IF($A31="",0,IF(COUNTIFS(Urlaub!$A$5:$A$604,$A31,Urlaub!$B$5:$B$604,"&lt;="&amp;NB$3,Urlaub!$C$5:$C$604,"&gt;="&amp;NB$3)&gt;0,1,0))</f>
        <v>0</v>
      </c>
      <c r="NC31" s="19" t="n">
        <f aca="false">IF($A31="",0,IF(COUNTIFS(Urlaub!$A$5:$A$604,$A31,Urlaub!$B$5:$B$604,"&lt;="&amp;NC$3,Urlaub!$C$5:$C$604,"&gt;="&amp;NC$3)&gt;0,1,0))</f>
        <v>0</v>
      </c>
      <c r="ND31" s="19" t="n">
        <f aca="false">IF($A31="",0,IF(COUNTIFS(Urlaub!$A$5:$A$604,$A31,Urlaub!$B$5:$B$604,"&lt;="&amp;ND$3,Urlaub!$C$5:$C$604,"&gt;="&amp;ND$3)&gt;0,1,0))</f>
        <v>0</v>
      </c>
      <c r="NE31" s="19" t="n">
        <f aca="false">IF($A31="",0,IF(COUNTIFS(Urlaub!$A$5:$A$604,$A31,Urlaub!$B$5:$B$604,"&lt;="&amp;NE$3,Urlaub!$C$5:$C$604,"&gt;="&amp;NE$3)&gt;0,1,0))</f>
        <v>0</v>
      </c>
      <c r="NF31" s="19" t="n">
        <f aca="false">IF($A31="",0,IF(COUNTIFS(Urlaub!$A$5:$A$604,$A31,Urlaub!$B$5:$B$604,"&lt;="&amp;NF$3,Urlaub!$C$5:$C$604,"&gt;="&amp;NF$3)&gt;0,1,0))</f>
        <v>0</v>
      </c>
      <c r="NG31" s="19" t="n">
        <f aca="false">IF($A31="",0,IF(COUNTIFS(Urlaub!$A$5:$A$604,$A31,Urlaub!$B$5:$B$604,"&lt;="&amp;NG$3,Urlaub!$C$5:$C$604,"&gt;="&amp;NG$3)&gt;0,1,0))</f>
        <v>0</v>
      </c>
      <c r="NH31" s="19" t="n">
        <f aca="false">IF($A31="",0,IF(COUNTIFS(Urlaub!$A$5:$A$604,$A31,Urlaub!$B$5:$B$604,"&lt;="&amp;NH$3,Urlaub!$C$5:$C$604,"&gt;="&amp;NH$3)&gt;0,1,0))</f>
        <v>0</v>
      </c>
    </row>
    <row r="32" customFormat="false" ht="15" hidden="false" customHeight="false" outlineLevel="0" collapsed="false">
      <c r="A32" s="5" t="str">
        <f aca="false">IF(Team!A32="","",Team!A32)</f>
        <v/>
      </c>
      <c r="B32" s="8" t="str">
        <f aca="false">IF(Team!B32="","",Team!B32)</f>
        <v/>
      </c>
      <c r="C32" s="8" t="str">
        <f aca="false">IF(Team!C32="","",Team!C32)</f>
        <v/>
      </c>
      <c r="D32" s="8" t="str">
        <f aca="false">IF(Team!D32="","",Team!D32)</f>
        <v/>
      </c>
      <c r="E32" s="8" t="str">
        <f aca="false">IF(Team!E32="","",Team!E32)</f>
        <v/>
      </c>
      <c r="F32" s="8" t="str">
        <f aca="false">IF(Team!F32="","",Team!F32)</f>
        <v/>
      </c>
      <c r="G32" s="19" t="n">
        <f aca="false">IF($A32="",0,IF(COUNTIFS(Urlaub!$A$5:$A$604,$A32,Urlaub!$B$5:$B$604,"&lt;="&amp;G$3,Urlaub!$C$5:$C$604,"&gt;="&amp;G$3)&gt;0,1,0))</f>
        <v>0</v>
      </c>
      <c r="H32" s="19" t="n">
        <f aca="false">IF($A32="",0,IF(COUNTIFS(Urlaub!$A$5:$A$604,$A32,Urlaub!$B$5:$B$604,"&lt;="&amp;H$3,Urlaub!$C$5:$C$604,"&gt;="&amp;H$3)&gt;0,1,0))</f>
        <v>0</v>
      </c>
      <c r="I32" s="19" t="n">
        <f aca="false">IF($A32="",0,IF(COUNTIFS(Urlaub!$A$5:$A$604,$A32,Urlaub!$B$5:$B$604,"&lt;="&amp;I$3,Urlaub!$C$5:$C$604,"&gt;="&amp;I$3)&gt;0,1,0))</f>
        <v>0</v>
      </c>
      <c r="J32" s="19" t="n">
        <f aca="false">IF($A32="",0,IF(COUNTIFS(Urlaub!$A$5:$A$604,$A32,Urlaub!$B$5:$B$604,"&lt;="&amp;J$3,Urlaub!$C$5:$C$604,"&gt;="&amp;J$3)&gt;0,1,0))</f>
        <v>0</v>
      </c>
      <c r="K32" s="19" t="n">
        <f aca="false">IF($A32="",0,IF(COUNTIFS(Urlaub!$A$5:$A$604,$A32,Urlaub!$B$5:$B$604,"&lt;="&amp;K$3,Urlaub!$C$5:$C$604,"&gt;="&amp;K$3)&gt;0,1,0))</f>
        <v>0</v>
      </c>
      <c r="L32" s="19" t="n">
        <f aca="false">IF($A32="",0,IF(COUNTIFS(Urlaub!$A$5:$A$604,$A32,Urlaub!$B$5:$B$604,"&lt;="&amp;L$3,Urlaub!$C$5:$C$604,"&gt;="&amp;L$3)&gt;0,1,0))</f>
        <v>0</v>
      </c>
      <c r="M32" s="19" t="n">
        <f aca="false">IF($A32="",0,IF(COUNTIFS(Urlaub!$A$5:$A$604,$A32,Urlaub!$B$5:$B$604,"&lt;="&amp;M$3,Urlaub!$C$5:$C$604,"&gt;="&amp;M$3)&gt;0,1,0))</f>
        <v>0</v>
      </c>
      <c r="N32" s="19" t="n">
        <f aca="false">IF($A32="",0,IF(COUNTIFS(Urlaub!$A$5:$A$604,$A32,Urlaub!$B$5:$B$604,"&lt;="&amp;N$3,Urlaub!$C$5:$C$604,"&gt;="&amp;N$3)&gt;0,1,0))</f>
        <v>0</v>
      </c>
      <c r="O32" s="19" t="n">
        <f aca="false">IF($A32="",0,IF(COUNTIFS(Urlaub!$A$5:$A$604,$A32,Urlaub!$B$5:$B$604,"&lt;="&amp;O$3,Urlaub!$C$5:$C$604,"&gt;="&amp;O$3)&gt;0,1,0))</f>
        <v>0</v>
      </c>
      <c r="P32" s="19" t="n">
        <f aca="false">IF($A32="",0,IF(COUNTIFS(Urlaub!$A$5:$A$604,$A32,Urlaub!$B$5:$B$604,"&lt;="&amp;P$3,Urlaub!$C$5:$C$604,"&gt;="&amp;P$3)&gt;0,1,0))</f>
        <v>0</v>
      </c>
      <c r="Q32" s="19" t="n">
        <f aca="false">IF($A32="",0,IF(COUNTIFS(Urlaub!$A$5:$A$604,$A32,Urlaub!$B$5:$B$604,"&lt;="&amp;Q$3,Urlaub!$C$5:$C$604,"&gt;="&amp;Q$3)&gt;0,1,0))</f>
        <v>0</v>
      </c>
      <c r="R32" s="19" t="n">
        <f aca="false">IF($A32="",0,IF(COUNTIFS(Urlaub!$A$5:$A$604,$A32,Urlaub!$B$5:$B$604,"&lt;="&amp;R$3,Urlaub!$C$5:$C$604,"&gt;="&amp;R$3)&gt;0,1,0))</f>
        <v>0</v>
      </c>
      <c r="S32" s="19" t="n">
        <f aca="false">IF($A32="",0,IF(COUNTIFS(Urlaub!$A$5:$A$604,$A32,Urlaub!$B$5:$B$604,"&lt;="&amp;S$3,Urlaub!$C$5:$C$604,"&gt;="&amp;S$3)&gt;0,1,0))</f>
        <v>0</v>
      </c>
      <c r="T32" s="19" t="n">
        <f aca="false">IF($A32="",0,IF(COUNTIFS(Urlaub!$A$5:$A$604,$A32,Urlaub!$B$5:$B$604,"&lt;="&amp;T$3,Urlaub!$C$5:$C$604,"&gt;="&amp;T$3)&gt;0,1,0))</f>
        <v>0</v>
      </c>
      <c r="U32" s="19" t="n">
        <f aca="false">IF($A32="",0,IF(COUNTIFS(Urlaub!$A$5:$A$604,$A32,Urlaub!$B$5:$B$604,"&lt;="&amp;U$3,Urlaub!$C$5:$C$604,"&gt;="&amp;U$3)&gt;0,1,0))</f>
        <v>0</v>
      </c>
      <c r="V32" s="19" t="n">
        <f aca="false">IF($A32="",0,IF(COUNTIFS(Urlaub!$A$5:$A$604,$A32,Urlaub!$B$5:$B$604,"&lt;="&amp;V$3,Urlaub!$C$5:$C$604,"&gt;="&amp;V$3)&gt;0,1,0))</f>
        <v>0</v>
      </c>
      <c r="W32" s="19" t="n">
        <f aca="false">IF($A32="",0,IF(COUNTIFS(Urlaub!$A$5:$A$604,$A32,Urlaub!$B$5:$B$604,"&lt;="&amp;W$3,Urlaub!$C$5:$C$604,"&gt;="&amp;W$3)&gt;0,1,0))</f>
        <v>0</v>
      </c>
      <c r="X32" s="19" t="n">
        <f aca="false">IF($A32="",0,IF(COUNTIFS(Urlaub!$A$5:$A$604,$A32,Urlaub!$B$5:$B$604,"&lt;="&amp;X$3,Urlaub!$C$5:$C$604,"&gt;="&amp;X$3)&gt;0,1,0))</f>
        <v>0</v>
      </c>
      <c r="Y32" s="19" t="n">
        <f aca="false">IF($A32="",0,IF(COUNTIFS(Urlaub!$A$5:$A$604,$A32,Urlaub!$B$5:$B$604,"&lt;="&amp;Y$3,Urlaub!$C$5:$C$604,"&gt;="&amp;Y$3)&gt;0,1,0))</f>
        <v>0</v>
      </c>
      <c r="Z32" s="19" t="n">
        <f aca="false">IF($A32="",0,IF(COUNTIFS(Urlaub!$A$5:$A$604,$A32,Urlaub!$B$5:$B$604,"&lt;="&amp;Z$3,Urlaub!$C$5:$C$604,"&gt;="&amp;Z$3)&gt;0,1,0))</f>
        <v>0</v>
      </c>
      <c r="AA32" s="19" t="n">
        <f aca="false">IF($A32="",0,IF(COUNTIFS(Urlaub!$A$5:$A$604,$A32,Urlaub!$B$5:$B$604,"&lt;="&amp;AA$3,Urlaub!$C$5:$C$604,"&gt;="&amp;AA$3)&gt;0,1,0))</f>
        <v>0</v>
      </c>
      <c r="AB32" s="19" t="n">
        <f aca="false">IF($A32="",0,IF(COUNTIFS(Urlaub!$A$5:$A$604,$A32,Urlaub!$B$5:$B$604,"&lt;="&amp;AB$3,Urlaub!$C$5:$C$604,"&gt;="&amp;AB$3)&gt;0,1,0))</f>
        <v>0</v>
      </c>
      <c r="AC32" s="19" t="n">
        <f aca="false">IF($A32="",0,IF(COUNTIFS(Urlaub!$A$5:$A$604,$A32,Urlaub!$B$5:$B$604,"&lt;="&amp;AC$3,Urlaub!$C$5:$C$604,"&gt;="&amp;AC$3)&gt;0,1,0))</f>
        <v>0</v>
      </c>
      <c r="AD32" s="19" t="n">
        <f aca="false">IF($A32="",0,IF(COUNTIFS(Urlaub!$A$5:$A$604,$A32,Urlaub!$B$5:$B$604,"&lt;="&amp;AD$3,Urlaub!$C$5:$C$604,"&gt;="&amp;AD$3)&gt;0,1,0))</f>
        <v>0</v>
      </c>
      <c r="AE32" s="19" t="n">
        <f aca="false">IF($A32="",0,IF(COUNTIFS(Urlaub!$A$5:$A$604,$A32,Urlaub!$B$5:$B$604,"&lt;="&amp;AE$3,Urlaub!$C$5:$C$604,"&gt;="&amp;AE$3)&gt;0,1,0))</f>
        <v>0</v>
      </c>
      <c r="AF32" s="19" t="n">
        <f aca="false">IF($A32="",0,IF(COUNTIFS(Urlaub!$A$5:$A$604,$A32,Urlaub!$B$5:$B$604,"&lt;="&amp;AF$3,Urlaub!$C$5:$C$604,"&gt;="&amp;AF$3)&gt;0,1,0))</f>
        <v>0</v>
      </c>
      <c r="AG32" s="19" t="n">
        <f aca="false">IF($A32="",0,IF(COUNTIFS(Urlaub!$A$5:$A$604,$A32,Urlaub!$B$5:$B$604,"&lt;="&amp;AG$3,Urlaub!$C$5:$C$604,"&gt;="&amp;AG$3)&gt;0,1,0))</f>
        <v>0</v>
      </c>
      <c r="AH32" s="19" t="n">
        <f aca="false">IF($A32="",0,IF(COUNTIFS(Urlaub!$A$5:$A$604,$A32,Urlaub!$B$5:$B$604,"&lt;="&amp;AH$3,Urlaub!$C$5:$C$604,"&gt;="&amp;AH$3)&gt;0,1,0))</f>
        <v>0</v>
      </c>
      <c r="AI32" s="19" t="n">
        <f aca="false">IF($A32="",0,IF(COUNTIFS(Urlaub!$A$5:$A$604,$A32,Urlaub!$B$5:$B$604,"&lt;="&amp;AI$3,Urlaub!$C$5:$C$604,"&gt;="&amp;AI$3)&gt;0,1,0))</f>
        <v>0</v>
      </c>
      <c r="AJ32" s="19" t="n">
        <f aca="false">IF($A32="",0,IF(COUNTIFS(Urlaub!$A$5:$A$604,$A32,Urlaub!$B$5:$B$604,"&lt;="&amp;AJ$3,Urlaub!$C$5:$C$604,"&gt;="&amp;AJ$3)&gt;0,1,0))</f>
        <v>0</v>
      </c>
      <c r="AK32" s="19" t="n">
        <f aca="false">IF($A32="",0,IF(COUNTIFS(Urlaub!$A$5:$A$604,$A32,Urlaub!$B$5:$B$604,"&lt;="&amp;AK$3,Urlaub!$C$5:$C$604,"&gt;="&amp;AK$3)&gt;0,1,0))</f>
        <v>0</v>
      </c>
      <c r="AL32" s="19" t="n">
        <f aca="false">IF($A32="",0,IF(COUNTIFS(Urlaub!$A$5:$A$604,$A32,Urlaub!$B$5:$B$604,"&lt;="&amp;AL$3,Urlaub!$C$5:$C$604,"&gt;="&amp;AL$3)&gt;0,1,0))</f>
        <v>0</v>
      </c>
      <c r="AM32" s="19" t="n">
        <f aca="false">IF($A32="",0,IF(COUNTIFS(Urlaub!$A$5:$A$604,$A32,Urlaub!$B$5:$B$604,"&lt;="&amp;AM$3,Urlaub!$C$5:$C$604,"&gt;="&amp;AM$3)&gt;0,1,0))</f>
        <v>0</v>
      </c>
      <c r="AN32" s="19" t="n">
        <f aca="false">IF($A32="",0,IF(COUNTIFS(Urlaub!$A$5:$A$604,$A32,Urlaub!$B$5:$B$604,"&lt;="&amp;AN$3,Urlaub!$C$5:$C$604,"&gt;="&amp;AN$3)&gt;0,1,0))</f>
        <v>0</v>
      </c>
      <c r="AO32" s="19" t="n">
        <f aca="false">IF($A32="",0,IF(COUNTIFS(Urlaub!$A$5:$A$604,$A32,Urlaub!$B$5:$B$604,"&lt;="&amp;AO$3,Urlaub!$C$5:$C$604,"&gt;="&amp;AO$3)&gt;0,1,0))</f>
        <v>0</v>
      </c>
      <c r="AP32" s="19" t="n">
        <f aca="false">IF($A32="",0,IF(COUNTIFS(Urlaub!$A$5:$A$604,$A32,Urlaub!$B$5:$B$604,"&lt;="&amp;AP$3,Urlaub!$C$5:$C$604,"&gt;="&amp;AP$3)&gt;0,1,0))</f>
        <v>0</v>
      </c>
      <c r="AQ32" s="19" t="n">
        <f aca="false">IF($A32="",0,IF(COUNTIFS(Urlaub!$A$5:$A$604,$A32,Urlaub!$B$5:$B$604,"&lt;="&amp;AQ$3,Urlaub!$C$5:$C$604,"&gt;="&amp;AQ$3)&gt;0,1,0))</f>
        <v>0</v>
      </c>
      <c r="AR32" s="19" t="n">
        <f aca="false">IF($A32="",0,IF(COUNTIFS(Urlaub!$A$5:$A$604,$A32,Urlaub!$B$5:$B$604,"&lt;="&amp;AR$3,Urlaub!$C$5:$C$604,"&gt;="&amp;AR$3)&gt;0,1,0))</f>
        <v>0</v>
      </c>
      <c r="AS32" s="19" t="n">
        <f aca="false">IF($A32="",0,IF(COUNTIFS(Urlaub!$A$5:$A$604,$A32,Urlaub!$B$5:$B$604,"&lt;="&amp;AS$3,Urlaub!$C$5:$C$604,"&gt;="&amp;AS$3)&gt;0,1,0))</f>
        <v>0</v>
      </c>
      <c r="AT32" s="19" t="n">
        <f aca="false">IF($A32="",0,IF(COUNTIFS(Urlaub!$A$5:$A$604,$A32,Urlaub!$B$5:$B$604,"&lt;="&amp;AT$3,Urlaub!$C$5:$C$604,"&gt;="&amp;AT$3)&gt;0,1,0))</f>
        <v>0</v>
      </c>
      <c r="AU32" s="19" t="n">
        <f aca="false">IF($A32="",0,IF(COUNTIFS(Urlaub!$A$5:$A$604,$A32,Urlaub!$B$5:$B$604,"&lt;="&amp;AU$3,Urlaub!$C$5:$C$604,"&gt;="&amp;AU$3)&gt;0,1,0))</f>
        <v>0</v>
      </c>
      <c r="AV32" s="19" t="n">
        <f aca="false">IF($A32="",0,IF(COUNTIFS(Urlaub!$A$5:$A$604,$A32,Urlaub!$B$5:$B$604,"&lt;="&amp;AV$3,Urlaub!$C$5:$C$604,"&gt;="&amp;AV$3)&gt;0,1,0))</f>
        <v>0</v>
      </c>
      <c r="AW32" s="19" t="n">
        <f aca="false">IF($A32="",0,IF(COUNTIFS(Urlaub!$A$5:$A$604,$A32,Urlaub!$B$5:$B$604,"&lt;="&amp;AW$3,Urlaub!$C$5:$C$604,"&gt;="&amp;AW$3)&gt;0,1,0))</f>
        <v>0</v>
      </c>
      <c r="AX32" s="19" t="n">
        <f aca="false">IF($A32="",0,IF(COUNTIFS(Urlaub!$A$5:$A$604,$A32,Urlaub!$B$5:$B$604,"&lt;="&amp;AX$3,Urlaub!$C$5:$C$604,"&gt;="&amp;AX$3)&gt;0,1,0))</f>
        <v>0</v>
      </c>
      <c r="AY32" s="19" t="n">
        <f aca="false">IF($A32="",0,IF(COUNTIFS(Urlaub!$A$5:$A$604,$A32,Urlaub!$B$5:$B$604,"&lt;="&amp;AY$3,Urlaub!$C$5:$C$604,"&gt;="&amp;AY$3)&gt;0,1,0))</f>
        <v>0</v>
      </c>
      <c r="AZ32" s="19" t="n">
        <f aca="false">IF($A32="",0,IF(COUNTIFS(Urlaub!$A$5:$A$604,$A32,Urlaub!$B$5:$B$604,"&lt;="&amp;AZ$3,Urlaub!$C$5:$C$604,"&gt;="&amp;AZ$3)&gt;0,1,0))</f>
        <v>0</v>
      </c>
      <c r="BA32" s="19" t="n">
        <f aca="false">IF($A32="",0,IF(COUNTIFS(Urlaub!$A$5:$A$604,$A32,Urlaub!$B$5:$B$604,"&lt;="&amp;BA$3,Urlaub!$C$5:$C$604,"&gt;="&amp;BA$3)&gt;0,1,0))</f>
        <v>0</v>
      </c>
      <c r="BB32" s="19" t="n">
        <f aca="false">IF($A32="",0,IF(COUNTIFS(Urlaub!$A$5:$A$604,$A32,Urlaub!$B$5:$B$604,"&lt;="&amp;BB$3,Urlaub!$C$5:$C$604,"&gt;="&amp;BB$3)&gt;0,1,0))</f>
        <v>0</v>
      </c>
      <c r="BC32" s="19" t="n">
        <f aca="false">IF($A32="",0,IF(COUNTIFS(Urlaub!$A$5:$A$604,$A32,Urlaub!$B$5:$B$604,"&lt;="&amp;BC$3,Urlaub!$C$5:$C$604,"&gt;="&amp;BC$3)&gt;0,1,0))</f>
        <v>0</v>
      </c>
      <c r="BD32" s="19" t="n">
        <f aca="false">IF($A32="",0,IF(COUNTIFS(Urlaub!$A$5:$A$604,$A32,Urlaub!$B$5:$B$604,"&lt;="&amp;BD$3,Urlaub!$C$5:$C$604,"&gt;="&amp;BD$3)&gt;0,1,0))</f>
        <v>0</v>
      </c>
      <c r="BE32" s="19" t="n">
        <f aca="false">IF($A32="",0,IF(COUNTIFS(Urlaub!$A$5:$A$604,$A32,Urlaub!$B$5:$B$604,"&lt;="&amp;BE$3,Urlaub!$C$5:$C$604,"&gt;="&amp;BE$3)&gt;0,1,0))</f>
        <v>0</v>
      </c>
      <c r="BF32" s="19" t="n">
        <f aca="false">IF($A32="",0,IF(COUNTIFS(Urlaub!$A$5:$A$604,$A32,Urlaub!$B$5:$B$604,"&lt;="&amp;BF$3,Urlaub!$C$5:$C$604,"&gt;="&amp;BF$3)&gt;0,1,0))</f>
        <v>0</v>
      </c>
      <c r="BG32" s="19" t="n">
        <f aca="false">IF($A32="",0,IF(COUNTIFS(Urlaub!$A$5:$A$604,$A32,Urlaub!$B$5:$B$604,"&lt;="&amp;BG$3,Urlaub!$C$5:$C$604,"&gt;="&amp;BG$3)&gt;0,1,0))</f>
        <v>0</v>
      </c>
      <c r="BH32" s="19" t="n">
        <f aca="false">IF($A32="",0,IF(COUNTIFS(Urlaub!$A$5:$A$604,$A32,Urlaub!$B$5:$B$604,"&lt;="&amp;BH$3,Urlaub!$C$5:$C$604,"&gt;="&amp;BH$3)&gt;0,1,0))</f>
        <v>0</v>
      </c>
      <c r="BI32" s="19" t="n">
        <f aca="false">IF($A32="",0,IF(COUNTIFS(Urlaub!$A$5:$A$604,$A32,Urlaub!$B$5:$B$604,"&lt;="&amp;BI$3,Urlaub!$C$5:$C$604,"&gt;="&amp;BI$3)&gt;0,1,0))</f>
        <v>0</v>
      </c>
      <c r="BJ32" s="19" t="n">
        <f aca="false">IF($A32="",0,IF(COUNTIFS(Urlaub!$A$5:$A$604,$A32,Urlaub!$B$5:$B$604,"&lt;="&amp;BJ$3,Urlaub!$C$5:$C$604,"&gt;="&amp;BJ$3)&gt;0,1,0))</f>
        <v>0</v>
      </c>
      <c r="BK32" s="19" t="n">
        <f aca="false">IF($A32="",0,IF(COUNTIFS(Urlaub!$A$5:$A$604,$A32,Urlaub!$B$5:$B$604,"&lt;="&amp;BK$3,Urlaub!$C$5:$C$604,"&gt;="&amp;BK$3)&gt;0,1,0))</f>
        <v>0</v>
      </c>
      <c r="BL32" s="19" t="n">
        <f aca="false">IF($A32="",0,IF(COUNTIFS(Urlaub!$A$5:$A$604,$A32,Urlaub!$B$5:$B$604,"&lt;="&amp;BL$3,Urlaub!$C$5:$C$604,"&gt;="&amp;BL$3)&gt;0,1,0))</f>
        <v>0</v>
      </c>
      <c r="BM32" s="19" t="n">
        <f aca="false">IF($A32="",0,IF(COUNTIFS(Urlaub!$A$5:$A$604,$A32,Urlaub!$B$5:$B$604,"&lt;="&amp;BM$3,Urlaub!$C$5:$C$604,"&gt;="&amp;BM$3)&gt;0,1,0))</f>
        <v>0</v>
      </c>
      <c r="BN32" s="19" t="n">
        <f aca="false">IF($A32="",0,IF(COUNTIFS(Urlaub!$A$5:$A$604,$A32,Urlaub!$B$5:$B$604,"&lt;="&amp;BN$3,Urlaub!$C$5:$C$604,"&gt;="&amp;BN$3)&gt;0,1,0))</f>
        <v>0</v>
      </c>
      <c r="BO32" s="19" t="n">
        <f aca="false">IF($A32="",0,IF(COUNTIFS(Urlaub!$A$5:$A$604,$A32,Urlaub!$B$5:$B$604,"&lt;="&amp;BO$3,Urlaub!$C$5:$C$604,"&gt;="&amp;BO$3)&gt;0,1,0))</f>
        <v>0</v>
      </c>
      <c r="BP32" s="19" t="n">
        <f aca="false">IF($A32="",0,IF(COUNTIFS(Urlaub!$A$5:$A$604,$A32,Urlaub!$B$5:$B$604,"&lt;="&amp;BP$3,Urlaub!$C$5:$C$604,"&gt;="&amp;BP$3)&gt;0,1,0))</f>
        <v>0</v>
      </c>
      <c r="BQ32" s="19" t="n">
        <f aca="false">IF($A32="",0,IF(COUNTIFS(Urlaub!$A$5:$A$604,$A32,Urlaub!$B$5:$B$604,"&lt;="&amp;BQ$3,Urlaub!$C$5:$C$604,"&gt;="&amp;BQ$3)&gt;0,1,0))</f>
        <v>0</v>
      </c>
      <c r="BR32" s="19" t="n">
        <f aca="false">IF($A32="",0,IF(COUNTIFS(Urlaub!$A$5:$A$604,$A32,Urlaub!$B$5:$B$604,"&lt;="&amp;BR$3,Urlaub!$C$5:$C$604,"&gt;="&amp;BR$3)&gt;0,1,0))</f>
        <v>0</v>
      </c>
      <c r="BS32" s="19" t="n">
        <f aca="false">IF($A32="",0,IF(COUNTIFS(Urlaub!$A$5:$A$604,$A32,Urlaub!$B$5:$B$604,"&lt;="&amp;BS$3,Urlaub!$C$5:$C$604,"&gt;="&amp;BS$3)&gt;0,1,0))</f>
        <v>0</v>
      </c>
      <c r="BT32" s="19" t="n">
        <f aca="false">IF($A32="",0,IF(COUNTIFS(Urlaub!$A$5:$A$604,$A32,Urlaub!$B$5:$B$604,"&lt;="&amp;BT$3,Urlaub!$C$5:$C$604,"&gt;="&amp;BT$3)&gt;0,1,0))</f>
        <v>0</v>
      </c>
      <c r="BU32" s="19" t="n">
        <f aca="false">IF($A32="",0,IF(COUNTIFS(Urlaub!$A$5:$A$604,$A32,Urlaub!$B$5:$B$604,"&lt;="&amp;BU$3,Urlaub!$C$5:$C$604,"&gt;="&amp;BU$3)&gt;0,1,0))</f>
        <v>0</v>
      </c>
      <c r="BV32" s="19" t="n">
        <f aca="false">IF($A32="",0,IF(COUNTIFS(Urlaub!$A$5:$A$604,$A32,Urlaub!$B$5:$B$604,"&lt;="&amp;BV$3,Urlaub!$C$5:$C$604,"&gt;="&amp;BV$3)&gt;0,1,0))</f>
        <v>0</v>
      </c>
      <c r="BW32" s="19" t="n">
        <f aca="false">IF($A32="",0,IF(COUNTIFS(Urlaub!$A$5:$A$604,$A32,Urlaub!$B$5:$B$604,"&lt;="&amp;BW$3,Urlaub!$C$5:$C$604,"&gt;="&amp;BW$3)&gt;0,1,0))</f>
        <v>0</v>
      </c>
      <c r="BX32" s="19" t="n">
        <f aca="false">IF($A32="",0,IF(COUNTIFS(Urlaub!$A$5:$A$604,$A32,Urlaub!$B$5:$B$604,"&lt;="&amp;BX$3,Urlaub!$C$5:$C$604,"&gt;="&amp;BX$3)&gt;0,1,0))</f>
        <v>0</v>
      </c>
      <c r="BY32" s="19" t="n">
        <f aca="false">IF($A32="",0,IF(COUNTIFS(Urlaub!$A$5:$A$604,$A32,Urlaub!$B$5:$B$604,"&lt;="&amp;BY$3,Urlaub!$C$5:$C$604,"&gt;="&amp;BY$3)&gt;0,1,0))</f>
        <v>0</v>
      </c>
      <c r="BZ32" s="19" t="n">
        <f aca="false">IF($A32="",0,IF(COUNTIFS(Urlaub!$A$5:$A$604,$A32,Urlaub!$B$5:$B$604,"&lt;="&amp;BZ$3,Urlaub!$C$5:$C$604,"&gt;="&amp;BZ$3)&gt;0,1,0))</f>
        <v>0</v>
      </c>
      <c r="CA32" s="19" t="n">
        <f aca="false">IF($A32="",0,IF(COUNTIFS(Urlaub!$A$5:$A$604,$A32,Urlaub!$B$5:$B$604,"&lt;="&amp;CA$3,Urlaub!$C$5:$C$604,"&gt;="&amp;CA$3)&gt;0,1,0))</f>
        <v>0</v>
      </c>
      <c r="CB32" s="19" t="n">
        <f aca="false">IF($A32="",0,IF(COUNTIFS(Urlaub!$A$5:$A$604,$A32,Urlaub!$B$5:$B$604,"&lt;="&amp;CB$3,Urlaub!$C$5:$C$604,"&gt;="&amp;CB$3)&gt;0,1,0))</f>
        <v>0</v>
      </c>
      <c r="CC32" s="19" t="n">
        <f aca="false">IF($A32="",0,IF(COUNTIFS(Urlaub!$A$5:$A$604,$A32,Urlaub!$B$5:$B$604,"&lt;="&amp;CC$3,Urlaub!$C$5:$C$604,"&gt;="&amp;CC$3)&gt;0,1,0))</f>
        <v>0</v>
      </c>
      <c r="CD32" s="19" t="n">
        <f aca="false">IF($A32="",0,IF(COUNTIFS(Urlaub!$A$5:$A$604,$A32,Urlaub!$B$5:$B$604,"&lt;="&amp;CD$3,Urlaub!$C$5:$C$604,"&gt;="&amp;CD$3)&gt;0,1,0))</f>
        <v>0</v>
      </c>
      <c r="CE32" s="19" t="n">
        <f aca="false">IF($A32="",0,IF(COUNTIFS(Urlaub!$A$5:$A$604,$A32,Urlaub!$B$5:$B$604,"&lt;="&amp;CE$3,Urlaub!$C$5:$C$604,"&gt;="&amp;CE$3)&gt;0,1,0))</f>
        <v>0</v>
      </c>
      <c r="CF32" s="19" t="n">
        <f aca="false">IF($A32="",0,IF(COUNTIFS(Urlaub!$A$5:$A$604,$A32,Urlaub!$B$5:$B$604,"&lt;="&amp;CF$3,Urlaub!$C$5:$C$604,"&gt;="&amp;CF$3)&gt;0,1,0))</f>
        <v>0</v>
      </c>
      <c r="CG32" s="19" t="n">
        <f aca="false">IF($A32="",0,IF(COUNTIFS(Urlaub!$A$5:$A$604,$A32,Urlaub!$B$5:$B$604,"&lt;="&amp;CG$3,Urlaub!$C$5:$C$604,"&gt;="&amp;CG$3)&gt;0,1,0))</f>
        <v>0</v>
      </c>
      <c r="CH32" s="19" t="n">
        <f aca="false">IF($A32="",0,IF(COUNTIFS(Urlaub!$A$5:$A$604,$A32,Urlaub!$B$5:$B$604,"&lt;="&amp;CH$3,Urlaub!$C$5:$C$604,"&gt;="&amp;CH$3)&gt;0,1,0))</f>
        <v>0</v>
      </c>
      <c r="CI32" s="19" t="n">
        <f aca="false">IF($A32="",0,IF(COUNTIFS(Urlaub!$A$5:$A$604,$A32,Urlaub!$B$5:$B$604,"&lt;="&amp;CI$3,Urlaub!$C$5:$C$604,"&gt;="&amp;CI$3)&gt;0,1,0))</f>
        <v>0</v>
      </c>
      <c r="CJ32" s="19" t="n">
        <f aca="false">IF($A32="",0,IF(COUNTIFS(Urlaub!$A$5:$A$604,$A32,Urlaub!$B$5:$B$604,"&lt;="&amp;CJ$3,Urlaub!$C$5:$C$604,"&gt;="&amp;CJ$3)&gt;0,1,0))</f>
        <v>0</v>
      </c>
      <c r="CK32" s="19" t="n">
        <f aca="false">IF($A32="",0,IF(COUNTIFS(Urlaub!$A$5:$A$604,$A32,Urlaub!$B$5:$B$604,"&lt;="&amp;CK$3,Urlaub!$C$5:$C$604,"&gt;="&amp;CK$3)&gt;0,1,0))</f>
        <v>0</v>
      </c>
      <c r="CL32" s="19" t="n">
        <f aca="false">IF($A32="",0,IF(COUNTIFS(Urlaub!$A$5:$A$604,$A32,Urlaub!$B$5:$B$604,"&lt;="&amp;CL$3,Urlaub!$C$5:$C$604,"&gt;="&amp;CL$3)&gt;0,1,0))</f>
        <v>0</v>
      </c>
      <c r="CM32" s="19" t="n">
        <f aca="false">IF($A32="",0,IF(COUNTIFS(Urlaub!$A$5:$A$604,$A32,Urlaub!$B$5:$B$604,"&lt;="&amp;CM$3,Urlaub!$C$5:$C$604,"&gt;="&amp;CM$3)&gt;0,1,0))</f>
        <v>0</v>
      </c>
      <c r="CN32" s="19" t="n">
        <f aca="false">IF($A32="",0,IF(COUNTIFS(Urlaub!$A$5:$A$604,$A32,Urlaub!$B$5:$B$604,"&lt;="&amp;CN$3,Urlaub!$C$5:$C$604,"&gt;="&amp;CN$3)&gt;0,1,0))</f>
        <v>0</v>
      </c>
      <c r="CO32" s="19" t="n">
        <f aca="false">IF($A32="",0,IF(COUNTIFS(Urlaub!$A$5:$A$604,$A32,Urlaub!$B$5:$B$604,"&lt;="&amp;CO$3,Urlaub!$C$5:$C$604,"&gt;="&amp;CO$3)&gt;0,1,0))</f>
        <v>0</v>
      </c>
      <c r="CP32" s="19" t="n">
        <f aca="false">IF($A32="",0,IF(COUNTIFS(Urlaub!$A$5:$A$604,$A32,Urlaub!$B$5:$B$604,"&lt;="&amp;CP$3,Urlaub!$C$5:$C$604,"&gt;="&amp;CP$3)&gt;0,1,0))</f>
        <v>0</v>
      </c>
      <c r="CQ32" s="19" t="n">
        <f aca="false">IF($A32="",0,IF(COUNTIFS(Urlaub!$A$5:$A$604,$A32,Urlaub!$B$5:$B$604,"&lt;="&amp;CQ$3,Urlaub!$C$5:$C$604,"&gt;="&amp;CQ$3)&gt;0,1,0))</f>
        <v>0</v>
      </c>
      <c r="CR32" s="19" t="n">
        <f aca="false">IF($A32="",0,IF(COUNTIFS(Urlaub!$A$5:$A$604,$A32,Urlaub!$B$5:$B$604,"&lt;="&amp;CR$3,Urlaub!$C$5:$C$604,"&gt;="&amp;CR$3)&gt;0,1,0))</f>
        <v>0</v>
      </c>
      <c r="CS32" s="19" t="n">
        <f aca="false">IF($A32="",0,IF(COUNTIFS(Urlaub!$A$5:$A$604,$A32,Urlaub!$B$5:$B$604,"&lt;="&amp;CS$3,Urlaub!$C$5:$C$604,"&gt;="&amp;CS$3)&gt;0,1,0))</f>
        <v>0</v>
      </c>
      <c r="CT32" s="19" t="n">
        <f aca="false">IF($A32="",0,IF(COUNTIFS(Urlaub!$A$5:$A$604,$A32,Urlaub!$B$5:$B$604,"&lt;="&amp;CT$3,Urlaub!$C$5:$C$604,"&gt;="&amp;CT$3)&gt;0,1,0))</f>
        <v>0</v>
      </c>
      <c r="CU32" s="19" t="n">
        <f aca="false">IF($A32="",0,IF(COUNTIFS(Urlaub!$A$5:$A$604,$A32,Urlaub!$B$5:$B$604,"&lt;="&amp;CU$3,Urlaub!$C$5:$C$604,"&gt;="&amp;CU$3)&gt;0,1,0))</f>
        <v>0</v>
      </c>
      <c r="CV32" s="19" t="n">
        <f aca="false">IF($A32="",0,IF(COUNTIFS(Urlaub!$A$5:$A$604,$A32,Urlaub!$B$5:$B$604,"&lt;="&amp;CV$3,Urlaub!$C$5:$C$604,"&gt;="&amp;CV$3)&gt;0,1,0))</f>
        <v>0</v>
      </c>
      <c r="CW32" s="19" t="n">
        <f aca="false">IF($A32="",0,IF(COUNTIFS(Urlaub!$A$5:$A$604,$A32,Urlaub!$B$5:$B$604,"&lt;="&amp;CW$3,Urlaub!$C$5:$C$604,"&gt;="&amp;CW$3)&gt;0,1,0))</f>
        <v>0</v>
      </c>
      <c r="CX32" s="19" t="n">
        <f aca="false">IF($A32="",0,IF(COUNTIFS(Urlaub!$A$5:$A$604,$A32,Urlaub!$B$5:$B$604,"&lt;="&amp;CX$3,Urlaub!$C$5:$C$604,"&gt;="&amp;CX$3)&gt;0,1,0))</f>
        <v>0</v>
      </c>
      <c r="CY32" s="19" t="n">
        <f aca="false">IF($A32="",0,IF(COUNTIFS(Urlaub!$A$5:$A$604,$A32,Urlaub!$B$5:$B$604,"&lt;="&amp;CY$3,Urlaub!$C$5:$C$604,"&gt;="&amp;CY$3)&gt;0,1,0))</f>
        <v>0</v>
      </c>
      <c r="CZ32" s="19" t="n">
        <f aca="false">IF($A32="",0,IF(COUNTIFS(Urlaub!$A$5:$A$604,$A32,Urlaub!$B$5:$B$604,"&lt;="&amp;CZ$3,Urlaub!$C$5:$C$604,"&gt;="&amp;CZ$3)&gt;0,1,0))</f>
        <v>0</v>
      </c>
      <c r="DA32" s="19" t="n">
        <f aca="false">IF($A32="",0,IF(COUNTIFS(Urlaub!$A$5:$A$604,$A32,Urlaub!$B$5:$B$604,"&lt;="&amp;DA$3,Urlaub!$C$5:$C$604,"&gt;="&amp;DA$3)&gt;0,1,0))</f>
        <v>0</v>
      </c>
      <c r="DB32" s="19" t="n">
        <f aca="false">IF($A32="",0,IF(COUNTIFS(Urlaub!$A$5:$A$604,$A32,Urlaub!$B$5:$B$604,"&lt;="&amp;DB$3,Urlaub!$C$5:$C$604,"&gt;="&amp;DB$3)&gt;0,1,0))</f>
        <v>0</v>
      </c>
      <c r="DC32" s="19" t="n">
        <f aca="false">IF($A32="",0,IF(COUNTIFS(Urlaub!$A$5:$A$604,$A32,Urlaub!$B$5:$B$604,"&lt;="&amp;DC$3,Urlaub!$C$5:$C$604,"&gt;="&amp;DC$3)&gt;0,1,0))</f>
        <v>0</v>
      </c>
      <c r="DD32" s="19" t="n">
        <f aca="false">IF($A32="",0,IF(COUNTIFS(Urlaub!$A$5:$A$604,$A32,Urlaub!$B$5:$B$604,"&lt;="&amp;DD$3,Urlaub!$C$5:$C$604,"&gt;="&amp;DD$3)&gt;0,1,0))</f>
        <v>0</v>
      </c>
      <c r="DE32" s="19" t="n">
        <f aca="false">IF($A32="",0,IF(COUNTIFS(Urlaub!$A$5:$A$604,$A32,Urlaub!$B$5:$B$604,"&lt;="&amp;DE$3,Urlaub!$C$5:$C$604,"&gt;="&amp;DE$3)&gt;0,1,0))</f>
        <v>0</v>
      </c>
      <c r="DF32" s="19" t="n">
        <f aca="false">IF($A32="",0,IF(COUNTIFS(Urlaub!$A$5:$A$604,$A32,Urlaub!$B$5:$B$604,"&lt;="&amp;DF$3,Urlaub!$C$5:$C$604,"&gt;="&amp;DF$3)&gt;0,1,0))</f>
        <v>0</v>
      </c>
      <c r="DG32" s="19" t="n">
        <f aca="false">IF($A32="",0,IF(COUNTIFS(Urlaub!$A$5:$A$604,$A32,Urlaub!$B$5:$B$604,"&lt;="&amp;DG$3,Urlaub!$C$5:$C$604,"&gt;="&amp;DG$3)&gt;0,1,0))</f>
        <v>0</v>
      </c>
      <c r="DH32" s="19" t="n">
        <f aca="false">IF($A32="",0,IF(COUNTIFS(Urlaub!$A$5:$A$604,$A32,Urlaub!$B$5:$B$604,"&lt;="&amp;DH$3,Urlaub!$C$5:$C$604,"&gt;="&amp;DH$3)&gt;0,1,0))</f>
        <v>0</v>
      </c>
      <c r="DI32" s="19" t="n">
        <f aca="false">IF($A32="",0,IF(COUNTIFS(Urlaub!$A$5:$A$604,$A32,Urlaub!$B$5:$B$604,"&lt;="&amp;DI$3,Urlaub!$C$5:$C$604,"&gt;="&amp;DI$3)&gt;0,1,0))</f>
        <v>0</v>
      </c>
      <c r="DJ32" s="19" t="n">
        <f aca="false">IF($A32="",0,IF(COUNTIFS(Urlaub!$A$5:$A$604,$A32,Urlaub!$B$5:$B$604,"&lt;="&amp;DJ$3,Urlaub!$C$5:$C$604,"&gt;="&amp;DJ$3)&gt;0,1,0))</f>
        <v>0</v>
      </c>
      <c r="DK32" s="19" t="n">
        <f aca="false">IF($A32="",0,IF(COUNTIFS(Urlaub!$A$5:$A$604,$A32,Urlaub!$B$5:$B$604,"&lt;="&amp;DK$3,Urlaub!$C$5:$C$604,"&gt;="&amp;DK$3)&gt;0,1,0))</f>
        <v>0</v>
      </c>
      <c r="DL32" s="19" t="n">
        <f aca="false">IF($A32="",0,IF(COUNTIFS(Urlaub!$A$5:$A$604,$A32,Urlaub!$B$5:$B$604,"&lt;="&amp;DL$3,Urlaub!$C$5:$C$604,"&gt;="&amp;DL$3)&gt;0,1,0))</f>
        <v>0</v>
      </c>
      <c r="DM32" s="19" t="n">
        <f aca="false">IF($A32="",0,IF(COUNTIFS(Urlaub!$A$5:$A$604,$A32,Urlaub!$B$5:$B$604,"&lt;="&amp;DM$3,Urlaub!$C$5:$C$604,"&gt;="&amp;DM$3)&gt;0,1,0))</f>
        <v>0</v>
      </c>
      <c r="DN32" s="19" t="n">
        <f aca="false">IF($A32="",0,IF(COUNTIFS(Urlaub!$A$5:$A$604,$A32,Urlaub!$B$5:$B$604,"&lt;="&amp;DN$3,Urlaub!$C$5:$C$604,"&gt;="&amp;DN$3)&gt;0,1,0))</f>
        <v>0</v>
      </c>
      <c r="DO32" s="19" t="n">
        <f aca="false">IF($A32="",0,IF(COUNTIFS(Urlaub!$A$5:$A$604,$A32,Urlaub!$B$5:$B$604,"&lt;="&amp;DO$3,Urlaub!$C$5:$C$604,"&gt;="&amp;DO$3)&gt;0,1,0))</f>
        <v>0</v>
      </c>
      <c r="DP32" s="19" t="n">
        <f aca="false">IF($A32="",0,IF(COUNTIFS(Urlaub!$A$5:$A$604,$A32,Urlaub!$B$5:$B$604,"&lt;="&amp;DP$3,Urlaub!$C$5:$C$604,"&gt;="&amp;DP$3)&gt;0,1,0))</f>
        <v>0</v>
      </c>
      <c r="DQ32" s="19" t="n">
        <f aca="false">IF($A32="",0,IF(COUNTIFS(Urlaub!$A$5:$A$604,$A32,Urlaub!$B$5:$B$604,"&lt;="&amp;DQ$3,Urlaub!$C$5:$C$604,"&gt;="&amp;DQ$3)&gt;0,1,0))</f>
        <v>0</v>
      </c>
      <c r="DR32" s="19" t="n">
        <f aca="false">IF($A32="",0,IF(COUNTIFS(Urlaub!$A$5:$A$604,$A32,Urlaub!$B$5:$B$604,"&lt;="&amp;DR$3,Urlaub!$C$5:$C$604,"&gt;="&amp;DR$3)&gt;0,1,0))</f>
        <v>0</v>
      </c>
      <c r="DS32" s="19" t="n">
        <f aca="false">IF($A32="",0,IF(COUNTIFS(Urlaub!$A$5:$A$604,$A32,Urlaub!$B$5:$B$604,"&lt;="&amp;DS$3,Urlaub!$C$5:$C$604,"&gt;="&amp;DS$3)&gt;0,1,0))</f>
        <v>0</v>
      </c>
      <c r="DT32" s="19" t="n">
        <f aca="false">IF($A32="",0,IF(COUNTIFS(Urlaub!$A$5:$A$604,$A32,Urlaub!$B$5:$B$604,"&lt;="&amp;DT$3,Urlaub!$C$5:$C$604,"&gt;="&amp;DT$3)&gt;0,1,0))</f>
        <v>0</v>
      </c>
      <c r="DU32" s="19" t="n">
        <f aca="false">IF($A32="",0,IF(COUNTIFS(Urlaub!$A$5:$A$604,$A32,Urlaub!$B$5:$B$604,"&lt;="&amp;DU$3,Urlaub!$C$5:$C$604,"&gt;="&amp;DU$3)&gt;0,1,0))</f>
        <v>0</v>
      </c>
      <c r="DV32" s="19" t="n">
        <f aca="false">IF($A32="",0,IF(COUNTIFS(Urlaub!$A$5:$A$604,$A32,Urlaub!$B$5:$B$604,"&lt;="&amp;DV$3,Urlaub!$C$5:$C$604,"&gt;="&amp;DV$3)&gt;0,1,0))</f>
        <v>0</v>
      </c>
      <c r="DW32" s="19" t="n">
        <f aca="false">IF($A32="",0,IF(COUNTIFS(Urlaub!$A$5:$A$604,$A32,Urlaub!$B$5:$B$604,"&lt;="&amp;DW$3,Urlaub!$C$5:$C$604,"&gt;="&amp;DW$3)&gt;0,1,0))</f>
        <v>0</v>
      </c>
      <c r="DX32" s="19" t="n">
        <f aca="false">IF($A32="",0,IF(COUNTIFS(Urlaub!$A$5:$A$604,$A32,Urlaub!$B$5:$B$604,"&lt;="&amp;DX$3,Urlaub!$C$5:$C$604,"&gt;="&amp;DX$3)&gt;0,1,0))</f>
        <v>0</v>
      </c>
      <c r="DY32" s="19" t="n">
        <f aca="false">IF($A32="",0,IF(COUNTIFS(Urlaub!$A$5:$A$604,$A32,Urlaub!$B$5:$B$604,"&lt;="&amp;DY$3,Urlaub!$C$5:$C$604,"&gt;="&amp;DY$3)&gt;0,1,0))</f>
        <v>0</v>
      </c>
      <c r="DZ32" s="19" t="n">
        <f aca="false">IF($A32="",0,IF(COUNTIFS(Urlaub!$A$5:$A$604,$A32,Urlaub!$B$5:$B$604,"&lt;="&amp;DZ$3,Urlaub!$C$5:$C$604,"&gt;="&amp;DZ$3)&gt;0,1,0))</f>
        <v>0</v>
      </c>
      <c r="EA32" s="19" t="n">
        <f aca="false">IF($A32="",0,IF(COUNTIFS(Urlaub!$A$5:$A$604,$A32,Urlaub!$B$5:$B$604,"&lt;="&amp;EA$3,Urlaub!$C$5:$C$604,"&gt;="&amp;EA$3)&gt;0,1,0))</f>
        <v>0</v>
      </c>
      <c r="EB32" s="19" t="n">
        <f aca="false">IF($A32="",0,IF(COUNTIFS(Urlaub!$A$5:$A$604,$A32,Urlaub!$B$5:$B$604,"&lt;="&amp;EB$3,Urlaub!$C$5:$C$604,"&gt;="&amp;EB$3)&gt;0,1,0))</f>
        <v>0</v>
      </c>
      <c r="EC32" s="19" t="n">
        <f aca="false">IF($A32="",0,IF(COUNTIFS(Urlaub!$A$5:$A$604,$A32,Urlaub!$B$5:$B$604,"&lt;="&amp;EC$3,Urlaub!$C$5:$C$604,"&gt;="&amp;EC$3)&gt;0,1,0))</f>
        <v>0</v>
      </c>
      <c r="ED32" s="19" t="n">
        <f aca="false">IF($A32="",0,IF(COUNTIFS(Urlaub!$A$5:$A$604,$A32,Urlaub!$B$5:$B$604,"&lt;="&amp;ED$3,Urlaub!$C$5:$C$604,"&gt;="&amp;ED$3)&gt;0,1,0))</f>
        <v>0</v>
      </c>
      <c r="EE32" s="19" t="n">
        <f aca="false">IF($A32="",0,IF(COUNTIFS(Urlaub!$A$5:$A$604,$A32,Urlaub!$B$5:$B$604,"&lt;="&amp;EE$3,Urlaub!$C$5:$C$604,"&gt;="&amp;EE$3)&gt;0,1,0))</f>
        <v>0</v>
      </c>
      <c r="EF32" s="19" t="n">
        <f aca="false">IF($A32="",0,IF(COUNTIFS(Urlaub!$A$5:$A$604,$A32,Urlaub!$B$5:$B$604,"&lt;="&amp;EF$3,Urlaub!$C$5:$C$604,"&gt;="&amp;EF$3)&gt;0,1,0))</f>
        <v>0</v>
      </c>
      <c r="EG32" s="19" t="n">
        <f aca="false">IF($A32="",0,IF(COUNTIFS(Urlaub!$A$5:$A$604,$A32,Urlaub!$B$5:$B$604,"&lt;="&amp;EG$3,Urlaub!$C$5:$C$604,"&gt;="&amp;EG$3)&gt;0,1,0))</f>
        <v>0</v>
      </c>
      <c r="EH32" s="19" t="n">
        <f aca="false">IF($A32="",0,IF(COUNTIFS(Urlaub!$A$5:$A$604,$A32,Urlaub!$B$5:$B$604,"&lt;="&amp;EH$3,Urlaub!$C$5:$C$604,"&gt;="&amp;EH$3)&gt;0,1,0))</f>
        <v>0</v>
      </c>
      <c r="EI32" s="19" t="n">
        <f aca="false">IF($A32="",0,IF(COUNTIFS(Urlaub!$A$5:$A$604,$A32,Urlaub!$B$5:$B$604,"&lt;="&amp;EI$3,Urlaub!$C$5:$C$604,"&gt;="&amp;EI$3)&gt;0,1,0))</f>
        <v>0</v>
      </c>
      <c r="EJ32" s="19" t="n">
        <f aca="false">IF($A32="",0,IF(COUNTIFS(Urlaub!$A$5:$A$604,$A32,Urlaub!$B$5:$B$604,"&lt;="&amp;EJ$3,Urlaub!$C$5:$C$604,"&gt;="&amp;EJ$3)&gt;0,1,0))</f>
        <v>0</v>
      </c>
      <c r="EK32" s="19" t="n">
        <f aca="false">IF($A32="",0,IF(COUNTIFS(Urlaub!$A$5:$A$604,$A32,Urlaub!$B$5:$B$604,"&lt;="&amp;EK$3,Urlaub!$C$5:$C$604,"&gt;="&amp;EK$3)&gt;0,1,0))</f>
        <v>0</v>
      </c>
      <c r="EL32" s="19" t="n">
        <f aca="false">IF($A32="",0,IF(COUNTIFS(Urlaub!$A$5:$A$604,$A32,Urlaub!$B$5:$B$604,"&lt;="&amp;EL$3,Urlaub!$C$5:$C$604,"&gt;="&amp;EL$3)&gt;0,1,0))</f>
        <v>0</v>
      </c>
      <c r="EM32" s="19" t="n">
        <f aca="false">IF($A32="",0,IF(COUNTIFS(Urlaub!$A$5:$A$604,$A32,Urlaub!$B$5:$B$604,"&lt;="&amp;EM$3,Urlaub!$C$5:$C$604,"&gt;="&amp;EM$3)&gt;0,1,0))</f>
        <v>0</v>
      </c>
      <c r="EN32" s="19" t="n">
        <f aca="false">IF($A32="",0,IF(COUNTIFS(Urlaub!$A$5:$A$604,$A32,Urlaub!$B$5:$B$604,"&lt;="&amp;EN$3,Urlaub!$C$5:$C$604,"&gt;="&amp;EN$3)&gt;0,1,0))</f>
        <v>0</v>
      </c>
      <c r="EO32" s="19" t="n">
        <f aca="false">IF($A32="",0,IF(COUNTIFS(Urlaub!$A$5:$A$604,$A32,Urlaub!$B$5:$B$604,"&lt;="&amp;EO$3,Urlaub!$C$5:$C$604,"&gt;="&amp;EO$3)&gt;0,1,0))</f>
        <v>0</v>
      </c>
      <c r="EP32" s="19" t="n">
        <f aca="false">IF($A32="",0,IF(COUNTIFS(Urlaub!$A$5:$A$604,$A32,Urlaub!$B$5:$B$604,"&lt;="&amp;EP$3,Urlaub!$C$5:$C$604,"&gt;="&amp;EP$3)&gt;0,1,0))</f>
        <v>0</v>
      </c>
      <c r="EQ32" s="19" t="n">
        <f aca="false">IF($A32="",0,IF(COUNTIFS(Urlaub!$A$5:$A$604,$A32,Urlaub!$B$5:$B$604,"&lt;="&amp;EQ$3,Urlaub!$C$5:$C$604,"&gt;="&amp;EQ$3)&gt;0,1,0))</f>
        <v>0</v>
      </c>
      <c r="ER32" s="19" t="n">
        <f aca="false">IF($A32="",0,IF(COUNTIFS(Urlaub!$A$5:$A$604,$A32,Urlaub!$B$5:$B$604,"&lt;="&amp;ER$3,Urlaub!$C$5:$C$604,"&gt;="&amp;ER$3)&gt;0,1,0))</f>
        <v>0</v>
      </c>
      <c r="ES32" s="19" t="n">
        <f aca="false">IF($A32="",0,IF(COUNTIFS(Urlaub!$A$5:$A$604,$A32,Urlaub!$B$5:$B$604,"&lt;="&amp;ES$3,Urlaub!$C$5:$C$604,"&gt;="&amp;ES$3)&gt;0,1,0))</f>
        <v>0</v>
      </c>
      <c r="ET32" s="19" t="n">
        <f aca="false">IF($A32="",0,IF(COUNTIFS(Urlaub!$A$5:$A$604,$A32,Urlaub!$B$5:$B$604,"&lt;="&amp;ET$3,Urlaub!$C$5:$C$604,"&gt;="&amp;ET$3)&gt;0,1,0))</f>
        <v>0</v>
      </c>
      <c r="EU32" s="19" t="n">
        <f aca="false">IF($A32="",0,IF(COUNTIFS(Urlaub!$A$5:$A$604,$A32,Urlaub!$B$5:$B$604,"&lt;="&amp;EU$3,Urlaub!$C$5:$C$604,"&gt;="&amp;EU$3)&gt;0,1,0))</f>
        <v>0</v>
      </c>
      <c r="EV32" s="19" t="n">
        <f aca="false">IF($A32="",0,IF(COUNTIFS(Urlaub!$A$5:$A$604,$A32,Urlaub!$B$5:$B$604,"&lt;="&amp;EV$3,Urlaub!$C$5:$C$604,"&gt;="&amp;EV$3)&gt;0,1,0))</f>
        <v>0</v>
      </c>
      <c r="EW32" s="19" t="n">
        <f aca="false">IF($A32="",0,IF(COUNTIFS(Urlaub!$A$5:$A$604,$A32,Urlaub!$B$5:$B$604,"&lt;="&amp;EW$3,Urlaub!$C$5:$C$604,"&gt;="&amp;EW$3)&gt;0,1,0))</f>
        <v>0</v>
      </c>
      <c r="EX32" s="19" t="n">
        <f aca="false">IF($A32="",0,IF(COUNTIFS(Urlaub!$A$5:$A$604,$A32,Urlaub!$B$5:$B$604,"&lt;="&amp;EX$3,Urlaub!$C$5:$C$604,"&gt;="&amp;EX$3)&gt;0,1,0))</f>
        <v>0</v>
      </c>
      <c r="EY32" s="19" t="n">
        <f aca="false">IF($A32="",0,IF(COUNTIFS(Urlaub!$A$5:$A$604,$A32,Urlaub!$B$5:$B$604,"&lt;="&amp;EY$3,Urlaub!$C$5:$C$604,"&gt;="&amp;EY$3)&gt;0,1,0))</f>
        <v>0</v>
      </c>
      <c r="EZ32" s="19" t="n">
        <f aca="false">IF($A32="",0,IF(COUNTIFS(Urlaub!$A$5:$A$604,$A32,Urlaub!$B$5:$B$604,"&lt;="&amp;EZ$3,Urlaub!$C$5:$C$604,"&gt;="&amp;EZ$3)&gt;0,1,0))</f>
        <v>0</v>
      </c>
      <c r="FA32" s="19" t="n">
        <f aca="false">IF($A32="",0,IF(COUNTIFS(Urlaub!$A$5:$A$604,$A32,Urlaub!$B$5:$B$604,"&lt;="&amp;FA$3,Urlaub!$C$5:$C$604,"&gt;="&amp;FA$3)&gt;0,1,0))</f>
        <v>0</v>
      </c>
      <c r="FB32" s="19" t="n">
        <f aca="false">IF($A32="",0,IF(COUNTIFS(Urlaub!$A$5:$A$604,$A32,Urlaub!$B$5:$B$604,"&lt;="&amp;FB$3,Urlaub!$C$5:$C$604,"&gt;="&amp;FB$3)&gt;0,1,0))</f>
        <v>0</v>
      </c>
      <c r="FC32" s="19" t="n">
        <f aca="false">IF($A32="",0,IF(COUNTIFS(Urlaub!$A$5:$A$604,$A32,Urlaub!$B$5:$B$604,"&lt;="&amp;FC$3,Urlaub!$C$5:$C$604,"&gt;="&amp;FC$3)&gt;0,1,0))</f>
        <v>0</v>
      </c>
      <c r="FD32" s="19" t="n">
        <f aca="false">IF($A32="",0,IF(COUNTIFS(Urlaub!$A$5:$A$604,$A32,Urlaub!$B$5:$B$604,"&lt;="&amp;FD$3,Urlaub!$C$5:$C$604,"&gt;="&amp;FD$3)&gt;0,1,0))</f>
        <v>0</v>
      </c>
      <c r="FE32" s="19" t="n">
        <f aca="false">IF($A32="",0,IF(COUNTIFS(Urlaub!$A$5:$A$604,$A32,Urlaub!$B$5:$B$604,"&lt;="&amp;FE$3,Urlaub!$C$5:$C$604,"&gt;="&amp;FE$3)&gt;0,1,0))</f>
        <v>0</v>
      </c>
      <c r="FF32" s="19" t="n">
        <f aca="false">IF($A32="",0,IF(COUNTIFS(Urlaub!$A$5:$A$604,$A32,Urlaub!$B$5:$B$604,"&lt;="&amp;FF$3,Urlaub!$C$5:$C$604,"&gt;="&amp;FF$3)&gt;0,1,0))</f>
        <v>0</v>
      </c>
      <c r="FG32" s="19" t="n">
        <f aca="false">IF($A32="",0,IF(COUNTIFS(Urlaub!$A$5:$A$604,$A32,Urlaub!$B$5:$B$604,"&lt;="&amp;FG$3,Urlaub!$C$5:$C$604,"&gt;="&amp;FG$3)&gt;0,1,0))</f>
        <v>0</v>
      </c>
      <c r="FH32" s="19" t="n">
        <f aca="false">IF($A32="",0,IF(COUNTIFS(Urlaub!$A$5:$A$604,$A32,Urlaub!$B$5:$B$604,"&lt;="&amp;FH$3,Urlaub!$C$5:$C$604,"&gt;="&amp;FH$3)&gt;0,1,0))</f>
        <v>0</v>
      </c>
      <c r="FI32" s="19" t="n">
        <f aca="false">IF($A32="",0,IF(COUNTIFS(Urlaub!$A$5:$A$604,$A32,Urlaub!$B$5:$B$604,"&lt;="&amp;FI$3,Urlaub!$C$5:$C$604,"&gt;="&amp;FI$3)&gt;0,1,0))</f>
        <v>0</v>
      </c>
      <c r="FJ32" s="19" t="n">
        <f aca="false">IF($A32="",0,IF(COUNTIFS(Urlaub!$A$5:$A$604,$A32,Urlaub!$B$5:$B$604,"&lt;="&amp;FJ$3,Urlaub!$C$5:$C$604,"&gt;="&amp;FJ$3)&gt;0,1,0))</f>
        <v>0</v>
      </c>
      <c r="FK32" s="19" t="n">
        <f aca="false">IF($A32="",0,IF(COUNTIFS(Urlaub!$A$5:$A$604,$A32,Urlaub!$B$5:$B$604,"&lt;="&amp;FK$3,Urlaub!$C$5:$C$604,"&gt;="&amp;FK$3)&gt;0,1,0))</f>
        <v>0</v>
      </c>
      <c r="FL32" s="19" t="n">
        <f aca="false">IF($A32="",0,IF(COUNTIFS(Urlaub!$A$5:$A$604,$A32,Urlaub!$B$5:$B$604,"&lt;="&amp;FL$3,Urlaub!$C$5:$C$604,"&gt;="&amp;FL$3)&gt;0,1,0))</f>
        <v>0</v>
      </c>
      <c r="FM32" s="19" t="n">
        <f aca="false">IF($A32="",0,IF(COUNTIFS(Urlaub!$A$5:$A$604,$A32,Urlaub!$B$5:$B$604,"&lt;="&amp;FM$3,Urlaub!$C$5:$C$604,"&gt;="&amp;FM$3)&gt;0,1,0))</f>
        <v>0</v>
      </c>
      <c r="FN32" s="19" t="n">
        <f aca="false">IF($A32="",0,IF(COUNTIFS(Urlaub!$A$5:$A$604,$A32,Urlaub!$B$5:$B$604,"&lt;="&amp;FN$3,Urlaub!$C$5:$C$604,"&gt;="&amp;FN$3)&gt;0,1,0))</f>
        <v>0</v>
      </c>
      <c r="FO32" s="19" t="n">
        <f aca="false">IF($A32="",0,IF(COUNTIFS(Urlaub!$A$5:$A$604,$A32,Urlaub!$B$5:$B$604,"&lt;="&amp;FO$3,Urlaub!$C$5:$C$604,"&gt;="&amp;FO$3)&gt;0,1,0))</f>
        <v>0</v>
      </c>
      <c r="FP32" s="19" t="n">
        <f aca="false">IF($A32="",0,IF(COUNTIFS(Urlaub!$A$5:$A$604,$A32,Urlaub!$B$5:$B$604,"&lt;="&amp;FP$3,Urlaub!$C$5:$C$604,"&gt;="&amp;FP$3)&gt;0,1,0))</f>
        <v>0</v>
      </c>
      <c r="FQ32" s="19" t="n">
        <f aca="false">IF($A32="",0,IF(COUNTIFS(Urlaub!$A$5:$A$604,$A32,Urlaub!$B$5:$B$604,"&lt;="&amp;FQ$3,Urlaub!$C$5:$C$604,"&gt;="&amp;FQ$3)&gt;0,1,0))</f>
        <v>0</v>
      </c>
      <c r="FR32" s="19" t="n">
        <f aca="false">IF($A32="",0,IF(COUNTIFS(Urlaub!$A$5:$A$604,$A32,Urlaub!$B$5:$B$604,"&lt;="&amp;FR$3,Urlaub!$C$5:$C$604,"&gt;="&amp;FR$3)&gt;0,1,0))</f>
        <v>0</v>
      </c>
      <c r="FS32" s="19" t="n">
        <f aca="false">IF($A32="",0,IF(COUNTIFS(Urlaub!$A$5:$A$604,$A32,Urlaub!$B$5:$B$604,"&lt;="&amp;FS$3,Urlaub!$C$5:$C$604,"&gt;="&amp;FS$3)&gt;0,1,0))</f>
        <v>0</v>
      </c>
      <c r="FT32" s="19" t="n">
        <f aca="false">IF($A32="",0,IF(COUNTIFS(Urlaub!$A$5:$A$604,$A32,Urlaub!$B$5:$B$604,"&lt;="&amp;FT$3,Urlaub!$C$5:$C$604,"&gt;="&amp;FT$3)&gt;0,1,0))</f>
        <v>0</v>
      </c>
      <c r="FU32" s="19" t="n">
        <f aca="false">IF($A32="",0,IF(COUNTIFS(Urlaub!$A$5:$A$604,$A32,Urlaub!$B$5:$B$604,"&lt;="&amp;FU$3,Urlaub!$C$5:$C$604,"&gt;="&amp;FU$3)&gt;0,1,0))</f>
        <v>0</v>
      </c>
      <c r="FV32" s="19" t="n">
        <f aca="false">IF($A32="",0,IF(COUNTIFS(Urlaub!$A$5:$A$604,$A32,Urlaub!$B$5:$B$604,"&lt;="&amp;FV$3,Urlaub!$C$5:$C$604,"&gt;="&amp;FV$3)&gt;0,1,0))</f>
        <v>0</v>
      </c>
      <c r="FW32" s="19" t="n">
        <f aca="false">IF($A32="",0,IF(COUNTIFS(Urlaub!$A$5:$A$604,$A32,Urlaub!$B$5:$B$604,"&lt;="&amp;FW$3,Urlaub!$C$5:$C$604,"&gt;="&amp;FW$3)&gt;0,1,0))</f>
        <v>0</v>
      </c>
      <c r="FX32" s="19" t="n">
        <f aca="false">IF($A32="",0,IF(COUNTIFS(Urlaub!$A$5:$A$604,$A32,Urlaub!$B$5:$B$604,"&lt;="&amp;FX$3,Urlaub!$C$5:$C$604,"&gt;="&amp;FX$3)&gt;0,1,0))</f>
        <v>0</v>
      </c>
      <c r="FY32" s="19" t="n">
        <f aca="false">IF($A32="",0,IF(COUNTIFS(Urlaub!$A$5:$A$604,$A32,Urlaub!$B$5:$B$604,"&lt;="&amp;FY$3,Urlaub!$C$5:$C$604,"&gt;="&amp;FY$3)&gt;0,1,0))</f>
        <v>0</v>
      </c>
      <c r="FZ32" s="19" t="n">
        <f aca="false">IF($A32="",0,IF(COUNTIFS(Urlaub!$A$5:$A$604,$A32,Urlaub!$B$5:$B$604,"&lt;="&amp;FZ$3,Urlaub!$C$5:$C$604,"&gt;="&amp;FZ$3)&gt;0,1,0))</f>
        <v>0</v>
      </c>
      <c r="GA32" s="19" t="n">
        <f aca="false">IF($A32="",0,IF(COUNTIFS(Urlaub!$A$5:$A$604,$A32,Urlaub!$B$5:$B$604,"&lt;="&amp;GA$3,Urlaub!$C$5:$C$604,"&gt;="&amp;GA$3)&gt;0,1,0))</f>
        <v>0</v>
      </c>
      <c r="GB32" s="19" t="n">
        <f aca="false">IF($A32="",0,IF(COUNTIFS(Urlaub!$A$5:$A$604,$A32,Urlaub!$B$5:$B$604,"&lt;="&amp;GB$3,Urlaub!$C$5:$C$604,"&gt;="&amp;GB$3)&gt;0,1,0))</f>
        <v>0</v>
      </c>
      <c r="GC32" s="19" t="n">
        <f aca="false">IF($A32="",0,IF(COUNTIFS(Urlaub!$A$5:$A$604,$A32,Urlaub!$B$5:$B$604,"&lt;="&amp;GC$3,Urlaub!$C$5:$C$604,"&gt;="&amp;GC$3)&gt;0,1,0))</f>
        <v>0</v>
      </c>
      <c r="GD32" s="19" t="n">
        <f aca="false">IF($A32="",0,IF(COUNTIFS(Urlaub!$A$5:$A$604,$A32,Urlaub!$B$5:$B$604,"&lt;="&amp;GD$3,Urlaub!$C$5:$C$604,"&gt;="&amp;GD$3)&gt;0,1,0))</f>
        <v>0</v>
      </c>
      <c r="GE32" s="19" t="n">
        <f aca="false">IF($A32="",0,IF(COUNTIFS(Urlaub!$A$5:$A$604,$A32,Urlaub!$B$5:$B$604,"&lt;="&amp;GE$3,Urlaub!$C$5:$C$604,"&gt;="&amp;GE$3)&gt;0,1,0))</f>
        <v>0</v>
      </c>
      <c r="GF32" s="19" t="n">
        <f aca="false">IF($A32="",0,IF(COUNTIFS(Urlaub!$A$5:$A$604,$A32,Urlaub!$B$5:$B$604,"&lt;="&amp;GF$3,Urlaub!$C$5:$C$604,"&gt;="&amp;GF$3)&gt;0,1,0))</f>
        <v>0</v>
      </c>
      <c r="GG32" s="19" t="n">
        <f aca="false">IF($A32="",0,IF(COUNTIFS(Urlaub!$A$5:$A$604,$A32,Urlaub!$B$5:$B$604,"&lt;="&amp;GG$3,Urlaub!$C$5:$C$604,"&gt;="&amp;GG$3)&gt;0,1,0))</f>
        <v>0</v>
      </c>
      <c r="GH32" s="19" t="n">
        <f aca="false">IF($A32="",0,IF(COUNTIFS(Urlaub!$A$5:$A$604,$A32,Urlaub!$B$5:$B$604,"&lt;="&amp;GH$3,Urlaub!$C$5:$C$604,"&gt;="&amp;GH$3)&gt;0,1,0))</f>
        <v>0</v>
      </c>
      <c r="GI32" s="19" t="n">
        <f aca="false">IF($A32="",0,IF(COUNTIFS(Urlaub!$A$5:$A$604,$A32,Urlaub!$B$5:$B$604,"&lt;="&amp;GI$3,Urlaub!$C$5:$C$604,"&gt;="&amp;GI$3)&gt;0,1,0))</f>
        <v>0</v>
      </c>
      <c r="GJ32" s="19" t="n">
        <f aca="false">IF($A32="",0,IF(COUNTIFS(Urlaub!$A$5:$A$604,$A32,Urlaub!$B$5:$B$604,"&lt;="&amp;GJ$3,Urlaub!$C$5:$C$604,"&gt;="&amp;GJ$3)&gt;0,1,0))</f>
        <v>0</v>
      </c>
      <c r="GK32" s="19" t="n">
        <f aca="false">IF($A32="",0,IF(COUNTIFS(Urlaub!$A$5:$A$604,$A32,Urlaub!$B$5:$B$604,"&lt;="&amp;GK$3,Urlaub!$C$5:$C$604,"&gt;="&amp;GK$3)&gt;0,1,0))</f>
        <v>0</v>
      </c>
      <c r="GL32" s="19" t="n">
        <f aca="false">IF($A32="",0,IF(COUNTIFS(Urlaub!$A$5:$A$604,$A32,Urlaub!$B$5:$B$604,"&lt;="&amp;GL$3,Urlaub!$C$5:$C$604,"&gt;="&amp;GL$3)&gt;0,1,0))</f>
        <v>0</v>
      </c>
      <c r="GM32" s="19" t="n">
        <f aca="false">IF($A32="",0,IF(COUNTIFS(Urlaub!$A$5:$A$604,$A32,Urlaub!$B$5:$B$604,"&lt;="&amp;GM$3,Urlaub!$C$5:$C$604,"&gt;="&amp;GM$3)&gt;0,1,0))</f>
        <v>0</v>
      </c>
      <c r="GN32" s="19" t="n">
        <f aca="false">IF($A32="",0,IF(COUNTIFS(Urlaub!$A$5:$A$604,$A32,Urlaub!$B$5:$B$604,"&lt;="&amp;GN$3,Urlaub!$C$5:$C$604,"&gt;="&amp;GN$3)&gt;0,1,0))</f>
        <v>0</v>
      </c>
      <c r="GO32" s="19" t="n">
        <f aca="false">IF($A32="",0,IF(COUNTIFS(Urlaub!$A$5:$A$604,$A32,Urlaub!$B$5:$B$604,"&lt;="&amp;GO$3,Urlaub!$C$5:$C$604,"&gt;="&amp;GO$3)&gt;0,1,0))</f>
        <v>0</v>
      </c>
      <c r="GP32" s="19" t="n">
        <f aca="false">IF($A32="",0,IF(COUNTIFS(Urlaub!$A$5:$A$604,$A32,Urlaub!$B$5:$B$604,"&lt;="&amp;GP$3,Urlaub!$C$5:$C$604,"&gt;="&amp;GP$3)&gt;0,1,0))</f>
        <v>0</v>
      </c>
      <c r="GQ32" s="19" t="n">
        <f aca="false">IF($A32="",0,IF(COUNTIFS(Urlaub!$A$5:$A$604,$A32,Urlaub!$B$5:$B$604,"&lt;="&amp;GQ$3,Urlaub!$C$5:$C$604,"&gt;="&amp;GQ$3)&gt;0,1,0))</f>
        <v>0</v>
      </c>
      <c r="GR32" s="19" t="n">
        <f aca="false">IF($A32="",0,IF(COUNTIFS(Urlaub!$A$5:$A$604,$A32,Urlaub!$B$5:$B$604,"&lt;="&amp;GR$3,Urlaub!$C$5:$C$604,"&gt;="&amp;GR$3)&gt;0,1,0))</f>
        <v>0</v>
      </c>
      <c r="GS32" s="19" t="n">
        <f aca="false">IF($A32="",0,IF(COUNTIFS(Urlaub!$A$5:$A$604,$A32,Urlaub!$B$5:$B$604,"&lt;="&amp;GS$3,Urlaub!$C$5:$C$604,"&gt;="&amp;GS$3)&gt;0,1,0))</f>
        <v>0</v>
      </c>
      <c r="GT32" s="19" t="n">
        <f aca="false">IF($A32="",0,IF(COUNTIFS(Urlaub!$A$5:$A$604,$A32,Urlaub!$B$5:$B$604,"&lt;="&amp;GT$3,Urlaub!$C$5:$C$604,"&gt;="&amp;GT$3)&gt;0,1,0))</f>
        <v>0</v>
      </c>
      <c r="GU32" s="19" t="n">
        <f aca="false">IF($A32="",0,IF(COUNTIFS(Urlaub!$A$5:$A$604,$A32,Urlaub!$B$5:$B$604,"&lt;="&amp;GU$3,Urlaub!$C$5:$C$604,"&gt;="&amp;GU$3)&gt;0,1,0))</f>
        <v>0</v>
      </c>
      <c r="GV32" s="19" t="n">
        <f aca="false">IF($A32="",0,IF(COUNTIFS(Urlaub!$A$5:$A$604,$A32,Urlaub!$B$5:$B$604,"&lt;="&amp;GV$3,Urlaub!$C$5:$C$604,"&gt;="&amp;GV$3)&gt;0,1,0))</f>
        <v>0</v>
      </c>
      <c r="GW32" s="19" t="n">
        <f aca="false">IF($A32="",0,IF(COUNTIFS(Urlaub!$A$5:$A$604,$A32,Urlaub!$B$5:$B$604,"&lt;="&amp;GW$3,Urlaub!$C$5:$C$604,"&gt;="&amp;GW$3)&gt;0,1,0))</f>
        <v>0</v>
      </c>
      <c r="GX32" s="19" t="n">
        <f aca="false">IF($A32="",0,IF(COUNTIFS(Urlaub!$A$5:$A$604,$A32,Urlaub!$B$5:$B$604,"&lt;="&amp;GX$3,Urlaub!$C$5:$C$604,"&gt;="&amp;GX$3)&gt;0,1,0))</f>
        <v>0</v>
      </c>
      <c r="GY32" s="19" t="n">
        <f aca="false">IF($A32="",0,IF(COUNTIFS(Urlaub!$A$5:$A$604,$A32,Urlaub!$B$5:$B$604,"&lt;="&amp;GY$3,Urlaub!$C$5:$C$604,"&gt;="&amp;GY$3)&gt;0,1,0))</f>
        <v>0</v>
      </c>
      <c r="GZ32" s="19" t="n">
        <f aca="false">IF($A32="",0,IF(COUNTIFS(Urlaub!$A$5:$A$604,$A32,Urlaub!$B$5:$B$604,"&lt;="&amp;GZ$3,Urlaub!$C$5:$C$604,"&gt;="&amp;GZ$3)&gt;0,1,0))</f>
        <v>0</v>
      </c>
      <c r="HA32" s="19" t="n">
        <f aca="false">IF($A32="",0,IF(COUNTIFS(Urlaub!$A$5:$A$604,$A32,Urlaub!$B$5:$B$604,"&lt;="&amp;HA$3,Urlaub!$C$5:$C$604,"&gt;="&amp;HA$3)&gt;0,1,0))</f>
        <v>0</v>
      </c>
      <c r="HB32" s="19" t="n">
        <f aca="false">IF($A32="",0,IF(COUNTIFS(Urlaub!$A$5:$A$604,$A32,Urlaub!$B$5:$B$604,"&lt;="&amp;HB$3,Urlaub!$C$5:$C$604,"&gt;="&amp;HB$3)&gt;0,1,0))</f>
        <v>0</v>
      </c>
      <c r="HC32" s="19" t="n">
        <f aca="false">IF($A32="",0,IF(COUNTIFS(Urlaub!$A$5:$A$604,$A32,Urlaub!$B$5:$B$604,"&lt;="&amp;HC$3,Urlaub!$C$5:$C$604,"&gt;="&amp;HC$3)&gt;0,1,0))</f>
        <v>0</v>
      </c>
      <c r="HD32" s="19" t="n">
        <f aca="false">IF($A32="",0,IF(COUNTIFS(Urlaub!$A$5:$A$604,$A32,Urlaub!$B$5:$B$604,"&lt;="&amp;HD$3,Urlaub!$C$5:$C$604,"&gt;="&amp;HD$3)&gt;0,1,0))</f>
        <v>0</v>
      </c>
      <c r="HE32" s="19" t="n">
        <f aca="false">IF($A32="",0,IF(COUNTIFS(Urlaub!$A$5:$A$604,$A32,Urlaub!$B$5:$B$604,"&lt;="&amp;HE$3,Urlaub!$C$5:$C$604,"&gt;="&amp;HE$3)&gt;0,1,0))</f>
        <v>0</v>
      </c>
      <c r="HF32" s="19" t="n">
        <f aca="false">IF($A32="",0,IF(COUNTIFS(Urlaub!$A$5:$A$604,$A32,Urlaub!$B$5:$B$604,"&lt;="&amp;HF$3,Urlaub!$C$5:$C$604,"&gt;="&amp;HF$3)&gt;0,1,0))</f>
        <v>0</v>
      </c>
      <c r="HG32" s="19" t="n">
        <f aca="false">IF($A32="",0,IF(COUNTIFS(Urlaub!$A$5:$A$604,$A32,Urlaub!$B$5:$B$604,"&lt;="&amp;HG$3,Urlaub!$C$5:$C$604,"&gt;="&amp;HG$3)&gt;0,1,0))</f>
        <v>0</v>
      </c>
      <c r="HH32" s="19" t="n">
        <f aca="false">IF($A32="",0,IF(COUNTIFS(Urlaub!$A$5:$A$604,$A32,Urlaub!$B$5:$B$604,"&lt;="&amp;HH$3,Urlaub!$C$5:$C$604,"&gt;="&amp;HH$3)&gt;0,1,0))</f>
        <v>0</v>
      </c>
      <c r="HI32" s="19" t="n">
        <f aca="false">IF($A32="",0,IF(COUNTIFS(Urlaub!$A$5:$A$604,$A32,Urlaub!$B$5:$B$604,"&lt;="&amp;HI$3,Urlaub!$C$5:$C$604,"&gt;="&amp;HI$3)&gt;0,1,0))</f>
        <v>0</v>
      </c>
      <c r="HJ32" s="19" t="n">
        <f aca="false">IF($A32="",0,IF(COUNTIFS(Urlaub!$A$5:$A$604,$A32,Urlaub!$B$5:$B$604,"&lt;="&amp;HJ$3,Urlaub!$C$5:$C$604,"&gt;="&amp;HJ$3)&gt;0,1,0))</f>
        <v>0</v>
      </c>
      <c r="HK32" s="19" t="n">
        <f aca="false">IF($A32="",0,IF(COUNTIFS(Urlaub!$A$5:$A$604,$A32,Urlaub!$B$5:$B$604,"&lt;="&amp;HK$3,Urlaub!$C$5:$C$604,"&gt;="&amp;HK$3)&gt;0,1,0))</f>
        <v>0</v>
      </c>
      <c r="HL32" s="19" t="n">
        <f aca="false">IF($A32="",0,IF(COUNTIFS(Urlaub!$A$5:$A$604,$A32,Urlaub!$B$5:$B$604,"&lt;="&amp;HL$3,Urlaub!$C$5:$C$604,"&gt;="&amp;HL$3)&gt;0,1,0))</f>
        <v>0</v>
      </c>
      <c r="HM32" s="19" t="n">
        <f aca="false">IF($A32="",0,IF(COUNTIFS(Urlaub!$A$5:$A$604,$A32,Urlaub!$B$5:$B$604,"&lt;="&amp;HM$3,Urlaub!$C$5:$C$604,"&gt;="&amp;HM$3)&gt;0,1,0))</f>
        <v>0</v>
      </c>
      <c r="HN32" s="19" t="n">
        <f aca="false">IF($A32="",0,IF(COUNTIFS(Urlaub!$A$5:$A$604,$A32,Urlaub!$B$5:$B$604,"&lt;="&amp;HN$3,Urlaub!$C$5:$C$604,"&gt;="&amp;HN$3)&gt;0,1,0))</f>
        <v>0</v>
      </c>
      <c r="HO32" s="19" t="n">
        <f aca="false">IF($A32="",0,IF(COUNTIFS(Urlaub!$A$5:$A$604,$A32,Urlaub!$B$5:$B$604,"&lt;="&amp;HO$3,Urlaub!$C$5:$C$604,"&gt;="&amp;HO$3)&gt;0,1,0))</f>
        <v>0</v>
      </c>
      <c r="HP32" s="19" t="n">
        <f aca="false">IF($A32="",0,IF(COUNTIFS(Urlaub!$A$5:$A$604,$A32,Urlaub!$B$5:$B$604,"&lt;="&amp;HP$3,Urlaub!$C$5:$C$604,"&gt;="&amp;HP$3)&gt;0,1,0))</f>
        <v>0</v>
      </c>
      <c r="HQ32" s="19" t="n">
        <f aca="false">IF($A32="",0,IF(COUNTIFS(Urlaub!$A$5:$A$604,$A32,Urlaub!$B$5:$B$604,"&lt;="&amp;HQ$3,Urlaub!$C$5:$C$604,"&gt;="&amp;HQ$3)&gt;0,1,0))</f>
        <v>0</v>
      </c>
      <c r="HR32" s="19" t="n">
        <f aca="false">IF($A32="",0,IF(COUNTIFS(Urlaub!$A$5:$A$604,$A32,Urlaub!$B$5:$B$604,"&lt;="&amp;HR$3,Urlaub!$C$5:$C$604,"&gt;="&amp;HR$3)&gt;0,1,0))</f>
        <v>0</v>
      </c>
      <c r="HS32" s="19" t="n">
        <f aca="false">IF($A32="",0,IF(COUNTIFS(Urlaub!$A$5:$A$604,$A32,Urlaub!$B$5:$B$604,"&lt;="&amp;HS$3,Urlaub!$C$5:$C$604,"&gt;="&amp;HS$3)&gt;0,1,0))</f>
        <v>0</v>
      </c>
      <c r="HT32" s="19" t="n">
        <f aca="false">IF($A32="",0,IF(COUNTIFS(Urlaub!$A$5:$A$604,$A32,Urlaub!$B$5:$B$604,"&lt;="&amp;HT$3,Urlaub!$C$5:$C$604,"&gt;="&amp;HT$3)&gt;0,1,0))</f>
        <v>0</v>
      </c>
      <c r="HU32" s="19" t="n">
        <f aca="false">IF($A32="",0,IF(COUNTIFS(Urlaub!$A$5:$A$604,$A32,Urlaub!$B$5:$B$604,"&lt;="&amp;HU$3,Urlaub!$C$5:$C$604,"&gt;="&amp;HU$3)&gt;0,1,0))</f>
        <v>0</v>
      </c>
      <c r="HV32" s="19" t="n">
        <f aca="false">IF($A32="",0,IF(COUNTIFS(Urlaub!$A$5:$A$604,$A32,Urlaub!$B$5:$B$604,"&lt;="&amp;HV$3,Urlaub!$C$5:$C$604,"&gt;="&amp;HV$3)&gt;0,1,0))</f>
        <v>0</v>
      </c>
      <c r="HW32" s="19" t="n">
        <f aca="false">IF($A32="",0,IF(COUNTIFS(Urlaub!$A$5:$A$604,$A32,Urlaub!$B$5:$B$604,"&lt;="&amp;HW$3,Urlaub!$C$5:$C$604,"&gt;="&amp;HW$3)&gt;0,1,0))</f>
        <v>0</v>
      </c>
      <c r="HX32" s="19" t="n">
        <f aca="false">IF($A32="",0,IF(COUNTIFS(Urlaub!$A$5:$A$604,$A32,Urlaub!$B$5:$B$604,"&lt;="&amp;HX$3,Urlaub!$C$5:$C$604,"&gt;="&amp;HX$3)&gt;0,1,0))</f>
        <v>0</v>
      </c>
      <c r="HY32" s="19" t="n">
        <f aca="false">IF($A32="",0,IF(COUNTIFS(Urlaub!$A$5:$A$604,$A32,Urlaub!$B$5:$B$604,"&lt;="&amp;HY$3,Urlaub!$C$5:$C$604,"&gt;="&amp;HY$3)&gt;0,1,0))</f>
        <v>0</v>
      </c>
      <c r="HZ32" s="19" t="n">
        <f aca="false">IF($A32="",0,IF(COUNTIFS(Urlaub!$A$5:$A$604,$A32,Urlaub!$B$5:$B$604,"&lt;="&amp;HZ$3,Urlaub!$C$5:$C$604,"&gt;="&amp;HZ$3)&gt;0,1,0))</f>
        <v>0</v>
      </c>
      <c r="IA32" s="19" t="n">
        <f aca="false">IF($A32="",0,IF(COUNTIFS(Urlaub!$A$5:$A$604,$A32,Urlaub!$B$5:$B$604,"&lt;="&amp;IA$3,Urlaub!$C$5:$C$604,"&gt;="&amp;IA$3)&gt;0,1,0))</f>
        <v>0</v>
      </c>
      <c r="IB32" s="19" t="n">
        <f aca="false">IF($A32="",0,IF(COUNTIFS(Urlaub!$A$5:$A$604,$A32,Urlaub!$B$5:$B$604,"&lt;="&amp;IB$3,Urlaub!$C$5:$C$604,"&gt;="&amp;IB$3)&gt;0,1,0))</f>
        <v>0</v>
      </c>
      <c r="IC32" s="19" t="n">
        <f aca="false">IF($A32="",0,IF(COUNTIFS(Urlaub!$A$5:$A$604,$A32,Urlaub!$B$5:$B$604,"&lt;="&amp;IC$3,Urlaub!$C$5:$C$604,"&gt;="&amp;IC$3)&gt;0,1,0))</f>
        <v>0</v>
      </c>
      <c r="ID32" s="19" t="n">
        <f aca="false">IF($A32="",0,IF(COUNTIFS(Urlaub!$A$5:$A$604,$A32,Urlaub!$B$5:$B$604,"&lt;="&amp;ID$3,Urlaub!$C$5:$C$604,"&gt;="&amp;ID$3)&gt;0,1,0))</f>
        <v>0</v>
      </c>
      <c r="IE32" s="19" t="n">
        <f aca="false">IF($A32="",0,IF(COUNTIFS(Urlaub!$A$5:$A$604,$A32,Urlaub!$B$5:$B$604,"&lt;="&amp;IE$3,Urlaub!$C$5:$C$604,"&gt;="&amp;IE$3)&gt;0,1,0))</f>
        <v>0</v>
      </c>
      <c r="IF32" s="19" t="n">
        <f aca="false">IF($A32="",0,IF(COUNTIFS(Urlaub!$A$5:$A$604,$A32,Urlaub!$B$5:$B$604,"&lt;="&amp;IF$3,Urlaub!$C$5:$C$604,"&gt;="&amp;IF$3)&gt;0,1,0))</f>
        <v>0</v>
      </c>
      <c r="IG32" s="19" t="n">
        <f aca="false">IF($A32="",0,IF(COUNTIFS(Urlaub!$A$5:$A$604,$A32,Urlaub!$B$5:$B$604,"&lt;="&amp;IG$3,Urlaub!$C$5:$C$604,"&gt;="&amp;IG$3)&gt;0,1,0))</f>
        <v>0</v>
      </c>
      <c r="IH32" s="19" t="n">
        <f aca="false">IF($A32="",0,IF(COUNTIFS(Urlaub!$A$5:$A$604,$A32,Urlaub!$B$5:$B$604,"&lt;="&amp;IH$3,Urlaub!$C$5:$C$604,"&gt;="&amp;IH$3)&gt;0,1,0))</f>
        <v>0</v>
      </c>
      <c r="II32" s="19" t="n">
        <f aca="false">IF($A32="",0,IF(COUNTIFS(Urlaub!$A$5:$A$604,$A32,Urlaub!$B$5:$B$604,"&lt;="&amp;II$3,Urlaub!$C$5:$C$604,"&gt;="&amp;II$3)&gt;0,1,0))</f>
        <v>0</v>
      </c>
      <c r="IJ32" s="19" t="n">
        <f aca="false">IF($A32="",0,IF(COUNTIFS(Urlaub!$A$5:$A$604,$A32,Urlaub!$B$5:$B$604,"&lt;="&amp;IJ$3,Urlaub!$C$5:$C$604,"&gt;="&amp;IJ$3)&gt;0,1,0))</f>
        <v>0</v>
      </c>
      <c r="IK32" s="19" t="n">
        <f aca="false">IF($A32="",0,IF(COUNTIFS(Urlaub!$A$5:$A$604,$A32,Urlaub!$B$5:$B$604,"&lt;="&amp;IK$3,Urlaub!$C$5:$C$604,"&gt;="&amp;IK$3)&gt;0,1,0))</f>
        <v>0</v>
      </c>
      <c r="IL32" s="19" t="n">
        <f aca="false">IF($A32="",0,IF(COUNTIFS(Urlaub!$A$5:$A$604,$A32,Urlaub!$B$5:$B$604,"&lt;="&amp;IL$3,Urlaub!$C$5:$C$604,"&gt;="&amp;IL$3)&gt;0,1,0))</f>
        <v>0</v>
      </c>
      <c r="IM32" s="19" t="n">
        <f aca="false">IF($A32="",0,IF(COUNTIFS(Urlaub!$A$5:$A$604,$A32,Urlaub!$B$5:$B$604,"&lt;="&amp;IM$3,Urlaub!$C$5:$C$604,"&gt;="&amp;IM$3)&gt;0,1,0))</f>
        <v>0</v>
      </c>
      <c r="IN32" s="19" t="n">
        <f aca="false">IF($A32="",0,IF(COUNTIFS(Urlaub!$A$5:$A$604,$A32,Urlaub!$B$5:$B$604,"&lt;="&amp;IN$3,Urlaub!$C$5:$C$604,"&gt;="&amp;IN$3)&gt;0,1,0))</f>
        <v>0</v>
      </c>
      <c r="IO32" s="19" t="n">
        <f aca="false">IF($A32="",0,IF(COUNTIFS(Urlaub!$A$5:$A$604,$A32,Urlaub!$B$5:$B$604,"&lt;="&amp;IO$3,Urlaub!$C$5:$C$604,"&gt;="&amp;IO$3)&gt;0,1,0))</f>
        <v>0</v>
      </c>
      <c r="IP32" s="19" t="n">
        <f aca="false">IF($A32="",0,IF(COUNTIFS(Urlaub!$A$5:$A$604,$A32,Urlaub!$B$5:$B$604,"&lt;="&amp;IP$3,Urlaub!$C$5:$C$604,"&gt;="&amp;IP$3)&gt;0,1,0))</f>
        <v>0</v>
      </c>
      <c r="IQ32" s="19" t="n">
        <f aca="false">IF($A32="",0,IF(COUNTIFS(Urlaub!$A$5:$A$604,$A32,Urlaub!$B$5:$B$604,"&lt;="&amp;IQ$3,Urlaub!$C$5:$C$604,"&gt;="&amp;IQ$3)&gt;0,1,0))</f>
        <v>0</v>
      </c>
      <c r="IR32" s="19" t="n">
        <f aca="false">IF($A32="",0,IF(COUNTIFS(Urlaub!$A$5:$A$604,$A32,Urlaub!$B$5:$B$604,"&lt;="&amp;IR$3,Urlaub!$C$5:$C$604,"&gt;="&amp;IR$3)&gt;0,1,0))</f>
        <v>0</v>
      </c>
      <c r="IS32" s="19" t="n">
        <f aca="false">IF($A32="",0,IF(COUNTIFS(Urlaub!$A$5:$A$604,$A32,Urlaub!$B$5:$B$604,"&lt;="&amp;IS$3,Urlaub!$C$5:$C$604,"&gt;="&amp;IS$3)&gt;0,1,0))</f>
        <v>0</v>
      </c>
      <c r="IT32" s="19" t="n">
        <f aca="false">IF($A32="",0,IF(COUNTIFS(Urlaub!$A$5:$A$604,$A32,Urlaub!$B$5:$B$604,"&lt;="&amp;IT$3,Urlaub!$C$5:$C$604,"&gt;="&amp;IT$3)&gt;0,1,0))</f>
        <v>0</v>
      </c>
      <c r="IU32" s="19" t="n">
        <f aca="false">IF($A32="",0,IF(COUNTIFS(Urlaub!$A$5:$A$604,$A32,Urlaub!$B$5:$B$604,"&lt;="&amp;IU$3,Urlaub!$C$5:$C$604,"&gt;="&amp;IU$3)&gt;0,1,0))</f>
        <v>0</v>
      </c>
      <c r="IV32" s="19" t="n">
        <f aca="false">IF($A32="",0,IF(COUNTIFS(Urlaub!$A$5:$A$604,$A32,Urlaub!$B$5:$B$604,"&lt;="&amp;IV$3,Urlaub!$C$5:$C$604,"&gt;="&amp;IV$3)&gt;0,1,0))</f>
        <v>0</v>
      </c>
      <c r="IW32" s="19" t="n">
        <f aca="false">IF($A32="",0,IF(COUNTIFS(Urlaub!$A$5:$A$604,$A32,Urlaub!$B$5:$B$604,"&lt;="&amp;IW$3,Urlaub!$C$5:$C$604,"&gt;="&amp;IW$3)&gt;0,1,0))</f>
        <v>0</v>
      </c>
      <c r="IX32" s="19" t="n">
        <f aca="false">IF($A32="",0,IF(COUNTIFS(Urlaub!$A$5:$A$604,$A32,Urlaub!$B$5:$B$604,"&lt;="&amp;IX$3,Urlaub!$C$5:$C$604,"&gt;="&amp;IX$3)&gt;0,1,0))</f>
        <v>0</v>
      </c>
      <c r="IY32" s="19" t="n">
        <f aca="false">IF($A32="",0,IF(COUNTIFS(Urlaub!$A$5:$A$604,$A32,Urlaub!$B$5:$B$604,"&lt;="&amp;IY$3,Urlaub!$C$5:$C$604,"&gt;="&amp;IY$3)&gt;0,1,0))</f>
        <v>0</v>
      </c>
      <c r="IZ32" s="19" t="n">
        <f aca="false">IF($A32="",0,IF(COUNTIFS(Urlaub!$A$5:$A$604,$A32,Urlaub!$B$5:$B$604,"&lt;="&amp;IZ$3,Urlaub!$C$5:$C$604,"&gt;="&amp;IZ$3)&gt;0,1,0))</f>
        <v>0</v>
      </c>
      <c r="JA32" s="19" t="n">
        <f aca="false">IF($A32="",0,IF(COUNTIFS(Urlaub!$A$5:$A$604,$A32,Urlaub!$B$5:$B$604,"&lt;="&amp;JA$3,Urlaub!$C$5:$C$604,"&gt;="&amp;JA$3)&gt;0,1,0))</f>
        <v>0</v>
      </c>
      <c r="JB32" s="19" t="n">
        <f aca="false">IF($A32="",0,IF(COUNTIFS(Urlaub!$A$5:$A$604,$A32,Urlaub!$B$5:$B$604,"&lt;="&amp;JB$3,Urlaub!$C$5:$C$604,"&gt;="&amp;JB$3)&gt;0,1,0))</f>
        <v>0</v>
      </c>
      <c r="JC32" s="19" t="n">
        <f aca="false">IF($A32="",0,IF(COUNTIFS(Urlaub!$A$5:$A$604,$A32,Urlaub!$B$5:$B$604,"&lt;="&amp;JC$3,Urlaub!$C$5:$C$604,"&gt;="&amp;JC$3)&gt;0,1,0))</f>
        <v>0</v>
      </c>
      <c r="JD32" s="19" t="n">
        <f aca="false">IF($A32="",0,IF(COUNTIFS(Urlaub!$A$5:$A$604,$A32,Urlaub!$B$5:$B$604,"&lt;="&amp;JD$3,Urlaub!$C$5:$C$604,"&gt;="&amp;JD$3)&gt;0,1,0))</f>
        <v>0</v>
      </c>
      <c r="JE32" s="19" t="n">
        <f aca="false">IF($A32="",0,IF(COUNTIFS(Urlaub!$A$5:$A$604,$A32,Urlaub!$B$5:$B$604,"&lt;="&amp;JE$3,Urlaub!$C$5:$C$604,"&gt;="&amp;JE$3)&gt;0,1,0))</f>
        <v>0</v>
      </c>
      <c r="JF32" s="19" t="n">
        <f aca="false">IF($A32="",0,IF(COUNTIFS(Urlaub!$A$5:$A$604,$A32,Urlaub!$B$5:$B$604,"&lt;="&amp;JF$3,Urlaub!$C$5:$C$604,"&gt;="&amp;JF$3)&gt;0,1,0))</f>
        <v>0</v>
      </c>
      <c r="JG32" s="19" t="n">
        <f aca="false">IF($A32="",0,IF(COUNTIFS(Urlaub!$A$5:$A$604,$A32,Urlaub!$B$5:$B$604,"&lt;="&amp;JG$3,Urlaub!$C$5:$C$604,"&gt;="&amp;JG$3)&gt;0,1,0))</f>
        <v>0</v>
      </c>
      <c r="JH32" s="19" t="n">
        <f aca="false">IF($A32="",0,IF(COUNTIFS(Urlaub!$A$5:$A$604,$A32,Urlaub!$B$5:$B$604,"&lt;="&amp;JH$3,Urlaub!$C$5:$C$604,"&gt;="&amp;JH$3)&gt;0,1,0))</f>
        <v>0</v>
      </c>
      <c r="JI32" s="19" t="n">
        <f aca="false">IF($A32="",0,IF(COUNTIFS(Urlaub!$A$5:$A$604,$A32,Urlaub!$B$5:$B$604,"&lt;="&amp;JI$3,Urlaub!$C$5:$C$604,"&gt;="&amp;JI$3)&gt;0,1,0))</f>
        <v>0</v>
      </c>
      <c r="JJ32" s="19" t="n">
        <f aca="false">IF($A32="",0,IF(COUNTIFS(Urlaub!$A$5:$A$604,$A32,Urlaub!$B$5:$B$604,"&lt;="&amp;JJ$3,Urlaub!$C$5:$C$604,"&gt;="&amp;JJ$3)&gt;0,1,0))</f>
        <v>0</v>
      </c>
      <c r="JK32" s="19" t="n">
        <f aca="false">IF($A32="",0,IF(COUNTIFS(Urlaub!$A$5:$A$604,$A32,Urlaub!$B$5:$B$604,"&lt;="&amp;JK$3,Urlaub!$C$5:$C$604,"&gt;="&amp;JK$3)&gt;0,1,0))</f>
        <v>0</v>
      </c>
      <c r="JL32" s="19" t="n">
        <f aca="false">IF($A32="",0,IF(COUNTIFS(Urlaub!$A$5:$A$604,$A32,Urlaub!$B$5:$B$604,"&lt;="&amp;JL$3,Urlaub!$C$5:$C$604,"&gt;="&amp;JL$3)&gt;0,1,0))</f>
        <v>0</v>
      </c>
      <c r="JM32" s="19" t="n">
        <f aca="false">IF($A32="",0,IF(COUNTIFS(Urlaub!$A$5:$A$604,$A32,Urlaub!$B$5:$B$604,"&lt;="&amp;JM$3,Urlaub!$C$5:$C$604,"&gt;="&amp;JM$3)&gt;0,1,0))</f>
        <v>0</v>
      </c>
      <c r="JN32" s="19" t="n">
        <f aca="false">IF($A32="",0,IF(COUNTIFS(Urlaub!$A$5:$A$604,$A32,Urlaub!$B$5:$B$604,"&lt;="&amp;JN$3,Urlaub!$C$5:$C$604,"&gt;="&amp;JN$3)&gt;0,1,0))</f>
        <v>0</v>
      </c>
      <c r="JO32" s="19" t="n">
        <f aca="false">IF($A32="",0,IF(COUNTIFS(Urlaub!$A$5:$A$604,$A32,Urlaub!$B$5:$B$604,"&lt;="&amp;JO$3,Urlaub!$C$5:$C$604,"&gt;="&amp;JO$3)&gt;0,1,0))</f>
        <v>0</v>
      </c>
      <c r="JP32" s="19" t="n">
        <f aca="false">IF($A32="",0,IF(COUNTIFS(Urlaub!$A$5:$A$604,$A32,Urlaub!$B$5:$B$604,"&lt;="&amp;JP$3,Urlaub!$C$5:$C$604,"&gt;="&amp;JP$3)&gt;0,1,0))</f>
        <v>0</v>
      </c>
      <c r="JQ32" s="19" t="n">
        <f aca="false">IF($A32="",0,IF(COUNTIFS(Urlaub!$A$5:$A$604,$A32,Urlaub!$B$5:$B$604,"&lt;="&amp;JQ$3,Urlaub!$C$5:$C$604,"&gt;="&amp;JQ$3)&gt;0,1,0))</f>
        <v>0</v>
      </c>
      <c r="JR32" s="19" t="n">
        <f aca="false">IF($A32="",0,IF(COUNTIFS(Urlaub!$A$5:$A$604,$A32,Urlaub!$B$5:$B$604,"&lt;="&amp;JR$3,Urlaub!$C$5:$C$604,"&gt;="&amp;JR$3)&gt;0,1,0))</f>
        <v>0</v>
      </c>
      <c r="JS32" s="19" t="n">
        <f aca="false">IF($A32="",0,IF(COUNTIFS(Urlaub!$A$5:$A$604,$A32,Urlaub!$B$5:$B$604,"&lt;="&amp;JS$3,Urlaub!$C$5:$C$604,"&gt;="&amp;JS$3)&gt;0,1,0))</f>
        <v>0</v>
      </c>
      <c r="JT32" s="19" t="n">
        <f aca="false">IF($A32="",0,IF(COUNTIFS(Urlaub!$A$5:$A$604,$A32,Urlaub!$B$5:$B$604,"&lt;="&amp;JT$3,Urlaub!$C$5:$C$604,"&gt;="&amp;JT$3)&gt;0,1,0))</f>
        <v>0</v>
      </c>
      <c r="JU32" s="19" t="n">
        <f aca="false">IF($A32="",0,IF(COUNTIFS(Urlaub!$A$5:$A$604,$A32,Urlaub!$B$5:$B$604,"&lt;="&amp;JU$3,Urlaub!$C$5:$C$604,"&gt;="&amp;JU$3)&gt;0,1,0))</f>
        <v>0</v>
      </c>
      <c r="JV32" s="19" t="n">
        <f aca="false">IF($A32="",0,IF(COUNTIFS(Urlaub!$A$5:$A$604,$A32,Urlaub!$B$5:$B$604,"&lt;="&amp;JV$3,Urlaub!$C$5:$C$604,"&gt;="&amp;JV$3)&gt;0,1,0))</f>
        <v>0</v>
      </c>
      <c r="JW32" s="19" t="n">
        <f aca="false">IF($A32="",0,IF(COUNTIFS(Urlaub!$A$5:$A$604,$A32,Urlaub!$B$5:$B$604,"&lt;="&amp;JW$3,Urlaub!$C$5:$C$604,"&gt;="&amp;JW$3)&gt;0,1,0))</f>
        <v>0</v>
      </c>
      <c r="JX32" s="19" t="n">
        <f aca="false">IF($A32="",0,IF(COUNTIFS(Urlaub!$A$5:$A$604,$A32,Urlaub!$B$5:$B$604,"&lt;="&amp;JX$3,Urlaub!$C$5:$C$604,"&gt;="&amp;JX$3)&gt;0,1,0))</f>
        <v>0</v>
      </c>
      <c r="JY32" s="19" t="n">
        <f aca="false">IF($A32="",0,IF(COUNTIFS(Urlaub!$A$5:$A$604,$A32,Urlaub!$B$5:$B$604,"&lt;="&amp;JY$3,Urlaub!$C$5:$C$604,"&gt;="&amp;JY$3)&gt;0,1,0))</f>
        <v>0</v>
      </c>
      <c r="JZ32" s="19" t="n">
        <f aca="false">IF($A32="",0,IF(COUNTIFS(Urlaub!$A$5:$A$604,$A32,Urlaub!$B$5:$B$604,"&lt;="&amp;JZ$3,Urlaub!$C$5:$C$604,"&gt;="&amp;JZ$3)&gt;0,1,0))</f>
        <v>0</v>
      </c>
      <c r="KA32" s="19" t="n">
        <f aca="false">IF($A32="",0,IF(COUNTIFS(Urlaub!$A$5:$A$604,$A32,Urlaub!$B$5:$B$604,"&lt;="&amp;KA$3,Urlaub!$C$5:$C$604,"&gt;="&amp;KA$3)&gt;0,1,0))</f>
        <v>0</v>
      </c>
      <c r="KB32" s="19" t="n">
        <f aca="false">IF($A32="",0,IF(COUNTIFS(Urlaub!$A$5:$A$604,$A32,Urlaub!$B$5:$B$604,"&lt;="&amp;KB$3,Urlaub!$C$5:$C$604,"&gt;="&amp;KB$3)&gt;0,1,0))</f>
        <v>0</v>
      </c>
      <c r="KC32" s="19" t="n">
        <f aca="false">IF($A32="",0,IF(COUNTIFS(Urlaub!$A$5:$A$604,$A32,Urlaub!$B$5:$B$604,"&lt;="&amp;KC$3,Urlaub!$C$5:$C$604,"&gt;="&amp;KC$3)&gt;0,1,0))</f>
        <v>0</v>
      </c>
      <c r="KD32" s="19" t="n">
        <f aca="false">IF($A32="",0,IF(COUNTIFS(Urlaub!$A$5:$A$604,$A32,Urlaub!$B$5:$B$604,"&lt;="&amp;KD$3,Urlaub!$C$5:$C$604,"&gt;="&amp;KD$3)&gt;0,1,0))</f>
        <v>0</v>
      </c>
      <c r="KE32" s="19" t="n">
        <f aca="false">IF($A32="",0,IF(COUNTIFS(Urlaub!$A$5:$A$604,$A32,Urlaub!$B$5:$B$604,"&lt;="&amp;KE$3,Urlaub!$C$5:$C$604,"&gt;="&amp;KE$3)&gt;0,1,0))</f>
        <v>0</v>
      </c>
      <c r="KF32" s="19" t="n">
        <f aca="false">IF($A32="",0,IF(COUNTIFS(Urlaub!$A$5:$A$604,$A32,Urlaub!$B$5:$B$604,"&lt;="&amp;KF$3,Urlaub!$C$5:$C$604,"&gt;="&amp;KF$3)&gt;0,1,0))</f>
        <v>0</v>
      </c>
      <c r="KG32" s="19" t="n">
        <f aca="false">IF($A32="",0,IF(COUNTIFS(Urlaub!$A$5:$A$604,$A32,Urlaub!$B$5:$B$604,"&lt;="&amp;KG$3,Urlaub!$C$5:$C$604,"&gt;="&amp;KG$3)&gt;0,1,0))</f>
        <v>0</v>
      </c>
      <c r="KH32" s="19" t="n">
        <f aca="false">IF($A32="",0,IF(COUNTIFS(Urlaub!$A$5:$A$604,$A32,Urlaub!$B$5:$B$604,"&lt;="&amp;KH$3,Urlaub!$C$5:$C$604,"&gt;="&amp;KH$3)&gt;0,1,0))</f>
        <v>0</v>
      </c>
      <c r="KI32" s="19" t="n">
        <f aca="false">IF($A32="",0,IF(COUNTIFS(Urlaub!$A$5:$A$604,$A32,Urlaub!$B$5:$B$604,"&lt;="&amp;KI$3,Urlaub!$C$5:$C$604,"&gt;="&amp;KI$3)&gt;0,1,0))</f>
        <v>0</v>
      </c>
      <c r="KJ32" s="19" t="n">
        <f aca="false">IF($A32="",0,IF(COUNTIFS(Urlaub!$A$5:$A$604,$A32,Urlaub!$B$5:$B$604,"&lt;="&amp;KJ$3,Urlaub!$C$5:$C$604,"&gt;="&amp;KJ$3)&gt;0,1,0))</f>
        <v>0</v>
      </c>
      <c r="KK32" s="19" t="n">
        <f aca="false">IF($A32="",0,IF(COUNTIFS(Urlaub!$A$5:$A$604,$A32,Urlaub!$B$5:$B$604,"&lt;="&amp;KK$3,Urlaub!$C$5:$C$604,"&gt;="&amp;KK$3)&gt;0,1,0))</f>
        <v>0</v>
      </c>
      <c r="KL32" s="19" t="n">
        <f aca="false">IF($A32="",0,IF(COUNTIFS(Urlaub!$A$5:$A$604,$A32,Urlaub!$B$5:$B$604,"&lt;="&amp;KL$3,Urlaub!$C$5:$C$604,"&gt;="&amp;KL$3)&gt;0,1,0))</f>
        <v>0</v>
      </c>
      <c r="KM32" s="19" t="n">
        <f aca="false">IF($A32="",0,IF(COUNTIFS(Urlaub!$A$5:$A$604,$A32,Urlaub!$B$5:$B$604,"&lt;="&amp;KM$3,Urlaub!$C$5:$C$604,"&gt;="&amp;KM$3)&gt;0,1,0))</f>
        <v>0</v>
      </c>
      <c r="KN32" s="19" t="n">
        <f aca="false">IF($A32="",0,IF(COUNTIFS(Urlaub!$A$5:$A$604,$A32,Urlaub!$B$5:$B$604,"&lt;="&amp;KN$3,Urlaub!$C$5:$C$604,"&gt;="&amp;KN$3)&gt;0,1,0))</f>
        <v>0</v>
      </c>
      <c r="KO32" s="19" t="n">
        <f aca="false">IF($A32="",0,IF(COUNTIFS(Urlaub!$A$5:$A$604,$A32,Urlaub!$B$5:$B$604,"&lt;="&amp;KO$3,Urlaub!$C$5:$C$604,"&gt;="&amp;KO$3)&gt;0,1,0))</f>
        <v>0</v>
      </c>
      <c r="KP32" s="19" t="n">
        <f aca="false">IF($A32="",0,IF(COUNTIFS(Urlaub!$A$5:$A$604,$A32,Urlaub!$B$5:$B$604,"&lt;="&amp;KP$3,Urlaub!$C$5:$C$604,"&gt;="&amp;KP$3)&gt;0,1,0))</f>
        <v>0</v>
      </c>
      <c r="KQ32" s="19" t="n">
        <f aca="false">IF($A32="",0,IF(COUNTIFS(Urlaub!$A$5:$A$604,$A32,Urlaub!$B$5:$B$604,"&lt;="&amp;KQ$3,Urlaub!$C$5:$C$604,"&gt;="&amp;KQ$3)&gt;0,1,0))</f>
        <v>0</v>
      </c>
      <c r="KR32" s="19" t="n">
        <f aca="false">IF($A32="",0,IF(COUNTIFS(Urlaub!$A$5:$A$604,$A32,Urlaub!$B$5:$B$604,"&lt;="&amp;KR$3,Urlaub!$C$5:$C$604,"&gt;="&amp;KR$3)&gt;0,1,0))</f>
        <v>0</v>
      </c>
      <c r="KS32" s="19" t="n">
        <f aca="false">IF($A32="",0,IF(COUNTIFS(Urlaub!$A$5:$A$604,$A32,Urlaub!$B$5:$B$604,"&lt;="&amp;KS$3,Urlaub!$C$5:$C$604,"&gt;="&amp;KS$3)&gt;0,1,0))</f>
        <v>0</v>
      </c>
      <c r="KT32" s="19" t="n">
        <f aca="false">IF($A32="",0,IF(COUNTIFS(Urlaub!$A$5:$A$604,$A32,Urlaub!$B$5:$B$604,"&lt;="&amp;KT$3,Urlaub!$C$5:$C$604,"&gt;="&amp;KT$3)&gt;0,1,0))</f>
        <v>0</v>
      </c>
      <c r="KU32" s="19" t="n">
        <f aca="false">IF($A32="",0,IF(COUNTIFS(Urlaub!$A$5:$A$604,$A32,Urlaub!$B$5:$B$604,"&lt;="&amp;KU$3,Urlaub!$C$5:$C$604,"&gt;="&amp;KU$3)&gt;0,1,0))</f>
        <v>0</v>
      </c>
      <c r="KV32" s="19" t="n">
        <f aca="false">IF($A32="",0,IF(COUNTIFS(Urlaub!$A$5:$A$604,$A32,Urlaub!$B$5:$B$604,"&lt;="&amp;KV$3,Urlaub!$C$5:$C$604,"&gt;="&amp;KV$3)&gt;0,1,0))</f>
        <v>0</v>
      </c>
      <c r="KW32" s="19" t="n">
        <f aca="false">IF($A32="",0,IF(COUNTIFS(Urlaub!$A$5:$A$604,$A32,Urlaub!$B$5:$B$604,"&lt;="&amp;KW$3,Urlaub!$C$5:$C$604,"&gt;="&amp;KW$3)&gt;0,1,0))</f>
        <v>0</v>
      </c>
      <c r="KX32" s="19" t="n">
        <f aca="false">IF($A32="",0,IF(COUNTIFS(Urlaub!$A$5:$A$604,$A32,Urlaub!$B$5:$B$604,"&lt;="&amp;KX$3,Urlaub!$C$5:$C$604,"&gt;="&amp;KX$3)&gt;0,1,0))</f>
        <v>0</v>
      </c>
      <c r="KY32" s="19" t="n">
        <f aca="false">IF($A32="",0,IF(COUNTIFS(Urlaub!$A$5:$A$604,$A32,Urlaub!$B$5:$B$604,"&lt;="&amp;KY$3,Urlaub!$C$5:$C$604,"&gt;="&amp;KY$3)&gt;0,1,0))</f>
        <v>0</v>
      </c>
      <c r="KZ32" s="19" t="n">
        <f aca="false">IF($A32="",0,IF(COUNTIFS(Urlaub!$A$5:$A$604,$A32,Urlaub!$B$5:$B$604,"&lt;="&amp;KZ$3,Urlaub!$C$5:$C$604,"&gt;="&amp;KZ$3)&gt;0,1,0))</f>
        <v>0</v>
      </c>
      <c r="LA32" s="19" t="n">
        <f aca="false">IF($A32="",0,IF(COUNTIFS(Urlaub!$A$5:$A$604,$A32,Urlaub!$B$5:$B$604,"&lt;="&amp;LA$3,Urlaub!$C$5:$C$604,"&gt;="&amp;LA$3)&gt;0,1,0))</f>
        <v>0</v>
      </c>
      <c r="LB32" s="19" t="n">
        <f aca="false">IF($A32="",0,IF(COUNTIFS(Urlaub!$A$5:$A$604,$A32,Urlaub!$B$5:$B$604,"&lt;="&amp;LB$3,Urlaub!$C$5:$C$604,"&gt;="&amp;LB$3)&gt;0,1,0))</f>
        <v>0</v>
      </c>
      <c r="LC32" s="19" t="n">
        <f aca="false">IF($A32="",0,IF(COUNTIFS(Urlaub!$A$5:$A$604,$A32,Urlaub!$B$5:$B$604,"&lt;="&amp;LC$3,Urlaub!$C$5:$C$604,"&gt;="&amp;LC$3)&gt;0,1,0))</f>
        <v>0</v>
      </c>
      <c r="LD32" s="19" t="n">
        <f aca="false">IF($A32="",0,IF(COUNTIFS(Urlaub!$A$5:$A$604,$A32,Urlaub!$B$5:$B$604,"&lt;="&amp;LD$3,Urlaub!$C$5:$C$604,"&gt;="&amp;LD$3)&gt;0,1,0))</f>
        <v>0</v>
      </c>
      <c r="LE32" s="19" t="n">
        <f aca="false">IF($A32="",0,IF(COUNTIFS(Urlaub!$A$5:$A$604,$A32,Urlaub!$B$5:$B$604,"&lt;="&amp;LE$3,Urlaub!$C$5:$C$604,"&gt;="&amp;LE$3)&gt;0,1,0))</f>
        <v>0</v>
      </c>
      <c r="LF32" s="19" t="n">
        <f aca="false">IF($A32="",0,IF(COUNTIFS(Urlaub!$A$5:$A$604,$A32,Urlaub!$B$5:$B$604,"&lt;="&amp;LF$3,Urlaub!$C$5:$C$604,"&gt;="&amp;LF$3)&gt;0,1,0))</f>
        <v>0</v>
      </c>
      <c r="LG32" s="19" t="n">
        <f aca="false">IF($A32="",0,IF(COUNTIFS(Urlaub!$A$5:$A$604,$A32,Urlaub!$B$5:$B$604,"&lt;="&amp;LG$3,Urlaub!$C$5:$C$604,"&gt;="&amp;LG$3)&gt;0,1,0))</f>
        <v>0</v>
      </c>
      <c r="LH32" s="19" t="n">
        <f aca="false">IF($A32="",0,IF(COUNTIFS(Urlaub!$A$5:$A$604,$A32,Urlaub!$B$5:$B$604,"&lt;="&amp;LH$3,Urlaub!$C$5:$C$604,"&gt;="&amp;LH$3)&gt;0,1,0))</f>
        <v>0</v>
      </c>
      <c r="LI32" s="19" t="n">
        <f aca="false">IF($A32="",0,IF(COUNTIFS(Urlaub!$A$5:$A$604,$A32,Urlaub!$B$5:$B$604,"&lt;="&amp;LI$3,Urlaub!$C$5:$C$604,"&gt;="&amp;LI$3)&gt;0,1,0))</f>
        <v>0</v>
      </c>
      <c r="LJ32" s="19" t="n">
        <f aca="false">IF($A32="",0,IF(COUNTIFS(Urlaub!$A$5:$A$604,$A32,Urlaub!$B$5:$B$604,"&lt;="&amp;LJ$3,Urlaub!$C$5:$C$604,"&gt;="&amp;LJ$3)&gt;0,1,0))</f>
        <v>0</v>
      </c>
      <c r="LK32" s="19" t="n">
        <f aca="false">IF($A32="",0,IF(COUNTIFS(Urlaub!$A$5:$A$604,$A32,Urlaub!$B$5:$B$604,"&lt;="&amp;LK$3,Urlaub!$C$5:$C$604,"&gt;="&amp;LK$3)&gt;0,1,0))</f>
        <v>0</v>
      </c>
      <c r="LL32" s="19" t="n">
        <f aca="false">IF($A32="",0,IF(COUNTIFS(Urlaub!$A$5:$A$604,$A32,Urlaub!$B$5:$B$604,"&lt;="&amp;LL$3,Urlaub!$C$5:$C$604,"&gt;="&amp;LL$3)&gt;0,1,0))</f>
        <v>0</v>
      </c>
      <c r="LM32" s="19" t="n">
        <f aca="false">IF($A32="",0,IF(COUNTIFS(Urlaub!$A$5:$A$604,$A32,Urlaub!$B$5:$B$604,"&lt;="&amp;LM$3,Urlaub!$C$5:$C$604,"&gt;="&amp;LM$3)&gt;0,1,0))</f>
        <v>0</v>
      </c>
      <c r="LN32" s="19" t="n">
        <f aca="false">IF($A32="",0,IF(COUNTIFS(Urlaub!$A$5:$A$604,$A32,Urlaub!$B$5:$B$604,"&lt;="&amp;LN$3,Urlaub!$C$5:$C$604,"&gt;="&amp;LN$3)&gt;0,1,0))</f>
        <v>0</v>
      </c>
      <c r="LO32" s="19" t="n">
        <f aca="false">IF($A32="",0,IF(COUNTIFS(Urlaub!$A$5:$A$604,$A32,Urlaub!$B$5:$B$604,"&lt;="&amp;LO$3,Urlaub!$C$5:$C$604,"&gt;="&amp;LO$3)&gt;0,1,0))</f>
        <v>0</v>
      </c>
      <c r="LP32" s="19" t="n">
        <f aca="false">IF($A32="",0,IF(COUNTIFS(Urlaub!$A$5:$A$604,$A32,Urlaub!$B$5:$B$604,"&lt;="&amp;LP$3,Urlaub!$C$5:$C$604,"&gt;="&amp;LP$3)&gt;0,1,0))</f>
        <v>0</v>
      </c>
      <c r="LQ32" s="19" t="n">
        <f aca="false">IF($A32="",0,IF(COUNTIFS(Urlaub!$A$5:$A$604,$A32,Urlaub!$B$5:$B$604,"&lt;="&amp;LQ$3,Urlaub!$C$5:$C$604,"&gt;="&amp;LQ$3)&gt;0,1,0))</f>
        <v>0</v>
      </c>
      <c r="LR32" s="19" t="n">
        <f aca="false">IF($A32="",0,IF(COUNTIFS(Urlaub!$A$5:$A$604,$A32,Urlaub!$B$5:$B$604,"&lt;="&amp;LR$3,Urlaub!$C$5:$C$604,"&gt;="&amp;LR$3)&gt;0,1,0))</f>
        <v>0</v>
      </c>
      <c r="LS32" s="19" t="n">
        <f aca="false">IF($A32="",0,IF(COUNTIFS(Urlaub!$A$5:$A$604,$A32,Urlaub!$B$5:$B$604,"&lt;="&amp;LS$3,Urlaub!$C$5:$C$604,"&gt;="&amp;LS$3)&gt;0,1,0))</f>
        <v>0</v>
      </c>
      <c r="LT32" s="19" t="n">
        <f aca="false">IF($A32="",0,IF(COUNTIFS(Urlaub!$A$5:$A$604,$A32,Urlaub!$B$5:$B$604,"&lt;="&amp;LT$3,Urlaub!$C$5:$C$604,"&gt;="&amp;LT$3)&gt;0,1,0))</f>
        <v>0</v>
      </c>
      <c r="LU32" s="19" t="n">
        <f aca="false">IF($A32="",0,IF(COUNTIFS(Urlaub!$A$5:$A$604,$A32,Urlaub!$B$5:$B$604,"&lt;="&amp;LU$3,Urlaub!$C$5:$C$604,"&gt;="&amp;LU$3)&gt;0,1,0))</f>
        <v>0</v>
      </c>
      <c r="LV32" s="19" t="n">
        <f aca="false">IF($A32="",0,IF(COUNTIFS(Urlaub!$A$5:$A$604,$A32,Urlaub!$B$5:$B$604,"&lt;="&amp;LV$3,Urlaub!$C$5:$C$604,"&gt;="&amp;LV$3)&gt;0,1,0))</f>
        <v>0</v>
      </c>
      <c r="LW32" s="19" t="n">
        <f aca="false">IF($A32="",0,IF(COUNTIFS(Urlaub!$A$5:$A$604,$A32,Urlaub!$B$5:$B$604,"&lt;="&amp;LW$3,Urlaub!$C$5:$C$604,"&gt;="&amp;LW$3)&gt;0,1,0))</f>
        <v>0</v>
      </c>
      <c r="LX32" s="19" t="n">
        <f aca="false">IF($A32="",0,IF(COUNTIFS(Urlaub!$A$5:$A$604,$A32,Urlaub!$B$5:$B$604,"&lt;="&amp;LX$3,Urlaub!$C$5:$C$604,"&gt;="&amp;LX$3)&gt;0,1,0))</f>
        <v>0</v>
      </c>
      <c r="LY32" s="19" t="n">
        <f aca="false">IF($A32="",0,IF(COUNTIFS(Urlaub!$A$5:$A$604,$A32,Urlaub!$B$5:$B$604,"&lt;="&amp;LY$3,Urlaub!$C$5:$C$604,"&gt;="&amp;LY$3)&gt;0,1,0))</f>
        <v>0</v>
      </c>
      <c r="LZ32" s="19" t="n">
        <f aca="false">IF($A32="",0,IF(COUNTIFS(Urlaub!$A$5:$A$604,$A32,Urlaub!$B$5:$B$604,"&lt;="&amp;LZ$3,Urlaub!$C$5:$C$604,"&gt;="&amp;LZ$3)&gt;0,1,0))</f>
        <v>0</v>
      </c>
      <c r="MA32" s="19" t="n">
        <f aca="false">IF($A32="",0,IF(COUNTIFS(Urlaub!$A$5:$A$604,$A32,Urlaub!$B$5:$B$604,"&lt;="&amp;MA$3,Urlaub!$C$5:$C$604,"&gt;="&amp;MA$3)&gt;0,1,0))</f>
        <v>0</v>
      </c>
      <c r="MB32" s="19" t="n">
        <f aca="false">IF($A32="",0,IF(COUNTIFS(Urlaub!$A$5:$A$604,$A32,Urlaub!$B$5:$B$604,"&lt;="&amp;MB$3,Urlaub!$C$5:$C$604,"&gt;="&amp;MB$3)&gt;0,1,0))</f>
        <v>0</v>
      </c>
      <c r="MC32" s="19" t="n">
        <f aca="false">IF($A32="",0,IF(COUNTIFS(Urlaub!$A$5:$A$604,$A32,Urlaub!$B$5:$B$604,"&lt;="&amp;MC$3,Urlaub!$C$5:$C$604,"&gt;="&amp;MC$3)&gt;0,1,0))</f>
        <v>0</v>
      </c>
      <c r="MD32" s="19" t="n">
        <f aca="false">IF($A32="",0,IF(COUNTIFS(Urlaub!$A$5:$A$604,$A32,Urlaub!$B$5:$B$604,"&lt;="&amp;MD$3,Urlaub!$C$5:$C$604,"&gt;="&amp;MD$3)&gt;0,1,0))</f>
        <v>0</v>
      </c>
      <c r="ME32" s="19" t="n">
        <f aca="false">IF($A32="",0,IF(COUNTIFS(Urlaub!$A$5:$A$604,$A32,Urlaub!$B$5:$B$604,"&lt;="&amp;ME$3,Urlaub!$C$5:$C$604,"&gt;="&amp;ME$3)&gt;0,1,0))</f>
        <v>0</v>
      </c>
      <c r="MF32" s="19" t="n">
        <f aca="false">IF($A32="",0,IF(COUNTIFS(Urlaub!$A$5:$A$604,$A32,Urlaub!$B$5:$B$604,"&lt;="&amp;MF$3,Urlaub!$C$5:$C$604,"&gt;="&amp;MF$3)&gt;0,1,0))</f>
        <v>0</v>
      </c>
      <c r="MG32" s="19" t="n">
        <f aca="false">IF($A32="",0,IF(COUNTIFS(Urlaub!$A$5:$A$604,$A32,Urlaub!$B$5:$B$604,"&lt;="&amp;MG$3,Urlaub!$C$5:$C$604,"&gt;="&amp;MG$3)&gt;0,1,0))</f>
        <v>0</v>
      </c>
      <c r="MH32" s="19" t="n">
        <f aca="false">IF($A32="",0,IF(COUNTIFS(Urlaub!$A$5:$A$604,$A32,Urlaub!$B$5:$B$604,"&lt;="&amp;MH$3,Urlaub!$C$5:$C$604,"&gt;="&amp;MH$3)&gt;0,1,0))</f>
        <v>0</v>
      </c>
      <c r="MI32" s="19" t="n">
        <f aca="false">IF($A32="",0,IF(COUNTIFS(Urlaub!$A$5:$A$604,$A32,Urlaub!$B$5:$B$604,"&lt;="&amp;MI$3,Urlaub!$C$5:$C$604,"&gt;="&amp;MI$3)&gt;0,1,0))</f>
        <v>0</v>
      </c>
      <c r="MJ32" s="19" t="n">
        <f aca="false">IF($A32="",0,IF(COUNTIFS(Urlaub!$A$5:$A$604,$A32,Urlaub!$B$5:$B$604,"&lt;="&amp;MJ$3,Urlaub!$C$5:$C$604,"&gt;="&amp;MJ$3)&gt;0,1,0))</f>
        <v>0</v>
      </c>
      <c r="MK32" s="19" t="n">
        <f aca="false">IF($A32="",0,IF(COUNTIFS(Urlaub!$A$5:$A$604,$A32,Urlaub!$B$5:$B$604,"&lt;="&amp;MK$3,Urlaub!$C$5:$C$604,"&gt;="&amp;MK$3)&gt;0,1,0))</f>
        <v>0</v>
      </c>
      <c r="ML32" s="19" t="n">
        <f aca="false">IF($A32="",0,IF(COUNTIFS(Urlaub!$A$5:$A$604,$A32,Urlaub!$B$5:$B$604,"&lt;="&amp;ML$3,Urlaub!$C$5:$C$604,"&gt;="&amp;ML$3)&gt;0,1,0))</f>
        <v>0</v>
      </c>
      <c r="MM32" s="19" t="n">
        <f aca="false">IF($A32="",0,IF(COUNTIFS(Urlaub!$A$5:$A$604,$A32,Urlaub!$B$5:$B$604,"&lt;="&amp;MM$3,Urlaub!$C$5:$C$604,"&gt;="&amp;MM$3)&gt;0,1,0))</f>
        <v>0</v>
      </c>
      <c r="MN32" s="19" t="n">
        <f aca="false">IF($A32="",0,IF(COUNTIFS(Urlaub!$A$5:$A$604,$A32,Urlaub!$B$5:$B$604,"&lt;="&amp;MN$3,Urlaub!$C$5:$C$604,"&gt;="&amp;MN$3)&gt;0,1,0))</f>
        <v>0</v>
      </c>
      <c r="MO32" s="19" t="n">
        <f aca="false">IF($A32="",0,IF(COUNTIFS(Urlaub!$A$5:$A$604,$A32,Urlaub!$B$5:$B$604,"&lt;="&amp;MO$3,Urlaub!$C$5:$C$604,"&gt;="&amp;MO$3)&gt;0,1,0))</f>
        <v>0</v>
      </c>
      <c r="MP32" s="19" t="n">
        <f aca="false">IF($A32="",0,IF(COUNTIFS(Urlaub!$A$5:$A$604,$A32,Urlaub!$B$5:$B$604,"&lt;="&amp;MP$3,Urlaub!$C$5:$C$604,"&gt;="&amp;MP$3)&gt;0,1,0))</f>
        <v>0</v>
      </c>
      <c r="MQ32" s="19" t="n">
        <f aca="false">IF($A32="",0,IF(COUNTIFS(Urlaub!$A$5:$A$604,$A32,Urlaub!$B$5:$B$604,"&lt;="&amp;MQ$3,Urlaub!$C$5:$C$604,"&gt;="&amp;MQ$3)&gt;0,1,0))</f>
        <v>0</v>
      </c>
      <c r="MR32" s="19" t="n">
        <f aca="false">IF($A32="",0,IF(COUNTIFS(Urlaub!$A$5:$A$604,$A32,Urlaub!$B$5:$B$604,"&lt;="&amp;MR$3,Urlaub!$C$5:$C$604,"&gt;="&amp;MR$3)&gt;0,1,0))</f>
        <v>0</v>
      </c>
      <c r="MS32" s="19" t="n">
        <f aca="false">IF($A32="",0,IF(COUNTIFS(Urlaub!$A$5:$A$604,$A32,Urlaub!$B$5:$B$604,"&lt;="&amp;MS$3,Urlaub!$C$5:$C$604,"&gt;="&amp;MS$3)&gt;0,1,0))</f>
        <v>0</v>
      </c>
      <c r="MT32" s="19" t="n">
        <f aca="false">IF($A32="",0,IF(COUNTIFS(Urlaub!$A$5:$A$604,$A32,Urlaub!$B$5:$B$604,"&lt;="&amp;MT$3,Urlaub!$C$5:$C$604,"&gt;="&amp;MT$3)&gt;0,1,0))</f>
        <v>0</v>
      </c>
      <c r="MU32" s="19" t="n">
        <f aca="false">IF($A32="",0,IF(COUNTIFS(Urlaub!$A$5:$A$604,$A32,Urlaub!$B$5:$B$604,"&lt;="&amp;MU$3,Urlaub!$C$5:$C$604,"&gt;="&amp;MU$3)&gt;0,1,0))</f>
        <v>0</v>
      </c>
      <c r="MV32" s="19" t="n">
        <f aca="false">IF($A32="",0,IF(COUNTIFS(Urlaub!$A$5:$A$604,$A32,Urlaub!$B$5:$B$604,"&lt;="&amp;MV$3,Urlaub!$C$5:$C$604,"&gt;="&amp;MV$3)&gt;0,1,0))</f>
        <v>0</v>
      </c>
      <c r="MW32" s="19" t="n">
        <f aca="false">IF($A32="",0,IF(COUNTIFS(Urlaub!$A$5:$A$604,$A32,Urlaub!$B$5:$B$604,"&lt;="&amp;MW$3,Urlaub!$C$5:$C$604,"&gt;="&amp;MW$3)&gt;0,1,0))</f>
        <v>0</v>
      </c>
      <c r="MX32" s="19" t="n">
        <f aca="false">IF($A32="",0,IF(COUNTIFS(Urlaub!$A$5:$A$604,$A32,Urlaub!$B$5:$B$604,"&lt;="&amp;MX$3,Urlaub!$C$5:$C$604,"&gt;="&amp;MX$3)&gt;0,1,0))</f>
        <v>0</v>
      </c>
      <c r="MY32" s="19" t="n">
        <f aca="false">IF($A32="",0,IF(COUNTIFS(Urlaub!$A$5:$A$604,$A32,Urlaub!$B$5:$B$604,"&lt;="&amp;MY$3,Urlaub!$C$5:$C$604,"&gt;="&amp;MY$3)&gt;0,1,0))</f>
        <v>0</v>
      </c>
      <c r="MZ32" s="19" t="n">
        <f aca="false">IF($A32="",0,IF(COUNTIFS(Urlaub!$A$5:$A$604,$A32,Urlaub!$B$5:$B$604,"&lt;="&amp;MZ$3,Urlaub!$C$5:$C$604,"&gt;="&amp;MZ$3)&gt;0,1,0))</f>
        <v>0</v>
      </c>
      <c r="NA32" s="19" t="n">
        <f aca="false">IF($A32="",0,IF(COUNTIFS(Urlaub!$A$5:$A$604,$A32,Urlaub!$B$5:$B$604,"&lt;="&amp;NA$3,Urlaub!$C$5:$C$604,"&gt;="&amp;NA$3)&gt;0,1,0))</f>
        <v>0</v>
      </c>
      <c r="NB32" s="19" t="n">
        <f aca="false">IF($A32="",0,IF(COUNTIFS(Urlaub!$A$5:$A$604,$A32,Urlaub!$B$5:$B$604,"&lt;="&amp;NB$3,Urlaub!$C$5:$C$604,"&gt;="&amp;NB$3)&gt;0,1,0))</f>
        <v>0</v>
      </c>
      <c r="NC32" s="19" t="n">
        <f aca="false">IF($A32="",0,IF(COUNTIFS(Urlaub!$A$5:$A$604,$A32,Urlaub!$B$5:$B$604,"&lt;="&amp;NC$3,Urlaub!$C$5:$C$604,"&gt;="&amp;NC$3)&gt;0,1,0))</f>
        <v>0</v>
      </c>
      <c r="ND32" s="19" t="n">
        <f aca="false">IF($A32="",0,IF(COUNTIFS(Urlaub!$A$5:$A$604,$A32,Urlaub!$B$5:$B$604,"&lt;="&amp;ND$3,Urlaub!$C$5:$C$604,"&gt;="&amp;ND$3)&gt;0,1,0))</f>
        <v>0</v>
      </c>
      <c r="NE32" s="19" t="n">
        <f aca="false">IF($A32="",0,IF(COUNTIFS(Urlaub!$A$5:$A$604,$A32,Urlaub!$B$5:$B$604,"&lt;="&amp;NE$3,Urlaub!$C$5:$C$604,"&gt;="&amp;NE$3)&gt;0,1,0))</f>
        <v>0</v>
      </c>
      <c r="NF32" s="19" t="n">
        <f aca="false">IF($A32="",0,IF(COUNTIFS(Urlaub!$A$5:$A$604,$A32,Urlaub!$B$5:$B$604,"&lt;="&amp;NF$3,Urlaub!$C$5:$C$604,"&gt;="&amp;NF$3)&gt;0,1,0))</f>
        <v>0</v>
      </c>
      <c r="NG32" s="19" t="n">
        <f aca="false">IF($A32="",0,IF(COUNTIFS(Urlaub!$A$5:$A$604,$A32,Urlaub!$B$5:$B$604,"&lt;="&amp;NG$3,Urlaub!$C$5:$C$604,"&gt;="&amp;NG$3)&gt;0,1,0))</f>
        <v>0</v>
      </c>
      <c r="NH32" s="19" t="n">
        <f aca="false">IF($A32="",0,IF(COUNTIFS(Urlaub!$A$5:$A$604,$A32,Urlaub!$B$5:$B$604,"&lt;="&amp;NH$3,Urlaub!$C$5:$C$604,"&gt;="&amp;NH$3)&gt;0,1,0))</f>
        <v>0</v>
      </c>
    </row>
    <row r="33" customFormat="false" ht="15" hidden="false" customHeight="false" outlineLevel="0" collapsed="false">
      <c r="A33" s="5" t="str">
        <f aca="false">IF(Team!A33="","",Team!A33)</f>
        <v/>
      </c>
      <c r="B33" s="8" t="str">
        <f aca="false">IF(Team!B33="","",Team!B33)</f>
        <v/>
      </c>
      <c r="C33" s="8" t="str">
        <f aca="false">IF(Team!C33="","",Team!C33)</f>
        <v/>
      </c>
      <c r="D33" s="8" t="str">
        <f aca="false">IF(Team!D33="","",Team!D33)</f>
        <v/>
      </c>
      <c r="E33" s="8" t="str">
        <f aca="false">IF(Team!E33="","",Team!E33)</f>
        <v/>
      </c>
      <c r="F33" s="8" t="str">
        <f aca="false">IF(Team!F33="","",Team!F33)</f>
        <v/>
      </c>
      <c r="G33" s="19" t="n">
        <f aca="false">IF($A33="",0,IF(COUNTIFS(Urlaub!$A$5:$A$604,$A33,Urlaub!$B$5:$B$604,"&lt;="&amp;G$3,Urlaub!$C$5:$C$604,"&gt;="&amp;G$3)&gt;0,1,0))</f>
        <v>0</v>
      </c>
      <c r="H33" s="19" t="n">
        <f aca="false">IF($A33="",0,IF(COUNTIFS(Urlaub!$A$5:$A$604,$A33,Urlaub!$B$5:$B$604,"&lt;="&amp;H$3,Urlaub!$C$5:$C$604,"&gt;="&amp;H$3)&gt;0,1,0))</f>
        <v>0</v>
      </c>
      <c r="I33" s="19" t="n">
        <f aca="false">IF($A33="",0,IF(COUNTIFS(Urlaub!$A$5:$A$604,$A33,Urlaub!$B$5:$B$604,"&lt;="&amp;I$3,Urlaub!$C$5:$C$604,"&gt;="&amp;I$3)&gt;0,1,0))</f>
        <v>0</v>
      </c>
      <c r="J33" s="19" t="n">
        <f aca="false">IF($A33="",0,IF(COUNTIFS(Urlaub!$A$5:$A$604,$A33,Urlaub!$B$5:$B$604,"&lt;="&amp;J$3,Urlaub!$C$5:$C$604,"&gt;="&amp;J$3)&gt;0,1,0))</f>
        <v>0</v>
      </c>
      <c r="K33" s="19" t="n">
        <f aca="false">IF($A33="",0,IF(COUNTIFS(Urlaub!$A$5:$A$604,$A33,Urlaub!$B$5:$B$604,"&lt;="&amp;K$3,Urlaub!$C$5:$C$604,"&gt;="&amp;K$3)&gt;0,1,0))</f>
        <v>0</v>
      </c>
      <c r="L33" s="19" t="n">
        <f aca="false">IF($A33="",0,IF(COUNTIFS(Urlaub!$A$5:$A$604,$A33,Urlaub!$B$5:$B$604,"&lt;="&amp;L$3,Urlaub!$C$5:$C$604,"&gt;="&amp;L$3)&gt;0,1,0))</f>
        <v>0</v>
      </c>
      <c r="M33" s="19" t="n">
        <f aca="false">IF($A33="",0,IF(COUNTIFS(Urlaub!$A$5:$A$604,$A33,Urlaub!$B$5:$B$604,"&lt;="&amp;M$3,Urlaub!$C$5:$C$604,"&gt;="&amp;M$3)&gt;0,1,0))</f>
        <v>0</v>
      </c>
      <c r="N33" s="19" t="n">
        <f aca="false">IF($A33="",0,IF(COUNTIFS(Urlaub!$A$5:$A$604,$A33,Urlaub!$B$5:$B$604,"&lt;="&amp;N$3,Urlaub!$C$5:$C$604,"&gt;="&amp;N$3)&gt;0,1,0))</f>
        <v>0</v>
      </c>
      <c r="O33" s="19" t="n">
        <f aca="false">IF($A33="",0,IF(COUNTIFS(Urlaub!$A$5:$A$604,$A33,Urlaub!$B$5:$B$604,"&lt;="&amp;O$3,Urlaub!$C$5:$C$604,"&gt;="&amp;O$3)&gt;0,1,0))</f>
        <v>0</v>
      </c>
      <c r="P33" s="19" t="n">
        <f aca="false">IF($A33="",0,IF(COUNTIFS(Urlaub!$A$5:$A$604,$A33,Urlaub!$B$5:$B$604,"&lt;="&amp;P$3,Urlaub!$C$5:$C$604,"&gt;="&amp;P$3)&gt;0,1,0))</f>
        <v>0</v>
      </c>
      <c r="Q33" s="19" t="n">
        <f aca="false">IF($A33="",0,IF(COUNTIFS(Urlaub!$A$5:$A$604,$A33,Urlaub!$B$5:$B$604,"&lt;="&amp;Q$3,Urlaub!$C$5:$C$604,"&gt;="&amp;Q$3)&gt;0,1,0))</f>
        <v>0</v>
      </c>
      <c r="R33" s="19" t="n">
        <f aca="false">IF($A33="",0,IF(COUNTIFS(Urlaub!$A$5:$A$604,$A33,Urlaub!$B$5:$B$604,"&lt;="&amp;R$3,Urlaub!$C$5:$C$604,"&gt;="&amp;R$3)&gt;0,1,0))</f>
        <v>0</v>
      </c>
      <c r="S33" s="19" t="n">
        <f aca="false">IF($A33="",0,IF(COUNTIFS(Urlaub!$A$5:$A$604,$A33,Urlaub!$B$5:$B$604,"&lt;="&amp;S$3,Urlaub!$C$5:$C$604,"&gt;="&amp;S$3)&gt;0,1,0))</f>
        <v>0</v>
      </c>
      <c r="T33" s="19" t="n">
        <f aca="false">IF($A33="",0,IF(COUNTIFS(Urlaub!$A$5:$A$604,$A33,Urlaub!$B$5:$B$604,"&lt;="&amp;T$3,Urlaub!$C$5:$C$604,"&gt;="&amp;T$3)&gt;0,1,0))</f>
        <v>0</v>
      </c>
      <c r="U33" s="19" t="n">
        <f aca="false">IF($A33="",0,IF(COUNTIFS(Urlaub!$A$5:$A$604,$A33,Urlaub!$B$5:$B$604,"&lt;="&amp;U$3,Urlaub!$C$5:$C$604,"&gt;="&amp;U$3)&gt;0,1,0))</f>
        <v>0</v>
      </c>
      <c r="V33" s="19" t="n">
        <f aca="false">IF($A33="",0,IF(COUNTIFS(Urlaub!$A$5:$A$604,$A33,Urlaub!$B$5:$B$604,"&lt;="&amp;V$3,Urlaub!$C$5:$C$604,"&gt;="&amp;V$3)&gt;0,1,0))</f>
        <v>0</v>
      </c>
      <c r="W33" s="19" t="n">
        <f aca="false">IF($A33="",0,IF(COUNTIFS(Urlaub!$A$5:$A$604,$A33,Urlaub!$B$5:$B$604,"&lt;="&amp;W$3,Urlaub!$C$5:$C$604,"&gt;="&amp;W$3)&gt;0,1,0))</f>
        <v>0</v>
      </c>
      <c r="X33" s="19" t="n">
        <f aca="false">IF($A33="",0,IF(COUNTIFS(Urlaub!$A$5:$A$604,$A33,Urlaub!$B$5:$B$604,"&lt;="&amp;X$3,Urlaub!$C$5:$C$604,"&gt;="&amp;X$3)&gt;0,1,0))</f>
        <v>0</v>
      </c>
      <c r="Y33" s="19" t="n">
        <f aca="false">IF($A33="",0,IF(COUNTIFS(Urlaub!$A$5:$A$604,$A33,Urlaub!$B$5:$B$604,"&lt;="&amp;Y$3,Urlaub!$C$5:$C$604,"&gt;="&amp;Y$3)&gt;0,1,0))</f>
        <v>0</v>
      </c>
      <c r="Z33" s="19" t="n">
        <f aca="false">IF($A33="",0,IF(COUNTIFS(Urlaub!$A$5:$A$604,$A33,Urlaub!$B$5:$B$604,"&lt;="&amp;Z$3,Urlaub!$C$5:$C$604,"&gt;="&amp;Z$3)&gt;0,1,0))</f>
        <v>0</v>
      </c>
      <c r="AA33" s="19" t="n">
        <f aca="false">IF($A33="",0,IF(COUNTIFS(Urlaub!$A$5:$A$604,$A33,Urlaub!$B$5:$B$604,"&lt;="&amp;AA$3,Urlaub!$C$5:$C$604,"&gt;="&amp;AA$3)&gt;0,1,0))</f>
        <v>0</v>
      </c>
      <c r="AB33" s="19" t="n">
        <f aca="false">IF($A33="",0,IF(COUNTIFS(Urlaub!$A$5:$A$604,$A33,Urlaub!$B$5:$B$604,"&lt;="&amp;AB$3,Urlaub!$C$5:$C$604,"&gt;="&amp;AB$3)&gt;0,1,0))</f>
        <v>0</v>
      </c>
      <c r="AC33" s="19" t="n">
        <f aca="false">IF($A33="",0,IF(COUNTIFS(Urlaub!$A$5:$A$604,$A33,Urlaub!$B$5:$B$604,"&lt;="&amp;AC$3,Urlaub!$C$5:$C$604,"&gt;="&amp;AC$3)&gt;0,1,0))</f>
        <v>0</v>
      </c>
      <c r="AD33" s="19" t="n">
        <f aca="false">IF($A33="",0,IF(COUNTIFS(Urlaub!$A$5:$A$604,$A33,Urlaub!$B$5:$B$604,"&lt;="&amp;AD$3,Urlaub!$C$5:$C$604,"&gt;="&amp;AD$3)&gt;0,1,0))</f>
        <v>0</v>
      </c>
      <c r="AE33" s="19" t="n">
        <f aca="false">IF($A33="",0,IF(COUNTIFS(Urlaub!$A$5:$A$604,$A33,Urlaub!$B$5:$B$604,"&lt;="&amp;AE$3,Urlaub!$C$5:$C$604,"&gt;="&amp;AE$3)&gt;0,1,0))</f>
        <v>0</v>
      </c>
      <c r="AF33" s="19" t="n">
        <f aca="false">IF($A33="",0,IF(COUNTIFS(Urlaub!$A$5:$A$604,$A33,Urlaub!$B$5:$B$604,"&lt;="&amp;AF$3,Urlaub!$C$5:$C$604,"&gt;="&amp;AF$3)&gt;0,1,0))</f>
        <v>0</v>
      </c>
      <c r="AG33" s="19" t="n">
        <f aca="false">IF($A33="",0,IF(COUNTIFS(Urlaub!$A$5:$A$604,$A33,Urlaub!$B$5:$B$604,"&lt;="&amp;AG$3,Urlaub!$C$5:$C$604,"&gt;="&amp;AG$3)&gt;0,1,0))</f>
        <v>0</v>
      </c>
      <c r="AH33" s="19" t="n">
        <f aca="false">IF($A33="",0,IF(COUNTIFS(Urlaub!$A$5:$A$604,$A33,Urlaub!$B$5:$B$604,"&lt;="&amp;AH$3,Urlaub!$C$5:$C$604,"&gt;="&amp;AH$3)&gt;0,1,0))</f>
        <v>0</v>
      </c>
      <c r="AI33" s="19" t="n">
        <f aca="false">IF($A33="",0,IF(COUNTIFS(Urlaub!$A$5:$A$604,$A33,Urlaub!$B$5:$B$604,"&lt;="&amp;AI$3,Urlaub!$C$5:$C$604,"&gt;="&amp;AI$3)&gt;0,1,0))</f>
        <v>0</v>
      </c>
      <c r="AJ33" s="19" t="n">
        <f aca="false">IF($A33="",0,IF(COUNTIFS(Urlaub!$A$5:$A$604,$A33,Urlaub!$B$5:$B$604,"&lt;="&amp;AJ$3,Urlaub!$C$5:$C$604,"&gt;="&amp;AJ$3)&gt;0,1,0))</f>
        <v>0</v>
      </c>
      <c r="AK33" s="19" t="n">
        <f aca="false">IF($A33="",0,IF(COUNTIFS(Urlaub!$A$5:$A$604,$A33,Urlaub!$B$5:$B$604,"&lt;="&amp;AK$3,Urlaub!$C$5:$C$604,"&gt;="&amp;AK$3)&gt;0,1,0))</f>
        <v>0</v>
      </c>
      <c r="AL33" s="19" t="n">
        <f aca="false">IF($A33="",0,IF(COUNTIFS(Urlaub!$A$5:$A$604,$A33,Urlaub!$B$5:$B$604,"&lt;="&amp;AL$3,Urlaub!$C$5:$C$604,"&gt;="&amp;AL$3)&gt;0,1,0))</f>
        <v>0</v>
      </c>
      <c r="AM33" s="19" t="n">
        <f aca="false">IF($A33="",0,IF(COUNTIFS(Urlaub!$A$5:$A$604,$A33,Urlaub!$B$5:$B$604,"&lt;="&amp;AM$3,Urlaub!$C$5:$C$604,"&gt;="&amp;AM$3)&gt;0,1,0))</f>
        <v>0</v>
      </c>
      <c r="AN33" s="19" t="n">
        <f aca="false">IF($A33="",0,IF(COUNTIFS(Urlaub!$A$5:$A$604,$A33,Urlaub!$B$5:$B$604,"&lt;="&amp;AN$3,Urlaub!$C$5:$C$604,"&gt;="&amp;AN$3)&gt;0,1,0))</f>
        <v>0</v>
      </c>
      <c r="AO33" s="19" t="n">
        <f aca="false">IF($A33="",0,IF(COUNTIFS(Urlaub!$A$5:$A$604,$A33,Urlaub!$B$5:$B$604,"&lt;="&amp;AO$3,Urlaub!$C$5:$C$604,"&gt;="&amp;AO$3)&gt;0,1,0))</f>
        <v>0</v>
      </c>
      <c r="AP33" s="19" t="n">
        <f aca="false">IF($A33="",0,IF(COUNTIFS(Urlaub!$A$5:$A$604,$A33,Urlaub!$B$5:$B$604,"&lt;="&amp;AP$3,Urlaub!$C$5:$C$604,"&gt;="&amp;AP$3)&gt;0,1,0))</f>
        <v>0</v>
      </c>
      <c r="AQ33" s="19" t="n">
        <f aca="false">IF($A33="",0,IF(COUNTIFS(Urlaub!$A$5:$A$604,$A33,Urlaub!$B$5:$B$604,"&lt;="&amp;AQ$3,Urlaub!$C$5:$C$604,"&gt;="&amp;AQ$3)&gt;0,1,0))</f>
        <v>0</v>
      </c>
      <c r="AR33" s="19" t="n">
        <f aca="false">IF($A33="",0,IF(COUNTIFS(Urlaub!$A$5:$A$604,$A33,Urlaub!$B$5:$B$604,"&lt;="&amp;AR$3,Urlaub!$C$5:$C$604,"&gt;="&amp;AR$3)&gt;0,1,0))</f>
        <v>0</v>
      </c>
      <c r="AS33" s="19" t="n">
        <f aca="false">IF($A33="",0,IF(COUNTIFS(Urlaub!$A$5:$A$604,$A33,Urlaub!$B$5:$B$604,"&lt;="&amp;AS$3,Urlaub!$C$5:$C$604,"&gt;="&amp;AS$3)&gt;0,1,0))</f>
        <v>0</v>
      </c>
      <c r="AT33" s="19" t="n">
        <f aca="false">IF($A33="",0,IF(COUNTIFS(Urlaub!$A$5:$A$604,$A33,Urlaub!$B$5:$B$604,"&lt;="&amp;AT$3,Urlaub!$C$5:$C$604,"&gt;="&amp;AT$3)&gt;0,1,0))</f>
        <v>0</v>
      </c>
      <c r="AU33" s="19" t="n">
        <f aca="false">IF($A33="",0,IF(COUNTIFS(Urlaub!$A$5:$A$604,$A33,Urlaub!$B$5:$B$604,"&lt;="&amp;AU$3,Urlaub!$C$5:$C$604,"&gt;="&amp;AU$3)&gt;0,1,0))</f>
        <v>0</v>
      </c>
      <c r="AV33" s="19" t="n">
        <f aca="false">IF($A33="",0,IF(COUNTIFS(Urlaub!$A$5:$A$604,$A33,Urlaub!$B$5:$B$604,"&lt;="&amp;AV$3,Urlaub!$C$5:$C$604,"&gt;="&amp;AV$3)&gt;0,1,0))</f>
        <v>0</v>
      </c>
      <c r="AW33" s="19" t="n">
        <f aca="false">IF($A33="",0,IF(COUNTIFS(Urlaub!$A$5:$A$604,$A33,Urlaub!$B$5:$B$604,"&lt;="&amp;AW$3,Urlaub!$C$5:$C$604,"&gt;="&amp;AW$3)&gt;0,1,0))</f>
        <v>0</v>
      </c>
      <c r="AX33" s="19" t="n">
        <f aca="false">IF($A33="",0,IF(COUNTIFS(Urlaub!$A$5:$A$604,$A33,Urlaub!$B$5:$B$604,"&lt;="&amp;AX$3,Urlaub!$C$5:$C$604,"&gt;="&amp;AX$3)&gt;0,1,0))</f>
        <v>0</v>
      </c>
      <c r="AY33" s="19" t="n">
        <f aca="false">IF($A33="",0,IF(COUNTIFS(Urlaub!$A$5:$A$604,$A33,Urlaub!$B$5:$B$604,"&lt;="&amp;AY$3,Urlaub!$C$5:$C$604,"&gt;="&amp;AY$3)&gt;0,1,0))</f>
        <v>0</v>
      </c>
      <c r="AZ33" s="19" t="n">
        <f aca="false">IF($A33="",0,IF(COUNTIFS(Urlaub!$A$5:$A$604,$A33,Urlaub!$B$5:$B$604,"&lt;="&amp;AZ$3,Urlaub!$C$5:$C$604,"&gt;="&amp;AZ$3)&gt;0,1,0))</f>
        <v>0</v>
      </c>
      <c r="BA33" s="19" t="n">
        <f aca="false">IF($A33="",0,IF(COUNTIFS(Urlaub!$A$5:$A$604,$A33,Urlaub!$B$5:$B$604,"&lt;="&amp;BA$3,Urlaub!$C$5:$C$604,"&gt;="&amp;BA$3)&gt;0,1,0))</f>
        <v>0</v>
      </c>
      <c r="BB33" s="19" t="n">
        <f aca="false">IF($A33="",0,IF(COUNTIFS(Urlaub!$A$5:$A$604,$A33,Urlaub!$B$5:$B$604,"&lt;="&amp;BB$3,Urlaub!$C$5:$C$604,"&gt;="&amp;BB$3)&gt;0,1,0))</f>
        <v>0</v>
      </c>
      <c r="BC33" s="19" t="n">
        <f aca="false">IF($A33="",0,IF(COUNTIFS(Urlaub!$A$5:$A$604,$A33,Urlaub!$B$5:$B$604,"&lt;="&amp;BC$3,Urlaub!$C$5:$C$604,"&gt;="&amp;BC$3)&gt;0,1,0))</f>
        <v>0</v>
      </c>
      <c r="BD33" s="19" t="n">
        <f aca="false">IF($A33="",0,IF(COUNTIFS(Urlaub!$A$5:$A$604,$A33,Urlaub!$B$5:$B$604,"&lt;="&amp;BD$3,Urlaub!$C$5:$C$604,"&gt;="&amp;BD$3)&gt;0,1,0))</f>
        <v>0</v>
      </c>
      <c r="BE33" s="19" t="n">
        <f aca="false">IF($A33="",0,IF(COUNTIFS(Urlaub!$A$5:$A$604,$A33,Urlaub!$B$5:$B$604,"&lt;="&amp;BE$3,Urlaub!$C$5:$C$604,"&gt;="&amp;BE$3)&gt;0,1,0))</f>
        <v>0</v>
      </c>
      <c r="BF33" s="19" t="n">
        <f aca="false">IF($A33="",0,IF(COUNTIFS(Urlaub!$A$5:$A$604,$A33,Urlaub!$B$5:$B$604,"&lt;="&amp;BF$3,Urlaub!$C$5:$C$604,"&gt;="&amp;BF$3)&gt;0,1,0))</f>
        <v>0</v>
      </c>
      <c r="BG33" s="19" t="n">
        <f aca="false">IF($A33="",0,IF(COUNTIFS(Urlaub!$A$5:$A$604,$A33,Urlaub!$B$5:$B$604,"&lt;="&amp;BG$3,Urlaub!$C$5:$C$604,"&gt;="&amp;BG$3)&gt;0,1,0))</f>
        <v>0</v>
      </c>
      <c r="BH33" s="19" t="n">
        <f aca="false">IF($A33="",0,IF(COUNTIFS(Urlaub!$A$5:$A$604,$A33,Urlaub!$B$5:$B$604,"&lt;="&amp;BH$3,Urlaub!$C$5:$C$604,"&gt;="&amp;BH$3)&gt;0,1,0))</f>
        <v>0</v>
      </c>
      <c r="BI33" s="19" t="n">
        <f aca="false">IF($A33="",0,IF(COUNTIFS(Urlaub!$A$5:$A$604,$A33,Urlaub!$B$5:$B$604,"&lt;="&amp;BI$3,Urlaub!$C$5:$C$604,"&gt;="&amp;BI$3)&gt;0,1,0))</f>
        <v>0</v>
      </c>
      <c r="BJ33" s="19" t="n">
        <f aca="false">IF($A33="",0,IF(COUNTIFS(Urlaub!$A$5:$A$604,$A33,Urlaub!$B$5:$B$604,"&lt;="&amp;BJ$3,Urlaub!$C$5:$C$604,"&gt;="&amp;BJ$3)&gt;0,1,0))</f>
        <v>0</v>
      </c>
      <c r="BK33" s="19" t="n">
        <f aca="false">IF($A33="",0,IF(COUNTIFS(Urlaub!$A$5:$A$604,$A33,Urlaub!$B$5:$B$604,"&lt;="&amp;BK$3,Urlaub!$C$5:$C$604,"&gt;="&amp;BK$3)&gt;0,1,0))</f>
        <v>0</v>
      </c>
      <c r="BL33" s="19" t="n">
        <f aca="false">IF($A33="",0,IF(COUNTIFS(Urlaub!$A$5:$A$604,$A33,Urlaub!$B$5:$B$604,"&lt;="&amp;BL$3,Urlaub!$C$5:$C$604,"&gt;="&amp;BL$3)&gt;0,1,0))</f>
        <v>0</v>
      </c>
      <c r="BM33" s="19" t="n">
        <f aca="false">IF($A33="",0,IF(COUNTIFS(Urlaub!$A$5:$A$604,$A33,Urlaub!$B$5:$B$604,"&lt;="&amp;BM$3,Urlaub!$C$5:$C$604,"&gt;="&amp;BM$3)&gt;0,1,0))</f>
        <v>0</v>
      </c>
      <c r="BN33" s="19" t="n">
        <f aca="false">IF($A33="",0,IF(COUNTIFS(Urlaub!$A$5:$A$604,$A33,Urlaub!$B$5:$B$604,"&lt;="&amp;BN$3,Urlaub!$C$5:$C$604,"&gt;="&amp;BN$3)&gt;0,1,0))</f>
        <v>0</v>
      </c>
      <c r="BO33" s="19" t="n">
        <f aca="false">IF($A33="",0,IF(COUNTIFS(Urlaub!$A$5:$A$604,$A33,Urlaub!$B$5:$B$604,"&lt;="&amp;BO$3,Urlaub!$C$5:$C$604,"&gt;="&amp;BO$3)&gt;0,1,0))</f>
        <v>0</v>
      </c>
      <c r="BP33" s="19" t="n">
        <f aca="false">IF($A33="",0,IF(COUNTIFS(Urlaub!$A$5:$A$604,$A33,Urlaub!$B$5:$B$604,"&lt;="&amp;BP$3,Urlaub!$C$5:$C$604,"&gt;="&amp;BP$3)&gt;0,1,0))</f>
        <v>0</v>
      </c>
      <c r="BQ33" s="19" t="n">
        <f aca="false">IF($A33="",0,IF(COUNTIFS(Urlaub!$A$5:$A$604,$A33,Urlaub!$B$5:$B$604,"&lt;="&amp;BQ$3,Urlaub!$C$5:$C$604,"&gt;="&amp;BQ$3)&gt;0,1,0))</f>
        <v>0</v>
      </c>
      <c r="BR33" s="19" t="n">
        <f aca="false">IF($A33="",0,IF(COUNTIFS(Urlaub!$A$5:$A$604,$A33,Urlaub!$B$5:$B$604,"&lt;="&amp;BR$3,Urlaub!$C$5:$C$604,"&gt;="&amp;BR$3)&gt;0,1,0))</f>
        <v>0</v>
      </c>
      <c r="BS33" s="19" t="n">
        <f aca="false">IF($A33="",0,IF(COUNTIFS(Urlaub!$A$5:$A$604,$A33,Urlaub!$B$5:$B$604,"&lt;="&amp;BS$3,Urlaub!$C$5:$C$604,"&gt;="&amp;BS$3)&gt;0,1,0))</f>
        <v>0</v>
      </c>
      <c r="BT33" s="19" t="n">
        <f aca="false">IF($A33="",0,IF(COUNTIFS(Urlaub!$A$5:$A$604,$A33,Urlaub!$B$5:$B$604,"&lt;="&amp;BT$3,Urlaub!$C$5:$C$604,"&gt;="&amp;BT$3)&gt;0,1,0))</f>
        <v>0</v>
      </c>
      <c r="BU33" s="19" t="n">
        <f aca="false">IF($A33="",0,IF(COUNTIFS(Urlaub!$A$5:$A$604,$A33,Urlaub!$B$5:$B$604,"&lt;="&amp;BU$3,Urlaub!$C$5:$C$604,"&gt;="&amp;BU$3)&gt;0,1,0))</f>
        <v>0</v>
      </c>
      <c r="BV33" s="19" t="n">
        <f aca="false">IF($A33="",0,IF(COUNTIFS(Urlaub!$A$5:$A$604,$A33,Urlaub!$B$5:$B$604,"&lt;="&amp;BV$3,Urlaub!$C$5:$C$604,"&gt;="&amp;BV$3)&gt;0,1,0))</f>
        <v>0</v>
      </c>
      <c r="BW33" s="19" t="n">
        <f aca="false">IF($A33="",0,IF(COUNTIFS(Urlaub!$A$5:$A$604,$A33,Urlaub!$B$5:$B$604,"&lt;="&amp;BW$3,Urlaub!$C$5:$C$604,"&gt;="&amp;BW$3)&gt;0,1,0))</f>
        <v>0</v>
      </c>
      <c r="BX33" s="19" t="n">
        <f aca="false">IF($A33="",0,IF(COUNTIFS(Urlaub!$A$5:$A$604,$A33,Urlaub!$B$5:$B$604,"&lt;="&amp;BX$3,Urlaub!$C$5:$C$604,"&gt;="&amp;BX$3)&gt;0,1,0))</f>
        <v>0</v>
      </c>
      <c r="BY33" s="19" t="n">
        <f aca="false">IF($A33="",0,IF(COUNTIFS(Urlaub!$A$5:$A$604,$A33,Urlaub!$B$5:$B$604,"&lt;="&amp;BY$3,Urlaub!$C$5:$C$604,"&gt;="&amp;BY$3)&gt;0,1,0))</f>
        <v>0</v>
      </c>
      <c r="BZ33" s="19" t="n">
        <f aca="false">IF($A33="",0,IF(COUNTIFS(Urlaub!$A$5:$A$604,$A33,Urlaub!$B$5:$B$604,"&lt;="&amp;BZ$3,Urlaub!$C$5:$C$604,"&gt;="&amp;BZ$3)&gt;0,1,0))</f>
        <v>0</v>
      </c>
      <c r="CA33" s="19" t="n">
        <f aca="false">IF($A33="",0,IF(COUNTIFS(Urlaub!$A$5:$A$604,$A33,Urlaub!$B$5:$B$604,"&lt;="&amp;CA$3,Urlaub!$C$5:$C$604,"&gt;="&amp;CA$3)&gt;0,1,0))</f>
        <v>0</v>
      </c>
      <c r="CB33" s="19" t="n">
        <f aca="false">IF($A33="",0,IF(COUNTIFS(Urlaub!$A$5:$A$604,$A33,Urlaub!$B$5:$B$604,"&lt;="&amp;CB$3,Urlaub!$C$5:$C$604,"&gt;="&amp;CB$3)&gt;0,1,0))</f>
        <v>0</v>
      </c>
      <c r="CC33" s="19" t="n">
        <f aca="false">IF($A33="",0,IF(COUNTIFS(Urlaub!$A$5:$A$604,$A33,Urlaub!$B$5:$B$604,"&lt;="&amp;CC$3,Urlaub!$C$5:$C$604,"&gt;="&amp;CC$3)&gt;0,1,0))</f>
        <v>0</v>
      </c>
      <c r="CD33" s="19" t="n">
        <f aca="false">IF($A33="",0,IF(COUNTIFS(Urlaub!$A$5:$A$604,$A33,Urlaub!$B$5:$B$604,"&lt;="&amp;CD$3,Urlaub!$C$5:$C$604,"&gt;="&amp;CD$3)&gt;0,1,0))</f>
        <v>0</v>
      </c>
      <c r="CE33" s="19" t="n">
        <f aca="false">IF($A33="",0,IF(COUNTIFS(Urlaub!$A$5:$A$604,$A33,Urlaub!$B$5:$B$604,"&lt;="&amp;CE$3,Urlaub!$C$5:$C$604,"&gt;="&amp;CE$3)&gt;0,1,0))</f>
        <v>0</v>
      </c>
      <c r="CF33" s="19" t="n">
        <f aca="false">IF($A33="",0,IF(COUNTIFS(Urlaub!$A$5:$A$604,$A33,Urlaub!$B$5:$B$604,"&lt;="&amp;CF$3,Urlaub!$C$5:$C$604,"&gt;="&amp;CF$3)&gt;0,1,0))</f>
        <v>0</v>
      </c>
      <c r="CG33" s="19" t="n">
        <f aca="false">IF($A33="",0,IF(COUNTIFS(Urlaub!$A$5:$A$604,$A33,Urlaub!$B$5:$B$604,"&lt;="&amp;CG$3,Urlaub!$C$5:$C$604,"&gt;="&amp;CG$3)&gt;0,1,0))</f>
        <v>0</v>
      </c>
      <c r="CH33" s="19" t="n">
        <f aca="false">IF($A33="",0,IF(COUNTIFS(Urlaub!$A$5:$A$604,$A33,Urlaub!$B$5:$B$604,"&lt;="&amp;CH$3,Urlaub!$C$5:$C$604,"&gt;="&amp;CH$3)&gt;0,1,0))</f>
        <v>0</v>
      </c>
      <c r="CI33" s="19" t="n">
        <f aca="false">IF($A33="",0,IF(COUNTIFS(Urlaub!$A$5:$A$604,$A33,Urlaub!$B$5:$B$604,"&lt;="&amp;CI$3,Urlaub!$C$5:$C$604,"&gt;="&amp;CI$3)&gt;0,1,0))</f>
        <v>0</v>
      </c>
      <c r="CJ33" s="19" t="n">
        <f aca="false">IF($A33="",0,IF(COUNTIFS(Urlaub!$A$5:$A$604,$A33,Urlaub!$B$5:$B$604,"&lt;="&amp;CJ$3,Urlaub!$C$5:$C$604,"&gt;="&amp;CJ$3)&gt;0,1,0))</f>
        <v>0</v>
      </c>
      <c r="CK33" s="19" t="n">
        <f aca="false">IF($A33="",0,IF(COUNTIFS(Urlaub!$A$5:$A$604,$A33,Urlaub!$B$5:$B$604,"&lt;="&amp;CK$3,Urlaub!$C$5:$C$604,"&gt;="&amp;CK$3)&gt;0,1,0))</f>
        <v>0</v>
      </c>
      <c r="CL33" s="19" t="n">
        <f aca="false">IF($A33="",0,IF(COUNTIFS(Urlaub!$A$5:$A$604,$A33,Urlaub!$B$5:$B$604,"&lt;="&amp;CL$3,Urlaub!$C$5:$C$604,"&gt;="&amp;CL$3)&gt;0,1,0))</f>
        <v>0</v>
      </c>
      <c r="CM33" s="19" t="n">
        <f aca="false">IF($A33="",0,IF(COUNTIFS(Urlaub!$A$5:$A$604,$A33,Urlaub!$B$5:$B$604,"&lt;="&amp;CM$3,Urlaub!$C$5:$C$604,"&gt;="&amp;CM$3)&gt;0,1,0))</f>
        <v>0</v>
      </c>
      <c r="CN33" s="19" t="n">
        <f aca="false">IF($A33="",0,IF(COUNTIFS(Urlaub!$A$5:$A$604,$A33,Urlaub!$B$5:$B$604,"&lt;="&amp;CN$3,Urlaub!$C$5:$C$604,"&gt;="&amp;CN$3)&gt;0,1,0))</f>
        <v>0</v>
      </c>
      <c r="CO33" s="19" t="n">
        <f aca="false">IF($A33="",0,IF(COUNTIFS(Urlaub!$A$5:$A$604,$A33,Urlaub!$B$5:$B$604,"&lt;="&amp;CO$3,Urlaub!$C$5:$C$604,"&gt;="&amp;CO$3)&gt;0,1,0))</f>
        <v>0</v>
      </c>
      <c r="CP33" s="19" t="n">
        <f aca="false">IF($A33="",0,IF(COUNTIFS(Urlaub!$A$5:$A$604,$A33,Urlaub!$B$5:$B$604,"&lt;="&amp;CP$3,Urlaub!$C$5:$C$604,"&gt;="&amp;CP$3)&gt;0,1,0))</f>
        <v>0</v>
      </c>
      <c r="CQ33" s="19" t="n">
        <f aca="false">IF($A33="",0,IF(COUNTIFS(Urlaub!$A$5:$A$604,$A33,Urlaub!$B$5:$B$604,"&lt;="&amp;CQ$3,Urlaub!$C$5:$C$604,"&gt;="&amp;CQ$3)&gt;0,1,0))</f>
        <v>0</v>
      </c>
      <c r="CR33" s="19" t="n">
        <f aca="false">IF($A33="",0,IF(COUNTIFS(Urlaub!$A$5:$A$604,$A33,Urlaub!$B$5:$B$604,"&lt;="&amp;CR$3,Urlaub!$C$5:$C$604,"&gt;="&amp;CR$3)&gt;0,1,0))</f>
        <v>0</v>
      </c>
      <c r="CS33" s="19" t="n">
        <f aca="false">IF($A33="",0,IF(COUNTIFS(Urlaub!$A$5:$A$604,$A33,Urlaub!$B$5:$B$604,"&lt;="&amp;CS$3,Urlaub!$C$5:$C$604,"&gt;="&amp;CS$3)&gt;0,1,0))</f>
        <v>0</v>
      </c>
      <c r="CT33" s="19" t="n">
        <f aca="false">IF($A33="",0,IF(COUNTIFS(Urlaub!$A$5:$A$604,$A33,Urlaub!$B$5:$B$604,"&lt;="&amp;CT$3,Urlaub!$C$5:$C$604,"&gt;="&amp;CT$3)&gt;0,1,0))</f>
        <v>0</v>
      </c>
      <c r="CU33" s="19" t="n">
        <f aca="false">IF($A33="",0,IF(COUNTIFS(Urlaub!$A$5:$A$604,$A33,Urlaub!$B$5:$B$604,"&lt;="&amp;CU$3,Urlaub!$C$5:$C$604,"&gt;="&amp;CU$3)&gt;0,1,0))</f>
        <v>0</v>
      </c>
      <c r="CV33" s="19" t="n">
        <f aca="false">IF($A33="",0,IF(COUNTIFS(Urlaub!$A$5:$A$604,$A33,Urlaub!$B$5:$B$604,"&lt;="&amp;CV$3,Urlaub!$C$5:$C$604,"&gt;="&amp;CV$3)&gt;0,1,0))</f>
        <v>0</v>
      </c>
      <c r="CW33" s="19" t="n">
        <f aca="false">IF($A33="",0,IF(COUNTIFS(Urlaub!$A$5:$A$604,$A33,Urlaub!$B$5:$B$604,"&lt;="&amp;CW$3,Urlaub!$C$5:$C$604,"&gt;="&amp;CW$3)&gt;0,1,0))</f>
        <v>0</v>
      </c>
      <c r="CX33" s="19" t="n">
        <f aca="false">IF($A33="",0,IF(COUNTIFS(Urlaub!$A$5:$A$604,$A33,Urlaub!$B$5:$B$604,"&lt;="&amp;CX$3,Urlaub!$C$5:$C$604,"&gt;="&amp;CX$3)&gt;0,1,0))</f>
        <v>0</v>
      </c>
      <c r="CY33" s="19" t="n">
        <f aca="false">IF($A33="",0,IF(COUNTIFS(Urlaub!$A$5:$A$604,$A33,Urlaub!$B$5:$B$604,"&lt;="&amp;CY$3,Urlaub!$C$5:$C$604,"&gt;="&amp;CY$3)&gt;0,1,0))</f>
        <v>0</v>
      </c>
      <c r="CZ33" s="19" t="n">
        <f aca="false">IF($A33="",0,IF(COUNTIFS(Urlaub!$A$5:$A$604,$A33,Urlaub!$B$5:$B$604,"&lt;="&amp;CZ$3,Urlaub!$C$5:$C$604,"&gt;="&amp;CZ$3)&gt;0,1,0))</f>
        <v>0</v>
      </c>
      <c r="DA33" s="19" t="n">
        <f aca="false">IF($A33="",0,IF(COUNTIFS(Urlaub!$A$5:$A$604,$A33,Urlaub!$B$5:$B$604,"&lt;="&amp;DA$3,Urlaub!$C$5:$C$604,"&gt;="&amp;DA$3)&gt;0,1,0))</f>
        <v>0</v>
      </c>
      <c r="DB33" s="19" t="n">
        <f aca="false">IF($A33="",0,IF(COUNTIFS(Urlaub!$A$5:$A$604,$A33,Urlaub!$B$5:$B$604,"&lt;="&amp;DB$3,Urlaub!$C$5:$C$604,"&gt;="&amp;DB$3)&gt;0,1,0))</f>
        <v>0</v>
      </c>
      <c r="DC33" s="19" t="n">
        <f aca="false">IF($A33="",0,IF(COUNTIFS(Urlaub!$A$5:$A$604,$A33,Urlaub!$B$5:$B$604,"&lt;="&amp;DC$3,Urlaub!$C$5:$C$604,"&gt;="&amp;DC$3)&gt;0,1,0))</f>
        <v>0</v>
      </c>
      <c r="DD33" s="19" t="n">
        <f aca="false">IF($A33="",0,IF(COUNTIFS(Urlaub!$A$5:$A$604,$A33,Urlaub!$B$5:$B$604,"&lt;="&amp;DD$3,Urlaub!$C$5:$C$604,"&gt;="&amp;DD$3)&gt;0,1,0))</f>
        <v>0</v>
      </c>
      <c r="DE33" s="19" t="n">
        <f aca="false">IF($A33="",0,IF(COUNTIFS(Urlaub!$A$5:$A$604,$A33,Urlaub!$B$5:$B$604,"&lt;="&amp;DE$3,Urlaub!$C$5:$C$604,"&gt;="&amp;DE$3)&gt;0,1,0))</f>
        <v>0</v>
      </c>
      <c r="DF33" s="19" t="n">
        <f aca="false">IF($A33="",0,IF(COUNTIFS(Urlaub!$A$5:$A$604,$A33,Urlaub!$B$5:$B$604,"&lt;="&amp;DF$3,Urlaub!$C$5:$C$604,"&gt;="&amp;DF$3)&gt;0,1,0))</f>
        <v>0</v>
      </c>
      <c r="DG33" s="19" t="n">
        <f aca="false">IF($A33="",0,IF(COUNTIFS(Urlaub!$A$5:$A$604,$A33,Urlaub!$B$5:$B$604,"&lt;="&amp;DG$3,Urlaub!$C$5:$C$604,"&gt;="&amp;DG$3)&gt;0,1,0))</f>
        <v>0</v>
      </c>
      <c r="DH33" s="19" t="n">
        <f aca="false">IF($A33="",0,IF(COUNTIFS(Urlaub!$A$5:$A$604,$A33,Urlaub!$B$5:$B$604,"&lt;="&amp;DH$3,Urlaub!$C$5:$C$604,"&gt;="&amp;DH$3)&gt;0,1,0))</f>
        <v>0</v>
      </c>
      <c r="DI33" s="19" t="n">
        <f aca="false">IF($A33="",0,IF(COUNTIFS(Urlaub!$A$5:$A$604,$A33,Urlaub!$B$5:$B$604,"&lt;="&amp;DI$3,Urlaub!$C$5:$C$604,"&gt;="&amp;DI$3)&gt;0,1,0))</f>
        <v>0</v>
      </c>
      <c r="DJ33" s="19" t="n">
        <f aca="false">IF($A33="",0,IF(COUNTIFS(Urlaub!$A$5:$A$604,$A33,Urlaub!$B$5:$B$604,"&lt;="&amp;DJ$3,Urlaub!$C$5:$C$604,"&gt;="&amp;DJ$3)&gt;0,1,0))</f>
        <v>0</v>
      </c>
      <c r="DK33" s="19" t="n">
        <f aca="false">IF($A33="",0,IF(COUNTIFS(Urlaub!$A$5:$A$604,$A33,Urlaub!$B$5:$B$604,"&lt;="&amp;DK$3,Urlaub!$C$5:$C$604,"&gt;="&amp;DK$3)&gt;0,1,0))</f>
        <v>0</v>
      </c>
      <c r="DL33" s="19" t="n">
        <f aca="false">IF($A33="",0,IF(COUNTIFS(Urlaub!$A$5:$A$604,$A33,Urlaub!$B$5:$B$604,"&lt;="&amp;DL$3,Urlaub!$C$5:$C$604,"&gt;="&amp;DL$3)&gt;0,1,0))</f>
        <v>0</v>
      </c>
      <c r="DM33" s="19" t="n">
        <f aca="false">IF($A33="",0,IF(COUNTIFS(Urlaub!$A$5:$A$604,$A33,Urlaub!$B$5:$B$604,"&lt;="&amp;DM$3,Urlaub!$C$5:$C$604,"&gt;="&amp;DM$3)&gt;0,1,0))</f>
        <v>0</v>
      </c>
      <c r="DN33" s="19" t="n">
        <f aca="false">IF($A33="",0,IF(COUNTIFS(Urlaub!$A$5:$A$604,$A33,Urlaub!$B$5:$B$604,"&lt;="&amp;DN$3,Urlaub!$C$5:$C$604,"&gt;="&amp;DN$3)&gt;0,1,0))</f>
        <v>0</v>
      </c>
      <c r="DO33" s="19" t="n">
        <f aca="false">IF($A33="",0,IF(COUNTIFS(Urlaub!$A$5:$A$604,$A33,Urlaub!$B$5:$B$604,"&lt;="&amp;DO$3,Urlaub!$C$5:$C$604,"&gt;="&amp;DO$3)&gt;0,1,0))</f>
        <v>0</v>
      </c>
      <c r="DP33" s="19" t="n">
        <f aca="false">IF($A33="",0,IF(COUNTIFS(Urlaub!$A$5:$A$604,$A33,Urlaub!$B$5:$B$604,"&lt;="&amp;DP$3,Urlaub!$C$5:$C$604,"&gt;="&amp;DP$3)&gt;0,1,0))</f>
        <v>0</v>
      </c>
      <c r="DQ33" s="19" t="n">
        <f aca="false">IF($A33="",0,IF(COUNTIFS(Urlaub!$A$5:$A$604,$A33,Urlaub!$B$5:$B$604,"&lt;="&amp;DQ$3,Urlaub!$C$5:$C$604,"&gt;="&amp;DQ$3)&gt;0,1,0))</f>
        <v>0</v>
      </c>
      <c r="DR33" s="19" t="n">
        <f aca="false">IF($A33="",0,IF(COUNTIFS(Urlaub!$A$5:$A$604,$A33,Urlaub!$B$5:$B$604,"&lt;="&amp;DR$3,Urlaub!$C$5:$C$604,"&gt;="&amp;DR$3)&gt;0,1,0))</f>
        <v>0</v>
      </c>
      <c r="DS33" s="19" t="n">
        <f aca="false">IF($A33="",0,IF(COUNTIFS(Urlaub!$A$5:$A$604,$A33,Urlaub!$B$5:$B$604,"&lt;="&amp;DS$3,Urlaub!$C$5:$C$604,"&gt;="&amp;DS$3)&gt;0,1,0))</f>
        <v>0</v>
      </c>
      <c r="DT33" s="19" t="n">
        <f aca="false">IF($A33="",0,IF(COUNTIFS(Urlaub!$A$5:$A$604,$A33,Urlaub!$B$5:$B$604,"&lt;="&amp;DT$3,Urlaub!$C$5:$C$604,"&gt;="&amp;DT$3)&gt;0,1,0))</f>
        <v>0</v>
      </c>
      <c r="DU33" s="19" t="n">
        <f aca="false">IF($A33="",0,IF(COUNTIFS(Urlaub!$A$5:$A$604,$A33,Urlaub!$B$5:$B$604,"&lt;="&amp;DU$3,Urlaub!$C$5:$C$604,"&gt;="&amp;DU$3)&gt;0,1,0))</f>
        <v>0</v>
      </c>
      <c r="DV33" s="19" t="n">
        <f aca="false">IF($A33="",0,IF(COUNTIFS(Urlaub!$A$5:$A$604,$A33,Urlaub!$B$5:$B$604,"&lt;="&amp;DV$3,Urlaub!$C$5:$C$604,"&gt;="&amp;DV$3)&gt;0,1,0))</f>
        <v>0</v>
      </c>
      <c r="DW33" s="19" t="n">
        <f aca="false">IF($A33="",0,IF(COUNTIFS(Urlaub!$A$5:$A$604,$A33,Urlaub!$B$5:$B$604,"&lt;="&amp;DW$3,Urlaub!$C$5:$C$604,"&gt;="&amp;DW$3)&gt;0,1,0))</f>
        <v>0</v>
      </c>
      <c r="DX33" s="19" t="n">
        <f aca="false">IF($A33="",0,IF(COUNTIFS(Urlaub!$A$5:$A$604,$A33,Urlaub!$B$5:$B$604,"&lt;="&amp;DX$3,Urlaub!$C$5:$C$604,"&gt;="&amp;DX$3)&gt;0,1,0))</f>
        <v>0</v>
      </c>
      <c r="DY33" s="19" t="n">
        <f aca="false">IF($A33="",0,IF(COUNTIFS(Urlaub!$A$5:$A$604,$A33,Urlaub!$B$5:$B$604,"&lt;="&amp;DY$3,Urlaub!$C$5:$C$604,"&gt;="&amp;DY$3)&gt;0,1,0))</f>
        <v>0</v>
      </c>
      <c r="DZ33" s="19" t="n">
        <f aca="false">IF($A33="",0,IF(COUNTIFS(Urlaub!$A$5:$A$604,$A33,Urlaub!$B$5:$B$604,"&lt;="&amp;DZ$3,Urlaub!$C$5:$C$604,"&gt;="&amp;DZ$3)&gt;0,1,0))</f>
        <v>0</v>
      </c>
      <c r="EA33" s="19" t="n">
        <f aca="false">IF($A33="",0,IF(COUNTIFS(Urlaub!$A$5:$A$604,$A33,Urlaub!$B$5:$B$604,"&lt;="&amp;EA$3,Urlaub!$C$5:$C$604,"&gt;="&amp;EA$3)&gt;0,1,0))</f>
        <v>0</v>
      </c>
      <c r="EB33" s="19" t="n">
        <f aca="false">IF($A33="",0,IF(COUNTIFS(Urlaub!$A$5:$A$604,$A33,Urlaub!$B$5:$B$604,"&lt;="&amp;EB$3,Urlaub!$C$5:$C$604,"&gt;="&amp;EB$3)&gt;0,1,0))</f>
        <v>0</v>
      </c>
      <c r="EC33" s="19" t="n">
        <f aca="false">IF($A33="",0,IF(COUNTIFS(Urlaub!$A$5:$A$604,$A33,Urlaub!$B$5:$B$604,"&lt;="&amp;EC$3,Urlaub!$C$5:$C$604,"&gt;="&amp;EC$3)&gt;0,1,0))</f>
        <v>0</v>
      </c>
      <c r="ED33" s="19" t="n">
        <f aca="false">IF($A33="",0,IF(COUNTIFS(Urlaub!$A$5:$A$604,$A33,Urlaub!$B$5:$B$604,"&lt;="&amp;ED$3,Urlaub!$C$5:$C$604,"&gt;="&amp;ED$3)&gt;0,1,0))</f>
        <v>0</v>
      </c>
      <c r="EE33" s="19" t="n">
        <f aca="false">IF($A33="",0,IF(COUNTIFS(Urlaub!$A$5:$A$604,$A33,Urlaub!$B$5:$B$604,"&lt;="&amp;EE$3,Urlaub!$C$5:$C$604,"&gt;="&amp;EE$3)&gt;0,1,0))</f>
        <v>0</v>
      </c>
      <c r="EF33" s="19" t="n">
        <f aca="false">IF($A33="",0,IF(COUNTIFS(Urlaub!$A$5:$A$604,$A33,Urlaub!$B$5:$B$604,"&lt;="&amp;EF$3,Urlaub!$C$5:$C$604,"&gt;="&amp;EF$3)&gt;0,1,0))</f>
        <v>0</v>
      </c>
      <c r="EG33" s="19" t="n">
        <f aca="false">IF($A33="",0,IF(COUNTIFS(Urlaub!$A$5:$A$604,$A33,Urlaub!$B$5:$B$604,"&lt;="&amp;EG$3,Urlaub!$C$5:$C$604,"&gt;="&amp;EG$3)&gt;0,1,0))</f>
        <v>0</v>
      </c>
      <c r="EH33" s="19" t="n">
        <f aca="false">IF($A33="",0,IF(COUNTIFS(Urlaub!$A$5:$A$604,$A33,Urlaub!$B$5:$B$604,"&lt;="&amp;EH$3,Urlaub!$C$5:$C$604,"&gt;="&amp;EH$3)&gt;0,1,0))</f>
        <v>0</v>
      </c>
      <c r="EI33" s="19" t="n">
        <f aca="false">IF($A33="",0,IF(COUNTIFS(Urlaub!$A$5:$A$604,$A33,Urlaub!$B$5:$B$604,"&lt;="&amp;EI$3,Urlaub!$C$5:$C$604,"&gt;="&amp;EI$3)&gt;0,1,0))</f>
        <v>0</v>
      </c>
      <c r="EJ33" s="19" t="n">
        <f aca="false">IF($A33="",0,IF(COUNTIFS(Urlaub!$A$5:$A$604,$A33,Urlaub!$B$5:$B$604,"&lt;="&amp;EJ$3,Urlaub!$C$5:$C$604,"&gt;="&amp;EJ$3)&gt;0,1,0))</f>
        <v>0</v>
      </c>
      <c r="EK33" s="19" t="n">
        <f aca="false">IF($A33="",0,IF(COUNTIFS(Urlaub!$A$5:$A$604,$A33,Urlaub!$B$5:$B$604,"&lt;="&amp;EK$3,Urlaub!$C$5:$C$604,"&gt;="&amp;EK$3)&gt;0,1,0))</f>
        <v>0</v>
      </c>
      <c r="EL33" s="19" t="n">
        <f aca="false">IF($A33="",0,IF(COUNTIFS(Urlaub!$A$5:$A$604,$A33,Urlaub!$B$5:$B$604,"&lt;="&amp;EL$3,Urlaub!$C$5:$C$604,"&gt;="&amp;EL$3)&gt;0,1,0))</f>
        <v>0</v>
      </c>
      <c r="EM33" s="19" t="n">
        <f aca="false">IF($A33="",0,IF(COUNTIFS(Urlaub!$A$5:$A$604,$A33,Urlaub!$B$5:$B$604,"&lt;="&amp;EM$3,Urlaub!$C$5:$C$604,"&gt;="&amp;EM$3)&gt;0,1,0))</f>
        <v>0</v>
      </c>
      <c r="EN33" s="19" t="n">
        <f aca="false">IF($A33="",0,IF(COUNTIFS(Urlaub!$A$5:$A$604,$A33,Urlaub!$B$5:$B$604,"&lt;="&amp;EN$3,Urlaub!$C$5:$C$604,"&gt;="&amp;EN$3)&gt;0,1,0))</f>
        <v>0</v>
      </c>
      <c r="EO33" s="19" t="n">
        <f aca="false">IF($A33="",0,IF(COUNTIFS(Urlaub!$A$5:$A$604,$A33,Urlaub!$B$5:$B$604,"&lt;="&amp;EO$3,Urlaub!$C$5:$C$604,"&gt;="&amp;EO$3)&gt;0,1,0))</f>
        <v>0</v>
      </c>
      <c r="EP33" s="19" t="n">
        <f aca="false">IF($A33="",0,IF(COUNTIFS(Urlaub!$A$5:$A$604,$A33,Urlaub!$B$5:$B$604,"&lt;="&amp;EP$3,Urlaub!$C$5:$C$604,"&gt;="&amp;EP$3)&gt;0,1,0))</f>
        <v>0</v>
      </c>
      <c r="EQ33" s="19" t="n">
        <f aca="false">IF($A33="",0,IF(COUNTIFS(Urlaub!$A$5:$A$604,$A33,Urlaub!$B$5:$B$604,"&lt;="&amp;EQ$3,Urlaub!$C$5:$C$604,"&gt;="&amp;EQ$3)&gt;0,1,0))</f>
        <v>0</v>
      </c>
      <c r="ER33" s="19" t="n">
        <f aca="false">IF($A33="",0,IF(COUNTIFS(Urlaub!$A$5:$A$604,$A33,Urlaub!$B$5:$B$604,"&lt;="&amp;ER$3,Urlaub!$C$5:$C$604,"&gt;="&amp;ER$3)&gt;0,1,0))</f>
        <v>0</v>
      </c>
      <c r="ES33" s="19" t="n">
        <f aca="false">IF($A33="",0,IF(COUNTIFS(Urlaub!$A$5:$A$604,$A33,Urlaub!$B$5:$B$604,"&lt;="&amp;ES$3,Urlaub!$C$5:$C$604,"&gt;="&amp;ES$3)&gt;0,1,0))</f>
        <v>0</v>
      </c>
      <c r="ET33" s="19" t="n">
        <f aca="false">IF($A33="",0,IF(COUNTIFS(Urlaub!$A$5:$A$604,$A33,Urlaub!$B$5:$B$604,"&lt;="&amp;ET$3,Urlaub!$C$5:$C$604,"&gt;="&amp;ET$3)&gt;0,1,0))</f>
        <v>0</v>
      </c>
      <c r="EU33" s="19" t="n">
        <f aca="false">IF($A33="",0,IF(COUNTIFS(Urlaub!$A$5:$A$604,$A33,Urlaub!$B$5:$B$604,"&lt;="&amp;EU$3,Urlaub!$C$5:$C$604,"&gt;="&amp;EU$3)&gt;0,1,0))</f>
        <v>0</v>
      </c>
      <c r="EV33" s="19" t="n">
        <f aca="false">IF($A33="",0,IF(COUNTIFS(Urlaub!$A$5:$A$604,$A33,Urlaub!$B$5:$B$604,"&lt;="&amp;EV$3,Urlaub!$C$5:$C$604,"&gt;="&amp;EV$3)&gt;0,1,0))</f>
        <v>0</v>
      </c>
      <c r="EW33" s="19" t="n">
        <f aca="false">IF($A33="",0,IF(COUNTIFS(Urlaub!$A$5:$A$604,$A33,Urlaub!$B$5:$B$604,"&lt;="&amp;EW$3,Urlaub!$C$5:$C$604,"&gt;="&amp;EW$3)&gt;0,1,0))</f>
        <v>0</v>
      </c>
      <c r="EX33" s="19" t="n">
        <f aca="false">IF($A33="",0,IF(COUNTIFS(Urlaub!$A$5:$A$604,$A33,Urlaub!$B$5:$B$604,"&lt;="&amp;EX$3,Urlaub!$C$5:$C$604,"&gt;="&amp;EX$3)&gt;0,1,0))</f>
        <v>0</v>
      </c>
      <c r="EY33" s="19" t="n">
        <f aca="false">IF($A33="",0,IF(COUNTIFS(Urlaub!$A$5:$A$604,$A33,Urlaub!$B$5:$B$604,"&lt;="&amp;EY$3,Urlaub!$C$5:$C$604,"&gt;="&amp;EY$3)&gt;0,1,0))</f>
        <v>0</v>
      </c>
      <c r="EZ33" s="19" t="n">
        <f aca="false">IF($A33="",0,IF(COUNTIFS(Urlaub!$A$5:$A$604,$A33,Urlaub!$B$5:$B$604,"&lt;="&amp;EZ$3,Urlaub!$C$5:$C$604,"&gt;="&amp;EZ$3)&gt;0,1,0))</f>
        <v>0</v>
      </c>
      <c r="FA33" s="19" t="n">
        <f aca="false">IF($A33="",0,IF(COUNTIFS(Urlaub!$A$5:$A$604,$A33,Urlaub!$B$5:$B$604,"&lt;="&amp;FA$3,Urlaub!$C$5:$C$604,"&gt;="&amp;FA$3)&gt;0,1,0))</f>
        <v>0</v>
      </c>
      <c r="FB33" s="19" t="n">
        <f aca="false">IF($A33="",0,IF(COUNTIFS(Urlaub!$A$5:$A$604,$A33,Urlaub!$B$5:$B$604,"&lt;="&amp;FB$3,Urlaub!$C$5:$C$604,"&gt;="&amp;FB$3)&gt;0,1,0))</f>
        <v>0</v>
      </c>
      <c r="FC33" s="19" t="n">
        <f aca="false">IF($A33="",0,IF(COUNTIFS(Urlaub!$A$5:$A$604,$A33,Urlaub!$B$5:$B$604,"&lt;="&amp;FC$3,Urlaub!$C$5:$C$604,"&gt;="&amp;FC$3)&gt;0,1,0))</f>
        <v>0</v>
      </c>
      <c r="FD33" s="19" t="n">
        <f aca="false">IF($A33="",0,IF(COUNTIFS(Urlaub!$A$5:$A$604,$A33,Urlaub!$B$5:$B$604,"&lt;="&amp;FD$3,Urlaub!$C$5:$C$604,"&gt;="&amp;FD$3)&gt;0,1,0))</f>
        <v>0</v>
      </c>
      <c r="FE33" s="19" t="n">
        <f aca="false">IF($A33="",0,IF(COUNTIFS(Urlaub!$A$5:$A$604,$A33,Urlaub!$B$5:$B$604,"&lt;="&amp;FE$3,Urlaub!$C$5:$C$604,"&gt;="&amp;FE$3)&gt;0,1,0))</f>
        <v>0</v>
      </c>
      <c r="FF33" s="19" t="n">
        <f aca="false">IF($A33="",0,IF(COUNTIFS(Urlaub!$A$5:$A$604,$A33,Urlaub!$B$5:$B$604,"&lt;="&amp;FF$3,Urlaub!$C$5:$C$604,"&gt;="&amp;FF$3)&gt;0,1,0))</f>
        <v>0</v>
      </c>
      <c r="FG33" s="19" t="n">
        <f aca="false">IF($A33="",0,IF(COUNTIFS(Urlaub!$A$5:$A$604,$A33,Urlaub!$B$5:$B$604,"&lt;="&amp;FG$3,Urlaub!$C$5:$C$604,"&gt;="&amp;FG$3)&gt;0,1,0))</f>
        <v>0</v>
      </c>
      <c r="FH33" s="19" t="n">
        <f aca="false">IF($A33="",0,IF(COUNTIFS(Urlaub!$A$5:$A$604,$A33,Urlaub!$B$5:$B$604,"&lt;="&amp;FH$3,Urlaub!$C$5:$C$604,"&gt;="&amp;FH$3)&gt;0,1,0))</f>
        <v>0</v>
      </c>
      <c r="FI33" s="19" t="n">
        <f aca="false">IF($A33="",0,IF(COUNTIFS(Urlaub!$A$5:$A$604,$A33,Urlaub!$B$5:$B$604,"&lt;="&amp;FI$3,Urlaub!$C$5:$C$604,"&gt;="&amp;FI$3)&gt;0,1,0))</f>
        <v>0</v>
      </c>
      <c r="FJ33" s="19" t="n">
        <f aca="false">IF($A33="",0,IF(COUNTIFS(Urlaub!$A$5:$A$604,$A33,Urlaub!$B$5:$B$604,"&lt;="&amp;FJ$3,Urlaub!$C$5:$C$604,"&gt;="&amp;FJ$3)&gt;0,1,0))</f>
        <v>0</v>
      </c>
      <c r="FK33" s="19" t="n">
        <f aca="false">IF($A33="",0,IF(COUNTIFS(Urlaub!$A$5:$A$604,$A33,Urlaub!$B$5:$B$604,"&lt;="&amp;FK$3,Urlaub!$C$5:$C$604,"&gt;="&amp;FK$3)&gt;0,1,0))</f>
        <v>0</v>
      </c>
      <c r="FL33" s="19" t="n">
        <f aca="false">IF($A33="",0,IF(COUNTIFS(Urlaub!$A$5:$A$604,$A33,Urlaub!$B$5:$B$604,"&lt;="&amp;FL$3,Urlaub!$C$5:$C$604,"&gt;="&amp;FL$3)&gt;0,1,0))</f>
        <v>0</v>
      </c>
      <c r="FM33" s="19" t="n">
        <f aca="false">IF($A33="",0,IF(COUNTIFS(Urlaub!$A$5:$A$604,$A33,Urlaub!$B$5:$B$604,"&lt;="&amp;FM$3,Urlaub!$C$5:$C$604,"&gt;="&amp;FM$3)&gt;0,1,0))</f>
        <v>0</v>
      </c>
      <c r="FN33" s="19" t="n">
        <f aca="false">IF($A33="",0,IF(COUNTIFS(Urlaub!$A$5:$A$604,$A33,Urlaub!$B$5:$B$604,"&lt;="&amp;FN$3,Urlaub!$C$5:$C$604,"&gt;="&amp;FN$3)&gt;0,1,0))</f>
        <v>0</v>
      </c>
      <c r="FO33" s="19" t="n">
        <f aca="false">IF($A33="",0,IF(COUNTIFS(Urlaub!$A$5:$A$604,$A33,Urlaub!$B$5:$B$604,"&lt;="&amp;FO$3,Urlaub!$C$5:$C$604,"&gt;="&amp;FO$3)&gt;0,1,0))</f>
        <v>0</v>
      </c>
      <c r="FP33" s="19" t="n">
        <f aca="false">IF($A33="",0,IF(COUNTIFS(Urlaub!$A$5:$A$604,$A33,Urlaub!$B$5:$B$604,"&lt;="&amp;FP$3,Urlaub!$C$5:$C$604,"&gt;="&amp;FP$3)&gt;0,1,0))</f>
        <v>0</v>
      </c>
      <c r="FQ33" s="19" t="n">
        <f aca="false">IF($A33="",0,IF(COUNTIFS(Urlaub!$A$5:$A$604,$A33,Urlaub!$B$5:$B$604,"&lt;="&amp;FQ$3,Urlaub!$C$5:$C$604,"&gt;="&amp;FQ$3)&gt;0,1,0))</f>
        <v>0</v>
      </c>
      <c r="FR33" s="19" t="n">
        <f aca="false">IF($A33="",0,IF(COUNTIFS(Urlaub!$A$5:$A$604,$A33,Urlaub!$B$5:$B$604,"&lt;="&amp;FR$3,Urlaub!$C$5:$C$604,"&gt;="&amp;FR$3)&gt;0,1,0))</f>
        <v>0</v>
      </c>
      <c r="FS33" s="19" t="n">
        <f aca="false">IF($A33="",0,IF(COUNTIFS(Urlaub!$A$5:$A$604,$A33,Urlaub!$B$5:$B$604,"&lt;="&amp;FS$3,Urlaub!$C$5:$C$604,"&gt;="&amp;FS$3)&gt;0,1,0))</f>
        <v>0</v>
      </c>
      <c r="FT33" s="19" t="n">
        <f aca="false">IF($A33="",0,IF(COUNTIFS(Urlaub!$A$5:$A$604,$A33,Urlaub!$B$5:$B$604,"&lt;="&amp;FT$3,Urlaub!$C$5:$C$604,"&gt;="&amp;FT$3)&gt;0,1,0))</f>
        <v>0</v>
      </c>
      <c r="FU33" s="19" t="n">
        <f aca="false">IF($A33="",0,IF(COUNTIFS(Urlaub!$A$5:$A$604,$A33,Urlaub!$B$5:$B$604,"&lt;="&amp;FU$3,Urlaub!$C$5:$C$604,"&gt;="&amp;FU$3)&gt;0,1,0))</f>
        <v>0</v>
      </c>
      <c r="FV33" s="19" t="n">
        <f aca="false">IF($A33="",0,IF(COUNTIFS(Urlaub!$A$5:$A$604,$A33,Urlaub!$B$5:$B$604,"&lt;="&amp;FV$3,Urlaub!$C$5:$C$604,"&gt;="&amp;FV$3)&gt;0,1,0))</f>
        <v>0</v>
      </c>
      <c r="FW33" s="19" t="n">
        <f aca="false">IF($A33="",0,IF(COUNTIFS(Urlaub!$A$5:$A$604,$A33,Urlaub!$B$5:$B$604,"&lt;="&amp;FW$3,Urlaub!$C$5:$C$604,"&gt;="&amp;FW$3)&gt;0,1,0))</f>
        <v>0</v>
      </c>
      <c r="FX33" s="19" t="n">
        <f aca="false">IF($A33="",0,IF(COUNTIFS(Urlaub!$A$5:$A$604,$A33,Urlaub!$B$5:$B$604,"&lt;="&amp;FX$3,Urlaub!$C$5:$C$604,"&gt;="&amp;FX$3)&gt;0,1,0))</f>
        <v>0</v>
      </c>
      <c r="FY33" s="19" t="n">
        <f aca="false">IF($A33="",0,IF(COUNTIFS(Urlaub!$A$5:$A$604,$A33,Urlaub!$B$5:$B$604,"&lt;="&amp;FY$3,Urlaub!$C$5:$C$604,"&gt;="&amp;FY$3)&gt;0,1,0))</f>
        <v>0</v>
      </c>
      <c r="FZ33" s="19" t="n">
        <f aca="false">IF($A33="",0,IF(COUNTIFS(Urlaub!$A$5:$A$604,$A33,Urlaub!$B$5:$B$604,"&lt;="&amp;FZ$3,Urlaub!$C$5:$C$604,"&gt;="&amp;FZ$3)&gt;0,1,0))</f>
        <v>0</v>
      </c>
      <c r="GA33" s="19" t="n">
        <f aca="false">IF($A33="",0,IF(COUNTIFS(Urlaub!$A$5:$A$604,$A33,Urlaub!$B$5:$B$604,"&lt;="&amp;GA$3,Urlaub!$C$5:$C$604,"&gt;="&amp;GA$3)&gt;0,1,0))</f>
        <v>0</v>
      </c>
      <c r="GB33" s="19" t="n">
        <f aca="false">IF($A33="",0,IF(COUNTIFS(Urlaub!$A$5:$A$604,$A33,Urlaub!$B$5:$B$604,"&lt;="&amp;GB$3,Urlaub!$C$5:$C$604,"&gt;="&amp;GB$3)&gt;0,1,0))</f>
        <v>0</v>
      </c>
      <c r="GC33" s="19" t="n">
        <f aca="false">IF($A33="",0,IF(COUNTIFS(Urlaub!$A$5:$A$604,$A33,Urlaub!$B$5:$B$604,"&lt;="&amp;GC$3,Urlaub!$C$5:$C$604,"&gt;="&amp;GC$3)&gt;0,1,0))</f>
        <v>0</v>
      </c>
      <c r="GD33" s="19" t="n">
        <f aca="false">IF($A33="",0,IF(COUNTIFS(Urlaub!$A$5:$A$604,$A33,Urlaub!$B$5:$B$604,"&lt;="&amp;GD$3,Urlaub!$C$5:$C$604,"&gt;="&amp;GD$3)&gt;0,1,0))</f>
        <v>0</v>
      </c>
      <c r="GE33" s="19" t="n">
        <f aca="false">IF($A33="",0,IF(COUNTIFS(Urlaub!$A$5:$A$604,$A33,Urlaub!$B$5:$B$604,"&lt;="&amp;GE$3,Urlaub!$C$5:$C$604,"&gt;="&amp;GE$3)&gt;0,1,0))</f>
        <v>0</v>
      </c>
      <c r="GF33" s="19" t="n">
        <f aca="false">IF($A33="",0,IF(COUNTIFS(Urlaub!$A$5:$A$604,$A33,Urlaub!$B$5:$B$604,"&lt;="&amp;GF$3,Urlaub!$C$5:$C$604,"&gt;="&amp;GF$3)&gt;0,1,0))</f>
        <v>0</v>
      </c>
      <c r="GG33" s="19" t="n">
        <f aca="false">IF($A33="",0,IF(COUNTIFS(Urlaub!$A$5:$A$604,$A33,Urlaub!$B$5:$B$604,"&lt;="&amp;GG$3,Urlaub!$C$5:$C$604,"&gt;="&amp;GG$3)&gt;0,1,0))</f>
        <v>0</v>
      </c>
      <c r="GH33" s="19" t="n">
        <f aca="false">IF($A33="",0,IF(COUNTIFS(Urlaub!$A$5:$A$604,$A33,Urlaub!$B$5:$B$604,"&lt;="&amp;GH$3,Urlaub!$C$5:$C$604,"&gt;="&amp;GH$3)&gt;0,1,0))</f>
        <v>0</v>
      </c>
      <c r="GI33" s="19" t="n">
        <f aca="false">IF($A33="",0,IF(COUNTIFS(Urlaub!$A$5:$A$604,$A33,Urlaub!$B$5:$B$604,"&lt;="&amp;GI$3,Urlaub!$C$5:$C$604,"&gt;="&amp;GI$3)&gt;0,1,0))</f>
        <v>0</v>
      </c>
      <c r="GJ33" s="19" t="n">
        <f aca="false">IF($A33="",0,IF(COUNTIFS(Urlaub!$A$5:$A$604,$A33,Urlaub!$B$5:$B$604,"&lt;="&amp;GJ$3,Urlaub!$C$5:$C$604,"&gt;="&amp;GJ$3)&gt;0,1,0))</f>
        <v>0</v>
      </c>
      <c r="GK33" s="19" t="n">
        <f aca="false">IF($A33="",0,IF(COUNTIFS(Urlaub!$A$5:$A$604,$A33,Urlaub!$B$5:$B$604,"&lt;="&amp;GK$3,Urlaub!$C$5:$C$604,"&gt;="&amp;GK$3)&gt;0,1,0))</f>
        <v>0</v>
      </c>
      <c r="GL33" s="19" t="n">
        <f aca="false">IF($A33="",0,IF(COUNTIFS(Urlaub!$A$5:$A$604,$A33,Urlaub!$B$5:$B$604,"&lt;="&amp;GL$3,Urlaub!$C$5:$C$604,"&gt;="&amp;GL$3)&gt;0,1,0))</f>
        <v>0</v>
      </c>
      <c r="GM33" s="19" t="n">
        <f aca="false">IF($A33="",0,IF(COUNTIFS(Urlaub!$A$5:$A$604,$A33,Urlaub!$B$5:$B$604,"&lt;="&amp;GM$3,Urlaub!$C$5:$C$604,"&gt;="&amp;GM$3)&gt;0,1,0))</f>
        <v>0</v>
      </c>
      <c r="GN33" s="19" t="n">
        <f aca="false">IF($A33="",0,IF(COUNTIFS(Urlaub!$A$5:$A$604,$A33,Urlaub!$B$5:$B$604,"&lt;="&amp;GN$3,Urlaub!$C$5:$C$604,"&gt;="&amp;GN$3)&gt;0,1,0))</f>
        <v>0</v>
      </c>
      <c r="GO33" s="19" t="n">
        <f aca="false">IF($A33="",0,IF(COUNTIFS(Urlaub!$A$5:$A$604,$A33,Urlaub!$B$5:$B$604,"&lt;="&amp;GO$3,Urlaub!$C$5:$C$604,"&gt;="&amp;GO$3)&gt;0,1,0))</f>
        <v>0</v>
      </c>
      <c r="GP33" s="19" t="n">
        <f aca="false">IF($A33="",0,IF(COUNTIFS(Urlaub!$A$5:$A$604,$A33,Urlaub!$B$5:$B$604,"&lt;="&amp;GP$3,Urlaub!$C$5:$C$604,"&gt;="&amp;GP$3)&gt;0,1,0))</f>
        <v>0</v>
      </c>
      <c r="GQ33" s="19" t="n">
        <f aca="false">IF($A33="",0,IF(COUNTIFS(Urlaub!$A$5:$A$604,$A33,Urlaub!$B$5:$B$604,"&lt;="&amp;GQ$3,Urlaub!$C$5:$C$604,"&gt;="&amp;GQ$3)&gt;0,1,0))</f>
        <v>0</v>
      </c>
      <c r="GR33" s="19" t="n">
        <f aca="false">IF($A33="",0,IF(COUNTIFS(Urlaub!$A$5:$A$604,$A33,Urlaub!$B$5:$B$604,"&lt;="&amp;GR$3,Urlaub!$C$5:$C$604,"&gt;="&amp;GR$3)&gt;0,1,0))</f>
        <v>0</v>
      </c>
      <c r="GS33" s="19" t="n">
        <f aca="false">IF($A33="",0,IF(COUNTIFS(Urlaub!$A$5:$A$604,$A33,Urlaub!$B$5:$B$604,"&lt;="&amp;GS$3,Urlaub!$C$5:$C$604,"&gt;="&amp;GS$3)&gt;0,1,0))</f>
        <v>0</v>
      </c>
      <c r="GT33" s="19" t="n">
        <f aca="false">IF($A33="",0,IF(COUNTIFS(Urlaub!$A$5:$A$604,$A33,Urlaub!$B$5:$B$604,"&lt;="&amp;GT$3,Urlaub!$C$5:$C$604,"&gt;="&amp;GT$3)&gt;0,1,0))</f>
        <v>0</v>
      </c>
      <c r="GU33" s="19" t="n">
        <f aca="false">IF($A33="",0,IF(COUNTIFS(Urlaub!$A$5:$A$604,$A33,Urlaub!$B$5:$B$604,"&lt;="&amp;GU$3,Urlaub!$C$5:$C$604,"&gt;="&amp;GU$3)&gt;0,1,0))</f>
        <v>0</v>
      </c>
      <c r="GV33" s="19" t="n">
        <f aca="false">IF($A33="",0,IF(COUNTIFS(Urlaub!$A$5:$A$604,$A33,Urlaub!$B$5:$B$604,"&lt;="&amp;GV$3,Urlaub!$C$5:$C$604,"&gt;="&amp;GV$3)&gt;0,1,0))</f>
        <v>0</v>
      </c>
      <c r="GW33" s="19" t="n">
        <f aca="false">IF($A33="",0,IF(COUNTIFS(Urlaub!$A$5:$A$604,$A33,Urlaub!$B$5:$B$604,"&lt;="&amp;GW$3,Urlaub!$C$5:$C$604,"&gt;="&amp;GW$3)&gt;0,1,0))</f>
        <v>0</v>
      </c>
      <c r="GX33" s="19" t="n">
        <f aca="false">IF($A33="",0,IF(COUNTIFS(Urlaub!$A$5:$A$604,$A33,Urlaub!$B$5:$B$604,"&lt;="&amp;GX$3,Urlaub!$C$5:$C$604,"&gt;="&amp;GX$3)&gt;0,1,0))</f>
        <v>0</v>
      </c>
      <c r="GY33" s="19" t="n">
        <f aca="false">IF($A33="",0,IF(COUNTIFS(Urlaub!$A$5:$A$604,$A33,Urlaub!$B$5:$B$604,"&lt;="&amp;GY$3,Urlaub!$C$5:$C$604,"&gt;="&amp;GY$3)&gt;0,1,0))</f>
        <v>0</v>
      </c>
      <c r="GZ33" s="19" t="n">
        <f aca="false">IF($A33="",0,IF(COUNTIFS(Urlaub!$A$5:$A$604,$A33,Urlaub!$B$5:$B$604,"&lt;="&amp;GZ$3,Urlaub!$C$5:$C$604,"&gt;="&amp;GZ$3)&gt;0,1,0))</f>
        <v>0</v>
      </c>
      <c r="HA33" s="19" t="n">
        <f aca="false">IF($A33="",0,IF(COUNTIFS(Urlaub!$A$5:$A$604,$A33,Urlaub!$B$5:$B$604,"&lt;="&amp;HA$3,Urlaub!$C$5:$C$604,"&gt;="&amp;HA$3)&gt;0,1,0))</f>
        <v>0</v>
      </c>
      <c r="HB33" s="19" t="n">
        <f aca="false">IF($A33="",0,IF(COUNTIFS(Urlaub!$A$5:$A$604,$A33,Urlaub!$B$5:$B$604,"&lt;="&amp;HB$3,Urlaub!$C$5:$C$604,"&gt;="&amp;HB$3)&gt;0,1,0))</f>
        <v>0</v>
      </c>
      <c r="HC33" s="19" t="n">
        <f aca="false">IF($A33="",0,IF(COUNTIFS(Urlaub!$A$5:$A$604,$A33,Urlaub!$B$5:$B$604,"&lt;="&amp;HC$3,Urlaub!$C$5:$C$604,"&gt;="&amp;HC$3)&gt;0,1,0))</f>
        <v>0</v>
      </c>
      <c r="HD33" s="19" t="n">
        <f aca="false">IF($A33="",0,IF(COUNTIFS(Urlaub!$A$5:$A$604,$A33,Urlaub!$B$5:$B$604,"&lt;="&amp;HD$3,Urlaub!$C$5:$C$604,"&gt;="&amp;HD$3)&gt;0,1,0))</f>
        <v>0</v>
      </c>
      <c r="HE33" s="19" t="n">
        <f aca="false">IF($A33="",0,IF(COUNTIFS(Urlaub!$A$5:$A$604,$A33,Urlaub!$B$5:$B$604,"&lt;="&amp;HE$3,Urlaub!$C$5:$C$604,"&gt;="&amp;HE$3)&gt;0,1,0))</f>
        <v>0</v>
      </c>
      <c r="HF33" s="19" t="n">
        <f aca="false">IF($A33="",0,IF(COUNTIFS(Urlaub!$A$5:$A$604,$A33,Urlaub!$B$5:$B$604,"&lt;="&amp;HF$3,Urlaub!$C$5:$C$604,"&gt;="&amp;HF$3)&gt;0,1,0))</f>
        <v>0</v>
      </c>
      <c r="HG33" s="19" t="n">
        <f aca="false">IF($A33="",0,IF(COUNTIFS(Urlaub!$A$5:$A$604,$A33,Urlaub!$B$5:$B$604,"&lt;="&amp;HG$3,Urlaub!$C$5:$C$604,"&gt;="&amp;HG$3)&gt;0,1,0))</f>
        <v>0</v>
      </c>
      <c r="HH33" s="19" t="n">
        <f aca="false">IF($A33="",0,IF(COUNTIFS(Urlaub!$A$5:$A$604,$A33,Urlaub!$B$5:$B$604,"&lt;="&amp;HH$3,Urlaub!$C$5:$C$604,"&gt;="&amp;HH$3)&gt;0,1,0))</f>
        <v>0</v>
      </c>
      <c r="HI33" s="19" t="n">
        <f aca="false">IF($A33="",0,IF(COUNTIFS(Urlaub!$A$5:$A$604,$A33,Urlaub!$B$5:$B$604,"&lt;="&amp;HI$3,Urlaub!$C$5:$C$604,"&gt;="&amp;HI$3)&gt;0,1,0))</f>
        <v>0</v>
      </c>
      <c r="HJ33" s="19" t="n">
        <f aca="false">IF($A33="",0,IF(COUNTIFS(Urlaub!$A$5:$A$604,$A33,Urlaub!$B$5:$B$604,"&lt;="&amp;HJ$3,Urlaub!$C$5:$C$604,"&gt;="&amp;HJ$3)&gt;0,1,0))</f>
        <v>0</v>
      </c>
      <c r="HK33" s="19" t="n">
        <f aca="false">IF($A33="",0,IF(COUNTIFS(Urlaub!$A$5:$A$604,$A33,Urlaub!$B$5:$B$604,"&lt;="&amp;HK$3,Urlaub!$C$5:$C$604,"&gt;="&amp;HK$3)&gt;0,1,0))</f>
        <v>0</v>
      </c>
      <c r="HL33" s="19" t="n">
        <f aca="false">IF($A33="",0,IF(COUNTIFS(Urlaub!$A$5:$A$604,$A33,Urlaub!$B$5:$B$604,"&lt;="&amp;HL$3,Urlaub!$C$5:$C$604,"&gt;="&amp;HL$3)&gt;0,1,0))</f>
        <v>0</v>
      </c>
      <c r="HM33" s="19" t="n">
        <f aca="false">IF($A33="",0,IF(COUNTIFS(Urlaub!$A$5:$A$604,$A33,Urlaub!$B$5:$B$604,"&lt;="&amp;HM$3,Urlaub!$C$5:$C$604,"&gt;="&amp;HM$3)&gt;0,1,0))</f>
        <v>0</v>
      </c>
      <c r="HN33" s="19" t="n">
        <f aca="false">IF($A33="",0,IF(COUNTIFS(Urlaub!$A$5:$A$604,$A33,Urlaub!$B$5:$B$604,"&lt;="&amp;HN$3,Urlaub!$C$5:$C$604,"&gt;="&amp;HN$3)&gt;0,1,0))</f>
        <v>0</v>
      </c>
      <c r="HO33" s="19" t="n">
        <f aca="false">IF($A33="",0,IF(COUNTIFS(Urlaub!$A$5:$A$604,$A33,Urlaub!$B$5:$B$604,"&lt;="&amp;HO$3,Urlaub!$C$5:$C$604,"&gt;="&amp;HO$3)&gt;0,1,0))</f>
        <v>0</v>
      </c>
      <c r="HP33" s="19" t="n">
        <f aca="false">IF($A33="",0,IF(COUNTIFS(Urlaub!$A$5:$A$604,$A33,Urlaub!$B$5:$B$604,"&lt;="&amp;HP$3,Urlaub!$C$5:$C$604,"&gt;="&amp;HP$3)&gt;0,1,0))</f>
        <v>0</v>
      </c>
      <c r="HQ33" s="19" t="n">
        <f aca="false">IF($A33="",0,IF(COUNTIFS(Urlaub!$A$5:$A$604,$A33,Urlaub!$B$5:$B$604,"&lt;="&amp;HQ$3,Urlaub!$C$5:$C$604,"&gt;="&amp;HQ$3)&gt;0,1,0))</f>
        <v>0</v>
      </c>
      <c r="HR33" s="19" t="n">
        <f aca="false">IF($A33="",0,IF(COUNTIFS(Urlaub!$A$5:$A$604,$A33,Urlaub!$B$5:$B$604,"&lt;="&amp;HR$3,Urlaub!$C$5:$C$604,"&gt;="&amp;HR$3)&gt;0,1,0))</f>
        <v>0</v>
      </c>
      <c r="HS33" s="19" t="n">
        <f aca="false">IF($A33="",0,IF(COUNTIFS(Urlaub!$A$5:$A$604,$A33,Urlaub!$B$5:$B$604,"&lt;="&amp;HS$3,Urlaub!$C$5:$C$604,"&gt;="&amp;HS$3)&gt;0,1,0))</f>
        <v>0</v>
      </c>
      <c r="HT33" s="19" t="n">
        <f aca="false">IF($A33="",0,IF(COUNTIFS(Urlaub!$A$5:$A$604,$A33,Urlaub!$B$5:$B$604,"&lt;="&amp;HT$3,Urlaub!$C$5:$C$604,"&gt;="&amp;HT$3)&gt;0,1,0))</f>
        <v>0</v>
      </c>
      <c r="HU33" s="19" t="n">
        <f aca="false">IF($A33="",0,IF(COUNTIFS(Urlaub!$A$5:$A$604,$A33,Urlaub!$B$5:$B$604,"&lt;="&amp;HU$3,Urlaub!$C$5:$C$604,"&gt;="&amp;HU$3)&gt;0,1,0))</f>
        <v>0</v>
      </c>
      <c r="HV33" s="19" t="n">
        <f aca="false">IF($A33="",0,IF(COUNTIFS(Urlaub!$A$5:$A$604,$A33,Urlaub!$B$5:$B$604,"&lt;="&amp;HV$3,Urlaub!$C$5:$C$604,"&gt;="&amp;HV$3)&gt;0,1,0))</f>
        <v>0</v>
      </c>
      <c r="HW33" s="19" t="n">
        <f aca="false">IF($A33="",0,IF(COUNTIFS(Urlaub!$A$5:$A$604,$A33,Urlaub!$B$5:$B$604,"&lt;="&amp;HW$3,Urlaub!$C$5:$C$604,"&gt;="&amp;HW$3)&gt;0,1,0))</f>
        <v>0</v>
      </c>
      <c r="HX33" s="19" t="n">
        <f aca="false">IF($A33="",0,IF(COUNTIFS(Urlaub!$A$5:$A$604,$A33,Urlaub!$B$5:$B$604,"&lt;="&amp;HX$3,Urlaub!$C$5:$C$604,"&gt;="&amp;HX$3)&gt;0,1,0))</f>
        <v>0</v>
      </c>
      <c r="HY33" s="19" t="n">
        <f aca="false">IF($A33="",0,IF(COUNTIFS(Urlaub!$A$5:$A$604,$A33,Urlaub!$B$5:$B$604,"&lt;="&amp;HY$3,Urlaub!$C$5:$C$604,"&gt;="&amp;HY$3)&gt;0,1,0))</f>
        <v>0</v>
      </c>
      <c r="HZ33" s="19" t="n">
        <f aca="false">IF($A33="",0,IF(COUNTIFS(Urlaub!$A$5:$A$604,$A33,Urlaub!$B$5:$B$604,"&lt;="&amp;HZ$3,Urlaub!$C$5:$C$604,"&gt;="&amp;HZ$3)&gt;0,1,0))</f>
        <v>0</v>
      </c>
      <c r="IA33" s="19" t="n">
        <f aca="false">IF($A33="",0,IF(COUNTIFS(Urlaub!$A$5:$A$604,$A33,Urlaub!$B$5:$B$604,"&lt;="&amp;IA$3,Urlaub!$C$5:$C$604,"&gt;="&amp;IA$3)&gt;0,1,0))</f>
        <v>0</v>
      </c>
      <c r="IB33" s="19" t="n">
        <f aca="false">IF($A33="",0,IF(COUNTIFS(Urlaub!$A$5:$A$604,$A33,Urlaub!$B$5:$B$604,"&lt;="&amp;IB$3,Urlaub!$C$5:$C$604,"&gt;="&amp;IB$3)&gt;0,1,0))</f>
        <v>0</v>
      </c>
      <c r="IC33" s="19" t="n">
        <f aca="false">IF($A33="",0,IF(COUNTIFS(Urlaub!$A$5:$A$604,$A33,Urlaub!$B$5:$B$604,"&lt;="&amp;IC$3,Urlaub!$C$5:$C$604,"&gt;="&amp;IC$3)&gt;0,1,0))</f>
        <v>0</v>
      </c>
      <c r="ID33" s="19" t="n">
        <f aca="false">IF($A33="",0,IF(COUNTIFS(Urlaub!$A$5:$A$604,$A33,Urlaub!$B$5:$B$604,"&lt;="&amp;ID$3,Urlaub!$C$5:$C$604,"&gt;="&amp;ID$3)&gt;0,1,0))</f>
        <v>0</v>
      </c>
      <c r="IE33" s="19" t="n">
        <f aca="false">IF($A33="",0,IF(COUNTIFS(Urlaub!$A$5:$A$604,$A33,Urlaub!$B$5:$B$604,"&lt;="&amp;IE$3,Urlaub!$C$5:$C$604,"&gt;="&amp;IE$3)&gt;0,1,0))</f>
        <v>0</v>
      </c>
      <c r="IF33" s="19" t="n">
        <f aca="false">IF($A33="",0,IF(COUNTIFS(Urlaub!$A$5:$A$604,$A33,Urlaub!$B$5:$B$604,"&lt;="&amp;IF$3,Urlaub!$C$5:$C$604,"&gt;="&amp;IF$3)&gt;0,1,0))</f>
        <v>0</v>
      </c>
      <c r="IG33" s="19" t="n">
        <f aca="false">IF($A33="",0,IF(COUNTIFS(Urlaub!$A$5:$A$604,$A33,Urlaub!$B$5:$B$604,"&lt;="&amp;IG$3,Urlaub!$C$5:$C$604,"&gt;="&amp;IG$3)&gt;0,1,0))</f>
        <v>0</v>
      </c>
      <c r="IH33" s="19" t="n">
        <f aca="false">IF($A33="",0,IF(COUNTIFS(Urlaub!$A$5:$A$604,$A33,Urlaub!$B$5:$B$604,"&lt;="&amp;IH$3,Urlaub!$C$5:$C$604,"&gt;="&amp;IH$3)&gt;0,1,0))</f>
        <v>0</v>
      </c>
      <c r="II33" s="19" t="n">
        <f aca="false">IF($A33="",0,IF(COUNTIFS(Urlaub!$A$5:$A$604,$A33,Urlaub!$B$5:$B$604,"&lt;="&amp;II$3,Urlaub!$C$5:$C$604,"&gt;="&amp;II$3)&gt;0,1,0))</f>
        <v>0</v>
      </c>
      <c r="IJ33" s="19" t="n">
        <f aca="false">IF($A33="",0,IF(COUNTIFS(Urlaub!$A$5:$A$604,$A33,Urlaub!$B$5:$B$604,"&lt;="&amp;IJ$3,Urlaub!$C$5:$C$604,"&gt;="&amp;IJ$3)&gt;0,1,0))</f>
        <v>0</v>
      </c>
      <c r="IK33" s="19" t="n">
        <f aca="false">IF($A33="",0,IF(COUNTIFS(Urlaub!$A$5:$A$604,$A33,Urlaub!$B$5:$B$604,"&lt;="&amp;IK$3,Urlaub!$C$5:$C$604,"&gt;="&amp;IK$3)&gt;0,1,0))</f>
        <v>0</v>
      </c>
      <c r="IL33" s="19" t="n">
        <f aca="false">IF($A33="",0,IF(COUNTIFS(Urlaub!$A$5:$A$604,$A33,Urlaub!$B$5:$B$604,"&lt;="&amp;IL$3,Urlaub!$C$5:$C$604,"&gt;="&amp;IL$3)&gt;0,1,0))</f>
        <v>0</v>
      </c>
      <c r="IM33" s="19" t="n">
        <f aca="false">IF($A33="",0,IF(COUNTIFS(Urlaub!$A$5:$A$604,$A33,Urlaub!$B$5:$B$604,"&lt;="&amp;IM$3,Urlaub!$C$5:$C$604,"&gt;="&amp;IM$3)&gt;0,1,0))</f>
        <v>0</v>
      </c>
      <c r="IN33" s="19" t="n">
        <f aca="false">IF($A33="",0,IF(COUNTIFS(Urlaub!$A$5:$A$604,$A33,Urlaub!$B$5:$B$604,"&lt;="&amp;IN$3,Urlaub!$C$5:$C$604,"&gt;="&amp;IN$3)&gt;0,1,0))</f>
        <v>0</v>
      </c>
      <c r="IO33" s="19" t="n">
        <f aca="false">IF($A33="",0,IF(COUNTIFS(Urlaub!$A$5:$A$604,$A33,Urlaub!$B$5:$B$604,"&lt;="&amp;IO$3,Urlaub!$C$5:$C$604,"&gt;="&amp;IO$3)&gt;0,1,0))</f>
        <v>0</v>
      </c>
      <c r="IP33" s="19" t="n">
        <f aca="false">IF($A33="",0,IF(COUNTIFS(Urlaub!$A$5:$A$604,$A33,Urlaub!$B$5:$B$604,"&lt;="&amp;IP$3,Urlaub!$C$5:$C$604,"&gt;="&amp;IP$3)&gt;0,1,0))</f>
        <v>0</v>
      </c>
      <c r="IQ33" s="19" t="n">
        <f aca="false">IF($A33="",0,IF(COUNTIFS(Urlaub!$A$5:$A$604,$A33,Urlaub!$B$5:$B$604,"&lt;="&amp;IQ$3,Urlaub!$C$5:$C$604,"&gt;="&amp;IQ$3)&gt;0,1,0))</f>
        <v>0</v>
      </c>
      <c r="IR33" s="19" t="n">
        <f aca="false">IF($A33="",0,IF(COUNTIFS(Urlaub!$A$5:$A$604,$A33,Urlaub!$B$5:$B$604,"&lt;="&amp;IR$3,Urlaub!$C$5:$C$604,"&gt;="&amp;IR$3)&gt;0,1,0))</f>
        <v>0</v>
      </c>
      <c r="IS33" s="19" t="n">
        <f aca="false">IF($A33="",0,IF(COUNTIFS(Urlaub!$A$5:$A$604,$A33,Urlaub!$B$5:$B$604,"&lt;="&amp;IS$3,Urlaub!$C$5:$C$604,"&gt;="&amp;IS$3)&gt;0,1,0))</f>
        <v>0</v>
      </c>
      <c r="IT33" s="19" t="n">
        <f aca="false">IF($A33="",0,IF(COUNTIFS(Urlaub!$A$5:$A$604,$A33,Urlaub!$B$5:$B$604,"&lt;="&amp;IT$3,Urlaub!$C$5:$C$604,"&gt;="&amp;IT$3)&gt;0,1,0))</f>
        <v>0</v>
      </c>
      <c r="IU33" s="19" t="n">
        <f aca="false">IF($A33="",0,IF(COUNTIFS(Urlaub!$A$5:$A$604,$A33,Urlaub!$B$5:$B$604,"&lt;="&amp;IU$3,Urlaub!$C$5:$C$604,"&gt;="&amp;IU$3)&gt;0,1,0))</f>
        <v>0</v>
      </c>
      <c r="IV33" s="19" t="n">
        <f aca="false">IF($A33="",0,IF(COUNTIFS(Urlaub!$A$5:$A$604,$A33,Urlaub!$B$5:$B$604,"&lt;="&amp;IV$3,Urlaub!$C$5:$C$604,"&gt;="&amp;IV$3)&gt;0,1,0))</f>
        <v>0</v>
      </c>
      <c r="IW33" s="19" t="n">
        <f aca="false">IF($A33="",0,IF(COUNTIFS(Urlaub!$A$5:$A$604,$A33,Urlaub!$B$5:$B$604,"&lt;="&amp;IW$3,Urlaub!$C$5:$C$604,"&gt;="&amp;IW$3)&gt;0,1,0))</f>
        <v>0</v>
      </c>
      <c r="IX33" s="19" t="n">
        <f aca="false">IF($A33="",0,IF(COUNTIFS(Urlaub!$A$5:$A$604,$A33,Urlaub!$B$5:$B$604,"&lt;="&amp;IX$3,Urlaub!$C$5:$C$604,"&gt;="&amp;IX$3)&gt;0,1,0))</f>
        <v>0</v>
      </c>
      <c r="IY33" s="19" t="n">
        <f aca="false">IF($A33="",0,IF(COUNTIFS(Urlaub!$A$5:$A$604,$A33,Urlaub!$B$5:$B$604,"&lt;="&amp;IY$3,Urlaub!$C$5:$C$604,"&gt;="&amp;IY$3)&gt;0,1,0))</f>
        <v>0</v>
      </c>
      <c r="IZ33" s="19" t="n">
        <f aca="false">IF($A33="",0,IF(COUNTIFS(Urlaub!$A$5:$A$604,$A33,Urlaub!$B$5:$B$604,"&lt;="&amp;IZ$3,Urlaub!$C$5:$C$604,"&gt;="&amp;IZ$3)&gt;0,1,0))</f>
        <v>0</v>
      </c>
      <c r="JA33" s="19" t="n">
        <f aca="false">IF($A33="",0,IF(COUNTIFS(Urlaub!$A$5:$A$604,$A33,Urlaub!$B$5:$B$604,"&lt;="&amp;JA$3,Urlaub!$C$5:$C$604,"&gt;="&amp;JA$3)&gt;0,1,0))</f>
        <v>0</v>
      </c>
      <c r="JB33" s="19" t="n">
        <f aca="false">IF($A33="",0,IF(COUNTIFS(Urlaub!$A$5:$A$604,$A33,Urlaub!$B$5:$B$604,"&lt;="&amp;JB$3,Urlaub!$C$5:$C$604,"&gt;="&amp;JB$3)&gt;0,1,0))</f>
        <v>0</v>
      </c>
      <c r="JC33" s="19" t="n">
        <f aca="false">IF($A33="",0,IF(COUNTIFS(Urlaub!$A$5:$A$604,$A33,Urlaub!$B$5:$B$604,"&lt;="&amp;JC$3,Urlaub!$C$5:$C$604,"&gt;="&amp;JC$3)&gt;0,1,0))</f>
        <v>0</v>
      </c>
      <c r="JD33" s="19" t="n">
        <f aca="false">IF($A33="",0,IF(COUNTIFS(Urlaub!$A$5:$A$604,$A33,Urlaub!$B$5:$B$604,"&lt;="&amp;JD$3,Urlaub!$C$5:$C$604,"&gt;="&amp;JD$3)&gt;0,1,0))</f>
        <v>0</v>
      </c>
      <c r="JE33" s="19" t="n">
        <f aca="false">IF($A33="",0,IF(COUNTIFS(Urlaub!$A$5:$A$604,$A33,Urlaub!$B$5:$B$604,"&lt;="&amp;JE$3,Urlaub!$C$5:$C$604,"&gt;="&amp;JE$3)&gt;0,1,0))</f>
        <v>0</v>
      </c>
      <c r="JF33" s="19" t="n">
        <f aca="false">IF($A33="",0,IF(COUNTIFS(Urlaub!$A$5:$A$604,$A33,Urlaub!$B$5:$B$604,"&lt;="&amp;JF$3,Urlaub!$C$5:$C$604,"&gt;="&amp;JF$3)&gt;0,1,0))</f>
        <v>0</v>
      </c>
      <c r="JG33" s="19" t="n">
        <f aca="false">IF($A33="",0,IF(COUNTIFS(Urlaub!$A$5:$A$604,$A33,Urlaub!$B$5:$B$604,"&lt;="&amp;JG$3,Urlaub!$C$5:$C$604,"&gt;="&amp;JG$3)&gt;0,1,0))</f>
        <v>0</v>
      </c>
      <c r="JH33" s="19" t="n">
        <f aca="false">IF($A33="",0,IF(COUNTIFS(Urlaub!$A$5:$A$604,$A33,Urlaub!$B$5:$B$604,"&lt;="&amp;JH$3,Urlaub!$C$5:$C$604,"&gt;="&amp;JH$3)&gt;0,1,0))</f>
        <v>0</v>
      </c>
      <c r="JI33" s="19" t="n">
        <f aca="false">IF($A33="",0,IF(COUNTIFS(Urlaub!$A$5:$A$604,$A33,Urlaub!$B$5:$B$604,"&lt;="&amp;JI$3,Urlaub!$C$5:$C$604,"&gt;="&amp;JI$3)&gt;0,1,0))</f>
        <v>0</v>
      </c>
      <c r="JJ33" s="19" t="n">
        <f aca="false">IF($A33="",0,IF(COUNTIFS(Urlaub!$A$5:$A$604,$A33,Urlaub!$B$5:$B$604,"&lt;="&amp;JJ$3,Urlaub!$C$5:$C$604,"&gt;="&amp;JJ$3)&gt;0,1,0))</f>
        <v>0</v>
      </c>
      <c r="JK33" s="19" t="n">
        <f aca="false">IF($A33="",0,IF(COUNTIFS(Urlaub!$A$5:$A$604,$A33,Urlaub!$B$5:$B$604,"&lt;="&amp;JK$3,Urlaub!$C$5:$C$604,"&gt;="&amp;JK$3)&gt;0,1,0))</f>
        <v>0</v>
      </c>
      <c r="JL33" s="19" t="n">
        <f aca="false">IF($A33="",0,IF(COUNTIFS(Urlaub!$A$5:$A$604,$A33,Urlaub!$B$5:$B$604,"&lt;="&amp;JL$3,Urlaub!$C$5:$C$604,"&gt;="&amp;JL$3)&gt;0,1,0))</f>
        <v>0</v>
      </c>
      <c r="JM33" s="19" t="n">
        <f aca="false">IF($A33="",0,IF(COUNTIFS(Urlaub!$A$5:$A$604,$A33,Urlaub!$B$5:$B$604,"&lt;="&amp;JM$3,Urlaub!$C$5:$C$604,"&gt;="&amp;JM$3)&gt;0,1,0))</f>
        <v>0</v>
      </c>
      <c r="JN33" s="19" t="n">
        <f aca="false">IF($A33="",0,IF(COUNTIFS(Urlaub!$A$5:$A$604,$A33,Urlaub!$B$5:$B$604,"&lt;="&amp;JN$3,Urlaub!$C$5:$C$604,"&gt;="&amp;JN$3)&gt;0,1,0))</f>
        <v>0</v>
      </c>
      <c r="JO33" s="19" t="n">
        <f aca="false">IF($A33="",0,IF(COUNTIFS(Urlaub!$A$5:$A$604,$A33,Urlaub!$B$5:$B$604,"&lt;="&amp;JO$3,Urlaub!$C$5:$C$604,"&gt;="&amp;JO$3)&gt;0,1,0))</f>
        <v>0</v>
      </c>
      <c r="JP33" s="19" t="n">
        <f aca="false">IF($A33="",0,IF(COUNTIFS(Urlaub!$A$5:$A$604,$A33,Urlaub!$B$5:$B$604,"&lt;="&amp;JP$3,Urlaub!$C$5:$C$604,"&gt;="&amp;JP$3)&gt;0,1,0))</f>
        <v>0</v>
      </c>
      <c r="JQ33" s="19" t="n">
        <f aca="false">IF($A33="",0,IF(COUNTIFS(Urlaub!$A$5:$A$604,$A33,Urlaub!$B$5:$B$604,"&lt;="&amp;JQ$3,Urlaub!$C$5:$C$604,"&gt;="&amp;JQ$3)&gt;0,1,0))</f>
        <v>0</v>
      </c>
      <c r="JR33" s="19" t="n">
        <f aca="false">IF($A33="",0,IF(COUNTIFS(Urlaub!$A$5:$A$604,$A33,Urlaub!$B$5:$B$604,"&lt;="&amp;JR$3,Urlaub!$C$5:$C$604,"&gt;="&amp;JR$3)&gt;0,1,0))</f>
        <v>0</v>
      </c>
      <c r="JS33" s="19" t="n">
        <f aca="false">IF($A33="",0,IF(COUNTIFS(Urlaub!$A$5:$A$604,$A33,Urlaub!$B$5:$B$604,"&lt;="&amp;JS$3,Urlaub!$C$5:$C$604,"&gt;="&amp;JS$3)&gt;0,1,0))</f>
        <v>0</v>
      </c>
      <c r="JT33" s="19" t="n">
        <f aca="false">IF($A33="",0,IF(COUNTIFS(Urlaub!$A$5:$A$604,$A33,Urlaub!$B$5:$B$604,"&lt;="&amp;JT$3,Urlaub!$C$5:$C$604,"&gt;="&amp;JT$3)&gt;0,1,0))</f>
        <v>0</v>
      </c>
      <c r="JU33" s="19" t="n">
        <f aca="false">IF($A33="",0,IF(COUNTIFS(Urlaub!$A$5:$A$604,$A33,Urlaub!$B$5:$B$604,"&lt;="&amp;JU$3,Urlaub!$C$5:$C$604,"&gt;="&amp;JU$3)&gt;0,1,0))</f>
        <v>0</v>
      </c>
      <c r="JV33" s="19" t="n">
        <f aca="false">IF($A33="",0,IF(COUNTIFS(Urlaub!$A$5:$A$604,$A33,Urlaub!$B$5:$B$604,"&lt;="&amp;JV$3,Urlaub!$C$5:$C$604,"&gt;="&amp;JV$3)&gt;0,1,0))</f>
        <v>0</v>
      </c>
      <c r="JW33" s="19" t="n">
        <f aca="false">IF($A33="",0,IF(COUNTIFS(Urlaub!$A$5:$A$604,$A33,Urlaub!$B$5:$B$604,"&lt;="&amp;JW$3,Urlaub!$C$5:$C$604,"&gt;="&amp;JW$3)&gt;0,1,0))</f>
        <v>0</v>
      </c>
      <c r="JX33" s="19" t="n">
        <f aca="false">IF($A33="",0,IF(COUNTIFS(Urlaub!$A$5:$A$604,$A33,Urlaub!$B$5:$B$604,"&lt;="&amp;JX$3,Urlaub!$C$5:$C$604,"&gt;="&amp;JX$3)&gt;0,1,0))</f>
        <v>0</v>
      </c>
      <c r="JY33" s="19" t="n">
        <f aca="false">IF($A33="",0,IF(COUNTIFS(Urlaub!$A$5:$A$604,$A33,Urlaub!$B$5:$B$604,"&lt;="&amp;JY$3,Urlaub!$C$5:$C$604,"&gt;="&amp;JY$3)&gt;0,1,0))</f>
        <v>0</v>
      </c>
      <c r="JZ33" s="19" t="n">
        <f aca="false">IF($A33="",0,IF(COUNTIFS(Urlaub!$A$5:$A$604,$A33,Urlaub!$B$5:$B$604,"&lt;="&amp;JZ$3,Urlaub!$C$5:$C$604,"&gt;="&amp;JZ$3)&gt;0,1,0))</f>
        <v>0</v>
      </c>
      <c r="KA33" s="19" t="n">
        <f aca="false">IF($A33="",0,IF(COUNTIFS(Urlaub!$A$5:$A$604,$A33,Urlaub!$B$5:$B$604,"&lt;="&amp;KA$3,Urlaub!$C$5:$C$604,"&gt;="&amp;KA$3)&gt;0,1,0))</f>
        <v>0</v>
      </c>
      <c r="KB33" s="19" t="n">
        <f aca="false">IF($A33="",0,IF(COUNTIFS(Urlaub!$A$5:$A$604,$A33,Urlaub!$B$5:$B$604,"&lt;="&amp;KB$3,Urlaub!$C$5:$C$604,"&gt;="&amp;KB$3)&gt;0,1,0))</f>
        <v>0</v>
      </c>
      <c r="KC33" s="19" t="n">
        <f aca="false">IF($A33="",0,IF(COUNTIFS(Urlaub!$A$5:$A$604,$A33,Urlaub!$B$5:$B$604,"&lt;="&amp;KC$3,Urlaub!$C$5:$C$604,"&gt;="&amp;KC$3)&gt;0,1,0))</f>
        <v>0</v>
      </c>
      <c r="KD33" s="19" t="n">
        <f aca="false">IF($A33="",0,IF(COUNTIFS(Urlaub!$A$5:$A$604,$A33,Urlaub!$B$5:$B$604,"&lt;="&amp;KD$3,Urlaub!$C$5:$C$604,"&gt;="&amp;KD$3)&gt;0,1,0))</f>
        <v>0</v>
      </c>
      <c r="KE33" s="19" t="n">
        <f aca="false">IF($A33="",0,IF(COUNTIFS(Urlaub!$A$5:$A$604,$A33,Urlaub!$B$5:$B$604,"&lt;="&amp;KE$3,Urlaub!$C$5:$C$604,"&gt;="&amp;KE$3)&gt;0,1,0))</f>
        <v>0</v>
      </c>
      <c r="KF33" s="19" t="n">
        <f aca="false">IF($A33="",0,IF(COUNTIFS(Urlaub!$A$5:$A$604,$A33,Urlaub!$B$5:$B$604,"&lt;="&amp;KF$3,Urlaub!$C$5:$C$604,"&gt;="&amp;KF$3)&gt;0,1,0))</f>
        <v>0</v>
      </c>
      <c r="KG33" s="19" t="n">
        <f aca="false">IF($A33="",0,IF(COUNTIFS(Urlaub!$A$5:$A$604,$A33,Urlaub!$B$5:$B$604,"&lt;="&amp;KG$3,Urlaub!$C$5:$C$604,"&gt;="&amp;KG$3)&gt;0,1,0))</f>
        <v>0</v>
      </c>
      <c r="KH33" s="19" t="n">
        <f aca="false">IF($A33="",0,IF(COUNTIFS(Urlaub!$A$5:$A$604,$A33,Urlaub!$B$5:$B$604,"&lt;="&amp;KH$3,Urlaub!$C$5:$C$604,"&gt;="&amp;KH$3)&gt;0,1,0))</f>
        <v>0</v>
      </c>
      <c r="KI33" s="19" t="n">
        <f aca="false">IF($A33="",0,IF(COUNTIFS(Urlaub!$A$5:$A$604,$A33,Urlaub!$B$5:$B$604,"&lt;="&amp;KI$3,Urlaub!$C$5:$C$604,"&gt;="&amp;KI$3)&gt;0,1,0))</f>
        <v>0</v>
      </c>
      <c r="KJ33" s="19" t="n">
        <f aca="false">IF($A33="",0,IF(COUNTIFS(Urlaub!$A$5:$A$604,$A33,Urlaub!$B$5:$B$604,"&lt;="&amp;KJ$3,Urlaub!$C$5:$C$604,"&gt;="&amp;KJ$3)&gt;0,1,0))</f>
        <v>0</v>
      </c>
      <c r="KK33" s="19" t="n">
        <f aca="false">IF($A33="",0,IF(COUNTIFS(Urlaub!$A$5:$A$604,$A33,Urlaub!$B$5:$B$604,"&lt;="&amp;KK$3,Urlaub!$C$5:$C$604,"&gt;="&amp;KK$3)&gt;0,1,0))</f>
        <v>0</v>
      </c>
      <c r="KL33" s="19" t="n">
        <f aca="false">IF($A33="",0,IF(COUNTIFS(Urlaub!$A$5:$A$604,$A33,Urlaub!$B$5:$B$604,"&lt;="&amp;KL$3,Urlaub!$C$5:$C$604,"&gt;="&amp;KL$3)&gt;0,1,0))</f>
        <v>0</v>
      </c>
      <c r="KM33" s="19" t="n">
        <f aca="false">IF($A33="",0,IF(COUNTIFS(Urlaub!$A$5:$A$604,$A33,Urlaub!$B$5:$B$604,"&lt;="&amp;KM$3,Urlaub!$C$5:$C$604,"&gt;="&amp;KM$3)&gt;0,1,0))</f>
        <v>0</v>
      </c>
      <c r="KN33" s="19" t="n">
        <f aca="false">IF($A33="",0,IF(COUNTIFS(Urlaub!$A$5:$A$604,$A33,Urlaub!$B$5:$B$604,"&lt;="&amp;KN$3,Urlaub!$C$5:$C$604,"&gt;="&amp;KN$3)&gt;0,1,0))</f>
        <v>0</v>
      </c>
      <c r="KO33" s="19" t="n">
        <f aca="false">IF($A33="",0,IF(COUNTIFS(Urlaub!$A$5:$A$604,$A33,Urlaub!$B$5:$B$604,"&lt;="&amp;KO$3,Urlaub!$C$5:$C$604,"&gt;="&amp;KO$3)&gt;0,1,0))</f>
        <v>0</v>
      </c>
      <c r="KP33" s="19" t="n">
        <f aca="false">IF($A33="",0,IF(COUNTIFS(Urlaub!$A$5:$A$604,$A33,Urlaub!$B$5:$B$604,"&lt;="&amp;KP$3,Urlaub!$C$5:$C$604,"&gt;="&amp;KP$3)&gt;0,1,0))</f>
        <v>0</v>
      </c>
      <c r="KQ33" s="19" t="n">
        <f aca="false">IF($A33="",0,IF(COUNTIFS(Urlaub!$A$5:$A$604,$A33,Urlaub!$B$5:$B$604,"&lt;="&amp;KQ$3,Urlaub!$C$5:$C$604,"&gt;="&amp;KQ$3)&gt;0,1,0))</f>
        <v>0</v>
      </c>
      <c r="KR33" s="19" t="n">
        <f aca="false">IF($A33="",0,IF(COUNTIFS(Urlaub!$A$5:$A$604,$A33,Urlaub!$B$5:$B$604,"&lt;="&amp;KR$3,Urlaub!$C$5:$C$604,"&gt;="&amp;KR$3)&gt;0,1,0))</f>
        <v>0</v>
      </c>
      <c r="KS33" s="19" t="n">
        <f aca="false">IF($A33="",0,IF(COUNTIFS(Urlaub!$A$5:$A$604,$A33,Urlaub!$B$5:$B$604,"&lt;="&amp;KS$3,Urlaub!$C$5:$C$604,"&gt;="&amp;KS$3)&gt;0,1,0))</f>
        <v>0</v>
      </c>
      <c r="KT33" s="19" t="n">
        <f aca="false">IF($A33="",0,IF(COUNTIFS(Urlaub!$A$5:$A$604,$A33,Urlaub!$B$5:$B$604,"&lt;="&amp;KT$3,Urlaub!$C$5:$C$604,"&gt;="&amp;KT$3)&gt;0,1,0))</f>
        <v>0</v>
      </c>
      <c r="KU33" s="19" t="n">
        <f aca="false">IF($A33="",0,IF(COUNTIFS(Urlaub!$A$5:$A$604,$A33,Urlaub!$B$5:$B$604,"&lt;="&amp;KU$3,Urlaub!$C$5:$C$604,"&gt;="&amp;KU$3)&gt;0,1,0))</f>
        <v>0</v>
      </c>
      <c r="KV33" s="19" t="n">
        <f aca="false">IF($A33="",0,IF(COUNTIFS(Urlaub!$A$5:$A$604,$A33,Urlaub!$B$5:$B$604,"&lt;="&amp;KV$3,Urlaub!$C$5:$C$604,"&gt;="&amp;KV$3)&gt;0,1,0))</f>
        <v>0</v>
      </c>
      <c r="KW33" s="19" t="n">
        <f aca="false">IF($A33="",0,IF(COUNTIFS(Urlaub!$A$5:$A$604,$A33,Urlaub!$B$5:$B$604,"&lt;="&amp;KW$3,Urlaub!$C$5:$C$604,"&gt;="&amp;KW$3)&gt;0,1,0))</f>
        <v>0</v>
      </c>
      <c r="KX33" s="19" t="n">
        <f aca="false">IF($A33="",0,IF(COUNTIFS(Urlaub!$A$5:$A$604,$A33,Urlaub!$B$5:$B$604,"&lt;="&amp;KX$3,Urlaub!$C$5:$C$604,"&gt;="&amp;KX$3)&gt;0,1,0))</f>
        <v>0</v>
      </c>
      <c r="KY33" s="19" t="n">
        <f aca="false">IF($A33="",0,IF(COUNTIFS(Urlaub!$A$5:$A$604,$A33,Urlaub!$B$5:$B$604,"&lt;="&amp;KY$3,Urlaub!$C$5:$C$604,"&gt;="&amp;KY$3)&gt;0,1,0))</f>
        <v>0</v>
      </c>
      <c r="KZ33" s="19" t="n">
        <f aca="false">IF($A33="",0,IF(COUNTIFS(Urlaub!$A$5:$A$604,$A33,Urlaub!$B$5:$B$604,"&lt;="&amp;KZ$3,Urlaub!$C$5:$C$604,"&gt;="&amp;KZ$3)&gt;0,1,0))</f>
        <v>0</v>
      </c>
      <c r="LA33" s="19" t="n">
        <f aca="false">IF($A33="",0,IF(COUNTIFS(Urlaub!$A$5:$A$604,$A33,Urlaub!$B$5:$B$604,"&lt;="&amp;LA$3,Urlaub!$C$5:$C$604,"&gt;="&amp;LA$3)&gt;0,1,0))</f>
        <v>0</v>
      </c>
      <c r="LB33" s="19" t="n">
        <f aca="false">IF($A33="",0,IF(COUNTIFS(Urlaub!$A$5:$A$604,$A33,Urlaub!$B$5:$B$604,"&lt;="&amp;LB$3,Urlaub!$C$5:$C$604,"&gt;="&amp;LB$3)&gt;0,1,0))</f>
        <v>0</v>
      </c>
      <c r="LC33" s="19" t="n">
        <f aca="false">IF($A33="",0,IF(COUNTIFS(Urlaub!$A$5:$A$604,$A33,Urlaub!$B$5:$B$604,"&lt;="&amp;LC$3,Urlaub!$C$5:$C$604,"&gt;="&amp;LC$3)&gt;0,1,0))</f>
        <v>0</v>
      </c>
      <c r="LD33" s="19" t="n">
        <f aca="false">IF($A33="",0,IF(COUNTIFS(Urlaub!$A$5:$A$604,$A33,Urlaub!$B$5:$B$604,"&lt;="&amp;LD$3,Urlaub!$C$5:$C$604,"&gt;="&amp;LD$3)&gt;0,1,0))</f>
        <v>0</v>
      </c>
      <c r="LE33" s="19" t="n">
        <f aca="false">IF($A33="",0,IF(COUNTIFS(Urlaub!$A$5:$A$604,$A33,Urlaub!$B$5:$B$604,"&lt;="&amp;LE$3,Urlaub!$C$5:$C$604,"&gt;="&amp;LE$3)&gt;0,1,0))</f>
        <v>0</v>
      </c>
      <c r="LF33" s="19" t="n">
        <f aca="false">IF($A33="",0,IF(COUNTIFS(Urlaub!$A$5:$A$604,$A33,Urlaub!$B$5:$B$604,"&lt;="&amp;LF$3,Urlaub!$C$5:$C$604,"&gt;="&amp;LF$3)&gt;0,1,0))</f>
        <v>0</v>
      </c>
      <c r="LG33" s="19" t="n">
        <f aca="false">IF($A33="",0,IF(COUNTIFS(Urlaub!$A$5:$A$604,$A33,Urlaub!$B$5:$B$604,"&lt;="&amp;LG$3,Urlaub!$C$5:$C$604,"&gt;="&amp;LG$3)&gt;0,1,0))</f>
        <v>0</v>
      </c>
      <c r="LH33" s="19" t="n">
        <f aca="false">IF($A33="",0,IF(COUNTIFS(Urlaub!$A$5:$A$604,$A33,Urlaub!$B$5:$B$604,"&lt;="&amp;LH$3,Urlaub!$C$5:$C$604,"&gt;="&amp;LH$3)&gt;0,1,0))</f>
        <v>0</v>
      </c>
      <c r="LI33" s="19" t="n">
        <f aca="false">IF($A33="",0,IF(COUNTIFS(Urlaub!$A$5:$A$604,$A33,Urlaub!$B$5:$B$604,"&lt;="&amp;LI$3,Urlaub!$C$5:$C$604,"&gt;="&amp;LI$3)&gt;0,1,0))</f>
        <v>0</v>
      </c>
      <c r="LJ33" s="19" t="n">
        <f aca="false">IF($A33="",0,IF(COUNTIFS(Urlaub!$A$5:$A$604,$A33,Urlaub!$B$5:$B$604,"&lt;="&amp;LJ$3,Urlaub!$C$5:$C$604,"&gt;="&amp;LJ$3)&gt;0,1,0))</f>
        <v>0</v>
      </c>
      <c r="LK33" s="19" t="n">
        <f aca="false">IF($A33="",0,IF(COUNTIFS(Urlaub!$A$5:$A$604,$A33,Urlaub!$B$5:$B$604,"&lt;="&amp;LK$3,Urlaub!$C$5:$C$604,"&gt;="&amp;LK$3)&gt;0,1,0))</f>
        <v>0</v>
      </c>
      <c r="LL33" s="19" t="n">
        <f aca="false">IF($A33="",0,IF(COUNTIFS(Urlaub!$A$5:$A$604,$A33,Urlaub!$B$5:$B$604,"&lt;="&amp;LL$3,Urlaub!$C$5:$C$604,"&gt;="&amp;LL$3)&gt;0,1,0))</f>
        <v>0</v>
      </c>
      <c r="LM33" s="19" t="n">
        <f aca="false">IF($A33="",0,IF(COUNTIFS(Urlaub!$A$5:$A$604,$A33,Urlaub!$B$5:$B$604,"&lt;="&amp;LM$3,Urlaub!$C$5:$C$604,"&gt;="&amp;LM$3)&gt;0,1,0))</f>
        <v>0</v>
      </c>
      <c r="LN33" s="19" t="n">
        <f aca="false">IF($A33="",0,IF(COUNTIFS(Urlaub!$A$5:$A$604,$A33,Urlaub!$B$5:$B$604,"&lt;="&amp;LN$3,Urlaub!$C$5:$C$604,"&gt;="&amp;LN$3)&gt;0,1,0))</f>
        <v>0</v>
      </c>
      <c r="LO33" s="19" t="n">
        <f aca="false">IF($A33="",0,IF(COUNTIFS(Urlaub!$A$5:$A$604,$A33,Urlaub!$B$5:$B$604,"&lt;="&amp;LO$3,Urlaub!$C$5:$C$604,"&gt;="&amp;LO$3)&gt;0,1,0))</f>
        <v>0</v>
      </c>
      <c r="LP33" s="19" t="n">
        <f aca="false">IF($A33="",0,IF(COUNTIFS(Urlaub!$A$5:$A$604,$A33,Urlaub!$B$5:$B$604,"&lt;="&amp;LP$3,Urlaub!$C$5:$C$604,"&gt;="&amp;LP$3)&gt;0,1,0))</f>
        <v>0</v>
      </c>
      <c r="LQ33" s="19" t="n">
        <f aca="false">IF($A33="",0,IF(COUNTIFS(Urlaub!$A$5:$A$604,$A33,Urlaub!$B$5:$B$604,"&lt;="&amp;LQ$3,Urlaub!$C$5:$C$604,"&gt;="&amp;LQ$3)&gt;0,1,0))</f>
        <v>0</v>
      </c>
      <c r="LR33" s="19" t="n">
        <f aca="false">IF($A33="",0,IF(COUNTIFS(Urlaub!$A$5:$A$604,$A33,Urlaub!$B$5:$B$604,"&lt;="&amp;LR$3,Urlaub!$C$5:$C$604,"&gt;="&amp;LR$3)&gt;0,1,0))</f>
        <v>0</v>
      </c>
      <c r="LS33" s="19" t="n">
        <f aca="false">IF($A33="",0,IF(COUNTIFS(Urlaub!$A$5:$A$604,$A33,Urlaub!$B$5:$B$604,"&lt;="&amp;LS$3,Urlaub!$C$5:$C$604,"&gt;="&amp;LS$3)&gt;0,1,0))</f>
        <v>0</v>
      </c>
      <c r="LT33" s="19" t="n">
        <f aca="false">IF($A33="",0,IF(COUNTIFS(Urlaub!$A$5:$A$604,$A33,Urlaub!$B$5:$B$604,"&lt;="&amp;LT$3,Urlaub!$C$5:$C$604,"&gt;="&amp;LT$3)&gt;0,1,0))</f>
        <v>0</v>
      </c>
      <c r="LU33" s="19" t="n">
        <f aca="false">IF($A33="",0,IF(COUNTIFS(Urlaub!$A$5:$A$604,$A33,Urlaub!$B$5:$B$604,"&lt;="&amp;LU$3,Urlaub!$C$5:$C$604,"&gt;="&amp;LU$3)&gt;0,1,0))</f>
        <v>0</v>
      </c>
      <c r="LV33" s="19" t="n">
        <f aca="false">IF($A33="",0,IF(COUNTIFS(Urlaub!$A$5:$A$604,$A33,Urlaub!$B$5:$B$604,"&lt;="&amp;LV$3,Urlaub!$C$5:$C$604,"&gt;="&amp;LV$3)&gt;0,1,0))</f>
        <v>0</v>
      </c>
      <c r="LW33" s="19" t="n">
        <f aca="false">IF($A33="",0,IF(COUNTIFS(Urlaub!$A$5:$A$604,$A33,Urlaub!$B$5:$B$604,"&lt;="&amp;LW$3,Urlaub!$C$5:$C$604,"&gt;="&amp;LW$3)&gt;0,1,0))</f>
        <v>0</v>
      </c>
      <c r="LX33" s="19" t="n">
        <f aca="false">IF($A33="",0,IF(COUNTIFS(Urlaub!$A$5:$A$604,$A33,Urlaub!$B$5:$B$604,"&lt;="&amp;LX$3,Urlaub!$C$5:$C$604,"&gt;="&amp;LX$3)&gt;0,1,0))</f>
        <v>0</v>
      </c>
      <c r="LY33" s="19" t="n">
        <f aca="false">IF($A33="",0,IF(COUNTIFS(Urlaub!$A$5:$A$604,$A33,Urlaub!$B$5:$B$604,"&lt;="&amp;LY$3,Urlaub!$C$5:$C$604,"&gt;="&amp;LY$3)&gt;0,1,0))</f>
        <v>0</v>
      </c>
      <c r="LZ33" s="19" t="n">
        <f aca="false">IF($A33="",0,IF(COUNTIFS(Urlaub!$A$5:$A$604,$A33,Urlaub!$B$5:$B$604,"&lt;="&amp;LZ$3,Urlaub!$C$5:$C$604,"&gt;="&amp;LZ$3)&gt;0,1,0))</f>
        <v>0</v>
      </c>
      <c r="MA33" s="19" t="n">
        <f aca="false">IF($A33="",0,IF(COUNTIFS(Urlaub!$A$5:$A$604,$A33,Urlaub!$B$5:$B$604,"&lt;="&amp;MA$3,Urlaub!$C$5:$C$604,"&gt;="&amp;MA$3)&gt;0,1,0))</f>
        <v>0</v>
      </c>
      <c r="MB33" s="19" t="n">
        <f aca="false">IF($A33="",0,IF(COUNTIFS(Urlaub!$A$5:$A$604,$A33,Urlaub!$B$5:$B$604,"&lt;="&amp;MB$3,Urlaub!$C$5:$C$604,"&gt;="&amp;MB$3)&gt;0,1,0))</f>
        <v>0</v>
      </c>
      <c r="MC33" s="19" t="n">
        <f aca="false">IF($A33="",0,IF(COUNTIFS(Urlaub!$A$5:$A$604,$A33,Urlaub!$B$5:$B$604,"&lt;="&amp;MC$3,Urlaub!$C$5:$C$604,"&gt;="&amp;MC$3)&gt;0,1,0))</f>
        <v>0</v>
      </c>
      <c r="MD33" s="19" t="n">
        <f aca="false">IF($A33="",0,IF(COUNTIFS(Urlaub!$A$5:$A$604,$A33,Urlaub!$B$5:$B$604,"&lt;="&amp;MD$3,Urlaub!$C$5:$C$604,"&gt;="&amp;MD$3)&gt;0,1,0))</f>
        <v>0</v>
      </c>
      <c r="ME33" s="19" t="n">
        <f aca="false">IF($A33="",0,IF(COUNTIFS(Urlaub!$A$5:$A$604,$A33,Urlaub!$B$5:$B$604,"&lt;="&amp;ME$3,Urlaub!$C$5:$C$604,"&gt;="&amp;ME$3)&gt;0,1,0))</f>
        <v>0</v>
      </c>
      <c r="MF33" s="19" t="n">
        <f aca="false">IF($A33="",0,IF(COUNTIFS(Urlaub!$A$5:$A$604,$A33,Urlaub!$B$5:$B$604,"&lt;="&amp;MF$3,Urlaub!$C$5:$C$604,"&gt;="&amp;MF$3)&gt;0,1,0))</f>
        <v>0</v>
      </c>
      <c r="MG33" s="19" t="n">
        <f aca="false">IF($A33="",0,IF(COUNTIFS(Urlaub!$A$5:$A$604,$A33,Urlaub!$B$5:$B$604,"&lt;="&amp;MG$3,Urlaub!$C$5:$C$604,"&gt;="&amp;MG$3)&gt;0,1,0))</f>
        <v>0</v>
      </c>
      <c r="MH33" s="19" t="n">
        <f aca="false">IF($A33="",0,IF(COUNTIFS(Urlaub!$A$5:$A$604,$A33,Urlaub!$B$5:$B$604,"&lt;="&amp;MH$3,Urlaub!$C$5:$C$604,"&gt;="&amp;MH$3)&gt;0,1,0))</f>
        <v>0</v>
      </c>
      <c r="MI33" s="19" t="n">
        <f aca="false">IF($A33="",0,IF(COUNTIFS(Urlaub!$A$5:$A$604,$A33,Urlaub!$B$5:$B$604,"&lt;="&amp;MI$3,Urlaub!$C$5:$C$604,"&gt;="&amp;MI$3)&gt;0,1,0))</f>
        <v>0</v>
      </c>
      <c r="MJ33" s="19" t="n">
        <f aca="false">IF($A33="",0,IF(COUNTIFS(Urlaub!$A$5:$A$604,$A33,Urlaub!$B$5:$B$604,"&lt;="&amp;MJ$3,Urlaub!$C$5:$C$604,"&gt;="&amp;MJ$3)&gt;0,1,0))</f>
        <v>0</v>
      </c>
      <c r="MK33" s="19" t="n">
        <f aca="false">IF($A33="",0,IF(COUNTIFS(Urlaub!$A$5:$A$604,$A33,Urlaub!$B$5:$B$604,"&lt;="&amp;MK$3,Urlaub!$C$5:$C$604,"&gt;="&amp;MK$3)&gt;0,1,0))</f>
        <v>0</v>
      </c>
      <c r="ML33" s="19" t="n">
        <f aca="false">IF($A33="",0,IF(COUNTIFS(Urlaub!$A$5:$A$604,$A33,Urlaub!$B$5:$B$604,"&lt;="&amp;ML$3,Urlaub!$C$5:$C$604,"&gt;="&amp;ML$3)&gt;0,1,0))</f>
        <v>0</v>
      </c>
      <c r="MM33" s="19" t="n">
        <f aca="false">IF($A33="",0,IF(COUNTIFS(Urlaub!$A$5:$A$604,$A33,Urlaub!$B$5:$B$604,"&lt;="&amp;MM$3,Urlaub!$C$5:$C$604,"&gt;="&amp;MM$3)&gt;0,1,0))</f>
        <v>0</v>
      </c>
      <c r="MN33" s="19" t="n">
        <f aca="false">IF($A33="",0,IF(COUNTIFS(Urlaub!$A$5:$A$604,$A33,Urlaub!$B$5:$B$604,"&lt;="&amp;MN$3,Urlaub!$C$5:$C$604,"&gt;="&amp;MN$3)&gt;0,1,0))</f>
        <v>0</v>
      </c>
      <c r="MO33" s="19" t="n">
        <f aca="false">IF($A33="",0,IF(COUNTIFS(Urlaub!$A$5:$A$604,$A33,Urlaub!$B$5:$B$604,"&lt;="&amp;MO$3,Urlaub!$C$5:$C$604,"&gt;="&amp;MO$3)&gt;0,1,0))</f>
        <v>0</v>
      </c>
      <c r="MP33" s="19" t="n">
        <f aca="false">IF($A33="",0,IF(COUNTIFS(Urlaub!$A$5:$A$604,$A33,Urlaub!$B$5:$B$604,"&lt;="&amp;MP$3,Urlaub!$C$5:$C$604,"&gt;="&amp;MP$3)&gt;0,1,0))</f>
        <v>0</v>
      </c>
      <c r="MQ33" s="19" t="n">
        <f aca="false">IF($A33="",0,IF(COUNTIFS(Urlaub!$A$5:$A$604,$A33,Urlaub!$B$5:$B$604,"&lt;="&amp;MQ$3,Urlaub!$C$5:$C$604,"&gt;="&amp;MQ$3)&gt;0,1,0))</f>
        <v>0</v>
      </c>
      <c r="MR33" s="19" t="n">
        <f aca="false">IF($A33="",0,IF(COUNTIFS(Urlaub!$A$5:$A$604,$A33,Urlaub!$B$5:$B$604,"&lt;="&amp;MR$3,Urlaub!$C$5:$C$604,"&gt;="&amp;MR$3)&gt;0,1,0))</f>
        <v>0</v>
      </c>
      <c r="MS33" s="19" t="n">
        <f aca="false">IF($A33="",0,IF(COUNTIFS(Urlaub!$A$5:$A$604,$A33,Urlaub!$B$5:$B$604,"&lt;="&amp;MS$3,Urlaub!$C$5:$C$604,"&gt;="&amp;MS$3)&gt;0,1,0))</f>
        <v>0</v>
      </c>
      <c r="MT33" s="19" t="n">
        <f aca="false">IF($A33="",0,IF(COUNTIFS(Urlaub!$A$5:$A$604,$A33,Urlaub!$B$5:$B$604,"&lt;="&amp;MT$3,Urlaub!$C$5:$C$604,"&gt;="&amp;MT$3)&gt;0,1,0))</f>
        <v>0</v>
      </c>
      <c r="MU33" s="19" t="n">
        <f aca="false">IF($A33="",0,IF(COUNTIFS(Urlaub!$A$5:$A$604,$A33,Urlaub!$B$5:$B$604,"&lt;="&amp;MU$3,Urlaub!$C$5:$C$604,"&gt;="&amp;MU$3)&gt;0,1,0))</f>
        <v>0</v>
      </c>
      <c r="MV33" s="19" t="n">
        <f aca="false">IF($A33="",0,IF(COUNTIFS(Urlaub!$A$5:$A$604,$A33,Urlaub!$B$5:$B$604,"&lt;="&amp;MV$3,Urlaub!$C$5:$C$604,"&gt;="&amp;MV$3)&gt;0,1,0))</f>
        <v>0</v>
      </c>
      <c r="MW33" s="19" t="n">
        <f aca="false">IF($A33="",0,IF(COUNTIFS(Urlaub!$A$5:$A$604,$A33,Urlaub!$B$5:$B$604,"&lt;="&amp;MW$3,Urlaub!$C$5:$C$604,"&gt;="&amp;MW$3)&gt;0,1,0))</f>
        <v>0</v>
      </c>
      <c r="MX33" s="19" t="n">
        <f aca="false">IF($A33="",0,IF(COUNTIFS(Urlaub!$A$5:$A$604,$A33,Urlaub!$B$5:$B$604,"&lt;="&amp;MX$3,Urlaub!$C$5:$C$604,"&gt;="&amp;MX$3)&gt;0,1,0))</f>
        <v>0</v>
      </c>
      <c r="MY33" s="19" t="n">
        <f aca="false">IF($A33="",0,IF(COUNTIFS(Urlaub!$A$5:$A$604,$A33,Urlaub!$B$5:$B$604,"&lt;="&amp;MY$3,Urlaub!$C$5:$C$604,"&gt;="&amp;MY$3)&gt;0,1,0))</f>
        <v>0</v>
      </c>
      <c r="MZ33" s="19" t="n">
        <f aca="false">IF($A33="",0,IF(COUNTIFS(Urlaub!$A$5:$A$604,$A33,Urlaub!$B$5:$B$604,"&lt;="&amp;MZ$3,Urlaub!$C$5:$C$604,"&gt;="&amp;MZ$3)&gt;0,1,0))</f>
        <v>0</v>
      </c>
      <c r="NA33" s="19" t="n">
        <f aca="false">IF($A33="",0,IF(COUNTIFS(Urlaub!$A$5:$A$604,$A33,Urlaub!$B$5:$B$604,"&lt;="&amp;NA$3,Urlaub!$C$5:$C$604,"&gt;="&amp;NA$3)&gt;0,1,0))</f>
        <v>0</v>
      </c>
      <c r="NB33" s="19" t="n">
        <f aca="false">IF($A33="",0,IF(COUNTIFS(Urlaub!$A$5:$A$604,$A33,Urlaub!$B$5:$B$604,"&lt;="&amp;NB$3,Urlaub!$C$5:$C$604,"&gt;="&amp;NB$3)&gt;0,1,0))</f>
        <v>0</v>
      </c>
      <c r="NC33" s="19" t="n">
        <f aca="false">IF($A33="",0,IF(COUNTIFS(Urlaub!$A$5:$A$604,$A33,Urlaub!$B$5:$B$604,"&lt;="&amp;NC$3,Urlaub!$C$5:$C$604,"&gt;="&amp;NC$3)&gt;0,1,0))</f>
        <v>0</v>
      </c>
      <c r="ND33" s="19" t="n">
        <f aca="false">IF($A33="",0,IF(COUNTIFS(Urlaub!$A$5:$A$604,$A33,Urlaub!$B$5:$B$604,"&lt;="&amp;ND$3,Urlaub!$C$5:$C$604,"&gt;="&amp;ND$3)&gt;0,1,0))</f>
        <v>0</v>
      </c>
      <c r="NE33" s="19" t="n">
        <f aca="false">IF($A33="",0,IF(COUNTIFS(Urlaub!$A$5:$A$604,$A33,Urlaub!$B$5:$B$604,"&lt;="&amp;NE$3,Urlaub!$C$5:$C$604,"&gt;="&amp;NE$3)&gt;0,1,0))</f>
        <v>0</v>
      </c>
      <c r="NF33" s="19" t="n">
        <f aca="false">IF($A33="",0,IF(COUNTIFS(Urlaub!$A$5:$A$604,$A33,Urlaub!$B$5:$B$604,"&lt;="&amp;NF$3,Urlaub!$C$5:$C$604,"&gt;="&amp;NF$3)&gt;0,1,0))</f>
        <v>0</v>
      </c>
      <c r="NG33" s="19" t="n">
        <f aca="false">IF($A33="",0,IF(COUNTIFS(Urlaub!$A$5:$A$604,$A33,Urlaub!$B$5:$B$604,"&lt;="&amp;NG$3,Urlaub!$C$5:$C$604,"&gt;="&amp;NG$3)&gt;0,1,0))</f>
        <v>0</v>
      </c>
      <c r="NH33" s="19" t="n">
        <f aca="false">IF($A33="",0,IF(COUNTIFS(Urlaub!$A$5:$A$604,$A33,Urlaub!$B$5:$B$604,"&lt;="&amp;NH$3,Urlaub!$C$5:$C$604,"&gt;="&amp;NH$3)&gt;0,1,0))</f>
        <v>0</v>
      </c>
    </row>
    <row r="34" customFormat="false" ht="15" hidden="false" customHeight="false" outlineLevel="0" collapsed="false">
      <c r="A34" s="5" t="str">
        <f aca="false">IF(Team!A34="","",Team!A34)</f>
        <v/>
      </c>
      <c r="B34" s="8" t="str">
        <f aca="false">IF(Team!B34="","",Team!B34)</f>
        <v/>
      </c>
      <c r="C34" s="8" t="str">
        <f aca="false">IF(Team!C34="","",Team!C34)</f>
        <v/>
      </c>
      <c r="D34" s="8" t="str">
        <f aca="false">IF(Team!D34="","",Team!D34)</f>
        <v/>
      </c>
      <c r="E34" s="8" t="str">
        <f aca="false">IF(Team!E34="","",Team!E34)</f>
        <v/>
      </c>
      <c r="F34" s="8" t="str">
        <f aca="false">IF(Team!F34="","",Team!F34)</f>
        <v/>
      </c>
      <c r="G34" s="19" t="n">
        <f aca="false">IF($A34="",0,IF(COUNTIFS(Urlaub!$A$5:$A$604,$A34,Urlaub!$B$5:$B$604,"&lt;="&amp;G$3,Urlaub!$C$5:$C$604,"&gt;="&amp;G$3)&gt;0,1,0))</f>
        <v>0</v>
      </c>
      <c r="H34" s="19" t="n">
        <f aca="false">IF($A34="",0,IF(COUNTIFS(Urlaub!$A$5:$A$604,$A34,Urlaub!$B$5:$B$604,"&lt;="&amp;H$3,Urlaub!$C$5:$C$604,"&gt;="&amp;H$3)&gt;0,1,0))</f>
        <v>0</v>
      </c>
      <c r="I34" s="19" t="n">
        <f aca="false">IF($A34="",0,IF(COUNTIFS(Urlaub!$A$5:$A$604,$A34,Urlaub!$B$5:$B$604,"&lt;="&amp;I$3,Urlaub!$C$5:$C$604,"&gt;="&amp;I$3)&gt;0,1,0))</f>
        <v>0</v>
      </c>
      <c r="J34" s="19" t="n">
        <f aca="false">IF($A34="",0,IF(COUNTIFS(Urlaub!$A$5:$A$604,$A34,Urlaub!$B$5:$B$604,"&lt;="&amp;J$3,Urlaub!$C$5:$C$604,"&gt;="&amp;J$3)&gt;0,1,0))</f>
        <v>0</v>
      </c>
      <c r="K34" s="19" t="n">
        <f aca="false">IF($A34="",0,IF(COUNTIFS(Urlaub!$A$5:$A$604,$A34,Urlaub!$B$5:$B$604,"&lt;="&amp;K$3,Urlaub!$C$5:$C$604,"&gt;="&amp;K$3)&gt;0,1,0))</f>
        <v>0</v>
      </c>
      <c r="L34" s="19" t="n">
        <f aca="false">IF($A34="",0,IF(COUNTIFS(Urlaub!$A$5:$A$604,$A34,Urlaub!$B$5:$B$604,"&lt;="&amp;L$3,Urlaub!$C$5:$C$604,"&gt;="&amp;L$3)&gt;0,1,0))</f>
        <v>0</v>
      </c>
      <c r="M34" s="19" t="n">
        <f aca="false">IF($A34="",0,IF(COUNTIFS(Urlaub!$A$5:$A$604,$A34,Urlaub!$B$5:$B$604,"&lt;="&amp;M$3,Urlaub!$C$5:$C$604,"&gt;="&amp;M$3)&gt;0,1,0))</f>
        <v>0</v>
      </c>
      <c r="N34" s="19" t="n">
        <f aca="false">IF($A34="",0,IF(COUNTIFS(Urlaub!$A$5:$A$604,$A34,Urlaub!$B$5:$B$604,"&lt;="&amp;N$3,Urlaub!$C$5:$C$604,"&gt;="&amp;N$3)&gt;0,1,0))</f>
        <v>0</v>
      </c>
      <c r="O34" s="19" t="n">
        <f aca="false">IF($A34="",0,IF(COUNTIFS(Urlaub!$A$5:$A$604,$A34,Urlaub!$B$5:$B$604,"&lt;="&amp;O$3,Urlaub!$C$5:$C$604,"&gt;="&amp;O$3)&gt;0,1,0))</f>
        <v>0</v>
      </c>
      <c r="P34" s="19" t="n">
        <f aca="false">IF($A34="",0,IF(COUNTIFS(Urlaub!$A$5:$A$604,$A34,Urlaub!$B$5:$B$604,"&lt;="&amp;P$3,Urlaub!$C$5:$C$604,"&gt;="&amp;P$3)&gt;0,1,0))</f>
        <v>0</v>
      </c>
      <c r="Q34" s="19" t="n">
        <f aca="false">IF($A34="",0,IF(COUNTIFS(Urlaub!$A$5:$A$604,$A34,Urlaub!$B$5:$B$604,"&lt;="&amp;Q$3,Urlaub!$C$5:$C$604,"&gt;="&amp;Q$3)&gt;0,1,0))</f>
        <v>0</v>
      </c>
      <c r="R34" s="19" t="n">
        <f aca="false">IF($A34="",0,IF(COUNTIFS(Urlaub!$A$5:$A$604,$A34,Urlaub!$B$5:$B$604,"&lt;="&amp;R$3,Urlaub!$C$5:$C$604,"&gt;="&amp;R$3)&gt;0,1,0))</f>
        <v>0</v>
      </c>
      <c r="S34" s="19" t="n">
        <f aca="false">IF($A34="",0,IF(COUNTIFS(Urlaub!$A$5:$A$604,$A34,Urlaub!$B$5:$B$604,"&lt;="&amp;S$3,Urlaub!$C$5:$C$604,"&gt;="&amp;S$3)&gt;0,1,0))</f>
        <v>0</v>
      </c>
      <c r="T34" s="19" t="n">
        <f aca="false">IF($A34="",0,IF(COUNTIFS(Urlaub!$A$5:$A$604,$A34,Urlaub!$B$5:$B$604,"&lt;="&amp;T$3,Urlaub!$C$5:$C$604,"&gt;="&amp;T$3)&gt;0,1,0))</f>
        <v>0</v>
      </c>
      <c r="U34" s="19" t="n">
        <f aca="false">IF($A34="",0,IF(COUNTIFS(Urlaub!$A$5:$A$604,$A34,Urlaub!$B$5:$B$604,"&lt;="&amp;U$3,Urlaub!$C$5:$C$604,"&gt;="&amp;U$3)&gt;0,1,0))</f>
        <v>0</v>
      </c>
      <c r="V34" s="19" t="n">
        <f aca="false">IF($A34="",0,IF(COUNTIFS(Urlaub!$A$5:$A$604,$A34,Urlaub!$B$5:$B$604,"&lt;="&amp;V$3,Urlaub!$C$5:$C$604,"&gt;="&amp;V$3)&gt;0,1,0))</f>
        <v>0</v>
      </c>
      <c r="W34" s="19" t="n">
        <f aca="false">IF($A34="",0,IF(COUNTIFS(Urlaub!$A$5:$A$604,$A34,Urlaub!$B$5:$B$604,"&lt;="&amp;W$3,Urlaub!$C$5:$C$604,"&gt;="&amp;W$3)&gt;0,1,0))</f>
        <v>0</v>
      </c>
      <c r="X34" s="19" t="n">
        <f aca="false">IF($A34="",0,IF(COUNTIFS(Urlaub!$A$5:$A$604,$A34,Urlaub!$B$5:$B$604,"&lt;="&amp;X$3,Urlaub!$C$5:$C$604,"&gt;="&amp;X$3)&gt;0,1,0))</f>
        <v>0</v>
      </c>
      <c r="Y34" s="19" t="n">
        <f aca="false">IF($A34="",0,IF(COUNTIFS(Urlaub!$A$5:$A$604,$A34,Urlaub!$B$5:$B$604,"&lt;="&amp;Y$3,Urlaub!$C$5:$C$604,"&gt;="&amp;Y$3)&gt;0,1,0))</f>
        <v>0</v>
      </c>
      <c r="Z34" s="19" t="n">
        <f aca="false">IF($A34="",0,IF(COUNTIFS(Urlaub!$A$5:$A$604,$A34,Urlaub!$B$5:$B$604,"&lt;="&amp;Z$3,Urlaub!$C$5:$C$604,"&gt;="&amp;Z$3)&gt;0,1,0))</f>
        <v>0</v>
      </c>
      <c r="AA34" s="19" t="n">
        <f aca="false">IF($A34="",0,IF(COUNTIFS(Urlaub!$A$5:$A$604,$A34,Urlaub!$B$5:$B$604,"&lt;="&amp;AA$3,Urlaub!$C$5:$C$604,"&gt;="&amp;AA$3)&gt;0,1,0))</f>
        <v>0</v>
      </c>
      <c r="AB34" s="19" t="n">
        <f aca="false">IF($A34="",0,IF(COUNTIFS(Urlaub!$A$5:$A$604,$A34,Urlaub!$B$5:$B$604,"&lt;="&amp;AB$3,Urlaub!$C$5:$C$604,"&gt;="&amp;AB$3)&gt;0,1,0))</f>
        <v>0</v>
      </c>
      <c r="AC34" s="19" t="n">
        <f aca="false">IF($A34="",0,IF(COUNTIFS(Urlaub!$A$5:$A$604,$A34,Urlaub!$B$5:$B$604,"&lt;="&amp;AC$3,Urlaub!$C$5:$C$604,"&gt;="&amp;AC$3)&gt;0,1,0))</f>
        <v>0</v>
      </c>
      <c r="AD34" s="19" t="n">
        <f aca="false">IF($A34="",0,IF(COUNTIFS(Urlaub!$A$5:$A$604,$A34,Urlaub!$B$5:$B$604,"&lt;="&amp;AD$3,Urlaub!$C$5:$C$604,"&gt;="&amp;AD$3)&gt;0,1,0))</f>
        <v>0</v>
      </c>
      <c r="AE34" s="19" t="n">
        <f aca="false">IF($A34="",0,IF(COUNTIFS(Urlaub!$A$5:$A$604,$A34,Urlaub!$B$5:$B$604,"&lt;="&amp;AE$3,Urlaub!$C$5:$C$604,"&gt;="&amp;AE$3)&gt;0,1,0))</f>
        <v>0</v>
      </c>
      <c r="AF34" s="19" t="n">
        <f aca="false">IF($A34="",0,IF(COUNTIFS(Urlaub!$A$5:$A$604,$A34,Urlaub!$B$5:$B$604,"&lt;="&amp;AF$3,Urlaub!$C$5:$C$604,"&gt;="&amp;AF$3)&gt;0,1,0))</f>
        <v>0</v>
      </c>
      <c r="AG34" s="19" t="n">
        <f aca="false">IF($A34="",0,IF(COUNTIFS(Urlaub!$A$5:$A$604,$A34,Urlaub!$B$5:$B$604,"&lt;="&amp;AG$3,Urlaub!$C$5:$C$604,"&gt;="&amp;AG$3)&gt;0,1,0))</f>
        <v>0</v>
      </c>
      <c r="AH34" s="19" t="n">
        <f aca="false">IF($A34="",0,IF(COUNTIFS(Urlaub!$A$5:$A$604,$A34,Urlaub!$B$5:$B$604,"&lt;="&amp;AH$3,Urlaub!$C$5:$C$604,"&gt;="&amp;AH$3)&gt;0,1,0))</f>
        <v>0</v>
      </c>
      <c r="AI34" s="19" t="n">
        <f aca="false">IF($A34="",0,IF(COUNTIFS(Urlaub!$A$5:$A$604,$A34,Urlaub!$B$5:$B$604,"&lt;="&amp;AI$3,Urlaub!$C$5:$C$604,"&gt;="&amp;AI$3)&gt;0,1,0))</f>
        <v>0</v>
      </c>
      <c r="AJ34" s="19" t="n">
        <f aca="false">IF($A34="",0,IF(COUNTIFS(Urlaub!$A$5:$A$604,$A34,Urlaub!$B$5:$B$604,"&lt;="&amp;AJ$3,Urlaub!$C$5:$C$604,"&gt;="&amp;AJ$3)&gt;0,1,0))</f>
        <v>0</v>
      </c>
      <c r="AK34" s="19" t="n">
        <f aca="false">IF($A34="",0,IF(COUNTIFS(Urlaub!$A$5:$A$604,$A34,Urlaub!$B$5:$B$604,"&lt;="&amp;AK$3,Urlaub!$C$5:$C$604,"&gt;="&amp;AK$3)&gt;0,1,0))</f>
        <v>0</v>
      </c>
      <c r="AL34" s="19" t="n">
        <f aca="false">IF($A34="",0,IF(COUNTIFS(Urlaub!$A$5:$A$604,$A34,Urlaub!$B$5:$B$604,"&lt;="&amp;AL$3,Urlaub!$C$5:$C$604,"&gt;="&amp;AL$3)&gt;0,1,0))</f>
        <v>0</v>
      </c>
      <c r="AM34" s="19" t="n">
        <f aca="false">IF($A34="",0,IF(COUNTIFS(Urlaub!$A$5:$A$604,$A34,Urlaub!$B$5:$B$604,"&lt;="&amp;AM$3,Urlaub!$C$5:$C$604,"&gt;="&amp;AM$3)&gt;0,1,0))</f>
        <v>0</v>
      </c>
      <c r="AN34" s="19" t="n">
        <f aca="false">IF($A34="",0,IF(COUNTIFS(Urlaub!$A$5:$A$604,$A34,Urlaub!$B$5:$B$604,"&lt;="&amp;AN$3,Urlaub!$C$5:$C$604,"&gt;="&amp;AN$3)&gt;0,1,0))</f>
        <v>0</v>
      </c>
      <c r="AO34" s="19" t="n">
        <f aca="false">IF($A34="",0,IF(COUNTIFS(Urlaub!$A$5:$A$604,$A34,Urlaub!$B$5:$B$604,"&lt;="&amp;AO$3,Urlaub!$C$5:$C$604,"&gt;="&amp;AO$3)&gt;0,1,0))</f>
        <v>0</v>
      </c>
      <c r="AP34" s="19" t="n">
        <f aca="false">IF($A34="",0,IF(COUNTIFS(Urlaub!$A$5:$A$604,$A34,Urlaub!$B$5:$B$604,"&lt;="&amp;AP$3,Urlaub!$C$5:$C$604,"&gt;="&amp;AP$3)&gt;0,1,0))</f>
        <v>0</v>
      </c>
      <c r="AQ34" s="19" t="n">
        <f aca="false">IF($A34="",0,IF(COUNTIFS(Urlaub!$A$5:$A$604,$A34,Urlaub!$B$5:$B$604,"&lt;="&amp;AQ$3,Urlaub!$C$5:$C$604,"&gt;="&amp;AQ$3)&gt;0,1,0))</f>
        <v>0</v>
      </c>
      <c r="AR34" s="19" t="n">
        <f aca="false">IF($A34="",0,IF(COUNTIFS(Urlaub!$A$5:$A$604,$A34,Urlaub!$B$5:$B$604,"&lt;="&amp;AR$3,Urlaub!$C$5:$C$604,"&gt;="&amp;AR$3)&gt;0,1,0))</f>
        <v>0</v>
      </c>
      <c r="AS34" s="19" t="n">
        <f aca="false">IF($A34="",0,IF(COUNTIFS(Urlaub!$A$5:$A$604,$A34,Urlaub!$B$5:$B$604,"&lt;="&amp;AS$3,Urlaub!$C$5:$C$604,"&gt;="&amp;AS$3)&gt;0,1,0))</f>
        <v>0</v>
      </c>
      <c r="AT34" s="19" t="n">
        <f aca="false">IF($A34="",0,IF(COUNTIFS(Urlaub!$A$5:$A$604,$A34,Urlaub!$B$5:$B$604,"&lt;="&amp;AT$3,Urlaub!$C$5:$C$604,"&gt;="&amp;AT$3)&gt;0,1,0))</f>
        <v>0</v>
      </c>
      <c r="AU34" s="19" t="n">
        <f aca="false">IF($A34="",0,IF(COUNTIFS(Urlaub!$A$5:$A$604,$A34,Urlaub!$B$5:$B$604,"&lt;="&amp;AU$3,Urlaub!$C$5:$C$604,"&gt;="&amp;AU$3)&gt;0,1,0))</f>
        <v>0</v>
      </c>
      <c r="AV34" s="19" t="n">
        <f aca="false">IF($A34="",0,IF(COUNTIFS(Urlaub!$A$5:$A$604,$A34,Urlaub!$B$5:$B$604,"&lt;="&amp;AV$3,Urlaub!$C$5:$C$604,"&gt;="&amp;AV$3)&gt;0,1,0))</f>
        <v>0</v>
      </c>
      <c r="AW34" s="19" t="n">
        <f aca="false">IF($A34="",0,IF(COUNTIFS(Urlaub!$A$5:$A$604,$A34,Urlaub!$B$5:$B$604,"&lt;="&amp;AW$3,Urlaub!$C$5:$C$604,"&gt;="&amp;AW$3)&gt;0,1,0))</f>
        <v>0</v>
      </c>
      <c r="AX34" s="19" t="n">
        <f aca="false">IF($A34="",0,IF(COUNTIFS(Urlaub!$A$5:$A$604,$A34,Urlaub!$B$5:$B$604,"&lt;="&amp;AX$3,Urlaub!$C$5:$C$604,"&gt;="&amp;AX$3)&gt;0,1,0))</f>
        <v>0</v>
      </c>
      <c r="AY34" s="19" t="n">
        <f aca="false">IF($A34="",0,IF(COUNTIFS(Urlaub!$A$5:$A$604,$A34,Urlaub!$B$5:$B$604,"&lt;="&amp;AY$3,Urlaub!$C$5:$C$604,"&gt;="&amp;AY$3)&gt;0,1,0))</f>
        <v>0</v>
      </c>
      <c r="AZ34" s="19" t="n">
        <f aca="false">IF($A34="",0,IF(COUNTIFS(Urlaub!$A$5:$A$604,$A34,Urlaub!$B$5:$B$604,"&lt;="&amp;AZ$3,Urlaub!$C$5:$C$604,"&gt;="&amp;AZ$3)&gt;0,1,0))</f>
        <v>0</v>
      </c>
      <c r="BA34" s="19" t="n">
        <f aca="false">IF($A34="",0,IF(COUNTIFS(Urlaub!$A$5:$A$604,$A34,Urlaub!$B$5:$B$604,"&lt;="&amp;BA$3,Urlaub!$C$5:$C$604,"&gt;="&amp;BA$3)&gt;0,1,0))</f>
        <v>0</v>
      </c>
      <c r="BB34" s="19" t="n">
        <f aca="false">IF($A34="",0,IF(COUNTIFS(Urlaub!$A$5:$A$604,$A34,Urlaub!$B$5:$B$604,"&lt;="&amp;BB$3,Urlaub!$C$5:$C$604,"&gt;="&amp;BB$3)&gt;0,1,0))</f>
        <v>0</v>
      </c>
      <c r="BC34" s="19" t="n">
        <f aca="false">IF($A34="",0,IF(COUNTIFS(Urlaub!$A$5:$A$604,$A34,Urlaub!$B$5:$B$604,"&lt;="&amp;BC$3,Urlaub!$C$5:$C$604,"&gt;="&amp;BC$3)&gt;0,1,0))</f>
        <v>0</v>
      </c>
      <c r="BD34" s="19" t="n">
        <f aca="false">IF($A34="",0,IF(COUNTIFS(Urlaub!$A$5:$A$604,$A34,Urlaub!$B$5:$B$604,"&lt;="&amp;BD$3,Urlaub!$C$5:$C$604,"&gt;="&amp;BD$3)&gt;0,1,0))</f>
        <v>0</v>
      </c>
      <c r="BE34" s="19" t="n">
        <f aca="false">IF($A34="",0,IF(COUNTIFS(Urlaub!$A$5:$A$604,$A34,Urlaub!$B$5:$B$604,"&lt;="&amp;BE$3,Urlaub!$C$5:$C$604,"&gt;="&amp;BE$3)&gt;0,1,0))</f>
        <v>0</v>
      </c>
      <c r="BF34" s="19" t="n">
        <f aca="false">IF($A34="",0,IF(COUNTIFS(Urlaub!$A$5:$A$604,$A34,Urlaub!$B$5:$B$604,"&lt;="&amp;BF$3,Urlaub!$C$5:$C$604,"&gt;="&amp;BF$3)&gt;0,1,0))</f>
        <v>0</v>
      </c>
      <c r="BG34" s="19" t="n">
        <f aca="false">IF($A34="",0,IF(COUNTIFS(Urlaub!$A$5:$A$604,$A34,Urlaub!$B$5:$B$604,"&lt;="&amp;BG$3,Urlaub!$C$5:$C$604,"&gt;="&amp;BG$3)&gt;0,1,0))</f>
        <v>0</v>
      </c>
      <c r="BH34" s="19" t="n">
        <f aca="false">IF($A34="",0,IF(COUNTIFS(Urlaub!$A$5:$A$604,$A34,Urlaub!$B$5:$B$604,"&lt;="&amp;BH$3,Urlaub!$C$5:$C$604,"&gt;="&amp;BH$3)&gt;0,1,0))</f>
        <v>0</v>
      </c>
      <c r="BI34" s="19" t="n">
        <f aca="false">IF($A34="",0,IF(COUNTIFS(Urlaub!$A$5:$A$604,$A34,Urlaub!$B$5:$B$604,"&lt;="&amp;BI$3,Urlaub!$C$5:$C$604,"&gt;="&amp;BI$3)&gt;0,1,0))</f>
        <v>0</v>
      </c>
      <c r="BJ34" s="19" t="n">
        <f aca="false">IF($A34="",0,IF(COUNTIFS(Urlaub!$A$5:$A$604,$A34,Urlaub!$B$5:$B$604,"&lt;="&amp;BJ$3,Urlaub!$C$5:$C$604,"&gt;="&amp;BJ$3)&gt;0,1,0))</f>
        <v>0</v>
      </c>
      <c r="BK34" s="19" t="n">
        <f aca="false">IF($A34="",0,IF(COUNTIFS(Urlaub!$A$5:$A$604,$A34,Urlaub!$B$5:$B$604,"&lt;="&amp;BK$3,Urlaub!$C$5:$C$604,"&gt;="&amp;BK$3)&gt;0,1,0))</f>
        <v>0</v>
      </c>
      <c r="BL34" s="19" t="n">
        <f aca="false">IF($A34="",0,IF(COUNTIFS(Urlaub!$A$5:$A$604,$A34,Urlaub!$B$5:$B$604,"&lt;="&amp;BL$3,Urlaub!$C$5:$C$604,"&gt;="&amp;BL$3)&gt;0,1,0))</f>
        <v>0</v>
      </c>
      <c r="BM34" s="19" t="n">
        <f aca="false">IF($A34="",0,IF(COUNTIFS(Urlaub!$A$5:$A$604,$A34,Urlaub!$B$5:$B$604,"&lt;="&amp;BM$3,Urlaub!$C$5:$C$604,"&gt;="&amp;BM$3)&gt;0,1,0))</f>
        <v>0</v>
      </c>
      <c r="BN34" s="19" t="n">
        <f aca="false">IF($A34="",0,IF(COUNTIFS(Urlaub!$A$5:$A$604,$A34,Urlaub!$B$5:$B$604,"&lt;="&amp;BN$3,Urlaub!$C$5:$C$604,"&gt;="&amp;BN$3)&gt;0,1,0))</f>
        <v>0</v>
      </c>
      <c r="BO34" s="19" t="n">
        <f aca="false">IF($A34="",0,IF(COUNTIFS(Urlaub!$A$5:$A$604,$A34,Urlaub!$B$5:$B$604,"&lt;="&amp;BO$3,Urlaub!$C$5:$C$604,"&gt;="&amp;BO$3)&gt;0,1,0))</f>
        <v>0</v>
      </c>
      <c r="BP34" s="19" t="n">
        <f aca="false">IF($A34="",0,IF(COUNTIFS(Urlaub!$A$5:$A$604,$A34,Urlaub!$B$5:$B$604,"&lt;="&amp;BP$3,Urlaub!$C$5:$C$604,"&gt;="&amp;BP$3)&gt;0,1,0))</f>
        <v>0</v>
      </c>
      <c r="BQ34" s="19" t="n">
        <f aca="false">IF($A34="",0,IF(COUNTIFS(Urlaub!$A$5:$A$604,$A34,Urlaub!$B$5:$B$604,"&lt;="&amp;BQ$3,Urlaub!$C$5:$C$604,"&gt;="&amp;BQ$3)&gt;0,1,0))</f>
        <v>0</v>
      </c>
      <c r="BR34" s="19" t="n">
        <f aca="false">IF($A34="",0,IF(COUNTIFS(Urlaub!$A$5:$A$604,$A34,Urlaub!$B$5:$B$604,"&lt;="&amp;BR$3,Urlaub!$C$5:$C$604,"&gt;="&amp;BR$3)&gt;0,1,0))</f>
        <v>0</v>
      </c>
      <c r="BS34" s="19" t="n">
        <f aca="false">IF($A34="",0,IF(COUNTIFS(Urlaub!$A$5:$A$604,$A34,Urlaub!$B$5:$B$604,"&lt;="&amp;BS$3,Urlaub!$C$5:$C$604,"&gt;="&amp;BS$3)&gt;0,1,0))</f>
        <v>0</v>
      </c>
      <c r="BT34" s="19" t="n">
        <f aca="false">IF($A34="",0,IF(COUNTIFS(Urlaub!$A$5:$A$604,$A34,Urlaub!$B$5:$B$604,"&lt;="&amp;BT$3,Urlaub!$C$5:$C$604,"&gt;="&amp;BT$3)&gt;0,1,0))</f>
        <v>0</v>
      </c>
      <c r="BU34" s="19" t="n">
        <f aca="false">IF($A34="",0,IF(COUNTIFS(Urlaub!$A$5:$A$604,$A34,Urlaub!$B$5:$B$604,"&lt;="&amp;BU$3,Urlaub!$C$5:$C$604,"&gt;="&amp;BU$3)&gt;0,1,0))</f>
        <v>0</v>
      </c>
      <c r="BV34" s="19" t="n">
        <f aca="false">IF($A34="",0,IF(COUNTIFS(Urlaub!$A$5:$A$604,$A34,Urlaub!$B$5:$B$604,"&lt;="&amp;BV$3,Urlaub!$C$5:$C$604,"&gt;="&amp;BV$3)&gt;0,1,0))</f>
        <v>0</v>
      </c>
      <c r="BW34" s="19" t="n">
        <f aca="false">IF($A34="",0,IF(COUNTIFS(Urlaub!$A$5:$A$604,$A34,Urlaub!$B$5:$B$604,"&lt;="&amp;BW$3,Urlaub!$C$5:$C$604,"&gt;="&amp;BW$3)&gt;0,1,0))</f>
        <v>0</v>
      </c>
      <c r="BX34" s="19" t="n">
        <f aca="false">IF($A34="",0,IF(COUNTIFS(Urlaub!$A$5:$A$604,$A34,Urlaub!$B$5:$B$604,"&lt;="&amp;BX$3,Urlaub!$C$5:$C$604,"&gt;="&amp;BX$3)&gt;0,1,0))</f>
        <v>0</v>
      </c>
      <c r="BY34" s="19" t="n">
        <f aca="false">IF($A34="",0,IF(COUNTIFS(Urlaub!$A$5:$A$604,$A34,Urlaub!$B$5:$B$604,"&lt;="&amp;BY$3,Urlaub!$C$5:$C$604,"&gt;="&amp;BY$3)&gt;0,1,0))</f>
        <v>0</v>
      </c>
      <c r="BZ34" s="19" t="n">
        <f aca="false">IF($A34="",0,IF(COUNTIFS(Urlaub!$A$5:$A$604,$A34,Urlaub!$B$5:$B$604,"&lt;="&amp;BZ$3,Urlaub!$C$5:$C$604,"&gt;="&amp;BZ$3)&gt;0,1,0))</f>
        <v>0</v>
      </c>
      <c r="CA34" s="19" t="n">
        <f aca="false">IF($A34="",0,IF(COUNTIFS(Urlaub!$A$5:$A$604,$A34,Urlaub!$B$5:$B$604,"&lt;="&amp;CA$3,Urlaub!$C$5:$C$604,"&gt;="&amp;CA$3)&gt;0,1,0))</f>
        <v>0</v>
      </c>
      <c r="CB34" s="19" t="n">
        <f aca="false">IF($A34="",0,IF(COUNTIFS(Urlaub!$A$5:$A$604,$A34,Urlaub!$B$5:$B$604,"&lt;="&amp;CB$3,Urlaub!$C$5:$C$604,"&gt;="&amp;CB$3)&gt;0,1,0))</f>
        <v>0</v>
      </c>
      <c r="CC34" s="19" t="n">
        <f aca="false">IF($A34="",0,IF(COUNTIFS(Urlaub!$A$5:$A$604,$A34,Urlaub!$B$5:$B$604,"&lt;="&amp;CC$3,Urlaub!$C$5:$C$604,"&gt;="&amp;CC$3)&gt;0,1,0))</f>
        <v>0</v>
      </c>
      <c r="CD34" s="19" t="n">
        <f aca="false">IF($A34="",0,IF(COUNTIFS(Urlaub!$A$5:$A$604,$A34,Urlaub!$B$5:$B$604,"&lt;="&amp;CD$3,Urlaub!$C$5:$C$604,"&gt;="&amp;CD$3)&gt;0,1,0))</f>
        <v>0</v>
      </c>
      <c r="CE34" s="19" t="n">
        <f aca="false">IF($A34="",0,IF(COUNTIFS(Urlaub!$A$5:$A$604,$A34,Urlaub!$B$5:$B$604,"&lt;="&amp;CE$3,Urlaub!$C$5:$C$604,"&gt;="&amp;CE$3)&gt;0,1,0))</f>
        <v>0</v>
      </c>
      <c r="CF34" s="19" t="n">
        <f aca="false">IF($A34="",0,IF(COUNTIFS(Urlaub!$A$5:$A$604,$A34,Urlaub!$B$5:$B$604,"&lt;="&amp;CF$3,Urlaub!$C$5:$C$604,"&gt;="&amp;CF$3)&gt;0,1,0))</f>
        <v>0</v>
      </c>
      <c r="CG34" s="19" t="n">
        <f aca="false">IF($A34="",0,IF(COUNTIFS(Urlaub!$A$5:$A$604,$A34,Urlaub!$B$5:$B$604,"&lt;="&amp;CG$3,Urlaub!$C$5:$C$604,"&gt;="&amp;CG$3)&gt;0,1,0))</f>
        <v>0</v>
      </c>
      <c r="CH34" s="19" t="n">
        <f aca="false">IF($A34="",0,IF(COUNTIFS(Urlaub!$A$5:$A$604,$A34,Urlaub!$B$5:$B$604,"&lt;="&amp;CH$3,Urlaub!$C$5:$C$604,"&gt;="&amp;CH$3)&gt;0,1,0))</f>
        <v>0</v>
      </c>
      <c r="CI34" s="19" t="n">
        <f aca="false">IF($A34="",0,IF(COUNTIFS(Urlaub!$A$5:$A$604,$A34,Urlaub!$B$5:$B$604,"&lt;="&amp;CI$3,Urlaub!$C$5:$C$604,"&gt;="&amp;CI$3)&gt;0,1,0))</f>
        <v>0</v>
      </c>
      <c r="CJ34" s="19" t="n">
        <f aca="false">IF($A34="",0,IF(COUNTIFS(Urlaub!$A$5:$A$604,$A34,Urlaub!$B$5:$B$604,"&lt;="&amp;CJ$3,Urlaub!$C$5:$C$604,"&gt;="&amp;CJ$3)&gt;0,1,0))</f>
        <v>0</v>
      </c>
      <c r="CK34" s="19" t="n">
        <f aca="false">IF($A34="",0,IF(COUNTIFS(Urlaub!$A$5:$A$604,$A34,Urlaub!$B$5:$B$604,"&lt;="&amp;CK$3,Urlaub!$C$5:$C$604,"&gt;="&amp;CK$3)&gt;0,1,0))</f>
        <v>0</v>
      </c>
      <c r="CL34" s="19" t="n">
        <f aca="false">IF($A34="",0,IF(COUNTIFS(Urlaub!$A$5:$A$604,$A34,Urlaub!$B$5:$B$604,"&lt;="&amp;CL$3,Urlaub!$C$5:$C$604,"&gt;="&amp;CL$3)&gt;0,1,0))</f>
        <v>0</v>
      </c>
      <c r="CM34" s="19" t="n">
        <f aca="false">IF($A34="",0,IF(COUNTIFS(Urlaub!$A$5:$A$604,$A34,Urlaub!$B$5:$B$604,"&lt;="&amp;CM$3,Urlaub!$C$5:$C$604,"&gt;="&amp;CM$3)&gt;0,1,0))</f>
        <v>0</v>
      </c>
      <c r="CN34" s="19" t="n">
        <f aca="false">IF($A34="",0,IF(COUNTIFS(Urlaub!$A$5:$A$604,$A34,Urlaub!$B$5:$B$604,"&lt;="&amp;CN$3,Urlaub!$C$5:$C$604,"&gt;="&amp;CN$3)&gt;0,1,0))</f>
        <v>0</v>
      </c>
      <c r="CO34" s="19" t="n">
        <f aca="false">IF($A34="",0,IF(COUNTIFS(Urlaub!$A$5:$A$604,$A34,Urlaub!$B$5:$B$604,"&lt;="&amp;CO$3,Urlaub!$C$5:$C$604,"&gt;="&amp;CO$3)&gt;0,1,0))</f>
        <v>0</v>
      </c>
      <c r="CP34" s="19" t="n">
        <f aca="false">IF($A34="",0,IF(COUNTIFS(Urlaub!$A$5:$A$604,$A34,Urlaub!$B$5:$B$604,"&lt;="&amp;CP$3,Urlaub!$C$5:$C$604,"&gt;="&amp;CP$3)&gt;0,1,0))</f>
        <v>0</v>
      </c>
      <c r="CQ34" s="19" t="n">
        <f aca="false">IF($A34="",0,IF(COUNTIFS(Urlaub!$A$5:$A$604,$A34,Urlaub!$B$5:$B$604,"&lt;="&amp;CQ$3,Urlaub!$C$5:$C$604,"&gt;="&amp;CQ$3)&gt;0,1,0))</f>
        <v>0</v>
      </c>
      <c r="CR34" s="19" t="n">
        <f aca="false">IF($A34="",0,IF(COUNTIFS(Urlaub!$A$5:$A$604,$A34,Urlaub!$B$5:$B$604,"&lt;="&amp;CR$3,Urlaub!$C$5:$C$604,"&gt;="&amp;CR$3)&gt;0,1,0))</f>
        <v>0</v>
      </c>
      <c r="CS34" s="19" t="n">
        <f aca="false">IF($A34="",0,IF(COUNTIFS(Urlaub!$A$5:$A$604,$A34,Urlaub!$B$5:$B$604,"&lt;="&amp;CS$3,Urlaub!$C$5:$C$604,"&gt;="&amp;CS$3)&gt;0,1,0))</f>
        <v>0</v>
      </c>
      <c r="CT34" s="19" t="n">
        <f aca="false">IF($A34="",0,IF(COUNTIFS(Urlaub!$A$5:$A$604,$A34,Urlaub!$B$5:$B$604,"&lt;="&amp;CT$3,Urlaub!$C$5:$C$604,"&gt;="&amp;CT$3)&gt;0,1,0))</f>
        <v>0</v>
      </c>
      <c r="CU34" s="19" t="n">
        <f aca="false">IF($A34="",0,IF(COUNTIFS(Urlaub!$A$5:$A$604,$A34,Urlaub!$B$5:$B$604,"&lt;="&amp;CU$3,Urlaub!$C$5:$C$604,"&gt;="&amp;CU$3)&gt;0,1,0))</f>
        <v>0</v>
      </c>
      <c r="CV34" s="19" t="n">
        <f aca="false">IF($A34="",0,IF(COUNTIFS(Urlaub!$A$5:$A$604,$A34,Urlaub!$B$5:$B$604,"&lt;="&amp;CV$3,Urlaub!$C$5:$C$604,"&gt;="&amp;CV$3)&gt;0,1,0))</f>
        <v>0</v>
      </c>
      <c r="CW34" s="19" t="n">
        <f aca="false">IF($A34="",0,IF(COUNTIFS(Urlaub!$A$5:$A$604,$A34,Urlaub!$B$5:$B$604,"&lt;="&amp;CW$3,Urlaub!$C$5:$C$604,"&gt;="&amp;CW$3)&gt;0,1,0))</f>
        <v>0</v>
      </c>
      <c r="CX34" s="19" t="n">
        <f aca="false">IF($A34="",0,IF(COUNTIFS(Urlaub!$A$5:$A$604,$A34,Urlaub!$B$5:$B$604,"&lt;="&amp;CX$3,Urlaub!$C$5:$C$604,"&gt;="&amp;CX$3)&gt;0,1,0))</f>
        <v>0</v>
      </c>
      <c r="CY34" s="19" t="n">
        <f aca="false">IF($A34="",0,IF(COUNTIFS(Urlaub!$A$5:$A$604,$A34,Urlaub!$B$5:$B$604,"&lt;="&amp;CY$3,Urlaub!$C$5:$C$604,"&gt;="&amp;CY$3)&gt;0,1,0))</f>
        <v>0</v>
      </c>
      <c r="CZ34" s="19" t="n">
        <f aca="false">IF($A34="",0,IF(COUNTIFS(Urlaub!$A$5:$A$604,$A34,Urlaub!$B$5:$B$604,"&lt;="&amp;CZ$3,Urlaub!$C$5:$C$604,"&gt;="&amp;CZ$3)&gt;0,1,0))</f>
        <v>0</v>
      </c>
      <c r="DA34" s="19" t="n">
        <f aca="false">IF($A34="",0,IF(COUNTIFS(Urlaub!$A$5:$A$604,$A34,Urlaub!$B$5:$B$604,"&lt;="&amp;DA$3,Urlaub!$C$5:$C$604,"&gt;="&amp;DA$3)&gt;0,1,0))</f>
        <v>0</v>
      </c>
      <c r="DB34" s="19" t="n">
        <f aca="false">IF($A34="",0,IF(COUNTIFS(Urlaub!$A$5:$A$604,$A34,Urlaub!$B$5:$B$604,"&lt;="&amp;DB$3,Urlaub!$C$5:$C$604,"&gt;="&amp;DB$3)&gt;0,1,0))</f>
        <v>0</v>
      </c>
      <c r="DC34" s="19" t="n">
        <f aca="false">IF($A34="",0,IF(COUNTIFS(Urlaub!$A$5:$A$604,$A34,Urlaub!$B$5:$B$604,"&lt;="&amp;DC$3,Urlaub!$C$5:$C$604,"&gt;="&amp;DC$3)&gt;0,1,0))</f>
        <v>0</v>
      </c>
      <c r="DD34" s="19" t="n">
        <f aca="false">IF($A34="",0,IF(COUNTIFS(Urlaub!$A$5:$A$604,$A34,Urlaub!$B$5:$B$604,"&lt;="&amp;DD$3,Urlaub!$C$5:$C$604,"&gt;="&amp;DD$3)&gt;0,1,0))</f>
        <v>0</v>
      </c>
      <c r="DE34" s="19" t="n">
        <f aca="false">IF($A34="",0,IF(COUNTIFS(Urlaub!$A$5:$A$604,$A34,Urlaub!$B$5:$B$604,"&lt;="&amp;DE$3,Urlaub!$C$5:$C$604,"&gt;="&amp;DE$3)&gt;0,1,0))</f>
        <v>0</v>
      </c>
      <c r="DF34" s="19" t="n">
        <f aca="false">IF($A34="",0,IF(COUNTIFS(Urlaub!$A$5:$A$604,$A34,Urlaub!$B$5:$B$604,"&lt;="&amp;DF$3,Urlaub!$C$5:$C$604,"&gt;="&amp;DF$3)&gt;0,1,0))</f>
        <v>0</v>
      </c>
      <c r="DG34" s="19" t="n">
        <f aca="false">IF($A34="",0,IF(COUNTIFS(Urlaub!$A$5:$A$604,$A34,Urlaub!$B$5:$B$604,"&lt;="&amp;DG$3,Urlaub!$C$5:$C$604,"&gt;="&amp;DG$3)&gt;0,1,0))</f>
        <v>0</v>
      </c>
      <c r="DH34" s="19" t="n">
        <f aca="false">IF($A34="",0,IF(COUNTIFS(Urlaub!$A$5:$A$604,$A34,Urlaub!$B$5:$B$604,"&lt;="&amp;DH$3,Urlaub!$C$5:$C$604,"&gt;="&amp;DH$3)&gt;0,1,0))</f>
        <v>0</v>
      </c>
      <c r="DI34" s="19" t="n">
        <f aca="false">IF($A34="",0,IF(COUNTIFS(Urlaub!$A$5:$A$604,$A34,Urlaub!$B$5:$B$604,"&lt;="&amp;DI$3,Urlaub!$C$5:$C$604,"&gt;="&amp;DI$3)&gt;0,1,0))</f>
        <v>0</v>
      </c>
      <c r="DJ34" s="19" t="n">
        <f aca="false">IF($A34="",0,IF(COUNTIFS(Urlaub!$A$5:$A$604,$A34,Urlaub!$B$5:$B$604,"&lt;="&amp;DJ$3,Urlaub!$C$5:$C$604,"&gt;="&amp;DJ$3)&gt;0,1,0))</f>
        <v>0</v>
      </c>
      <c r="DK34" s="19" t="n">
        <f aca="false">IF($A34="",0,IF(COUNTIFS(Urlaub!$A$5:$A$604,$A34,Urlaub!$B$5:$B$604,"&lt;="&amp;DK$3,Urlaub!$C$5:$C$604,"&gt;="&amp;DK$3)&gt;0,1,0))</f>
        <v>0</v>
      </c>
      <c r="DL34" s="19" t="n">
        <f aca="false">IF($A34="",0,IF(COUNTIFS(Urlaub!$A$5:$A$604,$A34,Urlaub!$B$5:$B$604,"&lt;="&amp;DL$3,Urlaub!$C$5:$C$604,"&gt;="&amp;DL$3)&gt;0,1,0))</f>
        <v>0</v>
      </c>
      <c r="DM34" s="19" t="n">
        <f aca="false">IF($A34="",0,IF(COUNTIFS(Urlaub!$A$5:$A$604,$A34,Urlaub!$B$5:$B$604,"&lt;="&amp;DM$3,Urlaub!$C$5:$C$604,"&gt;="&amp;DM$3)&gt;0,1,0))</f>
        <v>0</v>
      </c>
      <c r="DN34" s="19" t="n">
        <f aca="false">IF($A34="",0,IF(COUNTIFS(Urlaub!$A$5:$A$604,$A34,Urlaub!$B$5:$B$604,"&lt;="&amp;DN$3,Urlaub!$C$5:$C$604,"&gt;="&amp;DN$3)&gt;0,1,0))</f>
        <v>0</v>
      </c>
      <c r="DO34" s="19" t="n">
        <f aca="false">IF($A34="",0,IF(COUNTIFS(Urlaub!$A$5:$A$604,$A34,Urlaub!$B$5:$B$604,"&lt;="&amp;DO$3,Urlaub!$C$5:$C$604,"&gt;="&amp;DO$3)&gt;0,1,0))</f>
        <v>0</v>
      </c>
      <c r="DP34" s="19" t="n">
        <f aca="false">IF($A34="",0,IF(COUNTIFS(Urlaub!$A$5:$A$604,$A34,Urlaub!$B$5:$B$604,"&lt;="&amp;DP$3,Urlaub!$C$5:$C$604,"&gt;="&amp;DP$3)&gt;0,1,0))</f>
        <v>0</v>
      </c>
      <c r="DQ34" s="19" t="n">
        <f aca="false">IF($A34="",0,IF(COUNTIFS(Urlaub!$A$5:$A$604,$A34,Urlaub!$B$5:$B$604,"&lt;="&amp;DQ$3,Urlaub!$C$5:$C$604,"&gt;="&amp;DQ$3)&gt;0,1,0))</f>
        <v>0</v>
      </c>
      <c r="DR34" s="19" t="n">
        <f aca="false">IF($A34="",0,IF(COUNTIFS(Urlaub!$A$5:$A$604,$A34,Urlaub!$B$5:$B$604,"&lt;="&amp;DR$3,Urlaub!$C$5:$C$604,"&gt;="&amp;DR$3)&gt;0,1,0))</f>
        <v>0</v>
      </c>
      <c r="DS34" s="19" t="n">
        <f aca="false">IF($A34="",0,IF(COUNTIFS(Urlaub!$A$5:$A$604,$A34,Urlaub!$B$5:$B$604,"&lt;="&amp;DS$3,Urlaub!$C$5:$C$604,"&gt;="&amp;DS$3)&gt;0,1,0))</f>
        <v>0</v>
      </c>
      <c r="DT34" s="19" t="n">
        <f aca="false">IF($A34="",0,IF(COUNTIFS(Urlaub!$A$5:$A$604,$A34,Urlaub!$B$5:$B$604,"&lt;="&amp;DT$3,Urlaub!$C$5:$C$604,"&gt;="&amp;DT$3)&gt;0,1,0))</f>
        <v>0</v>
      </c>
      <c r="DU34" s="19" t="n">
        <f aca="false">IF($A34="",0,IF(COUNTIFS(Urlaub!$A$5:$A$604,$A34,Urlaub!$B$5:$B$604,"&lt;="&amp;DU$3,Urlaub!$C$5:$C$604,"&gt;="&amp;DU$3)&gt;0,1,0))</f>
        <v>0</v>
      </c>
      <c r="DV34" s="19" t="n">
        <f aca="false">IF($A34="",0,IF(COUNTIFS(Urlaub!$A$5:$A$604,$A34,Urlaub!$B$5:$B$604,"&lt;="&amp;DV$3,Urlaub!$C$5:$C$604,"&gt;="&amp;DV$3)&gt;0,1,0))</f>
        <v>0</v>
      </c>
      <c r="DW34" s="19" t="n">
        <f aca="false">IF($A34="",0,IF(COUNTIFS(Urlaub!$A$5:$A$604,$A34,Urlaub!$B$5:$B$604,"&lt;="&amp;DW$3,Urlaub!$C$5:$C$604,"&gt;="&amp;DW$3)&gt;0,1,0))</f>
        <v>0</v>
      </c>
      <c r="DX34" s="19" t="n">
        <f aca="false">IF($A34="",0,IF(COUNTIFS(Urlaub!$A$5:$A$604,$A34,Urlaub!$B$5:$B$604,"&lt;="&amp;DX$3,Urlaub!$C$5:$C$604,"&gt;="&amp;DX$3)&gt;0,1,0))</f>
        <v>0</v>
      </c>
      <c r="DY34" s="19" t="n">
        <f aca="false">IF($A34="",0,IF(COUNTIFS(Urlaub!$A$5:$A$604,$A34,Urlaub!$B$5:$B$604,"&lt;="&amp;DY$3,Urlaub!$C$5:$C$604,"&gt;="&amp;DY$3)&gt;0,1,0))</f>
        <v>0</v>
      </c>
      <c r="DZ34" s="19" t="n">
        <f aca="false">IF($A34="",0,IF(COUNTIFS(Urlaub!$A$5:$A$604,$A34,Urlaub!$B$5:$B$604,"&lt;="&amp;DZ$3,Urlaub!$C$5:$C$604,"&gt;="&amp;DZ$3)&gt;0,1,0))</f>
        <v>0</v>
      </c>
      <c r="EA34" s="19" t="n">
        <f aca="false">IF($A34="",0,IF(COUNTIFS(Urlaub!$A$5:$A$604,$A34,Urlaub!$B$5:$B$604,"&lt;="&amp;EA$3,Urlaub!$C$5:$C$604,"&gt;="&amp;EA$3)&gt;0,1,0))</f>
        <v>0</v>
      </c>
      <c r="EB34" s="19" t="n">
        <f aca="false">IF($A34="",0,IF(COUNTIFS(Urlaub!$A$5:$A$604,$A34,Urlaub!$B$5:$B$604,"&lt;="&amp;EB$3,Urlaub!$C$5:$C$604,"&gt;="&amp;EB$3)&gt;0,1,0))</f>
        <v>0</v>
      </c>
      <c r="EC34" s="19" t="n">
        <f aca="false">IF($A34="",0,IF(COUNTIFS(Urlaub!$A$5:$A$604,$A34,Urlaub!$B$5:$B$604,"&lt;="&amp;EC$3,Urlaub!$C$5:$C$604,"&gt;="&amp;EC$3)&gt;0,1,0))</f>
        <v>0</v>
      </c>
      <c r="ED34" s="19" t="n">
        <f aca="false">IF($A34="",0,IF(COUNTIFS(Urlaub!$A$5:$A$604,$A34,Urlaub!$B$5:$B$604,"&lt;="&amp;ED$3,Urlaub!$C$5:$C$604,"&gt;="&amp;ED$3)&gt;0,1,0))</f>
        <v>0</v>
      </c>
      <c r="EE34" s="19" t="n">
        <f aca="false">IF($A34="",0,IF(COUNTIFS(Urlaub!$A$5:$A$604,$A34,Urlaub!$B$5:$B$604,"&lt;="&amp;EE$3,Urlaub!$C$5:$C$604,"&gt;="&amp;EE$3)&gt;0,1,0))</f>
        <v>0</v>
      </c>
      <c r="EF34" s="19" t="n">
        <f aca="false">IF($A34="",0,IF(COUNTIFS(Urlaub!$A$5:$A$604,$A34,Urlaub!$B$5:$B$604,"&lt;="&amp;EF$3,Urlaub!$C$5:$C$604,"&gt;="&amp;EF$3)&gt;0,1,0))</f>
        <v>0</v>
      </c>
      <c r="EG34" s="19" t="n">
        <f aca="false">IF($A34="",0,IF(COUNTIFS(Urlaub!$A$5:$A$604,$A34,Urlaub!$B$5:$B$604,"&lt;="&amp;EG$3,Urlaub!$C$5:$C$604,"&gt;="&amp;EG$3)&gt;0,1,0))</f>
        <v>0</v>
      </c>
      <c r="EH34" s="19" t="n">
        <f aca="false">IF($A34="",0,IF(COUNTIFS(Urlaub!$A$5:$A$604,$A34,Urlaub!$B$5:$B$604,"&lt;="&amp;EH$3,Urlaub!$C$5:$C$604,"&gt;="&amp;EH$3)&gt;0,1,0))</f>
        <v>0</v>
      </c>
      <c r="EI34" s="19" t="n">
        <f aca="false">IF($A34="",0,IF(COUNTIFS(Urlaub!$A$5:$A$604,$A34,Urlaub!$B$5:$B$604,"&lt;="&amp;EI$3,Urlaub!$C$5:$C$604,"&gt;="&amp;EI$3)&gt;0,1,0))</f>
        <v>0</v>
      </c>
      <c r="EJ34" s="19" t="n">
        <f aca="false">IF($A34="",0,IF(COUNTIFS(Urlaub!$A$5:$A$604,$A34,Urlaub!$B$5:$B$604,"&lt;="&amp;EJ$3,Urlaub!$C$5:$C$604,"&gt;="&amp;EJ$3)&gt;0,1,0))</f>
        <v>0</v>
      </c>
      <c r="EK34" s="19" t="n">
        <f aca="false">IF($A34="",0,IF(COUNTIFS(Urlaub!$A$5:$A$604,$A34,Urlaub!$B$5:$B$604,"&lt;="&amp;EK$3,Urlaub!$C$5:$C$604,"&gt;="&amp;EK$3)&gt;0,1,0))</f>
        <v>0</v>
      </c>
      <c r="EL34" s="19" t="n">
        <f aca="false">IF($A34="",0,IF(COUNTIFS(Urlaub!$A$5:$A$604,$A34,Urlaub!$B$5:$B$604,"&lt;="&amp;EL$3,Urlaub!$C$5:$C$604,"&gt;="&amp;EL$3)&gt;0,1,0))</f>
        <v>0</v>
      </c>
      <c r="EM34" s="19" t="n">
        <f aca="false">IF($A34="",0,IF(COUNTIFS(Urlaub!$A$5:$A$604,$A34,Urlaub!$B$5:$B$604,"&lt;="&amp;EM$3,Urlaub!$C$5:$C$604,"&gt;="&amp;EM$3)&gt;0,1,0))</f>
        <v>0</v>
      </c>
      <c r="EN34" s="19" t="n">
        <f aca="false">IF($A34="",0,IF(COUNTIFS(Urlaub!$A$5:$A$604,$A34,Urlaub!$B$5:$B$604,"&lt;="&amp;EN$3,Urlaub!$C$5:$C$604,"&gt;="&amp;EN$3)&gt;0,1,0))</f>
        <v>0</v>
      </c>
      <c r="EO34" s="19" t="n">
        <f aca="false">IF($A34="",0,IF(COUNTIFS(Urlaub!$A$5:$A$604,$A34,Urlaub!$B$5:$B$604,"&lt;="&amp;EO$3,Urlaub!$C$5:$C$604,"&gt;="&amp;EO$3)&gt;0,1,0))</f>
        <v>0</v>
      </c>
      <c r="EP34" s="19" t="n">
        <f aca="false">IF($A34="",0,IF(COUNTIFS(Urlaub!$A$5:$A$604,$A34,Urlaub!$B$5:$B$604,"&lt;="&amp;EP$3,Urlaub!$C$5:$C$604,"&gt;="&amp;EP$3)&gt;0,1,0))</f>
        <v>0</v>
      </c>
      <c r="EQ34" s="19" t="n">
        <f aca="false">IF($A34="",0,IF(COUNTIFS(Urlaub!$A$5:$A$604,$A34,Urlaub!$B$5:$B$604,"&lt;="&amp;EQ$3,Urlaub!$C$5:$C$604,"&gt;="&amp;EQ$3)&gt;0,1,0))</f>
        <v>0</v>
      </c>
      <c r="ER34" s="19" t="n">
        <f aca="false">IF($A34="",0,IF(COUNTIFS(Urlaub!$A$5:$A$604,$A34,Urlaub!$B$5:$B$604,"&lt;="&amp;ER$3,Urlaub!$C$5:$C$604,"&gt;="&amp;ER$3)&gt;0,1,0))</f>
        <v>0</v>
      </c>
      <c r="ES34" s="19" t="n">
        <f aca="false">IF($A34="",0,IF(COUNTIFS(Urlaub!$A$5:$A$604,$A34,Urlaub!$B$5:$B$604,"&lt;="&amp;ES$3,Urlaub!$C$5:$C$604,"&gt;="&amp;ES$3)&gt;0,1,0))</f>
        <v>0</v>
      </c>
      <c r="ET34" s="19" t="n">
        <f aca="false">IF($A34="",0,IF(COUNTIFS(Urlaub!$A$5:$A$604,$A34,Urlaub!$B$5:$B$604,"&lt;="&amp;ET$3,Urlaub!$C$5:$C$604,"&gt;="&amp;ET$3)&gt;0,1,0))</f>
        <v>0</v>
      </c>
      <c r="EU34" s="19" t="n">
        <f aca="false">IF($A34="",0,IF(COUNTIFS(Urlaub!$A$5:$A$604,$A34,Urlaub!$B$5:$B$604,"&lt;="&amp;EU$3,Urlaub!$C$5:$C$604,"&gt;="&amp;EU$3)&gt;0,1,0))</f>
        <v>0</v>
      </c>
      <c r="EV34" s="19" t="n">
        <f aca="false">IF($A34="",0,IF(COUNTIFS(Urlaub!$A$5:$A$604,$A34,Urlaub!$B$5:$B$604,"&lt;="&amp;EV$3,Urlaub!$C$5:$C$604,"&gt;="&amp;EV$3)&gt;0,1,0))</f>
        <v>0</v>
      </c>
      <c r="EW34" s="19" t="n">
        <f aca="false">IF($A34="",0,IF(COUNTIFS(Urlaub!$A$5:$A$604,$A34,Urlaub!$B$5:$B$604,"&lt;="&amp;EW$3,Urlaub!$C$5:$C$604,"&gt;="&amp;EW$3)&gt;0,1,0))</f>
        <v>0</v>
      </c>
      <c r="EX34" s="19" t="n">
        <f aca="false">IF($A34="",0,IF(COUNTIFS(Urlaub!$A$5:$A$604,$A34,Urlaub!$B$5:$B$604,"&lt;="&amp;EX$3,Urlaub!$C$5:$C$604,"&gt;="&amp;EX$3)&gt;0,1,0))</f>
        <v>0</v>
      </c>
      <c r="EY34" s="19" t="n">
        <f aca="false">IF($A34="",0,IF(COUNTIFS(Urlaub!$A$5:$A$604,$A34,Urlaub!$B$5:$B$604,"&lt;="&amp;EY$3,Urlaub!$C$5:$C$604,"&gt;="&amp;EY$3)&gt;0,1,0))</f>
        <v>0</v>
      </c>
      <c r="EZ34" s="19" t="n">
        <f aca="false">IF($A34="",0,IF(COUNTIFS(Urlaub!$A$5:$A$604,$A34,Urlaub!$B$5:$B$604,"&lt;="&amp;EZ$3,Urlaub!$C$5:$C$604,"&gt;="&amp;EZ$3)&gt;0,1,0))</f>
        <v>0</v>
      </c>
      <c r="FA34" s="19" t="n">
        <f aca="false">IF($A34="",0,IF(COUNTIFS(Urlaub!$A$5:$A$604,$A34,Urlaub!$B$5:$B$604,"&lt;="&amp;FA$3,Urlaub!$C$5:$C$604,"&gt;="&amp;FA$3)&gt;0,1,0))</f>
        <v>0</v>
      </c>
      <c r="FB34" s="19" t="n">
        <f aca="false">IF($A34="",0,IF(COUNTIFS(Urlaub!$A$5:$A$604,$A34,Urlaub!$B$5:$B$604,"&lt;="&amp;FB$3,Urlaub!$C$5:$C$604,"&gt;="&amp;FB$3)&gt;0,1,0))</f>
        <v>0</v>
      </c>
      <c r="FC34" s="19" t="n">
        <f aca="false">IF($A34="",0,IF(COUNTIFS(Urlaub!$A$5:$A$604,$A34,Urlaub!$B$5:$B$604,"&lt;="&amp;FC$3,Urlaub!$C$5:$C$604,"&gt;="&amp;FC$3)&gt;0,1,0))</f>
        <v>0</v>
      </c>
      <c r="FD34" s="19" t="n">
        <f aca="false">IF($A34="",0,IF(COUNTIFS(Urlaub!$A$5:$A$604,$A34,Urlaub!$B$5:$B$604,"&lt;="&amp;FD$3,Urlaub!$C$5:$C$604,"&gt;="&amp;FD$3)&gt;0,1,0))</f>
        <v>0</v>
      </c>
      <c r="FE34" s="19" t="n">
        <f aca="false">IF($A34="",0,IF(COUNTIFS(Urlaub!$A$5:$A$604,$A34,Urlaub!$B$5:$B$604,"&lt;="&amp;FE$3,Urlaub!$C$5:$C$604,"&gt;="&amp;FE$3)&gt;0,1,0))</f>
        <v>0</v>
      </c>
      <c r="FF34" s="19" t="n">
        <f aca="false">IF($A34="",0,IF(COUNTIFS(Urlaub!$A$5:$A$604,$A34,Urlaub!$B$5:$B$604,"&lt;="&amp;FF$3,Urlaub!$C$5:$C$604,"&gt;="&amp;FF$3)&gt;0,1,0))</f>
        <v>0</v>
      </c>
      <c r="FG34" s="19" t="n">
        <f aca="false">IF($A34="",0,IF(COUNTIFS(Urlaub!$A$5:$A$604,$A34,Urlaub!$B$5:$B$604,"&lt;="&amp;FG$3,Urlaub!$C$5:$C$604,"&gt;="&amp;FG$3)&gt;0,1,0))</f>
        <v>0</v>
      </c>
      <c r="FH34" s="19" t="n">
        <f aca="false">IF($A34="",0,IF(COUNTIFS(Urlaub!$A$5:$A$604,$A34,Urlaub!$B$5:$B$604,"&lt;="&amp;FH$3,Urlaub!$C$5:$C$604,"&gt;="&amp;FH$3)&gt;0,1,0))</f>
        <v>0</v>
      </c>
      <c r="FI34" s="19" t="n">
        <f aca="false">IF($A34="",0,IF(COUNTIFS(Urlaub!$A$5:$A$604,$A34,Urlaub!$B$5:$B$604,"&lt;="&amp;FI$3,Urlaub!$C$5:$C$604,"&gt;="&amp;FI$3)&gt;0,1,0))</f>
        <v>0</v>
      </c>
      <c r="FJ34" s="19" t="n">
        <f aca="false">IF($A34="",0,IF(COUNTIFS(Urlaub!$A$5:$A$604,$A34,Urlaub!$B$5:$B$604,"&lt;="&amp;FJ$3,Urlaub!$C$5:$C$604,"&gt;="&amp;FJ$3)&gt;0,1,0))</f>
        <v>0</v>
      </c>
      <c r="FK34" s="19" t="n">
        <f aca="false">IF($A34="",0,IF(COUNTIFS(Urlaub!$A$5:$A$604,$A34,Urlaub!$B$5:$B$604,"&lt;="&amp;FK$3,Urlaub!$C$5:$C$604,"&gt;="&amp;FK$3)&gt;0,1,0))</f>
        <v>0</v>
      </c>
      <c r="FL34" s="19" t="n">
        <f aca="false">IF($A34="",0,IF(COUNTIFS(Urlaub!$A$5:$A$604,$A34,Urlaub!$B$5:$B$604,"&lt;="&amp;FL$3,Urlaub!$C$5:$C$604,"&gt;="&amp;FL$3)&gt;0,1,0))</f>
        <v>0</v>
      </c>
      <c r="FM34" s="19" t="n">
        <f aca="false">IF($A34="",0,IF(COUNTIFS(Urlaub!$A$5:$A$604,$A34,Urlaub!$B$5:$B$604,"&lt;="&amp;FM$3,Urlaub!$C$5:$C$604,"&gt;="&amp;FM$3)&gt;0,1,0))</f>
        <v>0</v>
      </c>
      <c r="FN34" s="19" t="n">
        <f aca="false">IF($A34="",0,IF(COUNTIFS(Urlaub!$A$5:$A$604,$A34,Urlaub!$B$5:$B$604,"&lt;="&amp;FN$3,Urlaub!$C$5:$C$604,"&gt;="&amp;FN$3)&gt;0,1,0))</f>
        <v>0</v>
      </c>
      <c r="FO34" s="19" t="n">
        <f aca="false">IF($A34="",0,IF(COUNTIFS(Urlaub!$A$5:$A$604,$A34,Urlaub!$B$5:$B$604,"&lt;="&amp;FO$3,Urlaub!$C$5:$C$604,"&gt;="&amp;FO$3)&gt;0,1,0))</f>
        <v>0</v>
      </c>
      <c r="FP34" s="19" t="n">
        <f aca="false">IF($A34="",0,IF(COUNTIFS(Urlaub!$A$5:$A$604,$A34,Urlaub!$B$5:$B$604,"&lt;="&amp;FP$3,Urlaub!$C$5:$C$604,"&gt;="&amp;FP$3)&gt;0,1,0))</f>
        <v>0</v>
      </c>
      <c r="FQ34" s="19" t="n">
        <f aca="false">IF($A34="",0,IF(COUNTIFS(Urlaub!$A$5:$A$604,$A34,Urlaub!$B$5:$B$604,"&lt;="&amp;FQ$3,Urlaub!$C$5:$C$604,"&gt;="&amp;FQ$3)&gt;0,1,0))</f>
        <v>0</v>
      </c>
      <c r="FR34" s="19" t="n">
        <f aca="false">IF($A34="",0,IF(COUNTIFS(Urlaub!$A$5:$A$604,$A34,Urlaub!$B$5:$B$604,"&lt;="&amp;FR$3,Urlaub!$C$5:$C$604,"&gt;="&amp;FR$3)&gt;0,1,0))</f>
        <v>0</v>
      </c>
      <c r="FS34" s="19" t="n">
        <f aca="false">IF($A34="",0,IF(COUNTIFS(Urlaub!$A$5:$A$604,$A34,Urlaub!$B$5:$B$604,"&lt;="&amp;FS$3,Urlaub!$C$5:$C$604,"&gt;="&amp;FS$3)&gt;0,1,0))</f>
        <v>0</v>
      </c>
      <c r="FT34" s="19" t="n">
        <f aca="false">IF($A34="",0,IF(COUNTIFS(Urlaub!$A$5:$A$604,$A34,Urlaub!$B$5:$B$604,"&lt;="&amp;FT$3,Urlaub!$C$5:$C$604,"&gt;="&amp;FT$3)&gt;0,1,0))</f>
        <v>0</v>
      </c>
      <c r="FU34" s="19" t="n">
        <f aca="false">IF($A34="",0,IF(COUNTIFS(Urlaub!$A$5:$A$604,$A34,Urlaub!$B$5:$B$604,"&lt;="&amp;FU$3,Urlaub!$C$5:$C$604,"&gt;="&amp;FU$3)&gt;0,1,0))</f>
        <v>0</v>
      </c>
      <c r="FV34" s="19" t="n">
        <f aca="false">IF($A34="",0,IF(COUNTIFS(Urlaub!$A$5:$A$604,$A34,Urlaub!$B$5:$B$604,"&lt;="&amp;FV$3,Urlaub!$C$5:$C$604,"&gt;="&amp;FV$3)&gt;0,1,0))</f>
        <v>0</v>
      </c>
      <c r="FW34" s="19" t="n">
        <f aca="false">IF($A34="",0,IF(COUNTIFS(Urlaub!$A$5:$A$604,$A34,Urlaub!$B$5:$B$604,"&lt;="&amp;FW$3,Urlaub!$C$5:$C$604,"&gt;="&amp;FW$3)&gt;0,1,0))</f>
        <v>0</v>
      </c>
      <c r="FX34" s="19" t="n">
        <f aca="false">IF($A34="",0,IF(COUNTIFS(Urlaub!$A$5:$A$604,$A34,Urlaub!$B$5:$B$604,"&lt;="&amp;FX$3,Urlaub!$C$5:$C$604,"&gt;="&amp;FX$3)&gt;0,1,0))</f>
        <v>0</v>
      </c>
      <c r="FY34" s="19" t="n">
        <f aca="false">IF($A34="",0,IF(COUNTIFS(Urlaub!$A$5:$A$604,$A34,Urlaub!$B$5:$B$604,"&lt;="&amp;FY$3,Urlaub!$C$5:$C$604,"&gt;="&amp;FY$3)&gt;0,1,0))</f>
        <v>0</v>
      </c>
      <c r="FZ34" s="19" t="n">
        <f aca="false">IF($A34="",0,IF(COUNTIFS(Urlaub!$A$5:$A$604,$A34,Urlaub!$B$5:$B$604,"&lt;="&amp;FZ$3,Urlaub!$C$5:$C$604,"&gt;="&amp;FZ$3)&gt;0,1,0))</f>
        <v>0</v>
      </c>
      <c r="GA34" s="19" t="n">
        <f aca="false">IF($A34="",0,IF(COUNTIFS(Urlaub!$A$5:$A$604,$A34,Urlaub!$B$5:$B$604,"&lt;="&amp;GA$3,Urlaub!$C$5:$C$604,"&gt;="&amp;GA$3)&gt;0,1,0))</f>
        <v>0</v>
      </c>
      <c r="GB34" s="19" t="n">
        <f aca="false">IF($A34="",0,IF(COUNTIFS(Urlaub!$A$5:$A$604,$A34,Urlaub!$B$5:$B$604,"&lt;="&amp;GB$3,Urlaub!$C$5:$C$604,"&gt;="&amp;GB$3)&gt;0,1,0))</f>
        <v>0</v>
      </c>
      <c r="GC34" s="19" t="n">
        <f aca="false">IF($A34="",0,IF(COUNTIFS(Urlaub!$A$5:$A$604,$A34,Urlaub!$B$5:$B$604,"&lt;="&amp;GC$3,Urlaub!$C$5:$C$604,"&gt;="&amp;GC$3)&gt;0,1,0))</f>
        <v>0</v>
      </c>
      <c r="GD34" s="19" t="n">
        <f aca="false">IF($A34="",0,IF(COUNTIFS(Urlaub!$A$5:$A$604,$A34,Urlaub!$B$5:$B$604,"&lt;="&amp;GD$3,Urlaub!$C$5:$C$604,"&gt;="&amp;GD$3)&gt;0,1,0))</f>
        <v>0</v>
      </c>
      <c r="GE34" s="19" t="n">
        <f aca="false">IF($A34="",0,IF(COUNTIFS(Urlaub!$A$5:$A$604,$A34,Urlaub!$B$5:$B$604,"&lt;="&amp;GE$3,Urlaub!$C$5:$C$604,"&gt;="&amp;GE$3)&gt;0,1,0))</f>
        <v>0</v>
      </c>
      <c r="GF34" s="19" t="n">
        <f aca="false">IF($A34="",0,IF(COUNTIFS(Urlaub!$A$5:$A$604,$A34,Urlaub!$B$5:$B$604,"&lt;="&amp;GF$3,Urlaub!$C$5:$C$604,"&gt;="&amp;GF$3)&gt;0,1,0))</f>
        <v>0</v>
      </c>
      <c r="GG34" s="19" t="n">
        <f aca="false">IF($A34="",0,IF(COUNTIFS(Urlaub!$A$5:$A$604,$A34,Urlaub!$B$5:$B$604,"&lt;="&amp;GG$3,Urlaub!$C$5:$C$604,"&gt;="&amp;GG$3)&gt;0,1,0))</f>
        <v>0</v>
      </c>
      <c r="GH34" s="19" t="n">
        <f aca="false">IF($A34="",0,IF(COUNTIFS(Urlaub!$A$5:$A$604,$A34,Urlaub!$B$5:$B$604,"&lt;="&amp;GH$3,Urlaub!$C$5:$C$604,"&gt;="&amp;GH$3)&gt;0,1,0))</f>
        <v>0</v>
      </c>
      <c r="GI34" s="19" t="n">
        <f aca="false">IF($A34="",0,IF(COUNTIFS(Urlaub!$A$5:$A$604,$A34,Urlaub!$B$5:$B$604,"&lt;="&amp;GI$3,Urlaub!$C$5:$C$604,"&gt;="&amp;GI$3)&gt;0,1,0))</f>
        <v>0</v>
      </c>
      <c r="GJ34" s="19" t="n">
        <f aca="false">IF($A34="",0,IF(COUNTIFS(Urlaub!$A$5:$A$604,$A34,Urlaub!$B$5:$B$604,"&lt;="&amp;GJ$3,Urlaub!$C$5:$C$604,"&gt;="&amp;GJ$3)&gt;0,1,0))</f>
        <v>0</v>
      </c>
      <c r="GK34" s="19" t="n">
        <f aca="false">IF($A34="",0,IF(COUNTIFS(Urlaub!$A$5:$A$604,$A34,Urlaub!$B$5:$B$604,"&lt;="&amp;GK$3,Urlaub!$C$5:$C$604,"&gt;="&amp;GK$3)&gt;0,1,0))</f>
        <v>0</v>
      </c>
      <c r="GL34" s="19" t="n">
        <f aca="false">IF($A34="",0,IF(COUNTIFS(Urlaub!$A$5:$A$604,$A34,Urlaub!$B$5:$B$604,"&lt;="&amp;GL$3,Urlaub!$C$5:$C$604,"&gt;="&amp;GL$3)&gt;0,1,0))</f>
        <v>0</v>
      </c>
      <c r="GM34" s="19" t="n">
        <f aca="false">IF($A34="",0,IF(COUNTIFS(Urlaub!$A$5:$A$604,$A34,Urlaub!$B$5:$B$604,"&lt;="&amp;GM$3,Urlaub!$C$5:$C$604,"&gt;="&amp;GM$3)&gt;0,1,0))</f>
        <v>0</v>
      </c>
      <c r="GN34" s="19" t="n">
        <f aca="false">IF($A34="",0,IF(COUNTIFS(Urlaub!$A$5:$A$604,$A34,Urlaub!$B$5:$B$604,"&lt;="&amp;GN$3,Urlaub!$C$5:$C$604,"&gt;="&amp;GN$3)&gt;0,1,0))</f>
        <v>0</v>
      </c>
      <c r="GO34" s="19" t="n">
        <f aca="false">IF($A34="",0,IF(COUNTIFS(Urlaub!$A$5:$A$604,$A34,Urlaub!$B$5:$B$604,"&lt;="&amp;GO$3,Urlaub!$C$5:$C$604,"&gt;="&amp;GO$3)&gt;0,1,0))</f>
        <v>0</v>
      </c>
      <c r="GP34" s="19" t="n">
        <f aca="false">IF($A34="",0,IF(COUNTIFS(Urlaub!$A$5:$A$604,$A34,Urlaub!$B$5:$B$604,"&lt;="&amp;GP$3,Urlaub!$C$5:$C$604,"&gt;="&amp;GP$3)&gt;0,1,0))</f>
        <v>0</v>
      </c>
      <c r="GQ34" s="19" t="n">
        <f aca="false">IF($A34="",0,IF(COUNTIFS(Urlaub!$A$5:$A$604,$A34,Urlaub!$B$5:$B$604,"&lt;="&amp;GQ$3,Urlaub!$C$5:$C$604,"&gt;="&amp;GQ$3)&gt;0,1,0))</f>
        <v>0</v>
      </c>
      <c r="GR34" s="19" t="n">
        <f aca="false">IF($A34="",0,IF(COUNTIFS(Urlaub!$A$5:$A$604,$A34,Urlaub!$B$5:$B$604,"&lt;="&amp;GR$3,Urlaub!$C$5:$C$604,"&gt;="&amp;GR$3)&gt;0,1,0))</f>
        <v>0</v>
      </c>
      <c r="GS34" s="19" t="n">
        <f aca="false">IF($A34="",0,IF(COUNTIFS(Urlaub!$A$5:$A$604,$A34,Urlaub!$B$5:$B$604,"&lt;="&amp;GS$3,Urlaub!$C$5:$C$604,"&gt;="&amp;GS$3)&gt;0,1,0))</f>
        <v>0</v>
      </c>
      <c r="GT34" s="19" t="n">
        <f aca="false">IF($A34="",0,IF(COUNTIFS(Urlaub!$A$5:$A$604,$A34,Urlaub!$B$5:$B$604,"&lt;="&amp;GT$3,Urlaub!$C$5:$C$604,"&gt;="&amp;GT$3)&gt;0,1,0))</f>
        <v>0</v>
      </c>
      <c r="GU34" s="19" t="n">
        <f aca="false">IF($A34="",0,IF(COUNTIFS(Urlaub!$A$5:$A$604,$A34,Urlaub!$B$5:$B$604,"&lt;="&amp;GU$3,Urlaub!$C$5:$C$604,"&gt;="&amp;GU$3)&gt;0,1,0))</f>
        <v>0</v>
      </c>
      <c r="GV34" s="19" t="n">
        <f aca="false">IF($A34="",0,IF(COUNTIFS(Urlaub!$A$5:$A$604,$A34,Urlaub!$B$5:$B$604,"&lt;="&amp;GV$3,Urlaub!$C$5:$C$604,"&gt;="&amp;GV$3)&gt;0,1,0))</f>
        <v>0</v>
      </c>
      <c r="GW34" s="19" t="n">
        <f aca="false">IF($A34="",0,IF(COUNTIFS(Urlaub!$A$5:$A$604,$A34,Urlaub!$B$5:$B$604,"&lt;="&amp;GW$3,Urlaub!$C$5:$C$604,"&gt;="&amp;GW$3)&gt;0,1,0))</f>
        <v>0</v>
      </c>
      <c r="GX34" s="19" t="n">
        <f aca="false">IF($A34="",0,IF(COUNTIFS(Urlaub!$A$5:$A$604,$A34,Urlaub!$B$5:$B$604,"&lt;="&amp;GX$3,Urlaub!$C$5:$C$604,"&gt;="&amp;GX$3)&gt;0,1,0))</f>
        <v>0</v>
      </c>
      <c r="GY34" s="19" t="n">
        <f aca="false">IF($A34="",0,IF(COUNTIFS(Urlaub!$A$5:$A$604,$A34,Urlaub!$B$5:$B$604,"&lt;="&amp;GY$3,Urlaub!$C$5:$C$604,"&gt;="&amp;GY$3)&gt;0,1,0))</f>
        <v>0</v>
      </c>
      <c r="GZ34" s="19" t="n">
        <f aca="false">IF($A34="",0,IF(COUNTIFS(Urlaub!$A$5:$A$604,$A34,Urlaub!$B$5:$B$604,"&lt;="&amp;GZ$3,Urlaub!$C$5:$C$604,"&gt;="&amp;GZ$3)&gt;0,1,0))</f>
        <v>0</v>
      </c>
      <c r="HA34" s="19" t="n">
        <f aca="false">IF($A34="",0,IF(COUNTIFS(Urlaub!$A$5:$A$604,$A34,Urlaub!$B$5:$B$604,"&lt;="&amp;HA$3,Urlaub!$C$5:$C$604,"&gt;="&amp;HA$3)&gt;0,1,0))</f>
        <v>0</v>
      </c>
      <c r="HB34" s="19" t="n">
        <f aca="false">IF($A34="",0,IF(COUNTIFS(Urlaub!$A$5:$A$604,$A34,Urlaub!$B$5:$B$604,"&lt;="&amp;HB$3,Urlaub!$C$5:$C$604,"&gt;="&amp;HB$3)&gt;0,1,0))</f>
        <v>0</v>
      </c>
      <c r="HC34" s="19" t="n">
        <f aca="false">IF($A34="",0,IF(COUNTIFS(Urlaub!$A$5:$A$604,$A34,Urlaub!$B$5:$B$604,"&lt;="&amp;HC$3,Urlaub!$C$5:$C$604,"&gt;="&amp;HC$3)&gt;0,1,0))</f>
        <v>0</v>
      </c>
      <c r="HD34" s="19" t="n">
        <f aca="false">IF($A34="",0,IF(COUNTIFS(Urlaub!$A$5:$A$604,$A34,Urlaub!$B$5:$B$604,"&lt;="&amp;HD$3,Urlaub!$C$5:$C$604,"&gt;="&amp;HD$3)&gt;0,1,0))</f>
        <v>0</v>
      </c>
      <c r="HE34" s="19" t="n">
        <f aca="false">IF($A34="",0,IF(COUNTIFS(Urlaub!$A$5:$A$604,$A34,Urlaub!$B$5:$B$604,"&lt;="&amp;HE$3,Urlaub!$C$5:$C$604,"&gt;="&amp;HE$3)&gt;0,1,0))</f>
        <v>0</v>
      </c>
      <c r="HF34" s="19" t="n">
        <f aca="false">IF($A34="",0,IF(COUNTIFS(Urlaub!$A$5:$A$604,$A34,Urlaub!$B$5:$B$604,"&lt;="&amp;HF$3,Urlaub!$C$5:$C$604,"&gt;="&amp;HF$3)&gt;0,1,0))</f>
        <v>0</v>
      </c>
      <c r="HG34" s="19" t="n">
        <f aca="false">IF($A34="",0,IF(COUNTIFS(Urlaub!$A$5:$A$604,$A34,Urlaub!$B$5:$B$604,"&lt;="&amp;HG$3,Urlaub!$C$5:$C$604,"&gt;="&amp;HG$3)&gt;0,1,0))</f>
        <v>0</v>
      </c>
      <c r="HH34" s="19" t="n">
        <f aca="false">IF($A34="",0,IF(COUNTIFS(Urlaub!$A$5:$A$604,$A34,Urlaub!$B$5:$B$604,"&lt;="&amp;HH$3,Urlaub!$C$5:$C$604,"&gt;="&amp;HH$3)&gt;0,1,0))</f>
        <v>0</v>
      </c>
      <c r="HI34" s="19" t="n">
        <f aca="false">IF($A34="",0,IF(COUNTIFS(Urlaub!$A$5:$A$604,$A34,Urlaub!$B$5:$B$604,"&lt;="&amp;HI$3,Urlaub!$C$5:$C$604,"&gt;="&amp;HI$3)&gt;0,1,0))</f>
        <v>0</v>
      </c>
      <c r="HJ34" s="19" t="n">
        <f aca="false">IF($A34="",0,IF(COUNTIFS(Urlaub!$A$5:$A$604,$A34,Urlaub!$B$5:$B$604,"&lt;="&amp;HJ$3,Urlaub!$C$5:$C$604,"&gt;="&amp;HJ$3)&gt;0,1,0))</f>
        <v>0</v>
      </c>
      <c r="HK34" s="19" t="n">
        <f aca="false">IF($A34="",0,IF(COUNTIFS(Urlaub!$A$5:$A$604,$A34,Urlaub!$B$5:$B$604,"&lt;="&amp;HK$3,Urlaub!$C$5:$C$604,"&gt;="&amp;HK$3)&gt;0,1,0))</f>
        <v>0</v>
      </c>
      <c r="HL34" s="19" t="n">
        <f aca="false">IF($A34="",0,IF(COUNTIFS(Urlaub!$A$5:$A$604,$A34,Urlaub!$B$5:$B$604,"&lt;="&amp;HL$3,Urlaub!$C$5:$C$604,"&gt;="&amp;HL$3)&gt;0,1,0))</f>
        <v>0</v>
      </c>
      <c r="HM34" s="19" t="n">
        <f aca="false">IF($A34="",0,IF(COUNTIFS(Urlaub!$A$5:$A$604,$A34,Urlaub!$B$5:$B$604,"&lt;="&amp;HM$3,Urlaub!$C$5:$C$604,"&gt;="&amp;HM$3)&gt;0,1,0))</f>
        <v>0</v>
      </c>
      <c r="HN34" s="19" t="n">
        <f aca="false">IF($A34="",0,IF(COUNTIFS(Urlaub!$A$5:$A$604,$A34,Urlaub!$B$5:$B$604,"&lt;="&amp;HN$3,Urlaub!$C$5:$C$604,"&gt;="&amp;HN$3)&gt;0,1,0))</f>
        <v>0</v>
      </c>
      <c r="HO34" s="19" t="n">
        <f aca="false">IF($A34="",0,IF(COUNTIFS(Urlaub!$A$5:$A$604,$A34,Urlaub!$B$5:$B$604,"&lt;="&amp;HO$3,Urlaub!$C$5:$C$604,"&gt;="&amp;HO$3)&gt;0,1,0))</f>
        <v>0</v>
      </c>
      <c r="HP34" s="19" t="n">
        <f aca="false">IF($A34="",0,IF(COUNTIFS(Urlaub!$A$5:$A$604,$A34,Urlaub!$B$5:$B$604,"&lt;="&amp;HP$3,Urlaub!$C$5:$C$604,"&gt;="&amp;HP$3)&gt;0,1,0))</f>
        <v>0</v>
      </c>
      <c r="HQ34" s="19" t="n">
        <f aca="false">IF($A34="",0,IF(COUNTIFS(Urlaub!$A$5:$A$604,$A34,Urlaub!$B$5:$B$604,"&lt;="&amp;HQ$3,Urlaub!$C$5:$C$604,"&gt;="&amp;HQ$3)&gt;0,1,0))</f>
        <v>0</v>
      </c>
      <c r="HR34" s="19" t="n">
        <f aca="false">IF($A34="",0,IF(COUNTIFS(Urlaub!$A$5:$A$604,$A34,Urlaub!$B$5:$B$604,"&lt;="&amp;HR$3,Urlaub!$C$5:$C$604,"&gt;="&amp;HR$3)&gt;0,1,0))</f>
        <v>0</v>
      </c>
      <c r="HS34" s="19" t="n">
        <f aca="false">IF($A34="",0,IF(COUNTIFS(Urlaub!$A$5:$A$604,$A34,Urlaub!$B$5:$B$604,"&lt;="&amp;HS$3,Urlaub!$C$5:$C$604,"&gt;="&amp;HS$3)&gt;0,1,0))</f>
        <v>0</v>
      </c>
      <c r="HT34" s="19" t="n">
        <f aca="false">IF($A34="",0,IF(COUNTIFS(Urlaub!$A$5:$A$604,$A34,Urlaub!$B$5:$B$604,"&lt;="&amp;HT$3,Urlaub!$C$5:$C$604,"&gt;="&amp;HT$3)&gt;0,1,0))</f>
        <v>0</v>
      </c>
      <c r="HU34" s="19" t="n">
        <f aca="false">IF($A34="",0,IF(COUNTIFS(Urlaub!$A$5:$A$604,$A34,Urlaub!$B$5:$B$604,"&lt;="&amp;HU$3,Urlaub!$C$5:$C$604,"&gt;="&amp;HU$3)&gt;0,1,0))</f>
        <v>0</v>
      </c>
      <c r="HV34" s="19" t="n">
        <f aca="false">IF($A34="",0,IF(COUNTIFS(Urlaub!$A$5:$A$604,$A34,Urlaub!$B$5:$B$604,"&lt;="&amp;HV$3,Urlaub!$C$5:$C$604,"&gt;="&amp;HV$3)&gt;0,1,0))</f>
        <v>0</v>
      </c>
      <c r="HW34" s="19" t="n">
        <f aca="false">IF($A34="",0,IF(COUNTIFS(Urlaub!$A$5:$A$604,$A34,Urlaub!$B$5:$B$604,"&lt;="&amp;HW$3,Urlaub!$C$5:$C$604,"&gt;="&amp;HW$3)&gt;0,1,0))</f>
        <v>0</v>
      </c>
      <c r="HX34" s="19" t="n">
        <f aca="false">IF($A34="",0,IF(COUNTIFS(Urlaub!$A$5:$A$604,$A34,Urlaub!$B$5:$B$604,"&lt;="&amp;HX$3,Urlaub!$C$5:$C$604,"&gt;="&amp;HX$3)&gt;0,1,0))</f>
        <v>0</v>
      </c>
      <c r="HY34" s="19" t="n">
        <f aca="false">IF($A34="",0,IF(COUNTIFS(Urlaub!$A$5:$A$604,$A34,Urlaub!$B$5:$B$604,"&lt;="&amp;HY$3,Urlaub!$C$5:$C$604,"&gt;="&amp;HY$3)&gt;0,1,0))</f>
        <v>0</v>
      </c>
      <c r="HZ34" s="19" t="n">
        <f aca="false">IF($A34="",0,IF(COUNTIFS(Urlaub!$A$5:$A$604,$A34,Urlaub!$B$5:$B$604,"&lt;="&amp;HZ$3,Urlaub!$C$5:$C$604,"&gt;="&amp;HZ$3)&gt;0,1,0))</f>
        <v>0</v>
      </c>
      <c r="IA34" s="19" t="n">
        <f aca="false">IF($A34="",0,IF(COUNTIFS(Urlaub!$A$5:$A$604,$A34,Urlaub!$B$5:$B$604,"&lt;="&amp;IA$3,Urlaub!$C$5:$C$604,"&gt;="&amp;IA$3)&gt;0,1,0))</f>
        <v>0</v>
      </c>
      <c r="IB34" s="19" t="n">
        <f aca="false">IF($A34="",0,IF(COUNTIFS(Urlaub!$A$5:$A$604,$A34,Urlaub!$B$5:$B$604,"&lt;="&amp;IB$3,Urlaub!$C$5:$C$604,"&gt;="&amp;IB$3)&gt;0,1,0))</f>
        <v>0</v>
      </c>
      <c r="IC34" s="19" t="n">
        <f aca="false">IF($A34="",0,IF(COUNTIFS(Urlaub!$A$5:$A$604,$A34,Urlaub!$B$5:$B$604,"&lt;="&amp;IC$3,Urlaub!$C$5:$C$604,"&gt;="&amp;IC$3)&gt;0,1,0))</f>
        <v>0</v>
      </c>
      <c r="ID34" s="19" t="n">
        <f aca="false">IF($A34="",0,IF(COUNTIFS(Urlaub!$A$5:$A$604,$A34,Urlaub!$B$5:$B$604,"&lt;="&amp;ID$3,Urlaub!$C$5:$C$604,"&gt;="&amp;ID$3)&gt;0,1,0))</f>
        <v>0</v>
      </c>
      <c r="IE34" s="19" t="n">
        <f aca="false">IF($A34="",0,IF(COUNTIFS(Urlaub!$A$5:$A$604,$A34,Urlaub!$B$5:$B$604,"&lt;="&amp;IE$3,Urlaub!$C$5:$C$604,"&gt;="&amp;IE$3)&gt;0,1,0))</f>
        <v>0</v>
      </c>
      <c r="IF34" s="19" t="n">
        <f aca="false">IF($A34="",0,IF(COUNTIFS(Urlaub!$A$5:$A$604,$A34,Urlaub!$B$5:$B$604,"&lt;="&amp;IF$3,Urlaub!$C$5:$C$604,"&gt;="&amp;IF$3)&gt;0,1,0))</f>
        <v>0</v>
      </c>
      <c r="IG34" s="19" t="n">
        <f aca="false">IF($A34="",0,IF(COUNTIFS(Urlaub!$A$5:$A$604,$A34,Urlaub!$B$5:$B$604,"&lt;="&amp;IG$3,Urlaub!$C$5:$C$604,"&gt;="&amp;IG$3)&gt;0,1,0))</f>
        <v>0</v>
      </c>
      <c r="IH34" s="19" t="n">
        <f aca="false">IF($A34="",0,IF(COUNTIFS(Urlaub!$A$5:$A$604,$A34,Urlaub!$B$5:$B$604,"&lt;="&amp;IH$3,Urlaub!$C$5:$C$604,"&gt;="&amp;IH$3)&gt;0,1,0))</f>
        <v>0</v>
      </c>
      <c r="II34" s="19" t="n">
        <f aca="false">IF($A34="",0,IF(COUNTIFS(Urlaub!$A$5:$A$604,$A34,Urlaub!$B$5:$B$604,"&lt;="&amp;II$3,Urlaub!$C$5:$C$604,"&gt;="&amp;II$3)&gt;0,1,0))</f>
        <v>0</v>
      </c>
      <c r="IJ34" s="19" t="n">
        <f aca="false">IF($A34="",0,IF(COUNTIFS(Urlaub!$A$5:$A$604,$A34,Urlaub!$B$5:$B$604,"&lt;="&amp;IJ$3,Urlaub!$C$5:$C$604,"&gt;="&amp;IJ$3)&gt;0,1,0))</f>
        <v>0</v>
      </c>
      <c r="IK34" s="19" t="n">
        <f aca="false">IF($A34="",0,IF(COUNTIFS(Urlaub!$A$5:$A$604,$A34,Urlaub!$B$5:$B$604,"&lt;="&amp;IK$3,Urlaub!$C$5:$C$604,"&gt;="&amp;IK$3)&gt;0,1,0))</f>
        <v>0</v>
      </c>
      <c r="IL34" s="19" t="n">
        <f aca="false">IF($A34="",0,IF(COUNTIFS(Urlaub!$A$5:$A$604,$A34,Urlaub!$B$5:$B$604,"&lt;="&amp;IL$3,Urlaub!$C$5:$C$604,"&gt;="&amp;IL$3)&gt;0,1,0))</f>
        <v>0</v>
      </c>
      <c r="IM34" s="19" t="n">
        <f aca="false">IF($A34="",0,IF(COUNTIFS(Urlaub!$A$5:$A$604,$A34,Urlaub!$B$5:$B$604,"&lt;="&amp;IM$3,Urlaub!$C$5:$C$604,"&gt;="&amp;IM$3)&gt;0,1,0))</f>
        <v>0</v>
      </c>
      <c r="IN34" s="19" t="n">
        <f aca="false">IF($A34="",0,IF(COUNTIFS(Urlaub!$A$5:$A$604,$A34,Urlaub!$B$5:$B$604,"&lt;="&amp;IN$3,Urlaub!$C$5:$C$604,"&gt;="&amp;IN$3)&gt;0,1,0))</f>
        <v>0</v>
      </c>
      <c r="IO34" s="19" t="n">
        <f aca="false">IF($A34="",0,IF(COUNTIFS(Urlaub!$A$5:$A$604,$A34,Urlaub!$B$5:$B$604,"&lt;="&amp;IO$3,Urlaub!$C$5:$C$604,"&gt;="&amp;IO$3)&gt;0,1,0))</f>
        <v>0</v>
      </c>
      <c r="IP34" s="19" t="n">
        <f aca="false">IF($A34="",0,IF(COUNTIFS(Urlaub!$A$5:$A$604,$A34,Urlaub!$B$5:$B$604,"&lt;="&amp;IP$3,Urlaub!$C$5:$C$604,"&gt;="&amp;IP$3)&gt;0,1,0))</f>
        <v>0</v>
      </c>
      <c r="IQ34" s="19" t="n">
        <f aca="false">IF($A34="",0,IF(COUNTIFS(Urlaub!$A$5:$A$604,$A34,Urlaub!$B$5:$B$604,"&lt;="&amp;IQ$3,Urlaub!$C$5:$C$604,"&gt;="&amp;IQ$3)&gt;0,1,0))</f>
        <v>0</v>
      </c>
      <c r="IR34" s="19" t="n">
        <f aca="false">IF($A34="",0,IF(COUNTIFS(Urlaub!$A$5:$A$604,$A34,Urlaub!$B$5:$B$604,"&lt;="&amp;IR$3,Urlaub!$C$5:$C$604,"&gt;="&amp;IR$3)&gt;0,1,0))</f>
        <v>0</v>
      </c>
      <c r="IS34" s="19" t="n">
        <f aca="false">IF($A34="",0,IF(COUNTIFS(Urlaub!$A$5:$A$604,$A34,Urlaub!$B$5:$B$604,"&lt;="&amp;IS$3,Urlaub!$C$5:$C$604,"&gt;="&amp;IS$3)&gt;0,1,0))</f>
        <v>0</v>
      </c>
      <c r="IT34" s="19" t="n">
        <f aca="false">IF($A34="",0,IF(COUNTIFS(Urlaub!$A$5:$A$604,$A34,Urlaub!$B$5:$B$604,"&lt;="&amp;IT$3,Urlaub!$C$5:$C$604,"&gt;="&amp;IT$3)&gt;0,1,0))</f>
        <v>0</v>
      </c>
      <c r="IU34" s="19" t="n">
        <f aca="false">IF($A34="",0,IF(COUNTIFS(Urlaub!$A$5:$A$604,$A34,Urlaub!$B$5:$B$604,"&lt;="&amp;IU$3,Urlaub!$C$5:$C$604,"&gt;="&amp;IU$3)&gt;0,1,0))</f>
        <v>0</v>
      </c>
      <c r="IV34" s="19" t="n">
        <f aca="false">IF($A34="",0,IF(COUNTIFS(Urlaub!$A$5:$A$604,$A34,Urlaub!$B$5:$B$604,"&lt;="&amp;IV$3,Urlaub!$C$5:$C$604,"&gt;="&amp;IV$3)&gt;0,1,0))</f>
        <v>0</v>
      </c>
      <c r="IW34" s="19" t="n">
        <f aca="false">IF($A34="",0,IF(COUNTIFS(Urlaub!$A$5:$A$604,$A34,Urlaub!$B$5:$B$604,"&lt;="&amp;IW$3,Urlaub!$C$5:$C$604,"&gt;="&amp;IW$3)&gt;0,1,0))</f>
        <v>0</v>
      </c>
      <c r="IX34" s="19" t="n">
        <f aca="false">IF($A34="",0,IF(COUNTIFS(Urlaub!$A$5:$A$604,$A34,Urlaub!$B$5:$B$604,"&lt;="&amp;IX$3,Urlaub!$C$5:$C$604,"&gt;="&amp;IX$3)&gt;0,1,0))</f>
        <v>0</v>
      </c>
      <c r="IY34" s="19" t="n">
        <f aca="false">IF($A34="",0,IF(COUNTIFS(Urlaub!$A$5:$A$604,$A34,Urlaub!$B$5:$B$604,"&lt;="&amp;IY$3,Urlaub!$C$5:$C$604,"&gt;="&amp;IY$3)&gt;0,1,0))</f>
        <v>0</v>
      </c>
      <c r="IZ34" s="19" t="n">
        <f aca="false">IF($A34="",0,IF(COUNTIFS(Urlaub!$A$5:$A$604,$A34,Urlaub!$B$5:$B$604,"&lt;="&amp;IZ$3,Urlaub!$C$5:$C$604,"&gt;="&amp;IZ$3)&gt;0,1,0))</f>
        <v>0</v>
      </c>
      <c r="JA34" s="19" t="n">
        <f aca="false">IF($A34="",0,IF(COUNTIFS(Urlaub!$A$5:$A$604,$A34,Urlaub!$B$5:$B$604,"&lt;="&amp;JA$3,Urlaub!$C$5:$C$604,"&gt;="&amp;JA$3)&gt;0,1,0))</f>
        <v>0</v>
      </c>
      <c r="JB34" s="19" t="n">
        <f aca="false">IF($A34="",0,IF(COUNTIFS(Urlaub!$A$5:$A$604,$A34,Urlaub!$B$5:$B$604,"&lt;="&amp;JB$3,Urlaub!$C$5:$C$604,"&gt;="&amp;JB$3)&gt;0,1,0))</f>
        <v>0</v>
      </c>
      <c r="JC34" s="19" t="n">
        <f aca="false">IF($A34="",0,IF(COUNTIFS(Urlaub!$A$5:$A$604,$A34,Urlaub!$B$5:$B$604,"&lt;="&amp;JC$3,Urlaub!$C$5:$C$604,"&gt;="&amp;JC$3)&gt;0,1,0))</f>
        <v>0</v>
      </c>
      <c r="JD34" s="19" t="n">
        <f aca="false">IF($A34="",0,IF(COUNTIFS(Urlaub!$A$5:$A$604,$A34,Urlaub!$B$5:$B$604,"&lt;="&amp;JD$3,Urlaub!$C$5:$C$604,"&gt;="&amp;JD$3)&gt;0,1,0))</f>
        <v>0</v>
      </c>
      <c r="JE34" s="19" t="n">
        <f aca="false">IF($A34="",0,IF(COUNTIFS(Urlaub!$A$5:$A$604,$A34,Urlaub!$B$5:$B$604,"&lt;="&amp;JE$3,Urlaub!$C$5:$C$604,"&gt;="&amp;JE$3)&gt;0,1,0))</f>
        <v>0</v>
      </c>
      <c r="JF34" s="19" t="n">
        <f aca="false">IF($A34="",0,IF(COUNTIFS(Urlaub!$A$5:$A$604,$A34,Urlaub!$B$5:$B$604,"&lt;="&amp;JF$3,Urlaub!$C$5:$C$604,"&gt;="&amp;JF$3)&gt;0,1,0))</f>
        <v>0</v>
      </c>
      <c r="JG34" s="19" t="n">
        <f aca="false">IF($A34="",0,IF(COUNTIFS(Urlaub!$A$5:$A$604,$A34,Urlaub!$B$5:$B$604,"&lt;="&amp;JG$3,Urlaub!$C$5:$C$604,"&gt;="&amp;JG$3)&gt;0,1,0))</f>
        <v>0</v>
      </c>
      <c r="JH34" s="19" t="n">
        <f aca="false">IF($A34="",0,IF(COUNTIFS(Urlaub!$A$5:$A$604,$A34,Urlaub!$B$5:$B$604,"&lt;="&amp;JH$3,Urlaub!$C$5:$C$604,"&gt;="&amp;JH$3)&gt;0,1,0))</f>
        <v>0</v>
      </c>
      <c r="JI34" s="19" t="n">
        <f aca="false">IF($A34="",0,IF(COUNTIFS(Urlaub!$A$5:$A$604,$A34,Urlaub!$B$5:$B$604,"&lt;="&amp;JI$3,Urlaub!$C$5:$C$604,"&gt;="&amp;JI$3)&gt;0,1,0))</f>
        <v>0</v>
      </c>
      <c r="JJ34" s="19" t="n">
        <f aca="false">IF($A34="",0,IF(COUNTIFS(Urlaub!$A$5:$A$604,$A34,Urlaub!$B$5:$B$604,"&lt;="&amp;JJ$3,Urlaub!$C$5:$C$604,"&gt;="&amp;JJ$3)&gt;0,1,0))</f>
        <v>0</v>
      </c>
      <c r="JK34" s="19" t="n">
        <f aca="false">IF($A34="",0,IF(COUNTIFS(Urlaub!$A$5:$A$604,$A34,Urlaub!$B$5:$B$604,"&lt;="&amp;JK$3,Urlaub!$C$5:$C$604,"&gt;="&amp;JK$3)&gt;0,1,0))</f>
        <v>0</v>
      </c>
      <c r="JL34" s="19" t="n">
        <f aca="false">IF($A34="",0,IF(COUNTIFS(Urlaub!$A$5:$A$604,$A34,Urlaub!$B$5:$B$604,"&lt;="&amp;JL$3,Urlaub!$C$5:$C$604,"&gt;="&amp;JL$3)&gt;0,1,0))</f>
        <v>0</v>
      </c>
      <c r="JM34" s="19" t="n">
        <f aca="false">IF($A34="",0,IF(COUNTIFS(Urlaub!$A$5:$A$604,$A34,Urlaub!$B$5:$B$604,"&lt;="&amp;JM$3,Urlaub!$C$5:$C$604,"&gt;="&amp;JM$3)&gt;0,1,0))</f>
        <v>0</v>
      </c>
      <c r="JN34" s="19" t="n">
        <f aca="false">IF($A34="",0,IF(COUNTIFS(Urlaub!$A$5:$A$604,$A34,Urlaub!$B$5:$B$604,"&lt;="&amp;JN$3,Urlaub!$C$5:$C$604,"&gt;="&amp;JN$3)&gt;0,1,0))</f>
        <v>0</v>
      </c>
      <c r="JO34" s="19" t="n">
        <f aca="false">IF($A34="",0,IF(COUNTIFS(Urlaub!$A$5:$A$604,$A34,Urlaub!$B$5:$B$604,"&lt;="&amp;JO$3,Urlaub!$C$5:$C$604,"&gt;="&amp;JO$3)&gt;0,1,0))</f>
        <v>0</v>
      </c>
      <c r="JP34" s="19" t="n">
        <f aca="false">IF($A34="",0,IF(COUNTIFS(Urlaub!$A$5:$A$604,$A34,Urlaub!$B$5:$B$604,"&lt;="&amp;JP$3,Urlaub!$C$5:$C$604,"&gt;="&amp;JP$3)&gt;0,1,0))</f>
        <v>0</v>
      </c>
      <c r="JQ34" s="19" t="n">
        <f aca="false">IF($A34="",0,IF(COUNTIFS(Urlaub!$A$5:$A$604,$A34,Urlaub!$B$5:$B$604,"&lt;="&amp;JQ$3,Urlaub!$C$5:$C$604,"&gt;="&amp;JQ$3)&gt;0,1,0))</f>
        <v>0</v>
      </c>
      <c r="JR34" s="19" t="n">
        <f aca="false">IF($A34="",0,IF(COUNTIFS(Urlaub!$A$5:$A$604,$A34,Urlaub!$B$5:$B$604,"&lt;="&amp;JR$3,Urlaub!$C$5:$C$604,"&gt;="&amp;JR$3)&gt;0,1,0))</f>
        <v>0</v>
      </c>
      <c r="JS34" s="19" t="n">
        <f aca="false">IF($A34="",0,IF(COUNTIFS(Urlaub!$A$5:$A$604,$A34,Urlaub!$B$5:$B$604,"&lt;="&amp;JS$3,Urlaub!$C$5:$C$604,"&gt;="&amp;JS$3)&gt;0,1,0))</f>
        <v>0</v>
      </c>
      <c r="JT34" s="19" t="n">
        <f aca="false">IF($A34="",0,IF(COUNTIFS(Urlaub!$A$5:$A$604,$A34,Urlaub!$B$5:$B$604,"&lt;="&amp;JT$3,Urlaub!$C$5:$C$604,"&gt;="&amp;JT$3)&gt;0,1,0))</f>
        <v>0</v>
      </c>
      <c r="JU34" s="19" t="n">
        <f aca="false">IF($A34="",0,IF(COUNTIFS(Urlaub!$A$5:$A$604,$A34,Urlaub!$B$5:$B$604,"&lt;="&amp;JU$3,Urlaub!$C$5:$C$604,"&gt;="&amp;JU$3)&gt;0,1,0))</f>
        <v>0</v>
      </c>
      <c r="JV34" s="19" t="n">
        <f aca="false">IF($A34="",0,IF(COUNTIFS(Urlaub!$A$5:$A$604,$A34,Urlaub!$B$5:$B$604,"&lt;="&amp;JV$3,Urlaub!$C$5:$C$604,"&gt;="&amp;JV$3)&gt;0,1,0))</f>
        <v>0</v>
      </c>
      <c r="JW34" s="19" t="n">
        <f aca="false">IF($A34="",0,IF(COUNTIFS(Urlaub!$A$5:$A$604,$A34,Urlaub!$B$5:$B$604,"&lt;="&amp;JW$3,Urlaub!$C$5:$C$604,"&gt;="&amp;JW$3)&gt;0,1,0))</f>
        <v>0</v>
      </c>
      <c r="JX34" s="19" t="n">
        <f aca="false">IF($A34="",0,IF(COUNTIFS(Urlaub!$A$5:$A$604,$A34,Urlaub!$B$5:$B$604,"&lt;="&amp;JX$3,Urlaub!$C$5:$C$604,"&gt;="&amp;JX$3)&gt;0,1,0))</f>
        <v>0</v>
      </c>
      <c r="JY34" s="19" t="n">
        <f aca="false">IF($A34="",0,IF(COUNTIFS(Urlaub!$A$5:$A$604,$A34,Urlaub!$B$5:$B$604,"&lt;="&amp;JY$3,Urlaub!$C$5:$C$604,"&gt;="&amp;JY$3)&gt;0,1,0))</f>
        <v>0</v>
      </c>
      <c r="JZ34" s="19" t="n">
        <f aca="false">IF($A34="",0,IF(COUNTIFS(Urlaub!$A$5:$A$604,$A34,Urlaub!$B$5:$B$604,"&lt;="&amp;JZ$3,Urlaub!$C$5:$C$604,"&gt;="&amp;JZ$3)&gt;0,1,0))</f>
        <v>0</v>
      </c>
      <c r="KA34" s="19" t="n">
        <f aca="false">IF($A34="",0,IF(COUNTIFS(Urlaub!$A$5:$A$604,$A34,Urlaub!$B$5:$B$604,"&lt;="&amp;KA$3,Urlaub!$C$5:$C$604,"&gt;="&amp;KA$3)&gt;0,1,0))</f>
        <v>0</v>
      </c>
      <c r="KB34" s="19" t="n">
        <f aca="false">IF($A34="",0,IF(COUNTIFS(Urlaub!$A$5:$A$604,$A34,Urlaub!$B$5:$B$604,"&lt;="&amp;KB$3,Urlaub!$C$5:$C$604,"&gt;="&amp;KB$3)&gt;0,1,0))</f>
        <v>0</v>
      </c>
      <c r="KC34" s="19" t="n">
        <f aca="false">IF($A34="",0,IF(COUNTIFS(Urlaub!$A$5:$A$604,$A34,Urlaub!$B$5:$B$604,"&lt;="&amp;KC$3,Urlaub!$C$5:$C$604,"&gt;="&amp;KC$3)&gt;0,1,0))</f>
        <v>0</v>
      </c>
      <c r="KD34" s="19" t="n">
        <f aca="false">IF($A34="",0,IF(COUNTIFS(Urlaub!$A$5:$A$604,$A34,Urlaub!$B$5:$B$604,"&lt;="&amp;KD$3,Urlaub!$C$5:$C$604,"&gt;="&amp;KD$3)&gt;0,1,0))</f>
        <v>0</v>
      </c>
      <c r="KE34" s="19" t="n">
        <f aca="false">IF($A34="",0,IF(COUNTIFS(Urlaub!$A$5:$A$604,$A34,Urlaub!$B$5:$B$604,"&lt;="&amp;KE$3,Urlaub!$C$5:$C$604,"&gt;="&amp;KE$3)&gt;0,1,0))</f>
        <v>0</v>
      </c>
      <c r="KF34" s="19" t="n">
        <f aca="false">IF($A34="",0,IF(COUNTIFS(Urlaub!$A$5:$A$604,$A34,Urlaub!$B$5:$B$604,"&lt;="&amp;KF$3,Urlaub!$C$5:$C$604,"&gt;="&amp;KF$3)&gt;0,1,0))</f>
        <v>0</v>
      </c>
      <c r="KG34" s="19" t="n">
        <f aca="false">IF($A34="",0,IF(COUNTIFS(Urlaub!$A$5:$A$604,$A34,Urlaub!$B$5:$B$604,"&lt;="&amp;KG$3,Urlaub!$C$5:$C$604,"&gt;="&amp;KG$3)&gt;0,1,0))</f>
        <v>0</v>
      </c>
      <c r="KH34" s="19" t="n">
        <f aca="false">IF($A34="",0,IF(COUNTIFS(Urlaub!$A$5:$A$604,$A34,Urlaub!$B$5:$B$604,"&lt;="&amp;KH$3,Urlaub!$C$5:$C$604,"&gt;="&amp;KH$3)&gt;0,1,0))</f>
        <v>0</v>
      </c>
      <c r="KI34" s="19" t="n">
        <f aca="false">IF($A34="",0,IF(COUNTIFS(Urlaub!$A$5:$A$604,$A34,Urlaub!$B$5:$B$604,"&lt;="&amp;KI$3,Urlaub!$C$5:$C$604,"&gt;="&amp;KI$3)&gt;0,1,0))</f>
        <v>0</v>
      </c>
      <c r="KJ34" s="19" t="n">
        <f aca="false">IF($A34="",0,IF(COUNTIFS(Urlaub!$A$5:$A$604,$A34,Urlaub!$B$5:$B$604,"&lt;="&amp;KJ$3,Urlaub!$C$5:$C$604,"&gt;="&amp;KJ$3)&gt;0,1,0))</f>
        <v>0</v>
      </c>
      <c r="KK34" s="19" t="n">
        <f aca="false">IF($A34="",0,IF(COUNTIFS(Urlaub!$A$5:$A$604,$A34,Urlaub!$B$5:$B$604,"&lt;="&amp;KK$3,Urlaub!$C$5:$C$604,"&gt;="&amp;KK$3)&gt;0,1,0))</f>
        <v>0</v>
      </c>
      <c r="KL34" s="19" t="n">
        <f aca="false">IF($A34="",0,IF(COUNTIFS(Urlaub!$A$5:$A$604,$A34,Urlaub!$B$5:$B$604,"&lt;="&amp;KL$3,Urlaub!$C$5:$C$604,"&gt;="&amp;KL$3)&gt;0,1,0))</f>
        <v>0</v>
      </c>
      <c r="KM34" s="19" t="n">
        <f aca="false">IF($A34="",0,IF(COUNTIFS(Urlaub!$A$5:$A$604,$A34,Urlaub!$B$5:$B$604,"&lt;="&amp;KM$3,Urlaub!$C$5:$C$604,"&gt;="&amp;KM$3)&gt;0,1,0))</f>
        <v>0</v>
      </c>
      <c r="KN34" s="19" t="n">
        <f aca="false">IF($A34="",0,IF(COUNTIFS(Urlaub!$A$5:$A$604,$A34,Urlaub!$B$5:$B$604,"&lt;="&amp;KN$3,Urlaub!$C$5:$C$604,"&gt;="&amp;KN$3)&gt;0,1,0))</f>
        <v>0</v>
      </c>
      <c r="KO34" s="19" t="n">
        <f aca="false">IF($A34="",0,IF(COUNTIFS(Urlaub!$A$5:$A$604,$A34,Urlaub!$B$5:$B$604,"&lt;="&amp;KO$3,Urlaub!$C$5:$C$604,"&gt;="&amp;KO$3)&gt;0,1,0))</f>
        <v>0</v>
      </c>
      <c r="KP34" s="19" t="n">
        <f aca="false">IF($A34="",0,IF(COUNTIFS(Urlaub!$A$5:$A$604,$A34,Urlaub!$B$5:$B$604,"&lt;="&amp;KP$3,Urlaub!$C$5:$C$604,"&gt;="&amp;KP$3)&gt;0,1,0))</f>
        <v>0</v>
      </c>
      <c r="KQ34" s="19" t="n">
        <f aca="false">IF($A34="",0,IF(COUNTIFS(Urlaub!$A$5:$A$604,$A34,Urlaub!$B$5:$B$604,"&lt;="&amp;KQ$3,Urlaub!$C$5:$C$604,"&gt;="&amp;KQ$3)&gt;0,1,0))</f>
        <v>0</v>
      </c>
      <c r="KR34" s="19" t="n">
        <f aca="false">IF($A34="",0,IF(COUNTIFS(Urlaub!$A$5:$A$604,$A34,Urlaub!$B$5:$B$604,"&lt;="&amp;KR$3,Urlaub!$C$5:$C$604,"&gt;="&amp;KR$3)&gt;0,1,0))</f>
        <v>0</v>
      </c>
      <c r="KS34" s="19" t="n">
        <f aca="false">IF($A34="",0,IF(COUNTIFS(Urlaub!$A$5:$A$604,$A34,Urlaub!$B$5:$B$604,"&lt;="&amp;KS$3,Urlaub!$C$5:$C$604,"&gt;="&amp;KS$3)&gt;0,1,0))</f>
        <v>0</v>
      </c>
      <c r="KT34" s="19" t="n">
        <f aca="false">IF($A34="",0,IF(COUNTIFS(Urlaub!$A$5:$A$604,$A34,Urlaub!$B$5:$B$604,"&lt;="&amp;KT$3,Urlaub!$C$5:$C$604,"&gt;="&amp;KT$3)&gt;0,1,0))</f>
        <v>0</v>
      </c>
      <c r="KU34" s="19" t="n">
        <f aca="false">IF($A34="",0,IF(COUNTIFS(Urlaub!$A$5:$A$604,$A34,Urlaub!$B$5:$B$604,"&lt;="&amp;KU$3,Urlaub!$C$5:$C$604,"&gt;="&amp;KU$3)&gt;0,1,0))</f>
        <v>0</v>
      </c>
      <c r="KV34" s="19" t="n">
        <f aca="false">IF($A34="",0,IF(COUNTIFS(Urlaub!$A$5:$A$604,$A34,Urlaub!$B$5:$B$604,"&lt;="&amp;KV$3,Urlaub!$C$5:$C$604,"&gt;="&amp;KV$3)&gt;0,1,0))</f>
        <v>0</v>
      </c>
      <c r="KW34" s="19" t="n">
        <f aca="false">IF($A34="",0,IF(COUNTIFS(Urlaub!$A$5:$A$604,$A34,Urlaub!$B$5:$B$604,"&lt;="&amp;KW$3,Urlaub!$C$5:$C$604,"&gt;="&amp;KW$3)&gt;0,1,0))</f>
        <v>0</v>
      </c>
      <c r="KX34" s="19" t="n">
        <f aca="false">IF($A34="",0,IF(COUNTIFS(Urlaub!$A$5:$A$604,$A34,Urlaub!$B$5:$B$604,"&lt;="&amp;KX$3,Urlaub!$C$5:$C$604,"&gt;="&amp;KX$3)&gt;0,1,0))</f>
        <v>0</v>
      </c>
      <c r="KY34" s="19" t="n">
        <f aca="false">IF($A34="",0,IF(COUNTIFS(Urlaub!$A$5:$A$604,$A34,Urlaub!$B$5:$B$604,"&lt;="&amp;KY$3,Urlaub!$C$5:$C$604,"&gt;="&amp;KY$3)&gt;0,1,0))</f>
        <v>0</v>
      </c>
      <c r="KZ34" s="19" t="n">
        <f aca="false">IF($A34="",0,IF(COUNTIFS(Urlaub!$A$5:$A$604,$A34,Urlaub!$B$5:$B$604,"&lt;="&amp;KZ$3,Urlaub!$C$5:$C$604,"&gt;="&amp;KZ$3)&gt;0,1,0))</f>
        <v>0</v>
      </c>
      <c r="LA34" s="19" t="n">
        <f aca="false">IF($A34="",0,IF(COUNTIFS(Urlaub!$A$5:$A$604,$A34,Urlaub!$B$5:$B$604,"&lt;="&amp;LA$3,Urlaub!$C$5:$C$604,"&gt;="&amp;LA$3)&gt;0,1,0))</f>
        <v>0</v>
      </c>
      <c r="LB34" s="19" t="n">
        <f aca="false">IF($A34="",0,IF(COUNTIFS(Urlaub!$A$5:$A$604,$A34,Urlaub!$B$5:$B$604,"&lt;="&amp;LB$3,Urlaub!$C$5:$C$604,"&gt;="&amp;LB$3)&gt;0,1,0))</f>
        <v>0</v>
      </c>
      <c r="LC34" s="19" t="n">
        <f aca="false">IF($A34="",0,IF(COUNTIFS(Urlaub!$A$5:$A$604,$A34,Urlaub!$B$5:$B$604,"&lt;="&amp;LC$3,Urlaub!$C$5:$C$604,"&gt;="&amp;LC$3)&gt;0,1,0))</f>
        <v>0</v>
      </c>
      <c r="LD34" s="19" t="n">
        <f aca="false">IF($A34="",0,IF(COUNTIFS(Urlaub!$A$5:$A$604,$A34,Urlaub!$B$5:$B$604,"&lt;="&amp;LD$3,Urlaub!$C$5:$C$604,"&gt;="&amp;LD$3)&gt;0,1,0))</f>
        <v>0</v>
      </c>
      <c r="LE34" s="19" t="n">
        <f aca="false">IF($A34="",0,IF(COUNTIFS(Urlaub!$A$5:$A$604,$A34,Urlaub!$B$5:$B$604,"&lt;="&amp;LE$3,Urlaub!$C$5:$C$604,"&gt;="&amp;LE$3)&gt;0,1,0))</f>
        <v>0</v>
      </c>
      <c r="LF34" s="19" t="n">
        <f aca="false">IF($A34="",0,IF(COUNTIFS(Urlaub!$A$5:$A$604,$A34,Urlaub!$B$5:$B$604,"&lt;="&amp;LF$3,Urlaub!$C$5:$C$604,"&gt;="&amp;LF$3)&gt;0,1,0))</f>
        <v>0</v>
      </c>
      <c r="LG34" s="19" t="n">
        <f aca="false">IF($A34="",0,IF(COUNTIFS(Urlaub!$A$5:$A$604,$A34,Urlaub!$B$5:$B$604,"&lt;="&amp;LG$3,Urlaub!$C$5:$C$604,"&gt;="&amp;LG$3)&gt;0,1,0))</f>
        <v>0</v>
      </c>
      <c r="LH34" s="19" t="n">
        <f aca="false">IF($A34="",0,IF(COUNTIFS(Urlaub!$A$5:$A$604,$A34,Urlaub!$B$5:$B$604,"&lt;="&amp;LH$3,Urlaub!$C$5:$C$604,"&gt;="&amp;LH$3)&gt;0,1,0))</f>
        <v>0</v>
      </c>
      <c r="LI34" s="19" t="n">
        <f aca="false">IF($A34="",0,IF(COUNTIFS(Urlaub!$A$5:$A$604,$A34,Urlaub!$B$5:$B$604,"&lt;="&amp;LI$3,Urlaub!$C$5:$C$604,"&gt;="&amp;LI$3)&gt;0,1,0))</f>
        <v>0</v>
      </c>
      <c r="LJ34" s="19" t="n">
        <f aca="false">IF($A34="",0,IF(COUNTIFS(Urlaub!$A$5:$A$604,$A34,Urlaub!$B$5:$B$604,"&lt;="&amp;LJ$3,Urlaub!$C$5:$C$604,"&gt;="&amp;LJ$3)&gt;0,1,0))</f>
        <v>0</v>
      </c>
      <c r="LK34" s="19" t="n">
        <f aca="false">IF($A34="",0,IF(COUNTIFS(Urlaub!$A$5:$A$604,$A34,Urlaub!$B$5:$B$604,"&lt;="&amp;LK$3,Urlaub!$C$5:$C$604,"&gt;="&amp;LK$3)&gt;0,1,0))</f>
        <v>0</v>
      </c>
      <c r="LL34" s="19" t="n">
        <f aca="false">IF($A34="",0,IF(COUNTIFS(Urlaub!$A$5:$A$604,$A34,Urlaub!$B$5:$B$604,"&lt;="&amp;LL$3,Urlaub!$C$5:$C$604,"&gt;="&amp;LL$3)&gt;0,1,0))</f>
        <v>0</v>
      </c>
      <c r="LM34" s="19" t="n">
        <f aca="false">IF($A34="",0,IF(COUNTIFS(Urlaub!$A$5:$A$604,$A34,Urlaub!$B$5:$B$604,"&lt;="&amp;LM$3,Urlaub!$C$5:$C$604,"&gt;="&amp;LM$3)&gt;0,1,0))</f>
        <v>0</v>
      </c>
      <c r="LN34" s="19" t="n">
        <f aca="false">IF($A34="",0,IF(COUNTIFS(Urlaub!$A$5:$A$604,$A34,Urlaub!$B$5:$B$604,"&lt;="&amp;LN$3,Urlaub!$C$5:$C$604,"&gt;="&amp;LN$3)&gt;0,1,0))</f>
        <v>0</v>
      </c>
      <c r="LO34" s="19" t="n">
        <f aca="false">IF($A34="",0,IF(COUNTIFS(Urlaub!$A$5:$A$604,$A34,Urlaub!$B$5:$B$604,"&lt;="&amp;LO$3,Urlaub!$C$5:$C$604,"&gt;="&amp;LO$3)&gt;0,1,0))</f>
        <v>0</v>
      </c>
      <c r="LP34" s="19" t="n">
        <f aca="false">IF($A34="",0,IF(COUNTIFS(Urlaub!$A$5:$A$604,$A34,Urlaub!$B$5:$B$604,"&lt;="&amp;LP$3,Urlaub!$C$5:$C$604,"&gt;="&amp;LP$3)&gt;0,1,0))</f>
        <v>0</v>
      </c>
      <c r="LQ34" s="19" t="n">
        <f aca="false">IF($A34="",0,IF(COUNTIFS(Urlaub!$A$5:$A$604,$A34,Urlaub!$B$5:$B$604,"&lt;="&amp;LQ$3,Urlaub!$C$5:$C$604,"&gt;="&amp;LQ$3)&gt;0,1,0))</f>
        <v>0</v>
      </c>
      <c r="LR34" s="19" t="n">
        <f aca="false">IF($A34="",0,IF(COUNTIFS(Urlaub!$A$5:$A$604,$A34,Urlaub!$B$5:$B$604,"&lt;="&amp;LR$3,Urlaub!$C$5:$C$604,"&gt;="&amp;LR$3)&gt;0,1,0))</f>
        <v>0</v>
      </c>
      <c r="LS34" s="19" t="n">
        <f aca="false">IF($A34="",0,IF(COUNTIFS(Urlaub!$A$5:$A$604,$A34,Urlaub!$B$5:$B$604,"&lt;="&amp;LS$3,Urlaub!$C$5:$C$604,"&gt;="&amp;LS$3)&gt;0,1,0))</f>
        <v>0</v>
      </c>
      <c r="LT34" s="19" t="n">
        <f aca="false">IF($A34="",0,IF(COUNTIFS(Urlaub!$A$5:$A$604,$A34,Urlaub!$B$5:$B$604,"&lt;="&amp;LT$3,Urlaub!$C$5:$C$604,"&gt;="&amp;LT$3)&gt;0,1,0))</f>
        <v>0</v>
      </c>
      <c r="LU34" s="19" t="n">
        <f aca="false">IF($A34="",0,IF(COUNTIFS(Urlaub!$A$5:$A$604,$A34,Urlaub!$B$5:$B$604,"&lt;="&amp;LU$3,Urlaub!$C$5:$C$604,"&gt;="&amp;LU$3)&gt;0,1,0))</f>
        <v>0</v>
      </c>
      <c r="LV34" s="19" t="n">
        <f aca="false">IF($A34="",0,IF(COUNTIFS(Urlaub!$A$5:$A$604,$A34,Urlaub!$B$5:$B$604,"&lt;="&amp;LV$3,Urlaub!$C$5:$C$604,"&gt;="&amp;LV$3)&gt;0,1,0))</f>
        <v>0</v>
      </c>
      <c r="LW34" s="19" t="n">
        <f aca="false">IF($A34="",0,IF(COUNTIFS(Urlaub!$A$5:$A$604,$A34,Urlaub!$B$5:$B$604,"&lt;="&amp;LW$3,Urlaub!$C$5:$C$604,"&gt;="&amp;LW$3)&gt;0,1,0))</f>
        <v>0</v>
      </c>
      <c r="LX34" s="19" t="n">
        <f aca="false">IF($A34="",0,IF(COUNTIFS(Urlaub!$A$5:$A$604,$A34,Urlaub!$B$5:$B$604,"&lt;="&amp;LX$3,Urlaub!$C$5:$C$604,"&gt;="&amp;LX$3)&gt;0,1,0))</f>
        <v>0</v>
      </c>
      <c r="LY34" s="19" t="n">
        <f aca="false">IF($A34="",0,IF(COUNTIFS(Urlaub!$A$5:$A$604,$A34,Urlaub!$B$5:$B$604,"&lt;="&amp;LY$3,Urlaub!$C$5:$C$604,"&gt;="&amp;LY$3)&gt;0,1,0))</f>
        <v>0</v>
      </c>
      <c r="LZ34" s="19" t="n">
        <f aca="false">IF($A34="",0,IF(COUNTIFS(Urlaub!$A$5:$A$604,$A34,Urlaub!$B$5:$B$604,"&lt;="&amp;LZ$3,Urlaub!$C$5:$C$604,"&gt;="&amp;LZ$3)&gt;0,1,0))</f>
        <v>0</v>
      </c>
      <c r="MA34" s="19" t="n">
        <f aca="false">IF($A34="",0,IF(COUNTIFS(Urlaub!$A$5:$A$604,$A34,Urlaub!$B$5:$B$604,"&lt;="&amp;MA$3,Urlaub!$C$5:$C$604,"&gt;="&amp;MA$3)&gt;0,1,0))</f>
        <v>0</v>
      </c>
      <c r="MB34" s="19" t="n">
        <f aca="false">IF($A34="",0,IF(COUNTIFS(Urlaub!$A$5:$A$604,$A34,Urlaub!$B$5:$B$604,"&lt;="&amp;MB$3,Urlaub!$C$5:$C$604,"&gt;="&amp;MB$3)&gt;0,1,0))</f>
        <v>0</v>
      </c>
      <c r="MC34" s="19" t="n">
        <f aca="false">IF($A34="",0,IF(COUNTIFS(Urlaub!$A$5:$A$604,$A34,Urlaub!$B$5:$B$604,"&lt;="&amp;MC$3,Urlaub!$C$5:$C$604,"&gt;="&amp;MC$3)&gt;0,1,0))</f>
        <v>0</v>
      </c>
      <c r="MD34" s="19" t="n">
        <f aca="false">IF($A34="",0,IF(COUNTIFS(Urlaub!$A$5:$A$604,$A34,Urlaub!$B$5:$B$604,"&lt;="&amp;MD$3,Urlaub!$C$5:$C$604,"&gt;="&amp;MD$3)&gt;0,1,0))</f>
        <v>0</v>
      </c>
      <c r="ME34" s="19" t="n">
        <f aca="false">IF($A34="",0,IF(COUNTIFS(Urlaub!$A$5:$A$604,$A34,Urlaub!$B$5:$B$604,"&lt;="&amp;ME$3,Urlaub!$C$5:$C$604,"&gt;="&amp;ME$3)&gt;0,1,0))</f>
        <v>0</v>
      </c>
      <c r="MF34" s="19" t="n">
        <f aca="false">IF($A34="",0,IF(COUNTIFS(Urlaub!$A$5:$A$604,$A34,Urlaub!$B$5:$B$604,"&lt;="&amp;MF$3,Urlaub!$C$5:$C$604,"&gt;="&amp;MF$3)&gt;0,1,0))</f>
        <v>0</v>
      </c>
      <c r="MG34" s="19" t="n">
        <f aca="false">IF($A34="",0,IF(COUNTIFS(Urlaub!$A$5:$A$604,$A34,Urlaub!$B$5:$B$604,"&lt;="&amp;MG$3,Urlaub!$C$5:$C$604,"&gt;="&amp;MG$3)&gt;0,1,0))</f>
        <v>0</v>
      </c>
      <c r="MH34" s="19" t="n">
        <f aca="false">IF($A34="",0,IF(COUNTIFS(Urlaub!$A$5:$A$604,$A34,Urlaub!$B$5:$B$604,"&lt;="&amp;MH$3,Urlaub!$C$5:$C$604,"&gt;="&amp;MH$3)&gt;0,1,0))</f>
        <v>0</v>
      </c>
      <c r="MI34" s="19" t="n">
        <f aca="false">IF($A34="",0,IF(COUNTIFS(Urlaub!$A$5:$A$604,$A34,Urlaub!$B$5:$B$604,"&lt;="&amp;MI$3,Urlaub!$C$5:$C$604,"&gt;="&amp;MI$3)&gt;0,1,0))</f>
        <v>0</v>
      </c>
      <c r="MJ34" s="19" t="n">
        <f aca="false">IF($A34="",0,IF(COUNTIFS(Urlaub!$A$5:$A$604,$A34,Urlaub!$B$5:$B$604,"&lt;="&amp;MJ$3,Urlaub!$C$5:$C$604,"&gt;="&amp;MJ$3)&gt;0,1,0))</f>
        <v>0</v>
      </c>
      <c r="MK34" s="19" t="n">
        <f aca="false">IF($A34="",0,IF(COUNTIFS(Urlaub!$A$5:$A$604,$A34,Urlaub!$B$5:$B$604,"&lt;="&amp;MK$3,Urlaub!$C$5:$C$604,"&gt;="&amp;MK$3)&gt;0,1,0))</f>
        <v>0</v>
      </c>
      <c r="ML34" s="19" t="n">
        <f aca="false">IF($A34="",0,IF(COUNTIFS(Urlaub!$A$5:$A$604,$A34,Urlaub!$B$5:$B$604,"&lt;="&amp;ML$3,Urlaub!$C$5:$C$604,"&gt;="&amp;ML$3)&gt;0,1,0))</f>
        <v>0</v>
      </c>
      <c r="MM34" s="19" t="n">
        <f aca="false">IF($A34="",0,IF(COUNTIFS(Urlaub!$A$5:$A$604,$A34,Urlaub!$B$5:$B$604,"&lt;="&amp;MM$3,Urlaub!$C$5:$C$604,"&gt;="&amp;MM$3)&gt;0,1,0))</f>
        <v>0</v>
      </c>
      <c r="MN34" s="19" t="n">
        <f aca="false">IF($A34="",0,IF(COUNTIFS(Urlaub!$A$5:$A$604,$A34,Urlaub!$B$5:$B$604,"&lt;="&amp;MN$3,Urlaub!$C$5:$C$604,"&gt;="&amp;MN$3)&gt;0,1,0))</f>
        <v>0</v>
      </c>
      <c r="MO34" s="19" t="n">
        <f aca="false">IF($A34="",0,IF(COUNTIFS(Urlaub!$A$5:$A$604,$A34,Urlaub!$B$5:$B$604,"&lt;="&amp;MO$3,Urlaub!$C$5:$C$604,"&gt;="&amp;MO$3)&gt;0,1,0))</f>
        <v>0</v>
      </c>
      <c r="MP34" s="19" t="n">
        <f aca="false">IF($A34="",0,IF(COUNTIFS(Urlaub!$A$5:$A$604,$A34,Urlaub!$B$5:$B$604,"&lt;="&amp;MP$3,Urlaub!$C$5:$C$604,"&gt;="&amp;MP$3)&gt;0,1,0))</f>
        <v>0</v>
      </c>
      <c r="MQ34" s="19" t="n">
        <f aca="false">IF($A34="",0,IF(COUNTIFS(Urlaub!$A$5:$A$604,$A34,Urlaub!$B$5:$B$604,"&lt;="&amp;MQ$3,Urlaub!$C$5:$C$604,"&gt;="&amp;MQ$3)&gt;0,1,0))</f>
        <v>0</v>
      </c>
      <c r="MR34" s="19" t="n">
        <f aca="false">IF($A34="",0,IF(COUNTIFS(Urlaub!$A$5:$A$604,$A34,Urlaub!$B$5:$B$604,"&lt;="&amp;MR$3,Urlaub!$C$5:$C$604,"&gt;="&amp;MR$3)&gt;0,1,0))</f>
        <v>0</v>
      </c>
      <c r="MS34" s="19" t="n">
        <f aca="false">IF($A34="",0,IF(COUNTIFS(Urlaub!$A$5:$A$604,$A34,Urlaub!$B$5:$B$604,"&lt;="&amp;MS$3,Urlaub!$C$5:$C$604,"&gt;="&amp;MS$3)&gt;0,1,0))</f>
        <v>0</v>
      </c>
      <c r="MT34" s="19" t="n">
        <f aca="false">IF($A34="",0,IF(COUNTIFS(Urlaub!$A$5:$A$604,$A34,Urlaub!$B$5:$B$604,"&lt;="&amp;MT$3,Urlaub!$C$5:$C$604,"&gt;="&amp;MT$3)&gt;0,1,0))</f>
        <v>0</v>
      </c>
      <c r="MU34" s="19" t="n">
        <f aca="false">IF($A34="",0,IF(COUNTIFS(Urlaub!$A$5:$A$604,$A34,Urlaub!$B$5:$B$604,"&lt;="&amp;MU$3,Urlaub!$C$5:$C$604,"&gt;="&amp;MU$3)&gt;0,1,0))</f>
        <v>0</v>
      </c>
      <c r="MV34" s="19" t="n">
        <f aca="false">IF($A34="",0,IF(COUNTIFS(Urlaub!$A$5:$A$604,$A34,Urlaub!$B$5:$B$604,"&lt;="&amp;MV$3,Urlaub!$C$5:$C$604,"&gt;="&amp;MV$3)&gt;0,1,0))</f>
        <v>0</v>
      </c>
      <c r="MW34" s="19" t="n">
        <f aca="false">IF($A34="",0,IF(COUNTIFS(Urlaub!$A$5:$A$604,$A34,Urlaub!$B$5:$B$604,"&lt;="&amp;MW$3,Urlaub!$C$5:$C$604,"&gt;="&amp;MW$3)&gt;0,1,0))</f>
        <v>0</v>
      </c>
      <c r="MX34" s="19" t="n">
        <f aca="false">IF($A34="",0,IF(COUNTIFS(Urlaub!$A$5:$A$604,$A34,Urlaub!$B$5:$B$604,"&lt;="&amp;MX$3,Urlaub!$C$5:$C$604,"&gt;="&amp;MX$3)&gt;0,1,0))</f>
        <v>0</v>
      </c>
      <c r="MY34" s="19" t="n">
        <f aca="false">IF($A34="",0,IF(COUNTIFS(Urlaub!$A$5:$A$604,$A34,Urlaub!$B$5:$B$604,"&lt;="&amp;MY$3,Urlaub!$C$5:$C$604,"&gt;="&amp;MY$3)&gt;0,1,0))</f>
        <v>0</v>
      </c>
      <c r="MZ34" s="19" t="n">
        <f aca="false">IF($A34="",0,IF(COUNTIFS(Urlaub!$A$5:$A$604,$A34,Urlaub!$B$5:$B$604,"&lt;="&amp;MZ$3,Urlaub!$C$5:$C$604,"&gt;="&amp;MZ$3)&gt;0,1,0))</f>
        <v>0</v>
      </c>
      <c r="NA34" s="19" t="n">
        <f aca="false">IF($A34="",0,IF(COUNTIFS(Urlaub!$A$5:$A$604,$A34,Urlaub!$B$5:$B$604,"&lt;="&amp;NA$3,Urlaub!$C$5:$C$604,"&gt;="&amp;NA$3)&gt;0,1,0))</f>
        <v>0</v>
      </c>
      <c r="NB34" s="19" t="n">
        <f aca="false">IF($A34="",0,IF(COUNTIFS(Urlaub!$A$5:$A$604,$A34,Urlaub!$B$5:$B$604,"&lt;="&amp;NB$3,Urlaub!$C$5:$C$604,"&gt;="&amp;NB$3)&gt;0,1,0))</f>
        <v>0</v>
      </c>
      <c r="NC34" s="19" t="n">
        <f aca="false">IF($A34="",0,IF(COUNTIFS(Urlaub!$A$5:$A$604,$A34,Urlaub!$B$5:$B$604,"&lt;="&amp;NC$3,Urlaub!$C$5:$C$604,"&gt;="&amp;NC$3)&gt;0,1,0))</f>
        <v>0</v>
      </c>
      <c r="ND34" s="19" t="n">
        <f aca="false">IF($A34="",0,IF(COUNTIFS(Urlaub!$A$5:$A$604,$A34,Urlaub!$B$5:$B$604,"&lt;="&amp;ND$3,Urlaub!$C$5:$C$604,"&gt;="&amp;ND$3)&gt;0,1,0))</f>
        <v>0</v>
      </c>
      <c r="NE34" s="19" t="n">
        <f aca="false">IF($A34="",0,IF(COUNTIFS(Urlaub!$A$5:$A$604,$A34,Urlaub!$B$5:$B$604,"&lt;="&amp;NE$3,Urlaub!$C$5:$C$604,"&gt;="&amp;NE$3)&gt;0,1,0))</f>
        <v>0</v>
      </c>
      <c r="NF34" s="19" t="n">
        <f aca="false">IF($A34="",0,IF(COUNTIFS(Urlaub!$A$5:$A$604,$A34,Urlaub!$B$5:$B$604,"&lt;="&amp;NF$3,Urlaub!$C$5:$C$604,"&gt;="&amp;NF$3)&gt;0,1,0))</f>
        <v>0</v>
      </c>
      <c r="NG34" s="19" t="n">
        <f aca="false">IF($A34="",0,IF(COUNTIFS(Urlaub!$A$5:$A$604,$A34,Urlaub!$B$5:$B$604,"&lt;="&amp;NG$3,Urlaub!$C$5:$C$604,"&gt;="&amp;NG$3)&gt;0,1,0))</f>
        <v>0</v>
      </c>
      <c r="NH34" s="19" t="n">
        <f aca="false">IF($A34="",0,IF(COUNTIFS(Urlaub!$A$5:$A$604,$A34,Urlaub!$B$5:$B$604,"&lt;="&amp;NH$3,Urlaub!$C$5:$C$604,"&gt;="&amp;NH$3)&gt;0,1,0))</f>
        <v>0</v>
      </c>
    </row>
    <row r="35" customFormat="false" ht="15" hidden="false" customHeight="false" outlineLevel="0" collapsed="false">
      <c r="A35" s="5" t="str">
        <f aca="false">IF(Team!A35="","",Team!A35)</f>
        <v/>
      </c>
      <c r="B35" s="8" t="str">
        <f aca="false">IF(Team!B35="","",Team!B35)</f>
        <v/>
      </c>
      <c r="C35" s="8" t="str">
        <f aca="false">IF(Team!C35="","",Team!C35)</f>
        <v/>
      </c>
      <c r="D35" s="8" t="str">
        <f aca="false">IF(Team!D35="","",Team!D35)</f>
        <v/>
      </c>
      <c r="E35" s="8" t="str">
        <f aca="false">IF(Team!E35="","",Team!E35)</f>
        <v/>
      </c>
      <c r="F35" s="8" t="str">
        <f aca="false">IF(Team!F35="","",Team!F35)</f>
        <v/>
      </c>
      <c r="G35" s="19" t="n">
        <f aca="false">IF($A35="",0,IF(COUNTIFS(Urlaub!$A$5:$A$604,$A35,Urlaub!$B$5:$B$604,"&lt;="&amp;G$3,Urlaub!$C$5:$C$604,"&gt;="&amp;G$3)&gt;0,1,0))</f>
        <v>0</v>
      </c>
      <c r="H35" s="19" t="n">
        <f aca="false">IF($A35="",0,IF(COUNTIFS(Urlaub!$A$5:$A$604,$A35,Urlaub!$B$5:$B$604,"&lt;="&amp;H$3,Urlaub!$C$5:$C$604,"&gt;="&amp;H$3)&gt;0,1,0))</f>
        <v>0</v>
      </c>
      <c r="I35" s="19" t="n">
        <f aca="false">IF($A35="",0,IF(COUNTIFS(Urlaub!$A$5:$A$604,$A35,Urlaub!$B$5:$B$604,"&lt;="&amp;I$3,Urlaub!$C$5:$C$604,"&gt;="&amp;I$3)&gt;0,1,0))</f>
        <v>0</v>
      </c>
      <c r="J35" s="19" t="n">
        <f aca="false">IF($A35="",0,IF(COUNTIFS(Urlaub!$A$5:$A$604,$A35,Urlaub!$B$5:$B$604,"&lt;="&amp;J$3,Urlaub!$C$5:$C$604,"&gt;="&amp;J$3)&gt;0,1,0))</f>
        <v>0</v>
      </c>
      <c r="K35" s="19" t="n">
        <f aca="false">IF($A35="",0,IF(COUNTIFS(Urlaub!$A$5:$A$604,$A35,Urlaub!$B$5:$B$604,"&lt;="&amp;K$3,Urlaub!$C$5:$C$604,"&gt;="&amp;K$3)&gt;0,1,0))</f>
        <v>0</v>
      </c>
      <c r="L35" s="19" t="n">
        <f aca="false">IF($A35="",0,IF(COUNTIFS(Urlaub!$A$5:$A$604,$A35,Urlaub!$B$5:$B$604,"&lt;="&amp;L$3,Urlaub!$C$5:$C$604,"&gt;="&amp;L$3)&gt;0,1,0))</f>
        <v>0</v>
      </c>
      <c r="M35" s="19" t="n">
        <f aca="false">IF($A35="",0,IF(COUNTIFS(Urlaub!$A$5:$A$604,$A35,Urlaub!$B$5:$B$604,"&lt;="&amp;M$3,Urlaub!$C$5:$C$604,"&gt;="&amp;M$3)&gt;0,1,0))</f>
        <v>0</v>
      </c>
      <c r="N35" s="19" t="n">
        <f aca="false">IF($A35="",0,IF(COUNTIFS(Urlaub!$A$5:$A$604,$A35,Urlaub!$B$5:$B$604,"&lt;="&amp;N$3,Urlaub!$C$5:$C$604,"&gt;="&amp;N$3)&gt;0,1,0))</f>
        <v>0</v>
      </c>
      <c r="O35" s="19" t="n">
        <f aca="false">IF($A35="",0,IF(COUNTIFS(Urlaub!$A$5:$A$604,$A35,Urlaub!$B$5:$B$604,"&lt;="&amp;O$3,Urlaub!$C$5:$C$604,"&gt;="&amp;O$3)&gt;0,1,0))</f>
        <v>0</v>
      </c>
      <c r="P35" s="19" t="n">
        <f aca="false">IF($A35="",0,IF(COUNTIFS(Urlaub!$A$5:$A$604,$A35,Urlaub!$B$5:$B$604,"&lt;="&amp;P$3,Urlaub!$C$5:$C$604,"&gt;="&amp;P$3)&gt;0,1,0))</f>
        <v>0</v>
      </c>
      <c r="Q35" s="19" t="n">
        <f aca="false">IF($A35="",0,IF(COUNTIFS(Urlaub!$A$5:$A$604,$A35,Urlaub!$B$5:$B$604,"&lt;="&amp;Q$3,Urlaub!$C$5:$C$604,"&gt;="&amp;Q$3)&gt;0,1,0))</f>
        <v>0</v>
      </c>
      <c r="R35" s="19" t="n">
        <f aca="false">IF($A35="",0,IF(COUNTIFS(Urlaub!$A$5:$A$604,$A35,Urlaub!$B$5:$B$604,"&lt;="&amp;R$3,Urlaub!$C$5:$C$604,"&gt;="&amp;R$3)&gt;0,1,0))</f>
        <v>0</v>
      </c>
      <c r="S35" s="19" t="n">
        <f aca="false">IF($A35="",0,IF(COUNTIFS(Urlaub!$A$5:$A$604,$A35,Urlaub!$B$5:$B$604,"&lt;="&amp;S$3,Urlaub!$C$5:$C$604,"&gt;="&amp;S$3)&gt;0,1,0))</f>
        <v>0</v>
      </c>
      <c r="T35" s="19" t="n">
        <f aca="false">IF($A35="",0,IF(COUNTIFS(Urlaub!$A$5:$A$604,$A35,Urlaub!$B$5:$B$604,"&lt;="&amp;T$3,Urlaub!$C$5:$C$604,"&gt;="&amp;T$3)&gt;0,1,0))</f>
        <v>0</v>
      </c>
      <c r="U35" s="19" t="n">
        <f aca="false">IF($A35="",0,IF(COUNTIFS(Urlaub!$A$5:$A$604,$A35,Urlaub!$B$5:$B$604,"&lt;="&amp;U$3,Urlaub!$C$5:$C$604,"&gt;="&amp;U$3)&gt;0,1,0))</f>
        <v>0</v>
      </c>
      <c r="V35" s="19" t="n">
        <f aca="false">IF($A35="",0,IF(COUNTIFS(Urlaub!$A$5:$A$604,$A35,Urlaub!$B$5:$B$604,"&lt;="&amp;V$3,Urlaub!$C$5:$C$604,"&gt;="&amp;V$3)&gt;0,1,0))</f>
        <v>0</v>
      </c>
      <c r="W35" s="19" t="n">
        <f aca="false">IF($A35="",0,IF(COUNTIFS(Urlaub!$A$5:$A$604,$A35,Urlaub!$B$5:$B$604,"&lt;="&amp;W$3,Urlaub!$C$5:$C$604,"&gt;="&amp;W$3)&gt;0,1,0))</f>
        <v>0</v>
      </c>
      <c r="X35" s="19" t="n">
        <f aca="false">IF($A35="",0,IF(COUNTIFS(Urlaub!$A$5:$A$604,$A35,Urlaub!$B$5:$B$604,"&lt;="&amp;X$3,Urlaub!$C$5:$C$604,"&gt;="&amp;X$3)&gt;0,1,0))</f>
        <v>0</v>
      </c>
      <c r="Y35" s="19" t="n">
        <f aca="false">IF($A35="",0,IF(COUNTIFS(Urlaub!$A$5:$A$604,$A35,Urlaub!$B$5:$B$604,"&lt;="&amp;Y$3,Urlaub!$C$5:$C$604,"&gt;="&amp;Y$3)&gt;0,1,0))</f>
        <v>0</v>
      </c>
      <c r="Z35" s="19" t="n">
        <f aca="false">IF($A35="",0,IF(COUNTIFS(Urlaub!$A$5:$A$604,$A35,Urlaub!$B$5:$B$604,"&lt;="&amp;Z$3,Urlaub!$C$5:$C$604,"&gt;="&amp;Z$3)&gt;0,1,0))</f>
        <v>0</v>
      </c>
      <c r="AA35" s="19" t="n">
        <f aca="false">IF($A35="",0,IF(COUNTIFS(Urlaub!$A$5:$A$604,$A35,Urlaub!$B$5:$B$604,"&lt;="&amp;AA$3,Urlaub!$C$5:$C$604,"&gt;="&amp;AA$3)&gt;0,1,0))</f>
        <v>0</v>
      </c>
      <c r="AB35" s="19" t="n">
        <f aca="false">IF($A35="",0,IF(COUNTIFS(Urlaub!$A$5:$A$604,$A35,Urlaub!$B$5:$B$604,"&lt;="&amp;AB$3,Urlaub!$C$5:$C$604,"&gt;="&amp;AB$3)&gt;0,1,0))</f>
        <v>0</v>
      </c>
      <c r="AC35" s="19" t="n">
        <f aca="false">IF($A35="",0,IF(COUNTIFS(Urlaub!$A$5:$A$604,$A35,Urlaub!$B$5:$B$604,"&lt;="&amp;AC$3,Urlaub!$C$5:$C$604,"&gt;="&amp;AC$3)&gt;0,1,0))</f>
        <v>0</v>
      </c>
      <c r="AD35" s="19" t="n">
        <f aca="false">IF($A35="",0,IF(COUNTIFS(Urlaub!$A$5:$A$604,$A35,Urlaub!$B$5:$B$604,"&lt;="&amp;AD$3,Urlaub!$C$5:$C$604,"&gt;="&amp;AD$3)&gt;0,1,0))</f>
        <v>0</v>
      </c>
      <c r="AE35" s="19" t="n">
        <f aca="false">IF($A35="",0,IF(COUNTIFS(Urlaub!$A$5:$A$604,$A35,Urlaub!$B$5:$B$604,"&lt;="&amp;AE$3,Urlaub!$C$5:$C$604,"&gt;="&amp;AE$3)&gt;0,1,0))</f>
        <v>0</v>
      </c>
      <c r="AF35" s="19" t="n">
        <f aca="false">IF($A35="",0,IF(COUNTIFS(Urlaub!$A$5:$A$604,$A35,Urlaub!$B$5:$B$604,"&lt;="&amp;AF$3,Urlaub!$C$5:$C$604,"&gt;="&amp;AF$3)&gt;0,1,0))</f>
        <v>0</v>
      </c>
      <c r="AG35" s="19" t="n">
        <f aca="false">IF($A35="",0,IF(COUNTIFS(Urlaub!$A$5:$A$604,$A35,Urlaub!$B$5:$B$604,"&lt;="&amp;AG$3,Urlaub!$C$5:$C$604,"&gt;="&amp;AG$3)&gt;0,1,0))</f>
        <v>0</v>
      </c>
      <c r="AH35" s="19" t="n">
        <f aca="false">IF($A35="",0,IF(COUNTIFS(Urlaub!$A$5:$A$604,$A35,Urlaub!$B$5:$B$604,"&lt;="&amp;AH$3,Urlaub!$C$5:$C$604,"&gt;="&amp;AH$3)&gt;0,1,0))</f>
        <v>0</v>
      </c>
      <c r="AI35" s="19" t="n">
        <f aca="false">IF($A35="",0,IF(COUNTIFS(Urlaub!$A$5:$A$604,$A35,Urlaub!$B$5:$B$604,"&lt;="&amp;AI$3,Urlaub!$C$5:$C$604,"&gt;="&amp;AI$3)&gt;0,1,0))</f>
        <v>0</v>
      </c>
      <c r="AJ35" s="19" t="n">
        <f aca="false">IF($A35="",0,IF(COUNTIFS(Urlaub!$A$5:$A$604,$A35,Urlaub!$B$5:$B$604,"&lt;="&amp;AJ$3,Urlaub!$C$5:$C$604,"&gt;="&amp;AJ$3)&gt;0,1,0))</f>
        <v>0</v>
      </c>
      <c r="AK35" s="19" t="n">
        <f aca="false">IF($A35="",0,IF(COUNTIFS(Urlaub!$A$5:$A$604,$A35,Urlaub!$B$5:$B$604,"&lt;="&amp;AK$3,Urlaub!$C$5:$C$604,"&gt;="&amp;AK$3)&gt;0,1,0))</f>
        <v>0</v>
      </c>
      <c r="AL35" s="19" t="n">
        <f aca="false">IF($A35="",0,IF(COUNTIFS(Urlaub!$A$5:$A$604,$A35,Urlaub!$B$5:$B$604,"&lt;="&amp;AL$3,Urlaub!$C$5:$C$604,"&gt;="&amp;AL$3)&gt;0,1,0))</f>
        <v>0</v>
      </c>
      <c r="AM35" s="19" t="n">
        <f aca="false">IF($A35="",0,IF(COUNTIFS(Urlaub!$A$5:$A$604,$A35,Urlaub!$B$5:$B$604,"&lt;="&amp;AM$3,Urlaub!$C$5:$C$604,"&gt;="&amp;AM$3)&gt;0,1,0))</f>
        <v>0</v>
      </c>
      <c r="AN35" s="19" t="n">
        <f aca="false">IF($A35="",0,IF(COUNTIFS(Urlaub!$A$5:$A$604,$A35,Urlaub!$B$5:$B$604,"&lt;="&amp;AN$3,Urlaub!$C$5:$C$604,"&gt;="&amp;AN$3)&gt;0,1,0))</f>
        <v>0</v>
      </c>
      <c r="AO35" s="19" t="n">
        <f aca="false">IF($A35="",0,IF(COUNTIFS(Urlaub!$A$5:$A$604,$A35,Urlaub!$B$5:$B$604,"&lt;="&amp;AO$3,Urlaub!$C$5:$C$604,"&gt;="&amp;AO$3)&gt;0,1,0))</f>
        <v>0</v>
      </c>
      <c r="AP35" s="19" t="n">
        <f aca="false">IF($A35="",0,IF(COUNTIFS(Urlaub!$A$5:$A$604,$A35,Urlaub!$B$5:$B$604,"&lt;="&amp;AP$3,Urlaub!$C$5:$C$604,"&gt;="&amp;AP$3)&gt;0,1,0))</f>
        <v>0</v>
      </c>
      <c r="AQ35" s="19" t="n">
        <f aca="false">IF($A35="",0,IF(COUNTIFS(Urlaub!$A$5:$A$604,$A35,Urlaub!$B$5:$B$604,"&lt;="&amp;AQ$3,Urlaub!$C$5:$C$604,"&gt;="&amp;AQ$3)&gt;0,1,0))</f>
        <v>0</v>
      </c>
      <c r="AR35" s="19" t="n">
        <f aca="false">IF($A35="",0,IF(COUNTIFS(Urlaub!$A$5:$A$604,$A35,Urlaub!$B$5:$B$604,"&lt;="&amp;AR$3,Urlaub!$C$5:$C$604,"&gt;="&amp;AR$3)&gt;0,1,0))</f>
        <v>0</v>
      </c>
      <c r="AS35" s="19" t="n">
        <f aca="false">IF($A35="",0,IF(COUNTIFS(Urlaub!$A$5:$A$604,$A35,Urlaub!$B$5:$B$604,"&lt;="&amp;AS$3,Urlaub!$C$5:$C$604,"&gt;="&amp;AS$3)&gt;0,1,0))</f>
        <v>0</v>
      </c>
      <c r="AT35" s="19" t="n">
        <f aca="false">IF($A35="",0,IF(COUNTIFS(Urlaub!$A$5:$A$604,$A35,Urlaub!$B$5:$B$604,"&lt;="&amp;AT$3,Urlaub!$C$5:$C$604,"&gt;="&amp;AT$3)&gt;0,1,0))</f>
        <v>0</v>
      </c>
      <c r="AU35" s="19" t="n">
        <f aca="false">IF($A35="",0,IF(COUNTIFS(Urlaub!$A$5:$A$604,$A35,Urlaub!$B$5:$B$604,"&lt;="&amp;AU$3,Urlaub!$C$5:$C$604,"&gt;="&amp;AU$3)&gt;0,1,0))</f>
        <v>0</v>
      </c>
      <c r="AV35" s="19" t="n">
        <f aca="false">IF($A35="",0,IF(COUNTIFS(Urlaub!$A$5:$A$604,$A35,Urlaub!$B$5:$B$604,"&lt;="&amp;AV$3,Urlaub!$C$5:$C$604,"&gt;="&amp;AV$3)&gt;0,1,0))</f>
        <v>0</v>
      </c>
      <c r="AW35" s="19" t="n">
        <f aca="false">IF($A35="",0,IF(COUNTIFS(Urlaub!$A$5:$A$604,$A35,Urlaub!$B$5:$B$604,"&lt;="&amp;AW$3,Urlaub!$C$5:$C$604,"&gt;="&amp;AW$3)&gt;0,1,0))</f>
        <v>0</v>
      </c>
      <c r="AX35" s="19" t="n">
        <f aca="false">IF($A35="",0,IF(COUNTIFS(Urlaub!$A$5:$A$604,$A35,Urlaub!$B$5:$B$604,"&lt;="&amp;AX$3,Urlaub!$C$5:$C$604,"&gt;="&amp;AX$3)&gt;0,1,0))</f>
        <v>0</v>
      </c>
      <c r="AY35" s="19" t="n">
        <f aca="false">IF($A35="",0,IF(COUNTIFS(Urlaub!$A$5:$A$604,$A35,Urlaub!$B$5:$B$604,"&lt;="&amp;AY$3,Urlaub!$C$5:$C$604,"&gt;="&amp;AY$3)&gt;0,1,0))</f>
        <v>0</v>
      </c>
      <c r="AZ35" s="19" t="n">
        <f aca="false">IF($A35="",0,IF(COUNTIFS(Urlaub!$A$5:$A$604,$A35,Urlaub!$B$5:$B$604,"&lt;="&amp;AZ$3,Urlaub!$C$5:$C$604,"&gt;="&amp;AZ$3)&gt;0,1,0))</f>
        <v>0</v>
      </c>
      <c r="BA35" s="19" t="n">
        <f aca="false">IF($A35="",0,IF(COUNTIFS(Urlaub!$A$5:$A$604,$A35,Urlaub!$B$5:$B$604,"&lt;="&amp;BA$3,Urlaub!$C$5:$C$604,"&gt;="&amp;BA$3)&gt;0,1,0))</f>
        <v>0</v>
      </c>
      <c r="BB35" s="19" t="n">
        <f aca="false">IF($A35="",0,IF(COUNTIFS(Urlaub!$A$5:$A$604,$A35,Urlaub!$B$5:$B$604,"&lt;="&amp;BB$3,Urlaub!$C$5:$C$604,"&gt;="&amp;BB$3)&gt;0,1,0))</f>
        <v>0</v>
      </c>
      <c r="BC35" s="19" t="n">
        <f aca="false">IF($A35="",0,IF(COUNTIFS(Urlaub!$A$5:$A$604,$A35,Urlaub!$B$5:$B$604,"&lt;="&amp;BC$3,Urlaub!$C$5:$C$604,"&gt;="&amp;BC$3)&gt;0,1,0))</f>
        <v>0</v>
      </c>
      <c r="BD35" s="19" t="n">
        <f aca="false">IF($A35="",0,IF(COUNTIFS(Urlaub!$A$5:$A$604,$A35,Urlaub!$B$5:$B$604,"&lt;="&amp;BD$3,Urlaub!$C$5:$C$604,"&gt;="&amp;BD$3)&gt;0,1,0))</f>
        <v>0</v>
      </c>
      <c r="BE35" s="19" t="n">
        <f aca="false">IF($A35="",0,IF(COUNTIFS(Urlaub!$A$5:$A$604,$A35,Urlaub!$B$5:$B$604,"&lt;="&amp;BE$3,Urlaub!$C$5:$C$604,"&gt;="&amp;BE$3)&gt;0,1,0))</f>
        <v>0</v>
      </c>
      <c r="BF35" s="19" t="n">
        <f aca="false">IF($A35="",0,IF(COUNTIFS(Urlaub!$A$5:$A$604,$A35,Urlaub!$B$5:$B$604,"&lt;="&amp;BF$3,Urlaub!$C$5:$C$604,"&gt;="&amp;BF$3)&gt;0,1,0))</f>
        <v>0</v>
      </c>
      <c r="BG35" s="19" t="n">
        <f aca="false">IF($A35="",0,IF(COUNTIFS(Urlaub!$A$5:$A$604,$A35,Urlaub!$B$5:$B$604,"&lt;="&amp;BG$3,Urlaub!$C$5:$C$604,"&gt;="&amp;BG$3)&gt;0,1,0))</f>
        <v>0</v>
      </c>
      <c r="BH35" s="19" t="n">
        <f aca="false">IF($A35="",0,IF(COUNTIFS(Urlaub!$A$5:$A$604,$A35,Urlaub!$B$5:$B$604,"&lt;="&amp;BH$3,Urlaub!$C$5:$C$604,"&gt;="&amp;BH$3)&gt;0,1,0))</f>
        <v>0</v>
      </c>
      <c r="BI35" s="19" t="n">
        <f aca="false">IF($A35="",0,IF(COUNTIFS(Urlaub!$A$5:$A$604,$A35,Urlaub!$B$5:$B$604,"&lt;="&amp;BI$3,Urlaub!$C$5:$C$604,"&gt;="&amp;BI$3)&gt;0,1,0))</f>
        <v>0</v>
      </c>
      <c r="BJ35" s="19" t="n">
        <f aca="false">IF($A35="",0,IF(COUNTIFS(Urlaub!$A$5:$A$604,$A35,Urlaub!$B$5:$B$604,"&lt;="&amp;BJ$3,Urlaub!$C$5:$C$604,"&gt;="&amp;BJ$3)&gt;0,1,0))</f>
        <v>0</v>
      </c>
      <c r="BK35" s="19" t="n">
        <f aca="false">IF($A35="",0,IF(COUNTIFS(Urlaub!$A$5:$A$604,$A35,Urlaub!$B$5:$B$604,"&lt;="&amp;BK$3,Urlaub!$C$5:$C$604,"&gt;="&amp;BK$3)&gt;0,1,0))</f>
        <v>0</v>
      </c>
      <c r="BL35" s="19" t="n">
        <f aca="false">IF($A35="",0,IF(COUNTIFS(Urlaub!$A$5:$A$604,$A35,Urlaub!$B$5:$B$604,"&lt;="&amp;BL$3,Urlaub!$C$5:$C$604,"&gt;="&amp;BL$3)&gt;0,1,0))</f>
        <v>0</v>
      </c>
      <c r="BM35" s="19" t="n">
        <f aca="false">IF($A35="",0,IF(COUNTIFS(Urlaub!$A$5:$A$604,$A35,Urlaub!$B$5:$B$604,"&lt;="&amp;BM$3,Urlaub!$C$5:$C$604,"&gt;="&amp;BM$3)&gt;0,1,0))</f>
        <v>0</v>
      </c>
      <c r="BN35" s="19" t="n">
        <f aca="false">IF($A35="",0,IF(COUNTIFS(Urlaub!$A$5:$A$604,$A35,Urlaub!$B$5:$B$604,"&lt;="&amp;BN$3,Urlaub!$C$5:$C$604,"&gt;="&amp;BN$3)&gt;0,1,0))</f>
        <v>0</v>
      </c>
      <c r="BO35" s="19" t="n">
        <f aca="false">IF($A35="",0,IF(COUNTIFS(Urlaub!$A$5:$A$604,$A35,Urlaub!$B$5:$B$604,"&lt;="&amp;BO$3,Urlaub!$C$5:$C$604,"&gt;="&amp;BO$3)&gt;0,1,0))</f>
        <v>0</v>
      </c>
      <c r="BP35" s="19" t="n">
        <f aca="false">IF($A35="",0,IF(COUNTIFS(Urlaub!$A$5:$A$604,$A35,Urlaub!$B$5:$B$604,"&lt;="&amp;BP$3,Urlaub!$C$5:$C$604,"&gt;="&amp;BP$3)&gt;0,1,0))</f>
        <v>0</v>
      </c>
      <c r="BQ35" s="19" t="n">
        <f aca="false">IF($A35="",0,IF(COUNTIFS(Urlaub!$A$5:$A$604,$A35,Urlaub!$B$5:$B$604,"&lt;="&amp;BQ$3,Urlaub!$C$5:$C$604,"&gt;="&amp;BQ$3)&gt;0,1,0))</f>
        <v>0</v>
      </c>
      <c r="BR35" s="19" t="n">
        <f aca="false">IF($A35="",0,IF(COUNTIFS(Urlaub!$A$5:$A$604,$A35,Urlaub!$B$5:$B$604,"&lt;="&amp;BR$3,Urlaub!$C$5:$C$604,"&gt;="&amp;BR$3)&gt;0,1,0))</f>
        <v>0</v>
      </c>
      <c r="BS35" s="19" t="n">
        <f aca="false">IF($A35="",0,IF(COUNTIFS(Urlaub!$A$5:$A$604,$A35,Urlaub!$B$5:$B$604,"&lt;="&amp;BS$3,Urlaub!$C$5:$C$604,"&gt;="&amp;BS$3)&gt;0,1,0))</f>
        <v>0</v>
      </c>
      <c r="BT35" s="19" t="n">
        <f aca="false">IF($A35="",0,IF(COUNTIFS(Urlaub!$A$5:$A$604,$A35,Urlaub!$B$5:$B$604,"&lt;="&amp;BT$3,Urlaub!$C$5:$C$604,"&gt;="&amp;BT$3)&gt;0,1,0))</f>
        <v>0</v>
      </c>
      <c r="BU35" s="19" t="n">
        <f aca="false">IF($A35="",0,IF(COUNTIFS(Urlaub!$A$5:$A$604,$A35,Urlaub!$B$5:$B$604,"&lt;="&amp;BU$3,Urlaub!$C$5:$C$604,"&gt;="&amp;BU$3)&gt;0,1,0))</f>
        <v>0</v>
      </c>
      <c r="BV35" s="19" t="n">
        <f aca="false">IF($A35="",0,IF(COUNTIFS(Urlaub!$A$5:$A$604,$A35,Urlaub!$B$5:$B$604,"&lt;="&amp;BV$3,Urlaub!$C$5:$C$604,"&gt;="&amp;BV$3)&gt;0,1,0))</f>
        <v>0</v>
      </c>
      <c r="BW35" s="19" t="n">
        <f aca="false">IF($A35="",0,IF(COUNTIFS(Urlaub!$A$5:$A$604,$A35,Urlaub!$B$5:$B$604,"&lt;="&amp;BW$3,Urlaub!$C$5:$C$604,"&gt;="&amp;BW$3)&gt;0,1,0))</f>
        <v>0</v>
      </c>
      <c r="BX35" s="19" t="n">
        <f aca="false">IF($A35="",0,IF(COUNTIFS(Urlaub!$A$5:$A$604,$A35,Urlaub!$B$5:$B$604,"&lt;="&amp;BX$3,Urlaub!$C$5:$C$604,"&gt;="&amp;BX$3)&gt;0,1,0))</f>
        <v>0</v>
      </c>
      <c r="BY35" s="19" t="n">
        <f aca="false">IF($A35="",0,IF(COUNTIFS(Urlaub!$A$5:$A$604,$A35,Urlaub!$B$5:$B$604,"&lt;="&amp;BY$3,Urlaub!$C$5:$C$604,"&gt;="&amp;BY$3)&gt;0,1,0))</f>
        <v>0</v>
      </c>
      <c r="BZ35" s="19" t="n">
        <f aca="false">IF($A35="",0,IF(COUNTIFS(Urlaub!$A$5:$A$604,$A35,Urlaub!$B$5:$B$604,"&lt;="&amp;BZ$3,Urlaub!$C$5:$C$604,"&gt;="&amp;BZ$3)&gt;0,1,0))</f>
        <v>0</v>
      </c>
      <c r="CA35" s="19" t="n">
        <f aca="false">IF($A35="",0,IF(COUNTIFS(Urlaub!$A$5:$A$604,$A35,Urlaub!$B$5:$B$604,"&lt;="&amp;CA$3,Urlaub!$C$5:$C$604,"&gt;="&amp;CA$3)&gt;0,1,0))</f>
        <v>0</v>
      </c>
      <c r="CB35" s="19" t="n">
        <f aca="false">IF($A35="",0,IF(COUNTIFS(Urlaub!$A$5:$A$604,$A35,Urlaub!$B$5:$B$604,"&lt;="&amp;CB$3,Urlaub!$C$5:$C$604,"&gt;="&amp;CB$3)&gt;0,1,0))</f>
        <v>0</v>
      </c>
      <c r="CC35" s="19" t="n">
        <f aca="false">IF($A35="",0,IF(COUNTIFS(Urlaub!$A$5:$A$604,$A35,Urlaub!$B$5:$B$604,"&lt;="&amp;CC$3,Urlaub!$C$5:$C$604,"&gt;="&amp;CC$3)&gt;0,1,0))</f>
        <v>0</v>
      </c>
      <c r="CD35" s="19" t="n">
        <f aca="false">IF($A35="",0,IF(COUNTIFS(Urlaub!$A$5:$A$604,$A35,Urlaub!$B$5:$B$604,"&lt;="&amp;CD$3,Urlaub!$C$5:$C$604,"&gt;="&amp;CD$3)&gt;0,1,0))</f>
        <v>0</v>
      </c>
      <c r="CE35" s="19" t="n">
        <f aca="false">IF($A35="",0,IF(COUNTIFS(Urlaub!$A$5:$A$604,$A35,Urlaub!$B$5:$B$604,"&lt;="&amp;CE$3,Urlaub!$C$5:$C$604,"&gt;="&amp;CE$3)&gt;0,1,0))</f>
        <v>0</v>
      </c>
      <c r="CF35" s="19" t="n">
        <f aca="false">IF($A35="",0,IF(COUNTIFS(Urlaub!$A$5:$A$604,$A35,Urlaub!$B$5:$B$604,"&lt;="&amp;CF$3,Urlaub!$C$5:$C$604,"&gt;="&amp;CF$3)&gt;0,1,0))</f>
        <v>0</v>
      </c>
      <c r="CG35" s="19" t="n">
        <f aca="false">IF($A35="",0,IF(COUNTIFS(Urlaub!$A$5:$A$604,$A35,Urlaub!$B$5:$B$604,"&lt;="&amp;CG$3,Urlaub!$C$5:$C$604,"&gt;="&amp;CG$3)&gt;0,1,0))</f>
        <v>0</v>
      </c>
      <c r="CH35" s="19" t="n">
        <f aca="false">IF($A35="",0,IF(COUNTIFS(Urlaub!$A$5:$A$604,$A35,Urlaub!$B$5:$B$604,"&lt;="&amp;CH$3,Urlaub!$C$5:$C$604,"&gt;="&amp;CH$3)&gt;0,1,0))</f>
        <v>0</v>
      </c>
      <c r="CI35" s="19" t="n">
        <f aca="false">IF($A35="",0,IF(COUNTIFS(Urlaub!$A$5:$A$604,$A35,Urlaub!$B$5:$B$604,"&lt;="&amp;CI$3,Urlaub!$C$5:$C$604,"&gt;="&amp;CI$3)&gt;0,1,0))</f>
        <v>0</v>
      </c>
      <c r="CJ35" s="19" t="n">
        <f aca="false">IF($A35="",0,IF(COUNTIFS(Urlaub!$A$5:$A$604,$A35,Urlaub!$B$5:$B$604,"&lt;="&amp;CJ$3,Urlaub!$C$5:$C$604,"&gt;="&amp;CJ$3)&gt;0,1,0))</f>
        <v>0</v>
      </c>
      <c r="CK35" s="19" t="n">
        <f aca="false">IF($A35="",0,IF(COUNTIFS(Urlaub!$A$5:$A$604,$A35,Urlaub!$B$5:$B$604,"&lt;="&amp;CK$3,Urlaub!$C$5:$C$604,"&gt;="&amp;CK$3)&gt;0,1,0))</f>
        <v>0</v>
      </c>
      <c r="CL35" s="19" t="n">
        <f aca="false">IF($A35="",0,IF(COUNTIFS(Urlaub!$A$5:$A$604,$A35,Urlaub!$B$5:$B$604,"&lt;="&amp;CL$3,Urlaub!$C$5:$C$604,"&gt;="&amp;CL$3)&gt;0,1,0))</f>
        <v>0</v>
      </c>
      <c r="CM35" s="19" t="n">
        <f aca="false">IF($A35="",0,IF(COUNTIFS(Urlaub!$A$5:$A$604,$A35,Urlaub!$B$5:$B$604,"&lt;="&amp;CM$3,Urlaub!$C$5:$C$604,"&gt;="&amp;CM$3)&gt;0,1,0))</f>
        <v>0</v>
      </c>
      <c r="CN35" s="19" t="n">
        <f aca="false">IF($A35="",0,IF(COUNTIFS(Urlaub!$A$5:$A$604,$A35,Urlaub!$B$5:$B$604,"&lt;="&amp;CN$3,Urlaub!$C$5:$C$604,"&gt;="&amp;CN$3)&gt;0,1,0))</f>
        <v>0</v>
      </c>
      <c r="CO35" s="19" t="n">
        <f aca="false">IF($A35="",0,IF(COUNTIFS(Urlaub!$A$5:$A$604,$A35,Urlaub!$B$5:$B$604,"&lt;="&amp;CO$3,Urlaub!$C$5:$C$604,"&gt;="&amp;CO$3)&gt;0,1,0))</f>
        <v>0</v>
      </c>
      <c r="CP35" s="19" t="n">
        <f aca="false">IF($A35="",0,IF(COUNTIFS(Urlaub!$A$5:$A$604,$A35,Urlaub!$B$5:$B$604,"&lt;="&amp;CP$3,Urlaub!$C$5:$C$604,"&gt;="&amp;CP$3)&gt;0,1,0))</f>
        <v>0</v>
      </c>
      <c r="CQ35" s="19" t="n">
        <f aca="false">IF($A35="",0,IF(COUNTIFS(Urlaub!$A$5:$A$604,$A35,Urlaub!$B$5:$B$604,"&lt;="&amp;CQ$3,Urlaub!$C$5:$C$604,"&gt;="&amp;CQ$3)&gt;0,1,0))</f>
        <v>0</v>
      </c>
      <c r="CR35" s="19" t="n">
        <f aca="false">IF($A35="",0,IF(COUNTIFS(Urlaub!$A$5:$A$604,$A35,Urlaub!$B$5:$B$604,"&lt;="&amp;CR$3,Urlaub!$C$5:$C$604,"&gt;="&amp;CR$3)&gt;0,1,0))</f>
        <v>0</v>
      </c>
      <c r="CS35" s="19" t="n">
        <f aca="false">IF($A35="",0,IF(COUNTIFS(Urlaub!$A$5:$A$604,$A35,Urlaub!$B$5:$B$604,"&lt;="&amp;CS$3,Urlaub!$C$5:$C$604,"&gt;="&amp;CS$3)&gt;0,1,0))</f>
        <v>0</v>
      </c>
      <c r="CT35" s="19" t="n">
        <f aca="false">IF($A35="",0,IF(COUNTIFS(Urlaub!$A$5:$A$604,$A35,Urlaub!$B$5:$B$604,"&lt;="&amp;CT$3,Urlaub!$C$5:$C$604,"&gt;="&amp;CT$3)&gt;0,1,0))</f>
        <v>0</v>
      </c>
      <c r="CU35" s="19" t="n">
        <f aca="false">IF($A35="",0,IF(COUNTIFS(Urlaub!$A$5:$A$604,$A35,Urlaub!$B$5:$B$604,"&lt;="&amp;CU$3,Urlaub!$C$5:$C$604,"&gt;="&amp;CU$3)&gt;0,1,0))</f>
        <v>0</v>
      </c>
      <c r="CV35" s="19" t="n">
        <f aca="false">IF($A35="",0,IF(COUNTIFS(Urlaub!$A$5:$A$604,$A35,Urlaub!$B$5:$B$604,"&lt;="&amp;CV$3,Urlaub!$C$5:$C$604,"&gt;="&amp;CV$3)&gt;0,1,0))</f>
        <v>0</v>
      </c>
      <c r="CW35" s="19" t="n">
        <f aca="false">IF($A35="",0,IF(COUNTIFS(Urlaub!$A$5:$A$604,$A35,Urlaub!$B$5:$B$604,"&lt;="&amp;CW$3,Urlaub!$C$5:$C$604,"&gt;="&amp;CW$3)&gt;0,1,0))</f>
        <v>0</v>
      </c>
      <c r="CX35" s="19" t="n">
        <f aca="false">IF($A35="",0,IF(COUNTIFS(Urlaub!$A$5:$A$604,$A35,Urlaub!$B$5:$B$604,"&lt;="&amp;CX$3,Urlaub!$C$5:$C$604,"&gt;="&amp;CX$3)&gt;0,1,0))</f>
        <v>0</v>
      </c>
      <c r="CY35" s="19" t="n">
        <f aca="false">IF($A35="",0,IF(COUNTIFS(Urlaub!$A$5:$A$604,$A35,Urlaub!$B$5:$B$604,"&lt;="&amp;CY$3,Urlaub!$C$5:$C$604,"&gt;="&amp;CY$3)&gt;0,1,0))</f>
        <v>0</v>
      </c>
      <c r="CZ35" s="19" t="n">
        <f aca="false">IF($A35="",0,IF(COUNTIFS(Urlaub!$A$5:$A$604,$A35,Urlaub!$B$5:$B$604,"&lt;="&amp;CZ$3,Urlaub!$C$5:$C$604,"&gt;="&amp;CZ$3)&gt;0,1,0))</f>
        <v>0</v>
      </c>
      <c r="DA35" s="19" t="n">
        <f aca="false">IF($A35="",0,IF(COUNTIFS(Urlaub!$A$5:$A$604,$A35,Urlaub!$B$5:$B$604,"&lt;="&amp;DA$3,Urlaub!$C$5:$C$604,"&gt;="&amp;DA$3)&gt;0,1,0))</f>
        <v>0</v>
      </c>
      <c r="DB35" s="19" t="n">
        <f aca="false">IF($A35="",0,IF(COUNTIFS(Urlaub!$A$5:$A$604,$A35,Urlaub!$B$5:$B$604,"&lt;="&amp;DB$3,Urlaub!$C$5:$C$604,"&gt;="&amp;DB$3)&gt;0,1,0))</f>
        <v>0</v>
      </c>
      <c r="DC35" s="19" t="n">
        <f aca="false">IF($A35="",0,IF(COUNTIFS(Urlaub!$A$5:$A$604,$A35,Urlaub!$B$5:$B$604,"&lt;="&amp;DC$3,Urlaub!$C$5:$C$604,"&gt;="&amp;DC$3)&gt;0,1,0))</f>
        <v>0</v>
      </c>
      <c r="DD35" s="19" t="n">
        <f aca="false">IF($A35="",0,IF(COUNTIFS(Urlaub!$A$5:$A$604,$A35,Urlaub!$B$5:$B$604,"&lt;="&amp;DD$3,Urlaub!$C$5:$C$604,"&gt;="&amp;DD$3)&gt;0,1,0))</f>
        <v>0</v>
      </c>
      <c r="DE35" s="19" t="n">
        <f aca="false">IF($A35="",0,IF(COUNTIFS(Urlaub!$A$5:$A$604,$A35,Urlaub!$B$5:$B$604,"&lt;="&amp;DE$3,Urlaub!$C$5:$C$604,"&gt;="&amp;DE$3)&gt;0,1,0))</f>
        <v>0</v>
      </c>
      <c r="DF35" s="19" t="n">
        <f aca="false">IF($A35="",0,IF(COUNTIFS(Urlaub!$A$5:$A$604,$A35,Urlaub!$B$5:$B$604,"&lt;="&amp;DF$3,Urlaub!$C$5:$C$604,"&gt;="&amp;DF$3)&gt;0,1,0))</f>
        <v>0</v>
      </c>
      <c r="DG35" s="19" t="n">
        <f aca="false">IF($A35="",0,IF(COUNTIFS(Urlaub!$A$5:$A$604,$A35,Urlaub!$B$5:$B$604,"&lt;="&amp;DG$3,Urlaub!$C$5:$C$604,"&gt;="&amp;DG$3)&gt;0,1,0))</f>
        <v>0</v>
      </c>
      <c r="DH35" s="19" t="n">
        <f aca="false">IF($A35="",0,IF(COUNTIFS(Urlaub!$A$5:$A$604,$A35,Urlaub!$B$5:$B$604,"&lt;="&amp;DH$3,Urlaub!$C$5:$C$604,"&gt;="&amp;DH$3)&gt;0,1,0))</f>
        <v>0</v>
      </c>
      <c r="DI35" s="19" t="n">
        <f aca="false">IF($A35="",0,IF(COUNTIFS(Urlaub!$A$5:$A$604,$A35,Urlaub!$B$5:$B$604,"&lt;="&amp;DI$3,Urlaub!$C$5:$C$604,"&gt;="&amp;DI$3)&gt;0,1,0))</f>
        <v>0</v>
      </c>
      <c r="DJ35" s="19" t="n">
        <f aca="false">IF($A35="",0,IF(COUNTIFS(Urlaub!$A$5:$A$604,$A35,Urlaub!$B$5:$B$604,"&lt;="&amp;DJ$3,Urlaub!$C$5:$C$604,"&gt;="&amp;DJ$3)&gt;0,1,0))</f>
        <v>0</v>
      </c>
      <c r="DK35" s="19" t="n">
        <f aca="false">IF($A35="",0,IF(COUNTIFS(Urlaub!$A$5:$A$604,$A35,Urlaub!$B$5:$B$604,"&lt;="&amp;DK$3,Urlaub!$C$5:$C$604,"&gt;="&amp;DK$3)&gt;0,1,0))</f>
        <v>0</v>
      </c>
      <c r="DL35" s="19" t="n">
        <f aca="false">IF($A35="",0,IF(COUNTIFS(Urlaub!$A$5:$A$604,$A35,Urlaub!$B$5:$B$604,"&lt;="&amp;DL$3,Urlaub!$C$5:$C$604,"&gt;="&amp;DL$3)&gt;0,1,0))</f>
        <v>0</v>
      </c>
      <c r="DM35" s="19" t="n">
        <f aca="false">IF($A35="",0,IF(COUNTIFS(Urlaub!$A$5:$A$604,$A35,Urlaub!$B$5:$B$604,"&lt;="&amp;DM$3,Urlaub!$C$5:$C$604,"&gt;="&amp;DM$3)&gt;0,1,0))</f>
        <v>0</v>
      </c>
      <c r="DN35" s="19" t="n">
        <f aca="false">IF($A35="",0,IF(COUNTIFS(Urlaub!$A$5:$A$604,$A35,Urlaub!$B$5:$B$604,"&lt;="&amp;DN$3,Urlaub!$C$5:$C$604,"&gt;="&amp;DN$3)&gt;0,1,0))</f>
        <v>0</v>
      </c>
      <c r="DO35" s="19" t="n">
        <f aca="false">IF($A35="",0,IF(COUNTIFS(Urlaub!$A$5:$A$604,$A35,Urlaub!$B$5:$B$604,"&lt;="&amp;DO$3,Urlaub!$C$5:$C$604,"&gt;="&amp;DO$3)&gt;0,1,0))</f>
        <v>0</v>
      </c>
      <c r="DP35" s="19" t="n">
        <f aca="false">IF($A35="",0,IF(COUNTIFS(Urlaub!$A$5:$A$604,$A35,Urlaub!$B$5:$B$604,"&lt;="&amp;DP$3,Urlaub!$C$5:$C$604,"&gt;="&amp;DP$3)&gt;0,1,0))</f>
        <v>0</v>
      </c>
      <c r="DQ35" s="19" t="n">
        <f aca="false">IF($A35="",0,IF(COUNTIFS(Urlaub!$A$5:$A$604,$A35,Urlaub!$B$5:$B$604,"&lt;="&amp;DQ$3,Urlaub!$C$5:$C$604,"&gt;="&amp;DQ$3)&gt;0,1,0))</f>
        <v>0</v>
      </c>
      <c r="DR35" s="19" t="n">
        <f aca="false">IF($A35="",0,IF(COUNTIFS(Urlaub!$A$5:$A$604,$A35,Urlaub!$B$5:$B$604,"&lt;="&amp;DR$3,Urlaub!$C$5:$C$604,"&gt;="&amp;DR$3)&gt;0,1,0))</f>
        <v>0</v>
      </c>
      <c r="DS35" s="19" t="n">
        <f aca="false">IF($A35="",0,IF(COUNTIFS(Urlaub!$A$5:$A$604,$A35,Urlaub!$B$5:$B$604,"&lt;="&amp;DS$3,Urlaub!$C$5:$C$604,"&gt;="&amp;DS$3)&gt;0,1,0))</f>
        <v>0</v>
      </c>
      <c r="DT35" s="19" t="n">
        <f aca="false">IF($A35="",0,IF(COUNTIFS(Urlaub!$A$5:$A$604,$A35,Urlaub!$B$5:$B$604,"&lt;="&amp;DT$3,Urlaub!$C$5:$C$604,"&gt;="&amp;DT$3)&gt;0,1,0))</f>
        <v>0</v>
      </c>
      <c r="DU35" s="19" t="n">
        <f aca="false">IF($A35="",0,IF(COUNTIFS(Urlaub!$A$5:$A$604,$A35,Urlaub!$B$5:$B$604,"&lt;="&amp;DU$3,Urlaub!$C$5:$C$604,"&gt;="&amp;DU$3)&gt;0,1,0))</f>
        <v>0</v>
      </c>
      <c r="DV35" s="19" t="n">
        <f aca="false">IF($A35="",0,IF(COUNTIFS(Urlaub!$A$5:$A$604,$A35,Urlaub!$B$5:$B$604,"&lt;="&amp;DV$3,Urlaub!$C$5:$C$604,"&gt;="&amp;DV$3)&gt;0,1,0))</f>
        <v>0</v>
      </c>
      <c r="DW35" s="19" t="n">
        <f aca="false">IF($A35="",0,IF(COUNTIFS(Urlaub!$A$5:$A$604,$A35,Urlaub!$B$5:$B$604,"&lt;="&amp;DW$3,Urlaub!$C$5:$C$604,"&gt;="&amp;DW$3)&gt;0,1,0))</f>
        <v>0</v>
      </c>
      <c r="DX35" s="19" t="n">
        <f aca="false">IF($A35="",0,IF(COUNTIFS(Urlaub!$A$5:$A$604,$A35,Urlaub!$B$5:$B$604,"&lt;="&amp;DX$3,Urlaub!$C$5:$C$604,"&gt;="&amp;DX$3)&gt;0,1,0))</f>
        <v>0</v>
      </c>
      <c r="DY35" s="19" t="n">
        <f aca="false">IF($A35="",0,IF(COUNTIFS(Urlaub!$A$5:$A$604,$A35,Urlaub!$B$5:$B$604,"&lt;="&amp;DY$3,Urlaub!$C$5:$C$604,"&gt;="&amp;DY$3)&gt;0,1,0))</f>
        <v>0</v>
      </c>
      <c r="DZ35" s="19" t="n">
        <f aca="false">IF($A35="",0,IF(COUNTIFS(Urlaub!$A$5:$A$604,$A35,Urlaub!$B$5:$B$604,"&lt;="&amp;DZ$3,Urlaub!$C$5:$C$604,"&gt;="&amp;DZ$3)&gt;0,1,0))</f>
        <v>0</v>
      </c>
      <c r="EA35" s="19" t="n">
        <f aca="false">IF($A35="",0,IF(COUNTIFS(Urlaub!$A$5:$A$604,$A35,Urlaub!$B$5:$B$604,"&lt;="&amp;EA$3,Urlaub!$C$5:$C$604,"&gt;="&amp;EA$3)&gt;0,1,0))</f>
        <v>0</v>
      </c>
      <c r="EB35" s="19" t="n">
        <f aca="false">IF($A35="",0,IF(COUNTIFS(Urlaub!$A$5:$A$604,$A35,Urlaub!$B$5:$B$604,"&lt;="&amp;EB$3,Urlaub!$C$5:$C$604,"&gt;="&amp;EB$3)&gt;0,1,0))</f>
        <v>0</v>
      </c>
      <c r="EC35" s="19" t="n">
        <f aca="false">IF($A35="",0,IF(COUNTIFS(Urlaub!$A$5:$A$604,$A35,Urlaub!$B$5:$B$604,"&lt;="&amp;EC$3,Urlaub!$C$5:$C$604,"&gt;="&amp;EC$3)&gt;0,1,0))</f>
        <v>0</v>
      </c>
      <c r="ED35" s="19" t="n">
        <f aca="false">IF($A35="",0,IF(COUNTIFS(Urlaub!$A$5:$A$604,$A35,Urlaub!$B$5:$B$604,"&lt;="&amp;ED$3,Urlaub!$C$5:$C$604,"&gt;="&amp;ED$3)&gt;0,1,0))</f>
        <v>0</v>
      </c>
      <c r="EE35" s="19" t="n">
        <f aca="false">IF($A35="",0,IF(COUNTIFS(Urlaub!$A$5:$A$604,$A35,Urlaub!$B$5:$B$604,"&lt;="&amp;EE$3,Urlaub!$C$5:$C$604,"&gt;="&amp;EE$3)&gt;0,1,0))</f>
        <v>0</v>
      </c>
      <c r="EF35" s="19" t="n">
        <f aca="false">IF($A35="",0,IF(COUNTIFS(Urlaub!$A$5:$A$604,$A35,Urlaub!$B$5:$B$604,"&lt;="&amp;EF$3,Urlaub!$C$5:$C$604,"&gt;="&amp;EF$3)&gt;0,1,0))</f>
        <v>0</v>
      </c>
      <c r="EG35" s="19" t="n">
        <f aca="false">IF($A35="",0,IF(COUNTIFS(Urlaub!$A$5:$A$604,$A35,Urlaub!$B$5:$B$604,"&lt;="&amp;EG$3,Urlaub!$C$5:$C$604,"&gt;="&amp;EG$3)&gt;0,1,0))</f>
        <v>0</v>
      </c>
      <c r="EH35" s="19" t="n">
        <f aca="false">IF($A35="",0,IF(COUNTIFS(Urlaub!$A$5:$A$604,$A35,Urlaub!$B$5:$B$604,"&lt;="&amp;EH$3,Urlaub!$C$5:$C$604,"&gt;="&amp;EH$3)&gt;0,1,0))</f>
        <v>0</v>
      </c>
      <c r="EI35" s="19" t="n">
        <f aca="false">IF($A35="",0,IF(COUNTIFS(Urlaub!$A$5:$A$604,$A35,Urlaub!$B$5:$B$604,"&lt;="&amp;EI$3,Urlaub!$C$5:$C$604,"&gt;="&amp;EI$3)&gt;0,1,0))</f>
        <v>0</v>
      </c>
      <c r="EJ35" s="19" t="n">
        <f aca="false">IF($A35="",0,IF(COUNTIFS(Urlaub!$A$5:$A$604,$A35,Urlaub!$B$5:$B$604,"&lt;="&amp;EJ$3,Urlaub!$C$5:$C$604,"&gt;="&amp;EJ$3)&gt;0,1,0))</f>
        <v>0</v>
      </c>
      <c r="EK35" s="19" t="n">
        <f aca="false">IF($A35="",0,IF(COUNTIFS(Urlaub!$A$5:$A$604,$A35,Urlaub!$B$5:$B$604,"&lt;="&amp;EK$3,Urlaub!$C$5:$C$604,"&gt;="&amp;EK$3)&gt;0,1,0))</f>
        <v>0</v>
      </c>
      <c r="EL35" s="19" t="n">
        <f aca="false">IF($A35="",0,IF(COUNTIFS(Urlaub!$A$5:$A$604,$A35,Urlaub!$B$5:$B$604,"&lt;="&amp;EL$3,Urlaub!$C$5:$C$604,"&gt;="&amp;EL$3)&gt;0,1,0))</f>
        <v>0</v>
      </c>
      <c r="EM35" s="19" t="n">
        <f aca="false">IF($A35="",0,IF(COUNTIFS(Urlaub!$A$5:$A$604,$A35,Urlaub!$B$5:$B$604,"&lt;="&amp;EM$3,Urlaub!$C$5:$C$604,"&gt;="&amp;EM$3)&gt;0,1,0))</f>
        <v>0</v>
      </c>
      <c r="EN35" s="19" t="n">
        <f aca="false">IF($A35="",0,IF(COUNTIFS(Urlaub!$A$5:$A$604,$A35,Urlaub!$B$5:$B$604,"&lt;="&amp;EN$3,Urlaub!$C$5:$C$604,"&gt;="&amp;EN$3)&gt;0,1,0))</f>
        <v>0</v>
      </c>
      <c r="EO35" s="19" t="n">
        <f aca="false">IF($A35="",0,IF(COUNTIFS(Urlaub!$A$5:$A$604,$A35,Urlaub!$B$5:$B$604,"&lt;="&amp;EO$3,Urlaub!$C$5:$C$604,"&gt;="&amp;EO$3)&gt;0,1,0))</f>
        <v>0</v>
      </c>
      <c r="EP35" s="19" t="n">
        <f aca="false">IF($A35="",0,IF(COUNTIFS(Urlaub!$A$5:$A$604,$A35,Urlaub!$B$5:$B$604,"&lt;="&amp;EP$3,Urlaub!$C$5:$C$604,"&gt;="&amp;EP$3)&gt;0,1,0))</f>
        <v>0</v>
      </c>
      <c r="EQ35" s="19" t="n">
        <f aca="false">IF($A35="",0,IF(COUNTIFS(Urlaub!$A$5:$A$604,$A35,Urlaub!$B$5:$B$604,"&lt;="&amp;EQ$3,Urlaub!$C$5:$C$604,"&gt;="&amp;EQ$3)&gt;0,1,0))</f>
        <v>0</v>
      </c>
      <c r="ER35" s="19" t="n">
        <f aca="false">IF($A35="",0,IF(COUNTIFS(Urlaub!$A$5:$A$604,$A35,Urlaub!$B$5:$B$604,"&lt;="&amp;ER$3,Urlaub!$C$5:$C$604,"&gt;="&amp;ER$3)&gt;0,1,0))</f>
        <v>0</v>
      </c>
      <c r="ES35" s="19" t="n">
        <f aca="false">IF($A35="",0,IF(COUNTIFS(Urlaub!$A$5:$A$604,$A35,Urlaub!$B$5:$B$604,"&lt;="&amp;ES$3,Urlaub!$C$5:$C$604,"&gt;="&amp;ES$3)&gt;0,1,0))</f>
        <v>0</v>
      </c>
      <c r="ET35" s="19" t="n">
        <f aca="false">IF($A35="",0,IF(COUNTIFS(Urlaub!$A$5:$A$604,$A35,Urlaub!$B$5:$B$604,"&lt;="&amp;ET$3,Urlaub!$C$5:$C$604,"&gt;="&amp;ET$3)&gt;0,1,0))</f>
        <v>0</v>
      </c>
      <c r="EU35" s="19" t="n">
        <f aca="false">IF($A35="",0,IF(COUNTIFS(Urlaub!$A$5:$A$604,$A35,Urlaub!$B$5:$B$604,"&lt;="&amp;EU$3,Urlaub!$C$5:$C$604,"&gt;="&amp;EU$3)&gt;0,1,0))</f>
        <v>0</v>
      </c>
      <c r="EV35" s="19" t="n">
        <f aca="false">IF($A35="",0,IF(COUNTIFS(Urlaub!$A$5:$A$604,$A35,Urlaub!$B$5:$B$604,"&lt;="&amp;EV$3,Urlaub!$C$5:$C$604,"&gt;="&amp;EV$3)&gt;0,1,0))</f>
        <v>0</v>
      </c>
      <c r="EW35" s="19" t="n">
        <f aca="false">IF($A35="",0,IF(COUNTIFS(Urlaub!$A$5:$A$604,$A35,Urlaub!$B$5:$B$604,"&lt;="&amp;EW$3,Urlaub!$C$5:$C$604,"&gt;="&amp;EW$3)&gt;0,1,0))</f>
        <v>0</v>
      </c>
      <c r="EX35" s="19" t="n">
        <f aca="false">IF($A35="",0,IF(COUNTIFS(Urlaub!$A$5:$A$604,$A35,Urlaub!$B$5:$B$604,"&lt;="&amp;EX$3,Urlaub!$C$5:$C$604,"&gt;="&amp;EX$3)&gt;0,1,0))</f>
        <v>0</v>
      </c>
      <c r="EY35" s="19" t="n">
        <f aca="false">IF($A35="",0,IF(COUNTIFS(Urlaub!$A$5:$A$604,$A35,Urlaub!$B$5:$B$604,"&lt;="&amp;EY$3,Urlaub!$C$5:$C$604,"&gt;="&amp;EY$3)&gt;0,1,0))</f>
        <v>0</v>
      </c>
      <c r="EZ35" s="19" t="n">
        <f aca="false">IF($A35="",0,IF(COUNTIFS(Urlaub!$A$5:$A$604,$A35,Urlaub!$B$5:$B$604,"&lt;="&amp;EZ$3,Urlaub!$C$5:$C$604,"&gt;="&amp;EZ$3)&gt;0,1,0))</f>
        <v>0</v>
      </c>
      <c r="FA35" s="19" t="n">
        <f aca="false">IF($A35="",0,IF(COUNTIFS(Urlaub!$A$5:$A$604,$A35,Urlaub!$B$5:$B$604,"&lt;="&amp;FA$3,Urlaub!$C$5:$C$604,"&gt;="&amp;FA$3)&gt;0,1,0))</f>
        <v>0</v>
      </c>
      <c r="FB35" s="19" t="n">
        <f aca="false">IF($A35="",0,IF(COUNTIFS(Urlaub!$A$5:$A$604,$A35,Urlaub!$B$5:$B$604,"&lt;="&amp;FB$3,Urlaub!$C$5:$C$604,"&gt;="&amp;FB$3)&gt;0,1,0))</f>
        <v>0</v>
      </c>
      <c r="FC35" s="19" t="n">
        <f aca="false">IF($A35="",0,IF(COUNTIFS(Urlaub!$A$5:$A$604,$A35,Urlaub!$B$5:$B$604,"&lt;="&amp;FC$3,Urlaub!$C$5:$C$604,"&gt;="&amp;FC$3)&gt;0,1,0))</f>
        <v>0</v>
      </c>
      <c r="FD35" s="19" t="n">
        <f aca="false">IF($A35="",0,IF(COUNTIFS(Urlaub!$A$5:$A$604,$A35,Urlaub!$B$5:$B$604,"&lt;="&amp;FD$3,Urlaub!$C$5:$C$604,"&gt;="&amp;FD$3)&gt;0,1,0))</f>
        <v>0</v>
      </c>
      <c r="FE35" s="19" t="n">
        <f aca="false">IF($A35="",0,IF(COUNTIFS(Urlaub!$A$5:$A$604,$A35,Urlaub!$B$5:$B$604,"&lt;="&amp;FE$3,Urlaub!$C$5:$C$604,"&gt;="&amp;FE$3)&gt;0,1,0))</f>
        <v>0</v>
      </c>
      <c r="FF35" s="19" t="n">
        <f aca="false">IF($A35="",0,IF(COUNTIFS(Urlaub!$A$5:$A$604,$A35,Urlaub!$B$5:$B$604,"&lt;="&amp;FF$3,Urlaub!$C$5:$C$604,"&gt;="&amp;FF$3)&gt;0,1,0))</f>
        <v>0</v>
      </c>
      <c r="FG35" s="19" t="n">
        <f aca="false">IF($A35="",0,IF(COUNTIFS(Urlaub!$A$5:$A$604,$A35,Urlaub!$B$5:$B$604,"&lt;="&amp;FG$3,Urlaub!$C$5:$C$604,"&gt;="&amp;FG$3)&gt;0,1,0))</f>
        <v>0</v>
      </c>
      <c r="FH35" s="19" t="n">
        <f aca="false">IF($A35="",0,IF(COUNTIFS(Urlaub!$A$5:$A$604,$A35,Urlaub!$B$5:$B$604,"&lt;="&amp;FH$3,Urlaub!$C$5:$C$604,"&gt;="&amp;FH$3)&gt;0,1,0))</f>
        <v>0</v>
      </c>
      <c r="FI35" s="19" t="n">
        <f aca="false">IF($A35="",0,IF(COUNTIFS(Urlaub!$A$5:$A$604,$A35,Urlaub!$B$5:$B$604,"&lt;="&amp;FI$3,Urlaub!$C$5:$C$604,"&gt;="&amp;FI$3)&gt;0,1,0))</f>
        <v>0</v>
      </c>
      <c r="FJ35" s="19" t="n">
        <f aca="false">IF($A35="",0,IF(COUNTIFS(Urlaub!$A$5:$A$604,$A35,Urlaub!$B$5:$B$604,"&lt;="&amp;FJ$3,Urlaub!$C$5:$C$604,"&gt;="&amp;FJ$3)&gt;0,1,0))</f>
        <v>0</v>
      </c>
      <c r="FK35" s="19" t="n">
        <f aca="false">IF($A35="",0,IF(COUNTIFS(Urlaub!$A$5:$A$604,$A35,Urlaub!$B$5:$B$604,"&lt;="&amp;FK$3,Urlaub!$C$5:$C$604,"&gt;="&amp;FK$3)&gt;0,1,0))</f>
        <v>0</v>
      </c>
      <c r="FL35" s="19" t="n">
        <f aca="false">IF($A35="",0,IF(COUNTIFS(Urlaub!$A$5:$A$604,$A35,Urlaub!$B$5:$B$604,"&lt;="&amp;FL$3,Urlaub!$C$5:$C$604,"&gt;="&amp;FL$3)&gt;0,1,0))</f>
        <v>0</v>
      </c>
      <c r="FM35" s="19" t="n">
        <f aca="false">IF($A35="",0,IF(COUNTIFS(Urlaub!$A$5:$A$604,$A35,Urlaub!$B$5:$B$604,"&lt;="&amp;FM$3,Urlaub!$C$5:$C$604,"&gt;="&amp;FM$3)&gt;0,1,0))</f>
        <v>0</v>
      </c>
      <c r="FN35" s="19" t="n">
        <f aca="false">IF($A35="",0,IF(COUNTIFS(Urlaub!$A$5:$A$604,$A35,Urlaub!$B$5:$B$604,"&lt;="&amp;FN$3,Urlaub!$C$5:$C$604,"&gt;="&amp;FN$3)&gt;0,1,0))</f>
        <v>0</v>
      </c>
      <c r="FO35" s="19" t="n">
        <f aca="false">IF($A35="",0,IF(COUNTIFS(Urlaub!$A$5:$A$604,$A35,Urlaub!$B$5:$B$604,"&lt;="&amp;FO$3,Urlaub!$C$5:$C$604,"&gt;="&amp;FO$3)&gt;0,1,0))</f>
        <v>0</v>
      </c>
      <c r="FP35" s="19" t="n">
        <f aca="false">IF($A35="",0,IF(COUNTIFS(Urlaub!$A$5:$A$604,$A35,Urlaub!$B$5:$B$604,"&lt;="&amp;FP$3,Urlaub!$C$5:$C$604,"&gt;="&amp;FP$3)&gt;0,1,0))</f>
        <v>0</v>
      </c>
      <c r="FQ35" s="19" t="n">
        <f aca="false">IF($A35="",0,IF(COUNTIFS(Urlaub!$A$5:$A$604,$A35,Urlaub!$B$5:$B$604,"&lt;="&amp;FQ$3,Urlaub!$C$5:$C$604,"&gt;="&amp;FQ$3)&gt;0,1,0))</f>
        <v>0</v>
      </c>
      <c r="FR35" s="19" t="n">
        <f aca="false">IF($A35="",0,IF(COUNTIFS(Urlaub!$A$5:$A$604,$A35,Urlaub!$B$5:$B$604,"&lt;="&amp;FR$3,Urlaub!$C$5:$C$604,"&gt;="&amp;FR$3)&gt;0,1,0))</f>
        <v>0</v>
      </c>
      <c r="FS35" s="19" t="n">
        <f aca="false">IF($A35="",0,IF(COUNTIFS(Urlaub!$A$5:$A$604,$A35,Urlaub!$B$5:$B$604,"&lt;="&amp;FS$3,Urlaub!$C$5:$C$604,"&gt;="&amp;FS$3)&gt;0,1,0))</f>
        <v>0</v>
      </c>
      <c r="FT35" s="19" t="n">
        <f aca="false">IF($A35="",0,IF(COUNTIFS(Urlaub!$A$5:$A$604,$A35,Urlaub!$B$5:$B$604,"&lt;="&amp;FT$3,Urlaub!$C$5:$C$604,"&gt;="&amp;FT$3)&gt;0,1,0))</f>
        <v>0</v>
      </c>
      <c r="FU35" s="19" t="n">
        <f aca="false">IF($A35="",0,IF(COUNTIFS(Urlaub!$A$5:$A$604,$A35,Urlaub!$B$5:$B$604,"&lt;="&amp;FU$3,Urlaub!$C$5:$C$604,"&gt;="&amp;FU$3)&gt;0,1,0))</f>
        <v>0</v>
      </c>
      <c r="FV35" s="19" t="n">
        <f aca="false">IF($A35="",0,IF(COUNTIFS(Urlaub!$A$5:$A$604,$A35,Urlaub!$B$5:$B$604,"&lt;="&amp;FV$3,Urlaub!$C$5:$C$604,"&gt;="&amp;FV$3)&gt;0,1,0))</f>
        <v>0</v>
      </c>
      <c r="FW35" s="19" t="n">
        <f aca="false">IF($A35="",0,IF(COUNTIFS(Urlaub!$A$5:$A$604,$A35,Urlaub!$B$5:$B$604,"&lt;="&amp;FW$3,Urlaub!$C$5:$C$604,"&gt;="&amp;FW$3)&gt;0,1,0))</f>
        <v>0</v>
      </c>
      <c r="FX35" s="19" t="n">
        <f aca="false">IF($A35="",0,IF(COUNTIFS(Urlaub!$A$5:$A$604,$A35,Urlaub!$B$5:$B$604,"&lt;="&amp;FX$3,Urlaub!$C$5:$C$604,"&gt;="&amp;FX$3)&gt;0,1,0))</f>
        <v>0</v>
      </c>
      <c r="FY35" s="19" t="n">
        <f aca="false">IF($A35="",0,IF(COUNTIFS(Urlaub!$A$5:$A$604,$A35,Urlaub!$B$5:$B$604,"&lt;="&amp;FY$3,Urlaub!$C$5:$C$604,"&gt;="&amp;FY$3)&gt;0,1,0))</f>
        <v>0</v>
      </c>
      <c r="FZ35" s="19" t="n">
        <f aca="false">IF($A35="",0,IF(COUNTIFS(Urlaub!$A$5:$A$604,$A35,Urlaub!$B$5:$B$604,"&lt;="&amp;FZ$3,Urlaub!$C$5:$C$604,"&gt;="&amp;FZ$3)&gt;0,1,0))</f>
        <v>0</v>
      </c>
      <c r="GA35" s="19" t="n">
        <f aca="false">IF($A35="",0,IF(COUNTIFS(Urlaub!$A$5:$A$604,$A35,Urlaub!$B$5:$B$604,"&lt;="&amp;GA$3,Urlaub!$C$5:$C$604,"&gt;="&amp;GA$3)&gt;0,1,0))</f>
        <v>0</v>
      </c>
      <c r="GB35" s="19" t="n">
        <f aca="false">IF($A35="",0,IF(COUNTIFS(Urlaub!$A$5:$A$604,$A35,Urlaub!$B$5:$B$604,"&lt;="&amp;GB$3,Urlaub!$C$5:$C$604,"&gt;="&amp;GB$3)&gt;0,1,0))</f>
        <v>0</v>
      </c>
      <c r="GC35" s="19" t="n">
        <f aca="false">IF($A35="",0,IF(COUNTIFS(Urlaub!$A$5:$A$604,$A35,Urlaub!$B$5:$B$604,"&lt;="&amp;GC$3,Urlaub!$C$5:$C$604,"&gt;="&amp;GC$3)&gt;0,1,0))</f>
        <v>0</v>
      </c>
      <c r="GD35" s="19" t="n">
        <f aca="false">IF($A35="",0,IF(COUNTIFS(Urlaub!$A$5:$A$604,$A35,Urlaub!$B$5:$B$604,"&lt;="&amp;GD$3,Urlaub!$C$5:$C$604,"&gt;="&amp;GD$3)&gt;0,1,0))</f>
        <v>0</v>
      </c>
      <c r="GE35" s="19" t="n">
        <f aca="false">IF($A35="",0,IF(COUNTIFS(Urlaub!$A$5:$A$604,$A35,Urlaub!$B$5:$B$604,"&lt;="&amp;GE$3,Urlaub!$C$5:$C$604,"&gt;="&amp;GE$3)&gt;0,1,0))</f>
        <v>0</v>
      </c>
      <c r="GF35" s="19" t="n">
        <f aca="false">IF($A35="",0,IF(COUNTIFS(Urlaub!$A$5:$A$604,$A35,Urlaub!$B$5:$B$604,"&lt;="&amp;GF$3,Urlaub!$C$5:$C$604,"&gt;="&amp;GF$3)&gt;0,1,0))</f>
        <v>0</v>
      </c>
      <c r="GG35" s="19" t="n">
        <f aca="false">IF($A35="",0,IF(COUNTIFS(Urlaub!$A$5:$A$604,$A35,Urlaub!$B$5:$B$604,"&lt;="&amp;GG$3,Urlaub!$C$5:$C$604,"&gt;="&amp;GG$3)&gt;0,1,0))</f>
        <v>0</v>
      </c>
      <c r="GH35" s="19" t="n">
        <f aca="false">IF($A35="",0,IF(COUNTIFS(Urlaub!$A$5:$A$604,$A35,Urlaub!$B$5:$B$604,"&lt;="&amp;GH$3,Urlaub!$C$5:$C$604,"&gt;="&amp;GH$3)&gt;0,1,0))</f>
        <v>0</v>
      </c>
      <c r="GI35" s="19" t="n">
        <f aca="false">IF($A35="",0,IF(COUNTIFS(Urlaub!$A$5:$A$604,$A35,Urlaub!$B$5:$B$604,"&lt;="&amp;GI$3,Urlaub!$C$5:$C$604,"&gt;="&amp;GI$3)&gt;0,1,0))</f>
        <v>0</v>
      </c>
      <c r="GJ35" s="19" t="n">
        <f aca="false">IF($A35="",0,IF(COUNTIFS(Urlaub!$A$5:$A$604,$A35,Urlaub!$B$5:$B$604,"&lt;="&amp;GJ$3,Urlaub!$C$5:$C$604,"&gt;="&amp;GJ$3)&gt;0,1,0))</f>
        <v>0</v>
      </c>
      <c r="GK35" s="19" t="n">
        <f aca="false">IF($A35="",0,IF(COUNTIFS(Urlaub!$A$5:$A$604,$A35,Urlaub!$B$5:$B$604,"&lt;="&amp;GK$3,Urlaub!$C$5:$C$604,"&gt;="&amp;GK$3)&gt;0,1,0))</f>
        <v>0</v>
      </c>
      <c r="GL35" s="19" t="n">
        <f aca="false">IF($A35="",0,IF(COUNTIFS(Urlaub!$A$5:$A$604,$A35,Urlaub!$B$5:$B$604,"&lt;="&amp;GL$3,Urlaub!$C$5:$C$604,"&gt;="&amp;GL$3)&gt;0,1,0))</f>
        <v>0</v>
      </c>
      <c r="GM35" s="19" t="n">
        <f aca="false">IF($A35="",0,IF(COUNTIFS(Urlaub!$A$5:$A$604,$A35,Urlaub!$B$5:$B$604,"&lt;="&amp;GM$3,Urlaub!$C$5:$C$604,"&gt;="&amp;GM$3)&gt;0,1,0))</f>
        <v>0</v>
      </c>
      <c r="GN35" s="19" t="n">
        <f aca="false">IF($A35="",0,IF(COUNTIFS(Urlaub!$A$5:$A$604,$A35,Urlaub!$B$5:$B$604,"&lt;="&amp;GN$3,Urlaub!$C$5:$C$604,"&gt;="&amp;GN$3)&gt;0,1,0))</f>
        <v>0</v>
      </c>
      <c r="GO35" s="19" t="n">
        <f aca="false">IF($A35="",0,IF(COUNTIFS(Urlaub!$A$5:$A$604,$A35,Urlaub!$B$5:$B$604,"&lt;="&amp;GO$3,Urlaub!$C$5:$C$604,"&gt;="&amp;GO$3)&gt;0,1,0))</f>
        <v>0</v>
      </c>
      <c r="GP35" s="19" t="n">
        <f aca="false">IF($A35="",0,IF(COUNTIFS(Urlaub!$A$5:$A$604,$A35,Urlaub!$B$5:$B$604,"&lt;="&amp;GP$3,Urlaub!$C$5:$C$604,"&gt;="&amp;GP$3)&gt;0,1,0))</f>
        <v>0</v>
      </c>
      <c r="GQ35" s="19" t="n">
        <f aca="false">IF($A35="",0,IF(COUNTIFS(Urlaub!$A$5:$A$604,$A35,Urlaub!$B$5:$B$604,"&lt;="&amp;GQ$3,Urlaub!$C$5:$C$604,"&gt;="&amp;GQ$3)&gt;0,1,0))</f>
        <v>0</v>
      </c>
      <c r="GR35" s="19" t="n">
        <f aca="false">IF($A35="",0,IF(COUNTIFS(Urlaub!$A$5:$A$604,$A35,Urlaub!$B$5:$B$604,"&lt;="&amp;GR$3,Urlaub!$C$5:$C$604,"&gt;="&amp;GR$3)&gt;0,1,0))</f>
        <v>0</v>
      </c>
      <c r="GS35" s="19" t="n">
        <f aca="false">IF($A35="",0,IF(COUNTIFS(Urlaub!$A$5:$A$604,$A35,Urlaub!$B$5:$B$604,"&lt;="&amp;GS$3,Urlaub!$C$5:$C$604,"&gt;="&amp;GS$3)&gt;0,1,0))</f>
        <v>0</v>
      </c>
      <c r="GT35" s="19" t="n">
        <f aca="false">IF($A35="",0,IF(COUNTIFS(Urlaub!$A$5:$A$604,$A35,Urlaub!$B$5:$B$604,"&lt;="&amp;GT$3,Urlaub!$C$5:$C$604,"&gt;="&amp;GT$3)&gt;0,1,0))</f>
        <v>0</v>
      </c>
      <c r="GU35" s="19" t="n">
        <f aca="false">IF($A35="",0,IF(COUNTIFS(Urlaub!$A$5:$A$604,$A35,Urlaub!$B$5:$B$604,"&lt;="&amp;GU$3,Urlaub!$C$5:$C$604,"&gt;="&amp;GU$3)&gt;0,1,0))</f>
        <v>0</v>
      </c>
      <c r="GV35" s="19" t="n">
        <f aca="false">IF($A35="",0,IF(COUNTIFS(Urlaub!$A$5:$A$604,$A35,Urlaub!$B$5:$B$604,"&lt;="&amp;GV$3,Urlaub!$C$5:$C$604,"&gt;="&amp;GV$3)&gt;0,1,0))</f>
        <v>0</v>
      </c>
      <c r="GW35" s="19" t="n">
        <f aca="false">IF($A35="",0,IF(COUNTIFS(Urlaub!$A$5:$A$604,$A35,Urlaub!$B$5:$B$604,"&lt;="&amp;GW$3,Urlaub!$C$5:$C$604,"&gt;="&amp;GW$3)&gt;0,1,0))</f>
        <v>0</v>
      </c>
      <c r="GX35" s="19" t="n">
        <f aca="false">IF($A35="",0,IF(COUNTIFS(Urlaub!$A$5:$A$604,$A35,Urlaub!$B$5:$B$604,"&lt;="&amp;GX$3,Urlaub!$C$5:$C$604,"&gt;="&amp;GX$3)&gt;0,1,0))</f>
        <v>0</v>
      </c>
      <c r="GY35" s="19" t="n">
        <f aca="false">IF($A35="",0,IF(COUNTIFS(Urlaub!$A$5:$A$604,$A35,Urlaub!$B$5:$B$604,"&lt;="&amp;GY$3,Urlaub!$C$5:$C$604,"&gt;="&amp;GY$3)&gt;0,1,0))</f>
        <v>0</v>
      </c>
      <c r="GZ35" s="19" t="n">
        <f aca="false">IF($A35="",0,IF(COUNTIFS(Urlaub!$A$5:$A$604,$A35,Urlaub!$B$5:$B$604,"&lt;="&amp;GZ$3,Urlaub!$C$5:$C$604,"&gt;="&amp;GZ$3)&gt;0,1,0))</f>
        <v>0</v>
      </c>
      <c r="HA35" s="19" t="n">
        <f aca="false">IF($A35="",0,IF(COUNTIFS(Urlaub!$A$5:$A$604,$A35,Urlaub!$B$5:$B$604,"&lt;="&amp;HA$3,Urlaub!$C$5:$C$604,"&gt;="&amp;HA$3)&gt;0,1,0))</f>
        <v>0</v>
      </c>
      <c r="HB35" s="19" t="n">
        <f aca="false">IF($A35="",0,IF(COUNTIFS(Urlaub!$A$5:$A$604,$A35,Urlaub!$B$5:$B$604,"&lt;="&amp;HB$3,Urlaub!$C$5:$C$604,"&gt;="&amp;HB$3)&gt;0,1,0))</f>
        <v>0</v>
      </c>
      <c r="HC35" s="19" t="n">
        <f aca="false">IF($A35="",0,IF(COUNTIFS(Urlaub!$A$5:$A$604,$A35,Urlaub!$B$5:$B$604,"&lt;="&amp;HC$3,Urlaub!$C$5:$C$604,"&gt;="&amp;HC$3)&gt;0,1,0))</f>
        <v>0</v>
      </c>
      <c r="HD35" s="19" t="n">
        <f aca="false">IF($A35="",0,IF(COUNTIFS(Urlaub!$A$5:$A$604,$A35,Urlaub!$B$5:$B$604,"&lt;="&amp;HD$3,Urlaub!$C$5:$C$604,"&gt;="&amp;HD$3)&gt;0,1,0))</f>
        <v>0</v>
      </c>
      <c r="HE35" s="19" t="n">
        <f aca="false">IF($A35="",0,IF(COUNTIFS(Urlaub!$A$5:$A$604,$A35,Urlaub!$B$5:$B$604,"&lt;="&amp;HE$3,Urlaub!$C$5:$C$604,"&gt;="&amp;HE$3)&gt;0,1,0))</f>
        <v>0</v>
      </c>
      <c r="HF35" s="19" t="n">
        <f aca="false">IF($A35="",0,IF(COUNTIFS(Urlaub!$A$5:$A$604,$A35,Urlaub!$B$5:$B$604,"&lt;="&amp;HF$3,Urlaub!$C$5:$C$604,"&gt;="&amp;HF$3)&gt;0,1,0))</f>
        <v>0</v>
      </c>
      <c r="HG35" s="19" t="n">
        <f aca="false">IF($A35="",0,IF(COUNTIFS(Urlaub!$A$5:$A$604,$A35,Urlaub!$B$5:$B$604,"&lt;="&amp;HG$3,Urlaub!$C$5:$C$604,"&gt;="&amp;HG$3)&gt;0,1,0))</f>
        <v>0</v>
      </c>
      <c r="HH35" s="19" t="n">
        <f aca="false">IF($A35="",0,IF(COUNTIFS(Urlaub!$A$5:$A$604,$A35,Urlaub!$B$5:$B$604,"&lt;="&amp;HH$3,Urlaub!$C$5:$C$604,"&gt;="&amp;HH$3)&gt;0,1,0))</f>
        <v>0</v>
      </c>
      <c r="HI35" s="19" t="n">
        <f aca="false">IF($A35="",0,IF(COUNTIFS(Urlaub!$A$5:$A$604,$A35,Urlaub!$B$5:$B$604,"&lt;="&amp;HI$3,Urlaub!$C$5:$C$604,"&gt;="&amp;HI$3)&gt;0,1,0))</f>
        <v>0</v>
      </c>
      <c r="HJ35" s="19" t="n">
        <f aca="false">IF($A35="",0,IF(COUNTIFS(Urlaub!$A$5:$A$604,$A35,Urlaub!$B$5:$B$604,"&lt;="&amp;HJ$3,Urlaub!$C$5:$C$604,"&gt;="&amp;HJ$3)&gt;0,1,0))</f>
        <v>0</v>
      </c>
      <c r="HK35" s="19" t="n">
        <f aca="false">IF($A35="",0,IF(COUNTIFS(Urlaub!$A$5:$A$604,$A35,Urlaub!$B$5:$B$604,"&lt;="&amp;HK$3,Urlaub!$C$5:$C$604,"&gt;="&amp;HK$3)&gt;0,1,0))</f>
        <v>0</v>
      </c>
      <c r="HL35" s="19" t="n">
        <f aca="false">IF($A35="",0,IF(COUNTIFS(Urlaub!$A$5:$A$604,$A35,Urlaub!$B$5:$B$604,"&lt;="&amp;HL$3,Urlaub!$C$5:$C$604,"&gt;="&amp;HL$3)&gt;0,1,0))</f>
        <v>0</v>
      </c>
      <c r="HM35" s="19" t="n">
        <f aca="false">IF($A35="",0,IF(COUNTIFS(Urlaub!$A$5:$A$604,$A35,Urlaub!$B$5:$B$604,"&lt;="&amp;HM$3,Urlaub!$C$5:$C$604,"&gt;="&amp;HM$3)&gt;0,1,0))</f>
        <v>0</v>
      </c>
      <c r="HN35" s="19" t="n">
        <f aca="false">IF($A35="",0,IF(COUNTIFS(Urlaub!$A$5:$A$604,$A35,Urlaub!$B$5:$B$604,"&lt;="&amp;HN$3,Urlaub!$C$5:$C$604,"&gt;="&amp;HN$3)&gt;0,1,0))</f>
        <v>0</v>
      </c>
      <c r="HO35" s="19" t="n">
        <f aca="false">IF($A35="",0,IF(COUNTIFS(Urlaub!$A$5:$A$604,$A35,Urlaub!$B$5:$B$604,"&lt;="&amp;HO$3,Urlaub!$C$5:$C$604,"&gt;="&amp;HO$3)&gt;0,1,0))</f>
        <v>0</v>
      </c>
      <c r="HP35" s="19" t="n">
        <f aca="false">IF($A35="",0,IF(COUNTIFS(Urlaub!$A$5:$A$604,$A35,Urlaub!$B$5:$B$604,"&lt;="&amp;HP$3,Urlaub!$C$5:$C$604,"&gt;="&amp;HP$3)&gt;0,1,0))</f>
        <v>0</v>
      </c>
      <c r="HQ35" s="19" t="n">
        <f aca="false">IF($A35="",0,IF(COUNTIFS(Urlaub!$A$5:$A$604,$A35,Urlaub!$B$5:$B$604,"&lt;="&amp;HQ$3,Urlaub!$C$5:$C$604,"&gt;="&amp;HQ$3)&gt;0,1,0))</f>
        <v>0</v>
      </c>
      <c r="HR35" s="19" t="n">
        <f aca="false">IF($A35="",0,IF(COUNTIFS(Urlaub!$A$5:$A$604,$A35,Urlaub!$B$5:$B$604,"&lt;="&amp;HR$3,Urlaub!$C$5:$C$604,"&gt;="&amp;HR$3)&gt;0,1,0))</f>
        <v>0</v>
      </c>
      <c r="HS35" s="19" t="n">
        <f aca="false">IF($A35="",0,IF(COUNTIFS(Urlaub!$A$5:$A$604,$A35,Urlaub!$B$5:$B$604,"&lt;="&amp;HS$3,Urlaub!$C$5:$C$604,"&gt;="&amp;HS$3)&gt;0,1,0))</f>
        <v>0</v>
      </c>
      <c r="HT35" s="19" t="n">
        <f aca="false">IF($A35="",0,IF(COUNTIFS(Urlaub!$A$5:$A$604,$A35,Urlaub!$B$5:$B$604,"&lt;="&amp;HT$3,Urlaub!$C$5:$C$604,"&gt;="&amp;HT$3)&gt;0,1,0))</f>
        <v>0</v>
      </c>
      <c r="HU35" s="19" t="n">
        <f aca="false">IF($A35="",0,IF(COUNTIFS(Urlaub!$A$5:$A$604,$A35,Urlaub!$B$5:$B$604,"&lt;="&amp;HU$3,Urlaub!$C$5:$C$604,"&gt;="&amp;HU$3)&gt;0,1,0))</f>
        <v>0</v>
      </c>
      <c r="HV35" s="19" t="n">
        <f aca="false">IF($A35="",0,IF(COUNTIFS(Urlaub!$A$5:$A$604,$A35,Urlaub!$B$5:$B$604,"&lt;="&amp;HV$3,Urlaub!$C$5:$C$604,"&gt;="&amp;HV$3)&gt;0,1,0))</f>
        <v>0</v>
      </c>
      <c r="HW35" s="19" t="n">
        <f aca="false">IF($A35="",0,IF(COUNTIFS(Urlaub!$A$5:$A$604,$A35,Urlaub!$B$5:$B$604,"&lt;="&amp;HW$3,Urlaub!$C$5:$C$604,"&gt;="&amp;HW$3)&gt;0,1,0))</f>
        <v>0</v>
      </c>
      <c r="HX35" s="19" t="n">
        <f aca="false">IF($A35="",0,IF(COUNTIFS(Urlaub!$A$5:$A$604,$A35,Urlaub!$B$5:$B$604,"&lt;="&amp;HX$3,Urlaub!$C$5:$C$604,"&gt;="&amp;HX$3)&gt;0,1,0))</f>
        <v>0</v>
      </c>
      <c r="HY35" s="19" t="n">
        <f aca="false">IF($A35="",0,IF(COUNTIFS(Urlaub!$A$5:$A$604,$A35,Urlaub!$B$5:$B$604,"&lt;="&amp;HY$3,Urlaub!$C$5:$C$604,"&gt;="&amp;HY$3)&gt;0,1,0))</f>
        <v>0</v>
      </c>
      <c r="HZ35" s="19" t="n">
        <f aca="false">IF($A35="",0,IF(COUNTIFS(Urlaub!$A$5:$A$604,$A35,Urlaub!$B$5:$B$604,"&lt;="&amp;HZ$3,Urlaub!$C$5:$C$604,"&gt;="&amp;HZ$3)&gt;0,1,0))</f>
        <v>0</v>
      </c>
      <c r="IA35" s="19" t="n">
        <f aca="false">IF($A35="",0,IF(COUNTIFS(Urlaub!$A$5:$A$604,$A35,Urlaub!$B$5:$B$604,"&lt;="&amp;IA$3,Urlaub!$C$5:$C$604,"&gt;="&amp;IA$3)&gt;0,1,0))</f>
        <v>0</v>
      </c>
      <c r="IB35" s="19" t="n">
        <f aca="false">IF($A35="",0,IF(COUNTIFS(Urlaub!$A$5:$A$604,$A35,Urlaub!$B$5:$B$604,"&lt;="&amp;IB$3,Urlaub!$C$5:$C$604,"&gt;="&amp;IB$3)&gt;0,1,0))</f>
        <v>0</v>
      </c>
      <c r="IC35" s="19" t="n">
        <f aca="false">IF($A35="",0,IF(COUNTIFS(Urlaub!$A$5:$A$604,$A35,Urlaub!$B$5:$B$604,"&lt;="&amp;IC$3,Urlaub!$C$5:$C$604,"&gt;="&amp;IC$3)&gt;0,1,0))</f>
        <v>0</v>
      </c>
      <c r="ID35" s="19" t="n">
        <f aca="false">IF($A35="",0,IF(COUNTIFS(Urlaub!$A$5:$A$604,$A35,Urlaub!$B$5:$B$604,"&lt;="&amp;ID$3,Urlaub!$C$5:$C$604,"&gt;="&amp;ID$3)&gt;0,1,0))</f>
        <v>0</v>
      </c>
      <c r="IE35" s="19" t="n">
        <f aca="false">IF($A35="",0,IF(COUNTIFS(Urlaub!$A$5:$A$604,$A35,Urlaub!$B$5:$B$604,"&lt;="&amp;IE$3,Urlaub!$C$5:$C$604,"&gt;="&amp;IE$3)&gt;0,1,0))</f>
        <v>0</v>
      </c>
      <c r="IF35" s="19" t="n">
        <f aca="false">IF($A35="",0,IF(COUNTIFS(Urlaub!$A$5:$A$604,$A35,Urlaub!$B$5:$B$604,"&lt;="&amp;IF$3,Urlaub!$C$5:$C$604,"&gt;="&amp;IF$3)&gt;0,1,0))</f>
        <v>0</v>
      </c>
      <c r="IG35" s="19" t="n">
        <f aca="false">IF($A35="",0,IF(COUNTIFS(Urlaub!$A$5:$A$604,$A35,Urlaub!$B$5:$B$604,"&lt;="&amp;IG$3,Urlaub!$C$5:$C$604,"&gt;="&amp;IG$3)&gt;0,1,0))</f>
        <v>0</v>
      </c>
      <c r="IH35" s="19" t="n">
        <f aca="false">IF($A35="",0,IF(COUNTIFS(Urlaub!$A$5:$A$604,$A35,Urlaub!$B$5:$B$604,"&lt;="&amp;IH$3,Urlaub!$C$5:$C$604,"&gt;="&amp;IH$3)&gt;0,1,0))</f>
        <v>0</v>
      </c>
      <c r="II35" s="19" t="n">
        <f aca="false">IF($A35="",0,IF(COUNTIFS(Urlaub!$A$5:$A$604,$A35,Urlaub!$B$5:$B$604,"&lt;="&amp;II$3,Urlaub!$C$5:$C$604,"&gt;="&amp;II$3)&gt;0,1,0))</f>
        <v>0</v>
      </c>
      <c r="IJ35" s="19" t="n">
        <f aca="false">IF($A35="",0,IF(COUNTIFS(Urlaub!$A$5:$A$604,$A35,Urlaub!$B$5:$B$604,"&lt;="&amp;IJ$3,Urlaub!$C$5:$C$604,"&gt;="&amp;IJ$3)&gt;0,1,0))</f>
        <v>0</v>
      </c>
      <c r="IK35" s="19" t="n">
        <f aca="false">IF($A35="",0,IF(COUNTIFS(Urlaub!$A$5:$A$604,$A35,Urlaub!$B$5:$B$604,"&lt;="&amp;IK$3,Urlaub!$C$5:$C$604,"&gt;="&amp;IK$3)&gt;0,1,0))</f>
        <v>0</v>
      </c>
      <c r="IL35" s="19" t="n">
        <f aca="false">IF($A35="",0,IF(COUNTIFS(Urlaub!$A$5:$A$604,$A35,Urlaub!$B$5:$B$604,"&lt;="&amp;IL$3,Urlaub!$C$5:$C$604,"&gt;="&amp;IL$3)&gt;0,1,0))</f>
        <v>0</v>
      </c>
      <c r="IM35" s="19" t="n">
        <f aca="false">IF($A35="",0,IF(COUNTIFS(Urlaub!$A$5:$A$604,$A35,Urlaub!$B$5:$B$604,"&lt;="&amp;IM$3,Urlaub!$C$5:$C$604,"&gt;="&amp;IM$3)&gt;0,1,0))</f>
        <v>0</v>
      </c>
      <c r="IN35" s="19" t="n">
        <f aca="false">IF($A35="",0,IF(COUNTIFS(Urlaub!$A$5:$A$604,$A35,Urlaub!$B$5:$B$604,"&lt;="&amp;IN$3,Urlaub!$C$5:$C$604,"&gt;="&amp;IN$3)&gt;0,1,0))</f>
        <v>0</v>
      </c>
      <c r="IO35" s="19" t="n">
        <f aca="false">IF($A35="",0,IF(COUNTIFS(Urlaub!$A$5:$A$604,$A35,Urlaub!$B$5:$B$604,"&lt;="&amp;IO$3,Urlaub!$C$5:$C$604,"&gt;="&amp;IO$3)&gt;0,1,0))</f>
        <v>0</v>
      </c>
      <c r="IP35" s="19" t="n">
        <f aca="false">IF($A35="",0,IF(COUNTIFS(Urlaub!$A$5:$A$604,$A35,Urlaub!$B$5:$B$604,"&lt;="&amp;IP$3,Urlaub!$C$5:$C$604,"&gt;="&amp;IP$3)&gt;0,1,0))</f>
        <v>0</v>
      </c>
      <c r="IQ35" s="19" t="n">
        <f aca="false">IF($A35="",0,IF(COUNTIFS(Urlaub!$A$5:$A$604,$A35,Urlaub!$B$5:$B$604,"&lt;="&amp;IQ$3,Urlaub!$C$5:$C$604,"&gt;="&amp;IQ$3)&gt;0,1,0))</f>
        <v>0</v>
      </c>
      <c r="IR35" s="19" t="n">
        <f aca="false">IF($A35="",0,IF(COUNTIFS(Urlaub!$A$5:$A$604,$A35,Urlaub!$B$5:$B$604,"&lt;="&amp;IR$3,Urlaub!$C$5:$C$604,"&gt;="&amp;IR$3)&gt;0,1,0))</f>
        <v>0</v>
      </c>
      <c r="IS35" s="19" t="n">
        <f aca="false">IF($A35="",0,IF(COUNTIFS(Urlaub!$A$5:$A$604,$A35,Urlaub!$B$5:$B$604,"&lt;="&amp;IS$3,Urlaub!$C$5:$C$604,"&gt;="&amp;IS$3)&gt;0,1,0))</f>
        <v>0</v>
      </c>
      <c r="IT35" s="19" t="n">
        <f aca="false">IF($A35="",0,IF(COUNTIFS(Urlaub!$A$5:$A$604,$A35,Urlaub!$B$5:$B$604,"&lt;="&amp;IT$3,Urlaub!$C$5:$C$604,"&gt;="&amp;IT$3)&gt;0,1,0))</f>
        <v>0</v>
      </c>
      <c r="IU35" s="19" t="n">
        <f aca="false">IF($A35="",0,IF(COUNTIFS(Urlaub!$A$5:$A$604,$A35,Urlaub!$B$5:$B$604,"&lt;="&amp;IU$3,Urlaub!$C$5:$C$604,"&gt;="&amp;IU$3)&gt;0,1,0))</f>
        <v>0</v>
      </c>
      <c r="IV35" s="19" t="n">
        <f aca="false">IF($A35="",0,IF(COUNTIFS(Urlaub!$A$5:$A$604,$A35,Urlaub!$B$5:$B$604,"&lt;="&amp;IV$3,Urlaub!$C$5:$C$604,"&gt;="&amp;IV$3)&gt;0,1,0))</f>
        <v>0</v>
      </c>
      <c r="IW35" s="19" t="n">
        <f aca="false">IF($A35="",0,IF(COUNTIFS(Urlaub!$A$5:$A$604,$A35,Urlaub!$B$5:$B$604,"&lt;="&amp;IW$3,Urlaub!$C$5:$C$604,"&gt;="&amp;IW$3)&gt;0,1,0))</f>
        <v>0</v>
      </c>
      <c r="IX35" s="19" t="n">
        <f aca="false">IF($A35="",0,IF(COUNTIFS(Urlaub!$A$5:$A$604,$A35,Urlaub!$B$5:$B$604,"&lt;="&amp;IX$3,Urlaub!$C$5:$C$604,"&gt;="&amp;IX$3)&gt;0,1,0))</f>
        <v>0</v>
      </c>
      <c r="IY35" s="19" t="n">
        <f aca="false">IF($A35="",0,IF(COUNTIFS(Urlaub!$A$5:$A$604,$A35,Urlaub!$B$5:$B$604,"&lt;="&amp;IY$3,Urlaub!$C$5:$C$604,"&gt;="&amp;IY$3)&gt;0,1,0))</f>
        <v>0</v>
      </c>
      <c r="IZ35" s="19" t="n">
        <f aca="false">IF($A35="",0,IF(COUNTIFS(Urlaub!$A$5:$A$604,$A35,Urlaub!$B$5:$B$604,"&lt;="&amp;IZ$3,Urlaub!$C$5:$C$604,"&gt;="&amp;IZ$3)&gt;0,1,0))</f>
        <v>0</v>
      </c>
      <c r="JA35" s="19" t="n">
        <f aca="false">IF($A35="",0,IF(COUNTIFS(Urlaub!$A$5:$A$604,$A35,Urlaub!$B$5:$B$604,"&lt;="&amp;JA$3,Urlaub!$C$5:$C$604,"&gt;="&amp;JA$3)&gt;0,1,0))</f>
        <v>0</v>
      </c>
      <c r="JB35" s="19" t="n">
        <f aca="false">IF($A35="",0,IF(COUNTIFS(Urlaub!$A$5:$A$604,$A35,Urlaub!$B$5:$B$604,"&lt;="&amp;JB$3,Urlaub!$C$5:$C$604,"&gt;="&amp;JB$3)&gt;0,1,0))</f>
        <v>0</v>
      </c>
      <c r="JC35" s="19" t="n">
        <f aca="false">IF($A35="",0,IF(COUNTIFS(Urlaub!$A$5:$A$604,$A35,Urlaub!$B$5:$B$604,"&lt;="&amp;JC$3,Urlaub!$C$5:$C$604,"&gt;="&amp;JC$3)&gt;0,1,0))</f>
        <v>0</v>
      </c>
      <c r="JD35" s="19" t="n">
        <f aca="false">IF($A35="",0,IF(COUNTIFS(Urlaub!$A$5:$A$604,$A35,Urlaub!$B$5:$B$604,"&lt;="&amp;JD$3,Urlaub!$C$5:$C$604,"&gt;="&amp;JD$3)&gt;0,1,0))</f>
        <v>0</v>
      </c>
      <c r="JE35" s="19" t="n">
        <f aca="false">IF($A35="",0,IF(COUNTIFS(Urlaub!$A$5:$A$604,$A35,Urlaub!$B$5:$B$604,"&lt;="&amp;JE$3,Urlaub!$C$5:$C$604,"&gt;="&amp;JE$3)&gt;0,1,0))</f>
        <v>0</v>
      </c>
      <c r="JF35" s="19" t="n">
        <f aca="false">IF($A35="",0,IF(COUNTIFS(Urlaub!$A$5:$A$604,$A35,Urlaub!$B$5:$B$604,"&lt;="&amp;JF$3,Urlaub!$C$5:$C$604,"&gt;="&amp;JF$3)&gt;0,1,0))</f>
        <v>0</v>
      </c>
      <c r="JG35" s="19" t="n">
        <f aca="false">IF($A35="",0,IF(COUNTIFS(Urlaub!$A$5:$A$604,$A35,Urlaub!$B$5:$B$604,"&lt;="&amp;JG$3,Urlaub!$C$5:$C$604,"&gt;="&amp;JG$3)&gt;0,1,0))</f>
        <v>0</v>
      </c>
      <c r="JH35" s="19" t="n">
        <f aca="false">IF($A35="",0,IF(COUNTIFS(Urlaub!$A$5:$A$604,$A35,Urlaub!$B$5:$B$604,"&lt;="&amp;JH$3,Urlaub!$C$5:$C$604,"&gt;="&amp;JH$3)&gt;0,1,0))</f>
        <v>0</v>
      </c>
      <c r="JI35" s="19" t="n">
        <f aca="false">IF($A35="",0,IF(COUNTIFS(Urlaub!$A$5:$A$604,$A35,Urlaub!$B$5:$B$604,"&lt;="&amp;JI$3,Urlaub!$C$5:$C$604,"&gt;="&amp;JI$3)&gt;0,1,0))</f>
        <v>0</v>
      </c>
      <c r="JJ35" s="19" t="n">
        <f aca="false">IF($A35="",0,IF(COUNTIFS(Urlaub!$A$5:$A$604,$A35,Urlaub!$B$5:$B$604,"&lt;="&amp;JJ$3,Urlaub!$C$5:$C$604,"&gt;="&amp;JJ$3)&gt;0,1,0))</f>
        <v>0</v>
      </c>
      <c r="JK35" s="19" t="n">
        <f aca="false">IF($A35="",0,IF(COUNTIFS(Urlaub!$A$5:$A$604,$A35,Urlaub!$B$5:$B$604,"&lt;="&amp;JK$3,Urlaub!$C$5:$C$604,"&gt;="&amp;JK$3)&gt;0,1,0))</f>
        <v>0</v>
      </c>
      <c r="JL35" s="19" t="n">
        <f aca="false">IF($A35="",0,IF(COUNTIFS(Urlaub!$A$5:$A$604,$A35,Urlaub!$B$5:$B$604,"&lt;="&amp;JL$3,Urlaub!$C$5:$C$604,"&gt;="&amp;JL$3)&gt;0,1,0))</f>
        <v>0</v>
      </c>
      <c r="JM35" s="19" t="n">
        <f aca="false">IF($A35="",0,IF(COUNTIFS(Urlaub!$A$5:$A$604,$A35,Urlaub!$B$5:$B$604,"&lt;="&amp;JM$3,Urlaub!$C$5:$C$604,"&gt;="&amp;JM$3)&gt;0,1,0))</f>
        <v>0</v>
      </c>
      <c r="JN35" s="19" t="n">
        <f aca="false">IF($A35="",0,IF(COUNTIFS(Urlaub!$A$5:$A$604,$A35,Urlaub!$B$5:$B$604,"&lt;="&amp;JN$3,Urlaub!$C$5:$C$604,"&gt;="&amp;JN$3)&gt;0,1,0))</f>
        <v>0</v>
      </c>
      <c r="JO35" s="19" t="n">
        <f aca="false">IF($A35="",0,IF(COUNTIFS(Urlaub!$A$5:$A$604,$A35,Urlaub!$B$5:$B$604,"&lt;="&amp;JO$3,Urlaub!$C$5:$C$604,"&gt;="&amp;JO$3)&gt;0,1,0))</f>
        <v>0</v>
      </c>
      <c r="JP35" s="19" t="n">
        <f aca="false">IF($A35="",0,IF(COUNTIFS(Urlaub!$A$5:$A$604,$A35,Urlaub!$B$5:$B$604,"&lt;="&amp;JP$3,Urlaub!$C$5:$C$604,"&gt;="&amp;JP$3)&gt;0,1,0))</f>
        <v>0</v>
      </c>
      <c r="JQ35" s="19" t="n">
        <f aca="false">IF($A35="",0,IF(COUNTIFS(Urlaub!$A$5:$A$604,$A35,Urlaub!$B$5:$B$604,"&lt;="&amp;JQ$3,Urlaub!$C$5:$C$604,"&gt;="&amp;JQ$3)&gt;0,1,0))</f>
        <v>0</v>
      </c>
      <c r="JR35" s="19" t="n">
        <f aca="false">IF($A35="",0,IF(COUNTIFS(Urlaub!$A$5:$A$604,$A35,Urlaub!$B$5:$B$604,"&lt;="&amp;JR$3,Urlaub!$C$5:$C$604,"&gt;="&amp;JR$3)&gt;0,1,0))</f>
        <v>0</v>
      </c>
      <c r="JS35" s="19" t="n">
        <f aca="false">IF($A35="",0,IF(COUNTIFS(Urlaub!$A$5:$A$604,$A35,Urlaub!$B$5:$B$604,"&lt;="&amp;JS$3,Urlaub!$C$5:$C$604,"&gt;="&amp;JS$3)&gt;0,1,0))</f>
        <v>0</v>
      </c>
      <c r="JT35" s="19" t="n">
        <f aca="false">IF($A35="",0,IF(COUNTIFS(Urlaub!$A$5:$A$604,$A35,Urlaub!$B$5:$B$604,"&lt;="&amp;JT$3,Urlaub!$C$5:$C$604,"&gt;="&amp;JT$3)&gt;0,1,0))</f>
        <v>0</v>
      </c>
      <c r="JU35" s="19" t="n">
        <f aca="false">IF($A35="",0,IF(COUNTIFS(Urlaub!$A$5:$A$604,$A35,Urlaub!$B$5:$B$604,"&lt;="&amp;JU$3,Urlaub!$C$5:$C$604,"&gt;="&amp;JU$3)&gt;0,1,0))</f>
        <v>0</v>
      </c>
      <c r="JV35" s="19" t="n">
        <f aca="false">IF($A35="",0,IF(COUNTIFS(Urlaub!$A$5:$A$604,$A35,Urlaub!$B$5:$B$604,"&lt;="&amp;JV$3,Urlaub!$C$5:$C$604,"&gt;="&amp;JV$3)&gt;0,1,0))</f>
        <v>0</v>
      </c>
      <c r="JW35" s="19" t="n">
        <f aca="false">IF($A35="",0,IF(COUNTIFS(Urlaub!$A$5:$A$604,$A35,Urlaub!$B$5:$B$604,"&lt;="&amp;JW$3,Urlaub!$C$5:$C$604,"&gt;="&amp;JW$3)&gt;0,1,0))</f>
        <v>0</v>
      </c>
      <c r="JX35" s="19" t="n">
        <f aca="false">IF($A35="",0,IF(COUNTIFS(Urlaub!$A$5:$A$604,$A35,Urlaub!$B$5:$B$604,"&lt;="&amp;JX$3,Urlaub!$C$5:$C$604,"&gt;="&amp;JX$3)&gt;0,1,0))</f>
        <v>0</v>
      </c>
      <c r="JY35" s="19" t="n">
        <f aca="false">IF($A35="",0,IF(COUNTIFS(Urlaub!$A$5:$A$604,$A35,Urlaub!$B$5:$B$604,"&lt;="&amp;JY$3,Urlaub!$C$5:$C$604,"&gt;="&amp;JY$3)&gt;0,1,0))</f>
        <v>0</v>
      </c>
      <c r="JZ35" s="19" t="n">
        <f aca="false">IF($A35="",0,IF(COUNTIFS(Urlaub!$A$5:$A$604,$A35,Urlaub!$B$5:$B$604,"&lt;="&amp;JZ$3,Urlaub!$C$5:$C$604,"&gt;="&amp;JZ$3)&gt;0,1,0))</f>
        <v>0</v>
      </c>
      <c r="KA35" s="19" t="n">
        <f aca="false">IF($A35="",0,IF(COUNTIFS(Urlaub!$A$5:$A$604,$A35,Urlaub!$B$5:$B$604,"&lt;="&amp;KA$3,Urlaub!$C$5:$C$604,"&gt;="&amp;KA$3)&gt;0,1,0))</f>
        <v>0</v>
      </c>
      <c r="KB35" s="19" t="n">
        <f aca="false">IF($A35="",0,IF(COUNTIFS(Urlaub!$A$5:$A$604,$A35,Urlaub!$B$5:$B$604,"&lt;="&amp;KB$3,Urlaub!$C$5:$C$604,"&gt;="&amp;KB$3)&gt;0,1,0))</f>
        <v>0</v>
      </c>
      <c r="KC35" s="19" t="n">
        <f aca="false">IF($A35="",0,IF(COUNTIFS(Urlaub!$A$5:$A$604,$A35,Urlaub!$B$5:$B$604,"&lt;="&amp;KC$3,Urlaub!$C$5:$C$604,"&gt;="&amp;KC$3)&gt;0,1,0))</f>
        <v>0</v>
      </c>
      <c r="KD35" s="19" t="n">
        <f aca="false">IF($A35="",0,IF(COUNTIFS(Urlaub!$A$5:$A$604,$A35,Urlaub!$B$5:$B$604,"&lt;="&amp;KD$3,Urlaub!$C$5:$C$604,"&gt;="&amp;KD$3)&gt;0,1,0))</f>
        <v>0</v>
      </c>
      <c r="KE35" s="19" t="n">
        <f aca="false">IF($A35="",0,IF(COUNTIFS(Urlaub!$A$5:$A$604,$A35,Urlaub!$B$5:$B$604,"&lt;="&amp;KE$3,Urlaub!$C$5:$C$604,"&gt;="&amp;KE$3)&gt;0,1,0))</f>
        <v>0</v>
      </c>
      <c r="KF35" s="19" t="n">
        <f aca="false">IF($A35="",0,IF(COUNTIFS(Urlaub!$A$5:$A$604,$A35,Urlaub!$B$5:$B$604,"&lt;="&amp;KF$3,Urlaub!$C$5:$C$604,"&gt;="&amp;KF$3)&gt;0,1,0))</f>
        <v>0</v>
      </c>
      <c r="KG35" s="19" t="n">
        <f aca="false">IF($A35="",0,IF(COUNTIFS(Urlaub!$A$5:$A$604,$A35,Urlaub!$B$5:$B$604,"&lt;="&amp;KG$3,Urlaub!$C$5:$C$604,"&gt;="&amp;KG$3)&gt;0,1,0))</f>
        <v>0</v>
      </c>
      <c r="KH35" s="19" t="n">
        <f aca="false">IF($A35="",0,IF(COUNTIFS(Urlaub!$A$5:$A$604,$A35,Urlaub!$B$5:$B$604,"&lt;="&amp;KH$3,Urlaub!$C$5:$C$604,"&gt;="&amp;KH$3)&gt;0,1,0))</f>
        <v>0</v>
      </c>
      <c r="KI35" s="19" t="n">
        <f aca="false">IF($A35="",0,IF(COUNTIFS(Urlaub!$A$5:$A$604,$A35,Urlaub!$B$5:$B$604,"&lt;="&amp;KI$3,Urlaub!$C$5:$C$604,"&gt;="&amp;KI$3)&gt;0,1,0))</f>
        <v>0</v>
      </c>
      <c r="KJ35" s="19" t="n">
        <f aca="false">IF($A35="",0,IF(COUNTIFS(Urlaub!$A$5:$A$604,$A35,Urlaub!$B$5:$B$604,"&lt;="&amp;KJ$3,Urlaub!$C$5:$C$604,"&gt;="&amp;KJ$3)&gt;0,1,0))</f>
        <v>0</v>
      </c>
      <c r="KK35" s="19" t="n">
        <f aca="false">IF($A35="",0,IF(COUNTIFS(Urlaub!$A$5:$A$604,$A35,Urlaub!$B$5:$B$604,"&lt;="&amp;KK$3,Urlaub!$C$5:$C$604,"&gt;="&amp;KK$3)&gt;0,1,0))</f>
        <v>0</v>
      </c>
      <c r="KL35" s="19" t="n">
        <f aca="false">IF($A35="",0,IF(COUNTIFS(Urlaub!$A$5:$A$604,$A35,Urlaub!$B$5:$B$604,"&lt;="&amp;KL$3,Urlaub!$C$5:$C$604,"&gt;="&amp;KL$3)&gt;0,1,0))</f>
        <v>0</v>
      </c>
      <c r="KM35" s="19" t="n">
        <f aca="false">IF($A35="",0,IF(COUNTIFS(Urlaub!$A$5:$A$604,$A35,Urlaub!$B$5:$B$604,"&lt;="&amp;KM$3,Urlaub!$C$5:$C$604,"&gt;="&amp;KM$3)&gt;0,1,0))</f>
        <v>0</v>
      </c>
      <c r="KN35" s="19" t="n">
        <f aca="false">IF($A35="",0,IF(COUNTIFS(Urlaub!$A$5:$A$604,$A35,Urlaub!$B$5:$B$604,"&lt;="&amp;KN$3,Urlaub!$C$5:$C$604,"&gt;="&amp;KN$3)&gt;0,1,0))</f>
        <v>0</v>
      </c>
      <c r="KO35" s="19" t="n">
        <f aca="false">IF($A35="",0,IF(COUNTIFS(Urlaub!$A$5:$A$604,$A35,Urlaub!$B$5:$B$604,"&lt;="&amp;KO$3,Urlaub!$C$5:$C$604,"&gt;="&amp;KO$3)&gt;0,1,0))</f>
        <v>0</v>
      </c>
      <c r="KP35" s="19" t="n">
        <f aca="false">IF($A35="",0,IF(COUNTIFS(Urlaub!$A$5:$A$604,$A35,Urlaub!$B$5:$B$604,"&lt;="&amp;KP$3,Urlaub!$C$5:$C$604,"&gt;="&amp;KP$3)&gt;0,1,0))</f>
        <v>0</v>
      </c>
      <c r="KQ35" s="19" t="n">
        <f aca="false">IF($A35="",0,IF(COUNTIFS(Urlaub!$A$5:$A$604,$A35,Urlaub!$B$5:$B$604,"&lt;="&amp;KQ$3,Urlaub!$C$5:$C$604,"&gt;="&amp;KQ$3)&gt;0,1,0))</f>
        <v>0</v>
      </c>
      <c r="KR35" s="19" t="n">
        <f aca="false">IF($A35="",0,IF(COUNTIFS(Urlaub!$A$5:$A$604,$A35,Urlaub!$B$5:$B$604,"&lt;="&amp;KR$3,Urlaub!$C$5:$C$604,"&gt;="&amp;KR$3)&gt;0,1,0))</f>
        <v>0</v>
      </c>
      <c r="KS35" s="19" t="n">
        <f aca="false">IF($A35="",0,IF(COUNTIFS(Urlaub!$A$5:$A$604,$A35,Urlaub!$B$5:$B$604,"&lt;="&amp;KS$3,Urlaub!$C$5:$C$604,"&gt;="&amp;KS$3)&gt;0,1,0))</f>
        <v>0</v>
      </c>
      <c r="KT35" s="19" t="n">
        <f aca="false">IF($A35="",0,IF(COUNTIFS(Urlaub!$A$5:$A$604,$A35,Urlaub!$B$5:$B$604,"&lt;="&amp;KT$3,Urlaub!$C$5:$C$604,"&gt;="&amp;KT$3)&gt;0,1,0))</f>
        <v>0</v>
      </c>
      <c r="KU35" s="19" t="n">
        <f aca="false">IF($A35="",0,IF(COUNTIFS(Urlaub!$A$5:$A$604,$A35,Urlaub!$B$5:$B$604,"&lt;="&amp;KU$3,Urlaub!$C$5:$C$604,"&gt;="&amp;KU$3)&gt;0,1,0))</f>
        <v>0</v>
      </c>
      <c r="KV35" s="19" t="n">
        <f aca="false">IF($A35="",0,IF(COUNTIFS(Urlaub!$A$5:$A$604,$A35,Urlaub!$B$5:$B$604,"&lt;="&amp;KV$3,Urlaub!$C$5:$C$604,"&gt;="&amp;KV$3)&gt;0,1,0))</f>
        <v>0</v>
      </c>
      <c r="KW35" s="19" t="n">
        <f aca="false">IF($A35="",0,IF(COUNTIFS(Urlaub!$A$5:$A$604,$A35,Urlaub!$B$5:$B$604,"&lt;="&amp;KW$3,Urlaub!$C$5:$C$604,"&gt;="&amp;KW$3)&gt;0,1,0))</f>
        <v>0</v>
      </c>
      <c r="KX35" s="19" t="n">
        <f aca="false">IF($A35="",0,IF(COUNTIFS(Urlaub!$A$5:$A$604,$A35,Urlaub!$B$5:$B$604,"&lt;="&amp;KX$3,Urlaub!$C$5:$C$604,"&gt;="&amp;KX$3)&gt;0,1,0))</f>
        <v>0</v>
      </c>
      <c r="KY35" s="19" t="n">
        <f aca="false">IF($A35="",0,IF(COUNTIFS(Urlaub!$A$5:$A$604,$A35,Urlaub!$B$5:$B$604,"&lt;="&amp;KY$3,Urlaub!$C$5:$C$604,"&gt;="&amp;KY$3)&gt;0,1,0))</f>
        <v>0</v>
      </c>
      <c r="KZ35" s="19" t="n">
        <f aca="false">IF($A35="",0,IF(COUNTIFS(Urlaub!$A$5:$A$604,$A35,Urlaub!$B$5:$B$604,"&lt;="&amp;KZ$3,Urlaub!$C$5:$C$604,"&gt;="&amp;KZ$3)&gt;0,1,0))</f>
        <v>0</v>
      </c>
      <c r="LA35" s="19" t="n">
        <f aca="false">IF($A35="",0,IF(COUNTIFS(Urlaub!$A$5:$A$604,$A35,Urlaub!$B$5:$B$604,"&lt;="&amp;LA$3,Urlaub!$C$5:$C$604,"&gt;="&amp;LA$3)&gt;0,1,0))</f>
        <v>0</v>
      </c>
      <c r="LB35" s="19" t="n">
        <f aca="false">IF($A35="",0,IF(COUNTIFS(Urlaub!$A$5:$A$604,$A35,Urlaub!$B$5:$B$604,"&lt;="&amp;LB$3,Urlaub!$C$5:$C$604,"&gt;="&amp;LB$3)&gt;0,1,0))</f>
        <v>0</v>
      </c>
      <c r="LC35" s="19" t="n">
        <f aca="false">IF($A35="",0,IF(COUNTIFS(Urlaub!$A$5:$A$604,$A35,Urlaub!$B$5:$B$604,"&lt;="&amp;LC$3,Urlaub!$C$5:$C$604,"&gt;="&amp;LC$3)&gt;0,1,0))</f>
        <v>0</v>
      </c>
      <c r="LD35" s="19" t="n">
        <f aca="false">IF($A35="",0,IF(COUNTIFS(Urlaub!$A$5:$A$604,$A35,Urlaub!$B$5:$B$604,"&lt;="&amp;LD$3,Urlaub!$C$5:$C$604,"&gt;="&amp;LD$3)&gt;0,1,0))</f>
        <v>0</v>
      </c>
      <c r="LE35" s="19" t="n">
        <f aca="false">IF($A35="",0,IF(COUNTIFS(Urlaub!$A$5:$A$604,$A35,Urlaub!$B$5:$B$604,"&lt;="&amp;LE$3,Urlaub!$C$5:$C$604,"&gt;="&amp;LE$3)&gt;0,1,0))</f>
        <v>0</v>
      </c>
      <c r="LF35" s="19" t="n">
        <f aca="false">IF($A35="",0,IF(COUNTIFS(Urlaub!$A$5:$A$604,$A35,Urlaub!$B$5:$B$604,"&lt;="&amp;LF$3,Urlaub!$C$5:$C$604,"&gt;="&amp;LF$3)&gt;0,1,0))</f>
        <v>0</v>
      </c>
      <c r="LG35" s="19" t="n">
        <f aca="false">IF($A35="",0,IF(COUNTIFS(Urlaub!$A$5:$A$604,$A35,Urlaub!$B$5:$B$604,"&lt;="&amp;LG$3,Urlaub!$C$5:$C$604,"&gt;="&amp;LG$3)&gt;0,1,0))</f>
        <v>0</v>
      </c>
      <c r="LH35" s="19" t="n">
        <f aca="false">IF($A35="",0,IF(COUNTIFS(Urlaub!$A$5:$A$604,$A35,Urlaub!$B$5:$B$604,"&lt;="&amp;LH$3,Urlaub!$C$5:$C$604,"&gt;="&amp;LH$3)&gt;0,1,0))</f>
        <v>0</v>
      </c>
      <c r="LI35" s="19" t="n">
        <f aca="false">IF($A35="",0,IF(COUNTIFS(Urlaub!$A$5:$A$604,$A35,Urlaub!$B$5:$B$604,"&lt;="&amp;LI$3,Urlaub!$C$5:$C$604,"&gt;="&amp;LI$3)&gt;0,1,0))</f>
        <v>0</v>
      </c>
      <c r="LJ35" s="19" t="n">
        <f aca="false">IF($A35="",0,IF(COUNTIFS(Urlaub!$A$5:$A$604,$A35,Urlaub!$B$5:$B$604,"&lt;="&amp;LJ$3,Urlaub!$C$5:$C$604,"&gt;="&amp;LJ$3)&gt;0,1,0))</f>
        <v>0</v>
      </c>
      <c r="LK35" s="19" t="n">
        <f aca="false">IF($A35="",0,IF(COUNTIFS(Urlaub!$A$5:$A$604,$A35,Urlaub!$B$5:$B$604,"&lt;="&amp;LK$3,Urlaub!$C$5:$C$604,"&gt;="&amp;LK$3)&gt;0,1,0))</f>
        <v>0</v>
      </c>
      <c r="LL35" s="19" t="n">
        <f aca="false">IF($A35="",0,IF(COUNTIFS(Urlaub!$A$5:$A$604,$A35,Urlaub!$B$5:$B$604,"&lt;="&amp;LL$3,Urlaub!$C$5:$C$604,"&gt;="&amp;LL$3)&gt;0,1,0))</f>
        <v>0</v>
      </c>
      <c r="LM35" s="19" t="n">
        <f aca="false">IF($A35="",0,IF(COUNTIFS(Urlaub!$A$5:$A$604,$A35,Urlaub!$B$5:$B$604,"&lt;="&amp;LM$3,Urlaub!$C$5:$C$604,"&gt;="&amp;LM$3)&gt;0,1,0))</f>
        <v>0</v>
      </c>
      <c r="LN35" s="19" t="n">
        <f aca="false">IF($A35="",0,IF(COUNTIFS(Urlaub!$A$5:$A$604,$A35,Urlaub!$B$5:$B$604,"&lt;="&amp;LN$3,Urlaub!$C$5:$C$604,"&gt;="&amp;LN$3)&gt;0,1,0))</f>
        <v>0</v>
      </c>
      <c r="LO35" s="19" t="n">
        <f aca="false">IF($A35="",0,IF(COUNTIFS(Urlaub!$A$5:$A$604,$A35,Urlaub!$B$5:$B$604,"&lt;="&amp;LO$3,Urlaub!$C$5:$C$604,"&gt;="&amp;LO$3)&gt;0,1,0))</f>
        <v>0</v>
      </c>
      <c r="LP35" s="19" t="n">
        <f aca="false">IF($A35="",0,IF(COUNTIFS(Urlaub!$A$5:$A$604,$A35,Urlaub!$B$5:$B$604,"&lt;="&amp;LP$3,Urlaub!$C$5:$C$604,"&gt;="&amp;LP$3)&gt;0,1,0))</f>
        <v>0</v>
      </c>
      <c r="LQ35" s="19" t="n">
        <f aca="false">IF($A35="",0,IF(COUNTIFS(Urlaub!$A$5:$A$604,$A35,Urlaub!$B$5:$B$604,"&lt;="&amp;LQ$3,Urlaub!$C$5:$C$604,"&gt;="&amp;LQ$3)&gt;0,1,0))</f>
        <v>0</v>
      </c>
      <c r="LR35" s="19" t="n">
        <f aca="false">IF($A35="",0,IF(COUNTIFS(Urlaub!$A$5:$A$604,$A35,Urlaub!$B$5:$B$604,"&lt;="&amp;LR$3,Urlaub!$C$5:$C$604,"&gt;="&amp;LR$3)&gt;0,1,0))</f>
        <v>0</v>
      </c>
      <c r="LS35" s="19" t="n">
        <f aca="false">IF($A35="",0,IF(COUNTIFS(Urlaub!$A$5:$A$604,$A35,Urlaub!$B$5:$B$604,"&lt;="&amp;LS$3,Urlaub!$C$5:$C$604,"&gt;="&amp;LS$3)&gt;0,1,0))</f>
        <v>0</v>
      </c>
      <c r="LT35" s="19" t="n">
        <f aca="false">IF($A35="",0,IF(COUNTIFS(Urlaub!$A$5:$A$604,$A35,Urlaub!$B$5:$B$604,"&lt;="&amp;LT$3,Urlaub!$C$5:$C$604,"&gt;="&amp;LT$3)&gt;0,1,0))</f>
        <v>0</v>
      </c>
      <c r="LU35" s="19" t="n">
        <f aca="false">IF($A35="",0,IF(COUNTIFS(Urlaub!$A$5:$A$604,$A35,Urlaub!$B$5:$B$604,"&lt;="&amp;LU$3,Urlaub!$C$5:$C$604,"&gt;="&amp;LU$3)&gt;0,1,0))</f>
        <v>0</v>
      </c>
      <c r="LV35" s="19" t="n">
        <f aca="false">IF($A35="",0,IF(COUNTIFS(Urlaub!$A$5:$A$604,$A35,Urlaub!$B$5:$B$604,"&lt;="&amp;LV$3,Urlaub!$C$5:$C$604,"&gt;="&amp;LV$3)&gt;0,1,0))</f>
        <v>0</v>
      </c>
      <c r="LW35" s="19" t="n">
        <f aca="false">IF($A35="",0,IF(COUNTIFS(Urlaub!$A$5:$A$604,$A35,Urlaub!$B$5:$B$604,"&lt;="&amp;LW$3,Urlaub!$C$5:$C$604,"&gt;="&amp;LW$3)&gt;0,1,0))</f>
        <v>0</v>
      </c>
      <c r="LX35" s="19" t="n">
        <f aca="false">IF($A35="",0,IF(COUNTIFS(Urlaub!$A$5:$A$604,$A35,Urlaub!$B$5:$B$604,"&lt;="&amp;LX$3,Urlaub!$C$5:$C$604,"&gt;="&amp;LX$3)&gt;0,1,0))</f>
        <v>0</v>
      </c>
      <c r="LY35" s="19" t="n">
        <f aca="false">IF($A35="",0,IF(COUNTIFS(Urlaub!$A$5:$A$604,$A35,Urlaub!$B$5:$B$604,"&lt;="&amp;LY$3,Urlaub!$C$5:$C$604,"&gt;="&amp;LY$3)&gt;0,1,0))</f>
        <v>0</v>
      </c>
      <c r="LZ35" s="19" t="n">
        <f aca="false">IF($A35="",0,IF(COUNTIFS(Urlaub!$A$5:$A$604,$A35,Urlaub!$B$5:$B$604,"&lt;="&amp;LZ$3,Urlaub!$C$5:$C$604,"&gt;="&amp;LZ$3)&gt;0,1,0))</f>
        <v>0</v>
      </c>
      <c r="MA35" s="19" t="n">
        <f aca="false">IF($A35="",0,IF(COUNTIFS(Urlaub!$A$5:$A$604,$A35,Urlaub!$B$5:$B$604,"&lt;="&amp;MA$3,Urlaub!$C$5:$C$604,"&gt;="&amp;MA$3)&gt;0,1,0))</f>
        <v>0</v>
      </c>
      <c r="MB35" s="19" t="n">
        <f aca="false">IF($A35="",0,IF(COUNTIFS(Urlaub!$A$5:$A$604,$A35,Urlaub!$B$5:$B$604,"&lt;="&amp;MB$3,Urlaub!$C$5:$C$604,"&gt;="&amp;MB$3)&gt;0,1,0))</f>
        <v>0</v>
      </c>
      <c r="MC35" s="19" t="n">
        <f aca="false">IF($A35="",0,IF(COUNTIFS(Urlaub!$A$5:$A$604,$A35,Urlaub!$B$5:$B$604,"&lt;="&amp;MC$3,Urlaub!$C$5:$C$604,"&gt;="&amp;MC$3)&gt;0,1,0))</f>
        <v>0</v>
      </c>
      <c r="MD35" s="19" t="n">
        <f aca="false">IF($A35="",0,IF(COUNTIFS(Urlaub!$A$5:$A$604,$A35,Urlaub!$B$5:$B$604,"&lt;="&amp;MD$3,Urlaub!$C$5:$C$604,"&gt;="&amp;MD$3)&gt;0,1,0))</f>
        <v>0</v>
      </c>
      <c r="ME35" s="19" t="n">
        <f aca="false">IF($A35="",0,IF(COUNTIFS(Urlaub!$A$5:$A$604,$A35,Urlaub!$B$5:$B$604,"&lt;="&amp;ME$3,Urlaub!$C$5:$C$604,"&gt;="&amp;ME$3)&gt;0,1,0))</f>
        <v>0</v>
      </c>
      <c r="MF35" s="19" t="n">
        <f aca="false">IF($A35="",0,IF(COUNTIFS(Urlaub!$A$5:$A$604,$A35,Urlaub!$B$5:$B$604,"&lt;="&amp;MF$3,Urlaub!$C$5:$C$604,"&gt;="&amp;MF$3)&gt;0,1,0))</f>
        <v>0</v>
      </c>
      <c r="MG35" s="19" t="n">
        <f aca="false">IF($A35="",0,IF(COUNTIFS(Urlaub!$A$5:$A$604,$A35,Urlaub!$B$5:$B$604,"&lt;="&amp;MG$3,Urlaub!$C$5:$C$604,"&gt;="&amp;MG$3)&gt;0,1,0))</f>
        <v>0</v>
      </c>
      <c r="MH35" s="19" t="n">
        <f aca="false">IF($A35="",0,IF(COUNTIFS(Urlaub!$A$5:$A$604,$A35,Urlaub!$B$5:$B$604,"&lt;="&amp;MH$3,Urlaub!$C$5:$C$604,"&gt;="&amp;MH$3)&gt;0,1,0))</f>
        <v>0</v>
      </c>
      <c r="MI35" s="19" t="n">
        <f aca="false">IF($A35="",0,IF(COUNTIFS(Urlaub!$A$5:$A$604,$A35,Urlaub!$B$5:$B$604,"&lt;="&amp;MI$3,Urlaub!$C$5:$C$604,"&gt;="&amp;MI$3)&gt;0,1,0))</f>
        <v>0</v>
      </c>
      <c r="MJ35" s="19" t="n">
        <f aca="false">IF($A35="",0,IF(COUNTIFS(Urlaub!$A$5:$A$604,$A35,Urlaub!$B$5:$B$604,"&lt;="&amp;MJ$3,Urlaub!$C$5:$C$604,"&gt;="&amp;MJ$3)&gt;0,1,0))</f>
        <v>0</v>
      </c>
      <c r="MK35" s="19" t="n">
        <f aca="false">IF($A35="",0,IF(COUNTIFS(Urlaub!$A$5:$A$604,$A35,Urlaub!$B$5:$B$604,"&lt;="&amp;MK$3,Urlaub!$C$5:$C$604,"&gt;="&amp;MK$3)&gt;0,1,0))</f>
        <v>0</v>
      </c>
      <c r="ML35" s="19" t="n">
        <f aca="false">IF($A35="",0,IF(COUNTIFS(Urlaub!$A$5:$A$604,$A35,Urlaub!$B$5:$B$604,"&lt;="&amp;ML$3,Urlaub!$C$5:$C$604,"&gt;="&amp;ML$3)&gt;0,1,0))</f>
        <v>0</v>
      </c>
      <c r="MM35" s="19" t="n">
        <f aca="false">IF($A35="",0,IF(COUNTIFS(Urlaub!$A$5:$A$604,$A35,Urlaub!$B$5:$B$604,"&lt;="&amp;MM$3,Urlaub!$C$5:$C$604,"&gt;="&amp;MM$3)&gt;0,1,0))</f>
        <v>0</v>
      </c>
      <c r="MN35" s="19" t="n">
        <f aca="false">IF($A35="",0,IF(COUNTIFS(Urlaub!$A$5:$A$604,$A35,Urlaub!$B$5:$B$604,"&lt;="&amp;MN$3,Urlaub!$C$5:$C$604,"&gt;="&amp;MN$3)&gt;0,1,0))</f>
        <v>0</v>
      </c>
      <c r="MO35" s="19" t="n">
        <f aca="false">IF($A35="",0,IF(COUNTIFS(Urlaub!$A$5:$A$604,$A35,Urlaub!$B$5:$B$604,"&lt;="&amp;MO$3,Urlaub!$C$5:$C$604,"&gt;="&amp;MO$3)&gt;0,1,0))</f>
        <v>0</v>
      </c>
      <c r="MP35" s="19" t="n">
        <f aca="false">IF($A35="",0,IF(COUNTIFS(Urlaub!$A$5:$A$604,$A35,Urlaub!$B$5:$B$604,"&lt;="&amp;MP$3,Urlaub!$C$5:$C$604,"&gt;="&amp;MP$3)&gt;0,1,0))</f>
        <v>0</v>
      </c>
      <c r="MQ35" s="19" t="n">
        <f aca="false">IF($A35="",0,IF(COUNTIFS(Urlaub!$A$5:$A$604,$A35,Urlaub!$B$5:$B$604,"&lt;="&amp;MQ$3,Urlaub!$C$5:$C$604,"&gt;="&amp;MQ$3)&gt;0,1,0))</f>
        <v>0</v>
      </c>
      <c r="MR35" s="19" t="n">
        <f aca="false">IF($A35="",0,IF(COUNTIFS(Urlaub!$A$5:$A$604,$A35,Urlaub!$B$5:$B$604,"&lt;="&amp;MR$3,Urlaub!$C$5:$C$604,"&gt;="&amp;MR$3)&gt;0,1,0))</f>
        <v>0</v>
      </c>
      <c r="MS35" s="19" t="n">
        <f aca="false">IF($A35="",0,IF(COUNTIFS(Urlaub!$A$5:$A$604,$A35,Urlaub!$B$5:$B$604,"&lt;="&amp;MS$3,Urlaub!$C$5:$C$604,"&gt;="&amp;MS$3)&gt;0,1,0))</f>
        <v>0</v>
      </c>
      <c r="MT35" s="19" t="n">
        <f aca="false">IF($A35="",0,IF(COUNTIFS(Urlaub!$A$5:$A$604,$A35,Urlaub!$B$5:$B$604,"&lt;="&amp;MT$3,Urlaub!$C$5:$C$604,"&gt;="&amp;MT$3)&gt;0,1,0))</f>
        <v>0</v>
      </c>
      <c r="MU35" s="19" t="n">
        <f aca="false">IF($A35="",0,IF(COUNTIFS(Urlaub!$A$5:$A$604,$A35,Urlaub!$B$5:$B$604,"&lt;="&amp;MU$3,Urlaub!$C$5:$C$604,"&gt;="&amp;MU$3)&gt;0,1,0))</f>
        <v>0</v>
      </c>
      <c r="MV35" s="19" t="n">
        <f aca="false">IF($A35="",0,IF(COUNTIFS(Urlaub!$A$5:$A$604,$A35,Urlaub!$B$5:$B$604,"&lt;="&amp;MV$3,Urlaub!$C$5:$C$604,"&gt;="&amp;MV$3)&gt;0,1,0))</f>
        <v>0</v>
      </c>
      <c r="MW35" s="19" t="n">
        <f aca="false">IF($A35="",0,IF(COUNTIFS(Urlaub!$A$5:$A$604,$A35,Urlaub!$B$5:$B$604,"&lt;="&amp;MW$3,Urlaub!$C$5:$C$604,"&gt;="&amp;MW$3)&gt;0,1,0))</f>
        <v>0</v>
      </c>
      <c r="MX35" s="19" t="n">
        <f aca="false">IF($A35="",0,IF(COUNTIFS(Urlaub!$A$5:$A$604,$A35,Urlaub!$B$5:$B$604,"&lt;="&amp;MX$3,Urlaub!$C$5:$C$604,"&gt;="&amp;MX$3)&gt;0,1,0))</f>
        <v>0</v>
      </c>
      <c r="MY35" s="19" t="n">
        <f aca="false">IF($A35="",0,IF(COUNTIFS(Urlaub!$A$5:$A$604,$A35,Urlaub!$B$5:$B$604,"&lt;="&amp;MY$3,Urlaub!$C$5:$C$604,"&gt;="&amp;MY$3)&gt;0,1,0))</f>
        <v>0</v>
      </c>
      <c r="MZ35" s="19" t="n">
        <f aca="false">IF($A35="",0,IF(COUNTIFS(Urlaub!$A$5:$A$604,$A35,Urlaub!$B$5:$B$604,"&lt;="&amp;MZ$3,Urlaub!$C$5:$C$604,"&gt;="&amp;MZ$3)&gt;0,1,0))</f>
        <v>0</v>
      </c>
      <c r="NA35" s="19" t="n">
        <f aca="false">IF($A35="",0,IF(COUNTIFS(Urlaub!$A$5:$A$604,$A35,Urlaub!$B$5:$B$604,"&lt;="&amp;NA$3,Urlaub!$C$5:$C$604,"&gt;="&amp;NA$3)&gt;0,1,0))</f>
        <v>0</v>
      </c>
      <c r="NB35" s="19" t="n">
        <f aca="false">IF($A35="",0,IF(COUNTIFS(Urlaub!$A$5:$A$604,$A35,Urlaub!$B$5:$B$604,"&lt;="&amp;NB$3,Urlaub!$C$5:$C$604,"&gt;="&amp;NB$3)&gt;0,1,0))</f>
        <v>0</v>
      </c>
      <c r="NC35" s="19" t="n">
        <f aca="false">IF($A35="",0,IF(COUNTIFS(Urlaub!$A$5:$A$604,$A35,Urlaub!$B$5:$B$604,"&lt;="&amp;NC$3,Urlaub!$C$5:$C$604,"&gt;="&amp;NC$3)&gt;0,1,0))</f>
        <v>0</v>
      </c>
      <c r="ND35" s="19" t="n">
        <f aca="false">IF($A35="",0,IF(COUNTIFS(Urlaub!$A$5:$A$604,$A35,Urlaub!$B$5:$B$604,"&lt;="&amp;ND$3,Urlaub!$C$5:$C$604,"&gt;="&amp;ND$3)&gt;0,1,0))</f>
        <v>0</v>
      </c>
      <c r="NE35" s="19" t="n">
        <f aca="false">IF($A35="",0,IF(COUNTIFS(Urlaub!$A$5:$A$604,$A35,Urlaub!$B$5:$B$604,"&lt;="&amp;NE$3,Urlaub!$C$5:$C$604,"&gt;="&amp;NE$3)&gt;0,1,0))</f>
        <v>0</v>
      </c>
      <c r="NF35" s="19" t="n">
        <f aca="false">IF($A35="",0,IF(COUNTIFS(Urlaub!$A$5:$A$604,$A35,Urlaub!$B$5:$B$604,"&lt;="&amp;NF$3,Urlaub!$C$5:$C$604,"&gt;="&amp;NF$3)&gt;0,1,0))</f>
        <v>0</v>
      </c>
      <c r="NG35" s="19" t="n">
        <f aca="false">IF($A35="",0,IF(COUNTIFS(Urlaub!$A$5:$A$604,$A35,Urlaub!$B$5:$B$604,"&lt;="&amp;NG$3,Urlaub!$C$5:$C$604,"&gt;="&amp;NG$3)&gt;0,1,0))</f>
        <v>0</v>
      </c>
      <c r="NH35" s="19" t="n">
        <f aca="false">IF($A35="",0,IF(COUNTIFS(Urlaub!$A$5:$A$604,$A35,Urlaub!$B$5:$B$604,"&lt;="&amp;NH$3,Urlaub!$C$5:$C$604,"&gt;="&amp;NH$3)&gt;0,1,0))</f>
        <v>0</v>
      </c>
    </row>
    <row r="36" customFormat="false" ht="15" hidden="false" customHeight="false" outlineLevel="0" collapsed="false">
      <c r="A36" s="5" t="str">
        <f aca="false">IF(Team!A36="","",Team!A36)</f>
        <v/>
      </c>
      <c r="B36" s="8" t="str">
        <f aca="false">IF(Team!B36="","",Team!B36)</f>
        <v/>
      </c>
      <c r="C36" s="8" t="str">
        <f aca="false">IF(Team!C36="","",Team!C36)</f>
        <v/>
      </c>
      <c r="D36" s="8" t="str">
        <f aca="false">IF(Team!D36="","",Team!D36)</f>
        <v/>
      </c>
      <c r="E36" s="8" t="str">
        <f aca="false">IF(Team!E36="","",Team!E36)</f>
        <v/>
      </c>
      <c r="F36" s="8" t="str">
        <f aca="false">IF(Team!F36="","",Team!F36)</f>
        <v/>
      </c>
      <c r="G36" s="19" t="n">
        <f aca="false">IF($A36="",0,IF(COUNTIFS(Urlaub!$A$5:$A$604,$A36,Urlaub!$B$5:$B$604,"&lt;="&amp;G$3,Urlaub!$C$5:$C$604,"&gt;="&amp;G$3)&gt;0,1,0))</f>
        <v>0</v>
      </c>
      <c r="H36" s="19" t="n">
        <f aca="false">IF($A36="",0,IF(COUNTIFS(Urlaub!$A$5:$A$604,$A36,Urlaub!$B$5:$B$604,"&lt;="&amp;H$3,Urlaub!$C$5:$C$604,"&gt;="&amp;H$3)&gt;0,1,0))</f>
        <v>0</v>
      </c>
      <c r="I36" s="19" t="n">
        <f aca="false">IF($A36="",0,IF(COUNTIFS(Urlaub!$A$5:$A$604,$A36,Urlaub!$B$5:$B$604,"&lt;="&amp;I$3,Urlaub!$C$5:$C$604,"&gt;="&amp;I$3)&gt;0,1,0))</f>
        <v>0</v>
      </c>
      <c r="J36" s="19" t="n">
        <f aca="false">IF($A36="",0,IF(COUNTIFS(Urlaub!$A$5:$A$604,$A36,Urlaub!$B$5:$B$604,"&lt;="&amp;J$3,Urlaub!$C$5:$C$604,"&gt;="&amp;J$3)&gt;0,1,0))</f>
        <v>0</v>
      </c>
      <c r="K36" s="19" t="n">
        <f aca="false">IF($A36="",0,IF(COUNTIFS(Urlaub!$A$5:$A$604,$A36,Urlaub!$B$5:$B$604,"&lt;="&amp;K$3,Urlaub!$C$5:$C$604,"&gt;="&amp;K$3)&gt;0,1,0))</f>
        <v>0</v>
      </c>
      <c r="L36" s="19" t="n">
        <f aca="false">IF($A36="",0,IF(COUNTIFS(Urlaub!$A$5:$A$604,$A36,Urlaub!$B$5:$B$604,"&lt;="&amp;L$3,Urlaub!$C$5:$C$604,"&gt;="&amp;L$3)&gt;0,1,0))</f>
        <v>0</v>
      </c>
      <c r="M36" s="19" t="n">
        <f aca="false">IF($A36="",0,IF(COUNTIFS(Urlaub!$A$5:$A$604,$A36,Urlaub!$B$5:$B$604,"&lt;="&amp;M$3,Urlaub!$C$5:$C$604,"&gt;="&amp;M$3)&gt;0,1,0))</f>
        <v>0</v>
      </c>
      <c r="N36" s="19" t="n">
        <f aca="false">IF($A36="",0,IF(COUNTIFS(Urlaub!$A$5:$A$604,$A36,Urlaub!$B$5:$B$604,"&lt;="&amp;N$3,Urlaub!$C$5:$C$604,"&gt;="&amp;N$3)&gt;0,1,0))</f>
        <v>0</v>
      </c>
      <c r="O36" s="19" t="n">
        <f aca="false">IF($A36="",0,IF(COUNTIFS(Urlaub!$A$5:$A$604,$A36,Urlaub!$B$5:$B$604,"&lt;="&amp;O$3,Urlaub!$C$5:$C$604,"&gt;="&amp;O$3)&gt;0,1,0))</f>
        <v>0</v>
      </c>
      <c r="P36" s="19" t="n">
        <f aca="false">IF($A36="",0,IF(COUNTIFS(Urlaub!$A$5:$A$604,$A36,Urlaub!$B$5:$B$604,"&lt;="&amp;P$3,Urlaub!$C$5:$C$604,"&gt;="&amp;P$3)&gt;0,1,0))</f>
        <v>0</v>
      </c>
      <c r="Q36" s="19" t="n">
        <f aca="false">IF($A36="",0,IF(COUNTIFS(Urlaub!$A$5:$A$604,$A36,Urlaub!$B$5:$B$604,"&lt;="&amp;Q$3,Urlaub!$C$5:$C$604,"&gt;="&amp;Q$3)&gt;0,1,0))</f>
        <v>0</v>
      </c>
      <c r="R36" s="19" t="n">
        <f aca="false">IF($A36="",0,IF(COUNTIFS(Urlaub!$A$5:$A$604,$A36,Urlaub!$B$5:$B$604,"&lt;="&amp;R$3,Urlaub!$C$5:$C$604,"&gt;="&amp;R$3)&gt;0,1,0))</f>
        <v>0</v>
      </c>
      <c r="S36" s="19" t="n">
        <f aca="false">IF($A36="",0,IF(COUNTIFS(Urlaub!$A$5:$A$604,$A36,Urlaub!$B$5:$B$604,"&lt;="&amp;S$3,Urlaub!$C$5:$C$604,"&gt;="&amp;S$3)&gt;0,1,0))</f>
        <v>0</v>
      </c>
      <c r="T36" s="19" t="n">
        <f aca="false">IF($A36="",0,IF(COUNTIFS(Urlaub!$A$5:$A$604,$A36,Urlaub!$B$5:$B$604,"&lt;="&amp;T$3,Urlaub!$C$5:$C$604,"&gt;="&amp;T$3)&gt;0,1,0))</f>
        <v>0</v>
      </c>
      <c r="U36" s="19" t="n">
        <f aca="false">IF($A36="",0,IF(COUNTIFS(Urlaub!$A$5:$A$604,$A36,Urlaub!$B$5:$B$604,"&lt;="&amp;U$3,Urlaub!$C$5:$C$604,"&gt;="&amp;U$3)&gt;0,1,0))</f>
        <v>0</v>
      </c>
      <c r="V36" s="19" t="n">
        <f aca="false">IF($A36="",0,IF(COUNTIFS(Urlaub!$A$5:$A$604,$A36,Urlaub!$B$5:$B$604,"&lt;="&amp;V$3,Urlaub!$C$5:$C$604,"&gt;="&amp;V$3)&gt;0,1,0))</f>
        <v>0</v>
      </c>
      <c r="W36" s="19" t="n">
        <f aca="false">IF($A36="",0,IF(COUNTIFS(Urlaub!$A$5:$A$604,$A36,Urlaub!$B$5:$B$604,"&lt;="&amp;W$3,Urlaub!$C$5:$C$604,"&gt;="&amp;W$3)&gt;0,1,0))</f>
        <v>0</v>
      </c>
      <c r="X36" s="19" t="n">
        <f aca="false">IF($A36="",0,IF(COUNTIFS(Urlaub!$A$5:$A$604,$A36,Urlaub!$B$5:$B$604,"&lt;="&amp;X$3,Urlaub!$C$5:$C$604,"&gt;="&amp;X$3)&gt;0,1,0))</f>
        <v>0</v>
      </c>
      <c r="Y36" s="19" t="n">
        <f aca="false">IF($A36="",0,IF(COUNTIFS(Urlaub!$A$5:$A$604,$A36,Urlaub!$B$5:$B$604,"&lt;="&amp;Y$3,Urlaub!$C$5:$C$604,"&gt;="&amp;Y$3)&gt;0,1,0))</f>
        <v>0</v>
      </c>
      <c r="Z36" s="19" t="n">
        <f aca="false">IF($A36="",0,IF(COUNTIFS(Urlaub!$A$5:$A$604,$A36,Urlaub!$B$5:$B$604,"&lt;="&amp;Z$3,Urlaub!$C$5:$C$604,"&gt;="&amp;Z$3)&gt;0,1,0))</f>
        <v>0</v>
      </c>
      <c r="AA36" s="19" t="n">
        <f aca="false">IF($A36="",0,IF(COUNTIFS(Urlaub!$A$5:$A$604,$A36,Urlaub!$B$5:$B$604,"&lt;="&amp;AA$3,Urlaub!$C$5:$C$604,"&gt;="&amp;AA$3)&gt;0,1,0))</f>
        <v>0</v>
      </c>
      <c r="AB36" s="19" t="n">
        <f aca="false">IF($A36="",0,IF(COUNTIFS(Urlaub!$A$5:$A$604,$A36,Urlaub!$B$5:$B$604,"&lt;="&amp;AB$3,Urlaub!$C$5:$C$604,"&gt;="&amp;AB$3)&gt;0,1,0))</f>
        <v>0</v>
      </c>
      <c r="AC36" s="19" t="n">
        <f aca="false">IF($A36="",0,IF(COUNTIFS(Urlaub!$A$5:$A$604,$A36,Urlaub!$B$5:$B$604,"&lt;="&amp;AC$3,Urlaub!$C$5:$C$604,"&gt;="&amp;AC$3)&gt;0,1,0))</f>
        <v>0</v>
      </c>
      <c r="AD36" s="19" t="n">
        <f aca="false">IF($A36="",0,IF(COUNTIFS(Urlaub!$A$5:$A$604,$A36,Urlaub!$B$5:$B$604,"&lt;="&amp;AD$3,Urlaub!$C$5:$C$604,"&gt;="&amp;AD$3)&gt;0,1,0))</f>
        <v>0</v>
      </c>
      <c r="AE36" s="19" t="n">
        <f aca="false">IF($A36="",0,IF(COUNTIFS(Urlaub!$A$5:$A$604,$A36,Urlaub!$B$5:$B$604,"&lt;="&amp;AE$3,Urlaub!$C$5:$C$604,"&gt;="&amp;AE$3)&gt;0,1,0))</f>
        <v>0</v>
      </c>
      <c r="AF36" s="19" t="n">
        <f aca="false">IF($A36="",0,IF(COUNTIFS(Urlaub!$A$5:$A$604,$A36,Urlaub!$B$5:$B$604,"&lt;="&amp;AF$3,Urlaub!$C$5:$C$604,"&gt;="&amp;AF$3)&gt;0,1,0))</f>
        <v>0</v>
      </c>
      <c r="AG36" s="19" t="n">
        <f aca="false">IF($A36="",0,IF(COUNTIFS(Urlaub!$A$5:$A$604,$A36,Urlaub!$B$5:$B$604,"&lt;="&amp;AG$3,Urlaub!$C$5:$C$604,"&gt;="&amp;AG$3)&gt;0,1,0))</f>
        <v>0</v>
      </c>
      <c r="AH36" s="19" t="n">
        <f aca="false">IF($A36="",0,IF(COUNTIFS(Urlaub!$A$5:$A$604,$A36,Urlaub!$B$5:$B$604,"&lt;="&amp;AH$3,Urlaub!$C$5:$C$604,"&gt;="&amp;AH$3)&gt;0,1,0))</f>
        <v>0</v>
      </c>
      <c r="AI36" s="19" t="n">
        <f aca="false">IF($A36="",0,IF(COUNTIFS(Urlaub!$A$5:$A$604,$A36,Urlaub!$B$5:$B$604,"&lt;="&amp;AI$3,Urlaub!$C$5:$C$604,"&gt;="&amp;AI$3)&gt;0,1,0))</f>
        <v>0</v>
      </c>
      <c r="AJ36" s="19" t="n">
        <f aca="false">IF($A36="",0,IF(COUNTIFS(Urlaub!$A$5:$A$604,$A36,Urlaub!$B$5:$B$604,"&lt;="&amp;AJ$3,Urlaub!$C$5:$C$604,"&gt;="&amp;AJ$3)&gt;0,1,0))</f>
        <v>0</v>
      </c>
      <c r="AK36" s="19" t="n">
        <f aca="false">IF($A36="",0,IF(COUNTIFS(Urlaub!$A$5:$A$604,$A36,Urlaub!$B$5:$B$604,"&lt;="&amp;AK$3,Urlaub!$C$5:$C$604,"&gt;="&amp;AK$3)&gt;0,1,0))</f>
        <v>0</v>
      </c>
      <c r="AL36" s="19" t="n">
        <f aca="false">IF($A36="",0,IF(COUNTIFS(Urlaub!$A$5:$A$604,$A36,Urlaub!$B$5:$B$604,"&lt;="&amp;AL$3,Urlaub!$C$5:$C$604,"&gt;="&amp;AL$3)&gt;0,1,0))</f>
        <v>0</v>
      </c>
      <c r="AM36" s="19" t="n">
        <f aca="false">IF($A36="",0,IF(COUNTIFS(Urlaub!$A$5:$A$604,$A36,Urlaub!$B$5:$B$604,"&lt;="&amp;AM$3,Urlaub!$C$5:$C$604,"&gt;="&amp;AM$3)&gt;0,1,0))</f>
        <v>0</v>
      </c>
      <c r="AN36" s="19" t="n">
        <f aca="false">IF($A36="",0,IF(COUNTIFS(Urlaub!$A$5:$A$604,$A36,Urlaub!$B$5:$B$604,"&lt;="&amp;AN$3,Urlaub!$C$5:$C$604,"&gt;="&amp;AN$3)&gt;0,1,0))</f>
        <v>0</v>
      </c>
      <c r="AO36" s="19" t="n">
        <f aca="false">IF($A36="",0,IF(COUNTIFS(Urlaub!$A$5:$A$604,$A36,Urlaub!$B$5:$B$604,"&lt;="&amp;AO$3,Urlaub!$C$5:$C$604,"&gt;="&amp;AO$3)&gt;0,1,0))</f>
        <v>0</v>
      </c>
      <c r="AP36" s="19" t="n">
        <f aca="false">IF($A36="",0,IF(COUNTIFS(Urlaub!$A$5:$A$604,$A36,Urlaub!$B$5:$B$604,"&lt;="&amp;AP$3,Urlaub!$C$5:$C$604,"&gt;="&amp;AP$3)&gt;0,1,0))</f>
        <v>0</v>
      </c>
      <c r="AQ36" s="19" t="n">
        <f aca="false">IF($A36="",0,IF(COUNTIFS(Urlaub!$A$5:$A$604,$A36,Urlaub!$B$5:$B$604,"&lt;="&amp;AQ$3,Urlaub!$C$5:$C$604,"&gt;="&amp;AQ$3)&gt;0,1,0))</f>
        <v>0</v>
      </c>
      <c r="AR36" s="19" t="n">
        <f aca="false">IF($A36="",0,IF(COUNTIFS(Urlaub!$A$5:$A$604,$A36,Urlaub!$B$5:$B$604,"&lt;="&amp;AR$3,Urlaub!$C$5:$C$604,"&gt;="&amp;AR$3)&gt;0,1,0))</f>
        <v>0</v>
      </c>
      <c r="AS36" s="19" t="n">
        <f aca="false">IF($A36="",0,IF(COUNTIFS(Urlaub!$A$5:$A$604,$A36,Urlaub!$B$5:$B$604,"&lt;="&amp;AS$3,Urlaub!$C$5:$C$604,"&gt;="&amp;AS$3)&gt;0,1,0))</f>
        <v>0</v>
      </c>
      <c r="AT36" s="19" t="n">
        <f aca="false">IF($A36="",0,IF(COUNTIFS(Urlaub!$A$5:$A$604,$A36,Urlaub!$B$5:$B$604,"&lt;="&amp;AT$3,Urlaub!$C$5:$C$604,"&gt;="&amp;AT$3)&gt;0,1,0))</f>
        <v>0</v>
      </c>
      <c r="AU36" s="19" t="n">
        <f aca="false">IF($A36="",0,IF(COUNTIFS(Urlaub!$A$5:$A$604,$A36,Urlaub!$B$5:$B$604,"&lt;="&amp;AU$3,Urlaub!$C$5:$C$604,"&gt;="&amp;AU$3)&gt;0,1,0))</f>
        <v>0</v>
      </c>
      <c r="AV36" s="19" t="n">
        <f aca="false">IF($A36="",0,IF(COUNTIFS(Urlaub!$A$5:$A$604,$A36,Urlaub!$B$5:$B$604,"&lt;="&amp;AV$3,Urlaub!$C$5:$C$604,"&gt;="&amp;AV$3)&gt;0,1,0))</f>
        <v>0</v>
      </c>
      <c r="AW36" s="19" t="n">
        <f aca="false">IF($A36="",0,IF(COUNTIFS(Urlaub!$A$5:$A$604,$A36,Urlaub!$B$5:$B$604,"&lt;="&amp;AW$3,Urlaub!$C$5:$C$604,"&gt;="&amp;AW$3)&gt;0,1,0))</f>
        <v>0</v>
      </c>
      <c r="AX36" s="19" t="n">
        <f aca="false">IF($A36="",0,IF(COUNTIFS(Urlaub!$A$5:$A$604,$A36,Urlaub!$B$5:$B$604,"&lt;="&amp;AX$3,Urlaub!$C$5:$C$604,"&gt;="&amp;AX$3)&gt;0,1,0))</f>
        <v>0</v>
      </c>
      <c r="AY36" s="19" t="n">
        <f aca="false">IF($A36="",0,IF(COUNTIFS(Urlaub!$A$5:$A$604,$A36,Urlaub!$B$5:$B$604,"&lt;="&amp;AY$3,Urlaub!$C$5:$C$604,"&gt;="&amp;AY$3)&gt;0,1,0))</f>
        <v>0</v>
      </c>
      <c r="AZ36" s="19" t="n">
        <f aca="false">IF($A36="",0,IF(COUNTIFS(Urlaub!$A$5:$A$604,$A36,Urlaub!$B$5:$B$604,"&lt;="&amp;AZ$3,Urlaub!$C$5:$C$604,"&gt;="&amp;AZ$3)&gt;0,1,0))</f>
        <v>0</v>
      </c>
      <c r="BA36" s="19" t="n">
        <f aca="false">IF($A36="",0,IF(COUNTIFS(Urlaub!$A$5:$A$604,$A36,Urlaub!$B$5:$B$604,"&lt;="&amp;BA$3,Urlaub!$C$5:$C$604,"&gt;="&amp;BA$3)&gt;0,1,0))</f>
        <v>0</v>
      </c>
      <c r="BB36" s="19" t="n">
        <f aca="false">IF($A36="",0,IF(COUNTIFS(Urlaub!$A$5:$A$604,$A36,Urlaub!$B$5:$B$604,"&lt;="&amp;BB$3,Urlaub!$C$5:$C$604,"&gt;="&amp;BB$3)&gt;0,1,0))</f>
        <v>0</v>
      </c>
      <c r="BC36" s="19" t="n">
        <f aca="false">IF($A36="",0,IF(COUNTIFS(Urlaub!$A$5:$A$604,$A36,Urlaub!$B$5:$B$604,"&lt;="&amp;BC$3,Urlaub!$C$5:$C$604,"&gt;="&amp;BC$3)&gt;0,1,0))</f>
        <v>0</v>
      </c>
      <c r="BD36" s="19" t="n">
        <f aca="false">IF($A36="",0,IF(COUNTIFS(Urlaub!$A$5:$A$604,$A36,Urlaub!$B$5:$B$604,"&lt;="&amp;BD$3,Urlaub!$C$5:$C$604,"&gt;="&amp;BD$3)&gt;0,1,0))</f>
        <v>0</v>
      </c>
      <c r="BE36" s="19" t="n">
        <f aca="false">IF($A36="",0,IF(COUNTIFS(Urlaub!$A$5:$A$604,$A36,Urlaub!$B$5:$B$604,"&lt;="&amp;BE$3,Urlaub!$C$5:$C$604,"&gt;="&amp;BE$3)&gt;0,1,0))</f>
        <v>0</v>
      </c>
      <c r="BF36" s="19" t="n">
        <f aca="false">IF($A36="",0,IF(COUNTIFS(Urlaub!$A$5:$A$604,$A36,Urlaub!$B$5:$B$604,"&lt;="&amp;BF$3,Urlaub!$C$5:$C$604,"&gt;="&amp;BF$3)&gt;0,1,0))</f>
        <v>0</v>
      </c>
      <c r="BG36" s="19" t="n">
        <f aca="false">IF($A36="",0,IF(COUNTIFS(Urlaub!$A$5:$A$604,$A36,Urlaub!$B$5:$B$604,"&lt;="&amp;BG$3,Urlaub!$C$5:$C$604,"&gt;="&amp;BG$3)&gt;0,1,0))</f>
        <v>0</v>
      </c>
      <c r="BH36" s="19" t="n">
        <f aca="false">IF($A36="",0,IF(COUNTIFS(Urlaub!$A$5:$A$604,$A36,Urlaub!$B$5:$B$604,"&lt;="&amp;BH$3,Urlaub!$C$5:$C$604,"&gt;="&amp;BH$3)&gt;0,1,0))</f>
        <v>0</v>
      </c>
      <c r="BI36" s="19" t="n">
        <f aca="false">IF($A36="",0,IF(COUNTIFS(Urlaub!$A$5:$A$604,$A36,Urlaub!$B$5:$B$604,"&lt;="&amp;BI$3,Urlaub!$C$5:$C$604,"&gt;="&amp;BI$3)&gt;0,1,0))</f>
        <v>0</v>
      </c>
      <c r="BJ36" s="19" t="n">
        <f aca="false">IF($A36="",0,IF(COUNTIFS(Urlaub!$A$5:$A$604,$A36,Urlaub!$B$5:$B$604,"&lt;="&amp;BJ$3,Urlaub!$C$5:$C$604,"&gt;="&amp;BJ$3)&gt;0,1,0))</f>
        <v>0</v>
      </c>
      <c r="BK36" s="19" t="n">
        <f aca="false">IF($A36="",0,IF(COUNTIFS(Urlaub!$A$5:$A$604,$A36,Urlaub!$B$5:$B$604,"&lt;="&amp;BK$3,Urlaub!$C$5:$C$604,"&gt;="&amp;BK$3)&gt;0,1,0))</f>
        <v>0</v>
      </c>
      <c r="BL36" s="19" t="n">
        <f aca="false">IF($A36="",0,IF(COUNTIFS(Urlaub!$A$5:$A$604,$A36,Urlaub!$B$5:$B$604,"&lt;="&amp;BL$3,Urlaub!$C$5:$C$604,"&gt;="&amp;BL$3)&gt;0,1,0))</f>
        <v>0</v>
      </c>
      <c r="BM36" s="19" t="n">
        <f aca="false">IF($A36="",0,IF(COUNTIFS(Urlaub!$A$5:$A$604,$A36,Urlaub!$B$5:$B$604,"&lt;="&amp;BM$3,Urlaub!$C$5:$C$604,"&gt;="&amp;BM$3)&gt;0,1,0))</f>
        <v>0</v>
      </c>
      <c r="BN36" s="19" t="n">
        <f aca="false">IF($A36="",0,IF(COUNTIFS(Urlaub!$A$5:$A$604,$A36,Urlaub!$B$5:$B$604,"&lt;="&amp;BN$3,Urlaub!$C$5:$C$604,"&gt;="&amp;BN$3)&gt;0,1,0))</f>
        <v>0</v>
      </c>
      <c r="BO36" s="19" t="n">
        <f aca="false">IF($A36="",0,IF(COUNTIFS(Urlaub!$A$5:$A$604,$A36,Urlaub!$B$5:$B$604,"&lt;="&amp;BO$3,Urlaub!$C$5:$C$604,"&gt;="&amp;BO$3)&gt;0,1,0))</f>
        <v>0</v>
      </c>
      <c r="BP36" s="19" t="n">
        <f aca="false">IF($A36="",0,IF(COUNTIFS(Urlaub!$A$5:$A$604,$A36,Urlaub!$B$5:$B$604,"&lt;="&amp;BP$3,Urlaub!$C$5:$C$604,"&gt;="&amp;BP$3)&gt;0,1,0))</f>
        <v>0</v>
      </c>
      <c r="BQ36" s="19" t="n">
        <f aca="false">IF($A36="",0,IF(COUNTIFS(Urlaub!$A$5:$A$604,$A36,Urlaub!$B$5:$B$604,"&lt;="&amp;BQ$3,Urlaub!$C$5:$C$604,"&gt;="&amp;BQ$3)&gt;0,1,0))</f>
        <v>0</v>
      </c>
      <c r="BR36" s="19" t="n">
        <f aca="false">IF($A36="",0,IF(COUNTIFS(Urlaub!$A$5:$A$604,$A36,Urlaub!$B$5:$B$604,"&lt;="&amp;BR$3,Urlaub!$C$5:$C$604,"&gt;="&amp;BR$3)&gt;0,1,0))</f>
        <v>0</v>
      </c>
      <c r="BS36" s="19" t="n">
        <f aca="false">IF($A36="",0,IF(COUNTIFS(Urlaub!$A$5:$A$604,$A36,Urlaub!$B$5:$B$604,"&lt;="&amp;BS$3,Urlaub!$C$5:$C$604,"&gt;="&amp;BS$3)&gt;0,1,0))</f>
        <v>0</v>
      </c>
      <c r="BT36" s="19" t="n">
        <f aca="false">IF($A36="",0,IF(COUNTIFS(Urlaub!$A$5:$A$604,$A36,Urlaub!$B$5:$B$604,"&lt;="&amp;BT$3,Urlaub!$C$5:$C$604,"&gt;="&amp;BT$3)&gt;0,1,0))</f>
        <v>0</v>
      </c>
      <c r="BU36" s="19" t="n">
        <f aca="false">IF($A36="",0,IF(COUNTIFS(Urlaub!$A$5:$A$604,$A36,Urlaub!$B$5:$B$604,"&lt;="&amp;BU$3,Urlaub!$C$5:$C$604,"&gt;="&amp;BU$3)&gt;0,1,0))</f>
        <v>0</v>
      </c>
      <c r="BV36" s="19" t="n">
        <f aca="false">IF($A36="",0,IF(COUNTIFS(Urlaub!$A$5:$A$604,$A36,Urlaub!$B$5:$B$604,"&lt;="&amp;BV$3,Urlaub!$C$5:$C$604,"&gt;="&amp;BV$3)&gt;0,1,0))</f>
        <v>0</v>
      </c>
      <c r="BW36" s="19" t="n">
        <f aca="false">IF($A36="",0,IF(COUNTIFS(Urlaub!$A$5:$A$604,$A36,Urlaub!$B$5:$B$604,"&lt;="&amp;BW$3,Urlaub!$C$5:$C$604,"&gt;="&amp;BW$3)&gt;0,1,0))</f>
        <v>0</v>
      </c>
      <c r="BX36" s="19" t="n">
        <f aca="false">IF($A36="",0,IF(COUNTIFS(Urlaub!$A$5:$A$604,$A36,Urlaub!$B$5:$B$604,"&lt;="&amp;BX$3,Urlaub!$C$5:$C$604,"&gt;="&amp;BX$3)&gt;0,1,0))</f>
        <v>0</v>
      </c>
      <c r="BY36" s="19" t="n">
        <f aca="false">IF($A36="",0,IF(COUNTIFS(Urlaub!$A$5:$A$604,$A36,Urlaub!$B$5:$B$604,"&lt;="&amp;BY$3,Urlaub!$C$5:$C$604,"&gt;="&amp;BY$3)&gt;0,1,0))</f>
        <v>0</v>
      </c>
      <c r="BZ36" s="19" t="n">
        <f aca="false">IF($A36="",0,IF(COUNTIFS(Urlaub!$A$5:$A$604,$A36,Urlaub!$B$5:$B$604,"&lt;="&amp;BZ$3,Urlaub!$C$5:$C$604,"&gt;="&amp;BZ$3)&gt;0,1,0))</f>
        <v>0</v>
      </c>
      <c r="CA36" s="19" t="n">
        <f aca="false">IF($A36="",0,IF(COUNTIFS(Urlaub!$A$5:$A$604,$A36,Urlaub!$B$5:$B$604,"&lt;="&amp;CA$3,Urlaub!$C$5:$C$604,"&gt;="&amp;CA$3)&gt;0,1,0))</f>
        <v>0</v>
      </c>
      <c r="CB36" s="19" t="n">
        <f aca="false">IF($A36="",0,IF(COUNTIFS(Urlaub!$A$5:$A$604,$A36,Urlaub!$B$5:$B$604,"&lt;="&amp;CB$3,Urlaub!$C$5:$C$604,"&gt;="&amp;CB$3)&gt;0,1,0))</f>
        <v>0</v>
      </c>
      <c r="CC36" s="19" t="n">
        <f aca="false">IF($A36="",0,IF(COUNTIFS(Urlaub!$A$5:$A$604,$A36,Urlaub!$B$5:$B$604,"&lt;="&amp;CC$3,Urlaub!$C$5:$C$604,"&gt;="&amp;CC$3)&gt;0,1,0))</f>
        <v>0</v>
      </c>
      <c r="CD36" s="19" t="n">
        <f aca="false">IF($A36="",0,IF(COUNTIFS(Urlaub!$A$5:$A$604,$A36,Urlaub!$B$5:$B$604,"&lt;="&amp;CD$3,Urlaub!$C$5:$C$604,"&gt;="&amp;CD$3)&gt;0,1,0))</f>
        <v>0</v>
      </c>
      <c r="CE36" s="19" t="n">
        <f aca="false">IF($A36="",0,IF(COUNTIFS(Urlaub!$A$5:$A$604,$A36,Urlaub!$B$5:$B$604,"&lt;="&amp;CE$3,Urlaub!$C$5:$C$604,"&gt;="&amp;CE$3)&gt;0,1,0))</f>
        <v>0</v>
      </c>
      <c r="CF36" s="19" t="n">
        <f aca="false">IF($A36="",0,IF(COUNTIFS(Urlaub!$A$5:$A$604,$A36,Urlaub!$B$5:$B$604,"&lt;="&amp;CF$3,Urlaub!$C$5:$C$604,"&gt;="&amp;CF$3)&gt;0,1,0))</f>
        <v>0</v>
      </c>
      <c r="CG36" s="19" t="n">
        <f aca="false">IF($A36="",0,IF(COUNTIFS(Urlaub!$A$5:$A$604,$A36,Urlaub!$B$5:$B$604,"&lt;="&amp;CG$3,Urlaub!$C$5:$C$604,"&gt;="&amp;CG$3)&gt;0,1,0))</f>
        <v>0</v>
      </c>
      <c r="CH36" s="19" t="n">
        <f aca="false">IF($A36="",0,IF(COUNTIFS(Urlaub!$A$5:$A$604,$A36,Urlaub!$B$5:$B$604,"&lt;="&amp;CH$3,Urlaub!$C$5:$C$604,"&gt;="&amp;CH$3)&gt;0,1,0))</f>
        <v>0</v>
      </c>
      <c r="CI36" s="19" t="n">
        <f aca="false">IF($A36="",0,IF(COUNTIFS(Urlaub!$A$5:$A$604,$A36,Urlaub!$B$5:$B$604,"&lt;="&amp;CI$3,Urlaub!$C$5:$C$604,"&gt;="&amp;CI$3)&gt;0,1,0))</f>
        <v>0</v>
      </c>
      <c r="CJ36" s="19" t="n">
        <f aca="false">IF($A36="",0,IF(COUNTIFS(Urlaub!$A$5:$A$604,$A36,Urlaub!$B$5:$B$604,"&lt;="&amp;CJ$3,Urlaub!$C$5:$C$604,"&gt;="&amp;CJ$3)&gt;0,1,0))</f>
        <v>0</v>
      </c>
      <c r="CK36" s="19" t="n">
        <f aca="false">IF($A36="",0,IF(COUNTIFS(Urlaub!$A$5:$A$604,$A36,Urlaub!$B$5:$B$604,"&lt;="&amp;CK$3,Urlaub!$C$5:$C$604,"&gt;="&amp;CK$3)&gt;0,1,0))</f>
        <v>0</v>
      </c>
      <c r="CL36" s="19" t="n">
        <f aca="false">IF($A36="",0,IF(COUNTIFS(Urlaub!$A$5:$A$604,$A36,Urlaub!$B$5:$B$604,"&lt;="&amp;CL$3,Urlaub!$C$5:$C$604,"&gt;="&amp;CL$3)&gt;0,1,0))</f>
        <v>0</v>
      </c>
      <c r="CM36" s="19" t="n">
        <f aca="false">IF($A36="",0,IF(COUNTIFS(Urlaub!$A$5:$A$604,$A36,Urlaub!$B$5:$B$604,"&lt;="&amp;CM$3,Urlaub!$C$5:$C$604,"&gt;="&amp;CM$3)&gt;0,1,0))</f>
        <v>0</v>
      </c>
      <c r="CN36" s="19" t="n">
        <f aca="false">IF($A36="",0,IF(COUNTIFS(Urlaub!$A$5:$A$604,$A36,Urlaub!$B$5:$B$604,"&lt;="&amp;CN$3,Urlaub!$C$5:$C$604,"&gt;="&amp;CN$3)&gt;0,1,0))</f>
        <v>0</v>
      </c>
      <c r="CO36" s="19" t="n">
        <f aca="false">IF($A36="",0,IF(COUNTIFS(Urlaub!$A$5:$A$604,$A36,Urlaub!$B$5:$B$604,"&lt;="&amp;CO$3,Urlaub!$C$5:$C$604,"&gt;="&amp;CO$3)&gt;0,1,0))</f>
        <v>0</v>
      </c>
      <c r="CP36" s="19" t="n">
        <f aca="false">IF($A36="",0,IF(COUNTIFS(Urlaub!$A$5:$A$604,$A36,Urlaub!$B$5:$B$604,"&lt;="&amp;CP$3,Urlaub!$C$5:$C$604,"&gt;="&amp;CP$3)&gt;0,1,0))</f>
        <v>0</v>
      </c>
      <c r="CQ36" s="19" t="n">
        <f aca="false">IF($A36="",0,IF(COUNTIFS(Urlaub!$A$5:$A$604,$A36,Urlaub!$B$5:$B$604,"&lt;="&amp;CQ$3,Urlaub!$C$5:$C$604,"&gt;="&amp;CQ$3)&gt;0,1,0))</f>
        <v>0</v>
      </c>
      <c r="CR36" s="19" t="n">
        <f aca="false">IF($A36="",0,IF(COUNTIFS(Urlaub!$A$5:$A$604,$A36,Urlaub!$B$5:$B$604,"&lt;="&amp;CR$3,Urlaub!$C$5:$C$604,"&gt;="&amp;CR$3)&gt;0,1,0))</f>
        <v>0</v>
      </c>
      <c r="CS36" s="19" t="n">
        <f aca="false">IF($A36="",0,IF(COUNTIFS(Urlaub!$A$5:$A$604,$A36,Urlaub!$B$5:$B$604,"&lt;="&amp;CS$3,Urlaub!$C$5:$C$604,"&gt;="&amp;CS$3)&gt;0,1,0))</f>
        <v>0</v>
      </c>
      <c r="CT36" s="19" t="n">
        <f aca="false">IF($A36="",0,IF(COUNTIFS(Urlaub!$A$5:$A$604,$A36,Urlaub!$B$5:$B$604,"&lt;="&amp;CT$3,Urlaub!$C$5:$C$604,"&gt;="&amp;CT$3)&gt;0,1,0))</f>
        <v>0</v>
      </c>
      <c r="CU36" s="19" t="n">
        <f aca="false">IF($A36="",0,IF(COUNTIFS(Urlaub!$A$5:$A$604,$A36,Urlaub!$B$5:$B$604,"&lt;="&amp;CU$3,Urlaub!$C$5:$C$604,"&gt;="&amp;CU$3)&gt;0,1,0))</f>
        <v>0</v>
      </c>
      <c r="CV36" s="19" t="n">
        <f aca="false">IF($A36="",0,IF(COUNTIFS(Urlaub!$A$5:$A$604,$A36,Urlaub!$B$5:$B$604,"&lt;="&amp;CV$3,Urlaub!$C$5:$C$604,"&gt;="&amp;CV$3)&gt;0,1,0))</f>
        <v>0</v>
      </c>
      <c r="CW36" s="19" t="n">
        <f aca="false">IF($A36="",0,IF(COUNTIFS(Urlaub!$A$5:$A$604,$A36,Urlaub!$B$5:$B$604,"&lt;="&amp;CW$3,Urlaub!$C$5:$C$604,"&gt;="&amp;CW$3)&gt;0,1,0))</f>
        <v>0</v>
      </c>
      <c r="CX36" s="19" t="n">
        <f aca="false">IF($A36="",0,IF(COUNTIFS(Urlaub!$A$5:$A$604,$A36,Urlaub!$B$5:$B$604,"&lt;="&amp;CX$3,Urlaub!$C$5:$C$604,"&gt;="&amp;CX$3)&gt;0,1,0))</f>
        <v>0</v>
      </c>
      <c r="CY36" s="19" t="n">
        <f aca="false">IF($A36="",0,IF(COUNTIFS(Urlaub!$A$5:$A$604,$A36,Urlaub!$B$5:$B$604,"&lt;="&amp;CY$3,Urlaub!$C$5:$C$604,"&gt;="&amp;CY$3)&gt;0,1,0))</f>
        <v>0</v>
      </c>
      <c r="CZ36" s="19" t="n">
        <f aca="false">IF($A36="",0,IF(COUNTIFS(Urlaub!$A$5:$A$604,$A36,Urlaub!$B$5:$B$604,"&lt;="&amp;CZ$3,Urlaub!$C$5:$C$604,"&gt;="&amp;CZ$3)&gt;0,1,0))</f>
        <v>0</v>
      </c>
      <c r="DA36" s="19" t="n">
        <f aca="false">IF($A36="",0,IF(COUNTIFS(Urlaub!$A$5:$A$604,$A36,Urlaub!$B$5:$B$604,"&lt;="&amp;DA$3,Urlaub!$C$5:$C$604,"&gt;="&amp;DA$3)&gt;0,1,0))</f>
        <v>0</v>
      </c>
      <c r="DB36" s="19" t="n">
        <f aca="false">IF($A36="",0,IF(COUNTIFS(Urlaub!$A$5:$A$604,$A36,Urlaub!$B$5:$B$604,"&lt;="&amp;DB$3,Urlaub!$C$5:$C$604,"&gt;="&amp;DB$3)&gt;0,1,0))</f>
        <v>0</v>
      </c>
      <c r="DC36" s="19" t="n">
        <f aca="false">IF($A36="",0,IF(COUNTIFS(Urlaub!$A$5:$A$604,$A36,Urlaub!$B$5:$B$604,"&lt;="&amp;DC$3,Urlaub!$C$5:$C$604,"&gt;="&amp;DC$3)&gt;0,1,0))</f>
        <v>0</v>
      </c>
      <c r="DD36" s="19" t="n">
        <f aca="false">IF($A36="",0,IF(COUNTIFS(Urlaub!$A$5:$A$604,$A36,Urlaub!$B$5:$B$604,"&lt;="&amp;DD$3,Urlaub!$C$5:$C$604,"&gt;="&amp;DD$3)&gt;0,1,0))</f>
        <v>0</v>
      </c>
      <c r="DE36" s="19" t="n">
        <f aca="false">IF($A36="",0,IF(COUNTIFS(Urlaub!$A$5:$A$604,$A36,Urlaub!$B$5:$B$604,"&lt;="&amp;DE$3,Urlaub!$C$5:$C$604,"&gt;="&amp;DE$3)&gt;0,1,0))</f>
        <v>0</v>
      </c>
      <c r="DF36" s="19" t="n">
        <f aca="false">IF($A36="",0,IF(COUNTIFS(Urlaub!$A$5:$A$604,$A36,Urlaub!$B$5:$B$604,"&lt;="&amp;DF$3,Urlaub!$C$5:$C$604,"&gt;="&amp;DF$3)&gt;0,1,0))</f>
        <v>0</v>
      </c>
      <c r="DG36" s="19" t="n">
        <f aca="false">IF($A36="",0,IF(COUNTIFS(Urlaub!$A$5:$A$604,$A36,Urlaub!$B$5:$B$604,"&lt;="&amp;DG$3,Urlaub!$C$5:$C$604,"&gt;="&amp;DG$3)&gt;0,1,0))</f>
        <v>0</v>
      </c>
      <c r="DH36" s="19" t="n">
        <f aca="false">IF($A36="",0,IF(COUNTIFS(Urlaub!$A$5:$A$604,$A36,Urlaub!$B$5:$B$604,"&lt;="&amp;DH$3,Urlaub!$C$5:$C$604,"&gt;="&amp;DH$3)&gt;0,1,0))</f>
        <v>0</v>
      </c>
      <c r="DI36" s="19" t="n">
        <f aca="false">IF($A36="",0,IF(COUNTIFS(Urlaub!$A$5:$A$604,$A36,Urlaub!$B$5:$B$604,"&lt;="&amp;DI$3,Urlaub!$C$5:$C$604,"&gt;="&amp;DI$3)&gt;0,1,0))</f>
        <v>0</v>
      </c>
      <c r="DJ36" s="19" t="n">
        <f aca="false">IF($A36="",0,IF(COUNTIFS(Urlaub!$A$5:$A$604,$A36,Urlaub!$B$5:$B$604,"&lt;="&amp;DJ$3,Urlaub!$C$5:$C$604,"&gt;="&amp;DJ$3)&gt;0,1,0))</f>
        <v>0</v>
      </c>
      <c r="DK36" s="19" t="n">
        <f aca="false">IF($A36="",0,IF(COUNTIFS(Urlaub!$A$5:$A$604,$A36,Urlaub!$B$5:$B$604,"&lt;="&amp;DK$3,Urlaub!$C$5:$C$604,"&gt;="&amp;DK$3)&gt;0,1,0))</f>
        <v>0</v>
      </c>
      <c r="DL36" s="19" t="n">
        <f aca="false">IF($A36="",0,IF(COUNTIFS(Urlaub!$A$5:$A$604,$A36,Urlaub!$B$5:$B$604,"&lt;="&amp;DL$3,Urlaub!$C$5:$C$604,"&gt;="&amp;DL$3)&gt;0,1,0))</f>
        <v>0</v>
      </c>
      <c r="DM36" s="19" t="n">
        <f aca="false">IF($A36="",0,IF(COUNTIFS(Urlaub!$A$5:$A$604,$A36,Urlaub!$B$5:$B$604,"&lt;="&amp;DM$3,Urlaub!$C$5:$C$604,"&gt;="&amp;DM$3)&gt;0,1,0))</f>
        <v>0</v>
      </c>
      <c r="DN36" s="19" t="n">
        <f aca="false">IF($A36="",0,IF(COUNTIFS(Urlaub!$A$5:$A$604,$A36,Urlaub!$B$5:$B$604,"&lt;="&amp;DN$3,Urlaub!$C$5:$C$604,"&gt;="&amp;DN$3)&gt;0,1,0))</f>
        <v>0</v>
      </c>
      <c r="DO36" s="19" t="n">
        <f aca="false">IF($A36="",0,IF(COUNTIFS(Urlaub!$A$5:$A$604,$A36,Urlaub!$B$5:$B$604,"&lt;="&amp;DO$3,Urlaub!$C$5:$C$604,"&gt;="&amp;DO$3)&gt;0,1,0))</f>
        <v>0</v>
      </c>
      <c r="DP36" s="19" t="n">
        <f aca="false">IF($A36="",0,IF(COUNTIFS(Urlaub!$A$5:$A$604,$A36,Urlaub!$B$5:$B$604,"&lt;="&amp;DP$3,Urlaub!$C$5:$C$604,"&gt;="&amp;DP$3)&gt;0,1,0))</f>
        <v>0</v>
      </c>
      <c r="DQ36" s="19" t="n">
        <f aca="false">IF($A36="",0,IF(COUNTIFS(Urlaub!$A$5:$A$604,$A36,Urlaub!$B$5:$B$604,"&lt;="&amp;DQ$3,Urlaub!$C$5:$C$604,"&gt;="&amp;DQ$3)&gt;0,1,0))</f>
        <v>0</v>
      </c>
      <c r="DR36" s="19" t="n">
        <f aca="false">IF($A36="",0,IF(COUNTIFS(Urlaub!$A$5:$A$604,$A36,Urlaub!$B$5:$B$604,"&lt;="&amp;DR$3,Urlaub!$C$5:$C$604,"&gt;="&amp;DR$3)&gt;0,1,0))</f>
        <v>0</v>
      </c>
      <c r="DS36" s="19" t="n">
        <f aca="false">IF($A36="",0,IF(COUNTIFS(Urlaub!$A$5:$A$604,$A36,Urlaub!$B$5:$B$604,"&lt;="&amp;DS$3,Urlaub!$C$5:$C$604,"&gt;="&amp;DS$3)&gt;0,1,0))</f>
        <v>0</v>
      </c>
      <c r="DT36" s="19" t="n">
        <f aca="false">IF($A36="",0,IF(COUNTIFS(Urlaub!$A$5:$A$604,$A36,Urlaub!$B$5:$B$604,"&lt;="&amp;DT$3,Urlaub!$C$5:$C$604,"&gt;="&amp;DT$3)&gt;0,1,0))</f>
        <v>0</v>
      </c>
      <c r="DU36" s="19" t="n">
        <f aca="false">IF($A36="",0,IF(COUNTIFS(Urlaub!$A$5:$A$604,$A36,Urlaub!$B$5:$B$604,"&lt;="&amp;DU$3,Urlaub!$C$5:$C$604,"&gt;="&amp;DU$3)&gt;0,1,0))</f>
        <v>0</v>
      </c>
      <c r="DV36" s="19" t="n">
        <f aca="false">IF($A36="",0,IF(COUNTIFS(Urlaub!$A$5:$A$604,$A36,Urlaub!$B$5:$B$604,"&lt;="&amp;DV$3,Urlaub!$C$5:$C$604,"&gt;="&amp;DV$3)&gt;0,1,0))</f>
        <v>0</v>
      </c>
      <c r="DW36" s="19" t="n">
        <f aca="false">IF($A36="",0,IF(COUNTIFS(Urlaub!$A$5:$A$604,$A36,Urlaub!$B$5:$B$604,"&lt;="&amp;DW$3,Urlaub!$C$5:$C$604,"&gt;="&amp;DW$3)&gt;0,1,0))</f>
        <v>0</v>
      </c>
      <c r="DX36" s="19" t="n">
        <f aca="false">IF($A36="",0,IF(COUNTIFS(Urlaub!$A$5:$A$604,$A36,Urlaub!$B$5:$B$604,"&lt;="&amp;DX$3,Urlaub!$C$5:$C$604,"&gt;="&amp;DX$3)&gt;0,1,0))</f>
        <v>0</v>
      </c>
      <c r="DY36" s="19" t="n">
        <f aca="false">IF($A36="",0,IF(COUNTIFS(Urlaub!$A$5:$A$604,$A36,Urlaub!$B$5:$B$604,"&lt;="&amp;DY$3,Urlaub!$C$5:$C$604,"&gt;="&amp;DY$3)&gt;0,1,0))</f>
        <v>0</v>
      </c>
      <c r="DZ36" s="19" t="n">
        <f aca="false">IF($A36="",0,IF(COUNTIFS(Urlaub!$A$5:$A$604,$A36,Urlaub!$B$5:$B$604,"&lt;="&amp;DZ$3,Urlaub!$C$5:$C$604,"&gt;="&amp;DZ$3)&gt;0,1,0))</f>
        <v>0</v>
      </c>
      <c r="EA36" s="19" t="n">
        <f aca="false">IF($A36="",0,IF(COUNTIFS(Urlaub!$A$5:$A$604,$A36,Urlaub!$B$5:$B$604,"&lt;="&amp;EA$3,Urlaub!$C$5:$C$604,"&gt;="&amp;EA$3)&gt;0,1,0))</f>
        <v>0</v>
      </c>
      <c r="EB36" s="19" t="n">
        <f aca="false">IF($A36="",0,IF(COUNTIFS(Urlaub!$A$5:$A$604,$A36,Urlaub!$B$5:$B$604,"&lt;="&amp;EB$3,Urlaub!$C$5:$C$604,"&gt;="&amp;EB$3)&gt;0,1,0))</f>
        <v>0</v>
      </c>
      <c r="EC36" s="19" t="n">
        <f aca="false">IF($A36="",0,IF(COUNTIFS(Urlaub!$A$5:$A$604,$A36,Urlaub!$B$5:$B$604,"&lt;="&amp;EC$3,Urlaub!$C$5:$C$604,"&gt;="&amp;EC$3)&gt;0,1,0))</f>
        <v>0</v>
      </c>
      <c r="ED36" s="19" t="n">
        <f aca="false">IF($A36="",0,IF(COUNTIFS(Urlaub!$A$5:$A$604,$A36,Urlaub!$B$5:$B$604,"&lt;="&amp;ED$3,Urlaub!$C$5:$C$604,"&gt;="&amp;ED$3)&gt;0,1,0))</f>
        <v>0</v>
      </c>
      <c r="EE36" s="19" t="n">
        <f aca="false">IF($A36="",0,IF(COUNTIFS(Urlaub!$A$5:$A$604,$A36,Urlaub!$B$5:$B$604,"&lt;="&amp;EE$3,Urlaub!$C$5:$C$604,"&gt;="&amp;EE$3)&gt;0,1,0))</f>
        <v>0</v>
      </c>
      <c r="EF36" s="19" t="n">
        <f aca="false">IF($A36="",0,IF(COUNTIFS(Urlaub!$A$5:$A$604,$A36,Urlaub!$B$5:$B$604,"&lt;="&amp;EF$3,Urlaub!$C$5:$C$604,"&gt;="&amp;EF$3)&gt;0,1,0))</f>
        <v>0</v>
      </c>
      <c r="EG36" s="19" t="n">
        <f aca="false">IF($A36="",0,IF(COUNTIFS(Urlaub!$A$5:$A$604,$A36,Urlaub!$B$5:$B$604,"&lt;="&amp;EG$3,Urlaub!$C$5:$C$604,"&gt;="&amp;EG$3)&gt;0,1,0))</f>
        <v>0</v>
      </c>
      <c r="EH36" s="19" t="n">
        <f aca="false">IF($A36="",0,IF(COUNTIFS(Urlaub!$A$5:$A$604,$A36,Urlaub!$B$5:$B$604,"&lt;="&amp;EH$3,Urlaub!$C$5:$C$604,"&gt;="&amp;EH$3)&gt;0,1,0))</f>
        <v>0</v>
      </c>
      <c r="EI36" s="19" t="n">
        <f aca="false">IF($A36="",0,IF(COUNTIFS(Urlaub!$A$5:$A$604,$A36,Urlaub!$B$5:$B$604,"&lt;="&amp;EI$3,Urlaub!$C$5:$C$604,"&gt;="&amp;EI$3)&gt;0,1,0))</f>
        <v>0</v>
      </c>
      <c r="EJ36" s="19" t="n">
        <f aca="false">IF($A36="",0,IF(COUNTIFS(Urlaub!$A$5:$A$604,$A36,Urlaub!$B$5:$B$604,"&lt;="&amp;EJ$3,Urlaub!$C$5:$C$604,"&gt;="&amp;EJ$3)&gt;0,1,0))</f>
        <v>0</v>
      </c>
      <c r="EK36" s="19" t="n">
        <f aca="false">IF($A36="",0,IF(COUNTIFS(Urlaub!$A$5:$A$604,$A36,Urlaub!$B$5:$B$604,"&lt;="&amp;EK$3,Urlaub!$C$5:$C$604,"&gt;="&amp;EK$3)&gt;0,1,0))</f>
        <v>0</v>
      </c>
      <c r="EL36" s="19" t="n">
        <f aca="false">IF($A36="",0,IF(COUNTIFS(Urlaub!$A$5:$A$604,$A36,Urlaub!$B$5:$B$604,"&lt;="&amp;EL$3,Urlaub!$C$5:$C$604,"&gt;="&amp;EL$3)&gt;0,1,0))</f>
        <v>0</v>
      </c>
      <c r="EM36" s="19" t="n">
        <f aca="false">IF($A36="",0,IF(COUNTIFS(Urlaub!$A$5:$A$604,$A36,Urlaub!$B$5:$B$604,"&lt;="&amp;EM$3,Urlaub!$C$5:$C$604,"&gt;="&amp;EM$3)&gt;0,1,0))</f>
        <v>0</v>
      </c>
      <c r="EN36" s="19" t="n">
        <f aca="false">IF($A36="",0,IF(COUNTIFS(Urlaub!$A$5:$A$604,$A36,Urlaub!$B$5:$B$604,"&lt;="&amp;EN$3,Urlaub!$C$5:$C$604,"&gt;="&amp;EN$3)&gt;0,1,0))</f>
        <v>0</v>
      </c>
      <c r="EO36" s="19" t="n">
        <f aca="false">IF($A36="",0,IF(COUNTIFS(Urlaub!$A$5:$A$604,$A36,Urlaub!$B$5:$B$604,"&lt;="&amp;EO$3,Urlaub!$C$5:$C$604,"&gt;="&amp;EO$3)&gt;0,1,0))</f>
        <v>0</v>
      </c>
      <c r="EP36" s="19" t="n">
        <f aca="false">IF($A36="",0,IF(COUNTIFS(Urlaub!$A$5:$A$604,$A36,Urlaub!$B$5:$B$604,"&lt;="&amp;EP$3,Urlaub!$C$5:$C$604,"&gt;="&amp;EP$3)&gt;0,1,0))</f>
        <v>0</v>
      </c>
      <c r="EQ36" s="19" t="n">
        <f aca="false">IF($A36="",0,IF(COUNTIFS(Urlaub!$A$5:$A$604,$A36,Urlaub!$B$5:$B$604,"&lt;="&amp;EQ$3,Urlaub!$C$5:$C$604,"&gt;="&amp;EQ$3)&gt;0,1,0))</f>
        <v>0</v>
      </c>
      <c r="ER36" s="19" t="n">
        <f aca="false">IF($A36="",0,IF(COUNTIFS(Urlaub!$A$5:$A$604,$A36,Urlaub!$B$5:$B$604,"&lt;="&amp;ER$3,Urlaub!$C$5:$C$604,"&gt;="&amp;ER$3)&gt;0,1,0))</f>
        <v>0</v>
      </c>
      <c r="ES36" s="19" t="n">
        <f aca="false">IF($A36="",0,IF(COUNTIFS(Urlaub!$A$5:$A$604,$A36,Urlaub!$B$5:$B$604,"&lt;="&amp;ES$3,Urlaub!$C$5:$C$604,"&gt;="&amp;ES$3)&gt;0,1,0))</f>
        <v>0</v>
      </c>
      <c r="ET36" s="19" t="n">
        <f aca="false">IF($A36="",0,IF(COUNTIFS(Urlaub!$A$5:$A$604,$A36,Urlaub!$B$5:$B$604,"&lt;="&amp;ET$3,Urlaub!$C$5:$C$604,"&gt;="&amp;ET$3)&gt;0,1,0))</f>
        <v>0</v>
      </c>
      <c r="EU36" s="19" t="n">
        <f aca="false">IF($A36="",0,IF(COUNTIFS(Urlaub!$A$5:$A$604,$A36,Urlaub!$B$5:$B$604,"&lt;="&amp;EU$3,Urlaub!$C$5:$C$604,"&gt;="&amp;EU$3)&gt;0,1,0))</f>
        <v>0</v>
      </c>
      <c r="EV36" s="19" t="n">
        <f aca="false">IF($A36="",0,IF(COUNTIFS(Urlaub!$A$5:$A$604,$A36,Urlaub!$B$5:$B$604,"&lt;="&amp;EV$3,Urlaub!$C$5:$C$604,"&gt;="&amp;EV$3)&gt;0,1,0))</f>
        <v>0</v>
      </c>
      <c r="EW36" s="19" t="n">
        <f aca="false">IF($A36="",0,IF(COUNTIFS(Urlaub!$A$5:$A$604,$A36,Urlaub!$B$5:$B$604,"&lt;="&amp;EW$3,Urlaub!$C$5:$C$604,"&gt;="&amp;EW$3)&gt;0,1,0))</f>
        <v>0</v>
      </c>
      <c r="EX36" s="19" t="n">
        <f aca="false">IF($A36="",0,IF(COUNTIFS(Urlaub!$A$5:$A$604,$A36,Urlaub!$B$5:$B$604,"&lt;="&amp;EX$3,Urlaub!$C$5:$C$604,"&gt;="&amp;EX$3)&gt;0,1,0))</f>
        <v>0</v>
      </c>
      <c r="EY36" s="19" t="n">
        <f aca="false">IF($A36="",0,IF(COUNTIFS(Urlaub!$A$5:$A$604,$A36,Urlaub!$B$5:$B$604,"&lt;="&amp;EY$3,Urlaub!$C$5:$C$604,"&gt;="&amp;EY$3)&gt;0,1,0))</f>
        <v>0</v>
      </c>
      <c r="EZ36" s="19" t="n">
        <f aca="false">IF($A36="",0,IF(COUNTIFS(Urlaub!$A$5:$A$604,$A36,Urlaub!$B$5:$B$604,"&lt;="&amp;EZ$3,Urlaub!$C$5:$C$604,"&gt;="&amp;EZ$3)&gt;0,1,0))</f>
        <v>0</v>
      </c>
      <c r="FA36" s="19" t="n">
        <f aca="false">IF($A36="",0,IF(COUNTIFS(Urlaub!$A$5:$A$604,$A36,Urlaub!$B$5:$B$604,"&lt;="&amp;FA$3,Urlaub!$C$5:$C$604,"&gt;="&amp;FA$3)&gt;0,1,0))</f>
        <v>0</v>
      </c>
      <c r="FB36" s="19" t="n">
        <f aca="false">IF($A36="",0,IF(COUNTIFS(Urlaub!$A$5:$A$604,$A36,Urlaub!$B$5:$B$604,"&lt;="&amp;FB$3,Urlaub!$C$5:$C$604,"&gt;="&amp;FB$3)&gt;0,1,0))</f>
        <v>0</v>
      </c>
      <c r="FC36" s="19" t="n">
        <f aca="false">IF($A36="",0,IF(COUNTIFS(Urlaub!$A$5:$A$604,$A36,Urlaub!$B$5:$B$604,"&lt;="&amp;FC$3,Urlaub!$C$5:$C$604,"&gt;="&amp;FC$3)&gt;0,1,0))</f>
        <v>0</v>
      </c>
      <c r="FD36" s="19" t="n">
        <f aca="false">IF($A36="",0,IF(COUNTIFS(Urlaub!$A$5:$A$604,$A36,Urlaub!$B$5:$B$604,"&lt;="&amp;FD$3,Urlaub!$C$5:$C$604,"&gt;="&amp;FD$3)&gt;0,1,0))</f>
        <v>0</v>
      </c>
      <c r="FE36" s="19" t="n">
        <f aca="false">IF($A36="",0,IF(COUNTIFS(Urlaub!$A$5:$A$604,$A36,Urlaub!$B$5:$B$604,"&lt;="&amp;FE$3,Urlaub!$C$5:$C$604,"&gt;="&amp;FE$3)&gt;0,1,0))</f>
        <v>0</v>
      </c>
      <c r="FF36" s="19" t="n">
        <f aca="false">IF($A36="",0,IF(COUNTIFS(Urlaub!$A$5:$A$604,$A36,Urlaub!$B$5:$B$604,"&lt;="&amp;FF$3,Urlaub!$C$5:$C$604,"&gt;="&amp;FF$3)&gt;0,1,0))</f>
        <v>0</v>
      </c>
      <c r="FG36" s="19" t="n">
        <f aca="false">IF($A36="",0,IF(COUNTIFS(Urlaub!$A$5:$A$604,$A36,Urlaub!$B$5:$B$604,"&lt;="&amp;FG$3,Urlaub!$C$5:$C$604,"&gt;="&amp;FG$3)&gt;0,1,0))</f>
        <v>0</v>
      </c>
      <c r="FH36" s="19" t="n">
        <f aca="false">IF($A36="",0,IF(COUNTIFS(Urlaub!$A$5:$A$604,$A36,Urlaub!$B$5:$B$604,"&lt;="&amp;FH$3,Urlaub!$C$5:$C$604,"&gt;="&amp;FH$3)&gt;0,1,0))</f>
        <v>0</v>
      </c>
      <c r="FI36" s="19" t="n">
        <f aca="false">IF($A36="",0,IF(COUNTIFS(Urlaub!$A$5:$A$604,$A36,Urlaub!$B$5:$B$604,"&lt;="&amp;FI$3,Urlaub!$C$5:$C$604,"&gt;="&amp;FI$3)&gt;0,1,0))</f>
        <v>0</v>
      </c>
      <c r="FJ36" s="19" t="n">
        <f aca="false">IF($A36="",0,IF(COUNTIFS(Urlaub!$A$5:$A$604,$A36,Urlaub!$B$5:$B$604,"&lt;="&amp;FJ$3,Urlaub!$C$5:$C$604,"&gt;="&amp;FJ$3)&gt;0,1,0))</f>
        <v>0</v>
      </c>
      <c r="FK36" s="19" t="n">
        <f aca="false">IF($A36="",0,IF(COUNTIFS(Urlaub!$A$5:$A$604,$A36,Urlaub!$B$5:$B$604,"&lt;="&amp;FK$3,Urlaub!$C$5:$C$604,"&gt;="&amp;FK$3)&gt;0,1,0))</f>
        <v>0</v>
      </c>
      <c r="FL36" s="19" t="n">
        <f aca="false">IF($A36="",0,IF(COUNTIFS(Urlaub!$A$5:$A$604,$A36,Urlaub!$B$5:$B$604,"&lt;="&amp;FL$3,Urlaub!$C$5:$C$604,"&gt;="&amp;FL$3)&gt;0,1,0))</f>
        <v>0</v>
      </c>
      <c r="FM36" s="19" t="n">
        <f aca="false">IF($A36="",0,IF(COUNTIFS(Urlaub!$A$5:$A$604,$A36,Urlaub!$B$5:$B$604,"&lt;="&amp;FM$3,Urlaub!$C$5:$C$604,"&gt;="&amp;FM$3)&gt;0,1,0))</f>
        <v>0</v>
      </c>
      <c r="FN36" s="19" t="n">
        <f aca="false">IF($A36="",0,IF(COUNTIFS(Urlaub!$A$5:$A$604,$A36,Urlaub!$B$5:$B$604,"&lt;="&amp;FN$3,Urlaub!$C$5:$C$604,"&gt;="&amp;FN$3)&gt;0,1,0))</f>
        <v>0</v>
      </c>
      <c r="FO36" s="19" t="n">
        <f aca="false">IF($A36="",0,IF(COUNTIFS(Urlaub!$A$5:$A$604,$A36,Urlaub!$B$5:$B$604,"&lt;="&amp;FO$3,Urlaub!$C$5:$C$604,"&gt;="&amp;FO$3)&gt;0,1,0))</f>
        <v>0</v>
      </c>
      <c r="FP36" s="19" t="n">
        <f aca="false">IF($A36="",0,IF(COUNTIFS(Urlaub!$A$5:$A$604,$A36,Urlaub!$B$5:$B$604,"&lt;="&amp;FP$3,Urlaub!$C$5:$C$604,"&gt;="&amp;FP$3)&gt;0,1,0))</f>
        <v>0</v>
      </c>
      <c r="FQ36" s="19" t="n">
        <f aca="false">IF($A36="",0,IF(COUNTIFS(Urlaub!$A$5:$A$604,$A36,Urlaub!$B$5:$B$604,"&lt;="&amp;FQ$3,Urlaub!$C$5:$C$604,"&gt;="&amp;FQ$3)&gt;0,1,0))</f>
        <v>0</v>
      </c>
      <c r="FR36" s="19" t="n">
        <f aca="false">IF($A36="",0,IF(COUNTIFS(Urlaub!$A$5:$A$604,$A36,Urlaub!$B$5:$B$604,"&lt;="&amp;FR$3,Urlaub!$C$5:$C$604,"&gt;="&amp;FR$3)&gt;0,1,0))</f>
        <v>0</v>
      </c>
      <c r="FS36" s="19" t="n">
        <f aca="false">IF($A36="",0,IF(COUNTIFS(Urlaub!$A$5:$A$604,$A36,Urlaub!$B$5:$B$604,"&lt;="&amp;FS$3,Urlaub!$C$5:$C$604,"&gt;="&amp;FS$3)&gt;0,1,0))</f>
        <v>0</v>
      </c>
      <c r="FT36" s="19" t="n">
        <f aca="false">IF($A36="",0,IF(COUNTIFS(Urlaub!$A$5:$A$604,$A36,Urlaub!$B$5:$B$604,"&lt;="&amp;FT$3,Urlaub!$C$5:$C$604,"&gt;="&amp;FT$3)&gt;0,1,0))</f>
        <v>0</v>
      </c>
      <c r="FU36" s="19" t="n">
        <f aca="false">IF($A36="",0,IF(COUNTIFS(Urlaub!$A$5:$A$604,$A36,Urlaub!$B$5:$B$604,"&lt;="&amp;FU$3,Urlaub!$C$5:$C$604,"&gt;="&amp;FU$3)&gt;0,1,0))</f>
        <v>0</v>
      </c>
      <c r="FV36" s="19" t="n">
        <f aca="false">IF($A36="",0,IF(COUNTIFS(Urlaub!$A$5:$A$604,$A36,Urlaub!$B$5:$B$604,"&lt;="&amp;FV$3,Urlaub!$C$5:$C$604,"&gt;="&amp;FV$3)&gt;0,1,0))</f>
        <v>0</v>
      </c>
      <c r="FW36" s="19" t="n">
        <f aca="false">IF($A36="",0,IF(COUNTIFS(Urlaub!$A$5:$A$604,$A36,Urlaub!$B$5:$B$604,"&lt;="&amp;FW$3,Urlaub!$C$5:$C$604,"&gt;="&amp;FW$3)&gt;0,1,0))</f>
        <v>0</v>
      </c>
      <c r="FX36" s="19" t="n">
        <f aca="false">IF($A36="",0,IF(COUNTIFS(Urlaub!$A$5:$A$604,$A36,Urlaub!$B$5:$B$604,"&lt;="&amp;FX$3,Urlaub!$C$5:$C$604,"&gt;="&amp;FX$3)&gt;0,1,0))</f>
        <v>0</v>
      </c>
      <c r="FY36" s="19" t="n">
        <f aca="false">IF($A36="",0,IF(COUNTIFS(Urlaub!$A$5:$A$604,$A36,Urlaub!$B$5:$B$604,"&lt;="&amp;FY$3,Urlaub!$C$5:$C$604,"&gt;="&amp;FY$3)&gt;0,1,0))</f>
        <v>0</v>
      </c>
      <c r="FZ36" s="19" t="n">
        <f aca="false">IF($A36="",0,IF(COUNTIFS(Urlaub!$A$5:$A$604,$A36,Urlaub!$B$5:$B$604,"&lt;="&amp;FZ$3,Urlaub!$C$5:$C$604,"&gt;="&amp;FZ$3)&gt;0,1,0))</f>
        <v>0</v>
      </c>
      <c r="GA36" s="19" t="n">
        <f aca="false">IF($A36="",0,IF(COUNTIFS(Urlaub!$A$5:$A$604,$A36,Urlaub!$B$5:$B$604,"&lt;="&amp;GA$3,Urlaub!$C$5:$C$604,"&gt;="&amp;GA$3)&gt;0,1,0))</f>
        <v>0</v>
      </c>
      <c r="GB36" s="19" t="n">
        <f aca="false">IF($A36="",0,IF(COUNTIFS(Urlaub!$A$5:$A$604,$A36,Urlaub!$B$5:$B$604,"&lt;="&amp;GB$3,Urlaub!$C$5:$C$604,"&gt;="&amp;GB$3)&gt;0,1,0))</f>
        <v>0</v>
      </c>
      <c r="GC36" s="19" t="n">
        <f aca="false">IF($A36="",0,IF(COUNTIFS(Urlaub!$A$5:$A$604,$A36,Urlaub!$B$5:$B$604,"&lt;="&amp;GC$3,Urlaub!$C$5:$C$604,"&gt;="&amp;GC$3)&gt;0,1,0))</f>
        <v>0</v>
      </c>
      <c r="GD36" s="19" t="n">
        <f aca="false">IF($A36="",0,IF(COUNTIFS(Urlaub!$A$5:$A$604,$A36,Urlaub!$B$5:$B$604,"&lt;="&amp;GD$3,Urlaub!$C$5:$C$604,"&gt;="&amp;GD$3)&gt;0,1,0))</f>
        <v>0</v>
      </c>
      <c r="GE36" s="19" t="n">
        <f aca="false">IF($A36="",0,IF(COUNTIFS(Urlaub!$A$5:$A$604,$A36,Urlaub!$B$5:$B$604,"&lt;="&amp;GE$3,Urlaub!$C$5:$C$604,"&gt;="&amp;GE$3)&gt;0,1,0))</f>
        <v>0</v>
      </c>
      <c r="GF36" s="19" t="n">
        <f aca="false">IF($A36="",0,IF(COUNTIFS(Urlaub!$A$5:$A$604,$A36,Urlaub!$B$5:$B$604,"&lt;="&amp;GF$3,Urlaub!$C$5:$C$604,"&gt;="&amp;GF$3)&gt;0,1,0))</f>
        <v>0</v>
      </c>
      <c r="GG36" s="19" t="n">
        <f aca="false">IF($A36="",0,IF(COUNTIFS(Urlaub!$A$5:$A$604,$A36,Urlaub!$B$5:$B$604,"&lt;="&amp;GG$3,Urlaub!$C$5:$C$604,"&gt;="&amp;GG$3)&gt;0,1,0))</f>
        <v>0</v>
      </c>
      <c r="GH36" s="19" t="n">
        <f aca="false">IF($A36="",0,IF(COUNTIFS(Urlaub!$A$5:$A$604,$A36,Urlaub!$B$5:$B$604,"&lt;="&amp;GH$3,Urlaub!$C$5:$C$604,"&gt;="&amp;GH$3)&gt;0,1,0))</f>
        <v>0</v>
      </c>
      <c r="GI36" s="19" t="n">
        <f aca="false">IF($A36="",0,IF(COUNTIFS(Urlaub!$A$5:$A$604,$A36,Urlaub!$B$5:$B$604,"&lt;="&amp;GI$3,Urlaub!$C$5:$C$604,"&gt;="&amp;GI$3)&gt;0,1,0))</f>
        <v>0</v>
      </c>
      <c r="GJ36" s="19" t="n">
        <f aca="false">IF($A36="",0,IF(COUNTIFS(Urlaub!$A$5:$A$604,$A36,Urlaub!$B$5:$B$604,"&lt;="&amp;GJ$3,Urlaub!$C$5:$C$604,"&gt;="&amp;GJ$3)&gt;0,1,0))</f>
        <v>0</v>
      </c>
      <c r="GK36" s="19" t="n">
        <f aca="false">IF($A36="",0,IF(COUNTIFS(Urlaub!$A$5:$A$604,$A36,Urlaub!$B$5:$B$604,"&lt;="&amp;GK$3,Urlaub!$C$5:$C$604,"&gt;="&amp;GK$3)&gt;0,1,0))</f>
        <v>0</v>
      </c>
      <c r="GL36" s="19" t="n">
        <f aca="false">IF($A36="",0,IF(COUNTIFS(Urlaub!$A$5:$A$604,$A36,Urlaub!$B$5:$B$604,"&lt;="&amp;GL$3,Urlaub!$C$5:$C$604,"&gt;="&amp;GL$3)&gt;0,1,0))</f>
        <v>0</v>
      </c>
      <c r="GM36" s="19" t="n">
        <f aca="false">IF($A36="",0,IF(COUNTIFS(Urlaub!$A$5:$A$604,$A36,Urlaub!$B$5:$B$604,"&lt;="&amp;GM$3,Urlaub!$C$5:$C$604,"&gt;="&amp;GM$3)&gt;0,1,0))</f>
        <v>0</v>
      </c>
      <c r="GN36" s="19" t="n">
        <f aca="false">IF($A36="",0,IF(COUNTIFS(Urlaub!$A$5:$A$604,$A36,Urlaub!$B$5:$B$604,"&lt;="&amp;GN$3,Urlaub!$C$5:$C$604,"&gt;="&amp;GN$3)&gt;0,1,0))</f>
        <v>0</v>
      </c>
      <c r="GO36" s="19" t="n">
        <f aca="false">IF($A36="",0,IF(COUNTIFS(Urlaub!$A$5:$A$604,$A36,Urlaub!$B$5:$B$604,"&lt;="&amp;GO$3,Urlaub!$C$5:$C$604,"&gt;="&amp;GO$3)&gt;0,1,0))</f>
        <v>0</v>
      </c>
      <c r="GP36" s="19" t="n">
        <f aca="false">IF($A36="",0,IF(COUNTIFS(Urlaub!$A$5:$A$604,$A36,Urlaub!$B$5:$B$604,"&lt;="&amp;GP$3,Urlaub!$C$5:$C$604,"&gt;="&amp;GP$3)&gt;0,1,0))</f>
        <v>0</v>
      </c>
      <c r="GQ36" s="19" t="n">
        <f aca="false">IF($A36="",0,IF(COUNTIFS(Urlaub!$A$5:$A$604,$A36,Urlaub!$B$5:$B$604,"&lt;="&amp;GQ$3,Urlaub!$C$5:$C$604,"&gt;="&amp;GQ$3)&gt;0,1,0))</f>
        <v>0</v>
      </c>
      <c r="GR36" s="19" t="n">
        <f aca="false">IF($A36="",0,IF(COUNTIFS(Urlaub!$A$5:$A$604,$A36,Urlaub!$B$5:$B$604,"&lt;="&amp;GR$3,Urlaub!$C$5:$C$604,"&gt;="&amp;GR$3)&gt;0,1,0))</f>
        <v>0</v>
      </c>
      <c r="GS36" s="19" t="n">
        <f aca="false">IF($A36="",0,IF(COUNTIFS(Urlaub!$A$5:$A$604,$A36,Urlaub!$B$5:$B$604,"&lt;="&amp;GS$3,Urlaub!$C$5:$C$604,"&gt;="&amp;GS$3)&gt;0,1,0))</f>
        <v>0</v>
      </c>
      <c r="GT36" s="19" t="n">
        <f aca="false">IF($A36="",0,IF(COUNTIFS(Urlaub!$A$5:$A$604,$A36,Urlaub!$B$5:$B$604,"&lt;="&amp;GT$3,Urlaub!$C$5:$C$604,"&gt;="&amp;GT$3)&gt;0,1,0))</f>
        <v>0</v>
      </c>
      <c r="GU36" s="19" t="n">
        <f aca="false">IF($A36="",0,IF(COUNTIFS(Urlaub!$A$5:$A$604,$A36,Urlaub!$B$5:$B$604,"&lt;="&amp;GU$3,Urlaub!$C$5:$C$604,"&gt;="&amp;GU$3)&gt;0,1,0))</f>
        <v>0</v>
      </c>
      <c r="GV36" s="19" t="n">
        <f aca="false">IF($A36="",0,IF(COUNTIFS(Urlaub!$A$5:$A$604,$A36,Urlaub!$B$5:$B$604,"&lt;="&amp;GV$3,Urlaub!$C$5:$C$604,"&gt;="&amp;GV$3)&gt;0,1,0))</f>
        <v>0</v>
      </c>
      <c r="GW36" s="19" t="n">
        <f aca="false">IF($A36="",0,IF(COUNTIFS(Urlaub!$A$5:$A$604,$A36,Urlaub!$B$5:$B$604,"&lt;="&amp;GW$3,Urlaub!$C$5:$C$604,"&gt;="&amp;GW$3)&gt;0,1,0))</f>
        <v>0</v>
      </c>
      <c r="GX36" s="19" t="n">
        <f aca="false">IF($A36="",0,IF(COUNTIFS(Urlaub!$A$5:$A$604,$A36,Urlaub!$B$5:$B$604,"&lt;="&amp;GX$3,Urlaub!$C$5:$C$604,"&gt;="&amp;GX$3)&gt;0,1,0))</f>
        <v>0</v>
      </c>
      <c r="GY36" s="19" t="n">
        <f aca="false">IF($A36="",0,IF(COUNTIFS(Urlaub!$A$5:$A$604,$A36,Urlaub!$B$5:$B$604,"&lt;="&amp;GY$3,Urlaub!$C$5:$C$604,"&gt;="&amp;GY$3)&gt;0,1,0))</f>
        <v>0</v>
      </c>
      <c r="GZ36" s="19" t="n">
        <f aca="false">IF($A36="",0,IF(COUNTIFS(Urlaub!$A$5:$A$604,$A36,Urlaub!$B$5:$B$604,"&lt;="&amp;GZ$3,Urlaub!$C$5:$C$604,"&gt;="&amp;GZ$3)&gt;0,1,0))</f>
        <v>0</v>
      </c>
      <c r="HA36" s="19" t="n">
        <f aca="false">IF($A36="",0,IF(COUNTIFS(Urlaub!$A$5:$A$604,$A36,Urlaub!$B$5:$B$604,"&lt;="&amp;HA$3,Urlaub!$C$5:$C$604,"&gt;="&amp;HA$3)&gt;0,1,0))</f>
        <v>0</v>
      </c>
      <c r="HB36" s="19" t="n">
        <f aca="false">IF($A36="",0,IF(COUNTIFS(Urlaub!$A$5:$A$604,$A36,Urlaub!$B$5:$B$604,"&lt;="&amp;HB$3,Urlaub!$C$5:$C$604,"&gt;="&amp;HB$3)&gt;0,1,0))</f>
        <v>0</v>
      </c>
      <c r="HC36" s="19" t="n">
        <f aca="false">IF($A36="",0,IF(COUNTIFS(Urlaub!$A$5:$A$604,$A36,Urlaub!$B$5:$B$604,"&lt;="&amp;HC$3,Urlaub!$C$5:$C$604,"&gt;="&amp;HC$3)&gt;0,1,0))</f>
        <v>0</v>
      </c>
      <c r="HD36" s="19" t="n">
        <f aca="false">IF($A36="",0,IF(COUNTIFS(Urlaub!$A$5:$A$604,$A36,Urlaub!$B$5:$B$604,"&lt;="&amp;HD$3,Urlaub!$C$5:$C$604,"&gt;="&amp;HD$3)&gt;0,1,0))</f>
        <v>0</v>
      </c>
      <c r="HE36" s="19" t="n">
        <f aca="false">IF($A36="",0,IF(COUNTIFS(Urlaub!$A$5:$A$604,$A36,Urlaub!$B$5:$B$604,"&lt;="&amp;HE$3,Urlaub!$C$5:$C$604,"&gt;="&amp;HE$3)&gt;0,1,0))</f>
        <v>0</v>
      </c>
      <c r="HF36" s="19" t="n">
        <f aca="false">IF($A36="",0,IF(COUNTIFS(Urlaub!$A$5:$A$604,$A36,Urlaub!$B$5:$B$604,"&lt;="&amp;HF$3,Urlaub!$C$5:$C$604,"&gt;="&amp;HF$3)&gt;0,1,0))</f>
        <v>0</v>
      </c>
      <c r="HG36" s="19" t="n">
        <f aca="false">IF($A36="",0,IF(COUNTIFS(Urlaub!$A$5:$A$604,$A36,Urlaub!$B$5:$B$604,"&lt;="&amp;HG$3,Urlaub!$C$5:$C$604,"&gt;="&amp;HG$3)&gt;0,1,0))</f>
        <v>0</v>
      </c>
      <c r="HH36" s="19" t="n">
        <f aca="false">IF($A36="",0,IF(COUNTIFS(Urlaub!$A$5:$A$604,$A36,Urlaub!$B$5:$B$604,"&lt;="&amp;HH$3,Urlaub!$C$5:$C$604,"&gt;="&amp;HH$3)&gt;0,1,0))</f>
        <v>0</v>
      </c>
      <c r="HI36" s="19" t="n">
        <f aca="false">IF($A36="",0,IF(COUNTIFS(Urlaub!$A$5:$A$604,$A36,Urlaub!$B$5:$B$604,"&lt;="&amp;HI$3,Urlaub!$C$5:$C$604,"&gt;="&amp;HI$3)&gt;0,1,0))</f>
        <v>0</v>
      </c>
      <c r="HJ36" s="19" t="n">
        <f aca="false">IF($A36="",0,IF(COUNTIFS(Urlaub!$A$5:$A$604,$A36,Urlaub!$B$5:$B$604,"&lt;="&amp;HJ$3,Urlaub!$C$5:$C$604,"&gt;="&amp;HJ$3)&gt;0,1,0))</f>
        <v>0</v>
      </c>
      <c r="HK36" s="19" t="n">
        <f aca="false">IF($A36="",0,IF(COUNTIFS(Urlaub!$A$5:$A$604,$A36,Urlaub!$B$5:$B$604,"&lt;="&amp;HK$3,Urlaub!$C$5:$C$604,"&gt;="&amp;HK$3)&gt;0,1,0))</f>
        <v>0</v>
      </c>
      <c r="HL36" s="19" t="n">
        <f aca="false">IF($A36="",0,IF(COUNTIFS(Urlaub!$A$5:$A$604,$A36,Urlaub!$B$5:$B$604,"&lt;="&amp;HL$3,Urlaub!$C$5:$C$604,"&gt;="&amp;HL$3)&gt;0,1,0))</f>
        <v>0</v>
      </c>
      <c r="HM36" s="19" t="n">
        <f aca="false">IF($A36="",0,IF(COUNTIFS(Urlaub!$A$5:$A$604,$A36,Urlaub!$B$5:$B$604,"&lt;="&amp;HM$3,Urlaub!$C$5:$C$604,"&gt;="&amp;HM$3)&gt;0,1,0))</f>
        <v>0</v>
      </c>
      <c r="HN36" s="19" t="n">
        <f aca="false">IF($A36="",0,IF(COUNTIFS(Urlaub!$A$5:$A$604,$A36,Urlaub!$B$5:$B$604,"&lt;="&amp;HN$3,Urlaub!$C$5:$C$604,"&gt;="&amp;HN$3)&gt;0,1,0))</f>
        <v>0</v>
      </c>
      <c r="HO36" s="19" t="n">
        <f aca="false">IF($A36="",0,IF(COUNTIFS(Urlaub!$A$5:$A$604,$A36,Urlaub!$B$5:$B$604,"&lt;="&amp;HO$3,Urlaub!$C$5:$C$604,"&gt;="&amp;HO$3)&gt;0,1,0))</f>
        <v>0</v>
      </c>
      <c r="HP36" s="19" t="n">
        <f aca="false">IF($A36="",0,IF(COUNTIFS(Urlaub!$A$5:$A$604,$A36,Urlaub!$B$5:$B$604,"&lt;="&amp;HP$3,Urlaub!$C$5:$C$604,"&gt;="&amp;HP$3)&gt;0,1,0))</f>
        <v>0</v>
      </c>
      <c r="HQ36" s="19" t="n">
        <f aca="false">IF($A36="",0,IF(COUNTIFS(Urlaub!$A$5:$A$604,$A36,Urlaub!$B$5:$B$604,"&lt;="&amp;HQ$3,Urlaub!$C$5:$C$604,"&gt;="&amp;HQ$3)&gt;0,1,0))</f>
        <v>0</v>
      </c>
      <c r="HR36" s="19" t="n">
        <f aca="false">IF($A36="",0,IF(COUNTIFS(Urlaub!$A$5:$A$604,$A36,Urlaub!$B$5:$B$604,"&lt;="&amp;HR$3,Urlaub!$C$5:$C$604,"&gt;="&amp;HR$3)&gt;0,1,0))</f>
        <v>0</v>
      </c>
      <c r="HS36" s="19" t="n">
        <f aca="false">IF($A36="",0,IF(COUNTIFS(Urlaub!$A$5:$A$604,$A36,Urlaub!$B$5:$B$604,"&lt;="&amp;HS$3,Urlaub!$C$5:$C$604,"&gt;="&amp;HS$3)&gt;0,1,0))</f>
        <v>0</v>
      </c>
      <c r="HT36" s="19" t="n">
        <f aca="false">IF($A36="",0,IF(COUNTIFS(Urlaub!$A$5:$A$604,$A36,Urlaub!$B$5:$B$604,"&lt;="&amp;HT$3,Urlaub!$C$5:$C$604,"&gt;="&amp;HT$3)&gt;0,1,0))</f>
        <v>0</v>
      </c>
      <c r="HU36" s="19" t="n">
        <f aca="false">IF($A36="",0,IF(COUNTIFS(Urlaub!$A$5:$A$604,$A36,Urlaub!$B$5:$B$604,"&lt;="&amp;HU$3,Urlaub!$C$5:$C$604,"&gt;="&amp;HU$3)&gt;0,1,0))</f>
        <v>0</v>
      </c>
      <c r="HV36" s="19" t="n">
        <f aca="false">IF($A36="",0,IF(COUNTIFS(Urlaub!$A$5:$A$604,$A36,Urlaub!$B$5:$B$604,"&lt;="&amp;HV$3,Urlaub!$C$5:$C$604,"&gt;="&amp;HV$3)&gt;0,1,0))</f>
        <v>0</v>
      </c>
      <c r="HW36" s="19" t="n">
        <f aca="false">IF($A36="",0,IF(COUNTIFS(Urlaub!$A$5:$A$604,$A36,Urlaub!$B$5:$B$604,"&lt;="&amp;HW$3,Urlaub!$C$5:$C$604,"&gt;="&amp;HW$3)&gt;0,1,0))</f>
        <v>0</v>
      </c>
      <c r="HX36" s="19" t="n">
        <f aca="false">IF($A36="",0,IF(COUNTIFS(Urlaub!$A$5:$A$604,$A36,Urlaub!$B$5:$B$604,"&lt;="&amp;HX$3,Urlaub!$C$5:$C$604,"&gt;="&amp;HX$3)&gt;0,1,0))</f>
        <v>0</v>
      </c>
      <c r="HY36" s="19" t="n">
        <f aca="false">IF($A36="",0,IF(COUNTIFS(Urlaub!$A$5:$A$604,$A36,Urlaub!$B$5:$B$604,"&lt;="&amp;HY$3,Urlaub!$C$5:$C$604,"&gt;="&amp;HY$3)&gt;0,1,0))</f>
        <v>0</v>
      </c>
      <c r="HZ36" s="19" t="n">
        <f aca="false">IF($A36="",0,IF(COUNTIFS(Urlaub!$A$5:$A$604,$A36,Urlaub!$B$5:$B$604,"&lt;="&amp;HZ$3,Urlaub!$C$5:$C$604,"&gt;="&amp;HZ$3)&gt;0,1,0))</f>
        <v>0</v>
      </c>
      <c r="IA36" s="19" t="n">
        <f aca="false">IF($A36="",0,IF(COUNTIFS(Urlaub!$A$5:$A$604,$A36,Urlaub!$B$5:$B$604,"&lt;="&amp;IA$3,Urlaub!$C$5:$C$604,"&gt;="&amp;IA$3)&gt;0,1,0))</f>
        <v>0</v>
      </c>
      <c r="IB36" s="19" t="n">
        <f aca="false">IF($A36="",0,IF(COUNTIFS(Urlaub!$A$5:$A$604,$A36,Urlaub!$B$5:$B$604,"&lt;="&amp;IB$3,Urlaub!$C$5:$C$604,"&gt;="&amp;IB$3)&gt;0,1,0))</f>
        <v>0</v>
      </c>
      <c r="IC36" s="19" t="n">
        <f aca="false">IF($A36="",0,IF(COUNTIFS(Urlaub!$A$5:$A$604,$A36,Urlaub!$B$5:$B$604,"&lt;="&amp;IC$3,Urlaub!$C$5:$C$604,"&gt;="&amp;IC$3)&gt;0,1,0))</f>
        <v>0</v>
      </c>
      <c r="ID36" s="19" t="n">
        <f aca="false">IF($A36="",0,IF(COUNTIFS(Urlaub!$A$5:$A$604,$A36,Urlaub!$B$5:$B$604,"&lt;="&amp;ID$3,Urlaub!$C$5:$C$604,"&gt;="&amp;ID$3)&gt;0,1,0))</f>
        <v>0</v>
      </c>
      <c r="IE36" s="19" t="n">
        <f aca="false">IF($A36="",0,IF(COUNTIFS(Urlaub!$A$5:$A$604,$A36,Urlaub!$B$5:$B$604,"&lt;="&amp;IE$3,Urlaub!$C$5:$C$604,"&gt;="&amp;IE$3)&gt;0,1,0))</f>
        <v>0</v>
      </c>
      <c r="IF36" s="19" t="n">
        <f aca="false">IF($A36="",0,IF(COUNTIFS(Urlaub!$A$5:$A$604,$A36,Urlaub!$B$5:$B$604,"&lt;="&amp;IF$3,Urlaub!$C$5:$C$604,"&gt;="&amp;IF$3)&gt;0,1,0))</f>
        <v>0</v>
      </c>
      <c r="IG36" s="19" t="n">
        <f aca="false">IF($A36="",0,IF(COUNTIFS(Urlaub!$A$5:$A$604,$A36,Urlaub!$B$5:$B$604,"&lt;="&amp;IG$3,Urlaub!$C$5:$C$604,"&gt;="&amp;IG$3)&gt;0,1,0))</f>
        <v>0</v>
      </c>
      <c r="IH36" s="19" t="n">
        <f aca="false">IF($A36="",0,IF(COUNTIFS(Urlaub!$A$5:$A$604,$A36,Urlaub!$B$5:$B$604,"&lt;="&amp;IH$3,Urlaub!$C$5:$C$604,"&gt;="&amp;IH$3)&gt;0,1,0))</f>
        <v>0</v>
      </c>
      <c r="II36" s="19" t="n">
        <f aca="false">IF($A36="",0,IF(COUNTIFS(Urlaub!$A$5:$A$604,$A36,Urlaub!$B$5:$B$604,"&lt;="&amp;II$3,Urlaub!$C$5:$C$604,"&gt;="&amp;II$3)&gt;0,1,0))</f>
        <v>0</v>
      </c>
      <c r="IJ36" s="19" t="n">
        <f aca="false">IF($A36="",0,IF(COUNTIFS(Urlaub!$A$5:$A$604,$A36,Urlaub!$B$5:$B$604,"&lt;="&amp;IJ$3,Urlaub!$C$5:$C$604,"&gt;="&amp;IJ$3)&gt;0,1,0))</f>
        <v>0</v>
      </c>
      <c r="IK36" s="19" t="n">
        <f aca="false">IF($A36="",0,IF(COUNTIFS(Urlaub!$A$5:$A$604,$A36,Urlaub!$B$5:$B$604,"&lt;="&amp;IK$3,Urlaub!$C$5:$C$604,"&gt;="&amp;IK$3)&gt;0,1,0))</f>
        <v>0</v>
      </c>
      <c r="IL36" s="19" t="n">
        <f aca="false">IF($A36="",0,IF(COUNTIFS(Urlaub!$A$5:$A$604,$A36,Urlaub!$B$5:$B$604,"&lt;="&amp;IL$3,Urlaub!$C$5:$C$604,"&gt;="&amp;IL$3)&gt;0,1,0))</f>
        <v>0</v>
      </c>
      <c r="IM36" s="19" t="n">
        <f aca="false">IF($A36="",0,IF(COUNTIFS(Urlaub!$A$5:$A$604,$A36,Urlaub!$B$5:$B$604,"&lt;="&amp;IM$3,Urlaub!$C$5:$C$604,"&gt;="&amp;IM$3)&gt;0,1,0))</f>
        <v>0</v>
      </c>
      <c r="IN36" s="19" t="n">
        <f aca="false">IF($A36="",0,IF(COUNTIFS(Urlaub!$A$5:$A$604,$A36,Urlaub!$B$5:$B$604,"&lt;="&amp;IN$3,Urlaub!$C$5:$C$604,"&gt;="&amp;IN$3)&gt;0,1,0))</f>
        <v>0</v>
      </c>
      <c r="IO36" s="19" t="n">
        <f aca="false">IF($A36="",0,IF(COUNTIFS(Urlaub!$A$5:$A$604,$A36,Urlaub!$B$5:$B$604,"&lt;="&amp;IO$3,Urlaub!$C$5:$C$604,"&gt;="&amp;IO$3)&gt;0,1,0))</f>
        <v>0</v>
      </c>
      <c r="IP36" s="19" t="n">
        <f aca="false">IF($A36="",0,IF(COUNTIFS(Urlaub!$A$5:$A$604,$A36,Urlaub!$B$5:$B$604,"&lt;="&amp;IP$3,Urlaub!$C$5:$C$604,"&gt;="&amp;IP$3)&gt;0,1,0))</f>
        <v>0</v>
      </c>
      <c r="IQ36" s="19" t="n">
        <f aca="false">IF($A36="",0,IF(COUNTIFS(Urlaub!$A$5:$A$604,$A36,Urlaub!$B$5:$B$604,"&lt;="&amp;IQ$3,Urlaub!$C$5:$C$604,"&gt;="&amp;IQ$3)&gt;0,1,0))</f>
        <v>0</v>
      </c>
      <c r="IR36" s="19" t="n">
        <f aca="false">IF($A36="",0,IF(COUNTIFS(Urlaub!$A$5:$A$604,$A36,Urlaub!$B$5:$B$604,"&lt;="&amp;IR$3,Urlaub!$C$5:$C$604,"&gt;="&amp;IR$3)&gt;0,1,0))</f>
        <v>0</v>
      </c>
      <c r="IS36" s="19" t="n">
        <f aca="false">IF($A36="",0,IF(COUNTIFS(Urlaub!$A$5:$A$604,$A36,Urlaub!$B$5:$B$604,"&lt;="&amp;IS$3,Urlaub!$C$5:$C$604,"&gt;="&amp;IS$3)&gt;0,1,0))</f>
        <v>0</v>
      </c>
      <c r="IT36" s="19" t="n">
        <f aca="false">IF($A36="",0,IF(COUNTIFS(Urlaub!$A$5:$A$604,$A36,Urlaub!$B$5:$B$604,"&lt;="&amp;IT$3,Urlaub!$C$5:$C$604,"&gt;="&amp;IT$3)&gt;0,1,0))</f>
        <v>0</v>
      </c>
      <c r="IU36" s="19" t="n">
        <f aca="false">IF($A36="",0,IF(COUNTIFS(Urlaub!$A$5:$A$604,$A36,Urlaub!$B$5:$B$604,"&lt;="&amp;IU$3,Urlaub!$C$5:$C$604,"&gt;="&amp;IU$3)&gt;0,1,0))</f>
        <v>0</v>
      </c>
      <c r="IV36" s="19" t="n">
        <f aca="false">IF($A36="",0,IF(COUNTIFS(Urlaub!$A$5:$A$604,$A36,Urlaub!$B$5:$B$604,"&lt;="&amp;IV$3,Urlaub!$C$5:$C$604,"&gt;="&amp;IV$3)&gt;0,1,0))</f>
        <v>0</v>
      </c>
      <c r="IW36" s="19" t="n">
        <f aca="false">IF($A36="",0,IF(COUNTIFS(Urlaub!$A$5:$A$604,$A36,Urlaub!$B$5:$B$604,"&lt;="&amp;IW$3,Urlaub!$C$5:$C$604,"&gt;="&amp;IW$3)&gt;0,1,0))</f>
        <v>0</v>
      </c>
      <c r="IX36" s="19" t="n">
        <f aca="false">IF($A36="",0,IF(COUNTIFS(Urlaub!$A$5:$A$604,$A36,Urlaub!$B$5:$B$604,"&lt;="&amp;IX$3,Urlaub!$C$5:$C$604,"&gt;="&amp;IX$3)&gt;0,1,0))</f>
        <v>0</v>
      </c>
      <c r="IY36" s="19" t="n">
        <f aca="false">IF($A36="",0,IF(COUNTIFS(Urlaub!$A$5:$A$604,$A36,Urlaub!$B$5:$B$604,"&lt;="&amp;IY$3,Urlaub!$C$5:$C$604,"&gt;="&amp;IY$3)&gt;0,1,0))</f>
        <v>0</v>
      </c>
      <c r="IZ36" s="19" t="n">
        <f aca="false">IF($A36="",0,IF(COUNTIFS(Urlaub!$A$5:$A$604,$A36,Urlaub!$B$5:$B$604,"&lt;="&amp;IZ$3,Urlaub!$C$5:$C$604,"&gt;="&amp;IZ$3)&gt;0,1,0))</f>
        <v>0</v>
      </c>
      <c r="JA36" s="19" t="n">
        <f aca="false">IF($A36="",0,IF(COUNTIFS(Urlaub!$A$5:$A$604,$A36,Urlaub!$B$5:$B$604,"&lt;="&amp;JA$3,Urlaub!$C$5:$C$604,"&gt;="&amp;JA$3)&gt;0,1,0))</f>
        <v>0</v>
      </c>
      <c r="JB36" s="19" t="n">
        <f aca="false">IF($A36="",0,IF(COUNTIFS(Urlaub!$A$5:$A$604,$A36,Urlaub!$B$5:$B$604,"&lt;="&amp;JB$3,Urlaub!$C$5:$C$604,"&gt;="&amp;JB$3)&gt;0,1,0))</f>
        <v>0</v>
      </c>
      <c r="JC36" s="19" t="n">
        <f aca="false">IF($A36="",0,IF(COUNTIFS(Urlaub!$A$5:$A$604,$A36,Urlaub!$B$5:$B$604,"&lt;="&amp;JC$3,Urlaub!$C$5:$C$604,"&gt;="&amp;JC$3)&gt;0,1,0))</f>
        <v>0</v>
      </c>
      <c r="JD36" s="19" t="n">
        <f aca="false">IF($A36="",0,IF(COUNTIFS(Urlaub!$A$5:$A$604,$A36,Urlaub!$B$5:$B$604,"&lt;="&amp;JD$3,Urlaub!$C$5:$C$604,"&gt;="&amp;JD$3)&gt;0,1,0))</f>
        <v>0</v>
      </c>
      <c r="JE36" s="19" t="n">
        <f aca="false">IF($A36="",0,IF(COUNTIFS(Urlaub!$A$5:$A$604,$A36,Urlaub!$B$5:$B$604,"&lt;="&amp;JE$3,Urlaub!$C$5:$C$604,"&gt;="&amp;JE$3)&gt;0,1,0))</f>
        <v>0</v>
      </c>
      <c r="JF36" s="19" t="n">
        <f aca="false">IF($A36="",0,IF(COUNTIFS(Urlaub!$A$5:$A$604,$A36,Urlaub!$B$5:$B$604,"&lt;="&amp;JF$3,Urlaub!$C$5:$C$604,"&gt;="&amp;JF$3)&gt;0,1,0))</f>
        <v>0</v>
      </c>
      <c r="JG36" s="19" t="n">
        <f aca="false">IF($A36="",0,IF(COUNTIFS(Urlaub!$A$5:$A$604,$A36,Urlaub!$B$5:$B$604,"&lt;="&amp;JG$3,Urlaub!$C$5:$C$604,"&gt;="&amp;JG$3)&gt;0,1,0))</f>
        <v>0</v>
      </c>
      <c r="JH36" s="19" t="n">
        <f aca="false">IF($A36="",0,IF(COUNTIFS(Urlaub!$A$5:$A$604,$A36,Urlaub!$B$5:$B$604,"&lt;="&amp;JH$3,Urlaub!$C$5:$C$604,"&gt;="&amp;JH$3)&gt;0,1,0))</f>
        <v>0</v>
      </c>
      <c r="JI36" s="19" t="n">
        <f aca="false">IF($A36="",0,IF(COUNTIFS(Urlaub!$A$5:$A$604,$A36,Urlaub!$B$5:$B$604,"&lt;="&amp;JI$3,Urlaub!$C$5:$C$604,"&gt;="&amp;JI$3)&gt;0,1,0))</f>
        <v>0</v>
      </c>
      <c r="JJ36" s="19" t="n">
        <f aca="false">IF($A36="",0,IF(COUNTIFS(Urlaub!$A$5:$A$604,$A36,Urlaub!$B$5:$B$604,"&lt;="&amp;JJ$3,Urlaub!$C$5:$C$604,"&gt;="&amp;JJ$3)&gt;0,1,0))</f>
        <v>0</v>
      </c>
      <c r="JK36" s="19" t="n">
        <f aca="false">IF($A36="",0,IF(COUNTIFS(Urlaub!$A$5:$A$604,$A36,Urlaub!$B$5:$B$604,"&lt;="&amp;JK$3,Urlaub!$C$5:$C$604,"&gt;="&amp;JK$3)&gt;0,1,0))</f>
        <v>0</v>
      </c>
      <c r="JL36" s="19" t="n">
        <f aca="false">IF($A36="",0,IF(COUNTIFS(Urlaub!$A$5:$A$604,$A36,Urlaub!$B$5:$B$604,"&lt;="&amp;JL$3,Urlaub!$C$5:$C$604,"&gt;="&amp;JL$3)&gt;0,1,0))</f>
        <v>0</v>
      </c>
      <c r="JM36" s="19" t="n">
        <f aca="false">IF($A36="",0,IF(COUNTIFS(Urlaub!$A$5:$A$604,$A36,Urlaub!$B$5:$B$604,"&lt;="&amp;JM$3,Urlaub!$C$5:$C$604,"&gt;="&amp;JM$3)&gt;0,1,0))</f>
        <v>0</v>
      </c>
      <c r="JN36" s="19" t="n">
        <f aca="false">IF($A36="",0,IF(COUNTIFS(Urlaub!$A$5:$A$604,$A36,Urlaub!$B$5:$B$604,"&lt;="&amp;JN$3,Urlaub!$C$5:$C$604,"&gt;="&amp;JN$3)&gt;0,1,0))</f>
        <v>0</v>
      </c>
      <c r="JO36" s="19" t="n">
        <f aca="false">IF($A36="",0,IF(COUNTIFS(Urlaub!$A$5:$A$604,$A36,Urlaub!$B$5:$B$604,"&lt;="&amp;JO$3,Urlaub!$C$5:$C$604,"&gt;="&amp;JO$3)&gt;0,1,0))</f>
        <v>0</v>
      </c>
      <c r="JP36" s="19" t="n">
        <f aca="false">IF($A36="",0,IF(COUNTIFS(Urlaub!$A$5:$A$604,$A36,Urlaub!$B$5:$B$604,"&lt;="&amp;JP$3,Urlaub!$C$5:$C$604,"&gt;="&amp;JP$3)&gt;0,1,0))</f>
        <v>0</v>
      </c>
      <c r="JQ36" s="19" t="n">
        <f aca="false">IF($A36="",0,IF(COUNTIFS(Urlaub!$A$5:$A$604,$A36,Urlaub!$B$5:$B$604,"&lt;="&amp;JQ$3,Urlaub!$C$5:$C$604,"&gt;="&amp;JQ$3)&gt;0,1,0))</f>
        <v>0</v>
      </c>
      <c r="JR36" s="19" t="n">
        <f aca="false">IF($A36="",0,IF(COUNTIFS(Urlaub!$A$5:$A$604,$A36,Urlaub!$B$5:$B$604,"&lt;="&amp;JR$3,Urlaub!$C$5:$C$604,"&gt;="&amp;JR$3)&gt;0,1,0))</f>
        <v>0</v>
      </c>
      <c r="JS36" s="19" t="n">
        <f aca="false">IF($A36="",0,IF(COUNTIFS(Urlaub!$A$5:$A$604,$A36,Urlaub!$B$5:$B$604,"&lt;="&amp;JS$3,Urlaub!$C$5:$C$604,"&gt;="&amp;JS$3)&gt;0,1,0))</f>
        <v>0</v>
      </c>
      <c r="JT36" s="19" t="n">
        <f aca="false">IF($A36="",0,IF(COUNTIFS(Urlaub!$A$5:$A$604,$A36,Urlaub!$B$5:$B$604,"&lt;="&amp;JT$3,Urlaub!$C$5:$C$604,"&gt;="&amp;JT$3)&gt;0,1,0))</f>
        <v>0</v>
      </c>
      <c r="JU36" s="19" t="n">
        <f aca="false">IF($A36="",0,IF(COUNTIFS(Urlaub!$A$5:$A$604,$A36,Urlaub!$B$5:$B$604,"&lt;="&amp;JU$3,Urlaub!$C$5:$C$604,"&gt;="&amp;JU$3)&gt;0,1,0))</f>
        <v>0</v>
      </c>
      <c r="JV36" s="19" t="n">
        <f aca="false">IF($A36="",0,IF(COUNTIFS(Urlaub!$A$5:$A$604,$A36,Urlaub!$B$5:$B$604,"&lt;="&amp;JV$3,Urlaub!$C$5:$C$604,"&gt;="&amp;JV$3)&gt;0,1,0))</f>
        <v>0</v>
      </c>
      <c r="JW36" s="19" t="n">
        <f aca="false">IF($A36="",0,IF(COUNTIFS(Urlaub!$A$5:$A$604,$A36,Urlaub!$B$5:$B$604,"&lt;="&amp;JW$3,Urlaub!$C$5:$C$604,"&gt;="&amp;JW$3)&gt;0,1,0))</f>
        <v>0</v>
      </c>
      <c r="JX36" s="19" t="n">
        <f aca="false">IF($A36="",0,IF(COUNTIFS(Urlaub!$A$5:$A$604,$A36,Urlaub!$B$5:$B$604,"&lt;="&amp;JX$3,Urlaub!$C$5:$C$604,"&gt;="&amp;JX$3)&gt;0,1,0))</f>
        <v>0</v>
      </c>
      <c r="JY36" s="19" t="n">
        <f aca="false">IF($A36="",0,IF(COUNTIFS(Urlaub!$A$5:$A$604,$A36,Urlaub!$B$5:$B$604,"&lt;="&amp;JY$3,Urlaub!$C$5:$C$604,"&gt;="&amp;JY$3)&gt;0,1,0))</f>
        <v>0</v>
      </c>
      <c r="JZ36" s="19" t="n">
        <f aca="false">IF($A36="",0,IF(COUNTIFS(Urlaub!$A$5:$A$604,$A36,Urlaub!$B$5:$B$604,"&lt;="&amp;JZ$3,Urlaub!$C$5:$C$604,"&gt;="&amp;JZ$3)&gt;0,1,0))</f>
        <v>0</v>
      </c>
      <c r="KA36" s="19" t="n">
        <f aca="false">IF($A36="",0,IF(COUNTIFS(Urlaub!$A$5:$A$604,$A36,Urlaub!$B$5:$B$604,"&lt;="&amp;KA$3,Urlaub!$C$5:$C$604,"&gt;="&amp;KA$3)&gt;0,1,0))</f>
        <v>0</v>
      </c>
      <c r="KB36" s="19" t="n">
        <f aca="false">IF($A36="",0,IF(COUNTIFS(Urlaub!$A$5:$A$604,$A36,Urlaub!$B$5:$B$604,"&lt;="&amp;KB$3,Urlaub!$C$5:$C$604,"&gt;="&amp;KB$3)&gt;0,1,0))</f>
        <v>0</v>
      </c>
      <c r="KC36" s="19" t="n">
        <f aca="false">IF($A36="",0,IF(COUNTIFS(Urlaub!$A$5:$A$604,$A36,Urlaub!$B$5:$B$604,"&lt;="&amp;KC$3,Urlaub!$C$5:$C$604,"&gt;="&amp;KC$3)&gt;0,1,0))</f>
        <v>0</v>
      </c>
      <c r="KD36" s="19" t="n">
        <f aca="false">IF($A36="",0,IF(COUNTIFS(Urlaub!$A$5:$A$604,$A36,Urlaub!$B$5:$B$604,"&lt;="&amp;KD$3,Urlaub!$C$5:$C$604,"&gt;="&amp;KD$3)&gt;0,1,0))</f>
        <v>0</v>
      </c>
      <c r="KE36" s="19" t="n">
        <f aca="false">IF($A36="",0,IF(COUNTIFS(Urlaub!$A$5:$A$604,$A36,Urlaub!$B$5:$B$604,"&lt;="&amp;KE$3,Urlaub!$C$5:$C$604,"&gt;="&amp;KE$3)&gt;0,1,0))</f>
        <v>0</v>
      </c>
      <c r="KF36" s="19" t="n">
        <f aca="false">IF($A36="",0,IF(COUNTIFS(Urlaub!$A$5:$A$604,$A36,Urlaub!$B$5:$B$604,"&lt;="&amp;KF$3,Urlaub!$C$5:$C$604,"&gt;="&amp;KF$3)&gt;0,1,0))</f>
        <v>0</v>
      </c>
      <c r="KG36" s="19" t="n">
        <f aca="false">IF($A36="",0,IF(COUNTIFS(Urlaub!$A$5:$A$604,$A36,Urlaub!$B$5:$B$604,"&lt;="&amp;KG$3,Urlaub!$C$5:$C$604,"&gt;="&amp;KG$3)&gt;0,1,0))</f>
        <v>0</v>
      </c>
      <c r="KH36" s="19" t="n">
        <f aca="false">IF($A36="",0,IF(COUNTIFS(Urlaub!$A$5:$A$604,$A36,Urlaub!$B$5:$B$604,"&lt;="&amp;KH$3,Urlaub!$C$5:$C$604,"&gt;="&amp;KH$3)&gt;0,1,0))</f>
        <v>0</v>
      </c>
      <c r="KI36" s="19" t="n">
        <f aca="false">IF($A36="",0,IF(COUNTIFS(Urlaub!$A$5:$A$604,$A36,Urlaub!$B$5:$B$604,"&lt;="&amp;KI$3,Urlaub!$C$5:$C$604,"&gt;="&amp;KI$3)&gt;0,1,0))</f>
        <v>0</v>
      </c>
      <c r="KJ36" s="19" t="n">
        <f aca="false">IF($A36="",0,IF(COUNTIFS(Urlaub!$A$5:$A$604,$A36,Urlaub!$B$5:$B$604,"&lt;="&amp;KJ$3,Urlaub!$C$5:$C$604,"&gt;="&amp;KJ$3)&gt;0,1,0))</f>
        <v>0</v>
      </c>
      <c r="KK36" s="19" t="n">
        <f aca="false">IF($A36="",0,IF(COUNTIFS(Urlaub!$A$5:$A$604,$A36,Urlaub!$B$5:$B$604,"&lt;="&amp;KK$3,Urlaub!$C$5:$C$604,"&gt;="&amp;KK$3)&gt;0,1,0))</f>
        <v>0</v>
      </c>
      <c r="KL36" s="19" t="n">
        <f aca="false">IF($A36="",0,IF(COUNTIFS(Urlaub!$A$5:$A$604,$A36,Urlaub!$B$5:$B$604,"&lt;="&amp;KL$3,Urlaub!$C$5:$C$604,"&gt;="&amp;KL$3)&gt;0,1,0))</f>
        <v>0</v>
      </c>
      <c r="KM36" s="19" t="n">
        <f aca="false">IF($A36="",0,IF(COUNTIFS(Urlaub!$A$5:$A$604,$A36,Urlaub!$B$5:$B$604,"&lt;="&amp;KM$3,Urlaub!$C$5:$C$604,"&gt;="&amp;KM$3)&gt;0,1,0))</f>
        <v>0</v>
      </c>
      <c r="KN36" s="19" t="n">
        <f aca="false">IF($A36="",0,IF(COUNTIFS(Urlaub!$A$5:$A$604,$A36,Urlaub!$B$5:$B$604,"&lt;="&amp;KN$3,Urlaub!$C$5:$C$604,"&gt;="&amp;KN$3)&gt;0,1,0))</f>
        <v>0</v>
      </c>
      <c r="KO36" s="19" t="n">
        <f aca="false">IF($A36="",0,IF(COUNTIFS(Urlaub!$A$5:$A$604,$A36,Urlaub!$B$5:$B$604,"&lt;="&amp;KO$3,Urlaub!$C$5:$C$604,"&gt;="&amp;KO$3)&gt;0,1,0))</f>
        <v>0</v>
      </c>
      <c r="KP36" s="19" t="n">
        <f aca="false">IF($A36="",0,IF(COUNTIFS(Urlaub!$A$5:$A$604,$A36,Urlaub!$B$5:$B$604,"&lt;="&amp;KP$3,Urlaub!$C$5:$C$604,"&gt;="&amp;KP$3)&gt;0,1,0))</f>
        <v>0</v>
      </c>
      <c r="KQ36" s="19" t="n">
        <f aca="false">IF($A36="",0,IF(COUNTIFS(Urlaub!$A$5:$A$604,$A36,Urlaub!$B$5:$B$604,"&lt;="&amp;KQ$3,Urlaub!$C$5:$C$604,"&gt;="&amp;KQ$3)&gt;0,1,0))</f>
        <v>0</v>
      </c>
      <c r="KR36" s="19" t="n">
        <f aca="false">IF($A36="",0,IF(COUNTIFS(Urlaub!$A$5:$A$604,$A36,Urlaub!$B$5:$B$604,"&lt;="&amp;KR$3,Urlaub!$C$5:$C$604,"&gt;="&amp;KR$3)&gt;0,1,0))</f>
        <v>0</v>
      </c>
      <c r="KS36" s="19" t="n">
        <f aca="false">IF($A36="",0,IF(COUNTIFS(Urlaub!$A$5:$A$604,$A36,Urlaub!$B$5:$B$604,"&lt;="&amp;KS$3,Urlaub!$C$5:$C$604,"&gt;="&amp;KS$3)&gt;0,1,0))</f>
        <v>0</v>
      </c>
      <c r="KT36" s="19" t="n">
        <f aca="false">IF($A36="",0,IF(COUNTIFS(Urlaub!$A$5:$A$604,$A36,Urlaub!$B$5:$B$604,"&lt;="&amp;KT$3,Urlaub!$C$5:$C$604,"&gt;="&amp;KT$3)&gt;0,1,0))</f>
        <v>0</v>
      </c>
      <c r="KU36" s="19" t="n">
        <f aca="false">IF($A36="",0,IF(COUNTIFS(Urlaub!$A$5:$A$604,$A36,Urlaub!$B$5:$B$604,"&lt;="&amp;KU$3,Urlaub!$C$5:$C$604,"&gt;="&amp;KU$3)&gt;0,1,0))</f>
        <v>0</v>
      </c>
      <c r="KV36" s="19" t="n">
        <f aca="false">IF($A36="",0,IF(COUNTIFS(Urlaub!$A$5:$A$604,$A36,Urlaub!$B$5:$B$604,"&lt;="&amp;KV$3,Urlaub!$C$5:$C$604,"&gt;="&amp;KV$3)&gt;0,1,0))</f>
        <v>0</v>
      </c>
      <c r="KW36" s="19" t="n">
        <f aca="false">IF($A36="",0,IF(COUNTIFS(Urlaub!$A$5:$A$604,$A36,Urlaub!$B$5:$B$604,"&lt;="&amp;KW$3,Urlaub!$C$5:$C$604,"&gt;="&amp;KW$3)&gt;0,1,0))</f>
        <v>0</v>
      </c>
      <c r="KX36" s="19" t="n">
        <f aca="false">IF($A36="",0,IF(COUNTIFS(Urlaub!$A$5:$A$604,$A36,Urlaub!$B$5:$B$604,"&lt;="&amp;KX$3,Urlaub!$C$5:$C$604,"&gt;="&amp;KX$3)&gt;0,1,0))</f>
        <v>0</v>
      </c>
      <c r="KY36" s="19" t="n">
        <f aca="false">IF($A36="",0,IF(COUNTIFS(Urlaub!$A$5:$A$604,$A36,Urlaub!$B$5:$B$604,"&lt;="&amp;KY$3,Urlaub!$C$5:$C$604,"&gt;="&amp;KY$3)&gt;0,1,0))</f>
        <v>0</v>
      </c>
      <c r="KZ36" s="19" t="n">
        <f aca="false">IF($A36="",0,IF(COUNTIFS(Urlaub!$A$5:$A$604,$A36,Urlaub!$B$5:$B$604,"&lt;="&amp;KZ$3,Urlaub!$C$5:$C$604,"&gt;="&amp;KZ$3)&gt;0,1,0))</f>
        <v>0</v>
      </c>
      <c r="LA36" s="19" t="n">
        <f aca="false">IF($A36="",0,IF(COUNTIFS(Urlaub!$A$5:$A$604,$A36,Urlaub!$B$5:$B$604,"&lt;="&amp;LA$3,Urlaub!$C$5:$C$604,"&gt;="&amp;LA$3)&gt;0,1,0))</f>
        <v>0</v>
      </c>
      <c r="LB36" s="19" t="n">
        <f aca="false">IF($A36="",0,IF(COUNTIFS(Urlaub!$A$5:$A$604,$A36,Urlaub!$B$5:$B$604,"&lt;="&amp;LB$3,Urlaub!$C$5:$C$604,"&gt;="&amp;LB$3)&gt;0,1,0))</f>
        <v>0</v>
      </c>
      <c r="LC36" s="19" t="n">
        <f aca="false">IF($A36="",0,IF(COUNTIFS(Urlaub!$A$5:$A$604,$A36,Urlaub!$B$5:$B$604,"&lt;="&amp;LC$3,Urlaub!$C$5:$C$604,"&gt;="&amp;LC$3)&gt;0,1,0))</f>
        <v>0</v>
      </c>
      <c r="LD36" s="19" t="n">
        <f aca="false">IF($A36="",0,IF(COUNTIFS(Urlaub!$A$5:$A$604,$A36,Urlaub!$B$5:$B$604,"&lt;="&amp;LD$3,Urlaub!$C$5:$C$604,"&gt;="&amp;LD$3)&gt;0,1,0))</f>
        <v>0</v>
      </c>
      <c r="LE36" s="19" t="n">
        <f aca="false">IF($A36="",0,IF(COUNTIFS(Urlaub!$A$5:$A$604,$A36,Urlaub!$B$5:$B$604,"&lt;="&amp;LE$3,Urlaub!$C$5:$C$604,"&gt;="&amp;LE$3)&gt;0,1,0))</f>
        <v>0</v>
      </c>
      <c r="LF36" s="19" t="n">
        <f aca="false">IF($A36="",0,IF(COUNTIFS(Urlaub!$A$5:$A$604,$A36,Urlaub!$B$5:$B$604,"&lt;="&amp;LF$3,Urlaub!$C$5:$C$604,"&gt;="&amp;LF$3)&gt;0,1,0))</f>
        <v>0</v>
      </c>
      <c r="LG36" s="19" t="n">
        <f aca="false">IF($A36="",0,IF(COUNTIFS(Urlaub!$A$5:$A$604,$A36,Urlaub!$B$5:$B$604,"&lt;="&amp;LG$3,Urlaub!$C$5:$C$604,"&gt;="&amp;LG$3)&gt;0,1,0))</f>
        <v>0</v>
      </c>
      <c r="LH36" s="19" t="n">
        <f aca="false">IF($A36="",0,IF(COUNTIFS(Urlaub!$A$5:$A$604,$A36,Urlaub!$B$5:$B$604,"&lt;="&amp;LH$3,Urlaub!$C$5:$C$604,"&gt;="&amp;LH$3)&gt;0,1,0))</f>
        <v>0</v>
      </c>
      <c r="LI36" s="19" t="n">
        <f aca="false">IF($A36="",0,IF(COUNTIFS(Urlaub!$A$5:$A$604,$A36,Urlaub!$B$5:$B$604,"&lt;="&amp;LI$3,Urlaub!$C$5:$C$604,"&gt;="&amp;LI$3)&gt;0,1,0))</f>
        <v>0</v>
      </c>
      <c r="LJ36" s="19" t="n">
        <f aca="false">IF($A36="",0,IF(COUNTIFS(Urlaub!$A$5:$A$604,$A36,Urlaub!$B$5:$B$604,"&lt;="&amp;LJ$3,Urlaub!$C$5:$C$604,"&gt;="&amp;LJ$3)&gt;0,1,0))</f>
        <v>0</v>
      </c>
      <c r="LK36" s="19" t="n">
        <f aca="false">IF($A36="",0,IF(COUNTIFS(Urlaub!$A$5:$A$604,$A36,Urlaub!$B$5:$B$604,"&lt;="&amp;LK$3,Urlaub!$C$5:$C$604,"&gt;="&amp;LK$3)&gt;0,1,0))</f>
        <v>0</v>
      </c>
      <c r="LL36" s="19" t="n">
        <f aca="false">IF($A36="",0,IF(COUNTIFS(Urlaub!$A$5:$A$604,$A36,Urlaub!$B$5:$B$604,"&lt;="&amp;LL$3,Urlaub!$C$5:$C$604,"&gt;="&amp;LL$3)&gt;0,1,0))</f>
        <v>0</v>
      </c>
      <c r="LM36" s="19" t="n">
        <f aca="false">IF($A36="",0,IF(COUNTIFS(Urlaub!$A$5:$A$604,$A36,Urlaub!$B$5:$B$604,"&lt;="&amp;LM$3,Urlaub!$C$5:$C$604,"&gt;="&amp;LM$3)&gt;0,1,0))</f>
        <v>0</v>
      </c>
      <c r="LN36" s="19" t="n">
        <f aca="false">IF($A36="",0,IF(COUNTIFS(Urlaub!$A$5:$A$604,$A36,Urlaub!$B$5:$B$604,"&lt;="&amp;LN$3,Urlaub!$C$5:$C$604,"&gt;="&amp;LN$3)&gt;0,1,0))</f>
        <v>0</v>
      </c>
      <c r="LO36" s="19" t="n">
        <f aca="false">IF($A36="",0,IF(COUNTIFS(Urlaub!$A$5:$A$604,$A36,Urlaub!$B$5:$B$604,"&lt;="&amp;LO$3,Urlaub!$C$5:$C$604,"&gt;="&amp;LO$3)&gt;0,1,0))</f>
        <v>0</v>
      </c>
      <c r="LP36" s="19" t="n">
        <f aca="false">IF($A36="",0,IF(COUNTIFS(Urlaub!$A$5:$A$604,$A36,Urlaub!$B$5:$B$604,"&lt;="&amp;LP$3,Urlaub!$C$5:$C$604,"&gt;="&amp;LP$3)&gt;0,1,0))</f>
        <v>0</v>
      </c>
      <c r="LQ36" s="19" t="n">
        <f aca="false">IF($A36="",0,IF(COUNTIFS(Urlaub!$A$5:$A$604,$A36,Urlaub!$B$5:$B$604,"&lt;="&amp;LQ$3,Urlaub!$C$5:$C$604,"&gt;="&amp;LQ$3)&gt;0,1,0))</f>
        <v>0</v>
      </c>
      <c r="LR36" s="19" t="n">
        <f aca="false">IF($A36="",0,IF(COUNTIFS(Urlaub!$A$5:$A$604,$A36,Urlaub!$B$5:$B$604,"&lt;="&amp;LR$3,Urlaub!$C$5:$C$604,"&gt;="&amp;LR$3)&gt;0,1,0))</f>
        <v>0</v>
      </c>
      <c r="LS36" s="19" t="n">
        <f aca="false">IF($A36="",0,IF(COUNTIFS(Urlaub!$A$5:$A$604,$A36,Urlaub!$B$5:$B$604,"&lt;="&amp;LS$3,Urlaub!$C$5:$C$604,"&gt;="&amp;LS$3)&gt;0,1,0))</f>
        <v>0</v>
      </c>
      <c r="LT36" s="19" t="n">
        <f aca="false">IF($A36="",0,IF(COUNTIFS(Urlaub!$A$5:$A$604,$A36,Urlaub!$B$5:$B$604,"&lt;="&amp;LT$3,Urlaub!$C$5:$C$604,"&gt;="&amp;LT$3)&gt;0,1,0))</f>
        <v>0</v>
      </c>
      <c r="LU36" s="19" t="n">
        <f aca="false">IF($A36="",0,IF(COUNTIFS(Urlaub!$A$5:$A$604,$A36,Urlaub!$B$5:$B$604,"&lt;="&amp;LU$3,Urlaub!$C$5:$C$604,"&gt;="&amp;LU$3)&gt;0,1,0))</f>
        <v>0</v>
      </c>
      <c r="LV36" s="19" t="n">
        <f aca="false">IF($A36="",0,IF(COUNTIFS(Urlaub!$A$5:$A$604,$A36,Urlaub!$B$5:$B$604,"&lt;="&amp;LV$3,Urlaub!$C$5:$C$604,"&gt;="&amp;LV$3)&gt;0,1,0))</f>
        <v>0</v>
      </c>
      <c r="LW36" s="19" t="n">
        <f aca="false">IF($A36="",0,IF(COUNTIFS(Urlaub!$A$5:$A$604,$A36,Urlaub!$B$5:$B$604,"&lt;="&amp;LW$3,Urlaub!$C$5:$C$604,"&gt;="&amp;LW$3)&gt;0,1,0))</f>
        <v>0</v>
      </c>
      <c r="LX36" s="19" t="n">
        <f aca="false">IF($A36="",0,IF(COUNTIFS(Urlaub!$A$5:$A$604,$A36,Urlaub!$B$5:$B$604,"&lt;="&amp;LX$3,Urlaub!$C$5:$C$604,"&gt;="&amp;LX$3)&gt;0,1,0))</f>
        <v>0</v>
      </c>
      <c r="LY36" s="19" t="n">
        <f aca="false">IF($A36="",0,IF(COUNTIFS(Urlaub!$A$5:$A$604,$A36,Urlaub!$B$5:$B$604,"&lt;="&amp;LY$3,Urlaub!$C$5:$C$604,"&gt;="&amp;LY$3)&gt;0,1,0))</f>
        <v>0</v>
      </c>
      <c r="LZ36" s="19" t="n">
        <f aca="false">IF($A36="",0,IF(COUNTIFS(Urlaub!$A$5:$A$604,$A36,Urlaub!$B$5:$B$604,"&lt;="&amp;LZ$3,Urlaub!$C$5:$C$604,"&gt;="&amp;LZ$3)&gt;0,1,0))</f>
        <v>0</v>
      </c>
      <c r="MA36" s="19" t="n">
        <f aca="false">IF($A36="",0,IF(COUNTIFS(Urlaub!$A$5:$A$604,$A36,Urlaub!$B$5:$B$604,"&lt;="&amp;MA$3,Urlaub!$C$5:$C$604,"&gt;="&amp;MA$3)&gt;0,1,0))</f>
        <v>0</v>
      </c>
      <c r="MB36" s="19" t="n">
        <f aca="false">IF($A36="",0,IF(COUNTIFS(Urlaub!$A$5:$A$604,$A36,Urlaub!$B$5:$B$604,"&lt;="&amp;MB$3,Urlaub!$C$5:$C$604,"&gt;="&amp;MB$3)&gt;0,1,0))</f>
        <v>0</v>
      </c>
      <c r="MC36" s="19" t="n">
        <f aca="false">IF($A36="",0,IF(COUNTIFS(Urlaub!$A$5:$A$604,$A36,Urlaub!$B$5:$B$604,"&lt;="&amp;MC$3,Urlaub!$C$5:$C$604,"&gt;="&amp;MC$3)&gt;0,1,0))</f>
        <v>0</v>
      </c>
      <c r="MD36" s="19" t="n">
        <f aca="false">IF($A36="",0,IF(COUNTIFS(Urlaub!$A$5:$A$604,$A36,Urlaub!$B$5:$B$604,"&lt;="&amp;MD$3,Urlaub!$C$5:$C$604,"&gt;="&amp;MD$3)&gt;0,1,0))</f>
        <v>0</v>
      </c>
      <c r="ME36" s="19" t="n">
        <f aca="false">IF($A36="",0,IF(COUNTIFS(Urlaub!$A$5:$A$604,$A36,Urlaub!$B$5:$B$604,"&lt;="&amp;ME$3,Urlaub!$C$5:$C$604,"&gt;="&amp;ME$3)&gt;0,1,0))</f>
        <v>0</v>
      </c>
      <c r="MF36" s="19" t="n">
        <f aca="false">IF($A36="",0,IF(COUNTIFS(Urlaub!$A$5:$A$604,$A36,Urlaub!$B$5:$B$604,"&lt;="&amp;MF$3,Urlaub!$C$5:$C$604,"&gt;="&amp;MF$3)&gt;0,1,0))</f>
        <v>0</v>
      </c>
      <c r="MG36" s="19" t="n">
        <f aca="false">IF($A36="",0,IF(COUNTIFS(Urlaub!$A$5:$A$604,$A36,Urlaub!$B$5:$B$604,"&lt;="&amp;MG$3,Urlaub!$C$5:$C$604,"&gt;="&amp;MG$3)&gt;0,1,0))</f>
        <v>0</v>
      </c>
      <c r="MH36" s="19" t="n">
        <f aca="false">IF($A36="",0,IF(COUNTIFS(Urlaub!$A$5:$A$604,$A36,Urlaub!$B$5:$B$604,"&lt;="&amp;MH$3,Urlaub!$C$5:$C$604,"&gt;="&amp;MH$3)&gt;0,1,0))</f>
        <v>0</v>
      </c>
      <c r="MI36" s="19" t="n">
        <f aca="false">IF($A36="",0,IF(COUNTIFS(Urlaub!$A$5:$A$604,$A36,Urlaub!$B$5:$B$604,"&lt;="&amp;MI$3,Urlaub!$C$5:$C$604,"&gt;="&amp;MI$3)&gt;0,1,0))</f>
        <v>0</v>
      </c>
      <c r="MJ36" s="19" t="n">
        <f aca="false">IF($A36="",0,IF(COUNTIFS(Urlaub!$A$5:$A$604,$A36,Urlaub!$B$5:$B$604,"&lt;="&amp;MJ$3,Urlaub!$C$5:$C$604,"&gt;="&amp;MJ$3)&gt;0,1,0))</f>
        <v>0</v>
      </c>
      <c r="MK36" s="19" t="n">
        <f aca="false">IF($A36="",0,IF(COUNTIFS(Urlaub!$A$5:$A$604,$A36,Urlaub!$B$5:$B$604,"&lt;="&amp;MK$3,Urlaub!$C$5:$C$604,"&gt;="&amp;MK$3)&gt;0,1,0))</f>
        <v>0</v>
      </c>
      <c r="ML36" s="19" t="n">
        <f aca="false">IF($A36="",0,IF(COUNTIFS(Urlaub!$A$5:$A$604,$A36,Urlaub!$B$5:$B$604,"&lt;="&amp;ML$3,Urlaub!$C$5:$C$604,"&gt;="&amp;ML$3)&gt;0,1,0))</f>
        <v>0</v>
      </c>
      <c r="MM36" s="19" t="n">
        <f aca="false">IF($A36="",0,IF(COUNTIFS(Urlaub!$A$5:$A$604,$A36,Urlaub!$B$5:$B$604,"&lt;="&amp;MM$3,Urlaub!$C$5:$C$604,"&gt;="&amp;MM$3)&gt;0,1,0))</f>
        <v>0</v>
      </c>
      <c r="MN36" s="19" t="n">
        <f aca="false">IF($A36="",0,IF(COUNTIFS(Urlaub!$A$5:$A$604,$A36,Urlaub!$B$5:$B$604,"&lt;="&amp;MN$3,Urlaub!$C$5:$C$604,"&gt;="&amp;MN$3)&gt;0,1,0))</f>
        <v>0</v>
      </c>
      <c r="MO36" s="19" t="n">
        <f aca="false">IF($A36="",0,IF(COUNTIFS(Urlaub!$A$5:$A$604,$A36,Urlaub!$B$5:$B$604,"&lt;="&amp;MO$3,Urlaub!$C$5:$C$604,"&gt;="&amp;MO$3)&gt;0,1,0))</f>
        <v>0</v>
      </c>
      <c r="MP36" s="19" t="n">
        <f aca="false">IF($A36="",0,IF(COUNTIFS(Urlaub!$A$5:$A$604,$A36,Urlaub!$B$5:$B$604,"&lt;="&amp;MP$3,Urlaub!$C$5:$C$604,"&gt;="&amp;MP$3)&gt;0,1,0))</f>
        <v>0</v>
      </c>
      <c r="MQ36" s="19" t="n">
        <f aca="false">IF($A36="",0,IF(COUNTIFS(Urlaub!$A$5:$A$604,$A36,Urlaub!$B$5:$B$604,"&lt;="&amp;MQ$3,Urlaub!$C$5:$C$604,"&gt;="&amp;MQ$3)&gt;0,1,0))</f>
        <v>0</v>
      </c>
      <c r="MR36" s="19" t="n">
        <f aca="false">IF($A36="",0,IF(COUNTIFS(Urlaub!$A$5:$A$604,$A36,Urlaub!$B$5:$B$604,"&lt;="&amp;MR$3,Urlaub!$C$5:$C$604,"&gt;="&amp;MR$3)&gt;0,1,0))</f>
        <v>0</v>
      </c>
      <c r="MS36" s="19" t="n">
        <f aca="false">IF($A36="",0,IF(COUNTIFS(Urlaub!$A$5:$A$604,$A36,Urlaub!$B$5:$B$604,"&lt;="&amp;MS$3,Urlaub!$C$5:$C$604,"&gt;="&amp;MS$3)&gt;0,1,0))</f>
        <v>0</v>
      </c>
      <c r="MT36" s="19" t="n">
        <f aca="false">IF($A36="",0,IF(COUNTIFS(Urlaub!$A$5:$A$604,$A36,Urlaub!$B$5:$B$604,"&lt;="&amp;MT$3,Urlaub!$C$5:$C$604,"&gt;="&amp;MT$3)&gt;0,1,0))</f>
        <v>0</v>
      </c>
      <c r="MU36" s="19" t="n">
        <f aca="false">IF($A36="",0,IF(COUNTIFS(Urlaub!$A$5:$A$604,$A36,Urlaub!$B$5:$B$604,"&lt;="&amp;MU$3,Urlaub!$C$5:$C$604,"&gt;="&amp;MU$3)&gt;0,1,0))</f>
        <v>0</v>
      </c>
      <c r="MV36" s="19" t="n">
        <f aca="false">IF($A36="",0,IF(COUNTIFS(Urlaub!$A$5:$A$604,$A36,Urlaub!$B$5:$B$604,"&lt;="&amp;MV$3,Urlaub!$C$5:$C$604,"&gt;="&amp;MV$3)&gt;0,1,0))</f>
        <v>0</v>
      </c>
      <c r="MW36" s="19" t="n">
        <f aca="false">IF($A36="",0,IF(COUNTIFS(Urlaub!$A$5:$A$604,$A36,Urlaub!$B$5:$B$604,"&lt;="&amp;MW$3,Urlaub!$C$5:$C$604,"&gt;="&amp;MW$3)&gt;0,1,0))</f>
        <v>0</v>
      </c>
      <c r="MX36" s="19" t="n">
        <f aca="false">IF($A36="",0,IF(COUNTIFS(Urlaub!$A$5:$A$604,$A36,Urlaub!$B$5:$B$604,"&lt;="&amp;MX$3,Urlaub!$C$5:$C$604,"&gt;="&amp;MX$3)&gt;0,1,0))</f>
        <v>0</v>
      </c>
      <c r="MY36" s="19" t="n">
        <f aca="false">IF($A36="",0,IF(COUNTIFS(Urlaub!$A$5:$A$604,$A36,Urlaub!$B$5:$B$604,"&lt;="&amp;MY$3,Urlaub!$C$5:$C$604,"&gt;="&amp;MY$3)&gt;0,1,0))</f>
        <v>0</v>
      </c>
      <c r="MZ36" s="19" t="n">
        <f aca="false">IF($A36="",0,IF(COUNTIFS(Urlaub!$A$5:$A$604,$A36,Urlaub!$B$5:$B$604,"&lt;="&amp;MZ$3,Urlaub!$C$5:$C$604,"&gt;="&amp;MZ$3)&gt;0,1,0))</f>
        <v>0</v>
      </c>
      <c r="NA36" s="19" t="n">
        <f aca="false">IF($A36="",0,IF(COUNTIFS(Urlaub!$A$5:$A$604,$A36,Urlaub!$B$5:$B$604,"&lt;="&amp;NA$3,Urlaub!$C$5:$C$604,"&gt;="&amp;NA$3)&gt;0,1,0))</f>
        <v>0</v>
      </c>
      <c r="NB36" s="19" t="n">
        <f aca="false">IF($A36="",0,IF(COUNTIFS(Urlaub!$A$5:$A$604,$A36,Urlaub!$B$5:$B$604,"&lt;="&amp;NB$3,Urlaub!$C$5:$C$604,"&gt;="&amp;NB$3)&gt;0,1,0))</f>
        <v>0</v>
      </c>
      <c r="NC36" s="19" t="n">
        <f aca="false">IF($A36="",0,IF(COUNTIFS(Urlaub!$A$5:$A$604,$A36,Urlaub!$B$5:$B$604,"&lt;="&amp;NC$3,Urlaub!$C$5:$C$604,"&gt;="&amp;NC$3)&gt;0,1,0))</f>
        <v>0</v>
      </c>
      <c r="ND36" s="19" t="n">
        <f aca="false">IF($A36="",0,IF(COUNTIFS(Urlaub!$A$5:$A$604,$A36,Urlaub!$B$5:$B$604,"&lt;="&amp;ND$3,Urlaub!$C$5:$C$604,"&gt;="&amp;ND$3)&gt;0,1,0))</f>
        <v>0</v>
      </c>
      <c r="NE36" s="19" t="n">
        <f aca="false">IF($A36="",0,IF(COUNTIFS(Urlaub!$A$5:$A$604,$A36,Urlaub!$B$5:$B$604,"&lt;="&amp;NE$3,Urlaub!$C$5:$C$604,"&gt;="&amp;NE$3)&gt;0,1,0))</f>
        <v>0</v>
      </c>
      <c r="NF36" s="19" t="n">
        <f aca="false">IF($A36="",0,IF(COUNTIFS(Urlaub!$A$5:$A$604,$A36,Urlaub!$B$5:$B$604,"&lt;="&amp;NF$3,Urlaub!$C$5:$C$604,"&gt;="&amp;NF$3)&gt;0,1,0))</f>
        <v>0</v>
      </c>
      <c r="NG36" s="19" t="n">
        <f aca="false">IF($A36="",0,IF(COUNTIFS(Urlaub!$A$5:$A$604,$A36,Urlaub!$B$5:$B$604,"&lt;="&amp;NG$3,Urlaub!$C$5:$C$604,"&gt;="&amp;NG$3)&gt;0,1,0))</f>
        <v>0</v>
      </c>
      <c r="NH36" s="19" t="n">
        <f aca="false">IF($A36="",0,IF(COUNTIFS(Urlaub!$A$5:$A$604,$A36,Urlaub!$B$5:$B$604,"&lt;="&amp;NH$3,Urlaub!$C$5:$C$604,"&gt;="&amp;NH$3)&gt;0,1,0))</f>
        <v>0</v>
      </c>
    </row>
    <row r="37" customFormat="false" ht="15" hidden="false" customHeight="false" outlineLevel="0" collapsed="false">
      <c r="A37" s="5" t="str">
        <f aca="false">IF(Team!A37="","",Team!A37)</f>
        <v/>
      </c>
      <c r="B37" s="8" t="str">
        <f aca="false">IF(Team!B37="","",Team!B37)</f>
        <v/>
      </c>
      <c r="C37" s="8" t="str">
        <f aca="false">IF(Team!C37="","",Team!C37)</f>
        <v/>
      </c>
      <c r="D37" s="8" t="str">
        <f aca="false">IF(Team!D37="","",Team!D37)</f>
        <v/>
      </c>
      <c r="E37" s="8" t="str">
        <f aca="false">IF(Team!E37="","",Team!E37)</f>
        <v/>
      </c>
      <c r="F37" s="8" t="str">
        <f aca="false">IF(Team!F37="","",Team!F37)</f>
        <v/>
      </c>
      <c r="G37" s="19" t="n">
        <f aca="false">IF($A37="",0,IF(COUNTIFS(Urlaub!$A$5:$A$604,$A37,Urlaub!$B$5:$B$604,"&lt;="&amp;G$3,Urlaub!$C$5:$C$604,"&gt;="&amp;G$3)&gt;0,1,0))</f>
        <v>0</v>
      </c>
      <c r="H37" s="19" t="n">
        <f aca="false">IF($A37="",0,IF(COUNTIFS(Urlaub!$A$5:$A$604,$A37,Urlaub!$B$5:$B$604,"&lt;="&amp;H$3,Urlaub!$C$5:$C$604,"&gt;="&amp;H$3)&gt;0,1,0))</f>
        <v>0</v>
      </c>
      <c r="I37" s="19" t="n">
        <f aca="false">IF($A37="",0,IF(COUNTIFS(Urlaub!$A$5:$A$604,$A37,Urlaub!$B$5:$B$604,"&lt;="&amp;I$3,Urlaub!$C$5:$C$604,"&gt;="&amp;I$3)&gt;0,1,0))</f>
        <v>0</v>
      </c>
      <c r="J37" s="19" t="n">
        <f aca="false">IF($A37="",0,IF(COUNTIFS(Urlaub!$A$5:$A$604,$A37,Urlaub!$B$5:$B$604,"&lt;="&amp;J$3,Urlaub!$C$5:$C$604,"&gt;="&amp;J$3)&gt;0,1,0))</f>
        <v>0</v>
      </c>
      <c r="K37" s="19" t="n">
        <f aca="false">IF($A37="",0,IF(COUNTIFS(Urlaub!$A$5:$A$604,$A37,Urlaub!$B$5:$B$604,"&lt;="&amp;K$3,Urlaub!$C$5:$C$604,"&gt;="&amp;K$3)&gt;0,1,0))</f>
        <v>0</v>
      </c>
      <c r="L37" s="19" t="n">
        <f aca="false">IF($A37="",0,IF(COUNTIFS(Urlaub!$A$5:$A$604,$A37,Urlaub!$B$5:$B$604,"&lt;="&amp;L$3,Urlaub!$C$5:$C$604,"&gt;="&amp;L$3)&gt;0,1,0))</f>
        <v>0</v>
      </c>
      <c r="M37" s="19" t="n">
        <f aca="false">IF($A37="",0,IF(COUNTIFS(Urlaub!$A$5:$A$604,$A37,Urlaub!$B$5:$B$604,"&lt;="&amp;M$3,Urlaub!$C$5:$C$604,"&gt;="&amp;M$3)&gt;0,1,0))</f>
        <v>0</v>
      </c>
      <c r="N37" s="19" t="n">
        <f aca="false">IF($A37="",0,IF(COUNTIFS(Urlaub!$A$5:$A$604,$A37,Urlaub!$B$5:$B$604,"&lt;="&amp;N$3,Urlaub!$C$5:$C$604,"&gt;="&amp;N$3)&gt;0,1,0))</f>
        <v>0</v>
      </c>
      <c r="O37" s="19" t="n">
        <f aca="false">IF($A37="",0,IF(COUNTIFS(Urlaub!$A$5:$A$604,$A37,Urlaub!$B$5:$B$604,"&lt;="&amp;O$3,Urlaub!$C$5:$C$604,"&gt;="&amp;O$3)&gt;0,1,0))</f>
        <v>0</v>
      </c>
      <c r="P37" s="19" t="n">
        <f aca="false">IF($A37="",0,IF(COUNTIFS(Urlaub!$A$5:$A$604,$A37,Urlaub!$B$5:$B$604,"&lt;="&amp;P$3,Urlaub!$C$5:$C$604,"&gt;="&amp;P$3)&gt;0,1,0))</f>
        <v>0</v>
      </c>
      <c r="Q37" s="19" t="n">
        <f aca="false">IF($A37="",0,IF(COUNTIFS(Urlaub!$A$5:$A$604,$A37,Urlaub!$B$5:$B$604,"&lt;="&amp;Q$3,Urlaub!$C$5:$C$604,"&gt;="&amp;Q$3)&gt;0,1,0))</f>
        <v>0</v>
      </c>
      <c r="R37" s="19" t="n">
        <f aca="false">IF($A37="",0,IF(COUNTIFS(Urlaub!$A$5:$A$604,$A37,Urlaub!$B$5:$B$604,"&lt;="&amp;R$3,Urlaub!$C$5:$C$604,"&gt;="&amp;R$3)&gt;0,1,0))</f>
        <v>0</v>
      </c>
      <c r="S37" s="19" t="n">
        <f aca="false">IF($A37="",0,IF(COUNTIFS(Urlaub!$A$5:$A$604,$A37,Urlaub!$B$5:$B$604,"&lt;="&amp;S$3,Urlaub!$C$5:$C$604,"&gt;="&amp;S$3)&gt;0,1,0))</f>
        <v>0</v>
      </c>
      <c r="T37" s="19" t="n">
        <f aca="false">IF($A37="",0,IF(COUNTIFS(Urlaub!$A$5:$A$604,$A37,Urlaub!$B$5:$B$604,"&lt;="&amp;T$3,Urlaub!$C$5:$C$604,"&gt;="&amp;T$3)&gt;0,1,0))</f>
        <v>0</v>
      </c>
      <c r="U37" s="19" t="n">
        <f aca="false">IF($A37="",0,IF(COUNTIFS(Urlaub!$A$5:$A$604,$A37,Urlaub!$B$5:$B$604,"&lt;="&amp;U$3,Urlaub!$C$5:$C$604,"&gt;="&amp;U$3)&gt;0,1,0))</f>
        <v>0</v>
      </c>
      <c r="V37" s="19" t="n">
        <f aca="false">IF($A37="",0,IF(COUNTIFS(Urlaub!$A$5:$A$604,$A37,Urlaub!$B$5:$B$604,"&lt;="&amp;V$3,Urlaub!$C$5:$C$604,"&gt;="&amp;V$3)&gt;0,1,0))</f>
        <v>0</v>
      </c>
      <c r="W37" s="19" t="n">
        <f aca="false">IF($A37="",0,IF(COUNTIFS(Urlaub!$A$5:$A$604,$A37,Urlaub!$B$5:$B$604,"&lt;="&amp;W$3,Urlaub!$C$5:$C$604,"&gt;="&amp;W$3)&gt;0,1,0))</f>
        <v>0</v>
      </c>
      <c r="X37" s="19" t="n">
        <f aca="false">IF($A37="",0,IF(COUNTIFS(Urlaub!$A$5:$A$604,$A37,Urlaub!$B$5:$B$604,"&lt;="&amp;X$3,Urlaub!$C$5:$C$604,"&gt;="&amp;X$3)&gt;0,1,0))</f>
        <v>0</v>
      </c>
      <c r="Y37" s="19" t="n">
        <f aca="false">IF($A37="",0,IF(COUNTIFS(Urlaub!$A$5:$A$604,$A37,Urlaub!$B$5:$B$604,"&lt;="&amp;Y$3,Urlaub!$C$5:$C$604,"&gt;="&amp;Y$3)&gt;0,1,0))</f>
        <v>0</v>
      </c>
      <c r="Z37" s="19" t="n">
        <f aca="false">IF($A37="",0,IF(COUNTIFS(Urlaub!$A$5:$A$604,$A37,Urlaub!$B$5:$B$604,"&lt;="&amp;Z$3,Urlaub!$C$5:$C$604,"&gt;="&amp;Z$3)&gt;0,1,0))</f>
        <v>0</v>
      </c>
      <c r="AA37" s="19" t="n">
        <f aca="false">IF($A37="",0,IF(COUNTIFS(Urlaub!$A$5:$A$604,$A37,Urlaub!$B$5:$B$604,"&lt;="&amp;AA$3,Urlaub!$C$5:$C$604,"&gt;="&amp;AA$3)&gt;0,1,0))</f>
        <v>0</v>
      </c>
      <c r="AB37" s="19" t="n">
        <f aca="false">IF($A37="",0,IF(COUNTIFS(Urlaub!$A$5:$A$604,$A37,Urlaub!$B$5:$B$604,"&lt;="&amp;AB$3,Urlaub!$C$5:$C$604,"&gt;="&amp;AB$3)&gt;0,1,0))</f>
        <v>0</v>
      </c>
      <c r="AC37" s="19" t="n">
        <f aca="false">IF($A37="",0,IF(COUNTIFS(Urlaub!$A$5:$A$604,$A37,Urlaub!$B$5:$B$604,"&lt;="&amp;AC$3,Urlaub!$C$5:$C$604,"&gt;="&amp;AC$3)&gt;0,1,0))</f>
        <v>0</v>
      </c>
      <c r="AD37" s="19" t="n">
        <f aca="false">IF($A37="",0,IF(COUNTIFS(Urlaub!$A$5:$A$604,$A37,Urlaub!$B$5:$B$604,"&lt;="&amp;AD$3,Urlaub!$C$5:$C$604,"&gt;="&amp;AD$3)&gt;0,1,0))</f>
        <v>0</v>
      </c>
      <c r="AE37" s="19" t="n">
        <f aca="false">IF($A37="",0,IF(COUNTIFS(Urlaub!$A$5:$A$604,$A37,Urlaub!$B$5:$B$604,"&lt;="&amp;AE$3,Urlaub!$C$5:$C$604,"&gt;="&amp;AE$3)&gt;0,1,0))</f>
        <v>0</v>
      </c>
      <c r="AF37" s="19" t="n">
        <f aca="false">IF($A37="",0,IF(COUNTIFS(Urlaub!$A$5:$A$604,$A37,Urlaub!$B$5:$B$604,"&lt;="&amp;AF$3,Urlaub!$C$5:$C$604,"&gt;="&amp;AF$3)&gt;0,1,0))</f>
        <v>0</v>
      </c>
      <c r="AG37" s="19" t="n">
        <f aca="false">IF($A37="",0,IF(COUNTIFS(Urlaub!$A$5:$A$604,$A37,Urlaub!$B$5:$B$604,"&lt;="&amp;AG$3,Urlaub!$C$5:$C$604,"&gt;="&amp;AG$3)&gt;0,1,0))</f>
        <v>0</v>
      </c>
      <c r="AH37" s="19" t="n">
        <f aca="false">IF($A37="",0,IF(COUNTIFS(Urlaub!$A$5:$A$604,$A37,Urlaub!$B$5:$B$604,"&lt;="&amp;AH$3,Urlaub!$C$5:$C$604,"&gt;="&amp;AH$3)&gt;0,1,0))</f>
        <v>0</v>
      </c>
      <c r="AI37" s="19" t="n">
        <f aca="false">IF($A37="",0,IF(COUNTIFS(Urlaub!$A$5:$A$604,$A37,Urlaub!$B$5:$B$604,"&lt;="&amp;AI$3,Urlaub!$C$5:$C$604,"&gt;="&amp;AI$3)&gt;0,1,0))</f>
        <v>0</v>
      </c>
      <c r="AJ37" s="19" t="n">
        <f aca="false">IF($A37="",0,IF(COUNTIFS(Urlaub!$A$5:$A$604,$A37,Urlaub!$B$5:$B$604,"&lt;="&amp;AJ$3,Urlaub!$C$5:$C$604,"&gt;="&amp;AJ$3)&gt;0,1,0))</f>
        <v>0</v>
      </c>
      <c r="AK37" s="19" t="n">
        <f aca="false">IF($A37="",0,IF(COUNTIFS(Urlaub!$A$5:$A$604,$A37,Urlaub!$B$5:$B$604,"&lt;="&amp;AK$3,Urlaub!$C$5:$C$604,"&gt;="&amp;AK$3)&gt;0,1,0))</f>
        <v>0</v>
      </c>
      <c r="AL37" s="19" t="n">
        <f aca="false">IF($A37="",0,IF(COUNTIFS(Urlaub!$A$5:$A$604,$A37,Urlaub!$B$5:$B$604,"&lt;="&amp;AL$3,Urlaub!$C$5:$C$604,"&gt;="&amp;AL$3)&gt;0,1,0))</f>
        <v>0</v>
      </c>
      <c r="AM37" s="19" t="n">
        <f aca="false">IF($A37="",0,IF(COUNTIFS(Urlaub!$A$5:$A$604,$A37,Urlaub!$B$5:$B$604,"&lt;="&amp;AM$3,Urlaub!$C$5:$C$604,"&gt;="&amp;AM$3)&gt;0,1,0))</f>
        <v>0</v>
      </c>
      <c r="AN37" s="19" t="n">
        <f aca="false">IF($A37="",0,IF(COUNTIFS(Urlaub!$A$5:$A$604,$A37,Urlaub!$B$5:$B$604,"&lt;="&amp;AN$3,Urlaub!$C$5:$C$604,"&gt;="&amp;AN$3)&gt;0,1,0))</f>
        <v>0</v>
      </c>
      <c r="AO37" s="19" t="n">
        <f aca="false">IF($A37="",0,IF(COUNTIFS(Urlaub!$A$5:$A$604,$A37,Urlaub!$B$5:$B$604,"&lt;="&amp;AO$3,Urlaub!$C$5:$C$604,"&gt;="&amp;AO$3)&gt;0,1,0))</f>
        <v>0</v>
      </c>
      <c r="AP37" s="19" t="n">
        <f aca="false">IF($A37="",0,IF(COUNTIFS(Urlaub!$A$5:$A$604,$A37,Urlaub!$B$5:$B$604,"&lt;="&amp;AP$3,Urlaub!$C$5:$C$604,"&gt;="&amp;AP$3)&gt;0,1,0))</f>
        <v>0</v>
      </c>
      <c r="AQ37" s="19" t="n">
        <f aca="false">IF($A37="",0,IF(COUNTIFS(Urlaub!$A$5:$A$604,$A37,Urlaub!$B$5:$B$604,"&lt;="&amp;AQ$3,Urlaub!$C$5:$C$604,"&gt;="&amp;AQ$3)&gt;0,1,0))</f>
        <v>0</v>
      </c>
      <c r="AR37" s="19" t="n">
        <f aca="false">IF($A37="",0,IF(COUNTIFS(Urlaub!$A$5:$A$604,$A37,Urlaub!$B$5:$B$604,"&lt;="&amp;AR$3,Urlaub!$C$5:$C$604,"&gt;="&amp;AR$3)&gt;0,1,0))</f>
        <v>0</v>
      </c>
      <c r="AS37" s="19" t="n">
        <f aca="false">IF($A37="",0,IF(COUNTIFS(Urlaub!$A$5:$A$604,$A37,Urlaub!$B$5:$B$604,"&lt;="&amp;AS$3,Urlaub!$C$5:$C$604,"&gt;="&amp;AS$3)&gt;0,1,0))</f>
        <v>0</v>
      </c>
      <c r="AT37" s="19" t="n">
        <f aca="false">IF($A37="",0,IF(COUNTIFS(Urlaub!$A$5:$A$604,$A37,Urlaub!$B$5:$B$604,"&lt;="&amp;AT$3,Urlaub!$C$5:$C$604,"&gt;="&amp;AT$3)&gt;0,1,0))</f>
        <v>0</v>
      </c>
      <c r="AU37" s="19" t="n">
        <f aca="false">IF($A37="",0,IF(COUNTIFS(Urlaub!$A$5:$A$604,$A37,Urlaub!$B$5:$B$604,"&lt;="&amp;AU$3,Urlaub!$C$5:$C$604,"&gt;="&amp;AU$3)&gt;0,1,0))</f>
        <v>0</v>
      </c>
      <c r="AV37" s="19" t="n">
        <f aca="false">IF($A37="",0,IF(COUNTIFS(Urlaub!$A$5:$A$604,$A37,Urlaub!$B$5:$B$604,"&lt;="&amp;AV$3,Urlaub!$C$5:$C$604,"&gt;="&amp;AV$3)&gt;0,1,0))</f>
        <v>0</v>
      </c>
      <c r="AW37" s="19" t="n">
        <f aca="false">IF($A37="",0,IF(COUNTIFS(Urlaub!$A$5:$A$604,$A37,Urlaub!$B$5:$B$604,"&lt;="&amp;AW$3,Urlaub!$C$5:$C$604,"&gt;="&amp;AW$3)&gt;0,1,0))</f>
        <v>0</v>
      </c>
      <c r="AX37" s="19" t="n">
        <f aca="false">IF($A37="",0,IF(COUNTIFS(Urlaub!$A$5:$A$604,$A37,Urlaub!$B$5:$B$604,"&lt;="&amp;AX$3,Urlaub!$C$5:$C$604,"&gt;="&amp;AX$3)&gt;0,1,0))</f>
        <v>0</v>
      </c>
      <c r="AY37" s="19" t="n">
        <f aca="false">IF($A37="",0,IF(COUNTIFS(Urlaub!$A$5:$A$604,$A37,Urlaub!$B$5:$B$604,"&lt;="&amp;AY$3,Urlaub!$C$5:$C$604,"&gt;="&amp;AY$3)&gt;0,1,0))</f>
        <v>0</v>
      </c>
      <c r="AZ37" s="19" t="n">
        <f aca="false">IF($A37="",0,IF(COUNTIFS(Urlaub!$A$5:$A$604,$A37,Urlaub!$B$5:$B$604,"&lt;="&amp;AZ$3,Urlaub!$C$5:$C$604,"&gt;="&amp;AZ$3)&gt;0,1,0))</f>
        <v>0</v>
      </c>
      <c r="BA37" s="19" t="n">
        <f aca="false">IF($A37="",0,IF(COUNTIFS(Urlaub!$A$5:$A$604,$A37,Urlaub!$B$5:$B$604,"&lt;="&amp;BA$3,Urlaub!$C$5:$C$604,"&gt;="&amp;BA$3)&gt;0,1,0))</f>
        <v>0</v>
      </c>
      <c r="BB37" s="19" t="n">
        <f aca="false">IF($A37="",0,IF(COUNTIFS(Urlaub!$A$5:$A$604,$A37,Urlaub!$B$5:$B$604,"&lt;="&amp;BB$3,Urlaub!$C$5:$C$604,"&gt;="&amp;BB$3)&gt;0,1,0))</f>
        <v>0</v>
      </c>
      <c r="BC37" s="19" t="n">
        <f aca="false">IF($A37="",0,IF(COUNTIFS(Urlaub!$A$5:$A$604,$A37,Urlaub!$B$5:$B$604,"&lt;="&amp;BC$3,Urlaub!$C$5:$C$604,"&gt;="&amp;BC$3)&gt;0,1,0))</f>
        <v>0</v>
      </c>
      <c r="BD37" s="19" t="n">
        <f aca="false">IF($A37="",0,IF(COUNTIFS(Urlaub!$A$5:$A$604,$A37,Urlaub!$B$5:$B$604,"&lt;="&amp;BD$3,Urlaub!$C$5:$C$604,"&gt;="&amp;BD$3)&gt;0,1,0))</f>
        <v>0</v>
      </c>
      <c r="BE37" s="19" t="n">
        <f aca="false">IF($A37="",0,IF(COUNTIFS(Urlaub!$A$5:$A$604,$A37,Urlaub!$B$5:$B$604,"&lt;="&amp;BE$3,Urlaub!$C$5:$C$604,"&gt;="&amp;BE$3)&gt;0,1,0))</f>
        <v>0</v>
      </c>
      <c r="BF37" s="19" t="n">
        <f aca="false">IF($A37="",0,IF(COUNTIFS(Urlaub!$A$5:$A$604,$A37,Urlaub!$B$5:$B$604,"&lt;="&amp;BF$3,Urlaub!$C$5:$C$604,"&gt;="&amp;BF$3)&gt;0,1,0))</f>
        <v>0</v>
      </c>
      <c r="BG37" s="19" t="n">
        <f aca="false">IF($A37="",0,IF(COUNTIFS(Urlaub!$A$5:$A$604,$A37,Urlaub!$B$5:$B$604,"&lt;="&amp;BG$3,Urlaub!$C$5:$C$604,"&gt;="&amp;BG$3)&gt;0,1,0))</f>
        <v>0</v>
      </c>
      <c r="BH37" s="19" t="n">
        <f aca="false">IF($A37="",0,IF(COUNTIFS(Urlaub!$A$5:$A$604,$A37,Urlaub!$B$5:$B$604,"&lt;="&amp;BH$3,Urlaub!$C$5:$C$604,"&gt;="&amp;BH$3)&gt;0,1,0))</f>
        <v>0</v>
      </c>
      <c r="BI37" s="19" t="n">
        <f aca="false">IF($A37="",0,IF(COUNTIFS(Urlaub!$A$5:$A$604,$A37,Urlaub!$B$5:$B$604,"&lt;="&amp;BI$3,Urlaub!$C$5:$C$604,"&gt;="&amp;BI$3)&gt;0,1,0))</f>
        <v>0</v>
      </c>
      <c r="BJ37" s="19" t="n">
        <f aca="false">IF($A37="",0,IF(COUNTIFS(Urlaub!$A$5:$A$604,$A37,Urlaub!$B$5:$B$604,"&lt;="&amp;BJ$3,Urlaub!$C$5:$C$604,"&gt;="&amp;BJ$3)&gt;0,1,0))</f>
        <v>0</v>
      </c>
      <c r="BK37" s="19" t="n">
        <f aca="false">IF($A37="",0,IF(COUNTIFS(Urlaub!$A$5:$A$604,$A37,Urlaub!$B$5:$B$604,"&lt;="&amp;BK$3,Urlaub!$C$5:$C$604,"&gt;="&amp;BK$3)&gt;0,1,0))</f>
        <v>0</v>
      </c>
      <c r="BL37" s="19" t="n">
        <f aca="false">IF($A37="",0,IF(COUNTIFS(Urlaub!$A$5:$A$604,$A37,Urlaub!$B$5:$B$604,"&lt;="&amp;BL$3,Urlaub!$C$5:$C$604,"&gt;="&amp;BL$3)&gt;0,1,0))</f>
        <v>0</v>
      </c>
      <c r="BM37" s="19" t="n">
        <f aca="false">IF($A37="",0,IF(COUNTIFS(Urlaub!$A$5:$A$604,$A37,Urlaub!$B$5:$B$604,"&lt;="&amp;BM$3,Urlaub!$C$5:$C$604,"&gt;="&amp;BM$3)&gt;0,1,0))</f>
        <v>0</v>
      </c>
      <c r="BN37" s="19" t="n">
        <f aca="false">IF($A37="",0,IF(COUNTIFS(Urlaub!$A$5:$A$604,$A37,Urlaub!$B$5:$B$604,"&lt;="&amp;BN$3,Urlaub!$C$5:$C$604,"&gt;="&amp;BN$3)&gt;0,1,0))</f>
        <v>0</v>
      </c>
      <c r="BO37" s="19" t="n">
        <f aca="false">IF($A37="",0,IF(COUNTIFS(Urlaub!$A$5:$A$604,$A37,Urlaub!$B$5:$B$604,"&lt;="&amp;BO$3,Urlaub!$C$5:$C$604,"&gt;="&amp;BO$3)&gt;0,1,0))</f>
        <v>0</v>
      </c>
      <c r="BP37" s="19" t="n">
        <f aca="false">IF($A37="",0,IF(COUNTIFS(Urlaub!$A$5:$A$604,$A37,Urlaub!$B$5:$B$604,"&lt;="&amp;BP$3,Urlaub!$C$5:$C$604,"&gt;="&amp;BP$3)&gt;0,1,0))</f>
        <v>0</v>
      </c>
      <c r="BQ37" s="19" t="n">
        <f aca="false">IF($A37="",0,IF(COUNTIFS(Urlaub!$A$5:$A$604,$A37,Urlaub!$B$5:$B$604,"&lt;="&amp;BQ$3,Urlaub!$C$5:$C$604,"&gt;="&amp;BQ$3)&gt;0,1,0))</f>
        <v>0</v>
      </c>
      <c r="BR37" s="19" t="n">
        <f aca="false">IF($A37="",0,IF(COUNTIFS(Urlaub!$A$5:$A$604,$A37,Urlaub!$B$5:$B$604,"&lt;="&amp;BR$3,Urlaub!$C$5:$C$604,"&gt;="&amp;BR$3)&gt;0,1,0))</f>
        <v>0</v>
      </c>
      <c r="BS37" s="19" t="n">
        <f aca="false">IF($A37="",0,IF(COUNTIFS(Urlaub!$A$5:$A$604,$A37,Urlaub!$B$5:$B$604,"&lt;="&amp;BS$3,Urlaub!$C$5:$C$604,"&gt;="&amp;BS$3)&gt;0,1,0))</f>
        <v>0</v>
      </c>
      <c r="BT37" s="19" t="n">
        <f aca="false">IF($A37="",0,IF(COUNTIFS(Urlaub!$A$5:$A$604,$A37,Urlaub!$B$5:$B$604,"&lt;="&amp;BT$3,Urlaub!$C$5:$C$604,"&gt;="&amp;BT$3)&gt;0,1,0))</f>
        <v>0</v>
      </c>
      <c r="BU37" s="19" t="n">
        <f aca="false">IF($A37="",0,IF(COUNTIFS(Urlaub!$A$5:$A$604,$A37,Urlaub!$B$5:$B$604,"&lt;="&amp;BU$3,Urlaub!$C$5:$C$604,"&gt;="&amp;BU$3)&gt;0,1,0))</f>
        <v>0</v>
      </c>
      <c r="BV37" s="19" t="n">
        <f aca="false">IF($A37="",0,IF(COUNTIFS(Urlaub!$A$5:$A$604,$A37,Urlaub!$B$5:$B$604,"&lt;="&amp;BV$3,Urlaub!$C$5:$C$604,"&gt;="&amp;BV$3)&gt;0,1,0))</f>
        <v>0</v>
      </c>
      <c r="BW37" s="19" t="n">
        <f aca="false">IF($A37="",0,IF(COUNTIFS(Urlaub!$A$5:$A$604,$A37,Urlaub!$B$5:$B$604,"&lt;="&amp;BW$3,Urlaub!$C$5:$C$604,"&gt;="&amp;BW$3)&gt;0,1,0))</f>
        <v>0</v>
      </c>
      <c r="BX37" s="19" t="n">
        <f aca="false">IF($A37="",0,IF(COUNTIFS(Urlaub!$A$5:$A$604,$A37,Urlaub!$B$5:$B$604,"&lt;="&amp;BX$3,Urlaub!$C$5:$C$604,"&gt;="&amp;BX$3)&gt;0,1,0))</f>
        <v>0</v>
      </c>
      <c r="BY37" s="19" t="n">
        <f aca="false">IF($A37="",0,IF(COUNTIFS(Urlaub!$A$5:$A$604,$A37,Urlaub!$B$5:$B$604,"&lt;="&amp;BY$3,Urlaub!$C$5:$C$604,"&gt;="&amp;BY$3)&gt;0,1,0))</f>
        <v>0</v>
      </c>
      <c r="BZ37" s="19" t="n">
        <f aca="false">IF($A37="",0,IF(COUNTIFS(Urlaub!$A$5:$A$604,$A37,Urlaub!$B$5:$B$604,"&lt;="&amp;BZ$3,Urlaub!$C$5:$C$604,"&gt;="&amp;BZ$3)&gt;0,1,0))</f>
        <v>0</v>
      </c>
      <c r="CA37" s="19" t="n">
        <f aca="false">IF($A37="",0,IF(COUNTIFS(Urlaub!$A$5:$A$604,$A37,Urlaub!$B$5:$B$604,"&lt;="&amp;CA$3,Urlaub!$C$5:$C$604,"&gt;="&amp;CA$3)&gt;0,1,0))</f>
        <v>0</v>
      </c>
      <c r="CB37" s="19" t="n">
        <f aca="false">IF($A37="",0,IF(COUNTIFS(Urlaub!$A$5:$A$604,$A37,Urlaub!$B$5:$B$604,"&lt;="&amp;CB$3,Urlaub!$C$5:$C$604,"&gt;="&amp;CB$3)&gt;0,1,0))</f>
        <v>0</v>
      </c>
      <c r="CC37" s="19" t="n">
        <f aca="false">IF($A37="",0,IF(COUNTIFS(Urlaub!$A$5:$A$604,$A37,Urlaub!$B$5:$B$604,"&lt;="&amp;CC$3,Urlaub!$C$5:$C$604,"&gt;="&amp;CC$3)&gt;0,1,0))</f>
        <v>0</v>
      </c>
      <c r="CD37" s="19" t="n">
        <f aca="false">IF($A37="",0,IF(COUNTIFS(Urlaub!$A$5:$A$604,$A37,Urlaub!$B$5:$B$604,"&lt;="&amp;CD$3,Urlaub!$C$5:$C$604,"&gt;="&amp;CD$3)&gt;0,1,0))</f>
        <v>0</v>
      </c>
      <c r="CE37" s="19" t="n">
        <f aca="false">IF($A37="",0,IF(COUNTIFS(Urlaub!$A$5:$A$604,$A37,Urlaub!$B$5:$B$604,"&lt;="&amp;CE$3,Urlaub!$C$5:$C$604,"&gt;="&amp;CE$3)&gt;0,1,0))</f>
        <v>0</v>
      </c>
      <c r="CF37" s="19" t="n">
        <f aca="false">IF($A37="",0,IF(COUNTIFS(Urlaub!$A$5:$A$604,$A37,Urlaub!$B$5:$B$604,"&lt;="&amp;CF$3,Urlaub!$C$5:$C$604,"&gt;="&amp;CF$3)&gt;0,1,0))</f>
        <v>0</v>
      </c>
      <c r="CG37" s="19" t="n">
        <f aca="false">IF($A37="",0,IF(COUNTIFS(Urlaub!$A$5:$A$604,$A37,Urlaub!$B$5:$B$604,"&lt;="&amp;CG$3,Urlaub!$C$5:$C$604,"&gt;="&amp;CG$3)&gt;0,1,0))</f>
        <v>0</v>
      </c>
      <c r="CH37" s="19" t="n">
        <f aca="false">IF($A37="",0,IF(COUNTIFS(Urlaub!$A$5:$A$604,$A37,Urlaub!$B$5:$B$604,"&lt;="&amp;CH$3,Urlaub!$C$5:$C$604,"&gt;="&amp;CH$3)&gt;0,1,0))</f>
        <v>0</v>
      </c>
      <c r="CI37" s="19" t="n">
        <f aca="false">IF($A37="",0,IF(COUNTIFS(Urlaub!$A$5:$A$604,$A37,Urlaub!$B$5:$B$604,"&lt;="&amp;CI$3,Urlaub!$C$5:$C$604,"&gt;="&amp;CI$3)&gt;0,1,0))</f>
        <v>0</v>
      </c>
      <c r="CJ37" s="19" t="n">
        <f aca="false">IF($A37="",0,IF(COUNTIFS(Urlaub!$A$5:$A$604,$A37,Urlaub!$B$5:$B$604,"&lt;="&amp;CJ$3,Urlaub!$C$5:$C$604,"&gt;="&amp;CJ$3)&gt;0,1,0))</f>
        <v>0</v>
      </c>
      <c r="CK37" s="19" t="n">
        <f aca="false">IF($A37="",0,IF(COUNTIFS(Urlaub!$A$5:$A$604,$A37,Urlaub!$B$5:$B$604,"&lt;="&amp;CK$3,Urlaub!$C$5:$C$604,"&gt;="&amp;CK$3)&gt;0,1,0))</f>
        <v>0</v>
      </c>
      <c r="CL37" s="19" t="n">
        <f aca="false">IF($A37="",0,IF(COUNTIFS(Urlaub!$A$5:$A$604,$A37,Urlaub!$B$5:$B$604,"&lt;="&amp;CL$3,Urlaub!$C$5:$C$604,"&gt;="&amp;CL$3)&gt;0,1,0))</f>
        <v>0</v>
      </c>
      <c r="CM37" s="19" t="n">
        <f aca="false">IF($A37="",0,IF(COUNTIFS(Urlaub!$A$5:$A$604,$A37,Urlaub!$B$5:$B$604,"&lt;="&amp;CM$3,Urlaub!$C$5:$C$604,"&gt;="&amp;CM$3)&gt;0,1,0))</f>
        <v>0</v>
      </c>
      <c r="CN37" s="19" t="n">
        <f aca="false">IF($A37="",0,IF(COUNTIFS(Urlaub!$A$5:$A$604,$A37,Urlaub!$B$5:$B$604,"&lt;="&amp;CN$3,Urlaub!$C$5:$C$604,"&gt;="&amp;CN$3)&gt;0,1,0))</f>
        <v>0</v>
      </c>
      <c r="CO37" s="19" t="n">
        <f aca="false">IF($A37="",0,IF(COUNTIFS(Urlaub!$A$5:$A$604,$A37,Urlaub!$B$5:$B$604,"&lt;="&amp;CO$3,Urlaub!$C$5:$C$604,"&gt;="&amp;CO$3)&gt;0,1,0))</f>
        <v>0</v>
      </c>
      <c r="CP37" s="19" t="n">
        <f aca="false">IF($A37="",0,IF(COUNTIFS(Urlaub!$A$5:$A$604,$A37,Urlaub!$B$5:$B$604,"&lt;="&amp;CP$3,Urlaub!$C$5:$C$604,"&gt;="&amp;CP$3)&gt;0,1,0))</f>
        <v>0</v>
      </c>
      <c r="CQ37" s="19" t="n">
        <f aca="false">IF($A37="",0,IF(COUNTIFS(Urlaub!$A$5:$A$604,$A37,Urlaub!$B$5:$B$604,"&lt;="&amp;CQ$3,Urlaub!$C$5:$C$604,"&gt;="&amp;CQ$3)&gt;0,1,0))</f>
        <v>0</v>
      </c>
      <c r="CR37" s="19" t="n">
        <f aca="false">IF($A37="",0,IF(COUNTIFS(Urlaub!$A$5:$A$604,$A37,Urlaub!$B$5:$B$604,"&lt;="&amp;CR$3,Urlaub!$C$5:$C$604,"&gt;="&amp;CR$3)&gt;0,1,0))</f>
        <v>0</v>
      </c>
      <c r="CS37" s="19" t="n">
        <f aca="false">IF($A37="",0,IF(COUNTIFS(Urlaub!$A$5:$A$604,$A37,Urlaub!$B$5:$B$604,"&lt;="&amp;CS$3,Urlaub!$C$5:$C$604,"&gt;="&amp;CS$3)&gt;0,1,0))</f>
        <v>0</v>
      </c>
      <c r="CT37" s="19" t="n">
        <f aca="false">IF($A37="",0,IF(COUNTIFS(Urlaub!$A$5:$A$604,$A37,Urlaub!$B$5:$B$604,"&lt;="&amp;CT$3,Urlaub!$C$5:$C$604,"&gt;="&amp;CT$3)&gt;0,1,0))</f>
        <v>0</v>
      </c>
      <c r="CU37" s="19" t="n">
        <f aca="false">IF($A37="",0,IF(COUNTIFS(Urlaub!$A$5:$A$604,$A37,Urlaub!$B$5:$B$604,"&lt;="&amp;CU$3,Urlaub!$C$5:$C$604,"&gt;="&amp;CU$3)&gt;0,1,0))</f>
        <v>0</v>
      </c>
      <c r="CV37" s="19" t="n">
        <f aca="false">IF($A37="",0,IF(COUNTIFS(Urlaub!$A$5:$A$604,$A37,Urlaub!$B$5:$B$604,"&lt;="&amp;CV$3,Urlaub!$C$5:$C$604,"&gt;="&amp;CV$3)&gt;0,1,0))</f>
        <v>0</v>
      </c>
      <c r="CW37" s="19" t="n">
        <f aca="false">IF($A37="",0,IF(COUNTIFS(Urlaub!$A$5:$A$604,$A37,Urlaub!$B$5:$B$604,"&lt;="&amp;CW$3,Urlaub!$C$5:$C$604,"&gt;="&amp;CW$3)&gt;0,1,0))</f>
        <v>0</v>
      </c>
      <c r="CX37" s="19" t="n">
        <f aca="false">IF($A37="",0,IF(COUNTIFS(Urlaub!$A$5:$A$604,$A37,Urlaub!$B$5:$B$604,"&lt;="&amp;CX$3,Urlaub!$C$5:$C$604,"&gt;="&amp;CX$3)&gt;0,1,0))</f>
        <v>0</v>
      </c>
      <c r="CY37" s="19" t="n">
        <f aca="false">IF($A37="",0,IF(COUNTIFS(Urlaub!$A$5:$A$604,$A37,Urlaub!$B$5:$B$604,"&lt;="&amp;CY$3,Urlaub!$C$5:$C$604,"&gt;="&amp;CY$3)&gt;0,1,0))</f>
        <v>0</v>
      </c>
      <c r="CZ37" s="19" t="n">
        <f aca="false">IF($A37="",0,IF(COUNTIFS(Urlaub!$A$5:$A$604,$A37,Urlaub!$B$5:$B$604,"&lt;="&amp;CZ$3,Urlaub!$C$5:$C$604,"&gt;="&amp;CZ$3)&gt;0,1,0))</f>
        <v>0</v>
      </c>
      <c r="DA37" s="19" t="n">
        <f aca="false">IF($A37="",0,IF(COUNTIFS(Urlaub!$A$5:$A$604,$A37,Urlaub!$B$5:$B$604,"&lt;="&amp;DA$3,Urlaub!$C$5:$C$604,"&gt;="&amp;DA$3)&gt;0,1,0))</f>
        <v>0</v>
      </c>
      <c r="DB37" s="19" t="n">
        <f aca="false">IF($A37="",0,IF(COUNTIFS(Urlaub!$A$5:$A$604,$A37,Urlaub!$B$5:$B$604,"&lt;="&amp;DB$3,Urlaub!$C$5:$C$604,"&gt;="&amp;DB$3)&gt;0,1,0))</f>
        <v>0</v>
      </c>
      <c r="DC37" s="19" t="n">
        <f aca="false">IF($A37="",0,IF(COUNTIFS(Urlaub!$A$5:$A$604,$A37,Urlaub!$B$5:$B$604,"&lt;="&amp;DC$3,Urlaub!$C$5:$C$604,"&gt;="&amp;DC$3)&gt;0,1,0))</f>
        <v>0</v>
      </c>
      <c r="DD37" s="19" t="n">
        <f aca="false">IF($A37="",0,IF(COUNTIFS(Urlaub!$A$5:$A$604,$A37,Urlaub!$B$5:$B$604,"&lt;="&amp;DD$3,Urlaub!$C$5:$C$604,"&gt;="&amp;DD$3)&gt;0,1,0))</f>
        <v>0</v>
      </c>
      <c r="DE37" s="19" t="n">
        <f aca="false">IF($A37="",0,IF(COUNTIFS(Urlaub!$A$5:$A$604,$A37,Urlaub!$B$5:$B$604,"&lt;="&amp;DE$3,Urlaub!$C$5:$C$604,"&gt;="&amp;DE$3)&gt;0,1,0))</f>
        <v>0</v>
      </c>
      <c r="DF37" s="19" t="n">
        <f aca="false">IF($A37="",0,IF(COUNTIFS(Urlaub!$A$5:$A$604,$A37,Urlaub!$B$5:$B$604,"&lt;="&amp;DF$3,Urlaub!$C$5:$C$604,"&gt;="&amp;DF$3)&gt;0,1,0))</f>
        <v>0</v>
      </c>
      <c r="DG37" s="19" t="n">
        <f aca="false">IF($A37="",0,IF(COUNTIFS(Urlaub!$A$5:$A$604,$A37,Urlaub!$B$5:$B$604,"&lt;="&amp;DG$3,Urlaub!$C$5:$C$604,"&gt;="&amp;DG$3)&gt;0,1,0))</f>
        <v>0</v>
      </c>
      <c r="DH37" s="19" t="n">
        <f aca="false">IF($A37="",0,IF(COUNTIFS(Urlaub!$A$5:$A$604,$A37,Urlaub!$B$5:$B$604,"&lt;="&amp;DH$3,Urlaub!$C$5:$C$604,"&gt;="&amp;DH$3)&gt;0,1,0))</f>
        <v>0</v>
      </c>
      <c r="DI37" s="19" t="n">
        <f aca="false">IF($A37="",0,IF(COUNTIFS(Urlaub!$A$5:$A$604,$A37,Urlaub!$B$5:$B$604,"&lt;="&amp;DI$3,Urlaub!$C$5:$C$604,"&gt;="&amp;DI$3)&gt;0,1,0))</f>
        <v>0</v>
      </c>
      <c r="DJ37" s="19" t="n">
        <f aca="false">IF($A37="",0,IF(COUNTIFS(Urlaub!$A$5:$A$604,$A37,Urlaub!$B$5:$B$604,"&lt;="&amp;DJ$3,Urlaub!$C$5:$C$604,"&gt;="&amp;DJ$3)&gt;0,1,0))</f>
        <v>0</v>
      </c>
      <c r="DK37" s="19" t="n">
        <f aca="false">IF($A37="",0,IF(COUNTIFS(Urlaub!$A$5:$A$604,$A37,Urlaub!$B$5:$B$604,"&lt;="&amp;DK$3,Urlaub!$C$5:$C$604,"&gt;="&amp;DK$3)&gt;0,1,0))</f>
        <v>0</v>
      </c>
      <c r="DL37" s="19" t="n">
        <f aca="false">IF($A37="",0,IF(COUNTIFS(Urlaub!$A$5:$A$604,$A37,Urlaub!$B$5:$B$604,"&lt;="&amp;DL$3,Urlaub!$C$5:$C$604,"&gt;="&amp;DL$3)&gt;0,1,0))</f>
        <v>0</v>
      </c>
      <c r="DM37" s="19" t="n">
        <f aca="false">IF($A37="",0,IF(COUNTIFS(Urlaub!$A$5:$A$604,$A37,Urlaub!$B$5:$B$604,"&lt;="&amp;DM$3,Urlaub!$C$5:$C$604,"&gt;="&amp;DM$3)&gt;0,1,0))</f>
        <v>0</v>
      </c>
      <c r="DN37" s="19" t="n">
        <f aca="false">IF($A37="",0,IF(COUNTIFS(Urlaub!$A$5:$A$604,$A37,Urlaub!$B$5:$B$604,"&lt;="&amp;DN$3,Urlaub!$C$5:$C$604,"&gt;="&amp;DN$3)&gt;0,1,0))</f>
        <v>0</v>
      </c>
      <c r="DO37" s="19" t="n">
        <f aca="false">IF($A37="",0,IF(COUNTIFS(Urlaub!$A$5:$A$604,$A37,Urlaub!$B$5:$B$604,"&lt;="&amp;DO$3,Urlaub!$C$5:$C$604,"&gt;="&amp;DO$3)&gt;0,1,0))</f>
        <v>0</v>
      </c>
      <c r="DP37" s="19" t="n">
        <f aca="false">IF($A37="",0,IF(COUNTIFS(Urlaub!$A$5:$A$604,$A37,Urlaub!$B$5:$B$604,"&lt;="&amp;DP$3,Urlaub!$C$5:$C$604,"&gt;="&amp;DP$3)&gt;0,1,0))</f>
        <v>0</v>
      </c>
      <c r="DQ37" s="19" t="n">
        <f aca="false">IF($A37="",0,IF(COUNTIFS(Urlaub!$A$5:$A$604,$A37,Urlaub!$B$5:$B$604,"&lt;="&amp;DQ$3,Urlaub!$C$5:$C$604,"&gt;="&amp;DQ$3)&gt;0,1,0))</f>
        <v>0</v>
      </c>
      <c r="DR37" s="19" t="n">
        <f aca="false">IF($A37="",0,IF(COUNTIFS(Urlaub!$A$5:$A$604,$A37,Urlaub!$B$5:$B$604,"&lt;="&amp;DR$3,Urlaub!$C$5:$C$604,"&gt;="&amp;DR$3)&gt;0,1,0))</f>
        <v>0</v>
      </c>
      <c r="DS37" s="19" t="n">
        <f aca="false">IF($A37="",0,IF(COUNTIFS(Urlaub!$A$5:$A$604,$A37,Urlaub!$B$5:$B$604,"&lt;="&amp;DS$3,Urlaub!$C$5:$C$604,"&gt;="&amp;DS$3)&gt;0,1,0))</f>
        <v>0</v>
      </c>
      <c r="DT37" s="19" t="n">
        <f aca="false">IF($A37="",0,IF(COUNTIFS(Urlaub!$A$5:$A$604,$A37,Urlaub!$B$5:$B$604,"&lt;="&amp;DT$3,Urlaub!$C$5:$C$604,"&gt;="&amp;DT$3)&gt;0,1,0))</f>
        <v>0</v>
      </c>
      <c r="DU37" s="19" t="n">
        <f aca="false">IF($A37="",0,IF(COUNTIFS(Urlaub!$A$5:$A$604,$A37,Urlaub!$B$5:$B$604,"&lt;="&amp;DU$3,Urlaub!$C$5:$C$604,"&gt;="&amp;DU$3)&gt;0,1,0))</f>
        <v>0</v>
      </c>
      <c r="DV37" s="19" t="n">
        <f aca="false">IF($A37="",0,IF(COUNTIFS(Urlaub!$A$5:$A$604,$A37,Urlaub!$B$5:$B$604,"&lt;="&amp;DV$3,Urlaub!$C$5:$C$604,"&gt;="&amp;DV$3)&gt;0,1,0))</f>
        <v>0</v>
      </c>
      <c r="DW37" s="19" t="n">
        <f aca="false">IF($A37="",0,IF(COUNTIFS(Urlaub!$A$5:$A$604,$A37,Urlaub!$B$5:$B$604,"&lt;="&amp;DW$3,Urlaub!$C$5:$C$604,"&gt;="&amp;DW$3)&gt;0,1,0))</f>
        <v>0</v>
      </c>
      <c r="DX37" s="19" t="n">
        <f aca="false">IF($A37="",0,IF(COUNTIFS(Urlaub!$A$5:$A$604,$A37,Urlaub!$B$5:$B$604,"&lt;="&amp;DX$3,Urlaub!$C$5:$C$604,"&gt;="&amp;DX$3)&gt;0,1,0))</f>
        <v>0</v>
      </c>
      <c r="DY37" s="19" t="n">
        <f aca="false">IF($A37="",0,IF(COUNTIFS(Urlaub!$A$5:$A$604,$A37,Urlaub!$B$5:$B$604,"&lt;="&amp;DY$3,Urlaub!$C$5:$C$604,"&gt;="&amp;DY$3)&gt;0,1,0))</f>
        <v>0</v>
      </c>
      <c r="DZ37" s="19" t="n">
        <f aca="false">IF($A37="",0,IF(COUNTIFS(Urlaub!$A$5:$A$604,$A37,Urlaub!$B$5:$B$604,"&lt;="&amp;DZ$3,Urlaub!$C$5:$C$604,"&gt;="&amp;DZ$3)&gt;0,1,0))</f>
        <v>0</v>
      </c>
      <c r="EA37" s="19" t="n">
        <f aca="false">IF($A37="",0,IF(COUNTIFS(Urlaub!$A$5:$A$604,$A37,Urlaub!$B$5:$B$604,"&lt;="&amp;EA$3,Urlaub!$C$5:$C$604,"&gt;="&amp;EA$3)&gt;0,1,0))</f>
        <v>0</v>
      </c>
      <c r="EB37" s="19" t="n">
        <f aca="false">IF($A37="",0,IF(COUNTIFS(Urlaub!$A$5:$A$604,$A37,Urlaub!$B$5:$B$604,"&lt;="&amp;EB$3,Urlaub!$C$5:$C$604,"&gt;="&amp;EB$3)&gt;0,1,0))</f>
        <v>0</v>
      </c>
      <c r="EC37" s="19" t="n">
        <f aca="false">IF($A37="",0,IF(COUNTIFS(Urlaub!$A$5:$A$604,$A37,Urlaub!$B$5:$B$604,"&lt;="&amp;EC$3,Urlaub!$C$5:$C$604,"&gt;="&amp;EC$3)&gt;0,1,0))</f>
        <v>0</v>
      </c>
      <c r="ED37" s="19" t="n">
        <f aca="false">IF($A37="",0,IF(COUNTIFS(Urlaub!$A$5:$A$604,$A37,Urlaub!$B$5:$B$604,"&lt;="&amp;ED$3,Urlaub!$C$5:$C$604,"&gt;="&amp;ED$3)&gt;0,1,0))</f>
        <v>0</v>
      </c>
      <c r="EE37" s="19" t="n">
        <f aca="false">IF($A37="",0,IF(COUNTIFS(Urlaub!$A$5:$A$604,$A37,Urlaub!$B$5:$B$604,"&lt;="&amp;EE$3,Urlaub!$C$5:$C$604,"&gt;="&amp;EE$3)&gt;0,1,0))</f>
        <v>0</v>
      </c>
      <c r="EF37" s="19" t="n">
        <f aca="false">IF($A37="",0,IF(COUNTIFS(Urlaub!$A$5:$A$604,$A37,Urlaub!$B$5:$B$604,"&lt;="&amp;EF$3,Urlaub!$C$5:$C$604,"&gt;="&amp;EF$3)&gt;0,1,0))</f>
        <v>0</v>
      </c>
      <c r="EG37" s="19" t="n">
        <f aca="false">IF($A37="",0,IF(COUNTIFS(Urlaub!$A$5:$A$604,$A37,Urlaub!$B$5:$B$604,"&lt;="&amp;EG$3,Urlaub!$C$5:$C$604,"&gt;="&amp;EG$3)&gt;0,1,0))</f>
        <v>0</v>
      </c>
      <c r="EH37" s="19" t="n">
        <f aca="false">IF($A37="",0,IF(COUNTIFS(Urlaub!$A$5:$A$604,$A37,Urlaub!$B$5:$B$604,"&lt;="&amp;EH$3,Urlaub!$C$5:$C$604,"&gt;="&amp;EH$3)&gt;0,1,0))</f>
        <v>0</v>
      </c>
      <c r="EI37" s="19" t="n">
        <f aca="false">IF($A37="",0,IF(COUNTIFS(Urlaub!$A$5:$A$604,$A37,Urlaub!$B$5:$B$604,"&lt;="&amp;EI$3,Urlaub!$C$5:$C$604,"&gt;="&amp;EI$3)&gt;0,1,0))</f>
        <v>0</v>
      </c>
      <c r="EJ37" s="19" t="n">
        <f aca="false">IF($A37="",0,IF(COUNTIFS(Urlaub!$A$5:$A$604,$A37,Urlaub!$B$5:$B$604,"&lt;="&amp;EJ$3,Urlaub!$C$5:$C$604,"&gt;="&amp;EJ$3)&gt;0,1,0))</f>
        <v>0</v>
      </c>
      <c r="EK37" s="19" t="n">
        <f aca="false">IF($A37="",0,IF(COUNTIFS(Urlaub!$A$5:$A$604,$A37,Urlaub!$B$5:$B$604,"&lt;="&amp;EK$3,Urlaub!$C$5:$C$604,"&gt;="&amp;EK$3)&gt;0,1,0))</f>
        <v>0</v>
      </c>
      <c r="EL37" s="19" t="n">
        <f aca="false">IF($A37="",0,IF(COUNTIFS(Urlaub!$A$5:$A$604,$A37,Urlaub!$B$5:$B$604,"&lt;="&amp;EL$3,Urlaub!$C$5:$C$604,"&gt;="&amp;EL$3)&gt;0,1,0))</f>
        <v>0</v>
      </c>
      <c r="EM37" s="19" t="n">
        <f aca="false">IF($A37="",0,IF(COUNTIFS(Urlaub!$A$5:$A$604,$A37,Urlaub!$B$5:$B$604,"&lt;="&amp;EM$3,Urlaub!$C$5:$C$604,"&gt;="&amp;EM$3)&gt;0,1,0))</f>
        <v>0</v>
      </c>
      <c r="EN37" s="19" t="n">
        <f aca="false">IF($A37="",0,IF(COUNTIFS(Urlaub!$A$5:$A$604,$A37,Urlaub!$B$5:$B$604,"&lt;="&amp;EN$3,Urlaub!$C$5:$C$604,"&gt;="&amp;EN$3)&gt;0,1,0))</f>
        <v>0</v>
      </c>
      <c r="EO37" s="19" t="n">
        <f aca="false">IF($A37="",0,IF(COUNTIFS(Urlaub!$A$5:$A$604,$A37,Urlaub!$B$5:$B$604,"&lt;="&amp;EO$3,Urlaub!$C$5:$C$604,"&gt;="&amp;EO$3)&gt;0,1,0))</f>
        <v>0</v>
      </c>
      <c r="EP37" s="19" t="n">
        <f aca="false">IF($A37="",0,IF(COUNTIFS(Urlaub!$A$5:$A$604,$A37,Urlaub!$B$5:$B$604,"&lt;="&amp;EP$3,Urlaub!$C$5:$C$604,"&gt;="&amp;EP$3)&gt;0,1,0))</f>
        <v>0</v>
      </c>
      <c r="EQ37" s="19" t="n">
        <f aca="false">IF($A37="",0,IF(COUNTIFS(Urlaub!$A$5:$A$604,$A37,Urlaub!$B$5:$B$604,"&lt;="&amp;EQ$3,Urlaub!$C$5:$C$604,"&gt;="&amp;EQ$3)&gt;0,1,0))</f>
        <v>0</v>
      </c>
      <c r="ER37" s="19" t="n">
        <f aca="false">IF($A37="",0,IF(COUNTIFS(Urlaub!$A$5:$A$604,$A37,Urlaub!$B$5:$B$604,"&lt;="&amp;ER$3,Urlaub!$C$5:$C$604,"&gt;="&amp;ER$3)&gt;0,1,0))</f>
        <v>0</v>
      </c>
      <c r="ES37" s="19" t="n">
        <f aca="false">IF($A37="",0,IF(COUNTIFS(Urlaub!$A$5:$A$604,$A37,Urlaub!$B$5:$B$604,"&lt;="&amp;ES$3,Urlaub!$C$5:$C$604,"&gt;="&amp;ES$3)&gt;0,1,0))</f>
        <v>0</v>
      </c>
      <c r="ET37" s="19" t="n">
        <f aca="false">IF($A37="",0,IF(COUNTIFS(Urlaub!$A$5:$A$604,$A37,Urlaub!$B$5:$B$604,"&lt;="&amp;ET$3,Urlaub!$C$5:$C$604,"&gt;="&amp;ET$3)&gt;0,1,0))</f>
        <v>0</v>
      </c>
      <c r="EU37" s="19" t="n">
        <f aca="false">IF($A37="",0,IF(COUNTIFS(Urlaub!$A$5:$A$604,$A37,Urlaub!$B$5:$B$604,"&lt;="&amp;EU$3,Urlaub!$C$5:$C$604,"&gt;="&amp;EU$3)&gt;0,1,0))</f>
        <v>0</v>
      </c>
      <c r="EV37" s="19" t="n">
        <f aca="false">IF($A37="",0,IF(COUNTIFS(Urlaub!$A$5:$A$604,$A37,Urlaub!$B$5:$B$604,"&lt;="&amp;EV$3,Urlaub!$C$5:$C$604,"&gt;="&amp;EV$3)&gt;0,1,0))</f>
        <v>0</v>
      </c>
      <c r="EW37" s="19" t="n">
        <f aca="false">IF($A37="",0,IF(COUNTIFS(Urlaub!$A$5:$A$604,$A37,Urlaub!$B$5:$B$604,"&lt;="&amp;EW$3,Urlaub!$C$5:$C$604,"&gt;="&amp;EW$3)&gt;0,1,0))</f>
        <v>0</v>
      </c>
      <c r="EX37" s="19" t="n">
        <f aca="false">IF($A37="",0,IF(COUNTIFS(Urlaub!$A$5:$A$604,$A37,Urlaub!$B$5:$B$604,"&lt;="&amp;EX$3,Urlaub!$C$5:$C$604,"&gt;="&amp;EX$3)&gt;0,1,0))</f>
        <v>0</v>
      </c>
      <c r="EY37" s="19" t="n">
        <f aca="false">IF($A37="",0,IF(COUNTIFS(Urlaub!$A$5:$A$604,$A37,Urlaub!$B$5:$B$604,"&lt;="&amp;EY$3,Urlaub!$C$5:$C$604,"&gt;="&amp;EY$3)&gt;0,1,0))</f>
        <v>0</v>
      </c>
      <c r="EZ37" s="19" t="n">
        <f aca="false">IF($A37="",0,IF(COUNTIFS(Urlaub!$A$5:$A$604,$A37,Urlaub!$B$5:$B$604,"&lt;="&amp;EZ$3,Urlaub!$C$5:$C$604,"&gt;="&amp;EZ$3)&gt;0,1,0))</f>
        <v>0</v>
      </c>
      <c r="FA37" s="19" t="n">
        <f aca="false">IF($A37="",0,IF(COUNTIFS(Urlaub!$A$5:$A$604,$A37,Urlaub!$B$5:$B$604,"&lt;="&amp;FA$3,Urlaub!$C$5:$C$604,"&gt;="&amp;FA$3)&gt;0,1,0))</f>
        <v>0</v>
      </c>
      <c r="FB37" s="19" t="n">
        <f aca="false">IF($A37="",0,IF(COUNTIFS(Urlaub!$A$5:$A$604,$A37,Urlaub!$B$5:$B$604,"&lt;="&amp;FB$3,Urlaub!$C$5:$C$604,"&gt;="&amp;FB$3)&gt;0,1,0))</f>
        <v>0</v>
      </c>
      <c r="FC37" s="19" t="n">
        <f aca="false">IF($A37="",0,IF(COUNTIFS(Urlaub!$A$5:$A$604,$A37,Urlaub!$B$5:$B$604,"&lt;="&amp;FC$3,Urlaub!$C$5:$C$604,"&gt;="&amp;FC$3)&gt;0,1,0))</f>
        <v>0</v>
      </c>
      <c r="FD37" s="19" t="n">
        <f aca="false">IF($A37="",0,IF(COUNTIFS(Urlaub!$A$5:$A$604,$A37,Urlaub!$B$5:$B$604,"&lt;="&amp;FD$3,Urlaub!$C$5:$C$604,"&gt;="&amp;FD$3)&gt;0,1,0))</f>
        <v>0</v>
      </c>
      <c r="FE37" s="19" t="n">
        <f aca="false">IF($A37="",0,IF(COUNTIFS(Urlaub!$A$5:$A$604,$A37,Urlaub!$B$5:$B$604,"&lt;="&amp;FE$3,Urlaub!$C$5:$C$604,"&gt;="&amp;FE$3)&gt;0,1,0))</f>
        <v>0</v>
      </c>
      <c r="FF37" s="19" t="n">
        <f aca="false">IF($A37="",0,IF(COUNTIFS(Urlaub!$A$5:$A$604,$A37,Urlaub!$B$5:$B$604,"&lt;="&amp;FF$3,Urlaub!$C$5:$C$604,"&gt;="&amp;FF$3)&gt;0,1,0))</f>
        <v>0</v>
      </c>
      <c r="FG37" s="19" t="n">
        <f aca="false">IF($A37="",0,IF(COUNTIFS(Urlaub!$A$5:$A$604,$A37,Urlaub!$B$5:$B$604,"&lt;="&amp;FG$3,Urlaub!$C$5:$C$604,"&gt;="&amp;FG$3)&gt;0,1,0))</f>
        <v>0</v>
      </c>
      <c r="FH37" s="19" t="n">
        <f aca="false">IF($A37="",0,IF(COUNTIFS(Urlaub!$A$5:$A$604,$A37,Urlaub!$B$5:$B$604,"&lt;="&amp;FH$3,Urlaub!$C$5:$C$604,"&gt;="&amp;FH$3)&gt;0,1,0))</f>
        <v>0</v>
      </c>
      <c r="FI37" s="19" t="n">
        <f aca="false">IF($A37="",0,IF(COUNTIFS(Urlaub!$A$5:$A$604,$A37,Urlaub!$B$5:$B$604,"&lt;="&amp;FI$3,Urlaub!$C$5:$C$604,"&gt;="&amp;FI$3)&gt;0,1,0))</f>
        <v>0</v>
      </c>
      <c r="FJ37" s="19" t="n">
        <f aca="false">IF($A37="",0,IF(COUNTIFS(Urlaub!$A$5:$A$604,$A37,Urlaub!$B$5:$B$604,"&lt;="&amp;FJ$3,Urlaub!$C$5:$C$604,"&gt;="&amp;FJ$3)&gt;0,1,0))</f>
        <v>0</v>
      </c>
      <c r="FK37" s="19" t="n">
        <f aca="false">IF($A37="",0,IF(COUNTIFS(Urlaub!$A$5:$A$604,$A37,Urlaub!$B$5:$B$604,"&lt;="&amp;FK$3,Urlaub!$C$5:$C$604,"&gt;="&amp;FK$3)&gt;0,1,0))</f>
        <v>0</v>
      </c>
      <c r="FL37" s="19" t="n">
        <f aca="false">IF($A37="",0,IF(COUNTIFS(Urlaub!$A$5:$A$604,$A37,Urlaub!$B$5:$B$604,"&lt;="&amp;FL$3,Urlaub!$C$5:$C$604,"&gt;="&amp;FL$3)&gt;0,1,0))</f>
        <v>0</v>
      </c>
      <c r="FM37" s="19" t="n">
        <f aca="false">IF($A37="",0,IF(COUNTIFS(Urlaub!$A$5:$A$604,$A37,Urlaub!$B$5:$B$604,"&lt;="&amp;FM$3,Urlaub!$C$5:$C$604,"&gt;="&amp;FM$3)&gt;0,1,0))</f>
        <v>0</v>
      </c>
      <c r="FN37" s="19" t="n">
        <f aca="false">IF($A37="",0,IF(COUNTIFS(Urlaub!$A$5:$A$604,$A37,Urlaub!$B$5:$B$604,"&lt;="&amp;FN$3,Urlaub!$C$5:$C$604,"&gt;="&amp;FN$3)&gt;0,1,0))</f>
        <v>0</v>
      </c>
      <c r="FO37" s="19" t="n">
        <f aca="false">IF($A37="",0,IF(COUNTIFS(Urlaub!$A$5:$A$604,$A37,Urlaub!$B$5:$B$604,"&lt;="&amp;FO$3,Urlaub!$C$5:$C$604,"&gt;="&amp;FO$3)&gt;0,1,0))</f>
        <v>0</v>
      </c>
      <c r="FP37" s="19" t="n">
        <f aca="false">IF($A37="",0,IF(COUNTIFS(Urlaub!$A$5:$A$604,$A37,Urlaub!$B$5:$B$604,"&lt;="&amp;FP$3,Urlaub!$C$5:$C$604,"&gt;="&amp;FP$3)&gt;0,1,0))</f>
        <v>0</v>
      </c>
      <c r="FQ37" s="19" t="n">
        <f aca="false">IF($A37="",0,IF(COUNTIFS(Urlaub!$A$5:$A$604,$A37,Urlaub!$B$5:$B$604,"&lt;="&amp;FQ$3,Urlaub!$C$5:$C$604,"&gt;="&amp;FQ$3)&gt;0,1,0))</f>
        <v>0</v>
      </c>
      <c r="FR37" s="19" t="n">
        <f aca="false">IF($A37="",0,IF(COUNTIFS(Urlaub!$A$5:$A$604,$A37,Urlaub!$B$5:$B$604,"&lt;="&amp;FR$3,Urlaub!$C$5:$C$604,"&gt;="&amp;FR$3)&gt;0,1,0))</f>
        <v>0</v>
      </c>
      <c r="FS37" s="19" t="n">
        <f aca="false">IF($A37="",0,IF(COUNTIFS(Urlaub!$A$5:$A$604,$A37,Urlaub!$B$5:$B$604,"&lt;="&amp;FS$3,Urlaub!$C$5:$C$604,"&gt;="&amp;FS$3)&gt;0,1,0))</f>
        <v>0</v>
      </c>
      <c r="FT37" s="19" t="n">
        <f aca="false">IF($A37="",0,IF(COUNTIFS(Urlaub!$A$5:$A$604,$A37,Urlaub!$B$5:$B$604,"&lt;="&amp;FT$3,Urlaub!$C$5:$C$604,"&gt;="&amp;FT$3)&gt;0,1,0))</f>
        <v>0</v>
      </c>
      <c r="FU37" s="19" t="n">
        <f aca="false">IF($A37="",0,IF(COUNTIFS(Urlaub!$A$5:$A$604,$A37,Urlaub!$B$5:$B$604,"&lt;="&amp;FU$3,Urlaub!$C$5:$C$604,"&gt;="&amp;FU$3)&gt;0,1,0))</f>
        <v>0</v>
      </c>
      <c r="FV37" s="19" t="n">
        <f aca="false">IF($A37="",0,IF(COUNTIFS(Urlaub!$A$5:$A$604,$A37,Urlaub!$B$5:$B$604,"&lt;="&amp;FV$3,Urlaub!$C$5:$C$604,"&gt;="&amp;FV$3)&gt;0,1,0))</f>
        <v>0</v>
      </c>
      <c r="FW37" s="19" t="n">
        <f aca="false">IF($A37="",0,IF(COUNTIFS(Urlaub!$A$5:$A$604,$A37,Urlaub!$B$5:$B$604,"&lt;="&amp;FW$3,Urlaub!$C$5:$C$604,"&gt;="&amp;FW$3)&gt;0,1,0))</f>
        <v>0</v>
      </c>
      <c r="FX37" s="19" t="n">
        <f aca="false">IF($A37="",0,IF(COUNTIFS(Urlaub!$A$5:$A$604,$A37,Urlaub!$B$5:$B$604,"&lt;="&amp;FX$3,Urlaub!$C$5:$C$604,"&gt;="&amp;FX$3)&gt;0,1,0))</f>
        <v>0</v>
      </c>
      <c r="FY37" s="19" t="n">
        <f aca="false">IF($A37="",0,IF(COUNTIFS(Urlaub!$A$5:$A$604,$A37,Urlaub!$B$5:$B$604,"&lt;="&amp;FY$3,Urlaub!$C$5:$C$604,"&gt;="&amp;FY$3)&gt;0,1,0))</f>
        <v>0</v>
      </c>
      <c r="FZ37" s="19" t="n">
        <f aca="false">IF($A37="",0,IF(COUNTIFS(Urlaub!$A$5:$A$604,$A37,Urlaub!$B$5:$B$604,"&lt;="&amp;FZ$3,Urlaub!$C$5:$C$604,"&gt;="&amp;FZ$3)&gt;0,1,0))</f>
        <v>0</v>
      </c>
      <c r="GA37" s="19" t="n">
        <f aca="false">IF($A37="",0,IF(COUNTIFS(Urlaub!$A$5:$A$604,$A37,Urlaub!$B$5:$B$604,"&lt;="&amp;GA$3,Urlaub!$C$5:$C$604,"&gt;="&amp;GA$3)&gt;0,1,0))</f>
        <v>0</v>
      </c>
      <c r="GB37" s="19" t="n">
        <f aca="false">IF($A37="",0,IF(COUNTIFS(Urlaub!$A$5:$A$604,$A37,Urlaub!$B$5:$B$604,"&lt;="&amp;GB$3,Urlaub!$C$5:$C$604,"&gt;="&amp;GB$3)&gt;0,1,0))</f>
        <v>0</v>
      </c>
      <c r="GC37" s="19" t="n">
        <f aca="false">IF($A37="",0,IF(COUNTIFS(Urlaub!$A$5:$A$604,$A37,Urlaub!$B$5:$B$604,"&lt;="&amp;GC$3,Urlaub!$C$5:$C$604,"&gt;="&amp;GC$3)&gt;0,1,0))</f>
        <v>0</v>
      </c>
      <c r="GD37" s="19" t="n">
        <f aca="false">IF($A37="",0,IF(COUNTIFS(Urlaub!$A$5:$A$604,$A37,Urlaub!$B$5:$B$604,"&lt;="&amp;GD$3,Urlaub!$C$5:$C$604,"&gt;="&amp;GD$3)&gt;0,1,0))</f>
        <v>0</v>
      </c>
      <c r="GE37" s="19" t="n">
        <f aca="false">IF($A37="",0,IF(COUNTIFS(Urlaub!$A$5:$A$604,$A37,Urlaub!$B$5:$B$604,"&lt;="&amp;GE$3,Urlaub!$C$5:$C$604,"&gt;="&amp;GE$3)&gt;0,1,0))</f>
        <v>0</v>
      </c>
      <c r="GF37" s="19" t="n">
        <f aca="false">IF($A37="",0,IF(COUNTIFS(Urlaub!$A$5:$A$604,$A37,Urlaub!$B$5:$B$604,"&lt;="&amp;GF$3,Urlaub!$C$5:$C$604,"&gt;="&amp;GF$3)&gt;0,1,0))</f>
        <v>0</v>
      </c>
      <c r="GG37" s="19" t="n">
        <f aca="false">IF($A37="",0,IF(COUNTIFS(Urlaub!$A$5:$A$604,$A37,Urlaub!$B$5:$B$604,"&lt;="&amp;GG$3,Urlaub!$C$5:$C$604,"&gt;="&amp;GG$3)&gt;0,1,0))</f>
        <v>0</v>
      </c>
      <c r="GH37" s="19" t="n">
        <f aca="false">IF($A37="",0,IF(COUNTIFS(Urlaub!$A$5:$A$604,$A37,Urlaub!$B$5:$B$604,"&lt;="&amp;GH$3,Urlaub!$C$5:$C$604,"&gt;="&amp;GH$3)&gt;0,1,0))</f>
        <v>0</v>
      </c>
      <c r="GI37" s="19" t="n">
        <f aca="false">IF($A37="",0,IF(COUNTIFS(Urlaub!$A$5:$A$604,$A37,Urlaub!$B$5:$B$604,"&lt;="&amp;GI$3,Urlaub!$C$5:$C$604,"&gt;="&amp;GI$3)&gt;0,1,0))</f>
        <v>0</v>
      </c>
      <c r="GJ37" s="19" t="n">
        <f aca="false">IF($A37="",0,IF(COUNTIFS(Urlaub!$A$5:$A$604,$A37,Urlaub!$B$5:$B$604,"&lt;="&amp;GJ$3,Urlaub!$C$5:$C$604,"&gt;="&amp;GJ$3)&gt;0,1,0))</f>
        <v>0</v>
      </c>
      <c r="GK37" s="19" t="n">
        <f aca="false">IF($A37="",0,IF(COUNTIFS(Urlaub!$A$5:$A$604,$A37,Urlaub!$B$5:$B$604,"&lt;="&amp;GK$3,Urlaub!$C$5:$C$604,"&gt;="&amp;GK$3)&gt;0,1,0))</f>
        <v>0</v>
      </c>
      <c r="GL37" s="19" t="n">
        <f aca="false">IF($A37="",0,IF(COUNTIFS(Urlaub!$A$5:$A$604,$A37,Urlaub!$B$5:$B$604,"&lt;="&amp;GL$3,Urlaub!$C$5:$C$604,"&gt;="&amp;GL$3)&gt;0,1,0))</f>
        <v>0</v>
      </c>
      <c r="GM37" s="19" t="n">
        <f aca="false">IF($A37="",0,IF(COUNTIFS(Urlaub!$A$5:$A$604,$A37,Urlaub!$B$5:$B$604,"&lt;="&amp;GM$3,Urlaub!$C$5:$C$604,"&gt;="&amp;GM$3)&gt;0,1,0))</f>
        <v>0</v>
      </c>
      <c r="GN37" s="19" t="n">
        <f aca="false">IF($A37="",0,IF(COUNTIFS(Urlaub!$A$5:$A$604,$A37,Urlaub!$B$5:$B$604,"&lt;="&amp;GN$3,Urlaub!$C$5:$C$604,"&gt;="&amp;GN$3)&gt;0,1,0))</f>
        <v>0</v>
      </c>
      <c r="GO37" s="19" t="n">
        <f aca="false">IF($A37="",0,IF(COUNTIFS(Urlaub!$A$5:$A$604,$A37,Urlaub!$B$5:$B$604,"&lt;="&amp;GO$3,Urlaub!$C$5:$C$604,"&gt;="&amp;GO$3)&gt;0,1,0))</f>
        <v>0</v>
      </c>
      <c r="GP37" s="19" t="n">
        <f aca="false">IF($A37="",0,IF(COUNTIFS(Urlaub!$A$5:$A$604,$A37,Urlaub!$B$5:$B$604,"&lt;="&amp;GP$3,Urlaub!$C$5:$C$604,"&gt;="&amp;GP$3)&gt;0,1,0))</f>
        <v>0</v>
      </c>
      <c r="GQ37" s="19" t="n">
        <f aca="false">IF($A37="",0,IF(COUNTIFS(Urlaub!$A$5:$A$604,$A37,Urlaub!$B$5:$B$604,"&lt;="&amp;GQ$3,Urlaub!$C$5:$C$604,"&gt;="&amp;GQ$3)&gt;0,1,0))</f>
        <v>0</v>
      </c>
      <c r="GR37" s="19" t="n">
        <f aca="false">IF($A37="",0,IF(COUNTIFS(Urlaub!$A$5:$A$604,$A37,Urlaub!$B$5:$B$604,"&lt;="&amp;GR$3,Urlaub!$C$5:$C$604,"&gt;="&amp;GR$3)&gt;0,1,0))</f>
        <v>0</v>
      </c>
      <c r="GS37" s="19" t="n">
        <f aca="false">IF($A37="",0,IF(COUNTIFS(Urlaub!$A$5:$A$604,$A37,Urlaub!$B$5:$B$604,"&lt;="&amp;GS$3,Urlaub!$C$5:$C$604,"&gt;="&amp;GS$3)&gt;0,1,0))</f>
        <v>0</v>
      </c>
      <c r="GT37" s="19" t="n">
        <f aca="false">IF($A37="",0,IF(COUNTIFS(Urlaub!$A$5:$A$604,$A37,Urlaub!$B$5:$B$604,"&lt;="&amp;GT$3,Urlaub!$C$5:$C$604,"&gt;="&amp;GT$3)&gt;0,1,0))</f>
        <v>0</v>
      </c>
      <c r="GU37" s="19" t="n">
        <f aca="false">IF($A37="",0,IF(COUNTIFS(Urlaub!$A$5:$A$604,$A37,Urlaub!$B$5:$B$604,"&lt;="&amp;GU$3,Urlaub!$C$5:$C$604,"&gt;="&amp;GU$3)&gt;0,1,0))</f>
        <v>0</v>
      </c>
      <c r="GV37" s="19" t="n">
        <f aca="false">IF($A37="",0,IF(COUNTIFS(Urlaub!$A$5:$A$604,$A37,Urlaub!$B$5:$B$604,"&lt;="&amp;GV$3,Urlaub!$C$5:$C$604,"&gt;="&amp;GV$3)&gt;0,1,0))</f>
        <v>0</v>
      </c>
      <c r="GW37" s="19" t="n">
        <f aca="false">IF($A37="",0,IF(COUNTIFS(Urlaub!$A$5:$A$604,$A37,Urlaub!$B$5:$B$604,"&lt;="&amp;GW$3,Urlaub!$C$5:$C$604,"&gt;="&amp;GW$3)&gt;0,1,0))</f>
        <v>0</v>
      </c>
      <c r="GX37" s="19" t="n">
        <f aca="false">IF($A37="",0,IF(COUNTIFS(Urlaub!$A$5:$A$604,$A37,Urlaub!$B$5:$B$604,"&lt;="&amp;GX$3,Urlaub!$C$5:$C$604,"&gt;="&amp;GX$3)&gt;0,1,0))</f>
        <v>0</v>
      </c>
      <c r="GY37" s="19" t="n">
        <f aca="false">IF($A37="",0,IF(COUNTIFS(Urlaub!$A$5:$A$604,$A37,Urlaub!$B$5:$B$604,"&lt;="&amp;GY$3,Urlaub!$C$5:$C$604,"&gt;="&amp;GY$3)&gt;0,1,0))</f>
        <v>0</v>
      </c>
      <c r="GZ37" s="19" t="n">
        <f aca="false">IF($A37="",0,IF(COUNTIFS(Urlaub!$A$5:$A$604,$A37,Urlaub!$B$5:$B$604,"&lt;="&amp;GZ$3,Urlaub!$C$5:$C$604,"&gt;="&amp;GZ$3)&gt;0,1,0))</f>
        <v>0</v>
      </c>
      <c r="HA37" s="19" t="n">
        <f aca="false">IF($A37="",0,IF(COUNTIFS(Urlaub!$A$5:$A$604,$A37,Urlaub!$B$5:$B$604,"&lt;="&amp;HA$3,Urlaub!$C$5:$C$604,"&gt;="&amp;HA$3)&gt;0,1,0))</f>
        <v>0</v>
      </c>
      <c r="HB37" s="19" t="n">
        <f aca="false">IF($A37="",0,IF(COUNTIFS(Urlaub!$A$5:$A$604,$A37,Urlaub!$B$5:$B$604,"&lt;="&amp;HB$3,Urlaub!$C$5:$C$604,"&gt;="&amp;HB$3)&gt;0,1,0))</f>
        <v>0</v>
      </c>
      <c r="HC37" s="19" t="n">
        <f aca="false">IF($A37="",0,IF(COUNTIFS(Urlaub!$A$5:$A$604,$A37,Urlaub!$B$5:$B$604,"&lt;="&amp;HC$3,Urlaub!$C$5:$C$604,"&gt;="&amp;HC$3)&gt;0,1,0))</f>
        <v>0</v>
      </c>
      <c r="HD37" s="19" t="n">
        <f aca="false">IF($A37="",0,IF(COUNTIFS(Urlaub!$A$5:$A$604,$A37,Urlaub!$B$5:$B$604,"&lt;="&amp;HD$3,Urlaub!$C$5:$C$604,"&gt;="&amp;HD$3)&gt;0,1,0))</f>
        <v>0</v>
      </c>
      <c r="HE37" s="19" t="n">
        <f aca="false">IF($A37="",0,IF(COUNTIFS(Urlaub!$A$5:$A$604,$A37,Urlaub!$B$5:$B$604,"&lt;="&amp;HE$3,Urlaub!$C$5:$C$604,"&gt;="&amp;HE$3)&gt;0,1,0))</f>
        <v>0</v>
      </c>
      <c r="HF37" s="19" t="n">
        <f aca="false">IF($A37="",0,IF(COUNTIFS(Urlaub!$A$5:$A$604,$A37,Urlaub!$B$5:$B$604,"&lt;="&amp;HF$3,Urlaub!$C$5:$C$604,"&gt;="&amp;HF$3)&gt;0,1,0))</f>
        <v>0</v>
      </c>
      <c r="HG37" s="19" t="n">
        <f aca="false">IF($A37="",0,IF(COUNTIFS(Urlaub!$A$5:$A$604,$A37,Urlaub!$B$5:$B$604,"&lt;="&amp;HG$3,Urlaub!$C$5:$C$604,"&gt;="&amp;HG$3)&gt;0,1,0))</f>
        <v>0</v>
      </c>
      <c r="HH37" s="19" t="n">
        <f aca="false">IF($A37="",0,IF(COUNTIFS(Urlaub!$A$5:$A$604,$A37,Urlaub!$B$5:$B$604,"&lt;="&amp;HH$3,Urlaub!$C$5:$C$604,"&gt;="&amp;HH$3)&gt;0,1,0))</f>
        <v>0</v>
      </c>
      <c r="HI37" s="19" t="n">
        <f aca="false">IF($A37="",0,IF(COUNTIFS(Urlaub!$A$5:$A$604,$A37,Urlaub!$B$5:$B$604,"&lt;="&amp;HI$3,Urlaub!$C$5:$C$604,"&gt;="&amp;HI$3)&gt;0,1,0))</f>
        <v>0</v>
      </c>
      <c r="HJ37" s="19" t="n">
        <f aca="false">IF($A37="",0,IF(COUNTIFS(Urlaub!$A$5:$A$604,$A37,Urlaub!$B$5:$B$604,"&lt;="&amp;HJ$3,Urlaub!$C$5:$C$604,"&gt;="&amp;HJ$3)&gt;0,1,0))</f>
        <v>0</v>
      </c>
      <c r="HK37" s="19" t="n">
        <f aca="false">IF($A37="",0,IF(COUNTIFS(Urlaub!$A$5:$A$604,$A37,Urlaub!$B$5:$B$604,"&lt;="&amp;HK$3,Urlaub!$C$5:$C$604,"&gt;="&amp;HK$3)&gt;0,1,0))</f>
        <v>0</v>
      </c>
      <c r="HL37" s="19" t="n">
        <f aca="false">IF($A37="",0,IF(COUNTIFS(Urlaub!$A$5:$A$604,$A37,Urlaub!$B$5:$B$604,"&lt;="&amp;HL$3,Urlaub!$C$5:$C$604,"&gt;="&amp;HL$3)&gt;0,1,0))</f>
        <v>0</v>
      </c>
      <c r="HM37" s="19" t="n">
        <f aca="false">IF($A37="",0,IF(COUNTIFS(Urlaub!$A$5:$A$604,$A37,Urlaub!$B$5:$B$604,"&lt;="&amp;HM$3,Urlaub!$C$5:$C$604,"&gt;="&amp;HM$3)&gt;0,1,0))</f>
        <v>0</v>
      </c>
      <c r="HN37" s="19" t="n">
        <f aca="false">IF($A37="",0,IF(COUNTIFS(Urlaub!$A$5:$A$604,$A37,Urlaub!$B$5:$B$604,"&lt;="&amp;HN$3,Urlaub!$C$5:$C$604,"&gt;="&amp;HN$3)&gt;0,1,0))</f>
        <v>0</v>
      </c>
      <c r="HO37" s="19" t="n">
        <f aca="false">IF($A37="",0,IF(COUNTIFS(Urlaub!$A$5:$A$604,$A37,Urlaub!$B$5:$B$604,"&lt;="&amp;HO$3,Urlaub!$C$5:$C$604,"&gt;="&amp;HO$3)&gt;0,1,0))</f>
        <v>0</v>
      </c>
      <c r="HP37" s="19" t="n">
        <f aca="false">IF($A37="",0,IF(COUNTIFS(Urlaub!$A$5:$A$604,$A37,Urlaub!$B$5:$B$604,"&lt;="&amp;HP$3,Urlaub!$C$5:$C$604,"&gt;="&amp;HP$3)&gt;0,1,0))</f>
        <v>0</v>
      </c>
      <c r="HQ37" s="19" t="n">
        <f aca="false">IF($A37="",0,IF(COUNTIFS(Urlaub!$A$5:$A$604,$A37,Urlaub!$B$5:$B$604,"&lt;="&amp;HQ$3,Urlaub!$C$5:$C$604,"&gt;="&amp;HQ$3)&gt;0,1,0))</f>
        <v>0</v>
      </c>
      <c r="HR37" s="19" t="n">
        <f aca="false">IF($A37="",0,IF(COUNTIFS(Urlaub!$A$5:$A$604,$A37,Urlaub!$B$5:$B$604,"&lt;="&amp;HR$3,Urlaub!$C$5:$C$604,"&gt;="&amp;HR$3)&gt;0,1,0))</f>
        <v>0</v>
      </c>
      <c r="HS37" s="19" t="n">
        <f aca="false">IF($A37="",0,IF(COUNTIFS(Urlaub!$A$5:$A$604,$A37,Urlaub!$B$5:$B$604,"&lt;="&amp;HS$3,Urlaub!$C$5:$C$604,"&gt;="&amp;HS$3)&gt;0,1,0))</f>
        <v>0</v>
      </c>
      <c r="HT37" s="19" t="n">
        <f aca="false">IF($A37="",0,IF(COUNTIFS(Urlaub!$A$5:$A$604,$A37,Urlaub!$B$5:$B$604,"&lt;="&amp;HT$3,Urlaub!$C$5:$C$604,"&gt;="&amp;HT$3)&gt;0,1,0))</f>
        <v>0</v>
      </c>
      <c r="HU37" s="19" t="n">
        <f aca="false">IF($A37="",0,IF(COUNTIFS(Urlaub!$A$5:$A$604,$A37,Urlaub!$B$5:$B$604,"&lt;="&amp;HU$3,Urlaub!$C$5:$C$604,"&gt;="&amp;HU$3)&gt;0,1,0))</f>
        <v>0</v>
      </c>
      <c r="HV37" s="19" t="n">
        <f aca="false">IF($A37="",0,IF(COUNTIFS(Urlaub!$A$5:$A$604,$A37,Urlaub!$B$5:$B$604,"&lt;="&amp;HV$3,Urlaub!$C$5:$C$604,"&gt;="&amp;HV$3)&gt;0,1,0))</f>
        <v>0</v>
      </c>
      <c r="HW37" s="19" t="n">
        <f aca="false">IF($A37="",0,IF(COUNTIFS(Urlaub!$A$5:$A$604,$A37,Urlaub!$B$5:$B$604,"&lt;="&amp;HW$3,Urlaub!$C$5:$C$604,"&gt;="&amp;HW$3)&gt;0,1,0))</f>
        <v>0</v>
      </c>
      <c r="HX37" s="19" t="n">
        <f aca="false">IF($A37="",0,IF(COUNTIFS(Urlaub!$A$5:$A$604,$A37,Urlaub!$B$5:$B$604,"&lt;="&amp;HX$3,Urlaub!$C$5:$C$604,"&gt;="&amp;HX$3)&gt;0,1,0))</f>
        <v>0</v>
      </c>
      <c r="HY37" s="19" t="n">
        <f aca="false">IF($A37="",0,IF(COUNTIFS(Urlaub!$A$5:$A$604,$A37,Urlaub!$B$5:$B$604,"&lt;="&amp;HY$3,Urlaub!$C$5:$C$604,"&gt;="&amp;HY$3)&gt;0,1,0))</f>
        <v>0</v>
      </c>
      <c r="HZ37" s="19" t="n">
        <f aca="false">IF($A37="",0,IF(COUNTIFS(Urlaub!$A$5:$A$604,$A37,Urlaub!$B$5:$B$604,"&lt;="&amp;HZ$3,Urlaub!$C$5:$C$604,"&gt;="&amp;HZ$3)&gt;0,1,0))</f>
        <v>0</v>
      </c>
      <c r="IA37" s="19" t="n">
        <f aca="false">IF($A37="",0,IF(COUNTIFS(Urlaub!$A$5:$A$604,$A37,Urlaub!$B$5:$B$604,"&lt;="&amp;IA$3,Urlaub!$C$5:$C$604,"&gt;="&amp;IA$3)&gt;0,1,0))</f>
        <v>0</v>
      </c>
      <c r="IB37" s="19" t="n">
        <f aca="false">IF($A37="",0,IF(COUNTIFS(Urlaub!$A$5:$A$604,$A37,Urlaub!$B$5:$B$604,"&lt;="&amp;IB$3,Urlaub!$C$5:$C$604,"&gt;="&amp;IB$3)&gt;0,1,0))</f>
        <v>0</v>
      </c>
      <c r="IC37" s="19" t="n">
        <f aca="false">IF($A37="",0,IF(COUNTIFS(Urlaub!$A$5:$A$604,$A37,Urlaub!$B$5:$B$604,"&lt;="&amp;IC$3,Urlaub!$C$5:$C$604,"&gt;="&amp;IC$3)&gt;0,1,0))</f>
        <v>0</v>
      </c>
      <c r="ID37" s="19" t="n">
        <f aca="false">IF($A37="",0,IF(COUNTIFS(Urlaub!$A$5:$A$604,$A37,Urlaub!$B$5:$B$604,"&lt;="&amp;ID$3,Urlaub!$C$5:$C$604,"&gt;="&amp;ID$3)&gt;0,1,0))</f>
        <v>0</v>
      </c>
      <c r="IE37" s="19" t="n">
        <f aca="false">IF($A37="",0,IF(COUNTIFS(Urlaub!$A$5:$A$604,$A37,Urlaub!$B$5:$B$604,"&lt;="&amp;IE$3,Urlaub!$C$5:$C$604,"&gt;="&amp;IE$3)&gt;0,1,0))</f>
        <v>0</v>
      </c>
      <c r="IF37" s="19" t="n">
        <f aca="false">IF($A37="",0,IF(COUNTIFS(Urlaub!$A$5:$A$604,$A37,Urlaub!$B$5:$B$604,"&lt;="&amp;IF$3,Urlaub!$C$5:$C$604,"&gt;="&amp;IF$3)&gt;0,1,0))</f>
        <v>0</v>
      </c>
      <c r="IG37" s="19" t="n">
        <f aca="false">IF($A37="",0,IF(COUNTIFS(Urlaub!$A$5:$A$604,$A37,Urlaub!$B$5:$B$604,"&lt;="&amp;IG$3,Urlaub!$C$5:$C$604,"&gt;="&amp;IG$3)&gt;0,1,0))</f>
        <v>0</v>
      </c>
      <c r="IH37" s="19" t="n">
        <f aca="false">IF($A37="",0,IF(COUNTIFS(Urlaub!$A$5:$A$604,$A37,Urlaub!$B$5:$B$604,"&lt;="&amp;IH$3,Urlaub!$C$5:$C$604,"&gt;="&amp;IH$3)&gt;0,1,0))</f>
        <v>0</v>
      </c>
      <c r="II37" s="19" t="n">
        <f aca="false">IF($A37="",0,IF(COUNTIFS(Urlaub!$A$5:$A$604,$A37,Urlaub!$B$5:$B$604,"&lt;="&amp;II$3,Urlaub!$C$5:$C$604,"&gt;="&amp;II$3)&gt;0,1,0))</f>
        <v>0</v>
      </c>
      <c r="IJ37" s="19" t="n">
        <f aca="false">IF($A37="",0,IF(COUNTIFS(Urlaub!$A$5:$A$604,$A37,Urlaub!$B$5:$B$604,"&lt;="&amp;IJ$3,Urlaub!$C$5:$C$604,"&gt;="&amp;IJ$3)&gt;0,1,0))</f>
        <v>0</v>
      </c>
      <c r="IK37" s="19" t="n">
        <f aca="false">IF($A37="",0,IF(COUNTIFS(Urlaub!$A$5:$A$604,$A37,Urlaub!$B$5:$B$604,"&lt;="&amp;IK$3,Urlaub!$C$5:$C$604,"&gt;="&amp;IK$3)&gt;0,1,0))</f>
        <v>0</v>
      </c>
      <c r="IL37" s="19" t="n">
        <f aca="false">IF($A37="",0,IF(COUNTIFS(Urlaub!$A$5:$A$604,$A37,Urlaub!$B$5:$B$604,"&lt;="&amp;IL$3,Urlaub!$C$5:$C$604,"&gt;="&amp;IL$3)&gt;0,1,0))</f>
        <v>0</v>
      </c>
      <c r="IM37" s="19" t="n">
        <f aca="false">IF($A37="",0,IF(COUNTIFS(Urlaub!$A$5:$A$604,$A37,Urlaub!$B$5:$B$604,"&lt;="&amp;IM$3,Urlaub!$C$5:$C$604,"&gt;="&amp;IM$3)&gt;0,1,0))</f>
        <v>0</v>
      </c>
      <c r="IN37" s="19" t="n">
        <f aca="false">IF($A37="",0,IF(COUNTIFS(Urlaub!$A$5:$A$604,$A37,Urlaub!$B$5:$B$604,"&lt;="&amp;IN$3,Urlaub!$C$5:$C$604,"&gt;="&amp;IN$3)&gt;0,1,0))</f>
        <v>0</v>
      </c>
      <c r="IO37" s="19" t="n">
        <f aca="false">IF($A37="",0,IF(COUNTIFS(Urlaub!$A$5:$A$604,$A37,Urlaub!$B$5:$B$604,"&lt;="&amp;IO$3,Urlaub!$C$5:$C$604,"&gt;="&amp;IO$3)&gt;0,1,0))</f>
        <v>0</v>
      </c>
      <c r="IP37" s="19" t="n">
        <f aca="false">IF($A37="",0,IF(COUNTIFS(Urlaub!$A$5:$A$604,$A37,Urlaub!$B$5:$B$604,"&lt;="&amp;IP$3,Urlaub!$C$5:$C$604,"&gt;="&amp;IP$3)&gt;0,1,0))</f>
        <v>0</v>
      </c>
      <c r="IQ37" s="19" t="n">
        <f aca="false">IF($A37="",0,IF(COUNTIFS(Urlaub!$A$5:$A$604,$A37,Urlaub!$B$5:$B$604,"&lt;="&amp;IQ$3,Urlaub!$C$5:$C$604,"&gt;="&amp;IQ$3)&gt;0,1,0))</f>
        <v>0</v>
      </c>
      <c r="IR37" s="19" t="n">
        <f aca="false">IF($A37="",0,IF(COUNTIFS(Urlaub!$A$5:$A$604,$A37,Urlaub!$B$5:$B$604,"&lt;="&amp;IR$3,Urlaub!$C$5:$C$604,"&gt;="&amp;IR$3)&gt;0,1,0))</f>
        <v>0</v>
      </c>
      <c r="IS37" s="19" t="n">
        <f aca="false">IF($A37="",0,IF(COUNTIFS(Urlaub!$A$5:$A$604,$A37,Urlaub!$B$5:$B$604,"&lt;="&amp;IS$3,Urlaub!$C$5:$C$604,"&gt;="&amp;IS$3)&gt;0,1,0))</f>
        <v>0</v>
      </c>
      <c r="IT37" s="19" t="n">
        <f aca="false">IF($A37="",0,IF(COUNTIFS(Urlaub!$A$5:$A$604,$A37,Urlaub!$B$5:$B$604,"&lt;="&amp;IT$3,Urlaub!$C$5:$C$604,"&gt;="&amp;IT$3)&gt;0,1,0))</f>
        <v>0</v>
      </c>
      <c r="IU37" s="19" t="n">
        <f aca="false">IF($A37="",0,IF(COUNTIFS(Urlaub!$A$5:$A$604,$A37,Urlaub!$B$5:$B$604,"&lt;="&amp;IU$3,Urlaub!$C$5:$C$604,"&gt;="&amp;IU$3)&gt;0,1,0))</f>
        <v>0</v>
      </c>
      <c r="IV37" s="19" t="n">
        <f aca="false">IF($A37="",0,IF(COUNTIFS(Urlaub!$A$5:$A$604,$A37,Urlaub!$B$5:$B$604,"&lt;="&amp;IV$3,Urlaub!$C$5:$C$604,"&gt;="&amp;IV$3)&gt;0,1,0))</f>
        <v>0</v>
      </c>
      <c r="IW37" s="19" t="n">
        <f aca="false">IF($A37="",0,IF(COUNTIFS(Urlaub!$A$5:$A$604,$A37,Urlaub!$B$5:$B$604,"&lt;="&amp;IW$3,Urlaub!$C$5:$C$604,"&gt;="&amp;IW$3)&gt;0,1,0))</f>
        <v>0</v>
      </c>
      <c r="IX37" s="19" t="n">
        <f aca="false">IF($A37="",0,IF(COUNTIFS(Urlaub!$A$5:$A$604,$A37,Urlaub!$B$5:$B$604,"&lt;="&amp;IX$3,Urlaub!$C$5:$C$604,"&gt;="&amp;IX$3)&gt;0,1,0))</f>
        <v>0</v>
      </c>
      <c r="IY37" s="19" t="n">
        <f aca="false">IF($A37="",0,IF(COUNTIFS(Urlaub!$A$5:$A$604,$A37,Urlaub!$B$5:$B$604,"&lt;="&amp;IY$3,Urlaub!$C$5:$C$604,"&gt;="&amp;IY$3)&gt;0,1,0))</f>
        <v>0</v>
      </c>
      <c r="IZ37" s="19" t="n">
        <f aca="false">IF($A37="",0,IF(COUNTIFS(Urlaub!$A$5:$A$604,$A37,Urlaub!$B$5:$B$604,"&lt;="&amp;IZ$3,Urlaub!$C$5:$C$604,"&gt;="&amp;IZ$3)&gt;0,1,0))</f>
        <v>0</v>
      </c>
      <c r="JA37" s="19" t="n">
        <f aca="false">IF($A37="",0,IF(COUNTIFS(Urlaub!$A$5:$A$604,$A37,Urlaub!$B$5:$B$604,"&lt;="&amp;JA$3,Urlaub!$C$5:$C$604,"&gt;="&amp;JA$3)&gt;0,1,0))</f>
        <v>0</v>
      </c>
      <c r="JB37" s="19" t="n">
        <f aca="false">IF($A37="",0,IF(COUNTIFS(Urlaub!$A$5:$A$604,$A37,Urlaub!$B$5:$B$604,"&lt;="&amp;JB$3,Urlaub!$C$5:$C$604,"&gt;="&amp;JB$3)&gt;0,1,0))</f>
        <v>0</v>
      </c>
      <c r="JC37" s="19" t="n">
        <f aca="false">IF($A37="",0,IF(COUNTIFS(Urlaub!$A$5:$A$604,$A37,Urlaub!$B$5:$B$604,"&lt;="&amp;JC$3,Urlaub!$C$5:$C$604,"&gt;="&amp;JC$3)&gt;0,1,0))</f>
        <v>0</v>
      </c>
      <c r="JD37" s="19" t="n">
        <f aca="false">IF($A37="",0,IF(COUNTIFS(Urlaub!$A$5:$A$604,$A37,Urlaub!$B$5:$B$604,"&lt;="&amp;JD$3,Urlaub!$C$5:$C$604,"&gt;="&amp;JD$3)&gt;0,1,0))</f>
        <v>0</v>
      </c>
      <c r="JE37" s="19" t="n">
        <f aca="false">IF($A37="",0,IF(COUNTIFS(Urlaub!$A$5:$A$604,$A37,Urlaub!$B$5:$B$604,"&lt;="&amp;JE$3,Urlaub!$C$5:$C$604,"&gt;="&amp;JE$3)&gt;0,1,0))</f>
        <v>0</v>
      </c>
      <c r="JF37" s="19" t="n">
        <f aca="false">IF($A37="",0,IF(COUNTIFS(Urlaub!$A$5:$A$604,$A37,Urlaub!$B$5:$B$604,"&lt;="&amp;JF$3,Urlaub!$C$5:$C$604,"&gt;="&amp;JF$3)&gt;0,1,0))</f>
        <v>0</v>
      </c>
      <c r="JG37" s="19" t="n">
        <f aca="false">IF($A37="",0,IF(COUNTIFS(Urlaub!$A$5:$A$604,$A37,Urlaub!$B$5:$B$604,"&lt;="&amp;JG$3,Urlaub!$C$5:$C$604,"&gt;="&amp;JG$3)&gt;0,1,0))</f>
        <v>0</v>
      </c>
      <c r="JH37" s="19" t="n">
        <f aca="false">IF($A37="",0,IF(COUNTIFS(Urlaub!$A$5:$A$604,$A37,Urlaub!$B$5:$B$604,"&lt;="&amp;JH$3,Urlaub!$C$5:$C$604,"&gt;="&amp;JH$3)&gt;0,1,0))</f>
        <v>0</v>
      </c>
      <c r="JI37" s="19" t="n">
        <f aca="false">IF($A37="",0,IF(COUNTIFS(Urlaub!$A$5:$A$604,$A37,Urlaub!$B$5:$B$604,"&lt;="&amp;JI$3,Urlaub!$C$5:$C$604,"&gt;="&amp;JI$3)&gt;0,1,0))</f>
        <v>0</v>
      </c>
      <c r="JJ37" s="19" t="n">
        <f aca="false">IF($A37="",0,IF(COUNTIFS(Urlaub!$A$5:$A$604,$A37,Urlaub!$B$5:$B$604,"&lt;="&amp;JJ$3,Urlaub!$C$5:$C$604,"&gt;="&amp;JJ$3)&gt;0,1,0))</f>
        <v>0</v>
      </c>
      <c r="JK37" s="19" t="n">
        <f aca="false">IF($A37="",0,IF(COUNTIFS(Urlaub!$A$5:$A$604,$A37,Urlaub!$B$5:$B$604,"&lt;="&amp;JK$3,Urlaub!$C$5:$C$604,"&gt;="&amp;JK$3)&gt;0,1,0))</f>
        <v>0</v>
      </c>
      <c r="JL37" s="19" t="n">
        <f aca="false">IF($A37="",0,IF(COUNTIFS(Urlaub!$A$5:$A$604,$A37,Urlaub!$B$5:$B$604,"&lt;="&amp;JL$3,Urlaub!$C$5:$C$604,"&gt;="&amp;JL$3)&gt;0,1,0))</f>
        <v>0</v>
      </c>
      <c r="JM37" s="19" t="n">
        <f aca="false">IF($A37="",0,IF(COUNTIFS(Urlaub!$A$5:$A$604,$A37,Urlaub!$B$5:$B$604,"&lt;="&amp;JM$3,Urlaub!$C$5:$C$604,"&gt;="&amp;JM$3)&gt;0,1,0))</f>
        <v>0</v>
      </c>
      <c r="JN37" s="19" t="n">
        <f aca="false">IF($A37="",0,IF(COUNTIFS(Urlaub!$A$5:$A$604,$A37,Urlaub!$B$5:$B$604,"&lt;="&amp;JN$3,Urlaub!$C$5:$C$604,"&gt;="&amp;JN$3)&gt;0,1,0))</f>
        <v>0</v>
      </c>
      <c r="JO37" s="19" t="n">
        <f aca="false">IF($A37="",0,IF(COUNTIFS(Urlaub!$A$5:$A$604,$A37,Urlaub!$B$5:$B$604,"&lt;="&amp;JO$3,Urlaub!$C$5:$C$604,"&gt;="&amp;JO$3)&gt;0,1,0))</f>
        <v>0</v>
      </c>
      <c r="JP37" s="19" t="n">
        <f aca="false">IF($A37="",0,IF(COUNTIFS(Urlaub!$A$5:$A$604,$A37,Urlaub!$B$5:$B$604,"&lt;="&amp;JP$3,Urlaub!$C$5:$C$604,"&gt;="&amp;JP$3)&gt;0,1,0))</f>
        <v>0</v>
      </c>
      <c r="JQ37" s="19" t="n">
        <f aca="false">IF($A37="",0,IF(COUNTIFS(Urlaub!$A$5:$A$604,$A37,Urlaub!$B$5:$B$604,"&lt;="&amp;JQ$3,Urlaub!$C$5:$C$604,"&gt;="&amp;JQ$3)&gt;0,1,0))</f>
        <v>0</v>
      </c>
      <c r="JR37" s="19" t="n">
        <f aca="false">IF($A37="",0,IF(COUNTIFS(Urlaub!$A$5:$A$604,$A37,Urlaub!$B$5:$B$604,"&lt;="&amp;JR$3,Urlaub!$C$5:$C$604,"&gt;="&amp;JR$3)&gt;0,1,0))</f>
        <v>0</v>
      </c>
      <c r="JS37" s="19" t="n">
        <f aca="false">IF($A37="",0,IF(COUNTIFS(Urlaub!$A$5:$A$604,$A37,Urlaub!$B$5:$B$604,"&lt;="&amp;JS$3,Urlaub!$C$5:$C$604,"&gt;="&amp;JS$3)&gt;0,1,0))</f>
        <v>0</v>
      </c>
      <c r="JT37" s="19" t="n">
        <f aca="false">IF($A37="",0,IF(COUNTIFS(Urlaub!$A$5:$A$604,$A37,Urlaub!$B$5:$B$604,"&lt;="&amp;JT$3,Urlaub!$C$5:$C$604,"&gt;="&amp;JT$3)&gt;0,1,0))</f>
        <v>0</v>
      </c>
      <c r="JU37" s="19" t="n">
        <f aca="false">IF($A37="",0,IF(COUNTIFS(Urlaub!$A$5:$A$604,$A37,Urlaub!$B$5:$B$604,"&lt;="&amp;JU$3,Urlaub!$C$5:$C$604,"&gt;="&amp;JU$3)&gt;0,1,0))</f>
        <v>0</v>
      </c>
      <c r="JV37" s="19" t="n">
        <f aca="false">IF($A37="",0,IF(COUNTIFS(Urlaub!$A$5:$A$604,$A37,Urlaub!$B$5:$B$604,"&lt;="&amp;JV$3,Urlaub!$C$5:$C$604,"&gt;="&amp;JV$3)&gt;0,1,0))</f>
        <v>0</v>
      </c>
      <c r="JW37" s="19" t="n">
        <f aca="false">IF($A37="",0,IF(COUNTIFS(Urlaub!$A$5:$A$604,$A37,Urlaub!$B$5:$B$604,"&lt;="&amp;JW$3,Urlaub!$C$5:$C$604,"&gt;="&amp;JW$3)&gt;0,1,0))</f>
        <v>0</v>
      </c>
      <c r="JX37" s="19" t="n">
        <f aca="false">IF($A37="",0,IF(COUNTIFS(Urlaub!$A$5:$A$604,$A37,Urlaub!$B$5:$B$604,"&lt;="&amp;JX$3,Urlaub!$C$5:$C$604,"&gt;="&amp;JX$3)&gt;0,1,0))</f>
        <v>0</v>
      </c>
      <c r="JY37" s="19" t="n">
        <f aca="false">IF($A37="",0,IF(COUNTIFS(Urlaub!$A$5:$A$604,$A37,Urlaub!$B$5:$B$604,"&lt;="&amp;JY$3,Urlaub!$C$5:$C$604,"&gt;="&amp;JY$3)&gt;0,1,0))</f>
        <v>0</v>
      </c>
      <c r="JZ37" s="19" t="n">
        <f aca="false">IF($A37="",0,IF(COUNTIFS(Urlaub!$A$5:$A$604,$A37,Urlaub!$B$5:$B$604,"&lt;="&amp;JZ$3,Urlaub!$C$5:$C$604,"&gt;="&amp;JZ$3)&gt;0,1,0))</f>
        <v>0</v>
      </c>
      <c r="KA37" s="19" t="n">
        <f aca="false">IF($A37="",0,IF(COUNTIFS(Urlaub!$A$5:$A$604,$A37,Urlaub!$B$5:$B$604,"&lt;="&amp;KA$3,Urlaub!$C$5:$C$604,"&gt;="&amp;KA$3)&gt;0,1,0))</f>
        <v>0</v>
      </c>
      <c r="KB37" s="19" t="n">
        <f aca="false">IF($A37="",0,IF(COUNTIFS(Urlaub!$A$5:$A$604,$A37,Urlaub!$B$5:$B$604,"&lt;="&amp;KB$3,Urlaub!$C$5:$C$604,"&gt;="&amp;KB$3)&gt;0,1,0))</f>
        <v>0</v>
      </c>
      <c r="KC37" s="19" t="n">
        <f aca="false">IF($A37="",0,IF(COUNTIFS(Urlaub!$A$5:$A$604,$A37,Urlaub!$B$5:$B$604,"&lt;="&amp;KC$3,Urlaub!$C$5:$C$604,"&gt;="&amp;KC$3)&gt;0,1,0))</f>
        <v>0</v>
      </c>
      <c r="KD37" s="19" t="n">
        <f aca="false">IF($A37="",0,IF(COUNTIFS(Urlaub!$A$5:$A$604,$A37,Urlaub!$B$5:$B$604,"&lt;="&amp;KD$3,Urlaub!$C$5:$C$604,"&gt;="&amp;KD$3)&gt;0,1,0))</f>
        <v>0</v>
      </c>
      <c r="KE37" s="19" t="n">
        <f aca="false">IF($A37="",0,IF(COUNTIFS(Urlaub!$A$5:$A$604,$A37,Urlaub!$B$5:$B$604,"&lt;="&amp;KE$3,Urlaub!$C$5:$C$604,"&gt;="&amp;KE$3)&gt;0,1,0))</f>
        <v>0</v>
      </c>
      <c r="KF37" s="19" t="n">
        <f aca="false">IF($A37="",0,IF(COUNTIFS(Urlaub!$A$5:$A$604,$A37,Urlaub!$B$5:$B$604,"&lt;="&amp;KF$3,Urlaub!$C$5:$C$604,"&gt;="&amp;KF$3)&gt;0,1,0))</f>
        <v>0</v>
      </c>
      <c r="KG37" s="19" t="n">
        <f aca="false">IF($A37="",0,IF(COUNTIFS(Urlaub!$A$5:$A$604,$A37,Urlaub!$B$5:$B$604,"&lt;="&amp;KG$3,Urlaub!$C$5:$C$604,"&gt;="&amp;KG$3)&gt;0,1,0))</f>
        <v>0</v>
      </c>
      <c r="KH37" s="19" t="n">
        <f aca="false">IF($A37="",0,IF(COUNTIFS(Urlaub!$A$5:$A$604,$A37,Urlaub!$B$5:$B$604,"&lt;="&amp;KH$3,Urlaub!$C$5:$C$604,"&gt;="&amp;KH$3)&gt;0,1,0))</f>
        <v>0</v>
      </c>
      <c r="KI37" s="19" t="n">
        <f aca="false">IF($A37="",0,IF(COUNTIFS(Urlaub!$A$5:$A$604,$A37,Urlaub!$B$5:$B$604,"&lt;="&amp;KI$3,Urlaub!$C$5:$C$604,"&gt;="&amp;KI$3)&gt;0,1,0))</f>
        <v>0</v>
      </c>
      <c r="KJ37" s="19" t="n">
        <f aca="false">IF($A37="",0,IF(COUNTIFS(Urlaub!$A$5:$A$604,$A37,Urlaub!$B$5:$B$604,"&lt;="&amp;KJ$3,Urlaub!$C$5:$C$604,"&gt;="&amp;KJ$3)&gt;0,1,0))</f>
        <v>0</v>
      </c>
      <c r="KK37" s="19" t="n">
        <f aca="false">IF($A37="",0,IF(COUNTIFS(Urlaub!$A$5:$A$604,$A37,Urlaub!$B$5:$B$604,"&lt;="&amp;KK$3,Urlaub!$C$5:$C$604,"&gt;="&amp;KK$3)&gt;0,1,0))</f>
        <v>0</v>
      </c>
      <c r="KL37" s="19" t="n">
        <f aca="false">IF($A37="",0,IF(COUNTIFS(Urlaub!$A$5:$A$604,$A37,Urlaub!$B$5:$B$604,"&lt;="&amp;KL$3,Urlaub!$C$5:$C$604,"&gt;="&amp;KL$3)&gt;0,1,0))</f>
        <v>0</v>
      </c>
      <c r="KM37" s="19" t="n">
        <f aca="false">IF($A37="",0,IF(COUNTIFS(Urlaub!$A$5:$A$604,$A37,Urlaub!$B$5:$B$604,"&lt;="&amp;KM$3,Urlaub!$C$5:$C$604,"&gt;="&amp;KM$3)&gt;0,1,0))</f>
        <v>0</v>
      </c>
      <c r="KN37" s="19" t="n">
        <f aca="false">IF($A37="",0,IF(COUNTIFS(Urlaub!$A$5:$A$604,$A37,Urlaub!$B$5:$B$604,"&lt;="&amp;KN$3,Urlaub!$C$5:$C$604,"&gt;="&amp;KN$3)&gt;0,1,0))</f>
        <v>0</v>
      </c>
      <c r="KO37" s="19" t="n">
        <f aca="false">IF($A37="",0,IF(COUNTIFS(Urlaub!$A$5:$A$604,$A37,Urlaub!$B$5:$B$604,"&lt;="&amp;KO$3,Urlaub!$C$5:$C$604,"&gt;="&amp;KO$3)&gt;0,1,0))</f>
        <v>0</v>
      </c>
      <c r="KP37" s="19" t="n">
        <f aca="false">IF($A37="",0,IF(COUNTIFS(Urlaub!$A$5:$A$604,$A37,Urlaub!$B$5:$B$604,"&lt;="&amp;KP$3,Urlaub!$C$5:$C$604,"&gt;="&amp;KP$3)&gt;0,1,0))</f>
        <v>0</v>
      </c>
      <c r="KQ37" s="19" t="n">
        <f aca="false">IF($A37="",0,IF(COUNTIFS(Urlaub!$A$5:$A$604,$A37,Urlaub!$B$5:$B$604,"&lt;="&amp;KQ$3,Urlaub!$C$5:$C$604,"&gt;="&amp;KQ$3)&gt;0,1,0))</f>
        <v>0</v>
      </c>
      <c r="KR37" s="19" t="n">
        <f aca="false">IF($A37="",0,IF(COUNTIFS(Urlaub!$A$5:$A$604,$A37,Urlaub!$B$5:$B$604,"&lt;="&amp;KR$3,Urlaub!$C$5:$C$604,"&gt;="&amp;KR$3)&gt;0,1,0))</f>
        <v>0</v>
      </c>
      <c r="KS37" s="19" t="n">
        <f aca="false">IF($A37="",0,IF(COUNTIFS(Urlaub!$A$5:$A$604,$A37,Urlaub!$B$5:$B$604,"&lt;="&amp;KS$3,Urlaub!$C$5:$C$604,"&gt;="&amp;KS$3)&gt;0,1,0))</f>
        <v>0</v>
      </c>
      <c r="KT37" s="19" t="n">
        <f aca="false">IF($A37="",0,IF(COUNTIFS(Urlaub!$A$5:$A$604,$A37,Urlaub!$B$5:$B$604,"&lt;="&amp;KT$3,Urlaub!$C$5:$C$604,"&gt;="&amp;KT$3)&gt;0,1,0))</f>
        <v>0</v>
      </c>
      <c r="KU37" s="19" t="n">
        <f aca="false">IF($A37="",0,IF(COUNTIFS(Urlaub!$A$5:$A$604,$A37,Urlaub!$B$5:$B$604,"&lt;="&amp;KU$3,Urlaub!$C$5:$C$604,"&gt;="&amp;KU$3)&gt;0,1,0))</f>
        <v>0</v>
      </c>
      <c r="KV37" s="19" t="n">
        <f aca="false">IF($A37="",0,IF(COUNTIFS(Urlaub!$A$5:$A$604,$A37,Urlaub!$B$5:$B$604,"&lt;="&amp;KV$3,Urlaub!$C$5:$C$604,"&gt;="&amp;KV$3)&gt;0,1,0))</f>
        <v>0</v>
      </c>
      <c r="KW37" s="19" t="n">
        <f aca="false">IF($A37="",0,IF(COUNTIFS(Urlaub!$A$5:$A$604,$A37,Urlaub!$B$5:$B$604,"&lt;="&amp;KW$3,Urlaub!$C$5:$C$604,"&gt;="&amp;KW$3)&gt;0,1,0))</f>
        <v>0</v>
      </c>
      <c r="KX37" s="19" t="n">
        <f aca="false">IF($A37="",0,IF(COUNTIFS(Urlaub!$A$5:$A$604,$A37,Urlaub!$B$5:$B$604,"&lt;="&amp;KX$3,Urlaub!$C$5:$C$604,"&gt;="&amp;KX$3)&gt;0,1,0))</f>
        <v>0</v>
      </c>
      <c r="KY37" s="19" t="n">
        <f aca="false">IF($A37="",0,IF(COUNTIFS(Urlaub!$A$5:$A$604,$A37,Urlaub!$B$5:$B$604,"&lt;="&amp;KY$3,Urlaub!$C$5:$C$604,"&gt;="&amp;KY$3)&gt;0,1,0))</f>
        <v>0</v>
      </c>
      <c r="KZ37" s="19" t="n">
        <f aca="false">IF($A37="",0,IF(COUNTIFS(Urlaub!$A$5:$A$604,$A37,Urlaub!$B$5:$B$604,"&lt;="&amp;KZ$3,Urlaub!$C$5:$C$604,"&gt;="&amp;KZ$3)&gt;0,1,0))</f>
        <v>0</v>
      </c>
      <c r="LA37" s="19" t="n">
        <f aca="false">IF($A37="",0,IF(COUNTIFS(Urlaub!$A$5:$A$604,$A37,Urlaub!$B$5:$B$604,"&lt;="&amp;LA$3,Urlaub!$C$5:$C$604,"&gt;="&amp;LA$3)&gt;0,1,0))</f>
        <v>0</v>
      </c>
      <c r="LB37" s="19" t="n">
        <f aca="false">IF($A37="",0,IF(COUNTIFS(Urlaub!$A$5:$A$604,$A37,Urlaub!$B$5:$B$604,"&lt;="&amp;LB$3,Urlaub!$C$5:$C$604,"&gt;="&amp;LB$3)&gt;0,1,0))</f>
        <v>0</v>
      </c>
      <c r="LC37" s="19" t="n">
        <f aca="false">IF($A37="",0,IF(COUNTIFS(Urlaub!$A$5:$A$604,$A37,Urlaub!$B$5:$B$604,"&lt;="&amp;LC$3,Urlaub!$C$5:$C$604,"&gt;="&amp;LC$3)&gt;0,1,0))</f>
        <v>0</v>
      </c>
      <c r="LD37" s="19" t="n">
        <f aca="false">IF($A37="",0,IF(COUNTIFS(Urlaub!$A$5:$A$604,$A37,Urlaub!$B$5:$B$604,"&lt;="&amp;LD$3,Urlaub!$C$5:$C$604,"&gt;="&amp;LD$3)&gt;0,1,0))</f>
        <v>0</v>
      </c>
      <c r="LE37" s="19" t="n">
        <f aca="false">IF($A37="",0,IF(COUNTIFS(Urlaub!$A$5:$A$604,$A37,Urlaub!$B$5:$B$604,"&lt;="&amp;LE$3,Urlaub!$C$5:$C$604,"&gt;="&amp;LE$3)&gt;0,1,0))</f>
        <v>0</v>
      </c>
      <c r="LF37" s="19" t="n">
        <f aca="false">IF($A37="",0,IF(COUNTIFS(Urlaub!$A$5:$A$604,$A37,Urlaub!$B$5:$B$604,"&lt;="&amp;LF$3,Urlaub!$C$5:$C$604,"&gt;="&amp;LF$3)&gt;0,1,0))</f>
        <v>0</v>
      </c>
      <c r="LG37" s="19" t="n">
        <f aca="false">IF($A37="",0,IF(COUNTIFS(Urlaub!$A$5:$A$604,$A37,Urlaub!$B$5:$B$604,"&lt;="&amp;LG$3,Urlaub!$C$5:$C$604,"&gt;="&amp;LG$3)&gt;0,1,0))</f>
        <v>0</v>
      </c>
      <c r="LH37" s="19" t="n">
        <f aca="false">IF($A37="",0,IF(COUNTIFS(Urlaub!$A$5:$A$604,$A37,Urlaub!$B$5:$B$604,"&lt;="&amp;LH$3,Urlaub!$C$5:$C$604,"&gt;="&amp;LH$3)&gt;0,1,0))</f>
        <v>0</v>
      </c>
      <c r="LI37" s="19" t="n">
        <f aca="false">IF($A37="",0,IF(COUNTIFS(Urlaub!$A$5:$A$604,$A37,Urlaub!$B$5:$B$604,"&lt;="&amp;LI$3,Urlaub!$C$5:$C$604,"&gt;="&amp;LI$3)&gt;0,1,0))</f>
        <v>0</v>
      </c>
      <c r="LJ37" s="19" t="n">
        <f aca="false">IF($A37="",0,IF(COUNTIFS(Urlaub!$A$5:$A$604,$A37,Urlaub!$B$5:$B$604,"&lt;="&amp;LJ$3,Urlaub!$C$5:$C$604,"&gt;="&amp;LJ$3)&gt;0,1,0))</f>
        <v>0</v>
      </c>
      <c r="LK37" s="19" t="n">
        <f aca="false">IF($A37="",0,IF(COUNTIFS(Urlaub!$A$5:$A$604,$A37,Urlaub!$B$5:$B$604,"&lt;="&amp;LK$3,Urlaub!$C$5:$C$604,"&gt;="&amp;LK$3)&gt;0,1,0))</f>
        <v>0</v>
      </c>
      <c r="LL37" s="19" t="n">
        <f aca="false">IF($A37="",0,IF(COUNTIFS(Urlaub!$A$5:$A$604,$A37,Urlaub!$B$5:$B$604,"&lt;="&amp;LL$3,Urlaub!$C$5:$C$604,"&gt;="&amp;LL$3)&gt;0,1,0))</f>
        <v>0</v>
      </c>
      <c r="LM37" s="19" t="n">
        <f aca="false">IF($A37="",0,IF(COUNTIFS(Urlaub!$A$5:$A$604,$A37,Urlaub!$B$5:$B$604,"&lt;="&amp;LM$3,Urlaub!$C$5:$C$604,"&gt;="&amp;LM$3)&gt;0,1,0))</f>
        <v>0</v>
      </c>
      <c r="LN37" s="19" t="n">
        <f aca="false">IF($A37="",0,IF(COUNTIFS(Urlaub!$A$5:$A$604,$A37,Urlaub!$B$5:$B$604,"&lt;="&amp;LN$3,Urlaub!$C$5:$C$604,"&gt;="&amp;LN$3)&gt;0,1,0))</f>
        <v>0</v>
      </c>
      <c r="LO37" s="19" t="n">
        <f aca="false">IF($A37="",0,IF(COUNTIFS(Urlaub!$A$5:$A$604,$A37,Urlaub!$B$5:$B$604,"&lt;="&amp;LO$3,Urlaub!$C$5:$C$604,"&gt;="&amp;LO$3)&gt;0,1,0))</f>
        <v>0</v>
      </c>
      <c r="LP37" s="19" t="n">
        <f aca="false">IF($A37="",0,IF(COUNTIFS(Urlaub!$A$5:$A$604,$A37,Urlaub!$B$5:$B$604,"&lt;="&amp;LP$3,Urlaub!$C$5:$C$604,"&gt;="&amp;LP$3)&gt;0,1,0))</f>
        <v>0</v>
      </c>
      <c r="LQ37" s="19" t="n">
        <f aca="false">IF($A37="",0,IF(COUNTIFS(Urlaub!$A$5:$A$604,$A37,Urlaub!$B$5:$B$604,"&lt;="&amp;LQ$3,Urlaub!$C$5:$C$604,"&gt;="&amp;LQ$3)&gt;0,1,0))</f>
        <v>0</v>
      </c>
      <c r="LR37" s="19" t="n">
        <f aca="false">IF($A37="",0,IF(COUNTIFS(Urlaub!$A$5:$A$604,$A37,Urlaub!$B$5:$B$604,"&lt;="&amp;LR$3,Urlaub!$C$5:$C$604,"&gt;="&amp;LR$3)&gt;0,1,0))</f>
        <v>0</v>
      </c>
      <c r="LS37" s="19" t="n">
        <f aca="false">IF($A37="",0,IF(COUNTIFS(Urlaub!$A$5:$A$604,$A37,Urlaub!$B$5:$B$604,"&lt;="&amp;LS$3,Urlaub!$C$5:$C$604,"&gt;="&amp;LS$3)&gt;0,1,0))</f>
        <v>0</v>
      </c>
      <c r="LT37" s="19" t="n">
        <f aca="false">IF($A37="",0,IF(COUNTIFS(Urlaub!$A$5:$A$604,$A37,Urlaub!$B$5:$B$604,"&lt;="&amp;LT$3,Urlaub!$C$5:$C$604,"&gt;="&amp;LT$3)&gt;0,1,0))</f>
        <v>0</v>
      </c>
      <c r="LU37" s="19" t="n">
        <f aca="false">IF($A37="",0,IF(COUNTIFS(Urlaub!$A$5:$A$604,$A37,Urlaub!$B$5:$B$604,"&lt;="&amp;LU$3,Urlaub!$C$5:$C$604,"&gt;="&amp;LU$3)&gt;0,1,0))</f>
        <v>0</v>
      </c>
      <c r="LV37" s="19" t="n">
        <f aca="false">IF($A37="",0,IF(COUNTIFS(Urlaub!$A$5:$A$604,$A37,Urlaub!$B$5:$B$604,"&lt;="&amp;LV$3,Urlaub!$C$5:$C$604,"&gt;="&amp;LV$3)&gt;0,1,0))</f>
        <v>0</v>
      </c>
      <c r="LW37" s="19" t="n">
        <f aca="false">IF($A37="",0,IF(COUNTIFS(Urlaub!$A$5:$A$604,$A37,Urlaub!$B$5:$B$604,"&lt;="&amp;LW$3,Urlaub!$C$5:$C$604,"&gt;="&amp;LW$3)&gt;0,1,0))</f>
        <v>0</v>
      </c>
      <c r="LX37" s="19" t="n">
        <f aca="false">IF($A37="",0,IF(COUNTIFS(Urlaub!$A$5:$A$604,$A37,Urlaub!$B$5:$B$604,"&lt;="&amp;LX$3,Urlaub!$C$5:$C$604,"&gt;="&amp;LX$3)&gt;0,1,0))</f>
        <v>0</v>
      </c>
      <c r="LY37" s="19" t="n">
        <f aca="false">IF($A37="",0,IF(COUNTIFS(Urlaub!$A$5:$A$604,$A37,Urlaub!$B$5:$B$604,"&lt;="&amp;LY$3,Urlaub!$C$5:$C$604,"&gt;="&amp;LY$3)&gt;0,1,0))</f>
        <v>0</v>
      </c>
      <c r="LZ37" s="19" t="n">
        <f aca="false">IF($A37="",0,IF(COUNTIFS(Urlaub!$A$5:$A$604,$A37,Urlaub!$B$5:$B$604,"&lt;="&amp;LZ$3,Urlaub!$C$5:$C$604,"&gt;="&amp;LZ$3)&gt;0,1,0))</f>
        <v>0</v>
      </c>
      <c r="MA37" s="19" t="n">
        <f aca="false">IF($A37="",0,IF(COUNTIFS(Urlaub!$A$5:$A$604,$A37,Urlaub!$B$5:$B$604,"&lt;="&amp;MA$3,Urlaub!$C$5:$C$604,"&gt;="&amp;MA$3)&gt;0,1,0))</f>
        <v>0</v>
      </c>
      <c r="MB37" s="19" t="n">
        <f aca="false">IF($A37="",0,IF(COUNTIFS(Urlaub!$A$5:$A$604,$A37,Urlaub!$B$5:$B$604,"&lt;="&amp;MB$3,Urlaub!$C$5:$C$604,"&gt;="&amp;MB$3)&gt;0,1,0))</f>
        <v>0</v>
      </c>
      <c r="MC37" s="19" t="n">
        <f aca="false">IF($A37="",0,IF(COUNTIFS(Urlaub!$A$5:$A$604,$A37,Urlaub!$B$5:$B$604,"&lt;="&amp;MC$3,Urlaub!$C$5:$C$604,"&gt;="&amp;MC$3)&gt;0,1,0))</f>
        <v>0</v>
      </c>
      <c r="MD37" s="19" t="n">
        <f aca="false">IF($A37="",0,IF(COUNTIFS(Urlaub!$A$5:$A$604,$A37,Urlaub!$B$5:$B$604,"&lt;="&amp;MD$3,Urlaub!$C$5:$C$604,"&gt;="&amp;MD$3)&gt;0,1,0))</f>
        <v>0</v>
      </c>
      <c r="ME37" s="19" t="n">
        <f aca="false">IF($A37="",0,IF(COUNTIFS(Urlaub!$A$5:$A$604,$A37,Urlaub!$B$5:$B$604,"&lt;="&amp;ME$3,Urlaub!$C$5:$C$604,"&gt;="&amp;ME$3)&gt;0,1,0))</f>
        <v>0</v>
      </c>
      <c r="MF37" s="19" t="n">
        <f aca="false">IF($A37="",0,IF(COUNTIFS(Urlaub!$A$5:$A$604,$A37,Urlaub!$B$5:$B$604,"&lt;="&amp;MF$3,Urlaub!$C$5:$C$604,"&gt;="&amp;MF$3)&gt;0,1,0))</f>
        <v>0</v>
      </c>
      <c r="MG37" s="19" t="n">
        <f aca="false">IF($A37="",0,IF(COUNTIFS(Urlaub!$A$5:$A$604,$A37,Urlaub!$B$5:$B$604,"&lt;="&amp;MG$3,Urlaub!$C$5:$C$604,"&gt;="&amp;MG$3)&gt;0,1,0))</f>
        <v>0</v>
      </c>
      <c r="MH37" s="19" t="n">
        <f aca="false">IF($A37="",0,IF(COUNTIFS(Urlaub!$A$5:$A$604,$A37,Urlaub!$B$5:$B$604,"&lt;="&amp;MH$3,Urlaub!$C$5:$C$604,"&gt;="&amp;MH$3)&gt;0,1,0))</f>
        <v>0</v>
      </c>
      <c r="MI37" s="19" t="n">
        <f aca="false">IF($A37="",0,IF(COUNTIFS(Urlaub!$A$5:$A$604,$A37,Urlaub!$B$5:$B$604,"&lt;="&amp;MI$3,Urlaub!$C$5:$C$604,"&gt;="&amp;MI$3)&gt;0,1,0))</f>
        <v>0</v>
      </c>
      <c r="MJ37" s="19" t="n">
        <f aca="false">IF($A37="",0,IF(COUNTIFS(Urlaub!$A$5:$A$604,$A37,Urlaub!$B$5:$B$604,"&lt;="&amp;MJ$3,Urlaub!$C$5:$C$604,"&gt;="&amp;MJ$3)&gt;0,1,0))</f>
        <v>0</v>
      </c>
      <c r="MK37" s="19" t="n">
        <f aca="false">IF($A37="",0,IF(COUNTIFS(Urlaub!$A$5:$A$604,$A37,Urlaub!$B$5:$B$604,"&lt;="&amp;MK$3,Urlaub!$C$5:$C$604,"&gt;="&amp;MK$3)&gt;0,1,0))</f>
        <v>0</v>
      </c>
      <c r="ML37" s="19" t="n">
        <f aca="false">IF($A37="",0,IF(COUNTIFS(Urlaub!$A$5:$A$604,$A37,Urlaub!$B$5:$B$604,"&lt;="&amp;ML$3,Urlaub!$C$5:$C$604,"&gt;="&amp;ML$3)&gt;0,1,0))</f>
        <v>0</v>
      </c>
      <c r="MM37" s="19" t="n">
        <f aca="false">IF($A37="",0,IF(COUNTIFS(Urlaub!$A$5:$A$604,$A37,Urlaub!$B$5:$B$604,"&lt;="&amp;MM$3,Urlaub!$C$5:$C$604,"&gt;="&amp;MM$3)&gt;0,1,0))</f>
        <v>0</v>
      </c>
      <c r="MN37" s="19" t="n">
        <f aca="false">IF($A37="",0,IF(COUNTIFS(Urlaub!$A$5:$A$604,$A37,Urlaub!$B$5:$B$604,"&lt;="&amp;MN$3,Urlaub!$C$5:$C$604,"&gt;="&amp;MN$3)&gt;0,1,0))</f>
        <v>0</v>
      </c>
      <c r="MO37" s="19" t="n">
        <f aca="false">IF($A37="",0,IF(COUNTIFS(Urlaub!$A$5:$A$604,$A37,Urlaub!$B$5:$B$604,"&lt;="&amp;MO$3,Urlaub!$C$5:$C$604,"&gt;="&amp;MO$3)&gt;0,1,0))</f>
        <v>0</v>
      </c>
      <c r="MP37" s="19" t="n">
        <f aca="false">IF($A37="",0,IF(COUNTIFS(Urlaub!$A$5:$A$604,$A37,Urlaub!$B$5:$B$604,"&lt;="&amp;MP$3,Urlaub!$C$5:$C$604,"&gt;="&amp;MP$3)&gt;0,1,0))</f>
        <v>0</v>
      </c>
      <c r="MQ37" s="19" t="n">
        <f aca="false">IF($A37="",0,IF(COUNTIFS(Urlaub!$A$5:$A$604,$A37,Urlaub!$B$5:$B$604,"&lt;="&amp;MQ$3,Urlaub!$C$5:$C$604,"&gt;="&amp;MQ$3)&gt;0,1,0))</f>
        <v>0</v>
      </c>
      <c r="MR37" s="19" t="n">
        <f aca="false">IF($A37="",0,IF(COUNTIFS(Urlaub!$A$5:$A$604,$A37,Urlaub!$B$5:$B$604,"&lt;="&amp;MR$3,Urlaub!$C$5:$C$604,"&gt;="&amp;MR$3)&gt;0,1,0))</f>
        <v>0</v>
      </c>
      <c r="MS37" s="19" t="n">
        <f aca="false">IF($A37="",0,IF(COUNTIFS(Urlaub!$A$5:$A$604,$A37,Urlaub!$B$5:$B$604,"&lt;="&amp;MS$3,Urlaub!$C$5:$C$604,"&gt;="&amp;MS$3)&gt;0,1,0))</f>
        <v>0</v>
      </c>
      <c r="MT37" s="19" t="n">
        <f aca="false">IF($A37="",0,IF(COUNTIFS(Urlaub!$A$5:$A$604,$A37,Urlaub!$B$5:$B$604,"&lt;="&amp;MT$3,Urlaub!$C$5:$C$604,"&gt;="&amp;MT$3)&gt;0,1,0))</f>
        <v>0</v>
      </c>
      <c r="MU37" s="19" t="n">
        <f aca="false">IF($A37="",0,IF(COUNTIFS(Urlaub!$A$5:$A$604,$A37,Urlaub!$B$5:$B$604,"&lt;="&amp;MU$3,Urlaub!$C$5:$C$604,"&gt;="&amp;MU$3)&gt;0,1,0))</f>
        <v>0</v>
      </c>
      <c r="MV37" s="19" t="n">
        <f aca="false">IF($A37="",0,IF(COUNTIFS(Urlaub!$A$5:$A$604,$A37,Urlaub!$B$5:$B$604,"&lt;="&amp;MV$3,Urlaub!$C$5:$C$604,"&gt;="&amp;MV$3)&gt;0,1,0))</f>
        <v>0</v>
      </c>
      <c r="MW37" s="19" t="n">
        <f aca="false">IF($A37="",0,IF(COUNTIFS(Urlaub!$A$5:$A$604,$A37,Urlaub!$B$5:$B$604,"&lt;="&amp;MW$3,Urlaub!$C$5:$C$604,"&gt;="&amp;MW$3)&gt;0,1,0))</f>
        <v>0</v>
      </c>
      <c r="MX37" s="19" t="n">
        <f aca="false">IF($A37="",0,IF(COUNTIFS(Urlaub!$A$5:$A$604,$A37,Urlaub!$B$5:$B$604,"&lt;="&amp;MX$3,Urlaub!$C$5:$C$604,"&gt;="&amp;MX$3)&gt;0,1,0))</f>
        <v>0</v>
      </c>
      <c r="MY37" s="19" t="n">
        <f aca="false">IF($A37="",0,IF(COUNTIFS(Urlaub!$A$5:$A$604,$A37,Urlaub!$B$5:$B$604,"&lt;="&amp;MY$3,Urlaub!$C$5:$C$604,"&gt;="&amp;MY$3)&gt;0,1,0))</f>
        <v>0</v>
      </c>
      <c r="MZ37" s="19" t="n">
        <f aca="false">IF($A37="",0,IF(COUNTIFS(Urlaub!$A$5:$A$604,$A37,Urlaub!$B$5:$B$604,"&lt;="&amp;MZ$3,Urlaub!$C$5:$C$604,"&gt;="&amp;MZ$3)&gt;0,1,0))</f>
        <v>0</v>
      </c>
      <c r="NA37" s="19" t="n">
        <f aca="false">IF($A37="",0,IF(COUNTIFS(Urlaub!$A$5:$A$604,$A37,Urlaub!$B$5:$B$604,"&lt;="&amp;NA$3,Urlaub!$C$5:$C$604,"&gt;="&amp;NA$3)&gt;0,1,0))</f>
        <v>0</v>
      </c>
      <c r="NB37" s="19" t="n">
        <f aca="false">IF($A37="",0,IF(COUNTIFS(Urlaub!$A$5:$A$604,$A37,Urlaub!$B$5:$B$604,"&lt;="&amp;NB$3,Urlaub!$C$5:$C$604,"&gt;="&amp;NB$3)&gt;0,1,0))</f>
        <v>0</v>
      </c>
      <c r="NC37" s="19" t="n">
        <f aca="false">IF($A37="",0,IF(COUNTIFS(Urlaub!$A$5:$A$604,$A37,Urlaub!$B$5:$B$604,"&lt;="&amp;NC$3,Urlaub!$C$5:$C$604,"&gt;="&amp;NC$3)&gt;0,1,0))</f>
        <v>0</v>
      </c>
      <c r="ND37" s="19" t="n">
        <f aca="false">IF($A37="",0,IF(COUNTIFS(Urlaub!$A$5:$A$604,$A37,Urlaub!$B$5:$B$604,"&lt;="&amp;ND$3,Urlaub!$C$5:$C$604,"&gt;="&amp;ND$3)&gt;0,1,0))</f>
        <v>0</v>
      </c>
      <c r="NE37" s="19" t="n">
        <f aca="false">IF($A37="",0,IF(COUNTIFS(Urlaub!$A$5:$A$604,$A37,Urlaub!$B$5:$B$604,"&lt;="&amp;NE$3,Urlaub!$C$5:$C$604,"&gt;="&amp;NE$3)&gt;0,1,0))</f>
        <v>0</v>
      </c>
      <c r="NF37" s="19" t="n">
        <f aca="false">IF($A37="",0,IF(COUNTIFS(Urlaub!$A$5:$A$604,$A37,Urlaub!$B$5:$B$604,"&lt;="&amp;NF$3,Urlaub!$C$5:$C$604,"&gt;="&amp;NF$3)&gt;0,1,0))</f>
        <v>0</v>
      </c>
      <c r="NG37" s="19" t="n">
        <f aca="false">IF($A37="",0,IF(COUNTIFS(Urlaub!$A$5:$A$604,$A37,Urlaub!$B$5:$B$604,"&lt;="&amp;NG$3,Urlaub!$C$5:$C$604,"&gt;="&amp;NG$3)&gt;0,1,0))</f>
        <v>0</v>
      </c>
      <c r="NH37" s="19" t="n">
        <f aca="false">IF($A37="",0,IF(COUNTIFS(Urlaub!$A$5:$A$604,$A37,Urlaub!$B$5:$B$604,"&lt;="&amp;NH$3,Urlaub!$C$5:$C$604,"&gt;="&amp;NH$3)&gt;0,1,0))</f>
        <v>0</v>
      </c>
    </row>
    <row r="38" customFormat="false" ht="15" hidden="false" customHeight="false" outlineLevel="0" collapsed="false">
      <c r="A38" s="5" t="str">
        <f aca="false">IF(Team!A38="","",Team!A38)</f>
        <v/>
      </c>
      <c r="B38" s="8" t="str">
        <f aca="false">IF(Team!B38="","",Team!B38)</f>
        <v/>
      </c>
      <c r="C38" s="8" t="str">
        <f aca="false">IF(Team!C38="","",Team!C38)</f>
        <v/>
      </c>
      <c r="D38" s="8" t="str">
        <f aca="false">IF(Team!D38="","",Team!D38)</f>
        <v/>
      </c>
      <c r="E38" s="8" t="str">
        <f aca="false">IF(Team!E38="","",Team!E38)</f>
        <v/>
      </c>
      <c r="F38" s="8" t="str">
        <f aca="false">IF(Team!F38="","",Team!F38)</f>
        <v/>
      </c>
      <c r="G38" s="19" t="n">
        <f aca="false">IF($A38="",0,IF(COUNTIFS(Urlaub!$A$5:$A$604,$A38,Urlaub!$B$5:$B$604,"&lt;="&amp;G$3,Urlaub!$C$5:$C$604,"&gt;="&amp;G$3)&gt;0,1,0))</f>
        <v>0</v>
      </c>
      <c r="H38" s="19" t="n">
        <f aca="false">IF($A38="",0,IF(COUNTIFS(Urlaub!$A$5:$A$604,$A38,Urlaub!$B$5:$B$604,"&lt;="&amp;H$3,Urlaub!$C$5:$C$604,"&gt;="&amp;H$3)&gt;0,1,0))</f>
        <v>0</v>
      </c>
      <c r="I38" s="19" t="n">
        <f aca="false">IF($A38="",0,IF(COUNTIFS(Urlaub!$A$5:$A$604,$A38,Urlaub!$B$5:$B$604,"&lt;="&amp;I$3,Urlaub!$C$5:$C$604,"&gt;="&amp;I$3)&gt;0,1,0))</f>
        <v>0</v>
      </c>
      <c r="J38" s="19" t="n">
        <f aca="false">IF($A38="",0,IF(COUNTIFS(Urlaub!$A$5:$A$604,$A38,Urlaub!$B$5:$B$604,"&lt;="&amp;J$3,Urlaub!$C$5:$C$604,"&gt;="&amp;J$3)&gt;0,1,0))</f>
        <v>0</v>
      </c>
      <c r="K38" s="19" t="n">
        <f aca="false">IF($A38="",0,IF(COUNTIFS(Urlaub!$A$5:$A$604,$A38,Urlaub!$B$5:$B$604,"&lt;="&amp;K$3,Urlaub!$C$5:$C$604,"&gt;="&amp;K$3)&gt;0,1,0))</f>
        <v>0</v>
      </c>
      <c r="L38" s="19" t="n">
        <f aca="false">IF($A38="",0,IF(COUNTIFS(Urlaub!$A$5:$A$604,$A38,Urlaub!$B$5:$B$604,"&lt;="&amp;L$3,Urlaub!$C$5:$C$604,"&gt;="&amp;L$3)&gt;0,1,0))</f>
        <v>0</v>
      </c>
      <c r="M38" s="19" t="n">
        <f aca="false">IF($A38="",0,IF(COUNTIFS(Urlaub!$A$5:$A$604,$A38,Urlaub!$B$5:$B$604,"&lt;="&amp;M$3,Urlaub!$C$5:$C$604,"&gt;="&amp;M$3)&gt;0,1,0))</f>
        <v>0</v>
      </c>
      <c r="N38" s="19" t="n">
        <f aca="false">IF($A38="",0,IF(COUNTIFS(Urlaub!$A$5:$A$604,$A38,Urlaub!$B$5:$B$604,"&lt;="&amp;N$3,Urlaub!$C$5:$C$604,"&gt;="&amp;N$3)&gt;0,1,0))</f>
        <v>0</v>
      </c>
      <c r="O38" s="19" t="n">
        <f aca="false">IF($A38="",0,IF(COUNTIFS(Urlaub!$A$5:$A$604,$A38,Urlaub!$B$5:$B$604,"&lt;="&amp;O$3,Urlaub!$C$5:$C$604,"&gt;="&amp;O$3)&gt;0,1,0))</f>
        <v>0</v>
      </c>
      <c r="P38" s="19" t="n">
        <f aca="false">IF($A38="",0,IF(COUNTIFS(Urlaub!$A$5:$A$604,$A38,Urlaub!$B$5:$B$604,"&lt;="&amp;P$3,Urlaub!$C$5:$C$604,"&gt;="&amp;P$3)&gt;0,1,0))</f>
        <v>0</v>
      </c>
      <c r="Q38" s="19" t="n">
        <f aca="false">IF($A38="",0,IF(COUNTIFS(Urlaub!$A$5:$A$604,$A38,Urlaub!$B$5:$B$604,"&lt;="&amp;Q$3,Urlaub!$C$5:$C$604,"&gt;="&amp;Q$3)&gt;0,1,0))</f>
        <v>0</v>
      </c>
      <c r="R38" s="19" t="n">
        <f aca="false">IF($A38="",0,IF(COUNTIFS(Urlaub!$A$5:$A$604,$A38,Urlaub!$B$5:$B$604,"&lt;="&amp;R$3,Urlaub!$C$5:$C$604,"&gt;="&amp;R$3)&gt;0,1,0))</f>
        <v>0</v>
      </c>
      <c r="S38" s="19" t="n">
        <f aca="false">IF($A38="",0,IF(COUNTIFS(Urlaub!$A$5:$A$604,$A38,Urlaub!$B$5:$B$604,"&lt;="&amp;S$3,Urlaub!$C$5:$C$604,"&gt;="&amp;S$3)&gt;0,1,0))</f>
        <v>0</v>
      </c>
      <c r="T38" s="19" t="n">
        <f aca="false">IF($A38="",0,IF(COUNTIFS(Urlaub!$A$5:$A$604,$A38,Urlaub!$B$5:$B$604,"&lt;="&amp;T$3,Urlaub!$C$5:$C$604,"&gt;="&amp;T$3)&gt;0,1,0))</f>
        <v>0</v>
      </c>
      <c r="U38" s="19" t="n">
        <f aca="false">IF($A38="",0,IF(COUNTIFS(Urlaub!$A$5:$A$604,$A38,Urlaub!$B$5:$B$604,"&lt;="&amp;U$3,Urlaub!$C$5:$C$604,"&gt;="&amp;U$3)&gt;0,1,0))</f>
        <v>0</v>
      </c>
      <c r="V38" s="19" t="n">
        <f aca="false">IF($A38="",0,IF(COUNTIFS(Urlaub!$A$5:$A$604,$A38,Urlaub!$B$5:$B$604,"&lt;="&amp;V$3,Urlaub!$C$5:$C$604,"&gt;="&amp;V$3)&gt;0,1,0))</f>
        <v>0</v>
      </c>
      <c r="W38" s="19" t="n">
        <f aca="false">IF($A38="",0,IF(COUNTIFS(Urlaub!$A$5:$A$604,$A38,Urlaub!$B$5:$B$604,"&lt;="&amp;W$3,Urlaub!$C$5:$C$604,"&gt;="&amp;W$3)&gt;0,1,0))</f>
        <v>0</v>
      </c>
      <c r="X38" s="19" t="n">
        <f aca="false">IF($A38="",0,IF(COUNTIFS(Urlaub!$A$5:$A$604,$A38,Urlaub!$B$5:$B$604,"&lt;="&amp;X$3,Urlaub!$C$5:$C$604,"&gt;="&amp;X$3)&gt;0,1,0))</f>
        <v>0</v>
      </c>
      <c r="Y38" s="19" t="n">
        <f aca="false">IF($A38="",0,IF(COUNTIFS(Urlaub!$A$5:$A$604,$A38,Urlaub!$B$5:$B$604,"&lt;="&amp;Y$3,Urlaub!$C$5:$C$604,"&gt;="&amp;Y$3)&gt;0,1,0))</f>
        <v>0</v>
      </c>
      <c r="Z38" s="19" t="n">
        <f aca="false">IF($A38="",0,IF(COUNTIFS(Urlaub!$A$5:$A$604,$A38,Urlaub!$B$5:$B$604,"&lt;="&amp;Z$3,Urlaub!$C$5:$C$604,"&gt;="&amp;Z$3)&gt;0,1,0))</f>
        <v>0</v>
      </c>
      <c r="AA38" s="19" t="n">
        <f aca="false">IF($A38="",0,IF(COUNTIFS(Urlaub!$A$5:$A$604,$A38,Urlaub!$B$5:$B$604,"&lt;="&amp;AA$3,Urlaub!$C$5:$C$604,"&gt;="&amp;AA$3)&gt;0,1,0))</f>
        <v>0</v>
      </c>
      <c r="AB38" s="19" t="n">
        <f aca="false">IF($A38="",0,IF(COUNTIFS(Urlaub!$A$5:$A$604,$A38,Urlaub!$B$5:$B$604,"&lt;="&amp;AB$3,Urlaub!$C$5:$C$604,"&gt;="&amp;AB$3)&gt;0,1,0))</f>
        <v>0</v>
      </c>
      <c r="AC38" s="19" t="n">
        <f aca="false">IF($A38="",0,IF(COUNTIFS(Urlaub!$A$5:$A$604,$A38,Urlaub!$B$5:$B$604,"&lt;="&amp;AC$3,Urlaub!$C$5:$C$604,"&gt;="&amp;AC$3)&gt;0,1,0))</f>
        <v>0</v>
      </c>
      <c r="AD38" s="19" t="n">
        <f aca="false">IF($A38="",0,IF(COUNTIFS(Urlaub!$A$5:$A$604,$A38,Urlaub!$B$5:$B$604,"&lt;="&amp;AD$3,Urlaub!$C$5:$C$604,"&gt;="&amp;AD$3)&gt;0,1,0))</f>
        <v>0</v>
      </c>
      <c r="AE38" s="19" t="n">
        <f aca="false">IF($A38="",0,IF(COUNTIFS(Urlaub!$A$5:$A$604,$A38,Urlaub!$B$5:$B$604,"&lt;="&amp;AE$3,Urlaub!$C$5:$C$604,"&gt;="&amp;AE$3)&gt;0,1,0))</f>
        <v>0</v>
      </c>
      <c r="AF38" s="19" t="n">
        <f aca="false">IF($A38="",0,IF(COUNTIFS(Urlaub!$A$5:$A$604,$A38,Urlaub!$B$5:$B$604,"&lt;="&amp;AF$3,Urlaub!$C$5:$C$604,"&gt;="&amp;AF$3)&gt;0,1,0))</f>
        <v>0</v>
      </c>
      <c r="AG38" s="19" t="n">
        <f aca="false">IF($A38="",0,IF(COUNTIFS(Urlaub!$A$5:$A$604,$A38,Urlaub!$B$5:$B$604,"&lt;="&amp;AG$3,Urlaub!$C$5:$C$604,"&gt;="&amp;AG$3)&gt;0,1,0))</f>
        <v>0</v>
      </c>
      <c r="AH38" s="19" t="n">
        <f aca="false">IF($A38="",0,IF(COUNTIFS(Urlaub!$A$5:$A$604,$A38,Urlaub!$B$5:$B$604,"&lt;="&amp;AH$3,Urlaub!$C$5:$C$604,"&gt;="&amp;AH$3)&gt;0,1,0))</f>
        <v>0</v>
      </c>
      <c r="AI38" s="19" t="n">
        <f aca="false">IF($A38="",0,IF(COUNTIFS(Urlaub!$A$5:$A$604,$A38,Urlaub!$B$5:$B$604,"&lt;="&amp;AI$3,Urlaub!$C$5:$C$604,"&gt;="&amp;AI$3)&gt;0,1,0))</f>
        <v>0</v>
      </c>
      <c r="AJ38" s="19" t="n">
        <f aca="false">IF($A38="",0,IF(COUNTIFS(Urlaub!$A$5:$A$604,$A38,Urlaub!$B$5:$B$604,"&lt;="&amp;AJ$3,Urlaub!$C$5:$C$604,"&gt;="&amp;AJ$3)&gt;0,1,0))</f>
        <v>0</v>
      </c>
      <c r="AK38" s="19" t="n">
        <f aca="false">IF($A38="",0,IF(COUNTIFS(Urlaub!$A$5:$A$604,$A38,Urlaub!$B$5:$B$604,"&lt;="&amp;AK$3,Urlaub!$C$5:$C$604,"&gt;="&amp;AK$3)&gt;0,1,0))</f>
        <v>0</v>
      </c>
      <c r="AL38" s="19" t="n">
        <f aca="false">IF($A38="",0,IF(COUNTIFS(Urlaub!$A$5:$A$604,$A38,Urlaub!$B$5:$B$604,"&lt;="&amp;AL$3,Urlaub!$C$5:$C$604,"&gt;="&amp;AL$3)&gt;0,1,0))</f>
        <v>0</v>
      </c>
      <c r="AM38" s="19" t="n">
        <f aca="false">IF($A38="",0,IF(COUNTIFS(Urlaub!$A$5:$A$604,$A38,Urlaub!$B$5:$B$604,"&lt;="&amp;AM$3,Urlaub!$C$5:$C$604,"&gt;="&amp;AM$3)&gt;0,1,0))</f>
        <v>0</v>
      </c>
      <c r="AN38" s="19" t="n">
        <f aca="false">IF($A38="",0,IF(COUNTIFS(Urlaub!$A$5:$A$604,$A38,Urlaub!$B$5:$B$604,"&lt;="&amp;AN$3,Urlaub!$C$5:$C$604,"&gt;="&amp;AN$3)&gt;0,1,0))</f>
        <v>0</v>
      </c>
      <c r="AO38" s="19" t="n">
        <f aca="false">IF($A38="",0,IF(COUNTIFS(Urlaub!$A$5:$A$604,$A38,Urlaub!$B$5:$B$604,"&lt;="&amp;AO$3,Urlaub!$C$5:$C$604,"&gt;="&amp;AO$3)&gt;0,1,0))</f>
        <v>0</v>
      </c>
      <c r="AP38" s="19" t="n">
        <f aca="false">IF($A38="",0,IF(COUNTIFS(Urlaub!$A$5:$A$604,$A38,Urlaub!$B$5:$B$604,"&lt;="&amp;AP$3,Urlaub!$C$5:$C$604,"&gt;="&amp;AP$3)&gt;0,1,0))</f>
        <v>0</v>
      </c>
      <c r="AQ38" s="19" t="n">
        <f aca="false">IF($A38="",0,IF(COUNTIFS(Urlaub!$A$5:$A$604,$A38,Urlaub!$B$5:$B$604,"&lt;="&amp;AQ$3,Urlaub!$C$5:$C$604,"&gt;="&amp;AQ$3)&gt;0,1,0))</f>
        <v>0</v>
      </c>
      <c r="AR38" s="19" t="n">
        <f aca="false">IF($A38="",0,IF(COUNTIFS(Urlaub!$A$5:$A$604,$A38,Urlaub!$B$5:$B$604,"&lt;="&amp;AR$3,Urlaub!$C$5:$C$604,"&gt;="&amp;AR$3)&gt;0,1,0))</f>
        <v>0</v>
      </c>
      <c r="AS38" s="19" t="n">
        <f aca="false">IF($A38="",0,IF(COUNTIFS(Urlaub!$A$5:$A$604,$A38,Urlaub!$B$5:$B$604,"&lt;="&amp;AS$3,Urlaub!$C$5:$C$604,"&gt;="&amp;AS$3)&gt;0,1,0))</f>
        <v>0</v>
      </c>
      <c r="AT38" s="19" t="n">
        <f aca="false">IF($A38="",0,IF(COUNTIFS(Urlaub!$A$5:$A$604,$A38,Urlaub!$B$5:$B$604,"&lt;="&amp;AT$3,Urlaub!$C$5:$C$604,"&gt;="&amp;AT$3)&gt;0,1,0))</f>
        <v>0</v>
      </c>
      <c r="AU38" s="19" t="n">
        <f aca="false">IF($A38="",0,IF(COUNTIFS(Urlaub!$A$5:$A$604,$A38,Urlaub!$B$5:$B$604,"&lt;="&amp;AU$3,Urlaub!$C$5:$C$604,"&gt;="&amp;AU$3)&gt;0,1,0))</f>
        <v>0</v>
      </c>
      <c r="AV38" s="19" t="n">
        <f aca="false">IF($A38="",0,IF(COUNTIFS(Urlaub!$A$5:$A$604,$A38,Urlaub!$B$5:$B$604,"&lt;="&amp;AV$3,Urlaub!$C$5:$C$604,"&gt;="&amp;AV$3)&gt;0,1,0))</f>
        <v>0</v>
      </c>
      <c r="AW38" s="19" t="n">
        <f aca="false">IF($A38="",0,IF(COUNTIFS(Urlaub!$A$5:$A$604,$A38,Urlaub!$B$5:$B$604,"&lt;="&amp;AW$3,Urlaub!$C$5:$C$604,"&gt;="&amp;AW$3)&gt;0,1,0))</f>
        <v>0</v>
      </c>
      <c r="AX38" s="19" t="n">
        <f aca="false">IF($A38="",0,IF(COUNTIFS(Urlaub!$A$5:$A$604,$A38,Urlaub!$B$5:$B$604,"&lt;="&amp;AX$3,Urlaub!$C$5:$C$604,"&gt;="&amp;AX$3)&gt;0,1,0))</f>
        <v>0</v>
      </c>
      <c r="AY38" s="19" t="n">
        <f aca="false">IF($A38="",0,IF(COUNTIFS(Urlaub!$A$5:$A$604,$A38,Urlaub!$B$5:$B$604,"&lt;="&amp;AY$3,Urlaub!$C$5:$C$604,"&gt;="&amp;AY$3)&gt;0,1,0))</f>
        <v>0</v>
      </c>
      <c r="AZ38" s="19" t="n">
        <f aca="false">IF($A38="",0,IF(COUNTIFS(Urlaub!$A$5:$A$604,$A38,Urlaub!$B$5:$B$604,"&lt;="&amp;AZ$3,Urlaub!$C$5:$C$604,"&gt;="&amp;AZ$3)&gt;0,1,0))</f>
        <v>0</v>
      </c>
      <c r="BA38" s="19" t="n">
        <f aca="false">IF($A38="",0,IF(COUNTIFS(Urlaub!$A$5:$A$604,$A38,Urlaub!$B$5:$B$604,"&lt;="&amp;BA$3,Urlaub!$C$5:$C$604,"&gt;="&amp;BA$3)&gt;0,1,0))</f>
        <v>0</v>
      </c>
      <c r="BB38" s="19" t="n">
        <f aca="false">IF($A38="",0,IF(COUNTIFS(Urlaub!$A$5:$A$604,$A38,Urlaub!$B$5:$B$604,"&lt;="&amp;BB$3,Urlaub!$C$5:$C$604,"&gt;="&amp;BB$3)&gt;0,1,0))</f>
        <v>0</v>
      </c>
      <c r="BC38" s="19" t="n">
        <f aca="false">IF($A38="",0,IF(COUNTIFS(Urlaub!$A$5:$A$604,$A38,Urlaub!$B$5:$B$604,"&lt;="&amp;BC$3,Urlaub!$C$5:$C$604,"&gt;="&amp;BC$3)&gt;0,1,0))</f>
        <v>0</v>
      </c>
      <c r="BD38" s="19" t="n">
        <f aca="false">IF($A38="",0,IF(COUNTIFS(Urlaub!$A$5:$A$604,$A38,Urlaub!$B$5:$B$604,"&lt;="&amp;BD$3,Urlaub!$C$5:$C$604,"&gt;="&amp;BD$3)&gt;0,1,0))</f>
        <v>0</v>
      </c>
      <c r="BE38" s="19" t="n">
        <f aca="false">IF($A38="",0,IF(COUNTIFS(Urlaub!$A$5:$A$604,$A38,Urlaub!$B$5:$B$604,"&lt;="&amp;BE$3,Urlaub!$C$5:$C$604,"&gt;="&amp;BE$3)&gt;0,1,0))</f>
        <v>0</v>
      </c>
      <c r="BF38" s="19" t="n">
        <f aca="false">IF($A38="",0,IF(COUNTIFS(Urlaub!$A$5:$A$604,$A38,Urlaub!$B$5:$B$604,"&lt;="&amp;BF$3,Urlaub!$C$5:$C$604,"&gt;="&amp;BF$3)&gt;0,1,0))</f>
        <v>0</v>
      </c>
      <c r="BG38" s="19" t="n">
        <f aca="false">IF($A38="",0,IF(COUNTIFS(Urlaub!$A$5:$A$604,$A38,Urlaub!$B$5:$B$604,"&lt;="&amp;BG$3,Urlaub!$C$5:$C$604,"&gt;="&amp;BG$3)&gt;0,1,0))</f>
        <v>0</v>
      </c>
      <c r="BH38" s="19" t="n">
        <f aca="false">IF($A38="",0,IF(COUNTIFS(Urlaub!$A$5:$A$604,$A38,Urlaub!$B$5:$B$604,"&lt;="&amp;BH$3,Urlaub!$C$5:$C$604,"&gt;="&amp;BH$3)&gt;0,1,0))</f>
        <v>0</v>
      </c>
      <c r="BI38" s="19" t="n">
        <f aca="false">IF($A38="",0,IF(COUNTIFS(Urlaub!$A$5:$A$604,$A38,Urlaub!$B$5:$B$604,"&lt;="&amp;BI$3,Urlaub!$C$5:$C$604,"&gt;="&amp;BI$3)&gt;0,1,0))</f>
        <v>0</v>
      </c>
      <c r="BJ38" s="19" t="n">
        <f aca="false">IF($A38="",0,IF(COUNTIFS(Urlaub!$A$5:$A$604,$A38,Urlaub!$B$5:$B$604,"&lt;="&amp;BJ$3,Urlaub!$C$5:$C$604,"&gt;="&amp;BJ$3)&gt;0,1,0))</f>
        <v>0</v>
      </c>
      <c r="BK38" s="19" t="n">
        <f aca="false">IF($A38="",0,IF(COUNTIFS(Urlaub!$A$5:$A$604,$A38,Urlaub!$B$5:$B$604,"&lt;="&amp;BK$3,Urlaub!$C$5:$C$604,"&gt;="&amp;BK$3)&gt;0,1,0))</f>
        <v>0</v>
      </c>
      <c r="BL38" s="19" t="n">
        <f aca="false">IF($A38="",0,IF(COUNTIFS(Urlaub!$A$5:$A$604,$A38,Urlaub!$B$5:$B$604,"&lt;="&amp;BL$3,Urlaub!$C$5:$C$604,"&gt;="&amp;BL$3)&gt;0,1,0))</f>
        <v>0</v>
      </c>
      <c r="BM38" s="19" t="n">
        <f aca="false">IF($A38="",0,IF(COUNTIFS(Urlaub!$A$5:$A$604,$A38,Urlaub!$B$5:$B$604,"&lt;="&amp;BM$3,Urlaub!$C$5:$C$604,"&gt;="&amp;BM$3)&gt;0,1,0))</f>
        <v>0</v>
      </c>
      <c r="BN38" s="19" t="n">
        <f aca="false">IF($A38="",0,IF(COUNTIFS(Urlaub!$A$5:$A$604,$A38,Urlaub!$B$5:$B$604,"&lt;="&amp;BN$3,Urlaub!$C$5:$C$604,"&gt;="&amp;BN$3)&gt;0,1,0))</f>
        <v>0</v>
      </c>
      <c r="BO38" s="19" t="n">
        <f aca="false">IF($A38="",0,IF(COUNTIFS(Urlaub!$A$5:$A$604,$A38,Urlaub!$B$5:$B$604,"&lt;="&amp;BO$3,Urlaub!$C$5:$C$604,"&gt;="&amp;BO$3)&gt;0,1,0))</f>
        <v>0</v>
      </c>
      <c r="BP38" s="19" t="n">
        <f aca="false">IF($A38="",0,IF(COUNTIFS(Urlaub!$A$5:$A$604,$A38,Urlaub!$B$5:$B$604,"&lt;="&amp;BP$3,Urlaub!$C$5:$C$604,"&gt;="&amp;BP$3)&gt;0,1,0))</f>
        <v>0</v>
      </c>
      <c r="BQ38" s="19" t="n">
        <f aca="false">IF($A38="",0,IF(COUNTIFS(Urlaub!$A$5:$A$604,$A38,Urlaub!$B$5:$B$604,"&lt;="&amp;BQ$3,Urlaub!$C$5:$C$604,"&gt;="&amp;BQ$3)&gt;0,1,0))</f>
        <v>0</v>
      </c>
      <c r="BR38" s="19" t="n">
        <f aca="false">IF($A38="",0,IF(COUNTIFS(Urlaub!$A$5:$A$604,$A38,Urlaub!$B$5:$B$604,"&lt;="&amp;BR$3,Urlaub!$C$5:$C$604,"&gt;="&amp;BR$3)&gt;0,1,0))</f>
        <v>0</v>
      </c>
      <c r="BS38" s="19" t="n">
        <f aca="false">IF($A38="",0,IF(COUNTIFS(Urlaub!$A$5:$A$604,$A38,Urlaub!$B$5:$B$604,"&lt;="&amp;BS$3,Urlaub!$C$5:$C$604,"&gt;="&amp;BS$3)&gt;0,1,0))</f>
        <v>0</v>
      </c>
      <c r="BT38" s="19" t="n">
        <f aca="false">IF($A38="",0,IF(COUNTIFS(Urlaub!$A$5:$A$604,$A38,Urlaub!$B$5:$B$604,"&lt;="&amp;BT$3,Urlaub!$C$5:$C$604,"&gt;="&amp;BT$3)&gt;0,1,0))</f>
        <v>0</v>
      </c>
      <c r="BU38" s="19" t="n">
        <f aca="false">IF($A38="",0,IF(COUNTIFS(Urlaub!$A$5:$A$604,$A38,Urlaub!$B$5:$B$604,"&lt;="&amp;BU$3,Urlaub!$C$5:$C$604,"&gt;="&amp;BU$3)&gt;0,1,0))</f>
        <v>0</v>
      </c>
      <c r="BV38" s="19" t="n">
        <f aca="false">IF($A38="",0,IF(COUNTIFS(Urlaub!$A$5:$A$604,$A38,Urlaub!$B$5:$B$604,"&lt;="&amp;BV$3,Urlaub!$C$5:$C$604,"&gt;="&amp;BV$3)&gt;0,1,0))</f>
        <v>0</v>
      </c>
      <c r="BW38" s="19" t="n">
        <f aca="false">IF($A38="",0,IF(COUNTIFS(Urlaub!$A$5:$A$604,$A38,Urlaub!$B$5:$B$604,"&lt;="&amp;BW$3,Urlaub!$C$5:$C$604,"&gt;="&amp;BW$3)&gt;0,1,0))</f>
        <v>0</v>
      </c>
      <c r="BX38" s="19" t="n">
        <f aca="false">IF($A38="",0,IF(COUNTIFS(Urlaub!$A$5:$A$604,$A38,Urlaub!$B$5:$B$604,"&lt;="&amp;BX$3,Urlaub!$C$5:$C$604,"&gt;="&amp;BX$3)&gt;0,1,0))</f>
        <v>0</v>
      </c>
      <c r="BY38" s="19" t="n">
        <f aca="false">IF($A38="",0,IF(COUNTIFS(Urlaub!$A$5:$A$604,$A38,Urlaub!$B$5:$B$604,"&lt;="&amp;BY$3,Urlaub!$C$5:$C$604,"&gt;="&amp;BY$3)&gt;0,1,0))</f>
        <v>0</v>
      </c>
      <c r="BZ38" s="19" t="n">
        <f aca="false">IF($A38="",0,IF(COUNTIFS(Urlaub!$A$5:$A$604,$A38,Urlaub!$B$5:$B$604,"&lt;="&amp;BZ$3,Urlaub!$C$5:$C$604,"&gt;="&amp;BZ$3)&gt;0,1,0))</f>
        <v>0</v>
      </c>
      <c r="CA38" s="19" t="n">
        <f aca="false">IF($A38="",0,IF(COUNTIFS(Urlaub!$A$5:$A$604,$A38,Urlaub!$B$5:$B$604,"&lt;="&amp;CA$3,Urlaub!$C$5:$C$604,"&gt;="&amp;CA$3)&gt;0,1,0))</f>
        <v>0</v>
      </c>
      <c r="CB38" s="19" t="n">
        <f aca="false">IF($A38="",0,IF(COUNTIFS(Urlaub!$A$5:$A$604,$A38,Urlaub!$B$5:$B$604,"&lt;="&amp;CB$3,Urlaub!$C$5:$C$604,"&gt;="&amp;CB$3)&gt;0,1,0))</f>
        <v>0</v>
      </c>
      <c r="CC38" s="19" t="n">
        <f aca="false">IF($A38="",0,IF(COUNTIFS(Urlaub!$A$5:$A$604,$A38,Urlaub!$B$5:$B$604,"&lt;="&amp;CC$3,Urlaub!$C$5:$C$604,"&gt;="&amp;CC$3)&gt;0,1,0))</f>
        <v>0</v>
      </c>
      <c r="CD38" s="19" t="n">
        <f aca="false">IF($A38="",0,IF(COUNTIFS(Urlaub!$A$5:$A$604,$A38,Urlaub!$B$5:$B$604,"&lt;="&amp;CD$3,Urlaub!$C$5:$C$604,"&gt;="&amp;CD$3)&gt;0,1,0))</f>
        <v>0</v>
      </c>
      <c r="CE38" s="19" t="n">
        <f aca="false">IF($A38="",0,IF(COUNTIFS(Urlaub!$A$5:$A$604,$A38,Urlaub!$B$5:$B$604,"&lt;="&amp;CE$3,Urlaub!$C$5:$C$604,"&gt;="&amp;CE$3)&gt;0,1,0))</f>
        <v>0</v>
      </c>
      <c r="CF38" s="19" t="n">
        <f aca="false">IF($A38="",0,IF(COUNTIFS(Urlaub!$A$5:$A$604,$A38,Urlaub!$B$5:$B$604,"&lt;="&amp;CF$3,Urlaub!$C$5:$C$604,"&gt;="&amp;CF$3)&gt;0,1,0))</f>
        <v>0</v>
      </c>
      <c r="CG38" s="19" t="n">
        <f aca="false">IF($A38="",0,IF(COUNTIFS(Urlaub!$A$5:$A$604,$A38,Urlaub!$B$5:$B$604,"&lt;="&amp;CG$3,Urlaub!$C$5:$C$604,"&gt;="&amp;CG$3)&gt;0,1,0))</f>
        <v>0</v>
      </c>
      <c r="CH38" s="19" t="n">
        <f aca="false">IF($A38="",0,IF(COUNTIFS(Urlaub!$A$5:$A$604,$A38,Urlaub!$B$5:$B$604,"&lt;="&amp;CH$3,Urlaub!$C$5:$C$604,"&gt;="&amp;CH$3)&gt;0,1,0))</f>
        <v>0</v>
      </c>
      <c r="CI38" s="19" t="n">
        <f aca="false">IF($A38="",0,IF(COUNTIFS(Urlaub!$A$5:$A$604,$A38,Urlaub!$B$5:$B$604,"&lt;="&amp;CI$3,Urlaub!$C$5:$C$604,"&gt;="&amp;CI$3)&gt;0,1,0))</f>
        <v>0</v>
      </c>
      <c r="CJ38" s="19" t="n">
        <f aca="false">IF($A38="",0,IF(COUNTIFS(Urlaub!$A$5:$A$604,$A38,Urlaub!$B$5:$B$604,"&lt;="&amp;CJ$3,Urlaub!$C$5:$C$604,"&gt;="&amp;CJ$3)&gt;0,1,0))</f>
        <v>0</v>
      </c>
      <c r="CK38" s="19" t="n">
        <f aca="false">IF($A38="",0,IF(COUNTIFS(Urlaub!$A$5:$A$604,$A38,Urlaub!$B$5:$B$604,"&lt;="&amp;CK$3,Urlaub!$C$5:$C$604,"&gt;="&amp;CK$3)&gt;0,1,0))</f>
        <v>0</v>
      </c>
      <c r="CL38" s="19" t="n">
        <f aca="false">IF($A38="",0,IF(COUNTIFS(Urlaub!$A$5:$A$604,$A38,Urlaub!$B$5:$B$604,"&lt;="&amp;CL$3,Urlaub!$C$5:$C$604,"&gt;="&amp;CL$3)&gt;0,1,0))</f>
        <v>0</v>
      </c>
      <c r="CM38" s="19" t="n">
        <f aca="false">IF($A38="",0,IF(COUNTIFS(Urlaub!$A$5:$A$604,$A38,Urlaub!$B$5:$B$604,"&lt;="&amp;CM$3,Urlaub!$C$5:$C$604,"&gt;="&amp;CM$3)&gt;0,1,0))</f>
        <v>0</v>
      </c>
      <c r="CN38" s="19" t="n">
        <f aca="false">IF($A38="",0,IF(COUNTIFS(Urlaub!$A$5:$A$604,$A38,Urlaub!$B$5:$B$604,"&lt;="&amp;CN$3,Urlaub!$C$5:$C$604,"&gt;="&amp;CN$3)&gt;0,1,0))</f>
        <v>0</v>
      </c>
      <c r="CO38" s="19" t="n">
        <f aca="false">IF($A38="",0,IF(COUNTIFS(Urlaub!$A$5:$A$604,$A38,Urlaub!$B$5:$B$604,"&lt;="&amp;CO$3,Urlaub!$C$5:$C$604,"&gt;="&amp;CO$3)&gt;0,1,0))</f>
        <v>0</v>
      </c>
      <c r="CP38" s="19" t="n">
        <f aca="false">IF($A38="",0,IF(COUNTIFS(Urlaub!$A$5:$A$604,$A38,Urlaub!$B$5:$B$604,"&lt;="&amp;CP$3,Urlaub!$C$5:$C$604,"&gt;="&amp;CP$3)&gt;0,1,0))</f>
        <v>0</v>
      </c>
      <c r="CQ38" s="19" t="n">
        <f aca="false">IF($A38="",0,IF(COUNTIFS(Urlaub!$A$5:$A$604,$A38,Urlaub!$B$5:$B$604,"&lt;="&amp;CQ$3,Urlaub!$C$5:$C$604,"&gt;="&amp;CQ$3)&gt;0,1,0))</f>
        <v>0</v>
      </c>
      <c r="CR38" s="19" t="n">
        <f aca="false">IF($A38="",0,IF(COUNTIFS(Urlaub!$A$5:$A$604,$A38,Urlaub!$B$5:$B$604,"&lt;="&amp;CR$3,Urlaub!$C$5:$C$604,"&gt;="&amp;CR$3)&gt;0,1,0))</f>
        <v>0</v>
      </c>
      <c r="CS38" s="19" t="n">
        <f aca="false">IF($A38="",0,IF(COUNTIFS(Urlaub!$A$5:$A$604,$A38,Urlaub!$B$5:$B$604,"&lt;="&amp;CS$3,Urlaub!$C$5:$C$604,"&gt;="&amp;CS$3)&gt;0,1,0))</f>
        <v>0</v>
      </c>
      <c r="CT38" s="19" t="n">
        <f aca="false">IF($A38="",0,IF(COUNTIFS(Urlaub!$A$5:$A$604,$A38,Urlaub!$B$5:$B$604,"&lt;="&amp;CT$3,Urlaub!$C$5:$C$604,"&gt;="&amp;CT$3)&gt;0,1,0))</f>
        <v>0</v>
      </c>
      <c r="CU38" s="19" t="n">
        <f aca="false">IF($A38="",0,IF(COUNTIFS(Urlaub!$A$5:$A$604,$A38,Urlaub!$B$5:$B$604,"&lt;="&amp;CU$3,Urlaub!$C$5:$C$604,"&gt;="&amp;CU$3)&gt;0,1,0))</f>
        <v>0</v>
      </c>
      <c r="CV38" s="19" t="n">
        <f aca="false">IF($A38="",0,IF(COUNTIFS(Urlaub!$A$5:$A$604,$A38,Urlaub!$B$5:$B$604,"&lt;="&amp;CV$3,Urlaub!$C$5:$C$604,"&gt;="&amp;CV$3)&gt;0,1,0))</f>
        <v>0</v>
      </c>
      <c r="CW38" s="19" t="n">
        <f aca="false">IF($A38="",0,IF(COUNTIFS(Urlaub!$A$5:$A$604,$A38,Urlaub!$B$5:$B$604,"&lt;="&amp;CW$3,Urlaub!$C$5:$C$604,"&gt;="&amp;CW$3)&gt;0,1,0))</f>
        <v>0</v>
      </c>
      <c r="CX38" s="19" t="n">
        <f aca="false">IF($A38="",0,IF(COUNTIFS(Urlaub!$A$5:$A$604,$A38,Urlaub!$B$5:$B$604,"&lt;="&amp;CX$3,Urlaub!$C$5:$C$604,"&gt;="&amp;CX$3)&gt;0,1,0))</f>
        <v>0</v>
      </c>
      <c r="CY38" s="19" t="n">
        <f aca="false">IF($A38="",0,IF(COUNTIFS(Urlaub!$A$5:$A$604,$A38,Urlaub!$B$5:$B$604,"&lt;="&amp;CY$3,Urlaub!$C$5:$C$604,"&gt;="&amp;CY$3)&gt;0,1,0))</f>
        <v>0</v>
      </c>
      <c r="CZ38" s="19" t="n">
        <f aca="false">IF($A38="",0,IF(COUNTIFS(Urlaub!$A$5:$A$604,$A38,Urlaub!$B$5:$B$604,"&lt;="&amp;CZ$3,Urlaub!$C$5:$C$604,"&gt;="&amp;CZ$3)&gt;0,1,0))</f>
        <v>0</v>
      </c>
      <c r="DA38" s="19" t="n">
        <f aca="false">IF($A38="",0,IF(COUNTIFS(Urlaub!$A$5:$A$604,$A38,Urlaub!$B$5:$B$604,"&lt;="&amp;DA$3,Urlaub!$C$5:$C$604,"&gt;="&amp;DA$3)&gt;0,1,0))</f>
        <v>0</v>
      </c>
      <c r="DB38" s="19" t="n">
        <f aca="false">IF($A38="",0,IF(COUNTIFS(Urlaub!$A$5:$A$604,$A38,Urlaub!$B$5:$B$604,"&lt;="&amp;DB$3,Urlaub!$C$5:$C$604,"&gt;="&amp;DB$3)&gt;0,1,0))</f>
        <v>0</v>
      </c>
      <c r="DC38" s="19" t="n">
        <f aca="false">IF($A38="",0,IF(COUNTIFS(Urlaub!$A$5:$A$604,$A38,Urlaub!$B$5:$B$604,"&lt;="&amp;DC$3,Urlaub!$C$5:$C$604,"&gt;="&amp;DC$3)&gt;0,1,0))</f>
        <v>0</v>
      </c>
      <c r="DD38" s="19" t="n">
        <f aca="false">IF($A38="",0,IF(COUNTIFS(Urlaub!$A$5:$A$604,$A38,Urlaub!$B$5:$B$604,"&lt;="&amp;DD$3,Urlaub!$C$5:$C$604,"&gt;="&amp;DD$3)&gt;0,1,0))</f>
        <v>0</v>
      </c>
      <c r="DE38" s="19" t="n">
        <f aca="false">IF($A38="",0,IF(COUNTIFS(Urlaub!$A$5:$A$604,$A38,Urlaub!$B$5:$B$604,"&lt;="&amp;DE$3,Urlaub!$C$5:$C$604,"&gt;="&amp;DE$3)&gt;0,1,0))</f>
        <v>0</v>
      </c>
      <c r="DF38" s="19" t="n">
        <f aca="false">IF($A38="",0,IF(COUNTIFS(Urlaub!$A$5:$A$604,$A38,Urlaub!$B$5:$B$604,"&lt;="&amp;DF$3,Urlaub!$C$5:$C$604,"&gt;="&amp;DF$3)&gt;0,1,0))</f>
        <v>0</v>
      </c>
      <c r="DG38" s="19" t="n">
        <f aca="false">IF($A38="",0,IF(COUNTIFS(Urlaub!$A$5:$A$604,$A38,Urlaub!$B$5:$B$604,"&lt;="&amp;DG$3,Urlaub!$C$5:$C$604,"&gt;="&amp;DG$3)&gt;0,1,0))</f>
        <v>0</v>
      </c>
      <c r="DH38" s="19" t="n">
        <f aca="false">IF($A38="",0,IF(COUNTIFS(Urlaub!$A$5:$A$604,$A38,Urlaub!$B$5:$B$604,"&lt;="&amp;DH$3,Urlaub!$C$5:$C$604,"&gt;="&amp;DH$3)&gt;0,1,0))</f>
        <v>0</v>
      </c>
      <c r="DI38" s="19" t="n">
        <f aca="false">IF($A38="",0,IF(COUNTIFS(Urlaub!$A$5:$A$604,$A38,Urlaub!$B$5:$B$604,"&lt;="&amp;DI$3,Urlaub!$C$5:$C$604,"&gt;="&amp;DI$3)&gt;0,1,0))</f>
        <v>0</v>
      </c>
      <c r="DJ38" s="19" t="n">
        <f aca="false">IF($A38="",0,IF(COUNTIFS(Urlaub!$A$5:$A$604,$A38,Urlaub!$B$5:$B$604,"&lt;="&amp;DJ$3,Urlaub!$C$5:$C$604,"&gt;="&amp;DJ$3)&gt;0,1,0))</f>
        <v>0</v>
      </c>
      <c r="DK38" s="19" t="n">
        <f aca="false">IF($A38="",0,IF(COUNTIFS(Urlaub!$A$5:$A$604,$A38,Urlaub!$B$5:$B$604,"&lt;="&amp;DK$3,Urlaub!$C$5:$C$604,"&gt;="&amp;DK$3)&gt;0,1,0))</f>
        <v>0</v>
      </c>
      <c r="DL38" s="19" t="n">
        <f aca="false">IF($A38="",0,IF(COUNTIFS(Urlaub!$A$5:$A$604,$A38,Urlaub!$B$5:$B$604,"&lt;="&amp;DL$3,Urlaub!$C$5:$C$604,"&gt;="&amp;DL$3)&gt;0,1,0))</f>
        <v>0</v>
      </c>
      <c r="DM38" s="19" t="n">
        <f aca="false">IF($A38="",0,IF(COUNTIFS(Urlaub!$A$5:$A$604,$A38,Urlaub!$B$5:$B$604,"&lt;="&amp;DM$3,Urlaub!$C$5:$C$604,"&gt;="&amp;DM$3)&gt;0,1,0))</f>
        <v>0</v>
      </c>
      <c r="DN38" s="19" t="n">
        <f aca="false">IF($A38="",0,IF(COUNTIFS(Urlaub!$A$5:$A$604,$A38,Urlaub!$B$5:$B$604,"&lt;="&amp;DN$3,Urlaub!$C$5:$C$604,"&gt;="&amp;DN$3)&gt;0,1,0))</f>
        <v>0</v>
      </c>
      <c r="DO38" s="19" t="n">
        <f aca="false">IF($A38="",0,IF(COUNTIFS(Urlaub!$A$5:$A$604,$A38,Urlaub!$B$5:$B$604,"&lt;="&amp;DO$3,Urlaub!$C$5:$C$604,"&gt;="&amp;DO$3)&gt;0,1,0))</f>
        <v>0</v>
      </c>
      <c r="DP38" s="19" t="n">
        <f aca="false">IF($A38="",0,IF(COUNTIFS(Urlaub!$A$5:$A$604,$A38,Urlaub!$B$5:$B$604,"&lt;="&amp;DP$3,Urlaub!$C$5:$C$604,"&gt;="&amp;DP$3)&gt;0,1,0))</f>
        <v>0</v>
      </c>
      <c r="DQ38" s="19" t="n">
        <f aca="false">IF($A38="",0,IF(COUNTIFS(Urlaub!$A$5:$A$604,$A38,Urlaub!$B$5:$B$604,"&lt;="&amp;DQ$3,Urlaub!$C$5:$C$604,"&gt;="&amp;DQ$3)&gt;0,1,0))</f>
        <v>0</v>
      </c>
      <c r="DR38" s="19" t="n">
        <f aca="false">IF($A38="",0,IF(COUNTIFS(Urlaub!$A$5:$A$604,$A38,Urlaub!$B$5:$B$604,"&lt;="&amp;DR$3,Urlaub!$C$5:$C$604,"&gt;="&amp;DR$3)&gt;0,1,0))</f>
        <v>0</v>
      </c>
      <c r="DS38" s="19" t="n">
        <f aca="false">IF($A38="",0,IF(COUNTIFS(Urlaub!$A$5:$A$604,$A38,Urlaub!$B$5:$B$604,"&lt;="&amp;DS$3,Urlaub!$C$5:$C$604,"&gt;="&amp;DS$3)&gt;0,1,0))</f>
        <v>0</v>
      </c>
      <c r="DT38" s="19" t="n">
        <f aca="false">IF($A38="",0,IF(COUNTIFS(Urlaub!$A$5:$A$604,$A38,Urlaub!$B$5:$B$604,"&lt;="&amp;DT$3,Urlaub!$C$5:$C$604,"&gt;="&amp;DT$3)&gt;0,1,0))</f>
        <v>0</v>
      </c>
      <c r="DU38" s="19" t="n">
        <f aca="false">IF($A38="",0,IF(COUNTIFS(Urlaub!$A$5:$A$604,$A38,Urlaub!$B$5:$B$604,"&lt;="&amp;DU$3,Urlaub!$C$5:$C$604,"&gt;="&amp;DU$3)&gt;0,1,0))</f>
        <v>0</v>
      </c>
      <c r="DV38" s="19" t="n">
        <f aca="false">IF($A38="",0,IF(COUNTIFS(Urlaub!$A$5:$A$604,$A38,Urlaub!$B$5:$B$604,"&lt;="&amp;DV$3,Urlaub!$C$5:$C$604,"&gt;="&amp;DV$3)&gt;0,1,0))</f>
        <v>0</v>
      </c>
      <c r="DW38" s="19" t="n">
        <f aca="false">IF($A38="",0,IF(COUNTIFS(Urlaub!$A$5:$A$604,$A38,Urlaub!$B$5:$B$604,"&lt;="&amp;DW$3,Urlaub!$C$5:$C$604,"&gt;="&amp;DW$3)&gt;0,1,0))</f>
        <v>0</v>
      </c>
      <c r="DX38" s="19" t="n">
        <f aca="false">IF($A38="",0,IF(COUNTIFS(Urlaub!$A$5:$A$604,$A38,Urlaub!$B$5:$B$604,"&lt;="&amp;DX$3,Urlaub!$C$5:$C$604,"&gt;="&amp;DX$3)&gt;0,1,0))</f>
        <v>0</v>
      </c>
      <c r="DY38" s="19" t="n">
        <f aca="false">IF($A38="",0,IF(COUNTIFS(Urlaub!$A$5:$A$604,$A38,Urlaub!$B$5:$B$604,"&lt;="&amp;DY$3,Urlaub!$C$5:$C$604,"&gt;="&amp;DY$3)&gt;0,1,0))</f>
        <v>0</v>
      </c>
      <c r="DZ38" s="19" t="n">
        <f aca="false">IF($A38="",0,IF(COUNTIFS(Urlaub!$A$5:$A$604,$A38,Urlaub!$B$5:$B$604,"&lt;="&amp;DZ$3,Urlaub!$C$5:$C$604,"&gt;="&amp;DZ$3)&gt;0,1,0))</f>
        <v>0</v>
      </c>
      <c r="EA38" s="19" t="n">
        <f aca="false">IF($A38="",0,IF(COUNTIFS(Urlaub!$A$5:$A$604,$A38,Urlaub!$B$5:$B$604,"&lt;="&amp;EA$3,Urlaub!$C$5:$C$604,"&gt;="&amp;EA$3)&gt;0,1,0))</f>
        <v>0</v>
      </c>
      <c r="EB38" s="19" t="n">
        <f aca="false">IF($A38="",0,IF(COUNTIFS(Urlaub!$A$5:$A$604,$A38,Urlaub!$B$5:$B$604,"&lt;="&amp;EB$3,Urlaub!$C$5:$C$604,"&gt;="&amp;EB$3)&gt;0,1,0))</f>
        <v>0</v>
      </c>
      <c r="EC38" s="19" t="n">
        <f aca="false">IF($A38="",0,IF(COUNTIFS(Urlaub!$A$5:$A$604,$A38,Urlaub!$B$5:$B$604,"&lt;="&amp;EC$3,Urlaub!$C$5:$C$604,"&gt;="&amp;EC$3)&gt;0,1,0))</f>
        <v>0</v>
      </c>
      <c r="ED38" s="19" t="n">
        <f aca="false">IF($A38="",0,IF(COUNTIFS(Urlaub!$A$5:$A$604,$A38,Urlaub!$B$5:$B$604,"&lt;="&amp;ED$3,Urlaub!$C$5:$C$604,"&gt;="&amp;ED$3)&gt;0,1,0))</f>
        <v>0</v>
      </c>
      <c r="EE38" s="19" t="n">
        <f aca="false">IF($A38="",0,IF(COUNTIFS(Urlaub!$A$5:$A$604,$A38,Urlaub!$B$5:$B$604,"&lt;="&amp;EE$3,Urlaub!$C$5:$C$604,"&gt;="&amp;EE$3)&gt;0,1,0))</f>
        <v>0</v>
      </c>
      <c r="EF38" s="19" t="n">
        <f aca="false">IF($A38="",0,IF(COUNTIFS(Urlaub!$A$5:$A$604,$A38,Urlaub!$B$5:$B$604,"&lt;="&amp;EF$3,Urlaub!$C$5:$C$604,"&gt;="&amp;EF$3)&gt;0,1,0))</f>
        <v>0</v>
      </c>
      <c r="EG38" s="19" t="n">
        <f aca="false">IF($A38="",0,IF(COUNTIFS(Urlaub!$A$5:$A$604,$A38,Urlaub!$B$5:$B$604,"&lt;="&amp;EG$3,Urlaub!$C$5:$C$604,"&gt;="&amp;EG$3)&gt;0,1,0))</f>
        <v>0</v>
      </c>
      <c r="EH38" s="19" t="n">
        <f aca="false">IF($A38="",0,IF(COUNTIFS(Urlaub!$A$5:$A$604,$A38,Urlaub!$B$5:$B$604,"&lt;="&amp;EH$3,Urlaub!$C$5:$C$604,"&gt;="&amp;EH$3)&gt;0,1,0))</f>
        <v>0</v>
      </c>
      <c r="EI38" s="19" t="n">
        <f aca="false">IF($A38="",0,IF(COUNTIFS(Urlaub!$A$5:$A$604,$A38,Urlaub!$B$5:$B$604,"&lt;="&amp;EI$3,Urlaub!$C$5:$C$604,"&gt;="&amp;EI$3)&gt;0,1,0))</f>
        <v>0</v>
      </c>
      <c r="EJ38" s="19" t="n">
        <f aca="false">IF($A38="",0,IF(COUNTIFS(Urlaub!$A$5:$A$604,$A38,Urlaub!$B$5:$B$604,"&lt;="&amp;EJ$3,Urlaub!$C$5:$C$604,"&gt;="&amp;EJ$3)&gt;0,1,0))</f>
        <v>0</v>
      </c>
      <c r="EK38" s="19" t="n">
        <f aca="false">IF($A38="",0,IF(COUNTIFS(Urlaub!$A$5:$A$604,$A38,Urlaub!$B$5:$B$604,"&lt;="&amp;EK$3,Urlaub!$C$5:$C$604,"&gt;="&amp;EK$3)&gt;0,1,0))</f>
        <v>0</v>
      </c>
      <c r="EL38" s="19" t="n">
        <f aca="false">IF($A38="",0,IF(COUNTIFS(Urlaub!$A$5:$A$604,$A38,Urlaub!$B$5:$B$604,"&lt;="&amp;EL$3,Urlaub!$C$5:$C$604,"&gt;="&amp;EL$3)&gt;0,1,0))</f>
        <v>0</v>
      </c>
      <c r="EM38" s="19" t="n">
        <f aca="false">IF($A38="",0,IF(COUNTIFS(Urlaub!$A$5:$A$604,$A38,Urlaub!$B$5:$B$604,"&lt;="&amp;EM$3,Urlaub!$C$5:$C$604,"&gt;="&amp;EM$3)&gt;0,1,0))</f>
        <v>0</v>
      </c>
      <c r="EN38" s="19" t="n">
        <f aca="false">IF($A38="",0,IF(COUNTIFS(Urlaub!$A$5:$A$604,$A38,Urlaub!$B$5:$B$604,"&lt;="&amp;EN$3,Urlaub!$C$5:$C$604,"&gt;="&amp;EN$3)&gt;0,1,0))</f>
        <v>0</v>
      </c>
      <c r="EO38" s="19" t="n">
        <f aca="false">IF($A38="",0,IF(COUNTIFS(Urlaub!$A$5:$A$604,$A38,Urlaub!$B$5:$B$604,"&lt;="&amp;EO$3,Urlaub!$C$5:$C$604,"&gt;="&amp;EO$3)&gt;0,1,0))</f>
        <v>0</v>
      </c>
      <c r="EP38" s="19" t="n">
        <f aca="false">IF($A38="",0,IF(COUNTIFS(Urlaub!$A$5:$A$604,$A38,Urlaub!$B$5:$B$604,"&lt;="&amp;EP$3,Urlaub!$C$5:$C$604,"&gt;="&amp;EP$3)&gt;0,1,0))</f>
        <v>0</v>
      </c>
      <c r="EQ38" s="19" t="n">
        <f aca="false">IF($A38="",0,IF(COUNTIFS(Urlaub!$A$5:$A$604,$A38,Urlaub!$B$5:$B$604,"&lt;="&amp;EQ$3,Urlaub!$C$5:$C$604,"&gt;="&amp;EQ$3)&gt;0,1,0))</f>
        <v>0</v>
      </c>
      <c r="ER38" s="19" t="n">
        <f aca="false">IF($A38="",0,IF(COUNTIFS(Urlaub!$A$5:$A$604,$A38,Urlaub!$B$5:$B$604,"&lt;="&amp;ER$3,Urlaub!$C$5:$C$604,"&gt;="&amp;ER$3)&gt;0,1,0))</f>
        <v>0</v>
      </c>
      <c r="ES38" s="19" t="n">
        <f aca="false">IF($A38="",0,IF(COUNTIFS(Urlaub!$A$5:$A$604,$A38,Urlaub!$B$5:$B$604,"&lt;="&amp;ES$3,Urlaub!$C$5:$C$604,"&gt;="&amp;ES$3)&gt;0,1,0))</f>
        <v>0</v>
      </c>
      <c r="ET38" s="19" t="n">
        <f aca="false">IF($A38="",0,IF(COUNTIFS(Urlaub!$A$5:$A$604,$A38,Urlaub!$B$5:$B$604,"&lt;="&amp;ET$3,Urlaub!$C$5:$C$604,"&gt;="&amp;ET$3)&gt;0,1,0))</f>
        <v>0</v>
      </c>
      <c r="EU38" s="19" t="n">
        <f aca="false">IF($A38="",0,IF(COUNTIFS(Urlaub!$A$5:$A$604,$A38,Urlaub!$B$5:$B$604,"&lt;="&amp;EU$3,Urlaub!$C$5:$C$604,"&gt;="&amp;EU$3)&gt;0,1,0))</f>
        <v>0</v>
      </c>
      <c r="EV38" s="19" t="n">
        <f aca="false">IF($A38="",0,IF(COUNTIFS(Urlaub!$A$5:$A$604,$A38,Urlaub!$B$5:$B$604,"&lt;="&amp;EV$3,Urlaub!$C$5:$C$604,"&gt;="&amp;EV$3)&gt;0,1,0))</f>
        <v>0</v>
      </c>
      <c r="EW38" s="19" t="n">
        <f aca="false">IF($A38="",0,IF(COUNTIFS(Urlaub!$A$5:$A$604,$A38,Urlaub!$B$5:$B$604,"&lt;="&amp;EW$3,Urlaub!$C$5:$C$604,"&gt;="&amp;EW$3)&gt;0,1,0))</f>
        <v>0</v>
      </c>
      <c r="EX38" s="19" t="n">
        <f aca="false">IF($A38="",0,IF(COUNTIFS(Urlaub!$A$5:$A$604,$A38,Urlaub!$B$5:$B$604,"&lt;="&amp;EX$3,Urlaub!$C$5:$C$604,"&gt;="&amp;EX$3)&gt;0,1,0))</f>
        <v>0</v>
      </c>
      <c r="EY38" s="19" t="n">
        <f aca="false">IF($A38="",0,IF(COUNTIFS(Urlaub!$A$5:$A$604,$A38,Urlaub!$B$5:$B$604,"&lt;="&amp;EY$3,Urlaub!$C$5:$C$604,"&gt;="&amp;EY$3)&gt;0,1,0))</f>
        <v>0</v>
      </c>
      <c r="EZ38" s="19" t="n">
        <f aca="false">IF($A38="",0,IF(COUNTIFS(Urlaub!$A$5:$A$604,$A38,Urlaub!$B$5:$B$604,"&lt;="&amp;EZ$3,Urlaub!$C$5:$C$604,"&gt;="&amp;EZ$3)&gt;0,1,0))</f>
        <v>0</v>
      </c>
      <c r="FA38" s="19" t="n">
        <f aca="false">IF($A38="",0,IF(COUNTIFS(Urlaub!$A$5:$A$604,$A38,Urlaub!$B$5:$B$604,"&lt;="&amp;FA$3,Urlaub!$C$5:$C$604,"&gt;="&amp;FA$3)&gt;0,1,0))</f>
        <v>0</v>
      </c>
      <c r="FB38" s="19" t="n">
        <f aca="false">IF($A38="",0,IF(COUNTIFS(Urlaub!$A$5:$A$604,$A38,Urlaub!$B$5:$B$604,"&lt;="&amp;FB$3,Urlaub!$C$5:$C$604,"&gt;="&amp;FB$3)&gt;0,1,0))</f>
        <v>0</v>
      </c>
      <c r="FC38" s="19" t="n">
        <f aca="false">IF($A38="",0,IF(COUNTIFS(Urlaub!$A$5:$A$604,$A38,Urlaub!$B$5:$B$604,"&lt;="&amp;FC$3,Urlaub!$C$5:$C$604,"&gt;="&amp;FC$3)&gt;0,1,0))</f>
        <v>0</v>
      </c>
      <c r="FD38" s="19" t="n">
        <f aca="false">IF($A38="",0,IF(COUNTIFS(Urlaub!$A$5:$A$604,$A38,Urlaub!$B$5:$B$604,"&lt;="&amp;FD$3,Urlaub!$C$5:$C$604,"&gt;="&amp;FD$3)&gt;0,1,0))</f>
        <v>0</v>
      </c>
      <c r="FE38" s="19" t="n">
        <f aca="false">IF($A38="",0,IF(COUNTIFS(Urlaub!$A$5:$A$604,$A38,Urlaub!$B$5:$B$604,"&lt;="&amp;FE$3,Urlaub!$C$5:$C$604,"&gt;="&amp;FE$3)&gt;0,1,0))</f>
        <v>0</v>
      </c>
      <c r="FF38" s="19" t="n">
        <f aca="false">IF($A38="",0,IF(COUNTIFS(Urlaub!$A$5:$A$604,$A38,Urlaub!$B$5:$B$604,"&lt;="&amp;FF$3,Urlaub!$C$5:$C$604,"&gt;="&amp;FF$3)&gt;0,1,0))</f>
        <v>0</v>
      </c>
      <c r="FG38" s="19" t="n">
        <f aca="false">IF($A38="",0,IF(COUNTIFS(Urlaub!$A$5:$A$604,$A38,Urlaub!$B$5:$B$604,"&lt;="&amp;FG$3,Urlaub!$C$5:$C$604,"&gt;="&amp;FG$3)&gt;0,1,0))</f>
        <v>0</v>
      </c>
      <c r="FH38" s="19" t="n">
        <f aca="false">IF($A38="",0,IF(COUNTIFS(Urlaub!$A$5:$A$604,$A38,Urlaub!$B$5:$B$604,"&lt;="&amp;FH$3,Urlaub!$C$5:$C$604,"&gt;="&amp;FH$3)&gt;0,1,0))</f>
        <v>0</v>
      </c>
      <c r="FI38" s="19" t="n">
        <f aca="false">IF($A38="",0,IF(COUNTIFS(Urlaub!$A$5:$A$604,$A38,Urlaub!$B$5:$B$604,"&lt;="&amp;FI$3,Urlaub!$C$5:$C$604,"&gt;="&amp;FI$3)&gt;0,1,0))</f>
        <v>0</v>
      </c>
      <c r="FJ38" s="19" t="n">
        <f aca="false">IF($A38="",0,IF(COUNTIFS(Urlaub!$A$5:$A$604,$A38,Urlaub!$B$5:$B$604,"&lt;="&amp;FJ$3,Urlaub!$C$5:$C$604,"&gt;="&amp;FJ$3)&gt;0,1,0))</f>
        <v>0</v>
      </c>
      <c r="FK38" s="19" t="n">
        <f aca="false">IF($A38="",0,IF(COUNTIFS(Urlaub!$A$5:$A$604,$A38,Urlaub!$B$5:$B$604,"&lt;="&amp;FK$3,Urlaub!$C$5:$C$604,"&gt;="&amp;FK$3)&gt;0,1,0))</f>
        <v>0</v>
      </c>
      <c r="FL38" s="19" t="n">
        <f aca="false">IF($A38="",0,IF(COUNTIFS(Urlaub!$A$5:$A$604,$A38,Urlaub!$B$5:$B$604,"&lt;="&amp;FL$3,Urlaub!$C$5:$C$604,"&gt;="&amp;FL$3)&gt;0,1,0))</f>
        <v>0</v>
      </c>
      <c r="FM38" s="19" t="n">
        <f aca="false">IF($A38="",0,IF(COUNTIFS(Urlaub!$A$5:$A$604,$A38,Urlaub!$B$5:$B$604,"&lt;="&amp;FM$3,Urlaub!$C$5:$C$604,"&gt;="&amp;FM$3)&gt;0,1,0))</f>
        <v>0</v>
      </c>
      <c r="FN38" s="19" t="n">
        <f aca="false">IF($A38="",0,IF(COUNTIFS(Urlaub!$A$5:$A$604,$A38,Urlaub!$B$5:$B$604,"&lt;="&amp;FN$3,Urlaub!$C$5:$C$604,"&gt;="&amp;FN$3)&gt;0,1,0))</f>
        <v>0</v>
      </c>
      <c r="FO38" s="19" t="n">
        <f aca="false">IF($A38="",0,IF(COUNTIFS(Urlaub!$A$5:$A$604,$A38,Urlaub!$B$5:$B$604,"&lt;="&amp;FO$3,Urlaub!$C$5:$C$604,"&gt;="&amp;FO$3)&gt;0,1,0))</f>
        <v>0</v>
      </c>
      <c r="FP38" s="19" t="n">
        <f aca="false">IF($A38="",0,IF(COUNTIFS(Urlaub!$A$5:$A$604,$A38,Urlaub!$B$5:$B$604,"&lt;="&amp;FP$3,Urlaub!$C$5:$C$604,"&gt;="&amp;FP$3)&gt;0,1,0))</f>
        <v>0</v>
      </c>
      <c r="FQ38" s="19" t="n">
        <f aca="false">IF($A38="",0,IF(COUNTIFS(Urlaub!$A$5:$A$604,$A38,Urlaub!$B$5:$B$604,"&lt;="&amp;FQ$3,Urlaub!$C$5:$C$604,"&gt;="&amp;FQ$3)&gt;0,1,0))</f>
        <v>0</v>
      </c>
      <c r="FR38" s="19" t="n">
        <f aca="false">IF($A38="",0,IF(COUNTIFS(Urlaub!$A$5:$A$604,$A38,Urlaub!$B$5:$B$604,"&lt;="&amp;FR$3,Urlaub!$C$5:$C$604,"&gt;="&amp;FR$3)&gt;0,1,0))</f>
        <v>0</v>
      </c>
      <c r="FS38" s="19" t="n">
        <f aca="false">IF($A38="",0,IF(COUNTIFS(Urlaub!$A$5:$A$604,$A38,Urlaub!$B$5:$B$604,"&lt;="&amp;FS$3,Urlaub!$C$5:$C$604,"&gt;="&amp;FS$3)&gt;0,1,0))</f>
        <v>0</v>
      </c>
      <c r="FT38" s="19" t="n">
        <f aca="false">IF($A38="",0,IF(COUNTIFS(Urlaub!$A$5:$A$604,$A38,Urlaub!$B$5:$B$604,"&lt;="&amp;FT$3,Urlaub!$C$5:$C$604,"&gt;="&amp;FT$3)&gt;0,1,0))</f>
        <v>0</v>
      </c>
      <c r="FU38" s="19" t="n">
        <f aca="false">IF($A38="",0,IF(COUNTIFS(Urlaub!$A$5:$A$604,$A38,Urlaub!$B$5:$B$604,"&lt;="&amp;FU$3,Urlaub!$C$5:$C$604,"&gt;="&amp;FU$3)&gt;0,1,0))</f>
        <v>0</v>
      </c>
      <c r="FV38" s="19" t="n">
        <f aca="false">IF($A38="",0,IF(COUNTIFS(Urlaub!$A$5:$A$604,$A38,Urlaub!$B$5:$B$604,"&lt;="&amp;FV$3,Urlaub!$C$5:$C$604,"&gt;="&amp;FV$3)&gt;0,1,0))</f>
        <v>0</v>
      </c>
      <c r="FW38" s="19" t="n">
        <f aca="false">IF($A38="",0,IF(COUNTIFS(Urlaub!$A$5:$A$604,$A38,Urlaub!$B$5:$B$604,"&lt;="&amp;FW$3,Urlaub!$C$5:$C$604,"&gt;="&amp;FW$3)&gt;0,1,0))</f>
        <v>0</v>
      </c>
      <c r="FX38" s="19" t="n">
        <f aca="false">IF($A38="",0,IF(COUNTIFS(Urlaub!$A$5:$A$604,$A38,Urlaub!$B$5:$B$604,"&lt;="&amp;FX$3,Urlaub!$C$5:$C$604,"&gt;="&amp;FX$3)&gt;0,1,0))</f>
        <v>0</v>
      </c>
      <c r="FY38" s="19" t="n">
        <f aca="false">IF($A38="",0,IF(COUNTIFS(Urlaub!$A$5:$A$604,$A38,Urlaub!$B$5:$B$604,"&lt;="&amp;FY$3,Urlaub!$C$5:$C$604,"&gt;="&amp;FY$3)&gt;0,1,0))</f>
        <v>0</v>
      </c>
      <c r="FZ38" s="19" t="n">
        <f aca="false">IF($A38="",0,IF(COUNTIFS(Urlaub!$A$5:$A$604,$A38,Urlaub!$B$5:$B$604,"&lt;="&amp;FZ$3,Urlaub!$C$5:$C$604,"&gt;="&amp;FZ$3)&gt;0,1,0))</f>
        <v>0</v>
      </c>
      <c r="GA38" s="19" t="n">
        <f aca="false">IF($A38="",0,IF(COUNTIFS(Urlaub!$A$5:$A$604,$A38,Urlaub!$B$5:$B$604,"&lt;="&amp;GA$3,Urlaub!$C$5:$C$604,"&gt;="&amp;GA$3)&gt;0,1,0))</f>
        <v>0</v>
      </c>
      <c r="GB38" s="19" t="n">
        <f aca="false">IF($A38="",0,IF(COUNTIFS(Urlaub!$A$5:$A$604,$A38,Urlaub!$B$5:$B$604,"&lt;="&amp;GB$3,Urlaub!$C$5:$C$604,"&gt;="&amp;GB$3)&gt;0,1,0))</f>
        <v>0</v>
      </c>
      <c r="GC38" s="19" t="n">
        <f aca="false">IF($A38="",0,IF(COUNTIFS(Urlaub!$A$5:$A$604,$A38,Urlaub!$B$5:$B$604,"&lt;="&amp;GC$3,Urlaub!$C$5:$C$604,"&gt;="&amp;GC$3)&gt;0,1,0))</f>
        <v>0</v>
      </c>
      <c r="GD38" s="19" t="n">
        <f aca="false">IF($A38="",0,IF(COUNTIFS(Urlaub!$A$5:$A$604,$A38,Urlaub!$B$5:$B$604,"&lt;="&amp;GD$3,Urlaub!$C$5:$C$604,"&gt;="&amp;GD$3)&gt;0,1,0))</f>
        <v>0</v>
      </c>
      <c r="GE38" s="19" t="n">
        <f aca="false">IF($A38="",0,IF(COUNTIFS(Urlaub!$A$5:$A$604,$A38,Urlaub!$B$5:$B$604,"&lt;="&amp;GE$3,Urlaub!$C$5:$C$604,"&gt;="&amp;GE$3)&gt;0,1,0))</f>
        <v>0</v>
      </c>
      <c r="GF38" s="19" t="n">
        <f aca="false">IF($A38="",0,IF(COUNTIFS(Urlaub!$A$5:$A$604,$A38,Urlaub!$B$5:$B$604,"&lt;="&amp;GF$3,Urlaub!$C$5:$C$604,"&gt;="&amp;GF$3)&gt;0,1,0))</f>
        <v>0</v>
      </c>
      <c r="GG38" s="19" t="n">
        <f aca="false">IF($A38="",0,IF(COUNTIFS(Urlaub!$A$5:$A$604,$A38,Urlaub!$B$5:$B$604,"&lt;="&amp;GG$3,Urlaub!$C$5:$C$604,"&gt;="&amp;GG$3)&gt;0,1,0))</f>
        <v>0</v>
      </c>
      <c r="GH38" s="19" t="n">
        <f aca="false">IF($A38="",0,IF(COUNTIFS(Urlaub!$A$5:$A$604,$A38,Urlaub!$B$5:$B$604,"&lt;="&amp;GH$3,Urlaub!$C$5:$C$604,"&gt;="&amp;GH$3)&gt;0,1,0))</f>
        <v>0</v>
      </c>
      <c r="GI38" s="19" t="n">
        <f aca="false">IF($A38="",0,IF(COUNTIFS(Urlaub!$A$5:$A$604,$A38,Urlaub!$B$5:$B$604,"&lt;="&amp;GI$3,Urlaub!$C$5:$C$604,"&gt;="&amp;GI$3)&gt;0,1,0))</f>
        <v>0</v>
      </c>
      <c r="GJ38" s="19" t="n">
        <f aca="false">IF($A38="",0,IF(COUNTIFS(Urlaub!$A$5:$A$604,$A38,Urlaub!$B$5:$B$604,"&lt;="&amp;GJ$3,Urlaub!$C$5:$C$604,"&gt;="&amp;GJ$3)&gt;0,1,0))</f>
        <v>0</v>
      </c>
      <c r="GK38" s="19" t="n">
        <f aca="false">IF($A38="",0,IF(COUNTIFS(Urlaub!$A$5:$A$604,$A38,Urlaub!$B$5:$B$604,"&lt;="&amp;GK$3,Urlaub!$C$5:$C$604,"&gt;="&amp;GK$3)&gt;0,1,0))</f>
        <v>0</v>
      </c>
      <c r="GL38" s="19" t="n">
        <f aca="false">IF($A38="",0,IF(COUNTIFS(Urlaub!$A$5:$A$604,$A38,Urlaub!$B$5:$B$604,"&lt;="&amp;GL$3,Urlaub!$C$5:$C$604,"&gt;="&amp;GL$3)&gt;0,1,0))</f>
        <v>0</v>
      </c>
      <c r="GM38" s="19" t="n">
        <f aca="false">IF($A38="",0,IF(COUNTIFS(Urlaub!$A$5:$A$604,$A38,Urlaub!$B$5:$B$604,"&lt;="&amp;GM$3,Urlaub!$C$5:$C$604,"&gt;="&amp;GM$3)&gt;0,1,0))</f>
        <v>0</v>
      </c>
      <c r="GN38" s="19" t="n">
        <f aca="false">IF($A38="",0,IF(COUNTIFS(Urlaub!$A$5:$A$604,$A38,Urlaub!$B$5:$B$604,"&lt;="&amp;GN$3,Urlaub!$C$5:$C$604,"&gt;="&amp;GN$3)&gt;0,1,0))</f>
        <v>0</v>
      </c>
      <c r="GO38" s="19" t="n">
        <f aca="false">IF($A38="",0,IF(COUNTIFS(Urlaub!$A$5:$A$604,$A38,Urlaub!$B$5:$B$604,"&lt;="&amp;GO$3,Urlaub!$C$5:$C$604,"&gt;="&amp;GO$3)&gt;0,1,0))</f>
        <v>0</v>
      </c>
      <c r="GP38" s="19" t="n">
        <f aca="false">IF($A38="",0,IF(COUNTIFS(Urlaub!$A$5:$A$604,$A38,Urlaub!$B$5:$B$604,"&lt;="&amp;GP$3,Urlaub!$C$5:$C$604,"&gt;="&amp;GP$3)&gt;0,1,0))</f>
        <v>0</v>
      </c>
      <c r="GQ38" s="19" t="n">
        <f aca="false">IF($A38="",0,IF(COUNTIFS(Urlaub!$A$5:$A$604,$A38,Urlaub!$B$5:$B$604,"&lt;="&amp;GQ$3,Urlaub!$C$5:$C$604,"&gt;="&amp;GQ$3)&gt;0,1,0))</f>
        <v>0</v>
      </c>
      <c r="GR38" s="19" t="n">
        <f aca="false">IF($A38="",0,IF(COUNTIFS(Urlaub!$A$5:$A$604,$A38,Urlaub!$B$5:$B$604,"&lt;="&amp;GR$3,Urlaub!$C$5:$C$604,"&gt;="&amp;GR$3)&gt;0,1,0))</f>
        <v>0</v>
      </c>
      <c r="GS38" s="19" t="n">
        <f aca="false">IF($A38="",0,IF(COUNTIFS(Urlaub!$A$5:$A$604,$A38,Urlaub!$B$5:$B$604,"&lt;="&amp;GS$3,Urlaub!$C$5:$C$604,"&gt;="&amp;GS$3)&gt;0,1,0))</f>
        <v>0</v>
      </c>
      <c r="GT38" s="19" t="n">
        <f aca="false">IF($A38="",0,IF(COUNTIFS(Urlaub!$A$5:$A$604,$A38,Urlaub!$B$5:$B$604,"&lt;="&amp;GT$3,Urlaub!$C$5:$C$604,"&gt;="&amp;GT$3)&gt;0,1,0))</f>
        <v>0</v>
      </c>
      <c r="GU38" s="19" t="n">
        <f aca="false">IF($A38="",0,IF(COUNTIFS(Urlaub!$A$5:$A$604,$A38,Urlaub!$B$5:$B$604,"&lt;="&amp;GU$3,Urlaub!$C$5:$C$604,"&gt;="&amp;GU$3)&gt;0,1,0))</f>
        <v>0</v>
      </c>
      <c r="GV38" s="19" t="n">
        <f aca="false">IF($A38="",0,IF(COUNTIFS(Urlaub!$A$5:$A$604,$A38,Urlaub!$B$5:$B$604,"&lt;="&amp;GV$3,Urlaub!$C$5:$C$604,"&gt;="&amp;GV$3)&gt;0,1,0))</f>
        <v>0</v>
      </c>
      <c r="GW38" s="19" t="n">
        <f aca="false">IF($A38="",0,IF(COUNTIFS(Urlaub!$A$5:$A$604,$A38,Urlaub!$B$5:$B$604,"&lt;="&amp;GW$3,Urlaub!$C$5:$C$604,"&gt;="&amp;GW$3)&gt;0,1,0))</f>
        <v>0</v>
      </c>
      <c r="GX38" s="19" t="n">
        <f aca="false">IF($A38="",0,IF(COUNTIFS(Urlaub!$A$5:$A$604,$A38,Urlaub!$B$5:$B$604,"&lt;="&amp;GX$3,Urlaub!$C$5:$C$604,"&gt;="&amp;GX$3)&gt;0,1,0))</f>
        <v>0</v>
      </c>
      <c r="GY38" s="19" t="n">
        <f aca="false">IF($A38="",0,IF(COUNTIFS(Urlaub!$A$5:$A$604,$A38,Urlaub!$B$5:$B$604,"&lt;="&amp;GY$3,Urlaub!$C$5:$C$604,"&gt;="&amp;GY$3)&gt;0,1,0))</f>
        <v>0</v>
      </c>
      <c r="GZ38" s="19" t="n">
        <f aca="false">IF($A38="",0,IF(COUNTIFS(Urlaub!$A$5:$A$604,$A38,Urlaub!$B$5:$B$604,"&lt;="&amp;GZ$3,Urlaub!$C$5:$C$604,"&gt;="&amp;GZ$3)&gt;0,1,0))</f>
        <v>0</v>
      </c>
      <c r="HA38" s="19" t="n">
        <f aca="false">IF($A38="",0,IF(COUNTIFS(Urlaub!$A$5:$A$604,$A38,Urlaub!$B$5:$B$604,"&lt;="&amp;HA$3,Urlaub!$C$5:$C$604,"&gt;="&amp;HA$3)&gt;0,1,0))</f>
        <v>0</v>
      </c>
      <c r="HB38" s="19" t="n">
        <f aca="false">IF($A38="",0,IF(COUNTIFS(Urlaub!$A$5:$A$604,$A38,Urlaub!$B$5:$B$604,"&lt;="&amp;HB$3,Urlaub!$C$5:$C$604,"&gt;="&amp;HB$3)&gt;0,1,0))</f>
        <v>0</v>
      </c>
      <c r="HC38" s="19" t="n">
        <f aca="false">IF($A38="",0,IF(COUNTIFS(Urlaub!$A$5:$A$604,$A38,Urlaub!$B$5:$B$604,"&lt;="&amp;HC$3,Urlaub!$C$5:$C$604,"&gt;="&amp;HC$3)&gt;0,1,0))</f>
        <v>0</v>
      </c>
      <c r="HD38" s="19" t="n">
        <f aca="false">IF($A38="",0,IF(COUNTIFS(Urlaub!$A$5:$A$604,$A38,Urlaub!$B$5:$B$604,"&lt;="&amp;HD$3,Urlaub!$C$5:$C$604,"&gt;="&amp;HD$3)&gt;0,1,0))</f>
        <v>0</v>
      </c>
      <c r="HE38" s="19" t="n">
        <f aca="false">IF($A38="",0,IF(COUNTIFS(Urlaub!$A$5:$A$604,$A38,Urlaub!$B$5:$B$604,"&lt;="&amp;HE$3,Urlaub!$C$5:$C$604,"&gt;="&amp;HE$3)&gt;0,1,0))</f>
        <v>0</v>
      </c>
      <c r="HF38" s="19" t="n">
        <f aca="false">IF($A38="",0,IF(COUNTIFS(Urlaub!$A$5:$A$604,$A38,Urlaub!$B$5:$B$604,"&lt;="&amp;HF$3,Urlaub!$C$5:$C$604,"&gt;="&amp;HF$3)&gt;0,1,0))</f>
        <v>0</v>
      </c>
      <c r="HG38" s="19" t="n">
        <f aca="false">IF($A38="",0,IF(COUNTIFS(Urlaub!$A$5:$A$604,$A38,Urlaub!$B$5:$B$604,"&lt;="&amp;HG$3,Urlaub!$C$5:$C$604,"&gt;="&amp;HG$3)&gt;0,1,0))</f>
        <v>0</v>
      </c>
      <c r="HH38" s="19" t="n">
        <f aca="false">IF($A38="",0,IF(COUNTIFS(Urlaub!$A$5:$A$604,$A38,Urlaub!$B$5:$B$604,"&lt;="&amp;HH$3,Urlaub!$C$5:$C$604,"&gt;="&amp;HH$3)&gt;0,1,0))</f>
        <v>0</v>
      </c>
      <c r="HI38" s="19" t="n">
        <f aca="false">IF($A38="",0,IF(COUNTIFS(Urlaub!$A$5:$A$604,$A38,Urlaub!$B$5:$B$604,"&lt;="&amp;HI$3,Urlaub!$C$5:$C$604,"&gt;="&amp;HI$3)&gt;0,1,0))</f>
        <v>0</v>
      </c>
      <c r="HJ38" s="19" t="n">
        <f aca="false">IF($A38="",0,IF(COUNTIFS(Urlaub!$A$5:$A$604,$A38,Urlaub!$B$5:$B$604,"&lt;="&amp;HJ$3,Urlaub!$C$5:$C$604,"&gt;="&amp;HJ$3)&gt;0,1,0))</f>
        <v>0</v>
      </c>
      <c r="HK38" s="19" t="n">
        <f aca="false">IF($A38="",0,IF(COUNTIFS(Urlaub!$A$5:$A$604,$A38,Urlaub!$B$5:$B$604,"&lt;="&amp;HK$3,Urlaub!$C$5:$C$604,"&gt;="&amp;HK$3)&gt;0,1,0))</f>
        <v>0</v>
      </c>
      <c r="HL38" s="19" t="n">
        <f aca="false">IF($A38="",0,IF(COUNTIFS(Urlaub!$A$5:$A$604,$A38,Urlaub!$B$5:$B$604,"&lt;="&amp;HL$3,Urlaub!$C$5:$C$604,"&gt;="&amp;HL$3)&gt;0,1,0))</f>
        <v>0</v>
      </c>
      <c r="HM38" s="19" t="n">
        <f aca="false">IF($A38="",0,IF(COUNTIFS(Urlaub!$A$5:$A$604,$A38,Urlaub!$B$5:$B$604,"&lt;="&amp;HM$3,Urlaub!$C$5:$C$604,"&gt;="&amp;HM$3)&gt;0,1,0))</f>
        <v>0</v>
      </c>
      <c r="HN38" s="19" t="n">
        <f aca="false">IF($A38="",0,IF(COUNTIFS(Urlaub!$A$5:$A$604,$A38,Urlaub!$B$5:$B$604,"&lt;="&amp;HN$3,Urlaub!$C$5:$C$604,"&gt;="&amp;HN$3)&gt;0,1,0))</f>
        <v>0</v>
      </c>
      <c r="HO38" s="19" t="n">
        <f aca="false">IF($A38="",0,IF(COUNTIFS(Urlaub!$A$5:$A$604,$A38,Urlaub!$B$5:$B$604,"&lt;="&amp;HO$3,Urlaub!$C$5:$C$604,"&gt;="&amp;HO$3)&gt;0,1,0))</f>
        <v>0</v>
      </c>
      <c r="HP38" s="19" t="n">
        <f aca="false">IF($A38="",0,IF(COUNTIFS(Urlaub!$A$5:$A$604,$A38,Urlaub!$B$5:$B$604,"&lt;="&amp;HP$3,Urlaub!$C$5:$C$604,"&gt;="&amp;HP$3)&gt;0,1,0))</f>
        <v>0</v>
      </c>
      <c r="HQ38" s="19" t="n">
        <f aca="false">IF($A38="",0,IF(COUNTIFS(Urlaub!$A$5:$A$604,$A38,Urlaub!$B$5:$B$604,"&lt;="&amp;HQ$3,Urlaub!$C$5:$C$604,"&gt;="&amp;HQ$3)&gt;0,1,0))</f>
        <v>0</v>
      </c>
      <c r="HR38" s="19" t="n">
        <f aca="false">IF($A38="",0,IF(COUNTIFS(Urlaub!$A$5:$A$604,$A38,Urlaub!$B$5:$B$604,"&lt;="&amp;HR$3,Urlaub!$C$5:$C$604,"&gt;="&amp;HR$3)&gt;0,1,0))</f>
        <v>0</v>
      </c>
      <c r="HS38" s="19" t="n">
        <f aca="false">IF($A38="",0,IF(COUNTIFS(Urlaub!$A$5:$A$604,$A38,Urlaub!$B$5:$B$604,"&lt;="&amp;HS$3,Urlaub!$C$5:$C$604,"&gt;="&amp;HS$3)&gt;0,1,0))</f>
        <v>0</v>
      </c>
      <c r="HT38" s="19" t="n">
        <f aca="false">IF($A38="",0,IF(COUNTIFS(Urlaub!$A$5:$A$604,$A38,Urlaub!$B$5:$B$604,"&lt;="&amp;HT$3,Urlaub!$C$5:$C$604,"&gt;="&amp;HT$3)&gt;0,1,0))</f>
        <v>0</v>
      </c>
      <c r="HU38" s="19" t="n">
        <f aca="false">IF($A38="",0,IF(COUNTIFS(Urlaub!$A$5:$A$604,$A38,Urlaub!$B$5:$B$604,"&lt;="&amp;HU$3,Urlaub!$C$5:$C$604,"&gt;="&amp;HU$3)&gt;0,1,0))</f>
        <v>0</v>
      </c>
      <c r="HV38" s="19" t="n">
        <f aca="false">IF($A38="",0,IF(COUNTIFS(Urlaub!$A$5:$A$604,$A38,Urlaub!$B$5:$B$604,"&lt;="&amp;HV$3,Urlaub!$C$5:$C$604,"&gt;="&amp;HV$3)&gt;0,1,0))</f>
        <v>0</v>
      </c>
      <c r="HW38" s="19" t="n">
        <f aca="false">IF($A38="",0,IF(COUNTIFS(Urlaub!$A$5:$A$604,$A38,Urlaub!$B$5:$B$604,"&lt;="&amp;HW$3,Urlaub!$C$5:$C$604,"&gt;="&amp;HW$3)&gt;0,1,0))</f>
        <v>0</v>
      </c>
      <c r="HX38" s="19" t="n">
        <f aca="false">IF($A38="",0,IF(COUNTIFS(Urlaub!$A$5:$A$604,$A38,Urlaub!$B$5:$B$604,"&lt;="&amp;HX$3,Urlaub!$C$5:$C$604,"&gt;="&amp;HX$3)&gt;0,1,0))</f>
        <v>0</v>
      </c>
      <c r="HY38" s="19" t="n">
        <f aca="false">IF($A38="",0,IF(COUNTIFS(Urlaub!$A$5:$A$604,$A38,Urlaub!$B$5:$B$604,"&lt;="&amp;HY$3,Urlaub!$C$5:$C$604,"&gt;="&amp;HY$3)&gt;0,1,0))</f>
        <v>0</v>
      </c>
      <c r="HZ38" s="19" t="n">
        <f aca="false">IF($A38="",0,IF(COUNTIFS(Urlaub!$A$5:$A$604,$A38,Urlaub!$B$5:$B$604,"&lt;="&amp;HZ$3,Urlaub!$C$5:$C$604,"&gt;="&amp;HZ$3)&gt;0,1,0))</f>
        <v>0</v>
      </c>
      <c r="IA38" s="19" t="n">
        <f aca="false">IF($A38="",0,IF(COUNTIFS(Urlaub!$A$5:$A$604,$A38,Urlaub!$B$5:$B$604,"&lt;="&amp;IA$3,Urlaub!$C$5:$C$604,"&gt;="&amp;IA$3)&gt;0,1,0))</f>
        <v>0</v>
      </c>
      <c r="IB38" s="19" t="n">
        <f aca="false">IF($A38="",0,IF(COUNTIFS(Urlaub!$A$5:$A$604,$A38,Urlaub!$B$5:$B$604,"&lt;="&amp;IB$3,Urlaub!$C$5:$C$604,"&gt;="&amp;IB$3)&gt;0,1,0))</f>
        <v>0</v>
      </c>
      <c r="IC38" s="19" t="n">
        <f aca="false">IF($A38="",0,IF(COUNTIFS(Urlaub!$A$5:$A$604,$A38,Urlaub!$B$5:$B$604,"&lt;="&amp;IC$3,Urlaub!$C$5:$C$604,"&gt;="&amp;IC$3)&gt;0,1,0))</f>
        <v>0</v>
      </c>
      <c r="ID38" s="19" t="n">
        <f aca="false">IF($A38="",0,IF(COUNTIFS(Urlaub!$A$5:$A$604,$A38,Urlaub!$B$5:$B$604,"&lt;="&amp;ID$3,Urlaub!$C$5:$C$604,"&gt;="&amp;ID$3)&gt;0,1,0))</f>
        <v>0</v>
      </c>
      <c r="IE38" s="19" t="n">
        <f aca="false">IF($A38="",0,IF(COUNTIFS(Urlaub!$A$5:$A$604,$A38,Urlaub!$B$5:$B$604,"&lt;="&amp;IE$3,Urlaub!$C$5:$C$604,"&gt;="&amp;IE$3)&gt;0,1,0))</f>
        <v>0</v>
      </c>
      <c r="IF38" s="19" t="n">
        <f aca="false">IF($A38="",0,IF(COUNTIFS(Urlaub!$A$5:$A$604,$A38,Urlaub!$B$5:$B$604,"&lt;="&amp;IF$3,Urlaub!$C$5:$C$604,"&gt;="&amp;IF$3)&gt;0,1,0))</f>
        <v>0</v>
      </c>
      <c r="IG38" s="19" t="n">
        <f aca="false">IF($A38="",0,IF(COUNTIFS(Urlaub!$A$5:$A$604,$A38,Urlaub!$B$5:$B$604,"&lt;="&amp;IG$3,Urlaub!$C$5:$C$604,"&gt;="&amp;IG$3)&gt;0,1,0))</f>
        <v>0</v>
      </c>
      <c r="IH38" s="19" t="n">
        <f aca="false">IF($A38="",0,IF(COUNTIFS(Urlaub!$A$5:$A$604,$A38,Urlaub!$B$5:$B$604,"&lt;="&amp;IH$3,Urlaub!$C$5:$C$604,"&gt;="&amp;IH$3)&gt;0,1,0))</f>
        <v>0</v>
      </c>
      <c r="II38" s="19" t="n">
        <f aca="false">IF($A38="",0,IF(COUNTIFS(Urlaub!$A$5:$A$604,$A38,Urlaub!$B$5:$B$604,"&lt;="&amp;II$3,Urlaub!$C$5:$C$604,"&gt;="&amp;II$3)&gt;0,1,0))</f>
        <v>0</v>
      </c>
      <c r="IJ38" s="19" t="n">
        <f aca="false">IF($A38="",0,IF(COUNTIFS(Urlaub!$A$5:$A$604,$A38,Urlaub!$B$5:$B$604,"&lt;="&amp;IJ$3,Urlaub!$C$5:$C$604,"&gt;="&amp;IJ$3)&gt;0,1,0))</f>
        <v>0</v>
      </c>
      <c r="IK38" s="19" t="n">
        <f aca="false">IF($A38="",0,IF(COUNTIFS(Urlaub!$A$5:$A$604,$A38,Urlaub!$B$5:$B$604,"&lt;="&amp;IK$3,Urlaub!$C$5:$C$604,"&gt;="&amp;IK$3)&gt;0,1,0))</f>
        <v>0</v>
      </c>
      <c r="IL38" s="19" t="n">
        <f aca="false">IF($A38="",0,IF(COUNTIFS(Urlaub!$A$5:$A$604,$A38,Urlaub!$B$5:$B$604,"&lt;="&amp;IL$3,Urlaub!$C$5:$C$604,"&gt;="&amp;IL$3)&gt;0,1,0))</f>
        <v>0</v>
      </c>
      <c r="IM38" s="19" t="n">
        <f aca="false">IF($A38="",0,IF(COUNTIFS(Urlaub!$A$5:$A$604,$A38,Urlaub!$B$5:$B$604,"&lt;="&amp;IM$3,Urlaub!$C$5:$C$604,"&gt;="&amp;IM$3)&gt;0,1,0))</f>
        <v>0</v>
      </c>
      <c r="IN38" s="19" t="n">
        <f aca="false">IF($A38="",0,IF(COUNTIFS(Urlaub!$A$5:$A$604,$A38,Urlaub!$B$5:$B$604,"&lt;="&amp;IN$3,Urlaub!$C$5:$C$604,"&gt;="&amp;IN$3)&gt;0,1,0))</f>
        <v>0</v>
      </c>
      <c r="IO38" s="19" t="n">
        <f aca="false">IF($A38="",0,IF(COUNTIFS(Urlaub!$A$5:$A$604,$A38,Urlaub!$B$5:$B$604,"&lt;="&amp;IO$3,Urlaub!$C$5:$C$604,"&gt;="&amp;IO$3)&gt;0,1,0))</f>
        <v>0</v>
      </c>
      <c r="IP38" s="19" t="n">
        <f aca="false">IF($A38="",0,IF(COUNTIFS(Urlaub!$A$5:$A$604,$A38,Urlaub!$B$5:$B$604,"&lt;="&amp;IP$3,Urlaub!$C$5:$C$604,"&gt;="&amp;IP$3)&gt;0,1,0))</f>
        <v>0</v>
      </c>
      <c r="IQ38" s="19" t="n">
        <f aca="false">IF($A38="",0,IF(COUNTIFS(Urlaub!$A$5:$A$604,$A38,Urlaub!$B$5:$B$604,"&lt;="&amp;IQ$3,Urlaub!$C$5:$C$604,"&gt;="&amp;IQ$3)&gt;0,1,0))</f>
        <v>0</v>
      </c>
      <c r="IR38" s="19" t="n">
        <f aca="false">IF($A38="",0,IF(COUNTIFS(Urlaub!$A$5:$A$604,$A38,Urlaub!$B$5:$B$604,"&lt;="&amp;IR$3,Urlaub!$C$5:$C$604,"&gt;="&amp;IR$3)&gt;0,1,0))</f>
        <v>0</v>
      </c>
      <c r="IS38" s="19" t="n">
        <f aca="false">IF($A38="",0,IF(COUNTIFS(Urlaub!$A$5:$A$604,$A38,Urlaub!$B$5:$B$604,"&lt;="&amp;IS$3,Urlaub!$C$5:$C$604,"&gt;="&amp;IS$3)&gt;0,1,0))</f>
        <v>0</v>
      </c>
      <c r="IT38" s="19" t="n">
        <f aca="false">IF($A38="",0,IF(COUNTIFS(Urlaub!$A$5:$A$604,$A38,Urlaub!$B$5:$B$604,"&lt;="&amp;IT$3,Urlaub!$C$5:$C$604,"&gt;="&amp;IT$3)&gt;0,1,0))</f>
        <v>0</v>
      </c>
      <c r="IU38" s="19" t="n">
        <f aca="false">IF($A38="",0,IF(COUNTIFS(Urlaub!$A$5:$A$604,$A38,Urlaub!$B$5:$B$604,"&lt;="&amp;IU$3,Urlaub!$C$5:$C$604,"&gt;="&amp;IU$3)&gt;0,1,0))</f>
        <v>0</v>
      </c>
      <c r="IV38" s="19" t="n">
        <f aca="false">IF($A38="",0,IF(COUNTIFS(Urlaub!$A$5:$A$604,$A38,Urlaub!$B$5:$B$604,"&lt;="&amp;IV$3,Urlaub!$C$5:$C$604,"&gt;="&amp;IV$3)&gt;0,1,0))</f>
        <v>0</v>
      </c>
      <c r="IW38" s="19" t="n">
        <f aca="false">IF($A38="",0,IF(COUNTIFS(Urlaub!$A$5:$A$604,$A38,Urlaub!$B$5:$B$604,"&lt;="&amp;IW$3,Urlaub!$C$5:$C$604,"&gt;="&amp;IW$3)&gt;0,1,0))</f>
        <v>0</v>
      </c>
      <c r="IX38" s="19" t="n">
        <f aca="false">IF($A38="",0,IF(COUNTIFS(Urlaub!$A$5:$A$604,$A38,Urlaub!$B$5:$B$604,"&lt;="&amp;IX$3,Urlaub!$C$5:$C$604,"&gt;="&amp;IX$3)&gt;0,1,0))</f>
        <v>0</v>
      </c>
      <c r="IY38" s="19" t="n">
        <f aca="false">IF($A38="",0,IF(COUNTIFS(Urlaub!$A$5:$A$604,$A38,Urlaub!$B$5:$B$604,"&lt;="&amp;IY$3,Urlaub!$C$5:$C$604,"&gt;="&amp;IY$3)&gt;0,1,0))</f>
        <v>0</v>
      </c>
      <c r="IZ38" s="19" t="n">
        <f aca="false">IF($A38="",0,IF(COUNTIFS(Urlaub!$A$5:$A$604,$A38,Urlaub!$B$5:$B$604,"&lt;="&amp;IZ$3,Urlaub!$C$5:$C$604,"&gt;="&amp;IZ$3)&gt;0,1,0))</f>
        <v>0</v>
      </c>
      <c r="JA38" s="19" t="n">
        <f aca="false">IF($A38="",0,IF(COUNTIFS(Urlaub!$A$5:$A$604,$A38,Urlaub!$B$5:$B$604,"&lt;="&amp;JA$3,Urlaub!$C$5:$C$604,"&gt;="&amp;JA$3)&gt;0,1,0))</f>
        <v>0</v>
      </c>
      <c r="JB38" s="19" t="n">
        <f aca="false">IF($A38="",0,IF(COUNTIFS(Urlaub!$A$5:$A$604,$A38,Urlaub!$B$5:$B$604,"&lt;="&amp;JB$3,Urlaub!$C$5:$C$604,"&gt;="&amp;JB$3)&gt;0,1,0))</f>
        <v>0</v>
      </c>
      <c r="JC38" s="19" t="n">
        <f aca="false">IF($A38="",0,IF(COUNTIFS(Urlaub!$A$5:$A$604,$A38,Urlaub!$B$5:$B$604,"&lt;="&amp;JC$3,Urlaub!$C$5:$C$604,"&gt;="&amp;JC$3)&gt;0,1,0))</f>
        <v>0</v>
      </c>
      <c r="JD38" s="19" t="n">
        <f aca="false">IF($A38="",0,IF(COUNTIFS(Urlaub!$A$5:$A$604,$A38,Urlaub!$B$5:$B$604,"&lt;="&amp;JD$3,Urlaub!$C$5:$C$604,"&gt;="&amp;JD$3)&gt;0,1,0))</f>
        <v>0</v>
      </c>
      <c r="JE38" s="19" t="n">
        <f aca="false">IF($A38="",0,IF(COUNTIFS(Urlaub!$A$5:$A$604,$A38,Urlaub!$B$5:$B$604,"&lt;="&amp;JE$3,Urlaub!$C$5:$C$604,"&gt;="&amp;JE$3)&gt;0,1,0))</f>
        <v>0</v>
      </c>
      <c r="JF38" s="19" t="n">
        <f aca="false">IF($A38="",0,IF(COUNTIFS(Urlaub!$A$5:$A$604,$A38,Urlaub!$B$5:$B$604,"&lt;="&amp;JF$3,Urlaub!$C$5:$C$604,"&gt;="&amp;JF$3)&gt;0,1,0))</f>
        <v>0</v>
      </c>
      <c r="JG38" s="19" t="n">
        <f aca="false">IF($A38="",0,IF(COUNTIFS(Urlaub!$A$5:$A$604,$A38,Urlaub!$B$5:$B$604,"&lt;="&amp;JG$3,Urlaub!$C$5:$C$604,"&gt;="&amp;JG$3)&gt;0,1,0))</f>
        <v>0</v>
      </c>
      <c r="JH38" s="19" t="n">
        <f aca="false">IF($A38="",0,IF(COUNTIFS(Urlaub!$A$5:$A$604,$A38,Urlaub!$B$5:$B$604,"&lt;="&amp;JH$3,Urlaub!$C$5:$C$604,"&gt;="&amp;JH$3)&gt;0,1,0))</f>
        <v>0</v>
      </c>
      <c r="JI38" s="19" t="n">
        <f aca="false">IF($A38="",0,IF(COUNTIFS(Urlaub!$A$5:$A$604,$A38,Urlaub!$B$5:$B$604,"&lt;="&amp;JI$3,Urlaub!$C$5:$C$604,"&gt;="&amp;JI$3)&gt;0,1,0))</f>
        <v>0</v>
      </c>
      <c r="JJ38" s="19" t="n">
        <f aca="false">IF($A38="",0,IF(COUNTIFS(Urlaub!$A$5:$A$604,$A38,Urlaub!$B$5:$B$604,"&lt;="&amp;JJ$3,Urlaub!$C$5:$C$604,"&gt;="&amp;JJ$3)&gt;0,1,0))</f>
        <v>0</v>
      </c>
      <c r="JK38" s="19" t="n">
        <f aca="false">IF($A38="",0,IF(COUNTIFS(Urlaub!$A$5:$A$604,$A38,Urlaub!$B$5:$B$604,"&lt;="&amp;JK$3,Urlaub!$C$5:$C$604,"&gt;="&amp;JK$3)&gt;0,1,0))</f>
        <v>0</v>
      </c>
      <c r="JL38" s="19" t="n">
        <f aca="false">IF($A38="",0,IF(COUNTIFS(Urlaub!$A$5:$A$604,$A38,Urlaub!$B$5:$B$604,"&lt;="&amp;JL$3,Urlaub!$C$5:$C$604,"&gt;="&amp;JL$3)&gt;0,1,0))</f>
        <v>0</v>
      </c>
      <c r="JM38" s="19" t="n">
        <f aca="false">IF($A38="",0,IF(COUNTIFS(Urlaub!$A$5:$A$604,$A38,Urlaub!$B$5:$B$604,"&lt;="&amp;JM$3,Urlaub!$C$5:$C$604,"&gt;="&amp;JM$3)&gt;0,1,0))</f>
        <v>0</v>
      </c>
      <c r="JN38" s="19" t="n">
        <f aca="false">IF($A38="",0,IF(COUNTIFS(Urlaub!$A$5:$A$604,$A38,Urlaub!$B$5:$B$604,"&lt;="&amp;JN$3,Urlaub!$C$5:$C$604,"&gt;="&amp;JN$3)&gt;0,1,0))</f>
        <v>0</v>
      </c>
      <c r="JO38" s="19" t="n">
        <f aca="false">IF($A38="",0,IF(COUNTIFS(Urlaub!$A$5:$A$604,$A38,Urlaub!$B$5:$B$604,"&lt;="&amp;JO$3,Urlaub!$C$5:$C$604,"&gt;="&amp;JO$3)&gt;0,1,0))</f>
        <v>0</v>
      </c>
      <c r="JP38" s="19" t="n">
        <f aca="false">IF($A38="",0,IF(COUNTIFS(Urlaub!$A$5:$A$604,$A38,Urlaub!$B$5:$B$604,"&lt;="&amp;JP$3,Urlaub!$C$5:$C$604,"&gt;="&amp;JP$3)&gt;0,1,0))</f>
        <v>0</v>
      </c>
      <c r="JQ38" s="19" t="n">
        <f aca="false">IF($A38="",0,IF(COUNTIFS(Urlaub!$A$5:$A$604,$A38,Urlaub!$B$5:$B$604,"&lt;="&amp;JQ$3,Urlaub!$C$5:$C$604,"&gt;="&amp;JQ$3)&gt;0,1,0))</f>
        <v>0</v>
      </c>
      <c r="JR38" s="19" t="n">
        <f aca="false">IF($A38="",0,IF(COUNTIFS(Urlaub!$A$5:$A$604,$A38,Urlaub!$B$5:$B$604,"&lt;="&amp;JR$3,Urlaub!$C$5:$C$604,"&gt;="&amp;JR$3)&gt;0,1,0))</f>
        <v>0</v>
      </c>
      <c r="JS38" s="19" t="n">
        <f aca="false">IF($A38="",0,IF(COUNTIFS(Urlaub!$A$5:$A$604,$A38,Urlaub!$B$5:$B$604,"&lt;="&amp;JS$3,Urlaub!$C$5:$C$604,"&gt;="&amp;JS$3)&gt;0,1,0))</f>
        <v>0</v>
      </c>
      <c r="JT38" s="19" t="n">
        <f aca="false">IF($A38="",0,IF(COUNTIFS(Urlaub!$A$5:$A$604,$A38,Urlaub!$B$5:$B$604,"&lt;="&amp;JT$3,Urlaub!$C$5:$C$604,"&gt;="&amp;JT$3)&gt;0,1,0))</f>
        <v>0</v>
      </c>
      <c r="JU38" s="19" t="n">
        <f aca="false">IF($A38="",0,IF(COUNTIFS(Urlaub!$A$5:$A$604,$A38,Urlaub!$B$5:$B$604,"&lt;="&amp;JU$3,Urlaub!$C$5:$C$604,"&gt;="&amp;JU$3)&gt;0,1,0))</f>
        <v>0</v>
      </c>
      <c r="JV38" s="19" t="n">
        <f aca="false">IF($A38="",0,IF(COUNTIFS(Urlaub!$A$5:$A$604,$A38,Urlaub!$B$5:$B$604,"&lt;="&amp;JV$3,Urlaub!$C$5:$C$604,"&gt;="&amp;JV$3)&gt;0,1,0))</f>
        <v>0</v>
      </c>
      <c r="JW38" s="19" t="n">
        <f aca="false">IF($A38="",0,IF(COUNTIFS(Urlaub!$A$5:$A$604,$A38,Urlaub!$B$5:$B$604,"&lt;="&amp;JW$3,Urlaub!$C$5:$C$604,"&gt;="&amp;JW$3)&gt;0,1,0))</f>
        <v>0</v>
      </c>
      <c r="JX38" s="19" t="n">
        <f aca="false">IF($A38="",0,IF(COUNTIFS(Urlaub!$A$5:$A$604,$A38,Urlaub!$B$5:$B$604,"&lt;="&amp;JX$3,Urlaub!$C$5:$C$604,"&gt;="&amp;JX$3)&gt;0,1,0))</f>
        <v>0</v>
      </c>
      <c r="JY38" s="19" t="n">
        <f aca="false">IF($A38="",0,IF(COUNTIFS(Urlaub!$A$5:$A$604,$A38,Urlaub!$B$5:$B$604,"&lt;="&amp;JY$3,Urlaub!$C$5:$C$604,"&gt;="&amp;JY$3)&gt;0,1,0))</f>
        <v>0</v>
      </c>
      <c r="JZ38" s="19" t="n">
        <f aca="false">IF($A38="",0,IF(COUNTIFS(Urlaub!$A$5:$A$604,$A38,Urlaub!$B$5:$B$604,"&lt;="&amp;JZ$3,Urlaub!$C$5:$C$604,"&gt;="&amp;JZ$3)&gt;0,1,0))</f>
        <v>0</v>
      </c>
      <c r="KA38" s="19" t="n">
        <f aca="false">IF($A38="",0,IF(COUNTIFS(Urlaub!$A$5:$A$604,$A38,Urlaub!$B$5:$B$604,"&lt;="&amp;KA$3,Urlaub!$C$5:$C$604,"&gt;="&amp;KA$3)&gt;0,1,0))</f>
        <v>0</v>
      </c>
      <c r="KB38" s="19" t="n">
        <f aca="false">IF($A38="",0,IF(COUNTIFS(Urlaub!$A$5:$A$604,$A38,Urlaub!$B$5:$B$604,"&lt;="&amp;KB$3,Urlaub!$C$5:$C$604,"&gt;="&amp;KB$3)&gt;0,1,0))</f>
        <v>0</v>
      </c>
      <c r="KC38" s="19" t="n">
        <f aca="false">IF($A38="",0,IF(COUNTIFS(Urlaub!$A$5:$A$604,$A38,Urlaub!$B$5:$B$604,"&lt;="&amp;KC$3,Urlaub!$C$5:$C$604,"&gt;="&amp;KC$3)&gt;0,1,0))</f>
        <v>0</v>
      </c>
      <c r="KD38" s="19" t="n">
        <f aca="false">IF($A38="",0,IF(COUNTIFS(Urlaub!$A$5:$A$604,$A38,Urlaub!$B$5:$B$604,"&lt;="&amp;KD$3,Urlaub!$C$5:$C$604,"&gt;="&amp;KD$3)&gt;0,1,0))</f>
        <v>0</v>
      </c>
      <c r="KE38" s="19" t="n">
        <f aca="false">IF($A38="",0,IF(COUNTIFS(Urlaub!$A$5:$A$604,$A38,Urlaub!$B$5:$B$604,"&lt;="&amp;KE$3,Urlaub!$C$5:$C$604,"&gt;="&amp;KE$3)&gt;0,1,0))</f>
        <v>0</v>
      </c>
      <c r="KF38" s="19" t="n">
        <f aca="false">IF($A38="",0,IF(COUNTIFS(Urlaub!$A$5:$A$604,$A38,Urlaub!$B$5:$B$604,"&lt;="&amp;KF$3,Urlaub!$C$5:$C$604,"&gt;="&amp;KF$3)&gt;0,1,0))</f>
        <v>0</v>
      </c>
      <c r="KG38" s="19" t="n">
        <f aca="false">IF($A38="",0,IF(COUNTIFS(Urlaub!$A$5:$A$604,$A38,Urlaub!$B$5:$B$604,"&lt;="&amp;KG$3,Urlaub!$C$5:$C$604,"&gt;="&amp;KG$3)&gt;0,1,0))</f>
        <v>0</v>
      </c>
      <c r="KH38" s="19" t="n">
        <f aca="false">IF($A38="",0,IF(COUNTIFS(Urlaub!$A$5:$A$604,$A38,Urlaub!$B$5:$B$604,"&lt;="&amp;KH$3,Urlaub!$C$5:$C$604,"&gt;="&amp;KH$3)&gt;0,1,0))</f>
        <v>0</v>
      </c>
      <c r="KI38" s="19" t="n">
        <f aca="false">IF($A38="",0,IF(COUNTIFS(Urlaub!$A$5:$A$604,$A38,Urlaub!$B$5:$B$604,"&lt;="&amp;KI$3,Urlaub!$C$5:$C$604,"&gt;="&amp;KI$3)&gt;0,1,0))</f>
        <v>0</v>
      </c>
      <c r="KJ38" s="19" t="n">
        <f aca="false">IF($A38="",0,IF(COUNTIFS(Urlaub!$A$5:$A$604,$A38,Urlaub!$B$5:$B$604,"&lt;="&amp;KJ$3,Urlaub!$C$5:$C$604,"&gt;="&amp;KJ$3)&gt;0,1,0))</f>
        <v>0</v>
      </c>
      <c r="KK38" s="19" t="n">
        <f aca="false">IF($A38="",0,IF(COUNTIFS(Urlaub!$A$5:$A$604,$A38,Urlaub!$B$5:$B$604,"&lt;="&amp;KK$3,Urlaub!$C$5:$C$604,"&gt;="&amp;KK$3)&gt;0,1,0))</f>
        <v>0</v>
      </c>
      <c r="KL38" s="19" t="n">
        <f aca="false">IF($A38="",0,IF(COUNTIFS(Urlaub!$A$5:$A$604,$A38,Urlaub!$B$5:$B$604,"&lt;="&amp;KL$3,Urlaub!$C$5:$C$604,"&gt;="&amp;KL$3)&gt;0,1,0))</f>
        <v>0</v>
      </c>
      <c r="KM38" s="19" t="n">
        <f aca="false">IF($A38="",0,IF(COUNTIFS(Urlaub!$A$5:$A$604,$A38,Urlaub!$B$5:$B$604,"&lt;="&amp;KM$3,Urlaub!$C$5:$C$604,"&gt;="&amp;KM$3)&gt;0,1,0))</f>
        <v>0</v>
      </c>
      <c r="KN38" s="19" t="n">
        <f aca="false">IF($A38="",0,IF(COUNTIFS(Urlaub!$A$5:$A$604,$A38,Urlaub!$B$5:$B$604,"&lt;="&amp;KN$3,Urlaub!$C$5:$C$604,"&gt;="&amp;KN$3)&gt;0,1,0))</f>
        <v>0</v>
      </c>
      <c r="KO38" s="19" t="n">
        <f aca="false">IF($A38="",0,IF(COUNTIFS(Urlaub!$A$5:$A$604,$A38,Urlaub!$B$5:$B$604,"&lt;="&amp;KO$3,Urlaub!$C$5:$C$604,"&gt;="&amp;KO$3)&gt;0,1,0))</f>
        <v>0</v>
      </c>
      <c r="KP38" s="19" t="n">
        <f aca="false">IF($A38="",0,IF(COUNTIFS(Urlaub!$A$5:$A$604,$A38,Urlaub!$B$5:$B$604,"&lt;="&amp;KP$3,Urlaub!$C$5:$C$604,"&gt;="&amp;KP$3)&gt;0,1,0))</f>
        <v>0</v>
      </c>
      <c r="KQ38" s="19" t="n">
        <f aca="false">IF($A38="",0,IF(COUNTIFS(Urlaub!$A$5:$A$604,$A38,Urlaub!$B$5:$B$604,"&lt;="&amp;KQ$3,Urlaub!$C$5:$C$604,"&gt;="&amp;KQ$3)&gt;0,1,0))</f>
        <v>0</v>
      </c>
      <c r="KR38" s="19" t="n">
        <f aca="false">IF($A38="",0,IF(COUNTIFS(Urlaub!$A$5:$A$604,$A38,Urlaub!$B$5:$B$604,"&lt;="&amp;KR$3,Urlaub!$C$5:$C$604,"&gt;="&amp;KR$3)&gt;0,1,0))</f>
        <v>0</v>
      </c>
      <c r="KS38" s="19" t="n">
        <f aca="false">IF($A38="",0,IF(COUNTIFS(Urlaub!$A$5:$A$604,$A38,Urlaub!$B$5:$B$604,"&lt;="&amp;KS$3,Urlaub!$C$5:$C$604,"&gt;="&amp;KS$3)&gt;0,1,0))</f>
        <v>0</v>
      </c>
      <c r="KT38" s="19" t="n">
        <f aca="false">IF($A38="",0,IF(COUNTIFS(Urlaub!$A$5:$A$604,$A38,Urlaub!$B$5:$B$604,"&lt;="&amp;KT$3,Urlaub!$C$5:$C$604,"&gt;="&amp;KT$3)&gt;0,1,0))</f>
        <v>0</v>
      </c>
      <c r="KU38" s="19" t="n">
        <f aca="false">IF($A38="",0,IF(COUNTIFS(Urlaub!$A$5:$A$604,$A38,Urlaub!$B$5:$B$604,"&lt;="&amp;KU$3,Urlaub!$C$5:$C$604,"&gt;="&amp;KU$3)&gt;0,1,0))</f>
        <v>0</v>
      </c>
      <c r="KV38" s="19" t="n">
        <f aca="false">IF($A38="",0,IF(COUNTIFS(Urlaub!$A$5:$A$604,$A38,Urlaub!$B$5:$B$604,"&lt;="&amp;KV$3,Urlaub!$C$5:$C$604,"&gt;="&amp;KV$3)&gt;0,1,0))</f>
        <v>0</v>
      </c>
      <c r="KW38" s="19" t="n">
        <f aca="false">IF($A38="",0,IF(COUNTIFS(Urlaub!$A$5:$A$604,$A38,Urlaub!$B$5:$B$604,"&lt;="&amp;KW$3,Urlaub!$C$5:$C$604,"&gt;="&amp;KW$3)&gt;0,1,0))</f>
        <v>0</v>
      </c>
      <c r="KX38" s="19" t="n">
        <f aca="false">IF($A38="",0,IF(COUNTIFS(Urlaub!$A$5:$A$604,$A38,Urlaub!$B$5:$B$604,"&lt;="&amp;KX$3,Urlaub!$C$5:$C$604,"&gt;="&amp;KX$3)&gt;0,1,0))</f>
        <v>0</v>
      </c>
      <c r="KY38" s="19" t="n">
        <f aca="false">IF($A38="",0,IF(COUNTIFS(Urlaub!$A$5:$A$604,$A38,Urlaub!$B$5:$B$604,"&lt;="&amp;KY$3,Urlaub!$C$5:$C$604,"&gt;="&amp;KY$3)&gt;0,1,0))</f>
        <v>0</v>
      </c>
      <c r="KZ38" s="19" t="n">
        <f aca="false">IF($A38="",0,IF(COUNTIFS(Urlaub!$A$5:$A$604,$A38,Urlaub!$B$5:$B$604,"&lt;="&amp;KZ$3,Urlaub!$C$5:$C$604,"&gt;="&amp;KZ$3)&gt;0,1,0))</f>
        <v>0</v>
      </c>
      <c r="LA38" s="19" t="n">
        <f aca="false">IF($A38="",0,IF(COUNTIFS(Urlaub!$A$5:$A$604,$A38,Urlaub!$B$5:$B$604,"&lt;="&amp;LA$3,Urlaub!$C$5:$C$604,"&gt;="&amp;LA$3)&gt;0,1,0))</f>
        <v>0</v>
      </c>
      <c r="LB38" s="19" t="n">
        <f aca="false">IF($A38="",0,IF(COUNTIFS(Urlaub!$A$5:$A$604,$A38,Urlaub!$B$5:$B$604,"&lt;="&amp;LB$3,Urlaub!$C$5:$C$604,"&gt;="&amp;LB$3)&gt;0,1,0))</f>
        <v>0</v>
      </c>
      <c r="LC38" s="19" t="n">
        <f aca="false">IF($A38="",0,IF(COUNTIFS(Urlaub!$A$5:$A$604,$A38,Urlaub!$B$5:$B$604,"&lt;="&amp;LC$3,Urlaub!$C$5:$C$604,"&gt;="&amp;LC$3)&gt;0,1,0))</f>
        <v>0</v>
      </c>
      <c r="LD38" s="19" t="n">
        <f aca="false">IF($A38="",0,IF(COUNTIFS(Urlaub!$A$5:$A$604,$A38,Urlaub!$B$5:$B$604,"&lt;="&amp;LD$3,Urlaub!$C$5:$C$604,"&gt;="&amp;LD$3)&gt;0,1,0))</f>
        <v>0</v>
      </c>
      <c r="LE38" s="19" t="n">
        <f aca="false">IF($A38="",0,IF(COUNTIFS(Urlaub!$A$5:$A$604,$A38,Urlaub!$B$5:$B$604,"&lt;="&amp;LE$3,Urlaub!$C$5:$C$604,"&gt;="&amp;LE$3)&gt;0,1,0))</f>
        <v>0</v>
      </c>
      <c r="LF38" s="19" t="n">
        <f aca="false">IF($A38="",0,IF(COUNTIFS(Urlaub!$A$5:$A$604,$A38,Urlaub!$B$5:$B$604,"&lt;="&amp;LF$3,Urlaub!$C$5:$C$604,"&gt;="&amp;LF$3)&gt;0,1,0))</f>
        <v>0</v>
      </c>
      <c r="LG38" s="19" t="n">
        <f aca="false">IF($A38="",0,IF(COUNTIFS(Urlaub!$A$5:$A$604,$A38,Urlaub!$B$5:$B$604,"&lt;="&amp;LG$3,Urlaub!$C$5:$C$604,"&gt;="&amp;LG$3)&gt;0,1,0))</f>
        <v>0</v>
      </c>
      <c r="LH38" s="19" t="n">
        <f aca="false">IF($A38="",0,IF(COUNTIFS(Urlaub!$A$5:$A$604,$A38,Urlaub!$B$5:$B$604,"&lt;="&amp;LH$3,Urlaub!$C$5:$C$604,"&gt;="&amp;LH$3)&gt;0,1,0))</f>
        <v>0</v>
      </c>
      <c r="LI38" s="19" t="n">
        <f aca="false">IF($A38="",0,IF(COUNTIFS(Urlaub!$A$5:$A$604,$A38,Urlaub!$B$5:$B$604,"&lt;="&amp;LI$3,Urlaub!$C$5:$C$604,"&gt;="&amp;LI$3)&gt;0,1,0))</f>
        <v>0</v>
      </c>
      <c r="LJ38" s="19" t="n">
        <f aca="false">IF($A38="",0,IF(COUNTIFS(Urlaub!$A$5:$A$604,$A38,Urlaub!$B$5:$B$604,"&lt;="&amp;LJ$3,Urlaub!$C$5:$C$604,"&gt;="&amp;LJ$3)&gt;0,1,0))</f>
        <v>0</v>
      </c>
      <c r="LK38" s="19" t="n">
        <f aca="false">IF($A38="",0,IF(COUNTIFS(Urlaub!$A$5:$A$604,$A38,Urlaub!$B$5:$B$604,"&lt;="&amp;LK$3,Urlaub!$C$5:$C$604,"&gt;="&amp;LK$3)&gt;0,1,0))</f>
        <v>0</v>
      </c>
      <c r="LL38" s="19" t="n">
        <f aca="false">IF($A38="",0,IF(COUNTIFS(Urlaub!$A$5:$A$604,$A38,Urlaub!$B$5:$B$604,"&lt;="&amp;LL$3,Urlaub!$C$5:$C$604,"&gt;="&amp;LL$3)&gt;0,1,0))</f>
        <v>0</v>
      </c>
      <c r="LM38" s="19" t="n">
        <f aca="false">IF($A38="",0,IF(COUNTIFS(Urlaub!$A$5:$A$604,$A38,Urlaub!$B$5:$B$604,"&lt;="&amp;LM$3,Urlaub!$C$5:$C$604,"&gt;="&amp;LM$3)&gt;0,1,0))</f>
        <v>0</v>
      </c>
      <c r="LN38" s="19" t="n">
        <f aca="false">IF($A38="",0,IF(COUNTIFS(Urlaub!$A$5:$A$604,$A38,Urlaub!$B$5:$B$604,"&lt;="&amp;LN$3,Urlaub!$C$5:$C$604,"&gt;="&amp;LN$3)&gt;0,1,0))</f>
        <v>0</v>
      </c>
      <c r="LO38" s="19" t="n">
        <f aca="false">IF($A38="",0,IF(COUNTIFS(Urlaub!$A$5:$A$604,$A38,Urlaub!$B$5:$B$604,"&lt;="&amp;LO$3,Urlaub!$C$5:$C$604,"&gt;="&amp;LO$3)&gt;0,1,0))</f>
        <v>0</v>
      </c>
      <c r="LP38" s="19" t="n">
        <f aca="false">IF($A38="",0,IF(COUNTIFS(Urlaub!$A$5:$A$604,$A38,Urlaub!$B$5:$B$604,"&lt;="&amp;LP$3,Urlaub!$C$5:$C$604,"&gt;="&amp;LP$3)&gt;0,1,0))</f>
        <v>0</v>
      </c>
      <c r="LQ38" s="19" t="n">
        <f aca="false">IF($A38="",0,IF(COUNTIFS(Urlaub!$A$5:$A$604,$A38,Urlaub!$B$5:$B$604,"&lt;="&amp;LQ$3,Urlaub!$C$5:$C$604,"&gt;="&amp;LQ$3)&gt;0,1,0))</f>
        <v>0</v>
      </c>
      <c r="LR38" s="19" t="n">
        <f aca="false">IF($A38="",0,IF(COUNTIFS(Urlaub!$A$5:$A$604,$A38,Urlaub!$B$5:$B$604,"&lt;="&amp;LR$3,Urlaub!$C$5:$C$604,"&gt;="&amp;LR$3)&gt;0,1,0))</f>
        <v>0</v>
      </c>
      <c r="LS38" s="19" t="n">
        <f aca="false">IF($A38="",0,IF(COUNTIFS(Urlaub!$A$5:$A$604,$A38,Urlaub!$B$5:$B$604,"&lt;="&amp;LS$3,Urlaub!$C$5:$C$604,"&gt;="&amp;LS$3)&gt;0,1,0))</f>
        <v>0</v>
      </c>
      <c r="LT38" s="19" t="n">
        <f aca="false">IF($A38="",0,IF(COUNTIFS(Urlaub!$A$5:$A$604,$A38,Urlaub!$B$5:$B$604,"&lt;="&amp;LT$3,Urlaub!$C$5:$C$604,"&gt;="&amp;LT$3)&gt;0,1,0))</f>
        <v>0</v>
      </c>
      <c r="LU38" s="19" t="n">
        <f aca="false">IF($A38="",0,IF(COUNTIFS(Urlaub!$A$5:$A$604,$A38,Urlaub!$B$5:$B$604,"&lt;="&amp;LU$3,Urlaub!$C$5:$C$604,"&gt;="&amp;LU$3)&gt;0,1,0))</f>
        <v>0</v>
      </c>
      <c r="LV38" s="19" t="n">
        <f aca="false">IF($A38="",0,IF(COUNTIFS(Urlaub!$A$5:$A$604,$A38,Urlaub!$B$5:$B$604,"&lt;="&amp;LV$3,Urlaub!$C$5:$C$604,"&gt;="&amp;LV$3)&gt;0,1,0))</f>
        <v>0</v>
      </c>
      <c r="LW38" s="19" t="n">
        <f aca="false">IF($A38="",0,IF(COUNTIFS(Urlaub!$A$5:$A$604,$A38,Urlaub!$B$5:$B$604,"&lt;="&amp;LW$3,Urlaub!$C$5:$C$604,"&gt;="&amp;LW$3)&gt;0,1,0))</f>
        <v>0</v>
      </c>
      <c r="LX38" s="19" t="n">
        <f aca="false">IF($A38="",0,IF(COUNTIFS(Urlaub!$A$5:$A$604,$A38,Urlaub!$B$5:$B$604,"&lt;="&amp;LX$3,Urlaub!$C$5:$C$604,"&gt;="&amp;LX$3)&gt;0,1,0))</f>
        <v>0</v>
      </c>
      <c r="LY38" s="19" t="n">
        <f aca="false">IF($A38="",0,IF(COUNTIFS(Urlaub!$A$5:$A$604,$A38,Urlaub!$B$5:$B$604,"&lt;="&amp;LY$3,Urlaub!$C$5:$C$604,"&gt;="&amp;LY$3)&gt;0,1,0))</f>
        <v>0</v>
      </c>
      <c r="LZ38" s="19" t="n">
        <f aca="false">IF($A38="",0,IF(COUNTIFS(Urlaub!$A$5:$A$604,$A38,Urlaub!$B$5:$B$604,"&lt;="&amp;LZ$3,Urlaub!$C$5:$C$604,"&gt;="&amp;LZ$3)&gt;0,1,0))</f>
        <v>0</v>
      </c>
      <c r="MA38" s="19" t="n">
        <f aca="false">IF($A38="",0,IF(COUNTIFS(Urlaub!$A$5:$A$604,$A38,Urlaub!$B$5:$B$604,"&lt;="&amp;MA$3,Urlaub!$C$5:$C$604,"&gt;="&amp;MA$3)&gt;0,1,0))</f>
        <v>0</v>
      </c>
      <c r="MB38" s="19" t="n">
        <f aca="false">IF($A38="",0,IF(COUNTIFS(Urlaub!$A$5:$A$604,$A38,Urlaub!$B$5:$B$604,"&lt;="&amp;MB$3,Urlaub!$C$5:$C$604,"&gt;="&amp;MB$3)&gt;0,1,0))</f>
        <v>0</v>
      </c>
      <c r="MC38" s="19" t="n">
        <f aca="false">IF($A38="",0,IF(COUNTIFS(Urlaub!$A$5:$A$604,$A38,Urlaub!$B$5:$B$604,"&lt;="&amp;MC$3,Urlaub!$C$5:$C$604,"&gt;="&amp;MC$3)&gt;0,1,0))</f>
        <v>0</v>
      </c>
      <c r="MD38" s="19" t="n">
        <f aca="false">IF($A38="",0,IF(COUNTIFS(Urlaub!$A$5:$A$604,$A38,Urlaub!$B$5:$B$604,"&lt;="&amp;MD$3,Urlaub!$C$5:$C$604,"&gt;="&amp;MD$3)&gt;0,1,0))</f>
        <v>0</v>
      </c>
      <c r="ME38" s="19" t="n">
        <f aca="false">IF($A38="",0,IF(COUNTIFS(Urlaub!$A$5:$A$604,$A38,Urlaub!$B$5:$B$604,"&lt;="&amp;ME$3,Urlaub!$C$5:$C$604,"&gt;="&amp;ME$3)&gt;0,1,0))</f>
        <v>0</v>
      </c>
      <c r="MF38" s="19" t="n">
        <f aca="false">IF($A38="",0,IF(COUNTIFS(Urlaub!$A$5:$A$604,$A38,Urlaub!$B$5:$B$604,"&lt;="&amp;MF$3,Urlaub!$C$5:$C$604,"&gt;="&amp;MF$3)&gt;0,1,0))</f>
        <v>0</v>
      </c>
      <c r="MG38" s="19" t="n">
        <f aca="false">IF($A38="",0,IF(COUNTIFS(Urlaub!$A$5:$A$604,$A38,Urlaub!$B$5:$B$604,"&lt;="&amp;MG$3,Urlaub!$C$5:$C$604,"&gt;="&amp;MG$3)&gt;0,1,0))</f>
        <v>0</v>
      </c>
      <c r="MH38" s="19" t="n">
        <f aca="false">IF($A38="",0,IF(COUNTIFS(Urlaub!$A$5:$A$604,$A38,Urlaub!$B$5:$B$604,"&lt;="&amp;MH$3,Urlaub!$C$5:$C$604,"&gt;="&amp;MH$3)&gt;0,1,0))</f>
        <v>0</v>
      </c>
      <c r="MI38" s="19" t="n">
        <f aca="false">IF($A38="",0,IF(COUNTIFS(Urlaub!$A$5:$A$604,$A38,Urlaub!$B$5:$B$604,"&lt;="&amp;MI$3,Urlaub!$C$5:$C$604,"&gt;="&amp;MI$3)&gt;0,1,0))</f>
        <v>0</v>
      </c>
      <c r="MJ38" s="19" t="n">
        <f aca="false">IF($A38="",0,IF(COUNTIFS(Urlaub!$A$5:$A$604,$A38,Urlaub!$B$5:$B$604,"&lt;="&amp;MJ$3,Urlaub!$C$5:$C$604,"&gt;="&amp;MJ$3)&gt;0,1,0))</f>
        <v>0</v>
      </c>
      <c r="MK38" s="19" t="n">
        <f aca="false">IF($A38="",0,IF(COUNTIFS(Urlaub!$A$5:$A$604,$A38,Urlaub!$B$5:$B$604,"&lt;="&amp;MK$3,Urlaub!$C$5:$C$604,"&gt;="&amp;MK$3)&gt;0,1,0))</f>
        <v>0</v>
      </c>
      <c r="ML38" s="19" t="n">
        <f aca="false">IF($A38="",0,IF(COUNTIFS(Urlaub!$A$5:$A$604,$A38,Urlaub!$B$5:$B$604,"&lt;="&amp;ML$3,Urlaub!$C$5:$C$604,"&gt;="&amp;ML$3)&gt;0,1,0))</f>
        <v>0</v>
      </c>
      <c r="MM38" s="19" t="n">
        <f aca="false">IF($A38="",0,IF(COUNTIFS(Urlaub!$A$5:$A$604,$A38,Urlaub!$B$5:$B$604,"&lt;="&amp;MM$3,Urlaub!$C$5:$C$604,"&gt;="&amp;MM$3)&gt;0,1,0))</f>
        <v>0</v>
      </c>
      <c r="MN38" s="19" t="n">
        <f aca="false">IF($A38="",0,IF(COUNTIFS(Urlaub!$A$5:$A$604,$A38,Urlaub!$B$5:$B$604,"&lt;="&amp;MN$3,Urlaub!$C$5:$C$604,"&gt;="&amp;MN$3)&gt;0,1,0))</f>
        <v>0</v>
      </c>
      <c r="MO38" s="19" t="n">
        <f aca="false">IF($A38="",0,IF(COUNTIFS(Urlaub!$A$5:$A$604,$A38,Urlaub!$B$5:$B$604,"&lt;="&amp;MO$3,Urlaub!$C$5:$C$604,"&gt;="&amp;MO$3)&gt;0,1,0))</f>
        <v>0</v>
      </c>
      <c r="MP38" s="19" t="n">
        <f aca="false">IF($A38="",0,IF(COUNTIFS(Urlaub!$A$5:$A$604,$A38,Urlaub!$B$5:$B$604,"&lt;="&amp;MP$3,Urlaub!$C$5:$C$604,"&gt;="&amp;MP$3)&gt;0,1,0))</f>
        <v>0</v>
      </c>
      <c r="MQ38" s="19" t="n">
        <f aca="false">IF($A38="",0,IF(COUNTIFS(Urlaub!$A$5:$A$604,$A38,Urlaub!$B$5:$B$604,"&lt;="&amp;MQ$3,Urlaub!$C$5:$C$604,"&gt;="&amp;MQ$3)&gt;0,1,0))</f>
        <v>0</v>
      </c>
      <c r="MR38" s="19" t="n">
        <f aca="false">IF($A38="",0,IF(COUNTIFS(Urlaub!$A$5:$A$604,$A38,Urlaub!$B$5:$B$604,"&lt;="&amp;MR$3,Urlaub!$C$5:$C$604,"&gt;="&amp;MR$3)&gt;0,1,0))</f>
        <v>0</v>
      </c>
      <c r="MS38" s="19" t="n">
        <f aca="false">IF($A38="",0,IF(COUNTIFS(Urlaub!$A$5:$A$604,$A38,Urlaub!$B$5:$B$604,"&lt;="&amp;MS$3,Urlaub!$C$5:$C$604,"&gt;="&amp;MS$3)&gt;0,1,0))</f>
        <v>0</v>
      </c>
      <c r="MT38" s="19" t="n">
        <f aca="false">IF($A38="",0,IF(COUNTIFS(Urlaub!$A$5:$A$604,$A38,Urlaub!$B$5:$B$604,"&lt;="&amp;MT$3,Urlaub!$C$5:$C$604,"&gt;="&amp;MT$3)&gt;0,1,0))</f>
        <v>0</v>
      </c>
      <c r="MU38" s="19" t="n">
        <f aca="false">IF($A38="",0,IF(COUNTIFS(Urlaub!$A$5:$A$604,$A38,Urlaub!$B$5:$B$604,"&lt;="&amp;MU$3,Urlaub!$C$5:$C$604,"&gt;="&amp;MU$3)&gt;0,1,0))</f>
        <v>0</v>
      </c>
      <c r="MV38" s="19" t="n">
        <f aca="false">IF($A38="",0,IF(COUNTIFS(Urlaub!$A$5:$A$604,$A38,Urlaub!$B$5:$B$604,"&lt;="&amp;MV$3,Urlaub!$C$5:$C$604,"&gt;="&amp;MV$3)&gt;0,1,0))</f>
        <v>0</v>
      </c>
      <c r="MW38" s="19" t="n">
        <f aca="false">IF($A38="",0,IF(COUNTIFS(Urlaub!$A$5:$A$604,$A38,Urlaub!$B$5:$B$604,"&lt;="&amp;MW$3,Urlaub!$C$5:$C$604,"&gt;="&amp;MW$3)&gt;0,1,0))</f>
        <v>0</v>
      </c>
      <c r="MX38" s="19" t="n">
        <f aca="false">IF($A38="",0,IF(COUNTIFS(Urlaub!$A$5:$A$604,$A38,Urlaub!$B$5:$B$604,"&lt;="&amp;MX$3,Urlaub!$C$5:$C$604,"&gt;="&amp;MX$3)&gt;0,1,0))</f>
        <v>0</v>
      </c>
      <c r="MY38" s="19" t="n">
        <f aca="false">IF($A38="",0,IF(COUNTIFS(Urlaub!$A$5:$A$604,$A38,Urlaub!$B$5:$B$604,"&lt;="&amp;MY$3,Urlaub!$C$5:$C$604,"&gt;="&amp;MY$3)&gt;0,1,0))</f>
        <v>0</v>
      </c>
      <c r="MZ38" s="19" t="n">
        <f aca="false">IF($A38="",0,IF(COUNTIFS(Urlaub!$A$5:$A$604,$A38,Urlaub!$B$5:$B$604,"&lt;="&amp;MZ$3,Urlaub!$C$5:$C$604,"&gt;="&amp;MZ$3)&gt;0,1,0))</f>
        <v>0</v>
      </c>
      <c r="NA38" s="19" t="n">
        <f aca="false">IF($A38="",0,IF(COUNTIFS(Urlaub!$A$5:$A$604,$A38,Urlaub!$B$5:$B$604,"&lt;="&amp;NA$3,Urlaub!$C$5:$C$604,"&gt;="&amp;NA$3)&gt;0,1,0))</f>
        <v>0</v>
      </c>
      <c r="NB38" s="19" t="n">
        <f aca="false">IF($A38="",0,IF(COUNTIFS(Urlaub!$A$5:$A$604,$A38,Urlaub!$B$5:$B$604,"&lt;="&amp;NB$3,Urlaub!$C$5:$C$604,"&gt;="&amp;NB$3)&gt;0,1,0))</f>
        <v>0</v>
      </c>
      <c r="NC38" s="19" t="n">
        <f aca="false">IF($A38="",0,IF(COUNTIFS(Urlaub!$A$5:$A$604,$A38,Urlaub!$B$5:$B$604,"&lt;="&amp;NC$3,Urlaub!$C$5:$C$604,"&gt;="&amp;NC$3)&gt;0,1,0))</f>
        <v>0</v>
      </c>
      <c r="ND38" s="19" t="n">
        <f aca="false">IF($A38="",0,IF(COUNTIFS(Urlaub!$A$5:$A$604,$A38,Urlaub!$B$5:$B$604,"&lt;="&amp;ND$3,Urlaub!$C$5:$C$604,"&gt;="&amp;ND$3)&gt;0,1,0))</f>
        <v>0</v>
      </c>
      <c r="NE38" s="19" t="n">
        <f aca="false">IF($A38="",0,IF(COUNTIFS(Urlaub!$A$5:$A$604,$A38,Urlaub!$B$5:$B$604,"&lt;="&amp;NE$3,Urlaub!$C$5:$C$604,"&gt;="&amp;NE$3)&gt;0,1,0))</f>
        <v>0</v>
      </c>
      <c r="NF38" s="19" t="n">
        <f aca="false">IF($A38="",0,IF(COUNTIFS(Urlaub!$A$5:$A$604,$A38,Urlaub!$B$5:$B$604,"&lt;="&amp;NF$3,Urlaub!$C$5:$C$604,"&gt;="&amp;NF$3)&gt;0,1,0))</f>
        <v>0</v>
      </c>
      <c r="NG38" s="19" t="n">
        <f aca="false">IF($A38="",0,IF(COUNTIFS(Urlaub!$A$5:$A$604,$A38,Urlaub!$B$5:$B$604,"&lt;="&amp;NG$3,Urlaub!$C$5:$C$604,"&gt;="&amp;NG$3)&gt;0,1,0))</f>
        <v>0</v>
      </c>
      <c r="NH38" s="19" t="n">
        <f aca="false">IF($A38="",0,IF(COUNTIFS(Urlaub!$A$5:$A$604,$A38,Urlaub!$B$5:$B$604,"&lt;="&amp;NH$3,Urlaub!$C$5:$C$604,"&gt;="&amp;NH$3)&gt;0,1,0))</f>
        <v>0</v>
      </c>
    </row>
    <row r="39" customFormat="false" ht="15" hidden="false" customHeight="false" outlineLevel="0" collapsed="false">
      <c r="A39" s="5" t="str">
        <f aca="false">IF(Team!A39="","",Team!A39)</f>
        <v/>
      </c>
      <c r="B39" s="8" t="str">
        <f aca="false">IF(Team!B39="","",Team!B39)</f>
        <v/>
      </c>
      <c r="C39" s="8" t="str">
        <f aca="false">IF(Team!C39="","",Team!C39)</f>
        <v/>
      </c>
      <c r="D39" s="8" t="str">
        <f aca="false">IF(Team!D39="","",Team!D39)</f>
        <v/>
      </c>
      <c r="E39" s="8" t="str">
        <f aca="false">IF(Team!E39="","",Team!E39)</f>
        <v/>
      </c>
      <c r="F39" s="8" t="str">
        <f aca="false">IF(Team!F39="","",Team!F39)</f>
        <v/>
      </c>
      <c r="G39" s="19" t="n">
        <f aca="false">IF($A39="",0,IF(COUNTIFS(Urlaub!$A$5:$A$604,$A39,Urlaub!$B$5:$B$604,"&lt;="&amp;G$3,Urlaub!$C$5:$C$604,"&gt;="&amp;G$3)&gt;0,1,0))</f>
        <v>0</v>
      </c>
      <c r="H39" s="19" t="n">
        <f aca="false">IF($A39="",0,IF(COUNTIFS(Urlaub!$A$5:$A$604,$A39,Urlaub!$B$5:$B$604,"&lt;="&amp;H$3,Urlaub!$C$5:$C$604,"&gt;="&amp;H$3)&gt;0,1,0))</f>
        <v>0</v>
      </c>
      <c r="I39" s="19" t="n">
        <f aca="false">IF($A39="",0,IF(COUNTIFS(Urlaub!$A$5:$A$604,$A39,Urlaub!$B$5:$B$604,"&lt;="&amp;I$3,Urlaub!$C$5:$C$604,"&gt;="&amp;I$3)&gt;0,1,0))</f>
        <v>0</v>
      </c>
      <c r="J39" s="19" t="n">
        <f aca="false">IF($A39="",0,IF(COUNTIFS(Urlaub!$A$5:$A$604,$A39,Urlaub!$B$5:$B$604,"&lt;="&amp;J$3,Urlaub!$C$5:$C$604,"&gt;="&amp;J$3)&gt;0,1,0))</f>
        <v>0</v>
      </c>
      <c r="K39" s="19" t="n">
        <f aca="false">IF($A39="",0,IF(COUNTIFS(Urlaub!$A$5:$A$604,$A39,Urlaub!$B$5:$B$604,"&lt;="&amp;K$3,Urlaub!$C$5:$C$604,"&gt;="&amp;K$3)&gt;0,1,0))</f>
        <v>0</v>
      </c>
      <c r="L39" s="19" t="n">
        <f aca="false">IF($A39="",0,IF(COUNTIFS(Urlaub!$A$5:$A$604,$A39,Urlaub!$B$5:$B$604,"&lt;="&amp;L$3,Urlaub!$C$5:$C$604,"&gt;="&amp;L$3)&gt;0,1,0))</f>
        <v>0</v>
      </c>
      <c r="M39" s="19" t="n">
        <f aca="false">IF($A39="",0,IF(COUNTIFS(Urlaub!$A$5:$A$604,$A39,Urlaub!$B$5:$B$604,"&lt;="&amp;M$3,Urlaub!$C$5:$C$604,"&gt;="&amp;M$3)&gt;0,1,0))</f>
        <v>0</v>
      </c>
      <c r="N39" s="19" t="n">
        <f aca="false">IF($A39="",0,IF(COUNTIFS(Urlaub!$A$5:$A$604,$A39,Urlaub!$B$5:$B$604,"&lt;="&amp;N$3,Urlaub!$C$5:$C$604,"&gt;="&amp;N$3)&gt;0,1,0))</f>
        <v>0</v>
      </c>
      <c r="O39" s="19" t="n">
        <f aca="false">IF($A39="",0,IF(COUNTIFS(Urlaub!$A$5:$A$604,$A39,Urlaub!$B$5:$B$604,"&lt;="&amp;O$3,Urlaub!$C$5:$C$604,"&gt;="&amp;O$3)&gt;0,1,0))</f>
        <v>0</v>
      </c>
      <c r="P39" s="19" t="n">
        <f aca="false">IF($A39="",0,IF(COUNTIFS(Urlaub!$A$5:$A$604,$A39,Urlaub!$B$5:$B$604,"&lt;="&amp;P$3,Urlaub!$C$5:$C$604,"&gt;="&amp;P$3)&gt;0,1,0))</f>
        <v>0</v>
      </c>
      <c r="Q39" s="19" t="n">
        <f aca="false">IF($A39="",0,IF(COUNTIFS(Urlaub!$A$5:$A$604,$A39,Urlaub!$B$5:$B$604,"&lt;="&amp;Q$3,Urlaub!$C$5:$C$604,"&gt;="&amp;Q$3)&gt;0,1,0))</f>
        <v>0</v>
      </c>
      <c r="R39" s="19" t="n">
        <f aca="false">IF($A39="",0,IF(COUNTIFS(Urlaub!$A$5:$A$604,$A39,Urlaub!$B$5:$B$604,"&lt;="&amp;R$3,Urlaub!$C$5:$C$604,"&gt;="&amp;R$3)&gt;0,1,0))</f>
        <v>0</v>
      </c>
      <c r="S39" s="19" t="n">
        <f aca="false">IF($A39="",0,IF(COUNTIFS(Urlaub!$A$5:$A$604,$A39,Urlaub!$B$5:$B$604,"&lt;="&amp;S$3,Urlaub!$C$5:$C$604,"&gt;="&amp;S$3)&gt;0,1,0))</f>
        <v>0</v>
      </c>
      <c r="T39" s="19" t="n">
        <f aca="false">IF($A39="",0,IF(COUNTIFS(Urlaub!$A$5:$A$604,$A39,Urlaub!$B$5:$B$604,"&lt;="&amp;T$3,Urlaub!$C$5:$C$604,"&gt;="&amp;T$3)&gt;0,1,0))</f>
        <v>0</v>
      </c>
      <c r="U39" s="19" t="n">
        <f aca="false">IF($A39="",0,IF(COUNTIFS(Urlaub!$A$5:$A$604,$A39,Urlaub!$B$5:$B$604,"&lt;="&amp;U$3,Urlaub!$C$5:$C$604,"&gt;="&amp;U$3)&gt;0,1,0))</f>
        <v>0</v>
      </c>
      <c r="V39" s="19" t="n">
        <f aca="false">IF($A39="",0,IF(COUNTIFS(Urlaub!$A$5:$A$604,$A39,Urlaub!$B$5:$B$604,"&lt;="&amp;V$3,Urlaub!$C$5:$C$604,"&gt;="&amp;V$3)&gt;0,1,0))</f>
        <v>0</v>
      </c>
      <c r="W39" s="19" t="n">
        <f aca="false">IF($A39="",0,IF(COUNTIFS(Urlaub!$A$5:$A$604,$A39,Urlaub!$B$5:$B$604,"&lt;="&amp;W$3,Urlaub!$C$5:$C$604,"&gt;="&amp;W$3)&gt;0,1,0))</f>
        <v>0</v>
      </c>
      <c r="X39" s="19" t="n">
        <f aca="false">IF($A39="",0,IF(COUNTIFS(Urlaub!$A$5:$A$604,$A39,Urlaub!$B$5:$B$604,"&lt;="&amp;X$3,Urlaub!$C$5:$C$604,"&gt;="&amp;X$3)&gt;0,1,0))</f>
        <v>0</v>
      </c>
      <c r="Y39" s="19" t="n">
        <f aca="false">IF($A39="",0,IF(COUNTIFS(Urlaub!$A$5:$A$604,$A39,Urlaub!$B$5:$B$604,"&lt;="&amp;Y$3,Urlaub!$C$5:$C$604,"&gt;="&amp;Y$3)&gt;0,1,0))</f>
        <v>0</v>
      </c>
      <c r="Z39" s="19" t="n">
        <f aca="false">IF($A39="",0,IF(COUNTIFS(Urlaub!$A$5:$A$604,$A39,Urlaub!$B$5:$B$604,"&lt;="&amp;Z$3,Urlaub!$C$5:$C$604,"&gt;="&amp;Z$3)&gt;0,1,0))</f>
        <v>0</v>
      </c>
      <c r="AA39" s="19" t="n">
        <f aca="false">IF($A39="",0,IF(COUNTIFS(Urlaub!$A$5:$A$604,$A39,Urlaub!$B$5:$B$604,"&lt;="&amp;AA$3,Urlaub!$C$5:$C$604,"&gt;="&amp;AA$3)&gt;0,1,0))</f>
        <v>0</v>
      </c>
      <c r="AB39" s="19" t="n">
        <f aca="false">IF($A39="",0,IF(COUNTIFS(Urlaub!$A$5:$A$604,$A39,Urlaub!$B$5:$B$604,"&lt;="&amp;AB$3,Urlaub!$C$5:$C$604,"&gt;="&amp;AB$3)&gt;0,1,0))</f>
        <v>0</v>
      </c>
      <c r="AC39" s="19" t="n">
        <f aca="false">IF($A39="",0,IF(COUNTIFS(Urlaub!$A$5:$A$604,$A39,Urlaub!$B$5:$B$604,"&lt;="&amp;AC$3,Urlaub!$C$5:$C$604,"&gt;="&amp;AC$3)&gt;0,1,0))</f>
        <v>0</v>
      </c>
      <c r="AD39" s="19" t="n">
        <f aca="false">IF($A39="",0,IF(COUNTIFS(Urlaub!$A$5:$A$604,$A39,Urlaub!$B$5:$B$604,"&lt;="&amp;AD$3,Urlaub!$C$5:$C$604,"&gt;="&amp;AD$3)&gt;0,1,0))</f>
        <v>0</v>
      </c>
      <c r="AE39" s="19" t="n">
        <f aca="false">IF($A39="",0,IF(COUNTIFS(Urlaub!$A$5:$A$604,$A39,Urlaub!$B$5:$B$604,"&lt;="&amp;AE$3,Urlaub!$C$5:$C$604,"&gt;="&amp;AE$3)&gt;0,1,0))</f>
        <v>0</v>
      </c>
      <c r="AF39" s="19" t="n">
        <f aca="false">IF($A39="",0,IF(COUNTIFS(Urlaub!$A$5:$A$604,$A39,Urlaub!$B$5:$B$604,"&lt;="&amp;AF$3,Urlaub!$C$5:$C$604,"&gt;="&amp;AF$3)&gt;0,1,0))</f>
        <v>0</v>
      </c>
      <c r="AG39" s="19" t="n">
        <f aca="false">IF($A39="",0,IF(COUNTIFS(Urlaub!$A$5:$A$604,$A39,Urlaub!$B$5:$B$604,"&lt;="&amp;AG$3,Urlaub!$C$5:$C$604,"&gt;="&amp;AG$3)&gt;0,1,0))</f>
        <v>0</v>
      </c>
      <c r="AH39" s="19" t="n">
        <f aca="false">IF($A39="",0,IF(COUNTIFS(Urlaub!$A$5:$A$604,$A39,Urlaub!$B$5:$B$604,"&lt;="&amp;AH$3,Urlaub!$C$5:$C$604,"&gt;="&amp;AH$3)&gt;0,1,0))</f>
        <v>0</v>
      </c>
      <c r="AI39" s="19" t="n">
        <f aca="false">IF($A39="",0,IF(COUNTIFS(Urlaub!$A$5:$A$604,$A39,Urlaub!$B$5:$B$604,"&lt;="&amp;AI$3,Urlaub!$C$5:$C$604,"&gt;="&amp;AI$3)&gt;0,1,0))</f>
        <v>0</v>
      </c>
      <c r="AJ39" s="19" t="n">
        <f aca="false">IF($A39="",0,IF(COUNTIFS(Urlaub!$A$5:$A$604,$A39,Urlaub!$B$5:$B$604,"&lt;="&amp;AJ$3,Urlaub!$C$5:$C$604,"&gt;="&amp;AJ$3)&gt;0,1,0))</f>
        <v>0</v>
      </c>
      <c r="AK39" s="19" t="n">
        <f aca="false">IF($A39="",0,IF(COUNTIFS(Urlaub!$A$5:$A$604,$A39,Urlaub!$B$5:$B$604,"&lt;="&amp;AK$3,Urlaub!$C$5:$C$604,"&gt;="&amp;AK$3)&gt;0,1,0))</f>
        <v>0</v>
      </c>
      <c r="AL39" s="19" t="n">
        <f aca="false">IF($A39="",0,IF(COUNTIFS(Urlaub!$A$5:$A$604,$A39,Urlaub!$B$5:$B$604,"&lt;="&amp;AL$3,Urlaub!$C$5:$C$604,"&gt;="&amp;AL$3)&gt;0,1,0))</f>
        <v>0</v>
      </c>
      <c r="AM39" s="19" t="n">
        <f aca="false">IF($A39="",0,IF(COUNTIFS(Urlaub!$A$5:$A$604,$A39,Urlaub!$B$5:$B$604,"&lt;="&amp;AM$3,Urlaub!$C$5:$C$604,"&gt;="&amp;AM$3)&gt;0,1,0))</f>
        <v>0</v>
      </c>
      <c r="AN39" s="19" t="n">
        <f aca="false">IF($A39="",0,IF(COUNTIFS(Urlaub!$A$5:$A$604,$A39,Urlaub!$B$5:$B$604,"&lt;="&amp;AN$3,Urlaub!$C$5:$C$604,"&gt;="&amp;AN$3)&gt;0,1,0))</f>
        <v>0</v>
      </c>
      <c r="AO39" s="19" t="n">
        <f aca="false">IF($A39="",0,IF(COUNTIFS(Urlaub!$A$5:$A$604,$A39,Urlaub!$B$5:$B$604,"&lt;="&amp;AO$3,Urlaub!$C$5:$C$604,"&gt;="&amp;AO$3)&gt;0,1,0))</f>
        <v>0</v>
      </c>
      <c r="AP39" s="19" t="n">
        <f aca="false">IF($A39="",0,IF(COUNTIFS(Urlaub!$A$5:$A$604,$A39,Urlaub!$B$5:$B$604,"&lt;="&amp;AP$3,Urlaub!$C$5:$C$604,"&gt;="&amp;AP$3)&gt;0,1,0))</f>
        <v>0</v>
      </c>
      <c r="AQ39" s="19" t="n">
        <f aca="false">IF($A39="",0,IF(COUNTIFS(Urlaub!$A$5:$A$604,$A39,Urlaub!$B$5:$B$604,"&lt;="&amp;AQ$3,Urlaub!$C$5:$C$604,"&gt;="&amp;AQ$3)&gt;0,1,0))</f>
        <v>0</v>
      </c>
      <c r="AR39" s="19" t="n">
        <f aca="false">IF($A39="",0,IF(COUNTIFS(Urlaub!$A$5:$A$604,$A39,Urlaub!$B$5:$B$604,"&lt;="&amp;AR$3,Urlaub!$C$5:$C$604,"&gt;="&amp;AR$3)&gt;0,1,0))</f>
        <v>0</v>
      </c>
      <c r="AS39" s="19" t="n">
        <f aca="false">IF($A39="",0,IF(COUNTIFS(Urlaub!$A$5:$A$604,$A39,Urlaub!$B$5:$B$604,"&lt;="&amp;AS$3,Urlaub!$C$5:$C$604,"&gt;="&amp;AS$3)&gt;0,1,0))</f>
        <v>0</v>
      </c>
      <c r="AT39" s="19" t="n">
        <f aca="false">IF($A39="",0,IF(COUNTIFS(Urlaub!$A$5:$A$604,$A39,Urlaub!$B$5:$B$604,"&lt;="&amp;AT$3,Urlaub!$C$5:$C$604,"&gt;="&amp;AT$3)&gt;0,1,0))</f>
        <v>0</v>
      </c>
      <c r="AU39" s="19" t="n">
        <f aca="false">IF($A39="",0,IF(COUNTIFS(Urlaub!$A$5:$A$604,$A39,Urlaub!$B$5:$B$604,"&lt;="&amp;AU$3,Urlaub!$C$5:$C$604,"&gt;="&amp;AU$3)&gt;0,1,0))</f>
        <v>0</v>
      </c>
      <c r="AV39" s="19" t="n">
        <f aca="false">IF($A39="",0,IF(COUNTIFS(Urlaub!$A$5:$A$604,$A39,Urlaub!$B$5:$B$604,"&lt;="&amp;AV$3,Urlaub!$C$5:$C$604,"&gt;="&amp;AV$3)&gt;0,1,0))</f>
        <v>0</v>
      </c>
      <c r="AW39" s="19" t="n">
        <f aca="false">IF($A39="",0,IF(COUNTIFS(Urlaub!$A$5:$A$604,$A39,Urlaub!$B$5:$B$604,"&lt;="&amp;AW$3,Urlaub!$C$5:$C$604,"&gt;="&amp;AW$3)&gt;0,1,0))</f>
        <v>0</v>
      </c>
      <c r="AX39" s="19" t="n">
        <f aca="false">IF($A39="",0,IF(COUNTIFS(Urlaub!$A$5:$A$604,$A39,Urlaub!$B$5:$B$604,"&lt;="&amp;AX$3,Urlaub!$C$5:$C$604,"&gt;="&amp;AX$3)&gt;0,1,0))</f>
        <v>0</v>
      </c>
      <c r="AY39" s="19" t="n">
        <f aca="false">IF($A39="",0,IF(COUNTIFS(Urlaub!$A$5:$A$604,$A39,Urlaub!$B$5:$B$604,"&lt;="&amp;AY$3,Urlaub!$C$5:$C$604,"&gt;="&amp;AY$3)&gt;0,1,0))</f>
        <v>0</v>
      </c>
      <c r="AZ39" s="19" t="n">
        <f aca="false">IF($A39="",0,IF(COUNTIFS(Urlaub!$A$5:$A$604,$A39,Urlaub!$B$5:$B$604,"&lt;="&amp;AZ$3,Urlaub!$C$5:$C$604,"&gt;="&amp;AZ$3)&gt;0,1,0))</f>
        <v>0</v>
      </c>
      <c r="BA39" s="19" t="n">
        <f aca="false">IF($A39="",0,IF(COUNTIFS(Urlaub!$A$5:$A$604,$A39,Urlaub!$B$5:$B$604,"&lt;="&amp;BA$3,Urlaub!$C$5:$C$604,"&gt;="&amp;BA$3)&gt;0,1,0))</f>
        <v>0</v>
      </c>
      <c r="BB39" s="19" t="n">
        <f aca="false">IF($A39="",0,IF(COUNTIFS(Urlaub!$A$5:$A$604,$A39,Urlaub!$B$5:$B$604,"&lt;="&amp;BB$3,Urlaub!$C$5:$C$604,"&gt;="&amp;BB$3)&gt;0,1,0))</f>
        <v>0</v>
      </c>
      <c r="BC39" s="19" t="n">
        <f aca="false">IF($A39="",0,IF(COUNTIFS(Urlaub!$A$5:$A$604,$A39,Urlaub!$B$5:$B$604,"&lt;="&amp;BC$3,Urlaub!$C$5:$C$604,"&gt;="&amp;BC$3)&gt;0,1,0))</f>
        <v>0</v>
      </c>
      <c r="BD39" s="19" t="n">
        <f aca="false">IF($A39="",0,IF(COUNTIFS(Urlaub!$A$5:$A$604,$A39,Urlaub!$B$5:$B$604,"&lt;="&amp;BD$3,Urlaub!$C$5:$C$604,"&gt;="&amp;BD$3)&gt;0,1,0))</f>
        <v>0</v>
      </c>
      <c r="BE39" s="19" t="n">
        <f aca="false">IF($A39="",0,IF(COUNTIFS(Urlaub!$A$5:$A$604,$A39,Urlaub!$B$5:$B$604,"&lt;="&amp;BE$3,Urlaub!$C$5:$C$604,"&gt;="&amp;BE$3)&gt;0,1,0))</f>
        <v>0</v>
      </c>
      <c r="BF39" s="19" t="n">
        <f aca="false">IF($A39="",0,IF(COUNTIFS(Urlaub!$A$5:$A$604,$A39,Urlaub!$B$5:$B$604,"&lt;="&amp;BF$3,Urlaub!$C$5:$C$604,"&gt;="&amp;BF$3)&gt;0,1,0))</f>
        <v>0</v>
      </c>
      <c r="BG39" s="19" t="n">
        <f aca="false">IF($A39="",0,IF(COUNTIFS(Urlaub!$A$5:$A$604,$A39,Urlaub!$B$5:$B$604,"&lt;="&amp;BG$3,Urlaub!$C$5:$C$604,"&gt;="&amp;BG$3)&gt;0,1,0))</f>
        <v>0</v>
      </c>
      <c r="BH39" s="19" t="n">
        <f aca="false">IF($A39="",0,IF(COUNTIFS(Urlaub!$A$5:$A$604,$A39,Urlaub!$B$5:$B$604,"&lt;="&amp;BH$3,Urlaub!$C$5:$C$604,"&gt;="&amp;BH$3)&gt;0,1,0))</f>
        <v>0</v>
      </c>
      <c r="BI39" s="19" t="n">
        <f aca="false">IF($A39="",0,IF(COUNTIFS(Urlaub!$A$5:$A$604,$A39,Urlaub!$B$5:$B$604,"&lt;="&amp;BI$3,Urlaub!$C$5:$C$604,"&gt;="&amp;BI$3)&gt;0,1,0))</f>
        <v>0</v>
      </c>
      <c r="BJ39" s="19" t="n">
        <f aca="false">IF($A39="",0,IF(COUNTIFS(Urlaub!$A$5:$A$604,$A39,Urlaub!$B$5:$B$604,"&lt;="&amp;BJ$3,Urlaub!$C$5:$C$604,"&gt;="&amp;BJ$3)&gt;0,1,0))</f>
        <v>0</v>
      </c>
      <c r="BK39" s="19" t="n">
        <f aca="false">IF($A39="",0,IF(COUNTIFS(Urlaub!$A$5:$A$604,$A39,Urlaub!$B$5:$B$604,"&lt;="&amp;BK$3,Urlaub!$C$5:$C$604,"&gt;="&amp;BK$3)&gt;0,1,0))</f>
        <v>0</v>
      </c>
      <c r="BL39" s="19" t="n">
        <f aca="false">IF($A39="",0,IF(COUNTIFS(Urlaub!$A$5:$A$604,$A39,Urlaub!$B$5:$B$604,"&lt;="&amp;BL$3,Urlaub!$C$5:$C$604,"&gt;="&amp;BL$3)&gt;0,1,0))</f>
        <v>0</v>
      </c>
      <c r="BM39" s="19" t="n">
        <f aca="false">IF($A39="",0,IF(COUNTIFS(Urlaub!$A$5:$A$604,$A39,Urlaub!$B$5:$B$604,"&lt;="&amp;BM$3,Urlaub!$C$5:$C$604,"&gt;="&amp;BM$3)&gt;0,1,0))</f>
        <v>0</v>
      </c>
      <c r="BN39" s="19" t="n">
        <f aca="false">IF($A39="",0,IF(COUNTIFS(Urlaub!$A$5:$A$604,$A39,Urlaub!$B$5:$B$604,"&lt;="&amp;BN$3,Urlaub!$C$5:$C$604,"&gt;="&amp;BN$3)&gt;0,1,0))</f>
        <v>0</v>
      </c>
      <c r="BO39" s="19" t="n">
        <f aca="false">IF($A39="",0,IF(COUNTIFS(Urlaub!$A$5:$A$604,$A39,Urlaub!$B$5:$B$604,"&lt;="&amp;BO$3,Urlaub!$C$5:$C$604,"&gt;="&amp;BO$3)&gt;0,1,0))</f>
        <v>0</v>
      </c>
      <c r="BP39" s="19" t="n">
        <f aca="false">IF($A39="",0,IF(COUNTIFS(Urlaub!$A$5:$A$604,$A39,Urlaub!$B$5:$B$604,"&lt;="&amp;BP$3,Urlaub!$C$5:$C$604,"&gt;="&amp;BP$3)&gt;0,1,0))</f>
        <v>0</v>
      </c>
      <c r="BQ39" s="19" t="n">
        <f aca="false">IF($A39="",0,IF(COUNTIFS(Urlaub!$A$5:$A$604,$A39,Urlaub!$B$5:$B$604,"&lt;="&amp;BQ$3,Urlaub!$C$5:$C$604,"&gt;="&amp;BQ$3)&gt;0,1,0))</f>
        <v>0</v>
      </c>
      <c r="BR39" s="19" t="n">
        <f aca="false">IF($A39="",0,IF(COUNTIFS(Urlaub!$A$5:$A$604,$A39,Urlaub!$B$5:$B$604,"&lt;="&amp;BR$3,Urlaub!$C$5:$C$604,"&gt;="&amp;BR$3)&gt;0,1,0))</f>
        <v>0</v>
      </c>
      <c r="BS39" s="19" t="n">
        <f aca="false">IF($A39="",0,IF(COUNTIFS(Urlaub!$A$5:$A$604,$A39,Urlaub!$B$5:$B$604,"&lt;="&amp;BS$3,Urlaub!$C$5:$C$604,"&gt;="&amp;BS$3)&gt;0,1,0))</f>
        <v>0</v>
      </c>
      <c r="BT39" s="19" t="n">
        <f aca="false">IF($A39="",0,IF(COUNTIFS(Urlaub!$A$5:$A$604,$A39,Urlaub!$B$5:$B$604,"&lt;="&amp;BT$3,Urlaub!$C$5:$C$604,"&gt;="&amp;BT$3)&gt;0,1,0))</f>
        <v>0</v>
      </c>
      <c r="BU39" s="19" t="n">
        <f aca="false">IF($A39="",0,IF(COUNTIFS(Urlaub!$A$5:$A$604,$A39,Urlaub!$B$5:$B$604,"&lt;="&amp;BU$3,Urlaub!$C$5:$C$604,"&gt;="&amp;BU$3)&gt;0,1,0))</f>
        <v>0</v>
      </c>
      <c r="BV39" s="19" t="n">
        <f aca="false">IF($A39="",0,IF(COUNTIFS(Urlaub!$A$5:$A$604,$A39,Urlaub!$B$5:$B$604,"&lt;="&amp;BV$3,Urlaub!$C$5:$C$604,"&gt;="&amp;BV$3)&gt;0,1,0))</f>
        <v>0</v>
      </c>
      <c r="BW39" s="19" t="n">
        <f aca="false">IF($A39="",0,IF(COUNTIFS(Urlaub!$A$5:$A$604,$A39,Urlaub!$B$5:$B$604,"&lt;="&amp;BW$3,Urlaub!$C$5:$C$604,"&gt;="&amp;BW$3)&gt;0,1,0))</f>
        <v>0</v>
      </c>
      <c r="BX39" s="19" t="n">
        <f aca="false">IF($A39="",0,IF(COUNTIFS(Urlaub!$A$5:$A$604,$A39,Urlaub!$B$5:$B$604,"&lt;="&amp;BX$3,Urlaub!$C$5:$C$604,"&gt;="&amp;BX$3)&gt;0,1,0))</f>
        <v>0</v>
      </c>
      <c r="BY39" s="19" t="n">
        <f aca="false">IF($A39="",0,IF(COUNTIFS(Urlaub!$A$5:$A$604,$A39,Urlaub!$B$5:$B$604,"&lt;="&amp;BY$3,Urlaub!$C$5:$C$604,"&gt;="&amp;BY$3)&gt;0,1,0))</f>
        <v>0</v>
      </c>
      <c r="BZ39" s="19" t="n">
        <f aca="false">IF($A39="",0,IF(COUNTIFS(Urlaub!$A$5:$A$604,$A39,Urlaub!$B$5:$B$604,"&lt;="&amp;BZ$3,Urlaub!$C$5:$C$604,"&gt;="&amp;BZ$3)&gt;0,1,0))</f>
        <v>0</v>
      </c>
      <c r="CA39" s="19" t="n">
        <f aca="false">IF($A39="",0,IF(COUNTIFS(Urlaub!$A$5:$A$604,$A39,Urlaub!$B$5:$B$604,"&lt;="&amp;CA$3,Urlaub!$C$5:$C$604,"&gt;="&amp;CA$3)&gt;0,1,0))</f>
        <v>0</v>
      </c>
      <c r="CB39" s="19" t="n">
        <f aca="false">IF($A39="",0,IF(COUNTIFS(Urlaub!$A$5:$A$604,$A39,Urlaub!$B$5:$B$604,"&lt;="&amp;CB$3,Urlaub!$C$5:$C$604,"&gt;="&amp;CB$3)&gt;0,1,0))</f>
        <v>0</v>
      </c>
      <c r="CC39" s="19" t="n">
        <f aca="false">IF($A39="",0,IF(COUNTIFS(Urlaub!$A$5:$A$604,$A39,Urlaub!$B$5:$B$604,"&lt;="&amp;CC$3,Urlaub!$C$5:$C$604,"&gt;="&amp;CC$3)&gt;0,1,0))</f>
        <v>0</v>
      </c>
      <c r="CD39" s="19" t="n">
        <f aca="false">IF($A39="",0,IF(COUNTIFS(Urlaub!$A$5:$A$604,$A39,Urlaub!$B$5:$B$604,"&lt;="&amp;CD$3,Urlaub!$C$5:$C$604,"&gt;="&amp;CD$3)&gt;0,1,0))</f>
        <v>0</v>
      </c>
      <c r="CE39" s="19" t="n">
        <f aca="false">IF($A39="",0,IF(COUNTIFS(Urlaub!$A$5:$A$604,$A39,Urlaub!$B$5:$B$604,"&lt;="&amp;CE$3,Urlaub!$C$5:$C$604,"&gt;="&amp;CE$3)&gt;0,1,0))</f>
        <v>0</v>
      </c>
      <c r="CF39" s="19" t="n">
        <f aca="false">IF($A39="",0,IF(COUNTIFS(Urlaub!$A$5:$A$604,$A39,Urlaub!$B$5:$B$604,"&lt;="&amp;CF$3,Urlaub!$C$5:$C$604,"&gt;="&amp;CF$3)&gt;0,1,0))</f>
        <v>0</v>
      </c>
      <c r="CG39" s="19" t="n">
        <f aca="false">IF($A39="",0,IF(COUNTIFS(Urlaub!$A$5:$A$604,$A39,Urlaub!$B$5:$B$604,"&lt;="&amp;CG$3,Urlaub!$C$5:$C$604,"&gt;="&amp;CG$3)&gt;0,1,0))</f>
        <v>0</v>
      </c>
      <c r="CH39" s="19" t="n">
        <f aca="false">IF($A39="",0,IF(COUNTIFS(Urlaub!$A$5:$A$604,$A39,Urlaub!$B$5:$B$604,"&lt;="&amp;CH$3,Urlaub!$C$5:$C$604,"&gt;="&amp;CH$3)&gt;0,1,0))</f>
        <v>0</v>
      </c>
      <c r="CI39" s="19" t="n">
        <f aca="false">IF($A39="",0,IF(COUNTIFS(Urlaub!$A$5:$A$604,$A39,Urlaub!$B$5:$B$604,"&lt;="&amp;CI$3,Urlaub!$C$5:$C$604,"&gt;="&amp;CI$3)&gt;0,1,0))</f>
        <v>0</v>
      </c>
      <c r="CJ39" s="19" t="n">
        <f aca="false">IF($A39="",0,IF(COUNTIFS(Urlaub!$A$5:$A$604,$A39,Urlaub!$B$5:$B$604,"&lt;="&amp;CJ$3,Urlaub!$C$5:$C$604,"&gt;="&amp;CJ$3)&gt;0,1,0))</f>
        <v>0</v>
      </c>
      <c r="CK39" s="19" t="n">
        <f aca="false">IF($A39="",0,IF(COUNTIFS(Urlaub!$A$5:$A$604,$A39,Urlaub!$B$5:$B$604,"&lt;="&amp;CK$3,Urlaub!$C$5:$C$604,"&gt;="&amp;CK$3)&gt;0,1,0))</f>
        <v>0</v>
      </c>
      <c r="CL39" s="19" t="n">
        <f aca="false">IF($A39="",0,IF(COUNTIFS(Urlaub!$A$5:$A$604,$A39,Urlaub!$B$5:$B$604,"&lt;="&amp;CL$3,Urlaub!$C$5:$C$604,"&gt;="&amp;CL$3)&gt;0,1,0))</f>
        <v>0</v>
      </c>
      <c r="CM39" s="19" t="n">
        <f aca="false">IF($A39="",0,IF(COUNTIFS(Urlaub!$A$5:$A$604,$A39,Urlaub!$B$5:$B$604,"&lt;="&amp;CM$3,Urlaub!$C$5:$C$604,"&gt;="&amp;CM$3)&gt;0,1,0))</f>
        <v>0</v>
      </c>
      <c r="CN39" s="19" t="n">
        <f aca="false">IF($A39="",0,IF(COUNTIFS(Urlaub!$A$5:$A$604,$A39,Urlaub!$B$5:$B$604,"&lt;="&amp;CN$3,Urlaub!$C$5:$C$604,"&gt;="&amp;CN$3)&gt;0,1,0))</f>
        <v>0</v>
      </c>
      <c r="CO39" s="19" t="n">
        <f aca="false">IF($A39="",0,IF(COUNTIFS(Urlaub!$A$5:$A$604,$A39,Urlaub!$B$5:$B$604,"&lt;="&amp;CO$3,Urlaub!$C$5:$C$604,"&gt;="&amp;CO$3)&gt;0,1,0))</f>
        <v>0</v>
      </c>
      <c r="CP39" s="19" t="n">
        <f aca="false">IF($A39="",0,IF(COUNTIFS(Urlaub!$A$5:$A$604,$A39,Urlaub!$B$5:$B$604,"&lt;="&amp;CP$3,Urlaub!$C$5:$C$604,"&gt;="&amp;CP$3)&gt;0,1,0))</f>
        <v>0</v>
      </c>
      <c r="CQ39" s="19" t="n">
        <f aca="false">IF($A39="",0,IF(COUNTIFS(Urlaub!$A$5:$A$604,$A39,Urlaub!$B$5:$B$604,"&lt;="&amp;CQ$3,Urlaub!$C$5:$C$604,"&gt;="&amp;CQ$3)&gt;0,1,0))</f>
        <v>0</v>
      </c>
      <c r="CR39" s="19" t="n">
        <f aca="false">IF($A39="",0,IF(COUNTIFS(Urlaub!$A$5:$A$604,$A39,Urlaub!$B$5:$B$604,"&lt;="&amp;CR$3,Urlaub!$C$5:$C$604,"&gt;="&amp;CR$3)&gt;0,1,0))</f>
        <v>0</v>
      </c>
      <c r="CS39" s="19" t="n">
        <f aca="false">IF($A39="",0,IF(COUNTIFS(Urlaub!$A$5:$A$604,$A39,Urlaub!$B$5:$B$604,"&lt;="&amp;CS$3,Urlaub!$C$5:$C$604,"&gt;="&amp;CS$3)&gt;0,1,0))</f>
        <v>0</v>
      </c>
      <c r="CT39" s="19" t="n">
        <f aca="false">IF($A39="",0,IF(COUNTIFS(Urlaub!$A$5:$A$604,$A39,Urlaub!$B$5:$B$604,"&lt;="&amp;CT$3,Urlaub!$C$5:$C$604,"&gt;="&amp;CT$3)&gt;0,1,0))</f>
        <v>0</v>
      </c>
      <c r="CU39" s="19" t="n">
        <f aca="false">IF($A39="",0,IF(COUNTIFS(Urlaub!$A$5:$A$604,$A39,Urlaub!$B$5:$B$604,"&lt;="&amp;CU$3,Urlaub!$C$5:$C$604,"&gt;="&amp;CU$3)&gt;0,1,0))</f>
        <v>0</v>
      </c>
      <c r="CV39" s="19" t="n">
        <f aca="false">IF($A39="",0,IF(COUNTIFS(Urlaub!$A$5:$A$604,$A39,Urlaub!$B$5:$B$604,"&lt;="&amp;CV$3,Urlaub!$C$5:$C$604,"&gt;="&amp;CV$3)&gt;0,1,0))</f>
        <v>0</v>
      </c>
      <c r="CW39" s="19" t="n">
        <f aca="false">IF($A39="",0,IF(COUNTIFS(Urlaub!$A$5:$A$604,$A39,Urlaub!$B$5:$B$604,"&lt;="&amp;CW$3,Urlaub!$C$5:$C$604,"&gt;="&amp;CW$3)&gt;0,1,0))</f>
        <v>0</v>
      </c>
      <c r="CX39" s="19" t="n">
        <f aca="false">IF($A39="",0,IF(COUNTIFS(Urlaub!$A$5:$A$604,$A39,Urlaub!$B$5:$B$604,"&lt;="&amp;CX$3,Urlaub!$C$5:$C$604,"&gt;="&amp;CX$3)&gt;0,1,0))</f>
        <v>0</v>
      </c>
      <c r="CY39" s="19" t="n">
        <f aca="false">IF($A39="",0,IF(COUNTIFS(Urlaub!$A$5:$A$604,$A39,Urlaub!$B$5:$B$604,"&lt;="&amp;CY$3,Urlaub!$C$5:$C$604,"&gt;="&amp;CY$3)&gt;0,1,0))</f>
        <v>0</v>
      </c>
      <c r="CZ39" s="19" t="n">
        <f aca="false">IF($A39="",0,IF(COUNTIFS(Urlaub!$A$5:$A$604,$A39,Urlaub!$B$5:$B$604,"&lt;="&amp;CZ$3,Urlaub!$C$5:$C$604,"&gt;="&amp;CZ$3)&gt;0,1,0))</f>
        <v>0</v>
      </c>
      <c r="DA39" s="19" t="n">
        <f aca="false">IF($A39="",0,IF(COUNTIFS(Urlaub!$A$5:$A$604,$A39,Urlaub!$B$5:$B$604,"&lt;="&amp;DA$3,Urlaub!$C$5:$C$604,"&gt;="&amp;DA$3)&gt;0,1,0))</f>
        <v>0</v>
      </c>
      <c r="DB39" s="19" t="n">
        <f aca="false">IF($A39="",0,IF(COUNTIFS(Urlaub!$A$5:$A$604,$A39,Urlaub!$B$5:$B$604,"&lt;="&amp;DB$3,Urlaub!$C$5:$C$604,"&gt;="&amp;DB$3)&gt;0,1,0))</f>
        <v>0</v>
      </c>
      <c r="DC39" s="19" t="n">
        <f aca="false">IF($A39="",0,IF(COUNTIFS(Urlaub!$A$5:$A$604,$A39,Urlaub!$B$5:$B$604,"&lt;="&amp;DC$3,Urlaub!$C$5:$C$604,"&gt;="&amp;DC$3)&gt;0,1,0))</f>
        <v>0</v>
      </c>
      <c r="DD39" s="19" t="n">
        <f aca="false">IF($A39="",0,IF(COUNTIFS(Urlaub!$A$5:$A$604,$A39,Urlaub!$B$5:$B$604,"&lt;="&amp;DD$3,Urlaub!$C$5:$C$604,"&gt;="&amp;DD$3)&gt;0,1,0))</f>
        <v>0</v>
      </c>
      <c r="DE39" s="19" t="n">
        <f aca="false">IF($A39="",0,IF(COUNTIFS(Urlaub!$A$5:$A$604,$A39,Urlaub!$B$5:$B$604,"&lt;="&amp;DE$3,Urlaub!$C$5:$C$604,"&gt;="&amp;DE$3)&gt;0,1,0))</f>
        <v>0</v>
      </c>
      <c r="DF39" s="19" t="n">
        <f aca="false">IF($A39="",0,IF(COUNTIFS(Urlaub!$A$5:$A$604,$A39,Urlaub!$B$5:$B$604,"&lt;="&amp;DF$3,Urlaub!$C$5:$C$604,"&gt;="&amp;DF$3)&gt;0,1,0))</f>
        <v>0</v>
      </c>
      <c r="DG39" s="19" t="n">
        <f aca="false">IF($A39="",0,IF(COUNTIFS(Urlaub!$A$5:$A$604,$A39,Urlaub!$B$5:$B$604,"&lt;="&amp;DG$3,Urlaub!$C$5:$C$604,"&gt;="&amp;DG$3)&gt;0,1,0))</f>
        <v>0</v>
      </c>
      <c r="DH39" s="19" t="n">
        <f aca="false">IF($A39="",0,IF(COUNTIFS(Urlaub!$A$5:$A$604,$A39,Urlaub!$B$5:$B$604,"&lt;="&amp;DH$3,Urlaub!$C$5:$C$604,"&gt;="&amp;DH$3)&gt;0,1,0))</f>
        <v>0</v>
      </c>
      <c r="DI39" s="19" t="n">
        <f aca="false">IF($A39="",0,IF(COUNTIFS(Urlaub!$A$5:$A$604,$A39,Urlaub!$B$5:$B$604,"&lt;="&amp;DI$3,Urlaub!$C$5:$C$604,"&gt;="&amp;DI$3)&gt;0,1,0))</f>
        <v>0</v>
      </c>
      <c r="DJ39" s="19" t="n">
        <f aca="false">IF($A39="",0,IF(COUNTIFS(Urlaub!$A$5:$A$604,$A39,Urlaub!$B$5:$B$604,"&lt;="&amp;DJ$3,Urlaub!$C$5:$C$604,"&gt;="&amp;DJ$3)&gt;0,1,0))</f>
        <v>0</v>
      </c>
      <c r="DK39" s="19" t="n">
        <f aca="false">IF($A39="",0,IF(COUNTIFS(Urlaub!$A$5:$A$604,$A39,Urlaub!$B$5:$B$604,"&lt;="&amp;DK$3,Urlaub!$C$5:$C$604,"&gt;="&amp;DK$3)&gt;0,1,0))</f>
        <v>0</v>
      </c>
      <c r="DL39" s="19" t="n">
        <f aca="false">IF($A39="",0,IF(COUNTIFS(Urlaub!$A$5:$A$604,$A39,Urlaub!$B$5:$B$604,"&lt;="&amp;DL$3,Urlaub!$C$5:$C$604,"&gt;="&amp;DL$3)&gt;0,1,0))</f>
        <v>0</v>
      </c>
      <c r="DM39" s="19" t="n">
        <f aca="false">IF($A39="",0,IF(COUNTIFS(Urlaub!$A$5:$A$604,$A39,Urlaub!$B$5:$B$604,"&lt;="&amp;DM$3,Urlaub!$C$5:$C$604,"&gt;="&amp;DM$3)&gt;0,1,0))</f>
        <v>0</v>
      </c>
      <c r="DN39" s="19" t="n">
        <f aca="false">IF($A39="",0,IF(COUNTIFS(Urlaub!$A$5:$A$604,$A39,Urlaub!$B$5:$B$604,"&lt;="&amp;DN$3,Urlaub!$C$5:$C$604,"&gt;="&amp;DN$3)&gt;0,1,0))</f>
        <v>0</v>
      </c>
      <c r="DO39" s="19" t="n">
        <f aca="false">IF($A39="",0,IF(COUNTIFS(Urlaub!$A$5:$A$604,$A39,Urlaub!$B$5:$B$604,"&lt;="&amp;DO$3,Urlaub!$C$5:$C$604,"&gt;="&amp;DO$3)&gt;0,1,0))</f>
        <v>0</v>
      </c>
      <c r="DP39" s="19" t="n">
        <f aca="false">IF($A39="",0,IF(COUNTIFS(Urlaub!$A$5:$A$604,$A39,Urlaub!$B$5:$B$604,"&lt;="&amp;DP$3,Urlaub!$C$5:$C$604,"&gt;="&amp;DP$3)&gt;0,1,0))</f>
        <v>0</v>
      </c>
      <c r="DQ39" s="19" t="n">
        <f aca="false">IF($A39="",0,IF(COUNTIFS(Urlaub!$A$5:$A$604,$A39,Urlaub!$B$5:$B$604,"&lt;="&amp;DQ$3,Urlaub!$C$5:$C$604,"&gt;="&amp;DQ$3)&gt;0,1,0))</f>
        <v>0</v>
      </c>
      <c r="DR39" s="19" t="n">
        <f aca="false">IF($A39="",0,IF(COUNTIFS(Urlaub!$A$5:$A$604,$A39,Urlaub!$B$5:$B$604,"&lt;="&amp;DR$3,Urlaub!$C$5:$C$604,"&gt;="&amp;DR$3)&gt;0,1,0))</f>
        <v>0</v>
      </c>
      <c r="DS39" s="19" t="n">
        <f aca="false">IF($A39="",0,IF(COUNTIFS(Urlaub!$A$5:$A$604,$A39,Urlaub!$B$5:$B$604,"&lt;="&amp;DS$3,Urlaub!$C$5:$C$604,"&gt;="&amp;DS$3)&gt;0,1,0))</f>
        <v>0</v>
      </c>
      <c r="DT39" s="19" t="n">
        <f aca="false">IF($A39="",0,IF(COUNTIFS(Urlaub!$A$5:$A$604,$A39,Urlaub!$B$5:$B$604,"&lt;="&amp;DT$3,Urlaub!$C$5:$C$604,"&gt;="&amp;DT$3)&gt;0,1,0))</f>
        <v>0</v>
      </c>
      <c r="DU39" s="19" t="n">
        <f aca="false">IF($A39="",0,IF(COUNTIFS(Urlaub!$A$5:$A$604,$A39,Urlaub!$B$5:$B$604,"&lt;="&amp;DU$3,Urlaub!$C$5:$C$604,"&gt;="&amp;DU$3)&gt;0,1,0))</f>
        <v>0</v>
      </c>
      <c r="DV39" s="19" t="n">
        <f aca="false">IF($A39="",0,IF(COUNTIFS(Urlaub!$A$5:$A$604,$A39,Urlaub!$B$5:$B$604,"&lt;="&amp;DV$3,Urlaub!$C$5:$C$604,"&gt;="&amp;DV$3)&gt;0,1,0))</f>
        <v>0</v>
      </c>
      <c r="DW39" s="19" t="n">
        <f aca="false">IF($A39="",0,IF(COUNTIFS(Urlaub!$A$5:$A$604,$A39,Urlaub!$B$5:$B$604,"&lt;="&amp;DW$3,Urlaub!$C$5:$C$604,"&gt;="&amp;DW$3)&gt;0,1,0))</f>
        <v>0</v>
      </c>
      <c r="DX39" s="19" t="n">
        <f aca="false">IF($A39="",0,IF(COUNTIFS(Urlaub!$A$5:$A$604,$A39,Urlaub!$B$5:$B$604,"&lt;="&amp;DX$3,Urlaub!$C$5:$C$604,"&gt;="&amp;DX$3)&gt;0,1,0))</f>
        <v>0</v>
      </c>
      <c r="DY39" s="19" t="n">
        <f aca="false">IF($A39="",0,IF(COUNTIFS(Urlaub!$A$5:$A$604,$A39,Urlaub!$B$5:$B$604,"&lt;="&amp;DY$3,Urlaub!$C$5:$C$604,"&gt;="&amp;DY$3)&gt;0,1,0))</f>
        <v>0</v>
      </c>
      <c r="DZ39" s="19" t="n">
        <f aca="false">IF($A39="",0,IF(COUNTIFS(Urlaub!$A$5:$A$604,$A39,Urlaub!$B$5:$B$604,"&lt;="&amp;DZ$3,Urlaub!$C$5:$C$604,"&gt;="&amp;DZ$3)&gt;0,1,0))</f>
        <v>0</v>
      </c>
      <c r="EA39" s="19" t="n">
        <f aca="false">IF($A39="",0,IF(COUNTIFS(Urlaub!$A$5:$A$604,$A39,Urlaub!$B$5:$B$604,"&lt;="&amp;EA$3,Urlaub!$C$5:$C$604,"&gt;="&amp;EA$3)&gt;0,1,0))</f>
        <v>0</v>
      </c>
      <c r="EB39" s="19" t="n">
        <f aca="false">IF($A39="",0,IF(COUNTIFS(Urlaub!$A$5:$A$604,$A39,Urlaub!$B$5:$B$604,"&lt;="&amp;EB$3,Urlaub!$C$5:$C$604,"&gt;="&amp;EB$3)&gt;0,1,0))</f>
        <v>0</v>
      </c>
      <c r="EC39" s="19" t="n">
        <f aca="false">IF($A39="",0,IF(COUNTIFS(Urlaub!$A$5:$A$604,$A39,Urlaub!$B$5:$B$604,"&lt;="&amp;EC$3,Urlaub!$C$5:$C$604,"&gt;="&amp;EC$3)&gt;0,1,0))</f>
        <v>0</v>
      </c>
      <c r="ED39" s="19" t="n">
        <f aca="false">IF($A39="",0,IF(COUNTIFS(Urlaub!$A$5:$A$604,$A39,Urlaub!$B$5:$B$604,"&lt;="&amp;ED$3,Urlaub!$C$5:$C$604,"&gt;="&amp;ED$3)&gt;0,1,0))</f>
        <v>0</v>
      </c>
      <c r="EE39" s="19" t="n">
        <f aca="false">IF($A39="",0,IF(COUNTIFS(Urlaub!$A$5:$A$604,$A39,Urlaub!$B$5:$B$604,"&lt;="&amp;EE$3,Urlaub!$C$5:$C$604,"&gt;="&amp;EE$3)&gt;0,1,0))</f>
        <v>0</v>
      </c>
      <c r="EF39" s="19" t="n">
        <f aca="false">IF($A39="",0,IF(COUNTIFS(Urlaub!$A$5:$A$604,$A39,Urlaub!$B$5:$B$604,"&lt;="&amp;EF$3,Urlaub!$C$5:$C$604,"&gt;="&amp;EF$3)&gt;0,1,0))</f>
        <v>0</v>
      </c>
      <c r="EG39" s="19" t="n">
        <f aca="false">IF($A39="",0,IF(COUNTIFS(Urlaub!$A$5:$A$604,$A39,Urlaub!$B$5:$B$604,"&lt;="&amp;EG$3,Urlaub!$C$5:$C$604,"&gt;="&amp;EG$3)&gt;0,1,0))</f>
        <v>0</v>
      </c>
      <c r="EH39" s="19" t="n">
        <f aca="false">IF($A39="",0,IF(COUNTIFS(Urlaub!$A$5:$A$604,$A39,Urlaub!$B$5:$B$604,"&lt;="&amp;EH$3,Urlaub!$C$5:$C$604,"&gt;="&amp;EH$3)&gt;0,1,0))</f>
        <v>0</v>
      </c>
      <c r="EI39" s="19" t="n">
        <f aca="false">IF($A39="",0,IF(COUNTIFS(Urlaub!$A$5:$A$604,$A39,Urlaub!$B$5:$B$604,"&lt;="&amp;EI$3,Urlaub!$C$5:$C$604,"&gt;="&amp;EI$3)&gt;0,1,0))</f>
        <v>0</v>
      </c>
      <c r="EJ39" s="19" t="n">
        <f aca="false">IF($A39="",0,IF(COUNTIFS(Urlaub!$A$5:$A$604,$A39,Urlaub!$B$5:$B$604,"&lt;="&amp;EJ$3,Urlaub!$C$5:$C$604,"&gt;="&amp;EJ$3)&gt;0,1,0))</f>
        <v>0</v>
      </c>
      <c r="EK39" s="19" t="n">
        <f aca="false">IF($A39="",0,IF(COUNTIFS(Urlaub!$A$5:$A$604,$A39,Urlaub!$B$5:$B$604,"&lt;="&amp;EK$3,Urlaub!$C$5:$C$604,"&gt;="&amp;EK$3)&gt;0,1,0))</f>
        <v>0</v>
      </c>
      <c r="EL39" s="19" t="n">
        <f aca="false">IF($A39="",0,IF(COUNTIFS(Urlaub!$A$5:$A$604,$A39,Urlaub!$B$5:$B$604,"&lt;="&amp;EL$3,Urlaub!$C$5:$C$604,"&gt;="&amp;EL$3)&gt;0,1,0))</f>
        <v>0</v>
      </c>
      <c r="EM39" s="19" t="n">
        <f aca="false">IF($A39="",0,IF(COUNTIFS(Urlaub!$A$5:$A$604,$A39,Urlaub!$B$5:$B$604,"&lt;="&amp;EM$3,Urlaub!$C$5:$C$604,"&gt;="&amp;EM$3)&gt;0,1,0))</f>
        <v>0</v>
      </c>
      <c r="EN39" s="19" t="n">
        <f aca="false">IF($A39="",0,IF(COUNTIFS(Urlaub!$A$5:$A$604,$A39,Urlaub!$B$5:$B$604,"&lt;="&amp;EN$3,Urlaub!$C$5:$C$604,"&gt;="&amp;EN$3)&gt;0,1,0))</f>
        <v>0</v>
      </c>
      <c r="EO39" s="19" t="n">
        <f aca="false">IF($A39="",0,IF(COUNTIFS(Urlaub!$A$5:$A$604,$A39,Urlaub!$B$5:$B$604,"&lt;="&amp;EO$3,Urlaub!$C$5:$C$604,"&gt;="&amp;EO$3)&gt;0,1,0))</f>
        <v>0</v>
      </c>
      <c r="EP39" s="19" t="n">
        <f aca="false">IF($A39="",0,IF(COUNTIFS(Urlaub!$A$5:$A$604,$A39,Urlaub!$B$5:$B$604,"&lt;="&amp;EP$3,Urlaub!$C$5:$C$604,"&gt;="&amp;EP$3)&gt;0,1,0))</f>
        <v>0</v>
      </c>
      <c r="EQ39" s="19" t="n">
        <f aca="false">IF($A39="",0,IF(COUNTIFS(Urlaub!$A$5:$A$604,$A39,Urlaub!$B$5:$B$604,"&lt;="&amp;EQ$3,Urlaub!$C$5:$C$604,"&gt;="&amp;EQ$3)&gt;0,1,0))</f>
        <v>0</v>
      </c>
      <c r="ER39" s="19" t="n">
        <f aca="false">IF($A39="",0,IF(COUNTIFS(Urlaub!$A$5:$A$604,$A39,Urlaub!$B$5:$B$604,"&lt;="&amp;ER$3,Urlaub!$C$5:$C$604,"&gt;="&amp;ER$3)&gt;0,1,0))</f>
        <v>0</v>
      </c>
      <c r="ES39" s="19" t="n">
        <f aca="false">IF($A39="",0,IF(COUNTIFS(Urlaub!$A$5:$A$604,$A39,Urlaub!$B$5:$B$604,"&lt;="&amp;ES$3,Urlaub!$C$5:$C$604,"&gt;="&amp;ES$3)&gt;0,1,0))</f>
        <v>0</v>
      </c>
      <c r="ET39" s="19" t="n">
        <f aca="false">IF($A39="",0,IF(COUNTIFS(Urlaub!$A$5:$A$604,$A39,Urlaub!$B$5:$B$604,"&lt;="&amp;ET$3,Urlaub!$C$5:$C$604,"&gt;="&amp;ET$3)&gt;0,1,0))</f>
        <v>0</v>
      </c>
      <c r="EU39" s="19" t="n">
        <f aca="false">IF($A39="",0,IF(COUNTIFS(Urlaub!$A$5:$A$604,$A39,Urlaub!$B$5:$B$604,"&lt;="&amp;EU$3,Urlaub!$C$5:$C$604,"&gt;="&amp;EU$3)&gt;0,1,0))</f>
        <v>0</v>
      </c>
      <c r="EV39" s="19" t="n">
        <f aca="false">IF($A39="",0,IF(COUNTIFS(Urlaub!$A$5:$A$604,$A39,Urlaub!$B$5:$B$604,"&lt;="&amp;EV$3,Urlaub!$C$5:$C$604,"&gt;="&amp;EV$3)&gt;0,1,0))</f>
        <v>0</v>
      </c>
      <c r="EW39" s="19" t="n">
        <f aca="false">IF($A39="",0,IF(COUNTIFS(Urlaub!$A$5:$A$604,$A39,Urlaub!$B$5:$B$604,"&lt;="&amp;EW$3,Urlaub!$C$5:$C$604,"&gt;="&amp;EW$3)&gt;0,1,0))</f>
        <v>0</v>
      </c>
      <c r="EX39" s="19" t="n">
        <f aca="false">IF($A39="",0,IF(COUNTIFS(Urlaub!$A$5:$A$604,$A39,Urlaub!$B$5:$B$604,"&lt;="&amp;EX$3,Urlaub!$C$5:$C$604,"&gt;="&amp;EX$3)&gt;0,1,0))</f>
        <v>0</v>
      </c>
      <c r="EY39" s="19" t="n">
        <f aca="false">IF($A39="",0,IF(COUNTIFS(Urlaub!$A$5:$A$604,$A39,Urlaub!$B$5:$B$604,"&lt;="&amp;EY$3,Urlaub!$C$5:$C$604,"&gt;="&amp;EY$3)&gt;0,1,0))</f>
        <v>0</v>
      </c>
      <c r="EZ39" s="19" t="n">
        <f aca="false">IF($A39="",0,IF(COUNTIFS(Urlaub!$A$5:$A$604,$A39,Urlaub!$B$5:$B$604,"&lt;="&amp;EZ$3,Urlaub!$C$5:$C$604,"&gt;="&amp;EZ$3)&gt;0,1,0))</f>
        <v>0</v>
      </c>
      <c r="FA39" s="19" t="n">
        <f aca="false">IF($A39="",0,IF(COUNTIFS(Urlaub!$A$5:$A$604,$A39,Urlaub!$B$5:$B$604,"&lt;="&amp;FA$3,Urlaub!$C$5:$C$604,"&gt;="&amp;FA$3)&gt;0,1,0))</f>
        <v>0</v>
      </c>
      <c r="FB39" s="19" t="n">
        <f aca="false">IF($A39="",0,IF(COUNTIFS(Urlaub!$A$5:$A$604,$A39,Urlaub!$B$5:$B$604,"&lt;="&amp;FB$3,Urlaub!$C$5:$C$604,"&gt;="&amp;FB$3)&gt;0,1,0))</f>
        <v>0</v>
      </c>
      <c r="FC39" s="19" t="n">
        <f aca="false">IF($A39="",0,IF(COUNTIFS(Urlaub!$A$5:$A$604,$A39,Urlaub!$B$5:$B$604,"&lt;="&amp;FC$3,Urlaub!$C$5:$C$604,"&gt;="&amp;FC$3)&gt;0,1,0))</f>
        <v>0</v>
      </c>
      <c r="FD39" s="19" t="n">
        <f aca="false">IF($A39="",0,IF(COUNTIFS(Urlaub!$A$5:$A$604,$A39,Urlaub!$B$5:$B$604,"&lt;="&amp;FD$3,Urlaub!$C$5:$C$604,"&gt;="&amp;FD$3)&gt;0,1,0))</f>
        <v>0</v>
      </c>
      <c r="FE39" s="19" t="n">
        <f aca="false">IF($A39="",0,IF(COUNTIFS(Urlaub!$A$5:$A$604,$A39,Urlaub!$B$5:$B$604,"&lt;="&amp;FE$3,Urlaub!$C$5:$C$604,"&gt;="&amp;FE$3)&gt;0,1,0))</f>
        <v>0</v>
      </c>
      <c r="FF39" s="19" t="n">
        <f aca="false">IF($A39="",0,IF(COUNTIFS(Urlaub!$A$5:$A$604,$A39,Urlaub!$B$5:$B$604,"&lt;="&amp;FF$3,Urlaub!$C$5:$C$604,"&gt;="&amp;FF$3)&gt;0,1,0))</f>
        <v>0</v>
      </c>
      <c r="FG39" s="19" t="n">
        <f aca="false">IF($A39="",0,IF(COUNTIFS(Urlaub!$A$5:$A$604,$A39,Urlaub!$B$5:$B$604,"&lt;="&amp;FG$3,Urlaub!$C$5:$C$604,"&gt;="&amp;FG$3)&gt;0,1,0))</f>
        <v>0</v>
      </c>
      <c r="FH39" s="19" t="n">
        <f aca="false">IF($A39="",0,IF(COUNTIFS(Urlaub!$A$5:$A$604,$A39,Urlaub!$B$5:$B$604,"&lt;="&amp;FH$3,Urlaub!$C$5:$C$604,"&gt;="&amp;FH$3)&gt;0,1,0))</f>
        <v>0</v>
      </c>
      <c r="FI39" s="19" t="n">
        <f aca="false">IF($A39="",0,IF(COUNTIFS(Urlaub!$A$5:$A$604,$A39,Urlaub!$B$5:$B$604,"&lt;="&amp;FI$3,Urlaub!$C$5:$C$604,"&gt;="&amp;FI$3)&gt;0,1,0))</f>
        <v>0</v>
      </c>
      <c r="FJ39" s="19" t="n">
        <f aca="false">IF($A39="",0,IF(COUNTIFS(Urlaub!$A$5:$A$604,$A39,Urlaub!$B$5:$B$604,"&lt;="&amp;FJ$3,Urlaub!$C$5:$C$604,"&gt;="&amp;FJ$3)&gt;0,1,0))</f>
        <v>0</v>
      </c>
      <c r="FK39" s="19" t="n">
        <f aca="false">IF($A39="",0,IF(COUNTIFS(Urlaub!$A$5:$A$604,$A39,Urlaub!$B$5:$B$604,"&lt;="&amp;FK$3,Urlaub!$C$5:$C$604,"&gt;="&amp;FK$3)&gt;0,1,0))</f>
        <v>0</v>
      </c>
      <c r="FL39" s="19" t="n">
        <f aca="false">IF($A39="",0,IF(COUNTIFS(Urlaub!$A$5:$A$604,$A39,Urlaub!$B$5:$B$604,"&lt;="&amp;FL$3,Urlaub!$C$5:$C$604,"&gt;="&amp;FL$3)&gt;0,1,0))</f>
        <v>0</v>
      </c>
      <c r="FM39" s="19" t="n">
        <f aca="false">IF($A39="",0,IF(COUNTIFS(Urlaub!$A$5:$A$604,$A39,Urlaub!$B$5:$B$604,"&lt;="&amp;FM$3,Urlaub!$C$5:$C$604,"&gt;="&amp;FM$3)&gt;0,1,0))</f>
        <v>0</v>
      </c>
      <c r="FN39" s="19" t="n">
        <f aca="false">IF($A39="",0,IF(COUNTIFS(Urlaub!$A$5:$A$604,$A39,Urlaub!$B$5:$B$604,"&lt;="&amp;FN$3,Urlaub!$C$5:$C$604,"&gt;="&amp;FN$3)&gt;0,1,0))</f>
        <v>0</v>
      </c>
      <c r="FO39" s="19" t="n">
        <f aca="false">IF($A39="",0,IF(COUNTIFS(Urlaub!$A$5:$A$604,$A39,Urlaub!$B$5:$B$604,"&lt;="&amp;FO$3,Urlaub!$C$5:$C$604,"&gt;="&amp;FO$3)&gt;0,1,0))</f>
        <v>0</v>
      </c>
      <c r="FP39" s="19" t="n">
        <f aca="false">IF($A39="",0,IF(COUNTIFS(Urlaub!$A$5:$A$604,$A39,Urlaub!$B$5:$B$604,"&lt;="&amp;FP$3,Urlaub!$C$5:$C$604,"&gt;="&amp;FP$3)&gt;0,1,0))</f>
        <v>0</v>
      </c>
      <c r="FQ39" s="19" t="n">
        <f aca="false">IF($A39="",0,IF(COUNTIFS(Urlaub!$A$5:$A$604,$A39,Urlaub!$B$5:$B$604,"&lt;="&amp;FQ$3,Urlaub!$C$5:$C$604,"&gt;="&amp;FQ$3)&gt;0,1,0))</f>
        <v>0</v>
      </c>
      <c r="FR39" s="19" t="n">
        <f aca="false">IF($A39="",0,IF(COUNTIFS(Urlaub!$A$5:$A$604,$A39,Urlaub!$B$5:$B$604,"&lt;="&amp;FR$3,Urlaub!$C$5:$C$604,"&gt;="&amp;FR$3)&gt;0,1,0))</f>
        <v>0</v>
      </c>
      <c r="FS39" s="19" t="n">
        <f aca="false">IF($A39="",0,IF(COUNTIFS(Urlaub!$A$5:$A$604,$A39,Urlaub!$B$5:$B$604,"&lt;="&amp;FS$3,Urlaub!$C$5:$C$604,"&gt;="&amp;FS$3)&gt;0,1,0))</f>
        <v>0</v>
      </c>
      <c r="FT39" s="19" t="n">
        <f aca="false">IF($A39="",0,IF(COUNTIFS(Urlaub!$A$5:$A$604,$A39,Urlaub!$B$5:$B$604,"&lt;="&amp;FT$3,Urlaub!$C$5:$C$604,"&gt;="&amp;FT$3)&gt;0,1,0))</f>
        <v>0</v>
      </c>
      <c r="FU39" s="19" t="n">
        <f aca="false">IF($A39="",0,IF(COUNTIFS(Urlaub!$A$5:$A$604,$A39,Urlaub!$B$5:$B$604,"&lt;="&amp;FU$3,Urlaub!$C$5:$C$604,"&gt;="&amp;FU$3)&gt;0,1,0))</f>
        <v>0</v>
      </c>
      <c r="FV39" s="19" t="n">
        <f aca="false">IF($A39="",0,IF(COUNTIFS(Urlaub!$A$5:$A$604,$A39,Urlaub!$B$5:$B$604,"&lt;="&amp;FV$3,Urlaub!$C$5:$C$604,"&gt;="&amp;FV$3)&gt;0,1,0))</f>
        <v>0</v>
      </c>
      <c r="FW39" s="19" t="n">
        <f aca="false">IF($A39="",0,IF(COUNTIFS(Urlaub!$A$5:$A$604,$A39,Urlaub!$B$5:$B$604,"&lt;="&amp;FW$3,Urlaub!$C$5:$C$604,"&gt;="&amp;FW$3)&gt;0,1,0))</f>
        <v>0</v>
      </c>
      <c r="FX39" s="19" t="n">
        <f aca="false">IF($A39="",0,IF(COUNTIFS(Urlaub!$A$5:$A$604,$A39,Urlaub!$B$5:$B$604,"&lt;="&amp;FX$3,Urlaub!$C$5:$C$604,"&gt;="&amp;FX$3)&gt;0,1,0))</f>
        <v>0</v>
      </c>
      <c r="FY39" s="19" t="n">
        <f aca="false">IF($A39="",0,IF(COUNTIFS(Urlaub!$A$5:$A$604,$A39,Urlaub!$B$5:$B$604,"&lt;="&amp;FY$3,Urlaub!$C$5:$C$604,"&gt;="&amp;FY$3)&gt;0,1,0))</f>
        <v>0</v>
      </c>
      <c r="FZ39" s="19" t="n">
        <f aca="false">IF($A39="",0,IF(COUNTIFS(Urlaub!$A$5:$A$604,$A39,Urlaub!$B$5:$B$604,"&lt;="&amp;FZ$3,Urlaub!$C$5:$C$604,"&gt;="&amp;FZ$3)&gt;0,1,0))</f>
        <v>0</v>
      </c>
      <c r="GA39" s="19" t="n">
        <f aca="false">IF($A39="",0,IF(COUNTIFS(Urlaub!$A$5:$A$604,$A39,Urlaub!$B$5:$B$604,"&lt;="&amp;GA$3,Urlaub!$C$5:$C$604,"&gt;="&amp;GA$3)&gt;0,1,0))</f>
        <v>0</v>
      </c>
      <c r="GB39" s="19" t="n">
        <f aca="false">IF($A39="",0,IF(COUNTIFS(Urlaub!$A$5:$A$604,$A39,Urlaub!$B$5:$B$604,"&lt;="&amp;GB$3,Urlaub!$C$5:$C$604,"&gt;="&amp;GB$3)&gt;0,1,0))</f>
        <v>0</v>
      </c>
      <c r="GC39" s="19" t="n">
        <f aca="false">IF($A39="",0,IF(COUNTIFS(Urlaub!$A$5:$A$604,$A39,Urlaub!$B$5:$B$604,"&lt;="&amp;GC$3,Urlaub!$C$5:$C$604,"&gt;="&amp;GC$3)&gt;0,1,0))</f>
        <v>0</v>
      </c>
      <c r="GD39" s="19" t="n">
        <f aca="false">IF($A39="",0,IF(COUNTIFS(Urlaub!$A$5:$A$604,$A39,Urlaub!$B$5:$B$604,"&lt;="&amp;GD$3,Urlaub!$C$5:$C$604,"&gt;="&amp;GD$3)&gt;0,1,0))</f>
        <v>0</v>
      </c>
      <c r="GE39" s="19" t="n">
        <f aca="false">IF($A39="",0,IF(COUNTIFS(Urlaub!$A$5:$A$604,$A39,Urlaub!$B$5:$B$604,"&lt;="&amp;GE$3,Urlaub!$C$5:$C$604,"&gt;="&amp;GE$3)&gt;0,1,0))</f>
        <v>0</v>
      </c>
      <c r="GF39" s="19" t="n">
        <f aca="false">IF($A39="",0,IF(COUNTIFS(Urlaub!$A$5:$A$604,$A39,Urlaub!$B$5:$B$604,"&lt;="&amp;GF$3,Urlaub!$C$5:$C$604,"&gt;="&amp;GF$3)&gt;0,1,0))</f>
        <v>0</v>
      </c>
      <c r="GG39" s="19" t="n">
        <f aca="false">IF($A39="",0,IF(COUNTIFS(Urlaub!$A$5:$A$604,$A39,Urlaub!$B$5:$B$604,"&lt;="&amp;GG$3,Urlaub!$C$5:$C$604,"&gt;="&amp;GG$3)&gt;0,1,0))</f>
        <v>0</v>
      </c>
      <c r="GH39" s="19" t="n">
        <f aca="false">IF($A39="",0,IF(COUNTIFS(Urlaub!$A$5:$A$604,$A39,Urlaub!$B$5:$B$604,"&lt;="&amp;GH$3,Urlaub!$C$5:$C$604,"&gt;="&amp;GH$3)&gt;0,1,0))</f>
        <v>0</v>
      </c>
      <c r="GI39" s="19" t="n">
        <f aca="false">IF($A39="",0,IF(COUNTIFS(Urlaub!$A$5:$A$604,$A39,Urlaub!$B$5:$B$604,"&lt;="&amp;GI$3,Urlaub!$C$5:$C$604,"&gt;="&amp;GI$3)&gt;0,1,0))</f>
        <v>0</v>
      </c>
      <c r="GJ39" s="19" t="n">
        <f aca="false">IF($A39="",0,IF(COUNTIFS(Urlaub!$A$5:$A$604,$A39,Urlaub!$B$5:$B$604,"&lt;="&amp;GJ$3,Urlaub!$C$5:$C$604,"&gt;="&amp;GJ$3)&gt;0,1,0))</f>
        <v>0</v>
      </c>
      <c r="GK39" s="19" t="n">
        <f aca="false">IF($A39="",0,IF(COUNTIFS(Urlaub!$A$5:$A$604,$A39,Urlaub!$B$5:$B$604,"&lt;="&amp;GK$3,Urlaub!$C$5:$C$604,"&gt;="&amp;GK$3)&gt;0,1,0))</f>
        <v>0</v>
      </c>
      <c r="GL39" s="19" t="n">
        <f aca="false">IF($A39="",0,IF(COUNTIFS(Urlaub!$A$5:$A$604,$A39,Urlaub!$B$5:$B$604,"&lt;="&amp;GL$3,Urlaub!$C$5:$C$604,"&gt;="&amp;GL$3)&gt;0,1,0))</f>
        <v>0</v>
      </c>
      <c r="GM39" s="19" t="n">
        <f aca="false">IF($A39="",0,IF(COUNTIFS(Urlaub!$A$5:$A$604,$A39,Urlaub!$B$5:$B$604,"&lt;="&amp;GM$3,Urlaub!$C$5:$C$604,"&gt;="&amp;GM$3)&gt;0,1,0))</f>
        <v>0</v>
      </c>
      <c r="GN39" s="19" t="n">
        <f aca="false">IF($A39="",0,IF(COUNTIFS(Urlaub!$A$5:$A$604,$A39,Urlaub!$B$5:$B$604,"&lt;="&amp;GN$3,Urlaub!$C$5:$C$604,"&gt;="&amp;GN$3)&gt;0,1,0))</f>
        <v>0</v>
      </c>
      <c r="GO39" s="19" t="n">
        <f aca="false">IF($A39="",0,IF(COUNTIFS(Urlaub!$A$5:$A$604,$A39,Urlaub!$B$5:$B$604,"&lt;="&amp;GO$3,Urlaub!$C$5:$C$604,"&gt;="&amp;GO$3)&gt;0,1,0))</f>
        <v>0</v>
      </c>
      <c r="GP39" s="19" t="n">
        <f aca="false">IF($A39="",0,IF(COUNTIFS(Urlaub!$A$5:$A$604,$A39,Urlaub!$B$5:$B$604,"&lt;="&amp;GP$3,Urlaub!$C$5:$C$604,"&gt;="&amp;GP$3)&gt;0,1,0))</f>
        <v>0</v>
      </c>
      <c r="GQ39" s="19" t="n">
        <f aca="false">IF($A39="",0,IF(COUNTIFS(Urlaub!$A$5:$A$604,$A39,Urlaub!$B$5:$B$604,"&lt;="&amp;GQ$3,Urlaub!$C$5:$C$604,"&gt;="&amp;GQ$3)&gt;0,1,0))</f>
        <v>0</v>
      </c>
      <c r="GR39" s="19" t="n">
        <f aca="false">IF($A39="",0,IF(COUNTIFS(Urlaub!$A$5:$A$604,$A39,Urlaub!$B$5:$B$604,"&lt;="&amp;GR$3,Urlaub!$C$5:$C$604,"&gt;="&amp;GR$3)&gt;0,1,0))</f>
        <v>0</v>
      </c>
      <c r="GS39" s="19" t="n">
        <f aca="false">IF($A39="",0,IF(COUNTIFS(Urlaub!$A$5:$A$604,$A39,Urlaub!$B$5:$B$604,"&lt;="&amp;GS$3,Urlaub!$C$5:$C$604,"&gt;="&amp;GS$3)&gt;0,1,0))</f>
        <v>0</v>
      </c>
      <c r="GT39" s="19" t="n">
        <f aca="false">IF($A39="",0,IF(COUNTIFS(Urlaub!$A$5:$A$604,$A39,Urlaub!$B$5:$B$604,"&lt;="&amp;GT$3,Urlaub!$C$5:$C$604,"&gt;="&amp;GT$3)&gt;0,1,0))</f>
        <v>0</v>
      </c>
      <c r="GU39" s="19" t="n">
        <f aca="false">IF($A39="",0,IF(COUNTIFS(Urlaub!$A$5:$A$604,$A39,Urlaub!$B$5:$B$604,"&lt;="&amp;GU$3,Urlaub!$C$5:$C$604,"&gt;="&amp;GU$3)&gt;0,1,0))</f>
        <v>0</v>
      </c>
      <c r="GV39" s="19" t="n">
        <f aca="false">IF($A39="",0,IF(COUNTIFS(Urlaub!$A$5:$A$604,$A39,Urlaub!$B$5:$B$604,"&lt;="&amp;GV$3,Urlaub!$C$5:$C$604,"&gt;="&amp;GV$3)&gt;0,1,0))</f>
        <v>0</v>
      </c>
      <c r="GW39" s="19" t="n">
        <f aca="false">IF($A39="",0,IF(COUNTIFS(Urlaub!$A$5:$A$604,$A39,Urlaub!$B$5:$B$604,"&lt;="&amp;GW$3,Urlaub!$C$5:$C$604,"&gt;="&amp;GW$3)&gt;0,1,0))</f>
        <v>0</v>
      </c>
      <c r="GX39" s="19" t="n">
        <f aca="false">IF($A39="",0,IF(COUNTIFS(Urlaub!$A$5:$A$604,$A39,Urlaub!$B$5:$B$604,"&lt;="&amp;GX$3,Urlaub!$C$5:$C$604,"&gt;="&amp;GX$3)&gt;0,1,0))</f>
        <v>0</v>
      </c>
      <c r="GY39" s="19" t="n">
        <f aca="false">IF($A39="",0,IF(COUNTIFS(Urlaub!$A$5:$A$604,$A39,Urlaub!$B$5:$B$604,"&lt;="&amp;GY$3,Urlaub!$C$5:$C$604,"&gt;="&amp;GY$3)&gt;0,1,0))</f>
        <v>0</v>
      </c>
      <c r="GZ39" s="19" t="n">
        <f aca="false">IF($A39="",0,IF(COUNTIFS(Urlaub!$A$5:$A$604,$A39,Urlaub!$B$5:$B$604,"&lt;="&amp;GZ$3,Urlaub!$C$5:$C$604,"&gt;="&amp;GZ$3)&gt;0,1,0))</f>
        <v>0</v>
      </c>
      <c r="HA39" s="19" t="n">
        <f aca="false">IF($A39="",0,IF(COUNTIFS(Urlaub!$A$5:$A$604,$A39,Urlaub!$B$5:$B$604,"&lt;="&amp;HA$3,Urlaub!$C$5:$C$604,"&gt;="&amp;HA$3)&gt;0,1,0))</f>
        <v>0</v>
      </c>
      <c r="HB39" s="19" t="n">
        <f aca="false">IF($A39="",0,IF(COUNTIFS(Urlaub!$A$5:$A$604,$A39,Urlaub!$B$5:$B$604,"&lt;="&amp;HB$3,Urlaub!$C$5:$C$604,"&gt;="&amp;HB$3)&gt;0,1,0))</f>
        <v>0</v>
      </c>
      <c r="HC39" s="19" t="n">
        <f aca="false">IF($A39="",0,IF(COUNTIFS(Urlaub!$A$5:$A$604,$A39,Urlaub!$B$5:$B$604,"&lt;="&amp;HC$3,Urlaub!$C$5:$C$604,"&gt;="&amp;HC$3)&gt;0,1,0))</f>
        <v>0</v>
      </c>
      <c r="HD39" s="19" t="n">
        <f aca="false">IF($A39="",0,IF(COUNTIFS(Urlaub!$A$5:$A$604,$A39,Urlaub!$B$5:$B$604,"&lt;="&amp;HD$3,Urlaub!$C$5:$C$604,"&gt;="&amp;HD$3)&gt;0,1,0))</f>
        <v>0</v>
      </c>
      <c r="HE39" s="19" t="n">
        <f aca="false">IF($A39="",0,IF(COUNTIFS(Urlaub!$A$5:$A$604,$A39,Urlaub!$B$5:$B$604,"&lt;="&amp;HE$3,Urlaub!$C$5:$C$604,"&gt;="&amp;HE$3)&gt;0,1,0))</f>
        <v>0</v>
      </c>
      <c r="HF39" s="19" t="n">
        <f aca="false">IF($A39="",0,IF(COUNTIFS(Urlaub!$A$5:$A$604,$A39,Urlaub!$B$5:$B$604,"&lt;="&amp;HF$3,Urlaub!$C$5:$C$604,"&gt;="&amp;HF$3)&gt;0,1,0))</f>
        <v>0</v>
      </c>
      <c r="HG39" s="19" t="n">
        <f aca="false">IF($A39="",0,IF(COUNTIFS(Urlaub!$A$5:$A$604,$A39,Urlaub!$B$5:$B$604,"&lt;="&amp;HG$3,Urlaub!$C$5:$C$604,"&gt;="&amp;HG$3)&gt;0,1,0))</f>
        <v>0</v>
      </c>
      <c r="HH39" s="19" t="n">
        <f aca="false">IF($A39="",0,IF(COUNTIFS(Urlaub!$A$5:$A$604,$A39,Urlaub!$B$5:$B$604,"&lt;="&amp;HH$3,Urlaub!$C$5:$C$604,"&gt;="&amp;HH$3)&gt;0,1,0))</f>
        <v>0</v>
      </c>
      <c r="HI39" s="19" t="n">
        <f aca="false">IF($A39="",0,IF(COUNTIFS(Urlaub!$A$5:$A$604,$A39,Urlaub!$B$5:$B$604,"&lt;="&amp;HI$3,Urlaub!$C$5:$C$604,"&gt;="&amp;HI$3)&gt;0,1,0))</f>
        <v>0</v>
      </c>
      <c r="HJ39" s="19" t="n">
        <f aca="false">IF($A39="",0,IF(COUNTIFS(Urlaub!$A$5:$A$604,$A39,Urlaub!$B$5:$B$604,"&lt;="&amp;HJ$3,Urlaub!$C$5:$C$604,"&gt;="&amp;HJ$3)&gt;0,1,0))</f>
        <v>0</v>
      </c>
      <c r="HK39" s="19" t="n">
        <f aca="false">IF($A39="",0,IF(COUNTIFS(Urlaub!$A$5:$A$604,$A39,Urlaub!$B$5:$B$604,"&lt;="&amp;HK$3,Urlaub!$C$5:$C$604,"&gt;="&amp;HK$3)&gt;0,1,0))</f>
        <v>0</v>
      </c>
      <c r="HL39" s="19" t="n">
        <f aca="false">IF($A39="",0,IF(COUNTIFS(Urlaub!$A$5:$A$604,$A39,Urlaub!$B$5:$B$604,"&lt;="&amp;HL$3,Urlaub!$C$5:$C$604,"&gt;="&amp;HL$3)&gt;0,1,0))</f>
        <v>0</v>
      </c>
      <c r="HM39" s="19" t="n">
        <f aca="false">IF($A39="",0,IF(COUNTIFS(Urlaub!$A$5:$A$604,$A39,Urlaub!$B$5:$B$604,"&lt;="&amp;HM$3,Urlaub!$C$5:$C$604,"&gt;="&amp;HM$3)&gt;0,1,0))</f>
        <v>0</v>
      </c>
      <c r="HN39" s="19" t="n">
        <f aca="false">IF($A39="",0,IF(COUNTIFS(Urlaub!$A$5:$A$604,$A39,Urlaub!$B$5:$B$604,"&lt;="&amp;HN$3,Urlaub!$C$5:$C$604,"&gt;="&amp;HN$3)&gt;0,1,0))</f>
        <v>0</v>
      </c>
      <c r="HO39" s="19" t="n">
        <f aca="false">IF($A39="",0,IF(COUNTIFS(Urlaub!$A$5:$A$604,$A39,Urlaub!$B$5:$B$604,"&lt;="&amp;HO$3,Urlaub!$C$5:$C$604,"&gt;="&amp;HO$3)&gt;0,1,0))</f>
        <v>0</v>
      </c>
      <c r="HP39" s="19" t="n">
        <f aca="false">IF($A39="",0,IF(COUNTIFS(Urlaub!$A$5:$A$604,$A39,Urlaub!$B$5:$B$604,"&lt;="&amp;HP$3,Urlaub!$C$5:$C$604,"&gt;="&amp;HP$3)&gt;0,1,0))</f>
        <v>0</v>
      </c>
      <c r="HQ39" s="19" t="n">
        <f aca="false">IF($A39="",0,IF(COUNTIFS(Urlaub!$A$5:$A$604,$A39,Urlaub!$B$5:$B$604,"&lt;="&amp;HQ$3,Urlaub!$C$5:$C$604,"&gt;="&amp;HQ$3)&gt;0,1,0))</f>
        <v>0</v>
      </c>
      <c r="HR39" s="19" t="n">
        <f aca="false">IF($A39="",0,IF(COUNTIFS(Urlaub!$A$5:$A$604,$A39,Urlaub!$B$5:$B$604,"&lt;="&amp;HR$3,Urlaub!$C$5:$C$604,"&gt;="&amp;HR$3)&gt;0,1,0))</f>
        <v>0</v>
      </c>
      <c r="HS39" s="19" t="n">
        <f aca="false">IF($A39="",0,IF(COUNTIFS(Urlaub!$A$5:$A$604,$A39,Urlaub!$B$5:$B$604,"&lt;="&amp;HS$3,Urlaub!$C$5:$C$604,"&gt;="&amp;HS$3)&gt;0,1,0))</f>
        <v>0</v>
      </c>
      <c r="HT39" s="19" t="n">
        <f aca="false">IF($A39="",0,IF(COUNTIFS(Urlaub!$A$5:$A$604,$A39,Urlaub!$B$5:$B$604,"&lt;="&amp;HT$3,Urlaub!$C$5:$C$604,"&gt;="&amp;HT$3)&gt;0,1,0))</f>
        <v>0</v>
      </c>
      <c r="HU39" s="19" t="n">
        <f aca="false">IF($A39="",0,IF(COUNTIFS(Urlaub!$A$5:$A$604,$A39,Urlaub!$B$5:$B$604,"&lt;="&amp;HU$3,Urlaub!$C$5:$C$604,"&gt;="&amp;HU$3)&gt;0,1,0))</f>
        <v>0</v>
      </c>
      <c r="HV39" s="19" t="n">
        <f aca="false">IF($A39="",0,IF(COUNTIFS(Urlaub!$A$5:$A$604,$A39,Urlaub!$B$5:$B$604,"&lt;="&amp;HV$3,Urlaub!$C$5:$C$604,"&gt;="&amp;HV$3)&gt;0,1,0))</f>
        <v>0</v>
      </c>
      <c r="HW39" s="19" t="n">
        <f aca="false">IF($A39="",0,IF(COUNTIFS(Urlaub!$A$5:$A$604,$A39,Urlaub!$B$5:$B$604,"&lt;="&amp;HW$3,Urlaub!$C$5:$C$604,"&gt;="&amp;HW$3)&gt;0,1,0))</f>
        <v>0</v>
      </c>
      <c r="HX39" s="19" t="n">
        <f aca="false">IF($A39="",0,IF(COUNTIFS(Urlaub!$A$5:$A$604,$A39,Urlaub!$B$5:$B$604,"&lt;="&amp;HX$3,Urlaub!$C$5:$C$604,"&gt;="&amp;HX$3)&gt;0,1,0))</f>
        <v>0</v>
      </c>
      <c r="HY39" s="19" t="n">
        <f aca="false">IF($A39="",0,IF(COUNTIFS(Urlaub!$A$5:$A$604,$A39,Urlaub!$B$5:$B$604,"&lt;="&amp;HY$3,Urlaub!$C$5:$C$604,"&gt;="&amp;HY$3)&gt;0,1,0))</f>
        <v>0</v>
      </c>
      <c r="HZ39" s="19" t="n">
        <f aca="false">IF($A39="",0,IF(COUNTIFS(Urlaub!$A$5:$A$604,$A39,Urlaub!$B$5:$B$604,"&lt;="&amp;HZ$3,Urlaub!$C$5:$C$604,"&gt;="&amp;HZ$3)&gt;0,1,0))</f>
        <v>0</v>
      </c>
      <c r="IA39" s="19" t="n">
        <f aca="false">IF($A39="",0,IF(COUNTIFS(Urlaub!$A$5:$A$604,$A39,Urlaub!$B$5:$B$604,"&lt;="&amp;IA$3,Urlaub!$C$5:$C$604,"&gt;="&amp;IA$3)&gt;0,1,0))</f>
        <v>0</v>
      </c>
      <c r="IB39" s="19" t="n">
        <f aca="false">IF($A39="",0,IF(COUNTIFS(Urlaub!$A$5:$A$604,$A39,Urlaub!$B$5:$B$604,"&lt;="&amp;IB$3,Urlaub!$C$5:$C$604,"&gt;="&amp;IB$3)&gt;0,1,0))</f>
        <v>0</v>
      </c>
      <c r="IC39" s="19" t="n">
        <f aca="false">IF($A39="",0,IF(COUNTIFS(Urlaub!$A$5:$A$604,$A39,Urlaub!$B$5:$B$604,"&lt;="&amp;IC$3,Urlaub!$C$5:$C$604,"&gt;="&amp;IC$3)&gt;0,1,0))</f>
        <v>0</v>
      </c>
      <c r="ID39" s="19" t="n">
        <f aca="false">IF($A39="",0,IF(COUNTIFS(Urlaub!$A$5:$A$604,$A39,Urlaub!$B$5:$B$604,"&lt;="&amp;ID$3,Urlaub!$C$5:$C$604,"&gt;="&amp;ID$3)&gt;0,1,0))</f>
        <v>0</v>
      </c>
      <c r="IE39" s="19" t="n">
        <f aca="false">IF($A39="",0,IF(COUNTIFS(Urlaub!$A$5:$A$604,$A39,Urlaub!$B$5:$B$604,"&lt;="&amp;IE$3,Urlaub!$C$5:$C$604,"&gt;="&amp;IE$3)&gt;0,1,0))</f>
        <v>0</v>
      </c>
      <c r="IF39" s="19" t="n">
        <f aca="false">IF($A39="",0,IF(COUNTIFS(Urlaub!$A$5:$A$604,$A39,Urlaub!$B$5:$B$604,"&lt;="&amp;IF$3,Urlaub!$C$5:$C$604,"&gt;="&amp;IF$3)&gt;0,1,0))</f>
        <v>0</v>
      </c>
      <c r="IG39" s="19" t="n">
        <f aca="false">IF($A39="",0,IF(COUNTIFS(Urlaub!$A$5:$A$604,$A39,Urlaub!$B$5:$B$604,"&lt;="&amp;IG$3,Urlaub!$C$5:$C$604,"&gt;="&amp;IG$3)&gt;0,1,0))</f>
        <v>0</v>
      </c>
      <c r="IH39" s="19" t="n">
        <f aca="false">IF($A39="",0,IF(COUNTIFS(Urlaub!$A$5:$A$604,$A39,Urlaub!$B$5:$B$604,"&lt;="&amp;IH$3,Urlaub!$C$5:$C$604,"&gt;="&amp;IH$3)&gt;0,1,0))</f>
        <v>0</v>
      </c>
      <c r="II39" s="19" t="n">
        <f aca="false">IF($A39="",0,IF(COUNTIFS(Urlaub!$A$5:$A$604,$A39,Urlaub!$B$5:$B$604,"&lt;="&amp;II$3,Urlaub!$C$5:$C$604,"&gt;="&amp;II$3)&gt;0,1,0))</f>
        <v>0</v>
      </c>
      <c r="IJ39" s="19" t="n">
        <f aca="false">IF($A39="",0,IF(COUNTIFS(Urlaub!$A$5:$A$604,$A39,Urlaub!$B$5:$B$604,"&lt;="&amp;IJ$3,Urlaub!$C$5:$C$604,"&gt;="&amp;IJ$3)&gt;0,1,0))</f>
        <v>0</v>
      </c>
      <c r="IK39" s="19" t="n">
        <f aca="false">IF($A39="",0,IF(COUNTIFS(Urlaub!$A$5:$A$604,$A39,Urlaub!$B$5:$B$604,"&lt;="&amp;IK$3,Urlaub!$C$5:$C$604,"&gt;="&amp;IK$3)&gt;0,1,0))</f>
        <v>0</v>
      </c>
      <c r="IL39" s="19" t="n">
        <f aca="false">IF($A39="",0,IF(COUNTIFS(Urlaub!$A$5:$A$604,$A39,Urlaub!$B$5:$B$604,"&lt;="&amp;IL$3,Urlaub!$C$5:$C$604,"&gt;="&amp;IL$3)&gt;0,1,0))</f>
        <v>0</v>
      </c>
      <c r="IM39" s="19" t="n">
        <f aca="false">IF($A39="",0,IF(COUNTIFS(Urlaub!$A$5:$A$604,$A39,Urlaub!$B$5:$B$604,"&lt;="&amp;IM$3,Urlaub!$C$5:$C$604,"&gt;="&amp;IM$3)&gt;0,1,0))</f>
        <v>0</v>
      </c>
      <c r="IN39" s="19" t="n">
        <f aca="false">IF($A39="",0,IF(COUNTIFS(Urlaub!$A$5:$A$604,$A39,Urlaub!$B$5:$B$604,"&lt;="&amp;IN$3,Urlaub!$C$5:$C$604,"&gt;="&amp;IN$3)&gt;0,1,0))</f>
        <v>0</v>
      </c>
      <c r="IO39" s="19" t="n">
        <f aca="false">IF($A39="",0,IF(COUNTIFS(Urlaub!$A$5:$A$604,$A39,Urlaub!$B$5:$B$604,"&lt;="&amp;IO$3,Urlaub!$C$5:$C$604,"&gt;="&amp;IO$3)&gt;0,1,0))</f>
        <v>0</v>
      </c>
      <c r="IP39" s="19" t="n">
        <f aca="false">IF($A39="",0,IF(COUNTIFS(Urlaub!$A$5:$A$604,$A39,Urlaub!$B$5:$B$604,"&lt;="&amp;IP$3,Urlaub!$C$5:$C$604,"&gt;="&amp;IP$3)&gt;0,1,0))</f>
        <v>0</v>
      </c>
      <c r="IQ39" s="19" t="n">
        <f aca="false">IF($A39="",0,IF(COUNTIFS(Urlaub!$A$5:$A$604,$A39,Urlaub!$B$5:$B$604,"&lt;="&amp;IQ$3,Urlaub!$C$5:$C$604,"&gt;="&amp;IQ$3)&gt;0,1,0))</f>
        <v>0</v>
      </c>
      <c r="IR39" s="19" t="n">
        <f aca="false">IF($A39="",0,IF(COUNTIFS(Urlaub!$A$5:$A$604,$A39,Urlaub!$B$5:$B$604,"&lt;="&amp;IR$3,Urlaub!$C$5:$C$604,"&gt;="&amp;IR$3)&gt;0,1,0))</f>
        <v>0</v>
      </c>
      <c r="IS39" s="19" t="n">
        <f aca="false">IF($A39="",0,IF(COUNTIFS(Urlaub!$A$5:$A$604,$A39,Urlaub!$B$5:$B$604,"&lt;="&amp;IS$3,Urlaub!$C$5:$C$604,"&gt;="&amp;IS$3)&gt;0,1,0))</f>
        <v>0</v>
      </c>
      <c r="IT39" s="19" t="n">
        <f aca="false">IF($A39="",0,IF(COUNTIFS(Urlaub!$A$5:$A$604,$A39,Urlaub!$B$5:$B$604,"&lt;="&amp;IT$3,Urlaub!$C$5:$C$604,"&gt;="&amp;IT$3)&gt;0,1,0))</f>
        <v>0</v>
      </c>
      <c r="IU39" s="19" t="n">
        <f aca="false">IF($A39="",0,IF(COUNTIFS(Urlaub!$A$5:$A$604,$A39,Urlaub!$B$5:$B$604,"&lt;="&amp;IU$3,Urlaub!$C$5:$C$604,"&gt;="&amp;IU$3)&gt;0,1,0))</f>
        <v>0</v>
      </c>
      <c r="IV39" s="19" t="n">
        <f aca="false">IF($A39="",0,IF(COUNTIFS(Urlaub!$A$5:$A$604,$A39,Urlaub!$B$5:$B$604,"&lt;="&amp;IV$3,Urlaub!$C$5:$C$604,"&gt;="&amp;IV$3)&gt;0,1,0))</f>
        <v>0</v>
      </c>
      <c r="IW39" s="19" t="n">
        <f aca="false">IF($A39="",0,IF(COUNTIFS(Urlaub!$A$5:$A$604,$A39,Urlaub!$B$5:$B$604,"&lt;="&amp;IW$3,Urlaub!$C$5:$C$604,"&gt;="&amp;IW$3)&gt;0,1,0))</f>
        <v>0</v>
      </c>
      <c r="IX39" s="19" t="n">
        <f aca="false">IF($A39="",0,IF(COUNTIFS(Urlaub!$A$5:$A$604,$A39,Urlaub!$B$5:$B$604,"&lt;="&amp;IX$3,Urlaub!$C$5:$C$604,"&gt;="&amp;IX$3)&gt;0,1,0))</f>
        <v>0</v>
      </c>
      <c r="IY39" s="19" t="n">
        <f aca="false">IF($A39="",0,IF(COUNTIFS(Urlaub!$A$5:$A$604,$A39,Urlaub!$B$5:$B$604,"&lt;="&amp;IY$3,Urlaub!$C$5:$C$604,"&gt;="&amp;IY$3)&gt;0,1,0))</f>
        <v>0</v>
      </c>
      <c r="IZ39" s="19" t="n">
        <f aca="false">IF($A39="",0,IF(COUNTIFS(Urlaub!$A$5:$A$604,$A39,Urlaub!$B$5:$B$604,"&lt;="&amp;IZ$3,Urlaub!$C$5:$C$604,"&gt;="&amp;IZ$3)&gt;0,1,0))</f>
        <v>0</v>
      </c>
      <c r="JA39" s="19" t="n">
        <f aca="false">IF($A39="",0,IF(COUNTIFS(Urlaub!$A$5:$A$604,$A39,Urlaub!$B$5:$B$604,"&lt;="&amp;JA$3,Urlaub!$C$5:$C$604,"&gt;="&amp;JA$3)&gt;0,1,0))</f>
        <v>0</v>
      </c>
      <c r="JB39" s="19" t="n">
        <f aca="false">IF($A39="",0,IF(COUNTIFS(Urlaub!$A$5:$A$604,$A39,Urlaub!$B$5:$B$604,"&lt;="&amp;JB$3,Urlaub!$C$5:$C$604,"&gt;="&amp;JB$3)&gt;0,1,0))</f>
        <v>0</v>
      </c>
      <c r="JC39" s="19" t="n">
        <f aca="false">IF($A39="",0,IF(COUNTIFS(Urlaub!$A$5:$A$604,$A39,Urlaub!$B$5:$B$604,"&lt;="&amp;JC$3,Urlaub!$C$5:$C$604,"&gt;="&amp;JC$3)&gt;0,1,0))</f>
        <v>0</v>
      </c>
      <c r="JD39" s="19" t="n">
        <f aca="false">IF($A39="",0,IF(COUNTIFS(Urlaub!$A$5:$A$604,$A39,Urlaub!$B$5:$B$604,"&lt;="&amp;JD$3,Urlaub!$C$5:$C$604,"&gt;="&amp;JD$3)&gt;0,1,0))</f>
        <v>0</v>
      </c>
      <c r="JE39" s="19" t="n">
        <f aca="false">IF($A39="",0,IF(COUNTIFS(Urlaub!$A$5:$A$604,$A39,Urlaub!$B$5:$B$604,"&lt;="&amp;JE$3,Urlaub!$C$5:$C$604,"&gt;="&amp;JE$3)&gt;0,1,0))</f>
        <v>0</v>
      </c>
      <c r="JF39" s="19" t="n">
        <f aca="false">IF($A39="",0,IF(COUNTIFS(Urlaub!$A$5:$A$604,$A39,Urlaub!$B$5:$B$604,"&lt;="&amp;JF$3,Urlaub!$C$5:$C$604,"&gt;="&amp;JF$3)&gt;0,1,0))</f>
        <v>0</v>
      </c>
      <c r="JG39" s="19" t="n">
        <f aca="false">IF($A39="",0,IF(COUNTIFS(Urlaub!$A$5:$A$604,$A39,Urlaub!$B$5:$B$604,"&lt;="&amp;JG$3,Urlaub!$C$5:$C$604,"&gt;="&amp;JG$3)&gt;0,1,0))</f>
        <v>0</v>
      </c>
      <c r="JH39" s="19" t="n">
        <f aca="false">IF($A39="",0,IF(COUNTIFS(Urlaub!$A$5:$A$604,$A39,Urlaub!$B$5:$B$604,"&lt;="&amp;JH$3,Urlaub!$C$5:$C$604,"&gt;="&amp;JH$3)&gt;0,1,0))</f>
        <v>0</v>
      </c>
      <c r="JI39" s="19" t="n">
        <f aca="false">IF($A39="",0,IF(COUNTIFS(Urlaub!$A$5:$A$604,$A39,Urlaub!$B$5:$B$604,"&lt;="&amp;JI$3,Urlaub!$C$5:$C$604,"&gt;="&amp;JI$3)&gt;0,1,0))</f>
        <v>0</v>
      </c>
      <c r="JJ39" s="19" t="n">
        <f aca="false">IF($A39="",0,IF(COUNTIFS(Urlaub!$A$5:$A$604,$A39,Urlaub!$B$5:$B$604,"&lt;="&amp;JJ$3,Urlaub!$C$5:$C$604,"&gt;="&amp;JJ$3)&gt;0,1,0))</f>
        <v>0</v>
      </c>
      <c r="JK39" s="19" t="n">
        <f aca="false">IF($A39="",0,IF(COUNTIFS(Urlaub!$A$5:$A$604,$A39,Urlaub!$B$5:$B$604,"&lt;="&amp;JK$3,Urlaub!$C$5:$C$604,"&gt;="&amp;JK$3)&gt;0,1,0))</f>
        <v>0</v>
      </c>
      <c r="JL39" s="19" t="n">
        <f aca="false">IF($A39="",0,IF(COUNTIFS(Urlaub!$A$5:$A$604,$A39,Urlaub!$B$5:$B$604,"&lt;="&amp;JL$3,Urlaub!$C$5:$C$604,"&gt;="&amp;JL$3)&gt;0,1,0))</f>
        <v>0</v>
      </c>
      <c r="JM39" s="19" t="n">
        <f aca="false">IF($A39="",0,IF(COUNTIFS(Urlaub!$A$5:$A$604,$A39,Urlaub!$B$5:$B$604,"&lt;="&amp;JM$3,Urlaub!$C$5:$C$604,"&gt;="&amp;JM$3)&gt;0,1,0))</f>
        <v>0</v>
      </c>
      <c r="JN39" s="19" t="n">
        <f aca="false">IF($A39="",0,IF(COUNTIFS(Urlaub!$A$5:$A$604,$A39,Urlaub!$B$5:$B$604,"&lt;="&amp;JN$3,Urlaub!$C$5:$C$604,"&gt;="&amp;JN$3)&gt;0,1,0))</f>
        <v>0</v>
      </c>
      <c r="JO39" s="19" t="n">
        <f aca="false">IF($A39="",0,IF(COUNTIFS(Urlaub!$A$5:$A$604,$A39,Urlaub!$B$5:$B$604,"&lt;="&amp;JO$3,Urlaub!$C$5:$C$604,"&gt;="&amp;JO$3)&gt;0,1,0))</f>
        <v>0</v>
      </c>
      <c r="JP39" s="19" t="n">
        <f aca="false">IF($A39="",0,IF(COUNTIFS(Urlaub!$A$5:$A$604,$A39,Urlaub!$B$5:$B$604,"&lt;="&amp;JP$3,Urlaub!$C$5:$C$604,"&gt;="&amp;JP$3)&gt;0,1,0))</f>
        <v>0</v>
      </c>
      <c r="JQ39" s="19" t="n">
        <f aca="false">IF($A39="",0,IF(COUNTIFS(Urlaub!$A$5:$A$604,$A39,Urlaub!$B$5:$B$604,"&lt;="&amp;JQ$3,Urlaub!$C$5:$C$604,"&gt;="&amp;JQ$3)&gt;0,1,0))</f>
        <v>0</v>
      </c>
      <c r="JR39" s="19" t="n">
        <f aca="false">IF($A39="",0,IF(COUNTIFS(Urlaub!$A$5:$A$604,$A39,Urlaub!$B$5:$B$604,"&lt;="&amp;JR$3,Urlaub!$C$5:$C$604,"&gt;="&amp;JR$3)&gt;0,1,0))</f>
        <v>0</v>
      </c>
      <c r="JS39" s="19" t="n">
        <f aca="false">IF($A39="",0,IF(COUNTIFS(Urlaub!$A$5:$A$604,$A39,Urlaub!$B$5:$B$604,"&lt;="&amp;JS$3,Urlaub!$C$5:$C$604,"&gt;="&amp;JS$3)&gt;0,1,0))</f>
        <v>0</v>
      </c>
      <c r="JT39" s="19" t="n">
        <f aca="false">IF($A39="",0,IF(COUNTIFS(Urlaub!$A$5:$A$604,$A39,Urlaub!$B$5:$B$604,"&lt;="&amp;JT$3,Urlaub!$C$5:$C$604,"&gt;="&amp;JT$3)&gt;0,1,0))</f>
        <v>0</v>
      </c>
      <c r="JU39" s="19" t="n">
        <f aca="false">IF($A39="",0,IF(COUNTIFS(Urlaub!$A$5:$A$604,$A39,Urlaub!$B$5:$B$604,"&lt;="&amp;JU$3,Urlaub!$C$5:$C$604,"&gt;="&amp;JU$3)&gt;0,1,0))</f>
        <v>0</v>
      </c>
      <c r="JV39" s="19" t="n">
        <f aca="false">IF($A39="",0,IF(COUNTIFS(Urlaub!$A$5:$A$604,$A39,Urlaub!$B$5:$B$604,"&lt;="&amp;JV$3,Urlaub!$C$5:$C$604,"&gt;="&amp;JV$3)&gt;0,1,0))</f>
        <v>0</v>
      </c>
      <c r="JW39" s="19" t="n">
        <f aca="false">IF($A39="",0,IF(COUNTIFS(Urlaub!$A$5:$A$604,$A39,Urlaub!$B$5:$B$604,"&lt;="&amp;JW$3,Urlaub!$C$5:$C$604,"&gt;="&amp;JW$3)&gt;0,1,0))</f>
        <v>0</v>
      </c>
      <c r="JX39" s="19" t="n">
        <f aca="false">IF($A39="",0,IF(COUNTIFS(Urlaub!$A$5:$A$604,$A39,Urlaub!$B$5:$B$604,"&lt;="&amp;JX$3,Urlaub!$C$5:$C$604,"&gt;="&amp;JX$3)&gt;0,1,0))</f>
        <v>0</v>
      </c>
      <c r="JY39" s="19" t="n">
        <f aca="false">IF($A39="",0,IF(COUNTIFS(Urlaub!$A$5:$A$604,$A39,Urlaub!$B$5:$B$604,"&lt;="&amp;JY$3,Urlaub!$C$5:$C$604,"&gt;="&amp;JY$3)&gt;0,1,0))</f>
        <v>0</v>
      </c>
      <c r="JZ39" s="19" t="n">
        <f aca="false">IF($A39="",0,IF(COUNTIFS(Urlaub!$A$5:$A$604,$A39,Urlaub!$B$5:$B$604,"&lt;="&amp;JZ$3,Urlaub!$C$5:$C$604,"&gt;="&amp;JZ$3)&gt;0,1,0))</f>
        <v>0</v>
      </c>
      <c r="KA39" s="19" t="n">
        <f aca="false">IF($A39="",0,IF(COUNTIFS(Urlaub!$A$5:$A$604,$A39,Urlaub!$B$5:$B$604,"&lt;="&amp;KA$3,Urlaub!$C$5:$C$604,"&gt;="&amp;KA$3)&gt;0,1,0))</f>
        <v>0</v>
      </c>
      <c r="KB39" s="19" t="n">
        <f aca="false">IF($A39="",0,IF(COUNTIFS(Urlaub!$A$5:$A$604,$A39,Urlaub!$B$5:$B$604,"&lt;="&amp;KB$3,Urlaub!$C$5:$C$604,"&gt;="&amp;KB$3)&gt;0,1,0))</f>
        <v>0</v>
      </c>
      <c r="KC39" s="19" t="n">
        <f aca="false">IF($A39="",0,IF(COUNTIFS(Urlaub!$A$5:$A$604,$A39,Urlaub!$B$5:$B$604,"&lt;="&amp;KC$3,Urlaub!$C$5:$C$604,"&gt;="&amp;KC$3)&gt;0,1,0))</f>
        <v>0</v>
      </c>
      <c r="KD39" s="19" t="n">
        <f aca="false">IF($A39="",0,IF(COUNTIFS(Urlaub!$A$5:$A$604,$A39,Urlaub!$B$5:$B$604,"&lt;="&amp;KD$3,Urlaub!$C$5:$C$604,"&gt;="&amp;KD$3)&gt;0,1,0))</f>
        <v>0</v>
      </c>
      <c r="KE39" s="19" t="n">
        <f aca="false">IF($A39="",0,IF(COUNTIFS(Urlaub!$A$5:$A$604,$A39,Urlaub!$B$5:$B$604,"&lt;="&amp;KE$3,Urlaub!$C$5:$C$604,"&gt;="&amp;KE$3)&gt;0,1,0))</f>
        <v>0</v>
      </c>
      <c r="KF39" s="19" t="n">
        <f aca="false">IF($A39="",0,IF(COUNTIFS(Urlaub!$A$5:$A$604,$A39,Urlaub!$B$5:$B$604,"&lt;="&amp;KF$3,Urlaub!$C$5:$C$604,"&gt;="&amp;KF$3)&gt;0,1,0))</f>
        <v>0</v>
      </c>
      <c r="KG39" s="19" t="n">
        <f aca="false">IF($A39="",0,IF(COUNTIFS(Urlaub!$A$5:$A$604,$A39,Urlaub!$B$5:$B$604,"&lt;="&amp;KG$3,Urlaub!$C$5:$C$604,"&gt;="&amp;KG$3)&gt;0,1,0))</f>
        <v>0</v>
      </c>
      <c r="KH39" s="19" t="n">
        <f aca="false">IF($A39="",0,IF(COUNTIFS(Urlaub!$A$5:$A$604,$A39,Urlaub!$B$5:$B$604,"&lt;="&amp;KH$3,Urlaub!$C$5:$C$604,"&gt;="&amp;KH$3)&gt;0,1,0))</f>
        <v>0</v>
      </c>
      <c r="KI39" s="19" t="n">
        <f aca="false">IF($A39="",0,IF(COUNTIFS(Urlaub!$A$5:$A$604,$A39,Urlaub!$B$5:$B$604,"&lt;="&amp;KI$3,Urlaub!$C$5:$C$604,"&gt;="&amp;KI$3)&gt;0,1,0))</f>
        <v>0</v>
      </c>
      <c r="KJ39" s="19" t="n">
        <f aca="false">IF($A39="",0,IF(COUNTIFS(Urlaub!$A$5:$A$604,$A39,Urlaub!$B$5:$B$604,"&lt;="&amp;KJ$3,Urlaub!$C$5:$C$604,"&gt;="&amp;KJ$3)&gt;0,1,0))</f>
        <v>0</v>
      </c>
      <c r="KK39" s="19" t="n">
        <f aca="false">IF($A39="",0,IF(COUNTIFS(Urlaub!$A$5:$A$604,$A39,Urlaub!$B$5:$B$604,"&lt;="&amp;KK$3,Urlaub!$C$5:$C$604,"&gt;="&amp;KK$3)&gt;0,1,0))</f>
        <v>0</v>
      </c>
      <c r="KL39" s="19" t="n">
        <f aca="false">IF($A39="",0,IF(COUNTIFS(Urlaub!$A$5:$A$604,$A39,Urlaub!$B$5:$B$604,"&lt;="&amp;KL$3,Urlaub!$C$5:$C$604,"&gt;="&amp;KL$3)&gt;0,1,0))</f>
        <v>0</v>
      </c>
      <c r="KM39" s="19" t="n">
        <f aca="false">IF($A39="",0,IF(COUNTIFS(Urlaub!$A$5:$A$604,$A39,Urlaub!$B$5:$B$604,"&lt;="&amp;KM$3,Urlaub!$C$5:$C$604,"&gt;="&amp;KM$3)&gt;0,1,0))</f>
        <v>0</v>
      </c>
      <c r="KN39" s="19" t="n">
        <f aca="false">IF($A39="",0,IF(COUNTIFS(Urlaub!$A$5:$A$604,$A39,Urlaub!$B$5:$B$604,"&lt;="&amp;KN$3,Urlaub!$C$5:$C$604,"&gt;="&amp;KN$3)&gt;0,1,0))</f>
        <v>0</v>
      </c>
      <c r="KO39" s="19" t="n">
        <f aca="false">IF($A39="",0,IF(COUNTIFS(Urlaub!$A$5:$A$604,$A39,Urlaub!$B$5:$B$604,"&lt;="&amp;KO$3,Urlaub!$C$5:$C$604,"&gt;="&amp;KO$3)&gt;0,1,0))</f>
        <v>0</v>
      </c>
      <c r="KP39" s="19" t="n">
        <f aca="false">IF($A39="",0,IF(COUNTIFS(Urlaub!$A$5:$A$604,$A39,Urlaub!$B$5:$B$604,"&lt;="&amp;KP$3,Urlaub!$C$5:$C$604,"&gt;="&amp;KP$3)&gt;0,1,0))</f>
        <v>0</v>
      </c>
      <c r="KQ39" s="19" t="n">
        <f aca="false">IF($A39="",0,IF(COUNTIFS(Urlaub!$A$5:$A$604,$A39,Urlaub!$B$5:$B$604,"&lt;="&amp;KQ$3,Urlaub!$C$5:$C$604,"&gt;="&amp;KQ$3)&gt;0,1,0))</f>
        <v>0</v>
      </c>
      <c r="KR39" s="19" t="n">
        <f aca="false">IF($A39="",0,IF(COUNTIFS(Urlaub!$A$5:$A$604,$A39,Urlaub!$B$5:$B$604,"&lt;="&amp;KR$3,Urlaub!$C$5:$C$604,"&gt;="&amp;KR$3)&gt;0,1,0))</f>
        <v>0</v>
      </c>
      <c r="KS39" s="19" t="n">
        <f aca="false">IF($A39="",0,IF(COUNTIFS(Urlaub!$A$5:$A$604,$A39,Urlaub!$B$5:$B$604,"&lt;="&amp;KS$3,Urlaub!$C$5:$C$604,"&gt;="&amp;KS$3)&gt;0,1,0))</f>
        <v>0</v>
      </c>
      <c r="KT39" s="19" t="n">
        <f aca="false">IF($A39="",0,IF(COUNTIFS(Urlaub!$A$5:$A$604,$A39,Urlaub!$B$5:$B$604,"&lt;="&amp;KT$3,Urlaub!$C$5:$C$604,"&gt;="&amp;KT$3)&gt;0,1,0))</f>
        <v>0</v>
      </c>
      <c r="KU39" s="19" t="n">
        <f aca="false">IF($A39="",0,IF(COUNTIFS(Urlaub!$A$5:$A$604,$A39,Urlaub!$B$5:$B$604,"&lt;="&amp;KU$3,Urlaub!$C$5:$C$604,"&gt;="&amp;KU$3)&gt;0,1,0))</f>
        <v>0</v>
      </c>
      <c r="KV39" s="19" t="n">
        <f aca="false">IF($A39="",0,IF(COUNTIFS(Urlaub!$A$5:$A$604,$A39,Urlaub!$B$5:$B$604,"&lt;="&amp;KV$3,Urlaub!$C$5:$C$604,"&gt;="&amp;KV$3)&gt;0,1,0))</f>
        <v>0</v>
      </c>
      <c r="KW39" s="19" t="n">
        <f aca="false">IF($A39="",0,IF(COUNTIFS(Urlaub!$A$5:$A$604,$A39,Urlaub!$B$5:$B$604,"&lt;="&amp;KW$3,Urlaub!$C$5:$C$604,"&gt;="&amp;KW$3)&gt;0,1,0))</f>
        <v>0</v>
      </c>
      <c r="KX39" s="19" t="n">
        <f aca="false">IF($A39="",0,IF(COUNTIFS(Urlaub!$A$5:$A$604,$A39,Urlaub!$B$5:$B$604,"&lt;="&amp;KX$3,Urlaub!$C$5:$C$604,"&gt;="&amp;KX$3)&gt;0,1,0))</f>
        <v>0</v>
      </c>
      <c r="KY39" s="19" t="n">
        <f aca="false">IF($A39="",0,IF(COUNTIFS(Urlaub!$A$5:$A$604,$A39,Urlaub!$B$5:$B$604,"&lt;="&amp;KY$3,Urlaub!$C$5:$C$604,"&gt;="&amp;KY$3)&gt;0,1,0))</f>
        <v>0</v>
      </c>
      <c r="KZ39" s="19" t="n">
        <f aca="false">IF($A39="",0,IF(COUNTIFS(Urlaub!$A$5:$A$604,$A39,Urlaub!$B$5:$B$604,"&lt;="&amp;KZ$3,Urlaub!$C$5:$C$604,"&gt;="&amp;KZ$3)&gt;0,1,0))</f>
        <v>0</v>
      </c>
      <c r="LA39" s="19" t="n">
        <f aca="false">IF($A39="",0,IF(COUNTIFS(Urlaub!$A$5:$A$604,$A39,Urlaub!$B$5:$B$604,"&lt;="&amp;LA$3,Urlaub!$C$5:$C$604,"&gt;="&amp;LA$3)&gt;0,1,0))</f>
        <v>0</v>
      </c>
      <c r="LB39" s="19" t="n">
        <f aca="false">IF($A39="",0,IF(COUNTIFS(Urlaub!$A$5:$A$604,$A39,Urlaub!$B$5:$B$604,"&lt;="&amp;LB$3,Urlaub!$C$5:$C$604,"&gt;="&amp;LB$3)&gt;0,1,0))</f>
        <v>0</v>
      </c>
      <c r="LC39" s="19" t="n">
        <f aca="false">IF($A39="",0,IF(COUNTIFS(Urlaub!$A$5:$A$604,$A39,Urlaub!$B$5:$B$604,"&lt;="&amp;LC$3,Urlaub!$C$5:$C$604,"&gt;="&amp;LC$3)&gt;0,1,0))</f>
        <v>0</v>
      </c>
      <c r="LD39" s="19" t="n">
        <f aca="false">IF($A39="",0,IF(COUNTIFS(Urlaub!$A$5:$A$604,$A39,Urlaub!$B$5:$B$604,"&lt;="&amp;LD$3,Urlaub!$C$5:$C$604,"&gt;="&amp;LD$3)&gt;0,1,0))</f>
        <v>0</v>
      </c>
      <c r="LE39" s="19" t="n">
        <f aca="false">IF($A39="",0,IF(COUNTIFS(Urlaub!$A$5:$A$604,$A39,Urlaub!$B$5:$B$604,"&lt;="&amp;LE$3,Urlaub!$C$5:$C$604,"&gt;="&amp;LE$3)&gt;0,1,0))</f>
        <v>0</v>
      </c>
      <c r="LF39" s="19" t="n">
        <f aca="false">IF($A39="",0,IF(COUNTIFS(Urlaub!$A$5:$A$604,$A39,Urlaub!$B$5:$B$604,"&lt;="&amp;LF$3,Urlaub!$C$5:$C$604,"&gt;="&amp;LF$3)&gt;0,1,0))</f>
        <v>0</v>
      </c>
      <c r="LG39" s="19" t="n">
        <f aca="false">IF($A39="",0,IF(COUNTIFS(Urlaub!$A$5:$A$604,$A39,Urlaub!$B$5:$B$604,"&lt;="&amp;LG$3,Urlaub!$C$5:$C$604,"&gt;="&amp;LG$3)&gt;0,1,0))</f>
        <v>0</v>
      </c>
      <c r="LH39" s="19" t="n">
        <f aca="false">IF($A39="",0,IF(COUNTIFS(Urlaub!$A$5:$A$604,$A39,Urlaub!$B$5:$B$604,"&lt;="&amp;LH$3,Urlaub!$C$5:$C$604,"&gt;="&amp;LH$3)&gt;0,1,0))</f>
        <v>0</v>
      </c>
      <c r="LI39" s="19" t="n">
        <f aca="false">IF($A39="",0,IF(COUNTIFS(Urlaub!$A$5:$A$604,$A39,Urlaub!$B$5:$B$604,"&lt;="&amp;LI$3,Urlaub!$C$5:$C$604,"&gt;="&amp;LI$3)&gt;0,1,0))</f>
        <v>0</v>
      </c>
      <c r="LJ39" s="19" t="n">
        <f aca="false">IF($A39="",0,IF(COUNTIFS(Urlaub!$A$5:$A$604,$A39,Urlaub!$B$5:$B$604,"&lt;="&amp;LJ$3,Urlaub!$C$5:$C$604,"&gt;="&amp;LJ$3)&gt;0,1,0))</f>
        <v>0</v>
      </c>
      <c r="LK39" s="19" t="n">
        <f aca="false">IF($A39="",0,IF(COUNTIFS(Urlaub!$A$5:$A$604,$A39,Urlaub!$B$5:$B$604,"&lt;="&amp;LK$3,Urlaub!$C$5:$C$604,"&gt;="&amp;LK$3)&gt;0,1,0))</f>
        <v>0</v>
      </c>
      <c r="LL39" s="19" t="n">
        <f aca="false">IF($A39="",0,IF(COUNTIFS(Urlaub!$A$5:$A$604,$A39,Urlaub!$B$5:$B$604,"&lt;="&amp;LL$3,Urlaub!$C$5:$C$604,"&gt;="&amp;LL$3)&gt;0,1,0))</f>
        <v>0</v>
      </c>
      <c r="LM39" s="19" t="n">
        <f aca="false">IF($A39="",0,IF(COUNTIFS(Urlaub!$A$5:$A$604,$A39,Urlaub!$B$5:$B$604,"&lt;="&amp;LM$3,Urlaub!$C$5:$C$604,"&gt;="&amp;LM$3)&gt;0,1,0))</f>
        <v>0</v>
      </c>
      <c r="LN39" s="19" t="n">
        <f aca="false">IF($A39="",0,IF(COUNTIFS(Urlaub!$A$5:$A$604,$A39,Urlaub!$B$5:$B$604,"&lt;="&amp;LN$3,Urlaub!$C$5:$C$604,"&gt;="&amp;LN$3)&gt;0,1,0))</f>
        <v>0</v>
      </c>
      <c r="LO39" s="19" t="n">
        <f aca="false">IF($A39="",0,IF(COUNTIFS(Urlaub!$A$5:$A$604,$A39,Urlaub!$B$5:$B$604,"&lt;="&amp;LO$3,Urlaub!$C$5:$C$604,"&gt;="&amp;LO$3)&gt;0,1,0))</f>
        <v>0</v>
      </c>
      <c r="LP39" s="19" t="n">
        <f aca="false">IF($A39="",0,IF(COUNTIFS(Urlaub!$A$5:$A$604,$A39,Urlaub!$B$5:$B$604,"&lt;="&amp;LP$3,Urlaub!$C$5:$C$604,"&gt;="&amp;LP$3)&gt;0,1,0))</f>
        <v>0</v>
      </c>
      <c r="LQ39" s="19" t="n">
        <f aca="false">IF($A39="",0,IF(COUNTIFS(Urlaub!$A$5:$A$604,$A39,Urlaub!$B$5:$B$604,"&lt;="&amp;LQ$3,Urlaub!$C$5:$C$604,"&gt;="&amp;LQ$3)&gt;0,1,0))</f>
        <v>0</v>
      </c>
      <c r="LR39" s="19" t="n">
        <f aca="false">IF($A39="",0,IF(COUNTIFS(Urlaub!$A$5:$A$604,$A39,Urlaub!$B$5:$B$604,"&lt;="&amp;LR$3,Urlaub!$C$5:$C$604,"&gt;="&amp;LR$3)&gt;0,1,0))</f>
        <v>0</v>
      </c>
      <c r="LS39" s="19" t="n">
        <f aca="false">IF($A39="",0,IF(COUNTIFS(Urlaub!$A$5:$A$604,$A39,Urlaub!$B$5:$B$604,"&lt;="&amp;LS$3,Urlaub!$C$5:$C$604,"&gt;="&amp;LS$3)&gt;0,1,0))</f>
        <v>0</v>
      </c>
      <c r="LT39" s="19" t="n">
        <f aca="false">IF($A39="",0,IF(COUNTIFS(Urlaub!$A$5:$A$604,$A39,Urlaub!$B$5:$B$604,"&lt;="&amp;LT$3,Urlaub!$C$5:$C$604,"&gt;="&amp;LT$3)&gt;0,1,0))</f>
        <v>0</v>
      </c>
      <c r="LU39" s="19" t="n">
        <f aca="false">IF($A39="",0,IF(COUNTIFS(Urlaub!$A$5:$A$604,$A39,Urlaub!$B$5:$B$604,"&lt;="&amp;LU$3,Urlaub!$C$5:$C$604,"&gt;="&amp;LU$3)&gt;0,1,0))</f>
        <v>0</v>
      </c>
      <c r="LV39" s="19" t="n">
        <f aca="false">IF($A39="",0,IF(COUNTIFS(Urlaub!$A$5:$A$604,$A39,Urlaub!$B$5:$B$604,"&lt;="&amp;LV$3,Urlaub!$C$5:$C$604,"&gt;="&amp;LV$3)&gt;0,1,0))</f>
        <v>0</v>
      </c>
      <c r="LW39" s="19" t="n">
        <f aca="false">IF($A39="",0,IF(COUNTIFS(Urlaub!$A$5:$A$604,$A39,Urlaub!$B$5:$B$604,"&lt;="&amp;LW$3,Urlaub!$C$5:$C$604,"&gt;="&amp;LW$3)&gt;0,1,0))</f>
        <v>0</v>
      </c>
      <c r="LX39" s="19" t="n">
        <f aca="false">IF($A39="",0,IF(COUNTIFS(Urlaub!$A$5:$A$604,$A39,Urlaub!$B$5:$B$604,"&lt;="&amp;LX$3,Urlaub!$C$5:$C$604,"&gt;="&amp;LX$3)&gt;0,1,0))</f>
        <v>0</v>
      </c>
      <c r="LY39" s="19" t="n">
        <f aca="false">IF($A39="",0,IF(COUNTIFS(Urlaub!$A$5:$A$604,$A39,Urlaub!$B$5:$B$604,"&lt;="&amp;LY$3,Urlaub!$C$5:$C$604,"&gt;="&amp;LY$3)&gt;0,1,0))</f>
        <v>0</v>
      </c>
      <c r="LZ39" s="19" t="n">
        <f aca="false">IF($A39="",0,IF(COUNTIFS(Urlaub!$A$5:$A$604,$A39,Urlaub!$B$5:$B$604,"&lt;="&amp;LZ$3,Urlaub!$C$5:$C$604,"&gt;="&amp;LZ$3)&gt;0,1,0))</f>
        <v>0</v>
      </c>
      <c r="MA39" s="19" t="n">
        <f aca="false">IF($A39="",0,IF(COUNTIFS(Urlaub!$A$5:$A$604,$A39,Urlaub!$B$5:$B$604,"&lt;="&amp;MA$3,Urlaub!$C$5:$C$604,"&gt;="&amp;MA$3)&gt;0,1,0))</f>
        <v>0</v>
      </c>
      <c r="MB39" s="19" t="n">
        <f aca="false">IF($A39="",0,IF(COUNTIFS(Urlaub!$A$5:$A$604,$A39,Urlaub!$B$5:$B$604,"&lt;="&amp;MB$3,Urlaub!$C$5:$C$604,"&gt;="&amp;MB$3)&gt;0,1,0))</f>
        <v>0</v>
      </c>
      <c r="MC39" s="19" t="n">
        <f aca="false">IF($A39="",0,IF(COUNTIFS(Urlaub!$A$5:$A$604,$A39,Urlaub!$B$5:$B$604,"&lt;="&amp;MC$3,Urlaub!$C$5:$C$604,"&gt;="&amp;MC$3)&gt;0,1,0))</f>
        <v>0</v>
      </c>
      <c r="MD39" s="19" t="n">
        <f aca="false">IF($A39="",0,IF(COUNTIFS(Urlaub!$A$5:$A$604,$A39,Urlaub!$B$5:$B$604,"&lt;="&amp;MD$3,Urlaub!$C$5:$C$604,"&gt;="&amp;MD$3)&gt;0,1,0))</f>
        <v>0</v>
      </c>
      <c r="ME39" s="19" t="n">
        <f aca="false">IF($A39="",0,IF(COUNTIFS(Urlaub!$A$5:$A$604,$A39,Urlaub!$B$5:$B$604,"&lt;="&amp;ME$3,Urlaub!$C$5:$C$604,"&gt;="&amp;ME$3)&gt;0,1,0))</f>
        <v>0</v>
      </c>
      <c r="MF39" s="19" t="n">
        <f aca="false">IF($A39="",0,IF(COUNTIFS(Urlaub!$A$5:$A$604,$A39,Urlaub!$B$5:$B$604,"&lt;="&amp;MF$3,Urlaub!$C$5:$C$604,"&gt;="&amp;MF$3)&gt;0,1,0))</f>
        <v>0</v>
      </c>
      <c r="MG39" s="19" t="n">
        <f aca="false">IF($A39="",0,IF(COUNTIFS(Urlaub!$A$5:$A$604,$A39,Urlaub!$B$5:$B$604,"&lt;="&amp;MG$3,Urlaub!$C$5:$C$604,"&gt;="&amp;MG$3)&gt;0,1,0))</f>
        <v>0</v>
      </c>
      <c r="MH39" s="19" t="n">
        <f aca="false">IF($A39="",0,IF(COUNTIFS(Urlaub!$A$5:$A$604,$A39,Urlaub!$B$5:$B$604,"&lt;="&amp;MH$3,Urlaub!$C$5:$C$604,"&gt;="&amp;MH$3)&gt;0,1,0))</f>
        <v>0</v>
      </c>
      <c r="MI39" s="19" t="n">
        <f aca="false">IF($A39="",0,IF(COUNTIFS(Urlaub!$A$5:$A$604,$A39,Urlaub!$B$5:$B$604,"&lt;="&amp;MI$3,Urlaub!$C$5:$C$604,"&gt;="&amp;MI$3)&gt;0,1,0))</f>
        <v>0</v>
      </c>
      <c r="MJ39" s="19" t="n">
        <f aca="false">IF($A39="",0,IF(COUNTIFS(Urlaub!$A$5:$A$604,$A39,Urlaub!$B$5:$B$604,"&lt;="&amp;MJ$3,Urlaub!$C$5:$C$604,"&gt;="&amp;MJ$3)&gt;0,1,0))</f>
        <v>0</v>
      </c>
      <c r="MK39" s="19" t="n">
        <f aca="false">IF($A39="",0,IF(COUNTIFS(Urlaub!$A$5:$A$604,$A39,Urlaub!$B$5:$B$604,"&lt;="&amp;MK$3,Urlaub!$C$5:$C$604,"&gt;="&amp;MK$3)&gt;0,1,0))</f>
        <v>0</v>
      </c>
      <c r="ML39" s="19" t="n">
        <f aca="false">IF($A39="",0,IF(COUNTIFS(Urlaub!$A$5:$A$604,$A39,Urlaub!$B$5:$B$604,"&lt;="&amp;ML$3,Urlaub!$C$5:$C$604,"&gt;="&amp;ML$3)&gt;0,1,0))</f>
        <v>0</v>
      </c>
      <c r="MM39" s="19" t="n">
        <f aca="false">IF($A39="",0,IF(COUNTIFS(Urlaub!$A$5:$A$604,$A39,Urlaub!$B$5:$B$604,"&lt;="&amp;MM$3,Urlaub!$C$5:$C$604,"&gt;="&amp;MM$3)&gt;0,1,0))</f>
        <v>0</v>
      </c>
      <c r="MN39" s="19" t="n">
        <f aca="false">IF($A39="",0,IF(COUNTIFS(Urlaub!$A$5:$A$604,$A39,Urlaub!$B$5:$B$604,"&lt;="&amp;MN$3,Urlaub!$C$5:$C$604,"&gt;="&amp;MN$3)&gt;0,1,0))</f>
        <v>0</v>
      </c>
      <c r="MO39" s="19" t="n">
        <f aca="false">IF($A39="",0,IF(COUNTIFS(Urlaub!$A$5:$A$604,$A39,Urlaub!$B$5:$B$604,"&lt;="&amp;MO$3,Urlaub!$C$5:$C$604,"&gt;="&amp;MO$3)&gt;0,1,0))</f>
        <v>0</v>
      </c>
      <c r="MP39" s="19" t="n">
        <f aca="false">IF($A39="",0,IF(COUNTIFS(Urlaub!$A$5:$A$604,$A39,Urlaub!$B$5:$B$604,"&lt;="&amp;MP$3,Urlaub!$C$5:$C$604,"&gt;="&amp;MP$3)&gt;0,1,0))</f>
        <v>0</v>
      </c>
      <c r="MQ39" s="19" t="n">
        <f aca="false">IF($A39="",0,IF(COUNTIFS(Urlaub!$A$5:$A$604,$A39,Urlaub!$B$5:$B$604,"&lt;="&amp;MQ$3,Urlaub!$C$5:$C$604,"&gt;="&amp;MQ$3)&gt;0,1,0))</f>
        <v>0</v>
      </c>
      <c r="MR39" s="19" t="n">
        <f aca="false">IF($A39="",0,IF(COUNTIFS(Urlaub!$A$5:$A$604,$A39,Urlaub!$B$5:$B$604,"&lt;="&amp;MR$3,Urlaub!$C$5:$C$604,"&gt;="&amp;MR$3)&gt;0,1,0))</f>
        <v>0</v>
      </c>
      <c r="MS39" s="19" t="n">
        <f aca="false">IF($A39="",0,IF(COUNTIFS(Urlaub!$A$5:$A$604,$A39,Urlaub!$B$5:$B$604,"&lt;="&amp;MS$3,Urlaub!$C$5:$C$604,"&gt;="&amp;MS$3)&gt;0,1,0))</f>
        <v>0</v>
      </c>
      <c r="MT39" s="19" t="n">
        <f aca="false">IF($A39="",0,IF(COUNTIFS(Urlaub!$A$5:$A$604,$A39,Urlaub!$B$5:$B$604,"&lt;="&amp;MT$3,Urlaub!$C$5:$C$604,"&gt;="&amp;MT$3)&gt;0,1,0))</f>
        <v>0</v>
      </c>
      <c r="MU39" s="19" t="n">
        <f aca="false">IF($A39="",0,IF(COUNTIFS(Urlaub!$A$5:$A$604,$A39,Urlaub!$B$5:$B$604,"&lt;="&amp;MU$3,Urlaub!$C$5:$C$604,"&gt;="&amp;MU$3)&gt;0,1,0))</f>
        <v>0</v>
      </c>
      <c r="MV39" s="19" t="n">
        <f aca="false">IF($A39="",0,IF(COUNTIFS(Urlaub!$A$5:$A$604,$A39,Urlaub!$B$5:$B$604,"&lt;="&amp;MV$3,Urlaub!$C$5:$C$604,"&gt;="&amp;MV$3)&gt;0,1,0))</f>
        <v>0</v>
      </c>
      <c r="MW39" s="19" t="n">
        <f aca="false">IF($A39="",0,IF(COUNTIFS(Urlaub!$A$5:$A$604,$A39,Urlaub!$B$5:$B$604,"&lt;="&amp;MW$3,Urlaub!$C$5:$C$604,"&gt;="&amp;MW$3)&gt;0,1,0))</f>
        <v>0</v>
      </c>
      <c r="MX39" s="19" t="n">
        <f aca="false">IF($A39="",0,IF(COUNTIFS(Urlaub!$A$5:$A$604,$A39,Urlaub!$B$5:$B$604,"&lt;="&amp;MX$3,Urlaub!$C$5:$C$604,"&gt;="&amp;MX$3)&gt;0,1,0))</f>
        <v>0</v>
      </c>
      <c r="MY39" s="19" t="n">
        <f aca="false">IF($A39="",0,IF(COUNTIFS(Urlaub!$A$5:$A$604,$A39,Urlaub!$B$5:$B$604,"&lt;="&amp;MY$3,Urlaub!$C$5:$C$604,"&gt;="&amp;MY$3)&gt;0,1,0))</f>
        <v>0</v>
      </c>
      <c r="MZ39" s="19" t="n">
        <f aca="false">IF($A39="",0,IF(COUNTIFS(Urlaub!$A$5:$A$604,$A39,Urlaub!$B$5:$B$604,"&lt;="&amp;MZ$3,Urlaub!$C$5:$C$604,"&gt;="&amp;MZ$3)&gt;0,1,0))</f>
        <v>0</v>
      </c>
      <c r="NA39" s="19" t="n">
        <f aca="false">IF($A39="",0,IF(COUNTIFS(Urlaub!$A$5:$A$604,$A39,Urlaub!$B$5:$B$604,"&lt;="&amp;NA$3,Urlaub!$C$5:$C$604,"&gt;="&amp;NA$3)&gt;0,1,0))</f>
        <v>0</v>
      </c>
      <c r="NB39" s="19" t="n">
        <f aca="false">IF($A39="",0,IF(COUNTIFS(Urlaub!$A$5:$A$604,$A39,Urlaub!$B$5:$B$604,"&lt;="&amp;NB$3,Urlaub!$C$5:$C$604,"&gt;="&amp;NB$3)&gt;0,1,0))</f>
        <v>0</v>
      </c>
      <c r="NC39" s="19" t="n">
        <f aca="false">IF($A39="",0,IF(COUNTIFS(Urlaub!$A$5:$A$604,$A39,Urlaub!$B$5:$B$604,"&lt;="&amp;NC$3,Urlaub!$C$5:$C$604,"&gt;="&amp;NC$3)&gt;0,1,0))</f>
        <v>0</v>
      </c>
      <c r="ND39" s="19" t="n">
        <f aca="false">IF($A39="",0,IF(COUNTIFS(Urlaub!$A$5:$A$604,$A39,Urlaub!$B$5:$B$604,"&lt;="&amp;ND$3,Urlaub!$C$5:$C$604,"&gt;="&amp;ND$3)&gt;0,1,0))</f>
        <v>0</v>
      </c>
      <c r="NE39" s="19" t="n">
        <f aca="false">IF($A39="",0,IF(COUNTIFS(Urlaub!$A$5:$A$604,$A39,Urlaub!$B$5:$B$604,"&lt;="&amp;NE$3,Urlaub!$C$5:$C$604,"&gt;="&amp;NE$3)&gt;0,1,0))</f>
        <v>0</v>
      </c>
      <c r="NF39" s="19" t="n">
        <f aca="false">IF($A39="",0,IF(COUNTIFS(Urlaub!$A$5:$A$604,$A39,Urlaub!$B$5:$B$604,"&lt;="&amp;NF$3,Urlaub!$C$5:$C$604,"&gt;="&amp;NF$3)&gt;0,1,0))</f>
        <v>0</v>
      </c>
      <c r="NG39" s="19" t="n">
        <f aca="false">IF($A39="",0,IF(COUNTIFS(Urlaub!$A$5:$A$604,$A39,Urlaub!$B$5:$B$604,"&lt;="&amp;NG$3,Urlaub!$C$5:$C$604,"&gt;="&amp;NG$3)&gt;0,1,0))</f>
        <v>0</v>
      </c>
      <c r="NH39" s="19" t="n">
        <f aca="false">IF($A39="",0,IF(COUNTIFS(Urlaub!$A$5:$A$604,$A39,Urlaub!$B$5:$B$604,"&lt;="&amp;NH$3,Urlaub!$C$5:$C$604,"&gt;="&amp;NH$3)&gt;0,1,0))</f>
        <v>0</v>
      </c>
    </row>
    <row r="40" customFormat="false" ht="15" hidden="false" customHeight="false" outlineLevel="0" collapsed="false">
      <c r="A40" s="5" t="str">
        <f aca="false">IF(Team!A40="","",Team!A40)</f>
        <v/>
      </c>
      <c r="B40" s="8" t="str">
        <f aca="false">IF(Team!B40="","",Team!B40)</f>
        <v/>
      </c>
      <c r="C40" s="8" t="str">
        <f aca="false">IF(Team!C40="","",Team!C40)</f>
        <v/>
      </c>
      <c r="D40" s="8" t="str">
        <f aca="false">IF(Team!D40="","",Team!D40)</f>
        <v/>
      </c>
      <c r="E40" s="8" t="str">
        <f aca="false">IF(Team!E40="","",Team!E40)</f>
        <v/>
      </c>
      <c r="F40" s="8" t="str">
        <f aca="false">IF(Team!F40="","",Team!F40)</f>
        <v/>
      </c>
      <c r="G40" s="19" t="n">
        <f aca="false">IF($A40="",0,IF(COUNTIFS(Urlaub!$A$5:$A$604,$A40,Urlaub!$B$5:$B$604,"&lt;="&amp;G$3,Urlaub!$C$5:$C$604,"&gt;="&amp;G$3)&gt;0,1,0))</f>
        <v>0</v>
      </c>
      <c r="H40" s="19" t="n">
        <f aca="false">IF($A40="",0,IF(COUNTIFS(Urlaub!$A$5:$A$604,$A40,Urlaub!$B$5:$B$604,"&lt;="&amp;H$3,Urlaub!$C$5:$C$604,"&gt;="&amp;H$3)&gt;0,1,0))</f>
        <v>0</v>
      </c>
      <c r="I40" s="19" t="n">
        <f aca="false">IF($A40="",0,IF(COUNTIFS(Urlaub!$A$5:$A$604,$A40,Urlaub!$B$5:$B$604,"&lt;="&amp;I$3,Urlaub!$C$5:$C$604,"&gt;="&amp;I$3)&gt;0,1,0))</f>
        <v>0</v>
      </c>
      <c r="J40" s="19" t="n">
        <f aca="false">IF($A40="",0,IF(COUNTIFS(Urlaub!$A$5:$A$604,$A40,Urlaub!$B$5:$B$604,"&lt;="&amp;J$3,Urlaub!$C$5:$C$604,"&gt;="&amp;J$3)&gt;0,1,0))</f>
        <v>0</v>
      </c>
      <c r="K40" s="19" t="n">
        <f aca="false">IF($A40="",0,IF(COUNTIFS(Urlaub!$A$5:$A$604,$A40,Urlaub!$B$5:$B$604,"&lt;="&amp;K$3,Urlaub!$C$5:$C$604,"&gt;="&amp;K$3)&gt;0,1,0))</f>
        <v>0</v>
      </c>
      <c r="L40" s="19" t="n">
        <f aca="false">IF($A40="",0,IF(COUNTIFS(Urlaub!$A$5:$A$604,$A40,Urlaub!$B$5:$B$604,"&lt;="&amp;L$3,Urlaub!$C$5:$C$604,"&gt;="&amp;L$3)&gt;0,1,0))</f>
        <v>0</v>
      </c>
      <c r="M40" s="19" t="n">
        <f aca="false">IF($A40="",0,IF(COUNTIFS(Urlaub!$A$5:$A$604,$A40,Urlaub!$B$5:$B$604,"&lt;="&amp;M$3,Urlaub!$C$5:$C$604,"&gt;="&amp;M$3)&gt;0,1,0))</f>
        <v>0</v>
      </c>
      <c r="N40" s="19" t="n">
        <f aca="false">IF($A40="",0,IF(COUNTIFS(Urlaub!$A$5:$A$604,$A40,Urlaub!$B$5:$B$604,"&lt;="&amp;N$3,Urlaub!$C$5:$C$604,"&gt;="&amp;N$3)&gt;0,1,0))</f>
        <v>0</v>
      </c>
      <c r="O40" s="19" t="n">
        <f aca="false">IF($A40="",0,IF(COUNTIFS(Urlaub!$A$5:$A$604,$A40,Urlaub!$B$5:$B$604,"&lt;="&amp;O$3,Urlaub!$C$5:$C$604,"&gt;="&amp;O$3)&gt;0,1,0))</f>
        <v>0</v>
      </c>
      <c r="P40" s="19" t="n">
        <f aca="false">IF($A40="",0,IF(COUNTIFS(Urlaub!$A$5:$A$604,$A40,Urlaub!$B$5:$B$604,"&lt;="&amp;P$3,Urlaub!$C$5:$C$604,"&gt;="&amp;P$3)&gt;0,1,0))</f>
        <v>0</v>
      </c>
      <c r="Q40" s="19" t="n">
        <f aca="false">IF($A40="",0,IF(COUNTIFS(Urlaub!$A$5:$A$604,$A40,Urlaub!$B$5:$B$604,"&lt;="&amp;Q$3,Urlaub!$C$5:$C$604,"&gt;="&amp;Q$3)&gt;0,1,0))</f>
        <v>0</v>
      </c>
      <c r="R40" s="19" t="n">
        <f aca="false">IF($A40="",0,IF(COUNTIFS(Urlaub!$A$5:$A$604,$A40,Urlaub!$B$5:$B$604,"&lt;="&amp;R$3,Urlaub!$C$5:$C$604,"&gt;="&amp;R$3)&gt;0,1,0))</f>
        <v>0</v>
      </c>
      <c r="S40" s="19" t="n">
        <f aca="false">IF($A40="",0,IF(COUNTIFS(Urlaub!$A$5:$A$604,$A40,Urlaub!$B$5:$B$604,"&lt;="&amp;S$3,Urlaub!$C$5:$C$604,"&gt;="&amp;S$3)&gt;0,1,0))</f>
        <v>0</v>
      </c>
      <c r="T40" s="19" t="n">
        <f aca="false">IF($A40="",0,IF(COUNTIFS(Urlaub!$A$5:$A$604,$A40,Urlaub!$B$5:$B$604,"&lt;="&amp;T$3,Urlaub!$C$5:$C$604,"&gt;="&amp;T$3)&gt;0,1,0))</f>
        <v>0</v>
      </c>
      <c r="U40" s="19" t="n">
        <f aca="false">IF($A40="",0,IF(COUNTIFS(Urlaub!$A$5:$A$604,$A40,Urlaub!$B$5:$B$604,"&lt;="&amp;U$3,Urlaub!$C$5:$C$604,"&gt;="&amp;U$3)&gt;0,1,0))</f>
        <v>0</v>
      </c>
      <c r="V40" s="19" t="n">
        <f aca="false">IF($A40="",0,IF(COUNTIFS(Urlaub!$A$5:$A$604,$A40,Urlaub!$B$5:$B$604,"&lt;="&amp;V$3,Urlaub!$C$5:$C$604,"&gt;="&amp;V$3)&gt;0,1,0))</f>
        <v>0</v>
      </c>
      <c r="W40" s="19" t="n">
        <f aca="false">IF($A40="",0,IF(COUNTIFS(Urlaub!$A$5:$A$604,$A40,Urlaub!$B$5:$B$604,"&lt;="&amp;W$3,Urlaub!$C$5:$C$604,"&gt;="&amp;W$3)&gt;0,1,0))</f>
        <v>0</v>
      </c>
      <c r="X40" s="19" t="n">
        <f aca="false">IF($A40="",0,IF(COUNTIFS(Urlaub!$A$5:$A$604,$A40,Urlaub!$B$5:$B$604,"&lt;="&amp;X$3,Urlaub!$C$5:$C$604,"&gt;="&amp;X$3)&gt;0,1,0))</f>
        <v>0</v>
      </c>
      <c r="Y40" s="19" t="n">
        <f aca="false">IF($A40="",0,IF(COUNTIFS(Urlaub!$A$5:$A$604,$A40,Urlaub!$B$5:$B$604,"&lt;="&amp;Y$3,Urlaub!$C$5:$C$604,"&gt;="&amp;Y$3)&gt;0,1,0))</f>
        <v>0</v>
      </c>
      <c r="Z40" s="19" t="n">
        <f aca="false">IF($A40="",0,IF(COUNTIFS(Urlaub!$A$5:$A$604,$A40,Urlaub!$B$5:$B$604,"&lt;="&amp;Z$3,Urlaub!$C$5:$C$604,"&gt;="&amp;Z$3)&gt;0,1,0))</f>
        <v>0</v>
      </c>
      <c r="AA40" s="19" t="n">
        <f aca="false">IF($A40="",0,IF(COUNTIFS(Urlaub!$A$5:$A$604,$A40,Urlaub!$B$5:$B$604,"&lt;="&amp;AA$3,Urlaub!$C$5:$C$604,"&gt;="&amp;AA$3)&gt;0,1,0))</f>
        <v>0</v>
      </c>
      <c r="AB40" s="19" t="n">
        <f aca="false">IF($A40="",0,IF(COUNTIFS(Urlaub!$A$5:$A$604,$A40,Urlaub!$B$5:$B$604,"&lt;="&amp;AB$3,Urlaub!$C$5:$C$604,"&gt;="&amp;AB$3)&gt;0,1,0))</f>
        <v>0</v>
      </c>
      <c r="AC40" s="19" t="n">
        <f aca="false">IF($A40="",0,IF(COUNTIFS(Urlaub!$A$5:$A$604,$A40,Urlaub!$B$5:$B$604,"&lt;="&amp;AC$3,Urlaub!$C$5:$C$604,"&gt;="&amp;AC$3)&gt;0,1,0))</f>
        <v>0</v>
      </c>
      <c r="AD40" s="19" t="n">
        <f aca="false">IF($A40="",0,IF(COUNTIFS(Urlaub!$A$5:$A$604,$A40,Urlaub!$B$5:$B$604,"&lt;="&amp;AD$3,Urlaub!$C$5:$C$604,"&gt;="&amp;AD$3)&gt;0,1,0))</f>
        <v>0</v>
      </c>
      <c r="AE40" s="19" t="n">
        <f aca="false">IF($A40="",0,IF(COUNTIFS(Urlaub!$A$5:$A$604,$A40,Urlaub!$B$5:$B$604,"&lt;="&amp;AE$3,Urlaub!$C$5:$C$604,"&gt;="&amp;AE$3)&gt;0,1,0))</f>
        <v>0</v>
      </c>
      <c r="AF40" s="19" t="n">
        <f aca="false">IF($A40="",0,IF(COUNTIFS(Urlaub!$A$5:$A$604,$A40,Urlaub!$B$5:$B$604,"&lt;="&amp;AF$3,Urlaub!$C$5:$C$604,"&gt;="&amp;AF$3)&gt;0,1,0))</f>
        <v>0</v>
      </c>
      <c r="AG40" s="19" t="n">
        <f aca="false">IF($A40="",0,IF(COUNTIFS(Urlaub!$A$5:$A$604,$A40,Urlaub!$B$5:$B$604,"&lt;="&amp;AG$3,Urlaub!$C$5:$C$604,"&gt;="&amp;AG$3)&gt;0,1,0))</f>
        <v>0</v>
      </c>
      <c r="AH40" s="19" t="n">
        <f aca="false">IF($A40="",0,IF(COUNTIFS(Urlaub!$A$5:$A$604,$A40,Urlaub!$B$5:$B$604,"&lt;="&amp;AH$3,Urlaub!$C$5:$C$604,"&gt;="&amp;AH$3)&gt;0,1,0))</f>
        <v>0</v>
      </c>
      <c r="AI40" s="19" t="n">
        <f aca="false">IF($A40="",0,IF(COUNTIFS(Urlaub!$A$5:$A$604,$A40,Urlaub!$B$5:$B$604,"&lt;="&amp;AI$3,Urlaub!$C$5:$C$604,"&gt;="&amp;AI$3)&gt;0,1,0))</f>
        <v>0</v>
      </c>
      <c r="AJ40" s="19" t="n">
        <f aca="false">IF($A40="",0,IF(COUNTIFS(Urlaub!$A$5:$A$604,$A40,Urlaub!$B$5:$B$604,"&lt;="&amp;AJ$3,Urlaub!$C$5:$C$604,"&gt;="&amp;AJ$3)&gt;0,1,0))</f>
        <v>0</v>
      </c>
      <c r="AK40" s="19" t="n">
        <f aca="false">IF($A40="",0,IF(COUNTIFS(Urlaub!$A$5:$A$604,$A40,Urlaub!$B$5:$B$604,"&lt;="&amp;AK$3,Urlaub!$C$5:$C$604,"&gt;="&amp;AK$3)&gt;0,1,0))</f>
        <v>0</v>
      </c>
      <c r="AL40" s="19" t="n">
        <f aca="false">IF($A40="",0,IF(COUNTIFS(Urlaub!$A$5:$A$604,$A40,Urlaub!$B$5:$B$604,"&lt;="&amp;AL$3,Urlaub!$C$5:$C$604,"&gt;="&amp;AL$3)&gt;0,1,0))</f>
        <v>0</v>
      </c>
      <c r="AM40" s="19" t="n">
        <f aca="false">IF($A40="",0,IF(COUNTIFS(Urlaub!$A$5:$A$604,$A40,Urlaub!$B$5:$B$604,"&lt;="&amp;AM$3,Urlaub!$C$5:$C$604,"&gt;="&amp;AM$3)&gt;0,1,0))</f>
        <v>0</v>
      </c>
      <c r="AN40" s="19" t="n">
        <f aca="false">IF($A40="",0,IF(COUNTIFS(Urlaub!$A$5:$A$604,$A40,Urlaub!$B$5:$B$604,"&lt;="&amp;AN$3,Urlaub!$C$5:$C$604,"&gt;="&amp;AN$3)&gt;0,1,0))</f>
        <v>0</v>
      </c>
      <c r="AO40" s="19" t="n">
        <f aca="false">IF($A40="",0,IF(COUNTIFS(Urlaub!$A$5:$A$604,$A40,Urlaub!$B$5:$B$604,"&lt;="&amp;AO$3,Urlaub!$C$5:$C$604,"&gt;="&amp;AO$3)&gt;0,1,0))</f>
        <v>0</v>
      </c>
      <c r="AP40" s="19" t="n">
        <f aca="false">IF($A40="",0,IF(COUNTIFS(Urlaub!$A$5:$A$604,$A40,Urlaub!$B$5:$B$604,"&lt;="&amp;AP$3,Urlaub!$C$5:$C$604,"&gt;="&amp;AP$3)&gt;0,1,0))</f>
        <v>0</v>
      </c>
      <c r="AQ40" s="19" t="n">
        <f aca="false">IF($A40="",0,IF(COUNTIFS(Urlaub!$A$5:$A$604,$A40,Urlaub!$B$5:$B$604,"&lt;="&amp;AQ$3,Urlaub!$C$5:$C$604,"&gt;="&amp;AQ$3)&gt;0,1,0))</f>
        <v>0</v>
      </c>
      <c r="AR40" s="19" t="n">
        <f aca="false">IF($A40="",0,IF(COUNTIFS(Urlaub!$A$5:$A$604,$A40,Urlaub!$B$5:$B$604,"&lt;="&amp;AR$3,Urlaub!$C$5:$C$604,"&gt;="&amp;AR$3)&gt;0,1,0))</f>
        <v>0</v>
      </c>
      <c r="AS40" s="19" t="n">
        <f aca="false">IF($A40="",0,IF(COUNTIFS(Urlaub!$A$5:$A$604,$A40,Urlaub!$B$5:$B$604,"&lt;="&amp;AS$3,Urlaub!$C$5:$C$604,"&gt;="&amp;AS$3)&gt;0,1,0))</f>
        <v>0</v>
      </c>
      <c r="AT40" s="19" t="n">
        <f aca="false">IF($A40="",0,IF(COUNTIFS(Urlaub!$A$5:$A$604,$A40,Urlaub!$B$5:$B$604,"&lt;="&amp;AT$3,Urlaub!$C$5:$C$604,"&gt;="&amp;AT$3)&gt;0,1,0))</f>
        <v>0</v>
      </c>
      <c r="AU40" s="19" t="n">
        <f aca="false">IF($A40="",0,IF(COUNTIFS(Urlaub!$A$5:$A$604,$A40,Urlaub!$B$5:$B$604,"&lt;="&amp;AU$3,Urlaub!$C$5:$C$604,"&gt;="&amp;AU$3)&gt;0,1,0))</f>
        <v>0</v>
      </c>
      <c r="AV40" s="19" t="n">
        <f aca="false">IF($A40="",0,IF(COUNTIFS(Urlaub!$A$5:$A$604,$A40,Urlaub!$B$5:$B$604,"&lt;="&amp;AV$3,Urlaub!$C$5:$C$604,"&gt;="&amp;AV$3)&gt;0,1,0))</f>
        <v>0</v>
      </c>
      <c r="AW40" s="19" t="n">
        <f aca="false">IF($A40="",0,IF(COUNTIFS(Urlaub!$A$5:$A$604,$A40,Urlaub!$B$5:$B$604,"&lt;="&amp;AW$3,Urlaub!$C$5:$C$604,"&gt;="&amp;AW$3)&gt;0,1,0))</f>
        <v>0</v>
      </c>
      <c r="AX40" s="19" t="n">
        <f aca="false">IF($A40="",0,IF(COUNTIFS(Urlaub!$A$5:$A$604,$A40,Urlaub!$B$5:$B$604,"&lt;="&amp;AX$3,Urlaub!$C$5:$C$604,"&gt;="&amp;AX$3)&gt;0,1,0))</f>
        <v>0</v>
      </c>
      <c r="AY40" s="19" t="n">
        <f aca="false">IF($A40="",0,IF(COUNTIFS(Urlaub!$A$5:$A$604,$A40,Urlaub!$B$5:$B$604,"&lt;="&amp;AY$3,Urlaub!$C$5:$C$604,"&gt;="&amp;AY$3)&gt;0,1,0))</f>
        <v>0</v>
      </c>
      <c r="AZ40" s="19" t="n">
        <f aca="false">IF($A40="",0,IF(COUNTIFS(Urlaub!$A$5:$A$604,$A40,Urlaub!$B$5:$B$604,"&lt;="&amp;AZ$3,Urlaub!$C$5:$C$604,"&gt;="&amp;AZ$3)&gt;0,1,0))</f>
        <v>0</v>
      </c>
      <c r="BA40" s="19" t="n">
        <f aca="false">IF($A40="",0,IF(COUNTIFS(Urlaub!$A$5:$A$604,$A40,Urlaub!$B$5:$B$604,"&lt;="&amp;BA$3,Urlaub!$C$5:$C$604,"&gt;="&amp;BA$3)&gt;0,1,0))</f>
        <v>0</v>
      </c>
      <c r="BB40" s="19" t="n">
        <f aca="false">IF($A40="",0,IF(COUNTIFS(Urlaub!$A$5:$A$604,$A40,Urlaub!$B$5:$B$604,"&lt;="&amp;BB$3,Urlaub!$C$5:$C$604,"&gt;="&amp;BB$3)&gt;0,1,0))</f>
        <v>0</v>
      </c>
      <c r="BC40" s="19" t="n">
        <f aca="false">IF($A40="",0,IF(COUNTIFS(Urlaub!$A$5:$A$604,$A40,Urlaub!$B$5:$B$604,"&lt;="&amp;BC$3,Urlaub!$C$5:$C$604,"&gt;="&amp;BC$3)&gt;0,1,0))</f>
        <v>0</v>
      </c>
      <c r="BD40" s="19" t="n">
        <f aca="false">IF($A40="",0,IF(COUNTIFS(Urlaub!$A$5:$A$604,$A40,Urlaub!$B$5:$B$604,"&lt;="&amp;BD$3,Urlaub!$C$5:$C$604,"&gt;="&amp;BD$3)&gt;0,1,0))</f>
        <v>0</v>
      </c>
      <c r="BE40" s="19" t="n">
        <f aca="false">IF($A40="",0,IF(COUNTIFS(Urlaub!$A$5:$A$604,$A40,Urlaub!$B$5:$B$604,"&lt;="&amp;BE$3,Urlaub!$C$5:$C$604,"&gt;="&amp;BE$3)&gt;0,1,0))</f>
        <v>0</v>
      </c>
      <c r="BF40" s="19" t="n">
        <f aca="false">IF($A40="",0,IF(COUNTIFS(Urlaub!$A$5:$A$604,$A40,Urlaub!$B$5:$B$604,"&lt;="&amp;BF$3,Urlaub!$C$5:$C$604,"&gt;="&amp;BF$3)&gt;0,1,0))</f>
        <v>0</v>
      </c>
      <c r="BG40" s="19" t="n">
        <f aca="false">IF($A40="",0,IF(COUNTIFS(Urlaub!$A$5:$A$604,$A40,Urlaub!$B$5:$B$604,"&lt;="&amp;BG$3,Urlaub!$C$5:$C$604,"&gt;="&amp;BG$3)&gt;0,1,0))</f>
        <v>0</v>
      </c>
      <c r="BH40" s="19" t="n">
        <f aca="false">IF($A40="",0,IF(COUNTIFS(Urlaub!$A$5:$A$604,$A40,Urlaub!$B$5:$B$604,"&lt;="&amp;BH$3,Urlaub!$C$5:$C$604,"&gt;="&amp;BH$3)&gt;0,1,0))</f>
        <v>0</v>
      </c>
      <c r="BI40" s="19" t="n">
        <f aca="false">IF($A40="",0,IF(COUNTIFS(Urlaub!$A$5:$A$604,$A40,Urlaub!$B$5:$B$604,"&lt;="&amp;BI$3,Urlaub!$C$5:$C$604,"&gt;="&amp;BI$3)&gt;0,1,0))</f>
        <v>0</v>
      </c>
      <c r="BJ40" s="19" t="n">
        <f aca="false">IF($A40="",0,IF(COUNTIFS(Urlaub!$A$5:$A$604,$A40,Urlaub!$B$5:$B$604,"&lt;="&amp;BJ$3,Urlaub!$C$5:$C$604,"&gt;="&amp;BJ$3)&gt;0,1,0))</f>
        <v>0</v>
      </c>
      <c r="BK40" s="19" t="n">
        <f aca="false">IF($A40="",0,IF(COUNTIFS(Urlaub!$A$5:$A$604,$A40,Urlaub!$B$5:$B$604,"&lt;="&amp;BK$3,Urlaub!$C$5:$C$604,"&gt;="&amp;BK$3)&gt;0,1,0))</f>
        <v>0</v>
      </c>
      <c r="BL40" s="19" t="n">
        <f aca="false">IF($A40="",0,IF(COUNTIFS(Urlaub!$A$5:$A$604,$A40,Urlaub!$B$5:$B$604,"&lt;="&amp;BL$3,Urlaub!$C$5:$C$604,"&gt;="&amp;BL$3)&gt;0,1,0))</f>
        <v>0</v>
      </c>
      <c r="BM40" s="19" t="n">
        <f aca="false">IF($A40="",0,IF(COUNTIFS(Urlaub!$A$5:$A$604,$A40,Urlaub!$B$5:$B$604,"&lt;="&amp;BM$3,Urlaub!$C$5:$C$604,"&gt;="&amp;BM$3)&gt;0,1,0))</f>
        <v>0</v>
      </c>
      <c r="BN40" s="19" t="n">
        <f aca="false">IF($A40="",0,IF(COUNTIFS(Urlaub!$A$5:$A$604,$A40,Urlaub!$B$5:$B$604,"&lt;="&amp;BN$3,Urlaub!$C$5:$C$604,"&gt;="&amp;BN$3)&gt;0,1,0))</f>
        <v>0</v>
      </c>
      <c r="BO40" s="19" t="n">
        <f aca="false">IF($A40="",0,IF(COUNTIFS(Urlaub!$A$5:$A$604,$A40,Urlaub!$B$5:$B$604,"&lt;="&amp;BO$3,Urlaub!$C$5:$C$604,"&gt;="&amp;BO$3)&gt;0,1,0))</f>
        <v>0</v>
      </c>
      <c r="BP40" s="19" t="n">
        <f aca="false">IF($A40="",0,IF(COUNTIFS(Urlaub!$A$5:$A$604,$A40,Urlaub!$B$5:$B$604,"&lt;="&amp;BP$3,Urlaub!$C$5:$C$604,"&gt;="&amp;BP$3)&gt;0,1,0))</f>
        <v>0</v>
      </c>
      <c r="BQ40" s="19" t="n">
        <f aca="false">IF($A40="",0,IF(COUNTIFS(Urlaub!$A$5:$A$604,$A40,Urlaub!$B$5:$B$604,"&lt;="&amp;BQ$3,Urlaub!$C$5:$C$604,"&gt;="&amp;BQ$3)&gt;0,1,0))</f>
        <v>0</v>
      </c>
      <c r="BR40" s="19" t="n">
        <f aca="false">IF($A40="",0,IF(COUNTIFS(Urlaub!$A$5:$A$604,$A40,Urlaub!$B$5:$B$604,"&lt;="&amp;BR$3,Urlaub!$C$5:$C$604,"&gt;="&amp;BR$3)&gt;0,1,0))</f>
        <v>0</v>
      </c>
      <c r="BS40" s="19" t="n">
        <f aca="false">IF($A40="",0,IF(COUNTIFS(Urlaub!$A$5:$A$604,$A40,Urlaub!$B$5:$B$604,"&lt;="&amp;BS$3,Urlaub!$C$5:$C$604,"&gt;="&amp;BS$3)&gt;0,1,0))</f>
        <v>0</v>
      </c>
      <c r="BT40" s="19" t="n">
        <f aca="false">IF($A40="",0,IF(COUNTIFS(Urlaub!$A$5:$A$604,$A40,Urlaub!$B$5:$B$604,"&lt;="&amp;BT$3,Urlaub!$C$5:$C$604,"&gt;="&amp;BT$3)&gt;0,1,0))</f>
        <v>0</v>
      </c>
      <c r="BU40" s="19" t="n">
        <f aca="false">IF($A40="",0,IF(COUNTIFS(Urlaub!$A$5:$A$604,$A40,Urlaub!$B$5:$B$604,"&lt;="&amp;BU$3,Urlaub!$C$5:$C$604,"&gt;="&amp;BU$3)&gt;0,1,0))</f>
        <v>0</v>
      </c>
      <c r="BV40" s="19" t="n">
        <f aca="false">IF($A40="",0,IF(COUNTIFS(Urlaub!$A$5:$A$604,$A40,Urlaub!$B$5:$B$604,"&lt;="&amp;BV$3,Urlaub!$C$5:$C$604,"&gt;="&amp;BV$3)&gt;0,1,0))</f>
        <v>0</v>
      </c>
      <c r="BW40" s="19" t="n">
        <f aca="false">IF($A40="",0,IF(COUNTIFS(Urlaub!$A$5:$A$604,$A40,Urlaub!$B$5:$B$604,"&lt;="&amp;BW$3,Urlaub!$C$5:$C$604,"&gt;="&amp;BW$3)&gt;0,1,0))</f>
        <v>0</v>
      </c>
      <c r="BX40" s="19" t="n">
        <f aca="false">IF($A40="",0,IF(COUNTIFS(Urlaub!$A$5:$A$604,$A40,Urlaub!$B$5:$B$604,"&lt;="&amp;BX$3,Urlaub!$C$5:$C$604,"&gt;="&amp;BX$3)&gt;0,1,0))</f>
        <v>0</v>
      </c>
      <c r="BY40" s="19" t="n">
        <f aca="false">IF($A40="",0,IF(COUNTIFS(Urlaub!$A$5:$A$604,$A40,Urlaub!$B$5:$B$604,"&lt;="&amp;BY$3,Urlaub!$C$5:$C$604,"&gt;="&amp;BY$3)&gt;0,1,0))</f>
        <v>0</v>
      </c>
      <c r="BZ40" s="19" t="n">
        <f aca="false">IF($A40="",0,IF(COUNTIFS(Urlaub!$A$5:$A$604,$A40,Urlaub!$B$5:$B$604,"&lt;="&amp;BZ$3,Urlaub!$C$5:$C$604,"&gt;="&amp;BZ$3)&gt;0,1,0))</f>
        <v>0</v>
      </c>
      <c r="CA40" s="19" t="n">
        <f aca="false">IF($A40="",0,IF(COUNTIFS(Urlaub!$A$5:$A$604,$A40,Urlaub!$B$5:$B$604,"&lt;="&amp;CA$3,Urlaub!$C$5:$C$604,"&gt;="&amp;CA$3)&gt;0,1,0))</f>
        <v>0</v>
      </c>
      <c r="CB40" s="19" t="n">
        <f aca="false">IF($A40="",0,IF(COUNTIFS(Urlaub!$A$5:$A$604,$A40,Urlaub!$B$5:$B$604,"&lt;="&amp;CB$3,Urlaub!$C$5:$C$604,"&gt;="&amp;CB$3)&gt;0,1,0))</f>
        <v>0</v>
      </c>
      <c r="CC40" s="19" t="n">
        <f aca="false">IF($A40="",0,IF(COUNTIFS(Urlaub!$A$5:$A$604,$A40,Urlaub!$B$5:$B$604,"&lt;="&amp;CC$3,Urlaub!$C$5:$C$604,"&gt;="&amp;CC$3)&gt;0,1,0))</f>
        <v>0</v>
      </c>
      <c r="CD40" s="19" t="n">
        <f aca="false">IF($A40="",0,IF(COUNTIFS(Urlaub!$A$5:$A$604,$A40,Urlaub!$B$5:$B$604,"&lt;="&amp;CD$3,Urlaub!$C$5:$C$604,"&gt;="&amp;CD$3)&gt;0,1,0))</f>
        <v>0</v>
      </c>
      <c r="CE40" s="19" t="n">
        <f aca="false">IF($A40="",0,IF(COUNTIFS(Urlaub!$A$5:$A$604,$A40,Urlaub!$B$5:$B$604,"&lt;="&amp;CE$3,Urlaub!$C$5:$C$604,"&gt;="&amp;CE$3)&gt;0,1,0))</f>
        <v>0</v>
      </c>
      <c r="CF40" s="19" t="n">
        <f aca="false">IF($A40="",0,IF(COUNTIFS(Urlaub!$A$5:$A$604,$A40,Urlaub!$B$5:$B$604,"&lt;="&amp;CF$3,Urlaub!$C$5:$C$604,"&gt;="&amp;CF$3)&gt;0,1,0))</f>
        <v>0</v>
      </c>
      <c r="CG40" s="19" t="n">
        <f aca="false">IF($A40="",0,IF(COUNTIFS(Urlaub!$A$5:$A$604,$A40,Urlaub!$B$5:$B$604,"&lt;="&amp;CG$3,Urlaub!$C$5:$C$604,"&gt;="&amp;CG$3)&gt;0,1,0))</f>
        <v>0</v>
      </c>
      <c r="CH40" s="19" t="n">
        <f aca="false">IF($A40="",0,IF(COUNTIFS(Urlaub!$A$5:$A$604,$A40,Urlaub!$B$5:$B$604,"&lt;="&amp;CH$3,Urlaub!$C$5:$C$604,"&gt;="&amp;CH$3)&gt;0,1,0))</f>
        <v>0</v>
      </c>
      <c r="CI40" s="19" t="n">
        <f aca="false">IF($A40="",0,IF(COUNTIFS(Urlaub!$A$5:$A$604,$A40,Urlaub!$B$5:$B$604,"&lt;="&amp;CI$3,Urlaub!$C$5:$C$604,"&gt;="&amp;CI$3)&gt;0,1,0))</f>
        <v>0</v>
      </c>
      <c r="CJ40" s="19" t="n">
        <f aca="false">IF($A40="",0,IF(COUNTIFS(Urlaub!$A$5:$A$604,$A40,Urlaub!$B$5:$B$604,"&lt;="&amp;CJ$3,Urlaub!$C$5:$C$604,"&gt;="&amp;CJ$3)&gt;0,1,0))</f>
        <v>0</v>
      </c>
      <c r="CK40" s="19" t="n">
        <f aca="false">IF($A40="",0,IF(COUNTIFS(Urlaub!$A$5:$A$604,$A40,Urlaub!$B$5:$B$604,"&lt;="&amp;CK$3,Urlaub!$C$5:$C$604,"&gt;="&amp;CK$3)&gt;0,1,0))</f>
        <v>0</v>
      </c>
      <c r="CL40" s="19" t="n">
        <f aca="false">IF($A40="",0,IF(COUNTIFS(Urlaub!$A$5:$A$604,$A40,Urlaub!$B$5:$B$604,"&lt;="&amp;CL$3,Urlaub!$C$5:$C$604,"&gt;="&amp;CL$3)&gt;0,1,0))</f>
        <v>0</v>
      </c>
      <c r="CM40" s="19" t="n">
        <f aca="false">IF($A40="",0,IF(COUNTIFS(Urlaub!$A$5:$A$604,$A40,Urlaub!$B$5:$B$604,"&lt;="&amp;CM$3,Urlaub!$C$5:$C$604,"&gt;="&amp;CM$3)&gt;0,1,0))</f>
        <v>0</v>
      </c>
      <c r="CN40" s="19" t="n">
        <f aca="false">IF($A40="",0,IF(COUNTIFS(Urlaub!$A$5:$A$604,$A40,Urlaub!$B$5:$B$604,"&lt;="&amp;CN$3,Urlaub!$C$5:$C$604,"&gt;="&amp;CN$3)&gt;0,1,0))</f>
        <v>0</v>
      </c>
      <c r="CO40" s="19" t="n">
        <f aca="false">IF($A40="",0,IF(COUNTIFS(Urlaub!$A$5:$A$604,$A40,Urlaub!$B$5:$B$604,"&lt;="&amp;CO$3,Urlaub!$C$5:$C$604,"&gt;="&amp;CO$3)&gt;0,1,0))</f>
        <v>0</v>
      </c>
      <c r="CP40" s="19" t="n">
        <f aca="false">IF($A40="",0,IF(COUNTIFS(Urlaub!$A$5:$A$604,$A40,Urlaub!$B$5:$B$604,"&lt;="&amp;CP$3,Urlaub!$C$5:$C$604,"&gt;="&amp;CP$3)&gt;0,1,0))</f>
        <v>0</v>
      </c>
      <c r="CQ40" s="19" t="n">
        <f aca="false">IF($A40="",0,IF(COUNTIFS(Urlaub!$A$5:$A$604,$A40,Urlaub!$B$5:$B$604,"&lt;="&amp;CQ$3,Urlaub!$C$5:$C$604,"&gt;="&amp;CQ$3)&gt;0,1,0))</f>
        <v>0</v>
      </c>
      <c r="CR40" s="19" t="n">
        <f aca="false">IF($A40="",0,IF(COUNTIFS(Urlaub!$A$5:$A$604,$A40,Urlaub!$B$5:$B$604,"&lt;="&amp;CR$3,Urlaub!$C$5:$C$604,"&gt;="&amp;CR$3)&gt;0,1,0))</f>
        <v>0</v>
      </c>
      <c r="CS40" s="19" t="n">
        <f aca="false">IF($A40="",0,IF(COUNTIFS(Urlaub!$A$5:$A$604,$A40,Urlaub!$B$5:$B$604,"&lt;="&amp;CS$3,Urlaub!$C$5:$C$604,"&gt;="&amp;CS$3)&gt;0,1,0))</f>
        <v>0</v>
      </c>
      <c r="CT40" s="19" t="n">
        <f aca="false">IF($A40="",0,IF(COUNTIFS(Urlaub!$A$5:$A$604,$A40,Urlaub!$B$5:$B$604,"&lt;="&amp;CT$3,Urlaub!$C$5:$C$604,"&gt;="&amp;CT$3)&gt;0,1,0))</f>
        <v>0</v>
      </c>
      <c r="CU40" s="19" t="n">
        <f aca="false">IF($A40="",0,IF(COUNTIFS(Urlaub!$A$5:$A$604,$A40,Urlaub!$B$5:$B$604,"&lt;="&amp;CU$3,Urlaub!$C$5:$C$604,"&gt;="&amp;CU$3)&gt;0,1,0))</f>
        <v>0</v>
      </c>
      <c r="CV40" s="19" t="n">
        <f aca="false">IF($A40="",0,IF(COUNTIFS(Urlaub!$A$5:$A$604,$A40,Urlaub!$B$5:$B$604,"&lt;="&amp;CV$3,Urlaub!$C$5:$C$604,"&gt;="&amp;CV$3)&gt;0,1,0))</f>
        <v>0</v>
      </c>
      <c r="CW40" s="19" t="n">
        <f aca="false">IF($A40="",0,IF(COUNTIFS(Urlaub!$A$5:$A$604,$A40,Urlaub!$B$5:$B$604,"&lt;="&amp;CW$3,Urlaub!$C$5:$C$604,"&gt;="&amp;CW$3)&gt;0,1,0))</f>
        <v>0</v>
      </c>
      <c r="CX40" s="19" t="n">
        <f aca="false">IF($A40="",0,IF(COUNTIFS(Urlaub!$A$5:$A$604,$A40,Urlaub!$B$5:$B$604,"&lt;="&amp;CX$3,Urlaub!$C$5:$C$604,"&gt;="&amp;CX$3)&gt;0,1,0))</f>
        <v>0</v>
      </c>
      <c r="CY40" s="19" t="n">
        <f aca="false">IF($A40="",0,IF(COUNTIFS(Urlaub!$A$5:$A$604,$A40,Urlaub!$B$5:$B$604,"&lt;="&amp;CY$3,Urlaub!$C$5:$C$604,"&gt;="&amp;CY$3)&gt;0,1,0))</f>
        <v>0</v>
      </c>
      <c r="CZ40" s="19" t="n">
        <f aca="false">IF($A40="",0,IF(COUNTIFS(Urlaub!$A$5:$A$604,$A40,Urlaub!$B$5:$B$604,"&lt;="&amp;CZ$3,Urlaub!$C$5:$C$604,"&gt;="&amp;CZ$3)&gt;0,1,0))</f>
        <v>0</v>
      </c>
      <c r="DA40" s="19" t="n">
        <f aca="false">IF($A40="",0,IF(COUNTIFS(Urlaub!$A$5:$A$604,$A40,Urlaub!$B$5:$B$604,"&lt;="&amp;DA$3,Urlaub!$C$5:$C$604,"&gt;="&amp;DA$3)&gt;0,1,0))</f>
        <v>0</v>
      </c>
      <c r="DB40" s="19" t="n">
        <f aca="false">IF($A40="",0,IF(COUNTIFS(Urlaub!$A$5:$A$604,$A40,Urlaub!$B$5:$B$604,"&lt;="&amp;DB$3,Urlaub!$C$5:$C$604,"&gt;="&amp;DB$3)&gt;0,1,0))</f>
        <v>0</v>
      </c>
      <c r="DC40" s="19" t="n">
        <f aca="false">IF($A40="",0,IF(COUNTIFS(Urlaub!$A$5:$A$604,$A40,Urlaub!$B$5:$B$604,"&lt;="&amp;DC$3,Urlaub!$C$5:$C$604,"&gt;="&amp;DC$3)&gt;0,1,0))</f>
        <v>0</v>
      </c>
      <c r="DD40" s="19" t="n">
        <f aca="false">IF($A40="",0,IF(COUNTIFS(Urlaub!$A$5:$A$604,$A40,Urlaub!$B$5:$B$604,"&lt;="&amp;DD$3,Urlaub!$C$5:$C$604,"&gt;="&amp;DD$3)&gt;0,1,0))</f>
        <v>0</v>
      </c>
      <c r="DE40" s="19" t="n">
        <f aca="false">IF($A40="",0,IF(COUNTIFS(Urlaub!$A$5:$A$604,$A40,Urlaub!$B$5:$B$604,"&lt;="&amp;DE$3,Urlaub!$C$5:$C$604,"&gt;="&amp;DE$3)&gt;0,1,0))</f>
        <v>0</v>
      </c>
      <c r="DF40" s="19" t="n">
        <f aca="false">IF($A40="",0,IF(COUNTIFS(Urlaub!$A$5:$A$604,$A40,Urlaub!$B$5:$B$604,"&lt;="&amp;DF$3,Urlaub!$C$5:$C$604,"&gt;="&amp;DF$3)&gt;0,1,0))</f>
        <v>0</v>
      </c>
      <c r="DG40" s="19" t="n">
        <f aca="false">IF($A40="",0,IF(COUNTIFS(Urlaub!$A$5:$A$604,$A40,Urlaub!$B$5:$B$604,"&lt;="&amp;DG$3,Urlaub!$C$5:$C$604,"&gt;="&amp;DG$3)&gt;0,1,0))</f>
        <v>0</v>
      </c>
      <c r="DH40" s="19" t="n">
        <f aca="false">IF($A40="",0,IF(COUNTIFS(Urlaub!$A$5:$A$604,$A40,Urlaub!$B$5:$B$604,"&lt;="&amp;DH$3,Urlaub!$C$5:$C$604,"&gt;="&amp;DH$3)&gt;0,1,0))</f>
        <v>0</v>
      </c>
      <c r="DI40" s="19" t="n">
        <f aca="false">IF($A40="",0,IF(COUNTIFS(Urlaub!$A$5:$A$604,$A40,Urlaub!$B$5:$B$604,"&lt;="&amp;DI$3,Urlaub!$C$5:$C$604,"&gt;="&amp;DI$3)&gt;0,1,0))</f>
        <v>0</v>
      </c>
      <c r="DJ40" s="19" t="n">
        <f aca="false">IF($A40="",0,IF(COUNTIFS(Urlaub!$A$5:$A$604,$A40,Urlaub!$B$5:$B$604,"&lt;="&amp;DJ$3,Urlaub!$C$5:$C$604,"&gt;="&amp;DJ$3)&gt;0,1,0))</f>
        <v>0</v>
      </c>
      <c r="DK40" s="19" t="n">
        <f aca="false">IF($A40="",0,IF(COUNTIFS(Urlaub!$A$5:$A$604,$A40,Urlaub!$B$5:$B$604,"&lt;="&amp;DK$3,Urlaub!$C$5:$C$604,"&gt;="&amp;DK$3)&gt;0,1,0))</f>
        <v>0</v>
      </c>
      <c r="DL40" s="19" t="n">
        <f aca="false">IF($A40="",0,IF(COUNTIFS(Urlaub!$A$5:$A$604,$A40,Urlaub!$B$5:$B$604,"&lt;="&amp;DL$3,Urlaub!$C$5:$C$604,"&gt;="&amp;DL$3)&gt;0,1,0))</f>
        <v>0</v>
      </c>
      <c r="DM40" s="19" t="n">
        <f aca="false">IF($A40="",0,IF(COUNTIFS(Urlaub!$A$5:$A$604,$A40,Urlaub!$B$5:$B$604,"&lt;="&amp;DM$3,Urlaub!$C$5:$C$604,"&gt;="&amp;DM$3)&gt;0,1,0))</f>
        <v>0</v>
      </c>
      <c r="DN40" s="19" t="n">
        <f aca="false">IF($A40="",0,IF(COUNTIFS(Urlaub!$A$5:$A$604,$A40,Urlaub!$B$5:$B$604,"&lt;="&amp;DN$3,Urlaub!$C$5:$C$604,"&gt;="&amp;DN$3)&gt;0,1,0))</f>
        <v>0</v>
      </c>
      <c r="DO40" s="19" t="n">
        <f aca="false">IF($A40="",0,IF(COUNTIFS(Urlaub!$A$5:$A$604,$A40,Urlaub!$B$5:$B$604,"&lt;="&amp;DO$3,Urlaub!$C$5:$C$604,"&gt;="&amp;DO$3)&gt;0,1,0))</f>
        <v>0</v>
      </c>
      <c r="DP40" s="19" t="n">
        <f aca="false">IF($A40="",0,IF(COUNTIFS(Urlaub!$A$5:$A$604,$A40,Urlaub!$B$5:$B$604,"&lt;="&amp;DP$3,Urlaub!$C$5:$C$604,"&gt;="&amp;DP$3)&gt;0,1,0))</f>
        <v>0</v>
      </c>
      <c r="DQ40" s="19" t="n">
        <f aca="false">IF($A40="",0,IF(COUNTIFS(Urlaub!$A$5:$A$604,$A40,Urlaub!$B$5:$B$604,"&lt;="&amp;DQ$3,Urlaub!$C$5:$C$604,"&gt;="&amp;DQ$3)&gt;0,1,0))</f>
        <v>0</v>
      </c>
      <c r="DR40" s="19" t="n">
        <f aca="false">IF($A40="",0,IF(COUNTIFS(Urlaub!$A$5:$A$604,$A40,Urlaub!$B$5:$B$604,"&lt;="&amp;DR$3,Urlaub!$C$5:$C$604,"&gt;="&amp;DR$3)&gt;0,1,0))</f>
        <v>0</v>
      </c>
      <c r="DS40" s="19" t="n">
        <f aca="false">IF($A40="",0,IF(COUNTIFS(Urlaub!$A$5:$A$604,$A40,Urlaub!$B$5:$B$604,"&lt;="&amp;DS$3,Urlaub!$C$5:$C$604,"&gt;="&amp;DS$3)&gt;0,1,0))</f>
        <v>0</v>
      </c>
      <c r="DT40" s="19" t="n">
        <f aca="false">IF($A40="",0,IF(COUNTIFS(Urlaub!$A$5:$A$604,$A40,Urlaub!$B$5:$B$604,"&lt;="&amp;DT$3,Urlaub!$C$5:$C$604,"&gt;="&amp;DT$3)&gt;0,1,0))</f>
        <v>0</v>
      </c>
      <c r="DU40" s="19" t="n">
        <f aca="false">IF($A40="",0,IF(COUNTIFS(Urlaub!$A$5:$A$604,$A40,Urlaub!$B$5:$B$604,"&lt;="&amp;DU$3,Urlaub!$C$5:$C$604,"&gt;="&amp;DU$3)&gt;0,1,0))</f>
        <v>0</v>
      </c>
      <c r="DV40" s="19" t="n">
        <f aca="false">IF($A40="",0,IF(COUNTIFS(Urlaub!$A$5:$A$604,$A40,Urlaub!$B$5:$B$604,"&lt;="&amp;DV$3,Urlaub!$C$5:$C$604,"&gt;="&amp;DV$3)&gt;0,1,0))</f>
        <v>0</v>
      </c>
      <c r="DW40" s="19" t="n">
        <f aca="false">IF($A40="",0,IF(COUNTIFS(Urlaub!$A$5:$A$604,$A40,Urlaub!$B$5:$B$604,"&lt;="&amp;DW$3,Urlaub!$C$5:$C$604,"&gt;="&amp;DW$3)&gt;0,1,0))</f>
        <v>0</v>
      </c>
      <c r="DX40" s="19" t="n">
        <f aca="false">IF($A40="",0,IF(COUNTIFS(Urlaub!$A$5:$A$604,$A40,Urlaub!$B$5:$B$604,"&lt;="&amp;DX$3,Urlaub!$C$5:$C$604,"&gt;="&amp;DX$3)&gt;0,1,0))</f>
        <v>0</v>
      </c>
      <c r="DY40" s="19" t="n">
        <f aca="false">IF($A40="",0,IF(COUNTIFS(Urlaub!$A$5:$A$604,$A40,Urlaub!$B$5:$B$604,"&lt;="&amp;DY$3,Urlaub!$C$5:$C$604,"&gt;="&amp;DY$3)&gt;0,1,0))</f>
        <v>0</v>
      </c>
      <c r="DZ40" s="19" t="n">
        <f aca="false">IF($A40="",0,IF(COUNTIFS(Urlaub!$A$5:$A$604,$A40,Urlaub!$B$5:$B$604,"&lt;="&amp;DZ$3,Urlaub!$C$5:$C$604,"&gt;="&amp;DZ$3)&gt;0,1,0))</f>
        <v>0</v>
      </c>
      <c r="EA40" s="19" t="n">
        <f aca="false">IF($A40="",0,IF(COUNTIFS(Urlaub!$A$5:$A$604,$A40,Urlaub!$B$5:$B$604,"&lt;="&amp;EA$3,Urlaub!$C$5:$C$604,"&gt;="&amp;EA$3)&gt;0,1,0))</f>
        <v>0</v>
      </c>
      <c r="EB40" s="19" t="n">
        <f aca="false">IF($A40="",0,IF(COUNTIFS(Urlaub!$A$5:$A$604,$A40,Urlaub!$B$5:$B$604,"&lt;="&amp;EB$3,Urlaub!$C$5:$C$604,"&gt;="&amp;EB$3)&gt;0,1,0))</f>
        <v>0</v>
      </c>
      <c r="EC40" s="19" t="n">
        <f aca="false">IF($A40="",0,IF(COUNTIFS(Urlaub!$A$5:$A$604,$A40,Urlaub!$B$5:$B$604,"&lt;="&amp;EC$3,Urlaub!$C$5:$C$604,"&gt;="&amp;EC$3)&gt;0,1,0))</f>
        <v>0</v>
      </c>
      <c r="ED40" s="19" t="n">
        <f aca="false">IF($A40="",0,IF(COUNTIFS(Urlaub!$A$5:$A$604,$A40,Urlaub!$B$5:$B$604,"&lt;="&amp;ED$3,Urlaub!$C$5:$C$604,"&gt;="&amp;ED$3)&gt;0,1,0))</f>
        <v>0</v>
      </c>
      <c r="EE40" s="19" t="n">
        <f aca="false">IF($A40="",0,IF(COUNTIFS(Urlaub!$A$5:$A$604,$A40,Urlaub!$B$5:$B$604,"&lt;="&amp;EE$3,Urlaub!$C$5:$C$604,"&gt;="&amp;EE$3)&gt;0,1,0))</f>
        <v>0</v>
      </c>
      <c r="EF40" s="19" t="n">
        <f aca="false">IF($A40="",0,IF(COUNTIFS(Urlaub!$A$5:$A$604,$A40,Urlaub!$B$5:$B$604,"&lt;="&amp;EF$3,Urlaub!$C$5:$C$604,"&gt;="&amp;EF$3)&gt;0,1,0))</f>
        <v>0</v>
      </c>
      <c r="EG40" s="19" t="n">
        <f aca="false">IF($A40="",0,IF(COUNTIFS(Urlaub!$A$5:$A$604,$A40,Urlaub!$B$5:$B$604,"&lt;="&amp;EG$3,Urlaub!$C$5:$C$604,"&gt;="&amp;EG$3)&gt;0,1,0))</f>
        <v>0</v>
      </c>
      <c r="EH40" s="19" t="n">
        <f aca="false">IF($A40="",0,IF(COUNTIFS(Urlaub!$A$5:$A$604,$A40,Urlaub!$B$5:$B$604,"&lt;="&amp;EH$3,Urlaub!$C$5:$C$604,"&gt;="&amp;EH$3)&gt;0,1,0))</f>
        <v>0</v>
      </c>
      <c r="EI40" s="19" t="n">
        <f aca="false">IF($A40="",0,IF(COUNTIFS(Urlaub!$A$5:$A$604,$A40,Urlaub!$B$5:$B$604,"&lt;="&amp;EI$3,Urlaub!$C$5:$C$604,"&gt;="&amp;EI$3)&gt;0,1,0))</f>
        <v>0</v>
      </c>
      <c r="EJ40" s="19" t="n">
        <f aca="false">IF($A40="",0,IF(COUNTIFS(Urlaub!$A$5:$A$604,$A40,Urlaub!$B$5:$B$604,"&lt;="&amp;EJ$3,Urlaub!$C$5:$C$604,"&gt;="&amp;EJ$3)&gt;0,1,0))</f>
        <v>0</v>
      </c>
      <c r="EK40" s="19" t="n">
        <f aca="false">IF($A40="",0,IF(COUNTIFS(Urlaub!$A$5:$A$604,$A40,Urlaub!$B$5:$B$604,"&lt;="&amp;EK$3,Urlaub!$C$5:$C$604,"&gt;="&amp;EK$3)&gt;0,1,0))</f>
        <v>0</v>
      </c>
      <c r="EL40" s="19" t="n">
        <f aca="false">IF($A40="",0,IF(COUNTIFS(Urlaub!$A$5:$A$604,$A40,Urlaub!$B$5:$B$604,"&lt;="&amp;EL$3,Urlaub!$C$5:$C$604,"&gt;="&amp;EL$3)&gt;0,1,0))</f>
        <v>0</v>
      </c>
      <c r="EM40" s="19" t="n">
        <f aca="false">IF($A40="",0,IF(COUNTIFS(Urlaub!$A$5:$A$604,$A40,Urlaub!$B$5:$B$604,"&lt;="&amp;EM$3,Urlaub!$C$5:$C$604,"&gt;="&amp;EM$3)&gt;0,1,0))</f>
        <v>0</v>
      </c>
      <c r="EN40" s="19" t="n">
        <f aca="false">IF($A40="",0,IF(COUNTIFS(Urlaub!$A$5:$A$604,$A40,Urlaub!$B$5:$B$604,"&lt;="&amp;EN$3,Urlaub!$C$5:$C$604,"&gt;="&amp;EN$3)&gt;0,1,0))</f>
        <v>0</v>
      </c>
      <c r="EO40" s="19" t="n">
        <f aca="false">IF($A40="",0,IF(COUNTIFS(Urlaub!$A$5:$A$604,$A40,Urlaub!$B$5:$B$604,"&lt;="&amp;EO$3,Urlaub!$C$5:$C$604,"&gt;="&amp;EO$3)&gt;0,1,0))</f>
        <v>0</v>
      </c>
      <c r="EP40" s="19" t="n">
        <f aca="false">IF($A40="",0,IF(COUNTIFS(Urlaub!$A$5:$A$604,$A40,Urlaub!$B$5:$B$604,"&lt;="&amp;EP$3,Urlaub!$C$5:$C$604,"&gt;="&amp;EP$3)&gt;0,1,0))</f>
        <v>0</v>
      </c>
      <c r="EQ40" s="19" t="n">
        <f aca="false">IF($A40="",0,IF(COUNTIFS(Urlaub!$A$5:$A$604,$A40,Urlaub!$B$5:$B$604,"&lt;="&amp;EQ$3,Urlaub!$C$5:$C$604,"&gt;="&amp;EQ$3)&gt;0,1,0))</f>
        <v>0</v>
      </c>
      <c r="ER40" s="19" t="n">
        <f aca="false">IF($A40="",0,IF(COUNTIFS(Urlaub!$A$5:$A$604,$A40,Urlaub!$B$5:$B$604,"&lt;="&amp;ER$3,Urlaub!$C$5:$C$604,"&gt;="&amp;ER$3)&gt;0,1,0))</f>
        <v>0</v>
      </c>
      <c r="ES40" s="19" t="n">
        <f aca="false">IF($A40="",0,IF(COUNTIFS(Urlaub!$A$5:$A$604,$A40,Urlaub!$B$5:$B$604,"&lt;="&amp;ES$3,Urlaub!$C$5:$C$604,"&gt;="&amp;ES$3)&gt;0,1,0))</f>
        <v>0</v>
      </c>
      <c r="ET40" s="19" t="n">
        <f aca="false">IF($A40="",0,IF(COUNTIFS(Urlaub!$A$5:$A$604,$A40,Urlaub!$B$5:$B$604,"&lt;="&amp;ET$3,Urlaub!$C$5:$C$604,"&gt;="&amp;ET$3)&gt;0,1,0))</f>
        <v>0</v>
      </c>
      <c r="EU40" s="19" t="n">
        <f aca="false">IF($A40="",0,IF(COUNTIFS(Urlaub!$A$5:$A$604,$A40,Urlaub!$B$5:$B$604,"&lt;="&amp;EU$3,Urlaub!$C$5:$C$604,"&gt;="&amp;EU$3)&gt;0,1,0))</f>
        <v>0</v>
      </c>
      <c r="EV40" s="19" t="n">
        <f aca="false">IF($A40="",0,IF(COUNTIFS(Urlaub!$A$5:$A$604,$A40,Urlaub!$B$5:$B$604,"&lt;="&amp;EV$3,Urlaub!$C$5:$C$604,"&gt;="&amp;EV$3)&gt;0,1,0))</f>
        <v>0</v>
      </c>
      <c r="EW40" s="19" t="n">
        <f aca="false">IF($A40="",0,IF(COUNTIFS(Urlaub!$A$5:$A$604,$A40,Urlaub!$B$5:$B$604,"&lt;="&amp;EW$3,Urlaub!$C$5:$C$604,"&gt;="&amp;EW$3)&gt;0,1,0))</f>
        <v>0</v>
      </c>
      <c r="EX40" s="19" t="n">
        <f aca="false">IF($A40="",0,IF(COUNTIFS(Urlaub!$A$5:$A$604,$A40,Urlaub!$B$5:$B$604,"&lt;="&amp;EX$3,Urlaub!$C$5:$C$604,"&gt;="&amp;EX$3)&gt;0,1,0))</f>
        <v>0</v>
      </c>
      <c r="EY40" s="19" t="n">
        <f aca="false">IF($A40="",0,IF(COUNTIFS(Urlaub!$A$5:$A$604,$A40,Urlaub!$B$5:$B$604,"&lt;="&amp;EY$3,Urlaub!$C$5:$C$604,"&gt;="&amp;EY$3)&gt;0,1,0))</f>
        <v>0</v>
      </c>
      <c r="EZ40" s="19" t="n">
        <f aca="false">IF($A40="",0,IF(COUNTIFS(Urlaub!$A$5:$A$604,$A40,Urlaub!$B$5:$B$604,"&lt;="&amp;EZ$3,Urlaub!$C$5:$C$604,"&gt;="&amp;EZ$3)&gt;0,1,0))</f>
        <v>0</v>
      </c>
      <c r="FA40" s="19" t="n">
        <f aca="false">IF($A40="",0,IF(COUNTIFS(Urlaub!$A$5:$A$604,$A40,Urlaub!$B$5:$B$604,"&lt;="&amp;FA$3,Urlaub!$C$5:$C$604,"&gt;="&amp;FA$3)&gt;0,1,0))</f>
        <v>0</v>
      </c>
      <c r="FB40" s="19" t="n">
        <f aca="false">IF($A40="",0,IF(COUNTIFS(Urlaub!$A$5:$A$604,$A40,Urlaub!$B$5:$B$604,"&lt;="&amp;FB$3,Urlaub!$C$5:$C$604,"&gt;="&amp;FB$3)&gt;0,1,0))</f>
        <v>0</v>
      </c>
      <c r="FC40" s="19" t="n">
        <f aca="false">IF($A40="",0,IF(COUNTIFS(Urlaub!$A$5:$A$604,$A40,Urlaub!$B$5:$B$604,"&lt;="&amp;FC$3,Urlaub!$C$5:$C$604,"&gt;="&amp;FC$3)&gt;0,1,0))</f>
        <v>0</v>
      </c>
      <c r="FD40" s="19" t="n">
        <f aca="false">IF($A40="",0,IF(COUNTIFS(Urlaub!$A$5:$A$604,$A40,Urlaub!$B$5:$B$604,"&lt;="&amp;FD$3,Urlaub!$C$5:$C$604,"&gt;="&amp;FD$3)&gt;0,1,0))</f>
        <v>0</v>
      </c>
      <c r="FE40" s="19" t="n">
        <f aca="false">IF($A40="",0,IF(COUNTIFS(Urlaub!$A$5:$A$604,$A40,Urlaub!$B$5:$B$604,"&lt;="&amp;FE$3,Urlaub!$C$5:$C$604,"&gt;="&amp;FE$3)&gt;0,1,0))</f>
        <v>0</v>
      </c>
      <c r="FF40" s="19" t="n">
        <f aca="false">IF($A40="",0,IF(COUNTIFS(Urlaub!$A$5:$A$604,$A40,Urlaub!$B$5:$B$604,"&lt;="&amp;FF$3,Urlaub!$C$5:$C$604,"&gt;="&amp;FF$3)&gt;0,1,0))</f>
        <v>0</v>
      </c>
      <c r="FG40" s="19" t="n">
        <f aca="false">IF($A40="",0,IF(COUNTIFS(Urlaub!$A$5:$A$604,$A40,Urlaub!$B$5:$B$604,"&lt;="&amp;FG$3,Urlaub!$C$5:$C$604,"&gt;="&amp;FG$3)&gt;0,1,0))</f>
        <v>0</v>
      </c>
      <c r="FH40" s="19" t="n">
        <f aca="false">IF($A40="",0,IF(COUNTIFS(Urlaub!$A$5:$A$604,$A40,Urlaub!$B$5:$B$604,"&lt;="&amp;FH$3,Urlaub!$C$5:$C$604,"&gt;="&amp;FH$3)&gt;0,1,0))</f>
        <v>0</v>
      </c>
      <c r="FI40" s="19" t="n">
        <f aca="false">IF($A40="",0,IF(COUNTIFS(Urlaub!$A$5:$A$604,$A40,Urlaub!$B$5:$B$604,"&lt;="&amp;FI$3,Urlaub!$C$5:$C$604,"&gt;="&amp;FI$3)&gt;0,1,0))</f>
        <v>0</v>
      </c>
      <c r="FJ40" s="19" t="n">
        <f aca="false">IF($A40="",0,IF(COUNTIFS(Urlaub!$A$5:$A$604,$A40,Urlaub!$B$5:$B$604,"&lt;="&amp;FJ$3,Urlaub!$C$5:$C$604,"&gt;="&amp;FJ$3)&gt;0,1,0))</f>
        <v>0</v>
      </c>
      <c r="FK40" s="19" t="n">
        <f aca="false">IF($A40="",0,IF(COUNTIFS(Urlaub!$A$5:$A$604,$A40,Urlaub!$B$5:$B$604,"&lt;="&amp;FK$3,Urlaub!$C$5:$C$604,"&gt;="&amp;FK$3)&gt;0,1,0))</f>
        <v>0</v>
      </c>
      <c r="FL40" s="19" t="n">
        <f aca="false">IF($A40="",0,IF(COUNTIFS(Urlaub!$A$5:$A$604,$A40,Urlaub!$B$5:$B$604,"&lt;="&amp;FL$3,Urlaub!$C$5:$C$604,"&gt;="&amp;FL$3)&gt;0,1,0))</f>
        <v>0</v>
      </c>
      <c r="FM40" s="19" t="n">
        <f aca="false">IF($A40="",0,IF(COUNTIFS(Urlaub!$A$5:$A$604,$A40,Urlaub!$B$5:$B$604,"&lt;="&amp;FM$3,Urlaub!$C$5:$C$604,"&gt;="&amp;FM$3)&gt;0,1,0))</f>
        <v>0</v>
      </c>
      <c r="FN40" s="19" t="n">
        <f aca="false">IF($A40="",0,IF(COUNTIFS(Urlaub!$A$5:$A$604,$A40,Urlaub!$B$5:$B$604,"&lt;="&amp;FN$3,Urlaub!$C$5:$C$604,"&gt;="&amp;FN$3)&gt;0,1,0))</f>
        <v>0</v>
      </c>
      <c r="FO40" s="19" t="n">
        <f aca="false">IF($A40="",0,IF(COUNTIFS(Urlaub!$A$5:$A$604,$A40,Urlaub!$B$5:$B$604,"&lt;="&amp;FO$3,Urlaub!$C$5:$C$604,"&gt;="&amp;FO$3)&gt;0,1,0))</f>
        <v>0</v>
      </c>
      <c r="FP40" s="19" t="n">
        <f aca="false">IF($A40="",0,IF(COUNTIFS(Urlaub!$A$5:$A$604,$A40,Urlaub!$B$5:$B$604,"&lt;="&amp;FP$3,Urlaub!$C$5:$C$604,"&gt;="&amp;FP$3)&gt;0,1,0))</f>
        <v>0</v>
      </c>
      <c r="FQ40" s="19" t="n">
        <f aca="false">IF($A40="",0,IF(COUNTIFS(Urlaub!$A$5:$A$604,$A40,Urlaub!$B$5:$B$604,"&lt;="&amp;FQ$3,Urlaub!$C$5:$C$604,"&gt;="&amp;FQ$3)&gt;0,1,0))</f>
        <v>0</v>
      </c>
      <c r="FR40" s="19" t="n">
        <f aca="false">IF($A40="",0,IF(COUNTIFS(Urlaub!$A$5:$A$604,$A40,Urlaub!$B$5:$B$604,"&lt;="&amp;FR$3,Urlaub!$C$5:$C$604,"&gt;="&amp;FR$3)&gt;0,1,0))</f>
        <v>0</v>
      </c>
      <c r="FS40" s="19" t="n">
        <f aca="false">IF($A40="",0,IF(COUNTIFS(Urlaub!$A$5:$A$604,$A40,Urlaub!$B$5:$B$604,"&lt;="&amp;FS$3,Urlaub!$C$5:$C$604,"&gt;="&amp;FS$3)&gt;0,1,0))</f>
        <v>0</v>
      </c>
      <c r="FT40" s="19" t="n">
        <f aca="false">IF($A40="",0,IF(COUNTIFS(Urlaub!$A$5:$A$604,$A40,Urlaub!$B$5:$B$604,"&lt;="&amp;FT$3,Urlaub!$C$5:$C$604,"&gt;="&amp;FT$3)&gt;0,1,0))</f>
        <v>0</v>
      </c>
      <c r="FU40" s="19" t="n">
        <f aca="false">IF($A40="",0,IF(COUNTIFS(Urlaub!$A$5:$A$604,$A40,Urlaub!$B$5:$B$604,"&lt;="&amp;FU$3,Urlaub!$C$5:$C$604,"&gt;="&amp;FU$3)&gt;0,1,0))</f>
        <v>0</v>
      </c>
      <c r="FV40" s="19" t="n">
        <f aca="false">IF($A40="",0,IF(COUNTIFS(Urlaub!$A$5:$A$604,$A40,Urlaub!$B$5:$B$604,"&lt;="&amp;FV$3,Urlaub!$C$5:$C$604,"&gt;="&amp;FV$3)&gt;0,1,0))</f>
        <v>0</v>
      </c>
      <c r="FW40" s="19" t="n">
        <f aca="false">IF($A40="",0,IF(COUNTIFS(Urlaub!$A$5:$A$604,$A40,Urlaub!$B$5:$B$604,"&lt;="&amp;FW$3,Urlaub!$C$5:$C$604,"&gt;="&amp;FW$3)&gt;0,1,0))</f>
        <v>0</v>
      </c>
      <c r="FX40" s="19" t="n">
        <f aca="false">IF($A40="",0,IF(COUNTIFS(Urlaub!$A$5:$A$604,$A40,Urlaub!$B$5:$B$604,"&lt;="&amp;FX$3,Urlaub!$C$5:$C$604,"&gt;="&amp;FX$3)&gt;0,1,0))</f>
        <v>0</v>
      </c>
      <c r="FY40" s="19" t="n">
        <f aca="false">IF($A40="",0,IF(COUNTIFS(Urlaub!$A$5:$A$604,$A40,Urlaub!$B$5:$B$604,"&lt;="&amp;FY$3,Urlaub!$C$5:$C$604,"&gt;="&amp;FY$3)&gt;0,1,0))</f>
        <v>0</v>
      </c>
      <c r="FZ40" s="19" t="n">
        <f aca="false">IF($A40="",0,IF(COUNTIFS(Urlaub!$A$5:$A$604,$A40,Urlaub!$B$5:$B$604,"&lt;="&amp;FZ$3,Urlaub!$C$5:$C$604,"&gt;="&amp;FZ$3)&gt;0,1,0))</f>
        <v>0</v>
      </c>
      <c r="GA40" s="19" t="n">
        <f aca="false">IF($A40="",0,IF(COUNTIFS(Urlaub!$A$5:$A$604,$A40,Urlaub!$B$5:$B$604,"&lt;="&amp;GA$3,Urlaub!$C$5:$C$604,"&gt;="&amp;GA$3)&gt;0,1,0))</f>
        <v>0</v>
      </c>
      <c r="GB40" s="19" t="n">
        <f aca="false">IF($A40="",0,IF(COUNTIFS(Urlaub!$A$5:$A$604,$A40,Urlaub!$B$5:$B$604,"&lt;="&amp;GB$3,Urlaub!$C$5:$C$604,"&gt;="&amp;GB$3)&gt;0,1,0))</f>
        <v>0</v>
      </c>
      <c r="GC40" s="19" t="n">
        <f aca="false">IF($A40="",0,IF(COUNTIFS(Urlaub!$A$5:$A$604,$A40,Urlaub!$B$5:$B$604,"&lt;="&amp;GC$3,Urlaub!$C$5:$C$604,"&gt;="&amp;GC$3)&gt;0,1,0))</f>
        <v>0</v>
      </c>
      <c r="GD40" s="19" t="n">
        <f aca="false">IF($A40="",0,IF(COUNTIFS(Urlaub!$A$5:$A$604,$A40,Urlaub!$B$5:$B$604,"&lt;="&amp;GD$3,Urlaub!$C$5:$C$604,"&gt;="&amp;GD$3)&gt;0,1,0))</f>
        <v>0</v>
      </c>
      <c r="GE40" s="19" t="n">
        <f aca="false">IF($A40="",0,IF(COUNTIFS(Urlaub!$A$5:$A$604,$A40,Urlaub!$B$5:$B$604,"&lt;="&amp;GE$3,Urlaub!$C$5:$C$604,"&gt;="&amp;GE$3)&gt;0,1,0))</f>
        <v>0</v>
      </c>
      <c r="GF40" s="19" t="n">
        <f aca="false">IF($A40="",0,IF(COUNTIFS(Urlaub!$A$5:$A$604,$A40,Urlaub!$B$5:$B$604,"&lt;="&amp;GF$3,Urlaub!$C$5:$C$604,"&gt;="&amp;GF$3)&gt;0,1,0))</f>
        <v>0</v>
      </c>
      <c r="GG40" s="19" t="n">
        <f aca="false">IF($A40="",0,IF(COUNTIFS(Urlaub!$A$5:$A$604,$A40,Urlaub!$B$5:$B$604,"&lt;="&amp;GG$3,Urlaub!$C$5:$C$604,"&gt;="&amp;GG$3)&gt;0,1,0))</f>
        <v>0</v>
      </c>
      <c r="GH40" s="19" t="n">
        <f aca="false">IF($A40="",0,IF(COUNTIFS(Urlaub!$A$5:$A$604,$A40,Urlaub!$B$5:$B$604,"&lt;="&amp;GH$3,Urlaub!$C$5:$C$604,"&gt;="&amp;GH$3)&gt;0,1,0))</f>
        <v>0</v>
      </c>
      <c r="GI40" s="19" t="n">
        <f aca="false">IF($A40="",0,IF(COUNTIFS(Urlaub!$A$5:$A$604,$A40,Urlaub!$B$5:$B$604,"&lt;="&amp;GI$3,Urlaub!$C$5:$C$604,"&gt;="&amp;GI$3)&gt;0,1,0))</f>
        <v>0</v>
      </c>
      <c r="GJ40" s="19" t="n">
        <f aca="false">IF($A40="",0,IF(COUNTIFS(Urlaub!$A$5:$A$604,$A40,Urlaub!$B$5:$B$604,"&lt;="&amp;GJ$3,Urlaub!$C$5:$C$604,"&gt;="&amp;GJ$3)&gt;0,1,0))</f>
        <v>0</v>
      </c>
      <c r="GK40" s="19" t="n">
        <f aca="false">IF($A40="",0,IF(COUNTIFS(Urlaub!$A$5:$A$604,$A40,Urlaub!$B$5:$B$604,"&lt;="&amp;GK$3,Urlaub!$C$5:$C$604,"&gt;="&amp;GK$3)&gt;0,1,0))</f>
        <v>0</v>
      </c>
      <c r="GL40" s="19" t="n">
        <f aca="false">IF($A40="",0,IF(COUNTIFS(Urlaub!$A$5:$A$604,$A40,Urlaub!$B$5:$B$604,"&lt;="&amp;GL$3,Urlaub!$C$5:$C$604,"&gt;="&amp;GL$3)&gt;0,1,0))</f>
        <v>0</v>
      </c>
      <c r="GM40" s="19" t="n">
        <f aca="false">IF($A40="",0,IF(COUNTIFS(Urlaub!$A$5:$A$604,$A40,Urlaub!$B$5:$B$604,"&lt;="&amp;GM$3,Urlaub!$C$5:$C$604,"&gt;="&amp;GM$3)&gt;0,1,0))</f>
        <v>0</v>
      </c>
      <c r="GN40" s="19" t="n">
        <f aca="false">IF($A40="",0,IF(COUNTIFS(Urlaub!$A$5:$A$604,$A40,Urlaub!$B$5:$B$604,"&lt;="&amp;GN$3,Urlaub!$C$5:$C$604,"&gt;="&amp;GN$3)&gt;0,1,0))</f>
        <v>0</v>
      </c>
      <c r="GO40" s="19" t="n">
        <f aca="false">IF($A40="",0,IF(COUNTIFS(Urlaub!$A$5:$A$604,$A40,Urlaub!$B$5:$B$604,"&lt;="&amp;GO$3,Urlaub!$C$5:$C$604,"&gt;="&amp;GO$3)&gt;0,1,0))</f>
        <v>0</v>
      </c>
      <c r="GP40" s="19" t="n">
        <f aca="false">IF($A40="",0,IF(COUNTIFS(Urlaub!$A$5:$A$604,$A40,Urlaub!$B$5:$B$604,"&lt;="&amp;GP$3,Urlaub!$C$5:$C$604,"&gt;="&amp;GP$3)&gt;0,1,0))</f>
        <v>0</v>
      </c>
      <c r="GQ40" s="19" t="n">
        <f aca="false">IF($A40="",0,IF(COUNTIFS(Urlaub!$A$5:$A$604,$A40,Urlaub!$B$5:$B$604,"&lt;="&amp;GQ$3,Urlaub!$C$5:$C$604,"&gt;="&amp;GQ$3)&gt;0,1,0))</f>
        <v>0</v>
      </c>
      <c r="GR40" s="19" t="n">
        <f aca="false">IF($A40="",0,IF(COUNTIFS(Urlaub!$A$5:$A$604,$A40,Urlaub!$B$5:$B$604,"&lt;="&amp;GR$3,Urlaub!$C$5:$C$604,"&gt;="&amp;GR$3)&gt;0,1,0))</f>
        <v>0</v>
      </c>
      <c r="GS40" s="19" t="n">
        <f aca="false">IF($A40="",0,IF(COUNTIFS(Urlaub!$A$5:$A$604,$A40,Urlaub!$B$5:$B$604,"&lt;="&amp;GS$3,Urlaub!$C$5:$C$604,"&gt;="&amp;GS$3)&gt;0,1,0))</f>
        <v>0</v>
      </c>
      <c r="GT40" s="19" t="n">
        <f aca="false">IF($A40="",0,IF(COUNTIFS(Urlaub!$A$5:$A$604,$A40,Urlaub!$B$5:$B$604,"&lt;="&amp;GT$3,Urlaub!$C$5:$C$604,"&gt;="&amp;GT$3)&gt;0,1,0))</f>
        <v>0</v>
      </c>
      <c r="GU40" s="19" t="n">
        <f aca="false">IF($A40="",0,IF(COUNTIFS(Urlaub!$A$5:$A$604,$A40,Urlaub!$B$5:$B$604,"&lt;="&amp;GU$3,Urlaub!$C$5:$C$604,"&gt;="&amp;GU$3)&gt;0,1,0))</f>
        <v>0</v>
      </c>
      <c r="GV40" s="19" t="n">
        <f aca="false">IF($A40="",0,IF(COUNTIFS(Urlaub!$A$5:$A$604,$A40,Urlaub!$B$5:$B$604,"&lt;="&amp;GV$3,Urlaub!$C$5:$C$604,"&gt;="&amp;GV$3)&gt;0,1,0))</f>
        <v>0</v>
      </c>
      <c r="GW40" s="19" t="n">
        <f aca="false">IF($A40="",0,IF(COUNTIFS(Urlaub!$A$5:$A$604,$A40,Urlaub!$B$5:$B$604,"&lt;="&amp;GW$3,Urlaub!$C$5:$C$604,"&gt;="&amp;GW$3)&gt;0,1,0))</f>
        <v>0</v>
      </c>
      <c r="GX40" s="19" t="n">
        <f aca="false">IF($A40="",0,IF(COUNTIFS(Urlaub!$A$5:$A$604,$A40,Urlaub!$B$5:$B$604,"&lt;="&amp;GX$3,Urlaub!$C$5:$C$604,"&gt;="&amp;GX$3)&gt;0,1,0))</f>
        <v>0</v>
      </c>
      <c r="GY40" s="19" t="n">
        <f aca="false">IF($A40="",0,IF(COUNTIFS(Urlaub!$A$5:$A$604,$A40,Urlaub!$B$5:$B$604,"&lt;="&amp;GY$3,Urlaub!$C$5:$C$604,"&gt;="&amp;GY$3)&gt;0,1,0))</f>
        <v>0</v>
      </c>
      <c r="GZ40" s="19" t="n">
        <f aca="false">IF($A40="",0,IF(COUNTIFS(Urlaub!$A$5:$A$604,$A40,Urlaub!$B$5:$B$604,"&lt;="&amp;GZ$3,Urlaub!$C$5:$C$604,"&gt;="&amp;GZ$3)&gt;0,1,0))</f>
        <v>0</v>
      </c>
      <c r="HA40" s="19" t="n">
        <f aca="false">IF($A40="",0,IF(COUNTIFS(Urlaub!$A$5:$A$604,$A40,Urlaub!$B$5:$B$604,"&lt;="&amp;HA$3,Urlaub!$C$5:$C$604,"&gt;="&amp;HA$3)&gt;0,1,0))</f>
        <v>0</v>
      </c>
      <c r="HB40" s="19" t="n">
        <f aca="false">IF($A40="",0,IF(COUNTIFS(Urlaub!$A$5:$A$604,$A40,Urlaub!$B$5:$B$604,"&lt;="&amp;HB$3,Urlaub!$C$5:$C$604,"&gt;="&amp;HB$3)&gt;0,1,0))</f>
        <v>0</v>
      </c>
      <c r="HC40" s="19" t="n">
        <f aca="false">IF($A40="",0,IF(COUNTIFS(Urlaub!$A$5:$A$604,$A40,Urlaub!$B$5:$B$604,"&lt;="&amp;HC$3,Urlaub!$C$5:$C$604,"&gt;="&amp;HC$3)&gt;0,1,0))</f>
        <v>0</v>
      </c>
      <c r="HD40" s="19" t="n">
        <f aca="false">IF($A40="",0,IF(COUNTIFS(Urlaub!$A$5:$A$604,$A40,Urlaub!$B$5:$B$604,"&lt;="&amp;HD$3,Urlaub!$C$5:$C$604,"&gt;="&amp;HD$3)&gt;0,1,0))</f>
        <v>0</v>
      </c>
      <c r="HE40" s="19" t="n">
        <f aca="false">IF($A40="",0,IF(COUNTIFS(Urlaub!$A$5:$A$604,$A40,Urlaub!$B$5:$B$604,"&lt;="&amp;HE$3,Urlaub!$C$5:$C$604,"&gt;="&amp;HE$3)&gt;0,1,0))</f>
        <v>0</v>
      </c>
      <c r="HF40" s="19" t="n">
        <f aca="false">IF($A40="",0,IF(COUNTIFS(Urlaub!$A$5:$A$604,$A40,Urlaub!$B$5:$B$604,"&lt;="&amp;HF$3,Urlaub!$C$5:$C$604,"&gt;="&amp;HF$3)&gt;0,1,0))</f>
        <v>0</v>
      </c>
      <c r="HG40" s="19" t="n">
        <f aca="false">IF($A40="",0,IF(COUNTIFS(Urlaub!$A$5:$A$604,$A40,Urlaub!$B$5:$B$604,"&lt;="&amp;HG$3,Urlaub!$C$5:$C$604,"&gt;="&amp;HG$3)&gt;0,1,0))</f>
        <v>0</v>
      </c>
      <c r="HH40" s="19" t="n">
        <f aca="false">IF($A40="",0,IF(COUNTIFS(Urlaub!$A$5:$A$604,$A40,Urlaub!$B$5:$B$604,"&lt;="&amp;HH$3,Urlaub!$C$5:$C$604,"&gt;="&amp;HH$3)&gt;0,1,0))</f>
        <v>0</v>
      </c>
      <c r="HI40" s="19" t="n">
        <f aca="false">IF($A40="",0,IF(COUNTIFS(Urlaub!$A$5:$A$604,$A40,Urlaub!$B$5:$B$604,"&lt;="&amp;HI$3,Urlaub!$C$5:$C$604,"&gt;="&amp;HI$3)&gt;0,1,0))</f>
        <v>0</v>
      </c>
      <c r="HJ40" s="19" t="n">
        <f aca="false">IF($A40="",0,IF(COUNTIFS(Urlaub!$A$5:$A$604,$A40,Urlaub!$B$5:$B$604,"&lt;="&amp;HJ$3,Urlaub!$C$5:$C$604,"&gt;="&amp;HJ$3)&gt;0,1,0))</f>
        <v>0</v>
      </c>
      <c r="HK40" s="19" t="n">
        <f aca="false">IF($A40="",0,IF(COUNTIFS(Urlaub!$A$5:$A$604,$A40,Urlaub!$B$5:$B$604,"&lt;="&amp;HK$3,Urlaub!$C$5:$C$604,"&gt;="&amp;HK$3)&gt;0,1,0))</f>
        <v>0</v>
      </c>
      <c r="HL40" s="19" t="n">
        <f aca="false">IF($A40="",0,IF(COUNTIFS(Urlaub!$A$5:$A$604,$A40,Urlaub!$B$5:$B$604,"&lt;="&amp;HL$3,Urlaub!$C$5:$C$604,"&gt;="&amp;HL$3)&gt;0,1,0))</f>
        <v>0</v>
      </c>
      <c r="HM40" s="19" t="n">
        <f aca="false">IF($A40="",0,IF(COUNTIFS(Urlaub!$A$5:$A$604,$A40,Urlaub!$B$5:$B$604,"&lt;="&amp;HM$3,Urlaub!$C$5:$C$604,"&gt;="&amp;HM$3)&gt;0,1,0))</f>
        <v>0</v>
      </c>
      <c r="HN40" s="19" t="n">
        <f aca="false">IF($A40="",0,IF(COUNTIFS(Urlaub!$A$5:$A$604,$A40,Urlaub!$B$5:$B$604,"&lt;="&amp;HN$3,Urlaub!$C$5:$C$604,"&gt;="&amp;HN$3)&gt;0,1,0))</f>
        <v>0</v>
      </c>
      <c r="HO40" s="19" t="n">
        <f aca="false">IF($A40="",0,IF(COUNTIFS(Urlaub!$A$5:$A$604,$A40,Urlaub!$B$5:$B$604,"&lt;="&amp;HO$3,Urlaub!$C$5:$C$604,"&gt;="&amp;HO$3)&gt;0,1,0))</f>
        <v>0</v>
      </c>
      <c r="HP40" s="19" t="n">
        <f aca="false">IF($A40="",0,IF(COUNTIFS(Urlaub!$A$5:$A$604,$A40,Urlaub!$B$5:$B$604,"&lt;="&amp;HP$3,Urlaub!$C$5:$C$604,"&gt;="&amp;HP$3)&gt;0,1,0))</f>
        <v>0</v>
      </c>
      <c r="HQ40" s="19" t="n">
        <f aca="false">IF($A40="",0,IF(COUNTIFS(Urlaub!$A$5:$A$604,$A40,Urlaub!$B$5:$B$604,"&lt;="&amp;HQ$3,Urlaub!$C$5:$C$604,"&gt;="&amp;HQ$3)&gt;0,1,0))</f>
        <v>0</v>
      </c>
      <c r="HR40" s="19" t="n">
        <f aca="false">IF($A40="",0,IF(COUNTIFS(Urlaub!$A$5:$A$604,$A40,Urlaub!$B$5:$B$604,"&lt;="&amp;HR$3,Urlaub!$C$5:$C$604,"&gt;="&amp;HR$3)&gt;0,1,0))</f>
        <v>0</v>
      </c>
      <c r="HS40" s="19" t="n">
        <f aca="false">IF($A40="",0,IF(COUNTIFS(Urlaub!$A$5:$A$604,$A40,Urlaub!$B$5:$B$604,"&lt;="&amp;HS$3,Urlaub!$C$5:$C$604,"&gt;="&amp;HS$3)&gt;0,1,0))</f>
        <v>0</v>
      </c>
      <c r="HT40" s="19" t="n">
        <f aca="false">IF($A40="",0,IF(COUNTIFS(Urlaub!$A$5:$A$604,$A40,Urlaub!$B$5:$B$604,"&lt;="&amp;HT$3,Urlaub!$C$5:$C$604,"&gt;="&amp;HT$3)&gt;0,1,0))</f>
        <v>0</v>
      </c>
      <c r="HU40" s="19" t="n">
        <f aca="false">IF($A40="",0,IF(COUNTIFS(Urlaub!$A$5:$A$604,$A40,Urlaub!$B$5:$B$604,"&lt;="&amp;HU$3,Urlaub!$C$5:$C$604,"&gt;="&amp;HU$3)&gt;0,1,0))</f>
        <v>0</v>
      </c>
      <c r="HV40" s="19" t="n">
        <f aca="false">IF($A40="",0,IF(COUNTIFS(Urlaub!$A$5:$A$604,$A40,Urlaub!$B$5:$B$604,"&lt;="&amp;HV$3,Urlaub!$C$5:$C$604,"&gt;="&amp;HV$3)&gt;0,1,0))</f>
        <v>0</v>
      </c>
      <c r="HW40" s="19" t="n">
        <f aca="false">IF($A40="",0,IF(COUNTIFS(Urlaub!$A$5:$A$604,$A40,Urlaub!$B$5:$B$604,"&lt;="&amp;HW$3,Urlaub!$C$5:$C$604,"&gt;="&amp;HW$3)&gt;0,1,0))</f>
        <v>0</v>
      </c>
      <c r="HX40" s="19" t="n">
        <f aca="false">IF($A40="",0,IF(COUNTIFS(Urlaub!$A$5:$A$604,$A40,Urlaub!$B$5:$B$604,"&lt;="&amp;HX$3,Urlaub!$C$5:$C$604,"&gt;="&amp;HX$3)&gt;0,1,0))</f>
        <v>0</v>
      </c>
      <c r="HY40" s="19" t="n">
        <f aca="false">IF($A40="",0,IF(COUNTIFS(Urlaub!$A$5:$A$604,$A40,Urlaub!$B$5:$B$604,"&lt;="&amp;HY$3,Urlaub!$C$5:$C$604,"&gt;="&amp;HY$3)&gt;0,1,0))</f>
        <v>0</v>
      </c>
      <c r="HZ40" s="19" t="n">
        <f aca="false">IF($A40="",0,IF(COUNTIFS(Urlaub!$A$5:$A$604,$A40,Urlaub!$B$5:$B$604,"&lt;="&amp;HZ$3,Urlaub!$C$5:$C$604,"&gt;="&amp;HZ$3)&gt;0,1,0))</f>
        <v>0</v>
      </c>
      <c r="IA40" s="19" t="n">
        <f aca="false">IF($A40="",0,IF(COUNTIFS(Urlaub!$A$5:$A$604,$A40,Urlaub!$B$5:$B$604,"&lt;="&amp;IA$3,Urlaub!$C$5:$C$604,"&gt;="&amp;IA$3)&gt;0,1,0))</f>
        <v>0</v>
      </c>
      <c r="IB40" s="19" t="n">
        <f aca="false">IF($A40="",0,IF(COUNTIFS(Urlaub!$A$5:$A$604,$A40,Urlaub!$B$5:$B$604,"&lt;="&amp;IB$3,Urlaub!$C$5:$C$604,"&gt;="&amp;IB$3)&gt;0,1,0))</f>
        <v>0</v>
      </c>
      <c r="IC40" s="19" t="n">
        <f aca="false">IF($A40="",0,IF(COUNTIFS(Urlaub!$A$5:$A$604,$A40,Urlaub!$B$5:$B$604,"&lt;="&amp;IC$3,Urlaub!$C$5:$C$604,"&gt;="&amp;IC$3)&gt;0,1,0))</f>
        <v>0</v>
      </c>
      <c r="ID40" s="19" t="n">
        <f aca="false">IF($A40="",0,IF(COUNTIFS(Urlaub!$A$5:$A$604,$A40,Urlaub!$B$5:$B$604,"&lt;="&amp;ID$3,Urlaub!$C$5:$C$604,"&gt;="&amp;ID$3)&gt;0,1,0))</f>
        <v>0</v>
      </c>
      <c r="IE40" s="19" t="n">
        <f aca="false">IF($A40="",0,IF(COUNTIFS(Urlaub!$A$5:$A$604,$A40,Urlaub!$B$5:$B$604,"&lt;="&amp;IE$3,Urlaub!$C$5:$C$604,"&gt;="&amp;IE$3)&gt;0,1,0))</f>
        <v>0</v>
      </c>
      <c r="IF40" s="19" t="n">
        <f aca="false">IF($A40="",0,IF(COUNTIFS(Urlaub!$A$5:$A$604,$A40,Urlaub!$B$5:$B$604,"&lt;="&amp;IF$3,Urlaub!$C$5:$C$604,"&gt;="&amp;IF$3)&gt;0,1,0))</f>
        <v>0</v>
      </c>
      <c r="IG40" s="19" t="n">
        <f aca="false">IF($A40="",0,IF(COUNTIFS(Urlaub!$A$5:$A$604,$A40,Urlaub!$B$5:$B$604,"&lt;="&amp;IG$3,Urlaub!$C$5:$C$604,"&gt;="&amp;IG$3)&gt;0,1,0))</f>
        <v>0</v>
      </c>
      <c r="IH40" s="19" t="n">
        <f aca="false">IF($A40="",0,IF(COUNTIFS(Urlaub!$A$5:$A$604,$A40,Urlaub!$B$5:$B$604,"&lt;="&amp;IH$3,Urlaub!$C$5:$C$604,"&gt;="&amp;IH$3)&gt;0,1,0))</f>
        <v>0</v>
      </c>
      <c r="II40" s="19" t="n">
        <f aca="false">IF($A40="",0,IF(COUNTIFS(Urlaub!$A$5:$A$604,$A40,Urlaub!$B$5:$B$604,"&lt;="&amp;II$3,Urlaub!$C$5:$C$604,"&gt;="&amp;II$3)&gt;0,1,0))</f>
        <v>0</v>
      </c>
      <c r="IJ40" s="19" t="n">
        <f aca="false">IF($A40="",0,IF(COUNTIFS(Urlaub!$A$5:$A$604,$A40,Urlaub!$B$5:$B$604,"&lt;="&amp;IJ$3,Urlaub!$C$5:$C$604,"&gt;="&amp;IJ$3)&gt;0,1,0))</f>
        <v>0</v>
      </c>
      <c r="IK40" s="19" t="n">
        <f aca="false">IF($A40="",0,IF(COUNTIFS(Urlaub!$A$5:$A$604,$A40,Urlaub!$B$5:$B$604,"&lt;="&amp;IK$3,Urlaub!$C$5:$C$604,"&gt;="&amp;IK$3)&gt;0,1,0))</f>
        <v>0</v>
      </c>
      <c r="IL40" s="19" t="n">
        <f aca="false">IF($A40="",0,IF(COUNTIFS(Urlaub!$A$5:$A$604,$A40,Urlaub!$B$5:$B$604,"&lt;="&amp;IL$3,Urlaub!$C$5:$C$604,"&gt;="&amp;IL$3)&gt;0,1,0))</f>
        <v>0</v>
      </c>
      <c r="IM40" s="19" t="n">
        <f aca="false">IF($A40="",0,IF(COUNTIFS(Urlaub!$A$5:$A$604,$A40,Urlaub!$B$5:$B$604,"&lt;="&amp;IM$3,Urlaub!$C$5:$C$604,"&gt;="&amp;IM$3)&gt;0,1,0))</f>
        <v>0</v>
      </c>
      <c r="IN40" s="19" t="n">
        <f aca="false">IF($A40="",0,IF(COUNTIFS(Urlaub!$A$5:$A$604,$A40,Urlaub!$B$5:$B$604,"&lt;="&amp;IN$3,Urlaub!$C$5:$C$604,"&gt;="&amp;IN$3)&gt;0,1,0))</f>
        <v>0</v>
      </c>
      <c r="IO40" s="19" t="n">
        <f aca="false">IF($A40="",0,IF(COUNTIFS(Urlaub!$A$5:$A$604,$A40,Urlaub!$B$5:$B$604,"&lt;="&amp;IO$3,Urlaub!$C$5:$C$604,"&gt;="&amp;IO$3)&gt;0,1,0))</f>
        <v>0</v>
      </c>
      <c r="IP40" s="19" t="n">
        <f aca="false">IF($A40="",0,IF(COUNTIFS(Urlaub!$A$5:$A$604,$A40,Urlaub!$B$5:$B$604,"&lt;="&amp;IP$3,Urlaub!$C$5:$C$604,"&gt;="&amp;IP$3)&gt;0,1,0))</f>
        <v>0</v>
      </c>
      <c r="IQ40" s="19" t="n">
        <f aca="false">IF($A40="",0,IF(COUNTIFS(Urlaub!$A$5:$A$604,$A40,Urlaub!$B$5:$B$604,"&lt;="&amp;IQ$3,Urlaub!$C$5:$C$604,"&gt;="&amp;IQ$3)&gt;0,1,0))</f>
        <v>0</v>
      </c>
      <c r="IR40" s="19" t="n">
        <f aca="false">IF($A40="",0,IF(COUNTIFS(Urlaub!$A$5:$A$604,$A40,Urlaub!$B$5:$B$604,"&lt;="&amp;IR$3,Urlaub!$C$5:$C$604,"&gt;="&amp;IR$3)&gt;0,1,0))</f>
        <v>0</v>
      </c>
      <c r="IS40" s="19" t="n">
        <f aca="false">IF($A40="",0,IF(COUNTIFS(Urlaub!$A$5:$A$604,$A40,Urlaub!$B$5:$B$604,"&lt;="&amp;IS$3,Urlaub!$C$5:$C$604,"&gt;="&amp;IS$3)&gt;0,1,0))</f>
        <v>0</v>
      </c>
      <c r="IT40" s="19" t="n">
        <f aca="false">IF($A40="",0,IF(COUNTIFS(Urlaub!$A$5:$A$604,$A40,Urlaub!$B$5:$B$604,"&lt;="&amp;IT$3,Urlaub!$C$5:$C$604,"&gt;="&amp;IT$3)&gt;0,1,0))</f>
        <v>0</v>
      </c>
      <c r="IU40" s="19" t="n">
        <f aca="false">IF($A40="",0,IF(COUNTIFS(Urlaub!$A$5:$A$604,$A40,Urlaub!$B$5:$B$604,"&lt;="&amp;IU$3,Urlaub!$C$5:$C$604,"&gt;="&amp;IU$3)&gt;0,1,0))</f>
        <v>0</v>
      </c>
      <c r="IV40" s="19" t="n">
        <f aca="false">IF($A40="",0,IF(COUNTIFS(Urlaub!$A$5:$A$604,$A40,Urlaub!$B$5:$B$604,"&lt;="&amp;IV$3,Urlaub!$C$5:$C$604,"&gt;="&amp;IV$3)&gt;0,1,0))</f>
        <v>0</v>
      </c>
      <c r="IW40" s="19" t="n">
        <f aca="false">IF($A40="",0,IF(COUNTIFS(Urlaub!$A$5:$A$604,$A40,Urlaub!$B$5:$B$604,"&lt;="&amp;IW$3,Urlaub!$C$5:$C$604,"&gt;="&amp;IW$3)&gt;0,1,0))</f>
        <v>0</v>
      </c>
      <c r="IX40" s="19" t="n">
        <f aca="false">IF($A40="",0,IF(COUNTIFS(Urlaub!$A$5:$A$604,$A40,Urlaub!$B$5:$B$604,"&lt;="&amp;IX$3,Urlaub!$C$5:$C$604,"&gt;="&amp;IX$3)&gt;0,1,0))</f>
        <v>0</v>
      </c>
      <c r="IY40" s="19" t="n">
        <f aca="false">IF($A40="",0,IF(COUNTIFS(Urlaub!$A$5:$A$604,$A40,Urlaub!$B$5:$B$604,"&lt;="&amp;IY$3,Urlaub!$C$5:$C$604,"&gt;="&amp;IY$3)&gt;0,1,0))</f>
        <v>0</v>
      </c>
      <c r="IZ40" s="19" t="n">
        <f aca="false">IF($A40="",0,IF(COUNTIFS(Urlaub!$A$5:$A$604,$A40,Urlaub!$B$5:$B$604,"&lt;="&amp;IZ$3,Urlaub!$C$5:$C$604,"&gt;="&amp;IZ$3)&gt;0,1,0))</f>
        <v>0</v>
      </c>
      <c r="JA40" s="19" t="n">
        <f aca="false">IF($A40="",0,IF(COUNTIFS(Urlaub!$A$5:$A$604,$A40,Urlaub!$B$5:$B$604,"&lt;="&amp;JA$3,Urlaub!$C$5:$C$604,"&gt;="&amp;JA$3)&gt;0,1,0))</f>
        <v>0</v>
      </c>
      <c r="JB40" s="19" t="n">
        <f aca="false">IF($A40="",0,IF(COUNTIFS(Urlaub!$A$5:$A$604,$A40,Urlaub!$B$5:$B$604,"&lt;="&amp;JB$3,Urlaub!$C$5:$C$604,"&gt;="&amp;JB$3)&gt;0,1,0))</f>
        <v>0</v>
      </c>
      <c r="JC40" s="19" t="n">
        <f aca="false">IF($A40="",0,IF(COUNTIFS(Urlaub!$A$5:$A$604,$A40,Urlaub!$B$5:$B$604,"&lt;="&amp;JC$3,Urlaub!$C$5:$C$604,"&gt;="&amp;JC$3)&gt;0,1,0))</f>
        <v>0</v>
      </c>
      <c r="JD40" s="19" t="n">
        <f aca="false">IF($A40="",0,IF(COUNTIFS(Urlaub!$A$5:$A$604,$A40,Urlaub!$B$5:$B$604,"&lt;="&amp;JD$3,Urlaub!$C$5:$C$604,"&gt;="&amp;JD$3)&gt;0,1,0))</f>
        <v>0</v>
      </c>
      <c r="JE40" s="19" t="n">
        <f aca="false">IF($A40="",0,IF(COUNTIFS(Urlaub!$A$5:$A$604,$A40,Urlaub!$B$5:$B$604,"&lt;="&amp;JE$3,Urlaub!$C$5:$C$604,"&gt;="&amp;JE$3)&gt;0,1,0))</f>
        <v>0</v>
      </c>
      <c r="JF40" s="19" t="n">
        <f aca="false">IF($A40="",0,IF(COUNTIFS(Urlaub!$A$5:$A$604,$A40,Urlaub!$B$5:$B$604,"&lt;="&amp;JF$3,Urlaub!$C$5:$C$604,"&gt;="&amp;JF$3)&gt;0,1,0))</f>
        <v>0</v>
      </c>
      <c r="JG40" s="19" t="n">
        <f aca="false">IF($A40="",0,IF(COUNTIFS(Urlaub!$A$5:$A$604,$A40,Urlaub!$B$5:$B$604,"&lt;="&amp;JG$3,Urlaub!$C$5:$C$604,"&gt;="&amp;JG$3)&gt;0,1,0))</f>
        <v>0</v>
      </c>
      <c r="JH40" s="19" t="n">
        <f aca="false">IF($A40="",0,IF(COUNTIFS(Urlaub!$A$5:$A$604,$A40,Urlaub!$B$5:$B$604,"&lt;="&amp;JH$3,Urlaub!$C$5:$C$604,"&gt;="&amp;JH$3)&gt;0,1,0))</f>
        <v>0</v>
      </c>
      <c r="JI40" s="19" t="n">
        <f aca="false">IF($A40="",0,IF(COUNTIFS(Urlaub!$A$5:$A$604,$A40,Urlaub!$B$5:$B$604,"&lt;="&amp;JI$3,Urlaub!$C$5:$C$604,"&gt;="&amp;JI$3)&gt;0,1,0))</f>
        <v>0</v>
      </c>
      <c r="JJ40" s="19" t="n">
        <f aca="false">IF($A40="",0,IF(COUNTIFS(Urlaub!$A$5:$A$604,$A40,Urlaub!$B$5:$B$604,"&lt;="&amp;JJ$3,Urlaub!$C$5:$C$604,"&gt;="&amp;JJ$3)&gt;0,1,0))</f>
        <v>0</v>
      </c>
      <c r="JK40" s="19" t="n">
        <f aca="false">IF($A40="",0,IF(COUNTIFS(Urlaub!$A$5:$A$604,$A40,Urlaub!$B$5:$B$604,"&lt;="&amp;JK$3,Urlaub!$C$5:$C$604,"&gt;="&amp;JK$3)&gt;0,1,0))</f>
        <v>0</v>
      </c>
      <c r="JL40" s="19" t="n">
        <f aca="false">IF($A40="",0,IF(COUNTIFS(Urlaub!$A$5:$A$604,$A40,Urlaub!$B$5:$B$604,"&lt;="&amp;JL$3,Urlaub!$C$5:$C$604,"&gt;="&amp;JL$3)&gt;0,1,0))</f>
        <v>0</v>
      </c>
      <c r="JM40" s="19" t="n">
        <f aca="false">IF($A40="",0,IF(COUNTIFS(Urlaub!$A$5:$A$604,$A40,Urlaub!$B$5:$B$604,"&lt;="&amp;JM$3,Urlaub!$C$5:$C$604,"&gt;="&amp;JM$3)&gt;0,1,0))</f>
        <v>0</v>
      </c>
      <c r="JN40" s="19" t="n">
        <f aca="false">IF($A40="",0,IF(COUNTIFS(Urlaub!$A$5:$A$604,$A40,Urlaub!$B$5:$B$604,"&lt;="&amp;JN$3,Urlaub!$C$5:$C$604,"&gt;="&amp;JN$3)&gt;0,1,0))</f>
        <v>0</v>
      </c>
      <c r="JO40" s="19" t="n">
        <f aca="false">IF($A40="",0,IF(COUNTIFS(Urlaub!$A$5:$A$604,$A40,Urlaub!$B$5:$B$604,"&lt;="&amp;JO$3,Urlaub!$C$5:$C$604,"&gt;="&amp;JO$3)&gt;0,1,0))</f>
        <v>0</v>
      </c>
      <c r="JP40" s="19" t="n">
        <f aca="false">IF($A40="",0,IF(COUNTIFS(Urlaub!$A$5:$A$604,$A40,Urlaub!$B$5:$B$604,"&lt;="&amp;JP$3,Urlaub!$C$5:$C$604,"&gt;="&amp;JP$3)&gt;0,1,0))</f>
        <v>0</v>
      </c>
      <c r="JQ40" s="19" t="n">
        <f aca="false">IF($A40="",0,IF(COUNTIFS(Urlaub!$A$5:$A$604,$A40,Urlaub!$B$5:$B$604,"&lt;="&amp;JQ$3,Urlaub!$C$5:$C$604,"&gt;="&amp;JQ$3)&gt;0,1,0))</f>
        <v>0</v>
      </c>
      <c r="JR40" s="19" t="n">
        <f aca="false">IF($A40="",0,IF(COUNTIFS(Urlaub!$A$5:$A$604,$A40,Urlaub!$B$5:$B$604,"&lt;="&amp;JR$3,Urlaub!$C$5:$C$604,"&gt;="&amp;JR$3)&gt;0,1,0))</f>
        <v>0</v>
      </c>
      <c r="JS40" s="19" t="n">
        <f aca="false">IF($A40="",0,IF(COUNTIFS(Urlaub!$A$5:$A$604,$A40,Urlaub!$B$5:$B$604,"&lt;="&amp;JS$3,Urlaub!$C$5:$C$604,"&gt;="&amp;JS$3)&gt;0,1,0))</f>
        <v>0</v>
      </c>
      <c r="JT40" s="19" t="n">
        <f aca="false">IF($A40="",0,IF(COUNTIFS(Urlaub!$A$5:$A$604,$A40,Urlaub!$B$5:$B$604,"&lt;="&amp;JT$3,Urlaub!$C$5:$C$604,"&gt;="&amp;JT$3)&gt;0,1,0))</f>
        <v>0</v>
      </c>
      <c r="JU40" s="19" t="n">
        <f aca="false">IF($A40="",0,IF(COUNTIFS(Urlaub!$A$5:$A$604,$A40,Urlaub!$B$5:$B$604,"&lt;="&amp;JU$3,Urlaub!$C$5:$C$604,"&gt;="&amp;JU$3)&gt;0,1,0))</f>
        <v>0</v>
      </c>
      <c r="JV40" s="19" t="n">
        <f aca="false">IF($A40="",0,IF(COUNTIFS(Urlaub!$A$5:$A$604,$A40,Urlaub!$B$5:$B$604,"&lt;="&amp;JV$3,Urlaub!$C$5:$C$604,"&gt;="&amp;JV$3)&gt;0,1,0))</f>
        <v>0</v>
      </c>
      <c r="JW40" s="19" t="n">
        <f aca="false">IF($A40="",0,IF(COUNTIFS(Urlaub!$A$5:$A$604,$A40,Urlaub!$B$5:$B$604,"&lt;="&amp;JW$3,Urlaub!$C$5:$C$604,"&gt;="&amp;JW$3)&gt;0,1,0))</f>
        <v>0</v>
      </c>
      <c r="JX40" s="19" t="n">
        <f aca="false">IF($A40="",0,IF(COUNTIFS(Urlaub!$A$5:$A$604,$A40,Urlaub!$B$5:$B$604,"&lt;="&amp;JX$3,Urlaub!$C$5:$C$604,"&gt;="&amp;JX$3)&gt;0,1,0))</f>
        <v>0</v>
      </c>
      <c r="JY40" s="19" t="n">
        <f aca="false">IF($A40="",0,IF(COUNTIFS(Urlaub!$A$5:$A$604,$A40,Urlaub!$B$5:$B$604,"&lt;="&amp;JY$3,Urlaub!$C$5:$C$604,"&gt;="&amp;JY$3)&gt;0,1,0))</f>
        <v>0</v>
      </c>
      <c r="JZ40" s="19" t="n">
        <f aca="false">IF($A40="",0,IF(COUNTIFS(Urlaub!$A$5:$A$604,$A40,Urlaub!$B$5:$B$604,"&lt;="&amp;JZ$3,Urlaub!$C$5:$C$604,"&gt;="&amp;JZ$3)&gt;0,1,0))</f>
        <v>0</v>
      </c>
      <c r="KA40" s="19" t="n">
        <f aca="false">IF($A40="",0,IF(COUNTIFS(Urlaub!$A$5:$A$604,$A40,Urlaub!$B$5:$B$604,"&lt;="&amp;KA$3,Urlaub!$C$5:$C$604,"&gt;="&amp;KA$3)&gt;0,1,0))</f>
        <v>0</v>
      </c>
      <c r="KB40" s="19" t="n">
        <f aca="false">IF($A40="",0,IF(COUNTIFS(Urlaub!$A$5:$A$604,$A40,Urlaub!$B$5:$B$604,"&lt;="&amp;KB$3,Urlaub!$C$5:$C$604,"&gt;="&amp;KB$3)&gt;0,1,0))</f>
        <v>0</v>
      </c>
      <c r="KC40" s="19" t="n">
        <f aca="false">IF($A40="",0,IF(COUNTIFS(Urlaub!$A$5:$A$604,$A40,Urlaub!$B$5:$B$604,"&lt;="&amp;KC$3,Urlaub!$C$5:$C$604,"&gt;="&amp;KC$3)&gt;0,1,0))</f>
        <v>0</v>
      </c>
      <c r="KD40" s="19" t="n">
        <f aca="false">IF($A40="",0,IF(COUNTIFS(Urlaub!$A$5:$A$604,$A40,Urlaub!$B$5:$B$604,"&lt;="&amp;KD$3,Urlaub!$C$5:$C$604,"&gt;="&amp;KD$3)&gt;0,1,0))</f>
        <v>0</v>
      </c>
      <c r="KE40" s="19" t="n">
        <f aca="false">IF($A40="",0,IF(COUNTIFS(Urlaub!$A$5:$A$604,$A40,Urlaub!$B$5:$B$604,"&lt;="&amp;KE$3,Urlaub!$C$5:$C$604,"&gt;="&amp;KE$3)&gt;0,1,0))</f>
        <v>0</v>
      </c>
      <c r="KF40" s="19" t="n">
        <f aca="false">IF($A40="",0,IF(COUNTIFS(Urlaub!$A$5:$A$604,$A40,Urlaub!$B$5:$B$604,"&lt;="&amp;KF$3,Urlaub!$C$5:$C$604,"&gt;="&amp;KF$3)&gt;0,1,0))</f>
        <v>0</v>
      </c>
      <c r="KG40" s="19" t="n">
        <f aca="false">IF($A40="",0,IF(COUNTIFS(Urlaub!$A$5:$A$604,$A40,Urlaub!$B$5:$B$604,"&lt;="&amp;KG$3,Urlaub!$C$5:$C$604,"&gt;="&amp;KG$3)&gt;0,1,0))</f>
        <v>0</v>
      </c>
      <c r="KH40" s="19" t="n">
        <f aca="false">IF($A40="",0,IF(COUNTIFS(Urlaub!$A$5:$A$604,$A40,Urlaub!$B$5:$B$604,"&lt;="&amp;KH$3,Urlaub!$C$5:$C$604,"&gt;="&amp;KH$3)&gt;0,1,0))</f>
        <v>0</v>
      </c>
      <c r="KI40" s="19" t="n">
        <f aca="false">IF($A40="",0,IF(COUNTIFS(Urlaub!$A$5:$A$604,$A40,Urlaub!$B$5:$B$604,"&lt;="&amp;KI$3,Urlaub!$C$5:$C$604,"&gt;="&amp;KI$3)&gt;0,1,0))</f>
        <v>0</v>
      </c>
      <c r="KJ40" s="19" t="n">
        <f aca="false">IF($A40="",0,IF(COUNTIFS(Urlaub!$A$5:$A$604,$A40,Urlaub!$B$5:$B$604,"&lt;="&amp;KJ$3,Urlaub!$C$5:$C$604,"&gt;="&amp;KJ$3)&gt;0,1,0))</f>
        <v>0</v>
      </c>
      <c r="KK40" s="19" t="n">
        <f aca="false">IF($A40="",0,IF(COUNTIFS(Urlaub!$A$5:$A$604,$A40,Urlaub!$B$5:$B$604,"&lt;="&amp;KK$3,Urlaub!$C$5:$C$604,"&gt;="&amp;KK$3)&gt;0,1,0))</f>
        <v>0</v>
      </c>
      <c r="KL40" s="19" t="n">
        <f aca="false">IF($A40="",0,IF(COUNTIFS(Urlaub!$A$5:$A$604,$A40,Urlaub!$B$5:$B$604,"&lt;="&amp;KL$3,Urlaub!$C$5:$C$604,"&gt;="&amp;KL$3)&gt;0,1,0))</f>
        <v>0</v>
      </c>
      <c r="KM40" s="19" t="n">
        <f aca="false">IF($A40="",0,IF(COUNTIFS(Urlaub!$A$5:$A$604,$A40,Urlaub!$B$5:$B$604,"&lt;="&amp;KM$3,Urlaub!$C$5:$C$604,"&gt;="&amp;KM$3)&gt;0,1,0))</f>
        <v>0</v>
      </c>
      <c r="KN40" s="19" t="n">
        <f aca="false">IF($A40="",0,IF(COUNTIFS(Urlaub!$A$5:$A$604,$A40,Urlaub!$B$5:$B$604,"&lt;="&amp;KN$3,Urlaub!$C$5:$C$604,"&gt;="&amp;KN$3)&gt;0,1,0))</f>
        <v>0</v>
      </c>
      <c r="KO40" s="19" t="n">
        <f aca="false">IF($A40="",0,IF(COUNTIFS(Urlaub!$A$5:$A$604,$A40,Urlaub!$B$5:$B$604,"&lt;="&amp;KO$3,Urlaub!$C$5:$C$604,"&gt;="&amp;KO$3)&gt;0,1,0))</f>
        <v>0</v>
      </c>
      <c r="KP40" s="19" t="n">
        <f aca="false">IF($A40="",0,IF(COUNTIFS(Urlaub!$A$5:$A$604,$A40,Urlaub!$B$5:$B$604,"&lt;="&amp;KP$3,Urlaub!$C$5:$C$604,"&gt;="&amp;KP$3)&gt;0,1,0))</f>
        <v>0</v>
      </c>
      <c r="KQ40" s="19" t="n">
        <f aca="false">IF($A40="",0,IF(COUNTIFS(Urlaub!$A$5:$A$604,$A40,Urlaub!$B$5:$B$604,"&lt;="&amp;KQ$3,Urlaub!$C$5:$C$604,"&gt;="&amp;KQ$3)&gt;0,1,0))</f>
        <v>0</v>
      </c>
      <c r="KR40" s="19" t="n">
        <f aca="false">IF($A40="",0,IF(COUNTIFS(Urlaub!$A$5:$A$604,$A40,Urlaub!$B$5:$B$604,"&lt;="&amp;KR$3,Urlaub!$C$5:$C$604,"&gt;="&amp;KR$3)&gt;0,1,0))</f>
        <v>0</v>
      </c>
      <c r="KS40" s="19" t="n">
        <f aca="false">IF($A40="",0,IF(COUNTIFS(Urlaub!$A$5:$A$604,$A40,Urlaub!$B$5:$B$604,"&lt;="&amp;KS$3,Urlaub!$C$5:$C$604,"&gt;="&amp;KS$3)&gt;0,1,0))</f>
        <v>0</v>
      </c>
      <c r="KT40" s="19" t="n">
        <f aca="false">IF($A40="",0,IF(COUNTIFS(Urlaub!$A$5:$A$604,$A40,Urlaub!$B$5:$B$604,"&lt;="&amp;KT$3,Urlaub!$C$5:$C$604,"&gt;="&amp;KT$3)&gt;0,1,0))</f>
        <v>0</v>
      </c>
      <c r="KU40" s="19" t="n">
        <f aca="false">IF($A40="",0,IF(COUNTIFS(Urlaub!$A$5:$A$604,$A40,Urlaub!$B$5:$B$604,"&lt;="&amp;KU$3,Urlaub!$C$5:$C$604,"&gt;="&amp;KU$3)&gt;0,1,0))</f>
        <v>0</v>
      </c>
      <c r="KV40" s="19" t="n">
        <f aca="false">IF($A40="",0,IF(COUNTIFS(Urlaub!$A$5:$A$604,$A40,Urlaub!$B$5:$B$604,"&lt;="&amp;KV$3,Urlaub!$C$5:$C$604,"&gt;="&amp;KV$3)&gt;0,1,0))</f>
        <v>0</v>
      </c>
      <c r="KW40" s="19" t="n">
        <f aca="false">IF($A40="",0,IF(COUNTIFS(Urlaub!$A$5:$A$604,$A40,Urlaub!$B$5:$B$604,"&lt;="&amp;KW$3,Urlaub!$C$5:$C$604,"&gt;="&amp;KW$3)&gt;0,1,0))</f>
        <v>0</v>
      </c>
      <c r="KX40" s="19" t="n">
        <f aca="false">IF($A40="",0,IF(COUNTIFS(Urlaub!$A$5:$A$604,$A40,Urlaub!$B$5:$B$604,"&lt;="&amp;KX$3,Urlaub!$C$5:$C$604,"&gt;="&amp;KX$3)&gt;0,1,0))</f>
        <v>0</v>
      </c>
      <c r="KY40" s="19" t="n">
        <f aca="false">IF($A40="",0,IF(COUNTIFS(Urlaub!$A$5:$A$604,$A40,Urlaub!$B$5:$B$604,"&lt;="&amp;KY$3,Urlaub!$C$5:$C$604,"&gt;="&amp;KY$3)&gt;0,1,0))</f>
        <v>0</v>
      </c>
      <c r="KZ40" s="19" t="n">
        <f aca="false">IF($A40="",0,IF(COUNTIFS(Urlaub!$A$5:$A$604,$A40,Urlaub!$B$5:$B$604,"&lt;="&amp;KZ$3,Urlaub!$C$5:$C$604,"&gt;="&amp;KZ$3)&gt;0,1,0))</f>
        <v>0</v>
      </c>
      <c r="LA40" s="19" t="n">
        <f aca="false">IF($A40="",0,IF(COUNTIFS(Urlaub!$A$5:$A$604,$A40,Urlaub!$B$5:$B$604,"&lt;="&amp;LA$3,Urlaub!$C$5:$C$604,"&gt;="&amp;LA$3)&gt;0,1,0))</f>
        <v>0</v>
      </c>
      <c r="LB40" s="19" t="n">
        <f aca="false">IF($A40="",0,IF(COUNTIFS(Urlaub!$A$5:$A$604,$A40,Urlaub!$B$5:$B$604,"&lt;="&amp;LB$3,Urlaub!$C$5:$C$604,"&gt;="&amp;LB$3)&gt;0,1,0))</f>
        <v>0</v>
      </c>
      <c r="LC40" s="19" t="n">
        <f aca="false">IF($A40="",0,IF(COUNTIFS(Urlaub!$A$5:$A$604,$A40,Urlaub!$B$5:$B$604,"&lt;="&amp;LC$3,Urlaub!$C$5:$C$604,"&gt;="&amp;LC$3)&gt;0,1,0))</f>
        <v>0</v>
      </c>
      <c r="LD40" s="19" t="n">
        <f aca="false">IF($A40="",0,IF(COUNTIFS(Urlaub!$A$5:$A$604,$A40,Urlaub!$B$5:$B$604,"&lt;="&amp;LD$3,Urlaub!$C$5:$C$604,"&gt;="&amp;LD$3)&gt;0,1,0))</f>
        <v>0</v>
      </c>
      <c r="LE40" s="19" t="n">
        <f aca="false">IF($A40="",0,IF(COUNTIFS(Urlaub!$A$5:$A$604,$A40,Urlaub!$B$5:$B$604,"&lt;="&amp;LE$3,Urlaub!$C$5:$C$604,"&gt;="&amp;LE$3)&gt;0,1,0))</f>
        <v>0</v>
      </c>
      <c r="LF40" s="19" t="n">
        <f aca="false">IF($A40="",0,IF(COUNTIFS(Urlaub!$A$5:$A$604,$A40,Urlaub!$B$5:$B$604,"&lt;="&amp;LF$3,Urlaub!$C$5:$C$604,"&gt;="&amp;LF$3)&gt;0,1,0))</f>
        <v>0</v>
      </c>
      <c r="LG40" s="19" t="n">
        <f aca="false">IF($A40="",0,IF(COUNTIFS(Urlaub!$A$5:$A$604,$A40,Urlaub!$B$5:$B$604,"&lt;="&amp;LG$3,Urlaub!$C$5:$C$604,"&gt;="&amp;LG$3)&gt;0,1,0))</f>
        <v>0</v>
      </c>
      <c r="LH40" s="19" t="n">
        <f aca="false">IF($A40="",0,IF(COUNTIFS(Urlaub!$A$5:$A$604,$A40,Urlaub!$B$5:$B$604,"&lt;="&amp;LH$3,Urlaub!$C$5:$C$604,"&gt;="&amp;LH$3)&gt;0,1,0))</f>
        <v>0</v>
      </c>
      <c r="LI40" s="19" t="n">
        <f aca="false">IF($A40="",0,IF(COUNTIFS(Urlaub!$A$5:$A$604,$A40,Urlaub!$B$5:$B$604,"&lt;="&amp;LI$3,Urlaub!$C$5:$C$604,"&gt;="&amp;LI$3)&gt;0,1,0))</f>
        <v>0</v>
      </c>
      <c r="LJ40" s="19" t="n">
        <f aca="false">IF($A40="",0,IF(COUNTIFS(Urlaub!$A$5:$A$604,$A40,Urlaub!$B$5:$B$604,"&lt;="&amp;LJ$3,Urlaub!$C$5:$C$604,"&gt;="&amp;LJ$3)&gt;0,1,0))</f>
        <v>0</v>
      </c>
      <c r="LK40" s="19" t="n">
        <f aca="false">IF($A40="",0,IF(COUNTIFS(Urlaub!$A$5:$A$604,$A40,Urlaub!$B$5:$B$604,"&lt;="&amp;LK$3,Urlaub!$C$5:$C$604,"&gt;="&amp;LK$3)&gt;0,1,0))</f>
        <v>0</v>
      </c>
      <c r="LL40" s="19" t="n">
        <f aca="false">IF($A40="",0,IF(COUNTIFS(Urlaub!$A$5:$A$604,$A40,Urlaub!$B$5:$B$604,"&lt;="&amp;LL$3,Urlaub!$C$5:$C$604,"&gt;="&amp;LL$3)&gt;0,1,0))</f>
        <v>0</v>
      </c>
      <c r="LM40" s="19" t="n">
        <f aca="false">IF($A40="",0,IF(COUNTIFS(Urlaub!$A$5:$A$604,$A40,Urlaub!$B$5:$B$604,"&lt;="&amp;LM$3,Urlaub!$C$5:$C$604,"&gt;="&amp;LM$3)&gt;0,1,0))</f>
        <v>0</v>
      </c>
      <c r="LN40" s="19" t="n">
        <f aca="false">IF($A40="",0,IF(COUNTIFS(Urlaub!$A$5:$A$604,$A40,Urlaub!$B$5:$B$604,"&lt;="&amp;LN$3,Urlaub!$C$5:$C$604,"&gt;="&amp;LN$3)&gt;0,1,0))</f>
        <v>0</v>
      </c>
      <c r="LO40" s="19" t="n">
        <f aca="false">IF($A40="",0,IF(COUNTIFS(Urlaub!$A$5:$A$604,$A40,Urlaub!$B$5:$B$604,"&lt;="&amp;LO$3,Urlaub!$C$5:$C$604,"&gt;="&amp;LO$3)&gt;0,1,0))</f>
        <v>0</v>
      </c>
      <c r="LP40" s="19" t="n">
        <f aca="false">IF($A40="",0,IF(COUNTIFS(Urlaub!$A$5:$A$604,$A40,Urlaub!$B$5:$B$604,"&lt;="&amp;LP$3,Urlaub!$C$5:$C$604,"&gt;="&amp;LP$3)&gt;0,1,0))</f>
        <v>0</v>
      </c>
      <c r="LQ40" s="19" t="n">
        <f aca="false">IF($A40="",0,IF(COUNTIFS(Urlaub!$A$5:$A$604,$A40,Urlaub!$B$5:$B$604,"&lt;="&amp;LQ$3,Urlaub!$C$5:$C$604,"&gt;="&amp;LQ$3)&gt;0,1,0))</f>
        <v>0</v>
      </c>
      <c r="LR40" s="19" t="n">
        <f aca="false">IF($A40="",0,IF(COUNTIFS(Urlaub!$A$5:$A$604,$A40,Urlaub!$B$5:$B$604,"&lt;="&amp;LR$3,Urlaub!$C$5:$C$604,"&gt;="&amp;LR$3)&gt;0,1,0))</f>
        <v>0</v>
      </c>
      <c r="LS40" s="19" t="n">
        <f aca="false">IF($A40="",0,IF(COUNTIFS(Urlaub!$A$5:$A$604,$A40,Urlaub!$B$5:$B$604,"&lt;="&amp;LS$3,Urlaub!$C$5:$C$604,"&gt;="&amp;LS$3)&gt;0,1,0))</f>
        <v>0</v>
      </c>
      <c r="LT40" s="19" t="n">
        <f aca="false">IF($A40="",0,IF(COUNTIFS(Urlaub!$A$5:$A$604,$A40,Urlaub!$B$5:$B$604,"&lt;="&amp;LT$3,Urlaub!$C$5:$C$604,"&gt;="&amp;LT$3)&gt;0,1,0))</f>
        <v>0</v>
      </c>
      <c r="LU40" s="19" t="n">
        <f aca="false">IF($A40="",0,IF(COUNTIFS(Urlaub!$A$5:$A$604,$A40,Urlaub!$B$5:$B$604,"&lt;="&amp;LU$3,Urlaub!$C$5:$C$604,"&gt;="&amp;LU$3)&gt;0,1,0))</f>
        <v>0</v>
      </c>
      <c r="LV40" s="19" t="n">
        <f aca="false">IF($A40="",0,IF(COUNTIFS(Urlaub!$A$5:$A$604,$A40,Urlaub!$B$5:$B$604,"&lt;="&amp;LV$3,Urlaub!$C$5:$C$604,"&gt;="&amp;LV$3)&gt;0,1,0))</f>
        <v>0</v>
      </c>
      <c r="LW40" s="19" t="n">
        <f aca="false">IF($A40="",0,IF(COUNTIFS(Urlaub!$A$5:$A$604,$A40,Urlaub!$B$5:$B$604,"&lt;="&amp;LW$3,Urlaub!$C$5:$C$604,"&gt;="&amp;LW$3)&gt;0,1,0))</f>
        <v>0</v>
      </c>
      <c r="LX40" s="19" t="n">
        <f aca="false">IF($A40="",0,IF(COUNTIFS(Urlaub!$A$5:$A$604,$A40,Urlaub!$B$5:$B$604,"&lt;="&amp;LX$3,Urlaub!$C$5:$C$604,"&gt;="&amp;LX$3)&gt;0,1,0))</f>
        <v>0</v>
      </c>
      <c r="LY40" s="19" t="n">
        <f aca="false">IF($A40="",0,IF(COUNTIFS(Urlaub!$A$5:$A$604,$A40,Urlaub!$B$5:$B$604,"&lt;="&amp;LY$3,Urlaub!$C$5:$C$604,"&gt;="&amp;LY$3)&gt;0,1,0))</f>
        <v>0</v>
      </c>
      <c r="LZ40" s="19" t="n">
        <f aca="false">IF($A40="",0,IF(COUNTIFS(Urlaub!$A$5:$A$604,$A40,Urlaub!$B$5:$B$604,"&lt;="&amp;LZ$3,Urlaub!$C$5:$C$604,"&gt;="&amp;LZ$3)&gt;0,1,0))</f>
        <v>0</v>
      </c>
      <c r="MA40" s="19" t="n">
        <f aca="false">IF($A40="",0,IF(COUNTIFS(Urlaub!$A$5:$A$604,$A40,Urlaub!$B$5:$B$604,"&lt;="&amp;MA$3,Urlaub!$C$5:$C$604,"&gt;="&amp;MA$3)&gt;0,1,0))</f>
        <v>0</v>
      </c>
      <c r="MB40" s="19" t="n">
        <f aca="false">IF($A40="",0,IF(COUNTIFS(Urlaub!$A$5:$A$604,$A40,Urlaub!$B$5:$B$604,"&lt;="&amp;MB$3,Urlaub!$C$5:$C$604,"&gt;="&amp;MB$3)&gt;0,1,0))</f>
        <v>0</v>
      </c>
      <c r="MC40" s="19" t="n">
        <f aca="false">IF($A40="",0,IF(COUNTIFS(Urlaub!$A$5:$A$604,$A40,Urlaub!$B$5:$B$604,"&lt;="&amp;MC$3,Urlaub!$C$5:$C$604,"&gt;="&amp;MC$3)&gt;0,1,0))</f>
        <v>0</v>
      </c>
      <c r="MD40" s="19" t="n">
        <f aca="false">IF($A40="",0,IF(COUNTIFS(Urlaub!$A$5:$A$604,$A40,Urlaub!$B$5:$B$604,"&lt;="&amp;MD$3,Urlaub!$C$5:$C$604,"&gt;="&amp;MD$3)&gt;0,1,0))</f>
        <v>0</v>
      </c>
      <c r="ME40" s="19" t="n">
        <f aca="false">IF($A40="",0,IF(COUNTIFS(Urlaub!$A$5:$A$604,$A40,Urlaub!$B$5:$B$604,"&lt;="&amp;ME$3,Urlaub!$C$5:$C$604,"&gt;="&amp;ME$3)&gt;0,1,0))</f>
        <v>0</v>
      </c>
      <c r="MF40" s="19" t="n">
        <f aca="false">IF($A40="",0,IF(COUNTIFS(Urlaub!$A$5:$A$604,$A40,Urlaub!$B$5:$B$604,"&lt;="&amp;MF$3,Urlaub!$C$5:$C$604,"&gt;="&amp;MF$3)&gt;0,1,0))</f>
        <v>0</v>
      </c>
      <c r="MG40" s="19" t="n">
        <f aca="false">IF($A40="",0,IF(COUNTIFS(Urlaub!$A$5:$A$604,$A40,Urlaub!$B$5:$B$604,"&lt;="&amp;MG$3,Urlaub!$C$5:$C$604,"&gt;="&amp;MG$3)&gt;0,1,0))</f>
        <v>0</v>
      </c>
      <c r="MH40" s="19" t="n">
        <f aca="false">IF($A40="",0,IF(COUNTIFS(Urlaub!$A$5:$A$604,$A40,Urlaub!$B$5:$B$604,"&lt;="&amp;MH$3,Urlaub!$C$5:$C$604,"&gt;="&amp;MH$3)&gt;0,1,0))</f>
        <v>0</v>
      </c>
      <c r="MI40" s="19" t="n">
        <f aca="false">IF($A40="",0,IF(COUNTIFS(Urlaub!$A$5:$A$604,$A40,Urlaub!$B$5:$B$604,"&lt;="&amp;MI$3,Urlaub!$C$5:$C$604,"&gt;="&amp;MI$3)&gt;0,1,0))</f>
        <v>0</v>
      </c>
      <c r="MJ40" s="19" t="n">
        <f aca="false">IF($A40="",0,IF(COUNTIFS(Urlaub!$A$5:$A$604,$A40,Urlaub!$B$5:$B$604,"&lt;="&amp;MJ$3,Urlaub!$C$5:$C$604,"&gt;="&amp;MJ$3)&gt;0,1,0))</f>
        <v>0</v>
      </c>
      <c r="MK40" s="19" t="n">
        <f aca="false">IF($A40="",0,IF(COUNTIFS(Urlaub!$A$5:$A$604,$A40,Urlaub!$B$5:$B$604,"&lt;="&amp;MK$3,Urlaub!$C$5:$C$604,"&gt;="&amp;MK$3)&gt;0,1,0))</f>
        <v>0</v>
      </c>
      <c r="ML40" s="19" t="n">
        <f aca="false">IF($A40="",0,IF(COUNTIFS(Urlaub!$A$5:$A$604,$A40,Urlaub!$B$5:$B$604,"&lt;="&amp;ML$3,Urlaub!$C$5:$C$604,"&gt;="&amp;ML$3)&gt;0,1,0))</f>
        <v>0</v>
      </c>
      <c r="MM40" s="19" t="n">
        <f aca="false">IF($A40="",0,IF(COUNTIFS(Urlaub!$A$5:$A$604,$A40,Urlaub!$B$5:$B$604,"&lt;="&amp;MM$3,Urlaub!$C$5:$C$604,"&gt;="&amp;MM$3)&gt;0,1,0))</f>
        <v>0</v>
      </c>
      <c r="MN40" s="19" t="n">
        <f aca="false">IF($A40="",0,IF(COUNTIFS(Urlaub!$A$5:$A$604,$A40,Urlaub!$B$5:$B$604,"&lt;="&amp;MN$3,Urlaub!$C$5:$C$604,"&gt;="&amp;MN$3)&gt;0,1,0))</f>
        <v>0</v>
      </c>
      <c r="MO40" s="19" t="n">
        <f aca="false">IF($A40="",0,IF(COUNTIFS(Urlaub!$A$5:$A$604,$A40,Urlaub!$B$5:$B$604,"&lt;="&amp;MO$3,Urlaub!$C$5:$C$604,"&gt;="&amp;MO$3)&gt;0,1,0))</f>
        <v>0</v>
      </c>
      <c r="MP40" s="19" t="n">
        <f aca="false">IF($A40="",0,IF(COUNTIFS(Urlaub!$A$5:$A$604,$A40,Urlaub!$B$5:$B$604,"&lt;="&amp;MP$3,Urlaub!$C$5:$C$604,"&gt;="&amp;MP$3)&gt;0,1,0))</f>
        <v>0</v>
      </c>
      <c r="MQ40" s="19" t="n">
        <f aca="false">IF($A40="",0,IF(COUNTIFS(Urlaub!$A$5:$A$604,$A40,Urlaub!$B$5:$B$604,"&lt;="&amp;MQ$3,Urlaub!$C$5:$C$604,"&gt;="&amp;MQ$3)&gt;0,1,0))</f>
        <v>0</v>
      </c>
      <c r="MR40" s="19" t="n">
        <f aca="false">IF($A40="",0,IF(COUNTIFS(Urlaub!$A$5:$A$604,$A40,Urlaub!$B$5:$B$604,"&lt;="&amp;MR$3,Urlaub!$C$5:$C$604,"&gt;="&amp;MR$3)&gt;0,1,0))</f>
        <v>0</v>
      </c>
      <c r="MS40" s="19" t="n">
        <f aca="false">IF($A40="",0,IF(COUNTIFS(Urlaub!$A$5:$A$604,$A40,Urlaub!$B$5:$B$604,"&lt;="&amp;MS$3,Urlaub!$C$5:$C$604,"&gt;="&amp;MS$3)&gt;0,1,0))</f>
        <v>0</v>
      </c>
      <c r="MT40" s="19" t="n">
        <f aca="false">IF($A40="",0,IF(COUNTIFS(Urlaub!$A$5:$A$604,$A40,Urlaub!$B$5:$B$604,"&lt;="&amp;MT$3,Urlaub!$C$5:$C$604,"&gt;="&amp;MT$3)&gt;0,1,0))</f>
        <v>0</v>
      </c>
      <c r="MU40" s="19" t="n">
        <f aca="false">IF($A40="",0,IF(COUNTIFS(Urlaub!$A$5:$A$604,$A40,Urlaub!$B$5:$B$604,"&lt;="&amp;MU$3,Urlaub!$C$5:$C$604,"&gt;="&amp;MU$3)&gt;0,1,0))</f>
        <v>0</v>
      </c>
      <c r="MV40" s="19" t="n">
        <f aca="false">IF($A40="",0,IF(COUNTIFS(Urlaub!$A$5:$A$604,$A40,Urlaub!$B$5:$B$604,"&lt;="&amp;MV$3,Urlaub!$C$5:$C$604,"&gt;="&amp;MV$3)&gt;0,1,0))</f>
        <v>0</v>
      </c>
      <c r="MW40" s="19" t="n">
        <f aca="false">IF($A40="",0,IF(COUNTIFS(Urlaub!$A$5:$A$604,$A40,Urlaub!$B$5:$B$604,"&lt;="&amp;MW$3,Urlaub!$C$5:$C$604,"&gt;="&amp;MW$3)&gt;0,1,0))</f>
        <v>0</v>
      </c>
      <c r="MX40" s="19" t="n">
        <f aca="false">IF($A40="",0,IF(COUNTIFS(Urlaub!$A$5:$A$604,$A40,Urlaub!$B$5:$B$604,"&lt;="&amp;MX$3,Urlaub!$C$5:$C$604,"&gt;="&amp;MX$3)&gt;0,1,0))</f>
        <v>0</v>
      </c>
      <c r="MY40" s="19" t="n">
        <f aca="false">IF($A40="",0,IF(COUNTIFS(Urlaub!$A$5:$A$604,$A40,Urlaub!$B$5:$B$604,"&lt;="&amp;MY$3,Urlaub!$C$5:$C$604,"&gt;="&amp;MY$3)&gt;0,1,0))</f>
        <v>0</v>
      </c>
      <c r="MZ40" s="19" t="n">
        <f aca="false">IF($A40="",0,IF(COUNTIFS(Urlaub!$A$5:$A$604,$A40,Urlaub!$B$5:$B$604,"&lt;="&amp;MZ$3,Urlaub!$C$5:$C$604,"&gt;="&amp;MZ$3)&gt;0,1,0))</f>
        <v>0</v>
      </c>
      <c r="NA40" s="19" t="n">
        <f aca="false">IF($A40="",0,IF(COUNTIFS(Urlaub!$A$5:$A$604,$A40,Urlaub!$B$5:$B$604,"&lt;="&amp;NA$3,Urlaub!$C$5:$C$604,"&gt;="&amp;NA$3)&gt;0,1,0))</f>
        <v>0</v>
      </c>
      <c r="NB40" s="19" t="n">
        <f aca="false">IF($A40="",0,IF(COUNTIFS(Urlaub!$A$5:$A$604,$A40,Urlaub!$B$5:$B$604,"&lt;="&amp;NB$3,Urlaub!$C$5:$C$604,"&gt;="&amp;NB$3)&gt;0,1,0))</f>
        <v>0</v>
      </c>
      <c r="NC40" s="19" t="n">
        <f aca="false">IF($A40="",0,IF(COUNTIFS(Urlaub!$A$5:$A$604,$A40,Urlaub!$B$5:$B$604,"&lt;="&amp;NC$3,Urlaub!$C$5:$C$604,"&gt;="&amp;NC$3)&gt;0,1,0))</f>
        <v>0</v>
      </c>
      <c r="ND40" s="19" t="n">
        <f aca="false">IF($A40="",0,IF(COUNTIFS(Urlaub!$A$5:$A$604,$A40,Urlaub!$B$5:$B$604,"&lt;="&amp;ND$3,Urlaub!$C$5:$C$604,"&gt;="&amp;ND$3)&gt;0,1,0))</f>
        <v>0</v>
      </c>
      <c r="NE40" s="19" t="n">
        <f aca="false">IF($A40="",0,IF(COUNTIFS(Urlaub!$A$5:$A$604,$A40,Urlaub!$B$5:$B$604,"&lt;="&amp;NE$3,Urlaub!$C$5:$C$604,"&gt;="&amp;NE$3)&gt;0,1,0))</f>
        <v>0</v>
      </c>
      <c r="NF40" s="19" t="n">
        <f aca="false">IF($A40="",0,IF(COUNTIFS(Urlaub!$A$5:$A$604,$A40,Urlaub!$B$5:$B$604,"&lt;="&amp;NF$3,Urlaub!$C$5:$C$604,"&gt;="&amp;NF$3)&gt;0,1,0))</f>
        <v>0</v>
      </c>
      <c r="NG40" s="19" t="n">
        <f aca="false">IF($A40="",0,IF(COUNTIFS(Urlaub!$A$5:$A$604,$A40,Urlaub!$B$5:$B$604,"&lt;="&amp;NG$3,Urlaub!$C$5:$C$604,"&gt;="&amp;NG$3)&gt;0,1,0))</f>
        <v>0</v>
      </c>
      <c r="NH40" s="19" t="n">
        <f aca="false">IF($A40="",0,IF(COUNTIFS(Urlaub!$A$5:$A$604,$A40,Urlaub!$B$5:$B$604,"&lt;="&amp;NH$3,Urlaub!$C$5:$C$604,"&gt;="&amp;NH$3)&gt;0,1,0))</f>
        <v>0</v>
      </c>
    </row>
    <row r="41" customFormat="false" ht="15" hidden="false" customHeight="false" outlineLevel="0" collapsed="false">
      <c r="A41" s="5" t="str">
        <f aca="false">IF(Team!A41="","",Team!A41)</f>
        <v/>
      </c>
      <c r="B41" s="8" t="str">
        <f aca="false">IF(Team!B41="","",Team!B41)</f>
        <v/>
      </c>
      <c r="C41" s="8" t="str">
        <f aca="false">IF(Team!C41="","",Team!C41)</f>
        <v/>
      </c>
      <c r="D41" s="8" t="str">
        <f aca="false">IF(Team!D41="","",Team!D41)</f>
        <v/>
      </c>
      <c r="E41" s="8" t="str">
        <f aca="false">IF(Team!E41="","",Team!E41)</f>
        <v/>
      </c>
      <c r="F41" s="8" t="str">
        <f aca="false">IF(Team!F41="","",Team!F41)</f>
        <v/>
      </c>
      <c r="G41" s="19" t="n">
        <f aca="false">IF($A41="",0,IF(COUNTIFS(Urlaub!$A$5:$A$604,$A41,Urlaub!$B$5:$B$604,"&lt;="&amp;G$3,Urlaub!$C$5:$C$604,"&gt;="&amp;G$3)&gt;0,1,0))</f>
        <v>0</v>
      </c>
      <c r="H41" s="19" t="n">
        <f aca="false">IF($A41="",0,IF(COUNTIFS(Urlaub!$A$5:$A$604,$A41,Urlaub!$B$5:$B$604,"&lt;="&amp;H$3,Urlaub!$C$5:$C$604,"&gt;="&amp;H$3)&gt;0,1,0))</f>
        <v>0</v>
      </c>
      <c r="I41" s="19" t="n">
        <f aca="false">IF($A41="",0,IF(COUNTIFS(Urlaub!$A$5:$A$604,$A41,Urlaub!$B$5:$B$604,"&lt;="&amp;I$3,Urlaub!$C$5:$C$604,"&gt;="&amp;I$3)&gt;0,1,0))</f>
        <v>0</v>
      </c>
      <c r="J41" s="19" t="n">
        <f aca="false">IF($A41="",0,IF(COUNTIFS(Urlaub!$A$5:$A$604,$A41,Urlaub!$B$5:$B$604,"&lt;="&amp;J$3,Urlaub!$C$5:$C$604,"&gt;="&amp;J$3)&gt;0,1,0))</f>
        <v>0</v>
      </c>
      <c r="K41" s="19" t="n">
        <f aca="false">IF($A41="",0,IF(COUNTIFS(Urlaub!$A$5:$A$604,$A41,Urlaub!$B$5:$B$604,"&lt;="&amp;K$3,Urlaub!$C$5:$C$604,"&gt;="&amp;K$3)&gt;0,1,0))</f>
        <v>0</v>
      </c>
      <c r="L41" s="19" t="n">
        <f aca="false">IF($A41="",0,IF(COUNTIFS(Urlaub!$A$5:$A$604,$A41,Urlaub!$B$5:$B$604,"&lt;="&amp;L$3,Urlaub!$C$5:$C$604,"&gt;="&amp;L$3)&gt;0,1,0))</f>
        <v>0</v>
      </c>
      <c r="M41" s="19" t="n">
        <f aca="false">IF($A41="",0,IF(COUNTIFS(Urlaub!$A$5:$A$604,$A41,Urlaub!$B$5:$B$604,"&lt;="&amp;M$3,Urlaub!$C$5:$C$604,"&gt;="&amp;M$3)&gt;0,1,0))</f>
        <v>0</v>
      </c>
      <c r="N41" s="19" t="n">
        <f aca="false">IF($A41="",0,IF(COUNTIFS(Urlaub!$A$5:$A$604,$A41,Urlaub!$B$5:$B$604,"&lt;="&amp;N$3,Urlaub!$C$5:$C$604,"&gt;="&amp;N$3)&gt;0,1,0))</f>
        <v>0</v>
      </c>
      <c r="O41" s="19" t="n">
        <f aca="false">IF($A41="",0,IF(COUNTIFS(Urlaub!$A$5:$A$604,$A41,Urlaub!$B$5:$B$604,"&lt;="&amp;O$3,Urlaub!$C$5:$C$604,"&gt;="&amp;O$3)&gt;0,1,0))</f>
        <v>0</v>
      </c>
      <c r="P41" s="19" t="n">
        <f aca="false">IF($A41="",0,IF(COUNTIFS(Urlaub!$A$5:$A$604,$A41,Urlaub!$B$5:$B$604,"&lt;="&amp;P$3,Urlaub!$C$5:$C$604,"&gt;="&amp;P$3)&gt;0,1,0))</f>
        <v>0</v>
      </c>
      <c r="Q41" s="19" t="n">
        <f aca="false">IF($A41="",0,IF(COUNTIFS(Urlaub!$A$5:$A$604,$A41,Urlaub!$B$5:$B$604,"&lt;="&amp;Q$3,Urlaub!$C$5:$C$604,"&gt;="&amp;Q$3)&gt;0,1,0))</f>
        <v>0</v>
      </c>
      <c r="R41" s="19" t="n">
        <f aca="false">IF($A41="",0,IF(COUNTIFS(Urlaub!$A$5:$A$604,$A41,Urlaub!$B$5:$B$604,"&lt;="&amp;R$3,Urlaub!$C$5:$C$604,"&gt;="&amp;R$3)&gt;0,1,0))</f>
        <v>0</v>
      </c>
      <c r="S41" s="19" t="n">
        <f aca="false">IF($A41="",0,IF(COUNTIFS(Urlaub!$A$5:$A$604,$A41,Urlaub!$B$5:$B$604,"&lt;="&amp;S$3,Urlaub!$C$5:$C$604,"&gt;="&amp;S$3)&gt;0,1,0))</f>
        <v>0</v>
      </c>
      <c r="T41" s="19" t="n">
        <f aca="false">IF($A41="",0,IF(COUNTIFS(Urlaub!$A$5:$A$604,$A41,Urlaub!$B$5:$B$604,"&lt;="&amp;T$3,Urlaub!$C$5:$C$604,"&gt;="&amp;T$3)&gt;0,1,0))</f>
        <v>0</v>
      </c>
      <c r="U41" s="19" t="n">
        <f aca="false">IF($A41="",0,IF(COUNTIFS(Urlaub!$A$5:$A$604,$A41,Urlaub!$B$5:$B$604,"&lt;="&amp;U$3,Urlaub!$C$5:$C$604,"&gt;="&amp;U$3)&gt;0,1,0))</f>
        <v>0</v>
      </c>
      <c r="V41" s="19" t="n">
        <f aca="false">IF($A41="",0,IF(COUNTIFS(Urlaub!$A$5:$A$604,$A41,Urlaub!$B$5:$B$604,"&lt;="&amp;V$3,Urlaub!$C$5:$C$604,"&gt;="&amp;V$3)&gt;0,1,0))</f>
        <v>0</v>
      </c>
      <c r="W41" s="19" t="n">
        <f aca="false">IF($A41="",0,IF(COUNTIFS(Urlaub!$A$5:$A$604,$A41,Urlaub!$B$5:$B$604,"&lt;="&amp;W$3,Urlaub!$C$5:$C$604,"&gt;="&amp;W$3)&gt;0,1,0))</f>
        <v>0</v>
      </c>
      <c r="X41" s="19" t="n">
        <f aca="false">IF($A41="",0,IF(COUNTIFS(Urlaub!$A$5:$A$604,$A41,Urlaub!$B$5:$B$604,"&lt;="&amp;X$3,Urlaub!$C$5:$C$604,"&gt;="&amp;X$3)&gt;0,1,0))</f>
        <v>0</v>
      </c>
      <c r="Y41" s="19" t="n">
        <f aca="false">IF($A41="",0,IF(COUNTIFS(Urlaub!$A$5:$A$604,$A41,Urlaub!$B$5:$B$604,"&lt;="&amp;Y$3,Urlaub!$C$5:$C$604,"&gt;="&amp;Y$3)&gt;0,1,0))</f>
        <v>0</v>
      </c>
      <c r="Z41" s="19" t="n">
        <f aca="false">IF($A41="",0,IF(COUNTIFS(Urlaub!$A$5:$A$604,$A41,Urlaub!$B$5:$B$604,"&lt;="&amp;Z$3,Urlaub!$C$5:$C$604,"&gt;="&amp;Z$3)&gt;0,1,0))</f>
        <v>0</v>
      </c>
      <c r="AA41" s="19" t="n">
        <f aca="false">IF($A41="",0,IF(COUNTIFS(Urlaub!$A$5:$A$604,$A41,Urlaub!$B$5:$B$604,"&lt;="&amp;AA$3,Urlaub!$C$5:$C$604,"&gt;="&amp;AA$3)&gt;0,1,0))</f>
        <v>0</v>
      </c>
      <c r="AB41" s="19" t="n">
        <f aca="false">IF($A41="",0,IF(COUNTIFS(Urlaub!$A$5:$A$604,$A41,Urlaub!$B$5:$B$604,"&lt;="&amp;AB$3,Urlaub!$C$5:$C$604,"&gt;="&amp;AB$3)&gt;0,1,0))</f>
        <v>0</v>
      </c>
      <c r="AC41" s="19" t="n">
        <f aca="false">IF($A41="",0,IF(COUNTIFS(Urlaub!$A$5:$A$604,$A41,Urlaub!$B$5:$B$604,"&lt;="&amp;AC$3,Urlaub!$C$5:$C$604,"&gt;="&amp;AC$3)&gt;0,1,0))</f>
        <v>0</v>
      </c>
      <c r="AD41" s="19" t="n">
        <f aca="false">IF($A41="",0,IF(COUNTIFS(Urlaub!$A$5:$A$604,$A41,Urlaub!$B$5:$B$604,"&lt;="&amp;AD$3,Urlaub!$C$5:$C$604,"&gt;="&amp;AD$3)&gt;0,1,0))</f>
        <v>0</v>
      </c>
      <c r="AE41" s="19" t="n">
        <f aca="false">IF($A41="",0,IF(COUNTIFS(Urlaub!$A$5:$A$604,$A41,Urlaub!$B$5:$B$604,"&lt;="&amp;AE$3,Urlaub!$C$5:$C$604,"&gt;="&amp;AE$3)&gt;0,1,0))</f>
        <v>0</v>
      </c>
      <c r="AF41" s="19" t="n">
        <f aca="false">IF($A41="",0,IF(COUNTIFS(Urlaub!$A$5:$A$604,$A41,Urlaub!$B$5:$B$604,"&lt;="&amp;AF$3,Urlaub!$C$5:$C$604,"&gt;="&amp;AF$3)&gt;0,1,0))</f>
        <v>0</v>
      </c>
      <c r="AG41" s="19" t="n">
        <f aca="false">IF($A41="",0,IF(COUNTIFS(Urlaub!$A$5:$A$604,$A41,Urlaub!$B$5:$B$604,"&lt;="&amp;AG$3,Urlaub!$C$5:$C$604,"&gt;="&amp;AG$3)&gt;0,1,0))</f>
        <v>0</v>
      </c>
      <c r="AH41" s="19" t="n">
        <f aca="false">IF($A41="",0,IF(COUNTIFS(Urlaub!$A$5:$A$604,$A41,Urlaub!$B$5:$B$604,"&lt;="&amp;AH$3,Urlaub!$C$5:$C$604,"&gt;="&amp;AH$3)&gt;0,1,0))</f>
        <v>0</v>
      </c>
      <c r="AI41" s="19" t="n">
        <f aca="false">IF($A41="",0,IF(COUNTIFS(Urlaub!$A$5:$A$604,$A41,Urlaub!$B$5:$B$604,"&lt;="&amp;AI$3,Urlaub!$C$5:$C$604,"&gt;="&amp;AI$3)&gt;0,1,0))</f>
        <v>0</v>
      </c>
      <c r="AJ41" s="19" t="n">
        <f aca="false">IF($A41="",0,IF(COUNTIFS(Urlaub!$A$5:$A$604,$A41,Urlaub!$B$5:$B$604,"&lt;="&amp;AJ$3,Urlaub!$C$5:$C$604,"&gt;="&amp;AJ$3)&gt;0,1,0))</f>
        <v>0</v>
      </c>
      <c r="AK41" s="19" t="n">
        <f aca="false">IF($A41="",0,IF(COUNTIFS(Urlaub!$A$5:$A$604,$A41,Urlaub!$B$5:$B$604,"&lt;="&amp;AK$3,Urlaub!$C$5:$C$604,"&gt;="&amp;AK$3)&gt;0,1,0))</f>
        <v>0</v>
      </c>
      <c r="AL41" s="19" t="n">
        <f aca="false">IF($A41="",0,IF(COUNTIFS(Urlaub!$A$5:$A$604,$A41,Urlaub!$B$5:$B$604,"&lt;="&amp;AL$3,Urlaub!$C$5:$C$604,"&gt;="&amp;AL$3)&gt;0,1,0))</f>
        <v>0</v>
      </c>
      <c r="AM41" s="19" t="n">
        <f aca="false">IF($A41="",0,IF(COUNTIFS(Urlaub!$A$5:$A$604,$A41,Urlaub!$B$5:$B$604,"&lt;="&amp;AM$3,Urlaub!$C$5:$C$604,"&gt;="&amp;AM$3)&gt;0,1,0))</f>
        <v>0</v>
      </c>
      <c r="AN41" s="19" t="n">
        <f aca="false">IF($A41="",0,IF(COUNTIFS(Urlaub!$A$5:$A$604,$A41,Urlaub!$B$5:$B$604,"&lt;="&amp;AN$3,Urlaub!$C$5:$C$604,"&gt;="&amp;AN$3)&gt;0,1,0))</f>
        <v>0</v>
      </c>
      <c r="AO41" s="19" t="n">
        <f aca="false">IF($A41="",0,IF(COUNTIFS(Urlaub!$A$5:$A$604,$A41,Urlaub!$B$5:$B$604,"&lt;="&amp;AO$3,Urlaub!$C$5:$C$604,"&gt;="&amp;AO$3)&gt;0,1,0))</f>
        <v>0</v>
      </c>
      <c r="AP41" s="19" t="n">
        <f aca="false">IF($A41="",0,IF(COUNTIFS(Urlaub!$A$5:$A$604,$A41,Urlaub!$B$5:$B$604,"&lt;="&amp;AP$3,Urlaub!$C$5:$C$604,"&gt;="&amp;AP$3)&gt;0,1,0))</f>
        <v>0</v>
      </c>
      <c r="AQ41" s="19" t="n">
        <f aca="false">IF($A41="",0,IF(COUNTIFS(Urlaub!$A$5:$A$604,$A41,Urlaub!$B$5:$B$604,"&lt;="&amp;AQ$3,Urlaub!$C$5:$C$604,"&gt;="&amp;AQ$3)&gt;0,1,0))</f>
        <v>0</v>
      </c>
      <c r="AR41" s="19" t="n">
        <f aca="false">IF($A41="",0,IF(COUNTIFS(Urlaub!$A$5:$A$604,$A41,Urlaub!$B$5:$B$604,"&lt;="&amp;AR$3,Urlaub!$C$5:$C$604,"&gt;="&amp;AR$3)&gt;0,1,0))</f>
        <v>0</v>
      </c>
      <c r="AS41" s="19" t="n">
        <f aca="false">IF($A41="",0,IF(COUNTIFS(Urlaub!$A$5:$A$604,$A41,Urlaub!$B$5:$B$604,"&lt;="&amp;AS$3,Urlaub!$C$5:$C$604,"&gt;="&amp;AS$3)&gt;0,1,0))</f>
        <v>0</v>
      </c>
      <c r="AT41" s="19" t="n">
        <f aca="false">IF($A41="",0,IF(COUNTIFS(Urlaub!$A$5:$A$604,$A41,Urlaub!$B$5:$B$604,"&lt;="&amp;AT$3,Urlaub!$C$5:$C$604,"&gt;="&amp;AT$3)&gt;0,1,0))</f>
        <v>0</v>
      </c>
      <c r="AU41" s="19" t="n">
        <f aca="false">IF($A41="",0,IF(COUNTIFS(Urlaub!$A$5:$A$604,$A41,Urlaub!$B$5:$B$604,"&lt;="&amp;AU$3,Urlaub!$C$5:$C$604,"&gt;="&amp;AU$3)&gt;0,1,0))</f>
        <v>0</v>
      </c>
      <c r="AV41" s="19" t="n">
        <f aca="false">IF($A41="",0,IF(COUNTIFS(Urlaub!$A$5:$A$604,$A41,Urlaub!$B$5:$B$604,"&lt;="&amp;AV$3,Urlaub!$C$5:$C$604,"&gt;="&amp;AV$3)&gt;0,1,0))</f>
        <v>0</v>
      </c>
      <c r="AW41" s="19" t="n">
        <f aca="false">IF($A41="",0,IF(COUNTIFS(Urlaub!$A$5:$A$604,$A41,Urlaub!$B$5:$B$604,"&lt;="&amp;AW$3,Urlaub!$C$5:$C$604,"&gt;="&amp;AW$3)&gt;0,1,0))</f>
        <v>0</v>
      </c>
      <c r="AX41" s="19" t="n">
        <f aca="false">IF($A41="",0,IF(COUNTIFS(Urlaub!$A$5:$A$604,$A41,Urlaub!$B$5:$B$604,"&lt;="&amp;AX$3,Urlaub!$C$5:$C$604,"&gt;="&amp;AX$3)&gt;0,1,0))</f>
        <v>0</v>
      </c>
      <c r="AY41" s="19" t="n">
        <f aca="false">IF($A41="",0,IF(COUNTIFS(Urlaub!$A$5:$A$604,$A41,Urlaub!$B$5:$B$604,"&lt;="&amp;AY$3,Urlaub!$C$5:$C$604,"&gt;="&amp;AY$3)&gt;0,1,0))</f>
        <v>0</v>
      </c>
      <c r="AZ41" s="19" t="n">
        <f aca="false">IF($A41="",0,IF(COUNTIFS(Urlaub!$A$5:$A$604,$A41,Urlaub!$B$5:$B$604,"&lt;="&amp;AZ$3,Urlaub!$C$5:$C$604,"&gt;="&amp;AZ$3)&gt;0,1,0))</f>
        <v>0</v>
      </c>
      <c r="BA41" s="19" t="n">
        <f aca="false">IF($A41="",0,IF(COUNTIFS(Urlaub!$A$5:$A$604,$A41,Urlaub!$B$5:$B$604,"&lt;="&amp;BA$3,Urlaub!$C$5:$C$604,"&gt;="&amp;BA$3)&gt;0,1,0))</f>
        <v>0</v>
      </c>
      <c r="BB41" s="19" t="n">
        <f aca="false">IF($A41="",0,IF(COUNTIFS(Urlaub!$A$5:$A$604,$A41,Urlaub!$B$5:$B$604,"&lt;="&amp;BB$3,Urlaub!$C$5:$C$604,"&gt;="&amp;BB$3)&gt;0,1,0))</f>
        <v>0</v>
      </c>
      <c r="BC41" s="19" t="n">
        <f aca="false">IF($A41="",0,IF(COUNTIFS(Urlaub!$A$5:$A$604,$A41,Urlaub!$B$5:$B$604,"&lt;="&amp;BC$3,Urlaub!$C$5:$C$604,"&gt;="&amp;BC$3)&gt;0,1,0))</f>
        <v>0</v>
      </c>
      <c r="BD41" s="19" t="n">
        <f aca="false">IF($A41="",0,IF(COUNTIFS(Urlaub!$A$5:$A$604,$A41,Urlaub!$B$5:$B$604,"&lt;="&amp;BD$3,Urlaub!$C$5:$C$604,"&gt;="&amp;BD$3)&gt;0,1,0))</f>
        <v>0</v>
      </c>
      <c r="BE41" s="19" t="n">
        <f aca="false">IF($A41="",0,IF(COUNTIFS(Urlaub!$A$5:$A$604,$A41,Urlaub!$B$5:$B$604,"&lt;="&amp;BE$3,Urlaub!$C$5:$C$604,"&gt;="&amp;BE$3)&gt;0,1,0))</f>
        <v>0</v>
      </c>
      <c r="BF41" s="19" t="n">
        <f aca="false">IF($A41="",0,IF(COUNTIFS(Urlaub!$A$5:$A$604,$A41,Urlaub!$B$5:$B$604,"&lt;="&amp;BF$3,Urlaub!$C$5:$C$604,"&gt;="&amp;BF$3)&gt;0,1,0))</f>
        <v>0</v>
      </c>
      <c r="BG41" s="19" t="n">
        <f aca="false">IF($A41="",0,IF(COUNTIFS(Urlaub!$A$5:$A$604,$A41,Urlaub!$B$5:$B$604,"&lt;="&amp;BG$3,Urlaub!$C$5:$C$604,"&gt;="&amp;BG$3)&gt;0,1,0))</f>
        <v>0</v>
      </c>
      <c r="BH41" s="19" t="n">
        <f aca="false">IF($A41="",0,IF(COUNTIFS(Urlaub!$A$5:$A$604,$A41,Urlaub!$B$5:$B$604,"&lt;="&amp;BH$3,Urlaub!$C$5:$C$604,"&gt;="&amp;BH$3)&gt;0,1,0))</f>
        <v>0</v>
      </c>
      <c r="BI41" s="19" t="n">
        <f aca="false">IF($A41="",0,IF(COUNTIFS(Urlaub!$A$5:$A$604,$A41,Urlaub!$B$5:$B$604,"&lt;="&amp;BI$3,Urlaub!$C$5:$C$604,"&gt;="&amp;BI$3)&gt;0,1,0))</f>
        <v>0</v>
      </c>
      <c r="BJ41" s="19" t="n">
        <f aca="false">IF($A41="",0,IF(COUNTIFS(Urlaub!$A$5:$A$604,$A41,Urlaub!$B$5:$B$604,"&lt;="&amp;BJ$3,Urlaub!$C$5:$C$604,"&gt;="&amp;BJ$3)&gt;0,1,0))</f>
        <v>0</v>
      </c>
      <c r="BK41" s="19" t="n">
        <f aca="false">IF($A41="",0,IF(COUNTIFS(Urlaub!$A$5:$A$604,$A41,Urlaub!$B$5:$B$604,"&lt;="&amp;BK$3,Urlaub!$C$5:$C$604,"&gt;="&amp;BK$3)&gt;0,1,0))</f>
        <v>0</v>
      </c>
      <c r="BL41" s="19" t="n">
        <f aca="false">IF($A41="",0,IF(COUNTIFS(Urlaub!$A$5:$A$604,$A41,Urlaub!$B$5:$B$604,"&lt;="&amp;BL$3,Urlaub!$C$5:$C$604,"&gt;="&amp;BL$3)&gt;0,1,0))</f>
        <v>0</v>
      </c>
      <c r="BM41" s="19" t="n">
        <f aca="false">IF($A41="",0,IF(COUNTIFS(Urlaub!$A$5:$A$604,$A41,Urlaub!$B$5:$B$604,"&lt;="&amp;BM$3,Urlaub!$C$5:$C$604,"&gt;="&amp;BM$3)&gt;0,1,0))</f>
        <v>0</v>
      </c>
      <c r="BN41" s="19" t="n">
        <f aca="false">IF($A41="",0,IF(COUNTIFS(Urlaub!$A$5:$A$604,$A41,Urlaub!$B$5:$B$604,"&lt;="&amp;BN$3,Urlaub!$C$5:$C$604,"&gt;="&amp;BN$3)&gt;0,1,0))</f>
        <v>0</v>
      </c>
      <c r="BO41" s="19" t="n">
        <f aca="false">IF($A41="",0,IF(COUNTIFS(Urlaub!$A$5:$A$604,$A41,Urlaub!$B$5:$B$604,"&lt;="&amp;BO$3,Urlaub!$C$5:$C$604,"&gt;="&amp;BO$3)&gt;0,1,0))</f>
        <v>0</v>
      </c>
      <c r="BP41" s="19" t="n">
        <f aca="false">IF($A41="",0,IF(COUNTIFS(Urlaub!$A$5:$A$604,$A41,Urlaub!$B$5:$B$604,"&lt;="&amp;BP$3,Urlaub!$C$5:$C$604,"&gt;="&amp;BP$3)&gt;0,1,0))</f>
        <v>0</v>
      </c>
      <c r="BQ41" s="19" t="n">
        <f aca="false">IF($A41="",0,IF(COUNTIFS(Urlaub!$A$5:$A$604,$A41,Urlaub!$B$5:$B$604,"&lt;="&amp;BQ$3,Urlaub!$C$5:$C$604,"&gt;="&amp;BQ$3)&gt;0,1,0))</f>
        <v>0</v>
      </c>
      <c r="BR41" s="19" t="n">
        <f aca="false">IF($A41="",0,IF(COUNTIFS(Urlaub!$A$5:$A$604,$A41,Urlaub!$B$5:$B$604,"&lt;="&amp;BR$3,Urlaub!$C$5:$C$604,"&gt;="&amp;BR$3)&gt;0,1,0))</f>
        <v>0</v>
      </c>
      <c r="BS41" s="19" t="n">
        <f aca="false">IF($A41="",0,IF(COUNTIFS(Urlaub!$A$5:$A$604,$A41,Urlaub!$B$5:$B$604,"&lt;="&amp;BS$3,Urlaub!$C$5:$C$604,"&gt;="&amp;BS$3)&gt;0,1,0))</f>
        <v>0</v>
      </c>
      <c r="BT41" s="19" t="n">
        <f aca="false">IF($A41="",0,IF(COUNTIFS(Urlaub!$A$5:$A$604,$A41,Urlaub!$B$5:$B$604,"&lt;="&amp;BT$3,Urlaub!$C$5:$C$604,"&gt;="&amp;BT$3)&gt;0,1,0))</f>
        <v>0</v>
      </c>
      <c r="BU41" s="19" t="n">
        <f aca="false">IF($A41="",0,IF(COUNTIFS(Urlaub!$A$5:$A$604,$A41,Urlaub!$B$5:$B$604,"&lt;="&amp;BU$3,Urlaub!$C$5:$C$604,"&gt;="&amp;BU$3)&gt;0,1,0))</f>
        <v>0</v>
      </c>
      <c r="BV41" s="19" t="n">
        <f aca="false">IF($A41="",0,IF(COUNTIFS(Urlaub!$A$5:$A$604,$A41,Urlaub!$B$5:$B$604,"&lt;="&amp;BV$3,Urlaub!$C$5:$C$604,"&gt;="&amp;BV$3)&gt;0,1,0))</f>
        <v>0</v>
      </c>
      <c r="BW41" s="19" t="n">
        <f aca="false">IF($A41="",0,IF(COUNTIFS(Urlaub!$A$5:$A$604,$A41,Urlaub!$B$5:$B$604,"&lt;="&amp;BW$3,Urlaub!$C$5:$C$604,"&gt;="&amp;BW$3)&gt;0,1,0))</f>
        <v>0</v>
      </c>
      <c r="BX41" s="19" t="n">
        <f aca="false">IF($A41="",0,IF(COUNTIFS(Urlaub!$A$5:$A$604,$A41,Urlaub!$B$5:$B$604,"&lt;="&amp;BX$3,Urlaub!$C$5:$C$604,"&gt;="&amp;BX$3)&gt;0,1,0))</f>
        <v>0</v>
      </c>
      <c r="BY41" s="19" t="n">
        <f aca="false">IF($A41="",0,IF(COUNTIFS(Urlaub!$A$5:$A$604,$A41,Urlaub!$B$5:$B$604,"&lt;="&amp;BY$3,Urlaub!$C$5:$C$604,"&gt;="&amp;BY$3)&gt;0,1,0))</f>
        <v>0</v>
      </c>
      <c r="BZ41" s="19" t="n">
        <f aca="false">IF($A41="",0,IF(COUNTIFS(Urlaub!$A$5:$A$604,$A41,Urlaub!$B$5:$B$604,"&lt;="&amp;BZ$3,Urlaub!$C$5:$C$604,"&gt;="&amp;BZ$3)&gt;0,1,0))</f>
        <v>0</v>
      </c>
      <c r="CA41" s="19" t="n">
        <f aca="false">IF($A41="",0,IF(COUNTIFS(Urlaub!$A$5:$A$604,$A41,Urlaub!$B$5:$B$604,"&lt;="&amp;CA$3,Urlaub!$C$5:$C$604,"&gt;="&amp;CA$3)&gt;0,1,0))</f>
        <v>0</v>
      </c>
      <c r="CB41" s="19" t="n">
        <f aca="false">IF($A41="",0,IF(COUNTIFS(Urlaub!$A$5:$A$604,$A41,Urlaub!$B$5:$B$604,"&lt;="&amp;CB$3,Urlaub!$C$5:$C$604,"&gt;="&amp;CB$3)&gt;0,1,0))</f>
        <v>0</v>
      </c>
      <c r="CC41" s="19" t="n">
        <f aca="false">IF($A41="",0,IF(COUNTIFS(Urlaub!$A$5:$A$604,$A41,Urlaub!$B$5:$B$604,"&lt;="&amp;CC$3,Urlaub!$C$5:$C$604,"&gt;="&amp;CC$3)&gt;0,1,0))</f>
        <v>0</v>
      </c>
      <c r="CD41" s="19" t="n">
        <f aca="false">IF($A41="",0,IF(COUNTIFS(Urlaub!$A$5:$A$604,$A41,Urlaub!$B$5:$B$604,"&lt;="&amp;CD$3,Urlaub!$C$5:$C$604,"&gt;="&amp;CD$3)&gt;0,1,0))</f>
        <v>0</v>
      </c>
      <c r="CE41" s="19" t="n">
        <f aca="false">IF($A41="",0,IF(COUNTIFS(Urlaub!$A$5:$A$604,$A41,Urlaub!$B$5:$B$604,"&lt;="&amp;CE$3,Urlaub!$C$5:$C$604,"&gt;="&amp;CE$3)&gt;0,1,0))</f>
        <v>0</v>
      </c>
      <c r="CF41" s="19" t="n">
        <f aca="false">IF($A41="",0,IF(COUNTIFS(Urlaub!$A$5:$A$604,$A41,Urlaub!$B$5:$B$604,"&lt;="&amp;CF$3,Urlaub!$C$5:$C$604,"&gt;="&amp;CF$3)&gt;0,1,0))</f>
        <v>0</v>
      </c>
      <c r="CG41" s="19" t="n">
        <f aca="false">IF($A41="",0,IF(COUNTIFS(Urlaub!$A$5:$A$604,$A41,Urlaub!$B$5:$B$604,"&lt;="&amp;CG$3,Urlaub!$C$5:$C$604,"&gt;="&amp;CG$3)&gt;0,1,0))</f>
        <v>0</v>
      </c>
      <c r="CH41" s="19" t="n">
        <f aca="false">IF($A41="",0,IF(COUNTIFS(Urlaub!$A$5:$A$604,$A41,Urlaub!$B$5:$B$604,"&lt;="&amp;CH$3,Urlaub!$C$5:$C$604,"&gt;="&amp;CH$3)&gt;0,1,0))</f>
        <v>0</v>
      </c>
      <c r="CI41" s="19" t="n">
        <f aca="false">IF($A41="",0,IF(COUNTIFS(Urlaub!$A$5:$A$604,$A41,Urlaub!$B$5:$B$604,"&lt;="&amp;CI$3,Urlaub!$C$5:$C$604,"&gt;="&amp;CI$3)&gt;0,1,0))</f>
        <v>0</v>
      </c>
      <c r="CJ41" s="19" t="n">
        <f aca="false">IF($A41="",0,IF(COUNTIFS(Urlaub!$A$5:$A$604,$A41,Urlaub!$B$5:$B$604,"&lt;="&amp;CJ$3,Urlaub!$C$5:$C$604,"&gt;="&amp;CJ$3)&gt;0,1,0))</f>
        <v>0</v>
      </c>
      <c r="CK41" s="19" t="n">
        <f aca="false">IF($A41="",0,IF(COUNTIFS(Urlaub!$A$5:$A$604,$A41,Urlaub!$B$5:$B$604,"&lt;="&amp;CK$3,Urlaub!$C$5:$C$604,"&gt;="&amp;CK$3)&gt;0,1,0))</f>
        <v>0</v>
      </c>
      <c r="CL41" s="19" t="n">
        <f aca="false">IF($A41="",0,IF(COUNTIFS(Urlaub!$A$5:$A$604,$A41,Urlaub!$B$5:$B$604,"&lt;="&amp;CL$3,Urlaub!$C$5:$C$604,"&gt;="&amp;CL$3)&gt;0,1,0))</f>
        <v>0</v>
      </c>
      <c r="CM41" s="19" t="n">
        <f aca="false">IF($A41="",0,IF(COUNTIFS(Urlaub!$A$5:$A$604,$A41,Urlaub!$B$5:$B$604,"&lt;="&amp;CM$3,Urlaub!$C$5:$C$604,"&gt;="&amp;CM$3)&gt;0,1,0))</f>
        <v>0</v>
      </c>
      <c r="CN41" s="19" t="n">
        <f aca="false">IF($A41="",0,IF(COUNTIFS(Urlaub!$A$5:$A$604,$A41,Urlaub!$B$5:$B$604,"&lt;="&amp;CN$3,Urlaub!$C$5:$C$604,"&gt;="&amp;CN$3)&gt;0,1,0))</f>
        <v>0</v>
      </c>
      <c r="CO41" s="19" t="n">
        <f aca="false">IF($A41="",0,IF(COUNTIFS(Urlaub!$A$5:$A$604,$A41,Urlaub!$B$5:$B$604,"&lt;="&amp;CO$3,Urlaub!$C$5:$C$604,"&gt;="&amp;CO$3)&gt;0,1,0))</f>
        <v>0</v>
      </c>
      <c r="CP41" s="19" t="n">
        <f aca="false">IF($A41="",0,IF(COUNTIFS(Urlaub!$A$5:$A$604,$A41,Urlaub!$B$5:$B$604,"&lt;="&amp;CP$3,Urlaub!$C$5:$C$604,"&gt;="&amp;CP$3)&gt;0,1,0))</f>
        <v>0</v>
      </c>
      <c r="CQ41" s="19" t="n">
        <f aca="false">IF($A41="",0,IF(COUNTIFS(Urlaub!$A$5:$A$604,$A41,Urlaub!$B$5:$B$604,"&lt;="&amp;CQ$3,Urlaub!$C$5:$C$604,"&gt;="&amp;CQ$3)&gt;0,1,0))</f>
        <v>0</v>
      </c>
      <c r="CR41" s="19" t="n">
        <f aca="false">IF($A41="",0,IF(COUNTIFS(Urlaub!$A$5:$A$604,$A41,Urlaub!$B$5:$B$604,"&lt;="&amp;CR$3,Urlaub!$C$5:$C$604,"&gt;="&amp;CR$3)&gt;0,1,0))</f>
        <v>0</v>
      </c>
      <c r="CS41" s="19" t="n">
        <f aca="false">IF($A41="",0,IF(COUNTIFS(Urlaub!$A$5:$A$604,$A41,Urlaub!$B$5:$B$604,"&lt;="&amp;CS$3,Urlaub!$C$5:$C$604,"&gt;="&amp;CS$3)&gt;0,1,0))</f>
        <v>0</v>
      </c>
      <c r="CT41" s="19" t="n">
        <f aca="false">IF($A41="",0,IF(COUNTIFS(Urlaub!$A$5:$A$604,$A41,Urlaub!$B$5:$B$604,"&lt;="&amp;CT$3,Urlaub!$C$5:$C$604,"&gt;="&amp;CT$3)&gt;0,1,0))</f>
        <v>0</v>
      </c>
      <c r="CU41" s="19" t="n">
        <f aca="false">IF($A41="",0,IF(COUNTIFS(Urlaub!$A$5:$A$604,$A41,Urlaub!$B$5:$B$604,"&lt;="&amp;CU$3,Urlaub!$C$5:$C$604,"&gt;="&amp;CU$3)&gt;0,1,0))</f>
        <v>0</v>
      </c>
      <c r="CV41" s="19" t="n">
        <f aca="false">IF($A41="",0,IF(COUNTIFS(Urlaub!$A$5:$A$604,$A41,Urlaub!$B$5:$B$604,"&lt;="&amp;CV$3,Urlaub!$C$5:$C$604,"&gt;="&amp;CV$3)&gt;0,1,0))</f>
        <v>0</v>
      </c>
      <c r="CW41" s="19" t="n">
        <f aca="false">IF($A41="",0,IF(COUNTIFS(Urlaub!$A$5:$A$604,$A41,Urlaub!$B$5:$B$604,"&lt;="&amp;CW$3,Urlaub!$C$5:$C$604,"&gt;="&amp;CW$3)&gt;0,1,0))</f>
        <v>0</v>
      </c>
      <c r="CX41" s="19" t="n">
        <f aca="false">IF($A41="",0,IF(COUNTIFS(Urlaub!$A$5:$A$604,$A41,Urlaub!$B$5:$B$604,"&lt;="&amp;CX$3,Urlaub!$C$5:$C$604,"&gt;="&amp;CX$3)&gt;0,1,0))</f>
        <v>0</v>
      </c>
      <c r="CY41" s="19" t="n">
        <f aca="false">IF($A41="",0,IF(COUNTIFS(Urlaub!$A$5:$A$604,$A41,Urlaub!$B$5:$B$604,"&lt;="&amp;CY$3,Urlaub!$C$5:$C$604,"&gt;="&amp;CY$3)&gt;0,1,0))</f>
        <v>0</v>
      </c>
      <c r="CZ41" s="19" t="n">
        <f aca="false">IF($A41="",0,IF(COUNTIFS(Urlaub!$A$5:$A$604,$A41,Urlaub!$B$5:$B$604,"&lt;="&amp;CZ$3,Urlaub!$C$5:$C$604,"&gt;="&amp;CZ$3)&gt;0,1,0))</f>
        <v>0</v>
      </c>
      <c r="DA41" s="19" t="n">
        <f aca="false">IF($A41="",0,IF(COUNTIFS(Urlaub!$A$5:$A$604,$A41,Urlaub!$B$5:$B$604,"&lt;="&amp;DA$3,Urlaub!$C$5:$C$604,"&gt;="&amp;DA$3)&gt;0,1,0))</f>
        <v>0</v>
      </c>
      <c r="DB41" s="19" t="n">
        <f aca="false">IF($A41="",0,IF(COUNTIFS(Urlaub!$A$5:$A$604,$A41,Urlaub!$B$5:$B$604,"&lt;="&amp;DB$3,Urlaub!$C$5:$C$604,"&gt;="&amp;DB$3)&gt;0,1,0))</f>
        <v>0</v>
      </c>
      <c r="DC41" s="19" t="n">
        <f aca="false">IF($A41="",0,IF(COUNTIFS(Urlaub!$A$5:$A$604,$A41,Urlaub!$B$5:$B$604,"&lt;="&amp;DC$3,Urlaub!$C$5:$C$604,"&gt;="&amp;DC$3)&gt;0,1,0))</f>
        <v>0</v>
      </c>
      <c r="DD41" s="19" t="n">
        <f aca="false">IF($A41="",0,IF(COUNTIFS(Urlaub!$A$5:$A$604,$A41,Urlaub!$B$5:$B$604,"&lt;="&amp;DD$3,Urlaub!$C$5:$C$604,"&gt;="&amp;DD$3)&gt;0,1,0))</f>
        <v>0</v>
      </c>
      <c r="DE41" s="19" t="n">
        <f aca="false">IF($A41="",0,IF(COUNTIFS(Urlaub!$A$5:$A$604,$A41,Urlaub!$B$5:$B$604,"&lt;="&amp;DE$3,Urlaub!$C$5:$C$604,"&gt;="&amp;DE$3)&gt;0,1,0))</f>
        <v>0</v>
      </c>
      <c r="DF41" s="19" t="n">
        <f aca="false">IF($A41="",0,IF(COUNTIFS(Urlaub!$A$5:$A$604,$A41,Urlaub!$B$5:$B$604,"&lt;="&amp;DF$3,Urlaub!$C$5:$C$604,"&gt;="&amp;DF$3)&gt;0,1,0))</f>
        <v>0</v>
      </c>
      <c r="DG41" s="19" t="n">
        <f aca="false">IF($A41="",0,IF(COUNTIFS(Urlaub!$A$5:$A$604,$A41,Urlaub!$B$5:$B$604,"&lt;="&amp;DG$3,Urlaub!$C$5:$C$604,"&gt;="&amp;DG$3)&gt;0,1,0))</f>
        <v>0</v>
      </c>
      <c r="DH41" s="19" t="n">
        <f aca="false">IF($A41="",0,IF(COUNTIFS(Urlaub!$A$5:$A$604,$A41,Urlaub!$B$5:$B$604,"&lt;="&amp;DH$3,Urlaub!$C$5:$C$604,"&gt;="&amp;DH$3)&gt;0,1,0))</f>
        <v>0</v>
      </c>
      <c r="DI41" s="19" t="n">
        <f aca="false">IF($A41="",0,IF(COUNTIFS(Urlaub!$A$5:$A$604,$A41,Urlaub!$B$5:$B$604,"&lt;="&amp;DI$3,Urlaub!$C$5:$C$604,"&gt;="&amp;DI$3)&gt;0,1,0))</f>
        <v>0</v>
      </c>
      <c r="DJ41" s="19" t="n">
        <f aca="false">IF($A41="",0,IF(COUNTIFS(Urlaub!$A$5:$A$604,$A41,Urlaub!$B$5:$B$604,"&lt;="&amp;DJ$3,Urlaub!$C$5:$C$604,"&gt;="&amp;DJ$3)&gt;0,1,0))</f>
        <v>0</v>
      </c>
      <c r="DK41" s="19" t="n">
        <f aca="false">IF($A41="",0,IF(COUNTIFS(Urlaub!$A$5:$A$604,$A41,Urlaub!$B$5:$B$604,"&lt;="&amp;DK$3,Urlaub!$C$5:$C$604,"&gt;="&amp;DK$3)&gt;0,1,0))</f>
        <v>0</v>
      </c>
      <c r="DL41" s="19" t="n">
        <f aca="false">IF($A41="",0,IF(COUNTIFS(Urlaub!$A$5:$A$604,$A41,Urlaub!$B$5:$B$604,"&lt;="&amp;DL$3,Urlaub!$C$5:$C$604,"&gt;="&amp;DL$3)&gt;0,1,0))</f>
        <v>0</v>
      </c>
      <c r="DM41" s="19" t="n">
        <f aca="false">IF($A41="",0,IF(COUNTIFS(Urlaub!$A$5:$A$604,$A41,Urlaub!$B$5:$B$604,"&lt;="&amp;DM$3,Urlaub!$C$5:$C$604,"&gt;="&amp;DM$3)&gt;0,1,0))</f>
        <v>0</v>
      </c>
      <c r="DN41" s="19" t="n">
        <f aca="false">IF($A41="",0,IF(COUNTIFS(Urlaub!$A$5:$A$604,$A41,Urlaub!$B$5:$B$604,"&lt;="&amp;DN$3,Urlaub!$C$5:$C$604,"&gt;="&amp;DN$3)&gt;0,1,0))</f>
        <v>0</v>
      </c>
      <c r="DO41" s="19" t="n">
        <f aca="false">IF($A41="",0,IF(COUNTIFS(Urlaub!$A$5:$A$604,$A41,Urlaub!$B$5:$B$604,"&lt;="&amp;DO$3,Urlaub!$C$5:$C$604,"&gt;="&amp;DO$3)&gt;0,1,0))</f>
        <v>0</v>
      </c>
      <c r="DP41" s="19" t="n">
        <f aca="false">IF($A41="",0,IF(COUNTIFS(Urlaub!$A$5:$A$604,$A41,Urlaub!$B$5:$B$604,"&lt;="&amp;DP$3,Urlaub!$C$5:$C$604,"&gt;="&amp;DP$3)&gt;0,1,0))</f>
        <v>0</v>
      </c>
      <c r="DQ41" s="19" t="n">
        <f aca="false">IF($A41="",0,IF(COUNTIFS(Urlaub!$A$5:$A$604,$A41,Urlaub!$B$5:$B$604,"&lt;="&amp;DQ$3,Urlaub!$C$5:$C$604,"&gt;="&amp;DQ$3)&gt;0,1,0))</f>
        <v>0</v>
      </c>
      <c r="DR41" s="19" t="n">
        <f aca="false">IF($A41="",0,IF(COUNTIFS(Urlaub!$A$5:$A$604,$A41,Urlaub!$B$5:$B$604,"&lt;="&amp;DR$3,Urlaub!$C$5:$C$604,"&gt;="&amp;DR$3)&gt;0,1,0))</f>
        <v>0</v>
      </c>
      <c r="DS41" s="19" t="n">
        <f aca="false">IF($A41="",0,IF(COUNTIFS(Urlaub!$A$5:$A$604,$A41,Urlaub!$B$5:$B$604,"&lt;="&amp;DS$3,Urlaub!$C$5:$C$604,"&gt;="&amp;DS$3)&gt;0,1,0))</f>
        <v>0</v>
      </c>
      <c r="DT41" s="19" t="n">
        <f aca="false">IF($A41="",0,IF(COUNTIFS(Urlaub!$A$5:$A$604,$A41,Urlaub!$B$5:$B$604,"&lt;="&amp;DT$3,Urlaub!$C$5:$C$604,"&gt;="&amp;DT$3)&gt;0,1,0))</f>
        <v>0</v>
      </c>
      <c r="DU41" s="19" t="n">
        <f aca="false">IF($A41="",0,IF(COUNTIFS(Urlaub!$A$5:$A$604,$A41,Urlaub!$B$5:$B$604,"&lt;="&amp;DU$3,Urlaub!$C$5:$C$604,"&gt;="&amp;DU$3)&gt;0,1,0))</f>
        <v>0</v>
      </c>
      <c r="DV41" s="19" t="n">
        <f aca="false">IF($A41="",0,IF(COUNTIFS(Urlaub!$A$5:$A$604,$A41,Urlaub!$B$5:$B$604,"&lt;="&amp;DV$3,Urlaub!$C$5:$C$604,"&gt;="&amp;DV$3)&gt;0,1,0))</f>
        <v>0</v>
      </c>
      <c r="DW41" s="19" t="n">
        <f aca="false">IF($A41="",0,IF(COUNTIFS(Urlaub!$A$5:$A$604,$A41,Urlaub!$B$5:$B$604,"&lt;="&amp;DW$3,Urlaub!$C$5:$C$604,"&gt;="&amp;DW$3)&gt;0,1,0))</f>
        <v>0</v>
      </c>
      <c r="DX41" s="19" t="n">
        <f aca="false">IF($A41="",0,IF(COUNTIFS(Urlaub!$A$5:$A$604,$A41,Urlaub!$B$5:$B$604,"&lt;="&amp;DX$3,Urlaub!$C$5:$C$604,"&gt;="&amp;DX$3)&gt;0,1,0))</f>
        <v>0</v>
      </c>
      <c r="DY41" s="19" t="n">
        <f aca="false">IF($A41="",0,IF(COUNTIFS(Urlaub!$A$5:$A$604,$A41,Urlaub!$B$5:$B$604,"&lt;="&amp;DY$3,Urlaub!$C$5:$C$604,"&gt;="&amp;DY$3)&gt;0,1,0))</f>
        <v>0</v>
      </c>
      <c r="DZ41" s="19" t="n">
        <f aca="false">IF($A41="",0,IF(COUNTIFS(Urlaub!$A$5:$A$604,$A41,Urlaub!$B$5:$B$604,"&lt;="&amp;DZ$3,Urlaub!$C$5:$C$604,"&gt;="&amp;DZ$3)&gt;0,1,0))</f>
        <v>0</v>
      </c>
      <c r="EA41" s="19" t="n">
        <f aca="false">IF($A41="",0,IF(COUNTIFS(Urlaub!$A$5:$A$604,$A41,Urlaub!$B$5:$B$604,"&lt;="&amp;EA$3,Urlaub!$C$5:$C$604,"&gt;="&amp;EA$3)&gt;0,1,0))</f>
        <v>0</v>
      </c>
      <c r="EB41" s="19" t="n">
        <f aca="false">IF($A41="",0,IF(COUNTIFS(Urlaub!$A$5:$A$604,$A41,Urlaub!$B$5:$B$604,"&lt;="&amp;EB$3,Urlaub!$C$5:$C$604,"&gt;="&amp;EB$3)&gt;0,1,0))</f>
        <v>0</v>
      </c>
      <c r="EC41" s="19" t="n">
        <f aca="false">IF($A41="",0,IF(COUNTIFS(Urlaub!$A$5:$A$604,$A41,Urlaub!$B$5:$B$604,"&lt;="&amp;EC$3,Urlaub!$C$5:$C$604,"&gt;="&amp;EC$3)&gt;0,1,0))</f>
        <v>0</v>
      </c>
      <c r="ED41" s="19" t="n">
        <f aca="false">IF($A41="",0,IF(COUNTIFS(Urlaub!$A$5:$A$604,$A41,Urlaub!$B$5:$B$604,"&lt;="&amp;ED$3,Urlaub!$C$5:$C$604,"&gt;="&amp;ED$3)&gt;0,1,0))</f>
        <v>0</v>
      </c>
      <c r="EE41" s="19" t="n">
        <f aca="false">IF($A41="",0,IF(COUNTIFS(Urlaub!$A$5:$A$604,$A41,Urlaub!$B$5:$B$604,"&lt;="&amp;EE$3,Urlaub!$C$5:$C$604,"&gt;="&amp;EE$3)&gt;0,1,0))</f>
        <v>0</v>
      </c>
      <c r="EF41" s="19" t="n">
        <f aca="false">IF($A41="",0,IF(COUNTIFS(Urlaub!$A$5:$A$604,$A41,Urlaub!$B$5:$B$604,"&lt;="&amp;EF$3,Urlaub!$C$5:$C$604,"&gt;="&amp;EF$3)&gt;0,1,0))</f>
        <v>0</v>
      </c>
      <c r="EG41" s="19" t="n">
        <f aca="false">IF($A41="",0,IF(COUNTIFS(Urlaub!$A$5:$A$604,$A41,Urlaub!$B$5:$B$604,"&lt;="&amp;EG$3,Urlaub!$C$5:$C$604,"&gt;="&amp;EG$3)&gt;0,1,0))</f>
        <v>0</v>
      </c>
      <c r="EH41" s="19" t="n">
        <f aca="false">IF($A41="",0,IF(COUNTIFS(Urlaub!$A$5:$A$604,$A41,Urlaub!$B$5:$B$604,"&lt;="&amp;EH$3,Urlaub!$C$5:$C$604,"&gt;="&amp;EH$3)&gt;0,1,0))</f>
        <v>0</v>
      </c>
      <c r="EI41" s="19" t="n">
        <f aca="false">IF($A41="",0,IF(COUNTIFS(Urlaub!$A$5:$A$604,$A41,Urlaub!$B$5:$B$604,"&lt;="&amp;EI$3,Urlaub!$C$5:$C$604,"&gt;="&amp;EI$3)&gt;0,1,0))</f>
        <v>0</v>
      </c>
      <c r="EJ41" s="19" t="n">
        <f aca="false">IF($A41="",0,IF(COUNTIFS(Urlaub!$A$5:$A$604,$A41,Urlaub!$B$5:$B$604,"&lt;="&amp;EJ$3,Urlaub!$C$5:$C$604,"&gt;="&amp;EJ$3)&gt;0,1,0))</f>
        <v>0</v>
      </c>
      <c r="EK41" s="19" t="n">
        <f aca="false">IF($A41="",0,IF(COUNTIFS(Urlaub!$A$5:$A$604,$A41,Urlaub!$B$5:$B$604,"&lt;="&amp;EK$3,Urlaub!$C$5:$C$604,"&gt;="&amp;EK$3)&gt;0,1,0))</f>
        <v>0</v>
      </c>
      <c r="EL41" s="19" t="n">
        <f aca="false">IF($A41="",0,IF(COUNTIFS(Urlaub!$A$5:$A$604,$A41,Urlaub!$B$5:$B$604,"&lt;="&amp;EL$3,Urlaub!$C$5:$C$604,"&gt;="&amp;EL$3)&gt;0,1,0))</f>
        <v>0</v>
      </c>
      <c r="EM41" s="19" t="n">
        <f aca="false">IF($A41="",0,IF(COUNTIFS(Urlaub!$A$5:$A$604,$A41,Urlaub!$B$5:$B$604,"&lt;="&amp;EM$3,Urlaub!$C$5:$C$604,"&gt;="&amp;EM$3)&gt;0,1,0))</f>
        <v>0</v>
      </c>
      <c r="EN41" s="19" t="n">
        <f aca="false">IF($A41="",0,IF(COUNTIFS(Urlaub!$A$5:$A$604,$A41,Urlaub!$B$5:$B$604,"&lt;="&amp;EN$3,Urlaub!$C$5:$C$604,"&gt;="&amp;EN$3)&gt;0,1,0))</f>
        <v>0</v>
      </c>
      <c r="EO41" s="19" t="n">
        <f aca="false">IF($A41="",0,IF(COUNTIFS(Urlaub!$A$5:$A$604,$A41,Urlaub!$B$5:$B$604,"&lt;="&amp;EO$3,Urlaub!$C$5:$C$604,"&gt;="&amp;EO$3)&gt;0,1,0))</f>
        <v>0</v>
      </c>
      <c r="EP41" s="19" t="n">
        <f aca="false">IF($A41="",0,IF(COUNTIFS(Urlaub!$A$5:$A$604,$A41,Urlaub!$B$5:$B$604,"&lt;="&amp;EP$3,Urlaub!$C$5:$C$604,"&gt;="&amp;EP$3)&gt;0,1,0))</f>
        <v>0</v>
      </c>
      <c r="EQ41" s="19" t="n">
        <f aca="false">IF($A41="",0,IF(COUNTIFS(Urlaub!$A$5:$A$604,$A41,Urlaub!$B$5:$B$604,"&lt;="&amp;EQ$3,Urlaub!$C$5:$C$604,"&gt;="&amp;EQ$3)&gt;0,1,0))</f>
        <v>0</v>
      </c>
      <c r="ER41" s="19" t="n">
        <f aca="false">IF($A41="",0,IF(COUNTIFS(Urlaub!$A$5:$A$604,$A41,Urlaub!$B$5:$B$604,"&lt;="&amp;ER$3,Urlaub!$C$5:$C$604,"&gt;="&amp;ER$3)&gt;0,1,0))</f>
        <v>0</v>
      </c>
      <c r="ES41" s="19" t="n">
        <f aca="false">IF($A41="",0,IF(COUNTIFS(Urlaub!$A$5:$A$604,$A41,Urlaub!$B$5:$B$604,"&lt;="&amp;ES$3,Urlaub!$C$5:$C$604,"&gt;="&amp;ES$3)&gt;0,1,0))</f>
        <v>0</v>
      </c>
      <c r="ET41" s="19" t="n">
        <f aca="false">IF($A41="",0,IF(COUNTIFS(Urlaub!$A$5:$A$604,$A41,Urlaub!$B$5:$B$604,"&lt;="&amp;ET$3,Urlaub!$C$5:$C$604,"&gt;="&amp;ET$3)&gt;0,1,0))</f>
        <v>0</v>
      </c>
      <c r="EU41" s="19" t="n">
        <f aca="false">IF($A41="",0,IF(COUNTIFS(Urlaub!$A$5:$A$604,$A41,Urlaub!$B$5:$B$604,"&lt;="&amp;EU$3,Urlaub!$C$5:$C$604,"&gt;="&amp;EU$3)&gt;0,1,0))</f>
        <v>0</v>
      </c>
      <c r="EV41" s="19" t="n">
        <f aca="false">IF($A41="",0,IF(COUNTIFS(Urlaub!$A$5:$A$604,$A41,Urlaub!$B$5:$B$604,"&lt;="&amp;EV$3,Urlaub!$C$5:$C$604,"&gt;="&amp;EV$3)&gt;0,1,0))</f>
        <v>0</v>
      </c>
      <c r="EW41" s="19" t="n">
        <f aca="false">IF($A41="",0,IF(COUNTIFS(Urlaub!$A$5:$A$604,$A41,Urlaub!$B$5:$B$604,"&lt;="&amp;EW$3,Urlaub!$C$5:$C$604,"&gt;="&amp;EW$3)&gt;0,1,0))</f>
        <v>0</v>
      </c>
      <c r="EX41" s="19" t="n">
        <f aca="false">IF($A41="",0,IF(COUNTIFS(Urlaub!$A$5:$A$604,$A41,Urlaub!$B$5:$B$604,"&lt;="&amp;EX$3,Urlaub!$C$5:$C$604,"&gt;="&amp;EX$3)&gt;0,1,0))</f>
        <v>0</v>
      </c>
      <c r="EY41" s="19" t="n">
        <f aca="false">IF($A41="",0,IF(COUNTIFS(Urlaub!$A$5:$A$604,$A41,Urlaub!$B$5:$B$604,"&lt;="&amp;EY$3,Urlaub!$C$5:$C$604,"&gt;="&amp;EY$3)&gt;0,1,0))</f>
        <v>0</v>
      </c>
      <c r="EZ41" s="19" t="n">
        <f aca="false">IF($A41="",0,IF(COUNTIFS(Urlaub!$A$5:$A$604,$A41,Urlaub!$B$5:$B$604,"&lt;="&amp;EZ$3,Urlaub!$C$5:$C$604,"&gt;="&amp;EZ$3)&gt;0,1,0))</f>
        <v>0</v>
      </c>
      <c r="FA41" s="19" t="n">
        <f aca="false">IF($A41="",0,IF(COUNTIFS(Urlaub!$A$5:$A$604,$A41,Urlaub!$B$5:$B$604,"&lt;="&amp;FA$3,Urlaub!$C$5:$C$604,"&gt;="&amp;FA$3)&gt;0,1,0))</f>
        <v>0</v>
      </c>
      <c r="FB41" s="19" t="n">
        <f aca="false">IF($A41="",0,IF(COUNTIFS(Urlaub!$A$5:$A$604,$A41,Urlaub!$B$5:$B$604,"&lt;="&amp;FB$3,Urlaub!$C$5:$C$604,"&gt;="&amp;FB$3)&gt;0,1,0))</f>
        <v>0</v>
      </c>
      <c r="FC41" s="19" t="n">
        <f aca="false">IF($A41="",0,IF(COUNTIFS(Urlaub!$A$5:$A$604,$A41,Urlaub!$B$5:$B$604,"&lt;="&amp;FC$3,Urlaub!$C$5:$C$604,"&gt;="&amp;FC$3)&gt;0,1,0))</f>
        <v>0</v>
      </c>
      <c r="FD41" s="19" t="n">
        <f aca="false">IF($A41="",0,IF(COUNTIFS(Urlaub!$A$5:$A$604,$A41,Urlaub!$B$5:$B$604,"&lt;="&amp;FD$3,Urlaub!$C$5:$C$604,"&gt;="&amp;FD$3)&gt;0,1,0))</f>
        <v>0</v>
      </c>
      <c r="FE41" s="19" t="n">
        <f aca="false">IF($A41="",0,IF(COUNTIFS(Urlaub!$A$5:$A$604,$A41,Urlaub!$B$5:$B$604,"&lt;="&amp;FE$3,Urlaub!$C$5:$C$604,"&gt;="&amp;FE$3)&gt;0,1,0))</f>
        <v>0</v>
      </c>
      <c r="FF41" s="19" t="n">
        <f aca="false">IF($A41="",0,IF(COUNTIFS(Urlaub!$A$5:$A$604,$A41,Urlaub!$B$5:$B$604,"&lt;="&amp;FF$3,Urlaub!$C$5:$C$604,"&gt;="&amp;FF$3)&gt;0,1,0))</f>
        <v>0</v>
      </c>
      <c r="FG41" s="19" t="n">
        <f aca="false">IF($A41="",0,IF(COUNTIFS(Urlaub!$A$5:$A$604,$A41,Urlaub!$B$5:$B$604,"&lt;="&amp;FG$3,Urlaub!$C$5:$C$604,"&gt;="&amp;FG$3)&gt;0,1,0))</f>
        <v>0</v>
      </c>
      <c r="FH41" s="19" t="n">
        <f aca="false">IF($A41="",0,IF(COUNTIFS(Urlaub!$A$5:$A$604,$A41,Urlaub!$B$5:$B$604,"&lt;="&amp;FH$3,Urlaub!$C$5:$C$604,"&gt;="&amp;FH$3)&gt;0,1,0))</f>
        <v>0</v>
      </c>
      <c r="FI41" s="19" t="n">
        <f aca="false">IF($A41="",0,IF(COUNTIFS(Urlaub!$A$5:$A$604,$A41,Urlaub!$B$5:$B$604,"&lt;="&amp;FI$3,Urlaub!$C$5:$C$604,"&gt;="&amp;FI$3)&gt;0,1,0))</f>
        <v>0</v>
      </c>
      <c r="FJ41" s="19" t="n">
        <f aca="false">IF($A41="",0,IF(COUNTIFS(Urlaub!$A$5:$A$604,$A41,Urlaub!$B$5:$B$604,"&lt;="&amp;FJ$3,Urlaub!$C$5:$C$604,"&gt;="&amp;FJ$3)&gt;0,1,0))</f>
        <v>0</v>
      </c>
      <c r="FK41" s="19" t="n">
        <f aca="false">IF($A41="",0,IF(COUNTIFS(Urlaub!$A$5:$A$604,$A41,Urlaub!$B$5:$B$604,"&lt;="&amp;FK$3,Urlaub!$C$5:$C$604,"&gt;="&amp;FK$3)&gt;0,1,0))</f>
        <v>0</v>
      </c>
      <c r="FL41" s="19" t="n">
        <f aca="false">IF($A41="",0,IF(COUNTIFS(Urlaub!$A$5:$A$604,$A41,Urlaub!$B$5:$B$604,"&lt;="&amp;FL$3,Urlaub!$C$5:$C$604,"&gt;="&amp;FL$3)&gt;0,1,0))</f>
        <v>0</v>
      </c>
      <c r="FM41" s="19" t="n">
        <f aca="false">IF($A41="",0,IF(COUNTIFS(Urlaub!$A$5:$A$604,$A41,Urlaub!$B$5:$B$604,"&lt;="&amp;FM$3,Urlaub!$C$5:$C$604,"&gt;="&amp;FM$3)&gt;0,1,0))</f>
        <v>0</v>
      </c>
      <c r="FN41" s="19" t="n">
        <f aca="false">IF($A41="",0,IF(COUNTIFS(Urlaub!$A$5:$A$604,$A41,Urlaub!$B$5:$B$604,"&lt;="&amp;FN$3,Urlaub!$C$5:$C$604,"&gt;="&amp;FN$3)&gt;0,1,0))</f>
        <v>0</v>
      </c>
      <c r="FO41" s="19" t="n">
        <f aca="false">IF($A41="",0,IF(COUNTIFS(Urlaub!$A$5:$A$604,$A41,Urlaub!$B$5:$B$604,"&lt;="&amp;FO$3,Urlaub!$C$5:$C$604,"&gt;="&amp;FO$3)&gt;0,1,0))</f>
        <v>0</v>
      </c>
      <c r="FP41" s="19" t="n">
        <f aca="false">IF($A41="",0,IF(COUNTIFS(Urlaub!$A$5:$A$604,$A41,Urlaub!$B$5:$B$604,"&lt;="&amp;FP$3,Urlaub!$C$5:$C$604,"&gt;="&amp;FP$3)&gt;0,1,0))</f>
        <v>0</v>
      </c>
      <c r="FQ41" s="19" t="n">
        <f aca="false">IF($A41="",0,IF(COUNTIFS(Urlaub!$A$5:$A$604,$A41,Urlaub!$B$5:$B$604,"&lt;="&amp;FQ$3,Urlaub!$C$5:$C$604,"&gt;="&amp;FQ$3)&gt;0,1,0))</f>
        <v>0</v>
      </c>
      <c r="FR41" s="19" t="n">
        <f aca="false">IF($A41="",0,IF(COUNTIFS(Urlaub!$A$5:$A$604,$A41,Urlaub!$B$5:$B$604,"&lt;="&amp;FR$3,Urlaub!$C$5:$C$604,"&gt;="&amp;FR$3)&gt;0,1,0))</f>
        <v>0</v>
      </c>
      <c r="FS41" s="19" t="n">
        <f aca="false">IF($A41="",0,IF(COUNTIFS(Urlaub!$A$5:$A$604,$A41,Urlaub!$B$5:$B$604,"&lt;="&amp;FS$3,Urlaub!$C$5:$C$604,"&gt;="&amp;FS$3)&gt;0,1,0))</f>
        <v>0</v>
      </c>
      <c r="FT41" s="19" t="n">
        <f aca="false">IF($A41="",0,IF(COUNTIFS(Urlaub!$A$5:$A$604,$A41,Urlaub!$B$5:$B$604,"&lt;="&amp;FT$3,Urlaub!$C$5:$C$604,"&gt;="&amp;FT$3)&gt;0,1,0))</f>
        <v>0</v>
      </c>
      <c r="FU41" s="19" t="n">
        <f aca="false">IF($A41="",0,IF(COUNTIFS(Urlaub!$A$5:$A$604,$A41,Urlaub!$B$5:$B$604,"&lt;="&amp;FU$3,Urlaub!$C$5:$C$604,"&gt;="&amp;FU$3)&gt;0,1,0))</f>
        <v>0</v>
      </c>
      <c r="FV41" s="19" t="n">
        <f aca="false">IF($A41="",0,IF(COUNTIFS(Urlaub!$A$5:$A$604,$A41,Urlaub!$B$5:$B$604,"&lt;="&amp;FV$3,Urlaub!$C$5:$C$604,"&gt;="&amp;FV$3)&gt;0,1,0))</f>
        <v>0</v>
      </c>
      <c r="FW41" s="19" t="n">
        <f aca="false">IF($A41="",0,IF(COUNTIFS(Urlaub!$A$5:$A$604,$A41,Urlaub!$B$5:$B$604,"&lt;="&amp;FW$3,Urlaub!$C$5:$C$604,"&gt;="&amp;FW$3)&gt;0,1,0))</f>
        <v>0</v>
      </c>
      <c r="FX41" s="19" t="n">
        <f aca="false">IF($A41="",0,IF(COUNTIFS(Urlaub!$A$5:$A$604,$A41,Urlaub!$B$5:$B$604,"&lt;="&amp;FX$3,Urlaub!$C$5:$C$604,"&gt;="&amp;FX$3)&gt;0,1,0))</f>
        <v>0</v>
      </c>
      <c r="FY41" s="19" t="n">
        <f aca="false">IF($A41="",0,IF(COUNTIFS(Urlaub!$A$5:$A$604,$A41,Urlaub!$B$5:$B$604,"&lt;="&amp;FY$3,Urlaub!$C$5:$C$604,"&gt;="&amp;FY$3)&gt;0,1,0))</f>
        <v>0</v>
      </c>
      <c r="FZ41" s="19" t="n">
        <f aca="false">IF($A41="",0,IF(COUNTIFS(Urlaub!$A$5:$A$604,$A41,Urlaub!$B$5:$B$604,"&lt;="&amp;FZ$3,Urlaub!$C$5:$C$604,"&gt;="&amp;FZ$3)&gt;0,1,0))</f>
        <v>0</v>
      </c>
      <c r="GA41" s="19" t="n">
        <f aca="false">IF($A41="",0,IF(COUNTIFS(Urlaub!$A$5:$A$604,$A41,Urlaub!$B$5:$B$604,"&lt;="&amp;GA$3,Urlaub!$C$5:$C$604,"&gt;="&amp;GA$3)&gt;0,1,0))</f>
        <v>0</v>
      </c>
      <c r="GB41" s="19" t="n">
        <f aca="false">IF($A41="",0,IF(COUNTIFS(Urlaub!$A$5:$A$604,$A41,Urlaub!$B$5:$B$604,"&lt;="&amp;GB$3,Urlaub!$C$5:$C$604,"&gt;="&amp;GB$3)&gt;0,1,0))</f>
        <v>0</v>
      </c>
      <c r="GC41" s="19" t="n">
        <f aca="false">IF($A41="",0,IF(COUNTIFS(Urlaub!$A$5:$A$604,$A41,Urlaub!$B$5:$B$604,"&lt;="&amp;GC$3,Urlaub!$C$5:$C$604,"&gt;="&amp;GC$3)&gt;0,1,0))</f>
        <v>0</v>
      </c>
      <c r="GD41" s="19" t="n">
        <f aca="false">IF($A41="",0,IF(COUNTIFS(Urlaub!$A$5:$A$604,$A41,Urlaub!$B$5:$B$604,"&lt;="&amp;GD$3,Urlaub!$C$5:$C$604,"&gt;="&amp;GD$3)&gt;0,1,0))</f>
        <v>0</v>
      </c>
      <c r="GE41" s="19" t="n">
        <f aca="false">IF($A41="",0,IF(COUNTIFS(Urlaub!$A$5:$A$604,$A41,Urlaub!$B$5:$B$604,"&lt;="&amp;GE$3,Urlaub!$C$5:$C$604,"&gt;="&amp;GE$3)&gt;0,1,0))</f>
        <v>0</v>
      </c>
      <c r="GF41" s="19" t="n">
        <f aca="false">IF($A41="",0,IF(COUNTIFS(Urlaub!$A$5:$A$604,$A41,Urlaub!$B$5:$B$604,"&lt;="&amp;GF$3,Urlaub!$C$5:$C$604,"&gt;="&amp;GF$3)&gt;0,1,0))</f>
        <v>0</v>
      </c>
      <c r="GG41" s="19" t="n">
        <f aca="false">IF($A41="",0,IF(COUNTIFS(Urlaub!$A$5:$A$604,$A41,Urlaub!$B$5:$B$604,"&lt;="&amp;GG$3,Urlaub!$C$5:$C$604,"&gt;="&amp;GG$3)&gt;0,1,0))</f>
        <v>0</v>
      </c>
      <c r="GH41" s="19" t="n">
        <f aca="false">IF($A41="",0,IF(COUNTIFS(Urlaub!$A$5:$A$604,$A41,Urlaub!$B$5:$B$604,"&lt;="&amp;GH$3,Urlaub!$C$5:$C$604,"&gt;="&amp;GH$3)&gt;0,1,0))</f>
        <v>0</v>
      </c>
      <c r="GI41" s="19" t="n">
        <f aca="false">IF($A41="",0,IF(COUNTIFS(Urlaub!$A$5:$A$604,$A41,Urlaub!$B$5:$B$604,"&lt;="&amp;GI$3,Urlaub!$C$5:$C$604,"&gt;="&amp;GI$3)&gt;0,1,0))</f>
        <v>0</v>
      </c>
      <c r="GJ41" s="19" t="n">
        <f aca="false">IF($A41="",0,IF(COUNTIFS(Urlaub!$A$5:$A$604,$A41,Urlaub!$B$5:$B$604,"&lt;="&amp;GJ$3,Urlaub!$C$5:$C$604,"&gt;="&amp;GJ$3)&gt;0,1,0))</f>
        <v>0</v>
      </c>
      <c r="GK41" s="19" t="n">
        <f aca="false">IF($A41="",0,IF(COUNTIFS(Urlaub!$A$5:$A$604,$A41,Urlaub!$B$5:$B$604,"&lt;="&amp;GK$3,Urlaub!$C$5:$C$604,"&gt;="&amp;GK$3)&gt;0,1,0))</f>
        <v>0</v>
      </c>
      <c r="GL41" s="19" t="n">
        <f aca="false">IF($A41="",0,IF(COUNTIFS(Urlaub!$A$5:$A$604,$A41,Urlaub!$B$5:$B$604,"&lt;="&amp;GL$3,Urlaub!$C$5:$C$604,"&gt;="&amp;GL$3)&gt;0,1,0))</f>
        <v>0</v>
      </c>
      <c r="GM41" s="19" t="n">
        <f aca="false">IF($A41="",0,IF(COUNTIFS(Urlaub!$A$5:$A$604,$A41,Urlaub!$B$5:$B$604,"&lt;="&amp;GM$3,Urlaub!$C$5:$C$604,"&gt;="&amp;GM$3)&gt;0,1,0))</f>
        <v>0</v>
      </c>
      <c r="GN41" s="19" t="n">
        <f aca="false">IF($A41="",0,IF(COUNTIFS(Urlaub!$A$5:$A$604,$A41,Urlaub!$B$5:$B$604,"&lt;="&amp;GN$3,Urlaub!$C$5:$C$604,"&gt;="&amp;GN$3)&gt;0,1,0))</f>
        <v>0</v>
      </c>
      <c r="GO41" s="19" t="n">
        <f aca="false">IF($A41="",0,IF(COUNTIFS(Urlaub!$A$5:$A$604,$A41,Urlaub!$B$5:$B$604,"&lt;="&amp;GO$3,Urlaub!$C$5:$C$604,"&gt;="&amp;GO$3)&gt;0,1,0))</f>
        <v>0</v>
      </c>
      <c r="GP41" s="19" t="n">
        <f aca="false">IF($A41="",0,IF(COUNTIFS(Urlaub!$A$5:$A$604,$A41,Urlaub!$B$5:$B$604,"&lt;="&amp;GP$3,Urlaub!$C$5:$C$604,"&gt;="&amp;GP$3)&gt;0,1,0))</f>
        <v>0</v>
      </c>
      <c r="GQ41" s="19" t="n">
        <f aca="false">IF($A41="",0,IF(COUNTIFS(Urlaub!$A$5:$A$604,$A41,Urlaub!$B$5:$B$604,"&lt;="&amp;GQ$3,Urlaub!$C$5:$C$604,"&gt;="&amp;GQ$3)&gt;0,1,0))</f>
        <v>0</v>
      </c>
      <c r="GR41" s="19" t="n">
        <f aca="false">IF($A41="",0,IF(COUNTIFS(Urlaub!$A$5:$A$604,$A41,Urlaub!$B$5:$B$604,"&lt;="&amp;GR$3,Urlaub!$C$5:$C$604,"&gt;="&amp;GR$3)&gt;0,1,0))</f>
        <v>0</v>
      </c>
      <c r="GS41" s="19" t="n">
        <f aca="false">IF($A41="",0,IF(COUNTIFS(Urlaub!$A$5:$A$604,$A41,Urlaub!$B$5:$B$604,"&lt;="&amp;GS$3,Urlaub!$C$5:$C$604,"&gt;="&amp;GS$3)&gt;0,1,0))</f>
        <v>0</v>
      </c>
      <c r="GT41" s="19" t="n">
        <f aca="false">IF($A41="",0,IF(COUNTIFS(Urlaub!$A$5:$A$604,$A41,Urlaub!$B$5:$B$604,"&lt;="&amp;GT$3,Urlaub!$C$5:$C$604,"&gt;="&amp;GT$3)&gt;0,1,0))</f>
        <v>0</v>
      </c>
      <c r="GU41" s="19" t="n">
        <f aca="false">IF($A41="",0,IF(COUNTIFS(Urlaub!$A$5:$A$604,$A41,Urlaub!$B$5:$B$604,"&lt;="&amp;GU$3,Urlaub!$C$5:$C$604,"&gt;="&amp;GU$3)&gt;0,1,0))</f>
        <v>0</v>
      </c>
      <c r="GV41" s="19" t="n">
        <f aca="false">IF($A41="",0,IF(COUNTIFS(Urlaub!$A$5:$A$604,$A41,Urlaub!$B$5:$B$604,"&lt;="&amp;GV$3,Urlaub!$C$5:$C$604,"&gt;="&amp;GV$3)&gt;0,1,0))</f>
        <v>0</v>
      </c>
      <c r="GW41" s="19" t="n">
        <f aca="false">IF($A41="",0,IF(COUNTIFS(Urlaub!$A$5:$A$604,$A41,Urlaub!$B$5:$B$604,"&lt;="&amp;GW$3,Urlaub!$C$5:$C$604,"&gt;="&amp;GW$3)&gt;0,1,0))</f>
        <v>0</v>
      </c>
      <c r="GX41" s="19" t="n">
        <f aca="false">IF($A41="",0,IF(COUNTIFS(Urlaub!$A$5:$A$604,$A41,Urlaub!$B$5:$B$604,"&lt;="&amp;GX$3,Urlaub!$C$5:$C$604,"&gt;="&amp;GX$3)&gt;0,1,0))</f>
        <v>0</v>
      </c>
      <c r="GY41" s="19" t="n">
        <f aca="false">IF($A41="",0,IF(COUNTIFS(Urlaub!$A$5:$A$604,$A41,Urlaub!$B$5:$B$604,"&lt;="&amp;GY$3,Urlaub!$C$5:$C$604,"&gt;="&amp;GY$3)&gt;0,1,0))</f>
        <v>0</v>
      </c>
      <c r="GZ41" s="19" t="n">
        <f aca="false">IF($A41="",0,IF(COUNTIFS(Urlaub!$A$5:$A$604,$A41,Urlaub!$B$5:$B$604,"&lt;="&amp;GZ$3,Urlaub!$C$5:$C$604,"&gt;="&amp;GZ$3)&gt;0,1,0))</f>
        <v>0</v>
      </c>
      <c r="HA41" s="19" t="n">
        <f aca="false">IF($A41="",0,IF(COUNTIFS(Urlaub!$A$5:$A$604,$A41,Urlaub!$B$5:$B$604,"&lt;="&amp;HA$3,Urlaub!$C$5:$C$604,"&gt;="&amp;HA$3)&gt;0,1,0))</f>
        <v>0</v>
      </c>
      <c r="HB41" s="19" t="n">
        <f aca="false">IF($A41="",0,IF(COUNTIFS(Urlaub!$A$5:$A$604,$A41,Urlaub!$B$5:$B$604,"&lt;="&amp;HB$3,Urlaub!$C$5:$C$604,"&gt;="&amp;HB$3)&gt;0,1,0))</f>
        <v>0</v>
      </c>
      <c r="HC41" s="19" t="n">
        <f aca="false">IF($A41="",0,IF(COUNTIFS(Urlaub!$A$5:$A$604,$A41,Urlaub!$B$5:$B$604,"&lt;="&amp;HC$3,Urlaub!$C$5:$C$604,"&gt;="&amp;HC$3)&gt;0,1,0))</f>
        <v>0</v>
      </c>
      <c r="HD41" s="19" t="n">
        <f aca="false">IF($A41="",0,IF(COUNTIFS(Urlaub!$A$5:$A$604,$A41,Urlaub!$B$5:$B$604,"&lt;="&amp;HD$3,Urlaub!$C$5:$C$604,"&gt;="&amp;HD$3)&gt;0,1,0))</f>
        <v>0</v>
      </c>
      <c r="HE41" s="19" t="n">
        <f aca="false">IF($A41="",0,IF(COUNTIFS(Urlaub!$A$5:$A$604,$A41,Urlaub!$B$5:$B$604,"&lt;="&amp;HE$3,Urlaub!$C$5:$C$604,"&gt;="&amp;HE$3)&gt;0,1,0))</f>
        <v>0</v>
      </c>
      <c r="HF41" s="19" t="n">
        <f aca="false">IF($A41="",0,IF(COUNTIFS(Urlaub!$A$5:$A$604,$A41,Urlaub!$B$5:$B$604,"&lt;="&amp;HF$3,Urlaub!$C$5:$C$604,"&gt;="&amp;HF$3)&gt;0,1,0))</f>
        <v>0</v>
      </c>
      <c r="HG41" s="19" t="n">
        <f aca="false">IF($A41="",0,IF(COUNTIFS(Urlaub!$A$5:$A$604,$A41,Urlaub!$B$5:$B$604,"&lt;="&amp;HG$3,Urlaub!$C$5:$C$604,"&gt;="&amp;HG$3)&gt;0,1,0))</f>
        <v>0</v>
      </c>
      <c r="HH41" s="19" t="n">
        <f aca="false">IF($A41="",0,IF(COUNTIFS(Urlaub!$A$5:$A$604,$A41,Urlaub!$B$5:$B$604,"&lt;="&amp;HH$3,Urlaub!$C$5:$C$604,"&gt;="&amp;HH$3)&gt;0,1,0))</f>
        <v>0</v>
      </c>
      <c r="HI41" s="19" t="n">
        <f aca="false">IF($A41="",0,IF(COUNTIFS(Urlaub!$A$5:$A$604,$A41,Urlaub!$B$5:$B$604,"&lt;="&amp;HI$3,Urlaub!$C$5:$C$604,"&gt;="&amp;HI$3)&gt;0,1,0))</f>
        <v>0</v>
      </c>
      <c r="HJ41" s="19" t="n">
        <f aca="false">IF($A41="",0,IF(COUNTIFS(Urlaub!$A$5:$A$604,$A41,Urlaub!$B$5:$B$604,"&lt;="&amp;HJ$3,Urlaub!$C$5:$C$604,"&gt;="&amp;HJ$3)&gt;0,1,0))</f>
        <v>0</v>
      </c>
      <c r="HK41" s="19" t="n">
        <f aca="false">IF($A41="",0,IF(COUNTIFS(Urlaub!$A$5:$A$604,$A41,Urlaub!$B$5:$B$604,"&lt;="&amp;HK$3,Urlaub!$C$5:$C$604,"&gt;="&amp;HK$3)&gt;0,1,0))</f>
        <v>0</v>
      </c>
      <c r="HL41" s="19" t="n">
        <f aca="false">IF($A41="",0,IF(COUNTIFS(Urlaub!$A$5:$A$604,$A41,Urlaub!$B$5:$B$604,"&lt;="&amp;HL$3,Urlaub!$C$5:$C$604,"&gt;="&amp;HL$3)&gt;0,1,0))</f>
        <v>0</v>
      </c>
      <c r="HM41" s="19" t="n">
        <f aca="false">IF($A41="",0,IF(COUNTIFS(Urlaub!$A$5:$A$604,$A41,Urlaub!$B$5:$B$604,"&lt;="&amp;HM$3,Urlaub!$C$5:$C$604,"&gt;="&amp;HM$3)&gt;0,1,0))</f>
        <v>0</v>
      </c>
      <c r="HN41" s="19" t="n">
        <f aca="false">IF($A41="",0,IF(COUNTIFS(Urlaub!$A$5:$A$604,$A41,Urlaub!$B$5:$B$604,"&lt;="&amp;HN$3,Urlaub!$C$5:$C$604,"&gt;="&amp;HN$3)&gt;0,1,0))</f>
        <v>0</v>
      </c>
      <c r="HO41" s="19" t="n">
        <f aca="false">IF($A41="",0,IF(COUNTIFS(Urlaub!$A$5:$A$604,$A41,Urlaub!$B$5:$B$604,"&lt;="&amp;HO$3,Urlaub!$C$5:$C$604,"&gt;="&amp;HO$3)&gt;0,1,0))</f>
        <v>0</v>
      </c>
      <c r="HP41" s="19" t="n">
        <f aca="false">IF($A41="",0,IF(COUNTIFS(Urlaub!$A$5:$A$604,$A41,Urlaub!$B$5:$B$604,"&lt;="&amp;HP$3,Urlaub!$C$5:$C$604,"&gt;="&amp;HP$3)&gt;0,1,0))</f>
        <v>0</v>
      </c>
      <c r="HQ41" s="19" t="n">
        <f aca="false">IF($A41="",0,IF(COUNTIFS(Urlaub!$A$5:$A$604,$A41,Urlaub!$B$5:$B$604,"&lt;="&amp;HQ$3,Urlaub!$C$5:$C$604,"&gt;="&amp;HQ$3)&gt;0,1,0))</f>
        <v>0</v>
      </c>
      <c r="HR41" s="19" t="n">
        <f aca="false">IF($A41="",0,IF(COUNTIFS(Urlaub!$A$5:$A$604,$A41,Urlaub!$B$5:$B$604,"&lt;="&amp;HR$3,Urlaub!$C$5:$C$604,"&gt;="&amp;HR$3)&gt;0,1,0))</f>
        <v>0</v>
      </c>
      <c r="HS41" s="19" t="n">
        <f aca="false">IF($A41="",0,IF(COUNTIFS(Urlaub!$A$5:$A$604,$A41,Urlaub!$B$5:$B$604,"&lt;="&amp;HS$3,Urlaub!$C$5:$C$604,"&gt;="&amp;HS$3)&gt;0,1,0))</f>
        <v>0</v>
      </c>
      <c r="HT41" s="19" t="n">
        <f aca="false">IF($A41="",0,IF(COUNTIFS(Urlaub!$A$5:$A$604,$A41,Urlaub!$B$5:$B$604,"&lt;="&amp;HT$3,Urlaub!$C$5:$C$604,"&gt;="&amp;HT$3)&gt;0,1,0))</f>
        <v>0</v>
      </c>
      <c r="HU41" s="19" t="n">
        <f aca="false">IF($A41="",0,IF(COUNTIFS(Urlaub!$A$5:$A$604,$A41,Urlaub!$B$5:$B$604,"&lt;="&amp;HU$3,Urlaub!$C$5:$C$604,"&gt;="&amp;HU$3)&gt;0,1,0))</f>
        <v>0</v>
      </c>
      <c r="HV41" s="19" t="n">
        <f aca="false">IF($A41="",0,IF(COUNTIFS(Urlaub!$A$5:$A$604,$A41,Urlaub!$B$5:$B$604,"&lt;="&amp;HV$3,Urlaub!$C$5:$C$604,"&gt;="&amp;HV$3)&gt;0,1,0))</f>
        <v>0</v>
      </c>
      <c r="HW41" s="19" t="n">
        <f aca="false">IF($A41="",0,IF(COUNTIFS(Urlaub!$A$5:$A$604,$A41,Urlaub!$B$5:$B$604,"&lt;="&amp;HW$3,Urlaub!$C$5:$C$604,"&gt;="&amp;HW$3)&gt;0,1,0))</f>
        <v>0</v>
      </c>
      <c r="HX41" s="19" t="n">
        <f aca="false">IF($A41="",0,IF(COUNTIFS(Urlaub!$A$5:$A$604,$A41,Urlaub!$B$5:$B$604,"&lt;="&amp;HX$3,Urlaub!$C$5:$C$604,"&gt;="&amp;HX$3)&gt;0,1,0))</f>
        <v>0</v>
      </c>
      <c r="HY41" s="19" t="n">
        <f aca="false">IF($A41="",0,IF(COUNTIFS(Urlaub!$A$5:$A$604,$A41,Urlaub!$B$5:$B$604,"&lt;="&amp;HY$3,Urlaub!$C$5:$C$604,"&gt;="&amp;HY$3)&gt;0,1,0))</f>
        <v>0</v>
      </c>
      <c r="HZ41" s="19" t="n">
        <f aca="false">IF($A41="",0,IF(COUNTIFS(Urlaub!$A$5:$A$604,$A41,Urlaub!$B$5:$B$604,"&lt;="&amp;HZ$3,Urlaub!$C$5:$C$604,"&gt;="&amp;HZ$3)&gt;0,1,0))</f>
        <v>0</v>
      </c>
      <c r="IA41" s="19" t="n">
        <f aca="false">IF($A41="",0,IF(COUNTIFS(Urlaub!$A$5:$A$604,$A41,Urlaub!$B$5:$B$604,"&lt;="&amp;IA$3,Urlaub!$C$5:$C$604,"&gt;="&amp;IA$3)&gt;0,1,0))</f>
        <v>0</v>
      </c>
      <c r="IB41" s="19" t="n">
        <f aca="false">IF($A41="",0,IF(COUNTIFS(Urlaub!$A$5:$A$604,$A41,Urlaub!$B$5:$B$604,"&lt;="&amp;IB$3,Urlaub!$C$5:$C$604,"&gt;="&amp;IB$3)&gt;0,1,0))</f>
        <v>0</v>
      </c>
      <c r="IC41" s="19" t="n">
        <f aca="false">IF($A41="",0,IF(COUNTIFS(Urlaub!$A$5:$A$604,$A41,Urlaub!$B$5:$B$604,"&lt;="&amp;IC$3,Urlaub!$C$5:$C$604,"&gt;="&amp;IC$3)&gt;0,1,0))</f>
        <v>0</v>
      </c>
      <c r="ID41" s="19" t="n">
        <f aca="false">IF($A41="",0,IF(COUNTIFS(Urlaub!$A$5:$A$604,$A41,Urlaub!$B$5:$B$604,"&lt;="&amp;ID$3,Urlaub!$C$5:$C$604,"&gt;="&amp;ID$3)&gt;0,1,0))</f>
        <v>0</v>
      </c>
      <c r="IE41" s="19" t="n">
        <f aca="false">IF($A41="",0,IF(COUNTIFS(Urlaub!$A$5:$A$604,$A41,Urlaub!$B$5:$B$604,"&lt;="&amp;IE$3,Urlaub!$C$5:$C$604,"&gt;="&amp;IE$3)&gt;0,1,0))</f>
        <v>0</v>
      </c>
      <c r="IF41" s="19" t="n">
        <f aca="false">IF($A41="",0,IF(COUNTIFS(Urlaub!$A$5:$A$604,$A41,Urlaub!$B$5:$B$604,"&lt;="&amp;IF$3,Urlaub!$C$5:$C$604,"&gt;="&amp;IF$3)&gt;0,1,0))</f>
        <v>0</v>
      </c>
      <c r="IG41" s="19" t="n">
        <f aca="false">IF($A41="",0,IF(COUNTIFS(Urlaub!$A$5:$A$604,$A41,Urlaub!$B$5:$B$604,"&lt;="&amp;IG$3,Urlaub!$C$5:$C$604,"&gt;="&amp;IG$3)&gt;0,1,0))</f>
        <v>0</v>
      </c>
      <c r="IH41" s="19" t="n">
        <f aca="false">IF($A41="",0,IF(COUNTIFS(Urlaub!$A$5:$A$604,$A41,Urlaub!$B$5:$B$604,"&lt;="&amp;IH$3,Urlaub!$C$5:$C$604,"&gt;="&amp;IH$3)&gt;0,1,0))</f>
        <v>0</v>
      </c>
      <c r="II41" s="19" t="n">
        <f aca="false">IF($A41="",0,IF(COUNTIFS(Urlaub!$A$5:$A$604,$A41,Urlaub!$B$5:$B$604,"&lt;="&amp;II$3,Urlaub!$C$5:$C$604,"&gt;="&amp;II$3)&gt;0,1,0))</f>
        <v>0</v>
      </c>
      <c r="IJ41" s="19" t="n">
        <f aca="false">IF($A41="",0,IF(COUNTIFS(Urlaub!$A$5:$A$604,$A41,Urlaub!$B$5:$B$604,"&lt;="&amp;IJ$3,Urlaub!$C$5:$C$604,"&gt;="&amp;IJ$3)&gt;0,1,0))</f>
        <v>0</v>
      </c>
      <c r="IK41" s="19" t="n">
        <f aca="false">IF($A41="",0,IF(COUNTIFS(Urlaub!$A$5:$A$604,$A41,Urlaub!$B$5:$B$604,"&lt;="&amp;IK$3,Urlaub!$C$5:$C$604,"&gt;="&amp;IK$3)&gt;0,1,0))</f>
        <v>0</v>
      </c>
      <c r="IL41" s="19" t="n">
        <f aca="false">IF($A41="",0,IF(COUNTIFS(Urlaub!$A$5:$A$604,$A41,Urlaub!$B$5:$B$604,"&lt;="&amp;IL$3,Urlaub!$C$5:$C$604,"&gt;="&amp;IL$3)&gt;0,1,0))</f>
        <v>0</v>
      </c>
      <c r="IM41" s="19" t="n">
        <f aca="false">IF($A41="",0,IF(COUNTIFS(Urlaub!$A$5:$A$604,$A41,Urlaub!$B$5:$B$604,"&lt;="&amp;IM$3,Urlaub!$C$5:$C$604,"&gt;="&amp;IM$3)&gt;0,1,0))</f>
        <v>0</v>
      </c>
      <c r="IN41" s="19" t="n">
        <f aca="false">IF($A41="",0,IF(COUNTIFS(Urlaub!$A$5:$A$604,$A41,Urlaub!$B$5:$B$604,"&lt;="&amp;IN$3,Urlaub!$C$5:$C$604,"&gt;="&amp;IN$3)&gt;0,1,0))</f>
        <v>0</v>
      </c>
      <c r="IO41" s="19" t="n">
        <f aca="false">IF($A41="",0,IF(COUNTIFS(Urlaub!$A$5:$A$604,$A41,Urlaub!$B$5:$B$604,"&lt;="&amp;IO$3,Urlaub!$C$5:$C$604,"&gt;="&amp;IO$3)&gt;0,1,0))</f>
        <v>0</v>
      </c>
      <c r="IP41" s="19" t="n">
        <f aca="false">IF($A41="",0,IF(COUNTIFS(Urlaub!$A$5:$A$604,$A41,Urlaub!$B$5:$B$604,"&lt;="&amp;IP$3,Urlaub!$C$5:$C$604,"&gt;="&amp;IP$3)&gt;0,1,0))</f>
        <v>0</v>
      </c>
      <c r="IQ41" s="19" t="n">
        <f aca="false">IF($A41="",0,IF(COUNTIFS(Urlaub!$A$5:$A$604,$A41,Urlaub!$B$5:$B$604,"&lt;="&amp;IQ$3,Urlaub!$C$5:$C$604,"&gt;="&amp;IQ$3)&gt;0,1,0))</f>
        <v>0</v>
      </c>
      <c r="IR41" s="19" t="n">
        <f aca="false">IF($A41="",0,IF(COUNTIFS(Urlaub!$A$5:$A$604,$A41,Urlaub!$B$5:$B$604,"&lt;="&amp;IR$3,Urlaub!$C$5:$C$604,"&gt;="&amp;IR$3)&gt;0,1,0))</f>
        <v>0</v>
      </c>
      <c r="IS41" s="19" t="n">
        <f aca="false">IF($A41="",0,IF(COUNTIFS(Urlaub!$A$5:$A$604,$A41,Urlaub!$B$5:$B$604,"&lt;="&amp;IS$3,Urlaub!$C$5:$C$604,"&gt;="&amp;IS$3)&gt;0,1,0))</f>
        <v>0</v>
      </c>
      <c r="IT41" s="19" t="n">
        <f aca="false">IF($A41="",0,IF(COUNTIFS(Urlaub!$A$5:$A$604,$A41,Urlaub!$B$5:$B$604,"&lt;="&amp;IT$3,Urlaub!$C$5:$C$604,"&gt;="&amp;IT$3)&gt;0,1,0))</f>
        <v>0</v>
      </c>
      <c r="IU41" s="19" t="n">
        <f aca="false">IF($A41="",0,IF(COUNTIFS(Urlaub!$A$5:$A$604,$A41,Urlaub!$B$5:$B$604,"&lt;="&amp;IU$3,Urlaub!$C$5:$C$604,"&gt;="&amp;IU$3)&gt;0,1,0))</f>
        <v>0</v>
      </c>
      <c r="IV41" s="19" t="n">
        <f aca="false">IF($A41="",0,IF(COUNTIFS(Urlaub!$A$5:$A$604,$A41,Urlaub!$B$5:$B$604,"&lt;="&amp;IV$3,Urlaub!$C$5:$C$604,"&gt;="&amp;IV$3)&gt;0,1,0))</f>
        <v>0</v>
      </c>
      <c r="IW41" s="19" t="n">
        <f aca="false">IF($A41="",0,IF(COUNTIFS(Urlaub!$A$5:$A$604,$A41,Urlaub!$B$5:$B$604,"&lt;="&amp;IW$3,Urlaub!$C$5:$C$604,"&gt;="&amp;IW$3)&gt;0,1,0))</f>
        <v>0</v>
      </c>
      <c r="IX41" s="19" t="n">
        <f aca="false">IF($A41="",0,IF(COUNTIFS(Urlaub!$A$5:$A$604,$A41,Urlaub!$B$5:$B$604,"&lt;="&amp;IX$3,Urlaub!$C$5:$C$604,"&gt;="&amp;IX$3)&gt;0,1,0))</f>
        <v>0</v>
      </c>
      <c r="IY41" s="19" t="n">
        <f aca="false">IF($A41="",0,IF(COUNTIFS(Urlaub!$A$5:$A$604,$A41,Urlaub!$B$5:$B$604,"&lt;="&amp;IY$3,Urlaub!$C$5:$C$604,"&gt;="&amp;IY$3)&gt;0,1,0))</f>
        <v>0</v>
      </c>
      <c r="IZ41" s="19" t="n">
        <f aca="false">IF($A41="",0,IF(COUNTIFS(Urlaub!$A$5:$A$604,$A41,Urlaub!$B$5:$B$604,"&lt;="&amp;IZ$3,Urlaub!$C$5:$C$604,"&gt;="&amp;IZ$3)&gt;0,1,0))</f>
        <v>0</v>
      </c>
      <c r="JA41" s="19" t="n">
        <f aca="false">IF($A41="",0,IF(COUNTIFS(Urlaub!$A$5:$A$604,$A41,Urlaub!$B$5:$B$604,"&lt;="&amp;JA$3,Urlaub!$C$5:$C$604,"&gt;="&amp;JA$3)&gt;0,1,0))</f>
        <v>0</v>
      </c>
      <c r="JB41" s="19" t="n">
        <f aca="false">IF($A41="",0,IF(COUNTIFS(Urlaub!$A$5:$A$604,$A41,Urlaub!$B$5:$B$604,"&lt;="&amp;JB$3,Urlaub!$C$5:$C$604,"&gt;="&amp;JB$3)&gt;0,1,0))</f>
        <v>0</v>
      </c>
      <c r="JC41" s="19" t="n">
        <f aca="false">IF($A41="",0,IF(COUNTIFS(Urlaub!$A$5:$A$604,$A41,Urlaub!$B$5:$B$604,"&lt;="&amp;JC$3,Urlaub!$C$5:$C$604,"&gt;="&amp;JC$3)&gt;0,1,0))</f>
        <v>0</v>
      </c>
      <c r="JD41" s="19" t="n">
        <f aca="false">IF($A41="",0,IF(COUNTIFS(Urlaub!$A$5:$A$604,$A41,Urlaub!$B$5:$B$604,"&lt;="&amp;JD$3,Urlaub!$C$5:$C$604,"&gt;="&amp;JD$3)&gt;0,1,0))</f>
        <v>0</v>
      </c>
      <c r="JE41" s="19" t="n">
        <f aca="false">IF($A41="",0,IF(COUNTIFS(Urlaub!$A$5:$A$604,$A41,Urlaub!$B$5:$B$604,"&lt;="&amp;JE$3,Urlaub!$C$5:$C$604,"&gt;="&amp;JE$3)&gt;0,1,0))</f>
        <v>0</v>
      </c>
      <c r="JF41" s="19" t="n">
        <f aca="false">IF($A41="",0,IF(COUNTIFS(Urlaub!$A$5:$A$604,$A41,Urlaub!$B$5:$B$604,"&lt;="&amp;JF$3,Urlaub!$C$5:$C$604,"&gt;="&amp;JF$3)&gt;0,1,0))</f>
        <v>0</v>
      </c>
      <c r="JG41" s="19" t="n">
        <f aca="false">IF($A41="",0,IF(COUNTIFS(Urlaub!$A$5:$A$604,$A41,Urlaub!$B$5:$B$604,"&lt;="&amp;JG$3,Urlaub!$C$5:$C$604,"&gt;="&amp;JG$3)&gt;0,1,0))</f>
        <v>0</v>
      </c>
      <c r="JH41" s="19" t="n">
        <f aca="false">IF($A41="",0,IF(COUNTIFS(Urlaub!$A$5:$A$604,$A41,Urlaub!$B$5:$B$604,"&lt;="&amp;JH$3,Urlaub!$C$5:$C$604,"&gt;="&amp;JH$3)&gt;0,1,0))</f>
        <v>0</v>
      </c>
      <c r="JI41" s="19" t="n">
        <f aca="false">IF($A41="",0,IF(COUNTIFS(Urlaub!$A$5:$A$604,$A41,Urlaub!$B$5:$B$604,"&lt;="&amp;JI$3,Urlaub!$C$5:$C$604,"&gt;="&amp;JI$3)&gt;0,1,0))</f>
        <v>0</v>
      </c>
      <c r="JJ41" s="19" t="n">
        <f aca="false">IF($A41="",0,IF(COUNTIFS(Urlaub!$A$5:$A$604,$A41,Urlaub!$B$5:$B$604,"&lt;="&amp;JJ$3,Urlaub!$C$5:$C$604,"&gt;="&amp;JJ$3)&gt;0,1,0))</f>
        <v>0</v>
      </c>
      <c r="JK41" s="19" t="n">
        <f aca="false">IF($A41="",0,IF(COUNTIFS(Urlaub!$A$5:$A$604,$A41,Urlaub!$B$5:$B$604,"&lt;="&amp;JK$3,Urlaub!$C$5:$C$604,"&gt;="&amp;JK$3)&gt;0,1,0))</f>
        <v>0</v>
      </c>
      <c r="JL41" s="19" t="n">
        <f aca="false">IF($A41="",0,IF(COUNTIFS(Urlaub!$A$5:$A$604,$A41,Urlaub!$B$5:$B$604,"&lt;="&amp;JL$3,Urlaub!$C$5:$C$604,"&gt;="&amp;JL$3)&gt;0,1,0))</f>
        <v>0</v>
      </c>
      <c r="JM41" s="19" t="n">
        <f aca="false">IF($A41="",0,IF(COUNTIFS(Urlaub!$A$5:$A$604,$A41,Urlaub!$B$5:$B$604,"&lt;="&amp;JM$3,Urlaub!$C$5:$C$604,"&gt;="&amp;JM$3)&gt;0,1,0))</f>
        <v>0</v>
      </c>
      <c r="JN41" s="19" t="n">
        <f aca="false">IF($A41="",0,IF(COUNTIFS(Urlaub!$A$5:$A$604,$A41,Urlaub!$B$5:$B$604,"&lt;="&amp;JN$3,Urlaub!$C$5:$C$604,"&gt;="&amp;JN$3)&gt;0,1,0))</f>
        <v>0</v>
      </c>
      <c r="JO41" s="19" t="n">
        <f aca="false">IF($A41="",0,IF(COUNTIFS(Urlaub!$A$5:$A$604,$A41,Urlaub!$B$5:$B$604,"&lt;="&amp;JO$3,Urlaub!$C$5:$C$604,"&gt;="&amp;JO$3)&gt;0,1,0))</f>
        <v>0</v>
      </c>
      <c r="JP41" s="19" t="n">
        <f aca="false">IF($A41="",0,IF(COUNTIFS(Urlaub!$A$5:$A$604,$A41,Urlaub!$B$5:$B$604,"&lt;="&amp;JP$3,Urlaub!$C$5:$C$604,"&gt;="&amp;JP$3)&gt;0,1,0))</f>
        <v>0</v>
      </c>
      <c r="JQ41" s="19" t="n">
        <f aca="false">IF($A41="",0,IF(COUNTIFS(Urlaub!$A$5:$A$604,$A41,Urlaub!$B$5:$B$604,"&lt;="&amp;JQ$3,Urlaub!$C$5:$C$604,"&gt;="&amp;JQ$3)&gt;0,1,0))</f>
        <v>0</v>
      </c>
      <c r="JR41" s="19" t="n">
        <f aca="false">IF($A41="",0,IF(COUNTIFS(Urlaub!$A$5:$A$604,$A41,Urlaub!$B$5:$B$604,"&lt;="&amp;JR$3,Urlaub!$C$5:$C$604,"&gt;="&amp;JR$3)&gt;0,1,0))</f>
        <v>0</v>
      </c>
      <c r="JS41" s="19" t="n">
        <f aca="false">IF($A41="",0,IF(COUNTIFS(Urlaub!$A$5:$A$604,$A41,Urlaub!$B$5:$B$604,"&lt;="&amp;JS$3,Urlaub!$C$5:$C$604,"&gt;="&amp;JS$3)&gt;0,1,0))</f>
        <v>0</v>
      </c>
      <c r="JT41" s="19" t="n">
        <f aca="false">IF($A41="",0,IF(COUNTIFS(Urlaub!$A$5:$A$604,$A41,Urlaub!$B$5:$B$604,"&lt;="&amp;JT$3,Urlaub!$C$5:$C$604,"&gt;="&amp;JT$3)&gt;0,1,0))</f>
        <v>0</v>
      </c>
      <c r="JU41" s="19" t="n">
        <f aca="false">IF($A41="",0,IF(COUNTIFS(Urlaub!$A$5:$A$604,$A41,Urlaub!$B$5:$B$604,"&lt;="&amp;JU$3,Urlaub!$C$5:$C$604,"&gt;="&amp;JU$3)&gt;0,1,0))</f>
        <v>0</v>
      </c>
      <c r="JV41" s="19" t="n">
        <f aca="false">IF($A41="",0,IF(COUNTIFS(Urlaub!$A$5:$A$604,$A41,Urlaub!$B$5:$B$604,"&lt;="&amp;JV$3,Urlaub!$C$5:$C$604,"&gt;="&amp;JV$3)&gt;0,1,0))</f>
        <v>0</v>
      </c>
      <c r="JW41" s="19" t="n">
        <f aca="false">IF($A41="",0,IF(COUNTIFS(Urlaub!$A$5:$A$604,$A41,Urlaub!$B$5:$B$604,"&lt;="&amp;JW$3,Urlaub!$C$5:$C$604,"&gt;="&amp;JW$3)&gt;0,1,0))</f>
        <v>0</v>
      </c>
      <c r="JX41" s="19" t="n">
        <f aca="false">IF($A41="",0,IF(COUNTIFS(Urlaub!$A$5:$A$604,$A41,Urlaub!$B$5:$B$604,"&lt;="&amp;JX$3,Urlaub!$C$5:$C$604,"&gt;="&amp;JX$3)&gt;0,1,0))</f>
        <v>0</v>
      </c>
      <c r="JY41" s="19" t="n">
        <f aca="false">IF($A41="",0,IF(COUNTIFS(Urlaub!$A$5:$A$604,$A41,Urlaub!$B$5:$B$604,"&lt;="&amp;JY$3,Urlaub!$C$5:$C$604,"&gt;="&amp;JY$3)&gt;0,1,0))</f>
        <v>0</v>
      </c>
      <c r="JZ41" s="19" t="n">
        <f aca="false">IF($A41="",0,IF(COUNTIFS(Urlaub!$A$5:$A$604,$A41,Urlaub!$B$5:$B$604,"&lt;="&amp;JZ$3,Urlaub!$C$5:$C$604,"&gt;="&amp;JZ$3)&gt;0,1,0))</f>
        <v>0</v>
      </c>
      <c r="KA41" s="19" t="n">
        <f aca="false">IF($A41="",0,IF(COUNTIFS(Urlaub!$A$5:$A$604,$A41,Urlaub!$B$5:$B$604,"&lt;="&amp;KA$3,Urlaub!$C$5:$C$604,"&gt;="&amp;KA$3)&gt;0,1,0))</f>
        <v>0</v>
      </c>
      <c r="KB41" s="19" t="n">
        <f aca="false">IF($A41="",0,IF(COUNTIFS(Urlaub!$A$5:$A$604,$A41,Urlaub!$B$5:$B$604,"&lt;="&amp;KB$3,Urlaub!$C$5:$C$604,"&gt;="&amp;KB$3)&gt;0,1,0))</f>
        <v>0</v>
      </c>
      <c r="KC41" s="19" t="n">
        <f aca="false">IF($A41="",0,IF(COUNTIFS(Urlaub!$A$5:$A$604,$A41,Urlaub!$B$5:$B$604,"&lt;="&amp;KC$3,Urlaub!$C$5:$C$604,"&gt;="&amp;KC$3)&gt;0,1,0))</f>
        <v>0</v>
      </c>
      <c r="KD41" s="19" t="n">
        <f aca="false">IF($A41="",0,IF(COUNTIFS(Urlaub!$A$5:$A$604,$A41,Urlaub!$B$5:$B$604,"&lt;="&amp;KD$3,Urlaub!$C$5:$C$604,"&gt;="&amp;KD$3)&gt;0,1,0))</f>
        <v>0</v>
      </c>
      <c r="KE41" s="19" t="n">
        <f aca="false">IF($A41="",0,IF(COUNTIFS(Urlaub!$A$5:$A$604,$A41,Urlaub!$B$5:$B$604,"&lt;="&amp;KE$3,Urlaub!$C$5:$C$604,"&gt;="&amp;KE$3)&gt;0,1,0))</f>
        <v>0</v>
      </c>
      <c r="KF41" s="19" t="n">
        <f aca="false">IF($A41="",0,IF(COUNTIFS(Urlaub!$A$5:$A$604,$A41,Urlaub!$B$5:$B$604,"&lt;="&amp;KF$3,Urlaub!$C$5:$C$604,"&gt;="&amp;KF$3)&gt;0,1,0))</f>
        <v>0</v>
      </c>
      <c r="KG41" s="19" t="n">
        <f aca="false">IF($A41="",0,IF(COUNTIFS(Urlaub!$A$5:$A$604,$A41,Urlaub!$B$5:$B$604,"&lt;="&amp;KG$3,Urlaub!$C$5:$C$604,"&gt;="&amp;KG$3)&gt;0,1,0))</f>
        <v>0</v>
      </c>
      <c r="KH41" s="19" t="n">
        <f aca="false">IF($A41="",0,IF(COUNTIFS(Urlaub!$A$5:$A$604,$A41,Urlaub!$B$5:$B$604,"&lt;="&amp;KH$3,Urlaub!$C$5:$C$604,"&gt;="&amp;KH$3)&gt;0,1,0))</f>
        <v>0</v>
      </c>
      <c r="KI41" s="19" t="n">
        <f aca="false">IF($A41="",0,IF(COUNTIFS(Urlaub!$A$5:$A$604,$A41,Urlaub!$B$5:$B$604,"&lt;="&amp;KI$3,Urlaub!$C$5:$C$604,"&gt;="&amp;KI$3)&gt;0,1,0))</f>
        <v>0</v>
      </c>
      <c r="KJ41" s="19" t="n">
        <f aca="false">IF($A41="",0,IF(COUNTIFS(Urlaub!$A$5:$A$604,$A41,Urlaub!$B$5:$B$604,"&lt;="&amp;KJ$3,Urlaub!$C$5:$C$604,"&gt;="&amp;KJ$3)&gt;0,1,0))</f>
        <v>0</v>
      </c>
      <c r="KK41" s="19" t="n">
        <f aca="false">IF($A41="",0,IF(COUNTIFS(Urlaub!$A$5:$A$604,$A41,Urlaub!$B$5:$B$604,"&lt;="&amp;KK$3,Urlaub!$C$5:$C$604,"&gt;="&amp;KK$3)&gt;0,1,0))</f>
        <v>0</v>
      </c>
      <c r="KL41" s="19" t="n">
        <f aca="false">IF($A41="",0,IF(COUNTIFS(Urlaub!$A$5:$A$604,$A41,Urlaub!$B$5:$B$604,"&lt;="&amp;KL$3,Urlaub!$C$5:$C$604,"&gt;="&amp;KL$3)&gt;0,1,0))</f>
        <v>0</v>
      </c>
      <c r="KM41" s="19" t="n">
        <f aca="false">IF($A41="",0,IF(COUNTIFS(Urlaub!$A$5:$A$604,$A41,Urlaub!$B$5:$B$604,"&lt;="&amp;KM$3,Urlaub!$C$5:$C$604,"&gt;="&amp;KM$3)&gt;0,1,0))</f>
        <v>0</v>
      </c>
      <c r="KN41" s="19" t="n">
        <f aca="false">IF($A41="",0,IF(COUNTIFS(Urlaub!$A$5:$A$604,$A41,Urlaub!$B$5:$B$604,"&lt;="&amp;KN$3,Urlaub!$C$5:$C$604,"&gt;="&amp;KN$3)&gt;0,1,0))</f>
        <v>0</v>
      </c>
      <c r="KO41" s="19" t="n">
        <f aca="false">IF($A41="",0,IF(COUNTIFS(Urlaub!$A$5:$A$604,$A41,Urlaub!$B$5:$B$604,"&lt;="&amp;KO$3,Urlaub!$C$5:$C$604,"&gt;="&amp;KO$3)&gt;0,1,0))</f>
        <v>0</v>
      </c>
      <c r="KP41" s="19" t="n">
        <f aca="false">IF($A41="",0,IF(COUNTIFS(Urlaub!$A$5:$A$604,$A41,Urlaub!$B$5:$B$604,"&lt;="&amp;KP$3,Urlaub!$C$5:$C$604,"&gt;="&amp;KP$3)&gt;0,1,0))</f>
        <v>0</v>
      </c>
      <c r="KQ41" s="19" t="n">
        <f aca="false">IF($A41="",0,IF(COUNTIFS(Urlaub!$A$5:$A$604,$A41,Urlaub!$B$5:$B$604,"&lt;="&amp;KQ$3,Urlaub!$C$5:$C$604,"&gt;="&amp;KQ$3)&gt;0,1,0))</f>
        <v>0</v>
      </c>
      <c r="KR41" s="19" t="n">
        <f aca="false">IF($A41="",0,IF(COUNTIFS(Urlaub!$A$5:$A$604,$A41,Urlaub!$B$5:$B$604,"&lt;="&amp;KR$3,Urlaub!$C$5:$C$604,"&gt;="&amp;KR$3)&gt;0,1,0))</f>
        <v>0</v>
      </c>
      <c r="KS41" s="19" t="n">
        <f aca="false">IF($A41="",0,IF(COUNTIFS(Urlaub!$A$5:$A$604,$A41,Urlaub!$B$5:$B$604,"&lt;="&amp;KS$3,Urlaub!$C$5:$C$604,"&gt;="&amp;KS$3)&gt;0,1,0))</f>
        <v>0</v>
      </c>
      <c r="KT41" s="19" t="n">
        <f aca="false">IF($A41="",0,IF(COUNTIFS(Urlaub!$A$5:$A$604,$A41,Urlaub!$B$5:$B$604,"&lt;="&amp;KT$3,Urlaub!$C$5:$C$604,"&gt;="&amp;KT$3)&gt;0,1,0))</f>
        <v>0</v>
      </c>
      <c r="KU41" s="19" t="n">
        <f aca="false">IF($A41="",0,IF(COUNTIFS(Urlaub!$A$5:$A$604,$A41,Urlaub!$B$5:$B$604,"&lt;="&amp;KU$3,Urlaub!$C$5:$C$604,"&gt;="&amp;KU$3)&gt;0,1,0))</f>
        <v>0</v>
      </c>
      <c r="KV41" s="19" t="n">
        <f aca="false">IF($A41="",0,IF(COUNTIFS(Urlaub!$A$5:$A$604,$A41,Urlaub!$B$5:$B$604,"&lt;="&amp;KV$3,Urlaub!$C$5:$C$604,"&gt;="&amp;KV$3)&gt;0,1,0))</f>
        <v>0</v>
      </c>
      <c r="KW41" s="19" t="n">
        <f aca="false">IF($A41="",0,IF(COUNTIFS(Urlaub!$A$5:$A$604,$A41,Urlaub!$B$5:$B$604,"&lt;="&amp;KW$3,Urlaub!$C$5:$C$604,"&gt;="&amp;KW$3)&gt;0,1,0))</f>
        <v>0</v>
      </c>
      <c r="KX41" s="19" t="n">
        <f aca="false">IF($A41="",0,IF(COUNTIFS(Urlaub!$A$5:$A$604,$A41,Urlaub!$B$5:$B$604,"&lt;="&amp;KX$3,Urlaub!$C$5:$C$604,"&gt;="&amp;KX$3)&gt;0,1,0))</f>
        <v>0</v>
      </c>
      <c r="KY41" s="19" t="n">
        <f aca="false">IF($A41="",0,IF(COUNTIFS(Urlaub!$A$5:$A$604,$A41,Urlaub!$B$5:$B$604,"&lt;="&amp;KY$3,Urlaub!$C$5:$C$604,"&gt;="&amp;KY$3)&gt;0,1,0))</f>
        <v>0</v>
      </c>
      <c r="KZ41" s="19" t="n">
        <f aca="false">IF($A41="",0,IF(COUNTIFS(Urlaub!$A$5:$A$604,$A41,Urlaub!$B$5:$B$604,"&lt;="&amp;KZ$3,Urlaub!$C$5:$C$604,"&gt;="&amp;KZ$3)&gt;0,1,0))</f>
        <v>0</v>
      </c>
      <c r="LA41" s="19" t="n">
        <f aca="false">IF($A41="",0,IF(COUNTIFS(Urlaub!$A$5:$A$604,$A41,Urlaub!$B$5:$B$604,"&lt;="&amp;LA$3,Urlaub!$C$5:$C$604,"&gt;="&amp;LA$3)&gt;0,1,0))</f>
        <v>0</v>
      </c>
      <c r="LB41" s="19" t="n">
        <f aca="false">IF($A41="",0,IF(COUNTIFS(Urlaub!$A$5:$A$604,$A41,Urlaub!$B$5:$B$604,"&lt;="&amp;LB$3,Urlaub!$C$5:$C$604,"&gt;="&amp;LB$3)&gt;0,1,0))</f>
        <v>0</v>
      </c>
      <c r="LC41" s="19" t="n">
        <f aca="false">IF($A41="",0,IF(COUNTIFS(Urlaub!$A$5:$A$604,$A41,Urlaub!$B$5:$B$604,"&lt;="&amp;LC$3,Urlaub!$C$5:$C$604,"&gt;="&amp;LC$3)&gt;0,1,0))</f>
        <v>0</v>
      </c>
      <c r="LD41" s="19" t="n">
        <f aca="false">IF($A41="",0,IF(COUNTIFS(Urlaub!$A$5:$A$604,$A41,Urlaub!$B$5:$B$604,"&lt;="&amp;LD$3,Urlaub!$C$5:$C$604,"&gt;="&amp;LD$3)&gt;0,1,0))</f>
        <v>0</v>
      </c>
      <c r="LE41" s="19" t="n">
        <f aca="false">IF($A41="",0,IF(COUNTIFS(Urlaub!$A$5:$A$604,$A41,Urlaub!$B$5:$B$604,"&lt;="&amp;LE$3,Urlaub!$C$5:$C$604,"&gt;="&amp;LE$3)&gt;0,1,0))</f>
        <v>0</v>
      </c>
      <c r="LF41" s="19" t="n">
        <f aca="false">IF($A41="",0,IF(COUNTIFS(Urlaub!$A$5:$A$604,$A41,Urlaub!$B$5:$B$604,"&lt;="&amp;LF$3,Urlaub!$C$5:$C$604,"&gt;="&amp;LF$3)&gt;0,1,0))</f>
        <v>0</v>
      </c>
      <c r="LG41" s="19" t="n">
        <f aca="false">IF($A41="",0,IF(COUNTIFS(Urlaub!$A$5:$A$604,$A41,Urlaub!$B$5:$B$604,"&lt;="&amp;LG$3,Urlaub!$C$5:$C$604,"&gt;="&amp;LG$3)&gt;0,1,0))</f>
        <v>0</v>
      </c>
      <c r="LH41" s="19" t="n">
        <f aca="false">IF($A41="",0,IF(COUNTIFS(Urlaub!$A$5:$A$604,$A41,Urlaub!$B$5:$B$604,"&lt;="&amp;LH$3,Urlaub!$C$5:$C$604,"&gt;="&amp;LH$3)&gt;0,1,0))</f>
        <v>0</v>
      </c>
      <c r="LI41" s="19" t="n">
        <f aca="false">IF($A41="",0,IF(COUNTIFS(Urlaub!$A$5:$A$604,$A41,Urlaub!$B$5:$B$604,"&lt;="&amp;LI$3,Urlaub!$C$5:$C$604,"&gt;="&amp;LI$3)&gt;0,1,0))</f>
        <v>0</v>
      </c>
      <c r="LJ41" s="19" t="n">
        <f aca="false">IF($A41="",0,IF(COUNTIFS(Urlaub!$A$5:$A$604,$A41,Urlaub!$B$5:$B$604,"&lt;="&amp;LJ$3,Urlaub!$C$5:$C$604,"&gt;="&amp;LJ$3)&gt;0,1,0))</f>
        <v>0</v>
      </c>
      <c r="LK41" s="19" t="n">
        <f aca="false">IF($A41="",0,IF(COUNTIFS(Urlaub!$A$5:$A$604,$A41,Urlaub!$B$5:$B$604,"&lt;="&amp;LK$3,Urlaub!$C$5:$C$604,"&gt;="&amp;LK$3)&gt;0,1,0))</f>
        <v>0</v>
      </c>
      <c r="LL41" s="19" t="n">
        <f aca="false">IF($A41="",0,IF(COUNTIFS(Urlaub!$A$5:$A$604,$A41,Urlaub!$B$5:$B$604,"&lt;="&amp;LL$3,Urlaub!$C$5:$C$604,"&gt;="&amp;LL$3)&gt;0,1,0))</f>
        <v>0</v>
      </c>
      <c r="LM41" s="19" t="n">
        <f aca="false">IF($A41="",0,IF(COUNTIFS(Urlaub!$A$5:$A$604,$A41,Urlaub!$B$5:$B$604,"&lt;="&amp;LM$3,Urlaub!$C$5:$C$604,"&gt;="&amp;LM$3)&gt;0,1,0))</f>
        <v>0</v>
      </c>
      <c r="LN41" s="19" t="n">
        <f aca="false">IF($A41="",0,IF(COUNTIFS(Urlaub!$A$5:$A$604,$A41,Urlaub!$B$5:$B$604,"&lt;="&amp;LN$3,Urlaub!$C$5:$C$604,"&gt;="&amp;LN$3)&gt;0,1,0))</f>
        <v>0</v>
      </c>
      <c r="LO41" s="19" t="n">
        <f aca="false">IF($A41="",0,IF(COUNTIFS(Urlaub!$A$5:$A$604,$A41,Urlaub!$B$5:$B$604,"&lt;="&amp;LO$3,Urlaub!$C$5:$C$604,"&gt;="&amp;LO$3)&gt;0,1,0))</f>
        <v>0</v>
      </c>
      <c r="LP41" s="19" t="n">
        <f aca="false">IF($A41="",0,IF(COUNTIFS(Urlaub!$A$5:$A$604,$A41,Urlaub!$B$5:$B$604,"&lt;="&amp;LP$3,Urlaub!$C$5:$C$604,"&gt;="&amp;LP$3)&gt;0,1,0))</f>
        <v>0</v>
      </c>
      <c r="LQ41" s="19" t="n">
        <f aca="false">IF($A41="",0,IF(COUNTIFS(Urlaub!$A$5:$A$604,$A41,Urlaub!$B$5:$B$604,"&lt;="&amp;LQ$3,Urlaub!$C$5:$C$604,"&gt;="&amp;LQ$3)&gt;0,1,0))</f>
        <v>0</v>
      </c>
      <c r="LR41" s="19" t="n">
        <f aca="false">IF($A41="",0,IF(COUNTIFS(Urlaub!$A$5:$A$604,$A41,Urlaub!$B$5:$B$604,"&lt;="&amp;LR$3,Urlaub!$C$5:$C$604,"&gt;="&amp;LR$3)&gt;0,1,0))</f>
        <v>0</v>
      </c>
      <c r="LS41" s="19" t="n">
        <f aca="false">IF($A41="",0,IF(COUNTIFS(Urlaub!$A$5:$A$604,$A41,Urlaub!$B$5:$B$604,"&lt;="&amp;LS$3,Urlaub!$C$5:$C$604,"&gt;="&amp;LS$3)&gt;0,1,0))</f>
        <v>0</v>
      </c>
      <c r="LT41" s="19" t="n">
        <f aca="false">IF($A41="",0,IF(COUNTIFS(Urlaub!$A$5:$A$604,$A41,Urlaub!$B$5:$B$604,"&lt;="&amp;LT$3,Urlaub!$C$5:$C$604,"&gt;="&amp;LT$3)&gt;0,1,0))</f>
        <v>0</v>
      </c>
      <c r="LU41" s="19" t="n">
        <f aca="false">IF($A41="",0,IF(COUNTIFS(Urlaub!$A$5:$A$604,$A41,Urlaub!$B$5:$B$604,"&lt;="&amp;LU$3,Urlaub!$C$5:$C$604,"&gt;="&amp;LU$3)&gt;0,1,0))</f>
        <v>0</v>
      </c>
      <c r="LV41" s="19" t="n">
        <f aca="false">IF($A41="",0,IF(COUNTIFS(Urlaub!$A$5:$A$604,$A41,Urlaub!$B$5:$B$604,"&lt;="&amp;LV$3,Urlaub!$C$5:$C$604,"&gt;="&amp;LV$3)&gt;0,1,0))</f>
        <v>0</v>
      </c>
      <c r="LW41" s="19" t="n">
        <f aca="false">IF($A41="",0,IF(COUNTIFS(Urlaub!$A$5:$A$604,$A41,Urlaub!$B$5:$B$604,"&lt;="&amp;LW$3,Urlaub!$C$5:$C$604,"&gt;="&amp;LW$3)&gt;0,1,0))</f>
        <v>0</v>
      </c>
      <c r="LX41" s="19" t="n">
        <f aca="false">IF($A41="",0,IF(COUNTIFS(Urlaub!$A$5:$A$604,$A41,Urlaub!$B$5:$B$604,"&lt;="&amp;LX$3,Urlaub!$C$5:$C$604,"&gt;="&amp;LX$3)&gt;0,1,0))</f>
        <v>0</v>
      </c>
      <c r="LY41" s="19" t="n">
        <f aca="false">IF($A41="",0,IF(COUNTIFS(Urlaub!$A$5:$A$604,$A41,Urlaub!$B$5:$B$604,"&lt;="&amp;LY$3,Urlaub!$C$5:$C$604,"&gt;="&amp;LY$3)&gt;0,1,0))</f>
        <v>0</v>
      </c>
      <c r="LZ41" s="19" t="n">
        <f aca="false">IF($A41="",0,IF(COUNTIFS(Urlaub!$A$5:$A$604,$A41,Urlaub!$B$5:$B$604,"&lt;="&amp;LZ$3,Urlaub!$C$5:$C$604,"&gt;="&amp;LZ$3)&gt;0,1,0))</f>
        <v>0</v>
      </c>
      <c r="MA41" s="19" t="n">
        <f aca="false">IF($A41="",0,IF(COUNTIFS(Urlaub!$A$5:$A$604,$A41,Urlaub!$B$5:$B$604,"&lt;="&amp;MA$3,Urlaub!$C$5:$C$604,"&gt;="&amp;MA$3)&gt;0,1,0))</f>
        <v>0</v>
      </c>
      <c r="MB41" s="19" t="n">
        <f aca="false">IF($A41="",0,IF(COUNTIFS(Urlaub!$A$5:$A$604,$A41,Urlaub!$B$5:$B$604,"&lt;="&amp;MB$3,Urlaub!$C$5:$C$604,"&gt;="&amp;MB$3)&gt;0,1,0))</f>
        <v>0</v>
      </c>
      <c r="MC41" s="19" t="n">
        <f aca="false">IF($A41="",0,IF(COUNTIFS(Urlaub!$A$5:$A$604,$A41,Urlaub!$B$5:$B$604,"&lt;="&amp;MC$3,Urlaub!$C$5:$C$604,"&gt;="&amp;MC$3)&gt;0,1,0))</f>
        <v>0</v>
      </c>
      <c r="MD41" s="19" t="n">
        <f aca="false">IF($A41="",0,IF(COUNTIFS(Urlaub!$A$5:$A$604,$A41,Urlaub!$B$5:$B$604,"&lt;="&amp;MD$3,Urlaub!$C$5:$C$604,"&gt;="&amp;MD$3)&gt;0,1,0))</f>
        <v>0</v>
      </c>
      <c r="ME41" s="19" t="n">
        <f aca="false">IF($A41="",0,IF(COUNTIFS(Urlaub!$A$5:$A$604,$A41,Urlaub!$B$5:$B$604,"&lt;="&amp;ME$3,Urlaub!$C$5:$C$604,"&gt;="&amp;ME$3)&gt;0,1,0))</f>
        <v>0</v>
      </c>
      <c r="MF41" s="19" t="n">
        <f aca="false">IF($A41="",0,IF(COUNTIFS(Urlaub!$A$5:$A$604,$A41,Urlaub!$B$5:$B$604,"&lt;="&amp;MF$3,Urlaub!$C$5:$C$604,"&gt;="&amp;MF$3)&gt;0,1,0))</f>
        <v>0</v>
      </c>
      <c r="MG41" s="19" t="n">
        <f aca="false">IF($A41="",0,IF(COUNTIFS(Urlaub!$A$5:$A$604,$A41,Urlaub!$B$5:$B$604,"&lt;="&amp;MG$3,Urlaub!$C$5:$C$604,"&gt;="&amp;MG$3)&gt;0,1,0))</f>
        <v>0</v>
      </c>
      <c r="MH41" s="19" t="n">
        <f aca="false">IF($A41="",0,IF(COUNTIFS(Urlaub!$A$5:$A$604,$A41,Urlaub!$B$5:$B$604,"&lt;="&amp;MH$3,Urlaub!$C$5:$C$604,"&gt;="&amp;MH$3)&gt;0,1,0))</f>
        <v>0</v>
      </c>
      <c r="MI41" s="19" t="n">
        <f aca="false">IF($A41="",0,IF(COUNTIFS(Urlaub!$A$5:$A$604,$A41,Urlaub!$B$5:$B$604,"&lt;="&amp;MI$3,Urlaub!$C$5:$C$604,"&gt;="&amp;MI$3)&gt;0,1,0))</f>
        <v>0</v>
      </c>
      <c r="MJ41" s="19" t="n">
        <f aca="false">IF($A41="",0,IF(COUNTIFS(Urlaub!$A$5:$A$604,$A41,Urlaub!$B$5:$B$604,"&lt;="&amp;MJ$3,Urlaub!$C$5:$C$604,"&gt;="&amp;MJ$3)&gt;0,1,0))</f>
        <v>0</v>
      </c>
      <c r="MK41" s="19" t="n">
        <f aca="false">IF($A41="",0,IF(COUNTIFS(Urlaub!$A$5:$A$604,$A41,Urlaub!$B$5:$B$604,"&lt;="&amp;MK$3,Urlaub!$C$5:$C$604,"&gt;="&amp;MK$3)&gt;0,1,0))</f>
        <v>0</v>
      </c>
      <c r="ML41" s="19" t="n">
        <f aca="false">IF($A41="",0,IF(COUNTIFS(Urlaub!$A$5:$A$604,$A41,Urlaub!$B$5:$B$604,"&lt;="&amp;ML$3,Urlaub!$C$5:$C$604,"&gt;="&amp;ML$3)&gt;0,1,0))</f>
        <v>0</v>
      </c>
      <c r="MM41" s="19" t="n">
        <f aca="false">IF($A41="",0,IF(COUNTIFS(Urlaub!$A$5:$A$604,$A41,Urlaub!$B$5:$B$604,"&lt;="&amp;MM$3,Urlaub!$C$5:$C$604,"&gt;="&amp;MM$3)&gt;0,1,0))</f>
        <v>0</v>
      </c>
      <c r="MN41" s="19" t="n">
        <f aca="false">IF($A41="",0,IF(COUNTIFS(Urlaub!$A$5:$A$604,$A41,Urlaub!$B$5:$B$604,"&lt;="&amp;MN$3,Urlaub!$C$5:$C$604,"&gt;="&amp;MN$3)&gt;0,1,0))</f>
        <v>0</v>
      </c>
      <c r="MO41" s="19" t="n">
        <f aca="false">IF($A41="",0,IF(COUNTIFS(Urlaub!$A$5:$A$604,$A41,Urlaub!$B$5:$B$604,"&lt;="&amp;MO$3,Urlaub!$C$5:$C$604,"&gt;="&amp;MO$3)&gt;0,1,0))</f>
        <v>0</v>
      </c>
      <c r="MP41" s="19" t="n">
        <f aca="false">IF($A41="",0,IF(COUNTIFS(Urlaub!$A$5:$A$604,$A41,Urlaub!$B$5:$B$604,"&lt;="&amp;MP$3,Urlaub!$C$5:$C$604,"&gt;="&amp;MP$3)&gt;0,1,0))</f>
        <v>0</v>
      </c>
      <c r="MQ41" s="19" t="n">
        <f aca="false">IF($A41="",0,IF(COUNTIFS(Urlaub!$A$5:$A$604,$A41,Urlaub!$B$5:$B$604,"&lt;="&amp;MQ$3,Urlaub!$C$5:$C$604,"&gt;="&amp;MQ$3)&gt;0,1,0))</f>
        <v>0</v>
      </c>
      <c r="MR41" s="19" t="n">
        <f aca="false">IF($A41="",0,IF(COUNTIFS(Urlaub!$A$5:$A$604,$A41,Urlaub!$B$5:$B$604,"&lt;="&amp;MR$3,Urlaub!$C$5:$C$604,"&gt;="&amp;MR$3)&gt;0,1,0))</f>
        <v>0</v>
      </c>
      <c r="MS41" s="19" t="n">
        <f aca="false">IF($A41="",0,IF(COUNTIFS(Urlaub!$A$5:$A$604,$A41,Urlaub!$B$5:$B$604,"&lt;="&amp;MS$3,Urlaub!$C$5:$C$604,"&gt;="&amp;MS$3)&gt;0,1,0))</f>
        <v>0</v>
      </c>
      <c r="MT41" s="19" t="n">
        <f aca="false">IF($A41="",0,IF(COUNTIFS(Urlaub!$A$5:$A$604,$A41,Urlaub!$B$5:$B$604,"&lt;="&amp;MT$3,Urlaub!$C$5:$C$604,"&gt;="&amp;MT$3)&gt;0,1,0))</f>
        <v>0</v>
      </c>
      <c r="MU41" s="19" t="n">
        <f aca="false">IF($A41="",0,IF(COUNTIFS(Urlaub!$A$5:$A$604,$A41,Urlaub!$B$5:$B$604,"&lt;="&amp;MU$3,Urlaub!$C$5:$C$604,"&gt;="&amp;MU$3)&gt;0,1,0))</f>
        <v>0</v>
      </c>
      <c r="MV41" s="19" t="n">
        <f aca="false">IF($A41="",0,IF(COUNTIFS(Urlaub!$A$5:$A$604,$A41,Urlaub!$B$5:$B$604,"&lt;="&amp;MV$3,Urlaub!$C$5:$C$604,"&gt;="&amp;MV$3)&gt;0,1,0))</f>
        <v>0</v>
      </c>
      <c r="MW41" s="19" t="n">
        <f aca="false">IF($A41="",0,IF(COUNTIFS(Urlaub!$A$5:$A$604,$A41,Urlaub!$B$5:$B$604,"&lt;="&amp;MW$3,Urlaub!$C$5:$C$604,"&gt;="&amp;MW$3)&gt;0,1,0))</f>
        <v>0</v>
      </c>
      <c r="MX41" s="19" t="n">
        <f aca="false">IF($A41="",0,IF(COUNTIFS(Urlaub!$A$5:$A$604,$A41,Urlaub!$B$5:$B$604,"&lt;="&amp;MX$3,Urlaub!$C$5:$C$604,"&gt;="&amp;MX$3)&gt;0,1,0))</f>
        <v>0</v>
      </c>
      <c r="MY41" s="19" t="n">
        <f aca="false">IF($A41="",0,IF(COUNTIFS(Urlaub!$A$5:$A$604,$A41,Urlaub!$B$5:$B$604,"&lt;="&amp;MY$3,Urlaub!$C$5:$C$604,"&gt;="&amp;MY$3)&gt;0,1,0))</f>
        <v>0</v>
      </c>
      <c r="MZ41" s="19" t="n">
        <f aca="false">IF($A41="",0,IF(COUNTIFS(Urlaub!$A$5:$A$604,$A41,Urlaub!$B$5:$B$604,"&lt;="&amp;MZ$3,Urlaub!$C$5:$C$604,"&gt;="&amp;MZ$3)&gt;0,1,0))</f>
        <v>0</v>
      </c>
      <c r="NA41" s="19" t="n">
        <f aca="false">IF($A41="",0,IF(COUNTIFS(Urlaub!$A$5:$A$604,$A41,Urlaub!$B$5:$B$604,"&lt;="&amp;NA$3,Urlaub!$C$5:$C$604,"&gt;="&amp;NA$3)&gt;0,1,0))</f>
        <v>0</v>
      </c>
      <c r="NB41" s="19" t="n">
        <f aca="false">IF($A41="",0,IF(COUNTIFS(Urlaub!$A$5:$A$604,$A41,Urlaub!$B$5:$B$604,"&lt;="&amp;NB$3,Urlaub!$C$5:$C$604,"&gt;="&amp;NB$3)&gt;0,1,0))</f>
        <v>0</v>
      </c>
      <c r="NC41" s="19" t="n">
        <f aca="false">IF($A41="",0,IF(COUNTIFS(Urlaub!$A$5:$A$604,$A41,Urlaub!$B$5:$B$604,"&lt;="&amp;NC$3,Urlaub!$C$5:$C$604,"&gt;="&amp;NC$3)&gt;0,1,0))</f>
        <v>0</v>
      </c>
      <c r="ND41" s="19" t="n">
        <f aca="false">IF($A41="",0,IF(COUNTIFS(Urlaub!$A$5:$A$604,$A41,Urlaub!$B$5:$B$604,"&lt;="&amp;ND$3,Urlaub!$C$5:$C$604,"&gt;="&amp;ND$3)&gt;0,1,0))</f>
        <v>0</v>
      </c>
      <c r="NE41" s="19" t="n">
        <f aca="false">IF($A41="",0,IF(COUNTIFS(Urlaub!$A$5:$A$604,$A41,Urlaub!$B$5:$B$604,"&lt;="&amp;NE$3,Urlaub!$C$5:$C$604,"&gt;="&amp;NE$3)&gt;0,1,0))</f>
        <v>0</v>
      </c>
      <c r="NF41" s="19" t="n">
        <f aca="false">IF($A41="",0,IF(COUNTIFS(Urlaub!$A$5:$A$604,$A41,Urlaub!$B$5:$B$604,"&lt;="&amp;NF$3,Urlaub!$C$5:$C$604,"&gt;="&amp;NF$3)&gt;0,1,0))</f>
        <v>0</v>
      </c>
      <c r="NG41" s="19" t="n">
        <f aca="false">IF($A41="",0,IF(COUNTIFS(Urlaub!$A$5:$A$604,$A41,Urlaub!$B$5:$B$604,"&lt;="&amp;NG$3,Urlaub!$C$5:$C$604,"&gt;="&amp;NG$3)&gt;0,1,0))</f>
        <v>0</v>
      </c>
      <c r="NH41" s="19" t="n">
        <f aca="false">IF($A41="",0,IF(COUNTIFS(Urlaub!$A$5:$A$604,$A41,Urlaub!$B$5:$B$604,"&lt;="&amp;NH$3,Urlaub!$C$5:$C$604,"&gt;="&amp;NH$3)&gt;0,1,0))</f>
        <v>0</v>
      </c>
    </row>
    <row r="42" customFormat="false" ht="15" hidden="false" customHeight="false" outlineLevel="0" collapsed="false">
      <c r="A42" s="5" t="str">
        <f aca="false">IF(Team!A42="","",Team!A42)</f>
        <v/>
      </c>
      <c r="B42" s="8" t="str">
        <f aca="false">IF(Team!B42="","",Team!B42)</f>
        <v/>
      </c>
      <c r="C42" s="8" t="str">
        <f aca="false">IF(Team!C42="","",Team!C42)</f>
        <v/>
      </c>
      <c r="D42" s="8" t="str">
        <f aca="false">IF(Team!D42="","",Team!D42)</f>
        <v/>
      </c>
      <c r="E42" s="8" t="str">
        <f aca="false">IF(Team!E42="","",Team!E42)</f>
        <v/>
      </c>
      <c r="F42" s="8" t="str">
        <f aca="false">IF(Team!F42="","",Team!F42)</f>
        <v/>
      </c>
      <c r="G42" s="19" t="n">
        <f aca="false">IF($A42="",0,IF(COUNTIFS(Urlaub!$A$5:$A$604,$A42,Urlaub!$B$5:$B$604,"&lt;="&amp;G$3,Urlaub!$C$5:$C$604,"&gt;="&amp;G$3)&gt;0,1,0))</f>
        <v>0</v>
      </c>
      <c r="H42" s="19" t="n">
        <f aca="false">IF($A42="",0,IF(COUNTIFS(Urlaub!$A$5:$A$604,$A42,Urlaub!$B$5:$B$604,"&lt;="&amp;H$3,Urlaub!$C$5:$C$604,"&gt;="&amp;H$3)&gt;0,1,0))</f>
        <v>0</v>
      </c>
      <c r="I42" s="19" t="n">
        <f aca="false">IF($A42="",0,IF(COUNTIFS(Urlaub!$A$5:$A$604,$A42,Urlaub!$B$5:$B$604,"&lt;="&amp;I$3,Urlaub!$C$5:$C$604,"&gt;="&amp;I$3)&gt;0,1,0))</f>
        <v>0</v>
      </c>
      <c r="J42" s="19" t="n">
        <f aca="false">IF($A42="",0,IF(COUNTIFS(Urlaub!$A$5:$A$604,$A42,Urlaub!$B$5:$B$604,"&lt;="&amp;J$3,Urlaub!$C$5:$C$604,"&gt;="&amp;J$3)&gt;0,1,0))</f>
        <v>0</v>
      </c>
      <c r="K42" s="19" t="n">
        <f aca="false">IF($A42="",0,IF(COUNTIFS(Urlaub!$A$5:$A$604,$A42,Urlaub!$B$5:$B$604,"&lt;="&amp;K$3,Urlaub!$C$5:$C$604,"&gt;="&amp;K$3)&gt;0,1,0))</f>
        <v>0</v>
      </c>
      <c r="L42" s="19" t="n">
        <f aca="false">IF($A42="",0,IF(COUNTIFS(Urlaub!$A$5:$A$604,$A42,Urlaub!$B$5:$B$604,"&lt;="&amp;L$3,Urlaub!$C$5:$C$604,"&gt;="&amp;L$3)&gt;0,1,0))</f>
        <v>0</v>
      </c>
      <c r="M42" s="19" t="n">
        <f aca="false">IF($A42="",0,IF(COUNTIFS(Urlaub!$A$5:$A$604,$A42,Urlaub!$B$5:$B$604,"&lt;="&amp;M$3,Urlaub!$C$5:$C$604,"&gt;="&amp;M$3)&gt;0,1,0))</f>
        <v>0</v>
      </c>
      <c r="N42" s="19" t="n">
        <f aca="false">IF($A42="",0,IF(COUNTIFS(Urlaub!$A$5:$A$604,$A42,Urlaub!$B$5:$B$604,"&lt;="&amp;N$3,Urlaub!$C$5:$C$604,"&gt;="&amp;N$3)&gt;0,1,0))</f>
        <v>0</v>
      </c>
      <c r="O42" s="19" t="n">
        <f aca="false">IF($A42="",0,IF(COUNTIFS(Urlaub!$A$5:$A$604,$A42,Urlaub!$B$5:$B$604,"&lt;="&amp;O$3,Urlaub!$C$5:$C$604,"&gt;="&amp;O$3)&gt;0,1,0))</f>
        <v>0</v>
      </c>
      <c r="P42" s="19" t="n">
        <f aca="false">IF($A42="",0,IF(COUNTIFS(Urlaub!$A$5:$A$604,$A42,Urlaub!$B$5:$B$604,"&lt;="&amp;P$3,Urlaub!$C$5:$C$604,"&gt;="&amp;P$3)&gt;0,1,0))</f>
        <v>0</v>
      </c>
      <c r="Q42" s="19" t="n">
        <f aca="false">IF($A42="",0,IF(COUNTIFS(Urlaub!$A$5:$A$604,$A42,Urlaub!$B$5:$B$604,"&lt;="&amp;Q$3,Urlaub!$C$5:$C$604,"&gt;="&amp;Q$3)&gt;0,1,0))</f>
        <v>0</v>
      </c>
      <c r="R42" s="19" t="n">
        <f aca="false">IF($A42="",0,IF(COUNTIFS(Urlaub!$A$5:$A$604,$A42,Urlaub!$B$5:$B$604,"&lt;="&amp;R$3,Urlaub!$C$5:$C$604,"&gt;="&amp;R$3)&gt;0,1,0))</f>
        <v>0</v>
      </c>
      <c r="S42" s="19" t="n">
        <f aca="false">IF($A42="",0,IF(COUNTIFS(Urlaub!$A$5:$A$604,$A42,Urlaub!$B$5:$B$604,"&lt;="&amp;S$3,Urlaub!$C$5:$C$604,"&gt;="&amp;S$3)&gt;0,1,0))</f>
        <v>0</v>
      </c>
      <c r="T42" s="19" t="n">
        <f aca="false">IF($A42="",0,IF(COUNTIFS(Urlaub!$A$5:$A$604,$A42,Urlaub!$B$5:$B$604,"&lt;="&amp;T$3,Urlaub!$C$5:$C$604,"&gt;="&amp;T$3)&gt;0,1,0))</f>
        <v>0</v>
      </c>
      <c r="U42" s="19" t="n">
        <f aca="false">IF($A42="",0,IF(COUNTIFS(Urlaub!$A$5:$A$604,$A42,Urlaub!$B$5:$B$604,"&lt;="&amp;U$3,Urlaub!$C$5:$C$604,"&gt;="&amp;U$3)&gt;0,1,0))</f>
        <v>0</v>
      </c>
      <c r="V42" s="19" t="n">
        <f aca="false">IF($A42="",0,IF(COUNTIFS(Urlaub!$A$5:$A$604,$A42,Urlaub!$B$5:$B$604,"&lt;="&amp;V$3,Urlaub!$C$5:$C$604,"&gt;="&amp;V$3)&gt;0,1,0))</f>
        <v>0</v>
      </c>
      <c r="W42" s="19" t="n">
        <f aca="false">IF($A42="",0,IF(COUNTIFS(Urlaub!$A$5:$A$604,$A42,Urlaub!$B$5:$B$604,"&lt;="&amp;W$3,Urlaub!$C$5:$C$604,"&gt;="&amp;W$3)&gt;0,1,0))</f>
        <v>0</v>
      </c>
      <c r="X42" s="19" t="n">
        <f aca="false">IF($A42="",0,IF(COUNTIFS(Urlaub!$A$5:$A$604,$A42,Urlaub!$B$5:$B$604,"&lt;="&amp;X$3,Urlaub!$C$5:$C$604,"&gt;="&amp;X$3)&gt;0,1,0))</f>
        <v>0</v>
      </c>
      <c r="Y42" s="19" t="n">
        <f aca="false">IF($A42="",0,IF(COUNTIFS(Urlaub!$A$5:$A$604,$A42,Urlaub!$B$5:$B$604,"&lt;="&amp;Y$3,Urlaub!$C$5:$C$604,"&gt;="&amp;Y$3)&gt;0,1,0))</f>
        <v>0</v>
      </c>
      <c r="Z42" s="19" t="n">
        <f aca="false">IF($A42="",0,IF(COUNTIFS(Urlaub!$A$5:$A$604,$A42,Urlaub!$B$5:$B$604,"&lt;="&amp;Z$3,Urlaub!$C$5:$C$604,"&gt;="&amp;Z$3)&gt;0,1,0))</f>
        <v>0</v>
      </c>
      <c r="AA42" s="19" t="n">
        <f aca="false">IF($A42="",0,IF(COUNTIFS(Urlaub!$A$5:$A$604,$A42,Urlaub!$B$5:$B$604,"&lt;="&amp;AA$3,Urlaub!$C$5:$C$604,"&gt;="&amp;AA$3)&gt;0,1,0))</f>
        <v>0</v>
      </c>
      <c r="AB42" s="19" t="n">
        <f aca="false">IF($A42="",0,IF(COUNTIFS(Urlaub!$A$5:$A$604,$A42,Urlaub!$B$5:$B$604,"&lt;="&amp;AB$3,Urlaub!$C$5:$C$604,"&gt;="&amp;AB$3)&gt;0,1,0))</f>
        <v>0</v>
      </c>
      <c r="AC42" s="19" t="n">
        <f aca="false">IF($A42="",0,IF(COUNTIFS(Urlaub!$A$5:$A$604,$A42,Urlaub!$B$5:$B$604,"&lt;="&amp;AC$3,Urlaub!$C$5:$C$604,"&gt;="&amp;AC$3)&gt;0,1,0))</f>
        <v>0</v>
      </c>
      <c r="AD42" s="19" t="n">
        <f aca="false">IF($A42="",0,IF(COUNTIFS(Urlaub!$A$5:$A$604,$A42,Urlaub!$B$5:$B$604,"&lt;="&amp;AD$3,Urlaub!$C$5:$C$604,"&gt;="&amp;AD$3)&gt;0,1,0))</f>
        <v>0</v>
      </c>
      <c r="AE42" s="19" t="n">
        <f aca="false">IF($A42="",0,IF(COUNTIFS(Urlaub!$A$5:$A$604,$A42,Urlaub!$B$5:$B$604,"&lt;="&amp;AE$3,Urlaub!$C$5:$C$604,"&gt;="&amp;AE$3)&gt;0,1,0))</f>
        <v>0</v>
      </c>
      <c r="AF42" s="19" t="n">
        <f aca="false">IF($A42="",0,IF(COUNTIFS(Urlaub!$A$5:$A$604,$A42,Urlaub!$B$5:$B$604,"&lt;="&amp;AF$3,Urlaub!$C$5:$C$604,"&gt;="&amp;AF$3)&gt;0,1,0))</f>
        <v>0</v>
      </c>
      <c r="AG42" s="19" t="n">
        <f aca="false">IF($A42="",0,IF(COUNTIFS(Urlaub!$A$5:$A$604,$A42,Urlaub!$B$5:$B$604,"&lt;="&amp;AG$3,Urlaub!$C$5:$C$604,"&gt;="&amp;AG$3)&gt;0,1,0))</f>
        <v>0</v>
      </c>
      <c r="AH42" s="19" t="n">
        <f aca="false">IF($A42="",0,IF(COUNTIFS(Urlaub!$A$5:$A$604,$A42,Urlaub!$B$5:$B$604,"&lt;="&amp;AH$3,Urlaub!$C$5:$C$604,"&gt;="&amp;AH$3)&gt;0,1,0))</f>
        <v>0</v>
      </c>
      <c r="AI42" s="19" t="n">
        <f aca="false">IF($A42="",0,IF(COUNTIFS(Urlaub!$A$5:$A$604,$A42,Urlaub!$B$5:$B$604,"&lt;="&amp;AI$3,Urlaub!$C$5:$C$604,"&gt;="&amp;AI$3)&gt;0,1,0))</f>
        <v>0</v>
      </c>
      <c r="AJ42" s="19" t="n">
        <f aca="false">IF($A42="",0,IF(COUNTIFS(Urlaub!$A$5:$A$604,$A42,Urlaub!$B$5:$B$604,"&lt;="&amp;AJ$3,Urlaub!$C$5:$C$604,"&gt;="&amp;AJ$3)&gt;0,1,0))</f>
        <v>0</v>
      </c>
      <c r="AK42" s="19" t="n">
        <f aca="false">IF($A42="",0,IF(COUNTIFS(Urlaub!$A$5:$A$604,$A42,Urlaub!$B$5:$B$604,"&lt;="&amp;AK$3,Urlaub!$C$5:$C$604,"&gt;="&amp;AK$3)&gt;0,1,0))</f>
        <v>0</v>
      </c>
      <c r="AL42" s="19" t="n">
        <f aca="false">IF($A42="",0,IF(COUNTIFS(Urlaub!$A$5:$A$604,$A42,Urlaub!$B$5:$B$604,"&lt;="&amp;AL$3,Urlaub!$C$5:$C$604,"&gt;="&amp;AL$3)&gt;0,1,0))</f>
        <v>0</v>
      </c>
      <c r="AM42" s="19" t="n">
        <f aca="false">IF($A42="",0,IF(COUNTIFS(Urlaub!$A$5:$A$604,$A42,Urlaub!$B$5:$B$604,"&lt;="&amp;AM$3,Urlaub!$C$5:$C$604,"&gt;="&amp;AM$3)&gt;0,1,0))</f>
        <v>0</v>
      </c>
      <c r="AN42" s="19" t="n">
        <f aca="false">IF($A42="",0,IF(COUNTIFS(Urlaub!$A$5:$A$604,$A42,Urlaub!$B$5:$B$604,"&lt;="&amp;AN$3,Urlaub!$C$5:$C$604,"&gt;="&amp;AN$3)&gt;0,1,0))</f>
        <v>0</v>
      </c>
      <c r="AO42" s="19" t="n">
        <f aca="false">IF($A42="",0,IF(COUNTIFS(Urlaub!$A$5:$A$604,$A42,Urlaub!$B$5:$B$604,"&lt;="&amp;AO$3,Urlaub!$C$5:$C$604,"&gt;="&amp;AO$3)&gt;0,1,0))</f>
        <v>0</v>
      </c>
      <c r="AP42" s="19" t="n">
        <f aca="false">IF($A42="",0,IF(COUNTIFS(Urlaub!$A$5:$A$604,$A42,Urlaub!$B$5:$B$604,"&lt;="&amp;AP$3,Urlaub!$C$5:$C$604,"&gt;="&amp;AP$3)&gt;0,1,0))</f>
        <v>0</v>
      </c>
      <c r="AQ42" s="19" t="n">
        <f aca="false">IF($A42="",0,IF(COUNTIFS(Urlaub!$A$5:$A$604,$A42,Urlaub!$B$5:$B$604,"&lt;="&amp;AQ$3,Urlaub!$C$5:$C$604,"&gt;="&amp;AQ$3)&gt;0,1,0))</f>
        <v>0</v>
      </c>
      <c r="AR42" s="19" t="n">
        <f aca="false">IF($A42="",0,IF(COUNTIFS(Urlaub!$A$5:$A$604,$A42,Urlaub!$B$5:$B$604,"&lt;="&amp;AR$3,Urlaub!$C$5:$C$604,"&gt;="&amp;AR$3)&gt;0,1,0))</f>
        <v>0</v>
      </c>
      <c r="AS42" s="19" t="n">
        <f aca="false">IF($A42="",0,IF(COUNTIFS(Urlaub!$A$5:$A$604,$A42,Urlaub!$B$5:$B$604,"&lt;="&amp;AS$3,Urlaub!$C$5:$C$604,"&gt;="&amp;AS$3)&gt;0,1,0))</f>
        <v>0</v>
      </c>
      <c r="AT42" s="19" t="n">
        <f aca="false">IF($A42="",0,IF(COUNTIFS(Urlaub!$A$5:$A$604,$A42,Urlaub!$B$5:$B$604,"&lt;="&amp;AT$3,Urlaub!$C$5:$C$604,"&gt;="&amp;AT$3)&gt;0,1,0))</f>
        <v>0</v>
      </c>
      <c r="AU42" s="19" t="n">
        <f aca="false">IF($A42="",0,IF(COUNTIFS(Urlaub!$A$5:$A$604,$A42,Urlaub!$B$5:$B$604,"&lt;="&amp;AU$3,Urlaub!$C$5:$C$604,"&gt;="&amp;AU$3)&gt;0,1,0))</f>
        <v>0</v>
      </c>
      <c r="AV42" s="19" t="n">
        <f aca="false">IF($A42="",0,IF(COUNTIFS(Urlaub!$A$5:$A$604,$A42,Urlaub!$B$5:$B$604,"&lt;="&amp;AV$3,Urlaub!$C$5:$C$604,"&gt;="&amp;AV$3)&gt;0,1,0))</f>
        <v>0</v>
      </c>
      <c r="AW42" s="19" t="n">
        <f aca="false">IF($A42="",0,IF(COUNTIFS(Urlaub!$A$5:$A$604,$A42,Urlaub!$B$5:$B$604,"&lt;="&amp;AW$3,Urlaub!$C$5:$C$604,"&gt;="&amp;AW$3)&gt;0,1,0))</f>
        <v>0</v>
      </c>
      <c r="AX42" s="19" t="n">
        <f aca="false">IF($A42="",0,IF(COUNTIFS(Urlaub!$A$5:$A$604,$A42,Urlaub!$B$5:$B$604,"&lt;="&amp;AX$3,Urlaub!$C$5:$C$604,"&gt;="&amp;AX$3)&gt;0,1,0))</f>
        <v>0</v>
      </c>
      <c r="AY42" s="19" t="n">
        <f aca="false">IF($A42="",0,IF(COUNTIFS(Urlaub!$A$5:$A$604,$A42,Urlaub!$B$5:$B$604,"&lt;="&amp;AY$3,Urlaub!$C$5:$C$604,"&gt;="&amp;AY$3)&gt;0,1,0))</f>
        <v>0</v>
      </c>
      <c r="AZ42" s="19" t="n">
        <f aca="false">IF($A42="",0,IF(COUNTIFS(Urlaub!$A$5:$A$604,$A42,Urlaub!$B$5:$B$604,"&lt;="&amp;AZ$3,Urlaub!$C$5:$C$604,"&gt;="&amp;AZ$3)&gt;0,1,0))</f>
        <v>0</v>
      </c>
      <c r="BA42" s="19" t="n">
        <f aca="false">IF($A42="",0,IF(COUNTIFS(Urlaub!$A$5:$A$604,$A42,Urlaub!$B$5:$B$604,"&lt;="&amp;BA$3,Urlaub!$C$5:$C$604,"&gt;="&amp;BA$3)&gt;0,1,0))</f>
        <v>0</v>
      </c>
      <c r="BB42" s="19" t="n">
        <f aca="false">IF($A42="",0,IF(COUNTIFS(Urlaub!$A$5:$A$604,$A42,Urlaub!$B$5:$B$604,"&lt;="&amp;BB$3,Urlaub!$C$5:$C$604,"&gt;="&amp;BB$3)&gt;0,1,0))</f>
        <v>0</v>
      </c>
      <c r="BC42" s="19" t="n">
        <f aca="false">IF($A42="",0,IF(COUNTIFS(Urlaub!$A$5:$A$604,$A42,Urlaub!$B$5:$B$604,"&lt;="&amp;BC$3,Urlaub!$C$5:$C$604,"&gt;="&amp;BC$3)&gt;0,1,0))</f>
        <v>0</v>
      </c>
      <c r="BD42" s="19" t="n">
        <f aca="false">IF($A42="",0,IF(COUNTIFS(Urlaub!$A$5:$A$604,$A42,Urlaub!$B$5:$B$604,"&lt;="&amp;BD$3,Urlaub!$C$5:$C$604,"&gt;="&amp;BD$3)&gt;0,1,0))</f>
        <v>0</v>
      </c>
      <c r="BE42" s="19" t="n">
        <f aca="false">IF($A42="",0,IF(COUNTIFS(Urlaub!$A$5:$A$604,$A42,Urlaub!$B$5:$B$604,"&lt;="&amp;BE$3,Urlaub!$C$5:$C$604,"&gt;="&amp;BE$3)&gt;0,1,0))</f>
        <v>0</v>
      </c>
      <c r="BF42" s="19" t="n">
        <f aca="false">IF($A42="",0,IF(COUNTIFS(Urlaub!$A$5:$A$604,$A42,Urlaub!$B$5:$B$604,"&lt;="&amp;BF$3,Urlaub!$C$5:$C$604,"&gt;="&amp;BF$3)&gt;0,1,0))</f>
        <v>0</v>
      </c>
      <c r="BG42" s="19" t="n">
        <f aca="false">IF($A42="",0,IF(COUNTIFS(Urlaub!$A$5:$A$604,$A42,Urlaub!$B$5:$B$604,"&lt;="&amp;BG$3,Urlaub!$C$5:$C$604,"&gt;="&amp;BG$3)&gt;0,1,0))</f>
        <v>0</v>
      </c>
      <c r="BH42" s="19" t="n">
        <f aca="false">IF($A42="",0,IF(COUNTIFS(Urlaub!$A$5:$A$604,$A42,Urlaub!$B$5:$B$604,"&lt;="&amp;BH$3,Urlaub!$C$5:$C$604,"&gt;="&amp;BH$3)&gt;0,1,0))</f>
        <v>0</v>
      </c>
      <c r="BI42" s="19" t="n">
        <f aca="false">IF($A42="",0,IF(COUNTIFS(Urlaub!$A$5:$A$604,$A42,Urlaub!$B$5:$B$604,"&lt;="&amp;BI$3,Urlaub!$C$5:$C$604,"&gt;="&amp;BI$3)&gt;0,1,0))</f>
        <v>0</v>
      </c>
      <c r="BJ42" s="19" t="n">
        <f aca="false">IF($A42="",0,IF(COUNTIFS(Urlaub!$A$5:$A$604,$A42,Urlaub!$B$5:$B$604,"&lt;="&amp;BJ$3,Urlaub!$C$5:$C$604,"&gt;="&amp;BJ$3)&gt;0,1,0))</f>
        <v>0</v>
      </c>
      <c r="BK42" s="19" t="n">
        <f aca="false">IF($A42="",0,IF(COUNTIFS(Urlaub!$A$5:$A$604,$A42,Urlaub!$B$5:$B$604,"&lt;="&amp;BK$3,Urlaub!$C$5:$C$604,"&gt;="&amp;BK$3)&gt;0,1,0))</f>
        <v>0</v>
      </c>
      <c r="BL42" s="19" t="n">
        <f aca="false">IF($A42="",0,IF(COUNTIFS(Urlaub!$A$5:$A$604,$A42,Urlaub!$B$5:$B$604,"&lt;="&amp;BL$3,Urlaub!$C$5:$C$604,"&gt;="&amp;BL$3)&gt;0,1,0))</f>
        <v>0</v>
      </c>
      <c r="BM42" s="19" t="n">
        <f aca="false">IF($A42="",0,IF(COUNTIFS(Urlaub!$A$5:$A$604,$A42,Urlaub!$B$5:$B$604,"&lt;="&amp;BM$3,Urlaub!$C$5:$C$604,"&gt;="&amp;BM$3)&gt;0,1,0))</f>
        <v>0</v>
      </c>
      <c r="BN42" s="19" t="n">
        <f aca="false">IF($A42="",0,IF(COUNTIFS(Urlaub!$A$5:$A$604,$A42,Urlaub!$B$5:$B$604,"&lt;="&amp;BN$3,Urlaub!$C$5:$C$604,"&gt;="&amp;BN$3)&gt;0,1,0))</f>
        <v>0</v>
      </c>
      <c r="BO42" s="19" t="n">
        <f aca="false">IF($A42="",0,IF(COUNTIFS(Urlaub!$A$5:$A$604,$A42,Urlaub!$B$5:$B$604,"&lt;="&amp;BO$3,Urlaub!$C$5:$C$604,"&gt;="&amp;BO$3)&gt;0,1,0))</f>
        <v>0</v>
      </c>
      <c r="BP42" s="19" t="n">
        <f aca="false">IF($A42="",0,IF(COUNTIFS(Urlaub!$A$5:$A$604,$A42,Urlaub!$B$5:$B$604,"&lt;="&amp;BP$3,Urlaub!$C$5:$C$604,"&gt;="&amp;BP$3)&gt;0,1,0))</f>
        <v>0</v>
      </c>
      <c r="BQ42" s="19" t="n">
        <f aca="false">IF($A42="",0,IF(COUNTIFS(Urlaub!$A$5:$A$604,$A42,Urlaub!$B$5:$B$604,"&lt;="&amp;BQ$3,Urlaub!$C$5:$C$604,"&gt;="&amp;BQ$3)&gt;0,1,0))</f>
        <v>0</v>
      </c>
      <c r="BR42" s="19" t="n">
        <f aca="false">IF($A42="",0,IF(COUNTIFS(Urlaub!$A$5:$A$604,$A42,Urlaub!$B$5:$B$604,"&lt;="&amp;BR$3,Urlaub!$C$5:$C$604,"&gt;="&amp;BR$3)&gt;0,1,0))</f>
        <v>0</v>
      </c>
      <c r="BS42" s="19" t="n">
        <f aca="false">IF($A42="",0,IF(COUNTIFS(Urlaub!$A$5:$A$604,$A42,Urlaub!$B$5:$B$604,"&lt;="&amp;BS$3,Urlaub!$C$5:$C$604,"&gt;="&amp;BS$3)&gt;0,1,0))</f>
        <v>0</v>
      </c>
      <c r="BT42" s="19" t="n">
        <f aca="false">IF($A42="",0,IF(COUNTIFS(Urlaub!$A$5:$A$604,$A42,Urlaub!$B$5:$B$604,"&lt;="&amp;BT$3,Urlaub!$C$5:$C$604,"&gt;="&amp;BT$3)&gt;0,1,0))</f>
        <v>0</v>
      </c>
      <c r="BU42" s="19" t="n">
        <f aca="false">IF($A42="",0,IF(COUNTIFS(Urlaub!$A$5:$A$604,$A42,Urlaub!$B$5:$B$604,"&lt;="&amp;BU$3,Urlaub!$C$5:$C$604,"&gt;="&amp;BU$3)&gt;0,1,0))</f>
        <v>0</v>
      </c>
      <c r="BV42" s="19" t="n">
        <f aca="false">IF($A42="",0,IF(COUNTIFS(Urlaub!$A$5:$A$604,$A42,Urlaub!$B$5:$B$604,"&lt;="&amp;BV$3,Urlaub!$C$5:$C$604,"&gt;="&amp;BV$3)&gt;0,1,0))</f>
        <v>0</v>
      </c>
      <c r="BW42" s="19" t="n">
        <f aca="false">IF($A42="",0,IF(COUNTIFS(Urlaub!$A$5:$A$604,$A42,Urlaub!$B$5:$B$604,"&lt;="&amp;BW$3,Urlaub!$C$5:$C$604,"&gt;="&amp;BW$3)&gt;0,1,0))</f>
        <v>0</v>
      </c>
      <c r="BX42" s="19" t="n">
        <f aca="false">IF($A42="",0,IF(COUNTIFS(Urlaub!$A$5:$A$604,$A42,Urlaub!$B$5:$B$604,"&lt;="&amp;BX$3,Urlaub!$C$5:$C$604,"&gt;="&amp;BX$3)&gt;0,1,0))</f>
        <v>0</v>
      </c>
      <c r="BY42" s="19" t="n">
        <f aca="false">IF($A42="",0,IF(COUNTIFS(Urlaub!$A$5:$A$604,$A42,Urlaub!$B$5:$B$604,"&lt;="&amp;BY$3,Urlaub!$C$5:$C$604,"&gt;="&amp;BY$3)&gt;0,1,0))</f>
        <v>0</v>
      </c>
      <c r="BZ42" s="19" t="n">
        <f aca="false">IF($A42="",0,IF(COUNTIFS(Urlaub!$A$5:$A$604,$A42,Urlaub!$B$5:$B$604,"&lt;="&amp;BZ$3,Urlaub!$C$5:$C$604,"&gt;="&amp;BZ$3)&gt;0,1,0))</f>
        <v>0</v>
      </c>
      <c r="CA42" s="19" t="n">
        <f aca="false">IF($A42="",0,IF(COUNTIFS(Urlaub!$A$5:$A$604,$A42,Urlaub!$B$5:$B$604,"&lt;="&amp;CA$3,Urlaub!$C$5:$C$604,"&gt;="&amp;CA$3)&gt;0,1,0))</f>
        <v>0</v>
      </c>
      <c r="CB42" s="19" t="n">
        <f aca="false">IF($A42="",0,IF(COUNTIFS(Urlaub!$A$5:$A$604,$A42,Urlaub!$B$5:$B$604,"&lt;="&amp;CB$3,Urlaub!$C$5:$C$604,"&gt;="&amp;CB$3)&gt;0,1,0))</f>
        <v>0</v>
      </c>
      <c r="CC42" s="19" t="n">
        <f aca="false">IF($A42="",0,IF(COUNTIFS(Urlaub!$A$5:$A$604,$A42,Urlaub!$B$5:$B$604,"&lt;="&amp;CC$3,Urlaub!$C$5:$C$604,"&gt;="&amp;CC$3)&gt;0,1,0))</f>
        <v>0</v>
      </c>
      <c r="CD42" s="19" t="n">
        <f aca="false">IF($A42="",0,IF(COUNTIFS(Urlaub!$A$5:$A$604,$A42,Urlaub!$B$5:$B$604,"&lt;="&amp;CD$3,Urlaub!$C$5:$C$604,"&gt;="&amp;CD$3)&gt;0,1,0))</f>
        <v>0</v>
      </c>
      <c r="CE42" s="19" t="n">
        <f aca="false">IF($A42="",0,IF(COUNTIFS(Urlaub!$A$5:$A$604,$A42,Urlaub!$B$5:$B$604,"&lt;="&amp;CE$3,Urlaub!$C$5:$C$604,"&gt;="&amp;CE$3)&gt;0,1,0))</f>
        <v>0</v>
      </c>
      <c r="CF42" s="19" t="n">
        <f aca="false">IF($A42="",0,IF(COUNTIFS(Urlaub!$A$5:$A$604,$A42,Urlaub!$B$5:$B$604,"&lt;="&amp;CF$3,Urlaub!$C$5:$C$604,"&gt;="&amp;CF$3)&gt;0,1,0))</f>
        <v>0</v>
      </c>
      <c r="CG42" s="19" t="n">
        <f aca="false">IF($A42="",0,IF(COUNTIFS(Urlaub!$A$5:$A$604,$A42,Urlaub!$B$5:$B$604,"&lt;="&amp;CG$3,Urlaub!$C$5:$C$604,"&gt;="&amp;CG$3)&gt;0,1,0))</f>
        <v>0</v>
      </c>
      <c r="CH42" s="19" t="n">
        <f aca="false">IF($A42="",0,IF(COUNTIFS(Urlaub!$A$5:$A$604,$A42,Urlaub!$B$5:$B$604,"&lt;="&amp;CH$3,Urlaub!$C$5:$C$604,"&gt;="&amp;CH$3)&gt;0,1,0))</f>
        <v>0</v>
      </c>
      <c r="CI42" s="19" t="n">
        <f aca="false">IF($A42="",0,IF(COUNTIFS(Urlaub!$A$5:$A$604,$A42,Urlaub!$B$5:$B$604,"&lt;="&amp;CI$3,Urlaub!$C$5:$C$604,"&gt;="&amp;CI$3)&gt;0,1,0))</f>
        <v>0</v>
      </c>
      <c r="CJ42" s="19" t="n">
        <f aca="false">IF($A42="",0,IF(COUNTIFS(Urlaub!$A$5:$A$604,$A42,Urlaub!$B$5:$B$604,"&lt;="&amp;CJ$3,Urlaub!$C$5:$C$604,"&gt;="&amp;CJ$3)&gt;0,1,0))</f>
        <v>0</v>
      </c>
      <c r="CK42" s="19" t="n">
        <f aca="false">IF($A42="",0,IF(COUNTIFS(Urlaub!$A$5:$A$604,$A42,Urlaub!$B$5:$B$604,"&lt;="&amp;CK$3,Urlaub!$C$5:$C$604,"&gt;="&amp;CK$3)&gt;0,1,0))</f>
        <v>0</v>
      </c>
      <c r="CL42" s="19" t="n">
        <f aca="false">IF($A42="",0,IF(COUNTIFS(Urlaub!$A$5:$A$604,$A42,Urlaub!$B$5:$B$604,"&lt;="&amp;CL$3,Urlaub!$C$5:$C$604,"&gt;="&amp;CL$3)&gt;0,1,0))</f>
        <v>0</v>
      </c>
      <c r="CM42" s="19" t="n">
        <f aca="false">IF($A42="",0,IF(COUNTIFS(Urlaub!$A$5:$A$604,$A42,Urlaub!$B$5:$B$604,"&lt;="&amp;CM$3,Urlaub!$C$5:$C$604,"&gt;="&amp;CM$3)&gt;0,1,0))</f>
        <v>0</v>
      </c>
      <c r="CN42" s="19" t="n">
        <f aca="false">IF($A42="",0,IF(COUNTIFS(Urlaub!$A$5:$A$604,$A42,Urlaub!$B$5:$B$604,"&lt;="&amp;CN$3,Urlaub!$C$5:$C$604,"&gt;="&amp;CN$3)&gt;0,1,0))</f>
        <v>0</v>
      </c>
      <c r="CO42" s="19" t="n">
        <f aca="false">IF($A42="",0,IF(COUNTIFS(Urlaub!$A$5:$A$604,$A42,Urlaub!$B$5:$B$604,"&lt;="&amp;CO$3,Urlaub!$C$5:$C$604,"&gt;="&amp;CO$3)&gt;0,1,0))</f>
        <v>0</v>
      </c>
      <c r="CP42" s="19" t="n">
        <f aca="false">IF($A42="",0,IF(COUNTIFS(Urlaub!$A$5:$A$604,$A42,Urlaub!$B$5:$B$604,"&lt;="&amp;CP$3,Urlaub!$C$5:$C$604,"&gt;="&amp;CP$3)&gt;0,1,0))</f>
        <v>0</v>
      </c>
      <c r="CQ42" s="19" t="n">
        <f aca="false">IF($A42="",0,IF(COUNTIFS(Urlaub!$A$5:$A$604,$A42,Urlaub!$B$5:$B$604,"&lt;="&amp;CQ$3,Urlaub!$C$5:$C$604,"&gt;="&amp;CQ$3)&gt;0,1,0))</f>
        <v>0</v>
      </c>
      <c r="CR42" s="19" t="n">
        <f aca="false">IF($A42="",0,IF(COUNTIFS(Urlaub!$A$5:$A$604,$A42,Urlaub!$B$5:$B$604,"&lt;="&amp;CR$3,Urlaub!$C$5:$C$604,"&gt;="&amp;CR$3)&gt;0,1,0))</f>
        <v>0</v>
      </c>
      <c r="CS42" s="19" t="n">
        <f aca="false">IF($A42="",0,IF(COUNTIFS(Urlaub!$A$5:$A$604,$A42,Urlaub!$B$5:$B$604,"&lt;="&amp;CS$3,Urlaub!$C$5:$C$604,"&gt;="&amp;CS$3)&gt;0,1,0))</f>
        <v>0</v>
      </c>
      <c r="CT42" s="19" t="n">
        <f aca="false">IF($A42="",0,IF(COUNTIFS(Urlaub!$A$5:$A$604,$A42,Urlaub!$B$5:$B$604,"&lt;="&amp;CT$3,Urlaub!$C$5:$C$604,"&gt;="&amp;CT$3)&gt;0,1,0))</f>
        <v>0</v>
      </c>
      <c r="CU42" s="19" t="n">
        <f aca="false">IF($A42="",0,IF(COUNTIFS(Urlaub!$A$5:$A$604,$A42,Urlaub!$B$5:$B$604,"&lt;="&amp;CU$3,Urlaub!$C$5:$C$604,"&gt;="&amp;CU$3)&gt;0,1,0))</f>
        <v>0</v>
      </c>
      <c r="CV42" s="19" t="n">
        <f aca="false">IF($A42="",0,IF(COUNTIFS(Urlaub!$A$5:$A$604,$A42,Urlaub!$B$5:$B$604,"&lt;="&amp;CV$3,Urlaub!$C$5:$C$604,"&gt;="&amp;CV$3)&gt;0,1,0))</f>
        <v>0</v>
      </c>
      <c r="CW42" s="19" t="n">
        <f aca="false">IF($A42="",0,IF(COUNTIFS(Urlaub!$A$5:$A$604,$A42,Urlaub!$B$5:$B$604,"&lt;="&amp;CW$3,Urlaub!$C$5:$C$604,"&gt;="&amp;CW$3)&gt;0,1,0))</f>
        <v>0</v>
      </c>
      <c r="CX42" s="19" t="n">
        <f aca="false">IF($A42="",0,IF(COUNTIFS(Urlaub!$A$5:$A$604,$A42,Urlaub!$B$5:$B$604,"&lt;="&amp;CX$3,Urlaub!$C$5:$C$604,"&gt;="&amp;CX$3)&gt;0,1,0))</f>
        <v>0</v>
      </c>
      <c r="CY42" s="19" t="n">
        <f aca="false">IF($A42="",0,IF(COUNTIFS(Urlaub!$A$5:$A$604,$A42,Urlaub!$B$5:$B$604,"&lt;="&amp;CY$3,Urlaub!$C$5:$C$604,"&gt;="&amp;CY$3)&gt;0,1,0))</f>
        <v>0</v>
      </c>
      <c r="CZ42" s="19" t="n">
        <f aca="false">IF($A42="",0,IF(COUNTIFS(Urlaub!$A$5:$A$604,$A42,Urlaub!$B$5:$B$604,"&lt;="&amp;CZ$3,Urlaub!$C$5:$C$604,"&gt;="&amp;CZ$3)&gt;0,1,0))</f>
        <v>0</v>
      </c>
      <c r="DA42" s="19" t="n">
        <f aca="false">IF($A42="",0,IF(COUNTIFS(Urlaub!$A$5:$A$604,$A42,Urlaub!$B$5:$B$604,"&lt;="&amp;DA$3,Urlaub!$C$5:$C$604,"&gt;="&amp;DA$3)&gt;0,1,0))</f>
        <v>0</v>
      </c>
      <c r="DB42" s="19" t="n">
        <f aca="false">IF($A42="",0,IF(COUNTIFS(Urlaub!$A$5:$A$604,$A42,Urlaub!$B$5:$B$604,"&lt;="&amp;DB$3,Urlaub!$C$5:$C$604,"&gt;="&amp;DB$3)&gt;0,1,0))</f>
        <v>0</v>
      </c>
      <c r="DC42" s="19" t="n">
        <f aca="false">IF($A42="",0,IF(COUNTIFS(Urlaub!$A$5:$A$604,$A42,Urlaub!$B$5:$B$604,"&lt;="&amp;DC$3,Urlaub!$C$5:$C$604,"&gt;="&amp;DC$3)&gt;0,1,0))</f>
        <v>0</v>
      </c>
      <c r="DD42" s="19" t="n">
        <f aca="false">IF($A42="",0,IF(COUNTIFS(Urlaub!$A$5:$A$604,$A42,Urlaub!$B$5:$B$604,"&lt;="&amp;DD$3,Urlaub!$C$5:$C$604,"&gt;="&amp;DD$3)&gt;0,1,0))</f>
        <v>0</v>
      </c>
      <c r="DE42" s="19" t="n">
        <f aca="false">IF($A42="",0,IF(COUNTIFS(Urlaub!$A$5:$A$604,$A42,Urlaub!$B$5:$B$604,"&lt;="&amp;DE$3,Urlaub!$C$5:$C$604,"&gt;="&amp;DE$3)&gt;0,1,0))</f>
        <v>0</v>
      </c>
      <c r="DF42" s="19" t="n">
        <f aca="false">IF($A42="",0,IF(COUNTIFS(Urlaub!$A$5:$A$604,$A42,Urlaub!$B$5:$B$604,"&lt;="&amp;DF$3,Urlaub!$C$5:$C$604,"&gt;="&amp;DF$3)&gt;0,1,0))</f>
        <v>0</v>
      </c>
      <c r="DG42" s="19" t="n">
        <f aca="false">IF($A42="",0,IF(COUNTIFS(Urlaub!$A$5:$A$604,$A42,Urlaub!$B$5:$B$604,"&lt;="&amp;DG$3,Urlaub!$C$5:$C$604,"&gt;="&amp;DG$3)&gt;0,1,0))</f>
        <v>0</v>
      </c>
      <c r="DH42" s="19" t="n">
        <f aca="false">IF($A42="",0,IF(COUNTIFS(Urlaub!$A$5:$A$604,$A42,Urlaub!$B$5:$B$604,"&lt;="&amp;DH$3,Urlaub!$C$5:$C$604,"&gt;="&amp;DH$3)&gt;0,1,0))</f>
        <v>0</v>
      </c>
      <c r="DI42" s="19" t="n">
        <f aca="false">IF($A42="",0,IF(COUNTIFS(Urlaub!$A$5:$A$604,$A42,Urlaub!$B$5:$B$604,"&lt;="&amp;DI$3,Urlaub!$C$5:$C$604,"&gt;="&amp;DI$3)&gt;0,1,0))</f>
        <v>0</v>
      </c>
      <c r="DJ42" s="19" t="n">
        <f aca="false">IF($A42="",0,IF(COUNTIFS(Urlaub!$A$5:$A$604,$A42,Urlaub!$B$5:$B$604,"&lt;="&amp;DJ$3,Urlaub!$C$5:$C$604,"&gt;="&amp;DJ$3)&gt;0,1,0))</f>
        <v>0</v>
      </c>
      <c r="DK42" s="19" t="n">
        <f aca="false">IF($A42="",0,IF(COUNTIFS(Urlaub!$A$5:$A$604,$A42,Urlaub!$B$5:$B$604,"&lt;="&amp;DK$3,Urlaub!$C$5:$C$604,"&gt;="&amp;DK$3)&gt;0,1,0))</f>
        <v>0</v>
      </c>
      <c r="DL42" s="19" t="n">
        <f aca="false">IF($A42="",0,IF(COUNTIFS(Urlaub!$A$5:$A$604,$A42,Urlaub!$B$5:$B$604,"&lt;="&amp;DL$3,Urlaub!$C$5:$C$604,"&gt;="&amp;DL$3)&gt;0,1,0))</f>
        <v>0</v>
      </c>
      <c r="DM42" s="19" t="n">
        <f aca="false">IF($A42="",0,IF(COUNTIFS(Urlaub!$A$5:$A$604,$A42,Urlaub!$B$5:$B$604,"&lt;="&amp;DM$3,Urlaub!$C$5:$C$604,"&gt;="&amp;DM$3)&gt;0,1,0))</f>
        <v>0</v>
      </c>
      <c r="DN42" s="19" t="n">
        <f aca="false">IF($A42="",0,IF(COUNTIFS(Urlaub!$A$5:$A$604,$A42,Urlaub!$B$5:$B$604,"&lt;="&amp;DN$3,Urlaub!$C$5:$C$604,"&gt;="&amp;DN$3)&gt;0,1,0))</f>
        <v>0</v>
      </c>
      <c r="DO42" s="19" t="n">
        <f aca="false">IF($A42="",0,IF(COUNTIFS(Urlaub!$A$5:$A$604,$A42,Urlaub!$B$5:$B$604,"&lt;="&amp;DO$3,Urlaub!$C$5:$C$604,"&gt;="&amp;DO$3)&gt;0,1,0))</f>
        <v>0</v>
      </c>
      <c r="DP42" s="19" t="n">
        <f aca="false">IF($A42="",0,IF(COUNTIFS(Urlaub!$A$5:$A$604,$A42,Urlaub!$B$5:$B$604,"&lt;="&amp;DP$3,Urlaub!$C$5:$C$604,"&gt;="&amp;DP$3)&gt;0,1,0))</f>
        <v>0</v>
      </c>
      <c r="DQ42" s="19" t="n">
        <f aca="false">IF($A42="",0,IF(COUNTIFS(Urlaub!$A$5:$A$604,$A42,Urlaub!$B$5:$B$604,"&lt;="&amp;DQ$3,Urlaub!$C$5:$C$604,"&gt;="&amp;DQ$3)&gt;0,1,0))</f>
        <v>0</v>
      </c>
      <c r="DR42" s="19" t="n">
        <f aca="false">IF($A42="",0,IF(COUNTIFS(Urlaub!$A$5:$A$604,$A42,Urlaub!$B$5:$B$604,"&lt;="&amp;DR$3,Urlaub!$C$5:$C$604,"&gt;="&amp;DR$3)&gt;0,1,0))</f>
        <v>0</v>
      </c>
      <c r="DS42" s="19" t="n">
        <f aca="false">IF($A42="",0,IF(COUNTIFS(Urlaub!$A$5:$A$604,$A42,Urlaub!$B$5:$B$604,"&lt;="&amp;DS$3,Urlaub!$C$5:$C$604,"&gt;="&amp;DS$3)&gt;0,1,0))</f>
        <v>0</v>
      </c>
      <c r="DT42" s="19" t="n">
        <f aca="false">IF($A42="",0,IF(COUNTIFS(Urlaub!$A$5:$A$604,$A42,Urlaub!$B$5:$B$604,"&lt;="&amp;DT$3,Urlaub!$C$5:$C$604,"&gt;="&amp;DT$3)&gt;0,1,0))</f>
        <v>0</v>
      </c>
      <c r="DU42" s="19" t="n">
        <f aca="false">IF($A42="",0,IF(COUNTIFS(Urlaub!$A$5:$A$604,$A42,Urlaub!$B$5:$B$604,"&lt;="&amp;DU$3,Urlaub!$C$5:$C$604,"&gt;="&amp;DU$3)&gt;0,1,0))</f>
        <v>0</v>
      </c>
      <c r="DV42" s="19" t="n">
        <f aca="false">IF($A42="",0,IF(COUNTIFS(Urlaub!$A$5:$A$604,$A42,Urlaub!$B$5:$B$604,"&lt;="&amp;DV$3,Urlaub!$C$5:$C$604,"&gt;="&amp;DV$3)&gt;0,1,0))</f>
        <v>0</v>
      </c>
      <c r="DW42" s="19" t="n">
        <f aca="false">IF($A42="",0,IF(COUNTIFS(Urlaub!$A$5:$A$604,$A42,Urlaub!$B$5:$B$604,"&lt;="&amp;DW$3,Urlaub!$C$5:$C$604,"&gt;="&amp;DW$3)&gt;0,1,0))</f>
        <v>0</v>
      </c>
      <c r="DX42" s="19" t="n">
        <f aca="false">IF($A42="",0,IF(COUNTIFS(Urlaub!$A$5:$A$604,$A42,Urlaub!$B$5:$B$604,"&lt;="&amp;DX$3,Urlaub!$C$5:$C$604,"&gt;="&amp;DX$3)&gt;0,1,0))</f>
        <v>0</v>
      </c>
      <c r="DY42" s="19" t="n">
        <f aca="false">IF($A42="",0,IF(COUNTIFS(Urlaub!$A$5:$A$604,$A42,Urlaub!$B$5:$B$604,"&lt;="&amp;DY$3,Urlaub!$C$5:$C$604,"&gt;="&amp;DY$3)&gt;0,1,0))</f>
        <v>0</v>
      </c>
      <c r="DZ42" s="19" t="n">
        <f aca="false">IF($A42="",0,IF(COUNTIFS(Urlaub!$A$5:$A$604,$A42,Urlaub!$B$5:$B$604,"&lt;="&amp;DZ$3,Urlaub!$C$5:$C$604,"&gt;="&amp;DZ$3)&gt;0,1,0))</f>
        <v>0</v>
      </c>
      <c r="EA42" s="19" t="n">
        <f aca="false">IF($A42="",0,IF(COUNTIFS(Urlaub!$A$5:$A$604,$A42,Urlaub!$B$5:$B$604,"&lt;="&amp;EA$3,Urlaub!$C$5:$C$604,"&gt;="&amp;EA$3)&gt;0,1,0))</f>
        <v>0</v>
      </c>
      <c r="EB42" s="19" t="n">
        <f aca="false">IF($A42="",0,IF(COUNTIFS(Urlaub!$A$5:$A$604,$A42,Urlaub!$B$5:$B$604,"&lt;="&amp;EB$3,Urlaub!$C$5:$C$604,"&gt;="&amp;EB$3)&gt;0,1,0))</f>
        <v>0</v>
      </c>
      <c r="EC42" s="19" t="n">
        <f aca="false">IF($A42="",0,IF(COUNTIFS(Urlaub!$A$5:$A$604,$A42,Urlaub!$B$5:$B$604,"&lt;="&amp;EC$3,Urlaub!$C$5:$C$604,"&gt;="&amp;EC$3)&gt;0,1,0))</f>
        <v>0</v>
      </c>
      <c r="ED42" s="19" t="n">
        <f aca="false">IF($A42="",0,IF(COUNTIFS(Urlaub!$A$5:$A$604,$A42,Urlaub!$B$5:$B$604,"&lt;="&amp;ED$3,Urlaub!$C$5:$C$604,"&gt;="&amp;ED$3)&gt;0,1,0))</f>
        <v>0</v>
      </c>
      <c r="EE42" s="19" t="n">
        <f aca="false">IF($A42="",0,IF(COUNTIFS(Urlaub!$A$5:$A$604,$A42,Urlaub!$B$5:$B$604,"&lt;="&amp;EE$3,Urlaub!$C$5:$C$604,"&gt;="&amp;EE$3)&gt;0,1,0))</f>
        <v>0</v>
      </c>
      <c r="EF42" s="19" t="n">
        <f aca="false">IF($A42="",0,IF(COUNTIFS(Urlaub!$A$5:$A$604,$A42,Urlaub!$B$5:$B$604,"&lt;="&amp;EF$3,Urlaub!$C$5:$C$604,"&gt;="&amp;EF$3)&gt;0,1,0))</f>
        <v>0</v>
      </c>
      <c r="EG42" s="19" t="n">
        <f aca="false">IF($A42="",0,IF(COUNTIFS(Urlaub!$A$5:$A$604,$A42,Urlaub!$B$5:$B$604,"&lt;="&amp;EG$3,Urlaub!$C$5:$C$604,"&gt;="&amp;EG$3)&gt;0,1,0))</f>
        <v>0</v>
      </c>
      <c r="EH42" s="19" t="n">
        <f aca="false">IF($A42="",0,IF(COUNTIFS(Urlaub!$A$5:$A$604,$A42,Urlaub!$B$5:$B$604,"&lt;="&amp;EH$3,Urlaub!$C$5:$C$604,"&gt;="&amp;EH$3)&gt;0,1,0))</f>
        <v>0</v>
      </c>
      <c r="EI42" s="19" t="n">
        <f aca="false">IF($A42="",0,IF(COUNTIFS(Urlaub!$A$5:$A$604,$A42,Urlaub!$B$5:$B$604,"&lt;="&amp;EI$3,Urlaub!$C$5:$C$604,"&gt;="&amp;EI$3)&gt;0,1,0))</f>
        <v>0</v>
      </c>
      <c r="EJ42" s="19" t="n">
        <f aca="false">IF($A42="",0,IF(COUNTIFS(Urlaub!$A$5:$A$604,$A42,Urlaub!$B$5:$B$604,"&lt;="&amp;EJ$3,Urlaub!$C$5:$C$604,"&gt;="&amp;EJ$3)&gt;0,1,0))</f>
        <v>0</v>
      </c>
      <c r="EK42" s="19" t="n">
        <f aca="false">IF($A42="",0,IF(COUNTIFS(Urlaub!$A$5:$A$604,$A42,Urlaub!$B$5:$B$604,"&lt;="&amp;EK$3,Urlaub!$C$5:$C$604,"&gt;="&amp;EK$3)&gt;0,1,0))</f>
        <v>0</v>
      </c>
      <c r="EL42" s="19" t="n">
        <f aca="false">IF($A42="",0,IF(COUNTIFS(Urlaub!$A$5:$A$604,$A42,Urlaub!$B$5:$B$604,"&lt;="&amp;EL$3,Urlaub!$C$5:$C$604,"&gt;="&amp;EL$3)&gt;0,1,0))</f>
        <v>0</v>
      </c>
      <c r="EM42" s="19" t="n">
        <f aca="false">IF($A42="",0,IF(COUNTIFS(Urlaub!$A$5:$A$604,$A42,Urlaub!$B$5:$B$604,"&lt;="&amp;EM$3,Urlaub!$C$5:$C$604,"&gt;="&amp;EM$3)&gt;0,1,0))</f>
        <v>0</v>
      </c>
      <c r="EN42" s="19" t="n">
        <f aca="false">IF($A42="",0,IF(COUNTIFS(Urlaub!$A$5:$A$604,$A42,Urlaub!$B$5:$B$604,"&lt;="&amp;EN$3,Urlaub!$C$5:$C$604,"&gt;="&amp;EN$3)&gt;0,1,0))</f>
        <v>0</v>
      </c>
      <c r="EO42" s="19" t="n">
        <f aca="false">IF($A42="",0,IF(COUNTIFS(Urlaub!$A$5:$A$604,$A42,Urlaub!$B$5:$B$604,"&lt;="&amp;EO$3,Urlaub!$C$5:$C$604,"&gt;="&amp;EO$3)&gt;0,1,0))</f>
        <v>0</v>
      </c>
      <c r="EP42" s="19" t="n">
        <f aca="false">IF($A42="",0,IF(COUNTIFS(Urlaub!$A$5:$A$604,$A42,Urlaub!$B$5:$B$604,"&lt;="&amp;EP$3,Urlaub!$C$5:$C$604,"&gt;="&amp;EP$3)&gt;0,1,0))</f>
        <v>0</v>
      </c>
      <c r="EQ42" s="19" t="n">
        <f aca="false">IF($A42="",0,IF(COUNTIFS(Urlaub!$A$5:$A$604,$A42,Urlaub!$B$5:$B$604,"&lt;="&amp;EQ$3,Urlaub!$C$5:$C$604,"&gt;="&amp;EQ$3)&gt;0,1,0))</f>
        <v>0</v>
      </c>
      <c r="ER42" s="19" t="n">
        <f aca="false">IF($A42="",0,IF(COUNTIFS(Urlaub!$A$5:$A$604,$A42,Urlaub!$B$5:$B$604,"&lt;="&amp;ER$3,Urlaub!$C$5:$C$604,"&gt;="&amp;ER$3)&gt;0,1,0))</f>
        <v>0</v>
      </c>
      <c r="ES42" s="19" t="n">
        <f aca="false">IF($A42="",0,IF(COUNTIFS(Urlaub!$A$5:$A$604,$A42,Urlaub!$B$5:$B$604,"&lt;="&amp;ES$3,Urlaub!$C$5:$C$604,"&gt;="&amp;ES$3)&gt;0,1,0))</f>
        <v>0</v>
      </c>
      <c r="ET42" s="19" t="n">
        <f aca="false">IF($A42="",0,IF(COUNTIFS(Urlaub!$A$5:$A$604,$A42,Urlaub!$B$5:$B$604,"&lt;="&amp;ET$3,Urlaub!$C$5:$C$604,"&gt;="&amp;ET$3)&gt;0,1,0))</f>
        <v>0</v>
      </c>
      <c r="EU42" s="19" t="n">
        <f aca="false">IF($A42="",0,IF(COUNTIFS(Urlaub!$A$5:$A$604,$A42,Urlaub!$B$5:$B$604,"&lt;="&amp;EU$3,Urlaub!$C$5:$C$604,"&gt;="&amp;EU$3)&gt;0,1,0))</f>
        <v>0</v>
      </c>
      <c r="EV42" s="19" t="n">
        <f aca="false">IF($A42="",0,IF(COUNTIFS(Urlaub!$A$5:$A$604,$A42,Urlaub!$B$5:$B$604,"&lt;="&amp;EV$3,Urlaub!$C$5:$C$604,"&gt;="&amp;EV$3)&gt;0,1,0))</f>
        <v>0</v>
      </c>
      <c r="EW42" s="19" t="n">
        <f aca="false">IF($A42="",0,IF(COUNTIFS(Urlaub!$A$5:$A$604,$A42,Urlaub!$B$5:$B$604,"&lt;="&amp;EW$3,Urlaub!$C$5:$C$604,"&gt;="&amp;EW$3)&gt;0,1,0))</f>
        <v>0</v>
      </c>
      <c r="EX42" s="19" t="n">
        <f aca="false">IF($A42="",0,IF(COUNTIFS(Urlaub!$A$5:$A$604,$A42,Urlaub!$B$5:$B$604,"&lt;="&amp;EX$3,Urlaub!$C$5:$C$604,"&gt;="&amp;EX$3)&gt;0,1,0))</f>
        <v>0</v>
      </c>
      <c r="EY42" s="19" t="n">
        <f aca="false">IF($A42="",0,IF(COUNTIFS(Urlaub!$A$5:$A$604,$A42,Urlaub!$B$5:$B$604,"&lt;="&amp;EY$3,Urlaub!$C$5:$C$604,"&gt;="&amp;EY$3)&gt;0,1,0))</f>
        <v>0</v>
      </c>
      <c r="EZ42" s="19" t="n">
        <f aca="false">IF($A42="",0,IF(COUNTIFS(Urlaub!$A$5:$A$604,$A42,Urlaub!$B$5:$B$604,"&lt;="&amp;EZ$3,Urlaub!$C$5:$C$604,"&gt;="&amp;EZ$3)&gt;0,1,0))</f>
        <v>0</v>
      </c>
      <c r="FA42" s="19" t="n">
        <f aca="false">IF($A42="",0,IF(COUNTIFS(Urlaub!$A$5:$A$604,$A42,Urlaub!$B$5:$B$604,"&lt;="&amp;FA$3,Urlaub!$C$5:$C$604,"&gt;="&amp;FA$3)&gt;0,1,0))</f>
        <v>0</v>
      </c>
      <c r="FB42" s="19" t="n">
        <f aca="false">IF($A42="",0,IF(COUNTIFS(Urlaub!$A$5:$A$604,$A42,Urlaub!$B$5:$B$604,"&lt;="&amp;FB$3,Urlaub!$C$5:$C$604,"&gt;="&amp;FB$3)&gt;0,1,0))</f>
        <v>0</v>
      </c>
      <c r="FC42" s="19" t="n">
        <f aca="false">IF($A42="",0,IF(COUNTIFS(Urlaub!$A$5:$A$604,$A42,Urlaub!$B$5:$B$604,"&lt;="&amp;FC$3,Urlaub!$C$5:$C$604,"&gt;="&amp;FC$3)&gt;0,1,0))</f>
        <v>0</v>
      </c>
      <c r="FD42" s="19" t="n">
        <f aca="false">IF($A42="",0,IF(COUNTIFS(Urlaub!$A$5:$A$604,$A42,Urlaub!$B$5:$B$604,"&lt;="&amp;FD$3,Urlaub!$C$5:$C$604,"&gt;="&amp;FD$3)&gt;0,1,0))</f>
        <v>0</v>
      </c>
      <c r="FE42" s="19" t="n">
        <f aca="false">IF($A42="",0,IF(COUNTIFS(Urlaub!$A$5:$A$604,$A42,Urlaub!$B$5:$B$604,"&lt;="&amp;FE$3,Urlaub!$C$5:$C$604,"&gt;="&amp;FE$3)&gt;0,1,0))</f>
        <v>0</v>
      </c>
      <c r="FF42" s="19" t="n">
        <f aca="false">IF($A42="",0,IF(COUNTIFS(Urlaub!$A$5:$A$604,$A42,Urlaub!$B$5:$B$604,"&lt;="&amp;FF$3,Urlaub!$C$5:$C$604,"&gt;="&amp;FF$3)&gt;0,1,0))</f>
        <v>0</v>
      </c>
      <c r="FG42" s="19" t="n">
        <f aca="false">IF($A42="",0,IF(COUNTIFS(Urlaub!$A$5:$A$604,$A42,Urlaub!$B$5:$B$604,"&lt;="&amp;FG$3,Urlaub!$C$5:$C$604,"&gt;="&amp;FG$3)&gt;0,1,0))</f>
        <v>0</v>
      </c>
      <c r="FH42" s="19" t="n">
        <f aca="false">IF($A42="",0,IF(COUNTIFS(Urlaub!$A$5:$A$604,$A42,Urlaub!$B$5:$B$604,"&lt;="&amp;FH$3,Urlaub!$C$5:$C$604,"&gt;="&amp;FH$3)&gt;0,1,0))</f>
        <v>0</v>
      </c>
      <c r="FI42" s="19" t="n">
        <f aca="false">IF($A42="",0,IF(COUNTIFS(Urlaub!$A$5:$A$604,$A42,Urlaub!$B$5:$B$604,"&lt;="&amp;FI$3,Urlaub!$C$5:$C$604,"&gt;="&amp;FI$3)&gt;0,1,0))</f>
        <v>0</v>
      </c>
      <c r="FJ42" s="19" t="n">
        <f aca="false">IF($A42="",0,IF(COUNTIFS(Urlaub!$A$5:$A$604,$A42,Urlaub!$B$5:$B$604,"&lt;="&amp;FJ$3,Urlaub!$C$5:$C$604,"&gt;="&amp;FJ$3)&gt;0,1,0))</f>
        <v>0</v>
      </c>
      <c r="FK42" s="19" t="n">
        <f aca="false">IF($A42="",0,IF(COUNTIFS(Urlaub!$A$5:$A$604,$A42,Urlaub!$B$5:$B$604,"&lt;="&amp;FK$3,Urlaub!$C$5:$C$604,"&gt;="&amp;FK$3)&gt;0,1,0))</f>
        <v>0</v>
      </c>
      <c r="FL42" s="19" t="n">
        <f aca="false">IF($A42="",0,IF(COUNTIFS(Urlaub!$A$5:$A$604,$A42,Urlaub!$B$5:$B$604,"&lt;="&amp;FL$3,Urlaub!$C$5:$C$604,"&gt;="&amp;FL$3)&gt;0,1,0))</f>
        <v>0</v>
      </c>
      <c r="FM42" s="19" t="n">
        <f aca="false">IF($A42="",0,IF(COUNTIFS(Urlaub!$A$5:$A$604,$A42,Urlaub!$B$5:$B$604,"&lt;="&amp;FM$3,Urlaub!$C$5:$C$604,"&gt;="&amp;FM$3)&gt;0,1,0))</f>
        <v>0</v>
      </c>
      <c r="FN42" s="19" t="n">
        <f aca="false">IF($A42="",0,IF(COUNTIFS(Urlaub!$A$5:$A$604,$A42,Urlaub!$B$5:$B$604,"&lt;="&amp;FN$3,Urlaub!$C$5:$C$604,"&gt;="&amp;FN$3)&gt;0,1,0))</f>
        <v>0</v>
      </c>
      <c r="FO42" s="19" t="n">
        <f aca="false">IF($A42="",0,IF(COUNTIFS(Urlaub!$A$5:$A$604,$A42,Urlaub!$B$5:$B$604,"&lt;="&amp;FO$3,Urlaub!$C$5:$C$604,"&gt;="&amp;FO$3)&gt;0,1,0))</f>
        <v>0</v>
      </c>
      <c r="FP42" s="19" t="n">
        <f aca="false">IF($A42="",0,IF(COUNTIFS(Urlaub!$A$5:$A$604,$A42,Urlaub!$B$5:$B$604,"&lt;="&amp;FP$3,Urlaub!$C$5:$C$604,"&gt;="&amp;FP$3)&gt;0,1,0))</f>
        <v>0</v>
      </c>
      <c r="FQ42" s="19" t="n">
        <f aca="false">IF($A42="",0,IF(COUNTIFS(Urlaub!$A$5:$A$604,$A42,Urlaub!$B$5:$B$604,"&lt;="&amp;FQ$3,Urlaub!$C$5:$C$604,"&gt;="&amp;FQ$3)&gt;0,1,0))</f>
        <v>0</v>
      </c>
      <c r="FR42" s="19" t="n">
        <f aca="false">IF($A42="",0,IF(COUNTIFS(Urlaub!$A$5:$A$604,$A42,Urlaub!$B$5:$B$604,"&lt;="&amp;FR$3,Urlaub!$C$5:$C$604,"&gt;="&amp;FR$3)&gt;0,1,0))</f>
        <v>0</v>
      </c>
      <c r="FS42" s="19" t="n">
        <f aca="false">IF($A42="",0,IF(COUNTIFS(Urlaub!$A$5:$A$604,$A42,Urlaub!$B$5:$B$604,"&lt;="&amp;FS$3,Urlaub!$C$5:$C$604,"&gt;="&amp;FS$3)&gt;0,1,0))</f>
        <v>0</v>
      </c>
      <c r="FT42" s="19" t="n">
        <f aca="false">IF($A42="",0,IF(COUNTIFS(Urlaub!$A$5:$A$604,$A42,Urlaub!$B$5:$B$604,"&lt;="&amp;FT$3,Urlaub!$C$5:$C$604,"&gt;="&amp;FT$3)&gt;0,1,0))</f>
        <v>0</v>
      </c>
      <c r="FU42" s="19" t="n">
        <f aca="false">IF($A42="",0,IF(COUNTIFS(Urlaub!$A$5:$A$604,$A42,Urlaub!$B$5:$B$604,"&lt;="&amp;FU$3,Urlaub!$C$5:$C$604,"&gt;="&amp;FU$3)&gt;0,1,0))</f>
        <v>0</v>
      </c>
      <c r="FV42" s="19" t="n">
        <f aca="false">IF($A42="",0,IF(COUNTIFS(Urlaub!$A$5:$A$604,$A42,Urlaub!$B$5:$B$604,"&lt;="&amp;FV$3,Urlaub!$C$5:$C$604,"&gt;="&amp;FV$3)&gt;0,1,0))</f>
        <v>0</v>
      </c>
      <c r="FW42" s="19" t="n">
        <f aca="false">IF($A42="",0,IF(COUNTIFS(Urlaub!$A$5:$A$604,$A42,Urlaub!$B$5:$B$604,"&lt;="&amp;FW$3,Urlaub!$C$5:$C$604,"&gt;="&amp;FW$3)&gt;0,1,0))</f>
        <v>0</v>
      </c>
      <c r="FX42" s="19" t="n">
        <f aca="false">IF($A42="",0,IF(COUNTIFS(Urlaub!$A$5:$A$604,$A42,Urlaub!$B$5:$B$604,"&lt;="&amp;FX$3,Urlaub!$C$5:$C$604,"&gt;="&amp;FX$3)&gt;0,1,0))</f>
        <v>0</v>
      </c>
      <c r="FY42" s="19" t="n">
        <f aca="false">IF($A42="",0,IF(COUNTIFS(Urlaub!$A$5:$A$604,$A42,Urlaub!$B$5:$B$604,"&lt;="&amp;FY$3,Urlaub!$C$5:$C$604,"&gt;="&amp;FY$3)&gt;0,1,0))</f>
        <v>0</v>
      </c>
      <c r="FZ42" s="19" t="n">
        <f aca="false">IF($A42="",0,IF(COUNTIFS(Urlaub!$A$5:$A$604,$A42,Urlaub!$B$5:$B$604,"&lt;="&amp;FZ$3,Urlaub!$C$5:$C$604,"&gt;="&amp;FZ$3)&gt;0,1,0))</f>
        <v>0</v>
      </c>
      <c r="GA42" s="19" t="n">
        <f aca="false">IF($A42="",0,IF(COUNTIFS(Urlaub!$A$5:$A$604,$A42,Urlaub!$B$5:$B$604,"&lt;="&amp;GA$3,Urlaub!$C$5:$C$604,"&gt;="&amp;GA$3)&gt;0,1,0))</f>
        <v>0</v>
      </c>
      <c r="GB42" s="19" t="n">
        <f aca="false">IF($A42="",0,IF(COUNTIFS(Urlaub!$A$5:$A$604,$A42,Urlaub!$B$5:$B$604,"&lt;="&amp;GB$3,Urlaub!$C$5:$C$604,"&gt;="&amp;GB$3)&gt;0,1,0))</f>
        <v>0</v>
      </c>
      <c r="GC42" s="19" t="n">
        <f aca="false">IF($A42="",0,IF(COUNTIFS(Urlaub!$A$5:$A$604,$A42,Urlaub!$B$5:$B$604,"&lt;="&amp;GC$3,Urlaub!$C$5:$C$604,"&gt;="&amp;GC$3)&gt;0,1,0))</f>
        <v>0</v>
      </c>
      <c r="GD42" s="19" t="n">
        <f aca="false">IF($A42="",0,IF(COUNTIFS(Urlaub!$A$5:$A$604,$A42,Urlaub!$B$5:$B$604,"&lt;="&amp;GD$3,Urlaub!$C$5:$C$604,"&gt;="&amp;GD$3)&gt;0,1,0))</f>
        <v>0</v>
      </c>
      <c r="GE42" s="19" t="n">
        <f aca="false">IF($A42="",0,IF(COUNTIFS(Urlaub!$A$5:$A$604,$A42,Urlaub!$B$5:$B$604,"&lt;="&amp;GE$3,Urlaub!$C$5:$C$604,"&gt;="&amp;GE$3)&gt;0,1,0))</f>
        <v>0</v>
      </c>
      <c r="GF42" s="19" t="n">
        <f aca="false">IF($A42="",0,IF(COUNTIFS(Urlaub!$A$5:$A$604,$A42,Urlaub!$B$5:$B$604,"&lt;="&amp;GF$3,Urlaub!$C$5:$C$604,"&gt;="&amp;GF$3)&gt;0,1,0))</f>
        <v>0</v>
      </c>
      <c r="GG42" s="19" t="n">
        <f aca="false">IF($A42="",0,IF(COUNTIFS(Urlaub!$A$5:$A$604,$A42,Urlaub!$B$5:$B$604,"&lt;="&amp;GG$3,Urlaub!$C$5:$C$604,"&gt;="&amp;GG$3)&gt;0,1,0))</f>
        <v>0</v>
      </c>
      <c r="GH42" s="19" t="n">
        <f aca="false">IF($A42="",0,IF(COUNTIFS(Urlaub!$A$5:$A$604,$A42,Urlaub!$B$5:$B$604,"&lt;="&amp;GH$3,Urlaub!$C$5:$C$604,"&gt;="&amp;GH$3)&gt;0,1,0))</f>
        <v>0</v>
      </c>
      <c r="GI42" s="19" t="n">
        <f aca="false">IF($A42="",0,IF(COUNTIFS(Urlaub!$A$5:$A$604,$A42,Urlaub!$B$5:$B$604,"&lt;="&amp;GI$3,Urlaub!$C$5:$C$604,"&gt;="&amp;GI$3)&gt;0,1,0))</f>
        <v>0</v>
      </c>
      <c r="GJ42" s="19" t="n">
        <f aca="false">IF($A42="",0,IF(COUNTIFS(Urlaub!$A$5:$A$604,$A42,Urlaub!$B$5:$B$604,"&lt;="&amp;GJ$3,Urlaub!$C$5:$C$604,"&gt;="&amp;GJ$3)&gt;0,1,0))</f>
        <v>0</v>
      </c>
      <c r="GK42" s="19" t="n">
        <f aca="false">IF($A42="",0,IF(COUNTIFS(Urlaub!$A$5:$A$604,$A42,Urlaub!$B$5:$B$604,"&lt;="&amp;GK$3,Urlaub!$C$5:$C$604,"&gt;="&amp;GK$3)&gt;0,1,0))</f>
        <v>0</v>
      </c>
      <c r="GL42" s="19" t="n">
        <f aca="false">IF($A42="",0,IF(COUNTIFS(Urlaub!$A$5:$A$604,$A42,Urlaub!$B$5:$B$604,"&lt;="&amp;GL$3,Urlaub!$C$5:$C$604,"&gt;="&amp;GL$3)&gt;0,1,0))</f>
        <v>0</v>
      </c>
      <c r="GM42" s="19" t="n">
        <f aca="false">IF($A42="",0,IF(COUNTIFS(Urlaub!$A$5:$A$604,$A42,Urlaub!$B$5:$B$604,"&lt;="&amp;GM$3,Urlaub!$C$5:$C$604,"&gt;="&amp;GM$3)&gt;0,1,0))</f>
        <v>0</v>
      </c>
      <c r="GN42" s="19" t="n">
        <f aca="false">IF($A42="",0,IF(COUNTIFS(Urlaub!$A$5:$A$604,$A42,Urlaub!$B$5:$B$604,"&lt;="&amp;GN$3,Urlaub!$C$5:$C$604,"&gt;="&amp;GN$3)&gt;0,1,0))</f>
        <v>0</v>
      </c>
      <c r="GO42" s="19" t="n">
        <f aca="false">IF($A42="",0,IF(COUNTIFS(Urlaub!$A$5:$A$604,$A42,Urlaub!$B$5:$B$604,"&lt;="&amp;GO$3,Urlaub!$C$5:$C$604,"&gt;="&amp;GO$3)&gt;0,1,0))</f>
        <v>0</v>
      </c>
      <c r="GP42" s="19" t="n">
        <f aca="false">IF($A42="",0,IF(COUNTIFS(Urlaub!$A$5:$A$604,$A42,Urlaub!$B$5:$B$604,"&lt;="&amp;GP$3,Urlaub!$C$5:$C$604,"&gt;="&amp;GP$3)&gt;0,1,0))</f>
        <v>0</v>
      </c>
      <c r="GQ42" s="19" t="n">
        <f aca="false">IF($A42="",0,IF(COUNTIFS(Urlaub!$A$5:$A$604,$A42,Urlaub!$B$5:$B$604,"&lt;="&amp;GQ$3,Urlaub!$C$5:$C$604,"&gt;="&amp;GQ$3)&gt;0,1,0))</f>
        <v>0</v>
      </c>
      <c r="GR42" s="19" t="n">
        <f aca="false">IF($A42="",0,IF(COUNTIFS(Urlaub!$A$5:$A$604,$A42,Urlaub!$B$5:$B$604,"&lt;="&amp;GR$3,Urlaub!$C$5:$C$604,"&gt;="&amp;GR$3)&gt;0,1,0))</f>
        <v>0</v>
      </c>
      <c r="GS42" s="19" t="n">
        <f aca="false">IF($A42="",0,IF(COUNTIFS(Urlaub!$A$5:$A$604,$A42,Urlaub!$B$5:$B$604,"&lt;="&amp;GS$3,Urlaub!$C$5:$C$604,"&gt;="&amp;GS$3)&gt;0,1,0))</f>
        <v>0</v>
      </c>
      <c r="GT42" s="19" t="n">
        <f aca="false">IF($A42="",0,IF(COUNTIFS(Urlaub!$A$5:$A$604,$A42,Urlaub!$B$5:$B$604,"&lt;="&amp;GT$3,Urlaub!$C$5:$C$604,"&gt;="&amp;GT$3)&gt;0,1,0))</f>
        <v>0</v>
      </c>
      <c r="GU42" s="19" t="n">
        <f aca="false">IF($A42="",0,IF(COUNTIFS(Urlaub!$A$5:$A$604,$A42,Urlaub!$B$5:$B$604,"&lt;="&amp;GU$3,Urlaub!$C$5:$C$604,"&gt;="&amp;GU$3)&gt;0,1,0))</f>
        <v>0</v>
      </c>
      <c r="GV42" s="19" t="n">
        <f aca="false">IF($A42="",0,IF(COUNTIFS(Urlaub!$A$5:$A$604,$A42,Urlaub!$B$5:$B$604,"&lt;="&amp;GV$3,Urlaub!$C$5:$C$604,"&gt;="&amp;GV$3)&gt;0,1,0))</f>
        <v>0</v>
      </c>
      <c r="GW42" s="19" t="n">
        <f aca="false">IF($A42="",0,IF(COUNTIFS(Urlaub!$A$5:$A$604,$A42,Urlaub!$B$5:$B$604,"&lt;="&amp;GW$3,Urlaub!$C$5:$C$604,"&gt;="&amp;GW$3)&gt;0,1,0))</f>
        <v>0</v>
      </c>
      <c r="GX42" s="19" t="n">
        <f aca="false">IF($A42="",0,IF(COUNTIFS(Urlaub!$A$5:$A$604,$A42,Urlaub!$B$5:$B$604,"&lt;="&amp;GX$3,Urlaub!$C$5:$C$604,"&gt;="&amp;GX$3)&gt;0,1,0))</f>
        <v>0</v>
      </c>
      <c r="GY42" s="19" t="n">
        <f aca="false">IF($A42="",0,IF(COUNTIFS(Urlaub!$A$5:$A$604,$A42,Urlaub!$B$5:$B$604,"&lt;="&amp;GY$3,Urlaub!$C$5:$C$604,"&gt;="&amp;GY$3)&gt;0,1,0))</f>
        <v>0</v>
      </c>
      <c r="GZ42" s="19" t="n">
        <f aca="false">IF($A42="",0,IF(COUNTIFS(Urlaub!$A$5:$A$604,$A42,Urlaub!$B$5:$B$604,"&lt;="&amp;GZ$3,Urlaub!$C$5:$C$604,"&gt;="&amp;GZ$3)&gt;0,1,0))</f>
        <v>0</v>
      </c>
      <c r="HA42" s="19" t="n">
        <f aca="false">IF($A42="",0,IF(COUNTIFS(Urlaub!$A$5:$A$604,$A42,Urlaub!$B$5:$B$604,"&lt;="&amp;HA$3,Urlaub!$C$5:$C$604,"&gt;="&amp;HA$3)&gt;0,1,0))</f>
        <v>0</v>
      </c>
      <c r="HB42" s="19" t="n">
        <f aca="false">IF($A42="",0,IF(COUNTIFS(Urlaub!$A$5:$A$604,$A42,Urlaub!$B$5:$B$604,"&lt;="&amp;HB$3,Urlaub!$C$5:$C$604,"&gt;="&amp;HB$3)&gt;0,1,0))</f>
        <v>0</v>
      </c>
      <c r="HC42" s="19" t="n">
        <f aca="false">IF($A42="",0,IF(COUNTIFS(Urlaub!$A$5:$A$604,$A42,Urlaub!$B$5:$B$604,"&lt;="&amp;HC$3,Urlaub!$C$5:$C$604,"&gt;="&amp;HC$3)&gt;0,1,0))</f>
        <v>0</v>
      </c>
      <c r="HD42" s="19" t="n">
        <f aca="false">IF($A42="",0,IF(COUNTIFS(Urlaub!$A$5:$A$604,$A42,Urlaub!$B$5:$B$604,"&lt;="&amp;HD$3,Urlaub!$C$5:$C$604,"&gt;="&amp;HD$3)&gt;0,1,0))</f>
        <v>0</v>
      </c>
      <c r="HE42" s="19" t="n">
        <f aca="false">IF($A42="",0,IF(COUNTIFS(Urlaub!$A$5:$A$604,$A42,Urlaub!$B$5:$B$604,"&lt;="&amp;HE$3,Urlaub!$C$5:$C$604,"&gt;="&amp;HE$3)&gt;0,1,0))</f>
        <v>0</v>
      </c>
      <c r="HF42" s="19" t="n">
        <f aca="false">IF($A42="",0,IF(COUNTIFS(Urlaub!$A$5:$A$604,$A42,Urlaub!$B$5:$B$604,"&lt;="&amp;HF$3,Urlaub!$C$5:$C$604,"&gt;="&amp;HF$3)&gt;0,1,0))</f>
        <v>0</v>
      </c>
      <c r="HG42" s="19" t="n">
        <f aca="false">IF($A42="",0,IF(COUNTIFS(Urlaub!$A$5:$A$604,$A42,Urlaub!$B$5:$B$604,"&lt;="&amp;HG$3,Urlaub!$C$5:$C$604,"&gt;="&amp;HG$3)&gt;0,1,0))</f>
        <v>0</v>
      </c>
      <c r="HH42" s="19" t="n">
        <f aca="false">IF($A42="",0,IF(COUNTIFS(Urlaub!$A$5:$A$604,$A42,Urlaub!$B$5:$B$604,"&lt;="&amp;HH$3,Urlaub!$C$5:$C$604,"&gt;="&amp;HH$3)&gt;0,1,0))</f>
        <v>0</v>
      </c>
      <c r="HI42" s="19" t="n">
        <f aca="false">IF($A42="",0,IF(COUNTIFS(Urlaub!$A$5:$A$604,$A42,Urlaub!$B$5:$B$604,"&lt;="&amp;HI$3,Urlaub!$C$5:$C$604,"&gt;="&amp;HI$3)&gt;0,1,0))</f>
        <v>0</v>
      </c>
      <c r="HJ42" s="19" t="n">
        <f aca="false">IF($A42="",0,IF(COUNTIFS(Urlaub!$A$5:$A$604,$A42,Urlaub!$B$5:$B$604,"&lt;="&amp;HJ$3,Urlaub!$C$5:$C$604,"&gt;="&amp;HJ$3)&gt;0,1,0))</f>
        <v>0</v>
      </c>
      <c r="HK42" s="19" t="n">
        <f aca="false">IF($A42="",0,IF(COUNTIFS(Urlaub!$A$5:$A$604,$A42,Urlaub!$B$5:$B$604,"&lt;="&amp;HK$3,Urlaub!$C$5:$C$604,"&gt;="&amp;HK$3)&gt;0,1,0))</f>
        <v>0</v>
      </c>
      <c r="HL42" s="19" t="n">
        <f aca="false">IF($A42="",0,IF(COUNTIFS(Urlaub!$A$5:$A$604,$A42,Urlaub!$B$5:$B$604,"&lt;="&amp;HL$3,Urlaub!$C$5:$C$604,"&gt;="&amp;HL$3)&gt;0,1,0))</f>
        <v>0</v>
      </c>
      <c r="HM42" s="19" t="n">
        <f aca="false">IF($A42="",0,IF(COUNTIFS(Urlaub!$A$5:$A$604,$A42,Urlaub!$B$5:$B$604,"&lt;="&amp;HM$3,Urlaub!$C$5:$C$604,"&gt;="&amp;HM$3)&gt;0,1,0))</f>
        <v>0</v>
      </c>
      <c r="HN42" s="19" t="n">
        <f aca="false">IF($A42="",0,IF(COUNTIFS(Urlaub!$A$5:$A$604,$A42,Urlaub!$B$5:$B$604,"&lt;="&amp;HN$3,Urlaub!$C$5:$C$604,"&gt;="&amp;HN$3)&gt;0,1,0))</f>
        <v>0</v>
      </c>
      <c r="HO42" s="19" t="n">
        <f aca="false">IF($A42="",0,IF(COUNTIFS(Urlaub!$A$5:$A$604,$A42,Urlaub!$B$5:$B$604,"&lt;="&amp;HO$3,Urlaub!$C$5:$C$604,"&gt;="&amp;HO$3)&gt;0,1,0))</f>
        <v>0</v>
      </c>
      <c r="HP42" s="19" t="n">
        <f aca="false">IF($A42="",0,IF(COUNTIFS(Urlaub!$A$5:$A$604,$A42,Urlaub!$B$5:$B$604,"&lt;="&amp;HP$3,Urlaub!$C$5:$C$604,"&gt;="&amp;HP$3)&gt;0,1,0))</f>
        <v>0</v>
      </c>
      <c r="HQ42" s="19" t="n">
        <f aca="false">IF($A42="",0,IF(COUNTIFS(Urlaub!$A$5:$A$604,$A42,Urlaub!$B$5:$B$604,"&lt;="&amp;HQ$3,Urlaub!$C$5:$C$604,"&gt;="&amp;HQ$3)&gt;0,1,0))</f>
        <v>0</v>
      </c>
      <c r="HR42" s="19" t="n">
        <f aca="false">IF($A42="",0,IF(COUNTIFS(Urlaub!$A$5:$A$604,$A42,Urlaub!$B$5:$B$604,"&lt;="&amp;HR$3,Urlaub!$C$5:$C$604,"&gt;="&amp;HR$3)&gt;0,1,0))</f>
        <v>0</v>
      </c>
      <c r="HS42" s="19" t="n">
        <f aca="false">IF($A42="",0,IF(COUNTIFS(Urlaub!$A$5:$A$604,$A42,Urlaub!$B$5:$B$604,"&lt;="&amp;HS$3,Urlaub!$C$5:$C$604,"&gt;="&amp;HS$3)&gt;0,1,0))</f>
        <v>0</v>
      </c>
      <c r="HT42" s="19" t="n">
        <f aca="false">IF($A42="",0,IF(COUNTIFS(Urlaub!$A$5:$A$604,$A42,Urlaub!$B$5:$B$604,"&lt;="&amp;HT$3,Urlaub!$C$5:$C$604,"&gt;="&amp;HT$3)&gt;0,1,0))</f>
        <v>0</v>
      </c>
      <c r="HU42" s="19" t="n">
        <f aca="false">IF($A42="",0,IF(COUNTIFS(Urlaub!$A$5:$A$604,$A42,Urlaub!$B$5:$B$604,"&lt;="&amp;HU$3,Urlaub!$C$5:$C$604,"&gt;="&amp;HU$3)&gt;0,1,0))</f>
        <v>0</v>
      </c>
      <c r="HV42" s="19" t="n">
        <f aca="false">IF($A42="",0,IF(COUNTIFS(Urlaub!$A$5:$A$604,$A42,Urlaub!$B$5:$B$604,"&lt;="&amp;HV$3,Urlaub!$C$5:$C$604,"&gt;="&amp;HV$3)&gt;0,1,0))</f>
        <v>0</v>
      </c>
      <c r="HW42" s="19" t="n">
        <f aca="false">IF($A42="",0,IF(COUNTIFS(Urlaub!$A$5:$A$604,$A42,Urlaub!$B$5:$B$604,"&lt;="&amp;HW$3,Urlaub!$C$5:$C$604,"&gt;="&amp;HW$3)&gt;0,1,0))</f>
        <v>0</v>
      </c>
      <c r="HX42" s="19" t="n">
        <f aca="false">IF($A42="",0,IF(COUNTIFS(Urlaub!$A$5:$A$604,$A42,Urlaub!$B$5:$B$604,"&lt;="&amp;HX$3,Urlaub!$C$5:$C$604,"&gt;="&amp;HX$3)&gt;0,1,0))</f>
        <v>0</v>
      </c>
      <c r="HY42" s="19" t="n">
        <f aca="false">IF($A42="",0,IF(COUNTIFS(Urlaub!$A$5:$A$604,$A42,Urlaub!$B$5:$B$604,"&lt;="&amp;HY$3,Urlaub!$C$5:$C$604,"&gt;="&amp;HY$3)&gt;0,1,0))</f>
        <v>0</v>
      </c>
      <c r="HZ42" s="19" t="n">
        <f aca="false">IF($A42="",0,IF(COUNTIFS(Urlaub!$A$5:$A$604,$A42,Urlaub!$B$5:$B$604,"&lt;="&amp;HZ$3,Urlaub!$C$5:$C$604,"&gt;="&amp;HZ$3)&gt;0,1,0))</f>
        <v>0</v>
      </c>
      <c r="IA42" s="19" t="n">
        <f aca="false">IF($A42="",0,IF(COUNTIFS(Urlaub!$A$5:$A$604,$A42,Urlaub!$B$5:$B$604,"&lt;="&amp;IA$3,Urlaub!$C$5:$C$604,"&gt;="&amp;IA$3)&gt;0,1,0))</f>
        <v>0</v>
      </c>
      <c r="IB42" s="19" t="n">
        <f aca="false">IF($A42="",0,IF(COUNTIFS(Urlaub!$A$5:$A$604,$A42,Urlaub!$B$5:$B$604,"&lt;="&amp;IB$3,Urlaub!$C$5:$C$604,"&gt;="&amp;IB$3)&gt;0,1,0))</f>
        <v>0</v>
      </c>
      <c r="IC42" s="19" t="n">
        <f aca="false">IF($A42="",0,IF(COUNTIFS(Urlaub!$A$5:$A$604,$A42,Urlaub!$B$5:$B$604,"&lt;="&amp;IC$3,Urlaub!$C$5:$C$604,"&gt;="&amp;IC$3)&gt;0,1,0))</f>
        <v>0</v>
      </c>
      <c r="ID42" s="19" t="n">
        <f aca="false">IF($A42="",0,IF(COUNTIFS(Urlaub!$A$5:$A$604,$A42,Urlaub!$B$5:$B$604,"&lt;="&amp;ID$3,Urlaub!$C$5:$C$604,"&gt;="&amp;ID$3)&gt;0,1,0))</f>
        <v>0</v>
      </c>
      <c r="IE42" s="19" t="n">
        <f aca="false">IF($A42="",0,IF(COUNTIFS(Urlaub!$A$5:$A$604,$A42,Urlaub!$B$5:$B$604,"&lt;="&amp;IE$3,Urlaub!$C$5:$C$604,"&gt;="&amp;IE$3)&gt;0,1,0))</f>
        <v>0</v>
      </c>
      <c r="IF42" s="19" t="n">
        <f aca="false">IF($A42="",0,IF(COUNTIFS(Urlaub!$A$5:$A$604,$A42,Urlaub!$B$5:$B$604,"&lt;="&amp;IF$3,Urlaub!$C$5:$C$604,"&gt;="&amp;IF$3)&gt;0,1,0))</f>
        <v>0</v>
      </c>
      <c r="IG42" s="19" t="n">
        <f aca="false">IF($A42="",0,IF(COUNTIFS(Urlaub!$A$5:$A$604,$A42,Urlaub!$B$5:$B$604,"&lt;="&amp;IG$3,Urlaub!$C$5:$C$604,"&gt;="&amp;IG$3)&gt;0,1,0))</f>
        <v>0</v>
      </c>
      <c r="IH42" s="19" t="n">
        <f aca="false">IF($A42="",0,IF(COUNTIFS(Urlaub!$A$5:$A$604,$A42,Urlaub!$B$5:$B$604,"&lt;="&amp;IH$3,Urlaub!$C$5:$C$604,"&gt;="&amp;IH$3)&gt;0,1,0))</f>
        <v>0</v>
      </c>
      <c r="II42" s="19" t="n">
        <f aca="false">IF($A42="",0,IF(COUNTIFS(Urlaub!$A$5:$A$604,$A42,Urlaub!$B$5:$B$604,"&lt;="&amp;II$3,Urlaub!$C$5:$C$604,"&gt;="&amp;II$3)&gt;0,1,0))</f>
        <v>0</v>
      </c>
      <c r="IJ42" s="19" t="n">
        <f aca="false">IF($A42="",0,IF(COUNTIFS(Urlaub!$A$5:$A$604,$A42,Urlaub!$B$5:$B$604,"&lt;="&amp;IJ$3,Urlaub!$C$5:$C$604,"&gt;="&amp;IJ$3)&gt;0,1,0))</f>
        <v>0</v>
      </c>
      <c r="IK42" s="19" t="n">
        <f aca="false">IF($A42="",0,IF(COUNTIFS(Urlaub!$A$5:$A$604,$A42,Urlaub!$B$5:$B$604,"&lt;="&amp;IK$3,Urlaub!$C$5:$C$604,"&gt;="&amp;IK$3)&gt;0,1,0))</f>
        <v>0</v>
      </c>
      <c r="IL42" s="19" t="n">
        <f aca="false">IF($A42="",0,IF(COUNTIFS(Urlaub!$A$5:$A$604,$A42,Urlaub!$B$5:$B$604,"&lt;="&amp;IL$3,Urlaub!$C$5:$C$604,"&gt;="&amp;IL$3)&gt;0,1,0))</f>
        <v>0</v>
      </c>
      <c r="IM42" s="19" t="n">
        <f aca="false">IF($A42="",0,IF(COUNTIFS(Urlaub!$A$5:$A$604,$A42,Urlaub!$B$5:$B$604,"&lt;="&amp;IM$3,Urlaub!$C$5:$C$604,"&gt;="&amp;IM$3)&gt;0,1,0))</f>
        <v>0</v>
      </c>
      <c r="IN42" s="19" t="n">
        <f aca="false">IF($A42="",0,IF(COUNTIFS(Urlaub!$A$5:$A$604,$A42,Urlaub!$B$5:$B$604,"&lt;="&amp;IN$3,Urlaub!$C$5:$C$604,"&gt;="&amp;IN$3)&gt;0,1,0))</f>
        <v>0</v>
      </c>
      <c r="IO42" s="19" t="n">
        <f aca="false">IF($A42="",0,IF(COUNTIFS(Urlaub!$A$5:$A$604,$A42,Urlaub!$B$5:$B$604,"&lt;="&amp;IO$3,Urlaub!$C$5:$C$604,"&gt;="&amp;IO$3)&gt;0,1,0))</f>
        <v>0</v>
      </c>
      <c r="IP42" s="19" t="n">
        <f aca="false">IF($A42="",0,IF(COUNTIFS(Urlaub!$A$5:$A$604,$A42,Urlaub!$B$5:$B$604,"&lt;="&amp;IP$3,Urlaub!$C$5:$C$604,"&gt;="&amp;IP$3)&gt;0,1,0))</f>
        <v>0</v>
      </c>
      <c r="IQ42" s="19" t="n">
        <f aca="false">IF($A42="",0,IF(COUNTIFS(Urlaub!$A$5:$A$604,$A42,Urlaub!$B$5:$B$604,"&lt;="&amp;IQ$3,Urlaub!$C$5:$C$604,"&gt;="&amp;IQ$3)&gt;0,1,0))</f>
        <v>0</v>
      </c>
      <c r="IR42" s="19" t="n">
        <f aca="false">IF($A42="",0,IF(COUNTIFS(Urlaub!$A$5:$A$604,$A42,Urlaub!$B$5:$B$604,"&lt;="&amp;IR$3,Urlaub!$C$5:$C$604,"&gt;="&amp;IR$3)&gt;0,1,0))</f>
        <v>0</v>
      </c>
      <c r="IS42" s="19" t="n">
        <f aca="false">IF($A42="",0,IF(COUNTIFS(Urlaub!$A$5:$A$604,$A42,Urlaub!$B$5:$B$604,"&lt;="&amp;IS$3,Urlaub!$C$5:$C$604,"&gt;="&amp;IS$3)&gt;0,1,0))</f>
        <v>0</v>
      </c>
      <c r="IT42" s="19" t="n">
        <f aca="false">IF($A42="",0,IF(COUNTIFS(Urlaub!$A$5:$A$604,$A42,Urlaub!$B$5:$B$604,"&lt;="&amp;IT$3,Urlaub!$C$5:$C$604,"&gt;="&amp;IT$3)&gt;0,1,0))</f>
        <v>0</v>
      </c>
      <c r="IU42" s="19" t="n">
        <f aca="false">IF($A42="",0,IF(COUNTIFS(Urlaub!$A$5:$A$604,$A42,Urlaub!$B$5:$B$604,"&lt;="&amp;IU$3,Urlaub!$C$5:$C$604,"&gt;="&amp;IU$3)&gt;0,1,0))</f>
        <v>0</v>
      </c>
      <c r="IV42" s="19" t="n">
        <f aca="false">IF($A42="",0,IF(COUNTIFS(Urlaub!$A$5:$A$604,$A42,Urlaub!$B$5:$B$604,"&lt;="&amp;IV$3,Urlaub!$C$5:$C$604,"&gt;="&amp;IV$3)&gt;0,1,0))</f>
        <v>0</v>
      </c>
      <c r="IW42" s="19" t="n">
        <f aca="false">IF($A42="",0,IF(COUNTIFS(Urlaub!$A$5:$A$604,$A42,Urlaub!$B$5:$B$604,"&lt;="&amp;IW$3,Urlaub!$C$5:$C$604,"&gt;="&amp;IW$3)&gt;0,1,0))</f>
        <v>0</v>
      </c>
      <c r="IX42" s="19" t="n">
        <f aca="false">IF($A42="",0,IF(COUNTIFS(Urlaub!$A$5:$A$604,$A42,Urlaub!$B$5:$B$604,"&lt;="&amp;IX$3,Urlaub!$C$5:$C$604,"&gt;="&amp;IX$3)&gt;0,1,0))</f>
        <v>0</v>
      </c>
      <c r="IY42" s="19" t="n">
        <f aca="false">IF($A42="",0,IF(COUNTIFS(Urlaub!$A$5:$A$604,$A42,Urlaub!$B$5:$B$604,"&lt;="&amp;IY$3,Urlaub!$C$5:$C$604,"&gt;="&amp;IY$3)&gt;0,1,0))</f>
        <v>0</v>
      </c>
      <c r="IZ42" s="19" t="n">
        <f aca="false">IF($A42="",0,IF(COUNTIFS(Urlaub!$A$5:$A$604,$A42,Urlaub!$B$5:$B$604,"&lt;="&amp;IZ$3,Urlaub!$C$5:$C$604,"&gt;="&amp;IZ$3)&gt;0,1,0))</f>
        <v>0</v>
      </c>
      <c r="JA42" s="19" t="n">
        <f aca="false">IF($A42="",0,IF(COUNTIFS(Urlaub!$A$5:$A$604,$A42,Urlaub!$B$5:$B$604,"&lt;="&amp;JA$3,Urlaub!$C$5:$C$604,"&gt;="&amp;JA$3)&gt;0,1,0))</f>
        <v>0</v>
      </c>
      <c r="JB42" s="19" t="n">
        <f aca="false">IF($A42="",0,IF(COUNTIFS(Urlaub!$A$5:$A$604,$A42,Urlaub!$B$5:$B$604,"&lt;="&amp;JB$3,Urlaub!$C$5:$C$604,"&gt;="&amp;JB$3)&gt;0,1,0))</f>
        <v>0</v>
      </c>
      <c r="JC42" s="19" t="n">
        <f aca="false">IF($A42="",0,IF(COUNTIFS(Urlaub!$A$5:$A$604,$A42,Urlaub!$B$5:$B$604,"&lt;="&amp;JC$3,Urlaub!$C$5:$C$604,"&gt;="&amp;JC$3)&gt;0,1,0))</f>
        <v>0</v>
      </c>
      <c r="JD42" s="19" t="n">
        <f aca="false">IF($A42="",0,IF(COUNTIFS(Urlaub!$A$5:$A$604,$A42,Urlaub!$B$5:$B$604,"&lt;="&amp;JD$3,Urlaub!$C$5:$C$604,"&gt;="&amp;JD$3)&gt;0,1,0))</f>
        <v>0</v>
      </c>
      <c r="JE42" s="19" t="n">
        <f aca="false">IF($A42="",0,IF(COUNTIFS(Urlaub!$A$5:$A$604,$A42,Urlaub!$B$5:$B$604,"&lt;="&amp;JE$3,Urlaub!$C$5:$C$604,"&gt;="&amp;JE$3)&gt;0,1,0))</f>
        <v>0</v>
      </c>
      <c r="JF42" s="19" t="n">
        <f aca="false">IF($A42="",0,IF(COUNTIFS(Urlaub!$A$5:$A$604,$A42,Urlaub!$B$5:$B$604,"&lt;="&amp;JF$3,Urlaub!$C$5:$C$604,"&gt;="&amp;JF$3)&gt;0,1,0))</f>
        <v>0</v>
      </c>
      <c r="JG42" s="19" t="n">
        <f aca="false">IF($A42="",0,IF(COUNTIFS(Urlaub!$A$5:$A$604,$A42,Urlaub!$B$5:$B$604,"&lt;="&amp;JG$3,Urlaub!$C$5:$C$604,"&gt;="&amp;JG$3)&gt;0,1,0))</f>
        <v>0</v>
      </c>
      <c r="JH42" s="19" t="n">
        <f aca="false">IF($A42="",0,IF(COUNTIFS(Urlaub!$A$5:$A$604,$A42,Urlaub!$B$5:$B$604,"&lt;="&amp;JH$3,Urlaub!$C$5:$C$604,"&gt;="&amp;JH$3)&gt;0,1,0))</f>
        <v>0</v>
      </c>
      <c r="JI42" s="19" t="n">
        <f aca="false">IF($A42="",0,IF(COUNTIFS(Urlaub!$A$5:$A$604,$A42,Urlaub!$B$5:$B$604,"&lt;="&amp;JI$3,Urlaub!$C$5:$C$604,"&gt;="&amp;JI$3)&gt;0,1,0))</f>
        <v>0</v>
      </c>
      <c r="JJ42" s="19" t="n">
        <f aca="false">IF($A42="",0,IF(COUNTIFS(Urlaub!$A$5:$A$604,$A42,Urlaub!$B$5:$B$604,"&lt;="&amp;JJ$3,Urlaub!$C$5:$C$604,"&gt;="&amp;JJ$3)&gt;0,1,0))</f>
        <v>0</v>
      </c>
      <c r="JK42" s="19" t="n">
        <f aca="false">IF($A42="",0,IF(COUNTIFS(Urlaub!$A$5:$A$604,$A42,Urlaub!$B$5:$B$604,"&lt;="&amp;JK$3,Urlaub!$C$5:$C$604,"&gt;="&amp;JK$3)&gt;0,1,0))</f>
        <v>0</v>
      </c>
      <c r="JL42" s="19" t="n">
        <f aca="false">IF($A42="",0,IF(COUNTIFS(Urlaub!$A$5:$A$604,$A42,Urlaub!$B$5:$B$604,"&lt;="&amp;JL$3,Urlaub!$C$5:$C$604,"&gt;="&amp;JL$3)&gt;0,1,0))</f>
        <v>0</v>
      </c>
      <c r="JM42" s="19" t="n">
        <f aca="false">IF($A42="",0,IF(COUNTIFS(Urlaub!$A$5:$A$604,$A42,Urlaub!$B$5:$B$604,"&lt;="&amp;JM$3,Urlaub!$C$5:$C$604,"&gt;="&amp;JM$3)&gt;0,1,0))</f>
        <v>0</v>
      </c>
      <c r="JN42" s="19" t="n">
        <f aca="false">IF($A42="",0,IF(COUNTIFS(Urlaub!$A$5:$A$604,$A42,Urlaub!$B$5:$B$604,"&lt;="&amp;JN$3,Urlaub!$C$5:$C$604,"&gt;="&amp;JN$3)&gt;0,1,0))</f>
        <v>0</v>
      </c>
      <c r="JO42" s="19" t="n">
        <f aca="false">IF($A42="",0,IF(COUNTIFS(Urlaub!$A$5:$A$604,$A42,Urlaub!$B$5:$B$604,"&lt;="&amp;JO$3,Urlaub!$C$5:$C$604,"&gt;="&amp;JO$3)&gt;0,1,0))</f>
        <v>0</v>
      </c>
      <c r="JP42" s="19" t="n">
        <f aca="false">IF($A42="",0,IF(COUNTIFS(Urlaub!$A$5:$A$604,$A42,Urlaub!$B$5:$B$604,"&lt;="&amp;JP$3,Urlaub!$C$5:$C$604,"&gt;="&amp;JP$3)&gt;0,1,0))</f>
        <v>0</v>
      </c>
      <c r="JQ42" s="19" t="n">
        <f aca="false">IF($A42="",0,IF(COUNTIFS(Urlaub!$A$5:$A$604,$A42,Urlaub!$B$5:$B$604,"&lt;="&amp;JQ$3,Urlaub!$C$5:$C$604,"&gt;="&amp;JQ$3)&gt;0,1,0))</f>
        <v>0</v>
      </c>
      <c r="JR42" s="19" t="n">
        <f aca="false">IF($A42="",0,IF(COUNTIFS(Urlaub!$A$5:$A$604,$A42,Urlaub!$B$5:$B$604,"&lt;="&amp;JR$3,Urlaub!$C$5:$C$604,"&gt;="&amp;JR$3)&gt;0,1,0))</f>
        <v>0</v>
      </c>
      <c r="JS42" s="19" t="n">
        <f aca="false">IF($A42="",0,IF(COUNTIFS(Urlaub!$A$5:$A$604,$A42,Urlaub!$B$5:$B$604,"&lt;="&amp;JS$3,Urlaub!$C$5:$C$604,"&gt;="&amp;JS$3)&gt;0,1,0))</f>
        <v>0</v>
      </c>
      <c r="JT42" s="19" t="n">
        <f aca="false">IF($A42="",0,IF(COUNTIFS(Urlaub!$A$5:$A$604,$A42,Urlaub!$B$5:$B$604,"&lt;="&amp;JT$3,Urlaub!$C$5:$C$604,"&gt;="&amp;JT$3)&gt;0,1,0))</f>
        <v>0</v>
      </c>
      <c r="JU42" s="19" t="n">
        <f aca="false">IF($A42="",0,IF(COUNTIFS(Urlaub!$A$5:$A$604,$A42,Urlaub!$B$5:$B$604,"&lt;="&amp;JU$3,Urlaub!$C$5:$C$604,"&gt;="&amp;JU$3)&gt;0,1,0))</f>
        <v>0</v>
      </c>
      <c r="JV42" s="19" t="n">
        <f aca="false">IF($A42="",0,IF(COUNTIFS(Urlaub!$A$5:$A$604,$A42,Urlaub!$B$5:$B$604,"&lt;="&amp;JV$3,Urlaub!$C$5:$C$604,"&gt;="&amp;JV$3)&gt;0,1,0))</f>
        <v>0</v>
      </c>
      <c r="JW42" s="19" t="n">
        <f aca="false">IF($A42="",0,IF(COUNTIFS(Urlaub!$A$5:$A$604,$A42,Urlaub!$B$5:$B$604,"&lt;="&amp;JW$3,Urlaub!$C$5:$C$604,"&gt;="&amp;JW$3)&gt;0,1,0))</f>
        <v>0</v>
      </c>
      <c r="JX42" s="19" t="n">
        <f aca="false">IF($A42="",0,IF(COUNTIFS(Urlaub!$A$5:$A$604,$A42,Urlaub!$B$5:$B$604,"&lt;="&amp;JX$3,Urlaub!$C$5:$C$604,"&gt;="&amp;JX$3)&gt;0,1,0))</f>
        <v>0</v>
      </c>
      <c r="JY42" s="19" t="n">
        <f aca="false">IF($A42="",0,IF(COUNTIFS(Urlaub!$A$5:$A$604,$A42,Urlaub!$B$5:$B$604,"&lt;="&amp;JY$3,Urlaub!$C$5:$C$604,"&gt;="&amp;JY$3)&gt;0,1,0))</f>
        <v>0</v>
      </c>
      <c r="JZ42" s="19" t="n">
        <f aca="false">IF($A42="",0,IF(COUNTIFS(Urlaub!$A$5:$A$604,$A42,Urlaub!$B$5:$B$604,"&lt;="&amp;JZ$3,Urlaub!$C$5:$C$604,"&gt;="&amp;JZ$3)&gt;0,1,0))</f>
        <v>0</v>
      </c>
      <c r="KA42" s="19" t="n">
        <f aca="false">IF($A42="",0,IF(COUNTIFS(Urlaub!$A$5:$A$604,$A42,Urlaub!$B$5:$B$604,"&lt;="&amp;KA$3,Urlaub!$C$5:$C$604,"&gt;="&amp;KA$3)&gt;0,1,0))</f>
        <v>0</v>
      </c>
      <c r="KB42" s="19" t="n">
        <f aca="false">IF($A42="",0,IF(COUNTIFS(Urlaub!$A$5:$A$604,$A42,Urlaub!$B$5:$B$604,"&lt;="&amp;KB$3,Urlaub!$C$5:$C$604,"&gt;="&amp;KB$3)&gt;0,1,0))</f>
        <v>0</v>
      </c>
      <c r="KC42" s="19" t="n">
        <f aca="false">IF($A42="",0,IF(COUNTIFS(Urlaub!$A$5:$A$604,$A42,Urlaub!$B$5:$B$604,"&lt;="&amp;KC$3,Urlaub!$C$5:$C$604,"&gt;="&amp;KC$3)&gt;0,1,0))</f>
        <v>0</v>
      </c>
      <c r="KD42" s="19" t="n">
        <f aca="false">IF($A42="",0,IF(COUNTIFS(Urlaub!$A$5:$A$604,$A42,Urlaub!$B$5:$B$604,"&lt;="&amp;KD$3,Urlaub!$C$5:$C$604,"&gt;="&amp;KD$3)&gt;0,1,0))</f>
        <v>0</v>
      </c>
      <c r="KE42" s="19" t="n">
        <f aca="false">IF($A42="",0,IF(COUNTIFS(Urlaub!$A$5:$A$604,$A42,Urlaub!$B$5:$B$604,"&lt;="&amp;KE$3,Urlaub!$C$5:$C$604,"&gt;="&amp;KE$3)&gt;0,1,0))</f>
        <v>0</v>
      </c>
      <c r="KF42" s="19" t="n">
        <f aca="false">IF($A42="",0,IF(COUNTIFS(Urlaub!$A$5:$A$604,$A42,Urlaub!$B$5:$B$604,"&lt;="&amp;KF$3,Urlaub!$C$5:$C$604,"&gt;="&amp;KF$3)&gt;0,1,0))</f>
        <v>0</v>
      </c>
      <c r="KG42" s="19" t="n">
        <f aca="false">IF($A42="",0,IF(COUNTIFS(Urlaub!$A$5:$A$604,$A42,Urlaub!$B$5:$B$604,"&lt;="&amp;KG$3,Urlaub!$C$5:$C$604,"&gt;="&amp;KG$3)&gt;0,1,0))</f>
        <v>0</v>
      </c>
      <c r="KH42" s="19" t="n">
        <f aca="false">IF($A42="",0,IF(COUNTIFS(Urlaub!$A$5:$A$604,$A42,Urlaub!$B$5:$B$604,"&lt;="&amp;KH$3,Urlaub!$C$5:$C$604,"&gt;="&amp;KH$3)&gt;0,1,0))</f>
        <v>0</v>
      </c>
      <c r="KI42" s="19" t="n">
        <f aca="false">IF($A42="",0,IF(COUNTIFS(Urlaub!$A$5:$A$604,$A42,Urlaub!$B$5:$B$604,"&lt;="&amp;KI$3,Urlaub!$C$5:$C$604,"&gt;="&amp;KI$3)&gt;0,1,0))</f>
        <v>0</v>
      </c>
      <c r="KJ42" s="19" t="n">
        <f aca="false">IF($A42="",0,IF(COUNTIFS(Urlaub!$A$5:$A$604,$A42,Urlaub!$B$5:$B$604,"&lt;="&amp;KJ$3,Urlaub!$C$5:$C$604,"&gt;="&amp;KJ$3)&gt;0,1,0))</f>
        <v>0</v>
      </c>
      <c r="KK42" s="19" t="n">
        <f aca="false">IF($A42="",0,IF(COUNTIFS(Urlaub!$A$5:$A$604,$A42,Urlaub!$B$5:$B$604,"&lt;="&amp;KK$3,Urlaub!$C$5:$C$604,"&gt;="&amp;KK$3)&gt;0,1,0))</f>
        <v>0</v>
      </c>
      <c r="KL42" s="19" t="n">
        <f aca="false">IF($A42="",0,IF(COUNTIFS(Urlaub!$A$5:$A$604,$A42,Urlaub!$B$5:$B$604,"&lt;="&amp;KL$3,Urlaub!$C$5:$C$604,"&gt;="&amp;KL$3)&gt;0,1,0))</f>
        <v>0</v>
      </c>
      <c r="KM42" s="19" t="n">
        <f aca="false">IF($A42="",0,IF(COUNTIFS(Urlaub!$A$5:$A$604,$A42,Urlaub!$B$5:$B$604,"&lt;="&amp;KM$3,Urlaub!$C$5:$C$604,"&gt;="&amp;KM$3)&gt;0,1,0))</f>
        <v>0</v>
      </c>
      <c r="KN42" s="19" t="n">
        <f aca="false">IF($A42="",0,IF(COUNTIFS(Urlaub!$A$5:$A$604,$A42,Urlaub!$B$5:$B$604,"&lt;="&amp;KN$3,Urlaub!$C$5:$C$604,"&gt;="&amp;KN$3)&gt;0,1,0))</f>
        <v>0</v>
      </c>
      <c r="KO42" s="19" t="n">
        <f aca="false">IF($A42="",0,IF(COUNTIFS(Urlaub!$A$5:$A$604,$A42,Urlaub!$B$5:$B$604,"&lt;="&amp;KO$3,Urlaub!$C$5:$C$604,"&gt;="&amp;KO$3)&gt;0,1,0))</f>
        <v>0</v>
      </c>
      <c r="KP42" s="19" t="n">
        <f aca="false">IF($A42="",0,IF(COUNTIFS(Urlaub!$A$5:$A$604,$A42,Urlaub!$B$5:$B$604,"&lt;="&amp;KP$3,Urlaub!$C$5:$C$604,"&gt;="&amp;KP$3)&gt;0,1,0))</f>
        <v>0</v>
      </c>
      <c r="KQ42" s="19" t="n">
        <f aca="false">IF($A42="",0,IF(COUNTIFS(Urlaub!$A$5:$A$604,$A42,Urlaub!$B$5:$B$604,"&lt;="&amp;KQ$3,Urlaub!$C$5:$C$604,"&gt;="&amp;KQ$3)&gt;0,1,0))</f>
        <v>0</v>
      </c>
      <c r="KR42" s="19" t="n">
        <f aca="false">IF($A42="",0,IF(COUNTIFS(Urlaub!$A$5:$A$604,$A42,Urlaub!$B$5:$B$604,"&lt;="&amp;KR$3,Urlaub!$C$5:$C$604,"&gt;="&amp;KR$3)&gt;0,1,0))</f>
        <v>0</v>
      </c>
      <c r="KS42" s="19" t="n">
        <f aca="false">IF($A42="",0,IF(COUNTIFS(Urlaub!$A$5:$A$604,$A42,Urlaub!$B$5:$B$604,"&lt;="&amp;KS$3,Urlaub!$C$5:$C$604,"&gt;="&amp;KS$3)&gt;0,1,0))</f>
        <v>0</v>
      </c>
      <c r="KT42" s="19" t="n">
        <f aca="false">IF($A42="",0,IF(COUNTIFS(Urlaub!$A$5:$A$604,$A42,Urlaub!$B$5:$B$604,"&lt;="&amp;KT$3,Urlaub!$C$5:$C$604,"&gt;="&amp;KT$3)&gt;0,1,0))</f>
        <v>0</v>
      </c>
      <c r="KU42" s="19" t="n">
        <f aca="false">IF($A42="",0,IF(COUNTIFS(Urlaub!$A$5:$A$604,$A42,Urlaub!$B$5:$B$604,"&lt;="&amp;KU$3,Urlaub!$C$5:$C$604,"&gt;="&amp;KU$3)&gt;0,1,0))</f>
        <v>0</v>
      </c>
      <c r="KV42" s="19" t="n">
        <f aca="false">IF($A42="",0,IF(COUNTIFS(Urlaub!$A$5:$A$604,$A42,Urlaub!$B$5:$B$604,"&lt;="&amp;KV$3,Urlaub!$C$5:$C$604,"&gt;="&amp;KV$3)&gt;0,1,0))</f>
        <v>0</v>
      </c>
      <c r="KW42" s="19" t="n">
        <f aca="false">IF($A42="",0,IF(COUNTIFS(Urlaub!$A$5:$A$604,$A42,Urlaub!$B$5:$B$604,"&lt;="&amp;KW$3,Urlaub!$C$5:$C$604,"&gt;="&amp;KW$3)&gt;0,1,0))</f>
        <v>0</v>
      </c>
      <c r="KX42" s="19" t="n">
        <f aca="false">IF($A42="",0,IF(COUNTIFS(Urlaub!$A$5:$A$604,$A42,Urlaub!$B$5:$B$604,"&lt;="&amp;KX$3,Urlaub!$C$5:$C$604,"&gt;="&amp;KX$3)&gt;0,1,0))</f>
        <v>0</v>
      </c>
      <c r="KY42" s="19" t="n">
        <f aca="false">IF($A42="",0,IF(COUNTIFS(Urlaub!$A$5:$A$604,$A42,Urlaub!$B$5:$B$604,"&lt;="&amp;KY$3,Urlaub!$C$5:$C$604,"&gt;="&amp;KY$3)&gt;0,1,0))</f>
        <v>0</v>
      </c>
      <c r="KZ42" s="19" t="n">
        <f aca="false">IF($A42="",0,IF(COUNTIFS(Urlaub!$A$5:$A$604,$A42,Urlaub!$B$5:$B$604,"&lt;="&amp;KZ$3,Urlaub!$C$5:$C$604,"&gt;="&amp;KZ$3)&gt;0,1,0))</f>
        <v>0</v>
      </c>
      <c r="LA42" s="19" t="n">
        <f aca="false">IF($A42="",0,IF(COUNTIFS(Urlaub!$A$5:$A$604,$A42,Urlaub!$B$5:$B$604,"&lt;="&amp;LA$3,Urlaub!$C$5:$C$604,"&gt;="&amp;LA$3)&gt;0,1,0))</f>
        <v>0</v>
      </c>
      <c r="LB42" s="19" t="n">
        <f aca="false">IF($A42="",0,IF(COUNTIFS(Urlaub!$A$5:$A$604,$A42,Urlaub!$B$5:$B$604,"&lt;="&amp;LB$3,Urlaub!$C$5:$C$604,"&gt;="&amp;LB$3)&gt;0,1,0))</f>
        <v>0</v>
      </c>
      <c r="LC42" s="19" t="n">
        <f aca="false">IF($A42="",0,IF(COUNTIFS(Urlaub!$A$5:$A$604,$A42,Urlaub!$B$5:$B$604,"&lt;="&amp;LC$3,Urlaub!$C$5:$C$604,"&gt;="&amp;LC$3)&gt;0,1,0))</f>
        <v>0</v>
      </c>
      <c r="LD42" s="19" t="n">
        <f aca="false">IF($A42="",0,IF(COUNTIFS(Urlaub!$A$5:$A$604,$A42,Urlaub!$B$5:$B$604,"&lt;="&amp;LD$3,Urlaub!$C$5:$C$604,"&gt;="&amp;LD$3)&gt;0,1,0))</f>
        <v>0</v>
      </c>
      <c r="LE42" s="19" t="n">
        <f aca="false">IF($A42="",0,IF(COUNTIFS(Urlaub!$A$5:$A$604,$A42,Urlaub!$B$5:$B$604,"&lt;="&amp;LE$3,Urlaub!$C$5:$C$604,"&gt;="&amp;LE$3)&gt;0,1,0))</f>
        <v>0</v>
      </c>
      <c r="LF42" s="19" t="n">
        <f aca="false">IF($A42="",0,IF(COUNTIFS(Urlaub!$A$5:$A$604,$A42,Urlaub!$B$5:$B$604,"&lt;="&amp;LF$3,Urlaub!$C$5:$C$604,"&gt;="&amp;LF$3)&gt;0,1,0))</f>
        <v>0</v>
      </c>
      <c r="LG42" s="19" t="n">
        <f aca="false">IF($A42="",0,IF(COUNTIFS(Urlaub!$A$5:$A$604,$A42,Urlaub!$B$5:$B$604,"&lt;="&amp;LG$3,Urlaub!$C$5:$C$604,"&gt;="&amp;LG$3)&gt;0,1,0))</f>
        <v>0</v>
      </c>
      <c r="LH42" s="19" t="n">
        <f aca="false">IF($A42="",0,IF(COUNTIFS(Urlaub!$A$5:$A$604,$A42,Urlaub!$B$5:$B$604,"&lt;="&amp;LH$3,Urlaub!$C$5:$C$604,"&gt;="&amp;LH$3)&gt;0,1,0))</f>
        <v>0</v>
      </c>
      <c r="LI42" s="19" t="n">
        <f aca="false">IF($A42="",0,IF(COUNTIFS(Urlaub!$A$5:$A$604,$A42,Urlaub!$B$5:$B$604,"&lt;="&amp;LI$3,Urlaub!$C$5:$C$604,"&gt;="&amp;LI$3)&gt;0,1,0))</f>
        <v>0</v>
      </c>
      <c r="LJ42" s="19" t="n">
        <f aca="false">IF($A42="",0,IF(COUNTIFS(Urlaub!$A$5:$A$604,$A42,Urlaub!$B$5:$B$604,"&lt;="&amp;LJ$3,Urlaub!$C$5:$C$604,"&gt;="&amp;LJ$3)&gt;0,1,0))</f>
        <v>0</v>
      </c>
      <c r="LK42" s="19" t="n">
        <f aca="false">IF($A42="",0,IF(COUNTIFS(Urlaub!$A$5:$A$604,$A42,Urlaub!$B$5:$B$604,"&lt;="&amp;LK$3,Urlaub!$C$5:$C$604,"&gt;="&amp;LK$3)&gt;0,1,0))</f>
        <v>0</v>
      </c>
      <c r="LL42" s="19" t="n">
        <f aca="false">IF($A42="",0,IF(COUNTIFS(Urlaub!$A$5:$A$604,$A42,Urlaub!$B$5:$B$604,"&lt;="&amp;LL$3,Urlaub!$C$5:$C$604,"&gt;="&amp;LL$3)&gt;0,1,0))</f>
        <v>0</v>
      </c>
      <c r="LM42" s="19" t="n">
        <f aca="false">IF($A42="",0,IF(COUNTIFS(Urlaub!$A$5:$A$604,$A42,Urlaub!$B$5:$B$604,"&lt;="&amp;LM$3,Urlaub!$C$5:$C$604,"&gt;="&amp;LM$3)&gt;0,1,0))</f>
        <v>0</v>
      </c>
      <c r="LN42" s="19" t="n">
        <f aca="false">IF($A42="",0,IF(COUNTIFS(Urlaub!$A$5:$A$604,$A42,Urlaub!$B$5:$B$604,"&lt;="&amp;LN$3,Urlaub!$C$5:$C$604,"&gt;="&amp;LN$3)&gt;0,1,0))</f>
        <v>0</v>
      </c>
      <c r="LO42" s="19" t="n">
        <f aca="false">IF($A42="",0,IF(COUNTIFS(Urlaub!$A$5:$A$604,$A42,Urlaub!$B$5:$B$604,"&lt;="&amp;LO$3,Urlaub!$C$5:$C$604,"&gt;="&amp;LO$3)&gt;0,1,0))</f>
        <v>0</v>
      </c>
      <c r="LP42" s="19" t="n">
        <f aca="false">IF($A42="",0,IF(COUNTIFS(Urlaub!$A$5:$A$604,$A42,Urlaub!$B$5:$B$604,"&lt;="&amp;LP$3,Urlaub!$C$5:$C$604,"&gt;="&amp;LP$3)&gt;0,1,0))</f>
        <v>0</v>
      </c>
      <c r="LQ42" s="19" t="n">
        <f aca="false">IF($A42="",0,IF(COUNTIFS(Urlaub!$A$5:$A$604,$A42,Urlaub!$B$5:$B$604,"&lt;="&amp;LQ$3,Urlaub!$C$5:$C$604,"&gt;="&amp;LQ$3)&gt;0,1,0))</f>
        <v>0</v>
      </c>
      <c r="LR42" s="19" t="n">
        <f aca="false">IF($A42="",0,IF(COUNTIFS(Urlaub!$A$5:$A$604,$A42,Urlaub!$B$5:$B$604,"&lt;="&amp;LR$3,Urlaub!$C$5:$C$604,"&gt;="&amp;LR$3)&gt;0,1,0))</f>
        <v>0</v>
      </c>
      <c r="LS42" s="19" t="n">
        <f aca="false">IF($A42="",0,IF(COUNTIFS(Urlaub!$A$5:$A$604,$A42,Urlaub!$B$5:$B$604,"&lt;="&amp;LS$3,Urlaub!$C$5:$C$604,"&gt;="&amp;LS$3)&gt;0,1,0))</f>
        <v>0</v>
      </c>
      <c r="LT42" s="19" t="n">
        <f aca="false">IF($A42="",0,IF(COUNTIFS(Urlaub!$A$5:$A$604,$A42,Urlaub!$B$5:$B$604,"&lt;="&amp;LT$3,Urlaub!$C$5:$C$604,"&gt;="&amp;LT$3)&gt;0,1,0))</f>
        <v>0</v>
      </c>
      <c r="LU42" s="19" t="n">
        <f aca="false">IF($A42="",0,IF(COUNTIFS(Urlaub!$A$5:$A$604,$A42,Urlaub!$B$5:$B$604,"&lt;="&amp;LU$3,Urlaub!$C$5:$C$604,"&gt;="&amp;LU$3)&gt;0,1,0))</f>
        <v>0</v>
      </c>
      <c r="LV42" s="19" t="n">
        <f aca="false">IF($A42="",0,IF(COUNTIFS(Urlaub!$A$5:$A$604,$A42,Urlaub!$B$5:$B$604,"&lt;="&amp;LV$3,Urlaub!$C$5:$C$604,"&gt;="&amp;LV$3)&gt;0,1,0))</f>
        <v>0</v>
      </c>
      <c r="LW42" s="19" t="n">
        <f aca="false">IF($A42="",0,IF(COUNTIFS(Urlaub!$A$5:$A$604,$A42,Urlaub!$B$5:$B$604,"&lt;="&amp;LW$3,Urlaub!$C$5:$C$604,"&gt;="&amp;LW$3)&gt;0,1,0))</f>
        <v>0</v>
      </c>
      <c r="LX42" s="19" t="n">
        <f aca="false">IF($A42="",0,IF(COUNTIFS(Urlaub!$A$5:$A$604,$A42,Urlaub!$B$5:$B$604,"&lt;="&amp;LX$3,Urlaub!$C$5:$C$604,"&gt;="&amp;LX$3)&gt;0,1,0))</f>
        <v>0</v>
      </c>
      <c r="LY42" s="19" t="n">
        <f aca="false">IF($A42="",0,IF(COUNTIFS(Urlaub!$A$5:$A$604,$A42,Urlaub!$B$5:$B$604,"&lt;="&amp;LY$3,Urlaub!$C$5:$C$604,"&gt;="&amp;LY$3)&gt;0,1,0))</f>
        <v>0</v>
      </c>
      <c r="LZ42" s="19" t="n">
        <f aca="false">IF($A42="",0,IF(COUNTIFS(Urlaub!$A$5:$A$604,$A42,Urlaub!$B$5:$B$604,"&lt;="&amp;LZ$3,Urlaub!$C$5:$C$604,"&gt;="&amp;LZ$3)&gt;0,1,0))</f>
        <v>0</v>
      </c>
      <c r="MA42" s="19" t="n">
        <f aca="false">IF($A42="",0,IF(COUNTIFS(Urlaub!$A$5:$A$604,$A42,Urlaub!$B$5:$B$604,"&lt;="&amp;MA$3,Urlaub!$C$5:$C$604,"&gt;="&amp;MA$3)&gt;0,1,0))</f>
        <v>0</v>
      </c>
      <c r="MB42" s="19" t="n">
        <f aca="false">IF($A42="",0,IF(COUNTIFS(Urlaub!$A$5:$A$604,$A42,Urlaub!$B$5:$B$604,"&lt;="&amp;MB$3,Urlaub!$C$5:$C$604,"&gt;="&amp;MB$3)&gt;0,1,0))</f>
        <v>0</v>
      </c>
      <c r="MC42" s="19" t="n">
        <f aca="false">IF($A42="",0,IF(COUNTIFS(Urlaub!$A$5:$A$604,$A42,Urlaub!$B$5:$B$604,"&lt;="&amp;MC$3,Urlaub!$C$5:$C$604,"&gt;="&amp;MC$3)&gt;0,1,0))</f>
        <v>0</v>
      </c>
      <c r="MD42" s="19" t="n">
        <f aca="false">IF($A42="",0,IF(COUNTIFS(Urlaub!$A$5:$A$604,$A42,Urlaub!$B$5:$B$604,"&lt;="&amp;MD$3,Urlaub!$C$5:$C$604,"&gt;="&amp;MD$3)&gt;0,1,0))</f>
        <v>0</v>
      </c>
      <c r="ME42" s="19" t="n">
        <f aca="false">IF($A42="",0,IF(COUNTIFS(Urlaub!$A$5:$A$604,$A42,Urlaub!$B$5:$B$604,"&lt;="&amp;ME$3,Urlaub!$C$5:$C$604,"&gt;="&amp;ME$3)&gt;0,1,0))</f>
        <v>0</v>
      </c>
      <c r="MF42" s="19" t="n">
        <f aca="false">IF($A42="",0,IF(COUNTIFS(Urlaub!$A$5:$A$604,$A42,Urlaub!$B$5:$B$604,"&lt;="&amp;MF$3,Urlaub!$C$5:$C$604,"&gt;="&amp;MF$3)&gt;0,1,0))</f>
        <v>0</v>
      </c>
      <c r="MG42" s="19" t="n">
        <f aca="false">IF($A42="",0,IF(COUNTIFS(Urlaub!$A$5:$A$604,$A42,Urlaub!$B$5:$B$604,"&lt;="&amp;MG$3,Urlaub!$C$5:$C$604,"&gt;="&amp;MG$3)&gt;0,1,0))</f>
        <v>0</v>
      </c>
      <c r="MH42" s="19" t="n">
        <f aca="false">IF($A42="",0,IF(COUNTIFS(Urlaub!$A$5:$A$604,$A42,Urlaub!$B$5:$B$604,"&lt;="&amp;MH$3,Urlaub!$C$5:$C$604,"&gt;="&amp;MH$3)&gt;0,1,0))</f>
        <v>0</v>
      </c>
      <c r="MI42" s="19" t="n">
        <f aca="false">IF($A42="",0,IF(COUNTIFS(Urlaub!$A$5:$A$604,$A42,Urlaub!$B$5:$B$604,"&lt;="&amp;MI$3,Urlaub!$C$5:$C$604,"&gt;="&amp;MI$3)&gt;0,1,0))</f>
        <v>0</v>
      </c>
      <c r="MJ42" s="19" t="n">
        <f aca="false">IF($A42="",0,IF(COUNTIFS(Urlaub!$A$5:$A$604,$A42,Urlaub!$B$5:$B$604,"&lt;="&amp;MJ$3,Urlaub!$C$5:$C$604,"&gt;="&amp;MJ$3)&gt;0,1,0))</f>
        <v>0</v>
      </c>
      <c r="MK42" s="19" t="n">
        <f aca="false">IF($A42="",0,IF(COUNTIFS(Urlaub!$A$5:$A$604,$A42,Urlaub!$B$5:$B$604,"&lt;="&amp;MK$3,Urlaub!$C$5:$C$604,"&gt;="&amp;MK$3)&gt;0,1,0))</f>
        <v>0</v>
      </c>
      <c r="ML42" s="19" t="n">
        <f aca="false">IF($A42="",0,IF(COUNTIFS(Urlaub!$A$5:$A$604,$A42,Urlaub!$B$5:$B$604,"&lt;="&amp;ML$3,Urlaub!$C$5:$C$604,"&gt;="&amp;ML$3)&gt;0,1,0))</f>
        <v>0</v>
      </c>
      <c r="MM42" s="19" t="n">
        <f aca="false">IF($A42="",0,IF(COUNTIFS(Urlaub!$A$5:$A$604,$A42,Urlaub!$B$5:$B$604,"&lt;="&amp;MM$3,Urlaub!$C$5:$C$604,"&gt;="&amp;MM$3)&gt;0,1,0))</f>
        <v>0</v>
      </c>
      <c r="MN42" s="19" t="n">
        <f aca="false">IF($A42="",0,IF(COUNTIFS(Urlaub!$A$5:$A$604,$A42,Urlaub!$B$5:$B$604,"&lt;="&amp;MN$3,Urlaub!$C$5:$C$604,"&gt;="&amp;MN$3)&gt;0,1,0))</f>
        <v>0</v>
      </c>
      <c r="MO42" s="19" t="n">
        <f aca="false">IF($A42="",0,IF(COUNTIFS(Urlaub!$A$5:$A$604,$A42,Urlaub!$B$5:$B$604,"&lt;="&amp;MO$3,Urlaub!$C$5:$C$604,"&gt;="&amp;MO$3)&gt;0,1,0))</f>
        <v>0</v>
      </c>
      <c r="MP42" s="19" t="n">
        <f aca="false">IF($A42="",0,IF(COUNTIFS(Urlaub!$A$5:$A$604,$A42,Urlaub!$B$5:$B$604,"&lt;="&amp;MP$3,Urlaub!$C$5:$C$604,"&gt;="&amp;MP$3)&gt;0,1,0))</f>
        <v>0</v>
      </c>
      <c r="MQ42" s="19" t="n">
        <f aca="false">IF($A42="",0,IF(COUNTIFS(Urlaub!$A$5:$A$604,$A42,Urlaub!$B$5:$B$604,"&lt;="&amp;MQ$3,Urlaub!$C$5:$C$604,"&gt;="&amp;MQ$3)&gt;0,1,0))</f>
        <v>0</v>
      </c>
      <c r="MR42" s="19" t="n">
        <f aca="false">IF($A42="",0,IF(COUNTIFS(Urlaub!$A$5:$A$604,$A42,Urlaub!$B$5:$B$604,"&lt;="&amp;MR$3,Urlaub!$C$5:$C$604,"&gt;="&amp;MR$3)&gt;0,1,0))</f>
        <v>0</v>
      </c>
      <c r="MS42" s="19" t="n">
        <f aca="false">IF($A42="",0,IF(COUNTIFS(Urlaub!$A$5:$A$604,$A42,Urlaub!$B$5:$B$604,"&lt;="&amp;MS$3,Urlaub!$C$5:$C$604,"&gt;="&amp;MS$3)&gt;0,1,0))</f>
        <v>0</v>
      </c>
      <c r="MT42" s="19" t="n">
        <f aca="false">IF($A42="",0,IF(COUNTIFS(Urlaub!$A$5:$A$604,$A42,Urlaub!$B$5:$B$604,"&lt;="&amp;MT$3,Urlaub!$C$5:$C$604,"&gt;="&amp;MT$3)&gt;0,1,0))</f>
        <v>0</v>
      </c>
      <c r="MU42" s="19" t="n">
        <f aca="false">IF($A42="",0,IF(COUNTIFS(Urlaub!$A$5:$A$604,$A42,Urlaub!$B$5:$B$604,"&lt;="&amp;MU$3,Urlaub!$C$5:$C$604,"&gt;="&amp;MU$3)&gt;0,1,0))</f>
        <v>0</v>
      </c>
      <c r="MV42" s="19" t="n">
        <f aca="false">IF($A42="",0,IF(COUNTIFS(Urlaub!$A$5:$A$604,$A42,Urlaub!$B$5:$B$604,"&lt;="&amp;MV$3,Urlaub!$C$5:$C$604,"&gt;="&amp;MV$3)&gt;0,1,0))</f>
        <v>0</v>
      </c>
      <c r="MW42" s="19" t="n">
        <f aca="false">IF($A42="",0,IF(COUNTIFS(Urlaub!$A$5:$A$604,$A42,Urlaub!$B$5:$B$604,"&lt;="&amp;MW$3,Urlaub!$C$5:$C$604,"&gt;="&amp;MW$3)&gt;0,1,0))</f>
        <v>0</v>
      </c>
      <c r="MX42" s="19" t="n">
        <f aca="false">IF($A42="",0,IF(COUNTIFS(Urlaub!$A$5:$A$604,$A42,Urlaub!$B$5:$B$604,"&lt;="&amp;MX$3,Urlaub!$C$5:$C$604,"&gt;="&amp;MX$3)&gt;0,1,0))</f>
        <v>0</v>
      </c>
      <c r="MY42" s="19" t="n">
        <f aca="false">IF($A42="",0,IF(COUNTIFS(Urlaub!$A$5:$A$604,$A42,Urlaub!$B$5:$B$604,"&lt;="&amp;MY$3,Urlaub!$C$5:$C$604,"&gt;="&amp;MY$3)&gt;0,1,0))</f>
        <v>0</v>
      </c>
      <c r="MZ42" s="19" t="n">
        <f aca="false">IF($A42="",0,IF(COUNTIFS(Urlaub!$A$5:$A$604,$A42,Urlaub!$B$5:$B$604,"&lt;="&amp;MZ$3,Urlaub!$C$5:$C$604,"&gt;="&amp;MZ$3)&gt;0,1,0))</f>
        <v>0</v>
      </c>
      <c r="NA42" s="19" t="n">
        <f aca="false">IF($A42="",0,IF(COUNTIFS(Urlaub!$A$5:$A$604,$A42,Urlaub!$B$5:$B$604,"&lt;="&amp;NA$3,Urlaub!$C$5:$C$604,"&gt;="&amp;NA$3)&gt;0,1,0))</f>
        <v>0</v>
      </c>
      <c r="NB42" s="19" t="n">
        <f aca="false">IF($A42="",0,IF(COUNTIFS(Urlaub!$A$5:$A$604,$A42,Urlaub!$B$5:$B$604,"&lt;="&amp;NB$3,Urlaub!$C$5:$C$604,"&gt;="&amp;NB$3)&gt;0,1,0))</f>
        <v>0</v>
      </c>
      <c r="NC42" s="19" t="n">
        <f aca="false">IF($A42="",0,IF(COUNTIFS(Urlaub!$A$5:$A$604,$A42,Urlaub!$B$5:$B$604,"&lt;="&amp;NC$3,Urlaub!$C$5:$C$604,"&gt;="&amp;NC$3)&gt;0,1,0))</f>
        <v>0</v>
      </c>
      <c r="ND42" s="19" t="n">
        <f aca="false">IF($A42="",0,IF(COUNTIFS(Urlaub!$A$5:$A$604,$A42,Urlaub!$B$5:$B$604,"&lt;="&amp;ND$3,Urlaub!$C$5:$C$604,"&gt;="&amp;ND$3)&gt;0,1,0))</f>
        <v>0</v>
      </c>
      <c r="NE42" s="19" t="n">
        <f aca="false">IF($A42="",0,IF(COUNTIFS(Urlaub!$A$5:$A$604,$A42,Urlaub!$B$5:$B$604,"&lt;="&amp;NE$3,Urlaub!$C$5:$C$604,"&gt;="&amp;NE$3)&gt;0,1,0))</f>
        <v>0</v>
      </c>
      <c r="NF42" s="19" t="n">
        <f aca="false">IF($A42="",0,IF(COUNTIFS(Urlaub!$A$5:$A$604,$A42,Urlaub!$B$5:$B$604,"&lt;="&amp;NF$3,Urlaub!$C$5:$C$604,"&gt;="&amp;NF$3)&gt;0,1,0))</f>
        <v>0</v>
      </c>
      <c r="NG42" s="19" t="n">
        <f aca="false">IF($A42="",0,IF(COUNTIFS(Urlaub!$A$5:$A$604,$A42,Urlaub!$B$5:$B$604,"&lt;="&amp;NG$3,Urlaub!$C$5:$C$604,"&gt;="&amp;NG$3)&gt;0,1,0))</f>
        <v>0</v>
      </c>
      <c r="NH42" s="19" t="n">
        <f aca="false">IF($A42="",0,IF(COUNTIFS(Urlaub!$A$5:$A$604,$A42,Urlaub!$B$5:$B$604,"&lt;="&amp;NH$3,Urlaub!$C$5:$C$604,"&gt;="&amp;NH$3)&gt;0,1,0))</f>
        <v>0</v>
      </c>
    </row>
    <row r="43" customFormat="false" ht="15" hidden="false" customHeight="false" outlineLevel="0" collapsed="false">
      <c r="A43" s="5" t="str">
        <f aca="false">IF(Team!A43="","",Team!A43)</f>
        <v/>
      </c>
      <c r="B43" s="8" t="str">
        <f aca="false">IF(Team!B43="","",Team!B43)</f>
        <v/>
      </c>
      <c r="C43" s="8" t="str">
        <f aca="false">IF(Team!C43="","",Team!C43)</f>
        <v/>
      </c>
      <c r="D43" s="8" t="str">
        <f aca="false">IF(Team!D43="","",Team!D43)</f>
        <v/>
      </c>
      <c r="E43" s="8" t="str">
        <f aca="false">IF(Team!E43="","",Team!E43)</f>
        <v/>
      </c>
      <c r="F43" s="8" t="str">
        <f aca="false">IF(Team!F43="","",Team!F43)</f>
        <v/>
      </c>
      <c r="G43" s="19" t="n">
        <f aca="false">IF($A43="",0,IF(COUNTIFS(Urlaub!$A$5:$A$604,$A43,Urlaub!$B$5:$B$604,"&lt;="&amp;G$3,Urlaub!$C$5:$C$604,"&gt;="&amp;G$3)&gt;0,1,0))</f>
        <v>0</v>
      </c>
      <c r="H43" s="19" t="n">
        <f aca="false">IF($A43="",0,IF(COUNTIFS(Urlaub!$A$5:$A$604,$A43,Urlaub!$B$5:$B$604,"&lt;="&amp;H$3,Urlaub!$C$5:$C$604,"&gt;="&amp;H$3)&gt;0,1,0))</f>
        <v>0</v>
      </c>
      <c r="I43" s="19" t="n">
        <f aca="false">IF($A43="",0,IF(COUNTIFS(Urlaub!$A$5:$A$604,$A43,Urlaub!$B$5:$B$604,"&lt;="&amp;I$3,Urlaub!$C$5:$C$604,"&gt;="&amp;I$3)&gt;0,1,0))</f>
        <v>0</v>
      </c>
      <c r="J43" s="19" t="n">
        <f aca="false">IF($A43="",0,IF(COUNTIFS(Urlaub!$A$5:$A$604,$A43,Urlaub!$B$5:$B$604,"&lt;="&amp;J$3,Urlaub!$C$5:$C$604,"&gt;="&amp;J$3)&gt;0,1,0))</f>
        <v>0</v>
      </c>
      <c r="K43" s="19" t="n">
        <f aca="false">IF($A43="",0,IF(COUNTIFS(Urlaub!$A$5:$A$604,$A43,Urlaub!$B$5:$B$604,"&lt;="&amp;K$3,Urlaub!$C$5:$C$604,"&gt;="&amp;K$3)&gt;0,1,0))</f>
        <v>0</v>
      </c>
      <c r="L43" s="19" t="n">
        <f aca="false">IF($A43="",0,IF(COUNTIFS(Urlaub!$A$5:$A$604,$A43,Urlaub!$B$5:$B$604,"&lt;="&amp;L$3,Urlaub!$C$5:$C$604,"&gt;="&amp;L$3)&gt;0,1,0))</f>
        <v>0</v>
      </c>
      <c r="M43" s="19" t="n">
        <f aca="false">IF($A43="",0,IF(COUNTIFS(Urlaub!$A$5:$A$604,$A43,Urlaub!$B$5:$B$604,"&lt;="&amp;M$3,Urlaub!$C$5:$C$604,"&gt;="&amp;M$3)&gt;0,1,0))</f>
        <v>0</v>
      </c>
      <c r="N43" s="19" t="n">
        <f aca="false">IF($A43="",0,IF(COUNTIFS(Urlaub!$A$5:$A$604,$A43,Urlaub!$B$5:$B$604,"&lt;="&amp;N$3,Urlaub!$C$5:$C$604,"&gt;="&amp;N$3)&gt;0,1,0))</f>
        <v>0</v>
      </c>
      <c r="O43" s="19" t="n">
        <f aca="false">IF($A43="",0,IF(COUNTIFS(Urlaub!$A$5:$A$604,$A43,Urlaub!$B$5:$B$604,"&lt;="&amp;O$3,Urlaub!$C$5:$C$604,"&gt;="&amp;O$3)&gt;0,1,0))</f>
        <v>0</v>
      </c>
      <c r="P43" s="19" t="n">
        <f aca="false">IF($A43="",0,IF(COUNTIFS(Urlaub!$A$5:$A$604,$A43,Urlaub!$B$5:$B$604,"&lt;="&amp;P$3,Urlaub!$C$5:$C$604,"&gt;="&amp;P$3)&gt;0,1,0))</f>
        <v>0</v>
      </c>
      <c r="Q43" s="19" t="n">
        <f aca="false">IF($A43="",0,IF(COUNTIFS(Urlaub!$A$5:$A$604,$A43,Urlaub!$B$5:$B$604,"&lt;="&amp;Q$3,Urlaub!$C$5:$C$604,"&gt;="&amp;Q$3)&gt;0,1,0))</f>
        <v>0</v>
      </c>
      <c r="R43" s="19" t="n">
        <f aca="false">IF($A43="",0,IF(COUNTIFS(Urlaub!$A$5:$A$604,$A43,Urlaub!$B$5:$B$604,"&lt;="&amp;R$3,Urlaub!$C$5:$C$604,"&gt;="&amp;R$3)&gt;0,1,0))</f>
        <v>0</v>
      </c>
      <c r="S43" s="19" t="n">
        <f aca="false">IF($A43="",0,IF(COUNTIFS(Urlaub!$A$5:$A$604,$A43,Urlaub!$B$5:$B$604,"&lt;="&amp;S$3,Urlaub!$C$5:$C$604,"&gt;="&amp;S$3)&gt;0,1,0))</f>
        <v>0</v>
      </c>
      <c r="T43" s="19" t="n">
        <f aca="false">IF($A43="",0,IF(COUNTIFS(Urlaub!$A$5:$A$604,$A43,Urlaub!$B$5:$B$604,"&lt;="&amp;T$3,Urlaub!$C$5:$C$604,"&gt;="&amp;T$3)&gt;0,1,0))</f>
        <v>0</v>
      </c>
      <c r="U43" s="19" t="n">
        <f aca="false">IF($A43="",0,IF(COUNTIFS(Urlaub!$A$5:$A$604,$A43,Urlaub!$B$5:$B$604,"&lt;="&amp;U$3,Urlaub!$C$5:$C$604,"&gt;="&amp;U$3)&gt;0,1,0))</f>
        <v>0</v>
      </c>
      <c r="V43" s="19" t="n">
        <f aca="false">IF($A43="",0,IF(COUNTIFS(Urlaub!$A$5:$A$604,$A43,Urlaub!$B$5:$B$604,"&lt;="&amp;V$3,Urlaub!$C$5:$C$604,"&gt;="&amp;V$3)&gt;0,1,0))</f>
        <v>0</v>
      </c>
      <c r="W43" s="19" t="n">
        <f aca="false">IF($A43="",0,IF(COUNTIFS(Urlaub!$A$5:$A$604,$A43,Urlaub!$B$5:$B$604,"&lt;="&amp;W$3,Urlaub!$C$5:$C$604,"&gt;="&amp;W$3)&gt;0,1,0))</f>
        <v>0</v>
      </c>
      <c r="X43" s="19" t="n">
        <f aca="false">IF($A43="",0,IF(COUNTIFS(Urlaub!$A$5:$A$604,$A43,Urlaub!$B$5:$B$604,"&lt;="&amp;X$3,Urlaub!$C$5:$C$604,"&gt;="&amp;X$3)&gt;0,1,0))</f>
        <v>0</v>
      </c>
      <c r="Y43" s="19" t="n">
        <f aca="false">IF($A43="",0,IF(COUNTIFS(Urlaub!$A$5:$A$604,$A43,Urlaub!$B$5:$B$604,"&lt;="&amp;Y$3,Urlaub!$C$5:$C$604,"&gt;="&amp;Y$3)&gt;0,1,0))</f>
        <v>0</v>
      </c>
      <c r="Z43" s="19" t="n">
        <f aca="false">IF($A43="",0,IF(COUNTIFS(Urlaub!$A$5:$A$604,$A43,Urlaub!$B$5:$B$604,"&lt;="&amp;Z$3,Urlaub!$C$5:$C$604,"&gt;="&amp;Z$3)&gt;0,1,0))</f>
        <v>0</v>
      </c>
      <c r="AA43" s="19" t="n">
        <f aca="false">IF($A43="",0,IF(COUNTIFS(Urlaub!$A$5:$A$604,$A43,Urlaub!$B$5:$B$604,"&lt;="&amp;AA$3,Urlaub!$C$5:$C$604,"&gt;="&amp;AA$3)&gt;0,1,0))</f>
        <v>0</v>
      </c>
      <c r="AB43" s="19" t="n">
        <f aca="false">IF($A43="",0,IF(COUNTIFS(Urlaub!$A$5:$A$604,$A43,Urlaub!$B$5:$B$604,"&lt;="&amp;AB$3,Urlaub!$C$5:$C$604,"&gt;="&amp;AB$3)&gt;0,1,0))</f>
        <v>0</v>
      </c>
      <c r="AC43" s="19" t="n">
        <f aca="false">IF($A43="",0,IF(COUNTIFS(Urlaub!$A$5:$A$604,$A43,Urlaub!$B$5:$B$604,"&lt;="&amp;AC$3,Urlaub!$C$5:$C$604,"&gt;="&amp;AC$3)&gt;0,1,0))</f>
        <v>0</v>
      </c>
      <c r="AD43" s="19" t="n">
        <f aca="false">IF($A43="",0,IF(COUNTIFS(Urlaub!$A$5:$A$604,$A43,Urlaub!$B$5:$B$604,"&lt;="&amp;AD$3,Urlaub!$C$5:$C$604,"&gt;="&amp;AD$3)&gt;0,1,0))</f>
        <v>0</v>
      </c>
      <c r="AE43" s="19" t="n">
        <f aca="false">IF($A43="",0,IF(COUNTIFS(Urlaub!$A$5:$A$604,$A43,Urlaub!$B$5:$B$604,"&lt;="&amp;AE$3,Urlaub!$C$5:$C$604,"&gt;="&amp;AE$3)&gt;0,1,0))</f>
        <v>0</v>
      </c>
      <c r="AF43" s="19" t="n">
        <f aca="false">IF($A43="",0,IF(COUNTIFS(Urlaub!$A$5:$A$604,$A43,Urlaub!$B$5:$B$604,"&lt;="&amp;AF$3,Urlaub!$C$5:$C$604,"&gt;="&amp;AF$3)&gt;0,1,0))</f>
        <v>0</v>
      </c>
      <c r="AG43" s="19" t="n">
        <f aca="false">IF($A43="",0,IF(COUNTIFS(Urlaub!$A$5:$A$604,$A43,Urlaub!$B$5:$B$604,"&lt;="&amp;AG$3,Urlaub!$C$5:$C$604,"&gt;="&amp;AG$3)&gt;0,1,0))</f>
        <v>0</v>
      </c>
      <c r="AH43" s="19" t="n">
        <f aca="false">IF($A43="",0,IF(COUNTIFS(Urlaub!$A$5:$A$604,$A43,Urlaub!$B$5:$B$604,"&lt;="&amp;AH$3,Urlaub!$C$5:$C$604,"&gt;="&amp;AH$3)&gt;0,1,0))</f>
        <v>0</v>
      </c>
      <c r="AI43" s="19" t="n">
        <f aca="false">IF($A43="",0,IF(COUNTIFS(Urlaub!$A$5:$A$604,$A43,Urlaub!$B$5:$B$604,"&lt;="&amp;AI$3,Urlaub!$C$5:$C$604,"&gt;="&amp;AI$3)&gt;0,1,0))</f>
        <v>0</v>
      </c>
      <c r="AJ43" s="19" t="n">
        <f aca="false">IF($A43="",0,IF(COUNTIFS(Urlaub!$A$5:$A$604,$A43,Urlaub!$B$5:$B$604,"&lt;="&amp;AJ$3,Urlaub!$C$5:$C$604,"&gt;="&amp;AJ$3)&gt;0,1,0))</f>
        <v>0</v>
      </c>
      <c r="AK43" s="19" t="n">
        <f aca="false">IF($A43="",0,IF(COUNTIFS(Urlaub!$A$5:$A$604,$A43,Urlaub!$B$5:$B$604,"&lt;="&amp;AK$3,Urlaub!$C$5:$C$604,"&gt;="&amp;AK$3)&gt;0,1,0))</f>
        <v>0</v>
      </c>
      <c r="AL43" s="19" t="n">
        <f aca="false">IF($A43="",0,IF(COUNTIFS(Urlaub!$A$5:$A$604,$A43,Urlaub!$B$5:$B$604,"&lt;="&amp;AL$3,Urlaub!$C$5:$C$604,"&gt;="&amp;AL$3)&gt;0,1,0))</f>
        <v>0</v>
      </c>
      <c r="AM43" s="19" t="n">
        <f aca="false">IF($A43="",0,IF(COUNTIFS(Urlaub!$A$5:$A$604,$A43,Urlaub!$B$5:$B$604,"&lt;="&amp;AM$3,Urlaub!$C$5:$C$604,"&gt;="&amp;AM$3)&gt;0,1,0))</f>
        <v>0</v>
      </c>
      <c r="AN43" s="19" t="n">
        <f aca="false">IF($A43="",0,IF(COUNTIFS(Urlaub!$A$5:$A$604,$A43,Urlaub!$B$5:$B$604,"&lt;="&amp;AN$3,Urlaub!$C$5:$C$604,"&gt;="&amp;AN$3)&gt;0,1,0))</f>
        <v>0</v>
      </c>
      <c r="AO43" s="19" t="n">
        <f aca="false">IF($A43="",0,IF(COUNTIFS(Urlaub!$A$5:$A$604,$A43,Urlaub!$B$5:$B$604,"&lt;="&amp;AO$3,Urlaub!$C$5:$C$604,"&gt;="&amp;AO$3)&gt;0,1,0))</f>
        <v>0</v>
      </c>
      <c r="AP43" s="19" t="n">
        <f aca="false">IF($A43="",0,IF(COUNTIFS(Urlaub!$A$5:$A$604,$A43,Urlaub!$B$5:$B$604,"&lt;="&amp;AP$3,Urlaub!$C$5:$C$604,"&gt;="&amp;AP$3)&gt;0,1,0))</f>
        <v>0</v>
      </c>
      <c r="AQ43" s="19" t="n">
        <f aca="false">IF($A43="",0,IF(COUNTIFS(Urlaub!$A$5:$A$604,$A43,Urlaub!$B$5:$B$604,"&lt;="&amp;AQ$3,Urlaub!$C$5:$C$604,"&gt;="&amp;AQ$3)&gt;0,1,0))</f>
        <v>0</v>
      </c>
      <c r="AR43" s="19" t="n">
        <f aca="false">IF($A43="",0,IF(COUNTIFS(Urlaub!$A$5:$A$604,$A43,Urlaub!$B$5:$B$604,"&lt;="&amp;AR$3,Urlaub!$C$5:$C$604,"&gt;="&amp;AR$3)&gt;0,1,0))</f>
        <v>0</v>
      </c>
      <c r="AS43" s="19" t="n">
        <f aca="false">IF($A43="",0,IF(COUNTIFS(Urlaub!$A$5:$A$604,$A43,Urlaub!$B$5:$B$604,"&lt;="&amp;AS$3,Urlaub!$C$5:$C$604,"&gt;="&amp;AS$3)&gt;0,1,0))</f>
        <v>0</v>
      </c>
      <c r="AT43" s="19" t="n">
        <f aca="false">IF($A43="",0,IF(COUNTIFS(Urlaub!$A$5:$A$604,$A43,Urlaub!$B$5:$B$604,"&lt;="&amp;AT$3,Urlaub!$C$5:$C$604,"&gt;="&amp;AT$3)&gt;0,1,0))</f>
        <v>0</v>
      </c>
      <c r="AU43" s="19" t="n">
        <f aca="false">IF($A43="",0,IF(COUNTIFS(Urlaub!$A$5:$A$604,$A43,Urlaub!$B$5:$B$604,"&lt;="&amp;AU$3,Urlaub!$C$5:$C$604,"&gt;="&amp;AU$3)&gt;0,1,0))</f>
        <v>0</v>
      </c>
      <c r="AV43" s="19" t="n">
        <f aca="false">IF($A43="",0,IF(COUNTIFS(Urlaub!$A$5:$A$604,$A43,Urlaub!$B$5:$B$604,"&lt;="&amp;AV$3,Urlaub!$C$5:$C$604,"&gt;="&amp;AV$3)&gt;0,1,0))</f>
        <v>0</v>
      </c>
      <c r="AW43" s="19" t="n">
        <f aca="false">IF($A43="",0,IF(COUNTIFS(Urlaub!$A$5:$A$604,$A43,Urlaub!$B$5:$B$604,"&lt;="&amp;AW$3,Urlaub!$C$5:$C$604,"&gt;="&amp;AW$3)&gt;0,1,0))</f>
        <v>0</v>
      </c>
      <c r="AX43" s="19" t="n">
        <f aca="false">IF($A43="",0,IF(COUNTIFS(Urlaub!$A$5:$A$604,$A43,Urlaub!$B$5:$B$604,"&lt;="&amp;AX$3,Urlaub!$C$5:$C$604,"&gt;="&amp;AX$3)&gt;0,1,0))</f>
        <v>0</v>
      </c>
      <c r="AY43" s="19" t="n">
        <f aca="false">IF($A43="",0,IF(COUNTIFS(Urlaub!$A$5:$A$604,$A43,Urlaub!$B$5:$B$604,"&lt;="&amp;AY$3,Urlaub!$C$5:$C$604,"&gt;="&amp;AY$3)&gt;0,1,0))</f>
        <v>0</v>
      </c>
      <c r="AZ43" s="19" t="n">
        <f aca="false">IF($A43="",0,IF(COUNTIFS(Urlaub!$A$5:$A$604,$A43,Urlaub!$B$5:$B$604,"&lt;="&amp;AZ$3,Urlaub!$C$5:$C$604,"&gt;="&amp;AZ$3)&gt;0,1,0))</f>
        <v>0</v>
      </c>
      <c r="BA43" s="19" t="n">
        <f aca="false">IF($A43="",0,IF(COUNTIFS(Urlaub!$A$5:$A$604,$A43,Urlaub!$B$5:$B$604,"&lt;="&amp;BA$3,Urlaub!$C$5:$C$604,"&gt;="&amp;BA$3)&gt;0,1,0))</f>
        <v>0</v>
      </c>
      <c r="BB43" s="19" t="n">
        <f aca="false">IF($A43="",0,IF(COUNTIFS(Urlaub!$A$5:$A$604,$A43,Urlaub!$B$5:$B$604,"&lt;="&amp;BB$3,Urlaub!$C$5:$C$604,"&gt;="&amp;BB$3)&gt;0,1,0))</f>
        <v>0</v>
      </c>
      <c r="BC43" s="19" t="n">
        <f aca="false">IF($A43="",0,IF(COUNTIFS(Urlaub!$A$5:$A$604,$A43,Urlaub!$B$5:$B$604,"&lt;="&amp;BC$3,Urlaub!$C$5:$C$604,"&gt;="&amp;BC$3)&gt;0,1,0))</f>
        <v>0</v>
      </c>
      <c r="BD43" s="19" t="n">
        <f aca="false">IF($A43="",0,IF(COUNTIFS(Urlaub!$A$5:$A$604,$A43,Urlaub!$B$5:$B$604,"&lt;="&amp;BD$3,Urlaub!$C$5:$C$604,"&gt;="&amp;BD$3)&gt;0,1,0))</f>
        <v>0</v>
      </c>
      <c r="BE43" s="19" t="n">
        <f aca="false">IF($A43="",0,IF(COUNTIFS(Urlaub!$A$5:$A$604,$A43,Urlaub!$B$5:$B$604,"&lt;="&amp;BE$3,Urlaub!$C$5:$C$604,"&gt;="&amp;BE$3)&gt;0,1,0))</f>
        <v>0</v>
      </c>
      <c r="BF43" s="19" t="n">
        <f aca="false">IF($A43="",0,IF(COUNTIFS(Urlaub!$A$5:$A$604,$A43,Urlaub!$B$5:$B$604,"&lt;="&amp;BF$3,Urlaub!$C$5:$C$604,"&gt;="&amp;BF$3)&gt;0,1,0))</f>
        <v>0</v>
      </c>
      <c r="BG43" s="19" t="n">
        <f aca="false">IF($A43="",0,IF(COUNTIFS(Urlaub!$A$5:$A$604,$A43,Urlaub!$B$5:$B$604,"&lt;="&amp;BG$3,Urlaub!$C$5:$C$604,"&gt;="&amp;BG$3)&gt;0,1,0))</f>
        <v>0</v>
      </c>
      <c r="BH43" s="19" t="n">
        <f aca="false">IF($A43="",0,IF(COUNTIFS(Urlaub!$A$5:$A$604,$A43,Urlaub!$B$5:$B$604,"&lt;="&amp;BH$3,Urlaub!$C$5:$C$604,"&gt;="&amp;BH$3)&gt;0,1,0))</f>
        <v>0</v>
      </c>
      <c r="BI43" s="19" t="n">
        <f aca="false">IF($A43="",0,IF(COUNTIFS(Urlaub!$A$5:$A$604,$A43,Urlaub!$B$5:$B$604,"&lt;="&amp;BI$3,Urlaub!$C$5:$C$604,"&gt;="&amp;BI$3)&gt;0,1,0))</f>
        <v>0</v>
      </c>
      <c r="BJ43" s="19" t="n">
        <f aca="false">IF($A43="",0,IF(COUNTIFS(Urlaub!$A$5:$A$604,$A43,Urlaub!$B$5:$B$604,"&lt;="&amp;BJ$3,Urlaub!$C$5:$C$604,"&gt;="&amp;BJ$3)&gt;0,1,0))</f>
        <v>0</v>
      </c>
      <c r="BK43" s="19" t="n">
        <f aca="false">IF($A43="",0,IF(COUNTIFS(Urlaub!$A$5:$A$604,$A43,Urlaub!$B$5:$B$604,"&lt;="&amp;BK$3,Urlaub!$C$5:$C$604,"&gt;="&amp;BK$3)&gt;0,1,0))</f>
        <v>0</v>
      </c>
      <c r="BL43" s="19" t="n">
        <f aca="false">IF($A43="",0,IF(COUNTIFS(Urlaub!$A$5:$A$604,$A43,Urlaub!$B$5:$B$604,"&lt;="&amp;BL$3,Urlaub!$C$5:$C$604,"&gt;="&amp;BL$3)&gt;0,1,0))</f>
        <v>0</v>
      </c>
      <c r="BM43" s="19" t="n">
        <f aca="false">IF($A43="",0,IF(COUNTIFS(Urlaub!$A$5:$A$604,$A43,Urlaub!$B$5:$B$604,"&lt;="&amp;BM$3,Urlaub!$C$5:$C$604,"&gt;="&amp;BM$3)&gt;0,1,0))</f>
        <v>0</v>
      </c>
      <c r="BN43" s="19" t="n">
        <f aca="false">IF($A43="",0,IF(COUNTIFS(Urlaub!$A$5:$A$604,$A43,Urlaub!$B$5:$B$604,"&lt;="&amp;BN$3,Urlaub!$C$5:$C$604,"&gt;="&amp;BN$3)&gt;0,1,0))</f>
        <v>0</v>
      </c>
      <c r="BO43" s="19" t="n">
        <f aca="false">IF($A43="",0,IF(COUNTIFS(Urlaub!$A$5:$A$604,$A43,Urlaub!$B$5:$B$604,"&lt;="&amp;BO$3,Urlaub!$C$5:$C$604,"&gt;="&amp;BO$3)&gt;0,1,0))</f>
        <v>0</v>
      </c>
      <c r="BP43" s="19" t="n">
        <f aca="false">IF($A43="",0,IF(COUNTIFS(Urlaub!$A$5:$A$604,$A43,Urlaub!$B$5:$B$604,"&lt;="&amp;BP$3,Urlaub!$C$5:$C$604,"&gt;="&amp;BP$3)&gt;0,1,0))</f>
        <v>0</v>
      </c>
      <c r="BQ43" s="19" t="n">
        <f aca="false">IF($A43="",0,IF(COUNTIFS(Urlaub!$A$5:$A$604,$A43,Urlaub!$B$5:$B$604,"&lt;="&amp;BQ$3,Urlaub!$C$5:$C$604,"&gt;="&amp;BQ$3)&gt;0,1,0))</f>
        <v>0</v>
      </c>
      <c r="BR43" s="19" t="n">
        <f aca="false">IF($A43="",0,IF(COUNTIFS(Urlaub!$A$5:$A$604,$A43,Urlaub!$B$5:$B$604,"&lt;="&amp;BR$3,Urlaub!$C$5:$C$604,"&gt;="&amp;BR$3)&gt;0,1,0))</f>
        <v>0</v>
      </c>
      <c r="BS43" s="19" t="n">
        <f aca="false">IF($A43="",0,IF(COUNTIFS(Urlaub!$A$5:$A$604,$A43,Urlaub!$B$5:$B$604,"&lt;="&amp;BS$3,Urlaub!$C$5:$C$604,"&gt;="&amp;BS$3)&gt;0,1,0))</f>
        <v>0</v>
      </c>
      <c r="BT43" s="19" t="n">
        <f aca="false">IF($A43="",0,IF(COUNTIFS(Urlaub!$A$5:$A$604,$A43,Urlaub!$B$5:$B$604,"&lt;="&amp;BT$3,Urlaub!$C$5:$C$604,"&gt;="&amp;BT$3)&gt;0,1,0))</f>
        <v>0</v>
      </c>
      <c r="BU43" s="19" t="n">
        <f aca="false">IF($A43="",0,IF(COUNTIFS(Urlaub!$A$5:$A$604,$A43,Urlaub!$B$5:$B$604,"&lt;="&amp;BU$3,Urlaub!$C$5:$C$604,"&gt;="&amp;BU$3)&gt;0,1,0))</f>
        <v>0</v>
      </c>
      <c r="BV43" s="19" t="n">
        <f aca="false">IF($A43="",0,IF(COUNTIFS(Urlaub!$A$5:$A$604,$A43,Urlaub!$B$5:$B$604,"&lt;="&amp;BV$3,Urlaub!$C$5:$C$604,"&gt;="&amp;BV$3)&gt;0,1,0))</f>
        <v>0</v>
      </c>
      <c r="BW43" s="19" t="n">
        <f aca="false">IF($A43="",0,IF(COUNTIFS(Urlaub!$A$5:$A$604,$A43,Urlaub!$B$5:$B$604,"&lt;="&amp;BW$3,Urlaub!$C$5:$C$604,"&gt;="&amp;BW$3)&gt;0,1,0))</f>
        <v>0</v>
      </c>
      <c r="BX43" s="19" t="n">
        <f aca="false">IF($A43="",0,IF(COUNTIFS(Urlaub!$A$5:$A$604,$A43,Urlaub!$B$5:$B$604,"&lt;="&amp;BX$3,Urlaub!$C$5:$C$604,"&gt;="&amp;BX$3)&gt;0,1,0))</f>
        <v>0</v>
      </c>
      <c r="BY43" s="19" t="n">
        <f aca="false">IF($A43="",0,IF(COUNTIFS(Urlaub!$A$5:$A$604,$A43,Urlaub!$B$5:$B$604,"&lt;="&amp;BY$3,Urlaub!$C$5:$C$604,"&gt;="&amp;BY$3)&gt;0,1,0))</f>
        <v>0</v>
      </c>
      <c r="BZ43" s="19" t="n">
        <f aca="false">IF($A43="",0,IF(COUNTIFS(Urlaub!$A$5:$A$604,$A43,Urlaub!$B$5:$B$604,"&lt;="&amp;BZ$3,Urlaub!$C$5:$C$604,"&gt;="&amp;BZ$3)&gt;0,1,0))</f>
        <v>0</v>
      </c>
      <c r="CA43" s="19" t="n">
        <f aca="false">IF($A43="",0,IF(COUNTIFS(Urlaub!$A$5:$A$604,$A43,Urlaub!$B$5:$B$604,"&lt;="&amp;CA$3,Urlaub!$C$5:$C$604,"&gt;="&amp;CA$3)&gt;0,1,0))</f>
        <v>0</v>
      </c>
      <c r="CB43" s="19" t="n">
        <f aca="false">IF($A43="",0,IF(COUNTIFS(Urlaub!$A$5:$A$604,$A43,Urlaub!$B$5:$B$604,"&lt;="&amp;CB$3,Urlaub!$C$5:$C$604,"&gt;="&amp;CB$3)&gt;0,1,0))</f>
        <v>0</v>
      </c>
      <c r="CC43" s="19" t="n">
        <f aca="false">IF($A43="",0,IF(COUNTIFS(Urlaub!$A$5:$A$604,$A43,Urlaub!$B$5:$B$604,"&lt;="&amp;CC$3,Urlaub!$C$5:$C$604,"&gt;="&amp;CC$3)&gt;0,1,0))</f>
        <v>0</v>
      </c>
      <c r="CD43" s="19" t="n">
        <f aca="false">IF($A43="",0,IF(COUNTIFS(Urlaub!$A$5:$A$604,$A43,Urlaub!$B$5:$B$604,"&lt;="&amp;CD$3,Urlaub!$C$5:$C$604,"&gt;="&amp;CD$3)&gt;0,1,0))</f>
        <v>0</v>
      </c>
      <c r="CE43" s="19" t="n">
        <f aca="false">IF($A43="",0,IF(COUNTIFS(Urlaub!$A$5:$A$604,$A43,Urlaub!$B$5:$B$604,"&lt;="&amp;CE$3,Urlaub!$C$5:$C$604,"&gt;="&amp;CE$3)&gt;0,1,0))</f>
        <v>0</v>
      </c>
      <c r="CF43" s="19" t="n">
        <f aca="false">IF($A43="",0,IF(COUNTIFS(Urlaub!$A$5:$A$604,$A43,Urlaub!$B$5:$B$604,"&lt;="&amp;CF$3,Urlaub!$C$5:$C$604,"&gt;="&amp;CF$3)&gt;0,1,0))</f>
        <v>0</v>
      </c>
      <c r="CG43" s="19" t="n">
        <f aca="false">IF($A43="",0,IF(COUNTIFS(Urlaub!$A$5:$A$604,$A43,Urlaub!$B$5:$B$604,"&lt;="&amp;CG$3,Urlaub!$C$5:$C$604,"&gt;="&amp;CG$3)&gt;0,1,0))</f>
        <v>0</v>
      </c>
      <c r="CH43" s="19" t="n">
        <f aca="false">IF($A43="",0,IF(COUNTIFS(Urlaub!$A$5:$A$604,$A43,Urlaub!$B$5:$B$604,"&lt;="&amp;CH$3,Urlaub!$C$5:$C$604,"&gt;="&amp;CH$3)&gt;0,1,0))</f>
        <v>0</v>
      </c>
      <c r="CI43" s="19" t="n">
        <f aca="false">IF($A43="",0,IF(COUNTIFS(Urlaub!$A$5:$A$604,$A43,Urlaub!$B$5:$B$604,"&lt;="&amp;CI$3,Urlaub!$C$5:$C$604,"&gt;="&amp;CI$3)&gt;0,1,0))</f>
        <v>0</v>
      </c>
      <c r="CJ43" s="19" t="n">
        <f aca="false">IF($A43="",0,IF(COUNTIFS(Urlaub!$A$5:$A$604,$A43,Urlaub!$B$5:$B$604,"&lt;="&amp;CJ$3,Urlaub!$C$5:$C$604,"&gt;="&amp;CJ$3)&gt;0,1,0))</f>
        <v>0</v>
      </c>
      <c r="CK43" s="19" t="n">
        <f aca="false">IF($A43="",0,IF(COUNTIFS(Urlaub!$A$5:$A$604,$A43,Urlaub!$B$5:$B$604,"&lt;="&amp;CK$3,Urlaub!$C$5:$C$604,"&gt;="&amp;CK$3)&gt;0,1,0))</f>
        <v>0</v>
      </c>
      <c r="CL43" s="19" t="n">
        <f aca="false">IF($A43="",0,IF(COUNTIFS(Urlaub!$A$5:$A$604,$A43,Urlaub!$B$5:$B$604,"&lt;="&amp;CL$3,Urlaub!$C$5:$C$604,"&gt;="&amp;CL$3)&gt;0,1,0))</f>
        <v>0</v>
      </c>
      <c r="CM43" s="19" t="n">
        <f aca="false">IF($A43="",0,IF(COUNTIFS(Urlaub!$A$5:$A$604,$A43,Urlaub!$B$5:$B$604,"&lt;="&amp;CM$3,Urlaub!$C$5:$C$604,"&gt;="&amp;CM$3)&gt;0,1,0))</f>
        <v>0</v>
      </c>
      <c r="CN43" s="19" t="n">
        <f aca="false">IF($A43="",0,IF(COUNTIFS(Urlaub!$A$5:$A$604,$A43,Urlaub!$B$5:$B$604,"&lt;="&amp;CN$3,Urlaub!$C$5:$C$604,"&gt;="&amp;CN$3)&gt;0,1,0))</f>
        <v>0</v>
      </c>
      <c r="CO43" s="19" t="n">
        <f aca="false">IF($A43="",0,IF(COUNTIFS(Urlaub!$A$5:$A$604,$A43,Urlaub!$B$5:$B$604,"&lt;="&amp;CO$3,Urlaub!$C$5:$C$604,"&gt;="&amp;CO$3)&gt;0,1,0))</f>
        <v>0</v>
      </c>
      <c r="CP43" s="19" t="n">
        <f aca="false">IF($A43="",0,IF(COUNTIFS(Urlaub!$A$5:$A$604,$A43,Urlaub!$B$5:$B$604,"&lt;="&amp;CP$3,Urlaub!$C$5:$C$604,"&gt;="&amp;CP$3)&gt;0,1,0))</f>
        <v>0</v>
      </c>
      <c r="CQ43" s="19" t="n">
        <f aca="false">IF($A43="",0,IF(COUNTIFS(Urlaub!$A$5:$A$604,$A43,Urlaub!$B$5:$B$604,"&lt;="&amp;CQ$3,Urlaub!$C$5:$C$604,"&gt;="&amp;CQ$3)&gt;0,1,0))</f>
        <v>0</v>
      </c>
      <c r="CR43" s="19" t="n">
        <f aca="false">IF($A43="",0,IF(COUNTIFS(Urlaub!$A$5:$A$604,$A43,Urlaub!$B$5:$B$604,"&lt;="&amp;CR$3,Urlaub!$C$5:$C$604,"&gt;="&amp;CR$3)&gt;0,1,0))</f>
        <v>0</v>
      </c>
      <c r="CS43" s="19" t="n">
        <f aca="false">IF($A43="",0,IF(COUNTIFS(Urlaub!$A$5:$A$604,$A43,Urlaub!$B$5:$B$604,"&lt;="&amp;CS$3,Urlaub!$C$5:$C$604,"&gt;="&amp;CS$3)&gt;0,1,0))</f>
        <v>0</v>
      </c>
      <c r="CT43" s="19" t="n">
        <f aca="false">IF($A43="",0,IF(COUNTIFS(Urlaub!$A$5:$A$604,$A43,Urlaub!$B$5:$B$604,"&lt;="&amp;CT$3,Urlaub!$C$5:$C$604,"&gt;="&amp;CT$3)&gt;0,1,0))</f>
        <v>0</v>
      </c>
      <c r="CU43" s="19" t="n">
        <f aca="false">IF($A43="",0,IF(COUNTIFS(Urlaub!$A$5:$A$604,$A43,Urlaub!$B$5:$B$604,"&lt;="&amp;CU$3,Urlaub!$C$5:$C$604,"&gt;="&amp;CU$3)&gt;0,1,0))</f>
        <v>0</v>
      </c>
      <c r="CV43" s="19" t="n">
        <f aca="false">IF($A43="",0,IF(COUNTIFS(Urlaub!$A$5:$A$604,$A43,Urlaub!$B$5:$B$604,"&lt;="&amp;CV$3,Urlaub!$C$5:$C$604,"&gt;="&amp;CV$3)&gt;0,1,0))</f>
        <v>0</v>
      </c>
      <c r="CW43" s="19" t="n">
        <f aca="false">IF($A43="",0,IF(COUNTIFS(Urlaub!$A$5:$A$604,$A43,Urlaub!$B$5:$B$604,"&lt;="&amp;CW$3,Urlaub!$C$5:$C$604,"&gt;="&amp;CW$3)&gt;0,1,0))</f>
        <v>0</v>
      </c>
      <c r="CX43" s="19" t="n">
        <f aca="false">IF($A43="",0,IF(COUNTIFS(Urlaub!$A$5:$A$604,$A43,Urlaub!$B$5:$B$604,"&lt;="&amp;CX$3,Urlaub!$C$5:$C$604,"&gt;="&amp;CX$3)&gt;0,1,0))</f>
        <v>0</v>
      </c>
      <c r="CY43" s="19" t="n">
        <f aca="false">IF($A43="",0,IF(COUNTIFS(Urlaub!$A$5:$A$604,$A43,Urlaub!$B$5:$B$604,"&lt;="&amp;CY$3,Urlaub!$C$5:$C$604,"&gt;="&amp;CY$3)&gt;0,1,0))</f>
        <v>0</v>
      </c>
      <c r="CZ43" s="19" t="n">
        <f aca="false">IF($A43="",0,IF(COUNTIFS(Urlaub!$A$5:$A$604,$A43,Urlaub!$B$5:$B$604,"&lt;="&amp;CZ$3,Urlaub!$C$5:$C$604,"&gt;="&amp;CZ$3)&gt;0,1,0))</f>
        <v>0</v>
      </c>
      <c r="DA43" s="19" t="n">
        <f aca="false">IF($A43="",0,IF(COUNTIFS(Urlaub!$A$5:$A$604,$A43,Urlaub!$B$5:$B$604,"&lt;="&amp;DA$3,Urlaub!$C$5:$C$604,"&gt;="&amp;DA$3)&gt;0,1,0))</f>
        <v>0</v>
      </c>
      <c r="DB43" s="19" t="n">
        <f aca="false">IF($A43="",0,IF(COUNTIFS(Urlaub!$A$5:$A$604,$A43,Urlaub!$B$5:$B$604,"&lt;="&amp;DB$3,Urlaub!$C$5:$C$604,"&gt;="&amp;DB$3)&gt;0,1,0))</f>
        <v>0</v>
      </c>
      <c r="DC43" s="19" t="n">
        <f aca="false">IF($A43="",0,IF(COUNTIFS(Urlaub!$A$5:$A$604,$A43,Urlaub!$B$5:$B$604,"&lt;="&amp;DC$3,Urlaub!$C$5:$C$604,"&gt;="&amp;DC$3)&gt;0,1,0))</f>
        <v>0</v>
      </c>
      <c r="DD43" s="19" t="n">
        <f aca="false">IF($A43="",0,IF(COUNTIFS(Urlaub!$A$5:$A$604,$A43,Urlaub!$B$5:$B$604,"&lt;="&amp;DD$3,Urlaub!$C$5:$C$604,"&gt;="&amp;DD$3)&gt;0,1,0))</f>
        <v>0</v>
      </c>
      <c r="DE43" s="19" t="n">
        <f aca="false">IF($A43="",0,IF(COUNTIFS(Urlaub!$A$5:$A$604,$A43,Urlaub!$B$5:$B$604,"&lt;="&amp;DE$3,Urlaub!$C$5:$C$604,"&gt;="&amp;DE$3)&gt;0,1,0))</f>
        <v>0</v>
      </c>
      <c r="DF43" s="19" t="n">
        <f aca="false">IF($A43="",0,IF(COUNTIFS(Urlaub!$A$5:$A$604,$A43,Urlaub!$B$5:$B$604,"&lt;="&amp;DF$3,Urlaub!$C$5:$C$604,"&gt;="&amp;DF$3)&gt;0,1,0))</f>
        <v>0</v>
      </c>
      <c r="DG43" s="19" t="n">
        <f aca="false">IF($A43="",0,IF(COUNTIFS(Urlaub!$A$5:$A$604,$A43,Urlaub!$B$5:$B$604,"&lt;="&amp;DG$3,Urlaub!$C$5:$C$604,"&gt;="&amp;DG$3)&gt;0,1,0))</f>
        <v>0</v>
      </c>
      <c r="DH43" s="19" t="n">
        <f aca="false">IF($A43="",0,IF(COUNTIFS(Urlaub!$A$5:$A$604,$A43,Urlaub!$B$5:$B$604,"&lt;="&amp;DH$3,Urlaub!$C$5:$C$604,"&gt;="&amp;DH$3)&gt;0,1,0))</f>
        <v>0</v>
      </c>
      <c r="DI43" s="19" t="n">
        <f aca="false">IF($A43="",0,IF(COUNTIFS(Urlaub!$A$5:$A$604,$A43,Urlaub!$B$5:$B$604,"&lt;="&amp;DI$3,Urlaub!$C$5:$C$604,"&gt;="&amp;DI$3)&gt;0,1,0))</f>
        <v>0</v>
      </c>
      <c r="DJ43" s="19" t="n">
        <f aca="false">IF($A43="",0,IF(COUNTIFS(Urlaub!$A$5:$A$604,$A43,Urlaub!$B$5:$B$604,"&lt;="&amp;DJ$3,Urlaub!$C$5:$C$604,"&gt;="&amp;DJ$3)&gt;0,1,0))</f>
        <v>0</v>
      </c>
      <c r="DK43" s="19" t="n">
        <f aca="false">IF($A43="",0,IF(COUNTIFS(Urlaub!$A$5:$A$604,$A43,Urlaub!$B$5:$B$604,"&lt;="&amp;DK$3,Urlaub!$C$5:$C$604,"&gt;="&amp;DK$3)&gt;0,1,0))</f>
        <v>0</v>
      </c>
      <c r="DL43" s="19" t="n">
        <f aca="false">IF($A43="",0,IF(COUNTIFS(Urlaub!$A$5:$A$604,$A43,Urlaub!$B$5:$B$604,"&lt;="&amp;DL$3,Urlaub!$C$5:$C$604,"&gt;="&amp;DL$3)&gt;0,1,0))</f>
        <v>0</v>
      </c>
      <c r="DM43" s="19" t="n">
        <f aca="false">IF($A43="",0,IF(COUNTIFS(Urlaub!$A$5:$A$604,$A43,Urlaub!$B$5:$B$604,"&lt;="&amp;DM$3,Urlaub!$C$5:$C$604,"&gt;="&amp;DM$3)&gt;0,1,0))</f>
        <v>0</v>
      </c>
      <c r="DN43" s="19" t="n">
        <f aca="false">IF($A43="",0,IF(COUNTIFS(Urlaub!$A$5:$A$604,$A43,Urlaub!$B$5:$B$604,"&lt;="&amp;DN$3,Urlaub!$C$5:$C$604,"&gt;="&amp;DN$3)&gt;0,1,0))</f>
        <v>0</v>
      </c>
      <c r="DO43" s="19" t="n">
        <f aca="false">IF($A43="",0,IF(COUNTIFS(Urlaub!$A$5:$A$604,$A43,Urlaub!$B$5:$B$604,"&lt;="&amp;DO$3,Urlaub!$C$5:$C$604,"&gt;="&amp;DO$3)&gt;0,1,0))</f>
        <v>0</v>
      </c>
      <c r="DP43" s="19" t="n">
        <f aca="false">IF($A43="",0,IF(COUNTIFS(Urlaub!$A$5:$A$604,$A43,Urlaub!$B$5:$B$604,"&lt;="&amp;DP$3,Urlaub!$C$5:$C$604,"&gt;="&amp;DP$3)&gt;0,1,0))</f>
        <v>0</v>
      </c>
      <c r="DQ43" s="19" t="n">
        <f aca="false">IF($A43="",0,IF(COUNTIFS(Urlaub!$A$5:$A$604,$A43,Urlaub!$B$5:$B$604,"&lt;="&amp;DQ$3,Urlaub!$C$5:$C$604,"&gt;="&amp;DQ$3)&gt;0,1,0))</f>
        <v>0</v>
      </c>
      <c r="DR43" s="19" t="n">
        <f aca="false">IF($A43="",0,IF(COUNTIFS(Urlaub!$A$5:$A$604,$A43,Urlaub!$B$5:$B$604,"&lt;="&amp;DR$3,Urlaub!$C$5:$C$604,"&gt;="&amp;DR$3)&gt;0,1,0))</f>
        <v>0</v>
      </c>
      <c r="DS43" s="19" t="n">
        <f aca="false">IF($A43="",0,IF(COUNTIFS(Urlaub!$A$5:$A$604,$A43,Urlaub!$B$5:$B$604,"&lt;="&amp;DS$3,Urlaub!$C$5:$C$604,"&gt;="&amp;DS$3)&gt;0,1,0))</f>
        <v>0</v>
      </c>
      <c r="DT43" s="19" t="n">
        <f aca="false">IF($A43="",0,IF(COUNTIFS(Urlaub!$A$5:$A$604,$A43,Urlaub!$B$5:$B$604,"&lt;="&amp;DT$3,Urlaub!$C$5:$C$604,"&gt;="&amp;DT$3)&gt;0,1,0))</f>
        <v>0</v>
      </c>
      <c r="DU43" s="19" t="n">
        <f aca="false">IF($A43="",0,IF(COUNTIFS(Urlaub!$A$5:$A$604,$A43,Urlaub!$B$5:$B$604,"&lt;="&amp;DU$3,Urlaub!$C$5:$C$604,"&gt;="&amp;DU$3)&gt;0,1,0))</f>
        <v>0</v>
      </c>
      <c r="DV43" s="19" t="n">
        <f aca="false">IF($A43="",0,IF(COUNTIFS(Urlaub!$A$5:$A$604,$A43,Urlaub!$B$5:$B$604,"&lt;="&amp;DV$3,Urlaub!$C$5:$C$604,"&gt;="&amp;DV$3)&gt;0,1,0))</f>
        <v>0</v>
      </c>
      <c r="DW43" s="19" t="n">
        <f aca="false">IF($A43="",0,IF(COUNTIFS(Urlaub!$A$5:$A$604,$A43,Urlaub!$B$5:$B$604,"&lt;="&amp;DW$3,Urlaub!$C$5:$C$604,"&gt;="&amp;DW$3)&gt;0,1,0))</f>
        <v>0</v>
      </c>
      <c r="DX43" s="19" t="n">
        <f aca="false">IF($A43="",0,IF(COUNTIFS(Urlaub!$A$5:$A$604,$A43,Urlaub!$B$5:$B$604,"&lt;="&amp;DX$3,Urlaub!$C$5:$C$604,"&gt;="&amp;DX$3)&gt;0,1,0))</f>
        <v>0</v>
      </c>
      <c r="DY43" s="19" t="n">
        <f aca="false">IF($A43="",0,IF(COUNTIFS(Urlaub!$A$5:$A$604,$A43,Urlaub!$B$5:$B$604,"&lt;="&amp;DY$3,Urlaub!$C$5:$C$604,"&gt;="&amp;DY$3)&gt;0,1,0))</f>
        <v>0</v>
      </c>
      <c r="DZ43" s="19" t="n">
        <f aca="false">IF($A43="",0,IF(COUNTIFS(Urlaub!$A$5:$A$604,$A43,Urlaub!$B$5:$B$604,"&lt;="&amp;DZ$3,Urlaub!$C$5:$C$604,"&gt;="&amp;DZ$3)&gt;0,1,0))</f>
        <v>0</v>
      </c>
      <c r="EA43" s="19" t="n">
        <f aca="false">IF($A43="",0,IF(COUNTIFS(Urlaub!$A$5:$A$604,$A43,Urlaub!$B$5:$B$604,"&lt;="&amp;EA$3,Urlaub!$C$5:$C$604,"&gt;="&amp;EA$3)&gt;0,1,0))</f>
        <v>0</v>
      </c>
      <c r="EB43" s="19" t="n">
        <f aca="false">IF($A43="",0,IF(COUNTIFS(Urlaub!$A$5:$A$604,$A43,Urlaub!$B$5:$B$604,"&lt;="&amp;EB$3,Urlaub!$C$5:$C$604,"&gt;="&amp;EB$3)&gt;0,1,0))</f>
        <v>0</v>
      </c>
      <c r="EC43" s="19" t="n">
        <f aca="false">IF($A43="",0,IF(COUNTIFS(Urlaub!$A$5:$A$604,$A43,Urlaub!$B$5:$B$604,"&lt;="&amp;EC$3,Urlaub!$C$5:$C$604,"&gt;="&amp;EC$3)&gt;0,1,0))</f>
        <v>0</v>
      </c>
      <c r="ED43" s="19" t="n">
        <f aca="false">IF($A43="",0,IF(COUNTIFS(Urlaub!$A$5:$A$604,$A43,Urlaub!$B$5:$B$604,"&lt;="&amp;ED$3,Urlaub!$C$5:$C$604,"&gt;="&amp;ED$3)&gt;0,1,0))</f>
        <v>0</v>
      </c>
      <c r="EE43" s="19" t="n">
        <f aca="false">IF($A43="",0,IF(COUNTIFS(Urlaub!$A$5:$A$604,$A43,Urlaub!$B$5:$B$604,"&lt;="&amp;EE$3,Urlaub!$C$5:$C$604,"&gt;="&amp;EE$3)&gt;0,1,0))</f>
        <v>0</v>
      </c>
      <c r="EF43" s="19" t="n">
        <f aca="false">IF($A43="",0,IF(COUNTIFS(Urlaub!$A$5:$A$604,$A43,Urlaub!$B$5:$B$604,"&lt;="&amp;EF$3,Urlaub!$C$5:$C$604,"&gt;="&amp;EF$3)&gt;0,1,0))</f>
        <v>0</v>
      </c>
      <c r="EG43" s="19" t="n">
        <f aca="false">IF($A43="",0,IF(COUNTIFS(Urlaub!$A$5:$A$604,$A43,Urlaub!$B$5:$B$604,"&lt;="&amp;EG$3,Urlaub!$C$5:$C$604,"&gt;="&amp;EG$3)&gt;0,1,0))</f>
        <v>0</v>
      </c>
      <c r="EH43" s="19" t="n">
        <f aca="false">IF($A43="",0,IF(COUNTIFS(Urlaub!$A$5:$A$604,$A43,Urlaub!$B$5:$B$604,"&lt;="&amp;EH$3,Urlaub!$C$5:$C$604,"&gt;="&amp;EH$3)&gt;0,1,0))</f>
        <v>0</v>
      </c>
      <c r="EI43" s="19" t="n">
        <f aca="false">IF($A43="",0,IF(COUNTIFS(Urlaub!$A$5:$A$604,$A43,Urlaub!$B$5:$B$604,"&lt;="&amp;EI$3,Urlaub!$C$5:$C$604,"&gt;="&amp;EI$3)&gt;0,1,0))</f>
        <v>0</v>
      </c>
      <c r="EJ43" s="19" t="n">
        <f aca="false">IF($A43="",0,IF(COUNTIFS(Urlaub!$A$5:$A$604,$A43,Urlaub!$B$5:$B$604,"&lt;="&amp;EJ$3,Urlaub!$C$5:$C$604,"&gt;="&amp;EJ$3)&gt;0,1,0))</f>
        <v>0</v>
      </c>
      <c r="EK43" s="19" t="n">
        <f aca="false">IF($A43="",0,IF(COUNTIFS(Urlaub!$A$5:$A$604,$A43,Urlaub!$B$5:$B$604,"&lt;="&amp;EK$3,Urlaub!$C$5:$C$604,"&gt;="&amp;EK$3)&gt;0,1,0))</f>
        <v>0</v>
      </c>
      <c r="EL43" s="19" t="n">
        <f aca="false">IF($A43="",0,IF(COUNTIFS(Urlaub!$A$5:$A$604,$A43,Urlaub!$B$5:$B$604,"&lt;="&amp;EL$3,Urlaub!$C$5:$C$604,"&gt;="&amp;EL$3)&gt;0,1,0))</f>
        <v>0</v>
      </c>
      <c r="EM43" s="19" t="n">
        <f aca="false">IF($A43="",0,IF(COUNTIFS(Urlaub!$A$5:$A$604,$A43,Urlaub!$B$5:$B$604,"&lt;="&amp;EM$3,Urlaub!$C$5:$C$604,"&gt;="&amp;EM$3)&gt;0,1,0))</f>
        <v>0</v>
      </c>
      <c r="EN43" s="19" t="n">
        <f aca="false">IF($A43="",0,IF(COUNTIFS(Urlaub!$A$5:$A$604,$A43,Urlaub!$B$5:$B$604,"&lt;="&amp;EN$3,Urlaub!$C$5:$C$604,"&gt;="&amp;EN$3)&gt;0,1,0))</f>
        <v>0</v>
      </c>
      <c r="EO43" s="19" t="n">
        <f aca="false">IF($A43="",0,IF(COUNTIFS(Urlaub!$A$5:$A$604,$A43,Urlaub!$B$5:$B$604,"&lt;="&amp;EO$3,Urlaub!$C$5:$C$604,"&gt;="&amp;EO$3)&gt;0,1,0))</f>
        <v>0</v>
      </c>
      <c r="EP43" s="19" t="n">
        <f aca="false">IF($A43="",0,IF(COUNTIFS(Urlaub!$A$5:$A$604,$A43,Urlaub!$B$5:$B$604,"&lt;="&amp;EP$3,Urlaub!$C$5:$C$604,"&gt;="&amp;EP$3)&gt;0,1,0))</f>
        <v>0</v>
      </c>
      <c r="EQ43" s="19" t="n">
        <f aca="false">IF($A43="",0,IF(COUNTIFS(Urlaub!$A$5:$A$604,$A43,Urlaub!$B$5:$B$604,"&lt;="&amp;EQ$3,Urlaub!$C$5:$C$604,"&gt;="&amp;EQ$3)&gt;0,1,0))</f>
        <v>0</v>
      </c>
      <c r="ER43" s="19" t="n">
        <f aca="false">IF($A43="",0,IF(COUNTIFS(Urlaub!$A$5:$A$604,$A43,Urlaub!$B$5:$B$604,"&lt;="&amp;ER$3,Urlaub!$C$5:$C$604,"&gt;="&amp;ER$3)&gt;0,1,0))</f>
        <v>0</v>
      </c>
      <c r="ES43" s="19" t="n">
        <f aca="false">IF($A43="",0,IF(COUNTIFS(Urlaub!$A$5:$A$604,$A43,Urlaub!$B$5:$B$604,"&lt;="&amp;ES$3,Urlaub!$C$5:$C$604,"&gt;="&amp;ES$3)&gt;0,1,0))</f>
        <v>0</v>
      </c>
      <c r="ET43" s="19" t="n">
        <f aca="false">IF($A43="",0,IF(COUNTIFS(Urlaub!$A$5:$A$604,$A43,Urlaub!$B$5:$B$604,"&lt;="&amp;ET$3,Urlaub!$C$5:$C$604,"&gt;="&amp;ET$3)&gt;0,1,0))</f>
        <v>0</v>
      </c>
      <c r="EU43" s="19" t="n">
        <f aca="false">IF($A43="",0,IF(COUNTIFS(Urlaub!$A$5:$A$604,$A43,Urlaub!$B$5:$B$604,"&lt;="&amp;EU$3,Urlaub!$C$5:$C$604,"&gt;="&amp;EU$3)&gt;0,1,0))</f>
        <v>0</v>
      </c>
      <c r="EV43" s="19" t="n">
        <f aca="false">IF($A43="",0,IF(COUNTIFS(Urlaub!$A$5:$A$604,$A43,Urlaub!$B$5:$B$604,"&lt;="&amp;EV$3,Urlaub!$C$5:$C$604,"&gt;="&amp;EV$3)&gt;0,1,0))</f>
        <v>0</v>
      </c>
      <c r="EW43" s="19" t="n">
        <f aca="false">IF($A43="",0,IF(COUNTIFS(Urlaub!$A$5:$A$604,$A43,Urlaub!$B$5:$B$604,"&lt;="&amp;EW$3,Urlaub!$C$5:$C$604,"&gt;="&amp;EW$3)&gt;0,1,0))</f>
        <v>0</v>
      </c>
      <c r="EX43" s="19" t="n">
        <f aca="false">IF($A43="",0,IF(COUNTIFS(Urlaub!$A$5:$A$604,$A43,Urlaub!$B$5:$B$604,"&lt;="&amp;EX$3,Urlaub!$C$5:$C$604,"&gt;="&amp;EX$3)&gt;0,1,0))</f>
        <v>0</v>
      </c>
      <c r="EY43" s="19" t="n">
        <f aca="false">IF($A43="",0,IF(COUNTIFS(Urlaub!$A$5:$A$604,$A43,Urlaub!$B$5:$B$604,"&lt;="&amp;EY$3,Urlaub!$C$5:$C$604,"&gt;="&amp;EY$3)&gt;0,1,0))</f>
        <v>0</v>
      </c>
      <c r="EZ43" s="19" t="n">
        <f aca="false">IF($A43="",0,IF(COUNTIFS(Urlaub!$A$5:$A$604,$A43,Urlaub!$B$5:$B$604,"&lt;="&amp;EZ$3,Urlaub!$C$5:$C$604,"&gt;="&amp;EZ$3)&gt;0,1,0))</f>
        <v>0</v>
      </c>
      <c r="FA43" s="19" t="n">
        <f aca="false">IF($A43="",0,IF(COUNTIFS(Urlaub!$A$5:$A$604,$A43,Urlaub!$B$5:$B$604,"&lt;="&amp;FA$3,Urlaub!$C$5:$C$604,"&gt;="&amp;FA$3)&gt;0,1,0))</f>
        <v>0</v>
      </c>
      <c r="FB43" s="19" t="n">
        <f aca="false">IF($A43="",0,IF(COUNTIFS(Urlaub!$A$5:$A$604,$A43,Urlaub!$B$5:$B$604,"&lt;="&amp;FB$3,Urlaub!$C$5:$C$604,"&gt;="&amp;FB$3)&gt;0,1,0))</f>
        <v>0</v>
      </c>
      <c r="FC43" s="19" t="n">
        <f aca="false">IF($A43="",0,IF(COUNTIFS(Urlaub!$A$5:$A$604,$A43,Urlaub!$B$5:$B$604,"&lt;="&amp;FC$3,Urlaub!$C$5:$C$604,"&gt;="&amp;FC$3)&gt;0,1,0))</f>
        <v>0</v>
      </c>
      <c r="FD43" s="19" t="n">
        <f aca="false">IF($A43="",0,IF(COUNTIFS(Urlaub!$A$5:$A$604,$A43,Urlaub!$B$5:$B$604,"&lt;="&amp;FD$3,Urlaub!$C$5:$C$604,"&gt;="&amp;FD$3)&gt;0,1,0))</f>
        <v>0</v>
      </c>
      <c r="FE43" s="19" t="n">
        <f aca="false">IF($A43="",0,IF(COUNTIFS(Urlaub!$A$5:$A$604,$A43,Urlaub!$B$5:$B$604,"&lt;="&amp;FE$3,Urlaub!$C$5:$C$604,"&gt;="&amp;FE$3)&gt;0,1,0))</f>
        <v>0</v>
      </c>
      <c r="FF43" s="19" t="n">
        <f aca="false">IF($A43="",0,IF(COUNTIFS(Urlaub!$A$5:$A$604,$A43,Urlaub!$B$5:$B$604,"&lt;="&amp;FF$3,Urlaub!$C$5:$C$604,"&gt;="&amp;FF$3)&gt;0,1,0))</f>
        <v>0</v>
      </c>
      <c r="FG43" s="19" t="n">
        <f aca="false">IF($A43="",0,IF(COUNTIFS(Urlaub!$A$5:$A$604,$A43,Urlaub!$B$5:$B$604,"&lt;="&amp;FG$3,Urlaub!$C$5:$C$604,"&gt;="&amp;FG$3)&gt;0,1,0))</f>
        <v>0</v>
      </c>
      <c r="FH43" s="19" t="n">
        <f aca="false">IF($A43="",0,IF(COUNTIFS(Urlaub!$A$5:$A$604,$A43,Urlaub!$B$5:$B$604,"&lt;="&amp;FH$3,Urlaub!$C$5:$C$604,"&gt;="&amp;FH$3)&gt;0,1,0))</f>
        <v>0</v>
      </c>
      <c r="FI43" s="19" t="n">
        <f aca="false">IF($A43="",0,IF(COUNTIFS(Urlaub!$A$5:$A$604,$A43,Urlaub!$B$5:$B$604,"&lt;="&amp;FI$3,Urlaub!$C$5:$C$604,"&gt;="&amp;FI$3)&gt;0,1,0))</f>
        <v>0</v>
      </c>
      <c r="FJ43" s="19" t="n">
        <f aca="false">IF($A43="",0,IF(COUNTIFS(Urlaub!$A$5:$A$604,$A43,Urlaub!$B$5:$B$604,"&lt;="&amp;FJ$3,Urlaub!$C$5:$C$604,"&gt;="&amp;FJ$3)&gt;0,1,0))</f>
        <v>0</v>
      </c>
      <c r="FK43" s="19" t="n">
        <f aca="false">IF($A43="",0,IF(COUNTIFS(Urlaub!$A$5:$A$604,$A43,Urlaub!$B$5:$B$604,"&lt;="&amp;FK$3,Urlaub!$C$5:$C$604,"&gt;="&amp;FK$3)&gt;0,1,0))</f>
        <v>0</v>
      </c>
      <c r="FL43" s="19" t="n">
        <f aca="false">IF($A43="",0,IF(COUNTIFS(Urlaub!$A$5:$A$604,$A43,Urlaub!$B$5:$B$604,"&lt;="&amp;FL$3,Urlaub!$C$5:$C$604,"&gt;="&amp;FL$3)&gt;0,1,0))</f>
        <v>0</v>
      </c>
      <c r="FM43" s="19" t="n">
        <f aca="false">IF($A43="",0,IF(COUNTIFS(Urlaub!$A$5:$A$604,$A43,Urlaub!$B$5:$B$604,"&lt;="&amp;FM$3,Urlaub!$C$5:$C$604,"&gt;="&amp;FM$3)&gt;0,1,0))</f>
        <v>0</v>
      </c>
      <c r="FN43" s="19" t="n">
        <f aca="false">IF($A43="",0,IF(COUNTIFS(Urlaub!$A$5:$A$604,$A43,Urlaub!$B$5:$B$604,"&lt;="&amp;FN$3,Urlaub!$C$5:$C$604,"&gt;="&amp;FN$3)&gt;0,1,0))</f>
        <v>0</v>
      </c>
      <c r="FO43" s="19" t="n">
        <f aca="false">IF($A43="",0,IF(COUNTIFS(Urlaub!$A$5:$A$604,$A43,Urlaub!$B$5:$B$604,"&lt;="&amp;FO$3,Urlaub!$C$5:$C$604,"&gt;="&amp;FO$3)&gt;0,1,0))</f>
        <v>0</v>
      </c>
      <c r="FP43" s="19" t="n">
        <f aca="false">IF($A43="",0,IF(COUNTIFS(Urlaub!$A$5:$A$604,$A43,Urlaub!$B$5:$B$604,"&lt;="&amp;FP$3,Urlaub!$C$5:$C$604,"&gt;="&amp;FP$3)&gt;0,1,0))</f>
        <v>0</v>
      </c>
      <c r="FQ43" s="19" t="n">
        <f aca="false">IF($A43="",0,IF(COUNTIFS(Urlaub!$A$5:$A$604,$A43,Urlaub!$B$5:$B$604,"&lt;="&amp;FQ$3,Urlaub!$C$5:$C$604,"&gt;="&amp;FQ$3)&gt;0,1,0))</f>
        <v>0</v>
      </c>
      <c r="FR43" s="19" t="n">
        <f aca="false">IF($A43="",0,IF(COUNTIFS(Urlaub!$A$5:$A$604,$A43,Urlaub!$B$5:$B$604,"&lt;="&amp;FR$3,Urlaub!$C$5:$C$604,"&gt;="&amp;FR$3)&gt;0,1,0))</f>
        <v>0</v>
      </c>
      <c r="FS43" s="19" t="n">
        <f aca="false">IF($A43="",0,IF(COUNTIFS(Urlaub!$A$5:$A$604,$A43,Urlaub!$B$5:$B$604,"&lt;="&amp;FS$3,Urlaub!$C$5:$C$604,"&gt;="&amp;FS$3)&gt;0,1,0))</f>
        <v>0</v>
      </c>
      <c r="FT43" s="19" t="n">
        <f aca="false">IF($A43="",0,IF(COUNTIFS(Urlaub!$A$5:$A$604,$A43,Urlaub!$B$5:$B$604,"&lt;="&amp;FT$3,Urlaub!$C$5:$C$604,"&gt;="&amp;FT$3)&gt;0,1,0))</f>
        <v>0</v>
      </c>
      <c r="FU43" s="19" t="n">
        <f aca="false">IF($A43="",0,IF(COUNTIFS(Urlaub!$A$5:$A$604,$A43,Urlaub!$B$5:$B$604,"&lt;="&amp;FU$3,Urlaub!$C$5:$C$604,"&gt;="&amp;FU$3)&gt;0,1,0))</f>
        <v>0</v>
      </c>
      <c r="FV43" s="19" t="n">
        <f aca="false">IF($A43="",0,IF(COUNTIFS(Urlaub!$A$5:$A$604,$A43,Urlaub!$B$5:$B$604,"&lt;="&amp;FV$3,Urlaub!$C$5:$C$604,"&gt;="&amp;FV$3)&gt;0,1,0))</f>
        <v>0</v>
      </c>
      <c r="FW43" s="19" t="n">
        <f aca="false">IF($A43="",0,IF(COUNTIFS(Urlaub!$A$5:$A$604,$A43,Urlaub!$B$5:$B$604,"&lt;="&amp;FW$3,Urlaub!$C$5:$C$604,"&gt;="&amp;FW$3)&gt;0,1,0))</f>
        <v>0</v>
      </c>
      <c r="FX43" s="19" t="n">
        <f aca="false">IF($A43="",0,IF(COUNTIFS(Urlaub!$A$5:$A$604,$A43,Urlaub!$B$5:$B$604,"&lt;="&amp;FX$3,Urlaub!$C$5:$C$604,"&gt;="&amp;FX$3)&gt;0,1,0))</f>
        <v>0</v>
      </c>
      <c r="FY43" s="19" t="n">
        <f aca="false">IF($A43="",0,IF(COUNTIFS(Urlaub!$A$5:$A$604,$A43,Urlaub!$B$5:$B$604,"&lt;="&amp;FY$3,Urlaub!$C$5:$C$604,"&gt;="&amp;FY$3)&gt;0,1,0))</f>
        <v>0</v>
      </c>
      <c r="FZ43" s="19" t="n">
        <f aca="false">IF($A43="",0,IF(COUNTIFS(Urlaub!$A$5:$A$604,$A43,Urlaub!$B$5:$B$604,"&lt;="&amp;FZ$3,Urlaub!$C$5:$C$604,"&gt;="&amp;FZ$3)&gt;0,1,0))</f>
        <v>0</v>
      </c>
      <c r="GA43" s="19" t="n">
        <f aca="false">IF($A43="",0,IF(COUNTIFS(Urlaub!$A$5:$A$604,$A43,Urlaub!$B$5:$B$604,"&lt;="&amp;GA$3,Urlaub!$C$5:$C$604,"&gt;="&amp;GA$3)&gt;0,1,0))</f>
        <v>0</v>
      </c>
      <c r="GB43" s="19" t="n">
        <f aca="false">IF($A43="",0,IF(COUNTIFS(Urlaub!$A$5:$A$604,$A43,Urlaub!$B$5:$B$604,"&lt;="&amp;GB$3,Urlaub!$C$5:$C$604,"&gt;="&amp;GB$3)&gt;0,1,0))</f>
        <v>0</v>
      </c>
      <c r="GC43" s="19" t="n">
        <f aca="false">IF($A43="",0,IF(COUNTIFS(Urlaub!$A$5:$A$604,$A43,Urlaub!$B$5:$B$604,"&lt;="&amp;GC$3,Urlaub!$C$5:$C$604,"&gt;="&amp;GC$3)&gt;0,1,0))</f>
        <v>0</v>
      </c>
      <c r="GD43" s="19" t="n">
        <f aca="false">IF($A43="",0,IF(COUNTIFS(Urlaub!$A$5:$A$604,$A43,Urlaub!$B$5:$B$604,"&lt;="&amp;GD$3,Urlaub!$C$5:$C$604,"&gt;="&amp;GD$3)&gt;0,1,0))</f>
        <v>0</v>
      </c>
      <c r="GE43" s="19" t="n">
        <f aca="false">IF($A43="",0,IF(COUNTIFS(Urlaub!$A$5:$A$604,$A43,Urlaub!$B$5:$B$604,"&lt;="&amp;GE$3,Urlaub!$C$5:$C$604,"&gt;="&amp;GE$3)&gt;0,1,0))</f>
        <v>0</v>
      </c>
      <c r="GF43" s="19" t="n">
        <f aca="false">IF($A43="",0,IF(COUNTIFS(Urlaub!$A$5:$A$604,$A43,Urlaub!$B$5:$B$604,"&lt;="&amp;GF$3,Urlaub!$C$5:$C$604,"&gt;="&amp;GF$3)&gt;0,1,0))</f>
        <v>0</v>
      </c>
      <c r="GG43" s="19" t="n">
        <f aca="false">IF($A43="",0,IF(COUNTIFS(Urlaub!$A$5:$A$604,$A43,Urlaub!$B$5:$B$604,"&lt;="&amp;GG$3,Urlaub!$C$5:$C$604,"&gt;="&amp;GG$3)&gt;0,1,0))</f>
        <v>0</v>
      </c>
      <c r="GH43" s="19" t="n">
        <f aca="false">IF($A43="",0,IF(COUNTIFS(Urlaub!$A$5:$A$604,$A43,Urlaub!$B$5:$B$604,"&lt;="&amp;GH$3,Urlaub!$C$5:$C$604,"&gt;="&amp;GH$3)&gt;0,1,0))</f>
        <v>0</v>
      </c>
      <c r="GI43" s="19" t="n">
        <f aca="false">IF($A43="",0,IF(COUNTIFS(Urlaub!$A$5:$A$604,$A43,Urlaub!$B$5:$B$604,"&lt;="&amp;GI$3,Urlaub!$C$5:$C$604,"&gt;="&amp;GI$3)&gt;0,1,0))</f>
        <v>0</v>
      </c>
      <c r="GJ43" s="19" t="n">
        <f aca="false">IF($A43="",0,IF(COUNTIFS(Urlaub!$A$5:$A$604,$A43,Urlaub!$B$5:$B$604,"&lt;="&amp;GJ$3,Urlaub!$C$5:$C$604,"&gt;="&amp;GJ$3)&gt;0,1,0))</f>
        <v>0</v>
      </c>
      <c r="GK43" s="19" t="n">
        <f aca="false">IF($A43="",0,IF(COUNTIFS(Urlaub!$A$5:$A$604,$A43,Urlaub!$B$5:$B$604,"&lt;="&amp;GK$3,Urlaub!$C$5:$C$604,"&gt;="&amp;GK$3)&gt;0,1,0))</f>
        <v>0</v>
      </c>
      <c r="GL43" s="19" t="n">
        <f aca="false">IF($A43="",0,IF(COUNTIFS(Urlaub!$A$5:$A$604,$A43,Urlaub!$B$5:$B$604,"&lt;="&amp;GL$3,Urlaub!$C$5:$C$604,"&gt;="&amp;GL$3)&gt;0,1,0))</f>
        <v>0</v>
      </c>
      <c r="GM43" s="19" t="n">
        <f aca="false">IF($A43="",0,IF(COUNTIFS(Urlaub!$A$5:$A$604,$A43,Urlaub!$B$5:$B$604,"&lt;="&amp;GM$3,Urlaub!$C$5:$C$604,"&gt;="&amp;GM$3)&gt;0,1,0))</f>
        <v>0</v>
      </c>
      <c r="GN43" s="19" t="n">
        <f aca="false">IF($A43="",0,IF(COUNTIFS(Urlaub!$A$5:$A$604,$A43,Urlaub!$B$5:$B$604,"&lt;="&amp;GN$3,Urlaub!$C$5:$C$604,"&gt;="&amp;GN$3)&gt;0,1,0))</f>
        <v>0</v>
      </c>
      <c r="GO43" s="19" t="n">
        <f aca="false">IF($A43="",0,IF(COUNTIFS(Urlaub!$A$5:$A$604,$A43,Urlaub!$B$5:$B$604,"&lt;="&amp;GO$3,Urlaub!$C$5:$C$604,"&gt;="&amp;GO$3)&gt;0,1,0))</f>
        <v>0</v>
      </c>
      <c r="GP43" s="19" t="n">
        <f aca="false">IF($A43="",0,IF(COUNTIFS(Urlaub!$A$5:$A$604,$A43,Urlaub!$B$5:$B$604,"&lt;="&amp;GP$3,Urlaub!$C$5:$C$604,"&gt;="&amp;GP$3)&gt;0,1,0))</f>
        <v>0</v>
      </c>
      <c r="GQ43" s="19" t="n">
        <f aca="false">IF($A43="",0,IF(COUNTIFS(Urlaub!$A$5:$A$604,$A43,Urlaub!$B$5:$B$604,"&lt;="&amp;GQ$3,Urlaub!$C$5:$C$604,"&gt;="&amp;GQ$3)&gt;0,1,0))</f>
        <v>0</v>
      </c>
      <c r="GR43" s="19" t="n">
        <f aca="false">IF($A43="",0,IF(COUNTIFS(Urlaub!$A$5:$A$604,$A43,Urlaub!$B$5:$B$604,"&lt;="&amp;GR$3,Urlaub!$C$5:$C$604,"&gt;="&amp;GR$3)&gt;0,1,0))</f>
        <v>0</v>
      </c>
      <c r="GS43" s="19" t="n">
        <f aca="false">IF($A43="",0,IF(COUNTIFS(Urlaub!$A$5:$A$604,$A43,Urlaub!$B$5:$B$604,"&lt;="&amp;GS$3,Urlaub!$C$5:$C$604,"&gt;="&amp;GS$3)&gt;0,1,0))</f>
        <v>0</v>
      </c>
      <c r="GT43" s="19" t="n">
        <f aca="false">IF($A43="",0,IF(COUNTIFS(Urlaub!$A$5:$A$604,$A43,Urlaub!$B$5:$B$604,"&lt;="&amp;GT$3,Urlaub!$C$5:$C$604,"&gt;="&amp;GT$3)&gt;0,1,0))</f>
        <v>0</v>
      </c>
      <c r="GU43" s="19" t="n">
        <f aca="false">IF($A43="",0,IF(COUNTIFS(Urlaub!$A$5:$A$604,$A43,Urlaub!$B$5:$B$604,"&lt;="&amp;GU$3,Urlaub!$C$5:$C$604,"&gt;="&amp;GU$3)&gt;0,1,0))</f>
        <v>0</v>
      </c>
      <c r="GV43" s="19" t="n">
        <f aca="false">IF($A43="",0,IF(COUNTIFS(Urlaub!$A$5:$A$604,$A43,Urlaub!$B$5:$B$604,"&lt;="&amp;GV$3,Urlaub!$C$5:$C$604,"&gt;="&amp;GV$3)&gt;0,1,0))</f>
        <v>0</v>
      </c>
      <c r="GW43" s="19" t="n">
        <f aca="false">IF($A43="",0,IF(COUNTIFS(Urlaub!$A$5:$A$604,$A43,Urlaub!$B$5:$B$604,"&lt;="&amp;GW$3,Urlaub!$C$5:$C$604,"&gt;="&amp;GW$3)&gt;0,1,0))</f>
        <v>0</v>
      </c>
      <c r="GX43" s="19" t="n">
        <f aca="false">IF($A43="",0,IF(COUNTIFS(Urlaub!$A$5:$A$604,$A43,Urlaub!$B$5:$B$604,"&lt;="&amp;GX$3,Urlaub!$C$5:$C$604,"&gt;="&amp;GX$3)&gt;0,1,0))</f>
        <v>0</v>
      </c>
      <c r="GY43" s="19" t="n">
        <f aca="false">IF($A43="",0,IF(COUNTIFS(Urlaub!$A$5:$A$604,$A43,Urlaub!$B$5:$B$604,"&lt;="&amp;GY$3,Urlaub!$C$5:$C$604,"&gt;="&amp;GY$3)&gt;0,1,0))</f>
        <v>0</v>
      </c>
      <c r="GZ43" s="19" t="n">
        <f aca="false">IF($A43="",0,IF(COUNTIFS(Urlaub!$A$5:$A$604,$A43,Urlaub!$B$5:$B$604,"&lt;="&amp;GZ$3,Urlaub!$C$5:$C$604,"&gt;="&amp;GZ$3)&gt;0,1,0))</f>
        <v>0</v>
      </c>
      <c r="HA43" s="19" t="n">
        <f aca="false">IF($A43="",0,IF(COUNTIFS(Urlaub!$A$5:$A$604,$A43,Urlaub!$B$5:$B$604,"&lt;="&amp;HA$3,Urlaub!$C$5:$C$604,"&gt;="&amp;HA$3)&gt;0,1,0))</f>
        <v>0</v>
      </c>
      <c r="HB43" s="19" t="n">
        <f aca="false">IF($A43="",0,IF(COUNTIFS(Urlaub!$A$5:$A$604,$A43,Urlaub!$B$5:$B$604,"&lt;="&amp;HB$3,Urlaub!$C$5:$C$604,"&gt;="&amp;HB$3)&gt;0,1,0))</f>
        <v>0</v>
      </c>
      <c r="HC43" s="19" t="n">
        <f aca="false">IF($A43="",0,IF(COUNTIFS(Urlaub!$A$5:$A$604,$A43,Urlaub!$B$5:$B$604,"&lt;="&amp;HC$3,Urlaub!$C$5:$C$604,"&gt;="&amp;HC$3)&gt;0,1,0))</f>
        <v>0</v>
      </c>
      <c r="HD43" s="19" t="n">
        <f aca="false">IF($A43="",0,IF(COUNTIFS(Urlaub!$A$5:$A$604,$A43,Urlaub!$B$5:$B$604,"&lt;="&amp;HD$3,Urlaub!$C$5:$C$604,"&gt;="&amp;HD$3)&gt;0,1,0))</f>
        <v>0</v>
      </c>
      <c r="HE43" s="19" t="n">
        <f aca="false">IF($A43="",0,IF(COUNTIFS(Urlaub!$A$5:$A$604,$A43,Urlaub!$B$5:$B$604,"&lt;="&amp;HE$3,Urlaub!$C$5:$C$604,"&gt;="&amp;HE$3)&gt;0,1,0))</f>
        <v>0</v>
      </c>
      <c r="HF43" s="19" t="n">
        <f aca="false">IF($A43="",0,IF(COUNTIFS(Urlaub!$A$5:$A$604,$A43,Urlaub!$B$5:$B$604,"&lt;="&amp;HF$3,Urlaub!$C$5:$C$604,"&gt;="&amp;HF$3)&gt;0,1,0))</f>
        <v>0</v>
      </c>
      <c r="HG43" s="19" t="n">
        <f aca="false">IF($A43="",0,IF(COUNTIFS(Urlaub!$A$5:$A$604,$A43,Urlaub!$B$5:$B$604,"&lt;="&amp;HG$3,Urlaub!$C$5:$C$604,"&gt;="&amp;HG$3)&gt;0,1,0))</f>
        <v>0</v>
      </c>
      <c r="HH43" s="19" t="n">
        <f aca="false">IF($A43="",0,IF(COUNTIFS(Urlaub!$A$5:$A$604,$A43,Urlaub!$B$5:$B$604,"&lt;="&amp;HH$3,Urlaub!$C$5:$C$604,"&gt;="&amp;HH$3)&gt;0,1,0))</f>
        <v>0</v>
      </c>
      <c r="HI43" s="19" t="n">
        <f aca="false">IF($A43="",0,IF(COUNTIFS(Urlaub!$A$5:$A$604,$A43,Urlaub!$B$5:$B$604,"&lt;="&amp;HI$3,Urlaub!$C$5:$C$604,"&gt;="&amp;HI$3)&gt;0,1,0))</f>
        <v>0</v>
      </c>
      <c r="HJ43" s="19" t="n">
        <f aca="false">IF($A43="",0,IF(COUNTIFS(Urlaub!$A$5:$A$604,$A43,Urlaub!$B$5:$B$604,"&lt;="&amp;HJ$3,Urlaub!$C$5:$C$604,"&gt;="&amp;HJ$3)&gt;0,1,0))</f>
        <v>0</v>
      </c>
      <c r="HK43" s="19" t="n">
        <f aca="false">IF($A43="",0,IF(COUNTIFS(Urlaub!$A$5:$A$604,$A43,Urlaub!$B$5:$B$604,"&lt;="&amp;HK$3,Urlaub!$C$5:$C$604,"&gt;="&amp;HK$3)&gt;0,1,0))</f>
        <v>0</v>
      </c>
      <c r="HL43" s="19" t="n">
        <f aca="false">IF($A43="",0,IF(COUNTIFS(Urlaub!$A$5:$A$604,$A43,Urlaub!$B$5:$B$604,"&lt;="&amp;HL$3,Urlaub!$C$5:$C$604,"&gt;="&amp;HL$3)&gt;0,1,0))</f>
        <v>0</v>
      </c>
      <c r="HM43" s="19" t="n">
        <f aca="false">IF($A43="",0,IF(COUNTIFS(Urlaub!$A$5:$A$604,$A43,Urlaub!$B$5:$B$604,"&lt;="&amp;HM$3,Urlaub!$C$5:$C$604,"&gt;="&amp;HM$3)&gt;0,1,0))</f>
        <v>0</v>
      </c>
      <c r="HN43" s="19" t="n">
        <f aca="false">IF($A43="",0,IF(COUNTIFS(Urlaub!$A$5:$A$604,$A43,Urlaub!$B$5:$B$604,"&lt;="&amp;HN$3,Urlaub!$C$5:$C$604,"&gt;="&amp;HN$3)&gt;0,1,0))</f>
        <v>0</v>
      </c>
      <c r="HO43" s="19" t="n">
        <f aca="false">IF($A43="",0,IF(COUNTIFS(Urlaub!$A$5:$A$604,$A43,Urlaub!$B$5:$B$604,"&lt;="&amp;HO$3,Urlaub!$C$5:$C$604,"&gt;="&amp;HO$3)&gt;0,1,0))</f>
        <v>0</v>
      </c>
      <c r="HP43" s="19" t="n">
        <f aca="false">IF($A43="",0,IF(COUNTIFS(Urlaub!$A$5:$A$604,$A43,Urlaub!$B$5:$B$604,"&lt;="&amp;HP$3,Urlaub!$C$5:$C$604,"&gt;="&amp;HP$3)&gt;0,1,0))</f>
        <v>0</v>
      </c>
      <c r="HQ43" s="19" t="n">
        <f aca="false">IF($A43="",0,IF(COUNTIFS(Urlaub!$A$5:$A$604,$A43,Urlaub!$B$5:$B$604,"&lt;="&amp;HQ$3,Urlaub!$C$5:$C$604,"&gt;="&amp;HQ$3)&gt;0,1,0))</f>
        <v>0</v>
      </c>
      <c r="HR43" s="19" t="n">
        <f aca="false">IF($A43="",0,IF(COUNTIFS(Urlaub!$A$5:$A$604,$A43,Urlaub!$B$5:$B$604,"&lt;="&amp;HR$3,Urlaub!$C$5:$C$604,"&gt;="&amp;HR$3)&gt;0,1,0))</f>
        <v>0</v>
      </c>
      <c r="HS43" s="19" t="n">
        <f aca="false">IF($A43="",0,IF(COUNTIFS(Urlaub!$A$5:$A$604,$A43,Urlaub!$B$5:$B$604,"&lt;="&amp;HS$3,Urlaub!$C$5:$C$604,"&gt;="&amp;HS$3)&gt;0,1,0))</f>
        <v>0</v>
      </c>
      <c r="HT43" s="19" t="n">
        <f aca="false">IF($A43="",0,IF(COUNTIFS(Urlaub!$A$5:$A$604,$A43,Urlaub!$B$5:$B$604,"&lt;="&amp;HT$3,Urlaub!$C$5:$C$604,"&gt;="&amp;HT$3)&gt;0,1,0))</f>
        <v>0</v>
      </c>
      <c r="HU43" s="19" t="n">
        <f aca="false">IF($A43="",0,IF(COUNTIFS(Urlaub!$A$5:$A$604,$A43,Urlaub!$B$5:$B$604,"&lt;="&amp;HU$3,Urlaub!$C$5:$C$604,"&gt;="&amp;HU$3)&gt;0,1,0))</f>
        <v>0</v>
      </c>
      <c r="HV43" s="19" t="n">
        <f aca="false">IF($A43="",0,IF(COUNTIFS(Urlaub!$A$5:$A$604,$A43,Urlaub!$B$5:$B$604,"&lt;="&amp;HV$3,Urlaub!$C$5:$C$604,"&gt;="&amp;HV$3)&gt;0,1,0))</f>
        <v>0</v>
      </c>
      <c r="HW43" s="19" t="n">
        <f aca="false">IF($A43="",0,IF(COUNTIFS(Urlaub!$A$5:$A$604,$A43,Urlaub!$B$5:$B$604,"&lt;="&amp;HW$3,Urlaub!$C$5:$C$604,"&gt;="&amp;HW$3)&gt;0,1,0))</f>
        <v>0</v>
      </c>
      <c r="HX43" s="19" t="n">
        <f aca="false">IF($A43="",0,IF(COUNTIFS(Urlaub!$A$5:$A$604,$A43,Urlaub!$B$5:$B$604,"&lt;="&amp;HX$3,Urlaub!$C$5:$C$604,"&gt;="&amp;HX$3)&gt;0,1,0))</f>
        <v>0</v>
      </c>
      <c r="HY43" s="19" t="n">
        <f aca="false">IF($A43="",0,IF(COUNTIFS(Urlaub!$A$5:$A$604,$A43,Urlaub!$B$5:$B$604,"&lt;="&amp;HY$3,Urlaub!$C$5:$C$604,"&gt;="&amp;HY$3)&gt;0,1,0))</f>
        <v>0</v>
      </c>
      <c r="HZ43" s="19" t="n">
        <f aca="false">IF($A43="",0,IF(COUNTIFS(Urlaub!$A$5:$A$604,$A43,Urlaub!$B$5:$B$604,"&lt;="&amp;HZ$3,Urlaub!$C$5:$C$604,"&gt;="&amp;HZ$3)&gt;0,1,0))</f>
        <v>0</v>
      </c>
      <c r="IA43" s="19" t="n">
        <f aca="false">IF($A43="",0,IF(COUNTIFS(Urlaub!$A$5:$A$604,$A43,Urlaub!$B$5:$B$604,"&lt;="&amp;IA$3,Urlaub!$C$5:$C$604,"&gt;="&amp;IA$3)&gt;0,1,0))</f>
        <v>0</v>
      </c>
      <c r="IB43" s="19" t="n">
        <f aca="false">IF($A43="",0,IF(COUNTIFS(Urlaub!$A$5:$A$604,$A43,Urlaub!$B$5:$B$604,"&lt;="&amp;IB$3,Urlaub!$C$5:$C$604,"&gt;="&amp;IB$3)&gt;0,1,0))</f>
        <v>0</v>
      </c>
      <c r="IC43" s="19" t="n">
        <f aca="false">IF($A43="",0,IF(COUNTIFS(Urlaub!$A$5:$A$604,$A43,Urlaub!$B$5:$B$604,"&lt;="&amp;IC$3,Urlaub!$C$5:$C$604,"&gt;="&amp;IC$3)&gt;0,1,0))</f>
        <v>0</v>
      </c>
      <c r="ID43" s="19" t="n">
        <f aca="false">IF($A43="",0,IF(COUNTIFS(Urlaub!$A$5:$A$604,$A43,Urlaub!$B$5:$B$604,"&lt;="&amp;ID$3,Urlaub!$C$5:$C$604,"&gt;="&amp;ID$3)&gt;0,1,0))</f>
        <v>0</v>
      </c>
      <c r="IE43" s="19" t="n">
        <f aca="false">IF($A43="",0,IF(COUNTIFS(Urlaub!$A$5:$A$604,$A43,Urlaub!$B$5:$B$604,"&lt;="&amp;IE$3,Urlaub!$C$5:$C$604,"&gt;="&amp;IE$3)&gt;0,1,0))</f>
        <v>0</v>
      </c>
      <c r="IF43" s="19" t="n">
        <f aca="false">IF($A43="",0,IF(COUNTIFS(Urlaub!$A$5:$A$604,$A43,Urlaub!$B$5:$B$604,"&lt;="&amp;IF$3,Urlaub!$C$5:$C$604,"&gt;="&amp;IF$3)&gt;0,1,0))</f>
        <v>0</v>
      </c>
      <c r="IG43" s="19" t="n">
        <f aca="false">IF($A43="",0,IF(COUNTIFS(Urlaub!$A$5:$A$604,$A43,Urlaub!$B$5:$B$604,"&lt;="&amp;IG$3,Urlaub!$C$5:$C$604,"&gt;="&amp;IG$3)&gt;0,1,0))</f>
        <v>0</v>
      </c>
      <c r="IH43" s="19" t="n">
        <f aca="false">IF($A43="",0,IF(COUNTIFS(Urlaub!$A$5:$A$604,$A43,Urlaub!$B$5:$B$604,"&lt;="&amp;IH$3,Urlaub!$C$5:$C$604,"&gt;="&amp;IH$3)&gt;0,1,0))</f>
        <v>0</v>
      </c>
      <c r="II43" s="19" t="n">
        <f aca="false">IF($A43="",0,IF(COUNTIFS(Urlaub!$A$5:$A$604,$A43,Urlaub!$B$5:$B$604,"&lt;="&amp;II$3,Urlaub!$C$5:$C$604,"&gt;="&amp;II$3)&gt;0,1,0))</f>
        <v>0</v>
      </c>
      <c r="IJ43" s="19" t="n">
        <f aca="false">IF($A43="",0,IF(COUNTIFS(Urlaub!$A$5:$A$604,$A43,Urlaub!$B$5:$B$604,"&lt;="&amp;IJ$3,Urlaub!$C$5:$C$604,"&gt;="&amp;IJ$3)&gt;0,1,0))</f>
        <v>0</v>
      </c>
      <c r="IK43" s="19" t="n">
        <f aca="false">IF($A43="",0,IF(COUNTIFS(Urlaub!$A$5:$A$604,$A43,Urlaub!$B$5:$B$604,"&lt;="&amp;IK$3,Urlaub!$C$5:$C$604,"&gt;="&amp;IK$3)&gt;0,1,0))</f>
        <v>0</v>
      </c>
      <c r="IL43" s="19" t="n">
        <f aca="false">IF($A43="",0,IF(COUNTIFS(Urlaub!$A$5:$A$604,$A43,Urlaub!$B$5:$B$604,"&lt;="&amp;IL$3,Urlaub!$C$5:$C$604,"&gt;="&amp;IL$3)&gt;0,1,0))</f>
        <v>0</v>
      </c>
      <c r="IM43" s="19" t="n">
        <f aca="false">IF($A43="",0,IF(COUNTIFS(Urlaub!$A$5:$A$604,$A43,Urlaub!$B$5:$B$604,"&lt;="&amp;IM$3,Urlaub!$C$5:$C$604,"&gt;="&amp;IM$3)&gt;0,1,0))</f>
        <v>0</v>
      </c>
      <c r="IN43" s="19" t="n">
        <f aca="false">IF($A43="",0,IF(COUNTIFS(Urlaub!$A$5:$A$604,$A43,Urlaub!$B$5:$B$604,"&lt;="&amp;IN$3,Urlaub!$C$5:$C$604,"&gt;="&amp;IN$3)&gt;0,1,0))</f>
        <v>0</v>
      </c>
      <c r="IO43" s="19" t="n">
        <f aca="false">IF($A43="",0,IF(COUNTIFS(Urlaub!$A$5:$A$604,$A43,Urlaub!$B$5:$B$604,"&lt;="&amp;IO$3,Urlaub!$C$5:$C$604,"&gt;="&amp;IO$3)&gt;0,1,0))</f>
        <v>0</v>
      </c>
      <c r="IP43" s="19" t="n">
        <f aca="false">IF($A43="",0,IF(COUNTIFS(Urlaub!$A$5:$A$604,$A43,Urlaub!$B$5:$B$604,"&lt;="&amp;IP$3,Urlaub!$C$5:$C$604,"&gt;="&amp;IP$3)&gt;0,1,0))</f>
        <v>0</v>
      </c>
      <c r="IQ43" s="19" t="n">
        <f aca="false">IF($A43="",0,IF(COUNTIFS(Urlaub!$A$5:$A$604,$A43,Urlaub!$B$5:$B$604,"&lt;="&amp;IQ$3,Urlaub!$C$5:$C$604,"&gt;="&amp;IQ$3)&gt;0,1,0))</f>
        <v>0</v>
      </c>
      <c r="IR43" s="19" t="n">
        <f aca="false">IF($A43="",0,IF(COUNTIFS(Urlaub!$A$5:$A$604,$A43,Urlaub!$B$5:$B$604,"&lt;="&amp;IR$3,Urlaub!$C$5:$C$604,"&gt;="&amp;IR$3)&gt;0,1,0))</f>
        <v>0</v>
      </c>
      <c r="IS43" s="19" t="n">
        <f aca="false">IF($A43="",0,IF(COUNTIFS(Urlaub!$A$5:$A$604,$A43,Urlaub!$B$5:$B$604,"&lt;="&amp;IS$3,Urlaub!$C$5:$C$604,"&gt;="&amp;IS$3)&gt;0,1,0))</f>
        <v>0</v>
      </c>
      <c r="IT43" s="19" t="n">
        <f aca="false">IF($A43="",0,IF(COUNTIFS(Urlaub!$A$5:$A$604,$A43,Urlaub!$B$5:$B$604,"&lt;="&amp;IT$3,Urlaub!$C$5:$C$604,"&gt;="&amp;IT$3)&gt;0,1,0))</f>
        <v>0</v>
      </c>
      <c r="IU43" s="19" t="n">
        <f aca="false">IF($A43="",0,IF(COUNTIFS(Urlaub!$A$5:$A$604,$A43,Urlaub!$B$5:$B$604,"&lt;="&amp;IU$3,Urlaub!$C$5:$C$604,"&gt;="&amp;IU$3)&gt;0,1,0))</f>
        <v>0</v>
      </c>
      <c r="IV43" s="19" t="n">
        <f aca="false">IF($A43="",0,IF(COUNTIFS(Urlaub!$A$5:$A$604,$A43,Urlaub!$B$5:$B$604,"&lt;="&amp;IV$3,Urlaub!$C$5:$C$604,"&gt;="&amp;IV$3)&gt;0,1,0))</f>
        <v>0</v>
      </c>
      <c r="IW43" s="19" t="n">
        <f aca="false">IF($A43="",0,IF(COUNTIFS(Urlaub!$A$5:$A$604,$A43,Urlaub!$B$5:$B$604,"&lt;="&amp;IW$3,Urlaub!$C$5:$C$604,"&gt;="&amp;IW$3)&gt;0,1,0))</f>
        <v>0</v>
      </c>
      <c r="IX43" s="19" t="n">
        <f aca="false">IF($A43="",0,IF(COUNTIFS(Urlaub!$A$5:$A$604,$A43,Urlaub!$B$5:$B$604,"&lt;="&amp;IX$3,Urlaub!$C$5:$C$604,"&gt;="&amp;IX$3)&gt;0,1,0))</f>
        <v>0</v>
      </c>
      <c r="IY43" s="19" t="n">
        <f aca="false">IF($A43="",0,IF(COUNTIFS(Urlaub!$A$5:$A$604,$A43,Urlaub!$B$5:$B$604,"&lt;="&amp;IY$3,Urlaub!$C$5:$C$604,"&gt;="&amp;IY$3)&gt;0,1,0))</f>
        <v>0</v>
      </c>
      <c r="IZ43" s="19" t="n">
        <f aca="false">IF($A43="",0,IF(COUNTIFS(Urlaub!$A$5:$A$604,$A43,Urlaub!$B$5:$B$604,"&lt;="&amp;IZ$3,Urlaub!$C$5:$C$604,"&gt;="&amp;IZ$3)&gt;0,1,0))</f>
        <v>0</v>
      </c>
      <c r="JA43" s="19" t="n">
        <f aca="false">IF($A43="",0,IF(COUNTIFS(Urlaub!$A$5:$A$604,$A43,Urlaub!$B$5:$B$604,"&lt;="&amp;JA$3,Urlaub!$C$5:$C$604,"&gt;="&amp;JA$3)&gt;0,1,0))</f>
        <v>0</v>
      </c>
      <c r="JB43" s="19" t="n">
        <f aca="false">IF($A43="",0,IF(COUNTIFS(Urlaub!$A$5:$A$604,$A43,Urlaub!$B$5:$B$604,"&lt;="&amp;JB$3,Urlaub!$C$5:$C$604,"&gt;="&amp;JB$3)&gt;0,1,0))</f>
        <v>0</v>
      </c>
      <c r="JC43" s="19" t="n">
        <f aca="false">IF($A43="",0,IF(COUNTIFS(Urlaub!$A$5:$A$604,$A43,Urlaub!$B$5:$B$604,"&lt;="&amp;JC$3,Urlaub!$C$5:$C$604,"&gt;="&amp;JC$3)&gt;0,1,0))</f>
        <v>0</v>
      </c>
      <c r="JD43" s="19" t="n">
        <f aca="false">IF($A43="",0,IF(COUNTIFS(Urlaub!$A$5:$A$604,$A43,Urlaub!$B$5:$B$604,"&lt;="&amp;JD$3,Urlaub!$C$5:$C$604,"&gt;="&amp;JD$3)&gt;0,1,0))</f>
        <v>0</v>
      </c>
      <c r="JE43" s="19" t="n">
        <f aca="false">IF($A43="",0,IF(COUNTIFS(Urlaub!$A$5:$A$604,$A43,Urlaub!$B$5:$B$604,"&lt;="&amp;JE$3,Urlaub!$C$5:$C$604,"&gt;="&amp;JE$3)&gt;0,1,0))</f>
        <v>0</v>
      </c>
      <c r="JF43" s="19" t="n">
        <f aca="false">IF($A43="",0,IF(COUNTIFS(Urlaub!$A$5:$A$604,$A43,Urlaub!$B$5:$B$604,"&lt;="&amp;JF$3,Urlaub!$C$5:$C$604,"&gt;="&amp;JF$3)&gt;0,1,0))</f>
        <v>0</v>
      </c>
      <c r="JG43" s="19" t="n">
        <f aca="false">IF($A43="",0,IF(COUNTIFS(Urlaub!$A$5:$A$604,$A43,Urlaub!$B$5:$B$604,"&lt;="&amp;JG$3,Urlaub!$C$5:$C$604,"&gt;="&amp;JG$3)&gt;0,1,0))</f>
        <v>0</v>
      </c>
      <c r="JH43" s="19" t="n">
        <f aca="false">IF($A43="",0,IF(COUNTIFS(Urlaub!$A$5:$A$604,$A43,Urlaub!$B$5:$B$604,"&lt;="&amp;JH$3,Urlaub!$C$5:$C$604,"&gt;="&amp;JH$3)&gt;0,1,0))</f>
        <v>0</v>
      </c>
      <c r="JI43" s="19" t="n">
        <f aca="false">IF($A43="",0,IF(COUNTIFS(Urlaub!$A$5:$A$604,$A43,Urlaub!$B$5:$B$604,"&lt;="&amp;JI$3,Urlaub!$C$5:$C$604,"&gt;="&amp;JI$3)&gt;0,1,0))</f>
        <v>0</v>
      </c>
      <c r="JJ43" s="19" t="n">
        <f aca="false">IF($A43="",0,IF(COUNTIFS(Urlaub!$A$5:$A$604,$A43,Urlaub!$B$5:$B$604,"&lt;="&amp;JJ$3,Urlaub!$C$5:$C$604,"&gt;="&amp;JJ$3)&gt;0,1,0))</f>
        <v>0</v>
      </c>
      <c r="JK43" s="19" t="n">
        <f aca="false">IF($A43="",0,IF(COUNTIFS(Urlaub!$A$5:$A$604,$A43,Urlaub!$B$5:$B$604,"&lt;="&amp;JK$3,Urlaub!$C$5:$C$604,"&gt;="&amp;JK$3)&gt;0,1,0))</f>
        <v>0</v>
      </c>
      <c r="JL43" s="19" t="n">
        <f aca="false">IF($A43="",0,IF(COUNTIFS(Urlaub!$A$5:$A$604,$A43,Urlaub!$B$5:$B$604,"&lt;="&amp;JL$3,Urlaub!$C$5:$C$604,"&gt;="&amp;JL$3)&gt;0,1,0))</f>
        <v>0</v>
      </c>
      <c r="JM43" s="19" t="n">
        <f aca="false">IF($A43="",0,IF(COUNTIFS(Urlaub!$A$5:$A$604,$A43,Urlaub!$B$5:$B$604,"&lt;="&amp;JM$3,Urlaub!$C$5:$C$604,"&gt;="&amp;JM$3)&gt;0,1,0))</f>
        <v>0</v>
      </c>
      <c r="JN43" s="19" t="n">
        <f aca="false">IF($A43="",0,IF(COUNTIFS(Urlaub!$A$5:$A$604,$A43,Urlaub!$B$5:$B$604,"&lt;="&amp;JN$3,Urlaub!$C$5:$C$604,"&gt;="&amp;JN$3)&gt;0,1,0))</f>
        <v>0</v>
      </c>
      <c r="JO43" s="19" t="n">
        <f aca="false">IF($A43="",0,IF(COUNTIFS(Urlaub!$A$5:$A$604,$A43,Urlaub!$B$5:$B$604,"&lt;="&amp;JO$3,Urlaub!$C$5:$C$604,"&gt;="&amp;JO$3)&gt;0,1,0))</f>
        <v>0</v>
      </c>
      <c r="JP43" s="19" t="n">
        <f aca="false">IF($A43="",0,IF(COUNTIFS(Urlaub!$A$5:$A$604,$A43,Urlaub!$B$5:$B$604,"&lt;="&amp;JP$3,Urlaub!$C$5:$C$604,"&gt;="&amp;JP$3)&gt;0,1,0))</f>
        <v>0</v>
      </c>
      <c r="JQ43" s="19" t="n">
        <f aca="false">IF($A43="",0,IF(COUNTIFS(Urlaub!$A$5:$A$604,$A43,Urlaub!$B$5:$B$604,"&lt;="&amp;JQ$3,Urlaub!$C$5:$C$604,"&gt;="&amp;JQ$3)&gt;0,1,0))</f>
        <v>0</v>
      </c>
      <c r="JR43" s="19" t="n">
        <f aca="false">IF($A43="",0,IF(COUNTIFS(Urlaub!$A$5:$A$604,$A43,Urlaub!$B$5:$B$604,"&lt;="&amp;JR$3,Urlaub!$C$5:$C$604,"&gt;="&amp;JR$3)&gt;0,1,0))</f>
        <v>0</v>
      </c>
      <c r="JS43" s="19" t="n">
        <f aca="false">IF($A43="",0,IF(COUNTIFS(Urlaub!$A$5:$A$604,$A43,Urlaub!$B$5:$B$604,"&lt;="&amp;JS$3,Urlaub!$C$5:$C$604,"&gt;="&amp;JS$3)&gt;0,1,0))</f>
        <v>0</v>
      </c>
      <c r="JT43" s="19" t="n">
        <f aca="false">IF($A43="",0,IF(COUNTIFS(Urlaub!$A$5:$A$604,$A43,Urlaub!$B$5:$B$604,"&lt;="&amp;JT$3,Urlaub!$C$5:$C$604,"&gt;="&amp;JT$3)&gt;0,1,0))</f>
        <v>0</v>
      </c>
      <c r="JU43" s="19" t="n">
        <f aca="false">IF($A43="",0,IF(COUNTIFS(Urlaub!$A$5:$A$604,$A43,Urlaub!$B$5:$B$604,"&lt;="&amp;JU$3,Urlaub!$C$5:$C$604,"&gt;="&amp;JU$3)&gt;0,1,0))</f>
        <v>0</v>
      </c>
      <c r="JV43" s="19" t="n">
        <f aca="false">IF($A43="",0,IF(COUNTIFS(Urlaub!$A$5:$A$604,$A43,Urlaub!$B$5:$B$604,"&lt;="&amp;JV$3,Urlaub!$C$5:$C$604,"&gt;="&amp;JV$3)&gt;0,1,0))</f>
        <v>0</v>
      </c>
      <c r="JW43" s="19" t="n">
        <f aca="false">IF($A43="",0,IF(COUNTIFS(Urlaub!$A$5:$A$604,$A43,Urlaub!$B$5:$B$604,"&lt;="&amp;JW$3,Urlaub!$C$5:$C$604,"&gt;="&amp;JW$3)&gt;0,1,0))</f>
        <v>0</v>
      </c>
      <c r="JX43" s="19" t="n">
        <f aca="false">IF($A43="",0,IF(COUNTIFS(Urlaub!$A$5:$A$604,$A43,Urlaub!$B$5:$B$604,"&lt;="&amp;JX$3,Urlaub!$C$5:$C$604,"&gt;="&amp;JX$3)&gt;0,1,0))</f>
        <v>0</v>
      </c>
      <c r="JY43" s="19" t="n">
        <f aca="false">IF($A43="",0,IF(COUNTIFS(Urlaub!$A$5:$A$604,$A43,Urlaub!$B$5:$B$604,"&lt;="&amp;JY$3,Urlaub!$C$5:$C$604,"&gt;="&amp;JY$3)&gt;0,1,0))</f>
        <v>0</v>
      </c>
      <c r="JZ43" s="19" t="n">
        <f aca="false">IF($A43="",0,IF(COUNTIFS(Urlaub!$A$5:$A$604,$A43,Urlaub!$B$5:$B$604,"&lt;="&amp;JZ$3,Urlaub!$C$5:$C$604,"&gt;="&amp;JZ$3)&gt;0,1,0))</f>
        <v>0</v>
      </c>
      <c r="KA43" s="19" t="n">
        <f aca="false">IF($A43="",0,IF(COUNTIFS(Urlaub!$A$5:$A$604,$A43,Urlaub!$B$5:$B$604,"&lt;="&amp;KA$3,Urlaub!$C$5:$C$604,"&gt;="&amp;KA$3)&gt;0,1,0))</f>
        <v>0</v>
      </c>
      <c r="KB43" s="19" t="n">
        <f aca="false">IF($A43="",0,IF(COUNTIFS(Urlaub!$A$5:$A$604,$A43,Urlaub!$B$5:$B$604,"&lt;="&amp;KB$3,Urlaub!$C$5:$C$604,"&gt;="&amp;KB$3)&gt;0,1,0))</f>
        <v>0</v>
      </c>
      <c r="KC43" s="19" t="n">
        <f aca="false">IF($A43="",0,IF(COUNTIFS(Urlaub!$A$5:$A$604,$A43,Urlaub!$B$5:$B$604,"&lt;="&amp;KC$3,Urlaub!$C$5:$C$604,"&gt;="&amp;KC$3)&gt;0,1,0))</f>
        <v>0</v>
      </c>
      <c r="KD43" s="19" t="n">
        <f aca="false">IF($A43="",0,IF(COUNTIFS(Urlaub!$A$5:$A$604,$A43,Urlaub!$B$5:$B$604,"&lt;="&amp;KD$3,Urlaub!$C$5:$C$604,"&gt;="&amp;KD$3)&gt;0,1,0))</f>
        <v>0</v>
      </c>
      <c r="KE43" s="19" t="n">
        <f aca="false">IF($A43="",0,IF(COUNTIFS(Urlaub!$A$5:$A$604,$A43,Urlaub!$B$5:$B$604,"&lt;="&amp;KE$3,Urlaub!$C$5:$C$604,"&gt;="&amp;KE$3)&gt;0,1,0))</f>
        <v>0</v>
      </c>
      <c r="KF43" s="19" t="n">
        <f aca="false">IF($A43="",0,IF(COUNTIFS(Urlaub!$A$5:$A$604,$A43,Urlaub!$B$5:$B$604,"&lt;="&amp;KF$3,Urlaub!$C$5:$C$604,"&gt;="&amp;KF$3)&gt;0,1,0))</f>
        <v>0</v>
      </c>
      <c r="KG43" s="19" t="n">
        <f aca="false">IF($A43="",0,IF(COUNTIFS(Urlaub!$A$5:$A$604,$A43,Urlaub!$B$5:$B$604,"&lt;="&amp;KG$3,Urlaub!$C$5:$C$604,"&gt;="&amp;KG$3)&gt;0,1,0))</f>
        <v>0</v>
      </c>
      <c r="KH43" s="19" t="n">
        <f aca="false">IF($A43="",0,IF(COUNTIFS(Urlaub!$A$5:$A$604,$A43,Urlaub!$B$5:$B$604,"&lt;="&amp;KH$3,Urlaub!$C$5:$C$604,"&gt;="&amp;KH$3)&gt;0,1,0))</f>
        <v>0</v>
      </c>
      <c r="KI43" s="19" t="n">
        <f aca="false">IF($A43="",0,IF(COUNTIFS(Urlaub!$A$5:$A$604,$A43,Urlaub!$B$5:$B$604,"&lt;="&amp;KI$3,Urlaub!$C$5:$C$604,"&gt;="&amp;KI$3)&gt;0,1,0))</f>
        <v>0</v>
      </c>
      <c r="KJ43" s="19" t="n">
        <f aca="false">IF($A43="",0,IF(COUNTIFS(Urlaub!$A$5:$A$604,$A43,Urlaub!$B$5:$B$604,"&lt;="&amp;KJ$3,Urlaub!$C$5:$C$604,"&gt;="&amp;KJ$3)&gt;0,1,0))</f>
        <v>0</v>
      </c>
      <c r="KK43" s="19" t="n">
        <f aca="false">IF($A43="",0,IF(COUNTIFS(Urlaub!$A$5:$A$604,$A43,Urlaub!$B$5:$B$604,"&lt;="&amp;KK$3,Urlaub!$C$5:$C$604,"&gt;="&amp;KK$3)&gt;0,1,0))</f>
        <v>0</v>
      </c>
      <c r="KL43" s="19" t="n">
        <f aca="false">IF($A43="",0,IF(COUNTIFS(Urlaub!$A$5:$A$604,$A43,Urlaub!$B$5:$B$604,"&lt;="&amp;KL$3,Urlaub!$C$5:$C$604,"&gt;="&amp;KL$3)&gt;0,1,0))</f>
        <v>0</v>
      </c>
      <c r="KM43" s="19" t="n">
        <f aca="false">IF($A43="",0,IF(COUNTIFS(Urlaub!$A$5:$A$604,$A43,Urlaub!$B$5:$B$604,"&lt;="&amp;KM$3,Urlaub!$C$5:$C$604,"&gt;="&amp;KM$3)&gt;0,1,0))</f>
        <v>0</v>
      </c>
      <c r="KN43" s="19" t="n">
        <f aca="false">IF($A43="",0,IF(COUNTIFS(Urlaub!$A$5:$A$604,$A43,Urlaub!$B$5:$B$604,"&lt;="&amp;KN$3,Urlaub!$C$5:$C$604,"&gt;="&amp;KN$3)&gt;0,1,0))</f>
        <v>0</v>
      </c>
      <c r="KO43" s="19" t="n">
        <f aca="false">IF($A43="",0,IF(COUNTIFS(Urlaub!$A$5:$A$604,$A43,Urlaub!$B$5:$B$604,"&lt;="&amp;KO$3,Urlaub!$C$5:$C$604,"&gt;="&amp;KO$3)&gt;0,1,0))</f>
        <v>0</v>
      </c>
      <c r="KP43" s="19" t="n">
        <f aca="false">IF($A43="",0,IF(COUNTIFS(Urlaub!$A$5:$A$604,$A43,Urlaub!$B$5:$B$604,"&lt;="&amp;KP$3,Urlaub!$C$5:$C$604,"&gt;="&amp;KP$3)&gt;0,1,0))</f>
        <v>0</v>
      </c>
      <c r="KQ43" s="19" t="n">
        <f aca="false">IF($A43="",0,IF(COUNTIFS(Urlaub!$A$5:$A$604,$A43,Urlaub!$B$5:$B$604,"&lt;="&amp;KQ$3,Urlaub!$C$5:$C$604,"&gt;="&amp;KQ$3)&gt;0,1,0))</f>
        <v>0</v>
      </c>
      <c r="KR43" s="19" t="n">
        <f aca="false">IF($A43="",0,IF(COUNTIFS(Urlaub!$A$5:$A$604,$A43,Urlaub!$B$5:$B$604,"&lt;="&amp;KR$3,Urlaub!$C$5:$C$604,"&gt;="&amp;KR$3)&gt;0,1,0))</f>
        <v>0</v>
      </c>
      <c r="KS43" s="19" t="n">
        <f aca="false">IF($A43="",0,IF(COUNTIFS(Urlaub!$A$5:$A$604,$A43,Urlaub!$B$5:$B$604,"&lt;="&amp;KS$3,Urlaub!$C$5:$C$604,"&gt;="&amp;KS$3)&gt;0,1,0))</f>
        <v>0</v>
      </c>
      <c r="KT43" s="19" t="n">
        <f aca="false">IF($A43="",0,IF(COUNTIFS(Urlaub!$A$5:$A$604,$A43,Urlaub!$B$5:$B$604,"&lt;="&amp;KT$3,Urlaub!$C$5:$C$604,"&gt;="&amp;KT$3)&gt;0,1,0))</f>
        <v>0</v>
      </c>
      <c r="KU43" s="19" t="n">
        <f aca="false">IF($A43="",0,IF(COUNTIFS(Urlaub!$A$5:$A$604,$A43,Urlaub!$B$5:$B$604,"&lt;="&amp;KU$3,Urlaub!$C$5:$C$604,"&gt;="&amp;KU$3)&gt;0,1,0))</f>
        <v>0</v>
      </c>
      <c r="KV43" s="19" t="n">
        <f aca="false">IF($A43="",0,IF(COUNTIFS(Urlaub!$A$5:$A$604,$A43,Urlaub!$B$5:$B$604,"&lt;="&amp;KV$3,Urlaub!$C$5:$C$604,"&gt;="&amp;KV$3)&gt;0,1,0))</f>
        <v>0</v>
      </c>
      <c r="KW43" s="19" t="n">
        <f aca="false">IF($A43="",0,IF(COUNTIFS(Urlaub!$A$5:$A$604,$A43,Urlaub!$B$5:$B$604,"&lt;="&amp;KW$3,Urlaub!$C$5:$C$604,"&gt;="&amp;KW$3)&gt;0,1,0))</f>
        <v>0</v>
      </c>
      <c r="KX43" s="19" t="n">
        <f aca="false">IF($A43="",0,IF(COUNTIFS(Urlaub!$A$5:$A$604,$A43,Urlaub!$B$5:$B$604,"&lt;="&amp;KX$3,Urlaub!$C$5:$C$604,"&gt;="&amp;KX$3)&gt;0,1,0))</f>
        <v>0</v>
      </c>
      <c r="KY43" s="19" t="n">
        <f aca="false">IF($A43="",0,IF(COUNTIFS(Urlaub!$A$5:$A$604,$A43,Urlaub!$B$5:$B$604,"&lt;="&amp;KY$3,Urlaub!$C$5:$C$604,"&gt;="&amp;KY$3)&gt;0,1,0))</f>
        <v>0</v>
      </c>
      <c r="KZ43" s="19" t="n">
        <f aca="false">IF($A43="",0,IF(COUNTIFS(Urlaub!$A$5:$A$604,$A43,Urlaub!$B$5:$B$604,"&lt;="&amp;KZ$3,Urlaub!$C$5:$C$604,"&gt;="&amp;KZ$3)&gt;0,1,0))</f>
        <v>0</v>
      </c>
      <c r="LA43" s="19" t="n">
        <f aca="false">IF($A43="",0,IF(COUNTIFS(Urlaub!$A$5:$A$604,$A43,Urlaub!$B$5:$B$604,"&lt;="&amp;LA$3,Urlaub!$C$5:$C$604,"&gt;="&amp;LA$3)&gt;0,1,0))</f>
        <v>0</v>
      </c>
      <c r="LB43" s="19" t="n">
        <f aca="false">IF($A43="",0,IF(COUNTIFS(Urlaub!$A$5:$A$604,$A43,Urlaub!$B$5:$B$604,"&lt;="&amp;LB$3,Urlaub!$C$5:$C$604,"&gt;="&amp;LB$3)&gt;0,1,0))</f>
        <v>0</v>
      </c>
      <c r="LC43" s="19" t="n">
        <f aca="false">IF($A43="",0,IF(COUNTIFS(Urlaub!$A$5:$A$604,$A43,Urlaub!$B$5:$B$604,"&lt;="&amp;LC$3,Urlaub!$C$5:$C$604,"&gt;="&amp;LC$3)&gt;0,1,0))</f>
        <v>0</v>
      </c>
      <c r="LD43" s="19" t="n">
        <f aca="false">IF($A43="",0,IF(COUNTIFS(Urlaub!$A$5:$A$604,$A43,Urlaub!$B$5:$B$604,"&lt;="&amp;LD$3,Urlaub!$C$5:$C$604,"&gt;="&amp;LD$3)&gt;0,1,0))</f>
        <v>0</v>
      </c>
      <c r="LE43" s="19" t="n">
        <f aca="false">IF($A43="",0,IF(COUNTIFS(Urlaub!$A$5:$A$604,$A43,Urlaub!$B$5:$B$604,"&lt;="&amp;LE$3,Urlaub!$C$5:$C$604,"&gt;="&amp;LE$3)&gt;0,1,0))</f>
        <v>0</v>
      </c>
      <c r="LF43" s="19" t="n">
        <f aca="false">IF($A43="",0,IF(COUNTIFS(Urlaub!$A$5:$A$604,$A43,Urlaub!$B$5:$B$604,"&lt;="&amp;LF$3,Urlaub!$C$5:$C$604,"&gt;="&amp;LF$3)&gt;0,1,0))</f>
        <v>0</v>
      </c>
      <c r="LG43" s="19" t="n">
        <f aca="false">IF($A43="",0,IF(COUNTIFS(Urlaub!$A$5:$A$604,$A43,Urlaub!$B$5:$B$604,"&lt;="&amp;LG$3,Urlaub!$C$5:$C$604,"&gt;="&amp;LG$3)&gt;0,1,0))</f>
        <v>0</v>
      </c>
      <c r="LH43" s="19" t="n">
        <f aca="false">IF($A43="",0,IF(COUNTIFS(Urlaub!$A$5:$A$604,$A43,Urlaub!$B$5:$B$604,"&lt;="&amp;LH$3,Urlaub!$C$5:$C$604,"&gt;="&amp;LH$3)&gt;0,1,0))</f>
        <v>0</v>
      </c>
      <c r="LI43" s="19" t="n">
        <f aca="false">IF($A43="",0,IF(COUNTIFS(Urlaub!$A$5:$A$604,$A43,Urlaub!$B$5:$B$604,"&lt;="&amp;LI$3,Urlaub!$C$5:$C$604,"&gt;="&amp;LI$3)&gt;0,1,0))</f>
        <v>0</v>
      </c>
      <c r="LJ43" s="19" t="n">
        <f aca="false">IF($A43="",0,IF(COUNTIFS(Urlaub!$A$5:$A$604,$A43,Urlaub!$B$5:$B$604,"&lt;="&amp;LJ$3,Urlaub!$C$5:$C$604,"&gt;="&amp;LJ$3)&gt;0,1,0))</f>
        <v>0</v>
      </c>
      <c r="LK43" s="19" t="n">
        <f aca="false">IF($A43="",0,IF(COUNTIFS(Urlaub!$A$5:$A$604,$A43,Urlaub!$B$5:$B$604,"&lt;="&amp;LK$3,Urlaub!$C$5:$C$604,"&gt;="&amp;LK$3)&gt;0,1,0))</f>
        <v>0</v>
      </c>
      <c r="LL43" s="19" t="n">
        <f aca="false">IF($A43="",0,IF(COUNTIFS(Urlaub!$A$5:$A$604,$A43,Urlaub!$B$5:$B$604,"&lt;="&amp;LL$3,Urlaub!$C$5:$C$604,"&gt;="&amp;LL$3)&gt;0,1,0))</f>
        <v>0</v>
      </c>
      <c r="LM43" s="19" t="n">
        <f aca="false">IF($A43="",0,IF(COUNTIFS(Urlaub!$A$5:$A$604,$A43,Urlaub!$B$5:$B$604,"&lt;="&amp;LM$3,Urlaub!$C$5:$C$604,"&gt;="&amp;LM$3)&gt;0,1,0))</f>
        <v>0</v>
      </c>
      <c r="LN43" s="19" t="n">
        <f aca="false">IF($A43="",0,IF(COUNTIFS(Urlaub!$A$5:$A$604,$A43,Urlaub!$B$5:$B$604,"&lt;="&amp;LN$3,Urlaub!$C$5:$C$604,"&gt;="&amp;LN$3)&gt;0,1,0))</f>
        <v>0</v>
      </c>
      <c r="LO43" s="19" t="n">
        <f aca="false">IF($A43="",0,IF(COUNTIFS(Urlaub!$A$5:$A$604,$A43,Urlaub!$B$5:$B$604,"&lt;="&amp;LO$3,Urlaub!$C$5:$C$604,"&gt;="&amp;LO$3)&gt;0,1,0))</f>
        <v>0</v>
      </c>
      <c r="LP43" s="19" t="n">
        <f aca="false">IF($A43="",0,IF(COUNTIFS(Urlaub!$A$5:$A$604,$A43,Urlaub!$B$5:$B$604,"&lt;="&amp;LP$3,Urlaub!$C$5:$C$604,"&gt;="&amp;LP$3)&gt;0,1,0))</f>
        <v>0</v>
      </c>
      <c r="LQ43" s="19" t="n">
        <f aca="false">IF($A43="",0,IF(COUNTIFS(Urlaub!$A$5:$A$604,$A43,Urlaub!$B$5:$B$604,"&lt;="&amp;LQ$3,Urlaub!$C$5:$C$604,"&gt;="&amp;LQ$3)&gt;0,1,0))</f>
        <v>0</v>
      </c>
      <c r="LR43" s="19" t="n">
        <f aca="false">IF($A43="",0,IF(COUNTIFS(Urlaub!$A$5:$A$604,$A43,Urlaub!$B$5:$B$604,"&lt;="&amp;LR$3,Urlaub!$C$5:$C$604,"&gt;="&amp;LR$3)&gt;0,1,0))</f>
        <v>0</v>
      </c>
      <c r="LS43" s="19" t="n">
        <f aca="false">IF($A43="",0,IF(COUNTIFS(Urlaub!$A$5:$A$604,$A43,Urlaub!$B$5:$B$604,"&lt;="&amp;LS$3,Urlaub!$C$5:$C$604,"&gt;="&amp;LS$3)&gt;0,1,0))</f>
        <v>0</v>
      </c>
      <c r="LT43" s="19" t="n">
        <f aca="false">IF($A43="",0,IF(COUNTIFS(Urlaub!$A$5:$A$604,$A43,Urlaub!$B$5:$B$604,"&lt;="&amp;LT$3,Urlaub!$C$5:$C$604,"&gt;="&amp;LT$3)&gt;0,1,0))</f>
        <v>0</v>
      </c>
      <c r="LU43" s="19" t="n">
        <f aca="false">IF($A43="",0,IF(COUNTIFS(Urlaub!$A$5:$A$604,$A43,Urlaub!$B$5:$B$604,"&lt;="&amp;LU$3,Urlaub!$C$5:$C$604,"&gt;="&amp;LU$3)&gt;0,1,0))</f>
        <v>0</v>
      </c>
      <c r="LV43" s="19" t="n">
        <f aca="false">IF($A43="",0,IF(COUNTIFS(Urlaub!$A$5:$A$604,$A43,Urlaub!$B$5:$B$604,"&lt;="&amp;LV$3,Urlaub!$C$5:$C$604,"&gt;="&amp;LV$3)&gt;0,1,0))</f>
        <v>0</v>
      </c>
      <c r="LW43" s="19" t="n">
        <f aca="false">IF($A43="",0,IF(COUNTIFS(Urlaub!$A$5:$A$604,$A43,Urlaub!$B$5:$B$604,"&lt;="&amp;LW$3,Urlaub!$C$5:$C$604,"&gt;="&amp;LW$3)&gt;0,1,0))</f>
        <v>0</v>
      </c>
      <c r="LX43" s="19" t="n">
        <f aca="false">IF($A43="",0,IF(COUNTIFS(Urlaub!$A$5:$A$604,$A43,Urlaub!$B$5:$B$604,"&lt;="&amp;LX$3,Urlaub!$C$5:$C$604,"&gt;="&amp;LX$3)&gt;0,1,0))</f>
        <v>0</v>
      </c>
      <c r="LY43" s="19" t="n">
        <f aca="false">IF($A43="",0,IF(COUNTIFS(Urlaub!$A$5:$A$604,$A43,Urlaub!$B$5:$B$604,"&lt;="&amp;LY$3,Urlaub!$C$5:$C$604,"&gt;="&amp;LY$3)&gt;0,1,0))</f>
        <v>0</v>
      </c>
      <c r="LZ43" s="19" t="n">
        <f aca="false">IF($A43="",0,IF(COUNTIFS(Urlaub!$A$5:$A$604,$A43,Urlaub!$B$5:$B$604,"&lt;="&amp;LZ$3,Urlaub!$C$5:$C$604,"&gt;="&amp;LZ$3)&gt;0,1,0))</f>
        <v>0</v>
      </c>
      <c r="MA43" s="19" t="n">
        <f aca="false">IF($A43="",0,IF(COUNTIFS(Urlaub!$A$5:$A$604,$A43,Urlaub!$B$5:$B$604,"&lt;="&amp;MA$3,Urlaub!$C$5:$C$604,"&gt;="&amp;MA$3)&gt;0,1,0))</f>
        <v>0</v>
      </c>
      <c r="MB43" s="19" t="n">
        <f aca="false">IF($A43="",0,IF(COUNTIFS(Urlaub!$A$5:$A$604,$A43,Urlaub!$B$5:$B$604,"&lt;="&amp;MB$3,Urlaub!$C$5:$C$604,"&gt;="&amp;MB$3)&gt;0,1,0))</f>
        <v>0</v>
      </c>
      <c r="MC43" s="19" t="n">
        <f aca="false">IF($A43="",0,IF(COUNTIFS(Urlaub!$A$5:$A$604,$A43,Urlaub!$B$5:$B$604,"&lt;="&amp;MC$3,Urlaub!$C$5:$C$604,"&gt;="&amp;MC$3)&gt;0,1,0))</f>
        <v>0</v>
      </c>
      <c r="MD43" s="19" t="n">
        <f aca="false">IF($A43="",0,IF(COUNTIFS(Urlaub!$A$5:$A$604,$A43,Urlaub!$B$5:$B$604,"&lt;="&amp;MD$3,Urlaub!$C$5:$C$604,"&gt;="&amp;MD$3)&gt;0,1,0))</f>
        <v>0</v>
      </c>
      <c r="ME43" s="19" t="n">
        <f aca="false">IF($A43="",0,IF(COUNTIFS(Urlaub!$A$5:$A$604,$A43,Urlaub!$B$5:$B$604,"&lt;="&amp;ME$3,Urlaub!$C$5:$C$604,"&gt;="&amp;ME$3)&gt;0,1,0))</f>
        <v>0</v>
      </c>
      <c r="MF43" s="19" t="n">
        <f aca="false">IF($A43="",0,IF(COUNTIFS(Urlaub!$A$5:$A$604,$A43,Urlaub!$B$5:$B$604,"&lt;="&amp;MF$3,Urlaub!$C$5:$C$604,"&gt;="&amp;MF$3)&gt;0,1,0))</f>
        <v>0</v>
      </c>
      <c r="MG43" s="19" t="n">
        <f aca="false">IF($A43="",0,IF(COUNTIFS(Urlaub!$A$5:$A$604,$A43,Urlaub!$B$5:$B$604,"&lt;="&amp;MG$3,Urlaub!$C$5:$C$604,"&gt;="&amp;MG$3)&gt;0,1,0))</f>
        <v>0</v>
      </c>
      <c r="MH43" s="19" t="n">
        <f aca="false">IF($A43="",0,IF(COUNTIFS(Urlaub!$A$5:$A$604,$A43,Urlaub!$B$5:$B$604,"&lt;="&amp;MH$3,Urlaub!$C$5:$C$604,"&gt;="&amp;MH$3)&gt;0,1,0))</f>
        <v>0</v>
      </c>
      <c r="MI43" s="19" t="n">
        <f aca="false">IF($A43="",0,IF(COUNTIFS(Urlaub!$A$5:$A$604,$A43,Urlaub!$B$5:$B$604,"&lt;="&amp;MI$3,Urlaub!$C$5:$C$604,"&gt;="&amp;MI$3)&gt;0,1,0))</f>
        <v>0</v>
      </c>
      <c r="MJ43" s="19" t="n">
        <f aca="false">IF($A43="",0,IF(COUNTIFS(Urlaub!$A$5:$A$604,$A43,Urlaub!$B$5:$B$604,"&lt;="&amp;MJ$3,Urlaub!$C$5:$C$604,"&gt;="&amp;MJ$3)&gt;0,1,0))</f>
        <v>0</v>
      </c>
      <c r="MK43" s="19" t="n">
        <f aca="false">IF($A43="",0,IF(COUNTIFS(Urlaub!$A$5:$A$604,$A43,Urlaub!$B$5:$B$604,"&lt;="&amp;MK$3,Urlaub!$C$5:$C$604,"&gt;="&amp;MK$3)&gt;0,1,0))</f>
        <v>0</v>
      </c>
      <c r="ML43" s="19" t="n">
        <f aca="false">IF($A43="",0,IF(COUNTIFS(Urlaub!$A$5:$A$604,$A43,Urlaub!$B$5:$B$604,"&lt;="&amp;ML$3,Urlaub!$C$5:$C$604,"&gt;="&amp;ML$3)&gt;0,1,0))</f>
        <v>0</v>
      </c>
      <c r="MM43" s="19" t="n">
        <f aca="false">IF($A43="",0,IF(COUNTIFS(Urlaub!$A$5:$A$604,$A43,Urlaub!$B$5:$B$604,"&lt;="&amp;MM$3,Urlaub!$C$5:$C$604,"&gt;="&amp;MM$3)&gt;0,1,0))</f>
        <v>0</v>
      </c>
      <c r="MN43" s="19" t="n">
        <f aca="false">IF($A43="",0,IF(COUNTIFS(Urlaub!$A$5:$A$604,$A43,Urlaub!$B$5:$B$604,"&lt;="&amp;MN$3,Urlaub!$C$5:$C$604,"&gt;="&amp;MN$3)&gt;0,1,0))</f>
        <v>0</v>
      </c>
      <c r="MO43" s="19" t="n">
        <f aca="false">IF($A43="",0,IF(COUNTIFS(Urlaub!$A$5:$A$604,$A43,Urlaub!$B$5:$B$604,"&lt;="&amp;MO$3,Urlaub!$C$5:$C$604,"&gt;="&amp;MO$3)&gt;0,1,0))</f>
        <v>0</v>
      </c>
      <c r="MP43" s="19" t="n">
        <f aca="false">IF($A43="",0,IF(COUNTIFS(Urlaub!$A$5:$A$604,$A43,Urlaub!$B$5:$B$604,"&lt;="&amp;MP$3,Urlaub!$C$5:$C$604,"&gt;="&amp;MP$3)&gt;0,1,0))</f>
        <v>0</v>
      </c>
      <c r="MQ43" s="19" t="n">
        <f aca="false">IF($A43="",0,IF(COUNTIFS(Urlaub!$A$5:$A$604,$A43,Urlaub!$B$5:$B$604,"&lt;="&amp;MQ$3,Urlaub!$C$5:$C$604,"&gt;="&amp;MQ$3)&gt;0,1,0))</f>
        <v>0</v>
      </c>
      <c r="MR43" s="19" t="n">
        <f aca="false">IF($A43="",0,IF(COUNTIFS(Urlaub!$A$5:$A$604,$A43,Urlaub!$B$5:$B$604,"&lt;="&amp;MR$3,Urlaub!$C$5:$C$604,"&gt;="&amp;MR$3)&gt;0,1,0))</f>
        <v>0</v>
      </c>
      <c r="MS43" s="19" t="n">
        <f aca="false">IF($A43="",0,IF(COUNTIFS(Urlaub!$A$5:$A$604,$A43,Urlaub!$B$5:$B$604,"&lt;="&amp;MS$3,Urlaub!$C$5:$C$604,"&gt;="&amp;MS$3)&gt;0,1,0))</f>
        <v>0</v>
      </c>
      <c r="MT43" s="19" t="n">
        <f aca="false">IF($A43="",0,IF(COUNTIFS(Urlaub!$A$5:$A$604,$A43,Urlaub!$B$5:$B$604,"&lt;="&amp;MT$3,Urlaub!$C$5:$C$604,"&gt;="&amp;MT$3)&gt;0,1,0))</f>
        <v>0</v>
      </c>
      <c r="MU43" s="19" t="n">
        <f aca="false">IF($A43="",0,IF(COUNTIFS(Urlaub!$A$5:$A$604,$A43,Urlaub!$B$5:$B$604,"&lt;="&amp;MU$3,Urlaub!$C$5:$C$604,"&gt;="&amp;MU$3)&gt;0,1,0))</f>
        <v>0</v>
      </c>
      <c r="MV43" s="19" t="n">
        <f aca="false">IF($A43="",0,IF(COUNTIFS(Urlaub!$A$5:$A$604,$A43,Urlaub!$B$5:$B$604,"&lt;="&amp;MV$3,Urlaub!$C$5:$C$604,"&gt;="&amp;MV$3)&gt;0,1,0))</f>
        <v>0</v>
      </c>
      <c r="MW43" s="19" t="n">
        <f aca="false">IF($A43="",0,IF(COUNTIFS(Urlaub!$A$5:$A$604,$A43,Urlaub!$B$5:$B$604,"&lt;="&amp;MW$3,Urlaub!$C$5:$C$604,"&gt;="&amp;MW$3)&gt;0,1,0))</f>
        <v>0</v>
      </c>
      <c r="MX43" s="19" t="n">
        <f aca="false">IF($A43="",0,IF(COUNTIFS(Urlaub!$A$5:$A$604,$A43,Urlaub!$B$5:$B$604,"&lt;="&amp;MX$3,Urlaub!$C$5:$C$604,"&gt;="&amp;MX$3)&gt;0,1,0))</f>
        <v>0</v>
      </c>
      <c r="MY43" s="19" t="n">
        <f aca="false">IF($A43="",0,IF(COUNTIFS(Urlaub!$A$5:$A$604,$A43,Urlaub!$B$5:$B$604,"&lt;="&amp;MY$3,Urlaub!$C$5:$C$604,"&gt;="&amp;MY$3)&gt;0,1,0))</f>
        <v>0</v>
      </c>
      <c r="MZ43" s="19" t="n">
        <f aca="false">IF($A43="",0,IF(COUNTIFS(Urlaub!$A$5:$A$604,$A43,Urlaub!$B$5:$B$604,"&lt;="&amp;MZ$3,Urlaub!$C$5:$C$604,"&gt;="&amp;MZ$3)&gt;0,1,0))</f>
        <v>0</v>
      </c>
      <c r="NA43" s="19" t="n">
        <f aca="false">IF($A43="",0,IF(COUNTIFS(Urlaub!$A$5:$A$604,$A43,Urlaub!$B$5:$B$604,"&lt;="&amp;NA$3,Urlaub!$C$5:$C$604,"&gt;="&amp;NA$3)&gt;0,1,0))</f>
        <v>0</v>
      </c>
      <c r="NB43" s="19" t="n">
        <f aca="false">IF($A43="",0,IF(COUNTIFS(Urlaub!$A$5:$A$604,$A43,Urlaub!$B$5:$B$604,"&lt;="&amp;NB$3,Urlaub!$C$5:$C$604,"&gt;="&amp;NB$3)&gt;0,1,0))</f>
        <v>0</v>
      </c>
      <c r="NC43" s="19" t="n">
        <f aca="false">IF($A43="",0,IF(COUNTIFS(Urlaub!$A$5:$A$604,$A43,Urlaub!$B$5:$B$604,"&lt;="&amp;NC$3,Urlaub!$C$5:$C$604,"&gt;="&amp;NC$3)&gt;0,1,0))</f>
        <v>0</v>
      </c>
      <c r="ND43" s="19" t="n">
        <f aca="false">IF($A43="",0,IF(COUNTIFS(Urlaub!$A$5:$A$604,$A43,Urlaub!$B$5:$B$604,"&lt;="&amp;ND$3,Urlaub!$C$5:$C$604,"&gt;="&amp;ND$3)&gt;0,1,0))</f>
        <v>0</v>
      </c>
      <c r="NE43" s="19" t="n">
        <f aca="false">IF($A43="",0,IF(COUNTIFS(Urlaub!$A$5:$A$604,$A43,Urlaub!$B$5:$B$604,"&lt;="&amp;NE$3,Urlaub!$C$5:$C$604,"&gt;="&amp;NE$3)&gt;0,1,0))</f>
        <v>0</v>
      </c>
      <c r="NF43" s="19" t="n">
        <f aca="false">IF($A43="",0,IF(COUNTIFS(Urlaub!$A$5:$A$604,$A43,Urlaub!$B$5:$B$604,"&lt;="&amp;NF$3,Urlaub!$C$5:$C$604,"&gt;="&amp;NF$3)&gt;0,1,0))</f>
        <v>0</v>
      </c>
      <c r="NG43" s="19" t="n">
        <f aca="false">IF($A43="",0,IF(COUNTIFS(Urlaub!$A$5:$A$604,$A43,Urlaub!$B$5:$B$604,"&lt;="&amp;NG$3,Urlaub!$C$5:$C$604,"&gt;="&amp;NG$3)&gt;0,1,0))</f>
        <v>0</v>
      </c>
      <c r="NH43" s="19" t="n">
        <f aca="false">IF($A43="",0,IF(COUNTIFS(Urlaub!$A$5:$A$604,$A43,Urlaub!$B$5:$B$604,"&lt;="&amp;NH$3,Urlaub!$C$5:$C$604,"&gt;="&amp;NH$3)&gt;0,1,0))</f>
        <v>0</v>
      </c>
    </row>
    <row r="44" customFormat="false" ht="15" hidden="false" customHeight="false" outlineLevel="0" collapsed="false">
      <c r="A44" s="5" t="str">
        <f aca="false">IF(Team!A44="","",Team!A44)</f>
        <v/>
      </c>
      <c r="B44" s="8" t="str">
        <f aca="false">IF(Team!B44="","",Team!B44)</f>
        <v/>
      </c>
      <c r="C44" s="8" t="str">
        <f aca="false">IF(Team!C44="","",Team!C44)</f>
        <v/>
      </c>
      <c r="D44" s="8" t="str">
        <f aca="false">IF(Team!D44="","",Team!D44)</f>
        <v/>
      </c>
      <c r="E44" s="8" t="str">
        <f aca="false">IF(Team!E44="","",Team!E44)</f>
        <v/>
      </c>
      <c r="F44" s="8" t="str">
        <f aca="false">IF(Team!F44="","",Team!F44)</f>
        <v/>
      </c>
      <c r="G44" s="19" t="n">
        <f aca="false">IF($A44="",0,IF(COUNTIFS(Urlaub!$A$5:$A$604,$A44,Urlaub!$B$5:$B$604,"&lt;="&amp;G$3,Urlaub!$C$5:$C$604,"&gt;="&amp;G$3)&gt;0,1,0))</f>
        <v>0</v>
      </c>
      <c r="H44" s="19" t="n">
        <f aca="false">IF($A44="",0,IF(COUNTIFS(Urlaub!$A$5:$A$604,$A44,Urlaub!$B$5:$B$604,"&lt;="&amp;H$3,Urlaub!$C$5:$C$604,"&gt;="&amp;H$3)&gt;0,1,0))</f>
        <v>0</v>
      </c>
      <c r="I44" s="19" t="n">
        <f aca="false">IF($A44="",0,IF(COUNTIFS(Urlaub!$A$5:$A$604,$A44,Urlaub!$B$5:$B$604,"&lt;="&amp;I$3,Urlaub!$C$5:$C$604,"&gt;="&amp;I$3)&gt;0,1,0))</f>
        <v>0</v>
      </c>
      <c r="J44" s="19" t="n">
        <f aca="false">IF($A44="",0,IF(COUNTIFS(Urlaub!$A$5:$A$604,$A44,Urlaub!$B$5:$B$604,"&lt;="&amp;J$3,Urlaub!$C$5:$C$604,"&gt;="&amp;J$3)&gt;0,1,0))</f>
        <v>0</v>
      </c>
      <c r="K44" s="19" t="n">
        <f aca="false">IF($A44="",0,IF(COUNTIFS(Urlaub!$A$5:$A$604,$A44,Urlaub!$B$5:$B$604,"&lt;="&amp;K$3,Urlaub!$C$5:$C$604,"&gt;="&amp;K$3)&gt;0,1,0))</f>
        <v>0</v>
      </c>
      <c r="L44" s="19" t="n">
        <f aca="false">IF($A44="",0,IF(COUNTIFS(Urlaub!$A$5:$A$604,$A44,Urlaub!$B$5:$B$604,"&lt;="&amp;L$3,Urlaub!$C$5:$C$604,"&gt;="&amp;L$3)&gt;0,1,0))</f>
        <v>0</v>
      </c>
      <c r="M44" s="19" t="n">
        <f aca="false">IF($A44="",0,IF(COUNTIFS(Urlaub!$A$5:$A$604,$A44,Urlaub!$B$5:$B$604,"&lt;="&amp;M$3,Urlaub!$C$5:$C$604,"&gt;="&amp;M$3)&gt;0,1,0))</f>
        <v>0</v>
      </c>
      <c r="N44" s="19" t="n">
        <f aca="false">IF($A44="",0,IF(COUNTIFS(Urlaub!$A$5:$A$604,$A44,Urlaub!$B$5:$B$604,"&lt;="&amp;N$3,Urlaub!$C$5:$C$604,"&gt;="&amp;N$3)&gt;0,1,0))</f>
        <v>0</v>
      </c>
      <c r="O44" s="19" t="n">
        <f aca="false">IF($A44="",0,IF(COUNTIFS(Urlaub!$A$5:$A$604,$A44,Urlaub!$B$5:$B$604,"&lt;="&amp;O$3,Urlaub!$C$5:$C$604,"&gt;="&amp;O$3)&gt;0,1,0))</f>
        <v>0</v>
      </c>
      <c r="P44" s="19" t="n">
        <f aca="false">IF($A44="",0,IF(COUNTIFS(Urlaub!$A$5:$A$604,$A44,Urlaub!$B$5:$B$604,"&lt;="&amp;P$3,Urlaub!$C$5:$C$604,"&gt;="&amp;P$3)&gt;0,1,0))</f>
        <v>0</v>
      </c>
      <c r="Q44" s="19" t="n">
        <f aca="false">IF($A44="",0,IF(COUNTIFS(Urlaub!$A$5:$A$604,$A44,Urlaub!$B$5:$B$604,"&lt;="&amp;Q$3,Urlaub!$C$5:$C$604,"&gt;="&amp;Q$3)&gt;0,1,0))</f>
        <v>0</v>
      </c>
      <c r="R44" s="19" t="n">
        <f aca="false">IF($A44="",0,IF(COUNTIFS(Urlaub!$A$5:$A$604,$A44,Urlaub!$B$5:$B$604,"&lt;="&amp;R$3,Urlaub!$C$5:$C$604,"&gt;="&amp;R$3)&gt;0,1,0))</f>
        <v>0</v>
      </c>
      <c r="S44" s="19" t="n">
        <f aca="false">IF($A44="",0,IF(COUNTIFS(Urlaub!$A$5:$A$604,$A44,Urlaub!$B$5:$B$604,"&lt;="&amp;S$3,Urlaub!$C$5:$C$604,"&gt;="&amp;S$3)&gt;0,1,0))</f>
        <v>0</v>
      </c>
      <c r="T44" s="19" t="n">
        <f aca="false">IF($A44="",0,IF(COUNTIFS(Urlaub!$A$5:$A$604,$A44,Urlaub!$B$5:$B$604,"&lt;="&amp;T$3,Urlaub!$C$5:$C$604,"&gt;="&amp;T$3)&gt;0,1,0))</f>
        <v>0</v>
      </c>
      <c r="U44" s="19" t="n">
        <f aca="false">IF($A44="",0,IF(COUNTIFS(Urlaub!$A$5:$A$604,$A44,Urlaub!$B$5:$B$604,"&lt;="&amp;U$3,Urlaub!$C$5:$C$604,"&gt;="&amp;U$3)&gt;0,1,0))</f>
        <v>0</v>
      </c>
      <c r="V44" s="19" t="n">
        <f aca="false">IF($A44="",0,IF(COUNTIFS(Urlaub!$A$5:$A$604,$A44,Urlaub!$B$5:$B$604,"&lt;="&amp;V$3,Urlaub!$C$5:$C$604,"&gt;="&amp;V$3)&gt;0,1,0))</f>
        <v>0</v>
      </c>
      <c r="W44" s="19" t="n">
        <f aca="false">IF($A44="",0,IF(COUNTIFS(Urlaub!$A$5:$A$604,$A44,Urlaub!$B$5:$B$604,"&lt;="&amp;W$3,Urlaub!$C$5:$C$604,"&gt;="&amp;W$3)&gt;0,1,0))</f>
        <v>0</v>
      </c>
      <c r="X44" s="19" t="n">
        <f aca="false">IF($A44="",0,IF(COUNTIFS(Urlaub!$A$5:$A$604,$A44,Urlaub!$B$5:$B$604,"&lt;="&amp;X$3,Urlaub!$C$5:$C$604,"&gt;="&amp;X$3)&gt;0,1,0))</f>
        <v>0</v>
      </c>
      <c r="Y44" s="19" t="n">
        <f aca="false">IF($A44="",0,IF(COUNTIFS(Urlaub!$A$5:$A$604,$A44,Urlaub!$B$5:$B$604,"&lt;="&amp;Y$3,Urlaub!$C$5:$C$604,"&gt;="&amp;Y$3)&gt;0,1,0))</f>
        <v>0</v>
      </c>
      <c r="Z44" s="19" t="n">
        <f aca="false">IF($A44="",0,IF(COUNTIFS(Urlaub!$A$5:$A$604,$A44,Urlaub!$B$5:$B$604,"&lt;="&amp;Z$3,Urlaub!$C$5:$C$604,"&gt;="&amp;Z$3)&gt;0,1,0))</f>
        <v>0</v>
      </c>
      <c r="AA44" s="19" t="n">
        <f aca="false">IF($A44="",0,IF(COUNTIFS(Urlaub!$A$5:$A$604,$A44,Urlaub!$B$5:$B$604,"&lt;="&amp;AA$3,Urlaub!$C$5:$C$604,"&gt;="&amp;AA$3)&gt;0,1,0))</f>
        <v>0</v>
      </c>
      <c r="AB44" s="19" t="n">
        <f aca="false">IF($A44="",0,IF(COUNTIFS(Urlaub!$A$5:$A$604,$A44,Urlaub!$B$5:$B$604,"&lt;="&amp;AB$3,Urlaub!$C$5:$C$604,"&gt;="&amp;AB$3)&gt;0,1,0))</f>
        <v>0</v>
      </c>
      <c r="AC44" s="19" t="n">
        <f aca="false">IF($A44="",0,IF(COUNTIFS(Urlaub!$A$5:$A$604,$A44,Urlaub!$B$5:$B$604,"&lt;="&amp;AC$3,Urlaub!$C$5:$C$604,"&gt;="&amp;AC$3)&gt;0,1,0))</f>
        <v>0</v>
      </c>
      <c r="AD44" s="19" t="n">
        <f aca="false">IF($A44="",0,IF(COUNTIFS(Urlaub!$A$5:$A$604,$A44,Urlaub!$B$5:$B$604,"&lt;="&amp;AD$3,Urlaub!$C$5:$C$604,"&gt;="&amp;AD$3)&gt;0,1,0))</f>
        <v>0</v>
      </c>
      <c r="AE44" s="19" t="n">
        <f aca="false">IF($A44="",0,IF(COUNTIFS(Urlaub!$A$5:$A$604,$A44,Urlaub!$B$5:$B$604,"&lt;="&amp;AE$3,Urlaub!$C$5:$C$604,"&gt;="&amp;AE$3)&gt;0,1,0))</f>
        <v>0</v>
      </c>
      <c r="AF44" s="19" t="n">
        <f aca="false">IF($A44="",0,IF(COUNTIFS(Urlaub!$A$5:$A$604,$A44,Urlaub!$B$5:$B$604,"&lt;="&amp;AF$3,Urlaub!$C$5:$C$604,"&gt;="&amp;AF$3)&gt;0,1,0))</f>
        <v>0</v>
      </c>
      <c r="AG44" s="19" t="n">
        <f aca="false">IF($A44="",0,IF(COUNTIFS(Urlaub!$A$5:$A$604,$A44,Urlaub!$B$5:$B$604,"&lt;="&amp;AG$3,Urlaub!$C$5:$C$604,"&gt;="&amp;AG$3)&gt;0,1,0))</f>
        <v>0</v>
      </c>
      <c r="AH44" s="19" t="n">
        <f aca="false">IF($A44="",0,IF(COUNTIFS(Urlaub!$A$5:$A$604,$A44,Urlaub!$B$5:$B$604,"&lt;="&amp;AH$3,Urlaub!$C$5:$C$604,"&gt;="&amp;AH$3)&gt;0,1,0))</f>
        <v>0</v>
      </c>
      <c r="AI44" s="19" t="n">
        <f aca="false">IF($A44="",0,IF(COUNTIFS(Urlaub!$A$5:$A$604,$A44,Urlaub!$B$5:$B$604,"&lt;="&amp;AI$3,Urlaub!$C$5:$C$604,"&gt;="&amp;AI$3)&gt;0,1,0))</f>
        <v>0</v>
      </c>
      <c r="AJ44" s="19" t="n">
        <f aca="false">IF($A44="",0,IF(COUNTIFS(Urlaub!$A$5:$A$604,$A44,Urlaub!$B$5:$B$604,"&lt;="&amp;AJ$3,Urlaub!$C$5:$C$604,"&gt;="&amp;AJ$3)&gt;0,1,0))</f>
        <v>0</v>
      </c>
      <c r="AK44" s="19" t="n">
        <f aca="false">IF($A44="",0,IF(COUNTIFS(Urlaub!$A$5:$A$604,$A44,Urlaub!$B$5:$B$604,"&lt;="&amp;AK$3,Urlaub!$C$5:$C$604,"&gt;="&amp;AK$3)&gt;0,1,0))</f>
        <v>0</v>
      </c>
      <c r="AL44" s="19" t="n">
        <f aca="false">IF($A44="",0,IF(COUNTIFS(Urlaub!$A$5:$A$604,$A44,Urlaub!$B$5:$B$604,"&lt;="&amp;AL$3,Urlaub!$C$5:$C$604,"&gt;="&amp;AL$3)&gt;0,1,0))</f>
        <v>0</v>
      </c>
      <c r="AM44" s="19" t="n">
        <f aca="false">IF($A44="",0,IF(COUNTIFS(Urlaub!$A$5:$A$604,$A44,Urlaub!$B$5:$B$604,"&lt;="&amp;AM$3,Urlaub!$C$5:$C$604,"&gt;="&amp;AM$3)&gt;0,1,0))</f>
        <v>0</v>
      </c>
      <c r="AN44" s="19" t="n">
        <f aca="false">IF($A44="",0,IF(COUNTIFS(Urlaub!$A$5:$A$604,$A44,Urlaub!$B$5:$B$604,"&lt;="&amp;AN$3,Urlaub!$C$5:$C$604,"&gt;="&amp;AN$3)&gt;0,1,0))</f>
        <v>0</v>
      </c>
      <c r="AO44" s="19" t="n">
        <f aca="false">IF($A44="",0,IF(COUNTIFS(Urlaub!$A$5:$A$604,$A44,Urlaub!$B$5:$B$604,"&lt;="&amp;AO$3,Urlaub!$C$5:$C$604,"&gt;="&amp;AO$3)&gt;0,1,0))</f>
        <v>0</v>
      </c>
      <c r="AP44" s="19" t="n">
        <f aca="false">IF($A44="",0,IF(COUNTIFS(Urlaub!$A$5:$A$604,$A44,Urlaub!$B$5:$B$604,"&lt;="&amp;AP$3,Urlaub!$C$5:$C$604,"&gt;="&amp;AP$3)&gt;0,1,0))</f>
        <v>0</v>
      </c>
      <c r="AQ44" s="19" t="n">
        <f aca="false">IF($A44="",0,IF(COUNTIFS(Urlaub!$A$5:$A$604,$A44,Urlaub!$B$5:$B$604,"&lt;="&amp;AQ$3,Urlaub!$C$5:$C$604,"&gt;="&amp;AQ$3)&gt;0,1,0))</f>
        <v>0</v>
      </c>
      <c r="AR44" s="19" t="n">
        <f aca="false">IF($A44="",0,IF(COUNTIFS(Urlaub!$A$5:$A$604,$A44,Urlaub!$B$5:$B$604,"&lt;="&amp;AR$3,Urlaub!$C$5:$C$604,"&gt;="&amp;AR$3)&gt;0,1,0))</f>
        <v>0</v>
      </c>
      <c r="AS44" s="19" t="n">
        <f aca="false">IF($A44="",0,IF(COUNTIFS(Urlaub!$A$5:$A$604,$A44,Urlaub!$B$5:$B$604,"&lt;="&amp;AS$3,Urlaub!$C$5:$C$604,"&gt;="&amp;AS$3)&gt;0,1,0))</f>
        <v>0</v>
      </c>
      <c r="AT44" s="19" t="n">
        <f aca="false">IF($A44="",0,IF(COUNTIFS(Urlaub!$A$5:$A$604,$A44,Urlaub!$B$5:$B$604,"&lt;="&amp;AT$3,Urlaub!$C$5:$C$604,"&gt;="&amp;AT$3)&gt;0,1,0))</f>
        <v>0</v>
      </c>
      <c r="AU44" s="19" t="n">
        <f aca="false">IF($A44="",0,IF(COUNTIFS(Urlaub!$A$5:$A$604,$A44,Urlaub!$B$5:$B$604,"&lt;="&amp;AU$3,Urlaub!$C$5:$C$604,"&gt;="&amp;AU$3)&gt;0,1,0))</f>
        <v>0</v>
      </c>
      <c r="AV44" s="19" t="n">
        <f aca="false">IF($A44="",0,IF(COUNTIFS(Urlaub!$A$5:$A$604,$A44,Urlaub!$B$5:$B$604,"&lt;="&amp;AV$3,Urlaub!$C$5:$C$604,"&gt;="&amp;AV$3)&gt;0,1,0))</f>
        <v>0</v>
      </c>
      <c r="AW44" s="19" t="n">
        <f aca="false">IF($A44="",0,IF(COUNTIFS(Urlaub!$A$5:$A$604,$A44,Urlaub!$B$5:$B$604,"&lt;="&amp;AW$3,Urlaub!$C$5:$C$604,"&gt;="&amp;AW$3)&gt;0,1,0))</f>
        <v>0</v>
      </c>
      <c r="AX44" s="19" t="n">
        <f aca="false">IF($A44="",0,IF(COUNTIFS(Urlaub!$A$5:$A$604,$A44,Urlaub!$B$5:$B$604,"&lt;="&amp;AX$3,Urlaub!$C$5:$C$604,"&gt;="&amp;AX$3)&gt;0,1,0))</f>
        <v>0</v>
      </c>
      <c r="AY44" s="19" t="n">
        <f aca="false">IF($A44="",0,IF(COUNTIFS(Urlaub!$A$5:$A$604,$A44,Urlaub!$B$5:$B$604,"&lt;="&amp;AY$3,Urlaub!$C$5:$C$604,"&gt;="&amp;AY$3)&gt;0,1,0))</f>
        <v>0</v>
      </c>
      <c r="AZ44" s="19" t="n">
        <f aca="false">IF($A44="",0,IF(COUNTIFS(Urlaub!$A$5:$A$604,$A44,Urlaub!$B$5:$B$604,"&lt;="&amp;AZ$3,Urlaub!$C$5:$C$604,"&gt;="&amp;AZ$3)&gt;0,1,0))</f>
        <v>0</v>
      </c>
      <c r="BA44" s="19" t="n">
        <f aca="false">IF($A44="",0,IF(COUNTIFS(Urlaub!$A$5:$A$604,$A44,Urlaub!$B$5:$B$604,"&lt;="&amp;BA$3,Urlaub!$C$5:$C$604,"&gt;="&amp;BA$3)&gt;0,1,0))</f>
        <v>0</v>
      </c>
      <c r="BB44" s="19" t="n">
        <f aca="false">IF($A44="",0,IF(COUNTIFS(Urlaub!$A$5:$A$604,$A44,Urlaub!$B$5:$B$604,"&lt;="&amp;BB$3,Urlaub!$C$5:$C$604,"&gt;="&amp;BB$3)&gt;0,1,0))</f>
        <v>0</v>
      </c>
      <c r="BC44" s="19" t="n">
        <f aca="false">IF($A44="",0,IF(COUNTIFS(Urlaub!$A$5:$A$604,$A44,Urlaub!$B$5:$B$604,"&lt;="&amp;BC$3,Urlaub!$C$5:$C$604,"&gt;="&amp;BC$3)&gt;0,1,0))</f>
        <v>0</v>
      </c>
      <c r="BD44" s="19" t="n">
        <f aca="false">IF($A44="",0,IF(COUNTIFS(Urlaub!$A$5:$A$604,$A44,Urlaub!$B$5:$B$604,"&lt;="&amp;BD$3,Urlaub!$C$5:$C$604,"&gt;="&amp;BD$3)&gt;0,1,0))</f>
        <v>0</v>
      </c>
      <c r="BE44" s="19" t="n">
        <f aca="false">IF($A44="",0,IF(COUNTIFS(Urlaub!$A$5:$A$604,$A44,Urlaub!$B$5:$B$604,"&lt;="&amp;BE$3,Urlaub!$C$5:$C$604,"&gt;="&amp;BE$3)&gt;0,1,0))</f>
        <v>0</v>
      </c>
      <c r="BF44" s="19" t="n">
        <f aca="false">IF($A44="",0,IF(COUNTIFS(Urlaub!$A$5:$A$604,$A44,Urlaub!$B$5:$B$604,"&lt;="&amp;BF$3,Urlaub!$C$5:$C$604,"&gt;="&amp;BF$3)&gt;0,1,0))</f>
        <v>0</v>
      </c>
      <c r="BG44" s="19" t="n">
        <f aca="false">IF($A44="",0,IF(COUNTIFS(Urlaub!$A$5:$A$604,$A44,Urlaub!$B$5:$B$604,"&lt;="&amp;BG$3,Urlaub!$C$5:$C$604,"&gt;="&amp;BG$3)&gt;0,1,0))</f>
        <v>0</v>
      </c>
      <c r="BH44" s="19" t="n">
        <f aca="false">IF($A44="",0,IF(COUNTIFS(Urlaub!$A$5:$A$604,$A44,Urlaub!$B$5:$B$604,"&lt;="&amp;BH$3,Urlaub!$C$5:$C$604,"&gt;="&amp;BH$3)&gt;0,1,0))</f>
        <v>0</v>
      </c>
      <c r="BI44" s="19" t="n">
        <f aca="false">IF($A44="",0,IF(COUNTIFS(Urlaub!$A$5:$A$604,$A44,Urlaub!$B$5:$B$604,"&lt;="&amp;BI$3,Urlaub!$C$5:$C$604,"&gt;="&amp;BI$3)&gt;0,1,0))</f>
        <v>0</v>
      </c>
      <c r="BJ44" s="19" t="n">
        <f aca="false">IF($A44="",0,IF(COUNTIFS(Urlaub!$A$5:$A$604,$A44,Urlaub!$B$5:$B$604,"&lt;="&amp;BJ$3,Urlaub!$C$5:$C$604,"&gt;="&amp;BJ$3)&gt;0,1,0))</f>
        <v>0</v>
      </c>
      <c r="BK44" s="19" t="n">
        <f aca="false">IF($A44="",0,IF(COUNTIFS(Urlaub!$A$5:$A$604,$A44,Urlaub!$B$5:$B$604,"&lt;="&amp;BK$3,Urlaub!$C$5:$C$604,"&gt;="&amp;BK$3)&gt;0,1,0))</f>
        <v>0</v>
      </c>
      <c r="BL44" s="19" t="n">
        <f aca="false">IF($A44="",0,IF(COUNTIFS(Urlaub!$A$5:$A$604,$A44,Urlaub!$B$5:$B$604,"&lt;="&amp;BL$3,Urlaub!$C$5:$C$604,"&gt;="&amp;BL$3)&gt;0,1,0))</f>
        <v>0</v>
      </c>
      <c r="BM44" s="19" t="n">
        <f aca="false">IF($A44="",0,IF(COUNTIFS(Urlaub!$A$5:$A$604,$A44,Urlaub!$B$5:$B$604,"&lt;="&amp;BM$3,Urlaub!$C$5:$C$604,"&gt;="&amp;BM$3)&gt;0,1,0))</f>
        <v>0</v>
      </c>
      <c r="BN44" s="19" t="n">
        <f aca="false">IF($A44="",0,IF(COUNTIFS(Urlaub!$A$5:$A$604,$A44,Urlaub!$B$5:$B$604,"&lt;="&amp;BN$3,Urlaub!$C$5:$C$604,"&gt;="&amp;BN$3)&gt;0,1,0))</f>
        <v>0</v>
      </c>
      <c r="BO44" s="19" t="n">
        <f aca="false">IF($A44="",0,IF(COUNTIFS(Urlaub!$A$5:$A$604,$A44,Urlaub!$B$5:$B$604,"&lt;="&amp;BO$3,Urlaub!$C$5:$C$604,"&gt;="&amp;BO$3)&gt;0,1,0))</f>
        <v>0</v>
      </c>
      <c r="BP44" s="19" t="n">
        <f aca="false">IF($A44="",0,IF(COUNTIFS(Urlaub!$A$5:$A$604,$A44,Urlaub!$B$5:$B$604,"&lt;="&amp;BP$3,Urlaub!$C$5:$C$604,"&gt;="&amp;BP$3)&gt;0,1,0))</f>
        <v>0</v>
      </c>
      <c r="BQ44" s="19" t="n">
        <f aca="false">IF($A44="",0,IF(COUNTIFS(Urlaub!$A$5:$A$604,$A44,Urlaub!$B$5:$B$604,"&lt;="&amp;BQ$3,Urlaub!$C$5:$C$604,"&gt;="&amp;BQ$3)&gt;0,1,0))</f>
        <v>0</v>
      </c>
      <c r="BR44" s="19" t="n">
        <f aca="false">IF($A44="",0,IF(COUNTIFS(Urlaub!$A$5:$A$604,$A44,Urlaub!$B$5:$B$604,"&lt;="&amp;BR$3,Urlaub!$C$5:$C$604,"&gt;="&amp;BR$3)&gt;0,1,0))</f>
        <v>0</v>
      </c>
      <c r="BS44" s="19" t="n">
        <f aca="false">IF($A44="",0,IF(COUNTIFS(Urlaub!$A$5:$A$604,$A44,Urlaub!$B$5:$B$604,"&lt;="&amp;BS$3,Urlaub!$C$5:$C$604,"&gt;="&amp;BS$3)&gt;0,1,0))</f>
        <v>0</v>
      </c>
      <c r="BT44" s="19" t="n">
        <f aca="false">IF($A44="",0,IF(COUNTIFS(Urlaub!$A$5:$A$604,$A44,Urlaub!$B$5:$B$604,"&lt;="&amp;BT$3,Urlaub!$C$5:$C$604,"&gt;="&amp;BT$3)&gt;0,1,0))</f>
        <v>0</v>
      </c>
      <c r="BU44" s="19" t="n">
        <f aca="false">IF($A44="",0,IF(COUNTIFS(Urlaub!$A$5:$A$604,$A44,Urlaub!$B$5:$B$604,"&lt;="&amp;BU$3,Urlaub!$C$5:$C$604,"&gt;="&amp;BU$3)&gt;0,1,0))</f>
        <v>0</v>
      </c>
      <c r="BV44" s="19" t="n">
        <f aca="false">IF($A44="",0,IF(COUNTIFS(Urlaub!$A$5:$A$604,$A44,Urlaub!$B$5:$B$604,"&lt;="&amp;BV$3,Urlaub!$C$5:$C$604,"&gt;="&amp;BV$3)&gt;0,1,0))</f>
        <v>0</v>
      </c>
      <c r="BW44" s="19" t="n">
        <f aca="false">IF($A44="",0,IF(COUNTIFS(Urlaub!$A$5:$A$604,$A44,Urlaub!$B$5:$B$604,"&lt;="&amp;BW$3,Urlaub!$C$5:$C$604,"&gt;="&amp;BW$3)&gt;0,1,0))</f>
        <v>0</v>
      </c>
      <c r="BX44" s="19" t="n">
        <f aca="false">IF($A44="",0,IF(COUNTIFS(Urlaub!$A$5:$A$604,$A44,Urlaub!$B$5:$B$604,"&lt;="&amp;BX$3,Urlaub!$C$5:$C$604,"&gt;="&amp;BX$3)&gt;0,1,0))</f>
        <v>0</v>
      </c>
      <c r="BY44" s="19" t="n">
        <f aca="false">IF($A44="",0,IF(COUNTIFS(Urlaub!$A$5:$A$604,$A44,Urlaub!$B$5:$B$604,"&lt;="&amp;BY$3,Urlaub!$C$5:$C$604,"&gt;="&amp;BY$3)&gt;0,1,0))</f>
        <v>0</v>
      </c>
      <c r="BZ44" s="19" t="n">
        <f aca="false">IF($A44="",0,IF(COUNTIFS(Urlaub!$A$5:$A$604,$A44,Urlaub!$B$5:$B$604,"&lt;="&amp;BZ$3,Urlaub!$C$5:$C$604,"&gt;="&amp;BZ$3)&gt;0,1,0))</f>
        <v>0</v>
      </c>
      <c r="CA44" s="19" t="n">
        <f aca="false">IF($A44="",0,IF(COUNTIFS(Urlaub!$A$5:$A$604,$A44,Urlaub!$B$5:$B$604,"&lt;="&amp;CA$3,Urlaub!$C$5:$C$604,"&gt;="&amp;CA$3)&gt;0,1,0))</f>
        <v>0</v>
      </c>
      <c r="CB44" s="19" t="n">
        <f aca="false">IF($A44="",0,IF(COUNTIFS(Urlaub!$A$5:$A$604,$A44,Urlaub!$B$5:$B$604,"&lt;="&amp;CB$3,Urlaub!$C$5:$C$604,"&gt;="&amp;CB$3)&gt;0,1,0))</f>
        <v>0</v>
      </c>
      <c r="CC44" s="19" t="n">
        <f aca="false">IF($A44="",0,IF(COUNTIFS(Urlaub!$A$5:$A$604,$A44,Urlaub!$B$5:$B$604,"&lt;="&amp;CC$3,Urlaub!$C$5:$C$604,"&gt;="&amp;CC$3)&gt;0,1,0))</f>
        <v>0</v>
      </c>
      <c r="CD44" s="19" t="n">
        <f aca="false">IF($A44="",0,IF(COUNTIFS(Urlaub!$A$5:$A$604,$A44,Urlaub!$B$5:$B$604,"&lt;="&amp;CD$3,Urlaub!$C$5:$C$604,"&gt;="&amp;CD$3)&gt;0,1,0))</f>
        <v>0</v>
      </c>
      <c r="CE44" s="19" t="n">
        <f aca="false">IF($A44="",0,IF(COUNTIFS(Urlaub!$A$5:$A$604,$A44,Urlaub!$B$5:$B$604,"&lt;="&amp;CE$3,Urlaub!$C$5:$C$604,"&gt;="&amp;CE$3)&gt;0,1,0))</f>
        <v>0</v>
      </c>
      <c r="CF44" s="19" t="n">
        <f aca="false">IF($A44="",0,IF(COUNTIFS(Urlaub!$A$5:$A$604,$A44,Urlaub!$B$5:$B$604,"&lt;="&amp;CF$3,Urlaub!$C$5:$C$604,"&gt;="&amp;CF$3)&gt;0,1,0))</f>
        <v>0</v>
      </c>
      <c r="CG44" s="19" t="n">
        <f aca="false">IF($A44="",0,IF(COUNTIFS(Urlaub!$A$5:$A$604,$A44,Urlaub!$B$5:$B$604,"&lt;="&amp;CG$3,Urlaub!$C$5:$C$604,"&gt;="&amp;CG$3)&gt;0,1,0))</f>
        <v>0</v>
      </c>
      <c r="CH44" s="19" t="n">
        <f aca="false">IF($A44="",0,IF(COUNTIFS(Urlaub!$A$5:$A$604,$A44,Urlaub!$B$5:$B$604,"&lt;="&amp;CH$3,Urlaub!$C$5:$C$604,"&gt;="&amp;CH$3)&gt;0,1,0))</f>
        <v>0</v>
      </c>
      <c r="CI44" s="19" t="n">
        <f aca="false">IF($A44="",0,IF(COUNTIFS(Urlaub!$A$5:$A$604,$A44,Urlaub!$B$5:$B$604,"&lt;="&amp;CI$3,Urlaub!$C$5:$C$604,"&gt;="&amp;CI$3)&gt;0,1,0))</f>
        <v>0</v>
      </c>
      <c r="CJ44" s="19" t="n">
        <f aca="false">IF($A44="",0,IF(COUNTIFS(Urlaub!$A$5:$A$604,$A44,Urlaub!$B$5:$B$604,"&lt;="&amp;CJ$3,Urlaub!$C$5:$C$604,"&gt;="&amp;CJ$3)&gt;0,1,0))</f>
        <v>0</v>
      </c>
      <c r="CK44" s="19" t="n">
        <f aca="false">IF($A44="",0,IF(COUNTIFS(Urlaub!$A$5:$A$604,$A44,Urlaub!$B$5:$B$604,"&lt;="&amp;CK$3,Urlaub!$C$5:$C$604,"&gt;="&amp;CK$3)&gt;0,1,0))</f>
        <v>0</v>
      </c>
      <c r="CL44" s="19" t="n">
        <f aca="false">IF($A44="",0,IF(COUNTIFS(Urlaub!$A$5:$A$604,$A44,Urlaub!$B$5:$B$604,"&lt;="&amp;CL$3,Urlaub!$C$5:$C$604,"&gt;="&amp;CL$3)&gt;0,1,0))</f>
        <v>0</v>
      </c>
      <c r="CM44" s="19" t="n">
        <f aca="false">IF($A44="",0,IF(COUNTIFS(Urlaub!$A$5:$A$604,$A44,Urlaub!$B$5:$B$604,"&lt;="&amp;CM$3,Urlaub!$C$5:$C$604,"&gt;="&amp;CM$3)&gt;0,1,0))</f>
        <v>0</v>
      </c>
      <c r="CN44" s="19" t="n">
        <f aca="false">IF($A44="",0,IF(COUNTIFS(Urlaub!$A$5:$A$604,$A44,Urlaub!$B$5:$B$604,"&lt;="&amp;CN$3,Urlaub!$C$5:$C$604,"&gt;="&amp;CN$3)&gt;0,1,0))</f>
        <v>0</v>
      </c>
      <c r="CO44" s="19" t="n">
        <f aca="false">IF($A44="",0,IF(COUNTIFS(Urlaub!$A$5:$A$604,$A44,Urlaub!$B$5:$B$604,"&lt;="&amp;CO$3,Urlaub!$C$5:$C$604,"&gt;="&amp;CO$3)&gt;0,1,0))</f>
        <v>0</v>
      </c>
      <c r="CP44" s="19" t="n">
        <f aca="false">IF($A44="",0,IF(COUNTIFS(Urlaub!$A$5:$A$604,$A44,Urlaub!$B$5:$B$604,"&lt;="&amp;CP$3,Urlaub!$C$5:$C$604,"&gt;="&amp;CP$3)&gt;0,1,0))</f>
        <v>0</v>
      </c>
      <c r="CQ44" s="19" t="n">
        <f aca="false">IF($A44="",0,IF(COUNTIFS(Urlaub!$A$5:$A$604,$A44,Urlaub!$B$5:$B$604,"&lt;="&amp;CQ$3,Urlaub!$C$5:$C$604,"&gt;="&amp;CQ$3)&gt;0,1,0))</f>
        <v>0</v>
      </c>
      <c r="CR44" s="19" t="n">
        <f aca="false">IF($A44="",0,IF(COUNTIFS(Urlaub!$A$5:$A$604,$A44,Urlaub!$B$5:$B$604,"&lt;="&amp;CR$3,Urlaub!$C$5:$C$604,"&gt;="&amp;CR$3)&gt;0,1,0))</f>
        <v>0</v>
      </c>
      <c r="CS44" s="19" t="n">
        <f aca="false">IF($A44="",0,IF(COUNTIFS(Urlaub!$A$5:$A$604,$A44,Urlaub!$B$5:$B$604,"&lt;="&amp;CS$3,Urlaub!$C$5:$C$604,"&gt;="&amp;CS$3)&gt;0,1,0))</f>
        <v>0</v>
      </c>
      <c r="CT44" s="19" t="n">
        <f aca="false">IF($A44="",0,IF(COUNTIFS(Urlaub!$A$5:$A$604,$A44,Urlaub!$B$5:$B$604,"&lt;="&amp;CT$3,Urlaub!$C$5:$C$604,"&gt;="&amp;CT$3)&gt;0,1,0))</f>
        <v>0</v>
      </c>
      <c r="CU44" s="19" t="n">
        <f aca="false">IF($A44="",0,IF(COUNTIFS(Urlaub!$A$5:$A$604,$A44,Urlaub!$B$5:$B$604,"&lt;="&amp;CU$3,Urlaub!$C$5:$C$604,"&gt;="&amp;CU$3)&gt;0,1,0))</f>
        <v>0</v>
      </c>
      <c r="CV44" s="19" t="n">
        <f aca="false">IF($A44="",0,IF(COUNTIFS(Urlaub!$A$5:$A$604,$A44,Urlaub!$B$5:$B$604,"&lt;="&amp;CV$3,Urlaub!$C$5:$C$604,"&gt;="&amp;CV$3)&gt;0,1,0))</f>
        <v>0</v>
      </c>
      <c r="CW44" s="19" t="n">
        <f aca="false">IF($A44="",0,IF(COUNTIFS(Urlaub!$A$5:$A$604,$A44,Urlaub!$B$5:$B$604,"&lt;="&amp;CW$3,Urlaub!$C$5:$C$604,"&gt;="&amp;CW$3)&gt;0,1,0))</f>
        <v>0</v>
      </c>
      <c r="CX44" s="19" t="n">
        <f aca="false">IF($A44="",0,IF(COUNTIFS(Urlaub!$A$5:$A$604,$A44,Urlaub!$B$5:$B$604,"&lt;="&amp;CX$3,Urlaub!$C$5:$C$604,"&gt;="&amp;CX$3)&gt;0,1,0))</f>
        <v>0</v>
      </c>
      <c r="CY44" s="19" t="n">
        <f aca="false">IF($A44="",0,IF(COUNTIFS(Urlaub!$A$5:$A$604,$A44,Urlaub!$B$5:$B$604,"&lt;="&amp;CY$3,Urlaub!$C$5:$C$604,"&gt;="&amp;CY$3)&gt;0,1,0))</f>
        <v>0</v>
      </c>
      <c r="CZ44" s="19" t="n">
        <f aca="false">IF($A44="",0,IF(COUNTIFS(Urlaub!$A$5:$A$604,$A44,Urlaub!$B$5:$B$604,"&lt;="&amp;CZ$3,Urlaub!$C$5:$C$604,"&gt;="&amp;CZ$3)&gt;0,1,0))</f>
        <v>0</v>
      </c>
      <c r="DA44" s="19" t="n">
        <f aca="false">IF($A44="",0,IF(COUNTIFS(Urlaub!$A$5:$A$604,$A44,Urlaub!$B$5:$B$604,"&lt;="&amp;DA$3,Urlaub!$C$5:$C$604,"&gt;="&amp;DA$3)&gt;0,1,0))</f>
        <v>0</v>
      </c>
      <c r="DB44" s="19" t="n">
        <f aca="false">IF($A44="",0,IF(COUNTIFS(Urlaub!$A$5:$A$604,$A44,Urlaub!$B$5:$B$604,"&lt;="&amp;DB$3,Urlaub!$C$5:$C$604,"&gt;="&amp;DB$3)&gt;0,1,0))</f>
        <v>0</v>
      </c>
      <c r="DC44" s="19" t="n">
        <f aca="false">IF($A44="",0,IF(COUNTIFS(Urlaub!$A$5:$A$604,$A44,Urlaub!$B$5:$B$604,"&lt;="&amp;DC$3,Urlaub!$C$5:$C$604,"&gt;="&amp;DC$3)&gt;0,1,0))</f>
        <v>0</v>
      </c>
      <c r="DD44" s="19" t="n">
        <f aca="false">IF($A44="",0,IF(COUNTIFS(Urlaub!$A$5:$A$604,$A44,Urlaub!$B$5:$B$604,"&lt;="&amp;DD$3,Urlaub!$C$5:$C$604,"&gt;="&amp;DD$3)&gt;0,1,0))</f>
        <v>0</v>
      </c>
      <c r="DE44" s="19" t="n">
        <f aca="false">IF($A44="",0,IF(COUNTIFS(Urlaub!$A$5:$A$604,$A44,Urlaub!$B$5:$B$604,"&lt;="&amp;DE$3,Urlaub!$C$5:$C$604,"&gt;="&amp;DE$3)&gt;0,1,0))</f>
        <v>0</v>
      </c>
      <c r="DF44" s="19" t="n">
        <f aca="false">IF($A44="",0,IF(COUNTIFS(Urlaub!$A$5:$A$604,$A44,Urlaub!$B$5:$B$604,"&lt;="&amp;DF$3,Urlaub!$C$5:$C$604,"&gt;="&amp;DF$3)&gt;0,1,0))</f>
        <v>0</v>
      </c>
      <c r="DG44" s="19" t="n">
        <f aca="false">IF($A44="",0,IF(COUNTIFS(Urlaub!$A$5:$A$604,$A44,Urlaub!$B$5:$B$604,"&lt;="&amp;DG$3,Urlaub!$C$5:$C$604,"&gt;="&amp;DG$3)&gt;0,1,0))</f>
        <v>0</v>
      </c>
      <c r="DH44" s="19" t="n">
        <f aca="false">IF($A44="",0,IF(COUNTIFS(Urlaub!$A$5:$A$604,$A44,Urlaub!$B$5:$B$604,"&lt;="&amp;DH$3,Urlaub!$C$5:$C$604,"&gt;="&amp;DH$3)&gt;0,1,0))</f>
        <v>0</v>
      </c>
      <c r="DI44" s="19" t="n">
        <f aca="false">IF($A44="",0,IF(COUNTIFS(Urlaub!$A$5:$A$604,$A44,Urlaub!$B$5:$B$604,"&lt;="&amp;DI$3,Urlaub!$C$5:$C$604,"&gt;="&amp;DI$3)&gt;0,1,0))</f>
        <v>0</v>
      </c>
      <c r="DJ44" s="19" t="n">
        <f aca="false">IF($A44="",0,IF(COUNTIFS(Urlaub!$A$5:$A$604,$A44,Urlaub!$B$5:$B$604,"&lt;="&amp;DJ$3,Urlaub!$C$5:$C$604,"&gt;="&amp;DJ$3)&gt;0,1,0))</f>
        <v>0</v>
      </c>
      <c r="DK44" s="19" t="n">
        <f aca="false">IF($A44="",0,IF(COUNTIFS(Urlaub!$A$5:$A$604,$A44,Urlaub!$B$5:$B$604,"&lt;="&amp;DK$3,Urlaub!$C$5:$C$604,"&gt;="&amp;DK$3)&gt;0,1,0))</f>
        <v>0</v>
      </c>
      <c r="DL44" s="19" t="n">
        <f aca="false">IF($A44="",0,IF(COUNTIFS(Urlaub!$A$5:$A$604,$A44,Urlaub!$B$5:$B$604,"&lt;="&amp;DL$3,Urlaub!$C$5:$C$604,"&gt;="&amp;DL$3)&gt;0,1,0))</f>
        <v>0</v>
      </c>
      <c r="DM44" s="19" t="n">
        <f aca="false">IF($A44="",0,IF(COUNTIFS(Urlaub!$A$5:$A$604,$A44,Urlaub!$B$5:$B$604,"&lt;="&amp;DM$3,Urlaub!$C$5:$C$604,"&gt;="&amp;DM$3)&gt;0,1,0))</f>
        <v>0</v>
      </c>
      <c r="DN44" s="19" t="n">
        <f aca="false">IF($A44="",0,IF(COUNTIFS(Urlaub!$A$5:$A$604,$A44,Urlaub!$B$5:$B$604,"&lt;="&amp;DN$3,Urlaub!$C$5:$C$604,"&gt;="&amp;DN$3)&gt;0,1,0))</f>
        <v>0</v>
      </c>
      <c r="DO44" s="19" t="n">
        <f aca="false">IF($A44="",0,IF(COUNTIFS(Urlaub!$A$5:$A$604,$A44,Urlaub!$B$5:$B$604,"&lt;="&amp;DO$3,Urlaub!$C$5:$C$604,"&gt;="&amp;DO$3)&gt;0,1,0))</f>
        <v>0</v>
      </c>
      <c r="DP44" s="19" t="n">
        <f aca="false">IF($A44="",0,IF(COUNTIFS(Urlaub!$A$5:$A$604,$A44,Urlaub!$B$5:$B$604,"&lt;="&amp;DP$3,Urlaub!$C$5:$C$604,"&gt;="&amp;DP$3)&gt;0,1,0))</f>
        <v>0</v>
      </c>
      <c r="DQ44" s="19" t="n">
        <f aca="false">IF($A44="",0,IF(COUNTIFS(Urlaub!$A$5:$A$604,$A44,Urlaub!$B$5:$B$604,"&lt;="&amp;DQ$3,Urlaub!$C$5:$C$604,"&gt;="&amp;DQ$3)&gt;0,1,0))</f>
        <v>0</v>
      </c>
      <c r="DR44" s="19" t="n">
        <f aca="false">IF($A44="",0,IF(COUNTIFS(Urlaub!$A$5:$A$604,$A44,Urlaub!$B$5:$B$604,"&lt;="&amp;DR$3,Urlaub!$C$5:$C$604,"&gt;="&amp;DR$3)&gt;0,1,0))</f>
        <v>0</v>
      </c>
      <c r="DS44" s="19" t="n">
        <f aca="false">IF($A44="",0,IF(COUNTIFS(Urlaub!$A$5:$A$604,$A44,Urlaub!$B$5:$B$604,"&lt;="&amp;DS$3,Urlaub!$C$5:$C$604,"&gt;="&amp;DS$3)&gt;0,1,0))</f>
        <v>0</v>
      </c>
      <c r="DT44" s="19" t="n">
        <f aca="false">IF($A44="",0,IF(COUNTIFS(Urlaub!$A$5:$A$604,$A44,Urlaub!$B$5:$B$604,"&lt;="&amp;DT$3,Urlaub!$C$5:$C$604,"&gt;="&amp;DT$3)&gt;0,1,0))</f>
        <v>0</v>
      </c>
      <c r="DU44" s="19" t="n">
        <f aca="false">IF($A44="",0,IF(COUNTIFS(Urlaub!$A$5:$A$604,$A44,Urlaub!$B$5:$B$604,"&lt;="&amp;DU$3,Urlaub!$C$5:$C$604,"&gt;="&amp;DU$3)&gt;0,1,0))</f>
        <v>0</v>
      </c>
      <c r="DV44" s="19" t="n">
        <f aca="false">IF($A44="",0,IF(COUNTIFS(Urlaub!$A$5:$A$604,$A44,Urlaub!$B$5:$B$604,"&lt;="&amp;DV$3,Urlaub!$C$5:$C$604,"&gt;="&amp;DV$3)&gt;0,1,0))</f>
        <v>0</v>
      </c>
      <c r="DW44" s="19" t="n">
        <f aca="false">IF($A44="",0,IF(COUNTIFS(Urlaub!$A$5:$A$604,$A44,Urlaub!$B$5:$B$604,"&lt;="&amp;DW$3,Urlaub!$C$5:$C$604,"&gt;="&amp;DW$3)&gt;0,1,0))</f>
        <v>0</v>
      </c>
      <c r="DX44" s="19" t="n">
        <f aca="false">IF($A44="",0,IF(COUNTIFS(Urlaub!$A$5:$A$604,$A44,Urlaub!$B$5:$B$604,"&lt;="&amp;DX$3,Urlaub!$C$5:$C$604,"&gt;="&amp;DX$3)&gt;0,1,0))</f>
        <v>0</v>
      </c>
      <c r="DY44" s="19" t="n">
        <f aca="false">IF($A44="",0,IF(COUNTIFS(Urlaub!$A$5:$A$604,$A44,Urlaub!$B$5:$B$604,"&lt;="&amp;DY$3,Urlaub!$C$5:$C$604,"&gt;="&amp;DY$3)&gt;0,1,0))</f>
        <v>0</v>
      </c>
      <c r="DZ44" s="19" t="n">
        <f aca="false">IF($A44="",0,IF(COUNTIFS(Urlaub!$A$5:$A$604,$A44,Urlaub!$B$5:$B$604,"&lt;="&amp;DZ$3,Urlaub!$C$5:$C$604,"&gt;="&amp;DZ$3)&gt;0,1,0))</f>
        <v>0</v>
      </c>
      <c r="EA44" s="19" t="n">
        <f aca="false">IF($A44="",0,IF(COUNTIFS(Urlaub!$A$5:$A$604,$A44,Urlaub!$B$5:$B$604,"&lt;="&amp;EA$3,Urlaub!$C$5:$C$604,"&gt;="&amp;EA$3)&gt;0,1,0))</f>
        <v>0</v>
      </c>
      <c r="EB44" s="19" t="n">
        <f aca="false">IF($A44="",0,IF(COUNTIFS(Urlaub!$A$5:$A$604,$A44,Urlaub!$B$5:$B$604,"&lt;="&amp;EB$3,Urlaub!$C$5:$C$604,"&gt;="&amp;EB$3)&gt;0,1,0))</f>
        <v>0</v>
      </c>
      <c r="EC44" s="19" t="n">
        <f aca="false">IF($A44="",0,IF(COUNTIFS(Urlaub!$A$5:$A$604,$A44,Urlaub!$B$5:$B$604,"&lt;="&amp;EC$3,Urlaub!$C$5:$C$604,"&gt;="&amp;EC$3)&gt;0,1,0))</f>
        <v>0</v>
      </c>
      <c r="ED44" s="19" t="n">
        <f aca="false">IF($A44="",0,IF(COUNTIFS(Urlaub!$A$5:$A$604,$A44,Urlaub!$B$5:$B$604,"&lt;="&amp;ED$3,Urlaub!$C$5:$C$604,"&gt;="&amp;ED$3)&gt;0,1,0))</f>
        <v>0</v>
      </c>
      <c r="EE44" s="19" t="n">
        <f aca="false">IF($A44="",0,IF(COUNTIFS(Urlaub!$A$5:$A$604,$A44,Urlaub!$B$5:$B$604,"&lt;="&amp;EE$3,Urlaub!$C$5:$C$604,"&gt;="&amp;EE$3)&gt;0,1,0))</f>
        <v>0</v>
      </c>
      <c r="EF44" s="19" t="n">
        <f aca="false">IF($A44="",0,IF(COUNTIFS(Urlaub!$A$5:$A$604,$A44,Urlaub!$B$5:$B$604,"&lt;="&amp;EF$3,Urlaub!$C$5:$C$604,"&gt;="&amp;EF$3)&gt;0,1,0))</f>
        <v>0</v>
      </c>
      <c r="EG44" s="19" t="n">
        <f aca="false">IF($A44="",0,IF(COUNTIFS(Urlaub!$A$5:$A$604,$A44,Urlaub!$B$5:$B$604,"&lt;="&amp;EG$3,Urlaub!$C$5:$C$604,"&gt;="&amp;EG$3)&gt;0,1,0))</f>
        <v>0</v>
      </c>
      <c r="EH44" s="19" t="n">
        <f aca="false">IF($A44="",0,IF(COUNTIFS(Urlaub!$A$5:$A$604,$A44,Urlaub!$B$5:$B$604,"&lt;="&amp;EH$3,Urlaub!$C$5:$C$604,"&gt;="&amp;EH$3)&gt;0,1,0))</f>
        <v>0</v>
      </c>
      <c r="EI44" s="19" t="n">
        <f aca="false">IF($A44="",0,IF(COUNTIFS(Urlaub!$A$5:$A$604,$A44,Urlaub!$B$5:$B$604,"&lt;="&amp;EI$3,Urlaub!$C$5:$C$604,"&gt;="&amp;EI$3)&gt;0,1,0))</f>
        <v>0</v>
      </c>
      <c r="EJ44" s="19" t="n">
        <f aca="false">IF($A44="",0,IF(COUNTIFS(Urlaub!$A$5:$A$604,$A44,Urlaub!$B$5:$B$604,"&lt;="&amp;EJ$3,Urlaub!$C$5:$C$604,"&gt;="&amp;EJ$3)&gt;0,1,0))</f>
        <v>0</v>
      </c>
      <c r="EK44" s="19" t="n">
        <f aca="false">IF($A44="",0,IF(COUNTIFS(Urlaub!$A$5:$A$604,$A44,Urlaub!$B$5:$B$604,"&lt;="&amp;EK$3,Urlaub!$C$5:$C$604,"&gt;="&amp;EK$3)&gt;0,1,0))</f>
        <v>0</v>
      </c>
      <c r="EL44" s="19" t="n">
        <f aca="false">IF($A44="",0,IF(COUNTIFS(Urlaub!$A$5:$A$604,$A44,Urlaub!$B$5:$B$604,"&lt;="&amp;EL$3,Urlaub!$C$5:$C$604,"&gt;="&amp;EL$3)&gt;0,1,0))</f>
        <v>0</v>
      </c>
      <c r="EM44" s="19" t="n">
        <f aca="false">IF($A44="",0,IF(COUNTIFS(Urlaub!$A$5:$A$604,$A44,Urlaub!$B$5:$B$604,"&lt;="&amp;EM$3,Urlaub!$C$5:$C$604,"&gt;="&amp;EM$3)&gt;0,1,0))</f>
        <v>0</v>
      </c>
      <c r="EN44" s="19" t="n">
        <f aca="false">IF($A44="",0,IF(COUNTIFS(Urlaub!$A$5:$A$604,$A44,Urlaub!$B$5:$B$604,"&lt;="&amp;EN$3,Urlaub!$C$5:$C$604,"&gt;="&amp;EN$3)&gt;0,1,0))</f>
        <v>0</v>
      </c>
      <c r="EO44" s="19" t="n">
        <f aca="false">IF($A44="",0,IF(COUNTIFS(Urlaub!$A$5:$A$604,$A44,Urlaub!$B$5:$B$604,"&lt;="&amp;EO$3,Urlaub!$C$5:$C$604,"&gt;="&amp;EO$3)&gt;0,1,0))</f>
        <v>0</v>
      </c>
      <c r="EP44" s="19" t="n">
        <f aca="false">IF($A44="",0,IF(COUNTIFS(Urlaub!$A$5:$A$604,$A44,Urlaub!$B$5:$B$604,"&lt;="&amp;EP$3,Urlaub!$C$5:$C$604,"&gt;="&amp;EP$3)&gt;0,1,0))</f>
        <v>0</v>
      </c>
      <c r="EQ44" s="19" t="n">
        <f aca="false">IF($A44="",0,IF(COUNTIFS(Urlaub!$A$5:$A$604,$A44,Urlaub!$B$5:$B$604,"&lt;="&amp;EQ$3,Urlaub!$C$5:$C$604,"&gt;="&amp;EQ$3)&gt;0,1,0))</f>
        <v>0</v>
      </c>
      <c r="ER44" s="19" t="n">
        <f aca="false">IF($A44="",0,IF(COUNTIFS(Urlaub!$A$5:$A$604,$A44,Urlaub!$B$5:$B$604,"&lt;="&amp;ER$3,Urlaub!$C$5:$C$604,"&gt;="&amp;ER$3)&gt;0,1,0))</f>
        <v>0</v>
      </c>
      <c r="ES44" s="19" t="n">
        <f aca="false">IF($A44="",0,IF(COUNTIFS(Urlaub!$A$5:$A$604,$A44,Urlaub!$B$5:$B$604,"&lt;="&amp;ES$3,Urlaub!$C$5:$C$604,"&gt;="&amp;ES$3)&gt;0,1,0))</f>
        <v>0</v>
      </c>
      <c r="ET44" s="19" t="n">
        <f aca="false">IF($A44="",0,IF(COUNTIFS(Urlaub!$A$5:$A$604,$A44,Urlaub!$B$5:$B$604,"&lt;="&amp;ET$3,Urlaub!$C$5:$C$604,"&gt;="&amp;ET$3)&gt;0,1,0))</f>
        <v>0</v>
      </c>
      <c r="EU44" s="19" t="n">
        <f aca="false">IF($A44="",0,IF(COUNTIFS(Urlaub!$A$5:$A$604,$A44,Urlaub!$B$5:$B$604,"&lt;="&amp;EU$3,Urlaub!$C$5:$C$604,"&gt;="&amp;EU$3)&gt;0,1,0))</f>
        <v>0</v>
      </c>
      <c r="EV44" s="19" t="n">
        <f aca="false">IF($A44="",0,IF(COUNTIFS(Urlaub!$A$5:$A$604,$A44,Urlaub!$B$5:$B$604,"&lt;="&amp;EV$3,Urlaub!$C$5:$C$604,"&gt;="&amp;EV$3)&gt;0,1,0))</f>
        <v>0</v>
      </c>
      <c r="EW44" s="19" t="n">
        <f aca="false">IF($A44="",0,IF(COUNTIFS(Urlaub!$A$5:$A$604,$A44,Urlaub!$B$5:$B$604,"&lt;="&amp;EW$3,Urlaub!$C$5:$C$604,"&gt;="&amp;EW$3)&gt;0,1,0))</f>
        <v>0</v>
      </c>
      <c r="EX44" s="19" t="n">
        <f aca="false">IF($A44="",0,IF(COUNTIFS(Urlaub!$A$5:$A$604,$A44,Urlaub!$B$5:$B$604,"&lt;="&amp;EX$3,Urlaub!$C$5:$C$604,"&gt;="&amp;EX$3)&gt;0,1,0))</f>
        <v>0</v>
      </c>
      <c r="EY44" s="19" t="n">
        <f aca="false">IF($A44="",0,IF(COUNTIFS(Urlaub!$A$5:$A$604,$A44,Urlaub!$B$5:$B$604,"&lt;="&amp;EY$3,Urlaub!$C$5:$C$604,"&gt;="&amp;EY$3)&gt;0,1,0))</f>
        <v>0</v>
      </c>
      <c r="EZ44" s="19" t="n">
        <f aca="false">IF($A44="",0,IF(COUNTIFS(Urlaub!$A$5:$A$604,$A44,Urlaub!$B$5:$B$604,"&lt;="&amp;EZ$3,Urlaub!$C$5:$C$604,"&gt;="&amp;EZ$3)&gt;0,1,0))</f>
        <v>0</v>
      </c>
      <c r="FA44" s="19" t="n">
        <f aca="false">IF($A44="",0,IF(COUNTIFS(Urlaub!$A$5:$A$604,$A44,Urlaub!$B$5:$B$604,"&lt;="&amp;FA$3,Urlaub!$C$5:$C$604,"&gt;="&amp;FA$3)&gt;0,1,0))</f>
        <v>0</v>
      </c>
      <c r="FB44" s="19" t="n">
        <f aca="false">IF($A44="",0,IF(COUNTIFS(Urlaub!$A$5:$A$604,$A44,Urlaub!$B$5:$B$604,"&lt;="&amp;FB$3,Urlaub!$C$5:$C$604,"&gt;="&amp;FB$3)&gt;0,1,0))</f>
        <v>0</v>
      </c>
      <c r="FC44" s="19" t="n">
        <f aca="false">IF($A44="",0,IF(COUNTIFS(Urlaub!$A$5:$A$604,$A44,Urlaub!$B$5:$B$604,"&lt;="&amp;FC$3,Urlaub!$C$5:$C$604,"&gt;="&amp;FC$3)&gt;0,1,0))</f>
        <v>0</v>
      </c>
      <c r="FD44" s="19" t="n">
        <f aca="false">IF($A44="",0,IF(COUNTIFS(Urlaub!$A$5:$A$604,$A44,Urlaub!$B$5:$B$604,"&lt;="&amp;FD$3,Urlaub!$C$5:$C$604,"&gt;="&amp;FD$3)&gt;0,1,0))</f>
        <v>0</v>
      </c>
      <c r="FE44" s="19" t="n">
        <f aca="false">IF($A44="",0,IF(COUNTIFS(Urlaub!$A$5:$A$604,$A44,Urlaub!$B$5:$B$604,"&lt;="&amp;FE$3,Urlaub!$C$5:$C$604,"&gt;="&amp;FE$3)&gt;0,1,0))</f>
        <v>0</v>
      </c>
      <c r="FF44" s="19" t="n">
        <f aca="false">IF($A44="",0,IF(COUNTIFS(Urlaub!$A$5:$A$604,$A44,Urlaub!$B$5:$B$604,"&lt;="&amp;FF$3,Urlaub!$C$5:$C$604,"&gt;="&amp;FF$3)&gt;0,1,0))</f>
        <v>0</v>
      </c>
      <c r="FG44" s="19" t="n">
        <f aca="false">IF($A44="",0,IF(COUNTIFS(Urlaub!$A$5:$A$604,$A44,Urlaub!$B$5:$B$604,"&lt;="&amp;FG$3,Urlaub!$C$5:$C$604,"&gt;="&amp;FG$3)&gt;0,1,0))</f>
        <v>0</v>
      </c>
      <c r="FH44" s="19" t="n">
        <f aca="false">IF($A44="",0,IF(COUNTIFS(Urlaub!$A$5:$A$604,$A44,Urlaub!$B$5:$B$604,"&lt;="&amp;FH$3,Urlaub!$C$5:$C$604,"&gt;="&amp;FH$3)&gt;0,1,0))</f>
        <v>0</v>
      </c>
      <c r="FI44" s="19" t="n">
        <f aca="false">IF($A44="",0,IF(COUNTIFS(Urlaub!$A$5:$A$604,$A44,Urlaub!$B$5:$B$604,"&lt;="&amp;FI$3,Urlaub!$C$5:$C$604,"&gt;="&amp;FI$3)&gt;0,1,0))</f>
        <v>0</v>
      </c>
      <c r="FJ44" s="19" t="n">
        <f aca="false">IF($A44="",0,IF(COUNTIFS(Urlaub!$A$5:$A$604,$A44,Urlaub!$B$5:$B$604,"&lt;="&amp;FJ$3,Urlaub!$C$5:$C$604,"&gt;="&amp;FJ$3)&gt;0,1,0))</f>
        <v>0</v>
      </c>
      <c r="FK44" s="19" t="n">
        <f aca="false">IF($A44="",0,IF(COUNTIFS(Urlaub!$A$5:$A$604,$A44,Urlaub!$B$5:$B$604,"&lt;="&amp;FK$3,Urlaub!$C$5:$C$604,"&gt;="&amp;FK$3)&gt;0,1,0))</f>
        <v>0</v>
      </c>
      <c r="FL44" s="19" t="n">
        <f aca="false">IF($A44="",0,IF(COUNTIFS(Urlaub!$A$5:$A$604,$A44,Urlaub!$B$5:$B$604,"&lt;="&amp;FL$3,Urlaub!$C$5:$C$604,"&gt;="&amp;FL$3)&gt;0,1,0))</f>
        <v>0</v>
      </c>
      <c r="FM44" s="19" t="n">
        <f aca="false">IF($A44="",0,IF(COUNTIFS(Urlaub!$A$5:$A$604,$A44,Urlaub!$B$5:$B$604,"&lt;="&amp;FM$3,Urlaub!$C$5:$C$604,"&gt;="&amp;FM$3)&gt;0,1,0))</f>
        <v>0</v>
      </c>
      <c r="FN44" s="19" t="n">
        <f aca="false">IF($A44="",0,IF(COUNTIFS(Urlaub!$A$5:$A$604,$A44,Urlaub!$B$5:$B$604,"&lt;="&amp;FN$3,Urlaub!$C$5:$C$604,"&gt;="&amp;FN$3)&gt;0,1,0))</f>
        <v>0</v>
      </c>
      <c r="FO44" s="19" t="n">
        <f aca="false">IF($A44="",0,IF(COUNTIFS(Urlaub!$A$5:$A$604,$A44,Urlaub!$B$5:$B$604,"&lt;="&amp;FO$3,Urlaub!$C$5:$C$604,"&gt;="&amp;FO$3)&gt;0,1,0))</f>
        <v>0</v>
      </c>
      <c r="FP44" s="19" t="n">
        <f aca="false">IF($A44="",0,IF(COUNTIFS(Urlaub!$A$5:$A$604,$A44,Urlaub!$B$5:$B$604,"&lt;="&amp;FP$3,Urlaub!$C$5:$C$604,"&gt;="&amp;FP$3)&gt;0,1,0))</f>
        <v>0</v>
      </c>
      <c r="FQ44" s="19" t="n">
        <f aca="false">IF($A44="",0,IF(COUNTIFS(Urlaub!$A$5:$A$604,$A44,Urlaub!$B$5:$B$604,"&lt;="&amp;FQ$3,Urlaub!$C$5:$C$604,"&gt;="&amp;FQ$3)&gt;0,1,0))</f>
        <v>0</v>
      </c>
      <c r="FR44" s="19" t="n">
        <f aca="false">IF($A44="",0,IF(COUNTIFS(Urlaub!$A$5:$A$604,$A44,Urlaub!$B$5:$B$604,"&lt;="&amp;FR$3,Urlaub!$C$5:$C$604,"&gt;="&amp;FR$3)&gt;0,1,0))</f>
        <v>0</v>
      </c>
      <c r="FS44" s="19" t="n">
        <f aca="false">IF($A44="",0,IF(COUNTIFS(Urlaub!$A$5:$A$604,$A44,Urlaub!$B$5:$B$604,"&lt;="&amp;FS$3,Urlaub!$C$5:$C$604,"&gt;="&amp;FS$3)&gt;0,1,0))</f>
        <v>0</v>
      </c>
      <c r="FT44" s="19" t="n">
        <f aca="false">IF($A44="",0,IF(COUNTIFS(Urlaub!$A$5:$A$604,$A44,Urlaub!$B$5:$B$604,"&lt;="&amp;FT$3,Urlaub!$C$5:$C$604,"&gt;="&amp;FT$3)&gt;0,1,0))</f>
        <v>0</v>
      </c>
      <c r="FU44" s="19" t="n">
        <f aca="false">IF($A44="",0,IF(COUNTIFS(Urlaub!$A$5:$A$604,$A44,Urlaub!$B$5:$B$604,"&lt;="&amp;FU$3,Urlaub!$C$5:$C$604,"&gt;="&amp;FU$3)&gt;0,1,0))</f>
        <v>0</v>
      </c>
      <c r="FV44" s="19" t="n">
        <f aca="false">IF($A44="",0,IF(COUNTIFS(Urlaub!$A$5:$A$604,$A44,Urlaub!$B$5:$B$604,"&lt;="&amp;FV$3,Urlaub!$C$5:$C$604,"&gt;="&amp;FV$3)&gt;0,1,0))</f>
        <v>0</v>
      </c>
      <c r="FW44" s="19" t="n">
        <f aca="false">IF($A44="",0,IF(COUNTIFS(Urlaub!$A$5:$A$604,$A44,Urlaub!$B$5:$B$604,"&lt;="&amp;FW$3,Urlaub!$C$5:$C$604,"&gt;="&amp;FW$3)&gt;0,1,0))</f>
        <v>0</v>
      </c>
      <c r="FX44" s="19" t="n">
        <f aca="false">IF($A44="",0,IF(COUNTIFS(Urlaub!$A$5:$A$604,$A44,Urlaub!$B$5:$B$604,"&lt;="&amp;FX$3,Urlaub!$C$5:$C$604,"&gt;="&amp;FX$3)&gt;0,1,0))</f>
        <v>0</v>
      </c>
      <c r="FY44" s="19" t="n">
        <f aca="false">IF($A44="",0,IF(COUNTIFS(Urlaub!$A$5:$A$604,$A44,Urlaub!$B$5:$B$604,"&lt;="&amp;FY$3,Urlaub!$C$5:$C$604,"&gt;="&amp;FY$3)&gt;0,1,0))</f>
        <v>0</v>
      </c>
      <c r="FZ44" s="19" t="n">
        <f aca="false">IF($A44="",0,IF(COUNTIFS(Urlaub!$A$5:$A$604,$A44,Urlaub!$B$5:$B$604,"&lt;="&amp;FZ$3,Urlaub!$C$5:$C$604,"&gt;="&amp;FZ$3)&gt;0,1,0))</f>
        <v>0</v>
      </c>
      <c r="GA44" s="19" t="n">
        <f aca="false">IF($A44="",0,IF(COUNTIFS(Urlaub!$A$5:$A$604,$A44,Urlaub!$B$5:$B$604,"&lt;="&amp;GA$3,Urlaub!$C$5:$C$604,"&gt;="&amp;GA$3)&gt;0,1,0))</f>
        <v>0</v>
      </c>
      <c r="GB44" s="19" t="n">
        <f aca="false">IF($A44="",0,IF(COUNTIFS(Urlaub!$A$5:$A$604,$A44,Urlaub!$B$5:$B$604,"&lt;="&amp;GB$3,Urlaub!$C$5:$C$604,"&gt;="&amp;GB$3)&gt;0,1,0))</f>
        <v>0</v>
      </c>
      <c r="GC44" s="19" t="n">
        <f aca="false">IF($A44="",0,IF(COUNTIFS(Urlaub!$A$5:$A$604,$A44,Urlaub!$B$5:$B$604,"&lt;="&amp;GC$3,Urlaub!$C$5:$C$604,"&gt;="&amp;GC$3)&gt;0,1,0))</f>
        <v>0</v>
      </c>
      <c r="GD44" s="19" t="n">
        <f aca="false">IF($A44="",0,IF(COUNTIFS(Urlaub!$A$5:$A$604,$A44,Urlaub!$B$5:$B$604,"&lt;="&amp;GD$3,Urlaub!$C$5:$C$604,"&gt;="&amp;GD$3)&gt;0,1,0))</f>
        <v>0</v>
      </c>
      <c r="GE44" s="19" t="n">
        <f aca="false">IF($A44="",0,IF(COUNTIFS(Urlaub!$A$5:$A$604,$A44,Urlaub!$B$5:$B$604,"&lt;="&amp;GE$3,Urlaub!$C$5:$C$604,"&gt;="&amp;GE$3)&gt;0,1,0))</f>
        <v>0</v>
      </c>
      <c r="GF44" s="19" t="n">
        <f aca="false">IF($A44="",0,IF(COUNTIFS(Urlaub!$A$5:$A$604,$A44,Urlaub!$B$5:$B$604,"&lt;="&amp;GF$3,Urlaub!$C$5:$C$604,"&gt;="&amp;GF$3)&gt;0,1,0))</f>
        <v>0</v>
      </c>
      <c r="GG44" s="19" t="n">
        <f aca="false">IF($A44="",0,IF(COUNTIFS(Urlaub!$A$5:$A$604,$A44,Urlaub!$B$5:$B$604,"&lt;="&amp;GG$3,Urlaub!$C$5:$C$604,"&gt;="&amp;GG$3)&gt;0,1,0))</f>
        <v>0</v>
      </c>
      <c r="GH44" s="19" t="n">
        <f aca="false">IF($A44="",0,IF(COUNTIFS(Urlaub!$A$5:$A$604,$A44,Urlaub!$B$5:$B$604,"&lt;="&amp;GH$3,Urlaub!$C$5:$C$604,"&gt;="&amp;GH$3)&gt;0,1,0))</f>
        <v>0</v>
      </c>
      <c r="GI44" s="19" t="n">
        <f aca="false">IF($A44="",0,IF(COUNTIFS(Urlaub!$A$5:$A$604,$A44,Urlaub!$B$5:$B$604,"&lt;="&amp;GI$3,Urlaub!$C$5:$C$604,"&gt;="&amp;GI$3)&gt;0,1,0))</f>
        <v>0</v>
      </c>
      <c r="GJ44" s="19" t="n">
        <f aca="false">IF($A44="",0,IF(COUNTIFS(Urlaub!$A$5:$A$604,$A44,Urlaub!$B$5:$B$604,"&lt;="&amp;GJ$3,Urlaub!$C$5:$C$604,"&gt;="&amp;GJ$3)&gt;0,1,0))</f>
        <v>0</v>
      </c>
      <c r="GK44" s="19" t="n">
        <f aca="false">IF($A44="",0,IF(COUNTIFS(Urlaub!$A$5:$A$604,$A44,Urlaub!$B$5:$B$604,"&lt;="&amp;GK$3,Urlaub!$C$5:$C$604,"&gt;="&amp;GK$3)&gt;0,1,0))</f>
        <v>0</v>
      </c>
      <c r="GL44" s="19" t="n">
        <f aca="false">IF($A44="",0,IF(COUNTIFS(Urlaub!$A$5:$A$604,$A44,Urlaub!$B$5:$B$604,"&lt;="&amp;GL$3,Urlaub!$C$5:$C$604,"&gt;="&amp;GL$3)&gt;0,1,0))</f>
        <v>0</v>
      </c>
      <c r="GM44" s="19" t="n">
        <f aca="false">IF($A44="",0,IF(COUNTIFS(Urlaub!$A$5:$A$604,$A44,Urlaub!$B$5:$B$604,"&lt;="&amp;GM$3,Urlaub!$C$5:$C$604,"&gt;="&amp;GM$3)&gt;0,1,0))</f>
        <v>0</v>
      </c>
      <c r="GN44" s="19" t="n">
        <f aca="false">IF($A44="",0,IF(COUNTIFS(Urlaub!$A$5:$A$604,$A44,Urlaub!$B$5:$B$604,"&lt;="&amp;GN$3,Urlaub!$C$5:$C$604,"&gt;="&amp;GN$3)&gt;0,1,0))</f>
        <v>0</v>
      </c>
      <c r="GO44" s="19" t="n">
        <f aca="false">IF($A44="",0,IF(COUNTIFS(Urlaub!$A$5:$A$604,$A44,Urlaub!$B$5:$B$604,"&lt;="&amp;GO$3,Urlaub!$C$5:$C$604,"&gt;="&amp;GO$3)&gt;0,1,0))</f>
        <v>0</v>
      </c>
      <c r="GP44" s="19" t="n">
        <f aca="false">IF($A44="",0,IF(COUNTIFS(Urlaub!$A$5:$A$604,$A44,Urlaub!$B$5:$B$604,"&lt;="&amp;GP$3,Urlaub!$C$5:$C$604,"&gt;="&amp;GP$3)&gt;0,1,0))</f>
        <v>0</v>
      </c>
      <c r="GQ44" s="19" t="n">
        <f aca="false">IF($A44="",0,IF(COUNTIFS(Urlaub!$A$5:$A$604,$A44,Urlaub!$B$5:$B$604,"&lt;="&amp;GQ$3,Urlaub!$C$5:$C$604,"&gt;="&amp;GQ$3)&gt;0,1,0))</f>
        <v>0</v>
      </c>
      <c r="GR44" s="19" t="n">
        <f aca="false">IF($A44="",0,IF(COUNTIFS(Urlaub!$A$5:$A$604,$A44,Urlaub!$B$5:$B$604,"&lt;="&amp;GR$3,Urlaub!$C$5:$C$604,"&gt;="&amp;GR$3)&gt;0,1,0))</f>
        <v>0</v>
      </c>
      <c r="GS44" s="19" t="n">
        <f aca="false">IF($A44="",0,IF(COUNTIFS(Urlaub!$A$5:$A$604,$A44,Urlaub!$B$5:$B$604,"&lt;="&amp;GS$3,Urlaub!$C$5:$C$604,"&gt;="&amp;GS$3)&gt;0,1,0))</f>
        <v>0</v>
      </c>
      <c r="GT44" s="19" t="n">
        <f aca="false">IF($A44="",0,IF(COUNTIFS(Urlaub!$A$5:$A$604,$A44,Urlaub!$B$5:$B$604,"&lt;="&amp;GT$3,Urlaub!$C$5:$C$604,"&gt;="&amp;GT$3)&gt;0,1,0))</f>
        <v>0</v>
      </c>
      <c r="GU44" s="19" t="n">
        <f aca="false">IF($A44="",0,IF(COUNTIFS(Urlaub!$A$5:$A$604,$A44,Urlaub!$B$5:$B$604,"&lt;="&amp;GU$3,Urlaub!$C$5:$C$604,"&gt;="&amp;GU$3)&gt;0,1,0))</f>
        <v>0</v>
      </c>
      <c r="GV44" s="19" t="n">
        <f aca="false">IF($A44="",0,IF(COUNTIFS(Urlaub!$A$5:$A$604,$A44,Urlaub!$B$5:$B$604,"&lt;="&amp;GV$3,Urlaub!$C$5:$C$604,"&gt;="&amp;GV$3)&gt;0,1,0))</f>
        <v>0</v>
      </c>
      <c r="GW44" s="19" t="n">
        <f aca="false">IF($A44="",0,IF(COUNTIFS(Urlaub!$A$5:$A$604,$A44,Urlaub!$B$5:$B$604,"&lt;="&amp;GW$3,Urlaub!$C$5:$C$604,"&gt;="&amp;GW$3)&gt;0,1,0))</f>
        <v>0</v>
      </c>
      <c r="GX44" s="19" t="n">
        <f aca="false">IF($A44="",0,IF(COUNTIFS(Urlaub!$A$5:$A$604,$A44,Urlaub!$B$5:$B$604,"&lt;="&amp;GX$3,Urlaub!$C$5:$C$604,"&gt;="&amp;GX$3)&gt;0,1,0))</f>
        <v>0</v>
      </c>
      <c r="GY44" s="19" t="n">
        <f aca="false">IF($A44="",0,IF(COUNTIFS(Urlaub!$A$5:$A$604,$A44,Urlaub!$B$5:$B$604,"&lt;="&amp;GY$3,Urlaub!$C$5:$C$604,"&gt;="&amp;GY$3)&gt;0,1,0))</f>
        <v>0</v>
      </c>
      <c r="GZ44" s="19" t="n">
        <f aca="false">IF($A44="",0,IF(COUNTIFS(Urlaub!$A$5:$A$604,$A44,Urlaub!$B$5:$B$604,"&lt;="&amp;GZ$3,Urlaub!$C$5:$C$604,"&gt;="&amp;GZ$3)&gt;0,1,0))</f>
        <v>0</v>
      </c>
      <c r="HA44" s="19" t="n">
        <f aca="false">IF($A44="",0,IF(COUNTIFS(Urlaub!$A$5:$A$604,$A44,Urlaub!$B$5:$B$604,"&lt;="&amp;HA$3,Urlaub!$C$5:$C$604,"&gt;="&amp;HA$3)&gt;0,1,0))</f>
        <v>0</v>
      </c>
      <c r="HB44" s="19" t="n">
        <f aca="false">IF($A44="",0,IF(COUNTIFS(Urlaub!$A$5:$A$604,$A44,Urlaub!$B$5:$B$604,"&lt;="&amp;HB$3,Urlaub!$C$5:$C$604,"&gt;="&amp;HB$3)&gt;0,1,0))</f>
        <v>0</v>
      </c>
      <c r="HC44" s="19" t="n">
        <f aca="false">IF($A44="",0,IF(COUNTIFS(Urlaub!$A$5:$A$604,$A44,Urlaub!$B$5:$B$604,"&lt;="&amp;HC$3,Urlaub!$C$5:$C$604,"&gt;="&amp;HC$3)&gt;0,1,0))</f>
        <v>0</v>
      </c>
      <c r="HD44" s="19" t="n">
        <f aca="false">IF($A44="",0,IF(COUNTIFS(Urlaub!$A$5:$A$604,$A44,Urlaub!$B$5:$B$604,"&lt;="&amp;HD$3,Urlaub!$C$5:$C$604,"&gt;="&amp;HD$3)&gt;0,1,0))</f>
        <v>0</v>
      </c>
      <c r="HE44" s="19" t="n">
        <f aca="false">IF($A44="",0,IF(COUNTIFS(Urlaub!$A$5:$A$604,$A44,Urlaub!$B$5:$B$604,"&lt;="&amp;HE$3,Urlaub!$C$5:$C$604,"&gt;="&amp;HE$3)&gt;0,1,0))</f>
        <v>0</v>
      </c>
      <c r="HF44" s="19" t="n">
        <f aca="false">IF($A44="",0,IF(COUNTIFS(Urlaub!$A$5:$A$604,$A44,Urlaub!$B$5:$B$604,"&lt;="&amp;HF$3,Urlaub!$C$5:$C$604,"&gt;="&amp;HF$3)&gt;0,1,0))</f>
        <v>0</v>
      </c>
      <c r="HG44" s="19" t="n">
        <f aca="false">IF($A44="",0,IF(COUNTIFS(Urlaub!$A$5:$A$604,$A44,Urlaub!$B$5:$B$604,"&lt;="&amp;HG$3,Urlaub!$C$5:$C$604,"&gt;="&amp;HG$3)&gt;0,1,0))</f>
        <v>0</v>
      </c>
      <c r="HH44" s="19" t="n">
        <f aca="false">IF($A44="",0,IF(COUNTIFS(Urlaub!$A$5:$A$604,$A44,Urlaub!$B$5:$B$604,"&lt;="&amp;HH$3,Urlaub!$C$5:$C$604,"&gt;="&amp;HH$3)&gt;0,1,0))</f>
        <v>0</v>
      </c>
      <c r="HI44" s="19" t="n">
        <f aca="false">IF($A44="",0,IF(COUNTIFS(Urlaub!$A$5:$A$604,$A44,Urlaub!$B$5:$B$604,"&lt;="&amp;HI$3,Urlaub!$C$5:$C$604,"&gt;="&amp;HI$3)&gt;0,1,0))</f>
        <v>0</v>
      </c>
      <c r="HJ44" s="19" t="n">
        <f aca="false">IF($A44="",0,IF(COUNTIFS(Urlaub!$A$5:$A$604,$A44,Urlaub!$B$5:$B$604,"&lt;="&amp;HJ$3,Urlaub!$C$5:$C$604,"&gt;="&amp;HJ$3)&gt;0,1,0))</f>
        <v>0</v>
      </c>
      <c r="HK44" s="19" t="n">
        <f aca="false">IF($A44="",0,IF(COUNTIFS(Urlaub!$A$5:$A$604,$A44,Urlaub!$B$5:$B$604,"&lt;="&amp;HK$3,Urlaub!$C$5:$C$604,"&gt;="&amp;HK$3)&gt;0,1,0))</f>
        <v>0</v>
      </c>
      <c r="HL44" s="19" t="n">
        <f aca="false">IF($A44="",0,IF(COUNTIFS(Urlaub!$A$5:$A$604,$A44,Urlaub!$B$5:$B$604,"&lt;="&amp;HL$3,Urlaub!$C$5:$C$604,"&gt;="&amp;HL$3)&gt;0,1,0))</f>
        <v>0</v>
      </c>
      <c r="HM44" s="19" t="n">
        <f aca="false">IF($A44="",0,IF(COUNTIFS(Urlaub!$A$5:$A$604,$A44,Urlaub!$B$5:$B$604,"&lt;="&amp;HM$3,Urlaub!$C$5:$C$604,"&gt;="&amp;HM$3)&gt;0,1,0))</f>
        <v>0</v>
      </c>
      <c r="HN44" s="19" t="n">
        <f aca="false">IF($A44="",0,IF(COUNTIFS(Urlaub!$A$5:$A$604,$A44,Urlaub!$B$5:$B$604,"&lt;="&amp;HN$3,Urlaub!$C$5:$C$604,"&gt;="&amp;HN$3)&gt;0,1,0))</f>
        <v>0</v>
      </c>
      <c r="HO44" s="19" t="n">
        <f aca="false">IF($A44="",0,IF(COUNTIFS(Urlaub!$A$5:$A$604,$A44,Urlaub!$B$5:$B$604,"&lt;="&amp;HO$3,Urlaub!$C$5:$C$604,"&gt;="&amp;HO$3)&gt;0,1,0))</f>
        <v>0</v>
      </c>
      <c r="HP44" s="19" t="n">
        <f aca="false">IF($A44="",0,IF(COUNTIFS(Urlaub!$A$5:$A$604,$A44,Urlaub!$B$5:$B$604,"&lt;="&amp;HP$3,Urlaub!$C$5:$C$604,"&gt;="&amp;HP$3)&gt;0,1,0))</f>
        <v>0</v>
      </c>
      <c r="HQ44" s="19" t="n">
        <f aca="false">IF($A44="",0,IF(COUNTIFS(Urlaub!$A$5:$A$604,$A44,Urlaub!$B$5:$B$604,"&lt;="&amp;HQ$3,Urlaub!$C$5:$C$604,"&gt;="&amp;HQ$3)&gt;0,1,0))</f>
        <v>0</v>
      </c>
      <c r="HR44" s="19" t="n">
        <f aca="false">IF($A44="",0,IF(COUNTIFS(Urlaub!$A$5:$A$604,$A44,Urlaub!$B$5:$B$604,"&lt;="&amp;HR$3,Urlaub!$C$5:$C$604,"&gt;="&amp;HR$3)&gt;0,1,0))</f>
        <v>0</v>
      </c>
      <c r="HS44" s="19" t="n">
        <f aca="false">IF($A44="",0,IF(COUNTIFS(Urlaub!$A$5:$A$604,$A44,Urlaub!$B$5:$B$604,"&lt;="&amp;HS$3,Urlaub!$C$5:$C$604,"&gt;="&amp;HS$3)&gt;0,1,0))</f>
        <v>0</v>
      </c>
      <c r="HT44" s="19" t="n">
        <f aca="false">IF($A44="",0,IF(COUNTIFS(Urlaub!$A$5:$A$604,$A44,Urlaub!$B$5:$B$604,"&lt;="&amp;HT$3,Urlaub!$C$5:$C$604,"&gt;="&amp;HT$3)&gt;0,1,0))</f>
        <v>0</v>
      </c>
      <c r="HU44" s="19" t="n">
        <f aca="false">IF($A44="",0,IF(COUNTIFS(Urlaub!$A$5:$A$604,$A44,Urlaub!$B$5:$B$604,"&lt;="&amp;HU$3,Urlaub!$C$5:$C$604,"&gt;="&amp;HU$3)&gt;0,1,0))</f>
        <v>0</v>
      </c>
      <c r="HV44" s="19" t="n">
        <f aca="false">IF($A44="",0,IF(COUNTIFS(Urlaub!$A$5:$A$604,$A44,Urlaub!$B$5:$B$604,"&lt;="&amp;HV$3,Urlaub!$C$5:$C$604,"&gt;="&amp;HV$3)&gt;0,1,0))</f>
        <v>0</v>
      </c>
      <c r="HW44" s="19" t="n">
        <f aca="false">IF($A44="",0,IF(COUNTIFS(Urlaub!$A$5:$A$604,$A44,Urlaub!$B$5:$B$604,"&lt;="&amp;HW$3,Urlaub!$C$5:$C$604,"&gt;="&amp;HW$3)&gt;0,1,0))</f>
        <v>0</v>
      </c>
      <c r="HX44" s="19" t="n">
        <f aca="false">IF($A44="",0,IF(COUNTIFS(Urlaub!$A$5:$A$604,$A44,Urlaub!$B$5:$B$604,"&lt;="&amp;HX$3,Urlaub!$C$5:$C$604,"&gt;="&amp;HX$3)&gt;0,1,0))</f>
        <v>0</v>
      </c>
      <c r="HY44" s="19" t="n">
        <f aca="false">IF($A44="",0,IF(COUNTIFS(Urlaub!$A$5:$A$604,$A44,Urlaub!$B$5:$B$604,"&lt;="&amp;HY$3,Urlaub!$C$5:$C$604,"&gt;="&amp;HY$3)&gt;0,1,0))</f>
        <v>0</v>
      </c>
      <c r="HZ44" s="19" t="n">
        <f aca="false">IF($A44="",0,IF(COUNTIFS(Urlaub!$A$5:$A$604,$A44,Urlaub!$B$5:$B$604,"&lt;="&amp;HZ$3,Urlaub!$C$5:$C$604,"&gt;="&amp;HZ$3)&gt;0,1,0))</f>
        <v>0</v>
      </c>
      <c r="IA44" s="19" t="n">
        <f aca="false">IF($A44="",0,IF(COUNTIFS(Urlaub!$A$5:$A$604,$A44,Urlaub!$B$5:$B$604,"&lt;="&amp;IA$3,Urlaub!$C$5:$C$604,"&gt;="&amp;IA$3)&gt;0,1,0))</f>
        <v>0</v>
      </c>
      <c r="IB44" s="19" t="n">
        <f aca="false">IF($A44="",0,IF(COUNTIFS(Urlaub!$A$5:$A$604,$A44,Urlaub!$B$5:$B$604,"&lt;="&amp;IB$3,Urlaub!$C$5:$C$604,"&gt;="&amp;IB$3)&gt;0,1,0))</f>
        <v>0</v>
      </c>
      <c r="IC44" s="19" t="n">
        <f aca="false">IF($A44="",0,IF(COUNTIFS(Urlaub!$A$5:$A$604,$A44,Urlaub!$B$5:$B$604,"&lt;="&amp;IC$3,Urlaub!$C$5:$C$604,"&gt;="&amp;IC$3)&gt;0,1,0))</f>
        <v>0</v>
      </c>
      <c r="ID44" s="19" t="n">
        <f aca="false">IF($A44="",0,IF(COUNTIFS(Urlaub!$A$5:$A$604,$A44,Urlaub!$B$5:$B$604,"&lt;="&amp;ID$3,Urlaub!$C$5:$C$604,"&gt;="&amp;ID$3)&gt;0,1,0))</f>
        <v>0</v>
      </c>
      <c r="IE44" s="19" t="n">
        <f aca="false">IF($A44="",0,IF(COUNTIFS(Urlaub!$A$5:$A$604,$A44,Urlaub!$B$5:$B$604,"&lt;="&amp;IE$3,Urlaub!$C$5:$C$604,"&gt;="&amp;IE$3)&gt;0,1,0))</f>
        <v>0</v>
      </c>
      <c r="IF44" s="19" t="n">
        <f aca="false">IF($A44="",0,IF(COUNTIFS(Urlaub!$A$5:$A$604,$A44,Urlaub!$B$5:$B$604,"&lt;="&amp;IF$3,Urlaub!$C$5:$C$604,"&gt;="&amp;IF$3)&gt;0,1,0))</f>
        <v>0</v>
      </c>
      <c r="IG44" s="19" t="n">
        <f aca="false">IF($A44="",0,IF(COUNTIFS(Urlaub!$A$5:$A$604,$A44,Urlaub!$B$5:$B$604,"&lt;="&amp;IG$3,Urlaub!$C$5:$C$604,"&gt;="&amp;IG$3)&gt;0,1,0))</f>
        <v>0</v>
      </c>
      <c r="IH44" s="19" t="n">
        <f aca="false">IF($A44="",0,IF(COUNTIFS(Urlaub!$A$5:$A$604,$A44,Urlaub!$B$5:$B$604,"&lt;="&amp;IH$3,Urlaub!$C$5:$C$604,"&gt;="&amp;IH$3)&gt;0,1,0))</f>
        <v>0</v>
      </c>
      <c r="II44" s="19" t="n">
        <f aca="false">IF($A44="",0,IF(COUNTIFS(Urlaub!$A$5:$A$604,$A44,Urlaub!$B$5:$B$604,"&lt;="&amp;II$3,Urlaub!$C$5:$C$604,"&gt;="&amp;II$3)&gt;0,1,0))</f>
        <v>0</v>
      </c>
      <c r="IJ44" s="19" t="n">
        <f aca="false">IF($A44="",0,IF(COUNTIFS(Urlaub!$A$5:$A$604,$A44,Urlaub!$B$5:$B$604,"&lt;="&amp;IJ$3,Urlaub!$C$5:$C$604,"&gt;="&amp;IJ$3)&gt;0,1,0))</f>
        <v>0</v>
      </c>
      <c r="IK44" s="19" t="n">
        <f aca="false">IF($A44="",0,IF(COUNTIFS(Urlaub!$A$5:$A$604,$A44,Urlaub!$B$5:$B$604,"&lt;="&amp;IK$3,Urlaub!$C$5:$C$604,"&gt;="&amp;IK$3)&gt;0,1,0))</f>
        <v>0</v>
      </c>
      <c r="IL44" s="19" t="n">
        <f aca="false">IF($A44="",0,IF(COUNTIFS(Urlaub!$A$5:$A$604,$A44,Urlaub!$B$5:$B$604,"&lt;="&amp;IL$3,Urlaub!$C$5:$C$604,"&gt;="&amp;IL$3)&gt;0,1,0))</f>
        <v>0</v>
      </c>
      <c r="IM44" s="19" t="n">
        <f aca="false">IF($A44="",0,IF(COUNTIFS(Urlaub!$A$5:$A$604,$A44,Urlaub!$B$5:$B$604,"&lt;="&amp;IM$3,Urlaub!$C$5:$C$604,"&gt;="&amp;IM$3)&gt;0,1,0))</f>
        <v>0</v>
      </c>
      <c r="IN44" s="19" t="n">
        <f aca="false">IF($A44="",0,IF(COUNTIFS(Urlaub!$A$5:$A$604,$A44,Urlaub!$B$5:$B$604,"&lt;="&amp;IN$3,Urlaub!$C$5:$C$604,"&gt;="&amp;IN$3)&gt;0,1,0))</f>
        <v>0</v>
      </c>
      <c r="IO44" s="19" t="n">
        <f aca="false">IF($A44="",0,IF(COUNTIFS(Urlaub!$A$5:$A$604,$A44,Urlaub!$B$5:$B$604,"&lt;="&amp;IO$3,Urlaub!$C$5:$C$604,"&gt;="&amp;IO$3)&gt;0,1,0))</f>
        <v>0</v>
      </c>
      <c r="IP44" s="19" t="n">
        <f aca="false">IF($A44="",0,IF(COUNTIFS(Urlaub!$A$5:$A$604,$A44,Urlaub!$B$5:$B$604,"&lt;="&amp;IP$3,Urlaub!$C$5:$C$604,"&gt;="&amp;IP$3)&gt;0,1,0))</f>
        <v>0</v>
      </c>
      <c r="IQ44" s="19" t="n">
        <f aca="false">IF($A44="",0,IF(COUNTIFS(Urlaub!$A$5:$A$604,$A44,Urlaub!$B$5:$B$604,"&lt;="&amp;IQ$3,Urlaub!$C$5:$C$604,"&gt;="&amp;IQ$3)&gt;0,1,0))</f>
        <v>0</v>
      </c>
      <c r="IR44" s="19" t="n">
        <f aca="false">IF($A44="",0,IF(COUNTIFS(Urlaub!$A$5:$A$604,$A44,Urlaub!$B$5:$B$604,"&lt;="&amp;IR$3,Urlaub!$C$5:$C$604,"&gt;="&amp;IR$3)&gt;0,1,0))</f>
        <v>0</v>
      </c>
      <c r="IS44" s="19" t="n">
        <f aca="false">IF($A44="",0,IF(COUNTIFS(Urlaub!$A$5:$A$604,$A44,Urlaub!$B$5:$B$604,"&lt;="&amp;IS$3,Urlaub!$C$5:$C$604,"&gt;="&amp;IS$3)&gt;0,1,0))</f>
        <v>0</v>
      </c>
      <c r="IT44" s="19" t="n">
        <f aca="false">IF($A44="",0,IF(COUNTIFS(Urlaub!$A$5:$A$604,$A44,Urlaub!$B$5:$B$604,"&lt;="&amp;IT$3,Urlaub!$C$5:$C$604,"&gt;="&amp;IT$3)&gt;0,1,0))</f>
        <v>0</v>
      </c>
      <c r="IU44" s="19" t="n">
        <f aca="false">IF($A44="",0,IF(COUNTIFS(Urlaub!$A$5:$A$604,$A44,Urlaub!$B$5:$B$604,"&lt;="&amp;IU$3,Urlaub!$C$5:$C$604,"&gt;="&amp;IU$3)&gt;0,1,0))</f>
        <v>0</v>
      </c>
      <c r="IV44" s="19" t="n">
        <f aca="false">IF($A44="",0,IF(COUNTIFS(Urlaub!$A$5:$A$604,$A44,Urlaub!$B$5:$B$604,"&lt;="&amp;IV$3,Urlaub!$C$5:$C$604,"&gt;="&amp;IV$3)&gt;0,1,0))</f>
        <v>0</v>
      </c>
      <c r="IW44" s="19" t="n">
        <f aca="false">IF($A44="",0,IF(COUNTIFS(Urlaub!$A$5:$A$604,$A44,Urlaub!$B$5:$B$604,"&lt;="&amp;IW$3,Urlaub!$C$5:$C$604,"&gt;="&amp;IW$3)&gt;0,1,0))</f>
        <v>0</v>
      </c>
      <c r="IX44" s="19" t="n">
        <f aca="false">IF($A44="",0,IF(COUNTIFS(Urlaub!$A$5:$A$604,$A44,Urlaub!$B$5:$B$604,"&lt;="&amp;IX$3,Urlaub!$C$5:$C$604,"&gt;="&amp;IX$3)&gt;0,1,0))</f>
        <v>0</v>
      </c>
      <c r="IY44" s="19" t="n">
        <f aca="false">IF($A44="",0,IF(COUNTIFS(Urlaub!$A$5:$A$604,$A44,Urlaub!$B$5:$B$604,"&lt;="&amp;IY$3,Urlaub!$C$5:$C$604,"&gt;="&amp;IY$3)&gt;0,1,0))</f>
        <v>0</v>
      </c>
      <c r="IZ44" s="19" t="n">
        <f aca="false">IF($A44="",0,IF(COUNTIFS(Urlaub!$A$5:$A$604,$A44,Urlaub!$B$5:$B$604,"&lt;="&amp;IZ$3,Urlaub!$C$5:$C$604,"&gt;="&amp;IZ$3)&gt;0,1,0))</f>
        <v>0</v>
      </c>
      <c r="JA44" s="19" t="n">
        <f aca="false">IF($A44="",0,IF(COUNTIFS(Urlaub!$A$5:$A$604,$A44,Urlaub!$B$5:$B$604,"&lt;="&amp;JA$3,Urlaub!$C$5:$C$604,"&gt;="&amp;JA$3)&gt;0,1,0))</f>
        <v>0</v>
      </c>
      <c r="JB44" s="19" t="n">
        <f aca="false">IF($A44="",0,IF(COUNTIFS(Urlaub!$A$5:$A$604,$A44,Urlaub!$B$5:$B$604,"&lt;="&amp;JB$3,Urlaub!$C$5:$C$604,"&gt;="&amp;JB$3)&gt;0,1,0))</f>
        <v>0</v>
      </c>
      <c r="JC44" s="19" t="n">
        <f aca="false">IF($A44="",0,IF(COUNTIFS(Urlaub!$A$5:$A$604,$A44,Urlaub!$B$5:$B$604,"&lt;="&amp;JC$3,Urlaub!$C$5:$C$604,"&gt;="&amp;JC$3)&gt;0,1,0))</f>
        <v>0</v>
      </c>
      <c r="JD44" s="19" t="n">
        <f aca="false">IF($A44="",0,IF(COUNTIFS(Urlaub!$A$5:$A$604,$A44,Urlaub!$B$5:$B$604,"&lt;="&amp;JD$3,Urlaub!$C$5:$C$604,"&gt;="&amp;JD$3)&gt;0,1,0))</f>
        <v>0</v>
      </c>
      <c r="JE44" s="19" t="n">
        <f aca="false">IF($A44="",0,IF(COUNTIFS(Urlaub!$A$5:$A$604,$A44,Urlaub!$B$5:$B$604,"&lt;="&amp;JE$3,Urlaub!$C$5:$C$604,"&gt;="&amp;JE$3)&gt;0,1,0))</f>
        <v>0</v>
      </c>
      <c r="JF44" s="19" t="n">
        <f aca="false">IF($A44="",0,IF(COUNTIFS(Urlaub!$A$5:$A$604,$A44,Urlaub!$B$5:$B$604,"&lt;="&amp;JF$3,Urlaub!$C$5:$C$604,"&gt;="&amp;JF$3)&gt;0,1,0))</f>
        <v>0</v>
      </c>
      <c r="JG44" s="19" t="n">
        <f aca="false">IF($A44="",0,IF(COUNTIFS(Urlaub!$A$5:$A$604,$A44,Urlaub!$B$5:$B$604,"&lt;="&amp;JG$3,Urlaub!$C$5:$C$604,"&gt;="&amp;JG$3)&gt;0,1,0))</f>
        <v>0</v>
      </c>
      <c r="JH44" s="19" t="n">
        <f aca="false">IF($A44="",0,IF(COUNTIFS(Urlaub!$A$5:$A$604,$A44,Urlaub!$B$5:$B$604,"&lt;="&amp;JH$3,Urlaub!$C$5:$C$604,"&gt;="&amp;JH$3)&gt;0,1,0))</f>
        <v>0</v>
      </c>
      <c r="JI44" s="19" t="n">
        <f aca="false">IF($A44="",0,IF(COUNTIFS(Urlaub!$A$5:$A$604,$A44,Urlaub!$B$5:$B$604,"&lt;="&amp;JI$3,Urlaub!$C$5:$C$604,"&gt;="&amp;JI$3)&gt;0,1,0))</f>
        <v>0</v>
      </c>
      <c r="JJ44" s="19" t="n">
        <f aca="false">IF($A44="",0,IF(COUNTIFS(Urlaub!$A$5:$A$604,$A44,Urlaub!$B$5:$B$604,"&lt;="&amp;JJ$3,Urlaub!$C$5:$C$604,"&gt;="&amp;JJ$3)&gt;0,1,0))</f>
        <v>0</v>
      </c>
      <c r="JK44" s="19" t="n">
        <f aca="false">IF($A44="",0,IF(COUNTIFS(Urlaub!$A$5:$A$604,$A44,Urlaub!$B$5:$B$604,"&lt;="&amp;JK$3,Urlaub!$C$5:$C$604,"&gt;="&amp;JK$3)&gt;0,1,0))</f>
        <v>0</v>
      </c>
      <c r="JL44" s="19" t="n">
        <f aca="false">IF($A44="",0,IF(COUNTIFS(Urlaub!$A$5:$A$604,$A44,Urlaub!$B$5:$B$604,"&lt;="&amp;JL$3,Urlaub!$C$5:$C$604,"&gt;="&amp;JL$3)&gt;0,1,0))</f>
        <v>0</v>
      </c>
      <c r="JM44" s="19" t="n">
        <f aca="false">IF($A44="",0,IF(COUNTIFS(Urlaub!$A$5:$A$604,$A44,Urlaub!$B$5:$B$604,"&lt;="&amp;JM$3,Urlaub!$C$5:$C$604,"&gt;="&amp;JM$3)&gt;0,1,0))</f>
        <v>0</v>
      </c>
      <c r="JN44" s="19" t="n">
        <f aca="false">IF($A44="",0,IF(COUNTIFS(Urlaub!$A$5:$A$604,$A44,Urlaub!$B$5:$B$604,"&lt;="&amp;JN$3,Urlaub!$C$5:$C$604,"&gt;="&amp;JN$3)&gt;0,1,0))</f>
        <v>0</v>
      </c>
      <c r="JO44" s="19" t="n">
        <f aca="false">IF($A44="",0,IF(COUNTIFS(Urlaub!$A$5:$A$604,$A44,Urlaub!$B$5:$B$604,"&lt;="&amp;JO$3,Urlaub!$C$5:$C$604,"&gt;="&amp;JO$3)&gt;0,1,0))</f>
        <v>0</v>
      </c>
      <c r="JP44" s="19" t="n">
        <f aca="false">IF($A44="",0,IF(COUNTIFS(Urlaub!$A$5:$A$604,$A44,Urlaub!$B$5:$B$604,"&lt;="&amp;JP$3,Urlaub!$C$5:$C$604,"&gt;="&amp;JP$3)&gt;0,1,0))</f>
        <v>0</v>
      </c>
      <c r="JQ44" s="19" t="n">
        <f aca="false">IF($A44="",0,IF(COUNTIFS(Urlaub!$A$5:$A$604,$A44,Urlaub!$B$5:$B$604,"&lt;="&amp;JQ$3,Urlaub!$C$5:$C$604,"&gt;="&amp;JQ$3)&gt;0,1,0))</f>
        <v>0</v>
      </c>
      <c r="JR44" s="19" t="n">
        <f aca="false">IF($A44="",0,IF(COUNTIFS(Urlaub!$A$5:$A$604,$A44,Urlaub!$B$5:$B$604,"&lt;="&amp;JR$3,Urlaub!$C$5:$C$604,"&gt;="&amp;JR$3)&gt;0,1,0))</f>
        <v>0</v>
      </c>
      <c r="JS44" s="19" t="n">
        <f aca="false">IF($A44="",0,IF(COUNTIFS(Urlaub!$A$5:$A$604,$A44,Urlaub!$B$5:$B$604,"&lt;="&amp;JS$3,Urlaub!$C$5:$C$604,"&gt;="&amp;JS$3)&gt;0,1,0))</f>
        <v>0</v>
      </c>
      <c r="JT44" s="19" t="n">
        <f aca="false">IF($A44="",0,IF(COUNTIFS(Urlaub!$A$5:$A$604,$A44,Urlaub!$B$5:$B$604,"&lt;="&amp;JT$3,Urlaub!$C$5:$C$604,"&gt;="&amp;JT$3)&gt;0,1,0))</f>
        <v>0</v>
      </c>
      <c r="JU44" s="19" t="n">
        <f aca="false">IF($A44="",0,IF(COUNTIFS(Urlaub!$A$5:$A$604,$A44,Urlaub!$B$5:$B$604,"&lt;="&amp;JU$3,Urlaub!$C$5:$C$604,"&gt;="&amp;JU$3)&gt;0,1,0))</f>
        <v>0</v>
      </c>
      <c r="JV44" s="19" t="n">
        <f aca="false">IF($A44="",0,IF(COUNTIFS(Urlaub!$A$5:$A$604,$A44,Urlaub!$B$5:$B$604,"&lt;="&amp;JV$3,Urlaub!$C$5:$C$604,"&gt;="&amp;JV$3)&gt;0,1,0))</f>
        <v>0</v>
      </c>
      <c r="JW44" s="19" t="n">
        <f aca="false">IF($A44="",0,IF(COUNTIFS(Urlaub!$A$5:$A$604,$A44,Urlaub!$B$5:$B$604,"&lt;="&amp;JW$3,Urlaub!$C$5:$C$604,"&gt;="&amp;JW$3)&gt;0,1,0))</f>
        <v>0</v>
      </c>
      <c r="JX44" s="19" t="n">
        <f aca="false">IF($A44="",0,IF(COUNTIFS(Urlaub!$A$5:$A$604,$A44,Urlaub!$B$5:$B$604,"&lt;="&amp;JX$3,Urlaub!$C$5:$C$604,"&gt;="&amp;JX$3)&gt;0,1,0))</f>
        <v>0</v>
      </c>
      <c r="JY44" s="19" t="n">
        <f aca="false">IF($A44="",0,IF(COUNTIFS(Urlaub!$A$5:$A$604,$A44,Urlaub!$B$5:$B$604,"&lt;="&amp;JY$3,Urlaub!$C$5:$C$604,"&gt;="&amp;JY$3)&gt;0,1,0))</f>
        <v>0</v>
      </c>
      <c r="JZ44" s="19" t="n">
        <f aca="false">IF($A44="",0,IF(COUNTIFS(Urlaub!$A$5:$A$604,$A44,Urlaub!$B$5:$B$604,"&lt;="&amp;JZ$3,Urlaub!$C$5:$C$604,"&gt;="&amp;JZ$3)&gt;0,1,0))</f>
        <v>0</v>
      </c>
      <c r="KA44" s="19" t="n">
        <f aca="false">IF($A44="",0,IF(COUNTIFS(Urlaub!$A$5:$A$604,$A44,Urlaub!$B$5:$B$604,"&lt;="&amp;KA$3,Urlaub!$C$5:$C$604,"&gt;="&amp;KA$3)&gt;0,1,0))</f>
        <v>0</v>
      </c>
      <c r="KB44" s="19" t="n">
        <f aca="false">IF($A44="",0,IF(COUNTIFS(Urlaub!$A$5:$A$604,$A44,Urlaub!$B$5:$B$604,"&lt;="&amp;KB$3,Urlaub!$C$5:$C$604,"&gt;="&amp;KB$3)&gt;0,1,0))</f>
        <v>0</v>
      </c>
      <c r="KC44" s="19" t="n">
        <f aca="false">IF($A44="",0,IF(COUNTIFS(Urlaub!$A$5:$A$604,$A44,Urlaub!$B$5:$B$604,"&lt;="&amp;KC$3,Urlaub!$C$5:$C$604,"&gt;="&amp;KC$3)&gt;0,1,0))</f>
        <v>0</v>
      </c>
      <c r="KD44" s="19" t="n">
        <f aca="false">IF($A44="",0,IF(COUNTIFS(Urlaub!$A$5:$A$604,$A44,Urlaub!$B$5:$B$604,"&lt;="&amp;KD$3,Urlaub!$C$5:$C$604,"&gt;="&amp;KD$3)&gt;0,1,0))</f>
        <v>0</v>
      </c>
      <c r="KE44" s="19" t="n">
        <f aca="false">IF($A44="",0,IF(COUNTIFS(Urlaub!$A$5:$A$604,$A44,Urlaub!$B$5:$B$604,"&lt;="&amp;KE$3,Urlaub!$C$5:$C$604,"&gt;="&amp;KE$3)&gt;0,1,0))</f>
        <v>0</v>
      </c>
      <c r="KF44" s="19" t="n">
        <f aca="false">IF($A44="",0,IF(COUNTIFS(Urlaub!$A$5:$A$604,$A44,Urlaub!$B$5:$B$604,"&lt;="&amp;KF$3,Urlaub!$C$5:$C$604,"&gt;="&amp;KF$3)&gt;0,1,0))</f>
        <v>0</v>
      </c>
      <c r="KG44" s="19" t="n">
        <f aca="false">IF($A44="",0,IF(COUNTIFS(Urlaub!$A$5:$A$604,$A44,Urlaub!$B$5:$B$604,"&lt;="&amp;KG$3,Urlaub!$C$5:$C$604,"&gt;="&amp;KG$3)&gt;0,1,0))</f>
        <v>0</v>
      </c>
      <c r="KH44" s="19" t="n">
        <f aca="false">IF($A44="",0,IF(COUNTIFS(Urlaub!$A$5:$A$604,$A44,Urlaub!$B$5:$B$604,"&lt;="&amp;KH$3,Urlaub!$C$5:$C$604,"&gt;="&amp;KH$3)&gt;0,1,0))</f>
        <v>0</v>
      </c>
      <c r="KI44" s="19" t="n">
        <f aca="false">IF($A44="",0,IF(COUNTIFS(Urlaub!$A$5:$A$604,$A44,Urlaub!$B$5:$B$604,"&lt;="&amp;KI$3,Urlaub!$C$5:$C$604,"&gt;="&amp;KI$3)&gt;0,1,0))</f>
        <v>0</v>
      </c>
      <c r="KJ44" s="19" t="n">
        <f aca="false">IF($A44="",0,IF(COUNTIFS(Urlaub!$A$5:$A$604,$A44,Urlaub!$B$5:$B$604,"&lt;="&amp;KJ$3,Urlaub!$C$5:$C$604,"&gt;="&amp;KJ$3)&gt;0,1,0))</f>
        <v>0</v>
      </c>
      <c r="KK44" s="19" t="n">
        <f aca="false">IF($A44="",0,IF(COUNTIFS(Urlaub!$A$5:$A$604,$A44,Urlaub!$B$5:$B$604,"&lt;="&amp;KK$3,Urlaub!$C$5:$C$604,"&gt;="&amp;KK$3)&gt;0,1,0))</f>
        <v>0</v>
      </c>
      <c r="KL44" s="19" t="n">
        <f aca="false">IF($A44="",0,IF(COUNTIFS(Urlaub!$A$5:$A$604,$A44,Urlaub!$B$5:$B$604,"&lt;="&amp;KL$3,Urlaub!$C$5:$C$604,"&gt;="&amp;KL$3)&gt;0,1,0))</f>
        <v>0</v>
      </c>
      <c r="KM44" s="19" t="n">
        <f aca="false">IF($A44="",0,IF(COUNTIFS(Urlaub!$A$5:$A$604,$A44,Urlaub!$B$5:$B$604,"&lt;="&amp;KM$3,Urlaub!$C$5:$C$604,"&gt;="&amp;KM$3)&gt;0,1,0))</f>
        <v>0</v>
      </c>
      <c r="KN44" s="19" t="n">
        <f aca="false">IF($A44="",0,IF(COUNTIFS(Urlaub!$A$5:$A$604,$A44,Urlaub!$B$5:$B$604,"&lt;="&amp;KN$3,Urlaub!$C$5:$C$604,"&gt;="&amp;KN$3)&gt;0,1,0))</f>
        <v>0</v>
      </c>
      <c r="KO44" s="19" t="n">
        <f aca="false">IF($A44="",0,IF(COUNTIFS(Urlaub!$A$5:$A$604,$A44,Urlaub!$B$5:$B$604,"&lt;="&amp;KO$3,Urlaub!$C$5:$C$604,"&gt;="&amp;KO$3)&gt;0,1,0))</f>
        <v>0</v>
      </c>
      <c r="KP44" s="19" t="n">
        <f aca="false">IF($A44="",0,IF(COUNTIFS(Urlaub!$A$5:$A$604,$A44,Urlaub!$B$5:$B$604,"&lt;="&amp;KP$3,Urlaub!$C$5:$C$604,"&gt;="&amp;KP$3)&gt;0,1,0))</f>
        <v>0</v>
      </c>
      <c r="KQ44" s="19" t="n">
        <f aca="false">IF($A44="",0,IF(COUNTIFS(Urlaub!$A$5:$A$604,$A44,Urlaub!$B$5:$B$604,"&lt;="&amp;KQ$3,Urlaub!$C$5:$C$604,"&gt;="&amp;KQ$3)&gt;0,1,0))</f>
        <v>0</v>
      </c>
      <c r="KR44" s="19" t="n">
        <f aca="false">IF($A44="",0,IF(COUNTIFS(Urlaub!$A$5:$A$604,$A44,Urlaub!$B$5:$B$604,"&lt;="&amp;KR$3,Urlaub!$C$5:$C$604,"&gt;="&amp;KR$3)&gt;0,1,0))</f>
        <v>0</v>
      </c>
      <c r="KS44" s="19" t="n">
        <f aca="false">IF($A44="",0,IF(COUNTIFS(Urlaub!$A$5:$A$604,$A44,Urlaub!$B$5:$B$604,"&lt;="&amp;KS$3,Urlaub!$C$5:$C$604,"&gt;="&amp;KS$3)&gt;0,1,0))</f>
        <v>0</v>
      </c>
      <c r="KT44" s="19" t="n">
        <f aca="false">IF($A44="",0,IF(COUNTIFS(Urlaub!$A$5:$A$604,$A44,Urlaub!$B$5:$B$604,"&lt;="&amp;KT$3,Urlaub!$C$5:$C$604,"&gt;="&amp;KT$3)&gt;0,1,0))</f>
        <v>0</v>
      </c>
      <c r="KU44" s="19" t="n">
        <f aca="false">IF($A44="",0,IF(COUNTIFS(Urlaub!$A$5:$A$604,$A44,Urlaub!$B$5:$B$604,"&lt;="&amp;KU$3,Urlaub!$C$5:$C$604,"&gt;="&amp;KU$3)&gt;0,1,0))</f>
        <v>0</v>
      </c>
      <c r="KV44" s="19" t="n">
        <f aca="false">IF($A44="",0,IF(COUNTIFS(Urlaub!$A$5:$A$604,$A44,Urlaub!$B$5:$B$604,"&lt;="&amp;KV$3,Urlaub!$C$5:$C$604,"&gt;="&amp;KV$3)&gt;0,1,0))</f>
        <v>0</v>
      </c>
      <c r="KW44" s="19" t="n">
        <f aca="false">IF($A44="",0,IF(COUNTIFS(Urlaub!$A$5:$A$604,$A44,Urlaub!$B$5:$B$604,"&lt;="&amp;KW$3,Urlaub!$C$5:$C$604,"&gt;="&amp;KW$3)&gt;0,1,0))</f>
        <v>0</v>
      </c>
      <c r="KX44" s="19" t="n">
        <f aca="false">IF($A44="",0,IF(COUNTIFS(Urlaub!$A$5:$A$604,$A44,Urlaub!$B$5:$B$604,"&lt;="&amp;KX$3,Urlaub!$C$5:$C$604,"&gt;="&amp;KX$3)&gt;0,1,0))</f>
        <v>0</v>
      </c>
      <c r="KY44" s="19" t="n">
        <f aca="false">IF($A44="",0,IF(COUNTIFS(Urlaub!$A$5:$A$604,$A44,Urlaub!$B$5:$B$604,"&lt;="&amp;KY$3,Urlaub!$C$5:$C$604,"&gt;="&amp;KY$3)&gt;0,1,0))</f>
        <v>0</v>
      </c>
      <c r="KZ44" s="19" t="n">
        <f aca="false">IF($A44="",0,IF(COUNTIFS(Urlaub!$A$5:$A$604,$A44,Urlaub!$B$5:$B$604,"&lt;="&amp;KZ$3,Urlaub!$C$5:$C$604,"&gt;="&amp;KZ$3)&gt;0,1,0))</f>
        <v>0</v>
      </c>
      <c r="LA44" s="19" t="n">
        <f aca="false">IF($A44="",0,IF(COUNTIFS(Urlaub!$A$5:$A$604,$A44,Urlaub!$B$5:$B$604,"&lt;="&amp;LA$3,Urlaub!$C$5:$C$604,"&gt;="&amp;LA$3)&gt;0,1,0))</f>
        <v>0</v>
      </c>
      <c r="LB44" s="19" t="n">
        <f aca="false">IF($A44="",0,IF(COUNTIFS(Urlaub!$A$5:$A$604,$A44,Urlaub!$B$5:$B$604,"&lt;="&amp;LB$3,Urlaub!$C$5:$C$604,"&gt;="&amp;LB$3)&gt;0,1,0))</f>
        <v>0</v>
      </c>
      <c r="LC44" s="19" t="n">
        <f aca="false">IF($A44="",0,IF(COUNTIFS(Urlaub!$A$5:$A$604,$A44,Urlaub!$B$5:$B$604,"&lt;="&amp;LC$3,Urlaub!$C$5:$C$604,"&gt;="&amp;LC$3)&gt;0,1,0))</f>
        <v>0</v>
      </c>
      <c r="LD44" s="19" t="n">
        <f aca="false">IF($A44="",0,IF(COUNTIFS(Urlaub!$A$5:$A$604,$A44,Urlaub!$B$5:$B$604,"&lt;="&amp;LD$3,Urlaub!$C$5:$C$604,"&gt;="&amp;LD$3)&gt;0,1,0))</f>
        <v>0</v>
      </c>
      <c r="LE44" s="19" t="n">
        <f aca="false">IF($A44="",0,IF(COUNTIFS(Urlaub!$A$5:$A$604,$A44,Urlaub!$B$5:$B$604,"&lt;="&amp;LE$3,Urlaub!$C$5:$C$604,"&gt;="&amp;LE$3)&gt;0,1,0))</f>
        <v>0</v>
      </c>
      <c r="LF44" s="19" t="n">
        <f aca="false">IF($A44="",0,IF(COUNTIFS(Urlaub!$A$5:$A$604,$A44,Urlaub!$B$5:$B$604,"&lt;="&amp;LF$3,Urlaub!$C$5:$C$604,"&gt;="&amp;LF$3)&gt;0,1,0))</f>
        <v>0</v>
      </c>
      <c r="LG44" s="19" t="n">
        <f aca="false">IF($A44="",0,IF(COUNTIFS(Urlaub!$A$5:$A$604,$A44,Urlaub!$B$5:$B$604,"&lt;="&amp;LG$3,Urlaub!$C$5:$C$604,"&gt;="&amp;LG$3)&gt;0,1,0))</f>
        <v>0</v>
      </c>
      <c r="LH44" s="19" t="n">
        <f aca="false">IF($A44="",0,IF(COUNTIFS(Urlaub!$A$5:$A$604,$A44,Urlaub!$B$5:$B$604,"&lt;="&amp;LH$3,Urlaub!$C$5:$C$604,"&gt;="&amp;LH$3)&gt;0,1,0))</f>
        <v>0</v>
      </c>
      <c r="LI44" s="19" t="n">
        <f aca="false">IF($A44="",0,IF(COUNTIFS(Urlaub!$A$5:$A$604,$A44,Urlaub!$B$5:$B$604,"&lt;="&amp;LI$3,Urlaub!$C$5:$C$604,"&gt;="&amp;LI$3)&gt;0,1,0))</f>
        <v>0</v>
      </c>
      <c r="LJ44" s="19" t="n">
        <f aca="false">IF($A44="",0,IF(COUNTIFS(Urlaub!$A$5:$A$604,$A44,Urlaub!$B$5:$B$604,"&lt;="&amp;LJ$3,Urlaub!$C$5:$C$604,"&gt;="&amp;LJ$3)&gt;0,1,0))</f>
        <v>0</v>
      </c>
      <c r="LK44" s="19" t="n">
        <f aca="false">IF($A44="",0,IF(COUNTIFS(Urlaub!$A$5:$A$604,$A44,Urlaub!$B$5:$B$604,"&lt;="&amp;LK$3,Urlaub!$C$5:$C$604,"&gt;="&amp;LK$3)&gt;0,1,0))</f>
        <v>0</v>
      </c>
      <c r="LL44" s="19" t="n">
        <f aca="false">IF($A44="",0,IF(COUNTIFS(Urlaub!$A$5:$A$604,$A44,Urlaub!$B$5:$B$604,"&lt;="&amp;LL$3,Urlaub!$C$5:$C$604,"&gt;="&amp;LL$3)&gt;0,1,0))</f>
        <v>0</v>
      </c>
      <c r="LM44" s="19" t="n">
        <f aca="false">IF($A44="",0,IF(COUNTIFS(Urlaub!$A$5:$A$604,$A44,Urlaub!$B$5:$B$604,"&lt;="&amp;LM$3,Urlaub!$C$5:$C$604,"&gt;="&amp;LM$3)&gt;0,1,0))</f>
        <v>0</v>
      </c>
      <c r="LN44" s="19" t="n">
        <f aca="false">IF($A44="",0,IF(COUNTIFS(Urlaub!$A$5:$A$604,$A44,Urlaub!$B$5:$B$604,"&lt;="&amp;LN$3,Urlaub!$C$5:$C$604,"&gt;="&amp;LN$3)&gt;0,1,0))</f>
        <v>0</v>
      </c>
      <c r="LO44" s="19" t="n">
        <f aca="false">IF($A44="",0,IF(COUNTIFS(Urlaub!$A$5:$A$604,$A44,Urlaub!$B$5:$B$604,"&lt;="&amp;LO$3,Urlaub!$C$5:$C$604,"&gt;="&amp;LO$3)&gt;0,1,0))</f>
        <v>0</v>
      </c>
      <c r="LP44" s="19" t="n">
        <f aca="false">IF($A44="",0,IF(COUNTIFS(Urlaub!$A$5:$A$604,$A44,Urlaub!$B$5:$B$604,"&lt;="&amp;LP$3,Urlaub!$C$5:$C$604,"&gt;="&amp;LP$3)&gt;0,1,0))</f>
        <v>0</v>
      </c>
      <c r="LQ44" s="19" t="n">
        <f aca="false">IF($A44="",0,IF(COUNTIFS(Urlaub!$A$5:$A$604,$A44,Urlaub!$B$5:$B$604,"&lt;="&amp;LQ$3,Urlaub!$C$5:$C$604,"&gt;="&amp;LQ$3)&gt;0,1,0))</f>
        <v>0</v>
      </c>
      <c r="LR44" s="19" t="n">
        <f aca="false">IF($A44="",0,IF(COUNTIFS(Urlaub!$A$5:$A$604,$A44,Urlaub!$B$5:$B$604,"&lt;="&amp;LR$3,Urlaub!$C$5:$C$604,"&gt;="&amp;LR$3)&gt;0,1,0))</f>
        <v>0</v>
      </c>
      <c r="LS44" s="19" t="n">
        <f aca="false">IF($A44="",0,IF(COUNTIFS(Urlaub!$A$5:$A$604,$A44,Urlaub!$B$5:$B$604,"&lt;="&amp;LS$3,Urlaub!$C$5:$C$604,"&gt;="&amp;LS$3)&gt;0,1,0))</f>
        <v>0</v>
      </c>
      <c r="LT44" s="19" t="n">
        <f aca="false">IF($A44="",0,IF(COUNTIFS(Urlaub!$A$5:$A$604,$A44,Urlaub!$B$5:$B$604,"&lt;="&amp;LT$3,Urlaub!$C$5:$C$604,"&gt;="&amp;LT$3)&gt;0,1,0))</f>
        <v>0</v>
      </c>
      <c r="LU44" s="19" t="n">
        <f aca="false">IF($A44="",0,IF(COUNTIFS(Urlaub!$A$5:$A$604,$A44,Urlaub!$B$5:$B$604,"&lt;="&amp;LU$3,Urlaub!$C$5:$C$604,"&gt;="&amp;LU$3)&gt;0,1,0))</f>
        <v>0</v>
      </c>
      <c r="LV44" s="19" t="n">
        <f aca="false">IF($A44="",0,IF(COUNTIFS(Urlaub!$A$5:$A$604,$A44,Urlaub!$B$5:$B$604,"&lt;="&amp;LV$3,Urlaub!$C$5:$C$604,"&gt;="&amp;LV$3)&gt;0,1,0))</f>
        <v>0</v>
      </c>
      <c r="LW44" s="19" t="n">
        <f aca="false">IF($A44="",0,IF(COUNTIFS(Urlaub!$A$5:$A$604,$A44,Urlaub!$B$5:$B$604,"&lt;="&amp;LW$3,Urlaub!$C$5:$C$604,"&gt;="&amp;LW$3)&gt;0,1,0))</f>
        <v>0</v>
      </c>
      <c r="LX44" s="19" t="n">
        <f aca="false">IF($A44="",0,IF(COUNTIFS(Urlaub!$A$5:$A$604,$A44,Urlaub!$B$5:$B$604,"&lt;="&amp;LX$3,Urlaub!$C$5:$C$604,"&gt;="&amp;LX$3)&gt;0,1,0))</f>
        <v>0</v>
      </c>
      <c r="LY44" s="19" t="n">
        <f aca="false">IF($A44="",0,IF(COUNTIFS(Urlaub!$A$5:$A$604,$A44,Urlaub!$B$5:$B$604,"&lt;="&amp;LY$3,Urlaub!$C$5:$C$604,"&gt;="&amp;LY$3)&gt;0,1,0))</f>
        <v>0</v>
      </c>
      <c r="LZ44" s="19" t="n">
        <f aca="false">IF($A44="",0,IF(COUNTIFS(Urlaub!$A$5:$A$604,$A44,Urlaub!$B$5:$B$604,"&lt;="&amp;LZ$3,Urlaub!$C$5:$C$604,"&gt;="&amp;LZ$3)&gt;0,1,0))</f>
        <v>0</v>
      </c>
      <c r="MA44" s="19" t="n">
        <f aca="false">IF($A44="",0,IF(COUNTIFS(Urlaub!$A$5:$A$604,$A44,Urlaub!$B$5:$B$604,"&lt;="&amp;MA$3,Urlaub!$C$5:$C$604,"&gt;="&amp;MA$3)&gt;0,1,0))</f>
        <v>0</v>
      </c>
      <c r="MB44" s="19" t="n">
        <f aca="false">IF($A44="",0,IF(COUNTIFS(Urlaub!$A$5:$A$604,$A44,Urlaub!$B$5:$B$604,"&lt;="&amp;MB$3,Urlaub!$C$5:$C$604,"&gt;="&amp;MB$3)&gt;0,1,0))</f>
        <v>0</v>
      </c>
      <c r="MC44" s="19" t="n">
        <f aca="false">IF($A44="",0,IF(COUNTIFS(Urlaub!$A$5:$A$604,$A44,Urlaub!$B$5:$B$604,"&lt;="&amp;MC$3,Urlaub!$C$5:$C$604,"&gt;="&amp;MC$3)&gt;0,1,0))</f>
        <v>0</v>
      </c>
      <c r="MD44" s="19" t="n">
        <f aca="false">IF($A44="",0,IF(COUNTIFS(Urlaub!$A$5:$A$604,$A44,Urlaub!$B$5:$B$604,"&lt;="&amp;MD$3,Urlaub!$C$5:$C$604,"&gt;="&amp;MD$3)&gt;0,1,0))</f>
        <v>0</v>
      </c>
      <c r="ME44" s="19" t="n">
        <f aca="false">IF($A44="",0,IF(COUNTIFS(Urlaub!$A$5:$A$604,$A44,Urlaub!$B$5:$B$604,"&lt;="&amp;ME$3,Urlaub!$C$5:$C$604,"&gt;="&amp;ME$3)&gt;0,1,0))</f>
        <v>0</v>
      </c>
      <c r="MF44" s="19" t="n">
        <f aca="false">IF($A44="",0,IF(COUNTIFS(Urlaub!$A$5:$A$604,$A44,Urlaub!$B$5:$B$604,"&lt;="&amp;MF$3,Urlaub!$C$5:$C$604,"&gt;="&amp;MF$3)&gt;0,1,0))</f>
        <v>0</v>
      </c>
      <c r="MG44" s="19" t="n">
        <f aca="false">IF($A44="",0,IF(COUNTIFS(Urlaub!$A$5:$A$604,$A44,Urlaub!$B$5:$B$604,"&lt;="&amp;MG$3,Urlaub!$C$5:$C$604,"&gt;="&amp;MG$3)&gt;0,1,0))</f>
        <v>0</v>
      </c>
      <c r="MH44" s="19" t="n">
        <f aca="false">IF($A44="",0,IF(COUNTIFS(Urlaub!$A$5:$A$604,$A44,Urlaub!$B$5:$B$604,"&lt;="&amp;MH$3,Urlaub!$C$5:$C$604,"&gt;="&amp;MH$3)&gt;0,1,0))</f>
        <v>0</v>
      </c>
      <c r="MI44" s="19" t="n">
        <f aca="false">IF($A44="",0,IF(COUNTIFS(Urlaub!$A$5:$A$604,$A44,Urlaub!$B$5:$B$604,"&lt;="&amp;MI$3,Urlaub!$C$5:$C$604,"&gt;="&amp;MI$3)&gt;0,1,0))</f>
        <v>0</v>
      </c>
      <c r="MJ44" s="19" t="n">
        <f aca="false">IF($A44="",0,IF(COUNTIFS(Urlaub!$A$5:$A$604,$A44,Urlaub!$B$5:$B$604,"&lt;="&amp;MJ$3,Urlaub!$C$5:$C$604,"&gt;="&amp;MJ$3)&gt;0,1,0))</f>
        <v>0</v>
      </c>
      <c r="MK44" s="19" t="n">
        <f aca="false">IF($A44="",0,IF(COUNTIFS(Urlaub!$A$5:$A$604,$A44,Urlaub!$B$5:$B$604,"&lt;="&amp;MK$3,Urlaub!$C$5:$C$604,"&gt;="&amp;MK$3)&gt;0,1,0))</f>
        <v>0</v>
      </c>
      <c r="ML44" s="19" t="n">
        <f aca="false">IF($A44="",0,IF(COUNTIFS(Urlaub!$A$5:$A$604,$A44,Urlaub!$B$5:$B$604,"&lt;="&amp;ML$3,Urlaub!$C$5:$C$604,"&gt;="&amp;ML$3)&gt;0,1,0))</f>
        <v>0</v>
      </c>
      <c r="MM44" s="19" t="n">
        <f aca="false">IF($A44="",0,IF(COUNTIFS(Urlaub!$A$5:$A$604,$A44,Urlaub!$B$5:$B$604,"&lt;="&amp;MM$3,Urlaub!$C$5:$C$604,"&gt;="&amp;MM$3)&gt;0,1,0))</f>
        <v>0</v>
      </c>
      <c r="MN44" s="19" t="n">
        <f aca="false">IF($A44="",0,IF(COUNTIFS(Urlaub!$A$5:$A$604,$A44,Urlaub!$B$5:$B$604,"&lt;="&amp;MN$3,Urlaub!$C$5:$C$604,"&gt;="&amp;MN$3)&gt;0,1,0))</f>
        <v>0</v>
      </c>
      <c r="MO44" s="19" t="n">
        <f aca="false">IF($A44="",0,IF(COUNTIFS(Urlaub!$A$5:$A$604,$A44,Urlaub!$B$5:$B$604,"&lt;="&amp;MO$3,Urlaub!$C$5:$C$604,"&gt;="&amp;MO$3)&gt;0,1,0))</f>
        <v>0</v>
      </c>
      <c r="MP44" s="19" t="n">
        <f aca="false">IF($A44="",0,IF(COUNTIFS(Urlaub!$A$5:$A$604,$A44,Urlaub!$B$5:$B$604,"&lt;="&amp;MP$3,Urlaub!$C$5:$C$604,"&gt;="&amp;MP$3)&gt;0,1,0))</f>
        <v>0</v>
      </c>
      <c r="MQ44" s="19" t="n">
        <f aca="false">IF($A44="",0,IF(COUNTIFS(Urlaub!$A$5:$A$604,$A44,Urlaub!$B$5:$B$604,"&lt;="&amp;MQ$3,Urlaub!$C$5:$C$604,"&gt;="&amp;MQ$3)&gt;0,1,0))</f>
        <v>0</v>
      </c>
      <c r="MR44" s="19" t="n">
        <f aca="false">IF($A44="",0,IF(COUNTIFS(Urlaub!$A$5:$A$604,$A44,Urlaub!$B$5:$B$604,"&lt;="&amp;MR$3,Urlaub!$C$5:$C$604,"&gt;="&amp;MR$3)&gt;0,1,0))</f>
        <v>0</v>
      </c>
      <c r="MS44" s="19" t="n">
        <f aca="false">IF($A44="",0,IF(COUNTIFS(Urlaub!$A$5:$A$604,$A44,Urlaub!$B$5:$B$604,"&lt;="&amp;MS$3,Urlaub!$C$5:$C$604,"&gt;="&amp;MS$3)&gt;0,1,0))</f>
        <v>0</v>
      </c>
      <c r="MT44" s="19" t="n">
        <f aca="false">IF($A44="",0,IF(COUNTIFS(Urlaub!$A$5:$A$604,$A44,Urlaub!$B$5:$B$604,"&lt;="&amp;MT$3,Urlaub!$C$5:$C$604,"&gt;="&amp;MT$3)&gt;0,1,0))</f>
        <v>0</v>
      </c>
      <c r="MU44" s="19" t="n">
        <f aca="false">IF($A44="",0,IF(COUNTIFS(Urlaub!$A$5:$A$604,$A44,Urlaub!$B$5:$B$604,"&lt;="&amp;MU$3,Urlaub!$C$5:$C$604,"&gt;="&amp;MU$3)&gt;0,1,0))</f>
        <v>0</v>
      </c>
      <c r="MV44" s="19" t="n">
        <f aca="false">IF($A44="",0,IF(COUNTIFS(Urlaub!$A$5:$A$604,$A44,Urlaub!$B$5:$B$604,"&lt;="&amp;MV$3,Urlaub!$C$5:$C$604,"&gt;="&amp;MV$3)&gt;0,1,0))</f>
        <v>0</v>
      </c>
      <c r="MW44" s="19" t="n">
        <f aca="false">IF($A44="",0,IF(COUNTIFS(Urlaub!$A$5:$A$604,$A44,Urlaub!$B$5:$B$604,"&lt;="&amp;MW$3,Urlaub!$C$5:$C$604,"&gt;="&amp;MW$3)&gt;0,1,0))</f>
        <v>0</v>
      </c>
      <c r="MX44" s="19" t="n">
        <f aca="false">IF($A44="",0,IF(COUNTIFS(Urlaub!$A$5:$A$604,$A44,Urlaub!$B$5:$B$604,"&lt;="&amp;MX$3,Urlaub!$C$5:$C$604,"&gt;="&amp;MX$3)&gt;0,1,0))</f>
        <v>0</v>
      </c>
      <c r="MY44" s="19" t="n">
        <f aca="false">IF($A44="",0,IF(COUNTIFS(Urlaub!$A$5:$A$604,$A44,Urlaub!$B$5:$B$604,"&lt;="&amp;MY$3,Urlaub!$C$5:$C$604,"&gt;="&amp;MY$3)&gt;0,1,0))</f>
        <v>0</v>
      </c>
      <c r="MZ44" s="19" t="n">
        <f aca="false">IF($A44="",0,IF(COUNTIFS(Urlaub!$A$5:$A$604,$A44,Urlaub!$B$5:$B$604,"&lt;="&amp;MZ$3,Urlaub!$C$5:$C$604,"&gt;="&amp;MZ$3)&gt;0,1,0))</f>
        <v>0</v>
      </c>
      <c r="NA44" s="19" t="n">
        <f aca="false">IF($A44="",0,IF(COUNTIFS(Urlaub!$A$5:$A$604,$A44,Urlaub!$B$5:$B$604,"&lt;="&amp;NA$3,Urlaub!$C$5:$C$604,"&gt;="&amp;NA$3)&gt;0,1,0))</f>
        <v>0</v>
      </c>
      <c r="NB44" s="19" t="n">
        <f aca="false">IF($A44="",0,IF(COUNTIFS(Urlaub!$A$5:$A$604,$A44,Urlaub!$B$5:$B$604,"&lt;="&amp;NB$3,Urlaub!$C$5:$C$604,"&gt;="&amp;NB$3)&gt;0,1,0))</f>
        <v>0</v>
      </c>
      <c r="NC44" s="19" t="n">
        <f aca="false">IF($A44="",0,IF(COUNTIFS(Urlaub!$A$5:$A$604,$A44,Urlaub!$B$5:$B$604,"&lt;="&amp;NC$3,Urlaub!$C$5:$C$604,"&gt;="&amp;NC$3)&gt;0,1,0))</f>
        <v>0</v>
      </c>
      <c r="ND44" s="19" t="n">
        <f aca="false">IF($A44="",0,IF(COUNTIFS(Urlaub!$A$5:$A$604,$A44,Urlaub!$B$5:$B$604,"&lt;="&amp;ND$3,Urlaub!$C$5:$C$604,"&gt;="&amp;ND$3)&gt;0,1,0))</f>
        <v>0</v>
      </c>
      <c r="NE44" s="19" t="n">
        <f aca="false">IF($A44="",0,IF(COUNTIFS(Urlaub!$A$5:$A$604,$A44,Urlaub!$B$5:$B$604,"&lt;="&amp;NE$3,Urlaub!$C$5:$C$604,"&gt;="&amp;NE$3)&gt;0,1,0))</f>
        <v>0</v>
      </c>
      <c r="NF44" s="19" t="n">
        <f aca="false">IF($A44="",0,IF(COUNTIFS(Urlaub!$A$5:$A$604,$A44,Urlaub!$B$5:$B$604,"&lt;="&amp;NF$3,Urlaub!$C$5:$C$604,"&gt;="&amp;NF$3)&gt;0,1,0))</f>
        <v>0</v>
      </c>
      <c r="NG44" s="19" t="n">
        <f aca="false">IF($A44="",0,IF(COUNTIFS(Urlaub!$A$5:$A$604,$A44,Urlaub!$B$5:$B$604,"&lt;="&amp;NG$3,Urlaub!$C$5:$C$604,"&gt;="&amp;NG$3)&gt;0,1,0))</f>
        <v>0</v>
      </c>
      <c r="NH44" s="19" t="n">
        <f aca="false">IF($A44="",0,IF(COUNTIFS(Urlaub!$A$5:$A$604,$A44,Urlaub!$B$5:$B$604,"&lt;="&amp;NH$3,Urlaub!$C$5:$C$604,"&gt;="&amp;NH$3)&gt;0,1,0))</f>
        <v>0</v>
      </c>
    </row>
    <row r="45" customFormat="false" ht="15" hidden="false" customHeight="false" outlineLevel="0" collapsed="false">
      <c r="A45" s="5" t="str">
        <f aca="false">IF(Team!A45="","",Team!A45)</f>
        <v/>
      </c>
      <c r="B45" s="8" t="str">
        <f aca="false">IF(Team!B45="","",Team!B45)</f>
        <v/>
      </c>
      <c r="C45" s="8" t="str">
        <f aca="false">IF(Team!C45="","",Team!C45)</f>
        <v/>
      </c>
      <c r="D45" s="8" t="str">
        <f aca="false">IF(Team!D45="","",Team!D45)</f>
        <v/>
      </c>
      <c r="E45" s="8" t="str">
        <f aca="false">IF(Team!E45="","",Team!E45)</f>
        <v/>
      </c>
      <c r="F45" s="8" t="str">
        <f aca="false">IF(Team!F45="","",Team!F45)</f>
        <v/>
      </c>
      <c r="G45" s="19" t="n">
        <f aca="false">IF($A45="",0,IF(COUNTIFS(Urlaub!$A$5:$A$604,$A45,Urlaub!$B$5:$B$604,"&lt;="&amp;G$3,Urlaub!$C$5:$C$604,"&gt;="&amp;G$3)&gt;0,1,0))</f>
        <v>0</v>
      </c>
      <c r="H45" s="19" t="n">
        <f aca="false">IF($A45="",0,IF(COUNTIFS(Urlaub!$A$5:$A$604,$A45,Urlaub!$B$5:$B$604,"&lt;="&amp;H$3,Urlaub!$C$5:$C$604,"&gt;="&amp;H$3)&gt;0,1,0))</f>
        <v>0</v>
      </c>
      <c r="I45" s="19" t="n">
        <f aca="false">IF($A45="",0,IF(COUNTIFS(Urlaub!$A$5:$A$604,$A45,Urlaub!$B$5:$B$604,"&lt;="&amp;I$3,Urlaub!$C$5:$C$604,"&gt;="&amp;I$3)&gt;0,1,0))</f>
        <v>0</v>
      </c>
      <c r="J45" s="19" t="n">
        <f aca="false">IF($A45="",0,IF(COUNTIFS(Urlaub!$A$5:$A$604,$A45,Urlaub!$B$5:$B$604,"&lt;="&amp;J$3,Urlaub!$C$5:$C$604,"&gt;="&amp;J$3)&gt;0,1,0))</f>
        <v>0</v>
      </c>
      <c r="K45" s="19" t="n">
        <f aca="false">IF($A45="",0,IF(COUNTIFS(Urlaub!$A$5:$A$604,$A45,Urlaub!$B$5:$B$604,"&lt;="&amp;K$3,Urlaub!$C$5:$C$604,"&gt;="&amp;K$3)&gt;0,1,0))</f>
        <v>0</v>
      </c>
      <c r="L45" s="19" t="n">
        <f aca="false">IF($A45="",0,IF(COUNTIFS(Urlaub!$A$5:$A$604,$A45,Urlaub!$B$5:$B$604,"&lt;="&amp;L$3,Urlaub!$C$5:$C$604,"&gt;="&amp;L$3)&gt;0,1,0))</f>
        <v>0</v>
      </c>
      <c r="M45" s="19" t="n">
        <f aca="false">IF($A45="",0,IF(COUNTIFS(Urlaub!$A$5:$A$604,$A45,Urlaub!$B$5:$B$604,"&lt;="&amp;M$3,Urlaub!$C$5:$C$604,"&gt;="&amp;M$3)&gt;0,1,0))</f>
        <v>0</v>
      </c>
      <c r="N45" s="19" t="n">
        <f aca="false">IF($A45="",0,IF(COUNTIFS(Urlaub!$A$5:$A$604,$A45,Urlaub!$B$5:$B$604,"&lt;="&amp;N$3,Urlaub!$C$5:$C$604,"&gt;="&amp;N$3)&gt;0,1,0))</f>
        <v>0</v>
      </c>
      <c r="O45" s="19" t="n">
        <f aca="false">IF($A45="",0,IF(COUNTIFS(Urlaub!$A$5:$A$604,$A45,Urlaub!$B$5:$B$604,"&lt;="&amp;O$3,Urlaub!$C$5:$C$604,"&gt;="&amp;O$3)&gt;0,1,0))</f>
        <v>0</v>
      </c>
      <c r="P45" s="19" t="n">
        <f aca="false">IF($A45="",0,IF(COUNTIFS(Urlaub!$A$5:$A$604,$A45,Urlaub!$B$5:$B$604,"&lt;="&amp;P$3,Urlaub!$C$5:$C$604,"&gt;="&amp;P$3)&gt;0,1,0))</f>
        <v>0</v>
      </c>
      <c r="Q45" s="19" t="n">
        <f aca="false">IF($A45="",0,IF(COUNTIFS(Urlaub!$A$5:$A$604,$A45,Urlaub!$B$5:$B$604,"&lt;="&amp;Q$3,Urlaub!$C$5:$C$604,"&gt;="&amp;Q$3)&gt;0,1,0))</f>
        <v>0</v>
      </c>
      <c r="R45" s="19" t="n">
        <f aca="false">IF($A45="",0,IF(COUNTIFS(Urlaub!$A$5:$A$604,$A45,Urlaub!$B$5:$B$604,"&lt;="&amp;R$3,Urlaub!$C$5:$C$604,"&gt;="&amp;R$3)&gt;0,1,0))</f>
        <v>0</v>
      </c>
      <c r="S45" s="19" t="n">
        <f aca="false">IF($A45="",0,IF(COUNTIFS(Urlaub!$A$5:$A$604,$A45,Urlaub!$B$5:$B$604,"&lt;="&amp;S$3,Urlaub!$C$5:$C$604,"&gt;="&amp;S$3)&gt;0,1,0))</f>
        <v>0</v>
      </c>
      <c r="T45" s="19" t="n">
        <f aca="false">IF($A45="",0,IF(COUNTIFS(Urlaub!$A$5:$A$604,$A45,Urlaub!$B$5:$B$604,"&lt;="&amp;T$3,Urlaub!$C$5:$C$604,"&gt;="&amp;T$3)&gt;0,1,0))</f>
        <v>0</v>
      </c>
      <c r="U45" s="19" t="n">
        <f aca="false">IF($A45="",0,IF(COUNTIFS(Urlaub!$A$5:$A$604,$A45,Urlaub!$B$5:$B$604,"&lt;="&amp;U$3,Urlaub!$C$5:$C$604,"&gt;="&amp;U$3)&gt;0,1,0))</f>
        <v>0</v>
      </c>
      <c r="V45" s="19" t="n">
        <f aca="false">IF($A45="",0,IF(COUNTIFS(Urlaub!$A$5:$A$604,$A45,Urlaub!$B$5:$B$604,"&lt;="&amp;V$3,Urlaub!$C$5:$C$604,"&gt;="&amp;V$3)&gt;0,1,0))</f>
        <v>0</v>
      </c>
      <c r="W45" s="19" t="n">
        <f aca="false">IF($A45="",0,IF(COUNTIFS(Urlaub!$A$5:$A$604,$A45,Urlaub!$B$5:$B$604,"&lt;="&amp;W$3,Urlaub!$C$5:$C$604,"&gt;="&amp;W$3)&gt;0,1,0))</f>
        <v>0</v>
      </c>
      <c r="X45" s="19" t="n">
        <f aca="false">IF($A45="",0,IF(COUNTIFS(Urlaub!$A$5:$A$604,$A45,Urlaub!$B$5:$B$604,"&lt;="&amp;X$3,Urlaub!$C$5:$C$604,"&gt;="&amp;X$3)&gt;0,1,0))</f>
        <v>0</v>
      </c>
      <c r="Y45" s="19" t="n">
        <f aca="false">IF($A45="",0,IF(COUNTIFS(Urlaub!$A$5:$A$604,$A45,Urlaub!$B$5:$B$604,"&lt;="&amp;Y$3,Urlaub!$C$5:$C$604,"&gt;="&amp;Y$3)&gt;0,1,0))</f>
        <v>0</v>
      </c>
      <c r="Z45" s="19" t="n">
        <f aca="false">IF($A45="",0,IF(COUNTIFS(Urlaub!$A$5:$A$604,$A45,Urlaub!$B$5:$B$604,"&lt;="&amp;Z$3,Urlaub!$C$5:$C$604,"&gt;="&amp;Z$3)&gt;0,1,0))</f>
        <v>0</v>
      </c>
      <c r="AA45" s="19" t="n">
        <f aca="false">IF($A45="",0,IF(COUNTIFS(Urlaub!$A$5:$A$604,$A45,Urlaub!$B$5:$B$604,"&lt;="&amp;AA$3,Urlaub!$C$5:$C$604,"&gt;="&amp;AA$3)&gt;0,1,0))</f>
        <v>0</v>
      </c>
      <c r="AB45" s="19" t="n">
        <f aca="false">IF($A45="",0,IF(COUNTIFS(Urlaub!$A$5:$A$604,$A45,Urlaub!$B$5:$B$604,"&lt;="&amp;AB$3,Urlaub!$C$5:$C$604,"&gt;="&amp;AB$3)&gt;0,1,0))</f>
        <v>0</v>
      </c>
      <c r="AC45" s="19" t="n">
        <f aca="false">IF($A45="",0,IF(COUNTIFS(Urlaub!$A$5:$A$604,$A45,Urlaub!$B$5:$B$604,"&lt;="&amp;AC$3,Urlaub!$C$5:$C$604,"&gt;="&amp;AC$3)&gt;0,1,0))</f>
        <v>0</v>
      </c>
      <c r="AD45" s="19" t="n">
        <f aca="false">IF($A45="",0,IF(COUNTIFS(Urlaub!$A$5:$A$604,$A45,Urlaub!$B$5:$B$604,"&lt;="&amp;AD$3,Urlaub!$C$5:$C$604,"&gt;="&amp;AD$3)&gt;0,1,0))</f>
        <v>0</v>
      </c>
      <c r="AE45" s="19" t="n">
        <f aca="false">IF($A45="",0,IF(COUNTIFS(Urlaub!$A$5:$A$604,$A45,Urlaub!$B$5:$B$604,"&lt;="&amp;AE$3,Urlaub!$C$5:$C$604,"&gt;="&amp;AE$3)&gt;0,1,0))</f>
        <v>0</v>
      </c>
      <c r="AF45" s="19" t="n">
        <f aca="false">IF($A45="",0,IF(COUNTIFS(Urlaub!$A$5:$A$604,$A45,Urlaub!$B$5:$B$604,"&lt;="&amp;AF$3,Urlaub!$C$5:$C$604,"&gt;="&amp;AF$3)&gt;0,1,0))</f>
        <v>0</v>
      </c>
      <c r="AG45" s="19" t="n">
        <f aca="false">IF($A45="",0,IF(COUNTIFS(Urlaub!$A$5:$A$604,$A45,Urlaub!$B$5:$B$604,"&lt;="&amp;AG$3,Urlaub!$C$5:$C$604,"&gt;="&amp;AG$3)&gt;0,1,0))</f>
        <v>0</v>
      </c>
      <c r="AH45" s="19" t="n">
        <f aca="false">IF($A45="",0,IF(COUNTIFS(Urlaub!$A$5:$A$604,$A45,Urlaub!$B$5:$B$604,"&lt;="&amp;AH$3,Urlaub!$C$5:$C$604,"&gt;="&amp;AH$3)&gt;0,1,0))</f>
        <v>0</v>
      </c>
      <c r="AI45" s="19" t="n">
        <f aca="false">IF($A45="",0,IF(COUNTIFS(Urlaub!$A$5:$A$604,$A45,Urlaub!$B$5:$B$604,"&lt;="&amp;AI$3,Urlaub!$C$5:$C$604,"&gt;="&amp;AI$3)&gt;0,1,0))</f>
        <v>0</v>
      </c>
      <c r="AJ45" s="19" t="n">
        <f aca="false">IF($A45="",0,IF(COUNTIFS(Urlaub!$A$5:$A$604,$A45,Urlaub!$B$5:$B$604,"&lt;="&amp;AJ$3,Urlaub!$C$5:$C$604,"&gt;="&amp;AJ$3)&gt;0,1,0))</f>
        <v>0</v>
      </c>
      <c r="AK45" s="19" t="n">
        <f aca="false">IF($A45="",0,IF(COUNTIFS(Urlaub!$A$5:$A$604,$A45,Urlaub!$B$5:$B$604,"&lt;="&amp;AK$3,Urlaub!$C$5:$C$604,"&gt;="&amp;AK$3)&gt;0,1,0))</f>
        <v>0</v>
      </c>
      <c r="AL45" s="19" t="n">
        <f aca="false">IF($A45="",0,IF(COUNTIFS(Urlaub!$A$5:$A$604,$A45,Urlaub!$B$5:$B$604,"&lt;="&amp;AL$3,Urlaub!$C$5:$C$604,"&gt;="&amp;AL$3)&gt;0,1,0))</f>
        <v>0</v>
      </c>
      <c r="AM45" s="19" t="n">
        <f aca="false">IF($A45="",0,IF(COUNTIFS(Urlaub!$A$5:$A$604,$A45,Urlaub!$B$5:$B$604,"&lt;="&amp;AM$3,Urlaub!$C$5:$C$604,"&gt;="&amp;AM$3)&gt;0,1,0))</f>
        <v>0</v>
      </c>
      <c r="AN45" s="19" t="n">
        <f aca="false">IF($A45="",0,IF(COUNTIFS(Urlaub!$A$5:$A$604,$A45,Urlaub!$B$5:$B$604,"&lt;="&amp;AN$3,Urlaub!$C$5:$C$604,"&gt;="&amp;AN$3)&gt;0,1,0))</f>
        <v>0</v>
      </c>
      <c r="AO45" s="19" t="n">
        <f aca="false">IF($A45="",0,IF(COUNTIFS(Urlaub!$A$5:$A$604,$A45,Urlaub!$B$5:$B$604,"&lt;="&amp;AO$3,Urlaub!$C$5:$C$604,"&gt;="&amp;AO$3)&gt;0,1,0))</f>
        <v>0</v>
      </c>
      <c r="AP45" s="19" t="n">
        <f aca="false">IF($A45="",0,IF(COUNTIFS(Urlaub!$A$5:$A$604,$A45,Urlaub!$B$5:$B$604,"&lt;="&amp;AP$3,Urlaub!$C$5:$C$604,"&gt;="&amp;AP$3)&gt;0,1,0))</f>
        <v>0</v>
      </c>
      <c r="AQ45" s="19" t="n">
        <f aca="false">IF($A45="",0,IF(COUNTIFS(Urlaub!$A$5:$A$604,$A45,Urlaub!$B$5:$B$604,"&lt;="&amp;AQ$3,Urlaub!$C$5:$C$604,"&gt;="&amp;AQ$3)&gt;0,1,0))</f>
        <v>0</v>
      </c>
      <c r="AR45" s="19" t="n">
        <f aca="false">IF($A45="",0,IF(COUNTIFS(Urlaub!$A$5:$A$604,$A45,Urlaub!$B$5:$B$604,"&lt;="&amp;AR$3,Urlaub!$C$5:$C$604,"&gt;="&amp;AR$3)&gt;0,1,0))</f>
        <v>0</v>
      </c>
      <c r="AS45" s="19" t="n">
        <f aca="false">IF($A45="",0,IF(COUNTIFS(Urlaub!$A$5:$A$604,$A45,Urlaub!$B$5:$B$604,"&lt;="&amp;AS$3,Urlaub!$C$5:$C$604,"&gt;="&amp;AS$3)&gt;0,1,0))</f>
        <v>0</v>
      </c>
      <c r="AT45" s="19" t="n">
        <f aca="false">IF($A45="",0,IF(COUNTIFS(Urlaub!$A$5:$A$604,$A45,Urlaub!$B$5:$B$604,"&lt;="&amp;AT$3,Urlaub!$C$5:$C$604,"&gt;="&amp;AT$3)&gt;0,1,0))</f>
        <v>0</v>
      </c>
      <c r="AU45" s="19" t="n">
        <f aca="false">IF($A45="",0,IF(COUNTIFS(Urlaub!$A$5:$A$604,$A45,Urlaub!$B$5:$B$604,"&lt;="&amp;AU$3,Urlaub!$C$5:$C$604,"&gt;="&amp;AU$3)&gt;0,1,0))</f>
        <v>0</v>
      </c>
      <c r="AV45" s="19" t="n">
        <f aca="false">IF($A45="",0,IF(COUNTIFS(Urlaub!$A$5:$A$604,$A45,Urlaub!$B$5:$B$604,"&lt;="&amp;AV$3,Urlaub!$C$5:$C$604,"&gt;="&amp;AV$3)&gt;0,1,0))</f>
        <v>0</v>
      </c>
      <c r="AW45" s="19" t="n">
        <f aca="false">IF($A45="",0,IF(COUNTIFS(Urlaub!$A$5:$A$604,$A45,Urlaub!$B$5:$B$604,"&lt;="&amp;AW$3,Urlaub!$C$5:$C$604,"&gt;="&amp;AW$3)&gt;0,1,0))</f>
        <v>0</v>
      </c>
      <c r="AX45" s="19" t="n">
        <f aca="false">IF($A45="",0,IF(COUNTIFS(Urlaub!$A$5:$A$604,$A45,Urlaub!$B$5:$B$604,"&lt;="&amp;AX$3,Urlaub!$C$5:$C$604,"&gt;="&amp;AX$3)&gt;0,1,0))</f>
        <v>0</v>
      </c>
      <c r="AY45" s="19" t="n">
        <f aca="false">IF($A45="",0,IF(COUNTIFS(Urlaub!$A$5:$A$604,$A45,Urlaub!$B$5:$B$604,"&lt;="&amp;AY$3,Urlaub!$C$5:$C$604,"&gt;="&amp;AY$3)&gt;0,1,0))</f>
        <v>0</v>
      </c>
      <c r="AZ45" s="19" t="n">
        <f aca="false">IF($A45="",0,IF(COUNTIFS(Urlaub!$A$5:$A$604,$A45,Urlaub!$B$5:$B$604,"&lt;="&amp;AZ$3,Urlaub!$C$5:$C$604,"&gt;="&amp;AZ$3)&gt;0,1,0))</f>
        <v>0</v>
      </c>
      <c r="BA45" s="19" t="n">
        <f aca="false">IF($A45="",0,IF(COUNTIFS(Urlaub!$A$5:$A$604,$A45,Urlaub!$B$5:$B$604,"&lt;="&amp;BA$3,Urlaub!$C$5:$C$604,"&gt;="&amp;BA$3)&gt;0,1,0))</f>
        <v>0</v>
      </c>
      <c r="BB45" s="19" t="n">
        <f aca="false">IF($A45="",0,IF(COUNTIFS(Urlaub!$A$5:$A$604,$A45,Urlaub!$B$5:$B$604,"&lt;="&amp;BB$3,Urlaub!$C$5:$C$604,"&gt;="&amp;BB$3)&gt;0,1,0))</f>
        <v>0</v>
      </c>
      <c r="BC45" s="19" t="n">
        <f aca="false">IF($A45="",0,IF(COUNTIFS(Urlaub!$A$5:$A$604,$A45,Urlaub!$B$5:$B$604,"&lt;="&amp;BC$3,Urlaub!$C$5:$C$604,"&gt;="&amp;BC$3)&gt;0,1,0))</f>
        <v>0</v>
      </c>
      <c r="BD45" s="19" t="n">
        <f aca="false">IF($A45="",0,IF(COUNTIFS(Urlaub!$A$5:$A$604,$A45,Urlaub!$B$5:$B$604,"&lt;="&amp;BD$3,Urlaub!$C$5:$C$604,"&gt;="&amp;BD$3)&gt;0,1,0))</f>
        <v>0</v>
      </c>
      <c r="BE45" s="19" t="n">
        <f aca="false">IF($A45="",0,IF(COUNTIFS(Urlaub!$A$5:$A$604,$A45,Urlaub!$B$5:$B$604,"&lt;="&amp;BE$3,Urlaub!$C$5:$C$604,"&gt;="&amp;BE$3)&gt;0,1,0))</f>
        <v>0</v>
      </c>
      <c r="BF45" s="19" t="n">
        <f aca="false">IF($A45="",0,IF(COUNTIFS(Urlaub!$A$5:$A$604,$A45,Urlaub!$B$5:$B$604,"&lt;="&amp;BF$3,Urlaub!$C$5:$C$604,"&gt;="&amp;BF$3)&gt;0,1,0))</f>
        <v>0</v>
      </c>
      <c r="BG45" s="19" t="n">
        <f aca="false">IF($A45="",0,IF(COUNTIFS(Urlaub!$A$5:$A$604,$A45,Urlaub!$B$5:$B$604,"&lt;="&amp;BG$3,Urlaub!$C$5:$C$604,"&gt;="&amp;BG$3)&gt;0,1,0))</f>
        <v>0</v>
      </c>
      <c r="BH45" s="19" t="n">
        <f aca="false">IF($A45="",0,IF(COUNTIFS(Urlaub!$A$5:$A$604,$A45,Urlaub!$B$5:$B$604,"&lt;="&amp;BH$3,Urlaub!$C$5:$C$604,"&gt;="&amp;BH$3)&gt;0,1,0))</f>
        <v>0</v>
      </c>
      <c r="BI45" s="19" t="n">
        <f aca="false">IF($A45="",0,IF(COUNTIFS(Urlaub!$A$5:$A$604,$A45,Urlaub!$B$5:$B$604,"&lt;="&amp;BI$3,Urlaub!$C$5:$C$604,"&gt;="&amp;BI$3)&gt;0,1,0))</f>
        <v>0</v>
      </c>
      <c r="BJ45" s="19" t="n">
        <f aca="false">IF($A45="",0,IF(COUNTIFS(Urlaub!$A$5:$A$604,$A45,Urlaub!$B$5:$B$604,"&lt;="&amp;BJ$3,Urlaub!$C$5:$C$604,"&gt;="&amp;BJ$3)&gt;0,1,0))</f>
        <v>0</v>
      </c>
      <c r="BK45" s="19" t="n">
        <f aca="false">IF($A45="",0,IF(COUNTIFS(Urlaub!$A$5:$A$604,$A45,Urlaub!$B$5:$B$604,"&lt;="&amp;BK$3,Urlaub!$C$5:$C$604,"&gt;="&amp;BK$3)&gt;0,1,0))</f>
        <v>0</v>
      </c>
      <c r="BL45" s="19" t="n">
        <f aca="false">IF($A45="",0,IF(COUNTIFS(Urlaub!$A$5:$A$604,$A45,Urlaub!$B$5:$B$604,"&lt;="&amp;BL$3,Urlaub!$C$5:$C$604,"&gt;="&amp;BL$3)&gt;0,1,0))</f>
        <v>0</v>
      </c>
      <c r="BM45" s="19" t="n">
        <f aca="false">IF($A45="",0,IF(COUNTIFS(Urlaub!$A$5:$A$604,$A45,Urlaub!$B$5:$B$604,"&lt;="&amp;BM$3,Urlaub!$C$5:$C$604,"&gt;="&amp;BM$3)&gt;0,1,0))</f>
        <v>0</v>
      </c>
      <c r="BN45" s="19" t="n">
        <f aca="false">IF($A45="",0,IF(COUNTIFS(Urlaub!$A$5:$A$604,$A45,Urlaub!$B$5:$B$604,"&lt;="&amp;BN$3,Urlaub!$C$5:$C$604,"&gt;="&amp;BN$3)&gt;0,1,0))</f>
        <v>0</v>
      </c>
      <c r="BO45" s="19" t="n">
        <f aca="false">IF($A45="",0,IF(COUNTIFS(Urlaub!$A$5:$A$604,$A45,Urlaub!$B$5:$B$604,"&lt;="&amp;BO$3,Urlaub!$C$5:$C$604,"&gt;="&amp;BO$3)&gt;0,1,0))</f>
        <v>0</v>
      </c>
      <c r="BP45" s="19" t="n">
        <f aca="false">IF($A45="",0,IF(COUNTIFS(Urlaub!$A$5:$A$604,$A45,Urlaub!$B$5:$B$604,"&lt;="&amp;BP$3,Urlaub!$C$5:$C$604,"&gt;="&amp;BP$3)&gt;0,1,0))</f>
        <v>0</v>
      </c>
      <c r="BQ45" s="19" t="n">
        <f aca="false">IF($A45="",0,IF(COUNTIFS(Urlaub!$A$5:$A$604,$A45,Urlaub!$B$5:$B$604,"&lt;="&amp;BQ$3,Urlaub!$C$5:$C$604,"&gt;="&amp;BQ$3)&gt;0,1,0))</f>
        <v>0</v>
      </c>
      <c r="BR45" s="19" t="n">
        <f aca="false">IF($A45="",0,IF(COUNTIFS(Urlaub!$A$5:$A$604,$A45,Urlaub!$B$5:$B$604,"&lt;="&amp;BR$3,Urlaub!$C$5:$C$604,"&gt;="&amp;BR$3)&gt;0,1,0))</f>
        <v>0</v>
      </c>
      <c r="BS45" s="19" t="n">
        <f aca="false">IF($A45="",0,IF(COUNTIFS(Urlaub!$A$5:$A$604,$A45,Urlaub!$B$5:$B$604,"&lt;="&amp;BS$3,Urlaub!$C$5:$C$604,"&gt;="&amp;BS$3)&gt;0,1,0))</f>
        <v>0</v>
      </c>
      <c r="BT45" s="19" t="n">
        <f aca="false">IF($A45="",0,IF(COUNTIFS(Urlaub!$A$5:$A$604,$A45,Urlaub!$B$5:$B$604,"&lt;="&amp;BT$3,Urlaub!$C$5:$C$604,"&gt;="&amp;BT$3)&gt;0,1,0))</f>
        <v>0</v>
      </c>
      <c r="BU45" s="19" t="n">
        <f aca="false">IF($A45="",0,IF(COUNTIFS(Urlaub!$A$5:$A$604,$A45,Urlaub!$B$5:$B$604,"&lt;="&amp;BU$3,Urlaub!$C$5:$C$604,"&gt;="&amp;BU$3)&gt;0,1,0))</f>
        <v>0</v>
      </c>
      <c r="BV45" s="19" t="n">
        <f aca="false">IF($A45="",0,IF(COUNTIFS(Urlaub!$A$5:$A$604,$A45,Urlaub!$B$5:$B$604,"&lt;="&amp;BV$3,Urlaub!$C$5:$C$604,"&gt;="&amp;BV$3)&gt;0,1,0))</f>
        <v>0</v>
      </c>
      <c r="BW45" s="19" t="n">
        <f aca="false">IF($A45="",0,IF(COUNTIFS(Urlaub!$A$5:$A$604,$A45,Urlaub!$B$5:$B$604,"&lt;="&amp;BW$3,Urlaub!$C$5:$C$604,"&gt;="&amp;BW$3)&gt;0,1,0))</f>
        <v>0</v>
      </c>
      <c r="BX45" s="19" t="n">
        <f aca="false">IF($A45="",0,IF(COUNTIFS(Urlaub!$A$5:$A$604,$A45,Urlaub!$B$5:$B$604,"&lt;="&amp;BX$3,Urlaub!$C$5:$C$604,"&gt;="&amp;BX$3)&gt;0,1,0))</f>
        <v>0</v>
      </c>
      <c r="BY45" s="19" t="n">
        <f aca="false">IF($A45="",0,IF(COUNTIFS(Urlaub!$A$5:$A$604,$A45,Urlaub!$B$5:$B$604,"&lt;="&amp;BY$3,Urlaub!$C$5:$C$604,"&gt;="&amp;BY$3)&gt;0,1,0))</f>
        <v>0</v>
      </c>
      <c r="BZ45" s="19" t="n">
        <f aca="false">IF($A45="",0,IF(COUNTIFS(Urlaub!$A$5:$A$604,$A45,Urlaub!$B$5:$B$604,"&lt;="&amp;BZ$3,Urlaub!$C$5:$C$604,"&gt;="&amp;BZ$3)&gt;0,1,0))</f>
        <v>0</v>
      </c>
      <c r="CA45" s="19" t="n">
        <f aca="false">IF($A45="",0,IF(COUNTIFS(Urlaub!$A$5:$A$604,$A45,Urlaub!$B$5:$B$604,"&lt;="&amp;CA$3,Urlaub!$C$5:$C$604,"&gt;="&amp;CA$3)&gt;0,1,0))</f>
        <v>0</v>
      </c>
      <c r="CB45" s="19" t="n">
        <f aca="false">IF($A45="",0,IF(COUNTIFS(Urlaub!$A$5:$A$604,$A45,Urlaub!$B$5:$B$604,"&lt;="&amp;CB$3,Urlaub!$C$5:$C$604,"&gt;="&amp;CB$3)&gt;0,1,0))</f>
        <v>0</v>
      </c>
      <c r="CC45" s="19" t="n">
        <f aca="false">IF($A45="",0,IF(COUNTIFS(Urlaub!$A$5:$A$604,$A45,Urlaub!$B$5:$B$604,"&lt;="&amp;CC$3,Urlaub!$C$5:$C$604,"&gt;="&amp;CC$3)&gt;0,1,0))</f>
        <v>0</v>
      </c>
      <c r="CD45" s="19" t="n">
        <f aca="false">IF($A45="",0,IF(COUNTIFS(Urlaub!$A$5:$A$604,$A45,Urlaub!$B$5:$B$604,"&lt;="&amp;CD$3,Urlaub!$C$5:$C$604,"&gt;="&amp;CD$3)&gt;0,1,0))</f>
        <v>0</v>
      </c>
      <c r="CE45" s="19" t="n">
        <f aca="false">IF($A45="",0,IF(COUNTIFS(Urlaub!$A$5:$A$604,$A45,Urlaub!$B$5:$B$604,"&lt;="&amp;CE$3,Urlaub!$C$5:$C$604,"&gt;="&amp;CE$3)&gt;0,1,0))</f>
        <v>0</v>
      </c>
      <c r="CF45" s="19" t="n">
        <f aca="false">IF($A45="",0,IF(COUNTIFS(Urlaub!$A$5:$A$604,$A45,Urlaub!$B$5:$B$604,"&lt;="&amp;CF$3,Urlaub!$C$5:$C$604,"&gt;="&amp;CF$3)&gt;0,1,0))</f>
        <v>0</v>
      </c>
      <c r="CG45" s="19" t="n">
        <f aca="false">IF($A45="",0,IF(COUNTIFS(Urlaub!$A$5:$A$604,$A45,Urlaub!$B$5:$B$604,"&lt;="&amp;CG$3,Urlaub!$C$5:$C$604,"&gt;="&amp;CG$3)&gt;0,1,0))</f>
        <v>0</v>
      </c>
      <c r="CH45" s="19" t="n">
        <f aca="false">IF($A45="",0,IF(COUNTIFS(Urlaub!$A$5:$A$604,$A45,Urlaub!$B$5:$B$604,"&lt;="&amp;CH$3,Urlaub!$C$5:$C$604,"&gt;="&amp;CH$3)&gt;0,1,0))</f>
        <v>0</v>
      </c>
      <c r="CI45" s="19" t="n">
        <f aca="false">IF($A45="",0,IF(COUNTIFS(Urlaub!$A$5:$A$604,$A45,Urlaub!$B$5:$B$604,"&lt;="&amp;CI$3,Urlaub!$C$5:$C$604,"&gt;="&amp;CI$3)&gt;0,1,0))</f>
        <v>0</v>
      </c>
      <c r="CJ45" s="19" t="n">
        <f aca="false">IF($A45="",0,IF(COUNTIFS(Urlaub!$A$5:$A$604,$A45,Urlaub!$B$5:$B$604,"&lt;="&amp;CJ$3,Urlaub!$C$5:$C$604,"&gt;="&amp;CJ$3)&gt;0,1,0))</f>
        <v>0</v>
      </c>
      <c r="CK45" s="19" t="n">
        <f aca="false">IF($A45="",0,IF(COUNTIFS(Urlaub!$A$5:$A$604,$A45,Urlaub!$B$5:$B$604,"&lt;="&amp;CK$3,Urlaub!$C$5:$C$604,"&gt;="&amp;CK$3)&gt;0,1,0))</f>
        <v>0</v>
      </c>
      <c r="CL45" s="19" t="n">
        <f aca="false">IF($A45="",0,IF(COUNTIFS(Urlaub!$A$5:$A$604,$A45,Urlaub!$B$5:$B$604,"&lt;="&amp;CL$3,Urlaub!$C$5:$C$604,"&gt;="&amp;CL$3)&gt;0,1,0))</f>
        <v>0</v>
      </c>
      <c r="CM45" s="19" t="n">
        <f aca="false">IF($A45="",0,IF(COUNTIFS(Urlaub!$A$5:$A$604,$A45,Urlaub!$B$5:$B$604,"&lt;="&amp;CM$3,Urlaub!$C$5:$C$604,"&gt;="&amp;CM$3)&gt;0,1,0))</f>
        <v>0</v>
      </c>
      <c r="CN45" s="19" t="n">
        <f aca="false">IF($A45="",0,IF(COUNTIFS(Urlaub!$A$5:$A$604,$A45,Urlaub!$B$5:$B$604,"&lt;="&amp;CN$3,Urlaub!$C$5:$C$604,"&gt;="&amp;CN$3)&gt;0,1,0))</f>
        <v>0</v>
      </c>
      <c r="CO45" s="19" t="n">
        <f aca="false">IF($A45="",0,IF(COUNTIFS(Urlaub!$A$5:$A$604,$A45,Urlaub!$B$5:$B$604,"&lt;="&amp;CO$3,Urlaub!$C$5:$C$604,"&gt;="&amp;CO$3)&gt;0,1,0))</f>
        <v>0</v>
      </c>
      <c r="CP45" s="19" t="n">
        <f aca="false">IF($A45="",0,IF(COUNTIFS(Urlaub!$A$5:$A$604,$A45,Urlaub!$B$5:$B$604,"&lt;="&amp;CP$3,Urlaub!$C$5:$C$604,"&gt;="&amp;CP$3)&gt;0,1,0))</f>
        <v>0</v>
      </c>
      <c r="CQ45" s="19" t="n">
        <f aca="false">IF($A45="",0,IF(COUNTIFS(Urlaub!$A$5:$A$604,$A45,Urlaub!$B$5:$B$604,"&lt;="&amp;CQ$3,Urlaub!$C$5:$C$604,"&gt;="&amp;CQ$3)&gt;0,1,0))</f>
        <v>0</v>
      </c>
      <c r="CR45" s="19" t="n">
        <f aca="false">IF($A45="",0,IF(COUNTIFS(Urlaub!$A$5:$A$604,$A45,Urlaub!$B$5:$B$604,"&lt;="&amp;CR$3,Urlaub!$C$5:$C$604,"&gt;="&amp;CR$3)&gt;0,1,0))</f>
        <v>0</v>
      </c>
      <c r="CS45" s="19" t="n">
        <f aca="false">IF($A45="",0,IF(COUNTIFS(Urlaub!$A$5:$A$604,$A45,Urlaub!$B$5:$B$604,"&lt;="&amp;CS$3,Urlaub!$C$5:$C$604,"&gt;="&amp;CS$3)&gt;0,1,0))</f>
        <v>0</v>
      </c>
      <c r="CT45" s="19" t="n">
        <f aca="false">IF($A45="",0,IF(COUNTIFS(Urlaub!$A$5:$A$604,$A45,Urlaub!$B$5:$B$604,"&lt;="&amp;CT$3,Urlaub!$C$5:$C$604,"&gt;="&amp;CT$3)&gt;0,1,0))</f>
        <v>0</v>
      </c>
      <c r="CU45" s="19" t="n">
        <f aca="false">IF($A45="",0,IF(COUNTIFS(Urlaub!$A$5:$A$604,$A45,Urlaub!$B$5:$B$604,"&lt;="&amp;CU$3,Urlaub!$C$5:$C$604,"&gt;="&amp;CU$3)&gt;0,1,0))</f>
        <v>0</v>
      </c>
      <c r="CV45" s="19" t="n">
        <f aca="false">IF($A45="",0,IF(COUNTIFS(Urlaub!$A$5:$A$604,$A45,Urlaub!$B$5:$B$604,"&lt;="&amp;CV$3,Urlaub!$C$5:$C$604,"&gt;="&amp;CV$3)&gt;0,1,0))</f>
        <v>0</v>
      </c>
      <c r="CW45" s="19" t="n">
        <f aca="false">IF($A45="",0,IF(COUNTIFS(Urlaub!$A$5:$A$604,$A45,Urlaub!$B$5:$B$604,"&lt;="&amp;CW$3,Urlaub!$C$5:$C$604,"&gt;="&amp;CW$3)&gt;0,1,0))</f>
        <v>0</v>
      </c>
      <c r="CX45" s="19" t="n">
        <f aca="false">IF($A45="",0,IF(COUNTIFS(Urlaub!$A$5:$A$604,$A45,Urlaub!$B$5:$B$604,"&lt;="&amp;CX$3,Urlaub!$C$5:$C$604,"&gt;="&amp;CX$3)&gt;0,1,0))</f>
        <v>0</v>
      </c>
      <c r="CY45" s="19" t="n">
        <f aca="false">IF($A45="",0,IF(COUNTIFS(Urlaub!$A$5:$A$604,$A45,Urlaub!$B$5:$B$604,"&lt;="&amp;CY$3,Urlaub!$C$5:$C$604,"&gt;="&amp;CY$3)&gt;0,1,0))</f>
        <v>0</v>
      </c>
      <c r="CZ45" s="19" t="n">
        <f aca="false">IF($A45="",0,IF(COUNTIFS(Urlaub!$A$5:$A$604,$A45,Urlaub!$B$5:$B$604,"&lt;="&amp;CZ$3,Urlaub!$C$5:$C$604,"&gt;="&amp;CZ$3)&gt;0,1,0))</f>
        <v>0</v>
      </c>
      <c r="DA45" s="19" t="n">
        <f aca="false">IF($A45="",0,IF(COUNTIFS(Urlaub!$A$5:$A$604,$A45,Urlaub!$B$5:$B$604,"&lt;="&amp;DA$3,Urlaub!$C$5:$C$604,"&gt;="&amp;DA$3)&gt;0,1,0))</f>
        <v>0</v>
      </c>
      <c r="DB45" s="19" t="n">
        <f aca="false">IF($A45="",0,IF(COUNTIFS(Urlaub!$A$5:$A$604,$A45,Urlaub!$B$5:$B$604,"&lt;="&amp;DB$3,Urlaub!$C$5:$C$604,"&gt;="&amp;DB$3)&gt;0,1,0))</f>
        <v>0</v>
      </c>
      <c r="DC45" s="19" t="n">
        <f aca="false">IF($A45="",0,IF(COUNTIFS(Urlaub!$A$5:$A$604,$A45,Urlaub!$B$5:$B$604,"&lt;="&amp;DC$3,Urlaub!$C$5:$C$604,"&gt;="&amp;DC$3)&gt;0,1,0))</f>
        <v>0</v>
      </c>
      <c r="DD45" s="19" t="n">
        <f aca="false">IF($A45="",0,IF(COUNTIFS(Urlaub!$A$5:$A$604,$A45,Urlaub!$B$5:$B$604,"&lt;="&amp;DD$3,Urlaub!$C$5:$C$604,"&gt;="&amp;DD$3)&gt;0,1,0))</f>
        <v>0</v>
      </c>
      <c r="DE45" s="19" t="n">
        <f aca="false">IF($A45="",0,IF(COUNTIFS(Urlaub!$A$5:$A$604,$A45,Urlaub!$B$5:$B$604,"&lt;="&amp;DE$3,Urlaub!$C$5:$C$604,"&gt;="&amp;DE$3)&gt;0,1,0))</f>
        <v>0</v>
      </c>
      <c r="DF45" s="19" t="n">
        <f aca="false">IF($A45="",0,IF(COUNTIFS(Urlaub!$A$5:$A$604,$A45,Urlaub!$B$5:$B$604,"&lt;="&amp;DF$3,Urlaub!$C$5:$C$604,"&gt;="&amp;DF$3)&gt;0,1,0))</f>
        <v>0</v>
      </c>
      <c r="DG45" s="19" t="n">
        <f aca="false">IF($A45="",0,IF(COUNTIFS(Urlaub!$A$5:$A$604,$A45,Urlaub!$B$5:$B$604,"&lt;="&amp;DG$3,Urlaub!$C$5:$C$604,"&gt;="&amp;DG$3)&gt;0,1,0))</f>
        <v>0</v>
      </c>
      <c r="DH45" s="19" t="n">
        <f aca="false">IF($A45="",0,IF(COUNTIFS(Urlaub!$A$5:$A$604,$A45,Urlaub!$B$5:$B$604,"&lt;="&amp;DH$3,Urlaub!$C$5:$C$604,"&gt;="&amp;DH$3)&gt;0,1,0))</f>
        <v>0</v>
      </c>
      <c r="DI45" s="19" t="n">
        <f aca="false">IF($A45="",0,IF(COUNTIFS(Urlaub!$A$5:$A$604,$A45,Urlaub!$B$5:$B$604,"&lt;="&amp;DI$3,Urlaub!$C$5:$C$604,"&gt;="&amp;DI$3)&gt;0,1,0))</f>
        <v>0</v>
      </c>
      <c r="DJ45" s="19" t="n">
        <f aca="false">IF($A45="",0,IF(COUNTIFS(Urlaub!$A$5:$A$604,$A45,Urlaub!$B$5:$B$604,"&lt;="&amp;DJ$3,Urlaub!$C$5:$C$604,"&gt;="&amp;DJ$3)&gt;0,1,0))</f>
        <v>0</v>
      </c>
      <c r="DK45" s="19" t="n">
        <f aca="false">IF($A45="",0,IF(COUNTIFS(Urlaub!$A$5:$A$604,$A45,Urlaub!$B$5:$B$604,"&lt;="&amp;DK$3,Urlaub!$C$5:$C$604,"&gt;="&amp;DK$3)&gt;0,1,0))</f>
        <v>0</v>
      </c>
      <c r="DL45" s="19" t="n">
        <f aca="false">IF($A45="",0,IF(COUNTIFS(Urlaub!$A$5:$A$604,$A45,Urlaub!$B$5:$B$604,"&lt;="&amp;DL$3,Urlaub!$C$5:$C$604,"&gt;="&amp;DL$3)&gt;0,1,0))</f>
        <v>0</v>
      </c>
      <c r="DM45" s="19" t="n">
        <f aca="false">IF($A45="",0,IF(COUNTIFS(Urlaub!$A$5:$A$604,$A45,Urlaub!$B$5:$B$604,"&lt;="&amp;DM$3,Urlaub!$C$5:$C$604,"&gt;="&amp;DM$3)&gt;0,1,0))</f>
        <v>0</v>
      </c>
      <c r="DN45" s="19" t="n">
        <f aca="false">IF($A45="",0,IF(COUNTIFS(Urlaub!$A$5:$A$604,$A45,Urlaub!$B$5:$B$604,"&lt;="&amp;DN$3,Urlaub!$C$5:$C$604,"&gt;="&amp;DN$3)&gt;0,1,0))</f>
        <v>0</v>
      </c>
      <c r="DO45" s="19" t="n">
        <f aca="false">IF($A45="",0,IF(COUNTIFS(Urlaub!$A$5:$A$604,$A45,Urlaub!$B$5:$B$604,"&lt;="&amp;DO$3,Urlaub!$C$5:$C$604,"&gt;="&amp;DO$3)&gt;0,1,0))</f>
        <v>0</v>
      </c>
      <c r="DP45" s="19" t="n">
        <f aca="false">IF($A45="",0,IF(COUNTIFS(Urlaub!$A$5:$A$604,$A45,Urlaub!$B$5:$B$604,"&lt;="&amp;DP$3,Urlaub!$C$5:$C$604,"&gt;="&amp;DP$3)&gt;0,1,0))</f>
        <v>0</v>
      </c>
      <c r="DQ45" s="19" t="n">
        <f aca="false">IF($A45="",0,IF(COUNTIFS(Urlaub!$A$5:$A$604,$A45,Urlaub!$B$5:$B$604,"&lt;="&amp;DQ$3,Urlaub!$C$5:$C$604,"&gt;="&amp;DQ$3)&gt;0,1,0))</f>
        <v>0</v>
      </c>
      <c r="DR45" s="19" t="n">
        <f aca="false">IF($A45="",0,IF(COUNTIFS(Urlaub!$A$5:$A$604,$A45,Urlaub!$B$5:$B$604,"&lt;="&amp;DR$3,Urlaub!$C$5:$C$604,"&gt;="&amp;DR$3)&gt;0,1,0))</f>
        <v>0</v>
      </c>
      <c r="DS45" s="19" t="n">
        <f aca="false">IF($A45="",0,IF(COUNTIFS(Urlaub!$A$5:$A$604,$A45,Urlaub!$B$5:$B$604,"&lt;="&amp;DS$3,Urlaub!$C$5:$C$604,"&gt;="&amp;DS$3)&gt;0,1,0))</f>
        <v>0</v>
      </c>
      <c r="DT45" s="19" t="n">
        <f aca="false">IF($A45="",0,IF(COUNTIFS(Urlaub!$A$5:$A$604,$A45,Urlaub!$B$5:$B$604,"&lt;="&amp;DT$3,Urlaub!$C$5:$C$604,"&gt;="&amp;DT$3)&gt;0,1,0))</f>
        <v>0</v>
      </c>
      <c r="DU45" s="19" t="n">
        <f aca="false">IF($A45="",0,IF(COUNTIFS(Urlaub!$A$5:$A$604,$A45,Urlaub!$B$5:$B$604,"&lt;="&amp;DU$3,Urlaub!$C$5:$C$604,"&gt;="&amp;DU$3)&gt;0,1,0))</f>
        <v>0</v>
      </c>
      <c r="DV45" s="19" t="n">
        <f aca="false">IF($A45="",0,IF(COUNTIFS(Urlaub!$A$5:$A$604,$A45,Urlaub!$B$5:$B$604,"&lt;="&amp;DV$3,Urlaub!$C$5:$C$604,"&gt;="&amp;DV$3)&gt;0,1,0))</f>
        <v>0</v>
      </c>
      <c r="DW45" s="19" t="n">
        <f aca="false">IF($A45="",0,IF(COUNTIFS(Urlaub!$A$5:$A$604,$A45,Urlaub!$B$5:$B$604,"&lt;="&amp;DW$3,Urlaub!$C$5:$C$604,"&gt;="&amp;DW$3)&gt;0,1,0))</f>
        <v>0</v>
      </c>
      <c r="DX45" s="19" t="n">
        <f aca="false">IF($A45="",0,IF(COUNTIFS(Urlaub!$A$5:$A$604,$A45,Urlaub!$B$5:$B$604,"&lt;="&amp;DX$3,Urlaub!$C$5:$C$604,"&gt;="&amp;DX$3)&gt;0,1,0))</f>
        <v>0</v>
      </c>
      <c r="DY45" s="19" t="n">
        <f aca="false">IF($A45="",0,IF(COUNTIFS(Urlaub!$A$5:$A$604,$A45,Urlaub!$B$5:$B$604,"&lt;="&amp;DY$3,Urlaub!$C$5:$C$604,"&gt;="&amp;DY$3)&gt;0,1,0))</f>
        <v>0</v>
      </c>
      <c r="DZ45" s="19" t="n">
        <f aca="false">IF($A45="",0,IF(COUNTIFS(Urlaub!$A$5:$A$604,$A45,Urlaub!$B$5:$B$604,"&lt;="&amp;DZ$3,Urlaub!$C$5:$C$604,"&gt;="&amp;DZ$3)&gt;0,1,0))</f>
        <v>0</v>
      </c>
      <c r="EA45" s="19" t="n">
        <f aca="false">IF($A45="",0,IF(COUNTIFS(Urlaub!$A$5:$A$604,$A45,Urlaub!$B$5:$B$604,"&lt;="&amp;EA$3,Urlaub!$C$5:$C$604,"&gt;="&amp;EA$3)&gt;0,1,0))</f>
        <v>0</v>
      </c>
      <c r="EB45" s="19" t="n">
        <f aca="false">IF($A45="",0,IF(COUNTIFS(Urlaub!$A$5:$A$604,$A45,Urlaub!$B$5:$B$604,"&lt;="&amp;EB$3,Urlaub!$C$5:$C$604,"&gt;="&amp;EB$3)&gt;0,1,0))</f>
        <v>0</v>
      </c>
      <c r="EC45" s="19" t="n">
        <f aca="false">IF($A45="",0,IF(COUNTIFS(Urlaub!$A$5:$A$604,$A45,Urlaub!$B$5:$B$604,"&lt;="&amp;EC$3,Urlaub!$C$5:$C$604,"&gt;="&amp;EC$3)&gt;0,1,0))</f>
        <v>0</v>
      </c>
      <c r="ED45" s="19" t="n">
        <f aca="false">IF($A45="",0,IF(COUNTIFS(Urlaub!$A$5:$A$604,$A45,Urlaub!$B$5:$B$604,"&lt;="&amp;ED$3,Urlaub!$C$5:$C$604,"&gt;="&amp;ED$3)&gt;0,1,0))</f>
        <v>0</v>
      </c>
      <c r="EE45" s="19" t="n">
        <f aca="false">IF($A45="",0,IF(COUNTIFS(Urlaub!$A$5:$A$604,$A45,Urlaub!$B$5:$B$604,"&lt;="&amp;EE$3,Urlaub!$C$5:$C$604,"&gt;="&amp;EE$3)&gt;0,1,0))</f>
        <v>0</v>
      </c>
      <c r="EF45" s="19" t="n">
        <f aca="false">IF($A45="",0,IF(COUNTIFS(Urlaub!$A$5:$A$604,$A45,Urlaub!$B$5:$B$604,"&lt;="&amp;EF$3,Urlaub!$C$5:$C$604,"&gt;="&amp;EF$3)&gt;0,1,0))</f>
        <v>0</v>
      </c>
      <c r="EG45" s="19" t="n">
        <f aca="false">IF($A45="",0,IF(COUNTIFS(Urlaub!$A$5:$A$604,$A45,Urlaub!$B$5:$B$604,"&lt;="&amp;EG$3,Urlaub!$C$5:$C$604,"&gt;="&amp;EG$3)&gt;0,1,0))</f>
        <v>0</v>
      </c>
      <c r="EH45" s="19" t="n">
        <f aca="false">IF($A45="",0,IF(COUNTIFS(Urlaub!$A$5:$A$604,$A45,Urlaub!$B$5:$B$604,"&lt;="&amp;EH$3,Urlaub!$C$5:$C$604,"&gt;="&amp;EH$3)&gt;0,1,0))</f>
        <v>0</v>
      </c>
      <c r="EI45" s="19" t="n">
        <f aca="false">IF($A45="",0,IF(COUNTIFS(Urlaub!$A$5:$A$604,$A45,Urlaub!$B$5:$B$604,"&lt;="&amp;EI$3,Urlaub!$C$5:$C$604,"&gt;="&amp;EI$3)&gt;0,1,0))</f>
        <v>0</v>
      </c>
      <c r="EJ45" s="19" t="n">
        <f aca="false">IF($A45="",0,IF(COUNTIFS(Urlaub!$A$5:$A$604,$A45,Urlaub!$B$5:$B$604,"&lt;="&amp;EJ$3,Urlaub!$C$5:$C$604,"&gt;="&amp;EJ$3)&gt;0,1,0))</f>
        <v>0</v>
      </c>
      <c r="EK45" s="19" t="n">
        <f aca="false">IF($A45="",0,IF(COUNTIFS(Urlaub!$A$5:$A$604,$A45,Urlaub!$B$5:$B$604,"&lt;="&amp;EK$3,Urlaub!$C$5:$C$604,"&gt;="&amp;EK$3)&gt;0,1,0))</f>
        <v>0</v>
      </c>
      <c r="EL45" s="19" t="n">
        <f aca="false">IF($A45="",0,IF(COUNTIFS(Urlaub!$A$5:$A$604,$A45,Urlaub!$B$5:$B$604,"&lt;="&amp;EL$3,Urlaub!$C$5:$C$604,"&gt;="&amp;EL$3)&gt;0,1,0))</f>
        <v>0</v>
      </c>
      <c r="EM45" s="19" t="n">
        <f aca="false">IF($A45="",0,IF(COUNTIFS(Urlaub!$A$5:$A$604,$A45,Urlaub!$B$5:$B$604,"&lt;="&amp;EM$3,Urlaub!$C$5:$C$604,"&gt;="&amp;EM$3)&gt;0,1,0))</f>
        <v>0</v>
      </c>
      <c r="EN45" s="19" t="n">
        <f aca="false">IF($A45="",0,IF(COUNTIFS(Urlaub!$A$5:$A$604,$A45,Urlaub!$B$5:$B$604,"&lt;="&amp;EN$3,Urlaub!$C$5:$C$604,"&gt;="&amp;EN$3)&gt;0,1,0))</f>
        <v>0</v>
      </c>
      <c r="EO45" s="19" t="n">
        <f aca="false">IF($A45="",0,IF(COUNTIFS(Urlaub!$A$5:$A$604,$A45,Urlaub!$B$5:$B$604,"&lt;="&amp;EO$3,Urlaub!$C$5:$C$604,"&gt;="&amp;EO$3)&gt;0,1,0))</f>
        <v>0</v>
      </c>
      <c r="EP45" s="19" t="n">
        <f aca="false">IF($A45="",0,IF(COUNTIFS(Urlaub!$A$5:$A$604,$A45,Urlaub!$B$5:$B$604,"&lt;="&amp;EP$3,Urlaub!$C$5:$C$604,"&gt;="&amp;EP$3)&gt;0,1,0))</f>
        <v>0</v>
      </c>
      <c r="EQ45" s="19" t="n">
        <f aca="false">IF($A45="",0,IF(COUNTIFS(Urlaub!$A$5:$A$604,$A45,Urlaub!$B$5:$B$604,"&lt;="&amp;EQ$3,Urlaub!$C$5:$C$604,"&gt;="&amp;EQ$3)&gt;0,1,0))</f>
        <v>0</v>
      </c>
      <c r="ER45" s="19" t="n">
        <f aca="false">IF($A45="",0,IF(COUNTIFS(Urlaub!$A$5:$A$604,$A45,Urlaub!$B$5:$B$604,"&lt;="&amp;ER$3,Urlaub!$C$5:$C$604,"&gt;="&amp;ER$3)&gt;0,1,0))</f>
        <v>0</v>
      </c>
      <c r="ES45" s="19" t="n">
        <f aca="false">IF($A45="",0,IF(COUNTIFS(Urlaub!$A$5:$A$604,$A45,Urlaub!$B$5:$B$604,"&lt;="&amp;ES$3,Urlaub!$C$5:$C$604,"&gt;="&amp;ES$3)&gt;0,1,0))</f>
        <v>0</v>
      </c>
      <c r="ET45" s="19" t="n">
        <f aca="false">IF($A45="",0,IF(COUNTIFS(Urlaub!$A$5:$A$604,$A45,Urlaub!$B$5:$B$604,"&lt;="&amp;ET$3,Urlaub!$C$5:$C$604,"&gt;="&amp;ET$3)&gt;0,1,0))</f>
        <v>0</v>
      </c>
      <c r="EU45" s="19" t="n">
        <f aca="false">IF($A45="",0,IF(COUNTIFS(Urlaub!$A$5:$A$604,$A45,Urlaub!$B$5:$B$604,"&lt;="&amp;EU$3,Urlaub!$C$5:$C$604,"&gt;="&amp;EU$3)&gt;0,1,0))</f>
        <v>0</v>
      </c>
      <c r="EV45" s="19" t="n">
        <f aca="false">IF($A45="",0,IF(COUNTIFS(Urlaub!$A$5:$A$604,$A45,Urlaub!$B$5:$B$604,"&lt;="&amp;EV$3,Urlaub!$C$5:$C$604,"&gt;="&amp;EV$3)&gt;0,1,0))</f>
        <v>0</v>
      </c>
      <c r="EW45" s="19" t="n">
        <f aca="false">IF($A45="",0,IF(COUNTIFS(Urlaub!$A$5:$A$604,$A45,Urlaub!$B$5:$B$604,"&lt;="&amp;EW$3,Urlaub!$C$5:$C$604,"&gt;="&amp;EW$3)&gt;0,1,0))</f>
        <v>0</v>
      </c>
      <c r="EX45" s="19" t="n">
        <f aca="false">IF($A45="",0,IF(COUNTIFS(Urlaub!$A$5:$A$604,$A45,Urlaub!$B$5:$B$604,"&lt;="&amp;EX$3,Urlaub!$C$5:$C$604,"&gt;="&amp;EX$3)&gt;0,1,0))</f>
        <v>0</v>
      </c>
      <c r="EY45" s="19" t="n">
        <f aca="false">IF($A45="",0,IF(COUNTIFS(Urlaub!$A$5:$A$604,$A45,Urlaub!$B$5:$B$604,"&lt;="&amp;EY$3,Urlaub!$C$5:$C$604,"&gt;="&amp;EY$3)&gt;0,1,0))</f>
        <v>0</v>
      </c>
      <c r="EZ45" s="19" t="n">
        <f aca="false">IF($A45="",0,IF(COUNTIFS(Urlaub!$A$5:$A$604,$A45,Urlaub!$B$5:$B$604,"&lt;="&amp;EZ$3,Urlaub!$C$5:$C$604,"&gt;="&amp;EZ$3)&gt;0,1,0))</f>
        <v>0</v>
      </c>
      <c r="FA45" s="19" t="n">
        <f aca="false">IF($A45="",0,IF(COUNTIFS(Urlaub!$A$5:$A$604,$A45,Urlaub!$B$5:$B$604,"&lt;="&amp;FA$3,Urlaub!$C$5:$C$604,"&gt;="&amp;FA$3)&gt;0,1,0))</f>
        <v>0</v>
      </c>
      <c r="FB45" s="19" t="n">
        <f aca="false">IF($A45="",0,IF(COUNTIFS(Urlaub!$A$5:$A$604,$A45,Urlaub!$B$5:$B$604,"&lt;="&amp;FB$3,Urlaub!$C$5:$C$604,"&gt;="&amp;FB$3)&gt;0,1,0))</f>
        <v>0</v>
      </c>
      <c r="FC45" s="19" t="n">
        <f aca="false">IF($A45="",0,IF(COUNTIFS(Urlaub!$A$5:$A$604,$A45,Urlaub!$B$5:$B$604,"&lt;="&amp;FC$3,Urlaub!$C$5:$C$604,"&gt;="&amp;FC$3)&gt;0,1,0))</f>
        <v>0</v>
      </c>
      <c r="FD45" s="19" t="n">
        <f aca="false">IF($A45="",0,IF(COUNTIFS(Urlaub!$A$5:$A$604,$A45,Urlaub!$B$5:$B$604,"&lt;="&amp;FD$3,Urlaub!$C$5:$C$604,"&gt;="&amp;FD$3)&gt;0,1,0))</f>
        <v>0</v>
      </c>
      <c r="FE45" s="19" t="n">
        <f aca="false">IF($A45="",0,IF(COUNTIFS(Urlaub!$A$5:$A$604,$A45,Urlaub!$B$5:$B$604,"&lt;="&amp;FE$3,Urlaub!$C$5:$C$604,"&gt;="&amp;FE$3)&gt;0,1,0))</f>
        <v>0</v>
      </c>
      <c r="FF45" s="19" t="n">
        <f aca="false">IF($A45="",0,IF(COUNTIFS(Urlaub!$A$5:$A$604,$A45,Urlaub!$B$5:$B$604,"&lt;="&amp;FF$3,Urlaub!$C$5:$C$604,"&gt;="&amp;FF$3)&gt;0,1,0))</f>
        <v>0</v>
      </c>
      <c r="FG45" s="19" t="n">
        <f aca="false">IF($A45="",0,IF(COUNTIFS(Urlaub!$A$5:$A$604,$A45,Urlaub!$B$5:$B$604,"&lt;="&amp;FG$3,Urlaub!$C$5:$C$604,"&gt;="&amp;FG$3)&gt;0,1,0))</f>
        <v>0</v>
      </c>
      <c r="FH45" s="19" t="n">
        <f aca="false">IF($A45="",0,IF(COUNTIFS(Urlaub!$A$5:$A$604,$A45,Urlaub!$B$5:$B$604,"&lt;="&amp;FH$3,Urlaub!$C$5:$C$604,"&gt;="&amp;FH$3)&gt;0,1,0))</f>
        <v>0</v>
      </c>
      <c r="FI45" s="19" t="n">
        <f aca="false">IF($A45="",0,IF(COUNTIFS(Urlaub!$A$5:$A$604,$A45,Urlaub!$B$5:$B$604,"&lt;="&amp;FI$3,Urlaub!$C$5:$C$604,"&gt;="&amp;FI$3)&gt;0,1,0))</f>
        <v>0</v>
      </c>
      <c r="FJ45" s="19" t="n">
        <f aca="false">IF($A45="",0,IF(COUNTIFS(Urlaub!$A$5:$A$604,$A45,Urlaub!$B$5:$B$604,"&lt;="&amp;FJ$3,Urlaub!$C$5:$C$604,"&gt;="&amp;FJ$3)&gt;0,1,0))</f>
        <v>0</v>
      </c>
      <c r="FK45" s="19" t="n">
        <f aca="false">IF($A45="",0,IF(COUNTIFS(Urlaub!$A$5:$A$604,$A45,Urlaub!$B$5:$B$604,"&lt;="&amp;FK$3,Urlaub!$C$5:$C$604,"&gt;="&amp;FK$3)&gt;0,1,0))</f>
        <v>0</v>
      </c>
      <c r="FL45" s="19" t="n">
        <f aca="false">IF($A45="",0,IF(COUNTIFS(Urlaub!$A$5:$A$604,$A45,Urlaub!$B$5:$B$604,"&lt;="&amp;FL$3,Urlaub!$C$5:$C$604,"&gt;="&amp;FL$3)&gt;0,1,0))</f>
        <v>0</v>
      </c>
      <c r="FM45" s="19" t="n">
        <f aca="false">IF($A45="",0,IF(COUNTIFS(Urlaub!$A$5:$A$604,$A45,Urlaub!$B$5:$B$604,"&lt;="&amp;FM$3,Urlaub!$C$5:$C$604,"&gt;="&amp;FM$3)&gt;0,1,0))</f>
        <v>0</v>
      </c>
      <c r="FN45" s="19" t="n">
        <f aca="false">IF($A45="",0,IF(COUNTIFS(Urlaub!$A$5:$A$604,$A45,Urlaub!$B$5:$B$604,"&lt;="&amp;FN$3,Urlaub!$C$5:$C$604,"&gt;="&amp;FN$3)&gt;0,1,0))</f>
        <v>0</v>
      </c>
      <c r="FO45" s="19" t="n">
        <f aca="false">IF($A45="",0,IF(COUNTIFS(Urlaub!$A$5:$A$604,$A45,Urlaub!$B$5:$B$604,"&lt;="&amp;FO$3,Urlaub!$C$5:$C$604,"&gt;="&amp;FO$3)&gt;0,1,0))</f>
        <v>0</v>
      </c>
      <c r="FP45" s="19" t="n">
        <f aca="false">IF($A45="",0,IF(COUNTIFS(Urlaub!$A$5:$A$604,$A45,Urlaub!$B$5:$B$604,"&lt;="&amp;FP$3,Urlaub!$C$5:$C$604,"&gt;="&amp;FP$3)&gt;0,1,0))</f>
        <v>0</v>
      </c>
      <c r="FQ45" s="19" t="n">
        <f aca="false">IF($A45="",0,IF(COUNTIFS(Urlaub!$A$5:$A$604,$A45,Urlaub!$B$5:$B$604,"&lt;="&amp;FQ$3,Urlaub!$C$5:$C$604,"&gt;="&amp;FQ$3)&gt;0,1,0))</f>
        <v>0</v>
      </c>
      <c r="FR45" s="19" t="n">
        <f aca="false">IF($A45="",0,IF(COUNTIFS(Urlaub!$A$5:$A$604,$A45,Urlaub!$B$5:$B$604,"&lt;="&amp;FR$3,Urlaub!$C$5:$C$604,"&gt;="&amp;FR$3)&gt;0,1,0))</f>
        <v>0</v>
      </c>
      <c r="FS45" s="19" t="n">
        <f aca="false">IF($A45="",0,IF(COUNTIFS(Urlaub!$A$5:$A$604,$A45,Urlaub!$B$5:$B$604,"&lt;="&amp;FS$3,Urlaub!$C$5:$C$604,"&gt;="&amp;FS$3)&gt;0,1,0))</f>
        <v>0</v>
      </c>
      <c r="FT45" s="19" t="n">
        <f aca="false">IF($A45="",0,IF(COUNTIFS(Urlaub!$A$5:$A$604,$A45,Urlaub!$B$5:$B$604,"&lt;="&amp;FT$3,Urlaub!$C$5:$C$604,"&gt;="&amp;FT$3)&gt;0,1,0))</f>
        <v>0</v>
      </c>
      <c r="FU45" s="19" t="n">
        <f aca="false">IF($A45="",0,IF(COUNTIFS(Urlaub!$A$5:$A$604,$A45,Urlaub!$B$5:$B$604,"&lt;="&amp;FU$3,Urlaub!$C$5:$C$604,"&gt;="&amp;FU$3)&gt;0,1,0))</f>
        <v>0</v>
      </c>
      <c r="FV45" s="19" t="n">
        <f aca="false">IF($A45="",0,IF(COUNTIFS(Urlaub!$A$5:$A$604,$A45,Urlaub!$B$5:$B$604,"&lt;="&amp;FV$3,Urlaub!$C$5:$C$604,"&gt;="&amp;FV$3)&gt;0,1,0))</f>
        <v>0</v>
      </c>
      <c r="FW45" s="19" t="n">
        <f aca="false">IF($A45="",0,IF(COUNTIFS(Urlaub!$A$5:$A$604,$A45,Urlaub!$B$5:$B$604,"&lt;="&amp;FW$3,Urlaub!$C$5:$C$604,"&gt;="&amp;FW$3)&gt;0,1,0))</f>
        <v>0</v>
      </c>
      <c r="FX45" s="19" t="n">
        <f aca="false">IF($A45="",0,IF(COUNTIFS(Urlaub!$A$5:$A$604,$A45,Urlaub!$B$5:$B$604,"&lt;="&amp;FX$3,Urlaub!$C$5:$C$604,"&gt;="&amp;FX$3)&gt;0,1,0))</f>
        <v>0</v>
      </c>
      <c r="FY45" s="19" t="n">
        <f aca="false">IF($A45="",0,IF(COUNTIFS(Urlaub!$A$5:$A$604,$A45,Urlaub!$B$5:$B$604,"&lt;="&amp;FY$3,Urlaub!$C$5:$C$604,"&gt;="&amp;FY$3)&gt;0,1,0))</f>
        <v>0</v>
      </c>
      <c r="FZ45" s="19" t="n">
        <f aca="false">IF($A45="",0,IF(COUNTIFS(Urlaub!$A$5:$A$604,$A45,Urlaub!$B$5:$B$604,"&lt;="&amp;FZ$3,Urlaub!$C$5:$C$604,"&gt;="&amp;FZ$3)&gt;0,1,0))</f>
        <v>0</v>
      </c>
      <c r="GA45" s="19" t="n">
        <f aca="false">IF($A45="",0,IF(COUNTIFS(Urlaub!$A$5:$A$604,$A45,Urlaub!$B$5:$B$604,"&lt;="&amp;GA$3,Urlaub!$C$5:$C$604,"&gt;="&amp;GA$3)&gt;0,1,0))</f>
        <v>0</v>
      </c>
      <c r="GB45" s="19" t="n">
        <f aca="false">IF($A45="",0,IF(COUNTIFS(Urlaub!$A$5:$A$604,$A45,Urlaub!$B$5:$B$604,"&lt;="&amp;GB$3,Urlaub!$C$5:$C$604,"&gt;="&amp;GB$3)&gt;0,1,0))</f>
        <v>0</v>
      </c>
      <c r="GC45" s="19" t="n">
        <f aca="false">IF($A45="",0,IF(COUNTIFS(Urlaub!$A$5:$A$604,$A45,Urlaub!$B$5:$B$604,"&lt;="&amp;GC$3,Urlaub!$C$5:$C$604,"&gt;="&amp;GC$3)&gt;0,1,0))</f>
        <v>0</v>
      </c>
      <c r="GD45" s="19" t="n">
        <f aca="false">IF($A45="",0,IF(COUNTIFS(Urlaub!$A$5:$A$604,$A45,Urlaub!$B$5:$B$604,"&lt;="&amp;GD$3,Urlaub!$C$5:$C$604,"&gt;="&amp;GD$3)&gt;0,1,0))</f>
        <v>0</v>
      </c>
      <c r="GE45" s="19" t="n">
        <f aca="false">IF($A45="",0,IF(COUNTIFS(Urlaub!$A$5:$A$604,$A45,Urlaub!$B$5:$B$604,"&lt;="&amp;GE$3,Urlaub!$C$5:$C$604,"&gt;="&amp;GE$3)&gt;0,1,0))</f>
        <v>0</v>
      </c>
      <c r="GF45" s="19" t="n">
        <f aca="false">IF($A45="",0,IF(COUNTIFS(Urlaub!$A$5:$A$604,$A45,Urlaub!$B$5:$B$604,"&lt;="&amp;GF$3,Urlaub!$C$5:$C$604,"&gt;="&amp;GF$3)&gt;0,1,0))</f>
        <v>0</v>
      </c>
      <c r="GG45" s="19" t="n">
        <f aca="false">IF($A45="",0,IF(COUNTIFS(Urlaub!$A$5:$A$604,$A45,Urlaub!$B$5:$B$604,"&lt;="&amp;GG$3,Urlaub!$C$5:$C$604,"&gt;="&amp;GG$3)&gt;0,1,0))</f>
        <v>0</v>
      </c>
      <c r="GH45" s="19" t="n">
        <f aca="false">IF($A45="",0,IF(COUNTIFS(Urlaub!$A$5:$A$604,$A45,Urlaub!$B$5:$B$604,"&lt;="&amp;GH$3,Urlaub!$C$5:$C$604,"&gt;="&amp;GH$3)&gt;0,1,0))</f>
        <v>0</v>
      </c>
      <c r="GI45" s="19" t="n">
        <f aca="false">IF($A45="",0,IF(COUNTIFS(Urlaub!$A$5:$A$604,$A45,Urlaub!$B$5:$B$604,"&lt;="&amp;GI$3,Urlaub!$C$5:$C$604,"&gt;="&amp;GI$3)&gt;0,1,0))</f>
        <v>0</v>
      </c>
      <c r="GJ45" s="19" t="n">
        <f aca="false">IF($A45="",0,IF(COUNTIFS(Urlaub!$A$5:$A$604,$A45,Urlaub!$B$5:$B$604,"&lt;="&amp;GJ$3,Urlaub!$C$5:$C$604,"&gt;="&amp;GJ$3)&gt;0,1,0))</f>
        <v>0</v>
      </c>
      <c r="GK45" s="19" t="n">
        <f aca="false">IF($A45="",0,IF(COUNTIFS(Urlaub!$A$5:$A$604,$A45,Urlaub!$B$5:$B$604,"&lt;="&amp;GK$3,Urlaub!$C$5:$C$604,"&gt;="&amp;GK$3)&gt;0,1,0))</f>
        <v>0</v>
      </c>
      <c r="GL45" s="19" t="n">
        <f aca="false">IF($A45="",0,IF(COUNTIFS(Urlaub!$A$5:$A$604,$A45,Urlaub!$B$5:$B$604,"&lt;="&amp;GL$3,Urlaub!$C$5:$C$604,"&gt;="&amp;GL$3)&gt;0,1,0))</f>
        <v>0</v>
      </c>
      <c r="GM45" s="19" t="n">
        <f aca="false">IF($A45="",0,IF(COUNTIFS(Urlaub!$A$5:$A$604,$A45,Urlaub!$B$5:$B$604,"&lt;="&amp;GM$3,Urlaub!$C$5:$C$604,"&gt;="&amp;GM$3)&gt;0,1,0))</f>
        <v>0</v>
      </c>
      <c r="GN45" s="19" t="n">
        <f aca="false">IF($A45="",0,IF(COUNTIFS(Urlaub!$A$5:$A$604,$A45,Urlaub!$B$5:$B$604,"&lt;="&amp;GN$3,Urlaub!$C$5:$C$604,"&gt;="&amp;GN$3)&gt;0,1,0))</f>
        <v>0</v>
      </c>
      <c r="GO45" s="19" t="n">
        <f aca="false">IF($A45="",0,IF(COUNTIFS(Urlaub!$A$5:$A$604,$A45,Urlaub!$B$5:$B$604,"&lt;="&amp;GO$3,Urlaub!$C$5:$C$604,"&gt;="&amp;GO$3)&gt;0,1,0))</f>
        <v>0</v>
      </c>
      <c r="GP45" s="19" t="n">
        <f aca="false">IF($A45="",0,IF(COUNTIFS(Urlaub!$A$5:$A$604,$A45,Urlaub!$B$5:$B$604,"&lt;="&amp;GP$3,Urlaub!$C$5:$C$604,"&gt;="&amp;GP$3)&gt;0,1,0))</f>
        <v>0</v>
      </c>
      <c r="GQ45" s="19" t="n">
        <f aca="false">IF($A45="",0,IF(COUNTIFS(Urlaub!$A$5:$A$604,$A45,Urlaub!$B$5:$B$604,"&lt;="&amp;GQ$3,Urlaub!$C$5:$C$604,"&gt;="&amp;GQ$3)&gt;0,1,0))</f>
        <v>0</v>
      </c>
      <c r="GR45" s="19" t="n">
        <f aca="false">IF($A45="",0,IF(COUNTIFS(Urlaub!$A$5:$A$604,$A45,Urlaub!$B$5:$B$604,"&lt;="&amp;GR$3,Urlaub!$C$5:$C$604,"&gt;="&amp;GR$3)&gt;0,1,0))</f>
        <v>0</v>
      </c>
      <c r="GS45" s="19" t="n">
        <f aca="false">IF($A45="",0,IF(COUNTIFS(Urlaub!$A$5:$A$604,$A45,Urlaub!$B$5:$B$604,"&lt;="&amp;GS$3,Urlaub!$C$5:$C$604,"&gt;="&amp;GS$3)&gt;0,1,0))</f>
        <v>0</v>
      </c>
      <c r="GT45" s="19" t="n">
        <f aca="false">IF($A45="",0,IF(COUNTIFS(Urlaub!$A$5:$A$604,$A45,Urlaub!$B$5:$B$604,"&lt;="&amp;GT$3,Urlaub!$C$5:$C$604,"&gt;="&amp;GT$3)&gt;0,1,0))</f>
        <v>0</v>
      </c>
      <c r="GU45" s="19" t="n">
        <f aca="false">IF($A45="",0,IF(COUNTIFS(Urlaub!$A$5:$A$604,$A45,Urlaub!$B$5:$B$604,"&lt;="&amp;GU$3,Urlaub!$C$5:$C$604,"&gt;="&amp;GU$3)&gt;0,1,0))</f>
        <v>0</v>
      </c>
      <c r="GV45" s="19" t="n">
        <f aca="false">IF($A45="",0,IF(COUNTIFS(Urlaub!$A$5:$A$604,$A45,Urlaub!$B$5:$B$604,"&lt;="&amp;GV$3,Urlaub!$C$5:$C$604,"&gt;="&amp;GV$3)&gt;0,1,0))</f>
        <v>0</v>
      </c>
      <c r="GW45" s="19" t="n">
        <f aca="false">IF($A45="",0,IF(COUNTIFS(Urlaub!$A$5:$A$604,$A45,Urlaub!$B$5:$B$604,"&lt;="&amp;GW$3,Urlaub!$C$5:$C$604,"&gt;="&amp;GW$3)&gt;0,1,0))</f>
        <v>0</v>
      </c>
      <c r="GX45" s="19" t="n">
        <f aca="false">IF($A45="",0,IF(COUNTIFS(Urlaub!$A$5:$A$604,$A45,Urlaub!$B$5:$B$604,"&lt;="&amp;GX$3,Urlaub!$C$5:$C$604,"&gt;="&amp;GX$3)&gt;0,1,0))</f>
        <v>0</v>
      </c>
      <c r="GY45" s="19" t="n">
        <f aca="false">IF($A45="",0,IF(COUNTIFS(Urlaub!$A$5:$A$604,$A45,Urlaub!$B$5:$B$604,"&lt;="&amp;GY$3,Urlaub!$C$5:$C$604,"&gt;="&amp;GY$3)&gt;0,1,0))</f>
        <v>0</v>
      </c>
      <c r="GZ45" s="19" t="n">
        <f aca="false">IF($A45="",0,IF(COUNTIFS(Urlaub!$A$5:$A$604,$A45,Urlaub!$B$5:$B$604,"&lt;="&amp;GZ$3,Urlaub!$C$5:$C$604,"&gt;="&amp;GZ$3)&gt;0,1,0))</f>
        <v>0</v>
      </c>
      <c r="HA45" s="19" t="n">
        <f aca="false">IF($A45="",0,IF(COUNTIFS(Urlaub!$A$5:$A$604,$A45,Urlaub!$B$5:$B$604,"&lt;="&amp;HA$3,Urlaub!$C$5:$C$604,"&gt;="&amp;HA$3)&gt;0,1,0))</f>
        <v>0</v>
      </c>
      <c r="HB45" s="19" t="n">
        <f aca="false">IF($A45="",0,IF(COUNTIFS(Urlaub!$A$5:$A$604,$A45,Urlaub!$B$5:$B$604,"&lt;="&amp;HB$3,Urlaub!$C$5:$C$604,"&gt;="&amp;HB$3)&gt;0,1,0))</f>
        <v>0</v>
      </c>
      <c r="HC45" s="19" t="n">
        <f aca="false">IF($A45="",0,IF(COUNTIFS(Urlaub!$A$5:$A$604,$A45,Urlaub!$B$5:$B$604,"&lt;="&amp;HC$3,Urlaub!$C$5:$C$604,"&gt;="&amp;HC$3)&gt;0,1,0))</f>
        <v>0</v>
      </c>
      <c r="HD45" s="19" t="n">
        <f aca="false">IF($A45="",0,IF(COUNTIFS(Urlaub!$A$5:$A$604,$A45,Urlaub!$B$5:$B$604,"&lt;="&amp;HD$3,Urlaub!$C$5:$C$604,"&gt;="&amp;HD$3)&gt;0,1,0))</f>
        <v>0</v>
      </c>
      <c r="HE45" s="19" t="n">
        <f aca="false">IF($A45="",0,IF(COUNTIFS(Urlaub!$A$5:$A$604,$A45,Urlaub!$B$5:$B$604,"&lt;="&amp;HE$3,Urlaub!$C$5:$C$604,"&gt;="&amp;HE$3)&gt;0,1,0))</f>
        <v>0</v>
      </c>
      <c r="HF45" s="19" t="n">
        <f aca="false">IF($A45="",0,IF(COUNTIFS(Urlaub!$A$5:$A$604,$A45,Urlaub!$B$5:$B$604,"&lt;="&amp;HF$3,Urlaub!$C$5:$C$604,"&gt;="&amp;HF$3)&gt;0,1,0))</f>
        <v>0</v>
      </c>
      <c r="HG45" s="19" t="n">
        <f aca="false">IF($A45="",0,IF(COUNTIFS(Urlaub!$A$5:$A$604,$A45,Urlaub!$B$5:$B$604,"&lt;="&amp;HG$3,Urlaub!$C$5:$C$604,"&gt;="&amp;HG$3)&gt;0,1,0))</f>
        <v>0</v>
      </c>
      <c r="HH45" s="19" t="n">
        <f aca="false">IF($A45="",0,IF(COUNTIFS(Urlaub!$A$5:$A$604,$A45,Urlaub!$B$5:$B$604,"&lt;="&amp;HH$3,Urlaub!$C$5:$C$604,"&gt;="&amp;HH$3)&gt;0,1,0))</f>
        <v>0</v>
      </c>
      <c r="HI45" s="19" t="n">
        <f aca="false">IF($A45="",0,IF(COUNTIFS(Urlaub!$A$5:$A$604,$A45,Urlaub!$B$5:$B$604,"&lt;="&amp;HI$3,Urlaub!$C$5:$C$604,"&gt;="&amp;HI$3)&gt;0,1,0))</f>
        <v>0</v>
      </c>
      <c r="HJ45" s="19" t="n">
        <f aca="false">IF($A45="",0,IF(COUNTIFS(Urlaub!$A$5:$A$604,$A45,Urlaub!$B$5:$B$604,"&lt;="&amp;HJ$3,Urlaub!$C$5:$C$604,"&gt;="&amp;HJ$3)&gt;0,1,0))</f>
        <v>0</v>
      </c>
      <c r="HK45" s="19" t="n">
        <f aca="false">IF($A45="",0,IF(COUNTIFS(Urlaub!$A$5:$A$604,$A45,Urlaub!$B$5:$B$604,"&lt;="&amp;HK$3,Urlaub!$C$5:$C$604,"&gt;="&amp;HK$3)&gt;0,1,0))</f>
        <v>0</v>
      </c>
      <c r="HL45" s="19" t="n">
        <f aca="false">IF($A45="",0,IF(COUNTIFS(Urlaub!$A$5:$A$604,$A45,Urlaub!$B$5:$B$604,"&lt;="&amp;HL$3,Urlaub!$C$5:$C$604,"&gt;="&amp;HL$3)&gt;0,1,0))</f>
        <v>0</v>
      </c>
      <c r="HM45" s="19" t="n">
        <f aca="false">IF($A45="",0,IF(COUNTIFS(Urlaub!$A$5:$A$604,$A45,Urlaub!$B$5:$B$604,"&lt;="&amp;HM$3,Urlaub!$C$5:$C$604,"&gt;="&amp;HM$3)&gt;0,1,0))</f>
        <v>0</v>
      </c>
      <c r="HN45" s="19" t="n">
        <f aca="false">IF($A45="",0,IF(COUNTIFS(Urlaub!$A$5:$A$604,$A45,Urlaub!$B$5:$B$604,"&lt;="&amp;HN$3,Urlaub!$C$5:$C$604,"&gt;="&amp;HN$3)&gt;0,1,0))</f>
        <v>0</v>
      </c>
      <c r="HO45" s="19" t="n">
        <f aca="false">IF($A45="",0,IF(COUNTIFS(Urlaub!$A$5:$A$604,$A45,Urlaub!$B$5:$B$604,"&lt;="&amp;HO$3,Urlaub!$C$5:$C$604,"&gt;="&amp;HO$3)&gt;0,1,0))</f>
        <v>0</v>
      </c>
      <c r="HP45" s="19" t="n">
        <f aca="false">IF($A45="",0,IF(COUNTIFS(Urlaub!$A$5:$A$604,$A45,Urlaub!$B$5:$B$604,"&lt;="&amp;HP$3,Urlaub!$C$5:$C$604,"&gt;="&amp;HP$3)&gt;0,1,0))</f>
        <v>0</v>
      </c>
      <c r="HQ45" s="19" t="n">
        <f aca="false">IF($A45="",0,IF(COUNTIFS(Urlaub!$A$5:$A$604,$A45,Urlaub!$B$5:$B$604,"&lt;="&amp;HQ$3,Urlaub!$C$5:$C$604,"&gt;="&amp;HQ$3)&gt;0,1,0))</f>
        <v>0</v>
      </c>
      <c r="HR45" s="19" t="n">
        <f aca="false">IF($A45="",0,IF(COUNTIFS(Urlaub!$A$5:$A$604,$A45,Urlaub!$B$5:$B$604,"&lt;="&amp;HR$3,Urlaub!$C$5:$C$604,"&gt;="&amp;HR$3)&gt;0,1,0))</f>
        <v>0</v>
      </c>
      <c r="HS45" s="19" t="n">
        <f aca="false">IF($A45="",0,IF(COUNTIFS(Urlaub!$A$5:$A$604,$A45,Urlaub!$B$5:$B$604,"&lt;="&amp;HS$3,Urlaub!$C$5:$C$604,"&gt;="&amp;HS$3)&gt;0,1,0))</f>
        <v>0</v>
      </c>
      <c r="HT45" s="19" t="n">
        <f aca="false">IF($A45="",0,IF(COUNTIFS(Urlaub!$A$5:$A$604,$A45,Urlaub!$B$5:$B$604,"&lt;="&amp;HT$3,Urlaub!$C$5:$C$604,"&gt;="&amp;HT$3)&gt;0,1,0))</f>
        <v>0</v>
      </c>
      <c r="HU45" s="19" t="n">
        <f aca="false">IF($A45="",0,IF(COUNTIFS(Urlaub!$A$5:$A$604,$A45,Urlaub!$B$5:$B$604,"&lt;="&amp;HU$3,Urlaub!$C$5:$C$604,"&gt;="&amp;HU$3)&gt;0,1,0))</f>
        <v>0</v>
      </c>
      <c r="HV45" s="19" t="n">
        <f aca="false">IF($A45="",0,IF(COUNTIFS(Urlaub!$A$5:$A$604,$A45,Urlaub!$B$5:$B$604,"&lt;="&amp;HV$3,Urlaub!$C$5:$C$604,"&gt;="&amp;HV$3)&gt;0,1,0))</f>
        <v>0</v>
      </c>
      <c r="HW45" s="19" t="n">
        <f aca="false">IF($A45="",0,IF(COUNTIFS(Urlaub!$A$5:$A$604,$A45,Urlaub!$B$5:$B$604,"&lt;="&amp;HW$3,Urlaub!$C$5:$C$604,"&gt;="&amp;HW$3)&gt;0,1,0))</f>
        <v>0</v>
      </c>
      <c r="HX45" s="19" t="n">
        <f aca="false">IF($A45="",0,IF(COUNTIFS(Urlaub!$A$5:$A$604,$A45,Urlaub!$B$5:$B$604,"&lt;="&amp;HX$3,Urlaub!$C$5:$C$604,"&gt;="&amp;HX$3)&gt;0,1,0))</f>
        <v>0</v>
      </c>
      <c r="HY45" s="19" t="n">
        <f aca="false">IF($A45="",0,IF(COUNTIFS(Urlaub!$A$5:$A$604,$A45,Urlaub!$B$5:$B$604,"&lt;="&amp;HY$3,Urlaub!$C$5:$C$604,"&gt;="&amp;HY$3)&gt;0,1,0))</f>
        <v>0</v>
      </c>
      <c r="HZ45" s="19" t="n">
        <f aca="false">IF($A45="",0,IF(COUNTIFS(Urlaub!$A$5:$A$604,$A45,Urlaub!$B$5:$B$604,"&lt;="&amp;HZ$3,Urlaub!$C$5:$C$604,"&gt;="&amp;HZ$3)&gt;0,1,0))</f>
        <v>0</v>
      </c>
      <c r="IA45" s="19" t="n">
        <f aca="false">IF($A45="",0,IF(COUNTIFS(Urlaub!$A$5:$A$604,$A45,Urlaub!$B$5:$B$604,"&lt;="&amp;IA$3,Urlaub!$C$5:$C$604,"&gt;="&amp;IA$3)&gt;0,1,0))</f>
        <v>0</v>
      </c>
      <c r="IB45" s="19" t="n">
        <f aca="false">IF($A45="",0,IF(COUNTIFS(Urlaub!$A$5:$A$604,$A45,Urlaub!$B$5:$B$604,"&lt;="&amp;IB$3,Urlaub!$C$5:$C$604,"&gt;="&amp;IB$3)&gt;0,1,0))</f>
        <v>0</v>
      </c>
      <c r="IC45" s="19" t="n">
        <f aca="false">IF($A45="",0,IF(COUNTIFS(Urlaub!$A$5:$A$604,$A45,Urlaub!$B$5:$B$604,"&lt;="&amp;IC$3,Urlaub!$C$5:$C$604,"&gt;="&amp;IC$3)&gt;0,1,0))</f>
        <v>0</v>
      </c>
      <c r="ID45" s="19" t="n">
        <f aca="false">IF($A45="",0,IF(COUNTIFS(Urlaub!$A$5:$A$604,$A45,Urlaub!$B$5:$B$604,"&lt;="&amp;ID$3,Urlaub!$C$5:$C$604,"&gt;="&amp;ID$3)&gt;0,1,0))</f>
        <v>0</v>
      </c>
      <c r="IE45" s="19" t="n">
        <f aca="false">IF($A45="",0,IF(COUNTIFS(Urlaub!$A$5:$A$604,$A45,Urlaub!$B$5:$B$604,"&lt;="&amp;IE$3,Urlaub!$C$5:$C$604,"&gt;="&amp;IE$3)&gt;0,1,0))</f>
        <v>0</v>
      </c>
      <c r="IF45" s="19" t="n">
        <f aca="false">IF($A45="",0,IF(COUNTIFS(Urlaub!$A$5:$A$604,$A45,Urlaub!$B$5:$B$604,"&lt;="&amp;IF$3,Urlaub!$C$5:$C$604,"&gt;="&amp;IF$3)&gt;0,1,0))</f>
        <v>0</v>
      </c>
      <c r="IG45" s="19" t="n">
        <f aca="false">IF($A45="",0,IF(COUNTIFS(Urlaub!$A$5:$A$604,$A45,Urlaub!$B$5:$B$604,"&lt;="&amp;IG$3,Urlaub!$C$5:$C$604,"&gt;="&amp;IG$3)&gt;0,1,0))</f>
        <v>0</v>
      </c>
      <c r="IH45" s="19" t="n">
        <f aca="false">IF($A45="",0,IF(COUNTIFS(Urlaub!$A$5:$A$604,$A45,Urlaub!$B$5:$B$604,"&lt;="&amp;IH$3,Urlaub!$C$5:$C$604,"&gt;="&amp;IH$3)&gt;0,1,0))</f>
        <v>0</v>
      </c>
      <c r="II45" s="19" t="n">
        <f aca="false">IF($A45="",0,IF(COUNTIFS(Urlaub!$A$5:$A$604,$A45,Urlaub!$B$5:$B$604,"&lt;="&amp;II$3,Urlaub!$C$5:$C$604,"&gt;="&amp;II$3)&gt;0,1,0))</f>
        <v>0</v>
      </c>
      <c r="IJ45" s="19" t="n">
        <f aca="false">IF($A45="",0,IF(COUNTIFS(Urlaub!$A$5:$A$604,$A45,Urlaub!$B$5:$B$604,"&lt;="&amp;IJ$3,Urlaub!$C$5:$C$604,"&gt;="&amp;IJ$3)&gt;0,1,0))</f>
        <v>0</v>
      </c>
      <c r="IK45" s="19" t="n">
        <f aca="false">IF($A45="",0,IF(COUNTIFS(Urlaub!$A$5:$A$604,$A45,Urlaub!$B$5:$B$604,"&lt;="&amp;IK$3,Urlaub!$C$5:$C$604,"&gt;="&amp;IK$3)&gt;0,1,0))</f>
        <v>0</v>
      </c>
      <c r="IL45" s="19" t="n">
        <f aca="false">IF($A45="",0,IF(COUNTIFS(Urlaub!$A$5:$A$604,$A45,Urlaub!$B$5:$B$604,"&lt;="&amp;IL$3,Urlaub!$C$5:$C$604,"&gt;="&amp;IL$3)&gt;0,1,0))</f>
        <v>0</v>
      </c>
      <c r="IM45" s="19" t="n">
        <f aca="false">IF($A45="",0,IF(COUNTIFS(Urlaub!$A$5:$A$604,$A45,Urlaub!$B$5:$B$604,"&lt;="&amp;IM$3,Urlaub!$C$5:$C$604,"&gt;="&amp;IM$3)&gt;0,1,0))</f>
        <v>0</v>
      </c>
      <c r="IN45" s="19" t="n">
        <f aca="false">IF($A45="",0,IF(COUNTIFS(Urlaub!$A$5:$A$604,$A45,Urlaub!$B$5:$B$604,"&lt;="&amp;IN$3,Urlaub!$C$5:$C$604,"&gt;="&amp;IN$3)&gt;0,1,0))</f>
        <v>0</v>
      </c>
      <c r="IO45" s="19" t="n">
        <f aca="false">IF($A45="",0,IF(COUNTIFS(Urlaub!$A$5:$A$604,$A45,Urlaub!$B$5:$B$604,"&lt;="&amp;IO$3,Urlaub!$C$5:$C$604,"&gt;="&amp;IO$3)&gt;0,1,0))</f>
        <v>0</v>
      </c>
      <c r="IP45" s="19" t="n">
        <f aca="false">IF($A45="",0,IF(COUNTIFS(Urlaub!$A$5:$A$604,$A45,Urlaub!$B$5:$B$604,"&lt;="&amp;IP$3,Urlaub!$C$5:$C$604,"&gt;="&amp;IP$3)&gt;0,1,0))</f>
        <v>0</v>
      </c>
      <c r="IQ45" s="19" t="n">
        <f aca="false">IF($A45="",0,IF(COUNTIFS(Urlaub!$A$5:$A$604,$A45,Urlaub!$B$5:$B$604,"&lt;="&amp;IQ$3,Urlaub!$C$5:$C$604,"&gt;="&amp;IQ$3)&gt;0,1,0))</f>
        <v>0</v>
      </c>
      <c r="IR45" s="19" t="n">
        <f aca="false">IF($A45="",0,IF(COUNTIFS(Urlaub!$A$5:$A$604,$A45,Urlaub!$B$5:$B$604,"&lt;="&amp;IR$3,Urlaub!$C$5:$C$604,"&gt;="&amp;IR$3)&gt;0,1,0))</f>
        <v>0</v>
      </c>
      <c r="IS45" s="19" t="n">
        <f aca="false">IF($A45="",0,IF(COUNTIFS(Urlaub!$A$5:$A$604,$A45,Urlaub!$B$5:$B$604,"&lt;="&amp;IS$3,Urlaub!$C$5:$C$604,"&gt;="&amp;IS$3)&gt;0,1,0))</f>
        <v>0</v>
      </c>
      <c r="IT45" s="19" t="n">
        <f aca="false">IF($A45="",0,IF(COUNTIFS(Urlaub!$A$5:$A$604,$A45,Urlaub!$B$5:$B$604,"&lt;="&amp;IT$3,Urlaub!$C$5:$C$604,"&gt;="&amp;IT$3)&gt;0,1,0))</f>
        <v>0</v>
      </c>
      <c r="IU45" s="19" t="n">
        <f aca="false">IF($A45="",0,IF(COUNTIFS(Urlaub!$A$5:$A$604,$A45,Urlaub!$B$5:$B$604,"&lt;="&amp;IU$3,Urlaub!$C$5:$C$604,"&gt;="&amp;IU$3)&gt;0,1,0))</f>
        <v>0</v>
      </c>
      <c r="IV45" s="19" t="n">
        <f aca="false">IF($A45="",0,IF(COUNTIFS(Urlaub!$A$5:$A$604,$A45,Urlaub!$B$5:$B$604,"&lt;="&amp;IV$3,Urlaub!$C$5:$C$604,"&gt;="&amp;IV$3)&gt;0,1,0))</f>
        <v>0</v>
      </c>
      <c r="IW45" s="19" t="n">
        <f aca="false">IF($A45="",0,IF(COUNTIFS(Urlaub!$A$5:$A$604,$A45,Urlaub!$B$5:$B$604,"&lt;="&amp;IW$3,Urlaub!$C$5:$C$604,"&gt;="&amp;IW$3)&gt;0,1,0))</f>
        <v>0</v>
      </c>
      <c r="IX45" s="19" t="n">
        <f aca="false">IF($A45="",0,IF(COUNTIFS(Urlaub!$A$5:$A$604,$A45,Urlaub!$B$5:$B$604,"&lt;="&amp;IX$3,Urlaub!$C$5:$C$604,"&gt;="&amp;IX$3)&gt;0,1,0))</f>
        <v>0</v>
      </c>
      <c r="IY45" s="19" t="n">
        <f aca="false">IF($A45="",0,IF(COUNTIFS(Urlaub!$A$5:$A$604,$A45,Urlaub!$B$5:$B$604,"&lt;="&amp;IY$3,Urlaub!$C$5:$C$604,"&gt;="&amp;IY$3)&gt;0,1,0))</f>
        <v>0</v>
      </c>
      <c r="IZ45" s="19" t="n">
        <f aca="false">IF($A45="",0,IF(COUNTIFS(Urlaub!$A$5:$A$604,$A45,Urlaub!$B$5:$B$604,"&lt;="&amp;IZ$3,Urlaub!$C$5:$C$604,"&gt;="&amp;IZ$3)&gt;0,1,0))</f>
        <v>0</v>
      </c>
      <c r="JA45" s="19" t="n">
        <f aca="false">IF($A45="",0,IF(COUNTIFS(Urlaub!$A$5:$A$604,$A45,Urlaub!$B$5:$B$604,"&lt;="&amp;JA$3,Urlaub!$C$5:$C$604,"&gt;="&amp;JA$3)&gt;0,1,0))</f>
        <v>0</v>
      </c>
      <c r="JB45" s="19" t="n">
        <f aca="false">IF($A45="",0,IF(COUNTIFS(Urlaub!$A$5:$A$604,$A45,Urlaub!$B$5:$B$604,"&lt;="&amp;JB$3,Urlaub!$C$5:$C$604,"&gt;="&amp;JB$3)&gt;0,1,0))</f>
        <v>0</v>
      </c>
      <c r="JC45" s="19" t="n">
        <f aca="false">IF($A45="",0,IF(COUNTIFS(Urlaub!$A$5:$A$604,$A45,Urlaub!$B$5:$B$604,"&lt;="&amp;JC$3,Urlaub!$C$5:$C$604,"&gt;="&amp;JC$3)&gt;0,1,0))</f>
        <v>0</v>
      </c>
      <c r="JD45" s="19" t="n">
        <f aca="false">IF($A45="",0,IF(COUNTIFS(Urlaub!$A$5:$A$604,$A45,Urlaub!$B$5:$B$604,"&lt;="&amp;JD$3,Urlaub!$C$5:$C$604,"&gt;="&amp;JD$3)&gt;0,1,0))</f>
        <v>0</v>
      </c>
      <c r="JE45" s="19" t="n">
        <f aca="false">IF($A45="",0,IF(COUNTIFS(Urlaub!$A$5:$A$604,$A45,Urlaub!$B$5:$B$604,"&lt;="&amp;JE$3,Urlaub!$C$5:$C$604,"&gt;="&amp;JE$3)&gt;0,1,0))</f>
        <v>0</v>
      </c>
      <c r="JF45" s="19" t="n">
        <f aca="false">IF($A45="",0,IF(COUNTIFS(Urlaub!$A$5:$A$604,$A45,Urlaub!$B$5:$B$604,"&lt;="&amp;JF$3,Urlaub!$C$5:$C$604,"&gt;="&amp;JF$3)&gt;0,1,0))</f>
        <v>0</v>
      </c>
      <c r="JG45" s="19" t="n">
        <f aca="false">IF($A45="",0,IF(COUNTIFS(Urlaub!$A$5:$A$604,$A45,Urlaub!$B$5:$B$604,"&lt;="&amp;JG$3,Urlaub!$C$5:$C$604,"&gt;="&amp;JG$3)&gt;0,1,0))</f>
        <v>0</v>
      </c>
      <c r="JH45" s="19" t="n">
        <f aca="false">IF($A45="",0,IF(COUNTIFS(Urlaub!$A$5:$A$604,$A45,Urlaub!$B$5:$B$604,"&lt;="&amp;JH$3,Urlaub!$C$5:$C$604,"&gt;="&amp;JH$3)&gt;0,1,0))</f>
        <v>0</v>
      </c>
      <c r="JI45" s="19" t="n">
        <f aca="false">IF($A45="",0,IF(COUNTIFS(Urlaub!$A$5:$A$604,$A45,Urlaub!$B$5:$B$604,"&lt;="&amp;JI$3,Urlaub!$C$5:$C$604,"&gt;="&amp;JI$3)&gt;0,1,0))</f>
        <v>0</v>
      </c>
      <c r="JJ45" s="19" t="n">
        <f aca="false">IF($A45="",0,IF(COUNTIFS(Urlaub!$A$5:$A$604,$A45,Urlaub!$B$5:$B$604,"&lt;="&amp;JJ$3,Urlaub!$C$5:$C$604,"&gt;="&amp;JJ$3)&gt;0,1,0))</f>
        <v>0</v>
      </c>
      <c r="JK45" s="19" t="n">
        <f aca="false">IF($A45="",0,IF(COUNTIFS(Urlaub!$A$5:$A$604,$A45,Urlaub!$B$5:$B$604,"&lt;="&amp;JK$3,Urlaub!$C$5:$C$604,"&gt;="&amp;JK$3)&gt;0,1,0))</f>
        <v>0</v>
      </c>
      <c r="JL45" s="19" t="n">
        <f aca="false">IF($A45="",0,IF(COUNTIFS(Urlaub!$A$5:$A$604,$A45,Urlaub!$B$5:$B$604,"&lt;="&amp;JL$3,Urlaub!$C$5:$C$604,"&gt;="&amp;JL$3)&gt;0,1,0))</f>
        <v>0</v>
      </c>
      <c r="JM45" s="19" t="n">
        <f aca="false">IF($A45="",0,IF(COUNTIFS(Urlaub!$A$5:$A$604,$A45,Urlaub!$B$5:$B$604,"&lt;="&amp;JM$3,Urlaub!$C$5:$C$604,"&gt;="&amp;JM$3)&gt;0,1,0))</f>
        <v>0</v>
      </c>
      <c r="JN45" s="19" t="n">
        <f aca="false">IF($A45="",0,IF(COUNTIFS(Urlaub!$A$5:$A$604,$A45,Urlaub!$B$5:$B$604,"&lt;="&amp;JN$3,Urlaub!$C$5:$C$604,"&gt;="&amp;JN$3)&gt;0,1,0))</f>
        <v>0</v>
      </c>
      <c r="JO45" s="19" t="n">
        <f aca="false">IF($A45="",0,IF(COUNTIFS(Urlaub!$A$5:$A$604,$A45,Urlaub!$B$5:$B$604,"&lt;="&amp;JO$3,Urlaub!$C$5:$C$604,"&gt;="&amp;JO$3)&gt;0,1,0))</f>
        <v>0</v>
      </c>
      <c r="JP45" s="19" t="n">
        <f aca="false">IF($A45="",0,IF(COUNTIFS(Urlaub!$A$5:$A$604,$A45,Urlaub!$B$5:$B$604,"&lt;="&amp;JP$3,Urlaub!$C$5:$C$604,"&gt;="&amp;JP$3)&gt;0,1,0))</f>
        <v>0</v>
      </c>
      <c r="JQ45" s="19" t="n">
        <f aca="false">IF($A45="",0,IF(COUNTIFS(Urlaub!$A$5:$A$604,$A45,Urlaub!$B$5:$B$604,"&lt;="&amp;JQ$3,Urlaub!$C$5:$C$604,"&gt;="&amp;JQ$3)&gt;0,1,0))</f>
        <v>0</v>
      </c>
      <c r="JR45" s="19" t="n">
        <f aca="false">IF($A45="",0,IF(COUNTIFS(Urlaub!$A$5:$A$604,$A45,Urlaub!$B$5:$B$604,"&lt;="&amp;JR$3,Urlaub!$C$5:$C$604,"&gt;="&amp;JR$3)&gt;0,1,0))</f>
        <v>0</v>
      </c>
      <c r="JS45" s="19" t="n">
        <f aca="false">IF($A45="",0,IF(COUNTIFS(Urlaub!$A$5:$A$604,$A45,Urlaub!$B$5:$B$604,"&lt;="&amp;JS$3,Urlaub!$C$5:$C$604,"&gt;="&amp;JS$3)&gt;0,1,0))</f>
        <v>0</v>
      </c>
      <c r="JT45" s="19" t="n">
        <f aca="false">IF($A45="",0,IF(COUNTIFS(Urlaub!$A$5:$A$604,$A45,Urlaub!$B$5:$B$604,"&lt;="&amp;JT$3,Urlaub!$C$5:$C$604,"&gt;="&amp;JT$3)&gt;0,1,0))</f>
        <v>0</v>
      </c>
      <c r="JU45" s="19" t="n">
        <f aca="false">IF($A45="",0,IF(COUNTIFS(Urlaub!$A$5:$A$604,$A45,Urlaub!$B$5:$B$604,"&lt;="&amp;JU$3,Urlaub!$C$5:$C$604,"&gt;="&amp;JU$3)&gt;0,1,0))</f>
        <v>0</v>
      </c>
      <c r="JV45" s="19" t="n">
        <f aca="false">IF($A45="",0,IF(COUNTIFS(Urlaub!$A$5:$A$604,$A45,Urlaub!$B$5:$B$604,"&lt;="&amp;JV$3,Urlaub!$C$5:$C$604,"&gt;="&amp;JV$3)&gt;0,1,0))</f>
        <v>0</v>
      </c>
      <c r="JW45" s="19" t="n">
        <f aca="false">IF($A45="",0,IF(COUNTIFS(Urlaub!$A$5:$A$604,$A45,Urlaub!$B$5:$B$604,"&lt;="&amp;JW$3,Urlaub!$C$5:$C$604,"&gt;="&amp;JW$3)&gt;0,1,0))</f>
        <v>0</v>
      </c>
      <c r="JX45" s="19" t="n">
        <f aca="false">IF($A45="",0,IF(COUNTIFS(Urlaub!$A$5:$A$604,$A45,Urlaub!$B$5:$B$604,"&lt;="&amp;JX$3,Urlaub!$C$5:$C$604,"&gt;="&amp;JX$3)&gt;0,1,0))</f>
        <v>0</v>
      </c>
      <c r="JY45" s="19" t="n">
        <f aca="false">IF($A45="",0,IF(COUNTIFS(Urlaub!$A$5:$A$604,$A45,Urlaub!$B$5:$B$604,"&lt;="&amp;JY$3,Urlaub!$C$5:$C$604,"&gt;="&amp;JY$3)&gt;0,1,0))</f>
        <v>0</v>
      </c>
      <c r="JZ45" s="19" t="n">
        <f aca="false">IF($A45="",0,IF(COUNTIFS(Urlaub!$A$5:$A$604,$A45,Urlaub!$B$5:$B$604,"&lt;="&amp;JZ$3,Urlaub!$C$5:$C$604,"&gt;="&amp;JZ$3)&gt;0,1,0))</f>
        <v>0</v>
      </c>
      <c r="KA45" s="19" t="n">
        <f aca="false">IF($A45="",0,IF(COUNTIFS(Urlaub!$A$5:$A$604,$A45,Urlaub!$B$5:$B$604,"&lt;="&amp;KA$3,Urlaub!$C$5:$C$604,"&gt;="&amp;KA$3)&gt;0,1,0))</f>
        <v>0</v>
      </c>
      <c r="KB45" s="19" t="n">
        <f aca="false">IF($A45="",0,IF(COUNTIFS(Urlaub!$A$5:$A$604,$A45,Urlaub!$B$5:$B$604,"&lt;="&amp;KB$3,Urlaub!$C$5:$C$604,"&gt;="&amp;KB$3)&gt;0,1,0))</f>
        <v>0</v>
      </c>
      <c r="KC45" s="19" t="n">
        <f aca="false">IF($A45="",0,IF(COUNTIFS(Urlaub!$A$5:$A$604,$A45,Urlaub!$B$5:$B$604,"&lt;="&amp;KC$3,Urlaub!$C$5:$C$604,"&gt;="&amp;KC$3)&gt;0,1,0))</f>
        <v>0</v>
      </c>
      <c r="KD45" s="19" t="n">
        <f aca="false">IF($A45="",0,IF(COUNTIFS(Urlaub!$A$5:$A$604,$A45,Urlaub!$B$5:$B$604,"&lt;="&amp;KD$3,Urlaub!$C$5:$C$604,"&gt;="&amp;KD$3)&gt;0,1,0))</f>
        <v>0</v>
      </c>
      <c r="KE45" s="19" t="n">
        <f aca="false">IF($A45="",0,IF(COUNTIFS(Urlaub!$A$5:$A$604,$A45,Urlaub!$B$5:$B$604,"&lt;="&amp;KE$3,Urlaub!$C$5:$C$604,"&gt;="&amp;KE$3)&gt;0,1,0))</f>
        <v>0</v>
      </c>
      <c r="KF45" s="19" t="n">
        <f aca="false">IF($A45="",0,IF(COUNTIFS(Urlaub!$A$5:$A$604,$A45,Urlaub!$B$5:$B$604,"&lt;="&amp;KF$3,Urlaub!$C$5:$C$604,"&gt;="&amp;KF$3)&gt;0,1,0))</f>
        <v>0</v>
      </c>
      <c r="KG45" s="19" t="n">
        <f aca="false">IF($A45="",0,IF(COUNTIFS(Urlaub!$A$5:$A$604,$A45,Urlaub!$B$5:$B$604,"&lt;="&amp;KG$3,Urlaub!$C$5:$C$604,"&gt;="&amp;KG$3)&gt;0,1,0))</f>
        <v>0</v>
      </c>
      <c r="KH45" s="19" t="n">
        <f aca="false">IF($A45="",0,IF(COUNTIFS(Urlaub!$A$5:$A$604,$A45,Urlaub!$B$5:$B$604,"&lt;="&amp;KH$3,Urlaub!$C$5:$C$604,"&gt;="&amp;KH$3)&gt;0,1,0))</f>
        <v>0</v>
      </c>
      <c r="KI45" s="19" t="n">
        <f aca="false">IF($A45="",0,IF(COUNTIFS(Urlaub!$A$5:$A$604,$A45,Urlaub!$B$5:$B$604,"&lt;="&amp;KI$3,Urlaub!$C$5:$C$604,"&gt;="&amp;KI$3)&gt;0,1,0))</f>
        <v>0</v>
      </c>
      <c r="KJ45" s="19" t="n">
        <f aca="false">IF($A45="",0,IF(COUNTIFS(Urlaub!$A$5:$A$604,$A45,Urlaub!$B$5:$B$604,"&lt;="&amp;KJ$3,Urlaub!$C$5:$C$604,"&gt;="&amp;KJ$3)&gt;0,1,0))</f>
        <v>0</v>
      </c>
      <c r="KK45" s="19" t="n">
        <f aca="false">IF($A45="",0,IF(COUNTIFS(Urlaub!$A$5:$A$604,$A45,Urlaub!$B$5:$B$604,"&lt;="&amp;KK$3,Urlaub!$C$5:$C$604,"&gt;="&amp;KK$3)&gt;0,1,0))</f>
        <v>0</v>
      </c>
      <c r="KL45" s="19" t="n">
        <f aca="false">IF($A45="",0,IF(COUNTIFS(Urlaub!$A$5:$A$604,$A45,Urlaub!$B$5:$B$604,"&lt;="&amp;KL$3,Urlaub!$C$5:$C$604,"&gt;="&amp;KL$3)&gt;0,1,0))</f>
        <v>0</v>
      </c>
      <c r="KM45" s="19" t="n">
        <f aca="false">IF($A45="",0,IF(COUNTIFS(Urlaub!$A$5:$A$604,$A45,Urlaub!$B$5:$B$604,"&lt;="&amp;KM$3,Urlaub!$C$5:$C$604,"&gt;="&amp;KM$3)&gt;0,1,0))</f>
        <v>0</v>
      </c>
      <c r="KN45" s="19" t="n">
        <f aca="false">IF($A45="",0,IF(COUNTIFS(Urlaub!$A$5:$A$604,$A45,Urlaub!$B$5:$B$604,"&lt;="&amp;KN$3,Urlaub!$C$5:$C$604,"&gt;="&amp;KN$3)&gt;0,1,0))</f>
        <v>0</v>
      </c>
      <c r="KO45" s="19" t="n">
        <f aca="false">IF($A45="",0,IF(COUNTIFS(Urlaub!$A$5:$A$604,$A45,Urlaub!$B$5:$B$604,"&lt;="&amp;KO$3,Urlaub!$C$5:$C$604,"&gt;="&amp;KO$3)&gt;0,1,0))</f>
        <v>0</v>
      </c>
      <c r="KP45" s="19" t="n">
        <f aca="false">IF($A45="",0,IF(COUNTIFS(Urlaub!$A$5:$A$604,$A45,Urlaub!$B$5:$B$604,"&lt;="&amp;KP$3,Urlaub!$C$5:$C$604,"&gt;="&amp;KP$3)&gt;0,1,0))</f>
        <v>0</v>
      </c>
      <c r="KQ45" s="19" t="n">
        <f aca="false">IF($A45="",0,IF(COUNTIFS(Urlaub!$A$5:$A$604,$A45,Urlaub!$B$5:$B$604,"&lt;="&amp;KQ$3,Urlaub!$C$5:$C$604,"&gt;="&amp;KQ$3)&gt;0,1,0))</f>
        <v>0</v>
      </c>
      <c r="KR45" s="19" t="n">
        <f aca="false">IF($A45="",0,IF(COUNTIFS(Urlaub!$A$5:$A$604,$A45,Urlaub!$B$5:$B$604,"&lt;="&amp;KR$3,Urlaub!$C$5:$C$604,"&gt;="&amp;KR$3)&gt;0,1,0))</f>
        <v>0</v>
      </c>
      <c r="KS45" s="19" t="n">
        <f aca="false">IF($A45="",0,IF(COUNTIFS(Urlaub!$A$5:$A$604,$A45,Urlaub!$B$5:$B$604,"&lt;="&amp;KS$3,Urlaub!$C$5:$C$604,"&gt;="&amp;KS$3)&gt;0,1,0))</f>
        <v>0</v>
      </c>
      <c r="KT45" s="19" t="n">
        <f aca="false">IF($A45="",0,IF(COUNTIFS(Urlaub!$A$5:$A$604,$A45,Urlaub!$B$5:$B$604,"&lt;="&amp;KT$3,Urlaub!$C$5:$C$604,"&gt;="&amp;KT$3)&gt;0,1,0))</f>
        <v>0</v>
      </c>
      <c r="KU45" s="19" t="n">
        <f aca="false">IF($A45="",0,IF(COUNTIFS(Urlaub!$A$5:$A$604,$A45,Urlaub!$B$5:$B$604,"&lt;="&amp;KU$3,Urlaub!$C$5:$C$604,"&gt;="&amp;KU$3)&gt;0,1,0))</f>
        <v>0</v>
      </c>
      <c r="KV45" s="19" t="n">
        <f aca="false">IF($A45="",0,IF(COUNTIFS(Urlaub!$A$5:$A$604,$A45,Urlaub!$B$5:$B$604,"&lt;="&amp;KV$3,Urlaub!$C$5:$C$604,"&gt;="&amp;KV$3)&gt;0,1,0))</f>
        <v>0</v>
      </c>
      <c r="KW45" s="19" t="n">
        <f aca="false">IF($A45="",0,IF(COUNTIFS(Urlaub!$A$5:$A$604,$A45,Urlaub!$B$5:$B$604,"&lt;="&amp;KW$3,Urlaub!$C$5:$C$604,"&gt;="&amp;KW$3)&gt;0,1,0))</f>
        <v>0</v>
      </c>
      <c r="KX45" s="19" t="n">
        <f aca="false">IF($A45="",0,IF(COUNTIFS(Urlaub!$A$5:$A$604,$A45,Urlaub!$B$5:$B$604,"&lt;="&amp;KX$3,Urlaub!$C$5:$C$604,"&gt;="&amp;KX$3)&gt;0,1,0))</f>
        <v>0</v>
      </c>
      <c r="KY45" s="19" t="n">
        <f aca="false">IF($A45="",0,IF(COUNTIFS(Urlaub!$A$5:$A$604,$A45,Urlaub!$B$5:$B$604,"&lt;="&amp;KY$3,Urlaub!$C$5:$C$604,"&gt;="&amp;KY$3)&gt;0,1,0))</f>
        <v>0</v>
      </c>
      <c r="KZ45" s="19" t="n">
        <f aca="false">IF($A45="",0,IF(COUNTIFS(Urlaub!$A$5:$A$604,$A45,Urlaub!$B$5:$B$604,"&lt;="&amp;KZ$3,Urlaub!$C$5:$C$604,"&gt;="&amp;KZ$3)&gt;0,1,0))</f>
        <v>0</v>
      </c>
      <c r="LA45" s="19" t="n">
        <f aca="false">IF($A45="",0,IF(COUNTIFS(Urlaub!$A$5:$A$604,$A45,Urlaub!$B$5:$B$604,"&lt;="&amp;LA$3,Urlaub!$C$5:$C$604,"&gt;="&amp;LA$3)&gt;0,1,0))</f>
        <v>0</v>
      </c>
      <c r="LB45" s="19" t="n">
        <f aca="false">IF($A45="",0,IF(COUNTIFS(Urlaub!$A$5:$A$604,$A45,Urlaub!$B$5:$B$604,"&lt;="&amp;LB$3,Urlaub!$C$5:$C$604,"&gt;="&amp;LB$3)&gt;0,1,0))</f>
        <v>0</v>
      </c>
      <c r="LC45" s="19" t="n">
        <f aca="false">IF($A45="",0,IF(COUNTIFS(Urlaub!$A$5:$A$604,$A45,Urlaub!$B$5:$B$604,"&lt;="&amp;LC$3,Urlaub!$C$5:$C$604,"&gt;="&amp;LC$3)&gt;0,1,0))</f>
        <v>0</v>
      </c>
      <c r="LD45" s="19" t="n">
        <f aca="false">IF($A45="",0,IF(COUNTIFS(Urlaub!$A$5:$A$604,$A45,Urlaub!$B$5:$B$604,"&lt;="&amp;LD$3,Urlaub!$C$5:$C$604,"&gt;="&amp;LD$3)&gt;0,1,0))</f>
        <v>0</v>
      </c>
      <c r="LE45" s="19" t="n">
        <f aca="false">IF($A45="",0,IF(COUNTIFS(Urlaub!$A$5:$A$604,$A45,Urlaub!$B$5:$B$604,"&lt;="&amp;LE$3,Urlaub!$C$5:$C$604,"&gt;="&amp;LE$3)&gt;0,1,0))</f>
        <v>0</v>
      </c>
      <c r="LF45" s="19" t="n">
        <f aca="false">IF($A45="",0,IF(COUNTIFS(Urlaub!$A$5:$A$604,$A45,Urlaub!$B$5:$B$604,"&lt;="&amp;LF$3,Urlaub!$C$5:$C$604,"&gt;="&amp;LF$3)&gt;0,1,0))</f>
        <v>0</v>
      </c>
      <c r="LG45" s="19" t="n">
        <f aca="false">IF($A45="",0,IF(COUNTIFS(Urlaub!$A$5:$A$604,$A45,Urlaub!$B$5:$B$604,"&lt;="&amp;LG$3,Urlaub!$C$5:$C$604,"&gt;="&amp;LG$3)&gt;0,1,0))</f>
        <v>0</v>
      </c>
      <c r="LH45" s="19" t="n">
        <f aca="false">IF($A45="",0,IF(COUNTIFS(Urlaub!$A$5:$A$604,$A45,Urlaub!$B$5:$B$604,"&lt;="&amp;LH$3,Urlaub!$C$5:$C$604,"&gt;="&amp;LH$3)&gt;0,1,0))</f>
        <v>0</v>
      </c>
      <c r="LI45" s="19" t="n">
        <f aca="false">IF($A45="",0,IF(COUNTIFS(Urlaub!$A$5:$A$604,$A45,Urlaub!$B$5:$B$604,"&lt;="&amp;LI$3,Urlaub!$C$5:$C$604,"&gt;="&amp;LI$3)&gt;0,1,0))</f>
        <v>0</v>
      </c>
      <c r="LJ45" s="19" t="n">
        <f aca="false">IF($A45="",0,IF(COUNTIFS(Urlaub!$A$5:$A$604,$A45,Urlaub!$B$5:$B$604,"&lt;="&amp;LJ$3,Urlaub!$C$5:$C$604,"&gt;="&amp;LJ$3)&gt;0,1,0))</f>
        <v>0</v>
      </c>
      <c r="LK45" s="19" t="n">
        <f aca="false">IF($A45="",0,IF(COUNTIFS(Urlaub!$A$5:$A$604,$A45,Urlaub!$B$5:$B$604,"&lt;="&amp;LK$3,Urlaub!$C$5:$C$604,"&gt;="&amp;LK$3)&gt;0,1,0))</f>
        <v>0</v>
      </c>
      <c r="LL45" s="19" t="n">
        <f aca="false">IF($A45="",0,IF(COUNTIFS(Urlaub!$A$5:$A$604,$A45,Urlaub!$B$5:$B$604,"&lt;="&amp;LL$3,Urlaub!$C$5:$C$604,"&gt;="&amp;LL$3)&gt;0,1,0))</f>
        <v>0</v>
      </c>
      <c r="LM45" s="19" t="n">
        <f aca="false">IF($A45="",0,IF(COUNTIFS(Urlaub!$A$5:$A$604,$A45,Urlaub!$B$5:$B$604,"&lt;="&amp;LM$3,Urlaub!$C$5:$C$604,"&gt;="&amp;LM$3)&gt;0,1,0))</f>
        <v>0</v>
      </c>
      <c r="LN45" s="19" t="n">
        <f aca="false">IF($A45="",0,IF(COUNTIFS(Urlaub!$A$5:$A$604,$A45,Urlaub!$B$5:$B$604,"&lt;="&amp;LN$3,Urlaub!$C$5:$C$604,"&gt;="&amp;LN$3)&gt;0,1,0))</f>
        <v>0</v>
      </c>
      <c r="LO45" s="19" t="n">
        <f aca="false">IF($A45="",0,IF(COUNTIFS(Urlaub!$A$5:$A$604,$A45,Urlaub!$B$5:$B$604,"&lt;="&amp;LO$3,Urlaub!$C$5:$C$604,"&gt;="&amp;LO$3)&gt;0,1,0))</f>
        <v>0</v>
      </c>
      <c r="LP45" s="19" t="n">
        <f aca="false">IF($A45="",0,IF(COUNTIFS(Urlaub!$A$5:$A$604,$A45,Urlaub!$B$5:$B$604,"&lt;="&amp;LP$3,Urlaub!$C$5:$C$604,"&gt;="&amp;LP$3)&gt;0,1,0))</f>
        <v>0</v>
      </c>
      <c r="LQ45" s="19" t="n">
        <f aca="false">IF($A45="",0,IF(COUNTIFS(Urlaub!$A$5:$A$604,$A45,Urlaub!$B$5:$B$604,"&lt;="&amp;LQ$3,Urlaub!$C$5:$C$604,"&gt;="&amp;LQ$3)&gt;0,1,0))</f>
        <v>0</v>
      </c>
      <c r="LR45" s="19" t="n">
        <f aca="false">IF($A45="",0,IF(COUNTIFS(Urlaub!$A$5:$A$604,$A45,Urlaub!$B$5:$B$604,"&lt;="&amp;LR$3,Urlaub!$C$5:$C$604,"&gt;="&amp;LR$3)&gt;0,1,0))</f>
        <v>0</v>
      </c>
      <c r="LS45" s="19" t="n">
        <f aca="false">IF($A45="",0,IF(COUNTIFS(Urlaub!$A$5:$A$604,$A45,Urlaub!$B$5:$B$604,"&lt;="&amp;LS$3,Urlaub!$C$5:$C$604,"&gt;="&amp;LS$3)&gt;0,1,0))</f>
        <v>0</v>
      </c>
      <c r="LT45" s="19" t="n">
        <f aca="false">IF($A45="",0,IF(COUNTIFS(Urlaub!$A$5:$A$604,$A45,Urlaub!$B$5:$B$604,"&lt;="&amp;LT$3,Urlaub!$C$5:$C$604,"&gt;="&amp;LT$3)&gt;0,1,0))</f>
        <v>0</v>
      </c>
      <c r="LU45" s="19" t="n">
        <f aca="false">IF($A45="",0,IF(COUNTIFS(Urlaub!$A$5:$A$604,$A45,Urlaub!$B$5:$B$604,"&lt;="&amp;LU$3,Urlaub!$C$5:$C$604,"&gt;="&amp;LU$3)&gt;0,1,0))</f>
        <v>0</v>
      </c>
      <c r="LV45" s="19" t="n">
        <f aca="false">IF($A45="",0,IF(COUNTIFS(Urlaub!$A$5:$A$604,$A45,Urlaub!$B$5:$B$604,"&lt;="&amp;LV$3,Urlaub!$C$5:$C$604,"&gt;="&amp;LV$3)&gt;0,1,0))</f>
        <v>0</v>
      </c>
      <c r="LW45" s="19" t="n">
        <f aca="false">IF($A45="",0,IF(COUNTIFS(Urlaub!$A$5:$A$604,$A45,Urlaub!$B$5:$B$604,"&lt;="&amp;LW$3,Urlaub!$C$5:$C$604,"&gt;="&amp;LW$3)&gt;0,1,0))</f>
        <v>0</v>
      </c>
      <c r="LX45" s="19" t="n">
        <f aca="false">IF($A45="",0,IF(COUNTIFS(Urlaub!$A$5:$A$604,$A45,Urlaub!$B$5:$B$604,"&lt;="&amp;LX$3,Urlaub!$C$5:$C$604,"&gt;="&amp;LX$3)&gt;0,1,0))</f>
        <v>0</v>
      </c>
      <c r="LY45" s="19" t="n">
        <f aca="false">IF($A45="",0,IF(COUNTIFS(Urlaub!$A$5:$A$604,$A45,Urlaub!$B$5:$B$604,"&lt;="&amp;LY$3,Urlaub!$C$5:$C$604,"&gt;="&amp;LY$3)&gt;0,1,0))</f>
        <v>0</v>
      </c>
      <c r="LZ45" s="19" t="n">
        <f aca="false">IF($A45="",0,IF(COUNTIFS(Urlaub!$A$5:$A$604,$A45,Urlaub!$B$5:$B$604,"&lt;="&amp;LZ$3,Urlaub!$C$5:$C$604,"&gt;="&amp;LZ$3)&gt;0,1,0))</f>
        <v>0</v>
      </c>
      <c r="MA45" s="19" t="n">
        <f aca="false">IF($A45="",0,IF(COUNTIFS(Urlaub!$A$5:$A$604,$A45,Urlaub!$B$5:$B$604,"&lt;="&amp;MA$3,Urlaub!$C$5:$C$604,"&gt;="&amp;MA$3)&gt;0,1,0))</f>
        <v>0</v>
      </c>
      <c r="MB45" s="19" t="n">
        <f aca="false">IF($A45="",0,IF(COUNTIFS(Urlaub!$A$5:$A$604,$A45,Urlaub!$B$5:$B$604,"&lt;="&amp;MB$3,Urlaub!$C$5:$C$604,"&gt;="&amp;MB$3)&gt;0,1,0))</f>
        <v>0</v>
      </c>
      <c r="MC45" s="19" t="n">
        <f aca="false">IF($A45="",0,IF(COUNTIFS(Urlaub!$A$5:$A$604,$A45,Urlaub!$B$5:$B$604,"&lt;="&amp;MC$3,Urlaub!$C$5:$C$604,"&gt;="&amp;MC$3)&gt;0,1,0))</f>
        <v>0</v>
      </c>
      <c r="MD45" s="19" t="n">
        <f aca="false">IF($A45="",0,IF(COUNTIFS(Urlaub!$A$5:$A$604,$A45,Urlaub!$B$5:$B$604,"&lt;="&amp;MD$3,Urlaub!$C$5:$C$604,"&gt;="&amp;MD$3)&gt;0,1,0))</f>
        <v>0</v>
      </c>
      <c r="ME45" s="19" t="n">
        <f aca="false">IF($A45="",0,IF(COUNTIFS(Urlaub!$A$5:$A$604,$A45,Urlaub!$B$5:$B$604,"&lt;="&amp;ME$3,Urlaub!$C$5:$C$604,"&gt;="&amp;ME$3)&gt;0,1,0))</f>
        <v>0</v>
      </c>
      <c r="MF45" s="19" t="n">
        <f aca="false">IF($A45="",0,IF(COUNTIFS(Urlaub!$A$5:$A$604,$A45,Urlaub!$B$5:$B$604,"&lt;="&amp;MF$3,Urlaub!$C$5:$C$604,"&gt;="&amp;MF$3)&gt;0,1,0))</f>
        <v>0</v>
      </c>
      <c r="MG45" s="19" t="n">
        <f aca="false">IF($A45="",0,IF(COUNTIFS(Urlaub!$A$5:$A$604,$A45,Urlaub!$B$5:$B$604,"&lt;="&amp;MG$3,Urlaub!$C$5:$C$604,"&gt;="&amp;MG$3)&gt;0,1,0))</f>
        <v>0</v>
      </c>
      <c r="MH45" s="19" t="n">
        <f aca="false">IF($A45="",0,IF(COUNTIFS(Urlaub!$A$5:$A$604,$A45,Urlaub!$B$5:$B$604,"&lt;="&amp;MH$3,Urlaub!$C$5:$C$604,"&gt;="&amp;MH$3)&gt;0,1,0))</f>
        <v>0</v>
      </c>
      <c r="MI45" s="19" t="n">
        <f aca="false">IF($A45="",0,IF(COUNTIFS(Urlaub!$A$5:$A$604,$A45,Urlaub!$B$5:$B$604,"&lt;="&amp;MI$3,Urlaub!$C$5:$C$604,"&gt;="&amp;MI$3)&gt;0,1,0))</f>
        <v>0</v>
      </c>
      <c r="MJ45" s="19" t="n">
        <f aca="false">IF($A45="",0,IF(COUNTIFS(Urlaub!$A$5:$A$604,$A45,Urlaub!$B$5:$B$604,"&lt;="&amp;MJ$3,Urlaub!$C$5:$C$604,"&gt;="&amp;MJ$3)&gt;0,1,0))</f>
        <v>0</v>
      </c>
      <c r="MK45" s="19" t="n">
        <f aca="false">IF($A45="",0,IF(COUNTIFS(Urlaub!$A$5:$A$604,$A45,Urlaub!$B$5:$B$604,"&lt;="&amp;MK$3,Urlaub!$C$5:$C$604,"&gt;="&amp;MK$3)&gt;0,1,0))</f>
        <v>0</v>
      </c>
      <c r="ML45" s="19" t="n">
        <f aca="false">IF($A45="",0,IF(COUNTIFS(Urlaub!$A$5:$A$604,$A45,Urlaub!$B$5:$B$604,"&lt;="&amp;ML$3,Urlaub!$C$5:$C$604,"&gt;="&amp;ML$3)&gt;0,1,0))</f>
        <v>0</v>
      </c>
      <c r="MM45" s="19" t="n">
        <f aca="false">IF($A45="",0,IF(COUNTIFS(Urlaub!$A$5:$A$604,$A45,Urlaub!$B$5:$B$604,"&lt;="&amp;MM$3,Urlaub!$C$5:$C$604,"&gt;="&amp;MM$3)&gt;0,1,0))</f>
        <v>0</v>
      </c>
      <c r="MN45" s="19" t="n">
        <f aca="false">IF($A45="",0,IF(COUNTIFS(Urlaub!$A$5:$A$604,$A45,Urlaub!$B$5:$B$604,"&lt;="&amp;MN$3,Urlaub!$C$5:$C$604,"&gt;="&amp;MN$3)&gt;0,1,0))</f>
        <v>0</v>
      </c>
      <c r="MO45" s="19" t="n">
        <f aca="false">IF($A45="",0,IF(COUNTIFS(Urlaub!$A$5:$A$604,$A45,Urlaub!$B$5:$B$604,"&lt;="&amp;MO$3,Urlaub!$C$5:$C$604,"&gt;="&amp;MO$3)&gt;0,1,0))</f>
        <v>0</v>
      </c>
      <c r="MP45" s="19" t="n">
        <f aca="false">IF($A45="",0,IF(COUNTIFS(Urlaub!$A$5:$A$604,$A45,Urlaub!$B$5:$B$604,"&lt;="&amp;MP$3,Urlaub!$C$5:$C$604,"&gt;="&amp;MP$3)&gt;0,1,0))</f>
        <v>0</v>
      </c>
      <c r="MQ45" s="19" t="n">
        <f aca="false">IF($A45="",0,IF(COUNTIFS(Urlaub!$A$5:$A$604,$A45,Urlaub!$B$5:$B$604,"&lt;="&amp;MQ$3,Urlaub!$C$5:$C$604,"&gt;="&amp;MQ$3)&gt;0,1,0))</f>
        <v>0</v>
      </c>
      <c r="MR45" s="19" t="n">
        <f aca="false">IF($A45="",0,IF(COUNTIFS(Urlaub!$A$5:$A$604,$A45,Urlaub!$B$5:$B$604,"&lt;="&amp;MR$3,Urlaub!$C$5:$C$604,"&gt;="&amp;MR$3)&gt;0,1,0))</f>
        <v>0</v>
      </c>
      <c r="MS45" s="19" t="n">
        <f aca="false">IF($A45="",0,IF(COUNTIFS(Urlaub!$A$5:$A$604,$A45,Urlaub!$B$5:$B$604,"&lt;="&amp;MS$3,Urlaub!$C$5:$C$604,"&gt;="&amp;MS$3)&gt;0,1,0))</f>
        <v>0</v>
      </c>
      <c r="MT45" s="19" t="n">
        <f aca="false">IF($A45="",0,IF(COUNTIFS(Urlaub!$A$5:$A$604,$A45,Urlaub!$B$5:$B$604,"&lt;="&amp;MT$3,Urlaub!$C$5:$C$604,"&gt;="&amp;MT$3)&gt;0,1,0))</f>
        <v>0</v>
      </c>
      <c r="MU45" s="19" t="n">
        <f aca="false">IF($A45="",0,IF(COUNTIFS(Urlaub!$A$5:$A$604,$A45,Urlaub!$B$5:$B$604,"&lt;="&amp;MU$3,Urlaub!$C$5:$C$604,"&gt;="&amp;MU$3)&gt;0,1,0))</f>
        <v>0</v>
      </c>
      <c r="MV45" s="19" t="n">
        <f aca="false">IF($A45="",0,IF(COUNTIFS(Urlaub!$A$5:$A$604,$A45,Urlaub!$B$5:$B$604,"&lt;="&amp;MV$3,Urlaub!$C$5:$C$604,"&gt;="&amp;MV$3)&gt;0,1,0))</f>
        <v>0</v>
      </c>
      <c r="MW45" s="19" t="n">
        <f aca="false">IF($A45="",0,IF(COUNTIFS(Urlaub!$A$5:$A$604,$A45,Urlaub!$B$5:$B$604,"&lt;="&amp;MW$3,Urlaub!$C$5:$C$604,"&gt;="&amp;MW$3)&gt;0,1,0))</f>
        <v>0</v>
      </c>
      <c r="MX45" s="19" t="n">
        <f aca="false">IF($A45="",0,IF(COUNTIFS(Urlaub!$A$5:$A$604,$A45,Urlaub!$B$5:$B$604,"&lt;="&amp;MX$3,Urlaub!$C$5:$C$604,"&gt;="&amp;MX$3)&gt;0,1,0))</f>
        <v>0</v>
      </c>
      <c r="MY45" s="19" t="n">
        <f aca="false">IF($A45="",0,IF(COUNTIFS(Urlaub!$A$5:$A$604,$A45,Urlaub!$B$5:$B$604,"&lt;="&amp;MY$3,Urlaub!$C$5:$C$604,"&gt;="&amp;MY$3)&gt;0,1,0))</f>
        <v>0</v>
      </c>
      <c r="MZ45" s="19" t="n">
        <f aca="false">IF($A45="",0,IF(COUNTIFS(Urlaub!$A$5:$A$604,$A45,Urlaub!$B$5:$B$604,"&lt;="&amp;MZ$3,Urlaub!$C$5:$C$604,"&gt;="&amp;MZ$3)&gt;0,1,0))</f>
        <v>0</v>
      </c>
      <c r="NA45" s="19" t="n">
        <f aca="false">IF($A45="",0,IF(COUNTIFS(Urlaub!$A$5:$A$604,$A45,Urlaub!$B$5:$B$604,"&lt;="&amp;NA$3,Urlaub!$C$5:$C$604,"&gt;="&amp;NA$3)&gt;0,1,0))</f>
        <v>0</v>
      </c>
      <c r="NB45" s="19" t="n">
        <f aca="false">IF($A45="",0,IF(COUNTIFS(Urlaub!$A$5:$A$604,$A45,Urlaub!$B$5:$B$604,"&lt;="&amp;NB$3,Urlaub!$C$5:$C$604,"&gt;="&amp;NB$3)&gt;0,1,0))</f>
        <v>0</v>
      </c>
      <c r="NC45" s="19" t="n">
        <f aca="false">IF($A45="",0,IF(COUNTIFS(Urlaub!$A$5:$A$604,$A45,Urlaub!$B$5:$B$604,"&lt;="&amp;NC$3,Urlaub!$C$5:$C$604,"&gt;="&amp;NC$3)&gt;0,1,0))</f>
        <v>0</v>
      </c>
      <c r="ND45" s="19" t="n">
        <f aca="false">IF($A45="",0,IF(COUNTIFS(Urlaub!$A$5:$A$604,$A45,Urlaub!$B$5:$B$604,"&lt;="&amp;ND$3,Urlaub!$C$5:$C$604,"&gt;="&amp;ND$3)&gt;0,1,0))</f>
        <v>0</v>
      </c>
      <c r="NE45" s="19" t="n">
        <f aca="false">IF($A45="",0,IF(COUNTIFS(Urlaub!$A$5:$A$604,$A45,Urlaub!$B$5:$B$604,"&lt;="&amp;NE$3,Urlaub!$C$5:$C$604,"&gt;="&amp;NE$3)&gt;0,1,0))</f>
        <v>0</v>
      </c>
      <c r="NF45" s="19" t="n">
        <f aca="false">IF($A45="",0,IF(COUNTIFS(Urlaub!$A$5:$A$604,$A45,Urlaub!$B$5:$B$604,"&lt;="&amp;NF$3,Urlaub!$C$5:$C$604,"&gt;="&amp;NF$3)&gt;0,1,0))</f>
        <v>0</v>
      </c>
      <c r="NG45" s="19" t="n">
        <f aca="false">IF($A45="",0,IF(COUNTIFS(Urlaub!$A$5:$A$604,$A45,Urlaub!$B$5:$B$604,"&lt;="&amp;NG$3,Urlaub!$C$5:$C$604,"&gt;="&amp;NG$3)&gt;0,1,0))</f>
        <v>0</v>
      </c>
      <c r="NH45" s="19" t="n">
        <f aca="false">IF($A45="",0,IF(COUNTIFS(Urlaub!$A$5:$A$604,$A45,Urlaub!$B$5:$B$604,"&lt;="&amp;NH$3,Urlaub!$C$5:$C$604,"&gt;="&amp;NH$3)&gt;0,1,0))</f>
        <v>0</v>
      </c>
    </row>
    <row r="46" customFormat="false" ht="15" hidden="false" customHeight="false" outlineLevel="0" collapsed="false">
      <c r="A46" s="5" t="str">
        <f aca="false">IF(Team!A46="","",Team!A46)</f>
        <v/>
      </c>
      <c r="B46" s="8" t="str">
        <f aca="false">IF(Team!B46="","",Team!B46)</f>
        <v/>
      </c>
      <c r="C46" s="8" t="str">
        <f aca="false">IF(Team!C46="","",Team!C46)</f>
        <v/>
      </c>
      <c r="D46" s="8" t="str">
        <f aca="false">IF(Team!D46="","",Team!D46)</f>
        <v/>
      </c>
      <c r="E46" s="8" t="str">
        <f aca="false">IF(Team!E46="","",Team!E46)</f>
        <v/>
      </c>
      <c r="F46" s="8" t="str">
        <f aca="false">IF(Team!F46="","",Team!F46)</f>
        <v/>
      </c>
      <c r="G46" s="19" t="n">
        <f aca="false">IF($A46="",0,IF(COUNTIFS(Urlaub!$A$5:$A$604,$A46,Urlaub!$B$5:$B$604,"&lt;="&amp;G$3,Urlaub!$C$5:$C$604,"&gt;="&amp;G$3)&gt;0,1,0))</f>
        <v>0</v>
      </c>
      <c r="H46" s="19" t="n">
        <f aca="false">IF($A46="",0,IF(COUNTIFS(Urlaub!$A$5:$A$604,$A46,Urlaub!$B$5:$B$604,"&lt;="&amp;H$3,Urlaub!$C$5:$C$604,"&gt;="&amp;H$3)&gt;0,1,0))</f>
        <v>0</v>
      </c>
      <c r="I46" s="19" t="n">
        <f aca="false">IF($A46="",0,IF(COUNTIFS(Urlaub!$A$5:$A$604,$A46,Urlaub!$B$5:$B$604,"&lt;="&amp;I$3,Urlaub!$C$5:$C$604,"&gt;="&amp;I$3)&gt;0,1,0))</f>
        <v>0</v>
      </c>
      <c r="J46" s="19" t="n">
        <f aca="false">IF($A46="",0,IF(COUNTIFS(Urlaub!$A$5:$A$604,$A46,Urlaub!$B$5:$B$604,"&lt;="&amp;J$3,Urlaub!$C$5:$C$604,"&gt;="&amp;J$3)&gt;0,1,0))</f>
        <v>0</v>
      </c>
      <c r="K46" s="19" t="n">
        <f aca="false">IF($A46="",0,IF(COUNTIFS(Urlaub!$A$5:$A$604,$A46,Urlaub!$B$5:$B$604,"&lt;="&amp;K$3,Urlaub!$C$5:$C$604,"&gt;="&amp;K$3)&gt;0,1,0))</f>
        <v>0</v>
      </c>
      <c r="L46" s="19" t="n">
        <f aca="false">IF($A46="",0,IF(COUNTIFS(Urlaub!$A$5:$A$604,$A46,Urlaub!$B$5:$B$604,"&lt;="&amp;L$3,Urlaub!$C$5:$C$604,"&gt;="&amp;L$3)&gt;0,1,0))</f>
        <v>0</v>
      </c>
      <c r="M46" s="19" t="n">
        <f aca="false">IF($A46="",0,IF(COUNTIFS(Urlaub!$A$5:$A$604,$A46,Urlaub!$B$5:$B$604,"&lt;="&amp;M$3,Urlaub!$C$5:$C$604,"&gt;="&amp;M$3)&gt;0,1,0))</f>
        <v>0</v>
      </c>
      <c r="N46" s="19" t="n">
        <f aca="false">IF($A46="",0,IF(COUNTIFS(Urlaub!$A$5:$A$604,$A46,Urlaub!$B$5:$B$604,"&lt;="&amp;N$3,Urlaub!$C$5:$C$604,"&gt;="&amp;N$3)&gt;0,1,0))</f>
        <v>0</v>
      </c>
      <c r="O46" s="19" t="n">
        <f aca="false">IF($A46="",0,IF(COUNTIFS(Urlaub!$A$5:$A$604,$A46,Urlaub!$B$5:$B$604,"&lt;="&amp;O$3,Urlaub!$C$5:$C$604,"&gt;="&amp;O$3)&gt;0,1,0))</f>
        <v>0</v>
      </c>
      <c r="P46" s="19" t="n">
        <f aca="false">IF($A46="",0,IF(COUNTIFS(Urlaub!$A$5:$A$604,$A46,Urlaub!$B$5:$B$604,"&lt;="&amp;P$3,Urlaub!$C$5:$C$604,"&gt;="&amp;P$3)&gt;0,1,0))</f>
        <v>0</v>
      </c>
      <c r="Q46" s="19" t="n">
        <f aca="false">IF($A46="",0,IF(COUNTIFS(Urlaub!$A$5:$A$604,$A46,Urlaub!$B$5:$B$604,"&lt;="&amp;Q$3,Urlaub!$C$5:$C$604,"&gt;="&amp;Q$3)&gt;0,1,0))</f>
        <v>0</v>
      </c>
      <c r="R46" s="19" t="n">
        <f aca="false">IF($A46="",0,IF(COUNTIFS(Urlaub!$A$5:$A$604,$A46,Urlaub!$B$5:$B$604,"&lt;="&amp;R$3,Urlaub!$C$5:$C$604,"&gt;="&amp;R$3)&gt;0,1,0))</f>
        <v>0</v>
      </c>
      <c r="S46" s="19" t="n">
        <f aca="false">IF($A46="",0,IF(COUNTIFS(Urlaub!$A$5:$A$604,$A46,Urlaub!$B$5:$B$604,"&lt;="&amp;S$3,Urlaub!$C$5:$C$604,"&gt;="&amp;S$3)&gt;0,1,0))</f>
        <v>0</v>
      </c>
      <c r="T46" s="19" t="n">
        <f aca="false">IF($A46="",0,IF(COUNTIFS(Urlaub!$A$5:$A$604,$A46,Urlaub!$B$5:$B$604,"&lt;="&amp;T$3,Urlaub!$C$5:$C$604,"&gt;="&amp;T$3)&gt;0,1,0))</f>
        <v>0</v>
      </c>
      <c r="U46" s="19" t="n">
        <f aca="false">IF($A46="",0,IF(COUNTIFS(Urlaub!$A$5:$A$604,$A46,Urlaub!$B$5:$B$604,"&lt;="&amp;U$3,Urlaub!$C$5:$C$604,"&gt;="&amp;U$3)&gt;0,1,0))</f>
        <v>0</v>
      </c>
      <c r="V46" s="19" t="n">
        <f aca="false">IF($A46="",0,IF(COUNTIFS(Urlaub!$A$5:$A$604,$A46,Urlaub!$B$5:$B$604,"&lt;="&amp;V$3,Urlaub!$C$5:$C$604,"&gt;="&amp;V$3)&gt;0,1,0))</f>
        <v>0</v>
      </c>
      <c r="W46" s="19" t="n">
        <f aca="false">IF($A46="",0,IF(COUNTIFS(Urlaub!$A$5:$A$604,$A46,Urlaub!$B$5:$B$604,"&lt;="&amp;W$3,Urlaub!$C$5:$C$604,"&gt;="&amp;W$3)&gt;0,1,0))</f>
        <v>0</v>
      </c>
      <c r="X46" s="19" t="n">
        <f aca="false">IF($A46="",0,IF(COUNTIFS(Urlaub!$A$5:$A$604,$A46,Urlaub!$B$5:$B$604,"&lt;="&amp;X$3,Urlaub!$C$5:$C$604,"&gt;="&amp;X$3)&gt;0,1,0))</f>
        <v>0</v>
      </c>
      <c r="Y46" s="19" t="n">
        <f aca="false">IF($A46="",0,IF(COUNTIFS(Urlaub!$A$5:$A$604,$A46,Urlaub!$B$5:$B$604,"&lt;="&amp;Y$3,Urlaub!$C$5:$C$604,"&gt;="&amp;Y$3)&gt;0,1,0))</f>
        <v>0</v>
      </c>
      <c r="Z46" s="19" t="n">
        <f aca="false">IF($A46="",0,IF(COUNTIFS(Urlaub!$A$5:$A$604,$A46,Urlaub!$B$5:$B$604,"&lt;="&amp;Z$3,Urlaub!$C$5:$C$604,"&gt;="&amp;Z$3)&gt;0,1,0))</f>
        <v>0</v>
      </c>
      <c r="AA46" s="19" t="n">
        <f aca="false">IF($A46="",0,IF(COUNTIFS(Urlaub!$A$5:$A$604,$A46,Urlaub!$B$5:$B$604,"&lt;="&amp;AA$3,Urlaub!$C$5:$C$604,"&gt;="&amp;AA$3)&gt;0,1,0))</f>
        <v>0</v>
      </c>
      <c r="AB46" s="19" t="n">
        <f aca="false">IF($A46="",0,IF(COUNTIFS(Urlaub!$A$5:$A$604,$A46,Urlaub!$B$5:$B$604,"&lt;="&amp;AB$3,Urlaub!$C$5:$C$604,"&gt;="&amp;AB$3)&gt;0,1,0))</f>
        <v>0</v>
      </c>
      <c r="AC46" s="19" t="n">
        <f aca="false">IF($A46="",0,IF(COUNTIFS(Urlaub!$A$5:$A$604,$A46,Urlaub!$B$5:$B$604,"&lt;="&amp;AC$3,Urlaub!$C$5:$C$604,"&gt;="&amp;AC$3)&gt;0,1,0))</f>
        <v>0</v>
      </c>
      <c r="AD46" s="19" t="n">
        <f aca="false">IF($A46="",0,IF(COUNTIFS(Urlaub!$A$5:$A$604,$A46,Urlaub!$B$5:$B$604,"&lt;="&amp;AD$3,Urlaub!$C$5:$C$604,"&gt;="&amp;AD$3)&gt;0,1,0))</f>
        <v>0</v>
      </c>
      <c r="AE46" s="19" t="n">
        <f aca="false">IF($A46="",0,IF(COUNTIFS(Urlaub!$A$5:$A$604,$A46,Urlaub!$B$5:$B$604,"&lt;="&amp;AE$3,Urlaub!$C$5:$C$604,"&gt;="&amp;AE$3)&gt;0,1,0))</f>
        <v>0</v>
      </c>
      <c r="AF46" s="19" t="n">
        <f aca="false">IF($A46="",0,IF(COUNTIFS(Urlaub!$A$5:$A$604,$A46,Urlaub!$B$5:$B$604,"&lt;="&amp;AF$3,Urlaub!$C$5:$C$604,"&gt;="&amp;AF$3)&gt;0,1,0))</f>
        <v>0</v>
      </c>
      <c r="AG46" s="19" t="n">
        <f aca="false">IF($A46="",0,IF(COUNTIFS(Urlaub!$A$5:$A$604,$A46,Urlaub!$B$5:$B$604,"&lt;="&amp;AG$3,Urlaub!$C$5:$C$604,"&gt;="&amp;AG$3)&gt;0,1,0))</f>
        <v>0</v>
      </c>
      <c r="AH46" s="19" t="n">
        <f aca="false">IF($A46="",0,IF(COUNTIFS(Urlaub!$A$5:$A$604,$A46,Urlaub!$B$5:$B$604,"&lt;="&amp;AH$3,Urlaub!$C$5:$C$604,"&gt;="&amp;AH$3)&gt;0,1,0))</f>
        <v>0</v>
      </c>
      <c r="AI46" s="19" t="n">
        <f aca="false">IF($A46="",0,IF(COUNTIFS(Urlaub!$A$5:$A$604,$A46,Urlaub!$B$5:$B$604,"&lt;="&amp;AI$3,Urlaub!$C$5:$C$604,"&gt;="&amp;AI$3)&gt;0,1,0))</f>
        <v>0</v>
      </c>
      <c r="AJ46" s="19" t="n">
        <f aca="false">IF($A46="",0,IF(COUNTIFS(Urlaub!$A$5:$A$604,$A46,Urlaub!$B$5:$B$604,"&lt;="&amp;AJ$3,Urlaub!$C$5:$C$604,"&gt;="&amp;AJ$3)&gt;0,1,0))</f>
        <v>0</v>
      </c>
      <c r="AK46" s="19" t="n">
        <f aca="false">IF($A46="",0,IF(COUNTIFS(Urlaub!$A$5:$A$604,$A46,Urlaub!$B$5:$B$604,"&lt;="&amp;AK$3,Urlaub!$C$5:$C$604,"&gt;="&amp;AK$3)&gt;0,1,0))</f>
        <v>0</v>
      </c>
      <c r="AL46" s="19" t="n">
        <f aca="false">IF($A46="",0,IF(COUNTIFS(Urlaub!$A$5:$A$604,$A46,Urlaub!$B$5:$B$604,"&lt;="&amp;AL$3,Urlaub!$C$5:$C$604,"&gt;="&amp;AL$3)&gt;0,1,0))</f>
        <v>0</v>
      </c>
      <c r="AM46" s="19" t="n">
        <f aca="false">IF($A46="",0,IF(COUNTIFS(Urlaub!$A$5:$A$604,$A46,Urlaub!$B$5:$B$604,"&lt;="&amp;AM$3,Urlaub!$C$5:$C$604,"&gt;="&amp;AM$3)&gt;0,1,0))</f>
        <v>0</v>
      </c>
      <c r="AN46" s="19" t="n">
        <f aca="false">IF($A46="",0,IF(COUNTIFS(Urlaub!$A$5:$A$604,$A46,Urlaub!$B$5:$B$604,"&lt;="&amp;AN$3,Urlaub!$C$5:$C$604,"&gt;="&amp;AN$3)&gt;0,1,0))</f>
        <v>0</v>
      </c>
      <c r="AO46" s="19" t="n">
        <f aca="false">IF($A46="",0,IF(COUNTIFS(Urlaub!$A$5:$A$604,$A46,Urlaub!$B$5:$B$604,"&lt;="&amp;AO$3,Urlaub!$C$5:$C$604,"&gt;="&amp;AO$3)&gt;0,1,0))</f>
        <v>0</v>
      </c>
      <c r="AP46" s="19" t="n">
        <f aca="false">IF($A46="",0,IF(COUNTIFS(Urlaub!$A$5:$A$604,$A46,Urlaub!$B$5:$B$604,"&lt;="&amp;AP$3,Urlaub!$C$5:$C$604,"&gt;="&amp;AP$3)&gt;0,1,0))</f>
        <v>0</v>
      </c>
      <c r="AQ46" s="19" t="n">
        <f aca="false">IF($A46="",0,IF(COUNTIFS(Urlaub!$A$5:$A$604,$A46,Urlaub!$B$5:$B$604,"&lt;="&amp;AQ$3,Urlaub!$C$5:$C$604,"&gt;="&amp;AQ$3)&gt;0,1,0))</f>
        <v>0</v>
      </c>
      <c r="AR46" s="19" t="n">
        <f aca="false">IF($A46="",0,IF(COUNTIFS(Urlaub!$A$5:$A$604,$A46,Urlaub!$B$5:$B$604,"&lt;="&amp;AR$3,Urlaub!$C$5:$C$604,"&gt;="&amp;AR$3)&gt;0,1,0))</f>
        <v>0</v>
      </c>
      <c r="AS46" s="19" t="n">
        <f aca="false">IF($A46="",0,IF(COUNTIFS(Urlaub!$A$5:$A$604,$A46,Urlaub!$B$5:$B$604,"&lt;="&amp;AS$3,Urlaub!$C$5:$C$604,"&gt;="&amp;AS$3)&gt;0,1,0))</f>
        <v>0</v>
      </c>
      <c r="AT46" s="19" t="n">
        <f aca="false">IF($A46="",0,IF(COUNTIFS(Urlaub!$A$5:$A$604,$A46,Urlaub!$B$5:$B$604,"&lt;="&amp;AT$3,Urlaub!$C$5:$C$604,"&gt;="&amp;AT$3)&gt;0,1,0))</f>
        <v>0</v>
      </c>
      <c r="AU46" s="19" t="n">
        <f aca="false">IF($A46="",0,IF(COUNTIFS(Urlaub!$A$5:$A$604,$A46,Urlaub!$B$5:$B$604,"&lt;="&amp;AU$3,Urlaub!$C$5:$C$604,"&gt;="&amp;AU$3)&gt;0,1,0))</f>
        <v>0</v>
      </c>
      <c r="AV46" s="19" t="n">
        <f aca="false">IF($A46="",0,IF(COUNTIFS(Urlaub!$A$5:$A$604,$A46,Urlaub!$B$5:$B$604,"&lt;="&amp;AV$3,Urlaub!$C$5:$C$604,"&gt;="&amp;AV$3)&gt;0,1,0))</f>
        <v>0</v>
      </c>
      <c r="AW46" s="19" t="n">
        <f aca="false">IF($A46="",0,IF(COUNTIFS(Urlaub!$A$5:$A$604,$A46,Urlaub!$B$5:$B$604,"&lt;="&amp;AW$3,Urlaub!$C$5:$C$604,"&gt;="&amp;AW$3)&gt;0,1,0))</f>
        <v>0</v>
      </c>
      <c r="AX46" s="19" t="n">
        <f aca="false">IF($A46="",0,IF(COUNTIFS(Urlaub!$A$5:$A$604,$A46,Urlaub!$B$5:$B$604,"&lt;="&amp;AX$3,Urlaub!$C$5:$C$604,"&gt;="&amp;AX$3)&gt;0,1,0))</f>
        <v>0</v>
      </c>
      <c r="AY46" s="19" t="n">
        <f aca="false">IF($A46="",0,IF(COUNTIFS(Urlaub!$A$5:$A$604,$A46,Urlaub!$B$5:$B$604,"&lt;="&amp;AY$3,Urlaub!$C$5:$C$604,"&gt;="&amp;AY$3)&gt;0,1,0))</f>
        <v>0</v>
      </c>
      <c r="AZ46" s="19" t="n">
        <f aca="false">IF($A46="",0,IF(COUNTIFS(Urlaub!$A$5:$A$604,$A46,Urlaub!$B$5:$B$604,"&lt;="&amp;AZ$3,Urlaub!$C$5:$C$604,"&gt;="&amp;AZ$3)&gt;0,1,0))</f>
        <v>0</v>
      </c>
      <c r="BA46" s="19" t="n">
        <f aca="false">IF($A46="",0,IF(COUNTIFS(Urlaub!$A$5:$A$604,$A46,Urlaub!$B$5:$B$604,"&lt;="&amp;BA$3,Urlaub!$C$5:$C$604,"&gt;="&amp;BA$3)&gt;0,1,0))</f>
        <v>0</v>
      </c>
      <c r="BB46" s="19" t="n">
        <f aca="false">IF($A46="",0,IF(COUNTIFS(Urlaub!$A$5:$A$604,$A46,Urlaub!$B$5:$B$604,"&lt;="&amp;BB$3,Urlaub!$C$5:$C$604,"&gt;="&amp;BB$3)&gt;0,1,0))</f>
        <v>0</v>
      </c>
      <c r="BC46" s="19" t="n">
        <f aca="false">IF($A46="",0,IF(COUNTIFS(Urlaub!$A$5:$A$604,$A46,Urlaub!$B$5:$B$604,"&lt;="&amp;BC$3,Urlaub!$C$5:$C$604,"&gt;="&amp;BC$3)&gt;0,1,0))</f>
        <v>0</v>
      </c>
      <c r="BD46" s="19" t="n">
        <f aca="false">IF($A46="",0,IF(COUNTIFS(Urlaub!$A$5:$A$604,$A46,Urlaub!$B$5:$B$604,"&lt;="&amp;BD$3,Urlaub!$C$5:$C$604,"&gt;="&amp;BD$3)&gt;0,1,0))</f>
        <v>0</v>
      </c>
      <c r="BE46" s="19" t="n">
        <f aca="false">IF($A46="",0,IF(COUNTIFS(Urlaub!$A$5:$A$604,$A46,Urlaub!$B$5:$B$604,"&lt;="&amp;BE$3,Urlaub!$C$5:$C$604,"&gt;="&amp;BE$3)&gt;0,1,0))</f>
        <v>0</v>
      </c>
      <c r="BF46" s="19" t="n">
        <f aca="false">IF($A46="",0,IF(COUNTIFS(Urlaub!$A$5:$A$604,$A46,Urlaub!$B$5:$B$604,"&lt;="&amp;BF$3,Urlaub!$C$5:$C$604,"&gt;="&amp;BF$3)&gt;0,1,0))</f>
        <v>0</v>
      </c>
      <c r="BG46" s="19" t="n">
        <f aca="false">IF($A46="",0,IF(COUNTIFS(Urlaub!$A$5:$A$604,$A46,Urlaub!$B$5:$B$604,"&lt;="&amp;BG$3,Urlaub!$C$5:$C$604,"&gt;="&amp;BG$3)&gt;0,1,0))</f>
        <v>0</v>
      </c>
      <c r="BH46" s="19" t="n">
        <f aca="false">IF($A46="",0,IF(COUNTIFS(Urlaub!$A$5:$A$604,$A46,Urlaub!$B$5:$B$604,"&lt;="&amp;BH$3,Urlaub!$C$5:$C$604,"&gt;="&amp;BH$3)&gt;0,1,0))</f>
        <v>0</v>
      </c>
      <c r="BI46" s="19" t="n">
        <f aca="false">IF($A46="",0,IF(COUNTIFS(Urlaub!$A$5:$A$604,$A46,Urlaub!$B$5:$B$604,"&lt;="&amp;BI$3,Urlaub!$C$5:$C$604,"&gt;="&amp;BI$3)&gt;0,1,0))</f>
        <v>0</v>
      </c>
      <c r="BJ46" s="19" t="n">
        <f aca="false">IF($A46="",0,IF(COUNTIFS(Urlaub!$A$5:$A$604,$A46,Urlaub!$B$5:$B$604,"&lt;="&amp;BJ$3,Urlaub!$C$5:$C$604,"&gt;="&amp;BJ$3)&gt;0,1,0))</f>
        <v>0</v>
      </c>
      <c r="BK46" s="19" t="n">
        <f aca="false">IF($A46="",0,IF(COUNTIFS(Urlaub!$A$5:$A$604,$A46,Urlaub!$B$5:$B$604,"&lt;="&amp;BK$3,Urlaub!$C$5:$C$604,"&gt;="&amp;BK$3)&gt;0,1,0))</f>
        <v>0</v>
      </c>
      <c r="BL46" s="19" t="n">
        <f aca="false">IF($A46="",0,IF(COUNTIFS(Urlaub!$A$5:$A$604,$A46,Urlaub!$B$5:$B$604,"&lt;="&amp;BL$3,Urlaub!$C$5:$C$604,"&gt;="&amp;BL$3)&gt;0,1,0))</f>
        <v>0</v>
      </c>
      <c r="BM46" s="19" t="n">
        <f aca="false">IF($A46="",0,IF(COUNTIFS(Urlaub!$A$5:$A$604,$A46,Urlaub!$B$5:$B$604,"&lt;="&amp;BM$3,Urlaub!$C$5:$C$604,"&gt;="&amp;BM$3)&gt;0,1,0))</f>
        <v>0</v>
      </c>
      <c r="BN46" s="19" t="n">
        <f aca="false">IF($A46="",0,IF(COUNTIFS(Urlaub!$A$5:$A$604,$A46,Urlaub!$B$5:$B$604,"&lt;="&amp;BN$3,Urlaub!$C$5:$C$604,"&gt;="&amp;BN$3)&gt;0,1,0))</f>
        <v>0</v>
      </c>
      <c r="BO46" s="19" t="n">
        <f aca="false">IF($A46="",0,IF(COUNTIFS(Urlaub!$A$5:$A$604,$A46,Urlaub!$B$5:$B$604,"&lt;="&amp;BO$3,Urlaub!$C$5:$C$604,"&gt;="&amp;BO$3)&gt;0,1,0))</f>
        <v>0</v>
      </c>
      <c r="BP46" s="19" t="n">
        <f aca="false">IF($A46="",0,IF(COUNTIFS(Urlaub!$A$5:$A$604,$A46,Urlaub!$B$5:$B$604,"&lt;="&amp;BP$3,Urlaub!$C$5:$C$604,"&gt;="&amp;BP$3)&gt;0,1,0))</f>
        <v>0</v>
      </c>
      <c r="BQ46" s="19" t="n">
        <f aca="false">IF($A46="",0,IF(COUNTIFS(Urlaub!$A$5:$A$604,$A46,Urlaub!$B$5:$B$604,"&lt;="&amp;BQ$3,Urlaub!$C$5:$C$604,"&gt;="&amp;BQ$3)&gt;0,1,0))</f>
        <v>0</v>
      </c>
      <c r="BR46" s="19" t="n">
        <f aca="false">IF($A46="",0,IF(COUNTIFS(Urlaub!$A$5:$A$604,$A46,Urlaub!$B$5:$B$604,"&lt;="&amp;BR$3,Urlaub!$C$5:$C$604,"&gt;="&amp;BR$3)&gt;0,1,0))</f>
        <v>0</v>
      </c>
      <c r="BS46" s="19" t="n">
        <f aca="false">IF($A46="",0,IF(COUNTIFS(Urlaub!$A$5:$A$604,$A46,Urlaub!$B$5:$B$604,"&lt;="&amp;BS$3,Urlaub!$C$5:$C$604,"&gt;="&amp;BS$3)&gt;0,1,0))</f>
        <v>0</v>
      </c>
      <c r="BT46" s="19" t="n">
        <f aca="false">IF($A46="",0,IF(COUNTIFS(Urlaub!$A$5:$A$604,$A46,Urlaub!$B$5:$B$604,"&lt;="&amp;BT$3,Urlaub!$C$5:$C$604,"&gt;="&amp;BT$3)&gt;0,1,0))</f>
        <v>0</v>
      </c>
      <c r="BU46" s="19" t="n">
        <f aca="false">IF($A46="",0,IF(COUNTIFS(Urlaub!$A$5:$A$604,$A46,Urlaub!$B$5:$B$604,"&lt;="&amp;BU$3,Urlaub!$C$5:$C$604,"&gt;="&amp;BU$3)&gt;0,1,0))</f>
        <v>0</v>
      </c>
      <c r="BV46" s="19" t="n">
        <f aca="false">IF($A46="",0,IF(COUNTIFS(Urlaub!$A$5:$A$604,$A46,Urlaub!$B$5:$B$604,"&lt;="&amp;BV$3,Urlaub!$C$5:$C$604,"&gt;="&amp;BV$3)&gt;0,1,0))</f>
        <v>0</v>
      </c>
      <c r="BW46" s="19" t="n">
        <f aca="false">IF($A46="",0,IF(COUNTIFS(Urlaub!$A$5:$A$604,$A46,Urlaub!$B$5:$B$604,"&lt;="&amp;BW$3,Urlaub!$C$5:$C$604,"&gt;="&amp;BW$3)&gt;0,1,0))</f>
        <v>0</v>
      </c>
      <c r="BX46" s="19" t="n">
        <f aca="false">IF($A46="",0,IF(COUNTIFS(Urlaub!$A$5:$A$604,$A46,Urlaub!$B$5:$B$604,"&lt;="&amp;BX$3,Urlaub!$C$5:$C$604,"&gt;="&amp;BX$3)&gt;0,1,0))</f>
        <v>0</v>
      </c>
      <c r="BY46" s="19" t="n">
        <f aca="false">IF($A46="",0,IF(COUNTIFS(Urlaub!$A$5:$A$604,$A46,Urlaub!$B$5:$B$604,"&lt;="&amp;BY$3,Urlaub!$C$5:$C$604,"&gt;="&amp;BY$3)&gt;0,1,0))</f>
        <v>0</v>
      </c>
      <c r="BZ46" s="19" t="n">
        <f aca="false">IF($A46="",0,IF(COUNTIFS(Urlaub!$A$5:$A$604,$A46,Urlaub!$B$5:$B$604,"&lt;="&amp;BZ$3,Urlaub!$C$5:$C$604,"&gt;="&amp;BZ$3)&gt;0,1,0))</f>
        <v>0</v>
      </c>
      <c r="CA46" s="19" t="n">
        <f aca="false">IF($A46="",0,IF(COUNTIFS(Urlaub!$A$5:$A$604,$A46,Urlaub!$B$5:$B$604,"&lt;="&amp;CA$3,Urlaub!$C$5:$C$604,"&gt;="&amp;CA$3)&gt;0,1,0))</f>
        <v>0</v>
      </c>
      <c r="CB46" s="19" t="n">
        <f aca="false">IF($A46="",0,IF(COUNTIFS(Urlaub!$A$5:$A$604,$A46,Urlaub!$B$5:$B$604,"&lt;="&amp;CB$3,Urlaub!$C$5:$C$604,"&gt;="&amp;CB$3)&gt;0,1,0))</f>
        <v>0</v>
      </c>
      <c r="CC46" s="19" t="n">
        <f aca="false">IF($A46="",0,IF(COUNTIFS(Urlaub!$A$5:$A$604,$A46,Urlaub!$B$5:$B$604,"&lt;="&amp;CC$3,Urlaub!$C$5:$C$604,"&gt;="&amp;CC$3)&gt;0,1,0))</f>
        <v>0</v>
      </c>
      <c r="CD46" s="19" t="n">
        <f aca="false">IF($A46="",0,IF(COUNTIFS(Urlaub!$A$5:$A$604,$A46,Urlaub!$B$5:$B$604,"&lt;="&amp;CD$3,Urlaub!$C$5:$C$604,"&gt;="&amp;CD$3)&gt;0,1,0))</f>
        <v>0</v>
      </c>
      <c r="CE46" s="19" t="n">
        <f aca="false">IF($A46="",0,IF(COUNTIFS(Urlaub!$A$5:$A$604,$A46,Urlaub!$B$5:$B$604,"&lt;="&amp;CE$3,Urlaub!$C$5:$C$604,"&gt;="&amp;CE$3)&gt;0,1,0))</f>
        <v>0</v>
      </c>
      <c r="CF46" s="19" t="n">
        <f aca="false">IF($A46="",0,IF(COUNTIFS(Urlaub!$A$5:$A$604,$A46,Urlaub!$B$5:$B$604,"&lt;="&amp;CF$3,Urlaub!$C$5:$C$604,"&gt;="&amp;CF$3)&gt;0,1,0))</f>
        <v>0</v>
      </c>
      <c r="CG46" s="19" t="n">
        <f aca="false">IF($A46="",0,IF(COUNTIFS(Urlaub!$A$5:$A$604,$A46,Urlaub!$B$5:$B$604,"&lt;="&amp;CG$3,Urlaub!$C$5:$C$604,"&gt;="&amp;CG$3)&gt;0,1,0))</f>
        <v>0</v>
      </c>
      <c r="CH46" s="19" t="n">
        <f aca="false">IF($A46="",0,IF(COUNTIFS(Urlaub!$A$5:$A$604,$A46,Urlaub!$B$5:$B$604,"&lt;="&amp;CH$3,Urlaub!$C$5:$C$604,"&gt;="&amp;CH$3)&gt;0,1,0))</f>
        <v>0</v>
      </c>
      <c r="CI46" s="19" t="n">
        <f aca="false">IF($A46="",0,IF(COUNTIFS(Urlaub!$A$5:$A$604,$A46,Urlaub!$B$5:$B$604,"&lt;="&amp;CI$3,Urlaub!$C$5:$C$604,"&gt;="&amp;CI$3)&gt;0,1,0))</f>
        <v>0</v>
      </c>
      <c r="CJ46" s="19" t="n">
        <f aca="false">IF($A46="",0,IF(COUNTIFS(Urlaub!$A$5:$A$604,$A46,Urlaub!$B$5:$B$604,"&lt;="&amp;CJ$3,Urlaub!$C$5:$C$604,"&gt;="&amp;CJ$3)&gt;0,1,0))</f>
        <v>0</v>
      </c>
      <c r="CK46" s="19" t="n">
        <f aca="false">IF($A46="",0,IF(COUNTIFS(Urlaub!$A$5:$A$604,$A46,Urlaub!$B$5:$B$604,"&lt;="&amp;CK$3,Urlaub!$C$5:$C$604,"&gt;="&amp;CK$3)&gt;0,1,0))</f>
        <v>0</v>
      </c>
      <c r="CL46" s="19" t="n">
        <f aca="false">IF($A46="",0,IF(COUNTIFS(Urlaub!$A$5:$A$604,$A46,Urlaub!$B$5:$B$604,"&lt;="&amp;CL$3,Urlaub!$C$5:$C$604,"&gt;="&amp;CL$3)&gt;0,1,0))</f>
        <v>0</v>
      </c>
      <c r="CM46" s="19" t="n">
        <f aca="false">IF($A46="",0,IF(COUNTIFS(Urlaub!$A$5:$A$604,$A46,Urlaub!$B$5:$B$604,"&lt;="&amp;CM$3,Urlaub!$C$5:$C$604,"&gt;="&amp;CM$3)&gt;0,1,0))</f>
        <v>0</v>
      </c>
      <c r="CN46" s="19" t="n">
        <f aca="false">IF($A46="",0,IF(COUNTIFS(Urlaub!$A$5:$A$604,$A46,Urlaub!$B$5:$B$604,"&lt;="&amp;CN$3,Urlaub!$C$5:$C$604,"&gt;="&amp;CN$3)&gt;0,1,0))</f>
        <v>0</v>
      </c>
      <c r="CO46" s="19" t="n">
        <f aca="false">IF($A46="",0,IF(COUNTIFS(Urlaub!$A$5:$A$604,$A46,Urlaub!$B$5:$B$604,"&lt;="&amp;CO$3,Urlaub!$C$5:$C$604,"&gt;="&amp;CO$3)&gt;0,1,0))</f>
        <v>0</v>
      </c>
      <c r="CP46" s="19" t="n">
        <f aca="false">IF($A46="",0,IF(COUNTIFS(Urlaub!$A$5:$A$604,$A46,Urlaub!$B$5:$B$604,"&lt;="&amp;CP$3,Urlaub!$C$5:$C$604,"&gt;="&amp;CP$3)&gt;0,1,0))</f>
        <v>0</v>
      </c>
      <c r="CQ46" s="19" t="n">
        <f aca="false">IF($A46="",0,IF(COUNTIFS(Urlaub!$A$5:$A$604,$A46,Urlaub!$B$5:$B$604,"&lt;="&amp;CQ$3,Urlaub!$C$5:$C$604,"&gt;="&amp;CQ$3)&gt;0,1,0))</f>
        <v>0</v>
      </c>
      <c r="CR46" s="19" t="n">
        <f aca="false">IF($A46="",0,IF(COUNTIFS(Urlaub!$A$5:$A$604,$A46,Urlaub!$B$5:$B$604,"&lt;="&amp;CR$3,Urlaub!$C$5:$C$604,"&gt;="&amp;CR$3)&gt;0,1,0))</f>
        <v>0</v>
      </c>
      <c r="CS46" s="19" t="n">
        <f aca="false">IF($A46="",0,IF(COUNTIFS(Urlaub!$A$5:$A$604,$A46,Urlaub!$B$5:$B$604,"&lt;="&amp;CS$3,Urlaub!$C$5:$C$604,"&gt;="&amp;CS$3)&gt;0,1,0))</f>
        <v>0</v>
      </c>
      <c r="CT46" s="19" t="n">
        <f aca="false">IF($A46="",0,IF(COUNTIFS(Urlaub!$A$5:$A$604,$A46,Urlaub!$B$5:$B$604,"&lt;="&amp;CT$3,Urlaub!$C$5:$C$604,"&gt;="&amp;CT$3)&gt;0,1,0))</f>
        <v>0</v>
      </c>
      <c r="CU46" s="19" t="n">
        <f aca="false">IF($A46="",0,IF(COUNTIFS(Urlaub!$A$5:$A$604,$A46,Urlaub!$B$5:$B$604,"&lt;="&amp;CU$3,Urlaub!$C$5:$C$604,"&gt;="&amp;CU$3)&gt;0,1,0))</f>
        <v>0</v>
      </c>
      <c r="CV46" s="19" t="n">
        <f aca="false">IF($A46="",0,IF(COUNTIFS(Urlaub!$A$5:$A$604,$A46,Urlaub!$B$5:$B$604,"&lt;="&amp;CV$3,Urlaub!$C$5:$C$604,"&gt;="&amp;CV$3)&gt;0,1,0))</f>
        <v>0</v>
      </c>
      <c r="CW46" s="19" t="n">
        <f aca="false">IF($A46="",0,IF(COUNTIFS(Urlaub!$A$5:$A$604,$A46,Urlaub!$B$5:$B$604,"&lt;="&amp;CW$3,Urlaub!$C$5:$C$604,"&gt;="&amp;CW$3)&gt;0,1,0))</f>
        <v>0</v>
      </c>
      <c r="CX46" s="19" t="n">
        <f aca="false">IF($A46="",0,IF(COUNTIFS(Urlaub!$A$5:$A$604,$A46,Urlaub!$B$5:$B$604,"&lt;="&amp;CX$3,Urlaub!$C$5:$C$604,"&gt;="&amp;CX$3)&gt;0,1,0))</f>
        <v>0</v>
      </c>
      <c r="CY46" s="19" t="n">
        <f aca="false">IF($A46="",0,IF(COUNTIFS(Urlaub!$A$5:$A$604,$A46,Urlaub!$B$5:$B$604,"&lt;="&amp;CY$3,Urlaub!$C$5:$C$604,"&gt;="&amp;CY$3)&gt;0,1,0))</f>
        <v>0</v>
      </c>
      <c r="CZ46" s="19" t="n">
        <f aca="false">IF($A46="",0,IF(COUNTIFS(Urlaub!$A$5:$A$604,$A46,Urlaub!$B$5:$B$604,"&lt;="&amp;CZ$3,Urlaub!$C$5:$C$604,"&gt;="&amp;CZ$3)&gt;0,1,0))</f>
        <v>0</v>
      </c>
      <c r="DA46" s="19" t="n">
        <f aca="false">IF($A46="",0,IF(COUNTIFS(Urlaub!$A$5:$A$604,$A46,Urlaub!$B$5:$B$604,"&lt;="&amp;DA$3,Urlaub!$C$5:$C$604,"&gt;="&amp;DA$3)&gt;0,1,0))</f>
        <v>0</v>
      </c>
      <c r="DB46" s="19" t="n">
        <f aca="false">IF($A46="",0,IF(COUNTIFS(Urlaub!$A$5:$A$604,$A46,Urlaub!$B$5:$B$604,"&lt;="&amp;DB$3,Urlaub!$C$5:$C$604,"&gt;="&amp;DB$3)&gt;0,1,0))</f>
        <v>0</v>
      </c>
      <c r="DC46" s="19" t="n">
        <f aca="false">IF($A46="",0,IF(COUNTIFS(Urlaub!$A$5:$A$604,$A46,Urlaub!$B$5:$B$604,"&lt;="&amp;DC$3,Urlaub!$C$5:$C$604,"&gt;="&amp;DC$3)&gt;0,1,0))</f>
        <v>0</v>
      </c>
      <c r="DD46" s="19" t="n">
        <f aca="false">IF($A46="",0,IF(COUNTIFS(Urlaub!$A$5:$A$604,$A46,Urlaub!$B$5:$B$604,"&lt;="&amp;DD$3,Urlaub!$C$5:$C$604,"&gt;="&amp;DD$3)&gt;0,1,0))</f>
        <v>0</v>
      </c>
      <c r="DE46" s="19" t="n">
        <f aca="false">IF($A46="",0,IF(COUNTIFS(Urlaub!$A$5:$A$604,$A46,Urlaub!$B$5:$B$604,"&lt;="&amp;DE$3,Urlaub!$C$5:$C$604,"&gt;="&amp;DE$3)&gt;0,1,0))</f>
        <v>0</v>
      </c>
      <c r="DF46" s="19" t="n">
        <f aca="false">IF($A46="",0,IF(COUNTIFS(Urlaub!$A$5:$A$604,$A46,Urlaub!$B$5:$B$604,"&lt;="&amp;DF$3,Urlaub!$C$5:$C$604,"&gt;="&amp;DF$3)&gt;0,1,0))</f>
        <v>0</v>
      </c>
      <c r="DG46" s="19" t="n">
        <f aca="false">IF($A46="",0,IF(COUNTIFS(Urlaub!$A$5:$A$604,$A46,Urlaub!$B$5:$B$604,"&lt;="&amp;DG$3,Urlaub!$C$5:$C$604,"&gt;="&amp;DG$3)&gt;0,1,0))</f>
        <v>0</v>
      </c>
      <c r="DH46" s="19" t="n">
        <f aca="false">IF($A46="",0,IF(COUNTIFS(Urlaub!$A$5:$A$604,$A46,Urlaub!$B$5:$B$604,"&lt;="&amp;DH$3,Urlaub!$C$5:$C$604,"&gt;="&amp;DH$3)&gt;0,1,0))</f>
        <v>0</v>
      </c>
      <c r="DI46" s="19" t="n">
        <f aca="false">IF($A46="",0,IF(COUNTIFS(Urlaub!$A$5:$A$604,$A46,Urlaub!$B$5:$B$604,"&lt;="&amp;DI$3,Urlaub!$C$5:$C$604,"&gt;="&amp;DI$3)&gt;0,1,0))</f>
        <v>0</v>
      </c>
      <c r="DJ46" s="19" t="n">
        <f aca="false">IF($A46="",0,IF(COUNTIFS(Urlaub!$A$5:$A$604,$A46,Urlaub!$B$5:$B$604,"&lt;="&amp;DJ$3,Urlaub!$C$5:$C$604,"&gt;="&amp;DJ$3)&gt;0,1,0))</f>
        <v>0</v>
      </c>
      <c r="DK46" s="19" t="n">
        <f aca="false">IF($A46="",0,IF(COUNTIFS(Urlaub!$A$5:$A$604,$A46,Urlaub!$B$5:$B$604,"&lt;="&amp;DK$3,Urlaub!$C$5:$C$604,"&gt;="&amp;DK$3)&gt;0,1,0))</f>
        <v>0</v>
      </c>
      <c r="DL46" s="19" t="n">
        <f aca="false">IF($A46="",0,IF(COUNTIFS(Urlaub!$A$5:$A$604,$A46,Urlaub!$B$5:$B$604,"&lt;="&amp;DL$3,Urlaub!$C$5:$C$604,"&gt;="&amp;DL$3)&gt;0,1,0))</f>
        <v>0</v>
      </c>
      <c r="DM46" s="19" t="n">
        <f aca="false">IF($A46="",0,IF(COUNTIFS(Urlaub!$A$5:$A$604,$A46,Urlaub!$B$5:$B$604,"&lt;="&amp;DM$3,Urlaub!$C$5:$C$604,"&gt;="&amp;DM$3)&gt;0,1,0))</f>
        <v>0</v>
      </c>
      <c r="DN46" s="19" t="n">
        <f aca="false">IF($A46="",0,IF(COUNTIFS(Urlaub!$A$5:$A$604,$A46,Urlaub!$B$5:$B$604,"&lt;="&amp;DN$3,Urlaub!$C$5:$C$604,"&gt;="&amp;DN$3)&gt;0,1,0))</f>
        <v>0</v>
      </c>
      <c r="DO46" s="19" t="n">
        <f aca="false">IF($A46="",0,IF(COUNTIFS(Urlaub!$A$5:$A$604,$A46,Urlaub!$B$5:$B$604,"&lt;="&amp;DO$3,Urlaub!$C$5:$C$604,"&gt;="&amp;DO$3)&gt;0,1,0))</f>
        <v>0</v>
      </c>
      <c r="DP46" s="19" t="n">
        <f aca="false">IF($A46="",0,IF(COUNTIFS(Urlaub!$A$5:$A$604,$A46,Urlaub!$B$5:$B$604,"&lt;="&amp;DP$3,Urlaub!$C$5:$C$604,"&gt;="&amp;DP$3)&gt;0,1,0))</f>
        <v>0</v>
      </c>
      <c r="DQ46" s="19" t="n">
        <f aca="false">IF($A46="",0,IF(COUNTIFS(Urlaub!$A$5:$A$604,$A46,Urlaub!$B$5:$B$604,"&lt;="&amp;DQ$3,Urlaub!$C$5:$C$604,"&gt;="&amp;DQ$3)&gt;0,1,0))</f>
        <v>0</v>
      </c>
      <c r="DR46" s="19" t="n">
        <f aca="false">IF($A46="",0,IF(COUNTIFS(Urlaub!$A$5:$A$604,$A46,Urlaub!$B$5:$B$604,"&lt;="&amp;DR$3,Urlaub!$C$5:$C$604,"&gt;="&amp;DR$3)&gt;0,1,0))</f>
        <v>0</v>
      </c>
      <c r="DS46" s="19" t="n">
        <f aca="false">IF($A46="",0,IF(COUNTIFS(Urlaub!$A$5:$A$604,$A46,Urlaub!$B$5:$B$604,"&lt;="&amp;DS$3,Urlaub!$C$5:$C$604,"&gt;="&amp;DS$3)&gt;0,1,0))</f>
        <v>0</v>
      </c>
      <c r="DT46" s="19" t="n">
        <f aca="false">IF($A46="",0,IF(COUNTIFS(Urlaub!$A$5:$A$604,$A46,Urlaub!$B$5:$B$604,"&lt;="&amp;DT$3,Urlaub!$C$5:$C$604,"&gt;="&amp;DT$3)&gt;0,1,0))</f>
        <v>0</v>
      </c>
      <c r="DU46" s="19" t="n">
        <f aca="false">IF($A46="",0,IF(COUNTIFS(Urlaub!$A$5:$A$604,$A46,Urlaub!$B$5:$B$604,"&lt;="&amp;DU$3,Urlaub!$C$5:$C$604,"&gt;="&amp;DU$3)&gt;0,1,0))</f>
        <v>0</v>
      </c>
      <c r="DV46" s="19" t="n">
        <f aca="false">IF($A46="",0,IF(COUNTIFS(Urlaub!$A$5:$A$604,$A46,Urlaub!$B$5:$B$604,"&lt;="&amp;DV$3,Urlaub!$C$5:$C$604,"&gt;="&amp;DV$3)&gt;0,1,0))</f>
        <v>0</v>
      </c>
      <c r="DW46" s="19" t="n">
        <f aca="false">IF($A46="",0,IF(COUNTIFS(Urlaub!$A$5:$A$604,$A46,Urlaub!$B$5:$B$604,"&lt;="&amp;DW$3,Urlaub!$C$5:$C$604,"&gt;="&amp;DW$3)&gt;0,1,0))</f>
        <v>0</v>
      </c>
      <c r="DX46" s="19" t="n">
        <f aca="false">IF($A46="",0,IF(COUNTIFS(Urlaub!$A$5:$A$604,$A46,Urlaub!$B$5:$B$604,"&lt;="&amp;DX$3,Urlaub!$C$5:$C$604,"&gt;="&amp;DX$3)&gt;0,1,0))</f>
        <v>0</v>
      </c>
      <c r="DY46" s="19" t="n">
        <f aca="false">IF($A46="",0,IF(COUNTIFS(Urlaub!$A$5:$A$604,$A46,Urlaub!$B$5:$B$604,"&lt;="&amp;DY$3,Urlaub!$C$5:$C$604,"&gt;="&amp;DY$3)&gt;0,1,0))</f>
        <v>0</v>
      </c>
      <c r="DZ46" s="19" t="n">
        <f aca="false">IF($A46="",0,IF(COUNTIFS(Urlaub!$A$5:$A$604,$A46,Urlaub!$B$5:$B$604,"&lt;="&amp;DZ$3,Urlaub!$C$5:$C$604,"&gt;="&amp;DZ$3)&gt;0,1,0))</f>
        <v>0</v>
      </c>
      <c r="EA46" s="19" t="n">
        <f aca="false">IF($A46="",0,IF(COUNTIFS(Urlaub!$A$5:$A$604,$A46,Urlaub!$B$5:$B$604,"&lt;="&amp;EA$3,Urlaub!$C$5:$C$604,"&gt;="&amp;EA$3)&gt;0,1,0))</f>
        <v>0</v>
      </c>
      <c r="EB46" s="19" t="n">
        <f aca="false">IF($A46="",0,IF(COUNTIFS(Urlaub!$A$5:$A$604,$A46,Urlaub!$B$5:$B$604,"&lt;="&amp;EB$3,Urlaub!$C$5:$C$604,"&gt;="&amp;EB$3)&gt;0,1,0))</f>
        <v>0</v>
      </c>
      <c r="EC46" s="19" t="n">
        <f aca="false">IF($A46="",0,IF(COUNTIFS(Urlaub!$A$5:$A$604,$A46,Urlaub!$B$5:$B$604,"&lt;="&amp;EC$3,Urlaub!$C$5:$C$604,"&gt;="&amp;EC$3)&gt;0,1,0))</f>
        <v>0</v>
      </c>
      <c r="ED46" s="19" t="n">
        <f aca="false">IF($A46="",0,IF(COUNTIFS(Urlaub!$A$5:$A$604,$A46,Urlaub!$B$5:$B$604,"&lt;="&amp;ED$3,Urlaub!$C$5:$C$604,"&gt;="&amp;ED$3)&gt;0,1,0))</f>
        <v>0</v>
      </c>
      <c r="EE46" s="19" t="n">
        <f aca="false">IF($A46="",0,IF(COUNTIFS(Urlaub!$A$5:$A$604,$A46,Urlaub!$B$5:$B$604,"&lt;="&amp;EE$3,Urlaub!$C$5:$C$604,"&gt;="&amp;EE$3)&gt;0,1,0))</f>
        <v>0</v>
      </c>
      <c r="EF46" s="19" t="n">
        <f aca="false">IF($A46="",0,IF(COUNTIFS(Urlaub!$A$5:$A$604,$A46,Urlaub!$B$5:$B$604,"&lt;="&amp;EF$3,Urlaub!$C$5:$C$604,"&gt;="&amp;EF$3)&gt;0,1,0))</f>
        <v>0</v>
      </c>
      <c r="EG46" s="19" t="n">
        <f aca="false">IF($A46="",0,IF(COUNTIFS(Urlaub!$A$5:$A$604,$A46,Urlaub!$B$5:$B$604,"&lt;="&amp;EG$3,Urlaub!$C$5:$C$604,"&gt;="&amp;EG$3)&gt;0,1,0))</f>
        <v>0</v>
      </c>
      <c r="EH46" s="19" t="n">
        <f aca="false">IF($A46="",0,IF(COUNTIFS(Urlaub!$A$5:$A$604,$A46,Urlaub!$B$5:$B$604,"&lt;="&amp;EH$3,Urlaub!$C$5:$C$604,"&gt;="&amp;EH$3)&gt;0,1,0))</f>
        <v>0</v>
      </c>
      <c r="EI46" s="19" t="n">
        <f aca="false">IF($A46="",0,IF(COUNTIFS(Urlaub!$A$5:$A$604,$A46,Urlaub!$B$5:$B$604,"&lt;="&amp;EI$3,Urlaub!$C$5:$C$604,"&gt;="&amp;EI$3)&gt;0,1,0))</f>
        <v>0</v>
      </c>
      <c r="EJ46" s="19" t="n">
        <f aca="false">IF($A46="",0,IF(COUNTIFS(Urlaub!$A$5:$A$604,$A46,Urlaub!$B$5:$B$604,"&lt;="&amp;EJ$3,Urlaub!$C$5:$C$604,"&gt;="&amp;EJ$3)&gt;0,1,0))</f>
        <v>0</v>
      </c>
      <c r="EK46" s="19" t="n">
        <f aca="false">IF($A46="",0,IF(COUNTIFS(Urlaub!$A$5:$A$604,$A46,Urlaub!$B$5:$B$604,"&lt;="&amp;EK$3,Urlaub!$C$5:$C$604,"&gt;="&amp;EK$3)&gt;0,1,0))</f>
        <v>0</v>
      </c>
      <c r="EL46" s="19" t="n">
        <f aca="false">IF($A46="",0,IF(COUNTIFS(Urlaub!$A$5:$A$604,$A46,Urlaub!$B$5:$B$604,"&lt;="&amp;EL$3,Urlaub!$C$5:$C$604,"&gt;="&amp;EL$3)&gt;0,1,0))</f>
        <v>0</v>
      </c>
      <c r="EM46" s="19" t="n">
        <f aca="false">IF($A46="",0,IF(COUNTIFS(Urlaub!$A$5:$A$604,$A46,Urlaub!$B$5:$B$604,"&lt;="&amp;EM$3,Urlaub!$C$5:$C$604,"&gt;="&amp;EM$3)&gt;0,1,0))</f>
        <v>0</v>
      </c>
      <c r="EN46" s="19" t="n">
        <f aca="false">IF($A46="",0,IF(COUNTIFS(Urlaub!$A$5:$A$604,$A46,Urlaub!$B$5:$B$604,"&lt;="&amp;EN$3,Urlaub!$C$5:$C$604,"&gt;="&amp;EN$3)&gt;0,1,0))</f>
        <v>0</v>
      </c>
      <c r="EO46" s="19" t="n">
        <f aca="false">IF($A46="",0,IF(COUNTIFS(Urlaub!$A$5:$A$604,$A46,Urlaub!$B$5:$B$604,"&lt;="&amp;EO$3,Urlaub!$C$5:$C$604,"&gt;="&amp;EO$3)&gt;0,1,0))</f>
        <v>0</v>
      </c>
      <c r="EP46" s="19" t="n">
        <f aca="false">IF($A46="",0,IF(COUNTIFS(Urlaub!$A$5:$A$604,$A46,Urlaub!$B$5:$B$604,"&lt;="&amp;EP$3,Urlaub!$C$5:$C$604,"&gt;="&amp;EP$3)&gt;0,1,0))</f>
        <v>0</v>
      </c>
      <c r="EQ46" s="19" t="n">
        <f aca="false">IF($A46="",0,IF(COUNTIFS(Urlaub!$A$5:$A$604,$A46,Urlaub!$B$5:$B$604,"&lt;="&amp;EQ$3,Urlaub!$C$5:$C$604,"&gt;="&amp;EQ$3)&gt;0,1,0))</f>
        <v>0</v>
      </c>
      <c r="ER46" s="19" t="n">
        <f aca="false">IF($A46="",0,IF(COUNTIFS(Urlaub!$A$5:$A$604,$A46,Urlaub!$B$5:$B$604,"&lt;="&amp;ER$3,Urlaub!$C$5:$C$604,"&gt;="&amp;ER$3)&gt;0,1,0))</f>
        <v>0</v>
      </c>
      <c r="ES46" s="19" t="n">
        <f aca="false">IF($A46="",0,IF(COUNTIFS(Urlaub!$A$5:$A$604,$A46,Urlaub!$B$5:$B$604,"&lt;="&amp;ES$3,Urlaub!$C$5:$C$604,"&gt;="&amp;ES$3)&gt;0,1,0))</f>
        <v>0</v>
      </c>
      <c r="ET46" s="19" t="n">
        <f aca="false">IF($A46="",0,IF(COUNTIFS(Urlaub!$A$5:$A$604,$A46,Urlaub!$B$5:$B$604,"&lt;="&amp;ET$3,Urlaub!$C$5:$C$604,"&gt;="&amp;ET$3)&gt;0,1,0))</f>
        <v>0</v>
      </c>
      <c r="EU46" s="19" t="n">
        <f aca="false">IF($A46="",0,IF(COUNTIFS(Urlaub!$A$5:$A$604,$A46,Urlaub!$B$5:$B$604,"&lt;="&amp;EU$3,Urlaub!$C$5:$C$604,"&gt;="&amp;EU$3)&gt;0,1,0))</f>
        <v>0</v>
      </c>
      <c r="EV46" s="19" t="n">
        <f aca="false">IF($A46="",0,IF(COUNTIFS(Urlaub!$A$5:$A$604,$A46,Urlaub!$B$5:$B$604,"&lt;="&amp;EV$3,Urlaub!$C$5:$C$604,"&gt;="&amp;EV$3)&gt;0,1,0))</f>
        <v>0</v>
      </c>
      <c r="EW46" s="19" t="n">
        <f aca="false">IF($A46="",0,IF(COUNTIFS(Urlaub!$A$5:$A$604,$A46,Urlaub!$B$5:$B$604,"&lt;="&amp;EW$3,Urlaub!$C$5:$C$604,"&gt;="&amp;EW$3)&gt;0,1,0))</f>
        <v>0</v>
      </c>
      <c r="EX46" s="19" t="n">
        <f aca="false">IF($A46="",0,IF(COUNTIFS(Urlaub!$A$5:$A$604,$A46,Urlaub!$B$5:$B$604,"&lt;="&amp;EX$3,Urlaub!$C$5:$C$604,"&gt;="&amp;EX$3)&gt;0,1,0))</f>
        <v>0</v>
      </c>
      <c r="EY46" s="19" t="n">
        <f aca="false">IF($A46="",0,IF(COUNTIFS(Urlaub!$A$5:$A$604,$A46,Urlaub!$B$5:$B$604,"&lt;="&amp;EY$3,Urlaub!$C$5:$C$604,"&gt;="&amp;EY$3)&gt;0,1,0))</f>
        <v>0</v>
      </c>
      <c r="EZ46" s="19" t="n">
        <f aca="false">IF($A46="",0,IF(COUNTIFS(Urlaub!$A$5:$A$604,$A46,Urlaub!$B$5:$B$604,"&lt;="&amp;EZ$3,Urlaub!$C$5:$C$604,"&gt;="&amp;EZ$3)&gt;0,1,0))</f>
        <v>0</v>
      </c>
      <c r="FA46" s="19" t="n">
        <f aca="false">IF($A46="",0,IF(COUNTIFS(Urlaub!$A$5:$A$604,$A46,Urlaub!$B$5:$B$604,"&lt;="&amp;FA$3,Urlaub!$C$5:$C$604,"&gt;="&amp;FA$3)&gt;0,1,0))</f>
        <v>0</v>
      </c>
      <c r="FB46" s="19" t="n">
        <f aca="false">IF($A46="",0,IF(COUNTIFS(Urlaub!$A$5:$A$604,$A46,Urlaub!$B$5:$B$604,"&lt;="&amp;FB$3,Urlaub!$C$5:$C$604,"&gt;="&amp;FB$3)&gt;0,1,0))</f>
        <v>0</v>
      </c>
      <c r="FC46" s="19" t="n">
        <f aca="false">IF($A46="",0,IF(COUNTIFS(Urlaub!$A$5:$A$604,$A46,Urlaub!$B$5:$B$604,"&lt;="&amp;FC$3,Urlaub!$C$5:$C$604,"&gt;="&amp;FC$3)&gt;0,1,0))</f>
        <v>0</v>
      </c>
      <c r="FD46" s="19" t="n">
        <f aca="false">IF($A46="",0,IF(COUNTIFS(Urlaub!$A$5:$A$604,$A46,Urlaub!$B$5:$B$604,"&lt;="&amp;FD$3,Urlaub!$C$5:$C$604,"&gt;="&amp;FD$3)&gt;0,1,0))</f>
        <v>0</v>
      </c>
      <c r="FE46" s="19" t="n">
        <f aca="false">IF($A46="",0,IF(COUNTIFS(Urlaub!$A$5:$A$604,$A46,Urlaub!$B$5:$B$604,"&lt;="&amp;FE$3,Urlaub!$C$5:$C$604,"&gt;="&amp;FE$3)&gt;0,1,0))</f>
        <v>0</v>
      </c>
      <c r="FF46" s="19" t="n">
        <f aca="false">IF($A46="",0,IF(COUNTIFS(Urlaub!$A$5:$A$604,$A46,Urlaub!$B$5:$B$604,"&lt;="&amp;FF$3,Urlaub!$C$5:$C$604,"&gt;="&amp;FF$3)&gt;0,1,0))</f>
        <v>0</v>
      </c>
      <c r="FG46" s="19" t="n">
        <f aca="false">IF($A46="",0,IF(COUNTIFS(Urlaub!$A$5:$A$604,$A46,Urlaub!$B$5:$B$604,"&lt;="&amp;FG$3,Urlaub!$C$5:$C$604,"&gt;="&amp;FG$3)&gt;0,1,0))</f>
        <v>0</v>
      </c>
      <c r="FH46" s="19" t="n">
        <f aca="false">IF($A46="",0,IF(COUNTIFS(Urlaub!$A$5:$A$604,$A46,Urlaub!$B$5:$B$604,"&lt;="&amp;FH$3,Urlaub!$C$5:$C$604,"&gt;="&amp;FH$3)&gt;0,1,0))</f>
        <v>0</v>
      </c>
      <c r="FI46" s="19" t="n">
        <f aca="false">IF($A46="",0,IF(COUNTIFS(Urlaub!$A$5:$A$604,$A46,Urlaub!$B$5:$B$604,"&lt;="&amp;FI$3,Urlaub!$C$5:$C$604,"&gt;="&amp;FI$3)&gt;0,1,0))</f>
        <v>0</v>
      </c>
      <c r="FJ46" s="19" t="n">
        <f aca="false">IF($A46="",0,IF(COUNTIFS(Urlaub!$A$5:$A$604,$A46,Urlaub!$B$5:$B$604,"&lt;="&amp;FJ$3,Urlaub!$C$5:$C$604,"&gt;="&amp;FJ$3)&gt;0,1,0))</f>
        <v>0</v>
      </c>
      <c r="FK46" s="19" t="n">
        <f aca="false">IF($A46="",0,IF(COUNTIFS(Urlaub!$A$5:$A$604,$A46,Urlaub!$B$5:$B$604,"&lt;="&amp;FK$3,Urlaub!$C$5:$C$604,"&gt;="&amp;FK$3)&gt;0,1,0))</f>
        <v>0</v>
      </c>
      <c r="FL46" s="19" t="n">
        <f aca="false">IF($A46="",0,IF(COUNTIFS(Urlaub!$A$5:$A$604,$A46,Urlaub!$B$5:$B$604,"&lt;="&amp;FL$3,Urlaub!$C$5:$C$604,"&gt;="&amp;FL$3)&gt;0,1,0))</f>
        <v>0</v>
      </c>
      <c r="FM46" s="19" t="n">
        <f aca="false">IF($A46="",0,IF(COUNTIFS(Urlaub!$A$5:$A$604,$A46,Urlaub!$B$5:$B$604,"&lt;="&amp;FM$3,Urlaub!$C$5:$C$604,"&gt;="&amp;FM$3)&gt;0,1,0))</f>
        <v>0</v>
      </c>
      <c r="FN46" s="19" t="n">
        <f aca="false">IF($A46="",0,IF(COUNTIFS(Urlaub!$A$5:$A$604,$A46,Urlaub!$B$5:$B$604,"&lt;="&amp;FN$3,Urlaub!$C$5:$C$604,"&gt;="&amp;FN$3)&gt;0,1,0))</f>
        <v>0</v>
      </c>
      <c r="FO46" s="19" t="n">
        <f aca="false">IF($A46="",0,IF(COUNTIFS(Urlaub!$A$5:$A$604,$A46,Urlaub!$B$5:$B$604,"&lt;="&amp;FO$3,Urlaub!$C$5:$C$604,"&gt;="&amp;FO$3)&gt;0,1,0))</f>
        <v>0</v>
      </c>
      <c r="FP46" s="19" t="n">
        <f aca="false">IF($A46="",0,IF(COUNTIFS(Urlaub!$A$5:$A$604,$A46,Urlaub!$B$5:$B$604,"&lt;="&amp;FP$3,Urlaub!$C$5:$C$604,"&gt;="&amp;FP$3)&gt;0,1,0))</f>
        <v>0</v>
      </c>
      <c r="FQ46" s="19" t="n">
        <f aca="false">IF($A46="",0,IF(COUNTIFS(Urlaub!$A$5:$A$604,$A46,Urlaub!$B$5:$B$604,"&lt;="&amp;FQ$3,Urlaub!$C$5:$C$604,"&gt;="&amp;FQ$3)&gt;0,1,0))</f>
        <v>0</v>
      </c>
      <c r="FR46" s="19" t="n">
        <f aca="false">IF($A46="",0,IF(COUNTIFS(Urlaub!$A$5:$A$604,$A46,Urlaub!$B$5:$B$604,"&lt;="&amp;FR$3,Urlaub!$C$5:$C$604,"&gt;="&amp;FR$3)&gt;0,1,0))</f>
        <v>0</v>
      </c>
      <c r="FS46" s="19" t="n">
        <f aca="false">IF($A46="",0,IF(COUNTIFS(Urlaub!$A$5:$A$604,$A46,Urlaub!$B$5:$B$604,"&lt;="&amp;FS$3,Urlaub!$C$5:$C$604,"&gt;="&amp;FS$3)&gt;0,1,0))</f>
        <v>0</v>
      </c>
      <c r="FT46" s="19" t="n">
        <f aca="false">IF($A46="",0,IF(COUNTIFS(Urlaub!$A$5:$A$604,$A46,Urlaub!$B$5:$B$604,"&lt;="&amp;FT$3,Urlaub!$C$5:$C$604,"&gt;="&amp;FT$3)&gt;0,1,0))</f>
        <v>0</v>
      </c>
      <c r="FU46" s="19" t="n">
        <f aca="false">IF($A46="",0,IF(COUNTIFS(Urlaub!$A$5:$A$604,$A46,Urlaub!$B$5:$B$604,"&lt;="&amp;FU$3,Urlaub!$C$5:$C$604,"&gt;="&amp;FU$3)&gt;0,1,0))</f>
        <v>0</v>
      </c>
      <c r="FV46" s="19" t="n">
        <f aca="false">IF($A46="",0,IF(COUNTIFS(Urlaub!$A$5:$A$604,$A46,Urlaub!$B$5:$B$604,"&lt;="&amp;FV$3,Urlaub!$C$5:$C$604,"&gt;="&amp;FV$3)&gt;0,1,0))</f>
        <v>0</v>
      </c>
      <c r="FW46" s="19" t="n">
        <f aca="false">IF($A46="",0,IF(COUNTIFS(Urlaub!$A$5:$A$604,$A46,Urlaub!$B$5:$B$604,"&lt;="&amp;FW$3,Urlaub!$C$5:$C$604,"&gt;="&amp;FW$3)&gt;0,1,0))</f>
        <v>0</v>
      </c>
      <c r="FX46" s="19" t="n">
        <f aca="false">IF($A46="",0,IF(COUNTIFS(Urlaub!$A$5:$A$604,$A46,Urlaub!$B$5:$B$604,"&lt;="&amp;FX$3,Urlaub!$C$5:$C$604,"&gt;="&amp;FX$3)&gt;0,1,0))</f>
        <v>0</v>
      </c>
      <c r="FY46" s="19" t="n">
        <f aca="false">IF($A46="",0,IF(COUNTIFS(Urlaub!$A$5:$A$604,$A46,Urlaub!$B$5:$B$604,"&lt;="&amp;FY$3,Urlaub!$C$5:$C$604,"&gt;="&amp;FY$3)&gt;0,1,0))</f>
        <v>0</v>
      </c>
      <c r="FZ46" s="19" t="n">
        <f aca="false">IF($A46="",0,IF(COUNTIFS(Urlaub!$A$5:$A$604,$A46,Urlaub!$B$5:$B$604,"&lt;="&amp;FZ$3,Urlaub!$C$5:$C$604,"&gt;="&amp;FZ$3)&gt;0,1,0))</f>
        <v>0</v>
      </c>
      <c r="GA46" s="19" t="n">
        <f aca="false">IF($A46="",0,IF(COUNTIFS(Urlaub!$A$5:$A$604,$A46,Urlaub!$B$5:$B$604,"&lt;="&amp;GA$3,Urlaub!$C$5:$C$604,"&gt;="&amp;GA$3)&gt;0,1,0))</f>
        <v>0</v>
      </c>
      <c r="GB46" s="19" t="n">
        <f aca="false">IF($A46="",0,IF(COUNTIFS(Urlaub!$A$5:$A$604,$A46,Urlaub!$B$5:$B$604,"&lt;="&amp;GB$3,Urlaub!$C$5:$C$604,"&gt;="&amp;GB$3)&gt;0,1,0))</f>
        <v>0</v>
      </c>
      <c r="GC46" s="19" t="n">
        <f aca="false">IF($A46="",0,IF(COUNTIFS(Urlaub!$A$5:$A$604,$A46,Urlaub!$B$5:$B$604,"&lt;="&amp;GC$3,Urlaub!$C$5:$C$604,"&gt;="&amp;GC$3)&gt;0,1,0))</f>
        <v>0</v>
      </c>
      <c r="GD46" s="19" t="n">
        <f aca="false">IF($A46="",0,IF(COUNTIFS(Urlaub!$A$5:$A$604,$A46,Urlaub!$B$5:$B$604,"&lt;="&amp;GD$3,Urlaub!$C$5:$C$604,"&gt;="&amp;GD$3)&gt;0,1,0))</f>
        <v>0</v>
      </c>
      <c r="GE46" s="19" t="n">
        <f aca="false">IF($A46="",0,IF(COUNTIFS(Urlaub!$A$5:$A$604,$A46,Urlaub!$B$5:$B$604,"&lt;="&amp;GE$3,Urlaub!$C$5:$C$604,"&gt;="&amp;GE$3)&gt;0,1,0))</f>
        <v>0</v>
      </c>
      <c r="GF46" s="19" t="n">
        <f aca="false">IF($A46="",0,IF(COUNTIFS(Urlaub!$A$5:$A$604,$A46,Urlaub!$B$5:$B$604,"&lt;="&amp;GF$3,Urlaub!$C$5:$C$604,"&gt;="&amp;GF$3)&gt;0,1,0))</f>
        <v>0</v>
      </c>
      <c r="GG46" s="19" t="n">
        <f aca="false">IF($A46="",0,IF(COUNTIFS(Urlaub!$A$5:$A$604,$A46,Urlaub!$B$5:$B$604,"&lt;="&amp;GG$3,Urlaub!$C$5:$C$604,"&gt;="&amp;GG$3)&gt;0,1,0))</f>
        <v>0</v>
      </c>
      <c r="GH46" s="19" t="n">
        <f aca="false">IF($A46="",0,IF(COUNTIFS(Urlaub!$A$5:$A$604,$A46,Urlaub!$B$5:$B$604,"&lt;="&amp;GH$3,Urlaub!$C$5:$C$604,"&gt;="&amp;GH$3)&gt;0,1,0))</f>
        <v>0</v>
      </c>
      <c r="GI46" s="19" t="n">
        <f aca="false">IF($A46="",0,IF(COUNTIFS(Urlaub!$A$5:$A$604,$A46,Urlaub!$B$5:$B$604,"&lt;="&amp;GI$3,Urlaub!$C$5:$C$604,"&gt;="&amp;GI$3)&gt;0,1,0))</f>
        <v>0</v>
      </c>
      <c r="GJ46" s="19" t="n">
        <f aca="false">IF($A46="",0,IF(COUNTIFS(Urlaub!$A$5:$A$604,$A46,Urlaub!$B$5:$B$604,"&lt;="&amp;GJ$3,Urlaub!$C$5:$C$604,"&gt;="&amp;GJ$3)&gt;0,1,0))</f>
        <v>0</v>
      </c>
      <c r="GK46" s="19" t="n">
        <f aca="false">IF($A46="",0,IF(COUNTIFS(Urlaub!$A$5:$A$604,$A46,Urlaub!$B$5:$B$604,"&lt;="&amp;GK$3,Urlaub!$C$5:$C$604,"&gt;="&amp;GK$3)&gt;0,1,0))</f>
        <v>0</v>
      </c>
      <c r="GL46" s="19" t="n">
        <f aca="false">IF($A46="",0,IF(COUNTIFS(Urlaub!$A$5:$A$604,$A46,Urlaub!$B$5:$B$604,"&lt;="&amp;GL$3,Urlaub!$C$5:$C$604,"&gt;="&amp;GL$3)&gt;0,1,0))</f>
        <v>0</v>
      </c>
      <c r="GM46" s="19" t="n">
        <f aca="false">IF($A46="",0,IF(COUNTIFS(Urlaub!$A$5:$A$604,$A46,Urlaub!$B$5:$B$604,"&lt;="&amp;GM$3,Urlaub!$C$5:$C$604,"&gt;="&amp;GM$3)&gt;0,1,0))</f>
        <v>0</v>
      </c>
      <c r="GN46" s="19" t="n">
        <f aca="false">IF($A46="",0,IF(COUNTIFS(Urlaub!$A$5:$A$604,$A46,Urlaub!$B$5:$B$604,"&lt;="&amp;GN$3,Urlaub!$C$5:$C$604,"&gt;="&amp;GN$3)&gt;0,1,0))</f>
        <v>0</v>
      </c>
      <c r="GO46" s="19" t="n">
        <f aca="false">IF($A46="",0,IF(COUNTIFS(Urlaub!$A$5:$A$604,$A46,Urlaub!$B$5:$B$604,"&lt;="&amp;GO$3,Urlaub!$C$5:$C$604,"&gt;="&amp;GO$3)&gt;0,1,0))</f>
        <v>0</v>
      </c>
      <c r="GP46" s="19" t="n">
        <f aca="false">IF($A46="",0,IF(COUNTIFS(Urlaub!$A$5:$A$604,$A46,Urlaub!$B$5:$B$604,"&lt;="&amp;GP$3,Urlaub!$C$5:$C$604,"&gt;="&amp;GP$3)&gt;0,1,0))</f>
        <v>0</v>
      </c>
      <c r="GQ46" s="19" t="n">
        <f aca="false">IF($A46="",0,IF(COUNTIFS(Urlaub!$A$5:$A$604,$A46,Urlaub!$B$5:$B$604,"&lt;="&amp;GQ$3,Urlaub!$C$5:$C$604,"&gt;="&amp;GQ$3)&gt;0,1,0))</f>
        <v>0</v>
      </c>
      <c r="GR46" s="19" t="n">
        <f aca="false">IF($A46="",0,IF(COUNTIFS(Urlaub!$A$5:$A$604,$A46,Urlaub!$B$5:$B$604,"&lt;="&amp;GR$3,Urlaub!$C$5:$C$604,"&gt;="&amp;GR$3)&gt;0,1,0))</f>
        <v>0</v>
      </c>
      <c r="GS46" s="19" t="n">
        <f aca="false">IF($A46="",0,IF(COUNTIFS(Urlaub!$A$5:$A$604,$A46,Urlaub!$B$5:$B$604,"&lt;="&amp;GS$3,Urlaub!$C$5:$C$604,"&gt;="&amp;GS$3)&gt;0,1,0))</f>
        <v>0</v>
      </c>
      <c r="GT46" s="19" t="n">
        <f aca="false">IF($A46="",0,IF(COUNTIFS(Urlaub!$A$5:$A$604,$A46,Urlaub!$B$5:$B$604,"&lt;="&amp;GT$3,Urlaub!$C$5:$C$604,"&gt;="&amp;GT$3)&gt;0,1,0))</f>
        <v>0</v>
      </c>
      <c r="GU46" s="19" t="n">
        <f aca="false">IF($A46="",0,IF(COUNTIFS(Urlaub!$A$5:$A$604,$A46,Urlaub!$B$5:$B$604,"&lt;="&amp;GU$3,Urlaub!$C$5:$C$604,"&gt;="&amp;GU$3)&gt;0,1,0))</f>
        <v>0</v>
      </c>
      <c r="GV46" s="19" t="n">
        <f aca="false">IF($A46="",0,IF(COUNTIFS(Urlaub!$A$5:$A$604,$A46,Urlaub!$B$5:$B$604,"&lt;="&amp;GV$3,Urlaub!$C$5:$C$604,"&gt;="&amp;GV$3)&gt;0,1,0))</f>
        <v>0</v>
      </c>
      <c r="GW46" s="19" t="n">
        <f aca="false">IF($A46="",0,IF(COUNTIFS(Urlaub!$A$5:$A$604,$A46,Urlaub!$B$5:$B$604,"&lt;="&amp;GW$3,Urlaub!$C$5:$C$604,"&gt;="&amp;GW$3)&gt;0,1,0))</f>
        <v>0</v>
      </c>
      <c r="GX46" s="19" t="n">
        <f aca="false">IF($A46="",0,IF(COUNTIFS(Urlaub!$A$5:$A$604,$A46,Urlaub!$B$5:$B$604,"&lt;="&amp;GX$3,Urlaub!$C$5:$C$604,"&gt;="&amp;GX$3)&gt;0,1,0))</f>
        <v>0</v>
      </c>
      <c r="GY46" s="19" t="n">
        <f aca="false">IF($A46="",0,IF(COUNTIFS(Urlaub!$A$5:$A$604,$A46,Urlaub!$B$5:$B$604,"&lt;="&amp;GY$3,Urlaub!$C$5:$C$604,"&gt;="&amp;GY$3)&gt;0,1,0))</f>
        <v>0</v>
      </c>
      <c r="GZ46" s="19" t="n">
        <f aca="false">IF($A46="",0,IF(COUNTIFS(Urlaub!$A$5:$A$604,$A46,Urlaub!$B$5:$B$604,"&lt;="&amp;GZ$3,Urlaub!$C$5:$C$604,"&gt;="&amp;GZ$3)&gt;0,1,0))</f>
        <v>0</v>
      </c>
      <c r="HA46" s="19" t="n">
        <f aca="false">IF($A46="",0,IF(COUNTIFS(Urlaub!$A$5:$A$604,$A46,Urlaub!$B$5:$B$604,"&lt;="&amp;HA$3,Urlaub!$C$5:$C$604,"&gt;="&amp;HA$3)&gt;0,1,0))</f>
        <v>0</v>
      </c>
      <c r="HB46" s="19" t="n">
        <f aca="false">IF($A46="",0,IF(COUNTIFS(Urlaub!$A$5:$A$604,$A46,Urlaub!$B$5:$B$604,"&lt;="&amp;HB$3,Urlaub!$C$5:$C$604,"&gt;="&amp;HB$3)&gt;0,1,0))</f>
        <v>0</v>
      </c>
      <c r="HC46" s="19" t="n">
        <f aca="false">IF($A46="",0,IF(COUNTIFS(Urlaub!$A$5:$A$604,$A46,Urlaub!$B$5:$B$604,"&lt;="&amp;HC$3,Urlaub!$C$5:$C$604,"&gt;="&amp;HC$3)&gt;0,1,0))</f>
        <v>0</v>
      </c>
      <c r="HD46" s="19" t="n">
        <f aca="false">IF($A46="",0,IF(COUNTIFS(Urlaub!$A$5:$A$604,$A46,Urlaub!$B$5:$B$604,"&lt;="&amp;HD$3,Urlaub!$C$5:$C$604,"&gt;="&amp;HD$3)&gt;0,1,0))</f>
        <v>0</v>
      </c>
      <c r="HE46" s="19" t="n">
        <f aca="false">IF($A46="",0,IF(COUNTIFS(Urlaub!$A$5:$A$604,$A46,Urlaub!$B$5:$B$604,"&lt;="&amp;HE$3,Urlaub!$C$5:$C$604,"&gt;="&amp;HE$3)&gt;0,1,0))</f>
        <v>0</v>
      </c>
      <c r="HF46" s="19" t="n">
        <f aca="false">IF($A46="",0,IF(COUNTIFS(Urlaub!$A$5:$A$604,$A46,Urlaub!$B$5:$B$604,"&lt;="&amp;HF$3,Urlaub!$C$5:$C$604,"&gt;="&amp;HF$3)&gt;0,1,0))</f>
        <v>0</v>
      </c>
      <c r="HG46" s="19" t="n">
        <f aca="false">IF($A46="",0,IF(COUNTIFS(Urlaub!$A$5:$A$604,$A46,Urlaub!$B$5:$B$604,"&lt;="&amp;HG$3,Urlaub!$C$5:$C$604,"&gt;="&amp;HG$3)&gt;0,1,0))</f>
        <v>0</v>
      </c>
      <c r="HH46" s="19" t="n">
        <f aca="false">IF($A46="",0,IF(COUNTIFS(Urlaub!$A$5:$A$604,$A46,Urlaub!$B$5:$B$604,"&lt;="&amp;HH$3,Urlaub!$C$5:$C$604,"&gt;="&amp;HH$3)&gt;0,1,0))</f>
        <v>0</v>
      </c>
      <c r="HI46" s="19" t="n">
        <f aca="false">IF($A46="",0,IF(COUNTIFS(Urlaub!$A$5:$A$604,$A46,Urlaub!$B$5:$B$604,"&lt;="&amp;HI$3,Urlaub!$C$5:$C$604,"&gt;="&amp;HI$3)&gt;0,1,0))</f>
        <v>0</v>
      </c>
      <c r="HJ46" s="19" t="n">
        <f aca="false">IF($A46="",0,IF(COUNTIFS(Urlaub!$A$5:$A$604,$A46,Urlaub!$B$5:$B$604,"&lt;="&amp;HJ$3,Urlaub!$C$5:$C$604,"&gt;="&amp;HJ$3)&gt;0,1,0))</f>
        <v>0</v>
      </c>
      <c r="HK46" s="19" t="n">
        <f aca="false">IF($A46="",0,IF(COUNTIFS(Urlaub!$A$5:$A$604,$A46,Urlaub!$B$5:$B$604,"&lt;="&amp;HK$3,Urlaub!$C$5:$C$604,"&gt;="&amp;HK$3)&gt;0,1,0))</f>
        <v>0</v>
      </c>
      <c r="HL46" s="19" t="n">
        <f aca="false">IF($A46="",0,IF(COUNTIFS(Urlaub!$A$5:$A$604,$A46,Urlaub!$B$5:$B$604,"&lt;="&amp;HL$3,Urlaub!$C$5:$C$604,"&gt;="&amp;HL$3)&gt;0,1,0))</f>
        <v>0</v>
      </c>
      <c r="HM46" s="19" t="n">
        <f aca="false">IF($A46="",0,IF(COUNTIFS(Urlaub!$A$5:$A$604,$A46,Urlaub!$B$5:$B$604,"&lt;="&amp;HM$3,Urlaub!$C$5:$C$604,"&gt;="&amp;HM$3)&gt;0,1,0))</f>
        <v>0</v>
      </c>
      <c r="HN46" s="19" t="n">
        <f aca="false">IF($A46="",0,IF(COUNTIFS(Urlaub!$A$5:$A$604,$A46,Urlaub!$B$5:$B$604,"&lt;="&amp;HN$3,Urlaub!$C$5:$C$604,"&gt;="&amp;HN$3)&gt;0,1,0))</f>
        <v>0</v>
      </c>
      <c r="HO46" s="19" t="n">
        <f aca="false">IF($A46="",0,IF(COUNTIFS(Urlaub!$A$5:$A$604,$A46,Urlaub!$B$5:$B$604,"&lt;="&amp;HO$3,Urlaub!$C$5:$C$604,"&gt;="&amp;HO$3)&gt;0,1,0))</f>
        <v>0</v>
      </c>
      <c r="HP46" s="19" t="n">
        <f aca="false">IF($A46="",0,IF(COUNTIFS(Urlaub!$A$5:$A$604,$A46,Urlaub!$B$5:$B$604,"&lt;="&amp;HP$3,Urlaub!$C$5:$C$604,"&gt;="&amp;HP$3)&gt;0,1,0))</f>
        <v>0</v>
      </c>
      <c r="HQ46" s="19" t="n">
        <f aca="false">IF($A46="",0,IF(COUNTIFS(Urlaub!$A$5:$A$604,$A46,Urlaub!$B$5:$B$604,"&lt;="&amp;HQ$3,Urlaub!$C$5:$C$604,"&gt;="&amp;HQ$3)&gt;0,1,0))</f>
        <v>0</v>
      </c>
      <c r="HR46" s="19" t="n">
        <f aca="false">IF($A46="",0,IF(COUNTIFS(Urlaub!$A$5:$A$604,$A46,Urlaub!$B$5:$B$604,"&lt;="&amp;HR$3,Urlaub!$C$5:$C$604,"&gt;="&amp;HR$3)&gt;0,1,0))</f>
        <v>0</v>
      </c>
      <c r="HS46" s="19" t="n">
        <f aca="false">IF($A46="",0,IF(COUNTIFS(Urlaub!$A$5:$A$604,$A46,Urlaub!$B$5:$B$604,"&lt;="&amp;HS$3,Urlaub!$C$5:$C$604,"&gt;="&amp;HS$3)&gt;0,1,0))</f>
        <v>0</v>
      </c>
      <c r="HT46" s="19" t="n">
        <f aca="false">IF($A46="",0,IF(COUNTIFS(Urlaub!$A$5:$A$604,$A46,Urlaub!$B$5:$B$604,"&lt;="&amp;HT$3,Urlaub!$C$5:$C$604,"&gt;="&amp;HT$3)&gt;0,1,0))</f>
        <v>0</v>
      </c>
      <c r="HU46" s="19" t="n">
        <f aca="false">IF($A46="",0,IF(COUNTIFS(Urlaub!$A$5:$A$604,$A46,Urlaub!$B$5:$B$604,"&lt;="&amp;HU$3,Urlaub!$C$5:$C$604,"&gt;="&amp;HU$3)&gt;0,1,0))</f>
        <v>0</v>
      </c>
      <c r="HV46" s="19" t="n">
        <f aca="false">IF($A46="",0,IF(COUNTIFS(Urlaub!$A$5:$A$604,$A46,Urlaub!$B$5:$B$604,"&lt;="&amp;HV$3,Urlaub!$C$5:$C$604,"&gt;="&amp;HV$3)&gt;0,1,0))</f>
        <v>0</v>
      </c>
      <c r="HW46" s="19" t="n">
        <f aca="false">IF($A46="",0,IF(COUNTIFS(Urlaub!$A$5:$A$604,$A46,Urlaub!$B$5:$B$604,"&lt;="&amp;HW$3,Urlaub!$C$5:$C$604,"&gt;="&amp;HW$3)&gt;0,1,0))</f>
        <v>0</v>
      </c>
      <c r="HX46" s="19" t="n">
        <f aca="false">IF($A46="",0,IF(COUNTIFS(Urlaub!$A$5:$A$604,$A46,Urlaub!$B$5:$B$604,"&lt;="&amp;HX$3,Urlaub!$C$5:$C$604,"&gt;="&amp;HX$3)&gt;0,1,0))</f>
        <v>0</v>
      </c>
      <c r="HY46" s="19" t="n">
        <f aca="false">IF($A46="",0,IF(COUNTIFS(Urlaub!$A$5:$A$604,$A46,Urlaub!$B$5:$B$604,"&lt;="&amp;HY$3,Urlaub!$C$5:$C$604,"&gt;="&amp;HY$3)&gt;0,1,0))</f>
        <v>0</v>
      </c>
      <c r="HZ46" s="19" t="n">
        <f aca="false">IF($A46="",0,IF(COUNTIFS(Urlaub!$A$5:$A$604,$A46,Urlaub!$B$5:$B$604,"&lt;="&amp;HZ$3,Urlaub!$C$5:$C$604,"&gt;="&amp;HZ$3)&gt;0,1,0))</f>
        <v>0</v>
      </c>
      <c r="IA46" s="19" t="n">
        <f aca="false">IF($A46="",0,IF(COUNTIFS(Urlaub!$A$5:$A$604,$A46,Urlaub!$B$5:$B$604,"&lt;="&amp;IA$3,Urlaub!$C$5:$C$604,"&gt;="&amp;IA$3)&gt;0,1,0))</f>
        <v>0</v>
      </c>
      <c r="IB46" s="19" t="n">
        <f aca="false">IF($A46="",0,IF(COUNTIFS(Urlaub!$A$5:$A$604,$A46,Urlaub!$B$5:$B$604,"&lt;="&amp;IB$3,Urlaub!$C$5:$C$604,"&gt;="&amp;IB$3)&gt;0,1,0))</f>
        <v>0</v>
      </c>
      <c r="IC46" s="19" t="n">
        <f aca="false">IF($A46="",0,IF(COUNTIFS(Urlaub!$A$5:$A$604,$A46,Urlaub!$B$5:$B$604,"&lt;="&amp;IC$3,Urlaub!$C$5:$C$604,"&gt;="&amp;IC$3)&gt;0,1,0))</f>
        <v>0</v>
      </c>
      <c r="ID46" s="19" t="n">
        <f aca="false">IF($A46="",0,IF(COUNTIFS(Urlaub!$A$5:$A$604,$A46,Urlaub!$B$5:$B$604,"&lt;="&amp;ID$3,Urlaub!$C$5:$C$604,"&gt;="&amp;ID$3)&gt;0,1,0))</f>
        <v>0</v>
      </c>
      <c r="IE46" s="19" t="n">
        <f aca="false">IF($A46="",0,IF(COUNTIFS(Urlaub!$A$5:$A$604,$A46,Urlaub!$B$5:$B$604,"&lt;="&amp;IE$3,Urlaub!$C$5:$C$604,"&gt;="&amp;IE$3)&gt;0,1,0))</f>
        <v>0</v>
      </c>
      <c r="IF46" s="19" t="n">
        <f aca="false">IF($A46="",0,IF(COUNTIFS(Urlaub!$A$5:$A$604,$A46,Urlaub!$B$5:$B$604,"&lt;="&amp;IF$3,Urlaub!$C$5:$C$604,"&gt;="&amp;IF$3)&gt;0,1,0))</f>
        <v>0</v>
      </c>
      <c r="IG46" s="19" t="n">
        <f aca="false">IF($A46="",0,IF(COUNTIFS(Urlaub!$A$5:$A$604,$A46,Urlaub!$B$5:$B$604,"&lt;="&amp;IG$3,Urlaub!$C$5:$C$604,"&gt;="&amp;IG$3)&gt;0,1,0))</f>
        <v>0</v>
      </c>
      <c r="IH46" s="19" t="n">
        <f aca="false">IF($A46="",0,IF(COUNTIFS(Urlaub!$A$5:$A$604,$A46,Urlaub!$B$5:$B$604,"&lt;="&amp;IH$3,Urlaub!$C$5:$C$604,"&gt;="&amp;IH$3)&gt;0,1,0))</f>
        <v>0</v>
      </c>
      <c r="II46" s="19" t="n">
        <f aca="false">IF($A46="",0,IF(COUNTIFS(Urlaub!$A$5:$A$604,$A46,Urlaub!$B$5:$B$604,"&lt;="&amp;II$3,Urlaub!$C$5:$C$604,"&gt;="&amp;II$3)&gt;0,1,0))</f>
        <v>0</v>
      </c>
      <c r="IJ46" s="19" t="n">
        <f aca="false">IF($A46="",0,IF(COUNTIFS(Urlaub!$A$5:$A$604,$A46,Urlaub!$B$5:$B$604,"&lt;="&amp;IJ$3,Urlaub!$C$5:$C$604,"&gt;="&amp;IJ$3)&gt;0,1,0))</f>
        <v>0</v>
      </c>
      <c r="IK46" s="19" t="n">
        <f aca="false">IF($A46="",0,IF(COUNTIFS(Urlaub!$A$5:$A$604,$A46,Urlaub!$B$5:$B$604,"&lt;="&amp;IK$3,Urlaub!$C$5:$C$604,"&gt;="&amp;IK$3)&gt;0,1,0))</f>
        <v>0</v>
      </c>
      <c r="IL46" s="19" t="n">
        <f aca="false">IF($A46="",0,IF(COUNTIFS(Urlaub!$A$5:$A$604,$A46,Urlaub!$B$5:$B$604,"&lt;="&amp;IL$3,Urlaub!$C$5:$C$604,"&gt;="&amp;IL$3)&gt;0,1,0))</f>
        <v>0</v>
      </c>
      <c r="IM46" s="19" t="n">
        <f aca="false">IF($A46="",0,IF(COUNTIFS(Urlaub!$A$5:$A$604,$A46,Urlaub!$B$5:$B$604,"&lt;="&amp;IM$3,Urlaub!$C$5:$C$604,"&gt;="&amp;IM$3)&gt;0,1,0))</f>
        <v>0</v>
      </c>
      <c r="IN46" s="19" t="n">
        <f aca="false">IF($A46="",0,IF(COUNTIFS(Urlaub!$A$5:$A$604,$A46,Urlaub!$B$5:$B$604,"&lt;="&amp;IN$3,Urlaub!$C$5:$C$604,"&gt;="&amp;IN$3)&gt;0,1,0))</f>
        <v>0</v>
      </c>
      <c r="IO46" s="19" t="n">
        <f aca="false">IF($A46="",0,IF(COUNTIFS(Urlaub!$A$5:$A$604,$A46,Urlaub!$B$5:$B$604,"&lt;="&amp;IO$3,Urlaub!$C$5:$C$604,"&gt;="&amp;IO$3)&gt;0,1,0))</f>
        <v>0</v>
      </c>
      <c r="IP46" s="19" t="n">
        <f aca="false">IF($A46="",0,IF(COUNTIFS(Urlaub!$A$5:$A$604,$A46,Urlaub!$B$5:$B$604,"&lt;="&amp;IP$3,Urlaub!$C$5:$C$604,"&gt;="&amp;IP$3)&gt;0,1,0))</f>
        <v>0</v>
      </c>
      <c r="IQ46" s="19" t="n">
        <f aca="false">IF($A46="",0,IF(COUNTIFS(Urlaub!$A$5:$A$604,$A46,Urlaub!$B$5:$B$604,"&lt;="&amp;IQ$3,Urlaub!$C$5:$C$604,"&gt;="&amp;IQ$3)&gt;0,1,0))</f>
        <v>0</v>
      </c>
      <c r="IR46" s="19" t="n">
        <f aca="false">IF($A46="",0,IF(COUNTIFS(Urlaub!$A$5:$A$604,$A46,Urlaub!$B$5:$B$604,"&lt;="&amp;IR$3,Urlaub!$C$5:$C$604,"&gt;="&amp;IR$3)&gt;0,1,0))</f>
        <v>0</v>
      </c>
      <c r="IS46" s="19" t="n">
        <f aca="false">IF($A46="",0,IF(COUNTIFS(Urlaub!$A$5:$A$604,$A46,Urlaub!$B$5:$B$604,"&lt;="&amp;IS$3,Urlaub!$C$5:$C$604,"&gt;="&amp;IS$3)&gt;0,1,0))</f>
        <v>0</v>
      </c>
      <c r="IT46" s="19" t="n">
        <f aca="false">IF($A46="",0,IF(COUNTIFS(Urlaub!$A$5:$A$604,$A46,Urlaub!$B$5:$B$604,"&lt;="&amp;IT$3,Urlaub!$C$5:$C$604,"&gt;="&amp;IT$3)&gt;0,1,0))</f>
        <v>0</v>
      </c>
      <c r="IU46" s="19" t="n">
        <f aca="false">IF($A46="",0,IF(COUNTIFS(Urlaub!$A$5:$A$604,$A46,Urlaub!$B$5:$B$604,"&lt;="&amp;IU$3,Urlaub!$C$5:$C$604,"&gt;="&amp;IU$3)&gt;0,1,0))</f>
        <v>0</v>
      </c>
      <c r="IV46" s="19" t="n">
        <f aca="false">IF($A46="",0,IF(COUNTIFS(Urlaub!$A$5:$A$604,$A46,Urlaub!$B$5:$B$604,"&lt;="&amp;IV$3,Urlaub!$C$5:$C$604,"&gt;="&amp;IV$3)&gt;0,1,0))</f>
        <v>0</v>
      </c>
      <c r="IW46" s="19" t="n">
        <f aca="false">IF($A46="",0,IF(COUNTIFS(Urlaub!$A$5:$A$604,$A46,Urlaub!$B$5:$B$604,"&lt;="&amp;IW$3,Urlaub!$C$5:$C$604,"&gt;="&amp;IW$3)&gt;0,1,0))</f>
        <v>0</v>
      </c>
      <c r="IX46" s="19" t="n">
        <f aca="false">IF($A46="",0,IF(COUNTIFS(Urlaub!$A$5:$A$604,$A46,Urlaub!$B$5:$B$604,"&lt;="&amp;IX$3,Urlaub!$C$5:$C$604,"&gt;="&amp;IX$3)&gt;0,1,0))</f>
        <v>0</v>
      </c>
      <c r="IY46" s="19" t="n">
        <f aca="false">IF($A46="",0,IF(COUNTIFS(Urlaub!$A$5:$A$604,$A46,Urlaub!$B$5:$B$604,"&lt;="&amp;IY$3,Urlaub!$C$5:$C$604,"&gt;="&amp;IY$3)&gt;0,1,0))</f>
        <v>0</v>
      </c>
      <c r="IZ46" s="19" t="n">
        <f aca="false">IF($A46="",0,IF(COUNTIFS(Urlaub!$A$5:$A$604,$A46,Urlaub!$B$5:$B$604,"&lt;="&amp;IZ$3,Urlaub!$C$5:$C$604,"&gt;="&amp;IZ$3)&gt;0,1,0))</f>
        <v>0</v>
      </c>
      <c r="JA46" s="19" t="n">
        <f aca="false">IF($A46="",0,IF(COUNTIFS(Urlaub!$A$5:$A$604,$A46,Urlaub!$B$5:$B$604,"&lt;="&amp;JA$3,Urlaub!$C$5:$C$604,"&gt;="&amp;JA$3)&gt;0,1,0))</f>
        <v>0</v>
      </c>
      <c r="JB46" s="19" t="n">
        <f aca="false">IF($A46="",0,IF(COUNTIFS(Urlaub!$A$5:$A$604,$A46,Urlaub!$B$5:$B$604,"&lt;="&amp;JB$3,Urlaub!$C$5:$C$604,"&gt;="&amp;JB$3)&gt;0,1,0))</f>
        <v>0</v>
      </c>
      <c r="JC46" s="19" t="n">
        <f aca="false">IF($A46="",0,IF(COUNTIFS(Urlaub!$A$5:$A$604,$A46,Urlaub!$B$5:$B$604,"&lt;="&amp;JC$3,Urlaub!$C$5:$C$604,"&gt;="&amp;JC$3)&gt;0,1,0))</f>
        <v>0</v>
      </c>
      <c r="JD46" s="19" t="n">
        <f aca="false">IF($A46="",0,IF(COUNTIFS(Urlaub!$A$5:$A$604,$A46,Urlaub!$B$5:$B$604,"&lt;="&amp;JD$3,Urlaub!$C$5:$C$604,"&gt;="&amp;JD$3)&gt;0,1,0))</f>
        <v>0</v>
      </c>
      <c r="JE46" s="19" t="n">
        <f aca="false">IF($A46="",0,IF(COUNTIFS(Urlaub!$A$5:$A$604,$A46,Urlaub!$B$5:$B$604,"&lt;="&amp;JE$3,Urlaub!$C$5:$C$604,"&gt;="&amp;JE$3)&gt;0,1,0))</f>
        <v>0</v>
      </c>
      <c r="JF46" s="19" t="n">
        <f aca="false">IF($A46="",0,IF(COUNTIFS(Urlaub!$A$5:$A$604,$A46,Urlaub!$B$5:$B$604,"&lt;="&amp;JF$3,Urlaub!$C$5:$C$604,"&gt;="&amp;JF$3)&gt;0,1,0))</f>
        <v>0</v>
      </c>
      <c r="JG46" s="19" t="n">
        <f aca="false">IF($A46="",0,IF(COUNTIFS(Urlaub!$A$5:$A$604,$A46,Urlaub!$B$5:$B$604,"&lt;="&amp;JG$3,Urlaub!$C$5:$C$604,"&gt;="&amp;JG$3)&gt;0,1,0))</f>
        <v>0</v>
      </c>
      <c r="JH46" s="19" t="n">
        <f aca="false">IF($A46="",0,IF(COUNTIFS(Urlaub!$A$5:$A$604,$A46,Urlaub!$B$5:$B$604,"&lt;="&amp;JH$3,Urlaub!$C$5:$C$604,"&gt;="&amp;JH$3)&gt;0,1,0))</f>
        <v>0</v>
      </c>
      <c r="JI46" s="19" t="n">
        <f aca="false">IF($A46="",0,IF(COUNTIFS(Urlaub!$A$5:$A$604,$A46,Urlaub!$B$5:$B$604,"&lt;="&amp;JI$3,Urlaub!$C$5:$C$604,"&gt;="&amp;JI$3)&gt;0,1,0))</f>
        <v>0</v>
      </c>
      <c r="JJ46" s="19" t="n">
        <f aca="false">IF($A46="",0,IF(COUNTIFS(Urlaub!$A$5:$A$604,$A46,Urlaub!$B$5:$B$604,"&lt;="&amp;JJ$3,Urlaub!$C$5:$C$604,"&gt;="&amp;JJ$3)&gt;0,1,0))</f>
        <v>0</v>
      </c>
      <c r="JK46" s="19" t="n">
        <f aca="false">IF($A46="",0,IF(COUNTIFS(Urlaub!$A$5:$A$604,$A46,Urlaub!$B$5:$B$604,"&lt;="&amp;JK$3,Urlaub!$C$5:$C$604,"&gt;="&amp;JK$3)&gt;0,1,0))</f>
        <v>0</v>
      </c>
      <c r="JL46" s="19" t="n">
        <f aca="false">IF($A46="",0,IF(COUNTIFS(Urlaub!$A$5:$A$604,$A46,Urlaub!$B$5:$B$604,"&lt;="&amp;JL$3,Urlaub!$C$5:$C$604,"&gt;="&amp;JL$3)&gt;0,1,0))</f>
        <v>0</v>
      </c>
      <c r="JM46" s="19" t="n">
        <f aca="false">IF($A46="",0,IF(COUNTIFS(Urlaub!$A$5:$A$604,$A46,Urlaub!$B$5:$B$604,"&lt;="&amp;JM$3,Urlaub!$C$5:$C$604,"&gt;="&amp;JM$3)&gt;0,1,0))</f>
        <v>0</v>
      </c>
      <c r="JN46" s="19" t="n">
        <f aca="false">IF($A46="",0,IF(COUNTIFS(Urlaub!$A$5:$A$604,$A46,Urlaub!$B$5:$B$604,"&lt;="&amp;JN$3,Urlaub!$C$5:$C$604,"&gt;="&amp;JN$3)&gt;0,1,0))</f>
        <v>0</v>
      </c>
      <c r="JO46" s="19" t="n">
        <f aca="false">IF($A46="",0,IF(COUNTIFS(Urlaub!$A$5:$A$604,$A46,Urlaub!$B$5:$B$604,"&lt;="&amp;JO$3,Urlaub!$C$5:$C$604,"&gt;="&amp;JO$3)&gt;0,1,0))</f>
        <v>0</v>
      </c>
      <c r="JP46" s="19" t="n">
        <f aca="false">IF($A46="",0,IF(COUNTIFS(Urlaub!$A$5:$A$604,$A46,Urlaub!$B$5:$B$604,"&lt;="&amp;JP$3,Urlaub!$C$5:$C$604,"&gt;="&amp;JP$3)&gt;0,1,0))</f>
        <v>0</v>
      </c>
      <c r="JQ46" s="19" t="n">
        <f aca="false">IF($A46="",0,IF(COUNTIFS(Urlaub!$A$5:$A$604,$A46,Urlaub!$B$5:$B$604,"&lt;="&amp;JQ$3,Urlaub!$C$5:$C$604,"&gt;="&amp;JQ$3)&gt;0,1,0))</f>
        <v>0</v>
      </c>
      <c r="JR46" s="19" t="n">
        <f aca="false">IF($A46="",0,IF(COUNTIFS(Urlaub!$A$5:$A$604,$A46,Urlaub!$B$5:$B$604,"&lt;="&amp;JR$3,Urlaub!$C$5:$C$604,"&gt;="&amp;JR$3)&gt;0,1,0))</f>
        <v>0</v>
      </c>
      <c r="JS46" s="19" t="n">
        <f aca="false">IF($A46="",0,IF(COUNTIFS(Urlaub!$A$5:$A$604,$A46,Urlaub!$B$5:$B$604,"&lt;="&amp;JS$3,Urlaub!$C$5:$C$604,"&gt;="&amp;JS$3)&gt;0,1,0))</f>
        <v>0</v>
      </c>
      <c r="JT46" s="19" t="n">
        <f aca="false">IF($A46="",0,IF(COUNTIFS(Urlaub!$A$5:$A$604,$A46,Urlaub!$B$5:$B$604,"&lt;="&amp;JT$3,Urlaub!$C$5:$C$604,"&gt;="&amp;JT$3)&gt;0,1,0))</f>
        <v>0</v>
      </c>
      <c r="JU46" s="19" t="n">
        <f aca="false">IF($A46="",0,IF(COUNTIFS(Urlaub!$A$5:$A$604,$A46,Urlaub!$B$5:$B$604,"&lt;="&amp;JU$3,Urlaub!$C$5:$C$604,"&gt;="&amp;JU$3)&gt;0,1,0))</f>
        <v>0</v>
      </c>
      <c r="JV46" s="19" t="n">
        <f aca="false">IF($A46="",0,IF(COUNTIFS(Urlaub!$A$5:$A$604,$A46,Urlaub!$B$5:$B$604,"&lt;="&amp;JV$3,Urlaub!$C$5:$C$604,"&gt;="&amp;JV$3)&gt;0,1,0))</f>
        <v>0</v>
      </c>
      <c r="JW46" s="19" t="n">
        <f aca="false">IF($A46="",0,IF(COUNTIFS(Urlaub!$A$5:$A$604,$A46,Urlaub!$B$5:$B$604,"&lt;="&amp;JW$3,Urlaub!$C$5:$C$604,"&gt;="&amp;JW$3)&gt;0,1,0))</f>
        <v>0</v>
      </c>
      <c r="JX46" s="19" t="n">
        <f aca="false">IF($A46="",0,IF(COUNTIFS(Urlaub!$A$5:$A$604,$A46,Urlaub!$B$5:$B$604,"&lt;="&amp;JX$3,Urlaub!$C$5:$C$604,"&gt;="&amp;JX$3)&gt;0,1,0))</f>
        <v>0</v>
      </c>
      <c r="JY46" s="19" t="n">
        <f aca="false">IF($A46="",0,IF(COUNTIFS(Urlaub!$A$5:$A$604,$A46,Urlaub!$B$5:$B$604,"&lt;="&amp;JY$3,Urlaub!$C$5:$C$604,"&gt;="&amp;JY$3)&gt;0,1,0))</f>
        <v>0</v>
      </c>
      <c r="JZ46" s="19" t="n">
        <f aca="false">IF($A46="",0,IF(COUNTIFS(Urlaub!$A$5:$A$604,$A46,Urlaub!$B$5:$B$604,"&lt;="&amp;JZ$3,Urlaub!$C$5:$C$604,"&gt;="&amp;JZ$3)&gt;0,1,0))</f>
        <v>0</v>
      </c>
      <c r="KA46" s="19" t="n">
        <f aca="false">IF($A46="",0,IF(COUNTIFS(Urlaub!$A$5:$A$604,$A46,Urlaub!$B$5:$B$604,"&lt;="&amp;KA$3,Urlaub!$C$5:$C$604,"&gt;="&amp;KA$3)&gt;0,1,0))</f>
        <v>0</v>
      </c>
      <c r="KB46" s="19" t="n">
        <f aca="false">IF($A46="",0,IF(COUNTIFS(Urlaub!$A$5:$A$604,$A46,Urlaub!$B$5:$B$604,"&lt;="&amp;KB$3,Urlaub!$C$5:$C$604,"&gt;="&amp;KB$3)&gt;0,1,0))</f>
        <v>0</v>
      </c>
      <c r="KC46" s="19" t="n">
        <f aca="false">IF($A46="",0,IF(COUNTIFS(Urlaub!$A$5:$A$604,$A46,Urlaub!$B$5:$B$604,"&lt;="&amp;KC$3,Urlaub!$C$5:$C$604,"&gt;="&amp;KC$3)&gt;0,1,0))</f>
        <v>0</v>
      </c>
      <c r="KD46" s="19" t="n">
        <f aca="false">IF($A46="",0,IF(COUNTIFS(Urlaub!$A$5:$A$604,$A46,Urlaub!$B$5:$B$604,"&lt;="&amp;KD$3,Urlaub!$C$5:$C$604,"&gt;="&amp;KD$3)&gt;0,1,0))</f>
        <v>0</v>
      </c>
      <c r="KE46" s="19" t="n">
        <f aca="false">IF($A46="",0,IF(COUNTIFS(Urlaub!$A$5:$A$604,$A46,Urlaub!$B$5:$B$604,"&lt;="&amp;KE$3,Urlaub!$C$5:$C$604,"&gt;="&amp;KE$3)&gt;0,1,0))</f>
        <v>0</v>
      </c>
      <c r="KF46" s="19" t="n">
        <f aca="false">IF($A46="",0,IF(COUNTIFS(Urlaub!$A$5:$A$604,$A46,Urlaub!$B$5:$B$604,"&lt;="&amp;KF$3,Urlaub!$C$5:$C$604,"&gt;="&amp;KF$3)&gt;0,1,0))</f>
        <v>0</v>
      </c>
      <c r="KG46" s="19" t="n">
        <f aca="false">IF($A46="",0,IF(COUNTIFS(Urlaub!$A$5:$A$604,$A46,Urlaub!$B$5:$B$604,"&lt;="&amp;KG$3,Urlaub!$C$5:$C$604,"&gt;="&amp;KG$3)&gt;0,1,0))</f>
        <v>0</v>
      </c>
      <c r="KH46" s="19" t="n">
        <f aca="false">IF($A46="",0,IF(COUNTIFS(Urlaub!$A$5:$A$604,$A46,Urlaub!$B$5:$B$604,"&lt;="&amp;KH$3,Urlaub!$C$5:$C$604,"&gt;="&amp;KH$3)&gt;0,1,0))</f>
        <v>0</v>
      </c>
      <c r="KI46" s="19" t="n">
        <f aca="false">IF($A46="",0,IF(COUNTIFS(Urlaub!$A$5:$A$604,$A46,Urlaub!$B$5:$B$604,"&lt;="&amp;KI$3,Urlaub!$C$5:$C$604,"&gt;="&amp;KI$3)&gt;0,1,0))</f>
        <v>0</v>
      </c>
      <c r="KJ46" s="19" t="n">
        <f aca="false">IF($A46="",0,IF(COUNTIFS(Urlaub!$A$5:$A$604,$A46,Urlaub!$B$5:$B$604,"&lt;="&amp;KJ$3,Urlaub!$C$5:$C$604,"&gt;="&amp;KJ$3)&gt;0,1,0))</f>
        <v>0</v>
      </c>
      <c r="KK46" s="19" t="n">
        <f aca="false">IF($A46="",0,IF(COUNTIFS(Urlaub!$A$5:$A$604,$A46,Urlaub!$B$5:$B$604,"&lt;="&amp;KK$3,Urlaub!$C$5:$C$604,"&gt;="&amp;KK$3)&gt;0,1,0))</f>
        <v>0</v>
      </c>
      <c r="KL46" s="19" t="n">
        <f aca="false">IF($A46="",0,IF(COUNTIFS(Urlaub!$A$5:$A$604,$A46,Urlaub!$B$5:$B$604,"&lt;="&amp;KL$3,Urlaub!$C$5:$C$604,"&gt;="&amp;KL$3)&gt;0,1,0))</f>
        <v>0</v>
      </c>
      <c r="KM46" s="19" t="n">
        <f aca="false">IF($A46="",0,IF(COUNTIFS(Urlaub!$A$5:$A$604,$A46,Urlaub!$B$5:$B$604,"&lt;="&amp;KM$3,Urlaub!$C$5:$C$604,"&gt;="&amp;KM$3)&gt;0,1,0))</f>
        <v>0</v>
      </c>
      <c r="KN46" s="19" t="n">
        <f aca="false">IF($A46="",0,IF(COUNTIFS(Urlaub!$A$5:$A$604,$A46,Urlaub!$B$5:$B$604,"&lt;="&amp;KN$3,Urlaub!$C$5:$C$604,"&gt;="&amp;KN$3)&gt;0,1,0))</f>
        <v>0</v>
      </c>
      <c r="KO46" s="19" t="n">
        <f aca="false">IF($A46="",0,IF(COUNTIFS(Urlaub!$A$5:$A$604,$A46,Urlaub!$B$5:$B$604,"&lt;="&amp;KO$3,Urlaub!$C$5:$C$604,"&gt;="&amp;KO$3)&gt;0,1,0))</f>
        <v>0</v>
      </c>
      <c r="KP46" s="19" t="n">
        <f aca="false">IF($A46="",0,IF(COUNTIFS(Urlaub!$A$5:$A$604,$A46,Urlaub!$B$5:$B$604,"&lt;="&amp;KP$3,Urlaub!$C$5:$C$604,"&gt;="&amp;KP$3)&gt;0,1,0))</f>
        <v>0</v>
      </c>
      <c r="KQ46" s="19" t="n">
        <f aca="false">IF($A46="",0,IF(COUNTIFS(Urlaub!$A$5:$A$604,$A46,Urlaub!$B$5:$B$604,"&lt;="&amp;KQ$3,Urlaub!$C$5:$C$604,"&gt;="&amp;KQ$3)&gt;0,1,0))</f>
        <v>0</v>
      </c>
      <c r="KR46" s="19" t="n">
        <f aca="false">IF($A46="",0,IF(COUNTIFS(Urlaub!$A$5:$A$604,$A46,Urlaub!$B$5:$B$604,"&lt;="&amp;KR$3,Urlaub!$C$5:$C$604,"&gt;="&amp;KR$3)&gt;0,1,0))</f>
        <v>0</v>
      </c>
      <c r="KS46" s="19" t="n">
        <f aca="false">IF($A46="",0,IF(COUNTIFS(Urlaub!$A$5:$A$604,$A46,Urlaub!$B$5:$B$604,"&lt;="&amp;KS$3,Urlaub!$C$5:$C$604,"&gt;="&amp;KS$3)&gt;0,1,0))</f>
        <v>0</v>
      </c>
      <c r="KT46" s="19" t="n">
        <f aca="false">IF($A46="",0,IF(COUNTIFS(Urlaub!$A$5:$A$604,$A46,Urlaub!$B$5:$B$604,"&lt;="&amp;KT$3,Urlaub!$C$5:$C$604,"&gt;="&amp;KT$3)&gt;0,1,0))</f>
        <v>0</v>
      </c>
      <c r="KU46" s="19" t="n">
        <f aca="false">IF($A46="",0,IF(COUNTIFS(Urlaub!$A$5:$A$604,$A46,Urlaub!$B$5:$B$604,"&lt;="&amp;KU$3,Urlaub!$C$5:$C$604,"&gt;="&amp;KU$3)&gt;0,1,0))</f>
        <v>0</v>
      </c>
      <c r="KV46" s="19" t="n">
        <f aca="false">IF($A46="",0,IF(COUNTIFS(Urlaub!$A$5:$A$604,$A46,Urlaub!$B$5:$B$604,"&lt;="&amp;KV$3,Urlaub!$C$5:$C$604,"&gt;="&amp;KV$3)&gt;0,1,0))</f>
        <v>0</v>
      </c>
      <c r="KW46" s="19" t="n">
        <f aca="false">IF($A46="",0,IF(COUNTIFS(Urlaub!$A$5:$A$604,$A46,Urlaub!$B$5:$B$604,"&lt;="&amp;KW$3,Urlaub!$C$5:$C$604,"&gt;="&amp;KW$3)&gt;0,1,0))</f>
        <v>0</v>
      </c>
      <c r="KX46" s="19" t="n">
        <f aca="false">IF($A46="",0,IF(COUNTIFS(Urlaub!$A$5:$A$604,$A46,Urlaub!$B$5:$B$604,"&lt;="&amp;KX$3,Urlaub!$C$5:$C$604,"&gt;="&amp;KX$3)&gt;0,1,0))</f>
        <v>0</v>
      </c>
      <c r="KY46" s="19" t="n">
        <f aca="false">IF($A46="",0,IF(COUNTIFS(Urlaub!$A$5:$A$604,$A46,Urlaub!$B$5:$B$604,"&lt;="&amp;KY$3,Urlaub!$C$5:$C$604,"&gt;="&amp;KY$3)&gt;0,1,0))</f>
        <v>0</v>
      </c>
      <c r="KZ46" s="19" t="n">
        <f aca="false">IF($A46="",0,IF(COUNTIFS(Urlaub!$A$5:$A$604,$A46,Urlaub!$B$5:$B$604,"&lt;="&amp;KZ$3,Urlaub!$C$5:$C$604,"&gt;="&amp;KZ$3)&gt;0,1,0))</f>
        <v>0</v>
      </c>
      <c r="LA46" s="19" t="n">
        <f aca="false">IF($A46="",0,IF(COUNTIFS(Urlaub!$A$5:$A$604,$A46,Urlaub!$B$5:$B$604,"&lt;="&amp;LA$3,Urlaub!$C$5:$C$604,"&gt;="&amp;LA$3)&gt;0,1,0))</f>
        <v>0</v>
      </c>
      <c r="LB46" s="19" t="n">
        <f aca="false">IF($A46="",0,IF(COUNTIFS(Urlaub!$A$5:$A$604,$A46,Urlaub!$B$5:$B$604,"&lt;="&amp;LB$3,Urlaub!$C$5:$C$604,"&gt;="&amp;LB$3)&gt;0,1,0))</f>
        <v>0</v>
      </c>
      <c r="LC46" s="19" t="n">
        <f aca="false">IF($A46="",0,IF(COUNTIFS(Urlaub!$A$5:$A$604,$A46,Urlaub!$B$5:$B$604,"&lt;="&amp;LC$3,Urlaub!$C$5:$C$604,"&gt;="&amp;LC$3)&gt;0,1,0))</f>
        <v>0</v>
      </c>
      <c r="LD46" s="19" t="n">
        <f aca="false">IF($A46="",0,IF(COUNTIFS(Urlaub!$A$5:$A$604,$A46,Urlaub!$B$5:$B$604,"&lt;="&amp;LD$3,Urlaub!$C$5:$C$604,"&gt;="&amp;LD$3)&gt;0,1,0))</f>
        <v>0</v>
      </c>
      <c r="LE46" s="19" t="n">
        <f aca="false">IF($A46="",0,IF(COUNTIFS(Urlaub!$A$5:$A$604,$A46,Urlaub!$B$5:$B$604,"&lt;="&amp;LE$3,Urlaub!$C$5:$C$604,"&gt;="&amp;LE$3)&gt;0,1,0))</f>
        <v>0</v>
      </c>
      <c r="LF46" s="19" t="n">
        <f aca="false">IF($A46="",0,IF(COUNTIFS(Urlaub!$A$5:$A$604,$A46,Urlaub!$B$5:$B$604,"&lt;="&amp;LF$3,Urlaub!$C$5:$C$604,"&gt;="&amp;LF$3)&gt;0,1,0))</f>
        <v>0</v>
      </c>
      <c r="LG46" s="19" t="n">
        <f aca="false">IF($A46="",0,IF(COUNTIFS(Urlaub!$A$5:$A$604,$A46,Urlaub!$B$5:$B$604,"&lt;="&amp;LG$3,Urlaub!$C$5:$C$604,"&gt;="&amp;LG$3)&gt;0,1,0))</f>
        <v>0</v>
      </c>
      <c r="LH46" s="19" t="n">
        <f aca="false">IF($A46="",0,IF(COUNTIFS(Urlaub!$A$5:$A$604,$A46,Urlaub!$B$5:$B$604,"&lt;="&amp;LH$3,Urlaub!$C$5:$C$604,"&gt;="&amp;LH$3)&gt;0,1,0))</f>
        <v>0</v>
      </c>
      <c r="LI46" s="19" t="n">
        <f aca="false">IF($A46="",0,IF(COUNTIFS(Urlaub!$A$5:$A$604,$A46,Urlaub!$B$5:$B$604,"&lt;="&amp;LI$3,Urlaub!$C$5:$C$604,"&gt;="&amp;LI$3)&gt;0,1,0))</f>
        <v>0</v>
      </c>
      <c r="LJ46" s="19" t="n">
        <f aca="false">IF($A46="",0,IF(COUNTIFS(Urlaub!$A$5:$A$604,$A46,Urlaub!$B$5:$B$604,"&lt;="&amp;LJ$3,Urlaub!$C$5:$C$604,"&gt;="&amp;LJ$3)&gt;0,1,0))</f>
        <v>0</v>
      </c>
      <c r="LK46" s="19" t="n">
        <f aca="false">IF($A46="",0,IF(COUNTIFS(Urlaub!$A$5:$A$604,$A46,Urlaub!$B$5:$B$604,"&lt;="&amp;LK$3,Urlaub!$C$5:$C$604,"&gt;="&amp;LK$3)&gt;0,1,0))</f>
        <v>0</v>
      </c>
      <c r="LL46" s="19" t="n">
        <f aca="false">IF($A46="",0,IF(COUNTIFS(Urlaub!$A$5:$A$604,$A46,Urlaub!$B$5:$B$604,"&lt;="&amp;LL$3,Urlaub!$C$5:$C$604,"&gt;="&amp;LL$3)&gt;0,1,0))</f>
        <v>0</v>
      </c>
      <c r="LM46" s="19" t="n">
        <f aca="false">IF($A46="",0,IF(COUNTIFS(Urlaub!$A$5:$A$604,$A46,Urlaub!$B$5:$B$604,"&lt;="&amp;LM$3,Urlaub!$C$5:$C$604,"&gt;="&amp;LM$3)&gt;0,1,0))</f>
        <v>0</v>
      </c>
      <c r="LN46" s="19" t="n">
        <f aca="false">IF($A46="",0,IF(COUNTIFS(Urlaub!$A$5:$A$604,$A46,Urlaub!$B$5:$B$604,"&lt;="&amp;LN$3,Urlaub!$C$5:$C$604,"&gt;="&amp;LN$3)&gt;0,1,0))</f>
        <v>0</v>
      </c>
      <c r="LO46" s="19" t="n">
        <f aca="false">IF($A46="",0,IF(COUNTIFS(Urlaub!$A$5:$A$604,$A46,Urlaub!$B$5:$B$604,"&lt;="&amp;LO$3,Urlaub!$C$5:$C$604,"&gt;="&amp;LO$3)&gt;0,1,0))</f>
        <v>0</v>
      </c>
      <c r="LP46" s="19" t="n">
        <f aca="false">IF($A46="",0,IF(COUNTIFS(Urlaub!$A$5:$A$604,$A46,Urlaub!$B$5:$B$604,"&lt;="&amp;LP$3,Urlaub!$C$5:$C$604,"&gt;="&amp;LP$3)&gt;0,1,0))</f>
        <v>0</v>
      </c>
      <c r="LQ46" s="19" t="n">
        <f aca="false">IF($A46="",0,IF(COUNTIFS(Urlaub!$A$5:$A$604,$A46,Urlaub!$B$5:$B$604,"&lt;="&amp;LQ$3,Urlaub!$C$5:$C$604,"&gt;="&amp;LQ$3)&gt;0,1,0))</f>
        <v>0</v>
      </c>
      <c r="LR46" s="19" t="n">
        <f aca="false">IF($A46="",0,IF(COUNTIFS(Urlaub!$A$5:$A$604,$A46,Urlaub!$B$5:$B$604,"&lt;="&amp;LR$3,Urlaub!$C$5:$C$604,"&gt;="&amp;LR$3)&gt;0,1,0))</f>
        <v>0</v>
      </c>
      <c r="LS46" s="19" t="n">
        <f aca="false">IF($A46="",0,IF(COUNTIFS(Urlaub!$A$5:$A$604,$A46,Urlaub!$B$5:$B$604,"&lt;="&amp;LS$3,Urlaub!$C$5:$C$604,"&gt;="&amp;LS$3)&gt;0,1,0))</f>
        <v>0</v>
      </c>
      <c r="LT46" s="19" t="n">
        <f aca="false">IF($A46="",0,IF(COUNTIFS(Urlaub!$A$5:$A$604,$A46,Urlaub!$B$5:$B$604,"&lt;="&amp;LT$3,Urlaub!$C$5:$C$604,"&gt;="&amp;LT$3)&gt;0,1,0))</f>
        <v>0</v>
      </c>
      <c r="LU46" s="19" t="n">
        <f aca="false">IF($A46="",0,IF(COUNTIFS(Urlaub!$A$5:$A$604,$A46,Urlaub!$B$5:$B$604,"&lt;="&amp;LU$3,Urlaub!$C$5:$C$604,"&gt;="&amp;LU$3)&gt;0,1,0))</f>
        <v>0</v>
      </c>
      <c r="LV46" s="19" t="n">
        <f aca="false">IF($A46="",0,IF(COUNTIFS(Urlaub!$A$5:$A$604,$A46,Urlaub!$B$5:$B$604,"&lt;="&amp;LV$3,Urlaub!$C$5:$C$604,"&gt;="&amp;LV$3)&gt;0,1,0))</f>
        <v>0</v>
      </c>
      <c r="LW46" s="19" t="n">
        <f aca="false">IF($A46="",0,IF(COUNTIFS(Urlaub!$A$5:$A$604,$A46,Urlaub!$B$5:$B$604,"&lt;="&amp;LW$3,Urlaub!$C$5:$C$604,"&gt;="&amp;LW$3)&gt;0,1,0))</f>
        <v>0</v>
      </c>
      <c r="LX46" s="19" t="n">
        <f aca="false">IF($A46="",0,IF(COUNTIFS(Urlaub!$A$5:$A$604,$A46,Urlaub!$B$5:$B$604,"&lt;="&amp;LX$3,Urlaub!$C$5:$C$604,"&gt;="&amp;LX$3)&gt;0,1,0))</f>
        <v>0</v>
      </c>
      <c r="LY46" s="19" t="n">
        <f aca="false">IF($A46="",0,IF(COUNTIFS(Urlaub!$A$5:$A$604,$A46,Urlaub!$B$5:$B$604,"&lt;="&amp;LY$3,Urlaub!$C$5:$C$604,"&gt;="&amp;LY$3)&gt;0,1,0))</f>
        <v>0</v>
      </c>
      <c r="LZ46" s="19" t="n">
        <f aca="false">IF($A46="",0,IF(COUNTIFS(Urlaub!$A$5:$A$604,$A46,Urlaub!$B$5:$B$604,"&lt;="&amp;LZ$3,Urlaub!$C$5:$C$604,"&gt;="&amp;LZ$3)&gt;0,1,0))</f>
        <v>0</v>
      </c>
      <c r="MA46" s="19" t="n">
        <f aca="false">IF($A46="",0,IF(COUNTIFS(Urlaub!$A$5:$A$604,$A46,Urlaub!$B$5:$B$604,"&lt;="&amp;MA$3,Urlaub!$C$5:$C$604,"&gt;="&amp;MA$3)&gt;0,1,0))</f>
        <v>0</v>
      </c>
      <c r="MB46" s="19" t="n">
        <f aca="false">IF($A46="",0,IF(COUNTIFS(Urlaub!$A$5:$A$604,$A46,Urlaub!$B$5:$B$604,"&lt;="&amp;MB$3,Urlaub!$C$5:$C$604,"&gt;="&amp;MB$3)&gt;0,1,0))</f>
        <v>0</v>
      </c>
      <c r="MC46" s="19" t="n">
        <f aca="false">IF($A46="",0,IF(COUNTIFS(Urlaub!$A$5:$A$604,$A46,Urlaub!$B$5:$B$604,"&lt;="&amp;MC$3,Urlaub!$C$5:$C$604,"&gt;="&amp;MC$3)&gt;0,1,0))</f>
        <v>0</v>
      </c>
      <c r="MD46" s="19" t="n">
        <f aca="false">IF($A46="",0,IF(COUNTIFS(Urlaub!$A$5:$A$604,$A46,Urlaub!$B$5:$B$604,"&lt;="&amp;MD$3,Urlaub!$C$5:$C$604,"&gt;="&amp;MD$3)&gt;0,1,0))</f>
        <v>0</v>
      </c>
      <c r="ME46" s="19" t="n">
        <f aca="false">IF($A46="",0,IF(COUNTIFS(Urlaub!$A$5:$A$604,$A46,Urlaub!$B$5:$B$604,"&lt;="&amp;ME$3,Urlaub!$C$5:$C$604,"&gt;="&amp;ME$3)&gt;0,1,0))</f>
        <v>0</v>
      </c>
      <c r="MF46" s="19" t="n">
        <f aca="false">IF($A46="",0,IF(COUNTIFS(Urlaub!$A$5:$A$604,$A46,Urlaub!$B$5:$B$604,"&lt;="&amp;MF$3,Urlaub!$C$5:$C$604,"&gt;="&amp;MF$3)&gt;0,1,0))</f>
        <v>0</v>
      </c>
      <c r="MG46" s="19" t="n">
        <f aca="false">IF($A46="",0,IF(COUNTIFS(Urlaub!$A$5:$A$604,$A46,Urlaub!$B$5:$B$604,"&lt;="&amp;MG$3,Urlaub!$C$5:$C$604,"&gt;="&amp;MG$3)&gt;0,1,0))</f>
        <v>0</v>
      </c>
      <c r="MH46" s="19" t="n">
        <f aca="false">IF($A46="",0,IF(COUNTIFS(Urlaub!$A$5:$A$604,$A46,Urlaub!$B$5:$B$604,"&lt;="&amp;MH$3,Urlaub!$C$5:$C$604,"&gt;="&amp;MH$3)&gt;0,1,0))</f>
        <v>0</v>
      </c>
      <c r="MI46" s="19" t="n">
        <f aca="false">IF($A46="",0,IF(COUNTIFS(Urlaub!$A$5:$A$604,$A46,Urlaub!$B$5:$B$604,"&lt;="&amp;MI$3,Urlaub!$C$5:$C$604,"&gt;="&amp;MI$3)&gt;0,1,0))</f>
        <v>0</v>
      </c>
      <c r="MJ46" s="19" t="n">
        <f aca="false">IF($A46="",0,IF(COUNTIFS(Urlaub!$A$5:$A$604,$A46,Urlaub!$B$5:$B$604,"&lt;="&amp;MJ$3,Urlaub!$C$5:$C$604,"&gt;="&amp;MJ$3)&gt;0,1,0))</f>
        <v>0</v>
      </c>
      <c r="MK46" s="19" t="n">
        <f aca="false">IF($A46="",0,IF(COUNTIFS(Urlaub!$A$5:$A$604,$A46,Urlaub!$B$5:$B$604,"&lt;="&amp;MK$3,Urlaub!$C$5:$C$604,"&gt;="&amp;MK$3)&gt;0,1,0))</f>
        <v>0</v>
      </c>
      <c r="ML46" s="19" t="n">
        <f aca="false">IF($A46="",0,IF(COUNTIFS(Urlaub!$A$5:$A$604,$A46,Urlaub!$B$5:$B$604,"&lt;="&amp;ML$3,Urlaub!$C$5:$C$604,"&gt;="&amp;ML$3)&gt;0,1,0))</f>
        <v>0</v>
      </c>
      <c r="MM46" s="19" t="n">
        <f aca="false">IF($A46="",0,IF(COUNTIFS(Urlaub!$A$5:$A$604,$A46,Urlaub!$B$5:$B$604,"&lt;="&amp;MM$3,Urlaub!$C$5:$C$604,"&gt;="&amp;MM$3)&gt;0,1,0))</f>
        <v>0</v>
      </c>
      <c r="MN46" s="19" t="n">
        <f aca="false">IF($A46="",0,IF(COUNTIFS(Urlaub!$A$5:$A$604,$A46,Urlaub!$B$5:$B$604,"&lt;="&amp;MN$3,Urlaub!$C$5:$C$604,"&gt;="&amp;MN$3)&gt;0,1,0))</f>
        <v>0</v>
      </c>
      <c r="MO46" s="19" t="n">
        <f aca="false">IF($A46="",0,IF(COUNTIFS(Urlaub!$A$5:$A$604,$A46,Urlaub!$B$5:$B$604,"&lt;="&amp;MO$3,Urlaub!$C$5:$C$604,"&gt;="&amp;MO$3)&gt;0,1,0))</f>
        <v>0</v>
      </c>
      <c r="MP46" s="19" t="n">
        <f aca="false">IF($A46="",0,IF(COUNTIFS(Urlaub!$A$5:$A$604,$A46,Urlaub!$B$5:$B$604,"&lt;="&amp;MP$3,Urlaub!$C$5:$C$604,"&gt;="&amp;MP$3)&gt;0,1,0))</f>
        <v>0</v>
      </c>
      <c r="MQ46" s="19" t="n">
        <f aca="false">IF($A46="",0,IF(COUNTIFS(Urlaub!$A$5:$A$604,$A46,Urlaub!$B$5:$B$604,"&lt;="&amp;MQ$3,Urlaub!$C$5:$C$604,"&gt;="&amp;MQ$3)&gt;0,1,0))</f>
        <v>0</v>
      </c>
      <c r="MR46" s="19" t="n">
        <f aca="false">IF($A46="",0,IF(COUNTIFS(Urlaub!$A$5:$A$604,$A46,Urlaub!$B$5:$B$604,"&lt;="&amp;MR$3,Urlaub!$C$5:$C$604,"&gt;="&amp;MR$3)&gt;0,1,0))</f>
        <v>0</v>
      </c>
      <c r="MS46" s="19" t="n">
        <f aca="false">IF($A46="",0,IF(COUNTIFS(Urlaub!$A$5:$A$604,$A46,Urlaub!$B$5:$B$604,"&lt;="&amp;MS$3,Urlaub!$C$5:$C$604,"&gt;="&amp;MS$3)&gt;0,1,0))</f>
        <v>0</v>
      </c>
      <c r="MT46" s="19" t="n">
        <f aca="false">IF($A46="",0,IF(COUNTIFS(Urlaub!$A$5:$A$604,$A46,Urlaub!$B$5:$B$604,"&lt;="&amp;MT$3,Urlaub!$C$5:$C$604,"&gt;="&amp;MT$3)&gt;0,1,0))</f>
        <v>0</v>
      </c>
      <c r="MU46" s="19" t="n">
        <f aca="false">IF($A46="",0,IF(COUNTIFS(Urlaub!$A$5:$A$604,$A46,Urlaub!$B$5:$B$604,"&lt;="&amp;MU$3,Urlaub!$C$5:$C$604,"&gt;="&amp;MU$3)&gt;0,1,0))</f>
        <v>0</v>
      </c>
      <c r="MV46" s="19" t="n">
        <f aca="false">IF($A46="",0,IF(COUNTIFS(Urlaub!$A$5:$A$604,$A46,Urlaub!$B$5:$B$604,"&lt;="&amp;MV$3,Urlaub!$C$5:$C$604,"&gt;="&amp;MV$3)&gt;0,1,0))</f>
        <v>0</v>
      </c>
      <c r="MW46" s="19" t="n">
        <f aca="false">IF($A46="",0,IF(COUNTIFS(Urlaub!$A$5:$A$604,$A46,Urlaub!$B$5:$B$604,"&lt;="&amp;MW$3,Urlaub!$C$5:$C$604,"&gt;="&amp;MW$3)&gt;0,1,0))</f>
        <v>0</v>
      </c>
      <c r="MX46" s="19" t="n">
        <f aca="false">IF($A46="",0,IF(COUNTIFS(Urlaub!$A$5:$A$604,$A46,Urlaub!$B$5:$B$604,"&lt;="&amp;MX$3,Urlaub!$C$5:$C$604,"&gt;="&amp;MX$3)&gt;0,1,0))</f>
        <v>0</v>
      </c>
      <c r="MY46" s="19" t="n">
        <f aca="false">IF($A46="",0,IF(COUNTIFS(Urlaub!$A$5:$A$604,$A46,Urlaub!$B$5:$B$604,"&lt;="&amp;MY$3,Urlaub!$C$5:$C$604,"&gt;="&amp;MY$3)&gt;0,1,0))</f>
        <v>0</v>
      </c>
      <c r="MZ46" s="19" t="n">
        <f aca="false">IF($A46="",0,IF(COUNTIFS(Urlaub!$A$5:$A$604,$A46,Urlaub!$B$5:$B$604,"&lt;="&amp;MZ$3,Urlaub!$C$5:$C$604,"&gt;="&amp;MZ$3)&gt;0,1,0))</f>
        <v>0</v>
      </c>
      <c r="NA46" s="19" t="n">
        <f aca="false">IF($A46="",0,IF(COUNTIFS(Urlaub!$A$5:$A$604,$A46,Urlaub!$B$5:$B$604,"&lt;="&amp;NA$3,Urlaub!$C$5:$C$604,"&gt;="&amp;NA$3)&gt;0,1,0))</f>
        <v>0</v>
      </c>
      <c r="NB46" s="19" t="n">
        <f aca="false">IF($A46="",0,IF(COUNTIFS(Urlaub!$A$5:$A$604,$A46,Urlaub!$B$5:$B$604,"&lt;="&amp;NB$3,Urlaub!$C$5:$C$604,"&gt;="&amp;NB$3)&gt;0,1,0))</f>
        <v>0</v>
      </c>
      <c r="NC46" s="19" t="n">
        <f aca="false">IF($A46="",0,IF(COUNTIFS(Urlaub!$A$5:$A$604,$A46,Urlaub!$B$5:$B$604,"&lt;="&amp;NC$3,Urlaub!$C$5:$C$604,"&gt;="&amp;NC$3)&gt;0,1,0))</f>
        <v>0</v>
      </c>
      <c r="ND46" s="19" t="n">
        <f aca="false">IF($A46="",0,IF(COUNTIFS(Urlaub!$A$5:$A$604,$A46,Urlaub!$B$5:$B$604,"&lt;="&amp;ND$3,Urlaub!$C$5:$C$604,"&gt;="&amp;ND$3)&gt;0,1,0))</f>
        <v>0</v>
      </c>
      <c r="NE46" s="19" t="n">
        <f aca="false">IF($A46="",0,IF(COUNTIFS(Urlaub!$A$5:$A$604,$A46,Urlaub!$B$5:$B$604,"&lt;="&amp;NE$3,Urlaub!$C$5:$C$604,"&gt;="&amp;NE$3)&gt;0,1,0))</f>
        <v>0</v>
      </c>
      <c r="NF46" s="19" t="n">
        <f aca="false">IF($A46="",0,IF(COUNTIFS(Urlaub!$A$5:$A$604,$A46,Urlaub!$B$5:$B$604,"&lt;="&amp;NF$3,Urlaub!$C$5:$C$604,"&gt;="&amp;NF$3)&gt;0,1,0))</f>
        <v>0</v>
      </c>
      <c r="NG46" s="19" t="n">
        <f aca="false">IF($A46="",0,IF(COUNTIFS(Urlaub!$A$5:$A$604,$A46,Urlaub!$B$5:$B$604,"&lt;="&amp;NG$3,Urlaub!$C$5:$C$604,"&gt;="&amp;NG$3)&gt;0,1,0))</f>
        <v>0</v>
      </c>
      <c r="NH46" s="19" t="n">
        <f aca="false">IF($A46="",0,IF(COUNTIFS(Urlaub!$A$5:$A$604,$A46,Urlaub!$B$5:$B$604,"&lt;="&amp;NH$3,Urlaub!$C$5:$C$604,"&gt;="&amp;NH$3)&gt;0,1,0))</f>
        <v>0</v>
      </c>
    </row>
    <row r="47" customFormat="false" ht="15" hidden="false" customHeight="false" outlineLevel="0" collapsed="false">
      <c r="A47" s="5" t="str">
        <f aca="false">IF(Team!A47="","",Team!A47)</f>
        <v/>
      </c>
      <c r="B47" s="8" t="str">
        <f aca="false">IF(Team!B47="","",Team!B47)</f>
        <v/>
      </c>
      <c r="C47" s="8" t="str">
        <f aca="false">IF(Team!C47="","",Team!C47)</f>
        <v/>
      </c>
      <c r="D47" s="8" t="str">
        <f aca="false">IF(Team!D47="","",Team!D47)</f>
        <v/>
      </c>
      <c r="E47" s="8" t="str">
        <f aca="false">IF(Team!E47="","",Team!E47)</f>
        <v/>
      </c>
      <c r="F47" s="8" t="str">
        <f aca="false">IF(Team!F47="","",Team!F47)</f>
        <v/>
      </c>
      <c r="G47" s="19" t="n">
        <f aca="false">IF($A47="",0,IF(COUNTIFS(Urlaub!$A$5:$A$604,$A47,Urlaub!$B$5:$B$604,"&lt;="&amp;G$3,Urlaub!$C$5:$C$604,"&gt;="&amp;G$3)&gt;0,1,0))</f>
        <v>0</v>
      </c>
      <c r="H47" s="19" t="n">
        <f aca="false">IF($A47="",0,IF(COUNTIFS(Urlaub!$A$5:$A$604,$A47,Urlaub!$B$5:$B$604,"&lt;="&amp;H$3,Urlaub!$C$5:$C$604,"&gt;="&amp;H$3)&gt;0,1,0))</f>
        <v>0</v>
      </c>
      <c r="I47" s="19" t="n">
        <f aca="false">IF($A47="",0,IF(COUNTIFS(Urlaub!$A$5:$A$604,$A47,Urlaub!$B$5:$B$604,"&lt;="&amp;I$3,Urlaub!$C$5:$C$604,"&gt;="&amp;I$3)&gt;0,1,0))</f>
        <v>0</v>
      </c>
      <c r="J47" s="19" t="n">
        <f aca="false">IF($A47="",0,IF(COUNTIFS(Urlaub!$A$5:$A$604,$A47,Urlaub!$B$5:$B$604,"&lt;="&amp;J$3,Urlaub!$C$5:$C$604,"&gt;="&amp;J$3)&gt;0,1,0))</f>
        <v>0</v>
      </c>
      <c r="K47" s="19" t="n">
        <f aca="false">IF($A47="",0,IF(COUNTIFS(Urlaub!$A$5:$A$604,$A47,Urlaub!$B$5:$B$604,"&lt;="&amp;K$3,Urlaub!$C$5:$C$604,"&gt;="&amp;K$3)&gt;0,1,0))</f>
        <v>0</v>
      </c>
      <c r="L47" s="19" t="n">
        <f aca="false">IF($A47="",0,IF(COUNTIFS(Urlaub!$A$5:$A$604,$A47,Urlaub!$B$5:$B$604,"&lt;="&amp;L$3,Urlaub!$C$5:$C$604,"&gt;="&amp;L$3)&gt;0,1,0))</f>
        <v>0</v>
      </c>
      <c r="M47" s="19" t="n">
        <f aca="false">IF($A47="",0,IF(COUNTIFS(Urlaub!$A$5:$A$604,$A47,Urlaub!$B$5:$B$604,"&lt;="&amp;M$3,Urlaub!$C$5:$C$604,"&gt;="&amp;M$3)&gt;0,1,0))</f>
        <v>0</v>
      </c>
      <c r="N47" s="19" t="n">
        <f aca="false">IF($A47="",0,IF(COUNTIFS(Urlaub!$A$5:$A$604,$A47,Urlaub!$B$5:$B$604,"&lt;="&amp;N$3,Urlaub!$C$5:$C$604,"&gt;="&amp;N$3)&gt;0,1,0))</f>
        <v>0</v>
      </c>
      <c r="O47" s="19" t="n">
        <f aca="false">IF($A47="",0,IF(COUNTIFS(Urlaub!$A$5:$A$604,$A47,Urlaub!$B$5:$B$604,"&lt;="&amp;O$3,Urlaub!$C$5:$C$604,"&gt;="&amp;O$3)&gt;0,1,0))</f>
        <v>0</v>
      </c>
      <c r="P47" s="19" t="n">
        <f aca="false">IF($A47="",0,IF(COUNTIFS(Urlaub!$A$5:$A$604,$A47,Urlaub!$B$5:$B$604,"&lt;="&amp;P$3,Urlaub!$C$5:$C$604,"&gt;="&amp;P$3)&gt;0,1,0))</f>
        <v>0</v>
      </c>
      <c r="Q47" s="19" t="n">
        <f aca="false">IF($A47="",0,IF(COUNTIFS(Urlaub!$A$5:$A$604,$A47,Urlaub!$B$5:$B$604,"&lt;="&amp;Q$3,Urlaub!$C$5:$C$604,"&gt;="&amp;Q$3)&gt;0,1,0))</f>
        <v>0</v>
      </c>
      <c r="R47" s="19" t="n">
        <f aca="false">IF($A47="",0,IF(COUNTIFS(Urlaub!$A$5:$A$604,$A47,Urlaub!$B$5:$B$604,"&lt;="&amp;R$3,Urlaub!$C$5:$C$604,"&gt;="&amp;R$3)&gt;0,1,0))</f>
        <v>0</v>
      </c>
      <c r="S47" s="19" t="n">
        <f aca="false">IF($A47="",0,IF(COUNTIFS(Urlaub!$A$5:$A$604,$A47,Urlaub!$B$5:$B$604,"&lt;="&amp;S$3,Urlaub!$C$5:$C$604,"&gt;="&amp;S$3)&gt;0,1,0))</f>
        <v>0</v>
      </c>
      <c r="T47" s="19" t="n">
        <f aca="false">IF($A47="",0,IF(COUNTIFS(Urlaub!$A$5:$A$604,$A47,Urlaub!$B$5:$B$604,"&lt;="&amp;T$3,Urlaub!$C$5:$C$604,"&gt;="&amp;T$3)&gt;0,1,0))</f>
        <v>0</v>
      </c>
      <c r="U47" s="19" t="n">
        <f aca="false">IF($A47="",0,IF(COUNTIFS(Urlaub!$A$5:$A$604,$A47,Urlaub!$B$5:$B$604,"&lt;="&amp;U$3,Urlaub!$C$5:$C$604,"&gt;="&amp;U$3)&gt;0,1,0))</f>
        <v>0</v>
      </c>
      <c r="V47" s="19" t="n">
        <f aca="false">IF($A47="",0,IF(COUNTIFS(Urlaub!$A$5:$A$604,$A47,Urlaub!$B$5:$B$604,"&lt;="&amp;V$3,Urlaub!$C$5:$C$604,"&gt;="&amp;V$3)&gt;0,1,0))</f>
        <v>0</v>
      </c>
      <c r="W47" s="19" t="n">
        <f aca="false">IF($A47="",0,IF(COUNTIFS(Urlaub!$A$5:$A$604,$A47,Urlaub!$B$5:$B$604,"&lt;="&amp;W$3,Urlaub!$C$5:$C$604,"&gt;="&amp;W$3)&gt;0,1,0))</f>
        <v>0</v>
      </c>
      <c r="X47" s="19" t="n">
        <f aca="false">IF($A47="",0,IF(COUNTIFS(Urlaub!$A$5:$A$604,$A47,Urlaub!$B$5:$B$604,"&lt;="&amp;X$3,Urlaub!$C$5:$C$604,"&gt;="&amp;X$3)&gt;0,1,0))</f>
        <v>0</v>
      </c>
      <c r="Y47" s="19" t="n">
        <f aca="false">IF($A47="",0,IF(COUNTIFS(Urlaub!$A$5:$A$604,$A47,Urlaub!$B$5:$B$604,"&lt;="&amp;Y$3,Urlaub!$C$5:$C$604,"&gt;="&amp;Y$3)&gt;0,1,0))</f>
        <v>0</v>
      </c>
      <c r="Z47" s="19" t="n">
        <f aca="false">IF($A47="",0,IF(COUNTIFS(Urlaub!$A$5:$A$604,$A47,Urlaub!$B$5:$B$604,"&lt;="&amp;Z$3,Urlaub!$C$5:$C$604,"&gt;="&amp;Z$3)&gt;0,1,0))</f>
        <v>0</v>
      </c>
      <c r="AA47" s="19" t="n">
        <f aca="false">IF($A47="",0,IF(COUNTIFS(Urlaub!$A$5:$A$604,$A47,Urlaub!$B$5:$B$604,"&lt;="&amp;AA$3,Urlaub!$C$5:$C$604,"&gt;="&amp;AA$3)&gt;0,1,0))</f>
        <v>0</v>
      </c>
      <c r="AB47" s="19" t="n">
        <f aca="false">IF($A47="",0,IF(COUNTIFS(Urlaub!$A$5:$A$604,$A47,Urlaub!$B$5:$B$604,"&lt;="&amp;AB$3,Urlaub!$C$5:$C$604,"&gt;="&amp;AB$3)&gt;0,1,0))</f>
        <v>0</v>
      </c>
      <c r="AC47" s="19" t="n">
        <f aca="false">IF($A47="",0,IF(COUNTIFS(Urlaub!$A$5:$A$604,$A47,Urlaub!$B$5:$B$604,"&lt;="&amp;AC$3,Urlaub!$C$5:$C$604,"&gt;="&amp;AC$3)&gt;0,1,0))</f>
        <v>0</v>
      </c>
      <c r="AD47" s="19" t="n">
        <f aca="false">IF($A47="",0,IF(COUNTIFS(Urlaub!$A$5:$A$604,$A47,Urlaub!$B$5:$B$604,"&lt;="&amp;AD$3,Urlaub!$C$5:$C$604,"&gt;="&amp;AD$3)&gt;0,1,0))</f>
        <v>0</v>
      </c>
      <c r="AE47" s="19" t="n">
        <f aca="false">IF($A47="",0,IF(COUNTIFS(Urlaub!$A$5:$A$604,$A47,Urlaub!$B$5:$B$604,"&lt;="&amp;AE$3,Urlaub!$C$5:$C$604,"&gt;="&amp;AE$3)&gt;0,1,0))</f>
        <v>0</v>
      </c>
      <c r="AF47" s="19" t="n">
        <f aca="false">IF($A47="",0,IF(COUNTIFS(Urlaub!$A$5:$A$604,$A47,Urlaub!$B$5:$B$604,"&lt;="&amp;AF$3,Urlaub!$C$5:$C$604,"&gt;="&amp;AF$3)&gt;0,1,0))</f>
        <v>0</v>
      </c>
      <c r="AG47" s="19" t="n">
        <f aca="false">IF($A47="",0,IF(COUNTIFS(Urlaub!$A$5:$A$604,$A47,Urlaub!$B$5:$B$604,"&lt;="&amp;AG$3,Urlaub!$C$5:$C$604,"&gt;="&amp;AG$3)&gt;0,1,0))</f>
        <v>0</v>
      </c>
      <c r="AH47" s="19" t="n">
        <f aca="false">IF($A47="",0,IF(COUNTIFS(Urlaub!$A$5:$A$604,$A47,Urlaub!$B$5:$B$604,"&lt;="&amp;AH$3,Urlaub!$C$5:$C$604,"&gt;="&amp;AH$3)&gt;0,1,0))</f>
        <v>0</v>
      </c>
      <c r="AI47" s="19" t="n">
        <f aca="false">IF($A47="",0,IF(COUNTIFS(Urlaub!$A$5:$A$604,$A47,Urlaub!$B$5:$B$604,"&lt;="&amp;AI$3,Urlaub!$C$5:$C$604,"&gt;="&amp;AI$3)&gt;0,1,0))</f>
        <v>0</v>
      </c>
      <c r="AJ47" s="19" t="n">
        <f aca="false">IF($A47="",0,IF(COUNTIFS(Urlaub!$A$5:$A$604,$A47,Urlaub!$B$5:$B$604,"&lt;="&amp;AJ$3,Urlaub!$C$5:$C$604,"&gt;="&amp;AJ$3)&gt;0,1,0))</f>
        <v>0</v>
      </c>
      <c r="AK47" s="19" t="n">
        <f aca="false">IF($A47="",0,IF(COUNTIFS(Urlaub!$A$5:$A$604,$A47,Urlaub!$B$5:$B$604,"&lt;="&amp;AK$3,Urlaub!$C$5:$C$604,"&gt;="&amp;AK$3)&gt;0,1,0))</f>
        <v>0</v>
      </c>
      <c r="AL47" s="19" t="n">
        <f aca="false">IF($A47="",0,IF(COUNTIFS(Urlaub!$A$5:$A$604,$A47,Urlaub!$B$5:$B$604,"&lt;="&amp;AL$3,Urlaub!$C$5:$C$604,"&gt;="&amp;AL$3)&gt;0,1,0))</f>
        <v>0</v>
      </c>
      <c r="AM47" s="19" t="n">
        <f aca="false">IF($A47="",0,IF(COUNTIFS(Urlaub!$A$5:$A$604,$A47,Urlaub!$B$5:$B$604,"&lt;="&amp;AM$3,Urlaub!$C$5:$C$604,"&gt;="&amp;AM$3)&gt;0,1,0))</f>
        <v>0</v>
      </c>
      <c r="AN47" s="19" t="n">
        <f aca="false">IF($A47="",0,IF(COUNTIFS(Urlaub!$A$5:$A$604,$A47,Urlaub!$B$5:$B$604,"&lt;="&amp;AN$3,Urlaub!$C$5:$C$604,"&gt;="&amp;AN$3)&gt;0,1,0))</f>
        <v>0</v>
      </c>
      <c r="AO47" s="19" t="n">
        <f aca="false">IF($A47="",0,IF(COUNTIFS(Urlaub!$A$5:$A$604,$A47,Urlaub!$B$5:$B$604,"&lt;="&amp;AO$3,Urlaub!$C$5:$C$604,"&gt;="&amp;AO$3)&gt;0,1,0))</f>
        <v>0</v>
      </c>
      <c r="AP47" s="19" t="n">
        <f aca="false">IF($A47="",0,IF(COUNTIFS(Urlaub!$A$5:$A$604,$A47,Urlaub!$B$5:$B$604,"&lt;="&amp;AP$3,Urlaub!$C$5:$C$604,"&gt;="&amp;AP$3)&gt;0,1,0))</f>
        <v>0</v>
      </c>
      <c r="AQ47" s="19" t="n">
        <f aca="false">IF($A47="",0,IF(COUNTIFS(Urlaub!$A$5:$A$604,$A47,Urlaub!$B$5:$B$604,"&lt;="&amp;AQ$3,Urlaub!$C$5:$C$604,"&gt;="&amp;AQ$3)&gt;0,1,0))</f>
        <v>0</v>
      </c>
      <c r="AR47" s="19" t="n">
        <f aca="false">IF($A47="",0,IF(COUNTIFS(Urlaub!$A$5:$A$604,$A47,Urlaub!$B$5:$B$604,"&lt;="&amp;AR$3,Urlaub!$C$5:$C$604,"&gt;="&amp;AR$3)&gt;0,1,0))</f>
        <v>0</v>
      </c>
      <c r="AS47" s="19" t="n">
        <f aca="false">IF($A47="",0,IF(COUNTIFS(Urlaub!$A$5:$A$604,$A47,Urlaub!$B$5:$B$604,"&lt;="&amp;AS$3,Urlaub!$C$5:$C$604,"&gt;="&amp;AS$3)&gt;0,1,0))</f>
        <v>0</v>
      </c>
      <c r="AT47" s="19" t="n">
        <f aca="false">IF($A47="",0,IF(COUNTIFS(Urlaub!$A$5:$A$604,$A47,Urlaub!$B$5:$B$604,"&lt;="&amp;AT$3,Urlaub!$C$5:$C$604,"&gt;="&amp;AT$3)&gt;0,1,0))</f>
        <v>0</v>
      </c>
      <c r="AU47" s="19" t="n">
        <f aca="false">IF($A47="",0,IF(COUNTIFS(Urlaub!$A$5:$A$604,$A47,Urlaub!$B$5:$B$604,"&lt;="&amp;AU$3,Urlaub!$C$5:$C$604,"&gt;="&amp;AU$3)&gt;0,1,0))</f>
        <v>0</v>
      </c>
      <c r="AV47" s="19" t="n">
        <f aca="false">IF($A47="",0,IF(COUNTIFS(Urlaub!$A$5:$A$604,$A47,Urlaub!$B$5:$B$604,"&lt;="&amp;AV$3,Urlaub!$C$5:$C$604,"&gt;="&amp;AV$3)&gt;0,1,0))</f>
        <v>0</v>
      </c>
      <c r="AW47" s="19" t="n">
        <f aca="false">IF($A47="",0,IF(COUNTIFS(Urlaub!$A$5:$A$604,$A47,Urlaub!$B$5:$B$604,"&lt;="&amp;AW$3,Urlaub!$C$5:$C$604,"&gt;="&amp;AW$3)&gt;0,1,0))</f>
        <v>0</v>
      </c>
      <c r="AX47" s="19" t="n">
        <f aca="false">IF($A47="",0,IF(COUNTIFS(Urlaub!$A$5:$A$604,$A47,Urlaub!$B$5:$B$604,"&lt;="&amp;AX$3,Urlaub!$C$5:$C$604,"&gt;="&amp;AX$3)&gt;0,1,0))</f>
        <v>0</v>
      </c>
      <c r="AY47" s="19" t="n">
        <f aca="false">IF($A47="",0,IF(COUNTIFS(Urlaub!$A$5:$A$604,$A47,Urlaub!$B$5:$B$604,"&lt;="&amp;AY$3,Urlaub!$C$5:$C$604,"&gt;="&amp;AY$3)&gt;0,1,0))</f>
        <v>0</v>
      </c>
      <c r="AZ47" s="19" t="n">
        <f aca="false">IF($A47="",0,IF(COUNTIFS(Urlaub!$A$5:$A$604,$A47,Urlaub!$B$5:$B$604,"&lt;="&amp;AZ$3,Urlaub!$C$5:$C$604,"&gt;="&amp;AZ$3)&gt;0,1,0))</f>
        <v>0</v>
      </c>
      <c r="BA47" s="19" t="n">
        <f aca="false">IF($A47="",0,IF(COUNTIFS(Urlaub!$A$5:$A$604,$A47,Urlaub!$B$5:$B$604,"&lt;="&amp;BA$3,Urlaub!$C$5:$C$604,"&gt;="&amp;BA$3)&gt;0,1,0))</f>
        <v>0</v>
      </c>
      <c r="BB47" s="19" t="n">
        <f aca="false">IF($A47="",0,IF(COUNTIFS(Urlaub!$A$5:$A$604,$A47,Urlaub!$B$5:$B$604,"&lt;="&amp;BB$3,Urlaub!$C$5:$C$604,"&gt;="&amp;BB$3)&gt;0,1,0))</f>
        <v>0</v>
      </c>
      <c r="BC47" s="19" t="n">
        <f aca="false">IF($A47="",0,IF(COUNTIFS(Urlaub!$A$5:$A$604,$A47,Urlaub!$B$5:$B$604,"&lt;="&amp;BC$3,Urlaub!$C$5:$C$604,"&gt;="&amp;BC$3)&gt;0,1,0))</f>
        <v>0</v>
      </c>
      <c r="BD47" s="19" t="n">
        <f aca="false">IF($A47="",0,IF(COUNTIFS(Urlaub!$A$5:$A$604,$A47,Urlaub!$B$5:$B$604,"&lt;="&amp;BD$3,Urlaub!$C$5:$C$604,"&gt;="&amp;BD$3)&gt;0,1,0))</f>
        <v>0</v>
      </c>
      <c r="BE47" s="19" t="n">
        <f aca="false">IF($A47="",0,IF(COUNTIFS(Urlaub!$A$5:$A$604,$A47,Urlaub!$B$5:$B$604,"&lt;="&amp;BE$3,Urlaub!$C$5:$C$604,"&gt;="&amp;BE$3)&gt;0,1,0))</f>
        <v>0</v>
      </c>
      <c r="BF47" s="19" t="n">
        <f aca="false">IF($A47="",0,IF(COUNTIFS(Urlaub!$A$5:$A$604,$A47,Urlaub!$B$5:$B$604,"&lt;="&amp;BF$3,Urlaub!$C$5:$C$604,"&gt;="&amp;BF$3)&gt;0,1,0))</f>
        <v>0</v>
      </c>
      <c r="BG47" s="19" t="n">
        <f aca="false">IF($A47="",0,IF(COUNTIFS(Urlaub!$A$5:$A$604,$A47,Urlaub!$B$5:$B$604,"&lt;="&amp;BG$3,Urlaub!$C$5:$C$604,"&gt;="&amp;BG$3)&gt;0,1,0))</f>
        <v>0</v>
      </c>
      <c r="BH47" s="19" t="n">
        <f aca="false">IF($A47="",0,IF(COUNTIFS(Urlaub!$A$5:$A$604,$A47,Urlaub!$B$5:$B$604,"&lt;="&amp;BH$3,Urlaub!$C$5:$C$604,"&gt;="&amp;BH$3)&gt;0,1,0))</f>
        <v>0</v>
      </c>
      <c r="BI47" s="19" t="n">
        <f aca="false">IF($A47="",0,IF(COUNTIFS(Urlaub!$A$5:$A$604,$A47,Urlaub!$B$5:$B$604,"&lt;="&amp;BI$3,Urlaub!$C$5:$C$604,"&gt;="&amp;BI$3)&gt;0,1,0))</f>
        <v>0</v>
      </c>
      <c r="BJ47" s="19" t="n">
        <f aca="false">IF($A47="",0,IF(COUNTIFS(Urlaub!$A$5:$A$604,$A47,Urlaub!$B$5:$B$604,"&lt;="&amp;BJ$3,Urlaub!$C$5:$C$604,"&gt;="&amp;BJ$3)&gt;0,1,0))</f>
        <v>0</v>
      </c>
      <c r="BK47" s="19" t="n">
        <f aca="false">IF($A47="",0,IF(COUNTIFS(Urlaub!$A$5:$A$604,$A47,Urlaub!$B$5:$B$604,"&lt;="&amp;BK$3,Urlaub!$C$5:$C$604,"&gt;="&amp;BK$3)&gt;0,1,0))</f>
        <v>0</v>
      </c>
      <c r="BL47" s="19" t="n">
        <f aca="false">IF($A47="",0,IF(COUNTIFS(Urlaub!$A$5:$A$604,$A47,Urlaub!$B$5:$B$604,"&lt;="&amp;BL$3,Urlaub!$C$5:$C$604,"&gt;="&amp;BL$3)&gt;0,1,0))</f>
        <v>0</v>
      </c>
      <c r="BM47" s="19" t="n">
        <f aca="false">IF($A47="",0,IF(COUNTIFS(Urlaub!$A$5:$A$604,$A47,Urlaub!$B$5:$B$604,"&lt;="&amp;BM$3,Urlaub!$C$5:$C$604,"&gt;="&amp;BM$3)&gt;0,1,0))</f>
        <v>0</v>
      </c>
      <c r="BN47" s="19" t="n">
        <f aca="false">IF($A47="",0,IF(COUNTIFS(Urlaub!$A$5:$A$604,$A47,Urlaub!$B$5:$B$604,"&lt;="&amp;BN$3,Urlaub!$C$5:$C$604,"&gt;="&amp;BN$3)&gt;0,1,0))</f>
        <v>0</v>
      </c>
      <c r="BO47" s="19" t="n">
        <f aca="false">IF($A47="",0,IF(COUNTIFS(Urlaub!$A$5:$A$604,$A47,Urlaub!$B$5:$B$604,"&lt;="&amp;BO$3,Urlaub!$C$5:$C$604,"&gt;="&amp;BO$3)&gt;0,1,0))</f>
        <v>0</v>
      </c>
      <c r="BP47" s="19" t="n">
        <f aca="false">IF($A47="",0,IF(COUNTIFS(Urlaub!$A$5:$A$604,$A47,Urlaub!$B$5:$B$604,"&lt;="&amp;BP$3,Urlaub!$C$5:$C$604,"&gt;="&amp;BP$3)&gt;0,1,0))</f>
        <v>0</v>
      </c>
      <c r="BQ47" s="19" t="n">
        <f aca="false">IF($A47="",0,IF(COUNTIFS(Urlaub!$A$5:$A$604,$A47,Urlaub!$B$5:$B$604,"&lt;="&amp;BQ$3,Urlaub!$C$5:$C$604,"&gt;="&amp;BQ$3)&gt;0,1,0))</f>
        <v>0</v>
      </c>
      <c r="BR47" s="19" t="n">
        <f aca="false">IF($A47="",0,IF(COUNTIFS(Urlaub!$A$5:$A$604,$A47,Urlaub!$B$5:$B$604,"&lt;="&amp;BR$3,Urlaub!$C$5:$C$604,"&gt;="&amp;BR$3)&gt;0,1,0))</f>
        <v>0</v>
      </c>
      <c r="BS47" s="19" t="n">
        <f aca="false">IF($A47="",0,IF(COUNTIFS(Urlaub!$A$5:$A$604,$A47,Urlaub!$B$5:$B$604,"&lt;="&amp;BS$3,Urlaub!$C$5:$C$604,"&gt;="&amp;BS$3)&gt;0,1,0))</f>
        <v>0</v>
      </c>
      <c r="BT47" s="19" t="n">
        <f aca="false">IF($A47="",0,IF(COUNTIFS(Urlaub!$A$5:$A$604,$A47,Urlaub!$B$5:$B$604,"&lt;="&amp;BT$3,Urlaub!$C$5:$C$604,"&gt;="&amp;BT$3)&gt;0,1,0))</f>
        <v>0</v>
      </c>
      <c r="BU47" s="19" t="n">
        <f aca="false">IF($A47="",0,IF(COUNTIFS(Urlaub!$A$5:$A$604,$A47,Urlaub!$B$5:$B$604,"&lt;="&amp;BU$3,Urlaub!$C$5:$C$604,"&gt;="&amp;BU$3)&gt;0,1,0))</f>
        <v>0</v>
      </c>
      <c r="BV47" s="19" t="n">
        <f aca="false">IF($A47="",0,IF(COUNTIFS(Urlaub!$A$5:$A$604,$A47,Urlaub!$B$5:$B$604,"&lt;="&amp;BV$3,Urlaub!$C$5:$C$604,"&gt;="&amp;BV$3)&gt;0,1,0))</f>
        <v>0</v>
      </c>
      <c r="BW47" s="19" t="n">
        <f aca="false">IF($A47="",0,IF(COUNTIFS(Urlaub!$A$5:$A$604,$A47,Urlaub!$B$5:$B$604,"&lt;="&amp;BW$3,Urlaub!$C$5:$C$604,"&gt;="&amp;BW$3)&gt;0,1,0))</f>
        <v>0</v>
      </c>
      <c r="BX47" s="19" t="n">
        <f aca="false">IF($A47="",0,IF(COUNTIFS(Urlaub!$A$5:$A$604,$A47,Urlaub!$B$5:$B$604,"&lt;="&amp;BX$3,Urlaub!$C$5:$C$604,"&gt;="&amp;BX$3)&gt;0,1,0))</f>
        <v>0</v>
      </c>
      <c r="BY47" s="19" t="n">
        <f aca="false">IF($A47="",0,IF(COUNTIFS(Urlaub!$A$5:$A$604,$A47,Urlaub!$B$5:$B$604,"&lt;="&amp;BY$3,Urlaub!$C$5:$C$604,"&gt;="&amp;BY$3)&gt;0,1,0))</f>
        <v>0</v>
      </c>
      <c r="BZ47" s="19" t="n">
        <f aca="false">IF($A47="",0,IF(COUNTIFS(Urlaub!$A$5:$A$604,$A47,Urlaub!$B$5:$B$604,"&lt;="&amp;BZ$3,Urlaub!$C$5:$C$604,"&gt;="&amp;BZ$3)&gt;0,1,0))</f>
        <v>0</v>
      </c>
      <c r="CA47" s="19" t="n">
        <f aca="false">IF($A47="",0,IF(COUNTIFS(Urlaub!$A$5:$A$604,$A47,Urlaub!$B$5:$B$604,"&lt;="&amp;CA$3,Urlaub!$C$5:$C$604,"&gt;="&amp;CA$3)&gt;0,1,0))</f>
        <v>0</v>
      </c>
      <c r="CB47" s="19" t="n">
        <f aca="false">IF($A47="",0,IF(COUNTIFS(Urlaub!$A$5:$A$604,$A47,Urlaub!$B$5:$B$604,"&lt;="&amp;CB$3,Urlaub!$C$5:$C$604,"&gt;="&amp;CB$3)&gt;0,1,0))</f>
        <v>0</v>
      </c>
      <c r="CC47" s="19" t="n">
        <f aca="false">IF($A47="",0,IF(COUNTIFS(Urlaub!$A$5:$A$604,$A47,Urlaub!$B$5:$B$604,"&lt;="&amp;CC$3,Urlaub!$C$5:$C$604,"&gt;="&amp;CC$3)&gt;0,1,0))</f>
        <v>0</v>
      </c>
      <c r="CD47" s="19" t="n">
        <f aca="false">IF($A47="",0,IF(COUNTIFS(Urlaub!$A$5:$A$604,$A47,Urlaub!$B$5:$B$604,"&lt;="&amp;CD$3,Urlaub!$C$5:$C$604,"&gt;="&amp;CD$3)&gt;0,1,0))</f>
        <v>0</v>
      </c>
      <c r="CE47" s="19" t="n">
        <f aca="false">IF($A47="",0,IF(COUNTIFS(Urlaub!$A$5:$A$604,$A47,Urlaub!$B$5:$B$604,"&lt;="&amp;CE$3,Urlaub!$C$5:$C$604,"&gt;="&amp;CE$3)&gt;0,1,0))</f>
        <v>0</v>
      </c>
      <c r="CF47" s="19" t="n">
        <f aca="false">IF($A47="",0,IF(COUNTIFS(Urlaub!$A$5:$A$604,$A47,Urlaub!$B$5:$B$604,"&lt;="&amp;CF$3,Urlaub!$C$5:$C$604,"&gt;="&amp;CF$3)&gt;0,1,0))</f>
        <v>0</v>
      </c>
      <c r="CG47" s="19" t="n">
        <f aca="false">IF($A47="",0,IF(COUNTIFS(Urlaub!$A$5:$A$604,$A47,Urlaub!$B$5:$B$604,"&lt;="&amp;CG$3,Urlaub!$C$5:$C$604,"&gt;="&amp;CG$3)&gt;0,1,0))</f>
        <v>0</v>
      </c>
      <c r="CH47" s="19" t="n">
        <f aca="false">IF($A47="",0,IF(COUNTIFS(Urlaub!$A$5:$A$604,$A47,Urlaub!$B$5:$B$604,"&lt;="&amp;CH$3,Urlaub!$C$5:$C$604,"&gt;="&amp;CH$3)&gt;0,1,0))</f>
        <v>0</v>
      </c>
      <c r="CI47" s="19" t="n">
        <f aca="false">IF($A47="",0,IF(COUNTIFS(Urlaub!$A$5:$A$604,$A47,Urlaub!$B$5:$B$604,"&lt;="&amp;CI$3,Urlaub!$C$5:$C$604,"&gt;="&amp;CI$3)&gt;0,1,0))</f>
        <v>0</v>
      </c>
      <c r="CJ47" s="19" t="n">
        <f aca="false">IF($A47="",0,IF(COUNTIFS(Urlaub!$A$5:$A$604,$A47,Urlaub!$B$5:$B$604,"&lt;="&amp;CJ$3,Urlaub!$C$5:$C$604,"&gt;="&amp;CJ$3)&gt;0,1,0))</f>
        <v>0</v>
      </c>
      <c r="CK47" s="19" t="n">
        <f aca="false">IF($A47="",0,IF(COUNTIFS(Urlaub!$A$5:$A$604,$A47,Urlaub!$B$5:$B$604,"&lt;="&amp;CK$3,Urlaub!$C$5:$C$604,"&gt;="&amp;CK$3)&gt;0,1,0))</f>
        <v>0</v>
      </c>
      <c r="CL47" s="19" t="n">
        <f aca="false">IF($A47="",0,IF(COUNTIFS(Urlaub!$A$5:$A$604,$A47,Urlaub!$B$5:$B$604,"&lt;="&amp;CL$3,Urlaub!$C$5:$C$604,"&gt;="&amp;CL$3)&gt;0,1,0))</f>
        <v>0</v>
      </c>
      <c r="CM47" s="19" t="n">
        <f aca="false">IF($A47="",0,IF(COUNTIFS(Urlaub!$A$5:$A$604,$A47,Urlaub!$B$5:$B$604,"&lt;="&amp;CM$3,Urlaub!$C$5:$C$604,"&gt;="&amp;CM$3)&gt;0,1,0))</f>
        <v>0</v>
      </c>
      <c r="CN47" s="19" t="n">
        <f aca="false">IF($A47="",0,IF(COUNTIFS(Urlaub!$A$5:$A$604,$A47,Urlaub!$B$5:$B$604,"&lt;="&amp;CN$3,Urlaub!$C$5:$C$604,"&gt;="&amp;CN$3)&gt;0,1,0))</f>
        <v>0</v>
      </c>
      <c r="CO47" s="19" t="n">
        <f aca="false">IF($A47="",0,IF(COUNTIFS(Urlaub!$A$5:$A$604,$A47,Urlaub!$B$5:$B$604,"&lt;="&amp;CO$3,Urlaub!$C$5:$C$604,"&gt;="&amp;CO$3)&gt;0,1,0))</f>
        <v>0</v>
      </c>
      <c r="CP47" s="19" t="n">
        <f aca="false">IF($A47="",0,IF(COUNTIFS(Urlaub!$A$5:$A$604,$A47,Urlaub!$B$5:$B$604,"&lt;="&amp;CP$3,Urlaub!$C$5:$C$604,"&gt;="&amp;CP$3)&gt;0,1,0))</f>
        <v>0</v>
      </c>
      <c r="CQ47" s="19" t="n">
        <f aca="false">IF($A47="",0,IF(COUNTIFS(Urlaub!$A$5:$A$604,$A47,Urlaub!$B$5:$B$604,"&lt;="&amp;CQ$3,Urlaub!$C$5:$C$604,"&gt;="&amp;CQ$3)&gt;0,1,0))</f>
        <v>0</v>
      </c>
      <c r="CR47" s="19" t="n">
        <f aca="false">IF($A47="",0,IF(COUNTIFS(Urlaub!$A$5:$A$604,$A47,Urlaub!$B$5:$B$604,"&lt;="&amp;CR$3,Urlaub!$C$5:$C$604,"&gt;="&amp;CR$3)&gt;0,1,0))</f>
        <v>0</v>
      </c>
      <c r="CS47" s="19" t="n">
        <f aca="false">IF($A47="",0,IF(COUNTIFS(Urlaub!$A$5:$A$604,$A47,Urlaub!$B$5:$B$604,"&lt;="&amp;CS$3,Urlaub!$C$5:$C$604,"&gt;="&amp;CS$3)&gt;0,1,0))</f>
        <v>0</v>
      </c>
      <c r="CT47" s="19" t="n">
        <f aca="false">IF($A47="",0,IF(COUNTIFS(Urlaub!$A$5:$A$604,$A47,Urlaub!$B$5:$B$604,"&lt;="&amp;CT$3,Urlaub!$C$5:$C$604,"&gt;="&amp;CT$3)&gt;0,1,0))</f>
        <v>0</v>
      </c>
      <c r="CU47" s="19" t="n">
        <f aca="false">IF($A47="",0,IF(COUNTIFS(Urlaub!$A$5:$A$604,$A47,Urlaub!$B$5:$B$604,"&lt;="&amp;CU$3,Urlaub!$C$5:$C$604,"&gt;="&amp;CU$3)&gt;0,1,0))</f>
        <v>0</v>
      </c>
      <c r="CV47" s="19" t="n">
        <f aca="false">IF($A47="",0,IF(COUNTIFS(Urlaub!$A$5:$A$604,$A47,Urlaub!$B$5:$B$604,"&lt;="&amp;CV$3,Urlaub!$C$5:$C$604,"&gt;="&amp;CV$3)&gt;0,1,0))</f>
        <v>0</v>
      </c>
      <c r="CW47" s="19" t="n">
        <f aca="false">IF($A47="",0,IF(COUNTIFS(Urlaub!$A$5:$A$604,$A47,Urlaub!$B$5:$B$604,"&lt;="&amp;CW$3,Urlaub!$C$5:$C$604,"&gt;="&amp;CW$3)&gt;0,1,0))</f>
        <v>0</v>
      </c>
      <c r="CX47" s="19" t="n">
        <f aca="false">IF($A47="",0,IF(COUNTIFS(Urlaub!$A$5:$A$604,$A47,Urlaub!$B$5:$B$604,"&lt;="&amp;CX$3,Urlaub!$C$5:$C$604,"&gt;="&amp;CX$3)&gt;0,1,0))</f>
        <v>0</v>
      </c>
      <c r="CY47" s="19" t="n">
        <f aca="false">IF($A47="",0,IF(COUNTIFS(Urlaub!$A$5:$A$604,$A47,Urlaub!$B$5:$B$604,"&lt;="&amp;CY$3,Urlaub!$C$5:$C$604,"&gt;="&amp;CY$3)&gt;0,1,0))</f>
        <v>0</v>
      </c>
      <c r="CZ47" s="19" t="n">
        <f aca="false">IF($A47="",0,IF(COUNTIFS(Urlaub!$A$5:$A$604,$A47,Urlaub!$B$5:$B$604,"&lt;="&amp;CZ$3,Urlaub!$C$5:$C$604,"&gt;="&amp;CZ$3)&gt;0,1,0))</f>
        <v>0</v>
      </c>
      <c r="DA47" s="19" t="n">
        <f aca="false">IF($A47="",0,IF(COUNTIFS(Urlaub!$A$5:$A$604,$A47,Urlaub!$B$5:$B$604,"&lt;="&amp;DA$3,Urlaub!$C$5:$C$604,"&gt;="&amp;DA$3)&gt;0,1,0))</f>
        <v>0</v>
      </c>
      <c r="DB47" s="19" t="n">
        <f aca="false">IF($A47="",0,IF(COUNTIFS(Urlaub!$A$5:$A$604,$A47,Urlaub!$B$5:$B$604,"&lt;="&amp;DB$3,Urlaub!$C$5:$C$604,"&gt;="&amp;DB$3)&gt;0,1,0))</f>
        <v>0</v>
      </c>
      <c r="DC47" s="19" t="n">
        <f aca="false">IF($A47="",0,IF(COUNTIFS(Urlaub!$A$5:$A$604,$A47,Urlaub!$B$5:$B$604,"&lt;="&amp;DC$3,Urlaub!$C$5:$C$604,"&gt;="&amp;DC$3)&gt;0,1,0))</f>
        <v>0</v>
      </c>
      <c r="DD47" s="19" t="n">
        <f aca="false">IF($A47="",0,IF(COUNTIFS(Urlaub!$A$5:$A$604,$A47,Urlaub!$B$5:$B$604,"&lt;="&amp;DD$3,Urlaub!$C$5:$C$604,"&gt;="&amp;DD$3)&gt;0,1,0))</f>
        <v>0</v>
      </c>
      <c r="DE47" s="19" t="n">
        <f aca="false">IF($A47="",0,IF(COUNTIFS(Urlaub!$A$5:$A$604,$A47,Urlaub!$B$5:$B$604,"&lt;="&amp;DE$3,Urlaub!$C$5:$C$604,"&gt;="&amp;DE$3)&gt;0,1,0))</f>
        <v>0</v>
      </c>
      <c r="DF47" s="19" t="n">
        <f aca="false">IF($A47="",0,IF(COUNTIFS(Urlaub!$A$5:$A$604,$A47,Urlaub!$B$5:$B$604,"&lt;="&amp;DF$3,Urlaub!$C$5:$C$604,"&gt;="&amp;DF$3)&gt;0,1,0))</f>
        <v>0</v>
      </c>
      <c r="DG47" s="19" t="n">
        <f aca="false">IF($A47="",0,IF(COUNTIFS(Urlaub!$A$5:$A$604,$A47,Urlaub!$B$5:$B$604,"&lt;="&amp;DG$3,Urlaub!$C$5:$C$604,"&gt;="&amp;DG$3)&gt;0,1,0))</f>
        <v>0</v>
      </c>
      <c r="DH47" s="19" t="n">
        <f aca="false">IF($A47="",0,IF(COUNTIFS(Urlaub!$A$5:$A$604,$A47,Urlaub!$B$5:$B$604,"&lt;="&amp;DH$3,Urlaub!$C$5:$C$604,"&gt;="&amp;DH$3)&gt;0,1,0))</f>
        <v>0</v>
      </c>
      <c r="DI47" s="19" t="n">
        <f aca="false">IF($A47="",0,IF(COUNTIFS(Urlaub!$A$5:$A$604,$A47,Urlaub!$B$5:$B$604,"&lt;="&amp;DI$3,Urlaub!$C$5:$C$604,"&gt;="&amp;DI$3)&gt;0,1,0))</f>
        <v>0</v>
      </c>
      <c r="DJ47" s="19" t="n">
        <f aca="false">IF($A47="",0,IF(COUNTIFS(Urlaub!$A$5:$A$604,$A47,Urlaub!$B$5:$B$604,"&lt;="&amp;DJ$3,Urlaub!$C$5:$C$604,"&gt;="&amp;DJ$3)&gt;0,1,0))</f>
        <v>0</v>
      </c>
      <c r="DK47" s="19" t="n">
        <f aca="false">IF($A47="",0,IF(COUNTIFS(Urlaub!$A$5:$A$604,$A47,Urlaub!$B$5:$B$604,"&lt;="&amp;DK$3,Urlaub!$C$5:$C$604,"&gt;="&amp;DK$3)&gt;0,1,0))</f>
        <v>0</v>
      </c>
      <c r="DL47" s="19" t="n">
        <f aca="false">IF($A47="",0,IF(COUNTIFS(Urlaub!$A$5:$A$604,$A47,Urlaub!$B$5:$B$604,"&lt;="&amp;DL$3,Urlaub!$C$5:$C$604,"&gt;="&amp;DL$3)&gt;0,1,0))</f>
        <v>0</v>
      </c>
      <c r="DM47" s="19" t="n">
        <f aca="false">IF($A47="",0,IF(COUNTIFS(Urlaub!$A$5:$A$604,$A47,Urlaub!$B$5:$B$604,"&lt;="&amp;DM$3,Urlaub!$C$5:$C$604,"&gt;="&amp;DM$3)&gt;0,1,0))</f>
        <v>0</v>
      </c>
      <c r="DN47" s="19" t="n">
        <f aca="false">IF($A47="",0,IF(COUNTIFS(Urlaub!$A$5:$A$604,$A47,Urlaub!$B$5:$B$604,"&lt;="&amp;DN$3,Urlaub!$C$5:$C$604,"&gt;="&amp;DN$3)&gt;0,1,0))</f>
        <v>0</v>
      </c>
      <c r="DO47" s="19" t="n">
        <f aca="false">IF($A47="",0,IF(COUNTIFS(Urlaub!$A$5:$A$604,$A47,Urlaub!$B$5:$B$604,"&lt;="&amp;DO$3,Urlaub!$C$5:$C$604,"&gt;="&amp;DO$3)&gt;0,1,0))</f>
        <v>0</v>
      </c>
      <c r="DP47" s="19" t="n">
        <f aca="false">IF($A47="",0,IF(COUNTIFS(Urlaub!$A$5:$A$604,$A47,Urlaub!$B$5:$B$604,"&lt;="&amp;DP$3,Urlaub!$C$5:$C$604,"&gt;="&amp;DP$3)&gt;0,1,0))</f>
        <v>0</v>
      </c>
      <c r="DQ47" s="19" t="n">
        <f aca="false">IF($A47="",0,IF(COUNTIFS(Urlaub!$A$5:$A$604,$A47,Urlaub!$B$5:$B$604,"&lt;="&amp;DQ$3,Urlaub!$C$5:$C$604,"&gt;="&amp;DQ$3)&gt;0,1,0))</f>
        <v>0</v>
      </c>
      <c r="DR47" s="19" t="n">
        <f aca="false">IF($A47="",0,IF(COUNTIFS(Urlaub!$A$5:$A$604,$A47,Urlaub!$B$5:$B$604,"&lt;="&amp;DR$3,Urlaub!$C$5:$C$604,"&gt;="&amp;DR$3)&gt;0,1,0))</f>
        <v>0</v>
      </c>
      <c r="DS47" s="19" t="n">
        <f aca="false">IF($A47="",0,IF(COUNTIFS(Urlaub!$A$5:$A$604,$A47,Urlaub!$B$5:$B$604,"&lt;="&amp;DS$3,Urlaub!$C$5:$C$604,"&gt;="&amp;DS$3)&gt;0,1,0))</f>
        <v>0</v>
      </c>
      <c r="DT47" s="19" t="n">
        <f aca="false">IF($A47="",0,IF(COUNTIFS(Urlaub!$A$5:$A$604,$A47,Urlaub!$B$5:$B$604,"&lt;="&amp;DT$3,Urlaub!$C$5:$C$604,"&gt;="&amp;DT$3)&gt;0,1,0))</f>
        <v>0</v>
      </c>
      <c r="DU47" s="19" t="n">
        <f aca="false">IF($A47="",0,IF(COUNTIFS(Urlaub!$A$5:$A$604,$A47,Urlaub!$B$5:$B$604,"&lt;="&amp;DU$3,Urlaub!$C$5:$C$604,"&gt;="&amp;DU$3)&gt;0,1,0))</f>
        <v>0</v>
      </c>
      <c r="DV47" s="19" t="n">
        <f aca="false">IF($A47="",0,IF(COUNTIFS(Urlaub!$A$5:$A$604,$A47,Urlaub!$B$5:$B$604,"&lt;="&amp;DV$3,Urlaub!$C$5:$C$604,"&gt;="&amp;DV$3)&gt;0,1,0))</f>
        <v>0</v>
      </c>
      <c r="DW47" s="19" t="n">
        <f aca="false">IF($A47="",0,IF(COUNTIFS(Urlaub!$A$5:$A$604,$A47,Urlaub!$B$5:$B$604,"&lt;="&amp;DW$3,Urlaub!$C$5:$C$604,"&gt;="&amp;DW$3)&gt;0,1,0))</f>
        <v>0</v>
      </c>
      <c r="DX47" s="19" t="n">
        <f aca="false">IF($A47="",0,IF(COUNTIFS(Urlaub!$A$5:$A$604,$A47,Urlaub!$B$5:$B$604,"&lt;="&amp;DX$3,Urlaub!$C$5:$C$604,"&gt;="&amp;DX$3)&gt;0,1,0))</f>
        <v>0</v>
      </c>
      <c r="DY47" s="19" t="n">
        <f aca="false">IF($A47="",0,IF(COUNTIFS(Urlaub!$A$5:$A$604,$A47,Urlaub!$B$5:$B$604,"&lt;="&amp;DY$3,Urlaub!$C$5:$C$604,"&gt;="&amp;DY$3)&gt;0,1,0))</f>
        <v>0</v>
      </c>
      <c r="DZ47" s="19" t="n">
        <f aca="false">IF($A47="",0,IF(COUNTIFS(Urlaub!$A$5:$A$604,$A47,Urlaub!$B$5:$B$604,"&lt;="&amp;DZ$3,Urlaub!$C$5:$C$604,"&gt;="&amp;DZ$3)&gt;0,1,0))</f>
        <v>0</v>
      </c>
      <c r="EA47" s="19" t="n">
        <f aca="false">IF($A47="",0,IF(COUNTIFS(Urlaub!$A$5:$A$604,$A47,Urlaub!$B$5:$B$604,"&lt;="&amp;EA$3,Urlaub!$C$5:$C$604,"&gt;="&amp;EA$3)&gt;0,1,0))</f>
        <v>0</v>
      </c>
      <c r="EB47" s="19" t="n">
        <f aca="false">IF($A47="",0,IF(COUNTIFS(Urlaub!$A$5:$A$604,$A47,Urlaub!$B$5:$B$604,"&lt;="&amp;EB$3,Urlaub!$C$5:$C$604,"&gt;="&amp;EB$3)&gt;0,1,0))</f>
        <v>0</v>
      </c>
      <c r="EC47" s="19" t="n">
        <f aca="false">IF($A47="",0,IF(COUNTIFS(Urlaub!$A$5:$A$604,$A47,Urlaub!$B$5:$B$604,"&lt;="&amp;EC$3,Urlaub!$C$5:$C$604,"&gt;="&amp;EC$3)&gt;0,1,0))</f>
        <v>0</v>
      </c>
      <c r="ED47" s="19" t="n">
        <f aca="false">IF($A47="",0,IF(COUNTIFS(Urlaub!$A$5:$A$604,$A47,Urlaub!$B$5:$B$604,"&lt;="&amp;ED$3,Urlaub!$C$5:$C$604,"&gt;="&amp;ED$3)&gt;0,1,0))</f>
        <v>0</v>
      </c>
      <c r="EE47" s="19" t="n">
        <f aca="false">IF($A47="",0,IF(COUNTIFS(Urlaub!$A$5:$A$604,$A47,Urlaub!$B$5:$B$604,"&lt;="&amp;EE$3,Urlaub!$C$5:$C$604,"&gt;="&amp;EE$3)&gt;0,1,0))</f>
        <v>0</v>
      </c>
      <c r="EF47" s="19" t="n">
        <f aca="false">IF($A47="",0,IF(COUNTIFS(Urlaub!$A$5:$A$604,$A47,Urlaub!$B$5:$B$604,"&lt;="&amp;EF$3,Urlaub!$C$5:$C$604,"&gt;="&amp;EF$3)&gt;0,1,0))</f>
        <v>0</v>
      </c>
      <c r="EG47" s="19" t="n">
        <f aca="false">IF($A47="",0,IF(COUNTIFS(Urlaub!$A$5:$A$604,$A47,Urlaub!$B$5:$B$604,"&lt;="&amp;EG$3,Urlaub!$C$5:$C$604,"&gt;="&amp;EG$3)&gt;0,1,0))</f>
        <v>0</v>
      </c>
      <c r="EH47" s="19" t="n">
        <f aca="false">IF($A47="",0,IF(COUNTIFS(Urlaub!$A$5:$A$604,$A47,Urlaub!$B$5:$B$604,"&lt;="&amp;EH$3,Urlaub!$C$5:$C$604,"&gt;="&amp;EH$3)&gt;0,1,0))</f>
        <v>0</v>
      </c>
      <c r="EI47" s="19" t="n">
        <f aca="false">IF($A47="",0,IF(COUNTIFS(Urlaub!$A$5:$A$604,$A47,Urlaub!$B$5:$B$604,"&lt;="&amp;EI$3,Urlaub!$C$5:$C$604,"&gt;="&amp;EI$3)&gt;0,1,0))</f>
        <v>0</v>
      </c>
      <c r="EJ47" s="19" t="n">
        <f aca="false">IF($A47="",0,IF(COUNTIFS(Urlaub!$A$5:$A$604,$A47,Urlaub!$B$5:$B$604,"&lt;="&amp;EJ$3,Urlaub!$C$5:$C$604,"&gt;="&amp;EJ$3)&gt;0,1,0))</f>
        <v>0</v>
      </c>
      <c r="EK47" s="19" t="n">
        <f aca="false">IF($A47="",0,IF(COUNTIFS(Urlaub!$A$5:$A$604,$A47,Urlaub!$B$5:$B$604,"&lt;="&amp;EK$3,Urlaub!$C$5:$C$604,"&gt;="&amp;EK$3)&gt;0,1,0))</f>
        <v>0</v>
      </c>
      <c r="EL47" s="19" t="n">
        <f aca="false">IF($A47="",0,IF(COUNTIFS(Urlaub!$A$5:$A$604,$A47,Urlaub!$B$5:$B$604,"&lt;="&amp;EL$3,Urlaub!$C$5:$C$604,"&gt;="&amp;EL$3)&gt;0,1,0))</f>
        <v>0</v>
      </c>
      <c r="EM47" s="19" t="n">
        <f aca="false">IF($A47="",0,IF(COUNTIFS(Urlaub!$A$5:$A$604,$A47,Urlaub!$B$5:$B$604,"&lt;="&amp;EM$3,Urlaub!$C$5:$C$604,"&gt;="&amp;EM$3)&gt;0,1,0))</f>
        <v>0</v>
      </c>
      <c r="EN47" s="19" t="n">
        <f aca="false">IF($A47="",0,IF(COUNTIFS(Urlaub!$A$5:$A$604,$A47,Urlaub!$B$5:$B$604,"&lt;="&amp;EN$3,Urlaub!$C$5:$C$604,"&gt;="&amp;EN$3)&gt;0,1,0))</f>
        <v>0</v>
      </c>
      <c r="EO47" s="19" t="n">
        <f aca="false">IF($A47="",0,IF(COUNTIFS(Urlaub!$A$5:$A$604,$A47,Urlaub!$B$5:$B$604,"&lt;="&amp;EO$3,Urlaub!$C$5:$C$604,"&gt;="&amp;EO$3)&gt;0,1,0))</f>
        <v>0</v>
      </c>
      <c r="EP47" s="19" t="n">
        <f aca="false">IF($A47="",0,IF(COUNTIFS(Urlaub!$A$5:$A$604,$A47,Urlaub!$B$5:$B$604,"&lt;="&amp;EP$3,Urlaub!$C$5:$C$604,"&gt;="&amp;EP$3)&gt;0,1,0))</f>
        <v>0</v>
      </c>
      <c r="EQ47" s="19" t="n">
        <f aca="false">IF($A47="",0,IF(COUNTIFS(Urlaub!$A$5:$A$604,$A47,Urlaub!$B$5:$B$604,"&lt;="&amp;EQ$3,Urlaub!$C$5:$C$604,"&gt;="&amp;EQ$3)&gt;0,1,0))</f>
        <v>0</v>
      </c>
      <c r="ER47" s="19" t="n">
        <f aca="false">IF($A47="",0,IF(COUNTIFS(Urlaub!$A$5:$A$604,$A47,Urlaub!$B$5:$B$604,"&lt;="&amp;ER$3,Urlaub!$C$5:$C$604,"&gt;="&amp;ER$3)&gt;0,1,0))</f>
        <v>0</v>
      </c>
      <c r="ES47" s="19" t="n">
        <f aca="false">IF($A47="",0,IF(COUNTIFS(Urlaub!$A$5:$A$604,$A47,Urlaub!$B$5:$B$604,"&lt;="&amp;ES$3,Urlaub!$C$5:$C$604,"&gt;="&amp;ES$3)&gt;0,1,0))</f>
        <v>0</v>
      </c>
      <c r="ET47" s="19" t="n">
        <f aca="false">IF($A47="",0,IF(COUNTIFS(Urlaub!$A$5:$A$604,$A47,Urlaub!$B$5:$B$604,"&lt;="&amp;ET$3,Urlaub!$C$5:$C$604,"&gt;="&amp;ET$3)&gt;0,1,0))</f>
        <v>0</v>
      </c>
      <c r="EU47" s="19" t="n">
        <f aca="false">IF($A47="",0,IF(COUNTIFS(Urlaub!$A$5:$A$604,$A47,Urlaub!$B$5:$B$604,"&lt;="&amp;EU$3,Urlaub!$C$5:$C$604,"&gt;="&amp;EU$3)&gt;0,1,0))</f>
        <v>0</v>
      </c>
      <c r="EV47" s="19" t="n">
        <f aca="false">IF($A47="",0,IF(COUNTIFS(Urlaub!$A$5:$A$604,$A47,Urlaub!$B$5:$B$604,"&lt;="&amp;EV$3,Urlaub!$C$5:$C$604,"&gt;="&amp;EV$3)&gt;0,1,0))</f>
        <v>0</v>
      </c>
      <c r="EW47" s="19" t="n">
        <f aca="false">IF($A47="",0,IF(COUNTIFS(Urlaub!$A$5:$A$604,$A47,Urlaub!$B$5:$B$604,"&lt;="&amp;EW$3,Urlaub!$C$5:$C$604,"&gt;="&amp;EW$3)&gt;0,1,0))</f>
        <v>0</v>
      </c>
      <c r="EX47" s="19" t="n">
        <f aca="false">IF($A47="",0,IF(COUNTIFS(Urlaub!$A$5:$A$604,$A47,Urlaub!$B$5:$B$604,"&lt;="&amp;EX$3,Urlaub!$C$5:$C$604,"&gt;="&amp;EX$3)&gt;0,1,0))</f>
        <v>0</v>
      </c>
      <c r="EY47" s="19" t="n">
        <f aca="false">IF($A47="",0,IF(COUNTIFS(Urlaub!$A$5:$A$604,$A47,Urlaub!$B$5:$B$604,"&lt;="&amp;EY$3,Urlaub!$C$5:$C$604,"&gt;="&amp;EY$3)&gt;0,1,0))</f>
        <v>0</v>
      </c>
      <c r="EZ47" s="19" t="n">
        <f aca="false">IF($A47="",0,IF(COUNTIFS(Urlaub!$A$5:$A$604,$A47,Urlaub!$B$5:$B$604,"&lt;="&amp;EZ$3,Urlaub!$C$5:$C$604,"&gt;="&amp;EZ$3)&gt;0,1,0))</f>
        <v>0</v>
      </c>
      <c r="FA47" s="19" t="n">
        <f aca="false">IF($A47="",0,IF(COUNTIFS(Urlaub!$A$5:$A$604,$A47,Urlaub!$B$5:$B$604,"&lt;="&amp;FA$3,Urlaub!$C$5:$C$604,"&gt;="&amp;FA$3)&gt;0,1,0))</f>
        <v>0</v>
      </c>
      <c r="FB47" s="19" t="n">
        <f aca="false">IF($A47="",0,IF(COUNTIFS(Urlaub!$A$5:$A$604,$A47,Urlaub!$B$5:$B$604,"&lt;="&amp;FB$3,Urlaub!$C$5:$C$604,"&gt;="&amp;FB$3)&gt;0,1,0))</f>
        <v>0</v>
      </c>
      <c r="FC47" s="19" t="n">
        <f aca="false">IF($A47="",0,IF(COUNTIFS(Urlaub!$A$5:$A$604,$A47,Urlaub!$B$5:$B$604,"&lt;="&amp;FC$3,Urlaub!$C$5:$C$604,"&gt;="&amp;FC$3)&gt;0,1,0))</f>
        <v>0</v>
      </c>
      <c r="FD47" s="19" t="n">
        <f aca="false">IF($A47="",0,IF(COUNTIFS(Urlaub!$A$5:$A$604,$A47,Urlaub!$B$5:$B$604,"&lt;="&amp;FD$3,Urlaub!$C$5:$C$604,"&gt;="&amp;FD$3)&gt;0,1,0))</f>
        <v>0</v>
      </c>
      <c r="FE47" s="19" t="n">
        <f aca="false">IF($A47="",0,IF(COUNTIFS(Urlaub!$A$5:$A$604,$A47,Urlaub!$B$5:$B$604,"&lt;="&amp;FE$3,Urlaub!$C$5:$C$604,"&gt;="&amp;FE$3)&gt;0,1,0))</f>
        <v>0</v>
      </c>
      <c r="FF47" s="19" t="n">
        <f aca="false">IF($A47="",0,IF(COUNTIFS(Urlaub!$A$5:$A$604,$A47,Urlaub!$B$5:$B$604,"&lt;="&amp;FF$3,Urlaub!$C$5:$C$604,"&gt;="&amp;FF$3)&gt;0,1,0))</f>
        <v>0</v>
      </c>
      <c r="FG47" s="19" t="n">
        <f aca="false">IF($A47="",0,IF(COUNTIFS(Urlaub!$A$5:$A$604,$A47,Urlaub!$B$5:$B$604,"&lt;="&amp;FG$3,Urlaub!$C$5:$C$604,"&gt;="&amp;FG$3)&gt;0,1,0))</f>
        <v>0</v>
      </c>
      <c r="FH47" s="19" t="n">
        <f aca="false">IF($A47="",0,IF(COUNTIFS(Urlaub!$A$5:$A$604,$A47,Urlaub!$B$5:$B$604,"&lt;="&amp;FH$3,Urlaub!$C$5:$C$604,"&gt;="&amp;FH$3)&gt;0,1,0))</f>
        <v>0</v>
      </c>
      <c r="FI47" s="19" t="n">
        <f aca="false">IF($A47="",0,IF(COUNTIFS(Urlaub!$A$5:$A$604,$A47,Urlaub!$B$5:$B$604,"&lt;="&amp;FI$3,Urlaub!$C$5:$C$604,"&gt;="&amp;FI$3)&gt;0,1,0))</f>
        <v>0</v>
      </c>
      <c r="FJ47" s="19" t="n">
        <f aca="false">IF($A47="",0,IF(COUNTIFS(Urlaub!$A$5:$A$604,$A47,Urlaub!$B$5:$B$604,"&lt;="&amp;FJ$3,Urlaub!$C$5:$C$604,"&gt;="&amp;FJ$3)&gt;0,1,0))</f>
        <v>0</v>
      </c>
      <c r="FK47" s="19" t="n">
        <f aca="false">IF($A47="",0,IF(COUNTIFS(Urlaub!$A$5:$A$604,$A47,Urlaub!$B$5:$B$604,"&lt;="&amp;FK$3,Urlaub!$C$5:$C$604,"&gt;="&amp;FK$3)&gt;0,1,0))</f>
        <v>0</v>
      </c>
      <c r="FL47" s="19" t="n">
        <f aca="false">IF($A47="",0,IF(COUNTIFS(Urlaub!$A$5:$A$604,$A47,Urlaub!$B$5:$B$604,"&lt;="&amp;FL$3,Urlaub!$C$5:$C$604,"&gt;="&amp;FL$3)&gt;0,1,0))</f>
        <v>0</v>
      </c>
      <c r="FM47" s="19" t="n">
        <f aca="false">IF($A47="",0,IF(COUNTIFS(Urlaub!$A$5:$A$604,$A47,Urlaub!$B$5:$B$604,"&lt;="&amp;FM$3,Urlaub!$C$5:$C$604,"&gt;="&amp;FM$3)&gt;0,1,0))</f>
        <v>0</v>
      </c>
      <c r="FN47" s="19" t="n">
        <f aca="false">IF($A47="",0,IF(COUNTIFS(Urlaub!$A$5:$A$604,$A47,Urlaub!$B$5:$B$604,"&lt;="&amp;FN$3,Urlaub!$C$5:$C$604,"&gt;="&amp;FN$3)&gt;0,1,0))</f>
        <v>0</v>
      </c>
      <c r="FO47" s="19" t="n">
        <f aca="false">IF($A47="",0,IF(COUNTIFS(Urlaub!$A$5:$A$604,$A47,Urlaub!$B$5:$B$604,"&lt;="&amp;FO$3,Urlaub!$C$5:$C$604,"&gt;="&amp;FO$3)&gt;0,1,0))</f>
        <v>0</v>
      </c>
      <c r="FP47" s="19" t="n">
        <f aca="false">IF($A47="",0,IF(COUNTIFS(Urlaub!$A$5:$A$604,$A47,Urlaub!$B$5:$B$604,"&lt;="&amp;FP$3,Urlaub!$C$5:$C$604,"&gt;="&amp;FP$3)&gt;0,1,0))</f>
        <v>0</v>
      </c>
      <c r="FQ47" s="19" t="n">
        <f aca="false">IF($A47="",0,IF(COUNTIFS(Urlaub!$A$5:$A$604,$A47,Urlaub!$B$5:$B$604,"&lt;="&amp;FQ$3,Urlaub!$C$5:$C$604,"&gt;="&amp;FQ$3)&gt;0,1,0))</f>
        <v>0</v>
      </c>
      <c r="FR47" s="19" t="n">
        <f aca="false">IF($A47="",0,IF(COUNTIFS(Urlaub!$A$5:$A$604,$A47,Urlaub!$B$5:$B$604,"&lt;="&amp;FR$3,Urlaub!$C$5:$C$604,"&gt;="&amp;FR$3)&gt;0,1,0))</f>
        <v>0</v>
      </c>
      <c r="FS47" s="19" t="n">
        <f aca="false">IF($A47="",0,IF(COUNTIFS(Urlaub!$A$5:$A$604,$A47,Urlaub!$B$5:$B$604,"&lt;="&amp;FS$3,Urlaub!$C$5:$C$604,"&gt;="&amp;FS$3)&gt;0,1,0))</f>
        <v>0</v>
      </c>
      <c r="FT47" s="19" t="n">
        <f aca="false">IF($A47="",0,IF(COUNTIFS(Urlaub!$A$5:$A$604,$A47,Urlaub!$B$5:$B$604,"&lt;="&amp;FT$3,Urlaub!$C$5:$C$604,"&gt;="&amp;FT$3)&gt;0,1,0))</f>
        <v>0</v>
      </c>
      <c r="FU47" s="19" t="n">
        <f aca="false">IF($A47="",0,IF(COUNTIFS(Urlaub!$A$5:$A$604,$A47,Urlaub!$B$5:$B$604,"&lt;="&amp;FU$3,Urlaub!$C$5:$C$604,"&gt;="&amp;FU$3)&gt;0,1,0))</f>
        <v>0</v>
      </c>
      <c r="FV47" s="19" t="n">
        <f aca="false">IF($A47="",0,IF(COUNTIFS(Urlaub!$A$5:$A$604,$A47,Urlaub!$B$5:$B$604,"&lt;="&amp;FV$3,Urlaub!$C$5:$C$604,"&gt;="&amp;FV$3)&gt;0,1,0))</f>
        <v>0</v>
      </c>
      <c r="FW47" s="19" t="n">
        <f aca="false">IF($A47="",0,IF(COUNTIFS(Urlaub!$A$5:$A$604,$A47,Urlaub!$B$5:$B$604,"&lt;="&amp;FW$3,Urlaub!$C$5:$C$604,"&gt;="&amp;FW$3)&gt;0,1,0))</f>
        <v>0</v>
      </c>
      <c r="FX47" s="19" t="n">
        <f aca="false">IF($A47="",0,IF(COUNTIFS(Urlaub!$A$5:$A$604,$A47,Urlaub!$B$5:$B$604,"&lt;="&amp;FX$3,Urlaub!$C$5:$C$604,"&gt;="&amp;FX$3)&gt;0,1,0))</f>
        <v>0</v>
      </c>
      <c r="FY47" s="19" t="n">
        <f aca="false">IF($A47="",0,IF(COUNTIFS(Urlaub!$A$5:$A$604,$A47,Urlaub!$B$5:$B$604,"&lt;="&amp;FY$3,Urlaub!$C$5:$C$604,"&gt;="&amp;FY$3)&gt;0,1,0))</f>
        <v>0</v>
      </c>
      <c r="FZ47" s="19" t="n">
        <f aca="false">IF($A47="",0,IF(COUNTIFS(Urlaub!$A$5:$A$604,$A47,Urlaub!$B$5:$B$604,"&lt;="&amp;FZ$3,Urlaub!$C$5:$C$604,"&gt;="&amp;FZ$3)&gt;0,1,0))</f>
        <v>0</v>
      </c>
      <c r="GA47" s="19" t="n">
        <f aca="false">IF($A47="",0,IF(COUNTIFS(Urlaub!$A$5:$A$604,$A47,Urlaub!$B$5:$B$604,"&lt;="&amp;GA$3,Urlaub!$C$5:$C$604,"&gt;="&amp;GA$3)&gt;0,1,0))</f>
        <v>0</v>
      </c>
      <c r="GB47" s="19" t="n">
        <f aca="false">IF($A47="",0,IF(COUNTIFS(Urlaub!$A$5:$A$604,$A47,Urlaub!$B$5:$B$604,"&lt;="&amp;GB$3,Urlaub!$C$5:$C$604,"&gt;="&amp;GB$3)&gt;0,1,0))</f>
        <v>0</v>
      </c>
      <c r="GC47" s="19" t="n">
        <f aca="false">IF($A47="",0,IF(COUNTIFS(Urlaub!$A$5:$A$604,$A47,Urlaub!$B$5:$B$604,"&lt;="&amp;GC$3,Urlaub!$C$5:$C$604,"&gt;="&amp;GC$3)&gt;0,1,0))</f>
        <v>0</v>
      </c>
      <c r="GD47" s="19" t="n">
        <f aca="false">IF($A47="",0,IF(COUNTIFS(Urlaub!$A$5:$A$604,$A47,Urlaub!$B$5:$B$604,"&lt;="&amp;GD$3,Urlaub!$C$5:$C$604,"&gt;="&amp;GD$3)&gt;0,1,0))</f>
        <v>0</v>
      </c>
      <c r="GE47" s="19" t="n">
        <f aca="false">IF($A47="",0,IF(COUNTIFS(Urlaub!$A$5:$A$604,$A47,Urlaub!$B$5:$B$604,"&lt;="&amp;GE$3,Urlaub!$C$5:$C$604,"&gt;="&amp;GE$3)&gt;0,1,0))</f>
        <v>0</v>
      </c>
      <c r="GF47" s="19" t="n">
        <f aca="false">IF($A47="",0,IF(COUNTIFS(Urlaub!$A$5:$A$604,$A47,Urlaub!$B$5:$B$604,"&lt;="&amp;GF$3,Urlaub!$C$5:$C$604,"&gt;="&amp;GF$3)&gt;0,1,0))</f>
        <v>0</v>
      </c>
      <c r="GG47" s="19" t="n">
        <f aca="false">IF($A47="",0,IF(COUNTIFS(Urlaub!$A$5:$A$604,$A47,Urlaub!$B$5:$B$604,"&lt;="&amp;GG$3,Urlaub!$C$5:$C$604,"&gt;="&amp;GG$3)&gt;0,1,0))</f>
        <v>0</v>
      </c>
      <c r="GH47" s="19" t="n">
        <f aca="false">IF($A47="",0,IF(COUNTIFS(Urlaub!$A$5:$A$604,$A47,Urlaub!$B$5:$B$604,"&lt;="&amp;GH$3,Urlaub!$C$5:$C$604,"&gt;="&amp;GH$3)&gt;0,1,0))</f>
        <v>0</v>
      </c>
      <c r="GI47" s="19" t="n">
        <f aca="false">IF($A47="",0,IF(COUNTIFS(Urlaub!$A$5:$A$604,$A47,Urlaub!$B$5:$B$604,"&lt;="&amp;GI$3,Urlaub!$C$5:$C$604,"&gt;="&amp;GI$3)&gt;0,1,0))</f>
        <v>0</v>
      </c>
      <c r="GJ47" s="19" t="n">
        <f aca="false">IF($A47="",0,IF(COUNTIFS(Urlaub!$A$5:$A$604,$A47,Urlaub!$B$5:$B$604,"&lt;="&amp;GJ$3,Urlaub!$C$5:$C$604,"&gt;="&amp;GJ$3)&gt;0,1,0))</f>
        <v>0</v>
      </c>
      <c r="GK47" s="19" t="n">
        <f aca="false">IF($A47="",0,IF(COUNTIFS(Urlaub!$A$5:$A$604,$A47,Urlaub!$B$5:$B$604,"&lt;="&amp;GK$3,Urlaub!$C$5:$C$604,"&gt;="&amp;GK$3)&gt;0,1,0))</f>
        <v>0</v>
      </c>
      <c r="GL47" s="19" t="n">
        <f aca="false">IF($A47="",0,IF(COUNTIFS(Urlaub!$A$5:$A$604,$A47,Urlaub!$B$5:$B$604,"&lt;="&amp;GL$3,Urlaub!$C$5:$C$604,"&gt;="&amp;GL$3)&gt;0,1,0))</f>
        <v>0</v>
      </c>
      <c r="GM47" s="19" t="n">
        <f aca="false">IF($A47="",0,IF(COUNTIFS(Urlaub!$A$5:$A$604,$A47,Urlaub!$B$5:$B$604,"&lt;="&amp;GM$3,Urlaub!$C$5:$C$604,"&gt;="&amp;GM$3)&gt;0,1,0))</f>
        <v>0</v>
      </c>
      <c r="GN47" s="19" t="n">
        <f aca="false">IF($A47="",0,IF(COUNTIFS(Urlaub!$A$5:$A$604,$A47,Urlaub!$B$5:$B$604,"&lt;="&amp;GN$3,Urlaub!$C$5:$C$604,"&gt;="&amp;GN$3)&gt;0,1,0))</f>
        <v>0</v>
      </c>
      <c r="GO47" s="19" t="n">
        <f aca="false">IF($A47="",0,IF(COUNTIFS(Urlaub!$A$5:$A$604,$A47,Urlaub!$B$5:$B$604,"&lt;="&amp;GO$3,Urlaub!$C$5:$C$604,"&gt;="&amp;GO$3)&gt;0,1,0))</f>
        <v>0</v>
      </c>
      <c r="GP47" s="19" t="n">
        <f aca="false">IF($A47="",0,IF(COUNTIFS(Urlaub!$A$5:$A$604,$A47,Urlaub!$B$5:$B$604,"&lt;="&amp;GP$3,Urlaub!$C$5:$C$604,"&gt;="&amp;GP$3)&gt;0,1,0))</f>
        <v>0</v>
      </c>
      <c r="GQ47" s="19" t="n">
        <f aca="false">IF($A47="",0,IF(COUNTIFS(Urlaub!$A$5:$A$604,$A47,Urlaub!$B$5:$B$604,"&lt;="&amp;GQ$3,Urlaub!$C$5:$C$604,"&gt;="&amp;GQ$3)&gt;0,1,0))</f>
        <v>0</v>
      </c>
      <c r="GR47" s="19" t="n">
        <f aca="false">IF($A47="",0,IF(COUNTIFS(Urlaub!$A$5:$A$604,$A47,Urlaub!$B$5:$B$604,"&lt;="&amp;GR$3,Urlaub!$C$5:$C$604,"&gt;="&amp;GR$3)&gt;0,1,0))</f>
        <v>0</v>
      </c>
      <c r="GS47" s="19" t="n">
        <f aca="false">IF($A47="",0,IF(COUNTIFS(Urlaub!$A$5:$A$604,$A47,Urlaub!$B$5:$B$604,"&lt;="&amp;GS$3,Urlaub!$C$5:$C$604,"&gt;="&amp;GS$3)&gt;0,1,0))</f>
        <v>0</v>
      </c>
      <c r="GT47" s="19" t="n">
        <f aca="false">IF($A47="",0,IF(COUNTIFS(Urlaub!$A$5:$A$604,$A47,Urlaub!$B$5:$B$604,"&lt;="&amp;GT$3,Urlaub!$C$5:$C$604,"&gt;="&amp;GT$3)&gt;0,1,0))</f>
        <v>0</v>
      </c>
      <c r="GU47" s="19" t="n">
        <f aca="false">IF($A47="",0,IF(COUNTIFS(Urlaub!$A$5:$A$604,$A47,Urlaub!$B$5:$B$604,"&lt;="&amp;GU$3,Urlaub!$C$5:$C$604,"&gt;="&amp;GU$3)&gt;0,1,0))</f>
        <v>0</v>
      </c>
      <c r="GV47" s="19" t="n">
        <f aca="false">IF($A47="",0,IF(COUNTIFS(Urlaub!$A$5:$A$604,$A47,Urlaub!$B$5:$B$604,"&lt;="&amp;GV$3,Urlaub!$C$5:$C$604,"&gt;="&amp;GV$3)&gt;0,1,0))</f>
        <v>0</v>
      </c>
      <c r="GW47" s="19" t="n">
        <f aca="false">IF($A47="",0,IF(COUNTIFS(Urlaub!$A$5:$A$604,$A47,Urlaub!$B$5:$B$604,"&lt;="&amp;GW$3,Urlaub!$C$5:$C$604,"&gt;="&amp;GW$3)&gt;0,1,0))</f>
        <v>0</v>
      </c>
      <c r="GX47" s="19" t="n">
        <f aca="false">IF($A47="",0,IF(COUNTIFS(Urlaub!$A$5:$A$604,$A47,Urlaub!$B$5:$B$604,"&lt;="&amp;GX$3,Urlaub!$C$5:$C$604,"&gt;="&amp;GX$3)&gt;0,1,0))</f>
        <v>0</v>
      </c>
      <c r="GY47" s="19" t="n">
        <f aca="false">IF($A47="",0,IF(COUNTIFS(Urlaub!$A$5:$A$604,$A47,Urlaub!$B$5:$B$604,"&lt;="&amp;GY$3,Urlaub!$C$5:$C$604,"&gt;="&amp;GY$3)&gt;0,1,0))</f>
        <v>0</v>
      </c>
      <c r="GZ47" s="19" t="n">
        <f aca="false">IF($A47="",0,IF(COUNTIFS(Urlaub!$A$5:$A$604,$A47,Urlaub!$B$5:$B$604,"&lt;="&amp;GZ$3,Urlaub!$C$5:$C$604,"&gt;="&amp;GZ$3)&gt;0,1,0))</f>
        <v>0</v>
      </c>
      <c r="HA47" s="19" t="n">
        <f aca="false">IF($A47="",0,IF(COUNTIFS(Urlaub!$A$5:$A$604,$A47,Urlaub!$B$5:$B$604,"&lt;="&amp;HA$3,Urlaub!$C$5:$C$604,"&gt;="&amp;HA$3)&gt;0,1,0))</f>
        <v>0</v>
      </c>
      <c r="HB47" s="19" t="n">
        <f aca="false">IF($A47="",0,IF(COUNTIFS(Urlaub!$A$5:$A$604,$A47,Urlaub!$B$5:$B$604,"&lt;="&amp;HB$3,Urlaub!$C$5:$C$604,"&gt;="&amp;HB$3)&gt;0,1,0))</f>
        <v>0</v>
      </c>
      <c r="HC47" s="19" t="n">
        <f aca="false">IF($A47="",0,IF(COUNTIFS(Urlaub!$A$5:$A$604,$A47,Urlaub!$B$5:$B$604,"&lt;="&amp;HC$3,Urlaub!$C$5:$C$604,"&gt;="&amp;HC$3)&gt;0,1,0))</f>
        <v>0</v>
      </c>
      <c r="HD47" s="19" t="n">
        <f aca="false">IF($A47="",0,IF(COUNTIFS(Urlaub!$A$5:$A$604,$A47,Urlaub!$B$5:$B$604,"&lt;="&amp;HD$3,Urlaub!$C$5:$C$604,"&gt;="&amp;HD$3)&gt;0,1,0))</f>
        <v>0</v>
      </c>
      <c r="HE47" s="19" t="n">
        <f aca="false">IF($A47="",0,IF(COUNTIFS(Urlaub!$A$5:$A$604,$A47,Urlaub!$B$5:$B$604,"&lt;="&amp;HE$3,Urlaub!$C$5:$C$604,"&gt;="&amp;HE$3)&gt;0,1,0))</f>
        <v>0</v>
      </c>
      <c r="HF47" s="19" t="n">
        <f aca="false">IF($A47="",0,IF(COUNTIFS(Urlaub!$A$5:$A$604,$A47,Urlaub!$B$5:$B$604,"&lt;="&amp;HF$3,Urlaub!$C$5:$C$604,"&gt;="&amp;HF$3)&gt;0,1,0))</f>
        <v>0</v>
      </c>
      <c r="HG47" s="19" t="n">
        <f aca="false">IF($A47="",0,IF(COUNTIFS(Urlaub!$A$5:$A$604,$A47,Urlaub!$B$5:$B$604,"&lt;="&amp;HG$3,Urlaub!$C$5:$C$604,"&gt;="&amp;HG$3)&gt;0,1,0))</f>
        <v>0</v>
      </c>
      <c r="HH47" s="19" t="n">
        <f aca="false">IF($A47="",0,IF(COUNTIFS(Urlaub!$A$5:$A$604,$A47,Urlaub!$B$5:$B$604,"&lt;="&amp;HH$3,Urlaub!$C$5:$C$604,"&gt;="&amp;HH$3)&gt;0,1,0))</f>
        <v>0</v>
      </c>
      <c r="HI47" s="19" t="n">
        <f aca="false">IF($A47="",0,IF(COUNTIFS(Urlaub!$A$5:$A$604,$A47,Urlaub!$B$5:$B$604,"&lt;="&amp;HI$3,Urlaub!$C$5:$C$604,"&gt;="&amp;HI$3)&gt;0,1,0))</f>
        <v>0</v>
      </c>
      <c r="HJ47" s="19" t="n">
        <f aca="false">IF($A47="",0,IF(COUNTIFS(Urlaub!$A$5:$A$604,$A47,Urlaub!$B$5:$B$604,"&lt;="&amp;HJ$3,Urlaub!$C$5:$C$604,"&gt;="&amp;HJ$3)&gt;0,1,0))</f>
        <v>0</v>
      </c>
      <c r="HK47" s="19" t="n">
        <f aca="false">IF($A47="",0,IF(COUNTIFS(Urlaub!$A$5:$A$604,$A47,Urlaub!$B$5:$B$604,"&lt;="&amp;HK$3,Urlaub!$C$5:$C$604,"&gt;="&amp;HK$3)&gt;0,1,0))</f>
        <v>0</v>
      </c>
      <c r="HL47" s="19" t="n">
        <f aca="false">IF($A47="",0,IF(COUNTIFS(Urlaub!$A$5:$A$604,$A47,Urlaub!$B$5:$B$604,"&lt;="&amp;HL$3,Urlaub!$C$5:$C$604,"&gt;="&amp;HL$3)&gt;0,1,0))</f>
        <v>0</v>
      </c>
      <c r="HM47" s="19" t="n">
        <f aca="false">IF($A47="",0,IF(COUNTIFS(Urlaub!$A$5:$A$604,$A47,Urlaub!$B$5:$B$604,"&lt;="&amp;HM$3,Urlaub!$C$5:$C$604,"&gt;="&amp;HM$3)&gt;0,1,0))</f>
        <v>0</v>
      </c>
      <c r="HN47" s="19" t="n">
        <f aca="false">IF($A47="",0,IF(COUNTIFS(Urlaub!$A$5:$A$604,$A47,Urlaub!$B$5:$B$604,"&lt;="&amp;HN$3,Urlaub!$C$5:$C$604,"&gt;="&amp;HN$3)&gt;0,1,0))</f>
        <v>0</v>
      </c>
      <c r="HO47" s="19" t="n">
        <f aca="false">IF($A47="",0,IF(COUNTIFS(Urlaub!$A$5:$A$604,$A47,Urlaub!$B$5:$B$604,"&lt;="&amp;HO$3,Urlaub!$C$5:$C$604,"&gt;="&amp;HO$3)&gt;0,1,0))</f>
        <v>0</v>
      </c>
      <c r="HP47" s="19" t="n">
        <f aca="false">IF($A47="",0,IF(COUNTIFS(Urlaub!$A$5:$A$604,$A47,Urlaub!$B$5:$B$604,"&lt;="&amp;HP$3,Urlaub!$C$5:$C$604,"&gt;="&amp;HP$3)&gt;0,1,0))</f>
        <v>0</v>
      </c>
      <c r="HQ47" s="19" t="n">
        <f aca="false">IF($A47="",0,IF(COUNTIFS(Urlaub!$A$5:$A$604,$A47,Urlaub!$B$5:$B$604,"&lt;="&amp;HQ$3,Urlaub!$C$5:$C$604,"&gt;="&amp;HQ$3)&gt;0,1,0))</f>
        <v>0</v>
      </c>
      <c r="HR47" s="19" t="n">
        <f aca="false">IF($A47="",0,IF(COUNTIFS(Urlaub!$A$5:$A$604,$A47,Urlaub!$B$5:$B$604,"&lt;="&amp;HR$3,Urlaub!$C$5:$C$604,"&gt;="&amp;HR$3)&gt;0,1,0))</f>
        <v>0</v>
      </c>
      <c r="HS47" s="19" t="n">
        <f aca="false">IF($A47="",0,IF(COUNTIFS(Urlaub!$A$5:$A$604,$A47,Urlaub!$B$5:$B$604,"&lt;="&amp;HS$3,Urlaub!$C$5:$C$604,"&gt;="&amp;HS$3)&gt;0,1,0))</f>
        <v>0</v>
      </c>
      <c r="HT47" s="19" t="n">
        <f aca="false">IF($A47="",0,IF(COUNTIFS(Urlaub!$A$5:$A$604,$A47,Urlaub!$B$5:$B$604,"&lt;="&amp;HT$3,Urlaub!$C$5:$C$604,"&gt;="&amp;HT$3)&gt;0,1,0))</f>
        <v>0</v>
      </c>
      <c r="HU47" s="19" t="n">
        <f aca="false">IF($A47="",0,IF(COUNTIFS(Urlaub!$A$5:$A$604,$A47,Urlaub!$B$5:$B$604,"&lt;="&amp;HU$3,Urlaub!$C$5:$C$604,"&gt;="&amp;HU$3)&gt;0,1,0))</f>
        <v>0</v>
      </c>
      <c r="HV47" s="19" t="n">
        <f aca="false">IF($A47="",0,IF(COUNTIFS(Urlaub!$A$5:$A$604,$A47,Urlaub!$B$5:$B$604,"&lt;="&amp;HV$3,Urlaub!$C$5:$C$604,"&gt;="&amp;HV$3)&gt;0,1,0))</f>
        <v>0</v>
      </c>
      <c r="HW47" s="19" t="n">
        <f aca="false">IF($A47="",0,IF(COUNTIFS(Urlaub!$A$5:$A$604,$A47,Urlaub!$B$5:$B$604,"&lt;="&amp;HW$3,Urlaub!$C$5:$C$604,"&gt;="&amp;HW$3)&gt;0,1,0))</f>
        <v>0</v>
      </c>
      <c r="HX47" s="19" t="n">
        <f aca="false">IF($A47="",0,IF(COUNTIFS(Urlaub!$A$5:$A$604,$A47,Urlaub!$B$5:$B$604,"&lt;="&amp;HX$3,Urlaub!$C$5:$C$604,"&gt;="&amp;HX$3)&gt;0,1,0))</f>
        <v>0</v>
      </c>
      <c r="HY47" s="19" t="n">
        <f aca="false">IF($A47="",0,IF(COUNTIFS(Urlaub!$A$5:$A$604,$A47,Urlaub!$B$5:$B$604,"&lt;="&amp;HY$3,Urlaub!$C$5:$C$604,"&gt;="&amp;HY$3)&gt;0,1,0))</f>
        <v>0</v>
      </c>
      <c r="HZ47" s="19" t="n">
        <f aca="false">IF($A47="",0,IF(COUNTIFS(Urlaub!$A$5:$A$604,$A47,Urlaub!$B$5:$B$604,"&lt;="&amp;HZ$3,Urlaub!$C$5:$C$604,"&gt;="&amp;HZ$3)&gt;0,1,0))</f>
        <v>0</v>
      </c>
      <c r="IA47" s="19" t="n">
        <f aca="false">IF($A47="",0,IF(COUNTIFS(Urlaub!$A$5:$A$604,$A47,Urlaub!$B$5:$B$604,"&lt;="&amp;IA$3,Urlaub!$C$5:$C$604,"&gt;="&amp;IA$3)&gt;0,1,0))</f>
        <v>0</v>
      </c>
      <c r="IB47" s="19" t="n">
        <f aca="false">IF($A47="",0,IF(COUNTIFS(Urlaub!$A$5:$A$604,$A47,Urlaub!$B$5:$B$604,"&lt;="&amp;IB$3,Urlaub!$C$5:$C$604,"&gt;="&amp;IB$3)&gt;0,1,0))</f>
        <v>0</v>
      </c>
      <c r="IC47" s="19" t="n">
        <f aca="false">IF($A47="",0,IF(COUNTIFS(Urlaub!$A$5:$A$604,$A47,Urlaub!$B$5:$B$604,"&lt;="&amp;IC$3,Urlaub!$C$5:$C$604,"&gt;="&amp;IC$3)&gt;0,1,0))</f>
        <v>0</v>
      </c>
      <c r="ID47" s="19" t="n">
        <f aca="false">IF($A47="",0,IF(COUNTIFS(Urlaub!$A$5:$A$604,$A47,Urlaub!$B$5:$B$604,"&lt;="&amp;ID$3,Urlaub!$C$5:$C$604,"&gt;="&amp;ID$3)&gt;0,1,0))</f>
        <v>0</v>
      </c>
      <c r="IE47" s="19" t="n">
        <f aca="false">IF($A47="",0,IF(COUNTIFS(Urlaub!$A$5:$A$604,$A47,Urlaub!$B$5:$B$604,"&lt;="&amp;IE$3,Urlaub!$C$5:$C$604,"&gt;="&amp;IE$3)&gt;0,1,0))</f>
        <v>0</v>
      </c>
      <c r="IF47" s="19" t="n">
        <f aca="false">IF($A47="",0,IF(COUNTIFS(Urlaub!$A$5:$A$604,$A47,Urlaub!$B$5:$B$604,"&lt;="&amp;IF$3,Urlaub!$C$5:$C$604,"&gt;="&amp;IF$3)&gt;0,1,0))</f>
        <v>0</v>
      </c>
      <c r="IG47" s="19" t="n">
        <f aca="false">IF($A47="",0,IF(COUNTIFS(Urlaub!$A$5:$A$604,$A47,Urlaub!$B$5:$B$604,"&lt;="&amp;IG$3,Urlaub!$C$5:$C$604,"&gt;="&amp;IG$3)&gt;0,1,0))</f>
        <v>0</v>
      </c>
      <c r="IH47" s="19" t="n">
        <f aca="false">IF($A47="",0,IF(COUNTIFS(Urlaub!$A$5:$A$604,$A47,Urlaub!$B$5:$B$604,"&lt;="&amp;IH$3,Urlaub!$C$5:$C$604,"&gt;="&amp;IH$3)&gt;0,1,0))</f>
        <v>0</v>
      </c>
      <c r="II47" s="19" t="n">
        <f aca="false">IF($A47="",0,IF(COUNTIFS(Urlaub!$A$5:$A$604,$A47,Urlaub!$B$5:$B$604,"&lt;="&amp;II$3,Urlaub!$C$5:$C$604,"&gt;="&amp;II$3)&gt;0,1,0))</f>
        <v>0</v>
      </c>
      <c r="IJ47" s="19" t="n">
        <f aca="false">IF($A47="",0,IF(COUNTIFS(Urlaub!$A$5:$A$604,$A47,Urlaub!$B$5:$B$604,"&lt;="&amp;IJ$3,Urlaub!$C$5:$C$604,"&gt;="&amp;IJ$3)&gt;0,1,0))</f>
        <v>0</v>
      </c>
      <c r="IK47" s="19" t="n">
        <f aca="false">IF($A47="",0,IF(COUNTIFS(Urlaub!$A$5:$A$604,$A47,Urlaub!$B$5:$B$604,"&lt;="&amp;IK$3,Urlaub!$C$5:$C$604,"&gt;="&amp;IK$3)&gt;0,1,0))</f>
        <v>0</v>
      </c>
      <c r="IL47" s="19" t="n">
        <f aca="false">IF($A47="",0,IF(COUNTIFS(Urlaub!$A$5:$A$604,$A47,Urlaub!$B$5:$B$604,"&lt;="&amp;IL$3,Urlaub!$C$5:$C$604,"&gt;="&amp;IL$3)&gt;0,1,0))</f>
        <v>0</v>
      </c>
      <c r="IM47" s="19" t="n">
        <f aca="false">IF($A47="",0,IF(COUNTIFS(Urlaub!$A$5:$A$604,$A47,Urlaub!$B$5:$B$604,"&lt;="&amp;IM$3,Urlaub!$C$5:$C$604,"&gt;="&amp;IM$3)&gt;0,1,0))</f>
        <v>0</v>
      </c>
      <c r="IN47" s="19" t="n">
        <f aca="false">IF($A47="",0,IF(COUNTIFS(Urlaub!$A$5:$A$604,$A47,Urlaub!$B$5:$B$604,"&lt;="&amp;IN$3,Urlaub!$C$5:$C$604,"&gt;="&amp;IN$3)&gt;0,1,0))</f>
        <v>0</v>
      </c>
      <c r="IO47" s="19" t="n">
        <f aca="false">IF($A47="",0,IF(COUNTIFS(Urlaub!$A$5:$A$604,$A47,Urlaub!$B$5:$B$604,"&lt;="&amp;IO$3,Urlaub!$C$5:$C$604,"&gt;="&amp;IO$3)&gt;0,1,0))</f>
        <v>0</v>
      </c>
      <c r="IP47" s="19" t="n">
        <f aca="false">IF($A47="",0,IF(COUNTIFS(Urlaub!$A$5:$A$604,$A47,Urlaub!$B$5:$B$604,"&lt;="&amp;IP$3,Urlaub!$C$5:$C$604,"&gt;="&amp;IP$3)&gt;0,1,0))</f>
        <v>0</v>
      </c>
      <c r="IQ47" s="19" t="n">
        <f aca="false">IF($A47="",0,IF(COUNTIFS(Urlaub!$A$5:$A$604,$A47,Urlaub!$B$5:$B$604,"&lt;="&amp;IQ$3,Urlaub!$C$5:$C$604,"&gt;="&amp;IQ$3)&gt;0,1,0))</f>
        <v>0</v>
      </c>
      <c r="IR47" s="19" t="n">
        <f aca="false">IF($A47="",0,IF(COUNTIFS(Urlaub!$A$5:$A$604,$A47,Urlaub!$B$5:$B$604,"&lt;="&amp;IR$3,Urlaub!$C$5:$C$604,"&gt;="&amp;IR$3)&gt;0,1,0))</f>
        <v>0</v>
      </c>
      <c r="IS47" s="19" t="n">
        <f aca="false">IF($A47="",0,IF(COUNTIFS(Urlaub!$A$5:$A$604,$A47,Urlaub!$B$5:$B$604,"&lt;="&amp;IS$3,Urlaub!$C$5:$C$604,"&gt;="&amp;IS$3)&gt;0,1,0))</f>
        <v>0</v>
      </c>
      <c r="IT47" s="19" t="n">
        <f aca="false">IF($A47="",0,IF(COUNTIFS(Urlaub!$A$5:$A$604,$A47,Urlaub!$B$5:$B$604,"&lt;="&amp;IT$3,Urlaub!$C$5:$C$604,"&gt;="&amp;IT$3)&gt;0,1,0))</f>
        <v>0</v>
      </c>
      <c r="IU47" s="19" t="n">
        <f aca="false">IF($A47="",0,IF(COUNTIFS(Urlaub!$A$5:$A$604,$A47,Urlaub!$B$5:$B$604,"&lt;="&amp;IU$3,Urlaub!$C$5:$C$604,"&gt;="&amp;IU$3)&gt;0,1,0))</f>
        <v>0</v>
      </c>
      <c r="IV47" s="19" t="n">
        <f aca="false">IF($A47="",0,IF(COUNTIFS(Urlaub!$A$5:$A$604,$A47,Urlaub!$B$5:$B$604,"&lt;="&amp;IV$3,Urlaub!$C$5:$C$604,"&gt;="&amp;IV$3)&gt;0,1,0))</f>
        <v>0</v>
      </c>
      <c r="IW47" s="19" t="n">
        <f aca="false">IF($A47="",0,IF(COUNTIFS(Urlaub!$A$5:$A$604,$A47,Urlaub!$B$5:$B$604,"&lt;="&amp;IW$3,Urlaub!$C$5:$C$604,"&gt;="&amp;IW$3)&gt;0,1,0))</f>
        <v>0</v>
      </c>
      <c r="IX47" s="19" t="n">
        <f aca="false">IF($A47="",0,IF(COUNTIFS(Urlaub!$A$5:$A$604,$A47,Urlaub!$B$5:$B$604,"&lt;="&amp;IX$3,Urlaub!$C$5:$C$604,"&gt;="&amp;IX$3)&gt;0,1,0))</f>
        <v>0</v>
      </c>
      <c r="IY47" s="19" t="n">
        <f aca="false">IF($A47="",0,IF(COUNTIFS(Urlaub!$A$5:$A$604,$A47,Urlaub!$B$5:$B$604,"&lt;="&amp;IY$3,Urlaub!$C$5:$C$604,"&gt;="&amp;IY$3)&gt;0,1,0))</f>
        <v>0</v>
      </c>
      <c r="IZ47" s="19" t="n">
        <f aca="false">IF($A47="",0,IF(COUNTIFS(Urlaub!$A$5:$A$604,$A47,Urlaub!$B$5:$B$604,"&lt;="&amp;IZ$3,Urlaub!$C$5:$C$604,"&gt;="&amp;IZ$3)&gt;0,1,0))</f>
        <v>0</v>
      </c>
      <c r="JA47" s="19" t="n">
        <f aca="false">IF($A47="",0,IF(COUNTIFS(Urlaub!$A$5:$A$604,$A47,Urlaub!$B$5:$B$604,"&lt;="&amp;JA$3,Urlaub!$C$5:$C$604,"&gt;="&amp;JA$3)&gt;0,1,0))</f>
        <v>0</v>
      </c>
      <c r="JB47" s="19" t="n">
        <f aca="false">IF($A47="",0,IF(COUNTIFS(Urlaub!$A$5:$A$604,$A47,Urlaub!$B$5:$B$604,"&lt;="&amp;JB$3,Urlaub!$C$5:$C$604,"&gt;="&amp;JB$3)&gt;0,1,0))</f>
        <v>0</v>
      </c>
      <c r="JC47" s="19" t="n">
        <f aca="false">IF($A47="",0,IF(COUNTIFS(Urlaub!$A$5:$A$604,$A47,Urlaub!$B$5:$B$604,"&lt;="&amp;JC$3,Urlaub!$C$5:$C$604,"&gt;="&amp;JC$3)&gt;0,1,0))</f>
        <v>0</v>
      </c>
      <c r="JD47" s="19" t="n">
        <f aca="false">IF($A47="",0,IF(COUNTIFS(Urlaub!$A$5:$A$604,$A47,Urlaub!$B$5:$B$604,"&lt;="&amp;JD$3,Urlaub!$C$5:$C$604,"&gt;="&amp;JD$3)&gt;0,1,0))</f>
        <v>0</v>
      </c>
      <c r="JE47" s="19" t="n">
        <f aca="false">IF($A47="",0,IF(COUNTIFS(Urlaub!$A$5:$A$604,$A47,Urlaub!$B$5:$B$604,"&lt;="&amp;JE$3,Urlaub!$C$5:$C$604,"&gt;="&amp;JE$3)&gt;0,1,0))</f>
        <v>0</v>
      </c>
      <c r="JF47" s="19" t="n">
        <f aca="false">IF($A47="",0,IF(COUNTIFS(Urlaub!$A$5:$A$604,$A47,Urlaub!$B$5:$B$604,"&lt;="&amp;JF$3,Urlaub!$C$5:$C$604,"&gt;="&amp;JF$3)&gt;0,1,0))</f>
        <v>0</v>
      </c>
      <c r="JG47" s="19" t="n">
        <f aca="false">IF($A47="",0,IF(COUNTIFS(Urlaub!$A$5:$A$604,$A47,Urlaub!$B$5:$B$604,"&lt;="&amp;JG$3,Urlaub!$C$5:$C$604,"&gt;="&amp;JG$3)&gt;0,1,0))</f>
        <v>0</v>
      </c>
      <c r="JH47" s="19" t="n">
        <f aca="false">IF($A47="",0,IF(COUNTIFS(Urlaub!$A$5:$A$604,$A47,Urlaub!$B$5:$B$604,"&lt;="&amp;JH$3,Urlaub!$C$5:$C$604,"&gt;="&amp;JH$3)&gt;0,1,0))</f>
        <v>0</v>
      </c>
      <c r="JI47" s="19" t="n">
        <f aca="false">IF($A47="",0,IF(COUNTIFS(Urlaub!$A$5:$A$604,$A47,Urlaub!$B$5:$B$604,"&lt;="&amp;JI$3,Urlaub!$C$5:$C$604,"&gt;="&amp;JI$3)&gt;0,1,0))</f>
        <v>0</v>
      </c>
      <c r="JJ47" s="19" t="n">
        <f aca="false">IF($A47="",0,IF(COUNTIFS(Urlaub!$A$5:$A$604,$A47,Urlaub!$B$5:$B$604,"&lt;="&amp;JJ$3,Urlaub!$C$5:$C$604,"&gt;="&amp;JJ$3)&gt;0,1,0))</f>
        <v>0</v>
      </c>
      <c r="JK47" s="19" t="n">
        <f aca="false">IF($A47="",0,IF(COUNTIFS(Urlaub!$A$5:$A$604,$A47,Urlaub!$B$5:$B$604,"&lt;="&amp;JK$3,Urlaub!$C$5:$C$604,"&gt;="&amp;JK$3)&gt;0,1,0))</f>
        <v>0</v>
      </c>
      <c r="JL47" s="19" t="n">
        <f aca="false">IF($A47="",0,IF(COUNTIFS(Urlaub!$A$5:$A$604,$A47,Urlaub!$B$5:$B$604,"&lt;="&amp;JL$3,Urlaub!$C$5:$C$604,"&gt;="&amp;JL$3)&gt;0,1,0))</f>
        <v>0</v>
      </c>
      <c r="JM47" s="19" t="n">
        <f aca="false">IF($A47="",0,IF(COUNTIFS(Urlaub!$A$5:$A$604,$A47,Urlaub!$B$5:$B$604,"&lt;="&amp;JM$3,Urlaub!$C$5:$C$604,"&gt;="&amp;JM$3)&gt;0,1,0))</f>
        <v>0</v>
      </c>
      <c r="JN47" s="19" t="n">
        <f aca="false">IF($A47="",0,IF(COUNTIFS(Urlaub!$A$5:$A$604,$A47,Urlaub!$B$5:$B$604,"&lt;="&amp;JN$3,Urlaub!$C$5:$C$604,"&gt;="&amp;JN$3)&gt;0,1,0))</f>
        <v>0</v>
      </c>
      <c r="JO47" s="19" t="n">
        <f aca="false">IF($A47="",0,IF(COUNTIFS(Urlaub!$A$5:$A$604,$A47,Urlaub!$B$5:$B$604,"&lt;="&amp;JO$3,Urlaub!$C$5:$C$604,"&gt;="&amp;JO$3)&gt;0,1,0))</f>
        <v>0</v>
      </c>
      <c r="JP47" s="19" t="n">
        <f aca="false">IF($A47="",0,IF(COUNTIFS(Urlaub!$A$5:$A$604,$A47,Urlaub!$B$5:$B$604,"&lt;="&amp;JP$3,Urlaub!$C$5:$C$604,"&gt;="&amp;JP$3)&gt;0,1,0))</f>
        <v>0</v>
      </c>
      <c r="JQ47" s="19" t="n">
        <f aca="false">IF($A47="",0,IF(COUNTIFS(Urlaub!$A$5:$A$604,$A47,Urlaub!$B$5:$B$604,"&lt;="&amp;JQ$3,Urlaub!$C$5:$C$604,"&gt;="&amp;JQ$3)&gt;0,1,0))</f>
        <v>0</v>
      </c>
      <c r="JR47" s="19" t="n">
        <f aca="false">IF($A47="",0,IF(COUNTIFS(Urlaub!$A$5:$A$604,$A47,Urlaub!$B$5:$B$604,"&lt;="&amp;JR$3,Urlaub!$C$5:$C$604,"&gt;="&amp;JR$3)&gt;0,1,0))</f>
        <v>0</v>
      </c>
      <c r="JS47" s="19" t="n">
        <f aca="false">IF($A47="",0,IF(COUNTIFS(Urlaub!$A$5:$A$604,$A47,Urlaub!$B$5:$B$604,"&lt;="&amp;JS$3,Urlaub!$C$5:$C$604,"&gt;="&amp;JS$3)&gt;0,1,0))</f>
        <v>0</v>
      </c>
      <c r="JT47" s="19" t="n">
        <f aca="false">IF($A47="",0,IF(COUNTIFS(Urlaub!$A$5:$A$604,$A47,Urlaub!$B$5:$B$604,"&lt;="&amp;JT$3,Urlaub!$C$5:$C$604,"&gt;="&amp;JT$3)&gt;0,1,0))</f>
        <v>0</v>
      </c>
      <c r="JU47" s="19" t="n">
        <f aca="false">IF($A47="",0,IF(COUNTIFS(Urlaub!$A$5:$A$604,$A47,Urlaub!$B$5:$B$604,"&lt;="&amp;JU$3,Urlaub!$C$5:$C$604,"&gt;="&amp;JU$3)&gt;0,1,0))</f>
        <v>0</v>
      </c>
      <c r="JV47" s="19" t="n">
        <f aca="false">IF($A47="",0,IF(COUNTIFS(Urlaub!$A$5:$A$604,$A47,Urlaub!$B$5:$B$604,"&lt;="&amp;JV$3,Urlaub!$C$5:$C$604,"&gt;="&amp;JV$3)&gt;0,1,0))</f>
        <v>0</v>
      </c>
      <c r="JW47" s="19" t="n">
        <f aca="false">IF($A47="",0,IF(COUNTIFS(Urlaub!$A$5:$A$604,$A47,Urlaub!$B$5:$B$604,"&lt;="&amp;JW$3,Urlaub!$C$5:$C$604,"&gt;="&amp;JW$3)&gt;0,1,0))</f>
        <v>0</v>
      </c>
      <c r="JX47" s="19" t="n">
        <f aca="false">IF($A47="",0,IF(COUNTIFS(Urlaub!$A$5:$A$604,$A47,Urlaub!$B$5:$B$604,"&lt;="&amp;JX$3,Urlaub!$C$5:$C$604,"&gt;="&amp;JX$3)&gt;0,1,0))</f>
        <v>0</v>
      </c>
      <c r="JY47" s="19" t="n">
        <f aca="false">IF($A47="",0,IF(COUNTIFS(Urlaub!$A$5:$A$604,$A47,Urlaub!$B$5:$B$604,"&lt;="&amp;JY$3,Urlaub!$C$5:$C$604,"&gt;="&amp;JY$3)&gt;0,1,0))</f>
        <v>0</v>
      </c>
      <c r="JZ47" s="19" t="n">
        <f aca="false">IF($A47="",0,IF(COUNTIFS(Urlaub!$A$5:$A$604,$A47,Urlaub!$B$5:$B$604,"&lt;="&amp;JZ$3,Urlaub!$C$5:$C$604,"&gt;="&amp;JZ$3)&gt;0,1,0))</f>
        <v>0</v>
      </c>
      <c r="KA47" s="19" t="n">
        <f aca="false">IF($A47="",0,IF(COUNTIFS(Urlaub!$A$5:$A$604,$A47,Urlaub!$B$5:$B$604,"&lt;="&amp;KA$3,Urlaub!$C$5:$C$604,"&gt;="&amp;KA$3)&gt;0,1,0))</f>
        <v>0</v>
      </c>
      <c r="KB47" s="19" t="n">
        <f aca="false">IF($A47="",0,IF(COUNTIFS(Urlaub!$A$5:$A$604,$A47,Urlaub!$B$5:$B$604,"&lt;="&amp;KB$3,Urlaub!$C$5:$C$604,"&gt;="&amp;KB$3)&gt;0,1,0))</f>
        <v>0</v>
      </c>
      <c r="KC47" s="19" t="n">
        <f aca="false">IF($A47="",0,IF(COUNTIFS(Urlaub!$A$5:$A$604,$A47,Urlaub!$B$5:$B$604,"&lt;="&amp;KC$3,Urlaub!$C$5:$C$604,"&gt;="&amp;KC$3)&gt;0,1,0))</f>
        <v>0</v>
      </c>
      <c r="KD47" s="19" t="n">
        <f aca="false">IF($A47="",0,IF(COUNTIFS(Urlaub!$A$5:$A$604,$A47,Urlaub!$B$5:$B$604,"&lt;="&amp;KD$3,Urlaub!$C$5:$C$604,"&gt;="&amp;KD$3)&gt;0,1,0))</f>
        <v>0</v>
      </c>
      <c r="KE47" s="19" t="n">
        <f aca="false">IF($A47="",0,IF(COUNTIFS(Urlaub!$A$5:$A$604,$A47,Urlaub!$B$5:$B$604,"&lt;="&amp;KE$3,Urlaub!$C$5:$C$604,"&gt;="&amp;KE$3)&gt;0,1,0))</f>
        <v>0</v>
      </c>
      <c r="KF47" s="19" t="n">
        <f aca="false">IF($A47="",0,IF(COUNTIFS(Urlaub!$A$5:$A$604,$A47,Urlaub!$B$5:$B$604,"&lt;="&amp;KF$3,Urlaub!$C$5:$C$604,"&gt;="&amp;KF$3)&gt;0,1,0))</f>
        <v>0</v>
      </c>
      <c r="KG47" s="19" t="n">
        <f aca="false">IF($A47="",0,IF(COUNTIFS(Urlaub!$A$5:$A$604,$A47,Urlaub!$B$5:$B$604,"&lt;="&amp;KG$3,Urlaub!$C$5:$C$604,"&gt;="&amp;KG$3)&gt;0,1,0))</f>
        <v>0</v>
      </c>
      <c r="KH47" s="19" t="n">
        <f aca="false">IF($A47="",0,IF(COUNTIFS(Urlaub!$A$5:$A$604,$A47,Urlaub!$B$5:$B$604,"&lt;="&amp;KH$3,Urlaub!$C$5:$C$604,"&gt;="&amp;KH$3)&gt;0,1,0))</f>
        <v>0</v>
      </c>
      <c r="KI47" s="19" t="n">
        <f aca="false">IF($A47="",0,IF(COUNTIFS(Urlaub!$A$5:$A$604,$A47,Urlaub!$B$5:$B$604,"&lt;="&amp;KI$3,Urlaub!$C$5:$C$604,"&gt;="&amp;KI$3)&gt;0,1,0))</f>
        <v>0</v>
      </c>
      <c r="KJ47" s="19" t="n">
        <f aca="false">IF($A47="",0,IF(COUNTIFS(Urlaub!$A$5:$A$604,$A47,Urlaub!$B$5:$B$604,"&lt;="&amp;KJ$3,Urlaub!$C$5:$C$604,"&gt;="&amp;KJ$3)&gt;0,1,0))</f>
        <v>0</v>
      </c>
      <c r="KK47" s="19" t="n">
        <f aca="false">IF($A47="",0,IF(COUNTIFS(Urlaub!$A$5:$A$604,$A47,Urlaub!$B$5:$B$604,"&lt;="&amp;KK$3,Urlaub!$C$5:$C$604,"&gt;="&amp;KK$3)&gt;0,1,0))</f>
        <v>0</v>
      </c>
      <c r="KL47" s="19" t="n">
        <f aca="false">IF($A47="",0,IF(COUNTIFS(Urlaub!$A$5:$A$604,$A47,Urlaub!$B$5:$B$604,"&lt;="&amp;KL$3,Urlaub!$C$5:$C$604,"&gt;="&amp;KL$3)&gt;0,1,0))</f>
        <v>0</v>
      </c>
      <c r="KM47" s="19" t="n">
        <f aca="false">IF($A47="",0,IF(COUNTIFS(Urlaub!$A$5:$A$604,$A47,Urlaub!$B$5:$B$604,"&lt;="&amp;KM$3,Urlaub!$C$5:$C$604,"&gt;="&amp;KM$3)&gt;0,1,0))</f>
        <v>0</v>
      </c>
      <c r="KN47" s="19" t="n">
        <f aca="false">IF($A47="",0,IF(COUNTIFS(Urlaub!$A$5:$A$604,$A47,Urlaub!$B$5:$B$604,"&lt;="&amp;KN$3,Urlaub!$C$5:$C$604,"&gt;="&amp;KN$3)&gt;0,1,0))</f>
        <v>0</v>
      </c>
      <c r="KO47" s="19" t="n">
        <f aca="false">IF($A47="",0,IF(COUNTIFS(Urlaub!$A$5:$A$604,$A47,Urlaub!$B$5:$B$604,"&lt;="&amp;KO$3,Urlaub!$C$5:$C$604,"&gt;="&amp;KO$3)&gt;0,1,0))</f>
        <v>0</v>
      </c>
      <c r="KP47" s="19" t="n">
        <f aca="false">IF($A47="",0,IF(COUNTIFS(Urlaub!$A$5:$A$604,$A47,Urlaub!$B$5:$B$604,"&lt;="&amp;KP$3,Urlaub!$C$5:$C$604,"&gt;="&amp;KP$3)&gt;0,1,0))</f>
        <v>0</v>
      </c>
      <c r="KQ47" s="19" t="n">
        <f aca="false">IF($A47="",0,IF(COUNTIFS(Urlaub!$A$5:$A$604,$A47,Urlaub!$B$5:$B$604,"&lt;="&amp;KQ$3,Urlaub!$C$5:$C$604,"&gt;="&amp;KQ$3)&gt;0,1,0))</f>
        <v>0</v>
      </c>
      <c r="KR47" s="19" t="n">
        <f aca="false">IF($A47="",0,IF(COUNTIFS(Urlaub!$A$5:$A$604,$A47,Urlaub!$B$5:$B$604,"&lt;="&amp;KR$3,Urlaub!$C$5:$C$604,"&gt;="&amp;KR$3)&gt;0,1,0))</f>
        <v>0</v>
      </c>
      <c r="KS47" s="19" t="n">
        <f aca="false">IF($A47="",0,IF(COUNTIFS(Urlaub!$A$5:$A$604,$A47,Urlaub!$B$5:$B$604,"&lt;="&amp;KS$3,Urlaub!$C$5:$C$604,"&gt;="&amp;KS$3)&gt;0,1,0))</f>
        <v>0</v>
      </c>
      <c r="KT47" s="19" t="n">
        <f aca="false">IF($A47="",0,IF(COUNTIFS(Urlaub!$A$5:$A$604,$A47,Urlaub!$B$5:$B$604,"&lt;="&amp;KT$3,Urlaub!$C$5:$C$604,"&gt;="&amp;KT$3)&gt;0,1,0))</f>
        <v>0</v>
      </c>
      <c r="KU47" s="19" t="n">
        <f aca="false">IF($A47="",0,IF(COUNTIFS(Urlaub!$A$5:$A$604,$A47,Urlaub!$B$5:$B$604,"&lt;="&amp;KU$3,Urlaub!$C$5:$C$604,"&gt;="&amp;KU$3)&gt;0,1,0))</f>
        <v>0</v>
      </c>
      <c r="KV47" s="19" t="n">
        <f aca="false">IF($A47="",0,IF(COUNTIFS(Urlaub!$A$5:$A$604,$A47,Urlaub!$B$5:$B$604,"&lt;="&amp;KV$3,Urlaub!$C$5:$C$604,"&gt;="&amp;KV$3)&gt;0,1,0))</f>
        <v>0</v>
      </c>
      <c r="KW47" s="19" t="n">
        <f aca="false">IF($A47="",0,IF(COUNTIFS(Urlaub!$A$5:$A$604,$A47,Urlaub!$B$5:$B$604,"&lt;="&amp;KW$3,Urlaub!$C$5:$C$604,"&gt;="&amp;KW$3)&gt;0,1,0))</f>
        <v>0</v>
      </c>
      <c r="KX47" s="19" t="n">
        <f aca="false">IF($A47="",0,IF(COUNTIFS(Urlaub!$A$5:$A$604,$A47,Urlaub!$B$5:$B$604,"&lt;="&amp;KX$3,Urlaub!$C$5:$C$604,"&gt;="&amp;KX$3)&gt;0,1,0))</f>
        <v>0</v>
      </c>
      <c r="KY47" s="19" t="n">
        <f aca="false">IF($A47="",0,IF(COUNTIFS(Urlaub!$A$5:$A$604,$A47,Urlaub!$B$5:$B$604,"&lt;="&amp;KY$3,Urlaub!$C$5:$C$604,"&gt;="&amp;KY$3)&gt;0,1,0))</f>
        <v>0</v>
      </c>
      <c r="KZ47" s="19" t="n">
        <f aca="false">IF($A47="",0,IF(COUNTIFS(Urlaub!$A$5:$A$604,$A47,Urlaub!$B$5:$B$604,"&lt;="&amp;KZ$3,Urlaub!$C$5:$C$604,"&gt;="&amp;KZ$3)&gt;0,1,0))</f>
        <v>0</v>
      </c>
      <c r="LA47" s="19" t="n">
        <f aca="false">IF($A47="",0,IF(COUNTIFS(Urlaub!$A$5:$A$604,$A47,Urlaub!$B$5:$B$604,"&lt;="&amp;LA$3,Urlaub!$C$5:$C$604,"&gt;="&amp;LA$3)&gt;0,1,0))</f>
        <v>0</v>
      </c>
      <c r="LB47" s="19" t="n">
        <f aca="false">IF($A47="",0,IF(COUNTIFS(Urlaub!$A$5:$A$604,$A47,Urlaub!$B$5:$B$604,"&lt;="&amp;LB$3,Urlaub!$C$5:$C$604,"&gt;="&amp;LB$3)&gt;0,1,0))</f>
        <v>0</v>
      </c>
      <c r="LC47" s="19" t="n">
        <f aca="false">IF($A47="",0,IF(COUNTIFS(Urlaub!$A$5:$A$604,$A47,Urlaub!$B$5:$B$604,"&lt;="&amp;LC$3,Urlaub!$C$5:$C$604,"&gt;="&amp;LC$3)&gt;0,1,0))</f>
        <v>0</v>
      </c>
      <c r="LD47" s="19" t="n">
        <f aca="false">IF($A47="",0,IF(COUNTIFS(Urlaub!$A$5:$A$604,$A47,Urlaub!$B$5:$B$604,"&lt;="&amp;LD$3,Urlaub!$C$5:$C$604,"&gt;="&amp;LD$3)&gt;0,1,0))</f>
        <v>0</v>
      </c>
      <c r="LE47" s="19" t="n">
        <f aca="false">IF($A47="",0,IF(COUNTIFS(Urlaub!$A$5:$A$604,$A47,Urlaub!$B$5:$B$604,"&lt;="&amp;LE$3,Urlaub!$C$5:$C$604,"&gt;="&amp;LE$3)&gt;0,1,0))</f>
        <v>0</v>
      </c>
      <c r="LF47" s="19" t="n">
        <f aca="false">IF($A47="",0,IF(COUNTIFS(Urlaub!$A$5:$A$604,$A47,Urlaub!$B$5:$B$604,"&lt;="&amp;LF$3,Urlaub!$C$5:$C$604,"&gt;="&amp;LF$3)&gt;0,1,0))</f>
        <v>0</v>
      </c>
      <c r="LG47" s="19" t="n">
        <f aca="false">IF($A47="",0,IF(COUNTIFS(Urlaub!$A$5:$A$604,$A47,Urlaub!$B$5:$B$604,"&lt;="&amp;LG$3,Urlaub!$C$5:$C$604,"&gt;="&amp;LG$3)&gt;0,1,0))</f>
        <v>0</v>
      </c>
      <c r="LH47" s="19" t="n">
        <f aca="false">IF($A47="",0,IF(COUNTIFS(Urlaub!$A$5:$A$604,$A47,Urlaub!$B$5:$B$604,"&lt;="&amp;LH$3,Urlaub!$C$5:$C$604,"&gt;="&amp;LH$3)&gt;0,1,0))</f>
        <v>0</v>
      </c>
      <c r="LI47" s="19" t="n">
        <f aca="false">IF($A47="",0,IF(COUNTIFS(Urlaub!$A$5:$A$604,$A47,Urlaub!$B$5:$B$604,"&lt;="&amp;LI$3,Urlaub!$C$5:$C$604,"&gt;="&amp;LI$3)&gt;0,1,0))</f>
        <v>0</v>
      </c>
      <c r="LJ47" s="19" t="n">
        <f aca="false">IF($A47="",0,IF(COUNTIFS(Urlaub!$A$5:$A$604,$A47,Urlaub!$B$5:$B$604,"&lt;="&amp;LJ$3,Urlaub!$C$5:$C$604,"&gt;="&amp;LJ$3)&gt;0,1,0))</f>
        <v>0</v>
      </c>
      <c r="LK47" s="19" t="n">
        <f aca="false">IF($A47="",0,IF(COUNTIFS(Urlaub!$A$5:$A$604,$A47,Urlaub!$B$5:$B$604,"&lt;="&amp;LK$3,Urlaub!$C$5:$C$604,"&gt;="&amp;LK$3)&gt;0,1,0))</f>
        <v>0</v>
      </c>
      <c r="LL47" s="19" t="n">
        <f aca="false">IF($A47="",0,IF(COUNTIFS(Urlaub!$A$5:$A$604,$A47,Urlaub!$B$5:$B$604,"&lt;="&amp;LL$3,Urlaub!$C$5:$C$604,"&gt;="&amp;LL$3)&gt;0,1,0))</f>
        <v>0</v>
      </c>
      <c r="LM47" s="19" t="n">
        <f aca="false">IF($A47="",0,IF(COUNTIFS(Urlaub!$A$5:$A$604,$A47,Urlaub!$B$5:$B$604,"&lt;="&amp;LM$3,Urlaub!$C$5:$C$604,"&gt;="&amp;LM$3)&gt;0,1,0))</f>
        <v>0</v>
      </c>
      <c r="LN47" s="19" t="n">
        <f aca="false">IF($A47="",0,IF(COUNTIFS(Urlaub!$A$5:$A$604,$A47,Urlaub!$B$5:$B$604,"&lt;="&amp;LN$3,Urlaub!$C$5:$C$604,"&gt;="&amp;LN$3)&gt;0,1,0))</f>
        <v>0</v>
      </c>
      <c r="LO47" s="19" t="n">
        <f aca="false">IF($A47="",0,IF(COUNTIFS(Urlaub!$A$5:$A$604,$A47,Urlaub!$B$5:$B$604,"&lt;="&amp;LO$3,Urlaub!$C$5:$C$604,"&gt;="&amp;LO$3)&gt;0,1,0))</f>
        <v>0</v>
      </c>
      <c r="LP47" s="19" t="n">
        <f aca="false">IF($A47="",0,IF(COUNTIFS(Urlaub!$A$5:$A$604,$A47,Urlaub!$B$5:$B$604,"&lt;="&amp;LP$3,Urlaub!$C$5:$C$604,"&gt;="&amp;LP$3)&gt;0,1,0))</f>
        <v>0</v>
      </c>
      <c r="LQ47" s="19" t="n">
        <f aca="false">IF($A47="",0,IF(COUNTIFS(Urlaub!$A$5:$A$604,$A47,Urlaub!$B$5:$B$604,"&lt;="&amp;LQ$3,Urlaub!$C$5:$C$604,"&gt;="&amp;LQ$3)&gt;0,1,0))</f>
        <v>0</v>
      </c>
      <c r="LR47" s="19" t="n">
        <f aca="false">IF($A47="",0,IF(COUNTIFS(Urlaub!$A$5:$A$604,$A47,Urlaub!$B$5:$B$604,"&lt;="&amp;LR$3,Urlaub!$C$5:$C$604,"&gt;="&amp;LR$3)&gt;0,1,0))</f>
        <v>0</v>
      </c>
      <c r="LS47" s="19" t="n">
        <f aca="false">IF($A47="",0,IF(COUNTIFS(Urlaub!$A$5:$A$604,$A47,Urlaub!$B$5:$B$604,"&lt;="&amp;LS$3,Urlaub!$C$5:$C$604,"&gt;="&amp;LS$3)&gt;0,1,0))</f>
        <v>0</v>
      </c>
      <c r="LT47" s="19" t="n">
        <f aca="false">IF($A47="",0,IF(COUNTIFS(Urlaub!$A$5:$A$604,$A47,Urlaub!$B$5:$B$604,"&lt;="&amp;LT$3,Urlaub!$C$5:$C$604,"&gt;="&amp;LT$3)&gt;0,1,0))</f>
        <v>0</v>
      </c>
      <c r="LU47" s="19" t="n">
        <f aca="false">IF($A47="",0,IF(COUNTIFS(Urlaub!$A$5:$A$604,$A47,Urlaub!$B$5:$B$604,"&lt;="&amp;LU$3,Urlaub!$C$5:$C$604,"&gt;="&amp;LU$3)&gt;0,1,0))</f>
        <v>0</v>
      </c>
      <c r="LV47" s="19" t="n">
        <f aca="false">IF($A47="",0,IF(COUNTIFS(Urlaub!$A$5:$A$604,$A47,Urlaub!$B$5:$B$604,"&lt;="&amp;LV$3,Urlaub!$C$5:$C$604,"&gt;="&amp;LV$3)&gt;0,1,0))</f>
        <v>0</v>
      </c>
      <c r="LW47" s="19" t="n">
        <f aca="false">IF($A47="",0,IF(COUNTIFS(Urlaub!$A$5:$A$604,$A47,Urlaub!$B$5:$B$604,"&lt;="&amp;LW$3,Urlaub!$C$5:$C$604,"&gt;="&amp;LW$3)&gt;0,1,0))</f>
        <v>0</v>
      </c>
      <c r="LX47" s="19" t="n">
        <f aca="false">IF($A47="",0,IF(COUNTIFS(Urlaub!$A$5:$A$604,$A47,Urlaub!$B$5:$B$604,"&lt;="&amp;LX$3,Urlaub!$C$5:$C$604,"&gt;="&amp;LX$3)&gt;0,1,0))</f>
        <v>0</v>
      </c>
      <c r="LY47" s="19" t="n">
        <f aca="false">IF($A47="",0,IF(COUNTIFS(Urlaub!$A$5:$A$604,$A47,Urlaub!$B$5:$B$604,"&lt;="&amp;LY$3,Urlaub!$C$5:$C$604,"&gt;="&amp;LY$3)&gt;0,1,0))</f>
        <v>0</v>
      </c>
      <c r="LZ47" s="19" t="n">
        <f aca="false">IF($A47="",0,IF(COUNTIFS(Urlaub!$A$5:$A$604,$A47,Urlaub!$B$5:$B$604,"&lt;="&amp;LZ$3,Urlaub!$C$5:$C$604,"&gt;="&amp;LZ$3)&gt;0,1,0))</f>
        <v>0</v>
      </c>
      <c r="MA47" s="19" t="n">
        <f aca="false">IF($A47="",0,IF(COUNTIFS(Urlaub!$A$5:$A$604,$A47,Urlaub!$B$5:$B$604,"&lt;="&amp;MA$3,Urlaub!$C$5:$C$604,"&gt;="&amp;MA$3)&gt;0,1,0))</f>
        <v>0</v>
      </c>
      <c r="MB47" s="19" t="n">
        <f aca="false">IF($A47="",0,IF(COUNTIFS(Urlaub!$A$5:$A$604,$A47,Urlaub!$B$5:$B$604,"&lt;="&amp;MB$3,Urlaub!$C$5:$C$604,"&gt;="&amp;MB$3)&gt;0,1,0))</f>
        <v>0</v>
      </c>
      <c r="MC47" s="19" t="n">
        <f aca="false">IF($A47="",0,IF(COUNTIFS(Urlaub!$A$5:$A$604,$A47,Urlaub!$B$5:$B$604,"&lt;="&amp;MC$3,Urlaub!$C$5:$C$604,"&gt;="&amp;MC$3)&gt;0,1,0))</f>
        <v>0</v>
      </c>
      <c r="MD47" s="19" t="n">
        <f aca="false">IF($A47="",0,IF(COUNTIFS(Urlaub!$A$5:$A$604,$A47,Urlaub!$B$5:$B$604,"&lt;="&amp;MD$3,Urlaub!$C$5:$C$604,"&gt;="&amp;MD$3)&gt;0,1,0))</f>
        <v>0</v>
      </c>
      <c r="ME47" s="19" t="n">
        <f aca="false">IF($A47="",0,IF(COUNTIFS(Urlaub!$A$5:$A$604,$A47,Urlaub!$B$5:$B$604,"&lt;="&amp;ME$3,Urlaub!$C$5:$C$604,"&gt;="&amp;ME$3)&gt;0,1,0))</f>
        <v>0</v>
      </c>
      <c r="MF47" s="19" t="n">
        <f aca="false">IF($A47="",0,IF(COUNTIFS(Urlaub!$A$5:$A$604,$A47,Urlaub!$B$5:$B$604,"&lt;="&amp;MF$3,Urlaub!$C$5:$C$604,"&gt;="&amp;MF$3)&gt;0,1,0))</f>
        <v>0</v>
      </c>
      <c r="MG47" s="19" t="n">
        <f aca="false">IF($A47="",0,IF(COUNTIFS(Urlaub!$A$5:$A$604,$A47,Urlaub!$B$5:$B$604,"&lt;="&amp;MG$3,Urlaub!$C$5:$C$604,"&gt;="&amp;MG$3)&gt;0,1,0))</f>
        <v>0</v>
      </c>
      <c r="MH47" s="19" t="n">
        <f aca="false">IF($A47="",0,IF(COUNTIFS(Urlaub!$A$5:$A$604,$A47,Urlaub!$B$5:$B$604,"&lt;="&amp;MH$3,Urlaub!$C$5:$C$604,"&gt;="&amp;MH$3)&gt;0,1,0))</f>
        <v>0</v>
      </c>
      <c r="MI47" s="19" t="n">
        <f aca="false">IF($A47="",0,IF(COUNTIFS(Urlaub!$A$5:$A$604,$A47,Urlaub!$B$5:$B$604,"&lt;="&amp;MI$3,Urlaub!$C$5:$C$604,"&gt;="&amp;MI$3)&gt;0,1,0))</f>
        <v>0</v>
      </c>
      <c r="MJ47" s="19" t="n">
        <f aca="false">IF($A47="",0,IF(COUNTIFS(Urlaub!$A$5:$A$604,$A47,Urlaub!$B$5:$B$604,"&lt;="&amp;MJ$3,Urlaub!$C$5:$C$604,"&gt;="&amp;MJ$3)&gt;0,1,0))</f>
        <v>0</v>
      </c>
      <c r="MK47" s="19" t="n">
        <f aca="false">IF($A47="",0,IF(COUNTIFS(Urlaub!$A$5:$A$604,$A47,Urlaub!$B$5:$B$604,"&lt;="&amp;MK$3,Urlaub!$C$5:$C$604,"&gt;="&amp;MK$3)&gt;0,1,0))</f>
        <v>0</v>
      </c>
      <c r="ML47" s="19" t="n">
        <f aca="false">IF($A47="",0,IF(COUNTIFS(Urlaub!$A$5:$A$604,$A47,Urlaub!$B$5:$B$604,"&lt;="&amp;ML$3,Urlaub!$C$5:$C$604,"&gt;="&amp;ML$3)&gt;0,1,0))</f>
        <v>0</v>
      </c>
      <c r="MM47" s="19" t="n">
        <f aca="false">IF($A47="",0,IF(COUNTIFS(Urlaub!$A$5:$A$604,$A47,Urlaub!$B$5:$B$604,"&lt;="&amp;MM$3,Urlaub!$C$5:$C$604,"&gt;="&amp;MM$3)&gt;0,1,0))</f>
        <v>0</v>
      </c>
      <c r="MN47" s="19" t="n">
        <f aca="false">IF($A47="",0,IF(COUNTIFS(Urlaub!$A$5:$A$604,$A47,Urlaub!$B$5:$B$604,"&lt;="&amp;MN$3,Urlaub!$C$5:$C$604,"&gt;="&amp;MN$3)&gt;0,1,0))</f>
        <v>0</v>
      </c>
      <c r="MO47" s="19" t="n">
        <f aca="false">IF($A47="",0,IF(COUNTIFS(Urlaub!$A$5:$A$604,$A47,Urlaub!$B$5:$B$604,"&lt;="&amp;MO$3,Urlaub!$C$5:$C$604,"&gt;="&amp;MO$3)&gt;0,1,0))</f>
        <v>0</v>
      </c>
      <c r="MP47" s="19" t="n">
        <f aca="false">IF($A47="",0,IF(COUNTIFS(Urlaub!$A$5:$A$604,$A47,Urlaub!$B$5:$B$604,"&lt;="&amp;MP$3,Urlaub!$C$5:$C$604,"&gt;="&amp;MP$3)&gt;0,1,0))</f>
        <v>0</v>
      </c>
      <c r="MQ47" s="19" t="n">
        <f aca="false">IF($A47="",0,IF(COUNTIFS(Urlaub!$A$5:$A$604,$A47,Urlaub!$B$5:$B$604,"&lt;="&amp;MQ$3,Urlaub!$C$5:$C$604,"&gt;="&amp;MQ$3)&gt;0,1,0))</f>
        <v>0</v>
      </c>
      <c r="MR47" s="19" t="n">
        <f aca="false">IF($A47="",0,IF(COUNTIFS(Urlaub!$A$5:$A$604,$A47,Urlaub!$B$5:$B$604,"&lt;="&amp;MR$3,Urlaub!$C$5:$C$604,"&gt;="&amp;MR$3)&gt;0,1,0))</f>
        <v>0</v>
      </c>
      <c r="MS47" s="19" t="n">
        <f aca="false">IF($A47="",0,IF(COUNTIFS(Urlaub!$A$5:$A$604,$A47,Urlaub!$B$5:$B$604,"&lt;="&amp;MS$3,Urlaub!$C$5:$C$604,"&gt;="&amp;MS$3)&gt;0,1,0))</f>
        <v>0</v>
      </c>
      <c r="MT47" s="19" t="n">
        <f aca="false">IF($A47="",0,IF(COUNTIFS(Urlaub!$A$5:$A$604,$A47,Urlaub!$B$5:$B$604,"&lt;="&amp;MT$3,Urlaub!$C$5:$C$604,"&gt;="&amp;MT$3)&gt;0,1,0))</f>
        <v>0</v>
      </c>
      <c r="MU47" s="19" t="n">
        <f aca="false">IF($A47="",0,IF(COUNTIFS(Urlaub!$A$5:$A$604,$A47,Urlaub!$B$5:$B$604,"&lt;="&amp;MU$3,Urlaub!$C$5:$C$604,"&gt;="&amp;MU$3)&gt;0,1,0))</f>
        <v>0</v>
      </c>
      <c r="MV47" s="19" t="n">
        <f aca="false">IF($A47="",0,IF(COUNTIFS(Urlaub!$A$5:$A$604,$A47,Urlaub!$B$5:$B$604,"&lt;="&amp;MV$3,Urlaub!$C$5:$C$604,"&gt;="&amp;MV$3)&gt;0,1,0))</f>
        <v>0</v>
      </c>
      <c r="MW47" s="19" t="n">
        <f aca="false">IF($A47="",0,IF(COUNTIFS(Urlaub!$A$5:$A$604,$A47,Urlaub!$B$5:$B$604,"&lt;="&amp;MW$3,Urlaub!$C$5:$C$604,"&gt;="&amp;MW$3)&gt;0,1,0))</f>
        <v>0</v>
      </c>
      <c r="MX47" s="19" t="n">
        <f aca="false">IF($A47="",0,IF(COUNTIFS(Urlaub!$A$5:$A$604,$A47,Urlaub!$B$5:$B$604,"&lt;="&amp;MX$3,Urlaub!$C$5:$C$604,"&gt;="&amp;MX$3)&gt;0,1,0))</f>
        <v>0</v>
      </c>
      <c r="MY47" s="19" t="n">
        <f aca="false">IF($A47="",0,IF(COUNTIFS(Urlaub!$A$5:$A$604,$A47,Urlaub!$B$5:$B$604,"&lt;="&amp;MY$3,Urlaub!$C$5:$C$604,"&gt;="&amp;MY$3)&gt;0,1,0))</f>
        <v>0</v>
      </c>
      <c r="MZ47" s="19" t="n">
        <f aca="false">IF($A47="",0,IF(COUNTIFS(Urlaub!$A$5:$A$604,$A47,Urlaub!$B$5:$B$604,"&lt;="&amp;MZ$3,Urlaub!$C$5:$C$604,"&gt;="&amp;MZ$3)&gt;0,1,0))</f>
        <v>0</v>
      </c>
      <c r="NA47" s="19" t="n">
        <f aca="false">IF($A47="",0,IF(COUNTIFS(Urlaub!$A$5:$A$604,$A47,Urlaub!$B$5:$B$604,"&lt;="&amp;NA$3,Urlaub!$C$5:$C$604,"&gt;="&amp;NA$3)&gt;0,1,0))</f>
        <v>0</v>
      </c>
      <c r="NB47" s="19" t="n">
        <f aca="false">IF($A47="",0,IF(COUNTIFS(Urlaub!$A$5:$A$604,$A47,Urlaub!$B$5:$B$604,"&lt;="&amp;NB$3,Urlaub!$C$5:$C$604,"&gt;="&amp;NB$3)&gt;0,1,0))</f>
        <v>0</v>
      </c>
      <c r="NC47" s="19" t="n">
        <f aca="false">IF($A47="",0,IF(COUNTIFS(Urlaub!$A$5:$A$604,$A47,Urlaub!$B$5:$B$604,"&lt;="&amp;NC$3,Urlaub!$C$5:$C$604,"&gt;="&amp;NC$3)&gt;0,1,0))</f>
        <v>0</v>
      </c>
      <c r="ND47" s="19" t="n">
        <f aca="false">IF($A47="",0,IF(COUNTIFS(Urlaub!$A$5:$A$604,$A47,Urlaub!$B$5:$B$604,"&lt;="&amp;ND$3,Urlaub!$C$5:$C$604,"&gt;="&amp;ND$3)&gt;0,1,0))</f>
        <v>0</v>
      </c>
      <c r="NE47" s="19" t="n">
        <f aca="false">IF($A47="",0,IF(COUNTIFS(Urlaub!$A$5:$A$604,$A47,Urlaub!$B$5:$B$604,"&lt;="&amp;NE$3,Urlaub!$C$5:$C$604,"&gt;="&amp;NE$3)&gt;0,1,0))</f>
        <v>0</v>
      </c>
      <c r="NF47" s="19" t="n">
        <f aca="false">IF($A47="",0,IF(COUNTIFS(Urlaub!$A$5:$A$604,$A47,Urlaub!$B$5:$B$604,"&lt;="&amp;NF$3,Urlaub!$C$5:$C$604,"&gt;="&amp;NF$3)&gt;0,1,0))</f>
        <v>0</v>
      </c>
      <c r="NG47" s="19" t="n">
        <f aca="false">IF($A47="",0,IF(COUNTIFS(Urlaub!$A$5:$A$604,$A47,Urlaub!$B$5:$B$604,"&lt;="&amp;NG$3,Urlaub!$C$5:$C$604,"&gt;="&amp;NG$3)&gt;0,1,0))</f>
        <v>0</v>
      </c>
      <c r="NH47" s="19" t="n">
        <f aca="false">IF($A47="",0,IF(COUNTIFS(Urlaub!$A$5:$A$604,$A47,Urlaub!$B$5:$B$604,"&lt;="&amp;NH$3,Urlaub!$C$5:$C$604,"&gt;="&amp;NH$3)&gt;0,1,0))</f>
        <v>0</v>
      </c>
    </row>
    <row r="48" customFormat="false" ht="15" hidden="false" customHeight="false" outlineLevel="0" collapsed="false">
      <c r="A48" s="5" t="str">
        <f aca="false">IF(Team!A48="","",Team!A48)</f>
        <v/>
      </c>
      <c r="B48" s="8" t="str">
        <f aca="false">IF(Team!B48="","",Team!B48)</f>
        <v/>
      </c>
      <c r="C48" s="8" t="str">
        <f aca="false">IF(Team!C48="","",Team!C48)</f>
        <v/>
      </c>
      <c r="D48" s="8" t="str">
        <f aca="false">IF(Team!D48="","",Team!D48)</f>
        <v/>
      </c>
      <c r="E48" s="8" t="str">
        <f aca="false">IF(Team!E48="","",Team!E48)</f>
        <v/>
      </c>
      <c r="F48" s="8" t="str">
        <f aca="false">IF(Team!F48="","",Team!F48)</f>
        <v/>
      </c>
      <c r="G48" s="19" t="n">
        <f aca="false">IF($A48="",0,IF(COUNTIFS(Urlaub!$A$5:$A$604,$A48,Urlaub!$B$5:$B$604,"&lt;="&amp;G$3,Urlaub!$C$5:$C$604,"&gt;="&amp;G$3)&gt;0,1,0))</f>
        <v>0</v>
      </c>
      <c r="H48" s="19" t="n">
        <f aca="false">IF($A48="",0,IF(COUNTIFS(Urlaub!$A$5:$A$604,$A48,Urlaub!$B$5:$B$604,"&lt;="&amp;H$3,Urlaub!$C$5:$C$604,"&gt;="&amp;H$3)&gt;0,1,0))</f>
        <v>0</v>
      </c>
      <c r="I48" s="19" t="n">
        <f aca="false">IF($A48="",0,IF(COUNTIFS(Urlaub!$A$5:$A$604,$A48,Urlaub!$B$5:$B$604,"&lt;="&amp;I$3,Urlaub!$C$5:$C$604,"&gt;="&amp;I$3)&gt;0,1,0))</f>
        <v>0</v>
      </c>
      <c r="J48" s="19" t="n">
        <f aca="false">IF($A48="",0,IF(COUNTIFS(Urlaub!$A$5:$A$604,$A48,Urlaub!$B$5:$B$604,"&lt;="&amp;J$3,Urlaub!$C$5:$C$604,"&gt;="&amp;J$3)&gt;0,1,0))</f>
        <v>0</v>
      </c>
      <c r="K48" s="19" t="n">
        <f aca="false">IF($A48="",0,IF(COUNTIFS(Urlaub!$A$5:$A$604,$A48,Urlaub!$B$5:$B$604,"&lt;="&amp;K$3,Urlaub!$C$5:$C$604,"&gt;="&amp;K$3)&gt;0,1,0))</f>
        <v>0</v>
      </c>
      <c r="L48" s="19" t="n">
        <f aca="false">IF($A48="",0,IF(COUNTIFS(Urlaub!$A$5:$A$604,$A48,Urlaub!$B$5:$B$604,"&lt;="&amp;L$3,Urlaub!$C$5:$C$604,"&gt;="&amp;L$3)&gt;0,1,0))</f>
        <v>0</v>
      </c>
      <c r="M48" s="19" t="n">
        <f aca="false">IF($A48="",0,IF(COUNTIFS(Urlaub!$A$5:$A$604,$A48,Urlaub!$B$5:$B$604,"&lt;="&amp;M$3,Urlaub!$C$5:$C$604,"&gt;="&amp;M$3)&gt;0,1,0))</f>
        <v>0</v>
      </c>
      <c r="N48" s="19" t="n">
        <f aca="false">IF($A48="",0,IF(COUNTIFS(Urlaub!$A$5:$A$604,$A48,Urlaub!$B$5:$B$604,"&lt;="&amp;N$3,Urlaub!$C$5:$C$604,"&gt;="&amp;N$3)&gt;0,1,0))</f>
        <v>0</v>
      </c>
      <c r="O48" s="19" t="n">
        <f aca="false">IF($A48="",0,IF(COUNTIFS(Urlaub!$A$5:$A$604,$A48,Urlaub!$B$5:$B$604,"&lt;="&amp;O$3,Urlaub!$C$5:$C$604,"&gt;="&amp;O$3)&gt;0,1,0))</f>
        <v>0</v>
      </c>
      <c r="P48" s="19" t="n">
        <f aca="false">IF($A48="",0,IF(COUNTIFS(Urlaub!$A$5:$A$604,$A48,Urlaub!$B$5:$B$604,"&lt;="&amp;P$3,Urlaub!$C$5:$C$604,"&gt;="&amp;P$3)&gt;0,1,0))</f>
        <v>0</v>
      </c>
      <c r="Q48" s="19" t="n">
        <f aca="false">IF($A48="",0,IF(COUNTIFS(Urlaub!$A$5:$A$604,$A48,Urlaub!$B$5:$B$604,"&lt;="&amp;Q$3,Urlaub!$C$5:$C$604,"&gt;="&amp;Q$3)&gt;0,1,0))</f>
        <v>0</v>
      </c>
      <c r="R48" s="19" t="n">
        <f aca="false">IF($A48="",0,IF(COUNTIFS(Urlaub!$A$5:$A$604,$A48,Urlaub!$B$5:$B$604,"&lt;="&amp;R$3,Urlaub!$C$5:$C$604,"&gt;="&amp;R$3)&gt;0,1,0))</f>
        <v>0</v>
      </c>
      <c r="S48" s="19" t="n">
        <f aca="false">IF($A48="",0,IF(COUNTIFS(Urlaub!$A$5:$A$604,$A48,Urlaub!$B$5:$B$604,"&lt;="&amp;S$3,Urlaub!$C$5:$C$604,"&gt;="&amp;S$3)&gt;0,1,0))</f>
        <v>0</v>
      </c>
      <c r="T48" s="19" t="n">
        <f aca="false">IF($A48="",0,IF(COUNTIFS(Urlaub!$A$5:$A$604,$A48,Urlaub!$B$5:$B$604,"&lt;="&amp;T$3,Urlaub!$C$5:$C$604,"&gt;="&amp;T$3)&gt;0,1,0))</f>
        <v>0</v>
      </c>
      <c r="U48" s="19" t="n">
        <f aca="false">IF($A48="",0,IF(COUNTIFS(Urlaub!$A$5:$A$604,$A48,Urlaub!$B$5:$B$604,"&lt;="&amp;U$3,Urlaub!$C$5:$C$604,"&gt;="&amp;U$3)&gt;0,1,0))</f>
        <v>0</v>
      </c>
      <c r="V48" s="19" t="n">
        <f aca="false">IF($A48="",0,IF(COUNTIFS(Urlaub!$A$5:$A$604,$A48,Urlaub!$B$5:$B$604,"&lt;="&amp;V$3,Urlaub!$C$5:$C$604,"&gt;="&amp;V$3)&gt;0,1,0))</f>
        <v>0</v>
      </c>
      <c r="W48" s="19" t="n">
        <f aca="false">IF($A48="",0,IF(COUNTIFS(Urlaub!$A$5:$A$604,$A48,Urlaub!$B$5:$B$604,"&lt;="&amp;W$3,Urlaub!$C$5:$C$604,"&gt;="&amp;W$3)&gt;0,1,0))</f>
        <v>0</v>
      </c>
      <c r="X48" s="19" t="n">
        <f aca="false">IF($A48="",0,IF(COUNTIFS(Urlaub!$A$5:$A$604,$A48,Urlaub!$B$5:$B$604,"&lt;="&amp;X$3,Urlaub!$C$5:$C$604,"&gt;="&amp;X$3)&gt;0,1,0))</f>
        <v>0</v>
      </c>
      <c r="Y48" s="19" t="n">
        <f aca="false">IF($A48="",0,IF(COUNTIFS(Urlaub!$A$5:$A$604,$A48,Urlaub!$B$5:$B$604,"&lt;="&amp;Y$3,Urlaub!$C$5:$C$604,"&gt;="&amp;Y$3)&gt;0,1,0))</f>
        <v>0</v>
      </c>
      <c r="Z48" s="19" t="n">
        <f aca="false">IF($A48="",0,IF(COUNTIFS(Urlaub!$A$5:$A$604,$A48,Urlaub!$B$5:$B$604,"&lt;="&amp;Z$3,Urlaub!$C$5:$C$604,"&gt;="&amp;Z$3)&gt;0,1,0))</f>
        <v>0</v>
      </c>
      <c r="AA48" s="19" t="n">
        <f aca="false">IF($A48="",0,IF(COUNTIFS(Urlaub!$A$5:$A$604,$A48,Urlaub!$B$5:$B$604,"&lt;="&amp;AA$3,Urlaub!$C$5:$C$604,"&gt;="&amp;AA$3)&gt;0,1,0))</f>
        <v>0</v>
      </c>
      <c r="AB48" s="19" t="n">
        <f aca="false">IF($A48="",0,IF(COUNTIFS(Urlaub!$A$5:$A$604,$A48,Urlaub!$B$5:$B$604,"&lt;="&amp;AB$3,Urlaub!$C$5:$C$604,"&gt;="&amp;AB$3)&gt;0,1,0))</f>
        <v>0</v>
      </c>
      <c r="AC48" s="19" t="n">
        <f aca="false">IF($A48="",0,IF(COUNTIFS(Urlaub!$A$5:$A$604,$A48,Urlaub!$B$5:$B$604,"&lt;="&amp;AC$3,Urlaub!$C$5:$C$604,"&gt;="&amp;AC$3)&gt;0,1,0))</f>
        <v>0</v>
      </c>
      <c r="AD48" s="19" t="n">
        <f aca="false">IF($A48="",0,IF(COUNTIFS(Urlaub!$A$5:$A$604,$A48,Urlaub!$B$5:$B$604,"&lt;="&amp;AD$3,Urlaub!$C$5:$C$604,"&gt;="&amp;AD$3)&gt;0,1,0))</f>
        <v>0</v>
      </c>
      <c r="AE48" s="19" t="n">
        <f aca="false">IF($A48="",0,IF(COUNTIFS(Urlaub!$A$5:$A$604,$A48,Urlaub!$B$5:$B$604,"&lt;="&amp;AE$3,Urlaub!$C$5:$C$604,"&gt;="&amp;AE$3)&gt;0,1,0))</f>
        <v>0</v>
      </c>
      <c r="AF48" s="19" t="n">
        <f aca="false">IF($A48="",0,IF(COUNTIFS(Urlaub!$A$5:$A$604,$A48,Urlaub!$B$5:$B$604,"&lt;="&amp;AF$3,Urlaub!$C$5:$C$604,"&gt;="&amp;AF$3)&gt;0,1,0))</f>
        <v>0</v>
      </c>
      <c r="AG48" s="19" t="n">
        <f aca="false">IF($A48="",0,IF(COUNTIFS(Urlaub!$A$5:$A$604,$A48,Urlaub!$B$5:$B$604,"&lt;="&amp;AG$3,Urlaub!$C$5:$C$604,"&gt;="&amp;AG$3)&gt;0,1,0))</f>
        <v>0</v>
      </c>
      <c r="AH48" s="19" t="n">
        <f aca="false">IF($A48="",0,IF(COUNTIFS(Urlaub!$A$5:$A$604,$A48,Urlaub!$B$5:$B$604,"&lt;="&amp;AH$3,Urlaub!$C$5:$C$604,"&gt;="&amp;AH$3)&gt;0,1,0))</f>
        <v>0</v>
      </c>
      <c r="AI48" s="19" t="n">
        <f aca="false">IF($A48="",0,IF(COUNTIFS(Urlaub!$A$5:$A$604,$A48,Urlaub!$B$5:$B$604,"&lt;="&amp;AI$3,Urlaub!$C$5:$C$604,"&gt;="&amp;AI$3)&gt;0,1,0))</f>
        <v>0</v>
      </c>
      <c r="AJ48" s="19" t="n">
        <f aca="false">IF($A48="",0,IF(COUNTIFS(Urlaub!$A$5:$A$604,$A48,Urlaub!$B$5:$B$604,"&lt;="&amp;AJ$3,Urlaub!$C$5:$C$604,"&gt;="&amp;AJ$3)&gt;0,1,0))</f>
        <v>0</v>
      </c>
      <c r="AK48" s="19" t="n">
        <f aca="false">IF($A48="",0,IF(COUNTIFS(Urlaub!$A$5:$A$604,$A48,Urlaub!$B$5:$B$604,"&lt;="&amp;AK$3,Urlaub!$C$5:$C$604,"&gt;="&amp;AK$3)&gt;0,1,0))</f>
        <v>0</v>
      </c>
      <c r="AL48" s="19" t="n">
        <f aca="false">IF($A48="",0,IF(COUNTIFS(Urlaub!$A$5:$A$604,$A48,Urlaub!$B$5:$B$604,"&lt;="&amp;AL$3,Urlaub!$C$5:$C$604,"&gt;="&amp;AL$3)&gt;0,1,0))</f>
        <v>0</v>
      </c>
      <c r="AM48" s="19" t="n">
        <f aca="false">IF($A48="",0,IF(COUNTIFS(Urlaub!$A$5:$A$604,$A48,Urlaub!$B$5:$B$604,"&lt;="&amp;AM$3,Urlaub!$C$5:$C$604,"&gt;="&amp;AM$3)&gt;0,1,0))</f>
        <v>0</v>
      </c>
      <c r="AN48" s="19" t="n">
        <f aca="false">IF($A48="",0,IF(COUNTIFS(Urlaub!$A$5:$A$604,$A48,Urlaub!$B$5:$B$604,"&lt;="&amp;AN$3,Urlaub!$C$5:$C$604,"&gt;="&amp;AN$3)&gt;0,1,0))</f>
        <v>0</v>
      </c>
      <c r="AO48" s="19" t="n">
        <f aca="false">IF($A48="",0,IF(COUNTIFS(Urlaub!$A$5:$A$604,$A48,Urlaub!$B$5:$B$604,"&lt;="&amp;AO$3,Urlaub!$C$5:$C$604,"&gt;="&amp;AO$3)&gt;0,1,0))</f>
        <v>0</v>
      </c>
      <c r="AP48" s="19" t="n">
        <f aca="false">IF($A48="",0,IF(COUNTIFS(Urlaub!$A$5:$A$604,$A48,Urlaub!$B$5:$B$604,"&lt;="&amp;AP$3,Urlaub!$C$5:$C$604,"&gt;="&amp;AP$3)&gt;0,1,0))</f>
        <v>0</v>
      </c>
      <c r="AQ48" s="19" t="n">
        <f aca="false">IF($A48="",0,IF(COUNTIFS(Urlaub!$A$5:$A$604,$A48,Urlaub!$B$5:$B$604,"&lt;="&amp;AQ$3,Urlaub!$C$5:$C$604,"&gt;="&amp;AQ$3)&gt;0,1,0))</f>
        <v>0</v>
      </c>
      <c r="AR48" s="19" t="n">
        <f aca="false">IF($A48="",0,IF(COUNTIFS(Urlaub!$A$5:$A$604,$A48,Urlaub!$B$5:$B$604,"&lt;="&amp;AR$3,Urlaub!$C$5:$C$604,"&gt;="&amp;AR$3)&gt;0,1,0))</f>
        <v>0</v>
      </c>
      <c r="AS48" s="19" t="n">
        <f aca="false">IF($A48="",0,IF(COUNTIFS(Urlaub!$A$5:$A$604,$A48,Urlaub!$B$5:$B$604,"&lt;="&amp;AS$3,Urlaub!$C$5:$C$604,"&gt;="&amp;AS$3)&gt;0,1,0))</f>
        <v>0</v>
      </c>
      <c r="AT48" s="19" t="n">
        <f aca="false">IF($A48="",0,IF(COUNTIFS(Urlaub!$A$5:$A$604,$A48,Urlaub!$B$5:$B$604,"&lt;="&amp;AT$3,Urlaub!$C$5:$C$604,"&gt;="&amp;AT$3)&gt;0,1,0))</f>
        <v>0</v>
      </c>
      <c r="AU48" s="19" t="n">
        <f aca="false">IF($A48="",0,IF(COUNTIFS(Urlaub!$A$5:$A$604,$A48,Urlaub!$B$5:$B$604,"&lt;="&amp;AU$3,Urlaub!$C$5:$C$604,"&gt;="&amp;AU$3)&gt;0,1,0))</f>
        <v>0</v>
      </c>
      <c r="AV48" s="19" t="n">
        <f aca="false">IF($A48="",0,IF(COUNTIFS(Urlaub!$A$5:$A$604,$A48,Urlaub!$B$5:$B$604,"&lt;="&amp;AV$3,Urlaub!$C$5:$C$604,"&gt;="&amp;AV$3)&gt;0,1,0))</f>
        <v>0</v>
      </c>
      <c r="AW48" s="19" t="n">
        <f aca="false">IF($A48="",0,IF(COUNTIFS(Urlaub!$A$5:$A$604,$A48,Urlaub!$B$5:$B$604,"&lt;="&amp;AW$3,Urlaub!$C$5:$C$604,"&gt;="&amp;AW$3)&gt;0,1,0))</f>
        <v>0</v>
      </c>
      <c r="AX48" s="19" t="n">
        <f aca="false">IF($A48="",0,IF(COUNTIFS(Urlaub!$A$5:$A$604,$A48,Urlaub!$B$5:$B$604,"&lt;="&amp;AX$3,Urlaub!$C$5:$C$604,"&gt;="&amp;AX$3)&gt;0,1,0))</f>
        <v>0</v>
      </c>
      <c r="AY48" s="19" t="n">
        <f aca="false">IF($A48="",0,IF(COUNTIFS(Urlaub!$A$5:$A$604,$A48,Urlaub!$B$5:$B$604,"&lt;="&amp;AY$3,Urlaub!$C$5:$C$604,"&gt;="&amp;AY$3)&gt;0,1,0))</f>
        <v>0</v>
      </c>
      <c r="AZ48" s="19" t="n">
        <f aca="false">IF($A48="",0,IF(COUNTIFS(Urlaub!$A$5:$A$604,$A48,Urlaub!$B$5:$B$604,"&lt;="&amp;AZ$3,Urlaub!$C$5:$C$604,"&gt;="&amp;AZ$3)&gt;0,1,0))</f>
        <v>0</v>
      </c>
      <c r="BA48" s="19" t="n">
        <f aca="false">IF($A48="",0,IF(COUNTIFS(Urlaub!$A$5:$A$604,$A48,Urlaub!$B$5:$B$604,"&lt;="&amp;BA$3,Urlaub!$C$5:$C$604,"&gt;="&amp;BA$3)&gt;0,1,0))</f>
        <v>0</v>
      </c>
      <c r="BB48" s="19" t="n">
        <f aca="false">IF($A48="",0,IF(COUNTIFS(Urlaub!$A$5:$A$604,$A48,Urlaub!$B$5:$B$604,"&lt;="&amp;BB$3,Urlaub!$C$5:$C$604,"&gt;="&amp;BB$3)&gt;0,1,0))</f>
        <v>0</v>
      </c>
      <c r="BC48" s="19" t="n">
        <f aca="false">IF($A48="",0,IF(COUNTIFS(Urlaub!$A$5:$A$604,$A48,Urlaub!$B$5:$B$604,"&lt;="&amp;BC$3,Urlaub!$C$5:$C$604,"&gt;="&amp;BC$3)&gt;0,1,0))</f>
        <v>0</v>
      </c>
      <c r="BD48" s="19" t="n">
        <f aca="false">IF($A48="",0,IF(COUNTIFS(Urlaub!$A$5:$A$604,$A48,Urlaub!$B$5:$B$604,"&lt;="&amp;BD$3,Urlaub!$C$5:$C$604,"&gt;="&amp;BD$3)&gt;0,1,0))</f>
        <v>0</v>
      </c>
      <c r="BE48" s="19" t="n">
        <f aca="false">IF($A48="",0,IF(COUNTIFS(Urlaub!$A$5:$A$604,$A48,Urlaub!$B$5:$B$604,"&lt;="&amp;BE$3,Urlaub!$C$5:$C$604,"&gt;="&amp;BE$3)&gt;0,1,0))</f>
        <v>0</v>
      </c>
      <c r="BF48" s="19" t="n">
        <f aca="false">IF($A48="",0,IF(COUNTIFS(Urlaub!$A$5:$A$604,$A48,Urlaub!$B$5:$B$604,"&lt;="&amp;BF$3,Urlaub!$C$5:$C$604,"&gt;="&amp;BF$3)&gt;0,1,0))</f>
        <v>0</v>
      </c>
      <c r="BG48" s="19" t="n">
        <f aca="false">IF($A48="",0,IF(COUNTIFS(Urlaub!$A$5:$A$604,$A48,Urlaub!$B$5:$B$604,"&lt;="&amp;BG$3,Urlaub!$C$5:$C$604,"&gt;="&amp;BG$3)&gt;0,1,0))</f>
        <v>0</v>
      </c>
      <c r="BH48" s="19" t="n">
        <f aca="false">IF($A48="",0,IF(COUNTIFS(Urlaub!$A$5:$A$604,$A48,Urlaub!$B$5:$B$604,"&lt;="&amp;BH$3,Urlaub!$C$5:$C$604,"&gt;="&amp;BH$3)&gt;0,1,0))</f>
        <v>0</v>
      </c>
      <c r="BI48" s="19" t="n">
        <f aca="false">IF($A48="",0,IF(COUNTIFS(Urlaub!$A$5:$A$604,$A48,Urlaub!$B$5:$B$604,"&lt;="&amp;BI$3,Urlaub!$C$5:$C$604,"&gt;="&amp;BI$3)&gt;0,1,0))</f>
        <v>0</v>
      </c>
      <c r="BJ48" s="19" t="n">
        <f aca="false">IF($A48="",0,IF(COUNTIFS(Urlaub!$A$5:$A$604,$A48,Urlaub!$B$5:$B$604,"&lt;="&amp;BJ$3,Urlaub!$C$5:$C$604,"&gt;="&amp;BJ$3)&gt;0,1,0))</f>
        <v>0</v>
      </c>
      <c r="BK48" s="19" t="n">
        <f aca="false">IF($A48="",0,IF(COUNTIFS(Urlaub!$A$5:$A$604,$A48,Urlaub!$B$5:$B$604,"&lt;="&amp;BK$3,Urlaub!$C$5:$C$604,"&gt;="&amp;BK$3)&gt;0,1,0))</f>
        <v>0</v>
      </c>
      <c r="BL48" s="19" t="n">
        <f aca="false">IF($A48="",0,IF(COUNTIFS(Urlaub!$A$5:$A$604,$A48,Urlaub!$B$5:$B$604,"&lt;="&amp;BL$3,Urlaub!$C$5:$C$604,"&gt;="&amp;BL$3)&gt;0,1,0))</f>
        <v>0</v>
      </c>
      <c r="BM48" s="19" t="n">
        <f aca="false">IF($A48="",0,IF(COUNTIFS(Urlaub!$A$5:$A$604,$A48,Urlaub!$B$5:$B$604,"&lt;="&amp;BM$3,Urlaub!$C$5:$C$604,"&gt;="&amp;BM$3)&gt;0,1,0))</f>
        <v>0</v>
      </c>
      <c r="BN48" s="19" t="n">
        <f aca="false">IF($A48="",0,IF(COUNTIFS(Urlaub!$A$5:$A$604,$A48,Urlaub!$B$5:$B$604,"&lt;="&amp;BN$3,Urlaub!$C$5:$C$604,"&gt;="&amp;BN$3)&gt;0,1,0))</f>
        <v>0</v>
      </c>
      <c r="BO48" s="19" t="n">
        <f aca="false">IF($A48="",0,IF(COUNTIFS(Urlaub!$A$5:$A$604,$A48,Urlaub!$B$5:$B$604,"&lt;="&amp;BO$3,Urlaub!$C$5:$C$604,"&gt;="&amp;BO$3)&gt;0,1,0))</f>
        <v>0</v>
      </c>
      <c r="BP48" s="19" t="n">
        <f aca="false">IF($A48="",0,IF(COUNTIFS(Urlaub!$A$5:$A$604,$A48,Urlaub!$B$5:$B$604,"&lt;="&amp;BP$3,Urlaub!$C$5:$C$604,"&gt;="&amp;BP$3)&gt;0,1,0))</f>
        <v>0</v>
      </c>
      <c r="BQ48" s="19" t="n">
        <f aca="false">IF($A48="",0,IF(COUNTIFS(Urlaub!$A$5:$A$604,$A48,Urlaub!$B$5:$B$604,"&lt;="&amp;BQ$3,Urlaub!$C$5:$C$604,"&gt;="&amp;BQ$3)&gt;0,1,0))</f>
        <v>0</v>
      </c>
      <c r="BR48" s="19" t="n">
        <f aca="false">IF($A48="",0,IF(COUNTIFS(Urlaub!$A$5:$A$604,$A48,Urlaub!$B$5:$B$604,"&lt;="&amp;BR$3,Urlaub!$C$5:$C$604,"&gt;="&amp;BR$3)&gt;0,1,0))</f>
        <v>0</v>
      </c>
      <c r="BS48" s="19" t="n">
        <f aca="false">IF($A48="",0,IF(COUNTIFS(Urlaub!$A$5:$A$604,$A48,Urlaub!$B$5:$B$604,"&lt;="&amp;BS$3,Urlaub!$C$5:$C$604,"&gt;="&amp;BS$3)&gt;0,1,0))</f>
        <v>0</v>
      </c>
      <c r="BT48" s="19" t="n">
        <f aca="false">IF($A48="",0,IF(COUNTIFS(Urlaub!$A$5:$A$604,$A48,Urlaub!$B$5:$B$604,"&lt;="&amp;BT$3,Urlaub!$C$5:$C$604,"&gt;="&amp;BT$3)&gt;0,1,0))</f>
        <v>0</v>
      </c>
      <c r="BU48" s="19" t="n">
        <f aca="false">IF($A48="",0,IF(COUNTIFS(Urlaub!$A$5:$A$604,$A48,Urlaub!$B$5:$B$604,"&lt;="&amp;BU$3,Urlaub!$C$5:$C$604,"&gt;="&amp;BU$3)&gt;0,1,0))</f>
        <v>0</v>
      </c>
      <c r="BV48" s="19" t="n">
        <f aca="false">IF($A48="",0,IF(COUNTIFS(Urlaub!$A$5:$A$604,$A48,Urlaub!$B$5:$B$604,"&lt;="&amp;BV$3,Urlaub!$C$5:$C$604,"&gt;="&amp;BV$3)&gt;0,1,0))</f>
        <v>0</v>
      </c>
      <c r="BW48" s="19" t="n">
        <f aca="false">IF($A48="",0,IF(COUNTIFS(Urlaub!$A$5:$A$604,$A48,Urlaub!$B$5:$B$604,"&lt;="&amp;BW$3,Urlaub!$C$5:$C$604,"&gt;="&amp;BW$3)&gt;0,1,0))</f>
        <v>0</v>
      </c>
      <c r="BX48" s="19" t="n">
        <f aca="false">IF($A48="",0,IF(COUNTIFS(Urlaub!$A$5:$A$604,$A48,Urlaub!$B$5:$B$604,"&lt;="&amp;BX$3,Urlaub!$C$5:$C$604,"&gt;="&amp;BX$3)&gt;0,1,0))</f>
        <v>0</v>
      </c>
      <c r="BY48" s="19" t="n">
        <f aca="false">IF($A48="",0,IF(COUNTIFS(Urlaub!$A$5:$A$604,$A48,Urlaub!$B$5:$B$604,"&lt;="&amp;BY$3,Urlaub!$C$5:$C$604,"&gt;="&amp;BY$3)&gt;0,1,0))</f>
        <v>0</v>
      </c>
      <c r="BZ48" s="19" t="n">
        <f aca="false">IF($A48="",0,IF(COUNTIFS(Urlaub!$A$5:$A$604,$A48,Urlaub!$B$5:$B$604,"&lt;="&amp;BZ$3,Urlaub!$C$5:$C$604,"&gt;="&amp;BZ$3)&gt;0,1,0))</f>
        <v>0</v>
      </c>
      <c r="CA48" s="19" t="n">
        <f aca="false">IF($A48="",0,IF(COUNTIFS(Urlaub!$A$5:$A$604,$A48,Urlaub!$B$5:$B$604,"&lt;="&amp;CA$3,Urlaub!$C$5:$C$604,"&gt;="&amp;CA$3)&gt;0,1,0))</f>
        <v>0</v>
      </c>
      <c r="CB48" s="19" t="n">
        <f aca="false">IF($A48="",0,IF(COUNTIFS(Urlaub!$A$5:$A$604,$A48,Urlaub!$B$5:$B$604,"&lt;="&amp;CB$3,Urlaub!$C$5:$C$604,"&gt;="&amp;CB$3)&gt;0,1,0))</f>
        <v>0</v>
      </c>
      <c r="CC48" s="19" t="n">
        <f aca="false">IF($A48="",0,IF(COUNTIFS(Urlaub!$A$5:$A$604,$A48,Urlaub!$B$5:$B$604,"&lt;="&amp;CC$3,Urlaub!$C$5:$C$604,"&gt;="&amp;CC$3)&gt;0,1,0))</f>
        <v>0</v>
      </c>
      <c r="CD48" s="19" t="n">
        <f aca="false">IF($A48="",0,IF(COUNTIFS(Urlaub!$A$5:$A$604,$A48,Urlaub!$B$5:$B$604,"&lt;="&amp;CD$3,Urlaub!$C$5:$C$604,"&gt;="&amp;CD$3)&gt;0,1,0))</f>
        <v>0</v>
      </c>
      <c r="CE48" s="19" t="n">
        <f aca="false">IF($A48="",0,IF(COUNTIFS(Urlaub!$A$5:$A$604,$A48,Urlaub!$B$5:$B$604,"&lt;="&amp;CE$3,Urlaub!$C$5:$C$604,"&gt;="&amp;CE$3)&gt;0,1,0))</f>
        <v>0</v>
      </c>
      <c r="CF48" s="19" t="n">
        <f aca="false">IF($A48="",0,IF(COUNTIFS(Urlaub!$A$5:$A$604,$A48,Urlaub!$B$5:$B$604,"&lt;="&amp;CF$3,Urlaub!$C$5:$C$604,"&gt;="&amp;CF$3)&gt;0,1,0))</f>
        <v>0</v>
      </c>
      <c r="CG48" s="19" t="n">
        <f aca="false">IF($A48="",0,IF(COUNTIFS(Urlaub!$A$5:$A$604,$A48,Urlaub!$B$5:$B$604,"&lt;="&amp;CG$3,Urlaub!$C$5:$C$604,"&gt;="&amp;CG$3)&gt;0,1,0))</f>
        <v>0</v>
      </c>
      <c r="CH48" s="19" t="n">
        <f aca="false">IF($A48="",0,IF(COUNTIFS(Urlaub!$A$5:$A$604,$A48,Urlaub!$B$5:$B$604,"&lt;="&amp;CH$3,Urlaub!$C$5:$C$604,"&gt;="&amp;CH$3)&gt;0,1,0))</f>
        <v>0</v>
      </c>
      <c r="CI48" s="19" t="n">
        <f aca="false">IF($A48="",0,IF(COUNTIFS(Urlaub!$A$5:$A$604,$A48,Urlaub!$B$5:$B$604,"&lt;="&amp;CI$3,Urlaub!$C$5:$C$604,"&gt;="&amp;CI$3)&gt;0,1,0))</f>
        <v>0</v>
      </c>
      <c r="CJ48" s="19" t="n">
        <f aca="false">IF($A48="",0,IF(COUNTIFS(Urlaub!$A$5:$A$604,$A48,Urlaub!$B$5:$B$604,"&lt;="&amp;CJ$3,Urlaub!$C$5:$C$604,"&gt;="&amp;CJ$3)&gt;0,1,0))</f>
        <v>0</v>
      </c>
      <c r="CK48" s="19" t="n">
        <f aca="false">IF($A48="",0,IF(COUNTIFS(Urlaub!$A$5:$A$604,$A48,Urlaub!$B$5:$B$604,"&lt;="&amp;CK$3,Urlaub!$C$5:$C$604,"&gt;="&amp;CK$3)&gt;0,1,0))</f>
        <v>0</v>
      </c>
      <c r="CL48" s="19" t="n">
        <f aca="false">IF($A48="",0,IF(COUNTIFS(Urlaub!$A$5:$A$604,$A48,Urlaub!$B$5:$B$604,"&lt;="&amp;CL$3,Urlaub!$C$5:$C$604,"&gt;="&amp;CL$3)&gt;0,1,0))</f>
        <v>0</v>
      </c>
      <c r="CM48" s="19" t="n">
        <f aca="false">IF($A48="",0,IF(COUNTIFS(Urlaub!$A$5:$A$604,$A48,Urlaub!$B$5:$B$604,"&lt;="&amp;CM$3,Urlaub!$C$5:$C$604,"&gt;="&amp;CM$3)&gt;0,1,0))</f>
        <v>0</v>
      </c>
      <c r="CN48" s="19" t="n">
        <f aca="false">IF($A48="",0,IF(COUNTIFS(Urlaub!$A$5:$A$604,$A48,Urlaub!$B$5:$B$604,"&lt;="&amp;CN$3,Urlaub!$C$5:$C$604,"&gt;="&amp;CN$3)&gt;0,1,0))</f>
        <v>0</v>
      </c>
      <c r="CO48" s="19" t="n">
        <f aca="false">IF($A48="",0,IF(COUNTIFS(Urlaub!$A$5:$A$604,$A48,Urlaub!$B$5:$B$604,"&lt;="&amp;CO$3,Urlaub!$C$5:$C$604,"&gt;="&amp;CO$3)&gt;0,1,0))</f>
        <v>0</v>
      </c>
      <c r="CP48" s="19" t="n">
        <f aca="false">IF($A48="",0,IF(COUNTIFS(Urlaub!$A$5:$A$604,$A48,Urlaub!$B$5:$B$604,"&lt;="&amp;CP$3,Urlaub!$C$5:$C$604,"&gt;="&amp;CP$3)&gt;0,1,0))</f>
        <v>0</v>
      </c>
      <c r="CQ48" s="19" t="n">
        <f aca="false">IF($A48="",0,IF(COUNTIFS(Urlaub!$A$5:$A$604,$A48,Urlaub!$B$5:$B$604,"&lt;="&amp;CQ$3,Urlaub!$C$5:$C$604,"&gt;="&amp;CQ$3)&gt;0,1,0))</f>
        <v>0</v>
      </c>
      <c r="CR48" s="19" t="n">
        <f aca="false">IF($A48="",0,IF(COUNTIFS(Urlaub!$A$5:$A$604,$A48,Urlaub!$B$5:$B$604,"&lt;="&amp;CR$3,Urlaub!$C$5:$C$604,"&gt;="&amp;CR$3)&gt;0,1,0))</f>
        <v>0</v>
      </c>
      <c r="CS48" s="19" t="n">
        <f aca="false">IF($A48="",0,IF(COUNTIFS(Urlaub!$A$5:$A$604,$A48,Urlaub!$B$5:$B$604,"&lt;="&amp;CS$3,Urlaub!$C$5:$C$604,"&gt;="&amp;CS$3)&gt;0,1,0))</f>
        <v>0</v>
      </c>
      <c r="CT48" s="19" t="n">
        <f aca="false">IF($A48="",0,IF(COUNTIFS(Urlaub!$A$5:$A$604,$A48,Urlaub!$B$5:$B$604,"&lt;="&amp;CT$3,Urlaub!$C$5:$C$604,"&gt;="&amp;CT$3)&gt;0,1,0))</f>
        <v>0</v>
      </c>
      <c r="CU48" s="19" t="n">
        <f aca="false">IF($A48="",0,IF(COUNTIFS(Urlaub!$A$5:$A$604,$A48,Urlaub!$B$5:$B$604,"&lt;="&amp;CU$3,Urlaub!$C$5:$C$604,"&gt;="&amp;CU$3)&gt;0,1,0))</f>
        <v>0</v>
      </c>
      <c r="CV48" s="19" t="n">
        <f aca="false">IF($A48="",0,IF(COUNTIFS(Urlaub!$A$5:$A$604,$A48,Urlaub!$B$5:$B$604,"&lt;="&amp;CV$3,Urlaub!$C$5:$C$604,"&gt;="&amp;CV$3)&gt;0,1,0))</f>
        <v>0</v>
      </c>
      <c r="CW48" s="19" t="n">
        <f aca="false">IF($A48="",0,IF(COUNTIFS(Urlaub!$A$5:$A$604,$A48,Urlaub!$B$5:$B$604,"&lt;="&amp;CW$3,Urlaub!$C$5:$C$604,"&gt;="&amp;CW$3)&gt;0,1,0))</f>
        <v>0</v>
      </c>
      <c r="CX48" s="19" t="n">
        <f aca="false">IF($A48="",0,IF(COUNTIFS(Urlaub!$A$5:$A$604,$A48,Urlaub!$B$5:$B$604,"&lt;="&amp;CX$3,Urlaub!$C$5:$C$604,"&gt;="&amp;CX$3)&gt;0,1,0))</f>
        <v>0</v>
      </c>
      <c r="CY48" s="19" t="n">
        <f aca="false">IF($A48="",0,IF(COUNTIFS(Urlaub!$A$5:$A$604,$A48,Urlaub!$B$5:$B$604,"&lt;="&amp;CY$3,Urlaub!$C$5:$C$604,"&gt;="&amp;CY$3)&gt;0,1,0))</f>
        <v>0</v>
      </c>
      <c r="CZ48" s="19" t="n">
        <f aca="false">IF($A48="",0,IF(COUNTIFS(Urlaub!$A$5:$A$604,$A48,Urlaub!$B$5:$B$604,"&lt;="&amp;CZ$3,Urlaub!$C$5:$C$604,"&gt;="&amp;CZ$3)&gt;0,1,0))</f>
        <v>0</v>
      </c>
      <c r="DA48" s="19" t="n">
        <f aca="false">IF($A48="",0,IF(COUNTIFS(Urlaub!$A$5:$A$604,$A48,Urlaub!$B$5:$B$604,"&lt;="&amp;DA$3,Urlaub!$C$5:$C$604,"&gt;="&amp;DA$3)&gt;0,1,0))</f>
        <v>0</v>
      </c>
      <c r="DB48" s="19" t="n">
        <f aca="false">IF($A48="",0,IF(COUNTIFS(Urlaub!$A$5:$A$604,$A48,Urlaub!$B$5:$B$604,"&lt;="&amp;DB$3,Urlaub!$C$5:$C$604,"&gt;="&amp;DB$3)&gt;0,1,0))</f>
        <v>0</v>
      </c>
      <c r="DC48" s="19" t="n">
        <f aca="false">IF($A48="",0,IF(COUNTIFS(Urlaub!$A$5:$A$604,$A48,Urlaub!$B$5:$B$604,"&lt;="&amp;DC$3,Urlaub!$C$5:$C$604,"&gt;="&amp;DC$3)&gt;0,1,0))</f>
        <v>0</v>
      </c>
      <c r="DD48" s="19" t="n">
        <f aca="false">IF($A48="",0,IF(COUNTIFS(Urlaub!$A$5:$A$604,$A48,Urlaub!$B$5:$B$604,"&lt;="&amp;DD$3,Urlaub!$C$5:$C$604,"&gt;="&amp;DD$3)&gt;0,1,0))</f>
        <v>0</v>
      </c>
      <c r="DE48" s="19" t="n">
        <f aca="false">IF($A48="",0,IF(COUNTIFS(Urlaub!$A$5:$A$604,$A48,Urlaub!$B$5:$B$604,"&lt;="&amp;DE$3,Urlaub!$C$5:$C$604,"&gt;="&amp;DE$3)&gt;0,1,0))</f>
        <v>0</v>
      </c>
      <c r="DF48" s="19" t="n">
        <f aca="false">IF($A48="",0,IF(COUNTIFS(Urlaub!$A$5:$A$604,$A48,Urlaub!$B$5:$B$604,"&lt;="&amp;DF$3,Urlaub!$C$5:$C$604,"&gt;="&amp;DF$3)&gt;0,1,0))</f>
        <v>0</v>
      </c>
      <c r="DG48" s="19" t="n">
        <f aca="false">IF($A48="",0,IF(COUNTIFS(Urlaub!$A$5:$A$604,$A48,Urlaub!$B$5:$B$604,"&lt;="&amp;DG$3,Urlaub!$C$5:$C$604,"&gt;="&amp;DG$3)&gt;0,1,0))</f>
        <v>0</v>
      </c>
      <c r="DH48" s="19" t="n">
        <f aca="false">IF($A48="",0,IF(COUNTIFS(Urlaub!$A$5:$A$604,$A48,Urlaub!$B$5:$B$604,"&lt;="&amp;DH$3,Urlaub!$C$5:$C$604,"&gt;="&amp;DH$3)&gt;0,1,0))</f>
        <v>0</v>
      </c>
      <c r="DI48" s="19" t="n">
        <f aca="false">IF($A48="",0,IF(COUNTIFS(Urlaub!$A$5:$A$604,$A48,Urlaub!$B$5:$B$604,"&lt;="&amp;DI$3,Urlaub!$C$5:$C$604,"&gt;="&amp;DI$3)&gt;0,1,0))</f>
        <v>0</v>
      </c>
      <c r="DJ48" s="19" t="n">
        <f aca="false">IF($A48="",0,IF(COUNTIFS(Urlaub!$A$5:$A$604,$A48,Urlaub!$B$5:$B$604,"&lt;="&amp;DJ$3,Urlaub!$C$5:$C$604,"&gt;="&amp;DJ$3)&gt;0,1,0))</f>
        <v>0</v>
      </c>
      <c r="DK48" s="19" t="n">
        <f aca="false">IF($A48="",0,IF(COUNTIFS(Urlaub!$A$5:$A$604,$A48,Urlaub!$B$5:$B$604,"&lt;="&amp;DK$3,Urlaub!$C$5:$C$604,"&gt;="&amp;DK$3)&gt;0,1,0))</f>
        <v>0</v>
      </c>
      <c r="DL48" s="19" t="n">
        <f aca="false">IF($A48="",0,IF(COUNTIFS(Urlaub!$A$5:$A$604,$A48,Urlaub!$B$5:$B$604,"&lt;="&amp;DL$3,Urlaub!$C$5:$C$604,"&gt;="&amp;DL$3)&gt;0,1,0))</f>
        <v>0</v>
      </c>
      <c r="DM48" s="19" t="n">
        <f aca="false">IF($A48="",0,IF(COUNTIFS(Urlaub!$A$5:$A$604,$A48,Urlaub!$B$5:$B$604,"&lt;="&amp;DM$3,Urlaub!$C$5:$C$604,"&gt;="&amp;DM$3)&gt;0,1,0))</f>
        <v>0</v>
      </c>
      <c r="DN48" s="19" t="n">
        <f aca="false">IF($A48="",0,IF(COUNTIFS(Urlaub!$A$5:$A$604,$A48,Urlaub!$B$5:$B$604,"&lt;="&amp;DN$3,Urlaub!$C$5:$C$604,"&gt;="&amp;DN$3)&gt;0,1,0))</f>
        <v>0</v>
      </c>
      <c r="DO48" s="19" t="n">
        <f aca="false">IF($A48="",0,IF(COUNTIFS(Urlaub!$A$5:$A$604,$A48,Urlaub!$B$5:$B$604,"&lt;="&amp;DO$3,Urlaub!$C$5:$C$604,"&gt;="&amp;DO$3)&gt;0,1,0))</f>
        <v>0</v>
      </c>
      <c r="DP48" s="19" t="n">
        <f aca="false">IF($A48="",0,IF(COUNTIFS(Urlaub!$A$5:$A$604,$A48,Urlaub!$B$5:$B$604,"&lt;="&amp;DP$3,Urlaub!$C$5:$C$604,"&gt;="&amp;DP$3)&gt;0,1,0))</f>
        <v>0</v>
      </c>
      <c r="DQ48" s="19" t="n">
        <f aca="false">IF($A48="",0,IF(COUNTIFS(Urlaub!$A$5:$A$604,$A48,Urlaub!$B$5:$B$604,"&lt;="&amp;DQ$3,Urlaub!$C$5:$C$604,"&gt;="&amp;DQ$3)&gt;0,1,0))</f>
        <v>0</v>
      </c>
      <c r="DR48" s="19" t="n">
        <f aca="false">IF($A48="",0,IF(COUNTIFS(Urlaub!$A$5:$A$604,$A48,Urlaub!$B$5:$B$604,"&lt;="&amp;DR$3,Urlaub!$C$5:$C$604,"&gt;="&amp;DR$3)&gt;0,1,0))</f>
        <v>0</v>
      </c>
      <c r="DS48" s="19" t="n">
        <f aca="false">IF($A48="",0,IF(COUNTIFS(Urlaub!$A$5:$A$604,$A48,Urlaub!$B$5:$B$604,"&lt;="&amp;DS$3,Urlaub!$C$5:$C$604,"&gt;="&amp;DS$3)&gt;0,1,0))</f>
        <v>0</v>
      </c>
      <c r="DT48" s="19" t="n">
        <f aca="false">IF($A48="",0,IF(COUNTIFS(Urlaub!$A$5:$A$604,$A48,Urlaub!$B$5:$B$604,"&lt;="&amp;DT$3,Urlaub!$C$5:$C$604,"&gt;="&amp;DT$3)&gt;0,1,0))</f>
        <v>0</v>
      </c>
      <c r="DU48" s="19" t="n">
        <f aca="false">IF($A48="",0,IF(COUNTIFS(Urlaub!$A$5:$A$604,$A48,Urlaub!$B$5:$B$604,"&lt;="&amp;DU$3,Urlaub!$C$5:$C$604,"&gt;="&amp;DU$3)&gt;0,1,0))</f>
        <v>0</v>
      </c>
      <c r="DV48" s="19" t="n">
        <f aca="false">IF($A48="",0,IF(COUNTIFS(Urlaub!$A$5:$A$604,$A48,Urlaub!$B$5:$B$604,"&lt;="&amp;DV$3,Urlaub!$C$5:$C$604,"&gt;="&amp;DV$3)&gt;0,1,0))</f>
        <v>0</v>
      </c>
      <c r="DW48" s="19" t="n">
        <f aca="false">IF($A48="",0,IF(COUNTIFS(Urlaub!$A$5:$A$604,$A48,Urlaub!$B$5:$B$604,"&lt;="&amp;DW$3,Urlaub!$C$5:$C$604,"&gt;="&amp;DW$3)&gt;0,1,0))</f>
        <v>0</v>
      </c>
      <c r="DX48" s="19" t="n">
        <f aca="false">IF($A48="",0,IF(COUNTIFS(Urlaub!$A$5:$A$604,$A48,Urlaub!$B$5:$B$604,"&lt;="&amp;DX$3,Urlaub!$C$5:$C$604,"&gt;="&amp;DX$3)&gt;0,1,0))</f>
        <v>0</v>
      </c>
      <c r="DY48" s="19" t="n">
        <f aca="false">IF($A48="",0,IF(COUNTIFS(Urlaub!$A$5:$A$604,$A48,Urlaub!$B$5:$B$604,"&lt;="&amp;DY$3,Urlaub!$C$5:$C$604,"&gt;="&amp;DY$3)&gt;0,1,0))</f>
        <v>0</v>
      </c>
      <c r="DZ48" s="19" t="n">
        <f aca="false">IF($A48="",0,IF(COUNTIFS(Urlaub!$A$5:$A$604,$A48,Urlaub!$B$5:$B$604,"&lt;="&amp;DZ$3,Urlaub!$C$5:$C$604,"&gt;="&amp;DZ$3)&gt;0,1,0))</f>
        <v>0</v>
      </c>
      <c r="EA48" s="19" t="n">
        <f aca="false">IF($A48="",0,IF(COUNTIFS(Urlaub!$A$5:$A$604,$A48,Urlaub!$B$5:$B$604,"&lt;="&amp;EA$3,Urlaub!$C$5:$C$604,"&gt;="&amp;EA$3)&gt;0,1,0))</f>
        <v>0</v>
      </c>
      <c r="EB48" s="19" t="n">
        <f aca="false">IF($A48="",0,IF(COUNTIFS(Urlaub!$A$5:$A$604,$A48,Urlaub!$B$5:$B$604,"&lt;="&amp;EB$3,Urlaub!$C$5:$C$604,"&gt;="&amp;EB$3)&gt;0,1,0))</f>
        <v>0</v>
      </c>
      <c r="EC48" s="19" t="n">
        <f aca="false">IF($A48="",0,IF(COUNTIFS(Urlaub!$A$5:$A$604,$A48,Urlaub!$B$5:$B$604,"&lt;="&amp;EC$3,Urlaub!$C$5:$C$604,"&gt;="&amp;EC$3)&gt;0,1,0))</f>
        <v>0</v>
      </c>
      <c r="ED48" s="19" t="n">
        <f aca="false">IF($A48="",0,IF(COUNTIFS(Urlaub!$A$5:$A$604,$A48,Urlaub!$B$5:$B$604,"&lt;="&amp;ED$3,Urlaub!$C$5:$C$604,"&gt;="&amp;ED$3)&gt;0,1,0))</f>
        <v>0</v>
      </c>
      <c r="EE48" s="19" t="n">
        <f aca="false">IF($A48="",0,IF(COUNTIFS(Urlaub!$A$5:$A$604,$A48,Urlaub!$B$5:$B$604,"&lt;="&amp;EE$3,Urlaub!$C$5:$C$604,"&gt;="&amp;EE$3)&gt;0,1,0))</f>
        <v>0</v>
      </c>
      <c r="EF48" s="19" t="n">
        <f aca="false">IF($A48="",0,IF(COUNTIFS(Urlaub!$A$5:$A$604,$A48,Urlaub!$B$5:$B$604,"&lt;="&amp;EF$3,Urlaub!$C$5:$C$604,"&gt;="&amp;EF$3)&gt;0,1,0))</f>
        <v>0</v>
      </c>
      <c r="EG48" s="19" t="n">
        <f aca="false">IF($A48="",0,IF(COUNTIFS(Urlaub!$A$5:$A$604,$A48,Urlaub!$B$5:$B$604,"&lt;="&amp;EG$3,Urlaub!$C$5:$C$604,"&gt;="&amp;EG$3)&gt;0,1,0))</f>
        <v>0</v>
      </c>
      <c r="EH48" s="19" t="n">
        <f aca="false">IF($A48="",0,IF(COUNTIFS(Urlaub!$A$5:$A$604,$A48,Urlaub!$B$5:$B$604,"&lt;="&amp;EH$3,Urlaub!$C$5:$C$604,"&gt;="&amp;EH$3)&gt;0,1,0))</f>
        <v>0</v>
      </c>
      <c r="EI48" s="19" t="n">
        <f aca="false">IF($A48="",0,IF(COUNTIFS(Urlaub!$A$5:$A$604,$A48,Urlaub!$B$5:$B$604,"&lt;="&amp;EI$3,Urlaub!$C$5:$C$604,"&gt;="&amp;EI$3)&gt;0,1,0))</f>
        <v>0</v>
      </c>
      <c r="EJ48" s="19" t="n">
        <f aca="false">IF($A48="",0,IF(COUNTIFS(Urlaub!$A$5:$A$604,$A48,Urlaub!$B$5:$B$604,"&lt;="&amp;EJ$3,Urlaub!$C$5:$C$604,"&gt;="&amp;EJ$3)&gt;0,1,0))</f>
        <v>0</v>
      </c>
      <c r="EK48" s="19" t="n">
        <f aca="false">IF($A48="",0,IF(COUNTIFS(Urlaub!$A$5:$A$604,$A48,Urlaub!$B$5:$B$604,"&lt;="&amp;EK$3,Urlaub!$C$5:$C$604,"&gt;="&amp;EK$3)&gt;0,1,0))</f>
        <v>0</v>
      </c>
      <c r="EL48" s="19" t="n">
        <f aca="false">IF($A48="",0,IF(COUNTIFS(Urlaub!$A$5:$A$604,$A48,Urlaub!$B$5:$B$604,"&lt;="&amp;EL$3,Urlaub!$C$5:$C$604,"&gt;="&amp;EL$3)&gt;0,1,0))</f>
        <v>0</v>
      </c>
      <c r="EM48" s="19" t="n">
        <f aca="false">IF($A48="",0,IF(COUNTIFS(Urlaub!$A$5:$A$604,$A48,Urlaub!$B$5:$B$604,"&lt;="&amp;EM$3,Urlaub!$C$5:$C$604,"&gt;="&amp;EM$3)&gt;0,1,0))</f>
        <v>0</v>
      </c>
      <c r="EN48" s="19" t="n">
        <f aca="false">IF($A48="",0,IF(COUNTIFS(Urlaub!$A$5:$A$604,$A48,Urlaub!$B$5:$B$604,"&lt;="&amp;EN$3,Urlaub!$C$5:$C$604,"&gt;="&amp;EN$3)&gt;0,1,0))</f>
        <v>0</v>
      </c>
      <c r="EO48" s="19" t="n">
        <f aca="false">IF($A48="",0,IF(COUNTIFS(Urlaub!$A$5:$A$604,$A48,Urlaub!$B$5:$B$604,"&lt;="&amp;EO$3,Urlaub!$C$5:$C$604,"&gt;="&amp;EO$3)&gt;0,1,0))</f>
        <v>0</v>
      </c>
      <c r="EP48" s="19" t="n">
        <f aca="false">IF($A48="",0,IF(COUNTIFS(Urlaub!$A$5:$A$604,$A48,Urlaub!$B$5:$B$604,"&lt;="&amp;EP$3,Urlaub!$C$5:$C$604,"&gt;="&amp;EP$3)&gt;0,1,0))</f>
        <v>0</v>
      </c>
      <c r="EQ48" s="19" t="n">
        <f aca="false">IF($A48="",0,IF(COUNTIFS(Urlaub!$A$5:$A$604,$A48,Urlaub!$B$5:$B$604,"&lt;="&amp;EQ$3,Urlaub!$C$5:$C$604,"&gt;="&amp;EQ$3)&gt;0,1,0))</f>
        <v>0</v>
      </c>
      <c r="ER48" s="19" t="n">
        <f aca="false">IF($A48="",0,IF(COUNTIFS(Urlaub!$A$5:$A$604,$A48,Urlaub!$B$5:$B$604,"&lt;="&amp;ER$3,Urlaub!$C$5:$C$604,"&gt;="&amp;ER$3)&gt;0,1,0))</f>
        <v>0</v>
      </c>
      <c r="ES48" s="19" t="n">
        <f aca="false">IF($A48="",0,IF(COUNTIFS(Urlaub!$A$5:$A$604,$A48,Urlaub!$B$5:$B$604,"&lt;="&amp;ES$3,Urlaub!$C$5:$C$604,"&gt;="&amp;ES$3)&gt;0,1,0))</f>
        <v>0</v>
      </c>
      <c r="ET48" s="19" t="n">
        <f aca="false">IF($A48="",0,IF(COUNTIFS(Urlaub!$A$5:$A$604,$A48,Urlaub!$B$5:$B$604,"&lt;="&amp;ET$3,Urlaub!$C$5:$C$604,"&gt;="&amp;ET$3)&gt;0,1,0))</f>
        <v>0</v>
      </c>
      <c r="EU48" s="19" t="n">
        <f aca="false">IF($A48="",0,IF(COUNTIFS(Urlaub!$A$5:$A$604,$A48,Urlaub!$B$5:$B$604,"&lt;="&amp;EU$3,Urlaub!$C$5:$C$604,"&gt;="&amp;EU$3)&gt;0,1,0))</f>
        <v>0</v>
      </c>
      <c r="EV48" s="19" t="n">
        <f aca="false">IF($A48="",0,IF(COUNTIFS(Urlaub!$A$5:$A$604,$A48,Urlaub!$B$5:$B$604,"&lt;="&amp;EV$3,Urlaub!$C$5:$C$604,"&gt;="&amp;EV$3)&gt;0,1,0))</f>
        <v>0</v>
      </c>
      <c r="EW48" s="19" t="n">
        <f aca="false">IF($A48="",0,IF(COUNTIFS(Urlaub!$A$5:$A$604,$A48,Urlaub!$B$5:$B$604,"&lt;="&amp;EW$3,Urlaub!$C$5:$C$604,"&gt;="&amp;EW$3)&gt;0,1,0))</f>
        <v>0</v>
      </c>
      <c r="EX48" s="19" t="n">
        <f aca="false">IF($A48="",0,IF(COUNTIFS(Urlaub!$A$5:$A$604,$A48,Urlaub!$B$5:$B$604,"&lt;="&amp;EX$3,Urlaub!$C$5:$C$604,"&gt;="&amp;EX$3)&gt;0,1,0))</f>
        <v>0</v>
      </c>
      <c r="EY48" s="19" t="n">
        <f aca="false">IF($A48="",0,IF(COUNTIFS(Urlaub!$A$5:$A$604,$A48,Urlaub!$B$5:$B$604,"&lt;="&amp;EY$3,Urlaub!$C$5:$C$604,"&gt;="&amp;EY$3)&gt;0,1,0))</f>
        <v>0</v>
      </c>
      <c r="EZ48" s="19" t="n">
        <f aca="false">IF($A48="",0,IF(COUNTIFS(Urlaub!$A$5:$A$604,$A48,Urlaub!$B$5:$B$604,"&lt;="&amp;EZ$3,Urlaub!$C$5:$C$604,"&gt;="&amp;EZ$3)&gt;0,1,0))</f>
        <v>0</v>
      </c>
      <c r="FA48" s="19" t="n">
        <f aca="false">IF($A48="",0,IF(COUNTIFS(Urlaub!$A$5:$A$604,$A48,Urlaub!$B$5:$B$604,"&lt;="&amp;FA$3,Urlaub!$C$5:$C$604,"&gt;="&amp;FA$3)&gt;0,1,0))</f>
        <v>0</v>
      </c>
      <c r="FB48" s="19" t="n">
        <f aca="false">IF($A48="",0,IF(COUNTIFS(Urlaub!$A$5:$A$604,$A48,Urlaub!$B$5:$B$604,"&lt;="&amp;FB$3,Urlaub!$C$5:$C$604,"&gt;="&amp;FB$3)&gt;0,1,0))</f>
        <v>0</v>
      </c>
      <c r="FC48" s="19" t="n">
        <f aca="false">IF($A48="",0,IF(COUNTIFS(Urlaub!$A$5:$A$604,$A48,Urlaub!$B$5:$B$604,"&lt;="&amp;FC$3,Urlaub!$C$5:$C$604,"&gt;="&amp;FC$3)&gt;0,1,0))</f>
        <v>0</v>
      </c>
      <c r="FD48" s="19" t="n">
        <f aca="false">IF($A48="",0,IF(COUNTIFS(Urlaub!$A$5:$A$604,$A48,Urlaub!$B$5:$B$604,"&lt;="&amp;FD$3,Urlaub!$C$5:$C$604,"&gt;="&amp;FD$3)&gt;0,1,0))</f>
        <v>0</v>
      </c>
      <c r="FE48" s="19" t="n">
        <f aca="false">IF($A48="",0,IF(COUNTIFS(Urlaub!$A$5:$A$604,$A48,Urlaub!$B$5:$B$604,"&lt;="&amp;FE$3,Urlaub!$C$5:$C$604,"&gt;="&amp;FE$3)&gt;0,1,0))</f>
        <v>0</v>
      </c>
      <c r="FF48" s="19" t="n">
        <f aca="false">IF($A48="",0,IF(COUNTIFS(Urlaub!$A$5:$A$604,$A48,Urlaub!$B$5:$B$604,"&lt;="&amp;FF$3,Urlaub!$C$5:$C$604,"&gt;="&amp;FF$3)&gt;0,1,0))</f>
        <v>0</v>
      </c>
      <c r="FG48" s="19" t="n">
        <f aca="false">IF($A48="",0,IF(COUNTIFS(Urlaub!$A$5:$A$604,$A48,Urlaub!$B$5:$B$604,"&lt;="&amp;FG$3,Urlaub!$C$5:$C$604,"&gt;="&amp;FG$3)&gt;0,1,0))</f>
        <v>0</v>
      </c>
      <c r="FH48" s="19" t="n">
        <f aca="false">IF($A48="",0,IF(COUNTIFS(Urlaub!$A$5:$A$604,$A48,Urlaub!$B$5:$B$604,"&lt;="&amp;FH$3,Urlaub!$C$5:$C$604,"&gt;="&amp;FH$3)&gt;0,1,0))</f>
        <v>0</v>
      </c>
      <c r="FI48" s="19" t="n">
        <f aca="false">IF($A48="",0,IF(COUNTIFS(Urlaub!$A$5:$A$604,$A48,Urlaub!$B$5:$B$604,"&lt;="&amp;FI$3,Urlaub!$C$5:$C$604,"&gt;="&amp;FI$3)&gt;0,1,0))</f>
        <v>0</v>
      </c>
      <c r="FJ48" s="19" t="n">
        <f aca="false">IF($A48="",0,IF(COUNTIFS(Urlaub!$A$5:$A$604,$A48,Urlaub!$B$5:$B$604,"&lt;="&amp;FJ$3,Urlaub!$C$5:$C$604,"&gt;="&amp;FJ$3)&gt;0,1,0))</f>
        <v>0</v>
      </c>
      <c r="FK48" s="19" t="n">
        <f aca="false">IF($A48="",0,IF(COUNTIFS(Urlaub!$A$5:$A$604,$A48,Urlaub!$B$5:$B$604,"&lt;="&amp;FK$3,Urlaub!$C$5:$C$604,"&gt;="&amp;FK$3)&gt;0,1,0))</f>
        <v>0</v>
      </c>
      <c r="FL48" s="19" t="n">
        <f aca="false">IF($A48="",0,IF(COUNTIFS(Urlaub!$A$5:$A$604,$A48,Urlaub!$B$5:$B$604,"&lt;="&amp;FL$3,Urlaub!$C$5:$C$604,"&gt;="&amp;FL$3)&gt;0,1,0))</f>
        <v>0</v>
      </c>
      <c r="FM48" s="19" t="n">
        <f aca="false">IF($A48="",0,IF(COUNTIFS(Urlaub!$A$5:$A$604,$A48,Urlaub!$B$5:$B$604,"&lt;="&amp;FM$3,Urlaub!$C$5:$C$604,"&gt;="&amp;FM$3)&gt;0,1,0))</f>
        <v>0</v>
      </c>
      <c r="FN48" s="19" t="n">
        <f aca="false">IF($A48="",0,IF(COUNTIFS(Urlaub!$A$5:$A$604,$A48,Urlaub!$B$5:$B$604,"&lt;="&amp;FN$3,Urlaub!$C$5:$C$604,"&gt;="&amp;FN$3)&gt;0,1,0))</f>
        <v>0</v>
      </c>
      <c r="FO48" s="19" t="n">
        <f aca="false">IF($A48="",0,IF(COUNTIFS(Urlaub!$A$5:$A$604,$A48,Urlaub!$B$5:$B$604,"&lt;="&amp;FO$3,Urlaub!$C$5:$C$604,"&gt;="&amp;FO$3)&gt;0,1,0))</f>
        <v>0</v>
      </c>
      <c r="FP48" s="19" t="n">
        <f aca="false">IF($A48="",0,IF(COUNTIFS(Urlaub!$A$5:$A$604,$A48,Urlaub!$B$5:$B$604,"&lt;="&amp;FP$3,Urlaub!$C$5:$C$604,"&gt;="&amp;FP$3)&gt;0,1,0))</f>
        <v>0</v>
      </c>
      <c r="FQ48" s="19" t="n">
        <f aca="false">IF($A48="",0,IF(COUNTIFS(Urlaub!$A$5:$A$604,$A48,Urlaub!$B$5:$B$604,"&lt;="&amp;FQ$3,Urlaub!$C$5:$C$604,"&gt;="&amp;FQ$3)&gt;0,1,0))</f>
        <v>0</v>
      </c>
      <c r="FR48" s="19" t="n">
        <f aca="false">IF($A48="",0,IF(COUNTIFS(Urlaub!$A$5:$A$604,$A48,Urlaub!$B$5:$B$604,"&lt;="&amp;FR$3,Urlaub!$C$5:$C$604,"&gt;="&amp;FR$3)&gt;0,1,0))</f>
        <v>0</v>
      </c>
      <c r="FS48" s="19" t="n">
        <f aca="false">IF($A48="",0,IF(COUNTIFS(Urlaub!$A$5:$A$604,$A48,Urlaub!$B$5:$B$604,"&lt;="&amp;FS$3,Urlaub!$C$5:$C$604,"&gt;="&amp;FS$3)&gt;0,1,0))</f>
        <v>0</v>
      </c>
      <c r="FT48" s="19" t="n">
        <f aca="false">IF($A48="",0,IF(COUNTIFS(Urlaub!$A$5:$A$604,$A48,Urlaub!$B$5:$B$604,"&lt;="&amp;FT$3,Urlaub!$C$5:$C$604,"&gt;="&amp;FT$3)&gt;0,1,0))</f>
        <v>0</v>
      </c>
      <c r="FU48" s="19" t="n">
        <f aca="false">IF($A48="",0,IF(COUNTIFS(Urlaub!$A$5:$A$604,$A48,Urlaub!$B$5:$B$604,"&lt;="&amp;FU$3,Urlaub!$C$5:$C$604,"&gt;="&amp;FU$3)&gt;0,1,0))</f>
        <v>0</v>
      </c>
      <c r="FV48" s="19" t="n">
        <f aca="false">IF($A48="",0,IF(COUNTIFS(Urlaub!$A$5:$A$604,$A48,Urlaub!$B$5:$B$604,"&lt;="&amp;FV$3,Urlaub!$C$5:$C$604,"&gt;="&amp;FV$3)&gt;0,1,0))</f>
        <v>0</v>
      </c>
      <c r="FW48" s="19" t="n">
        <f aca="false">IF($A48="",0,IF(COUNTIFS(Urlaub!$A$5:$A$604,$A48,Urlaub!$B$5:$B$604,"&lt;="&amp;FW$3,Urlaub!$C$5:$C$604,"&gt;="&amp;FW$3)&gt;0,1,0))</f>
        <v>0</v>
      </c>
      <c r="FX48" s="19" t="n">
        <f aca="false">IF($A48="",0,IF(COUNTIFS(Urlaub!$A$5:$A$604,$A48,Urlaub!$B$5:$B$604,"&lt;="&amp;FX$3,Urlaub!$C$5:$C$604,"&gt;="&amp;FX$3)&gt;0,1,0))</f>
        <v>0</v>
      </c>
      <c r="FY48" s="19" t="n">
        <f aca="false">IF($A48="",0,IF(COUNTIFS(Urlaub!$A$5:$A$604,$A48,Urlaub!$B$5:$B$604,"&lt;="&amp;FY$3,Urlaub!$C$5:$C$604,"&gt;="&amp;FY$3)&gt;0,1,0))</f>
        <v>0</v>
      </c>
      <c r="FZ48" s="19" t="n">
        <f aca="false">IF($A48="",0,IF(COUNTIFS(Urlaub!$A$5:$A$604,$A48,Urlaub!$B$5:$B$604,"&lt;="&amp;FZ$3,Urlaub!$C$5:$C$604,"&gt;="&amp;FZ$3)&gt;0,1,0))</f>
        <v>0</v>
      </c>
      <c r="GA48" s="19" t="n">
        <f aca="false">IF($A48="",0,IF(COUNTIFS(Urlaub!$A$5:$A$604,$A48,Urlaub!$B$5:$B$604,"&lt;="&amp;GA$3,Urlaub!$C$5:$C$604,"&gt;="&amp;GA$3)&gt;0,1,0))</f>
        <v>0</v>
      </c>
      <c r="GB48" s="19" t="n">
        <f aca="false">IF($A48="",0,IF(COUNTIFS(Urlaub!$A$5:$A$604,$A48,Urlaub!$B$5:$B$604,"&lt;="&amp;GB$3,Urlaub!$C$5:$C$604,"&gt;="&amp;GB$3)&gt;0,1,0))</f>
        <v>0</v>
      </c>
      <c r="GC48" s="19" t="n">
        <f aca="false">IF($A48="",0,IF(COUNTIFS(Urlaub!$A$5:$A$604,$A48,Urlaub!$B$5:$B$604,"&lt;="&amp;GC$3,Urlaub!$C$5:$C$604,"&gt;="&amp;GC$3)&gt;0,1,0))</f>
        <v>0</v>
      </c>
      <c r="GD48" s="19" t="n">
        <f aca="false">IF($A48="",0,IF(COUNTIFS(Urlaub!$A$5:$A$604,$A48,Urlaub!$B$5:$B$604,"&lt;="&amp;GD$3,Urlaub!$C$5:$C$604,"&gt;="&amp;GD$3)&gt;0,1,0))</f>
        <v>0</v>
      </c>
      <c r="GE48" s="19" t="n">
        <f aca="false">IF($A48="",0,IF(COUNTIFS(Urlaub!$A$5:$A$604,$A48,Urlaub!$B$5:$B$604,"&lt;="&amp;GE$3,Urlaub!$C$5:$C$604,"&gt;="&amp;GE$3)&gt;0,1,0))</f>
        <v>0</v>
      </c>
      <c r="GF48" s="19" t="n">
        <f aca="false">IF($A48="",0,IF(COUNTIFS(Urlaub!$A$5:$A$604,$A48,Urlaub!$B$5:$B$604,"&lt;="&amp;GF$3,Urlaub!$C$5:$C$604,"&gt;="&amp;GF$3)&gt;0,1,0))</f>
        <v>0</v>
      </c>
      <c r="GG48" s="19" t="n">
        <f aca="false">IF($A48="",0,IF(COUNTIFS(Urlaub!$A$5:$A$604,$A48,Urlaub!$B$5:$B$604,"&lt;="&amp;GG$3,Urlaub!$C$5:$C$604,"&gt;="&amp;GG$3)&gt;0,1,0))</f>
        <v>0</v>
      </c>
      <c r="GH48" s="19" t="n">
        <f aca="false">IF($A48="",0,IF(COUNTIFS(Urlaub!$A$5:$A$604,$A48,Urlaub!$B$5:$B$604,"&lt;="&amp;GH$3,Urlaub!$C$5:$C$604,"&gt;="&amp;GH$3)&gt;0,1,0))</f>
        <v>0</v>
      </c>
      <c r="GI48" s="19" t="n">
        <f aca="false">IF($A48="",0,IF(COUNTIFS(Urlaub!$A$5:$A$604,$A48,Urlaub!$B$5:$B$604,"&lt;="&amp;GI$3,Urlaub!$C$5:$C$604,"&gt;="&amp;GI$3)&gt;0,1,0))</f>
        <v>0</v>
      </c>
      <c r="GJ48" s="19" t="n">
        <f aca="false">IF($A48="",0,IF(COUNTIFS(Urlaub!$A$5:$A$604,$A48,Urlaub!$B$5:$B$604,"&lt;="&amp;GJ$3,Urlaub!$C$5:$C$604,"&gt;="&amp;GJ$3)&gt;0,1,0))</f>
        <v>0</v>
      </c>
      <c r="GK48" s="19" t="n">
        <f aca="false">IF($A48="",0,IF(COUNTIFS(Urlaub!$A$5:$A$604,$A48,Urlaub!$B$5:$B$604,"&lt;="&amp;GK$3,Urlaub!$C$5:$C$604,"&gt;="&amp;GK$3)&gt;0,1,0))</f>
        <v>0</v>
      </c>
      <c r="GL48" s="19" t="n">
        <f aca="false">IF($A48="",0,IF(COUNTIFS(Urlaub!$A$5:$A$604,$A48,Urlaub!$B$5:$B$604,"&lt;="&amp;GL$3,Urlaub!$C$5:$C$604,"&gt;="&amp;GL$3)&gt;0,1,0))</f>
        <v>0</v>
      </c>
      <c r="GM48" s="19" t="n">
        <f aca="false">IF($A48="",0,IF(COUNTIFS(Urlaub!$A$5:$A$604,$A48,Urlaub!$B$5:$B$604,"&lt;="&amp;GM$3,Urlaub!$C$5:$C$604,"&gt;="&amp;GM$3)&gt;0,1,0))</f>
        <v>0</v>
      </c>
      <c r="GN48" s="19" t="n">
        <f aca="false">IF($A48="",0,IF(COUNTIFS(Urlaub!$A$5:$A$604,$A48,Urlaub!$B$5:$B$604,"&lt;="&amp;GN$3,Urlaub!$C$5:$C$604,"&gt;="&amp;GN$3)&gt;0,1,0))</f>
        <v>0</v>
      </c>
      <c r="GO48" s="19" t="n">
        <f aca="false">IF($A48="",0,IF(COUNTIFS(Urlaub!$A$5:$A$604,$A48,Urlaub!$B$5:$B$604,"&lt;="&amp;GO$3,Urlaub!$C$5:$C$604,"&gt;="&amp;GO$3)&gt;0,1,0))</f>
        <v>0</v>
      </c>
      <c r="GP48" s="19" t="n">
        <f aca="false">IF($A48="",0,IF(COUNTIFS(Urlaub!$A$5:$A$604,$A48,Urlaub!$B$5:$B$604,"&lt;="&amp;GP$3,Urlaub!$C$5:$C$604,"&gt;="&amp;GP$3)&gt;0,1,0))</f>
        <v>0</v>
      </c>
      <c r="GQ48" s="19" t="n">
        <f aca="false">IF($A48="",0,IF(COUNTIFS(Urlaub!$A$5:$A$604,$A48,Urlaub!$B$5:$B$604,"&lt;="&amp;GQ$3,Urlaub!$C$5:$C$604,"&gt;="&amp;GQ$3)&gt;0,1,0))</f>
        <v>0</v>
      </c>
      <c r="GR48" s="19" t="n">
        <f aca="false">IF($A48="",0,IF(COUNTIFS(Urlaub!$A$5:$A$604,$A48,Urlaub!$B$5:$B$604,"&lt;="&amp;GR$3,Urlaub!$C$5:$C$604,"&gt;="&amp;GR$3)&gt;0,1,0))</f>
        <v>0</v>
      </c>
      <c r="GS48" s="19" t="n">
        <f aca="false">IF($A48="",0,IF(COUNTIFS(Urlaub!$A$5:$A$604,$A48,Urlaub!$B$5:$B$604,"&lt;="&amp;GS$3,Urlaub!$C$5:$C$604,"&gt;="&amp;GS$3)&gt;0,1,0))</f>
        <v>0</v>
      </c>
      <c r="GT48" s="19" t="n">
        <f aca="false">IF($A48="",0,IF(COUNTIFS(Urlaub!$A$5:$A$604,$A48,Urlaub!$B$5:$B$604,"&lt;="&amp;GT$3,Urlaub!$C$5:$C$604,"&gt;="&amp;GT$3)&gt;0,1,0))</f>
        <v>0</v>
      </c>
      <c r="GU48" s="19" t="n">
        <f aca="false">IF($A48="",0,IF(COUNTIFS(Urlaub!$A$5:$A$604,$A48,Urlaub!$B$5:$B$604,"&lt;="&amp;GU$3,Urlaub!$C$5:$C$604,"&gt;="&amp;GU$3)&gt;0,1,0))</f>
        <v>0</v>
      </c>
      <c r="GV48" s="19" t="n">
        <f aca="false">IF($A48="",0,IF(COUNTIFS(Urlaub!$A$5:$A$604,$A48,Urlaub!$B$5:$B$604,"&lt;="&amp;GV$3,Urlaub!$C$5:$C$604,"&gt;="&amp;GV$3)&gt;0,1,0))</f>
        <v>0</v>
      </c>
      <c r="GW48" s="19" t="n">
        <f aca="false">IF($A48="",0,IF(COUNTIFS(Urlaub!$A$5:$A$604,$A48,Urlaub!$B$5:$B$604,"&lt;="&amp;GW$3,Urlaub!$C$5:$C$604,"&gt;="&amp;GW$3)&gt;0,1,0))</f>
        <v>0</v>
      </c>
      <c r="GX48" s="19" t="n">
        <f aca="false">IF($A48="",0,IF(COUNTIFS(Urlaub!$A$5:$A$604,$A48,Urlaub!$B$5:$B$604,"&lt;="&amp;GX$3,Urlaub!$C$5:$C$604,"&gt;="&amp;GX$3)&gt;0,1,0))</f>
        <v>0</v>
      </c>
      <c r="GY48" s="19" t="n">
        <f aca="false">IF($A48="",0,IF(COUNTIFS(Urlaub!$A$5:$A$604,$A48,Urlaub!$B$5:$B$604,"&lt;="&amp;GY$3,Urlaub!$C$5:$C$604,"&gt;="&amp;GY$3)&gt;0,1,0))</f>
        <v>0</v>
      </c>
      <c r="GZ48" s="19" t="n">
        <f aca="false">IF($A48="",0,IF(COUNTIFS(Urlaub!$A$5:$A$604,$A48,Urlaub!$B$5:$B$604,"&lt;="&amp;GZ$3,Urlaub!$C$5:$C$604,"&gt;="&amp;GZ$3)&gt;0,1,0))</f>
        <v>0</v>
      </c>
      <c r="HA48" s="19" t="n">
        <f aca="false">IF($A48="",0,IF(COUNTIFS(Urlaub!$A$5:$A$604,$A48,Urlaub!$B$5:$B$604,"&lt;="&amp;HA$3,Urlaub!$C$5:$C$604,"&gt;="&amp;HA$3)&gt;0,1,0))</f>
        <v>0</v>
      </c>
      <c r="HB48" s="19" t="n">
        <f aca="false">IF($A48="",0,IF(COUNTIFS(Urlaub!$A$5:$A$604,$A48,Urlaub!$B$5:$B$604,"&lt;="&amp;HB$3,Urlaub!$C$5:$C$604,"&gt;="&amp;HB$3)&gt;0,1,0))</f>
        <v>0</v>
      </c>
      <c r="HC48" s="19" t="n">
        <f aca="false">IF($A48="",0,IF(COUNTIFS(Urlaub!$A$5:$A$604,$A48,Urlaub!$B$5:$B$604,"&lt;="&amp;HC$3,Urlaub!$C$5:$C$604,"&gt;="&amp;HC$3)&gt;0,1,0))</f>
        <v>0</v>
      </c>
      <c r="HD48" s="19" t="n">
        <f aca="false">IF($A48="",0,IF(COUNTIFS(Urlaub!$A$5:$A$604,$A48,Urlaub!$B$5:$B$604,"&lt;="&amp;HD$3,Urlaub!$C$5:$C$604,"&gt;="&amp;HD$3)&gt;0,1,0))</f>
        <v>0</v>
      </c>
      <c r="HE48" s="19" t="n">
        <f aca="false">IF($A48="",0,IF(COUNTIFS(Urlaub!$A$5:$A$604,$A48,Urlaub!$B$5:$B$604,"&lt;="&amp;HE$3,Urlaub!$C$5:$C$604,"&gt;="&amp;HE$3)&gt;0,1,0))</f>
        <v>0</v>
      </c>
      <c r="HF48" s="19" t="n">
        <f aca="false">IF($A48="",0,IF(COUNTIFS(Urlaub!$A$5:$A$604,$A48,Urlaub!$B$5:$B$604,"&lt;="&amp;HF$3,Urlaub!$C$5:$C$604,"&gt;="&amp;HF$3)&gt;0,1,0))</f>
        <v>0</v>
      </c>
      <c r="HG48" s="19" t="n">
        <f aca="false">IF($A48="",0,IF(COUNTIFS(Urlaub!$A$5:$A$604,$A48,Urlaub!$B$5:$B$604,"&lt;="&amp;HG$3,Urlaub!$C$5:$C$604,"&gt;="&amp;HG$3)&gt;0,1,0))</f>
        <v>0</v>
      </c>
      <c r="HH48" s="19" t="n">
        <f aca="false">IF($A48="",0,IF(COUNTIFS(Urlaub!$A$5:$A$604,$A48,Urlaub!$B$5:$B$604,"&lt;="&amp;HH$3,Urlaub!$C$5:$C$604,"&gt;="&amp;HH$3)&gt;0,1,0))</f>
        <v>0</v>
      </c>
      <c r="HI48" s="19" t="n">
        <f aca="false">IF($A48="",0,IF(COUNTIFS(Urlaub!$A$5:$A$604,$A48,Urlaub!$B$5:$B$604,"&lt;="&amp;HI$3,Urlaub!$C$5:$C$604,"&gt;="&amp;HI$3)&gt;0,1,0))</f>
        <v>0</v>
      </c>
      <c r="HJ48" s="19" t="n">
        <f aca="false">IF($A48="",0,IF(COUNTIFS(Urlaub!$A$5:$A$604,$A48,Urlaub!$B$5:$B$604,"&lt;="&amp;HJ$3,Urlaub!$C$5:$C$604,"&gt;="&amp;HJ$3)&gt;0,1,0))</f>
        <v>0</v>
      </c>
      <c r="HK48" s="19" t="n">
        <f aca="false">IF($A48="",0,IF(COUNTIFS(Urlaub!$A$5:$A$604,$A48,Urlaub!$B$5:$B$604,"&lt;="&amp;HK$3,Urlaub!$C$5:$C$604,"&gt;="&amp;HK$3)&gt;0,1,0))</f>
        <v>0</v>
      </c>
      <c r="HL48" s="19" t="n">
        <f aca="false">IF($A48="",0,IF(COUNTIFS(Urlaub!$A$5:$A$604,$A48,Urlaub!$B$5:$B$604,"&lt;="&amp;HL$3,Urlaub!$C$5:$C$604,"&gt;="&amp;HL$3)&gt;0,1,0))</f>
        <v>0</v>
      </c>
      <c r="HM48" s="19" t="n">
        <f aca="false">IF($A48="",0,IF(COUNTIFS(Urlaub!$A$5:$A$604,$A48,Urlaub!$B$5:$B$604,"&lt;="&amp;HM$3,Urlaub!$C$5:$C$604,"&gt;="&amp;HM$3)&gt;0,1,0))</f>
        <v>0</v>
      </c>
      <c r="HN48" s="19" t="n">
        <f aca="false">IF($A48="",0,IF(COUNTIFS(Urlaub!$A$5:$A$604,$A48,Urlaub!$B$5:$B$604,"&lt;="&amp;HN$3,Urlaub!$C$5:$C$604,"&gt;="&amp;HN$3)&gt;0,1,0))</f>
        <v>0</v>
      </c>
      <c r="HO48" s="19" t="n">
        <f aca="false">IF($A48="",0,IF(COUNTIFS(Urlaub!$A$5:$A$604,$A48,Urlaub!$B$5:$B$604,"&lt;="&amp;HO$3,Urlaub!$C$5:$C$604,"&gt;="&amp;HO$3)&gt;0,1,0))</f>
        <v>0</v>
      </c>
      <c r="HP48" s="19" t="n">
        <f aca="false">IF($A48="",0,IF(COUNTIFS(Urlaub!$A$5:$A$604,$A48,Urlaub!$B$5:$B$604,"&lt;="&amp;HP$3,Urlaub!$C$5:$C$604,"&gt;="&amp;HP$3)&gt;0,1,0))</f>
        <v>0</v>
      </c>
      <c r="HQ48" s="19" t="n">
        <f aca="false">IF($A48="",0,IF(COUNTIFS(Urlaub!$A$5:$A$604,$A48,Urlaub!$B$5:$B$604,"&lt;="&amp;HQ$3,Urlaub!$C$5:$C$604,"&gt;="&amp;HQ$3)&gt;0,1,0))</f>
        <v>0</v>
      </c>
      <c r="HR48" s="19" t="n">
        <f aca="false">IF($A48="",0,IF(COUNTIFS(Urlaub!$A$5:$A$604,$A48,Urlaub!$B$5:$B$604,"&lt;="&amp;HR$3,Urlaub!$C$5:$C$604,"&gt;="&amp;HR$3)&gt;0,1,0))</f>
        <v>0</v>
      </c>
      <c r="HS48" s="19" t="n">
        <f aca="false">IF($A48="",0,IF(COUNTIFS(Urlaub!$A$5:$A$604,$A48,Urlaub!$B$5:$B$604,"&lt;="&amp;HS$3,Urlaub!$C$5:$C$604,"&gt;="&amp;HS$3)&gt;0,1,0))</f>
        <v>0</v>
      </c>
      <c r="HT48" s="19" t="n">
        <f aca="false">IF($A48="",0,IF(COUNTIFS(Urlaub!$A$5:$A$604,$A48,Urlaub!$B$5:$B$604,"&lt;="&amp;HT$3,Urlaub!$C$5:$C$604,"&gt;="&amp;HT$3)&gt;0,1,0))</f>
        <v>0</v>
      </c>
      <c r="HU48" s="19" t="n">
        <f aca="false">IF($A48="",0,IF(COUNTIFS(Urlaub!$A$5:$A$604,$A48,Urlaub!$B$5:$B$604,"&lt;="&amp;HU$3,Urlaub!$C$5:$C$604,"&gt;="&amp;HU$3)&gt;0,1,0))</f>
        <v>0</v>
      </c>
      <c r="HV48" s="19" t="n">
        <f aca="false">IF($A48="",0,IF(COUNTIFS(Urlaub!$A$5:$A$604,$A48,Urlaub!$B$5:$B$604,"&lt;="&amp;HV$3,Urlaub!$C$5:$C$604,"&gt;="&amp;HV$3)&gt;0,1,0))</f>
        <v>0</v>
      </c>
      <c r="HW48" s="19" t="n">
        <f aca="false">IF($A48="",0,IF(COUNTIFS(Urlaub!$A$5:$A$604,$A48,Urlaub!$B$5:$B$604,"&lt;="&amp;HW$3,Urlaub!$C$5:$C$604,"&gt;="&amp;HW$3)&gt;0,1,0))</f>
        <v>0</v>
      </c>
      <c r="HX48" s="19" t="n">
        <f aca="false">IF($A48="",0,IF(COUNTIFS(Urlaub!$A$5:$A$604,$A48,Urlaub!$B$5:$B$604,"&lt;="&amp;HX$3,Urlaub!$C$5:$C$604,"&gt;="&amp;HX$3)&gt;0,1,0))</f>
        <v>0</v>
      </c>
      <c r="HY48" s="19" t="n">
        <f aca="false">IF($A48="",0,IF(COUNTIFS(Urlaub!$A$5:$A$604,$A48,Urlaub!$B$5:$B$604,"&lt;="&amp;HY$3,Urlaub!$C$5:$C$604,"&gt;="&amp;HY$3)&gt;0,1,0))</f>
        <v>0</v>
      </c>
      <c r="HZ48" s="19" t="n">
        <f aca="false">IF($A48="",0,IF(COUNTIFS(Urlaub!$A$5:$A$604,$A48,Urlaub!$B$5:$B$604,"&lt;="&amp;HZ$3,Urlaub!$C$5:$C$604,"&gt;="&amp;HZ$3)&gt;0,1,0))</f>
        <v>0</v>
      </c>
      <c r="IA48" s="19" t="n">
        <f aca="false">IF($A48="",0,IF(COUNTIFS(Urlaub!$A$5:$A$604,$A48,Urlaub!$B$5:$B$604,"&lt;="&amp;IA$3,Urlaub!$C$5:$C$604,"&gt;="&amp;IA$3)&gt;0,1,0))</f>
        <v>0</v>
      </c>
      <c r="IB48" s="19" t="n">
        <f aca="false">IF($A48="",0,IF(COUNTIFS(Urlaub!$A$5:$A$604,$A48,Urlaub!$B$5:$B$604,"&lt;="&amp;IB$3,Urlaub!$C$5:$C$604,"&gt;="&amp;IB$3)&gt;0,1,0))</f>
        <v>0</v>
      </c>
      <c r="IC48" s="19" t="n">
        <f aca="false">IF($A48="",0,IF(COUNTIFS(Urlaub!$A$5:$A$604,$A48,Urlaub!$B$5:$B$604,"&lt;="&amp;IC$3,Urlaub!$C$5:$C$604,"&gt;="&amp;IC$3)&gt;0,1,0))</f>
        <v>0</v>
      </c>
      <c r="ID48" s="19" t="n">
        <f aca="false">IF($A48="",0,IF(COUNTIFS(Urlaub!$A$5:$A$604,$A48,Urlaub!$B$5:$B$604,"&lt;="&amp;ID$3,Urlaub!$C$5:$C$604,"&gt;="&amp;ID$3)&gt;0,1,0))</f>
        <v>0</v>
      </c>
      <c r="IE48" s="19" t="n">
        <f aca="false">IF($A48="",0,IF(COUNTIFS(Urlaub!$A$5:$A$604,$A48,Urlaub!$B$5:$B$604,"&lt;="&amp;IE$3,Urlaub!$C$5:$C$604,"&gt;="&amp;IE$3)&gt;0,1,0))</f>
        <v>0</v>
      </c>
      <c r="IF48" s="19" t="n">
        <f aca="false">IF($A48="",0,IF(COUNTIFS(Urlaub!$A$5:$A$604,$A48,Urlaub!$B$5:$B$604,"&lt;="&amp;IF$3,Urlaub!$C$5:$C$604,"&gt;="&amp;IF$3)&gt;0,1,0))</f>
        <v>0</v>
      </c>
      <c r="IG48" s="19" t="n">
        <f aca="false">IF($A48="",0,IF(COUNTIFS(Urlaub!$A$5:$A$604,$A48,Urlaub!$B$5:$B$604,"&lt;="&amp;IG$3,Urlaub!$C$5:$C$604,"&gt;="&amp;IG$3)&gt;0,1,0))</f>
        <v>0</v>
      </c>
      <c r="IH48" s="19" t="n">
        <f aca="false">IF($A48="",0,IF(COUNTIFS(Urlaub!$A$5:$A$604,$A48,Urlaub!$B$5:$B$604,"&lt;="&amp;IH$3,Urlaub!$C$5:$C$604,"&gt;="&amp;IH$3)&gt;0,1,0))</f>
        <v>0</v>
      </c>
      <c r="II48" s="19" t="n">
        <f aca="false">IF($A48="",0,IF(COUNTIFS(Urlaub!$A$5:$A$604,$A48,Urlaub!$B$5:$B$604,"&lt;="&amp;II$3,Urlaub!$C$5:$C$604,"&gt;="&amp;II$3)&gt;0,1,0))</f>
        <v>0</v>
      </c>
      <c r="IJ48" s="19" t="n">
        <f aca="false">IF($A48="",0,IF(COUNTIFS(Urlaub!$A$5:$A$604,$A48,Urlaub!$B$5:$B$604,"&lt;="&amp;IJ$3,Urlaub!$C$5:$C$604,"&gt;="&amp;IJ$3)&gt;0,1,0))</f>
        <v>0</v>
      </c>
      <c r="IK48" s="19" t="n">
        <f aca="false">IF($A48="",0,IF(COUNTIFS(Urlaub!$A$5:$A$604,$A48,Urlaub!$B$5:$B$604,"&lt;="&amp;IK$3,Urlaub!$C$5:$C$604,"&gt;="&amp;IK$3)&gt;0,1,0))</f>
        <v>0</v>
      </c>
      <c r="IL48" s="19" t="n">
        <f aca="false">IF($A48="",0,IF(COUNTIFS(Urlaub!$A$5:$A$604,$A48,Urlaub!$B$5:$B$604,"&lt;="&amp;IL$3,Urlaub!$C$5:$C$604,"&gt;="&amp;IL$3)&gt;0,1,0))</f>
        <v>0</v>
      </c>
      <c r="IM48" s="19" t="n">
        <f aca="false">IF($A48="",0,IF(COUNTIFS(Urlaub!$A$5:$A$604,$A48,Urlaub!$B$5:$B$604,"&lt;="&amp;IM$3,Urlaub!$C$5:$C$604,"&gt;="&amp;IM$3)&gt;0,1,0))</f>
        <v>0</v>
      </c>
      <c r="IN48" s="19" t="n">
        <f aca="false">IF($A48="",0,IF(COUNTIFS(Urlaub!$A$5:$A$604,$A48,Urlaub!$B$5:$B$604,"&lt;="&amp;IN$3,Urlaub!$C$5:$C$604,"&gt;="&amp;IN$3)&gt;0,1,0))</f>
        <v>0</v>
      </c>
      <c r="IO48" s="19" t="n">
        <f aca="false">IF($A48="",0,IF(COUNTIFS(Urlaub!$A$5:$A$604,$A48,Urlaub!$B$5:$B$604,"&lt;="&amp;IO$3,Urlaub!$C$5:$C$604,"&gt;="&amp;IO$3)&gt;0,1,0))</f>
        <v>0</v>
      </c>
      <c r="IP48" s="19" t="n">
        <f aca="false">IF($A48="",0,IF(COUNTIFS(Urlaub!$A$5:$A$604,$A48,Urlaub!$B$5:$B$604,"&lt;="&amp;IP$3,Urlaub!$C$5:$C$604,"&gt;="&amp;IP$3)&gt;0,1,0))</f>
        <v>0</v>
      </c>
      <c r="IQ48" s="19" t="n">
        <f aca="false">IF($A48="",0,IF(COUNTIFS(Urlaub!$A$5:$A$604,$A48,Urlaub!$B$5:$B$604,"&lt;="&amp;IQ$3,Urlaub!$C$5:$C$604,"&gt;="&amp;IQ$3)&gt;0,1,0))</f>
        <v>0</v>
      </c>
      <c r="IR48" s="19" t="n">
        <f aca="false">IF($A48="",0,IF(COUNTIFS(Urlaub!$A$5:$A$604,$A48,Urlaub!$B$5:$B$604,"&lt;="&amp;IR$3,Urlaub!$C$5:$C$604,"&gt;="&amp;IR$3)&gt;0,1,0))</f>
        <v>0</v>
      </c>
      <c r="IS48" s="19" t="n">
        <f aca="false">IF($A48="",0,IF(COUNTIFS(Urlaub!$A$5:$A$604,$A48,Urlaub!$B$5:$B$604,"&lt;="&amp;IS$3,Urlaub!$C$5:$C$604,"&gt;="&amp;IS$3)&gt;0,1,0))</f>
        <v>0</v>
      </c>
      <c r="IT48" s="19" t="n">
        <f aca="false">IF($A48="",0,IF(COUNTIFS(Urlaub!$A$5:$A$604,$A48,Urlaub!$B$5:$B$604,"&lt;="&amp;IT$3,Urlaub!$C$5:$C$604,"&gt;="&amp;IT$3)&gt;0,1,0))</f>
        <v>0</v>
      </c>
      <c r="IU48" s="19" t="n">
        <f aca="false">IF($A48="",0,IF(COUNTIFS(Urlaub!$A$5:$A$604,$A48,Urlaub!$B$5:$B$604,"&lt;="&amp;IU$3,Urlaub!$C$5:$C$604,"&gt;="&amp;IU$3)&gt;0,1,0))</f>
        <v>0</v>
      </c>
      <c r="IV48" s="19" t="n">
        <f aca="false">IF($A48="",0,IF(COUNTIFS(Urlaub!$A$5:$A$604,$A48,Urlaub!$B$5:$B$604,"&lt;="&amp;IV$3,Urlaub!$C$5:$C$604,"&gt;="&amp;IV$3)&gt;0,1,0))</f>
        <v>0</v>
      </c>
      <c r="IW48" s="19" t="n">
        <f aca="false">IF($A48="",0,IF(COUNTIFS(Urlaub!$A$5:$A$604,$A48,Urlaub!$B$5:$B$604,"&lt;="&amp;IW$3,Urlaub!$C$5:$C$604,"&gt;="&amp;IW$3)&gt;0,1,0))</f>
        <v>0</v>
      </c>
      <c r="IX48" s="19" t="n">
        <f aca="false">IF($A48="",0,IF(COUNTIFS(Urlaub!$A$5:$A$604,$A48,Urlaub!$B$5:$B$604,"&lt;="&amp;IX$3,Urlaub!$C$5:$C$604,"&gt;="&amp;IX$3)&gt;0,1,0))</f>
        <v>0</v>
      </c>
      <c r="IY48" s="19" t="n">
        <f aca="false">IF($A48="",0,IF(COUNTIFS(Urlaub!$A$5:$A$604,$A48,Urlaub!$B$5:$B$604,"&lt;="&amp;IY$3,Urlaub!$C$5:$C$604,"&gt;="&amp;IY$3)&gt;0,1,0))</f>
        <v>0</v>
      </c>
      <c r="IZ48" s="19" t="n">
        <f aca="false">IF($A48="",0,IF(COUNTIFS(Urlaub!$A$5:$A$604,$A48,Urlaub!$B$5:$B$604,"&lt;="&amp;IZ$3,Urlaub!$C$5:$C$604,"&gt;="&amp;IZ$3)&gt;0,1,0))</f>
        <v>0</v>
      </c>
      <c r="JA48" s="19" t="n">
        <f aca="false">IF($A48="",0,IF(COUNTIFS(Urlaub!$A$5:$A$604,$A48,Urlaub!$B$5:$B$604,"&lt;="&amp;JA$3,Urlaub!$C$5:$C$604,"&gt;="&amp;JA$3)&gt;0,1,0))</f>
        <v>0</v>
      </c>
      <c r="JB48" s="19" t="n">
        <f aca="false">IF($A48="",0,IF(COUNTIFS(Urlaub!$A$5:$A$604,$A48,Urlaub!$B$5:$B$604,"&lt;="&amp;JB$3,Urlaub!$C$5:$C$604,"&gt;="&amp;JB$3)&gt;0,1,0))</f>
        <v>0</v>
      </c>
      <c r="JC48" s="19" t="n">
        <f aca="false">IF($A48="",0,IF(COUNTIFS(Urlaub!$A$5:$A$604,$A48,Urlaub!$B$5:$B$604,"&lt;="&amp;JC$3,Urlaub!$C$5:$C$604,"&gt;="&amp;JC$3)&gt;0,1,0))</f>
        <v>0</v>
      </c>
      <c r="JD48" s="19" t="n">
        <f aca="false">IF($A48="",0,IF(COUNTIFS(Urlaub!$A$5:$A$604,$A48,Urlaub!$B$5:$B$604,"&lt;="&amp;JD$3,Urlaub!$C$5:$C$604,"&gt;="&amp;JD$3)&gt;0,1,0))</f>
        <v>0</v>
      </c>
      <c r="JE48" s="19" t="n">
        <f aca="false">IF($A48="",0,IF(COUNTIFS(Urlaub!$A$5:$A$604,$A48,Urlaub!$B$5:$B$604,"&lt;="&amp;JE$3,Urlaub!$C$5:$C$604,"&gt;="&amp;JE$3)&gt;0,1,0))</f>
        <v>0</v>
      </c>
      <c r="JF48" s="19" t="n">
        <f aca="false">IF($A48="",0,IF(COUNTIFS(Urlaub!$A$5:$A$604,$A48,Urlaub!$B$5:$B$604,"&lt;="&amp;JF$3,Urlaub!$C$5:$C$604,"&gt;="&amp;JF$3)&gt;0,1,0))</f>
        <v>0</v>
      </c>
      <c r="JG48" s="19" t="n">
        <f aca="false">IF($A48="",0,IF(COUNTIFS(Urlaub!$A$5:$A$604,$A48,Urlaub!$B$5:$B$604,"&lt;="&amp;JG$3,Urlaub!$C$5:$C$604,"&gt;="&amp;JG$3)&gt;0,1,0))</f>
        <v>0</v>
      </c>
      <c r="JH48" s="19" t="n">
        <f aca="false">IF($A48="",0,IF(COUNTIFS(Urlaub!$A$5:$A$604,$A48,Urlaub!$B$5:$B$604,"&lt;="&amp;JH$3,Urlaub!$C$5:$C$604,"&gt;="&amp;JH$3)&gt;0,1,0))</f>
        <v>0</v>
      </c>
      <c r="JI48" s="19" t="n">
        <f aca="false">IF($A48="",0,IF(COUNTIFS(Urlaub!$A$5:$A$604,$A48,Urlaub!$B$5:$B$604,"&lt;="&amp;JI$3,Urlaub!$C$5:$C$604,"&gt;="&amp;JI$3)&gt;0,1,0))</f>
        <v>0</v>
      </c>
      <c r="JJ48" s="19" t="n">
        <f aca="false">IF($A48="",0,IF(COUNTIFS(Urlaub!$A$5:$A$604,$A48,Urlaub!$B$5:$B$604,"&lt;="&amp;JJ$3,Urlaub!$C$5:$C$604,"&gt;="&amp;JJ$3)&gt;0,1,0))</f>
        <v>0</v>
      </c>
      <c r="JK48" s="19" t="n">
        <f aca="false">IF($A48="",0,IF(COUNTIFS(Urlaub!$A$5:$A$604,$A48,Urlaub!$B$5:$B$604,"&lt;="&amp;JK$3,Urlaub!$C$5:$C$604,"&gt;="&amp;JK$3)&gt;0,1,0))</f>
        <v>0</v>
      </c>
      <c r="JL48" s="19" t="n">
        <f aca="false">IF($A48="",0,IF(COUNTIFS(Urlaub!$A$5:$A$604,$A48,Urlaub!$B$5:$B$604,"&lt;="&amp;JL$3,Urlaub!$C$5:$C$604,"&gt;="&amp;JL$3)&gt;0,1,0))</f>
        <v>0</v>
      </c>
      <c r="JM48" s="19" t="n">
        <f aca="false">IF($A48="",0,IF(COUNTIFS(Urlaub!$A$5:$A$604,$A48,Urlaub!$B$5:$B$604,"&lt;="&amp;JM$3,Urlaub!$C$5:$C$604,"&gt;="&amp;JM$3)&gt;0,1,0))</f>
        <v>0</v>
      </c>
      <c r="JN48" s="19" t="n">
        <f aca="false">IF($A48="",0,IF(COUNTIFS(Urlaub!$A$5:$A$604,$A48,Urlaub!$B$5:$B$604,"&lt;="&amp;JN$3,Urlaub!$C$5:$C$604,"&gt;="&amp;JN$3)&gt;0,1,0))</f>
        <v>0</v>
      </c>
      <c r="JO48" s="19" t="n">
        <f aca="false">IF($A48="",0,IF(COUNTIFS(Urlaub!$A$5:$A$604,$A48,Urlaub!$B$5:$B$604,"&lt;="&amp;JO$3,Urlaub!$C$5:$C$604,"&gt;="&amp;JO$3)&gt;0,1,0))</f>
        <v>0</v>
      </c>
      <c r="JP48" s="19" t="n">
        <f aca="false">IF($A48="",0,IF(COUNTIFS(Urlaub!$A$5:$A$604,$A48,Urlaub!$B$5:$B$604,"&lt;="&amp;JP$3,Urlaub!$C$5:$C$604,"&gt;="&amp;JP$3)&gt;0,1,0))</f>
        <v>0</v>
      </c>
      <c r="JQ48" s="19" t="n">
        <f aca="false">IF($A48="",0,IF(COUNTIFS(Urlaub!$A$5:$A$604,$A48,Urlaub!$B$5:$B$604,"&lt;="&amp;JQ$3,Urlaub!$C$5:$C$604,"&gt;="&amp;JQ$3)&gt;0,1,0))</f>
        <v>0</v>
      </c>
      <c r="JR48" s="19" t="n">
        <f aca="false">IF($A48="",0,IF(COUNTIFS(Urlaub!$A$5:$A$604,$A48,Urlaub!$B$5:$B$604,"&lt;="&amp;JR$3,Urlaub!$C$5:$C$604,"&gt;="&amp;JR$3)&gt;0,1,0))</f>
        <v>0</v>
      </c>
      <c r="JS48" s="19" t="n">
        <f aca="false">IF($A48="",0,IF(COUNTIFS(Urlaub!$A$5:$A$604,$A48,Urlaub!$B$5:$B$604,"&lt;="&amp;JS$3,Urlaub!$C$5:$C$604,"&gt;="&amp;JS$3)&gt;0,1,0))</f>
        <v>0</v>
      </c>
      <c r="JT48" s="19" t="n">
        <f aca="false">IF($A48="",0,IF(COUNTIFS(Urlaub!$A$5:$A$604,$A48,Urlaub!$B$5:$B$604,"&lt;="&amp;JT$3,Urlaub!$C$5:$C$604,"&gt;="&amp;JT$3)&gt;0,1,0))</f>
        <v>0</v>
      </c>
      <c r="JU48" s="19" t="n">
        <f aca="false">IF($A48="",0,IF(COUNTIFS(Urlaub!$A$5:$A$604,$A48,Urlaub!$B$5:$B$604,"&lt;="&amp;JU$3,Urlaub!$C$5:$C$604,"&gt;="&amp;JU$3)&gt;0,1,0))</f>
        <v>0</v>
      </c>
      <c r="JV48" s="19" t="n">
        <f aca="false">IF($A48="",0,IF(COUNTIFS(Urlaub!$A$5:$A$604,$A48,Urlaub!$B$5:$B$604,"&lt;="&amp;JV$3,Urlaub!$C$5:$C$604,"&gt;="&amp;JV$3)&gt;0,1,0))</f>
        <v>0</v>
      </c>
      <c r="JW48" s="19" t="n">
        <f aca="false">IF($A48="",0,IF(COUNTIFS(Urlaub!$A$5:$A$604,$A48,Urlaub!$B$5:$B$604,"&lt;="&amp;JW$3,Urlaub!$C$5:$C$604,"&gt;="&amp;JW$3)&gt;0,1,0))</f>
        <v>0</v>
      </c>
      <c r="JX48" s="19" t="n">
        <f aca="false">IF($A48="",0,IF(COUNTIFS(Urlaub!$A$5:$A$604,$A48,Urlaub!$B$5:$B$604,"&lt;="&amp;JX$3,Urlaub!$C$5:$C$604,"&gt;="&amp;JX$3)&gt;0,1,0))</f>
        <v>0</v>
      </c>
      <c r="JY48" s="19" t="n">
        <f aca="false">IF($A48="",0,IF(COUNTIFS(Urlaub!$A$5:$A$604,$A48,Urlaub!$B$5:$B$604,"&lt;="&amp;JY$3,Urlaub!$C$5:$C$604,"&gt;="&amp;JY$3)&gt;0,1,0))</f>
        <v>0</v>
      </c>
      <c r="JZ48" s="19" t="n">
        <f aca="false">IF($A48="",0,IF(COUNTIFS(Urlaub!$A$5:$A$604,$A48,Urlaub!$B$5:$B$604,"&lt;="&amp;JZ$3,Urlaub!$C$5:$C$604,"&gt;="&amp;JZ$3)&gt;0,1,0))</f>
        <v>0</v>
      </c>
      <c r="KA48" s="19" t="n">
        <f aca="false">IF($A48="",0,IF(COUNTIFS(Urlaub!$A$5:$A$604,$A48,Urlaub!$B$5:$B$604,"&lt;="&amp;KA$3,Urlaub!$C$5:$C$604,"&gt;="&amp;KA$3)&gt;0,1,0))</f>
        <v>0</v>
      </c>
      <c r="KB48" s="19" t="n">
        <f aca="false">IF($A48="",0,IF(COUNTIFS(Urlaub!$A$5:$A$604,$A48,Urlaub!$B$5:$B$604,"&lt;="&amp;KB$3,Urlaub!$C$5:$C$604,"&gt;="&amp;KB$3)&gt;0,1,0))</f>
        <v>0</v>
      </c>
      <c r="KC48" s="19" t="n">
        <f aca="false">IF($A48="",0,IF(COUNTIFS(Urlaub!$A$5:$A$604,$A48,Urlaub!$B$5:$B$604,"&lt;="&amp;KC$3,Urlaub!$C$5:$C$604,"&gt;="&amp;KC$3)&gt;0,1,0))</f>
        <v>0</v>
      </c>
      <c r="KD48" s="19" t="n">
        <f aca="false">IF($A48="",0,IF(COUNTIFS(Urlaub!$A$5:$A$604,$A48,Urlaub!$B$5:$B$604,"&lt;="&amp;KD$3,Urlaub!$C$5:$C$604,"&gt;="&amp;KD$3)&gt;0,1,0))</f>
        <v>0</v>
      </c>
      <c r="KE48" s="19" t="n">
        <f aca="false">IF($A48="",0,IF(COUNTIFS(Urlaub!$A$5:$A$604,$A48,Urlaub!$B$5:$B$604,"&lt;="&amp;KE$3,Urlaub!$C$5:$C$604,"&gt;="&amp;KE$3)&gt;0,1,0))</f>
        <v>0</v>
      </c>
      <c r="KF48" s="19" t="n">
        <f aca="false">IF($A48="",0,IF(COUNTIFS(Urlaub!$A$5:$A$604,$A48,Urlaub!$B$5:$B$604,"&lt;="&amp;KF$3,Urlaub!$C$5:$C$604,"&gt;="&amp;KF$3)&gt;0,1,0))</f>
        <v>0</v>
      </c>
      <c r="KG48" s="19" t="n">
        <f aca="false">IF($A48="",0,IF(COUNTIFS(Urlaub!$A$5:$A$604,$A48,Urlaub!$B$5:$B$604,"&lt;="&amp;KG$3,Urlaub!$C$5:$C$604,"&gt;="&amp;KG$3)&gt;0,1,0))</f>
        <v>0</v>
      </c>
      <c r="KH48" s="19" t="n">
        <f aca="false">IF($A48="",0,IF(COUNTIFS(Urlaub!$A$5:$A$604,$A48,Urlaub!$B$5:$B$604,"&lt;="&amp;KH$3,Urlaub!$C$5:$C$604,"&gt;="&amp;KH$3)&gt;0,1,0))</f>
        <v>0</v>
      </c>
      <c r="KI48" s="19" t="n">
        <f aca="false">IF($A48="",0,IF(COUNTIFS(Urlaub!$A$5:$A$604,$A48,Urlaub!$B$5:$B$604,"&lt;="&amp;KI$3,Urlaub!$C$5:$C$604,"&gt;="&amp;KI$3)&gt;0,1,0))</f>
        <v>0</v>
      </c>
      <c r="KJ48" s="19" t="n">
        <f aca="false">IF($A48="",0,IF(COUNTIFS(Urlaub!$A$5:$A$604,$A48,Urlaub!$B$5:$B$604,"&lt;="&amp;KJ$3,Urlaub!$C$5:$C$604,"&gt;="&amp;KJ$3)&gt;0,1,0))</f>
        <v>0</v>
      </c>
      <c r="KK48" s="19" t="n">
        <f aca="false">IF($A48="",0,IF(COUNTIFS(Urlaub!$A$5:$A$604,$A48,Urlaub!$B$5:$B$604,"&lt;="&amp;KK$3,Urlaub!$C$5:$C$604,"&gt;="&amp;KK$3)&gt;0,1,0))</f>
        <v>0</v>
      </c>
      <c r="KL48" s="19" t="n">
        <f aca="false">IF($A48="",0,IF(COUNTIFS(Urlaub!$A$5:$A$604,$A48,Urlaub!$B$5:$B$604,"&lt;="&amp;KL$3,Urlaub!$C$5:$C$604,"&gt;="&amp;KL$3)&gt;0,1,0))</f>
        <v>0</v>
      </c>
      <c r="KM48" s="19" t="n">
        <f aca="false">IF($A48="",0,IF(COUNTIFS(Urlaub!$A$5:$A$604,$A48,Urlaub!$B$5:$B$604,"&lt;="&amp;KM$3,Urlaub!$C$5:$C$604,"&gt;="&amp;KM$3)&gt;0,1,0))</f>
        <v>0</v>
      </c>
      <c r="KN48" s="19" t="n">
        <f aca="false">IF($A48="",0,IF(COUNTIFS(Urlaub!$A$5:$A$604,$A48,Urlaub!$B$5:$B$604,"&lt;="&amp;KN$3,Urlaub!$C$5:$C$604,"&gt;="&amp;KN$3)&gt;0,1,0))</f>
        <v>0</v>
      </c>
      <c r="KO48" s="19" t="n">
        <f aca="false">IF($A48="",0,IF(COUNTIFS(Urlaub!$A$5:$A$604,$A48,Urlaub!$B$5:$B$604,"&lt;="&amp;KO$3,Urlaub!$C$5:$C$604,"&gt;="&amp;KO$3)&gt;0,1,0))</f>
        <v>0</v>
      </c>
      <c r="KP48" s="19" t="n">
        <f aca="false">IF($A48="",0,IF(COUNTIFS(Urlaub!$A$5:$A$604,$A48,Urlaub!$B$5:$B$604,"&lt;="&amp;KP$3,Urlaub!$C$5:$C$604,"&gt;="&amp;KP$3)&gt;0,1,0))</f>
        <v>0</v>
      </c>
      <c r="KQ48" s="19" t="n">
        <f aca="false">IF($A48="",0,IF(COUNTIFS(Urlaub!$A$5:$A$604,$A48,Urlaub!$B$5:$B$604,"&lt;="&amp;KQ$3,Urlaub!$C$5:$C$604,"&gt;="&amp;KQ$3)&gt;0,1,0))</f>
        <v>0</v>
      </c>
      <c r="KR48" s="19" t="n">
        <f aca="false">IF($A48="",0,IF(COUNTIFS(Urlaub!$A$5:$A$604,$A48,Urlaub!$B$5:$B$604,"&lt;="&amp;KR$3,Urlaub!$C$5:$C$604,"&gt;="&amp;KR$3)&gt;0,1,0))</f>
        <v>0</v>
      </c>
      <c r="KS48" s="19" t="n">
        <f aca="false">IF($A48="",0,IF(COUNTIFS(Urlaub!$A$5:$A$604,$A48,Urlaub!$B$5:$B$604,"&lt;="&amp;KS$3,Urlaub!$C$5:$C$604,"&gt;="&amp;KS$3)&gt;0,1,0))</f>
        <v>0</v>
      </c>
      <c r="KT48" s="19" t="n">
        <f aca="false">IF($A48="",0,IF(COUNTIFS(Urlaub!$A$5:$A$604,$A48,Urlaub!$B$5:$B$604,"&lt;="&amp;KT$3,Urlaub!$C$5:$C$604,"&gt;="&amp;KT$3)&gt;0,1,0))</f>
        <v>0</v>
      </c>
      <c r="KU48" s="19" t="n">
        <f aca="false">IF($A48="",0,IF(COUNTIFS(Urlaub!$A$5:$A$604,$A48,Urlaub!$B$5:$B$604,"&lt;="&amp;KU$3,Urlaub!$C$5:$C$604,"&gt;="&amp;KU$3)&gt;0,1,0))</f>
        <v>0</v>
      </c>
      <c r="KV48" s="19" t="n">
        <f aca="false">IF($A48="",0,IF(COUNTIFS(Urlaub!$A$5:$A$604,$A48,Urlaub!$B$5:$B$604,"&lt;="&amp;KV$3,Urlaub!$C$5:$C$604,"&gt;="&amp;KV$3)&gt;0,1,0))</f>
        <v>0</v>
      </c>
      <c r="KW48" s="19" t="n">
        <f aca="false">IF($A48="",0,IF(COUNTIFS(Urlaub!$A$5:$A$604,$A48,Urlaub!$B$5:$B$604,"&lt;="&amp;KW$3,Urlaub!$C$5:$C$604,"&gt;="&amp;KW$3)&gt;0,1,0))</f>
        <v>0</v>
      </c>
      <c r="KX48" s="19" t="n">
        <f aca="false">IF($A48="",0,IF(COUNTIFS(Urlaub!$A$5:$A$604,$A48,Urlaub!$B$5:$B$604,"&lt;="&amp;KX$3,Urlaub!$C$5:$C$604,"&gt;="&amp;KX$3)&gt;0,1,0))</f>
        <v>0</v>
      </c>
      <c r="KY48" s="19" t="n">
        <f aca="false">IF($A48="",0,IF(COUNTIFS(Urlaub!$A$5:$A$604,$A48,Urlaub!$B$5:$B$604,"&lt;="&amp;KY$3,Urlaub!$C$5:$C$604,"&gt;="&amp;KY$3)&gt;0,1,0))</f>
        <v>0</v>
      </c>
      <c r="KZ48" s="19" t="n">
        <f aca="false">IF($A48="",0,IF(COUNTIFS(Urlaub!$A$5:$A$604,$A48,Urlaub!$B$5:$B$604,"&lt;="&amp;KZ$3,Urlaub!$C$5:$C$604,"&gt;="&amp;KZ$3)&gt;0,1,0))</f>
        <v>0</v>
      </c>
      <c r="LA48" s="19" t="n">
        <f aca="false">IF($A48="",0,IF(COUNTIFS(Urlaub!$A$5:$A$604,$A48,Urlaub!$B$5:$B$604,"&lt;="&amp;LA$3,Urlaub!$C$5:$C$604,"&gt;="&amp;LA$3)&gt;0,1,0))</f>
        <v>0</v>
      </c>
      <c r="LB48" s="19" t="n">
        <f aca="false">IF($A48="",0,IF(COUNTIFS(Urlaub!$A$5:$A$604,$A48,Urlaub!$B$5:$B$604,"&lt;="&amp;LB$3,Urlaub!$C$5:$C$604,"&gt;="&amp;LB$3)&gt;0,1,0))</f>
        <v>0</v>
      </c>
      <c r="LC48" s="19" t="n">
        <f aca="false">IF($A48="",0,IF(COUNTIFS(Urlaub!$A$5:$A$604,$A48,Urlaub!$B$5:$B$604,"&lt;="&amp;LC$3,Urlaub!$C$5:$C$604,"&gt;="&amp;LC$3)&gt;0,1,0))</f>
        <v>0</v>
      </c>
      <c r="LD48" s="19" t="n">
        <f aca="false">IF($A48="",0,IF(COUNTIFS(Urlaub!$A$5:$A$604,$A48,Urlaub!$B$5:$B$604,"&lt;="&amp;LD$3,Urlaub!$C$5:$C$604,"&gt;="&amp;LD$3)&gt;0,1,0))</f>
        <v>0</v>
      </c>
      <c r="LE48" s="19" t="n">
        <f aca="false">IF($A48="",0,IF(COUNTIFS(Urlaub!$A$5:$A$604,$A48,Urlaub!$B$5:$B$604,"&lt;="&amp;LE$3,Urlaub!$C$5:$C$604,"&gt;="&amp;LE$3)&gt;0,1,0))</f>
        <v>0</v>
      </c>
      <c r="LF48" s="19" t="n">
        <f aca="false">IF($A48="",0,IF(COUNTIFS(Urlaub!$A$5:$A$604,$A48,Urlaub!$B$5:$B$604,"&lt;="&amp;LF$3,Urlaub!$C$5:$C$604,"&gt;="&amp;LF$3)&gt;0,1,0))</f>
        <v>0</v>
      </c>
      <c r="LG48" s="19" t="n">
        <f aca="false">IF($A48="",0,IF(COUNTIFS(Urlaub!$A$5:$A$604,$A48,Urlaub!$B$5:$B$604,"&lt;="&amp;LG$3,Urlaub!$C$5:$C$604,"&gt;="&amp;LG$3)&gt;0,1,0))</f>
        <v>0</v>
      </c>
      <c r="LH48" s="19" t="n">
        <f aca="false">IF($A48="",0,IF(COUNTIFS(Urlaub!$A$5:$A$604,$A48,Urlaub!$B$5:$B$604,"&lt;="&amp;LH$3,Urlaub!$C$5:$C$604,"&gt;="&amp;LH$3)&gt;0,1,0))</f>
        <v>0</v>
      </c>
      <c r="LI48" s="19" t="n">
        <f aca="false">IF($A48="",0,IF(COUNTIFS(Urlaub!$A$5:$A$604,$A48,Urlaub!$B$5:$B$604,"&lt;="&amp;LI$3,Urlaub!$C$5:$C$604,"&gt;="&amp;LI$3)&gt;0,1,0))</f>
        <v>0</v>
      </c>
      <c r="LJ48" s="19" t="n">
        <f aca="false">IF($A48="",0,IF(COUNTIFS(Urlaub!$A$5:$A$604,$A48,Urlaub!$B$5:$B$604,"&lt;="&amp;LJ$3,Urlaub!$C$5:$C$604,"&gt;="&amp;LJ$3)&gt;0,1,0))</f>
        <v>0</v>
      </c>
      <c r="LK48" s="19" t="n">
        <f aca="false">IF($A48="",0,IF(COUNTIFS(Urlaub!$A$5:$A$604,$A48,Urlaub!$B$5:$B$604,"&lt;="&amp;LK$3,Urlaub!$C$5:$C$604,"&gt;="&amp;LK$3)&gt;0,1,0))</f>
        <v>0</v>
      </c>
      <c r="LL48" s="19" t="n">
        <f aca="false">IF($A48="",0,IF(COUNTIFS(Urlaub!$A$5:$A$604,$A48,Urlaub!$B$5:$B$604,"&lt;="&amp;LL$3,Urlaub!$C$5:$C$604,"&gt;="&amp;LL$3)&gt;0,1,0))</f>
        <v>0</v>
      </c>
      <c r="LM48" s="19" t="n">
        <f aca="false">IF($A48="",0,IF(COUNTIFS(Urlaub!$A$5:$A$604,$A48,Urlaub!$B$5:$B$604,"&lt;="&amp;LM$3,Urlaub!$C$5:$C$604,"&gt;="&amp;LM$3)&gt;0,1,0))</f>
        <v>0</v>
      </c>
      <c r="LN48" s="19" t="n">
        <f aca="false">IF($A48="",0,IF(COUNTIFS(Urlaub!$A$5:$A$604,$A48,Urlaub!$B$5:$B$604,"&lt;="&amp;LN$3,Urlaub!$C$5:$C$604,"&gt;="&amp;LN$3)&gt;0,1,0))</f>
        <v>0</v>
      </c>
      <c r="LO48" s="19" t="n">
        <f aca="false">IF($A48="",0,IF(COUNTIFS(Urlaub!$A$5:$A$604,$A48,Urlaub!$B$5:$B$604,"&lt;="&amp;LO$3,Urlaub!$C$5:$C$604,"&gt;="&amp;LO$3)&gt;0,1,0))</f>
        <v>0</v>
      </c>
      <c r="LP48" s="19" t="n">
        <f aca="false">IF($A48="",0,IF(COUNTIFS(Urlaub!$A$5:$A$604,$A48,Urlaub!$B$5:$B$604,"&lt;="&amp;LP$3,Urlaub!$C$5:$C$604,"&gt;="&amp;LP$3)&gt;0,1,0))</f>
        <v>0</v>
      </c>
      <c r="LQ48" s="19" t="n">
        <f aca="false">IF($A48="",0,IF(COUNTIFS(Urlaub!$A$5:$A$604,$A48,Urlaub!$B$5:$B$604,"&lt;="&amp;LQ$3,Urlaub!$C$5:$C$604,"&gt;="&amp;LQ$3)&gt;0,1,0))</f>
        <v>0</v>
      </c>
      <c r="LR48" s="19" t="n">
        <f aca="false">IF($A48="",0,IF(COUNTIFS(Urlaub!$A$5:$A$604,$A48,Urlaub!$B$5:$B$604,"&lt;="&amp;LR$3,Urlaub!$C$5:$C$604,"&gt;="&amp;LR$3)&gt;0,1,0))</f>
        <v>0</v>
      </c>
      <c r="LS48" s="19" t="n">
        <f aca="false">IF($A48="",0,IF(COUNTIFS(Urlaub!$A$5:$A$604,$A48,Urlaub!$B$5:$B$604,"&lt;="&amp;LS$3,Urlaub!$C$5:$C$604,"&gt;="&amp;LS$3)&gt;0,1,0))</f>
        <v>0</v>
      </c>
      <c r="LT48" s="19" t="n">
        <f aca="false">IF($A48="",0,IF(COUNTIFS(Urlaub!$A$5:$A$604,$A48,Urlaub!$B$5:$B$604,"&lt;="&amp;LT$3,Urlaub!$C$5:$C$604,"&gt;="&amp;LT$3)&gt;0,1,0))</f>
        <v>0</v>
      </c>
      <c r="LU48" s="19" t="n">
        <f aca="false">IF($A48="",0,IF(COUNTIFS(Urlaub!$A$5:$A$604,$A48,Urlaub!$B$5:$B$604,"&lt;="&amp;LU$3,Urlaub!$C$5:$C$604,"&gt;="&amp;LU$3)&gt;0,1,0))</f>
        <v>0</v>
      </c>
      <c r="LV48" s="19" t="n">
        <f aca="false">IF($A48="",0,IF(COUNTIFS(Urlaub!$A$5:$A$604,$A48,Urlaub!$B$5:$B$604,"&lt;="&amp;LV$3,Urlaub!$C$5:$C$604,"&gt;="&amp;LV$3)&gt;0,1,0))</f>
        <v>0</v>
      </c>
      <c r="LW48" s="19" t="n">
        <f aca="false">IF($A48="",0,IF(COUNTIFS(Urlaub!$A$5:$A$604,$A48,Urlaub!$B$5:$B$604,"&lt;="&amp;LW$3,Urlaub!$C$5:$C$604,"&gt;="&amp;LW$3)&gt;0,1,0))</f>
        <v>0</v>
      </c>
      <c r="LX48" s="19" t="n">
        <f aca="false">IF($A48="",0,IF(COUNTIFS(Urlaub!$A$5:$A$604,$A48,Urlaub!$B$5:$B$604,"&lt;="&amp;LX$3,Urlaub!$C$5:$C$604,"&gt;="&amp;LX$3)&gt;0,1,0))</f>
        <v>0</v>
      </c>
      <c r="LY48" s="19" t="n">
        <f aca="false">IF($A48="",0,IF(COUNTIFS(Urlaub!$A$5:$A$604,$A48,Urlaub!$B$5:$B$604,"&lt;="&amp;LY$3,Urlaub!$C$5:$C$604,"&gt;="&amp;LY$3)&gt;0,1,0))</f>
        <v>0</v>
      </c>
      <c r="LZ48" s="19" t="n">
        <f aca="false">IF($A48="",0,IF(COUNTIFS(Urlaub!$A$5:$A$604,$A48,Urlaub!$B$5:$B$604,"&lt;="&amp;LZ$3,Urlaub!$C$5:$C$604,"&gt;="&amp;LZ$3)&gt;0,1,0))</f>
        <v>0</v>
      </c>
      <c r="MA48" s="19" t="n">
        <f aca="false">IF($A48="",0,IF(COUNTIFS(Urlaub!$A$5:$A$604,$A48,Urlaub!$B$5:$B$604,"&lt;="&amp;MA$3,Urlaub!$C$5:$C$604,"&gt;="&amp;MA$3)&gt;0,1,0))</f>
        <v>0</v>
      </c>
      <c r="MB48" s="19" t="n">
        <f aca="false">IF($A48="",0,IF(COUNTIFS(Urlaub!$A$5:$A$604,$A48,Urlaub!$B$5:$B$604,"&lt;="&amp;MB$3,Urlaub!$C$5:$C$604,"&gt;="&amp;MB$3)&gt;0,1,0))</f>
        <v>0</v>
      </c>
      <c r="MC48" s="19" t="n">
        <f aca="false">IF($A48="",0,IF(COUNTIFS(Urlaub!$A$5:$A$604,$A48,Urlaub!$B$5:$B$604,"&lt;="&amp;MC$3,Urlaub!$C$5:$C$604,"&gt;="&amp;MC$3)&gt;0,1,0))</f>
        <v>0</v>
      </c>
      <c r="MD48" s="19" t="n">
        <f aca="false">IF($A48="",0,IF(COUNTIFS(Urlaub!$A$5:$A$604,$A48,Urlaub!$B$5:$B$604,"&lt;="&amp;MD$3,Urlaub!$C$5:$C$604,"&gt;="&amp;MD$3)&gt;0,1,0))</f>
        <v>0</v>
      </c>
      <c r="ME48" s="19" t="n">
        <f aca="false">IF($A48="",0,IF(COUNTIFS(Urlaub!$A$5:$A$604,$A48,Urlaub!$B$5:$B$604,"&lt;="&amp;ME$3,Urlaub!$C$5:$C$604,"&gt;="&amp;ME$3)&gt;0,1,0))</f>
        <v>0</v>
      </c>
      <c r="MF48" s="19" t="n">
        <f aca="false">IF($A48="",0,IF(COUNTIFS(Urlaub!$A$5:$A$604,$A48,Urlaub!$B$5:$B$604,"&lt;="&amp;MF$3,Urlaub!$C$5:$C$604,"&gt;="&amp;MF$3)&gt;0,1,0))</f>
        <v>0</v>
      </c>
      <c r="MG48" s="19" t="n">
        <f aca="false">IF($A48="",0,IF(COUNTIFS(Urlaub!$A$5:$A$604,$A48,Urlaub!$B$5:$B$604,"&lt;="&amp;MG$3,Urlaub!$C$5:$C$604,"&gt;="&amp;MG$3)&gt;0,1,0))</f>
        <v>0</v>
      </c>
      <c r="MH48" s="19" t="n">
        <f aca="false">IF($A48="",0,IF(COUNTIFS(Urlaub!$A$5:$A$604,$A48,Urlaub!$B$5:$B$604,"&lt;="&amp;MH$3,Urlaub!$C$5:$C$604,"&gt;="&amp;MH$3)&gt;0,1,0))</f>
        <v>0</v>
      </c>
      <c r="MI48" s="19" t="n">
        <f aca="false">IF($A48="",0,IF(COUNTIFS(Urlaub!$A$5:$A$604,$A48,Urlaub!$B$5:$B$604,"&lt;="&amp;MI$3,Urlaub!$C$5:$C$604,"&gt;="&amp;MI$3)&gt;0,1,0))</f>
        <v>0</v>
      </c>
      <c r="MJ48" s="19" t="n">
        <f aca="false">IF($A48="",0,IF(COUNTIFS(Urlaub!$A$5:$A$604,$A48,Urlaub!$B$5:$B$604,"&lt;="&amp;MJ$3,Urlaub!$C$5:$C$604,"&gt;="&amp;MJ$3)&gt;0,1,0))</f>
        <v>0</v>
      </c>
      <c r="MK48" s="19" t="n">
        <f aca="false">IF($A48="",0,IF(COUNTIFS(Urlaub!$A$5:$A$604,$A48,Urlaub!$B$5:$B$604,"&lt;="&amp;MK$3,Urlaub!$C$5:$C$604,"&gt;="&amp;MK$3)&gt;0,1,0))</f>
        <v>0</v>
      </c>
      <c r="ML48" s="19" t="n">
        <f aca="false">IF($A48="",0,IF(COUNTIFS(Urlaub!$A$5:$A$604,$A48,Urlaub!$B$5:$B$604,"&lt;="&amp;ML$3,Urlaub!$C$5:$C$604,"&gt;="&amp;ML$3)&gt;0,1,0))</f>
        <v>0</v>
      </c>
      <c r="MM48" s="19" t="n">
        <f aca="false">IF($A48="",0,IF(COUNTIFS(Urlaub!$A$5:$A$604,$A48,Urlaub!$B$5:$B$604,"&lt;="&amp;MM$3,Urlaub!$C$5:$C$604,"&gt;="&amp;MM$3)&gt;0,1,0))</f>
        <v>0</v>
      </c>
      <c r="MN48" s="19" t="n">
        <f aca="false">IF($A48="",0,IF(COUNTIFS(Urlaub!$A$5:$A$604,$A48,Urlaub!$B$5:$B$604,"&lt;="&amp;MN$3,Urlaub!$C$5:$C$604,"&gt;="&amp;MN$3)&gt;0,1,0))</f>
        <v>0</v>
      </c>
      <c r="MO48" s="19" t="n">
        <f aca="false">IF($A48="",0,IF(COUNTIFS(Urlaub!$A$5:$A$604,$A48,Urlaub!$B$5:$B$604,"&lt;="&amp;MO$3,Urlaub!$C$5:$C$604,"&gt;="&amp;MO$3)&gt;0,1,0))</f>
        <v>0</v>
      </c>
      <c r="MP48" s="19" t="n">
        <f aca="false">IF($A48="",0,IF(COUNTIFS(Urlaub!$A$5:$A$604,$A48,Urlaub!$B$5:$B$604,"&lt;="&amp;MP$3,Urlaub!$C$5:$C$604,"&gt;="&amp;MP$3)&gt;0,1,0))</f>
        <v>0</v>
      </c>
      <c r="MQ48" s="19" t="n">
        <f aca="false">IF($A48="",0,IF(COUNTIFS(Urlaub!$A$5:$A$604,$A48,Urlaub!$B$5:$B$604,"&lt;="&amp;MQ$3,Urlaub!$C$5:$C$604,"&gt;="&amp;MQ$3)&gt;0,1,0))</f>
        <v>0</v>
      </c>
      <c r="MR48" s="19" t="n">
        <f aca="false">IF($A48="",0,IF(COUNTIFS(Urlaub!$A$5:$A$604,$A48,Urlaub!$B$5:$B$604,"&lt;="&amp;MR$3,Urlaub!$C$5:$C$604,"&gt;="&amp;MR$3)&gt;0,1,0))</f>
        <v>0</v>
      </c>
      <c r="MS48" s="19" t="n">
        <f aca="false">IF($A48="",0,IF(COUNTIFS(Urlaub!$A$5:$A$604,$A48,Urlaub!$B$5:$B$604,"&lt;="&amp;MS$3,Urlaub!$C$5:$C$604,"&gt;="&amp;MS$3)&gt;0,1,0))</f>
        <v>0</v>
      </c>
      <c r="MT48" s="19" t="n">
        <f aca="false">IF($A48="",0,IF(COUNTIFS(Urlaub!$A$5:$A$604,$A48,Urlaub!$B$5:$B$604,"&lt;="&amp;MT$3,Urlaub!$C$5:$C$604,"&gt;="&amp;MT$3)&gt;0,1,0))</f>
        <v>0</v>
      </c>
      <c r="MU48" s="19" t="n">
        <f aca="false">IF($A48="",0,IF(COUNTIFS(Urlaub!$A$5:$A$604,$A48,Urlaub!$B$5:$B$604,"&lt;="&amp;MU$3,Urlaub!$C$5:$C$604,"&gt;="&amp;MU$3)&gt;0,1,0))</f>
        <v>0</v>
      </c>
      <c r="MV48" s="19" t="n">
        <f aca="false">IF($A48="",0,IF(COUNTIFS(Urlaub!$A$5:$A$604,$A48,Urlaub!$B$5:$B$604,"&lt;="&amp;MV$3,Urlaub!$C$5:$C$604,"&gt;="&amp;MV$3)&gt;0,1,0))</f>
        <v>0</v>
      </c>
      <c r="MW48" s="19" t="n">
        <f aca="false">IF($A48="",0,IF(COUNTIFS(Urlaub!$A$5:$A$604,$A48,Urlaub!$B$5:$B$604,"&lt;="&amp;MW$3,Urlaub!$C$5:$C$604,"&gt;="&amp;MW$3)&gt;0,1,0))</f>
        <v>0</v>
      </c>
      <c r="MX48" s="19" t="n">
        <f aca="false">IF($A48="",0,IF(COUNTIFS(Urlaub!$A$5:$A$604,$A48,Urlaub!$B$5:$B$604,"&lt;="&amp;MX$3,Urlaub!$C$5:$C$604,"&gt;="&amp;MX$3)&gt;0,1,0))</f>
        <v>0</v>
      </c>
      <c r="MY48" s="19" t="n">
        <f aca="false">IF($A48="",0,IF(COUNTIFS(Urlaub!$A$5:$A$604,$A48,Urlaub!$B$5:$B$604,"&lt;="&amp;MY$3,Urlaub!$C$5:$C$604,"&gt;="&amp;MY$3)&gt;0,1,0))</f>
        <v>0</v>
      </c>
      <c r="MZ48" s="19" t="n">
        <f aca="false">IF($A48="",0,IF(COUNTIFS(Urlaub!$A$5:$A$604,$A48,Urlaub!$B$5:$B$604,"&lt;="&amp;MZ$3,Urlaub!$C$5:$C$604,"&gt;="&amp;MZ$3)&gt;0,1,0))</f>
        <v>0</v>
      </c>
      <c r="NA48" s="19" t="n">
        <f aca="false">IF($A48="",0,IF(COUNTIFS(Urlaub!$A$5:$A$604,$A48,Urlaub!$B$5:$B$604,"&lt;="&amp;NA$3,Urlaub!$C$5:$C$604,"&gt;="&amp;NA$3)&gt;0,1,0))</f>
        <v>0</v>
      </c>
      <c r="NB48" s="19" t="n">
        <f aca="false">IF($A48="",0,IF(COUNTIFS(Urlaub!$A$5:$A$604,$A48,Urlaub!$B$5:$B$604,"&lt;="&amp;NB$3,Urlaub!$C$5:$C$604,"&gt;="&amp;NB$3)&gt;0,1,0))</f>
        <v>0</v>
      </c>
      <c r="NC48" s="19" t="n">
        <f aca="false">IF($A48="",0,IF(COUNTIFS(Urlaub!$A$5:$A$604,$A48,Urlaub!$B$5:$B$604,"&lt;="&amp;NC$3,Urlaub!$C$5:$C$604,"&gt;="&amp;NC$3)&gt;0,1,0))</f>
        <v>0</v>
      </c>
      <c r="ND48" s="19" t="n">
        <f aca="false">IF($A48="",0,IF(COUNTIFS(Urlaub!$A$5:$A$604,$A48,Urlaub!$B$5:$B$604,"&lt;="&amp;ND$3,Urlaub!$C$5:$C$604,"&gt;="&amp;ND$3)&gt;0,1,0))</f>
        <v>0</v>
      </c>
      <c r="NE48" s="19" t="n">
        <f aca="false">IF($A48="",0,IF(COUNTIFS(Urlaub!$A$5:$A$604,$A48,Urlaub!$B$5:$B$604,"&lt;="&amp;NE$3,Urlaub!$C$5:$C$604,"&gt;="&amp;NE$3)&gt;0,1,0))</f>
        <v>0</v>
      </c>
      <c r="NF48" s="19" t="n">
        <f aca="false">IF($A48="",0,IF(COUNTIFS(Urlaub!$A$5:$A$604,$A48,Urlaub!$B$5:$B$604,"&lt;="&amp;NF$3,Urlaub!$C$5:$C$604,"&gt;="&amp;NF$3)&gt;0,1,0))</f>
        <v>0</v>
      </c>
      <c r="NG48" s="19" t="n">
        <f aca="false">IF($A48="",0,IF(COUNTIFS(Urlaub!$A$5:$A$604,$A48,Urlaub!$B$5:$B$604,"&lt;="&amp;NG$3,Urlaub!$C$5:$C$604,"&gt;="&amp;NG$3)&gt;0,1,0))</f>
        <v>0</v>
      </c>
      <c r="NH48" s="19" t="n">
        <f aca="false">IF($A48="",0,IF(COUNTIFS(Urlaub!$A$5:$A$604,$A48,Urlaub!$B$5:$B$604,"&lt;="&amp;NH$3,Urlaub!$C$5:$C$604,"&gt;="&amp;NH$3)&gt;0,1,0))</f>
        <v>0</v>
      </c>
    </row>
    <row r="49" customFormat="false" ht="15" hidden="false" customHeight="false" outlineLevel="0" collapsed="false">
      <c r="A49" s="5" t="str">
        <f aca="false">IF(Team!A49="","",Team!A49)</f>
        <v/>
      </c>
      <c r="B49" s="8" t="str">
        <f aca="false">IF(Team!B49="","",Team!B49)</f>
        <v/>
      </c>
      <c r="C49" s="8" t="str">
        <f aca="false">IF(Team!C49="","",Team!C49)</f>
        <v/>
      </c>
      <c r="D49" s="8" t="str">
        <f aca="false">IF(Team!D49="","",Team!D49)</f>
        <v/>
      </c>
      <c r="E49" s="8" t="str">
        <f aca="false">IF(Team!E49="","",Team!E49)</f>
        <v/>
      </c>
      <c r="F49" s="8" t="str">
        <f aca="false">IF(Team!F49="","",Team!F49)</f>
        <v/>
      </c>
      <c r="G49" s="19" t="n">
        <f aca="false">IF($A49="",0,IF(COUNTIFS(Urlaub!$A$5:$A$604,$A49,Urlaub!$B$5:$B$604,"&lt;="&amp;G$3,Urlaub!$C$5:$C$604,"&gt;="&amp;G$3)&gt;0,1,0))</f>
        <v>0</v>
      </c>
      <c r="H49" s="19" t="n">
        <f aca="false">IF($A49="",0,IF(COUNTIFS(Urlaub!$A$5:$A$604,$A49,Urlaub!$B$5:$B$604,"&lt;="&amp;H$3,Urlaub!$C$5:$C$604,"&gt;="&amp;H$3)&gt;0,1,0))</f>
        <v>0</v>
      </c>
      <c r="I49" s="19" t="n">
        <f aca="false">IF($A49="",0,IF(COUNTIFS(Urlaub!$A$5:$A$604,$A49,Urlaub!$B$5:$B$604,"&lt;="&amp;I$3,Urlaub!$C$5:$C$604,"&gt;="&amp;I$3)&gt;0,1,0))</f>
        <v>0</v>
      </c>
      <c r="J49" s="19" t="n">
        <f aca="false">IF($A49="",0,IF(COUNTIFS(Urlaub!$A$5:$A$604,$A49,Urlaub!$B$5:$B$604,"&lt;="&amp;J$3,Urlaub!$C$5:$C$604,"&gt;="&amp;J$3)&gt;0,1,0))</f>
        <v>0</v>
      </c>
      <c r="K49" s="19" t="n">
        <f aca="false">IF($A49="",0,IF(COUNTIFS(Urlaub!$A$5:$A$604,$A49,Urlaub!$B$5:$B$604,"&lt;="&amp;K$3,Urlaub!$C$5:$C$604,"&gt;="&amp;K$3)&gt;0,1,0))</f>
        <v>0</v>
      </c>
      <c r="L49" s="19" t="n">
        <f aca="false">IF($A49="",0,IF(COUNTIFS(Urlaub!$A$5:$A$604,$A49,Urlaub!$B$5:$B$604,"&lt;="&amp;L$3,Urlaub!$C$5:$C$604,"&gt;="&amp;L$3)&gt;0,1,0))</f>
        <v>0</v>
      </c>
      <c r="M49" s="19" t="n">
        <f aca="false">IF($A49="",0,IF(COUNTIFS(Urlaub!$A$5:$A$604,$A49,Urlaub!$B$5:$B$604,"&lt;="&amp;M$3,Urlaub!$C$5:$C$604,"&gt;="&amp;M$3)&gt;0,1,0))</f>
        <v>0</v>
      </c>
      <c r="N49" s="19" t="n">
        <f aca="false">IF($A49="",0,IF(COUNTIFS(Urlaub!$A$5:$A$604,$A49,Urlaub!$B$5:$B$604,"&lt;="&amp;N$3,Urlaub!$C$5:$C$604,"&gt;="&amp;N$3)&gt;0,1,0))</f>
        <v>0</v>
      </c>
      <c r="O49" s="19" t="n">
        <f aca="false">IF($A49="",0,IF(COUNTIFS(Urlaub!$A$5:$A$604,$A49,Urlaub!$B$5:$B$604,"&lt;="&amp;O$3,Urlaub!$C$5:$C$604,"&gt;="&amp;O$3)&gt;0,1,0))</f>
        <v>0</v>
      </c>
      <c r="P49" s="19" t="n">
        <f aca="false">IF($A49="",0,IF(COUNTIFS(Urlaub!$A$5:$A$604,$A49,Urlaub!$B$5:$B$604,"&lt;="&amp;P$3,Urlaub!$C$5:$C$604,"&gt;="&amp;P$3)&gt;0,1,0))</f>
        <v>0</v>
      </c>
      <c r="Q49" s="19" t="n">
        <f aca="false">IF($A49="",0,IF(COUNTIFS(Urlaub!$A$5:$A$604,$A49,Urlaub!$B$5:$B$604,"&lt;="&amp;Q$3,Urlaub!$C$5:$C$604,"&gt;="&amp;Q$3)&gt;0,1,0))</f>
        <v>0</v>
      </c>
      <c r="R49" s="19" t="n">
        <f aca="false">IF($A49="",0,IF(COUNTIFS(Urlaub!$A$5:$A$604,$A49,Urlaub!$B$5:$B$604,"&lt;="&amp;R$3,Urlaub!$C$5:$C$604,"&gt;="&amp;R$3)&gt;0,1,0))</f>
        <v>0</v>
      </c>
      <c r="S49" s="19" t="n">
        <f aca="false">IF($A49="",0,IF(COUNTIFS(Urlaub!$A$5:$A$604,$A49,Urlaub!$B$5:$B$604,"&lt;="&amp;S$3,Urlaub!$C$5:$C$604,"&gt;="&amp;S$3)&gt;0,1,0))</f>
        <v>0</v>
      </c>
      <c r="T49" s="19" t="n">
        <f aca="false">IF($A49="",0,IF(COUNTIFS(Urlaub!$A$5:$A$604,$A49,Urlaub!$B$5:$B$604,"&lt;="&amp;T$3,Urlaub!$C$5:$C$604,"&gt;="&amp;T$3)&gt;0,1,0))</f>
        <v>0</v>
      </c>
      <c r="U49" s="19" t="n">
        <f aca="false">IF($A49="",0,IF(COUNTIFS(Urlaub!$A$5:$A$604,$A49,Urlaub!$B$5:$B$604,"&lt;="&amp;U$3,Urlaub!$C$5:$C$604,"&gt;="&amp;U$3)&gt;0,1,0))</f>
        <v>0</v>
      </c>
      <c r="V49" s="19" t="n">
        <f aca="false">IF($A49="",0,IF(COUNTIFS(Urlaub!$A$5:$A$604,$A49,Urlaub!$B$5:$B$604,"&lt;="&amp;V$3,Urlaub!$C$5:$C$604,"&gt;="&amp;V$3)&gt;0,1,0))</f>
        <v>0</v>
      </c>
      <c r="W49" s="19" t="n">
        <f aca="false">IF($A49="",0,IF(COUNTIFS(Urlaub!$A$5:$A$604,$A49,Urlaub!$B$5:$B$604,"&lt;="&amp;W$3,Urlaub!$C$5:$C$604,"&gt;="&amp;W$3)&gt;0,1,0))</f>
        <v>0</v>
      </c>
      <c r="X49" s="19" t="n">
        <f aca="false">IF($A49="",0,IF(COUNTIFS(Urlaub!$A$5:$A$604,$A49,Urlaub!$B$5:$B$604,"&lt;="&amp;X$3,Urlaub!$C$5:$C$604,"&gt;="&amp;X$3)&gt;0,1,0))</f>
        <v>0</v>
      </c>
      <c r="Y49" s="19" t="n">
        <f aca="false">IF($A49="",0,IF(COUNTIFS(Urlaub!$A$5:$A$604,$A49,Urlaub!$B$5:$B$604,"&lt;="&amp;Y$3,Urlaub!$C$5:$C$604,"&gt;="&amp;Y$3)&gt;0,1,0))</f>
        <v>0</v>
      </c>
      <c r="Z49" s="19" t="n">
        <f aca="false">IF($A49="",0,IF(COUNTIFS(Urlaub!$A$5:$A$604,$A49,Urlaub!$B$5:$B$604,"&lt;="&amp;Z$3,Urlaub!$C$5:$C$604,"&gt;="&amp;Z$3)&gt;0,1,0))</f>
        <v>0</v>
      </c>
      <c r="AA49" s="19" t="n">
        <f aca="false">IF($A49="",0,IF(COUNTIFS(Urlaub!$A$5:$A$604,$A49,Urlaub!$B$5:$B$604,"&lt;="&amp;AA$3,Urlaub!$C$5:$C$604,"&gt;="&amp;AA$3)&gt;0,1,0))</f>
        <v>0</v>
      </c>
      <c r="AB49" s="19" t="n">
        <f aca="false">IF($A49="",0,IF(COUNTIFS(Urlaub!$A$5:$A$604,$A49,Urlaub!$B$5:$B$604,"&lt;="&amp;AB$3,Urlaub!$C$5:$C$604,"&gt;="&amp;AB$3)&gt;0,1,0))</f>
        <v>0</v>
      </c>
      <c r="AC49" s="19" t="n">
        <f aca="false">IF($A49="",0,IF(COUNTIFS(Urlaub!$A$5:$A$604,$A49,Urlaub!$B$5:$B$604,"&lt;="&amp;AC$3,Urlaub!$C$5:$C$604,"&gt;="&amp;AC$3)&gt;0,1,0))</f>
        <v>0</v>
      </c>
      <c r="AD49" s="19" t="n">
        <f aca="false">IF($A49="",0,IF(COUNTIFS(Urlaub!$A$5:$A$604,$A49,Urlaub!$B$5:$B$604,"&lt;="&amp;AD$3,Urlaub!$C$5:$C$604,"&gt;="&amp;AD$3)&gt;0,1,0))</f>
        <v>0</v>
      </c>
      <c r="AE49" s="19" t="n">
        <f aca="false">IF($A49="",0,IF(COUNTIFS(Urlaub!$A$5:$A$604,$A49,Urlaub!$B$5:$B$604,"&lt;="&amp;AE$3,Urlaub!$C$5:$C$604,"&gt;="&amp;AE$3)&gt;0,1,0))</f>
        <v>0</v>
      </c>
      <c r="AF49" s="19" t="n">
        <f aca="false">IF($A49="",0,IF(COUNTIFS(Urlaub!$A$5:$A$604,$A49,Urlaub!$B$5:$B$604,"&lt;="&amp;AF$3,Urlaub!$C$5:$C$604,"&gt;="&amp;AF$3)&gt;0,1,0))</f>
        <v>0</v>
      </c>
      <c r="AG49" s="19" t="n">
        <f aca="false">IF($A49="",0,IF(COUNTIFS(Urlaub!$A$5:$A$604,$A49,Urlaub!$B$5:$B$604,"&lt;="&amp;AG$3,Urlaub!$C$5:$C$604,"&gt;="&amp;AG$3)&gt;0,1,0))</f>
        <v>0</v>
      </c>
      <c r="AH49" s="19" t="n">
        <f aca="false">IF($A49="",0,IF(COUNTIFS(Urlaub!$A$5:$A$604,$A49,Urlaub!$B$5:$B$604,"&lt;="&amp;AH$3,Urlaub!$C$5:$C$604,"&gt;="&amp;AH$3)&gt;0,1,0))</f>
        <v>0</v>
      </c>
      <c r="AI49" s="19" t="n">
        <f aca="false">IF($A49="",0,IF(COUNTIFS(Urlaub!$A$5:$A$604,$A49,Urlaub!$B$5:$B$604,"&lt;="&amp;AI$3,Urlaub!$C$5:$C$604,"&gt;="&amp;AI$3)&gt;0,1,0))</f>
        <v>0</v>
      </c>
      <c r="AJ49" s="19" t="n">
        <f aca="false">IF($A49="",0,IF(COUNTIFS(Urlaub!$A$5:$A$604,$A49,Urlaub!$B$5:$B$604,"&lt;="&amp;AJ$3,Urlaub!$C$5:$C$604,"&gt;="&amp;AJ$3)&gt;0,1,0))</f>
        <v>0</v>
      </c>
      <c r="AK49" s="19" t="n">
        <f aca="false">IF($A49="",0,IF(COUNTIFS(Urlaub!$A$5:$A$604,$A49,Urlaub!$B$5:$B$604,"&lt;="&amp;AK$3,Urlaub!$C$5:$C$604,"&gt;="&amp;AK$3)&gt;0,1,0))</f>
        <v>0</v>
      </c>
      <c r="AL49" s="19" t="n">
        <f aca="false">IF($A49="",0,IF(COUNTIFS(Urlaub!$A$5:$A$604,$A49,Urlaub!$B$5:$B$604,"&lt;="&amp;AL$3,Urlaub!$C$5:$C$604,"&gt;="&amp;AL$3)&gt;0,1,0))</f>
        <v>0</v>
      </c>
      <c r="AM49" s="19" t="n">
        <f aca="false">IF($A49="",0,IF(COUNTIFS(Urlaub!$A$5:$A$604,$A49,Urlaub!$B$5:$B$604,"&lt;="&amp;AM$3,Urlaub!$C$5:$C$604,"&gt;="&amp;AM$3)&gt;0,1,0))</f>
        <v>0</v>
      </c>
      <c r="AN49" s="19" t="n">
        <f aca="false">IF($A49="",0,IF(COUNTIFS(Urlaub!$A$5:$A$604,$A49,Urlaub!$B$5:$B$604,"&lt;="&amp;AN$3,Urlaub!$C$5:$C$604,"&gt;="&amp;AN$3)&gt;0,1,0))</f>
        <v>0</v>
      </c>
      <c r="AO49" s="19" t="n">
        <f aca="false">IF($A49="",0,IF(COUNTIFS(Urlaub!$A$5:$A$604,$A49,Urlaub!$B$5:$B$604,"&lt;="&amp;AO$3,Urlaub!$C$5:$C$604,"&gt;="&amp;AO$3)&gt;0,1,0))</f>
        <v>0</v>
      </c>
      <c r="AP49" s="19" t="n">
        <f aca="false">IF($A49="",0,IF(COUNTIFS(Urlaub!$A$5:$A$604,$A49,Urlaub!$B$5:$B$604,"&lt;="&amp;AP$3,Urlaub!$C$5:$C$604,"&gt;="&amp;AP$3)&gt;0,1,0))</f>
        <v>0</v>
      </c>
      <c r="AQ49" s="19" t="n">
        <f aca="false">IF($A49="",0,IF(COUNTIFS(Urlaub!$A$5:$A$604,$A49,Urlaub!$B$5:$B$604,"&lt;="&amp;AQ$3,Urlaub!$C$5:$C$604,"&gt;="&amp;AQ$3)&gt;0,1,0))</f>
        <v>0</v>
      </c>
      <c r="AR49" s="19" t="n">
        <f aca="false">IF($A49="",0,IF(COUNTIFS(Urlaub!$A$5:$A$604,$A49,Urlaub!$B$5:$B$604,"&lt;="&amp;AR$3,Urlaub!$C$5:$C$604,"&gt;="&amp;AR$3)&gt;0,1,0))</f>
        <v>0</v>
      </c>
      <c r="AS49" s="19" t="n">
        <f aca="false">IF($A49="",0,IF(COUNTIFS(Urlaub!$A$5:$A$604,$A49,Urlaub!$B$5:$B$604,"&lt;="&amp;AS$3,Urlaub!$C$5:$C$604,"&gt;="&amp;AS$3)&gt;0,1,0))</f>
        <v>0</v>
      </c>
      <c r="AT49" s="19" t="n">
        <f aca="false">IF($A49="",0,IF(COUNTIFS(Urlaub!$A$5:$A$604,$A49,Urlaub!$B$5:$B$604,"&lt;="&amp;AT$3,Urlaub!$C$5:$C$604,"&gt;="&amp;AT$3)&gt;0,1,0))</f>
        <v>0</v>
      </c>
      <c r="AU49" s="19" t="n">
        <f aca="false">IF($A49="",0,IF(COUNTIFS(Urlaub!$A$5:$A$604,$A49,Urlaub!$B$5:$B$604,"&lt;="&amp;AU$3,Urlaub!$C$5:$C$604,"&gt;="&amp;AU$3)&gt;0,1,0))</f>
        <v>0</v>
      </c>
      <c r="AV49" s="19" t="n">
        <f aca="false">IF($A49="",0,IF(COUNTIFS(Urlaub!$A$5:$A$604,$A49,Urlaub!$B$5:$B$604,"&lt;="&amp;AV$3,Urlaub!$C$5:$C$604,"&gt;="&amp;AV$3)&gt;0,1,0))</f>
        <v>0</v>
      </c>
      <c r="AW49" s="19" t="n">
        <f aca="false">IF($A49="",0,IF(COUNTIFS(Urlaub!$A$5:$A$604,$A49,Urlaub!$B$5:$B$604,"&lt;="&amp;AW$3,Urlaub!$C$5:$C$604,"&gt;="&amp;AW$3)&gt;0,1,0))</f>
        <v>0</v>
      </c>
      <c r="AX49" s="19" t="n">
        <f aca="false">IF($A49="",0,IF(COUNTIFS(Urlaub!$A$5:$A$604,$A49,Urlaub!$B$5:$B$604,"&lt;="&amp;AX$3,Urlaub!$C$5:$C$604,"&gt;="&amp;AX$3)&gt;0,1,0))</f>
        <v>0</v>
      </c>
      <c r="AY49" s="19" t="n">
        <f aca="false">IF($A49="",0,IF(COUNTIFS(Urlaub!$A$5:$A$604,$A49,Urlaub!$B$5:$B$604,"&lt;="&amp;AY$3,Urlaub!$C$5:$C$604,"&gt;="&amp;AY$3)&gt;0,1,0))</f>
        <v>0</v>
      </c>
      <c r="AZ49" s="19" t="n">
        <f aca="false">IF($A49="",0,IF(COUNTIFS(Urlaub!$A$5:$A$604,$A49,Urlaub!$B$5:$B$604,"&lt;="&amp;AZ$3,Urlaub!$C$5:$C$604,"&gt;="&amp;AZ$3)&gt;0,1,0))</f>
        <v>0</v>
      </c>
      <c r="BA49" s="19" t="n">
        <f aca="false">IF($A49="",0,IF(COUNTIFS(Urlaub!$A$5:$A$604,$A49,Urlaub!$B$5:$B$604,"&lt;="&amp;BA$3,Urlaub!$C$5:$C$604,"&gt;="&amp;BA$3)&gt;0,1,0))</f>
        <v>0</v>
      </c>
      <c r="BB49" s="19" t="n">
        <f aca="false">IF($A49="",0,IF(COUNTIFS(Urlaub!$A$5:$A$604,$A49,Urlaub!$B$5:$B$604,"&lt;="&amp;BB$3,Urlaub!$C$5:$C$604,"&gt;="&amp;BB$3)&gt;0,1,0))</f>
        <v>0</v>
      </c>
      <c r="BC49" s="19" t="n">
        <f aca="false">IF($A49="",0,IF(COUNTIFS(Urlaub!$A$5:$A$604,$A49,Urlaub!$B$5:$B$604,"&lt;="&amp;BC$3,Urlaub!$C$5:$C$604,"&gt;="&amp;BC$3)&gt;0,1,0))</f>
        <v>0</v>
      </c>
      <c r="BD49" s="19" t="n">
        <f aca="false">IF($A49="",0,IF(COUNTIFS(Urlaub!$A$5:$A$604,$A49,Urlaub!$B$5:$B$604,"&lt;="&amp;BD$3,Urlaub!$C$5:$C$604,"&gt;="&amp;BD$3)&gt;0,1,0))</f>
        <v>0</v>
      </c>
      <c r="BE49" s="19" t="n">
        <f aca="false">IF($A49="",0,IF(COUNTIFS(Urlaub!$A$5:$A$604,$A49,Urlaub!$B$5:$B$604,"&lt;="&amp;BE$3,Urlaub!$C$5:$C$604,"&gt;="&amp;BE$3)&gt;0,1,0))</f>
        <v>0</v>
      </c>
      <c r="BF49" s="19" t="n">
        <f aca="false">IF($A49="",0,IF(COUNTIFS(Urlaub!$A$5:$A$604,$A49,Urlaub!$B$5:$B$604,"&lt;="&amp;BF$3,Urlaub!$C$5:$C$604,"&gt;="&amp;BF$3)&gt;0,1,0))</f>
        <v>0</v>
      </c>
      <c r="BG49" s="19" t="n">
        <f aca="false">IF($A49="",0,IF(COUNTIFS(Urlaub!$A$5:$A$604,$A49,Urlaub!$B$5:$B$604,"&lt;="&amp;BG$3,Urlaub!$C$5:$C$604,"&gt;="&amp;BG$3)&gt;0,1,0))</f>
        <v>0</v>
      </c>
      <c r="BH49" s="19" t="n">
        <f aca="false">IF($A49="",0,IF(COUNTIFS(Urlaub!$A$5:$A$604,$A49,Urlaub!$B$5:$B$604,"&lt;="&amp;BH$3,Urlaub!$C$5:$C$604,"&gt;="&amp;BH$3)&gt;0,1,0))</f>
        <v>0</v>
      </c>
      <c r="BI49" s="19" t="n">
        <f aca="false">IF($A49="",0,IF(COUNTIFS(Urlaub!$A$5:$A$604,$A49,Urlaub!$B$5:$B$604,"&lt;="&amp;BI$3,Urlaub!$C$5:$C$604,"&gt;="&amp;BI$3)&gt;0,1,0))</f>
        <v>0</v>
      </c>
      <c r="BJ49" s="19" t="n">
        <f aca="false">IF($A49="",0,IF(COUNTIFS(Urlaub!$A$5:$A$604,$A49,Urlaub!$B$5:$B$604,"&lt;="&amp;BJ$3,Urlaub!$C$5:$C$604,"&gt;="&amp;BJ$3)&gt;0,1,0))</f>
        <v>0</v>
      </c>
      <c r="BK49" s="19" t="n">
        <f aca="false">IF($A49="",0,IF(COUNTIFS(Urlaub!$A$5:$A$604,$A49,Urlaub!$B$5:$B$604,"&lt;="&amp;BK$3,Urlaub!$C$5:$C$604,"&gt;="&amp;BK$3)&gt;0,1,0))</f>
        <v>0</v>
      </c>
      <c r="BL49" s="19" t="n">
        <f aca="false">IF($A49="",0,IF(COUNTIFS(Urlaub!$A$5:$A$604,$A49,Urlaub!$B$5:$B$604,"&lt;="&amp;BL$3,Urlaub!$C$5:$C$604,"&gt;="&amp;BL$3)&gt;0,1,0))</f>
        <v>0</v>
      </c>
      <c r="BM49" s="19" t="n">
        <f aca="false">IF($A49="",0,IF(COUNTIFS(Urlaub!$A$5:$A$604,$A49,Urlaub!$B$5:$B$604,"&lt;="&amp;BM$3,Urlaub!$C$5:$C$604,"&gt;="&amp;BM$3)&gt;0,1,0))</f>
        <v>0</v>
      </c>
      <c r="BN49" s="19" t="n">
        <f aca="false">IF($A49="",0,IF(COUNTIFS(Urlaub!$A$5:$A$604,$A49,Urlaub!$B$5:$B$604,"&lt;="&amp;BN$3,Urlaub!$C$5:$C$604,"&gt;="&amp;BN$3)&gt;0,1,0))</f>
        <v>0</v>
      </c>
      <c r="BO49" s="19" t="n">
        <f aca="false">IF($A49="",0,IF(COUNTIFS(Urlaub!$A$5:$A$604,$A49,Urlaub!$B$5:$B$604,"&lt;="&amp;BO$3,Urlaub!$C$5:$C$604,"&gt;="&amp;BO$3)&gt;0,1,0))</f>
        <v>0</v>
      </c>
      <c r="BP49" s="19" t="n">
        <f aca="false">IF($A49="",0,IF(COUNTIFS(Urlaub!$A$5:$A$604,$A49,Urlaub!$B$5:$B$604,"&lt;="&amp;BP$3,Urlaub!$C$5:$C$604,"&gt;="&amp;BP$3)&gt;0,1,0))</f>
        <v>0</v>
      </c>
      <c r="BQ49" s="19" t="n">
        <f aca="false">IF($A49="",0,IF(COUNTIFS(Urlaub!$A$5:$A$604,$A49,Urlaub!$B$5:$B$604,"&lt;="&amp;BQ$3,Urlaub!$C$5:$C$604,"&gt;="&amp;BQ$3)&gt;0,1,0))</f>
        <v>0</v>
      </c>
      <c r="BR49" s="19" t="n">
        <f aca="false">IF($A49="",0,IF(COUNTIFS(Urlaub!$A$5:$A$604,$A49,Urlaub!$B$5:$B$604,"&lt;="&amp;BR$3,Urlaub!$C$5:$C$604,"&gt;="&amp;BR$3)&gt;0,1,0))</f>
        <v>0</v>
      </c>
      <c r="BS49" s="19" t="n">
        <f aca="false">IF($A49="",0,IF(COUNTIFS(Urlaub!$A$5:$A$604,$A49,Urlaub!$B$5:$B$604,"&lt;="&amp;BS$3,Urlaub!$C$5:$C$604,"&gt;="&amp;BS$3)&gt;0,1,0))</f>
        <v>0</v>
      </c>
      <c r="BT49" s="19" t="n">
        <f aca="false">IF($A49="",0,IF(COUNTIFS(Urlaub!$A$5:$A$604,$A49,Urlaub!$B$5:$B$604,"&lt;="&amp;BT$3,Urlaub!$C$5:$C$604,"&gt;="&amp;BT$3)&gt;0,1,0))</f>
        <v>0</v>
      </c>
      <c r="BU49" s="19" t="n">
        <f aca="false">IF($A49="",0,IF(COUNTIFS(Urlaub!$A$5:$A$604,$A49,Urlaub!$B$5:$B$604,"&lt;="&amp;BU$3,Urlaub!$C$5:$C$604,"&gt;="&amp;BU$3)&gt;0,1,0))</f>
        <v>0</v>
      </c>
      <c r="BV49" s="19" t="n">
        <f aca="false">IF($A49="",0,IF(COUNTIFS(Urlaub!$A$5:$A$604,$A49,Urlaub!$B$5:$B$604,"&lt;="&amp;BV$3,Urlaub!$C$5:$C$604,"&gt;="&amp;BV$3)&gt;0,1,0))</f>
        <v>0</v>
      </c>
      <c r="BW49" s="19" t="n">
        <f aca="false">IF($A49="",0,IF(COUNTIFS(Urlaub!$A$5:$A$604,$A49,Urlaub!$B$5:$B$604,"&lt;="&amp;BW$3,Urlaub!$C$5:$C$604,"&gt;="&amp;BW$3)&gt;0,1,0))</f>
        <v>0</v>
      </c>
      <c r="BX49" s="19" t="n">
        <f aca="false">IF($A49="",0,IF(COUNTIFS(Urlaub!$A$5:$A$604,$A49,Urlaub!$B$5:$B$604,"&lt;="&amp;BX$3,Urlaub!$C$5:$C$604,"&gt;="&amp;BX$3)&gt;0,1,0))</f>
        <v>0</v>
      </c>
      <c r="BY49" s="19" t="n">
        <f aca="false">IF($A49="",0,IF(COUNTIFS(Urlaub!$A$5:$A$604,$A49,Urlaub!$B$5:$B$604,"&lt;="&amp;BY$3,Urlaub!$C$5:$C$604,"&gt;="&amp;BY$3)&gt;0,1,0))</f>
        <v>0</v>
      </c>
      <c r="BZ49" s="19" t="n">
        <f aca="false">IF($A49="",0,IF(COUNTIFS(Urlaub!$A$5:$A$604,$A49,Urlaub!$B$5:$B$604,"&lt;="&amp;BZ$3,Urlaub!$C$5:$C$604,"&gt;="&amp;BZ$3)&gt;0,1,0))</f>
        <v>0</v>
      </c>
      <c r="CA49" s="19" t="n">
        <f aca="false">IF($A49="",0,IF(COUNTIFS(Urlaub!$A$5:$A$604,$A49,Urlaub!$B$5:$B$604,"&lt;="&amp;CA$3,Urlaub!$C$5:$C$604,"&gt;="&amp;CA$3)&gt;0,1,0))</f>
        <v>0</v>
      </c>
      <c r="CB49" s="19" t="n">
        <f aca="false">IF($A49="",0,IF(COUNTIFS(Urlaub!$A$5:$A$604,$A49,Urlaub!$B$5:$B$604,"&lt;="&amp;CB$3,Urlaub!$C$5:$C$604,"&gt;="&amp;CB$3)&gt;0,1,0))</f>
        <v>0</v>
      </c>
      <c r="CC49" s="19" t="n">
        <f aca="false">IF($A49="",0,IF(COUNTIFS(Urlaub!$A$5:$A$604,$A49,Urlaub!$B$5:$B$604,"&lt;="&amp;CC$3,Urlaub!$C$5:$C$604,"&gt;="&amp;CC$3)&gt;0,1,0))</f>
        <v>0</v>
      </c>
      <c r="CD49" s="19" t="n">
        <f aca="false">IF($A49="",0,IF(COUNTIFS(Urlaub!$A$5:$A$604,$A49,Urlaub!$B$5:$B$604,"&lt;="&amp;CD$3,Urlaub!$C$5:$C$604,"&gt;="&amp;CD$3)&gt;0,1,0))</f>
        <v>0</v>
      </c>
      <c r="CE49" s="19" t="n">
        <f aca="false">IF($A49="",0,IF(COUNTIFS(Urlaub!$A$5:$A$604,$A49,Urlaub!$B$5:$B$604,"&lt;="&amp;CE$3,Urlaub!$C$5:$C$604,"&gt;="&amp;CE$3)&gt;0,1,0))</f>
        <v>0</v>
      </c>
      <c r="CF49" s="19" t="n">
        <f aca="false">IF($A49="",0,IF(COUNTIFS(Urlaub!$A$5:$A$604,$A49,Urlaub!$B$5:$B$604,"&lt;="&amp;CF$3,Urlaub!$C$5:$C$604,"&gt;="&amp;CF$3)&gt;0,1,0))</f>
        <v>0</v>
      </c>
      <c r="CG49" s="19" t="n">
        <f aca="false">IF($A49="",0,IF(COUNTIFS(Urlaub!$A$5:$A$604,$A49,Urlaub!$B$5:$B$604,"&lt;="&amp;CG$3,Urlaub!$C$5:$C$604,"&gt;="&amp;CG$3)&gt;0,1,0))</f>
        <v>0</v>
      </c>
      <c r="CH49" s="19" t="n">
        <f aca="false">IF($A49="",0,IF(COUNTIFS(Urlaub!$A$5:$A$604,$A49,Urlaub!$B$5:$B$604,"&lt;="&amp;CH$3,Urlaub!$C$5:$C$604,"&gt;="&amp;CH$3)&gt;0,1,0))</f>
        <v>0</v>
      </c>
      <c r="CI49" s="19" t="n">
        <f aca="false">IF($A49="",0,IF(COUNTIFS(Urlaub!$A$5:$A$604,$A49,Urlaub!$B$5:$B$604,"&lt;="&amp;CI$3,Urlaub!$C$5:$C$604,"&gt;="&amp;CI$3)&gt;0,1,0))</f>
        <v>0</v>
      </c>
      <c r="CJ49" s="19" t="n">
        <f aca="false">IF($A49="",0,IF(COUNTIFS(Urlaub!$A$5:$A$604,$A49,Urlaub!$B$5:$B$604,"&lt;="&amp;CJ$3,Urlaub!$C$5:$C$604,"&gt;="&amp;CJ$3)&gt;0,1,0))</f>
        <v>0</v>
      </c>
      <c r="CK49" s="19" t="n">
        <f aca="false">IF($A49="",0,IF(COUNTIFS(Urlaub!$A$5:$A$604,$A49,Urlaub!$B$5:$B$604,"&lt;="&amp;CK$3,Urlaub!$C$5:$C$604,"&gt;="&amp;CK$3)&gt;0,1,0))</f>
        <v>0</v>
      </c>
      <c r="CL49" s="19" t="n">
        <f aca="false">IF($A49="",0,IF(COUNTIFS(Urlaub!$A$5:$A$604,$A49,Urlaub!$B$5:$B$604,"&lt;="&amp;CL$3,Urlaub!$C$5:$C$604,"&gt;="&amp;CL$3)&gt;0,1,0))</f>
        <v>0</v>
      </c>
      <c r="CM49" s="19" t="n">
        <f aca="false">IF($A49="",0,IF(COUNTIFS(Urlaub!$A$5:$A$604,$A49,Urlaub!$B$5:$B$604,"&lt;="&amp;CM$3,Urlaub!$C$5:$C$604,"&gt;="&amp;CM$3)&gt;0,1,0))</f>
        <v>0</v>
      </c>
      <c r="CN49" s="19" t="n">
        <f aca="false">IF($A49="",0,IF(COUNTIFS(Urlaub!$A$5:$A$604,$A49,Urlaub!$B$5:$B$604,"&lt;="&amp;CN$3,Urlaub!$C$5:$C$604,"&gt;="&amp;CN$3)&gt;0,1,0))</f>
        <v>0</v>
      </c>
      <c r="CO49" s="19" t="n">
        <f aca="false">IF($A49="",0,IF(COUNTIFS(Urlaub!$A$5:$A$604,$A49,Urlaub!$B$5:$B$604,"&lt;="&amp;CO$3,Urlaub!$C$5:$C$604,"&gt;="&amp;CO$3)&gt;0,1,0))</f>
        <v>0</v>
      </c>
      <c r="CP49" s="19" t="n">
        <f aca="false">IF($A49="",0,IF(COUNTIFS(Urlaub!$A$5:$A$604,$A49,Urlaub!$B$5:$B$604,"&lt;="&amp;CP$3,Urlaub!$C$5:$C$604,"&gt;="&amp;CP$3)&gt;0,1,0))</f>
        <v>0</v>
      </c>
      <c r="CQ49" s="19" t="n">
        <f aca="false">IF($A49="",0,IF(COUNTIFS(Urlaub!$A$5:$A$604,$A49,Urlaub!$B$5:$B$604,"&lt;="&amp;CQ$3,Urlaub!$C$5:$C$604,"&gt;="&amp;CQ$3)&gt;0,1,0))</f>
        <v>0</v>
      </c>
      <c r="CR49" s="19" t="n">
        <f aca="false">IF($A49="",0,IF(COUNTIFS(Urlaub!$A$5:$A$604,$A49,Urlaub!$B$5:$B$604,"&lt;="&amp;CR$3,Urlaub!$C$5:$C$604,"&gt;="&amp;CR$3)&gt;0,1,0))</f>
        <v>0</v>
      </c>
      <c r="CS49" s="19" t="n">
        <f aca="false">IF($A49="",0,IF(COUNTIFS(Urlaub!$A$5:$A$604,$A49,Urlaub!$B$5:$B$604,"&lt;="&amp;CS$3,Urlaub!$C$5:$C$604,"&gt;="&amp;CS$3)&gt;0,1,0))</f>
        <v>0</v>
      </c>
      <c r="CT49" s="19" t="n">
        <f aca="false">IF($A49="",0,IF(COUNTIFS(Urlaub!$A$5:$A$604,$A49,Urlaub!$B$5:$B$604,"&lt;="&amp;CT$3,Urlaub!$C$5:$C$604,"&gt;="&amp;CT$3)&gt;0,1,0))</f>
        <v>0</v>
      </c>
      <c r="CU49" s="19" t="n">
        <f aca="false">IF($A49="",0,IF(COUNTIFS(Urlaub!$A$5:$A$604,$A49,Urlaub!$B$5:$B$604,"&lt;="&amp;CU$3,Urlaub!$C$5:$C$604,"&gt;="&amp;CU$3)&gt;0,1,0))</f>
        <v>0</v>
      </c>
      <c r="CV49" s="19" t="n">
        <f aca="false">IF($A49="",0,IF(COUNTIFS(Urlaub!$A$5:$A$604,$A49,Urlaub!$B$5:$B$604,"&lt;="&amp;CV$3,Urlaub!$C$5:$C$604,"&gt;="&amp;CV$3)&gt;0,1,0))</f>
        <v>0</v>
      </c>
      <c r="CW49" s="19" t="n">
        <f aca="false">IF($A49="",0,IF(COUNTIFS(Urlaub!$A$5:$A$604,$A49,Urlaub!$B$5:$B$604,"&lt;="&amp;CW$3,Urlaub!$C$5:$C$604,"&gt;="&amp;CW$3)&gt;0,1,0))</f>
        <v>0</v>
      </c>
      <c r="CX49" s="19" t="n">
        <f aca="false">IF($A49="",0,IF(COUNTIFS(Urlaub!$A$5:$A$604,$A49,Urlaub!$B$5:$B$604,"&lt;="&amp;CX$3,Urlaub!$C$5:$C$604,"&gt;="&amp;CX$3)&gt;0,1,0))</f>
        <v>0</v>
      </c>
      <c r="CY49" s="19" t="n">
        <f aca="false">IF($A49="",0,IF(COUNTIFS(Urlaub!$A$5:$A$604,$A49,Urlaub!$B$5:$B$604,"&lt;="&amp;CY$3,Urlaub!$C$5:$C$604,"&gt;="&amp;CY$3)&gt;0,1,0))</f>
        <v>0</v>
      </c>
      <c r="CZ49" s="19" t="n">
        <f aca="false">IF($A49="",0,IF(COUNTIFS(Urlaub!$A$5:$A$604,$A49,Urlaub!$B$5:$B$604,"&lt;="&amp;CZ$3,Urlaub!$C$5:$C$604,"&gt;="&amp;CZ$3)&gt;0,1,0))</f>
        <v>0</v>
      </c>
      <c r="DA49" s="19" t="n">
        <f aca="false">IF($A49="",0,IF(COUNTIFS(Urlaub!$A$5:$A$604,$A49,Urlaub!$B$5:$B$604,"&lt;="&amp;DA$3,Urlaub!$C$5:$C$604,"&gt;="&amp;DA$3)&gt;0,1,0))</f>
        <v>0</v>
      </c>
      <c r="DB49" s="19" t="n">
        <f aca="false">IF($A49="",0,IF(COUNTIFS(Urlaub!$A$5:$A$604,$A49,Urlaub!$B$5:$B$604,"&lt;="&amp;DB$3,Urlaub!$C$5:$C$604,"&gt;="&amp;DB$3)&gt;0,1,0))</f>
        <v>0</v>
      </c>
      <c r="DC49" s="19" t="n">
        <f aca="false">IF($A49="",0,IF(COUNTIFS(Urlaub!$A$5:$A$604,$A49,Urlaub!$B$5:$B$604,"&lt;="&amp;DC$3,Urlaub!$C$5:$C$604,"&gt;="&amp;DC$3)&gt;0,1,0))</f>
        <v>0</v>
      </c>
      <c r="DD49" s="19" t="n">
        <f aca="false">IF($A49="",0,IF(COUNTIFS(Urlaub!$A$5:$A$604,$A49,Urlaub!$B$5:$B$604,"&lt;="&amp;DD$3,Urlaub!$C$5:$C$604,"&gt;="&amp;DD$3)&gt;0,1,0))</f>
        <v>0</v>
      </c>
      <c r="DE49" s="19" t="n">
        <f aca="false">IF($A49="",0,IF(COUNTIFS(Urlaub!$A$5:$A$604,$A49,Urlaub!$B$5:$B$604,"&lt;="&amp;DE$3,Urlaub!$C$5:$C$604,"&gt;="&amp;DE$3)&gt;0,1,0))</f>
        <v>0</v>
      </c>
      <c r="DF49" s="19" t="n">
        <f aca="false">IF($A49="",0,IF(COUNTIFS(Urlaub!$A$5:$A$604,$A49,Urlaub!$B$5:$B$604,"&lt;="&amp;DF$3,Urlaub!$C$5:$C$604,"&gt;="&amp;DF$3)&gt;0,1,0))</f>
        <v>0</v>
      </c>
      <c r="DG49" s="19" t="n">
        <f aca="false">IF($A49="",0,IF(COUNTIFS(Urlaub!$A$5:$A$604,$A49,Urlaub!$B$5:$B$604,"&lt;="&amp;DG$3,Urlaub!$C$5:$C$604,"&gt;="&amp;DG$3)&gt;0,1,0))</f>
        <v>0</v>
      </c>
      <c r="DH49" s="19" t="n">
        <f aca="false">IF($A49="",0,IF(COUNTIFS(Urlaub!$A$5:$A$604,$A49,Urlaub!$B$5:$B$604,"&lt;="&amp;DH$3,Urlaub!$C$5:$C$604,"&gt;="&amp;DH$3)&gt;0,1,0))</f>
        <v>0</v>
      </c>
      <c r="DI49" s="19" t="n">
        <f aca="false">IF($A49="",0,IF(COUNTIFS(Urlaub!$A$5:$A$604,$A49,Urlaub!$B$5:$B$604,"&lt;="&amp;DI$3,Urlaub!$C$5:$C$604,"&gt;="&amp;DI$3)&gt;0,1,0))</f>
        <v>0</v>
      </c>
      <c r="DJ49" s="19" t="n">
        <f aca="false">IF($A49="",0,IF(COUNTIFS(Urlaub!$A$5:$A$604,$A49,Urlaub!$B$5:$B$604,"&lt;="&amp;DJ$3,Urlaub!$C$5:$C$604,"&gt;="&amp;DJ$3)&gt;0,1,0))</f>
        <v>0</v>
      </c>
      <c r="DK49" s="19" t="n">
        <f aca="false">IF($A49="",0,IF(COUNTIFS(Urlaub!$A$5:$A$604,$A49,Urlaub!$B$5:$B$604,"&lt;="&amp;DK$3,Urlaub!$C$5:$C$604,"&gt;="&amp;DK$3)&gt;0,1,0))</f>
        <v>0</v>
      </c>
      <c r="DL49" s="19" t="n">
        <f aca="false">IF($A49="",0,IF(COUNTIFS(Urlaub!$A$5:$A$604,$A49,Urlaub!$B$5:$B$604,"&lt;="&amp;DL$3,Urlaub!$C$5:$C$604,"&gt;="&amp;DL$3)&gt;0,1,0))</f>
        <v>0</v>
      </c>
      <c r="DM49" s="19" t="n">
        <f aca="false">IF($A49="",0,IF(COUNTIFS(Urlaub!$A$5:$A$604,$A49,Urlaub!$B$5:$B$604,"&lt;="&amp;DM$3,Urlaub!$C$5:$C$604,"&gt;="&amp;DM$3)&gt;0,1,0))</f>
        <v>0</v>
      </c>
      <c r="DN49" s="19" t="n">
        <f aca="false">IF($A49="",0,IF(COUNTIFS(Urlaub!$A$5:$A$604,$A49,Urlaub!$B$5:$B$604,"&lt;="&amp;DN$3,Urlaub!$C$5:$C$604,"&gt;="&amp;DN$3)&gt;0,1,0))</f>
        <v>0</v>
      </c>
      <c r="DO49" s="19" t="n">
        <f aca="false">IF($A49="",0,IF(COUNTIFS(Urlaub!$A$5:$A$604,$A49,Urlaub!$B$5:$B$604,"&lt;="&amp;DO$3,Urlaub!$C$5:$C$604,"&gt;="&amp;DO$3)&gt;0,1,0))</f>
        <v>0</v>
      </c>
      <c r="DP49" s="19" t="n">
        <f aca="false">IF($A49="",0,IF(COUNTIFS(Urlaub!$A$5:$A$604,$A49,Urlaub!$B$5:$B$604,"&lt;="&amp;DP$3,Urlaub!$C$5:$C$604,"&gt;="&amp;DP$3)&gt;0,1,0))</f>
        <v>0</v>
      </c>
      <c r="DQ49" s="19" t="n">
        <f aca="false">IF($A49="",0,IF(COUNTIFS(Urlaub!$A$5:$A$604,$A49,Urlaub!$B$5:$B$604,"&lt;="&amp;DQ$3,Urlaub!$C$5:$C$604,"&gt;="&amp;DQ$3)&gt;0,1,0))</f>
        <v>0</v>
      </c>
      <c r="DR49" s="19" t="n">
        <f aca="false">IF($A49="",0,IF(COUNTIFS(Urlaub!$A$5:$A$604,$A49,Urlaub!$B$5:$B$604,"&lt;="&amp;DR$3,Urlaub!$C$5:$C$604,"&gt;="&amp;DR$3)&gt;0,1,0))</f>
        <v>0</v>
      </c>
      <c r="DS49" s="19" t="n">
        <f aca="false">IF($A49="",0,IF(COUNTIFS(Urlaub!$A$5:$A$604,$A49,Urlaub!$B$5:$B$604,"&lt;="&amp;DS$3,Urlaub!$C$5:$C$604,"&gt;="&amp;DS$3)&gt;0,1,0))</f>
        <v>0</v>
      </c>
      <c r="DT49" s="19" t="n">
        <f aca="false">IF($A49="",0,IF(COUNTIFS(Urlaub!$A$5:$A$604,$A49,Urlaub!$B$5:$B$604,"&lt;="&amp;DT$3,Urlaub!$C$5:$C$604,"&gt;="&amp;DT$3)&gt;0,1,0))</f>
        <v>0</v>
      </c>
      <c r="DU49" s="19" t="n">
        <f aca="false">IF($A49="",0,IF(COUNTIFS(Urlaub!$A$5:$A$604,$A49,Urlaub!$B$5:$B$604,"&lt;="&amp;DU$3,Urlaub!$C$5:$C$604,"&gt;="&amp;DU$3)&gt;0,1,0))</f>
        <v>0</v>
      </c>
      <c r="DV49" s="19" t="n">
        <f aca="false">IF($A49="",0,IF(COUNTIFS(Urlaub!$A$5:$A$604,$A49,Urlaub!$B$5:$B$604,"&lt;="&amp;DV$3,Urlaub!$C$5:$C$604,"&gt;="&amp;DV$3)&gt;0,1,0))</f>
        <v>0</v>
      </c>
      <c r="DW49" s="19" t="n">
        <f aca="false">IF($A49="",0,IF(COUNTIFS(Urlaub!$A$5:$A$604,$A49,Urlaub!$B$5:$B$604,"&lt;="&amp;DW$3,Urlaub!$C$5:$C$604,"&gt;="&amp;DW$3)&gt;0,1,0))</f>
        <v>0</v>
      </c>
      <c r="DX49" s="19" t="n">
        <f aca="false">IF($A49="",0,IF(COUNTIFS(Urlaub!$A$5:$A$604,$A49,Urlaub!$B$5:$B$604,"&lt;="&amp;DX$3,Urlaub!$C$5:$C$604,"&gt;="&amp;DX$3)&gt;0,1,0))</f>
        <v>0</v>
      </c>
      <c r="DY49" s="19" t="n">
        <f aca="false">IF($A49="",0,IF(COUNTIFS(Urlaub!$A$5:$A$604,$A49,Urlaub!$B$5:$B$604,"&lt;="&amp;DY$3,Urlaub!$C$5:$C$604,"&gt;="&amp;DY$3)&gt;0,1,0))</f>
        <v>0</v>
      </c>
      <c r="DZ49" s="19" t="n">
        <f aca="false">IF($A49="",0,IF(COUNTIFS(Urlaub!$A$5:$A$604,$A49,Urlaub!$B$5:$B$604,"&lt;="&amp;DZ$3,Urlaub!$C$5:$C$604,"&gt;="&amp;DZ$3)&gt;0,1,0))</f>
        <v>0</v>
      </c>
      <c r="EA49" s="19" t="n">
        <f aca="false">IF($A49="",0,IF(COUNTIFS(Urlaub!$A$5:$A$604,$A49,Urlaub!$B$5:$B$604,"&lt;="&amp;EA$3,Urlaub!$C$5:$C$604,"&gt;="&amp;EA$3)&gt;0,1,0))</f>
        <v>0</v>
      </c>
      <c r="EB49" s="19" t="n">
        <f aca="false">IF($A49="",0,IF(COUNTIFS(Urlaub!$A$5:$A$604,$A49,Urlaub!$B$5:$B$604,"&lt;="&amp;EB$3,Urlaub!$C$5:$C$604,"&gt;="&amp;EB$3)&gt;0,1,0))</f>
        <v>0</v>
      </c>
      <c r="EC49" s="19" t="n">
        <f aca="false">IF($A49="",0,IF(COUNTIFS(Urlaub!$A$5:$A$604,$A49,Urlaub!$B$5:$B$604,"&lt;="&amp;EC$3,Urlaub!$C$5:$C$604,"&gt;="&amp;EC$3)&gt;0,1,0))</f>
        <v>0</v>
      </c>
      <c r="ED49" s="19" t="n">
        <f aca="false">IF($A49="",0,IF(COUNTIFS(Urlaub!$A$5:$A$604,$A49,Urlaub!$B$5:$B$604,"&lt;="&amp;ED$3,Urlaub!$C$5:$C$604,"&gt;="&amp;ED$3)&gt;0,1,0))</f>
        <v>0</v>
      </c>
      <c r="EE49" s="19" t="n">
        <f aca="false">IF($A49="",0,IF(COUNTIFS(Urlaub!$A$5:$A$604,$A49,Urlaub!$B$5:$B$604,"&lt;="&amp;EE$3,Urlaub!$C$5:$C$604,"&gt;="&amp;EE$3)&gt;0,1,0))</f>
        <v>0</v>
      </c>
      <c r="EF49" s="19" t="n">
        <f aca="false">IF($A49="",0,IF(COUNTIFS(Urlaub!$A$5:$A$604,$A49,Urlaub!$B$5:$B$604,"&lt;="&amp;EF$3,Urlaub!$C$5:$C$604,"&gt;="&amp;EF$3)&gt;0,1,0))</f>
        <v>0</v>
      </c>
      <c r="EG49" s="19" t="n">
        <f aca="false">IF($A49="",0,IF(COUNTIFS(Urlaub!$A$5:$A$604,$A49,Urlaub!$B$5:$B$604,"&lt;="&amp;EG$3,Urlaub!$C$5:$C$604,"&gt;="&amp;EG$3)&gt;0,1,0))</f>
        <v>0</v>
      </c>
      <c r="EH49" s="19" t="n">
        <f aca="false">IF($A49="",0,IF(COUNTIFS(Urlaub!$A$5:$A$604,$A49,Urlaub!$B$5:$B$604,"&lt;="&amp;EH$3,Urlaub!$C$5:$C$604,"&gt;="&amp;EH$3)&gt;0,1,0))</f>
        <v>0</v>
      </c>
      <c r="EI49" s="19" t="n">
        <f aca="false">IF($A49="",0,IF(COUNTIFS(Urlaub!$A$5:$A$604,$A49,Urlaub!$B$5:$B$604,"&lt;="&amp;EI$3,Urlaub!$C$5:$C$604,"&gt;="&amp;EI$3)&gt;0,1,0))</f>
        <v>0</v>
      </c>
      <c r="EJ49" s="19" t="n">
        <f aca="false">IF($A49="",0,IF(COUNTIFS(Urlaub!$A$5:$A$604,$A49,Urlaub!$B$5:$B$604,"&lt;="&amp;EJ$3,Urlaub!$C$5:$C$604,"&gt;="&amp;EJ$3)&gt;0,1,0))</f>
        <v>0</v>
      </c>
      <c r="EK49" s="19" t="n">
        <f aca="false">IF($A49="",0,IF(COUNTIFS(Urlaub!$A$5:$A$604,$A49,Urlaub!$B$5:$B$604,"&lt;="&amp;EK$3,Urlaub!$C$5:$C$604,"&gt;="&amp;EK$3)&gt;0,1,0))</f>
        <v>0</v>
      </c>
      <c r="EL49" s="19" t="n">
        <f aca="false">IF($A49="",0,IF(COUNTIFS(Urlaub!$A$5:$A$604,$A49,Urlaub!$B$5:$B$604,"&lt;="&amp;EL$3,Urlaub!$C$5:$C$604,"&gt;="&amp;EL$3)&gt;0,1,0))</f>
        <v>0</v>
      </c>
      <c r="EM49" s="19" t="n">
        <f aca="false">IF($A49="",0,IF(COUNTIFS(Urlaub!$A$5:$A$604,$A49,Urlaub!$B$5:$B$604,"&lt;="&amp;EM$3,Urlaub!$C$5:$C$604,"&gt;="&amp;EM$3)&gt;0,1,0))</f>
        <v>0</v>
      </c>
      <c r="EN49" s="19" t="n">
        <f aca="false">IF($A49="",0,IF(COUNTIFS(Urlaub!$A$5:$A$604,$A49,Urlaub!$B$5:$B$604,"&lt;="&amp;EN$3,Urlaub!$C$5:$C$604,"&gt;="&amp;EN$3)&gt;0,1,0))</f>
        <v>0</v>
      </c>
      <c r="EO49" s="19" t="n">
        <f aca="false">IF($A49="",0,IF(COUNTIFS(Urlaub!$A$5:$A$604,$A49,Urlaub!$B$5:$B$604,"&lt;="&amp;EO$3,Urlaub!$C$5:$C$604,"&gt;="&amp;EO$3)&gt;0,1,0))</f>
        <v>0</v>
      </c>
      <c r="EP49" s="19" t="n">
        <f aca="false">IF($A49="",0,IF(COUNTIFS(Urlaub!$A$5:$A$604,$A49,Urlaub!$B$5:$B$604,"&lt;="&amp;EP$3,Urlaub!$C$5:$C$604,"&gt;="&amp;EP$3)&gt;0,1,0))</f>
        <v>0</v>
      </c>
      <c r="EQ49" s="19" t="n">
        <f aca="false">IF($A49="",0,IF(COUNTIFS(Urlaub!$A$5:$A$604,$A49,Urlaub!$B$5:$B$604,"&lt;="&amp;EQ$3,Urlaub!$C$5:$C$604,"&gt;="&amp;EQ$3)&gt;0,1,0))</f>
        <v>0</v>
      </c>
      <c r="ER49" s="19" t="n">
        <f aca="false">IF($A49="",0,IF(COUNTIFS(Urlaub!$A$5:$A$604,$A49,Urlaub!$B$5:$B$604,"&lt;="&amp;ER$3,Urlaub!$C$5:$C$604,"&gt;="&amp;ER$3)&gt;0,1,0))</f>
        <v>0</v>
      </c>
      <c r="ES49" s="19" t="n">
        <f aca="false">IF($A49="",0,IF(COUNTIFS(Urlaub!$A$5:$A$604,$A49,Urlaub!$B$5:$B$604,"&lt;="&amp;ES$3,Urlaub!$C$5:$C$604,"&gt;="&amp;ES$3)&gt;0,1,0))</f>
        <v>0</v>
      </c>
      <c r="ET49" s="19" t="n">
        <f aca="false">IF($A49="",0,IF(COUNTIFS(Urlaub!$A$5:$A$604,$A49,Urlaub!$B$5:$B$604,"&lt;="&amp;ET$3,Urlaub!$C$5:$C$604,"&gt;="&amp;ET$3)&gt;0,1,0))</f>
        <v>0</v>
      </c>
      <c r="EU49" s="19" t="n">
        <f aca="false">IF($A49="",0,IF(COUNTIFS(Urlaub!$A$5:$A$604,$A49,Urlaub!$B$5:$B$604,"&lt;="&amp;EU$3,Urlaub!$C$5:$C$604,"&gt;="&amp;EU$3)&gt;0,1,0))</f>
        <v>0</v>
      </c>
      <c r="EV49" s="19" t="n">
        <f aca="false">IF($A49="",0,IF(COUNTIFS(Urlaub!$A$5:$A$604,$A49,Urlaub!$B$5:$B$604,"&lt;="&amp;EV$3,Urlaub!$C$5:$C$604,"&gt;="&amp;EV$3)&gt;0,1,0))</f>
        <v>0</v>
      </c>
      <c r="EW49" s="19" t="n">
        <f aca="false">IF($A49="",0,IF(COUNTIFS(Urlaub!$A$5:$A$604,$A49,Urlaub!$B$5:$B$604,"&lt;="&amp;EW$3,Urlaub!$C$5:$C$604,"&gt;="&amp;EW$3)&gt;0,1,0))</f>
        <v>0</v>
      </c>
      <c r="EX49" s="19" t="n">
        <f aca="false">IF($A49="",0,IF(COUNTIFS(Urlaub!$A$5:$A$604,$A49,Urlaub!$B$5:$B$604,"&lt;="&amp;EX$3,Urlaub!$C$5:$C$604,"&gt;="&amp;EX$3)&gt;0,1,0))</f>
        <v>0</v>
      </c>
      <c r="EY49" s="19" t="n">
        <f aca="false">IF($A49="",0,IF(COUNTIFS(Urlaub!$A$5:$A$604,$A49,Urlaub!$B$5:$B$604,"&lt;="&amp;EY$3,Urlaub!$C$5:$C$604,"&gt;="&amp;EY$3)&gt;0,1,0))</f>
        <v>0</v>
      </c>
      <c r="EZ49" s="19" t="n">
        <f aca="false">IF($A49="",0,IF(COUNTIFS(Urlaub!$A$5:$A$604,$A49,Urlaub!$B$5:$B$604,"&lt;="&amp;EZ$3,Urlaub!$C$5:$C$604,"&gt;="&amp;EZ$3)&gt;0,1,0))</f>
        <v>0</v>
      </c>
      <c r="FA49" s="19" t="n">
        <f aca="false">IF($A49="",0,IF(COUNTIFS(Urlaub!$A$5:$A$604,$A49,Urlaub!$B$5:$B$604,"&lt;="&amp;FA$3,Urlaub!$C$5:$C$604,"&gt;="&amp;FA$3)&gt;0,1,0))</f>
        <v>0</v>
      </c>
      <c r="FB49" s="19" t="n">
        <f aca="false">IF($A49="",0,IF(COUNTIFS(Urlaub!$A$5:$A$604,$A49,Urlaub!$B$5:$B$604,"&lt;="&amp;FB$3,Urlaub!$C$5:$C$604,"&gt;="&amp;FB$3)&gt;0,1,0))</f>
        <v>0</v>
      </c>
      <c r="FC49" s="19" t="n">
        <f aca="false">IF($A49="",0,IF(COUNTIFS(Urlaub!$A$5:$A$604,$A49,Urlaub!$B$5:$B$604,"&lt;="&amp;FC$3,Urlaub!$C$5:$C$604,"&gt;="&amp;FC$3)&gt;0,1,0))</f>
        <v>0</v>
      </c>
      <c r="FD49" s="19" t="n">
        <f aca="false">IF($A49="",0,IF(COUNTIFS(Urlaub!$A$5:$A$604,$A49,Urlaub!$B$5:$B$604,"&lt;="&amp;FD$3,Urlaub!$C$5:$C$604,"&gt;="&amp;FD$3)&gt;0,1,0))</f>
        <v>0</v>
      </c>
      <c r="FE49" s="19" t="n">
        <f aca="false">IF($A49="",0,IF(COUNTIFS(Urlaub!$A$5:$A$604,$A49,Urlaub!$B$5:$B$604,"&lt;="&amp;FE$3,Urlaub!$C$5:$C$604,"&gt;="&amp;FE$3)&gt;0,1,0))</f>
        <v>0</v>
      </c>
      <c r="FF49" s="19" t="n">
        <f aca="false">IF($A49="",0,IF(COUNTIFS(Urlaub!$A$5:$A$604,$A49,Urlaub!$B$5:$B$604,"&lt;="&amp;FF$3,Urlaub!$C$5:$C$604,"&gt;="&amp;FF$3)&gt;0,1,0))</f>
        <v>0</v>
      </c>
      <c r="FG49" s="19" t="n">
        <f aca="false">IF($A49="",0,IF(COUNTIFS(Urlaub!$A$5:$A$604,$A49,Urlaub!$B$5:$B$604,"&lt;="&amp;FG$3,Urlaub!$C$5:$C$604,"&gt;="&amp;FG$3)&gt;0,1,0))</f>
        <v>0</v>
      </c>
      <c r="FH49" s="19" t="n">
        <f aca="false">IF($A49="",0,IF(COUNTIFS(Urlaub!$A$5:$A$604,$A49,Urlaub!$B$5:$B$604,"&lt;="&amp;FH$3,Urlaub!$C$5:$C$604,"&gt;="&amp;FH$3)&gt;0,1,0))</f>
        <v>0</v>
      </c>
      <c r="FI49" s="19" t="n">
        <f aca="false">IF($A49="",0,IF(COUNTIFS(Urlaub!$A$5:$A$604,$A49,Urlaub!$B$5:$B$604,"&lt;="&amp;FI$3,Urlaub!$C$5:$C$604,"&gt;="&amp;FI$3)&gt;0,1,0))</f>
        <v>0</v>
      </c>
      <c r="FJ49" s="19" t="n">
        <f aca="false">IF($A49="",0,IF(COUNTIFS(Urlaub!$A$5:$A$604,$A49,Urlaub!$B$5:$B$604,"&lt;="&amp;FJ$3,Urlaub!$C$5:$C$604,"&gt;="&amp;FJ$3)&gt;0,1,0))</f>
        <v>0</v>
      </c>
      <c r="FK49" s="19" t="n">
        <f aca="false">IF($A49="",0,IF(COUNTIFS(Urlaub!$A$5:$A$604,$A49,Urlaub!$B$5:$B$604,"&lt;="&amp;FK$3,Urlaub!$C$5:$C$604,"&gt;="&amp;FK$3)&gt;0,1,0))</f>
        <v>0</v>
      </c>
      <c r="FL49" s="19" t="n">
        <f aca="false">IF($A49="",0,IF(COUNTIFS(Urlaub!$A$5:$A$604,$A49,Urlaub!$B$5:$B$604,"&lt;="&amp;FL$3,Urlaub!$C$5:$C$604,"&gt;="&amp;FL$3)&gt;0,1,0))</f>
        <v>0</v>
      </c>
      <c r="FM49" s="19" t="n">
        <f aca="false">IF($A49="",0,IF(COUNTIFS(Urlaub!$A$5:$A$604,$A49,Urlaub!$B$5:$B$604,"&lt;="&amp;FM$3,Urlaub!$C$5:$C$604,"&gt;="&amp;FM$3)&gt;0,1,0))</f>
        <v>0</v>
      </c>
      <c r="FN49" s="19" t="n">
        <f aca="false">IF($A49="",0,IF(COUNTIFS(Urlaub!$A$5:$A$604,$A49,Urlaub!$B$5:$B$604,"&lt;="&amp;FN$3,Urlaub!$C$5:$C$604,"&gt;="&amp;FN$3)&gt;0,1,0))</f>
        <v>0</v>
      </c>
      <c r="FO49" s="19" t="n">
        <f aca="false">IF($A49="",0,IF(COUNTIFS(Urlaub!$A$5:$A$604,$A49,Urlaub!$B$5:$B$604,"&lt;="&amp;FO$3,Urlaub!$C$5:$C$604,"&gt;="&amp;FO$3)&gt;0,1,0))</f>
        <v>0</v>
      </c>
      <c r="FP49" s="19" t="n">
        <f aca="false">IF($A49="",0,IF(COUNTIFS(Urlaub!$A$5:$A$604,$A49,Urlaub!$B$5:$B$604,"&lt;="&amp;FP$3,Urlaub!$C$5:$C$604,"&gt;="&amp;FP$3)&gt;0,1,0))</f>
        <v>0</v>
      </c>
      <c r="FQ49" s="19" t="n">
        <f aca="false">IF($A49="",0,IF(COUNTIFS(Urlaub!$A$5:$A$604,$A49,Urlaub!$B$5:$B$604,"&lt;="&amp;FQ$3,Urlaub!$C$5:$C$604,"&gt;="&amp;FQ$3)&gt;0,1,0))</f>
        <v>0</v>
      </c>
      <c r="FR49" s="19" t="n">
        <f aca="false">IF($A49="",0,IF(COUNTIFS(Urlaub!$A$5:$A$604,$A49,Urlaub!$B$5:$B$604,"&lt;="&amp;FR$3,Urlaub!$C$5:$C$604,"&gt;="&amp;FR$3)&gt;0,1,0))</f>
        <v>0</v>
      </c>
      <c r="FS49" s="19" t="n">
        <f aca="false">IF($A49="",0,IF(COUNTIFS(Urlaub!$A$5:$A$604,$A49,Urlaub!$B$5:$B$604,"&lt;="&amp;FS$3,Urlaub!$C$5:$C$604,"&gt;="&amp;FS$3)&gt;0,1,0))</f>
        <v>0</v>
      </c>
      <c r="FT49" s="19" t="n">
        <f aca="false">IF($A49="",0,IF(COUNTIFS(Urlaub!$A$5:$A$604,$A49,Urlaub!$B$5:$B$604,"&lt;="&amp;FT$3,Urlaub!$C$5:$C$604,"&gt;="&amp;FT$3)&gt;0,1,0))</f>
        <v>0</v>
      </c>
      <c r="FU49" s="19" t="n">
        <f aca="false">IF($A49="",0,IF(COUNTIFS(Urlaub!$A$5:$A$604,$A49,Urlaub!$B$5:$B$604,"&lt;="&amp;FU$3,Urlaub!$C$5:$C$604,"&gt;="&amp;FU$3)&gt;0,1,0))</f>
        <v>0</v>
      </c>
      <c r="FV49" s="19" t="n">
        <f aca="false">IF($A49="",0,IF(COUNTIFS(Urlaub!$A$5:$A$604,$A49,Urlaub!$B$5:$B$604,"&lt;="&amp;FV$3,Urlaub!$C$5:$C$604,"&gt;="&amp;FV$3)&gt;0,1,0))</f>
        <v>0</v>
      </c>
      <c r="FW49" s="19" t="n">
        <f aca="false">IF($A49="",0,IF(COUNTIFS(Urlaub!$A$5:$A$604,$A49,Urlaub!$B$5:$B$604,"&lt;="&amp;FW$3,Urlaub!$C$5:$C$604,"&gt;="&amp;FW$3)&gt;0,1,0))</f>
        <v>0</v>
      </c>
      <c r="FX49" s="19" t="n">
        <f aca="false">IF($A49="",0,IF(COUNTIFS(Urlaub!$A$5:$A$604,$A49,Urlaub!$B$5:$B$604,"&lt;="&amp;FX$3,Urlaub!$C$5:$C$604,"&gt;="&amp;FX$3)&gt;0,1,0))</f>
        <v>0</v>
      </c>
      <c r="FY49" s="19" t="n">
        <f aca="false">IF($A49="",0,IF(COUNTIFS(Urlaub!$A$5:$A$604,$A49,Urlaub!$B$5:$B$604,"&lt;="&amp;FY$3,Urlaub!$C$5:$C$604,"&gt;="&amp;FY$3)&gt;0,1,0))</f>
        <v>0</v>
      </c>
      <c r="FZ49" s="19" t="n">
        <f aca="false">IF($A49="",0,IF(COUNTIFS(Urlaub!$A$5:$A$604,$A49,Urlaub!$B$5:$B$604,"&lt;="&amp;FZ$3,Urlaub!$C$5:$C$604,"&gt;="&amp;FZ$3)&gt;0,1,0))</f>
        <v>0</v>
      </c>
      <c r="GA49" s="19" t="n">
        <f aca="false">IF($A49="",0,IF(COUNTIFS(Urlaub!$A$5:$A$604,$A49,Urlaub!$B$5:$B$604,"&lt;="&amp;GA$3,Urlaub!$C$5:$C$604,"&gt;="&amp;GA$3)&gt;0,1,0))</f>
        <v>0</v>
      </c>
      <c r="GB49" s="19" t="n">
        <f aca="false">IF($A49="",0,IF(COUNTIFS(Urlaub!$A$5:$A$604,$A49,Urlaub!$B$5:$B$604,"&lt;="&amp;GB$3,Urlaub!$C$5:$C$604,"&gt;="&amp;GB$3)&gt;0,1,0))</f>
        <v>0</v>
      </c>
      <c r="GC49" s="19" t="n">
        <f aca="false">IF($A49="",0,IF(COUNTIFS(Urlaub!$A$5:$A$604,$A49,Urlaub!$B$5:$B$604,"&lt;="&amp;GC$3,Urlaub!$C$5:$C$604,"&gt;="&amp;GC$3)&gt;0,1,0))</f>
        <v>0</v>
      </c>
      <c r="GD49" s="19" t="n">
        <f aca="false">IF($A49="",0,IF(COUNTIFS(Urlaub!$A$5:$A$604,$A49,Urlaub!$B$5:$B$604,"&lt;="&amp;GD$3,Urlaub!$C$5:$C$604,"&gt;="&amp;GD$3)&gt;0,1,0))</f>
        <v>0</v>
      </c>
      <c r="GE49" s="19" t="n">
        <f aca="false">IF($A49="",0,IF(COUNTIFS(Urlaub!$A$5:$A$604,$A49,Urlaub!$B$5:$B$604,"&lt;="&amp;GE$3,Urlaub!$C$5:$C$604,"&gt;="&amp;GE$3)&gt;0,1,0))</f>
        <v>0</v>
      </c>
      <c r="GF49" s="19" t="n">
        <f aca="false">IF($A49="",0,IF(COUNTIFS(Urlaub!$A$5:$A$604,$A49,Urlaub!$B$5:$B$604,"&lt;="&amp;GF$3,Urlaub!$C$5:$C$604,"&gt;="&amp;GF$3)&gt;0,1,0))</f>
        <v>0</v>
      </c>
      <c r="GG49" s="19" t="n">
        <f aca="false">IF($A49="",0,IF(COUNTIFS(Urlaub!$A$5:$A$604,$A49,Urlaub!$B$5:$B$604,"&lt;="&amp;GG$3,Urlaub!$C$5:$C$604,"&gt;="&amp;GG$3)&gt;0,1,0))</f>
        <v>0</v>
      </c>
      <c r="GH49" s="19" t="n">
        <f aca="false">IF($A49="",0,IF(COUNTIFS(Urlaub!$A$5:$A$604,$A49,Urlaub!$B$5:$B$604,"&lt;="&amp;GH$3,Urlaub!$C$5:$C$604,"&gt;="&amp;GH$3)&gt;0,1,0))</f>
        <v>0</v>
      </c>
      <c r="GI49" s="19" t="n">
        <f aca="false">IF($A49="",0,IF(COUNTIFS(Urlaub!$A$5:$A$604,$A49,Urlaub!$B$5:$B$604,"&lt;="&amp;GI$3,Urlaub!$C$5:$C$604,"&gt;="&amp;GI$3)&gt;0,1,0))</f>
        <v>0</v>
      </c>
      <c r="GJ49" s="19" t="n">
        <f aca="false">IF($A49="",0,IF(COUNTIFS(Urlaub!$A$5:$A$604,$A49,Urlaub!$B$5:$B$604,"&lt;="&amp;GJ$3,Urlaub!$C$5:$C$604,"&gt;="&amp;GJ$3)&gt;0,1,0))</f>
        <v>0</v>
      </c>
      <c r="GK49" s="19" t="n">
        <f aca="false">IF($A49="",0,IF(COUNTIFS(Urlaub!$A$5:$A$604,$A49,Urlaub!$B$5:$B$604,"&lt;="&amp;GK$3,Urlaub!$C$5:$C$604,"&gt;="&amp;GK$3)&gt;0,1,0))</f>
        <v>0</v>
      </c>
      <c r="GL49" s="19" t="n">
        <f aca="false">IF($A49="",0,IF(COUNTIFS(Urlaub!$A$5:$A$604,$A49,Urlaub!$B$5:$B$604,"&lt;="&amp;GL$3,Urlaub!$C$5:$C$604,"&gt;="&amp;GL$3)&gt;0,1,0))</f>
        <v>0</v>
      </c>
      <c r="GM49" s="19" t="n">
        <f aca="false">IF($A49="",0,IF(COUNTIFS(Urlaub!$A$5:$A$604,$A49,Urlaub!$B$5:$B$604,"&lt;="&amp;GM$3,Urlaub!$C$5:$C$604,"&gt;="&amp;GM$3)&gt;0,1,0))</f>
        <v>0</v>
      </c>
      <c r="GN49" s="19" t="n">
        <f aca="false">IF($A49="",0,IF(COUNTIFS(Urlaub!$A$5:$A$604,$A49,Urlaub!$B$5:$B$604,"&lt;="&amp;GN$3,Urlaub!$C$5:$C$604,"&gt;="&amp;GN$3)&gt;0,1,0))</f>
        <v>0</v>
      </c>
      <c r="GO49" s="19" t="n">
        <f aca="false">IF($A49="",0,IF(COUNTIFS(Urlaub!$A$5:$A$604,$A49,Urlaub!$B$5:$B$604,"&lt;="&amp;GO$3,Urlaub!$C$5:$C$604,"&gt;="&amp;GO$3)&gt;0,1,0))</f>
        <v>0</v>
      </c>
      <c r="GP49" s="19" t="n">
        <f aca="false">IF($A49="",0,IF(COUNTIFS(Urlaub!$A$5:$A$604,$A49,Urlaub!$B$5:$B$604,"&lt;="&amp;GP$3,Urlaub!$C$5:$C$604,"&gt;="&amp;GP$3)&gt;0,1,0))</f>
        <v>0</v>
      </c>
      <c r="GQ49" s="19" t="n">
        <f aca="false">IF($A49="",0,IF(COUNTIFS(Urlaub!$A$5:$A$604,$A49,Urlaub!$B$5:$B$604,"&lt;="&amp;GQ$3,Urlaub!$C$5:$C$604,"&gt;="&amp;GQ$3)&gt;0,1,0))</f>
        <v>0</v>
      </c>
      <c r="GR49" s="19" t="n">
        <f aca="false">IF($A49="",0,IF(COUNTIFS(Urlaub!$A$5:$A$604,$A49,Urlaub!$B$5:$B$604,"&lt;="&amp;GR$3,Urlaub!$C$5:$C$604,"&gt;="&amp;GR$3)&gt;0,1,0))</f>
        <v>0</v>
      </c>
      <c r="GS49" s="19" t="n">
        <f aca="false">IF($A49="",0,IF(COUNTIFS(Urlaub!$A$5:$A$604,$A49,Urlaub!$B$5:$B$604,"&lt;="&amp;GS$3,Urlaub!$C$5:$C$604,"&gt;="&amp;GS$3)&gt;0,1,0))</f>
        <v>0</v>
      </c>
      <c r="GT49" s="19" t="n">
        <f aca="false">IF($A49="",0,IF(COUNTIFS(Urlaub!$A$5:$A$604,$A49,Urlaub!$B$5:$B$604,"&lt;="&amp;GT$3,Urlaub!$C$5:$C$604,"&gt;="&amp;GT$3)&gt;0,1,0))</f>
        <v>0</v>
      </c>
      <c r="GU49" s="19" t="n">
        <f aca="false">IF($A49="",0,IF(COUNTIFS(Urlaub!$A$5:$A$604,$A49,Urlaub!$B$5:$B$604,"&lt;="&amp;GU$3,Urlaub!$C$5:$C$604,"&gt;="&amp;GU$3)&gt;0,1,0))</f>
        <v>0</v>
      </c>
      <c r="GV49" s="19" t="n">
        <f aca="false">IF($A49="",0,IF(COUNTIFS(Urlaub!$A$5:$A$604,$A49,Urlaub!$B$5:$B$604,"&lt;="&amp;GV$3,Urlaub!$C$5:$C$604,"&gt;="&amp;GV$3)&gt;0,1,0))</f>
        <v>0</v>
      </c>
      <c r="GW49" s="19" t="n">
        <f aca="false">IF($A49="",0,IF(COUNTIFS(Urlaub!$A$5:$A$604,$A49,Urlaub!$B$5:$B$604,"&lt;="&amp;GW$3,Urlaub!$C$5:$C$604,"&gt;="&amp;GW$3)&gt;0,1,0))</f>
        <v>0</v>
      </c>
      <c r="GX49" s="19" t="n">
        <f aca="false">IF($A49="",0,IF(COUNTIFS(Urlaub!$A$5:$A$604,$A49,Urlaub!$B$5:$B$604,"&lt;="&amp;GX$3,Urlaub!$C$5:$C$604,"&gt;="&amp;GX$3)&gt;0,1,0))</f>
        <v>0</v>
      </c>
      <c r="GY49" s="19" t="n">
        <f aca="false">IF($A49="",0,IF(COUNTIFS(Urlaub!$A$5:$A$604,$A49,Urlaub!$B$5:$B$604,"&lt;="&amp;GY$3,Urlaub!$C$5:$C$604,"&gt;="&amp;GY$3)&gt;0,1,0))</f>
        <v>0</v>
      </c>
      <c r="GZ49" s="19" t="n">
        <f aca="false">IF($A49="",0,IF(COUNTIFS(Urlaub!$A$5:$A$604,$A49,Urlaub!$B$5:$B$604,"&lt;="&amp;GZ$3,Urlaub!$C$5:$C$604,"&gt;="&amp;GZ$3)&gt;0,1,0))</f>
        <v>0</v>
      </c>
      <c r="HA49" s="19" t="n">
        <f aca="false">IF($A49="",0,IF(COUNTIFS(Urlaub!$A$5:$A$604,$A49,Urlaub!$B$5:$B$604,"&lt;="&amp;HA$3,Urlaub!$C$5:$C$604,"&gt;="&amp;HA$3)&gt;0,1,0))</f>
        <v>0</v>
      </c>
      <c r="HB49" s="19" t="n">
        <f aca="false">IF($A49="",0,IF(COUNTIFS(Urlaub!$A$5:$A$604,$A49,Urlaub!$B$5:$B$604,"&lt;="&amp;HB$3,Urlaub!$C$5:$C$604,"&gt;="&amp;HB$3)&gt;0,1,0))</f>
        <v>0</v>
      </c>
      <c r="HC49" s="19" t="n">
        <f aca="false">IF($A49="",0,IF(COUNTIFS(Urlaub!$A$5:$A$604,$A49,Urlaub!$B$5:$B$604,"&lt;="&amp;HC$3,Urlaub!$C$5:$C$604,"&gt;="&amp;HC$3)&gt;0,1,0))</f>
        <v>0</v>
      </c>
      <c r="HD49" s="19" t="n">
        <f aca="false">IF($A49="",0,IF(COUNTIFS(Urlaub!$A$5:$A$604,$A49,Urlaub!$B$5:$B$604,"&lt;="&amp;HD$3,Urlaub!$C$5:$C$604,"&gt;="&amp;HD$3)&gt;0,1,0))</f>
        <v>0</v>
      </c>
      <c r="HE49" s="19" t="n">
        <f aca="false">IF($A49="",0,IF(COUNTIFS(Urlaub!$A$5:$A$604,$A49,Urlaub!$B$5:$B$604,"&lt;="&amp;HE$3,Urlaub!$C$5:$C$604,"&gt;="&amp;HE$3)&gt;0,1,0))</f>
        <v>0</v>
      </c>
      <c r="HF49" s="19" t="n">
        <f aca="false">IF($A49="",0,IF(COUNTIFS(Urlaub!$A$5:$A$604,$A49,Urlaub!$B$5:$B$604,"&lt;="&amp;HF$3,Urlaub!$C$5:$C$604,"&gt;="&amp;HF$3)&gt;0,1,0))</f>
        <v>0</v>
      </c>
      <c r="HG49" s="19" t="n">
        <f aca="false">IF($A49="",0,IF(COUNTIFS(Urlaub!$A$5:$A$604,$A49,Urlaub!$B$5:$B$604,"&lt;="&amp;HG$3,Urlaub!$C$5:$C$604,"&gt;="&amp;HG$3)&gt;0,1,0))</f>
        <v>0</v>
      </c>
      <c r="HH49" s="19" t="n">
        <f aca="false">IF($A49="",0,IF(COUNTIFS(Urlaub!$A$5:$A$604,$A49,Urlaub!$B$5:$B$604,"&lt;="&amp;HH$3,Urlaub!$C$5:$C$604,"&gt;="&amp;HH$3)&gt;0,1,0))</f>
        <v>0</v>
      </c>
      <c r="HI49" s="19" t="n">
        <f aca="false">IF($A49="",0,IF(COUNTIFS(Urlaub!$A$5:$A$604,$A49,Urlaub!$B$5:$B$604,"&lt;="&amp;HI$3,Urlaub!$C$5:$C$604,"&gt;="&amp;HI$3)&gt;0,1,0))</f>
        <v>0</v>
      </c>
      <c r="HJ49" s="19" t="n">
        <f aca="false">IF($A49="",0,IF(COUNTIFS(Urlaub!$A$5:$A$604,$A49,Urlaub!$B$5:$B$604,"&lt;="&amp;HJ$3,Urlaub!$C$5:$C$604,"&gt;="&amp;HJ$3)&gt;0,1,0))</f>
        <v>0</v>
      </c>
      <c r="HK49" s="19" t="n">
        <f aca="false">IF($A49="",0,IF(COUNTIFS(Urlaub!$A$5:$A$604,$A49,Urlaub!$B$5:$B$604,"&lt;="&amp;HK$3,Urlaub!$C$5:$C$604,"&gt;="&amp;HK$3)&gt;0,1,0))</f>
        <v>0</v>
      </c>
      <c r="HL49" s="19" t="n">
        <f aca="false">IF($A49="",0,IF(COUNTIFS(Urlaub!$A$5:$A$604,$A49,Urlaub!$B$5:$B$604,"&lt;="&amp;HL$3,Urlaub!$C$5:$C$604,"&gt;="&amp;HL$3)&gt;0,1,0))</f>
        <v>0</v>
      </c>
      <c r="HM49" s="19" t="n">
        <f aca="false">IF($A49="",0,IF(COUNTIFS(Urlaub!$A$5:$A$604,$A49,Urlaub!$B$5:$B$604,"&lt;="&amp;HM$3,Urlaub!$C$5:$C$604,"&gt;="&amp;HM$3)&gt;0,1,0))</f>
        <v>0</v>
      </c>
      <c r="HN49" s="19" t="n">
        <f aca="false">IF($A49="",0,IF(COUNTIFS(Urlaub!$A$5:$A$604,$A49,Urlaub!$B$5:$B$604,"&lt;="&amp;HN$3,Urlaub!$C$5:$C$604,"&gt;="&amp;HN$3)&gt;0,1,0))</f>
        <v>0</v>
      </c>
      <c r="HO49" s="19" t="n">
        <f aca="false">IF($A49="",0,IF(COUNTIFS(Urlaub!$A$5:$A$604,$A49,Urlaub!$B$5:$B$604,"&lt;="&amp;HO$3,Urlaub!$C$5:$C$604,"&gt;="&amp;HO$3)&gt;0,1,0))</f>
        <v>0</v>
      </c>
      <c r="HP49" s="19" t="n">
        <f aca="false">IF($A49="",0,IF(COUNTIFS(Urlaub!$A$5:$A$604,$A49,Urlaub!$B$5:$B$604,"&lt;="&amp;HP$3,Urlaub!$C$5:$C$604,"&gt;="&amp;HP$3)&gt;0,1,0))</f>
        <v>0</v>
      </c>
      <c r="HQ49" s="19" t="n">
        <f aca="false">IF($A49="",0,IF(COUNTIFS(Urlaub!$A$5:$A$604,$A49,Urlaub!$B$5:$B$604,"&lt;="&amp;HQ$3,Urlaub!$C$5:$C$604,"&gt;="&amp;HQ$3)&gt;0,1,0))</f>
        <v>0</v>
      </c>
      <c r="HR49" s="19" t="n">
        <f aca="false">IF($A49="",0,IF(COUNTIFS(Urlaub!$A$5:$A$604,$A49,Urlaub!$B$5:$B$604,"&lt;="&amp;HR$3,Urlaub!$C$5:$C$604,"&gt;="&amp;HR$3)&gt;0,1,0))</f>
        <v>0</v>
      </c>
      <c r="HS49" s="19" t="n">
        <f aca="false">IF($A49="",0,IF(COUNTIFS(Urlaub!$A$5:$A$604,$A49,Urlaub!$B$5:$B$604,"&lt;="&amp;HS$3,Urlaub!$C$5:$C$604,"&gt;="&amp;HS$3)&gt;0,1,0))</f>
        <v>0</v>
      </c>
      <c r="HT49" s="19" t="n">
        <f aca="false">IF($A49="",0,IF(COUNTIFS(Urlaub!$A$5:$A$604,$A49,Urlaub!$B$5:$B$604,"&lt;="&amp;HT$3,Urlaub!$C$5:$C$604,"&gt;="&amp;HT$3)&gt;0,1,0))</f>
        <v>0</v>
      </c>
      <c r="HU49" s="19" t="n">
        <f aca="false">IF($A49="",0,IF(COUNTIFS(Urlaub!$A$5:$A$604,$A49,Urlaub!$B$5:$B$604,"&lt;="&amp;HU$3,Urlaub!$C$5:$C$604,"&gt;="&amp;HU$3)&gt;0,1,0))</f>
        <v>0</v>
      </c>
      <c r="HV49" s="19" t="n">
        <f aca="false">IF($A49="",0,IF(COUNTIFS(Urlaub!$A$5:$A$604,$A49,Urlaub!$B$5:$B$604,"&lt;="&amp;HV$3,Urlaub!$C$5:$C$604,"&gt;="&amp;HV$3)&gt;0,1,0))</f>
        <v>0</v>
      </c>
      <c r="HW49" s="19" t="n">
        <f aca="false">IF($A49="",0,IF(COUNTIFS(Urlaub!$A$5:$A$604,$A49,Urlaub!$B$5:$B$604,"&lt;="&amp;HW$3,Urlaub!$C$5:$C$604,"&gt;="&amp;HW$3)&gt;0,1,0))</f>
        <v>0</v>
      </c>
      <c r="HX49" s="19" t="n">
        <f aca="false">IF($A49="",0,IF(COUNTIFS(Urlaub!$A$5:$A$604,$A49,Urlaub!$B$5:$B$604,"&lt;="&amp;HX$3,Urlaub!$C$5:$C$604,"&gt;="&amp;HX$3)&gt;0,1,0))</f>
        <v>0</v>
      </c>
      <c r="HY49" s="19" t="n">
        <f aca="false">IF($A49="",0,IF(COUNTIFS(Urlaub!$A$5:$A$604,$A49,Urlaub!$B$5:$B$604,"&lt;="&amp;HY$3,Urlaub!$C$5:$C$604,"&gt;="&amp;HY$3)&gt;0,1,0))</f>
        <v>0</v>
      </c>
      <c r="HZ49" s="19" t="n">
        <f aca="false">IF($A49="",0,IF(COUNTIFS(Urlaub!$A$5:$A$604,$A49,Urlaub!$B$5:$B$604,"&lt;="&amp;HZ$3,Urlaub!$C$5:$C$604,"&gt;="&amp;HZ$3)&gt;0,1,0))</f>
        <v>0</v>
      </c>
      <c r="IA49" s="19" t="n">
        <f aca="false">IF($A49="",0,IF(COUNTIFS(Urlaub!$A$5:$A$604,$A49,Urlaub!$B$5:$B$604,"&lt;="&amp;IA$3,Urlaub!$C$5:$C$604,"&gt;="&amp;IA$3)&gt;0,1,0))</f>
        <v>0</v>
      </c>
      <c r="IB49" s="19" t="n">
        <f aca="false">IF($A49="",0,IF(COUNTIFS(Urlaub!$A$5:$A$604,$A49,Urlaub!$B$5:$B$604,"&lt;="&amp;IB$3,Urlaub!$C$5:$C$604,"&gt;="&amp;IB$3)&gt;0,1,0))</f>
        <v>0</v>
      </c>
      <c r="IC49" s="19" t="n">
        <f aca="false">IF($A49="",0,IF(COUNTIFS(Urlaub!$A$5:$A$604,$A49,Urlaub!$B$5:$B$604,"&lt;="&amp;IC$3,Urlaub!$C$5:$C$604,"&gt;="&amp;IC$3)&gt;0,1,0))</f>
        <v>0</v>
      </c>
      <c r="ID49" s="19" t="n">
        <f aca="false">IF($A49="",0,IF(COUNTIFS(Urlaub!$A$5:$A$604,$A49,Urlaub!$B$5:$B$604,"&lt;="&amp;ID$3,Urlaub!$C$5:$C$604,"&gt;="&amp;ID$3)&gt;0,1,0))</f>
        <v>0</v>
      </c>
      <c r="IE49" s="19" t="n">
        <f aca="false">IF($A49="",0,IF(COUNTIFS(Urlaub!$A$5:$A$604,$A49,Urlaub!$B$5:$B$604,"&lt;="&amp;IE$3,Urlaub!$C$5:$C$604,"&gt;="&amp;IE$3)&gt;0,1,0))</f>
        <v>0</v>
      </c>
      <c r="IF49" s="19" t="n">
        <f aca="false">IF($A49="",0,IF(COUNTIFS(Urlaub!$A$5:$A$604,$A49,Urlaub!$B$5:$B$604,"&lt;="&amp;IF$3,Urlaub!$C$5:$C$604,"&gt;="&amp;IF$3)&gt;0,1,0))</f>
        <v>0</v>
      </c>
      <c r="IG49" s="19" t="n">
        <f aca="false">IF($A49="",0,IF(COUNTIFS(Urlaub!$A$5:$A$604,$A49,Urlaub!$B$5:$B$604,"&lt;="&amp;IG$3,Urlaub!$C$5:$C$604,"&gt;="&amp;IG$3)&gt;0,1,0))</f>
        <v>0</v>
      </c>
      <c r="IH49" s="19" t="n">
        <f aca="false">IF($A49="",0,IF(COUNTIFS(Urlaub!$A$5:$A$604,$A49,Urlaub!$B$5:$B$604,"&lt;="&amp;IH$3,Urlaub!$C$5:$C$604,"&gt;="&amp;IH$3)&gt;0,1,0))</f>
        <v>0</v>
      </c>
      <c r="II49" s="19" t="n">
        <f aca="false">IF($A49="",0,IF(COUNTIFS(Urlaub!$A$5:$A$604,$A49,Urlaub!$B$5:$B$604,"&lt;="&amp;II$3,Urlaub!$C$5:$C$604,"&gt;="&amp;II$3)&gt;0,1,0))</f>
        <v>0</v>
      </c>
      <c r="IJ49" s="19" t="n">
        <f aca="false">IF($A49="",0,IF(COUNTIFS(Urlaub!$A$5:$A$604,$A49,Urlaub!$B$5:$B$604,"&lt;="&amp;IJ$3,Urlaub!$C$5:$C$604,"&gt;="&amp;IJ$3)&gt;0,1,0))</f>
        <v>0</v>
      </c>
      <c r="IK49" s="19" t="n">
        <f aca="false">IF($A49="",0,IF(COUNTIFS(Urlaub!$A$5:$A$604,$A49,Urlaub!$B$5:$B$604,"&lt;="&amp;IK$3,Urlaub!$C$5:$C$604,"&gt;="&amp;IK$3)&gt;0,1,0))</f>
        <v>0</v>
      </c>
      <c r="IL49" s="19" t="n">
        <f aca="false">IF($A49="",0,IF(COUNTIFS(Urlaub!$A$5:$A$604,$A49,Urlaub!$B$5:$B$604,"&lt;="&amp;IL$3,Urlaub!$C$5:$C$604,"&gt;="&amp;IL$3)&gt;0,1,0))</f>
        <v>0</v>
      </c>
      <c r="IM49" s="19" t="n">
        <f aca="false">IF($A49="",0,IF(COUNTIFS(Urlaub!$A$5:$A$604,$A49,Urlaub!$B$5:$B$604,"&lt;="&amp;IM$3,Urlaub!$C$5:$C$604,"&gt;="&amp;IM$3)&gt;0,1,0))</f>
        <v>0</v>
      </c>
      <c r="IN49" s="19" t="n">
        <f aca="false">IF($A49="",0,IF(COUNTIFS(Urlaub!$A$5:$A$604,$A49,Urlaub!$B$5:$B$604,"&lt;="&amp;IN$3,Urlaub!$C$5:$C$604,"&gt;="&amp;IN$3)&gt;0,1,0))</f>
        <v>0</v>
      </c>
      <c r="IO49" s="19" t="n">
        <f aca="false">IF($A49="",0,IF(COUNTIFS(Urlaub!$A$5:$A$604,$A49,Urlaub!$B$5:$B$604,"&lt;="&amp;IO$3,Urlaub!$C$5:$C$604,"&gt;="&amp;IO$3)&gt;0,1,0))</f>
        <v>0</v>
      </c>
      <c r="IP49" s="19" t="n">
        <f aca="false">IF($A49="",0,IF(COUNTIFS(Urlaub!$A$5:$A$604,$A49,Urlaub!$B$5:$B$604,"&lt;="&amp;IP$3,Urlaub!$C$5:$C$604,"&gt;="&amp;IP$3)&gt;0,1,0))</f>
        <v>0</v>
      </c>
      <c r="IQ49" s="19" t="n">
        <f aca="false">IF($A49="",0,IF(COUNTIFS(Urlaub!$A$5:$A$604,$A49,Urlaub!$B$5:$B$604,"&lt;="&amp;IQ$3,Urlaub!$C$5:$C$604,"&gt;="&amp;IQ$3)&gt;0,1,0))</f>
        <v>0</v>
      </c>
      <c r="IR49" s="19" t="n">
        <f aca="false">IF($A49="",0,IF(COUNTIFS(Urlaub!$A$5:$A$604,$A49,Urlaub!$B$5:$B$604,"&lt;="&amp;IR$3,Urlaub!$C$5:$C$604,"&gt;="&amp;IR$3)&gt;0,1,0))</f>
        <v>0</v>
      </c>
      <c r="IS49" s="19" t="n">
        <f aca="false">IF($A49="",0,IF(COUNTIFS(Urlaub!$A$5:$A$604,$A49,Urlaub!$B$5:$B$604,"&lt;="&amp;IS$3,Urlaub!$C$5:$C$604,"&gt;="&amp;IS$3)&gt;0,1,0))</f>
        <v>0</v>
      </c>
      <c r="IT49" s="19" t="n">
        <f aca="false">IF($A49="",0,IF(COUNTIFS(Urlaub!$A$5:$A$604,$A49,Urlaub!$B$5:$B$604,"&lt;="&amp;IT$3,Urlaub!$C$5:$C$604,"&gt;="&amp;IT$3)&gt;0,1,0))</f>
        <v>0</v>
      </c>
      <c r="IU49" s="19" t="n">
        <f aca="false">IF($A49="",0,IF(COUNTIFS(Urlaub!$A$5:$A$604,$A49,Urlaub!$B$5:$B$604,"&lt;="&amp;IU$3,Urlaub!$C$5:$C$604,"&gt;="&amp;IU$3)&gt;0,1,0))</f>
        <v>0</v>
      </c>
      <c r="IV49" s="19" t="n">
        <f aca="false">IF($A49="",0,IF(COUNTIFS(Urlaub!$A$5:$A$604,$A49,Urlaub!$B$5:$B$604,"&lt;="&amp;IV$3,Urlaub!$C$5:$C$604,"&gt;="&amp;IV$3)&gt;0,1,0))</f>
        <v>0</v>
      </c>
      <c r="IW49" s="19" t="n">
        <f aca="false">IF($A49="",0,IF(COUNTIFS(Urlaub!$A$5:$A$604,$A49,Urlaub!$B$5:$B$604,"&lt;="&amp;IW$3,Urlaub!$C$5:$C$604,"&gt;="&amp;IW$3)&gt;0,1,0))</f>
        <v>0</v>
      </c>
      <c r="IX49" s="19" t="n">
        <f aca="false">IF($A49="",0,IF(COUNTIFS(Urlaub!$A$5:$A$604,$A49,Urlaub!$B$5:$B$604,"&lt;="&amp;IX$3,Urlaub!$C$5:$C$604,"&gt;="&amp;IX$3)&gt;0,1,0))</f>
        <v>0</v>
      </c>
      <c r="IY49" s="19" t="n">
        <f aca="false">IF($A49="",0,IF(COUNTIFS(Urlaub!$A$5:$A$604,$A49,Urlaub!$B$5:$B$604,"&lt;="&amp;IY$3,Urlaub!$C$5:$C$604,"&gt;="&amp;IY$3)&gt;0,1,0))</f>
        <v>0</v>
      </c>
      <c r="IZ49" s="19" t="n">
        <f aca="false">IF($A49="",0,IF(COUNTIFS(Urlaub!$A$5:$A$604,$A49,Urlaub!$B$5:$B$604,"&lt;="&amp;IZ$3,Urlaub!$C$5:$C$604,"&gt;="&amp;IZ$3)&gt;0,1,0))</f>
        <v>0</v>
      </c>
      <c r="JA49" s="19" t="n">
        <f aca="false">IF($A49="",0,IF(COUNTIFS(Urlaub!$A$5:$A$604,$A49,Urlaub!$B$5:$B$604,"&lt;="&amp;JA$3,Urlaub!$C$5:$C$604,"&gt;="&amp;JA$3)&gt;0,1,0))</f>
        <v>0</v>
      </c>
      <c r="JB49" s="19" t="n">
        <f aca="false">IF($A49="",0,IF(COUNTIFS(Urlaub!$A$5:$A$604,$A49,Urlaub!$B$5:$B$604,"&lt;="&amp;JB$3,Urlaub!$C$5:$C$604,"&gt;="&amp;JB$3)&gt;0,1,0))</f>
        <v>0</v>
      </c>
      <c r="JC49" s="19" t="n">
        <f aca="false">IF($A49="",0,IF(COUNTIFS(Urlaub!$A$5:$A$604,$A49,Urlaub!$B$5:$B$604,"&lt;="&amp;JC$3,Urlaub!$C$5:$C$604,"&gt;="&amp;JC$3)&gt;0,1,0))</f>
        <v>0</v>
      </c>
      <c r="JD49" s="19" t="n">
        <f aca="false">IF($A49="",0,IF(COUNTIFS(Urlaub!$A$5:$A$604,$A49,Urlaub!$B$5:$B$604,"&lt;="&amp;JD$3,Urlaub!$C$5:$C$604,"&gt;="&amp;JD$3)&gt;0,1,0))</f>
        <v>0</v>
      </c>
      <c r="JE49" s="19" t="n">
        <f aca="false">IF($A49="",0,IF(COUNTIFS(Urlaub!$A$5:$A$604,$A49,Urlaub!$B$5:$B$604,"&lt;="&amp;JE$3,Urlaub!$C$5:$C$604,"&gt;="&amp;JE$3)&gt;0,1,0))</f>
        <v>0</v>
      </c>
      <c r="JF49" s="19" t="n">
        <f aca="false">IF($A49="",0,IF(COUNTIFS(Urlaub!$A$5:$A$604,$A49,Urlaub!$B$5:$B$604,"&lt;="&amp;JF$3,Urlaub!$C$5:$C$604,"&gt;="&amp;JF$3)&gt;0,1,0))</f>
        <v>0</v>
      </c>
      <c r="JG49" s="19" t="n">
        <f aca="false">IF($A49="",0,IF(COUNTIFS(Urlaub!$A$5:$A$604,$A49,Urlaub!$B$5:$B$604,"&lt;="&amp;JG$3,Urlaub!$C$5:$C$604,"&gt;="&amp;JG$3)&gt;0,1,0))</f>
        <v>0</v>
      </c>
      <c r="JH49" s="19" t="n">
        <f aca="false">IF($A49="",0,IF(COUNTIFS(Urlaub!$A$5:$A$604,$A49,Urlaub!$B$5:$B$604,"&lt;="&amp;JH$3,Urlaub!$C$5:$C$604,"&gt;="&amp;JH$3)&gt;0,1,0))</f>
        <v>0</v>
      </c>
      <c r="JI49" s="19" t="n">
        <f aca="false">IF($A49="",0,IF(COUNTIFS(Urlaub!$A$5:$A$604,$A49,Urlaub!$B$5:$B$604,"&lt;="&amp;JI$3,Urlaub!$C$5:$C$604,"&gt;="&amp;JI$3)&gt;0,1,0))</f>
        <v>0</v>
      </c>
      <c r="JJ49" s="19" t="n">
        <f aca="false">IF($A49="",0,IF(COUNTIFS(Urlaub!$A$5:$A$604,$A49,Urlaub!$B$5:$B$604,"&lt;="&amp;JJ$3,Urlaub!$C$5:$C$604,"&gt;="&amp;JJ$3)&gt;0,1,0))</f>
        <v>0</v>
      </c>
      <c r="JK49" s="19" t="n">
        <f aca="false">IF($A49="",0,IF(COUNTIFS(Urlaub!$A$5:$A$604,$A49,Urlaub!$B$5:$B$604,"&lt;="&amp;JK$3,Urlaub!$C$5:$C$604,"&gt;="&amp;JK$3)&gt;0,1,0))</f>
        <v>0</v>
      </c>
      <c r="JL49" s="19" t="n">
        <f aca="false">IF($A49="",0,IF(COUNTIFS(Urlaub!$A$5:$A$604,$A49,Urlaub!$B$5:$B$604,"&lt;="&amp;JL$3,Urlaub!$C$5:$C$604,"&gt;="&amp;JL$3)&gt;0,1,0))</f>
        <v>0</v>
      </c>
      <c r="JM49" s="19" t="n">
        <f aca="false">IF($A49="",0,IF(COUNTIFS(Urlaub!$A$5:$A$604,$A49,Urlaub!$B$5:$B$604,"&lt;="&amp;JM$3,Urlaub!$C$5:$C$604,"&gt;="&amp;JM$3)&gt;0,1,0))</f>
        <v>0</v>
      </c>
      <c r="JN49" s="19" t="n">
        <f aca="false">IF($A49="",0,IF(COUNTIFS(Urlaub!$A$5:$A$604,$A49,Urlaub!$B$5:$B$604,"&lt;="&amp;JN$3,Urlaub!$C$5:$C$604,"&gt;="&amp;JN$3)&gt;0,1,0))</f>
        <v>0</v>
      </c>
      <c r="JO49" s="19" t="n">
        <f aca="false">IF($A49="",0,IF(COUNTIFS(Urlaub!$A$5:$A$604,$A49,Urlaub!$B$5:$B$604,"&lt;="&amp;JO$3,Urlaub!$C$5:$C$604,"&gt;="&amp;JO$3)&gt;0,1,0))</f>
        <v>0</v>
      </c>
      <c r="JP49" s="19" t="n">
        <f aca="false">IF($A49="",0,IF(COUNTIFS(Urlaub!$A$5:$A$604,$A49,Urlaub!$B$5:$B$604,"&lt;="&amp;JP$3,Urlaub!$C$5:$C$604,"&gt;="&amp;JP$3)&gt;0,1,0))</f>
        <v>0</v>
      </c>
      <c r="JQ49" s="19" t="n">
        <f aca="false">IF($A49="",0,IF(COUNTIFS(Urlaub!$A$5:$A$604,$A49,Urlaub!$B$5:$B$604,"&lt;="&amp;JQ$3,Urlaub!$C$5:$C$604,"&gt;="&amp;JQ$3)&gt;0,1,0))</f>
        <v>0</v>
      </c>
      <c r="JR49" s="19" t="n">
        <f aca="false">IF($A49="",0,IF(COUNTIFS(Urlaub!$A$5:$A$604,$A49,Urlaub!$B$5:$B$604,"&lt;="&amp;JR$3,Urlaub!$C$5:$C$604,"&gt;="&amp;JR$3)&gt;0,1,0))</f>
        <v>0</v>
      </c>
      <c r="JS49" s="19" t="n">
        <f aca="false">IF($A49="",0,IF(COUNTIFS(Urlaub!$A$5:$A$604,$A49,Urlaub!$B$5:$B$604,"&lt;="&amp;JS$3,Urlaub!$C$5:$C$604,"&gt;="&amp;JS$3)&gt;0,1,0))</f>
        <v>0</v>
      </c>
      <c r="JT49" s="19" t="n">
        <f aca="false">IF($A49="",0,IF(COUNTIFS(Urlaub!$A$5:$A$604,$A49,Urlaub!$B$5:$B$604,"&lt;="&amp;JT$3,Urlaub!$C$5:$C$604,"&gt;="&amp;JT$3)&gt;0,1,0))</f>
        <v>0</v>
      </c>
      <c r="JU49" s="19" t="n">
        <f aca="false">IF($A49="",0,IF(COUNTIFS(Urlaub!$A$5:$A$604,$A49,Urlaub!$B$5:$B$604,"&lt;="&amp;JU$3,Urlaub!$C$5:$C$604,"&gt;="&amp;JU$3)&gt;0,1,0))</f>
        <v>0</v>
      </c>
      <c r="JV49" s="19" t="n">
        <f aca="false">IF($A49="",0,IF(COUNTIFS(Urlaub!$A$5:$A$604,$A49,Urlaub!$B$5:$B$604,"&lt;="&amp;JV$3,Urlaub!$C$5:$C$604,"&gt;="&amp;JV$3)&gt;0,1,0))</f>
        <v>0</v>
      </c>
      <c r="JW49" s="19" t="n">
        <f aca="false">IF($A49="",0,IF(COUNTIFS(Urlaub!$A$5:$A$604,$A49,Urlaub!$B$5:$B$604,"&lt;="&amp;JW$3,Urlaub!$C$5:$C$604,"&gt;="&amp;JW$3)&gt;0,1,0))</f>
        <v>0</v>
      </c>
      <c r="JX49" s="19" t="n">
        <f aca="false">IF($A49="",0,IF(COUNTIFS(Urlaub!$A$5:$A$604,$A49,Urlaub!$B$5:$B$604,"&lt;="&amp;JX$3,Urlaub!$C$5:$C$604,"&gt;="&amp;JX$3)&gt;0,1,0))</f>
        <v>0</v>
      </c>
      <c r="JY49" s="19" t="n">
        <f aca="false">IF($A49="",0,IF(COUNTIFS(Urlaub!$A$5:$A$604,$A49,Urlaub!$B$5:$B$604,"&lt;="&amp;JY$3,Urlaub!$C$5:$C$604,"&gt;="&amp;JY$3)&gt;0,1,0))</f>
        <v>0</v>
      </c>
      <c r="JZ49" s="19" t="n">
        <f aca="false">IF($A49="",0,IF(COUNTIFS(Urlaub!$A$5:$A$604,$A49,Urlaub!$B$5:$B$604,"&lt;="&amp;JZ$3,Urlaub!$C$5:$C$604,"&gt;="&amp;JZ$3)&gt;0,1,0))</f>
        <v>0</v>
      </c>
      <c r="KA49" s="19" t="n">
        <f aca="false">IF($A49="",0,IF(COUNTIFS(Urlaub!$A$5:$A$604,$A49,Urlaub!$B$5:$B$604,"&lt;="&amp;KA$3,Urlaub!$C$5:$C$604,"&gt;="&amp;KA$3)&gt;0,1,0))</f>
        <v>0</v>
      </c>
      <c r="KB49" s="19" t="n">
        <f aca="false">IF($A49="",0,IF(COUNTIFS(Urlaub!$A$5:$A$604,$A49,Urlaub!$B$5:$B$604,"&lt;="&amp;KB$3,Urlaub!$C$5:$C$604,"&gt;="&amp;KB$3)&gt;0,1,0))</f>
        <v>0</v>
      </c>
      <c r="KC49" s="19" t="n">
        <f aca="false">IF($A49="",0,IF(COUNTIFS(Urlaub!$A$5:$A$604,$A49,Urlaub!$B$5:$B$604,"&lt;="&amp;KC$3,Urlaub!$C$5:$C$604,"&gt;="&amp;KC$3)&gt;0,1,0))</f>
        <v>0</v>
      </c>
      <c r="KD49" s="19" t="n">
        <f aca="false">IF($A49="",0,IF(COUNTIFS(Urlaub!$A$5:$A$604,$A49,Urlaub!$B$5:$B$604,"&lt;="&amp;KD$3,Urlaub!$C$5:$C$604,"&gt;="&amp;KD$3)&gt;0,1,0))</f>
        <v>0</v>
      </c>
      <c r="KE49" s="19" t="n">
        <f aca="false">IF($A49="",0,IF(COUNTIFS(Urlaub!$A$5:$A$604,$A49,Urlaub!$B$5:$B$604,"&lt;="&amp;KE$3,Urlaub!$C$5:$C$604,"&gt;="&amp;KE$3)&gt;0,1,0))</f>
        <v>0</v>
      </c>
      <c r="KF49" s="19" t="n">
        <f aca="false">IF($A49="",0,IF(COUNTIFS(Urlaub!$A$5:$A$604,$A49,Urlaub!$B$5:$B$604,"&lt;="&amp;KF$3,Urlaub!$C$5:$C$604,"&gt;="&amp;KF$3)&gt;0,1,0))</f>
        <v>0</v>
      </c>
      <c r="KG49" s="19" t="n">
        <f aca="false">IF($A49="",0,IF(COUNTIFS(Urlaub!$A$5:$A$604,$A49,Urlaub!$B$5:$B$604,"&lt;="&amp;KG$3,Urlaub!$C$5:$C$604,"&gt;="&amp;KG$3)&gt;0,1,0))</f>
        <v>0</v>
      </c>
      <c r="KH49" s="19" t="n">
        <f aca="false">IF($A49="",0,IF(COUNTIFS(Urlaub!$A$5:$A$604,$A49,Urlaub!$B$5:$B$604,"&lt;="&amp;KH$3,Urlaub!$C$5:$C$604,"&gt;="&amp;KH$3)&gt;0,1,0))</f>
        <v>0</v>
      </c>
      <c r="KI49" s="19" t="n">
        <f aca="false">IF($A49="",0,IF(COUNTIFS(Urlaub!$A$5:$A$604,$A49,Urlaub!$B$5:$B$604,"&lt;="&amp;KI$3,Urlaub!$C$5:$C$604,"&gt;="&amp;KI$3)&gt;0,1,0))</f>
        <v>0</v>
      </c>
      <c r="KJ49" s="19" t="n">
        <f aca="false">IF($A49="",0,IF(COUNTIFS(Urlaub!$A$5:$A$604,$A49,Urlaub!$B$5:$B$604,"&lt;="&amp;KJ$3,Urlaub!$C$5:$C$604,"&gt;="&amp;KJ$3)&gt;0,1,0))</f>
        <v>0</v>
      </c>
      <c r="KK49" s="19" t="n">
        <f aca="false">IF($A49="",0,IF(COUNTIFS(Urlaub!$A$5:$A$604,$A49,Urlaub!$B$5:$B$604,"&lt;="&amp;KK$3,Urlaub!$C$5:$C$604,"&gt;="&amp;KK$3)&gt;0,1,0))</f>
        <v>0</v>
      </c>
      <c r="KL49" s="19" t="n">
        <f aca="false">IF($A49="",0,IF(COUNTIFS(Urlaub!$A$5:$A$604,$A49,Urlaub!$B$5:$B$604,"&lt;="&amp;KL$3,Urlaub!$C$5:$C$604,"&gt;="&amp;KL$3)&gt;0,1,0))</f>
        <v>0</v>
      </c>
      <c r="KM49" s="19" t="n">
        <f aca="false">IF($A49="",0,IF(COUNTIFS(Urlaub!$A$5:$A$604,$A49,Urlaub!$B$5:$B$604,"&lt;="&amp;KM$3,Urlaub!$C$5:$C$604,"&gt;="&amp;KM$3)&gt;0,1,0))</f>
        <v>0</v>
      </c>
      <c r="KN49" s="19" t="n">
        <f aca="false">IF($A49="",0,IF(COUNTIFS(Urlaub!$A$5:$A$604,$A49,Urlaub!$B$5:$B$604,"&lt;="&amp;KN$3,Urlaub!$C$5:$C$604,"&gt;="&amp;KN$3)&gt;0,1,0))</f>
        <v>0</v>
      </c>
      <c r="KO49" s="19" t="n">
        <f aca="false">IF($A49="",0,IF(COUNTIFS(Urlaub!$A$5:$A$604,$A49,Urlaub!$B$5:$B$604,"&lt;="&amp;KO$3,Urlaub!$C$5:$C$604,"&gt;="&amp;KO$3)&gt;0,1,0))</f>
        <v>0</v>
      </c>
      <c r="KP49" s="19" t="n">
        <f aca="false">IF($A49="",0,IF(COUNTIFS(Urlaub!$A$5:$A$604,$A49,Urlaub!$B$5:$B$604,"&lt;="&amp;KP$3,Urlaub!$C$5:$C$604,"&gt;="&amp;KP$3)&gt;0,1,0))</f>
        <v>0</v>
      </c>
      <c r="KQ49" s="19" t="n">
        <f aca="false">IF($A49="",0,IF(COUNTIFS(Urlaub!$A$5:$A$604,$A49,Urlaub!$B$5:$B$604,"&lt;="&amp;KQ$3,Urlaub!$C$5:$C$604,"&gt;="&amp;KQ$3)&gt;0,1,0))</f>
        <v>0</v>
      </c>
      <c r="KR49" s="19" t="n">
        <f aca="false">IF($A49="",0,IF(COUNTIFS(Urlaub!$A$5:$A$604,$A49,Urlaub!$B$5:$B$604,"&lt;="&amp;KR$3,Urlaub!$C$5:$C$604,"&gt;="&amp;KR$3)&gt;0,1,0))</f>
        <v>0</v>
      </c>
      <c r="KS49" s="19" t="n">
        <f aca="false">IF($A49="",0,IF(COUNTIFS(Urlaub!$A$5:$A$604,$A49,Urlaub!$B$5:$B$604,"&lt;="&amp;KS$3,Urlaub!$C$5:$C$604,"&gt;="&amp;KS$3)&gt;0,1,0))</f>
        <v>0</v>
      </c>
      <c r="KT49" s="19" t="n">
        <f aca="false">IF($A49="",0,IF(COUNTIFS(Urlaub!$A$5:$A$604,$A49,Urlaub!$B$5:$B$604,"&lt;="&amp;KT$3,Urlaub!$C$5:$C$604,"&gt;="&amp;KT$3)&gt;0,1,0))</f>
        <v>0</v>
      </c>
      <c r="KU49" s="19" t="n">
        <f aca="false">IF($A49="",0,IF(COUNTIFS(Urlaub!$A$5:$A$604,$A49,Urlaub!$B$5:$B$604,"&lt;="&amp;KU$3,Urlaub!$C$5:$C$604,"&gt;="&amp;KU$3)&gt;0,1,0))</f>
        <v>0</v>
      </c>
      <c r="KV49" s="19" t="n">
        <f aca="false">IF($A49="",0,IF(COUNTIFS(Urlaub!$A$5:$A$604,$A49,Urlaub!$B$5:$B$604,"&lt;="&amp;KV$3,Urlaub!$C$5:$C$604,"&gt;="&amp;KV$3)&gt;0,1,0))</f>
        <v>0</v>
      </c>
      <c r="KW49" s="19" t="n">
        <f aca="false">IF($A49="",0,IF(COUNTIFS(Urlaub!$A$5:$A$604,$A49,Urlaub!$B$5:$B$604,"&lt;="&amp;KW$3,Urlaub!$C$5:$C$604,"&gt;="&amp;KW$3)&gt;0,1,0))</f>
        <v>0</v>
      </c>
      <c r="KX49" s="19" t="n">
        <f aca="false">IF($A49="",0,IF(COUNTIFS(Urlaub!$A$5:$A$604,$A49,Urlaub!$B$5:$B$604,"&lt;="&amp;KX$3,Urlaub!$C$5:$C$604,"&gt;="&amp;KX$3)&gt;0,1,0))</f>
        <v>0</v>
      </c>
      <c r="KY49" s="19" t="n">
        <f aca="false">IF($A49="",0,IF(COUNTIFS(Urlaub!$A$5:$A$604,$A49,Urlaub!$B$5:$B$604,"&lt;="&amp;KY$3,Urlaub!$C$5:$C$604,"&gt;="&amp;KY$3)&gt;0,1,0))</f>
        <v>0</v>
      </c>
      <c r="KZ49" s="19" t="n">
        <f aca="false">IF($A49="",0,IF(COUNTIFS(Urlaub!$A$5:$A$604,$A49,Urlaub!$B$5:$B$604,"&lt;="&amp;KZ$3,Urlaub!$C$5:$C$604,"&gt;="&amp;KZ$3)&gt;0,1,0))</f>
        <v>0</v>
      </c>
      <c r="LA49" s="19" t="n">
        <f aca="false">IF($A49="",0,IF(COUNTIFS(Urlaub!$A$5:$A$604,$A49,Urlaub!$B$5:$B$604,"&lt;="&amp;LA$3,Urlaub!$C$5:$C$604,"&gt;="&amp;LA$3)&gt;0,1,0))</f>
        <v>0</v>
      </c>
      <c r="LB49" s="19" t="n">
        <f aca="false">IF($A49="",0,IF(COUNTIFS(Urlaub!$A$5:$A$604,$A49,Urlaub!$B$5:$B$604,"&lt;="&amp;LB$3,Urlaub!$C$5:$C$604,"&gt;="&amp;LB$3)&gt;0,1,0))</f>
        <v>0</v>
      </c>
      <c r="LC49" s="19" t="n">
        <f aca="false">IF($A49="",0,IF(COUNTIFS(Urlaub!$A$5:$A$604,$A49,Urlaub!$B$5:$B$604,"&lt;="&amp;LC$3,Urlaub!$C$5:$C$604,"&gt;="&amp;LC$3)&gt;0,1,0))</f>
        <v>0</v>
      </c>
      <c r="LD49" s="19" t="n">
        <f aca="false">IF($A49="",0,IF(COUNTIFS(Urlaub!$A$5:$A$604,$A49,Urlaub!$B$5:$B$604,"&lt;="&amp;LD$3,Urlaub!$C$5:$C$604,"&gt;="&amp;LD$3)&gt;0,1,0))</f>
        <v>0</v>
      </c>
      <c r="LE49" s="19" t="n">
        <f aca="false">IF($A49="",0,IF(COUNTIFS(Urlaub!$A$5:$A$604,$A49,Urlaub!$B$5:$B$604,"&lt;="&amp;LE$3,Urlaub!$C$5:$C$604,"&gt;="&amp;LE$3)&gt;0,1,0))</f>
        <v>0</v>
      </c>
      <c r="LF49" s="19" t="n">
        <f aca="false">IF($A49="",0,IF(COUNTIFS(Urlaub!$A$5:$A$604,$A49,Urlaub!$B$5:$B$604,"&lt;="&amp;LF$3,Urlaub!$C$5:$C$604,"&gt;="&amp;LF$3)&gt;0,1,0))</f>
        <v>0</v>
      </c>
      <c r="LG49" s="19" t="n">
        <f aca="false">IF($A49="",0,IF(COUNTIFS(Urlaub!$A$5:$A$604,$A49,Urlaub!$B$5:$B$604,"&lt;="&amp;LG$3,Urlaub!$C$5:$C$604,"&gt;="&amp;LG$3)&gt;0,1,0))</f>
        <v>0</v>
      </c>
      <c r="LH49" s="19" t="n">
        <f aca="false">IF($A49="",0,IF(COUNTIFS(Urlaub!$A$5:$A$604,$A49,Urlaub!$B$5:$B$604,"&lt;="&amp;LH$3,Urlaub!$C$5:$C$604,"&gt;="&amp;LH$3)&gt;0,1,0))</f>
        <v>0</v>
      </c>
      <c r="LI49" s="19" t="n">
        <f aca="false">IF($A49="",0,IF(COUNTIFS(Urlaub!$A$5:$A$604,$A49,Urlaub!$B$5:$B$604,"&lt;="&amp;LI$3,Urlaub!$C$5:$C$604,"&gt;="&amp;LI$3)&gt;0,1,0))</f>
        <v>0</v>
      </c>
      <c r="LJ49" s="19" t="n">
        <f aca="false">IF($A49="",0,IF(COUNTIFS(Urlaub!$A$5:$A$604,$A49,Urlaub!$B$5:$B$604,"&lt;="&amp;LJ$3,Urlaub!$C$5:$C$604,"&gt;="&amp;LJ$3)&gt;0,1,0))</f>
        <v>0</v>
      </c>
      <c r="LK49" s="19" t="n">
        <f aca="false">IF($A49="",0,IF(COUNTIFS(Urlaub!$A$5:$A$604,$A49,Urlaub!$B$5:$B$604,"&lt;="&amp;LK$3,Urlaub!$C$5:$C$604,"&gt;="&amp;LK$3)&gt;0,1,0))</f>
        <v>0</v>
      </c>
      <c r="LL49" s="19" t="n">
        <f aca="false">IF($A49="",0,IF(COUNTIFS(Urlaub!$A$5:$A$604,$A49,Urlaub!$B$5:$B$604,"&lt;="&amp;LL$3,Urlaub!$C$5:$C$604,"&gt;="&amp;LL$3)&gt;0,1,0))</f>
        <v>0</v>
      </c>
      <c r="LM49" s="19" t="n">
        <f aca="false">IF($A49="",0,IF(COUNTIFS(Urlaub!$A$5:$A$604,$A49,Urlaub!$B$5:$B$604,"&lt;="&amp;LM$3,Urlaub!$C$5:$C$604,"&gt;="&amp;LM$3)&gt;0,1,0))</f>
        <v>0</v>
      </c>
      <c r="LN49" s="19" t="n">
        <f aca="false">IF($A49="",0,IF(COUNTIFS(Urlaub!$A$5:$A$604,$A49,Urlaub!$B$5:$B$604,"&lt;="&amp;LN$3,Urlaub!$C$5:$C$604,"&gt;="&amp;LN$3)&gt;0,1,0))</f>
        <v>0</v>
      </c>
      <c r="LO49" s="19" t="n">
        <f aca="false">IF($A49="",0,IF(COUNTIFS(Urlaub!$A$5:$A$604,$A49,Urlaub!$B$5:$B$604,"&lt;="&amp;LO$3,Urlaub!$C$5:$C$604,"&gt;="&amp;LO$3)&gt;0,1,0))</f>
        <v>0</v>
      </c>
      <c r="LP49" s="19" t="n">
        <f aca="false">IF($A49="",0,IF(COUNTIFS(Urlaub!$A$5:$A$604,$A49,Urlaub!$B$5:$B$604,"&lt;="&amp;LP$3,Urlaub!$C$5:$C$604,"&gt;="&amp;LP$3)&gt;0,1,0))</f>
        <v>0</v>
      </c>
      <c r="LQ49" s="19" t="n">
        <f aca="false">IF($A49="",0,IF(COUNTIFS(Urlaub!$A$5:$A$604,$A49,Urlaub!$B$5:$B$604,"&lt;="&amp;LQ$3,Urlaub!$C$5:$C$604,"&gt;="&amp;LQ$3)&gt;0,1,0))</f>
        <v>0</v>
      </c>
      <c r="LR49" s="19" t="n">
        <f aca="false">IF($A49="",0,IF(COUNTIFS(Urlaub!$A$5:$A$604,$A49,Urlaub!$B$5:$B$604,"&lt;="&amp;LR$3,Urlaub!$C$5:$C$604,"&gt;="&amp;LR$3)&gt;0,1,0))</f>
        <v>0</v>
      </c>
      <c r="LS49" s="19" t="n">
        <f aca="false">IF($A49="",0,IF(COUNTIFS(Urlaub!$A$5:$A$604,$A49,Urlaub!$B$5:$B$604,"&lt;="&amp;LS$3,Urlaub!$C$5:$C$604,"&gt;="&amp;LS$3)&gt;0,1,0))</f>
        <v>0</v>
      </c>
      <c r="LT49" s="19" t="n">
        <f aca="false">IF($A49="",0,IF(COUNTIFS(Urlaub!$A$5:$A$604,$A49,Urlaub!$B$5:$B$604,"&lt;="&amp;LT$3,Urlaub!$C$5:$C$604,"&gt;="&amp;LT$3)&gt;0,1,0))</f>
        <v>0</v>
      </c>
      <c r="LU49" s="19" t="n">
        <f aca="false">IF($A49="",0,IF(COUNTIFS(Urlaub!$A$5:$A$604,$A49,Urlaub!$B$5:$B$604,"&lt;="&amp;LU$3,Urlaub!$C$5:$C$604,"&gt;="&amp;LU$3)&gt;0,1,0))</f>
        <v>0</v>
      </c>
      <c r="LV49" s="19" t="n">
        <f aca="false">IF($A49="",0,IF(COUNTIFS(Urlaub!$A$5:$A$604,$A49,Urlaub!$B$5:$B$604,"&lt;="&amp;LV$3,Urlaub!$C$5:$C$604,"&gt;="&amp;LV$3)&gt;0,1,0))</f>
        <v>0</v>
      </c>
      <c r="LW49" s="19" t="n">
        <f aca="false">IF($A49="",0,IF(COUNTIFS(Urlaub!$A$5:$A$604,$A49,Urlaub!$B$5:$B$604,"&lt;="&amp;LW$3,Urlaub!$C$5:$C$604,"&gt;="&amp;LW$3)&gt;0,1,0))</f>
        <v>0</v>
      </c>
      <c r="LX49" s="19" t="n">
        <f aca="false">IF($A49="",0,IF(COUNTIFS(Urlaub!$A$5:$A$604,$A49,Urlaub!$B$5:$B$604,"&lt;="&amp;LX$3,Urlaub!$C$5:$C$604,"&gt;="&amp;LX$3)&gt;0,1,0))</f>
        <v>0</v>
      </c>
      <c r="LY49" s="19" t="n">
        <f aca="false">IF($A49="",0,IF(COUNTIFS(Urlaub!$A$5:$A$604,$A49,Urlaub!$B$5:$B$604,"&lt;="&amp;LY$3,Urlaub!$C$5:$C$604,"&gt;="&amp;LY$3)&gt;0,1,0))</f>
        <v>0</v>
      </c>
      <c r="LZ49" s="19" t="n">
        <f aca="false">IF($A49="",0,IF(COUNTIFS(Urlaub!$A$5:$A$604,$A49,Urlaub!$B$5:$B$604,"&lt;="&amp;LZ$3,Urlaub!$C$5:$C$604,"&gt;="&amp;LZ$3)&gt;0,1,0))</f>
        <v>0</v>
      </c>
      <c r="MA49" s="19" t="n">
        <f aca="false">IF($A49="",0,IF(COUNTIFS(Urlaub!$A$5:$A$604,$A49,Urlaub!$B$5:$B$604,"&lt;="&amp;MA$3,Urlaub!$C$5:$C$604,"&gt;="&amp;MA$3)&gt;0,1,0))</f>
        <v>0</v>
      </c>
      <c r="MB49" s="19" t="n">
        <f aca="false">IF($A49="",0,IF(COUNTIFS(Urlaub!$A$5:$A$604,$A49,Urlaub!$B$5:$B$604,"&lt;="&amp;MB$3,Urlaub!$C$5:$C$604,"&gt;="&amp;MB$3)&gt;0,1,0))</f>
        <v>0</v>
      </c>
      <c r="MC49" s="19" t="n">
        <f aca="false">IF($A49="",0,IF(COUNTIFS(Urlaub!$A$5:$A$604,$A49,Urlaub!$B$5:$B$604,"&lt;="&amp;MC$3,Urlaub!$C$5:$C$604,"&gt;="&amp;MC$3)&gt;0,1,0))</f>
        <v>0</v>
      </c>
      <c r="MD49" s="19" t="n">
        <f aca="false">IF($A49="",0,IF(COUNTIFS(Urlaub!$A$5:$A$604,$A49,Urlaub!$B$5:$B$604,"&lt;="&amp;MD$3,Urlaub!$C$5:$C$604,"&gt;="&amp;MD$3)&gt;0,1,0))</f>
        <v>0</v>
      </c>
      <c r="ME49" s="19" t="n">
        <f aca="false">IF($A49="",0,IF(COUNTIFS(Urlaub!$A$5:$A$604,$A49,Urlaub!$B$5:$B$604,"&lt;="&amp;ME$3,Urlaub!$C$5:$C$604,"&gt;="&amp;ME$3)&gt;0,1,0))</f>
        <v>0</v>
      </c>
      <c r="MF49" s="19" t="n">
        <f aca="false">IF($A49="",0,IF(COUNTIFS(Urlaub!$A$5:$A$604,$A49,Urlaub!$B$5:$B$604,"&lt;="&amp;MF$3,Urlaub!$C$5:$C$604,"&gt;="&amp;MF$3)&gt;0,1,0))</f>
        <v>0</v>
      </c>
      <c r="MG49" s="19" t="n">
        <f aca="false">IF($A49="",0,IF(COUNTIFS(Urlaub!$A$5:$A$604,$A49,Urlaub!$B$5:$B$604,"&lt;="&amp;MG$3,Urlaub!$C$5:$C$604,"&gt;="&amp;MG$3)&gt;0,1,0))</f>
        <v>0</v>
      </c>
      <c r="MH49" s="19" t="n">
        <f aca="false">IF($A49="",0,IF(COUNTIFS(Urlaub!$A$5:$A$604,$A49,Urlaub!$B$5:$B$604,"&lt;="&amp;MH$3,Urlaub!$C$5:$C$604,"&gt;="&amp;MH$3)&gt;0,1,0))</f>
        <v>0</v>
      </c>
      <c r="MI49" s="19" t="n">
        <f aca="false">IF($A49="",0,IF(COUNTIFS(Urlaub!$A$5:$A$604,$A49,Urlaub!$B$5:$B$604,"&lt;="&amp;MI$3,Urlaub!$C$5:$C$604,"&gt;="&amp;MI$3)&gt;0,1,0))</f>
        <v>0</v>
      </c>
      <c r="MJ49" s="19" t="n">
        <f aca="false">IF($A49="",0,IF(COUNTIFS(Urlaub!$A$5:$A$604,$A49,Urlaub!$B$5:$B$604,"&lt;="&amp;MJ$3,Urlaub!$C$5:$C$604,"&gt;="&amp;MJ$3)&gt;0,1,0))</f>
        <v>0</v>
      </c>
      <c r="MK49" s="19" t="n">
        <f aca="false">IF($A49="",0,IF(COUNTIFS(Urlaub!$A$5:$A$604,$A49,Urlaub!$B$5:$B$604,"&lt;="&amp;MK$3,Urlaub!$C$5:$C$604,"&gt;="&amp;MK$3)&gt;0,1,0))</f>
        <v>0</v>
      </c>
      <c r="ML49" s="19" t="n">
        <f aca="false">IF($A49="",0,IF(COUNTIFS(Urlaub!$A$5:$A$604,$A49,Urlaub!$B$5:$B$604,"&lt;="&amp;ML$3,Urlaub!$C$5:$C$604,"&gt;="&amp;ML$3)&gt;0,1,0))</f>
        <v>0</v>
      </c>
      <c r="MM49" s="19" t="n">
        <f aca="false">IF($A49="",0,IF(COUNTIFS(Urlaub!$A$5:$A$604,$A49,Urlaub!$B$5:$B$604,"&lt;="&amp;MM$3,Urlaub!$C$5:$C$604,"&gt;="&amp;MM$3)&gt;0,1,0))</f>
        <v>0</v>
      </c>
      <c r="MN49" s="19" t="n">
        <f aca="false">IF($A49="",0,IF(COUNTIFS(Urlaub!$A$5:$A$604,$A49,Urlaub!$B$5:$B$604,"&lt;="&amp;MN$3,Urlaub!$C$5:$C$604,"&gt;="&amp;MN$3)&gt;0,1,0))</f>
        <v>0</v>
      </c>
      <c r="MO49" s="19" t="n">
        <f aca="false">IF($A49="",0,IF(COUNTIFS(Urlaub!$A$5:$A$604,$A49,Urlaub!$B$5:$B$604,"&lt;="&amp;MO$3,Urlaub!$C$5:$C$604,"&gt;="&amp;MO$3)&gt;0,1,0))</f>
        <v>0</v>
      </c>
      <c r="MP49" s="19" t="n">
        <f aca="false">IF($A49="",0,IF(COUNTIFS(Urlaub!$A$5:$A$604,$A49,Urlaub!$B$5:$B$604,"&lt;="&amp;MP$3,Urlaub!$C$5:$C$604,"&gt;="&amp;MP$3)&gt;0,1,0))</f>
        <v>0</v>
      </c>
      <c r="MQ49" s="19" t="n">
        <f aca="false">IF($A49="",0,IF(COUNTIFS(Urlaub!$A$5:$A$604,$A49,Urlaub!$B$5:$B$604,"&lt;="&amp;MQ$3,Urlaub!$C$5:$C$604,"&gt;="&amp;MQ$3)&gt;0,1,0))</f>
        <v>0</v>
      </c>
      <c r="MR49" s="19" t="n">
        <f aca="false">IF($A49="",0,IF(COUNTIFS(Urlaub!$A$5:$A$604,$A49,Urlaub!$B$5:$B$604,"&lt;="&amp;MR$3,Urlaub!$C$5:$C$604,"&gt;="&amp;MR$3)&gt;0,1,0))</f>
        <v>0</v>
      </c>
      <c r="MS49" s="19" t="n">
        <f aca="false">IF($A49="",0,IF(COUNTIFS(Urlaub!$A$5:$A$604,$A49,Urlaub!$B$5:$B$604,"&lt;="&amp;MS$3,Urlaub!$C$5:$C$604,"&gt;="&amp;MS$3)&gt;0,1,0))</f>
        <v>0</v>
      </c>
      <c r="MT49" s="19" t="n">
        <f aca="false">IF($A49="",0,IF(COUNTIFS(Urlaub!$A$5:$A$604,$A49,Urlaub!$B$5:$B$604,"&lt;="&amp;MT$3,Urlaub!$C$5:$C$604,"&gt;="&amp;MT$3)&gt;0,1,0))</f>
        <v>0</v>
      </c>
      <c r="MU49" s="19" t="n">
        <f aca="false">IF($A49="",0,IF(COUNTIFS(Urlaub!$A$5:$A$604,$A49,Urlaub!$B$5:$B$604,"&lt;="&amp;MU$3,Urlaub!$C$5:$C$604,"&gt;="&amp;MU$3)&gt;0,1,0))</f>
        <v>0</v>
      </c>
      <c r="MV49" s="19" t="n">
        <f aca="false">IF($A49="",0,IF(COUNTIFS(Urlaub!$A$5:$A$604,$A49,Urlaub!$B$5:$B$604,"&lt;="&amp;MV$3,Urlaub!$C$5:$C$604,"&gt;="&amp;MV$3)&gt;0,1,0))</f>
        <v>0</v>
      </c>
      <c r="MW49" s="19" t="n">
        <f aca="false">IF($A49="",0,IF(COUNTIFS(Urlaub!$A$5:$A$604,$A49,Urlaub!$B$5:$B$604,"&lt;="&amp;MW$3,Urlaub!$C$5:$C$604,"&gt;="&amp;MW$3)&gt;0,1,0))</f>
        <v>0</v>
      </c>
      <c r="MX49" s="19" t="n">
        <f aca="false">IF($A49="",0,IF(COUNTIFS(Urlaub!$A$5:$A$604,$A49,Urlaub!$B$5:$B$604,"&lt;="&amp;MX$3,Urlaub!$C$5:$C$604,"&gt;="&amp;MX$3)&gt;0,1,0))</f>
        <v>0</v>
      </c>
      <c r="MY49" s="19" t="n">
        <f aca="false">IF($A49="",0,IF(COUNTIFS(Urlaub!$A$5:$A$604,$A49,Urlaub!$B$5:$B$604,"&lt;="&amp;MY$3,Urlaub!$C$5:$C$604,"&gt;="&amp;MY$3)&gt;0,1,0))</f>
        <v>0</v>
      </c>
      <c r="MZ49" s="19" t="n">
        <f aca="false">IF($A49="",0,IF(COUNTIFS(Urlaub!$A$5:$A$604,$A49,Urlaub!$B$5:$B$604,"&lt;="&amp;MZ$3,Urlaub!$C$5:$C$604,"&gt;="&amp;MZ$3)&gt;0,1,0))</f>
        <v>0</v>
      </c>
      <c r="NA49" s="19" t="n">
        <f aca="false">IF($A49="",0,IF(COUNTIFS(Urlaub!$A$5:$A$604,$A49,Urlaub!$B$5:$B$604,"&lt;="&amp;NA$3,Urlaub!$C$5:$C$604,"&gt;="&amp;NA$3)&gt;0,1,0))</f>
        <v>0</v>
      </c>
      <c r="NB49" s="19" t="n">
        <f aca="false">IF($A49="",0,IF(COUNTIFS(Urlaub!$A$5:$A$604,$A49,Urlaub!$B$5:$B$604,"&lt;="&amp;NB$3,Urlaub!$C$5:$C$604,"&gt;="&amp;NB$3)&gt;0,1,0))</f>
        <v>0</v>
      </c>
      <c r="NC49" s="19" t="n">
        <f aca="false">IF($A49="",0,IF(COUNTIFS(Urlaub!$A$5:$A$604,$A49,Urlaub!$B$5:$B$604,"&lt;="&amp;NC$3,Urlaub!$C$5:$C$604,"&gt;="&amp;NC$3)&gt;0,1,0))</f>
        <v>0</v>
      </c>
      <c r="ND49" s="19" t="n">
        <f aca="false">IF($A49="",0,IF(COUNTIFS(Urlaub!$A$5:$A$604,$A49,Urlaub!$B$5:$B$604,"&lt;="&amp;ND$3,Urlaub!$C$5:$C$604,"&gt;="&amp;ND$3)&gt;0,1,0))</f>
        <v>0</v>
      </c>
      <c r="NE49" s="19" t="n">
        <f aca="false">IF($A49="",0,IF(COUNTIFS(Urlaub!$A$5:$A$604,$A49,Urlaub!$B$5:$B$604,"&lt;="&amp;NE$3,Urlaub!$C$5:$C$604,"&gt;="&amp;NE$3)&gt;0,1,0))</f>
        <v>0</v>
      </c>
      <c r="NF49" s="19" t="n">
        <f aca="false">IF($A49="",0,IF(COUNTIFS(Urlaub!$A$5:$A$604,$A49,Urlaub!$B$5:$B$604,"&lt;="&amp;NF$3,Urlaub!$C$5:$C$604,"&gt;="&amp;NF$3)&gt;0,1,0))</f>
        <v>0</v>
      </c>
      <c r="NG49" s="19" t="n">
        <f aca="false">IF($A49="",0,IF(COUNTIFS(Urlaub!$A$5:$A$604,$A49,Urlaub!$B$5:$B$604,"&lt;="&amp;NG$3,Urlaub!$C$5:$C$604,"&gt;="&amp;NG$3)&gt;0,1,0))</f>
        <v>0</v>
      </c>
      <c r="NH49" s="19" t="n">
        <f aca="false">IF($A49="",0,IF(COUNTIFS(Urlaub!$A$5:$A$604,$A49,Urlaub!$B$5:$B$604,"&lt;="&amp;NH$3,Urlaub!$C$5:$C$604,"&gt;="&amp;NH$3)&gt;0,1,0))</f>
        <v>0</v>
      </c>
    </row>
    <row r="50" customFormat="false" ht="15" hidden="false" customHeight="false" outlineLevel="0" collapsed="false">
      <c r="A50" s="5" t="str">
        <f aca="false">IF(Team!A50="","",Team!A50)</f>
        <v/>
      </c>
      <c r="B50" s="8" t="str">
        <f aca="false">IF(Team!B50="","",Team!B50)</f>
        <v/>
      </c>
      <c r="C50" s="8" t="str">
        <f aca="false">IF(Team!C50="","",Team!C50)</f>
        <v/>
      </c>
      <c r="D50" s="8" t="str">
        <f aca="false">IF(Team!D50="","",Team!D50)</f>
        <v/>
      </c>
      <c r="E50" s="8" t="str">
        <f aca="false">IF(Team!E50="","",Team!E50)</f>
        <v/>
      </c>
      <c r="F50" s="8" t="str">
        <f aca="false">IF(Team!F50="","",Team!F50)</f>
        <v/>
      </c>
      <c r="G50" s="19" t="n">
        <f aca="false">IF($A50="",0,IF(COUNTIFS(Urlaub!$A$5:$A$604,$A50,Urlaub!$B$5:$B$604,"&lt;="&amp;G$3,Urlaub!$C$5:$C$604,"&gt;="&amp;G$3)&gt;0,1,0))</f>
        <v>0</v>
      </c>
      <c r="H50" s="19" t="n">
        <f aca="false">IF($A50="",0,IF(COUNTIFS(Urlaub!$A$5:$A$604,$A50,Urlaub!$B$5:$B$604,"&lt;="&amp;H$3,Urlaub!$C$5:$C$604,"&gt;="&amp;H$3)&gt;0,1,0))</f>
        <v>0</v>
      </c>
      <c r="I50" s="19" t="n">
        <f aca="false">IF($A50="",0,IF(COUNTIFS(Urlaub!$A$5:$A$604,$A50,Urlaub!$B$5:$B$604,"&lt;="&amp;I$3,Urlaub!$C$5:$C$604,"&gt;="&amp;I$3)&gt;0,1,0))</f>
        <v>0</v>
      </c>
      <c r="J50" s="19" t="n">
        <f aca="false">IF($A50="",0,IF(COUNTIFS(Urlaub!$A$5:$A$604,$A50,Urlaub!$B$5:$B$604,"&lt;="&amp;J$3,Urlaub!$C$5:$C$604,"&gt;="&amp;J$3)&gt;0,1,0))</f>
        <v>0</v>
      </c>
      <c r="K50" s="19" t="n">
        <f aca="false">IF($A50="",0,IF(COUNTIFS(Urlaub!$A$5:$A$604,$A50,Urlaub!$B$5:$B$604,"&lt;="&amp;K$3,Urlaub!$C$5:$C$604,"&gt;="&amp;K$3)&gt;0,1,0))</f>
        <v>0</v>
      </c>
      <c r="L50" s="19" t="n">
        <f aca="false">IF($A50="",0,IF(COUNTIFS(Urlaub!$A$5:$A$604,$A50,Urlaub!$B$5:$B$604,"&lt;="&amp;L$3,Urlaub!$C$5:$C$604,"&gt;="&amp;L$3)&gt;0,1,0))</f>
        <v>0</v>
      </c>
      <c r="M50" s="19" t="n">
        <f aca="false">IF($A50="",0,IF(COUNTIFS(Urlaub!$A$5:$A$604,$A50,Urlaub!$B$5:$B$604,"&lt;="&amp;M$3,Urlaub!$C$5:$C$604,"&gt;="&amp;M$3)&gt;0,1,0))</f>
        <v>0</v>
      </c>
      <c r="N50" s="19" t="n">
        <f aca="false">IF($A50="",0,IF(COUNTIFS(Urlaub!$A$5:$A$604,$A50,Urlaub!$B$5:$B$604,"&lt;="&amp;N$3,Urlaub!$C$5:$C$604,"&gt;="&amp;N$3)&gt;0,1,0))</f>
        <v>0</v>
      </c>
      <c r="O50" s="19" t="n">
        <f aca="false">IF($A50="",0,IF(COUNTIFS(Urlaub!$A$5:$A$604,$A50,Urlaub!$B$5:$B$604,"&lt;="&amp;O$3,Urlaub!$C$5:$C$604,"&gt;="&amp;O$3)&gt;0,1,0))</f>
        <v>0</v>
      </c>
      <c r="P50" s="19" t="n">
        <f aca="false">IF($A50="",0,IF(COUNTIFS(Urlaub!$A$5:$A$604,$A50,Urlaub!$B$5:$B$604,"&lt;="&amp;P$3,Urlaub!$C$5:$C$604,"&gt;="&amp;P$3)&gt;0,1,0))</f>
        <v>0</v>
      </c>
      <c r="Q50" s="19" t="n">
        <f aca="false">IF($A50="",0,IF(COUNTIFS(Urlaub!$A$5:$A$604,$A50,Urlaub!$B$5:$B$604,"&lt;="&amp;Q$3,Urlaub!$C$5:$C$604,"&gt;="&amp;Q$3)&gt;0,1,0))</f>
        <v>0</v>
      </c>
      <c r="R50" s="19" t="n">
        <f aca="false">IF($A50="",0,IF(COUNTIFS(Urlaub!$A$5:$A$604,$A50,Urlaub!$B$5:$B$604,"&lt;="&amp;R$3,Urlaub!$C$5:$C$604,"&gt;="&amp;R$3)&gt;0,1,0))</f>
        <v>0</v>
      </c>
      <c r="S50" s="19" t="n">
        <f aca="false">IF($A50="",0,IF(COUNTIFS(Urlaub!$A$5:$A$604,$A50,Urlaub!$B$5:$B$604,"&lt;="&amp;S$3,Urlaub!$C$5:$C$604,"&gt;="&amp;S$3)&gt;0,1,0))</f>
        <v>0</v>
      </c>
      <c r="T50" s="19" t="n">
        <f aca="false">IF($A50="",0,IF(COUNTIFS(Urlaub!$A$5:$A$604,$A50,Urlaub!$B$5:$B$604,"&lt;="&amp;T$3,Urlaub!$C$5:$C$604,"&gt;="&amp;T$3)&gt;0,1,0))</f>
        <v>0</v>
      </c>
      <c r="U50" s="19" t="n">
        <f aca="false">IF($A50="",0,IF(COUNTIFS(Urlaub!$A$5:$A$604,$A50,Urlaub!$B$5:$B$604,"&lt;="&amp;U$3,Urlaub!$C$5:$C$604,"&gt;="&amp;U$3)&gt;0,1,0))</f>
        <v>0</v>
      </c>
      <c r="V50" s="19" t="n">
        <f aca="false">IF($A50="",0,IF(COUNTIFS(Urlaub!$A$5:$A$604,$A50,Urlaub!$B$5:$B$604,"&lt;="&amp;V$3,Urlaub!$C$5:$C$604,"&gt;="&amp;V$3)&gt;0,1,0))</f>
        <v>0</v>
      </c>
      <c r="W50" s="19" t="n">
        <f aca="false">IF($A50="",0,IF(COUNTIFS(Urlaub!$A$5:$A$604,$A50,Urlaub!$B$5:$B$604,"&lt;="&amp;W$3,Urlaub!$C$5:$C$604,"&gt;="&amp;W$3)&gt;0,1,0))</f>
        <v>0</v>
      </c>
      <c r="X50" s="19" t="n">
        <f aca="false">IF($A50="",0,IF(COUNTIFS(Urlaub!$A$5:$A$604,$A50,Urlaub!$B$5:$B$604,"&lt;="&amp;X$3,Urlaub!$C$5:$C$604,"&gt;="&amp;X$3)&gt;0,1,0))</f>
        <v>0</v>
      </c>
      <c r="Y50" s="19" t="n">
        <f aca="false">IF($A50="",0,IF(COUNTIFS(Urlaub!$A$5:$A$604,$A50,Urlaub!$B$5:$B$604,"&lt;="&amp;Y$3,Urlaub!$C$5:$C$604,"&gt;="&amp;Y$3)&gt;0,1,0))</f>
        <v>0</v>
      </c>
      <c r="Z50" s="19" t="n">
        <f aca="false">IF($A50="",0,IF(COUNTIFS(Urlaub!$A$5:$A$604,$A50,Urlaub!$B$5:$B$604,"&lt;="&amp;Z$3,Urlaub!$C$5:$C$604,"&gt;="&amp;Z$3)&gt;0,1,0))</f>
        <v>0</v>
      </c>
      <c r="AA50" s="19" t="n">
        <f aca="false">IF($A50="",0,IF(COUNTIFS(Urlaub!$A$5:$A$604,$A50,Urlaub!$B$5:$B$604,"&lt;="&amp;AA$3,Urlaub!$C$5:$C$604,"&gt;="&amp;AA$3)&gt;0,1,0))</f>
        <v>0</v>
      </c>
      <c r="AB50" s="19" t="n">
        <f aca="false">IF($A50="",0,IF(COUNTIFS(Urlaub!$A$5:$A$604,$A50,Urlaub!$B$5:$B$604,"&lt;="&amp;AB$3,Urlaub!$C$5:$C$604,"&gt;="&amp;AB$3)&gt;0,1,0))</f>
        <v>0</v>
      </c>
      <c r="AC50" s="19" t="n">
        <f aca="false">IF($A50="",0,IF(COUNTIFS(Urlaub!$A$5:$A$604,$A50,Urlaub!$B$5:$B$604,"&lt;="&amp;AC$3,Urlaub!$C$5:$C$604,"&gt;="&amp;AC$3)&gt;0,1,0))</f>
        <v>0</v>
      </c>
      <c r="AD50" s="19" t="n">
        <f aca="false">IF($A50="",0,IF(COUNTIFS(Urlaub!$A$5:$A$604,$A50,Urlaub!$B$5:$B$604,"&lt;="&amp;AD$3,Urlaub!$C$5:$C$604,"&gt;="&amp;AD$3)&gt;0,1,0))</f>
        <v>0</v>
      </c>
      <c r="AE50" s="19" t="n">
        <f aca="false">IF($A50="",0,IF(COUNTIFS(Urlaub!$A$5:$A$604,$A50,Urlaub!$B$5:$B$604,"&lt;="&amp;AE$3,Urlaub!$C$5:$C$604,"&gt;="&amp;AE$3)&gt;0,1,0))</f>
        <v>0</v>
      </c>
      <c r="AF50" s="19" t="n">
        <f aca="false">IF($A50="",0,IF(COUNTIFS(Urlaub!$A$5:$A$604,$A50,Urlaub!$B$5:$B$604,"&lt;="&amp;AF$3,Urlaub!$C$5:$C$604,"&gt;="&amp;AF$3)&gt;0,1,0))</f>
        <v>0</v>
      </c>
      <c r="AG50" s="19" t="n">
        <f aca="false">IF($A50="",0,IF(COUNTIFS(Urlaub!$A$5:$A$604,$A50,Urlaub!$B$5:$B$604,"&lt;="&amp;AG$3,Urlaub!$C$5:$C$604,"&gt;="&amp;AG$3)&gt;0,1,0))</f>
        <v>0</v>
      </c>
      <c r="AH50" s="19" t="n">
        <f aca="false">IF($A50="",0,IF(COUNTIFS(Urlaub!$A$5:$A$604,$A50,Urlaub!$B$5:$B$604,"&lt;="&amp;AH$3,Urlaub!$C$5:$C$604,"&gt;="&amp;AH$3)&gt;0,1,0))</f>
        <v>0</v>
      </c>
      <c r="AI50" s="19" t="n">
        <f aca="false">IF($A50="",0,IF(COUNTIFS(Urlaub!$A$5:$A$604,$A50,Urlaub!$B$5:$B$604,"&lt;="&amp;AI$3,Urlaub!$C$5:$C$604,"&gt;="&amp;AI$3)&gt;0,1,0))</f>
        <v>0</v>
      </c>
      <c r="AJ50" s="19" t="n">
        <f aca="false">IF($A50="",0,IF(COUNTIFS(Urlaub!$A$5:$A$604,$A50,Urlaub!$B$5:$B$604,"&lt;="&amp;AJ$3,Urlaub!$C$5:$C$604,"&gt;="&amp;AJ$3)&gt;0,1,0))</f>
        <v>0</v>
      </c>
      <c r="AK50" s="19" t="n">
        <f aca="false">IF($A50="",0,IF(COUNTIFS(Urlaub!$A$5:$A$604,$A50,Urlaub!$B$5:$B$604,"&lt;="&amp;AK$3,Urlaub!$C$5:$C$604,"&gt;="&amp;AK$3)&gt;0,1,0))</f>
        <v>0</v>
      </c>
      <c r="AL50" s="19" t="n">
        <f aca="false">IF($A50="",0,IF(COUNTIFS(Urlaub!$A$5:$A$604,$A50,Urlaub!$B$5:$B$604,"&lt;="&amp;AL$3,Urlaub!$C$5:$C$604,"&gt;="&amp;AL$3)&gt;0,1,0))</f>
        <v>0</v>
      </c>
      <c r="AM50" s="19" t="n">
        <f aca="false">IF($A50="",0,IF(COUNTIFS(Urlaub!$A$5:$A$604,$A50,Urlaub!$B$5:$B$604,"&lt;="&amp;AM$3,Urlaub!$C$5:$C$604,"&gt;="&amp;AM$3)&gt;0,1,0))</f>
        <v>0</v>
      </c>
      <c r="AN50" s="19" t="n">
        <f aca="false">IF($A50="",0,IF(COUNTIFS(Urlaub!$A$5:$A$604,$A50,Urlaub!$B$5:$B$604,"&lt;="&amp;AN$3,Urlaub!$C$5:$C$604,"&gt;="&amp;AN$3)&gt;0,1,0))</f>
        <v>0</v>
      </c>
      <c r="AO50" s="19" t="n">
        <f aca="false">IF($A50="",0,IF(COUNTIFS(Urlaub!$A$5:$A$604,$A50,Urlaub!$B$5:$B$604,"&lt;="&amp;AO$3,Urlaub!$C$5:$C$604,"&gt;="&amp;AO$3)&gt;0,1,0))</f>
        <v>0</v>
      </c>
      <c r="AP50" s="19" t="n">
        <f aca="false">IF($A50="",0,IF(COUNTIFS(Urlaub!$A$5:$A$604,$A50,Urlaub!$B$5:$B$604,"&lt;="&amp;AP$3,Urlaub!$C$5:$C$604,"&gt;="&amp;AP$3)&gt;0,1,0))</f>
        <v>0</v>
      </c>
      <c r="AQ50" s="19" t="n">
        <f aca="false">IF($A50="",0,IF(COUNTIFS(Urlaub!$A$5:$A$604,$A50,Urlaub!$B$5:$B$604,"&lt;="&amp;AQ$3,Urlaub!$C$5:$C$604,"&gt;="&amp;AQ$3)&gt;0,1,0))</f>
        <v>0</v>
      </c>
      <c r="AR50" s="19" t="n">
        <f aca="false">IF($A50="",0,IF(COUNTIFS(Urlaub!$A$5:$A$604,$A50,Urlaub!$B$5:$B$604,"&lt;="&amp;AR$3,Urlaub!$C$5:$C$604,"&gt;="&amp;AR$3)&gt;0,1,0))</f>
        <v>0</v>
      </c>
      <c r="AS50" s="19" t="n">
        <f aca="false">IF($A50="",0,IF(COUNTIFS(Urlaub!$A$5:$A$604,$A50,Urlaub!$B$5:$B$604,"&lt;="&amp;AS$3,Urlaub!$C$5:$C$604,"&gt;="&amp;AS$3)&gt;0,1,0))</f>
        <v>0</v>
      </c>
      <c r="AT50" s="19" t="n">
        <f aca="false">IF($A50="",0,IF(COUNTIFS(Urlaub!$A$5:$A$604,$A50,Urlaub!$B$5:$B$604,"&lt;="&amp;AT$3,Urlaub!$C$5:$C$604,"&gt;="&amp;AT$3)&gt;0,1,0))</f>
        <v>0</v>
      </c>
      <c r="AU50" s="19" t="n">
        <f aca="false">IF($A50="",0,IF(COUNTIFS(Urlaub!$A$5:$A$604,$A50,Urlaub!$B$5:$B$604,"&lt;="&amp;AU$3,Urlaub!$C$5:$C$604,"&gt;="&amp;AU$3)&gt;0,1,0))</f>
        <v>0</v>
      </c>
      <c r="AV50" s="19" t="n">
        <f aca="false">IF($A50="",0,IF(COUNTIFS(Urlaub!$A$5:$A$604,$A50,Urlaub!$B$5:$B$604,"&lt;="&amp;AV$3,Urlaub!$C$5:$C$604,"&gt;="&amp;AV$3)&gt;0,1,0))</f>
        <v>0</v>
      </c>
      <c r="AW50" s="19" t="n">
        <f aca="false">IF($A50="",0,IF(COUNTIFS(Urlaub!$A$5:$A$604,$A50,Urlaub!$B$5:$B$604,"&lt;="&amp;AW$3,Urlaub!$C$5:$C$604,"&gt;="&amp;AW$3)&gt;0,1,0))</f>
        <v>0</v>
      </c>
      <c r="AX50" s="19" t="n">
        <f aca="false">IF($A50="",0,IF(COUNTIFS(Urlaub!$A$5:$A$604,$A50,Urlaub!$B$5:$B$604,"&lt;="&amp;AX$3,Urlaub!$C$5:$C$604,"&gt;="&amp;AX$3)&gt;0,1,0))</f>
        <v>0</v>
      </c>
      <c r="AY50" s="19" t="n">
        <f aca="false">IF($A50="",0,IF(COUNTIFS(Urlaub!$A$5:$A$604,$A50,Urlaub!$B$5:$B$604,"&lt;="&amp;AY$3,Urlaub!$C$5:$C$604,"&gt;="&amp;AY$3)&gt;0,1,0))</f>
        <v>0</v>
      </c>
      <c r="AZ50" s="19" t="n">
        <f aca="false">IF($A50="",0,IF(COUNTIFS(Urlaub!$A$5:$A$604,$A50,Urlaub!$B$5:$B$604,"&lt;="&amp;AZ$3,Urlaub!$C$5:$C$604,"&gt;="&amp;AZ$3)&gt;0,1,0))</f>
        <v>0</v>
      </c>
      <c r="BA50" s="19" t="n">
        <f aca="false">IF($A50="",0,IF(COUNTIFS(Urlaub!$A$5:$A$604,$A50,Urlaub!$B$5:$B$604,"&lt;="&amp;BA$3,Urlaub!$C$5:$C$604,"&gt;="&amp;BA$3)&gt;0,1,0))</f>
        <v>0</v>
      </c>
      <c r="BB50" s="19" t="n">
        <f aca="false">IF($A50="",0,IF(COUNTIFS(Urlaub!$A$5:$A$604,$A50,Urlaub!$B$5:$B$604,"&lt;="&amp;BB$3,Urlaub!$C$5:$C$604,"&gt;="&amp;BB$3)&gt;0,1,0))</f>
        <v>0</v>
      </c>
      <c r="BC50" s="19" t="n">
        <f aca="false">IF($A50="",0,IF(COUNTIFS(Urlaub!$A$5:$A$604,$A50,Urlaub!$B$5:$B$604,"&lt;="&amp;BC$3,Urlaub!$C$5:$C$604,"&gt;="&amp;BC$3)&gt;0,1,0))</f>
        <v>0</v>
      </c>
      <c r="BD50" s="19" t="n">
        <f aca="false">IF($A50="",0,IF(COUNTIFS(Urlaub!$A$5:$A$604,$A50,Urlaub!$B$5:$B$604,"&lt;="&amp;BD$3,Urlaub!$C$5:$C$604,"&gt;="&amp;BD$3)&gt;0,1,0))</f>
        <v>0</v>
      </c>
      <c r="BE50" s="19" t="n">
        <f aca="false">IF($A50="",0,IF(COUNTIFS(Urlaub!$A$5:$A$604,$A50,Urlaub!$B$5:$B$604,"&lt;="&amp;BE$3,Urlaub!$C$5:$C$604,"&gt;="&amp;BE$3)&gt;0,1,0))</f>
        <v>0</v>
      </c>
      <c r="BF50" s="19" t="n">
        <f aca="false">IF($A50="",0,IF(COUNTIFS(Urlaub!$A$5:$A$604,$A50,Urlaub!$B$5:$B$604,"&lt;="&amp;BF$3,Urlaub!$C$5:$C$604,"&gt;="&amp;BF$3)&gt;0,1,0))</f>
        <v>0</v>
      </c>
      <c r="BG50" s="19" t="n">
        <f aca="false">IF($A50="",0,IF(COUNTIFS(Urlaub!$A$5:$A$604,$A50,Urlaub!$B$5:$B$604,"&lt;="&amp;BG$3,Urlaub!$C$5:$C$604,"&gt;="&amp;BG$3)&gt;0,1,0))</f>
        <v>0</v>
      </c>
      <c r="BH50" s="19" t="n">
        <f aca="false">IF($A50="",0,IF(COUNTIFS(Urlaub!$A$5:$A$604,$A50,Urlaub!$B$5:$B$604,"&lt;="&amp;BH$3,Urlaub!$C$5:$C$604,"&gt;="&amp;BH$3)&gt;0,1,0))</f>
        <v>0</v>
      </c>
      <c r="BI50" s="19" t="n">
        <f aca="false">IF($A50="",0,IF(COUNTIFS(Urlaub!$A$5:$A$604,$A50,Urlaub!$B$5:$B$604,"&lt;="&amp;BI$3,Urlaub!$C$5:$C$604,"&gt;="&amp;BI$3)&gt;0,1,0))</f>
        <v>0</v>
      </c>
      <c r="BJ50" s="19" t="n">
        <f aca="false">IF($A50="",0,IF(COUNTIFS(Urlaub!$A$5:$A$604,$A50,Urlaub!$B$5:$B$604,"&lt;="&amp;BJ$3,Urlaub!$C$5:$C$604,"&gt;="&amp;BJ$3)&gt;0,1,0))</f>
        <v>0</v>
      </c>
      <c r="BK50" s="19" t="n">
        <f aca="false">IF($A50="",0,IF(COUNTIFS(Urlaub!$A$5:$A$604,$A50,Urlaub!$B$5:$B$604,"&lt;="&amp;BK$3,Urlaub!$C$5:$C$604,"&gt;="&amp;BK$3)&gt;0,1,0))</f>
        <v>0</v>
      </c>
      <c r="BL50" s="19" t="n">
        <f aca="false">IF($A50="",0,IF(COUNTIFS(Urlaub!$A$5:$A$604,$A50,Urlaub!$B$5:$B$604,"&lt;="&amp;BL$3,Urlaub!$C$5:$C$604,"&gt;="&amp;BL$3)&gt;0,1,0))</f>
        <v>0</v>
      </c>
      <c r="BM50" s="19" t="n">
        <f aca="false">IF($A50="",0,IF(COUNTIFS(Urlaub!$A$5:$A$604,$A50,Urlaub!$B$5:$B$604,"&lt;="&amp;BM$3,Urlaub!$C$5:$C$604,"&gt;="&amp;BM$3)&gt;0,1,0))</f>
        <v>0</v>
      </c>
      <c r="BN50" s="19" t="n">
        <f aca="false">IF($A50="",0,IF(COUNTIFS(Urlaub!$A$5:$A$604,$A50,Urlaub!$B$5:$B$604,"&lt;="&amp;BN$3,Urlaub!$C$5:$C$604,"&gt;="&amp;BN$3)&gt;0,1,0))</f>
        <v>0</v>
      </c>
      <c r="BO50" s="19" t="n">
        <f aca="false">IF($A50="",0,IF(COUNTIFS(Urlaub!$A$5:$A$604,$A50,Urlaub!$B$5:$B$604,"&lt;="&amp;BO$3,Urlaub!$C$5:$C$604,"&gt;="&amp;BO$3)&gt;0,1,0))</f>
        <v>0</v>
      </c>
      <c r="BP50" s="19" t="n">
        <f aca="false">IF($A50="",0,IF(COUNTIFS(Urlaub!$A$5:$A$604,$A50,Urlaub!$B$5:$B$604,"&lt;="&amp;BP$3,Urlaub!$C$5:$C$604,"&gt;="&amp;BP$3)&gt;0,1,0))</f>
        <v>0</v>
      </c>
      <c r="BQ50" s="19" t="n">
        <f aca="false">IF($A50="",0,IF(COUNTIFS(Urlaub!$A$5:$A$604,$A50,Urlaub!$B$5:$B$604,"&lt;="&amp;BQ$3,Urlaub!$C$5:$C$604,"&gt;="&amp;BQ$3)&gt;0,1,0))</f>
        <v>0</v>
      </c>
      <c r="BR50" s="19" t="n">
        <f aca="false">IF($A50="",0,IF(COUNTIFS(Urlaub!$A$5:$A$604,$A50,Urlaub!$B$5:$B$604,"&lt;="&amp;BR$3,Urlaub!$C$5:$C$604,"&gt;="&amp;BR$3)&gt;0,1,0))</f>
        <v>0</v>
      </c>
      <c r="BS50" s="19" t="n">
        <f aca="false">IF($A50="",0,IF(COUNTIFS(Urlaub!$A$5:$A$604,$A50,Urlaub!$B$5:$B$604,"&lt;="&amp;BS$3,Urlaub!$C$5:$C$604,"&gt;="&amp;BS$3)&gt;0,1,0))</f>
        <v>0</v>
      </c>
      <c r="BT50" s="19" t="n">
        <f aca="false">IF($A50="",0,IF(COUNTIFS(Urlaub!$A$5:$A$604,$A50,Urlaub!$B$5:$B$604,"&lt;="&amp;BT$3,Urlaub!$C$5:$C$604,"&gt;="&amp;BT$3)&gt;0,1,0))</f>
        <v>0</v>
      </c>
      <c r="BU50" s="19" t="n">
        <f aca="false">IF($A50="",0,IF(COUNTIFS(Urlaub!$A$5:$A$604,$A50,Urlaub!$B$5:$B$604,"&lt;="&amp;BU$3,Urlaub!$C$5:$C$604,"&gt;="&amp;BU$3)&gt;0,1,0))</f>
        <v>0</v>
      </c>
      <c r="BV50" s="19" t="n">
        <f aca="false">IF($A50="",0,IF(COUNTIFS(Urlaub!$A$5:$A$604,$A50,Urlaub!$B$5:$B$604,"&lt;="&amp;BV$3,Urlaub!$C$5:$C$604,"&gt;="&amp;BV$3)&gt;0,1,0))</f>
        <v>0</v>
      </c>
      <c r="BW50" s="19" t="n">
        <f aca="false">IF($A50="",0,IF(COUNTIFS(Urlaub!$A$5:$A$604,$A50,Urlaub!$B$5:$B$604,"&lt;="&amp;BW$3,Urlaub!$C$5:$C$604,"&gt;="&amp;BW$3)&gt;0,1,0))</f>
        <v>0</v>
      </c>
      <c r="BX50" s="19" t="n">
        <f aca="false">IF($A50="",0,IF(COUNTIFS(Urlaub!$A$5:$A$604,$A50,Urlaub!$B$5:$B$604,"&lt;="&amp;BX$3,Urlaub!$C$5:$C$604,"&gt;="&amp;BX$3)&gt;0,1,0))</f>
        <v>0</v>
      </c>
      <c r="BY50" s="19" t="n">
        <f aca="false">IF($A50="",0,IF(COUNTIFS(Urlaub!$A$5:$A$604,$A50,Urlaub!$B$5:$B$604,"&lt;="&amp;BY$3,Urlaub!$C$5:$C$604,"&gt;="&amp;BY$3)&gt;0,1,0))</f>
        <v>0</v>
      </c>
      <c r="BZ50" s="19" t="n">
        <f aca="false">IF($A50="",0,IF(COUNTIFS(Urlaub!$A$5:$A$604,$A50,Urlaub!$B$5:$B$604,"&lt;="&amp;BZ$3,Urlaub!$C$5:$C$604,"&gt;="&amp;BZ$3)&gt;0,1,0))</f>
        <v>0</v>
      </c>
      <c r="CA50" s="19" t="n">
        <f aca="false">IF($A50="",0,IF(COUNTIFS(Urlaub!$A$5:$A$604,$A50,Urlaub!$B$5:$B$604,"&lt;="&amp;CA$3,Urlaub!$C$5:$C$604,"&gt;="&amp;CA$3)&gt;0,1,0))</f>
        <v>0</v>
      </c>
      <c r="CB50" s="19" t="n">
        <f aca="false">IF($A50="",0,IF(COUNTIFS(Urlaub!$A$5:$A$604,$A50,Urlaub!$B$5:$B$604,"&lt;="&amp;CB$3,Urlaub!$C$5:$C$604,"&gt;="&amp;CB$3)&gt;0,1,0))</f>
        <v>0</v>
      </c>
      <c r="CC50" s="19" t="n">
        <f aca="false">IF($A50="",0,IF(COUNTIFS(Urlaub!$A$5:$A$604,$A50,Urlaub!$B$5:$B$604,"&lt;="&amp;CC$3,Urlaub!$C$5:$C$604,"&gt;="&amp;CC$3)&gt;0,1,0))</f>
        <v>0</v>
      </c>
      <c r="CD50" s="19" t="n">
        <f aca="false">IF($A50="",0,IF(COUNTIFS(Urlaub!$A$5:$A$604,$A50,Urlaub!$B$5:$B$604,"&lt;="&amp;CD$3,Urlaub!$C$5:$C$604,"&gt;="&amp;CD$3)&gt;0,1,0))</f>
        <v>0</v>
      </c>
      <c r="CE50" s="19" t="n">
        <f aca="false">IF($A50="",0,IF(COUNTIFS(Urlaub!$A$5:$A$604,$A50,Urlaub!$B$5:$B$604,"&lt;="&amp;CE$3,Urlaub!$C$5:$C$604,"&gt;="&amp;CE$3)&gt;0,1,0))</f>
        <v>0</v>
      </c>
      <c r="CF50" s="19" t="n">
        <f aca="false">IF($A50="",0,IF(COUNTIFS(Urlaub!$A$5:$A$604,$A50,Urlaub!$B$5:$B$604,"&lt;="&amp;CF$3,Urlaub!$C$5:$C$604,"&gt;="&amp;CF$3)&gt;0,1,0))</f>
        <v>0</v>
      </c>
      <c r="CG50" s="19" t="n">
        <f aca="false">IF($A50="",0,IF(COUNTIFS(Urlaub!$A$5:$A$604,$A50,Urlaub!$B$5:$B$604,"&lt;="&amp;CG$3,Urlaub!$C$5:$C$604,"&gt;="&amp;CG$3)&gt;0,1,0))</f>
        <v>0</v>
      </c>
      <c r="CH50" s="19" t="n">
        <f aca="false">IF($A50="",0,IF(COUNTIFS(Urlaub!$A$5:$A$604,$A50,Urlaub!$B$5:$B$604,"&lt;="&amp;CH$3,Urlaub!$C$5:$C$604,"&gt;="&amp;CH$3)&gt;0,1,0))</f>
        <v>0</v>
      </c>
      <c r="CI50" s="19" t="n">
        <f aca="false">IF($A50="",0,IF(COUNTIFS(Urlaub!$A$5:$A$604,$A50,Urlaub!$B$5:$B$604,"&lt;="&amp;CI$3,Urlaub!$C$5:$C$604,"&gt;="&amp;CI$3)&gt;0,1,0))</f>
        <v>0</v>
      </c>
      <c r="CJ50" s="19" t="n">
        <f aca="false">IF($A50="",0,IF(COUNTIFS(Urlaub!$A$5:$A$604,$A50,Urlaub!$B$5:$B$604,"&lt;="&amp;CJ$3,Urlaub!$C$5:$C$604,"&gt;="&amp;CJ$3)&gt;0,1,0))</f>
        <v>0</v>
      </c>
      <c r="CK50" s="19" t="n">
        <f aca="false">IF($A50="",0,IF(COUNTIFS(Urlaub!$A$5:$A$604,$A50,Urlaub!$B$5:$B$604,"&lt;="&amp;CK$3,Urlaub!$C$5:$C$604,"&gt;="&amp;CK$3)&gt;0,1,0))</f>
        <v>0</v>
      </c>
      <c r="CL50" s="19" t="n">
        <f aca="false">IF($A50="",0,IF(COUNTIFS(Urlaub!$A$5:$A$604,$A50,Urlaub!$B$5:$B$604,"&lt;="&amp;CL$3,Urlaub!$C$5:$C$604,"&gt;="&amp;CL$3)&gt;0,1,0))</f>
        <v>0</v>
      </c>
      <c r="CM50" s="19" t="n">
        <f aca="false">IF($A50="",0,IF(COUNTIFS(Urlaub!$A$5:$A$604,$A50,Urlaub!$B$5:$B$604,"&lt;="&amp;CM$3,Urlaub!$C$5:$C$604,"&gt;="&amp;CM$3)&gt;0,1,0))</f>
        <v>0</v>
      </c>
      <c r="CN50" s="19" t="n">
        <f aca="false">IF($A50="",0,IF(COUNTIFS(Urlaub!$A$5:$A$604,$A50,Urlaub!$B$5:$B$604,"&lt;="&amp;CN$3,Urlaub!$C$5:$C$604,"&gt;="&amp;CN$3)&gt;0,1,0))</f>
        <v>0</v>
      </c>
      <c r="CO50" s="19" t="n">
        <f aca="false">IF($A50="",0,IF(COUNTIFS(Urlaub!$A$5:$A$604,$A50,Urlaub!$B$5:$B$604,"&lt;="&amp;CO$3,Urlaub!$C$5:$C$604,"&gt;="&amp;CO$3)&gt;0,1,0))</f>
        <v>0</v>
      </c>
      <c r="CP50" s="19" t="n">
        <f aca="false">IF($A50="",0,IF(COUNTIFS(Urlaub!$A$5:$A$604,$A50,Urlaub!$B$5:$B$604,"&lt;="&amp;CP$3,Urlaub!$C$5:$C$604,"&gt;="&amp;CP$3)&gt;0,1,0))</f>
        <v>0</v>
      </c>
      <c r="CQ50" s="19" t="n">
        <f aca="false">IF($A50="",0,IF(COUNTIFS(Urlaub!$A$5:$A$604,$A50,Urlaub!$B$5:$B$604,"&lt;="&amp;CQ$3,Urlaub!$C$5:$C$604,"&gt;="&amp;CQ$3)&gt;0,1,0))</f>
        <v>0</v>
      </c>
      <c r="CR50" s="19" t="n">
        <f aca="false">IF($A50="",0,IF(COUNTIFS(Urlaub!$A$5:$A$604,$A50,Urlaub!$B$5:$B$604,"&lt;="&amp;CR$3,Urlaub!$C$5:$C$604,"&gt;="&amp;CR$3)&gt;0,1,0))</f>
        <v>0</v>
      </c>
      <c r="CS50" s="19" t="n">
        <f aca="false">IF($A50="",0,IF(COUNTIFS(Urlaub!$A$5:$A$604,$A50,Urlaub!$B$5:$B$604,"&lt;="&amp;CS$3,Urlaub!$C$5:$C$604,"&gt;="&amp;CS$3)&gt;0,1,0))</f>
        <v>0</v>
      </c>
      <c r="CT50" s="19" t="n">
        <f aca="false">IF($A50="",0,IF(COUNTIFS(Urlaub!$A$5:$A$604,$A50,Urlaub!$B$5:$B$604,"&lt;="&amp;CT$3,Urlaub!$C$5:$C$604,"&gt;="&amp;CT$3)&gt;0,1,0))</f>
        <v>0</v>
      </c>
      <c r="CU50" s="19" t="n">
        <f aca="false">IF($A50="",0,IF(COUNTIFS(Urlaub!$A$5:$A$604,$A50,Urlaub!$B$5:$B$604,"&lt;="&amp;CU$3,Urlaub!$C$5:$C$604,"&gt;="&amp;CU$3)&gt;0,1,0))</f>
        <v>0</v>
      </c>
      <c r="CV50" s="19" t="n">
        <f aca="false">IF($A50="",0,IF(COUNTIFS(Urlaub!$A$5:$A$604,$A50,Urlaub!$B$5:$B$604,"&lt;="&amp;CV$3,Urlaub!$C$5:$C$604,"&gt;="&amp;CV$3)&gt;0,1,0))</f>
        <v>0</v>
      </c>
      <c r="CW50" s="19" t="n">
        <f aca="false">IF($A50="",0,IF(COUNTIFS(Urlaub!$A$5:$A$604,$A50,Urlaub!$B$5:$B$604,"&lt;="&amp;CW$3,Urlaub!$C$5:$C$604,"&gt;="&amp;CW$3)&gt;0,1,0))</f>
        <v>0</v>
      </c>
      <c r="CX50" s="19" t="n">
        <f aca="false">IF($A50="",0,IF(COUNTIFS(Urlaub!$A$5:$A$604,$A50,Urlaub!$B$5:$B$604,"&lt;="&amp;CX$3,Urlaub!$C$5:$C$604,"&gt;="&amp;CX$3)&gt;0,1,0))</f>
        <v>0</v>
      </c>
      <c r="CY50" s="19" t="n">
        <f aca="false">IF($A50="",0,IF(COUNTIFS(Urlaub!$A$5:$A$604,$A50,Urlaub!$B$5:$B$604,"&lt;="&amp;CY$3,Urlaub!$C$5:$C$604,"&gt;="&amp;CY$3)&gt;0,1,0))</f>
        <v>0</v>
      </c>
      <c r="CZ50" s="19" t="n">
        <f aca="false">IF($A50="",0,IF(COUNTIFS(Urlaub!$A$5:$A$604,$A50,Urlaub!$B$5:$B$604,"&lt;="&amp;CZ$3,Urlaub!$C$5:$C$604,"&gt;="&amp;CZ$3)&gt;0,1,0))</f>
        <v>0</v>
      </c>
      <c r="DA50" s="19" t="n">
        <f aca="false">IF($A50="",0,IF(COUNTIFS(Urlaub!$A$5:$A$604,$A50,Urlaub!$B$5:$B$604,"&lt;="&amp;DA$3,Urlaub!$C$5:$C$604,"&gt;="&amp;DA$3)&gt;0,1,0))</f>
        <v>0</v>
      </c>
      <c r="DB50" s="19" t="n">
        <f aca="false">IF($A50="",0,IF(COUNTIFS(Urlaub!$A$5:$A$604,$A50,Urlaub!$B$5:$B$604,"&lt;="&amp;DB$3,Urlaub!$C$5:$C$604,"&gt;="&amp;DB$3)&gt;0,1,0))</f>
        <v>0</v>
      </c>
      <c r="DC50" s="19" t="n">
        <f aca="false">IF($A50="",0,IF(COUNTIFS(Urlaub!$A$5:$A$604,$A50,Urlaub!$B$5:$B$604,"&lt;="&amp;DC$3,Urlaub!$C$5:$C$604,"&gt;="&amp;DC$3)&gt;0,1,0))</f>
        <v>0</v>
      </c>
      <c r="DD50" s="19" t="n">
        <f aca="false">IF($A50="",0,IF(COUNTIFS(Urlaub!$A$5:$A$604,$A50,Urlaub!$B$5:$B$604,"&lt;="&amp;DD$3,Urlaub!$C$5:$C$604,"&gt;="&amp;DD$3)&gt;0,1,0))</f>
        <v>0</v>
      </c>
      <c r="DE50" s="19" t="n">
        <f aca="false">IF($A50="",0,IF(COUNTIFS(Urlaub!$A$5:$A$604,$A50,Urlaub!$B$5:$B$604,"&lt;="&amp;DE$3,Urlaub!$C$5:$C$604,"&gt;="&amp;DE$3)&gt;0,1,0))</f>
        <v>0</v>
      </c>
      <c r="DF50" s="19" t="n">
        <f aca="false">IF($A50="",0,IF(COUNTIFS(Urlaub!$A$5:$A$604,$A50,Urlaub!$B$5:$B$604,"&lt;="&amp;DF$3,Urlaub!$C$5:$C$604,"&gt;="&amp;DF$3)&gt;0,1,0))</f>
        <v>0</v>
      </c>
      <c r="DG50" s="19" t="n">
        <f aca="false">IF($A50="",0,IF(COUNTIFS(Urlaub!$A$5:$A$604,$A50,Urlaub!$B$5:$B$604,"&lt;="&amp;DG$3,Urlaub!$C$5:$C$604,"&gt;="&amp;DG$3)&gt;0,1,0))</f>
        <v>0</v>
      </c>
      <c r="DH50" s="19" t="n">
        <f aca="false">IF($A50="",0,IF(COUNTIFS(Urlaub!$A$5:$A$604,$A50,Urlaub!$B$5:$B$604,"&lt;="&amp;DH$3,Urlaub!$C$5:$C$604,"&gt;="&amp;DH$3)&gt;0,1,0))</f>
        <v>0</v>
      </c>
      <c r="DI50" s="19" t="n">
        <f aca="false">IF($A50="",0,IF(COUNTIFS(Urlaub!$A$5:$A$604,$A50,Urlaub!$B$5:$B$604,"&lt;="&amp;DI$3,Urlaub!$C$5:$C$604,"&gt;="&amp;DI$3)&gt;0,1,0))</f>
        <v>0</v>
      </c>
      <c r="DJ50" s="19" t="n">
        <f aca="false">IF($A50="",0,IF(COUNTIFS(Urlaub!$A$5:$A$604,$A50,Urlaub!$B$5:$B$604,"&lt;="&amp;DJ$3,Urlaub!$C$5:$C$604,"&gt;="&amp;DJ$3)&gt;0,1,0))</f>
        <v>0</v>
      </c>
      <c r="DK50" s="19" t="n">
        <f aca="false">IF($A50="",0,IF(COUNTIFS(Urlaub!$A$5:$A$604,$A50,Urlaub!$B$5:$B$604,"&lt;="&amp;DK$3,Urlaub!$C$5:$C$604,"&gt;="&amp;DK$3)&gt;0,1,0))</f>
        <v>0</v>
      </c>
      <c r="DL50" s="19" t="n">
        <f aca="false">IF($A50="",0,IF(COUNTIFS(Urlaub!$A$5:$A$604,$A50,Urlaub!$B$5:$B$604,"&lt;="&amp;DL$3,Urlaub!$C$5:$C$604,"&gt;="&amp;DL$3)&gt;0,1,0))</f>
        <v>0</v>
      </c>
      <c r="DM50" s="19" t="n">
        <f aca="false">IF($A50="",0,IF(COUNTIFS(Urlaub!$A$5:$A$604,$A50,Urlaub!$B$5:$B$604,"&lt;="&amp;DM$3,Urlaub!$C$5:$C$604,"&gt;="&amp;DM$3)&gt;0,1,0))</f>
        <v>0</v>
      </c>
      <c r="DN50" s="19" t="n">
        <f aca="false">IF($A50="",0,IF(COUNTIFS(Urlaub!$A$5:$A$604,$A50,Urlaub!$B$5:$B$604,"&lt;="&amp;DN$3,Urlaub!$C$5:$C$604,"&gt;="&amp;DN$3)&gt;0,1,0))</f>
        <v>0</v>
      </c>
      <c r="DO50" s="19" t="n">
        <f aca="false">IF($A50="",0,IF(COUNTIFS(Urlaub!$A$5:$A$604,$A50,Urlaub!$B$5:$B$604,"&lt;="&amp;DO$3,Urlaub!$C$5:$C$604,"&gt;="&amp;DO$3)&gt;0,1,0))</f>
        <v>0</v>
      </c>
      <c r="DP50" s="19" t="n">
        <f aca="false">IF($A50="",0,IF(COUNTIFS(Urlaub!$A$5:$A$604,$A50,Urlaub!$B$5:$B$604,"&lt;="&amp;DP$3,Urlaub!$C$5:$C$604,"&gt;="&amp;DP$3)&gt;0,1,0))</f>
        <v>0</v>
      </c>
      <c r="DQ50" s="19" t="n">
        <f aca="false">IF($A50="",0,IF(COUNTIFS(Urlaub!$A$5:$A$604,$A50,Urlaub!$B$5:$B$604,"&lt;="&amp;DQ$3,Urlaub!$C$5:$C$604,"&gt;="&amp;DQ$3)&gt;0,1,0))</f>
        <v>0</v>
      </c>
      <c r="DR50" s="19" t="n">
        <f aca="false">IF($A50="",0,IF(COUNTIFS(Urlaub!$A$5:$A$604,$A50,Urlaub!$B$5:$B$604,"&lt;="&amp;DR$3,Urlaub!$C$5:$C$604,"&gt;="&amp;DR$3)&gt;0,1,0))</f>
        <v>0</v>
      </c>
      <c r="DS50" s="19" t="n">
        <f aca="false">IF($A50="",0,IF(COUNTIFS(Urlaub!$A$5:$A$604,$A50,Urlaub!$B$5:$B$604,"&lt;="&amp;DS$3,Urlaub!$C$5:$C$604,"&gt;="&amp;DS$3)&gt;0,1,0))</f>
        <v>0</v>
      </c>
      <c r="DT50" s="19" t="n">
        <f aca="false">IF($A50="",0,IF(COUNTIFS(Urlaub!$A$5:$A$604,$A50,Urlaub!$B$5:$B$604,"&lt;="&amp;DT$3,Urlaub!$C$5:$C$604,"&gt;="&amp;DT$3)&gt;0,1,0))</f>
        <v>0</v>
      </c>
      <c r="DU50" s="19" t="n">
        <f aca="false">IF($A50="",0,IF(COUNTIFS(Urlaub!$A$5:$A$604,$A50,Urlaub!$B$5:$B$604,"&lt;="&amp;DU$3,Urlaub!$C$5:$C$604,"&gt;="&amp;DU$3)&gt;0,1,0))</f>
        <v>0</v>
      </c>
      <c r="DV50" s="19" t="n">
        <f aca="false">IF($A50="",0,IF(COUNTIFS(Urlaub!$A$5:$A$604,$A50,Urlaub!$B$5:$B$604,"&lt;="&amp;DV$3,Urlaub!$C$5:$C$604,"&gt;="&amp;DV$3)&gt;0,1,0))</f>
        <v>0</v>
      </c>
      <c r="DW50" s="19" t="n">
        <f aca="false">IF($A50="",0,IF(COUNTIFS(Urlaub!$A$5:$A$604,$A50,Urlaub!$B$5:$B$604,"&lt;="&amp;DW$3,Urlaub!$C$5:$C$604,"&gt;="&amp;DW$3)&gt;0,1,0))</f>
        <v>0</v>
      </c>
      <c r="DX50" s="19" t="n">
        <f aca="false">IF($A50="",0,IF(COUNTIFS(Urlaub!$A$5:$A$604,$A50,Urlaub!$B$5:$B$604,"&lt;="&amp;DX$3,Urlaub!$C$5:$C$604,"&gt;="&amp;DX$3)&gt;0,1,0))</f>
        <v>0</v>
      </c>
      <c r="DY50" s="19" t="n">
        <f aca="false">IF($A50="",0,IF(COUNTIFS(Urlaub!$A$5:$A$604,$A50,Urlaub!$B$5:$B$604,"&lt;="&amp;DY$3,Urlaub!$C$5:$C$604,"&gt;="&amp;DY$3)&gt;0,1,0))</f>
        <v>0</v>
      </c>
      <c r="DZ50" s="19" t="n">
        <f aca="false">IF($A50="",0,IF(COUNTIFS(Urlaub!$A$5:$A$604,$A50,Urlaub!$B$5:$B$604,"&lt;="&amp;DZ$3,Urlaub!$C$5:$C$604,"&gt;="&amp;DZ$3)&gt;0,1,0))</f>
        <v>0</v>
      </c>
      <c r="EA50" s="19" t="n">
        <f aca="false">IF($A50="",0,IF(COUNTIFS(Urlaub!$A$5:$A$604,$A50,Urlaub!$B$5:$B$604,"&lt;="&amp;EA$3,Urlaub!$C$5:$C$604,"&gt;="&amp;EA$3)&gt;0,1,0))</f>
        <v>0</v>
      </c>
      <c r="EB50" s="19" t="n">
        <f aca="false">IF($A50="",0,IF(COUNTIFS(Urlaub!$A$5:$A$604,$A50,Urlaub!$B$5:$B$604,"&lt;="&amp;EB$3,Urlaub!$C$5:$C$604,"&gt;="&amp;EB$3)&gt;0,1,0))</f>
        <v>0</v>
      </c>
      <c r="EC50" s="19" t="n">
        <f aca="false">IF($A50="",0,IF(COUNTIFS(Urlaub!$A$5:$A$604,$A50,Urlaub!$B$5:$B$604,"&lt;="&amp;EC$3,Urlaub!$C$5:$C$604,"&gt;="&amp;EC$3)&gt;0,1,0))</f>
        <v>0</v>
      </c>
      <c r="ED50" s="19" t="n">
        <f aca="false">IF($A50="",0,IF(COUNTIFS(Urlaub!$A$5:$A$604,$A50,Urlaub!$B$5:$B$604,"&lt;="&amp;ED$3,Urlaub!$C$5:$C$604,"&gt;="&amp;ED$3)&gt;0,1,0))</f>
        <v>0</v>
      </c>
      <c r="EE50" s="19" t="n">
        <f aca="false">IF($A50="",0,IF(COUNTIFS(Urlaub!$A$5:$A$604,$A50,Urlaub!$B$5:$B$604,"&lt;="&amp;EE$3,Urlaub!$C$5:$C$604,"&gt;="&amp;EE$3)&gt;0,1,0))</f>
        <v>0</v>
      </c>
      <c r="EF50" s="19" t="n">
        <f aca="false">IF($A50="",0,IF(COUNTIFS(Urlaub!$A$5:$A$604,$A50,Urlaub!$B$5:$B$604,"&lt;="&amp;EF$3,Urlaub!$C$5:$C$604,"&gt;="&amp;EF$3)&gt;0,1,0))</f>
        <v>0</v>
      </c>
      <c r="EG50" s="19" t="n">
        <f aca="false">IF($A50="",0,IF(COUNTIFS(Urlaub!$A$5:$A$604,$A50,Urlaub!$B$5:$B$604,"&lt;="&amp;EG$3,Urlaub!$C$5:$C$604,"&gt;="&amp;EG$3)&gt;0,1,0))</f>
        <v>0</v>
      </c>
      <c r="EH50" s="19" t="n">
        <f aca="false">IF($A50="",0,IF(COUNTIFS(Urlaub!$A$5:$A$604,$A50,Urlaub!$B$5:$B$604,"&lt;="&amp;EH$3,Urlaub!$C$5:$C$604,"&gt;="&amp;EH$3)&gt;0,1,0))</f>
        <v>0</v>
      </c>
      <c r="EI50" s="19" t="n">
        <f aca="false">IF($A50="",0,IF(COUNTIFS(Urlaub!$A$5:$A$604,$A50,Urlaub!$B$5:$B$604,"&lt;="&amp;EI$3,Urlaub!$C$5:$C$604,"&gt;="&amp;EI$3)&gt;0,1,0))</f>
        <v>0</v>
      </c>
      <c r="EJ50" s="19" t="n">
        <f aca="false">IF($A50="",0,IF(COUNTIFS(Urlaub!$A$5:$A$604,$A50,Urlaub!$B$5:$B$604,"&lt;="&amp;EJ$3,Urlaub!$C$5:$C$604,"&gt;="&amp;EJ$3)&gt;0,1,0))</f>
        <v>0</v>
      </c>
      <c r="EK50" s="19" t="n">
        <f aca="false">IF($A50="",0,IF(COUNTIFS(Urlaub!$A$5:$A$604,$A50,Urlaub!$B$5:$B$604,"&lt;="&amp;EK$3,Urlaub!$C$5:$C$604,"&gt;="&amp;EK$3)&gt;0,1,0))</f>
        <v>0</v>
      </c>
      <c r="EL50" s="19" t="n">
        <f aca="false">IF($A50="",0,IF(COUNTIFS(Urlaub!$A$5:$A$604,$A50,Urlaub!$B$5:$B$604,"&lt;="&amp;EL$3,Urlaub!$C$5:$C$604,"&gt;="&amp;EL$3)&gt;0,1,0))</f>
        <v>0</v>
      </c>
      <c r="EM50" s="19" t="n">
        <f aca="false">IF($A50="",0,IF(COUNTIFS(Urlaub!$A$5:$A$604,$A50,Urlaub!$B$5:$B$604,"&lt;="&amp;EM$3,Urlaub!$C$5:$C$604,"&gt;="&amp;EM$3)&gt;0,1,0))</f>
        <v>0</v>
      </c>
      <c r="EN50" s="19" t="n">
        <f aca="false">IF($A50="",0,IF(COUNTIFS(Urlaub!$A$5:$A$604,$A50,Urlaub!$B$5:$B$604,"&lt;="&amp;EN$3,Urlaub!$C$5:$C$604,"&gt;="&amp;EN$3)&gt;0,1,0))</f>
        <v>0</v>
      </c>
      <c r="EO50" s="19" t="n">
        <f aca="false">IF($A50="",0,IF(COUNTIFS(Urlaub!$A$5:$A$604,$A50,Urlaub!$B$5:$B$604,"&lt;="&amp;EO$3,Urlaub!$C$5:$C$604,"&gt;="&amp;EO$3)&gt;0,1,0))</f>
        <v>0</v>
      </c>
      <c r="EP50" s="19" t="n">
        <f aca="false">IF($A50="",0,IF(COUNTIFS(Urlaub!$A$5:$A$604,$A50,Urlaub!$B$5:$B$604,"&lt;="&amp;EP$3,Urlaub!$C$5:$C$604,"&gt;="&amp;EP$3)&gt;0,1,0))</f>
        <v>0</v>
      </c>
      <c r="EQ50" s="19" t="n">
        <f aca="false">IF($A50="",0,IF(COUNTIFS(Urlaub!$A$5:$A$604,$A50,Urlaub!$B$5:$B$604,"&lt;="&amp;EQ$3,Urlaub!$C$5:$C$604,"&gt;="&amp;EQ$3)&gt;0,1,0))</f>
        <v>0</v>
      </c>
      <c r="ER50" s="19" t="n">
        <f aca="false">IF($A50="",0,IF(COUNTIFS(Urlaub!$A$5:$A$604,$A50,Urlaub!$B$5:$B$604,"&lt;="&amp;ER$3,Urlaub!$C$5:$C$604,"&gt;="&amp;ER$3)&gt;0,1,0))</f>
        <v>0</v>
      </c>
      <c r="ES50" s="19" t="n">
        <f aca="false">IF($A50="",0,IF(COUNTIFS(Urlaub!$A$5:$A$604,$A50,Urlaub!$B$5:$B$604,"&lt;="&amp;ES$3,Urlaub!$C$5:$C$604,"&gt;="&amp;ES$3)&gt;0,1,0))</f>
        <v>0</v>
      </c>
      <c r="ET50" s="19" t="n">
        <f aca="false">IF($A50="",0,IF(COUNTIFS(Urlaub!$A$5:$A$604,$A50,Urlaub!$B$5:$B$604,"&lt;="&amp;ET$3,Urlaub!$C$5:$C$604,"&gt;="&amp;ET$3)&gt;0,1,0))</f>
        <v>0</v>
      </c>
      <c r="EU50" s="19" t="n">
        <f aca="false">IF($A50="",0,IF(COUNTIFS(Urlaub!$A$5:$A$604,$A50,Urlaub!$B$5:$B$604,"&lt;="&amp;EU$3,Urlaub!$C$5:$C$604,"&gt;="&amp;EU$3)&gt;0,1,0))</f>
        <v>0</v>
      </c>
      <c r="EV50" s="19" t="n">
        <f aca="false">IF($A50="",0,IF(COUNTIFS(Urlaub!$A$5:$A$604,$A50,Urlaub!$B$5:$B$604,"&lt;="&amp;EV$3,Urlaub!$C$5:$C$604,"&gt;="&amp;EV$3)&gt;0,1,0))</f>
        <v>0</v>
      </c>
      <c r="EW50" s="19" t="n">
        <f aca="false">IF($A50="",0,IF(COUNTIFS(Urlaub!$A$5:$A$604,$A50,Urlaub!$B$5:$B$604,"&lt;="&amp;EW$3,Urlaub!$C$5:$C$604,"&gt;="&amp;EW$3)&gt;0,1,0))</f>
        <v>0</v>
      </c>
      <c r="EX50" s="19" t="n">
        <f aca="false">IF($A50="",0,IF(COUNTIFS(Urlaub!$A$5:$A$604,$A50,Urlaub!$B$5:$B$604,"&lt;="&amp;EX$3,Urlaub!$C$5:$C$604,"&gt;="&amp;EX$3)&gt;0,1,0))</f>
        <v>0</v>
      </c>
      <c r="EY50" s="19" t="n">
        <f aca="false">IF($A50="",0,IF(COUNTIFS(Urlaub!$A$5:$A$604,$A50,Urlaub!$B$5:$B$604,"&lt;="&amp;EY$3,Urlaub!$C$5:$C$604,"&gt;="&amp;EY$3)&gt;0,1,0))</f>
        <v>0</v>
      </c>
      <c r="EZ50" s="19" t="n">
        <f aca="false">IF($A50="",0,IF(COUNTIFS(Urlaub!$A$5:$A$604,$A50,Urlaub!$B$5:$B$604,"&lt;="&amp;EZ$3,Urlaub!$C$5:$C$604,"&gt;="&amp;EZ$3)&gt;0,1,0))</f>
        <v>0</v>
      </c>
      <c r="FA50" s="19" t="n">
        <f aca="false">IF($A50="",0,IF(COUNTIFS(Urlaub!$A$5:$A$604,$A50,Urlaub!$B$5:$B$604,"&lt;="&amp;FA$3,Urlaub!$C$5:$C$604,"&gt;="&amp;FA$3)&gt;0,1,0))</f>
        <v>0</v>
      </c>
      <c r="FB50" s="19" t="n">
        <f aca="false">IF($A50="",0,IF(COUNTIFS(Urlaub!$A$5:$A$604,$A50,Urlaub!$B$5:$B$604,"&lt;="&amp;FB$3,Urlaub!$C$5:$C$604,"&gt;="&amp;FB$3)&gt;0,1,0))</f>
        <v>0</v>
      </c>
      <c r="FC50" s="19" t="n">
        <f aca="false">IF($A50="",0,IF(COUNTIFS(Urlaub!$A$5:$A$604,$A50,Urlaub!$B$5:$B$604,"&lt;="&amp;FC$3,Urlaub!$C$5:$C$604,"&gt;="&amp;FC$3)&gt;0,1,0))</f>
        <v>0</v>
      </c>
      <c r="FD50" s="19" t="n">
        <f aca="false">IF($A50="",0,IF(COUNTIFS(Urlaub!$A$5:$A$604,$A50,Urlaub!$B$5:$B$604,"&lt;="&amp;FD$3,Urlaub!$C$5:$C$604,"&gt;="&amp;FD$3)&gt;0,1,0))</f>
        <v>0</v>
      </c>
      <c r="FE50" s="19" t="n">
        <f aca="false">IF($A50="",0,IF(COUNTIFS(Urlaub!$A$5:$A$604,$A50,Urlaub!$B$5:$B$604,"&lt;="&amp;FE$3,Urlaub!$C$5:$C$604,"&gt;="&amp;FE$3)&gt;0,1,0))</f>
        <v>0</v>
      </c>
      <c r="FF50" s="19" t="n">
        <f aca="false">IF($A50="",0,IF(COUNTIFS(Urlaub!$A$5:$A$604,$A50,Urlaub!$B$5:$B$604,"&lt;="&amp;FF$3,Urlaub!$C$5:$C$604,"&gt;="&amp;FF$3)&gt;0,1,0))</f>
        <v>0</v>
      </c>
      <c r="FG50" s="19" t="n">
        <f aca="false">IF($A50="",0,IF(COUNTIFS(Urlaub!$A$5:$A$604,$A50,Urlaub!$B$5:$B$604,"&lt;="&amp;FG$3,Urlaub!$C$5:$C$604,"&gt;="&amp;FG$3)&gt;0,1,0))</f>
        <v>0</v>
      </c>
      <c r="FH50" s="19" t="n">
        <f aca="false">IF($A50="",0,IF(COUNTIFS(Urlaub!$A$5:$A$604,$A50,Urlaub!$B$5:$B$604,"&lt;="&amp;FH$3,Urlaub!$C$5:$C$604,"&gt;="&amp;FH$3)&gt;0,1,0))</f>
        <v>0</v>
      </c>
      <c r="FI50" s="19" t="n">
        <f aca="false">IF($A50="",0,IF(COUNTIFS(Urlaub!$A$5:$A$604,$A50,Urlaub!$B$5:$B$604,"&lt;="&amp;FI$3,Urlaub!$C$5:$C$604,"&gt;="&amp;FI$3)&gt;0,1,0))</f>
        <v>0</v>
      </c>
      <c r="FJ50" s="19" t="n">
        <f aca="false">IF($A50="",0,IF(COUNTIFS(Urlaub!$A$5:$A$604,$A50,Urlaub!$B$5:$B$604,"&lt;="&amp;FJ$3,Urlaub!$C$5:$C$604,"&gt;="&amp;FJ$3)&gt;0,1,0))</f>
        <v>0</v>
      </c>
      <c r="FK50" s="19" t="n">
        <f aca="false">IF($A50="",0,IF(COUNTIFS(Urlaub!$A$5:$A$604,$A50,Urlaub!$B$5:$B$604,"&lt;="&amp;FK$3,Urlaub!$C$5:$C$604,"&gt;="&amp;FK$3)&gt;0,1,0))</f>
        <v>0</v>
      </c>
      <c r="FL50" s="19" t="n">
        <f aca="false">IF($A50="",0,IF(COUNTIFS(Urlaub!$A$5:$A$604,$A50,Urlaub!$B$5:$B$604,"&lt;="&amp;FL$3,Urlaub!$C$5:$C$604,"&gt;="&amp;FL$3)&gt;0,1,0))</f>
        <v>0</v>
      </c>
      <c r="FM50" s="19" t="n">
        <f aca="false">IF($A50="",0,IF(COUNTIFS(Urlaub!$A$5:$A$604,$A50,Urlaub!$B$5:$B$604,"&lt;="&amp;FM$3,Urlaub!$C$5:$C$604,"&gt;="&amp;FM$3)&gt;0,1,0))</f>
        <v>0</v>
      </c>
      <c r="FN50" s="19" t="n">
        <f aca="false">IF($A50="",0,IF(COUNTIFS(Urlaub!$A$5:$A$604,$A50,Urlaub!$B$5:$B$604,"&lt;="&amp;FN$3,Urlaub!$C$5:$C$604,"&gt;="&amp;FN$3)&gt;0,1,0))</f>
        <v>0</v>
      </c>
      <c r="FO50" s="19" t="n">
        <f aca="false">IF($A50="",0,IF(COUNTIFS(Urlaub!$A$5:$A$604,$A50,Urlaub!$B$5:$B$604,"&lt;="&amp;FO$3,Urlaub!$C$5:$C$604,"&gt;="&amp;FO$3)&gt;0,1,0))</f>
        <v>0</v>
      </c>
      <c r="FP50" s="19" t="n">
        <f aca="false">IF($A50="",0,IF(COUNTIFS(Urlaub!$A$5:$A$604,$A50,Urlaub!$B$5:$B$604,"&lt;="&amp;FP$3,Urlaub!$C$5:$C$604,"&gt;="&amp;FP$3)&gt;0,1,0))</f>
        <v>0</v>
      </c>
      <c r="FQ50" s="19" t="n">
        <f aca="false">IF($A50="",0,IF(COUNTIFS(Urlaub!$A$5:$A$604,$A50,Urlaub!$B$5:$B$604,"&lt;="&amp;FQ$3,Urlaub!$C$5:$C$604,"&gt;="&amp;FQ$3)&gt;0,1,0))</f>
        <v>0</v>
      </c>
      <c r="FR50" s="19" t="n">
        <f aca="false">IF($A50="",0,IF(COUNTIFS(Urlaub!$A$5:$A$604,$A50,Urlaub!$B$5:$B$604,"&lt;="&amp;FR$3,Urlaub!$C$5:$C$604,"&gt;="&amp;FR$3)&gt;0,1,0))</f>
        <v>0</v>
      </c>
      <c r="FS50" s="19" t="n">
        <f aca="false">IF($A50="",0,IF(COUNTIFS(Urlaub!$A$5:$A$604,$A50,Urlaub!$B$5:$B$604,"&lt;="&amp;FS$3,Urlaub!$C$5:$C$604,"&gt;="&amp;FS$3)&gt;0,1,0))</f>
        <v>0</v>
      </c>
      <c r="FT50" s="19" t="n">
        <f aca="false">IF($A50="",0,IF(COUNTIFS(Urlaub!$A$5:$A$604,$A50,Urlaub!$B$5:$B$604,"&lt;="&amp;FT$3,Urlaub!$C$5:$C$604,"&gt;="&amp;FT$3)&gt;0,1,0))</f>
        <v>0</v>
      </c>
      <c r="FU50" s="19" t="n">
        <f aca="false">IF($A50="",0,IF(COUNTIFS(Urlaub!$A$5:$A$604,$A50,Urlaub!$B$5:$B$604,"&lt;="&amp;FU$3,Urlaub!$C$5:$C$604,"&gt;="&amp;FU$3)&gt;0,1,0))</f>
        <v>0</v>
      </c>
      <c r="FV50" s="19" t="n">
        <f aca="false">IF($A50="",0,IF(COUNTIFS(Urlaub!$A$5:$A$604,$A50,Urlaub!$B$5:$B$604,"&lt;="&amp;FV$3,Urlaub!$C$5:$C$604,"&gt;="&amp;FV$3)&gt;0,1,0))</f>
        <v>0</v>
      </c>
      <c r="FW50" s="19" t="n">
        <f aca="false">IF($A50="",0,IF(COUNTIFS(Urlaub!$A$5:$A$604,$A50,Urlaub!$B$5:$B$604,"&lt;="&amp;FW$3,Urlaub!$C$5:$C$604,"&gt;="&amp;FW$3)&gt;0,1,0))</f>
        <v>0</v>
      </c>
      <c r="FX50" s="19" t="n">
        <f aca="false">IF($A50="",0,IF(COUNTIFS(Urlaub!$A$5:$A$604,$A50,Urlaub!$B$5:$B$604,"&lt;="&amp;FX$3,Urlaub!$C$5:$C$604,"&gt;="&amp;FX$3)&gt;0,1,0))</f>
        <v>0</v>
      </c>
      <c r="FY50" s="19" t="n">
        <f aca="false">IF($A50="",0,IF(COUNTIFS(Urlaub!$A$5:$A$604,$A50,Urlaub!$B$5:$B$604,"&lt;="&amp;FY$3,Urlaub!$C$5:$C$604,"&gt;="&amp;FY$3)&gt;0,1,0))</f>
        <v>0</v>
      </c>
      <c r="FZ50" s="19" t="n">
        <f aca="false">IF($A50="",0,IF(COUNTIFS(Urlaub!$A$5:$A$604,$A50,Urlaub!$B$5:$B$604,"&lt;="&amp;FZ$3,Urlaub!$C$5:$C$604,"&gt;="&amp;FZ$3)&gt;0,1,0))</f>
        <v>0</v>
      </c>
      <c r="GA50" s="19" t="n">
        <f aca="false">IF($A50="",0,IF(COUNTIFS(Urlaub!$A$5:$A$604,$A50,Urlaub!$B$5:$B$604,"&lt;="&amp;GA$3,Urlaub!$C$5:$C$604,"&gt;="&amp;GA$3)&gt;0,1,0))</f>
        <v>0</v>
      </c>
      <c r="GB50" s="19" t="n">
        <f aca="false">IF($A50="",0,IF(COUNTIFS(Urlaub!$A$5:$A$604,$A50,Urlaub!$B$5:$B$604,"&lt;="&amp;GB$3,Urlaub!$C$5:$C$604,"&gt;="&amp;GB$3)&gt;0,1,0))</f>
        <v>0</v>
      </c>
      <c r="GC50" s="19" t="n">
        <f aca="false">IF($A50="",0,IF(COUNTIFS(Urlaub!$A$5:$A$604,$A50,Urlaub!$B$5:$B$604,"&lt;="&amp;GC$3,Urlaub!$C$5:$C$604,"&gt;="&amp;GC$3)&gt;0,1,0))</f>
        <v>0</v>
      </c>
      <c r="GD50" s="19" t="n">
        <f aca="false">IF($A50="",0,IF(COUNTIFS(Urlaub!$A$5:$A$604,$A50,Urlaub!$B$5:$B$604,"&lt;="&amp;GD$3,Urlaub!$C$5:$C$604,"&gt;="&amp;GD$3)&gt;0,1,0))</f>
        <v>0</v>
      </c>
      <c r="GE50" s="19" t="n">
        <f aca="false">IF($A50="",0,IF(COUNTIFS(Urlaub!$A$5:$A$604,$A50,Urlaub!$B$5:$B$604,"&lt;="&amp;GE$3,Urlaub!$C$5:$C$604,"&gt;="&amp;GE$3)&gt;0,1,0))</f>
        <v>0</v>
      </c>
      <c r="GF50" s="19" t="n">
        <f aca="false">IF($A50="",0,IF(COUNTIFS(Urlaub!$A$5:$A$604,$A50,Urlaub!$B$5:$B$604,"&lt;="&amp;GF$3,Urlaub!$C$5:$C$604,"&gt;="&amp;GF$3)&gt;0,1,0))</f>
        <v>0</v>
      </c>
      <c r="GG50" s="19" t="n">
        <f aca="false">IF($A50="",0,IF(COUNTIFS(Urlaub!$A$5:$A$604,$A50,Urlaub!$B$5:$B$604,"&lt;="&amp;GG$3,Urlaub!$C$5:$C$604,"&gt;="&amp;GG$3)&gt;0,1,0))</f>
        <v>0</v>
      </c>
      <c r="GH50" s="19" t="n">
        <f aca="false">IF($A50="",0,IF(COUNTIFS(Urlaub!$A$5:$A$604,$A50,Urlaub!$B$5:$B$604,"&lt;="&amp;GH$3,Urlaub!$C$5:$C$604,"&gt;="&amp;GH$3)&gt;0,1,0))</f>
        <v>0</v>
      </c>
      <c r="GI50" s="19" t="n">
        <f aca="false">IF($A50="",0,IF(COUNTIFS(Urlaub!$A$5:$A$604,$A50,Urlaub!$B$5:$B$604,"&lt;="&amp;GI$3,Urlaub!$C$5:$C$604,"&gt;="&amp;GI$3)&gt;0,1,0))</f>
        <v>0</v>
      </c>
      <c r="GJ50" s="19" t="n">
        <f aca="false">IF($A50="",0,IF(COUNTIFS(Urlaub!$A$5:$A$604,$A50,Urlaub!$B$5:$B$604,"&lt;="&amp;GJ$3,Urlaub!$C$5:$C$604,"&gt;="&amp;GJ$3)&gt;0,1,0))</f>
        <v>0</v>
      </c>
      <c r="GK50" s="19" t="n">
        <f aca="false">IF($A50="",0,IF(COUNTIFS(Urlaub!$A$5:$A$604,$A50,Urlaub!$B$5:$B$604,"&lt;="&amp;GK$3,Urlaub!$C$5:$C$604,"&gt;="&amp;GK$3)&gt;0,1,0))</f>
        <v>0</v>
      </c>
      <c r="GL50" s="19" t="n">
        <f aca="false">IF($A50="",0,IF(COUNTIFS(Urlaub!$A$5:$A$604,$A50,Urlaub!$B$5:$B$604,"&lt;="&amp;GL$3,Urlaub!$C$5:$C$604,"&gt;="&amp;GL$3)&gt;0,1,0))</f>
        <v>0</v>
      </c>
      <c r="GM50" s="19" t="n">
        <f aca="false">IF($A50="",0,IF(COUNTIFS(Urlaub!$A$5:$A$604,$A50,Urlaub!$B$5:$B$604,"&lt;="&amp;GM$3,Urlaub!$C$5:$C$604,"&gt;="&amp;GM$3)&gt;0,1,0))</f>
        <v>0</v>
      </c>
      <c r="GN50" s="19" t="n">
        <f aca="false">IF($A50="",0,IF(COUNTIFS(Urlaub!$A$5:$A$604,$A50,Urlaub!$B$5:$B$604,"&lt;="&amp;GN$3,Urlaub!$C$5:$C$604,"&gt;="&amp;GN$3)&gt;0,1,0))</f>
        <v>0</v>
      </c>
      <c r="GO50" s="19" t="n">
        <f aca="false">IF($A50="",0,IF(COUNTIFS(Urlaub!$A$5:$A$604,$A50,Urlaub!$B$5:$B$604,"&lt;="&amp;GO$3,Urlaub!$C$5:$C$604,"&gt;="&amp;GO$3)&gt;0,1,0))</f>
        <v>0</v>
      </c>
      <c r="GP50" s="19" t="n">
        <f aca="false">IF($A50="",0,IF(COUNTIFS(Urlaub!$A$5:$A$604,$A50,Urlaub!$B$5:$B$604,"&lt;="&amp;GP$3,Urlaub!$C$5:$C$604,"&gt;="&amp;GP$3)&gt;0,1,0))</f>
        <v>0</v>
      </c>
      <c r="GQ50" s="19" t="n">
        <f aca="false">IF($A50="",0,IF(COUNTIFS(Urlaub!$A$5:$A$604,$A50,Urlaub!$B$5:$B$604,"&lt;="&amp;GQ$3,Urlaub!$C$5:$C$604,"&gt;="&amp;GQ$3)&gt;0,1,0))</f>
        <v>0</v>
      </c>
      <c r="GR50" s="19" t="n">
        <f aca="false">IF($A50="",0,IF(COUNTIFS(Urlaub!$A$5:$A$604,$A50,Urlaub!$B$5:$B$604,"&lt;="&amp;GR$3,Urlaub!$C$5:$C$604,"&gt;="&amp;GR$3)&gt;0,1,0))</f>
        <v>0</v>
      </c>
      <c r="GS50" s="19" t="n">
        <f aca="false">IF($A50="",0,IF(COUNTIFS(Urlaub!$A$5:$A$604,$A50,Urlaub!$B$5:$B$604,"&lt;="&amp;GS$3,Urlaub!$C$5:$C$604,"&gt;="&amp;GS$3)&gt;0,1,0))</f>
        <v>0</v>
      </c>
      <c r="GT50" s="19" t="n">
        <f aca="false">IF($A50="",0,IF(COUNTIFS(Urlaub!$A$5:$A$604,$A50,Urlaub!$B$5:$B$604,"&lt;="&amp;GT$3,Urlaub!$C$5:$C$604,"&gt;="&amp;GT$3)&gt;0,1,0))</f>
        <v>0</v>
      </c>
      <c r="GU50" s="19" t="n">
        <f aca="false">IF($A50="",0,IF(COUNTIFS(Urlaub!$A$5:$A$604,$A50,Urlaub!$B$5:$B$604,"&lt;="&amp;GU$3,Urlaub!$C$5:$C$604,"&gt;="&amp;GU$3)&gt;0,1,0))</f>
        <v>0</v>
      </c>
      <c r="GV50" s="19" t="n">
        <f aca="false">IF($A50="",0,IF(COUNTIFS(Urlaub!$A$5:$A$604,$A50,Urlaub!$B$5:$B$604,"&lt;="&amp;GV$3,Urlaub!$C$5:$C$604,"&gt;="&amp;GV$3)&gt;0,1,0))</f>
        <v>0</v>
      </c>
      <c r="GW50" s="19" t="n">
        <f aca="false">IF($A50="",0,IF(COUNTIFS(Urlaub!$A$5:$A$604,$A50,Urlaub!$B$5:$B$604,"&lt;="&amp;GW$3,Urlaub!$C$5:$C$604,"&gt;="&amp;GW$3)&gt;0,1,0))</f>
        <v>0</v>
      </c>
      <c r="GX50" s="19" t="n">
        <f aca="false">IF($A50="",0,IF(COUNTIFS(Urlaub!$A$5:$A$604,$A50,Urlaub!$B$5:$B$604,"&lt;="&amp;GX$3,Urlaub!$C$5:$C$604,"&gt;="&amp;GX$3)&gt;0,1,0))</f>
        <v>0</v>
      </c>
      <c r="GY50" s="19" t="n">
        <f aca="false">IF($A50="",0,IF(COUNTIFS(Urlaub!$A$5:$A$604,$A50,Urlaub!$B$5:$B$604,"&lt;="&amp;GY$3,Urlaub!$C$5:$C$604,"&gt;="&amp;GY$3)&gt;0,1,0))</f>
        <v>0</v>
      </c>
      <c r="GZ50" s="19" t="n">
        <f aca="false">IF($A50="",0,IF(COUNTIFS(Urlaub!$A$5:$A$604,$A50,Urlaub!$B$5:$B$604,"&lt;="&amp;GZ$3,Urlaub!$C$5:$C$604,"&gt;="&amp;GZ$3)&gt;0,1,0))</f>
        <v>0</v>
      </c>
      <c r="HA50" s="19" t="n">
        <f aca="false">IF($A50="",0,IF(COUNTIFS(Urlaub!$A$5:$A$604,$A50,Urlaub!$B$5:$B$604,"&lt;="&amp;HA$3,Urlaub!$C$5:$C$604,"&gt;="&amp;HA$3)&gt;0,1,0))</f>
        <v>0</v>
      </c>
      <c r="HB50" s="19" t="n">
        <f aca="false">IF($A50="",0,IF(COUNTIFS(Urlaub!$A$5:$A$604,$A50,Urlaub!$B$5:$B$604,"&lt;="&amp;HB$3,Urlaub!$C$5:$C$604,"&gt;="&amp;HB$3)&gt;0,1,0))</f>
        <v>0</v>
      </c>
      <c r="HC50" s="19" t="n">
        <f aca="false">IF($A50="",0,IF(COUNTIFS(Urlaub!$A$5:$A$604,$A50,Urlaub!$B$5:$B$604,"&lt;="&amp;HC$3,Urlaub!$C$5:$C$604,"&gt;="&amp;HC$3)&gt;0,1,0))</f>
        <v>0</v>
      </c>
      <c r="HD50" s="19" t="n">
        <f aca="false">IF($A50="",0,IF(COUNTIFS(Urlaub!$A$5:$A$604,$A50,Urlaub!$B$5:$B$604,"&lt;="&amp;HD$3,Urlaub!$C$5:$C$604,"&gt;="&amp;HD$3)&gt;0,1,0))</f>
        <v>0</v>
      </c>
      <c r="HE50" s="19" t="n">
        <f aca="false">IF($A50="",0,IF(COUNTIFS(Urlaub!$A$5:$A$604,$A50,Urlaub!$B$5:$B$604,"&lt;="&amp;HE$3,Urlaub!$C$5:$C$604,"&gt;="&amp;HE$3)&gt;0,1,0))</f>
        <v>0</v>
      </c>
      <c r="HF50" s="19" t="n">
        <f aca="false">IF($A50="",0,IF(COUNTIFS(Urlaub!$A$5:$A$604,$A50,Urlaub!$B$5:$B$604,"&lt;="&amp;HF$3,Urlaub!$C$5:$C$604,"&gt;="&amp;HF$3)&gt;0,1,0))</f>
        <v>0</v>
      </c>
      <c r="HG50" s="19" t="n">
        <f aca="false">IF($A50="",0,IF(COUNTIFS(Urlaub!$A$5:$A$604,$A50,Urlaub!$B$5:$B$604,"&lt;="&amp;HG$3,Urlaub!$C$5:$C$604,"&gt;="&amp;HG$3)&gt;0,1,0))</f>
        <v>0</v>
      </c>
      <c r="HH50" s="19" t="n">
        <f aca="false">IF($A50="",0,IF(COUNTIFS(Urlaub!$A$5:$A$604,$A50,Urlaub!$B$5:$B$604,"&lt;="&amp;HH$3,Urlaub!$C$5:$C$604,"&gt;="&amp;HH$3)&gt;0,1,0))</f>
        <v>0</v>
      </c>
      <c r="HI50" s="19" t="n">
        <f aca="false">IF($A50="",0,IF(COUNTIFS(Urlaub!$A$5:$A$604,$A50,Urlaub!$B$5:$B$604,"&lt;="&amp;HI$3,Urlaub!$C$5:$C$604,"&gt;="&amp;HI$3)&gt;0,1,0))</f>
        <v>0</v>
      </c>
      <c r="HJ50" s="19" t="n">
        <f aca="false">IF($A50="",0,IF(COUNTIFS(Urlaub!$A$5:$A$604,$A50,Urlaub!$B$5:$B$604,"&lt;="&amp;HJ$3,Urlaub!$C$5:$C$604,"&gt;="&amp;HJ$3)&gt;0,1,0))</f>
        <v>0</v>
      </c>
      <c r="HK50" s="19" t="n">
        <f aca="false">IF($A50="",0,IF(COUNTIFS(Urlaub!$A$5:$A$604,$A50,Urlaub!$B$5:$B$604,"&lt;="&amp;HK$3,Urlaub!$C$5:$C$604,"&gt;="&amp;HK$3)&gt;0,1,0))</f>
        <v>0</v>
      </c>
      <c r="HL50" s="19" t="n">
        <f aca="false">IF($A50="",0,IF(COUNTIFS(Urlaub!$A$5:$A$604,$A50,Urlaub!$B$5:$B$604,"&lt;="&amp;HL$3,Urlaub!$C$5:$C$604,"&gt;="&amp;HL$3)&gt;0,1,0))</f>
        <v>0</v>
      </c>
      <c r="HM50" s="19" t="n">
        <f aca="false">IF($A50="",0,IF(COUNTIFS(Urlaub!$A$5:$A$604,$A50,Urlaub!$B$5:$B$604,"&lt;="&amp;HM$3,Urlaub!$C$5:$C$604,"&gt;="&amp;HM$3)&gt;0,1,0))</f>
        <v>0</v>
      </c>
      <c r="HN50" s="19" t="n">
        <f aca="false">IF($A50="",0,IF(COUNTIFS(Urlaub!$A$5:$A$604,$A50,Urlaub!$B$5:$B$604,"&lt;="&amp;HN$3,Urlaub!$C$5:$C$604,"&gt;="&amp;HN$3)&gt;0,1,0))</f>
        <v>0</v>
      </c>
      <c r="HO50" s="19" t="n">
        <f aca="false">IF($A50="",0,IF(COUNTIFS(Urlaub!$A$5:$A$604,$A50,Urlaub!$B$5:$B$604,"&lt;="&amp;HO$3,Urlaub!$C$5:$C$604,"&gt;="&amp;HO$3)&gt;0,1,0))</f>
        <v>0</v>
      </c>
      <c r="HP50" s="19" t="n">
        <f aca="false">IF($A50="",0,IF(COUNTIFS(Urlaub!$A$5:$A$604,$A50,Urlaub!$B$5:$B$604,"&lt;="&amp;HP$3,Urlaub!$C$5:$C$604,"&gt;="&amp;HP$3)&gt;0,1,0))</f>
        <v>0</v>
      </c>
      <c r="HQ50" s="19" t="n">
        <f aca="false">IF($A50="",0,IF(COUNTIFS(Urlaub!$A$5:$A$604,$A50,Urlaub!$B$5:$B$604,"&lt;="&amp;HQ$3,Urlaub!$C$5:$C$604,"&gt;="&amp;HQ$3)&gt;0,1,0))</f>
        <v>0</v>
      </c>
      <c r="HR50" s="19" t="n">
        <f aca="false">IF($A50="",0,IF(COUNTIFS(Urlaub!$A$5:$A$604,$A50,Urlaub!$B$5:$B$604,"&lt;="&amp;HR$3,Urlaub!$C$5:$C$604,"&gt;="&amp;HR$3)&gt;0,1,0))</f>
        <v>0</v>
      </c>
      <c r="HS50" s="19" t="n">
        <f aca="false">IF($A50="",0,IF(COUNTIFS(Urlaub!$A$5:$A$604,$A50,Urlaub!$B$5:$B$604,"&lt;="&amp;HS$3,Urlaub!$C$5:$C$604,"&gt;="&amp;HS$3)&gt;0,1,0))</f>
        <v>0</v>
      </c>
      <c r="HT50" s="19" t="n">
        <f aca="false">IF($A50="",0,IF(COUNTIFS(Urlaub!$A$5:$A$604,$A50,Urlaub!$B$5:$B$604,"&lt;="&amp;HT$3,Urlaub!$C$5:$C$604,"&gt;="&amp;HT$3)&gt;0,1,0))</f>
        <v>0</v>
      </c>
      <c r="HU50" s="19" t="n">
        <f aca="false">IF($A50="",0,IF(COUNTIFS(Urlaub!$A$5:$A$604,$A50,Urlaub!$B$5:$B$604,"&lt;="&amp;HU$3,Urlaub!$C$5:$C$604,"&gt;="&amp;HU$3)&gt;0,1,0))</f>
        <v>0</v>
      </c>
      <c r="HV50" s="19" t="n">
        <f aca="false">IF($A50="",0,IF(COUNTIFS(Urlaub!$A$5:$A$604,$A50,Urlaub!$B$5:$B$604,"&lt;="&amp;HV$3,Urlaub!$C$5:$C$604,"&gt;="&amp;HV$3)&gt;0,1,0))</f>
        <v>0</v>
      </c>
      <c r="HW50" s="19" t="n">
        <f aca="false">IF($A50="",0,IF(COUNTIFS(Urlaub!$A$5:$A$604,$A50,Urlaub!$B$5:$B$604,"&lt;="&amp;HW$3,Urlaub!$C$5:$C$604,"&gt;="&amp;HW$3)&gt;0,1,0))</f>
        <v>0</v>
      </c>
      <c r="HX50" s="19" t="n">
        <f aca="false">IF($A50="",0,IF(COUNTIFS(Urlaub!$A$5:$A$604,$A50,Urlaub!$B$5:$B$604,"&lt;="&amp;HX$3,Urlaub!$C$5:$C$604,"&gt;="&amp;HX$3)&gt;0,1,0))</f>
        <v>0</v>
      </c>
      <c r="HY50" s="19" t="n">
        <f aca="false">IF($A50="",0,IF(COUNTIFS(Urlaub!$A$5:$A$604,$A50,Urlaub!$B$5:$B$604,"&lt;="&amp;HY$3,Urlaub!$C$5:$C$604,"&gt;="&amp;HY$3)&gt;0,1,0))</f>
        <v>0</v>
      </c>
      <c r="HZ50" s="19" t="n">
        <f aca="false">IF($A50="",0,IF(COUNTIFS(Urlaub!$A$5:$A$604,$A50,Urlaub!$B$5:$B$604,"&lt;="&amp;HZ$3,Urlaub!$C$5:$C$604,"&gt;="&amp;HZ$3)&gt;0,1,0))</f>
        <v>0</v>
      </c>
      <c r="IA50" s="19" t="n">
        <f aca="false">IF($A50="",0,IF(COUNTIFS(Urlaub!$A$5:$A$604,$A50,Urlaub!$B$5:$B$604,"&lt;="&amp;IA$3,Urlaub!$C$5:$C$604,"&gt;="&amp;IA$3)&gt;0,1,0))</f>
        <v>0</v>
      </c>
      <c r="IB50" s="19" t="n">
        <f aca="false">IF($A50="",0,IF(COUNTIFS(Urlaub!$A$5:$A$604,$A50,Urlaub!$B$5:$B$604,"&lt;="&amp;IB$3,Urlaub!$C$5:$C$604,"&gt;="&amp;IB$3)&gt;0,1,0))</f>
        <v>0</v>
      </c>
      <c r="IC50" s="19" t="n">
        <f aca="false">IF($A50="",0,IF(COUNTIFS(Urlaub!$A$5:$A$604,$A50,Urlaub!$B$5:$B$604,"&lt;="&amp;IC$3,Urlaub!$C$5:$C$604,"&gt;="&amp;IC$3)&gt;0,1,0))</f>
        <v>0</v>
      </c>
      <c r="ID50" s="19" t="n">
        <f aca="false">IF($A50="",0,IF(COUNTIFS(Urlaub!$A$5:$A$604,$A50,Urlaub!$B$5:$B$604,"&lt;="&amp;ID$3,Urlaub!$C$5:$C$604,"&gt;="&amp;ID$3)&gt;0,1,0))</f>
        <v>0</v>
      </c>
      <c r="IE50" s="19" t="n">
        <f aca="false">IF($A50="",0,IF(COUNTIFS(Urlaub!$A$5:$A$604,$A50,Urlaub!$B$5:$B$604,"&lt;="&amp;IE$3,Urlaub!$C$5:$C$604,"&gt;="&amp;IE$3)&gt;0,1,0))</f>
        <v>0</v>
      </c>
      <c r="IF50" s="19" t="n">
        <f aca="false">IF($A50="",0,IF(COUNTIFS(Urlaub!$A$5:$A$604,$A50,Urlaub!$B$5:$B$604,"&lt;="&amp;IF$3,Urlaub!$C$5:$C$604,"&gt;="&amp;IF$3)&gt;0,1,0))</f>
        <v>0</v>
      </c>
      <c r="IG50" s="19" t="n">
        <f aca="false">IF($A50="",0,IF(COUNTIFS(Urlaub!$A$5:$A$604,$A50,Urlaub!$B$5:$B$604,"&lt;="&amp;IG$3,Urlaub!$C$5:$C$604,"&gt;="&amp;IG$3)&gt;0,1,0))</f>
        <v>0</v>
      </c>
      <c r="IH50" s="19" t="n">
        <f aca="false">IF($A50="",0,IF(COUNTIFS(Urlaub!$A$5:$A$604,$A50,Urlaub!$B$5:$B$604,"&lt;="&amp;IH$3,Urlaub!$C$5:$C$604,"&gt;="&amp;IH$3)&gt;0,1,0))</f>
        <v>0</v>
      </c>
      <c r="II50" s="19" t="n">
        <f aca="false">IF($A50="",0,IF(COUNTIFS(Urlaub!$A$5:$A$604,$A50,Urlaub!$B$5:$B$604,"&lt;="&amp;II$3,Urlaub!$C$5:$C$604,"&gt;="&amp;II$3)&gt;0,1,0))</f>
        <v>0</v>
      </c>
      <c r="IJ50" s="19" t="n">
        <f aca="false">IF($A50="",0,IF(COUNTIFS(Urlaub!$A$5:$A$604,$A50,Urlaub!$B$5:$B$604,"&lt;="&amp;IJ$3,Urlaub!$C$5:$C$604,"&gt;="&amp;IJ$3)&gt;0,1,0))</f>
        <v>0</v>
      </c>
      <c r="IK50" s="19" t="n">
        <f aca="false">IF($A50="",0,IF(COUNTIFS(Urlaub!$A$5:$A$604,$A50,Urlaub!$B$5:$B$604,"&lt;="&amp;IK$3,Urlaub!$C$5:$C$604,"&gt;="&amp;IK$3)&gt;0,1,0))</f>
        <v>0</v>
      </c>
      <c r="IL50" s="19" t="n">
        <f aca="false">IF($A50="",0,IF(COUNTIFS(Urlaub!$A$5:$A$604,$A50,Urlaub!$B$5:$B$604,"&lt;="&amp;IL$3,Urlaub!$C$5:$C$604,"&gt;="&amp;IL$3)&gt;0,1,0))</f>
        <v>0</v>
      </c>
      <c r="IM50" s="19" t="n">
        <f aca="false">IF($A50="",0,IF(COUNTIFS(Urlaub!$A$5:$A$604,$A50,Urlaub!$B$5:$B$604,"&lt;="&amp;IM$3,Urlaub!$C$5:$C$604,"&gt;="&amp;IM$3)&gt;0,1,0))</f>
        <v>0</v>
      </c>
      <c r="IN50" s="19" t="n">
        <f aca="false">IF($A50="",0,IF(COUNTIFS(Urlaub!$A$5:$A$604,$A50,Urlaub!$B$5:$B$604,"&lt;="&amp;IN$3,Urlaub!$C$5:$C$604,"&gt;="&amp;IN$3)&gt;0,1,0))</f>
        <v>0</v>
      </c>
      <c r="IO50" s="19" t="n">
        <f aca="false">IF($A50="",0,IF(COUNTIFS(Urlaub!$A$5:$A$604,$A50,Urlaub!$B$5:$B$604,"&lt;="&amp;IO$3,Urlaub!$C$5:$C$604,"&gt;="&amp;IO$3)&gt;0,1,0))</f>
        <v>0</v>
      </c>
      <c r="IP50" s="19" t="n">
        <f aca="false">IF($A50="",0,IF(COUNTIFS(Urlaub!$A$5:$A$604,$A50,Urlaub!$B$5:$B$604,"&lt;="&amp;IP$3,Urlaub!$C$5:$C$604,"&gt;="&amp;IP$3)&gt;0,1,0))</f>
        <v>0</v>
      </c>
      <c r="IQ50" s="19" t="n">
        <f aca="false">IF($A50="",0,IF(COUNTIFS(Urlaub!$A$5:$A$604,$A50,Urlaub!$B$5:$B$604,"&lt;="&amp;IQ$3,Urlaub!$C$5:$C$604,"&gt;="&amp;IQ$3)&gt;0,1,0))</f>
        <v>0</v>
      </c>
      <c r="IR50" s="19" t="n">
        <f aca="false">IF($A50="",0,IF(COUNTIFS(Urlaub!$A$5:$A$604,$A50,Urlaub!$B$5:$B$604,"&lt;="&amp;IR$3,Urlaub!$C$5:$C$604,"&gt;="&amp;IR$3)&gt;0,1,0))</f>
        <v>0</v>
      </c>
      <c r="IS50" s="19" t="n">
        <f aca="false">IF($A50="",0,IF(COUNTIFS(Urlaub!$A$5:$A$604,$A50,Urlaub!$B$5:$B$604,"&lt;="&amp;IS$3,Urlaub!$C$5:$C$604,"&gt;="&amp;IS$3)&gt;0,1,0))</f>
        <v>0</v>
      </c>
      <c r="IT50" s="19" t="n">
        <f aca="false">IF($A50="",0,IF(COUNTIFS(Urlaub!$A$5:$A$604,$A50,Urlaub!$B$5:$B$604,"&lt;="&amp;IT$3,Urlaub!$C$5:$C$604,"&gt;="&amp;IT$3)&gt;0,1,0))</f>
        <v>0</v>
      </c>
      <c r="IU50" s="19" t="n">
        <f aca="false">IF($A50="",0,IF(COUNTIFS(Urlaub!$A$5:$A$604,$A50,Urlaub!$B$5:$B$604,"&lt;="&amp;IU$3,Urlaub!$C$5:$C$604,"&gt;="&amp;IU$3)&gt;0,1,0))</f>
        <v>0</v>
      </c>
      <c r="IV50" s="19" t="n">
        <f aca="false">IF($A50="",0,IF(COUNTIFS(Urlaub!$A$5:$A$604,$A50,Urlaub!$B$5:$B$604,"&lt;="&amp;IV$3,Urlaub!$C$5:$C$604,"&gt;="&amp;IV$3)&gt;0,1,0))</f>
        <v>0</v>
      </c>
      <c r="IW50" s="19" t="n">
        <f aca="false">IF($A50="",0,IF(COUNTIFS(Urlaub!$A$5:$A$604,$A50,Urlaub!$B$5:$B$604,"&lt;="&amp;IW$3,Urlaub!$C$5:$C$604,"&gt;="&amp;IW$3)&gt;0,1,0))</f>
        <v>0</v>
      </c>
      <c r="IX50" s="19" t="n">
        <f aca="false">IF($A50="",0,IF(COUNTIFS(Urlaub!$A$5:$A$604,$A50,Urlaub!$B$5:$B$604,"&lt;="&amp;IX$3,Urlaub!$C$5:$C$604,"&gt;="&amp;IX$3)&gt;0,1,0))</f>
        <v>0</v>
      </c>
      <c r="IY50" s="19" t="n">
        <f aca="false">IF($A50="",0,IF(COUNTIFS(Urlaub!$A$5:$A$604,$A50,Urlaub!$B$5:$B$604,"&lt;="&amp;IY$3,Urlaub!$C$5:$C$604,"&gt;="&amp;IY$3)&gt;0,1,0))</f>
        <v>0</v>
      </c>
      <c r="IZ50" s="19" t="n">
        <f aca="false">IF($A50="",0,IF(COUNTIFS(Urlaub!$A$5:$A$604,$A50,Urlaub!$B$5:$B$604,"&lt;="&amp;IZ$3,Urlaub!$C$5:$C$604,"&gt;="&amp;IZ$3)&gt;0,1,0))</f>
        <v>0</v>
      </c>
      <c r="JA50" s="19" t="n">
        <f aca="false">IF($A50="",0,IF(COUNTIFS(Urlaub!$A$5:$A$604,$A50,Urlaub!$B$5:$B$604,"&lt;="&amp;JA$3,Urlaub!$C$5:$C$604,"&gt;="&amp;JA$3)&gt;0,1,0))</f>
        <v>0</v>
      </c>
      <c r="JB50" s="19" t="n">
        <f aca="false">IF($A50="",0,IF(COUNTIFS(Urlaub!$A$5:$A$604,$A50,Urlaub!$B$5:$B$604,"&lt;="&amp;JB$3,Urlaub!$C$5:$C$604,"&gt;="&amp;JB$3)&gt;0,1,0))</f>
        <v>0</v>
      </c>
      <c r="JC50" s="19" t="n">
        <f aca="false">IF($A50="",0,IF(COUNTIFS(Urlaub!$A$5:$A$604,$A50,Urlaub!$B$5:$B$604,"&lt;="&amp;JC$3,Urlaub!$C$5:$C$604,"&gt;="&amp;JC$3)&gt;0,1,0))</f>
        <v>0</v>
      </c>
      <c r="JD50" s="19" t="n">
        <f aca="false">IF($A50="",0,IF(COUNTIFS(Urlaub!$A$5:$A$604,$A50,Urlaub!$B$5:$B$604,"&lt;="&amp;JD$3,Urlaub!$C$5:$C$604,"&gt;="&amp;JD$3)&gt;0,1,0))</f>
        <v>0</v>
      </c>
      <c r="JE50" s="19" t="n">
        <f aca="false">IF($A50="",0,IF(COUNTIFS(Urlaub!$A$5:$A$604,$A50,Urlaub!$B$5:$B$604,"&lt;="&amp;JE$3,Urlaub!$C$5:$C$604,"&gt;="&amp;JE$3)&gt;0,1,0))</f>
        <v>0</v>
      </c>
      <c r="JF50" s="19" t="n">
        <f aca="false">IF($A50="",0,IF(COUNTIFS(Urlaub!$A$5:$A$604,$A50,Urlaub!$B$5:$B$604,"&lt;="&amp;JF$3,Urlaub!$C$5:$C$604,"&gt;="&amp;JF$3)&gt;0,1,0))</f>
        <v>0</v>
      </c>
      <c r="JG50" s="19" t="n">
        <f aca="false">IF($A50="",0,IF(COUNTIFS(Urlaub!$A$5:$A$604,$A50,Urlaub!$B$5:$B$604,"&lt;="&amp;JG$3,Urlaub!$C$5:$C$604,"&gt;="&amp;JG$3)&gt;0,1,0))</f>
        <v>0</v>
      </c>
      <c r="JH50" s="19" t="n">
        <f aca="false">IF($A50="",0,IF(COUNTIFS(Urlaub!$A$5:$A$604,$A50,Urlaub!$B$5:$B$604,"&lt;="&amp;JH$3,Urlaub!$C$5:$C$604,"&gt;="&amp;JH$3)&gt;0,1,0))</f>
        <v>0</v>
      </c>
      <c r="JI50" s="19" t="n">
        <f aca="false">IF($A50="",0,IF(COUNTIFS(Urlaub!$A$5:$A$604,$A50,Urlaub!$B$5:$B$604,"&lt;="&amp;JI$3,Urlaub!$C$5:$C$604,"&gt;="&amp;JI$3)&gt;0,1,0))</f>
        <v>0</v>
      </c>
      <c r="JJ50" s="19" t="n">
        <f aca="false">IF($A50="",0,IF(COUNTIFS(Urlaub!$A$5:$A$604,$A50,Urlaub!$B$5:$B$604,"&lt;="&amp;JJ$3,Urlaub!$C$5:$C$604,"&gt;="&amp;JJ$3)&gt;0,1,0))</f>
        <v>0</v>
      </c>
      <c r="JK50" s="19" t="n">
        <f aca="false">IF($A50="",0,IF(COUNTIFS(Urlaub!$A$5:$A$604,$A50,Urlaub!$B$5:$B$604,"&lt;="&amp;JK$3,Urlaub!$C$5:$C$604,"&gt;="&amp;JK$3)&gt;0,1,0))</f>
        <v>0</v>
      </c>
      <c r="JL50" s="19" t="n">
        <f aca="false">IF($A50="",0,IF(COUNTIFS(Urlaub!$A$5:$A$604,$A50,Urlaub!$B$5:$B$604,"&lt;="&amp;JL$3,Urlaub!$C$5:$C$604,"&gt;="&amp;JL$3)&gt;0,1,0))</f>
        <v>0</v>
      </c>
      <c r="JM50" s="19" t="n">
        <f aca="false">IF($A50="",0,IF(COUNTIFS(Urlaub!$A$5:$A$604,$A50,Urlaub!$B$5:$B$604,"&lt;="&amp;JM$3,Urlaub!$C$5:$C$604,"&gt;="&amp;JM$3)&gt;0,1,0))</f>
        <v>0</v>
      </c>
      <c r="JN50" s="19" t="n">
        <f aca="false">IF($A50="",0,IF(COUNTIFS(Urlaub!$A$5:$A$604,$A50,Urlaub!$B$5:$B$604,"&lt;="&amp;JN$3,Urlaub!$C$5:$C$604,"&gt;="&amp;JN$3)&gt;0,1,0))</f>
        <v>0</v>
      </c>
      <c r="JO50" s="19" t="n">
        <f aca="false">IF($A50="",0,IF(COUNTIFS(Urlaub!$A$5:$A$604,$A50,Urlaub!$B$5:$B$604,"&lt;="&amp;JO$3,Urlaub!$C$5:$C$604,"&gt;="&amp;JO$3)&gt;0,1,0))</f>
        <v>0</v>
      </c>
      <c r="JP50" s="19" t="n">
        <f aca="false">IF($A50="",0,IF(COUNTIFS(Urlaub!$A$5:$A$604,$A50,Urlaub!$B$5:$B$604,"&lt;="&amp;JP$3,Urlaub!$C$5:$C$604,"&gt;="&amp;JP$3)&gt;0,1,0))</f>
        <v>0</v>
      </c>
      <c r="JQ50" s="19" t="n">
        <f aca="false">IF($A50="",0,IF(COUNTIFS(Urlaub!$A$5:$A$604,$A50,Urlaub!$B$5:$B$604,"&lt;="&amp;JQ$3,Urlaub!$C$5:$C$604,"&gt;="&amp;JQ$3)&gt;0,1,0))</f>
        <v>0</v>
      </c>
      <c r="JR50" s="19" t="n">
        <f aca="false">IF($A50="",0,IF(COUNTIFS(Urlaub!$A$5:$A$604,$A50,Urlaub!$B$5:$B$604,"&lt;="&amp;JR$3,Urlaub!$C$5:$C$604,"&gt;="&amp;JR$3)&gt;0,1,0))</f>
        <v>0</v>
      </c>
      <c r="JS50" s="19" t="n">
        <f aca="false">IF($A50="",0,IF(COUNTIFS(Urlaub!$A$5:$A$604,$A50,Urlaub!$B$5:$B$604,"&lt;="&amp;JS$3,Urlaub!$C$5:$C$604,"&gt;="&amp;JS$3)&gt;0,1,0))</f>
        <v>0</v>
      </c>
      <c r="JT50" s="19" t="n">
        <f aca="false">IF($A50="",0,IF(COUNTIFS(Urlaub!$A$5:$A$604,$A50,Urlaub!$B$5:$B$604,"&lt;="&amp;JT$3,Urlaub!$C$5:$C$604,"&gt;="&amp;JT$3)&gt;0,1,0))</f>
        <v>0</v>
      </c>
      <c r="JU50" s="19" t="n">
        <f aca="false">IF($A50="",0,IF(COUNTIFS(Urlaub!$A$5:$A$604,$A50,Urlaub!$B$5:$B$604,"&lt;="&amp;JU$3,Urlaub!$C$5:$C$604,"&gt;="&amp;JU$3)&gt;0,1,0))</f>
        <v>0</v>
      </c>
      <c r="JV50" s="19" t="n">
        <f aca="false">IF($A50="",0,IF(COUNTIFS(Urlaub!$A$5:$A$604,$A50,Urlaub!$B$5:$B$604,"&lt;="&amp;JV$3,Urlaub!$C$5:$C$604,"&gt;="&amp;JV$3)&gt;0,1,0))</f>
        <v>0</v>
      </c>
      <c r="JW50" s="19" t="n">
        <f aca="false">IF($A50="",0,IF(COUNTIFS(Urlaub!$A$5:$A$604,$A50,Urlaub!$B$5:$B$604,"&lt;="&amp;JW$3,Urlaub!$C$5:$C$604,"&gt;="&amp;JW$3)&gt;0,1,0))</f>
        <v>0</v>
      </c>
      <c r="JX50" s="19" t="n">
        <f aca="false">IF($A50="",0,IF(COUNTIFS(Urlaub!$A$5:$A$604,$A50,Urlaub!$B$5:$B$604,"&lt;="&amp;JX$3,Urlaub!$C$5:$C$604,"&gt;="&amp;JX$3)&gt;0,1,0))</f>
        <v>0</v>
      </c>
      <c r="JY50" s="19" t="n">
        <f aca="false">IF($A50="",0,IF(COUNTIFS(Urlaub!$A$5:$A$604,$A50,Urlaub!$B$5:$B$604,"&lt;="&amp;JY$3,Urlaub!$C$5:$C$604,"&gt;="&amp;JY$3)&gt;0,1,0))</f>
        <v>0</v>
      </c>
      <c r="JZ50" s="19" t="n">
        <f aca="false">IF($A50="",0,IF(COUNTIFS(Urlaub!$A$5:$A$604,$A50,Urlaub!$B$5:$B$604,"&lt;="&amp;JZ$3,Urlaub!$C$5:$C$604,"&gt;="&amp;JZ$3)&gt;0,1,0))</f>
        <v>0</v>
      </c>
      <c r="KA50" s="19" t="n">
        <f aca="false">IF($A50="",0,IF(COUNTIFS(Urlaub!$A$5:$A$604,$A50,Urlaub!$B$5:$B$604,"&lt;="&amp;KA$3,Urlaub!$C$5:$C$604,"&gt;="&amp;KA$3)&gt;0,1,0))</f>
        <v>0</v>
      </c>
      <c r="KB50" s="19" t="n">
        <f aca="false">IF($A50="",0,IF(COUNTIFS(Urlaub!$A$5:$A$604,$A50,Urlaub!$B$5:$B$604,"&lt;="&amp;KB$3,Urlaub!$C$5:$C$604,"&gt;="&amp;KB$3)&gt;0,1,0))</f>
        <v>0</v>
      </c>
      <c r="KC50" s="19" t="n">
        <f aca="false">IF($A50="",0,IF(COUNTIFS(Urlaub!$A$5:$A$604,$A50,Urlaub!$B$5:$B$604,"&lt;="&amp;KC$3,Urlaub!$C$5:$C$604,"&gt;="&amp;KC$3)&gt;0,1,0))</f>
        <v>0</v>
      </c>
      <c r="KD50" s="19" t="n">
        <f aca="false">IF($A50="",0,IF(COUNTIFS(Urlaub!$A$5:$A$604,$A50,Urlaub!$B$5:$B$604,"&lt;="&amp;KD$3,Urlaub!$C$5:$C$604,"&gt;="&amp;KD$3)&gt;0,1,0))</f>
        <v>0</v>
      </c>
      <c r="KE50" s="19" t="n">
        <f aca="false">IF($A50="",0,IF(COUNTIFS(Urlaub!$A$5:$A$604,$A50,Urlaub!$B$5:$B$604,"&lt;="&amp;KE$3,Urlaub!$C$5:$C$604,"&gt;="&amp;KE$3)&gt;0,1,0))</f>
        <v>0</v>
      </c>
      <c r="KF50" s="19" t="n">
        <f aca="false">IF($A50="",0,IF(COUNTIFS(Urlaub!$A$5:$A$604,$A50,Urlaub!$B$5:$B$604,"&lt;="&amp;KF$3,Urlaub!$C$5:$C$604,"&gt;="&amp;KF$3)&gt;0,1,0))</f>
        <v>0</v>
      </c>
      <c r="KG50" s="19" t="n">
        <f aca="false">IF($A50="",0,IF(COUNTIFS(Urlaub!$A$5:$A$604,$A50,Urlaub!$B$5:$B$604,"&lt;="&amp;KG$3,Urlaub!$C$5:$C$604,"&gt;="&amp;KG$3)&gt;0,1,0))</f>
        <v>0</v>
      </c>
      <c r="KH50" s="19" t="n">
        <f aca="false">IF($A50="",0,IF(COUNTIFS(Urlaub!$A$5:$A$604,$A50,Urlaub!$B$5:$B$604,"&lt;="&amp;KH$3,Urlaub!$C$5:$C$604,"&gt;="&amp;KH$3)&gt;0,1,0))</f>
        <v>0</v>
      </c>
      <c r="KI50" s="19" t="n">
        <f aca="false">IF($A50="",0,IF(COUNTIFS(Urlaub!$A$5:$A$604,$A50,Urlaub!$B$5:$B$604,"&lt;="&amp;KI$3,Urlaub!$C$5:$C$604,"&gt;="&amp;KI$3)&gt;0,1,0))</f>
        <v>0</v>
      </c>
      <c r="KJ50" s="19" t="n">
        <f aca="false">IF($A50="",0,IF(COUNTIFS(Urlaub!$A$5:$A$604,$A50,Urlaub!$B$5:$B$604,"&lt;="&amp;KJ$3,Urlaub!$C$5:$C$604,"&gt;="&amp;KJ$3)&gt;0,1,0))</f>
        <v>0</v>
      </c>
      <c r="KK50" s="19" t="n">
        <f aca="false">IF($A50="",0,IF(COUNTIFS(Urlaub!$A$5:$A$604,$A50,Urlaub!$B$5:$B$604,"&lt;="&amp;KK$3,Urlaub!$C$5:$C$604,"&gt;="&amp;KK$3)&gt;0,1,0))</f>
        <v>0</v>
      </c>
      <c r="KL50" s="19" t="n">
        <f aca="false">IF($A50="",0,IF(COUNTIFS(Urlaub!$A$5:$A$604,$A50,Urlaub!$B$5:$B$604,"&lt;="&amp;KL$3,Urlaub!$C$5:$C$604,"&gt;="&amp;KL$3)&gt;0,1,0))</f>
        <v>0</v>
      </c>
      <c r="KM50" s="19" t="n">
        <f aca="false">IF($A50="",0,IF(COUNTIFS(Urlaub!$A$5:$A$604,$A50,Urlaub!$B$5:$B$604,"&lt;="&amp;KM$3,Urlaub!$C$5:$C$604,"&gt;="&amp;KM$3)&gt;0,1,0))</f>
        <v>0</v>
      </c>
      <c r="KN50" s="19" t="n">
        <f aca="false">IF($A50="",0,IF(COUNTIFS(Urlaub!$A$5:$A$604,$A50,Urlaub!$B$5:$B$604,"&lt;="&amp;KN$3,Urlaub!$C$5:$C$604,"&gt;="&amp;KN$3)&gt;0,1,0))</f>
        <v>0</v>
      </c>
      <c r="KO50" s="19" t="n">
        <f aca="false">IF($A50="",0,IF(COUNTIFS(Urlaub!$A$5:$A$604,$A50,Urlaub!$B$5:$B$604,"&lt;="&amp;KO$3,Urlaub!$C$5:$C$604,"&gt;="&amp;KO$3)&gt;0,1,0))</f>
        <v>0</v>
      </c>
      <c r="KP50" s="19" t="n">
        <f aca="false">IF($A50="",0,IF(COUNTIFS(Urlaub!$A$5:$A$604,$A50,Urlaub!$B$5:$B$604,"&lt;="&amp;KP$3,Urlaub!$C$5:$C$604,"&gt;="&amp;KP$3)&gt;0,1,0))</f>
        <v>0</v>
      </c>
      <c r="KQ50" s="19" t="n">
        <f aca="false">IF($A50="",0,IF(COUNTIFS(Urlaub!$A$5:$A$604,$A50,Urlaub!$B$5:$B$604,"&lt;="&amp;KQ$3,Urlaub!$C$5:$C$604,"&gt;="&amp;KQ$3)&gt;0,1,0))</f>
        <v>0</v>
      </c>
      <c r="KR50" s="19" t="n">
        <f aca="false">IF($A50="",0,IF(COUNTIFS(Urlaub!$A$5:$A$604,$A50,Urlaub!$B$5:$B$604,"&lt;="&amp;KR$3,Urlaub!$C$5:$C$604,"&gt;="&amp;KR$3)&gt;0,1,0))</f>
        <v>0</v>
      </c>
      <c r="KS50" s="19" t="n">
        <f aca="false">IF($A50="",0,IF(COUNTIFS(Urlaub!$A$5:$A$604,$A50,Urlaub!$B$5:$B$604,"&lt;="&amp;KS$3,Urlaub!$C$5:$C$604,"&gt;="&amp;KS$3)&gt;0,1,0))</f>
        <v>0</v>
      </c>
      <c r="KT50" s="19" t="n">
        <f aca="false">IF($A50="",0,IF(COUNTIFS(Urlaub!$A$5:$A$604,$A50,Urlaub!$B$5:$B$604,"&lt;="&amp;KT$3,Urlaub!$C$5:$C$604,"&gt;="&amp;KT$3)&gt;0,1,0))</f>
        <v>0</v>
      </c>
      <c r="KU50" s="19" t="n">
        <f aca="false">IF($A50="",0,IF(COUNTIFS(Urlaub!$A$5:$A$604,$A50,Urlaub!$B$5:$B$604,"&lt;="&amp;KU$3,Urlaub!$C$5:$C$604,"&gt;="&amp;KU$3)&gt;0,1,0))</f>
        <v>0</v>
      </c>
      <c r="KV50" s="19" t="n">
        <f aca="false">IF($A50="",0,IF(COUNTIFS(Urlaub!$A$5:$A$604,$A50,Urlaub!$B$5:$B$604,"&lt;="&amp;KV$3,Urlaub!$C$5:$C$604,"&gt;="&amp;KV$3)&gt;0,1,0))</f>
        <v>0</v>
      </c>
      <c r="KW50" s="19" t="n">
        <f aca="false">IF($A50="",0,IF(COUNTIFS(Urlaub!$A$5:$A$604,$A50,Urlaub!$B$5:$B$604,"&lt;="&amp;KW$3,Urlaub!$C$5:$C$604,"&gt;="&amp;KW$3)&gt;0,1,0))</f>
        <v>0</v>
      </c>
      <c r="KX50" s="19" t="n">
        <f aca="false">IF($A50="",0,IF(COUNTIFS(Urlaub!$A$5:$A$604,$A50,Urlaub!$B$5:$B$604,"&lt;="&amp;KX$3,Urlaub!$C$5:$C$604,"&gt;="&amp;KX$3)&gt;0,1,0))</f>
        <v>0</v>
      </c>
      <c r="KY50" s="19" t="n">
        <f aca="false">IF($A50="",0,IF(COUNTIFS(Urlaub!$A$5:$A$604,$A50,Urlaub!$B$5:$B$604,"&lt;="&amp;KY$3,Urlaub!$C$5:$C$604,"&gt;="&amp;KY$3)&gt;0,1,0))</f>
        <v>0</v>
      </c>
      <c r="KZ50" s="19" t="n">
        <f aca="false">IF($A50="",0,IF(COUNTIFS(Urlaub!$A$5:$A$604,$A50,Urlaub!$B$5:$B$604,"&lt;="&amp;KZ$3,Urlaub!$C$5:$C$604,"&gt;="&amp;KZ$3)&gt;0,1,0))</f>
        <v>0</v>
      </c>
      <c r="LA50" s="19" t="n">
        <f aca="false">IF($A50="",0,IF(COUNTIFS(Urlaub!$A$5:$A$604,$A50,Urlaub!$B$5:$B$604,"&lt;="&amp;LA$3,Urlaub!$C$5:$C$604,"&gt;="&amp;LA$3)&gt;0,1,0))</f>
        <v>0</v>
      </c>
      <c r="LB50" s="19" t="n">
        <f aca="false">IF($A50="",0,IF(COUNTIFS(Urlaub!$A$5:$A$604,$A50,Urlaub!$B$5:$B$604,"&lt;="&amp;LB$3,Urlaub!$C$5:$C$604,"&gt;="&amp;LB$3)&gt;0,1,0))</f>
        <v>0</v>
      </c>
      <c r="LC50" s="19" t="n">
        <f aca="false">IF($A50="",0,IF(COUNTIFS(Urlaub!$A$5:$A$604,$A50,Urlaub!$B$5:$B$604,"&lt;="&amp;LC$3,Urlaub!$C$5:$C$604,"&gt;="&amp;LC$3)&gt;0,1,0))</f>
        <v>0</v>
      </c>
      <c r="LD50" s="19" t="n">
        <f aca="false">IF($A50="",0,IF(COUNTIFS(Urlaub!$A$5:$A$604,$A50,Urlaub!$B$5:$B$604,"&lt;="&amp;LD$3,Urlaub!$C$5:$C$604,"&gt;="&amp;LD$3)&gt;0,1,0))</f>
        <v>0</v>
      </c>
      <c r="LE50" s="19" t="n">
        <f aca="false">IF($A50="",0,IF(COUNTIFS(Urlaub!$A$5:$A$604,$A50,Urlaub!$B$5:$B$604,"&lt;="&amp;LE$3,Urlaub!$C$5:$C$604,"&gt;="&amp;LE$3)&gt;0,1,0))</f>
        <v>0</v>
      </c>
      <c r="LF50" s="19" t="n">
        <f aca="false">IF($A50="",0,IF(COUNTIFS(Urlaub!$A$5:$A$604,$A50,Urlaub!$B$5:$B$604,"&lt;="&amp;LF$3,Urlaub!$C$5:$C$604,"&gt;="&amp;LF$3)&gt;0,1,0))</f>
        <v>0</v>
      </c>
      <c r="LG50" s="19" t="n">
        <f aca="false">IF($A50="",0,IF(COUNTIFS(Urlaub!$A$5:$A$604,$A50,Urlaub!$B$5:$B$604,"&lt;="&amp;LG$3,Urlaub!$C$5:$C$604,"&gt;="&amp;LG$3)&gt;0,1,0))</f>
        <v>0</v>
      </c>
      <c r="LH50" s="19" t="n">
        <f aca="false">IF($A50="",0,IF(COUNTIFS(Urlaub!$A$5:$A$604,$A50,Urlaub!$B$5:$B$604,"&lt;="&amp;LH$3,Urlaub!$C$5:$C$604,"&gt;="&amp;LH$3)&gt;0,1,0))</f>
        <v>0</v>
      </c>
      <c r="LI50" s="19" t="n">
        <f aca="false">IF($A50="",0,IF(COUNTIFS(Urlaub!$A$5:$A$604,$A50,Urlaub!$B$5:$B$604,"&lt;="&amp;LI$3,Urlaub!$C$5:$C$604,"&gt;="&amp;LI$3)&gt;0,1,0))</f>
        <v>0</v>
      </c>
      <c r="LJ50" s="19" t="n">
        <f aca="false">IF($A50="",0,IF(COUNTIFS(Urlaub!$A$5:$A$604,$A50,Urlaub!$B$5:$B$604,"&lt;="&amp;LJ$3,Urlaub!$C$5:$C$604,"&gt;="&amp;LJ$3)&gt;0,1,0))</f>
        <v>0</v>
      </c>
      <c r="LK50" s="19" t="n">
        <f aca="false">IF($A50="",0,IF(COUNTIFS(Urlaub!$A$5:$A$604,$A50,Urlaub!$B$5:$B$604,"&lt;="&amp;LK$3,Urlaub!$C$5:$C$604,"&gt;="&amp;LK$3)&gt;0,1,0))</f>
        <v>0</v>
      </c>
      <c r="LL50" s="19" t="n">
        <f aca="false">IF($A50="",0,IF(COUNTIFS(Urlaub!$A$5:$A$604,$A50,Urlaub!$B$5:$B$604,"&lt;="&amp;LL$3,Urlaub!$C$5:$C$604,"&gt;="&amp;LL$3)&gt;0,1,0))</f>
        <v>0</v>
      </c>
      <c r="LM50" s="19" t="n">
        <f aca="false">IF($A50="",0,IF(COUNTIFS(Urlaub!$A$5:$A$604,$A50,Urlaub!$B$5:$B$604,"&lt;="&amp;LM$3,Urlaub!$C$5:$C$604,"&gt;="&amp;LM$3)&gt;0,1,0))</f>
        <v>0</v>
      </c>
      <c r="LN50" s="19" t="n">
        <f aca="false">IF($A50="",0,IF(COUNTIFS(Urlaub!$A$5:$A$604,$A50,Urlaub!$B$5:$B$604,"&lt;="&amp;LN$3,Urlaub!$C$5:$C$604,"&gt;="&amp;LN$3)&gt;0,1,0))</f>
        <v>0</v>
      </c>
      <c r="LO50" s="19" t="n">
        <f aca="false">IF($A50="",0,IF(COUNTIFS(Urlaub!$A$5:$A$604,$A50,Urlaub!$B$5:$B$604,"&lt;="&amp;LO$3,Urlaub!$C$5:$C$604,"&gt;="&amp;LO$3)&gt;0,1,0))</f>
        <v>0</v>
      </c>
      <c r="LP50" s="19" t="n">
        <f aca="false">IF($A50="",0,IF(COUNTIFS(Urlaub!$A$5:$A$604,$A50,Urlaub!$B$5:$B$604,"&lt;="&amp;LP$3,Urlaub!$C$5:$C$604,"&gt;="&amp;LP$3)&gt;0,1,0))</f>
        <v>0</v>
      </c>
      <c r="LQ50" s="19" t="n">
        <f aca="false">IF($A50="",0,IF(COUNTIFS(Urlaub!$A$5:$A$604,$A50,Urlaub!$B$5:$B$604,"&lt;="&amp;LQ$3,Urlaub!$C$5:$C$604,"&gt;="&amp;LQ$3)&gt;0,1,0))</f>
        <v>0</v>
      </c>
      <c r="LR50" s="19" t="n">
        <f aca="false">IF($A50="",0,IF(COUNTIFS(Urlaub!$A$5:$A$604,$A50,Urlaub!$B$5:$B$604,"&lt;="&amp;LR$3,Urlaub!$C$5:$C$604,"&gt;="&amp;LR$3)&gt;0,1,0))</f>
        <v>0</v>
      </c>
      <c r="LS50" s="19" t="n">
        <f aca="false">IF($A50="",0,IF(COUNTIFS(Urlaub!$A$5:$A$604,$A50,Urlaub!$B$5:$B$604,"&lt;="&amp;LS$3,Urlaub!$C$5:$C$604,"&gt;="&amp;LS$3)&gt;0,1,0))</f>
        <v>0</v>
      </c>
      <c r="LT50" s="19" t="n">
        <f aca="false">IF($A50="",0,IF(COUNTIFS(Urlaub!$A$5:$A$604,$A50,Urlaub!$B$5:$B$604,"&lt;="&amp;LT$3,Urlaub!$C$5:$C$604,"&gt;="&amp;LT$3)&gt;0,1,0))</f>
        <v>0</v>
      </c>
      <c r="LU50" s="19" t="n">
        <f aca="false">IF($A50="",0,IF(COUNTIFS(Urlaub!$A$5:$A$604,$A50,Urlaub!$B$5:$B$604,"&lt;="&amp;LU$3,Urlaub!$C$5:$C$604,"&gt;="&amp;LU$3)&gt;0,1,0))</f>
        <v>0</v>
      </c>
      <c r="LV50" s="19" t="n">
        <f aca="false">IF($A50="",0,IF(COUNTIFS(Urlaub!$A$5:$A$604,$A50,Urlaub!$B$5:$B$604,"&lt;="&amp;LV$3,Urlaub!$C$5:$C$604,"&gt;="&amp;LV$3)&gt;0,1,0))</f>
        <v>0</v>
      </c>
      <c r="LW50" s="19" t="n">
        <f aca="false">IF($A50="",0,IF(COUNTIFS(Urlaub!$A$5:$A$604,$A50,Urlaub!$B$5:$B$604,"&lt;="&amp;LW$3,Urlaub!$C$5:$C$604,"&gt;="&amp;LW$3)&gt;0,1,0))</f>
        <v>0</v>
      </c>
      <c r="LX50" s="19" t="n">
        <f aca="false">IF($A50="",0,IF(COUNTIFS(Urlaub!$A$5:$A$604,$A50,Urlaub!$B$5:$B$604,"&lt;="&amp;LX$3,Urlaub!$C$5:$C$604,"&gt;="&amp;LX$3)&gt;0,1,0))</f>
        <v>0</v>
      </c>
      <c r="LY50" s="19" t="n">
        <f aca="false">IF($A50="",0,IF(COUNTIFS(Urlaub!$A$5:$A$604,$A50,Urlaub!$B$5:$B$604,"&lt;="&amp;LY$3,Urlaub!$C$5:$C$604,"&gt;="&amp;LY$3)&gt;0,1,0))</f>
        <v>0</v>
      </c>
      <c r="LZ50" s="19" t="n">
        <f aca="false">IF($A50="",0,IF(COUNTIFS(Urlaub!$A$5:$A$604,$A50,Urlaub!$B$5:$B$604,"&lt;="&amp;LZ$3,Urlaub!$C$5:$C$604,"&gt;="&amp;LZ$3)&gt;0,1,0))</f>
        <v>0</v>
      </c>
      <c r="MA50" s="19" t="n">
        <f aca="false">IF($A50="",0,IF(COUNTIFS(Urlaub!$A$5:$A$604,$A50,Urlaub!$B$5:$B$604,"&lt;="&amp;MA$3,Urlaub!$C$5:$C$604,"&gt;="&amp;MA$3)&gt;0,1,0))</f>
        <v>0</v>
      </c>
      <c r="MB50" s="19" t="n">
        <f aca="false">IF($A50="",0,IF(COUNTIFS(Urlaub!$A$5:$A$604,$A50,Urlaub!$B$5:$B$604,"&lt;="&amp;MB$3,Urlaub!$C$5:$C$604,"&gt;="&amp;MB$3)&gt;0,1,0))</f>
        <v>0</v>
      </c>
      <c r="MC50" s="19" t="n">
        <f aca="false">IF($A50="",0,IF(COUNTIFS(Urlaub!$A$5:$A$604,$A50,Urlaub!$B$5:$B$604,"&lt;="&amp;MC$3,Urlaub!$C$5:$C$604,"&gt;="&amp;MC$3)&gt;0,1,0))</f>
        <v>0</v>
      </c>
      <c r="MD50" s="19" t="n">
        <f aca="false">IF($A50="",0,IF(COUNTIFS(Urlaub!$A$5:$A$604,$A50,Urlaub!$B$5:$B$604,"&lt;="&amp;MD$3,Urlaub!$C$5:$C$604,"&gt;="&amp;MD$3)&gt;0,1,0))</f>
        <v>0</v>
      </c>
      <c r="ME50" s="19" t="n">
        <f aca="false">IF($A50="",0,IF(COUNTIFS(Urlaub!$A$5:$A$604,$A50,Urlaub!$B$5:$B$604,"&lt;="&amp;ME$3,Urlaub!$C$5:$C$604,"&gt;="&amp;ME$3)&gt;0,1,0))</f>
        <v>0</v>
      </c>
      <c r="MF50" s="19" t="n">
        <f aca="false">IF($A50="",0,IF(COUNTIFS(Urlaub!$A$5:$A$604,$A50,Urlaub!$B$5:$B$604,"&lt;="&amp;MF$3,Urlaub!$C$5:$C$604,"&gt;="&amp;MF$3)&gt;0,1,0))</f>
        <v>0</v>
      </c>
      <c r="MG50" s="19" t="n">
        <f aca="false">IF($A50="",0,IF(COUNTIFS(Urlaub!$A$5:$A$604,$A50,Urlaub!$B$5:$B$604,"&lt;="&amp;MG$3,Urlaub!$C$5:$C$604,"&gt;="&amp;MG$3)&gt;0,1,0))</f>
        <v>0</v>
      </c>
      <c r="MH50" s="19" t="n">
        <f aca="false">IF($A50="",0,IF(COUNTIFS(Urlaub!$A$5:$A$604,$A50,Urlaub!$B$5:$B$604,"&lt;="&amp;MH$3,Urlaub!$C$5:$C$604,"&gt;="&amp;MH$3)&gt;0,1,0))</f>
        <v>0</v>
      </c>
      <c r="MI50" s="19" t="n">
        <f aca="false">IF($A50="",0,IF(COUNTIFS(Urlaub!$A$5:$A$604,$A50,Urlaub!$B$5:$B$604,"&lt;="&amp;MI$3,Urlaub!$C$5:$C$604,"&gt;="&amp;MI$3)&gt;0,1,0))</f>
        <v>0</v>
      </c>
      <c r="MJ50" s="19" t="n">
        <f aca="false">IF($A50="",0,IF(COUNTIFS(Urlaub!$A$5:$A$604,$A50,Urlaub!$B$5:$B$604,"&lt;="&amp;MJ$3,Urlaub!$C$5:$C$604,"&gt;="&amp;MJ$3)&gt;0,1,0))</f>
        <v>0</v>
      </c>
      <c r="MK50" s="19" t="n">
        <f aca="false">IF($A50="",0,IF(COUNTIFS(Urlaub!$A$5:$A$604,$A50,Urlaub!$B$5:$B$604,"&lt;="&amp;MK$3,Urlaub!$C$5:$C$604,"&gt;="&amp;MK$3)&gt;0,1,0))</f>
        <v>0</v>
      </c>
      <c r="ML50" s="19" t="n">
        <f aca="false">IF($A50="",0,IF(COUNTIFS(Urlaub!$A$5:$A$604,$A50,Urlaub!$B$5:$B$604,"&lt;="&amp;ML$3,Urlaub!$C$5:$C$604,"&gt;="&amp;ML$3)&gt;0,1,0))</f>
        <v>0</v>
      </c>
      <c r="MM50" s="19" t="n">
        <f aca="false">IF($A50="",0,IF(COUNTIFS(Urlaub!$A$5:$A$604,$A50,Urlaub!$B$5:$B$604,"&lt;="&amp;MM$3,Urlaub!$C$5:$C$604,"&gt;="&amp;MM$3)&gt;0,1,0))</f>
        <v>0</v>
      </c>
      <c r="MN50" s="19" t="n">
        <f aca="false">IF($A50="",0,IF(COUNTIFS(Urlaub!$A$5:$A$604,$A50,Urlaub!$B$5:$B$604,"&lt;="&amp;MN$3,Urlaub!$C$5:$C$604,"&gt;="&amp;MN$3)&gt;0,1,0))</f>
        <v>0</v>
      </c>
      <c r="MO50" s="19" t="n">
        <f aca="false">IF($A50="",0,IF(COUNTIFS(Urlaub!$A$5:$A$604,$A50,Urlaub!$B$5:$B$604,"&lt;="&amp;MO$3,Urlaub!$C$5:$C$604,"&gt;="&amp;MO$3)&gt;0,1,0))</f>
        <v>0</v>
      </c>
      <c r="MP50" s="19" t="n">
        <f aca="false">IF($A50="",0,IF(COUNTIFS(Urlaub!$A$5:$A$604,$A50,Urlaub!$B$5:$B$604,"&lt;="&amp;MP$3,Urlaub!$C$5:$C$604,"&gt;="&amp;MP$3)&gt;0,1,0))</f>
        <v>0</v>
      </c>
      <c r="MQ50" s="19" t="n">
        <f aca="false">IF($A50="",0,IF(COUNTIFS(Urlaub!$A$5:$A$604,$A50,Urlaub!$B$5:$B$604,"&lt;="&amp;MQ$3,Urlaub!$C$5:$C$604,"&gt;="&amp;MQ$3)&gt;0,1,0))</f>
        <v>0</v>
      </c>
      <c r="MR50" s="19" t="n">
        <f aca="false">IF($A50="",0,IF(COUNTIFS(Urlaub!$A$5:$A$604,$A50,Urlaub!$B$5:$B$604,"&lt;="&amp;MR$3,Urlaub!$C$5:$C$604,"&gt;="&amp;MR$3)&gt;0,1,0))</f>
        <v>0</v>
      </c>
      <c r="MS50" s="19" t="n">
        <f aca="false">IF($A50="",0,IF(COUNTIFS(Urlaub!$A$5:$A$604,$A50,Urlaub!$B$5:$B$604,"&lt;="&amp;MS$3,Urlaub!$C$5:$C$604,"&gt;="&amp;MS$3)&gt;0,1,0))</f>
        <v>0</v>
      </c>
      <c r="MT50" s="19" t="n">
        <f aca="false">IF($A50="",0,IF(COUNTIFS(Urlaub!$A$5:$A$604,$A50,Urlaub!$B$5:$B$604,"&lt;="&amp;MT$3,Urlaub!$C$5:$C$604,"&gt;="&amp;MT$3)&gt;0,1,0))</f>
        <v>0</v>
      </c>
      <c r="MU50" s="19" t="n">
        <f aca="false">IF($A50="",0,IF(COUNTIFS(Urlaub!$A$5:$A$604,$A50,Urlaub!$B$5:$B$604,"&lt;="&amp;MU$3,Urlaub!$C$5:$C$604,"&gt;="&amp;MU$3)&gt;0,1,0))</f>
        <v>0</v>
      </c>
      <c r="MV50" s="19" t="n">
        <f aca="false">IF($A50="",0,IF(COUNTIFS(Urlaub!$A$5:$A$604,$A50,Urlaub!$B$5:$B$604,"&lt;="&amp;MV$3,Urlaub!$C$5:$C$604,"&gt;="&amp;MV$3)&gt;0,1,0))</f>
        <v>0</v>
      </c>
      <c r="MW50" s="19" t="n">
        <f aca="false">IF($A50="",0,IF(COUNTIFS(Urlaub!$A$5:$A$604,$A50,Urlaub!$B$5:$B$604,"&lt;="&amp;MW$3,Urlaub!$C$5:$C$604,"&gt;="&amp;MW$3)&gt;0,1,0))</f>
        <v>0</v>
      </c>
      <c r="MX50" s="19" t="n">
        <f aca="false">IF($A50="",0,IF(COUNTIFS(Urlaub!$A$5:$A$604,$A50,Urlaub!$B$5:$B$604,"&lt;="&amp;MX$3,Urlaub!$C$5:$C$604,"&gt;="&amp;MX$3)&gt;0,1,0))</f>
        <v>0</v>
      </c>
      <c r="MY50" s="19" t="n">
        <f aca="false">IF($A50="",0,IF(COUNTIFS(Urlaub!$A$5:$A$604,$A50,Urlaub!$B$5:$B$604,"&lt;="&amp;MY$3,Urlaub!$C$5:$C$604,"&gt;="&amp;MY$3)&gt;0,1,0))</f>
        <v>0</v>
      </c>
      <c r="MZ50" s="19" t="n">
        <f aca="false">IF($A50="",0,IF(COUNTIFS(Urlaub!$A$5:$A$604,$A50,Urlaub!$B$5:$B$604,"&lt;="&amp;MZ$3,Urlaub!$C$5:$C$604,"&gt;="&amp;MZ$3)&gt;0,1,0))</f>
        <v>0</v>
      </c>
      <c r="NA50" s="19" t="n">
        <f aca="false">IF($A50="",0,IF(COUNTIFS(Urlaub!$A$5:$A$604,$A50,Urlaub!$B$5:$B$604,"&lt;="&amp;NA$3,Urlaub!$C$5:$C$604,"&gt;="&amp;NA$3)&gt;0,1,0))</f>
        <v>0</v>
      </c>
      <c r="NB50" s="19" t="n">
        <f aca="false">IF($A50="",0,IF(COUNTIFS(Urlaub!$A$5:$A$604,$A50,Urlaub!$B$5:$B$604,"&lt;="&amp;NB$3,Urlaub!$C$5:$C$604,"&gt;="&amp;NB$3)&gt;0,1,0))</f>
        <v>0</v>
      </c>
      <c r="NC50" s="19" t="n">
        <f aca="false">IF($A50="",0,IF(COUNTIFS(Urlaub!$A$5:$A$604,$A50,Urlaub!$B$5:$B$604,"&lt;="&amp;NC$3,Urlaub!$C$5:$C$604,"&gt;="&amp;NC$3)&gt;0,1,0))</f>
        <v>0</v>
      </c>
      <c r="ND50" s="19" t="n">
        <f aca="false">IF($A50="",0,IF(COUNTIFS(Urlaub!$A$5:$A$604,$A50,Urlaub!$B$5:$B$604,"&lt;="&amp;ND$3,Urlaub!$C$5:$C$604,"&gt;="&amp;ND$3)&gt;0,1,0))</f>
        <v>0</v>
      </c>
      <c r="NE50" s="19" t="n">
        <f aca="false">IF($A50="",0,IF(COUNTIFS(Urlaub!$A$5:$A$604,$A50,Urlaub!$B$5:$B$604,"&lt;="&amp;NE$3,Urlaub!$C$5:$C$604,"&gt;="&amp;NE$3)&gt;0,1,0))</f>
        <v>0</v>
      </c>
      <c r="NF50" s="19" t="n">
        <f aca="false">IF($A50="",0,IF(COUNTIFS(Urlaub!$A$5:$A$604,$A50,Urlaub!$B$5:$B$604,"&lt;="&amp;NF$3,Urlaub!$C$5:$C$604,"&gt;="&amp;NF$3)&gt;0,1,0))</f>
        <v>0</v>
      </c>
      <c r="NG50" s="19" t="n">
        <f aca="false">IF($A50="",0,IF(COUNTIFS(Urlaub!$A$5:$A$604,$A50,Urlaub!$B$5:$B$604,"&lt;="&amp;NG$3,Urlaub!$C$5:$C$604,"&gt;="&amp;NG$3)&gt;0,1,0))</f>
        <v>0</v>
      </c>
      <c r="NH50" s="19" t="n">
        <f aca="false">IF($A50="",0,IF(COUNTIFS(Urlaub!$A$5:$A$604,$A50,Urlaub!$B$5:$B$604,"&lt;="&amp;NH$3,Urlaub!$C$5:$C$604,"&gt;="&amp;NH$3)&gt;0,1,0))</f>
        <v>0</v>
      </c>
    </row>
    <row r="51" customFormat="false" ht="15" hidden="false" customHeight="false" outlineLevel="0" collapsed="false">
      <c r="A51" s="5" t="str">
        <f aca="false">IF(Team!A51="","",Team!A51)</f>
        <v/>
      </c>
      <c r="B51" s="8" t="str">
        <f aca="false">IF(Team!B51="","",Team!B51)</f>
        <v/>
      </c>
      <c r="C51" s="8" t="str">
        <f aca="false">IF(Team!C51="","",Team!C51)</f>
        <v/>
      </c>
      <c r="D51" s="8" t="str">
        <f aca="false">IF(Team!D51="","",Team!D51)</f>
        <v/>
      </c>
      <c r="E51" s="8" t="str">
        <f aca="false">IF(Team!E51="","",Team!E51)</f>
        <v/>
      </c>
      <c r="F51" s="8" t="str">
        <f aca="false">IF(Team!F51="","",Team!F51)</f>
        <v/>
      </c>
      <c r="G51" s="19" t="n">
        <f aca="false">IF($A51="",0,IF(COUNTIFS(Urlaub!$A$5:$A$604,$A51,Urlaub!$B$5:$B$604,"&lt;="&amp;G$3,Urlaub!$C$5:$C$604,"&gt;="&amp;G$3)&gt;0,1,0))</f>
        <v>0</v>
      </c>
      <c r="H51" s="19" t="n">
        <f aca="false">IF($A51="",0,IF(COUNTIFS(Urlaub!$A$5:$A$604,$A51,Urlaub!$B$5:$B$604,"&lt;="&amp;H$3,Urlaub!$C$5:$C$604,"&gt;="&amp;H$3)&gt;0,1,0))</f>
        <v>0</v>
      </c>
      <c r="I51" s="19" t="n">
        <f aca="false">IF($A51="",0,IF(COUNTIFS(Urlaub!$A$5:$A$604,$A51,Urlaub!$B$5:$B$604,"&lt;="&amp;I$3,Urlaub!$C$5:$C$604,"&gt;="&amp;I$3)&gt;0,1,0))</f>
        <v>0</v>
      </c>
      <c r="J51" s="19" t="n">
        <f aca="false">IF($A51="",0,IF(COUNTIFS(Urlaub!$A$5:$A$604,$A51,Urlaub!$B$5:$B$604,"&lt;="&amp;J$3,Urlaub!$C$5:$C$604,"&gt;="&amp;J$3)&gt;0,1,0))</f>
        <v>0</v>
      </c>
      <c r="K51" s="19" t="n">
        <f aca="false">IF($A51="",0,IF(COUNTIFS(Urlaub!$A$5:$A$604,$A51,Urlaub!$B$5:$B$604,"&lt;="&amp;K$3,Urlaub!$C$5:$C$604,"&gt;="&amp;K$3)&gt;0,1,0))</f>
        <v>0</v>
      </c>
      <c r="L51" s="19" t="n">
        <f aca="false">IF($A51="",0,IF(COUNTIFS(Urlaub!$A$5:$A$604,$A51,Urlaub!$B$5:$B$604,"&lt;="&amp;L$3,Urlaub!$C$5:$C$604,"&gt;="&amp;L$3)&gt;0,1,0))</f>
        <v>0</v>
      </c>
      <c r="M51" s="19" t="n">
        <f aca="false">IF($A51="",0,IF(COUNTIFS(Urlaub!$A$5:$A$604,$A51,Urlaub!$B$5:$B$604,"&lt;="&amp;M$3,Urlaub!$C$5:$C$604,"&gt;="&amp;M$3)&gt;0,1,0))</f>
        <v>0</v>
      </c>
      <c r="N51" s="19" t="n">
        <f aca="false">IF($A51="",0,IF(COUNTIFS(Urlaub!$A$5:$A$604,$A51,Urlaub!$B$5:$B$604,"&lt;="&amp;N$3,Urlaub!$C$5:$C$604,"&gt;="&amp;N$3)&gt;0,1,0))</f>
        <v>0</v>
      </c>
      <c r="O51" s="19" t="n">
        <f aca="false">IF($A51="",0,IF(COUNTIFS(Urlaub!$A$5:$A$604,$A51,Urlaub!$B$5:$B$604,"&lt;="&amp;O$3,Urlaub!$C$5:$C$604,"&gt;="&amp;O$3)&gt;0,1,0))</f>
        <v>0</v>
      </c>
      <c r="P51" s="19" t="n">
        <f aca="false">IF($A51="",0,IF(COUNTIFS(Urlaub!$A$5:$A$604,$A51,Urlaub!$B$5:$B$604,"&lt;="&amp;P$3,Urlaub!$C$5:$C$604,"&gt;="&amp;P$3)&gt;0,1,0))</f>
        <v>0</v>
      </c>
      <c r="Q51" s="19" t="n">
        <f aca="false">IF($A51="",0,IF(COUNTIFS(Urlaub!$A$5:$A$604,$A51,Urlaub!$B$5:$B$604,"&lt;="&amp;Q$3,Urlaub!$C$5:$C$604,"&gt;="&amp;Q$3)&gt;0,1,0))</f>
        <v>0</v>
      </c>
      <c r="R51" s="19" t="n">
        <f aca="false">IF($A51="",0,IF(COUNTIFS(Urlaub!$A$5:$A$604,$A51,Urlaub!$B$5:$B$604,"&lt;="&amp;R$3,Urlaub!$C$5:$C$604,"&gt;="&amp;R$3)&gt;0,1,0))</f>
        <v>0</v>
      </c>
      <c r="S51" s="19" t="n">
        <f aca="false">IF($A51="",0,IF(COUNTIFS(Urlaub!$A$5:$A$604,$A51,Urlaub!$B$5:$B$604,"&lt;="&amp;S$3,Urlaub!$C$5:$C$604,"&gt;="&amp;S$3)&gt;0,1,0))</f>
        <v>0</v>
      </c>
      <c r="T51" s="19" t="n">
        <f aca="false">IF($A51="",0,IF(COUNTIFS(Urlaub!$A$5:$A$604,$A51,Urlaub!$B$5:$B$604,"&lt;="&amp;T$3,Urlaub!$C$5:$C$604,"&gt;="&amp;T$3)&gt;0,1,0))</f>
        <v>0</v>
      </c>
      <c r="U51" s="19" t="n">
        <f aca="false">IF($A51="",0,IF(COUNTIFS(Urlaub!$A$5:$A$604,$A51,Urlaub!$B$5:$B$604,"&lt;="&amp;U$3,Urlaub!$C$5:$C$604,"&gt;="&amp;U$3)&gt;0,1,0))</f>
        <v>0</v>
      </c>
      <c r="V51" s="19" t="n">
        <f aca="false">IF($A51="",0,IF(COUNTIFS(Urlaub!$A$5:$A$604,$A51,Urlaub!$B$5:$B$604,"&lt;="&amp;V$3,Urlaub!$C$5:$C$604,"&gt;="&amp;V$3)&gt;0,1,0))</f>
        <v>0</v>
      </c>
      <c r="W51" s="19" t="n">
        <f aca="false">IF($A51="",0,IF(COUNTIFS(Urlaub!$A$5:$A$604,$A51,Urlaub!$B$5:$B$604,"&lt;="&amp;W$3,Urlaub!$C$5:$C$604,"&gt;="&amp;W$3)&gt;0,1,0))</f>
        <v>0</v>
      </c>
      <c r="X51" s="19" t="n">
        <f aca="false">IF($A51="",0,IF(COUNTIFS(Urlaub!$A$5:$A$604,$A51,Urlaub!$B$5:$B$604,"&lt;="&amp;X$3,Urlaub!$C$5:$C$604,"&gt;="&amp;X$3)&gt;0,1,0))</f>
        <v>0</v>
      </c>
      <c r="Y51" s="19" t="n">
        <f aca="false">IF($A51="",0,IF(COUNTIFS(Urlaub!$A$5:$A$604,$A51,Urlaub!$B$5:$B$604,"&lt;="&amp;Y$3,Urlaub!$C$5:$C$604,"&gt;="&amp;Y$3)&gt;0,1,0))</f>
        <v>0</v>
      </c>
      <c r="Z51" s="19" t="n">
        <f aca="false">IF($A51="",0,IF(COUNTIFS(Urlaub!$A$5:$A$604,$A51,Urlaub!$B$5:$B$604,"&lt;="&amp;Z$3,Urlaub!$C$5:$C$604,"&gt;="&amp;Z$3)&gt;0,1,0))</f>
        <v>0</v>
      </c>
      <c r="AA51" s="19" t="n">
        <f aca="false">IF($A51="",0,IF(COUNTIFS(Urlaub!$A$5:$A$604,$A51,Urlaub!$B$5:$B$604,"&lt;="&amp;AA$3,Urlaub!$C$5:$C$604,"&gt;="&amp;AA$3)&gt;0,1,0))</f>
        <v>0</v>
      </c>
      <c r="AB51" s="19" t="n">
        <f aca="false">IF($A51="",0,IF(COUNTIFS(Urlaub!$A$5:$A$604,$A51,Urlaub!$B$5:$B$604,"&lt;="&amp;AB$3,Urlaub!$C$5:$C$604,"&gt;="&amp;AB$3)&gt;0,1,0))</f>
        <v>0</v>
      </c>
      <c r="AC51" s="19" t="n">
        <f aca="false">IF($A51="",0,IF(COUNTIFS(Urlaub!$A$5:$A$604,$A51,Urlaub!$B$5:$B$604,"&lt;="&amp;AC$3,Urlaub!$C$5:$C$604,"&gt;="&amp;AC$3)&gt;0,1,0))</f>
        <v>0</v>
      </c>
      <c r="AD51" s="19" t="n">
        <f aca="false">IF($A51="",0,IF(COUNTIFS(Urlaub!$A$5:$A$604,$A51,Urlaub!$B$5:$B$604,"&lt;="&amp;AD$3,Urlaub!$C$5:$C$604,"&gt;="&amp;AD$3)&gt;0,1,0))</f>
        <v>0</v>
      </c>
      <c r="AE51" s="19" t="n">
        <f aca="false">IF($A51="",0,IF(COUNTIFS(Urlaub!$A$5:$A$604,$A51,Urlaub!$B$5:$B$604,"&lt;="&amp;AE$3,Urlaub!$C$5:$C$604,"&gt;="&amp;AE$3)&gt;0,1,0))</f>
        <v>0</v>
      </c>
      <c r="AF51" s="19" t="n">
        <f aca="false">IF($A51="",0,IF(COUNTIFS(Urlaub!$A$5:$A$604,$A51,Urlaub!$B$5:$B$604,"&lt;="&amp;AF$3,Urlaub!$C$5:$C$604,"&gt;="&amp;AF$3)&gt;0,1,0))</f>
        <v>0</v>
      </c>
      <c r="AG51" s="19" t="n">
        <f aca="false">IF($A51="",0,IF(COUNTIFS(Urlaub!$A$5:$A$604,$A51,Urlaub!$B$5:$B$604,"&lt;="&amp;AG$3,Urlaub!$C$5:$C$604,"&gt;="&amp;AG$3)&gt;0,1,0))</f>
        <v>0</v>
      </c>
      <c r="AH51" s="19" t="n">
        <f aca="false">IF($A51="",0,IF(COUNTIFS(Urlaub!$A$5:$A$604,$A51,Urlaub!$B$5:$B$604,"&lt;="&amp;AH$3,Urlaub!$C$5:$C$604,"&gt;="&amp;AH$3)&gt;0,1,0))</f>
        <v>0</v>
      </c>
      <c r="AI51" s="19" t="n">
        <f aca="false">IF($A51="",0,IF(COUNTIFS(Urlaub!$A$5:$A$604,$A51,Urlaub!$B$5:$B$604,"&lt;="&amp;AI$3,Urlaub!$C$5:$C$604,"&gt;="&amp;AI$3)&gt;0,1,0))</f>
        <v>0</v>
      </c>
      <c r="AJ51" s="19" t="n">
        <f aca="false">IF($A51="",0,IF(COUNTIFS(Urlaub!$A$5:$A$604,$A51,Urlaub!$B$5:$B$604,"&lt;="&amp;AJ$3,Urlaub!$C$5:$C$604,"&gt;="&amp;AJ$3)&gt;0,1,0))</f>
        <v>0</v>
      </c>
      <c r="AK51" s="19" t="n">
        <f aca="false">IF($A51="",0,IF(COUNTIFS(Urlaub!$A$5:$A$604,$A51,Urlaub!$B$5:$B$604,"&lt;="&amp;AK$3,Urlaub!$C$5:$C$604,"&gt;="&amp;AK$3)&gt;0,1,0))</f>
        <v>0</v>
      </c>
      <c r="AL51" s="19" t="n">
        <f aca="false">IF($A51="",0,IF(COUNTIFS(Urlaub!$A$5:$A$604,$A51,Urlaub!$B$5:$B$604,"&lt;="&amp;AL$3,Urlaub!$C$5:$C$604,"&gt;="&amp;AL$3)&gt;0,1,0))</f>
        <v>0</v>
      </c>
      <c r="AM51" s="19" t="n">
        <f aca="false">IF($A51="",0,IF(COUNTIFS(Urlaub!$A$5:$A$604,$A51,Urlaub!$B$5:$B$604,"&lt;="&amp;AM$3,Urlaub!$C$5:$C$604,"&gt;="&amp;AM$3)&gt;0,1,0))</f>
        <v>0</v>
      </c>
      <c r="AN51" s="19" t="n">
        <f aca="false">IF($A51="",0,IF(COUNTIFS(Urlaub!$A$5:$A$604,$A51,Urlaub!$B$5:$B$604,"&lt;="&amp;AN$3,Urlaub!$C$5:$C$604,"&gt;="&amp;AN$3)&gt;0,1,0))</f>
        <v>0</v>
      </c>
      <c r="AO51" s="19" t="n">
        <f aca="false">IF($A51="",0,IF(COUNTIFS(Urlaub!$A$5:$A$604,$A51,Urlaub!$B$5:$B$604,"&lt;="&amp;AO$3,Urlaub!$C$5:$C$604,"&gt;="&amp;AO$3)&gt;0,1,0))</f>
        <v>0</v>
      </c>
      <c r="AP51" s="19" t="n">
        <f aca="false">IF($A51="",0,IF(COUNTIFS(Urlaub!$A$5:$A$604,$A51,Urlaub!$B$5:$B$604,"&lt;="&amp;AP$3,Urlaub!$C$5:$C$604,"&gt;="&amp;AP$3)&gt;0,1,0))</f>
        <v>0</v>
      </c>
      <c r="AQ51" s="19" t="n">
        <f aca="false">IF($A51="",0,IF(COUNTIFS(Urlaub!$A$5:$A$604,$A51,Urlaub!$B$5:$B$604,"&lt;="&amp;AQ$3,Urlaub!$C$5:$C$604,"&gt;="&amp;AQ$3)&gt;0,1,0))</f>
        <v>0</v>
      </c>
      <c r="AR51" s="19" t="n">
        <f aca="false">IF($A51="",0,IF(COUNTIFS(Urlaub!$A$5:$A$604,$A51,Urlaub!$B$5:$B$604,"&lt;="&amp;AR$3,Urlaub!$C$5:$C$604,"&gt;="&amp;AR$3)&gt;0,1,0))</f>
        <v>0</v>
      </c>
      <c r="AS51" s="19" t="n">
        <f aca="false">IF($A51="",0,IF(COUNTIFS(Urlaub!$A$5:$A$604,$A51,Urlaub!$B$5:$B$604,"&lt;="&amp;AS$3,Urlaub!$C$5:$C$604,"&gt;="&amp;AS$3)&gt;0,1,0))</f>
        <v>0</v>
      </c>
      <c r="AT51" s="19" t="n">
        <f aca="false">IF($A51="",0,IF(COUNTIFS(Urlaub!$A$5:$A$604,$A51,Urlaub!$B$5:$B$604,"&lt;="&amp;AT$3,Urlaub!$C$5:$C$604,"&gt;="&amp;AT$3)&gt;0,1,0))</f>
        <v>0</v>
      </c>
      <c r="AU51" s="19" t="n">
        <f aca="false">IF($A51="",0,IF(COUNTIFS(Urlaub!$A$5:$A$604,$A51,Urlaub!$B$5:$B$604,"&lt;="&amp;AU$3,Urlaub!$C$5:$C$604,"&gt;="&amp;AU$3)&gt;0,1,0))</f>
        <v>0</v>
      </c>
      <c r="AV51" s="19" t="n">
        <f aca="false">IF($A51="",0,IF(COUNTIFS(Urlaub!$A$5:$A$604,$A51,Urlaub!$B$5:$B$604,"&lt;="&amp;AV$3,Urlaub!$C$5:$C$604,"&gt;="&amp;AV$3)&gt;0,1,0))</f>
        <v>0</v>
      </c>
      <c r="AW51" s="19" t="n">
        <f aca="false">IF($A51="",0,IF(COUNTIFS(Urlaub!$A$5:$A$604,$A51,Urlaub!$B$5:$B$604,"&lt;="&amp;AW$3,Urlaub!$C$5:$C$604,"&gt;="&amp;AW$3)&gt;0,1,0))</f>
        <v>0</v>
      </c>
      <c r="AX51" s="19" t="n">
        <f aca="false">IF($A51="",0,IF(COUNTIFS(Urlaub!$A$5:$A$604,$A51,Urlaub!$B$5:$B$604,"&lt;="&amp;AX$3,Urlaub!$C$5:$C$604,"&gt;="&amp;AX$3)&gt;0,1,0))</f>
        <v>0</v>
      </c>
      <c r="AY51" s="19" t="n">
        <f aca="false">IF($A51="",0,IF(COUNTIFS(Urlaub!$A$5:$A$604,$A51,Urlaub!$B$5:$B$604,"&lt;="&amp;AY$3,Urlaub!$C$5:$C$604,"&gt;="&amp;AY$3)&gt;0,1,0))</f>
        <v>0</v>
      </c>
      <c r="AZ51" s="19" t="n">
        <f aca="false">IF($A51="",0,IF(COUNTIFS(Urlaub!$A$5:$A$604,$A51,Urlaub!$B$5:$B$604,"&lt;="&amp;AZ$3,Urlaub!$C$5:$C$604,"&gt;="&amp;AZ$3)&gt;0,1,0))</f>
        <v>0</v>
      </c>
      <c r="BA51" s="19" t="n">
        <f aca="false">IF($A51="",0,IF(COUNTIFS(Urlaub!$A$5:$A$604,$A51,Urlaub!$B$5:$B$604,"&lt;="&amp;BA$3,Urlaub!$C$5:$C$604,"&gt;="&amp;BA$3)&gt;0,1,0))</f>
        <v>0</v>
      </c>
      <c r="BB51" s="19" t="n">
        <f aca="false">IF($A51="",0,IF(COUNTIFS(Urlaub!$A$5:$A$604,$A51,Urlaub!$B$5:$B$604,"&lt;="&amp;BB$3,Urlaub!$C$5:$C$604,"&gt;="&amp;BB$3)&gt;0,1,0))</f>
        <v>0</v>
      </c>
      <c r="BC51" s="19" t="n">
        <f aca="false">IF($A51="",0,IF(COUNTIFS(Urlaub!$A$5:$A$604,$A51,Urlaub!$B$5:$B$604,"&lt;="&amp;BC$3,Urlaub!$C$5:$C$604,"&gt;="&amp;BC$3)&gt;0,1,0))</f>
        <v>0</v>
      </c>
      <c r="BD51" s="19" t="n">
        <f aca="false">IF($A51="",0,IF(COUNTIFS(Urlaub!$A$5:$A$604,$A51,Urlaub!$B$5:$B$604,"&lt;="&amp;BD$3,Urlaub!$C$5:$C$604,"&gt;="&amp;BD$3)&gt;0,1,0))</f>
        <v>0</v>
      </c>
      <c r="BE51" s="19" t="n">
        <f aca="false">IF($A51="",0,IF(COUNTIFS(Urlaub!$A$5:$A$604,$A51,Urlaub!$B$5:$B$604,"&lt;="&amp;BE$3,Urlaub!$C$5:$C$604,"&gt;="&amp;BE$3)&gt;0,1,0))</f>
        <v>0</v>
      </c>
      <c r="BF51" s="19" t="n">
        <f aca="false">IF($A51="",0,IF(COUNTIFS(Urlaub!$A$5:$A$604,$A51,Urlaub!$B$5:$B$604,"&lt;="&amp;BF$3,Urlaub!$C$5:$C$604,"&gt;="&amp;BF$3)&gt;0,1,0))</f>
        <v>0</v>
      </c>
      <c r="BG51" s="19" t="n">
        <f aca="false">IF($A51="",0,IF(COUNTIFS(Urlaub!$A$5:$A$604,$A51,Urlaub!$B$5:$B$604,"&lt;="&amp;BG$3,Urlaub!$C$5:$C$604,"&gt;="&amp;BG$3)&gt;0,1,0))</f>
        <v>0</v>
      </c>
      <c r="BH51" s="19" t="n">
        <f aca="false">IF($A51="",0,IF(COUNTIFS(Urlaub!$A$5:$A$604,$A51,Urlaub!$B$5:$B$604,"&lt;="&amp;BH$3,Urlaub!$C$5:$C$604,"&gt;="&amp;BH$3)&gt;0,1,0))</f>
        <v>0</v>
      </c>
      <c r="BI51" s="19" t="n">
        <f aca="false">IF($A51="",0,IF(COUNTIFS(Urlaub!$A$5:$A$604,$A51,Urlaub!$B$5:$B$604,"&lt;="&amp;BI$3,Urlaub!$C$5:$C$604,"&gt;="&amp;BI$3)&gt;0,1,0))</f>
        <v>0</v>
      </c>
      <c r="BJ51" s="19" t="n">
        <f aca="false">IF($A51="",0,IF(COUNTIFS(Urlaub!$A$5:$A$604,$A51,Urlaub!$B$5:$B$604,"&lt;="&amp;BJ$3,Urlaub!$C$5:$C$604,"&gt;="&amp;BJ$3)&gt;0,1,0))</f>
        <v>0</v>
      </c>
      <c r="BK51" s="19" t="n">
        <f aca="false">IF($A51="",0,IF(COUNTIFS(Urlaub!$A$5:$A$604,$A51,Urlaub!$B$5:$B$604,"&lt;="&amp;BK$3,Urlaub!$C$5:$C$604,"&gt;="&amp;BK$3)&gt;0,1,0))</f>
        <v>0</v>
      </c>
      <c r="BL51" s="19" t="n">
        <f aca="false">IF($A51="",0,IF(COUNTIFS(Urlaub!$A$5:$A$604,$A51,Urlaub!$B$5:$B$604,"&lt;="&amp;BL$3,Urlaub!$C$5:$C$604,"&gt;="&amp;BL$3)&gt;0,1,0))</f>
        <v>0</v>
      </c>
      <c r="BM51" s="19" t="n">
        <f aca="false">IF($A51="",0,IF(COUNTIFS(Urlaub!$A$5:$A$604,$A51,Urlaub!$B$5:$B$604,"&lt;="&amp;BM$3,Urlaub!$C$5:$C$604,"&gt;="&amp;BM$3)&gt;0,1,0))</f>
        <v>0</v>
      </c>
      <c r="BN51" s="19" t="n">
        <f aca="false">IF($A51="",0,IF(COUNTIFS(Urlaub!$A$5:$A$604,$A51,Urlaub!$B$5:$B$604,"&lt;="&amp;BN$3,Urlaub!$C$5:$C$604,"&gt;="&amp;BN$3)&gt;0,1,0))</f>
        <v>0</v>
      </c>
      <c r="BO51" s="19" t="n">
        <f aca="false">IF($A51="",0,IF(COUNTIFS(Urlaub!$A$5:$A$604,$A51,Urlaub!$B$5:$B$604,"&lt;="&amp;BO$3,Urlaub!$C$5:$C$604,"&gt;="&amp;BO$3)&gt;0,1,0))</f>
        <v>0</v>
      </c>
      <c r="BP51" s="19" t="n">
        <f aca="false">IF($A51="",0,IF(COUNTIFS(Urlaub!$A$5:$A$604,$A51,Urlaub!$B$5:$B$604,"&lt;="&amp;BP$3,Urlaub!$C$5:$C$604,"&gt;="&amp;BP$3)&gt;0,1,0))</f>
        <v>0</v>
      </c>
      <c r="BQ51" s="19" t="n">
        <f aca="false">IF($A51="",0,IF(COUNTIFS(Urlaub!$A$5:$A$604,$A51,Urlaub!$B$5:$B$604,"&lt;="&amp;BQ$3,Urlaub!$C$5:$C$604,"&gt;="&amp;BQ$3)&gt;0,1,0))</f>
        <v>0</v>
      </c>
      <c r="BR51" s="19" t="n">
        <f aca="false">IF($A51="",0,IF(COUNTIFS(Urlaub!$A$5:$A$604,$A51,Urlaub!$B$5:$B$604,"&lt;="&amp;BR$3,Urlaub!$C$5:$C$604,"&gt;="&amp;BR$3)&gt;0,1,0))</f>
        <v>0</v>
      </c>
      <c r="BS51" s="19" t="n">
        <f aca="false">IF($A51="",0,IF(COUNTIFS(Urlaub!$A$5:$A$604,$A51,Urlaub!$B$5:$B$604,"&lt;="&amp;BS$3,Urlaub!$C$5:$C$604,"&gt;="&amp;BS$3)&gt;0,1,0))</f>
        <v>0</v>
      </c>
      <c r="BT51" s="19" t="n">
        <f aca="false">IF($A51="",0,IF(COUNTIFS(Urlaub!$A$5:$A$604,$A51,Urlaub!$B$5:$B$604,"&lt;="&amp;BT$3,Urlaub!$C$5:$C$604,"&gt;="&amp;BT$3)&gt;0,1,0))</f>
        <v>0</v>
      </c>
      <c r="BU51" s="19" t="n">
        <f aca="false">IF($A51="",0,IF(COUNTIFS(Urlaub!$A$5:$A$604,$A51,Urlaub!$B$5:$B$604,"&lt;="&amp;BU$3,Urlaub!$C$5:$C$604,"&gt;="&amp;BU$3)&gt;0,1,0))</f>
        <v>0</v>
      </c>
      <c r="BV51" s="19" t="n">
        <f aca="false">IF($A51="",0,IF(COUNTIFS(Urlaub!$A$5:$A$604,$A51,Urlaub!$B$5:$B$604,"&lt;="&amp;BV$3,Urlaub!$C$5:$C$604,"&gt;="&amp;BV$3)&gt;0,1,0))</f>
        <v>0</v>
      </c>
      <c r="BW51" s="19" t="n">
        <f aca="false">IF($A51="",0,IF(COUNTIFS(Urlaub!$A$5:$A$604,$A51,Urlaub!$B$5:$B$604,"&lt;="&amp;BW$3,Urlaub!$C$5:$C$604,"&gt;="&amp;BW$3)&gt;0,1,0))</f>
        <v>0</v>
      </c>
      <c r="BX51" s="19" t="n">
        <f aca="false">IF($A51="",0,IF(COUNTIFS(Urlaub!$A$5:$A$604,$A51,Urlaub!$B$5:$B$604,"&lt;="&amp;BX$3,Urlaub!$C$5:$C$604,"&gt;="&amp;BX$3)&gt;0,1,0))</f>
        <v>0</v>
      </c>
      <c r="BY51" s="19" t="n">
        <f aca="false">IF($A51="",0,IF(COUNTIFS(Urlaub!$A$5:$A$604,$A51,Urlaub!$B$5:$B$604,"&lt;="&amp;BY$3,Urlaub!$C$5:$C$604,"&gt;="&amp;BY$3)&gt;0,1,0))</f>
        <v>0</v>
      </c>
      <c r="BZ51" s="19" t="n">
        <f aca="false">IF($A51="",0,IF(COUNTIFS(Urlaub!$A$5:$A$604,$A51,Urlaub!$B$5:$B$604,"&lt;="&amp;BZ$3,Urlaub!$C$5:$C$604,"&gt;="&amp;BZ$3)&gt;0,1,0))</f>
        <v>0</v>
      </c>
      <c r="CA51" s="19" t="n">
        <f aca="false">IF($A51="",0,IF(COUNTIFS(Urlaub!$A$5:$A$604,$A51,Urlaub!$B$5:$B$604,"&lt;="&amp;CA$3,Urlaub!$C$5:$C$604,"&gt;="&amp;CA$3)&gt;0,1,0))</f>
        <v>0</v>
      </c>
      <c r="CB51" s="19" t="n">
        <f aca="false">IF($A51="",0,IF(COUNTIFS(Urlaub!$A$5:$A$604,$A51,Urlaub!$B$5:$B$604,"&lt;="&amp;CB$3,Urlaub!$C$5:$C$604,"&gt;="&amp;CB$3)&gt;0,1,0))</f>
        <v>0</v>
      </c>
      <c r="CC51" s="19" t="n">
        <f aca="false">IF($A51="",0,IF(COUNTIFS(Urlaub!$A$5:$A$604,$A51,Urlaub!$B$5:$B$604,"&lt;="&amp;CC$3,Urlaub!$C$5:$C$604,"&gt;="&amp;CC$3)&gt;0,1,0))</f>
        <v>0</v>
      </c>
      <c r="CD51" s="19" t="n">
        <f aca="false">IF($A51="",0,IF(COUNTIFS(Urlaub!$A$5:$A$604,$A51,Urlaub!$B$5:$B$604,"&lt;="&amp;CD$3,Urlaub!$C$5:$C$604,"&gt;="&amp;CD$3)&gt;0,1,0))</f>
        <v>0</v>
      </c>
      <c r="CE51" s="19" t="n">
        <f aca="false">IF($A51="",0,IF(COUNTIFS(Urlaub!$A$5:$A$604,$A51,Urlaub!$B$5:$B$604,"&lt;="&amp;CE$3,Urlaub!$C$5:$C$604,"&gt;="&amp;CE$3)&gt;0,1,0))</f>
        <v>0</v>
      </c>
      <c r="CF51" s="19" t="n">
        <f aca="false">IF($A51="",0,IF(COUNTIFS(Urlaub!$A$5:$A$604,$A51,Urlaub!$B$5:$B$604,"&lt;="&amp;CF$3,Urlaub!$C$5:$C$604,"&gt;="&amp;CF$3)&gt;0,1,0))</f>
        <v>0</v>
      </c>
      <c r="CG51" s="19" t="n">
        <f aca="false">IF($A51="",0,IF(COUNTIFS(Urlaub!$A$5:$A$604,$A51,Urlaub!$B$5:$B$604,"&lt;="&amp;CG$3,Urlaub!$C$5:$C$604,"&gt;="&amp;CG$3)&gt;0,1,0))</f>
        <v>0</v>
      </c>
      <c r="CH51" s="19" t="n">
        <f aca="false">IF($A51="",0,IF(COUNTIFS(Urlaub!$A$5:$A$604,$A51,Urlaub!$B$5:$B$604,"&lt;="&amp;CH$3,Urlaub!$C$5:$C$604,"&gt;="&amp;CH$3)&gt;0,1,0))</f>
        <v>0</v>
      </c>
      <c r="CI51" s="19" t="n">
        <f aca="false">IF($A51="",0,IF(COUNTIFS(Urlaub!$A$5:$A$604,$A51,Urlaub!$B$5:$B$604,"&lt;="&amp;CI$3,Urlaub!$C$5:$C$604,"&gt;="&amp;CI$3)&gt;0,1,0))</f>
        <v>0</v>
      </c>
      <c r="CJ51" s="19" t="n">
        <f aca="false">IF($A51="",0,IF(COUNTIFS(Urlaub!$A$5:$A$604,$A51,Urlaub!$B$5:$B$604,"&lt;="&amp;CJ$3,Urlaub!$C$5:$C$604,"&gt;="&amp;CJ$3)&gt;0,1,0))</f>
        <v>0</v>
      </c>
      <c r="CK51" s="19" t="n">
        <f aca="false">IF($A51="",0,IF(COUNTIFS(Urlaub!$A$5:$A$604,$A51,Urlaub!$B$5:$B$604,"&lt;="&amp;CK$3,Urlaub!$C$5:$C$604,"&gt;="&amp;CK$3)&gt;0,1,0))</f>
        <v>0</v>
      </c>
      <c r="CL51" s="19" t="n">
        <f aca="false">IF($A51="",0,IF(COUNTIFS(Urlaub!$A$5:$A$604,$A51,Urlaub!$B$5:$B$604,"&lt;="&amp;CL$3,Urlaub!$C$5:$C$604,"&gt;="&amp;CL$3)&gt;0,1,0))</f>
        <v>0</v>
      </c>
      <c r="CM51" s="19" t="n">
        <f aca="false">IF($A51="",0,IF(COUNTIFS(Urlaub!$A$5:$A$604,$A51,Urlaub!$B$5:$B$604,"&lt;="&amp;CM$3,Urlaub!$C$5:$C$604,"&gt;="&amp;CM$3)&gt;0,1,0))</f>
        <v>0</v>
      </c>
      <c r="CN51" s="19" t="n">
        <f aca="false">IF($A51="",0,IF(COUNTIFS(Urlaub!$A$5:$A$604,$A51,Urlaub!$B$5:$B$604,"&lt;="&amp;CN$3,Urlaub!$C$5:$C$604,"&gt;="&amp;CN$3)&gt;0,1,0))</f>
        <v>0</v>
      </c>
      <c r="CO51" s="19" t="n">
        <f aca="false">IF($A51="",0,IF(COUNTIFS(Urlaub!$A$5:$A$604,$A51,Urlaub!$B$5:$B$604,"&lt;="&amp;CO$3,Urlaub!$C$5:$C$604,"&gt;="&amp;CO$3)&gt;0,1,0))</f>
        <v>0</v>
      </c>
      <c r="CP51" s="19" t="n">
        <f aca="false">IF($A51="",0,IF(COUNTIFS(Urlaub!$A$5:$A$604,$A51,Urlaub!$B$5:$B$604,"&lt;="&amp;CP$3,Urlaub!$C$5:$C$604,"&gt;="&amp;CP$3)&gt;0,1,0))</f>
        <v>0</v>
      </c>
      <c r="CQ51" s="19" t="n">
        <f aca="false">IF($A51="",0,IF(COUNTIFS(Urlaub!$A$5:$A$604,$A51,Urlaub!$B$5:$B$604,"&lt;="&amp;CQ$3,Urlaub!$C$5:$C$604,"&gt;="&amp;CQ$3)&gt;0,1,0))</f>
        <v>0</v>
      </c>
      <c r="CR51" s="19" t="n">
        <f aca="false">IF($A51="",0,IF(COUNTIFS(Urlaub!$A$5:$A$604,$A51,Urlaub!$B$5:$B$604,"&lt;="&amp;CR$3,Urlaub!$C$5:$C$604,"&gt;="&amp;CR$3)&gt;0,1,0))</f>
        <v>0</v>
      </c>
      <c r="CS51" s="19" t="n">
        <f aca="false">IF($A51="",0,IF(COUNTIFS(Urlaub!$A$5:$A$604,$A51,Urlaub!$B$5:$B$604,"&lt;="&amp;CS$3,Urlaub!$C$5:$C$604,"&gt;="&amp;CS$3)&gt;0,1,0))</f>
        <v>0</v>
      </c>
      <c r="CT51" s="19" t="n">
        <f aca="false">IF($A51="",0,IF(COUNTIFS(Urlaub!$A$5:$A$604,$A51,Urlaub!$B$5:$B$604,"&lt;="&amp;CT$3,Urlaub!$C$5:$C$604,"&gt;="&amp;CT$3)&gt;0,1,0))</f>
        <v>0</v>
      </c>
      <c r="CU51" s="19" t="n">
        <f aca="false">IF($A51="",0,IF(COUNTIFS(Urlaub!$A$5:$A$604,$A51,Urlaub!$B$5:$B$604,"&lt;="&amp;CU$3,Urlaub!$C$5:$C$604,"&gt;="&amp;CU$3)&gt;0,1,0))</f>
        <v>0</v>
      </c>
      <c r="CV51" s="19" t="n">
        <f aca="false">IF($A51="",0,IF(COUNTIFS(Urlaub!$A$5:$A$604,$A51,Urlaub!$B$5:$B$604,"&lt;="&amp;CV$3,Urlaub!$C$5:$C$604,"&gt;="&amp;CV$3)&gt;0,1,0))</f>
        <v>0</v>
      </c>
      <c r="CW51" s="19" t="n">
        <f aca="false">IF($A51="",0,IF(COUNTIFS(Urlaub!$A$5:$A$604,$A51,Urlaub!$B$5:$B$604,"&lt;="&amp;CW$3,Urlaub!$C$5:$C$604,"&gt;="&amp;CW$3)&gt;0,1,0))</f>
        <v>0</v>
      </c>
      <c r="CX51" s="19" t="n">
        <f aca="false">IF($A51="",0,IF(COUNTIFS(Urlaub!$A$5:$A$604,$A51,Urlaub!$B$5:$B$604,"&lt;="&amp;CX$3,Urlaub!$C$5:$C$604,"&gt;="&amp;CX$3)&gt;0,1,0))</f>
        <v>0</v>
      </c>
      <c r="CY51" s="19" t="n">
        <f aca="false">IF($A51="",0,IF(COUNTIFS(Urlaub!$A$5:$A$604,$A51,Urlaub!$B$5:$B$604,"&lt;="&amp;CY$3,Urlaub!$C$5:$C$604,"&gt;="&amp;CY$3)&gt;0,1,0))</f>
        <v>0</v>
      </c>
      <c r="CZ51" s="19" t="n">
        <f aca="false">IF($A51="",0,IF(COUNTIFS(Urlaub!$A$5:$A$604,$A51,Urlaub!$B$5:$B$604,"&lt;="&amp;CZ$3,Urlaub!$C$5:$C$604,"&gt;="&amp;CZ$3)&gt;0,1,0))</f>
        <v>0</v>
      </c>
      <c r="DA51" s="19" t="n">
        <f aca="false">IF($A51="",0,IF(COUNTIFS(Urlaub!$A$5:$A$604,$A51,Urlaub!$B$5:$B$604,"&lt;="&amp;DA$3,Urlaub!$C$5:$C$604,"&gt;="&amp;DA$3)&gt;0,1,0))</f>
        <v>0</v>
      </c>
      <c r="DB51" s="19" t="n">
        <f aca="false">IF($A51="",0,IF(COUNTIFS(Urlaub!$A$5:$A$604,$A51,Urlaub!$B$5:$B$604,"&lt;="&amp;DB$3,Urlaub!$C$5:$C$604,"&gt;="&amp;DB$3)&gt;0,1,0))</f>
        <v>0</v>
      </c>
      <c r="DC51" s="19" t="n">
        <f aca="false">IF($A51="",0,IF(COUNTIFS(Urlaub!$A$5:$A$604,$A51,Urlaub!$B$5:$B$604,"&lt;="&amp;DC$3,Urlaub!$C$5:$C$604,"&gt;="&amp;DC$3)&gt;0,1,0))</f>
        <v>0</v>
      </c>
      <c r="DD51" s="19" t="n">
        <f aca="false">IF($A51="",0,IF(COUNTIFS(Urlaub!$A$5:$A$604,$A51,Urlaub!$B$5:$B$604,"&lt;="&amp;DD$3,Urlaub!$C$5:$C$604,"&gt;="&amp;DD$3)&gt;0,1,0))</f>
        <v>0</v>
      </c>
      <c r="DE51" s="19" t="n">
        <f aca="false">IF($A51="",0,IF(COUNTIFS(Urlaub!$A$5:$A$604,$A51,Urlaub!$B$5:$B$604,"&lt;="&amp;DE$3,Urlaub!$C$5:$C$604,"&gt;="&amp;DE$3)&gt;0,1,0))</f>
        <v>0</v>
      </c>
      <c r="DF51" s="19" t="n">
        <f aca="false">IF($A51="",0,IF(COUNTIFS(Urlaub!$A$5:$A$604,$A51,Urlaub!$B$5:$B$604,"&lt;="&amp;DF$3,Urlaub!$C$5:$C$604,"&gt;="&amp;DF$3)&gt;0,1,0))</f>
        <v>0</v>
      </c>
      <c r="DG51" s="19" t="n">
        <f aca="false">IF($A51="",0,IF(COUNTIFS(Urlaub!$A$5:$A$604,$A51,Urlaub!$B$5:$B$604,"&lt;="&amp;DG$3,Urlaub!$C$5:$C$604,"&gt;="&amp;DG$3)&gt;0,1,0))</f>
        <v>0</v>
      </c>
      <c r="DH51" s="19" t="n">
        <f aca="false">IF($A51="",0,IF(COUNTIFS(Urlaub!$A$5:$A$604,$A51,Urlaub!$B$5:$B$604,"&lt;="&amp;DH$3,Urlaub!$C$5:$C$604,"&gt;="&amp;DH$3)&gt;0,1,0))</f>
        <v>0</v>
      </c>
      <c r="DI51" s="19" t="n">
        <f aca="false">IF($A51="",0,IF(COUNTIFS(Urlaub!$A$5:$A$604,$A51,Urlaub!$B$5:$B$604,"&lt;="&amp;DI$3,Urlaub!$C$5:$C$604,"&gt;="&amp;DI$3)&gt;0,1,0))</f>
        <v>0</v>
      </c>
      <c r="DJ51" s="19" t="n">
        <f aca="false">IF($A51="",0,IF(COUNTIFS(Urlaub!$A$5:$A$604,$A51,Urlaub!$B$5:$B$604,"&lt;="&amp;DJ$3,Urlaub!$C$5:$C$604,"&gt;="&amp;DJ$3)&gt;0,1,0))</f>
        <v>0</v>
      </c>
      <c r="DK51" s="19" t="n">
        <f aca="false">IF($A51="",0,IF(COUNTIFS(Urlaub!$A$5:$A$604,$A51,Urlaub!$B$5:$B$604,"&lt;="&amp;DK$3,Urlaub!$C$5:$C$604,"&gt;="&amp;DK$3)&gt;0,1,0))</f>
        <v>0</v>
      </c>
      <c r="DL51" s="19" t="n">
        <f aca="false">IF($A51="",0,IF(COUNTIFS(Urlaub!$A$5:$A$604,$A51,Urlaub!$B$5:$B$604,"&lt;="&amp;DL$3,Urlaub!$C$5:$C$604,"&gt;="&amp;DL$3)&gt;0,1,0))</f>
        <v>0</v>
      </c>
      <c r="DM51" s="19" t="n">
        <f aca="false">IF($A51="",0,IF(COUNTIFS(Urlaub!$A$5:$A$604,$A51,Urlaub!$B$5:$B$604,"&lt;="&amp;DM$3,Urlaub!$C$5:$C$604,"&gt;="&amp;DM$3)&gt;0,1,0))</f>
        <v>0</v>
      </c>
      <c r="DN51" s="19" t="n">
        <f aca="false">IF($A51="",0,IF(COUNTIFS(Urlaub!$A$5:$A$604,$A51,Urlaub!$B$5:$B$604,"&lt;="&amp;DN$3,Urlaub!$C$5:$C$604,"&gt;="&amp;DN$3)&gt;0,1,0))</f>
        <v>0</v>
      </c>
      <c r="DO51" s="19" t="n">
        <f aca="false">IF($A51="",0,IF(COUNTIFS(Urlaub!$A$5:$A$604,$A51,Urlaub!$B$5:$B$604,"&lt;="&amp;DO$3,Urlaub!$C$5:$C$604,"&gt;="&amp;DO$3)&gt;0,1,0))</f>
        <v>0</v>
      </c>
      <c r="DP51" s="19" t="n">
        <f aca="false">IF($A51="",0,IF(COUNTIFS(Urlaub!$A$5:$A$604,$A51,Urlaub!$B$5:$B$604,"&lt;="&amp;DP$3,Urlaub!$C$5:$C$604,"&gt;="&amp;DP$3)&gt;0,1,0))</f>
        <v>0</v>
      </c>
      <c r="DQ51" s="19" t="n">
        <f aca="false">IF($A51="",0,IF(COUNTIFS(Urlaub!$A$5:$A$604,$A51,Urlaub!$B$5:$B$604,"&lt;="&amp;DQ$3,Urlaub!$C$5:$C$604,"&gt;="&amp;DQ$3)&gt;0,1,0))</f>
        <v>0</v>
      </c>
      <c r="DR51" s="19" t="n">
        <f aca="false">IF($A51="",0,IF(COUNTIFS(Urlaub!$A$5:$A$604,$A51,Urlaub!$B$5:$B$604,"&lt;="&amp;DR$3,Urlaub!$C$5:$C$604,"&gt;="&amp;DR$3)&gt;0,1,0))</f>
        <v>0</v>
      </c>
      <c r="DS51" s="19" t="n">
        <f aca="false">IF($A51="",0,IF(COUNTIFS(Urlaub!$A$5:$A$604,$A51,Urlaub!$B$5:$B$604,"&lt;="&amp;DS$3,Urlaub!$C$5:$C$604,"&gt;="&amp;DS$3)&gt;0,1,0))</f>
        <v>0</v>
      </c>
      <c r="DT51" s="19" t="n">
        <f aca="false">IF($A51="",0,IF(COUNTIFS(Urlaub!$A$5:$A$604,$A51,Urlaub!$B$5:$B$604,"&lt;="&amp;DT$3,Urlaub!$C$5:$C$604,"&gt;="&amp;DT$3)&gt;0,1,0))</f>
        <v>0</v>
      </c>
      <c r="DU51" s="19" t="n">
        <f aca="false">IF($A51="",0,IF(COUNTIFS(Urlaub!$A$5:$A$604,$A51,Urlaub!$B$5:$B$604,"&lt;="&amp;DU$3,Urlaub!$C$5:$C$604,"&gt;="&amp;DU$3)&gt;0,1,0))</f>
        <v>0</v>
      </c>
      <c r="DV51" s="19" t="n">
        <f aca="false">IF($A51="",0,IF(COUNTIFS(Urlaub!$A$5:$A$604,$A51,Urlaub!$B$5:$B$604,"&lt;="&amp;DV$3,Urlaub!$C$5:$C$604,"&gt;="&amp;DV$3)&gt;0,1,0))</f>
        <v>0</v>
      </c>
      <c r="DW51" s="19" t="n">
        <f aca="false">IF($A51="",0,IF(COUNTIFS(Urlaub!$A$5:$A$604,$A51,Urlaub!$B$5:$B$604,"&lt;="&amp;DW$3,Urlaub!$C$5:$C$604,"&gt;="&amp;DW$3)&gt;0,1,0))</f>
        <v>0</v>
      </c>
      <c r="DX51" s="19" t="n">
        <f aca="false">IF($A51="",0,IF(COUNTIFS(Urlaub!$A$5:$A$604,$A51,Urlaub!$B$5:$B$604,"&lt;="&amp;DX$3,Urlaub!$C$5:$C$604,"&gt;="&amp;DX$3)&gt;0,1,0))</f>
        <v>0</v>
      </c>
      <c r="DY51" s="19" t="n">
        <f aca="false">IF($A51="",0,IF(COUNTIFS(Urlaub!$A$5:$A$604,$A51,Urlaub!$B$5:$B$604,"&lt;="&amp;DY$3,Urlaub!$C$5:$C$604,"&gt;="&amp;DY$3)&gt;0,1,0))</f>
        <v>0</v>
      </c>
      <c r="DZ51" s="19" t="n">
        <f aca="false">IF($A51="",0,IF(COUNTIFS(Urlaub!$A$5:$A$604,$A51,Urlaub!$B$5:$B$604,"&lt;="&amp;DZ$3,Urlaub!$C$5:$C$604,"&gt;="&amp;DZ$3)&gt;0,1,0))</f>
        <v>0</v>
      </c>
      <c r="EA51" s="19" t="n">
        <f aca="false">IF($A51="",0,IF(COUNTIFS(Urlaub!$A$5:$A$604,$A51,Urlaub!$B$5:$B$604,"&lt;="&amp;EA$3,Urlaub!$C$5:$C$604,"&gt;="&amp;EA$3)&gt;0,1,0))</f>
        <v>0</v>
      </c>
      <c r="EB51" s="19" t="n">
        <f aca="false">IF($A51="",0,IF(COUNTIFS(Urlaub!$A$5:$A$604,$A51,Urlaub!$B$5:$B$604,"&lt;="&amp;EB$3,Urlaub!$C$5:$C$604,"&gt;="&amp;EB$3)&gt;0,1,0))</f>
        <v>0</v>
      </c>
      <c r="EC51" s="19" t="n">
        <f aca="false">IF($A51="",0,IF(COUNTIFS(Urlaub!$A$5:$A$604,$A51,Urlaub!$B$5:$B$604,"&lt;="&amp;EC$3,Urlaub!$C$5:$C$604,"&gt;="&amp;EC$3)&gt;0,1,0))</f>
        <v>0</v>
      </c>
      <c r="ED51" s="19" t="n">
        <f aca="false">IF($A51="",0,IF(COUNTIFS(Urlaub!$A$5:$A$604,$A51,Urlaub!$B$5:$B$604,"&lt;="&amp;ED$3,Urlaub!$C$5:$C$604,"&gt;="&amp;ED$3)&gt;0,1,0))</f>
        <v>0</v>
      </c>
      <c r="EE51" s="19" t="n">
        <f aca="false">IF($A51="",0,IF(COUNTIFS(Urlaub!$A$5:$A$604,$A51,Urlaub!$B$5:$B$604,"&lt;="&amp;EE$3,Urlaub!$C$5:$C$604,"&gt;="&amp;EE$3)&gt;0,1,0))</f>
        <v>0</v>
      </c>
      <c r="EF51" s="19" t="n">
        <f aca="false">IF($A51="",0,IF(COUNTIFS(Urlaub!$A$5:$A$604,$A51,Urlaub!$B$5:$B$604,"&lt;="&amp;EF$3,Urlaub!$C$5:$C$604,"&gt;="&amp;EF$3)&gt;0,1,0))</f>
        <v>0</v>
      </c>
      <c r="EG51" s="19" t="n">
        <f aca="false">IF($A51="",0,IF(COUNTIFS(Urlaub!$A$5:$A$604,$A51,Urlaub!$B$5:$B$604,"&lt;="&amp;EG$3,Urlaub!$C$5:$C$604,"&gt;="&amp;EG$3)&gt;0,1,0))</f>
        <v>0</v>
      </c>
      <c r="EH51" s="19" t="n">
        <f aca="false">IF($A51="",0,IF(COUNTIFS(Urlaub!$A$5:$A$604,$A51,Urlaub!$B$5:$B$604,"&lt;="&amp;EH$3,Urlaub!$C$5:$C$604,"&gt;="&amp;EH$3)&gt;0,1,0))</f>
        <v>0</v>
      </c>
      <c r="EI51" s="19" t="n">
        <f aca="false">IF($A51="",0,IF(COUNTIFS(Urlaub!$A$5:$A$604,$A51,Urlaub!$B$5:$B$604,"&lt;="&amp;EI$3,Urlaub!$C$5:$C$604,"&gt;="&amp;EI$3)&gt;0,1,0))</f>
        <v>0</v>
      </c>
      <c r="EJ51" s="19" t="n">
        <f aca="false">IF($A51="",0,IF(COUNTIFS(Urlaub!$A$5:$A$604,$A51,Urlaub!$B$5:$B$604,"&lt;="&amp;EJ$3,Urlaub!$C$5:$C$604,"&gt;="&amp;EJ$3)&gt;0,1,0))</f>
        <v>0</v>
      </c>
      <c r="EK51" s="19" t="n">
        <f aca="false">IF($A51="",0,IF(COUNTIFS(Urlaub!$A$5:$A$604,$A51,Urlaub!$B$5:$B$604,"&lt;="&amp;EK$3,Urlaub!$C$5:$C$604,"&gt;="&amp;EK$3)&gt;0,1,0))</f>
        <v>0</v>
      </c>
      <c r="EL51" s="19" t="n">
        <f aca="false">IF($A51="",0,IF(COUNTIFS(Urlaub!$A$5:$A$604,$A51,Urlaub!$B$5:$B$604,"&lt;="&amp;EL$3,Urlaub!$C$5:$C$604,"&gt;="&amp;EL$3)&gt;0,1,0))</f>
        <v>0</v>
      </c>
      <c r="EM51" s="19" t="n">
        <f aca="false">IF($A51="",0,IF(COUNTIFS(Urlaub!$A$5:$A$604,$A51,Urlaub!$B$5:$B$604,"&lt;="&amp;EM$3,Urlaub!$C$5:$C$604,"&gt;="&amp;EM$3)&gt;0,1,0))</f>
        <v>0</v>
      </c>
      <c r="EN51" s="19" t="n">
        <f aca="false">IF($A51="",0,IF(COUNTIFS(Urlaub!$A$5:$A$604,$A51,Urlaub!$B$5:$B$604,"&lt;="&amp;EN$3,Urlaub!$C$5:$C$604,"&gt;="&amp;EN$3)&gt;0,1,0))</f>
        <v>0</v>
      </c>
      <c r="EO51" s="19" t="n">
        <f aca="false">IF($A51="",0,IF(COUNTIFS(Urlaub!$A$5:$A$604,$A51,Urlaub!$B$5:$B$604,"&lt;="&amp;EO$3,Urlaub!$C$5:$C$604,"&gt;="&amp;EO$3)&gt;0,1,0))</f>
        <v>0</v>
      </c>
      <c r="EP51" s="19" t="n">
        <f aca="false">IF($A51="",0,IF(COUNTIFS(Urlaub!$A$5:$A$604,$A51,Urlaub!$B$5:$B$604,"&lt;="&amp;EP$3,Urlaub!$C$5:$C$604,"&gt;="&amp;EP$3)&gt;0,1,0))</f>
        <v>0</v>
      </c>
      <c r="EQ51" s="19" t="n">
        <f aca="false">IF($A51="",0,IF(COUNTIFS(Urlaub!$A$5:$A$604,$A51,Urlaub!$B$5:$B$604,"&lt;="&amp;EQ$3,Urlaub!$C$5:$C$604,"&gt;="&amp;EQ$3)&gt;0,1,0))</f>
        <v>0</v>
      </c>
      <c r="ER51" s="19" t="n">
        <f aca="false">IF($A51="",0,IF(COUNTIFS(Urlaub!$A$5:$A$604,$A51,Urlaub!$B$5:$B$604,"&lt;="&amp;ER$3,Urlaub!$C$5:$C$604,"&gt;="&amp;ER$3)&gt;0,1,0))</f>
        <v>0</v>
      </c>
      <c r="ES51" s="19" t="n">
        <f aca="false">IF($A51="",0,IF(COUNTIFS(Urlaub!$A$5:$A$604,$A51,Urlaub!$B$5:$B$604,"&lt;="&amp;ES$3,Urlaub!$C$5:$C$604,"&gt;="&amp;ES$3)&gt;0,1,0))</f>
        <v>0</v>
      </c>
      <c r="ET51" s="19" t="n">
        <f aca="false">IF($A51="",0,IF(COUNTIFS(Urlaub!$A$5:$A$604,$A51,Urlaub!$B$5:$B$604,"&lt;="&amp;ET$3,Urlaub!$C$5:$C$604,"&gt;="&amp;ET$3)&gt;0,1,0))</f>
        <v>0</v>
      </c>
      <c r="EU51" s="19" t="n">
        <f aca="false">IF($A51="",0,IF(COUNTIFS(Urlaub!$A$5:$A$604,$A51,Urlaub!$B$5:$B$604,"&lt;="&amp;EU$3,Urlaub!$C$5:$C$604,"&gt;="&amp;EU$3)&gt;0,1,0))</f>
        <v>0</v>
      </c>
      <c r="EV51" s="19" t="n">
        <f aca="false">IF($A51="",0,IF(COUNTIFS(Urlaub!$A$5:$A$604,$A51,Urlaub!$B$5:$B$604,"&lt;="&amp;EV$3,Urlaub!$C$5:$C$604,"&gt;="&amp;EV$3)&gt;0,1,0))</f>
        <v>0</v>
      </c>
      <c r="EW51" s="19" t="n">
        <f aca="false">IF($A51="",0,IF(COUNTIFS(Urlaub!$A$5:$A$604,$A51,Urlaub!$B$5:$B$604,"&lt;="&amp;EW$3,Urlaub!$C$5:$C$604,"&gt;="&amp;EW$3)&gt;0,1,0))</f>
        <v>0</v>
      </c>
      <c r="EX51" s="19" t="n">
        <f aca="false">IF($A51="",0,IF(COUNTIFS(Urlaub!$A$5:$A$604,$A51,Urlaub!$B$5:$B$604,"&lt;="&amp;EX$3,Urlaub!$C$5:$C$604,"&gt;="&amp;EX$3)&gt;0,1,0))</f>
        <v>0</v>
      </c>
      <c r="EY51" s="19" t="n">
        <f aca="false">IF($A51="",0,IF(COUNTIFS(Urlaub!$A$5:$A$604,$A51,Urlaub!$B$5:$B$604,"&lt;="&amp;EY$3,Urlaub!$C$5:$C$604,"&gt;="&amp;EY$3)&gt;0,1,0))</f>
        <v>0</v>
      </c>
      <c r="EZ51" s="19" t="n">
        <f aca="false">IF($A51="",0,IF(COUNTIFS(Urlaub!$A$5:$A$604,$A51,Urlaub!$B$5:$B$604,"&lt;="&amp;EZ$3,Urlaub!$C$5:$C$604,"&gt;="&amp;EZ$3)&gt;0,1,0))</f>
        <v>0</v>
      </c>
      <c r="FA51" s="19" t="n">
        <f aca="false">IF($A51="",0,IF(COUNTIFS(Urlaub!$A$5:$A$604,$A51,Urlaub!$B$5:$B$604,"&lt;="&amp;FA$3,Urlaub!$C$5:$C$604,"&gt;="&amp;FA$3)&gt;0,1,0))</f>
        <v>0</v>
      </c>
      <c r="FB51" s="19" t="n">
        <f aca="false">IF($A51="",0,IF(COUNTIFS(Urlaub!$A$5:$A$604,$A51,Urlaub!$B$5:$B$604,"&lt;="&amp;FB$3,Urlaub!$C$5:$C$604,"&gt;="&amp;FB$3)&gt;0,1,0))</f>
        <v>0</v>
      </c>
      <c r="FC51" s="19" t="n">
        <f aca="false">IF($A51="",0,IF(COUNTIFS(Urlaub!$A$5:$A$604,$A51,Urlaub!$B$5:$B$604,"&lt;="&amp;FC$3,Urlaub!$C$5:$C$604,"&gt;="&amp;FC$3)&gt;0,1,0))</f>
        <v>0</v>
      </c>
      <c r="FD51" s="19" t="n">
        <f aca="false">IF($A51="",0,IF(COUNTIFS(Urlaub!$A$5:$A$604,$A51,Urlaub!$B$5:$B$604,"&lt;="&amp;FD$3,Urlaub!$C$5:$C$604,"&gt;="&amp;FD$3)&gt;0,1,0))</f>
        <v>0</v>
      </c>
      <c r="FE51" s="19" t="n">
        <f aca="false">IF($A51="",0,IF(COUNTIFS(Urlaub!$A$5:$A$604,$A51,Urlaub!$B$5:$B$604,"&lt;="&amp;FE$3,Urlaub!$C$5:$C$604,"&gt;="&amp;FE$3)&gt;0,1,0))</f>
        <v>0</v>
      </c>
      <c r="FF51" s="19" t="n">
        <f aca="false">IF($A51="",0,IF(COUNTIFS(Urlaub!$A$5:$A$604,$A51,Urlaub!$B$5:$B$604,"&lt;="&amp;FF$3,Urlaub!$C$5:$C$604,"&gt;="&amp;FF$3)&gt;0,1,0))</f>
        <v>0</v>
      </c>
      <c r="FG51" s="19" t="n">
        <f aca="false">IF($A51="",0,IF(COUNTIFS(Urlaub!$A$5:$A$604,$A51,Urlaub!$B$5:$B$604,"&lt;="&amp;FG$3,Urlaub!$C$5:$C$604,"&gt;="&amp;FG$3)&gt;0,1,0))</f>
        <v>0</v>
      </c>
      <c r="FH51" s="19" t="n">
        <f aca="false">IF($A51="",0,IF(COUNTIFS(Urlaub!$A$5:$A$604,$A51,Urlaub!$B$5:$B$604,"&lt;="&amp;FH$3,Urlaub!$C$5:$C$604,"&gt;="&amp;FH$3)&gt;0,1,0))</f>
        <v>0</v>
      </c>
      <c r="FI51" s="19" t="n">
        <f aca="false">IF($A51="",0,IF(COUNTIFS(Urlaub!$A$5:$A$604,$A51,Urlaub!$B$5:$B$604,"&lt;="&amp;FI$3,Urlaub!$C$5:$C$604,"&gt;="&amp;FI$3)&gt;0,1,0))</f>
        <v>0</v>
      </c>
      <c r="FJ51" s="19" t="n">
        <f aca="false">IF($A51="",0,IF(COUNTIFS(Urlaub!$A$5:$A$604,$A51,Urlaub!$B$5:$B$604,"&lt;="&amp;FJ$3,Urlaub!$C$5:$C$604,"&gt;="&amp;FJ$3)&gt;0,1,0))</f>
        <v>0</v>
      </c>
      <c r="FK51" s="19" t="n">
        <f aca="false">IF($A51="",0,IF(COUNTIFS(Urlaub!$A$5:$A$604,$A51,Urlaub!$B$5:$B$604,"&lt;="&amp;FK$3,Urlaub!$C$5:$C$604,"&gt;="&amp;FK$3)&gt;0,1,0))</f>
        <v>0</v>
      </c>
      <c r="FL51" s="19" t="n">
        <f aca="false">IF($A51="",0,IF(COUNTIFS(Urlaub!$A$5:$A$604,$A51,Urlaub!$B$5:$B$604,"&lt;="&amp;FL$3,Urlaub!$C$5:$C$604,"&gt;="&amp;FL$3)&gt;0,1,0))</f>
        <v>0</v>
      </c>
      <c r="FM51" s="19" t="n">
        <f aca="false">IF($A51="",0,IF(COUNTIFS(Urlaub!$A$5:$A$604,$A51,Urlaub!$B$5:$B$604,"&lt;="&amp;FM$3,Urlaub!$C$5:$C$604,"&gt;="&amp;FM$3)&gt;0,1,0))</f>
        <v>0</v>
      </c>
      <c r="FN51" s="19" t="n">
        <f aca="false">IF($A51="",0,IF(COUNTIFS(Urlaub!$A$5:$A$604,$A51,Urlaub!$B$5:$B$604,"&lt;="&amp;FN$3,Urlaub!$C$5:$C$604,"&gt;="&amp;FN$3)&gt;0,1,0))</f>
        <v>0</v>
      </c>
      <c r="FO51" s="19" t="n">
        <f aca="false">IF($A51="",0,IF(COUNTIFS(Urlaub!$A$5:$A$604,$A51,Urlaub!$B$5:$B$604,"&lt;="&amp;FO$3,Urlaub!$C$5:$C$604,"&gt;="&amp;FO$3)&gt;0,1,0))</f>
        <v>0</v>
      </c>
      <c r="FP51" s="19" t="n">
        <f aca="false">IF($A51="",0,IF(COUNTIFS(Urlaub!$A$5:$A$604,$A51,Urlaub!$B$5:$B$604,"&lt;="&amp;FP$3,Urlaub!$C$5:$C$604,"&gt;="&amp;FP$3)&gt;0,1,0))</f>
        <v>0</v>
      </c>
      <c r="FQ51" s="19" t="n">
        <f aca="false">IF($A51="",0,IF(COUNTIFS(Urlaub!$A$5:$A$604,$A51,Urlaub!$B$5:$B$604,"&lt;="&amp;FQ$3,Urlaub!$C$5:$C$604,"&gt;="&amp;FQ$3)&gt;0,1,0))</f>
        <v>0</v>
      </c>
      <c r="FR51" s="19" t="n">
        <f aca="false">IF($A51="",0,IF(COUNTIFS(Urlaub!$A$5:$A$604,$A51,Urlaub!$B$5:$B$604,"&lt;="&amp;FR$3,Urlaub!$C$5:$C$604,"&gt;="&amp;FR$3)&gt;0,1,0))</f>
        <v>0</v>
      </c>
      <c r="FS51" s="19" t="n">
        <f aca="false">IF($A51="",0,IF(COUNTIFS(Urlaub!$A$5:$A$604,$A51,Urlaub!$B$5:$B$604,"&lt;="&amp;FS$3,Urlaub!$C$5:$C$604,"&gt;="&amp;FS$3)&gt;0,1,0))</f>
        <v>0</v>
      </c>
      <c r="FT51" s="19" t="n">
        <f aca="false">IF($A51="",0,IF(COUNTIFS(Urlaub!$A$5:$A$604,$A51,Urlaub!$B$5:$B$604,"&lt;="&amp;FT$3,Urlaub!$C$5:$C$604,"&gt;="&amp;FT$3)&gt;0,1,0))</f>
        <v>0</v>
      </c>
      <c r="FU51" s="19" t="n">
        <f aca="false">IF($A51="",0,IF(COUNTIFS(Urlaub!$A$5:$A$604,$A51,Urlaub!$B$5:$B$604,"&lt;="&amp;FU$3,Urlaub!$C$5:$C$604,"&gt;="&amp;FU$3)&gt;0,1,0))</f>
        <v>0</v>
      </c>
      <c r="FV51" s="19" t="n">
        <f aca="false">IF($A51="",0,IF(COUNTIFS(Urlaub!$A$5:$A$604,$A51,Urlaub!$B$5:$B$604,"&lt;="&amp;FV$3,Urlaub!$C$5:$C$604,"&gt;="&amp;FV$3)&gt;0,1,0))</f>
        <v>0</v>
      </c>
      <c r="FW51" s="19" t="n">
        <f aca="false">IF($A51="",0,IF(COUNTIFS(Urlaub!$A$5:$A$604,$A51,Urlaub!$B$5:$B$604,"&lt;="&amp;FW$3,Urlaub!$C$5:$C$604,"&gt;="&amp;FW$3)&gt;0,1,0))</f>
        <v>0</v>
      </c>
      <c r="FX51" s="19" t="n">
        <f aca="false">IF($A51="",0,IF(COUNTIFS(Urlaub!$A$5:$A$604,$A51,Urlaub!$B$5:$B$604,"&lt;="&amp;FX$3,Urlaub!$C$5:$C$604,"&gt;="&amp;FX$3)&gt;0,1,0))</f>
        <v>0</v>
      </c>
      <c r="FY51" s="19" t="n">
        <f aca="false">IF($A51="",0,IF(COUNTIFS(Urlaub!$A$5:$A$604,$A51,Urlaub!$B$5:$B$604,"&lt;="&amp;FY$3,Urlaub!$C$5:$C$604,"&gt;="&amp;FY$3)&gt;0,1,0))</f>
        <v>0</v>
      </c>
      <c r="FZ51" s="19" t="n">
        <f aca="false">IF($A51="",0,IF(COUNTIFS(Urlaub!$A$5:$A$604,$A51,Urlaub!$B$5:$B$604,"&lt;="&amp;FZ$3,Urlaub!$C$5:$C$604,"&gt;="&amp;FZ$3)&gt;0,1,0))</f>
        <v>0</v>
      </c>
      <c r="GA51" s="19" t="n">
        <f aca="false">IF($A51="",0,IF(COUNTIFS(Urlaub!$A$5:$A$604,$A51,Urlaub!$B$5:$B$604,"&lt;="&amp;GA$3,Urlaub!$C$5:$C$604,"&gt;="&amp;GA$3)&gt;0,1,0))</f>
        <v>0</v>
      </c>
      <c r="GB51" s="19" t="n">
        <f aca="false">IF($A51="",0,IF(COUNTIFS(Urlaub!$A$5:$A$604,$A51,Urlaub!$B$5:$B$604,"&lt;="&amp;GB$3,Urlaub!$C$5:$C$604,"&gt;="&amp;GB$3)&gt;0,1,0))</f>
        <v>0</v>
      </c>
      <c r="GC51" s="19" t="n">
        <f aca="false">IF($A51="",0,IF(COUNTIFS(Urlaub!$A$5:$A$604,$A51,Urlaub!$B$5:$B$604,"&lt;="&amp;GC$3,Urlaub!$C$5:$C$604,"&gt;="&amp;GC$3)&gt;0,1,0))</f>
        <v>0</v>
      </c>
      <c r="GD51" s="19" t="n">
        <f aca="false">IF($A51="",0,IF(COUNTIFS(Urlaub!$A$5:$A$604,$A51,Urlaub!$B$5:$B$604,"&lt;="&amp;GD$3,Urlaub!$C$5:$C$604,"&gt;="&amp;GD$3)&gt;0,1,0))</f>
        <v>0</v>
      </c>
      <c r="GE51" s="19" t="n">
        <f aca="false">IF($A51="",0,IF(COUNTIFS(Urlaub!$A$5:$A$604,$A51,Urlaub!$B$5:$B$604,"&lt;="&amp;GE$3,Urlaub!$C$5:$C$604,"&gt;="&amp;GE$3)&gt;0,1,0))</f>
        <v>0</v>
      </c>
      <c r="GF51" s="19" t="n">
        <f aca="false">IF($A51="",0,IF(COUNTIFS(Urlaub!$A$5:$A$604,$A51,Urlaub!$B$5:$B$604,"&lt;="&amp;GF$3,Urlaub!$C$5:$C$604,"&gt;="&amp;GF$3)&gt;0,1,0))</f>
        <v>0</v>
      </c>
      <c r="GG51" s="19" t="n">
        <f aca="false">IF($A51="",0,IF(COUNTIFS(Urlaub!$A$5:$A$604,$A51,Urlaub!$B$5:$B$604,"&lt;="&amp;GG$3,Urlaub!$C$5:$C$604,"&gt;="&amp;GG$3)&gt;0,1,0))</f>
        <v>0</v>
      </c>
      <c r="GH51" s="19" t="n">
        <f aca="false">IF($A51="",0,IF(COUNTIFS(Urlaub!$A$5:$A$604,$A51,Urlaub!$B$5:$B$604,"&lt;="&amp;GH$3,Urlaub!$C$5:$C$604,"&gt;="&amp;GH$3)&gt;0,1,0))</f>
        <v>0</v>
      </c>
      <c r="GI51" s="19" t="n">
        <f aca="false">IF($A51="",0,IF(COUNTIFS(Urlaub!$A$5:$A$604,$A51,Urlaub!$B$5:$B$604,"&lt;="&amp;GI$3,Urlaub!$C$5:$C$604,"&gt;="&amp;GI$3)&gt;0,1,0))</f>
        <v>0</v>
      </c>
      <c r="GJ51" s="19" t="n">
        <f aca="false">IF($A51="",0,IF(COUNTIFS(Urlaub!$A$5:$A$604,$A51,Urlaub!$B$5:$B$604,"&lt;="&amp;GJ$3,Urlaub!$C$5:$C$604,"&gt;="&amp;GJ$3)&gt;0,1,0))</f>
        <v>0</v>
      </c>
      <c r="GK51" s="19" t="n">
        <f aca="false">IF($A51="",0,IF(COUNTIFS(Urlaub!$A$5:$A$604,$A51,Urlaub!$B$5:$B$604,"&lt;="&amp;GK$3,Urlaub!$C$5:$C$604,"&gt;="&amp;GK$3)&gt;0,1,0))</f>
        <v>0</v>
      </c>
      <c r="GL51" s="19" t="n">
        <f aca="false">IF($A51="",0,IF(COUNTIFS(Urlaub!$A$5:$A$604,$A51,Urlaub!$B$5:$B$604,"&lt;="&amp;GL$3,Urlaub!$C$5:$C$604,"&gt;="&amp;GL$3)&gt;0,1,0))</f>
        <v>0</v>
      </c>
      <c r="GM51" s="19" t="n">
        <f aca="false">IF($A51="",0,IF(COUNTIFS(Urlaub!$A$5:$A$604,$A51,Urlaub!$B$5:$B$604,"&lt;="&amp;GM$3,Urlaub!$C$5:$C$604,"&gt;="&amp;GM$3)&gt;0,1,0))</f>
        <v>0</v>
      </c>
      <c r="GN51" s="19" t="n">
        <f aca="false">IF($A51="",0,IF(COUNTIFS(Urlaub!$A$5:$A$604,$A51,Urlaub!$B$5:$B$604,"&lt;="&amp;GN$3,Urlaub!$C$5:$C$604,"&gt;="&amp;GN$3)&gt;0,1,0))</f>
        <v>0</v>
      </c>
      <c r="GO51" s="19" t="n">
        <f aca="false">IF($A51="",0,IF(COUNTIFS(Urlaub!$A$5:$A$604,$A51,Urlaub!$B$5:$B$604,"&lt;="&amp;GO$3,Urlaub!$C$5:$C$604,"&gt;="&amp;GO$3)&gt;0,1,0))</f>
        <v>0</v>
      </c>
      <c r="GP51" s="19" t="n">
        <f aca="false">IF($A51="",0,IF(COUNTIFS(Urlaub!$A$5:$A$604,$A51,Urlaub!$B$5:$B$604,"&lt;="&amp;GP$3,Urlaub!$C$5:$C$604,"&gt;="&amp;GP$3)&gt;0,1,0))</f>
        <v>0</v>
      </c>
      <c r="GQ51" s="19" t="n">
        <f aca="false">IF($A51="",0,IF(COUNTIFS(Urlaub!$A$5:$A$604,$A51,Urlaub!$B$5:$B$604,"&lt;="&amp;GQ$3,Urlaub!$C$5:$C$604,"&gt;="&amp;GQ$3)&gt;0,1,0))</f>
        <v>0</v>
      </c>
      <c r="GR51" s="19" t="n">
        <f aca="false">IF($A51="",0,IF(COUNTIFS(Urlaub!$A$5:$A$604,$A51,Urlaub!$B$5:$B$604,"&lt;="&amp;GR$3,Urlaub!$C$5:$C$604,"&gt;="&amp;GR$3)&gt;0,1,0))</f>
        <v>0</v>
      </c>
      <c r="GS51" s="19" t="n">
        <f aca="false">IF($A51="",0,IF(COUNTIFS(Urlaub!$A$5:$A$604,$A51,Urlaub!$B$5:$B$604,"&lt;="&amp;GS$3,Urlaub!$C$5:$C$604,"&gt;="&amp;GS$3)&gt;0,1,0))</f>
        <v>0</v>
      </c>
      <c r="GT51" s="19" t="n">
        <f aca="false">IF($A51="",0,IF(COUNTIFS(Urlaub!$A$5:$A$604,$A51,Urlaub!$B$5:$B$604,"&lt;="&amp;GT$3,Urlaub!$C$5:$C$604,"&gt;="&amp;GT$3)&gt;0,1,0))</f>
        <v>0</v>
      </c>
      <c r="GU51" s="19" t="n">
        <f aca="false">IF($A51="",0,IF(COUNTIFS(Urlaub!$A$5:$A$604,$A51,Urlaub!$B$5:$B$604,"&lt;="&amp;GU$3,Urlaub!$C$5:$C$604,"&gt;="&amp;GU$3)&gt;0,1,0))</f>
        <v>0</v>
      </c>
      <c r="GV51" s="19" t="n">
        <f aca="false">IF($A51="",0,IF(COUNTIFS(Urlaub!$A$5:$A$604,$A51,Urlaub!$B$5:$B$604,"&lt;="&amp;GV$3,Urlaub!$C$5:$C$604,"&gt;="&amp;GV$3)&gt;0,1,0))</f>
        <v>0</v>
      </c>
      <c r="GW51" s="19" t="n">
        <f aca="false">IF($A51="",0,IF(COUNTIFS(Urlaub!$A$5:$A$604,$A51,Urlaub!$B$5:$B$604,"&lt;="&amp;GW$3,Urlaub!$C$5:$C$604,"&gt;="&amp;GW$3)&gt;0,1,0))</f>
        <v>0</v>
      </c>
      <c r="GX51" s="19" t="n">
        <f aca="false">IF($A51="",0,IF(COUNTIFS(Urlaub!$A$5:$A$604,$A51,Urlaub!$B$5:$B$604,"&lt;="&amp;GX$3,Urlaub!$C$5:$C$604,"&gt;="&amp;GX$3)&gt;0,1,0))</f>
        <v>0</v>
      </c>
      <c r="GY51" s="19" t="n">
        <f aca="false">IF($A51="",0,IF(COUNTIFS(Urlaub!$A$5:$A$604,$A51,Urlaub!$B$5:$B$604,"&lt;="&amp;GY$3,Urlaub!$C$5:$C$604,"&gt;="&amp;GY$3)&gt;0,1,0))</f>
        <v>0</v>
      </c>
      <c r="GZ51" s="19" t="n">
        <f aca="false">IF($A51="",0,IF(COUNTIFS(Urlaub!$A$5:$A$604,$A51,Urlaub!$B$5:$B$604,"&lt;="&amp;GZ$3,Urlaub!$C$5:$C$604,"&gt;="&amp;GZ$3)&gt;0,1,0))</f>
        <v>0</v>
      </c>
      <c r="HA51" s="19" t="n">
        <f aca="false">IF($A51="",0,IF(COUNTIFS(Urlaub!$A$5:$A$604,$A51,Urlaub!$B$5:$B$604,"&lt;="&amp;HA$3,Urlaub!$C$5:$C$604,"&gt;="&amp;HA$3)&gt;0,1,0))</f>
        <v>0</v>
      </c>
      <c r="HB51" s="19" t="n">
        <f aca="false">IF($A51="",0,IF(COUNTIFS(Urlaub!$A$5:$A$604,$A51,Urlaub!$B$5:$B$604,"&lt;="&amp;HB$3,Urlaub!$C$5:$C$604,"&gt;="&amp;HB$3)&gt;0,1,0))</f>
        <v>0</v>
      </c>
      <c r="HC51" s="19" t="n">
        <f aca="false">IF($A51="",0,IF(COUNTIFS(Urlaub!$A$5:$A$604,$A51,Urlaub!$B$5:$B$604,"&lt;="&amp;HC$3,Urlaub!$C$5:$C$604,"&gt;="&amp;HC$3)&gt;0,1,0))</f>
        <v>0</v>
      </c>
      <c r="HD51" s="19" t="n">
        <f aca="false">IF($A51="",0,IF(COUNTIFS(Urlaub!$A$5:$A$604,$A51,Urlaub!$B$5:$B$604,"&lt;="&amp;HD$3,Urlaub!$C$5:$C$604,"&gt;="&amp;HD$3)&gt;0,1,0))</f>
        <v>0</v>
      </c>
      <c r="HE51" s="19" t="n">
        <f aca="false">IF($A51="",0,IF(COUNTIFS(Urlaub!$A$5:$A$604,$A51,Urlaub!$B$5:$B$604,"&lt;="&amp;HE$3,Urlaub!$C$5:$C$604,"&gt;="&amp;HE$3)&gt;0,1,0))</f>
        <v>0</v>
      </c>
      <c r="HF51" s="19" t="n">
        <f aca="false">IF($A51="",0,IF(COUNTIFS(Urlaub!$A$5:$A$604,$A51,Urlaub!$B$5:$B$604,"&lt;="&amp;HF$3,Urlaub!$C$5:$C$604,"&gt;="&amp;HF$3)&gt;0,1,0))</f>
        <v>0</v>
      </c>
      <c r="HG51" s="19" t="n">
        <f aca="false">IF($A51="",0,IF(COUNTIFS(Urlaub!$A$5:$A$604,$A51,Urlaub!$B$5:$B$604,"&lt;="&amp;HG$3,Urlaub!$C$5:$C$604,"&gt;="&amp;HG$3)&gt;0,1,0))</f>
        <v>0</v>
      </c>
      <c r="HH51" s="19" t="n">
        <f aca="false">IF($A51="",0,IF(COUNTIFS(Urlaub!$A$5:$A$604,$A51,Urlaub!$B$5:$B$604,"&lt;="&amp;HH$3,Urlaub!$C$5:$C$604,"&gt;="&amp;HH$3)&gt;0,1,0))</f>
        <v>0</v>
      </c>
      <c r="HI51" s="19" t="n">
        <f aca="false">IF($A51="",0,IF(COUNTIFS(Urlaub!$A$5:$A$604,$A51,Urlaub!$B$5:$B$604,"&lt;="&amp;HI$3,Urlaub!$C$5:$C$604,"&gt;="&amp;HI$3)&gt;0,1,0))</f>
        <v>0</v>
      </c>
      <c r="HJ51" s="19" t="n">
        <f aca="false">IF($A51="",0,IF(COUNTIFS(Urlaub!$A$5:$A$604,$A51,Urlaub!$B$5:$B$604,"&lt;="&amp;HJ$3,Urlaub!$C$5:$C$604,"&gt;="&amp;HJ$3)&gt;0,1,0))</f>
        <v>0</v>
      </c>
      <c r="HK51" s="19" t="n">
        <f aca="false">IF($A51="",0,IF(COUNTIFS(Urlaub!$A$5:$A$604,$A51,Urlaub!$B$5:$B$604,"&lt;="&amp;HK$3,Urlaub!$C$5:$C$604,"&gt;="&amp;HK$3)&gt;0,1,0))</f>
        <v>0</v>
      </c>
      <c r="HL51" s="19" t="n">
        <f aca="false">IF($A51="",0,IF(COUNTIFS(Urlaub!$A$5:$A$604,$A51,Urlaub!$B$5:$B$604,"&lt;="&amp;HL$3,Urlaub!$C$5:$C$604,"&gt;="&amp;HL$3)&gt;0,1,0))</f>
        <v>0</v>
      </c>
      <c r="HM51" s="19" t="n">
        <f aca="false">IF($A51="",0,IF(COUNTIFS(Urlaub!$A$5:$A$604,$A51,Urlaub!$B$5:$B$604,"&lt;="&amp;HM$3,Urlaub!$C$5:$C$604,"&gt;="&amp;HM$3)&gt;0,1,0))</f>
        <v>0</v>
      </c>
      <c r="HN51" s="19" t="n">
        <f aca="false">IF($A51="",0,IF(COUNTIFS(Urlaub!$A$5:$A$604,$A51,Urlaub!$B$5:$B$604,"&lt;="&amp;HN$3,Urlaub!$C$5:$C$604,"&gt;="&amp;HN$3)&gt;0,1,0))</f>
        <v>0</v>
      </c>
      <c r="HO51" s="19" t="n">
        <f aca="false">IF($A51="",0,IF(COUNTIFS(Urlaub!$A$5:$A$604,$A51,Urlaub!$B$5:$B$604,"&lt;="&amp;HO$3,Urlaub!$C$5:$C$604,"&gt;="&amp;HO$3)&gt;0,1,0))</f>
        <v>0</v>
      </c>
      <c r="HP51" s="19" t="n">
        <f aca="false">IF($A51="",0,IF(COUNTIFS(Urlaub!$A$5:$A$604,$A51,Urlaub!$B$5:$B$604,"&lt;="&amp;HP$3,Urlaub!$C$5:$C$604,"&gt;="&amp;HP$3)&gt;0,1,0))</f>
        <v>0</v>
      </c>
      <c r="HQ51" s="19" t="n">
        <f aca="false">IF($A51="",0,IF(COUNTIFS(Urlaub!$A$5:$A$604,$A51,Urlaub!$B$5:$B$604,"&lt;="&amp;HQ$3,Urlaub!$C$5:$C$604,"&gt;="&amp;HQ$3)&gt;0,1,0))</f>
        <v>0</v>
      </c>
      <c r="HR51" s="19" t="n">
        <f aca="false">IF($A51="",0,IF(COUNTIFS(Urlaub!$A$5:$A$604,$A51,Urlaub!$B$5:$B$604,"&lt;="&amp;HR$3,Urlaub!$C$5:$C$604,"&gt;="&amp;HR$3)&gt;0,1,0))</f>
        <v>0</v>
      </c>
      <c r="HS51" s="19" t="n">
        <f aca="false">IF($A51="",0,IF(COUNTIFS(Urlaub!$A$5:$A$604,$A51,Urlaub!$B$5:$B$604,"&lt;="&amp;HS$3,Urlaub!$C$5:$C$604,"&gt;="&amp;HS$3)&gt;0,1,0))</f>
        <v>0</v>
      </c>
      <c r="HT51" s="19" t="n">
        <f aca="false">IF($A51="",0,IF(COUNTIFS(Urlaub!$A$5:$A$604,$A51,Urlaub!$B$5:$B$604,"&lt;="&amp;HT$3,Urlaub!$C$5:$C$604,"&gt;="&amp;HT$3)&gt;0,1,0))</f>
        <v>0</v>
      </c>
      <c r="HU51" s="19" t="n">
        <f aca="false">IF($A51="",0,IF(COUNTIFS(Urlaub!$A$5:$A$604,$A51,Urlaub!$B$5:$B$604,"&lt;="&amp;HU$3,Urlaub!$C$5:$C$604,"&gt;="&amp;HU$3)&gt;0,1,0))</f>
        <v>0</v>
      </c>
      <c r="HV51" s="19" t="n">
        <f aca="false">IF($A51="",0,IF(COUNTIFS(Urlaub!$A$5:$A$604,$A51,Urlaub!$B$5:$B$604,"&lt;="&amp;HV$3,Urlaub!$C$5:$C$604,"&gt;="&amp;HV$3)&gt;0,1,0))</f>
        <v>0</v>
      </c>
      <c r="HW51" s="19" t="n">
        <f aca="false">IF($A51="",0,IF(COUNTIFS(Urlaub!$A$5:$A$604,$A51,Urlaub!$B$5:$B$604,"&lt;="&amp;HW$3,Urlaub!$C$5:$C$604,"&gt;="&amp;HW$3)&gt;0,1,0))</f>
        <v>0</v>
      </c>
      <c r="HX51" s="19" t="n">
        <f aca="false">IF($A51="",0,IF(COUNTIFS(Urlaub!$A$5:$A$604,$A51,Urlaub!$B$5:$B$604,"&lt;="&amp;HX$3,Urlaub!$C$5:$C$604,"&gt;="&amp;HX$3)&gt;0,1,0))</f>
        <v>0</v>
      </c>
      <c r="HY51" s="19" t="n">
        <f aca="false">IF($A51="",0,IF(COUNTIFS(Urlaub!$A$5:$A$604,$A51,Urlaub!$B$5:$B$604,"&lt;="&amp;HY$3,Urlaub!$C$5:$C$604,"&gt;="&amp;HY$3)&gt;0,1,0))</f>
        <v>0</v>
      </c>
      <c r="HZ51" s="19" t="n">
        <f aca="false">IF($A51="",0,IF(COUNTIFS(Urlaub!$A$5:$A$604,$A51,Urlaub!$B$5:$B$604,"&lt;="&amp;HZ$3,Urlaub!$C$5:$C$604,"&gt;="&amp;HZ$3)&gt;0,1,0))</f>
        <v>0</v>
      </c>
      <c r="IA51" s="19" t="n">
        <f aca="false">IF($A51="",0,IF(COUNTIFS(Urlaub!$A$5:$A$604,$A51,Urlaub!$B$5:$B$604,"&lt;="&amp;IA$3,Urlaub!$C$5:$C$604,"&gt;="&amp;IA$3)&gt;0,1,0))</f>
        <v>0</v>
      </c>
      <c r="IB51" s="19" t="n">
        <f aca="false">IF($A51="",0,IF(COUNTIFS(Urlaub!$A$5:$A$604,$A51,Urlaub!$B$5:$B$604,"&lt;="&amp;IB$3,Urlaub!$C$5:$C$604,"&gt;="&amp;IB$3)&gt;0,1,0))</f>
        <v>0</v>
      </c>
      <c r="IC51" s="19" t="n">
        <f aca="false">IF($A51="",0,IF(COUNTIFS(Urlaub!$A$5:$A$604,$A51,Urlaub!$B$5:$B$604,"&lt;="&amp;IC$3,Urlaub!$C$5:$C$604,"&gt;="&amp;IC$3)&gt;0,1,0))</f>
        <v>0</v>
      </c>
      <c r="ID51" s="19" t="n">
        <f aca="false">IF($A51="",0,IF(COUNTIFS(Urlaub!$A$5:$A$604,$A51,Urlaub!$B$5:$B$604,"&lt;="&amp;ID$3,Urlaub!$C$5:$C$604,"&gt;="&amp;ID$3)&gt;0,1,0))</f>
        <v>0</v>
      </c>
      <c r="IE51" s="19" t="n">
        <f aca="false">IF($A51="",0,IF(COUNTIFS(Urlaub!$A$5:$A$604,$A51,Urlaub!$B$5:$B$604,"&lt;="&amp;IE$3,Urlaub!$C$5:$C$604,"&gt;="&amp;IE$3)&gt;0,1,0))</f>
        <v>0</v>
      </c>
      <c r="IF51" s="19" t="n">
        <f aca="false">IF($A51="",0,IF(COUNTIFS(Urlaub!$A$5:$A$604,$A51,Urlaub!$B$5:$B$604,"&lt;="&amp;IF$3,Urlaub!$C$5:$C$604,"&gt;="&amp;IF$3)&gt;0,1,0))</f>
        <v>0</v>
      </c>
      <c r="IG51" s="19" t="n">
        <f aca="false">IF($A51="",0,IF(COUNTIFS(Urlaub!$A$5:$A$604,$A51,Urlaub!$B$5:$B$604,"&lt;="&amp;IG$3,Urlaub!$C$5:$C$604,"&gt;="&amp;IG$3)&gt;0,1,0))</f>
        <v>0</v>
      </c>
      <c r="IH51" s="19" t="n">
        <f aca="false">IF($A51="",0,IF(COUNTIFS(Urlaub!$A$5:$A$604,$A51,Urlaub!$B$5:$B$604,"&lt;="&amp;IH$3,Urlaub!$C$5:$C$604,"&gt;="&amp;IH$3)&gt;0,1,0))</f>
        <v>0</v>
      </c>
      <c r="II51" s="19" t="n">
        <f aca="false">IF($A51="",0,IF(COUNTIFS(Urlaub!$A$5:$A$604,$A51,Urlaub!$B$5:$B$604,"&lt;="&amp;II$3,Urlaub!$C$5:$C$604,"&gt;="&amp;II$3)&gt;0,1,0))</f>
        <v>0</v>
      </c>
      <c r="IJ51" s="19" t="n">
        <f aca="false">IF($A51="",0,IF(COUNTIFS(Urlaub!$A$5:$A$604,$A51,Urlaub!$B$5:$B$604,"&lt;="&amp;IJ$3,Urlaub!$C$5:$C$604,"&gt;="&amp;IJ$3)&gt;0,1,0))</f>
        <v>0</v>
      </c>
      <c r="IK51" s="19" t="n">
        <f aca="false">IF($A51="",0,IF(COUNTIFS(Urlaub!$A$5:$A$604,$A51,Urlaub!$B$5:$B$604,"&lt;="&amp;IK$3,Urlaub!$C$5:$C$604,"&gt;="&amp;IK$3)&gt;0,1,0))</f>
        <v>0</v>
      </c>
      <c r="IL51" s="19" t="n">
        <f aca="false">IF($A51="",0,IF(COUNTIFS(Urlaub!$A$5:$A$604,$A51,Urlaub!$B$5:$B$604,"&lt;="&amp;IL$3,Urlaub!$C$5:$C$604,"&gt;="&amp;IL$3)&gt;0,1,0))</f>
        <v>0</v>
      </c>
      <c r="IM51" s="19" t="n">
        <f aca="false">IF($A51="",0,IF(COUNTIFS(Urlaub!$A$5:$A$604,$A51,Urlaub!$B$5:$B$604,"&lt;="&amp;IM$3,Urlaub!$C$5:$C$604,"&gt;="&amp;IM$3)&gt;0,1,0))</f>
        <v>0</v>
      </c>
      <c r="IN51" s="19" t="n">
        <f aca="false">IF($A51="",0,IF(COUNTIFS(Urlaub!$A$5:$A$604,$A51,Urlaub!$B$5:$B$604,"&lt;="&amp;IN$3,Urlaub!$C$5:$C$604,"&gt;="&amp;IN$3)&gt;0,1,0))</f>
        <v>0</v>
      </c>
      <c r="IO51" s="19" t="n">
        <f aca="false">IF($A51="",0,IF(COUNTIFS(Urlaub!$A$5:$A$604,$A51,Urlaub!$B$5:$B$604,"&lt;="&amp;IO$3,Urlaub!$C$5:$C$604,"&gt;="&amp;IO$3)&gt;0,1,0))</f>
        <v>0</v>
      </c>
      <c r="IP51" s="19" t="n">
        <f aca="false">IF($A51="",0,IF(COUNTIFS(Urlaub!$A$5:$A$604,$A51,Urlaub!$B$5:$B$604,"&lt;="&amp;IP$3,Urlaub!$C$5:$C$604,"&gt;="&amp;IP$3)&gt;0,1,0))</f>
        <v>0</v>
      </c>
      <c r="IQ51" s="19" t="n">
        <f aca="false">IF($A51="",0,IF(COUNTIFS(Urlaub!$A$5:$A$604,$A51,Urlaub!$B$5:$B$604,"&lt;="&amp;IQ$3,Urlaub!$C$5:$C$604,"&gt;="&amp;IQ$3)&gt;0,1,0))</f>
        <v>0</v>
      </c>
      <c r="IR51" s="19" t="n">
        <f aca="false">IF($A51="",0,IF(COUNTIFS(Urlaub!$A$5:$A$604,$A51,Urlaub!$B$5:$B$604,"&lt;="&amp;IR$3,Urlaub!$C$5:$C$604,"&gt;="&amp;IR$3)&gt;0,1,0))</f>
        <v>0</v>
      </c>
      <c r="IS51" s="19" t="n">
        <f aca="false">IF($A51="",0,IF(COUNTIFS(Urlaub!$A$5:$A$604,$A51,Urlaub!$B$5:$B$604,"&lt;="&amp;IS$3,Urlaub!$C$5:$C$604,"&gt;="&amp;IS$3)&gt;0,1,0))</f>
        <v>0</v>
      </c>
      <c r="IT51" s="19" t="n">
        <f aca="false">IF($A51="",0,IF(COUNTIFS(Urlaub!$A$5:$A$604,$A51,Urlaub!$B$5:$B$604,"&lt;="&amp;IT$3,Urlaub!$C$5:$C$604,"&gt;="&amp;IT$3)&gt;0,1,0))</f>
        <v>0</v>
      </c>
      <c r="IU51" s="19" t="n">
        <f aca="false">IF($A51="",0,IF(COUNTIFS(Urlaub!$A$5:$A$604,$A51,Urlaub!$B$5:$B$604,"&lt;="&amp;IU$3,Urlaub!$C$5:$C$604,"&gt;="&amp;IU$3)&gt;0,1,0))</f>
        <v>0</v>
      </c>
      <c r="IV51" s="19" t="n">
        <f aca="false">IF($A51="",0,IF(COUNTIFS(Urlaub!$A$5:$A$604,$A51,Urlaub!$B$5:$B$604,"&lt;="&amp;IV$3,Urlaub!$C$5:$C$604,"&gt;="&amp;IV$3)&gt;0,1,0))</f>
        <v>0</v>
      </c>
      <c r="IW51" s="19" t="n">
        <f aca="false">IF($A51="",0,IF(COUNTIFS(Urlaub!$A$5:$A$604,$A51,Urlaub!$B$5:$B$604,"&lt;="&amp;IW$3,Urlaub!$C$5:$C$604,"&gt;="&amp;IW$3)&gt;0,1,0))</f>
        <v>0</v>
      </c>
      <c r="IX51" s="19" t="n">
        <f aca="false">IF($A51="",0,IF(COUNTIFS(Urlaub!$A$5:$A$604,$A51,Urlaub!$B$5:$B$604,"&lt;="&amp;IX$3,Urlaub!$C$5:$C$604,"&gt;="&amp;IX$3)&gt;0,1,0))</f>
        <v>0</v>
      </c>
      <c r="IY51" s="19" t="n">
        <f aca="false">IF($A51="",0,IF(COUNTIFS(Urlaub!$A$5:$A$604,$A51,Urlaub!$B$5:$B$604,"&lt;="&amp;IY$3,Urlaub!$C$5:$C$604,"&gt;="&amp;IY$3)&gt;0,1,0))</f>
        <v>0</v>
      </c>
      <c r="IZ51" s="19" t="n">
        <f aca="false">IF($A51="",0,IF(COUNTIFS(Urlaub!$A$5:$A$604,$A51,Urlaub!$B$5:$B$604,"&lt;="&amp;IZ$3,Urlaub!$C$5:$C$604,"&gt;="&amp;IZ$3)&gt;0,1,0))</f>
        <v>0</v>
      </c>
      <c r="JA51" s="19" t="n">
        <f aca="false">IF($A51="",0,IF(COUNTIFS(Urlaub!$A$5:$A$604,$A51,Urlaub!$B$5:$B$604,"&lt;="&amp;JA$3,Urlaub!$C$5:$C$604,"&gt;="&amp;JA$3)&gt;0,1,0))</f>
        <v>0</v>
      </c>
      <c r="JB51" s="19" t="n">
        <f aca="false">IF($A51="",0,IF(COUNTIFS(Urlaub!$A$5:$A$604,$A51,Urlaub!$B$5:$B$604,"&lt;="&amp;JB$3,Urlaub!$C$5:$C$604,"&gt;="&amp;JB$3)&gt;0,1,0))</f>
        <v>0</v>
      </c>
      <c r="JC51" s="19" t="n">
        <f aca="false">IF($A51="",0,IF(COUNTIFS(Urlaub!$A$5:$A$604,$A51,Urlaub!$B$5:$B$604,"&lt;="&amp;JC$3,Urlaub!$C$5:$C$604,"&gt;="&amp;JC$3)&gt;0,1,0))</f>
        <v>0</v>
      </c>
      <c r="JD51" s="19" t="n">
        <f aca="false">IF($A51="",0,IF(COUNTIFS(Urlaub!$A$5:$A$604,$A51,Urlaub!$B$5:$B$604,"&lt;="&amp;JD$3,Urlaub!$C$5:$C$604,"&gt;="&amp;JD$3)&gt;0,1,0))</f>
        <v>0</v>
      </c>
      <c r="JE51" s="19" t="n">
        <f aca="false">IF($A51="",0,IF(COUNTIFS(Urlaub!$A$5:$A$604,$A51,Urlaub!$B$5:$B$604,"&lt;="&amp;JE$3,Urlaub!$C$5:$C$604,"&gt;="&amp;JE$3)&gt;0,1,0))</f>
        <v>0</v>
      </c>
      <c r="JF51" s="19" t="n">
        <f aca="false">IF($A51="",0,IF(COUNTIFS(Urlaub!$A$5:$A$604,$A51,Urlaub!$B$5:$B$604,"&lt;="&amp;JF$3,Urlaub!$C$5:$C$604,"&gt;="&amp;JF$3)&gt;0,1,0))</f>
        <v>0</v>
      </c>
      <c r="JG51" s="19" t="n">
        <f aca="false">IF($A51="",0,IF(COUNTIFS(Urlaub!$A$5:$A$604,$A51,Urlaub!$B$5:$B$604,"&lt;="&amp;JG$3,Urlaub!$C$5:$C$604,"&gt;="&amp;JG$3)&gt;0,1,0))</f>
        <v>0</v>
      </c>
      <c r="JH51" s="19" t="n">
        <f aca="false">IF($A51="",0,IF(COUNTIFS(Urlaub!$A$5:$A$604,$A51,Urlaub!$B$5:$B$604,"&lt;="&amp;JH$3,Urlaub!$C$5:$C$604,"&gt;="&amp;JH$3)&gt;0,1,0))</f>
        <v>0</v>
      </c>
      <c r="JI51" s="19" t="n">
        <f aca="false">IF($A51="",0,IF(COUNTIFS(Urlaub!$A$5:$A$604,$A51,Urlaub!$B$5:$B$604,"&lt;="&amp;JI$3,Urlaub!$C$5:$C$604,"&gt;="&amp;JI$3)&gt;0,1,0))</f>
        <v>0</v>
      </c>
      <c r="JJ51" s="19" t="n">
        <f aca="false">IF($A51="",0,IF(COUNTIFS(Urlaub!$A$5:$A$604,$A51,Urlaub!$B$5:$B$604,"&lt;="&amp;JJ$3,Urlaub!$C$5:$C$604,"&gt;="&amp;JJ$3)&gt;0,1,0))</f>
        <v>0</v>
      </c>
      <c r="JK51" s="19" t="n">
        <f aca="false">IF($A51="",0,IF(COUNTIFS(Urlaub!$A$5:$A$604,$A51,Urlaub!$B$5:$B$604,"&lt;="&amp;JK$3,Urlaub!$C$5:$C$604,"&gt;="&amp;JK$3)&gt;0,1,0))</f>
        <v>0</v>
      </c>
      <c r="JL51" s="19" t="n">
        <f aca="false">IF($A51="",0,IF(COUNTIFS(Urlaub!$A$5:$A$604,$A51,Urlaub!$B$5:$B$604,"&lt;="&amp;JL$3,Urlaub!$C$5:$C$604,"&gt;="&amp;JL$3)&gt;0,1,0))</f>
        <v>0</v>
      </c>
      <c r="JM51" s="19" t="n">
        <f aca="false">IF($A51="",0,IF(COUNTIFS(Urlaub!$A$5:$A$604,$A51,Urlaub!$B$5:$B$604,"&lt;="&amp;JM$3,Urlaub!$C$5:$C$604,"&gt;="&amp;JM$3)&gt;0,1,0))</f>
        <v>0</v>
      </c>
      <c r="JN51" s="19" t="n">
        <f aca="false">IF($A51="",0,IF(COUNTIFS(Urlaub!$A$5:$A$604,$A51,Urlaub!$B$5:$B$604,"&lt;="&amp;JN$3,Urlaub!$C$5:$C$604,"&gt;="&amp;JN$3)&gt;0,1,0))</f>
        <v>0</v>
      </c>
      <c r="JO51" s="19" t="n">
        <f aca="false">IF($A51="",0,IF(COUNTIFS(Urlaub!$A$5:$A$604,$A51,Urlaub!$B$5:$B$604,"&lt;="&amp;JO$3,Urlaub!$C$5:$C$604,"&gt;="&amp;JO$3)&gt;0,1,0))</f>
        <v>0</v>
      </c>
      <c r="JP51" s="19" t="n">
        <f aca="false">IF($A51="",0,IF(COUNTIFS(Urlaub!$A$5:$A$604,$A51,Urlaub!$B$5:$B$604,"&lt;="&amp;JP$3,Urlaub!$C$5:$C$604,"&gt;="&amp;JP$3)&gt;0,1,0))</f>
        <v>0</v>
      </c>
      <c r="JQ51" s="19" t="n">
        <f aca="false">IF($A51="",0,IF(COUNTIFS(Urlaub!$A$5:$A$604,$A51,Urlaub!$B$5:$B$604,"&lt;="&amp;JQ$3,Urlaub!$C$5:$C$604,"&gt;="&amp;JQ$3)&gt;0,1,0))</f>
        <v>0</v>
      </c>
      <c r="JR51" s="19" t="n">
        <f aca="false">IF($A51="",0,IF(COUNTIFS(Urlaub!$A$5:$A$604,$A51,Urlaub!$B$5:$B$604,"&lt;="&amp;JR$3,Urlaub!$C$5:$C$604,"&gt;="&amp;JR$3)&gt;0,1,0))</f>
        <v>0</v>
      </c>
      <c r="JS51" s="19" t="n">
        <f aca="false">IF($A51="",0,IF(COUNTIFS(Urlaub!$A$5:$A$604,$A51,Urlaub!$B$5:$B$604,"&lt;="&amp;JS$3,Urlaub!$C$5:$C$604,"&gt;="&amp;JS$3)&gt;0,1,0))</f>
        <v>0</v>
      </c>
      <c r="JT51" s="19" t="n">
        <f aca="false">IF($A51="",0,IF(COUNTIFS(Urlaub!$A$5:$A$604,$A51,Urlaub!$B$5:$B$604,"&lt;="&amp;JT$3,Urlaub!$C$5:$C$604,"&gt;="&amp;JT$3)&gt;0,1,0))</f>
        <v>0</v>
      </c>
      <c r="JU51" s="19" t="n">
        <f aca="false">IF($A51="",0,IF(COUNTIFS(Urlaub!$A$5:$A$604,$A51,Urlaub!$B$5:$B$604,"&lt;="&amp;JU$3,Urlaub!$C$5:$C$604,"&gt;="&amp;JU$3)&gt;0,1,0))</f>
        <v>0</v>
      </c>
      <c r="JV51" s="19" t="n">
        <f aca="false">IF($A51="",0,IF(COUNTIFS(Urlaub!$A$5:$A$604,$A51,Urlaub!$B$5:$B$604,"&lt;="&amp;JV$3,Urlaub!$C$5:$C$604,"&gt;="&amp;JV$3)&gt;0,1,0))</f>
        <v>0</v>
      </c>
      <c r="JW51" s="19" t="n">
        <f aca="false">IF($A51="",0,IF(COUNTIFS(Urlaub!$A$5:$A$604,$A51,Urlaub!$B$5:$B$604,"&lt;="&amp;JW$3,Urlaub!$C$5:$C$604,"&gt;="&amp;JW$3)&gt;0,1,0))</f>
        <v>0</v>
      </c>
      <c r="JX51" s="19" t="n">
        <f aca="false">IF($A51="",0,IF(COUNTIFS(Urlaub!$A$5:$A$604,$A51,Urlaub!$B$5:$B$604,"&lt;="&amp;JX$3,Urlaub!$C$5:$C$604,"&gt;="&amp;JX$3)&gt;0,1,0))</f>
        <v>0</v>
      </c>
      <c r="JY51" s="19" t="n">
        <f aca="false">IF($A51="",0,IF(COUNTIFS(Urlaub!$A$5:$A$604,$A51,Urlaub!$B$5:$B$604,"&lt;="&amp;JY$3,Urlaub!$C$5:$C$604,"&gt;="&amp;JY$3)&gt;0,1,0))</f>
        <v>0</v>
      </c>
      <c r="JZ51" s="19" t="n">
        <f aca="false">IF($A51="",0,IF(COUNTIFS(Urlaub!$A$5:$A$604,$A51,Urlaub!$B$5:$B$604,"&lt;="&amp;JZ$3,Urlaub!$C$5:$C$604,"&gt;="&amp;JZ$3)&gt;0,1,0))</f>
        <v>0</v>
      </c>
      <c r="KA51" s="19" t="n">
        <f aca="false">IF($A51="",0,IF(COUNTIFS(Urlaub!$A$5:$A$604,$A51,Urlaub!$B$5:$B$604,"&lt;="&amp;KA$3,Urlaub!$C$5:$C$604,"&gt;="&amp;KA$3)&gt;0,1,0))</f>
        <v>0</v>
      </c>
      <c r="KB51" s="19" t="n">
        <f aca="false">IF($A51="",0,IF(COUNTIFS(Urlaub!$A$5:$A$604,$A51,Urlaub!$B$5:$B$604,"&lt;="&amp;KB$3,Urlaub!$C$5:$C$604,"&gt;="&amp;KB$3)&gt;0,1,0))</f>
        <v>0</v>
      </c>
      <c r="KC51" s="19" t="n">
        <f aca="false">IF($A51="",0,IF(COUNTIFS(Urlaub!$A$5:$A$604,$A51,Urlaub!$B$5:$B$604,"&lt;="&amp;KC$3,Urlaub!$C$5:$C$604,"&gt;="&amp;KC$3)&gt;0,1,0))</f>
        <v>0</v>
      </c>
      <c r="KD51" s="19" t="n">
        <f aca="false">IF($A51="",0,IF(COUNTIFS(Urlaub!$A$5:$A$604,$A51,Urlaub!$B$5:$B$604,"&lt;="&amp;KD$3,Urlaub!$C$5:$C$604,"&gt;="&amp;KD$3)&gt;0,1,0))</f>
        <v>0</v>
      </c>
      <c r="KE51" s="19" t="n">
        <f aca="false">IF($A51="",0,IF(COUNTIFS(Urlaub!$A$5:$A$604,$A51,Urlaub!$B$5:$B$604,"&lt;="&amp;KE$3,Urlaub!$C$5:$C$604,"&gt;="&amp;KE$3)&gt;0,1,0))</f>
        <v>0</v>
      </c>
      <c r="KF51" s="19" t="n">
        <f aca="false">IF($A51="",0,IF(COUNTIFS(Urlaub!$A$5:$A$604,$A51,Urlaub!$B$5:$B$604,"&lt;="&amp;KF$3,Urlaub!$C$5:$C$604,"&gt;="&amp;KF$3)&gt;0,1,0))</f>
        <v>0</v>
      </c>
      <c r="KG51" s="19" t="n">
        <f aca="false">IF($A51="",0,IF(COUNTIFS(Urlaub!$A$5:$A$604,$A51,Urlaub!$B$5:$B$604,"&lt;="&amp;KG$3,Urlaub!$C$5:$C$604,"&gt;="&amp;KG$3)&gt;0,1,0))</f>
        <v>0</v>
      </c>
      <c r="KH51" s="19" t="n">
        <f aca="false">IF($A51="",0,IF(COUNTIFS(Urlaub!$A$5:$A$604,$A51,Urlaub!$B$5:$B$604,"&lt;="&amp;KH$3,Urlaub!$C$5:$C$604,"&gt;="&amp;KH$3)&gt;0,1,0))</f>
        <v>0</v>
      </c>
      <c r="KI51" s="19" t="n">
        <f aca="false">IF($A51="",0,IF(COUNTIFS(Urlaub!$A$5:$A$604,$A51,Urlaub!$B$5:$B$604,"&lt;="&amp;KI$3,Urlaub!$C$5:$C$604,"&gt;="&amp;KI$3)&gt;0,1,0))</f>
        <v>0</v>
      </c>
      <c r="KJ51" s="19" t="n">
        <f aca="false">IF($A51="",0,IF(COUNTIFS(Urlaub!$A$5:$A$604,$A51,Urlaub!$B$5:$B$604,"&lt;="&amp;KJ$3,Urlaub!$C$5:$C$604,"&gt;="&amp;KJ$3)&gt;0,1,0))</f>
        <v>0</v>
      </c>
      <c r="KK51" s="19" t="n">
        <f aca="false">IF($A51="",0,IF(COUNTIFS(Urlaub!$A$5:$A$604,$A51,Urlaub!$B$5:$B$604,"&lt;="&amp;KK$3,Urlaub!$C$5:$C$604,"&gt;="&amp;KK$3)&gt;0,1,0))</f>
        <v>0</v>
      </c>
      <c r="KL51" s="19" t="n">
        <f aca="false">IF($A51="",0,IF(COUNTIFS(Urlaub!$A$5:$A$604,$A51,Urlaub!$B$5:$B$604,"&lt;="&amp;KL$3,Urlaub!$C$5:$C$604,"&gt;="&amp;KL$3)&gt;0,1,0))</f>
        <v>0</v>
      </c>
      <c r="KM51" s="19" t="n">
        <f aca="false">IF($A51="",0,IF(COUNTIFS(Urlaub!$A$5:$A$604,$A51,Urlaub!$B$5:$B$604,"&lt;="&amp;KM$3,Urlaub!$C$5:$C$604,"&gt;="&amp;KM$3)&gt;0,1,0))</f>
        <v>0</v>
      </c>
      <c r="KN51" s="19" t="n">
        <f aca="false">IF($A51="",0,IF(COUNTIFS(Urlaub!$A$5:$A$604,$A51,Urlaub!$B$5:$B$604,"&lt;="&amp;KN$3,Urlaub!$C$5:$C$604,"&gt;="&amp;KN$3)&gt;0,1,0))</f>
        <v>0</v>
      </c>
      <c r="KO51" s="19" t="n">
        <f aca="false">IF($A51="",0,IF(COUNTIFS(Urlaub!$A$5:$A$604,$A51,Urlaub!$B$5:$B$604,"&lt;="&amp;KO$3,Urlaub!$C$5:$C$604,"&gt;="&amp;KO$3)&gt;0,1,0))</f>
        <v>0</v>
      </c>
      <c r="KP51" s="19" t="n">
        <f aca="false">IF($A51="",0,IF(COUNTIFS(Urlaub!$A$5:$A$604,$A51,Urlaub!$B$5:$B$604,"&lt;="&amp;KP$3,Urlaub!$C$5:$C$604,"&gt;="&amp;KP$3)&gt;0,1,0))</f>
        <v>0</v>
      </c>
      <c r="KQ51" s="19" t="n">
        <f aca="false">IF($A51="",0,IF(COUNTIFS(Urlaub!$A$5:$A$604,$A51,Urlaub!$B$5:$B$604,"&lt;="&amp;KQ$3,Urlaub!$C$5:$C$604,"&gt;="&amp;KQ$3)&gt;0,1,0))</f>
        <v>0</v>
      </c>
      <c r="KR51" s="19" t="n">
        <f aca="false">IF($A51="",0,IF(COUNTIFS(Urlaub!$A$5:$A$604,$A51,Urlaub!$B$5:$B$604,"&lt;="&amp;KR$3,Urlaub!$C$5:$C$604,"&gt;="&amp;KR$3)&gt;0,1,0))</f>
        <v>0</v>
      </c>
      <c r="KS51" s="19" t="n">
        <f aca="false">IF($A51="",0,IF(COUNTIFS(Urlaub!$A$5:$A$604,$A51,Urlaub!$B$5:$B$604,"&lt;="&amp;KS$3,Urlaub!$C$5:$C$604,"&gt;="&amp;KS$3)&gt;0,1,0))</f>
        <v>0</v>
      </c>
      <c r="KT51" s="19" t="n">
        <f aca="false">IF($A51="",0,IF(COUNTIFS(Urlaub!$A$5:$A$604,$A51,Urlaub!$B$5:$B$604,"&lt;="&amp;KT$3,Urlaub!$C$5:$C$604,"&gt;="&amp;KT$3)&gt;0,1,0))</f>
        <v>0</v>
      </c>
      <c r="KU51" s="19" t="n">
        <f aca="false">IF($A51="",0,IF(COUNTIFS(Urlaub!$A$5:$A$604,$A51,Urlaub!$B$5:$B$604,"&lt;="&amp;KU$3,Urlaub!$C$5:$C$604,"&gt;="&amp;KU$3)&gt;0,1,0))</f>
        <v>0</v>
      </c>
      <c r="KV51" s="19" t="n">
        <f aca="false">IF($A51="",0,IF(COUNTIFS(Urlaub!$A$5:$A$604,$A51,Urlaub!$B$5:$B$604,"&lt;="&amp;KV$3,Urlaub!$C$5:$C$604,"&gt;="&amp;KV$3)&gt;0,1,0))</f>
        <v>0</v>
      </c>
      <c r="KW51" s="19" t="n">
        <f aca="false">IF($A51="",0,IF(COUNTIFS(Urlaub!$A$5:$A$604,$A51,Urlaub!$B$5:$B$604,"&lt;="&amp;KW$3,Urlaub!$C$5:$C$604,"&gt;="&amp;KW$3)&gt;0,1,0))</f>
        <v>0</v>
      </c>
      <c r="KX51" s="19" t="n">
        <f aca="false">IF($A51="",0,IF(COUNTIFS(Urlaub!$A$5:$A$604,$A51,Urlaub!$B$5:$B$604,"&lt;="&amp;KX$3,Urlaub!$C$5:$C$604,"&gt;="&amp;KX$3)&gt;0,1,0))</f>
        <v>0</v>
      </c>
      <c r="KY51" s="19" t="n">
        <f aca="false">IF($A51="",0,IF(COUNTIFS(Urlaub!$A$5:$A$604,$A51,Urlaub!$B$5:$B$604,"&lt;="&amp;KY$3,Urlaub!$C$5:$C$604,"&gt;="&amp;KY$3)&gt;0,1,0))</f>
        <v>0</v>
      </c>
      <c r="KZ51" s="19" t="n">
        <f aca="false">IF($A51="",0,IF(COUNTIFS(Urlaub!$A$5:$A$604,$A51,Urlaub!$B$5:$B$604,"&lt;="&amp;KZ$3,Urlaub!$C$5:$C$604,"&gt;="&amp;KZ$3)&gt;0,1,0))</f>
        <v>0</v>
      </c>
      <c r="LA51" s="19" t="n">
        <f aca="false">IF($A51="",0,IF(COUNTIFS(Urlaub!$A$5:$A$604,$A51,Urlaub!$B$5:$B$604,"&lt;="&amp;LA$3,Urlaub!$C$5:$C$604,"&gt;="&amp;LA$3)&gt;0,1,0))</f>
        <v>0</v>
      </c>
      <c r="LB51" s="19" t="n">
        <f aca="false">IF($A51="",0,IF(COUNTIFS(Urlaub!$A$5:$A$604,$A51,Urlaub!$B$5:$B$604,"&lt;="&amp;LB$3,Urlaub!$C$5:$C$604,"&gt;="&amp;LB$3)&gt;0,1,0))</f>
        <v>0</v>
      </c>
      <c r="LC51" s="19" t="n">
        <f aca="false">IF($A51="",0,IF(COUNTIFS(Urlaub!$A$5:$A$604,$A51,Urlaub!$B$5:$B$604,"&lt;="&amp;LC$3,Urlaub!$C$5:$C$604,"&gt;="&amp;LC$3)&gt;0,1,0))</f>
        <v>0</v>
      </c>
      <c r="LD51" s="19" t="n">
        <f aca="false">IF($A51="",0,IF(COUNTIFS(Urlaub!$A$5:$A$604,$A51,Urlaub!$B$5:$B$604,"&lt;="&amp;LD$3,Urlaub!$C$5:$C$604,"&gt;="&amp;LD$3)&gt;0,1,0))</f>
        <v>0</v>
      </c>
      <c r="LE51" s="19" t="n">
        <f aca="false">IF($A51="",0,IF(COUNTIFS(Urlaub!$A$5:$A$604,$A51,Urlaub!$B$5:$B$604,"&lt;="&amp;LE$3,Urlaub!$C$5:$C$604,"&gt;="&amp;LE$3)&gt;0,1,0))</f>
        <v>0</v>
      </c>
      <c r="LF51" s="19" t="n">
        <f aca="false">IF($A51="",0,IF(COUNTIFS(Urlaub!$A$5:$A$604,$A51,Urlaub!$B$5:$B$604,"&lt;="&amp;LF$3,Urlaub!$C$5:$C$604,"&gt;="&amp;LF$3)&gt;0,1,0))</f>
        <v>0</v>
      </c>
      <c r="LG51" s="19" t="n">
        <f aca="false">IF($A51="",0,IF(COUNTIFS(Urlaub!$A$5:$A$604,$A51,Urlaub!$B$5:$B$604,"&lt;="&amp;LG$3,Urlaub!$C$5:$C$604,"&gt;="&amp;LG$3)&gt;0,1,0))</f>
        <v>0</v>
      </c>
      <c r="LH51" s="19" t="n">
        <f aca="false">IF($A51="",0,IF(COUNTIFS(Urlaub!$A$5:$A$604,$A51,Urlaub!$B$5:$B$604,"&lt;="&amp;LH$3,Urlaub!$C$5:$C$604,"&gt;="&amp;LH$3)&gt;0,1,0))</f>
        <v>0</v>
      </c>
      <c r="LI51" s="19" t="n">
        <f aca="false">IF($A51="",0,IF(COUNTIFS(Urlaub!$A$5:$A$604,$A51,Urlaub!$B$5:$B$604,"&lt;="&amp;LI$3,Urlaub!$C$5:$C$604,"&gt;="&amp;LI$3)&gt;0,1,0))</f>
        <v>0</v>
      </c>
      <c r="LJ51" s="19" t="n">
        <f aca="false">IF($A51="",0,IF(COUNTIFS(Urlaub!$A$5:$A$604,$A51,Urlaub!$B$5:$B$604,"&lt;="&amp;LJ$3,Urlaub!$C$5:$C$604,"&gt;="&amp;LJ$3)&gt;0,1,0))</f>
        <v>0</v>
      </c>
      <c r="LK51" s="19" t="n">
        <f aca="false">IF($A51="",0,IF(COUNTIFS(Urlaub!$A$5:$A$604,$A51,Urlaub!$B$5:$B$604,"&lt;="&amp;LK$3,Urlaub!$C$5:$C$604,"&gt;="&amp;LK$3)&gt;0,1,0))</f>
        <v>0</v>
      </c>
      <c r="LL51" s="19" t="n">
        <f aca="false">IF($A51="",0,IF(COUNTIFS(Urlaub!$A$5:$A$604,$A51,Urlaub!$B$5:$B$604,"&lt;="&amp;LL$3,Urlaub!$C$5:$C$604,"&gt;="&amp;LL$3)&gt;0,1,0))</f>
        <v>0</v>
      </c>
      <c r="LM51" s="19" t="n">
        <f aca="false">IF($A51="",0,IF(COUNTIFS(Urlaub!$A$5:$A$604,$A51,Urlaub!$B$5:$B$604,"&lt;="&amp;LM$3,Urlaub!$C$5:$C$604,"&gt;="&amp;LM$3)&gt;0,1,0))</f>
        <v>0</v>
      </c>
      <c r="LN51" s="19" t="n">
        <f aca="false">IF($A51="",0,IF(COUNTIFS(Urlaub!$A$5:$A$604,$A51,Urlaub!$B$5:$B$604,"&lt;="&amp;LN$3,Urlaub!$C$5:$C$604,"&gt;="&amp;LN$3)&gt;0,1,0))</f>
        <v>0</v>
      </c>
      <c r="LO51" s="19" t="n">
        <f aca="false">IF($A51="",0,IF(COUNTIFS(Urlaub!$A$5:$A$604,$A51,Urlaub!$B$5:$B$604,"&lt;="&amp;LO$3,Urlaub!$C$5:$C$604,"&gt;="&amp;LO$3)&gt;0,1,0))</f>
        <v>0</v>
      </c>
      <c r="LP51" s="19" t="n">
        <f aca="false">IF($A51="",0,IF(COUNTIFS(Urlaub!$A$5:$A$604,$A51,Urlaub!$B$5:$B$604,"&lt;="&amp;LP$3,Urlaub!$C$5:$C$604,"&gt;="&amp;LP$3)&gt;0,1,0))</f>
        <v>0</v>
      </c>
      <c r="LQ51" s="19" t="n">
        <f aca="false">IF($A51="",0,IF(COUNTIFS(Urlaub!$A$5:$A$604,$A51,Urlaub!$B$5:$B$604,"&lt;="&amp;LQ$3,Urlaub!$C$5:$C$604,"&gt;="&amp;LQ$3)&gt;0,1,0))</f>
        <v>0</v>
      </c>
      <c r="LR51" s="19" t="n">
        <f aca="false">IF($A51="",0,IF(COUNTIFS(Urlaub!$A$5:$A$604,$A51,Urlaub!$B$5:$B$604,"&lt;="&amp;LR$3,Urlaub!$C$5:$C$604,"&gt;="&amp;LR$3)&gt;0,1,0))</f>
        <v>0</v>
      </c>
      <c r="LS51" s="19" t="n">
        <f aca="false">IF($A51="",0,IF(COUNTIFS(Urlaub!$A$5:$A$604,$A51,Urlaub!$B$5:$B$604,"&lt;="&amp;LS$3,Urlaub!$C$5:$C$604,"&gt;="&amp;LS$3)&gt;0,1,0))</f>
        <v>0</v>
      </c>
      <c r="LT51" s="19" t="n">
        <f aca="false">IF($A51="",0,IF(COUNTIFS(Urlaub!$A$5:$A$604,$A51,Urlaub!$B$5:$B$604,"&lt;="&amp;LT$3,Urlaub!$C$5:$C$604,"&gt;="&amp;LT$3)&gt;0,1,0))</f>
        <v>0</v>
      </c>
      <c r="LU51" s="19" t="n">
        <f aca="false">IF($A51="",0,IF(COUNTIFS(Urlaub!$A$5:$A$604,$A51,Urlaub!$B$5:$B$604,"&lt;="&amp;LU$3,Urlaub!$C$5:$C$604,"&gt;="&amp;LU$3)&gt;0,1,0))</f>
        <v>0</v>
      </c>
      <c r="LV51" s="19" t="n">
        <f aca="false">IF($A51="",0,IF(COUNTIFS(Urlaub!$A$5:$A$604,$A51,Urlaub!$B$5:$B$604,"&lt;="&amp;LV$3,Urlaub!$C$5:$C$604,"&gt;="&amp;LV$3)&gt;0,1,0))</f>
        <v>0</v>
      </c>
      <c r="LW51" s="19" t="n">
        <f aca="false">IF($A51="",0,IF(COUNTIFS(Urlaub!$A$5:$A$604,$A51,Urlaub!$B$5:$B$604,"&lt;="&amp;LW$3,Urlaub!$C$5:$C$604,"&gt;="&amp;LW$3)&gt;0,1,0))</f>
        <v>0</v>
      </c>
      <c r="LX51" s="19" t="n">
        <f aca="false">IF($A51="",0,IF(COUNTIFS(Urlaub!$A$5:$A$604,$A51,Urlaub!$B$5:$B$604,"&lt;="&amp;LX$3,Urlaub!$C$5:$C$604,"&gt;="&amp;LX$3)&gt;0,1,0))</f>
        <v>0</v>
      </c>
      <c r="LY51" s="19" t="n">
        <f aca="false">IF($A51="",0,IF(COUNTIFS(Urlaub!$A$5:$A$604,$A51,Urlaub!$B$5:$B$604,"&lt;="&amp;LY$3,Urlaub!$C$5:$C$604,"&gt;="&amp;LY$3)&gt;0,1,0))</f>
        <v>0</v>
      </c>
      <c r="LZ51" s="19" t="n">
        <f aca="false">IF($A51="",0,IF(COUNTIFS(Urlaub!$A$5:$A$604,$A51,Urlaub!$B$5:$B$604,"&lt;="&amp;LZ$3,Urlaub!$C$5:$C$604,"&gt;="&amp;LZ$3)&gt;0,1,0))</f>
        <v>0</v>
      </c>
      <c r="MA51" s="19" t="n">
        <f aca="false">IF($A51="",0,IF(COUNTIFS(Urlaub!$A$5:$A$604,$A51,Urlaub!$B$5:$B$604,"&lt;="&amp;MA$3,Urlaub!$C$5:$C$604,"&gt;="&amp;MA$3)&gt;0,1,0))</f>
        <v>0</v>
      </c>
      <c r="MB51" s="19" t="n">
        <f aca="false">IF($A51="",0,IF(COUNTIFS(Urlaub!$A$5:$A$604,$A51,Urlaub!$B$5:$B$604,"&lt;="&amp;MB$3,Urlaub!$C$5:$C$604,"&gt;="&amp;MB$3)&gt;0,1,0))</f>
        <v>0</v>
      </c>
      <c r="MC51" s="19" t="n">
        <f aca="false">IF($A51="",0,IF(COUNTIFS(Urlaub!$A$5:$A$604,$A51,Urlaub!$B$5:$B$604,"&lt;="&amp;MC$3,Urlaub!$C$5:$C$604,"&gt;="&amp;MC$3)&gt;0,1,0))</f>
        <v>0</v>
      </c>
      <c r="MD51" s="19" t="n">
        <f aca="false">IF($A51="",0,IF(COUNTIFS(Urlaub!$A$5:$A$604,$A51,Urlaub!$B$5:$B$604,"&lt;="&amp;MD$3,Urlaub!$C$5:$C$604,"&gt;="&amp;MD$3)&gt;0,1,0))</f>
        <v>0</v>
      </c>
      <c r="ME51" s="19" t="n">
        <f aca="false">IF($A51="",0,IF(COUNTIFS(Urlaub!$A$5:$A$604,$A51,Urlaub!$B$5:$B$604,"&lt;="&amp;ME$3,Urlaub!$C$5:$C$604,"&gt;="&amp;ME$3)&gt;0,1,0))</f>
        <v>0</v>
      </c>
      <c r="MF51" s="19" t="n">
        <f aca="false">IF($A51="",0,IF(COUNTIFS(Urlaub!$A$5:$A$604,$A51,Urlaub!$B$5:$B$604,"&lt;="&amp;MF$3,Urlaub!$C$5:$C$604,"&gt;="&amp;MF$3)&gt;0,1,0))</f>
        <v>0</v>
      </c>
      <c r="MG51" s="19" t="n">
        <f aca="false">IF($A51="",0,IF(COUNTIFS(Urlaub!$A$5:$A$604,$A51,Urlaub!$B$5:$B$604,"&lt;="&amp;MG$3,Urlaub!$C$5:$C$604,"&gt;="&amp;MG$3)&gt;0,1,0))</f>
        <v>0</v>
      </c>
      <c r="MH51" s="19" t="n">
        <f aca="false">IF($A51="",0,IF(COUNTIFS(Urlaub!$A$5:$A$604,$A51,Urlaub!$B$5:$B$604,"&lt;="&amp;MH$3,Urlaub!$C$5:$C$604,"&gt;="&amp;MH$3)&gt;0,1,0))</f>
        <v>0</v>
      </c>
      <c r="MI51" s="19" t="n">
        <f aca="false">IF($A51="",0,IF(COUNTIFS(Urlaub!$A$5:$A$604,$A51,Urlaub!$B$5:$B$604,"&lt;="&amp;MI$3,Urlaub!$C$5:$C$604,"&gt;="&amp;MI$3)&gt;0,1,0))</f>
        <v>0</v>
      </c>
      <c r="MJ51" s="19" t="n">
        <f aca="false">IF($A51="",0,IF(COUNTIFS(Urlaub!$A$5:$A$604,$A51,Urlaub!$B$5:$B$604,"&lt;="&amp;MJ$3,Urlaub!$C$5:$C$604,"&gt;="&amp;MJ$3)&gt;0,1,0))</f>
        <v>0</v>
      </c>
      <c r="MK51" s="19" t="n">
        <f aca="false">IF($A51="",0,IF(COUNTIFS(Urlaub!$A$5:$A$604,$A51,Urlaub!$B$5:$B$604,"&lt;="&amp;MK$3,Urlaub!$C$5:$C$604,"&gt;="&amp;MK$3)&gt;0,1,0))</f>
        <v>0</v>
      </c>
      <c r="ML51" s="19" t="n">
        <f aca="false">IF($A51="",0,IF(COUNTIFS(Urlaub!$A$5:$A$604,$A51,Urlaub!$B$5:$B$604,"&lt;="&amp;ML$3,Urlaub!$C$5:$C$604,"&gt;="&amp;ML$3)&gt;0,1,0))</f>
        <v>0</v>
      </c>
      <c r="MM51" s="19" t="n">
        <f aca="false">IF($A51="",0,IF(COUNTIFS(Urlaub!$A$5:$A$604,$A51,Urlaub!$B$5:$B$604,"&lt;="&amp;MM$3,Urlaub!$C$5:$C$604,"&gt;="&amp;MM$3)&gt;0,1,0))</f>
        <v>0</v>
      </c>
      <c r="MN51" s="19" t="n">
        <f aca="false">IF($A51="",0,IF(COUNTIFS(Urlaub!$A$5:$A$604,$A51,Urlaub!$B$5:$B$604,"&lt;="&amp;MN$3,Urlaub!$C$5:$C$604,"&gt;="&amp;MN$3)&gt;0,1,0))</f>
        <v>0</v>
      </c>
      <c r="MO51" s="19" t="n">
        <f aca="false">IF($A51="",0,IF(COUNTIFS(Urlaub!$A$5:$A$604,$A51,Urlaub!$B$5:$B$604,"&lt;="&amp;MO$3,Urlaub!$C$5:$C$604,"&gt;="&amp;MO$3)&gt;0,1,0))</f>
        <v>0</v>
      </c>
      <c r="MP51" s="19" t="n">
        <f aca="false">IF($A51="",0,IF(COUNTIFS(Urlaub!$A$5:$A$604,$A51,Urlaub!$B$5:$B$604,"&lt;="&amp;MP$3,Urlaub!$C$5:$C$604,"&gt;="&amp;MP$3)&gt;0,1,0))</f>
        <v>0</v>
      </c>
      <c r="MQ51" s="19" t="n">
        <f aca="false">IF($A51="",0,IF(COUNTIFS(Urlaub!$A$5:$A$604,$A51,Urlaub!$B$5:$B$604,"&lt;="&amp;MQ$3,Urlaub!$C$5:$C$604,"&gt;="&amp;MQ$3)&gt;0,1,0))</f>
        <v>0</v>
      </c>
      <c r="MR51" s="19" t="n">
        <f aca="false">IF($A51="",0,IF(COUNTIFS(Urlaub!$A$5:$A$604,$A51,Urlaub!$B$5:$B$604,"&lt;="&amp;MR$3,Urlaub!$C$5:$C$604,"&gt;="&amp;MR$3)&gt;0,1,0))</f>
        <v>0</v>
      </c>
      <c r="MS51" s="19" t="n">
        <f aca="false">IF($A51="",0,IF(COUNTIFS(Urlaub!$A$5:$A$604,$A51,Urlaub!$B$5:$B$604,"&lt;="&amp;MS$3,Urlaub!$C$5:$C$604,"&gt;="&amp;MS$3)&gt;0,1,0))</f>
        <v>0</v>
      </c>
      <c r="MT51" s="19" t="n">
        <f aca="false">IF($A51="",0,IF(COUNTIFS(Urlaub!$A$5:$A$604,$A51,Urlaub!$B$5:$B$604,"&lt;="&amp;MT$3,Urlaub!$C$5:$C$604,"&gt;="&amp;MT$3)&gt;0,1,0))</f>
        <v>0</v>
      </c>
      <c r="MU51" s="19" t="n">
        <f aca="false">IF($A51="",0,IF(COUNTIFS(Urlaub!$A$5:$A$604,$A51,Urlaub!$B$5:$B$604,"&lt;="&amp;MU$3,Urlaub!$C$5:$C$604,"&gt;="&amp;MU$3)&gt;0,1,0))</f>
        <v>0</v>
      </c>
      <c r="MV51" s="19" t="n">
        <f aca="false">IF($A51="",0,IF(COUNTIFS(Urlaub!$A$5:$A$604,$A51,Urlaub!$B$5:$B$604,"&lt;="&amp;MV$3,Urlaub!$C$5:$C$604,"&gt;="&amp;MV$3)&gt;0,1,0))</f>
        <v>0</v>
      </c>
      <c r="MW51" s="19" t="n">
        <f aca="false">IF($A51="",0,IF(COUNTIFS(Urlaub!$A$5:$A$604,$A51,Urlaub!$B$5:$B$604,"&lt;="&amp;MW$3,Urlaub!$C$5:$C$604,"&gt;="&amp;MW$3)&gt;0,1,0))</f>
        <v>0</v>
      </c>
      <c r="MX51" s="19" t="n">
        <f aca="false">IF($A51="",0,IF(COUNTIFS(Urlaub!$A$5:$A$604,$A51,Urlaub!$B$5:$B$604,"&lt;="&amp;MX$3,Urlaub!$C$5:$C$604,"&gt;="&amp;MX$3)&gt;0,1,0))</f>
        <v>0</v>
      </c>
      <c r="MY51" s="19" t="n">
        <f aca="false">IF($A51="",0,IF(COUNTIFS(Urlaub!$A$5:$A$604,$A51,Urlaub!$B$5:$B$604,"&lt;="&amp;MY$3,Urlaub!$C$5:$C$604,"&gt;="&amp;MY$3)&gt;0,1,0))</f>
        <v>0</v>
      </c>
      <c r="MZ51" s="19" t="n">
        <f aca="false">IF($A51="",0,IF(COUNTIFS(Urlaub!$A$5:$A$604,$A51,Urlaub!$B$5:$B$604,"&lt;="&amp;MZ$3,Urlaub!$C$5:$C$604,"&gt;="&amp;MZ$3)&gt;0,1,0))</f>
        <v>0</v>
      </c>
      <c r="NA51" s="19" t="n">
        <f aca="false">IF($A51="",0,IF(COUNTIFS(Urlaub!$A$5:$A$604,$A51,Urlaub!$B$5:$B$604,"&lt;="&amp;NA$3,Urlaub!$C$5:$C$604,"&gt;="&amp;NA$3)&gt;0,1,0))</f>
        <v>0</v>
      </c>
      <c r="NB51" s="19" t="n">
        <f aca="false">IF($A51="",0,IF(COUNTIFS(Urlaub!$A$5:$A$604,$A51,Urlaub!$B$5:$B$604,"&lt;="&amp;NB$3,Urlaub!$C$5:$C$604,"&gt;="&amp;NB$3)&gt;0,1,0))</f>
        <v>0</v>
      </c>
      <c r="NC51" s="19" t="n">
        <f aca="false">IF($A51="",0,IF(COUNTIFS(Urlaub!$A$5:$A$604,$A51,Urlaub!$B$5:$B$604,"&lt;="&amp;NC$3,Urlaub!$C$5:$C$604,"&gt;="&amp;NC$3)&gt;0,1,0))</f>
        <v>0</v>
      </c>
      <c r="ND51" s="19" t="n">
        <f aca="false">IF($A51="",0,IF(COUNTIFS(Urlaub!$A$5:$A$604,$A51,Urlaub!$B$5:$B$604,"&lt;="&amp;ND$3,Urlaub!$C$5:$C$604,"&gt;="&amp;ND$3)&gt;0,1,0))</f>
        <v>0</v>
      </c>
      <c r="NE51" s="19" t="n">
        <f aca="false">IF($A51="",0,IF(COUNTIFS(Urlaub!$A$5:$A$604,$A51,Urlaub!$B$5:$B$604,"&lt;="&amp;NE$3,Urlaub!$C$5:$C$604,"&gt;="&amp;NE$3)&gt;0,1,0))</f>
        <v>0</v>
      </c>
      <c r="NF51" s="19" t="n">
        <f aca="false">IF($A51="",0,IF(COUNTIFS(Urlaub!$A$5:$A$604,$A51,Urlaub!$B$5:$B$604,"&lt;="&amp;NF$3,Urlaub!$C$5:$C$604,"&gt;="&amp;NF$3)&gt;0,1,0))</f>
        <v>0</v>
      </c>
      <c r="NG51" s="19" t="n">
        <f aca="false">IF($A51="",0,IF(COUNTIFS(Urlaub!$A$5:$A$604,$A51,Urlaub!$B$5:$B$604,"&lt;="&amp;NG$3,Urlaub!$C$5:$C$604,"&gt;="&amp;NG$3)&gt;0,1,0))</f>
        <v>0</v>
      </c>
      <c r="NH51" s="19" t="n">
        <f aca="false">IF($A51="",0,IF(COUNTIFS(Urlaub!$A$5:$A$604,$A51,Urlaub!$B$5:$B$604,"&lt;="&amp;NH$3,Urlaub!$C$5:$C$604,"&gt;="&amp;NH$3)&gt;0,1,0))</f>
        <v>0</v>
      </c>
    </row>
    <row r="52" customFormat="false" ht="15" hidden="false" customHeight="false" outlineLevel="0" collapsed="false">
      <c r="A52" s="5" t="str">
        <f aca="false">IF(Team!A52="","",Team!A52)</f>
        <v/>
      </c>
      <c r="B52" s="8" t="str">
        <f aca="false">IF(Team!B52="","",Team!B52)</f>
        <v/>
      </c>
      <c r="C52" s="8" t="str">
        <f aca="false">IF(Team!C52="","",Team!C52)</f>
        <v/>
      </c>
      <c r="D52" s="8" t="str">
        <f aca="false">IF(Team!D52="","",Team!D52)</f>
        <v/>
      </c>
      <c r="E52" s="8" t="str">
        <f aca="false">IF(Team!E52="","",Team!E52)</f>
        <v/>
      </c>
      <c r="F52" s="8" t="str">
        <f aca="false">IF(Team!F52="","",Team!F52)</f>
        <v/>
      </c>
      <c r="G52" s="19" t="n">
        <f aca="false">IF($A52="",0,IF(COUNTIFS(Urlaub!$A$5:$A$604,$A52,Urlaub!$B$5:$B$604,"&lt;="&amp;G$3,Urlaub!$C$5:$C$604,"&gt;="&amp;G$3)&gt;0,1,0))</f>
        <v>0</v>
      </c>
      <c r="H52" s="19" t="n">
        <f aca="false">IF($A52="",0,IF(COUNTIFS(Urlaub!$A$5:$A$604,$A52,Urlaub!$B$5:$B$604,"&lt;="&amp;H$3,Urlaub!$C$5:$C$604,"&gt;="&amp;H$3)&gt;0,1,0))</f>
        <v>0</v>
      </c>
      <c r="I52" s="19" t="n">
        <f aca="false">IF($A52="",0,IF(COUNTIFS(Urlaub!$A$5:$A$604,$A52,Urlaub!$B$5:$B$604,"&lt;="&amp;I$3,Urlaub!$C$5:$C$604,"&gt;="&amp;I$3)&gt;0,1,0))</f>
        <v>0</v>
      </c>
      <c r="J52" s="19" t="n">
        <f aca="false">IF($A52="",0,IF(COUNTIFS(Urlaub!$A$5:$A$604,$A52,Urlaub!$B$5:$B$604,"&lt;="&amp;J$3,Urlaub!$C$5:$C$604,"&gt;="&amp;J$3)&gt;0,1,0))</f>
        <v>0</v>
      </c>
      <c r="K52" s="19" t="n">
        <f aca="false">IF($A52="",0,IF(COUNTIFS(Urlaub!$A$5:$A$604,$A52,Urlaub!$B$5:$B$604,"&lt;="&amp;K$3,Urlaub!$C$5:$C$604,"&gt;="&amp;K$3)&gt;0,1,0))</f>
        <v>0</v>
      </c>
      <c r="L52" s="19" t="n">
        <f aca="false">IF($A52="",0,IF(COUNTIFS(Urlaub!$A$5:$A$604,$A52,Urlaub!$B$5:$B$604,"&lt;="&amp;L$3,Urlaub!$C$5:$C$604,"&gt;="&amp;L$3)&gt;0,1,0))</f>
        <v>0</v>
      </c>
      <c r="M52" s="19" t="n">
        <f aca="false">IF($A52="",0,IF(COUNTIFS(Urlaub!$A$5:$A$604,$A52,Urlaub!$B$5:$B$604,"&lt;="&amp;M$3,Urlaub!$C$5:$C$604,"&gt;="&amp;M$3)&gt;0,1,0))</f>
        <v>0</v>
      </c>
      <c r="N52" s="19" t="n">
        <f aca="false">IF($A52="",0,IF(COUNTIFS(Urlaub!$A$5:$A$604,$A52,Urlaub!$B$5:$B$604,"&lt;="&amp;N$3,Urlaub!$C$5:$C$604,"&gt;="&amp;N$3)&gt;0,1,0))</f>
        <v>0</v>
      </c>
      <c r="O52" s="19" t="n">
        <f aca="false">IF($A52="",0,IF(COUNTIFS(Urlaub!$A$5:$A$604,$A52,Urlaub!$B$5:$B$604,"&lt;="&amp;O$3,Urlaub!$C$5:$C$604,"&gt;="&amp;O$3)&gt;0,1,0))</f>
        <v>0</v>
      </c>
      <c r="P52" s="19" t="n">
        <f aca="false">IF($A52="",0,IF(COUNTIFS(Urlaub!$A$5:$A$604,$A52,Urlaub!$B$5:$B$604,"&lt;="&amp;P$3,Urlaub!$C$5:$C$604,"&gt;="&amp;P$3)&gt;0,1,0))</f>
        <v>0</v>
      </c>
      <c r="Q52" s="19" t="n">
        <f aca="false">IF($A52="",0,IF(COUNTIFS(Urlaub!$A$5:$A$604,$A52,Urlaub!$B$5:$B$604,"&lt;="&amp;Q$3,Urlaub!$C$5:$C$604,"&gt;="&amp;Q$3)&gt;0,1,0))</f>
        <v>0</v>
      </c>
      <c r="R52" s="19" t="n">
        <f aca="false">IF($A52="",0,IF(COUNTIFS(Urlaub!$A$5:$A$604,$A52,Urlaub!$B$5:$B$604,"&lt;="&amp;R$3,Urlaub!$C$5:$C$604,"&gt;="&amp;R$3)&gt;0,1,0))</f>
        <v>0</v>
      </c>
      <c r="S52" s="19" t="n">
        <f aca="false">IF($A52="",0,IF(COUNTIFS(Urlaub!$A$5:$A$604,$A52,Urlaub!$B$5:$B$604,"&lt;="&amp;S$3,Urlaub!$C$5:$C$604,"&gt;="&amp;S$3)&gt;0,1,0))</f>
        <v>0</v>
      </c>
      <c r="T52" s="19" t="n">
        <f aca="false">IF($A52="",0,IF(COUNTIFS(Urlaub!$A$5:$A$604,$A52,Urlaub!$B$5:$B$604,"&lt;="&amp;T$3,Urlaub!$C$5:$C$604,"&gt;="&amp;T$3)&gt;0,1,0))</f>
        <v>0</v>
      </c>
      <c r="U52" s="19" t="n">
        <f aca="false">IF($A52="",0,IF(COUNTIFS(Urlaub!$A$5:$A$604,$A52,Urlaub!$B$5:$B$604,"&lt;="&amp;U$3,Urlaub!$C$5:$C$604,"&gt;="&amp;U$3)&gt;0,1,0))</f>
        <v>0</v>
      </c>
      <c r="V52" s="19" t="n">
        <f aca="false">IF($A52="",0,IF(COUNTIFS(Urlaub!$A$5:$A$604,$A52,Urlaub!$B$5:$B$604,"&lt;="&amp;V$3,Urlaub!$C$5:$C$604,"&gt;="&amp;V$3)&gt;0,1,0))</f>
        <v>0</v>
      </c>
      <c r="W52" s="19" t="n">
        <f aca="false">IF($A52="",0,IF(COUNTIFS(Urlaub!$A$5:$A$604,$A52,Urlaub!$B$5:$B$604,"&lt;="&amp;W$3,Urlaub!$C$5:$C$604,"&gt;="&amp;W$3)&gt;0,1,0))</f>
        <v>0</v>
      </c>
      <c r="X52" s="19" t="n">
        <f aca="false">IF($A52="",0,IF(COUNTIFS(Urlaub!$A$5:$A$604,$A52,Urlaub!$B$5:$B$604,"&lt;="&amp;X$3,Urlaub!$C$5:$C$604,"&gt;="&amp;X$3)&gt;0,1,0))</f>
        <v>0</v>
      </c>
      <c r="Y52" s="19" t="n">
        <f aca="false">IF($A52="",0,IF(COUNTIFS(Urlaub!$A$5:$A$604,$A52,Urlaub!$B$5:$B$604,"&lt;="&amp;Y$3,Urlaub!$C$5:$C$604,"&gt;="&amp;Y$3)&gt;0,1,0))</f>
        <v>0</v>
      </c>
      <c r="Z52" s="19" t="n">
        <f aca="false">IF($A52="",0,IF(COUNTIFS(Urlaub!$A$5:$A$604,$A52,Urlaub!$B$5:$B$604,"&lt;="&amp;Z$3,Urlaub!$C$5:$C$604,"&gt;="&amp;Z$3)&gt;0,1,0))</f>
        <v>0</v>
      </c>
      <c r="AA52" s="19" t="n">
        <f aca="false">IF($A52="",0,IF(COUNTIFS(Urlaub!$A$5:$A$604,$A52,Urlaub!$B$5:$B$604,"&lt;="&amp;AA$3,Urlaub!$C$5:$C$604,"&gt;="&amp;AA$3)&gt;0,1,0))</f>
        <v>0</v>
      </c>
      <c r="AB52" s="19" t="n">
        <f aca="false">IF($A52="",0,IF(COUNTIFS(Urlaub!$A$5:$A$604,$A52,Urlaub!$B$5:$B$604,"&lt;="&amp;AB$3,Urlaub!$C$5:$C$604,"&gt;="&amp;AB$3)&gt;0,1,0))</f>
        <v>0</v>
      </c>
      <c r="AC52" s="19" t="n">
        <f aca="false">IF($A52="",0,IF(COUNTIFS(Urlaub!$A$5:$A$604,$A52,Urlaub!$B$5:$B$604,"&lt;="&amp;AC$3,Urlaub!$C$5:$C$604,"&gt;="&amp;AC$3)&gt;0,1,0))</f>
        <v>0</v>
      </c>
      <c r="AD52" s="19" t="n">
        <f aca="false">IF($A52="",0,IF(COUNTIFS(Urlaub!$A$5:$A$604,$A52,Urlaub!$B$5:$B$604,"&lt;="&amp;AD$3,Urlaub!$C$5:$C$604,"&gt;="&amp;AD$3)&gt;0,1,0))</f>
        <v>0</v>
      </c>
      <c r="AE52" s="19" t="n">
        <f aca="false">IF($A52="",0,IF(COUNTIFS(Urlaub!$A$5:$A$604,$A52,Urlaub!$B$5:$B$604,"&lt;="&amp;AE$3,Urlaub!$C$5:$C$604,"&gt;="&amp;AE$3)&gt;0,1,0))</f>
        <v>0</v>
      </c>
      <c r="AF52" s="19" t="n">
        <f aca="false">IF($A52="",0,IF(COUNTIFS(Urlaub!$A$5:$A$604,$A52,Urlaub!$B$5:$B$604,"&lt;="&amp;AF$3,Urlaub!$C$5:$C$604,"&gt;="&amp;AF$3)&gt;0,1,0))</f>
        <v>0</v>
      </c>
      <c r="AG52" s="19" t="n">
        <f aca="false">IF($A52="",0,IF(COUNTIFS(Urlaub!$A$5:$A$604,$A52,Urlaub!$B$5:$B$604,"&lt;="&amp;AG$3,Urlaub!$C$5:$C$604,"&gt;="&amp;AG$3)&gt;0,1,0))</f>
        <v>0</v>
      </c>
      <c r="AH52" s="19" t="n">
        <f aca="false">IF($A52="",0,IF(COUNTIFS(Urlaub!$A$5:$A$604,$A52,Urlaub!$B$5:$B$604,"&lt;="&amp;AH$3,Urlaub!$C$5:$C$604,"&gt;="&amp;AH$3)&gt;0,1,0))</f>
        <v>0</v>
      </c>
      <c r="AI52" s="19" t="n">
        <f aca="false">IF($A52="",0,IF(COUNTIFS(Urlaub!$A$5:$A$604,$A52,Urlaub!$B$5:$B$604,"&lt;="&amp;AI$3,Urlaub!$C$5:$C$604,"&gt;="&amp;AI$3)&gt;0,1,0))</f>
        <v>0</v>
      </c>
      <c r="AJ52" s="19" t="n">
        <f aca="false">IF($A52="",0,IF(COUNTIFS(Urlaub!$A$5:$A$604,$A52,Urlaub!$B$5:$B$604,"&lt;="&amp;AJ$3,Urlaub!$C$5:$C$604,"&gt;="&amp;AJ$3)&gt;0,1,0))</f>
        <v>0</v>
      </c>
      <c r="AK52" s="19" t="n">
        <f aca="false">IF($A52="",0,IF(COUNTIFS(Urlaub!$A$5:$A$604,$A52,Urlaub!$B$5:$B$604,"&lt;="&amp;AK$3,Urlaub!$C$5:$C$604,"&gt;="&amp;AK$3)&gt;0,1,0))</f>
        <v>0</v>
      </c>
      <c r="AL52" s="19" t="n">
        <f aca="false">IF($A52="",0,IF(COUNTIFS(Urlaub!$A$5:$A$604,$A52,Urlaub!$B$5:$B$604,"&lt;="&amp;AL$3,Urlaub!$C$5:$C$604,"&gt;="&amp;AL$3)&gt;0,1,0))</f>
        <v>0</v>
      </c>
      <c r="AM52" s="19" t="n">
        <f aca="false">IF($A52="",0,IF(COUNTIFS(Urlaub!$A$5:$A$604,$A52,Urlaub!$B$5:$B$604,"&lt;="&amp;AM$3,Urlaub!$C$5:$C$604,"&gt;="&amp;AM$3)&gt;0,1,0))</f>
        <v>0</v>
      </c>
      <c r="AN52" s="19" t="n">
        <f aca="false">IF($A52="",0,IF(COUNTIFS(Urlaub!$A$5:$A$604,$A52,Urlaub!$B$5:$B$604,"&lt;="&amp;AN$3,Urlaub!$C$5:$C$604,"&gt;="&amp;AN$3)&gt;0,1,0))</f>
        <v>0</v>
      </c>
      <c r="AO52" s="19" t="n">
        <f aca="false">IF($A52="",0,IF(COUNTIFS(Urlaub!$A$5:$A$604,$A52,Urlaub!$B$5:$B$604,"&lt;="&amp;AO$3,Urlaub!$C$5:$C$604,"&gt;="&amp;AO$3)&gt;0,1,0))</f>
        <v>0</v>
      </c>
      <c r="AP52" s="19" t="n">
        <f aca="false">IF($A52="",0,IF(COUNTIFS(Urlaub!$A$5:$A$604,$A52,Urlaub!$B$5:$B$604,"&lt;="&amp;AP$3,Urlaub!$C$5:$C$604,"&gt;="&amp;AP$3)&gt;0,1,0))</f>
        <v>0</v>
      </c>
      <c r="AQ52" s="19" t="n">
        <f aca="false">IF($A52="",0,IF(COUNTIFS(Urlaub!$A$5:$A$604,$A52,Urlaub!$B$5:$B$604,"&lt;="&amp;AQ$3,Urlaub!$C$5:$C$604,"&gt;="&amp;AQ$3)&gt;0,1,0))</f>
        <v>0</v>
      </c>
      <c r="AR52" s="19" t="n">
        <f aca="false">IF($A52="",0,IF(COUNTIFS(Urlaub!$A$5:$A$604,$A52,Urlaub!$B$5:$B$604,"&lt;="&amp;AR$3,Urlaub!$C$5:$C$604,"&gt;="&amp;AR$3)&gt;0,1,0))</f>
        <v>0</v>
      </c>
      <c r="AS52" s="19" t="n">
        <f aca="false">IF($A52="",0,IF(COUNTIFS(Urlaub!$A$5:$A$604,$A52,Urlaub!$B$5:$B$604,"&lt;="&amp;AS$3,Urlaub!$C$5:$C$604,"&gt;="&amp;AS$3)&gt;0,1,0))</f>
        <v>0</v>
      </c>
      <c r="AT52" s="19" t="n">
        <f aca="false">IF($A52="",0,IF(COUNTIFS(Urlaub!$A$5:$A$604,$A52,Urlaub!$B$5:$B$604,"&lt;="&amp;AT$3,Urlaub!$C$5:$C$604,"&gt;="&amp;AT$3)&gt;0,1,0))</f>
        <v>0</v>
      </c>
      <c r="AU52" s="19" t="n">
        <f aca="false">IF($A52="",0,IF(COUNTIFS(Urlaub!$A$5:$A$604,$A52,Urlaub!$B$5:$B$604,"&lt;="&amp;AU$3,Urlaub!$C$5:$C$604,"&gt;="&amp;AU$3)&gt;0,1,0))</f>
        <v>0</v>
      </c>
      <c r="AV52" s="19" t="n">
        <f aca="false">IF($A52="",0,IF(COUNTIFS(Urlaub!$A$5:$A$604,$A52,Urlaub!$B$5:$B$604,"&lt;="&amp;AV$3,Urlaub!$C$5:$C$604,"&gt;="&amp;AV$3)&gt;0,1,0))</f>
        <v>0</v>
      </c>
      <c r="AW52" s="19" t="n">
        <f aca="false">IF($A52="",0,IF(COUNTIFS(Urlaub!$A$5:$A$604,$A52,Urlaub!$B$5:$B$604,"&lt;="&amp;AW$3,Urlaub!$C$5:$C$604,"&gt;="&amp;AW$3)&gt;0,1,0))</f>
        <v>0</v>
      </c>
      <c r="AX52" s="19" t="n">
        <f aca="false">IF($A52="",0,IF(COUNTIFS(Urlaub!$A$5:$A$604,$A52,Urlaub!$B$5:$B$604,"&lt;="&amp;AX$3,Urlaub!$C$5:$C$604,"&gt;="&amp;AX$3)&gt;0,1,0))</f>
        <v>0</v>
      </c>
      <c r="AY52" s="19" t="n">
        <f aca="false">IF($A52="",0,IF(COUNTIFS(Urlaub!$A$5:$A$604,$A52,Urlaub!$B$5:$B$604,"&lt;="&amp;AY$3,Urlaub!$C$5:$C$604,"&gt;="&amp;AY$3)&gt;0,1,0))</f>
        <v>0</v>
      </c>
      <c r="AZ52" s="19" t="n">
        <f aca="false">IF($A52="",0,IF(COUNTIFS(Urlaub!$A$5:$A$604,$A52,Urlaub!$B$5:$B$604,"&lt;="&amp;AZ$3,Urlaub!$C$5:$C$604,"&gt;="&amp;AZ$3)&gt;0,1,0))</f>
        <v>0</v>
      </c>
      <c r="BA52" s="19" t="n">
        <f aca="false">IF($A52="",0,IF(COUNTIFS(Urlaub!$A$5:$A$604,$A52,Urlaub!$B$5:$B$604,"&lt;="&amp;BA$3,Urlaub!$C$5:$C$604,"&gt;="&amp;BA$3)&gt;0,1,0))</f>
        <v>0</v>
      </c>
      <c r="BB52" s="19" t="n">
        <f aca="false">IF($A52="",0,IF(COUNTIFS(Urlaub!$A$5:$A$604,$A52,Urlaub!$B$5:$B$604,"&lt;="&amp;BB$3,Urlaub!$C$5:$C$604,"&gt;="&amp;BB$3)&gt;0,1,0))</f>
        <v>0</v>
      </c>
      <c r="BC52" s="19" t="n">
        <f aca="false">IF($A52="",0,IF(COUNTIFS(Urlaub!$A$5:$A$604,$A52,Urlaub!$B$5:$B$604,"&lt;="&amp;BC$3,Urlaub!$C$5:$C$604,"&gt;="&amp;BC$3)&gt;0,1,0))</f>
        <v>0</v>
      </c>
      <c r="BD52" s="19" t="n">
        <f aca="false">IF($A52="",0,IF(COUNTIFS(Urlaub!$A$5:$A$604,$A52,Urlaub!$B$5:$B$604,"&lt;="&amp;BD$3,Urlaub!$C$5:$C$604,"&gt;="&amp;BD$3)&gt;0,1,0))</f>
        <v>0</v>
      </c>
      <c r="BE52" s="19" t="n">
        <f aca="false">IF($A52="",0,IF(COUNTIFS(Urlaub!$A$5:$A$604,$A52,Urlaub!$B$5:$B$604,"&lt;="&amp;BE$3,Urlaub!$C$5:$C$604,"&gt;="&amp;BE$3)&gt;0,1,0))</f>
        <v>0</v>
      </c>
      <c r="BF52" s="19" t="n">
        <f aca="false">IF($A52="",0,IF(COUNTIFS(Urlaub!$A$5:$A$604,$A52,Urlaub!$B$5:$B$604,"&lt;="&amp;BF$3,Urlaub!$C$5:$C$604,"&gt;="&amp;BF$3)&gt;0,1,0))</f>
        <v>0</v>
      </c>
      <c r="BG52" s="19" t="n">
        <f aca="false">IF($A52="",0,IF(COUNTIFS(Urlaub!$A$5:$A$604,$A52,Urlaub!$B$5:$B$604,"&lt;="&amp;BG$3,Urlaub!$C$5:$C$604,"&gt;="&amp;BG$3)&gt;0,1,0))</f>
        <v>0</v>
      </c>
      <c r="BH52" s="19" t="n">
        <f aca="false">IF($A52="",0,IF(COUNTIFS(Urlaub!$A$5:$A$604,$A52,Urlaub!$B$5:$B$604,"&lt;="&amp;BH$3,Urlaub!$C$5:$C$604,"&gt;="&amp;BH$3)&gt;0,1,0))</f>
        <v>0</v>
      </c>
      <c r="BI52" s="19" t="n">
        <f aca="false">IF($A52="",0,IF(COUNTIFS(Urlaub!$A$5:$A$604,$A52,Urlaub!$B$5:$B$604,"&lt;="&amp;BI$3,Urlaub!$C$5:$C$604,"&gt;="&amp;BI$3)&gt;0,1,0))</f>
        <v>0</v>
      </c>
      <c r="BJ52" s="19" t="n">
        <f aca="false">IF($A52="",0,IF(COUNTIFS(Urlaub!$A$5:$A$604,$A52,Urlaub!$B$5:$B$604,"&lt;="&amp;BJ$3,Urlaub!$C$5:$C$604,"&gt;="&amp;BJ$3)&gt;0,1,0))</f>
        <v>0</v>
      </c>
      <c r="BK52" s="19" t="n">
        <f aca="false">IF($A52="",0,IF(COUNTIFS(Urlaub!$A$5:$A$604,$A52,Urlaub!$B$5:$B$604,"&lt;="&amp;BK$3,Urlaub!$C$5:$C$604,"&gt;="&amp;BK$3)&gt;0,1,0))</f>
        <v>0</v>
      </c>
      <c r="BL52" s="19" t="n">
        <f aca="false">IF($A52="",0,IF(COUNTIFS(Urlaub!$A$5:$A$604,$A52,Urlaub!$B$5:$B$604,"&lt;="&amp;BL$3,Urlaub!$C$5:$C$604,"&gt;="&amp;BL$3)&gt;0,1,0))</f>
        <v>0</v>
      </c>
      <c r="BM52" s="19" t="n">
        <f aca="false">IF($A52="",0,IF(COUNTIFS(Urlaub!$A$5:$A$604,$A52,Urlaub!$B$5:$B$604,"&lt;="&amp;BM$3,Urlaub!$C$5:$C$604,"&gt;="&amp;BM$3)&gt;0,1,0))</f>
        <v>0</v>
      </c>
      <c r="BN52" s="19" t="n">
        <f aca="false">IF($A52="",0,IF(COUNTIFS(Urlaub!$A$5:$A$604,$A52,Urlaub!$B$5:$B$604,"&lt;="&amp;BN$3,Urlaub!$C$5:$C$604,"&gt;="&amp;BN$3)&gt;0,1,0))</f>
        <v>0</v>
      </c>
      <c r="BO52" s="19" t="n">
        <f aca="false">IF($A52="",0,IF(COUNTIFS(Urlaub!$A$5:$A$604,$A52,Urlaub!$B$5:$B$604,"&lt;="&amp;BO$3,Urlaub!$C$5:$C$604,"&gt;="&amp;BO$3)&gt;0,1,0))</f>
        <v>0</v>
      </c>
      <c r="BP52" s="19" t="n">
        <f aca="false">IF($A52="",0,IF(COUNTIFS(Urlaub!$A$5:$A$604,$A52,Urlaub!$B$5:$B$604,"&lt;="&amp;BP$3,Urlaub!$C$5:$C$604,"&gt;="&amp;BP$3)&gt;0,1,0))</f>
        <v>0</v>
      </c>
      <c r="BQ52" s="19" t="n">
        <f aca="false">IF($A52="",0,IF(COUNTIFS(Urlaub!$A$5:$A$604,$A52,Urlaub!$B$5:$B$604,"&lt;="&amp;BQ$3,Urlaub!$C$5:$C$604,"&gt;="&amp;BQ$3)&gt;0,1,0))</f>
        <v>0</v>
      </c>
      <c r="BR52" s="19" t="n">
        <f aca="false">IF($A52="",0,IF(COUNTIFS(Urlaub!$A$5:$A$604,$A52,Urlaub!$B$5:$B$604,"&lt;="&amp;BR$3,Urlaub!$C$5:$C$604,"&gt;="&amp;BR$3)&gt;0,1,0))</f>
        <v>0</v>
      </c>
      <c r="BS52" s="19" t="n">
        <f aca="false">IF($A52="",0,IF(COUNTIFS(Urlaub!$A$5:$A$604,$A52,Urlaub!$B$5:$B$604,"&lt;="&amp;BS$3,Urlaub!$C$5:$C$604,"&gt;="&amp;BS$3)&gt;0,1,0))</f>
        <v>0</v>
      </c>
      <c r="BT52" s="19" t="n">
        <f aca="false">IF($A52="",0,IF(COUNTIFS(Urlaub!$A$5:$A$604,$A52,Urlaub!$B$5:$B$604,"&lt;="&amp;BT$3,Urlaub!$C$5:$C$604,"&gt;="&amp;BT$3)&gt;0,1,0))</f>
        <v>0</v>
      </c>
      <c r="BU52" s="19" t="n">
        <f aca="false">IF($A52="",0,IF(COUNTIFS(Urlaub!$A$5:$A$604,$A52,Urlaub!$B$5:$B$604,"&lt;="&amp;BU$3,Urlaub!$C$5:$C$604,"&gt;="&amp;BU$3)&gt;0,1,0))</f>
        <v>0</v>
      </c>
      <c r="BV52" s="19" t="n">
        <f aca="false">IF($A52="",0,IF(COUNTIFS(Urlaub!$A$5:$A$604,$A52,Urlaub!$B$5:$B$604,"&lt;="&amp;BV$3,Urlaub!$C$5:$C$604,"&gt;="&amp;BV$3)&gt;0,1,0))</f>
        <v>0</v>
      </c>
      <c r="BW52" s="19" t="n">
        <f aca="false">IF($A52="",0,IF(COUNTIFS(Urlaub!$A$5:$A$604,$A52,Urlaub!$B$5:$B$604,"&lt;="&amp;BW$3,Urlaub!$C$5:$C$604,"&gt;="&amp;BW$3)&gt;0,1,0))</f>
        <v>0</v>
      </c>
      <c r="BX52" s="19" t="n">
        <f aca="false">IF($A52="",0,IF(COUNTIFS(Urlaub!$A$5:$A$604,$A52,Urlaub!$B$5:$B$604,"&lt;="&amp;BX$3,Urlaub!$C$5:$C$604,"&gt;="&amp;BX$3)&gt;0,1,0))</f>
        <v>0</v>
      </c>
      <c r="BY52" s="19" t="n">
        <f aca="false">IF($A52="",0,IF(COUNTIFS(Urlaub!$A$5:$A$604,$A52,Urlaub!$B$5:$B$604,"&lt;="&amp;BY$3,Urlaub!$C$5:$C$604,"&gt;="&amp;BY$3)&gt;0,1,0))</f>
        <v>0</v>
      </c>
      <c r="BZ52" s="19" t="n">
        <f aca="false">IF($A52="",0,IF(COUNTIFS(Urlaub!$A$5:$A$604,$A52,Urlaub!$B$5:$B$604,"&lt;="&amp;BZ$3,Urlaub!$C$5:$C$604,"&gt;="&amp;BZ$3)&gt;0,1,0))</f>
        <v>0</v>
      </c>
      <c r="CA52" s="19" t="n">
        <f aca="false">IF($A52="",0,IF(COUNTIFS(Urlaub!$A$5:$A$604,$A52,Urlaub!$B$5:$B$604,"&lt;="&amp;CA$3,Urlaub!$C$5:$C$604,"&gt;="&amp;CA$3)&gt;0,1,0))</f>
        <v>0</v>
      </c>
      <c r="CB52" s="19" t="n">
        <f aca="false">IF($A52="",0,IF(COUNTIFS(Urlaub!$A$5:$A$604,$A52,Urlaub!$B$5:$B$604,"&lt;="&amp;CB$3,Urlaub!$C$5:$C$604,"&gt;="&amp;CB$3)&gt;0,1,0))</f>
        <v>0</v>
      </c>
      <c r="CC52" s="19" t="n">
        <f aca="false">IF($A52="",0,IF(COUNTIFS(Urlaub!$A$5:$A$604,$A52,Urlaub!$B$5:$B$604,"&lt;="&amp;CC$3,Urlaub!$C$5:$C$604,"&gt;="&amp;CC$3)&gt;0,1,0))</f>
        <v>0</v>
      </c>
      <c r="CD52" s="19" t="n">
        <f aca="false">IF($A52="",0,IF(COUNTIFS(Urlaub!$A$5:$A$604,$A52,Urlaub!$B$5:$B$604,"&lt;="&amp;CD$3,Urlaub!$C$5:$C$604,"&gt;="&amp;CD$3)&gt;0,1,0))</f>
        <v>0</v>
      </c>
      <c r="CE52" s="19" t="n">
        <f aca="false">IF($A52="",0,IF(COUNTIFS(Urlaub!$A$5:$A$604,$A52,Urlaub!$B$5:$B$604,"&lt;="&amp;CE$3,Urlaub!$C$5:$C$604,"&gt;="&amp;CE$3)&gt;0,1,0))</f>
        <v>0</v>
      </c>
      <c r="CF52" s="19" t="n">
        <f aca="false">IF($A52="",0,IF(COUNTIFS(Urlaub!$A$5:$A$604,$A52,Urlaub!$B$5:$B$604,"&lt;="&amp;CF$3,Urlaub!$C$5:$C$604,"&gt;="&amp;CF$3)&gt;0,1,0))</f>
        <v>0</v>
      </c>
      <c r="CG52" s="19" t="n">
        <f aca="false">IF($A52="",0,IF(COUNTIFS(Urlaub!$A$5:$A$604,$A52,Urlaub!$B$5:$B$604,"&lt;="&amp;CG$3,Urlaub!$C$5:$C$604,"&gt;="&amp;CG$3)&gt;0,1,0))</f>
        <v>0</v>
      </c>
      <c r="CH52" s="19" t="n">
        <f aca="false">IF($A52="",0,IF(COUNTIFS(Urlaub!$A$5:$A$604,$A52,Urlaub!$B$5:$B$604,"&lt;="&amp;CH$3,Urlaub!$C$5:$C$604,"&gt;="&amp;CH$3)&gt;0,1,0))</f>
        <v>0</v>
      </c>
      <c r="CI52" s="19" t="n">
        <f aca="false">IF($A52="",0,IF(COUNTIFS(Urlaub!$A$5:$A$604,$A52,Urlaub!$B$5:$B$604,"&lt;="&amp;CI$3,Urlaub!$C$5:$C$604,"&gt;="&amp;CI$3)&gt;0,1,0))</f>
        <v>0</v>
      </c>
      <c r="CJ52" s="19" t="n">
        <f aca="false">IF($A52="",0,IF(COUNTIFS(Urlaub!$A$5:$A$604,$A52,Urlaub!$B$5:$B$604,"&lt;="&amp;CJ$3,Urlaub!$C$5:$C$604,"&gt;="&amp;CJ$3)&gt;0,1,0))</f>
        <v>0</v>
      </c>
      <c r="CK52" s="19" t="n">
        <f aca="false">IF($A52="",0,IF(COUNTIFS(Urlaub!$A$5:$A$604,$A52,Urlaub!$B$5:$B$604,"&lt;="&amp;CK$3,Urlaub!$C$5:$C$604,"&gt;="&amp;CK$3)&gt;0,1,0))</f>
        <v>0</v>
      </c>
      <c r="CL52" s="19" t="n">
        <f aca="false">IF($A52="",0,IF(COUNTIFS(Urlaub!$A$5:$A$604,$A52,Urlaub!$B$5:$B$604,"&lt;="&amp;CL$3,Urlaub!$C$5:$C$604,"&gt;="&amp;CL$3)&gt;0,1,0))</f>
        <v>0</v>
      </c>
      <c r="CM52" s="19" t="n">
        <f aca="false">IF($A52="",0,IF(COUNTIFS(Urlaub!$A$5:$A$604,$A52,Urlaub!$B$5:$B$604,"&lt;="&amp;CM$3,Urlaub!$C$5:$C$604,"&gt;="&amp;CM$3)&gt;0,1,0))</f>
        <v>0</v>
      </c>
      <c r="CN52" s="19" t="n">
        <f aca="false">IF($A52="",0,IF(COUNTIFS(Urlaub!$A$5:$A$604,$A52,Urlaub!$B$5:$B$604,"&lt;="&amp;CN$3,Urlaub!$C$5:$C$604,"&gt;="&amp;CN$3)&gt;0,1,0))</f>
        <v>0</v>
      </c>
      <c r="CO52" s="19" t="n">
        <f aca="false">IF($A52="",0,IF(COUNTIFS(Urlaub!$A$5:$A$604,$A52,Urlaub!$B$5:$B$604,"&lt;="&amp;CO$3,Urlaub!$C$5:$C$604,"&gt;="&amp;CO$3)&gt;0,1,0))</f>
        <v>0</v>
      </c>
      <c r="CP52" s="19" t="n">
        <f aca="false">IF($A52="",0,IF(COUNTIFS(Urlaub!$A$5:$A$604,$A52,Urlaub!$B$5:$B$604,"&lt;="&amp;CP$3,Urlaub!$C$5:$C$604,"&gt;="&amp;CP$3)&gt;0,1,0))</f>
        <v>0</v>
      </c>
      <c r="CQ52" s="19" t="n">
        <f aca="false">IF($A52="",0,IF(COUNTIFS(Urlaub!$A$5:$A$604,$A52,Urlaub!$B$5:$B$604,"&lt;="&amp;CQ$3,Urlaub!$C$5:$C$604,"&gt;="&amp;CQ$3)&gt;0,1,0))</f>
        <v>0</v>
      </c>
      <c r="CR52" s="19" t="n">
        <f aca="false">IF($A52="",0,IF(COUNTIFS(Urlaub!$A$5:$A$604,$A52,Urlaub!$B$5:$B$604,"&lt;="&amp;CR$3,Urlaub!$C$5:$C$604,"&gt;="&amp;CR$3)&gt;0,1,0))</f>
        <v>0</v>
      </c>
      <c r="CS52" s="19" t="n">
        <f aca="false">IF($A52="",0,IF(COUNTIFS(Urlaub!$A$5:$A$604,$A52,Urlaub!$B$5:$B$604,"&lt;="&amp;CS$3,Urlaub!$C$5:$C$604,"&gt;="&amp;CS$3)&gt;0,1,0))</f>
        <v>0</v>
      </c>
      <c r="CT52" s="19" t="n">
        <f aca="false">IF($A52="",0,IF(COUNTIFS(Urlaub!$A$5:$A$604,$A52,Urlaub!$B$5:$B$604,"&lt;="&amp;CT$3,Urlaub!$C$5:$C$604,"&gt;="&amp;CT$3)&gt;0,1,0))</f>
        <v>0</v>
      </c>
      <c r="CU52" s="19" t="n">
        <f aca="false">IF($A52="",0,IF(COUNTIFS(Urlaub!$A$5:$A$604,$A52,Urlaub!$B$5:$B$604,"&lt;="&amp;CU$3,Urlaub!$C$5:$C$604,"&gt;="&amp;CU$3)&gt;0,1,0))</f>
        <v>0</v>
      </c>
      <c r="CV52" s="19" t="n">
        <f aca="false">IF($A52="",0,IF(COUNTIFS(Urlaub!$A$5:$A$604,$A52,Urlaub!$B$5:$B$604,"&lt;="&amp;CV$3,Urlaub!$C$5:$C$604,"&gt;="&amp;CV$3)&gt;0,1,0))</f>
        <v>0</v>
      </c>
      <c r="CW52" s="19" t="n">
        <f aca="false">IF($A52="",0,IF(COUNTIFS(Urlaub!$A$5:$A$604,$A52,Urlaub!$B$5:$B$604,"&lt;="&amp;CW$3,Urlaub!$C$5:$C$604,"&gt;="&amp;CW$3)&gt;0,1,0))</f>
        <v>0</v>
      </c>
      <c r="CX52" s="19" t="n">
        <f aca="false">IF($A52="",0,IF(COUNTIFS(Urlaub!$A$5:$A$604,$A52,Urlaub!$B$5:$B$604,"&lt;="&amp;CX$3,Urlaub!$C$5:$C$604,"&gt;="&amp;CX$3)&gt;0,1,0))</f>
        <v>0</v>
      </c>
      <c r="CY52" s="19" t="n">
        <f aca="false">IF($A52="",0,IF(COUNTIFS(Urlaub!$A$5:$A$604,$A52,Urlaub!$B$5:$B$604,"&lt;="&amp;CY$3,Urlaub!$C$5:$C$604,"&gt;="&amp;CY$3)&gt;0,1,0))</f>
        <v>0</v>
      </c>
      <c r="CZ52" s="19" t="n">
        <f aca="false">IF($A52="",0,IF(COUNTIFS(Urlaub!$A$5:$A$604,$A52,Urlaub!$B$5:$B$604,"&lt;="&amp;CZ$3,Urlaub!$C$5:$C$604,"&gt;="&amp;CZ$3)&gt;0,1,0))</f>
        <v>0</v>
      </c>
      <c r="DA52" s="19" t="n">
        <f aca="false">IF($A52="",0,IF(COUNTIFS(Urlaub!$A$5:$A$604,$A52,Urlaub!$B$5:$B$604,"&lt;="&amp;DA$3,Urlaub!$C$5:$C$604,"&gt;="&amp;DA$3)&gt;0,1,0))</f>
        <v>0</v>
      </c>
      <c r="DB52" s="19" t="n">
        <f aca="false">IF($A52="",0,IF(COUNTIFS(Urlaub!$A$5:$A$604,$A52,Urlaub!$B$5:$B$604,"&lt;="&amp;DB$3,Urlaub!$C$5:$C$604,"&gt;="&amp;DB$3)&gt;0,1,0))</f>
        <v>0</v>
      </c>
      <c r="DC52" s="19" t="n">
        <f aca="false">IF($A52="",0,IF(COUNTIFS(Urlaub!$A$5:$A$604,$A52,Urlaub!$B$5:$B$604,"&lt;="&amp;DC$3,Urlaub!$C$5:$C$604,"&gt;="&amp;DC$3)&gt;0,1,0))</f>
        <v>0</v>
      </c>
      <c r="DD52" s="19" t="n">
        <f aca="false">IF($A52="",0,IF(COUNTIFS(Urlaub!$A$5:$A$604,$A52,Urlaub!$B$5:$B$604,"&lt;="&amp;DD$3,Urlaub!$C$5:$C$604,"&gt;="&amp;DD$3)&gt;0,1,0))</f>
        <v>0</v>
      </c>
      <c r="DE52" s="19" t="n">
        <f aca="false">IF($A52="",0,IF(COUNTIFS(Urlaub!$A$5:$A$604,$A52,Urlaub!$B$5:$B$604,"&lt;="&amp;DE$3,Urlaub!$C$5:$C$604,"&gt;="&amp;DE$3)&gt;0,1,0))</f>
        <v>0</v>
      </c>
      <c r="DF52" s="19" t="n">
        <f aca="false">IF($A52="",0,IF(COUNTIFS(Urlaub!$A$5:$A$604,$A52,Urlaub!$B$5:$B$604,"&lt;="&amp;DF$3,Urlaub!$C$5:$C$604,"&gt;="&amp;DF$3)&gt;0,1,0))</f>
        <v>0</v>
      </c>
      <c r="DG52" s="19" t="n">
        <f aca="false">IF($A52="",0,IF(COUNTIFS(Urlaub!$A$5:$A$604,$A52,Urlaub!$B$5:$B$604,"&lt;="&amp;DG$3,Urlaub!$C$5:$C$604,"&gt;="&amp;DG$3)&gt;0,1,0))</f>
        <v>0</v>
      </c>
      <c r="DH52" s="19" t="n">
        <f aca="false">IF($A52="",0,IF(COUNTIFS(Urlaub!$A$5:$A$604,$A52,Urlaub!$B$5:$B$604,"&lt;="&amp;DH$3,Urlaub!$C$5:$C$604,"&gt;="&amp;DH$3)&gt;0,1,0))</f>
        <v>0</v>
      </c>
      <c r="DI52" s="19" t="n">
        <f aca="false">IF($A52="",0,IF(COUNTIFS(Urlaub!$A$5:$A$604,$A52,Urlaub!$B$5:$B$604,"&lt;="&amp;DI$3,Urlaub!$C$5:$C$604,"&gt;="&amp;DI$3)&gt;0,1,0))</f>
        <v>0</v>
      </c>
      <c r="DJ52" s="19" t="n">
        <f aca="false">IF($A52="",0,IF(COUNTIFS(Urlaub!$A$5:$A$604,$A52,Urlaub!$B$5:$B$604,"&lt;="&amp;DJ$3,Urlaub!$C$5:$C$604,"&gt;="&amp;DJ$3)&gt;0,1,0))</f>
        <v>0</v>
      </c>
      <c r="DK52" s="19" t="n">
        <f aca="false">IF($A52="",0,IF(COUNTIFS(Urlaub!$A$5:$A$604,$A52,Urlaub!$B$5:$B$604,"&lt;="&amp;DK$3,Urlaub!$C$5:$C$604,"&gt;="&amp;DK$3)&gt;0,1,0))</f>
        <v>0</v>
      </c>
      <c r="DL52" s="19" t="n">
        <f aca="false">IF($A52="",0,IF(COUNTIFS(Urlaub!$A$5:$A$604,$A52,Urlaub!$B$5:$B$604,"&lt;="&amp;DL$3,Urlaub!$C$5:$C$604,"&gt;="&amp;DL$3)&gt;0,1,0))</f>
        <v>0</v>
      </c>
      <c r="DM52" s="19" t="n">
        <f aca="false">IF($A52="",0,IF(COUNTIFS(Urlaub!$A$5:$A$604,$A52,Urlaub!$B$5:$B$604,"&lt;="&amp;DM$3,Urlaub!$C$5:$C$604,"&gt;="&amp;DM$3)&gt;0,1,0))</f>
        <v>0</v>
      </c>
      <c r="DN52" s="19" t="n">
        <f aca="false">IF($A52="",0,IF(COUNTIFS(Urlaub!$A$5:$A$604,$A52,Urlaub!$B$5:$B$604,"&lt;="&amp;DN$3,Urlaub!$C$5:$C$604,"&gt;="&amp;DN$3)&gt;0,1,0))</f>
        <v>0</v>
      </c>
      <c r="DO52" s="19" t="n">
        <f aca="false">IF($A52="",0,IF(COUNTIFS(Urlaub!$A$5:$A$604,$A52,Urlaub!$B$5:$B$604,"&lt;="&amp;DO$3,Urlaub!$C$5:$C$604,"&gt;="&amp;DO$3)&gt;0,1,0))</f>
        <v>0</v>
      </c>
      <c r="DP52" s="19" t="n">
        <f aca="false">IF($A52="",0,IF(COUNTIFS(Urlaub!$A$5:$A$604,$A52,Urlaub!$B$5:$B$604,"&lt;="&amp;DP$3,Urlaub!$C$5:$C$604,"&gt;="&amp;DP$3)&gt;0,1,0))</f>
        <v>0</v>
      </c>
      <c r="DQ52" s="19" t="n">
        <f aca="false">IF($A52="",0,IF(COUNTIFS(Urlaub!$A$5:$A$604,$A52,Urlaub!$B$5:$B$604,"&lt;="&amp;DQ$3,Urlaub!$C$5:$C$604,"&gt;="&amp;DQ$3)&gt;0,1,0))</f>
        <v>0</v>
      </c>
      <c r="DR52" s="19" t="n">
        <f aca="false">IF($A52="",0,IF(COUNTIFS(Urlaub!$A$5:$A$604,$A52,Urlaub!$B$5:$B$604,"&lt;="&amp;DR$3,Urlaub!$C$5:$C$604,"&gt;="&amp;DR$3)&gt;0,1,0))</f>
        <v>0</v>
      </c>
      <c r="DS52" s="19" t="n">
        <f aca="false">IF($A52="",0,IF(COUNTIFS(Urlaub!$A$5:$A$604,$A52,Urlaub!$B$5:$B$604,"&lt;="&amp;DS$3,Urlaub!$C$5:$C$604,"&gt;="&amp;DS$3)&gt;0,1,0))</f>
        <v>0</v>
      </c>
      <c r="DT52" s="19" t="n">
        <f aca="false">IF($A52="",0,IF(COUNTIFS(Urlaub!$A$5:$A$604,$A52,Urlaub!$B$5:$B$604,"&lt;="&amp;DT$3,Urlaub!$C$5:$C$604,"&gt;="&amp;DT$3)&gt;0,1,0))</f>
        <v>0</v>
      </c>
      <c r="DU52" s="19" t="n">
        <f aca="false">IF($A52="",0,IF(COUNTIFS(Urlaub!$A$5:$A$604,$A52,Urlaub!$B$5:$B$604,"&lt;="&amp;DU$3,Urlaub!$C$5:$C$604,"&gt;="&amp;DU$3)&gt;0,1,0))</f>
        <v>0</v>
      </c>
      <c r="DV52" s="19" t="n">
        <f aca="false">IF($A52="",0,IF(COUNTIFS(Urlaub!$A$5:$A$604,$A52,Urlaub!$B$5:$B$604,"&lt;="&amp;DV$3,Urlaub!$C$5:$C$604,"&gt;="&amp;DV$3)&gt;0,1,0))</f>
        <v>0</v>
      </c>
      <c r="DW52" s="19" t="n">
        <f aca="false">IF($A52="",0,IF(COUNTIFS(Urlaub!$A$5:$A$604,$A52,Urlaub!$B$5:$B$604,"&lt;="&amp;DW$3,Urlaub!$C$5:$C$604,"&gt;="&amp;DW$3)&gt;0,1,0))</f>
        <v>0</v>
      </c>
      <c r="DX52" s="19" t="n">
        <f aca="false">IF($A52="",0,IF(COUNTIFS(Urlaub!$A$5:$A$604,$A52,Urlaub!$B$5:$B$604,"&lt;="&amp;DX$3,Urlaub!$C$5:$C$604,"&gt;="&amp;DX$3)&gt;0,1,0))</f>
        <v>0</v>
      </c>
      <c r="DY52" s="19" t="n">
        <f aca="false">IF($A52="",0,IF(COUNTIFS(Urlaub!$A$5:$A$604,$A52,Urlaub!$B$5:$B$604,"&lt;="&amp;DY$3,Urlaub!$C$5:$C$604,"&gt;="&amp;DY$3)&gt;0,1,0))</f>
        <v>0</v>
      </c>
      <c r="DZ52" s="19" t="n">
        <f aca="false">IF($A52="",0,IF(COUNTIFS(Urlaub!$A$5:$A$604,$A52,Urlaub!$B$5:$B$604,"&lt;="&amp;DZ$3,Urlaub!$C$5:$C$604,"&gt;="&amp;DZ$3)&gt;0,1,0))</f>
        <v>0</v>
      </c>
      <c r="EA52" s="19" t="n">
        <f aca="false">IF($A52="",0,IF(COUNTIFS(Urlaub!$A$5:$A$604,$A52,Urlaub!$B$5:$B$604,"&lt;="&amp;EA$3,Urlaub!$C$5:$C$604,"&gt;="&amp;EA$3)&gt;0,1,0))</f>
        <v>0</v>
      </c>
      <c r="EB52" s="19" t="n">
        <f aca="false">IF($A52="",0,IF(COUNTIFS(Urlaub!$A$5:$A$604,$A52,Urlaub!$B$5:$B$604,"&lt;="&amp;EB$3,Urlaub!$C$5:$C$604,"&gt;="&amp;EB$3)&gt;0,1,0))</f>
        <v>0</v>
      </c>
      <c r="EC52" s="19" t="n">
        <f aca="false">IF($A52="",0,IF(COUNTIFS(Urlaub!$A$5:$A$604,$A52,Urlaub!$B$5:$B$604,"&lt;="&amp;EC$3,Urlaub!$C$5:$C$604,"&gt;="&amp;EC$3)&gt;0,1,0))</f>
        <v>0</v>
      </c>
      <c r="ED52" s="19" t="n">
        <f aca="false">IF($A52="",0,IF(COUNTIFS(Urlaub!$A$5:$A$604,$A52,Urlaub!$B$5:$B$604,"&lt;="&amp;ED$3,Urlaub!$C$5:$C$604,"&gt;="&amp;ED$3)&gt;0,1,0))</f>
        <v>0</v>
      </c>
      <c r="EE52" s="19" t="n">
        <f aca="false">IF($A52="",0,IF(COUNTIFS(Urlaub!$A$5:$A$604,$A52,Urlaub!$B$5:$B$604,"&lt;="&amp;EE$3,Urlaub!$C$5:$C$604,"&gt;="&amp;EE$3)&gt;0,1,0))</f>
        <v>0</v>
      </c>
      <c r="EF52" s="19" t="n">
        <f aca="false">IF($A52="",0,IF(COUNTIFS(Urlaub!$A$5:$A$604,$A52,Urlaub!$B$5:$B$604,"&lt;="&amp;EF$3,Urlaub!$C$5:$C$604,"&gt;="&amp;EF$3)&gt;0,1,0))</f>
        <v>0</v>
      </c>
      <c r="EG52" s="19" t="n">
        <f aca="false">IF($A52="",0,IF(COUNTIFS(Urlaub!$A$5:$A$604,$A52,Urlaub!$B$5:$B$604,"&lt;="&amp;EG$3,Urlaub!$C$5:$C$604,"&gt;="&amp;EG$3)&gt;0,1,0))</f>
        <v>0</v>
      </c>
      <c r="EH52" s="19" t="n">
        <f aca="false">IF($A52="",0,IF(COUNTIFS(Urlaub!$A$5:$A$604,$A52,Urlaub!$B$5:$B$604,"&lt;="&amp;EH$3,Urlaub!$C$5:$C$604,"&gt;="&amp;EH$3)&gt;0,1,0))</f>
        <v>0</v>
      </c>
      <c r="EI52" s="19" t="n">
        <f aca="false">IF($A52="",0,IF(COUNTIFS(Urlaub!$A$5:$A$604,$A52,Urlaub!$B$5:$B$604,"&lt;="&amp;EI$3,Urlaub!$C$5:$C$604,"&gt;="&amp;EI$3)&gt;0,1,0))</f>
        <v>0</v>
      </c>
      <c r="EJ52" s="19" t="n">
        <f aca="false">IF($A52="",0,IF(COUNTIFS(Urlaub!$A$5:$A$604,$A52,Urlaub!$B$5:$B$604,"&lt;="&amp;EJ$3,Urlaub!$C$5:$C$604,"&gt;="&amp;EJ$3)&gt;0,1,0))</f>
        <v>0</v>
      </c>
      <c r="EK52" s="19" t="n">
        <f aca="false">IF($A52="",0,IF(COUNTIFS(Urlaub!$A$5:$A$604,$A52,Urlaub!$B$5:$B$604,"&lt;="&amp;EK$3,Urlaub!$C$5:$C$604,"&gt;="&amp;EK$3)&gt;0,1,0))</f>
        <v>0</v>
      </c>
      <c r="EL52" s="19" t="n">
        <f aca="false">IF($A52="",0,IF(COUNTIFS(Urlaub!$A$5:$A$604,$A52,Urlaub!$B$5:$B$604,"&lt;="&amp;EL$3,Urlaub!$C$5:$C$604,"&gt;="&amp;EL$3)&gt;0,1,0))</f>
        <v>0</v>
      </c>
      <c r="EM52" s="19" t="n">
        <f aca="false">IF($A52="",0,IF(COUNTIFS(Urlaub!$A$5:$A$604,$A52,Urlaub!$B$5:$B$604,"&lt;="&amp;EM$3,Urlaub!$C$5:$C$604,"&gt;="&amp;EM$3)&gt;0,1,0))</f>
        <v>0</v>
      </c>
      <c r="EN52" s="19" t="n">
        <f aca="false">IF($A52="",0,IF(COUNTIFS(Urlaub!$A$5:$A$604,$A52,Urlaub!$B$5:$B$604,"&lt;="&amp;EN$3,Urlaub!$C$5:$C$604,"&gt;="&amp;EN$3)&gt;0,1,0))</f>
        <v>0</v>
      </c>
      <c r="EO52" s="19" t="n">
        <f aca="false">IF($A52="",0,IF(COUNTIFS(Urlaub!$A$5:$A$604,$A52,Urlaub!$B$5:$B$604,"&lt;="&amp;EO$3,Urlaub!$C$5:$C$604,"&gt;="&amp;EO$3)&gt;0,1,0))</f>
        <v>0</v>
      </c>
      <c r="EP52" s="19" t="n">
        <f aca="false">IF($A52="",0,IF(COUNTIFS(Urlaub!$A$5:$A$604,$A52,Urlaub!$B$5:$B$604,"&lt;="&amp;EP$3,Urlaub!$C$5:$C$604,"&gt;="&amp;EP$3)&gt;0,1,0))</f>
        <v>0</v>
      </c>
      <c r="EQ52" s="19" t="n">
        <f aca="false">IF($A52="",0,IF(COUNTIFS(Urlaub!$A$5:$A$604,$A52,Urlaub!$B$5:$B$604,"&lt;="&amp;EQ$3,Urlaub!$C$5:$C$604,"&gt;="&amp;EQ$3)&gt;0,1,0))</f>
        <v>0</v>
      </c>
      <c r="ER52" s="19" t="n">
        <f aca="false">IF($A52="",0,IF(COUNTIFS(Urlaub!$A$5:$A$604,$A52,Urlaub!$B$5:$B$604,"&lt;="&amp;ER$3,Urlaub!$C$5:$C$604,"&gt;="&amp;ER$3)&gt;0,1,0))</f>
        <v>0</v>
      </c>
      <c r="ES52" s="19" t="n">
        <f aca="false">IF($A52="",0,IF(COUNTIFS(Urlaub!$A$5:$A$604,$A52,Urlaub!$B$5:$B$604,"&lt;="&amp;ES$3,Urlaub!$C$5:$C$604,"&gt;="&amp;ES$3)&gt;0,1,0))</f>
        <v>0</v>
      </c>
      <c r="ET52" s="19" t="n">
        <f aca="false">IF($A52="",0,IF(COUNTIFS(Urlaub!$A$5:$A$604,$A52,Urlaub!$B$5:$B$604,"&lt;="&amp;ET$3,Urlaub!$C$5:$C$604,"&gt;="&amp;ET$3)&gt;0,1,0))</f>
        <v>0</v>
      </c>
      <c r="EU52" s="19" t="n">
        <f aca="false">IF($A52="",0,IF(COUNTIFS(Urlaub!$A$5:$A$604,$A52,Urlaub!$B$5:$B$604,"&lt;="&amp;EU$3,Urlaub!$C$5:$C$604,"&gt;="&amp;EU$3)&gt;0,1,0))</f>
        <v>0</v>
      </c>
      <c r="EV52" s="19" t="n">
        <f aca="false">IF($A52="",0,IF(COUNTIFS(Urlaub!$A$5:$A$604,$A52,Urlaub!$B$5:$B$604,"&lt;="&amp;EV$3,Urlaub!$C$5:$C$604,"&gt;="&amp;EV$3)&gt;0,1,0))</f>
        <v>0</v>
      </c>
      <c r="EW52" s="19" t="n">
        <f aca="false">IF($A52="",0,IF(COUNTIFS(Urlaub!$A$5:$A$604,$A52,Urlaub!$B$5:$B$604,"&lt;="&amp;EW$3,Urlaub!$C$5:$C$604,"&gt;="&amp;EW$3)&gt;0,1,0))</f>
        <v>0</v>
      </c>
      <c r="EX52" s="19" t="n">
        <f aca="false">IF($A52="",0,IF(COUNTIFS(Urlaub!$A$5:$A$604,$A52,Urlaub!$B$5:$B$604,"&lt;="&amp;EX$3,Urlaub!$C$5:$C$604,"&gt;="&amp;EX$3)&gt;0,1,0))</f>
        <v>0</v>
      </c>
      <c r="EY52" s="19" t="n">
        <f aca="false">IF($A52="",0,IF(COUNTIFS(Urlaub!$A$5:$A$604,$A52,Urlaub!$B$5:$B$604,"&lt;="&amp;EY$3,Urlaub!$C$5:$C$604,"&gt;="&amp;EY$3)&gt;0,1,0))</f>
        <v>0</v>
      </c>
      <c r="EZ52" s="19" t="n">
        <f aca="false">IF($A52="",0,IF(COUNTIFS(Urlaub!$A$5:$A$604,$A52,Urlaub!$B$5:$B$604,"&lt;="&amp;EZ$3,Urlaub!$C$5:$C$604,"&gt;="&amp;EZ$3)&gt;0,1,0))</f>
        <v>0</v>
      </c>
      <c r="FA52" s="19" t="n">
        <f aca="false">IF($A52="",0,IF(COUNTIFS(Urlaub!$A$5:$A$604,$A52,Urlaub!$B$5:$B$604,"&lt;="&amp;FA$3,Urlaub!$C$5:$C$604,"&gt;="&amp;FA$3)&gt;0,1,0))</f>
        <v>0</v>
      </c>
      <c r="FB52" s="19" t="n">
        <f aca="false">IF($A52="",0,IF(COUNTIFS(Urlaub!$A$5:$A$604,$A52,Urlaub!$B$5:$B$604,"&lt;="&amp;FB$3,Urlaub!$C$5:$C$604,"&gt;="&amp;FB$3)&gt;0,1,0))</f>
        <v>0</v>
      </c>
      <c r="FC52" s="19" t="n">
        <f aca="false">IF($A52="",0,IF(COUNTIFS(Urlaub!$A$5:$A$604,$A52,Urlaub!$B$5:$B$604,"&lt;="&amp;FC$3,Urlaub!$C$5:$C$604,"&gt;="&amp;FC$3)&gt;0,1,0))</f>
        <v>0</v>
      </c>
      <c r="FD52" s="19" t="n">
        <f aca="false">IF($A52="",0,IF(COUNTIFS(Urlaub!$A$5:$A$604,$A52,Urlaub!$B$5:$B$604,"&lt;="&amp;FD$3,Urlaub!$C$5:$C$604,"&gt;="&amp;FD$3)&gt;0,1,0))</f>
        <v>0</v>
      </c>
      <c r="FE52" s="19" t="n">
        <f aca="false">IF($A52="",0,IF(COUNTIFS(Urlaub!$A$5:$A$604,$A52,Urlaub!$B$5:$B$604,"&lt;="&amp;FE$3,Urlaub!$C$5:$C$604,"&gt;="&amp;FE$3)&gt;0,1,0))</f>
        <v>0</v>
      </c>
      <c r="FF52" s="19" t="n">
        <f aca="false">IF($A52="",0,IF(COUNTIFS(Urlaub!$A$5:$A$604,$A52,Urlaub!$B$5:$B$604,"&lt;="&amp;FF$3,Urlaub!$C$5:$C$604,"&gt;="&amp;FF$3)&gt;0,1,0))</f>
        <v>0</v>
      </c>
      <c r="FG52" s="19" t="n">
        <f aca="false">IF($A52="",0,IF(COUNTIFS(Urlaub!$A$5:$A$604,$A52,Urlaub!$B$5:$B$604,"&lt;="&amp;FG$3,Urlaub!$C$5:$C$604,"&gt;="&amp;FG$3)&gt;0,1,0))</f>
        <v>0</v>
      </c>
      <c r="FH52" s="19" t="n">
        <f aca="false">IF($A52="",0,IF(COUNTIFS(Urlaub!$A$5:$A$604,$A52,Urlaub!$B$5:$B$604,"&lt;="&amp;FH$3,Urlaub!$C$5:$C$604,"&gt;="&amp;FH$3)&gt;0,1,0))</f>
        <v>0</v>
      </c>
      <c r="FI52" s="19" t="n">
        <f aca="false">IF($A52="",0,IF(COUNTIFS(Urlaub!$A$5:$A$604,$A52,Urlaub!$B$5:$B$604,"&lt;="&amp;FI$3,Urlaub!$C$5:$C$604,"&gt;="&amp;FI$3)&gt;0,1,0))</f>
        <v>0</v>
      </c>
      <c r="FJ52" s="19" t="n">
        <f aca="false">IF($A52="",0,IF(COUNTIFS(Urlaub!$A$5:$A$604,$A52,Urlaub!$B$5:$B$604,"&lt;="&amp;FJ$3,Urlaub!$C$5:$C$604,"&gt;="&amp;FJ$3)&gt;0,1,0))</f>
        <v>0</v>
      </c>
      <c r="FK52" s="19" t="n">
        <f aca="false">IF($A52="",0,IF(COUNTIFS(Urlaub!$A$5:$A$604,$A52,Urlaub!$B$5:$B$604,"&lt;="&amp;FK$3,Urlaub!$C$5:$C$604,"&gt;="&amp;FK$3)&gt;0,1,0))</f>
        <v>0</v>
      </c>
      <c r="FL52" s="19" t="n">
        <f aca="false">IF($A52="",0,IF(COUNTIFS(Urlaub!$A$5:$A$604,$A52,Urlaub!$B$5:$B$604,"&lt;="&amp;FL$3,Urlaub!$C$5:$C$604,"&gt;="&amp;FL$3)&gt;0,1,0))</f>
        <v>0</v>
      </c>
      <c r="FM52" s="19" t="n">
        <f aca="false">IF($A52="",0,IF(COUNTIFS(Urlaub!$A$5:$A$604,$A52,Urlaub!$B$5:$B$604,"&lt;="&amp;FM$3,Urlaub!$C$5:$C$604,"&gt;="&amp;FM$3)&gt;0,1,0))</f>
        <v>0</v>
      </c>
      <c r="FN52" s="19" t="n">
        <f aca="false">IF($A52="",0,IF(COUNTIFS(Urlaub!$A$5:$A$604,$A52,Urlaub!$B$5:$B$604,"&lt;="&amp;FN$3,Urlaub!$C$5:$C$604,"&gt;="&amp;FN$3)&gt;0,1,0))</f>
        <v>0</v>
      </c>
      <c r="FO52" s="19" t="n">
        <f aca="false">IF($A52="",0,IF(COUNTIFS(Urlaub!$A$5:$A$604,$A52,Urlaub!$B$5:$B$604,"&lt;="&amp;FO$3,Urlaub!$C$5:$C$604,"&gt;="&amp;FO$3)&gt;0,1,0))</f>
        <v>0</v>
      </c>
      <c r="FP52" s="19" t="n">
        <f aca="false">IF($A52="",0,IF(COUNTIFS(Urlaub!$A$5:$A$604,$A52,Urlaub!$B$5:$B$604,"&lt;="&amp;FP$3,Urlaub!$C$5:$C$604,"&gt;="&amp;FP$3)&gt;0,1,0))</f>
        <v>0</v>
      </c>
      <c r="FQ52" s="19" t="n">
        <f aca="false">IF($A52="",0,IF(COUNTIFS(Urlaub!$A$5:$A$604,$A52,Urlaub!$B$5:$B$604,"&lt;="&amp;FQ$3,Urlaub!$C$5:$C$604,"&gt;="&amp;FQ$3)&gt;0,1,0))</f>
        <v>0</v>
      </c>
      <c r="FR52" s="19" t="n">
        <f aca="false">IF($A52="",0,IF(COUNTIFS(Urlaub!$A$5:$A$604,$A52,Urlaub!$B$5:$B$604,"&lt;="&amp;FR$3,Urlaub!$C$5:$C$604,"&gt;="&amp;FR$3)&gt;0,1,0))</f>
        <v>0</v>
      </c>
      <c r="FS52" s="19" t="n">
        <f aca="false">IF($A52="",0,IF(COUNTIFS(Urlaub!$A$5:$A$604,$A52,Urlaub!$B$5:$B$604,"&lt;="&amp;FS$3,Urlaub!$C$5:$C$604,"&gt;="&amp;FS$3)&gt;0,1,0))</f>
        <v>0</v>
      </c>
      <c r="FT52" s="19" t="n">
        <f aca="false">IF($A52="",0,IF(COUNTIFS(Urlaub!$A$5:$A$604,$A52,Urlaub!$B$5:$B$604,"&lt;="&amp;FT$3,Urlaub!$C$5:$C$604,"&gt;="&amp;FT$3)&gt;0,1,0))</f>
        <v>0</v>
      </c>
      <c r="FU52" s="19" t="n">
        <f aca="false">IF($A52="",0,IF(COUNTIFS(Urlaub!$A$5:$A$604,$A52,Urlaub!$B$5:$B$604,"&lt;="&amp;FU$3,Urlaub!$C$5:$C$604,"&gt;="&amp;FU$3)&gt;0,1,0))</f>
        <v>0</v>
      </c>
      <c r="FV52" s="19" t="n">
        <f aca="false">IF($A52="",0,IF(COUNTIFS(Urlaub!$A$5:$A$604,$A52,Urlaub!$B$5:$B$604,"&lt;="&amp;FV$3,Urlaub!$C$5:$C$604,"&gt;="&amp;FV$3)&gt;0,1,0))</f>
        <v>0</v>
      </c>
      <c r="FW52" s="19" t="n">
        <f aca="false">IF($A52="",0,IF(COUNTIFS(Urlaub!$A$5:$A$604,$A52,Urlaub!$B$5:$B$604,"&lt;="&amp;FW$3,Urlaub!$C$5:$C$604,"&gt;="&amp;FW$3)&gt;0,1,0))</f>
        <v>0</v>
      </c>
      <c r="FX52" s="19" t="n">
        <f aca="false">IF($A52="",0,IF(COUNTIFS(Urlaub!$A$5:$A$604,$A52,Urlaub!$B$5:$B$604,"&lt;="&amp;FX$3,Urlaub!$C$5:$C$604,"&gt;="&amp;FX$3)&gt;0,1,0))</f>
        <v>0</v>
      </c>
      <c r="FY52" s="19" t="n">
        <f aca="false">IF($A52="",0,IF(COUNTIFS(Urlaub!$A$5:$A$604,$A52,Urlaub!$B$5:$B$604,"&lt;="&amp;FY$3,Urlaub!$C$5:$C$604,"&gt;="&amp;FY$3)&gt;0,1,0))</f>
        <v>0</v>
      </c>
      <c r="FZ52" s="19" t="n">
        <f aca="false">IF($A52="",0,IF(COUNTIFS(Urlaub!$A$5:$A$604,$A52,Urlaub!$B$5:$B$604,"&lt;="&amp;FZ$3,Urlaub!$C$5:$C$604,"&gt;="&amp;FZ$3)&gt;0,1,0))</f>
        <v>0</v>
      </c>
      <c r="GA52" s="19" t="n">
        <f aca="false">IF($A52="",0,IF(COUNTIFS(Urlaub!$A$5:$A$604,$A52,Urlaub!$B$5:$B$604,"&lt;="&amp;GA$3,Urlaub!$C$5:$C$604,"&gt;="&amp;GA$3)&gt;0,1,0))</f>
        <v>0</v>
      </c>
      <c r="GB52" s="19" t="n">
        <f aca="false">IF($A52="",0,IF(COUNTIFS(Urlaub!$A$5:$A$604,$A52,Urlaub!$B$5:$B$604,"&lt;="&amp;GB$3,Urlaub!$C$5:$C$604,"&gt;="&amp;GB$3)&gt;0,1,0))</f>
        <v>0</v>
      </c>
      <c r="GC52" s="19" t="n">
        <f aca="false">IF($A52="",0,IF(COUNTIFS(Urlaub!$A$5:$A$604,$A52,Urlaub!$B$5:$B$604,"&lt;="&amp;GC$3,Urlaub!$C$5:$C$604,"&gt;="&amp;GC$3)&gt;0,1,0))</f>
        <v>0</v>
      </c>
      <c r="GD52" s="19" t="n">
        <f aca="false">IF($A52="",0,IF(COUNTIFS(Urlaub!$A$5:$A$604,$A52,Urlaub!$B$5:$B$604,"&lt;="&amp;GD$3,Urlaub!$C$5:$C$604,"&gt;="&amp;GD$3)&gt;0,1,0))</f>
        <v>0</v>
      </c>
      <c r="GE52" s="19" t="n">
        <f aca="false">IF($A52="",0,IF(COUNTIFS(Urlaub!$A$5:$A$604,$A52,Urlaub!$B$5:$B$604,"&lt;="&amp;GE$3,Urlaub!$C$5:$C$604,"&gt;="&amp;GE$3)&gt;0,1,0))</f>
        <v>0</v>
      </c>
      <c r="GF52" s="19" t="n">
        <f aca="false">IF($A52="",0,IF(COUNTIFS(Urlaub!$A$5:$A$604,$A52,Urlaub!$B$5:$B$604,"&lt;="&amp;GF$3,Urlaub!$C$5:$C$604,"&gt;="&amp;GF$3)&gt;0,1,0))</f>
        <v>0</v>
      </c>
      <c r="GG52" s="19" t="n">
        <f aca="false">IF($A52="",0,IF(COUNTIFS(Urlaub!$A$5:$A$604,$A52,Urlaub!$B$5:$B$604,"&lt;="&amp;GG$3,Urlaub!$C$5:$C$604,"&gt;="&amp;GG$3)&gt;0,1,0))</f>
        <v>0</v>
      </c>
      <c r="GH52" s="19" t="n">
        <f aca="false">IF($A52="",0,IF(COUNTIFS(Urlaub!$A$5:$A$604,$A52,Urlaub!$B$5:$B$604,"&lt;="&amp;GH$3,Urlaub!$C$5:$C$604,"&gt;="&amp;GH$3)&gt;0,1,0))</f>
        <v>0</v>
      </c>
      <c r="GI52" s="19" t="n">
        <f aca="false">IF($A52="",0,IF(COUNTIFS(Urlaub!$A$5:$A$604,$A52,Urlaub!$B$5:$B$604,"&lt;="&amp;GI$3,Urlaub!$C$5:$C$604,"&gt;="&amp;GI$3)&gt;0,1,0))</f>
        <v>0</v>
      </c>
      <c r="GJ52" s="19" t="n">
        <f aca="false">IF($A52="",0,IF(COUNTIFS(Urlaub!$A$5:$A$604,$A52,Urlaub!$B$5:$B$604,"&lt;="&amp;GJ$3,Urlaub!$C$5:$C$604,"&gt;="&amp;GJ$3)&gt;0,1,0))</f>
        <v>0</v>
      </c>
      <c r="GK52" s="19" t="n">
        <f aca="false">IF($A52="",0,IF(COUNTIFS(Urlaub!$A$5:$A$604,$A52,Urlaub!$B$5:$B$604,"&lt;="&amp;GK$3,Urlaub!$C$5:$C$604,"&gt;="&amp;GK$3)&gt;0,1,0))</f>
        <v>0</v>
      </c>
      <c r="GL52" s="19" t="n">
        <f aca="false">IF($A52="",0,IF(COUNTIFS(Urlaub!$A$5:$A$604,$A52,Urlaub!$B$5:$B$604,"&lt;="&amp;GL$3,Urlaub!$C$5:$C$604,"&gt;="&amp;GL$3)&gt;0,1,0))</f>
        <v>0</v>
      </c>
      <c r="GM52" s="19" t="n">
        <f aca="false">IF($A52="",0,IF(COUNTIFS(Urlaub!$A$5:$A$604,$A52,Urlaub!$B$5:$B$604,"&lt;="&amp;GM$3,Urlaub!$C$5:$C$604,"&gt;="&amp;GM$3)&gt;0,1,0))</f>
        <v>0</v>
      </c>
      <c r="GN52" s="19" t="n">
        <f aca="false">IF($A52="",0,IF(COUNTIFS(Urlaub!$A$5:$A$604,$A52,Urlaub!$B$5:$B$604,"&lt;="&amp;GN$3,Urlaub!$C$5:$C$604,"&gt;="&amp;GN$3)&gt;0,1,0))</f>
        <v>0</v>
      </c>
      <c r="GO52" s="19" t="n">
        <f aca="false">IF($A52="",0,IF(COUNTIFS(Urlaub!$A$5:$A$604,$A52,Urlaub!$B$5:$B$604,"&lt;="&amp;GO$3,Urlaub!$C$5:$C$604,"&gt;="&amp;GO$3)&gt;0,1,0))</f>
        <v>0</v>
      </c>
      <c r="GP52" s="19" t="n">
        <f aca="false">IF($A52="",0,IF(COUNTIFS(Urlaub!$A$5:$A$604,$A52,Urlaub!$B$5:$B$604,"&lt;="&amp;GP$3,Urlaub!$C$5:$C$604,"&gt;="&amp;GP$3)&gt;0,1,0))</f>
        <v>0</v>
      </c>
      <c r="GQ52" s="19" t="n">
        <f aca="false">IF($A52="",0,IF(COUNTIFS(Urlaub!$A$5:$A$604,$A52,Urlaub!$B$5:$B$604,"&lt;="&amp;GQ$3,Urlaub!$C$5:$C$604,"&gt;="&amp;GQ$3)&gt;0,1,0))</f>
        <v>0</v>
      </c>
      <c r="GR52" s="19" t="n">
        <f aca="false">IF($A52="",0,IF(COUNTIFS(Urlaub!$A$5:$A$604,$A52,Urlaub!$B$5:$B$604,"&lt;="&amp;GR$3,Urlaub!$C$5:$C$604,"&gt;="&amp;GR$3)&gt;0,1,0))</f>
        <v>0</v>
      </c>
      <c r="GS52" s="19" t="n">
        <f aca="false">IF($A52="",0,IF(COUNTIFS(Urlaub!$A$5:$A$604,$A52,Urlaub!$B$5:$B$604,"&lt;="&amp;GS$3,Urlaub!$C$5:$C$604,"&gt;="&amp;GS$3)&gt;0,1,0))</f>
        <v>0</v>
      </c>
      <c r="GT52" s="19" t="n">
        <f aca="false">IF($A52="",0,IF(COUNTIFS(Urlaub!$A$5:$A$604,$A52,Urlaub!$B$5:$B$604,"&lt;="&amp;GT$3,Urlaub!$C$5:$C$604,"&gt;="&amp;GT$3)&gt;0,1,0))</f>
        <v>0</v>
      </c>
      <c r="GU52" s="19" t="n">
        <f aca="false">IF($A52="",0,IF(COUNTIFS(Urlaub!$A$5:$A$604,$A52,Urlaub!$B$5:$B$604,"&lt;="&amp;GU$3,Urlaub!$C$5:$C$604,"&gt;="&amp;GU$3)&gt;0,1,0))</f>
        <v>0</v>
      </c>
      <c r="GV52" s="19" t="n">
        <f aca="false">IF($A52="",0,IF(COUNTIFS(Urlaub!$A$5:$A$604,$A52,Urlaub!$B$5:$B$604,"&lt;="&amp;GV$3,Urlaub!$C$5:$C$604,"&gt;="&amp;GV$3)&gt;0,1,0))</f>
        <v>0</v>
      </c>
      <c r="GW52" s="19" t="n">
        <f aca="false">IF($A52="",0,IF(COUNTIFS(Urlaub!$A$5:$A$604,$A52,Urlaub!$B$5:$B$604,"&lt;="&amp;GW$3,Urlaub!$C$5:$C$604,"&gt;="&amp;GW$3)&gt;0,1,0))</f>
        <v>0</v>
      </c>
      <c r="GX52" s="19" t="n">
        <f aca="false">IF($A52="",0,IF(COUNTIFS(Urlaub!$A$5:$A$604,$A52,Urlaub!$B$5:$B$604,"&lt;="&amp;GX$3,Urlaub!$C$5:$C$604,"&gt;="&amp;GX$3)&gt;0,1,0))</f>
        <v>0</v>
      </c>
      <c r="GY52" s="19" t="n">
        <f aca="false">IF($A52="",0,IF(COUNTIFS(Urlaub!$A$5:$A$604,$A52,Urlaub!$B$5:$B$604,"&lt;="&amp;GY$3,Urlaub!$C$5:$C$604,"&gt;="&amp;GY$3)&gt;0,1,0))</f>
        <v>0</v>
      </c>
      <c r="GZ52" s="19" t="n">
        <f aca="false">IF($A52="",0,IF(COUNTIFS(Urlaub!$A$5:$A$604,$A52,Urlaub!$B$5:$B$604,"&lt;="&amp;GZ$3,Urlaub!$C$5:$C$604,"&gt;="&amp;GZ$3)&gt;0,1,0))</f>
        <v>0</v>
      </c>
      <c r="HA52" s="19" t="n">
        <f aca="false">IF($A52="",0,IF(COUNTIFS(Urlaub!$A$5:$A$604,$A52,Urlaub!$B$5:$B$604,"&lt;="&amp;HA$3,Urlaub!$C$5:$C$604,"&gt;="&amp;HA$3)&gt;0,1,0))</f>
        <v>0</v>
      </c>
      <c r="HB52" s="19" t="n">
        <f aca="false">IF($A52="",0,IF(COUNTIFS(Urlaub!$A$5:$A$604,$A52,Urlaub!$B$5:$B$604,"&lt;="&amp;HB$3,Urlaub!$C$5:$C$604,"&gt;="&amp;HB$3)&gt;0,1,0))</f>
        <v>0</v>
      </c>
      <c r="HC52" s="19" t="n">
        <f aca="false">IF($A52="",0,IF(COUNTIFS(Urlaub!$A$5:$A$604,$A52,Urlaub!$B$5:$B$604,"&lt;="&amp;HC$3,Urlaub!$C$5:$C$604,"&gt;="&amp;HC$3)&gt;0,1,0))</f>
        <v>0</v>
      </c>
      <c r="HD52" s="19" t="n">
        <f aca="false">IF($A52="",0,IF(COUNTIFS(Urlaub!$A$5:$A$604,$A52,Urlaub!$B$5:$B$604,"&lt;="&amp;HD$3,Urlaub!$C$5:$C$604,"&gt;="&amp;HD$3)&gt;0,1,0))</f>
        <v>0</v>
      </c>
      <c r="HE52" s="19" t="n">
        <f aca="false">IF($A52="",0,IF(COUNTIFS(Urlaub!$A$5:$A$604,$A52,Urlaub!$B$5:$B$604,"&lt;="&amp;HE$3,Urlaub!$C$5:$C$604,"&gt;="&amp;HE$3)&gt;0,1,0))</f>
        <v>0</v>
      </c>
      <c r="HF52" s="19" t="n">
        <f aca="false">IF($A52="",0,IF(COUNTIFS(Urlaub!$A$5:$A$604,$A52,Urlaub!$B$5:$B$604,"&lt;="&amp;HF$3,Urlaub!$C$5:$C$604,"&gt;="&amp;HF$3)&gt;0,1,0))</f>
        <v>0</v>
      </c>
      <c r="HG52" s="19" t="n">
        <f aca="false">IF($A52="",0,IF(COUNTIFS(Urlaub!$A$5:$A$604,$A52,Urlaub!$B$5:$B$604,"&lt;="&amp;HG$3,Urlaub!$C$5:$C$604,"&gt;="&amp;HG$3)&gt;0,1,0))</f>
        <v>0</v>
      </c>
      <c r="HH52" s="19" t="n">
        <f aca="false">IF($A52="",0,IF(COUNTIFS(Urlaub!$A$5:$A$604,$A52,Urlaub!$B$5:$B$604,"&lt;="&amp;HH$3,Urlaub!$C$5:$C$604,"&gt;="&amp;HH$3)&gt;0,1,0))</f>
        <v>0</v>
      </c>
      <c r="HI52" s="19" t="n">
        <f aca="false">IF($A52="",0,IF(COUNTIFS(Urlaub!$A$5:$A$604,$A52,Urlaub!$B$5:$B$604,"&lt;="&amp;HI$3,Urlaub!$C$5:$C$604,"&gt;="&amp;HI$3)&gt;0,1,0))</f>
        <v>0</v>
      </c>
      <c r="HJ52" s="19" t="n">
        <f aca="false">IF($A52="",0,IF(COUNTIFS(Urlaub!$A$5:$A$604,$A52,Urlaub!$B$5:$B$604,"&lt;="&amp;HJ$3,Urlaub!$C$5:$C$604,"&gt;="&amp;HJ$3)&gt;0,1,0))</f>
        <v>0</v>
      </c>
      <c r="HK52" s="19" t="n">
        <f aca="false">IF($A52="",0,IF(COUNTIFS(Urlaub!$A$5:$A$604,$A52,Urlaub!$B$5:$B$604,"&lt;="&amp;HK$3,Urlaub!$C$5:$C$604,"&gt;="&amp;HK$3)&gt;0,1,0))</f>
        <v>0</v>
      </c>
      <c r="HL52" s="19" t="n">
        <f aca="false">IF($A52="",0,IF(COUNTIFS(Urlaub!$A$5:$A$604,$A52,Urlaub!$B$5:$B$604,"&lt;="&amp;HL$3,Urlaub!$C$5:$C$604,"&gt;="&amp;HL$3)&gt;0,1,0))</f>
        <v>0</v>
      </c>
      <c r="HM52" s="19" t="n">
        <f aca="false">IF($A52="",0,IF(COUNTIFS(Urlaub!$A$5:$A$604,$A52,Urlaub!$B$5:$B$604,"&lt;="&amp;HM$3,Urlaub!$C$5:$C$604,"&gt;="&amp;HM$3)&gt;0,1,0))</f>
        <v>0</v>
      </c>
      <c r="HN52" s="19" t="n">
        <f aca="false">IF($A52="",0,IF(COUNTIFS(Urlaub!$A$5:$A$604,$A52,Urlaub!$B$5:$B$604,"&lt;="&amp;HN$3,Urlaub!$C$5:$C$604,"&gt;="&amp;HN$3)&gt;0,1,0))</f>
        <v>0</v>
      </c>
      <c r="HO52" s="19" t="n">
        <f aca="false">IF($A52="",0,IF(COUNTIFS(Urlaub!$A$5:$A$604,$A52,Urlaub!$B$5:$B$604,"&lt;="&amp;HO$3,Urlaub!$C$5:$C$604,"&gt;="&amp;HO$3)&gt;0,1,0))</f>
        <v>0</v>
      </c>
      <c r="HP52" s="19" t="n">
        <f aca="false">IF($A52="",0,IF(COUNTIFS(Urlaub!$A$5:$A$604,$A52,Urlaub!$B$5:$B$604,"&lt;="&amp;HP$3,Urlaub!$C$5:$C$604,"&gt;="&amp;HP$3)&gt;0,1,0))</f>
        <v>0</v>
      </c>
      <c r="HQ52" s="19" t="n">
        <f aca="false">IF($A52="",0,IF(COUNTIFS(Urlaub!$A$5:$A$604,$A52,Urlaub!$B$5:$B$604,"&lt;="&amp;HQ$3,Urlaub!$C$5:$C$604,"&gt;="&amp;HQ$3)&gt;0,1,0))</f>
        <v>0</v>
      </c>
      <c r="HR52" s="19" t="n">
        <f aca="false">IF($A52="",0,IF(COUNTIFS(Urlaub!$A$5:$A$604,$A52,Urlaub!$B$5:$B$604,"&lt;="&amp;HR$3,Urlaub!$C$5:$C$604,"&gt;="&amp;HR$3)&gt;0,1,0))</f>
        <v>0</v>
      </c>
      <c r="HS52" s="19" t="n">
        <f aca="false">IF($A52="",0,IF(COUNTIFS(Urlaub!$A$5:$A$604,$A52,Urlaub!$B$5:$B$604,"&lt;="&amp;HS$3,Urlaub!$C$5:$C$604,"&gt;="&amp;HS$3)&gt;0,1,0))</f>
        <v>0</v>
      </c>
      <c r="HT52" s="19" t="n">
        <f aca="false">IF($A52="",0,IF(COUNTIFS(Urlaub!$A$5:$A$604,$A52,Urlaub!$B$5:$B$604,"&lt;="&amp;HT$3,Urlaub!$C$5:$C$604,"&gt;="&amp;HT$3)&gt;0,1,0))</f>
        <v>0</v>
      </c>
      <c r="HU52" s="19" t="n">
        <f aca="false">IF($A52="",0,IF(COUNTIFS(Urlaub!$A$5:$A$604,$A52,Urlaub!$B$5:$B$604,"&lt;="&amp;HU$3,Urlaub!$C$5:$C$604,"&gt;="&amp;HU$3)&gt;0,1,0))</f>
        <v>0</v>
      </c>
      <c r="HV52" s="19" t="n">
        <f aca="false">IF($A52="",0,IF(COUNTIFS(Urlaub!$A$5:$A$604,$A52,Urlaub!$B$5:$B$604,"&lt;="&amp;HV$3,Urlaub!$C$5:$C$604,"&gt;="&amp;HV$3)&gt;0,1,0))</f>
        <v>0</v>
      </c>
      <c r="HW52" s="19" t="n">
        <f aca="false">IF($A52="",0,IF(COUNTIFS(Urlaub!$A$5:$A$604,$A52,Urlaub!$B$5:$B$604,"&lt;="&amp;HW$3,Urlaub!$C$5:$C$604,"&gt;="&amp;HW$3)&gt;0,1,0))</f>
        <v>0</v>
      </c>
      <c r="HX52" s="19" t="n">
        <f aca="false">IF($A52="",0,IF(COUNTIFS(Urlaub!$A$5:$A$604,$A52,Urlaub!$B$5:$B$604,"&lt;="&amp;HX$3,Urlaub!$C$5:$C$604,"&gt;="&amp;HX$3)&gt;0,1,0))</f>
        <v>0</v>
      </c>
      <c r="HY52" s="19" t="n">
        <f aca="false">IF($A52="",0,IF(COUNTIFS(Urlaub!$A$5:$A$604,$A52,Urlaub!$B$5:$B$604,"&lt;="&amp;HY$3,Urlaub!$C$5:$C$604,"&gt;="&amp;HY$3)&gt;0,1,0))</f>
        <v>0</v>
      </c>
      <c r="HZ52" s="19" t="n">
        <f aca="false">IF($A52="",0,IF(COUNTIFS(Urlaub!$A$5:$A$604,$A52,Urlaub!$B$5:$B$604,"&lt;="&amp;HZ$3,Urlaub!$C$5:$C$604,"&gt;="&amp;HZ$3)&gt;0,1,0))</f>
        <v>0</v>
      </c>
      <c r="IA52" s="19" t="n">
        <f aca="false">IF($A52="",0,IF(COUNTIFS(Urlaub!$A$5:$A$604,$A52,Urlaub!$B$5:$B$604,"&lt;="&amp;IA$3,Urlaub!$C$5:$C$604,"&gt;="&amp;IA$3)&gt;0,1,0))</f>
        <v>0</v>
      </c>
      <c r="IB52" s="19" t="n">
        <f aca="false">IF($A52="",0,IF(COUNTIFS(Urlaub!$A$5:$A$604,$A52,Urlaub!$B$5:$B$604,"&lt;="&amp;IB$3,Urlaub!$C$5:$C$604,"&gt;="&amp;IB$3)&gt;0,1,0))</f>
        <v>0</v>
      </c>
      <c r="IC52" s="19" t="n">
        <f aca="false">IF($A52="",0,IF(COUNTIFS(Urlaub!$A$5:$A$604,$A52,Urlaub!$B$5:$B$604,"&lt;="&amp;IC$3,Urlaub!$C$5:$C$604,"&gt;="&amp;IC$3)&gt;0,1,0))</f>
        <v>0</v>
      </c>
      <c r="ID52" s="19" t="n">
        <f aca="false">IF($A52="",0,IF(COUNTIFS(Urlaub!$A$5:$A$604,$A52,Urlaub!$B$5:$B$604,"&lt;="&amp;ID$3,Urlaub!$C$5:$C$604,"&gt;="&amp;ID$3)&gt;0,1,0))</f>
        <v>0</v>
      </c>
      <c r="IE52" s="19" t="n">
        <f aca="false">IF($A52="",0,IF(COUNTIFS(Urlaub!$A$5:$A$604,$A52,Urlaub!$B$5:$B$604,"&lt;="&amp;IE$3,Urlaub!$C$5:$C$604,"&gt;="&amp;IE$3)&gt;0,1,0))</f>
        <v>0</v>
      </c>
      <c r="IF52" s="19" t="n">
        <f aca="false">IF($A52="",0,IF(COUNTIFS(Urlaub!$A$5:$A$604,$A52,Urlaub!$B$5:$B$604,"&lt;="&amp;IF$3,Urlaub!$C$5:$C$604,"&gt;="&amp;IF$3)&gt;0,1,0))</f>
        <v>0</v>
      </c>
      <c r="IG52" s="19" t="n">
        <f aca="false">IF($A52="",0,IF(COUNTIFS(Urlaub!$A$5:$A$604,$A52,Urlaub!$B$5:$B$604,"&lt;="&amp;IG$3,Urlaub!$C$5:$C$604,"&gt;="&amp;IG$3)&gt;0,1,0))</f>
        <v>0</v>
      </c>
      <c r="IH52" s="19" t="n">
        <f aca="false">IF($A52="",0,IF(COUNTIFS(Urlaub!$A$5:$A$604,$A52,Urlaub!$B$5:$B$604,"&lt;="&amp;IH$3,Urlaub!$C$5:$C$604,"&gt;="&amp;IH$3)&gt;0,1,0))</f>
        <v>0</v>
      </c>
      <c r="II52" s="19" t="n">
        <f aca="false">IF($A52="",0,IF(COUNTIFS(Urlaub!$A$5:$A$604,$A52,Urlaub!$B$5:$B$604,"&lt;="&amp;II$3,Urlaub!$C$5:$C$604,"&gt;="&amp;II$3)&gt;0,1,0))</f>
        <v>0</v>
      </c>
      <c r="IJ52" s="19" t="n">
        <f aca="false">IF($A52="",0,IF(COUNTIFS(Urlaub!$A$5:$A$604,$A52,Urlaub!$B$5:$B$604,"&lt;="&amp;IJ$3,Urlaub!$C$5:$C$604,"&gt;="&amp;IJ$3)&gt;0,1,0))</f>
        <v>0</v>
      </c>
      <c r="IK52" s="19" t="n">
        <f aca="false">IF($A52="",0,IF(COUNTIFS(Urlaub!$A$5:$A$604,$A52,Urlaub!$B$5:$B$604,"&lt;="&amp;IK$3,Urlaub!$C$5:$C$604,"&gt;="&amp;IK$3)&gt;0,1,0))</f>
        <v>0</v>
      </c>
      <c r="IL52" s="19" t="n">
        <f aca="false">IF($A52="",0,IF(COUNTIFS(Urlaub!$A$5:$A$604,$A52,Urlaub!$B$5:$B$604,"&lt;="&amp;IL$3,Urlaub!$C$5:$C$604,"&gt;="&amp;IL$3)&gt;0,1,0))</f>
        <v>0</v>
      </c>
      <c r="IM52" s="19" t="n">
        <f aca="false">IF($A52="",0,IF(COUNTIFS(Urlaub!$A$5:$A$604,$A52,Urlaub!$B$5:$B$604,"&lt;="&amp;IM$3,Urlaub!$C$5:$C$604,"&gt;="&amp;IM$3)&gt;0,1,0))</f>
        <v>0</v>
      </c>
      <c r="IN52" s="19" t="n">
        <f aca="false">IF($A52="",0,IF(COUNTIFS(Urlaub!$A$5:$A$604,$A52,Urlaub!$B$5:$B$604,"&lt;="&amp;IN$3,Urlaub!$C$5:$C$604,"&gt;="&amp;IN$3)&gt;0,1,0))</f>
        <v>0</v>
      </c>
      <c r="IO52" s="19" t="n">
        <f aca="false">IF($A52="",0,IF(COUNTIFS(Urlaub!$A$5:$A$604,$A52,Urlaub!$B$5:$B$604,"&lt;="&amp;IO$3,Urlaub!$C$5:$C$604,"&gt;="&amp;IO$3)&gt;0,1,0))</f>
        <v>0</v>
      </c>
      <c r="IP52" s="19" t="n">
        <f aca="false">IF($A52="",0,IF(COUNTIFS(Urlaub!$A$5:$A$604,$A52,Urlaub!$B$5:$B$604,"&lt;="&amp;IP$3,Urlaub!$C$5:$C$604,"&gt;="&amp;IP$3)&gt;0,1,0))</f>
        <v>0</v>
      </c>
      <c r="IQ52" s="19" t="n">
        <f aca="false">IF($A52="",0,IF(COUNTIFS(Urlaub!$A$5:$A$604,$A52,Urlaub!$B$5:$B$604,"&lt;="&amp;IQ$3,Urlaub!$C$5:$C$604,"&gt;="&amp;IQ$3)&gt;0,1,0))</f>
        <v>0</v>
      </c>
      <c r="IR52" s="19" t="n">
        <f aca="false">IF($A52="",0,IF(COUNTIFS(Urlaub!$A$5:$A$604,$A52,Urlaub!$B$5:$B$604,"&lt;="&amp;IR$3,Urlaub!$C$5:$C$604,"&gt;="&amp;IR$3)&gt;0,1,0))</f>
        <v>0</v>
      </c>
      <c r="IS52" s="19" t="n">
        <f aca="false">IF($A52="",0,IF(COUNTIFS(Urlaub!$A$5:$A$604,$A52,Urlaub!$B$5:$B$604,"&lt;="&amp;IS$3,Urlaub!$C$5:$C$604,"&gt;="&amp;IS$3)&gt;0,1,0))</f>
        <v>0</v>
      </c>
      <c r="IT52" s="19" t="n">
        <f aca="false">IF($A52="",0,IF(COUNTIFS(Urlaub!$A$5:$A$604,$A52,Urlaub!$B$5:$B$604,"&lt;="&amp;IT$3,Urlaub!$C$5:$C$604,"&gt;="&amp;IT$3)&gt;0,1,0))</f>
        <v>0</v>
      </c>
      <c r="IU52" s="19" t="n">
        <f aca="false">IF($A52="",0,IF(COUNTIFS(Urlaub!$A$5:$A$604,$A52,Urlaub!$B$5:$B$604,"&lt;="&amp;IU$3,Urlaub!$C$5:$C$604,"&gt;="&amp;IU$3)&gt;0,1,0))</f>
        <v>0</v>
      </c>
      <c r="IV52" s="19" t="n">
        <f aca="false">IF($A52="",0,IF(COUNTIFS(Urlaub!$A$5:$A$604,$A52,Urlaub!$B$5:$B$604,"&lt;="&amp;IV$3,Urlaub!$C$5:$C$604,"&gt;="&amp;IV$3)&gt;0,1,0))</f>
        <v>0</v>
      </c>
      <c r="IW52" s="19" t="n">
        <f aca="false">IF($A52="",0,IF(COUNTIFS(Urlaub!$A$5:$A$604,$A52,Urlaub!$B$5:$B$604,"&lt;="&amp;IW$3,Urlaub!$C$5:$C$604,"&gt;="&amp;IW$3)&gt;0,1,0))</f>
        <v>0</v>
      </c>
      <c r="IX52" s="19" t="n">
        <f aca="false">IF($A52="",0,IF(COUNTIFS(Urlaub!$A$5:$A$604,$A52,Urlaub!$B$5:$B$604,"&lt;="&amp;IX$3,Urlaub!$C$5:$C$604,"&gt;="&amp;IX$3)&gt;0,1,0))</f>
        <v>0</v>
      </c>
      <c r="IY52" s="19" t="n">
        <f aca="false">IF($A52="",0,IF(COUNTIFS(Urlaub!$A$5:$A$604,$A52,Urlaub!$B$5:$B$604,"&lt;="&amp;IY$3,Urlaub!$C$5:$C$604,"&gt;="&amp;IY$3)&gt;0,1,0))</f>
        <v>0</v>
      </c>
      <c r="IZ52" s="19" t="n">
        <f aca="false">IF($A52="",0,IF(COUNTIFS(Urlaub!$A$5:$A$604,$A52,Urlaub!$B$5:$B$604,"&lt;="&amp;IZ$3,Urlaub!$C$5:$C$604,"&gt;="&amp;IZ$3)&gt;0,1,0))</f>
        <v>0</v>
      </c>
      <c r="JA52" s="19" t="n">
        <f aca="false">IF($A52="",0,IF(COUNTIFS(Urlaub!$A$5:$A$604,$A52,Urlaub!$B$5:$B$604,"&lt;="&amp;JA$3,Urlaub!$C$5:$C$604,"&gt;="&amp;JA$3)&gt;0,1,0))</f>
        <v>0</v>
      </c>
      <c r="JB52" s="19" t="n">
        <f aca="false">IF($A52="",0,IF(COUNTIFS(Urlaub!$A$5:$A$604,$A52,Urlaub!$B$5:$B$604,"&lt;="&amp;JB$3,Urlaub!$C$5:$C$604,"&gt;="&amp;JB$3)&gt;0,1,0))</f>
        <v>0</v>
      </c>
      <c r="JC52" s="19" t="n">
        <f aca="false">IF($A52="",0,IF(COUNTIFS(Urlaub!$A$5:$A$604,$A52,Urlaub!$B$5:$B$604,"&lt;="&amp;JC$3,Urlaub!$C$5:$C$604,"&gt;="&amp;JC$3)&gt;0,1,0))</f>
        <v>0</v>
      </c>
      <c r="JD52" s="19" t="n">
        <f aca="false">IF($A52="",0,IF(COUNTIFS(Urlaub!$A$5:$A$604,$A52,Urlaub!$B$5:$B$604,"&lt;="&amp;JD$3,Urlaub!$C$5:$C$604,"&gt;="&amp;JD$3)&gt;0,1,0))</f>
        <v>0</v>
      </c>
      <c r="JE52" s="19" t="n">
        <f aca="false">IF($A52="",0,IF(COUNTIFS(Urlaub!$A$5:$A$604,$A52,Urlaub!$B$5:$B$604,"&lt;="&amp;JE$3,Urlaub!$C$5:$C$604,"&gt;="&amp;JE$3)&gt;0,1,0))</f>
        <v>0</v>
      </c>
      <c r="JF52" s="19" t="n">
        <f aca="false">IF($A52="",0,IF(COUNTIFS(Urlaub!$A$5:$A$604,$A52,Urlaub!$B$5:$B$604,"&lt;="&amp;JF$3,Urlaub!$C$5:$C$604,"&gt;="&amp;JF$3)&gt;0,1,0))</f>
        <v>0</v>
      </c>
      <c r="JG52" s="19" t="n">
        <f aca="false">IF($A52="",0,IF(COUNTIFS(Urlaub!$A$5:$A$604,$A52,Urlaub!$B$5:$B$604,"&lt;="&amp;JG$3,Urlaub!$C$5:$C$604,"&gt;="&amp;JG$3)&gt;0,1,0))</f>
        <v>0</v>
      </c>
      <c r="JH52" s="19" t="n">
        <f aca="false">IF($A52="",0,IF(COUNTIFS(Urlaub!$A$5:$A$604,$A52,Urlaub!$B$5:$B$604,"&lt;="&amp;JH$3,Urlaub!$C$5:$C$604,"&gt;="&amp;JH$3)&gt;0,1,0))</f>
        <v>0</v>
      </c>
      <c r="JI52" s="19" t="n">
        <f aca="false">IF($A52="",0,IF(COUNTIFS(Urlaub!$A$5:$A$604,$A52,Urlaub!$B$5:$B$604,"&lt;="&amp;JI$3,Urlaub!$C$5:$C$604,"&gt;="&amp;JI$3)&gt;0,1,0))</f>
        <v>0</v>
      </c>
      <c r="JJ52" s="19" t="n">
        <f aca="false">IF($A52="",0,IF(COUNTIFS(Urlaub!$A$5:$A$604,$A52,Urlaub!$B$5:$B$604,"&lt;="&amp;JJ$3,Urlaub!$C$5:$C$604,"&gt;="&amp;JJ$3)&gt;0,1,0))</f>
        <v>0</v>
      </c>
      <c r="JK52" s="19" t="n">
        <f aca="false">IF($A52="",0,IF(COUNTIFS(Urlaub!$A$5:$A$604,$A52,Urlaub!$B$5:$B$604,"&lt;="&amp;JK$3,Urlaub!$C$5:$C$604,"&gt;="&amp;JK$3)&gt;0,1,0))</f>
        <v>0</v>
      </c>
      <c r="JL52" s="19" t="n">
        <f aca="false">IF($A52="",0,IF(COUNTIFS(Urlaub!$A$5:$A$604,$A52,Urlaub!$B$5:$B$604,"&lt;="&amp;JL$3,Urlaub!$C$5:$C$604,"&gt;="&amp;JL$3)&gt;0,1,0))</f>
        <v>0</v>
      </c>
      <c r="JM52" s="19" t="n">
        <f aca="false">IF($A52="",0,IF(COUNTIFS(Urlaub!$A$5:$A$604,$A52,Urlaub!$B$5:$B$604,"&lt;="&amp;JM$3,Urlaub!$C$5:$C$604,"&gt;="&amp;JM$3)&gt;0,1,0))</f>
        <v>0</v>
      </c>
      <c r="JN52" s="19" t="n">
        <f aca="false">IF($A52="",0,IF(COUNTIFS(Urlaub!$A$5:$A$604,$A52,Urlaub!$B$5:$B$604,"&lt;="&amp;JN$3,Urlaub!$C$5:$C$604,"&gt;="&amp;JN$3)&gt;0,1,0))</f>
        <v>0</v>
      </c>
      <c r="JO52" s="19" t="n">
        <f aca="false">IF($A52="",0,IF(COUNTIFS(Urlaub!$A$5:$A$604,$A52,Urlaub!$B$5:$B$604,"&lt;="&amp;JO$3,Urlaub!$C$5:$C$604,"&gt;="&amp;JO$3)&gt;0,1,0))</f>
        <v>0</v>
      </c>
      <c r="JP52" s="19" t="n">
        <f aca="false">IF($A52="",0,IF(COUNTIFS(Urlaub!$A$5:$A$604,$A52,Urlaub!$B$5:$B$604,"&lt;="&amp;JP$3,Urlaub!$C$5:$C$604,"&gt;="&amp;JP$3)&gt;0,1,0))</f>
        <v>0</v>
      </c>
      <c r="JQ52" s="19" t="n">
        <f aca="false">IF($A52="",0,IF(COUNTIFS(Urlaub!$A$5:$A$604,$A52,Urlaub!$B$5:$B$604,"&lt;="&amp;JQ$3,Urlaub!$C$5:$C$604,"&gt;="&amp;JQ$3)&gt;0,1,0))</f>
        <v>0</v>
      </c>
      <c r="JR52" s="19" t="n">
        <f aca="false">IF($A52="",0,IF(COUNTIFS(Urlaub!$A$5:$A$604,$A52,Urlaub!$B$5:$B$604,"&lt;="&amp;JR$3,Urlaub!$C$5:$C$604,"&gt;="&amp;JR$3)&gt;0,1,0))</f>
        <v>0</v>
      </c>
      <c r="JS52" s="19" t="n">
        <f aca="false">IF($A52="",0,IF(COUNTIFS(Urlaub!$A$5:$A$604,$A52,Urlaub!$B$5:$B$604,"&lt;="&amp;JS$3,Urlaub!$C$5:$C$604,"&gt;="&amp;JS$3)&gt;0,1,0))</f>
        <v>0</v>
      </c>
      <c r="JT52" s="19" t="n">
        <f aca="false">IF($A52="",0,IF(COUNTIFS(Urlaub!$A$5:$A$604,$A52,Urlaub!$B$5:$B$604,"&lt;="&amp;JT$3,Urlaub!$C$5:$C$604,"&gt;="&amp;JT$3)&gt;0,1,0))</f>
        <v>0</v>
      </c>
      <c r="JU52" s="19" t="n">
        <f aca="false">IF($A52="",0,IF(COUNTIFS(Urlaub!$A$5:$A$604,$A52,Urlaub!$B$5:$B$604,"&lt;="&amp;JU$3,Urlaub!$C$5:$C$604,"&gt;="&amp;JU$3)&gt;0,1,0))</f>
        <v>0</v>
      </c>
      <c r="JV52" s="19" t="n">
        <f aca="false">IF($A52="",0,IF(COUNTIFS(Urlaub!$A$5:$A$604,$A52,Urlaub!$B$5:$B$604,"&lt;="&amp;JV$3,Urlaub!$C$5:$C$604,"&gt;="&amp;JV$3)&gt;0,1,0))</f>
        <v>0</v>
      </c>
      <c r="JW52" s="19" t="n">
        <f aca="false">IF($A52="",0,IF(COUNTIFS(Urlaub!$A$5:$A$604,$A52,Urlaub!$B$5:$B$604,"&lt;="&amp;JW$3,Urlaub!$C$5:$C$604,"&gt;="&amp;JW$3)&gt;0,1,0))</f>
        <v>0</v>
      </c>
      <c r="JX52" s="19" t="n">
        <f aca="false">IF($A52="",0,IF(COUNTIFS(Urlaub!$A$5:$A$604,$A52,Urlaub!$B$5:$B$604,"&lt;="&amp;JX$3,Urlaub!$C$5:$C$604,"&gt;="&amp;JX$3)&gt;0,1,0))</f>
        <v>0</v>
      </c>
      <c r="JY52" s="19" t="n">
        <f aca="false">IF($A52="",0,IF(COUNTIFS(Urlaub!$A$5:$A$604,$A52,Urlaub!$B$5:$B$604,"&lt;="&amp;JY$3,Urlaub!$C$5:$C$604,"&gt;="&amp;JY$3)&gt;0,1,0))</f>
        <v>0</v>
      </c>
      <c r="JZ52" s="19" t="n">
        <f aca="false">IF($A52="",0,IF(COUNTIFS(Urlaub!$A$5:$A$604,$A52,Urlaub!$B$5:$B$604,"&lt;="&amp;JZ$3,Urlaub!$C$5:$C$604,"&gt;="&amp;JZ$3)&gt;0,1,0))</f>
        <v>0</v>
      </c>
      <c r="KA52" s="19" t="n">
        <f aca="false">IF($A52="",0,IF(COUNTIFS(Urlaub!$A$5:$A$604,$A52,Urlaub!$B$5:$B$604,"&lt;="&amp;KA$3,Urlaub!$C$5:$C$604,"&gt;="&amp;KA$3)&gt;0,1,0))</f>
        <v>0</v>
      </c>
      <c r="KB52" s="19" t="n">
        <f aca="false">IF($A52="",0,IF(COUNTIFS(Urlaub!$A$5:$A$604,$A52,Urlaub!$B$5:$B$604,"&lt;="&amp;KB$3,Urlaub!$C$5:$C$604,"&gt;="&amp;KB$3)&gt;0,1,0))</f>
        <v>0</v>
      </c>
      <c r="KC52" s="19" t="n">
        <f aca="false">IF($A52="",0,IF(COUNTIFS(Urlaub!$A$5:$A$604,$A52,Urlaub!$B$5:$B$604,"&lt;="&amp;KC$3,Urlaub!$C$5:$C$604,"&gt;="&amp;KC$3)&gt;0,1,0))</f>
        <v>0</v>
      </c>
      <c r="KD52" s="19" t="n">
        <f aca="false">IF($A52="",0,IF(COUNTIFS(Urlaub!$A$5:$A$604,$A52,Urlaub!$B$5:$B$604,"&lt;="&amp;KD$3,Urlaub!$C$5:$C$604,"&gt;="&amp;KD$3)&gt;0,1,0))</f>
        <v>0</v>
      </c>
      <c r="KE52" s="19" t="n">
        <f aca="false">IF($A52="",0,IF(COUNTIFS(Urlaub!$A$5:$A$604,$A52,Urlaub!$B$5:$B$604,"&lt;="&amp;KE$3,Urlaub!$C$5:$C$604,"&gt;="&amp;KE$3)&gt;0,1,0))</f>
        <v>0</v>
      </c>
      <c r="KF52" s="19" t="n">
        <f aca="false">IF($A52="",0,IF(COUNTIFS(Urlaub!$A$5:$A$604,$A52,Urlaub!$B$5:$B$604,"&lt;="&amp;KF$3,Urlaub!$C$5:$C$604,"&gt;="&amp;KF$3)&gt;0,1,0))</f>
        <v>0</v>
      </c>
      <c r="KG52" s="19" t="n">
        <f aca="false">IF($A52="",0,IF(COUNTIFS(Urlaub!$A$5:$A$604,$A52,Urlaub!$B$5:$B$604,"&lt;="&amp;KG$3,Urlaub!$C$5:$C$604,"&gt;="&amp;KG$3)&gt;0,1,0))</f>
        <v>0</v>
      </c>
      <c r="KH52" s="19" t="n">
        <f aca="false">IF($A52="",0,IF(COUNTIFS(Urlaub!$A$5:$A$604,$A52,Urlaub!$B$5:$B$604,"&lt;="&amp;KH$3,Urlaub!$C$5:$C$604,"&gt;="&amp;KH$3)&gt;0,1,0))</f>
        <v>0</v>
      </c>
      <c r="KI52" s="19" t="n">
        <f aca="false">IF($A52="",0,IF(COUNTIFS(Urlaub!$A$5:$A$604,$A52,Urlaub!$B$5:$B$604,"&lt;="&amp;KI$3,Urlaub!$C$5:$C$604,"&gt;="&amp;KI$3)&gt;0,1,0))</f>
        <v>0</v>
      </c>
      <c r="KJ52" s="19" t="n">
        <f aca="false">IF($A52="",0,IF(COUNTIFS(Urlaub!$A$5:$A$604,$A52,Urlaub!$B$5:$B$604,"&lt;="&amp;KJ$3,Urlaub!$C$5:$C$604,"&gt;="&amp;KJ$3)&gt;0,1,0))</f>
        <v>0</v>
      </c>
      <c r="KK52" s="19" t="n">
        <f aca="false">IF($A52="",0,IF(COUNTIFS(Urlaub!$A$5:$A$604,$A52,Urlaub!$B$5:$B$604,"&lt;="&amp;KK$3,Urlaub!$C$5:$C$604,"&gt;="&amp;KK$3)&gt;0,1,0))</f>
        <v>0</v>
      </c>
      <c r="KL52" s="19" t="n">
        <f aca="false">IF($A52="",0,IF(COUNTIFS(Urlaub!$A$5:$A$604,$A52,Urlaub!$B$5:$B$604,"&lt;="&amp;KL$3,Urlaub!$C$5:$C$604,"&gt;="&amp;KL$3)&gt;0,1,0))</f>
        <v>0</v>
      </c>
      <c r="KM52" s="19" t="n">
        <f aca="false">IF($A52="",0,IF(COUNTIFS(Urlaub!$A$5:$A$604,$A52,Urlaub!$B$5:$B$604,"&lt;="&amp;KM$3,Urlaub!$C$5:$C$604,"&gt;="&amp;KM$3)&gt;0,1,0))</f>
        <v>0</v>
      </c>
      <c r="KN52" s="19" t="n">
        <f aca="false">IF($A52="",0,IF(COUNTIFS(Urlaub!$A$5:$A$604,$A52,Urlaub!$B$5:$B$604,"&lt;="&amp;KN$3,Urlaub!$C$5:$C$604,"&gt;="&amp;KN$3)&gt;0,1,0))</f>
        <v>0</v>
      </c>
      <c r="KO52" s="19" t="n">
        <f aca="false">IF($A52="",0,IF(COUNTIFS(Urlaub!$A$5:$A$604,$A52,Urlaub!$B$5:$B$604,"&lt;="&amp;KO$3,Urlaub!$C$5:$C$604,"&gt;="&amp;KO$3)&gt;0,1,0))</f>
        <v>0</v>
      </c>
      <c r="KP52" s="19" t="n">
        <f aca="false">IF($A52="",0,IF(COUNTIFS(Urlaub!$A$5:$A$604,$A52,Urlaub!$B$5:$B$604,"&lt;="&amp;KP$3,Urlaub!$C$5:$C$604,"&gt;="&amp;KP$3)&gt;0,1,0))</f>
        <v>0</v>
      </c>
      <c r="KQ52" s="19" t="n">
        <f aca="false">IF($A52="",0,IF(COUNTIFS(Urlaub!$A$5:$A$604,$A52,Urlaub!$B$5:$B$604,"&lt;="&amp;KQ$3,Urlaub!$C$5:$C$604,"&gt;="&amp;KQ$3)&gt;0,1,0))</f>
        <v>0</v>
      </c>
      <c r="KR52" s="19" t="n">
        <f aca="false">IF($A52="",0,IF(COUNTIFS(Urlaub!$A$5:$A$604,$A52,Urlaub!$B$5:$B$604,"&lt;="&amp;KR$3,Urlaub!$C$5:$C$604,"&gt;="&amp;KR$3)&gt;0,1,0))</f>
        <v>0</v>
      </c>
      <c r="KS52" s="19" t="n">
        <f aca="false">IF($A52="",0,IF(COUNTIFS(Urlaub!$A$5:$A$604,$A52,Urlaub!$B$5:$B$604,"&lt;="&amp;KS$3,Urlaub!$C$5:$C$604,"&gt;="&amp;KS$3)&gt;0,1,0))</f>
        <v>0</v>
      </c>
      <c r="KT52" s="19" t="n">
        <f aca="false">IF($A52="",0,IF(COUNTIFS(Urlaub!$A$5:$A$604,$A52,Urlaub!$B$5:$B$604,"&lt;="&amp;KT$3,Urlaub!$C$5:$C$604,"&gt;="&amp;KT$3)&gt;0,1,0))</f>
        <v>0</v>
      </c>
      <c r="KU52" s="19" t="n">
        <f aca="false">IF($A52="",0,IF(COUNTIFS(Urlaub!$A$5:$A$604,$A52,Urlaub!$B$5:$B$604,"&lt;="&amp;KU$3,Urlaub!$C$5:$C$604,"&gt;="&amp;KU$3)&gt;0,1,0))</f>
        <v>0</v>
      </c>
      <c r="KV52" s="19" t="n">
        <f aca="false">IF($A52="",0,IF(COUNTIFS(Urlaub!$A$5:$A$604,$A52,Urlaub!$B$5:$B$604,"&lt;="&amp;KV$3,Urlaub!$C$5:$C$604,"&gt;="&amp;KV$3)&gt;0,1,0))</f>
        <v>0</v>
      </c>
      <c r="KW52" s="19" t="n">
        <f aca="false">IF($A52="",0,IF(COUNTIFS(Urlaub!$A$5:$A$604,$A52,Urlaub!$B$5:$B$604,"&lt;="&amp;KW$3,Urlaub!$C$5:$C$604,"&gt;="&amp;KW$3)&gt;0,1,0))</f>
        <v>0</v>
      </c>
      <c r="KX52" s="19" t="n">
        <f aca="false">IF($A52="",0,IF(COUNTIFS(Urlaub!$A$5:$A$604,$A52,Urlaub!$B$5:$B$604,"&lt;="&amp;KX$3,Urlaub!$C$5:$C$604,"&gt;="&amp;KX$3)&gt;0,1,0))</f>
        <v>0</v>
      </c>
      <c r="KY52" s="19" t="n">
        <f aca="false">IF($A52="",0,IF(COUNTIFS(Urlaub!$A$5:$A$604,$A52,Urlaub!$B$5:$B$604,"&lt;="&amp;KY$3,Urlaub!$C$5:$C$604,"&gt;="&amp;KY$3)&gt;0,1,0))</f>
        <v>0</v>
      </c>
      <c r="KZ52" s="19" t="n">
        <f aca="false">IF($A52="",0,IF(COUNTIFS(Urlaub!$A$5:$A$604,$A52,Urlaub!$B$5:$B$604,"&lt;="&amp;KZ$3,Urlaub!$C$5:$C$604,"&gt;="&amp;KZ$3)&gt;0,1,0))</f>
        <v>0</v>
      </c>
      <c r="LA52" s="19" t="n">
        <f aca="false">IF($A52="",0,IF(COUNTIFS(Urlaub!$A$5:$A$604,$A52,Urlaub!$B$5:$B$604,"&lt;="&amp;LA$3,Urlaub!$C$5:$C$604,"&gt;="&amp;LA$3)&gt;0,1,0))</f>
        <v>0</v>
      </c>
      <c r="LB52" s="19" t="n">
        <f aca="false">IF($A52="",0,IF(COUNTIFS(Urlaub!$A$5:$A$604,$A52,Urlaub!$B$5:$B$604,"&lt;="&amp;LB$3,Urlaub!$C$5:$C$604,"&gt;="&amp;LB$3)&gt;0,1,0))</f>
        <v>0</v>
      </c>
      <c r="LC52" s="19" t="n">
        <f aca="false">IF($A52="",0,IF(COUNTIFS(Urlaub!$A$5:$A$604,$A52,Urlaub!$B$5:$B$604,"&lt;="&amp;LC$3,Urlaub!$C$5:$C$604,"&gt;="&amp;LC$3)&gt;0,1,0))</f>
        <v>0</v>
      </c>
      <c r="LD52" s="19" t="n">
        <f aca="false">IF($A52="",0,IF(COUNTIFS(Urlaub!$A$5:$A$604,$A52,Urlaub!$B$5:$B$604,"&lt;="&amp;LD$3,Urlaub!$C$5:$C$604,"&gt;="&amp;LD$3)&gt;0,1,0))</f>
        <v>0</v>
      </c>
      <c r="LE52" s="19" t="n">
        <f aca="false">IF($A52="",0,IF(COUNTIFS(Urlaub!$A$5:$A$604,$A52,Urlaub!$B$5:$B$604,"&lt;="&amp;LE$3,Urlaub!$C$5:$C$604,"&gt;="&amp;LE$3)&gt;0,1,0))</f>
        <v>0</v>
      </c>
      <c r="LF52" s="19" t="n">
        <f aca="false">IF($A52="",0,IF(COUNTIFS(Urlaub!$A$5:$A$604,$A52,Urlaub!$B$5:$B$604,"&lt;="&amp;LF$3,Urlaub!$C$5:$C$604,"&gt;="&amp;LF$3)&gt;0,1,0))</f>
        <v>0</v>
      </c>
      <c r="LG52" s="19" t="n">
        <f aca="false">IF($A52="",0,IF(COUNTIFS(Urlaub!$A$5:$A$604,$A52,Urlaub!$B$5:$B$604,"&lt;="&amp;LG$3,Urlaub!$C$5:$C$604,"&gt;="&amp;LG$3)&gt;0,1,0))</f>
        <v>0</v>
      </c>
      <c r="LH52" s="19" t="n">
        <f aca="false">IF($A52="",0,IF(COUNTIFS(Urlaub!$A$5:$A$604,$A52,Urlaub!$B$5:$B$604,"&lt;="&amp;LH$3,Urlaub!$C$5:$C$604,"&gt;="&amp;LH$3)&gt;0,1,0))</f>
        <v>0</v>
      </c>
      <c r="LI52" s="19" t="n">
        <f aca="false">IF($A52="",0,IF(COUNTIFS(Urlaub!$A$5:$A$604,$A52,Urlaub!$B$5:$B$604,"&lt;="&amp;LI$3,Urlaub!$C$5:$C$604,"&gt;="&amp;LI$3)&gt;0,1,0))</f>
        <v>0</v>
      </c>
      <c r="LJ52" s="19" t="n">
        <f aca="false">IF($A52="",0,IF(COUNTIFS(Urlaub!$A$5:$A$604,$A52,Urlaub!$B$5:$B$604,"&lt;="&amp;LJ$3,Urlaub!$C$5:$C$604,"&gt;="&amp;LJ$3)&gt;0,1,0))</f>
        <v>0</v>
      </c>
      <c r="LK52" s="19" t="n">
        <f aca="false">IF($A52="",0,IF(COUNTIFS(Urlaub!$A$5:$A$604,$A52,Urlaub!$B$5:$B$604,"&lt;="&amp;LK$3,Urlaub!$C$5:$C$604,"&gt;="&amp;LK$3)&gt;0,1,0))</f>
        <v>0</v>
      </c>
      <c r="LL52" s="19" t="n">
        <f aca="false">IF($A52="",0,IF(COUNTIFS(Urlaub!$A$5:$A$604,$A52,Urlaub!$B$5:$B$604,"&lt;="&amp;LL$3,Urlaub!$C$5:$C$604,"&gt;="&amp;LL$3)&gt;0,1,0))</f>
        <v>0</v>
      </c>
      <c r="LM52" s="19" t="n">
        <f aca="false">IF($A52="",0,IF(COUNTIFS(Urlaub!$A$5:$A$604,$A52,Urlaub!$B$5:$B$604,"&lt;="&amp;LM$3,Urlaub!$C$5:$C$604,"&gt;="&amp;LM$3)&gt;0,1,0))</f>
        <v>0</v>
      </c>
      <c r="LN52" s="19" t="n">
        <f aca="false">IF($A52="",0,IF(COUNTIFS(Urlaub!$A$5:$A$604,$A52,Urlaub!$B$5:$B$604,"&lt;="&amp;LN$3,Urlaub!$C$5:$C$604,"&gt;="&amp;LN$3)&gt;0,1,0))</f>
        <v>0</v>
      </c>
      <c r="LO52" s="19" t="n">
        <f aca="false">IF($A52="",0,IF(COUNTIFS(Urlaub!$A$5:$A$604,$A52,Urlaub!$B$5:$B$604,"&lt;="&amp;LO$3,Urlaub!$C$5:$C$604,"&gt;="&amp;LO$3)&gt;0,1,0))</f>
        <v>0</v>
      </c>
      <c r="LP52" s="19" t="n">
        <f aca="false">IF($A52="",0,IF(COUNTIFS(Urlaub!$A$5:$A$604,$A52,Urlaub!$B$5:$B$604,"&lt;="&amp;LP$3,Urlaub!$C$5:$C$604,"&gt;="&amp;LP$3)&gt;0,1,0))</f>
        <v>0</v>
      </c>
      <c r="LQ52" s="19" t="n">
        <f aca="false">IF($A52="",0,IF(COUNTIFS(Urlaub!$A$5:$A$604,$A52,Urlaub!$B$5:$B$604,"&lt;="&amp;LQ$3,Urlaub!$C$5:$C$604,"&gt;="&amp;LQ$3)&gt;0,1,0))</f>
        <v>0</v>
      </c>
      <c r="LR52" s="19" t="n">
        <f aca="false">IF($A52="",0,IF(COUNTIFS(Urlaub!$A$5:$A$604,$A52,Urlaub!$B$5:$B$604,"&lt;="&amp;LR$3,Urlaub!$C$5:$C$604,"&gt;="&amp;LR$3)&gt;0,1,0))</f>
        <v>0</v>
      </c>
      <c r="LS52" s="19" t="n">
        <f aca="false">IF($A52="",0,IF(COUNTIFS(Urlaub!$A$5:$A$604,$A52,Urlaub!$B$5:$B$604,"&lt;="&amp;LS$3,Urlaub!$C$5:$C$604,"&gt;="&amp;LS$3)&gt;0,1,0))</f>
        <v>0</v>
      </c>
      <c r="LT52" s="19" t="n">
        <f aca="false">IF($A52="",0,IF(COUNTIFS(Urlaub!$A$5:$A$604,$A52,Urlaub!$B$5:$B$604,"&lt;="&amp;LT$3,Urlaub!$C$5:$C$604,"&gt;="&amp;LT$3)&gt;0,1,0))</f>
        <v>0</v>
      </c>
      <c r="LU52" s="19" t="n">
        <f aca="false">IF($A52="",0,IF(COUNTIFS(Urlaub!$A$5:$A$604,$A52,Urlaub!$B$5:$B$604,"&lt;="&amp;LU$3,Urlaub!$C$5:$C$604,"&gt;="&amp;LU$3)&gt;0,1,0))</f>
        <v>0</v>
      </c>
      <c r="LV52" s="19" t="n">
        <f aca="false">IF($A52="",0,IF(COUNTIFS(Urlaub!$A$5:$A$604,$A52,Urlaub!$B$5:$B$604,"&lt;="&amp;LV$3,Urlaub!$C$5:$C$604,"&gt;="&amp;LV$3)&gt;0,1,0))</f>
        <v>0</v>
      </c>
      <c r="LW52" s="19" t="n">
        <f aca="false">IF($A52="",0,IF(COUNTIFS(Urlaub!$A$5:$A$604,$A52,Urlaub!$B$5:$B$604,"&lt;="&amp;LW$3,Urlaub!$C$5:$C$604,"&gt;="&amp;LW$3)&gt;0,1,0))</f>
        <v>0</v>
      </c>
      <c r="LX52" s="19" t="n">
        <f aca="false">IF($A52="",0,IF(COUNTIFS(Urlaub!$A$5:$A$604,$A52,Urlaub!$B$5:$B$604,"&lt;="&amp;LX$3,Urlaub!$C$5:$C$604,"&gt;="&amp;LX$3)&gt;0,1,0))</f>
        <v>0</v>
      </c>
      <c r="LY52" s="19" t="n">
        <f aca="false">IF($A52="",0,IF(COUNTIFS(Urlaub!$A$5:$A$604,$A52,Urlaub!$B$5:$B$604,"&lt;="&amp;LY$3,Urlaub!$C$5:$C$604,"&gt;="&amp;LY$3)&gt;0,1,0))</f>
        <v>0</v>
      </c>
      <c r="LZ52" s="19" t="n">
        <f aca="false">IF($A52="",0,IF(COUNTIFS(Urlaub!$A$5:$A$604,$A52,Urlaub!$B$5:$B$604,"&lt;="&amp;LZ$3,Urlaub!$C$5:$C$604,"&gt;="&amp;LZ$3)&gt;0,1,0))</f>
        <v>0</v>
      </c>
      <c r="MA52" s="19" t="n">
        <f aca="false">IF($A52="",0,IF(COUNTIFS(Urlaub!$A$5:$A$604,$A52,Urlaub!$B$5:$B$604,"&lt;="&amp;MA$3,Urlaub!$C$5:$C$604,"&gt;="&amp;MA$3)&gt;0,1,0))</f>
        <v>0</v>
      </c>
      <c r="MB52" s="19" t="n">
        <f aca="false">IF($A52="",0,IF(COUNTIFS(Urlaub!$A$5:$A$604,$A52,Urlaub!$B$5:$B$604,"&lt;="&amp;MB$3,Urlaub!$C$5:$C$604,"&gt;="&amp;MB$3)&gt;0,1,0))</f>
        <v>0</v>
      </c>
      <c r="MC52" s="19" t="n">
        <f aca="false">IF($A52="",0,IF(COUNTIFS(Urlaub!$A$5:$A$604,$A52,Urlaub!$B$5:$B$604,"&lt;="&amp;MC$3,Urlaub!$C$5:$C$604,"&gt;="&amp;MC$3)&gt;0,1,0))</f>
        <v>0</v>
      </c>
      <c r="MD52" s="19" t="n">
        <f aca="false">IF($A52="",0,IF(COUNTIFS(Urlaub!$A$5:$A$604,$A52,Urlaub!$B$5:$B$604,"&lt;="&amp;MD$3,Urlaub!$C$5:$C$604,"&gt;="&amp;MD$3)&gt;0,1,0))</f>
        <v>0</v>
      </c>
      <c r="ME52" s="19" t="n">
        <f aca="false">IF($A52="",0,IF(COUNTIFS(Urlaub!$A$5:$A$604,$A52,Urlaub!$B$5:$B$604,"&lt;="&amp;ME$3,Urlaub!$C$5:$C$604,"&gt;="&amp;ME$3)&gt;0,1,0))</f>
        <v>0</v>
      </c>
      <c r="MF52" s="19" t="n">
        <f aca="false">IF($A52="",0,IF(COUNTIFS(Urlaub!$A$5:$A$604,$A52,Urlaub!$B$5:$B$604,"&lt;="&amp;MF$3,Urlaub!$C$5:$C$604,"&gt;="&amp;MF$3)&gt;0,1,0))</f>
        <v>0</v>
      </c>
      <c r="MG52" s="19" t="n">
        <f aca="false">IF($A52="",0,IF(COUNTIFS(Urlaub!$A$5:$A$604,$A52,Urlaub!$B$5:$B$604,"&lt;="&amp;MG$3,Urlaub!$C$5:$C$604,"&gt;="&amp;MG$3)&gt;0,1,0))</f>
        <v>0</v>
      </c>
      <c r="MH52" s="19" t="n">
        <f aca="false">IF($A52="",0,IF(COUNTIFS(Urlaub!$A$5:$A$604,$A52,Urlaub!$B$5:$B$604,"&lt;="&amp;MH$3,Urlaub!$C$5:$C$604,"&gt;="&amp;MH$3)&gt;0,1,0))</f>
        <v>0</v>
      </c>
      <c r="MI52" s="19" t="n">
        <f aca="false">IF($A52="",0,IF(COUNTIFS(Urlaub!$A$5:$A$604,$A52,Urlaub!$B$5:$B$604,"&lt;="&amp;MI$3,Urlaub!$C$5:$C$604,"&gt;="&amp;MI$3)&gt;0,1,0))</f>
        <v>0</v>
      </c>
      <c r="MJ52" s="19" t="n">
        <f aca="false">IF($A52="",0,IF(COUNTIFS(Urlaub!$A$5:$A$604,$A52,Urlaub!$B$5:$B$604,"&lt;="&amp;MJ$3,Urlaub!$C$5:$C$604,"&gt;="&amp;MJ$3)&gt;0,1,0))</f>
        <v>0</v>
      </c>
      <c r="MK52" s="19" t="n">
        <f aca="false">IF($A52="",0,IF(COUNTIFS(Urlaub!$A$5:$A$604,$A52,Urlaub!$B$5:$B$604,"&lt;="&amp;MK$3,Urlaub!$C$5:$C$604,"&gt;="&amp;MK$3)&gt;0,1,0))</f>
        <v>0</v>
      </c>
      <c r="ML52" s="19" t="n">
        <f aca="false">IF($A52="",0,IF(COUNTIFS(Urlaub!$A$5:$A$604,$A52,Urlaub!$B$5:$B$604,"&lt;="&amp;ML$3,Urlaub!$C$5:$C$604,"&gt;="&amp;ML$3)&gt;0,1,0))</f>
        <v>0</v>
      </c>
      <c r="MM52" s="19" t="n">
        <f aca="false">IF($A52="",0,IF(COUNTIFS(Urlaub!$A$5:$A$604,$A52,Urlaub!$B$5:$B$604,"&lt;="&amp;MM$3,Urlaub!$C$5:$C$604,"&gt;="&amp;MM$3)&gt;0,1,0))</f>
        <v>0</v>
      </c>
      <c r="MN52" s="19" t="n">
        <f aca="false">IF($A52="",0,IF(COUNTIFS(Urlaub!$A$5:$A$604,$A52,Urlaub!$B$5:$B$604,"&lt;="&amp;MN$3,Urlaub!$C$5:$C$604,"&gt;="&amp;MN$3)&gt;0,1,0))</f>
        <v>0</v>
      </c>
      <c r="MO52" s="19" t="n">
        <f aca="false">IF($A52="",0,IF(COUNTIFS(Urlaub!$A$5:$A$604,$A52,Urlaub!$B$5:$B$604,"&lt;="&amp;MO$3,Urlaub!$C$5:$C$604,"&gt;="&amp;MO$3)&gt;0,1,0))</f>
        <v>0</v>
      </c>
      <c r="MP52" s="19" t="n">
        <f aca="false">IF($A52="",0,IF(COUNTIFS(Urlaub!$A$5:$A$604,$A52,Urlaub!$B$5:$B$604,"&lt;="&amp;MP$3,Urlaub!$C$5:$C$604,"&gt;="&amp;MP$3)&gt;0,1,0))</f>
        <v>0</v>
      </c>
      <c r="MQ52" s="19" t="n">
        <f aca="false">IF($A52="",0,IF(COUNTIFS(Urlaub!$A$5:$A$604,$A52,Urlaub!$B$5:$B$604,"&lt;="&amp;MQ$3,Urlaub!$C$5:$C$604,"&gt;="&amp;MQ$3)&gt;0,1,0))</f>
        <v>0</v>
      </c>
      <c r="MR52" s="19" t="n">
        <f aca="false">IF($A52="",0,IF(COUNTIFS(Urlaub!$A$5:$A$604,$A52,Urlaub!$B$5:$B$604,"&lt;="&amp;MR$3,Urlaub!$C$5:$C$604,"&gt;="&amp;MR$3)&gt;0,1,0))</f>
        <v>0</v>
      </c>
      <c r="MS52" s="19" t="n">
        <f aca="false">IF($A52="",0,IF(COUNTIFS(Urlaub!$A$5:$A$604,$A52,Urlaub!$B$5:$B$604,"&lt;="&amp;MS$3,Urlaub!$C$5:$C$604,"&gt;="&amp;MS$3)&gt;0,1,0))</f>
        <v>0</v>
      </c>
      <c r="MT52" s="19" t="n">
        <f aca="false">IF($A52="",0,IF(COUNTIFS(Urlaub!$A$5:$A$604,$A52,Urlaub!$B$5:$B$604,"&lt;="&amp;MT$3,Urlaub!$C$5:$C$604,"&gt;="&amp;MT$3)&gt;0,1,0))</f>
        <v>0</v>
      </c>
      <c r="MU52" s="19" t="n">
        <f aca="false">IF($A52="",0,IF(COUNTIFS(Urlaub!$A$5:$A$604,$A52,Urlaub!$B$5:$B$604,"&lt;="&amp;MU$3,Urlaub!$C$5:$C$604,"&gt;="&amp;MU$3)&gt;0,1,0))</f>
        <v>0</v>
      </c>
      <c r="MV52" s="19" t="n">
        <f aca="false">IF($A52="",0,IF(COUNTIFS(Urlaub!$A$5:$A$604,$A52,Urlaub!$B$5:$B$604,"&lt;="&amp;MV$3,Urlaub!$C$5:$C$604,"&gt;="&amp;MV$3)&gt;0,1,0))</f>
        <v>0</v>
      </c>
      <c r="MW52" s="19" t="n">
        <f aca="false">IF($A52="",0,IF(COUNTIFS(Urlaub!$A$5:$A$604,$A52,Urlaub!$B$5:$B$604,"&lt;="&amp;MW$3,Urlaub!$C$5:$C$604,"&gt;="&amp;MW$3)&gt;0,1,0))</f>
        <v>0</v>
      </c>
      <c r="MX52" s="19" t="n">
        <f aca="false">IF($A52="",0,IF(COUNTIFS(Urlaub!$A$5:$A$604,$A52,Urlaub!$B$5:$B$604,"&lt;="&amp;MX$3,Urlaub!$C$5:$C$604,"&gt;="&amp;MX$3)&gt;0,1,0))</f>
        <v>0</v>
      </c>
      <c r="MY52" s="19" t="n">
        <f aca="false">IF($A52="",0,IF(COUNTIFS(Urlaub!$A$5:$A$604,$A52,Urlaub!$B$5:$B$604,"&lt;="&amp;MY$3,Urlaub!$C$5:$C$604,"&gt;="&amp;MY$3)&gt;0,1,0))</f>
        <v>0</v>
      </c>
      <c r="MZ52" s="19" t="n">
        <f aca="false">IF($A52="",0,IF(COUNTIFS(Urlaub!$A$5:$A$604,$A52,Urlaub!$B$5:$B$604,"&lt;="&amp;MZ$3,Urlaub!$C$5:$C$604,"&gt;="&amp;MZ$3)&gt;0,1,0))</f>
        <v>0</v>
      </c>
      <c r="NA52" s="19" t="n">
        <f aca="false">IF($A52="",0,IF(COUNTIFS(Urlaub!$A$5:$A$604,$A52,Urlaub!$B$5:$B$604,"&lt;="&amp;NA$3,Urlaub!$C$5:$C$604,"&gt;="&amp;NA$3)&gt;0,1,0))</f>
        <v>0</v>
      </c>
      <c r="NB52" s="19" t="n">
        <f aca="false">IF($A52="",0,IF(COUNTIFS(Urlaub!$A$5:$A$604,$A52,Urlaub!$B$5:$B$604,"&lt;="&amp;NB$3,Urlaub!$C$5:$C$604,"&gt;="&amp;NB$3)&gt;0,1,0))</f>
        <v>0</v>
      </c>
      <c r="NC52" s="19" t="n">
        <f aca="false">IF($A52="",0,IF(COUNTIFS(Urlaub!$A$5:$A$604,$A52,Urlaub!$B$5:$B$604,"&lt;="&amp;NC$3,Urlaub!$C$5:$C$604,"&gt;="&amp;NC$3)&gt;0,1,0))</f>
        <v>0</v>
      </c>
      <c r="ND52" s="19" t="n">
        <f aca="false">IF($A52="",0,IF(COUNTIFS(Urlaub!$A$5:$A$604,$A52,Urlaub!$B$5:$B$604,"&lt;="&amp;ND$3,Urlaub!$C$5:$C$604,"&gt;="&amp;ND$3)&gt;0,1,0))</f>
        <v>0</v>
      </c>
      <c r="NE52" s="19" t="n">
        <f aca="false">IF($A52="",0,IF(COUNTIFS(Urlaub!$A$5:$A$604,$A52,Urlaub!$B$5:$B$604,"&lt;="&amp;NE$3,Urlaub!$C$5:$C$604,"&gt;="&amp;NE$3)&gt;0,1,0))</f>
        <v>0</v>
      </c>
      <c r="NF52" s="19" t="n">
        <f aca="false">IF($A52="",0,IF(COUNTIFS(Urlaub!$A$5:$A$604,$A52,Urlaub!$B$5:$B$604,"&lt;="&amp;NF$3,Urlaub!$C$5:$C$604,"&gt;="&amp;NF$3)&gt;0,1,0))</f>
        <v>0</v>
      </c>
      <c r="NG52" s="19" t="n">
        <f aca="false">IF($A52="",0,IF(COUNTIFS(Urlaub!$A$5:$A$604,$A52,Urlaub!$B$5:$B$604,"&lt;="&amp;NG$3,Urlaub!$C$5:$C$604,"&gt;="&amp;NG$3)&gt;0,1,0))</f>
        <v>0</v>
      </c>
      <c r="NH52" s="19" t="n">
        <f aca="false">IF($A52="",0,IF(COUNTIFS(Urlaub!$A$5:$A$604,$A52,Urlaub!$B$5:$B$604,"&lt;="&amp;NH$3,Urlaub!$C$5:$C$604,"&gt;="&amp;NH$3)&gt;0,1,0))</f>
        <v>0</v>
      </c>
    </row>
    <row r="53" customFormat="false" ht="15" hidden="false" customHeight="false" outlineLevel="0" collapsed="false">
      <c r="A53" s="5" t="str">
        <f aca="false">IF(Team!A53="","",Team!A53)</f>
        <v/>
      </c>
      <c r="B53" s="8" t="str">
        <f aca="false">IF(Team!B53="","",Team!B53)</f>
        <v/>
      </c>
      <c r="C53" s="8" t="str">
        <f aca="false">IF(Team!C53="","",Team!C53)</f>
        <v/>
      </c>
      <c r="D53" s="8" t="str">
        <f aca="false">IF(Team!D53="","",Team!D53)</f>
        <v/>
      </c>
      <c r="E53" s="8" t="str">
        <f aca="false">IF(Team!E53="","",Team!E53)</f>
        <v/>
      </c>
      <c r="F53" s="8" t="str">
        <f aca="false">IF(Team!F53="","",Team!F53)</f>
        <v/>
      </c>
      <c r="G53" s="19" t="n">
        <f aca="false">IF($A53="",0,IF(COUNTIFS(Urlaub!$A$5:$A$604,$A53,Urlaub!$B$5:$B$604,"&lt;="&amp;G$3,Urlaub!$C$5:$C$604,"&gt;="&amp;G$3)&gt;0,1,0))</f>
        <v>0</v>
      </c>
      <c r="H53" s="19" t="n">
        <f aca="false">IF($A53="",0,IF(COUNTIFS(Urlaub!$A$5:$A$604,$A53,Urlaub!$B$5:$B$604,"&lt;="&amp;H$3,Urlaub!$C$5:$C$604,"&gt;="&amp;H$3)&gt;0,1,0))</f>
        <v>0</v>
      </c>
      <c r="I53" s="19" t="n">
        <f aca="false">IF($A53="",0,IF(COUNTIFS(Urlaub!$A$5:$A$604,$A53,Urlaub!$B$5:$B$604,"&lt;="&amp;I$3,Urlaub!$C$5:$C$604,"&gt;="&amp;I$3)&gt;0,1,0))</f>
        <v>0</v>
      </c>
      <c r="J53" s="19" t="n">
        <f aca="false">IF($A53="",0,IF(COUNTIFS(Urlaub!$A$5:$A$604,$A53,Urlaub!$B$5:$B$604,"&lt;="&amp;J$3,Urlaub!$C$5:$C$604,"&gt;="&amp;J$3)&gt;0,1,0))</f>
        <v>0</v>
      </c>
      <c r="K53" s="19" t="n">
        <f aca="false">IF($A53="",0,IF(COUNTIFS(Urlaub!$A$5:$A$604,$A53,Urlaub!$B$5:$B$604,"&lt;="&amp;K$3,Urlaub!$C$5:$C$604,"&gt;="&amp;K$3)&gt;0,1,0))</f>
        <v>0</v>
      </c>
      <c r="L53" s="19" t="n">
        <f aca="false">IF($A53="",0,IF(COUNTIFS(Urlaub!$A$5:$A$604,$A53,Urlaub!$B$5:$B$604,"&lt;="&amp;L$3,Urlaub!$C$5:$C$604,"&gt;="&amp;L$3)&gt;0,1,0))</f>
        <v>0</v>
      </c>
      <c r="M53" s="19" t="n">
        <f aca="false">IF($A53="",0,IF(COUNTIFS(Urlaub!$A$5:$A$604,$A53,Urlaub!$B$5:$B$604,"&lt;="&amp;M$3,Urlaub!$C$5:$C$604,"&gt;="&amp;M$3)&gt;0,1,0))</f>
        <v>0</v>
      </c>
      <c r="N53" s="19" t="n">
        <f aca="false">IF($A53="",0,IF(COUNTIFS(Urlaub!$A$5:$A$604,$A53,Urlaub!$B$5:$B$604,"&lt;="&amp;N$3,Urlaub!$C$5:$C$604,"&gt;="&amp;N$3)&gt;0,1,0))</f>
        <v>0</v>
      </c>
      <c r="O53" s="19" t="n">
        <f aca="false">IF($A53="",0,IF(COUNTIFS(Urlaub!$A$5:$A$604,$A53,Urlaub!$B$5:$B$604,"&lt;="&amp;O$3,Urlaub!$C$5:$C$604,"&gt;="&amp;O$3)&gt;0,1,0))</f>
        <v>0</v>
      </c>
      <c r="P53" s="19" t="n">
        <f aca="false">IF($A53="",0,IF(COUNTIFS(Urlaub!$A$5:$A$604,$A53,Urlaub!$B$5:$B$604,"&lt;="&amp;P$3,Urlaub!$C$5:$C$604,"&gt;="&amp;P$3)&gt;0,1,0))</f>
        <v>0</v>
      </c>
      <c r="Q53" s="19" t="n">
        <f aca="false">IF($A53="",0,IF(COUNTIFS(Urlaub!$A$5:$A$604,$A53,Urlaub!$B$5:$B$604,"&lt;="&amp;Q$3,Urlaub!$C$5:$C$604,"&gt;="&amp;Q$3)&gt;0,1,0))</f>
        <v>0</v>
      </c>
      <c r="R53" s="19" t="n">
        <f aca="false">IF($A53="",0,IF(COUNTIFS(Urlaub!$A$5:$A$604,$A53,Urlaub!$B$5:$B$604,"&lt;="&amp;R$3,Urlaub!$C$5:$C$604,"&gt;="&amp;R$3)&gt;0,1,0))</f>
        <v>0</v>
      </c>
      <c r="S53" s="19" t="n">
        <f aca="false">IF($A53="",0,IF(COUNTIFS(Urlaub!$A$5:$A$604,$A53,Urlaub!$B$5:$B$604,"&lt;="&amp;S$3,Urlaub!$C$5:$C$604,"&gt;="&amp;S$3)&gt;0,1,0))</f>
        <v>0</v>
      </c>
      <c r="T53" s="19" t="n">
        <f aca="false">IF($A53="",0,IF(COUNTIFS(Urlaub!$A$5:$A$604,$A53,Urlaub!$B$5:$B$604,"&lt;="&amp;T$3,Urlaub!$C$5:$C$604,"&gt;="&amp;T$3)&gt;0,1,0))</f>
        <v>0</v>
      </c>
      <c r="U53" s="19" t="n">
        <f aca="false">IF($A53="",0,IF(COUNTIFS(Urlaub!$A$5:$A$604,$A53,Urlaub!$B$5:$B$604,"&lt;="&amp;U$3,Urlaub!$C$5:$C$604,"&gt;="&amp;U$3)&gt;0,1,0))</f>
        <v>0</v>
      </c>
      <c r="V53" s="19" t="n">
        <f aca="false">IF($A53="",0,IF(COUNTIFS(Urlaub!$A$5:$A$604,$A53,Urlaub!$B$5:$B$604,"&lt;="&amp;V$3,Urlaub!$C$5:$C$604,"&gt;="&amp;V$3)&gt;0,1,0))</f>
        <v>0</v>
      </c>
      <c r="W53" s="19" t="n">
        <f aca="false">IF($A53="",0,IF(COUNTIFS(Urlaub!$A$5:$A$604,$A53,Urlaub!$B$5:$B$604,"&lt;="&amp;W$3,Urlaub!$C$5:$C$604,"&gt;="&amp;W$3)&gt;0,1,0))</f>
        <v>0</v>
      </c>
      <c r="X53" s="19" t="n">
        <f aca="false">IF($A53="",0,IF(COUNTIFS(Urlaub!$A$5:$A$604,$A53,Urlaub!$B$5:$B$604,"&lt;="&amp;X$3,Urlaub!$C$5:$C$604,"&gt;="&amp;X$3)&gt;0,1,0))</f>
        <v>0</v>
      </c>
      <c r="Y53" s="19" t="n">
        <f aca="false">IF($A53="",0,IF(COUNTIFS(Urlaub!$A$5:$A$604,$A53,Urlaub!$B$5:$B$604,"&lt;="&amp;Y$3,Urlaub!$C$5:$C$604,"&gt;="&amp;Y$3)&gt;0,1,0))</f>
        <v>0</v>
      </c>
      <c r="Z53" s="19" t="n">
        <f aca="false">IF($A53="",0,IF(COUNTIFS(Urlaub!$A$5:$A$604,$A53,Urlaub!$B$5:$B$604,"&lt;="&amp;Z$3,Urlaub!$C$5:$C$604,"&gt;="&amp;Z$3)&gt;0,1,0))</f>
        <v>0</v>
      </c>
      <c r="AA53" s="19" t="n">
        <f aca="false">IF($A53="",0,IF(COUNTIFS(Urlaub!$A$5:$A$604,$A53,Urlaub!$B$5:$B$604,"&lt;="&amp;AA$3,Urlaub!$C$5:$C$604,"&gt;="&amp;AA$3)&gt;0,1,0))</f>
        <v>0</v>
      </c>
      <c r="AB53" s="19" t="n">
        <f aca="false">IF($A53="",0,IF(COUNTIFS(Urlaub!$A$5:$A$604,$A53,Urlaub!$B$5:$B$604,"&lt;="&amp;AB$3,Urlaub!$C$5:$C$604,"&gt;="&amp;AB$3)&gt;0,1,0))</f>
        <v>0</v>
      </c>
      <c r="AC53" s="19" t="n">
        <f aca="false">IF($A53="",0,IF(COUNTIFS(Urlaub!$A$5:$A$604,$A53,Urlaub!$B$5:$B$604,"&lt;="&amp;AC$3,Urlaub!$C$5:$C$604,"&gt;="&amp;AC$3)&gt;0,1,0))</f>
        <v>0</v>
      </c>
      <c r="AD53" s="19" t="n">
        <f aca="false">IF($A53="",0,IF(COUNTIFS(Urlaub!$A$5:$A$604,$A53,Urlaub!$B$5:$B$604,"&lt;="&amp;AD$3,Urlaub!$C$5:$C$604,"&gt;="&amp;AD$3)&gt;0,1,0))</f>
        <v>0</v>
      </c>
      <c r="AE53" s="19" t="n">
        <f aca="false">IF($A53="",0,IF(COUNTIFS(Urlaub!$A$5:$A$604,$A53,Urlaub!$B$5:$B$604,"&lt;="&amp;AE$3,Urlaub!$C$5:$C$604,"&gt;="&amp;AE$3)&gt;0,1,0))</f>
        <v>0</v>
      </c>
      <c r="AF53" s="19" t="n">
        <f aca="false">IF($A53="",0,IF(COUNTIFS(Urlaub!$A$5:$A$604,$A53,Urlaub!$B$5:$B$604,"&lt;="&amp;AF$3,Urlaub!$C$5:$C$604,"&gt;="&amp;AF$3)&gt;0,1,0))</f>
        <v>0</v>
      </c>
      <c r="AG53" s="19" t="n">
        <f aca="false">IF($A53="",0,IF(COUNTIFS(Urlaub!$A$5:$A$604,$A53,Urlaub!$B$5:$B$604,"&lt;="&amp;AG$3,Urlaub!$C$5:$C$604,"&gt;="&amp;AG$3)&gt;0,1,0))</f>
        <v>0</v>
      </c>
      <c r="AH53" s="19" t="n">
        <f aca="false">IF($A53="",0,IF(COUNTIFS(Urlaub!$A$5:$A$604,$A53,Urlaub!$B$5:$B$604,"&lt;="&amp;AH$3,Urlaub!$C$5:$C$604,"&gt;="&amp;AH$3)&gt;0,1,0))</f>
        <v>0</v>
      </c>
      <c r="AI53" s="19" t="n">
        <f aca="false">IF($A53="",0,IF(COUNTIFS(Urlaub!$A$5:$A$604,$A53,Urlaub!$B$5:$B$604,"&lt;="&amp;AI$3,Urlaub!$C$5:$C$604,"&gt;="&amp;AI$3)&gt;0,1,0))</f>
        <v>0</v>
      </c>
      <c r="AJ53" s="19" t="n">
        <f aca="false">IF($A53="",0,IF(COUNTIFS(Urlaub!$A$5:$A$604,$A53,Urlaub!$B$5:$B$604,"&lt;="&amp;AJ$3,Urlaub!$C$5:$C$604,"&gt;="&amp;AJ$3)&gt;0,1,0))</f>
        <v>0</v>
      </c>
      <c r="AK53" s="19" t="n">
        <f aca="false">IF($A53="",0,IF(COUNTIFS(Urlaub!$A$5:$A$604,$A53,Urlaub!$B$5:$B$604,"&lt;="&amp;AK$3,Urlaub!$C$5:$C$604,"&gt;="&amp;AK$3)&gt;0,1,0))</f>
        <v>0</v>
      </c>
      <c r="AL53" s="19" t="n">
        <f aca="false">IF($A53="",0,IF(COUNTIFS(Urlaub!$A$5:$A$604,$A53,Urlaub!$B$5:$B$604,"&lt;="&amp;AL$3,Urlaub!$C$5:$C$604,"&gt;="&amp;AL$3)&gt;0,1,0))</f>
        <v>0</v>
      </c>
      <c r="AM53" s="19" t="n">
        <f aca="false">IF($A53="",0,IF(COUNTIFS(Urlaub!$A$5:$A$604,$A53,Urlaub!$B$5:$B$604,"&lt;="&amp;AM$3,Urlaub!$C$5:$C$604,"&gt;="&amp;AM$3)&gt;0,1,0))</f>
        <v>0</v>
      </c>
      <c r="AN53" s="19" t="n">
        <f aca="false">IF($A53="",0,IF(COUNTIFS(Urlaub!$A$5:$A$604,$A53,Urlaub!$B$5:$B$604,"&lt;="&amp;AN$3,Urlaub!$C$5:$C$604,"&gt;="&amp;AN$3)&gt;0,1,0))</f>
        <v>0</v>
      </c>
      <c r="AO53" s="19" t="n">
        <f aca="false">IF($A53="",0,IF(COUNTIFS(Urlaub!$A$5:$A$604,$A53,Urlaub!$B$5:$B$604,"&lt;="&amp;AO$3,Urlaub!$C$5:$C$604,"&gt;="&amp;AO$3)&gt;0,1,0))</f>
        <v>0</v>
      </c>
      <c r="AP53" s="19" t="n">
        <f aca="false">IF($A53="",0,IF(COUNTIFS(Urlaub!$A$5:$A$604,$A53,Urlaub!$B$5:$B$604,"&lt;="&amp;AP$3,Urlaub!$C$5:$C$604,"&gt;="&amp;AP$3)&gt;0,1,0))</f>
        <v>0</v>
      </c>
      <c r="AQ53" s="19" t="n">
        <f aca="false">IF($A53="",0,IF(COUNTIFS(Urlaub!$A$5:$A$604,$A53,Urlaub!$B$5:$B$604,"&lt;="&amp;AQ$3,Urlaub!$C$5:$C$604,"&gt;="&amp;AQ$3)&gt;0,1,0))</f>
        <v>0</v>
      </c>
      <c r="AR53" s="19" t="n">
        <f aca="false">IF($A53="",0,IF(COUNTIFS(Urlaub!$A$5:$A$604,$A53,Urlaub!$B$5:$B$604,"&lt;="&amp;AR$3,Urlaub!$C$5:$C$604,"&gt;="&amp;AR$3)&gt;0,1,0))</f>
        <v>0</v>
      </c>
      <c r="AS53" s="19" t="n">
        <f aca="false">IF($A53="",0,IF(COUNTIFS(Urlaub!$A$5:$A$604,$A53,Urlaub!$B$5:$B$604,"&lt;="&amp;AS$3,Urlaub!$C$5:$C$604,"&gt;="&amp;AS$3)&gt;0,1,0))</f>
        <v>0</v>
      </c>
      <c r="AT53" s="19" t="n">
        <f aca="false">IF($A53="",0,IF(COUNTIFS(Urlaub!$A$5:$A$604,$A53,Urlaub!$B$5:$B$604,"&lt;="&amp;AT$3,Urlaub!$C$5:$C$604,"&gt;="&amp;AT$3)&gt;0,1,0))</f>
        <v>0</v>
      </c>
      <c r="AU53" s="19" t="n">
        <f aca="false">IF($A53="",0,IF(COUNTIFS(Urlaub!$A$5:$A$604,$A53,Urlaub!$B$5:$B$604,"&lt;="&amp;AU$3,Urlaub!$C$5:$C$604,"&gt;="&amp;AU$3)&gt;0,1,0))</f>
        <v>0</v>
      </c>
      <c r="AV53" s="19" t="n">
        <f aca="false">IF($A53="",0,IF(COUNTIFS(Urlaub!$A$5:$A$604,$A53,Urlaub!$B$5:$B$604,"&lt;="&amp;AV$3,Urlaub!$C$5:$C$604,"&gt;="&amp;AV$3)&gt;0,1,0))</f>
        <v>0</v>
      </c>
      <c r="AW53" s="19" t="n">
        <f aca="false">IF($A53="",0,IF(COUNTIFS(Urlaub!$A$5:$A$604,$A53,Urlaub!$B$5:$B$604,"&lt;="&amp;AW$3,Urlaub!$C$5:$C$604,"&gt;="&amp;AW$3)&gt;0,1,0))</f>
        <v>0</v>
      </c>
      <c r="AX53" s="19" t="n">
        <f aca="false">IF($A53="",0,IF(COUNTIFS(Urlaub!$A$5:$A$604,$A53,Urlaub!$B$5:$B$604,"&lt;="&amp;AX$3,Urlaub!$C$5:$C$604,"&gt;="&amp;AX$3)&gt;0,1,0))</f>
        <v>0</v>
      </c>
      <c r="AY53" s="19" t="n">
        <f aca="false">IF($A53="",0,IF(COUNTIFS(Urlaub!$A$5:$A$604,$A53,Urlaub!$B$5:$B$604,"&lt;="&amp;AY$3,Urlaub!$C$5:$C$604,"&gt;="&amp;AY$3)&gt;0,1,0))</f>
        <v>0</v>
      </c>
      <c r="AZ53" s="19" t="n">
        <f aca="false">IF($A53="",0,IF(COUNTIFS(Urlaub!$A$5:$A$604,$A53,Urlaub!$B$5:$B$604,"&lt;="&amp;AZ$3,Urlaub!$C$5:$C$604,"&gt;="&amp;AZ$3)&gt;0,1,0))</f>
        <v>0</v>
      </c>
      <c r="BA53" s="19" t="n">
        <f aca="false">IF($A53="",0,IF(COUNTIFS(Urlaub!$A$5:$A$604,$A53,Urlaub!$B$5:$B$604,"&lt;="&amp;BA$3,Urlaub!$C$5:$C$604,"&gt;="&amp;BA$3)&gt;0,1,0))</f>
        <v>0</v>
      </c>
      <c r="BB53" s="19" t="n">
        <f aca="false">IF($A53="",0,IF(COUNTIFS(Urlaub!$A$5:$A$604,$A53,Urlaub!$B$5:$B$604,"&lt;="&amp;BB$3,Urlaub!$C$5:$C$604,"&gt;="&amp;BB$3)&gt;0,1,0))</f>
        <v>0</v>
      </c>
      <c r="BC53" s="19" t="n">
        <f aca="false">IF($A53="",0,IF(COUNTIFS(Urlaub!$A$5:$A$604,$A53,Urlaub!$B$5:$B$604,"&lt;="&amp;BC$3,Urlaub!$C$5:$C$604,"&gt;="&amp;BC$3)&gt;0,1,0))</f>
        <v>0</v>
      </c>
      <c r="BD53" s="19" t="n">
        <f aca="false">IF($A53="",0,IF(COUNTIFS(Urlaub!$A$5:$A$604,$A53,Urlaub!$B$5:$B$604,"&lt;="&amp;BD$3,Urlaub!$C$5:$C$604,"&gt;="&amp;BD$3)&gt;0,1,0))</f>
        <v>0</v>
      </c>
      <c r="BE53" s="19" t="n">
        <f aca="false">IF($A53="",0,IF(COUNTIFS(Urlaub!$A$5:$A$604,$A53,Urlaub!$B$5:$B$604,"&lt;="&amp;BE$3,Urlaub!$C$5:$C$604,"&gt;="&amp;BE$3)&gt;0,1,0))</f>
        <v>0</v>
      </c>
      <c r="BF53" s="19" t="n">
        <f aca="false">IF($A53="",0,IF(COUNTIFS(Urlaub!$A$5:$A$604,$A53,Urlaub!$B$5:$B$604,"&lt;="&amp;BF$3,Urlaub!$C$5:$C$604,"&gt;="&amp;BF$3)&gt;0,1,0))</f>
        <v>0</v>
      </c>
      <c r="BG53" s="19" t="n">
        <f aca="false">IF($A53="",0,IF(COUNTIFS(Urlaub!$A$5:$A$604,$A53,Urlaub!$B$5:$B$604,"&lt;="&amp;BG$3,Urlaub!$C$5:$C$604,"&gt;="&amp;BG$3)&gt;0,1,0))</f>
        <v>0</v>
      </c>
      <c r="BH53" s="19" t="n">
        <f aca="false">IF($A53="",0,IF(COUNTIFS(Urlaub!$A$5:$A$604,$A53,Urlaub!$B$5:$B$604,"&lt;="&amp;BH$3,Urlaub!$C$5:$C$604,"&gt;="&amp;BH$3)&gt;0,1,0))</f>
        <v>0</v>
      </c>
      <c r="BI53" s="19" t="n">
        <f aca="false">IF($A53="",0,IF(COUNTIFS(Urlaub!$A$5:$A$604,$A53,Urlaub!$B$5:$B$604,"&lt;="&amp;BI$3,Urlaub!$C$5:$C$604,"&gt;="&amp;BI$3)&gt;0,1,0))</f>
        <v>0</v>
      </c>
      <c r="BJ53" s="19" t="n">
        <f aca="false">IF($A53="",0,IF(COUNTIFS(Urlaub!$A$5:$A$604,$A53,Urlaub!$B$5:$B$604,"&lt;="&amp;BJ$3,Urlaub!$C$5:$C$604,"&gt;="&amp;BJ$3)&gt;0,1,0))</f>
        <v>0</v>
      </c>
      <c r="BK53" s="19" t="n">
        <f aca="false">IF($A53="",0,IF(COUNTIFS(Urlaub!$A$5:$A$604,$A53,Urlaub!$B$5:$B$604,"&lt;="&amp;BK$3,Urlaub!$C$5:$C$604,"&gt;="&amp;BK$3)&gt;0,1,0))</f>
        <v>0</v>
      </c>
      <c r="BL53" s="19" t="n">
        <f aca="false">IF($A53="",0,IF(COUNTIFS(Urlaub!$A$5:$A$604,$A53,Urlaub!$B$5:$B$604,"&lt;="&amp;BL$3,Urlaub!$C$5:$C$604,"&gt;="&amp;BL$3)&gt;0,1,0))</f>
        <v>0</v>
      </c>
      <c r="BM53" s="19" t="n">
        <f aca="false">IF($A53="",0,IF(COUNTIFS(Urlaub!$A$5:$A$604,$A53,Urlaub!$B$5:$B$604,"&lt;="&amp;BM$3,Urlaub!$C$5:$C$604,"&gt;="&amp;BM$3)&gt;0,1,0))</f>
        <v>0</v>
      </c>
      <c r="BN53" s="19" t="n">
        <f aca="false">IF($A53="",0,IF(COUNTIFS(Urlaub!$A$5:$A$604,$A53,Urlaub!$B$5:$B$604,"&lt;="&amp;BN$3,Urlaub!$C$5:$C$604,"&gt;="&amp;BN$3)&gt;0,1,0))</f>
        <v>0</v>
      </c>
      <c r="BO53" s="19" t="n">
        <f aca="false">IF($A53="",0,IF(COUNTIFS(Urlaub!$A$5:$A$604,$A53,Urlaub!$B$5:$B$604,"&lt;="&amp;BO$3,Urlaub!$C$5:$C$604,"&gt;="&amp;BO$3)&gt;0,1,0))</f>
        <v>0</v>
      </c>
      <c r="BP53" s="19" t="n">
        <f aca="false">IF($A53="",0,IF(COUNTIFS(Urlaub!$A$5:$A$604,$A53,Urlaub!$B$5:$B$604,"&lt;="&amp;BP$3,Urlaub!$C$5:$C$604,"&gt;="&amp;BP$3)&gt;0,1,0))</f>
        <v>0</v>
      </c>
      <c r="BQ53" s="19" t="n">
        <f aca="false">IF($A53="",0,IF(COUNTIFS(Urlaub!$A$5:$A$604,$A53,Urlaub!$B$5:$B$604,"&lt;="&amp;BQ$3,Urlaub!$C$5:$C$604,"&gt;="&amp;BQ$3)&gt;0,1,0))</f>
        <v>0</v>
      </c>
      <c r="BR53" s="19" t="n">
        <f aca="false">IF($A53="",0,IF(COUNTIFS(Urlaub!$A$5:$A$604,$A53,Urlaub!$B$5:$B$604,"&lt;="&amp;BR$3,Urlaub!$C$5:$C$604,"&gt;="&amp;BR$3)&gt;0,1,0))</f>
        <v>0</v>
      </c>
      <c r="BS53" s="19" t="n">
        <f aca="false">IF($A53="",0,IF(COUNTIFS(Urlaub!$A$5:$A$604,$A53,Urlaub!$B$5:$B$604,"&lt;="&amp;BS$3,Urlaub!$C$5:$C$604,"&gt;="&amp;BS$3)&gt;0,1,0))</f>
        <v>0</v>
      </c>
      <c r="BT53" s="19" t="n">
        <f aca="false">IF($A53="",0,IF(COUNTIFS(Urlaub!$A$5:$A$604,$A53,Urlaub!$B$5:$B$604,"&lt;="&amp;BT$3,Urlaub!$C$5:$C$604,"&gt;="&amp;BT$3)&gt;0,1,0))</f>
        <v>0</v>
      </c>
      <c r="BU53" s="19" t="n">
        <f aca="false">IF($A53="",0,IF(COUNTIFS(Urlaub!$A$5:$A$604,$A53,Urlaub!$B$5:$B$604,"&lt;="&amp;BU$3,Urlaub!$C$5:$C$604,"&gt;="&amp;BU$3)&gt;0,1,0))</f>
        <v>0</v>
      </c>
      <c r="BV53" s="19" t="n">
        <f aca="false">IF($A53="",0,IF(COUNTIFS(Urlaub!$A$5:$A$604,$A53,Urlaub!$B$5:$B$604,"&lt;="&amp;BV$3,Urlaub!$C$5:$C$604,"&gt;="&amp;BV$3)&gt;0,1,0))</f>
        <v>0</v>
      </c>
      <c r="BW53" s="19" t="n">
        <f aca="false">IF($A53="",0,IF(COUNTIFS(Urlaub!$A$5:$A$604,$A53,Urlaub!$B$5:$B$604,"&lt;="&amp;BW$3,Urlaub!$C$5:$C$604,"&gt;="&amp;BW$3)&gt;0,1,0))</f>
        <v>0</v>
      </c>
      <c r="BX53" s="19" t="n">
        <f aca="false">IF($A53="",0,IF(COUNTIFS(Urlaub!$A$5:$A$604,$A53,Urlaub!$B$5:$B$604,"&lt;="&amp;BX$3,Urlaub!$C$5:$C$604,"&gt;="&amp;BX$3)&gt;0,1,0))</f>
        <v>0</v>
      </c>
      <c r="BY53" s="19" t="n">
        <f aca="false">IF($A53="",0,IF(COUNTIFS(Urlaub!$A$5:$A$604,$A53,Urlaub!$B$5:$B$604,"&lt;="&amp;BY$3,Urlaub!$C$5:$C$604,"&gt;="&amp;BY$3)&gt;0,1,0))</f>
        <v>0</v>
      </c>
      <c r="BZ53" s="19" t="n">
        <f aca="false">IF($A53="",0,IF(COUNTIFS(Urlaub!$A$5:$A$604,$A53,Urlaub!$B$5:$B$604,"&lt;="&amp;BZ$3,Urlaub!$C$5:$C$604,"&gt;="&amp;BZ$3)&gt;0,1,0))</f>
        <v>0</v>
      </c>
      <c r="CA53" s="19" t="n">
        <f aca="false">IF($A53="",0,IF(COUNTIFS(Urlaub!$A$5:$A$604,$A53,Urlaub!$B$5:$B$604,"&lt;="&amp;CA$3,Urlaub!$C$5:$C$604,"&gt;="&amp;CA$3)&gt;0,1,0))</f>
        <v>0</v>
      </c>
      <c r="CB53" s="19" t="n">
        <f aca="false">IF($A53="",0,IF(COUNTIFS(Urlaub!$A$5:$A$604,$A53,Urlaub!$B$5:$B$604,"&lt;="&amp;CB$3,Urlaub!$C$5:$C$604,"&gt;="&amp;CB$3)&gt;0,1,0))</f>
        <v>0</v>
      </c>
      <c r="CC53" s="19" t="n">
        <f aca="false">IF($A53="",0,IF(COUNTIFS(Urlaub!$A$5:$A$604,$A53,Urlaub!$B$5:$B$604,"&lt;="&amp;CC$3,Urlaub!$C$5:$C$604,"&gt;="&amp;CC$3)&gt;0,1,0))</f>
        <v>0</v>
      </c>
      <c r="CD53" s="19" t="n">
        <f aca="false">IF($A53="",0,IF(COUNTIFS(Urlaub!$A$5:$A$604,$A53,Urlaub!$B$5:$B$604,"&lt;="&amp;CD$3,Urlaub!$C$5:$C$604,"&gt;="&amp;CD$3)&gt;0,1,0))</f>
        <v>0</v>
      </c>
      <c r="CE53" s="19" t="n">
        <f aca="false">IF($A53="",0,IF(COUNTIFS(Urlaub!$A$5:$A$604,$A53,Urlaub!$B$5:$B$604,"&lt;="&amp;CE$3,Urlaub!$C$5:$C$604,"&gt;="&amp;CE$3)&gt;0,1,0))</f>
        <v>0</v>
      </c>
      <c r="CF53" s="19" t="n">
        <f aca="false">IF($A53="",0,IF(COUNTIFS(Urlaub!$A$5:$A$604,$A53,Urlaub!$B$5:$B$604,"&lt;="&amp;CF$3,Urlaub!$C$5:$C$604,"&gt;="&amp;CF$3)&gt;0,1,0))</f>
        <v>0</v>
      </c>
      <c r="CG53" s="19" t="n">
        <f aca="false">IF($A53="",0,IF(COUNTIFS(Urlaub!$A$5:$A$604,$A53,Urlaub!$B$5:$B$604,"&lt;="&amp;CG$3,Urlaub!$C$5:$C$604,"&gt;="&amp;CG$3)&gt;0,1,0))</f>
        <v>0</v>
      </c>
      <c r="CH53" s="19" t="n">
        <f aca="false">IF($A53="",0,IF(COUNTIFS(Urlaub!$A$5:$A$604,$A53,Urlaub!$B$5:$B$604,"&lt;="&amp;CH$3,Urlaub!$C$5:$C$604,"&gt;="&amp;CH$3)&gt;0,1,0))</f>
        <v>0</v>
      </c>
      <c r="CI53" s="19" t="n">
        <f aca="false">IF($A53="",0,IF(COUNTIFS(Urlaub!$A$5:$A$604,$A53,Urlaub!$B$5:$B$604,"&lt;="&amp;CI$3,Urlaub!$C$5:$C$604,"&gt;="&amp;CI$3)&gt;0,1,0))</f>
        <v>0</v>
      </c>
      <c r="CJ53" s="19" t="n">
        <f aca="false">IF($A53="",0,IF(COUNTIFS(Urlaub!$A$5:$A$604,$A53,Urlaub!$B$5:$B$604,"&lt;="&amp;CJ$3,Urlaub!$C$5:$C$604,"&gt;="&amp;CJ$3)&gt;0,1,0))</f>
        <v>0</v>
      </c>
      <c r="CK53" s="19" t="n">
        <f aca="false">IF($A53="",0,IF(COUNTIFS(Urlaub!$A$5:$A$604,$A53,Urlaub!$B$5:$B$604,"&lt;="&amp;CK$3,Urlaub!$C$5:$C$604,"&gt;="&amp;CK$3)&gt;0,1,0))</f>
        <v>0</v>
      </c>
      <c r="CL53" s="19" t="n">
        <f aca="false">IF($A53="",0,IF(COUNTIFS(Urlaub!$A$5:$A$604,$A53,Urlaub!$B$5:$B$604,"&lt;="&amp;CL$3,Urlaub!$C$5:$C$604,"&gt;="&amp;CL$3)&gt;0,1,0))</f>
        <v>0</v>
      </c>
      <c r="CM53" s="19" t="n">
        <f aca="false">IF($A53="",0,IF(COUNTIFS(Urlaub!$A$5:$A$604,$A53,Urlaub!$B$5:$B$604,"&lt;="&amp;CM$3,Urlaub!$C$5:$C$604,"&gt;="&amp;CM$3)&gt;0,1,0))</f>
        <v>0</v>
      </c>
      <c r="CN53" s="19" t="n">
        <f aca="false">IF($A53="",0,IF(COUNTIFS(Urlaub!$A$5:$A$604,$A53,Urlaub!$B$5:$B$604,"&lt;="&amp;CN$3,Urlaub!$C$5:$C$604,"&gt;="&amp;CN$3)&gt;0,1,0))</f>
        <v>0</v>
      </c>
      <c r="CO53" s="19" t="n">
        <f aca="false">IF($A53="",0,IF(COUNTIFS(Urlaub!$A$5:$A$604,$A53,Urlaub!$B$5:$B$604,"&lt;="&amp;CO$3,Urlaub!$C$5:$C$604,"&gt;="&amp;CO$3)&gt;0,1,0))</f>
        <v>0</v>
      </c>
      <c r="CP53" s="19" t="n">
        <f aca="false">IF($A53="",0,IF(COUNTIFS(Urlaub!$A$5:$A$604,$A53,Urlaub!$B$5:$B$604,"&lt;="&amp;CP$3,Urlaub!$C$5:$C$604,"&gt;="&amp;CP$3)&gt;0,1,0))</f>
        <v>0</v>
      </c>
      <c r="CQ53" s="19" t="n">
        <f aca="false">IF($A53="",0,IF(COUNTIFS(Urlaub!$A$5:$A$604,$A53,Urlaub!$B$5:$B$604,"&lt;="&amp;CQ$3,Urlaub!$C$5:$C$604,"&gt;="&amp;CQ$3)&gt;0,1,0))</f>
        <v>0</v>
      </c>
      <c r="CR53" s="19" t="n">
        <f aca="false">IF($A53="",0,IF(COUNTIFS(Urlaub!$A$5:$A$604,$A53,Urlaub!$B$5:$B$604,"&lt;="&amp;CR$3,Urlaub!$C$5:$C$604,"&gt;="&amp;CR$3)&gt;0,1,0))</f>
        <v>0</v>
      </c>
      <c r="CS53" s="19" t="n">
        <f aca="false">IF($A53="",0,IF(COUNTIFS(Urlaub!$A$5:$A$604,$A53,Urlaub!$B$5:$B$604,"&lt;="&amp;CS$3,Urlaub!$C$5:$C$604,"&gt;="&amp;CS$3)&gt;0,1,0))</f>
        <v>0</v>
      </c>
      <c r="CT53" s="19" t="n">
        <f aca="false">IF($A53="",0,IF(COUNTIFS(Urlaub!$A$5:$A$604,$A53,Urlaub!$B$5:$B$604,"&lt;="&amp;CT$3,Urlaub!$C$5:$C$604,"&gt;="&amp;CT$3)&gt;0,1,0))</f>
        <v>0</v>
      </c>
      <c r="CU53" s="19" t="n">
        <f aca="false">IF($A53="",0,IF(COUNTIFS(Urlaub!$A$5:$A$604,$A53,Urlaub!$B$5:$B$604,"&lt;="&amp;CU$3,Urlaub!$C$5:$C$604,"&gt;="&amp;CU$3)&gt;0,1,0))</f>
        <v>0</v>
      </c>
      <c r="CV53" s="19" t="n">
        <f aca="false">IF($A53="",0,IF(COUNTIFS(Urlaub!$A$5:$A$604,$A53,Urlaub!$B$5:$B$604,"&lt;="&amp;CV$3,Urlaub!$C$5:$C$604,"&gt;="&amp;CV$3)&gt;0,1,0))</f>
        <v>0</v>
      </c>
      <c r="CW53" s="19" t="n">
        <f aca="false">IF($A53="",0,IF(COUNTIFS(Urlaub!$A$5:$A$604,$A53,Urlaub!$B$5:$B$604,"&lt;="&amp;CW$3,Urlaub!$C$5:$C$604,"&gt;="&amp;CW$3)&gt;0,1,0))</f>
        <v>0</v>
      </c>
      <c r="CX53" s="19" t="n">
        <f aca="false">IF($A53="",0,IF(COUNTIFS(Urlaub!$A$5:$A$604,$A53,Urlaub!$B$5:$B$604,"&lt;="&amp;CX$3,Urlaub!$C$5:$C$604,"&gt;="&amp;CX$3)&gt;0,1,0))</f>
        <v>0</v>
      </c>
      <c r="CY53" s="19" t="n">
        <f aca="false">IF($A53="",0,IF(COUNTIFS(Urlaub!$A$5:$A$604,$A53,Urlaub!$B$5:$B$604,"&lt;="&amp;CY$3,Urlaub!$C$5:$C$604,"&gt;="&amp;CY$3)&gt;0,1,0))</f>
        <v>0</v>
      </c>
      <c r="CZ53" s="19" t="n">
        <f aca="false">IF($A53="",0,IF(COUNTIFS(Urlaub!$A$5:$A$604,$A53,Urlaub!$B$5:$B$604,"&lt;="&amp;CZ$3,Urlaub!$C$5:$C$604,"&gt;="&amp;CZ$3)&gt;0,1,0))</f>
        <v>0</v>
      </c>
      <c r="DA53" s="19" t="n">
        <f aca="false">IF($A53="",0,IF(COUNTIFS(Urlaub!$A$5:$A$604,$A53,Urlaub!$B$5:$B$604,"&lt;="&amp;DA$3,Urlaub!$C$5:$C$604,"&gt;="&amp;DA$3)&gt;0,1,0))</f>
        <v>0</v>
      </c>
      <c r="DB53" s="19" t="n">
        <f aca="false">IF($A53="",0,IF(COUNTIFS(Urlaub!$A$5:$A$604,$A53,Urlaub!$B$5:$B$604,"&lt;="&amp;DB$3,Urlaub!$C$5:$C$604,"&gt;="&amp;DB$3)&gt;0,1,0))</f>
        <v>0</v>
      </c>
      <c r="DC53" s="19" t="n">
        <f aca="false">IF($A53="",0,IF(COUNTIFS(Urlaub!$A$5:$A$604,$A53,Urlaub!$B$5:$B$604,"&lt;="&amp;DC$3,Urlaub!$C$5:$C$604,"&gt;="&amp;DC$3)&gt;0,1,0))</f>
        <v>0</v>
      </c>
      <c r="DD53" s="19" t="n">
        <f aca="false">IF($A53="",0,IF(COUNTIFS(Urlaub!$A$5:$A$604,$A53,Urlaub!$B$5:$B$604,"&lt;="&amp;DD$3,Urlaub!$C$5:$C$604,"&gt;="&amp;DD$3)&gt;0,1,0))</f>
        <v>0</v>
      </c>
      <c r="DE53" s="19" t="n">
        <f aca="false">IF($A53="",0,IF(COUNTIFS(Urlaub!$A$5:$A$604,$A53,Urlaub!$B$5:$B$604,"&lt;="&amp;DE$3,Urlaub!$C$5:$C$604,"&gt;="&amp;DE$3)&gt;0,1,0))</f>
        <v>0</v>
      </c>
      <c r="DF53" s="19" t="n">
        <f aca="false">IF($A53="",0,IF(COUNTIFS(Urlaub!$A$5:$A$604,$A53,Urlaub!$B$5:$B$604,"&lt;="&amp;DF$3,Urlaub!$C$5:$C$604,"&gt;="&amp;DF$3)&gt;0,1,0))</f>
        <v>0</v>
      </c>
      <c r="DG53" s="19" t="n">
        <f aca="false">IF($A53="",0,IF(COUNTIFS(Urlaub!$A$5:$A$604,$A53,Urlaub!$B$5:$B$604,"&lt;="&amp;DG$3,Urlaub!$C$5:$C$604,"&gt;="&amp;DG$3)&gt;0,1,0))</f>
        <v>0</v>
      </c>
      <c r="DH53" s="19" t="n">
        <f aca="false">IF($A53="",0,IF(COUNTIFS(Urlaub!$A$5:$A$604,$A53,Urlaub!$B$5:$B$604,"&lt;="&amp;DH$3,Urlaub!$C$5:$C$604,"&gt;="&amp;DH$3)&gt;0,1,0))</f>
        <v>0</v>
      </c>
      <c r="DI53" s="19" t="n">
        <f aca="false">IF($A53="",0,IF(COUNTIFS(Urlaub!$A$5:$A$604,$A53,Urlaub!$B$5:$B$604,"&lt;="&amp;DI$3,Urlaub!$C$5:$C$604,"&gt;="&amp;DI$3)&gt;0,1,0))</f>
        <v>0</v>
      </c>
      <c r="DJ53" s="19" t="n">
        <f aca="false">IF($A53="",0,IF(COUNTIFS(Urlaub!$A$5:$A$604,$A53,Urlaub!$B$5:$B$604,"&lt;="&amp;DJ$3,Urlaub!$C$5:$C$604,"&gt;="&amp;DJ$3)&gt;0,1,0))</f>
        <v>0</v>
      </c>
      <c r="DK53" s="19" t="n">
        <f aca="false">IF($A53="",0,IF(COUNTIFS(Urlaub!$A$5:$A$604,$A53,Urlaub!$B$5:$B$604,"&lt;="&amp;DK$3,Urlaub!$C$5:$C$604,"&gt;="&amp;DK$3)&gt;0,1,0))</f>
        <v>0</v>
      </c>
      <c r="DL53" s="19" t="n">
        <f aca="false">IF($A53="",0,IF(COUNTIFS(Urlaub!$A$5:$A$604,$A53,Urlaub!$B$5:$B$604,"&lt;="&amp;DL$3,Urlaub!$C$5:$C$604,"&gt;="&amp;DL$3)&gt;0,1,0))</f>
        <v>0</v>
      </c>
      <c r="DM53" s="19" t="n">
        <f aca="false">IF($A53="",0,IF(COUNTIFS(Urlaub!$A$5:$A$604,$A53,Urlaub!$B$5:$B$604,"&lt;="&amp;DM$3,Urlaub!$C$5:$C$604,"&gt;="&amp;DM$3)&gt;0,1,0))</f>
        <v>0</v>
      </c>
      <c r="DN53" s="19" t="n">
        <f aca="false">IF($A53="",0,IF(COUNTIFS(Urlaub!$A$5:$A$604,$A53,Urlaub!$B$5:$B$604,"&lt;="&amp;DN$3,Urlaub!$C$5:$C$604,"&gt;="&amp;DN$3)&gt;0,1,0))</f>
        <v>0</v>
      </c>
      <c r="DO53" s="19" t="n">
        <f aca="false">IF($A53="",0,IF(COUNTIFS(Urlaub!$A$5:$A$604,$A53,Urlaub!$B$5:$B$604,"&lt;="&amp;DO$3,Urlaub!$C$5:$C$604,"&gt;="&amp;DO$3)&gt;0,1,0))</f>
        <v>0</v>
      </c>
      <c r="DP53" s="19" t="n">
        <f aca="false">IF($A53="",0,IF(COUNTIFS(Urlaub!$A$5:$A$604,$A53,Urlaub!$B$5:$B$604,"&lt;="&amp;DP$3,Urlaub!$C$5:$C$604,"&gt;="&amp;DP$3)&gt;0,1,0))</f>
        <v>0</v>
      </c>
      <c r="DQ53" s="19" t="n">
        <f aca="false">IF($A53="",0,IF(COUNTIFS(Urlaub!$A$5:$A$604,$A53,Urlaub!$B$5:$B$604,"&lt;="&amp;DQ$3,Urlaub!$C$5:$C$604,"&gt;="&amp;DQ$3)&gt;0,1,0))</f>
        <v>0</v>
      </c>
      <c r="DR53" s="19" t="n">
        <f aca="false">IF($A53="",0,IF(COUNTIFS(Urlaub!$A$5:$A$604,$A53,Urlaub!$B$5:$B$604,"&lt;="&amp;DR$3,Urlaub!$C$5:$C$604,"&gt;="&amp;DR$3)&gt;0,1,0))</f>
        <v>0</v>
      </c>
      <c r="DS53" s="19" t="n">
        <f aca="false">IF($A53="",0,IF(COUNTIFS(Urlaub!$A$5:$A$604,$A53,Urlaub!$B$5:$B$604,"&lt;="&amp;DS$3,Urlaub!$C$5:$C$604,"&gt;="&amp;DS$3)&gt;0,1,0))</f>
        <v>0</v>
      </c>
      <c r="DT53" s="19" t="n">
        <f aca="false">IF($A53="",0,IF(COUNTIFS(Urlaub!$A$5:$A$604,$A53,Urlaub!$B$5:$B$604,"&lt;="&amp;DT$3,Urlaub!$C$5:$C$604,"&gt;="&amp;DT$3)&gt;0,1,0))</f>
        <v>0</v>
      </c>
      <c r="DU53" s="19" t="n">
        <f aca="false">IF($A53="",0,IF(COUNTIFS(Urlaub!$A$5:$A$604,$A53,Urlaub!$B$5:$B$604,"&lt;="&amp;DU$3,Urlaub!$C$5:$C$604,"&gt;="&amp;DU$3)&gt;0,1,0))</f>
        <v>0</v>
      </c>
      <c r="DV53" s="19" t="n">
        <f aca="false">IF($A53="",0,IF(COUNTIFS(Urlaub!$A$5:$A$604,$A53,Urlaub!$B$5:$B$604,"&lt;="&amp;DV$3,Urlaub!$C$5:$C$604,"&gt;="&amp;DV$3)&gt;0,1,0))</f>
        <v>0</v>
      </c>
      <c r="DW53" s="19" t="n">
        <f aca="false">IF($A53="",0,IF(COUNTIFS(Urlaub!$A$5:$A$604,$A53,Urlaub!$B$5:$B$604,"&lt;="&amp;DW$3,Urlaub!$C$5:$C$604,"&gt;="&amp;DW$3)&gt;0,1,0))</f>
        <v>0</v>
      </c>
      <c r="DX53" s="19" t="n">
        <f aca="false">IF($A53="",0,IF(COUNTIFS(Urlaub!$A$5:$A$604,$A53,Urlaub!$B$5:$B$604,"&lt;="&amp;DX$3,Urlaub!$C$5:$C$604,"&gt;="&amp;DX$3)&gt;0,1,0))</f>
        <v>0</v>
      </c>
      <c r="DY53" s="19" t="n">
        <f aca="false">IF($A53="",0,IF(COUNTIFS(Urlaub!$A$5:$A$604,$A53,Urlaub!$B$5:$B$604,"&lt;="&amp;DY$3,Urlaub!$C$5:$C$604,"&gt;="&amp;DY$3)&gt;0,1,0))</f>
        <v>0</v>
      </c>
      <c r="DZ53" s="19" t="n">
        <f aca="false">IF($A53="",0,IF(COUNTIFS(Urlaub!$A$5:$A$604,$A53,Urlaub!$B$5:$B$604,"&lt;="&amp;DZ$3,Urlaub!$C$5:$C$604,"&gt;="&amp;DZ$3)&gt;0,1,0))</f>
        <v>0</v>
      </c>
      <c r="EA53" s="19" t="n">
        <f aca="false">IF($A53="",0,IF(COUNTIFS(Urlaub!$A$5:$A$604,$A53,Urlaub!$B$5:$B$604,"&lt;="&amp;EA$3,Urlaub!$C$5:$C$604,"&gt;="&amp;EA$3)&gt;0,1,0))</f>
        <v>0</v>
      </c>
      <c r="EB53" s="19" t="n">
        <f aca="false">IF($A53="",0,IF(COUNTIFS(Urlaub!$A$5:$A$604,$A53,Urlaub!$B$5:$B$604,"&lt;="&amp;EB$3,Urlaub!$C$5:$C$604,"&gt;="&amp;EB$3)&gt;0,1,0))</f>
        <v>0</v>
      </c>
      <c r="EC53" s="19" t="n">
        <f aca="false">IF($A53="",0,IF(COUNTIFS(Urlaub!$A$5:$A$604,$A53,Urlaub!$B$5:$B$604,"&lt;="&amp;EC$3,Urlaub!$C$5:$C$604,"&gt;="&amp;EC$3)&gt;0,1,0))</f>
        <v>0</v>
      </c>
      <c r="ED53" s="19" t="n">
        <f aca="false">IF($A53="",0,IF(COUNTIFS(Urlaub!$A$5:$A$604,$A53,Urlaub!$B$5:$B$604,"&lt;="&amp;ED$3,Urlaub!$C$5:$C$604,"&gt;="&amp;ED$3)&gt;0,1,0))</f>
        <v>0</v>
      </c>
      <c r="EE53" s="19" t="n">
        <f aca="false">IF($A53="",0,IF(COUNTIFS(Urlaub!$A$5:$A$604,$A53,Urlaub!$B$5:$B$604,"&lt;="&amp;EE$3,Urlaub!$C$5:$C$604,"&gt;="&amp;EE$3)&gt;0,1,0))</f>
        <v>0</v>
      </c>
      <c r="EF53" s="19" t="n">
        <f aca="false">IF($A53="",0,IF(COUNTIFS(Urlaub!$A$5:$A$604,$A53,Urlaub!$B$5:$B$604,"&lt;="&amp;EF$3,Urlaub!$C$5:$C$604,"&gt;="&amp;EF$3)&gt;0,1,0))</f>
        <v>0</v>
      </c>
      <c r="EG53" s="19" t="n">
        <f aca="false">IF($A53="",0,IF(COUNTIFS(Urlaub!$A$5:$A$604,$A53,Urlaub!$B$5:$B$604,"&lt;="&amp;EG$3,Urlaub!$C$5:$C$604,"&gt;="&amp;EG$3)&gt;0,1,0))</f>
        <v>0</v>
      </c>
      <c r="EH53" s="19" t="n">
        <f aca="false">IF($A53="",0,IF(COUNTIFS(Urlaub!$A$5:$A$604,$A53,Urlaub!$B$5:$B$604,"&lt;="&amp;EH$3,Urlaub!$C$5:$C$604,"&gt;="&amp;EH$3)&gt;0,1,0))</f>
        <v>0</v>
      </c>
      <c r="EI53" s="19" t="n">
        <f aca="false">IF($A53="",0,IF(COUNTIFS(Urlaub!$A$5:$A$604,$A53,Urlaub!$B$5:$B$604,"&lt;="&amp;EI$3,Urlaub!$C$5:$C$604,"&gt;="&amp;EI$3)&gt;0,1,0))</f>
        <v>0</v>
      </c>
      <c r="EJ53" s="19" t="n">
        <f aca="false">IF($A53="",0,IF(COUNTIFS(Urlaub!$A$5:$A$604,$A53,Urlaub!$B$5:$B$604,"&lt;="&amp;EJ$3,Urlaub!$C$5:$C$604,"&gt;="&amp;EJ$3)&gt;0,1,0))</f>
        <v>0</v>
      </c>
      <c r="EK53" s="19" t="n">
        <f aca="false">IF($A53="",0,IF(COUNTIFS(Urlaub!$A$5:$A$604,$A53,Urlaub!$B$5:$B$604,"&lt;="&amp;EK$3,Urlaub!$C$5:$C$604,"&gt;="&amp;EK$3)&gt;0,1,0))</f>
        <v>0</v>
      </c>
      <c r="EL53" s="19" t="n">
        <f aca="false">IF($A53="",0,IF(COUNTIFS(Urlaub!$A$5:$A$604,$A53,Urlaub!$B$5:$B$604,"&lt;="&amp;EL$3,Urlaub!$C$5:$C$604,"&gt;="&amp;EL$3)&gt;0,1,0))</f>
        <v>0</v>
      </c>
      <c r="EM53" s="19" t="n">
        <f aca="false">IF($A53="",0,IF(COUNTIFS(Urlaub!$A$5:$A$604,$A53,Urlaub!$B$5:$B$604,"&lt;="&amp;EM$3,Urlaub!$C$5:$C$604,"&gt;="&amp;EM$3)&gt;0,1,0))</f>
        <v>0</v>
      </c>
      <c r="EN53" s="19" t="n">
        <f aca="false">IF($A53="",0,IF(COUNTIFS(Urlaub!$A$5:$A$604,$A53,Urlaub!$B$5:$B$604,"&lt;="&amp;EN$3,Urlaub!$C$5:$C$604,"&gt;="&amp;EN$3)&gt;0,1,0))</f>
        <v>0</v>
      </c>
      <c r="EO53" s="19" t="n">
        <f aca="false">IF($A53="",0,IF(COUNTIFS(Urlaub!$A$5:$A$604,$A53,Urlaub!$B$5:$B$604,"&lt;="&amp;EO$3,Urlaub!$C$5:$C$604,"&gt;="&amp;EO$3)&gt;0,1,0))</f>
        <v>0</v>
      </c>
      <c r="EP53" s="19" t="n">
        <f aca="false">IF($A53="",0,IF(COUNTIFS(Urlaub!$A$5:$A$604,$A53,Urlaub!$B$5:$B$604,"&lt;="&amp;EP$3,Urlaub!$C$5:$C$604,"&gt;="&amp;EP$3)&gt;0,1,0))</f>
        <v>0</v>
      </c>
      <c r="EQ53" s="19" t="n">
        <f aca="false">IF($A53="",0,IF(COUNTIFS(Urlaub!$A$5:$A$604,$A53,Urlaub!$B$5:$B$604,"&lt;="&amp;EQ$3,Urlaub!$C$5:$C$604,"&gt;="&amp;EQ$3)&gt;0,1,0))</f>
        <v>0</v>
      </c>
      <c r="ER53" s="19" t="n">
        <f aca="false">IF($A53="",0,IF(COUNTIFS(Urlaub!$A$5:$A$604,$A53,Urlaub!$B$5:$B$604,"&lt;="&amp;ER$3,Urlaub!$C$5:$C$604,"&gt;="&amp;ER$3)&gt;0,1,0))</f>
        <v>0</v>
      </c>
      <c r="ES53" s="19" t="n">
        <f aca="false">IF($A53="",0,IF(COUNTIFS(Urlaub!$A$5:$A$604,$A53,Urlaub!$B$5:$B$604,"&lt;="&amp;ES$3,Urlaub!$C$5:$C$604,"&gt;="&amp;ES$3)&gt;0,1,0))</f>
        <v>0</v>
      </c>
      <c r="ET53" s="19" t="n">
        <f aca="false">IF($A53="",0,IF(COUNTIFS(Urlaub!$A$5:$A$604,$A53,Urlaub!$B$5:$B$604,"&lt;="&amp;ET$3,Urlaub!$C$5:$C$604,"&gt;="&amp;ET$3)&gt;0,1,0))</f>
        <v>0</v>
      </c>
      <c r="EU53" s="19" t="n">
        <f aca="false">IF($A53="",0,IF(COUNTIFS(Urlaub!$A$5:$A$604,$A53,Urlaub!$B$5:$B$604,"&lt;="&amp;EU$3,Urlaub!$C$5:$C$604,"&gt;="&amp;EU$3)&gt;0,1,0))</f>
        <v>0</v>
      </c>
      <c r="EV53" s="19" t="n">
        <f aca="false">IF($A53="",0,IF(COUNTIFS(Urlaub!$A$5:$A$604,$A53,Urlaub!$B$5:$B$604,"&lt;="&amp;EV$3,Urlaub!$C$5:$C$604,"&gt;="&amp;EV$3)&gt;0,1,0))</f>
        <v>0</v>
      </c>
      <c r="EW53" s="19" t="n">
        <f aca="false">IF($A53="",0,IF(COUNTIFS(Urlaub!$A$5:$A$604,$A53,Urlaub!$B$5:$B$604,"&lt;="&amp;EW$3,Urlaub!$C$5:$C$604,"&gt;="&amp;EW$3)&gt;0,1,0))</f>
        <v>0</v>
      </c>
      <c r="EX53" s="19" t="n">
        <f aca="false">IF($A53="",0,IF(COUNTIFS(Urlaub!$A$5:$A$604,$A53,Urlaub!$B$5:$B$604,"&lt;="&amp;EX$3,Urlaub!$C$5:$C$604,"&gt;="&amp;EX$3)&gt;0,1,0))</f>
        <v>0</v>
      </c>
      <c r="EY53" s="19" t="n">
        <f aca="false">IF($A53="",0,IF(COUNTIFS(Urlaub!$A$5:$A$604,$A53,Urlaub!$B$5:$B$604,"&lt;="&amp;EY$3,Urlaub!$C$5:$C$604,"&gt;="&amp;EY$3)&gt;0,1,0))</f>
        <v>0</v>
      </c>
      <c r="EZ53" s="19" t="n">
        <f aca="false">IF($A53="",0,IF(COUNTIFS(Urlaub!$A$5:$A$604,$A53,Urlaub!$B$5:$B$604,"&lt;="&amp;EZ$3,Urlaub!$C$5:$C$604,"&gt;="&amp;EZ$3)&gt;0,1,0))</f>
        <v>0</v>
      </c>
      <c r="FA53" s="19" t="n">
        <f aca="false">IF($A53="",0,IF(COUNTIFS(Urlaub!$A$5:$A$604,$A53,Urlaub!$B$5:$B$604,"&lt;="&amp;FA$3,Urlaub!$C$5:$C$604,"&gt;="&amp;FA$3)&gt;0,1,0))</f>
        <v>0</v>
      </c>
      <c r="FB53" s="19" t="n">
        <f aca="false">IF($A53="",0,IF(COUNTIFS(Urlaub!$A$5:$A$604,$A53,Urlaub!$B$5:$B$604,"&lt;="&amp;FB$3,Urlaub!$C$5:$C$604,"&gt;="&amp;FB$3)&gt;0,1,0))</f>
        <v>0</v>
      </c>
      <c r="FC53" s="19" t="n">
        <f aca="false">IF($A53="",0,IF(COUNTIFS(Urlaub!$A$5:$A$604,$A53,Urlaub!$B$5:$B$604,"&lt;="&amp;FC$3,Urlaub!$C$5:$C$604,"&gt;="&amp;FC$3)&gt;0,1,0))</f>
        <v>0</v>
      </c>
      <c r="FD53" s="19" t="n">
        <f aca="false">IF($A53="",0,IF(COUNTIFS(Urlaub!$A$5:$A$604,$A53,Urlaub!$B$5:$B$604,"&lt;="&amp;FD$3,Urlaub!$C$5:$C$604,"&gt;="&amp;FD$3)&gt;0,1,0))</f>
        <v>0</v>
      </c>
      <c r="FE53" s="19" t="n">
        <f aca="false">IF($A53="",0,IF(COUNTIFS(Urlaub!$A$5:$A$604,$A53,Urlaub!$B$5:$B$604,"&lt;="&amp;FE$3,Urlaub!$C$5:$C$604,"&gt;="&amp;FE$3)&gt;0,1,0))</f>
        <v>0</v>
      </c>
      <c r="FF53" s="19" t="n">
        <f aca="false">IF($A53="",0,IF(COUNTIFS(Urlaub!$A$5:$A$604,$A53,Urlaub!$B$5:$B$604,"&lt;="&amp;FF$3,Urlaub!$C$5:$C$604,"&gt;="&amp;FF$3)&gt;0,1,0))</f>
        <v>0</v>
      </c>
      <c r="FG53" s="19" t="n">
        <f aca="false">IF($A53="",0,IF(COUNTIFS(Urlaub!$A$5:$A$604,$A53,Urlaub!$B$5:$B$604,"&lt;="&amp;FG$3,Urlaub!$C$5:$C$604,"&gt;="&amp;FG$3)&gt;0,1,0))</f>
        <v>0</v>
      </c>
      <c r="FH53" s="19" t="n">
        <f aca="false">IF($A53="",0,IF(COUNTIFS(Urlaub!$A$5:$A$604,$A53,Urlaub!$B$5:$B$604,"&lt;="&amp;FH$3,Urlaub!$C$5:$C$604,"&gt;="&amp;FH$3)&gt;0,1,0))</f>
        <v>0</v>
      </c>
      <c r="FI53" s="19" t="n">
        <f aca="false">IF($A53="",0,IF(COUNTIFS(Urlaub!$A$5:$A$604,$A53,Urlaub!$B$5:$B$604,"&lt;="&amp;FI$3,Urlaub!$C$5:$C$604,"&gt;="&amp;FI$3)&gt;0,1,0))</f>
        <v>0</v>
      </c>
      <c r="FJ53" s="19" t="n">
        <f aca="false">IF($A53="",0,IF(COUNTIFS(Urlaub!$A$5:$A$604,$A53,Urlaub!$B$5:$B$604,"&lt;="&amp;FJ$3,Urlaub!$C$5:$C$604,"&gt;="&amp;FJ$3)&gt;0,1,0))</f>
        <v>0</v>
      </c>
      <c r="FK53" s="19" t="n">
        <f aca="false">IF($A53="",0,IF(COUNTIFS(Urlaub!$A$5:$A$604,$A53,Urlaub!$B$5:$B$604,"&lt;="&amp;FK$3,Urlaub!$C$5:$C$604,"&gt;="&amp;FK$3)&gt;0,1,0))</f>
        <v>0</v>
      </c>
      <c r="FL53" s="19" t="n">
        <f aca="false">IF($A53="",0,IF(COUNTIFS(Urlaub!$A$5:$A$604,$A53,Urlaub!$B$5:$B$604,"&lt;="&amp;FL$3,Urlaub!$C$5:$C$604,"&gt;="&amp;FL$3)&gt;0,1,0))</f>
        <v>0</v>
      </c>
      <c r="FM53" s="19" t="n">
        <f aca="false">IF($A53="",0,IF(COUNTIFS(Urlaub!$A$5:$A$604,$A53,Urlaub!$B$5:$B$604,"&lt;="&amp;FM$3,Urlaub!$C$5:$C$604,"&gt;="&amp;FM$3)&gt;0,1,0))</f>
        <v>0</v>
      </c>
      <c r="FN53" s="19" t="n">
        <f aca="false">IF($A53="",0,IF(COUNTIFS(Urlaub!$A$5:$A$604,$A53,Urlaub!$B$5:$B$604,"&lt;="&amp;FN$3,Urlaub!$C$5:$C$604,"&gt;="&amp;FN$3)&gt;0,1,0))</f>
        <v>0</v>
      </c>
      <c r="FO53" s="19" t="n">
        <f aca="false">IF($A53="",0,IF(COUNTIFS(Urlaub!$A$5:$A$604,$A53,Urlaub!$B$5:$B$604,"&lt;="&amp;FO$3,Urlaub!$C$5:$C$604,"&gt;="&amp;FO$3)&gt;0,1,0))</f>
        <v>0</v>
      </c>
      <c r="FP53" s="19" t="n">
        <f aca="false">IF($A53="",0,IF(COUNTIFS(Urlaub!$A$5:$A$604,$A53,Urlaub!$B$5:$B$604,"&lt;="&amp;FP$3,Urlaub!$C$5:$C$604,"&gt;="&amp;FP$3)&gt;0,1,0))</f>
        <v>0</v>
      </c>
      <c r="FQ53" s="19" t="n">
        <f aca="false">IF($A53="",0,IF(COUNTIFS(Urlaub!$A$5:$A$604,$A53,Urlaub!$B$5:$B$604,"&lt;="&amp;FQ$3,Urlaub!$C$5:$C$604,"&gt;="&amp;FQ$3)&gt;0,1,0))</f>
        <v>0</v>
      </c>
      <c r="FR53" s="19" t="n">
        <f aca="false">IF($A53="",0,IF(COUNTIFS(Urlaub!$A$5:$A$604,$A53,Urlaub!$B$5:$B$604,"&lt;="&amp;FR$3,Urlaub!$C$5:$C$604,"&gt;="&amp;FR$3)&gt;0,1,0))</f>
        <v>0</v>
      </c>
      <c r="FS53" s="19" t="n">
        <f aca="false">IF($A53="",0,IF(COUNTIFS(Urlaub!$A$5:$A$604,$A53,Urlaub!$B$5:$B$604,"&lt;="&amp;FS$3,Urlaub!$C$5:$C$604,"&gt;="&amp;FS$3)&gt;0,1,0))</f>
        <v>0</v>
      </c>
      <c r="FT53" s="19" t="n">
        <f aca="false">IF($A53="",0,IF(COUNTIFS(Urlaub!$A$5:$A$604,$A53,Urlaub!$B$5:$B$604,"&lt;="&amp;FT$3,Urlaub!$C$5:$C$604,"&gt;="&amp;FT$3)&gt;0,1,0))</f>
        <v>0</v>
      </c>
      <c r="FU53" s="19" t="n">
        <f aca="false">IF($A53="",0,IF(COUNTIFS(Urlaub!$A$5:$A$604,$A53,Urlaub!$B$5:$B$604,"&lt;="&amp;FU$3,Urlaub!$C$5:$C$604,"&gt;="&amp;FU$3)&gt;0,1,0))</f>
        <v>0</v>
      </c>
      <c r="FV53" s="19" t="n">
        <f aca="false">IF($A53="",0,IF(COUNTIFS(Urlaub!$A$5:$A$604,$A53,Urlaub!$B$5:$B$604,"&lt;="&amp;FV$3,Urlaub!$C$5:$C$604,"&gt;="&amp;FV$3)&gt;0,1,0))</f>
        <v>0</v>
      </c>
      <c r="FW53" s="19" t="n">
        <f aca="false">IF($A53="",0,IF(COUNTIFS(Urlaub!$A$5:$A$604,$A53,Urlaub!$B$5:$B$604,"&lt;="&amp;FW$3,Urlaub!$C$5:$C$604,"&gt;="&amp;FW$3)&gt;0,1,0))</f>
        <v>0</v>
      </c>
      <c r="FX53" s="19" t="n">
        <f aca="false">IF($A53="",0,IF(COUNTIFS(Urlaub!$A$5:$A$604,$A53,Urlaub!$B$5:$B$604,"&lt;="&amp;FX$3,Urlaub!$C$5:$C$604,"&gt;="&amp;FX$3)&gt;0,1,0))</f>
        <v>0</v>
      </c>
      <c r="FY53" s="19" t="n">
        <f aca="false">IF($A53="",0,IF(COUNTIFS(Urlaub!$A$5:$A$604,$A53,Urlaub!$B$5:$B$604,"&lt;="&amp;FY$3,Urlaub!$C$5:$C$604,"&gt;="&amp;FY$3)&gt;0,1,0))</f>
        <v>0</v>
      </c>
      <c r="FZ53" s="19" t="n">
        <f aca="false">IF($A53="",0,IF(COUNTIFS(Urlaub!$A$5:$A$604,$A53,Urlaub!$B$5:$B$604,"&lt;="&amp;FZ$3,Urlaub!$C$5:$C$604,"&gt;="&amp;FZ$3)&gt;0,1,0))</f>
        <v>0</v>
      </c>
      <c r="GA53" s="19" t="n">
        <f aca="false">IF($A53="",0,IF(COUNTIFS(Urlaub!$A$5:$A$604,$A53,Urlaub!$B$5:$B$604,"&lt;="&amp;GA$3,Urlaub!$C$5:$C$604,"&gt;="&amp;GA$3)&gt;0,1,0))</f>
        <v>0</v>
      </c>
      <c r="GB53" s="19" t="n">
        <f aca="false">IF($A53="",0,IF(COUNTIFS(Urlaub!$A$5:$A$604,$A53,Urlaub!$B$5:$B$604,"&lt;="&amp;GB$3,Urlaub!$C$5:$C$604,"&gt;="&amp;GB$3)&gt;0,1,0))</f>
        <v>0</v>
      </c>
      <c r="GC53" s="19" t="n">
        <f aca="false">IF($A53="",0,IF(COUNTIFS(Urlaub!$A$5:$A$604,$A53,Urlaub!$B$5:$B$604,"&lt;="&amp;GC$3,Urlaub!$C$5:$C$604,"&gt;="&amp;GC$3)&gt;0,1,0))</f>
        <v>0</v>
      </c>
      <c r="GD53" s="19" t="n">
        <f aca="false">IF($A53="",0,IF(COUNTIFS(Urlaub!$A$5:$A$604,$A53,Urlaub!$B$5:$B$604,"&lt;="&amp;GD$3,Urlaub!$C$5:$C$604,"&gt;="&amp;GD$3)&gt;0,1,0))</f>
        <v>0</v>
      </c>
      <c r="GE53" s="19" t="n">
        <f aca="false">IF($A53="",0,IF(COUNTIFS(Urlaub!$A$5:$A$604,$A53,Urlaub!$B$5:$B$604,"&lt;="&amp;GE$3,Urlaub!$C$5:$C$604,"&gt;="&amp;GE$3)&gt;0,1,0))</f>
        <v>0</v>
      </c>
      <c r="GF53" s="19" t="n">
        <f aca="false">IF($A53="",0,IF(COUNTIFS(Urlaub!$A$5:$A$604,$A53,Urlaub!$B$5:$B$604,"&lt;="&amp;GF$3,Urlaub!$C$5:$C$604,"&gt;="&amp;GF$3)&gt;0,1,0))</f>
        <v>0</v>
      </c>
      <c r="GG53" s="19" t="n">
        <f aca="false">IF($A53="",0,IF(COUNTIFS(Urlaub!$A$5:$A$604,$A53,Urlaub!$B$5:$B$604,"&lt;="&amp;GG$3,Urlaub!$C$5:$C$604,"&gt;="&amp;GG$3)&gt;0,1,0))</f>
        <v>0</v>
      </c>
      <c r="GH53" s="19" t="n">
        <f aca="false">IF($A53="",0,IF(COUNTIFS(Urlaub!$A$5:$A$604,$A53,Urlaub!$B$5:$B$604,"&lt;="&amp;GH$3,Urlaub!$C$5:$C$604,"&gt;="&amp;GH$3)&gt;0,1,0))</f>
        <v>0</v>
      </c>
      <c r="GI53" s="19" t="n">
        <f aca="false">IF($A53="",0,IF(COUNTIFS(Urlaub!$A$5:$A$604,$A53,Urlaub!$B$5:$B$604,"&lt;="&amp;GI$3,Urlaub!$C$5:$C$604,"&gt;="&amp;GI$3)&gt;0,1,0))</f>
        <v>0</v>
      </c>
      <c r="GJ53" s="19" t="n">
        <f aca="false">IF($A53="",0,IF(COUNTIFS(Urlaub!$A$5:$A$604,$A53,Urlaub!$B$5:$B$604,"&lt;="&amp;GJ$3,Urlaub!$C$5:$C$604,"&gt;="&amp;GJ$3)&gt;0,1,0))</f>
        <v>0</v>
      </c>
      <c r="GK53" s="19" t="n">
        <f aca="false">IF($A53="",0,IF(COUNTIFS(Urlaub!$A$5:$A$604,$A53,Urlaub!$B$5:$B$604,"&lt;="&amp;GK$3,Urlaub!$C$5:$C$604,"&gt;="&amp;GK$3)&gt;0,1,0))</f>
        <v>0</v>
      </c>
      <c r="GL53" s="19" t="n">
        <f aca="false">IF($A53="",0,IF(COUNTIFS(Urlaub!$A$5:$A$604,$A53,Urlaub!$B$5:$B$604,"&lt;="&amp;GL$3,Urlaub!$C$5:$C$604,"&gt;="&amp;GL$3)&gt;0,1,0))</f>
        <v>0</v>
      </c>
      <c r="GM53" s="19" t="n">
        <f aca="false">IF($A53="",0,IF(COUNTIFS(Urlaub!$A$5:$A$604,$A53,Urlaub!$B$5:$B$604,"&lt;="&amp;GM$3,Urlaub!$C$5:$C$604,"&gt;="&amp;GM$3)&gt;0,1,0))</f>
        <v>0</v>
      </c>
      <c r="GN53" s="19" t="n">
        <f aca="false">IF($A53="",0,IF(COUNTIFS(Urlaub!$A$5:$A$604,$A53,Urlaub!$B$5:$B$604,"&lt;="&amp;GN$3,Urlaub!$C$5:$C$604,"&gt;="&amp;GN$3)&gt;0,1,0))</f>
        <v>0</v>
      </c>
      <c r="GO53" s="19" t="n">
        <f aca="false">IF($A53="",0,IF(COUNTIFS(Urlaub!$A$5:$A$604,$A53,Urlaub!$B$5:$B$604,"&lt;="&amp;GO$3,Urlaub!$C$5:$C$604,"&gt;="&amp;GO$3)&gt;0,1,0))</f>
        <v>0</v>
      </c>
      <c r="GP53" s="19" t="n">
        <f aca="false">IF($A53="",0,IF(COUNTIFS(Urlaub!$A$5:$A$604,$A53,Urlaub!$B$5:$B$604,"&lt;="&amp;GP$3,Urlaub!$C$5:$C$604,"&gt;="&amp;GP$3)&gt;0,1,0))</f>
        <v>0</v>
      </c>
      <c r="GQ53" s="19" t="n">
        <f aca="false">IF($A53="",0,IF(COUNTIFS(Urlaub!$A$5:$A$604,$A53,Urlaub!$B$5:$B$604,"&lt;="&amp;GQ$3,Urlaub!$C$5:$C$604,"&gt;="&amp;GQ$3)&gt;0,1,0))</f>
        <v>0</v>
      </c>
      <c r="GR53" s="19" t="n">
        <f aca="false">IF($A53="",0,IF(COUNTIFS(Urlaub!$A$5:$A$604,$A53,Urlaub!$B$5:$B$604,"&lt;="&amp;GR$3,Urlaub!$C$5:$C$604,"&gt;="&amp;GR$3)&gt;0,1,0))</f>
        <v>0</v>
      </c>
      <c r="GS53" s="19" t="n">
        <f aca="false">IF($A53="",0,IF(COUNTIFS(Urlaub!$A$5:$A$604,$A53,Urlaub!$B$5:$B$604,"&lt;="&amp;GS$3,Urlaub!$C$5:$C$604,"&gt;="&amp;GS$3)&gt;0,1,0))</f>
        <v>0</v>
      </c>
      <c r="GT53" s="19" t="n">
        <f aca="false">IF($A53="",0,IF(COUNTIFS(Urlaub!$A$5:$A$604,$A53,Urlaub!$B$5:$B$604,"&lt;="&amp;GT$3,Urlaub!$C$5:$C$604,"&gt;="&amp;GT$3)&gt;0,1,0))</f>
        <v>0</v>
      </c>
      <c r="GU53" s="19" t="n">
        <f aca="false">IF($A53="",0,IF(COUNTIFS(Urlaub!$A$5:$A$604,$A53,Urlaub!$B$5:$B$604,"&lt;="&amp;GU$3,Urlaub!$C$5:$C$604,"&gt;="&amp;GU$3)&gt;0,1,0))</f>
        <v>0</v>
      </c>
      <c r="GV53" s="19" t="n">
        <f aca="false">IF($A53="",0,IF(COUNTIFS(Urlaub!$A$5:$A$604,$A53,Urlaub!$B$5:$B$604,"&lt;="&amp;GV$3,Urlaub!$C$5:$C$604,"&gt;="&amp;GV$3)&gt;0,1,0))</f>
        <v>0</v>
      </c>
      <c r="GW53" s="19" t="n">
        <f aca="false">IF($A53="",0,IF(COUNTIFS(Urlaub!$A$5:$A$604,$A53,Urlaub!$B$5:$B$604,"&lt;="&amp;GW$3,Urlaub!$C$5:$C$604,"&gt;="&amp;GW$3)&gt;0,1,0))</f>
        <v>0</v>
      </c>
      <c r="GX53" s="19" t="n">
        <f aca="false">IF($A53="",0,IF(COUNTIFS(Urlaub!$A$5:$A$604,$A53,Urlaub!$B$5:$B$604,"&lt;="&amp;GX$3,Urlaub!$C$5:$C$604,"&gt;="&amp;GX$3)&gt;0,1,0))</f>
        <v>0</v>
      </c>
      <c r="GY53" s="19" t="n">
        <f aca="false">IF($A53="",0,IF(COUNTIFS(Urlaub!$A$5:$A$604,$A53,Urlaub!$B$5:$B$604,"&lt;="&amp;GY$3,Urlaub!$C$5:$C$604,"&gt;="&amp;GY$3)&gt;0,1,0))</f>
        <v>0</v>
      </c>
      <c r="GZ53" s="19" t="n">
        <f aca="false">IF($A53="",0,IF(COUNTIFS(Urlaub!$A$5:$A$604,$A53,Urlaub!$B$5:$B$604,"&lt;="&amp;GZ$3,Urlaub!$C$5:$C$604,"&gt;="&amp;GZ$3)&gt;0,1,0))</f>
        <v>0</v>
      </c>
      <c r="HA53" s="19" t="n">
        <f aca="false">IF($A53="",0,IF(COUNTIFS(Urlaub!$A$5:$A$604,$A53,Urlaub!$B$5:$B$604,"&lt;="&amp;HA$3,Urlaub!$C$5:$C$604,"&gt;="&amp;HA$3)&gt;0,1,0))</f>
        <v>0</v>
      </c>
      <c r="HB53" s="19" t="n">
        <f aca="false">IF($A53="",0,IF(COUNTIFS(Urlaub!$A$5:$A$604,$A53,Urlaub!$B$5:$B$604,"&lt;="&amp;HB$3,Urlaub!$C$5:$C$604,"&gt;="&amp;HB$3)&gt;0,1,0))</f>
        <v>0</v>
      </c>
      <c r="HC53" s="19" t="n">
        <f aca="false">IF($A53="",0,IF(COUNTIFS(Urlaub!$A$5:$A$604,$A53,Urlaub!$B$5:$B$604,"&lt;="&amp;HC$3,Urlaub!$C$5:$C$604,"&gt;="&amp;HC$3)&gt;0,1,0))</f>
        <v>0</v>
      </c>
      <c r="HD53" s="19" t="n">
        <f aca="false">IF($A53="",0,IF(COUNTIFS(Urlaub!$A$5:$A$604,$A53,Urlaub!$B$5:$B$604,"&lt;="&amp;HD$3,Urlaub!$C$5:$C$604,"&gt;="&amp;HD$3)&gt;0,1,0))</f>
        <v>0</v>
      </c>
      <c r="HE53" s="19" t="n">
        <f aca="false">IF($A53="",0,IF(COUNTIFS(Urlaub!$A$5:$A$604,$A53,Urlaub!$B$5:$B$604,"&lt;="&amp;HE$3,Urlaub!$C$5:$C$604,"&gt;="&amp;HE$3)&gt;0,1,0))</f>
        <v>0</v>
      </c>
      <c r="HF53" s="19" t="n">
        <f aca="false">IF($A53="",0,IF(COUNTIFS(Urlaub!$A$5:$A$604,$A53,Urlaub!$B$5:$B$604,"&lt;="&amp;HF$3,Urlaub!$C$5:$C$604,"&gt;="&amp;HF$3)&gt;0,1,0))</f>
        <v>0</v>
      </c>
      <c r="HG53" s="19" t="n">
        <f aca="false">IF($A53="",0,IF(COUNTIFS(Urlaub!$A$5:$A$604,$A53,Urlaub!$B$5:$B$604,"&lt;="&amp;HG$3,Urlaub!$C$5:$C$604,"&gt;="&amp;HG$3)&gt;0,1,0))</f>
        <v>0</v>
      </c>
      <c r="HH53" s="19" t="n">
        <f aca="false">IF($A53="",0,IF(COUNTIFS(Urlaub!$A$5:$A$604,$A53,Urlaub!$B$5:$B$604,"&lt;="&amp;HH$3,Urlaub!$C$5:$C$604,"&gt;="&amp;HH$3)&gt;0,1,0))</f>
        <v>0</v>
      </c>
      <c r="HI53" s="19" t="n">
        <f aca="false">IF($A53="",0,IF(COUNTIFS(Urlaub!$A$5:$A$604,$A53,Urlaub!$B$5:$B$604,"&lt;="&amp;HI$3,Urlaub!$C$5:$C$604,"&gt;="&amp;HI$3)&gt;0,1,0))</f>
        <v>0</v>
      </c>
      <c r="HJ53" s="19" t="n">
        <f aca="false">IF($A53="",0,IF(COUNTIFS(Urlaub!$A$5:$A$604,$A53,Urlaub!$B$5:$B$604,"&lt;="&amp;HJ$3,Urlaub!$C$5:$C$604,"&gt;="&amp;HJ$3)&gt;0,1,0))</f>
        <v>0</v>
      </c>
      <c r="HK53" s="19" t="n">
        <f aca="false">IF($A53="",0,IF(COUNTIFS(Urlaub!$A$5:$A$604,$A53,Urlaub!$B$5:$B$604,"&lt;="&amp;HK$3,Urlaub!$C$5:$C$604,"&gt;="&amp;HK$3)&gt;0,1,0))</f>
        <v>0</v>
      </c>
      <c r="HL53" s="19" t="n">
        <f aca="false">IF($A53="",0,IF(COUNTIFS(Urlaub!$A$5:$A$604,$A53,Urlaub!$B$5:$B$604,"&lt;="&amp;HL$3,Urlaub!$C$5:$C$604,"&gt;="&amp;HL$3)&gt;0,1,0))</f>
        <v>0</v>
      </c>
      <c r="HM53" s="19" t="n">
        <f aca="false">IF($A53="",0,IF(COUNTIFS(Urlaub!$A$5:$A$604,$A53,Urlaub!$B$5:$B$604,"&lt;="&amp;HM$3,Urlaub!$C$5:$C$604,"&gt;="&amp;HM$3)&gt;0,1,0))</f>
        <v>0</v>
      </c>
      <c r="HN53" s="19" t="n">
        <f aca="false">IF($A53="",0,IF(COUNTIFS(Urlaub!$A$5:$A$604,$A53,Urlaub!$B$5:$B$604,"&lt;="&amp;HN$3,Urlaub!$C$5:$C$604,"&gt;="&amp;HN$3)&gt;0,1,0))</f>
        <v>0</v>
      </c>
      <c r="HO53" s="19" t="n">
        <f aca="false">IF($A53="",0,IF(COUNTIFS(Urlaub!$A$5:$A$604,$A53,Urlaub!$B$5:$B$604,"&lt;="&amp;HO$3,Urlaub!$C$5:$C$604,"&gt;="&amp;HO$3)&gt;0,1,0))</f>
        <v>0</v>
      </c>
      <c r="HP53" s="19" t="n">
        <f aca="false">IF($A53="",0,IF(COUNTIFS(Urlaub!$A$5:$A$604,$A53,Urlaub!$B$5:$B$604,"&lt;="&amp;HP$3,Urlaub!$C$5:$C$604,"&gt;="&amp;HP$3)&gt;0,1,0))</f>
        <v>0</v>
      </c>
      <c r="HQ53" s="19" t="n">
        <f aca="false">IF($A53="",0,IF(COUNTIFS(Urlaub!$A$5:$A$604,$A53,Urlaub!$B$5:$B$604,"&lt;="&amp;HQ$3,Urlaub!$C$5:$C$604,"&gt;="&amp;HQ$3)&gt;0,1,0))</f>
        <v>0</v>
      </c>
      <c r="HR53" s="19" t="n">
        <f aca="false">IF($A53="",0,IF(COUNTIFS(Urlaub!$A$5:$A$604,$A53,Urlaub!$B$5:$B$604,"&lt;="&amp;HR$3,Urlaub!$C$5:$C$604,"&gt;="&amp;HR$3)&gt;0,1,0))</f>
        <v>0</v>
      </c>
      <c r="HS53" s="19" t="n">
        <f aca="false">IF($A53="",0,IF(COUNTIFS(Urlaub!$A$5:$A$604,$A53,Urlaub!$B$5:$B$604,"&lt;="&amp;HS$3,Urlaub!$C$5:$C$604,"&gt;="&amp;HS$3)&gt;0,1,0))</f>
        <v>0</v>
      </c>
      <c r="HT53" s="19" t="n">
        <f aca="false">IF($A53="",0,IF(COUNTIFS(Urlaub!$A$5:$A$604,$A53,Urlaub!$B$5:$B$604,"&lt;="&amp;HT$3,Urlaub!$C$5:$C$604,"&gt;="&amp;HT$3)&gt;0,1,0))</f>
        <v>0</v>
      </c>
      <c r="HU53" s="19" t="n">
        <f aca="false">IF($A53="",0,IF(COUNTIFS(Urlaub!$A$5:$A$604,$A53,Urlaub!$B$5:$B$604,"&lt;="&amp;HU$3,Urlaub!$C$5:$C$604,"&gt;="&amp;HU$3)&gt;0,1,0))</f>
        <v>0</v>
      </c>
      <c r="HV53" s="19" t="n">
        <f aca="false">IF($A53="",0,IF(COUNTIFS(Urlaub!$A$5:$A$604,$A53,Urlaub!$B$5:$B$604,"&lt;="&amp;HV$3,Urlaub!$C$5:$C$604,"&gt;="&amp;HV$3)&gt;0,1,0))</f>
        <v>0</v>
      </c>
      <c r="HW53" s="19" t="n">
        <f aca="false">IF($A53="",0,IF(COUNTIFS(Urlaub!$A$5:$A$604,$A53,Urlaub!$B$5:$B$604,"&lt;="&amp;HW$3,Urlaub!$C$5:$C$604,"&gt;="&amp;HW$3)&gt;0,1,0))</f>
        <v>0</v>
      </c>
      <c r="HX53" s="19" t="n">
        <f aca="false">IF($A53="",0,IF(COUNTIFS(Urlaub!$A$5:$A$604,$A53,Urlaub!$B$5:$B$604,"&lt;="&amp;HX$3,Urlaub!$C$5:$C$604,"&gt;="&amp;HX$3)&gt;0,1,0))</f>
        <v>0</v>
      </c>
      <c r="HY53" s="19" t="n">
        <f aca="false">IF($A53="",0,IF(COUNTIFS(Urlaub!$A$5:$A$604,$A53,Urlaub!$B$5:$B$604,"&lt;="&amp;HY$3,Urlaub!$C$5:$C$604,"&gt;="&amp;HY$3)&gt;0,1,0))</f>
        <v>0</v>
      </c>
      <c r="HZ53" s="19" t="n">
        <f aca="false">IF($A53="",0,IF(COUNTIFS(Urlaub!$A$5:$A$604,$A53,Urlaub!$B$5:$B$604,"&lt;="&amp;HZ$3,Urlaub!$C$5:$C$604,"&gt;="&amp;HZ$3)&gt;0,1,0))</f>
        <v>0</v>
      </c>
      <c r="IA53" s="19" t="n">
        <f aca="false">IF($A53="",0,IF(COUNTIFS(Urlaub!$A$5:$A$604,$A53,Urlaub!$B$5:$B$604,"&lt;="&amp;IA$3,Urlaub!$C$5:$C$604,"&gt;="&amp;IA$3)&gt;0,1,0))</f>
        <v>0</v>
      </c>
      <c r="IB53" s="19" t="n">
        <f aca="false">IF($A53="",0,IF(COUNTIFS(Urlaub!$A$5:$A$604,$A53,Urlaub!$B$5:$B$604,"&lt;="&amp;IB$3,Urlaub!$C$5:$C$604,"&gt;="&amp;IB$3)&gt;0,1,0))</f>
        <v>0</v>
      </c>
      <c r="IC53" s="19" t="n">
        <f aca="false">IF($A53="",0,IF(COUNTIFS(Urlaub!$A$5:$A$604,$A53,Urlaub!$B$5:$B$604,"&lt;="&amp;IC$3,Urlaub!$C$5:$C$604,"&gt;="&amp;IC$3)&gt;0,1,0))</f>
        <v>0</v>
      </c>
      <c r="ID53" s="19" t="n">
        <f aca="false">IF($A53="",0,IF(COUNTIFS(Urlaub!$A$5:$A$604,$A53,Urlaub!$B$5:$B$604,"&lt;="&amp;ID$3,Urlaub!$C$5:$C$604,"&gt;="&amp;ID$3)&gt;0,1,0))</f>
        <v>0</v>
      </c>
      <c r="IE53" s="19" t="n">
        <f aca="false">IF($A53="",0,IF(COUNTIFS(Urlaub!$A$5:$A$604,$A53,Urlaub!$B$5:$B$604,"&lt;="&amp;IE$3,Urlaub!$C$5:$C$604,"&gt;="&amp;IE$3)&gt;0,1,0))</f>
        <v>0</v>
      </c>
      <c r="IF53" s="19" t="n">
        <f aca="false">IF($A53="",0,IF(COUNTIFS(Urlaub!$A$5:$A$604,$A53,Urlaub!$B$5:$B$604,"&lt;="&amp;IF$3,Urlaub!$C$5:$C$604,"&gt;="&amp;IF$3)&gt;0,1,0))</f>
        <v>0</v>
      </c>
      <c r="IG53" s="19" t="n">
        <f aca="false">IF($A53="",0,IF(COUNTIFS(Urlaub!$A$5:$A$604,$A53,Urlaub!$B$5:$B$604,"&lt;="&amp;IG$3,Urlaub!$C$5:$C$604,"&gt;="&amp;IG$3)&gt;0,1,0))</f>
        <v>0</v>
      </c>
      <c r="IH53" s="19" t="n">
        <f aca="false">IF($A53="",0,IF(COUNTIFS(Urlaub!$A$5:$A$604,$A53,Urlaub!$B$5:$B$604,"&lt;="&amp;IH$3,Urlaub!$C$5:$C$604,"&gt;="&amp;IH$3)&gt;0,1,0))</f>
        <v>0</v>
      </c>
      <c r="II53" s="19" t="n">
        <f aca="false">IF($A53="",0,IF(COUNTIFS(Urlaub!$A$5:$A$604,$A53,Urlaub!$B$5:$B$604,"&lt;="&amp;II$3,Urlaub!$C$5:$C$604,"&gt;="&amp;II$3)&gt;0,1,0))</f>
        <v>0</v>
      </c>
      <c r="IJ53" s="19" t="n">
        <f aca="false">IF($A53="",0,IF(COUNTIFS(Urlaub!$A$5:$A$604,$A53,Urlaub!$B$5:$B$604,"&lt;="&amp;IJ$3,Urlaub!$C$5:$C$604,"&gt;="&amp;IJ$3)&gt;0,1,0))</f>
        <v>0</v>
      </c>
      <c r="IK53" s="19" t="n">
        <f aca="false">IF($A53="",0,IF(COUNTIFS(Urlaub!$A$5:$A$604,$A53,Urlaub!$B$5:$B$604,"&lt;="&amp;IK$3,Urlaub!$C$5:$C$604,"&gt;="&amp;IK$3)&gt;0,1,0))</f>
        <v>0</v>
      </c>
      <c r="IL53" s="19" t="n">
        <f aca="false">IF($A53="",0,IF(COUNTIFS(Urlaub!$A$5:$A$604,$A53,Urlaub!$B$5:$B$604,"&lt;="&amp;IL$3,Urlaub!$C$5:$C$604,"&gt;="&amp;IL$3)&gt;0,1,0))</f>
        <v>0</v>
      </c>
      <c r="IM53" s="19" t="n">
        <f aca="false">IF($A53="",0,IF(COUNTIFS(Urlaub!$A$5:$A$604,$A53,Urlaub!$B$5:$B$604,"&lt;="&amp;IM$3,Urlaub!$C$5:$C$604,"&gt;="&amp;IM$3)&gt;0,1,0))</f>
        <v>0</v>
      </c>
      <c r="IN53" s="19" t="n">
        <f aca="false">IF($A53="",0,IF(COUNTIFS(Urlaub!$A$5:$A$604,$A53,Urlaub!$B$5:$B$604,"&lt;="&amp;IN$3,Urlaub!$C$5:$C$604,"&gt;="&amp;IN$3)&gt;0,1,0))</f>
        <v>0</v>
      </c>
      <c r="IO53" s="19" t="n">
        <f aca="false">IF($A53="",0,IF(COUNTIFS(Urlaub!$A$5:$A$604,$A53,Urlaub!$B$5:$B$604,"&lt;="&amp;IO$3,Urlaub!$C$5:$C$604,"&gt;="&amp;IO$3)&gt;0,1,0))</f>
        <v>0</v>
      </c>
      <c r="IP53" s="19" t="n">
        <f aca="false">IF($A53="",0,IF(COUNTIFS(Urlaub!$A$5:$A$604,$A53,Urlaub!$B$5:$B$604,"&lt;="&amp;IP$3,Urlaub!$C$5:$C$604,"&gt;="&amp;IP$3)&gt;0,1,0))</f>
        <v>0</v>
      </c>
      <c r="IQ53" s="19" t="n">
        <f aca="false">IF($A53="",0,IF(COUNTIFS(Urlaub!$A$5:$A$604,$A53,Urlaub!$B$5:$B$604,"&lt;="&amp;IQ$3,Urlaub!$C$5:$C$604,"&gt;="&amp;IQ$3)&gt;0,1,0))</f>
        <v>0</v>
      </c>
      <c r="IR53" s="19" t="n">
        <f aca="false">IF($A53="",0,IF(COUNTIFS(Urlaub!$A$5:$A$604,$A53,Urlaub!$B$5:$B$604,"&lt;="&amp;IR$3,Urlaub!$C$5:$C$604,"&gt;="&amp;IR$3)&gt;0,1,0))</f>
        <v>0</v>
      </c>
      <c r="IS53" s="19" t="n">
        <f aca="false">IF($A53="",0,IF(COUNTIFS(Urlaub!$A$5:$A$604,$A53,Urlaub!$B$5:$B$604,"&lt;="&amp;IS$3,Urlaub!$C$5:$C$604,"&gt;="&amp;IS$3)&gt;0,1,0))</f>
        <v>0</v>
      </c>
      <c r="IT53" s="19" t="n">
        <f aca="false">IF($A53="",0,IF(COUNTIFS(Urlaub!$A$5:$A$604,$A53,Urlaub!$B$5:$B$604,"&lt;="&amp;IT$3,Urlaub!$C$5:$C$604,"&gt;="&amp;IT$3)&gt;0,1,0))</f>
        <v>0</v>
      </c>
      <c r="IU53" s="19" t="n">
        <f aca="false">IF($A53="",0,IF(COUNTIFS(Urlaub!$A$5:$A$604,$A53,Urlaub!$B$5:$B$604,"&lt;="&amp;IU$3,Urlaub!$C$5:$C$604,"&gt;="&amp;IU$3)&gt;0,1,0))</f>
        <v>0</v>
      </c>
      <c r="IV53" s="19" t="n">
        <f aca="false">IF($A53="",0,IF(COUNTIFS(Urlaub!$A$5:$A$604,$A53,Urlaub!$B$5:$B$604,"&lt;="&amp;IV$3,Urlaub!$C$5:$C$604,"&gt;="&amp;IV$3)&gt;0,1,0))</f>
        <v>0</v>
      </c>
      <c r="IW53" s="19" t="n">
        <f aca="false">IF($A53="",0,IF(COUNTIFS(Urlaub!$A$5:$A$604,$A53,Urlaub!$B$5:$B$604,"&lt;="&amp;IW$3,Urlaub!$C$5:$C$604,"&gt;="&amp;IW$3)&gt;0,1,0))</f>
        <v>0</v>
      </c>
      <c r="IX53" s="19" t="n">
        <f aca="false">IF($A53="",0,IF(COUNTIFS(Urlaub!$A$5:$A$604,$A53,Urlaub!$B$5:$B$604,"&lt;="&amp;IX$3,Urlaub!$C$5:$C$604,"&gt;="&amp;IX$3)&gt;0,1,0))</f>
        <v>0</v>
      </c>
      <c r="IY53" s="19" t="n">
        <f aca="false">IF($A53="",0,IF(COUNTIFS(Urlaub!$A$5:$A$604,$A53,Urlaub!$B$5:$B$604,"&lt;="&amp;IY$3,Urlaub!$C$5:$C$604,"&gt;="&amp;IY$3)&gt;0,1,0))</f>
        <v>0</v>
      </c>
      <c r="IZ53" s="19" t="n">
        <f aca="false">IF($A53="",0,IF(COUNTIFS(Urlaub!$A$5:$A$604,$A53,Urlaub!$B$5:$B$604,"&lt;="&amp;IZ$3,Urlaub!$C$5:$C$604,"&gt;="&amp;IZ$3)&gt;0,1,0))</f>
        <v>0</v>
      </c>
      <c r="JA53" s="19" t="n">
        <f aca="false">IF($A53="",0,IF(COUNTIFS(Urlaub!$A$5:$A$604,$A53,Urlaub!$B$5:$B$604,"&lt;="&amp;JA$3,Urlaub!$C$5:$C$604,"&gt;="&amp;JA$3)&gt;0,1,0))</f>
        <v>0</v>
      </c>
      <c r="JB53" s="19" t="n">
        <f aca="false">IF($A53="",0,IF(COUNTIFS(Urlaub!$A$5:$A$604,$A53,Urlaub!$B$5:$B$604,"&lt;="&amp;JB$3,Urlaub!$C$5:$C$604,"&gt;="&amp;JB$3)&gt;0,1,0))</f>
        <v>0</v>
      </c>
      <c r="JC53" s="19" t="n">
        <f aca="false">IF($A53="",0,IF(COUNTIFS(Urlaub!$A$5:$A$604,$A53,Urlaub!$B$5:$B$604,"&lt;="&amp;JC$3,Urlaub!$C$5:$C$604,"&gt;="&amp;JC$3)&gt;0,1,0))</f>
        <v>0</v>
      </c>
      <c r="JD53" s="19" t="n">
        <f aca="false">IF($A53="",0,IF(COUNTIFS(Urlaub!$A$5:$A$604,$A53,Urlaub!$B$5:$B$604,"&lt;="&amp;JD$3,Urlaub!$C$5:$C$604,"&gt;="&amp;JD$3)&gt;0,1,0))</f>
        <v>0</v>
      </c>
      <c r="JE53" s="19" t="n">
        <f aca="false">IF($A53="",0,IF(COUNTIFS(Urlaub!$A$5:$A$604,$A53,Urlaub!$B$5:$B$604,"&lt;="&amp;JE$3,Urlaub!$C$5:$C$604,"&gt;="&amp;JE$3)&gt;0,1,0))</f>
        <v>0</v>
      </c>
      <c r="JF53" s="19" t="n">
        <f aca="false">IF($A53="",0,IF(COUNTIFS(Urlaub!$A$5:$A$604,$A53,Urlaub!$B$5:$B$604,"&lt;="&amp;JF$3,Urlaub!$C$5:$C$604,"&gt;="&amp;JF$3)&gt;0,1,0))</f>
        <v>0</v>
      </c>
      <c r="JG53" s="19" t="n">
        <f aca="false">IF($A53="",0,IF(COUNTIFS(Urlaub!$A$5:$A$604,$A53,Urlaub!$B$5:$B$604,"&lt;="&amp;JG$3,Urlaub!$C$5:$C$604,"&gt;="&amp;JG$3)&gt;0,1,0))</f>
        <v>0</v>
      </c>
      <c r="JH53" s="19" t="n">
        <f aca="false">IF($A53="",0,IF(COUNTIFS(Urlaub!$A$5:$A$604,$A53,Urlaub!$B$5:$B$604,"&lt;="&amp;JH$3,Urlaub!$C$5:$C$604,"&gt;="&amp;JH$3)&gt;0,1,0))</f>
        <v>0</v>
      </c>
      <c r="JI53" s="19" t="n">
        <f aca="false">IF($A53="",0,IF(COUNTIFS(Urlaub!$A$5:$A$604,$A53,Urlaub!$B$5:$B$604,"&lt;="&amp;JI$3,Urlaub!$C$5:$C$604,"&gt;="&amp;JI$3)&gt;0,1,0))</f>
        <v>0</v>
      </c>
      <c r="JJ53" s="19" t="n">
        <f aca="false">IF($A53="",0,IF(COUNTIFS(Urlaub!$A$5:$A$604,$A53,Urlaub!$B$5:$B$604,"&lt;="&amp;JJ$3,Urlaub!$C$5:$C$604,"&gt;="&amp;JJ$3)&gt;0,1,0))</f>
        <v>0</v>
      </c>
      <c r="JK53" s="19" t="n">
        <f aca="false">IF($A53="",0,IF(COUNTIFS(Urlaub!$A$5:$A$604,$A53,Urlaub!$B$5:$B$604,"&lt;="&amp;JK$3,Urlaub!$C$5:$C$604,"&gt;="&amp;JK$3)&gt;0,1,0))</f>
        <v>0</v>
      </c>
      <c r="JL53" s="19" t="n">
        <f aca="false">IF($A53="",0,IF(COUNTIFS(Urlaub!$A$5:$A$604,$A53,Urlaub!$B$5:$B$604,"&lt;="&amp;JL$3,Urlaub!$C$5:$C$604,"&gt;="&amp;JL$3)&gt;0,1,0))</f>
        <v>0</v>
      </c>
      <c r="JM53" s="19" t="n">
        <f aca="false">IF($A53="",0,IF(COUNTIFS(Urlaub!$A$5:$A$604,$A53,Urlaub!$B$5:$B$604,"&lt;="&amp;JM$3,Urlaub!$C$5:$C$604,"&gt;="&amp;JM$3)&gt;0,1,0))</f>
        <v>0</v>
      </c>
      <c r="JN53" s="19" t="n">
        <f aca="false">IF($A53="",0,IF(COUNTIFS(Urlaub!$A$5:$A$604,$A53,Urlaub!$B$5:$B$604,"&lt;="&amp;JN$3,Urlaub!$C$5:$C$604,"&gt;="&amp;JN$3)&gt;0,1,0))</f>
        <v>0</v>
      </c>
      <c r="JO53" s="19" t="n">
        <f aca="false">IF($A53="",0,IF(COUNTIFS(Urlaub!$A$5:$A$604,$A53,Urlaub!$B$5:$B$604,"&lt;="&amp;JO$3,Urlaub!$C$5:$C$604,"&gt;="&amp;JO$3)&gt;0,1,0))</f>
        <v>0</v>
      </c>
      <c r="JP53" s="19" t="n">
        <f aca="false">IF($A53="",0,IF(COUNTIFS(Urlaub!$A$5:$A$604,$A53,Urlaub!$B$5:$B$604,"&lt;="&amp;JP$3,Urlaub!$C$5:$C$604,"&gt;="&amp;JP$3)&gt;0,1,0))</f>
        <v>0</v>
      </c>
      <c r="JQ53" s="19" t="n">
        <f aca="false">IF($A53="",0,IF(COUNTIFS(Urlaub!$A$5:$A$604,$A53,Urlaub!$B$5:$B$604,"&lt;="&amp;JQ$3,Urlaub!$C$5:$C$604,"&gt;="&amp;JQ$3)&gt;0,1,0))</f>
        <v>0</v>
      </c>
      <c r="JR53" s="19" t="n">
        <f aca="false">IF($A53="",0,IF(COUNTIFS(Urlaub!$A$5:$A$604,$A53,Urlaub!$B$5:$B$604,"&lt;="&amp;JR$3,Urlaub!$C$5:$C$604,"&gt;="&amp;JR$3)&gt;0,1,0))</f>
        <v>0</v>
      </c>
      <c r="JS53" s="19" t="n">
        <f aca="false">IF($A53="",0,IF(COUNTIFS(Urlaub!$A$5:$A$604,$A53,Urlaub!$B$5:$B$604,"&lt;="&amp;JS$3,Urlaub!$C$5:$C$604,"&gt;="&amp;JS$3)&gt;0,1,0))</f>
        <v>0</v>
      </c>
      <c r="JT53" s="19" t="n">
        <f aca="false">IF($A53="",0,IF(COUNTIFS(Urlaub!$A$5:$A$604,$A53,Urlaub!$B$5:$B$604,"&lt;="&amp;JT$3,Urlaub!$C$5:$C$604,"&gt;="&amp;JT$3)&gt;0,1,0))</f>
        <v>0</v>
      </c>
      <c r="JU53" s="19" t="n">
        <f aca="false">IF($A53="",0,IF(COUNTIFS(Urlaub!$A$5:$A$604,$A53,Urlaub!$B$5:$B$604,"&lt;="&amp;JU$3,Urlaub!$C$5:$C$604,"&gt;="&amp;JU$3)&gt;0,1,0))</f>
        <v>0</v>
      </c>
      <c r="JV53" s="19" t="n">
        <f aca="false">IF($A53="",0,IF(COUNTIFS(Urlaub!$A$5:$A$604,$A53,Urlaub!$B$5:$B$604,"&lt;="&amp;JV$3,Urlaub!$C$5:$C$604,"&gt;="&amp;JV$3)&gt;0,1,0))</f>
        <v>0</v>
      </c>
      <c r="JW53" s="19" t="n">
        <f aca="false">IF($A53="",0,IF(COUNTIFS(Urlaub!$A$5:$A$604,$A53,Urlaub!$B$5:$B$604,"&lt;="&amp;JW$3,Urlaub!$C$5:$C$604,"&gt;="&amp;JW$3)&gt;0,1,0))</f>
        <v>0</v>
      </c>
      <c r="JX53" s="19" t="n">
        <f aca="false">IF($A53="",0,IF(COUNTIFS(Urlaub!$A$5:$A$604,$A53,Urlaub!$B$5:$B$604,"&lt;="&amp;JX$3,Urlaub!$C$5:$C$604,"&gt;="&amp;JX$3)&gt;0,1,0))</f>
        <v>0</v>
      </c>
      <c r="JY53" s="19" t="n">
        <f aca="false">IF($A53="",0,IF(COUNTIFS(Urlaub!$A$5:$A$604,$A53,Urlaub!$B$5:$B$604,"&lt;="&amp;JY$3,Urlaub!$C$5:$C$604,"&gt;="&amp;JY$3)&gt;0,1,0))</f>
        <v>0</v>
      </c>
      <c r="JZ53" s="19" t="n">
        <f aca="false">IF($A53="",0,IF(COUNTIFS(Urlaub!$A$5:$A$604,$A53,Urlaub!$B$5:$B$604,"&lt;="&amp;JZ$3,Urlaub!$C$5:$C$604,"&gt;="&amp;JZ$3)&gt;0,1,0))</f>
        <v>0</v>
      </c>
      <c r="KA53" s="19" t="n">
        <f aca="false">IF($A53="",0,IF(COUNTIFS(Urlaub!$A$5:$A$604,$A53,Urlaub!$B$5:$B$604,"&lt;="&amp;KA$3,Urlaub!$C$5:$C$604,"&gt;="&amp;KA$3)&gt;0,1,0))</f>
        <v>0</v>
      </c>
      <c r="KB53" s="19" t="n">
        <f aca="false">IF($A53="",0,IF(COUNTIFS(Urlaub!$A$5:$A$604,$A53,Urlaub!$B$5:$B$604,"&lt;="&amp;KB$3,Urlaub!$C$5:$C$604,"&gt;="&amp;KB$3)&gt;0,1,0))</f>
        <v>0</v>
      </c>
      <c r="KC53" s="19" t="n">
        <f aca="false">IF($A53="",0,IF(COUNTIFS(Urlaub!$A$5:$A$604,$A53,Urlaub!$B$5:$B$604,"&lt;="&amp;KC$3,Urlaub!$C$5:$C$604,"&gt;="&amp;KC$3)&gt;0,1,0))</f>
        <v>0</v>
      </c>
      <c r="KD53" s="19" t="n">
        <f aca="false">IF($A53="",0,IF(COUNTIFS(Urlaub!$A$5:$A$604,$A53,Urlaub!$B$5:$B$604,"&lt;="&amp;KD$3,Urlaub!$C$5:$C$604,"&gt;="&amp;KD$3)&gt;0,1,0))</f>
        <v>0</v>
      </c>
      <c r="KE53" s="19" t="n">
        <f aca="false">IF($A53="",0,IF(COUNTIFS(Urlaub!$A$5:$A$604,$A53,Urlaub!$B$5:$B$604,"&lt;="&amp;KE$3,Urlaub!$C$5:$C$604,"&gt;="&amp;KE$3)&gt;0,1,0))</f>
        <v>0</v>
      </c>
      <c r="KF53" s="19" t="n">
        <f aca="false">IF($A53="",0,IF(COUNTIFS(Urlaub!$A$5:$A$604,$A53,Urlaub!$B$5:$B$604,"&lt;="&amp;KF$3,Urlaub!$C$5:$C$604,"&gt;="&amp;KF$3)&gt;0,1,0))</f>
        <v>0</v>
      </c>
      <c r="KG53" s="19" t="n">
        <f aca="false">IF($A53="",0,IF(COUNTIFS(Urlaub!$A$5:$A$604,$A53,Urlaub!$B$5:$B$604,"&lt;="&amp;KG$3,Urlaub!$C$5:$C$604,"&gt;="&amp;KG$3)&gt;0,1,0))</f>
        <v>0</v>
      </c>
      <c r="KH53" s="19" t="n">
        <f aca="false">IF($A53="",0,IF(COUNTIFS(Urlaub!$A$5:$A$604,$A53,Urlaub!$B$5:$B$604,"&lt;="&amp;KH$3,Urlaub!$C$5:$C$604,"&gt;="&amp;KH$3)&gt;0,1,0))</f>
        <v>0</v>
      </c>
      <c r="KI53" s="19" t="n">
        <f aca="false">IF($A53="",0,IF(COUNTIFS(Urlaub!$A$5:$A$604,$A53,Urlaub!$B$5:$B$604,"&lt;="&amp;KI$3,Urlaub!$C$5:$C$604,"&gt;="&amp;KI$3)&gt;0,1,0))</f>
        <v>0</v>
      </c>
      <c r="KJ53" s="19" t="n">
        <f aca="false">IF($A53="",0,IF(COUNTIFS(Urlaub!$A$5:$A$604,$A53,Urlaub!$B$5:$B$604,"&lt;="&amp;KJ$3,Urlaub!$C$5:$C$604,"&gt;="&amp;KJ$3)&gt;0,1,0))</f>
        <v>0</v>
      </c>
      <c r="KK53" s="19" t="n">
        <f aca="false">IF($A53="",0,IF(COUNTIFS(Urlaub!$A$5:$A$604,$A53,Urlaub!$B$5:$B$604,"&lt;="&amp;KK$3,Urlaub!$C$5:$C$604,"&gt;="&amp;KK$3)&gt;0,1,0))</f>
        <v>0</v>
      </c>
      <c r="KL53" s="19" t="n">
        <f aca="false">IF($A53="",0,IF(COUNTIFS(Urlaub!$A$5:$A$604,$A53,Urlaub!$B$5:$B$604,"&lt;="&amp;KL$3,Urlaub!$C$5:$C$604,"&gt;="&amp;KL$3)&gt;0,1,0))</f>
        <v>0</v>
      </c>
      <c r="KM53" s="19" t="n">
        <f aca="false">IF($A53="",0,IF(COUNTIFS(Urlaub!$A$5:$A$604,$A53,Urlaub!$B$5:$B$604,"&lt;="&amp;KM$3,Urlaub!$C$5:$C$604,"&gt;="&amp;KM$3)&gt;0,1,0))</f>
        <v>0</v>
      </c>
      <c r="KN53" s="19" t="n">
        <f aca="false">IF($A53="",0,IF(COUNTIFS(Urlaub!$A$5:$A$604,$A53,Urlaub!$B$5:$B$604,"&lt;="&amp;KN$3,Urlaub!$C$5:$C$604,"&gt;="&amp;KN$3)&gt;0,1,0))</f>
        <v>0</v>
      </c>
      <c r="KO53" s="19" t="n">
        <f aca="false">IF($A53="",0,IF(COUNTIFS(Urlaub!$A$5:$A$604,$A53,Urlaub!$B$5:$B$604,"&lt;="&amp;KO$3,Urlaub!$C$5:$C$604,"&gt;="&amp;KO$3)&gt;0,1,0))</f>
        <v>0</v>
      </c>
      <c r="KP53" s="19" t="n">
        <f aca="false">IF($A53="",0,IF(COUNTIFS(Urlaub!$A$5:$A$604,$A53,Urlaub!$B$5:$B$604,"&lt;="&amp;KP$3,Urlaub!$C$5:$C$604,"&gt;="&amp;KP$3)&gt;0,1,0))</f>
        <v>0</v>
      </c>
      <c r="KQ53" s="19" t="n">
        <f aca="false">IF($A53="",0,IF(COUNTIFS(Urlaub!$A$5:$A$604,$A53,Urlaub!$B$5:$B$604,"&lt;="&amp;KQ$3,Urlaub!$C$5:$C$604,"&gt;="&amp;KQ$3)&gt;0,1,0))</f>
        <v>0</v>
      </c>
      <c r="KR53" s="19" t="n">
        <f aca="false">IF($A53="",0,IF(COUNTIFS(Urlaub!$A$5:$A$604,$A53,Urlaub!$B$5:$B$604,"&lt;="&amp;KR$3,Urlaub!$C$5:$C$604,"&gt;="&amp;KR$3)&gt;0,1,0))</f>
        <v>0</v>
      </c>
      <c r="KS53" s="19" t="n">
        <f aca="false">IF($A53="",0,IF(COUNTIFS(Urlaub!$A$5:$A$604,$A53,Urlaub!$B$5:$B$604,"&lt;="&amp;KS$3,Urlaub!$C$5:$C$604,"&gt;="&amp;KS$3)&gt;0,1,0))</f>
        <v>0</v>
      </c>
      <c r="KT53" s="19" t="n">
        <f aca="false">IF($A53="",0,IF(COUNTIFS(Urlaub!$A$5:$A$604,$A53,Urlaub!$B$5:$B$604,"&lt;="&amp;KT$3,Urlaub!$C$5:$C$604,"&gt;="&amp;KT$3)&gt;0,1,0))</f>
        <v>0</v>
      </c>
      <c r="KU53" s="19" t="n">
        <f aca="false">IF($A53="",0,IF(COUNTIFS(Urlaub!$A$5:$A$604,$A53,Urlaub!$B$5:$B$604,"&lt;="&amp;KU$3,Urlaub!$C$5:$C$604,"&gt;="&amp;KU$3)&gt;0,1,0))</f>
        <v>0</v>
      </c>
      <c r="KV53" s="19" t="n">
        <f aca="false">IF($A53="",0,IF(COUNTIFS(Urlaub!$A$5:$A$604,$A53,Urlaub!$B$5:$B$604,"&lt;="&amp;KV$3,Urlaub!$C$5:$C$604,"&gt;="&amp;KV$3)&gt;0,1,0))</f>
        <v>0</v>
      </c>
      <c r="KW53" s="19" t="n">
        <f aca="false">IF($A53="",0,IF(COUNTIFS(Urlaub!$A$5:$A$604,$A53,Urlaub!$B$5:$B$604,"&lt;="&amp;KW$3,Urlaub!$C$5:$C$604,"&gt;="&amp;KW$3)&gt;0,1,0))</f>
        <v>0</v>
      </c>
      <c r="KX53" s="19" t="n">
        <f aca="false">IF($A53="",0,IF(COUNTIFS(Urlaub!$A$5:$A$604,$A53,Urlaub!$B$5:$B$604,"&lt;="&amp;KX$3,Urlaub!$C$5:$C$604,"&gt;="&amp;KX$3)&gt;0,1,0))</f>
        <v>0</v>
      </c>
      <c r="KY53" s="19" t="n">
        <f aca="false">IF($A53="",0,IF(COUNTIFS(Urlaub!$A$5:$A$604,$A53,Urlaub!$B$5:$B$604,"&lt;="&amp;KY$3,Urlaub!$C$5:$C$604,"&gt;="&amp;KY$3)&gt;0,1,0))</f>
        <v>0</v>
      </c>
      <c r="KZ53" s="19" t="n">
        <f aca="false">IF($A53="",0,IF(COUNTIFS(Urlaub!$A$5:$A$604,$A53,Urlaub!$B$5:$B$604,"&lt;="&amp;KZ$3,Urlaub!$C$5:$C$604,"&gt;="&amp;KZ$3)&gt;0,1,0))</f>
        <v>0</v>
      </c>
      <c r="LA53" s="19" t="n">
        <f aca="false">IF($A53="",0,IF(COUNTIFS(Urlaub!$A$5:$A$604,$A53,Urlaub!$B$5:$B$604,"&lt;="&amp;LA$3,Urlaub!$C$5:$C$604,"&gt;="&amp;LA$3)&gt;0,1,0))</f>
        <v>0</v>
      </c>
      <c r="LB53" s="19" t="n">
        <f aca="false">IF($A53="",0,IF(COUNTIFS(Urlaub!$A$5:$A$604,$A53,Urlaub!$B$5:$B$604,"&lt;="&amp;LB$3,Urlaub!$C$5:$C$604,"&gt;="&amp;LB$3)&gt;0,1,0))</f>
        <v>0</v>
      </c>
      <c r="LC53" s="19" t="n">
        <f aca="false">IF($A53="",0,IF(COUNTIFS(Urlaub!$A$5:$A$604,$A53,Urlaub!$B$5:$B$604,"&lt;="&amp;LC$3,Urlaub!$C$5:$C$604,"&gt;="&amp;LC$3)&gt;0,1,0))</f>
        <v>0</v>
      </c>
      <c r="LD53" s="19" t="n">
        <f aca="false">IF($A53="",0,IF(COUNTIFS(Urlaub!$A$5:$A$604,$A53,Urlaub!$B$5:$B$604,"&lt;="&amp;LD$3,Urlaub!$C$5:$C$604,"&gt;="&amp;LD$3)&gt;0,1,0))</f>
        <v>0</v>
      </c>
      <c r="LE53" s="19" t="n">
        <f aca="false">IF($A53="",0,IF(COUNTIFS(Urlaub!$A$5:$A$604,$A53,Urlaub!$B$5:$B$604,"&lt;="&amp;LE$3,Urlaub!$C$5:$C$604,"&gt;="&amp;LE$3)&gt;0,1,0))</f>
        <v>0</v>
      </c>
      <c r="LF53" s="19" t="n">
        <f aca="false">IF($A53="",0,IF(COUNTIFS(Urlaub!$A$5:$A$604,$A53,Urlaub!$B$5:$B$604,"&lt;="&amp;LF$3,Urlaub!$C$5:$C$604,"&gt;="&amp;LF$3)&gt;0,1,0))</f>
        <v>0</v>
      </c>
      <c r="LG53" s="19" t="n">
        <f aca="false">IF($A53="",0,IF(COUNTIFS(Urlaub!$A$5:$A$604,$A53,Urlaub!$B$5:$B$604,"&lt;="&amp;LG$3,Urlaub!$C$5:$C$604,"&gt;="&amp;LG$3)&gt;0,1,0))</f>
        <v>0</v>
      </c>
      <c r="LH53" s="19" t="n">
        <f aca="false">IF($A53="",0,IF(COUNTIFS(Urlaub!$A$5:$A$604,$A53,Urlaub!$B$5:$B$604,"&lt;="&amp;LH$3,Urlaub!$C$5:$C$604,"&gt;="&amp;LH$3)&gt;0,1,0))</f>
        <v>0</v>
      </c>
      <c r="LI53" s="19" t="n">
        <f aca="false">IF($A53="",0,IF(COUNTIFS(Urlaub!$A$5:$A$604,$A53,Urlaub!$B$5:$B$604,"&lt;="&amp;LI$3,Urlaub!$C$5:$C$604,"&gt;="&amp;LI$3)&gt;0,1,0))</f>
        <v>0</v>
      </c>
      <c r="LJ53" s="19" t="n">
        <f aca="false">IF($A53="",0,IF(COUNTIFS(Urlaub!$A$5:$A$604,$A53,Urlaub!$B$5:$B$604,"&lt;="&amp;LJ$3,Urlaub!$C$5:$C$604,"&gt;="&amp;LJ$3)&gt;0,1,0))</f>
        <v>0</v>
      </c>
      <c r="LK53" s="19" t="n">
        <f aca="false">IF($A53="",0,IF(COUNTIFS(Urlaub!$A$5:$A$604,$A53,Urlaub!$B$5:$B$604,"&lt;="&amp;LK$3,Urlaub!$C$5:$C$604,"&gt;="&amp;LK$3)&gt;0,1,0))</f>
        <v>0</v>
      </c>
      <c r="LL53" s="19" t="n">
        <f aca="false">IF($A53="",0,IF(COUNTIFS(Urlaub!$A$5:$A$604,$A53,Urlaub!$B$5:$B$604,"&lt;="&amp;LL$3,Urlaub!$C$5:$C$604,"&gt;="&amp;LL$3)&gt;0,1,0))</f>
        <v>0</v>
      </c>
      <c r="LM53" s="19" t="n">
        <f aca="false">IF($A53="",0,IF(COUNTIFS(Urlaub!$A$5:$A$604,$A53,Urlaub!$B$5:$B$604,"&lt;="&amp;LM$3,Urlaub!$C$5:$C$604,"&gt;="&amp;LM$3)&gt;0,1,0))</f>
        <v>0</v>
      </c>
      <c r="LN53" s="19" t="n">
        <f aca="false">IF($A53="",0,IF(COUNTIFS(Urlaub!$A$5:$A$604,$A53,Urlaub!$B$5:$B$604,"&lt;="&amp;LN$3,Urlaub!$C$5:$C$604,"&gt;="&amp;LN$3)&gt;0,1,0))</f>
        <v>0</v>
      </c>
      <c r="LO53" s="19" t="n">
        <f aca="false">IF($A53="",0,IF(COUNTIFS(Urlaub!$A$5:$A$604,$A53,Urlaub!$B$5:$B$604,"&lt;="&amp;LO$3,Urlaub!$C$5:$C$604,"&gt;="&amp;LO$3)&gt;0,1,0))</f>
        <v>0</v>
      </c>
      <c r="LP53" s="19" t="n">
        <f aca="false">IF($A53="",0,IF(COUNTIFS(Urlaub!$A$5:$A$604,$A53,Urlaub!$B$5:$B$604,"&lt;="&amp;LP$3,Urlaub!$C$5:$C$604,"&gt;="&amp;LP$3)&gt;0,1,0))</f>
        <v>0</v>
      </c>
      <c r="LQ53" s="19" t="n">
        <f aca="false">IF($A53="",0,IF(COUNTIFS(Urlaub!$A$5:$A$604,$A53,Urlaub!$B$5:$B$604,"&lt;="&amp;LQ$3,Urlaub!$C$5:$C$604,"&gt;="&amp;LQ$3)&gt;0,1,0))</f>
        <v>0</v>
      </c>
      <c r="LR53" s="19" t="n">
        <f aca="false">IF($A53="",0,IF(COUNTIFS(Urlaub!$A$5:$A$604,$A53,Urlaub!$B$5:$B$604,"&lt;="&amp;LR$3,Urlaub!$C$5:$C$604,"&gt;="&amp;LR$3)&gt;0,1,0))</f>
        <v>0</v>
      </c>
      <c r="LS53" s="19" t="n">
        <f aca="false">IF($A53="",0,IF(COUNTIFS(Urlaub!$A$5:$A$604,$A53,Urlaub!$B$5:$B$604,"&lt;="&amp;LS$3,Urlaub!$C$5:$C$604,"&gt;="&amp;LS$3)&gt;0,1,0))</f>
        <v>0</v>
      </c>
      <c r="LT53" s="19" t="n">
        <f aca="false">IF($A53="",0,IF(COUNTIFS(Urlaub!$A$5:$A$604,$A53,Urlaub!$B$5:$B$604,"&lt;="&amp;LT$3,Urlaub!$C$5:$C$604,"&gt;="&amp;LT$3)&gt;0,1,0))</f>
        <v>0</v>
      </c>
      <c r="LU53" s="19" t="n">
        <f aca="false">IF($A53="",0,IF(COUNTIFS(Urlaub!$A$5:$A$604,$A53,Urlaub!$B$5:$B$604,"&lt;="&amp;LU$3,Urlaub!$C$5:$C$604,"&gt;="&amp;LU$3)&gt;0,1,0))</f>
        <v>0</v>
      </c>
      <c r="LV53" s="19" t="n">
        <f aca="false">IF($A53="",0,IF(COUNTIFS(Urlaub!$A$5:$A$604,$A53,Urlaub!$B$5:$B$604,"&lt;="&amp;LV$3,Urlaub!$C$5:$C$604,"&gt;="&amp;LV$3)&gt;0,1,0))</f>
        <v>0</v>
      </c>
      <c r="LW53" s="19" t="n">
        <f aca="false">IF($A53="",0,IF(COUNTIFS(Urlaub!$A$5:$A$604,$A53,Urlaub!$B$5:$B$604,"&lt;="&amp;LW$3,Urlaub!$C$5:$C$604,"&gt;="&amp;LW$3)&gt;0,1,0))</f>
        <v>0</v>
      </c>
      <c r="LX53" s="19" t="n">
        <f aca="false">IF($A53="",0,IF(COUNTIFS(Urlaub!$A$5:$A$604,$A53,Urlaub!$B$5:$B$604,"&lt;="&amp;LX$3,Urlaub!$C$5:$C$604,"&gt;="&amp;LX$3)&gt;0,1,0))</f>
        <v>0</v>
      </c>
      <c r="LY53" s="19" t="n">
        <f aca="false">IF($A53="",0,IF(COUNTIFS(Urlaub!$A$5:$A$604,$A53,Urlaub!$B$5:$B$604,"&lt;="&amp;LY$3,Urlaub!$C$5:$C$604,"&gt;="&amp;LY$3)&gt;0,1,0))</f>
        <v>0</v>
      </c>
      <c r="LZ53" s="19" t="n">
        <f aca="false">IF($A53="",0,IF(COUNTIFS(Urlaub!$A$5:$A$604,$A53,Urlaub!$B$5:$B$604,"&lt;="&amp;LZ$3,Urlaub!$C$5:$C$604,"&gt;="&amp;LZ$3)&gt;0,1,0))</f>
        <v>0</v>
      </c>
      <c r="MA53" s="19" t="n">
        <f aca="false">IF($A53="",0,IF(COUNTIFS(Urlaub!$A$5:$A$604,$A53,Urlaub!$B$5:$B$604,"&lt;="&amp;MA$3,Urlaub!$C$5:$C$604,"&gt;="&amp;MA$3)&gt;0,1,0))</f>
        <v>0</v>
      </c>
      <c r="MB53" s="19" t="n">
        <f aca="false">IF($A53="",0,IF(COUNTIFS(Urlaub!$A$5:$A$604,$A53,Urlaub!$B$5:$B$604,"&lt;="&amp;MB$3,Urlaub!$C$5:$C$604,"&gt;="&amp;MB$3)&gt;0,1,0))</f>
        <v>0</v>
      </c>
      <c r="MC53" s="19" t="n">
        <f aca="false">IF($A53="",0,IF(COUNTIFS(Urlaub!$A$5:$A$604,$A53,Urlaub!$B$5:$B$604,"&lt;="&amp;MC$3,Urlaub!$C$5:$C$604,"&gt;="&amp;MC$3)&gt;0,1,0))</f>
        <v>0</v>
      </c>
      <c r="MD53" s="19" t="n">
        <f aca="false">IF($A53="",0,IF(COUNTIFS(Urlaub!$A$5:$A$604,$A53,Urlaub!$B$5:$B$604,"&lt;="&amp;MD$3,Urlaub!$C$5:$C$604,"&gt;="&amp;MD$3)&gt;0,1,0))</f>
        <v>0</v>
      </c>
      <c r="ME53" s="19" t="n">
        <f aca="false">IF($A53="",0,IF(COUNTIFS(Urlaub!$A$5:$A$604,$A53,Urlaub!$B$5:$B$604,"&lt;="&amp;ME$3,Urlaub!$C$5:$C$604,"&gt;="&amp;ME$3)&gt;0,1,0))</f>
        <v>0</v>
      </c>
      <c r="MF53" s="19" t="n">
        <f aca="false">IF($A53="",0,IF(COUNTIFS(Urlaub!$A$5:$A$604,$A53,Urlaub!$B$5:$B$604,"&lt;="&amp;MF$3,Urlaub!$C$5:$C$604,"&gt;="&amp;MF$3)&gt;0,1,0))</f>
        <v>0</v>
      </c>
      <c r="MG53" s="19" t="n">
        <f aca="false">IF($A53="",0,IF(COUNTIFS(Urlaub!$A$5:$A$604,$A53,Urlaub!$B$5:$B$604,"&lt;="&amp;MG$3,Urlaub!$C$5:$C$604,"&gt;="&amp;MG$3)&gt;0,1,0))</f>
        <v>0</v>
      </c>
      <c r="MH53" s="19" t="n">
        <f aca="false">IF($A53="",0,IF(COUNTIFS(Urlaub!$A$5:$A$604,$A53,Urlaub!$B$5:$B$604,"&lt;="&amp;MH$3,Urlaub!$C$5:$C$604,"&gt;="&amp;MH$3)&gt;0,1,0))</f>
        <v>0</v>
      </c>
      <c r="MI53" s="19" t="n">
        <f aca="false">IF($A53="",0,IF(COUNTIFS(Urlaub!$A$5:$A$604,$A53,Urlaub!$B$5:$B$604,"&lt;="&amp;MI$3,Urlaub!$C$5:$C$604,"&gt;="&amp;MI$3)&gt;0,1,0))</f>
        <v>0</v>
      </c>
      <c r="MJ53" s="19" t="n">
        <f aca="false">IF($A53="",0,IF(COUNTIFS(Urlaub!$A$5:$A$604,$A53,Urlaub!$B$5:$B$604,"&lt;="&amp;MJ$3,Urlaub!$C$5:$C$604,"&gt;="&amp;MJ$3)&gt;0,1,0))</f>
        <v>0</v>
      </c>
      <c r="MK53" s="19" t="n">
        <f aca="false">IF($A53="",0,IF(COUNTIFS(Urlaub!$A$5:$A$604,$A53,Urlaub!$B$5:$B$604,"&lt;="&amp;MK$3,Urlaub!$C$5:$C$604,"&gt;="&amp;MK$3)&gt;0,1,0))</f>
        <v>0</v>
      </c>
      <c r="ML53" s="19" t="n">
        <f aca="false">IF($A53="",0,IF(COUNTIFS(Urlaub!$A$5:$A$604,$A53,Urlaub!$B$5:$B$604,"&lt;="&amp;ML$3,Urlaub!$C$5:$C$604,"&gt;="&amp;ML$3)&gt;0,1,0))</f>
        <v>0</v>
      </c>
      <c r="MM53" s="19" t="n">
        <f aca="false">IF($A53="",0,IF(COUNTIFS(Urlaub!$A$5:$A$604,$A53,Urlaub!$B$5:$B$604,"&lt;="&amp;MM$3,Urlaub!$C$5:$C$604,"&gt;="&amp;MM$3)&gt;0,1,0))</f>
        <v>0</v>
      </c>
      <c r="MN53" s="19" t="n">
        <f aca="false">IF($A53="",0,IF(COUNTIFS(Urlaub!$A$5:$A$604,$A53,Urlaub!$B$5:$B$604,"&lt;="&amp;MN$3,Urlaub!$C$5:$C$604,"&gt;="&amp;MN$3)&gt;0,1,0))</f>
        <v>0</v>
      </c>
      <c r="MO53" s="19" t="n">
        <f aca="false">IF($A53="",0,IF(COUNTIFS(Urlaub!$A$5:$A$604,$A53,Urlaub!$B$5:$B$604,"&lt;="&amp;MO$3,Urlaub!$C$5:$C$604,"&gt;="&amp;MO$3)&gt;0,1,0))</f>
        <v>0</v>
      </c>
      <c r="MP53" s="19" t="n">
        <f aca="false">IF($A53="",0,IF(COUNTIFS(Urlaub!$A$5:$A$604,$A53,Urlaub!$B$5:$B$604,"&lt;="&amp;MP$3,Urlaub!$C$5:$C$604,"&gt;="&amp;MP$3)&gt;0,1,0))</f>
        <v>0</v>
      </c>
      <c r="MQ53" s="19" t="n">
        <f aca="false">IF($A53="",0,IF(COUNTIFS(Urlaub!$A$5:$A$604,$A53,Urlaub!$B$5:$B$604,"&lt;="&amp;MQ$3,Urlaub!$C$5:$C$604,"&gt;="&amp;MQ$3)&gt;0,1,0))</f>
        <v>0</v>
      </c>
      <c r="MR53" s="19" t="n">
        <f aca="false">IF($A53="",0,IF(COUNTIFS(Urlaub!$A$5:$A$604,$A53,Urlaub!$B$5:$B$604,"&lt;="&amp;MR$3,Urlaub!$C$5:$C$604,"&gt;="&amp;MR$3)&gt;0,1,0))</f>
        <v>0</v>
      </c>
      <c r="MS53" s="19" t="n">
        <f aca="false">IF($A53="",0,IF(COUNTIFS(Urlaub!$A$5:$A$604,$A53,Urlaub!$B$5:$B$604,"&lt;="&amp;MS$3,Urlaub!$C$5:$C$604,"&gt;="&amp;MS$3)&gt;0,1,0))</f>
        <v>0</v>
      </c>
      <c r="MT53" s="19" t="n">
        <f aca="false">IF($A53="",0,IF(COUNTIFS(Urlaub!$A$5:$A$604,$A53,Urlaub!$B$5:$B$604,"&lt;="&amp;MT$3,Urlaub!$C$5:$C$604,"&gt;="&amp;MT$3)&gt;0,1,0))</f>
        <v>0</v>
      </c>
      <c r="MU53" s="19" t="n">
        <f aca="false">IF($A53="",0,IF(COUNTIFS(Urlaub!$A$5:$A$604,$A53,Urlaub!$B$5:$B$604,"&lt;="&amp;MU$3,Urlaub!$C$5:$C$604,"&gt;="&amp;MU$3)&gt;0,1,0))</f>
        <v>0</v>
      </c>
      <c r="MV53" s="19" t="n">
        <f aca="false">IF($A53="",0,IF(COUNTIFS(Urlaub!$A$5:$A$604,$A53,Urlaub!$B$5:$B$604,"&lt;="&amp;MV$3,Urlaub!$C$5:$C$604,"&gt;="&amp;MV$3)&gt;0,1,0))</f>
        <v>0</v>
      </c>
      <c r="MW53" s="19" t="n">
        <f aca="false">IF($A53="",0,IF(COUNTIFS(Urlaub!$A$5:$A$604,$A53,Urlaub!$B$5:$B$604,"&lt;="&amp;MW$3,Urlaub!$C$5:$C$604,"&gt;="&amp;MW$3)&gt;0,1,0))</f>
        <v>0</v>
      </c>
      <c r="MX53" s="19" t="n">
        <f aca="false">IF($A53="",0,IF(COUNTIFS(Urlaub!$A$5:$A$604,$A53,Urlaub!$B$5:$B$604,"&lt;="&amp;MX$3,Urlaub!$C$5:$C$604,"&gt;="&amp;MX$3)&gt;0,1,0))</f>
        <v>0</v>
      </c>
      <c r="MY53" s="19" t="n">
        <f aca="false">IF($A53="",0,IF(COUNTIFS(Urlaub!$A$5:$A$604,$A53,Urlaub!$B$5:$B$604,"&lt;="&amp;MY$3,Urlaub!$C$5:$C$604,"&gt;="&amp;MY$3)&gt;0,1,0))</f>
        <v>0</v>
      </c>
      <c r="MZ53" s="19" t="n">
        <f aca="false">IF($A53="",0,IF(COUNTIFS(Urlaub!$A$5:$A$604,$A53,Urlaub!$B$5:$B$604,"&lt;="&amp;MZ$3,Urlaub!$C$5:$C$604,"&gt;="&amp;MZ$3)&gt;0,1,0))</f>
        <v>0</v>
      </c>
      <c r="NA53" s="19" t="n">
        <f aca="false">IF($A53="",0,IF(COUNTIFS(Urlaub!$A$5:$A$604,$A53,Urlaub!$B$5:$B$604,"&lt;="&amp;NA$3,Urlaub!$C$5:$C$604,"&gt;="&amp;NA$3)&gt;0,1,0))</f>
        <v>0</v>
      </c>
      <c r="NB53" s="19" t="n">
        <f aca="false">IF($A53="",0,IF(COUNTIFS(Urlaub!$A$5:$A$604,$A53,Urlaub!$B$5:$B$604,"&lt;="&amp;NB$3,Urlaub!$C$5:$C$604,"&gt;="&amp;NB$3)&gt;0,1,0))</f>
        <v>0</v>
      </c>
      <c r="NC53" s="19" t="n">
        <f aca="false">IF($A53="",0,IF(COUNTIFS(Urlaub!$A$5:$A$604,$A53,Urlaub!$B$5:$B$604,"&lt;="&amp;NC$3,Urlaub!$C$5:$C$604,"&gt;="&amp;NC$3)&gt;0,1,0))</f>
        <v>0</v>
      </c>
      <c r="ND53" s="19" t="n">
        <f aca="false">IF($A53="",0,IF(COUNTIFS(Urlaub!$A$5:$A$604,$A53,Urlaub!$B$5:$B$604,"&lt;="&amp;ND$3,Urlaub!$C$5:$C$604,"&gt;="&amp;ND$3)&gt;0,1,0))</f>
        <v>0</v>
      </c>
      <c r="NE53" s="19" t="n">
        <f aca="false">IF($A53="",0,IF(COUNTIFS(Urlaub!$A$5:$A$604,$A53,Urlaub!$B$5:$B$604,"&lt;="&amp;NE$3,Urlaub!$C$5:$C$604,"&gt;="&amp;NE$3)&gt;0,1,0))</f>
        <v>0</v>
      </c>
      <c r="NF53" s="19" t="n">
        <f aca="false">IF($A53="",0,IF(COUNTIFS(Urlaub!$A$5:$A$604,$A53,Urlaub!$B$5:$B$604,"&lt;="&amp;NF$3,Urlaub!$C$5:$C$604,"&gt;="&amp;NF$3)&gt;0,1,0))</f>
        <v>0</v>
      </c>
      <c r="NG53" s="19" t="n">
        <f aca="false">IF($A53="",0,IF(COUNTIFS(Urlaub!$A$5:$A$604,$A53,Urlaub!$B$5:$B$604,"&lt;="&amp;NG$3,Urlaub!$C$5:$C$604,"&gt;="&amp;NG$3)&gt;0,1,0))</f>
        <v>0</v>
      </c>
      <c r="NH53" s="19" t="n">
        <f aca="false">IF($A53="",0,IF(COUNTIFS(Urlaub!$A$5:$A$604,$A53,Urlaub!$B$5:$B$604,"&lt;="&amp;NH$3,Urlaub!$C$5:$C$604,"&gt;="&amp;NH$3)&gt;0,1,0))</f>
        <v>0</v>
      </c>
    </row>
    <row r="54" customFormat="false" ht="15" hidden="false" customHeight="false" outlineLevel="0" collapsed="false">
      <c r="A54" s="5" t="str">
        <f aca="false">IF(Team!A54="","",Team!A54)</f>
        <v/>
      </c>
      <c r="B54" s="8" t="str">
        <f aca="false">IF(Team!B54="","",Team!B54)</f>
        <v/>
      </c>
      <c r="C54" s="8" t="str">
        <f aca="false">IF(Team!C54="","",Team!C54)</f>
        <v/>
      </c>
      <c r="D54" s="8" t="str">
        <f aca="false">IF(Team!D54="","",Team!D54)</f>
        <v/>
      </c>
      <c r="E54" s="8" t="str">
        <f aca="false">IF(Team!E54="","",Team!E54)</f>
        <v/>
      </c>
      <c r="F54" s="8" t="str">
        <f aca="false">IF(Team!F54="","",Team!F54)</f>
        <v/>
      </c>
      <c r="G54" s="19" t="n">
        <f aca="false">IF($A54="",0,IF(COUNTIFS(Urlaub!$A$5:$A$604,$A54,Urlaub!$B$5:$B$604,"&lt;="&amp;G$3,Urlaub!$C$5:$C$604,"&gt;="&amp;G$3)&gt;0,1,0))</f>
        <v>0</v>
      </c>
      <c r="H54" s="19" t="n">
        <f aca="false">IF($A54="",0,IF(COUNTIFS(Urlaub!$A$5:$A$604,$A54,Urlaub!$B$5:$B$604,"&lt;="&amp;H$3,Urlaub!$C$5:$C$604,"&gt;="&amp;H$3)&gt;0,1,0))</f>
        <v>0</v>
      </c>
      <c r="I54" s="19" t="n">
        <f aca="false">IF($A54="",0,IF(COUNTIFS(Urlaub!$A$5:$A$604,$A54,Urlaub!$B$5:$B$604,"&lt;="&amp;I$3,Urlaub!$C$5:$C$604,"&gt;="&amp;I$3)&gt;0,1,0))</f>
        <v>0</v>
      </c>
      <c r="J54" s="19" t="n">
        <f aca="false">IF($A54="",0,IF(COUNTIFS(Urlaub!$A$5:$A$604,$A54,Urlaub!$B$5:$B$604,"&lt;="&amp;J$3,Urlaub!$C$5:$C$604,"&gt;="&amp;J$3)&gt;0,1,0))</f>
        <v>0</v>
      </c>
      <c r="K54" s="19" t="n">
        <f aca="false">IF($A54="",0,IF(COUNTIFS(Urlaub!$A$5:$A$604,$A54,Urlaub!$B$5:$B$604,"&lt;="&amp;K$3,Urlaub!$C$5:$C$604,"&gt;="&amp;K$3)&gt;0,1,0))</f>
        <v>0</v>
      </c>
      <c r="L54" s="19" t="n">
        <f aca="false">IF($A54="",0,IF(COUNTIFS(Urlaub!$A$5:$A$604,$A54,Urlaub!$B$5:$B$604,"&lt;="&amp;L$3,Urlaub!$C$5:$C$604,"&gt;="&amp;L$3)&gt;0,1,0))</f>
        <v>0</v>
      </c>
      <c r="M54" s="19" t="n">
        <f aca="false">IF($A54="",0,IF(COUNTIFS(Urlaub!$A$5:$A$604,$A54,Urlaub!$B$5:$B$604,"&lt;="&amp;M$3,Urlaub!$C$5:$C$604,"&gt;="&amp;M$3)&gt;0,1,0))</f>
        <v>0</v>
      </c>
      <c r="N54" s="19" t="n">
        <f aca="false">IF($A54="",0,IF(COUNTIFS(Urlaub!$A$5:$A$604,$A54,Urlaub!$B$5:$B$604,"&lt;="&amp;N$3,Urlaub!$C$5:$C$604,"&gt;="&amp;N$3)&gt;0,1,0))</f>
        <v>0</v>
      </c>
      <c r="O54" s="19" t="n">
        <f aca="false">IF($A54="",0,IF(COUNTIFS(Urlaub!$A$5:$A$604,$A54,Urlaub!$B$5:$B$604,"&lt;="&amp;O$3,Urlaub!$C$5:$C$604,"&gt;="&amp;O$3)&gt;0,1,0))</f>
        <v>0</v>
      </c>
      <c r="P54" s="19" t="n">
        <f aca="false">IF($A54="",0,IF(COUNTIFS(Urlaub!$A$5:$A$604,$A54,Urlaub!$B$5:$B$604,"&lt;="&amp;P$3,Urlaub!$C$5:$C$604,"&gt;="&amp;P$3)&gt;0,1,0))</f>
        <v>0</v>
      </c>
      <c r="Q54" s="19" t="n">
        <f aca="false">IF($A54="",0,IF(COUNTIFS(Urlaub!$A$5:$A$604,$A54,Urlaub!$B$5:$B$604,"&lt;="&amp;Q$3,Urlaub!$C$5:$C$604,"&gt;="&amp;Q$3)&gt;0,1,0))</f>
        <v>0</v>
      </c>
      <c r="R54" s="19" t="n">
        <f aca="false">IF($A54="",0,IF(COUNTIFS(Urlaub!$A$5:$A$604,$A54,Urlaub!$B$5:$B$604,"&lt;="&amp;R$3,Urlaub!$C$5:$C$604,"&gt;="&amp;R$3)&gt;0,1,0))</f>
        <v>0</v>
      </c>
      <c r="S54" s="19" t="n">
        <f aca="false">IF($A54="",0,IF(COUNTIFS(Urlaub!$A$5:$A$604,$A54,Urlaub!$B$5:$B$604,"&lt;="&amp;S$3,Urlaub!$C$5:$C$604,"&gt;="&amp;S$3)&gt;0,1,0))</f>
        <v>0</v>
      </c>
      <c r="T54" s="19" t="n">
        <f aca="false">IF($A54="",0,IF(COUNTIFS(Urlaub!$A$5:$A$604,$A54,Urlaub!$B$5:$B$604,"&lt;="&amp;T$3,Urlaub!$C$5:$C$604,"&gt;="&amp;T$3)&gt;0,1,0))</f>
        <v>0</v>
      </c>
      <c r="U54" s="19" t="n">
        <f aca="false">IF($A54="",0,IF(COUNTIFS(Urlaub!$A$5:$A$604,$A54,Urlaub!$B$5:$B$604,"&lt;="&amp;U$3,Urlaub!$C$5:$C$604,"&gt;="&amp;U$3)&gt;0,1,0))</f>
        <v>0</v>
      </c>
      <c r="V54" s="19" t="n">
        <f aca="false">IF($A54="",0,IF(COUNTIFS(Urlaub!$A$5:$A$604,$A54,Urlaub!$B$5:$B$604,"&lt;="&amp;V$3,Urlaub!$C$5:$C$604,"&gt;="&amp;V$3)&gt;0,1,0))</f>
        <v>0</v>
      </c>
      <c r="W54" s="19" t="n">
        <f aca="false">IF($A54="",0,IF(COUNTIFS(Urlaub!$A$5:$A$604,$A54,Urlaub!$B$5:$B$604,"&lt;="&amp;W$3,Urlaub!$C$5:$C$604,"&gt;="&amp;W$3)&gt;0,1,0))</f>
        <v>0</v>
      </c>
      <c r="X54" s="19" t="n">
        <f aca="false">IF($A54="",0,IF(COUNTIFS(Urlaub!$A$5:$A$604,$A54,Urlaub!$B$5:$B$604,"&lt;="&amp;X$3,Urlaub!$C$5:$C$604,"&gt;="&amp;X$3)&gt;0,1,0))</f>
        <v>0</v>
      </c>
      <c r="Y54" s="19" t="n">
        <f aca="false">IF($A54="",0,IF(COUNTIFS(Urlaub!$A$5:$A$604,$A54,Urlaub!$B$5:$B$604,"&lt;="&amp;Y$3,Urlaub!$C$5:$C$604,"&gt;="&amp;Y$3)&gt;0,1,0))</f>
        <v>0</v>
      </c>
      <c r="Z54" s="19" t="n">
        <f aca="false">IF($A54="",0,IF(COUNTIFS(Urlaub!$A$5:$A$604,$A54,Urlaub!$B$5:$B$604,"&lt;="&amp;Z$3,Urlaub!$C$5:$C$604,"&gt;="&amp;Z$3)&gt;0,1,0))</f>
        <v>0</v>
      </c>
      <c r="AA54" s="19" t="n">
        <f aca="false">IF($A54="",0,IF(COUNTIFS(Urlaub!$A$5:$A$604,$A54,Urlaub!$B$5:$B$604,"&lt;="&amp;AA$3,Urlaub!$C$5:$C$604,"&gt;="&amp;AA$3)&gt;0,1,0))</f>
        <v>0</v>
      </c>
      <c r="AB54" s="19" t="n">
        <f aca="false">IF($A54="",0,IF(COUNTIFS(Urlaub!$A$5:$A$604,$A54,Urlaub!$B$5:$B$604,"&lt;="&amp;AB$3,Urlaub!$C$5:$C$604,"&gt;="&amp;AB$3)&gt;0,1,0))</f>
        <v>0</v>
      </c>
      <c r="AC54" s="19" t="n">
        <f aca="false">IF($A54="",0,IF(COUNTIFS(Urlaub!$A$5:$A$604,$A54,Urlaub!$B$5:$B$604,"&lt;="&amp;AC$3,Urlaub!$C$5:$C$604,"&gt;="&amp;AC$3)&gt;0,1,0))</f>
        <v>0</v>
      </c>
      <c r="AD54" s="19" t="n">
        <f aca="false">IF($A54="",0,IF(COUNTIFS(Urlaub!$A$5:$A$604,$A54,Urlaub!$B$5:$B$604,"&lt;="&amp;AD$3,Urlaub!$C$5:$C$604,"&gt;="&amp;AD$3)&gt;0,1,0))</f>
        <v>0</v>
      </c>
      <c r="AE54" s="19" t="n">
        <f aca="false">IF($A54="",0,IF(COUNTIFS(Urlaub!$A$5:$A$604,$A54,Urlaub!$B$5:$B$604,"&lt;="&amp;AE$3,Urlaub!$C$5:$C$604,"&gt;="&amp;AE$3)&gt;0,1,0))</f>
        <v>0</v>
      </c>
      <c r="AF54" s="19" t="n">
        <f aca="false">IF($A54="",0,IF(COUNTIFS(Urlaub!$A$5:$A$604,$A54,Urlaub!$B$5:$B$604,"&lt;="&amp;AF$3,Urlaub!$C$5:$C$604,"&gt;="&amp;AF$3)&gt;0,1,0))</f>
        <v>0</v>
      </c>
      <c r="AG54" s="19" t="n">
        <f aca="false">IF($A54="",0,IF(COUNTIFS(Urlaub!$A$5:$A$604,$A54,Urlaub!$B$5:$B$604,"&lt;="&amp;AG$3,Urlaub!$C$5:$C$604,"&gt;="&amp;AG$3)&gt;0,1,0))</f>
        <v>0</v>
      </c>
      <c r="AH54" s="19" t="n">
        <f aca="false">IF($A54="",0,IF(COUNTIFS(Urlaub!$A$5:$A$604,$A54,Urlaub!$B$5:$B$604,"&lt;="&amp;AH$3,Urlaub!$C$5:$C$604,"&gt;="&amp;AH$3)&gt;0,1,0))</f>
        <v>0</v>
      </c>
      <c r="AI54" s="19" t="n">
        <f aca="false">IF($A54="",0,IF(COUNTIFS(Urlaub!$A$5:$A$604,$A54,Urlaub!$B$5:$B$604,"&lt;="&amp;AI$3,Urlaub!$C$5:$C$604,"&gt;="&amp;AI$3)&gt;0,1,0))</f>
        <v>0</v>
      </c>
      <c r="AJ54" s="19" t="n">
        <f aca="false">IF($A54="",0,IF(COUNTIFS(Urlaub!$A$5:$A$604,$A54,Urlaub!$B$5:$B$604,"&lt;="&amp;AJ$3,Urlaub!$C$5:$C$604,"&gt;="&amp;AJ$3)&gt;0,1,0))</f>
        <v>0</v>
      </c>
      <c r="AK54" s="19" t="n">
        <f aca="false">IF($A54="",0,IF(COUNTIFS(Urlaub!$A$5:$A$604,$A54,Urlaub!$B$5:$B$604,"&lt;="&amp;AK$3,Urlaub!$C$5:$C$604,"&gt;="&amp;AK$3)&gt;0,1,0))</f>
        <v>0</v>
      </c>
      <c r="AL54" s="19" t="n">
        <f aca="false">IF($A54="",0,IF(COUNTIFS(Urlaub!$A$5:$A$604,$A54,Urlaub!$B$5:$B$604,"&lt;="&amp;AL$3,Urlaub!$C$5:$C$604,"&gt;="&amp;AL$3)&gt;0,1,0))</f>
        <v>0</v>
      </c>
      <c r="AM54" s="19" t="n">
        <f aca="false">IF($A54="",0,IF(COUNTIFS(Urlaub!$A$5:$A$604,$A54,Urlaub!$B$5:$B$604,"&lt;="&amp;AM$3,Urlaub!$C$5:$C$604,"&gt;="&amp;AM$3)&gt;0,1,0))</f>
        <v>0</v>
      </c>
      <c r="AN54" s="19" t="n">
        <f aca="false">IF($A54="",0,IF(COUNTIFS(Urlaub!$A$5:$A$604,$A54,Urlaub!$B$5:$B$604,"&lt;="&amp;AN$3,Urlaub!$C$5:$C$604,"&gt;="&amp;AN$3)&gt;0,1,0))</f>
        <v>0</v>
      </c>
      <c r="AO54" s="19" t="n">
        <f aca="false">IF($A54="",0,IF(COUNTIFS(Urlaub!$A$5:$A$604,$A54,Urlaub!$B$5:$B$604,"&lt;="&amp;AO$3,Urlaub!$C$5:$C$604,"&gt;="&amp;AO$3)&gt;0,1,0))</f>
        <v>0</v>
      </c>
      <c r="AP54" s="19" t="n">
        <f aca="false">IF($A54="",0,IF(COUNTIFS(Urlaub!$A$5:$A$604,$A54,Urlaub!$B$5:$B$604,"&lt;="&amp;AP$3,Urlaub!$C$5:$C$604,"&gt;="&amp;AP$3)&gt;0,1,0))</f>
        <v>0</v>
      </c>
      <c r="AQ54" s="19" t="n">
        <f aca="false">IF($A54="",0,IF(COUNTIFS(Urlaub!$A$5:$A$604,$A54,Urlaub!$B$5:$B$604,"&lt;="&amp;AQ$3,Urlaub!$C$5:$C$604,"&gt;="&amp;AQ$3)&gt;0,1,0))</f>
        <v>0</v>
      </c>
      <c r="AR54" s="19" t="n">
        <f aca="false">IF($A54="",0,IF(COUNTIFS(Urlaub!$A$5:$A$604,$A54,Urlaub!$B$5:$B$604,"&lt;="&amp;AR$3,Urlaub!$C$5:$C$604,"&gt;="&amp;AR$3)&gt;0,1,0))</f>
        <v>0</v>
      </c>
      <c r="AS54" s="19" t="n">
        <f aca="false">IF($A54="",0,IF(COUNTIFS(Urlaub!$A$5:$A$604,$A54,Urlaub!$B$5:$B$604,"&lt;="&amp;AS$3,Urlaub!$C$5:$C$604,"&gt;="&amp;AS$3)&gt;0,1,0))</f>
        <v>0</v>
      </c>
      <c r="AT54" s="19" t="n">
        <f aca="false">IF($A54="",0,IF(COUNTIFS(Urlaub!$A$5:$A$604,$A54,Urlaub!$B$5:$B$604,"&lt;="&amp;AT$3,Urlaub!$C$5:$C$604,"&gt;="&amp;AT$3)&gt;0,1,0))</f>
        <v>0</v>
      </c>
      <c r="AU54" s="19" t="n">
        <f aca="false">IF($A54="",0,IF(COUNTIFS(Urlaub!$A$5:$A$604,$A54,Urlaub!$B$5:$B$604,"&lt;="&amp;AU$3,Urlaub!$C$5:$C$604,"&gt;="&amp;AU$3)&gt;0,1,0))</f>
        <v>0</v>
      </c>
      <c r="AV54" s="19" t="n">
        <f aca="false">IF($A54="",0,IF(COUNTIFS(Urlaub!$A$5:$A$604,$A54,Urlaub!$B$5:$B$604,"&lt;="&amp;AV$3,Urlaub!$C$5:$C$604,"&gt;="&amp;AV$3)&gt;0,1,0))</f>
        <v>0</v>
      </c>
      <c r="AW54" s="19" t="n">
        <f aca="false">IF($A54="",0,IF(COUNTIFS(Urlaub!$A$5:$A$604,$A54,Urlaub!$B$5:$B$604,"&lt;="&amp;AW$3,Urlaub!$C$5:$C$604,"&gt;="&amp;AW$3)&gt;0,1,0))</f>
        <v>0</v>
      </c>
      <c r="AX54" s="19" t="n">
        <f aca="false">IF($A54="",0,IF(COUNTIFS(Urlaub!$A$5:$A$604,$A54,Urlaub!$B$5:$B$604,"&lt;="&amp;AX$3,Urlaub!$C$5:$C$604,"&gt;="&amp;AX$3)&gt;0,1,0))</f>
        <v>0</v>
      </c>
      <c r="AY54" s="19" t="n">
        <f aca="false">IF($A54="",0,IF(COUNTIFS(Urlaub!$A$5:$A$604,$A54,Urlaub!$B$5:$B$604,"&lt;="&amp;AY$3,Urlaub!$C$5:$C$604,"&gt;="&amp;AY$3)&gt;0,1,0))</f>
        <v>0</v>
      </c>
      <c r="AZ54" s="19" t="n">
        <f aca="false">IF($A54="",0,IF(COUNTIFS(Urlaub!$A$5:$A$604,$A54,Urlaub!$B$5:$B$604,"&lt;="&amp;AZ$3,Urlaub!$C$5:$C$604,"&gt;="&amp;AZ$3)&gt;0,1,0))</f>
        <v>0</v>
      </c>
      <c r="BA54" s="19" t="n">
        <f aca="false">IF($A54="",0,IF(COUNTIFS(Urlaub!$A$5:$A$604,$A54,Urlaub!$B$5:$B$604,"&lt;="&amp;BA$3,Urlaub!$C$5:$C$604,"&gt;="&amp;BA$3)&gt;0,1,0))</f>
        <v>0</v>
      </c>
      <c r="BB54" s="19" t="n">
        <f aca="false">IF($A54="",0,IF(COUNTIFS(Urlaub!$A$5:$A$604,$A54,Urlaub!$B$5:$B$604,"&lt;="&amp;BB$3,Urlaub!$C$5:$C$604,"&gt;="&amp;BB$3)&gt;0,1,0))</f>
        <v>0</v>
      </c>
      <c r="BC54" s="19" t="n">
        <f aca="false">IF($A54="",0,IF(COUNTIFS(Urlaub!$A$5:$A$604,$A54,Urlaub!$B$5:$B$604,"&lt;="&amp;BC$3,Urlaub!$C$5:$C$604,"&gt;="&amp;BC$3)&gt;0,1,0))</f>
        <v>0</v>
      </c>
      <c r="BD54" s="19" t="n">
        <f aca="false">IF($A54="",0,IF(COUNTIFS(Urlaub!$A$5:$A$604,$A54,Urlaub!$B$5:$B$604,"&lt;="&amp;BD$3,Urlaub!$C$5:$C$604,"&gt;="&amp;BD$3)&gt;0,1,0))</f>
        <v>0</v>
      </c>
      <c r="BE54" s="19" t="n">
        <f aca="false">IF($A54="",0,IF(COUNTIFS(Urlaub!$A$5:$A$604,$A54,Urlaub!$B$5:$B$604,"&lt;="&amp;BE$3,Urlaub!$C$5:$C$604,"&gt;="&amp;BE$3)&gt;0,1,0))</f>
        <v>0</v>
      </c>
      <c r="BF54" s="19" t="n">
        <f aca="false">IF($A54="",0,IF(COUNTIFS(Urlaub!$A$5:$A$604,$A54,Urlaub!$B$5:$B$604,"&lt;="&amp;BF$3,Urlaub!$C$5:$C$604,"&gt;="&amp;BF$3)&gt;0,1,0))</f>
        <v>0</v>
      </c>
      <c r="BG54" s="19" t="n">
        <f aca="false">IF($A54="",0,IF(COUNTIFS(Urlaub!$A$5:$A$604,$A54,Urlaub!$B$5:$B$604,"&lt;="&amp;BG$3,Urlaub!$C$5:$C$604,"&gt;="&amp;BG$3)&gt;0,1,0))</f>
        <v>0</v>
      </c>
      <c r="BH54" s="19" t="n">
        <f aca="false">IF($A54="",0,IF(COUNTIFS(Urlaub!$A$5:$A$604,$A54,Urlaub!$B$5:$B$604,"&lt;="&amp;BH$3,Urlaub!$C$5:$C$604,"&gt;="&amp;BH$3)&gt;0,1,0))</f>
        <v>0</v>
      </c>
      <c r="BI54" s="19" t="n">
        <f aca="false">IF($A54="",0,IF(COUNTIFS(Urlaub!$A$5:$A$604,$A54,Urlaub!$B$5:$B$604,"&lt;="&amp;BI$3,Urlaub!$C$5:$C$604,"&gt;="&amp;BI$3)&gt;0,1,0))</f>
        <v>0</v>
      </c>
      <c r="BJ54" s="19" t="n">
        <f aca="false">IF($A54="",0,IF(COUNTIFS(Urlaub!$A$5:$A$604,$A54,Urlaub!$B$5:$B$604,"&lt;="&amp;BJ$3,Urlaub!$C$5:$C$604,"&gt;="&amp;BJ$3)&gt;0,1,0))</f>
        <v>0</v>
      </c>
      <c r="BK54" s="19" t="n">
        <f aca="false">IF($A54="",0,IF(COUNTIFS(Urlaub!$A$5:$A$604,$A54,Urlaub!$B$5:$B$604,"&lt;="&amp;BK$3,Urlaub!$C$5:$C$604,"&gt;="&amp;BK$3)&gt;0,1,0))</f>
        <v>0</v>
      </c>
      <c r="BL54" s="19" t="n">
        <f aca="false">IF($A54="",0,IF(COUNTIFS(Urlaub!$A$5:$A$604,$A54,Urlaub!$B$5:$B$604,"&lt;="&amp;BL$3,Urlaub!$C$5:$C$604,"&gt;="&amp;BL$3)&gt;0,1,0))</f>
        <v>0</v>
      </c>
      <c r="BM54" s="19" t="n">
        <f aca="false">IF($A54="",0,IF(COUNTIFS(Urlaub!$A$5:$A$604,$A54,Urlaub!$B$5:$B$604,"&lt;="&amp;BM$3,Urlaub!$C$5:$C$604,"&gt;="&amp;BM$3)&gt;0,1,0))</f>
        <v>0</v>
      </c>
      <c r="BN54" s="19" t="n">
        <f aca="false">IF($A54="",0,IF(COUNTIFS(Urlaub!$A$5:$A$604,$A54,Urlaub!$B$5:$B$604,"&lt;="&amp;BN$3,Urlaub!$C$5:$C$604,"&gt;="&amp;BN$3)&gt;0,1,0))</f>
        <v>0</v>
      </c>
      <c r="BO54" s="19" t="n">
        <f aca="false">IF($A54="",0,IF(COUNTIFS(Urlaub!$A$5:$A$604,$A54,Urlaub!$B$5:$B$604,"&lt;="&amp;BO$3,Urlaub!$C$5:$C$604,"&gt;="&amp;BO$3)&gt;0,1,0))</f>
        <v>0</v>
      </c>
      <c r="BP54" s="19" t="n">
        <f aca="false">IF($A54="",0,IF(COUNTIFS(Urlaub!$A$5:$A$604,$A54,Urlaub!$B$5:$B$604,"&lt;="&amp;BP$3,Urlaub!$C$5:$C$604,"&gt;="&amp;BP$3)&gt;0,1,0))</f>
        <v>0</v>
      </c>
      <c r="BQ54" s="19" t="n">
        <f aca="false">IF($A54="",0,IF(COUNTIFS(Urlaub!$A$5:$A$604,$A54,Urlaub!$B$5:$B$604,"&lt;="&amp;BQ$3,Urlaub!$C$5:$C$604,"&gt;="&amp;BQ$3)&gt;0,1,0))</f>
        <v>0</v>
      </c>
      <c r="BR54" s="19" t="n">
        <f aca="false">IF($A54="",0,IF(COUNTIFS(Urlaub!$A$5:$A$604,$A54,Urlaub!$B$5:$B$604,"&lt;="&amp;BR$3,Urlaub!$C$5:$C$604,"&gt;="&amp;BR$3)&gt;0,1,0))</f>
        <v>0</v>
      </c>
      <c r="BS54" s="19" t="n">
        <f aca="false">IF($A54="",0,IF(COUNTIFS(Urlaub!$A$5:$A$604,$A54,Urlaub!$B$5:$B$604,"&lt;="&amp;BS$3,Urlaub!$C$5:$C$604,"&gt;="&amp;BS$3)&gt;0,1,0))</f>
        <v>0</v>
      </c>
      <c r="BT54" s="19" t="n">
        <f aca="false">IF($A54="",0,IF(COUNTIFS(Urlaub!$A$5:$A$604,$A54,Urlaub!$B$5:$B$604,"&lt;="&amp;BT$3,Urlaub!$C$5:$C$604,"&gt;="&amp;BT$3)&gt;0,1,0))</f>
        <v>0</v>
      </c>
      <c r="BU54" s="19" t="n">
        <f aca="false">IF($A54="",0,IF(COUNTIFS(Urlaub!$A$5:$A$604,$A54,Urlaub!$B$5:$B$604,"&lt;="&amp;BU$3,Urlaub!$C$5:$C$604,"&gt;="&amp;BU$3)&gt;0,1,0))</f>
        <v>0</v>
      </c>
      <c r="BV54" s="19" t="n">
        <f aca="false">IF($A54="",0,IF(COUNTIFS(Urlaub!$A$5:$A$604,$A54,Urlaub!$B$5:$B$604,"&lt;="&amp;BV$3,Urlaub!$C$5:$C$604,"&gt;="&amp;BV$3)&gt;0,1,0))</f>
        <v>0</v>
      </c>
      <c r="BW54" s="19" t="n">
        <f aca="false">IF($A54="",0,IF(COUNTIFS(Urlaub!$A$5:$A$604,$A54,Urlaub!$B$5:$B$604,"&lt;="&amp;BW$3,Urlaub!$C$5:$C$604,"&gt;="&amp;BW$3)&gt;0,1,0))</f>
        <v>0</v>
      </c>
      <c r="BX54" s="19" t="n">
        <f aca="false">IF($A54="",0,IF(COUNTIFS(Urlaub!$A$5:$A$604,$A54,Urlaub!$B$5:$B$604,"&lt;="&amp;BX$3,Urlaub!$C$5:$C$604,"&gt;="&amp;BX$3)&gt;0,1,0))</f>
        <v>0</v>
      </c>
      <c r="BY54" s="19" t="n">
        <f aca="false">IF($A54="",0,IF(COUNTIFS(Urlaub!$A$5:$A$604,$A54,Urlaub!$B$5:$B$604,"&lt;="&amp;BY$3,Urlaub!$C$5:$C$604,"&gt;="&amp;BY$3)&gt;0,1,0))</f>
        <v>0</v>
      </c>
      <c r="BZ54" s="19" t="n">
        <f aca="false">IF($A54="",0,IF(COUNTIFS(Urlaub!$A$5:$A$604,$A54,Urlaub!$B$5:$B$604,"&lt;="&amp;BZ$3,Urlaub!$C$5:$C$604,"&gt;="&amp;BZ$3)&gt;0,1,0))</f>
        <v>0</v>
      </c>
      <c r="CA54" s="19" t="n">
        <f aca="false">IF($A54="",0,IF(COUNTIFS(Urlaub!$A$5:$A$604,$A54,Urlaub!$B$5:$B$604,"&lt;="&amp;CA$3,Urlaub!$C$5:$C$604,"&gt;="&amp;CA$3)&gt;0,1,0))</f>
        <v>0</v>
      </c>
      <c r="CB54" s="19" t="n">
        <f aca="false">IF($A54="",0,IF(COUNTIFS(Urlaub!$A$5:$A$604,$A54,Urlaub!$B$5:$B$604,"&lt;="&amp;CB$3,Urlaub!$C$5:$C$604,"&gt;="&amp;CB$3)&gt;0,1,0))</f>
        <v>0</v>
      </c>
      <c r="CC54" s="19" t="n">
        <f aca="false">IF($A54="",0,IF(COUNTIFS(Urlaub!$A$5:$A$604,$A54,Urlaub!$B$5:$B$604,"&lt;="&amp;CC$3,Urlaub!$C$5:$C$604,"&gt;="&amp;CC$3)&gt;0,1,0))</f>
        <v>0</v>
      </c>
      <c r="CD54" s="19" t="n">
        <f aca="false">IF($A54="",0,IF(COUNTIFS(Urlaub!$A$5:$A$604,$A54,Urlaub!$B$5:$B$604,"&lt;="&amp;CD$3,Urlaub!$C$5:$C$604,"&gt;="&amp;CD$3)&gt;0,1,0))</f>
        <v>0</v>
      </c>
      <c r="CE54" s="19" t="n">
        <f aca="false">IF($A54="",0,IF(COUNTIFS(Urlaub!$A$5:$A$604,$A54,Urlaub!$B$5:$B$604,"&lt;="&amp;CE$3,Urlaub!$C$5:$C$604,"&gt;="&amp;CE$3)&gt;0,1,0))</f>
        <v>0</v>
      </c>
      <c r="CF54" s="19" t="n">
        <f aca="false">IF($A54="",0,IF(COUNTIFS(Urlaub!$A$5:$A$604,$A54,Urlaub!$B$5:$B$604,"&lt;="&amp;CF$3,Urlaub!$C$5:$C$604,"&gt;="&amp;CF$3)&gt;0,1,0))</f>
        <v>0</v>
      </c>
      <c r="CG54" s="19" t="n">
        <f aca="false">IF($A54="",0,IF(COUNTIFS(Urlaub!$A$5:$A$604,$A54,Urlaub!$B$5:$B$604,"&lt;="&amp;CG$3,Urlaub!$C$5:$C$604,"&gt;="&amp;CG$3)&gt;0,1,0))</f>
        <v>0</v>
      </c>
      <c r="CH54" s="19" t="n">
        <f aca="false">IF($A54="",0,IF(COUNTIFS(Urlaub!$A$5:$A$604,$A54,Urlaub!$B$5:$B$604,"&lt;="&amp;CH$3,Urlaub!$C$5:$C$604,"&gt;="&amp;CH$3)&gt;0,1,0))</f>
        <v>0</v>
      </c>
      <c r="CI54" s="19" t="n">
        <f aca="false">IF($A54="",0,IF(COUNTIFS(Urlaub!$A$5:$A$604,$A54,Urlaub!$B$5:$B$604,"&lt;="&amp;CI$3,Urlaub!$C$5:$C$604,"&gt;="&amp;CI$3)&gt;0,1,0))</f>
        <v>0</v>
      </c>
      <c r="CJ54" s="19" t="n">
        <f aca="false">IF($A54="",0,IF(COUNTIFS(Urlaub!$A$5:$A$604,$A54,Urlaub!$B$5:$B$604,"&lt;="&amp;CJ$3,Urlaub!$C$5:$C$604,"&gt;="&amp;CJ$3)&gt;0,1,0))</f>
        <v>0</v>
      </c>
      <c r="CK54" s="19" t="n">
        <f aca="false">IF($A54="",0,IF(COUNTIFS(Urlaub!$A$5:$A$604,$A54,Urlaub!$B$5:$B$604,"&lt;="&amp;CK$3,Urlaub!$C$5:$C$604,"&gt;="&amp;CK$3)&gt;0,1,0))</f>
        <v>0</v>
      </c>
      <c r="CL54" s="19" t="n">
        <f aca="false">IF($A54="",0,IF(COUNTIFS(Urlaub!$A$5:$A$604,$A54,Urlaub!$B$5:$B$604,"&lt;="&amp;CL$3,Urlaub!$C$5:$C$604,"&gt;="&amp;CL$3)&gt;0,1,0))</f>
        <v>0</v>
      </c>
      <c r="CM54" s="19" t="n">
        <f aca="false">IF($A54="",0,IF(COUNTIFS(Urlaub!$A$5:$A$604,$A54,Urlaub!$B$5:$B$604,"&lt;="&amp;CM$3,Urlaub!$C$5:$C$604,"&gt;="&amp;CM$3)&gt;0,1,0))</f>
        <v>0</v>
      </c>
      <c r="CN54" s="19" t="n">
        <f aca="false">IF($A54="",0,IF(COUNTIFS(Urlaub!$A$5:$A$604,$A54,Urlaub!$B$5:$B$604,"&lt;="&amp;CN$3,Urlaub!$C$5:$C$604,"&gt;="&amp;CN$3)&gt;0,1,0))</f>
        <v>0</v>
      </c>
      <c r="CO54" s="19" t="n">
        <f aca="false">IF($A54="",0,IF(COUNTIFS(Urlaub!$A$5:$A$604,$A54,Urlaub!$B$5:$B$604,"&lt;="&amp;CO$3,Urlaub!$C$5:$C$604,"&gt;="&amp;CO$3)&gt;0,1,0))</f>
        <v>0</v>
      </c>
      <c r="CP54" s="19" t="n">
        <f aca="false">IF($A54="",0,IF(COUNTIFS(Urlaub!$A$5:$A$604,$A54,Urlaub!$B$5:$B$604,"&lt;="&amp;CP$3,Urlaub!$C$5:$C$604,"&gt;="&amp;CP$3)&gt;0,1,0))</f>
        <v>0</v>
      </c>
      <c r="CQ54" s="19" t="n">
        <f aca="false">IF($A54="",0,IF(COUNTIFS(Urlaub!$A$5:$A$604,$A54,Urlaub!$B$5:$B$604,"&lt;="&amp;CQ$3,Urlaub!$C$5:$C$604,"&gt;="&amp;CQ$3)&gt;0,1,0))</f>
        <v>0</v>
      </c>
      <c r="CR54" s="19" t="n">
        <f aca="false">IF($A54="",0,IF(COUNTIFS(Urlaub!$A$5:$A$604,$A54,Urlaub!$B$5:$B$604,"&lt;="&amp;CR$3,Urlaub!$C$5:$C$604,"&gt;="&amp;CR$3)&gt;0,1,0))</f>
        <v>0</v>
      </c>
      <c r="CS54" s="19" t="n">
        <f aca="false">IF($A54="",0,IF(COUNTIFS(Urlaub!$A$5:$A$604,$A54,Urlaub!$B$5:$B$604,"&lt;="&amp;CS$3,Urlaub!$C$5:$C$604,"&gt;="&amp;CS$3)&gt;0,1,0))</f>
        <v>0</v>
      </c>
      <c r="CT54" s="19" t="n">
        <f aca="false">IF($A54="",0,IF(COUNTIFS(Urlaub!$A$5:$A$604,$A54,Urlaub!$B$5:$B$604,"&lt;="&amp;CT$3,Urlaub!$C$5:$C$604,"&gt;="&amp;CT$3)&gt;0,1,0))</f>
        <v>0</v>
      </c>
      <c r="CU54" s="19" t="n">
        <f aca="false">IF($A54="",0,IF(COUNTIFS(Urlaub!$A$5:$A$604,$A54,Urlaub!$B$5:$B$604,"&lt;="&amp;CU$3,Urlaub!$C$5:$C$604,"&gt;="&amp;CU$3)&gt;0,1,0))</f>
        <v>0</v>
      </c>
      <c r="CV54" s="19" t="n">
        <f aca="false">IF($A54="",0,IF(COUNTIFS(Urlaub!$A$5:$A$604,$A54,Urlaub!$B$5:$B$604,"&lt;="&amp;CV$3,Urlaub!$C$5:$C$604,"&gt;="&amp;CV$3)&gt;0,1,0))</f>
        <v>0</v>
      </c>
      <c r="CW54" s="19" t="n">
        <f aca="false">IF($A54="",0,IF(COUNTIFS(Urlaub!$A$5:$A$604,$A54,Urlaub!$B$5:$B$604,"&lt;="&amp;CW$3,Urlaub!$C$5:$C$604,"&gt;="&amp;CW$3)&gt;0,1,0))</f>
        <v>0</v>
      </c>
      <c r="CX54" s="19" t="n">
        <f aca="false">IF($A54="",0,IF(COUNTIFS(Urlaub!$A$5:$A$604,$A54,Urlaub!$B$5:$B$604,"&lt;="&amp;CX$3,Urlaub!$C$5:$C$604,"&gt;="&amp;CX$3)&gt;0,1,0))</f>
        <v>0</v>
      </c>
      <c r="CY54" s="19" t="n">
        <f aca="false">IF($A54="",0,IF(COUNTIFS(Urlaub!$A$5:$A$604,$A54,Urlaub!$B$5:$B$604,"&lt;="&amp;CY$3,Urlaub!$C$5:$C$604,"&gt;="&amp;CY$3)&gt;0,1,0))</f>
        <v>0</v>
      </c>
      <c r="CZ54" s="19" t="n">
        <f aca="false">IF($A54="",0,IF(COUNTIFS(Urlaub!$A$5:$A$604,$A54,Urlaub!$B$5:$B$604,"&lt;="&amp;CZ$3,Urlaub!$C$5:$C$604,"&gt;="&amp;CZ$3)&gt;0,1,0))</f>
        <v>0</v>
      </c>
      <c r="DA54" s="19" t="n">
        <f aca="false">IF($A54="",0,IF(COUNTIFS(Urlaub!$A$5:$A$604,$A54,Urlaub!$B$5:$B$604,"&lt;="&amp;DA$3,Urlaub!$C$5:$C$604,"&gt;="&amp;DA$3)&gt;0,1,0))</f>
        <v>0</v>
      </c>
      <c r="DB54" s="19" t="n">
        <f aca="false">IF($A54="",0,IF(COUNTIFS(Urlaub!$A$5:$A$604,$A54,Urlaub!$B$5:$B$604,"&lt;="&amp;DB$3,Urlaub!$C$5:$C$604,"&gt;="&amp;DB$3)&gt;0,1,0))</f>
        <v>0</v>
      </c>
      <c r="DC54" s="19" t="n">
        <f aca="false">IF($A54="",0,IF(COUNTIFS(Urlaub!$A$5:$A$604,$A54,Urlaub!$B$5:$B$604,"&lt;="&amp;DC$3,Urlaub!$C$5:$C$604,"&gt;="&amp;DC$3)&gt;0,1,0))</f>
        <v>0</v>
      </c>
      <c r="DD54" s="19" t="n">
        <f aca="false">IF($A54="",0,IF(COUNTIFS(Urlaub!$A$5:$A$604,$A54,Urlaub!$B$5:$B$604,"&lt;="&amp;DD$3,Urlaub!$C$5:$C$604,"&gt;="&amp;DD$3)&gt;0,1,0))</f>
        <v>0</v>
      </c>
      <c r="DE54" s="19" t="n">
        <f aca="false">IF($A54="",0,IF(COUNTIFS(Urlaub!$A$5:$A$604,$A54,Urlaub!$B$5:$B$604,"&lt;="&amp;DE$3,Urlaub!$C$5:$C$604,"&gt;="&amp;DE$3)&gt;0,1,0))</f>
        <v>0</v>
      </c>
      <c r="DF54" s="19" t="n">
        <f aca="false">IF($A54="",0,IF(COUNTIFS(Urlaub!$A$5:$A$604,$A54,Urlaub!$B$5:$B$604,"&lt;="&amp;DF$3,Urlaub!$C$5:$C$604,"&gt;="&amp;DF$3)&gt;0,1,0))</f>
        <v>0</v>
      </c>
      <c r="DG54" s="19" t="n">
        <f aca="false">IF($A54="",0,IF(COUNTIFS(Urlaub!$A$5:$A$604,$A54,Urlaub!$B$5:$B$604,"&lt;="&amp;DG$3,Urlaub!$C$5:$C$604,"&gt;="&amp;DG$3)&gt;0,1,0))</f>
        <v>0</v>
      </c>
      <c r="DH54" s="19" t="n">
        <f aca="false">IF($A54="",0,IF(COUNTIFS(Urlaub!$A$5:$A$604,$A54,Urlaub!$B$5:$B$604,"&lt;="&amp;DH$3,Urlaub!$C$5:$C$604,"&gt;="&amp;DH$3)&gt;0,1,0))</f>
        <v>0</v>
      </c>
      <c r="DI54" s="19" t="n">
        <f aca="false">IF($A54="",0,IF(COUNTIFS(Urlaub!$A$5:$A$604,$A54,Urlaub!$B$5:$B$604,"&lt;="&amp;DI$3,Urlaub!$C$5:$C$604,"&gt;="&amp;DI$3)&gt;0,1,0))</f>
        <v>0</v>
      </c>
      <c r="DJ54" s="19" t="n">
        <f aca="false">IF($A54="",0,IF(COUNTIFS(Urlaub!$A$5:$A$604,$A54,Urlaub!$B$5:$B$604,"&lt;="&amp;DJ$3,Urlaub!$C$5:$C$604,"&gt;="&amp;DJ$3)&gt;0,1,0))</f>
        <v>0</v>
      </c>
      <c r="DK54" s="19" t="n">
        <f aca="false">IF($A54="",0,IF(COUNTIFS(Urlaub!$A$5:$A$604,$A54,Urlaub!$B$5:$B$604,"&lt;="&amp;DK$3,Urlaub!$C$5:$C$604,"&gt;="&amp;DK$3)&gt;0,1,0))</f>
        <v>0</v>
      </c>
      <c r="DL54" s="19" t="n">
        <f aca="false">IF($A54="",0,IF(COUNTIFS(Urlaub!$A$5:$A$604,$A54,Urlaub!$B$5:$B$604,"&lt;="&amp;DL$3,Urlaub!$C$5:$C$604,"&gt;="&amp;DL$3)&gt;0,1,0))</f>
        <v>0</v>
      </c>
      <c r="DM54" s="19" t="n">
        <f aca="false">IF($A54="",0,IF(COUNTIFS(Urlaub!$A$5:$A$604,$A54,Urlaub!$B$5:$B$604,"&lt;="&amp;DM$3,Urlaub!$C$5:$C$604,"&gt;="&amp;DM$3)&gt;0,1,0))</f>
        <v>0</v>
      </c>
      <c r="DN54" s="19" t="n">
        <f aca="false">IF($A54="",0,IF(COUNTIFS(Urlaub!$A$5:$A$604,$A54,Urlaub!$B$5:$B$604,"&lt;="&amp;DN$3,Urlaub!$C$5:$C$604,"&gt;="&amp;DN$3)&gt;0,1,0))</f>
        <v>0</v>
      </c>
      <c r="DO54" s="19" t="n">
        <f aca="false">IF($A54="",0,IF(COUNTIFS(Urlaub!$A$5:$A$604,$A54,Urlaub!$B$5:$B$604,"&lt;="&amp;DO$3,Urlaub!$C$5:$C$604,"&gt;="&amp;DO$3)&gt;0,1,0))</f>
        <v>0</v>
      </c>
      <c r="DP54" s="19" t="n">
        <f aca="false">IF($A54="",0,IF(COUNTIFS(Urlaub!$A$5:$A$604,$A54,Urlaub!$B$5:$B$604,"&lt;="&amp;DP$3,Urlaub!$C$5:$C$604,"&gt;="&amp;DP$3)&gt;0,1,0))</f>
        <v>0</v>
      </c>
      <c r="DQ54" s="19" t="n">
        <f aca="false">IF($A54="",0,IF(COUNTIFS(Urlaub!$A$5:$A$604,$A54,Urlaub!$B$5:$B$604,"&lt;="&amp;DQ$3,Urlaub!$C$5:$C$604,"&gt;="&amp;DQ$3)&gt;0,1,0))</f>
        <v>0</v>
      </c>
      <c r="DR54" s="19" t="n">
        <f aca="false">IF($A54="",0,IF(COUNTIFS(Urlaub!$A$5:$A$604,$A54,Urlaub!$B$5:$B$604,"&lt;="&amp;DR$3,Urlaub!$C$5:$C$604,"&gt;="&amp;DR$3)&gt;0,1,0))</f>
        <v>0</v>
      </c>
      <c r="DS54" s="19" t="n">
        <f aca="false">IF($A54="",0,IF(COUNTIFS(Urlaub!$A$5:$A$604,$A54,Urlaub!$B$5:$B$604,"&lt;="&amp;DS$3,Urlaub!$C$5:$C$604,"&gt;="&amp;DS$3)&gt;0,1,0))</f>
        <v>0</v>
      </c>
      <c r="DT54" s="19" t="n">
        <f aca="false">IF($A54="",0,IF(COUNTIFS(Urlaub!$A$5:$A$604,$A54,Urlaub!$B$5:$B$604,"&lt;="&amp;DT$3,Urlaub!$C$5:$C$604,"&gt;="&amp;DT$3)&gt;0,1,0))</f>
        <v>0</v>
      </c>
      <c r="DU54" s="19" t="n">
        <f aca="false">IF($A54="",0,IF(COUNTIFS(Urlaub!$A$5:$A$604,$A54,Urlaub!$B$5:$B$604,"&lt;="&amp;DU$3,Urlaub!$C$5:$C$604,"&gt;="&amp;DU$3)&gt;0,1,0))</f>
        <v>0</v>
      </c>
      <c r="DV54" s="19" t="n">
        <f aca="false">IF($A54="",0,IF(COUNTIFS(Urlaub!$A$5:$A$604,$A54,Urlaub!$B$5:$B$604,"&lt;="&amp;DV$3,Urlaub!$C$5:$C$604,"&gt;="&amp;DV$3)&gt;0,1,0))</f>
        <v>0</v>
      </c>
      <c r="DW54" s="19" t="n">
        <f aca="false">IF($A54="",0,IF(COUNTIFS(Urlaub!$A$5:$A$604,$A54,Urlaub!$B$5:$B$604,"&lt;="&amp;DW$3,Urlaub!$C$5:$C$604,"&gt;="&amp;DW$3)&gt;0,1,0))</f>
        <v>0</v>
      </c>
      <c r="DX54" s="19" t="n">
        <f aca="false">IF($A54="",0,IF(COUNTIFS(Urlaub!$A$5:$A$604,$A54,Urlaub!$B$5:$B$604,"&lt;="&amp;DX$3,Urlaub!$C$5:$C$604,"&gt;="&amp;DX$3)&gt;0,1,0))</f>
        <v>0</v>
      </c>
      <c r="DY54" s="19" t="n">
        <f aca="false">IF($A54="",0,IF(COUNTIFS(Urlaub!$A$5:$A$604,$A54,Urlaub!$B$5:$B$604,"&lt;="&amp;DY$3,Urlaub!$C$5:$C$604,"&gt;="&amp;DY$3)&gt;0,1,0))</f>
        <v>0</v>
      </c>
      <c r="DZ54" s="19" t="n">
        <f aca="false">IF($A54="",0,IF(COUNTIFS(Urlaub!$A$5:$A$604,$A54,Urlaub!$B$5:$B$604,"&lt;="&amp;DZ$3,Urlaub!$C$5:$C$604,"&gt;="&amp;DZ$3)&gt;0,1,0))</f>
        <v>0</v>
      </c>
      <c r="EA54" s="19" t="n">
        <f aca="false">IF($A54="",0,IF(COUNTIFS(Urlaub!$A$5:$A$604,$A54,Urlaub!$B$5:$B$604,"&lt;="&amp;EA$3,Urlaub!$C$5:$C$604,"&gt;="&amp;EA$3)&gt;0,1,0))</f>
        <v>0</v>
      </c>
      <c r="EB54" s="19" t="n">
        <f aca="false">IF($A54="",0,IF(COUNTIFS(Urlaub!$A$5:$A$604,$A54,Urlaub!$B$5:$B$604,"&lt;="&amp;EB$3,Urlaub!$C$5:$C$604,"&gt;="&amp;EB$3)&gt;0,1,0))</f>
        <v>0</v>
      </c>
      <c r="EC54" s="19" t="n">
        <f aca="false">IF($A54="",0,IF(COUNTIFS(Urlaub!$A$5:$A$604,$A54,Urlaub!$B$5:$B$604,"&lt;="&amp;EC$3,Urlaub!$C$5:$C$604,"&gt;="&amp;EC$3)&gt;0,1,0))</f>
        <v>0</v>
      </c>
      <c r="ED54" s="19" t="n">
        <f aca="false">IF($A54="",0,IF(COUNTIFS(Urlaub!$A$5:$A$604,$A54,Urlaub!$B$5:$B$604,"&lt;="&amp;ED$3,Urlaub!$C$5:$C$604,"&gt;="&amp;ED$3)&gt;0,1,0))</f>
        <v>0</v>
      </c>
      <c r="EE54" s="19" t="n">
        <f aca="false">IF($A54="",0,IF(COUNTIFS(Urlaub!$A$5:$A$604,$A54,Urlaub!$B$5:$B$604,"&lt;="&amp;EE$3,Urlaub!$C$5:$C$604,"&gt;="&amp;EE$3)&gt;0,1,0))</f>
        <v>0</v>
      </c>
      <c r="EF54" s="19" t="n">
        <f aca="false">IF($A54="",0,IF(COUNTIFS(Urlaub!$A$5:$A$604,$A54,Urlaub!$B$5:$B$604,"&lt;="&amp;EF$3,Urlaub!$C$5:$C$604,"&gt;="&amp;EF$3)&gt;0,1,0))</f>
        <v>0</v>
      </c>
      <c r="EG54" s="19" t="n">
        <f aca="false">IF($A54="",0,IF(COUNTIFS(Urlaub!$A$5:$A$604,$A54,Urlaub!$B$5:$B$604,"&lt;="&amp;EG$3,Urlaub!$C$5:$C$604,"&gt;="&amp;EG$3)&gt;0,1,0))</f>
        <v>0</v>
      </c>
      <c r="EH54" s="19" t="n">
        <f aca="false">IF($A54="",0,IF(COUNTIFS(Urlaub!$A$5:$A$604,$A54,Urlaub!$B$5:$B$604,"&lt;="&amp;EH$3,Urlaub!$C$5:$C$604,"&gt;="&amp;EH$3)&gt;0,1,0))</f>
        <v>0</v>
      </c>
      <c r="EI54" s="19" t="n">
        <f aca="false">IF($A54="",0,IF(COUNTIFS(Urlaub!$A$5:$A$604,$A54,Urlaub!$B$5:$B$604,"&lt;="&amp;EI$3,Urlaub!$C$5:$C$604,"&gt;="&amp;EI$3)&gt;0,1,0))</f>
        <v>0</v>
      </c>
      <c r="EJ54" s="19" t="n">
        <f aca="false">IF($A54="",0,IF(COUNTIFS(Urlaub!$A$5:$A$604,$A54,Urlaub!$B$5:$B$604,"&lt;="&amp;EJ$3,Urlaub!$C$5:$C$604,"&gt;="&amp;EJ$3)&gt;0,1,0))</f>
        <v>0</v>
      </c>
      <c r="EK54" s="19" t="n">
        <f aca="false">IF($A54="",0,IF(COUNTIFS(Urlaub!$A$5:$A$604,$A54,Urlaub!$B$5:$B$604,"&lt;="&amp;EK$3,Urlaub!$C$5:$C$604,"&gt;="&amp;EK$3)&gt;0,1,0))</f>
        <v>0</v>
      </c>
      <c r="EL54" s="19" t="n">
        <f aca="false">IF($A54="",0,IF(COUNTIFS(Urlaub!$A$5:$A$604,$A54,Urlaub!$B$5:$B$604,"&lt;="&amp;EL$3,Urlaub!$C$5:$C$604,"&gt;="&amp;EL$3)&gt;0,1,0))</f>
        <v>0</v>
      </c>
      <c r="EM54" s="19" t="n">
        <f aca="false">IF($A54="",0,IF(COUNTIFS(Urlaub!$A$5:$A$604,$A54,Urlaub!$B$5:$B$604,"&lt;="&amp;EM$3,Urlaub!$C$5:$C$604,"&gt;="&amp;EM$3)&gt;0,1,0))</f>
        <v>0</v>
      </c>
      <c r="EN54" s="19" t="n">
        <f aca="false">IF($A54="",0,IF(COUNTIFS(Urlaub!$A$5:$A$604,$A54,Urlaub!$B$5:$B$604,"&lt;="&amp;EN$3,Urlaub!$C$5:$C$604,"&gt;="&amp;EN$3)&gt;0,1,0))</f>
        <v>0</v>
      </c>
      <c r="EO54" s="19" t="n">
        <f aca="false">IF($A54="",0,IF(COUNTIFS(Urlaub!$A$5:$A$604,$A54,Urlaub!$B$5:$B$604,"&lt;="&amp;EO$3,Urlaub!$C$5:$C$604,"&gt;="&amp;EO$3)&gt;0,1,0))</f>
        <v>0</v>
      </c>
      <c r="EP54" s="19" t="n">
        <f aca="false">IF($A54="",0,IF(COUNTIFS(Urlaub!$A$5:$A$604,$A54,Urlaub!$B$5:$B$604,"&lt;="&amp;EP$3,Urlaub!$C$5:$C$604,"&gt;="&amp;EP$3)&gt;0,1,0))</f>
        <v>0</v>
      </c>
      <c r="EQ54" s="19" t="n">
        <f aca="false">IF($A54="",0,IF(COUNTIFS(Urlaub!$A$5:$A$604,$A54,Urlaub!$B$5:$B$604,"&lt;="&amp;EQ$3,Urlaub!$C$5:$C$604,"&gt;="&amp;EQ$3)&gt;0,1,0))</f>
        <v>0</v>
      </c>
      <c r="ER54" s="19" t="n">
        <f aca="false">IF($A54="",0,IF(COUNTIFS(Urlaub!$A$5:$A$604,$A54,Urlaub!$B$5:$B$604,"&lt;="&amp;ER$3,Urlaub!$C$5:$C$604,"&gt;="&amp;ER$3)&gt;0,1,0))</f>
        <v>0</v>
      </c>
      <c r="ES54" s="19" t="n">
        <f aca="false">IF($A54="",0,IF(COUNTIFS(Urlaub!$A$5:$A$604,$A54,Urlaub!$B$5:$B$604,"&lt;="&amp;ES$3,Urlaub!$C$5:$C$604,"&gt;="&amp;ES$3)&gt;0,1,0))</f>
        <v>0</v>
      </c>
      <c r="ET54" s="19" t="n">
        <f aca="false">IF($A54="",0,IF(COUNTIFS(Urlaub!$A$5:$A$604,$A54,Urlaub!$B$5:$B$604,"&lt;="&amp;ET$3,Urlaub!$C$5:$C$604,"&gt;="&amp;ET$3)&gt;0,1,0))</f>
        <v>0</v>
      </c>
      <c r="EU54" s="19" t="n">
        <f aca="false">IF($A54="",0,IF(COUNTIFS(Urlaub!$A$5:$A$604,$A54,Urlaub!$B$5:$B$604,"&lt;="&amp;EU$3,Urlaub!$C$5:$C$604,"&gt;="&amp;EU$3)&gt;0,1,0))</f>
        <v>0</v>
      </c>
      <c r="EV54" s="19" t="n">
        <f aca="false">IF($A54="",0,IF(COUNTIFS(Urlaub!$A$5:$A$604,$A54,Urlaub!$B$5:$B$604,"&lt;="&amp;EV$3,Urlaub!$C$5:$C$604,"&gt;="&amp;EV$3)&gt;0,1,0))</f>
        <v>0</v>
      </c>
      <c r="EW54" s="19" t="n">
        <f aca="false">IF($A54="",0,IF(COUNTIFS(Urlaub!$A$5:$A$604,$A54,Urlaub!$B$5:$B$604,"&lt;="&amp;EW$3,Urlaub!$C$5:$C$604,"&gt;="&amp;EW$3)&gt;0,1,0))</f>
        <v>0</v>
      </c>
      <c r="EX54" s="19" t="n">
        <f aca="false">IF($A54="",0,IF(COUNTIFS(Urlaub!$A$5:$A$604,$A54,Urlaub!$B$5:$B$604,"&lt;="&amp;EX$3,Urlaub!$C$5:$C$604,"&gt;="&amp;EX$3)&gt;0,1,0))</f>
        <v>0</v>
      </c>
      <c r="EY54" s="19" t="n">
        <f aca="false">IF($A54="",0,IF(COUNTIFS(Urlaub!$A$5:$A$604,$A54,Urlaub!$B$5:$B$604,"&lt;="&amp;EY$3,Urlaub!$C$5:$C$604,"&gt;="&amp;EY$3)&gt;0,1,0))</f>
        <v>0</v>
      </c>
      <c r="EZ54" s="19" t="n">
        <f aca="false">IF($A54="",0,IF(COUNTIFS(Urlaub!$A$5:$A$604,$A54,Urlaub!$B$5:$B$604,"&lt;="&amp;EZ$3,Urlaub!$C$5:$C$604,"&gt;="&amp;EZ$3)&gt;0,1,0))</f>
        <v>0</v>
      </c>
      <c r="FA54" s="19" t="n">
        <f aca="false">IF($A54="",0,IF(COUNTIFS(Urlaub!$A$5:$A$604,$A54,Urlaub!$B$5:$B$604,"&lt;="&amp;FA$3,Urlaub!$C$5:$C$604,"&gt;="&amp;FA$3)&gt;0,1,0))</f>
        <v>0</v>
      </c>
      <c r="FB54" s="19" t="n">
        <f aca="false">IF($A54="",0,IF(COUNTIFS(Urlaub!$A$5:$A$604,$A54,Urlaub!$B$5:$B$604,"&lt;="&amp;FB$3,Urlaub!$C$5:$C$604,"&gt;="&amp;FB$3)&gt;0,1,0))</f>
        <v>0</v>
      </c>
      <c r="FC54" s="19" t="n">
        <f aca="false">IF($A54="",0,IF(COUNTIFS(Urlaub!$A$5:$A$604,$A54,Urlaub!$B$5:$B$604,"&lt;="&amp;FC$3,Urlaub!$C$5:$C$604,"&gt;="&amp;FC$3)&gt;0,1,0))</f>
        <v>0</v>
      </c>
      <c r="FD54" s="19" t="n">
        <f aca="false">IF($A54="",0,IF(COUNTIFS(Urlaub!$A$5:$A$604,$A54,Urlaub!$B$5:$B$604,"&lt;="&amp;FD$3,Urlaub!$C$5:$C$604,"&gt;="&amp;FD$3)&gt;0,1,0))</f>
        <v>0</v>
      </c>
      <c r="FE54" s="19" t="n">
        <f aca="false">IF($A54="",0,IF(COUNTIFS(Urlaub!$A$5:$A$604,$A54,Urlaub!$B$5:$B$604,"&lt;="&amp;FE$3,Urlaub!$C$5:$C$604,"&gt;="&amp;FE$3)&gt;0,1,0))</f>
        <v>0</v>
      </c>
      <c r="FF54" s="19" t="n">
        <f aca="false">IF($A54="",0,IF(COUNTIFS(Urlaub!$A$5:$A$604,$A54,Urlaub!$B$5:$B$604,"&lt;="&amp;FF$3,Urlaub!$C$5:$C$604,"&gt;="&amp;FF$3)&gt;0,1,0))</f>
        <v>0</v>
      </c>
      <c r="FG54" s="19" t="n">
        <f aca="false">IF($A54="",0,IF(COUNTIFS(Urlaub!$A$5:$A$604,$A54,Urlaub!$B$5:$B$604,"&lt;="&amp;FG$3,Urlaub!$C$5:$C$604,"&gt;="&amp;FG$3)&gt;0,1,0))</f>
        <v>0</v>
      </c>
      <c r="FH54" s="19" t="n">
        <f aca="false">IF($A54="",0,IF(COUNTIFS(Urlaub!$A$5:$A$604,$A54,Urlaub!$B$5:$B$604,"&lt;="&amp;FH$3,Urlaub!$C$5:$C$604,"&gt;="&amp;FH$3)&gt;0,1,0))</f>
        <v>0</v>
      </c>
      <c r="FI54" s="19" t="n">
        <f aca="false">IF($A54="",0,IF(COUNTIFS(Urlaub!$A$5:$A$604,$A54,Urlaub!$B$5:$B$604,"&lt;="&amp;FI$3,Urlaub!$C$5:$C$604,"&gt;="&amp;FI$3)&gt;0,1,0))</f>
        <v>0</v>
      </c>
      <c r="FJ54" s="19" t="n">
        <f aca="false">IF($A54="",0,IF(COUNTIFS(Urlaub!$A$5:$A$604,$A54,Urlaub!$B$5:$B$604,"&lt;="&amp;FJ$3,Urlaub!$C$5:$C$604,"&gt;="&amp;FJ$3)&gt;0,1,0))</f>
        <v>0</v>
      </c>
      <c r="FK54" s="19" t="n">
        <f aca="false">IF($A54="",0,IF(COUNTIFS(Urlaub!$A$5:$A$604,$A54,Urlaub!$B$5:$B$604,"&lt;="&amp;FK$3,Urlaub!$C$5:$C$604,"&gt;="&amp;FK$3)&gt;0,1,0))</f>
        <v>0</v>
      </c>
      <c r="FL54" s="19" t="n">
        <f aca="false">IF($A54="",0,IF(COUNTIFS(Urlaub!$A$5:$A$604,$A54,Urlaub!$B$5:$B$604,"&lt;="&amp;FL$3,Urlaub!$C$5:$C$604,"&gt;="&amp;FL$3)&gt;0,1,0))</f>
        <v>0</v>
      </c>
      <c r="FM54" s="19" t="n">
        <f aca="false">IF($A54="",0,IF(COUNTIFS(Urlaub!$A$5:$A$604,$A54,Urlaub!$B$5:$B$604,"&lt;="&amp;FM$3,Urlaub!$C$5:$C$604,"&gt;="&amp;FM$3)&gt;0,1,0))</f>
        <v>0</v>
      </c>
      <c r="FN54" s="19" t="n">
        <f aca="false">IF($A54="",0,IF(COUNTIFS(Urlaub!$A$5:$A$604,$A54,Urlaub!$B$5:$B$604,"&lt;="&amp;FN$3,Urlaub!$C$5:$C$604,"&gt;="&amp;FN$3)&gt;0,1,0))</f>
        <v>0</v>
      </c>
      <c r="FO54" s="19" t="n">
        <f aca="false">IF($A54="",0,IF(COUNTIFS(Urlaub!$A$5:$A$604,$A54,Urlaub!$B$5:$B$604,"&lt;="&amp;FO$3,Urlaub!$C$5:$C$604,"&gt;="&amp;FO$3)&gt;0,1,0))</f>
        <v>0</v>
      </c>
      <c r="FP54" s="19" t="n">
        <f aca="false">IF($A54="",0,IF(COUNTIFS(Urlaub!$A$5:$A$604,$A54,Urlaub!$B$5:$B$604,"&lt;="&amp;FP$3,Urlaub!$C$5:$C$604,"&gt;="&amp;FP$3)&gt;0,1,0))</f>
        <v>0</v>
      </c>
      <c r="FQ54" s="19" t="n">
        <f aca="false">IF($A54="",0,IF(COUNTIFS(Urlaub!$A$5:$A$604,$A54,Urlaub!$B$5:$B$604,"&lt;="&amp;FQ$3,Urlaub!$C$5:$C$604,"&gt;="&amp;FQ$3)&gt;0,1,0))</f>
        <v>0</v>
      </c>
      <c r="FR54" s="19" t="n">
        <f aca="false">IF($A54="",0,IF(COUNTIFS(Urlaub!$A$5:$A$604,$A54,Urlaub!$B$5:$B$604,"&lt;="&amp;FR$3,Urlaub!$C$5:$C$604,"&gt;="&amp;FR$3)&gt;0,1,0))</f>
        <v>0</v>
      </c>
      <c r="FS54" s="19" t="n">
        <f aca="false">IF($A54="",0,IF(COUNTIFS(Urlaub!$A$5:$A$604,$A54,Urlaub!$B$5:$B$604,"&lt;="&amp;FS$3,Urlaub!$C$5:$C$604,"&gt;="&amp;FS$3)&gt;0,1,0))</f>
        <v>0</v>
      </c>
      <c r="FT54" s="19" t="n">
        <f aca="false">IF($A54="",0,IF(COUNTIFS(Urlaub!$A$5:$A$604,$A54,Urlaub!$B$5:$B$604,"&lt;="&amp;FT$3,Urlaub!$C$5:$C$604,"&gt;="&amp;FT$3)&gt;0,1,0))</f>
        <v>0</v>
      </c>
      <c r="FU54" s="19" t="n">
        <f aca="false">IF($A54="",0,IF(COUNTIFS(Urlaub!$A$5:$A$604,$A54,Urlaub!$B$5:$B$604,"&lt;="&amp;FU$3,Urlaub!$C$5:$C$604,"&gt;="&amp;FU$3)&gt;0,1,0))</f>
        <v>0</v>
      </c>
      <c r="FV54" s="19" t="n">
        <f aca="false">IF($A54="",0,IF(COUNTIFS(Urlaub!$A$5:$A$604,$A54,Urlaub!$B$5:$B$604,"&lt;="&amp;FV$3,Urlaub!$C$5:$C$604,"&gt;="&amp;FV$3)&gt;0,1,0))</f>
        <v>0</v>
      </c>
      <c r="FW54" s="19" t="n">
        <f aca="false">IF($A54="",0,IF(COUNTIFS(Urlaub!$A$5:$A$604,$A54,Urlaub!$B$5:$B$604,"&lt;="&amp;FW$3,Urlaub!$C$5:$C$604,"&gt;="&amp;FW$3)&gt;0,1,0))</f>
        <v>0</v>
      </c>
      <c r="FX54" s="19" t="n">
        <f aca="false">IF($A54="",0,IF(COUNTIFS(Urlaub!$A$5:$A$604,$A54,Urlaub!$B$5:$B$604,"&lt;="&amp;FX$3,Urlaub!$C$5:$C$604,"&gt;="&amp;FX$3)&gt;0,1,0))</f>
        <v>0</v>
      </c>
      <c r="FY54" s="19" t="n">
        <f aca="false">IF($A54="",0,IF(COUNTIFS(Urlaub!$A$5:$A$604,$A54,Urlaub!$B$5:$B$604,"&lt;="&amp;FY$3,Urlaub!$C$5:$C$604,"&gt;="&amp;FY$3)&gt;0,1,0))</f>
        <v>0</v>
      </c>
      <c r="FZ54" s="19" t="n">
        <f aca="false">IF($A54="",0,IF(COUNTIFS(Urlaub!$A$5:$A$604,$A54,Urlaub!$B$5:$B$604,"&lt;="&amp;FZ$3,Urlaub!$C$5:$C$604,"&gt;="&amp;FZ$3)&gt;0,1,0))</f>
        <v>0</v>
      </c>
      <c r="GA54" s="19" t="n">
        <f aca="false">IF($A54="",0,IF(COUNTIFS(Urlaub!$A$5:$A$604,$A54,Urlaub!$B$5:$B$604,"&lt;="&amp;GA$3,Urlaub!$C$5:$C$604,"&gt;="&amp;GA$3)&gt;0,1,0))</f>
        <v>0</v>
      </c>
      <c r="GB54" s="19" t="n">
        <f aca="false">IF($A54="",0,IF(COUNTIFS(Urlaub!$A$5:$A$604,$A54,Urlaub!$B$5:$B$604,"&lt;="&amp;GB$3,Urlaub!$C$5:$C$604,"&gt;="&amp;GB$3)&gt;0,1,0))</f>
        <v>0</v>
      </c>
      <c r="GC54" s="19" t="n">
        <f aca="false">IF($A54="",0,IF(COUNTIFS(Urlaub!$A$5:$A$604,$A54,Urlaub!$B$5:$B$604,"&lt;="&amp;GC$3,Urlaub!$C$5:$C$604,"&gt;="&amp;GC$3)&gt;0,1,0))</f>
        <v>0</v>
      </c>
      <c r="GD54" s="19" t="n">
        <f aca="false">IF($A54="",0,IF(COUNTIFS(Urlaub!$A$5:$A$604,$A54,Urlaub!$B$5:$B$604,"&lt;="&amp;GD$3,Urlaub!$C$5:$C$604,"&gt;="&amp;GD$3)&gt;0,1,0))</f>
        <v>0</v>
      </c>
      <c r="GE54" s="19" t="n">
        <f aca="false">IF($A54="",0,IF(COUNTIFS(Urlaub!$A$5:$A$604,$A54,Urlaub!$B$5:$B$604,"&lt;="&amp;GE$3,Urlaub!$C$5:$C$604,"&gt;="&amp;GE$3)&gt;0,1,0))</f>
        <v>0</v>
      </c>
      <c r="GF54" s="19" t="n">
        <f aca="false">IF($A54="",0,IF(COUNTIFS(Urlaub!$A$5:$A$604,$A54,Urlaub!$B$5:$B$604,"&lt;="&amp;GF$3,Urlaub!$C$5:$C$604,"&gt;="&amp;GF$3)&gt;0,1,0))</f>
        <v>0</v>
      </c>
      <c r="GG54" s="19" t="n">
        <f aca="false">IF($A54="",0,IF(COUNTIFS(Urlaub!$A$5:$A$604,$A54,Urlaub!$B$5:$B$604,"&lt;="&amp;GG$3,Urlaub!$C$5:$C$604,"&gt;="&amp;GG$3)&gt;0,1,0))</f>
        <v>0</v>
      </c>
      <c r="GH54" s="19" t="n">
        <f aca="false">IF($A54="",0,IF(COUNTIFS(Urlaub!$A$5:$A$604,$A54,Urlaub!$B$5:$B$604,"&lt;="&amp;GH$3,Urlaub!$C$5:$C$604,"&gt;="&amp;GH$3)&gt;0,1,0))</f>
        <v>0</v>
      </c>
      <c r="GI54" s="19" t="n">
        <f aca="false">IF($A54="",0,IF(COUNTIFS(Urlaub!$A$5:$A$604,$A54,Urlaub!$B$5:$B$604,"&lt;="&amp;GI$3,Urlaub!$C$5:$C$604,"&gt;="&amp;GI$3)&gt;0,1,0))</f>
        <v>0</v>
      </c>
      <c r="GJ54" s="19" t="n">
        <f aca="false">IF($A54="",0,IF(COUNTIFS(Urlaub!$A$5:$A$604,$A54,Urlaub!$B$5:$B$604,"&lt;="&amp;GJ$3,Urlaub!$C$5:$C$604,"&gt;="&amp;GJ$3)&gt;0,1,0))</f>
        <v>0</v>
      </c>
      <c r="GK54" s="19" t="n">
        <f aca="false">IF($A54="",0,IF(COUNTIFS(Urlaub!$A$5:$A$604,$A54,Urlaub!$B$5:$B$604,"&lt;="&amp;GK$3,Urlaub!$C$5:$C$604,"&gt;="&amp;GK$3)&gt;0,1,0))</f>
        <v>0</v>
      </c>
      <c r="GL54" s="19" t="n">
        <f aca="false">IF($A54="",0,IF(COUNTIFS(Urlaub!$A$5:$A$604,$A54,Urlaub!$B$5:$B$604,"&lt;="&amp;GL$3,Urlaub!$C$5:$C$604,"&gt;="&amp;GL$3)&gt;0,1,0))</f>
        <v>0</v>
      </c>
      <c r="GM54" s="19" t="n">
        <f aca="false">IF($A54="",0,IF(COUNTIFS(Urlaub!$A$5:$A$604,$A54,Urlaub!$B$5:$B$604,"&lt;="&amp;GM$3,Urlaub!$C$5:$C$604,"&gt;="&amp;GM$3)&gt;0,1,0))</f>
        <v>0</v>
      </c>
      <c r="GN54" s="19" t="n">
        <f aca="false">IF($A54="",0,IF(COUNTIFS(Urlaub!$A$5:$A$604,$A54,Urlaub!$B$5:$B$604,"&lt;="&amp;GN$3,Urlaub!$C$5:$C$604,"&gt;="&amp;GN$3)&gt;0,1,0))</f>
        <v>0</v>
      </c>
      <c r="GO54" s="19" t="n">
        <f aca="false">IF($A54="",0,IF(COUNTIFS(Urlaub!$A$5:$A$604,$A54,Urlaub!$B$5:$B$604,"&lt;="&amp;GO$3,Urlaub!$C$5:$C$604,"&gt;="&amp;GO$3)&gt;0,1,0))</f>
        <v>0</v>
      </c>
      <c r="GP54" s="19" t="n">
        <f aca="false">IF($A54="",0,IF(COUNTIFS(Urlaub!$A$5:$A$604,$A54,Urlaub!$B$5:$B$604,"&lt;="&amp;GP$3,Urlaub!$C$5:$C$604,"&gt;="&amp;GP$3)&gt;0,1,0))</f>
        <v>0</v>
      </c>
      <c r="GQ54" s="19" t="n">
        <f aca="false">IF($A54="",0,IF(COUNTIFS(Urlaub!$A$5:$A$604,$A54,Urlaub!$B$5:$B$604,"&lt;="&amp;GQ$3,Urlaub!$C$5:$C$604,"&gt;="&amp;GQ$3)&gt;0,1,0))</f>
        <v>0</v>
      </c>
      <c r="GR54" s="19" t="n">
        <f aca="false">IF($A54="",0,IF(COUNTIFS(Urlaub!$A$5:$A$604,$A54,Urlaub!$B$5:$B$604,"&lt;="&amp;GR$3,Urlaub!$C$5:$C$604,"&gt;="&amp;GR$3)&gt;0,1,0))</f>
        <v>0</v>
      </c>
      <c r="GS54" s="19" t="n">
        <f aca="false">IF($A54="",0,IF(COUNTIFS(Urlaub!$A$5:$A$604,$A54,Urlaub!$B$5:$B$604,"&lt;="&amp;GS$3,Urlaub!$C$5:$C$604,"&gt;="&amp;GS$3)&gt;0,1,0))</f>
        <v>0</v>
      </c>
      <c r="GT54" s="19" t="n">
        <f aca="false">IF($A54="",0,IF(COUNTIFS(Urlaub!$A$5:$A$604,$A54,Urlaub!$B$5:$B$604,"&lt;="&amp;GT$3,Urlaub!$C$5:$C$604,"&gt;="&amp;GT$3)&gt;0,1,0))</f>
        <v>0</v>
      </c>
      <c r="GU54" s="19" t="n">
        <f aca="false">IF($A54="",0,IF(COUNTIFS(Urlaub!$A$5:$A$604,$A54,Urlaub!$B$5:$B$604,"&lt;="&amp;GU$3,Urlaub!$C$5:$C$604,"&gt;="&amp;GU$3)&gt;0,1,0))</f>
        <v>0</v>
      </c>
      <c r="GV54" s="19" t="n">
        <f aca="false">IF($A54="",0,IF(COUNTIFS(Urlaub!$A$5:$A$604,$A54,Urlaub!$B$5:$B$604,"&lt;="&amp;GV$3,Urlaub!$C$5:$C$604,"&gt;="&amp;GV$3)&gt;0,1,0))</f>
        <v>0</v>
      </c>
      <c r="GW54" s="19" t="n">
        <f aca="false">IF($A54="",0,IF(COUNTIFS(Urlaub!$A$5:$A$604,$A54,Urlaub!$B$5:$B$604,"&lt;="&amp;GW$3,Urlaub!$C$5:$C$604,"&gt;="&amp;GW$3)&gt;0,1,0))</f>
        <v>0</v>
      </c>
      <c r="GX54" s="19" t="n">
        <f aca="false">IF($A54="",0,IF(COUNTIFS(Urlaub!$A$5:$A$604,$A54,Urlaub!$B$5:$B$604,"&lt;="&amp;GX$3,Urlaub!$C$5:$C$604,"&gt;="&amp;GX$3)&gt;0,1,0))</f>
        <v>0</v>
      </c>
      <c r="GY54" s="19" t="n">
        <f aca="false">IF($A54="",0,IF(COUNTIFS(Urlaub!$A$5:$A$604,$A54,Urlaub!$B$5:$B$604,"&lt;="&amp;GY$3,Urlaub!$C$5:$C$604,"&gt;="&amp;GY$3)&gt;0,1,0))</f>
        <v>0</v>
      </c>
      <c r="GZ54" s="19" t="n">
        <f aca="false">IF($A54="",0,IF(COUNTIFS(Urlaub!$A$5:$A$604,$A54,Urlaub!$B$5:$B$604,"&lt;="&amp;GZ$3,Urlaub!$C$5:$C$604,"&gt;="&amp;GZ$3)&gt;0,1,0))</f>
        <v>0</v>
      </c>
      <c r="HA54" s="19" t="n">
        <f aca="false">IF($A54="",0,IF(COUNTIFS(Urlaub!$A$5:$A$604,$A54,Urlaub!$B$5:$B$604,"&lt;="&amp;HA$3,Urlaub!$C$5:$C$604,"&gt;="&amp;HA$3)&gt;0,1,0))</f>
        <v>0</v>
      </c>
      <c r="HB54" s="19" t="n">
        <f aca="false">IF($A54="",0,IF(COUNTIFS(Urlaub!$A$5:$A$604,$A54,Urlaub!$B$5:$B$604,"&lt;="&amp;HB$3,Urlaub!$C$5:$C$604,"&gt;="&amp;HB$3)&gt;0,1,0))</f>
        <v>0</v>
      </c>
      <c r="HC54" s="19" t="n">
        <f aca="false">IF($A54="",0,IF(COUNTIFS(Urlaub!$A$5:$A$604,$A54,Urlaub!$B$5:$B$604,"&lt;="&amp;HC$3,Urlaub!$C$5:$C$604,"&gt;="&amp;HC$3)&gt;0,1,0))</f>
        <v>0</v>
      </c>
      <c r="HD54" s="19" t="n">
        <f aca="false">IF($A54="",0,IF(COUNTIFS(Urlaub!$A$5:$A$604,$A54,Urlaub!$B$5:$B$604,"&lt;="&amp;HD$3,Urlaub!$C$5:$C$604,"&gt;="&amp;HD$3)&gt;0,1,0))</f>
        <v>0</v>
      </c>
      <c r="HE54" s="19" t="n">
        <f aca="false">IF($A54="",0,IF(COUNTIFS(Urlaub!$A$5:$A$604,$A54,Urlaub!$B$5:$B$604,"&lt;="&amp;HE$3,Urlaub!$C$5:$C$604,"&gt;="&amp;HE$3)&gt;0,1,0))</f>
        <v>0</v>
      </c>
      <c r="HF54" s="19" t="n">
        <f aca="false">IF($A54="",0,IF(COUNTIFS(Urlaub!$A$5:$A$604,$A54,Urlaub!$B$5:$B$604,"&lt;="&amp;HF$3,Urlaub!$C$5:$C$604,"&gt;="&amp;HF$3)&gt;0,1,0))</f>
        <v>0</v>
      </c>
      <c r="HG54" s="19" t="n">
        <f aca="false">IF($A54="",0,IF(COUNTIFS(Urlaub!$A$5:$A$604,$A54,Urlaub!$B$5:$B$604,"&lt;="&amp;HG$3,Urlaub!$C$5:$C$604,"&gt;="&amp;HG$3)&gt;0,1,0))</f>
        <v>0</v>
      </c>
      <c r="HH54" s="19" t="n">
        <f aca="false">IF($A54="",0,IF(COUNTIFS(Urlaub!$A$5:$A$604,$A54,Urlaub!$B$5:$B$604,"&lt;="&amp;HH$3,Urlaub!$C$5:$C$604,"&gt;="&amp;HH$3)&gt;0,1,0))</f>
        <v>0</v>
      </c>
      <c r="HI54" s="19" t="n">
        <f aca="false">IF($A54="",0,IF(COUNTIFS(Urlaub!$A$5:$A$604,$A54,Urlaub!$B$5:$B$604,"&lt;="&amp;HI$3,Urlaub!$C$5:$C$604,"&gt;="&amp;HI$3)&gt;0,1,0))</f>
        <v>0</v>
      </c>
      <c r="HJ54" s="19" t="n">
        <f aca="false">IF($A54="",0,IF(COUNTIFS(Urlaub!$A$5:$A$604,$A54,Urlaub!$B$5:$B$604,"&lt;="&amp;HJ$3,Urlaub!$C$5:$C$604,"&gt;="&amp;HJ$3)&gt;0,1,0))</f>
        <v>0</v>
      </c>
      <c r="HK54" s="19" t="n">
        <f aca="false">IF($A54="",0,IF(COUNTIFS(Urlaub!$A$5:$A$604,$A54,Urlaub!$B$5:$B$604,"&lt;="&amp;HK$3,Urlaub!$C$5:$C$604,"&gt;="&amp;HK$3)&gt;0,1,0))</f>
        <v>0</v>
      </c>
      <c r="HL54" s="19" t="n">
        <f aca="false">IF($A54="",0,IF(COUNTIFS(Urlaub!$A$5:$A$604,$A54,Urlaub!$B$5:$B$604,"&lt;="&amp;HL$3,Urlaub!$C$5:$C$604,"&gt;="&amp;HL$3)&gt;0,1,0))</f>
        <v>0</v>
      </c>
      <c r="HM54" s="19" t="n">
        <f aca="false">IF($A54="",0,IF(COUNTIFS(Urlaub!$A$5:$A$604,$A54,Urlaub!$B$5:$B$604,"&lt;="&amp;HM$3,Urlaub!$C$5:$C$604,"&gt;="&amp;HM$3)&gt;0,1,0))</f>
        <v>0</v>
      </c>
      <c r="HN54" s="19" t="n">
        <f aca="false">IF($A54="",0,IF(COUNTIFS(Urlaub!$A$5:$A$604,$A54,Urlaub!$B$5:$B$604,"&lt;="&amp;HN$3,Urlaub!$C$5:$C$604,"&gt;="&amp;HN$3)&gt;0,1,0))</f>
        <v>0</v>
      </c>
      <c r="HO54" s="19" t="n">
        <f aca="false">IF($A54="",0,IF(COUNTIFS(Urlaub!$A$5:$A$604,$A54,Urlaub!$B$5:$B$604,"&lt;="&amp;HO$3,Urlaub!$C$5:$C$604,"&gt;="&amp;HO$3)&gt;0,1,0))</f>
        <v>0</v>
      </c>
      <c r="HP54" s="19" t="n">
        <f aca="false">IF($A54="",0,IF(COUNTIFS(Urlaub!$A$5:$A$604,$A54,Urlaub!$B$5:$B$604,"&lt;="&amp;HP$3,Urlaub!$C$5:$C$604,"&gt;="&amp;HP$3)&gt;0,1,0))</f>
        <v>0</v>
      </c>
      <c r="HQ54" s="19" t="n">
        <f aca="false">IF($A54="",0,IF(COUNTIFS(Urlaub!$A$5:$A$604,$A54,Urlaub!$B$5:$B$604,"&lt;="&amp;HQ$3,Urlaub!$C$5:$C$604,"&gt;="&amp;HQ$3)&gt;0,1,0))</f>
        <v>0</v>
      </c>
      <c r="HR54" s="19" t="n">
        <f aca="false">IF($A54="",0,IF(COUNTIFS(Urlaub!$A$5:$A$604,$A54,Urlaub!$B$5:$B$604,"&lt;="&amp;HR$3,Urlaub!$C$5:$C$604,"&gt;="&amp;HR$3)&gt;0,1,0))</f>
        <v>0</v>
      </c>
      <c r="HS54" s="19" t="n">
        <f aca="false">IF($A54="",0,IF(COUNTIFS(Urlaub!$A$5:$A$604,$A54,Urlaub!$B$5:$B$604,"&lt;="&amp;HS$3,Urlaub!$C$5:$C$604,"&gt;="&amp;HS$3)&gt;0,1,0))</f>
        <v>0</v>
      </c>
      <c r="HT54" s="19" t="n">
        <f aca="false">IF($A54="",0,IF(COUNTIFS(Urlaub!$A$5:$A$604,$A54,Urlaub!$B$5:$B$604,"&lt;="&amp;HT$3,Urlaub!$C$5:$C$604,"&gt;="&amp;HT$3)&gt;0,1,0))</f>
        <v>0</v>
      </c>
      <c r="HU54" s="19" t="n">
        <f aca="false">IF($A54="",0,IF(COUNTIFS(Urlaub!$A$5:$A$604,$A54,Urlaub!$B$5:$B$604,"&lt;="&amp;HU$3,Urlaub!$C$5:$C$604,"&gt;="&amp;HU$3)&gt;0,1,0))</f>
        <v>0</v>
      </c>
      <c r="HV54" s="19" t="n">
        <f aca="false">IF($A54="",0,IF(COUNTIFS(Urlaub!$A$5:$A$604,$A54,Urlaub!$B$5:$B$604,"&lt;="&amp;HV$3,Urlaub!$C$5:$C$604,"&gt;="&amp;HV$3)&gt;0,1,0))</f>
        <v>0</v>
      </c>
      <c r="HW54" s="19" t="n">
        <f aca="false">IF($A54="",0,IF(COUNTIFS(Urlaub!$A$5:$A$604,$A54,Urlaub!$B$5:$B$604,"&lt;="&amp;HW$3,Urlaub!$C$5:$C$604,"&gt;="&amp;HW$3)&gt;0,1,0))</f>
        <v>0</v>
      </c>
      <c r="HX54" s="19" t="n">
        <f aca="false">IF($A54="",0,IF(COUNTIFS(Urlaub!$A$5:$A$604,$A54,Urlaub!$B$5:$B$604,"&lt;="&amp;HX$3,Urlaub!$C$5:$C$604,"&gt;="&amp;HX$3)&gt;0,1,0))</f>
        <v>0</v>
      </c>
      <c r="HY54" s="19" t="n">
        <f aca="false">IF($A54="",0,IF(COUNTIFS(Urlaub!$A$5:$A$604,$A54,Urlaub!$B$5:$B$604,"&lt;="&amp;HY$3,Urlaub!$C$5:$C$604,"&gt;="&amp;HY$3)&gt;0,1,0))</f>
        <v>0</v>
      </c>
      <c r="HZ54" s="19" t="n">
        <f aca="false">IF($A54="",0,IF(COUNTIFS(Urlaub!$A$5:$A$604,$A54,Urlaub!$B$5:$B$604,"&lt;="&amp;HZ$3,Urlaub!$C$5:$C$604,"&gt;="&amp;HZ$3)&gt;0,1,0))</f>
        <v>0</v>
      </c>
      <c r="IA54" s="19" t="n">
        <f aca="false">IF($A54="",0,IF(COUNTIFS(Urlaub!$A$5:$A$604,$A54,Urlaub!$B$5:$B$604,"&lt;="&amp;IA$3,Urlaub!$C$5:$C$604,"&gt;="&amp;IA$3)&gt;0,1,0))</f>
        <v>0</v>
      </c>
      <c r="IB54" s="19" t="n">
        <f aca="false">IF($A54="",0,IF(COUNTIFS(Urlaub!$A$5:$A$604,$A54,Urlaub!$B$5:$B$604,"&lt;="&amp;IB$3,Urlaub!$C$5:$C$604,"&gt;="&amp;IB$3)&gt;0,1,0))</f>
        <v>0</v>
      </c>
      <c r="IC54" s="19" t="n">
        <f aca="false">IF($A54="",0,IF(COUNTIFS(Urlaub!$A$5:$A$604,$A54,Urlaub!$B$5:$B$604,"&lt;="&amp;IC$3,Urlaub!$C$5:$C$604,"&gt;="&amp;IC$3)&gt;0,1,0))</f>
        <v>0</v>
      </c>
      <c r="ID54" s="19" t="n">
        <f aca="false">IF($A54="",0,IF(COUNTIFS(Urlaub!$A$5:$A$604,$A54,Urlaub!$B$5:$B$604,"&lt;="&amp;ID$3,Urlaub!$C$5:$C$604,"&gt;="&amp;ID$3)&gt;0,1,0))</f>
        <v>0</v>
      </c>
      <c r="IE54" s="19" t="n">
        <f aca="false">IF($A54="",0,IF(COUNTIFS(Urlaub!$A$5:$A$604,$A54,Urlaub!$B$5:$B$604,"&lt;="&amp;IE$3,Urlaub!$C$5:$C$604,"&gt;="&amp;IE$3)&gt;0,1,0))</f>
        <v>0</v>
      </c>
      <c r="IF54" s="19" t="n">
        <f aca="false">IF($A54="",0,IF(COUNTIFS(Urlaub!$A$5:$A$604,$A54,Urlaub!$B$5:$B$604,"&lt;="&amp;IF$3,Urlaub!$C$5:$C$604,"&gt;="&amp;IF$3)&gt;0,1,0))</f>
        <v>0</v>
      </c>
      <c r="IG54" s="19" t="n">
        <f aca="false">IF($A54="",0,IF(COUNTIFS(Urlaub!$A$5:$A$604,$A54,Urlaub!$B$5:$B$604,"&lt;="&amp;IG$3,Urlaub!$C$5:$C$604,"&gt;="&amp;IG$3)&gt;0,1,0))</f>
        <v>0</v>
      </c>
      <c r="IH54" s="19" t="n">
        <f aca="false">IF($A54="",0,IF(COUNTIFS(Urlaub!$A$5:$A$604,$A54,Urlaub!$B$5:$B$604,"&lt;="&amp;IH$3,Urlaub!$C$5:$C$604,"&gt;="&amp;IH$3)&gt;0,1,0))</f>
        <v>0</v>
      </c>
      <c r="II54" s="19" t="n">
        <f aca="false">IF($A54="",0,IF(COUNTIFS(Urlaub!$A$5:$A$604,$A54,Urlaub!$B$5:$B$604,"&lt;="&amp;II$3,Urlaub!$C$5:$C$604,"&gt;="&amp;II$3)&gt;0,1,0))</f>
        <v>0</v>
      </c>
      <c r="IJ54" s="19" t="n">
        <f aca="false">IF($A54="",0,IF(COUNTIFS(Urlaub!$A$5:$A$604,$A54,Urlaub!$B$5:$B$604,"&lt;="&amp;IJ$3,Urlaub!$C$5:$C$604,"&gt;="&amp;IJ$3)&gt;0,1,0))</f>
        <v>0</v>
      </c>
      <c r="IK54" s="19" t="n">
        <f aca="false">IF($A54="",0,IF(COUNTIFS(Urlaub!$A$5:$A$604,$A54,Urlaub!$B$5:$B$604,"&lt;="&amp;IK$3,Urlaub!$C$5:$C$604,"&gt;="&amp;IK$3)&gt;0,1,0))</f>
        <v>0</v>
      </c>
      <c r="IL54" s="19" t="n">
        <f aca="false">IF($A54="",0,IF(COUNTIFS(Urlaub!$A$5:$A$604,$A54,Urlaub!$B$5:$B$604,"&lt;="&amp;IL$3,Urlaub!$C$5:$C$604,"&gt;="&amp;IL$3)&gt;0,1,0))</f>
        <v>0</v>
      </c>
      <c r="IM54" s="19" t="n">
        <f aca="false">IF($A54="",0,IF(COUNTIFS(Urlaub!$A$5:$A$604,$A54,Urlaub!$B$5:$B$604,"&lt;="&amp;IM$3,Urlaub!$C$5:$C$604,"&gt;="&amp;IM$3)&gt;0,1,0))</f>
        <v>0</v>
      </c>
      <c r="IN54" s="19" t="n">
        <f aca="false">IF($A54="",0,IF(COUNTIFS(Urlaub!$A$5:$A$604,$A54,Urlaub!$B$5:$B$604,"&lt;="&amp;IN$3,Urlaub!$C$5:$C$604,"&gt;="&amp;IN$3)&gt;0,1,0))</f>
        <v>0</v>
      </c>
      <c r="IO54" s="19" t="n">
        <f aca="false">IF($A54="",0,IF(COUNTIFS(Urlaub!$A$5:$A$604,$A54,Urlaub!$B$5:$B$604,"&lt;="&amp;IO$3,Urlaub!$C$5:$C$604,"&gt;="&amp;IO$3)&gt;0,1,0))</f>
        <v>0</v>
      </c>
      <c r="IP54" s="19" t="n">
        <f aca="false">IF($A54="",0,IF(COUNTIFS(Urlaub!$A$5:$A$604,$A54,Urlaub!$B$5:$B$604,"&lt;="&amp;IP$3,Urlaub!$C$5:$C$604,"&gt;="&amp;IP$3)&gt;0,1,0))</f>
        <v>0</v>
      </c>
      <c r="IQ54" s="19" t="n">
        <f aca="false">IF($A54="",0,IF(COUNTIFS(Urlaub!$A$5:$A$604,$A54,Urlaub!$B$5:$B$604,"&lt;="&amp;IQ$3,Urlaub!$C$5:$C$604,"&gt;="&amp;IQ$3)&gt;0,1,0))</f>
        <v>0</v>
      </c>
      <c r="IR54" s="19" t="n">
        <f aca="false">IF($A54="",0,IF(COUNTIFS(Urlaub!$A$5:$A$604,$A54,Urlaub!$B$5:$B$604,"&lt;="&amp;IR$3,Urlaub!$C$5:$C$604,"&gt;="&amp;IR$3)&gt;0,1,0))</f>
        <v>0</v>
      </c>
      <c r="IS54" s="19" t="n">
        <f aca="false">IF($A54="",0,IF(COUNTIFS(Urlaub!$A$5:$A$604,$A54,Urlaub!$B$5:$B$604,"&lt;="&amp;IS$3,Urlaub!$C$5:$C$604,"&gt;="&amp;IS$3)&gt;0,1,0))</f>
        <v>0</v>
      </c>
      <c r="IT54" s="19" t="n">
        <f aca="false">IF($A54="",0,IF(COUNTIFS(Urlaub!$A$5:$A$604,$A54,Urlaub!$B$5:$B$604,"&lt;="&amp;IT$3,Urlaub!$C$5:$C$604,"&gt;="&amp;IT$3)&gt;0,1,0))</f>
        <v>0</v>
      </c>
      <c r="IU54" s="19" t="n">
        <f aca="false">IF($A54="",0,IF(COUNTIFS(Urlaub!$A$5:$A$604,$A54,Urlaub!$B$5:$B$604,"&lt;="&amp;IU$3,Urlaub!$C$5:$C$604,"&gt;="&amp;IU$3)&gt;0,1,0))</f>
        <v>0</v>
      </c>
      <c r="IV54" s="19" t="n">
        <f aca="false">IF($A54="",0,IF(COUNTIFS(Urlaub!$A$5:$A$604,$A54,Urlaub!$B$5:$B$604,"&lt;="&amp;IV$3,Urlaub!$C$5:$C$604,"&gt;="&amp;IV$3)&gt;0,1,0))</f>
        <v>0</v>
      </c>
      <c r="IW54" s="19" t="n">
        <f aca="false">IF($A54="",0,IF(COUNTIFS(Urlaub!$A$5:$A$604,$A54,Urlaub!$B$5:$B$604,"&lt;="&amp;IW$3,Urlaub!$C$5:$C$604,"&gt;="&amp;IW$3)&gt;0,1,0))</f>
        <v>0</v>
      </c>
      <c r="IX54" s="19" t="n">
        <f aca="false">IF($A54="",0,IF(COUNTIFS(Urlaub!$A$5:$A$604,$A54,Urlaub!$B$5:$B$604,"&lt;="&amp;IX$3,Urlaub!$C$5:$C$604,"&gt;="&amp;IX$3)&gt;0,1,0))</f>
        <v>0</v>
      </c>
      <c r="IY54" s="19" t="n">
        <f aca="false">IF($A54="",0,IF(COUNTIFS(Urlaub!$A$5:$A$604,$A54,Urlaub!$B$5:$B$604,"&lt;="&amp;IY$3,Urlaub!$C$5:$C$604,"&gt;="&amp;IY$3)&gt;0,1,0))</f>
        <v>0</v>
      </c>
      <c r="IZ54" s="19" t="n">
        <f aca="false">IF($A54="",0,IF(COUNTIFS(Urlaub!$A$5:$A$604,$A54,Urlaub!$B$5:$B$604,"&lt;="&amp;IZ$3,Urlaub!$C$5:$C$604,"&gt;="&amp;IZ$3)&gt;0,1,0))</f>
        <v>0</v>
      </c>
      <c r="JA54" s="19" t="n">
        <f aca="false">IF($A54="",0,IF(COUNTIFS(Urlaub!$A$5:$A$604,$A54,Urlaub!$B$5:$B$604,"&lt;="&amp;JA$3,Urlaub!$C$5:$C$604,"&gt;="&amp;JA$3)&gt;0,1,0))</f>
        <v>0</v>
      </c>
      <c r="JB54" s="19" t="n">
        <f aca="false">IF($A54="",0,IF(COUNTIFS(Urlaub!$A$5:$A$604,$A54,Urlaub!$B$5:$B$604,"&lt;="&amp;JB$3,Urlaub!$C$5:$C$604,"&gt;="&amp;JB$3)&gt;0,1,0))</f>
        <v>0</v>
      </c>
      <c r="JC54" s="19" t="n">
        <f aca="false">IF($A54="",0,IF(COUNTIFS(Urlaub!$A$5:$A$604,$A54,Urlaub!$B$5:$B$604,"&lt;="&amp;JC$3,Urlaub!$C$5:$C$604,"&gt;="&amp;JC$3)&gt;0,1,0))</f>
        <v>0</v>
      </c>
      <c r="JD54" s="19" t="n">
        <f aca="false">IF($A54="",0,IF(COUNTIFS(Urlaub!$A$5:$A$604,$A54,Urlaub!$B$5:$B$604,"&lt;="&amp;JD$3,Urlaub!$C$5:$C$604,"&gt;="&amp;JD$3)&gt;0,1,0))</f>
        <v>0</v>
      </c>
      <c r="JE54" s="19" t="n">
        <f aca="false">IF($A54="",0,IF(COUNTIFS(Urlaub!$A$5:$A$604,$A54,Urlaub!$B$5:$B$604,"&lt;="&amp;JE$3,Urlaub!$C$5:$C$604,"&gt;="&amp;JE$3)&gt;0,1,0))</f>
        <v>0</v>
      </c>
      <c r="JF54" s="19" t="n">
        <f aca="false">IF($A54="",0,IF(COUNTIFS(Urlaub!$A$5:$A$604,$A54,Urlaub!$B$5:$B$604,"&lt;="&amp;JF$3,Urlaub!$C$5:$C$604,"&gt;="&amp;JF$3)&gt;0,1,0))</f>
        <v>0</v>
      </c>
      <c r="JG54" s="19" t="n">
        <f aca="false">IF($A54="",0,IF(COUNTIFS(Urlaub!$A$5:$A$604,$A54,Urlaub!$B$5:$B$604,"&lt;="&amp;JG$3,Urlaub!$C$5:$C$604,"&gt;="&amp;JG$3)&gt;0,1,0))</f>
        <v>0</v>
      </c>
      <c r="JH54" s="19" t="n">
        <f aca="false">IF($A54="",0,IF(COUNTIFS(Urlaub!$A$5:$A$604,$A54,Urlaub!$B$5:$B$604,"&lt;="&amp;JH$3,Urlaub!$C$5:$C$604,"&gt;="&amp;JH$3)&gt;0,1,0))</f>
        <v>0</v>
      </c>
      <c r="JI54" s="19" t="n">
        <f aca="false">IF($A54="",0,IF(COUNTIFS(Urlaub!$A$5:$A$604,$A54,Urlaub!$B$5:$B$604,"&lt;="&amp;JI$3,Urlaub!$C$5:$C$604,"&gt;="&amp;JI$3)&gt;0,1,0))</f>
        <v>0</v>
      </c>
      <c r="JJ54" s="19" t="n">
        <f aca="false">IF($A54="",0,IF(COUNTIFS(Urlaub!$A$5:$A$604,$A54,Urlaub!$B$5:$B$604,"&lt;="&amp;JJ$3,Urlaub!$C$5:$C$604,"&gt;="&amp;JJ$3)&gt;0,1,0))</f>
        <v>0</v>
      </c>
      <c r="JK54" s="19" t="n">
        <f aca="false">IF($A54="",0,IF(COUNTIFS(Urlaub!$A$5:$A$604,$A54,Urlaub!$B$5:$B$604,"&lt;="&amp;JK$3,Urlaub!$C$5:$C$604,"&gt;="&amp;JK$3)&gt;0,1,0))</f>
        <v>0</v>
      </c>
      <c r="JL54" s="19" t="n">
        <f aca="false">IF($A54="",0,IF(COUNTIFS(Urlaub!$A$5:$A$604,$A54,Urlaub!$B$5:$B$604,"&lt;="&amp;JL$3,Urlaub!$C$5:$C$604,"&gt;="&amp;JL$3)&gt;0,1,0))</f>
        <v>0</v>
      </c>
      <c r="JM54" s="19" t="n">
        <f aca="false">IF($A54="",0,IF(COUNTIFS(Urlaub!$A$5:$A$604,$A54,Urlaub!$B$5:$B$604,"&lt;="&amp;JM$3,Urlaub!$C$5:$C$604,"&gt;="&amp;JM$3)&gt;0,1,0))</f>
        <v>0</v>
      </c>
      <c r="JN54" s="19" t="n">
        <f aca="false">IF($A54="",0,IF(COUNTIFS(Urlaub!$A$5:$A$604,$A54,Urlaub!$B$5:$B$604,"&lt;="&amp;JN$3,Urlaub!$C$5:$C$604,"&gt;="&amp;JN$3)&gt;0,1,0))</f>
        <v>0</v>
      </c>
      <c r="JO54" s="19" t="n">
        <f aca="false">IF($A54="",0,IF(COUNTIFS(Urlaub!$A$5:$A$604,$A54,Urlaub!$B$5:$B$604,"&lt;="&amp;JO$3,Urlaub!$C$5:$C$604,"&gt;="&amp;JO$3)&gt;0,1,0))</f>
        <v>0</v>
      </c>
      <c r="JP54" s="19" t="n">
        <f aca="false">IF($A54="",0,IF(COUNTIFS(Urlaub!$A$5:$A$604,$A54,Urlaub!$B$5:$B$604,"&lt;="&amp;JP$3,Urlaub!$C$5:$C$604,"&gt;="&amp;JP$3)&gt;0,1,0))</f>
        <v>0</v>
      </c>
      <c r="JQ54" s="19" t="n">
        <f aca="false">IF($A54="",0,IF(COUNTIFS(Urlaub!$A$5:$A$604,$A54,Urlaub!$B$5:$B$604,"&lt;="&amp;JQ$3,Urlaub!$C$5:$C$604,"&gt;="&amp;JQ$3)&gt;0,1,0))</f>
        <v>0</v>
      </c>
      <c r="JR54" s="19" t="n">
        <f aca="false">IF($A54="",0,IF(COUNTIFS(Urlaub!$A$5:$A$604,$A54,Urlaub!$B$5:$B$604,"&lt;="&amp;JR$3,Urlaub!$C$5:$C$604,"&gt;="&amp;JR$3)&gt;0,1,0))</f>
        <v>0</v>
      </c>
      <c r="JS54" s="19" t="n">
        <f aca="false">IF($A54="",0,IF(COUNTIFS(Urlaub!$A$5:$A$604,$A54,Urlaub!$B$5:$B$604,"&lt;="&amp;JS$3,Urlaub!$C$5:$C$604,"&gt;="&amp;JS$3)&gt;0,1,0))</f>
        <v>0</v>
      </c>
      <c r="JT54" s="19" t="n">
        <f aca="false">IF($A54="",0,IF(COUNTIFS(Urlaub!$A$5:$A$604,$A54,Urlaub!$B$5:$B$604,"&lt;="&amp;JT$3,Urlaub!$C$5:$C$604,"&gt;="&amp;JT$3)&gt;0,1,0))</f>
        <v>0</v>
      </c>
      <c r="JU54" s="19" t="n">
        <f aca="false">IF($A54="",0,IF(COUNTIFS(Urlaub!$A$5:$A$604,$A54,Urlaub!$B$5:$B$604,"&lt;="&amp;JU$3,Urlaub!$C$5:$C$604,"&gt;="&amp;JU$3)&gt;0,1,0))</f>
        <v>0</v>
      </c>
      <c r="JV54" s="19" t="n">
        <f aca="false">IF($A54="",0,IF(COUNTIFS(Urlaub!$A$5:$A$604,$A54,Urlaub!$B$5:$B$604,"&lt;="&amp;JV$3,Urlaub!$C$5:$C$604,"&gt;="&amp;JV$3)&gt;0,1,0))</f>
        <v>0</v>
      </c>
      <c r="JW54" s="19" t="n">
        <f aca="false">IF($A54="",0,IF(COUNTIFS(Urlaub!$A$5:$A$604,$A54,Urlaub!$B$5:$B$604,"&lt;="&amp;JW$3,Urlaub!$C$5:$C$604,"&gt;="&amp;JW$3)&gt;0,1,0))</f>
        <v>0</v>
      </c>
      <c r="JX54" s="19" t="n">
        <f aca="false">IF($A54="",0,IF(COUNTIFS(Urlaub!$A$5:$A$604,$A54,Urlaub!$B$5:$B$604,"&lt;="&amp;JX$3,Urlaub!$C$5:$C$604,"&gt;="&amp;JX$3)&gt;0,1,0))</f>
        <v>0</v>
      </c>
      <c r="JY54" s="19" t="n">
        <f aca="false">IF($A54="",0,IF(COUNTIFS(Urlaub!$A$5:$A$604,$A54,Urlaub!$B$5:$B$604,"&lt;="&amp;JY$3,Urlaub!$C$5:$C$604,"&gt;="&amp;JY$3)&gt;0,1,0))</f>
        <v>0</v>
      </c>
      <c r="JZ54" s="19" t="n">
        <f aca="false">IF($A54="",0,IF(COUNTIFS(Urlaub!$A$5:$A$604,$A54,Urlaub!$B$5:$B$604,"&lt;="&amp;JZ$3,Urlaub!$C$5:$C$604,"&gt;="&amp;JZ$3)&gt;0,1,0))</f>
        <v>0</v>
      </c>
      <c r="KA54" s="19" t="n">
        <f aca="false">IF($A54="",0,IF(COUNTIFS(Urlaub!$A$5:$A$604,$A54,Urlaub!$B$5:$B$604,"&lt;="&amp;KA$3,Urlaub!$C$5:$C$604,"&gt;="&amp;KA$3)&gt;0,1,0))</f>
        <v>0</v>
      </c>
      <c r="KB54" s="19" t="n">
        <f aca="false">IF($A54="",0,IF(COUNTIFS(Urlaub!$A$5:$A$604,$A54,Urlaub!$B$5:$B$604,"&lt;="&amp;KB$3,Urlaub!$C$5:$C$604,"&gt;="&amp;KB$3)&gt;0,1,0))</f>
        <v>0</v>
      </c>
      <c r="KC54" s="19" t="n">
        <f aca="false">IF($A54="",0,IF(COUNTIFS(Urlaub!$A$5:$A$604,$A54,Urlaub!$B$5:$B$604,"&lt;="&amp;KC$3,Urlaub!$C$5:$C$604,"&gt;="&amp;KC$3)&gt;0,1,0))</f>
        <v>0</v>
      </c>
      <c r="KD54" s="19" t="n">
        <f aca="false">IF($A54="",0,IF(COUNTIFS(Urlaub!$A$5:$A$604,$A54,Urlaub!$B$5:$B$604,"&lt;="&amp;KD$3,Urlaub!$C$5:$C$604,"&gt;="&amp;KD$3)&gt;0,1,0))</f>
        <v>0</v>
      </c>
      <c r="KE54" s="19" t="n">
        <f aca="false">IF($A54="",0,IF(COUNTIFS(Urlaub!$A$5:$A$604,$A54,Urlaub!$B$5:$B$604,"&lt;="&amp;KE$3,Urlaub!$C$5:$C$604,"&gt;="&amp;KE$3)&gt;0,1,0))</f>
        <v>0</v>
      </c>
      <c r="KF54" s="19" t="n">
        <f aca="false">IF($A54="",0,IF(COUNTIFS(Urlaub!$A$5:$A$604,$A54,Urlaub!$B$5:$B$604,"&lt;="&amp;KF$3,Urlaub!$C$5:$C$604,"&gt;="&amp;KF$3)&gt;0,1,0))</f>
        <v>0</v>
      </c>
      <c r="KG54" s="19" t="n">
        <f aca="false">IF($A54="",0,IF(COUNTIFS(Urlaub!$A$5:$A$604,$A54,Urlaub!$B$5:$B$604,"&lt;="&amp;KG$3,Urlaub!$C$5:$C$604,"&gt;="&amp;KG$3)&gt;0,1,0))</f>
        <v>0</v>
      </c>
      <c r="KH54" s="19" t="n">
        <f aca="false">IF($A54="",0,IF(COUNTIFS(Urlaub!$A$5:$A$604,$A54,Urlaub!$B$5:$B$604,"&lt;="&amp;KH$3,Urlaub!$C$5:$C$604,"&gt;="&amp;KH$3)&gt;0,1,0))</f>
        <v>0</v>
      </c>
      <c r="KI54" s="19" t="n">
        <f aca="false">IF($A54="",0,IF(COUNTIFS(Urlaub!$A$5:$A$604,$A54,Urlaub!$B$5:$B$604,"&lt;="&amp;KI$3,Urlaub!$C$5:$C$604,"&gt;="&amp;KI$3)&gt;0,1,0))</f>
        <v>0</v>
      </c>
      <c r="KJ54" s="19" t="n">
        <f aca="false">IF($A54="",0,IF(COUNTIFS(Urlaub!$A$5:$A$604,$A54,Urlaub!$B$5:$B$604,"&lt;="&amp;KJ$3,Urlaub!$C$5:$C$604,"&gt;="&amp;KJ$3)&gt;0,1,0))</f>
        <v>0</v>
      </c>
      <c r="KK54" s="19" t="n">
        <f aca="false">IF($A54="",0,IF(COUNTIFS(Urlaub!$A$5:$A$604,$A54,Urlaub!$B$5:$B$604,"&lt;="&amp;KK$3,Urlaub!$C$5:$C$604,"&gt;="&amp;KK$3)&gt;0,1,0))</f>
        <v>0</v>
      </c>
      <c r="KL54" s="19" t="n">
        <f aca="false">IF($A54="",0,IF(COUNTIFS(Urlaub!$A$5:$A$604,$A54,Urlaub!$B$5:$B$604,"&lt;="&amp;KL$3,Urlaub!$C$5:$C$604,"&gt;="&amp;KL$3)&gt;0,1,0))</f>
        <v>0</v>
      </c>
      <c r="KM54" s="19" t="n">
        <f aca="false">IF($A54="",0,IF(COUNTIFS(Urlaub!$A$5:$A$604,$A54,Urlaub!$B$5:$B$604,"&lt;="&amp;KM$3,Urlaub!$C$5:$C$604,"&gt;="&amp;KM$3)&gt;0,1,0))</f>
        <v>0</v>
      </c>
      <c r="KN54" s="19" t="n">
        <f aca="false">IF($A54="",0,IF(COUNTIFS(Urlaub!$A$5:$A$604,$A54,Urlaub!$B$5:$B$604,"&lt;="&amp;KN$3,Urlaub!$C$5:$C$604,"&gt;="&amp;KN$3)&gt;0,1,0))</f>
        <v>0</v>
      </c>
      <c r="KO54" s="19" t="n">
        <f aca="false">IF($A54="",0,IF(COUNTIFS(Urlaub!$A$5:$A$604,$A54,Urlaub!$B$5:$B$604,"&lt;="&amp;KO$3,Urlaub!$C$5:$C$604,"&gt;="&amp;KO$3)&gt;0,1,0))</f>
        <v>0</v>
      </c>
      <c r="KP54" s="19" t="n">
        <f aca="false">IF($A54="",0,IF(COUNTIFS(Urlaub!$A$5:$A$604,$A54,Urlaub!$B$5:$B$604,"&lt;="&amp;KP$3,Urlaub!$C$5:$C$604,"&gt;="&amp;KP$3)&gt;0,1,0))</f>
        <v>0</v>
      </c>
      <c r="KQ54" s="19" t="n">
        <f aca="false">IF($A54="",0,IF(COUNTIFS(Urlaub!$A$5:$A$604,$A54,Urlaub!$B$5:$B$604,"&lt;="&amp;KQ$3,Urlaub!$C$5:$C$604,"&gt;="&amp;KQ$3)&gt;0,1,0))</f>
        <v>0</v>
      </c>
      <c r="KR54" s="19" t="n">
        <f aca="false">IF($A54="",0,IF(COUNTIFS(Urlaub!$A$5:$A$604,$A54,Urlaub!$B$5:$B$604,"&lt;="&amp;KR$3,Urlaub!$C$5:$C$604,"&gt;="&amp;KR$3)&gt;0,1,0))</f>
        <v>0</v>
      </c>
      <c r="KS54" s="19" t="n">
        <f aca="false">IF($A54="",0,IF(COUNTIFS(Urlaub!$A$5:$A$604,$A54,Urlaub!$B$5:$B$604,"&lt;="&amp;KS$3,Urlaub!$C$5:$C$604,"&gt;="&amp;KS$3)&gt;0,1,0))</f>
        <v>0</v>
      </c>
      <c r="KT54" s="19" t="n">
        <f aca="false">IF($A54="",0,IF(COUNTIFS(Urlaub!$A$5:$A$604,$A54,Urlaub!$B$5:$B$604,"&lt;="&amp;KT$3,Urlaub!$C$5:$C$604,"&gt;="&amp;KT$3)&gt;0,1,0))</f>
        <v>0</v>
      </c>
      <c r="KU54" s="19" t="n">
        <f aca="false">IF($A54="",0,IF(COUNTIFS(Urlaub!$A$5:$A$604,$A54,Urlaub!$B$5:$B$604,"&lt;="&amp;KU$3,Urlaub!$C$5:$C$604,"&gt;="&amp;KU$3)&gt;0,1,0))</f>
        <v>0</v>
      </c>
      <c r="KV54" s="19" t="n">
        <f aca="false">IF($A54="",0,IF(COUNTIFS(Urlaub!$A$5:$A$604,$A54,Urlaub!$B$5:$B$604,"&lt;="&amp;KV$3,Urlaub!$C$5:$C$604,"&gt;="&amp;KV$3)&gt;0,1,0))</f>
        <v>0</v>
      </c>
      <c r="KW54" s="19" t="n">
        <f aca="false">IF($A54="",0,IF(COUNTIFS(Urlaub!$A$5:$A$604,$A54,Urlaub!$B$5:$B$604,"&lt;="&amp;KW$3,Urlaub!$C$5:$C$604,"&gt;="&amp;KW$3)&gt;0,1,0))</f>
        <v>0</v>
      </c>
      <c r="KX54" s="19" t="n">
        <f aca="false">IF($A54="",0,IF(COUNTIFS(Urlaub!$A$5:$A$604,$A54,Urlaub!$B$5:$B$604,"&lt;="&amp;KX$3,Urlaub!$C$5:$C$604,"&gt;="&amp;KX$3)&gt;0,1,0))</f>
        <v>0</v>
      </c>
      <c r="KY54" s="19" t="n">
        <f aca="false">IF($A54="",0,IF(COUNTIFS(Urlaub!$A$5:$A$604,$A54,Urlaub!$B$5:$B$604,"&lt;="&amp;KY$3,Urlaub!$C$5:$C$604,"&gt;="&amp;KY$3)&gt;0,1,0))</f>
        <v>0</v>
      </c>
      <c r="KZ54" s="19" t="n">
        <f aca="false">IF($A54="",0,IF(COUNTIFS(Urlaub!$A$5:$A$604,$A54,Urlaub!$B$5:$B$604,"&lt;="&amp;KZ$3,Urlaub!$C$5:$C$604,"&gt;="&amp;KZ$3)&gt;0,1,0))</f>
        <v>0</v>
      </c>
      <c r="LA54" s="19" t="n">
        <f aca="false">IF($A54="",0,IF(COUNTIFS(Urlaub!$A$5:$A$604,$A54,Urlaub!$B$5:$B$604,"&lt;="&amp;LA$3,Urlaub!$C$5:$C$604,"&gt;="&amp;LA$3)&gt;0,1,0))</f>
        <v>0</v>
      </c>
      <c r="LB54" s="19" t="n">
        <f aca="false">IF($A54="",0,IF(COUNTIFS(Urlaub!$A$5:$A$604,$A54,Urlaub!$B$5:$B$604,"&lt;="&amp;LB$3,Urlaub!$C$5:$C$604,"&gt;="&amp;LB$3)&gt;0,1,0))</f>
        <v>0</v>
      </c>
      <c r="LC54" s="19" t="n">
        <f aca="false">IF($A54="",0,IF(COUNTIFS(Urlaub!$A$5:$A$604,$A54,Urlaub!$B$5:$B$604,"&lt;="&amp;LC$3,Urlaub!$C$5:$C$604,"&gt;="&amp;LC$3)&gt;0,1,0))</f>
        <v>0</v>
      </c>
      <c r="LD54" s="19" t="n">
        <f aca="false">IF($A54="",0,IF(COUNTIFS(Urlaub!$A$5:$A$604,$A54,Urlaub!$B$5:$B$604,"&lt;="&amp;LD$3,Urlaub!$C$5:$C$604,"&gt;="&amp;LD$3)&gt;0,1,0))</f>
        <v>0</v>
      </c>
      <c r="LE54" s="19" t="n">
        <f aca="false">IF($A54="",0,IF(COUNTIFS(Urlaub!$A$5:$A$604,$A54,Urlaub!$B$5:$B$604,"&lt;="&amp;LE$3,Urlaub!$C$5:$C$604,"&gt;="&amp;LE$3)&gt;0,1,0))</f>
        <v>0</v>
      </c>
      <c r="LF54" s="19" t="n">
        <f aca="false">IF($A54="",0,IF(COUNTIFS(Urlaub!$A$5:$A$604,$A54,Urlaub!$B$5:$B$604,"&lt;="&amp;LF$3,Urlaub!$C$5:$C$604,"&gt;="&amp;LF$3)&gt;0,1,0))</f>
        <v>0</v>
      </c>
      <c r="LG54" s="19" t="n">
        <f aca="false">IF($A54="",0,IF(COUNTIFS(Urlaub!$A$5:$A$604,$A54,Urlaub!$B$5:$B$604,"&lt;="&amp;LG$3,Urlaub!$C$5:$C$604,"&gt;="&amp;LG$3)&gt;0,1,0))</f>
        <v>0</v>
      </c>
      <c r="LH54" s="19" t="n">
        <f aca="false">IF($A54="",0,IF(COUNTIFS(Urlaub!$A$5:$A$604,$A54,Urlaub!$B$5:$B$604,"&lt;="&amp;LH$3,Urlaub!$C$5:$C$604,"&gt;="&amp;LH$3)&gt;0,1,0))</f>
        <v>0</v>
      </c>
      <c r="LI54" s="19" t="n">
        <f aca="false">IF($A54="",0,IF(COUNTIFS(Urlaub!$A$5:$A$604,$A54,Urlaub!$B$5:$B$604,"&lt;="&amp;LI$3,Urlaub!$C$5:$C$604,"&gt;="&amp;LI$3)&gt;0,1,0))</f>
        <v>0</v>
      </c>
      <c r="LJ54" s="19" t="n">
        <f aca="false">IF($A54="",0,IF(COUNTIFS(Urlaub!$A$5:$A$604,$A54,Urlaub!$B$5:$B$604,"&lt;="&amp;LJ$3,Urlaub!$C$5:$C$604,"&gt;="&amp;LJ$3)&gt;0,1,0))</f>
        <v>0</v>
      </c>
      <c r="LK54" s="19" t="n">
        <f aca="false">IF($A54="",0,IF(COUNTIFS(Urlaub!$A$5:$A$604,$A54,Urlaub!$B$5:$B$604,"&lt;="&amp;LK$3,Urlaub!$C$5:$C$604,"&gt;="&amp;LK$3)&gt;0,1,0))</f>
        <v>0</v>
      </c>
      <c r="LL54" s="19" t="n">
        <f aca="false">IF($A54="",0,IF(COUNTIFS(Urlaub!$A$5:$A$604,$A54,Urlaub!$B$5:$B$604,"&lt;="&amp;LL$3,Urlaub!$C$5:$C$604,"&gt;="&amp;LL$3)&gt;0,1,0))</f>
        <v>0</v>
      </c>
      <c r="LM54" s="19" t="n">
        <f aca="false">IF($A54="",0,IF(COUNTIFS(Urlaub!$A$5:$A$604,$A54,Urlaub!$B$5:$B$604,"&lt;="&amp;LM$3,Urlaub!$C$5:$C$604,"&gt;="&amp;LM$3)&gt;0,1,0))</f>
        <v>0</v>
      </c>
      <c r="LN54" s="19" t="n">
        <f aca="false">IF($A54="",0,IF(COUNTIFS(Urlaub!$A$5:$A$604,$A54,Urlaub!$B$5:$B$604,"&lt;="&amp;LN$3,Urlaub!$C$5:$C$604,"&gt;="&amp;LN$3)&gt;0,1,0))</f>
        <v>0</v>
      </c>
      <c r="LO54" s="19" t="n">
        <f aca="false">IF($A54="",0,IF(COUNTIFS(Urlaub!$A$5:$A$604,$A54,Urlaub!$B$5:$B$604,"&lt;="&amp;LO$3,Urlaub!$C$5:$C$604,"&gt;="&amp;LO$3)&gt;0,1,0))</f>
        <v>0</v>
      </c>
      <c r="LP54" s="19" t="n">
        <f aca="false">IF($A54="",0,IF(COUNTIFS(Urlaub!$A$5:$A$604,$A54,Urlaub!$B$5:$B$604,"&lt;="&amp;LP$3,Urlaub!$C$5:$C$604,"&gt;="&amp;LP$3)&gt;0,1,0))</f>
        <v>0</v>
      </c>
      <c r="LQ54" s="19" t="n">
        <f aca="false">IF($A54="",0,IF(COUNTIFS(Urlaub!$A$5:$A$604,$A54,Urlaub!$B$5:$B$604,"&lt;="&amp;LQ$3,Urlaub!$C$5:$C$604,"&gt;="&amp;LQ$3)&gt;0,1,0))</f>
        <v>0</v>
      </c>
      <c r="LR54" s="19" t="n">
        <f aca="false">IF($A54="",0,IF(COUNTIFS(Urlaub!$A$5:$A$604,$A54,Urlaub!$B$5:$B$604,"&lt;="&amp;LR$3,Urlaub!$C$5:$C$604,"&gt;="&amp;LR$3)&gt;0,1,0))</f>
        <v>0</v>
      </c>
      <c r="LS54" s="19" t="n">
        <f aca="false">IF($A54="",0,IF(COUNTIFS(Urlaub!$A$5:$A$604,$A54,Urlaub!$B$5:$B$604,"&lt;="&amp;LS$3,Urlaub!$C$5:$C$604,"&gt;="&amp;LS$3)&gt;0,1,0))</f>
        <v>0</v>
      </c>
      <c r="LT54" s="19" t="n">
        <f aca="false">IF($A54="",0,IF(COUNTIFS(Urlaub!$A$5:$A$604,$A54,Urlaub!$B$5:$B$604,"&lt;="&amp;LT$3,Urlaub!$C$5:$C$604,"&gt;="&amp;LT$3)&gt;0,1,0))</f>
        <v>0</v>
      </c>
      <c r="LU54" s="19" t="n">
        <f aca="false">IF($A54="",0,IF(COUNTIFS(Urlaub!$A$5:$A$604,$A54,Urlaub!$B$5:$B$604,"&lt;="&amp;LU$3,Urlaub!$C$5:$C$604,"&gt;="&amp;LU$3)&gt;0,1,0))</f>
        <v>0</v>
      </c>
      <c r="LV54" s="19" t="n">
        <f aca="false">IF($A54="",0,IF(COUNTIFS(Urlaub!$A$5:$A$604,$A54,Urlaub!$B$5:$B$604,"&lt;="&amp;LV$3,Urlaub!$C$5:$C$604,"&gt;="&amp;LV$3)&gt;0,1,0))</f>
        <v>0</v>
      </c>
      <c r="LW54" s="19" t="n">
        <f aca="false">IF($A54="",0,IF(COUNTIFS(Urlaub!$A$5:$A$604,$A54,Urlaub!$B$5:$B$604,"&lt;="&amp;LW$3,Urlaub!$C$5:$C$604,"&gt;="&amp;LW$3)&gt;0,1,0))</f>
        <v>0</v>
      </c>
      <c r="LX54" s="19" t="n">
        <f aca="false">IF($A54="",0,IF(COUNTIFS(Urlaub!$A$5:$A$604,$A54,Urlaub!$B$5:$B$604,"&lt;="&amp;LX$3,Urlaub!$C$5:$C$604,"&gt;="&amp;LX$3)&gt;0,1,0))</f>
        <v>0</v>
      </c>
      <c r="LY54" s="19" t="n">
        <f aca="false">IF($A54="",0,IF(COUNTIFS(Urlaub!$A$5:$A$604,$A54,Urlaub!$B$5:$B$604,"&lt;="&amp;LY$3,Urlaub!$C$5:$C$604,"&gt;="&amp;LY$3)&gt;0,1,0))</f>
        <v>0</v>
      </c>
      <c r="LZ54" s="19" t="n">
        <f aca="false">IF($A54="",0,IF(COUNTIFS(Urlaub!$A$5:$A$604,$A54,Urlaub!$B$5:$B$604,"&lt;="&amp;LZ$3,Urlaub!$C$5:$C$604,"&gt;="&amp;LZ$3)&gt;0,1,0))</f>
        <v>0</v>
      </c>
      <c r="MA54" s="19" t="n">
        <f aca="false">IF($A54="",0,IF(COUNTIFS(Urlaub!$A$5:$A$604,$A54,Urlaub!$B$5:$B$604,"&lt;="&amp;MA$3,Urlaub!$C$5:$C$604,"&gt;="&amp;MA$3)&gt;0,1,0))</f>
        <v>0</v>
      </c>
      <c r="MB54" s="19" t="n">
        <f aca="false">IF($A54="",0,IF(COUNTIFS(Urlaub!$A$5:$A$604,$A54,Urlaub!$B$5:$B$604,"&lt;="&amp;MB$3,Urlaub!$C$5:$C$604,"&gt;="&amp;MB$3)&gt;0,1,0))</f>
        <v>0</v>
      </c>
      <c r="MC54" s="19" t="n">
        <f aca="false">IF($A54="",0,IF(COUNTIFS(Urlaub!$A$5:$A$604,$A54,Urlaub!$B$5:$B$604,"&lt;="&amp;MC$3,Urlaub!$C$5:$C$604,"&gt;="&amp;MC$3)&gt;0,1,0))</f>
        <v>0</v>
      </c>
      <c r="MD54" s="19" t="n">
        <f aca="false">IF($A54="",0,IF(COUNTIFS(Urlaub!$A$5:$A$604,$A54,Urlaub!$B$5:$B$604,"&lt;="&amp;MD$3,Urlaub!$C$5:$C$604,"&gt;="&amp;MD$3)&gt;0,1,0))</f>
        <v>0</v>
      </c>
      <c r="ME54" s="19" t="n">
        <f aca="false">IF($A54="",0,IF(COUNTIFS(Urlaub!$A$5:$A$604,$A54,Urlaub!$B$5:$B$604,"&lt;="&amp;ME$3,Urlaub!$C$5:$C$604,"&gt;="&amp;ME$3)&gt;0,1,0))</f>
        <v>0</v>
      </c>
      <c r="MF54" s="19" t="n">
        <f aca="false">IF($A54="",0,IF(COUNTIFS(Urlaub!$A$5:$A$604,$A54,Urlaub!$B$5:$B$604,"&lt;="&amp;MF$3,Urlaub!$C$5:$C$604,"&gt;="&amp;MF$3)&gt;0,1,0))</f>
        <v>0</v>
      </c>
      <c r="MG54" s="19" t="n">
        <f aca="false">IF($A54="",0,IF(COUNTIFS(Urlaub!$A$5:$A$604,$A54,Urlaub!$B$5:$B$604,"&lt;="&amp;MG$3,Urlaub!$C$5:$C$604,"&gt;="&amp;MG$3)&gt;0,1,0))</f>
        <v>0</v>
      </c>
      <c r="MH54" s="19" t="n">
        <f aca="false">IF($A54="",0,IF(COUNTIFS(Urlaub!$A$5:$A$604,$A54,Urlaub!$B$5:$B$604,"&lt;="&amp;MH$3,Urlaub!$C$5:$C$604,"&gt;="&amp;MH$3)&gt;0,1,0))</f>
        <v>0</v>
      </c>
      <c r="MI54" s="19" t="n">
        <f aca="false">IF($A54="",0,IF(COUNTIFS(Urlaub!$A$5:$A$604,$A54,Urlaub!$B$5:$B$604,"&lt;="&amp;MI$3,Urlaub!$C$5:$C$604,"&gt;="&amp;MI$3)&gt;0,1,0))</f>
        <v>0</v>
      </c>
      <c r="MJ54" s="19" t="n">
        <f aca="false">IF($A54="",0,IF(COUNTIFS(Urlaub!$A$5:$A$604,$A54,Urlaub!$B$5:$B$604,"&lt;="&amp;MJ$3,Urlaub!$C$5:$C$604,"&gt;="&amp;MJ$3)&gt;0,1,0))</f>
        <v>0</v>
      </c>
      <c r="MK54" s="19" t="n">
        <f aca="false">IF($A54="",0,IF(COUNTIFS(Urlaub!$A$5:$A$604,$A54,Urlaub!$B$5:$B$604,"&lt;="&amp;MK$3,Urlaub!$C$5:$C$604,"&gt;="&amp;MK$3)&gt;0,1,0))</f>
        <v>0</v>
      </c>
      <c r="ML54" s="19" t="n">
        <f aca="false">IF($A54="",0,IF(COUNTIFS(Urlaub!$A$5:$A$604,$A54,Urlaub!$B$5:$B$604,"&lt;="&amp;ML$3,Urlaub!$C$5:$C$604,"&gt;="&amp;ML$3)&gt;0,1,0))</f>
        <v>0</v>
      </c>
      <c r="MM54" s="19" t="n">
        <f aca="false">IF($A54="",0,IF(COUNTIFS(Urlaub!$A$5:$A$604,$A54,Urlaub!$B$5:$B$604,"&lt;="&amp;MM$3,Urlaub!$C$5:$C$604,"&gt;="&amp;MM$3)&gt;0,1,0))</f>
        <v>0</v>
      </c>
      <c r="MN54" s="19" t="n">
        <f aca="false">IF($A54="",0,IF(COUNTIFS(Urlaub!$A$5:$A$604,$A54,Urlaub!$B$5:$B$604,"&lt;="&amp;MN$3,Urlaub!$C$5:$C$604,"&gt;="&amp;MN$3)&gt;0,1,0))</f>
        <v>0</v>
      </c>
      <c r="MO54" s="19" t="n">
        <f aca="false">IF($A54="",0,IF(COUNTIFS(Urlaub!$A$5:$A$604,$A54,Urlaub!$B$5:$B$604,"&lt;="&amp;MO$3,Urlaub!$C$5:$C$604,"&gt;="&amp;MO$3)&gt;0,1,0))</f>
        <v>0</v>
      </c>
      <c r="MP54" s="19" t="n">
        <f aca="false">IF($A54="",0,IF(COUNTIFS(Urlaub!$A$5:$A$604,$A54,Urlaub!$B$5:$B$604,"&lt;="&amp;MP$3,Urlaub!$C$5:$C$604,"&gt;="&amp;MP$3)&gt;0,1,0))</f>
        <v>0</v>
      </c>
      <c r="MQ54" s="19" t="n">
        <f aca="false">IF($A54="",0,IF(COUNTIFS(Urlaub!$A$5:$A$604,$A54,Urlaub!$B$5:$B$604,"&lt;="&amp;MQ$3,Urlaub!$C$5:$C$604,"&gt;="&amp;MQ$3)&gt;0,1,0))</f>
        <v>0</v>
      </c>
      <c r="MR54" s="19" t="n">
        <f aca="false">IF($A54="",0,IF(COUNTIFS(Urlaub!$A$5:$A$604,$A54,Urlaub!$B$5:$B$604,"&lt;="&amp;MR$3,Urlaub!$C$5:$C$604,"&gt;="&amp;MR$3)&gt;0,1,0))</f>
        <v>0</v>
      </c>
      <c r="MS54" s="19" t="n">
        <f aca="false">IF($A54="",0,IF(COUNTIFS(Urlaub!$A$5:$A$604,$A54,Urlaub!$B$5:$B$604,"&lt;="&amp;MS$3,Urlaub!$C$5:$C$604,"&gt;="&amp;MS$3)&gt;0,1,0))</f>
        <v>0</v>
      </c>
      <c r="MT54" s="19" t="n">
        <f aca="false">IF($A54="",0,IF(COUNTIFS(Urlaub!$A$5:$A$604,$A54,Urlaub!$B$5:$B$604,"&lt;="&amp;MT$3,Urlaub!$C$5:$C$604,"&gt;="&amp;MT$3)&gt;0,1,0))</f>
        <v>0</v>
      </c>
      <c r="MU54" s="19" t="n">
        <f aca="false">IF($A54="",0,IF(COUNTIFS(Urlaub!$A$5:$A$604,$A54,Urlaub!$B$5:$B$604,"&lt;="&amp;MU$3,Urlaub!$C$5:$C$604,"&gt;="&amp;MU$3)&gt;0,1,0))</f>
        <v>0</v>
      </c>
      <c r="MV54" s="19" t="n">
        <f aca="false">IF($A54="",0,IF(COUNTIFS(Urlaub!$A$5:$A$604,$A54,Urlaub!$B$5:$B$604,"&lt;="&amp;MV$3,Urlaub!$C$5:$C$604,"&gt;="&amp;MV$3)&gt;0,1,0))</f>
        <v>0</v>
      </c>
      <c r="MW54" s="19" t="n">
        <f aca="false">IF($A54="",0,IF(COUNTIFS(Urlaub!$A$5:$A$604,$A54,Urlaub!$B$5:$B$604,"&lt;="&amp;MW$3,Urlaub!$C$5:$C$604,"&gt;="&amp;MW$3)&gt;0,1,0))</f>
        <v>0</v>
      </c>
      <c r="MX54" s="19" t="n">
        <f aca="false">IF($A54="",0,IF(COUNTIFS(Urlaub!$A$5:$A$604,$A54,Urlaub!$B$5:$B$604,"&lt;="&amp;MX$3,Urlaub!$C$5:$C$604,"&gt;="&amp;MX$3)&gt;0,1,0))</f>
        <v>0</v>
      </c>
      <c r="MY54" s="19" t="n">
        <f aca="false">IF($A54="",0,IF(COUNTIFS(Urlaub!$A$5:$A$604,$A54,Urlaub!$B$5:$B$604,"&lt;="&amp;MY$3,Urlaub!$C$5:$C$604,"&gt;="&amp;MY$3)&gt;0,1,0))</f>
        <v>0</v>
      </c>
      <c r="MZ54" s="19" t="n">
        <f aca="false">IF($A54="",0,IF(COUNTIFS(Urlaub!$A$5:$A$604,$A54,Urlaub!$B$5:$B$604,"&lt;="&amp;MZ$3,Urlaub!$C$5:$C$604,"&gt;="&amp;MZ$3)&gt;0,1,0))</f>
        <v>0</v>
      </c>
      <c r="NA54" s="19" t="n">
        <f aca="false">IF($A54="",0,IF(COUNTIFS(Urlaub!$A$5:$A$604,$A54,Urlaub!$B$5:$B$604,"&lt;="&amp;NA$3,Urlaub!$C$5:$C$604,"&gt;="&amp;NA$3)&gt;0,1,0))</f>
        <v>0</v>
      </c>
      <c r="NB54" s="19" t="n">
        <f aca="false">IF($A54="",0,IF(COUNTIFS(Urlaub!$A$5:$A$604,$A54,Urlaub!$B$5:$B$604,"&lt;="&amp;NB$3,Urlaub!$C$5:$C$604,"&gt;="&amp;NB$3)&gt;0,1,0))</f>
        <v>0</v>
      </c>
      <c r="NC54" s="19" t="n">
        <f aca="false">IF($A54="",0,IF(COUNTIFS(Urlaub!$A$5:$A$604,$A54,Urlaub!$B$5:$B$604,"&lt;="&amp;NC$3,Urlaub!$C$5:$C$604,"&gt;="&amp;NC$3)&gt;0,1,0))</f>
        <v>0</v>
      </c>
      <c r="ND54" s="19" t="n">
        <f aca="false">IF($A54="",0,IF(COUNTIFS(Urlaub!$A$5:$A$604,$A54,Urlaub!$B$5:$B$604,"&lt;="&amp;ND$3,Urlaub!$C$5:$C$604,"&gt;="&amp;ND$3)&gt;0,1,0))</f>
        <v>0</v>
      </c>
      <c r="NE54" s="19" t="n">
        <f aca="false">IF($A54="",0,IF(COUNTIFS(Urlaub!$A$5:$A$604,$A54,Urlaub!$B$5:$B$604,"&lt;="&amp;NE$3,Urlaub!$C$5:$C$604,"&gt;="&amp;NE$3)&gt;0,1,0))</f>
        <v>0</v>
      </c>
      <c r="NF54" s="19" t="n">
        <f aca="false">IF($A54="",0,IF(COUNTIFS(Urlaub!$A$5:$A$604,$A54,Urlaub!$B$5:$B$604,"&lt;="&amp;NF$3,Urlaub!$C$5:$C$604,"&gt;="&amp;NF$3)&gt;0,1,0))</f>
        <v>0</v>
      </c>
      <c r="NG54" s="19" t="n">
        <f aca="false">IF($A54="",0,IF(COUNTIFS(Urlaub!$A$5:$A$604,$A54,Urlaub!$B$5:$B$604,"&lt;="&amp;NG$3,Urlaub!$C$5:$C$604,"&gt;="&amp;NG$3)&gt;0,1,0))</f>
        <v>0</v>
      </c>
      <c r="NH54" s="19" t="n">
        <f aca="false">IF($A54="",0,IF(COUNTIFS(Urlaub!$A$5:$A$604,$A54,Urlaub!$B$5:$B$604,"&lt;="&amp;NH$3,Urlaub!$C$5:$C$604,"&gt;="&amp;NH$3)&gt;0,1,0))</f>
        <v>0</v>
      </c>
    </row>
    <row r="55" customFormat="false" ht="15" hidden="false" customHeight="false" outlineLevel="0" collapsed="false">
      <c r="A55" s="5" t="str">
        <f aca="false">IF(Team!A55="","",Team!A55)</f>
        <v/>
      </c>
      <c r="B55" s="8" t="str">
        <f aca="false">IF(Team!B55="","",Team!B55)</f>
        <v/>
      </c>
      <c r="C55" s="8" t="str">
        <f aca="false">IF(Team!C55="","",Team!C55)</f>
        <v/>
      </c>
      <c r="D55" s="8" t="str">
        <f aca="false">IF(Team!D55="","",Team!D55)</f>
        <v/>
      </c>
      <c r="E55" s="8" t="str">
        <f aca="false">IF(Team!E55="","",Team!E55)</f>
        <v/>
      </c>
      <c r="F55" s="8" t="str">
        <f aca="false">IF(Team!F55="","",Team!F55)</f>
        <v/>
      </c>
      <c r="G55" s="19" t="n">
        <f aca="false">IF($A55="",0,IF(COUNTIFS(Urlaub!$A$5:$A$604,$A55,Urlaub!$B$5:$B$604,"&lt;="&amp;G$3,Urlaub!$C$5:$C$604,"&gt;="&amp;G$3)&gt;0,1,0))</f>
        <v>0</v>
      </c>
      <c r="H55" s="19" t="n">
        <f aca="false">IF($A55="",0,IF(COUNTIFS(Urlaub!$A$5:$A$604,$A55,Urlaub!$B$5:$B$604,"&lt;="&amp;H$3,Urlaub!$C$5:$C$604,"&gt;="&amp;H$3)&gt;0,1,0))</f>
        <v>0</v>
      </c>
      <c r="I55" s="19" t="n">
        <f aca="false">IF($A55="",0,IF(COUNTIFS(Urlaub!$A$5:$A$604,$A55,Urlaub!$B$5:$B$604,"&lt;="&amp;I$3,Urlaub!$C$5:$C$604,"&gt;="&amp;I$3)&gt;0,1,0))</f>
        <v>0</v>
      </c>
      <c r="J55" s="19" t="n">
        <f aca="false">IF($A55="",0,IF(COUNTIFS(Urlaub!$A$5:$A$604,$A55,Urlaub!$B$5:$B$604,"&lt;="&amp;J$3,Urlaub!$C$5:$C$604,"&gt;="&amp;J$3)&gt;0,1,0))</f>
        <v>0</v>
      </c>
      <c r="K55" s="19" t="n">
        <f aca="false">IF($A55="",0,IF(COUNTIFS(Urlaub!$A$5:$A$604,$A55,Urlaub!$B$5:$B$604,"&lt;="&amp;K$3,Urlaub!$C$5:$C$604,"&gt;="&amp;K$3)&gt;0,1,0))</f>
        <v>0</v>
      </c>
      <c r="L55" s="19" t="n">
        <f aca="false">IF($A55="",0,IF(COUNTIFS(Urlaub!$A$5:$A$604,$A55,Urlaub!$B$5:$B$604,"&lt;="&amp;L$3,Urlaub!$C$5:$C$604,"&gt;="&amp;L$3)&gt;0,1,0))</f>
        <v>0</v>
      </c>
      <c r="M55" s="19" t="n">
        <f aca="false">IF($A55="",0,IF(COUNTIFS(Urlaub!$A$5:$A$604,$A55,Urlaub!$B$5:$B$604,"&lt;="&amp;M$3,Urlaub!$C$5:$C$604,"&gt;="&amp;M$3)&gt;0,1,0))</f>
        <v>0</v>
      </c>
      <c r="N55" s="19" t="n">
        <f aca="false">IF($A55="",0,IF(COUNTIFS(Urlaub!$A$5:$A$604,$A55,Urlaub!$B$5:$B$604,"&lt;="&amp;N$3,Urlaub!$C$5:$C$604,"&gt;="&amp;N$3)&gt;0,1,0))</f>
        <v>0</v>
      </c>
      <c r="O55" s="19" t="n">
        <f aca="false">IF($A55="",0,IF(COUNTIFS(Urlaub!$A$5:$A$604,$A55,Urlaub!$B$5:$B$604,"&lt;="&amp;O$3,Urlaub!$C$5:$C$604,"&gt;="&amp;O$3)&gt;0,1,0))</f>
        <v>0</v>
      </c>
      <c r="P55" s="19" t="n">
        <f aca="false">IF($A55="",0,IF(COUNTIFS(Urlaub!$A$5:$A$604,$A55,Urlaub!$B$5:$B$604,"&lt;="&amp;P$3,Urlaub!$C$5:$C$604,"&gt;="&amp;P$3)&gt;0,1,0))</f>
        <v>0</v>
      </c>
      <c r="Q55" s="19" t="n">
        <f aca="false">IF($A55="",0,IF(COUNTIFS(Urlaub!$A$5:$A$604,$A55,Urlaub!$B$5:$B$604,"&lt;="&amp;Q$3,Urlaub!$C$5:$C$604,"&gt;="&amp;Q$3)&gt;0,1,0))</f>
        <v>0</v>
      </c>
      <c r="R55" s="19" t="n">
        <f aca="false">IF($A55="",0,IF(COUNTIFS(Urlaub!$A$5:$A$604,$A55,Urlaub!$B$5:$B$604,"&lt;="&amp;R$3,Urlaub!$C$5:$C$604,"&gt;="&amp;R$3)&gt;0,1,0))</f>
        <v>0</v>
      </c>
      <c r="S55" s="19" t="n">
        <f aca="false">IF($A55="",0,IF(COUNTIFS(Urlaub!$A$5:$A$604,$A55,Urlaub!$B$5:$B$604,"&lt;="&amp;S$3,Urlaub!$C$5:$C$604,"&gt;="&amp;S$3)&gt;0,1,0))</f>
        <v>0</v>
      </c>
      <c r="T55" s="19" t="n">
        <f aca="false">IF($A55="",0,IF(COUNTIFS(Urlaub!$A$5:$A$604,$A55,Urlaub!$B$5:$B$604,"&lt;="&amp;T$3,Urlaub!$C$5:$C$604,"&gt;="&amp;T$3)&gt;0,1,0))</f>
        <v>0</v>
      </c>
      <c r="U55" s="19" t="n">
        <f aca="false">IF($A55="",0,IF(COUNTIFS(Urlaub!$A$5:$A$604,$A55,Urlaub!$B$5:$B$604,"&lt;="&amp;U$3,Urlaub!$C$5:$C$604,"&gt;="&amp;U$3)&gt;0,1,0))</f>
        <v>0</v>
      </c>
      <c r="V55" s="19" t="n">
        <f aca="false">IF($A55="",0,IF(COUNTIFS(Urlaub!$A$5:$A$604,$A55,Urlaub!$B$5:$B$604,"&lt;="&amp;V$3,Urlaub!$C$5:$C$604,"&gt;="&amp;V$3)&gt;0,1,0))</f>
        <v>0</v>
      </c>
      <c r="W55" s="19" t="n">
        <f aca="false">IF($A55="",0,IF(COUNTIFS(Urlaub!$A$5:$A$604,$A55,Urlaub!$B$5:$B$604,"&lt;="&amp;W$3,Urlaub!$C$5:$C$604,"&gt;="&amp;W$3)&gt;0,1,0))</f>
        <v>0</v>
      </c>
      <c r="X55" s="19" t="n">
        <f aca="false">IF($A55="",0,IF(COUNTIFS(Urlaub!$A$5:$A$604,$A55,Urlaub!$B$5:$B$604,"&lt;="&amp;X$3,Urlaub!$C$5:$C$604,"&gt;="&amp;X$3)&gt;0,1,0))</f>
        <v>0</v>
      </c>
      <c r="Y55" s="19" t="n">
        <f aca="false">IF($A55="",0,IF(COUNTIFS(Urlaub!$A$5:$A$604,$A55,Urlaub!$B$5:$B$604,"&lt;="&amp;Y$3,Urlaub!$C$5:$C$604,"&gt;="&amp;Y$3)&gt;0,1,0))</f>
        <v>0</v>
      </c>
      <c r="Z55" s="19" t="n">
        <f aca="false">IF($A55="",0,IF(COUNTIFS(Urlaub!$A$5:$A$604,$A55,Urlaub!$B$5:$B$604,"&lt;="&amp;Z$3,Urlaub!$C$5:$C$604,"&gt;="&amp;Z$3)&gt;0,1,0))</f>
        <v>0</v>
      </c>
      <c r="AA55" s="19" t="n">
        <f aca="false">IF($A55="",0,IF(COUNTIFS(Urlaub!$A$5:$A$604,$A55,Urlaub!$B$5:$B$604,"&lt;="&amp;AA$3,Urlaub!$C$5:$C$604,"&gt;="&amp;AA$3)&gt;0,1,0))</f>
        <v>0</v>
      </c>
      <c r="AB55" s="19" t="n">
        <f aca="false">IF($A55="",0,IF(COUNTIFS(Urlaub!$A$5:$A$604,$A55,Urlaub!$B$5:$B$604,"&lt;="&amp;AB$3,Urlaub!$C$5:$C$604,"&gt;="&amp;AB$3)&gt;0,1,0))</f>
        <v>0</v>
      </c>
      <c r="AC55" s="19" t="n">
        <f aca="false">IF($A55="",0,IF(COUNTIFS(Urlaub!$A$5:$A$604,$A55,Urlaub!$B$5:$B$604,"&lt;="&amp;AC$3,Urlaub!$C$5:$C$604,"&gt;="&amp;AC$3)&gt;0,1,0))</f>
        <v>0</v>
      </c>
      <c r="AD55" s="19" t="n">
        <f aca="false">IF($A55="",0,IF(COUNTIFS(Urlaub!$A$5:$A$604,$A55,Urlaub!$B$5:$B$604,"&lt;="&amp;AD$3,Urlaub!$C$5:$C$604,"&gt;="&amp;AD$3)&gt;0,1,0))</f>
        <v>0</v>
      </c>
      <c r="AE55" s="19" t="n">
        <f aca="false">IF($A55="",0,IF(COUNTIFS(Urlaub!$A$5:$A$604,$A55,Urlaub!$B$5:$B$604,"&lt;="&amp;AE$3,Urlaub!$C$5:$C$604,"&gt;="&amp;AE$3)&gt;0,1,0))</f>
        <v>0</v>
      </c>
      <c r="AF55" s="19" t="n">
        <f aca="false">IF($A55="",0,IF(COUNTIFS(Urlaub!$A$5:$A$604,$A55,Urlaub!$B$5:$B$604,"&lt;="&amp;AF$3,Urlaub!$C$5:$C$604,"&gt;="&amp;AF$3)&gt;0,1,0))</f>
        <v>0</v>
      </c>
      <c r="AG55" s="19" t="n">
        <f aca="false">IF($A55="",0,IF(COUNTIFS(Urlaub!$A$5:$A$604,$A55,Urlaub!$B$5:$B$604,"&lt;="&amp;AG$3,Urlaub!$C$5:$C$604,"&gt;="&amp;AG$3)&gt;0,1,0))</f>
        <v>0</v>
      </c>
      <c r="AH55" s="19" t="n">
        <f aca="false">IF($A55="",0,IF(COUNTIFS(Urlaub!$A$5:$A$604,$A55,Urlaub!$B$5:$B$604,"&lt;="&amp;AH$3,Urlaub!$C$5:$C$604,"&gt;="&amp;AH$3)&gt;0,1,0))</f>
        <v>0</v>
      </c>
      <c r="AI55" s="19" t="n">
        <f aca="false">IF($A55="",0,IF(COUNTIFS(Urlaub!$A$5:$A$604,$A55,Urlaub!$B$5:$B$604,"&lt;="&amp;AI$3,Urlaub!$C$5:$C$604,"&gt;="&amp;AI$3)&gt;0,1,0))</f>
        <v>0</v>
      </c>
      <c r="AJ55" s="19" t="n">
        <f aca="false">IF($A55="",0,IF(COUNTIFS(Urlaub!$A$5:$A$604,$A55,Urlaub!$B$5:$B$604,"&lt;="&amp;AJ$3,Urlaub!$C$5:$C$604,"&gt;="&amp;AJ$3)&gt;0,1,0))</f>
        <v>0</v>
      </c>
      <c r="AK55" s="19" t="n">
        <f aca="false">IF($A55="",0,IF(COUNTIFS(Urlaub!$A$5:$A$604,$A55,Urlaub!$B$5:$B$604,"&lt;="&amp;AK$3,Urlaub!$C$5:$C$604,"&gt;="&amp;AK$3)&gt;0,1,0))</f>
        <v>0</v>
      </c>
      <c r="AL55" s="19" t="n">
        <f aca="false">IF($A55="",0,IF(COUNTIFS(Urlaub!$A$5:$A$604,$A55,Urlaub!$B$5:$B$604,"&lt;="&amp;AL$3,Urlaub!$C$5:$C$604,"&gt;="&amp;AL$3)&gt;0,1,0))</f>
        <v>0</v>
      </c>
      <c r="AM55" s="19" t="n">
        <f aca="false">IF($A55="",0,IF(COUNTIFS(Urlaub!$A$5:$A$604,$A55,Urlaub!$B$5:$B$604,"&lt;="&amp;AM$3,Urlaub!$C$5:$C$604,"&gt;="&amp;AM$3)&gt;0,1,0))</f>
        <v>0</v>
      </c>
      <c r="AN55" s="19" t="n">
        <f aca="false">IF($A55="",0,IF(COUNTIFS(Urlaub!$A$5:$A$604,$A55,Urlaub!$B$5:$B$604,"&lt;="&amp;AN$3,Urlaub!$C$5:$C$604,"&gt;="&amp;AN$3)&gt;0,1,0))</f>
        <v>0</v>
      </c>
      <c r="AO55" s="19" t="n">
        <f aca="false">IF($A55="",0,IF(COUNTIFS(Urlaub!$A$5:$A$604,$A55,Urlaub!$B$5:$B$604,"&lt;="&amp;AO$3,Urlaub!$C$5:$C$604,"&gt;="&amp;AO$3)&gt;0,1,0))</f>
        <v>0</v>
      </c>
      <c r="AP55" s="19" t="n">
        <f aca="false">IF($A55="",0,IF(COUNTIFS(Urlaub!$A$5:$A$604,$A55,Urlaub!$B$5:$B$604,"&lt;="&amp;AP$3,Urlaub!$C$5:$C$604,"&gt;="&amp;AP$3)&gt;0,1,0))</f>
        <v>0</v>
      </c>
      <c r="AQ55" s="19" t="n">
        <f aca="false">IF($A55="",0,IF(COUNTIFS(Urlaub!$A$5:$A$604,$A55,Urlaub!$B$5:$B$604,"&lt;="&amp;AQ$3,Urlaub!$C$5:$C$604,"&gt;="&amp;AQ$3)&gt;0,1,0))</f>
        <v>0</v>
      </c>
      <c r="AR55" s="19" t="n">
        <f aca="false">IF($A55="",0,IF(COUNTIFS(Urlaub!$A$5:$A$604,$A55,Urlaub!$B$5:$B$604,"&lt;="&amp;AR$3,Urlaub!$C$5:$C$604,"&gt;="&amp;AR$3)&gt;0,1,0))</f>
        <v>0</v>
      </c>
      <c r="AS55" s="19" t="n">
        <f aca="false">IF($A55="",0,IF(COUNTIFS(Urlaub!$A$5:$A$604,$A55,Urlaub!$B$5:$B$604,"&lt;="&amp;AS$3,Urlaub!$C$5:$C$604,"&gt;="&amp;AS$3)&gt;0,1,0))</f>
        <v>0</v>
      </c>
      <c r="AT55" s="19" t="n">
        <f aca="false">IF($A55="",0,IF(COUNTIFS(Urlaub!$A$5:$A$604,$A55,Urlaub!$B$5:$B$604,"&lt;="&amp;AT$3,Urlaub!$C$5:$C$604,"&gt;="&amp;AT$3)&gt;0,1,0))</f>
        <v>0</v>
      </c>
      <c r="AU55" s="19" t="n">
        <f aca="false">IF($A55="",0,IF(COUNTIFS(Urlaub!$A$5:$A$604,$A55,Urlaub!$B$5:$B$604,"&lt;="&amp;AU$3,Urlaub!$C$5:$C$604,"&gt;="&amp;AU$3)&gt;0,1,0))</f>
        <v>0</v>
      </c>
      <c r="AV55" s="19" t="n">
        <f aca="false">IF($A55="",0,IF(COUNTIFS(Urlaub!$A$5:$A$604,$A55,Urlaub!$B$5:$B$604,"&lt;="&amp;AV$3,Urlaub!$C$5:$C$604,"&gt;="&amp;AV$3)&gt;0,1,0))</f>
        <v>0</v>
      </c>
      <c r="AW55" s="19" t="n">
        <f aca="false">IF($A55="",0,IF(COUNTIFS(Urlaub!$A$5:$A$604,$A55,Urlaub!$B$5:$B$604,"&lt;="&amp;AW$3,Urlaub!$C$5:$C$604,"&gt;="&amp;AW$3)&gt;0,1,0))</f>
        <v>0</v>
      </c>
      <c r="AX55" s="19" t="n">
        <f aca="false">IF($A55="",0,IF(COUNTIFS(Urlaub!$A$5:$A$604,$A55,Urlaub!$B$5:$B$604,"&lt;="&amp;AX$3,Urlaub!$C$5:$C$604,"&gt;="&amp;AX$3)&gt;0,1,0))</f>
        <v>0</v>
      </c>
      <c r="AY55" s="19" t="n">
        <f aca="false">IF($A55="",0,IF(COUNTIFS(Urlaub!$A$5:$A$604,$A55,Urlaub!$B$5:$B$604,"&lt;="&amp;AY$3,Urlaub!$C$5:$C$604,"&gt;="&amp;AY$3)&gt;0,1,0))</f>
        <v>0</v>
      </c>
      <c r="AZ55" s="19" t="n">
        <f aca="false">IF($A55="",0,IF(COUNTIFS(Urlaub!$A$5:$A$604,$A55,Urlaub!$B$5:$B$604,"&lt;="&amp;AZ$3,Urlaub!$C$5:$C$604,"&gt;="&amp;AZ$3)&gt;0,1,0))</f>
        <v>0</v>
      </c>
      <c r="BA55" s="19" t="n">
        <f aca="false">IF($A55="",0,IF(COUNTIFS(Urlaub!$A$5:$A$604,$A55,Urlaub!$B$5:$B$604,"&lt;="&amp;BA$3,Urlaub!$C$5:$C$604,"&gt;="&amp;BA$3)&gt;0,1,0))</f>
        <v>0</v>
      </c>
      <c r="BB55" s="19" t="n">
        <f aca="false">IF($A55="",0,IF(COUNTIFS(Urlaub!$A$5:$A$604,$A55,Urlaub!$B$5:$B$604,"&lt;="&amp;BB$3,Urlaub!$C$5:$C$604,"&gt;="&amp;BB$3)&gt;0,1,0))</f>
        <v>0</v>
      </c>
      <c r="BC55" s="19" t="n">
        <f aca="false">IF($A55="",0,IF(COUNTIFS(Urlaub!$A$5:$A$604,$A55,Urlaub!$B$5:$B$604,"&lt;="&amp;BC$3,Urlaub!$C$5:$C$604,"&gt;="&amp;BC$3)&gt;0,1,0))</f>
        <v>0</v>
      </c>
      <c r="BD55" s="19" t="n">
        <f aca="false">IF($A55="",0,IF(COUNTIFS(Urlaub!$A$5:$A$604,$A55,Urlaub!$B$5:$B$604,"&lt;="&amp;BD$3,Urlaub!$C$5:$C$604,"&gt;="&amp;BD$3)&gt;0,1,0))</f>
        <v>0</v>
      </c>
      <c r="BE55" s="19" t="n">
        <f aca="false">IF($A55="",0,IF(COUNTIFS(Urlaub!$A$5:$A$604,$A55,Urlaub!$B$5:$B$604,"&lt;="&amp;BE$3,Urlaub!$C$5:$C$604,"&gt;="&amp;BE$3)&gt;0,1,0))</f>
        <v>0</v>
      </c>
      <c r="BF55" s="19" t="n">
        <f aca="false">IF($A55="",0,IF(COUNTIFS(Urlaub!$A$5:$A$604,$A55,Urlaub!$B$5:$B$604,"&lt;="&amp;BF$3,Urlaub!$C$5:$C$604,"&gt;="&amp;BF$3)&gt;0,1,0))</f>
        <v>0</v>
      </c>
      <c r="BG55" s="19" t="n">
        <f aca="false">IF($A55="",0,IF(COUNTIFS(Urlaub!$A$5:$A$604,$A55,Urlaub!$B$5:$B$604,"&lt;="&amp;BG$3,Urlaub!$C$5:$C$604,"&gt;="&amp;BG$3)&gt;0,1,0))</f>
        <v>0</v>
      </c>
      <c r="BH55" s="19" t="n">
        <f aca="false">IF($A55="",0,IF(COUNTIFS(Urlaub!$A$5:$A$604,$A55,Urlaub!$B$5:$B$604,"&lt;="&amp;BH$3,Urlaub!$C$5:$C$604,"&gt;="&amp;BH$3)&gt;0,1,0))</f>
        <v>0</v>
      </c>
      <c r="BI55" s="19" t="n">
        <f aca="false">IF($A55="",0,IF(COUNTIFS(Urlaub!$A$5:$A$604,$A55,Urlaub!$B$5:$B$604,"&lt;="&amp;BI$3,Urlaub!$C$5:$C$604,"&gt;="&amp;BI$3)&gt;0,1,0))</f>
        <v>0</v>
      </c>
      <c r="BJ55" s="19" t="n">
        <f aca="false">IF($A55="",0,IF(COUNTIFS(Urlaub!$A$5:$A$604,$A55,Urlaub!$B$5:$B$604,"&lt;="&amp;BJ$3,Urlaub!$C$5:$C$604,"&gt;="&amp;BJ$3)&gt;0,1,0))</f>
        <v>0</v>
      </c>
      <c r="BK55" s="19" t="n">
        <f aca="false">IF($A55="",0,IF(COUNTIFS(Urlaub!$A$5:$A$604,$A55,Urlaub!$B$5:$B$604,"&lt;="&amp;BK$3,Urlaub!$C$5:$C$604,"&gt;="&amp;BK$3)&gt;0,1,0))</f>
        <v>0</v>
      </c>
      <c r="BL55" s="19" t="n">
        <f aca="false">IF($A55="",0,IF(COUNTIFS(Urlaub!$A$5:$A$604,$A55,Urlaub!$B$5:$B$604,"&lt;="&amp;BL$3,Urlaub!$C$5:$C$604,"&gt;="&amp;BL$3)&gt;0,1,0))</f>
        <v>0</v>
      </c>
      <c r="BM55" s="19" t="n">
        <f aca="false">IF($A55="",0,IF(COUNTIFS(Urlaub!$A$5:$A$604,$A55,Urlaub!$B$5:$B$604,"&lt;="&amp;BM$3,Urlaub!$C$5:$C$604,"&gt;="&amp;BM$3)&gt;0,1,0))</f>
        <v>0</v>
      </c>
      <c r="BN55" s="19" t="n">
        <f aca="false">IF($A55="",0,IF(COUNTIFS(Urlaub!$A$5:$A$604,$A55,Urlaub!$B$5:$B$604,"&lt;="&amp;BN$3,Urlaub!$C$5:$C$604,"&gt;="&amp;BN$3)&gt;0,1,0))</f>
        <v>0</v>
      </c>
      <c r="BO55" s="19" t="n">
        <f aca="false">IF($A55="",0,IF(COUNTIFS(Urlaub!$A$5:$A$604,$A55,Urlaub!$B$5:$B$604,"&lt;="&amp;BO$3,Urlaub!$C$5:$C$604,"&gt;="&amp;BO$3)&gt;0,1,0))</f>
        <v>0</v>
      </c>
      <c r="BP55" s="19" t="n">
        <f aca="false">IF($A55="",0,IF(COUNTIFS(Urlaub!$A$5:$A$604,$A55,Urlaub!$B$5:$B$604,"&lt;="&amp;BP$3,Urlaub!$C$5:$C$604,"&gt;="&amp;BP$3)&gt;0,1,0))</f>
        <v>0</v>
      </c>
      <c r="BQ55" s="19" t="n">
        <f aca="false">IF($A55="",0,IF(COUNTIFS(Urlaub!$A$5:$A$604,$A55,Urlaub!$B$5:$B$604,"&lt;="&amp;BQ$3,Urlaub!$C$5:$C$604,"&gt;="&amp;BQ$3)&gt;0,1,0))</f>
        <v>0</v>
      </c>
      <c r="BR55" s="19" t="n">
        <f aca="false">IF($A55="",0,IF(COUNTIFS(Urlaub!$A$5:$A$604,$A55,Urlaub!$B$5:$B$604,"&lt;="&amp;BR$3,Urlaub!$C$5:$C$604,"&gt;="&amp;BR$3)&gt;0,1,0))</f>
        <v>0</v>
      </c>
      <c r="BS55" s="19" t="n">
        <f aca="false">IF($A55="",0,IF(COUNTIFS(Urlaub!$A$5:$A$604,$A55,Urlaub!$B$5:$B$604,"&lt;="&amp;BS$3,Urlaub!$C$5:$C$604,"&gt;="&amp;BS$3)&gt;0,1,0))</f>
        <v>0</v>
      </c>
      <c r="BT55" s="19" t="n">
        <f aca="false">IF($A55="",0,IF(COUNTIFS(Urlaub!$A$5:$A$604,$A55,Urlaub!$B$5:$B$604,"&lt;="&amp;BT$3,Urlaub!$C$5:$C$604,"&gt;="&amp;BT$3)&gt;0,1,0))</f>
        <v>0</v>
      </c>
      <c r="BU55" s="19" t="n">
        <f aca="false">IF($A55="",0,IF(COUNTIFS(Urlaub!$A$5:$A$604,$A55,Urlaub!$B$5:$B$604,"&lt;="&amp;BU$3,Urlaub!$C$5:$C$604,"&gt;="&amp;BU$3)&gt;0,1,0))</f>
        <v>0</v>
      </c>
      <c r="BV55" s="19" t="n">
        <f aca="false">IF($A55="",0,IF(COUNTIFS(Urlaub!$A$5:$A$604,$A55,Urlaub!$B$5:$B$604,"&lt;="&amp;BV$3,Urlaub!$C$5:$C$604,"&gt;="&amp;BV$3)&gt;0,1,0))</f>
        <v>0</v>
      </c>
      <c r="BW55" s="19" t="n">
        <f aca="false">IF($A55="",0,IF(COUNTIFS(Urlaub!$A$5:$A$604,$A55,Urlaub!$B$5:$B$604,"&lt;="&amp;BW$3,Urlaub!$C$5:$C$604,"&gt;="&amp;BW$3)&gt;0,1,0))</f>
        <v>0</v>
      </c>
      <c r="BX55" s="19" t="n">
        <f aca="false">IF($A55="",0,IF(COUNTIFS(Urlaub!$A$5:$A$604,$A55,Urlaub!$B$5:$B$604,"&lt;="&amp;BX$3,Urlaub!$C$5:$C$604,"&gt;="&amp;BX$3)&gt;0,1,0))</f>
        <v>0</v>
      </c>
      <c r="BY55" s="19" t="n">
        <f aca="false">IF($A55="",0,IF(COUNTIFS(Urlaub!$A$5:$A$604,$A55,Urlaub!$B$5:$B$604,"&lt;="&amp;BY$3,Urlaub!$C$5:$C$604,"&gt;="&amp;BY$3)&gt;0,1,0))</f>
        <v>0</v>
      </c>
      <c r="BZ55" s="19" t="n">
        <f aca="false">IF($A55="",0,IF(COUNTIFS(Urlaub!$A$5:$A$604,$A55,Urlaub!$B$5:$B$604,"&lt;="&amp;BZ$3,Urlaub!$C$5:$C$604,"&gt;="&amp;BZ$3)&gt;0,1,0))</f>
        <v>0</v>
      </c>
      <c r="CA55" s="19" t="n">
        <f aca="false">IF($A55="",0,IF(COUNTIFS(Urlaub!$A$5:$A$604,$A55,Urlaub!$B$5:$B$604,"&lt;="&amp;CA$3,Urlaub!$C$5:$C$604,"&gt;="&amp;CA$3)&gt;0,1,0))</f>
        <v>0</v>
      </c>
      <c r="CB55" s="19" t="n">
        <f aca="false">IF($A55="",0,IF(COUNTIFS(Urlaub!$A$5:$A$604,$A55,Urlaub!$B$5:$B$604,"&lt;="&amp;CB$3,Urlaub!$C$5:$C$604,"&gt;="&amp;CB$3)&gt;0,1,0))</f>
        <v>0</v>
      </c>
      <c r="CC55" s="19" t="n">
        <f aca="false">IF($A55="",0,IF(COUNTIFS(Urlaub!$A$5:$A$604,$A55,Urlaub!$B$5:$B$604,"&lt;="&amp;CC$3,Urlaub!$C$5:$C$604,"&gt;="&amp;CC$3)&gt;0,1,0))</f>
        <v>0</v>
      </c>
      <c r="CD55" s="19" t="n">
        <f aca="false">IF($A55="",0,IF(COUNTIFS(Urlaub!$A$5:$A$604,$A55,Urlaub!$B$5:$B$604,"&lt;="&amp;CD$3,Urlaub!$C$5:$C$604,"&gt;="&amp;CD$3)&gt;0,1,0))</f>
        <v>0</v>
      </c>
      <c r="CE55" s="19" t="n">
        <f aca="false">IF($A55="",0,IF(COUNTIFS(Urlaub!$A$5:$A$604,$A55,Urlaub!$B$5:$B$604,"&lt;="&amp;CE$3,Urlaub!$C$5:$C$604,"&gt;="&amp;CE$3)&gt;0,1,0))</f>
        <v>0</v>
      </c>
      <c r="CF55" s="19" t="n">
        <f aca="false">IF($A55="",0,IF(COUNTIFS(Urlaub!$A$5:$A$604,$A55,Urlaub!$B$5:$B$604,"&lt;="&amp;CF$3,Urlaub!$C$5:$C$604,"&gt;="&amp;CF$3)&gt;0,1,0))</f>
        <v>0</v>
      </c>
      <c r="CG55" s="19" t="n">
        <f aca="false">IF($A55="",0,IF(COUNTIFS(Urlaub!$A$5:$A$604,$A55,Urlaub!$B$5:$B$604,"&lt;="&amp;CG$3,Urlaub!$C$5:$C$604,"&gt;="&amp;CG$3)&gt;0,1,0))</f>
        <v>0</v>
      </c>
      <c r="CH55" s="19" t="n">
        <f aca="false">IF($A55="",0,IF(COUNTIFS(Urlaub!$A$5:$A$604,$A55,Urlaub!$B$5:$B$604,"&lt;="&amp;CH$3,Urlaub!$C$5:$C$604,"&gt;="&amp;CH$3)&gt;0,1,0))</f>
        <v>0</v>
      </c>
      <c r="CI55" s="19" t="n">
        <f aca="false">IF($A55="",0,IF(COUNTIFS(Urlaub!$A$5:$A$604,$A55,Urlaub!$B$5:$B$604,"&lt;="&amp;CI$3,Urlaub!$C$5:$C$604,"&gt;="&amp;CI$3)&gt;0,1,0))</f>
        <v>0</v>
      </c>
      <c r="CJ55" s="19" t="n">
        <f aca="false">IF($A55="",0,IF(COUNTIFS(Urlaub!$A$5:$A$604,$A55,Urlaub!$B$5:$B$604,"&lt;="&amp;CJ$3,Urlaub!$C$5:$C$604,"&gt;="&amp;CJ$3)&gt;0,1,0))</f>
        <v>0</v>
      </c>
      <c r="CK55" s="19" t="n">
        <f aca="false">IF($A55="",0,IF(COUNTIFS(Urlaub!$A$5:$A$604,$A55,Urlaub!$B$5:$B$604,"&lt;="&amp;CK$3,Urlaub!$C$5:$C$604,"&gt;="&amp;CK$3)&gt;0,1,0))</f>
        <v>0</v>
      </c>
      <c r="CL55" s="19" t="n">
        <f aca="false">IF($A55="",0,IF(COUNTIFS(Urlaub!$A$5:$A$604,$A55,Urlaub!$B$5:$B$604,"&lt;="&amp;CL$3,Urlaub!$C$5:$C$604,"&gt;="&amp;CL$3)&gt;0,1,0))</f>
        <v>0</v>
      </c>
      <c r="CM55" s="19" t="n">
        <f aca="false">IF($A55="",0,IF(COUNTIFS(Urlaub!$A$5:$A$604,$A55,Urlaub!$B$5:$B$604,"&lt;="&amp;CM$3,Urlaub!$C$5:$C$604,"&gt;="&amp;CM$3)&gt;0,1,0))</f>
        <v>0</v>
      </c>
      <c r="CN55" s="19" t="n">
        <f aca="false">IF($A55="",0,IF(COUNTIFS(Urlaub!$A$5:$A$604,$A55,Urlaub!$B$5:$B$604,"&lt;="&amp;CN$3,Urlaub!$C$5:$C$604,"&gt;="&amp;CN$3)&gt;0,1,0))</f>
        <v>0</v>
      </c>
      <c r="CO55" s="19" t="n">
        <f aca="false">IF($A55="",0,IF(COUNTIFS(Urlaub!$A$5:$A$604,$A55,Urlaub!$B$5:$B$604,"&lt;="&amp;CO$3,Urlaub!$C$5:$C$604,"&gt;="&amp;CO$3)&gt;0,1,0))</f>
        <v>0</v>
      </c>
      <c r="CP55" s="19" t="n">
        <f aca="false">IF($A55="",0,IF(COUNTIFS(Urlaub!$A$5:$A$604,$A55,Urlaub!$B$5:$B$604,"&lt;="&amp;CP$3,Urlaub!$C$5:$C$604,"&gt;="&amp;CP$3)&gt;0,1,0))</f>
        <v>0</v>
      </c>
      <c r="CQ55" s="19" t="n">
        <f aca="false">IF($A55="",0,IF(COUNTIFS(Urlaub!$A$5:$A$604,$A55,Urlaub!$B$5:$B$604,"&lt;="&amp;CQ$3,Urlaub!$C$5:$C$604,"&gt;="&amp;CQ$3)&gt;0,1,0))</f>
        <v>0</v>
      </c>
      <c r="CR55" s="19" t="n">
        <f aca="false">IF($A55="",0,IF(COUNTIFS(Urlaub!$A$5:$A$604,$A55,Urlaub!$B$5:$B$604,"&lt;="&amp;CR$3,Urlaub!$C$5:$C$604,"&gt;="&amp;CR$3)&gt;0,1,0))</f>
        <v>0</v>
      </c>
      <c r="CS55" s="19" t="n">
        <f aca="false">IF($A55="",0,IF(COUNTIFS(Urlaub!$A$5:$A$604,$A55,Urlaub!$B$5:$B$604,"&lt;="&amp;CS$3,Urlaub!$C$5:$C$604,"&gt;="&amp;CS$3)&gt;0,1,0))</f>
        <v>0</v>
      </c>
      <c r="CT55" s="19" t="n">
        <f aca="false">IF($A55="",0,IF(COUNTIFS(Urlaub!$A$5:$A$604,$A55,Urlaub!$B$5:$B$604,"&lt;="&amp;CT$3,Urlaub!$C$5:$C$604,"&gt;="&amp;CT$3)&gt;0,1,0))</f>
        <v>0</v>
      </c>
      <c r="CU55" s="19" t="n">
        <f aca="false">IF($A55="",0,IF(COUNTIFS(Urlaub!$A$5:$A$604,$A55,Urlaub!$B$5:$B$604,"&lt;="&amp;CU$3,Urlaub!$C$5:$C$604,"&gt;="&amp;CU$3)&gt;0,1,0))</f>
        <v>0</v>
      </c>
      <c r="CV55" s="19" t="n">
        <f aca="false">IF($A55="",0,IF(COUNTIFS(Urlaub!$A$5:$A$604,$A55,Urlaub!$B$5:$B$604,"&lt;="&amp;CV$3,Urlaub!$C$5:$C$604,"&gt;="&amp;CV$3)&gt;0,1,0))</f>
        <v>0</v>
      </c>
      <c r="CW55" s="19" t="n">
        <f aca="false">IF($A55="",0,IF(COUNTIFS(Urlaub!$A$5:$A$604,$A55,Urlaub!$B$5:$B$604,"&lt;="&amp;CW$3,Urlaub!$C$5:$C$604,"&gt;="&amp;CW$3)&gt;0,1,0))</f>
        <v>0</v>
      </c>
      <c r="CX55" s="19" t="n">
        <f aca="false">IF($A55="",0,IF(COUNTIFS(Urlaub!$A$5:$A$604,$A55,Urlaub!$B$5:$B$604,"&lt;="&amp;CX$3,Urlaub!$C$5:$C$604,"&gt;="&amp;CX$3)&gt;0,1,0))</f>
        <v>0</v>
      </c>
      <c r="CY55" s="19" t="n">
        <f aca="false">IF($A55="",0,IF(COUNTIFS(Urlaub!$A$5:$A$604,$A55,Urlaub!$B$5:$B$604,"&lt;="&amp;CY$3,Urlaub!$C$5:$C$604,"&gt;="&amp;CY$3)&gt;0,1,0))</f>
        <v>0</v>
      </c>
      <c r="CZ55" s="19" t="n">
        <f aca="false">IF($A55="",0,IF(COUNTIFS(Urlaub!$A$5:$A$604,$A55,Urlaub!$B$5:$B$604,"&lt;="&amp;CZ$3,Urlaub!$C$5:$C$604,"&gt;="&amp;CZ$3)&gt;0,1,0))</f>
        <v>0</v>
      </c>
      <c r="DA55" s="19" t="n">
        <f aca="false">IF($A55="",0,IF(COUNTIFS(Urlaub!$A$5:$A$604,$A55,Urlaub!$B$5:$B$604,"&lt;="&amp;DA$3,Urlaub!$C$5:$C$604,"&gt;="&amp;DA$3)&gt;0,1,0))</f>
        <v>0</v>
      </c>
      <c r="DB55" s="19" t="n">
        <f aca="false">IF($A55="",0,IF(COUNTIFS(Urlaub!$A$5:$A$604,$A55,Urlaub!$B$5:$B$604,"&lt;="&amp;DB$3,Urlaub!$C$5:$C$604,"&gt;="&amp;DB$3)&gt;0,1,0))</f>
        <v>0</v>
      </c>
      <c r="DC55" s="19" t="n">
        <f aca="false">IF($A55="",0,IF(COUNTIFS(Urlaub!$A$5:$A$604,$A55,Urlaub!$B$5:$B$604,"&lt;="&amp;DC$3,Urlaub!$C$5:$C$604,"&gt;="&amp;DC$3)&gt;0,1,0))</f>
        <v>0</v>
      </c>
      <c r="DD55" s="19" t="n">
        <f aca="false">IF($A55="",0,IF(COUNTIFS(Urlaub!$A$5:$A$604,$A55,Urlaub!$B$5:$B$604,"&lt;="&amp;DD$3,Urlaub!$C$5:$C$604,"&gt;="&amp;DD$3)&gt;0,1,0))</f>
        <v>0</v>
      </c>
      <c r="DE55" s="19" t="n">
        <f aca="false">IF($A55="",0,IF(COUNTIFS(Urlaub!$A$5:$A$604,$A55,Urlaub!$B$5:$B$604,"&lt;="&amp;DE$3,Urlaub!$C$5:$C$604,"&gt;="&amp;DE$3)&gt;0,1,0))</f>
        <v>0</v>
      </c>
      <c r="DF55" s="19" t="n">
        <f aca="false">IF($A55="",0,IF(COUNTIFS(Urlaub!$A$5:$A$604,$A55,Urlaub!$B$5:$B$604,"&lt;="&amp;DF$3,Urlaub!$C$5:$C$604,"&gt;="&amp;DF$3)&gt;0,1,0))</f>
        <v>0</v>
      </c>
      <c r="DG55" s="19" t="n">
        <f aca="false">IF($A55="",0,IF(COUNTIFS(Urlaub!$A$5:$A$604,$A55,Urlaub!$B$5:$B$604,"&lt;="&amp;DG$3,Urlaub!$C$5:$C$604,"&gt;="&amp;DG$3)&gt;0,1,0))</f>
        <v>0</v>
      </c>
      <c r="DH55" s="19" t="n">
        <f aca="false">IF($A55="",0,IF(COUNTIFS(Urlaub!$A$5:$A$604,$A55,Urlaub!$B$5:$B$604,"&lt;="&amp;DH$3,Urlaub!$C$5:$C$604,"&gt;="&amp;DH$3)&gt;0,1,0))</f>
        <v>0</v>
      </c>
      <c r="DI55" s="19" t="n">
        <f aca="false">IF($A55="",0,IF(COUNTIFS(Urlaub!$A$5:$A$604,$A55,Urlaub!$B$5:$B$604,"&lt;="&amp;DI$3,Urlaub!$C$5:$C$604,"&gt;="&amp;DI$3)&gt;0,1,0))</f>
        <v>0</v>
      </c>
      <c r="DJ55" s="19" t="n">
        <f aca="false">IF($A55="",0,IF(COUNTIFS(Urlaub!$A$5:$A$604,$A55,Urlaub!$B$5:$B$604,"&lt;="&amp;DJ$3,Urlaub!$C$5:$C$604,"&gt;="&amp;DJ$3)&gt;0,1,0))</f>
        <v>0</v>
      </c>
      <c r="DK55" s="19" t="n">
        <f aca="false">IF($A55="",0,IF(COUNTIFS(Urlaub!$A$5:$A$604,$A55,Urlaub!$B$5:$B$604,"&lt;="&amp;DK$3,Urlaub!$C$5:$C$604,"&gt;="&amp;DK$3)&gt;0,1,0))</f>
        <v>0</v>
      </c>
      <c r="DL55" s="19" t="n">
        <f aca="false">IF($A55="",0,IF(COUNTIFS(Urlaub!$A$5:$A$604,$A55,Urlaub!$B$5:$B$604,"&lt;="&amp;DL$3,Urlaub!$C$5:$C$604,"&gt;="&amp;DL$3)&gt;0,1,0))</f>
        <v>0</v>
      </c>
      <c r="DM55" s="19" t="n">
        <f aca="false">IF($A55="",0,IF(COUNTIFS(Urlaub!$A$5:$A$604,$A55,Urlaub!$B$5:$B$604,"&lt;="&amp;DM$3,Urlaub!$C$5:$C$604,"&gt;="&amp;DM$3)&gt;0,1,0))</f>
        <v>0</v>
      </c>
      <c r="DN55" s="19" t="n">
        <f aca="false">IF($A55="",0,IF(COUNTIFS(Urlaub!$A$5:$A$604,$A55,Urlaub!$B$5:$B$604,"&lt;="&amp;DN$3,Urlaub!$C$5:$C$604,"&gt;="&amp;DN$3)&gt;0,1,0))</f>
        <v>0</v>
      </c>
      <c r="DO55" s="19" t="n">
        <f aca="false">IF($A55="",0,IF(COUNTIFS(Urlaub!$A$5:$A$604,$A55,Urlaub!$B$5:$B$604,"&lt;="&amp;DO$3,Urlaub!$C$5:$C$604,"&gt;="&amp;DO$3)&gt;0,1,0))</f>
        <v>0</v>
      </c>
      <c r="DP55" s="19" t="n">
        <f aca="false">IF($A55="",0,IF(COUNTIFS(Urlaub!$A$5:$A$604,$A55,Urlaub!$B$5:$B$604,"&lt;="&amp;DP$3,Urlaub!$C$5:$C$604,"&gt;="&amp;DP$3)&gt;0,1,0))</f>
        <v>0</v>
      </c>
      <c r="DQ55" s="19" t="n">
        <f aca="false">IF($A55="",0,IF(COUNTIFS(Urlaub!$A$5:$A$604,$A55,Urlaub!$B$5:$B$604,"&lt;="&amp;DQ$3,Urlaub!$C$5:$C$604,"&gt;="&amp;DQ$3)&gt;0,1,0))</f>
        <v>0</v>
      </c>
      <c r="DR55" s="19" t="n">
        <f aca="false">IF($A55="",0,IF(COUNTIFS(Urlaub!$A$5:$A$604,$A55,Urlaub!$B$5:$B$604,"&lt;="&amp;DR$3,Urlaub!$C$5:$C$604,"&gt;="&amp;DR$3)&gt;0,1,0))</f>
        <v>0</v>
      </c>
      <c r="DS55" s="19" t="n">
        <f aca="false">IF($A55="",0,IF(COUNTIFS(Urlaub!$A$5:$A$604,$A55,Urlaub!$B$5:$B$604,"&lt;="&amp;DS$3,Urlaub!$C$5:$C$604,"&gt;="&amp;DS$3)&gt;0,1,0))</f>
        <v>0</v>
      </c>
      <c r="DT55" s="19" t="n">
        <f aca="false">IF($A55="",0,IF(COUNTIFS(Urlaub!$A$5:$A$604,$A55,Urlaub!$B$5:$B$604,"&lt;="&amp;DT$3,Urlaub!$C$5:$C$604,"&gt;="&amp;DT$3)&gt;0,1,0))</f>
        <v>0</v>
      </c>
      <c r="DU55" s="19" t="n">
        <f aca="false">IF($A55="",0,IF(COUNTIFS(Urlaub!$A$5:$A$604,$A55,Urlaub!$B$5:$B$604,"&lt;="&amp;DU$3,Urlaub!$C$5:$C$604,"&gt;="&amp;DU$3)&gt;0,1,0))</f>
        <v>0</v>
      </c>
      <c r="DV55" s="19" t="n">
        <f aca="false">IF($A55="",0,IF(COUNTIFS(Urlaub!$A$5:$A$604,$A55,Urlaub!$B$5:$B$604,"&lt;="&amp;DV$3,Urlaub!$C$5:$C$604,"&gt;="&amp;DV$3)&gt;0,1,0))</f>
        <v>0</v>
      </c>
      <c r="DW55" s="19" t="n">
        <f aca="false">IF($A55="",0,IF(COUNTIFS(Urlaub!$A$5:$A$604,$A55,Urlaub!$B$5:$B$604,"&lt;="&amp;DW$3,Urlaub!$C$5:$C$604,"&gt;="&amp;DW$3)&gt;0,1,0))</f>
        <v>0</v>
      </c>
      <c r="DX55" s="19" t="n">
        <f aca="false">IF($A55="",0,IF(COUNTIFS(Urlaub!$A$5:$A$604,$A55,Urlaub!$B$5:$B$604,"&lt;="&amp;DX$3,Urlaub!$C$5:$C$604,"&gt;="&amp;DX$3)&gt;0,1,0))</f>
        <v>0</v>
      </c>
      <c r="DY55" s="19" t="n">
        <f aca="false">IF($A55="",0,IF(COUNTIFS(Urlaub!$A$5:$A$604,$A55,Urlaub!$B$5:$B$604,"&lt;="&amp;DY$3,Urlaub!$C$5:$C$604,"&gt;="&amp;DY$3)&gt;0,1,0))</f>
        <v>0</v>
      </c>
      <c r="DZ55" s="19" t="n">
        <f aca="false">IF($A55="",0,IF(COUNTIFS(Urlaub!$A$5:$A$604,$A55,Urlaub!$B$5:$B$604,"&lt;="&amp;DZ$3,Urlaub!$C$5:$C$604,"&gt;="&amp;DZ$3)&gt;0,1,0))</f>
        <v>0</v>
      </c>
      <c r="EA55" s="19" t="n">
        <f aca="false">IF($A55="",0,IF(COUNTIFS(Urlaub!$A$5:$A$604,$A55,Urlaub!$B$5:$B$604,"&lt;="&amp;EA$3,Urlaub!$C$5:$C$604,"&gt;="&amp;EA$3)&gt;0,1,0))</f>
        <v>0</v>
      </c>
      <c r="EB55" s="19" t="n">
        <f aca="false">IF($A55="",0,IF(COUNTIFS(Urlaub!$A$5:$A$604,$A55,Urlaub!$B$5:$B$604,"&lt;="&amp;EB$3,Urlaub!$C$5:$C$604,"&gt;="&amp;EB$3)&gt;0,1,0))</f>
        <v>0</v>
      </c>
      <c r="EC55" s="19" t="n">
        <f aca="false">IF($A55="",0,IF(COUNTIFS(Urlaub!$A$5:$A$604,$A55,Urlaub!$B$5:$B$604,"&lt;="&amp;EC$3,Urlaub!$C$5:$C$604,"&gt;="&amp;EC$3)&gt;0,1,0))</f>
        <v>0</v>
      </c>
      <c r="ED55" s="19" t="n">
        <f aca="false">IF($A55="",0,IF(COUNTIFS(Urlaub!$A$5:$A$604,$A55,Urlaub!$B$5:$B$604,"&lt;="&amp;ED$3,Urlaub!$C$5:$C$604,"&gt;="&amp;ED$3)&gt;0,1,0))</f>
        <v>0</v>
      </c>
      <c r="EE55" s="19" t="n">
        <f aca="false">IF($A55="",0,IF(COUNTIFS(Urlaub!$A$5:$A$604,$A55,Urlaub!$B$5:$B$604,"&lt;="&amp;EE$3,Urlaub!$C$5:$C$604,"&gt;="&amp;EE$3)&gt;0,1,0))</f>
        <v>0</v>
      </c>
      <c r="EF55" s="19" t="n">
        <f aca="false">IF($A55="",0,IF(COUNTIFS(Urlaub!$A$5:$A$604,$A55,Urlaub!$B$5:$B$604,"&lt;="&amp;EF$3,Urlaub!$C$5:$C$604,"&gt;="&amp;EF$3)&gt;0,1,0))</f>
        <v>0</v>
      </c>
      <c r="EG55" s="19" t="n">
        <f aca="false">IF($A55="",0,IF(COUNTIFS(Urlaub!$A$5:$A$604,$A55,Urlaub!$B$5:$B$604,"&lt;="&amp;EG$3,Urlaub!$C$5:$C$604,"&gt;="&amp;EG$3)&gt;0,1,0))</f>
        <v>0</v>
      </c>
      <c r="EH55" s="19" t="n">
        <f aca="false">IF($A55="",0,IF(COUNTIFS(Urlaub!$A$5:$A$604,$A55,Urlaub!$B$5:$B$604,"&lt;="&amp;EH$3,Urlaub!$C$5:$C$604,"&gt;="&amp;EH$3)&gt;0,1,0))</f>
        <v>0</v>
      </c>
      <c r="EI55" s="19" t="n">
        <f aca="false">IF($A55="",0,IF(COUNTIFS(Urlaub!$A$5:$A$604,$A55,Urlaub!$B$5:$B$604,"&lt;="&amp;EI$3,Urlaub!$C$5:$C$604,"&gt;="&amp;EI$3)&gt;0,1,0))</f>
        <v>0</v>
      </c>
      <c r="EJ55" s="19" t="n">
        <f aca="false">IF($A55="",0,IF(COUNTIFS(Urlaub!$A$5:$A$604,$A55,Urlaub!$B$5:$B$604,"&lt;="&amp;EJ$3,Urlaub!$C$5:$C$604,"&gt;="&amp;EJ$3)&gt;0,1,0))</f>
        <v>0</v>
      </c>
      <c r="EK55" s="19" t="n">
        <f aca="false">IF($A55="",0,IF(COUNTIFS(Urlaub!$A$5:$A$604,$A55,Urlaub!$B$5:$B$604,"&lt;="&amp;EK$3,Urlaub!$C$5:$C$604,"&gt;="&amp;EK$3)&gt;0,1,0))</f>
        <v>0</v>
      </c>
      <c r="EL55" s="19" t="n">
        <f aca="false">IF($A55="",0,IF(COUNTIFS(Urlaub!$A$5:$A$604,$A55,Urlaub!$B$5:$B$604,"&lt;="&amp;EL$3,Urlaub!$C$5:$C$604,"&gt;="&amp;EL$3)&gt;0,1,0))</f>
        <v>0</v>
      </c>
      <c r="EM55" s="19" t="n">
        <f aca="false">IF($A55="",0,IF(COUNTIFS(Urlaub!$A$5:$A$604,$A55,Urlaub!$B$5:$B$604,"&lt;="&amp;EM$3,Urlaub!$C$5:$C$604,"&gt;="&amp;EM$3)&gt;0,1,0))</f>
        <v>0</v>
      </c>
      <c r="EN55" s="19" t="n">
        <f aca="false">IF($A55="",0,IF(COUNTIFS(Urlaub!$A$5:$A$604,$A55,Urlaub!$B$5:$B$604,"&lt;="&amp;EN$3,Urlaub!$C$5:$C$604,"&gt;="&amp;EN$3)&gt;0,1,0))</f>
        <v>0</v>
      </c>
      <c r="EO55" s="19" t="n">
        <f aca="false">IF($A55="",0,IF(COUNTIFS(Urlaub!$A$5:$A$604,$A55,Urlaub!$B$5:$B$604,"&lt;="&amp;EO$3,Urlaub!$C$5:$C$604,"&gt;="&amp;EO$3)&gt;0,1,0))</f>
        <v>0</v>
      </c>
      <c r="EP55" s="19" t="n">
        <f aca="false">IF($A55="",0,IF(COUNTIFS(Urlaub!$A$5:$A$604,$A55,Urlaub!$B$5:$B$604,"&lt;="&amp;EP$3,Urlaub!$C$5:$C$604,"&gt;="&amp;EP$3)&gt;0,1,0))</f>
        <v>0</v>
      </c>
      <c r="EQ55" s="19" t="n">
        <f aca="false">IF($A55="",0,IF(COUNTIFS(Urlaub!$A$5:$A$604,$A55,Urlaub!$B$5:$B$604,"&lt;="&amp;EQ$3,Urlaub!$C$5:$C$604,"&gt;="&amp;EQ$3)&gt;0,1,0))</f>
        <v>0</v>
      </c>
      <c r="ER55" s="19" t="n">
        <f aca="false">IF($A55="",0,IF(COUNTIFS(Urlaub!$A$5:$A$604,$A55,Urlaub!$B$5:$B$604,"&lt;="&amp;ER$3,Urlaub!$C$5:$C$604,"&gt;="&amp;ER$3)&gt;0,1,0))</f>
        <v>0</v>
      </c>
      <c r="ES55" s="19" t="n">
        <f aca="false">IF($A55="",0,IF(COUNTIFS(Urlaub!$A$5:$A$604,$A55,Urlaub!$B$5:$B$604,"&lt;="&amp;ES$3,Urlaub!$C$5:$C$604,"&gt;="&amp;ES$3)&gt;0,1,0))</f>
        <v>0</v>
      </c>
      <c r="ET55" s="19" t="n">
        <f aca="false">IF($A55="",0,IF(COUNTIFS(Urlaub!$A$5:$A$604,$A55,Urlaub!$B$5:$B$604,"&lt;="&amp;ET$3,Urlaub!$C$5:$C$604,"&gt;="&amp;ET$3)&gt;0,1,0))</f>
        <v>0</v>
      </c>
      <c r="EU55" s="19" t="n">
        <f aca="false">IF($A55="",0,IF(COUNTIFS(Urlaub!$A$5:$A$604,$A55,Urlaub!$B$5:$B$604,"&lt;="&amp;EU$3,Urlaub!$C$5:$C$604,"&gt;="&amp;EU$3)&gt;0,1,0))</f>
        <v>0</v>
      </c>
      <c r="EV55" s="19" t="n">
        <f aca="false">IF($A55="",0,IF(COUNTIFS(Urlaub!$A$5:$A$604,$A55,Urlaub!$B$5:$B$604,"&lt;="&amp;EV$3,Urlaub!$C$5:$C$604,"&gt;="&amp;EV$3)&gt;0,1,0))</f>
        <v>0</v>
      </c>
      <c r="EW55" s="19" t="n">
        <f aca="false">IF($A55="",0,IF(COUNTIFS(Urlaub!$A$5:$A$604,$A55,Urlaub!$B$5:$B$604,"&lt;="&amp;EW$3,Urlaub!$C$5:$C$604,"&gt;="&amp;EW$3)&gt;0,1,0))</f>
        <v>0</v>
      </c>
      <c r="EX55" s="19" t="n">
        <f aca="false">IF($A55="",0,IF(COUNTIFS(Urlaub!$A$5:$A$604,$A55,Urlaub!$B$5:$B$604,"&lt;="&amp;EX$3,Urlaub!$C$5:$C$604,"&gt;="&amp;EX$3)&gt;0,1,0))</f>
        <v>0</v>
      </c>
      <c r="EY55" s="19" t="n">
        <f aca="false">IF($A55="",0,IF(COUNTIFS(Urlaub!$A$5:$A$604,$A55,Urlaub!$B$5:$B$604,"&lt;="&amp;EY$3,Urlaub!$C$5:$C$604,"&gt;="&amp;EY$3)&gt;0,1,0))</f>
        <v>0</v>
      </c>
      <c r="EZ55" s="19" t="n">
        <f aca="false">IF($A55="",0,IF(COUNTIFS(Urlaub!$A$5:$A$604,$A55,Urlaub!$B$5:$B$604,"&lt;="&amp;EZ$3,Urlaub!$C$5:$C$604,"&gt;="&amp;EZ$3)&gt;0,1,0))</f>
        <v>0</v>
      </c>
      <c r="FA55" s="19" t="n">
        <f aca="false">IF($A55="",0,IF(COUNTIFS(Urlaub!$A$5:$A$604,$A55,Urlaub!$B$5:$B$604,"&lt;="&amp;FA$3,Urlaub!$C$5:$C$604,"&gt;="&amp;FA$3)&gt;0,1,0))</f>
        <v>0</v>
      </c>
      <c r="FB55" s="19" t="n">
        <f aca="false">IF($A55="",0,IF(COUNTIFS(Urlaub!$A$5:$A$604,$A55,Urlaub!$B$5:$B$604,"&lt;="&amp;FB$3,Urlaub!$C$5:$C$604,"&gt;="&amp;FB$3)&gt;0,1,0))</f>
        <v>0</v>
      </c>
      <c r="FC55" s="19" t="n">
        <f aca="false">IF($A55="",0,IF(COUNTIFS(Urlaub!$A$5:$A$604,$A55,Urlaub!$B$5:$B$604,"&lt;="&amp;FC$3,Urlaub!$C$5:$C$604,"&gt;="&amp;FC$3)&gt;0,1,0))</f>
        <v>0</v>
      </c>
      <c r="FD55" s="19" t="n">
        <f aca="false">IF($A55="",0,IF(COUNTIFS(Urlaub!$A$5:$A$604,$A55,Urlaub!$B$5:$B$604,"&lt;="&amp;FD$3,Urlaub!$C$5:$C$604,"&gt;="&amp;FD$3)&gt;0,1,0))</f>
        <v>0</v>
      </c>
      <c r="FE55" s="19" t="n">
        <f aca="false">IF($A55="",0,IF(COUNTIFS(Urlaub!$A$5:$A$604,$A55,Urlaub!$B$5:$B$604,"&lt;="&amp;FE$3,Urlaub!$C$5:$C$604,"&gt;="&amp;FE$3)&gt;0,1,0))</f>
        <v>0</v>
      </c>
      <c r="FF55" s="19" t="n">
        <f aca="false">IF($A55="",0,IF(COUNTIFS(Urlaub!$A$5:$A$604,$A55,Urlaub!$B$5:$B$604,"&lt;="&amp;FF$3,Urlaub!$C$5:$C$604,"&gt;="&amp;FF$3)&gt;0,1,0))</f>
        <v>0</v>
      </c>
      <c r="FG55" s="19" t="n">
        <f aca="false">IF($A55="",0,IF(COUNTIFS(Urlaub!$A$5:$A$604,$A55,Urlaub!$B$5:$B$604,"&lt;="&amp;FG$3,Urlaub!$C$5:$C$604,"&gt;="&amp;FG$3)&gt;0,1,0))</f>
        <v>0</v>
      </c>
      <c r="FH55" s="19" t="n">
        <f aca="false">IF($A55="",0,IF(COUNTIFS(Urlaub!$A$5:$A$604,$A55,Urlaub!$B$5:$B$604,"&lt;="&amp;FH$3,Urlaub!$C$5:$C$604,"&gt;="&amp;FH$3)&gt;0,1,0))</f>
        <v>0</v>
      </c>
      <c r="FI55" s="19" t="n">
        <f aca="false">IF($A55="",0,IF(COUNTIFS(Urlaub!$A$5:$A$604,$A55,Urlaub!$B$5:$B$604,"&lt;="&amp;FI$3,Urlaub!$C$5:$C$604,"&gt;="&amp;FI$3)&gt;0,1,0))</f>
        <v>0</v>
      </c>
      <c r="FJ55" s="19" t="n">
        <f aca="false">IF($A55="",0,IF(COUNTIFS(Urlaub!$A$5:$A$604,$A55,Urlaub!$B$5:$B$604,"&lt;="&amp;FJ$3,Urlaub!$C$5:$C$604,"&gt;="&amp;FJ$3)&gt;0,1,0))</f>
        <v>0</v>
      </c>
      <c r="FK55" s="19" t="n">
        <f aca="false">IF($A55="",0,IF(COUNTIFS(Urlaub!$A$5:$A$604,$A55,Urlaub!$B$5:$B$604,"&lt;="&amp;FK$3,Urlaub!$C$5:$C$604,"&gt;="&amp;FK$3)&gt;0,1,0))</f>
        <v>0</v>
      </c>
      <c r="FL55" s="19" t="n">
        <f aca="false">IF($A55="",0,IF(COUNTIFS(Urlaub!$A$5:$A$604,$A55,Urlaub!$B$5:$B$604,"&lt;="&amp;FL$3,Urlaub!$C$5:$C$604,"&gt;="&amp;FL$3)&gt;0,1,0))</f>
        <v>0</v>
      </c>
      <c r="FM55" s="19" t="n">
        <f aca="false">IF($A55="",0,IF(COUNTIFS(Urlaub!$A$5:$A$604,$A55,Urlaub!$B$5:$B$604,"&lt;="&amp;FM$3,Urlaub!$C$5:$C$604,"&gt;="&amp;FM$3)&gt;0,1,0))</f>
        <v>0</v>
      </c>
      <c r="FN55" s="19" t="n">
        <f aca="false">IF($A55="",0,IF(COUNTIFS(Urlaub!$A$5:$A$604,$A55,Urlaub!$B$5:$B$604,"&lt;="&amp;FN$3,Urlaub!$C$5:$C$604,"&gt;="&amp;FN$3)&gt;0,1,0))</f>
        <v>0</v>
      </c>
      <c r="FO55" s="19" t="n">
        <f aca="false">IF($A55="",0,IF(COUNTIFS(Urlaub!$A$5:$A$604,$A55,Urlaub!$B$5:$B$604,"&lt;="&amp;FO$3,Urlaub!$C$5:$C$604,"&gt;="&amp;FO$3)&gt;0,1,0))</f>
        <v>0</v>
      </c>
      <c r="FP55" s="19" t="n">
        <f aca="false">IF($A55="",0,IF(COUNTIFS(Urlaub!$A$5:$A$604,$A55,Urlaub!$B$5:$B$604,"&lt;="&amp;FP$3,Urlaub!$C$5:$C$604,"&gt;="&amp;FP$3)&gt;0,1,0))</f>
        <v>0</v>
      </c>
      <c r="FQ55" s="19" t="n">
        <f aca="false">IF($A55="",0,IF(COUNTIFS(Urlaub!$A$5:$A$604,$A55,Urlaub!$B$5:$B$604,"&lt;="&amp;FQ$3,Urlaub!$C$5:$C$604,"&gt;="&amp;FQ$3)&gt;0,1,0))</f>
        <v>0</v>
      </c>
      <c r="FR55" s="19" t="n">
        <f aca="false">IF($A55="",0,IF(COUNTIFS(Urlaub!$A$5:$A$604,$A55,Urlaub!$B$5:$B$604,"&lt;="&amp;FR$3,Urlaub!$C$5:$C$604,"&gt;="&amp;FR$3)&gt;0,1,0))</f>
        <v>0</v>
      </c>
      <c r="FS55" s="19" t="n">
        <f aca="false">IF($A55="",0,IF(COUNTIFS(Urlaub!$A$5:$A$604,$A55,Urlaub!$B$5:$B$604,"&lt;="&amp;FS$3,Urlaub!$C$5:$C$604,"&gt;="&amp;FS$3)&gt;0,1,0))</f>
        <v>0</v>
      </c>
      <c r="FT55" s="19" t="n">
        <f aca="false">IF($A55="",0,IF(COUNTIFS(Urlaub!$A$5:$A$604,$A55,Urlaub!$B$5:$B$604,"&lt;="&amp;FT$3,Urlaub!$C$5:$C$604,"&gt;="&amp;FT$3)&gt;0,1,0))</f>
        <v>0</v>
      </c>
      <c r="FU55" s="19" t="n">
        <f aca="false">IF($A55="",0,IF(COUNTIFS(Urlaub!$A$5:$A$604,$A55,Urlaub!$B$5:$B$604,"&lt;="&amp;FU$3,Urlaub!$C$5:$C$604,"&gt;="&amp;FU$3)&gt;0,1,0))</f>
        <v>0</v>
      </c>
      <c r="FV55" s="19" t="n">
        <f aca="false">IF($A55="",0,IF(COUNTIFS(Urlaub!$A$5:$A$604,$A55,Urlaub!$B$5:$B$604,"&lt;="&amp;FV$3,Urlaub!$C$5:$C$604,"&gt;="&amp;FV$3)&gt;0,1,0))</f>
        <v>0</v>
      </c>
      <c r="FW55" s="19" t="n">
        <f aca="false">IF($A55="",0,IF(COUNTIFS(Urlaub!$A$5:$A$604,$A55,Urlaub!$B$5:$B$604,"&lt;="&amp;FW$3,Urlaub!$C$5:$C$604,"&gt;="&amp;FW$3)&gt;0,1,0))</f>
        <v>0</v>
      </c>
      <c r="FX55" s="19" t="n">
        <f aca="false">IF($A55="",0,IF(COUNTIFS(Urlaub!$A$5:$A$604,$A55,Urlaub!$B$5:$B$604,"&lt;="&amp;FX$3,Urlaub!$C$5:$C$604,"&gt;="&amp;FX$3)&gt;0,1,0))</f>
        <v>0</v>
      </c>
      <c r="FY55" s="19" t="n">
        <f aca="false">IF($A55="",0,IF(COUNTIFS(Urlaub!$A$5:$A$604,$A55,Urlaub!$B$5:$B$604,"&lt;="&amp;FY$3,Urlaub!$C$5:$C$604,"&gt;="&amp;FY$3)&gt;0,1,0))</f>
        <v>0</v>
      </c>
      <c r="FZ55" s="19" t="n">
        <f aca="false">IF($A55="",0,IF(COUNTIFS(Urlaub!$A$5:$A$604,$A55,Urlaub!$B$5:$B$604,"&lt;="&amp;FZ$3,Urlaub!$C$5:$C$604,"&gt;="&amp;FZ$3)&gt;0,1,0))</f>
        <v>0</v>
      </c>
      <c r="GA55" s="19" t="n">
        <f aca="false">IF($A55="",0,IF(COUNTIFS(Urlaub!$A$5:$A$604,$A55,Urlaub!$B$5:$B$604,"&lt;="&amp;GA$3,Urlaub!$C$5:$C$604,"&gt;="&amp;GA$3)&gt;0,1,0))</f>
        <v>0</v>
      </c>
      <c r="GB55" s="19" t="n">
        <f aca="false">IF($A55="",0,IF(COUNTIFS(Urlaub!$A$5:$A$604,$A55,Urlaub!$B$5:$B$604,"&lt;="&amp;GB$3,Urlaub!$C$5:$C$604,"&gt;="&amp;GB$3)&gt;0,1,0))</f>
        <v>0</v>
      </c>
      <c r="GC55" s="19" t="n">
        <f aca="false">IF($A55="",0,IF(COUNTIFS(Urlaub!$A$5:$A$604,$A55,Urlaub!$B$5:$B$604,"&lt;="&amp;GC$3,Urlaub!$C$5:$C$604,"&gt;="&amp;GC$3)&gt;0,1,0))</f>
        <v>0</v>
      </c>
      <c r="GD55" s="19" t="n">
        <f aca="false">IF($A55="",0,IF(COUNTIFS(Urlaub!$A$5:$A$604,$A55,Urlaub!$B$5:$B$604,"&lt;="&amp;GD$3,Urlaub!$C$5:$C$604,"&gt;="&amp;GD$3)&gt;0,1,0))</f>
        <v>0</v>
      </c>
      <c r="GE55" s="19" t="n">
        <f aca="false">IF($A55="",0,IF(COUNTIFS(Urlaub!$A$5:$A$604,$A55,Urlaub!$B$5:$B$604,"&lt;="&amp;GE$3,Urlaub!$C$5:$C$604,"&gt;="&amp;GE$3)&gt;0,1,0))</f>
        <v>0</v>
      </c>
      <c r="GF55" s="19" t="n">
        <f aca="false">IF($A55="",0,IF(COUNTIFS(Urlaub!$A$5:$A$604,$A55,Urlaub!$B$5:$B$604,"&lt;="&amp;GF$3,Urlaub!$C$5:$C$604,"&gt;="&amp;GF$3)&gt;0,1,0))</f>
        <v>0</v>
      </c>
      <c r="GG55" s="19" t="n">
        <f aca="false">IF($A55="",0,IF(COUNTIFS(Urlaub!$A$5:$A$604,$A55,Urlaub!$B$5:$B$604,"&lt;="&amp;GG$3,Urlaub!$C$5:$C$604,"&gt;="&amp;GG$3)&gt;0,1,0))</f>
        <v>0</v>
      </c>
      <c r="GH55" s="19" t="n">
        <f aca="false">IF($A55="",0,IF(COUNTIFS(Urlaub!$A$5:$A$604,$A55,Urlaub!$B$5:$B$604,"&lt;="&amp;GH$3,Urlaub!$C$5:$C$604,"&gt;="&amp;GH$3)&gt;0,1,0))</f>
        <v>0</v>
      </c>
      <c r="GI55" s="19" t="n">
        <f aca="false">IF($A55="",0,IF(COUNTIFS(Urlaub!$A$5:$A$604,$A55,Urlaub!$B$5:$B$604,"&lt;="&amp;GI$3,Urlaub!$C$5:$C$604,"&gt;="&amp;GI$3)&gt;0,1,0))</f>
        <v>0</v>
      </c>
      <c r="GJ55" s="19" t="n">
        <f aca="false">IF($A55="",0,IF(COUNTIFS(Urlaub!$A$5:$A$604,$A55,Urlaub!$B$5:$B$604,"&lt;="&amp;GJ$3,Urlaub!$C$5:$C$604,"&gt;="&amp;GJ$3)&gt;0,1,0))</f>
        <v>0</v>
      </c>
      <c r="GK55" s="19" t="n">
        <f aca="false">IF($A55="",0,IF(COUNTIFS(Urlaub!$A$5:$A$604,$A55,Urlaub!$B$5:$B$604,"&lt;="&amp;GK$3,Urlaub!$C$5:$C$604,"&gt;="&amp;GK$3)&gt;0,1,0))</f>
        <v>0</v>
      </c>
      <c r="GL55" s="19" t="n">
        <f aca="false">IF($A55="",0,IF(COUNTIFS(Urlaub!$A$5:$A$604,$A55,Urlaub!$B$5:$B$604,"&lt;="&amp;GL$3,Urlaub!$C$5:$C$604,"&gt;="&amp;GL$3)&gt;0,1,0))</f>
        <v>0</v>
      </c>
      <c r="GM55" s="19" t="n">
        <f aca="false">IF($A55="",0,IF(COUNTIFS(Urlaub!$A$5:$A$604,$A55,Urlaub!$B$5:$B$604,"&lt;="&amp;GM$3,Urlaub!$C$5:$C$604,"&gt;="&amp;GM$3)&gt;0,1,0))</f>
        <v>0</v>
      </c>
      <c r="GN55" s="19" t="n">
        <f aca="false">IF($A55="",0,IF(COUNTIFS(Urlaub!$A$5:$A$604,$A55,Urlaub!$B$5:$B$604,"&lt;="&amp;GN$3,Urlaub!$C$5:$C$604,"&gt;="&amp;GN$3)&gt;0,1,0))</f>
        <v>0</v>
      </c>
      <c r="GO55" s="19" t="n">
        <f aca="false">IF($A55="",0,IF(COUNTIFS(Urlaub!$A$5:$A$604,$A55,Urlaub!$B$5:$B$604,"&lt;="&amp;GO$3,Urlaub!$C$5:$C$604,"&gt;="&amp;GO$3)&gt;0,1,0))</f>
        <v>0</v>
      </c>
      <c r="GP55" s="19" t="n">
        <f aca="false">IF($A55="",0,IF(COUNTIFS(Urlaub!$A$5:$A$604,$A55,Urlaub!$B$5:$B$604,"&lt;="&amp;GP$3,Urlaub!$C$5:$C$604,"&gt;="&amp;GP$3)&gt;0,1,0))</f>
        <v>0</v>
      </c>
      <c r="GQ55" s="19" t="n">
        <f aca="false">IF($A55="",0,IF(COUNTIFS(Urlaub!$A$5:$A$604,$A55,Urlaub!$B$5:$B$604,"&lt;="&amp;GQ$3,Urlaub!$C$5:$C$604,"&gt;="&amp;GQ$3)&gt;0,1,0))</f>
        <v>0</v>
      </c>
      <c r="GR55" s="19" t="n">
        <f aca="false">IF($A55="",0,IF(COUNTIFS(Urlaub!$A$5:$A$604,$A55,Urlaub!$B$5:$B$604,"&lt;="&amp;GR$3,Urlaub!$C$5:$C$604,"&gt;="&amp;GR$3)&gt;0,1,0))</f>
        <v>0</v>
      </c>
      <c r="GS55" s="19" t="n">
        <f aca="false">IF($A55="",0,IF(COUNTIFS(Urlaub!$A$5:$A$604,$A55,Urlaub!$B$5:$B$604,"&lt;="&amp;GS$3,Urlaub!$C$5:$C$604,"&gt;="&amp;GS$3)&gt;0,1,0))</f>
        <v>0</v>
      </c>
      <c r="GT55" s="19" t="n">
        <f aca="false">IF($A55="",0,IF(COUNTIFS(Urlaub!$A$5:$A$604,$A55,Urlaub!$B$5:$B$604,"&lt;="&amp;GT$3,Urlaub!$C$5:$C$604,"&gt;="&amp;GT$3)&gt;0,1,0))</f>
        <v>0</v>
      </c>
      <c r="GU55" s="19" t="n">
        <f aca="false">IF($A55="",0,IF(COUNTIFS(Urlaub!$A$5:$A$604,$A55,Urlaub!$B$5:$B$604,"&lt;="&amp;GU$3,Urlaub!$C$5:$C$604,"&gt;="&amp;GU$3)&gt;0,1,0))</f>
        <v>0</v>
      </c>
      <c r="GV55" s="19" t="n">
        <f aca="false">IF($A55="",0,IF(COUNTIFS(Urlaub!$A$5:$A$604,$A55,Urlaub!$B$5:$B$604,"&lt;="&amp;GV$3,Urlaub!$C$5:$C$604,"&gt;="&amp;GV$3)&gt;0,1,0))</f>
        <v>0</v>
      </c>
      <c r="GW55" s="19" t="n">
        <f aca="false">IF($A55="",0,IF(COUNTIFS(Urlaub!$A$5:$A$604,$A55,Urlaub!$B$5:$B$604,"&lt;="&amp;GW$3,Urlaub!$C$5:$C$604,"&gt;="&amp;GW$3)&gt;0,1,0))</f>
        <v>0</v>
      </c>
      <c r="GX55" s="19" t="n">
        <f aca="false">IF($A55="",0,IF(COUNTIFS(Urlaub!$A$5:$A$604,$A55,Urlaub!$B$5:$B$604,"&lt;="&amp;GX$3,Urlaub!$C$5:$C$604,"&gt;="&amp;GX$3)&gt;0,1,0))</f>
        <v>0</v>
      </c>
      <c r="GY55" s="19" t="n">
        <f aca="false">IF($A55="",0,IF(COUNTIFS(Urlaub!$A$5:$A$604,$A55,Urlaub!$B$5:$B$604,"&lt;="&amp;GY$3,Urlaub!$C$5:$C$604,"&gt;="&amp;GY$3)&gt;0,1,0))</f>
        <v>0</v>
      </c>
      <c r="GZ55" s="19" t="n">
        <f aca="false">IF($A55="",0,IF(COUNTIFS(Urlaub!$A$5:$A$604,$A55,Urlaub!$B$5:$B$604,"&lt;="&amp;GZ$3,Urlaub!$C$5:$C$604,"&gt;="&amp;GZ$3)&gt;0,1,0))</f>
        <v>0</v>
      </c>
      <c r="HA55" s="19" t="n">
        <f aca="false">IF($A55="",0,IF(COUNTIFS(Urlaub!$A$5:$A$604,$A55,Urlaub!$B$5:$B$604,"&lt;="&amp;HA$3,Urlaub!$C$5:$C$604,"&gt;="&amp;HA$3)&gt;0,1,0))</f>
        <v>0</v>
      </c>
      <c r="HB55" s="19" t="n">
        <f aca="false">IF($A55="",0,IF(COUNTIFS(Urlaub!$A$5:$A$604,$A55,Urlaub!$B$5:$B$604,"&lt;="&amp;HB$3,Urlaub!$C$5:$C$604,"&gt;="&amp;HB$3)&gt;0,1,0))</f>
        <v>0</v>
      </c>
      <c r="HC55" s="19" t="n">
        <f aca="false">IF($A55="",0,IF(COUNTIFS(Urlaub!$A$5:$A$604,$A55,Urlaub!$B$5:$B$604,"&lt;="&amp;HC$3,Urlaub!$C$5:$C$604,"&gt;="&amp;HC$3)&gt;0,1,0))</f>
        <v>0</v>
      </c>
      <c r="HD55" s="19" t="n">
        <f aca="false">IF($A55="",0,IF(COUNTIFS(Urlaub!$A$5:$A$604,$A55,Urlaub!$B$5:$B$604,"&lt;="&amp;HD$3,Urlaub!$C$5:$C$604,"&gt;="&amp;HD$3)&gt;0,1,0))</f>
        <v>0</v>
      </c>
      <c r="HE55" s="19" t="n">
        <f aca="false">IF($A55="",0,IF(COUNTIFS(Urlaub!$A$5:$A$604,$A55,Urlaub!$B$5:$B$604,"&lt;="&amp;HE$3,Urlaub!$C$5:$C$604,"&gt;="&amp;HE$3)&gt;0,1,0))</f>
        <v>0</v>
      </c>
      <c r="HF55" s="19" t="n">
        <f aca="false">IF($A55="",0,IF(COUNTIFS(Urlaub!$A$5:$A$604,$A55,Urlaub!$B$5:$B$604,"&lt;="&amp;HF$3,Urlaub!$C$5:$C$604,"&gt;="&amp;HF$3)&gt;0,1,0))</f>
        <v>0</v>
      </c>
      <c r="HG55" s="19" t="n">
        <f aca="false">IF($A55="",0,IF(COUNTIFS(Urlaub!$A$5:$A$604,$A55,Urlaub!$B$5:$B$604,"&lt;="&amp;HG$3,Urlaub!$C$5:$C$604,"&gt;="&amp;HG$3)&gt;0,1,0))</f>
        <v>0</v>
      </c>
      <c r="HH55" s="19" t="n">
        <f aca="false">IF($A55="",0,IF(COUNTIFS(Urlaub!$A$5:$A$604,$A55,Urlaub!$B$5:$B$604,"&lt;="&amp;HH$3,Urlaub!$C$5:$C$604,"&gt;="&amp;HH$3)&gt;0,1,0))</f>
        <v>0</v>
      </c>
      <c r="HI55" s="19" t="n">
        <f aca="false">IF($A55="",0,IF(COUNTIFS(Urlaub!$A$5:$A$604,$A55,Urlaub!$B$5:$B$604,"&lt;="&amp;HI$3,Urlaub!$C$5:$C$604,"&gt;="&amp;HI$3)&gt;0,1,0))</f>
        <v>0</v>
      </c>
      <c r="HJ55" s="19" t="n">
        <f aca="false">IF($A55="",0,IF(COUNTIFS(Urlaub!$A$5:$A$604,$A55,Urlaub!$B$5:$B$604,"&lt;="&amp;HJ$3,Urlaub!$C$5:$C$604,"&gt;="&amp;HJ$3)&gt;0,1,0))</f>
        <v>0</v>
      </c>
      <c r="HK55" s="19" t="n">
        <f aca="false">IF($A55="",0,IF(COUNTIFS(Urlaub!$A$5:$A$604,$A55,Urlaub!$B$5:$B$604,"&lt;="&amp;HK$3,Urlaub!$C$5:$C$604,"&gt;="&amp;HK$3)&gt;0,1,0))</f>
        <v>0</v>
      </c>
      <c r="HL55" s="19" t="n">
        <f aca="false">IF($A55="",0,IF(COUNTIFS(Urlaub!$A$5:$A$604,$A55,Urlaub!$B$5:$B$604,"&lt;="&amp;HL$3,Urlaub!$C$5:$C$604,"&gt;="&amp;HL$3)&gt;0,1,0))</f>
        <v>0</v>
      </c>
      <c r="HM55" s="19" t="n">
        <f aca="false">IF($A55="",0,IF(COUNTIFS(Urlaub!$A$5:$A$604,$A55,Urlaub!$B$5:$B$604,"&lt;="&amp;HM$3,Urlaub!$C$5:$C$604,"&gt;="&amp;HM$3)&gt;0,1,0))</f>
        <v>0</v>
      </c>
      <c r="HN55" s="19" t="n">
        <f aca="false">IF($A55="",0,IF(COUNTIFS(Urlaub!$A$5:$A$604,$A55,Urlaub!$B$5:$B$604,"&lt;="&amp;HN$3,Urlaub!$C$5:$C$604,"&gt;="&amp;HN$3)&gt;0,1,0))</f>
        <v>0</v>
      </c>
      <c r="HO55" s="19" t="n">
        <f aca="false">IF($A55="",0,IF(COUNTIFS(Urlaub!$A$5:$A$604,$A55,Urlaub!$B$5:$B$604,"&lt;="&amp;HO$3,Urlaub!$C$5:$C$604,"&gt;="&amp;HO$3)&gt;0,1,0))</f>
        <v>0</v>
      </c>
      <c r="HP55" s="19" t="n">
        <f aca="false">IF($A55="",0,IF(COUNTIFS(Urlaub!$A$5:$A$604,$A55,Urlaub!$B$5:$B$604,"&lt;="&amp;HP$3,Urlaub!$C$5:$C$604,"&gt;="&amp;HP$3)&gt;0,1,0))</f>
        <v>0</v>
      </c>
      <c r="HQ55" s="19" t="n">
        <f aca="false">IF($A55="",0,IF(COUNTIFS(Urlaub!$A$5:$A$604,$A55,Urlaub!$B$5:$B$604,"&lt;="&amp;HQ$3,Urlaub!$C$5:$C$604,"&gt;="&amp;HQ$3)&gt;0,1,0))</f>
        <v>0</v>
      </c>
      <c r="HR55" s="19" t="n">
        <f aca="false">IF($A55="",0,IF(COUNTIFS(Urlaub!$A$5:$A$604,$A55,Urlaub!$B$5:$B$604,"&lt;="&amp;HR$3,Urlaub!$C$5:$C$604,"&gt;="&amp;HR$3)&gt;0,1,0))</f>
        <v>0</v>
      </c>
      <c r="HS55" s="19" t="n">
        <f aca="false">IF($A55="",0,IF(COUNTIFS(Urlaub!$A$5:$A$604,$A55,Urlaub!$B$5:$B$604,"&lt;="&amp;HS$3,Urlaub!$C$5:$C$604,"&gt;="&amp;HS$3)&gt;0,1,0))</f>
        <v>0</v>
      </c>
      <c r="HT55" s="19" t="n">
        <f aca="false">IF($A55="",0,IF(COUNTIFS(Urlaub!$A$5:$A$604,$A55,Urlaub!$B$5:$B$604,"&lt;="&amp;HT$3,Urlaub!$C$5:$C$604,"&gt;="&amp;HT$3)&gt;0,1,0))</f>
        <v>0</v>
      </c>
      <c r="HU55" s="19" t="n">
        <f aca="false">IF($A55="",0,IF(COUNTIFS(Urlaub!$A$5:$A$604,$A55,Urlaub!$B$5:$B$604,"&lt;="&amp;HU$3,Urlaub!$C$5:$C$604,"&gt;="&amp;HU$3)&gt;0,1,0))</f>
        <v>0</v>
      </c>
      <c r="HV55" s="19" t="n">
        <f aca="false">IF($A55="",0,IF(COUNTIFS(Urlaub!$A$5:$A$604,$A55,Urlaub!$B$5:$B$604,"&lt;="&amp;HV$3,Urlaub!$C$5:$C$604,"&gt;="&amp;HV$3)&gt;0,1,0))</f>
        <v>0</v>
      </c>
      <c r="HW55" s="19" t="n">
        <f aca="false">IF($A55="",0,IF(COUNTIFS(Urlaub!$A$5:$A$604,$A55,Urlaub!$B$5:$B$604,"&lt;="&amp;HW$3,Urlaub!$C$5:$C$604,"&gt;="&amp;HW$3)&gt;0,1,0))</f>
        <v>0</v>
      </c>
      <c r="HX55" s="19" t="n">
        <f aca="false">IF($A55="",0,IF(COUNTIFS(Urlaub!$A$5:$A$604,$A55,Urlaub!$B$5:$B$604,"&lt;="&amp;HX$3,Urlaub!$C$5:$C$604,"&gt;="&amp;HX$3)&gt;0,1,0))</f>
        <v>0</v>
      </c>
      <c r="HY55" s="19" t="n">
        <f aca="false">IF($A55="",0,IF(COUNTIFS(Urlaub!$A$5:$A$604,$A55,Urlaub!$B$5:$B$604,"&lt;="&amp;HY$3,Urlaub!$C$5:$C$604,"&gt;="&amp;HY$3)&gt;0,1,0))</f>
        <v>0</v>
      </c>
      <c r="HZ55" s="19" t="n">
        <f aca="false">IF($A55="",0,IF(COUNTIFS(Urlaub!$A$5:$A$604,$A55,Urlaub!$B$5:$B$604,"&lt;="&amp;HZ$3,Urlaub!$C$5:$C$604,"&gt;="&amp;HZ$3)&gt;0,1,0))</f>
        <v>0</v>
      </c>
      <c r="IA55" s="19" t="n">
        <f aca="false">IF($A55="",0,IF(COUNTIFS(Urlaub!$A$5:$A$604,$A55,Urlaub!$B$5:$B$604,"&lt;="&amp;IA$3,Urlaub!$C$5:$C$604,"&gt;="&amp;IA$3)&gt;0,1,0))</f>
        <v>0</v>
      </c>
      <c r="IB55" s="19" t="n">
        <f aca="false">IF($A55="",0,IF(COUNTIFS(Urlaub!$A$5:$A$604,$A55,Urlaub!$B$5:$B$604,"&lt;="&amp;IB$3,Urlaub!$C$5:$C$604,"&gt;="&amp;IB$3)&gt;0,1,0))</f>
        <v>0</v>
      </c>
      <c r="IC55" s="19" t="n">
        <f aca="false">IF($A55="",0,IF(COUNTIFS(Urlaub!$A$5:$A$604,$A55,Urlaub!$B$5:$B$604,"&lt;="&amp;IC$3,Urlaub!$C$5:$C$604,"&gt;="&amp;IC$3)&gt;0,1,0))</f>
        <v>0</v>
      </c>
      <c r="ID55" s="19" t="n">
        <f aca="false">IF($A55="",0,IF(COUNTIFS(Urlaub!$A$5:$A$604,$A55,Urlaub!$B$5:$B$604,"&lt;="&amp;ID$3,Urlaub!$C$5:$C$604,"&gt;="&amp;ID$3)&gt;0,1,0))</f>
        <v>0</v>
      </c>
      <c r="IE55" s="19" t="n">
        <f aca="false">IF($A55="",0,IF(COUNTIFS(Urlaub!$A$5:$A$604,$A55,Urlaub!$B$5:$B$604,"&lt;="&amp;IE$3,Urlaub!$C$5:$C$604,"&gt;="&amp;IE$3)&gt;0,1,0))</f>
        <v>0</v>
      </c>
      <c r="IF55" s="19" t="n">
        <f aca="false">IF($A55="",0,IF(COUNTIFS(Urlaub!$A$5:$A$604,$A55,Urlaub!$B$5:$B$604,"&lt;="&amp;IF$3,Urlaub!$C$5:$C$604,"&gt;="&amp;IF$3)&gt;0,1,0))</f>
        <v>0</v>
      </c>
      <c r="IG55" s="19" t="n">
        <f aca="false">IF($A55="",0,IF(COUNTIFS(Urlaub!$A$5:$A$604,$A55,Urlaub!$B$5:$B$604,"&lt;="&amp;IG$3,Urlaub!$C$5:$C$604,"&gt;="&amp;IG$3)&gt;0,1,0))</f>
        <v>0</v>
      </c>
      <c r="IH55" s="19" t="n">
        <f aca="false">IF($A55="",0,IF(COUNTIFS(Urlaub!$A$5:$A$604,$A55,Urlaub!$B$5:$B$604,"&lt;="&amp;IH$3,Urlaub!$C$5:$C$604,"&gt;="&amp;IH$3)&gt;0,1,0))</f>
        <v>0</v>
      </c>
      <c r="II55" s="19" t="n">
        <f aca="false">IF($A55="",0,IF(COUNTIFS(Urlaub!$A$5:$A$604,$A55,Urlaub!$B$5:$B$604,"&lt;="&amp;II$3,Urlaub!$C$5:$C$604,"&gt;="&amp;II$3)&gt;0,1,0))</f>
        <v>0</v>
      </c>
      <c r="IJ55" s="19" t="n">
        <f aca="false">IF($A55="",0,IF(COUNTIFS(Urlaub!$A$5:$A$604,$A55,Urlaub!$B$5:$B$604,"&lt;="&amp;IJ$3,Urlaub!$C$5:$C$604,"&gt;="&amp;IJ$3)&gt;0,1,0))</f>
        <v>0</v>
      </c>
      <c r="IK55" s="19" t="n">
        <f aca="false">IF($A55="",0,IF(COUNTIFS(Urlaub!$A$5:$A$604,$A55,Urlaub!$B$5:$B$604,"&lt;="&amp;IK$3,Urlaub!$C$5:$C$604,"&gt;="&amp;IK$3)&gt;0,1,0))</f>
        <v>0</v>
      </c>
      <c r="IL55" s="19" t="n">
        <f aca="false">IF($A55="",0,IF(COUNTIFS(Urlaub!$A$5:$A$604,$A55,Urlaub!$B$5:$B$604,"&lt;="&amp;IL$3,Urlaub!$C$5:$C$604,"&gt;="&amp;IL$3)&gt;0,1,0))</f>
        <v>0</v>
      </c>
      <c r="IM55" s="19" t="n">
        <f aca="false">IF($A55="",0,IF(COUNTIFS(Urlaub!$A$5:$A$604,$A55,Urlaub!$B$5:$B$604,"&lt;="&amp;IM$3,Urlaub!$C$5:$C$604,"&gt;="&amp;IM$3)&gt;0,1,0))</f>
        <v>0</v>
      </c>
      <c r="IN55" s="19" t="n">
        <f aca="false">IF($A55="",0,IF(COUNTIFS(Urlaub!$A$5:$A$604,$A55,Urlaub!$B$5:$B$604,"&lt;="&amp;IN$3,Urlaub!$C$5:$C$604,"&gt;="&amp;IN$3)&gt;0,1,0))</f>
        <v>0</v>
      </c>
      <c r="IO55" s="19" t="n">
        <f aca="false">IF($A55="",0,IF(COUNTIFS(Urlaub!$A$5:$A$604,$A55,Urlaub!$B$5:$B$604,"&lt;="&amp;IO$3,Urlaub!$C$5:$C$604,"&gt;="&amp;IO$3)&gt;0,1,0))</f>
        <v>0</v>
      </c>
      <c r="IP55" s="19" t="n">
        <f aca="false">IF($A55="",0,IF(COUNTIFS(Urlaub!$A$5:$A$604,$A55,Urlaub!$B$5:$B$604,"&lt;="&amp;IP$3,Urlaub!$C$5:$C$604,"&gt;="&amp;IP$3)&gt;0,1,0))</f>
        <v>0</v>
      </c>
      <c r="IQ55" s="19" t="n">
        <f aca="false">IF($A55="",0,IF(COUNTIFS(Urlaub!$A$5:$A$604,$A55,Urlaub!$B$5:$B$604,"&lt;="&amp;IQ$3,Urlaub!$C$5:$C$604,"&gt;="&amp;IQ$3)&gt;0,1,0))</f>
        <v>0</v>
      </c>
      <c r="IR55" s="19" t="n">
        <f aca="false">IF($A55="",0,IF(COUNTIFS(Urlaub!$A$5:$A$604,$A55,Urlaub!$B$5:$B$604,"&lt;="&amp;IR$3,Urlaub!$C$5:$C$604,"&gt;="&amp;IR$3)&gt;0,1,0))</f>
        <v>0</v>
      </c>
      <c r="IS55" s="19" t="n">
        <f aca="false">IF($A55="",0,IF(COUNTIFS(Urlaub!$A$5:$A$604,$A55,Urlaub!$B$5:$B$604,"&lt;="&amp;IS$3,Urlaub!$C$5:$C$604,"&gt;="&amp;IS$3)&gt;0,1,0))</f>
        <v>0</v>
      </c>
      <c r="IT55" s="19" t="n">
        <f aca="false">IF($A55="",0,IF(COUNTIFS(Urlaub!$A$5:$A$604,$A55,Urlaub!$B$5:$B$604,"&lt;="&amp;IT$3,Urlaub!$C$5:$C$604,"&gt;="&amp;IT$3)&gt;0,1,0))</f>
        <v>0</v>
      </c>
      <c r="IU55" s="19" t="n">
        <f aca="false">IF($A55="",0,IF(COUNTIFS(Urlaub!$A$5:$A$604,$A55,Urlaub!$B$5:$B$604,"&lt;="&amp;IU$3,Urlaub!$C$5:$C$604,"&gt;="&amp;IU$3)&gt;0,1,0))</f>
        <v>0</v>
      </c>
      <c r="IV55" s="19" t="n">
        <f aca="false">IF($A55="",0,IF(COUNTIFS(Urlaub!$A$5:$A$604,$A55,Urlaub!$B$5:$B$604,"&lt;="&amp;IV$3,Urlaub!$C$5:$C$604,"&gt;="&amp;IV$3)&gt;0,1,0))</f>
        <v>0</v>
      </c>
      <c r="IW55" s="19" t="n">
        <f aca="false">IF($A55="",0,IF(COUNTIFS(Urlaub!$A$5:$A$604,$A55,Urlaub!$B$5:$B$604,"&lt;="&amp;IW$3,Urlaub!$C$5:$C$604,"&gt;="&amp;IW$3)&gt;0,1,0))</f>
        <v>0</v>
      </c>
      <c r="IX55" s="19" t="n">
        <f aca="false">IF($A55="",0,IF(COUNTIFS(Urlaub!$A$5:$A$604,$A55,Urlaub!$B$5:$B$604,"&lt;="&amp;IX$3,Urlaub!$C$5:$C$604,"&gt;="&amp;IX$3)&gt;0,1,0))</f>
        <v>0</v>
      </c>
      <c r="IY55" s="19" t="n">
        <f aca="false">IF($A55="",0,IF(COUNTIFS(Urlaub!$A$5:$A$604,$A55,Urlaub!$B$5:$B$604,"&lt;="&amp;IY$3,Urlaub!$C$5:$C$604,"&gt;="&amp;IY$3)&gt;0,1,0))</f>
        <v>0</v>
      </c>
      <c r="IZ55" s="19" t="n">
        <f aca="false">IF($A55="",0,IF(COUNTIFS(Urlaub!$A$5:$A$604,$A55,Urlaub!$B$5:$B$604,"&lt;="&amp;IZ$3,Urlaub!$C$5:$C$604,"&gt;="&amp;IZ$3)&gt;0,1,0))</f>
        <v>0</v>
      </c>
      <c r="JA55" s="19" t="n">
        <f aca="false">IF($A55="",0,IF(COUNTIFS(Urlaub!$A$5:$A$604,$A55,Urlaub!$B$5:$B$604,"&lt;="&amp;JA$3,Urlaub!$C$5:$C$604,"&gt;="&amp;JA$3)&gt;0,1,0))</f>
        <v>0</v>
      </c>
      <c r="JB55" s="19" t="n">
        <f aca="false">IF($A55="",0,IF(COUNTIFS(Urlaub!$A$5:$A$604,$A55,Urlaub!$B$5:$B$604,"&lt;="&amp;JB$3,Urlaub!$C$5:$C$604,"&gt;="&amp;JB$3)&gt;0,1,0))</f>
        <v>0</v>
      </c>
      <c r="JC55" s="19" t="n">
        <f aca="false">IF($A55="",0,IF(COUNTIFS(Urlaub!$A$5:$A$604,$A55,Urlaub!$B$5:$B$604,"&lt;="&amp;JC$3,Urlaub!$C$5:$C$604,"&gt;="&amp;JC$3)&gt;0,1,0))</f>
        <v>0</v>
      </c>
      <c r="JD55" s="19" t="n">
        <f aca="false">IF($A55="",0,IF(COUNTIFS(Urlaub!$A$5:$A$604,$A55,Urlaub!$B$5:$B$604,"&lt;="&amp;JD$3,Urlaub!$C$5:$C$604,"&gt;="&amp;JD$3)&gt;0,1,0))</f>
        <v>0</v>
      </c>
      <c r="JE55" s="19" t="n">
        <f aca="false">IF($A55="",0,IF(COUNTIFS(Urlaub!$A$5:$A$604,$A55,Urlaub!$B$5:$B$604,"&lt;="&amp;JE$3,Urlaub!$C$5:$C$604,"&gt;="&amp;JE$3)&gt;0,1,0))</f>
        <v>0</v>
      </c>
      <c r="JF55" s="19" t="n">
        <f aca="false">IF($A55="",0,IF(COUNTIFS(Urlaub!$A$5:$A$604,$A55,Urlaub!$B$5:$B$604,"&lt;="&amp;JF$3,Urlaub!$C$5:$C$604,"&gt;="&amp;JF$3)&gt;0,1,0))</f>
        <v>0</v>
      </c>
      <c r="JG55" s="19" t="n">
        <f aca="false">IF($A55="",0,IF(COUNTIFS(Urlaub!$A$5:$A$604,$A55,Urlaub!$B$5:$B$604,"&lt;="&amp;JG$3,Urlaub!$C$5:$C$604,"&gt;="&amp;JG$3)&gt;0,1,0))</f>
        <v>0</v>
      </c>
      <c r="JH55" s="19" t="n">
        <f aca="false">IF($A55="",0,IF(COUNTIFS(Urlaub!$A$5:$A$604,$A55,Urlaub!$B$5:$B$604,"&lt;="&amp;JH$3,Urlaub!$C$5:$C$604,"&gt;="&amp;JH$3)&gt;0,1,0))</f>
        <v>0</v>
      </c>
      <c r="JI55" s="19" t="n">
        <f aca="false">IF($A55="",0,IF(COUNTIFS(Urlaub!$A$5:$A$604,$A55,Urlaub!$B$5:$B$604,"&lt;="&amp;JI$3,Urlaub!$C$5:$C$604,"&gt;="&amp;JI$3)&gt;0,1,0))</f>
        <v>0</v>
      </c>
      <c r="JJ55" s="19" t="n">
        <f aca="false">IF($A55="",0,IF(COUNTIFS(Urlaub!$A$5:$A$604,$A55,Urlaub!$B$5:$B$604,"&lt;="&amp;JJ$3,Urlaub!$C$5:$C$604,"&gt;="&amp;JJ$3)&gt;0,1,0))</f>
        <v>0</v>
      </c>
      <c r="JK55" s="19" t="n">
        <f aca="false">IF($A55="",0,IF(COUNTIFS(Urlaub!$A$5:$A$604,$A55,Urlaub!$B$5:$B$604,"&lt;="&amp;JK$3,Urlaub!$C$5:$C$604,"&gt;="&amp;JK$3)&gt;0,1,0))</f>
        <v>0</v>
      </c>
      <c r="JL55" s="19" t="n">
        <f aca="false">IF($A55="",0,IF(COUNTIFS(Urlaub!$A$5:$A$604,$A55,Urlaub!$B$5:$B$604,"&lt;="&amp;JL$3,Urlaub!$C$5:$C$604,"&gt;="&amp;JL$3)&gt;0,1,0))</f>
        <v>0</v>
      </c>
      <c r="JM55" s="19" t="n">
        <f aca="false">IF($A55="",0,IF(COUNTIFS(Urlaub!$A$5:$A$604,$A55,Urlaub!$B$5:$B$604,"&lt;="&amp;JM$3,Urlaub!$C$5:$C$604,"&gt;="&amp;JM$3)&gt;0,1,0))</f>
        <v>0</v>
      </c>
      <c r="JN55" s="19" t="n">
        <f aca="false">IF($A55="",0,IF(COUNTIFS(Urlaub!$A$5:$A$604,$A55,Urlaub!$B$5:$B$604,"&lt;="&amp;JN$3,Urlaub!$C$5:$C$604,"&gt;="&amp;JN$3)&gt;0,1,0))</f>
        <v>0</v>
      </c>
      <c r="JO55" s="19" t="n">
        <f aca="false">IF($A55="",0,IF(COUNTIFS(Urlaub!$A$5:$A$604,$A55,Urlaub!$B$5:$B$604,"&lt;="&amp;JO$3,Urlaub!$C$5:$C$604,"&gt;="&amp;JO$3)&gt;0,1,0))</f>
        <v>0</v>
      </c>
      <c r="JP55" s="19" t="n">
        <f aca="false">IF($A55="",0,IF(COUNTIFS(Urlaub!$A$5:$A$604,$A55,Urlaub!$B$5:$B$604,"&lt;="&amp;JP$3,Urlaub!$C$5:$C$604,"&gt;="&amp;JP$3)&gt;0,1,0))</f>
        <v>0</v>
      </c>
      <c r="JQ55" s="19" t="n">
        <f aca="false">IF($A55="",0,IF(COUNTIFS(Urlaub!$A$5:$A$604,$A55,Urlaub!$B$5:$B$604,"&lt;="&amp;JQ$3,Urlaub!$C$5:$C$604,"&gt;="&amp;JQ$3)&gt;0,1,0))</f>
        <v>0</v>
      </c>
      <c r="JR55" s="19" t="n">
        <f aca="false">IF($A55="",0,IF(COUNTIFS(Urlaub!$A$5:$A$604,$A55,Urlaub!$B$5:$B$604,"&lt;="&amp;JR$3,Urlaub!$C$5:$C$604,"&gt;="&amp;JR$3)&gt;0,1,0))</f>
        <v>0</v>
      </c>
      <c r="JS55" s="19" t="n">
        <f aca="false">IF($A55="",0,IF(COUNTIFS(Urlaub!$A$5:$A$604,$A55,Urlaub!$B$5:$B$604,"&lt;="&amp;JS$3,Urlaub!$C$5:$C$604,"&gt;="&amp;JS$3)&gt;0,1,0))</f>
        <v>0</v>
      </c>
      <c r="JT55" s="19" t="n">
        <f aca="false">IF($A55="",0,IF(COUNTIFS(Urlaub!$A$5:$A$604,$A55,Urlaub!$B$5:$B$604,"&lt;="&amp;JT$3,Urlaub!$C$5:$C$604,"&gt;="&amp;JT$3)&gt;0,1,0))</f>
        <v>0</v>
      </c>
      <c r="JU55" s="19" t="n">
        <f aca="false">IF($A55="",0,IF(COUNTIFS(Urlaub!$A$5:$A$604,$A55,Urlaub!$B$5:$B$604,"&lt;="&amp;JU$3,Urlaub!$C$5:$C$604,"&gt;="&amp;JU$3)&gt;0,1,0))</f>
        <v>0</v>
      </c>
      <c r="JV55" s="19" t="n">
        <f aca="false">IF($A55="",0,IF(COUNTIFS(Urlaub!$A$5:$A$604,$A55,Urlaub!$B$5:$B$604,"&lt;="&amp;JV$3,Urlaub!$C$5:$C$604,"&gt;="&amp;JV$3)&gt;0,1,0))</f>
        <v>0</v>
      </c>
      <c r="JW55" s="19" t="n">
        <f aca="false">IF($A55="",0,IF(COUNTIFS(Urlaub!$A$5:$A$604,$A55,Urlaub!$B$5:$B$604,"&lt;="&amp;JW$3,Urlaub!$C$5:$C$604,"&gt;="&amp;JW$3)&gt;0,1,0))</f>
        <v>0</v>
      </c>
      <c r="JX55" s="19" t="n">
        <f aca="false">IF($A55="",0,IF(COUNTIFS(Urlaub!$A$5:$A$604,$A55,Urlaub!$B$5:$B$604,"&lt;="&amp;JX$3,Urlaub!$C$5:$C$604,"&gt;="&amp;JX$3)&gt;0,1,0))</f>
        <v>0</v>
      </c>
      <c r="JY55" s="19" t="n">
        <f aca="false">IF($A55="",0,IF(COUNTIFS(Urlaub!$A$5:$A$604,$A55,Urlaub!$B$5:$B$604,"&lt;="&amp;JY$3,Urlaub!$C$5:$C$604,"&gt;="&amp;JY$3)&gt;0,1,0))</f>
        <v>0</v>
      </c>
      <c r="JZ55" s="19" t="n">
        <f aca="false">IF($A55="",0,IF(COUNTIFS(Urlaub!$A$5:$A$604,$A55,Urlaub!$B$5:$B$604,"&lt;="&amp;JZ$3,Urlaub!$C$5:$C$604,"&gt;="&amp;JZ$3)&gt;0,1,0))</f>
        <v>0</v>
      </c>
      <c r="KA55" s="19" t="n">
        <f aca="false">IF($A55="",0,IF(COUNTIFS(Urlaub!$A$5:$A$604,$A55,Urlaub!$B$5:$B$604,"&lt;="&amp;KA$3,Urlaub!$C$5:$C$604,"&gt;="&amp;KA$3)&gt;0,1,0))</f>
        <v>0</v>
      </c>
      <c r="KB55" s="19" t="n">
        <f aca="false">IF($A55="",0,IF(COUNTIFS(Urlaub!$A$5:$A$604,$A55,Urlaub!$B$5:$B$604,"&lt;="&amp;KB$3,Urlaub!$C$5:$C$604,"&gt;="&amp;KB$3)&gt;0,1,0))</f>
        <v>0</v>
      </c>
      <c r="KC55" s="19" t="n">
        <f aca="false">IF($A55="",0,IF(COUNTIFS(Urlaub!$A$5:$A$604,$A55,Urlaub!$B$5:$B$604,"&lt;="&amp;KC$3,Urlaub!$C$5:$C$604,"&gt;="&amp;KC$3)&gt;0,1,0))</f>
        <v>0</v>
      </c>
      <c r="KD55" s="19" t="n">
        <f aca="false">IF($A55="",0,IF(COUNTIFS(Urlaub!$A$5:$A$604,$A55,Urlaub!$B$5:$B$604,"&lt;="&amp;KD$3,Urlaub!$C$5:$C$604,"&gt;="&amp;KD$3)&gt;0,1,0))</f>
        <v>0</v>
      </c>
      <c r="KE55" s="19" t="n">
        <f aca="false">IF($A55="",0,IF(COUNTIFS(Urlaub!$A$5:$A$604,$A55,Urlaub!$B$5:$B$604,"&lt;="&amp;KE$3,Urlaub!$C$5:$C$604,"&gt;="&amp;KE$3)&gt;0,1,0))</f>
        <v>0</v>
      </c>
      <c r="KF55" s="19" t="n">
        <f aca="false">IF($A55="",0,IF(COUNTIFS(Urlaub!$A$5:$A$604,$A55,Urlaub!$B$5:$B$604,"&lt;="&amp;KF$3,Urlaub!$C$5:$C$604,"&gt;="&amp;KF$3)&gt;0,1,0))</f>
        <v>0</v>
      </c>
      <c r="KG55" s="19" t="n">
        <f aca="false">IF($A55="",0,IF(COUNTIFS(Urlaub!$A$5:$A$604,$A55,Urlaub!$B$5:$B$604,"&lt;="&amp;KG$3,Urlaub!$C$5:$C$604,"&gt;="&amp;KG$3)&gt;0,1,0))</f>
        <v>0</v>
      </c>
      <c r="KH55" s="19" t="n">
        <f aca="false">IF($A55="",0,IF(COUNTIFS(Urlaub!$A$5:$A$604,$A55,Urlaub!$B$5:$B$604,"&lt;="&amp;KH$3,Urlaub!$C$5:$C$604,"&gt;="&amp;KH$3)&gt;0,1,0))</f>
        <v>0</v>
      </c>
      <c r="KI55" s="19" t="n">
        <f aca="false">IF($A55="",0,IF(COUNTIFS(Urlaub!$A$5:$A$604,$A55,Urlaub!$B$5:$B$604,"&lt;="&amp;KI$3,Urlaub!$C$5:$C$604,"&gt;="&amp;KI$3)&gt;0,1,0))</f>
        <v>0</v>
      </c>
      <c r="KJ55" s="19" t="n">
        <f aca="false">IF($A55="",0,IF(COUNTIFS(Urlaub!$A$5:$A$604,$A55,Urlaub!$B$5:$B$604,"&lt;="&amp;KJ$3,Urlaub!$C$5:$C$604,"&gt;="&amp;KJ$3)&gt;0,1,0))</f>
        <v>0</v>
      </c>
      <c r="KK55" s="19" t="n">
        <f aca="false">IF($A55="",0,IF(COUNTIFS(Urlaub!$A$5:$A$604,$A55,Urlaub!$B$5:$B$604,"&lt;="&amp;KK$3,Urlaub!$C$5:$C$604,"&gt;="&amp;KK$3)&gt;0,1,0))</f>
        <v>0</v>
      </c>
      <c r="KL55" s="19" t="n">
        <f aca="false">IF($A55="",0,IF(COUNTIFS(Urlaub!$A$5:$A$604,$A55,Urlaub!$B$5:$B$604,"&lt;="&amp;KL$3,Urlaub!$C$5:$C$604,"&gt;="&amp;KL$3)&gt;0,1,0))</f>
        <v>0</v>
      </c>
      <c r="KM55" s="19" t="n">
        <f aca="false">IF($A55="",0,IF(COUNTIFS(Urlaub!$A$5:$A$604,$A55,Urlaub!$B$5:$B$604,"&lt;="&amp;KM$3,Urlaub!$C$5:$C$604,"&gt;="&amp;KM$3)&gt;0,1,0))</f>
        <v>0</v>
      </c>
      <c r="KN55" s="19" t="n">
        <f aca="false">IF($A55="",0,IF(COUNTIFS(Urlaub!$A$5:$A$604,$A55,Urlaub!$B$5:$B$604,"&lt;="&amp;KN$3,Urlaub!$C$5:$C$604,"&gt;="&amp;KN$3)&gt;0,1,0))</f>
        <v>0</v>
      </c>
      <c r="KO55" s="19" t="n">
        <f aca="false">IF($A55="",0,IF(COUNTIFS(Urlaub!$A$5:$A$604,$A55,Urlaub!$B$5:$B$604,"&lt;="&amp;KO$3,Urlaub!$C$5:$C$604,"&gt;="&amp;KO$3)&gt;0,1,0))</f>
        <v>0</v>
      </c>
      <c r="KP55" s="19" t="n">
        <f aca="false">IF($A55="",0,IF(COUNTIFS(Urlaub!$A$5:$A$604,$A55,Urlaub!$B$5:$B$604,"&lt;="&amp;KP$3,Urlaub!$C$5:$C$604,"&gt;="&amp;KP$3)&gt;0,1,0))</f>
        <v>0</v>
      </c>
      <c r="KQ55" s="19" t="n">
        <f aca="false">IF($A55="",0,IF(COUNTIFS(Urlaub!$A$5:$A$604,$A55,Urlaub!$B$5:$B$604,"&lt;="&amp;KQ$3,Urlaub!$C$5:$C$604,"&gt;="&amp;KQ$3)&gt;0,1,0))</f>
        <v>0</v>
      </c>
      <c r="KR55" s="19" t="n">
        <f aca="false">IF($A55="",0,IF(COUNTIFS(Urlaub!$A$5:$A$604,$A55,Urlaub!$B$5:$B$604,"&lt;="&amp;KR$3,Urlaub!$C$5:$C$604,"&gt;="&amp;KR$3)&gt;0,1,0))</f>
        <v>0</v>
      </c>
      <c r="KS55" s="19" t="n">
        <f aca="false">IF($A55="",0,IF(COUNTIFS(Urlaub!$A$5:$A$604,$A55,Urlaub!$B$5:$B$604,"&lt;="&amp;KS$3,Urlaub!$C$5:$C$604,"&gt;="&amp;KS$3)&gt;0,1,0))</f>
        <v>0</v>
      </c>
      <c r="KT55" s="19" t="n">
        <f aca="false">IF($A55="",0,IF(COUNTIFS(Urlaub!$A$5:$A$604,$A55,Urlaub!$B$5:$B$604,"&lt;="&amp;KT$3,Urlaub!$C$5:$C$604,"&gt;="&amp;KT$3)&gt;0,1,0))</f>
        <v>0</v>
      </c>
      <c r="KU55" s="19" t="n">
        <f aca="false">IF($A55="",0,IF(COUNTIFS(Urlaub!$A$5:$A$604,$A55,Urlaub!$B$5:$B$604,"&lt;="&amp;KU$3,Urlaub!$C$5:$C$604,"&gt;="&amp;KU$3)&gt;0,1,0))</f>
        <v>0</v>
      </c>
      <c r="KV55" s="19" t="n">
        <f aca="false">IF($A55="",0,IF(COUNTIFS(Urlaub!$A$5:$A$604,$A55,Urlaub!$B$5:$B$604,"&lt;="&amp;KV$3,Urlaub!$C$5:$C$604,"&gt;="&amp;KV$3)&gt;0,1,0))</f>
        <v>0</v>
      </c>
      <c r="KW55" s="19" t="n">
        <f aca="false">IF($A55="",0,IF(COUNTIFS(Urlaub!$A$5:$A$604,$A55,Urlaub!$B$5:$B$604,"&lt;="&amp;KW$3,Urlaub!$C$5:$C$604,"&gt;="&amp;KW$3)&gt;0,1,0))</f>
        <v>0</v>
      </c>
      <c r="KX55" s="19" t="n">
        <f aca="false">IF($A55="",0,IF(COUNTIFS(Urlaub!$A$5:$A$604,$A55,Urlaub!$B$5:$B$604,"&lt;="&amp;KX$3,Urlaub!$C$5:$C$604,"&gt;="&amp;KX$3)&gt;0,1,0))</f>
        <v>0</v>
      </c>
      <c r="KY55" s="19" t="n">
        <f aca="false">IF($A55="",0,IF(COUNTIFS(Urlaub!$A$5:$A$604,$A55,Urlaub!$B$5:$B$604,"&lt;="&amp;KY$3,Urlaub!$C$5:$C$604,"&gt;="&amp;KY$3)&gt;0,1,0))</f>
        <v>0</v>
      </c>
      <c r="KZ55" s="19" t="n">
        <f aca="false">IF($A55="",0,IF(COUNTIFS(Urlaub!$A$5:$A$604,$A55,Urlaub!$B$5:$B$604,"&lt;="&amp;KZ$3,Urlaub!$C$5:$C$604,"&gt;="&amp;KZ$3)&gt;0,1,0))</f>
        <v>0</v>
      </c>
      <c r="LA55" s="19" t="n">
        <f aca="false">IF($A55="",0,IF(COUNTIFS(Urlaub!$A$5:$A$604,$A55,Urlaub!$B$5:$B$604,"&lt;="&amp;LA$3,Urlaub!$C$5:$C$604,"&gt;="&amp;LA$3)&gt;0,1,0))</f>
        <v>0</v>
      </c>
      <c r="LB55" s="19" t="n">
        <f aca="false">IF($A55="",0,IF(COUNTIFS(Urlaub!$A$5:$A$604,$A55,Urlaub!$B$5:$B$604,"&lt;="&amp;LB$3,Urlaub!$C$5:$C$604,"&gt;="&amp;LB$3)&gt;0,1,0))</f>
        <v>0</v>
      </c>
      <c r="LC55" s="19" t="n">
        <f aca="false">IF($A55="",0,IF(COUNTIFS(Urlaub!$A$5:$A$604,$A55,Urlaub!$B$5:$B$604,"&lt;="&amp;LC$3,Urlaub!$C$5:$C$604,"&gt;="&amp;LC$3)&gt;0,1,0))</f>
        <v>0</v>
      </c>
      <c r="LD55" s="19" t="n">
        <f aca="false">IF($A55="",0,IF(COUNTIFS(Urlaub!$A$5:$A$604,$A55,Urlaub!$B$5:$B$604,"&lt;="&amp;LD$3,Urlaub!$C$5:$C$604,"&gt;="&amp;LD$3)&gt;0,1,0))</f>
        <v>0</v>
      </c>
      <c r="LE55" s="19" t="n">
        <f aca="false">IF($A55="",0,IF(COUNTIFS(Urlaub!$A$5:$A$604,$A55,Urlaub!$B$5:$B$604,"&lt;="&amp;LE$3,Urlaub!$C$5:$C$604,"&gt;="&amp;LE$3)&gt;0,1,0))</f>
        <v>0</v>
      </c>
      <c r="LF55" s="19" t="n">
        <f aca="false">IF($A55="",0,IF(COUNTIFS(Urlaub!$A$5:$A$604,$A55,Urlaub!$B$5:$B$604,"&lt;="&amp;LF$3,Urlaub!$C$5:$C$604,"&gt;="&amp;LF$3)&gt;0,1,0))</f>
        <v>0</v>
      </c>
      <c r="LG55" s="19" t="n">
        <f aca="false">IF($A55="",0,IF(COUNTIFS(Urlaub!$A$5:$A$604,$A55,Urlaub!$B$5:$B$604,"&lt;="&amp;LG$3,Urlaub!$C$5:$C$604,"&gt;="&amp;LG$3)&gt;0,1,0))</f>
        <v>0</v>
      </c>
      <c r="LH55" s="19" t="n">
        <f aca="false">IF($A55="",0,IF(COUNTIFS(Urlaub!$A$5:$A$604,$A55,Urlaub!$B$5:$B$604,"&lt;="&amp;LH$3,Urlaub!$C$5:$C$604,"&gt;="&amp;LH$3)&gt;0,1,0))</f>
        <v>0</v>
      </c>
      <c r="LI55" s="19" t="n">
        <f aca="false">IF($A55="",0,IF(COUNTIFS(Urlaub!$A$5:$A$604,$A55,Urlaub!$B$5:$B$604,"&lt;="&amp;LI$3,Urlaub!$C$5:$C$604,"&gt;="&amp;LI$3)&gt;0,1,0))</f>
        <v>0</v>
      </c>
      <c r="LJ55" s="19" t="n">
        <f aca="false">IF($A55="",0,IF(COUNTIFS(Urlaub!$A$5:$A$604,$A55,Urlaub!$B$5:$B$604,"&lt;="&amp;LJ$3,Urlaub!$C$5:$C$604,"&gt;="&amp;LJ$3)&gt;0,1,0))</f>
        <v>0</v>
      </c>
      <c r="LK55" s="19" t="n">
        <f aca="false">IF($A55="",0,IF(COUNTIFS(Urlaub!$A$5:$A$604,$A55,Urlaub!$B$5:$B$604,"&lt;="&amp;LK$3,Urlaub!$C$5:$C$604,"&gt;="&amp;LK$3)&gt;0,1,0))</f>
        <v>0</v>
      </c>
      <c r="LL55" s="19" t="n">
        <f aca="false">IF($A55="",0,IF(COUNTIFS(Urlaub!$A$5:$A$604,$A55,Urlaub!$B$5:$B$604,"&lt;="&amp;LL$3,Urlaub!$C$5:$C$604,"&gt;="&amp;LL$3)&gt;0,1,0))</f>
        <v>0</v>
      </c>
      <c r="LM55" s="19" t="n">
        <f aca="false">IF($A55="",0,IF(COUNTIFS(Urlaub!$A$5:$A$604,$A55,Urlaub!$B$5:$B$604,"&lt;="&amp;LM$3,Urlaub!$C$5:$C$604,"&gt;="&amp;LM$3)&gt;0,1,0))</f>
        <v>0</v>
      </c>
      <c r="LN55" s="19" t="n">
        <f aca="false">IF($A55="",0,IF(COUNTIFS(Urlaub!$A$5:$A$604,$A55,Urlaub!$B$5:$B$604,"&lt;="&amp;LN$3,Urlaub!$C$5:$C$604,"&gt;="&amp;LN$3)&gt;0,1,0))</f>
        <v>0</v>
      </c>
      <c r="LO55" s="19" t="n">
        <f aca="false">IF($A55="",0,IF(COUNTIFS(Urlaub!$A$5:$A$604,$A55,Urlaub!$B$5:$B$604,"&lt;="&amp;LO$3,Urlaub!$C$5:$C$604,"&gt;="&amp;LO$3)&gt;0,1,0))</f>
        <v>0</v>
      </c>
      <c r="LP55" s="19" t="n">
        <f aca="false">IF($A55="",0,IF(COUNTIFS(Urlaub!$A$5:$A$604,$A55,Urlaub!$B$5:$B$604,"&lt;="&amp;LP$3,Urlaub!$C$5:$C$604,"&gt;="&amp;LP$3)&gt;0,1,0))</f>
        <v>0</v>
      </c>
      <c r="LQ55" s="19" t="n">
        <f aca="false">IF($A55="",0,IF(COUNTIFS(Urlaub!$A$5:$A$604,$A55,Urlaub!$B$5:$B$604,"&lt;="&amp;LQ$3,Urlaub!$C$5:$C$604,"&gt;="&amp;LQ$3)&gt;0,1,0))</f>
        <v>0</v>
      </c>
      <c r="LR55" s="19" t="n">
        <f aca="false">IF($A55="",0,IF(COUNTIFS(Urlaub!$A$5:$A$604,$A55,Urlaub!$B$5:$B$604,"&lt;="&amp;LR$3,Urlaub!$C$5:$C$604,"&gt;="&amp;LR$3)&gt;0,1,0))</f>
        <v>0</v>
      </c>
      <c r="LS55" s="19" t="n">
        <f aca="false">IF($A55="",0,IF(COUNTIFS(Urlaub!$A$5:$A$604,$A55,Urlaub!$B$5:$B$604,"&lt;="&amp;LS$3,Urlaub!$C$5:$C$604,"&gt;="&amp;LS$3)&gt;0,1,0))</f>
        <v>0</v>
      </c>
      <c r="LT55" s="19" t="n">
        <f aca="false">IF($A55="",0,IF(COUNTIFS(Urlaub!$A$5:$A$604,$A55,Urlaub!$B$5:$B$604,"&lt;="&amp;LT$3,Urlaub!$C$5:$C$604,"&gt;="&amp;LT$3)&gt;0,1,0))</f>
        <v>0</v>
      </c>
      <c r="LU55" s="19" t="n">
        <f aca="false">IF($A55="",0,IF(COUNTIFS(Urlaub!$A$5:$A$604,$A55,Urlaub!$B$5:$B$604,"&lt;="&amp;LU$3,Urlaub!$C$5:$C$604,"&gt;="&amp;LU$3)&gt;0,1,0))</f>
        <v>0</v>
      </c>
      <c r="LV55" s="19" t="n">
        <f aca="false">IF($A55="",0,IF(COUNTIFS(Urlaub!$A$5:$A$604,$A55,Urlaub!$B$5:$B$604,"&lt;="&amp;LV$3,Urlaub!$C$5:$C$604,"&gt;="&amp;LV$3)&gt;0,1,0))</f>
        <v>0</v>
      </c>
      <c r="LW55" s="19" t="n">
        <f aca="false">IF($A55="",0,IF(COUNTIFS(Urlaub!$A$5:$A$604,$A55,Urlaub!$B$5:$B$604,"&lt;="&amp;LW$3,Urlaub!$C$5:$C$604,"&gt;="&amp;LW$3)&gt;0,1,0))</f>
        <v>0</v>
      </c>
      <c r="LX55" s="19" t="n">
        <f aca="false">IF($A55="",0,IF(COUNTIFS(Urlaub!$A$5:$A$604,$A55,Urlaub!$B$5:$B$604,"&lt;="&amp;LX$3,Urlaub!$C$5:$C$604,"&gt;="&amp;LX$3)&gt;0,1,0))</f>
        <v>0</v>
      </c>
      <c r="LY55" s="19" t="n">
        <f aca="false">IF($A55="",0,IF(COUNTIFS(Urlaub!$A$5:$A$604,$A55,Urlaub!$B$5:$B$604,"&lt;="&amp;LY$3,Urlaub!$C$5:$C$604,"&gt;="&amp;LY$3)&gt;0,1,0))</f>
        <v>0</v>
      </c>
      <c r="LZ55" s="19" t="n">
        <f aca="false">IF($A55="",0,IF(COUNTIFS(Urlaub!$A$5:$A$604,$A55,Urlaub!$B$5:$B$604,"&lt;="&amp;LZ$3,Urlaub!$C$5:$C$604,"&gt;="&amp;LZ$3)&gt;0,1,0))</f>
        <v>0</v>
      </c>
      <c r="MA55" s="19" t="n">
        <f aca="false">IF($A55="",0,IF(COUNTIFS(Urlaub!$A$5:$A$604,$A55,Urlaub!$B$5:$B$604,"&lt;="&amp;MA$3,Urlaub!$C$5:$C$604,"&gt;="&amp;MA$3)&gt;0,1,0))</f>
        <v>0</v>
      </c>
      <c r="MB55" s="19" t="n">
        <f aca="false">IF($A55="",0,IF(COUNTIFS(Urlaub!$A$5:$A$604,$A55,Urlaub!$B$5:$B$604,"&lt;="&amp;MB$3,Urlaub!$C$5:$C$604,"&gt;="&amp;MB$3)&gt;0,1,0))</f>
        <v>0</v>
      </c>
      <c r="MC55" s="19" t="n">
        <f aca="false">IF($A55="",0,IF(COUNTIFS(Urlaub!$A$5:$A$604,$A55,Urlaub!$B$5:$B$604,"&lt;="&amp;MC$3,Urlaub!$C$5:$C$604,"&gt;="&amp;MC$3)&gt;0,1,0))</f>
        <v>0</v>
      </c>
      <c r="MD55" s="19" t="n">
        <f aca="false">IF($A55="",0,IF(COUNTIFS(Urlaub!$A$5:$A$604,$A55,Urlaub!$B$5:$B$604,"&lt;="&amp;MD$3,Urlaub!$C$5:$C$604,"&gt;="&amp;MD$3)&gt;0,1,0))</f>
        <v>0</v>
      </c>
      <c r="ME55" s="19" t="n">
        <f aca="false">IF($A55="",0,IF(COUNTIFS(Urlaub!$A$5:$A$604,$A55,Urlaub!$B$5:$B$604,"&lt;="&amp;ME$3,Urlaub!$C$5:$C$604,"&gt;="&amp;ME$3)&gt;0,1,0))</f>
        <v>0</v>
      </c>
      <c r="MF55" s="19" t="n">
        <f aca="false">IF($A55="",0,IF(COUNTIFS(Urlaub!$A$5:$A$604,$A55,Urlaub!$B$5:$B$604,"&lt;="&amp;MF$3,Urlaub!$C$5:$C$604,"&gt;="&amp;MF$3)&gt;0,1,0))</f>
        <v>0</v>
      </c>
      <c r="MG55" s="19" t="n">
        <f aca="false">IF($A55="",0,IF(COUNTIFS(Urlaub!$A$5:$A$604,$A55,Urlaub!$B$5:$B$604,"&lt;="&amp;MG$3,Urlaub!$C$5:$C$604,"&gt;="&amp;MG$3)&gt;0,1,0))</f>
        <v>0</v>
      </c>
      <c r="MH55" s="19" t="n">
        <f aca="false">IF($A55="",0,IF(COUNTIFS(Urlaub!$A$5:$A$604,$A55,Urlaub!$B$5:$B$604,"&lt;="&amp;MH$3,Urlaub!$C$5:$C$604,"&gt;="&amp;MH$3)&gt;0,1,0))</f>
        <v>0</v>
      </c>
      <c r="MI55" s="19" t="n">
        <f aca="false">IF($A55="",0,IF(COUNTIFS(Urlaub!$A$5:$A$604,$A55,Urlaub!$B$5:$B$604,"&lt;="&amp;MI$3,Urlaub!$C$5:$C$604,"&gt;="&amp;MI$3)&gt;0,1,0))</f>
        <v>0</v>
      </c>
      <c r="MJ55" s="19" t="n">
        <f aca="false">IF($A55="",0,IF(COUNTIFS(Urlaub!$A$5:$A$604,$A55,Urlaub!$B$5:$B$604,"&lt;="&amp;MJ$3,Urlaub!$C$5:$C$604,"&gt;="&amp;MJ$3)&gt;0,1,0))</f>
        <v>0</v>
      </c>
      <c r="MK55" s="19" t="n">
        <f aca="false">IF($A55="",0,IF(COUNTIFS(Urlaub!$A$5:$A$604,$A55,Urlaub!$B$5:$B$604,"&lt;="&amp;MK$3,Urlaub!$C$5:$C$604,"&gt;="&amp;MK$3)&gt;0,1,0))</f>
        <v>0</v>
      </c>
      <c r="ML55" s="19" t="n">
        <f aca="false">IF($A55="",0,IF(COUNTIFS(Urlaub!$A$5:$A$604,$A55,Urlaub!$B$5:$B$604,"&lt;="&amp;ML$3,Urlaub!$C$5:$C$604,"&gt;="&amp;ML$3)&gt;0,1,0))</f>
        <v>0</v>
      </c>
      <c r="MM55" s="19" t="n">
        <f aca="false">IF($A55="",0,IF(COUNTIFS(Urlaub!$A$5:$A$604,$A55,Urlaub!$B$5:$B$604,"&lt;="&amp;MM$3,Urlaub!$C$5:$C$604,"&gt;="&amp;MM$3)&gt;0,1,0))</f>
        <v>0</v>
      </c>
      <c r="MN55" s="19" t="n">
        <f aca="false">IF($A55="",0,IF(COUNTIFS(Urlaub!$A$5:$A$604,$A55,Urlaub!$B$5:$B$604,"&lt;="&amp;MN$3,Urlaub!$C$5:$C$604,"&gt;="&amp;MN$3)&gt;0,1,0))</f>
        <v>0</v>
      </c>
      <c r="MO55" s="19" t="n">
        <f aca="false">IF($A55="",0,IF(COUNTIFS(Urlaub!$A$5:$A$604,$A55,Urlaub!$B$5:$B$604,"&lt;="&amp;MO$3,Urlaub!$C$5:$C$604,"&gt;="&amp;MO$3)&gt;0,1,0))</f>
        <v>0</v>
      </c>
      <c r="MP55" s="19" t="n">
        <f aca="false">IF($A55="",0,IF(COUNTIFS(Urlaub!$A$5:$A$604,$A55,Urlaub!$B$5:$B$604,"&lt;="&amp;MP$3,Urlaub!$C$5:$C$604,"&gt;="&amp;MP$3)&gt;0,1,0))</f>
        <v>0</v>
      </c>
      <c r="MQ55" s="19" t="n">
        <f aca="false">IF($A55="",0,IF(COUNTIFS(Urlaub!$A$5:$A$604,$A55,Urlaub!$B$5:$B$604,"&lt;="&amp;MQ$3,Urlaub!$C$5:$C$604,"&gt;="&amp;MQ$3)&gt;0,1,0))</f>
        <v>0</v>
      </c>
      <c r="MR55" s="19" t="n">
        <f aca="false">IF($A55="",0,IF(COUNTIFS(Urlaub!$A$5:$A$604,$A55,Urlaub!$B$5:$B$604,"&lt;="&amp;MR$3,Urlaub!$C$5:$C$604,"&gt;="&amp;MR$3)&gt;0,1,0))</f>
        <v>0</v>
      </c>
      <c r="MS55" s="19" t="n">
        <f aca="false">IF($A55="",0,IF(COUNTIFS(Urlaub!$A$5:$A$604,$A55,Urlaub!$B$5:$B$604,"&lt;="&amp;MS$3,Urlaub!$C$5:$C$604,"&gt;="&amp;MS$3)&gt;0,1,0))</f>
        <v>0</v>
      </c>
      <c r="MT55" s="19" t="n">
        <f aca="false">IF($A55="",0,IF(COUNTIFS(Urlaub!$A$5:$A$604,$A55,Urlaub!$B$5:$B$604,"&lt;="&amp;MT$3,Urlaub!$C$5:$C$604,"&gt;="&amp;MT$3)&gt;0,1,0))</f>
        <v>0</v>
      </c>
      <c r="MU55" s="19" t="n">
        <f aca="false">IF($A55="",0,IF(COUNTIFS(Urlaub!$A$5:$A$604,$A55,Urlaub!$B$5:$B$604,"&lt;="&amp;MU$3,Urlaub!$C$5:$C$604,"&gt;="&amp;MU$3)&gt;0,1,0))</f>
        <v>0</v>
      </c>
      <c r="MV55" s="19" t="n">
        <f aca="false">IF($A55="",0,IF(COUNTIFS(Urlaub!$A$5:$A$604,$A55,Urlaub!$B$5:$B$604,"&lt;="&amp;MV$3,Urlaub!$C$5:$C$604,"&gt;="&amp;MV$3)&gt;0,1,0))</f>
        <v>0</v>
      </c>
      <c r="MW55" s="19" t="n">
        <f aca="false">IF($A55="",0,IF(COUNTIFS(Urlaub!$A$5:$A$604,$A55,Urlaub!$B$5:$B$604,"&lt;="&amp;MW$3,Urlaub!$C$5:$C$604,"&gt;="&amp;MW$3)&gt;0,1,0))</f>
        <v>0</v>
      </c>
      <c r="MX55" s="19" t="n">
        <f aca="false">IF($A55="",0,IF(COUNTIFS(Urlaub!$A$5:$A$604,$A55,Urlaub!$B$5:$B$604,"&lt;="&amp;MX$3,Urlaub!$C$5:$C$604,"&gt;="&amp;MX$3)&gt;0,1,0))</f>
        <v>0</v>
      </c>
      <c r="MY55" s="19" t="n">
        <f aca="false">IF($A55="",0,IF(COUNTIFS(Urlaub!$A$5:$A$604,$A55,Urlaub!$B$5:$B$604,"&lt;="&amp;MY$3,Urlaub!$C$5:$C$604,"&gt;="&amp;MY$3)&gt;0,1,0))</f>
        <v>0</v>
      </c>
      <c r="MZ55" s="19" t="n">
        <f aca="false">IF($A55="",0,IF(COUNTIFS(Urlaub!$A$5:$A$604,$A55,Urlaub!$B$5:$B$604,"&lt;="&amp;MZ$3,Urlaub!$C$5:$C$604,"&gt;="&amp;MZ$3)&gt;0,1,0))</f>
        <v>0</v>
      </c>
      <c r="NA55" s="19" t="n">
        <f aca="false">IF($A55="",0,IF(COUNTIFS(Urlaub!$A$5:$A$604,$A55,Urlaub!$B$5:$B$604,"&lt;="&amp;NA$3,Urlaub!$C$5:$C$604,"&gt;="&amp;NA$3)&gt;0,1,0))</f>
        <v>0</v>
      </c>
      <c r="NB55" s="19" t="n">
        <f aca="false">IF($A55="",0,IF(COUNTIFS(Urlaub!$A$5:$A$604,$A55,Urlaub!$B$5:$B$604,"&lt;="&amp;NB$3,Urlaub!$C$5:$C$604,"&gt;="&amp;NB$3)&gt;0,1,0))</f>
        <v>0</v>
      </c>
      <c r="NC55" s="19" t="n">
        <f aca="false">IF($A55="",0,IF(COUNTIFS(Urlaub!$A$5:$A$604,$A55,Urlaub!$B$5:$B$604,"&lt;="&amp;NC$3,Urlaub!$C$5:$C$604,"&gt;="&amp;NC$3)&gt;0,1,0))</f>
        <v>0</v>
      </c>
      <c r="ND55" s="19" t="n">
        <f aca="false">IF($A55="",0,IF(COUNTIFS(Urlaub!$A$5:$A$604,$A55,Urlaub!$B$5:$B$604,"&lt;="&amp;ND$3,Urlaub!$C$5:$C$604,"&gt;="&amp;ND$3)&gt;0,1,0))</f>
        <v>0</v>
      </c>
      <c r="NE55" s="19" t="n">
        <f aca="false">IF($A55="",0,IF(COUNTIFS(Urlaub!$A$5:$A$604,$A55,Urlaub!$B$5:$B$604,"&lt;="&amp;NE$3,Urlaub!$C$5:$C$604,"&gt;="&amp;NE$3)&gt;0,1,0))</f>
        <v>0</v>
      </c>
      <c r="NF55" s="19" t="n">
        <f aca="false">IF($A55="",0,IF(COUNTIFS(Urlaub!$A$5:$A$604,$A55,Urlaub!$B$5:$B$604,"&lt;="&amp;NF$3,Urlaub!$C$5:$C$604,"&gt;="&amp;NF$3)&gt;0,1,0))</f>
        <v>0</v>
      </c>
      <c r="NG55" s="19" t="n">
        <f aca="false">IF($A55="",0,IF(COUNTIFS(Urlaub!$A$5:$A$604,$A55,Urlaub!$B$5:$B$604,"&lt;="&amp;NG$3,Urlaub!$C$5:$C$604,"&gt;="&amp;NG$3)&gt;0,1,0))</f>
        <v>0</v>
      </c>
      <c r="NH55" s="19" t="n">
        <f aca="false">IF($A55="",0,IF(COUNTIFS(Urlaub!$A$5:$A$604,$A55,Urlaub!$B$5:$B$604,"&lt;="&amp;NH$3,Urlaub!$C$5:$C$604,"&gt;="&amp;NH$3)&gt;0,1,0))</f>
        <v>0</v>
      </c>
    </row>
    <row r="56" customFormat="false" ht="15" hidden="false" customHeight="false" outlineLevel="0" collapsed="false">
      <c r="A56" s="5" t="str">
        <f aca="false">IF(Team!A56="","",Team!A56)</f>
        <v/>
      </c>
      <c r="B56" s="8" t="str">
        <f aca="false">IF(Team!B56="","",Team!B56)</f>
        <v/>
      </c>
      <c r="C56" s="8" t="str">
        <f aca="false">IF(Team!C56="","",Team!C56)</f>
        <v/>
      </c>
      <c r="D56" s="8" t="str">
        <f aca="false">IF(Team!D56="","",Team!D56)</f>
        <v/>
      </c>
      <c r="E56" s="8" t="str">
        <f aca="false">IF(Team!E56="","",Team!E56)</f>
        <v/>
      </c>
      <c r="F56" s="8" t="str">
        <f aca="false">IF(Team!F56="","",Team!F56)</f>
        <v/>
      </c>
      <c r="G56" s="19" t="n">
        <f aca="false">IF($A56="",0,IF(COUNTIFS(Urlaub!$A$5:$A$604,$A56,Urlaub!$B$5:$B$604,"&lt;="&amp;G$3,Urlaub!$C$5:$C$604,"&gt;="&amp;G$3)&gt;0,1,0))</f>
        <v>0</v>
      </c>
      <c r="H56" s="19" t="n">
        <f aca="false">IF($A56="",0,IF(COUNTIFS(Urlaub!$A$5:$A$604,$A56,Urlaub!$B$5:$B$604,"&lt;="&amp;H$3,Urlaub!$C$5:$C$604,"&gt;="&amp;H$3)&gt;0,1,0))</f>
        <v>0</v>
      </c>
      <c r="I56" s="19" t="n">
        <f aca="false">IF($A56="",0,IF(COUNTIFS(Urlaub!$A$5:$A$604,$A56,Urlaub!$B$5:$B$604,"&lt;="&amp;I$3,Urlaub!$C$5:$C$604,"&gt;="&amp;I$3)&gt;0,1,0))</f>
        <v>0</v>
      </c>
      <c r="J56" s="19" t="n">
        <f aca="false">IF($A56="",0,IF(COUNTIFS(Urlaub!$A$5:$A$604,$A56,Urlaub!$B$5:$B$604,"&lt;="&amp;J$3,Urlaub!$C$5:$C$604,"&gt;="&amp;J$3)&gt;0,1,0))</f>
        <v>0</v>
      </c>
      <c r="K56" s="19" t="n">
        <f aca="false">IF($A56="",0,IF(COUNTIFS(Urlaub!$A$5:$A$604,$A56,Urlaub!$B$5:$B$604,"&lt;="&amp;K$3,Urlaub!$C$5:$C$604,"&gt;="&amp;K$3)&gt;0,1,0))</f>
        <v>0</v>
      </c>
      <c r="L56" s="19" t="n">
        <f aca="false">IF($A56="",0,IF(COUNTIFS(Urlaub!$A$5:$A$604,$A56,Urlaub!$B$5:$B$604,"&lt;="&amp;L$3,Urlaub!$C$5:$C$604,"&gt;="&amp;L$3)&gt;0,1,0))</f>
        <v>0</v>
      </c>
      <c r="M56" s="19" t="n">
        <f aca="false">IF($A56="",0,IF(COUNTIFS(Urlaub!$A$5:$A$604,$A56,Urlaub!$B$5:$B$604,"&lt;="&amp;M$3,Urlaub!$C$5:$C$604,"&gt;="&amp;M$3)&gt;0,1,0))</f>
        <v>0</v>
      </c>
      <c r="N56" s="19" t="n">
        <f aca="false">IF($A56="",0,IF(COUNTIFS(Urlaub!$A$5:$A$604,$A56,Urlaub!$B$5:$B$604,"&lt;="&amp;N$3,Urlaub!$C$5:$C$604,"&gt;="&amp;N$3)&gt;0,1,0))</f>
        <v>0</v>
      </c>
      <c r="O56" s="19" t="n">
        <f aca="false">IF($A56="",0,IF(COUNTIFS(Urlaub!$A$5:$A$604,$A56,Urlaub!$B$5:$B$604,"&lt;="&amp;O$3,Urlaub!$C$5:$C$604,"&gt;="&amp;O$3)&gt;0,1,0))</f>
        <v>0</v>
      </c>
      <c r="P56" s="19" t="n">
        <f aca="false">IF($A56="",0,IF(COUNTIFS(Urlaub!$A$5:$A$604,$A56,Urlaub!$B$5:$B$604,"&lt;="&amp;P$3,Urlaub!$C$5:$C$604,"&gt;="&amp;P$3)&gt;0,1,0))</f>
        <v>0</v>
      </c>
      <c r="Q56" s="19" t="n">
        <f aca="false">IF($A56="",0,IF(COUNTIFS(Urlaub!$A$5:$A$604,$A56,Urlaub!$B$5:$B$604,"&lt;="&amp;Q$3,Urlaub!$C$5:$C$604,"&gt;="&amp;Q$3)&gt;0,1,0))</f>
        <v>0</v>
      </c>
      <c r="R56" s="19" t="n">
        <f aca="false">IF($A56="",0,IF(COUNTIFS(Urlaub!$A$5:$A$604,$A56,Urlaub!$B$5:$B$604,"&lt;="&amp;R$3,Urlaub!$C$5:$C$604,"&gt;="&amp;R$3)&gt;0,1,0))</f>
        <v>0</v>
      </c>
      <c r="S56" s="19" t="n">
        <f aca="false">IF($A56="",0,IF(COUNTIFS(Urlaub!$A$5:$A$604,$A56,Urlaub!$B$5:$B$604,"&lt;="&amp;S$3,Urlaub!$C$5:$C$604,"&gt;="&amp;S$3)&gt;0,1,0))</f>
        <v>0</v>
      </c>
      <c r="T56" s="19" t="n">
        <f aca="false">IF($A56="",0,IF(COUNTIFS(Urlaub!$A$5:$A$604,$A56,Urlaub!$B$5:$B$604,"&lt;="&amp;T$3,Urlaub!$C$5:$C$604,"&gt;="&amp;T$3)&gt;0,1,0))</f>
        <v>0</v>
      </c>
      <c r="U56" s="19" t="n">
        <f aca="false">IF($A56="",0,IF(COUNTIFS(Urlaub!$A$5:$A$604,$A56,Urlaub!$B$5:$B$604,"&lt;="&amp;U$3,Urlaub!$C$5:$C$604,"&gt;="&amp;U$3)&gt;0,1,0))</f>
        <v>0</v>
      </c>
      <c r="V56" s="19" t="n">
        <f aca="false">IF($A56="",0,IF(COUNTIFS(Urlaub!$A$5:$A$604,$A56,Urlaub!$B$5:$B$604,"&lt;="&amp;V$3,Urlaub!$C$5:$C$604,"&gt;="&amp;V$3)&gt;0,1,0))</f>
        <v>0</v>
      </c>
      <c r="W56" s="19" t="n">
        <f aca="false">IF($A56="",0,IF(COUNTIFS(Urlaub!$A$5:$A$604,$A56,Urlaub!$B$5:$B$604,"&lt;="&amp;W$3,Urlaub!$C$5:$C$604,"&gt;="&amp;W$3)&gt;0,1,0))</f>
        <v>0</v>
      </c>
      <c r="X56" s="19" t="n">
        <f aca="false">IF($A56="",0,IF(COUNTIFS(Urlaub!$A$5:$A$604,$A56,Urlaub!$B$5:$B$604,"&lt;="&amp;X$3,Urlaub!$C$5:$C$604,"&gt;="&amp;X$3)&gt;0,1,0))</f>
        <v>0</v>
      </c>
      <c r="Y56" s="19" t="n">
        <f aca="false">IF($A56="",0,IF(COUNTIFS(Urlaub!$A$5:$A$604,$A56,Urlaub!$B$5:$B$604,"&lt;="&amp;Y$3,Urlaub!$C$5:$C$604,"&gt;="&amp;Y$3)&gt;0,1,0))</f>
        <v>0</v>
      </c>
      <c r="Z56" s="19" t="n">
        <f aca="false">IF($A56="",0,IF(COUNTIFS(Urlaub!$A$5:$A$604,$A56,Urlaub!$B$5:$B$604,"&lt;="&amp;Z$3,Urlaub!$C$5:$C$604,"&gt;="&amp;Z$3)&gt;0,1,0))</f>
        <v>0</v>
      </c>
      <c r="AA56" s="19" t="n">
        <f aca="false">IF($A56="",0,IF(COUNTIFS(Urlaub!$A$5:$A$604,$A56,Urlaub!$B$5:$B$604,"&lt;="&amp;AA$3,Urlaub!$C$5:$C$604,"&gt;="&amp;AA$3)&gt;0,1,0))</f>
        <v>0</v>
      </c>
      <c r="AB56" s="19" t="n">
        <f aca="false">IF($A56="",0,IF(COUNTIFS(Urlaub!$A$5:$A$604,$A56,Urlaub!$B$5:$B$604,"&lt;="&amp;AB$3,Urlaub!$C$5:$C$604,"&gt;="&amp;AB$3)&gt;0,1,0))</f>
        <v>0</v>
      </c>
      <c r="AC56" s="19" t="n">
        <f aca="false">IF($A56="",0,IF(COUNTIFS(Urlaub!$A$5:$A$604,$A56,Urlaub!$B$5:$B$604,"&lt;="&amp;AC$3,Urlaub!$C$5:$C$604,"&gt;="&amp;AC$3)&gt;0,1,0))</f>
        <v>0</v>
      </c>
      <c r="AD56" s="19" t="n">
        <f aca="false">IF($A56="",0,IF(COUNTIFS(Urlaub!$A$5:$A$604,$A56,Urlaub!$B$5:$B$604,"&lt;="&amp;AD$3,Urlaub!$C$5:$C$604,"&gt;="&amp;AD$3)&gt;0,1,0))</f>
        <v>0</v>
      </c>
      <c r="AE56" s="19" t="n">
        <f aca="false">IF($A56="",0,IF(COUNTIFS(Urlaub!$A$5:$A$604,$A56,Urlaub!$B$5:$B$604,"&lt;="&amp;AE$3,Urlaub!$C$5:$C$604,"&gt;="&amp;AE$3)&gt;0,1,0))</f>
        <v>0</v>
      </c>
      <c r="AF56" s="19" t="n">
        <f aca="false">IF($A56="",0,IF(COUNTIFS(Urlaub!$A$5:$A$604,$A56,Urlaub!$B$5:$B$604,"&lt;="&amp;AF$3,Urlaub!$C$5:$C$604,"&gt;="&amp;AF$3)&gt;0,1,0))</f>
        <v>0</v>
      </c>
      <c r="AG56" s="19" t="n">
        <f aca="false">IF($A56="",0,IF(COUNTIFS(Urlaub!$A$5:$A$604,$A56,Urlaub!$B$5:$B$604,"&lt;="&amp;AG$3,Urlaub!$C$5:$C$604,"&gt;="&amp;AG$3)&gt;0,1,0))</f>
        <v>0</v>
      </c>
      <c r="AH56" s="19" t="n">
        <f aca="false">IF($A56="",0,IF(COUNTIFS(Urlaub!$A$5:$A$604,$A56,Urlaub!$B$5:$B$604,"&lt;="&amp;AH$3,Urlaub!$C$5:$C$604,"&gt;="&amp;AH$3)&gt;0,1,0))</f>
        <v>0</v>
      </c>
      <c r="AI56" s="19" t="n">
        <f aca="false">IF($A56="",0,IF(COUNTIFS(Urlaub!$A$5:$A$604,$A56,Urlaub!$B$5:$B$604,"&lt;="&amp;AI$3,Urlaub!$C$5:$C$604,"&gt;="&amp;AI$3)&gt;0,1,0))</f>
        <v>0</v>
      </c>
      <c r="AJ56" s="19" t="n">
        <f aca="false">IF($A56="",0,IF(COUNTIFS(Urlaub!$A$5:$A$604,$A56,Urlaub!$B$5:$B$604,"&lt;="&amp;AJ$3,Urlaub!$C$5:$C$604,"&gt;="&amp;AJ$3)&gt;0,1,0))</f>
        <v>0</v>
      </c>
      <c r="AK56" s="19" t="n">
        <f aca="false">IF($A56="",0,IF(COUNTIFS(Urlaub!$A$5:$A$604,$A56,Urlaub!$B$5:$B$604,"&lt;="&amp;AK$3,Urlaub!$C$5:$C$604,"&gt;="&amp;AK$3)&gt;0,1,0))</f>
        <v>0</v>
      </c>
      <c r="AL56" s="19" t="n">
        <f aca="false">IF($A56="",0,IF(COUNTIFS(Urlaub!$A$5:$A$604,$A56,Urlaub!$B$5:$B$604,"&lt;="&amp;AL$3,Urlaub!$C$5:$C$604,"&gt;="&amp;AL$3)&gt;0,1,0))</f>
        <v>0</v>
      </c>
      <c r="AM56" s="19" t="n">
        <f aca="false">IF($A56="",0,IF(COUNTIFS(Urlaub!$A$5:$A$604,$A56,Urlaub!$B$5:$B$604,"&lt;="&amp;AM$3,Urlaub!$C$5:$C$604,"&gt;="&amp;AM$3)&gt;0,1,0))</f>
        <v>0</v>
      </c>
      <c r="AN56" s="19" t="n">
        <f aca="false">IF($A56="",0,IF(COUNTIFS(Urlaub!$A$5:$A$604,$A56,Urlaub!$B$5:$B$604,"&lt;="&amp;AN$3,Urlaub!$C$5:$C$604,"&gt;="&amp;AN$3)&gt;0,1,0))</f>
        <v>0</v>
      </c>
      <c r="AO56" s="19" t="n">
        <f aca="false">IF($A56="",0,IF(COUNTIFS(Urlaub!$A$5:$A$604,$A56,Urlaub!$B$5:$B$604,"&lt;="&amp;AO$3,Urlaub!$C$5:$C$604,"&gt;="&amp;AO$3)&gt;0,1,0))</f>
        <v>0</v>
      </c>
      <c r="AP56" s="19" t="n">
        <f aca="false">IF($A56="",0,IF(COUNTIFS(Urlaub!$A$5:$A$604,$A56,Urlaub!$B$5:$B$604,"&lt;="&amp;AP$3,Urlaub!$C$5:$C$604,"&gt;="&amp;AP$3)&gt;0,1,0))</f>
        <v>0</v>
      </c>
      <c r="AQ56" s="19" t="n">
        <f aca="false">IF($A56="",0,IF(COUNTIFS(Urlaub!$A$5:$A$604,$A56,Urlaub!$B$5:$B$604,"&lt;="&amp;AQ$3,Urlaub!$C$5:$C$604,"&gt;="&amp;AQ$3)&gt;0,1,0))</f>
        <v>0</v>
      </c>
      <c r="AR56" s="19" t="n">
        <f aca="false">IF($A56="",0,IF(COUNTIFS(Urlaub!$A$5:$A$604,$A56,Urlaub!$B$5:$B$604,"&lt;="&amp;AR$3,Urlaub!$C$5:$C$604,"&gt;="&amp;AR$3)&gt;0,1,0))</f>
        <v>0</v>
      </c>
      <c r="AS56" s="19" t="n">
        <f aca="false">IF($A56="",0,IF(COUNTIFS(Urlaub!$A$5:$A$604,$A56,Urlaub!$B$5:$B$604,"&lt;="&amp;AS$3,Urlaub!$C$5:$C$604,"&gt;="&amp;AS$3)&gt;0,1,0))</f>
        <v>0</v>
      </c>
      <c r="AT56" s="19" t="n">
        <f aca="false">IF($A56="",0,IF(COUNTIFS(Urlaub!$A$5:$A$604,$A56,Urlaub!$B$5:$B$604,"&lt;="&amp;AT$3,Urlaub!$C$5:$C$604,"&gt;="&amp;AT$3)&gt;0,1,0))</f>
        <v>0</v>
      </c>
      <c r="AU56" s="19" t="n">
        <f aca="false">IF($A56="",0,IF(COUNTIFS(Urlaub!$A$5:$A$604,$A56,Urlaub!$B$5:$B$604,"&lt;="&amp;AU$3,Urlaub!$C$5:$C$604,"&gt;="&amp;AU$3)&gt;0,1,0))</f>
        <v>0</v>
      </c>
      <c r="AV56" s="19" t="n">
        <f aca="false">IF($A56="",0,IF(COUNTIFS(Urlaub!$A$5:$A$604,$A56,Urlaub!$B$5:$B$604,"&lt;="&amp;AV$3,Urlaub!$C$5:$C$604,"&gt;="&amp;AV$3)&gt;0,1,0))</f>
        <v>0</v>
      </c>
      <c r="AW56" s="19" t="n">
        <f aca="false">IF($A56="",0,IF(COUNTIFS(Urlaub!$A$5:$A$604,$A56,Urlaub!$B$5:$B$604,"&lt;="&amp;AW$3,Urlaub!$C$5:$C$604,"&gt;="&amp;AW$3)&gt;0,1,0))</f>
        <v>0</v>
      </c>
      <c r="AX56" s="19" t="n">
        <f aca="false">IF($A56="",0,IF(COUNTIFS(Urlaub!$A$5:$A$604,$A56,Urlaub!$B$5:$B$604,"&lt;="&amp;AX$3,Urlaub!$C$5:$C$604,"&gt;="&amp;AX$3)&gt;0,1,0))</f>
        <v>0</v>
      </c>
      <c r="AY56" s="19" t="n">
        <f aca="false">IF($A56="",0,IF(COUNTIFS(Urlaub!$A$5:$A$604,$A56,Urlaub!$B$5:$B$604,"&lt;="&amp;AY$3,Urlaub!$C$5:$C$604,"&gt;="&amp;AY$3)&gt;0,1,0))</f>
        <v>0</v>
      </c>
      <c r="AZ56" s="19" t="n">
        <f aca="false">IF($A56="",0,IF(COUNTIFS(Urlaub!$A$5:$A$604,$A56,Urlaub!$B$5:$B$604,"&lt;="&amp;AZ$3,Urlaub!$C$5:$C$604,"&gt;="&amp;AZ$3)&gt;0,1,0))</f>
        <v>0</v>
      </c>
      <c r="BA56" s="19" t="n">
        <f aca="false">IF($A56="",0,IF(COUNTIFS(Urlaub!$A$5:$A$604,$A56,Urlaub!$B$5:$B$604,"&lt;="&amp;BA$3,Urlaub!$C$5:$C$604,"&gt;="&amp;BA$3)&gt;0,1,0))</f>
        <v>0</v>
      </c>
      <c r="BB56" s="19" t="n">
        <f aca="false">IF($A56="",0,IF(COUNTIFS(Urlaub!$A$5:$A$604,$A56,Urlaub!$B$5:$B$604,"&lt;="&amp;BB$3,Urlaub!$C$5:$C$604,"&gt;="&amp;BB$3)&gt;0,1,0))</f>
        <v>0</v>
      </c>
      <c r="BC56" s="19" t="n">
        <f aca="false">IF($A56="",0,IF(COUNTIFS(Urlaub!$A$5:$A$604,$A56,Urlaub!$B$5:$B$604,"&lt;="&amp;BC$3,Urlaub!$C$5:$C$604,"&gt;="&amp;BC$3)&gt;0,1,0))</f>
        <v>0</v>
      </c>
      <c r="BD56" s="19" t="n">
        <f aca="false">IF($A56="",0,IF(COUNTIFS(Urlaub!$A$5:$A$604,$A56,Urlaub!$B$5:$B$604,"&lt;="&amp;BD$3,Urlaub!$C$5:$C$604,"&gt;="&amp;BD$3)&gt;0,1,0))</f>
        <v>0</v>
      </c>
      <c r="BE56" s="19" t="n">
        <f aca="false">IF($A56="",0,IF(COUNTIFS(Urlaub!$A$5:$A$604,$A56,Urlaub!$B$5:$B$604,"&lt;="&amp;BE$3,Urlaub!$C$5:$C$604,"&gt;="&amp;BE$3)&gt;0,1,0))</f>
        <v>0</v>
      </c>
      <c r="BF56" s="19" t="n">
        <f aca="false">IF($A56="",0,IF(COUNTIFS(Urlaub!$A$5:$A$604,$A56,Urlaub!$B$5:$B$604,"&lt;="&amp;BF$3,Urlaub!$C$5:$C$604,"&gt;="&amp;BF$3)&gt;0,1,0))</f>
        <v>0</v>
      </c>
      <c r="BG56" s="19" t="n">
        <f aca="false">IF($A56="",0,IF(COUNTIFS(Urlaub!$A$5:$A$604,$A56,Urlaub!$B$5:$B$604,"&lt;="&amp;BG$3,Urlaub!$C$5:$C$604,"&gt;="&amp;BG$3)&gt;0,1,0))</f>
        <v>0</v>
      </c>
      <c r="BH56" s="19" t="n">
        <f aca="false">IF($A56="",0,IF(COUNTIFS(Urlaub!$A$5:$A$604,$A56,Urlaub!$B$5:$B$604,"&lt;="&amp;BH$3,Urlaub!$C$5:$C$604,"&gt;="&amp;BH$3)&gt;0,1,0))</f>
        <v>0</v>
      </c>
      <c r="BI56" s="19" t="n">
        <f aca="false">IF($A56="",0,IF(COUNTIFS(Urlaub!$A$5:$A$604,$A56,Urlaub!$B$5:$B$604,"&lt;="&amp;BI$3,Urlaub!$C$5:$C$604,"&gt;="&amp;BI$3)&gt;0,1,0))</f>
        <v>0</v>
      </c>
      <c r="BJ56" s="19" t="n">
        <f aca="false">IF($A56="",0,IF(COUNTIFS(Urlaub!$A$5:$A$604,$A56,Urlaub!$B$5:$B$604,"&lt;="&amp;BJ$3,Urlaub!$C$5:$C$604,"&gt;="&amp;BJ$3)&gt;0,1,0))</f>
        <v>0</v>
      </c>
      <c r="BK56" s="19" t="n">
        <f aca="false">IF($A56="",0,IF(COUNTIFS(Urlaub!$A$5:$A$604,$A56,Urlaub!$B$5:$B$604,"&lt;="&amp;BK$3,Urlaub!$C$5:$C$604,"&gt;="&amp;BK$3)&gt;0,1,0))</f>
        <v>0</v>
      </c>
      <c r="BL56" s="19" t="n">
        <f aca="false">IF($A56="",0,IF(COUNTIFS(Urlaub!$A$5:$A$604,$A56,Urlaub!$B$5:$B$604,"&lt;="&amp;BL$3,Urlaub!$C$5:$C$604,"&gt;="&amp;BL$3)&gt;0,1,0))</f>
        <v>0</v>
      </c>
      <c r="BM56" s="19" t="n">
        <f aca="false">IF($A56="",0,IF(COUNTIFS(Urlaub!$A$5:$A$604,$A56,Urlaub!$B$5:$B$604,"&lt;="&amp;BM$3,Urlaub!$C$5:$C$604,"&gt;="&amp;BM$3)&gt;0,1,0))</f>
        <v>0</v>
      </c>
      <c r="BN56" s="19" t="n">
        <f aca="false">IF($A56="",0,IF(COUNTIFS(Urlaub!$A$5:$A$604,$A56,Urlaub!$B$5:$B$604,"&lt;="&amp;BN$3,Urlaub!$C$5:$C$604,"&gt;="&amp;BN$3)&gt;0,1,0))</f>
        <v>0</v>
      </c>
      <c r="BO56" s="19" t="n">
        <f aca="false">IF($A56="",0,IF(COUNTIFS(Urlaub!$A$5:$A$604,$A56,Urlaub!$B$5:$B$604,"&lt;="&amp;BO$3,Urlaub!$C$5:$C$604,"&gt;="&amp;BO$3)&gt;0,1,0))</f>
        <v>0</v>
      </c>
      <c r="BP56" s="19" t="n">
        <f aca="false">IF($A56="",0,IF(COUNTIFS(Urlaub!$A$5:$A$604,$A56,Urlaub!$B$5:$B$604,"&lt;="&amp;BP$3,Urlaub!$C$5:$C$604,"&gt;="&amp;BP$3)&gt;0,1,0))</f>
        <v>0</v>
      </c>
      <c r="BQ56" s="19" t="n">
        <f aca="false">IF($A56="",0,IF(COUNTIFS(Urlaub!$A$5:$A$604,$A56,Urlaub!$B$5:$B$604,"&lt;="&amp;BQ$3,Urlaub!$C$5:$C$604,"&gt;="&amp;BQ$3)&gt;0,1,0))</f>
        <v>0</v>
      </c>
      <c r="BR56" s="19" t="n">
        <f aca="false">IF($A56="",0,IF(COUNTIFS(Urlaub!$A$5:$A$604,$A56,Urlaub!$B$5:$B$604,"&lt;="&amp;BR$3,Urlaub!$C$5:$C$604,"&gt;="&amp;BR$3)&gt;0,1,0))</f>
        <v>0</v>
      </c>
      <c r="BS56" s="19" t="n">
        <f aca="false">IF($A56="",0,IF(COUNTIFS(Urlaub!$A$5:$A$604,$A56,Urlaub!$B$5:$B$604,"&lt;="&amp;BS$3,Urlaub!$C$5:$C$604,"&gt;="&amp;BS$3)&gt;0,1,0))</f>
        <v>0</v>
      </c>
      <c r="BT56" s="19" t="n">
        <f aca="false">IF($A56="",0,IF(COUNTIFS(Urlaub!$A$5:$A$604,$A56,Urlaub!$B$5:$B$604,"&lt;="&amp;BT$3,Urlaub!$C$5:$C$604,"&gt;="&amp;BT$3)&gt;0,1,0))</f>
        <v>0</v>
      </c>
      <c r="BU56" s="19" t="n">
        <f aca="false">IF($A56="",0,IF(COUNTIFS(Urlaub!$A$5:$A$604,$A56,Urlaub!$B$5:$B$604,"&lt;="&amp;BU$3,Urlaub!$C$5:$C$604,"&gt;="&amp;BU$3)&gt;0,1,0))</f>
        <v>0</v>
      </c>
      <c r="BV56" s="19" t="n">
        <f aca="false">IF($A56="",0,IF(COUNTIFS(Urlaub!$A$5:$A$604,$A56,Urlaub!$B$5:$B$604,"&lt;="&amp;BV$3,Urlaub!$C$5:$C$604,"&gt;="&amp;BV$3)&gt;0,1,0))</f>
        <v>0</v>
      </c>
      <c r="BW56" s="19" t="n">
        <f aca="false">IF($A56="",0,IF(COUNTIFS(Urlaub!$A$5:$A$604,$A56,Urlaub!$B$5:$B$604,"&lt;="&amp;BW$3,Urlaub!$C$5:$C$604,"&gt;="&amp;BW$3)&gt;0,1,0))</f>
        <v>0</v>
      </c>
      <c r="BX56" s="19" t="n">
        <f aca="false">IF($A56="",0,IF(COUNTIFS(Urlaub!$A$5:$A$604,$A56,Urlaub!$B$5:$B$604,"&lt;="&amp;BX$3,Urlaub!$C$5:$C$604,"&gt;="&amp;BX$3)&gt;0,1,0))</f>
        <v>0</v>
      </c>
      <c r="BY56" s="19" t="n">
        <f aca="false">IF($A56="",0,IF(COUNTIFS(Urlaub!$A$5:$A$604,$A56,Urlaub!$B$5:$B$604,"&lt;="&amp;BY$3,Urlaub!$C$5:$C$604,"&gt;="&amp;BY$3)&gt;0,1,0))</f>
        <v>0</v>
      </c>
      <c r="BZ56" s="19" t="n">
        <f aca="false">IF($A56="",0,IF(COUNTIFS(Urlaub!$A$5:$A$604,$A56,Urlaub!$B$5:$B$604,"&lt;="&amp;BZ$3,Urlaub!$C$5:$C$604,"&gt;="&amp;BZ$3)&gt;0,1,0))</f>
        <v>0</v>
      </c>
      <c r="CA56" s="19" t="n">
        <f aca="false">IF($A56="",0,IF(COUNTIFS(Urlaub!$A$5:$A$604,$A56,Urlaub!$B$5:$B$604,"&lt;="&amp;CA$3,Urlaub!$C$5:$C$604,"&gt;="&amp;CA$3)&gt;0,1,0))</f>
        <v>0</v>
      </c>
      <c r="CB56" s="19" t="n">
        <f aca="false">IF($A56="",0,IF(COUNTIFS(Urlaub!$A$5:$A$604,$A56,Urlaub!$B$5:$B$604,"&lt;="&amp;CB$3,Urlaub!$C$5:$C$604,"&gt;="&amp;CB$3)&gt;0,1,0))</f>
        <v>0</v>
      </c>
      <c r="CC56" s="19" t="n">
        <f aca="false">IF($A56="",0,IF(COUNTIFS(Urlaub!$A$5:$A$604,$A56,Urlaub!$B$5:$B$604,"&lt;="&amp;CC$3,Urlaub!$C$5:$C$604,"&gt;="&amp;CC$3)&gt;0,1,0))</f>
        <v>0</v>
      </c>
      <c r="CD56" s="19" t="n">
        <f aca="false">IF($A56="",0,IF(COUNTIFS(Urlaub!$A$5:$A$604,$A56,Urlaub!$B$5:$B$604,"&lt;="&amp;CD$3,Urlaub!$C$5:$C$604,"&gt;="&amp;CD$3)&gt;0,1,0))</f>
        <v>0</v>
      </c>
      <c r="CE56" s="19" t="n">
        <f aca="false">IF($A56="",0,IF(COUNTIFS(Urlaub!$A$5:$A$604,$A56,Urlaub!$B$5:$B$604,"&lt;="&amp;CE$3,Urlaub!$C$5:$C$604,"&gt;="&amp;CE$3)&gt;0,1,0))</f>
        <v>0</v>
      </c>
      <c r="CF56" s="19" t="n">
        <f aca="false">IF($A56="",0,IF(COUNTIFS(Urlaub!$A$5:$A$604,$A56,Urlaub!$B$5:$B$604,"&lt;="&amp;CF$3,Urlaub!$C$5:$C$604,"&gt;="&amp;CF$3)&gt;0,1,0))</f>
        <v>0</v>
      </c>
      <c r="CG56" s="19" t="n">
        <f aca="false">IF($A56="",0,IF(COUNTIFS(Urlaub!$A$5:$A$604,$A56,Urlaub!$B$5:$B$604,"&lt;="&amp;CG$3,Urlaub!$C$5:$C$604,"&gt;="&amp;CG$3)&gt;0,1,0))</f>
        <v>0</v>
      </c>
      <c r="CH56" s="19" t="n">
        <f aca="false">IF($A56="",0,IF(COUNTIFS(Urlaub!$A$5:$A$604,$A56,Urlaub!$B$5:$B$604,"&lt;="&amp;CH$3,Urlaub!$C$5:$C$604,"&gt;="&amp;CH$3)&gt;0,1,0))</f>
        <v>0</v>
      </c>
      <c r="CI56" s="19" t="n">
        <f aca="false">IF($A56="",0,IF(COUNTIFS(Urlaub!$A$5:$A$604,$A56,Urlaub!$B$5:$B$604,"&lt;="&amp;CI$3,Urlaub!$C$5:$C$604,"&gt;="&amp;CI$3)&gt;0,1,0))</f>
        <v>0</v>
      </c>
      <c r="CJ56" s="19" t="n">
        <f aca="false">IF($A56="",0,IF(COUNTIFS(Urlaub!$A$5:$A$604,$A56,Urlaub!$B$5:$B$604,"&lt;="&amp;CJ$3,Urlaub!$C$5:$C$604,"&gt;="&amp;CJ$3)&gt;0,1,0))</f>
        <v>0</v>
      </c>
      <c r="CK56" s="19" t="n">
        <f aca="false">IF($A56="",0,IF(COUNTIFS(Urlaub!$A$5:$A$604,$A56,Urlaub!$B$5:$B$604,"&lt;="&amp;CK$3,Urlaub!$C$5:$C$604,"&gt;="&amp;CK$3)&gt;0,1,0))</f>
        <v>0</v>
      </c>
      <c r="CL56" s="19" t="n">
        <f aca="false">IF($A56="",0,IF(COUNTIFS(Urlaub!$A$5:$A$604,$A56,Urlaub!$B$5:$B$604,"&lt;="&amp;CL$3,Urlaub!$C$5:$C$604,"&gt;="&amp;CL$3)&gt;0,1,0))</f>
        <v>0</v>
      </c>
      <c r="CM56" s="19" t="n">
        <f aca="false">IF($A56="",0,IF(COUNTIFS(Urlaub!$A$5:$A$604,$A56,Urlaub!$B$5:$B$604,"&lt;="&amp;CM$3,Urlaub!$C$5:$C$604,"&gt;="&amp;CM$3)&gt;0,1,0))</f>
        <v>0</v>
      </c>
      <c r="CN56" s="19" t="n">
        <f aca="false">IF($A56="",0,IF(COUNTIFS(Urlaub!$A$5:$A$604,$A56,Urlaub!$B$5:$B$604,"&lt;="&amp;CN$3,Urlaub!$C$5:$C$604,"&gt;="&amp;CN$3)&gt;0,1,0))</f>
        <v>0</v>
      </c>
      <c r="CO56" s="19" t="n">
        <f aca="false">IF($A56="",0,IF(COUNTIFS(Urlaub!$A$5:$A$604,$A56,Urlaub!$B$5:$B$604,"&lt;="&amp;CO$3,Urlaub!$C$5:$C$604,"&gt;="&amp;CO$3)&gt;0,1,0))</f>
        <v>0</v>
      </c>
      <c r="CP56" s="19" t="n">
        <f aca="false">IF($A56="",0,IF(COUNTIFS(Urlaub!$A$5:$A$604,$A56,Urlaub!$B$5:$B$604,"&lt;="&amp;CP$3,Urlaub!$C$5:$C$604,"&gt;="&amp;CP$3)&gt;0,1,0))</f>
        <v>0</v>
      </c>
      <c r="CQ56" s="19" t="n">
        <f aca="false">IF($A56="",0,IF(COUNTIFS(Urlaub!$A$5:$A$604,$A56,Urlaub!$B$5:$B$604,"&lt;="&amp;CQ$3,Urlaub!$C$5:$C$604,"&gt;="&amp;CQ$3)&gt;0,1,0))</f>
        <v>0</v>
      </c>
      <c r="CR56" s="19" t="n">
        <f aca="false">IF($A56="",0,IF(COUNTIFS(Urlaub!$A$5:$A$604,$A56,Urlaub!$B$5:$B$604,"&lt;="&amp;CR$3,Urlaub!$C$5:$C$604,"&gt;="&amp;CR$3)&gt;0,1,0))</f>
        <v>0</v>
      </c>
      <c r="CS56" s="19" t="n">
        <f aca="false">IF($A56="",0,IF(COUNTIFS(Urlaub!$A$5:$A$604,$A56,Urlaub!$B$5:$B$604,"&lt;="&amp;CS$3,Urlaub!$C$5:$C$604,"&gt;="&amp;CS$3)&gt;0,1,0))</f>
        <v>0</v>
      </c>
      <c r="CT56" s="19" t="n">
        <f aca="false">IF($A56="",0,IF(COUNTIFS(Urlaub!$A$5:$A$604,$A56,Urlaub!$B$5:$B$604,"&lt;="&amp;CT$3,Urlaub!$C$5:$C$604,"&gt;="&amp;CT$3)&gt;0,1,0))</f>
        <v>0</v>
      </c>
      <c r="CU56" s="19" t="n">
        <f aca="false">IF($A56="",0,IF(COUNTIFS(Urlaub!$A$5:$A$604,$A56,Urlaub!$B$5:$B$604,"&lt;="&amp;CU$3,Urlaub!$C$5:$C$604,"&gt;="&amp;CU$3)&gt;0,1,0))</f>
        <v>0</v>
      </c>
      <c r="CV56" s="19" t="n">
        <f aca="false">IF($A56="",0,IF(COUNTIFS(Urlaub!$A$5:$A$604,$A56,Urlaub!$B$5:$B$604,"&lt;="&amp;CV$3,Urlaub!$C$5:$C$604,"&gt;="&amp;CV$3)&gt;0,1,0))</f>
        <v>0</v>
      </c>
      <c r="CW56" s="19" t="n">
        <f aca="false">IF($A56="",0,IF(COUNTIFS(Urlaub!$A$5:$A$604,$A56,Urlaub!$B$5:$B$604,"&lt;="&amp;CW$3,Urlaub!$C$5:$C$604,"&gt;="&amp;CW$3)&gt;0,1,0))</f>
        <v>0</v>
      </c>
      <c r="CX56" s="19" t="n">
        <f aca="false">IF($A56="",0,IF(COUNTIFS(Urlaub!$A$5:$A$604,$A56,Urlaub!$B$5:$B$604,"&lt;="&amp;CX$3,Urlaub!$C$5:$C$604,"&gt;="&amp;CX$3)&gt;0,1,0))</f>
        <v>0</v>
      </c>
      <c r="CY56" s="19" t="n">
        <f aca="false">IF($A56="",0,IF(COUNTIFS(Urlaub!$A$5:$A$604,$A56,Urlaub!$B$5:$B$604,"&lt;="&amp;CY$3,Urlaub!$C$5:$C$604,"&gt;="&amp;CY$3)&gt;0,1,0))</f>
        <v>0</v>
      </c>
      <c r="CZ56" s="19" t="n">
        <f aca="false">IF($A56="",0,IF(COUNTIFS(Urlaub!$A$5:$A$604,$A56,Urlaub!$B$5:$B$604,"&lt;="&amp;CZ$3,Urlaub!$C$5:$C$604,"&gt;="&amp;CZ$3)&gt;0,1,0))</f>
        <v>0</v>
      </c>
      <c r="DA56" s="19" t="n">
        <f aca="false">IF($A56="",0,IF(COUNTIFS(Urlaub!$A$5:$A$604,$A56,Urlaub!$B$5:$B$604,"&lt;="&amp;DA$3,Urlaub!$C$5:$C$604,"&gt;="&amp;DA$3)&gt;0,1,0))</f>
        <v>0</v>
      </c>
      <c r="DB56" s="19" t="n">
        <f aca="false">IF($A56="",0,IF(COUNTIFS(Urlaub!$A$5:$A$604,$A56,Urlaub!$B$5:$B$604,"&lt;="&amp;DB$3,Urlaub!$C$5:$C$604,"&gt;="&amp;DB$3)&gt;0,1,0))</f>
        <v>0</v>
      </c>
      <c r="DC56" s="19" t="n">
        <f aca="false">IF($A56="",0,IF(COUNTIFS(Urlaub!$A$5:$A$604,$A56,Urlaub!$B$5:$B$604,"&lt;="&amp;DC$3,Urlaub!$C$5:$C$604,"&gt;="&amp;DC$3)&gt;0,1,0))</f>
        <v>0</v>
      </c>
      <c r="DD56" s="19" t="n">
        <f aca="false">IF($A56="",0,IF(COUNTIFS(Urlaub!$A$5:$A$604,$A56,Urlaub!$B$5:$B$604,"&lt;="&amp;DD$3,Urlaub!$C$5:$C$604,"&gt;="&amp;DD$3)&gt;0,1,0))</f>
        <v>0</v>
      </c>
      <c r="DE56" s="19" t="n">
        <f aca="false">IF($A56="",0,IF(COUNTIFS(Urlaub!$A$5:$A$604,$A56,Urlaub!$B$5:$B$604,"&lt;="&amp;DE$3,Urlaub!$C$5:$C$604,"&gt;="&amp;DE$3)&gt;0,1,0))</f>
        <v>0</v>
      </c>
      <c r="DF56" s="19" t="n">
        <f aca="false">IF($A56="",0,IF(COUNTIFS(Urlaub!$A$5:$A$604,$A56,Urlaub!$B$5:$B$604,"&lt;="&amp;DF$3,Urlaub!$C$5:$C$604,"&gt;="&amp;DF$3)&gt;0,1,0))</f>
        <v>0</v>
      </c>
      <c r="DG56" s="19" t="n">
        <f aca="false">IF($A56="",0,IF(COUNTIFS(Urlaub!$A$5:$A$604,$A56,Urlaub!$B$5:$B$604,"&lt;="&amp;DG$3,Urlaub!$C$5:$C$604,"&gt;="&amp;DG$3)&gt;0,1,0))</f>
        <v>0</v>
      </c>
      <c r="DH56" s="19" t="n">
        <f aca="false">IF($A56="",0,IF(COUNTIFS(Urlaub!$A$5:$A$604,$A56,Urlaub!$B$5:$B$604,"&lt;="&amp;DH$3,Urlaub!$C$5:$C$604,"&gt;="&amp;DH$3)&gt;0,1,0))</f>
        <v>0</v>
      </c>
      <c r="DI56" s="19" t="n">
        <f aca="false">IF($A56="",0,IF(COUNTIFS(Urlaub!$A$5:$A$604,$A56,Urlaub!$B$5:$B$604,"&lt;="&amp;DI$3,Urlaub!$C$5:$C$604,"&gt;="&amp;DI$3)&gt;0,1,0))</f>
        <v>0</v>
      </c>
      <c r="DJ56" s="19" t="n">
        <f aca="false">IF($A56="",0,IF(COUNTIFS(Urlaub!$A$5:$A$604,$A56,Urlaub!$B$5:$B$604,"&lt;="&amp;DJ$3,Urlaub!$C$5:$C$604,"&gt;="&amp;DJ$3)&gt;0,1,0))</f>
        <v>0</v>
      </c>
      <c r="DK56" s="19" t="n">
        <f aca="false">IF($A56="",0,IF(COUNTIFS(Urlaub!$A$5:$A$604,$A56,Urlaub!$B$5:$B$604,"&lt;="&amp;DK$3,Urlaub!$C$5:$C$604,"&gt;="&amp;DK$3)&gt;0,1,0))</f>
        <v>0</v>
      </c>
      <c r="DL56" s="19" t="n">
        <f aca="false">IF($A56="",0,IF(COUNTIFS(Urlaub!$A$5:$A$604,$A56,Urlaub!$B$5:$B$604,"&lt;="&amp;DL$3,Urlaub!$C$5:$C$604,"&gt;="&amp;DL$3)&gt;0,1,0))</f>
        <v>0</v>
      </c>
      <c r="DM56" s="19" t="n">
        <f aca="false">IF($A56="",0,IF(COUNTIFS(Urlaub!$A$5:$A$604,$A56,Urlaub!$B$5:$B$604,"&lt;="&amp;DM$3,Urlaub!$C$5:$C$604,"&gt;="&amp;DM$3)&gt;0,1,0))</f>
        <v>0</v>
      </c>
      <c r="DN56" s="19" t="n">
        <f aca="false">IF($A56="",0,IF(COUNTIFS(Urlaub!$A$5:$A$604,$A56,Urlaub!$B$5:$B$604,"&lt;="&amp;DN$3,Urlaub!$C$5:$C$604,"&gt;="&amp;DN$3)&gt;0,1,0))</f>
        <v>0</v>
      </c>
      <c r="DO56" s="19" t="n">
        <f aca="false">IF($A56="",0,IF(COUNTIFS(Urlaub!$A$5:$A$604,$A56,Urlaub!$B$5:$B$604,"&lt;="&amp;DO$3,Urlaub!$C$5:$C$604,"&gt;="&amp;DO$3)&gt;0,1,0))</f>
        <v>0</v>
      </c>
      <c r="DP56" s="19" t="n">
        <f aca="false">IF($A56="",0,IF(COUNTIFS(Urlaub!$A$5:$A$604,$A56,Urlaub!$B$5:$B$604,"&lt;="&amp;DP$3,Urlaub!$C$5:$C$604,"&gt;="&amp;DP$3)&gt;0,1,0))</f>
        <v>0</v>
      </c>
      <c r="DQ56" s="19" t="n">
        <f aca="false">IF($A56="",0,IF(COUNTIFS(Urlaub!$A$5:$A$604,$A56,Urlaub!$B$5:$B$604,"&lt;="&amp;DQ$3,Urlaub!$C$5:$C$604,"&gt;="&amp;DQ$3)&gt;0,1,0))</f>
        <v>0</v>
      </c>
      <c r="DR56" s="19" t="n">
        <f aca="false">IF($A56="",0,IF(COUNTIFS(Urlaub!$A$5:$A$604,$A56,Urlaub!$B$5:$B$604,"&lt;="&amp;DR$3,Urlaub!$C$5:$C$604,"&gt;="&amp;DR$3)&gt;0,1,0))</f>
        <v>0</v>
      </c>
      <c r="DS56" s="19" t="n">
        <f aca="false">IF($A56="",0,IF(COUNTIFS(Urlaub!$A$5:$A$604,$A56,Urlaub!$B$5:$B$604,"&lt;="&amp;DS$3,Urlaub!$C$5:$C$604,"&gt;="&amp;DS$3)&gt;0,1,0))</f>
        <v>0</v>
      </c>
      <c r="DT56" s="19" t="n">
        <f aca="false">IF($A56="",0,IF(COUNTIFS(Urlaub!$A$5:$A$604,$A56,Urlaub!$B$5:$B$604,"&lt;="&amp;DT$3,Urlaub!$C$5:$C$604,"&gt;="&amp;DT$3)&gt;0,1,0))</f>
        <v>0</v>
      </c>
      <c r="DU56" s="19" t="n">
        <f aca="false">IF($A56="",0,IF(COUNTIFS(Urlaub!$A$5:$A$604,$A56,Urlaub!$B$5:$B$604,"&lt;="&amp;DU$3,Urlaub!$C$5:$C$604,"&gt;="&amp;DU$3)&gt;0,1,0))</f>
        <v>0</v>
      </c>
      <c r="DV56" s="19" t="n">
        <f aca="false">IF($A56="",0,IF(COUNTIFS(Urlaub!$A$5:$A$604,$A56,Urlaub!$B$5:$B$604,"&lt;="&amp;DV$3,Urlaub!$C$5:$C$604,"&gt;="&amp;DV$3)&gt;0,1,0))</f>
        <v>0</v>
      </c>
      <c r="DW56" s="19" t="n">
        <f aca="false">IF($A56="",0,IF(COUNTIFS(Urlaub!$A$5:$A$604,$A56,Urlaub!$B$5:$B$604,"&lt;="&amp;DW$3,Urlaub!$C$5:$C$604,"&gt;="&amp;DW$3)&gt;0,1,0))</f>
        <v>0</v>
      </c>
      <c r="DX56" s="19" t="n">
        <f aca="false">IF($A56="",0,IF(COUNTIFS(Urlaub!$A$5:$A$604,$A56,Urlaub!$B$5:$B$604,"&lt;="&amp;DX$3,Urlaub!$C$5:$C$604,"&gt;="&amp;DX$3)&gt;0,1,0))</f>
        <v>0</v>
      </c>
      <c r="DY56" s="19" t="n">
        <f aca="false">IF($A56="",0,IF(COUNTIFS(Urlaub!$A$5:$A$604,$A56,Urlaub!$B$5:$B$604,"&lt;="&amp;DY$3,Urlaub!$C$5:$C$604,"&gt;="&amp;DY$3)&gt;0,1,0))</f>
        <v>0</v>
      </c>
      <c r="DZ56" s="19" t="n">
        <f aca="false">IF($A56="",0,IF(COUNTIFS(Urlaub!$A$5:$A$604,$A56,Urlaub!$B$5:$B$604,"&lt;="&amp;DZ$3,Urlaub!$C$5:$C$604,"&gt;="&amp;DZ$3)&gt;0,1,0))</f>
        <v>0</v>
      </c>
      <c r="EA56" s="19" t="n">
        <f aca="false">IF($A56="",0,IF(COUNTIFS(Urlaub!$A$5:$A$604,$A56,Urlaub!$B$5:$B$604,"&lt;="&amp;EA$3,Urlaub!$C$5:$C$604,"&gt;="&amp;EA$3)&gt;0,1,0))</f>
        <v>0</v>
      </c>
      <c r="EB56" s="19" t="n">
        <f aca="false">IF($A56="",0,IF(COUNTIFS(Urlaub!$A$5:$A$604,$A56,Urlaub!$B$5:$B$604,"&lt;="&amp;EB$3,Urlaub!$C$5:$C$604,"&gt;="&amp;EB$3)&gt;0,1,0))</f>
        <v>0</v>
      </c>
      <c r="EC56" s="19" t="n">
        <f aca="false">IF($A56="",0,IF(COUNTIFS(Urlaub!$A$5:$A$604,$A56,Urlaub!$B$5:$B$604,"&lt;="&amp;EC$3,Urlaub!$C$5:$C$604,"&gt;="&amp;EC$3)&gt;0,1,0))</f>
        <v>0</v>
      </c>
      <c r="ED56" s="19" t="n">
        <f aca="false">IF($A56="",0,IF(COUNTIFS(Urlaub!$A$5:$A$604,$A56,Urlaub!$B$5:$B$604,"&lt;="&amp;ED$3,Urlaub!$C$5:$C$604,"&gt;="&amp;ED$3)&gt;0,1,0))</f>
        <v>0</v>
      </c>
      <c r="EE56" s="19" t="n">
        <f aca="false">IF($A56="",0,IF(COUNTIFS(Urlaub!$A$5:$A$604,$A56,Urlaub!$B$5:$B$604,"&lt;="&amp;EE$3,Urlaub!$C$5:$C$604,"&gt;="&amp;EE$3)&gt;0,1,0))</f>
        <v>0</v>
      </c>
      <c r="EF56" s="19" t="n">
        <f aca="false">IF($A56="",0,IF(COUNTIFS(Urlaub!$A$5:$A$604,$A56,Urlaub!$B$5:$B$604,"&lt;="&amp;EF$3,Urlaub!$C$5:$C$604,"&gt;="&amp;EF$3)&gt;0,1,0))</f>
        <v>0</v>
      </c>
      <c r="EG56" s="19" t="n">
        <f aca="false">IF($A56="",0,IF(COUNTIFS(Urlaub!$A$5:$A$604,$A56,Urlaub!$B$5:$B$604,"&lt;="&amp;EG$3,Urlaub!$C$5:$C$604,"&gt;="&amp;EG$3)&gt;0,1,0))</f>
        <v>0</v>
      </c>
      <c r="EH56" s="19" t="n">
        <f aca="false">IF($A56="",0,IF(COUNTIFS(Urlaub!$A$5:$A$604,$A56,Urlaub!$B$5:$B$604,"&lt;="&amp;EH$3,Urlaub!$C$5:$C$604,"&gt;="&amp;EH$3)&gt;0,1,0))</f>
        <v>0</v>
      </c>
      <c r="EI56" s="19" t="n">
        <f aca="false">IF($A56="",0,IF(COUNTIFS(Urlaub!$A$5:$A$604,$A56,Urlaub!$B$5:$B$604,"&lt;="&amp;EI$3,Urlaub!$C$5:$C$604,"&gt;="&amp;EI$3)&gt;0,1,0))</f>
        <v>0</v>
      </c>
      <c r="EJ56" s="19" t="n">
        <f aca="false">IF($A56="",0,IF(COUNTIFS(Urlaub!$A$5:$A$604,$A56,Urlaub!$B$5:$B$604,"&lt;="&amp;EJ$3,Urlaub!$C$5:$C$604,"&gt;="&amp;EJ$3)&gt;0,1,0))</f>
        <v>0</v>
      </c>
      <c r="EK56" s="19" t="n">
        <f aca="false">IF($A56="",0,IF(COUNTIFS(Urlaub!$A$5:$A$604,$A56,Urlaub!$B$5:$B$604,"&lt;="&amp;EK$3,Urlaub!$C$5:$C$604,"&gt;="&amp;EK$3)&gt;0,1,0))</f>
        <v>0</v>
      </c>
      <c r="EL56" s="19" t="n">
        <f aca="false">IF($A56="",0,IF(COUNTIFS(Urlaub!$A$5:$A$604,$A56,Urlaub!$B$5:$B$604,"&lt;="&amp;EL$3,Urlaub!$C$5:$C$604,"&gt;="&amp;EL$3)&gt;0,1,0))</f>
        <v>0</v>
      </c>
      <c r="EM56" s="19" t="n">
        <f aca="false">IF($A56="",0,IF(COUNTIFS(Urlaub!$A$5:$A$604,$A56,Urlaub!$B$5:$B$604,"&lt;="&amp;EM$3,Urlaub!$C$5:$C$604,"&gt;="&amp;EM$3)&gt;0,1,0))</f>
        <v>0</v>
      </c>
      <c r="EN56" s="19" t="n">
        <f aca="false">IF($A56="",0,IF(COUNTIFS(Urlaub!$A$5:$A$604,$A56,Urlaub!$B$5:$B$604,"&lt;="&amp;EN$3,Urlaub!$C$5:$C$604,"&gt;="&amp;EN$3)&gt;0,1,0))</f>
        <v>0</v>
      </c>
      <c r="EO56" s="19" t="n">
        <f aca="false">IF($A56="",0,IF(COUNTIFS(Urlaub!$A$5:$A$604,$A56,Urlaub!$B$5:$B$604,"&lt;="&amp;EO$3,Urlaub!$C$5:$C$604,"&gt;="&amp;EO$3)&gt;0,1,0))</f>
        <v>0</v>
      </c>
      <c r="EP56" s="19" t="n">
        <f aca="false">IF($A56="",0,IF(COUNTIFS(Urlaub!$A$5:$A$604,$A56,Urlaub!$B$5:$B$604,"&lt;="&amp;EP$3,Urlaub!$C$5:$C$604,"&gt;="&amp;EP$3)&gt;0,1,0))</f>
        <v>0</v>
      </c>
      <c r="EQ56" s="19" t="n">
        <f aca="false">IF($A56="",0,IF(COUNTIFS(Urlaub!$A$5:$A$604,$A56,Urlaub!$B$5:$B$604,"&lt;="&amp;EQ$3,Urlaub!$C$5:$C$604,"&gt;="&amp;EQ$3)&gt;0,1,0))</f>
        <v>0</v>
      </c>
      <c r="ER56" s="19" t="n">
        <f aca="false">IF($A56="",0,IF(COUNTIFS(Urlaub!$A$5:$A$604,$A56,Urlaub!$B$5:$B$604,"&lt;="&amp;ER$3,Urlaub!$C$5:$C$604,"&gt;="&amp;ER$3)&gt;0,1,0))</f>
        <v>0</v>
      </c>
      <c r="ES56" s="19" t="n">
        <f aca="false">IF($A56="",0,IF(COUNTIFS(Urlaub!$A$5:$A$604,$A56,Urlaub!$B$5:$B$604,"&lt;="&amp;ES$3,Urlaub!$C$5:$C$604,"&gt;="&amp;ES$3)&gt;0,1,0))</f>
        <v>0</v>
      </c>
      <c r="ET56" s="19" t="n">
        <f aca="false">IF($A56="",0,IF(COUNTIFS(Urlaub!$A$5:$A$604,$A56,Urlaub!$B$5:$B$604,"&lt;="&amp;ET$3,Urlaub!$C$5:$C$604,"&gt;="&amp;ET$3)&gt;0,1,0))</f>
        <v>0</v>
      </c>
      <c r="EU56" s="19" t="n">
        <f aca="false">IF($A56="",0,IF(COUNTIFS(Urlaub!$A$5:$A$604,$A56,Urlaub!$B$5:$B$604,"&lt;="&amp;EU$3,Urlaub!$C$5:$C$604,"&gt;="&amp;EU$3)&gt;0,1,0))</f>
        <v>0</v>
      </c>
      <c r="EV56" s="19" t="n">
        <f aca="false">IF($A56="",0,IF(COUNTIFS(Urlaub!$A$5:$A$604,$A56,Urlaub!$B$5:$B$604,"&lt;="&amp;EV$3,Urlaub!$C$5:$C$604,"&gt;="&amp;EV$3)&gt;0,1,0))</f>
        <v>0</v>
      </c>
      <c r="EW56" s="19" t="n">
        <f aca="false">IF($A56="",0,IF(COUNTIFS(Urlaub!$A$5:$A$604,$A56,Urlaub!$B$5:$B$604,"&lt;="&amp;EW$3,Urlaub!$C$5:$C$604,"&gt;="&amp;EW$3)&gt;0,1,0))</f>
        <v>0</v>
      </c>
      <c r="EX56" s="19" t="n">
        <f aca="false">IF($A56="",0,IF(COUNTIFS(Urlaub!$A$5:$A$604,$A56,Urlaub!$B$5:$B$604,"&lt;="&amp;EX$3,Urlaub!$C$5:$C$604,"&gt;="&amp;EX$3)&gt;0,1,0))</f>
        <v>0</v>
      </c>
      <c r="EY56" s="19" t="n">
        <f aca="false">IF($A56="",0,IF(COUNTIFS(Urlaub!$A$5:$A$604,$A56,Urlaub!$B$5:$B$604,"&lt;="&amp;EY$3,Urlaub!$C$5:$C$604,"&gt;="&amp;EY$3)&gt;0,1,0))</f>
        <v>0</v>
      </c>
      <c r="EZ56" s="19" t="n">
        <f aca="false">IF($A56="",0,IF(COUNTIFS(Urlaub!$A$5:$A$604,$A56,Urlaub!$B$5:$B$604,"&lt;="&amp;EZ$3,Urlaub!$C$5:$C$604,"&gt;="&amp;EZ$3)&gt;0,1,0))</f>
        <v>0</v>
      </c>
      <c r="FA56" s="19" t="n">
        <f aca="false">IF($A56="",0,IF(COUNTIFS(Urlaub!$A$5:$A$604,$A56,Urlaub!$B$5:$B$604,"&lt;="&amp;FA$3,Urlaub!$C$5:$C$604,"&gt;="&amp;FA$3)&gt;0,1,0))</f>
        <v>0</v>
      </c>
      <c r="FB56" s="19" t="n">
        <f aca="false">IF($A56="",0,IF(COUNTIFS(Urlaub!$A$5:$A$604,$A56,Urlaub!$B$5:$B$604,"&lt;="&amp;FB$3,Urlaub!$C$5:$C$604,"&gt;="&amp;FB$3)&gt;0,1,0))</f>
        <v>0</v>
      </c>
      <c r="FC56" s="19" t="n">
        <f aca="false">IF($A56="",0,IF(COUNTIFS(Urlaub!$A$5:$A$604,$A56,Urlaub!$B$5:$B$604,"&lt;="&amp;FC$3,Urlaub!$C$5:$C$604,"&gt;="&amp;FC$3)&gt;0,1,0))</f>
        <v>0</v>
      </c>
      <c r="FD56" s="19" t="n">
        <f aca="false">IF($A56="",0,IF(COUNTIFS(Urlaub!$A$5:$A$604,$A56,Urlaub!$B$5:$B$604,"&lt;="&amp;FD$3,Urlaub!$C$5:$C$604,"&gt;="&amp;FD$3)&gt;0,1,0))</f>
        <v>0</v>
      </c>
      <c r="FE56" s="19" t="n">
        <f aca="false">IF($A56="",0,IF(COUNTIFS(Urlaub!$A$5:$A$604,$A56,Urlaub!$B$5:$B$604,"&lt;="&amp;FE$3,Urlaub!$C$5:$C$604,"&gt;="&amp;FE$3)&gt;0,1,0))</f>
        <v>0</v>
      </c>
      <c r="FF56" s="19" t="n">
        <f aca="false">IF($A56="",0,IF(COUNTIFS(Urlaub!$A$5:$A$604,$A56,Urlaub!$B$5:$B$604,"&lt;="&amp;FF$3,Urlaub!$C$5:$C$604,"&gt;="&amp;FF$3)&gt;0,1,0))</f>
        <v>0</v>
      </c>
      <c r="FG56" s="19" t="n">
        <f aca="false">IF($A56="",0,IF(COUNTIFS(Urlaub!$A$5:$A$604,$A56,Urlaub!$B$5:$B$604,"&lt;="&amp;FG$3,Urlaub!$C$5:$C$604,"&gt;="&amp;FG$3)&gt;0,1,0))</f>
        <v>0</v>
      </c>
      <c r="FH56" s="19" t="n">
        <f aca="false">IF($A56="",0,IF(COUNTIFS(Urlaub!$A$5:$A$604,$A56,Urlaub!$B$5:$B$604,"&lt;="&amp;FH$3,Urlaub!$C$5:$C$604,"&gt;="&amp;FH$3)&gt;0,1,0))</f>
        <v>0</v>
      </c>
      <c r="FI56" s="19" t="n">
        <f aca="false">IF($A56="",0,IF(COUNTIFS(Urlaub!$A$5:$A$604,$A56,Urlaub!$B$5:$B$604,"&lt;="&amp;FI$3,Urlaub!$C$5:$C$604,"&gt;="&amp;FI$3)&gt;0,1,0))</f>
        <v>0</v>
      </c>
      <c r="FJ56" s="19" t="n">
        <f aca="false">IF($A56="",0,IF(COUNTIFS(Urlaub!$A$5:$A$604,$A56,Urlaub!$B$5:$B$604,"&lt;="&amp;FJ$3,Urlaub!$C$5:$C$604,"&gt;="&amp;FJ$3)&gt;0,1,0))</f>
        <v>0</v>
      </c>
      <c r="FK56" s="19" t="n">
        <f aca="false">IF($A56="",0,IF(COUNTIFS(Urlaub!$A$5:$A$604,$A56,Urlaub!$B$5:$B$604,"&lt;="&amp;FK$3,Urlaub!$C$5:$C$604,"&gt;="&amp;FK$3)&gt;0,1,0))</f>
        <v>0</v>
      </c>
      <c r="FL56" s="19" t="n">
        <f aca="false">IF($A56="",0,IF(COUNTIFS(Urlaub!$A$5:$A$604,$A56,Urlaub!$B$5:$B$604,"&lt;="&amp;FL$3,Urlaub!$C$5:$C$604,"&gt;="&amp;FL$3)&gt;0,1,0))</f>
        <v>0</v>
      </c>
      <c r="FM56" s="19" t="n">
        <f aca="false">IF($A56="",0,IF(COUNTIFS(Urlaub!$A$5:$A$604,$A56,Urlaub!$B$5:$B$604,"&lt;="&amp;FM$3,Urlaub!$C$5:$C$604,"&gt;="&amp;FM$3)&gt;0,1,0))</f>
        <v>0</v>
      </c>
      <c r="FN56" s="19" t="n">
        <f aca="false">IF($A56="",0,IF(COUNTIFS(Urlaub!$A$5:$A$604,$A56,Urlaub!$B$5:$B$604,"&lt;="&amp;FN$3,Urlaub!$C$5:$C$604,"&gt;="&amp;FN$3)&gt;0,1,0))</f>
        <v>0</v>
      </c>
      <c r="FO56" s="19" t="n">
        <f aca="false">IF($A56="",0,IF(COUNTIFS(Urlaub!$A$5:$A$604,$A56,Urlaub!$B$5:$B$604,"&lt;="&amp;FO$3,Urlaub!$C$5:$C$604,"&gt;="&amp;FO$3)&gt;0,1,0))</f>
        <v>0</v>
      </c>
      <c r="FP56" s="19" t="n">
        <f aca="false">IF($A56="",0,IF(COUNTIFS(Urlaub!$A$5:$A$604,$A56,Urlaub!$B$5:$B$604,"&lt;="&amp;FP$3,Urlaub!$C$5:$C$604,"&gt;="&amp;FP$3)&gt;0,1,0))</f>
        <v>0</v>
      </c>
      <c r="FQ56" s="19" t="n">
        <f aca="false">IF($A56="",0,IF(COUNTIFS(Urlaub!$A$5:$A$604,$A56,Urlaub!$B$5:$B$604,"&lt;="&amp;FQ$3,Urlaub!$C$5:$C$604,"&gt;="&amp;FQ$3)&gt;0,1,0))</f>
        <v>0</v>
      </c>
      <c r="FR56" s="19" t="n">
        <f aca="false">IF($A56="",0,IF(COUNTIFS(Urlaub!$A$5:$A$604,$A56,Urlaub!$B$5:$B$604,"&lt;="&amp;FR$3,Urlaub!$C$5:$C$604,"&gt;="&amp;FR$3)&gt;0,1,0))</f>
        <v>0</v>
      </c>
      <c r="FS56" s="19" t="n">
        <f aca="false">IF($A56="",0,IF(COUNTIFS(Urlaub!$A$5:$A$604,$A56,Urlaub!$B$5:$B$604,"&lt;="&amp;FS$3,Urlaub!$C$5:$C$604,"&gt;="&amp;FS$3)&gt;0,1,0))</f>
        <v>0</v>
      </c>
      <c r="FT56" s="19" t="n">
        <f aca="false">IF($A56="",0,IF(COUNTIFS(Urlaub!$A$5:$A$604,$A56,Urlaub!$B$5:$B$604,"&lt;="&amp;FT$3,Urlaub!$C$5:$C$604,"&gt;="&amp;FT$3)&gt;0,1,0))</f>
        <v>0</v>
      </c>
      <c r="FU56" s="19" t="n">
        <f aca="false">IF($A56="",0,IF(COUNTIFS(Urlaub!$A$5:$A$604,$A56,Urlaub!$B$5:$B$604,"&lt;="&amp;FU$3,Urlaub!$C$5:$C$604,"&gt;="&amp;FU$3)&gt;0,1,0))</f>
        <v>0</v>
      </c>
      <c r="FV56" s="19" t="n">
        <f aca="false">IF($A56="",0,IF(COUNTIFS(Urlaub!$A$5:$A$604,$A56,Urlaub!$B$5:$B$604,"&lt;="&amp;FV$3,Urlaub!$C$5:$C$604,"&gt;="&amp;FV$3)&gt;0,1,0))</f>
        <v>0</v>
      </c>
      <c r="FW56" s="19" t="n">
        <f aca="false">IF($A56="",0,IF(COUNTIFS(Urlaub!$A$5:$A$604,$A56,Urlaub!$B$5:$B$604,"&lt;="&amp;FW$3,Urlaub!$C$5:$C$604,"&gt;="&amp;FW$3)&gt;0,1,0))</f>
        <v>0</v>
      </c>
      <c r="FX56" s="19" t="n">
        <f aca="false">IF($A56="",0,IF(COUNTIFS(Urlaub!$A$5:$A$604,$A56,Urlaub!$B$5:$B$604,"&lt;="&amp;FX$3,Urlaub!$C$5:$C$604,"&gt;="&amp;FX$3)&gt;0,1,0))</f>
        <v>0</v>
      </c>
      <c r="FY56" s="19" t="n">
        <f aca="false">IF($A56="",0,IF(COUNTIFS(Urlaub!$A$5:$A$604,$A56,Urlaub!$B$5:$B$604,"&lt;="&amp;FY$3,Urlaub!$C$5:$C$604,"&gt;="&amp;FY$3)&gt;0,1,0))</f>
        <v>0</v>
      </c>
      <c r="FZ56" s="19" t="n">
        <f aca="false">IF($A56="",0,IF(COUNTIFS(Urlaub!$A$5:$A$604,$A56,Urlaub!$B$5:$B$604,"&lt;="&amp;FZ$3,Urlaub!$C$5:$C$604,"&gt;="&amp;FZ$3)&gt;0,1,0))</f>
        <v>0</v>
      </c>
      <c r="GA56" s="19" t="n">
        <f aca="false">IF($A56="",0,IF(COUNTIFS(Urlaub!$A$5:$A$604,$A56,Urlaub!$B$5:$B$604,"&lt;="&amp;GA$3,Urlaub!$C$5:$C$604,"&gt;="&amp;GA$3)&gt;0,1,0))</f>
        <v>0</v>
      </c>
      <c r="GB56" s="19" t="n">
        <f aca="false">IF($A56="",0,IF(COUNTIFS(Urlaub!$A$5:$A$604,$A56,Urlaub!$B$5:$B$604,"&lt;="&amp;GB$3,Urlaub!$C$5:$C$604,"&gt;="&amp;GB$3)&gt;0,1,0))</f>
        <v>0</v>
      </c>
      <c r="GC56" s="19" t="n">
        <f aca="false">IF($A56="",0,IF(COUNTIFS(Urlaub!$A$5:$A$604,$A56,Urlaub!$B$5:$B$604,"&lt;="&amp;GC$3,Urlaub!$C$5:$C$604,"&gt;="&amp;GC$3)&gt;0,1,0))</f>
        <v>0</v>
      </c>
      <c r="GD56" s="19" t="n">
        <f aca="false">IF($A56="",0,IF(COUNTIFS(Urlaub!$A$5:$A$604,$A56,Urlaub!$B$5:$B$604,"&lt;="&amp;GD$3,Urlaub!$C$5:$C$604,"&gt;="&amp;GD$3)&gt;0,1,0))</f>
        <v>0</v>
      </c>
      <c r="GE56" s="19" t="n">
        <f aca="false">IF($A56="",0,IF(COUNTIFS(Urlaub!$A$5:$A$604,$A56,Urlaub!$B$5:$B$604,"&lt;="&amp;GE$3,Urlaub!$C$5:$C$604,"&gt;="&amp;GE$3)&gt;0,1,0))</f>
        <v>0</v>
      </c>
      <c r="GF56" s="19" t="n">
        <f aca="false">IF($A56="",0,IF(COUNTIFS(Urlaub!$A$5:$A$604,$A56,Urlaub!$B$5:$B$604,"&lt;="&amp;GF$3,Urlaub!$C$5:$C$604,"&gt;="&amp;GF$3)&gt;0,1,0))</f>
        <v>0</v>
      </c>
      <c r="GG56" s="19" t="n">
        <f aca="false">IF($A56="",0,IF(COUNTIFS(Urlaub!$A$5:$A$604,$A56,Urlaub!$B$5:$B$604,"&lt;="&amp;GG$3,Urlaub!$C$5:$C$604,"&gt;="&amp;GG$3)&gt;0,1,0))</f>
        <v>0</v>
      </c>
      <c r="GH56" s="19" t="n">
        <f aca="false">IF($A56="",0,IF(COUNTIFS(Urlaub!$A$5:$A$604,$A56,Urlaub!$B$5:$B$604,"&lt;="&amp;GH$3,Urlaub!$C$5:$C$604,"&gt;="&amp;GH$3)&gt;0,1,0))</f>
        <v>0</v>
      </c>
      <c r="GI56" s="19" t="n">
        <f aca="false">IF($A56="",0,IF(COUNTIFS(Urlaub!$A$5:$A$604,$A56,Urlaub!$B$5:$B$604,"&lt;="&amp;GI$3,Urlaub!$C$5:$C$604,"&gt;="&amp;GI$3)&gt;0,1,0))</f>
        <v>0</v>
      </c>
      <c r="GJ56" s="19" t="n">
        <f aca="false">IF($A56="",0,IF(COUNTIFS(Urlaub!$A$5:$A$604,$A56,Urlaub!$B$5:$B$604,"&lt;="&amp;GJ$3,Urlaub!$C$5:$C$604,"&gt;="&amp;GJ$3)&gt;0,1,0))</f>
        <v>0</v>
      </c>
      <c r="GK56" s="19" t="n">
        <f aca="false">IF($A56="",0,IF(COUNTIFS(Urlaub!$A$5:$A$604,$A56,Urlaub!$B$5:$B$604,"&lt;="&amp;GK$3,Urlaub!$C$5:$C$604,"&gt;="&amp;GK$3)&gt;0,1,0))</f>
        <v>0</v>
      </c>
      <c r="GL56" s="19" t="n">
        <f aca="false">IF($A56="",0,IF(COUNTIFS(Urlaub!$A$5:$A$604,$A56,Urlaub!$B$5:$B$604,"&lt;="&amp;GL$3,Urlaub!$C$5:$C$604,"&gt;="&amp;GL$3)&gt;0,1,0))</f>
        <v>0</v>
      </c>
      <c r="GM56" s="19" t="n">
        <f aca="false">IF($A56="",0,IF(COUNTIFS(Urlaub!$A$5:$A$604,$A56,Urlaub!$B$5:$B$604,"&lt;="&amp;GM$3,Urlaub!$C$5:$C$604,"&gt;="&amp;GM$3)&gt;0,1,0))</f>
        <v>0</v>
      </c>
      <c r="GN56" s="19" t="n">
        <f aca="false">IF($A56="",0,IF(COUNTIFS(Urlaub!$A$5:$A$604,$A56,Urlaub!$B$5:$B$604,"&lt;="&amp;GN$3,Urlaub!$C$5:$C$604,"&gt;="&amp;GN$3)&gt;0,1,0))</f>
        <v>0</v>
      </c>
      <c r="GO56" s="19" t="n">
        <f aca="false">IF($A56="",0,IF(COUNTIFS(Urlaub!$A$5:$A$604,$A56,Urlaub!$B$5:$B$604,"&lt;="&amp;GO$3,Urlaub!$C$5:$C$604,"&gt;="&amp;GO$3)&gt;0,1,0))</f>
        <v>0</v>
      </c>
      <c r="GP56" s="19" t="n">
        <f aca="false">IF($A56="",0,IF(COUNTIFS(Urlaub!$A$5:$A$604,$A56,Urlaub!$B$5:$B$604,"&lt;="&amp;GP$3,Urlaub!$C$5:$C$604,"&gt;="&amp;GP$3)&gt;0,1,0))</f>
        <v>0</v>
      </c>
      <c r="GQ56" s="19" t="n">
        <f aca="false">IF($A56="",0,IF(COUNTIFS(Urlaub!$A$5:$A$604,$A56,Urlaub!$B$5:$B$604,"&lt;="&amp;GQ$3,Urlaub!$C$5:$C$604,"&gt;="&amp;GQ$3)&gt;0,1,0))</f>
        <v>0</v>
      </c>
      <c r="GR56" s="19" t="n">
        <f aca="false">IF($A56="",0,IF(COUNTIFS(Urlaub!$A$5:$A$604,$A56,Urlaub!$B$5:$B$604,"&lt;="&amp;GR$3,Urlaub!$C$5:$C$604,"&gt;="&amp;GR$3)&gt;0,1,0))</f>
        <v>0</v>
      </c>
      <c r="GS56" s="19" t="n">
        <f aca="false">IF($A56="",0,IF(COUNTIFS(Urlaub!$A$5:$A$604,$A56,Urlaub!$B$5:$B$604,"&lt;="&amp;GS$3,Urlaub!$C$5:$C$604,"&gt;="&amp;GS$3)&gt;0,1,0))</f>
        <v>0</v>
      </c>
      <c r="GT56" s="19" t="n">
        <f aca="false">IF($A56="",0,IF(COUNTIFS(Urlaub!$A$5:$A$604,$A56,Urlaub!$B$5:$B$604,"&lt;="&amp;GT$3,Urlaub!$C$5:$C$604,"&gt;="&amp;GT$3)&gt;0,1,0))</f>
        <v>0</v>
      </c>
      <c r="GU56" s="19" t="n">
        <f aca="false">IF($A56="",0,IF(COUNTIFS(Urlaub!$A$5:$A$604,$A56,Urlaub!$B$5:$B$604,"&lt;="&amp;GU$3,Urlaub!$C$5:$C$604,"&gt;="&amp;GU$3)&gt;0,1,0))</f>
        <v>0</v>
      </c>
      <c r="GV56" s="19" t="n">
        <f aca="false">IF($A56="",0,IF(COUNTIFS(Urlaub!$A$5:$A$604,$A56,Urlaub!$B$5:$B$604,"&lt;="&amp;GV$3,Urlaub!$C$5:$C$604,"&gt;="&amp;GV$3)&gt;0,1,0))</f>
        <v>0</v>
      </c>
      <c r="GW56" s="19" t="n">
        <f aca="false">IF($A56="",0,IF(COUNTIFS(Urlaub!$A$5:$A$604,$A56,Urlaub!$B$5:$B$604,"&lt;="&amp;GW$3,Urlaub!$C$5:$C$604,"&gt;="&amp;GW$3)&gt;0,1,0))</f>
        <v>0</v>
      </c>
      <c r="GX56" s="19" t="n">
        <f aca="false">IF($A56="",0,IF(COUNTIFS(Urlaub!$A$5:$A$604,$A56,Urlaub!$B$5:$B$604,"&lt;="&amp;GX$3,Urlaub!$C$5:$C$604,"&gt;="&amp;GX$3)&gt;0,1,0))</f>
        <v>0</v>
      </c>
      <c r="GY56" s="19" t="n">
        <f aca="false">IF($A56="",0,IF(COUNTIFS(Urlaub!$A$5:$A$604,$A56,Urlaub!$B$5:$B$604,"&lt;="&amp;GY$3,Urlaub!$C$5:$C$604,"&gt;="&amp;GY$3)&gt;0,1,0))</f>
        <v>0</v>
      </c>
      <c r="GZ56" s="19" t="n">
        <f aca="false">IF($A56="",0,IF(COUNTIFS(Urlaub!$A$5:$A$604,$A56,Urlaub!$B$5:$B$604,"&lt;="&amp;GZ$3,Urlaub!$C$5:$C$604,"&gt;="&amp;GZ$3)&gt;0,1,0))</f>
        <v>0</v>
      </c>
      <c r="HA56" s="19" t="n">
        <f aca="false">IF($A56="",0,IF(COUNTIFS(Urlaub!$A$5:$A$604,$A56,Urlaub!$B$5:$B$604,"&lt;="&amp;HA$3,Urlaub!$C$5:$C$604,"&gt;="&amp;HA$3)&gt;0,1,0))</f>
        <v>0</v>
      </c>
      <c r="HB56" s="19" t="n">
        <f aca="false">IF($A56="",0,IF(COUNTIFS(Urlaub!$A$5:$A$604,$A56,Urlaub!$B$5:$B$604,"&lt;="&amp;HB$3,Urlaub!$C$5:$C$604,"&gt;="&amp;HB$3)&gt;0,1,0))</f>
        <v>0</v>
      </c>
      <c r="HC56" s="19" t="n">
        <f aca="false">IF($A56="",0,IF(COUNTIFS(Urlaub!$A$5:$A$604,$A56,Urlaub!$B$5:$B$604,"&lt;="&amp;HC$3,Urlaub!$C$5:$C$604,"&gt;="&amp;HC$3)&gt;0,1,0))</f>
        <v>0</v>
      </c>
      <c r="HD56" s="19" t="n">
        <f aca="false">IF($A56="",0,IF(COUNTIFS(Urlaub!$A$5:$A$604,$A56,Urlaub!$B$5:$B$604,"&lt;="&amp;HD$3,Urlaub!$C$5:$C$604,"&gt;="&amp;HD$3)&gt;0,1,0))</f>
        <v>0</v>
      </c>
      <c r="HE56" s="19" t="n">
        <f aca="false">IF($A56="",0,IF(COUNTIFS(Urlaub!$A$5:$A$604,$A56,Urlaub!$B$5:$B$604,"&lt;="&amp;HE$3,Urlaub!$C$5:$C$604,"&gt;="&amp;HE$3)&gt;0,1,0))</f>
        <v>0</v>
      </c>
      <c r="HF56" s="19" t="n">
        <f aca="false">IF($A56="",0,IF(COUNTIFS(Urlaub!$A$5:$A$604,$A56,Urlaub!$B$5:$B$604,"&lt;="&amp;HF$3,Urlaub!$C$5:$C$604,"&gt;="&amp;HF$3)&gt;0,1,0))</f>
        <v>0</v>
      </c>
      <c r="HG56" s="19" t="n">
        <f aca="false">IF($A56="",0,IF(COUNTIFS(Urlaub!$A$5:$A$604,$A56,Urlaub!$B$5:$B$604,"&lt;="&amp;HG$3,Urlaub!$C$5:$C$604,"&gt;="&amp;HG$3)&gt;0,1,0))</f>
        <v>0</v>
      </c>
      <c r="HH56" s="19" t="n">
        <f aca="false">IF($A56="",0,IF(COUNTIFS(Urlaub!$A$5:$A$604,$A56,Urlaub!$B$5:$B$604,"&lt;="&amp;HH$3,Urlaub!$C$5:$C$604,"&gt;="&amp;HH$3)&gt;0,1,0))</f>
        <v>0</v>
      </c>
      <c r="HI56" s="19" t="n">
        <f aca="false">IF($A56="",0,IF(COUNTIFS(Urlaub!$A$5:$A$604,$A56,Urlaub!$B$5:$B$604,"&lt;="&amp;HI$3,Urlaub!$C$5:$C$604,"&gt;="&amp;HI$3)&gt;0,1,0))</f>
        <v>0</v>
      </c>
      <c r="HJ56" s="19" t="n">
        <f aca="false">IF($A56="",0,IF(COUNTIFS(Urlaub!$A$5:$A$604,$A56,Urlaub!$B$5:$B$604,"&lt;="&amp;HJ$3,Urlaub!$C$5:$C$604,"&gt;="&amp;HJ$3)&gt;0,1,0))</f>
        <v>0</v>
      </c>
      <c r="HK56" s="19" t="n">
        <f aca="false">IF($A56="",0,IF(COUNTIFS(Urlaub!$A$5:$A$604,$A56,Urlaub!$B$5:$B$604,"&lt;="&amp;HK$3,Urlaub!$C$5:$C$604,"&gt;="&amp;HK$3)&gt;0,1,0))</f>
        <v>0</v>
      </c>
      <c r="HL56" s="19" t="n">
        <f aca="false">IF($A56="",0,IF(COUNTIFS(Urlaub!$A$5:$A$604,$A56,Urlaub!$B$5:$B$604,"&lt;="&amp;HL$3,Urlaub!$C$5:$C$604,"&gt;="&amp;HL$3)&gt;0,1,0))</f>
        <v>0</v>
      </c>
      <c r="HM56" s="19" t="n">
        <f aca="false">IF($A56="",0,IF(COUNTIFS(Urlaub!$A$5:$A$604,$A56,Urlaub!$B$5:$B$604,"&lt;="&amp;HM$3,Urlaub!$C$5:$C$604,"&gt;="&amp;HM$3)&gt;0,1,0))</f>
        <v>0</v>
      </c>
      <c r="HN56" s="19" t="n">
        <f aca="false">IF($A56="",0,IF(COUNTIFS(Urlaub!$A$5:$A$604,$A56,Urlaub!$B$5:$B$604,"&lt;="&amp;HN$3,Urlaub!$C$5:$C$604,"&gt;="&amp;HN$3)&gt;0,1,0))</f>
        <v>0</v>
      </c>
      <c r="HO56" s="19" t="n">
        <f aca="false">IF($A56="",0,IF(COUNTIFS(Urlaub!$A$5:$A$604,$A56,Urlaub!$B$5:$B$604,"&lt;="&amp;HO$3,Urlaub!$C$5:$C$604,"&gt;="&amp;HO$3)&gt;0,1,0))</f>
        <v>0</v>
      </c>
      <c r="HP56" s="19" t="n">
        <f aca="false">IF($A56="",0,IF(COUNTIFS(Urlaub!$A$5:$A$604,$A56,Urlaub!$B$5:$B$604,"&lt;="&amp;HP$3,Urlaub!$C$5:$C$604,"&gt;="&amp;HP$3)&gt;0,1,0))</f>
        <v>0</v>
      </c>
      <c r="HQ56" s="19" t="n">
        <f aca="false">IF($A56="",0,IF(COUNTIFS(Urlaub!$A$5:$A$604,$A56,Urlaub!$B$5:$B$604,"&lt;="&amp;HQ$3,Urlaub!$C$5:$C$604,"&gt;="&amp;HQ$3)&gt;0,1,0))</f>
        <v>0</v>
      </c>
      <c r="HR56" s="19" t="n">
        <f aca="false">IF($A56="",0,IF(COUNTIFS(Urlaub!$A$5:$A$604,$A56,Urlaub!$B$5:$B$604,"&lt;="&amp;HR$3,Urlaub!$C$5:$C$604,"&gt;="&amp;HR$3)&gt;0,1,0))</f>
        <v>0</v>
      </c>
      <c r="HS56" s="19" t="n">
        <f aca="false">IF($A56="",0,IF(COUNTIFS(Urlaub!$A$5:$A$604,$A56,Urlaub!$B$5:$B$604,"&lt;="&amp;HS$3,Urlaub!$C$5:$C$604,"&gt;="&amp;HS$3)&gt;0,1,0))</f>
        <v>0</v>
      </c>
      <c r="HT56" s="19" t="n">
        <f aca="false">IF($A56="",0,IF(COUNTIFS(Urlaub!$A$5:$A$604,$A56,Urlaub!$B$5:$B$604,"&lt;="&amp;HT$3,Urlaub!$C$5:$C$604,"&gt;="&amp;HT$3)&gt;0,1,0))</f>
        <v>0</v>
      </c>
      <c r="HU56" s="19" t="n">
        <f aca="false">IF($A56="",0,IF(COUNTIFS(Urlaub!$A$5:$A$604,$A56,Urlaub!$B$5:$B$604,"&lt;="&amp;HU$3,Urlaub!$C$5:$C$604,"&gt;="&amp;HU$3)&gt;0,1,0))</f>
        <v>0</v>
      </c>
      <c r="HV56" s="19" t="n">
        <f aca="false">IF($A56="",0,IF(COUNTIFS(Urlaub!$A$5:$A$604,$A56,Urlaub!$B$5:$B$604,"&lt;="&amp;HV$3,Urlaub!$C$5:$C$604,"&gt;="&amp;HV$3)&gt;0,1,0))</f>
        <v>0</v>
      </c>
      <c r="HW56" s="19" t="n">
        <f aca="false">IF($A56="",0,IF(COUNTIFS(Urlaub!$A$5:$A$604,$A56,Urlaub!$B$5:$B$604,"&lt;="&amp;HW$3,Urlaub!$C$5:$C$604,"&gt;="&amp;HW$3)&gt;0,1,0))</f>
        <v>0</v>
      </c>
      <c r="HX56" s="19" t="n">
        <f aca="false">IF($A56="",0,IF(COUNTIFS(Urlaub!$A$5:$A$604,$A56,Urlaub!$B$5:$B$604,"&lt;="&amp;HX$3,Urlaub!$C$5:$C$604,"&gt;="&amp;HX$3)&gt;0,1,0))</f>
        <v>0</v>
      </c>
      <c r="HY56" s="19" t="n">
        <f aca="false">IF($A56="",0,IF(COUNTIFS(Urlaub!$A$5:$A$604,$A56,Urlaub!$B$5:$B$604,"&lt;="&amp;HY$3,Urlaub!$C$5:$C$604,"&gt;="&amp;HY$3)&gt;0,1,0))</f>
        <v>0</v>
      </c>
      <c r="HZ56" s="19" t="n">
        <f aca="false">IF($A56="",0,IF(COUNTIFS(Urlaub!$A$5:$A$604,$A56,Urlaub!$B$5:$B$604,"&lt;="&amp;HZ$3,Urlaub!$C$5:$C$604,"&gt;="&amp;HZ$3)&gt;0,1,0))</f>
        <v>0</v>
      </c>
      <c r="IA56" s="19" t="n">
        <f aca="false">IF($A56="",0,IF(COUNTIFS(Urlaub!$A$5:$A$604,$A56,Urlaub!$B$5:$B$604,"&lt;="&amp;IA$3,Urlaub!$C$5:$C$604,"&gt;="&amp;IA$3)&gt;0,1,0))</f>
        <v>0</v>
      </c>
      <c r="IB56" s="19" t="n">
        <f aca="false">IF($A56="",0,IF(COUNTIFS(Urlaub!$A$5:$A$604,$A56,Urlaub!$B$5:$B$604,"&lt;="&amp;IB$3,Urlaub!$C$5:$C$604,"&gt;="&amp;IB$3)&gt;0,1,0))</f>
        <v>0</v>
      </c>
      <c r="IC56" s="19" t="n">
        <f aca="false">IF($A56="",0,IF(COUNTIFS(Urlaub!$A$5:$A$604,$A56,Urlaub!$B$5:$B$604,"&lt;="&amp;IC$3,Urlaub!$C$5:$C$604,"&gt;="&amp;IC$3)&gt;0,1,0))</f>
        <v>0</v>
      </c>
      <c r="ID56" s="19" t="n">
        <f aca="false">IF($A56="",0,IF(COUNTIFS(Urlaub!$A$5:$A$604,$A56,Urlaub!$B$5:$B$604,"&lt;="&amp;ID$3,Urlaub!$C$5:$C$604,"&gt;="&amp;ID$3)&gt;0,1,0))</f>
        <v>0</v>
      </c>
      <c r="IE56" s="19" t="n">
        <f aca="false">IF($A56="",0,IF(COUNTIFS(Urlaub!$A$5:$A$604,$A56,Urlaub!$B$5:$B$604,"&lt;="&amp;IE$3,Urlaub!$C$5:$C$604,"&gt;="&amp;IE$3)&gt;0,1,0))</f>
        <v>0</v>
      </c>
      <c r="IF56" s="19" t="n">
        <f aca="false">IF($A56="",0,IF(COUNTIFS(Urlaub!$A$5:$A$604,$A56,Urlaub!$B$5:$B$604,"&lt;="&amp;IF$3,Urlaub!$C$5:$C$604,"&gt;="&amp;IF$3)&gt;0,1,0))</f>
        <v>0</v>
      </c>
      <c r="IG56" s="19" t="n">
        <f aca="false">IF($A56="",0,IF(COUNTIFS(Urlaub!$A$5:$A$604,$A56,Urlaub!$B$5:$B$604,"&lt;="&amp;IG$3,Urlaub!$C$5:$C$604,"&gt;="&amp;IG$3)&gt;0,1,0))</f>
        <v>0</v>
      </c>
      <c r="IH56" s="19" t="n">
        <f aca="false">IF($A56="",0,IF(COUNTIFS(Urlaub!$A$5:$A$604,$A56,Urlaub!$B$5:$B$604,"&lt;="&amp;IH$3,Urlaub!$C$5:$C$604,"&gt;="&amp;IH$3)&gt;0,1,0))</f>
        <v>0</v>
      </c>
      <c r="II56" s="19" t="n">
        <f aca="false">IF($A56="",0,IF(COUNTIFS(Urlaub!$A$5:$A$604,$A56,Urlaub!$B$5:$B$604,"&lt;="&amp;II$3,Urlaub!$C$5:$C$604,"&gt;="&amp;II$3)&gt;0,1,0))</f>
        <v>0</v>
      </c>
      <c r="IJ56" s="19" t="n">
        <f aca="false">IF($A56="",0,IF(COUNTIFS(Urlaub!$A$5:$A$604,$A56,Urlaub!$B$5:$B$604,"&lt;="&amp;IJ$3,Urlaub!$C$5:$C$604,"&gt;="&amp;IJ$3)&gt;0,1,0))</f>
        <v>0</v>
      </c>
      <c r="IK56" s="19" t="n">
        <f aca="false">IF($A56="",0,IF(COUNTIFS(Urlaub!$A$5:$A$604,$A56,Urlaub!$B$5:$B$604,"&lt;="&amp;IK$3,Urlaub!$C$5:$C$604,"&gt;="&amp;IK$3)&gt;0,1,0))</f>
        <v>0</v>
      </c>
      <c r="IL56" s="19" t="n">
        <f aca="false">IF($A56="",0,IF(COUNTIFS(Urlaub!$A$5:$A$604,$A56,Urlaub!$B$5:$B$604,"&lt;="&amp;IL$3,Urlaub!$C$5:$C$604,"&gt;="&amp;IL$3)&gt;0,1,0))</f>
        <v>0</v>
      </c>
      <c r="IM56" s="19" t="n">
        <f aca="false">IF($A56="",0,IF(COUNTIFS(Urlaub!$A$5:$A$604,$A56,Urlaub!$B$5:$B$604,"&lt;="&amp;IM$3,Urlaub!$C$5:$C$604,"&gt;="&amp;IM$3)&gt;0,1,0))</f>
        <v>0</v>
      </c>
      <c r="IN56" s="19" t="n">
        <f aca="false">IF($A56="",0,IF(COUNTIFS(Urlaub!$A$5:$A$604,$A56,Urlaub!$B$5:$B$604,"&lt;="&amp;IN$3,Urlaub!$C$5:$C$604,"&gt;="&amp;IN$3)&gt;0,1,0))</f>
        <v>0</v>
      </c>
      <c r="IO56" s="19" t="n">
        <f aca="false">IF($A56="",0,IF(COUNTIFS(Urlaub!$A$5:$A$604,$A56,Urlaub!$B$5:$B$604,"&lt;="&amp;IO$3,Urlaub!$C$5:$C$604,"&gt;="&amp;IO$3)&gt;0,1,0))</f>
        <v>0</v>
      </c>
      <c r="IP56" s="19" t="n">
        <f aca="false">IF($A56="",0,IF(COUNTIFS(Urlaub!$A$5:$A$604,$A56,Urlaub!$B$5:$B$604,"&lt;="&amp;IP$3,Urlaub!$C$5:$C$604,"&gt;="&amp;IP$3)&gt;0,1,0))</f>
        <v>0</v>
      </c>
      <c r="IQ56" s="19" t="n">
        <f aca="false">IF($A56="",0,IF(COUNTIFS(Urlaub!$A$5:$A$604,$A56,Urlaub!$B$5:$B$604,"&lt;="&amp;IQ$3,Urlaub!$C$5:$C$604,"&gt;="&amp;IQ$3)&gt;0,1,0))</f>
        <v>0</v>
      </c>
      <c r="IR56" s="19" t="n">
        <f aca="false">IF($A56="",0,IF(COUNTIFS(Urlaub!$A$5:$A$604,$A56,Urlaub!$B$5:$B$604,"&lt;="&amp;IR$3,Urlaub!$C$5:$C$604,"&gt;="&amp;IR$3)&gt;0,1,0))</f>
        <v>0</v>
      </c>
      <c r="IS56" s="19" t="n">
        <f aca="false">IF($A56="",0,IF(COUNTIFS(Urlaub!$A$5:$A$604,$A56,Urlaub!$B$5:$B$604,"&lt;="&amp;IS$3,Urlaub!$C$5:$C$604,"&gt;="&amp;IS$3)&gt;0,1,0))</f>
        <v>0</v>
      </c>
      <c r="IT56" s="19" t="n">
        <f aca="false">IF($A56="",0,IF(COUNTIFS(Urlaub!$A$5:$A$604,$A56,Urlaub!$B$5:$B$604,"&lt;="&amp;IT$3,Urlaub!$C$5:$C$604,"&gt;="&amp;IT$3)&gt;0,1,0))</f>
        <v>0</v>
      </c>
      <c r="IU56" s="19" t="n">
        <f aca="false">IF($A56="",0,IF(COUNTIFS(Urlaub!$A$5:$A$604,$A56,Urlaub!$B$5:$B$604,"&lt;="&amp;IU$3,Urlaub!$C$5:$C$604,"&gt;="&amp;IU$3)&gt;0,1,0))</f>
        <v>0</v>
      </c>
      <c r="IV56" s="19" t="n">
        <f aca="false">IF($A56="",0,IF(COUNTIFS(Urlaub!$A$5:$A$604,$A56,Urlaub!$B$5:$B$604,"&lt;="&amp;IV$3,Urlaub!$C$5:$C$604,"&gt;="&amp;IV$3)&gt;0,1,0))</f>
        <v>0</v>
      </c>
      <c r="IW56" s="19" t="n">
        <f aca="false">IF($A56="",0,IF(COUNTIFS(Urlaub!$A$5:$A$604,$A56,Urlaub!$B$5:$B$604,"&lt;="&amp;IW$3,Urlaub!$C$5:$C$604,"&gt;="&amp;IW$3)&gt;0,1,0))</f>
        <v>0</v>
      </c>
      <c r="IX56" s="19" t="n">
        <f aca="false">IF($A56="",0,IF(COUNTIFS(Urlaub!$A$5:$A$604,$A56,Urlaub!$B$5:$B$604,"&lt;="&amp;IX$3,Urlaub!$C$5:$C$604,"&gt;="&amp;IX$3)&gt;0,1,0))</f>
        <v>0</v>
      </c>
      <c r="IY56" s="19" t="n">
        <f aca="false">IF($A56="",0,IF(COUNTIFS(Urlaub!$A$5:$A$604,$A56,Urlaub!$B$5:$B$604,"&lt;="&amp;IY$3,Urlaub!$C$5:$C$604,"&gt;="&amp;IY$3)&gt;0,1,0))</f>
        <v>0</v>
      </c>
      <c r="IZ56" s="19" t="n">
        <f aca="false">IF($A56="",0,IF(COUNTIFS(Urlaub!$A$5:$A$604,$A56,Urlaub!$B$5:$B$604,"&lt;="&amp;IZ$3,Urlaub!$C$5:$C$604,"&gt;="&amp;IZ$3)&gt;0,1,0))</f>
        <v>0</v>
      </c>
      <c r="JA56" s="19" t="n">
        <f aca="false">IF($A56="",0,IF(COUNTIFS(Urlaub!$A$5:$A$604,$A56,Urlaub!$B$5:$B$604,"&lt;="&amp;JA$3,Urlaub!$C$5:$C$604,"&gt;="&amp;JA$3)&gt;0,1,0))</f>
        <v>0</v>
      </c>
      <c r="JB56" s="19" t="n">
        <f aca="false">IF($A56="",0,IF(COUNTIFS(Urlaub!$A$5:$A$604,$A56,Urlaub!$B$5:$B$604,"&lt;="&amp;JB$3,Urlaub!$C$5:$C$604,"&gt;="&amp;JB$3)&gt;0,1,0))</f>
        <v>0</v>
      </c>
      <c r="JC56" s="19" t="n">
        <f aca="false">IF($A56="",0,IF(COUNTIFS(Urlaub!$A$5:$A$604,$A56,Urlaub!$B$5:$B$604,"&lt;="&amp;JC$3,Urlaub!$C$5:$C$604,"&gt;="&amp;JC$3)&gt;0,1,0))</f>
        <v>0</v>
      </c>
      <c r="JD56" s="19" t="n">
        <f aca="false">IF($A56="",0,IF(COUNTIFS(Urlaub!$A$5:$A$604,$A56,Urlaub!$B$5:$B$604,"&lt;="&amp;JD$3,Urlaub!$C$5:$C$604,"&gt;="&amp;JD$3)&gt;0,1,0))</f>
        <v>0</v>
      </c>
      <c r="JE56" s="19" t="n">
        <f aca="false">IF($A56="",0,IF(COUNTIFS(Urlaub!$A$5:$A$604,$A56,Urlaub!$B$5:$B$604,"&lt;="&amp;JE$3,Urlaub!$C$5:$C$604,"&gt;="&amp;JE$3)&gt;0,1,0))</f>
        <v>0</v>
      </c>
      <c r="JF56" s="19" t="n">
        <f aca="false">IF($A56="",0,IF(COUNTIFS(Urlaub!$A$5:$A$604,$A56,Urlaub!$B$5:$B$604,"&lt;="&amp;JF$3,Urlaub!$C$5:$C$604,"&gt;="&amp;JF$3)&gt;0,1,0))</f>
        <v>0</v>
      </c>
      <c r="JG56" s="19" t="n">
        <f aca="false">IF($A56="",0,IF(COUNTIFS(Urlaub!$A$5:$A$604,$A56,Urlaub!$B$5:$B$604,"&lt;="&amp;JG$3,Urlaub!$C$5:$C$604,"&gt;="&amp;JG$3)&gt;0,1,0))</f>
        <v>0</v>
      </c>
      <c r="JH56" s="19" t="n">
        <f aca="false">IF($A56="",0,IF(COUNTIFS(Urlaub!$A$5:$A$604,$A56,Urlaub!$B$5:$B$604,"&lt;="&amp;JH$3,Urlaub!$C$5:$C$604,"&gt;="&amp;JH$3)&gt;0,1,0))</f>
        <v>0</v>
      </c>
      <c r="JI56" s="19" t="n">
        <f aca="false">IF($A56="",0,IF(COUNTIFS(Urlaub!$A$5:$A$604,$A56,Urlaub!$B$5:$B$604,"&lt;="&amp;JI$3,Urlaub!$C$5:$C$604,"&gt;="&amp;JI$3)&gt;0,1,0))</f>
        <v>0</v>
      </c>
      <c r="JJ56" s="19" t="n">
        <f aca="false">IF($A56="",0,IF(COUNTIFS(Urlaub!$A$5:$A$604,$A56,Urlaub!$B$5:$B$604,"&lt;="&amp;JJ$3,Urlaub!$C$5:$C$604,"&gt;="&amp;JJ$3)&gt;0,1,0))</f>
        <v>0</v>
      </c>
      <c r="JK56" s="19" t="n">
        <f aca="false">IF($A56="",0,IF(COUNTIFS(Urlaub!$A$5:$A$604,$A56,Urlaub!$B$5:$B$604,"&lt;="&amp;JK$3,Urlaub!$C$5:$C$604,"&gt;="&amp;JK$3)&gt;0,1,0))</f>
        <v>0</v>
      </c>
      <c r="JL56" s="19" t="n">
        <f aca="false">IF($A56="",0,IF(COUNTIFS(Urlaub!$A$5:$A$604,$A56,Urlaub!$B$5:$B$604,"&lt;="&amp;JL$3,Urlaub!$C$5:$C$604,"&gt;="&amp;JL$3)&gt;0,1,0))</f>
        <v>0</v>
      </c>
      <c r="JM56" s="19" t="n">
        <f aca="false">IF($A56="",0,IF(COUNTIFS(Urlaub!$A$5:$A$604,$A56,Urlaub!$B$5:$B$604,"&lt;="&amp;JM$3,Urlaub!$C$5:$C$604,"&gt;="&amp;JM$3)&gt;0,1,0))</f>
        <v>0</v>
      </c>
      <c r="JN56" s="19" t="n">
        <f aca="false">IF($A56="",0,IF(COUNTIFS(Urlaub!$A$5:$A$604,$A56,Urlaub!$B$5:$B$604,"&lt;="&amp;JN$3,Urlaub!$C$5:$C$604,"&gt;="&amp;JN$3)&gt;0,1,0))</f>
        <v>0</v>
      </c>
      <c r="JO56" s="19" t="n">
        <f aca="false">IF($A56="",0,IF(COUNTIFS(Urlaub!$A$5:$A$604,$A56,Urlaub!$B$5:$B$604,"&lt;="&amp;JO$3,Urlaub!$C$5:$C$604,"&gt;="&amp;JO$3)&gt;0,1,0))</f>
        <v>0</v>
      </c>
      <c r="JP56" s="19" t="n">
        <f aca="false">IF($A56="",0,IF(COUNTIFS(Urlaub!$A$5:$A$604,$A56,Urlaub!$B$5:$B$604,"&lt;="&amp;JP$3,Urlaub!$C$5:$C$604,"&gt;="&amp;JP$3)&gt;0,1,0))</f>
        <v>0</v>
      </c>
      <c r="JQ56" s="19" t="n">
        <f aca="false">IF($A56="",0,IF(COUNTIFS(Urlaub!$A$5:$A$604,$A56,Urlaub!$B$5:$B$604,"&lt;="&amp;JQ$3,Urlaub!$C$5:$C$604,"&gt;="&amp;JQ$3)&gt;0,1,0))</f>
        <v>0</v>
      </c>
      <c r="JR56" s="19" t="n">
        <f aca="false">IF($A56="",0,IF(COUNTIFS(Urlaub!$A$5:$A$604,$A56,Urlaub!$B$5:$B$604,"&lt;="&amp;JR$3,Urlaub!$C$5:$C$604,"&gt;="&amp;JR$3)&gt;0,1,0))</f>
        <v>0</v>
      </c>
      <c r="JS56" s="19" t="n">
        <f aca="false">IF($A56="",0,IF(COUNTIFS(Urlaub!$A$5:$A$604,$A56,Urlaub!$B$5:$B$604,"&lt;="&amp;JS$3,Urlaub!$C$5:$C$604,"&gt;="&amp;JS$3)&gt;0,1,0))</f>
        <v>0</v>
      </c>
      <c r="JT56" s="19" t="n">
        <f aca="false">IF($A56="",0,IF(COUNTIFS(Urlaub!$A$5:$A$604,$A56,Urlaub!$B$5:$B$604,"&lt;="&amp;JT$3,Urlaub!$C$5:$C$604,"&gt;="&amp;JT$3)&gt;0,1,0))</f>
        <v>0</v>
      </c>
      <c r="JU56" s="19" t="n">
        <f aca="false">IF($A56="",0,IF(COUNTIFS(Urlaub!$A$5:$A$604,$A56,Urlaub!$B$5:$B$604,"&lt;="&amp;JU$3,Urlaub!$C$5:$C$604,"&gt;="&amp;JU$3)&gt;0,1,0))</f>
        <v>0</v>
      </c>
      <c r="JV56" s="19" t="n">
        <f aca="false">IF($A56="",0,IF(COUNTIFS(Urlaub!$A$5:$A$604,$A56,Urlaub!$B$5:$B$604,"&lt;="&amp;JV$3,Urlaub!$C$5:$C$604,"&gt;="&amp;JV$3)&gt;0,1,0))</f>
        <v>0</v>
      </c>
      <c r="JW56" s="19" t="n">
        <f aca="false">IF($A56="",0,IF(COUNTIFS(Urlaub!$A$5:$A$604,$A56,Urlaub!$B$5:$B$604,"&lt;="&amp;JW$3,Urlaub!$C$5:$C$604,"&gt;="&amp;JW$3)&gt;0,1,0))</f>
        <v>0</v>
      </c>
      <c r="JX56" s="19" t="n">
        <f aca="false">IF($A56="",0,IF(COUNTIFS(Urlaub!$A$5:$A$604,$A56,Urlaub!$B$5:$B$604,"&lt;="&amp;JX$3,Urlaub!$C$5:$C$604,"&gt;="&amp;JX$3)&gt;0,1,0))</f>
        <v>0</v>
      </c>
      <c r="JY56" s="19" t="n">
        <f aca="false">IF($A56="",0,IF(COUNTIFS(Urlaub!$A$5:$A$604,$A56,Urlaub!$B$5:$B$604,"&lt;="&amp;JY$3,Urlaub!$C$5:$C$604,"&gt;="&amp;JY$3)&gt;0,1,0))</f>
        <v>0</v>
      </c>
      <c r="JZ56" s="19" t="n">
        <f aca="false">IF($A56="",0,IF(COUNTIFS(Urlaub!$A$5:$A$604,$A56,Urlaub!$B$5:$B$604,"&lt;="&amp;JZ$3,Urlaub!$C$5:$C$604,"&gt;="&amp;JZ$3)&gt;0,1,0))</f>
        <v>0</v>
      </c>
      <c r="KA56" s="19" t="n">
        <f aca="false">IF($A56="",0,IF(COUNTIFS(Urlaub!$A$5:$A$604,$A56,Urlaub!$B$5:$B$604,"&lt;="&amp;KA$3,Urlaub!$C$5:$C$604,"&gt;="&amp;KA$3)&gt;0,1,0))</f>
        <v>0</v>
      </c>
      <c r="KB56" s="19" t="n">
        <f aca="false">IF($A56="",0,IF(COUNTIFS(Urlaub!$A$5:$A$604,$A56,Urlaub!$B$5:$B$604,"&lt;="&amp;KB$3,Urlaub!$C$5:$C$604,"&gt;="&amp;KB$3)&gt;0,1,0))</f>
        <v>0</v>
      </c>
      <c r="KC56" s="19" t="n">
        <f aca="false">IF($A56="",0,IF(COUNTIFS(Urlaub!$A$5:$A$604,$A56,Urlaub!$B$5:$B$604,"&lt;="&amp;KC$3,Urlaub!$C$5:$C$604,"&gt;="&amp;KC$3)&gt;0,1,0))</f>
        <v>0</v>
      </c>
      <c r="KD56" s="19" t="n">
        <f aca="false">IF($A56="",0,IF(COUNTIFS(Urlaub!$A$5:$A$604,$A56,Urlaub!$B$5:$B$604,"&lt;="&amp;KD$3,Urlaub!$C$5:$C$604,"&gt;="&amp;KD$3)&gt;0,1,0))</f>
        <v>0</v>
      </c>
      <c r="KE56" s="19" t="n">
        <f aca="false">IF($A56="",0,IF(COUNTIFS(Urlaub!$A$5:$A$604,$A56,Urlaub!$B$5:$B$604,"&lt;="&amp;KE$3,Urlaub!$C$5:$C$604,"&gt;="&amp;KE$3)&gt;0,1,0))</f>
        <v>0</v>
      </c>
      <c r="KF56" s="19" t="n">
        <f aca="false">IF($A56="",0,IF(COUNTIFS(Urlaub!$A$5:$A$604,$A56,Urlaub!$B$5:$B$604,"&lt;="&amp;KF$3,Urlaub!$C$5:$C$604,"&gt;="&amp;KF$3)&gt;0,1,0))</f>
        <v>0</v>
      </c>
      <c r="KG56" s="19" t="n">
        <f aca="false">IF($A56="",0,IF(COUNTIFS(Urlaub!$A$5:$A$604,$A56,Urlaub!$B$5:$B$604,"&lt;="&amp;KG$3,Urlaub!$C$5:$C$604,"&gt;="&amp;KG$3)&gt;0,1,0))</f>
        <v>0</v>
      </c>
      <c r="KH56" s="19" t="n">
        <f aca="false">IF($A56="",0,IF(COUNTIFS(Urlaub!$A$5:$A$604,$A56,Urlaub!$B$5:$B$604,"&lt;="&amp;KH$3,Urlaub!$C$5:$C$604,"&gt;="&amp;KH$3)&gt;0,1,0))</f>
        <v>0</v>
      </c>
      <c r="KI56" s="19" t="n">
        <f aca="false">IF($A56="",0,IF(COUNTIFS(Urlaub!$A$5:$A$604,$A56,Urlaub!$B$5:$B$604,"&lt;="&amp;KI$3,Urlaub!$C$5:$C$604,"&gt;="&amp;KI$3)&gt;0,1,0))</f>
        <v>0</v>
      </c>
      <c r="KJ56" s="19" t="n">
        <f aca="false">IF($A56="",0,IF(COUNTIFS(Urlaub!$A$5:$A$604,$A56,Urlaub!$B$5:$B$604,"&lt;="&amp;KJ$3,Urlaub!$C$5:$C$604,"&gt;="&amp;KJ$3)&gt;0,1,0))</f>
        <v>0</v>
      </c>
      <c r="KK56" s="19" t="n">
        <f aca="false">IF($A56="",0,IF(COUNTIFS(Urlaub!$A$5:$A$604,$A56,Urlaub!$B$5:$B$604,"&lt;="&amp;KK$3,Urlaub!$C$5:$C$604,"&gt;="&amp;KK$3)&gt;0,1,0))</f>
        <v>0</v>
      </c>
      <c r="KL56" s="19" t="n">
        <f aca="false">IF($A56="",0,IF(COUNTIFS(Urlaub!$A$5:$A$604,$A56,Urlaub!$B$5:$B$604,"&lt;="&amp;KL$3,Urlaub!$C$5:$C$604,"&gt;="&amp;KL$3)&gt;0,1,0))</f>
        <v>0</v>
      </c>
      <c r="KM56" s="19" t="n">
        <f aca="false">IF($A56="",0,IF(COUNTIFS(Urlaub!$A$5:$A$604,$A56,Urlaub!$B$5:$B$604,"&lt;="&amp;KM$3,Urlaub!$C$5:$C$604,"&gt;="&amp;KM$3)&gt;0,1,0))</f>
        <v>0</v>
      </c>
      <c r="KN56" s="19" t="n">
        <f aca="false">IF($A56="",0,IF(COUNTIFS(Urlaub!$A$5:$A$604,$A56,Urlaub!$B$5:$B$604,"&lt;="&amp;KN$3,Urlaub!$C$5:$C$604,"&gt;="&amp;KN$3)&gt;0,1,0))</f>
        <v>0</v>
      </c>
      <c r="KO56" s="19" t="n">
        <f aca="false">IF($A56="",0,IF(COUNTIFS(Urlaub!$A$5:$A$604,$A56,Urlaub!$B$5:$B$604,"&lt;="&amp;KO$3,Urlaub!$C$5:$C$604,"&gt;="&amp;KO$3)&gt;0,1,0))</f>
        <v>0</v>
      </c>
      <c r="KP56" s="19" t="n">
        <f aca="false">IF($A56="",0,IF(COUNTIFS(Urlaub!$A$5:$A$604,$A56,Urlaub!$B$5:$B$604,"&lt;="&amp;KP$3,Urlaub!$C$5:$C$604,"&gt;="&amp;KP$3)&gt;0,1,0))</f>
        <v>0</v>
      </c>
      <c r="KQ56" s="19" t="n">
        <f aca="false">IF($A56="",0,IF(COUNTIFS(Urlaub!$A$5:$A$604,$A56,Urlaub!$B$5:$B$604,"&lt;="&amp;KQ$3,Urlaub!$C$5:$C$604,"&gt;="&amp;KQ$3)&gt;0,1,0))</f>
        <v>0</v>
      </c>
      <c r="KR56" s="19" t="n">
        <f aca="false">IF($A56="",0,IF(COUNTIFS(Urlaub!$A$5:$A$604,$A56,Urlaub!$B$5:$B$604,"&lt;="&amp;KR$3,Urlaub!$C$5:$C$604,"&gt;="&amp;KR$3)&gt;0,1,0))</f>
        <v>0</v>
      </c>
      <c r="KS56" s="19" t="n">
        <f aca="false">IF($A56="",0,IF(COUNTIFS(Urlaub!$A$5:$A$604,$A56,Urlaub!$B$5:$B$604,"&lt;="&amp;KS$3,Urlaub!$C$5:$C$604,"&gt;="&amp;KS$3)&gt;0,1,0))</f>
        <v>0</v>
      </c>
      <c r="KT56" s="19" t="n">
        <f aca="false">IF($A56="",0,IF(COUNTIFS(Urlaub!$A$5:$A$604,$A56,Urlaub!$B$5:$B$604,"&lt;="&amp;KT$3,Urlaub!$C$5:$C$604,"&gt;="&amp;KT$3)&gt;0,1,0))</f>
        <v>0</v>
      </c>
      <c r="KU56" s="19" t="n">
        <f aca="false">IF($A56="",0,IF(COUNTIFS(Urlaub!$A$5:$A$604,$A56,Urlaub!$B$5:$B$604,"&lt;="&amp;KU$3,Urlaub!$C$5:$C$604,"&gt;="&amp;KU$3)&gt;0,1,0))</f>
        <v>0</v>
      </c>
      <c r="KV56" s="19" t="n">
        <f aca="false">IF($A56="",0,IF(COUNTIFS(Urlaub!$A$5:$A$604,$A56,Urlaub!$B$5:$B$604,"&lt;="&amp;KV$3,Urlaub!$C$5:$C$604,"&gt;="&amp;KV$3)&gt;0,1,0))</f>
        <v>0</v>
      </c>
      <c r="KW56" s="19" t="n">
        <f aca="false">IF($A56="",0,IF(COUNTIFS(Urlaub!$A$5:$A$604,$A56,Urlaub!$B$5:$B$604,"&lt;="&amp;KW$3,Urlaub!$C$5:$C$604,"&gt;="&amp;KW$3)&gt;0,1,0))</f>
        <v>0</v>
      </c>
      <c r="KX56" s="19" t="n">
        <f aca="false">IF($A56="",0,IF(COUNTIFS(Urlaub!$A$5:$A$604,$A56,Urlaub!$B$5:$B$604,"&lt;="&amp;KX$3,Urlaub!$C$5:$C$604,"&gt;="&amp;KX$3)&gt;0,1,0))</f>
        <v>0</v>
      </c>
      <c r="KY56" s="19" t="n">
        <f aca="false">IF($A56="",0,IF(COUNTIFS(Urlaub!$A$5:$A$604,$A56,Urlaub!$B$5:$B$604,"&lt;="&amp;KY$3,Urlaub!$C$5:$C$604,"&gt;="&amp;KY$3)&gt;0,1,0))</f>
        <v>0</v>
      </c>
      <c r="KZ56" s="19" t="n">
        <f aca="false">IF($A56="",0,IF(COUNTIFS(Urlaub!$A$5:$A$604,$A56,Urlaub!$B$5:$B$604,"&lt;="&amp;KZ$3,Urlaub!$C$5:$C$604,"&gt;="&amp;KZ$3)&gt;0,1,0))</f>
        <v>0</v>
      </c>
      <c r="LA56" s="19" t="n">
        <f aca="false">IF($A56="",0,IF(COUNTIFS(Urlaub!$A$5:$A$604,$A56,Urlaub!$B$5:$B$604,"&lt;="&amp;LA$3,Urlaub!$C$5:$C$604,"&gt;="&amp;LA$3)&gt;0,1,0))</f>
        <v>0</v>
      </c>
      <c r="LB56" s="19" t="n">
        <f aca="false">IF($A56="",0,IF(COUNTIFS(Urlaub!$A$5:$A$604,$A56,Urlaub!$B$5:$B$604,"&lt;="&amp;LB$3,Urlaub!$C$5:$C$604,"&gt;="&amp;LB$3)&gt;0,1,0))</f>
        <v>0</v>
      </c>
      <c r="LC56" s="19" t="n">
        <f aca="false">IF($A56="",0,IF(COUNTIFS(Urlaub!$A$5:$A$604,$A56,Urlaub!$B$5:$B$604,"&lt;="&amp;LC$3,Urlaub!$C$5:$C$604,"&gt;="&amp;LC$3)&gt;0,1,0))</f>
        <v>0</v>
      </c>
      <c r="LD56" s="19" t="n">
        <f aca="false">IF($A56="",0,IF(COUNTIFS(Urlaub!$A$5:$A$604,$A56,Urlaub!$B$5:$B$604,"&lt;="&amp;LD$3,Urlaub!$C$5:$C$604,"&gt;="&amp;LD$3)&gt;0,1,0))</f>
        <v>0</v>
      </c>
      <c r="LE56" s="19" t="n">
        <f aca="false">IF($A56="",0,IF(COUNTIFS(Urlaub!$A$5:$A$604,$A56,Urlaub!$B$5:$B$604,"&lt;="&amp;LE$3,Urlaub!$C$5:$C$604,"&gt;="&amp;LE$3)&gt;0,1,0))</f>
        <v>0</v>
      </c>
      <c r="LF56" s="19" t="n">
        <f aca="false">IF($A56="",0,IF(COUNTIFS(Urlaub!$A$5:$A$604,$A56,Urlaub!$B$5:$B$604,"&lt;="&amp;LF$3,Urlaub!$C$5:$C$604,"&gt;="&amp;LF$3)&gt;0,1,0))</f>
        <v>0</v>
      </c>
      <c r="LG56" s="19" t="n">
        <f aca="false">IF($A56="",0,IF(COUNTIFS(Urlaub!$A$5:$A$604,$A56,Urlaub!$B$5:$B$604,"&lt;="&amp;LG$3,Urlaub!$C$5:$C$604,"&gt;="&amp;LG$3)&gt;0,1,0))</f>
        <v>0</v>
      </c>
      <c r="LH56" s="19" t="n">
        <f aca="false">IF($A56="",0,IF(COUNTIFS(Urlaub!$A$5:$A$604,$A56,Urlaub!$B$5:$B$604,"&lt;="&amp;LH$3,Urlaub!$C$5:$C$604,"&gt;="&amp;LH$3)&gt;0,1,0))</f>
        <v>0</v>
      </c>
      <c r="LI56" s="19" t="n">
        <f aca="false">IF($A56="",0,IF(COUNTIFS(Urlaub!$A$5:$A$604,$A56,Urlaub!$B$5:$B$604,"&lt;="&amp;LI$3,Urlaub!$C$5:$C$604,"&gt;="&amp;LI$3)&gt;0,1,0))</f>
        <v>0</v>
      </c>
      <c r="LJ56" s="19" t="n">
        <f aca="false">IF($A56="",0,IF(COUNTIFS(Urlaub!$A$5:$A$604,$A56,Urlaub!$B$5:$B$604,"&lt;="&amp;LJ$3,Urlaub!$C$5:$C$604,"&gt;="&amp;LJ$3)&gt;0,1,0))</f>
        <v>0</v>
      </c>
      <c r="LK56" s="19" t="n">
        <f aca="false">IF($A56="",0,IF(COUNTIFS(Urlaub!$A$5:$A$604,$A56,Urlaub!$B$5:$B$604,"&lt;="&amp;LK$3,Urlaub!$C$5:$C$604,"&gt;="&amp;LK$3)&gt;0,1,0))</f>
        <v>0</v>
      </c>
      <c r="LL56" s="19" t="n">
        <f aca="false">IF($A56="",0,IF(COUNTIFS(Urlaub!$A$5:$A$604,$A56,Urlaub!$B$5:$B$604,"&lt;="&amp;LL$3,Urlaub!$C$5:$C$604,"&gt;="&amp;LL$3)&gt;0,1,0))</f>
        <v>0</v>
      </c>
      <c r="LM56" s="19" t="n">
        <f aca="false">IF($A56="",0,IF(COUNTIFS(Urlaub!$A$5:$A$604,$A56,Urlaub!$B$5:$B$604,"&lt;="&amp;LM$3,Urlaub!$C$5:$C$604,"&gt;="&amp;LM$3)&gt;0,1,0))</f>
        <v>0</v>
      </c>
      <c r="LN56" s="19" t="n">
        <f aca="false">IF($A56="",0,IF(COUNTIFS(Urlaub!$A$5:$A$604,$A56,Urlaub!$B$5:$B$604,"&lt;="&amp;LN$3,Urlaub!$C$5:$C$604,"&gt;="&amp;LN$3)&gt;0,1,0))</f>
        <v>0</v>
      </c>
      <c r="LO56" s="19" t="n">
        <f aca="false">IF($A56="",0,IF(COUNTIFS(Urlaub!$A$5:$A$604,$A56,Urlaub!$B$5:$B$604,"&lt;="&amp;LO$3,Urlaub!$C$5:$C$604,"&gt;="&amp;LO$3)&gt;0,1,0))</f>
        <v>0</v>
      </c>
      <c r="LP56" s="19" t="n">
        <f aca="false">IF($A56="",0,IF(COUNTIFS(Urlaub!$A$5:$A$604,$A56,Urlaub!$B$5:$B$604,"&lt;="&amp;LP$3,Urlaub!$C$5:$C$604,"&gt;="&amp;LP$3)&gt;0,1,0))</f>
        <v>0</v>
      </c>
      <c r="LQ56" s="19" t="n">
        <f aca="false">IF($A56="",0,IF(COUNTIFS(Urlaub!$A$5:$A$604,$A56,Urlaub!$B$5:$B$604,"&lt;="&amp;LQ$3,Urlaub!$C$5:$C$604,"&gt;="&amp;LQ$3)&gt;0,1,0))</f>
        <v>0</v>
      </c>
      <c r="LR56" s="19" t="n">
        <f aca="false">IF($A56="",0,IF(COUNTIFS(Urlaub!$A$5:$A$604,$A56,Urlaub!$B$5:$B$604,"&lt;="&amp;LR$3,Urlaub!$C$5:$C$604,"&gt;="&amp;LR$3)&gt;0,1,0))</f>
        <v>0</v>
      </c>
      <c r="LS56" s="19" t="n">
        <f aca="false">IF($A56="",0,IF(COUNTIFS(Urlaub!$A$5:$A$604,$A56,Urlaub!$B$5:$B$604,"&lt;="&amp;LS$3,Urlaub!$C$5:$C$604,"&gt;="&amp;LS$3)&gt;0,1,0))</f>
        <v>0</v>
      </c>
      <c r="LT56" s="19" t="n">
        <f aca="false">IF($A56="",0,IF(COUNTIFS(Urlaub!$A$5:$A$604,$A56,Urlaub!$B$5:$B$604,"&lt;="&amp;LT$3,Urlaub!$C$5:$C$604,"&gt;="&amp;LT$3)&gt;0,1,0))</f>
        <v>0</v>
      </c>
      <c r="LU56" s="19" t="n">
        <f aca="false">IF($A56="",0,IF(COUNTIFS(Urlaub!$A$5:$A$604,$A56,Urlaub!$B$5:$B$604,"&lt;="&amp;LU$3,Urlaub!$C$5:$C$604,"&gt;="&amp;LU$3)&gt;0,1,0))</f>
        <v>0</v>
      </c>
      <c r="LV56" s="19" t="n">
        <f aca="false">IF($A56="",0,IF(COUNTIFS(Urlaub!$A$5:$A$604,$A56,Urlaub!$B$5:$B$604,"&lt;="&amp;LV$3,Urlaub!$C$5:$C$604,"&gt;="&amp;LV$3)&gt;0,1,0))</f>
        <v>0</v>
      </c>
      <c r="LW56" s="19" t="n">
        <f aca="false">IF($A56="",0,IF(COUNTIFS(Urlaub!$A$5:$A$604,$A56,Urlaub!$B$5:$B$604,"&lt;="&amp;LW$3,Urlaub!$C$5:$C$604,"&gt;="&amp;LW$3)&gt;0,1,0))</f>
        <v>0</v>
      </c>
      <c r="LX56" s="19" t="n">
        <f aca="false">IF($A56="",0,IF(COUNTIFS(Urlaub!$A$5:$A$604,$A56,Urlaub!$B$5:$B$604,"&lt;="&amp;LX$3,Urlaub!$C$5:$C$604,"&gt;="&amp;LX$3)&gt;0,1,0))</f>
        <v>0</v>
      </c>
      <c r="LY56" s="19" t="n">
        <f aca="false">IF($A56="",0,IF(COUNTIFS(Urlaub!$A$5:$A$604,$A56,Urlaub!$B$5:$B$604,"&lt;="&amp;LY$3,Urlaub!$C$5:$C$604,"&gt;="&amp;LY$3)&gt;0,1,0))</f>
        <v>0</v>
      </c>
      <c r="LZ56" s="19" t="n">
        <f aca="false">IF($A56="",0,IF(COUNTIFS(Urlaub!$A$5:$A$604,$A56,Urlaub!$B$5:$B$604,"&lt;="&amp;LZ$3,Urlaub!$C$5:$C$604,"&gt;="&amp;LZ$3)&gt;0,1,0))</f>
        <v>0</v>
      </c>
      <c r="MA56" s="19" t="n">
        <f aca="false">IF($A56="",0,IF(COUNTIFS(Urlaub!$A$5:$A$604,$A56,Urlaub!$B$5:$B$604,"&lt;="&amp;MA$3,Urlaub!$C$5:$C$604,"&gt;="&amp;MA$3)&gt;0,1,0))</f>
        <v>0</v>
      </c>
      <c r="MB56" s="19" t="n">
        <f aca="false">IF($A56="",0,IF(COUNTIFS(Urlaub!$A$5:$A$604,$A56,Urlaub!$B$5:$B$604,"&lt;="&amp;MB$3,Urlaub!$C$5:$C$604,"&gt;="&amp;MB$3)&gt;0,1,0))</f>
        <v>0</v>
      </c>
      <c r="MC56" s="19" t="n">
        <f aca="false">IF($A56="",0,IF(COUNTIFS(Urlaub!$A$5:$A$604,$A56,Urlaub!$B$5:$B$604,"&lt;="&amp;MC$3,Urlaub!$C$5:$C$604,"&gt;="&amp;MC$3)&gt;0,1,0))</f>
        <v>0</v>
      </c>
      <c r="MD56" s="19" t="n">
        <f aca="false">IF($A56="",0,IF(COUNTIFS(Urlaub!$A$5:$A$604,$A56,Urlaub!$B$5:$B$604,"&lt;="&amp;MD$3,Urlaub!$C$5:$C$604,"&gt;="&amp;MD$3)&gt;0,1,0))</f>
        <v>0</v>
      </c>
      <c r="ME56" s="19" t="n">
        <f aca="false">IF($A56="",0,IF(COUNTIFS(Urlaub!$A$5:$A$604,$A56,Urlaub!$B$5:$B$604,"&lt;="&amp;ME$3,Urlaub!$C$5:$C$604,"&gt;="&amp;ME$3)&gt;0,1,0))</f>
        <v>0</v>
      </c>
      <c r="MF56" s="19" t="n">
        <f aca="false">IF($A56="",0,IF(COUNTIFS(Urlaub!$A$5:$A$604,$A56,Urlaub!$B$5:$B$604,"&lt;="&amp;MF$3,Urlaub!$C$5:$C$604,"&gt;="&amp;MF$3)&gt;0,1,0))</f>
        <v>0</v>
      </c>
      <c r="MG56" s="19" t="n">
        <f aca="false">IF($A56="",0,IF(COUNTIFS(Urlaub!$A$5:$A$604,$A56,Urlaub!$B$5:$B$604,"&lt;="&amp;MG$3,Urlaub!$C$5:$C$604,"&gt;="&amp;MG$3)&gt;0,1,0))</f>
        <v>0</v>
      </c>
      <c r="MH56" s="19" t="n">
        <f aca="false">IF($A56="",0,IF(COUNTIFS(Urlaub!$A$5:$A$604,$A56,Urlaub!$B$5:$B$604,"&lt;="&amp;MH$3,Urlaub!$C$5:$C$604,"&gt;="&amp;MH$3)&gt;0,1,0))</f>
        <v>0</v>
      </c>
      <c r="MI56" s="19" t="n">
        <f aca="false">IF($A56="",0,IF(COUNTIFS(Urlaub!$A$5:$A$604,$A56,Urlaub!$B$5:$B$604,"&lt;="&amp;MI$3,Urlaub!$C$5:$C$604,"&gt;="&amp;MI$3)&gt;0,1,0))</f>
        <v>0</v>
      </c>
      <c r="MJ56" s="19" t="n">
        <f aca="false">IF($A56="",0,IF(COUNTIFS(Urlaub!$A$5:$A$604,$A56,Urlaub!$B$5:$B$604,"&lt;="&amp;MJ$3,Urlaub!$C$5:$C$604,"&gt;="&amp;MJ$3)&gt;0,1,0))</f>
        <v>0</v>
      </c>
      <c r="MK56" s="19" t="n">
        <f aca="false">IF($A56="",0,IF(COUNTIFS(Urlaub!$A$5:$A$604,$A56,Urlaub!$B$5:$B$604,"&lt;="&amp;MK$3,Urlaub!$C$5:$C$604,"&gt;="&amp;MK$3)&gt;0,1,0))</f>
        <v>0</v>
      </c>
      <c r="ML56" s="19" t="n">
        <f aca="false">IF($A56="",0,IF(COUNTIFS(Urlaub!$A$5:$A$604,$A56,Urlaub!$B$5:$B$604,"&lt;="&amp;ML$3,Urlaub!$C$5:$C$604,"&gt;="&amp;ML$3)&gt;0,1,0))</f>
        <v>0</v>
      </c>
      <c r="MM56" s="19" t="n">
        <f aca="false">IF($A56="",0,IF(COUNTIFS(Urlaub!$A$5:$A$604,$A56,Urlaub!$B$5:$B$604,"&lt;="&amp;MM$3,Urlaub!$C$5:$C$604,"&gt;="&amp;MM$3)&gt;0,1,0))</f>
        <v>0</v>
      </c>
      <c r="MN56" s="19" t="n">
        <f aca="false">IF($A56="",0,IF(COUNTIFS(Urlaub!$A$5:$A$604,$A56,Urlaub!$B$5:$B$604,"&lt;="&amp;MN$3,Urlaub!$C$5:$C$604,"&gt;="&amp;MN$3)&gt;0,1,0))</f>
        <v>0</v>
      </c>
      <c r="MO56" s="19" t="n">
        <f aca="false">IF($A56="",0,IF(COUNTIFS(Urlaub!$A$5:$A$604,$A56,Urlaub!$B$5:$B$604,"&lt;="&amp;MO$3,Urlaub!$C$5:$C$604,"&gt;="&amp;MO$3)&gt;0,1,0))</f>
        <v>0</v>
      </c>
      <c r="MP56" s="19" t="n">
        <f aca="false">IF($A56="",0,IF(COUNTIFS(Urlaub!$A$5:$A$604,$A56,Urlaub!$B$5:$B$604,"&lt;="&amp;MP$3,Urlaub!$C$5:$C$604,"&gt;="&amp;MP$3)&gt;0,1,0))</f>
        <v>0</v>
      </c>
      <c r="MQ56" s="19" t="n">
        <f aca="false">IF($A56="",0,IF(COUNTIFS(Urlaub!$A$5:$A$604,$A56,Urlaub!$B$5:$B$604,"&lt;="&amp;MQ$3,Urlaub!$C$5:$C$604,"&gt;="&amp;MQ$3)&gt;0,1,0))</f>
        <v>0</v>
      </c>
      <c r="MR56" s="19" t="n">
        <f aca="false">IF($A56="",0,IF(COUNTIFS(Urlaub!$A$5:$A$604,$A56,Urlaub!$B$5:$B$604,"&lt;="&amp;MR$3,Urlaub!$C$5:$C$604,"&gt;="&amp;MR$3)&gt;0,1,0))</f>
        <v>0</v>
      </c>
      <c r="MS56" s="19" t="n">
        <f aca="false">IF($A56="",0,IF(COUNTIFS(Urlaub!$A$5:$A$604,$A56,Urlaub!$B$5:$B$604,"&lt;="&amp;MS$3,Urlaub!$C$5:$C$604,"&gt;="&amp;MS$3)&gt;0,1,0))</f>
        <v>0</v>
      </c>
      <c r="MT56" s="19" t="n">
        <f aca="false">IF($A56="",0,IF(COUNTIFS(Urlaub!$A$5:$A$604,$A56,Urlaub!$B$5:$B$604,"&lt;="&amp;MT$3,Urlaub!$C$5:$C$604,"&gt;="&amp;MT$3)&gt;0,1,0))</f>
        <v>0</v>
      </c>
      <c r="MU56" s="19" t="n">
        <f aca="false">IF($A56="",0,IF(COUNTIFS(Urlaub!$A$5:$A$604,$A56,Urlaub!$B$5:$B$604,"&lt;="&amp;MU$3,Urlaub!$C$5:$C$604,"&gt;="&amp;MU$3)&gt;0,1,0))</f>
        <v>0</v>
      </c>
      <c r="MV56" s="19" t="n">
        <f aca="false">IF($A56="",0,IF(COUNTIFS(Urlaub!$A$5:$A$604,$A56,Urlaub!$B$5:$B$604,"&lt;="&amp;MV$3,Urlaub!$C$5:$C$604,"&gt;="&amp;MV$3)&gt;0,1,0))</f>
        <v>0</v>
      </c>
      <c r="MW56" s="19" t="n">
        <f aca="false">IF($A56="",0,IF(COUNTIFS(Urlaub!$A$5:$A$604,$A56,Urlaub!$B$5:$B$604,"&lt;="&amp;MW$3,Urlaub!$C$5:$C$604,"&gt;="&amp;MW$3)&gt;0,1,0))</f>
        <v>0</v>
      </c>
      <c r="MX56" s="19" t="n">
        <f aca="false">IF($A56="",0,IF(COUNTIFS(Urlaub!$A$5:$A$604,$A56,Urlaub!$B$5:$B$604,"&lt;="&amp;MX$3,Urlaub!$C$5:$C$604,"&gt;="&amp;MX$3)&gt;0,1,0))</f>
        <v>0</v>
      </c>
      <c r="MY56" s="19" t="n">
        <f aca="false">IF($A56="",0,IF(COUNTIFS(Urlaub!$A$5:$A$604,$A56,Urlaub!$B$5:$B$604,"&lt;="&amp;MY$3,Urlaub!$C$5:$C$604,"&gt;="&amp;MY$3)&gt;0,1,0))</f>
        <v>0</v>
      </c>
      <c r="MZ56" s="19" t="n">
        <f aca="false">IF($A56="",0,IF(COUNTIFS(Urlaub!$A$5:$A$604,$A56,Urlaub!$B$5:$B$604,"&lt;="&amp;MZ$3,Urlaub!$C$5:$C$604,"&gt;="&amp;MZ$3)&gt;0,1,0))</f>
        <v>0</v>
      </c>
      <c r="NA56" s="19" t="n">
        <f aca="false">IF($A56="",0,IF(COUNTIFS(Urlaub!$A$5:$A$604,$A56,Urlaub!$B$5:$B$604,"&lt;="&amp;NA$3,Urlaub!$C$5:$C$604,"&gt;="&amp;NA$3)&gt;0,1,0))</f>
        <v>0</v>
      </c>
      <c r="NB56" s="19" t="n">
        <f aca="false">IF($A56="",0,IF(COUNTIFS(Urlaub!$A$5:$A$604,$A56,Urlaub!$B$5:$B$604,"&lt;="&amp;NB$3,Urlaub!$C$5:$C$604,"&gt;="&amp;NB$3)&gt;0,1,0))</f>
        <v>0</v>
      </c>
      <c r="NC56" s="19" t="n">
        <f aca="false">IF($A56="",0,IF(COUNTIFS(Urlaub!$A$5:$A$604,$A56,Urlaub!$B$5:$B$604,"&lt;="&amp;NC$3,Urlaub!$C$5:$C$604,"&gt;="&amp;NC$3)&gt;0,1,0))</f>
        <v>0</v>
      </c>
      <c r="ND56" s="19" t="n">
        <f aca="false">IF($A56="",0,IF(COUNTIFS(Urlaub!$A$5:$A$604,$A56,Urlaub!$B$5:$B$604,"&lt;="&amp;ND$3,Urlaub!$C$5:$C$604,"&gt;="&amp;ND$3)&gt;0,1,0))</f>
        <v>0</v>
      </c>
      <c r="NE56" s="19" t="n">
        <f aca="false">IF($A56="",0,IF(COUNTIFS(Urlaub!$A$5:$A$604,$A56,Urlaub!$B$5:$B$604,"&lt;="&amp;NE$3,Urlaub!$C$5:$C$604,"&gt;="&amp;NE$3)&gt;0,1,0))</f>
        <v>0</v>
      </c>
      <c r="NF56" s="19" t="n">
        <f aca="false">IF($A56="",0,IF(COUNTIFS(Urlaub!$A$5:$A$604,$A56,Urlaub!$B$5:$B$604,"&lt;="&amp;NF$3,Urlaub!$C$5:$C$604,"&gt;="&amp;NF$3)&gt;0,1,0))</f>
        <v>0</v>
      </c>
      <c r="NG56" s="19" t="n">
        <f aca="false">IF($A56="",0,IF(COUNTIFS(Urlaub!$A$5:$A$604,$A56,Urlaub!$B$5:$B$604,"&lt;="&amp;NG$3,Urlaub!$C$5:$C$604,"&gt;="&amp;NG$3)&gt;0,1,0))</f>
        <v>0</v>
      </c>
      <c r="NH56" s="19" t="n">
        <f aca="false">IF($A56="",0,IF(COUNTIFS(Urlaub!$A$5:$A$604,$A56,Urlaub!$B$5:$B$604,"&lt;="&amp;NH$3,Urlaub!$C$5:$C$604,"&gt;="&amp;NH$3)&gt;0,1,0))</f>
        <v>0</v>
      </c>
    </row>
    <row r="57" customFormat="false" ht="15" hidden="false" customHeight="false" outlineLevel="0" collapsed="false">
      <c r="A57" s="5" t="str">
        <f aca="false">IF(Team!A57="","",Team!A57)</f>
        <v/>
      </c>
      <c r="B57" s="8" t="str">
        <f aca="false">IF(Team!B57="","",Team!B57)</f>
        <v/>
      </c>
      <c r="C57" s="8" t="str">
        <f aca="false">IF(Team!C57="","",Team!C57)</f>
        <v/>
      </c>
      <c r="D57" s="8" t="str">
        <f aca="false">IF(Team!D57="","",Team!D57)</f>
        <v/>
      </c>
      <c r="E57" s="8" t="str">
        <f aca="false">IF(Team!E57="","",Team!E57)</f>
        <v/>
      </c>
      <c r="F57" s="8" t="str">
        <f aca="false">IF(Team!F57="","",Team!F57)</f>
        <v/>
      </c>
      <c r="G57" s="19" t="n">
        <f aca="false">IF($A57="",0,IF(COUNTIFS(Urlaub!$A$5:$A$604,$A57,Urlaub!$B$5:$B$604,"&lt;="&amp;G$3,Urlaub!$C$5:$C$604,"&gt;="&amp;G$3)&gt;0,1,0))</f>
        <v>0</v>
      </c>
      <c r="H57" s="19" t="n">
        <f aca="false">IF($A57="",0,IF(COUNTIFS(Urlaub!$A$5:$A$604,$A57,Urlaub!$B$5:$B$604,"&lt;="&amp;H$3,Urlaub!$C$5:$C$604,"&gt;="&amp;H$3)&gt;0,1,0))</f>
        <v>0</v>
      </c>
      <c r="I57" s="19" t="n">
        <f aca="false">IF($A57="",0,IF(COUNTIFS(Urlaub!$A$5:$A$604,$A57,Urlaub!$B$5:$B$604,"&lt;="&amp;I$3,Urlaub!$C$5:$C$604,"&gt;="&amp;I$3)&gt;0,1,0))</f>
        <v>0</v>
      </c>
      <c r="J57" s="19" t="n">
        <f aca="false">IF($A57="",0,IF(COUNTIFS(Urlaub!$A$5:$A$604,$A57,Urlaub!$B$5:$B$604,"&lt;="&amp;J$3,Urlaub!$C$5:$C$604,"&gt;="&amp;J$3)&gt;0,1,0))</f>
        <v>0</v>
      </c>
      <c r="K57" s="19" t="n">
        <f aca="false">IF($A57="",0,IF(COUNTIFS(Urlaub!$A$5:$A$604,$A57,Urlaub!$B$5:$B$604,"&lt;="&amp;K$3,Urlaub!$C$5:$C$604,"&gt;="&amp;K$3)&gt;0,1,0))</f>
        <v>0</v>
      </c>
      <c r="L57" s="19" t="n">
        <f aca="false">IF($A57="",0,IF(COUNTIFS(Urlaub!$A$5:$A$604,$A57,Urlaub!$B$5:$B$604,"&lt;="&amp;L$3,Urlaub!$C$5:$C$604,"&gt;="&amp;L$3)&gt;0,1,0))</f>
        <v>0</v>
      </c>
      <c r="M57" s="19" t="n">
        <f aca="false">IF($A57="",0,IF(COUNTIFS(Urlaub!$A$5:$A$604,$A57,Urlaub!$B$5:$B$604,"&lt;="&amp;M$3,Urlaub!$C$5:$C$604,"&gt;="&amp;M$3)&gt;0,1,0))</f>
        <v>0</v>
      </c>
      <c r="N57" s="19" t="n">
        <f aca="false">IF($A57="",0,IF(COUNTIFS(Urlaub!$A$5:$A$604,$A57,Urlaub!$B$5:$B$604,"&lt;="&amp;N$3,Urlaub!$C$5:$C$604,"&gt;="&amp;N$3)&gt;0,1,0))</f>
        <v>0</v>
      </c>
      <c r="O57" s="19" t="n">
        <f aca="false">IF($A57="",0,IF(COUNTIFS(Urlaub!$A$5:$A$604,$A57,Urlaub!$B$5:$B$604,"&lt;="&amp;O$3,Urlaub!$C$5:$C$604,"&gt;="&amp;O$3)&gt;0,1,0))</f>
        <v>0</v>
      </c>
      <c r="P57" s="19" t="n">
        <f aca="false">IF($A57="",0,IF(COUNTIFS(Urlaub!$A$5:$A$604,$A57,Urlaub!$B$5:$B$604,"&lt;="&amp;P$3,Urlaub!$C$5:$C$604,"&gt;="&amp;P$3)&gt;0,1,0))</f>
        <v>0</v>
      </c>
      <c r="Q57" s="19" t="n">
        <f aca="false">IF($A57="",0,IF(COUNTIFS(Urlaub!$A$5:$A$604,$A57,Urlaub!$B$5:$B$604,"&lt;="&amp;Q$3,Urlaub!$C$5:$C$604,"&gt;="&amp;Q$3)&gt;0,1,0))</f>
        <v>0</v>
      </c>
      <c r="R57" s="19" t="n">
        <f aca="false">IF($A57="",0,IF(COUNTIFS(Urlaub!$A$5:$A$604,$A57,Urlaub!$B$5:$B$604,"&lt;="&amp;R$3,Urlaub!$C$5:$C$604,"&gt;="&amp;R$3)&gt;0,1,0))</f>
        <v>0</v>
      </c>
      <c r="S57" s="19" t="n">
        <f aca="false">IF($A57="",0,IF(COUNTIFS(Urlaub!$A$5:$A$604,$A57,Urlaub!$B$5:$B$604,"&lt;="&amp;S$3,Urlaub!$C$5:$C$604,"&gt;="&amp;S$3)&gt;0,1,0))</f>
        <v>0</v>
      </c>
      <c r="T57" s="19" t="n">
        <f aca="false">IF($A57="",0,IF(COUNTIFS(Urlaub!$A$5:$A$604,$A57,Urlaub!$B$5:$B$604,"&lt;="&amp;T$3,Urlaub!$C$5:$C$604,"&gt;="&amp;T$3)&gt;0,1,0))</f>
        <v>0</v>
      </c>
      <c r="U57" s="19" t="n">
        <f aca="false">IF($A57="",0,IF(COUNTIFS(Urlaub!$A$5:$A$604,$A57,Urlaub!$B$5:$B$604,"&lt;="&amp;U$3,Urlaub!$C$5:$C$604,"&gt;="&amp;U$3)&gt;0,1,0))</f>
        <v>0</v>
      </c>
      <c r="V57" s="19" t="n">
        <f aca="false">IF($A57="",0,IF(COUNTIFS(Urlaub!$A$5:$A$604,$A57,Urlaub!$B$5:$B$604,"&lt;="&amp;V$3,Urlaub!$C$5:$C$604,"&gt;="&amp;V$3)&gt;0,1,0))</f>
        <v>0</v>
      </c>
      <c r="W57" s="19" t="n">
        <f aca="false">IF($A57="",0,IF(COUNTIFS(Urlaub!$A$5:$A$604,$A57,Urlaub!$B$5:$B$604,"&lt;="&amp;W$3,Urlaub!$C$5:$C$604,"&gt;="&amp;W$3)&gt;0,1,0))</f>
        <v>0</v>
      </c>
      <c r="X57" s="19" t="n">
        <f aca="false">IF($A57="",0,IF(COUNTIFS(Urlaub!$A$5:$A$604,$A57,Urlaub!$B$5:$B$604,"&lt;="&amp;X$3,Urlaub!$C$5:$C$604,"&gt;="&amp;X$3)&gt;0,1,0))</f>
        <v>0</v>
      </c>
      <c r="Y57" s="19" t="n">
        <f aca="false">IF($A57="",0,IF(COUNTIFS(Urlaub!$A$5:$A$604,$A57,Urlaub!$B$5:$B$604,"&lt;="&amp;Y$3,Urlaub!$C$5:$C$604,"&gt;="&amp;Y$3)&gt;0,1,0))</f>
        <v>0</v>
      </c>
      <c r="Z57" s="19" t="n">
        <f aca="false">IF($A57="",0,IF(COUNTIFS(Urlaub!$A$5:$A$604,$A57,Urlaub!$B$5:$B$604,"&lt;="&amp;Z$3,Urlaub!$C$5:$C$604,"&gt;="&amp;Z$3)&gt;0,1,0))</f>
        <v>0</v>
      </c>
      <c r="AA57" s="19" t="n">
        <f aca="false">IF($A57="",0,IF(COUNTIFS(Urlaub!$A$5:$A$604,$A57,Urlaub!$B$5:$B$604,"&lt;="&amp;AA$3,Urlaub!$C$5:$C$604,"&gt;="&amp;AA$3)&gt;0,1,0))</f>
        <v>0</v>
      </c>
      <c r="AB57" s="19" t="n">
        <f aca="false">IF($A57="",0,IF(COUNTIFS(Urlaub!$A$5:$A$604,$A57,Urlaub!$B$5:$B$604,"&lt;="&amp;AB$3,Urlaub!$C$5:$C$604,"&gt;="&amp;AB$3)&gt;0,1,0))</f>
        <v>0</v>
      </c>
      <c r="AC57" s="19" t="n">
        <f aca="false">IF($A57="",0,IF(COUNTIFS(Urlaub!$A$5:$A$604,$A57,Urlaub!$B$5:$B$604,"&lt;="&amp;AC$3,Urlaub!$C$5:$C$604,"&gt;="&amp;AC$3)&gt;0,1,0))</f>
        <v>0</v>
      </c>
      <c r="AD57" s="19" t="n">
        <f aca="false">IF($A57="",0,IF(COUNTIFS(Urlaub!$A$5:$A$604,$A57,Urlaub!$B$5:$B$604,"&lt;="&amp;AD$3,Urlaub!$C$5:$C$604,"&gt;="&amp;AD$3)&gt;0,1,0))</f>
        <v>0</v>
      </c>
      <c r="AE57" s="19" t="n">
        <f aca="false">IF($A57="",0,IF(COUNTIFS(Urlaub!$A$5:$A$604,$A57,Urlaub!$B$5:$B$604,"&lt;="&amp;AE$3,Urlaub!$C$5:$C$604,"&gt;="&amp;AE$3)&gt;0,1,0))</f>
        <v>0</v>
      </c>
      <c r="AF57" s="19" t="n">
        <f aca="false">IF($A57="",0,IF(COUNTIFS(Urlaub!$A$5:$A$604,$A57,Urlaub!$B$5:$B$604,"&lt;="&amp;AF$3,Urlaub!$C$5:$C$604,"&gt;="&amp;AF$3)&gt;0,1,0))</f>
        <v>0</v>
      </c>
      <c r="AG57" s="19" t="n">
        <f aca="false">IF($A57="",0,IF(COUNTIFS(Urlaub!$A$5:$A$604,$A57,Urlaub!$B$5:$B$604,"&lt;="&amp;AG$3,Urlaub!$C$5:$C$604,"&gt;="&amp;AG$3)&gt;0,1,0))</f>
        <v>0</v>
      </c>
      <c r="AH57" s="19" t="n">
        <f aca="false">IF($A57="",0,IF(COUNTIFS(Urlaub!$A$5:$A$604,$A57,Urlaub!$B$5:$B$604,"&lt;="&amp;AH$3,Urlaub!$C$5:$C$604,"&gt;="&amp;AH$3)&gt;0,1,0))</f>
        <v>0</v>
      </c>
      <c r="AI57" s="19" t="n">
        <f aca="false">IF($A57="",0,IF(COUNTIFS(Urlaub!$A$5:$A$604,$A57,Urlaub!$B$5:$B$604,"&lt;="&amp;AI$3,Urlaub!$C$5:$C$604,"&gt;="&amp;AI$3)&gt;0,1,0))</f>
        <v>0</v>
      </c>
      <c r="AJ57" s="19" t="n">
        <f aca="false">IF($A57="",0,IF(COUNTIFS(Urlaub!$A$5:$A$604,$A57,Urlaub!$B$5:$B$604,"&lt;="&amp;AJ$3,Urlaub!$C$5:$C$604,"&gt;="&amp;AJ$3)&gt;0,1,0))</f>
        <v>0</v>
      </c>
      <c r="AK57" s="19" t="n">
        <f aca="false">IF($A57="",0,IF(COUNTIFS(Urlaub!$A$5:$A$604,$A57,Urlaub!$B$5:$B$604,"&lt;="&amp;AK$3,Urlaub!$C$5:$C$604,"&gt;="&amp;AK$3)&gt;0,1,0))</f>
        <v>0</v>
      </c>
      <c r="AL57" s="19" t="n">
        <f aca="false">IF($A57="",0,IF(COUNTIFS(Urlaub!$A$5:$A$604,$A57,Urlaub!$B$5:$B$604,"&lt;="&amp;AL$3,Urlaub!$C$5:$C$604,"&gt;="&amp;AL$3)&gt;0,1,0))</f>
        <v>0</v>
      </c>
      <c r="AM57" s="19" t="n">
        <f aca="false">IF($A57="",0,IF(COUNTIFS(Urlaub!$A$5:$A$604,$A57,Urlaub!$B$5:$B$604,"&lt;="&amp;AM$3,Urlaub!$C$5:$C$604,"&gt;="&amp;AM$3)&gt;0,1,0))</f>
        <v>0</v>
      </c>
      <c r="AN57" s="19" t="n">
        <f aca="false">IF($A57="",0,IF(COUNTIFS(Urlaub!$A$5:$A$604,$A57,Urlaub!$B$5:$B$604,"&lt;="&amp;AN$3,Urlaub!$C$5:$C$604,"&gt;="&amp;AN$3)&gt;0,1,0))</f>
        <v>0</v>
      </c>
      <c r="AO57" s="19" t="n">
        <f aca="false">IF($A57="",0,IF(COUNTIFS(Urlaub!$A$5:$A$604,$A57,Urlaub!$B$5:$B$604,"&lt;="&amp;AO$3,Urlaub!$C$5:$C$604,"&gt;="&amp;AO$3)&gt;0,1,0))</f>
        <v>0</v>
      </c>
      <c r="AP57" s="19" t="n">
        <f aca="false">IF($A57="",0,IF(COUNTIFS(Urlaub!$A$5:$A$604,$A57,Urlaub!$B$5:$B$604,"&lt;="&amp;AP$3,Urlaub!$C$5:$C$604,"&gt;="&amp;AP$3)&gt;0,1,0))</f>
        <v>0</v>
      </c>
      <c r="AQ57" s="19" t="n">
        <f aca="false">IF($A57="",0,IF(COUNTIFS(Urlaub!$A$5:$A$604,$A57,Urlaub!$B$5:$B$604,"&lt;="&amp;AQ$3,Urlaub!$C$5:$C$604,"&gt;="&amp;AQ$3)&gt;0,1,0))</f>
        <v>0</v>
      </c>
      <c r="AR57" s="19" t="n">
        <f aca="false">IF($A57="",0,IF(COUNTIFS(Urlaub!$A$5:$A$604,$A57,Urlaub!$B$5:$B$604,"&lt;="&amp;AR$3,Urlaub!$C$5:$C$604,"&gt;="&amp;AR$3)&gt;0,1,0))</f>
        <v>0</v>
      </c>
      <c r="AS57" s="19" t="n">
        <f aca="false">IF($A57="",0,IF(COUNTIFS(Urlaub!$A$5:$A$604,$A57,Urlaub!$B$5:$B$604,"&lt;="&amp;AS$3,Urlaub!$C$5:$C$604,"&gt;="&amp;AS$3)&gt;0,1,0))</f>
        <v>0</v>
      </c>
      <c r="AT57" s="19" t="n">
        <f aca="false">IF($A57="",0,IF(COUNTIFS(Urlaub!$A$5:$A$604,$A57,Urlaub!$B$5:$B$604,"&lt;="&amp;AT$3,Urlaub!$C$5:$C$604,"&gt;="&amp;AT$3)&gt;0,1,0))</f>
        <v>0</v>
      </c>
      <c r="AU57" s="19" t="n">
        <f aca="false">IF($A57="",0,IF(COUNTIFS(Urlaub!$A$5:$A$604,$A57,Urlaub!$B$5:$B$604,"&lt;="&amp;AU$3,Urlaub!$C$5:$C$604,"&gt;="&amp;AU$3)&gt;0,1,0))</f>
        <v>0</v>
      </c>
      <c r="AV57" s="19" t="n">
        <f aca="false">IF($A57="",0,IF(COUNTIFS(Urlaub!$A$5:$A$604,$A57,Urlaub!$B$5:$B$604,"&lt;="&amp;AV$3,Urlaub!$C$5:$C$604,"&gt;="&amp;AV$3)&gt;0,1,0))</f>
        <v>0</v>
      </c>
      <c r="AW57" s="19" t="n">
        <f aca="false">IF($A57="",0,IF(COUNTIFS(Urlaub!$A$5:$A$604,$A57,Urlaub!$B$5:$B$604,"&lt;="&amp;AW$3,Urlaub!$C$5:$C$604,"&gt;="&amp;AW$3)&gt;0,1,0))</f>
        <v>0</v>
      </c>
      <c r="AX57" s="19" t="n">
        <f aca="false">IF($A57="",0,IF(COUNTIFS(Urlaub!$A$5:$A$604,$A57,Urlaub!$B$5:$B$604,"&lt;="&amp;AX$3,Urlaub!$C$5:$C$604,"&gt;="&amp;AX$3)&gt;0,1,0))</f>
        <v>0</v>
      </c>
      <c r="AY57" s="19" t="n">
        <f aca="false">IF($A57="",0,IF(COUNTIFS(Urlaub!$A$5:$A$604,$A57,Urlaub!$B$5:$B$604,"&lt;="&amp;AY$3,Urlaub!$C$5:$C$604,"&gt;="&amp;AY$3)&gt;0,1,0))</f>
        <v>0</v>
      </c>
      <c r="AZ57" s="19" t="n">
        <f aca="false">IF($A57="",0,IF(COUNTIFS(Urlaub!$A$5:$A$604,$A57,Urlaub!$B$5:$B$604,"&lt;="&amp;AZ$3,Urlaub!$C$5:$C$604,"&gt;="&amp;AZ$3)&gt;0,1,0))</f>
        <v>0</v>
      </c>
      <c r="BA57" s="19" t="n">
        <f aca="false">IF($A57="",0,IF(COUNTIFS(Urlaub!$A$5:$A$604,$A57,Urlaub!$B$5:$B$604,"&lt;="&amp;BA$3,Urlaub!$C$5:$C$604,"&gt;="&amp;BA$3)&gt;0,1,0))</f>
        <v>0</v>
      </c>
      <c r="BB57" s="19" t="n">
        <f aca="false">IF($A57="",0,IF(COUNTIFS(Urlaub!$A$5:$A$604,$A57,Urlaub!$B$5:$B$604,"&lt;="&amp;BB$3,Urlaub!$C$5:$C$604,"&gt;="&amp;BB$3)&gt;0,1,0))</f>
        <v>0</v>
      </c>
      <c r="BC57" s="19" t="n">
        <f aca="false">IF($A57="",0,IF(COUNTIFS(Urlaub!$A$5:$A$604,$A57,Urlaub!$B$5:$B$604,"&lt;="&amp;BC$3,Urlaub!$C$5:$C$604,"&gt;="&amp;BC$3)&gt;0,1,0))</f>
        <v>0</v>
      </c>
      <c r="BD57" s="19" t="n">
        <f aca="false">IF($A57="",0,IF(COUNTIFS(Urlaub!$A$5:$A$604,$A57,Urlaub!$B$5:$B$604,"&lt;="&amp;BD$3,Urlaub!$C$5:$C$604,"&gt;="&amp;BD$3)&gt;0,1,0))</f>
        <v>0</v>
      </c>
      <c r="BE57" s="19" t="n">
        <f aca="false">IF($A57="",0,IF(COUNTIFS(Urlaub!$A$5:$A$604,$A57,Urlaub!$B$5:$B$604,"&lt;="&amp;BE$3,Urlaub!$C$5:$C$604,"&gt;="&amp;BE$3)&gt;0,1,0))</f>
        <v>0</v>
      </c>
      <c r="BF57" s="19" t="n">
        <f aca="false">IF($A57="",0,IF(COUNTIFS(Urlaub!$A$5:$A$604,$A57,Urlaub!$B$5:$B$604,"&lt;="&amp;BF$3,Urlaub!$C$5:$C$604,"&gt;="&amp;BF$3)&gt;0,1,0))</f>
        <v>0</v>
      </c>
      <c r="BG57" s="19" t="n">
        <f aca="false">IF($A57="",0,IF(COUNTIFS(Urlaub!$A$5:$A$604,$A57,Urlaub!$B$5:$B$604,"&lt;="&amp;BG$3,Urlaub!$C$5:$C$604,"&gt;="&amp;BG$3)&gt;0,1,0))</f>
        <v>0</v>
      </c>
      <c r="BH57" s="19" t="n">
        <f aca="false">IF($A57="",0,IF(COUNTIFS(Urlaub!$A$5:$A$604,$A57,Urlaub!$B$5:$B$604,"&lt;="&amp;BH$3,Urlaub!$C$5:$C$604,"&gt;="&amp;BH$3)&gt;0,1,0))</f>
        <v>0</v>
      </c>
      <c r="BI57" s="19" t="n">
        <f aca="false">IF($A57="",0,IF(COUNTIFS(Urlaub!$A$5:$A$604,$A57,Urlaub!$B$5:$B$604,"&lt;="&amp;BI$3,Urlaub!$C$5:$C$604,"&gt;="&amp;BI$3)&gt;0,1,0))</f>
        <v>0</v>
      </c>
      <c r="BJ57" s="19" t="n">
        <f aca="false">IF($A57="",0,IF(COUNTIFS(Urlaub!$A$5:$A$604,$A57,Urlaub!$B$5:$B$604,"&lt;="&amp;BJ$3,Urlaub!$C$5:$C$604,"&gt;="&amp;BJ$3)&gt;0,1,0))</f>
        <v>0</v>
      </c>
      <c r="BK57" s="19" t="n">
        <f aca="false">IF($A57="",0,IF(COUNTIFS(Urlaub!$A$5:$A$604,$A57,Urlaub!$B$5:$B$604,"&lt;="&amp;BK$3,Urlaub!$C$5:$C$604,"&gt;="&amp;BK$3)&gt;0,1,0))</f>
        <v>0</v>
      </c>
      <c r="BL57" s="19" t="n">
        <f aca="false">IF($A57="",0,IF(COUNTIFS(Urlaub!$A$5:$A$604,$A57,Urlaub!$B$5:$B$604,"&lt;="&amp;BL$3,Urlaub!$C$5:$C$604,"&gt;="&amp;BL$3)&gt;0,1,0))</f>
        <v>0</v>
      </c>
      <c r="BM57" s="19" t="n">
        <f aca="false">IF($A57="",0,IF(COUNTIFS(Urlaub!$A$5:$A$604,$A57,Urlaub!$B$5:$B$604,"&lt;="&amp;BM$3,Urlaub!$C$5:$C$604,"&gt;="&amp;BM$3)&gt;0,1,0))</f>
        <v>0</v>
      </c>
      <c r="BN57" s="19" t="n">
        <f aca="false">IF($A57="",0,IF(COUNTIFS(Urlaub!$A$5:$A$604,$A57,Urlaub!$B$5:$B$604,"&lt;="&amp;BN$3,Urlaub!$C$5:$C$604,"&gt;="&amp;BN$3)&gt;0,1,0))</f>
        <v>0</v>
      </c>
      <c r="BO57" s="19" t="n">
        <f aca="false">IF($A57="",0,IF(COUNTIFS(Urlaub!$A$5:$A$604,$A57,Urlaub!$B$5:$B$604,"&lt;="&amp;BO$3,Urlaub!$C$5:$C$604,"&gt;="&amp;BO$3)&gt;0,1,0))</f>
        <v>0</v>
      </c>
      <c r="BP57" s="19" t="n">
        <f aca="false">IF($A57="",0,IF(COUNTIFS(Urlaub!$A$5:$A$604,$A57,Urlaub!$B$5:$B$604,"&lt;="&amp;BP$3,Urlaub!$C$5:$C$604,"&gt;="&amp;BP$3)&gt;0,1,0))</f>
        <v>0</v>
      </c>
      <c r="BQ57" s="19" t="n">
        <f aca="false">IF($A57="",0,IF(COUNTIFS(Urlaub!$A$5:$A$604,$A57,Urlaub!$B$5:$B$604,"&lt;="&amp;BQ$3,Urlaub!$C$5:$C$604,"&gt;="&amp;BQ$3)&gt;0,1,0))</f>
        <v>0</v>
      </c>
      <c r="BR57" s="19" t="n">
        <f aca="false">IF($A57="",0,IF(COUNTIFS(Urlaub!$A$5:$A$604,$A57,Urlaub!$B$5:$B$604,"&lt;="&amp;BR$3,Urlaub!$C$5:$C$604,"&gt;="&amp;BR$3)&gt;0,1,0))</f>
        <v>0</v>
      </c>
      <c r="BS57" s="19" t="n">
        <f aca="false">IF($A57="",0,IF(COUNTIFS(Urlaub!$A$5:$A$604,$A57,Urlaub!$B$5:$B$604,"&lt;="&amp;BS$3,Urlaub!$C$5:$C$604,"&gt;="&amp;BS$3)&gt;0,1,0))</f>
        <v>0</v>
      </c>
      <c r="BT57" s="19" t="n">
        <f aca="false">IF($A57="",0,IF(COUNTIFS(Urlaub!$A$5:$A$604,$A57,Urlaub!$B$5:$B$604,"&lt;="&amp;BT$3,Urlaub!$C$5:$C$604,"&gt;="&amp;BT$3)&gt;0,1,0))</f>
        <v>0</v>
      </c>
      <c r="BU57" s="19" t="n">
        <f aca="false">IF($A57="",0,IF(COUNTIFS(Urlaub!$A$5:$A$604,$A57,Urlaub!$B$5:$B$604,"&lt;="&amp;BU$3,Urlaub!$C$5:$C$604,"&gt;="&amp;BU$3)&gt;0,1,0))</f>
        <v>0</v>
      </c>
      <c r="BV57" s="19" t="n">
        <f aca="false">IF($A57="",0,IF(COUNTIFS(Urlaub!$A$5:$A$604,$A57,Urlaub!$B$5:$B$604,"&lt;="&amp;BV$3,Urlaub!$C$5:$C$604,"&gt;="&amp;BV$3)&gt;0,1,0))</f>
        <v>0</v>
      </c>
      <c r="BW57" s="19" t="n">
        <f aca="false">IF($A57="",0,IF(COUNTIFS(Urlaub!$A$5:$A$604,$A57,Urlaub!$B$5:$B$604,"&lt;="&amp;BW$3,Urlaub!$C$5:$C$604,"&gt;="&amp;BW$3)&gt;0,1,0))</f>
        <v>0</v>
      </c>
      <c r="BX57" s="19" t="n">
        <f aca="false">IF($A57="",0,IF(COUNTIFS(Urlaub!$A$5:$A$604,$A57,Urlaub!$B$5:$B$604,"&lt;="&amp;BX$3,Urlaub!$C$5:$C$604,"&gt;="&amp;BX$3)&gt;0,1,0))</f>
        <v>0</v>
      </c>
      <c r="BY57" s="19" t="n">
        <f aca="false">IF($A57="",0,IF(COUNTIFS(Urlaub!$A$5:$A$604,$A57,Urlaub!$B$5:$B$604,"&lt;="&amp;BY$3,Urlaub!$C$5:$C$604,"&gt;="&amp;BY$3)&gt;0,1,0))</f>
        <v>0</v>
      </c>
      <c r="BZ57" s="19" t="n">
        <f aca="false">IF($A57="",0,IF(COUNTIFS(Urlaub!$A$5:$A$604,$A57,Urlaub!$B$5:$B$604,"&lt;="&amp;BZ$3,Urlaub!$C$5:$C$604,"&gt;="&amp;BZ$3)&gt;0,1,0))</f>
        <v>0</v>
      </c>
      <c r="CA57" s="19" t="n">
        <f aca="false">IF($A57="",0,IF(COUNTIFS(Urlaub!$A$5:$A$604,$A57,Urlaub!$B$5:$B$604,"&lt;="&amp;CA$3,Urlaub!$C$5:$C$604,"&gt;="&amp;CA$3)&gt;0,1,0))</f>
        <v>0</v>
      </c>
      <c r="CB57" s="19" t="n">
        <f aca="false">IF($A57="",0,IF(COUNTIFS(Urlaub!$A$5:$A$604,$A57,Urlaub!$B$5:$B$604,"&lt;="&amp;CB$3,Urlaub!$C$5:$C$604,"&gt;="&amp;CB$3)&gt;0,1,0))</f>
        <v>0</v>
      </c>
      <c r="CC57" s="19" t="n">
        <f aca="false">IF($A57="",0,IF(COUNTIFS(Urlaub!$A$5:$A$604,$A57,Urlaub!$B$5:$B$604,"&lt;="&amp;CC$3,Urlaub!$C$5:$C$604,"&gt;="&amp;CC$3)&gt;0,1,0))</f>
        <v>0</v>
      </c>
      <c r="CD57" s="19" t="n">
        <f aca="false">IF($A57="",0,IF(COUNTIFS(Urlaub!$A$5:$A$604,$A57,Urlaub!$B$5:$B$604,"&lt;="&amp;CD$3,Urlaub!$C$5:$C$604,"&gt;="&amp;CD$3)&gt;0,1,0))</f>
        <v>0</v>
      </c>
      <c r="CE57" s="19" t="n">
        <f aca="false">IF($A57="",0,IF(COUNTIFS(Urlaub!$A$5:$A$604,$A57,Urlaub!$B$5:$B$604,"&lt;="&amp;CE$3,Urlaub!$C$5:$C$604,"&gt;="&amp;CE$3)&gt;0,1,0))</f>
        <v>0</v>
      </c>
      <c r="CF57" s="19" t="n">
        <f aca="false">IF($A57="",0,IF(COUNTIFS(Urlaub!$A$5:$A$604,$A57,Urlaub!$B$5:$B$604,"&lt;="&amp;CF$3,Urlaub!$C$5:$C$604,"&gt;="&amp;CF$3)&gt;0,1,0))</f>
        <v>0</v>
      </c>
      <c r="CG57" s="19" t="n">
        <f aca="false">IF($A57="",0,IF(COUNTIFS(Urlaub!$A$5:$A$604,$A57,Urlaub!$B$5:$B$604,"&lt;="&amp;CG$3,Urlaub!$C$5:$C$604,"&gt;="&amp;CG$3)&gt;0,1,0))</f>
        <v>0</v>
      </c>
      <c r="CH57" s="19" t="n">
        <f aca="false">IF($A57="",0,IF(COUNTIFS(Urlaub!$A$5:$A$604,$A57,Urlaub!$B$5:$B$604,"&lt;="&amp;CH$3,Urlaub!$C$5:$C$604,"&gt;="&amp;CH$3)&gt;0,1,0))</f>
        <v>0</v>
      </c>
      <c r="CI57" s="19" t="n">
        <f aca="false">IF($A57="",0,IF(COUNTIFS(Urlaub!$A$5:$A$604,$A57,Urlaub!$B$5:$B$604,"&lt;="&amp;CI$3,Urlaub!$C$5:$C$604,"&gt;="&amp;CI$3)&gt;0,1,0))</f>
        <v>0</v>
      </c>
      <c r="CJ57" s="19" t="n">
        <f aca="false">IF($A57="",0,IF(COUNTIFS(Urlaub!$A$5:$A$604,$A57,Urlaub!$B$5:$B$604,"&lt;="&amp;CJ$3,Urlaub!$C$5:$C$604,"&gt;="&amp;CJ$3)&gt;0,1,0))</f>
        <v>0</v>
      </c>
      <c r="CK57" s="19" t="n">
        <f aca="false">IF($A57="",0,IF(COUNTIFS(Urlaub!$A$5:$A$604,$A57,Urlaub!$B$5:$B$604,"&lt;="&amp;CK$3,Urlaub!$C$5:$C$604,"&gt;="&amp;CK$3)&gt;0,1,0))</f>
        <v>0</v>
      </c>
      <c r="CL57" s="19" t="n">
        <f aca="false">IF($A57="",0,IF(COUNTIFS(Urlaub!$A$5:$A$604,$A57,Urlaub!$B$5:$B$604,"&lt;="&amp;CL$3,Urlaub!$C$5:$C$604,"&gt;="&amp;CL$3)&gt;0,1,0))</f>
        <v>0</v>
      </c>
      <c r="CM57" s="19" t="n">
        <f aca="false">IF($A57="",0,IF(COUNTIFS(Urlaub!$A$5:$A$604,$A57,Urlaub!$B$5:$B$604,"&lt;="&amp;CM$3,Urlaub!$C$5:$C$604,"&gt;="&amp;CM$3)&gt;0,1,0))</f>
        <v>0</v>
      </c>
      <c r="CN57" s="19" t="n">
        <f aca="false">IF($A57="",0,IF(COUNTIFS(Urlaub!$A$5:$A$604,$A57,Urlaub!$B$5:$B$604,"&lt;="&amp;CN$3,Urlaub!$C$5:$C$604,"&gt;="&amp;CN$3)&gt;0,1,0))</f>
        <v>0</v>
      </c>
      <c r="CO57" s="19" t="n">
        <f aca="false">IF($A57="",0,IF(COUNTIFS(Urlaub!$A$5:$A$604,$A57,Urlaub!$B$5:$B$604,"&lt;="&amp;CO$3,Urlaub!$C$5:$C$604,"&gt;="&amp;CO$3)&gt;0,1,0))</f>
        <v>0</v>
      </c>
      <c r="CP57" s="19" t="n">
        <f aca="false">IF($A57="",0,IF(COUNTIFS(Urlaub!$A$5:$A$604,$A57,Urlaub!$B$5:$B$604,"&lt;="&amp;CP$3,Urlaub!$C$5:$C$604,"&gt;="&amp;CP$3)&gt;0,1,0))</f>
        <v>0</v>
      </c>
      <c r="CQ57" s="19" t="n">
        <f aca="false">IF($A57="",0,IF(COUNTIFS(Urlaub!$A$5:$A$604,$A57,Urlaub!$B$5:$B$604,"&lt;="&amp;CQ$3,Urlaub!$C$5:$C$604,"&gt;="&amp;CQ$3)&gt;0,1,0))</f>
        <v>0</v>
      </c>
      <c r="CR57" s="19" t="n">
        <f aca="false">IF($A57="",0,IF(COUNTIFS(Urlaub!$A$5:$A$604,$A57,Urlaub!$B$5:$B$604,"&lt;="&amp;CR$3,Urlaub!$C$5:$C$604,"&gt;="&amp;CR$3)&gt;0,1,0))</f>
        <v>0</v>
      </c>
      <c r="CS57" s="19" t="n">
        <f aca="false">IF($A57="",0,IF(COUNTIFS(Urlaub!$A$5:$A$604,$A57,Urlaub!$B$5:$B$604,"&lt;="&amp;CS$3,Urlaub!$C$5:$C$604,"&gt;="&amp;CS$3)&gt;0,1,0))</f>
        <v>0</v>
      </c>
      <c r="CT57" s="19" t="n">
        <f aca="false">IF($A57="",0,IF(COUNTIFS(Urlaub!$A$5:$A$604,$A57,Urlaub!$B$5:$B$604,"&lt;="&amp;CT$3,Urlaub!$C$5:$C$604,"&gt;="&amp;CT$3)&gt;0,1,0))</f>
        <v>0</v>
      </c>
      <c r="CU57" s="19" t="n">
        <f aca="false">IF($A57="",0,IF(COUNTIFS(Urlaub!$A$5:$A$604,$A57,Urlaub!$B$5:$B$604,"&lt;="&amp;CU$3,Urlaub!$C$5:$C$604,"&gt;="&amp;CU$3)&gt;0,1,0))</f>
        <v>0</v>
      </c>
      <c r="CV57" s="19" t="n">
        <f aca="false">IF($A57="",0,IF(COUNTIFS(Urlaub!$A$5:$A$604,$A57,Urlaub!$B$5:$B$604,"&lt;="&amp;CV$3,Urlaub!$C$5:$C$604,"&gt;="&amp;CV$3)&gt;0,1,0))</f>
        <v>0</v>
      </c>
      <c r="CW57" s="19" t="n">
        <f aca="false">IF($A57="",0,IF(COUNTIFS(Urlaub!$A$5:$A$604,$A57,Urlaub!$B$5:$B$604,"&lt;="&amp;CW$3,Urlaub!$C$5:$C$604,"&gt;="&amp;CW$3)&gt;0,1,0))</f>
        <v>0</v>
      </c>
      <c r="CX57" s="19" t="n">
        <f aca="false">IF($A57="",0,IF(COUNTIFS(Urlaub!$A$5:$A$604,$A57,Urlaub!$B$5:$B$604,"&lt;="&amp;CX$3,Urlaub!$C$5:$C$604,"&gt;="&amp;CX$3)&gt;0,1,0))</f>
        <v>0</v>
      </c>
      <c r="CY57" s="19" t="n">
        <f aca="false">IF($A57="",0,IF(COUNTIFS(Urlaub!$A$5:$A$604,$A57,Urlaub!$B$5:$B$604,"&lt;="&amp;CY$3,Urlaub!$C$5:$C$604,"&gt;="&amp;CY$3)&gt;0,1,0))</f>
        <v>0</v>
      </c>
      <c r="CZ57" s="19" t="n">
        <f aca="false">IF($A57="",0,IF(COUNTIFS(Urlaub!$A$5:$A$604,$A57,Urlaub!$B$5:$B$604,"&lt;="&amp;CZ$3,Urlaub!$C$5:$C$604,"&gt;="&amp;CZ$3)&gt;0,1,0))</f>
        <v>0</v>
      </c>
      <c r="DA57" s="19" t="n">
        <f aca="false">IF($A57="",0,IF(COUNTIFS(Urlaub!$A$5:$A$604,$A57,Urlaub!$B$5:$B$604,"&lt;="&amp;DA$3,Urlaub!$C$5:$C$604,"&gt;="&amp;DA$3)&gt;0,1,0))</f>
        <v>0</v>
      </c>
      <c r="DB57" s="19" t="n">
        <f aca="false">IF($A57="",0,IF(COUNTIFS(Urlaub!$A$5:$A$604,$A57,Urlaub!$B$5:$B$604,"&lt;="&amp;DB$3,Urlaub!$C$5:$C$604,"&gt;="&amp;DB$3)&gt;0,1,0))</f>
        <v>0</v>
      </c>
      <c r="DC57" s="19" t="n">
        <f aca="false">IF($A57="",0,IF(COUNTIFS(Urlaub!$A$5:$A$604,$A57,Urlaub!$B$5:$B$604,"&lt;="&amp;DC$3,Urlaub!$C$5:$C$604,"&gt;="&amp;DC$3)&gt;0,1,0))</f>
        <v>0</v>
      </c>
      <c r="DD57" s="19" t="n">
        <f aca="false">IF($A57="",0,IF(COUNTIFS(Urlaub!$A$5:$A$604,$A57,Urlaub!$B$5:$B$604,"&lt;="&amp;DD$3,Urlaub!$C$5:$C$604,"&gt;="&amp;DD$3)&gt;0,1,0))</f>
        <v>0</v>
      </c>
      <c r="DE57" s="19" t="n">
        <f aca="false">IF($A57="",0,IF(COUNTIFS(Urlaub!$A$5:$A$604,$A57,Urlaub!$B$5:$B$604,"&lt;="&amp;DE$3,Urlaub!$C$5:$C$604,"&gt;="&amp;DE$3)&gt;0,1,0))</f>
        <v>0</v>
      </c>
      <c r="DF57" s="19" t="n">
        <f aca="false">IF($A57="",0,IF(COUNTIFS(Urlaub!$A$5:$A$604,$A57,Urlaub!$B$5:$B$604,"&lt;="&amp;DF$3,Urlaub!$C$5:$C$604,"&gt;="&amp;DF$3)&gt;0,1,0))</f>
        <v>0</v>
      </c>
      <c r="DG57" s="19" t="n">
        <f aca="false">IF($A57="",0,IF(COUNTIFS(Urlaub!$A$5:$A$604,$A57,Urlaub!$B$5:$B$604,"&lt;="&amp;DG$3,Urlaub!$C$5:$C$604,"&gt;="&amp;DG$3)&gt;0,1,0))</f>
        <v>0</v>
      </c>
      <c r="DH57" s="19" t="n">
        <f aca="false">IF($A57="",0,IF(COUNTIFS(Urlaub!$A$5:$A$604,$A57,Urlaub!$B$5:$B$604,"&lt;="&amp;DH$3,Urlaub!$C$5:$C$604,"&gt;="&amp;DH$3)&gt;0,1,0))</f>
        <v>0</v>
      </c>
      <c r="DI57" s="19" t="n">
        <f aca="false">IF($A57="",0,IF(COUNTIFS(Urlaub!$A$5:$A$604,$A57,Urlaub!$B$5:$B$604,"&lt;="&amp;DI$3,Urlaub!$C$5:$C$604,"&gt;="&amp;DI$3)&gt;0,1,0))</f>
        <v>0</v>
      </c>
      <c r="DJ57" s="19" t="n">
        <f aca="false">IF($A57="",0,IF(COUNTIFS(Urlaub!$A$5:$A$604,$A57,Urlaub!$B$5:$B$604,"&lt;="&amp;DJ$3,Urlaub!$C$5:$C$604,"&gt;="&amp;DJ$3)&gt;0,1,0))</f>
        <v>0</v>
      </c>
      <c r="DK57" s="19" t="n">
        <f aca="false">IF($A57="",0,IF(COUNTIFS(Urlaub!$A$5:$A$604,$A57,Urlaub!$B$5:$B$604,"&lt;="&amp;DK$3,Urlaub!$C$5:$C$604,"&gt;="&amp;DK$3)&gt;0,1,0))</f>
        <v>0</v>
      </c>
      <c r="DL57" s="19" t="n">
        <f aca="false">IF($A57="",0,IF(COUNTIFS(Urlaub!$A$5:$A$604,$A57,Urlaub!$B$5:$B$604,"&lt;="&amp;DL$3,Urlaub!$C$5:$C$604,"&gt;="&amp;DL$3)&gt;0,1,0))</f>
        <v>0</v>
      </c>
      <c r="DM57" s="19" t="n">
        <f aca="false">IF($A57="",0,IF(COUNTIFS(Urlaub!$A$5:$A$604,$A57,Urlaub!$B$5:$B$604,"&lt;="&amp;DM$3,Urlaub!$C$5:$C$604,"&gt;="&amp;DM$3)&gt;0,1,0))</f>
        <v>0</v>
      </c>
      <c r="DN57" s="19" t="n">
        <f aca="false">IF($A57="",0,IF(COUNTIFS(Urlaub!$A$5:$A$604,$A57,Urlaub!$B$5:$B$604,"&lt;="&amp;DN$3,Urlaub!$C$5:$C$604,"&gt;="&amp;DN$3)&gt;0,1,0))</f>
        <v>0</v>
      </c>
      <c r="DO57" s="19" t="n">
        <f aca="false">IF($A57="",0,IF(COUNTIFS(Urlaub!$A$5:$A$604,$A57,Urlaub!$B$5:$B$604,"&lt;="&amp;DO$3,Urlaub!$C$5:$C$604,"&gt;="&amp;DO$3)&gt;0,1,0))</f>
        <v>0</v>
      </c>
      <c r="DP57" s="19" t="n">
        <f aca="false">IF($A57="",0,IF(COUNTIFS(Urlaub!$A$5:$A$604,$A57,Urlaub!$B$5:$B$604,"&lt;="&amp;DP$3,Urlaub!$C$5:$C$604,"&gt;="&amp;DP$3)&gt;0,1,0))</f>
        <v>0</v>
      </c>
      <c r="DQ57" s="19" t="n">
        <f aca="false">IF($A57="",0,IF(COUNTIFS(Urlaub!$A$5:$A$604,$A57,Urlaub!$B$5:$B$604,"&lt;="&amp;DQ$3,Urlaub!$C$5:$C$604,"&gt;="&amp;DQ$3)&gt;0,1,0))</f>
        <v>0</v>
      </c>
      <c r="DR57" s="19" t="n">
        <f aca="false">IF($A57="",0,IF(COUNTIFS(Urlaub!$A$5:$A$604,$A57,Urlaub!$B$5:$B$604,"&lt;="&amp;DR$3,Urlaub!$C$5:$C$604,"&gt;="&amp;DR$3)&gt;0,1,0))</f>
        <v>0</v>
      </c>
      <c r="DS57" s="19" t="n">
        <f aca="false">IF($A57="",0,IF(COUNTIFS(Urlaub!$A$5:$A$604,$A57,Urlaub!$B$5:$B$604,"&lt;="&amp;DS$3,Urlaub!$C$5:$C$604,"&gt;="&amp;DS$3)&gt;0,1,0))</f>
        <v>0</v>
      </c>
      <c r="DT57" s="19" t="n">
        <f aca="false">IF($A57="",0,IF(COUNTIFS(Urlaub!$A$5:$A$604,$A57,Urlaub!$B$5:$B$604,"&lt;="&amp;DT$3,Urlaub!$C$5:$C$604,"&gt;="&amp;DT$3)&gt;0,1,0))</f>
        <v>0</v>
      </c>
      <c r="DU57" s="19" t="n">
        <f aca="false">IF($A57="",0,IF(COUNTIFS(Urlaub!$A$5:$A$604,$A57,Urlaub!$B$5:$B$604,"&lt;="&amp;DU$3,Urlaub!$C$5:$C$604,"&gt;="&amp;DU$3)&gt;0,1,0))</f>
        <v>0</v>
      </c>
      <c r="DV57" s="19" t="n">
        <f aca="false">IF($A57="",0,IF(COUNTIFS(Urlaub!$A$5:$A$604,$A57,Urlaub!$B$5:$B$604,"&lt;="&amp;DV$3,Urlaub!$C$5:$C$604,"&gt;="&amp;DV$3)&gt;0,1,0))</f>
        <v>0</v>
      </c>
      <c r="DW57" s="19" t="n">
        <f aca="false">IF($A57="",0,IF(COUNTIFS(Urlaub!$A$5:$A$604,$A57,Urlaub!$B$5:$B$604,"&lt;="&amp;DW$3,Urlaub!$C$5:$C$604,"&gt;="&amp;DW$3)&gt;0,1,0))</f>
        <v>0</v>
      </c>
      <c r="DX57" s="19" t="n">
        <f aca="false">IF($A57="",0,IF(COUNTIFS(Urlaub!$A$5:$A$604,$A57,Urlaub!$B$5:$B$604,"&lt;="&amp;DX$3,Urlaub!$C$5:$C$604,"&gt;="&amp;DX$3)&gt;0,1,0))</f>
        <v>0</v>
      </c>
      <c r="DY57" s="19" t="n">
        <f aca="false">IF($A57="",0,IF(COUNTIFS(Urlaub!$A$5:$A$604,$A57,Urlaub!$B$5:$B$604,"&lt;="&amp;DY$3,Urlaub!$C$5:$C$604,"&gt;="&amp;DY$3)&gt;0,1,0))</f>
        <v>0</v>
      </c>
      <c r="DZ57" s="19" t="n">
        <f aca="false">IF($A57="",0,IF(COUNTIFS(Urlaub!$A$5:$A$604,$A57,Urlaub!$B$5:$B$604,"&lt;="&amp;DZ$3,Urlaub!$C$5:$C$604,"&gt;="&amp;DZ$3)&gt;0,1,0))</f>
        <v>0</v>
      </c>
      <c r="EA57" s="19" t="n">
        <f aca="false">IF($A57="",0,IF(COUNTIFS(Urlaub!$A$5:$A$604,$A57,Urlaub!$B$5:$B$604,"&lt;="&amp;EA$3,Urlaub!$C$5:$C$604,"&gt;="&amp;EA$3)&gt;0,1,0))</f>
        <v>0</v>
      </c>
      <c r="EB57" s="19" t="n">
        <f aca="false">IF($A57="",0,IF(COUNTIFS(Urlaub!$A$5:$A$604,$A57,Urlaub!$B$5:$B$604,"&lt;="&amp;EB$3,Urlaub!$C$5:$C$604,"&gt;="&amp;EB$3)&gt;0,1,0))</f>
        <v>0</v>
      </c>
      <c r="EC57" s="19" t="n">
        <f aca="false">IF($A57="",0,IF(COUNTIFS(Urlaub!$A$5:$A$604,$A57,Urlaub!$B$5:$B$604,"&lt;="&amp;EC$3,Urlaub!$C$5:$C$604,"&gt;="&amp;EC$3)&gt;0,1,0))</f>
        <v>0</v>
      </c>
      <c r="ED57" s="19" t="n">
        <f aca="false">IF($A57="",0,IF(COUNTIFS(Urlaub!$A$5:$A$604,$A57,Urlaub!$B$5:$B$604,"&lt;="&amp;ED$3,Urlaub!$C$5:$C$604,"&gt;="&amp;ED$3)&gt;0,1,0))</f>
        <v>0</v>
      </c>
      <c r="EE57" s="19" t="n">
        <f aca="false">IF($A57="",0,IF(COUNTIFS(Urlaub!$A$5:$A$604,$A57,Urlaub!$B$5:$B$604,"&lt;="&amp;EE$3,Urlaub!$C$5:$C$604,"&gt;="&amp;EE$3)&gt;0,1,0))</f>
        <v>0</v>
      </c>
      <c r="EF57" s="19" t="n">
        <f aca="false">IF($A57="",0,IF(COUNTIFS(Urlaub!$A$5:$A$604,$A57,Urlaub!$B$5:$B$604,"&lt;="&amp;EF$3,Urlaub!$C$5:$C$604,"&gt;="&amp;EF$3)&gt;0,1,0))</f>
        <v>0</v>
      </c>
      <c r="EG57" s="19" t="n">
        <f aca="false">IF($A57="",0,IF(COUNTIFS(Urlaub!$A$5:$A$604,$A57,Urlaub!$B$5:$B$604,"&lt;="&amp;EG$3,Urlaub!$C$5:$C$604,"&gt;="&amp;EG$3)&gt;0,1,0))</f>
        <v>0</v>
      </c>
      <c r="EH57" s="19" t="n">
        <f aca="false">IF($A57="",0,IF(COUNTIFS(Urlaub!$A$5:$A$604,$A57,Urlaub!$B$5:$B$604,"&lt;="&amp;EH$3,Urlaub!$C$5:$C$604,"&gt;="&amp;EH$3)&gt;0,1,0))</f>
        <v>0</v>
      </c>
      <c r="EI57" s="19" t="n">
        <f aca="false">IF($A57="",0,IF(COUNTIFS(Urlaub!$A$5:$A$604,$A57,Urlaub!$B$5:$B$604,"&lt;="&amp;EI$3,Urlaub!$C$5:$C$604,"&gt;="&amp;EI$3)&gt;0,1,0))</f>
        <v>0</v>
      </c>
      <c r="EJ57" s="19" t="n">
        <f aca="false">IF($A57="",0,IF(COUNTIFS(Urlaub!$A$5:$A$604,$A57,Urlaub!$B$5:$B$604,"&lt;="&amp;EJ$3,Urlaub!$C$5:$C$604,"&gt;="&amp;EJ$3)&gt;0,1,0))</f>
        <v>0</v>
      </c>
      <c r="EK57" s="19" t="n">
        <f aca="false">IF($A57="",0,IF(COUNTIFS(Urlaub!$A$5:$A$604,$A57,Urlaub!$B$5:$B$604,"&lt;="&amp;EK$3,Urlaub!$C$5:$C$604,"&gt;="&amp;EK$3)&gt;0,1,0))</f>
        <v>0</v>
      </c>
      <c r="EL57" s="19" t="n">
        <f aca="false">IF($A57="",0,IF(COUNTIFS(Urlaub!$A$5:$A$604,$A57,Urlaub!$B$5:$B$604,"&lt;="&amp;EL$3,Urlaub!$C$5:$C$604,"&gt;="&amp;EL$3)&gt;0,1,0))</f>
        <v>0</v>
      </c>
      <c r="EM57" s="19" t="n">
        <f aca="false">IF($A57="",0,IF(COUNTIFS(Urlaub!$A$5:$A$604,$A57,Urlaub!$B$5:$B$604,"&lt;="&amp;EM$3,Urlaub!$C$5:$C$604,"&gt;="&amp;EM$3)&gt;0,1,0))</f>
        <v>0</v>
      </c>
      <c r="EN57" s="19" t="n">
        <f aca="false">IF($A57="",0,IF(COUNTIFS(Urlaub!$A$5:$A$604,$A57,Urlaub!$B$5:$B$604,"&lt;="&amp;EN$3,Urlaub!$C$5:$C$604,"&gt;="&amp;EN$3)&gt;0,1,0))</f>
        <v>0</v>
      </c>
      <c r="EO57" s="19" t="n">
        <f aca="false">IF($A57="",0,IF(COUNTIFS(Urlaub!$A$5:$A$604,$A57,Urlaub!$B$5:$B$604,"&lt;="&amp;EO$3,Urlaub!$C$5:$C$604,"&gt;="&amp;EO$3)&gt;0,1,0))</f>
        <v>0</v>
      </c>
      <c r="EP57" s="19" t="n">
        <f aca="false">IF($A57="",0,IF(COUNTIFS(Urlaub!$A$5:$A$604,$A57,Urlaub!$B$5:$B$604,"&lt;="&amp;EP$3,Urlaub!$C$5:$C$604,"&gt;="&amp;EP$3)&gt;0,1,0))</f>
        <v>0</v>
      </c>
      <c r="EQ57" s="19" t="n">
        <f aca="false">IF($A57="",0,IF(COUNTIFS(Urlaub!$A$5:$A$604,$A57,Urlaub!$B$5:$B$604,"&lt;="&amp;EQ$3,Urlaub!$C$5:$C$604,"&gt;="&amp;EQ$3)&gt;0,1,0))</f>
        <v>0</v>
      </c>
      <c r="ER57" s="19" t="n">
        <f aca="false">IF($A57="",0,IF(COUNTIFS(Urlaub!$A$5:$A$604,$A57,Urlaub!$B$5:$B$604,"&lt;="&amp;ER$3,Urlaub!$C$5:$C$604,"&gt;="&amp;ER$3)&gt;0,1,0))</f>
        <v>0</v>
      </c>
      <c r="ES57" s="19" t="n">
        <f aca="false">IF($A57="",0,IF(COUNTIFS(Urlaub!$A$5:$A$604,$A57,Urlaub!$B$5:$B$604,"&lt;="&amp;ES$3,Urlaub!$C$5:$C$604,"&gt;="&amp;ES$3)&gt;0,1,0))</f>
        <v>0</v>
      </c>
      <c r="ET57" s="19" t="n">
        <f aca="false">IF($A57="",0,IF(COUNTIFS(Urlaub!$A$5:$A$604,$A57,Urlaub!$B$5:$B$604,"&lt;="&amp;ET$3,Urlaub!$C$5:$C$604,"&gt;="&amp;ET$3)&gt;0,1,0))</f>
        <v>0</v>
      </c>
      <c r="EU57" s="19" t="n">
        <f aca="false">IF($A57="",0,IF(COUNTIFS(Urlaub!$A$5:$A$604,$A57,Urlaub!$B$5:$B$604,"&lt;="&amp;EU$3,Urlaub!$C$5:$C$604,"&gt;="&amp;EU$3)&gt;0,1,0))</f>
        <v>0</v>
      </c>
      <c r="EV57" s="19" t="n">
        <f aca="false">IF($A57="",0,IF(COUNTIFS(Urlaub!$A$5:$A$604,$A57,Urlaub!$B$5:$B$604,"&lt;="&amp;EV$3,Urlaub!$C$5:$C$604,"&gt;="&amp;EV$3)&gt;0,1,0))</f>
        <v>0</v>
      </c>
      <c r="EW57" s="19" t="n">
        <f aca="false">IF($A57="",0,IF(COUNTIFS(Urlaub!$A$5:$A$604,$A57,Urlaub!$B$5:$B$604,"&lt;="&amp;EW$3,Urlaub!$C$5:$C$604,"&gt;="&amp;EW$3)&gt;0,1,0))</f>
        <v>0</v>
      </c>
      <c r="EX57" s="19" t="n">
        <f aca="false">IF($A57="",0,IF(COUNTIFS(Urlaub!$A$5:$A$604,$A57,Urlaub!$B$5:$B$604,"&lt;="&amp;EX$3,Urlaub!$C$5:$C$604,"&gt;="&amp;EX$3)&gt;0,1,0))</f>
        <v>0</v>
      </c>
      <c r="EY57" s="19" t="n">
        <f aca="false">IF($A57="",0,IF(COUNTIFS(Urlaub!$A$5:$A$604,$A57,Urlaub!$B$5:$B$604,"&lt;="&amp;EY$3,Urlaub!$C$5:$C$604,"&gt;="&amp;EY$3)&gt;0,1,0))</f>
        <v>0</v>
      </c>
      <c r="EZ57" s="19" t="n">
        <f aca="false">IF($A57="",0,IF(COUNTIFS(Urlaub!$A$5:$A$604,$A57,Urlaub!$B$5:$B$604,"&lt;="&amp;EZ$3,Urlaub!$C$5:$C$604,"&gt;="&amp;EZ$3)&gt;0,1,0))</f>
        <v>0</v>
      </c>
      <c r="FA57" s="19" t="n">
        <f aca="false">IF($A57="",0,IF(COUNTIFS(Urlaub!$A$5:$A$604,$A57,Urlaub!$B$5:$B$604,"&lt;="&amp;FA$3,Urlaub!$C$5:$C$604,"&gt;="&amp;FA$3)&gt;0,1,0))</f>
        <v>0</v>
      </c>
      <c r="FB57" s="19" t="n">
        <f aca="false">IF($A57="",0,IF(COUNTIFS(Urlaub!$A$5:$A$604,$A57,Urlaub!$B$5:$B$604,"&lt;="&amp;FB$3,Urlaub!$C$5:$C$604,"&gt;="&amp;FB$3)&gt;0,1,0))</f>
        <v>0</v>
      </c>
      <c r="FC57" s="19" t="n">
        <f aca="false">IF($A57="",0,IF(COUNTIFS(Urlaub!$A$5:$A$604,$A57,Urlaub!$B$5:$B$604,"&lt;="&amp;FC$3,Urlaub!$C$5:$C$604,"&gt;="&amp;FC$3)&gt;0,1,0))</f>
        <v>0</v>
      </c>
      <c r="FD57" s="19" t="n">
        <f aca="false">IF($A57="",0,IF(COUNTIFS(Urlaub!$A$5:$A$604,$A57,Urlaub!$B$5:$B$604,"&lt;="&amp;FD$3,Urlaub!$C$5:$C$604,"&gt;="&amp;FD$3)&gt;0,1,0))</f>
        <v>0</v>
      </c>
      <c r="FE57" s="19" t="n">
        <f aca="false">IF($A57="",0,IF(COUNTIFS(Urlaub!$A$5:$A$604,$A57,Urlaub!$B$5:$B$604,"&lt;="&amp;FE$3,Urlaub!$C$5:$C$604,"&gt;="&amp;FE$3)&gt;0,1,0))</f>
        <v>0</v>
      </c>
      <c r="FF57" s="19" t="n">
        <f aca="false">IF($A57="",0,IF(COUNTIFS(Urlaub!$A$5:$A$604,$A57,Urlaub!$B$5:$B$604,"&lt;="&amp;FF$3,Urlaub!$C$5:$C$604,"&gt;="&amp;FF$3)&gt;0,1,0))</f>
        <v>0</v>
      </c>
      <c r="FG57" s="19" t="n">
        <f aca="false">IF($A57="",0,IF(COUNTIFS(Urlaub!$A$5:$A$604,$A57,Urlaub!$B$5:$B$604,"&lt;="&amp;FG$3,Urlaub!$C$5:$C$604,"&gt;="&amp;FG$3)&gt;0,1,0))</f>
        <v>0</v>
      </c>
      <c r="FH57" s="19" t="n">
        <f aca="false">IF($A57="",0,IF(COUNTIFS(Urlaub!$A$5:$A$604,$A57,Urlaub!$B$5:$B$604,"&lt;="&amp;FH$3,Urlaub!$C$5:$C$604,"&gt;="&amp;FH$3)&gt;0,1,0))</f>
        <v>0</v>
      </c>
      <c r="FI57" s="19" t="n">
        <f aca="false">IF($A57="",0,IF(COUNTIFS(Urlaub!$A$5:$A$604,$A57,Urlaub!$B$5:$B$604,"&lt;="&amp;FI$3,Urlaub!$C$5:$C$604,"&gt;="&amp;FI$3)&gt;0,1,0))</f>
        <v>0</v>
      </c>
      <c r="FJ57" s="19" t="n">
        <f aca="false">IF($A57="",0,IF(COUNTIFS(Urlaub!$A$5:$A$604,$A57,Urlaub!$B$5:$B$604,"&lt;="&amp;FJ$3,Urlaub!$C$5:$C$604,"&gt;="&amp;FJ$3)&gt;0,1,0))</f>
        <v>0</v>
      </c>
      <c r="FK57" s="19" t="n">
        <f aca="false">IF($A57="",0,IF(COUNTIFS(Urlaub!$A$5:$A$604,$A57,Urlaub!$B$5:$B$604,"&lt;="&amp;FK$3,Urlaub!$C$5:$C$604,"&gt;="&amp;FK$3)&gt;0,1,0))</f>
        <v>0</v>
      </c>
      <c r="FL57" s="19" t="n">
        <f aca="false">IF($A57="",0,IF(COUNTIFS(Urlaub!$A$5:$A$604,$A57,Urlaub!$B$5:$B$604,"&lt;="&amp;FL$3,Urlaub!$C$5:$C$604,"&gt;="&amp;FL$3)&gt;0,1,0))</f>
        <v>0</v>
      </c>
      <c r="FM57" s="19" t="n">
        <f aca="false">IF($A57="",0,IF(COUNTIFS(Urlaub!$A$5:$A$604,$A57,Urlaub!$B$5:$B$604,"&lt;="&amp;FM$3,Urlaub!$C$5:$C$604,"&gt;="&amp;FM$3)&gt;0,1,0))</f>
        <v>0</v>
      </c>
      <c r="FN57" s="19" t="n">
        <f aca="false">IF($A57="",0,IF(COUNTIFS(Urlaub!$A$5:$A$604,$A57,Urlaub!$B$5:$B$604,"&lt;="&amp;FN$3,Urlaub!$C$5:$C$604,"&gt;="&amp;FN$3)&gt;0,1,0))</f>
        <v>0</v>
      </c>
      <c r="FO57" s="19" t="n">
        <f aca="false">IF($A57="",0,IF(COUNTIFS(Urlaub!$A$5:$A$604,$A57,Urlaub!$B$5:$B$604,"&lt;="&amp;FO$3,Urlaub!$C$5:$C$604,"&gt;="&amp;FO$3)&gt;0,1,0))</f>
        <v>0</v>
      </c>
      <c r="FP57" s="19" t="n">
        <f aca="false">IF($A57="",0,IF(COUNTIFS(Urlaub!$A$5:$A$604,$A57,Urlaub!$B$5:$B$604,"&lt;="&amp;FP$3,Urlaub!$C$5:$C$604,"&gt;="&amp;FP$3)&gt;0,1,0))</f>
        <v>0</v>
      </c>
      <c r="FQ57" s="19" t="n">
        <f aca="false">IF($A57="",0,IF(COUNTIFS(Urlaub!$A$5:$A$604,$A57,Urlaub!$B$5:$B$604,"&lt;="&amp;FQ$3,Urlaub!$C$5:$C$604,"&gt;="&amp;FQ$3)&gt;0,1,0))</f>
        <v>0</v>
      </c>
      <c r="FR57" s="19" t="n">
        <f aca="false">IF($A57="",0,IF(COUNTIFS(Urlaub!$A$5:$A$604,$A57,Urlaub!$B$5:$B$604,"&lt;="&amp;FR$3,Urlaub!$C$5:$C$604,"&gt;="&amp;FR$3)&gt;0,1,0))</f>
        <v>0</v>
      </c>
      <c r="FS57" s="19" t="n">
        <f aca="false">IF($A57="",0,IF(COUNTIFS(Urlaub!$A$5:$A$604,$A57,Urlaub!$B$5:$B$604,"&lt;="&amp;FS$3,Urlaub!$C$5:$C$604,"&gt;="&amp;FS$3)&gt;0,1,0))</f>
        <v>0</v>
      </c>
      <c r="FT57" s="19" t="n">
        <f aca="false">IF($A57="",0,IF(COUNTIFS(Urlaub!$A$5:$A$604,$A57,Urlaub!$B$5:$B$604,"&lt;="&amp;FT$3,Urlaub!$C$5:$C$604,"&gt;="&amp;FT$3)&gt;0,1,0))</f>
        <v>0</v>
      </c>
      <c r="FU57" s="19" t="n">
        <f aca="false">IF($A57="",0,IF(COUNTIFS(Urlaub!$A$5:$A$604,$A57,Urlaub!$B$5:$B$604,"&lt;="&amp;FU$3,Urlaub!$C$5:$C$604,"&gt;="&amp;FU$3)&gt;0,1,0))</f>
        <v>0</v>
      </c>
      <c r="FV57" s="19" t="n">
        <f aca="false">IF($A57="",0,IF(COUNTIFS(Urlaub!$A$5:$A$604,$A57,Urlaub!$B$5:$B$604,"&lt;="&amp;FV$3,Urlaub!$C$5:$C$604,"&gt;="&amp;FV$3)&gt;0,1,0))</f>
        <v>0</v>
      </c>
      <c r="FW57" s="19" t="n">
        <f aca="false">IF($A57="",0,IF(COUNTIFS(Urlaub!$A$5:$A$604,$A57,Urlaub!$B$5:$B$604,"&lt;="&amp;FW$3,Urlaub!$C$5:$C$604,"&gt;="&amp;FW$3)&gt;0,1,0))</f>
        <v>0</v>
      </c>
      <c r="FX57" s="19" t="n">
        <f aca="false">IF($A57="",0,IF(COUNTIFS(Urlaub!$A$5:$A$604,$A57,Urlaub!$B$5:$B$604,"&lt;="&amp;FX$3,Urlaub!$C$5:$C$604,"&gt;="&amp;FX$3)&gt;0,1,0))</f>
        <v>0</v>
      </c>
      <c r="FY57" s="19" t="n">
        <f aca="false">IF($A57="",0,IF(COUNTIFS(Urlaub!$A$5:$A$604,$A57,Urlaub!$B$5:$B$604,"&lt;="&amp;FY$3,Urlaub!$C$5:$C$604,"&gt;="&amp;FY$3)&gt;0,1,0))</f>
        <v>0</v>
      </c>
      <c r="FZ57" s="19" t="n">
        <f aca="false">IF($A57="",0,IF(COUNTIFS(Urlaub!$A$5:$A$604,$A57,Urlaub!$B$5:$B$604,"&lt;="&amp;FZ$3,Urlaub!$C$5:$C$604,"&gt;="&amp;FZ$3)&gt;0,1,0))</f>
        <v>0</v>
      </c>
      <c r="GA57" s="19" t="n">
        <f aca="false">IF($A57="",0,IF(COUNTIFS(Urlaub!$A$5:$A$604,$A57,Urlaub!$B$5:$B$604,"&lt;="&amp;GA$3,Urlaub!$C$5:$C$604,"&gt;="&amp;GA$3)&gt;0,1,0))</f>
        <v>0</v>
      </c>
      <c r="GB57" s="19" t="n">
        <f aca="false">IF($A57="",0,IF(COUNTIFS(Urlaub!$A$5:$A$604,$A57,Urlaub!$B$5:$B$604,"&lt;="&amp;GB$3,Urlaub!$C$5:$C$604,"&gt;="&amp;GB$3)&gt;0,1,0))</f>
        <v>0</v>
      </c>
      <c r="GC57" s="19" t="n">
        <f aca="false">IF($A57="",0,IF(COUNTIFS(Urlaub!$A$5:$A$604,$A57,Urlaub!$B$5:$B$604,"&lt;="&amp;GC$3,Urlaub!$C$5:$C$604,"&gt;="&amp;GC$3)&gt;0,1,0))</f>
        <v>0</v>
      </c>
      <c r="GD57" s="19" t="n">
        <f aca="false">IF($A57="",0,IF(COUNTIFS(Urlaub!$A$5:$A$604,$A57,Urlaub!$B$5:$B$604,"&lt;="&amp;GD$3,Urlaub!$C$5:$C$604,"&gt;="&amp;GD$3)&gt;0,1,0))</f>
        <v>0</v>
      </c>
      <c r="GE57" s="19" t="n">
        <f aca="false">IF($A57="",0,IF(COUNTIFS(Urlaub!$A$5:$A$604,$A57,Urlaub!$B$5:$B$604,"&lt;="&amp;GE$3,Urlaub!$C$5:$C$604,"&gt;="&amp;GE$3)&gt;0,1,0))</f>
        <v>0</v>
      </c>
      <c r="GF57" s="19" t="n">
        <f aca="false">IF($A57="",0,IF(COUNTIFS(Urlaub!$A$5:$A$604,$A57,Urlaub!$B$5:$B$604,"&lt;="&amp;GF$3,Urlaub!$C$5:$C$604,"&gt;="&amp;GF$3)&gt;0,1,0))</f>
        <v>0</v>
      </c>
      <c r="GG57" s="19" t="n">
        <f aca="false">IF($A57="",0,IF(COUNTIFS(Urlaub!$A$5:$A$604,$A57,Urlaub!$B$5:$B$604,"&lt;="&amp;GG$3,Urlaub!$C$5:$C$604,"&gt;="&amp;GG$3)&gt;0,1,0))</f>
        <v>0</v>
      </c>
      <c r="GH57" s="19" t="n">
        <f aca="false">IF($A57="",0,IF(COUNTIFS(Urlaub!$A$5:$A$604,$A57,Urlaub!$B$5:$B$604,"&lt;="&amp;GH$3,Urlaub!$C$5:$C$604,"&gt;="&amp;GH$3)&gt;0,1,0))</f>
        <v>0</v>
      </c>
      <c r="GI57" s="19" t="n">
        <f aca="false">IF($A57="",0,IF(COUNTIFS(Urlaub!$A$5:$A$604,$A57,Urlaub!$B$5:$B$604,"&lt;="&amp;GI$3,Urlaub!$C$5:$C$604,"&gt;="&amp;GI$3)&gt;0,1,0))</f>
        <v>0</v>
      </c>
      <c r="GJ57" s="19" t="n">
        <f aca="false">IF($A57="",0,IF(COUNTIFS(Urlaub!$A$5:$A$604,$A57,Urlaub!$B$5:$B$604,"&lt;="&amp;GJ$3,Urlaub!$C$5:$C$604,"&gt;="&amp;GJ$3)&gt;0,1,0))</f>
        <v>0</v>
      </c>
      <c r="GK57" s="19" t="n">
        <f aca="false">IF($A57="",0,IF(COUNTIFS(Urlaub!$A$5:$A$604,$A57,Urlaub!$B$5:$B$604,"&lt;="&amp;GK$3,Urlaub!$C$5:$C$604,"&gt;="&amp;GK$3)&gt;0,1,0))</f>
        <v>0</v>
      </c>
      <c r="GL57" s="19" t="n">
        <f aca="false">IF($A57="",0,IF(COUNTIFS(Urlaub!$A$5:$A$604,$A57,Urlaub!$B$5:$B$604,"&lt;="&amp;GL$3,Urlaub!$C$5:$C$604,"&gt;="&amp;GL$3)&gt;0,1,0))</f>
        <v>0</v>
      </c>
      <c r="GM57" s="19" t="n">
        <f aca="false">IF($A57="",0,IF(COUNTIFS(Urlaub!$A$5:$A$604,$A57,Urlaub!$B$5:$B$604,"&lt;="&amp;GM$3,Urlaub!$C$5:$C$604,"&gt;="&amp;GM$3)&gt;0,1,0))</f>
        <v>0</v>
      </c>
      <c r="GN57" s="19" t="n">
        <f aca="false">IF($A57="",0,IF(COUNTIFS(Urlaub!$A$5:$A$604,$A57,Urlaub!$B$5:$B$604,"&lt;="&amp;GN$3,Urlaub!$C$5:$C$604,"&gt;="&amp;GN$3)&gt;0,1,0))</f>
        <v>0</v>
      </c>
      <c r="GO57" s="19" t="n">
        <f aca="false">IF($A57="",0,IF(COUNTIFS(Urlaub!$A$5:$A$604,$A57,Urlaub!$B$5:$B$604,"&lt;="&amp;GO$3,Urlaub!$C$5:$C$604,"&gt;="&amp;GO$3)&gt;0,1,0))</f>
        <v>0</v>
      </c>
      <c r="GP57" s="19" t="n">
        <f aca="false">IF($A57="",0,IF(COUNTIFS(Urlaub!$A$5:$A$604,$A57,Urlaub!$B$5:$B$604,"&lt;="&amp;GP$3,Urlaub!$C$5:$C$604,"&gt;="&amp;GP$3)&gt;0,1,0))</f>
        <v>0</v>
      </c>
      <c r="GQ57" s="19" t="n">
        <f aca="false">IF($A57="",0,IF(COUNTIFS(Urlaub!$A$5:$A$604,$A57,Urlaub!$B$5:$B$604,"&lt;="&amp;GQ$3,Urlaub!$C$5:$C$604,"&gt;="&amp;GQ$3)&gt;0,1,0))</f>
        <v>0</v>
      </c>
      <c r="GR57" s="19" t="n">
        <f aca="false">IF($A57="",0,IF(COUNTIFS(Urlaub!$A$5:$A$604,$A57,Urlaub!$B$5:$B$604,"&lt;="&amp;GR$3,Urlaub!$C$5:$C$604,"&gt;="&amp;GR$3)&gt;0,1,0))</f>
        <v>0</v>
      </c>
      <c r="GS57" s="19" t="n">
        <f aca="false">IF($A57="",0,IF(COUNTIFS(Urlaub!$A$5:$A$604,$A57,Urlaub!$B$5:$B$604,"&lt;="&amp;GS$3,Urlaub!$C$5:$C$604,"&gt;="&amp;GS$3)&gt;0,1,0))</f>
        <v>0</v>
      </c>
      <c r="GT57" s="19" t="n">
        <f aca="false">IF($A57="",0,IF(COUNTIFS(Urlaub!$A$5:$A$604,$A57,Urlaub!$B$5:$B$604,"&lt;="&amp;GT$3,Urlaub!$C$5:$C$604,"&gt;="&amp;GT$3)&gt;0,1,0))</f>
        <v>0</v>
      </c>
      <c r="GU57" s="19" t="n">
        <f aca="false">IF($A57="",0,IF(COUNTIFS(Urlaub!$A$5:$A$604,$A57,Urlaub!$B$5:$B$604,"&lt;="&amp;GU$3,Urlaub!$C$5:$C$604,"&gt;="&amp;GU$3)&gt;0,1,0))</f>
        <v>0</v>
      </c>
      <c r="GV57" s="19" t="n">
        <f aca="false">IF($A57="",0,IF(COUNTIFS(Urlaub!$A$5:$A$604,$A57,Urlaub!$B$5:$B$604,"&lt;="&amp;GV$3,Urlaub!$C$5:$C$604,"&gt;="&amp;GV$3)&gt;0,1,0))</f>
        <v>0</v>
      </c>
      <c r="GW57" s="19" t="n">
        <f aca="false">IF($A57="",0,IF(COUNTIFS(Urlaub!$A$5:$A$604,$A57,Urlaub!$B$5:$B$604,"&lt;="&amp;GW$3,Urlaub!$C$5:$C$604,"&gt;="&amp;GW$3)&gt;0,1,0))</f>
        <v>0</v>
      </c>
      <c r="GX57" s="19" t="n">
        <f aca="false">IF($A57="",0,IF(COUNTIFS(Urlaub!$A$5:$A$604,$A57,Urlaub!$B$5:$B$604,"&lt;="&amp;GX$3,Urlaub!$C$5:$C$604,"&gt;="&amp;GX$3)&gt;0,1,0))</f>
        <v>0</v>
      </c>
      <c r="GY57" s="19" t="n">
        <f aca="false">IF($A57="",0,IF(COUNTIFS(Urlaub!$A$5:$A$604,$A57,Urlaub!$B$5:$B$604,"&lt;="&amp;GY$3,Urlaub!$C$5:$C$604,"&gt;="&amp;GY$3)&gt;0,1,0))</f>
        <v>0</v>
      </c>
      <c r="GZ57" s="19" t="n">
        <f aca="false">IF($A57="",0,IF(COUNTIFS(Urlaub!$A$5:$A$604,$A57,Urlaub!$B$5:$B$604,"&lt;="&amp;GZ$3,Urlaub!$C$5:$C$604,"&gt;="&amp;GZ$3)&gt;0,1,0))</f>
        <v>0</v>
      </c>
      <c r="HA57" s="19" t="n">
        <f aca="false">IF($A57="",0,IF(COUNTIFS(Urlaub!$A$5:$A$604,$A57,Urlaub!$B$5:$B$604,"&lt;="&amp;HA$3,Urlaub!$C$5:$C$604,"&gt;="&amp;HA$3)&gt;0,1,0))</f>
        <v>0</v>
      </c>
      <c r="HB57" s="19" t="n">
        <f aca="false">IF($A57="",0,IF(COUNTIFS(Urlaub!$A$5:$A$604,$A57,Urlaub!$B$5:$B$604,"&lt;="&amp;HB$3,Urlaub!$C$5:$C$604,"&gt;="&amp;HB$3)&gt;0,1,0))</f>
        <v>0</v>
      </c>
      <c r="HC57" s="19" t="n">
        <f aca="false">IF($A57="",0,IF(COUNTIFS(Urlaub!$A$5:$A$604,$A57,Urlaub!$B$5:$B$604,"&lt;="&amp;HC$3,Urlaub!$C$5:$C$604,"&gt;="&amp;HC$3)&gt;0,1,0))</f>
        <v>0</v>
      </c>
      <c r="HD57" s="19" t="n">
        <f aca="false">IF($A57="",0,IF(COUNTIFS(Urlaub!$A$5:$A$604,$A57,Urlaub!$B$5:$B$604,"&lt;="&amp;HD$3,Urlaub!$C$5:$C$604,"&gt;="&amp;HD$3)&gt;0,1,0))</f>
        <v>0</v>
      </c>
      <c r="HE57" s="19" t="n">
        <f aca="false">IF($A57="",0,IF(COUNTIFS(Urlaub!$A$5:$A$604,$A57,Urlaub!$B$5:$B$604,"&lt;="&amp;HE$3,Urlaub!$C$5:$C$604,"&gt;="&amp;HE$3)&gt;0,1,0))</f>
        <v>0</v>
      </c>
      <c r="HF57" s="19" t="n">
        <f aca="false">IF($A57="",0,IF(COUNTIFS(Urlaub!$A$5:$A$604,$A57,Urlaub!$B$5:$B$604,"&lt;="&amp;HF$3,Urlaub!$C$5:$C$604,"&gt;="&amp;HF$3)&gt;0,1,0))</f>
        <v>0</v>
      </c>
      <c r="HG57" s="19" t="n">
        <f aca="false">IF($A57="",0,IF(COUNTIFS(Urlaub!$A$5:$A$604,$A57,Urlaub!$B$5:$B$604,"&lt;="&amp;HG$3,Urlaub!$C$5:$C$604,"&gt;="&amp;HG$3)&gt;0,1,0))</f>
        <v>0</v>
      </c>
      <c r="HH57" s="19" t="n">
        <f aca="false">IF($A57="",0,IF(COUNTIFS(Urlaub!$A$5:$A$604,$A57,Urlaub!$B$5:$B$604,"&lt;="&amp;HH$3,Urlaub!$C$5:$C$604,"&gt;="&amp;HH$3)&gt;0,1,0))</f>
        <v>0</v>
      </c>
      <c r="HI57" s="19" t="n">
        <f aca="false">IF($A57="",0,IF(COUNTIFS(Urlaub!$A$5:$A$604,$A57,Urlaub!$B$5:$B$604,"&lt;="&amp;HI$3,Urlaub!$C$5:$C$604,"&gt;="&amp;HI$3)&gt;0,1,0))</f>
        <v>0</v>
      </c>
      <c r="HJ57" s="19" t="n">
        <f aca="false">IF($A57="",0,IF(COUNTIFS(Urlaub!$A$5:$A$604,$A57,Urlaub!$B$5:$B$604,"&lt;="&amp;HJ$3,Urlaub!$C$5:$C$604,"&gt;="&amp;HJ$3)&gt;0,1,0))</f>
        <v>0</v>
      </c>
      <c r="HK57" s="19" t="n">
        <f aca="false">IF($A57="",0,IF(COUNTIFS(Urlaub!$A$5:$A$604,$A57,Urlaub!$B$5:$B$604,"&lt;="&amp;HK$3,Urlaub!$C$5:$C$604,"&gt;="&amp;HK$3)&gt;0,1,0))</f>
        <v>0</v>
      </c>
      <c r="HL57" s="19" t="n">
        <f aca="false">IF($A57="",0,IF(COUNTIFS(Urlaub!$A$5:$A$604,$A57,Urlaub!$B$5:$B$604,"&lt;="&amp;HL$3,Urlaub!$C$5:$C$604,"&gt;="&amp;HL$3)&gt;0,1,0))</f>
        <v>0</v>
      </c>
      <c r="HM57" s="19" t="n">
        <f aca="false">IF($A57="",0,IF(COUNTIFS(Urlaub!$A$5:$A$604,$A57,Urlaub!$B$5:$B$604,"&lt;="&amp;HM$3,Urlaub!$C$5:$C$604,"&gt;="&amp;HM$3)&gt;0,1,0))</f>
        <v>0</v>
      </c>
      <c r="HN57" s="19" t="n">
        <f aca="false">IF($A57="",0,IF(COUNTIFS(Urlaub!$A$5:$A$604,$A57,Urlaub!$B$5:$B$604,"&lt;="&amp;HN$3,Urlaub!$C$5:$C$604,"&gt;="&amp;HN$3)&gt;0,1,0))</f>
        <v>0</v>
      </c>
      <c r="HO57" s="19" t="n">
        <f aca="false">IF($A57="",0,IF(COUNTIFS(Urlaub!$A$5:$A$604,$A57,Urlaub!$B$5:$B$604,"&lt;="&amp;HO$3,Urlaub!$C$5:$C$604,"&gt;="&amp;HO$3)&gt;0,1,0))</f>
        <v>0</v>
      </c>
      <c r="HP57" s="19" t="n">
        <f aca="false">IF($A57="",0,IF(COUNTIFS(Urlaub!$A$5:$A$604,$A57,Urlaub!$B$5:$B$604,"&lt;="&amp;HP$3,Urlaub!$C$5:$C$604,"&gt;="&amp;HP$3)&gt;0,1,0))</f>
        <v>0</v>
      </c>
      <c r="HQ57" s="19" t="n">
        <f aca="false">IF($A57="",0,IF(COUNTIFS(Urlaub!$A$5:$A$604,$A57,Urlaub!$B$5:$B$604,"&lt;="&amp;HQ$3,Urlaub!$C$5:$C$604,"&gt;="&amp;HQ$3)&gt;0,1,0))</f>
        <v>0</v>
      </c>
      <c r="HR57" s="19" t="n">
        <f aca="false">IF($A57="",0,IF(COUNTIFS(Urlaub!$A$5:$A$604,$A57,Urlaub!$B$5:$B$604,"&lt;="&amp;HR$3,Urlaub!$C$5:$C$604,"&gt;="&amp;HR$3)&gt;0,1,0))</f>
        <v>0</v>
      </c>
      <c r="HS57" s="19" t="n">
        <f aca="false">IF($A57="",0,IF(COUNTIFS(Urlaub!$A$5:$A$604,$A57,Urlaub!$B$5:$B$604,"&lt;="&amp;HS$3,Urlaub!$C$5:$C$604,"&gt;="&amp;HS$3)&gt;0,1,0))</f>
        <v>0</v>
      </c>
      <c r="HT57" s="19" t="n">
        <f aca="false">IF($A57="",0,IF(COUNTIFS(Urlaub!$A$5:$A$604,$A57,Urlaub!$B$5:$B$604,"&lt;="&amp;HT$3,Urlaub!$C$5:$C$604,"&gt;="&amp;HT$3)&gt;0,1,0))</f>
        <v>0</v>
      </c>
      <c r="HU57" s="19" t="n">
        <f aca="false">IF($A57="",0,IF(COUNTIFS(Urlaub!$A$5:$A$604,$A57,Urlaub!$B$5:$B$604,"&lt;="&amp;HU$3,Urlaub!$C$5:$C$604,"&gt;="&amp;HU$3)&gt;0,1,0))</f>
        <v>0</v>
      </c>
      <c r="HV57" s="19" t="n">
        <f aca="false">IF($A57="",0,IF(COUNTIFS(Urlaub!$A$5:$A$604,$A57,Urlaub!$B$5:$B$604,"&lt;="&amp;HV$3,Urlaub!$C$5:$C$604,"&gt;="&amp;HV$3)&gt;0,1,0))</f>
        <v>0</v>
      </c>
      <c r="HW57" s="19" t="n">
        <f aca="false">IF($A57="",0,IF(COUNTIFS(Urlaub!$A$5:$A$604,$A57,Urlaub!$B$5:$B$604,"&lt;="&amp;HW$3,Urlaub!$C$5:$C$604,"&gt;="&amp;HW$3)&gt;0,1,0))</f>
        <v>0</v>
      </c>
      <c r="HX57" s="19" t="n">
        <f aca="false">IF($A57="",0,IF(COUNTIFS(Urlaub!$A$5:$A$604,$A57,Urlaub!$B$5:$B$604,"&lt;="&amp;HX$3,Urlaub!$C$5:$C$604,"&gt;="&amp;HX$3)&gt;0,1,0))</f>
        <v>0</v>
      </c>
      <c r="HY57" s="19" t="n">
        <f aca="false">IF($A57="",0,IF(COUNTIFS(Urlaub!$A$5:$A$604,$A57,Urlaub!$B$5:$B$604,"&lt;="&amp;HY$3,Urlaub!$C$5:$C$604,"&gt;="&amp;HY$3)&gt;0,1,0))</f>
        <v>0</v>
      </c>
      <c r="HZ57" s="19" t="n">
        <f aca="false">IF($A57="",0,IF(COUNTIFS(Urlaub!$A$5:$A$604,$A57,Urlaub!$B$5:$B$604,"&lt;="&amp;HZ$3,Urlaub!$C$5:$C$604,"&gt;="&amp;HZ$3)&gt;0,1,0))</f>
        <v>0</v>
      </c>
      <c r="IA57" s="19" t="n">
        <f aca="false">IF($A57="",0,IF(COUNTIFS(Urlaub!$A$5:$A$604,$A57,Urlaub!$B$5:$B$604,"&lt;="&amp;IA$3,Urlaub!$C$5:$C$604,"&gt;="&amp;IA$3)&gt;0,1,0))</f>
        <v>0</v>
      </c>
      <c r="IB57" s="19" t="n">
        <f aca="false">IF($A57="",0,IF(COUNTIFS(Urlaub!$A$5:$A$604,$A57,Urlaub!$B$5:$B$604,"&lt;="&amp;IB$3,Urlaub!$C$5:$C$604,"&gt;="&amp;IB$3)&gt;0,1,0))</f>
        <v>0</v>
      </c>
      <c r="IC57" s="19" t="n">
        <f aca="false">IF($A57="",0,IF(COUNTIFS(Urlaub!$A$5:$A$604,$A57,Urlaub!$B$5:$B$604,"&lt;="&amp;IC$3,Urlaub!$C$5:$C$604,"&gt;="&amp;IC$3)&gt;0,1,0))</f>
        <v>0</v>
      </c>
      <c r="ID57" s="19" t="n">
        <f aca="false">IF($A57="",0,IF(COUNTIFS(Urlaub!$A$5:$A$604,$A57,Urlaub!$B$5:$B$604,"&lt;="&amp;ID$3,Urlaub!$C$5:$C$604,"&gt;="&amp;ID$3)&gt;0,1,0))</f>
        <v>0</v>
      </c>
      <c r="IE57" s="19" t="n">
        <f aca="false">IF($A57="",0,IF(COUNTIFS(Urlaub!$A$5:$A$604,$A57,Urlaub!$B$5:$B$604,"&lt;="&amp;IE$3,Urlaub!$C$5:$C$604,"&gt;="&amp;IE$3)&gt;0,1,0))</f>
        <v>0</v>
      </c>
      <c r="IF57" s="19" t="n">
        <f aca="false">IF($A57="",0,IF(COUNTIFS(Urlaub!$A$5:$A$604,$A57,Urlaub!$B$5:$B$604,"&lt;="&amp;IF$3,Urlaub!$C$5:$C$604,"&gt;="&amp;IF$3)&gt;0,1,0))</f>
        <v>0</v>
      </c>
      <c r="IG57" s="19" t="n">
        <f aca="false">IF($A57="",0,IF(COUNTIFS(Urlaub!$A$5:$A$604,$A57,Urlaub!$B$5:$B$604,"&lt;="&amp;IG$3,Urlaub!$C$5:$C$604,"&gt;="&amp;IG$3)&gt;0,1,0))</f>
        <v>0</v>
      </c>
      <c r="IH57" s="19" t="n">
        <f aca="false">IF($A57="",0,IF(COUNTIFS(Urlaub!$A$5:$A$604,$A57,Urlaub!$B$5:$B$604,"&lt;="&amp;IH$3,Urlaub!$C$5:$C$604,"&gt;="&amp;IH$3)&gt;0,1,0))</f>
        <v>0</v>
      </c>
      <c r="II57" s="19" t="n">
        <f aca="false">IF($A57="",0,IF(COUNTIFS(Urlaub!$A$5:$A$604,$A57,Urlaub!$B$5:$B$604,"&lt;="&amp;II$3,Urlaub!$C$5:$C$604,"&gt;="&amp;II$3)&gt;0,1,0))</f>
        <v>0</v>
      </c>
      <c r="IJ57" s="19" t="n">
        <f aca="false">IF($A57="",0,IF(COUNTIFS(Urlaub!$A$5:$A$604,$A57,Urlaub!$B$5:$B$604,"&lt;="&amp;IJ$3,Urlaub!$C$5:$C$604,"&gt;="&amp;IJ$3)&gt;0,1,0))</f>
        <v>0</v>
      </c>
      <c r="IK57" s="19" t="n">
        <f aca="false">IF($A57="",0,IF(COUNTIFS(Urlaub!$A$5:$A$604,$A57,Urlaub!$B$5:$B$604,"&lt;="&amp;IK$3,Urlaub!$C$5:$C$604,"&gt;="&amp;IK$3)&gt;0,1,0))</f>
        <v>0</v>
      </c>
      <c r="IL57" s="19" t="n">
        <f aca="false">IF($A57="",0,IF(COUNTIFS(Urlaub!$A$5:$A$604,$A57,Urlaub!$B$5:$B$604,"&lt;="&amp;IL$3,Urlaub!$C$5:$C$604,"&gt;="&amp;IL$3)&gt;0,1,0))</f>
        <v>0</v>
      </c>
      <c r="IM57" s="19" t="n">
        <f aca="false">IF($A57="",0,IF(COUNTIFS(Urlaub!$A$5:$A$604,$A57,Urlaub!$B$5:$B$604,"&lt;="&amp;IM$3,Urlaub!$C$5:$C$604,"&gt;="&amp;IM$3)&gt;0,1,0))</f>
        <v>0</v>
      </c>
      <c r="IN57" s="19" t="n">
        <f aca="false">IF($A57="",0,IF(COUNTIFS(Urlaub!$A$5:$A$604,$A57,Urlaub!$B$5:$B$604,"&lt;="&amp;IN$3,Urlaub!$C$5:$C$604,"&gt;="&amp;IN$3)&gt;0,1,0))</f>
        <v>0</v>
      </c>
      <c r="IO57" s="19" t="n">
        <f aca="false">IF($A57="",0,IF(COUNTIFS(Urlaub!$A$5:$A$604,$A57,Urlaub!$B$5:$B$604,"&lt;="&amp;IO$3,Urlaub!$C$5:$C$604,"&gt;="&amp;IO$3)&gt;0,1,0))</f>
        <v>0</v>
      </c>
      <c r="IP57" s="19" t="n">
        <f aca="false">IF($A57="",0,IF(COUNTIFS(Urlaub!$A$5:$A$604,$A57,Urlaub!$B$5:$B$604,"&lt;="&amp;IP$3,Urlaub!$C$5:$C$604,"&gt;="&amp;IP$3)&gt;0,1,0))</f>
        <v>0</v>
      </c>
      <c r="IQ57" s="19" t="n">
        <f aca="false">IF($A57="",0,IF(COUNTIFS(Urlaub!$A$5:$A$604,$A57,Urlaub!$B$5:$B$604,"&lt;="&amp;IQ$3,Urlaub!$C$5:$C$604,"&gt;="&amp;IQ$3)&gt;0,1,0))</f>
        <v>0</v>
      </c>
      <c r="IR57" s="19" t="n">
        <f aca="false">IF($A57="",0,IF(COUNTIFS(Urlaub!$A$5:$A$604,$A57,Urlaub!$B$5:$B$604,"&lt;="&amp;IR$3,Urlaub!$C$5:$C$604,"&gt;="&amp;IR$3)&gt;0,1,0))</f>
        <v>0</v>
      </c>
      <c r="IS57" s="19" t="n">
        <f aca="false">IF($A57="",0,IF(COUNTIFS(Urlaub!$A$5:$A$604,$A57,Urlaub!$B$5:$B$604,"&lt;="&amp;IS$3,Urlaub!$C$5:$C$604,"&gt;="&amp;IS$3)&gt;0,1,0))</f>
        <v>0</v>
      </c>
      <c r="IT57" s="19" t="n">
        <f aca="false">IF($A57="",0,IF(COUNTIFS(Urlaub!$A$5:$A$604,$A57,Urlaub!$B$5:$B$604,"&lt;="&amp;IT$3,Urlaub!$C$5:$C$604,"&gt;="&amp;IT$3)&gt;0,1,0))</f>
        <v>0</v>
      </c>
      <c r="IU57" s="19" t="n">
        <f aca="false">IF($A57="",0,IF(COUNTIFS(Urlaub!$A$5:$A$604,$A57,Urlaub!$B$5:$B$604,"&lt;="&amp;IU$3,Urlaub!$C$5:$C$604,"&gt;="&amp;IU$3)&gt;0,1,0))</f>
        <v>0</v>
      </c>
      <c r="IV57" s="19" t="n">
        <f aca="false">IF($A57="",0,IF(COUNTIFS(Urlaub!$A$5:$A$604,$A57,Urlaub!$B$5:$B$604,"&lt;="&amp;IV$3,Urlaub!$C$5:$C$604,"&gt;="&amp;IV$3)&gt;0,1,0))</f>
        <v>0</v>
      </c>
      <c r="IW57" s="19" t="n">
        <f aca="false">IF($A57="",0,IF(COUNTIFS(Urlaub!$A$5:$A$604,$A57,Urlaub!$B$5:$B$604,"&lt;="&amp;IW$3,Urlaub!$C$5:$C$604,"&gt;="&amp;IW$3)&gt;0,1,0))</f>
        <v>0</v>
      </c>
      <c r="IX57" s="19" t="n">
        <f aca="false">IF($A57="",0,IF(COUNTIFS(Urlaub!$A$5:$A$604,$A57,Urlaub!$B$5:$B$604,"&lt;="&amp;IX$3,Urlaub!$C$5:$C$604,"&gt;="&amp;IX$3)&gt;0,1,0))</f>
        <v>0</v>
      </c>
      <c r="IY57" s="19" t="n">
        <f aca="false">IF($A57="",0,IF(COUNTIFS(Urlaub!$A$5:$A$604,$A57,Urlaub!$B$5:$B$604,"&lt;="&amp;IY$3,Urlaub!$C$5:$C$604,"&gt;="&amp;IY$3)&gt;0,1,0))</f>
        <v>0</v>
      </c>
      <c r="IZ57" s="19" t="n">
        <f aca="false">IF($A57="",0,IF(COUNTIFS(Urlaub!$A$5:$A$604,$A57,Urlaub!$B$5:$B$604,"&lt;="&amp;IZ$3,Urlaub!$C$5:$C$604,"&gt;="&amp;IZ$3)&gt;0,1,0))</f>
        <v>0</v>
      </c>
      <c r="JA57" s="19" t="n">
        <f aca="false">IF($A57="",0,IF(COUNTIFS(Urlaub!$A$5:$A$604,$A57,Urlaub!$B$5:$B$604,"&lt;="&amp;JA$3,Urlaub!$C$5:$C$604,"&gt;="&amp;JA$3)&gt;0,1,0))</f>
        <v>0</v>
      </c>
      <c r="JB57" s="19" t="n">
        <f aca="false">IF($A57="",0,IF(COUNTIFS(Urlaub!$A$5:$A$604,$A57,Urlaub!$B$5:$B$604,"&lt;="&amp;JB$3,Urlaub!$C$5:$C$604,"&gt;="&amp;JB$3)&gt;0,1,0))</f>
        <v>0</v>
      </c>
      <c r="JC57" s="19" t="n">
        <f aca="false">IF($A57="",0,IF(COUNTIFS(Urlaub!$A$5:$A$604,$A57,Urlaub!$B$5:$B$604,"&lt;="&amp;JC$3,Urlaub!$C$5:$C$604,"&gt;="&amp;JC$3)&gt;0,1,0))</f>
        <v>0</v>
      </c>
      <c r="JD57" s="19" t="n">
        <f aca="false">IF($A57="",0,IF(COUNTIFS(Urlaub!$A$5:$A$604,$A57,Urlaub!$B$5:$B$604,"&lt;="&amp;JD$3,Urlaub!$C$5:$C$604,"&gt;="&amp;JD$3)&gt;0,1,0))</f>
        <v>0</v>
      </c>
      <c r="JE57" s="19" t="n">
        <f aca="false">IF($A57="",0,IF(COUNTIFS(Urlaub!$A$5:$A$604,$A57,Urlaub!$B$5:$B$604,"&lt;="&amp;JE$3,Urlaub!$C$5:$C$604,"&gt;="&amp;JE$3)&gt;0,1,0))</f>
        <v>0</v>
      </c>
      <c r="JF57" s="19" t="n">
        <f aca="false">IF($A57="",0,IF(COUNTIFS(Urlaub!$A$5:$A$604,$A57,Urlaub!$B$5:$B$604,"&lt;="&amp;JF$3,Urlaub!$C$5:$C$604,"&gt;="&amp;JF$3)&gt;0,1,0))</f>
        <v>0</v>
      </c>
      <c r="JG57" s="19" t="n">
        <f aca="false">IF($A57="",0,IF(COUNTIFS(Urlaub!$A$5:$A$604,$A57,Urlaub!$B$5:$B$604,"&lt;="&amp;JG$3,Urlaub!$C$5:$C$604,"&gt;="&amp;JG$3)&gt;0,1,0))</f>
        <v>0</v>
      </c>
      <c r="JH57" s="19" t="n">
        <f aca="false">IF($A57="",0,IF(COUNTIFS(Urlaub!$A$5:$A$604,$A57,Urlaub!$B$5:$B$604,"&lt;="&amp;JH$3,Urlaub!$C$5:$C$604,"&gt;="&amp;JH$3)&gt;0,1,0))</f>
        <v>0</v>
      </c>
      <c r="JI57" s="19" t="n">
        <f aca="false">IF($A57="",0,IF(COUNTIFS(Urlaub!$A$5:$A$604,$A57,Urlaub!$B$5:$B$604,"&lt;="&amp;JI$3,Urlaub!$C$5:$C$604,"&gt;="&amp;JI$3)&gt;0,1,0))</f>
        <v>0</v>
      </c>
      <c r="JJ57" s="19" t="n">
        <f aca="false">IF($A57="",0,IF(COUNTIFS(Urlaub!$A$5:$A$604,$A57,Urlaub!$B$5:$B$604,"&lt;="&amp;JJ$3,Urlaub!$C$5:$C$604,"&gt;="&amp;JJ$3)&gt;0,1,0))</f>
        <v>0</v>
      </c>
      <c r="JK57" s="19" t="n">
        <f aca="false">IF($A57="",0,IF(COUNTIFS(Urlaub!$A$5:$A$604,$A57,Urlaub!$B$5:$B$604,"&lt;="&amp;JK$3,Urlaub!$C$5:$C$604,"&gt;="&amp;JK$3)&gt;0,1,0))</f>
        <v>0</v>
      </c>
      <c r="JL57" s="19" t="n">
        <f aca="false">IF($A57="",0,IF(COUNTIFS(Urlaub!$A$5:$A$604,$A57,Urlaub!$B$5:$B$604,"&lt;="&amp;JL$3,Urlaub!$C$5:$C$604,"&gt;="&amp;JL$3)&gt;0,1,0))</f>
        <v>0</v>
      </c>
      <c r="JM57" s="19" t="n">
        <f aca="false">IF($A57="",0,IF(COUNTIFS(Urlaub!$A$5:$A$604,$A57,Urlaub!$B$5:$B$604,"&lt;="&amp;JM$3,Urlaub!$C$5:$C$604,"&gt;="&amp;JM$3)&gt;0,1,0))</f>
        <v>0</v>
      </c>
      <c r="JN57" s="19" t="n">
        <f aca="false">IF($A57="",0,IF(COUNTIFS(Urlaub!$A$5:$A$604,$A57,Urlaub!$B$5:$B$604,"&lt;="&amp;JN$3,Urlaub!$C$5:$C$604,"&gt;="&amp;JN$3)&gt;0,1,0))</f>
        <v>0</v>
      </c>
      <c r="JO57" s="19" t="n">
        <f aca="false">IF($A57="",0,IF(COUNTIFS(Urlaub!$A$5:$A$604,$A57,Urlaub!$B$5:$B$604,"&lt;="&amp;JO$3,Urlaub!$C$5:$C$604,"&gt;="&amp;JO$3)&gt;0,1,0))</f>
        <v>0</v>
      </c>
      <c r="JP57" s="19" t="n">
        <f aca="false">IF($A57="",0,IF(COUNTIFS(Urlaub!$A$5:$A$604,$A57,Urlaub!$B$5:$B$604,"&lt;="&amp;JP$3,Urlaub!$C$5:$C$604,"&gt;="&amp;JP$3)&gt;0,1,0))</f>
        <v>0</v>
      </c>
      <c r="JQ57" s="19" t="n">
        <f aca="false">IF($A57="",0,IF(COUNTIFS(Urlaub!$A$5:$A$604,$A57,Urlaub!$B$5:$B$604,"&lt;="&amp;JQ$3,Urlaub!$C$5:$C$604,"&gt;="&amp;JQ$3)&gt;0,1,0))</f>
        <v>0</v>
      </c>
      <c r="JR57" s="19" t="n">
        <f aca="false">IF($A57="",0,IF(COUNTIFS(Urlaub!$A$5:$A$604,$A57,Urlaub!$B$5:$B$604,"&lt;="&amp;JR$3,Urlaub!$C$5:$C$604,"&gt;="&amp;JR$3)&gt;0,1,0))</f>
        <v>0</v>
      </c>
      <c r="JS57" s="19" t="n">
        <f aca="false">IF($A57="",0,IF(COUNTIFS(Urlaub!$A$5:$A$604,$A57,Urlaub!$B$5:$B$604,"&lt;="&amp;JS$3,Urlaub!$C$5:$C$604,"&gt;="&amp;JS$3)&gt;0,1,0))</f>
        <v>0</v>
      </c>
      <c r="JT57" s="19" t="n">
        <f aca="false">IF($A57="",0,IF(COUNTIFS(Urlaub!$A$5:$A$604,$A57,Urlaub!$B$5:$B$604,"&lt;="&amp;JT$3,Urlaub!$C$5:$C$604,"&gt;="&amp;JT$3)&gt;0,1,0))</f>
        <v>0</v>
      </c>
      <c r="JU57" s="19" t="n">
        <f aca="false">IF($A57="",0,IF(COUNTIFS(Urlaub!$A$5:$A$604,$A57,Urlaub!$B$5:$B$604,"&lt;="&amp;JU$3,Urlaub!$C$5:$C$604,"&gt;="&amp;JU$3)&gt;0,1,0))</f>
        <v>0</v>
      </c>
      <c r="JV57" s="19" t="n">
        <f aca="false">IF($A57="",0,IF(COUNTIFS(Urlaub!$A$5:$A$604,$A57,Urlaub!$B$5:$B$604,"&lt;="&amp;JV$3,Urlaub!$C$5:$C$604,"&gt;="&amp;JV$3)&gt;0,1,0))</f>
        <v>0</v>
      </c>
      <c r="JW57" s="19" t="n">
        <f aca="false">IF($A57="",0,IF(COUNTIFS(Urlaub!$A$5:$A$604,$A57,Urlaub!$B$5:$B$604,"&lt;="&amp;JW$3,Urlaub!$C$5:$C$604,"&gt;="&amp;JW$3)&gt;0,1,0))</f>
        <v>0</v>
      </c>
      <c r="JX57" s="19" t="n">
        <f aca="false">IF($A57="",0,IF(COUNTIFS(Urlaub!$A$5:$A$604,$A57,Urlaub!$B$5:$B$604,"&lt;="&amp;JX$3,Urlaub!$C$5:$C$604,"&gt;="&amp;JX$3)&gt;0,1,0))</f>
        <v>0</v>
      </c>
      <c r="JY57" s="19" t="n">
        <f aca="false">IF($A57="",0,IF(COUNTIFS(Urlaub!$A$5:$A$604,$A57,Urlaub!$B$5:$B$604,"&lt;="&amp;JY$3,Urlaub!$C$5:$C$604,"&gt;="&amp;JY$3)&gt;0,1,0))</f>
        <v>0</v>
      </c>
      <c r="JZ57" s="19" t="n">
        <f aca="false">IF($A57="",0,IF(COUNTIFS(Urlaub!$A$5:$A$604,$A57,Urlaub!$B$5:$B$604,"&lt;="&amp;JZ$3,Urlaub!$C$5:$C$604,"&gt;="&amp;JZ$3)&gt;0,1,0))</f>
        <v>0</v>
      </c>
      <c r="KA57" s="19" t="n">
        <f aca="false">IF($A57="",0,IF(COUNTIFS(Urlaub!$A$5:$A$604,$A57,Urlaub!$B$5:$B$604,"&lt;="&amp;KA$3,Urlaub!$C$5:$C$604,"&gt;="&amp;KA$3)&gt;0,1,0))</f>
        <v>0</v>
      </c>
      <c r="KB57" s="19" t="n">
        <f aca="false">IF($A57="",0,IF(COUNTIFS(Urlaub!$A$5:$A$604,$A57,Urlaub!$B$5:$B$604,"&lt;="&amp;KB$3,Urlaub!$C$5:$C$604,"&gt;="&amp;KB$3)&gt;0,1,0))</f>
        <v>0</v>
      </c>
      <c r="KC57" s="19" t="n">
        <f aca="false">IF($A57="",0,IF(COUNTIFS(Urlaub!$A$5:$A$604,$A57,Urlaub!$B$5:$B$604,"&lt;="&amp;KC$3,Urlaub!$C$5:$C$604,"&gt;="&amp;KC$3)&gt;0,1,0))</f>
        <v>0</v>
      </c>
      <c r="KD57" s="19" t="n">
        <f aca="false">IF($A57="",0,IF(COUNTIFS(Urlaub!$A$5:$A$604,$A57,Urlaub!$B$5:$B$604,"&lt;="&amp;KD$3,Urlaub!$C$5:$C$604,"&gt;="&amp;KD$3)&gt;0,1,0))</f>
        <v>0</v>
      </c>
      <c r="KE57" s="19" t="n">
        <f aca="false">IF($A57="",0,IF(COUNTIFS(Urlaub!$A$5:$A$604,$A57,Urlaub!$B$5:$B$604,"&lt;="&amp;KE$3,Urlaub!$C$5:$C$604,"&gt;="&amp;KE$3)&gt;0,1,0))</f>
        <v>0</v>
      </c>
      <c r="KF57" s="19" t="n">
        <f aca="false">IF($A57="",0,IF(COUNTIFS(Urlaub!$A$5:$A$604,$A57,Urlaub!$B$5:$B$604,"&lt;="&amp;KF$3,Urlaub!$C$5:$C$604,"&gt;="&amp;KF$3)&gt;0,1,0))</f>
        <v>0</v>
      </c>
      <c r="KG57" s="19" t="n">
        <f aca="false">IF($A57="",0,IF(COUNTIFS(Urlaub!$A$5:$A$604,$A57,Urlaub!$B$5:$B$604,"&lt;="&amp;KG$3,Urlaub!$C$5:$C$604,"&gt;="&amp;KG$3)&gt;0,1,0))</f>
        <v>0</v>
      </c>
      <c r="KH57" s="19" t="n">
        <f aca="false">IF($A57="",0,IF(COUNTIFS(Urlaub!$A$5:$A$604,$A57,Urlaub!$B$5:$B$604,"&lt;="&amp;KH$3,Urlaub!$C$5:$C$604,"&gt;="&amp;KH$3)&gt;0,1,0))</f>
        <v>0</v>
      </c>
      <c r="KI57" s="19" t="n">
        <f aca="false">IF($A57="",0,IF(COUNTIFS(Urlaub!$A$5:$A$604,$A57,Urlaub!$B$5:$B$604,"&lt;="&amp;KI$3,Urlaub!$C$5:$C$604,"&gt;="&amp;KI$3)&gt;0,1,0))</f>
        <v>0</v>
      </c>
      <c r="KJ57" s="19" t="n">
        <f aca="false">IF($A57="",0,IF(COUNTIFS(Urlaub!$A$5:$A$604,$A57,Urlaub!$B$5:$B$604,"&lt;="&amp;KJ$3,Urlaub!$C$5:$C$604,"&gt;="&amp;KJ$3)&gt;0,1,0))</f>
        <v>0</v>
      </c>
      <c r="KK57" s="19" t="n">
        <f aca="false">IF($A57="",0,IF(COUNTIFS(Urlaub!$A$5:$A$604,$A57,Urlaub!$B$5:$B$604,"&lt;="&amp;KK$3,Urlaub!$C$5:$C$604,"&gt;="&amp;KK$3)&gt;0,1,0))</f>
        <v>0</v>
      </c>
      <c r="KL57" s="19" t="n">
        <f aca="false">IF($A57="",0,IF(COUNTIFS(Urlaub!$A$5:$A$604,$A57,Urlaub!$B$5:$B$604,"&lt;="&amp;KL$3,Urlaub!$C$5:$C$604,"&gt;="&amp;KL$3)&gt;0,1,0))</f>
        <v>0</v>
      </c>
      <c r="KM57" s="19" t="n">
        <f aca="false">IF($A57="",0,IF(COUNTIFS(Urlaub!$A$5:$A$604,$A57,Urlaub!$B$5:$B$604,"&lt;="&amp;KM$3,Urlaub!$C$5:$C$604,"&gt;="&amp;KM$3)&gt;0,1,0))</f>
        <v>0</v>
      </c>
      <c r="KN57" s="19" t="n">
        <f aca="false">IF($A57="",0,IF(COUNTIFS(Urlaub!$A$5:$A$604,$A57,Urlaub!$B$5:$B$604,"&lt;="&amp;KN$3,Urlaub!$C$5:$C$604,"&gt;="&amp;KN$3)&gt;0,1,0))</f>
        <v>0</v>
      </c>
      <c r="KO57" s="19" t="n">
        <f aca="false">IF($A57="",0,IF(COUNTIFS(Urlaub!$A$5:$A$604,$A57,Urlaub!$B$5:$B$604,"&lt;="&amp;KO$3,Urlaub!$C$5:$C$604,"&gt;="&amp;KO$3)&gt;0,1,0))</f>
        <v>0</v>
      </c>
      <c r="KP57" s="19" t="n">
        <f aca="false">IF($A57="",0,IF(COUNTIFS(Urlaub!$A$5:$A$604,$A57,Urlaub!$B$5:$B$604,"&lt;="&amp;KP$3,Urlaub!$C$5:$C$604,"&gt;="&amp;KP$3)&gt;0,1,0))</f>
        <v>0</v>
      </c>
      <c r="KQ57" s="19" t="n">
        <f aca="false">IF($A57="",0,IF(COUNTIFS(Urlaub!$A$5:$A$604,$A57,Urlaub!$B$5:$B$604,"&lt;="&amp;KQ$3,Urlaub!$C$5:$C$604,"&gt;="&amp;KQ$3)&gt;0,1,0))</f>
        <v>0</v>
      </c>
      <c r="KR57" s="19" t="n">
        <f aca="false">IF($A57="",0,IF(COUNTIFS(Urlaub!$A$5:$A$604,$A57,Urlaub!$B$5:$B$604,"&lt;="&amp;KR$3,Urlaub!$C$5:$C$604,"&gt;="&amp;KR$3)&gt;0,1,0))</f>
        <v>0</v>
      </c>
      <c r="KS57" s="19" t="n">
        <f aca="false">IF($A57="",0,IF(COUNTIFS(Urlaub!$A$5:$A$604,$A57,Urlaub!$B$5:$B$604,"&lt;="&amp;KS$3,Urlaub!$C$5:$C$604,"&gt;="&amp;KS$3)&gt;0,1,0))</f>
        <v>0</v>
      </c>
      <c r="KT57" s="19" t="n">
        <f aca="false">IF($A57="",0,IF(COUNTIFS(Urlaub!$A$5:$A$604,$A57,Urlaub!$B$5:$B$604,"&lt;="&amp;KT$3,Urlaub!$C$5:$C$604,"&gt;="&amp;KT$3)&gt;0,1,0))</f>
        <v>0</v>
      </c>
      <c r="KU57" s="19" t="n">
        <f aca="false">IF($A57="",0,IF(COUNTIFS(Urlaub!$A$5:$A$604,$A57,Urlaub!$B$5:$B$604,"&lt;="&amp;KU$3,Urlaub!$C$5:$C$604,"&gt;="&amp;KU$3)&gt;0,1,0))</f>
        <v>0</v>
      </c>
      <c r="KV57" s="19" t="n">
        <f aca="false">IF($A57="",0,IF(COUNTIFS(Urlaub!$A$5:$A$604,$A57,Urlaub!$B$5:$B$604,"&lt;="&amp;KV$3,Urlaub!$C$5:$C$604,"&gt;="&amp;KV$3)&gt;0,1,0))</f>
        <v>0</v>
      </c>
      <c r="KW57" s="19" t="n">
        <f aca="false">IF($A57="",0,IF(COUNTIFS(Urlaub!$A$5:$A$604,$A57,Urlaub!$B$5:$B$604,"&lt;="&amp;KW$3,Urlaub!$C$5:$C$604,"&gt;="&amp;KW$3)&gt;0,1,0))</f>
        <v>0</v>
      </c>
      <c r="KX57" s="19" t="n">
        <f aca="false">IF($A57="",0,IF(COUNTIFS(Urlaub!$A$5:$A$604,$A57,Urlaub!$B$5:$B$604,"&lt;="&amp;KX$3,Urlaub!$C$5:$C$604,"&gt;="&amp;KX$3)&gt;0,1,0))</f>
        <v>0</v>
      </c>
      <c r="KY57" s="19" t="n">
        <f aca="false">IF($A57="",0,IF(COUNTIFS(Urlaub!$A$5:$A$604,$A57,Urlaub!$B$5:$B$604,"&lt;="&amp;KY$3,Urlaub!$C$5:$C$604,"&gt;="&amp;KY$3)&gt;0,1,0))</f>
        <v>0</v>
      </c>
      <c r="KZ57" s="19" t="n">
        <f aca="false">IF($A57="",0,IF(COUNTIFS(Urlaub!$A$5:$A$604,$A57,Urlaub!$B$5:$B$604,"&lt;="&amp;KZ$3,Urlaub!$C$5:$C$604,"&gt;="&amp;KZ$3)&gt;0,1,0))</f>
        <v>0</v>
      </c>
      <c r="LA57" s="19" t="n">
        <f aca="false">IF($A57="",0,IF(COUNTIFS(Urlaub!$A$5:$A$604,$A57,Urlaub!$B$5:$B$604,"&lt;="&amp;LA$3,Urlaub!$C$5:$C$604,"&gt;="&amp;LA$3)&gt;0,1,0))</f>
        <v>0</v>
      </c>
      <c r="LB57" s="19" t="n">
        <f aca="false">IF($A57="",0,IF(COUNTIFS(Urlaub!$A$5:$A$604,$A57,Urlaub!$B$5:$B$604,"&lt;="&amp;LB$3,Urlaub!$C$5:$C$604,"&gt;="&amp;LB$3)&gt;0,1,0))</f>
        <v>0</v>
      </c>
      <c r="LC57" s="19" t="n">
        <f aca="false">IF($A57="",0,IF(COUNTIFS(Urlaub!$A$5:$A$604,$A57,Urlaub!$B$5:$B$604,"&lt;="&amp;LC$3,Urlaub!$C$5:$C$604,"&gt;="&amp;LC$3)&gt;0,1,0))</f>
        <v>0</v>
      </c>
      <c r="LD57" s="19" t="n">
        <f aca="false">IF($A57="",0,IF(COUNTIFS(Urlaub!$A$5:$A$604,$A57,Urlaub!$B$5:$B$604,"&lt;="&amp;LD$3,Urlaub!$C$5:$C$604,"&gt;="&amp;LD$3)&gt;0,1,0))</f>
        <v>0</v>
      </c>
      <c r="LE57" s="19" t="n">
        <f aca="false">IF($A57="",0,IF(COUNTIFS(Urlaub!$A$5:$A$604,$A57,Urlaub!$B$5:$B$604,"&lt;="&amp;LE$3,Urlaub!$C$5:$C$604,"&gt;="&amp;LE$3)&gt;0,1,0))</f>
        <v>0</v>
      </c>
      <c r="LF57" s="19" t="n">
        <f aca="false">IF($A57="",0,IF(COUNTIFS(Urlaub!$A$5:$A$604,$A57,Urlaub!$B$5:$B$604,"&lt;="&amp;LF$3,Urlaub!$C$5:$C$604,"&gt;="&amp;LF$3)&gt;0,1,0))</f>
        <v>0</v>
      </c>
      <c r="LG57" s="19" t="n">
        <f aca="false">IF($A57="",0,IF(COUNTIFS(Urlaub!$A$5:$A$604,$A57,Urlaub!$B$5:$B$604,"&lt;="&amp;LG$3,Urlaub!$C$5:$C$604,"&gt;="&amp;LG$3)&gt;0,1,0))</f>
        <v>0</v>
      </c>
      <c r="LH57" s="19" t="n">
        <f aca="false">IF($A57="",0,IF(COUNTIFS(Urlaub!$A$5:$A$604,$A57,Urlaub!$B$5:$B$604,"&lt;="&amp;LH$3,Urlaub!$C$5:$C$604,"&gt;="&amp;LH$3)&gt;0,1,0))</f>
        <v>0</v>
      </c>
      <c r="LI57" s="19" t="n">
        <f aca="false">IF($A57="",0,IF(COUNTIFS(Urlaub!$A$5:$A$604,$A57,Urlaub!$B$5:$B$604,"&lt;="&amp;LI$3,Urlaub!$C$5:$C$604,"&gt;="&amp;LI$3)&gt;0,1,0))</f>
        <v>0</v>
      </c>
      <c r="LJ57" s="19" t="n">
        <f aca="false">IF($A57="",0,IF(COUNTIFS(Urlaub!$A$5:$A$604,$A57,Urlaub!$B$5:$B$604,"&lt;="&amp;LJ$3,Urlaub!$C$5:$C$604,"&gt;="&amp;LJ$3)&gt;0,1,0))</f>
        <v>0</v>
      </c>
      <c r="LK57" s="19" t="n">
        <f aca="false">IF($A57="",0,IF(COUNTIFS(Urlaub!$A$5:$A$604,$A57,Urlaub!$B$5:$B$604,"&lt;="&amp;LK$3,Urlaub!$C$5:$C$604,"&gt;="&amp;LK$3)&gt;0,1,0))</f>
        <v>0</v>
      </c>
      <c r="LL57" s="19" t="n">
        <f aca="false">IF($A57="",0,IF(COUNTIFS(Urlaub!$A$5:$A$604,$A57,Urlaub!$B$5:$B$604,"&lt;="&amp;LL$3,Urlaub!$C$5:$C$604,"&gt;="&amp;LL$3)&gt;0,1,0))</f>
        <v>0</v>
      </c>
      <c r="LM57" s="19" t="n">
        <f aca="false">IF($A57="",0,IF(COUNTIFS(Urlaub!$A$5:$A$604,$A57,Urlaub!$B$5:$B$604,"&lt;="&amp;LM$3,Urlaub!$C$5:$C$604,"&gt;="&amp;LM$3)&gt;0,1,0))</f>
        <v>0</v>
      </c>
      <c r="LN57" s="19" t="n">
        <f aca="false">IF($A57="",0,IF(COUNTIFS(Urlaub!$A$5:$A$604,$A57,Urlaub!$B$5:$B$604,"&lt;="&amp;LN$3,Urlaub!$C$5:$C$604,"&gt;="&amp;LN$3)&gt;0,1,0))</f>
        <v>0</v>
      </c>
      <c r="LO57" s="19" t="n">
        <f aca="false">IF($A57="",0,IF(COUNTIFS(Urlaub!$A$5:$A$604,$A57,Urlaub!$B$5:$B$604,"&lt;="&amp;LO$3,Urlaub!$C$5:$C$604,"&gt;="&amp;LO$3)&gt;0,1,0))</f>
        <v>0</v>
      </c>
      <c r="LP57" s="19" t="n">
        <f aca="false">IF($A57="",0,IF(COUNTIFS(Urlaub!$A$5:$A$604,$A57,Urlaub!$B$5:$B$604,"&lt;="&amp;LP$3,Urlaub!$C$5:$C$604,"&gt;="&amp;LP$3)&gt;0,1,0))</f>
        <v>0</v>
      </c>
      <c r="LQ57" s="19" t="n">
        <f aca="false">IF($A57="",0,IF(COUNTIFS(Urlaub!$A$5:$A$604,$A57,Urlaub!$B$5:$B$604,"&lt;="&amp;LQ$3,Urlaub!$C$5:$C$604,"&gt;="&amp;LQ$3)&gt;0,1,0))</f>
        <v>0</v>
      </c>
      <c r="LR57" s="19" t="n">
        <f aca="false">IF($A57="",0,IF(COUNTIFS(Urlaub!$A$5:$A$604,$A57,Urlaub!$B$5:$B$604,"&lt;="&amp;LR$3,Urlaub!$C$5:$C$604,"&gt;="&amp;LR$3)&gt;0,1,0))</f>
        <v>0</v>
      </c>
      <c r="LS57" s="19" t="n">
        <f aca="false">IF($A57="",0,IF(COUNTIFS(Urlaub!$A$5:$A$604,$A57,Urlaub!$B$5:$B$604,"&lt;="&amp;LS$3,Urlaub!$C$5:$C$604,"&gt;="&amp;LS$3)&gt;0,1,0))</f>
        <v>0</v>
      </c>
      <c r="LT57" s="19" t="n">
        <f aca="false">IF($A57="",0,IF(COUNTIFS(Urlaub!$A$5:$A$604,$A57,Urlaub!$B$5:$B$604,"&lt;="&amp;LT$3,Urlaub!$C$5:$C$604,"&gt;="&amp;LT$3)&gt;0,1,0))</f>
        <v>0</v>
      </c>
      <c r="LU57" s="19" t="n">
        <f aca="false">IF($A57="",0,IF(COUNTIFS(Urlaub!$A$5:$A$604,$A57,Urlaub!$B$5:$B$604,"&lt;="&amp;LU$3,Urlaub!$C$5:$C$604,"&gt;="&amp;LU$3)&gt;0,1,0))</f>
        <v>0</v>
      </c>
      <c r="LV57" s="19" t="n">
        <f aca="false">IF($A57="",0,IF(COUNTIFS(Urlaub!$A$5:$A$604,$A57,Urlaub!$B$5:$B$604,"&lt;="&amp;LV$3,Urlaub!$C$5:$C$604,"&gt;="&amp;LV$3)&gt;0,1,0))</f>
        <v>0</v>
      </c>
      <c r="LW57" s="19" t="n">
        <f aca="false">IF($A57="",0,IF(COUNTIFS(Urlaub!$A$5:$A$604,$A57,Urlaub!$B$5:$B$604,"&lt;="&amp;LW$3,Urlaub!$C$5:$C$604,"&gt;="&amp;LW$3)&gt;0,1,0))</f>
        <v>0</v>
      </c>
      <c r="LX57" s="19" t="n">
        <f aca="false">IF($A57="",0,IF(COUNTIFS(Urlaub!$A$5:$A$604,$A57,Urlaub!$B$5:$B$604,"&lt;="&amp;LX$3,Urlaub!$C$5:$C$604,"&gt;="&amp;LX$3)&gt;0,1,0))</f>
        <v>0</v>
      </c>
      <c r="LY57" s="19" t="n">
        <f aca="false">IF($A57="",0,IF(COUNTIFS(Urlaub!$A$5:$A$604,$A57,Urlaub!$B$5:$B$604,"&lt;="&amp;LY$3,Urlaub!$C$5:$C$604,"&gt;="&amp;LY$3)&gt;0,1,0))</f>
        <v>0</v>
      </c>
      <c r="LZ57" s="19" t="n">
        <f aca="false">IF($A57="",0,IF(COUNTIFS(Urlaub!$A$5:$A$604,$A57,Urlaub!$B$5:$B$604,"&lt;="&amp;LZ$3,Urlaub!$C$5:$C$604,"&gt;="&amp;LZ$3)&gt;0,1,0))</f>
        <v>0</v>
      </c>
      <c r="MA57" s="19" t="n">
        <f aca="false">IF($A57="",0,IF(COUNTIFS(Urlaub!$A$5:$A$604,$A57,Urlaub!$B$5:$B$604,"&lt;="&amp;MA$3,Urlaub!$C$5:$C$604,"&gt;="&amp;MA$3)&gt;0,1,0))</f>
        <v>0</v>
      </c>
      <c r="MB57" s="19" t="n">
        <f aca="false">IF($A57="",0,IF(COUNTIFS(Urlaub!$A$5:$A$604,$A57,Urlaub!$B$5:$B$604,"&lt;="&amp;MB$3,Urlaub!$C$5:$C$604,"&gt;="&amp;MB$3)&gt;0,1,0))</f>
        <v>0</v>
      </c>
      <c r="MC57" s="19" t="n">
        <f aca="false">IF($A57="",0,IF(COUNTIFS(Urlaub!$A$5:$A$604,$A57,Urlaub!$B$5:$B$604,"&lt;="&amp;MC$3,Urlaub!$C$5:$C$604,"&gt;="&amp;MC$3)&gt;0,1,0))</f>
        <v>0</v>
      </c>
      <c r="MD57" s="19" t="n">
        <f aca="false">IF($A57="",0,IF(COUNTIFS(Urlaub!$A$5:$A$604,$A57,Urlaub!$B$5:$B$604,"&lt;="&amp;MD$3,Urlaub!$C$5:$C$604,"&gt;="&amp;MD$3)&gt;0,1,0))</f>
        <v>0</v>
      </c>
      <c r="ME57" s="19" t="n">
        <f aca="false">IF($A57="",0,IF(COUNTIFS(Urlaub!$A$5:$A$604,$A57,Urlaub!$B$5:$B$604,"&lt;="&amp;ME$3,Urlaub!$C$5:$C$604,"&gt;="&amp;ME$3)&gt;0,1,0))</f>
        <v>0</v>
      </c>
      <c r="MF57" s="19" t="n">
        <f aca="false">IF($A57="",0,IF(COUNTIFS(Urlaub!$A$5:$A$604,$A57,Urlaub!$B$5:$B$604,"&lt;="&amp;MF$3,Urlaub!$C$5:$C$604,"&gt;="&amp;MF$3)&gt;0,1,0))</f>
        <v>0</v>
      </c>
      <c r="MG57" s="19" t="n">
        <f aca="false">IF($A57="",0,IF(COUNTIFS(Urlaub!$A$5:$A$604,$A57,Urlaub!$B$5:$B$604,"&lt;="&amp;MG$3,Urlaub!$C$5:$C$604,"&gt;="&amp;MG$3)&gt;0,1,0))</f>
        <v>0</v>
      </c>
      <c r="MH57" s="19" t="n">
        <f aca="false">IF($A57="",0,IF(COUNTIFS(Urlaub!$A$5:$A$604,$A57,Urlaub!$B$5:$B$604,"&lt;="&amp;MH$3,Urlaub!$C$5:$C$604,"&gt;="&amp;MH$3)&gt;0,1,0))</f>
        <v>0</v>
      </c>
      <c r="MI57" s="19" t="n">
        <f aca="false">IF($A57="",0,IF(COUNTIFS(Urlaub!$A$5:$A$604,$A57,Urlaub!$B$5:$B$604,"&lt;="&amp;MI$3,Urlaub!$C$5:$C$604,"&gt;="&amp;MI$3)&gt;0,1,0))</f>
        <v>0</v>
      </c>
      <c r="MJ57" s="19" t="n">
        <f aca="false">IF($A57="",0,IF(COUNTIFS(Urlaub!$A$5:$A$604,$A57,Urlaub!$B$5:$B$604,"&lt;="&amp;MJ$3,Urlaub!$C$5:$C$604,"&gt;="&amp;MJ$3)&gt;0,1,0))</f>
        <v>0</v>
      </c>
      <c r="MK57" s="19" t="n">
        <f aca="false">IF($A57="",0,IF(COUNTIFS(Urlaub!$A$5:$A$604,$A57,Urlaub!$B$5:$B$604,"&lt;="&amp;MK$3,Urlaub!$C$5:$C$604,"&gt;="&amp;MK$3)&gt;0,1,0))</f>
        <v>0</v>
      </c>
      <c r="ML57" s="19" t="n">
        <f aca="false">IF($A57="",0,IF(COUNTIFS(Urlaub!$A$5:$A$604,$A57,Urlaub!$B$5:$B$604,"&lt;="&amp;ML$3,Urlaub!$C$5:$C$604,"&gt;="&amp;ML$3)&gt;0,1,0))</f>
        <v>0</v>
      </c>
      <c r="MM57" s="19" t="n">
        <f aca="false">IF($A57="",0,IF(COUNTIFS(Urlaub!$A$5:$A$604,$A57,Urlaub!$B$5:$B$604,"&lt;="&amp;MM$3,Urlaub!$C$5:$C$604,"&gt;="&amp;MM$3)&gt;0,1,0))</f>
        <v>0</v>
      </c>
      <c r="MN57" s="19" t="n">
        <f aca="false">IF($A57="",0,IF(COUNTIFS(Urlaub!$A$5:$A$604,$A57,Urlaub!$B$5:$B$604,"&lt;="&amp;MN$3,Urlaub!$C$5:$C$604,"&gt;="&amp;MN$3)&gt;0,1,0))</f>
        <v>0</v>
      </c>
      <c r="MO57" s="19" t="n">
        <f aca="false">IF($A57="",0,IF(COUNTIFS(Urlaub!$A$5:$A$604,$A57,Urlaub!$B$5:$B$604,"&lt;="&amp;MO$3,Urlaub!$C$5:$C$604,"&gt;="&amp;MO$3)&gt;0,1,0))</f>
        <v>0</v>
      </c>
      <c r="MP57" s="19" t="n">
        <f aca="false">IF($A57="",0,IF(COUNTIFS(Urlaub!$A$5:$A$604,$A57,Urlaub!$B$5:$B$604,"&lt;="&amp;MP$3,Urlaub!$C$5:$C$604,"&gt;="&amp;MP$3)&gt;0,1,0))</f>
        <v>0</v>
      </c>
      <c r="MQ57" s="19" t="n">
        <f aca="false">IF($A57="",0,IF(COUNTIFS(Urlaub!$A$5:$A$604,$A57,Urlaub!$B$5:$B$604,"&lt;="&amp;MQ$3,Urlaub!$C$5:$C$604,"&gt;="&amp;MQ$3)&gt;0,1,0))</f>
        <v>0</v>
      </c>
      <c r="MR57" s="19" t="n">
        <f aca="false">IF($A57="",0,IF(COUNTIFS(Urlaub!$A$5:$A$604,$A57,Urlaub!$B$5:$B$604,"&lt;="&amp;MR$3,Urlaub!$C$5:$C$604,"&gt;="&amp;MR$3)&gt;0,1,0))</f>
        <v>0</v>
      </c>
      <c r="MS57" s="19" t="n">
        <f aca="false">IF($A57="",0,IF(COUNTIFS(Urlaub!$A$5:$A$604,$A57,Urlaub!$B$5:$B$604,"&lt;="&amp;MS$3,Urlaub!$C$5:$C$604,"&gt;="&amp;MS$3)&gt;0,1,0))</f>
        <v>0</v>
      </c>
      <c r="MT57" s="19" t="n">
        <f aca="false">IF($A57="",0,IF(COUNTIFS(Urlaub!$A$5:$A$604,$A57,Urlaub!$B$5:$B$604,"&lt;="&amp;MT$3,Urlaub!$C$5:$C$604,"&gt;="&amp;MT$3)&gt;0,1,0))</f>
        <v>0</v>
      </c>
      <c r="MU57" s="19" t="n">
        <f aca="false">IF($A57="",0,IF(COUNTIFS(Urlaub!$A$5:$A$604,$A57,Urlaub!$B$5:$B$604,"&lt;="&amp;MU$3,Urlaub!$C$5:$C$604,"&gt;="&amp;MU$3)&gt;0,1,0))</f>
        <v>0</v>
      </c>
      <c r="MV57" s="19" t="n">
        <f aca="false">IF($A57="",0,IF(COUNTIFS(Urlaub!$A$5:$A$604,$A57,Urlaub!$B$5:$B$604,"&lt;="&amp;MV$3,Urlaub!$C$5:$C$604,"&gt;="&amp;MV$3)&gt;0,1,0))</f>
        <v>0</v>
      </c>
      <c r="MW57" s="19" t="n">
        <f aca="false">IF($A57="",0,IF(COUNTIFS(Urlaub!$A$5:$A$604,$A57,Urlaub!$B$5:$B$604,"&lt;="&amp;MW$3,Urlaub!$C$5:$C$604,"&gt;="&amp;MW$3)&gt;0,1,0))</f>
        <v>0</v>
      </c>
      <c r="MX57" s="19" t="n">
        <f aca="false">IF($A57="",0,IF(COUNTIFS(Urlaub!$A$5:$A$604,$A57,Urlaub!$B$5:$B$604,"&lt;="&amp;MX$3,Urlaub!$C$5:$C$604,"&gt;="&amp;MX$3)&gt;0,1,0))</f>
        <v>0</v>
      </c>
      <c r="MY57" s="19" t="n">
        <f aca="false">IF($A57="",0,IF(COUNTIFS(Urlaub!$A$5:$A$604,$A57,Urlaub!$B$5:$B$604,"&lt;="&amp;MY$3,Urlaub!$C$5:$C$604,"&gt;="&amp;MY$3)&gt;0,1,0))</f>
        <v>0</v>
      </c>
      <c r="MZ57" s="19" t="n">
        <f aca="false">IF($A57="",0,IF(COUNTIFS(Urlaub!$A$5:$A$604,$A57,Urlaub!$B$5:$B$604,"&lt;="&amp;MZ$3,Urlaub!$C$5:$C$604,"&gt;="&amp;MZ$3)&gt;0,1,0))</f>
        <v>0</v>
      </c>
      <c r="NA57" s="19" t="n">
        <f aca="false">IF($A57="",0,IF(COUNTIFS(Urlaub!$A$5:$A$604,$A57,Urlaub!$B$5:$B$604,"&lt;="&amp;NA$3,Urlaub!$C$5:$C$604,"&gt;="&amp;NA$3)&gt;0,1,0))</f>
        <v>0</v>
      </c>
      <c r="NB57" s="19" t="n">
        <f aca="false">IF($A57="",0,IF(COUNTIFS(Urlaub!$A$5:$A$604,$A57,Urlaub!$B$5:$B$604,"&lt;="&amp;NB$3,Urlaub!$C$5:$C$604,"&gt;="&amp;NB$3)&gt;0,1,0))</f>
        <v>0</v>
      </c>
      <c r="NC57" s="19" t="n">
        <f aca="false">IF($A57="",0,IF(COUNTIFS(Urlaub!$A$5:$A$604,$A57,Urlaub!$B$5:$B$604,"&lt;="&amp;NC$3,Urlaub!$C$5:$C$604,"&gt;="&amp;NC$3)&gt;0,1,0))</f>
        <v>0</v>
      </c>
      <c r="ND57" s="19" t="n">
        <f aca="false">IF($A57="",0,IF(COUNTIFS(Urlaub!$A$5:$A$604,$A57,Urlaub!$B$5:$B$604,"&lt;="&amp;ND$3,Urlaub!$C$5:$C$604,"&gt;="&amp;ND$3)&gt;0,1,0))</f>
        <v>0</v>
      </c>
      <c r="NE57" s="19" t="n">
        <f aca="false">IF($A57="",0,IF(COUNTIFS(Urlaub!$A$5:$A$604,$A57,Urlaub!$B$5:$B$604,"&lt;="&amp;NE$3,Urlaub!$C$5:$C$604,"&gt;="&amp;NE$3)&gt;0,1,0))</f>
        <v>0</v>
      </c>
      <c r="NF57" s="19" t="n">
        <f aca="false">IF($A57="",0,IF(COUNTIFS(Urlaub!$A$5:$A$604,$A57,Urlaub!$B$5:$B$604,"&lt;="&amp;NF$3,Urlaub!$C$5:$C$604,"&gt;="&amp;NF$3)&gt;0,1,0))</f>
        <v>0</v>
      </c>
      <c r="NG57" s="19" t="n">
        <f aca="false">IF($A57="",0,IF(COUNTIFS(Urlaub!$A$5:$A$604,$A57,Urlaub!$B$5:$B$604,"&lt;="&amp;NG$3,Urlaub!$C$5:$C$604,"&gt;="&amp;NG$3)&gt;0,1,0))</f>
        <v>0</v>
      </c>
      <c r="NH57" s="19" t="n">
        <f aca="false">IF($A57="",0,IF(COUNTIFS(Urlaub!$A$5:$A$604,$A57,Urlaub!$B$5:$B$604,"&lt;="&amp;NH$3,Urlaub!$C$5:$C$604,"&gt;="&amp;NH$3)&gt;0,1,0))</f>
        <v>0</v>
      </c>
    </row>
    <row r="58" customFormat="false" ht="15" hidden="false" customHeight="false" outlineLevel="0" collapsed="false">
      <c r="A58" s="5" t="str">
        <f aca="false">IF(Team!A58="","",Team!A58)</f>
        <v/>
      </c>
      <c r="B58" s="8" t="str">
        <f aca="false">IF(Team!B58="","",Team!B58)</f>
        <v/>
      </c>
      <c r="C58" s="8" t="str">
        <f aca="false">IF(Team!C58="","",Team!C58)</f>
        <v/>
      </c>
      <c r="D58" s="8" t="str">
        <f aca="false">IF(Team!D58="","",Team!D58)</f>
        <v/>
      </c>
      <c r="E58" s="8" t="str">
        <f aca="false">IF(Team!E58="","",Team!E58)</f>
        <v/>
      </c>
      <c r="F58" s="8" t="str">
        <f aca="false">IF(Team!F58="","",Team!F58)</f>
        <v/>
      </c>
      <c r="G58" s="19" t="n">
        <f aca="false">IF($A58="",0,IF(COUNTIFS(Urlaub!$A$5:$A$604,$A58,Urlaub!$B$5:$B$604,"&lt;="&amp;G$3,Urlaub!$C$5:$C$604,"&gt;="&amp;G$3)&gt;0,1,0))</f>
        <v>0</v>
      </c>
      <c r="H58" s="19" t="n">
        <f aca="false">IF($A58="",0,IF(COUNTIFS(Urlaub!$A$5:$A$604,$A58,Urlaub!$B$5:$B$604,"&lt;="&amp;H$3,Urlaub!$C$5:$C$604,"&gt;="&amp;H$3)&gt;0,1,0))</f>
        <v>0</v>
      </c>
      <c r="I58" s="19" t="n">
        <f aca="false">IF($A58="",0,IF(COUNTIFS(Urlaub!$A$5:$A$604,$A58,Urlaub!$B$5:$B$604,"&lt;="&amp;I$3,Urlaub!$C$5:$C$604,"&gt;="&amp;I$3)&gt;0,1,0))</f>
        <v>0</v>
      </c>
      <c r="J58" s="19" t="n">
        <f aca="false">IF($A58="",0,IF(COUNTIFS(Urlaub!$A$5:$A$604,$A58,Urlaub!$B$5:$B$604,"&lt;="&amp;J$3,Urlaub!$C$5:$C$604,"&gt;="&amp;J$3)&gt;0,1,0))</f>
        <v>0</v>
      </c>
      <c r="K58" s="19" t="n">
        <f aca="false">IF($A58="",0,IF(COUNTIFS(Urlaub!$A$5:$A$604,$A58,Urlaub!$B$5:$B$604,"&lt;="&amp;K$3,Urlaub!$C$5:$C$604,"&gt;="&amp;K$3)&gt;0,1,0))</f>
        <v>0</v>
      </c>
      <c r="L58" s="19" t="n">
        <f aca="false">IF($A58="",0,IF(COUNTIFS(Urlaub!$A$5:$A$604,$A58,Urlaub!$B$5:$B$604,"&lt;="&amp;L$3,Urlaub!$C$5:$C$604,"&gt;="&amp;L$3)&gt;0,1,0))</f>
        <v>0</v>
      </c>
      <c r="M58" s="19" t="n">
        <f aca="false">IF($A58="",0,IF(COUNTIFS(Urlaub!$A$5:$A$604,$A58,Urlaub!$B$5:$B$604,"&lt;="&amp;M$3,Urlaub!$C$5:$C$604,"&gt;="&amp;M$3)&gt;0,1,0))</f>
        <v>0</v>
      </c>
      <c r="N58" s="19" t="n">
        <f aca="false">IF($A58="",0,IF(COUNTIFS(Urlaub!$A$5:$A$604,$A58,Urlaub!$B$5:$B$604,"&lt;="&amp;N$3,Urlaub!$C$5:$C$604,"&gt;="&amp;N$3)&gt;0,1,0))</f>
        <v>0</v>
      </c>
      <c r="O58" s="19" t="n">
        <f aca="false">IF($A58="",0,IF(COUNTIFS(Urlaub!$A$5:$A$604,$A58,Urlaub!$B$5:$B$604,"&lt;="&amp;O$3,Urlaub!$C$5:$C$604,"&gt;="&amp;O$3)&gt;0,1,0))</f>
        <v>0</v>
      </c>
      <c r="P58" s="19" t="n">
        <f aca="false">IF($A58="",0,IF(COUNTIFS(Urlaub!$A$5:$A$604,$A58,Urlaub!$B$5:$B$604,"&lt;="&amp;P$3,Urlaub!$C$5:$C$604,"&gt;="&amp;P$3)&gt;0,1,0))</f>
        <v>0</v>
      </c>
      <c r="Q58" s="19" t="n">
        <f aca="false">IF($A58="",0,IF(COUNTIFS(Urlaub!$A$5:$A$604,$A58,Urlaub!$B$5:$B$604,"&lt;="&amp;Q$3,Urlaub!$C$5:$C$604,"&gt;="&amp;Q$3)&gt;0,1,0))</f>
        <v>0</v>
      </c>
      <c r="R58" s="19" t="n">
        <f aca="false">IF($A58="",0,IF(COUNTIFS(Urlaub!$A$5:$A$604,$A58,Urlaub!$B$5:$B$604,"&lt;="&amp;R$3,Urlaub!$C$5:$C$604,"&gt;="&amp;R$3)&gt;0,1,0))</f>
        <v>0</v>
      </c>
      <c r="S58" s="19" t="n">
        <f aca="false">IF($A58="",0,IF(COUNTIFS(Urlaub!$A$5:$A$604,$A58,Urlaub!$B$5:$B$604,"&lt;="&amp;S$3,Urlaub!$C$5:$C$604,"&gt;="&amp;S$3)&gt;0,1,0))</f>
        <v>0</v>
      </c>
      <c r="T58" s="19" t="n">
        <f aca="false">IF($A58="",0,IF(COUNTIFS(Urlaub!$A$5:$A$604,$A58,Urlaub!$B$5:$B$604,"&lt;="&amp;T$3,Urlaub!$C$5:$C$604,"&gt;="&amp;T$3)&gt;0,1,0))</f>
        <v>0</v>
      </c>
      <c r="U58" s="19" t="n">
        <f aca="false">IF($A58="",0,IF(COUNTIFS(Urlaub!$A$5:$A$604,$A58,Urlaub!$B$5:$B$604,"&lt;="&amp;U$3,Urlaub!$C$5:$C$604,"&gt;="&amp;U$3)&gt;0,1,0))</f>
        <v>0</v>
      </c>
      <c r="V58" s="19" t="n">
        <f aca="false">IF($A58="",0,IF(COUNTIFS(Urlaub!$A$5:$A$604,$A58,Urlaub!$B$5:$B$604,"&lt;="&amp;V$3,Urlaub!$C$5:$C$604,"&gt;="&amp;V$3)&gt;0,1,0))</f>
        <v>0</v>
      </c>
      <c r="W58" s="19" t="n">
        <f aca="false">IF($A58="",0,IF(COUNTIFS(Urlaub!$A$5:$A$604,$A58,Urlaub!$B$5:$B$604,"&lt;="&amp;W$3,Urlaub!$C$5:$C$604,"&gt;="&amp;W$3)&gt;0,1,0))</f>
        <v>0</v>
      </c>
      <c r="X58" s="19" t="n">
        <f aca="false">IF($A58="",0,IF(COUNTIFS(Urlaub!$A$5:$A$604,$A58,Urlaub!$B$5:$B$604,"&lt;="&amp;X$3,Urlaub!$C$5:$C$604,"&gt;="&amp;X$3)&gt;0,1,0))</f>
        <v>0</v>
      </c>
      <c r="Y58" s="19" t="n">
        <f aca="false">IF($A58="",0,IF(COUNTIFS(Urlaub!$A$5:$A$604,$A58,Urlaub!$B$5:$B$604,"&lt;="&amp;Y$3,Urlaub!$C$5:$C$604,"&gt;="&amp;Y$3)&gt;0,1,0))</f>
        <v>0</v>
      </c>
      <c r="Z58" s="19" t="n">
        <f aca="false">IF($A58="",0,IF(COUNTIFS(Urlaub!$A$5:$A$604,$A58,Urlaub!$B$5:$B$604,"&lt;="&amp;Z$3,Urlaub!$C$5:$C$604,"&gt;="&amp;Z$3)&gt;0,1,0))</f>
        <v>0</v>
      </c>
      <c r="AA58" s="19" t="n">
        <f aca="false">IF($A58="",0,IF(COUNTIFS(Urlaub!$A$5:$A$604,$A58,Urlaub!$B$5:$B$604,"&lt;="&amp;AA$3,Urlaub!$C$5:$C$604,"&gt;="&amp;AA$3)&gt;0,1,0))</f>
        <v>0</v>
      </c>
      <c r="AB58" s="19" t="n">
        <f aca="false">IF($A58="",0,IF(COUNTIFS(Urlaub!$A$5:$A$604,$A58,Urlaub!$B$5:$B$604,"&lt;="&amp;AB$3,Urlaub!$C$5:$C$604,"&gt;="&amp;AB$3)&gt;0,1,0))</f>
        <v>0</v>
      </c>
      <c r="AC58" s="19" t="n">
        <f aca="false">IF($A58="",0,IF(COUNTIFS(Urlaub!$A$5:$A$604,$A58,Urlaub!$B$5:$B$604,"&lt;="&amp;AC$3,Urlaub!$C$5:$C$604,"&gt;="&amp;AC$3)&gt;0,1,0))</f>
        <v>0</v>
      </c>
      <c r="AD58" s="19" t="n">
        <f aca="false">IF($A58="",0,IF(COUNTIFS(Urlaub!$A$5:$A$604,$A58,Urlaub!$B$5:$B$604,"&lt;="&amp;AD$3,Urlaub!$C$5:$C$604,"&gt;="&amp;AD$3)&gt;0,1,0))</f>
        <v>0</v>
      </c>
      <c r="AE58" s="19" t="n">
        <f aca="false">IF($A58="",0,IF(COUNTIFS(Urlaub!$A$5:$A$604,$A58,Urlaub!$B$5:$B$604,"&lt;="&amp;AE$3,Urlaub!$C$5:$C$604,"&gt;="&amp;AE$3)&gt;0,1,0))</f>
        <v>0</v>
      </c>
      <c r="AF58" s="19" t="n">
        <f aca="false">IF($A58="",0,IF(COUNTIFS(Urlaub!$A$5:$A$604,$A58,Urlaub!$B$5:$B$604,"&lt;="&amp;AF$3,Urlaub!$C$5:$C$604,"&gt;="&amp;AF$3)&gt;0,1,0))</f>
        <v>0</v>
      </c>
      <c r="AG58" s="19" t="n">
        <f aca="false">IF($A58="",0,IF(COUNTIFS(Urlaub!$A$5:$A$604,$A58,Urlaub!$B$5:$B$604,"&lt;="&amp;AG$3,Urlaub!$C$5:$C$604,"&gt;="&amp;AG$3)&gt;0,1,0))</f>
        <v>0</v>
      </c>
      <c r="AH58" s="19" t="n">
        <f aca="false">IF($A58="",0,IF(COUNTIFS(Urlaub!$A$5:$A$604,$A58,Urlaub!$B$5:$B$604,"&lt;="&amp;AH$3,Urlaub!$C$5:$C$604,"&gt;="&amp;AH$3)&gt;0,1,0))</f>
        <v>0</v>
      </c>
      <c r="AI58" s="19" t="n">
        <f aca="false">IF($A58="",0,IF(COUNTIFS(Urlaub!$A$5:$A$604,$A58,Urlaub!$B$5:$B$604,"&lt;="&amp;AI$3,Urlaub!$C$5:$C$604,"&gt;="&amp;AI$3)&gt;0,1,0))</f>
        <v>0</v>
      </c>
      <c r="AJ58" s="19" t="n">
        <f aca="false">IF($A58="",0,IF(COUNTIFS(Urlaub!$A$5:$A$604,$A58,Urlaub!$B$5:$B$604,"&lt;="&amp;AJ$3,Urlaub!$C$5:$C$604,"&gt;="&amp;AJ$3)&gt;0,1,0))</f>
        <v>0</v>
      </c>
      <c r="AK58" s="19" t="n">
        <f aca="false">IF($A58="",0,IF(COUNTIFS(Urlaub!$A$5:$A$604,$A58,Urlaub!$B$5:$B$604,"&lt;="&amp;AK$3,Urlaub!$C$5:$C$604,"&gt;="&amp;AK$3)&gt;0,1,0))</f>
        <v>0</v>
      </c>
      <c r="AL58" s="19" t="n">
        <f aca="false">IF($A58="",0,IF(COUNTIFS(Urlaub!$A$5:$A$604,$A58,Urlaub!$B$5:$B$604,"&lt;="&amp;AL$3,Urlaub!$C$5:$C$604,"&gt;="&amp;AL$3)&gt;0,1,0))</f>
        <v>0</v>
      </c>
      <c r="AM58" s="19" t="n">
        <f aca="false">IF($A58="",0,IF(COUNTIFS(Urlaub!$A$5:$A$604,$A58,Urlaub!$B$5:$B$604,"&lt;="&amp;AM$3,Urlaub!$C$5:$C$604,"&gt;="&amp;AM$3)&gt;0,1,0))</f>
        <v>0</v>
      </c>
      <c r="AN58" s="19" t="n">
        <f aca="false">IF($A58="",0,IF(COUNTIFS(Urlaub!$A$5:$A$604,$A58,Urlaub!$B$5:$B$604,"&lt;="&amp;AN$3,Urlaub!$C$5:$C$604,"&gt;="&amp;AN$3)&gt;0,1,0))</f>
        <v>0</v>
      </c>
      <c r="AO58" s="19" t="n">
        <f aca="false">IF($A58="",0,IF(COUNTIFS(Urlaub!$A$5:$A$604,$A58,Urlaub!$B$5:$B$604,"&lt;="&amp;AO$3,Urlaub!$C$5:$C$604,"&gt;="&amp;AO$3)&gt;0,1,0))</f>
        <v>0</v>
      </c>
      <c r="AP58" s="19" t="n">
        <f aca="false">IF($A58="",0,IF(COUNTIFS(Urlaub!$A$5:$A$604,$A58,Urlaub!$B$5:$B$604,"&lt;="&amp;AP$3,Urlaub!$C$5:$C$604,"&gt;="&amp;AP$3)&gt;0,1,0))</f>
        <v>0</v>
      </c>
      <c r="AQ58" s="19" t="n">
        <f aca="false">IF($A58="",0,IF(COUNTIFS(Urlaub!$A$5:$A$604,$A58,Urlaub!$B$5:$B$604,"&lt;="&amp;AQ$3,Urlaub!$C$5:$C$604,"&gt;="&amp;AQ$3)&gt;0,1,0))</f>
        <v>0</v>
      </c>
      <c r="AR58" s="19" t="n">
        <f aca="false">IF($A58="",0,IF(COUNTIFS(Urlaub!$A$5:$A$604,$A58,Urlaub!$B$5:$B$604,"&lt;="&amp;AR$3,Urlaub!$C$5:$C$604,"&gt;="&amp;AR$3)&gt;0,1,0))</f>
        <v>0</v>
      </c>
      <c r="AS58" s="19" t="n">
        <f aca="false">IF($A58="",0,IF(COUNTIFS(Urlaub!$A$5:$A$604,$A58,Urlaub!$B$5:$B$604,"&lt;="&amp;AS$3,Urlaub!$C$5:$C$604,"&gt;="&amp;AS$3)&gt;0,1,0))</f>
        <v>0</v>
      </c>
      <c r="AT58" s="19" t="n">
        <f aca="false">IF($A58="",0,IF(COUNTIFS(Urlaub!$A$5:$A$604,$A58,Urlaub!$B$5:$B$604,"&lt;="&amp;AT$3,Urlaub!$C$5:$C$604,"&gt;="&amp;AT$3)&gt;0,1,0))</f>
        <v>0</v>
      </c>
      <c r="AU58" s="19" t="n">
        <f aca="false">IF($A58="",0,IF(COUNTIFS(Urlaub!$A$5:$A$604,$A58,Urlaub!$B$5:$B$604,"&lt;="&amp;AU$3,Urlaub!$C$5:$C$604,"&gt;="&amp;AU$3)&gt;0,1,0))</f>
        <v>0</v>
      </c>
      <c r="AV58" s="19" t="n">
        <f aca="false">IF($A58="",0,IF(COUNTIFS(Urlaub!$A$5:$A$604,$A58,Urlaub!$B$5:$B$604,"&lt;="&amp;AV$3,Urlaub!$C$5:$C$604,"&gt;="&amp;AV$3)&gt;0,1,0))</f>
        <v>0</v>
      </c>
      <c r="AW58" s="19" t="n">
        <f aca="false">IF($A58="",0,IF(COUNTIFS(Urlaub!$A$5:$A$604,$A58,Urlaub!$B$5:$B$604,"&lt;="&amp;AW$3,Urlaub!$C$5:$C$604,"&gt;="&amp;AW$3)&gt;0,1,0))</f>
        <v>0</v>
      </c>
      <c r="AX58" s="19" t="n">
        <f aca="false">IF($A58="",0,IF(COUNTIFS(Urlaub!$A$5:$A$604,$A58,Urlaub!$B$5:$B$604,"&lt;="&amp;AX$3,Urlaub!$C$5:$C$604,"&gt;="&amp;AX$3)&gt;0,1,0))</f>
        <v>0</v>
      </c>
      <c r="AY58" s="19" t="n">
        <f aca="false">IF($A58="",0,IF(COUNTIFS(Urlaub!$A$5:$A$604,$A58,Urlaub!$B$5:$B$604,"&lt;="&amp;AY$3,Urlaub!$C$5:$C$604,"&gt;="&amp;AY$3)&gt;0,1,0))</f>
        <v>0</v>
      </c>
      <c r="AZ58" s="19" t="n">
        <f aca="false">IF($A58="",0,IF(COUNTIFS(Urlaub!$A$5:$A$604,$A58,Urlaub!$B$5:$B$604,"&lt;="&amp;AZ$3,Urlaub!$C$5:$C$604,"&gt;="&amp;AZ$3)&gt;0,1,0))</f>
        <v>0</v>
      </c>
      <c r="BA58" s="19" t="n">
        <f aca="false">IF($A58="",0,IF(COUNTIFS(Urlaub!$A$5:$A$604,$A58,Urlaub!$B$5:$B$604,"&lt;="&amp;BA$3,Urlaub!$C$5:$C$604,"&gt;="&amp;BA$3)&gt;0,1,0))</f>
        <v>0</v>
      </c>
      <c r="BB58" s="19" t="n">
        <f aca="false">IF($A58="",0,IF(COUNTIFS(Urlaub!$A$5:$A$604,$A58,Urlaub!$B$5:$B$604,"&lt;="&amp;BB$3,Urlaub!$C$5:$C$604,"&gt;="&amp;BB$3)&gt;0,1,0))</f>
        <v>0</v>
      </c>
      <c r="BC58" s="19" t="n">
        <f aca="false">IF($A58="",0,IF(COUNTIFS(Urlaub!$A$5:$A$604,$A58,Urlaub!$B$5:$B$604,"&lt;="&amp;BC$3,Urlaub!$C$5:$C$604,"&gt;="&amp;BC$3)&gt;0,1,0))</f>
        <v>0</v>
      </c>
      <c r="BD58" s="19" t="n">
        <f aca="false">IF($A58="",0,IF(COUNTIFS(Urlaub!$A$5:$A$604,$A58,Urlaub!$B$5:$B$604,"&lt;="&amp;BD$3,Urlaub!$C$5:$C$604,"&gt;="&amp;BD$3)&gt;0,1,0))</f>
        <v>0</v>
      </c>
      <c r="BE58" s="19" t="n">
        <f aca="false">IF($A58="",0,IF(COUNTIFS(Urlaub!$A$5:$A$604,$A58,Urlaub!$B$5:$B$604,"&lt;="&amp;BE$3,Urlaub!$C$5:$C$604,"&gt;="&amp;BE$3)&gt;0,1,0))</f>
        <v>0</v>
      </c>
      <c r="BF58" s="19" t="n">
        <f aca="false">IF($A58="",0,IF(COUNTIFS(Urlaub!$A$5:$A$604,$A58,Urlaub!$B$5:$B$604,"&lt;="&amp;BF$3,Urlaub!$C$5:$C$604,"&gt;="&amp;BF$3)&gt;0,1,0))</f>
        <v>0</v>
      </c>
      <c r="BG58" s="19" t="n">
        <f aca="false">IF($A58="",0,IF(COUNTIFS(Urlaub!$A$5:$A$604,$A58,Urlaub!$B$5:$B$604,"&lt;="&amp;BG$3,Urlaub!$C$5:$C$604,"&gt;="&amp;BG$3)&gt;0,1,0))</f>
        <v>0</v>
      </c>
      <c r="BH58" s="19" t="n">
        <f aca="false">IF($A58="",0,IF(COUNTIFS(Urlaub!$A$5:$A$604,$A58,Urlaub!$B$5:$B$604,"&lt;="&amp;BH$3,Urlaub!$C$5:$C$604,"&gt;="&amp;BH$3)&gt;0,1,0))</f>
        <v>0</v>
      </c>
      <c r="BI58" s="19" t="n">
        <f aca="false">IF($A58="",0,IF(COUNTIFS(Urlaub!$A$5:$A$604,$A58,Urlaub!$B$5:$B$604,"&lt;="&amp;BI$3,Urlaub!$C$5:$C$604,"&gt;="&amp;BI$3)&gt;0,1,0))</f>
        <v>0</v>
      </c>
      <c r="BJ58" s="19" t="n">
        <f aca="false">IF($A58="",0,IF(COUNTIFS(Urlaub!$A$5:$A$604,$A58,Urlaub!$B$5:$B$604,"&lt;="&amp;BJ$3,Urlaub!$C$5:$C$604,"&gt;="&amp;BJ$3)&gt;0,1,0))</f>
        <v>0</v>
      </c>
      <c r="BK58" s="19" t="n">
        <f aca="false">IF($A58="",0,IF(COUNTIFS(Urlaub!$A$5:$A$604,$A58,Urlaub!$B$5:$B$604,"&lt;="&amp;BK$3,Urlaub!$C$5:$C$604,"&gt;="&amp;BK$3)&gt;0,1,0))</f>
        <v>0</v>
      </c>
      <c r="BL58" s="19" t="n">
        <f aca="false">IF($A58="",0,IF(COUNTIFS(Urlaub!$A$5:$A$604,$A58,Urlaub!$B$5:$B$604,"&lt;="&amp;BL$3,Urlaub!$C$5:$C$604,"&gt;="&amp;BL$3)&gt;0,1,0))</f>
        <v>0</v>
      </c>
      <c r="BM58" s="19" t="n">
        <f aca="false">IF($A58="",0,IF(COUNTIFS(Urlaub!$A$5:$A$604,$A58,Urlaub!$B$5:$B$604,"&lt;="&amp;BM$3,Urlaub!$C$5:$C$604,"&gt;="&amp;BM$3)&gt;0,1,0))</f>
        <v>0</v>
      </c>
      <c r="BN58" s="19" t="n">
        <f aca="false">IF($A58="",0,IF(COUNTIFS(Urlaub!$A$5:$A$604,$A58,Urlaub!$B$5:$B$604,"&lt;="&amp;BN$3,Urlaub!$C$5:$C$604,"&gt;="&amp;BN$3)&gt;0,1,0))</f>
        <v>0</v>
      </c>
      <c r="BO58" s="19" t="n">
        <f aca="false">IF($A58="",0,IF(COUNTIFS(Urlaub!$A$5:$A$604,$A58,Urlaub!$B$5:$B$604,"&lt;="&amp;BO$3,Urlaub!$C$5:$C$604,"&gt;="&amp;BO$3)&gt;0,1,0))</f>
        <v>0</v>
      </c>
      <c r="BP58" s="19" t="n">
        <f aca="false">IF($A58="",0,IF(COUNTIFS(Urlaub!$A$5:$A$604,$A58,Urlaub!$B$5:$B$604,"&lt;="&amp;BP$3,Urlaub!$C$5:$C$604,"&gt;="&amp;BP$3)&gt;0,1,0))</f>
        <v>0</v>
      </c>
      <c r="BQ58" s="19" t="n">
        <f aca="false">IF($A58="",0,IF(COUNTIFS(Urlaub!$A$5:$A$604,$A58,Urlaub!$B$5:$B$604,"&lt;="&amp;BQ$3,Urlaub!$C$5:$C$604,"&gt;="&amp;BQ$3)&gt;0,1,0))</f>
        <v>0</v>
      </c>
      <c r="BR58" s="19" t="n">
        <f aca="false">IF($A58="",0,IF(COUNTIFS(Urlaub!$A$5:$A$604,$A58,Urlaub!$B$5:$B$604,"&lt;="&amp;BR$3,Urlaub!$C$5:$C$604,"&gt;="&amp;BR$3)&gt;0,1,0))</f>
        <v>0</v>
      </c>
      <c r="BS58" s="19" t="n">
        <f aca="false">IF($A58="",0,IF(COUNTIFS(Urlaub!$A$5:$A$604,$A58,Urlaub!$B$5:$B$604,"&lt;="&amp;BS$3,Urlaub!$C$5:$C$604,"&gt;="&amp;BS$3)&gt;0,1,0))</f>
        <v>0</v>
      </c>
      <c r="BT58" s="19" t="n">
        <f aca="false">IF($A58="",0,IF(COUNTIFS(Urlaub!$A$5:$A$604,$A58,Urlaub!$B$5:$B$604,"&lt;="&amp;BT$3,Urlaub!$C$5:$C$604,"&gt;="&amp;BT$3)&gt;0,1,0))</f>
        <v>0</v>
      </c>
      <c r="BU58" s="19" t="n">
        <f aca="false">IF($A58="",0,IF(COUNTIFS(Urlaub!$A$5:$A$604,$A58,Urlaub!$B$5:$B$604,"&lt;="&amp;BU$3,Urlaub!$C$5:$C$604,"&gt;="&amp;BU$3)&gt;0,1,0))</f>
        <v>0</v>
      </c>
      <c r="BV58" s="19" t="n">
        <f aca="false">IF($A58="",0,IF(COUNTIFS(Urlaub!$A$5:$A$604,$A58,Urlaub!$B$5:$B$604,"&lt;="&amp;BV$3,Urlaub!$C$5:$C$604,"&gt;="&amp;BV$3)&gt;0,1,0))</f>
        <v>0</v>
      </c>
      <c r="BW58" s="19" t="n">
        <f aca="false">IF($A58="",0,IF(COUNTIFS(Urlaub!$A$5:$A$604,$A58,Urlaub!$B$5:$B$604,"&lt;="&amp;BW$3,Urlaub!$C$5:$C$604,"&gt;="&amp;BW$3)&gt;0,1,0))</f>
        <v>0</v>
      </c>
      <c r="BX58" s="19" t="n">
        <f aca="false">IF($A58="",0,IF(COUNTIFS(Urlaub!$A$5:$A$604,$A58,Urlaub!$B$5:$B$604,"&lt;="&amp;BX$3,Urlaub!$C$5:$C$604,"&gt;="&amp;BX$3)&gt;0,1,0))</f>
        <v>0</v>
      </c>
      <c r="BY58" s="19" t="n">
        <f aca="false">IF($A58="",0,IF(COUNTIFS(Urlaub!$A$5:$A$604,$A58,Urlaub!$B$5:$B$604,"&lt;="&amp;BY$3,Urlaub!$C$5:$C$604,"&gt;="&amp;BY$3)&gt;0,1,0))</f>
        <v>0</v>
      </c>
      <c r="BZ58" s="19" t="n">
        <f aca="false">IF($A58="",0,IF(COUNTIFS(Urlaub!$A$5:$A$604,$A58,Urlaub!$B$5:$B$604,"&lt;="&amp;BZ$3,Urlaub!$C$5:$C$604,"&gt;="&amp;BZ$3)&gt;0,1,0))</f>
        <v>0</v>
      </c>
      <c r="CA58" s="19" t="n">
        <f aca="false">IF($A58="",0,IF(COUNTIFS(Urlaub!$A$5:$A$604,$A58,Urlaub!$B$5:$B$604,"&lt;="&amp;CA$3,Urlaub!$C$5:$C$604,"&gt;="&amp;CA$3)&gt;0,1,0))</f>
        <v>0</v>
      </c>
      <c r="CB58" s="19" t="n">
        <f aca="false">IF($A58="",0,IF(COUNTIFS(Urlaub!$A$5:$A$604,$A58,Urlaub!$B$5:$B$604,"&lt;="&amp;CB$3,Urlaub!$C$5:$C$604,"&gt;="&amp;CB$3)&gt;0,1,0))</f>
        <v>0</v>
      </c>
      <c r="CC58" s="19" t="n">
        <f aca="false">IF($A58="",0,IF(COUNTIFS(Urlaub!$A$5:$A$604,$A58,Urlaub!$B$5:$B$604,"&lt;="&amp;CC$3,Urlaub!$C$5:$C$604,"&gt;="&amp;CC$3)&gt;0,1,0))</f>
        <v>0</v>
      </c>
      <c r="CD58" s="19" t="n">
        <f aca="false">IF($A58="",0,IF(COUNTIFS(Urlaub!$A$5:$A$604,$A58,Urlaub!$B$5:$B$604,"&lt;="&amp;CD$3,Urlaub!$C$5:$C$604,"&gt;="&amp;CD$3)&gt;0,1,0))</f>
        <v>0</v>
      </c>
      <c r="CE58" s="19" t="n">
        <f aca="false">IF($A58="",0,IF(COUNTIFS(Urlaub!$A$5:$A$604,$A58,Urlaub!$B$5:$B$604,"&lt;="&amp;CE$3,Urlaub!$C$5:$C$604,"&gt;="&amp;CE$3)&gt;0,1,0))</f>
        <v>0</v>
      </c>
      <c r="CF58" s="19" t="n">
        <f aca="false">IF($A58="",0,IF(COUNTIFS(Urlaub!$A$5:$A$604,$A58,Urlaub!$B$5:$B$604,"&lt;="&amp;CF$3,Urlaub!$C$5:$C$604,"&gt;="&amp;CF$3)&gt;0,1,0))</f>
        <v>0</v>
      </c>
      <c r="CG58" s="19" t="n">
        <f aca="false">IF($A58="",0,IF(COUNTIFS(Urlaub!$A$5:$A$604,$A58,Urlaub!$B$5:$B$604,"&lt;="&amp;CG$3,Urlaub!$C$5:$C$604,"&gt;="&amp;CG$3)&gt;0,1,0))</f>
        <v>0</v>
      </c>
      <c r="CH58" s="19" t="n">
        <f aca="false">IF($A58="",0,IF(COUNTIFS(Urlaub!$A$5:$A$604,$A58,Urlaub!$B$5:$B$604,"&lt;="&amp;CH$3,Urlaub!$C$5:$C$604,"&gt;="&amp;CH$3)&gt;0,1,0))</f>
        <v>0</v>
      </c>
      <c r="CI58" s="19" t="n">
        <f aca="false">IF($A58="",0,IF(COUNTIFS(Urlaub!$A$5:$A$604,$A58,Urlaub!$B$5:$B$604,"&lt;="&amp;CI$3,Urlaub!$C$5:$C$604,"&gt;="&amp;CI$3)&gt;0,1,0))</f>
        <v>0</v>
      </c>
      <c r="CJ58" s="19" t="n">
        <f aca="false">IF($A58="",0,IF(COUNTIFS(Urlaub!$A$5:$A$604,$A58,Urlaub!$B$5:$B$604,"&lt;="&amp;CJ$3,Urlaub!$C$5:$C$604,"&gt;="&amp;CJ$3)&gt;0,1,0))</f>
        <v>0</v>
      </c>
      <c r="CK58" s="19" t="n">
        <f aca="false">IF($A58="",0,IF(COUNTIFS(Urlaub!$A$5:$A$604,$A58,Urlaub!$B$5:$B$604,"&lt;="&amp;CK$3,Urlaub!$C$5:$C$604,"&gt;="&amp;CK$3)&gt;0,1,0))</f>
        <v>0</v>
      </c>
      <c r="CL58" s="19" t="n">
        <f aca="false">IF($A58="",0,IF(COUNTIFS(Urlaub!$A$5:$A$604,$A58,Urlaub!$B$5:$B$604,"&lt;="&amp;CL$3,Urlaub!$C$5:$C$604,"&gt;="&amp;CL$3)&gt;0,1,0))</f>
        <v>0</v>
      </c>
      <c r="CM58" s="19" t="n">
        <f aca="false">IF($A58="",0,IF(COUNTIFS(Urlaub!$A$5:$A$604,$A58,Urlaub!$B$5:$B$604,"&lt;="&amp;CM$3,Urlaub!$C$5:$C$604,"&gt;="&amp;CM$3)&gt;0,1,0))</f>
        <v>0</v>
      </c>
      <c r="CN58" s="19" t="n">
        <f aca="false">IF($A58="",0,IF(COUNTIFS(Urlaub!$A$5:$A$604,$A58,Urlaub!$B$5:$B$604,"&lt;="&amp;CN$3,Urlaub!$C$5:$C$604,"&gt;="&amp;CN$3)&gt;0,1,0))</f>
        <v>0</v>
      </c>
      <c r="CO58" s="19" t="n">
        <f aca="false">IF($A58="",0,IF(COUNTIFS(Urlaub!$A$5:$A$604,$A58,Urlaub!$B$5:$B$604,"&lt;="&amp;CO$3,Urlaub!$C$5:$C$604,"&gt;="&amp;CO$3)&gt;0,1,0))</f>
        <v>0</v>
      </c>
      <c r="CP58" s="19" t="n">
        <f aca="false">IF($A58="",0,IF(COUNTIFS(Urlaub!$A$5:$A$604,$A58,Urlaub!$B$5:$B$604,"&lt;="&amp;CP$3,Urlaub!$C$5:$C$604,"&gt;="&amp;CP$3)&gt;0,1,0))</f>
        <v>0</v>
      </c>
      <c r="CQ58" s="19" t="n">
        <f aca="false">IF($A58="",0,IF(COUNTIFS(Urlaub!$A$5:$A$604,$A58,Urlaub!$B$5:$B$604,"&lt;="&amp;CQ$3,Urlaub!$C$5:$C$604,"&gt;="&amp;CQ$3)&gt;0,1,0))</f>
        <v>0</v>
      </c>
      <c r="CR58" s="19" t="n">
        <f aca="false">IF($A58="",0,IF(COUNTIFS(Urlaub!$A$5:$A$604,$A58,Urlaub!$B$5:$B$604,"&lt;="&amp;CR$3,Urlaub!$C$5:$C$604,"&gt;="&amp;CR$3)&gt;0,1,0))</f>
        <v>0</v>
      </c>
      <c r="CS58" s="19" t="n">
        <f aca="false">IF($A58="",0,IF(COUNTIFS(Urlaub!$A$5:$A$604,$A58,Urlaub!$B$5:$B$604,"&lt;="&amp;CS$3,Urlaub!$C$5:$C$604,"&gt;="&amp;CS$3)&gt;0,1,0))</f>
        <v>0</v>
      </c>
      <c r="CT58" s="19" t="n">
        <f aca="false">IF($A58="",0,IF(COUNTIFS(Urlaub!$A$5:$A$604,$A58,Urlaub!$B$5:$B$604,"&lt;="&amp;CT$3,Urlaub!$C$5:$C$604,"&gt;="&amp;CT$3)&gt;0,1,0))</f>
        <v>0</v>
      </c>
      <c r="CU58" s="19" t="n">
        <f aca="false">IF($A58="",0,IF(COUNTIFS(Urlaub!$A$5:$A$604,$A58,Urlaub!$B$5:$B$604,"&lt;="&amp;CU$3,Urlaub!$C$5:$C$604,"&gt;="&amp;CU$3)&gt;0,1,0))</f>
        <v>0</v>
      </c>
      <c r="CV58" s="19" t="n">
        <f aca="false">IF($A58="",0,IF(COUNTIFS(Urlaub!$A$5:$A$604,$A58,Urlaub!$B$5:$B$604,"&lt;="&amp;CV$3,Urlaub!$C$5:$C$604,"&gt;="&amp;CV$3)&gt;0,1,0))</f>
        <v>0</v>
      </c>
      <c r="CW58" s="19" t="n">
        <f aca="false">IF($A58="",0,IF(COUNTIFS(Urlaub!$A$5:$A$604,$A58,Urlaub!$B$5:$B$604,"&lt;="&amp;CW$3,Urlaub!$C$5:$C$604,"&gt;="&amp;CW$3)&gt;0,1,0))</f>
        <v>0</v>
      </c>
      <c r="CX58" s="19" t="n">
        <f aca="false">IF($A58="",0,IF(COUNTIFS(Urlaub!$A$5:$A$604,$A58,Urlaub!$B$5:$B$604,"&lt;="&amp;CX$3,Urlaub!$C$5:$C$604,"&gt;="&amp;CX$3)&gt;0,1,0))</f>
        <v>0</v>
      </c>
      <c r="CY58" s="19" t="n">
        <f aca="false">IF($A58="",0,IF(COUNTIFS(Urlaub!$A$5:$A$604,$A58,Urlaub!$B$5:$B$604,"&lt;="&amp;CY$3,Urlaub!$C$5:$C$604,"&gt;="&amp;CY$3)&gt;0,1,0))</f>
        <v>0</v>
      </c>
      <c r="CZ58" s="19" t="n">
        <f aca="false">IF($A58="",0,IF(COUNTIFS(Urlaub!$A$5:$A$604,$A58,Urlaub!$B$5:$B$604,"&lt;="&amp;CZ$3,Urlaub!$C$5:$C$604,"&gt;="&amp;CZ$3)&gt;0,1,0))</f>
        <v>0</v>
      </c>
      <c r="DA58" s="19" t="n">
        <f aca="false">IF($A58="",0,IF(COUNTIFS(Urlaub!$A$5:$A$604,$A58,Urlaub!$B$5:$B$604,"&lt;="&amp;DA$3,Urlaub!$C$5:$C$604,"&gt;="&amp;DA$3)&gt;0,1,0))</f>
        <v>0</v>
      </c>
      <c r="DB58" s="19" t="n">
        <f aca="false">IF($A58="",0,IF(COUNTIFS(Urlaub!$A$5:$A$604,$A58,Urlaub!$B$5:$B$604,"&lt;="&amp;DB$3,Urlaub!$C$5:$C$604,"&gt;="&amp;DB$3)&gt;0,1,0))</f>
        <v>0</v>
      </c>
      <c r="DC58" s="19" t="n">
        <f aca="false">IF($A58="",0,IF(COUNTIFS(Urlaub!$A$5:$A$604,$A58,Urlaub!$B$5:$B$604,"&lt;="&amp;DC$3,Urlaub!$C$5:$C$604,"&gt;="&amp;DC$3)&gt;0,1,0))</f>
        <v>0</v>
      </c>
      <c r="DD58" s="19" t="n">
        <f aca="false">IF($A58="",0,IF(COUNTIFS(Urlaub!$A$5:$A$604,$A58,Urlaub!$B$5:$B$604,"&lt;="&amp;DD$3,Urlaub!$C$5:$C$604,"&gt;="&amp;DD$3)&gt;0,1,0))</f>
        <v>0</v>
      </c>
      <c r="DE58" s="19" t="n">
        <f aca="false">IF($A58="",0,IF(COUNTIFS(Urlaub!$A$5:$A$604,$A58,Urlaub!$B$5:$B$604,"&lt;="&amp;DE$3,Urlaub!$C$5:$C$604,"&gt;="&amp;DE$3)&gt;0,1,0))</f>
        <v>0</v>
      </c>
      <c r="DF58" s="19" t="n">
        <f aca="false">IF($A58="",0,IF(COUNTIFS(Urlaub!$A$5:$A$604,$A58,Urlaub!$B$5:$B$604,"&lt;="&amp;DF$3,Urlaub!$C$5:$C$604,"&gt;="&amp;DF$3)&gt;0,1,0))</f>
        <v>0</v>
      </c>
      <c r="DG58" s="19" t="n">
        <f aca="false">IF($A58="",0,IF(COUNTIFS(Urlaub!$A$5:$A$604,$A58,Urlaub!$B$5:$B$604,"&lt;="&amp;DG$3,Urlaub!$C$5:$C$604,"&gt;="&amp;DG$3)&gt;0,1,0))</f>
        <v>0</v>
      </c>
      <c r="DH58" s="19" t="n">
        <f aca="false">IF($A58="",0,IF(COUNTIFS(Urlaub!$A$5:$A$604,$A58,Urlaub!$B$5:$B$604,"&lt;="&amp;DH$3,Urlaub!$C$5:$C$604,"&gt;="&amp;DH$3)&gt;0,1,0))</f>
        <v>0</v>
      </c>
      <c r="DI58" s="19" t="n">
        <f aca="false">IF($A58="",0,IF(COUNTIFS(Urlaub!$A$5:$A$604,$A58,Urlaub!$B$5:$B$604,"&lt;="&amp;DI$3,Urlaub!$C$5:$C$604,"&gt;="&amp;DI$3)&gt;0,1,0))</f>
        <v>0</v>
      </c>
      <c r="DJ58" s="19" t="n">
        <f aca="false">IF($A58="",0,IF(COUNTIFS(Urlaub!$A$5:$A$604,$A58,Urlaub!$B$5:$B$604,"&lt;="&amp;DJ$3,Urlaub!$C$5:$C$604,"&gt;="&amp;DJ$3)&gt;0,1,0))</f>
        <v>0</v>
      </c>
      <c r="DK58" s="19" t="n">
        <f aca="false">IF($A58="",0,IF(COUNTIFS(Urlaub!$A$5:$A$604,$A58,Urlaub!$B$5:$B$604,"&lt;="&amp;DK$3,Urlaub!$C$5:$C$604,"&gt;="&amp;DK$3)&gt;0,1,0))</f>
        <v>0</v>
      </c>
      <c r="DL58" s="19" t="n">
        <f aca="false">IF($A58="",0,IF(COUNTIFS(Urlaub!$A$5:$A$604,$A58,Urlaub!$B$5:$B$604,"&lt;="&amp;DL$3,Urlaub!$C$5:$C$604,"&gt;="&amp;DL$3)&gt;0,1,0))</f>
        <v>0</v>
      </c>
      <c r="DM58" s="19" t="n">
        <f aca="false">IF($A58="",0,IF(COUNTIFS(Urlaub!$A$5:$A$604,$A58,Urlaub!$B$5:$B$604,"&lt;="&amp;DM$3,Urlaub!$C$5:$C$604,"&gt;="&amp;DM$3)&gt;0,1,0))</f>
        <v>0</v>
      </c>
      <c r="DN58" s="19" t="n">
        <f aca="false">IF($A58="",0,IF(COUNTIFS(Urlaub!$A$5:$A$604,$A58,Urlaub!$B$5:$B$604,"&lt;="&amp;DN$3,Urlaub!$C$5:$C$604,"&gt;="&amp;DN$3)&gt;0,1,0))</f>
        <v>0</v>
      </c>
      <c r="DO58" s="19" t="n">
        <f aca="false">IF($A58="",0,IF(COUNTIFS(Urlaub!$A$5:$A$604,$A58,Urlaub!$B$5:$B$604,"&lt;="&amp;DO$3,Urlaub!$C$5:$C$604,"&gt;="&amp;DO$3)&gt;0,1,0))</f>
        <v>0</v>
      </c>
      <c r="DP58" s="19" t="n">
        <f aca="false">IF($A58="",0,IF(COUNTIFS(Urlaub!$A$5:$A$604,$A58,Urlaub!$B$5:$B$604,"&lt;="&amp;DP$3,Urlaub!$C$5:$C$604,"&gt;="&amp;DP$3)&gt;0,1,0))</f>
        <v>0</v>
      </c>
      <c r="DQ58" s="19" t="n">
        <f aca="false">IF($A58="",0,IF(COUNTIFS(Urlaub!$A$5:$A$604,$A58,Urlaub!$B$5:$B$604,"&lt;="&amp;DQ$3,Urlaub!$C$5:$C$604,"&gt;="&amp;DQ$3)&gt;0,1,0))</f>
        <v>0</v>
      </c>
      <c r="DR58" s="19" t="n">
        <f aca="false">IF($A58="",0,IF(COUNTIFS(Urlaub!$A$5:$A$604,$A58,Urlaub!$B$5:$B$604,"&lt;="&amp;DR$3,Urlaub!$C$5:$C$604,"&gt;="&amp;DR$3)&gt;0,1,0))</f>
        <v>0</v>
      </c>
      <c r="DS58" s="19" t="n">
        <f aca="false">IF($A58="",0,IF(COUNTIFS(Urlaub!$A$5:$A$604,$A58,Urlaub!$B$5:$B$604,"&lt;="&amp;DS$3,Urlaub!$C$5:$C$604,"&gt;="&amp;DS$3)&gt;0,1,0))</f>
        <v>0</v>
      </c>
      <c r="DT58" s="19" t="n">
        <f aca="false">IF($A58="",0,IF(COUNTIFS(Urlaub!$A$5:$A$604,$A58,Urlaub!$B$5:$B$604,"&lt;="&amp;DT$3,Urlaub!$C$5:$C$604,"&gt;="&amp;DT$3)&gt;0,1,0))</f>
        <v>0</v>
      </c>
      <c r="DU58" s="19" t="n">
        <f aca="false">IF($A58="",0,IF(COUNTIFS(Urlaub!$A$5:$A$604,$A58,Urlaub!$B$5:$B$604,"&lt;="&amp;DU$3,Urlaub!$C$5:$C$604,"&gt;="&amp;DU$3)&gt;0,1,0))</f>
        <v>0</v>
      </c>
      <c r="DV58" s="19" t="n">
        <f aca="false">IF($A58="",0,IF(COUNTIFS(Urlaub!$A$5:$A$604,$A58,Urlaub!$B$5:$B$604,"&lt;="&amp;DV$3,Urlaub!$C$5:$C$604,"&gt;="&amp;DV$3)&gt;0,1,0))</f>
        <v>0</v>
      </c>
      <c r="DW58" s="19" t="n">
        <f aca="false">IF($A58="",0,IF(COUNTIFS(Urlaub!$A$5:$A$604,$A58,Urlaub!$B$5:$B$604,"&lt;="&amp;DW$3,Urlaub!$C$5:$C$604,"&gt;="&amp;DW$3)&gt;0,1,0))</f>
        <v>0</v>
      </c>
      <c r="DX58" s="19" t="n">
        <f aca="false">IF($A58="",0,IF(COUNTIFS(Urlaub!$A$5:$A$604,$A58,Urlaub!$B$5:$B$604,"&lt;="&amp;DX$3,Urlaub!$C$5:$C$604,"&gt;="&amp;DX$3)&gt;0,1,0))</f>
        <v>0</v>
      </c>
      <c r="DY58" s="19" t="n">
        <f aca="false">IF($A58="",0,IF(COUNTIFS(Urlaub!$A$5:$A$604,$A58,Urlaub!$B$5:$B$604,"&lt;="&amp;DY$3,Urlaub!$C$5:$C$604,"&gt;="&amp;DY$3)&gt;0,1,0))</f>
        <v>0</v>
      </c>
      <c r="DZ58" s="19" t="n">
        <f aca="false">IF($A58="",0,IF(COUNTIFS(Urlaub!$A$5:$A$604,$A58,Urlaub!$B$5:$B$604,"&lt;="&amp;DZ$3,Urlaub!$C$5:$C$604,"&gt;="&amp;DZ$3)&gt;0,1,0))</f>
        <v>0</v>
      </c>
      <c r="EA58" s="19" t="n">
        <f aca="false">IF($A58="",0,IF(COUNTIFS(Urlaub!$A$5:$A$604,$A58,Urlaub!$B$5:$B$604,"&lt;="&amp;EA$3,Urlaub!$C$5:$C$604,"&gt;="&amp;EA$3)&gt;0,1,0))</f>
        <v>0</v>
      </c>
      <c r="EB58" s="19" t="n">
        <f aca="false">IF($A58="",0,IF(COUNTIFS(Urlaub!$A$5:$A$604,$A58,Urlaub!$B$5:$B$604,"&lt;="&amp;EB$3,Urlaub!$C$5:$C$604,"&gt;="&amp;EB$3)&gt;0,1,0))</f>
        <v>0</v>
      </c>
      <c r="EC58" s="19" t="n">
        <f aca="false">IF($A58="",0,IF(COUNTIFS(Urlaub!$A$5:$A$604,$A58,Urlaub!$B$5:$B$604,"&lt;="&amp;EC$3,Urlaub!$C$5:$C$604,"&gt;="&amp;EC$3)&gt;0,1,0))</f>
        <v>0</v>
      </c>
      <c r="ED58" s="19" t="n">
        <f aca="false">IF($A58="",0,IF(COUNTIFS(Urlaub!$A$5:$A$604,$A58,Urlaub!$B$5:$B$604,"&lt;="&amp;ED$3,Urlaub!$C$5:$C$604,"&gt;="&amp;ED$3)&gt;0,1,0))</f>
        <v>0</v>
      </c>
      <c r="EE58" s="19" t="n">
        <f aca="false">IF($A58="",0,IF(COUNTIFS(Urlaub!$A$5:$A$604,$A58,Urlaub!$B$5:$B$604,"&lt;="&amp;EE$3,Urlaub!$C$5:$C$604,"&gt;="&amp;EE$3)&gt;0,1,0))</f>
        <v>0</v>
      </c>
      <c r="EF58" s="19" t="n">
        <f aca="false">IF($A58="",0,IF(COUNTIFS(Urlaub!$A$5:$A$604,$A58,Urlaub!$B$5:$B$604,"&lt;="&amp;EF$3,Urlaub!$C$5:$C$604,"&gt;="&amp;EF$3)&gt;0,1,0))</f>
        <v>0</v>
      </c>
      <c r="EG58" s="19" t="n">
        <f aca="false">IF($A58="",0,IF(COUNTIFS(Urlaub!$A$5:$A$604,$A58,Urlaub!$B$5:$B$604,"&lt;="&amp;EG$3,Urlaub!$C$5:$C$604,"&gt;="&amp;EG$3)&gt;0,1,0))</f>
        <v>0</v>
      </c>
      <c r="EH58" s="19" t="n">
        <f aca="false">IF($A58="",0,IF(COUNTIFS(Urlaub!$A$5:$A$604,$A58,Urlaub!$B$5:$B$604,"&lt;="&amp;EH$3,Urlaub!$C$5:$C$604,"&gt;="&amp;EH$3)&gt;0,1,0))</f>
        <v>0</v>
      </c>
      <c r="EI58" s="19" t="n">
        <f aca="false">IF($A58="",0,IF(COUNTIFS(Urlaub!$A$5:$A$604,$A58,Urlaub!$B$5:$B$604,"&lt;="&amp;EI$3,Urlaub!$C$5:$C$604,"&gt;="&amp;EI$3)&gt;0,1,0))</f>
        <v>0</v>
      </c>
      <c r="EJ58" s="19" t="n">
        <f aca="false">IF($A58="",0,IF(COUNTIFS(Urlaub!$A$5:$A$604,$A58,Urlaub!$B$5:$B$604,"&lt;="&amp;EJ$3,Urlaub!$C$5:$C$604,"&gt;="&amp;EJ$3)&gt;0,1,0))</f>
        <v>0</v>
      </c>
      <c r="EK58" s="19" t="n">
        <f aca="false">IF($A58="",0,IF(COUNTIFS(Urlaub!$A$5:$A$604,$A58,Urlaub!$B$5:$B$604,"&lt;="&amp;EK$3,Urlaub!$C$5:$C$604,"&gt;="&amp;EK$3)&gt;0,1,0))</f>
        <v>0</v>
      </c>
      <c r="EL58" s="19" t="n">
        <f aca="false">IF($A58="",0,IF(COUNTIFS(Urlaub!$A$5:$A$604,$A58,Urlaub!$B$5:$B$604,"&lt;="&amp;EL$3,Urlaub!$C$5:$C$604,"&gt;="&amp;EL$3)&gt;0,1,0))</f>
        <v>0</v>
      </c>
      <c r="EM58" s="19" t="n">
        <f aca="false">IF($A58="",0,IF(COUNTIFS(Urlaub!$A$5:$A$604,$A58,Urlaub!$B$5:$B$604,"&lt;="&amp;EM$3,Urlaub!$C$5:$C$604,"&gt;="&amp;EM$3)&gt;0,1,0))</f>
        <v>0</v>
      </c>
      <c r="EN58" s="19" t="n">
        <f aca="false">IF($A58="",0,IF(COUNTIFS(Urlaub!$A$5:$A$604,$A58,Urlaub!$B$5:$B$604,"&lt;="&amp;EN$3,Urlaub!$C$5:$C$604,"&gt;="&amp;EN$3)&gt;0,1,0))</f>
        <v>0</v>
      </c>
      <c r="EO58" s="19" t="n">
        <f aca="false">IF($A58="",0,IF(COUNTIFS(Urlaub!$A$5:$A$604,$A58,Urlaub!$B$5:$B$604,"&lt;="&amp;EO$3,Urlaub!$C$5:$C$604,"&gt;="&amp;EO$3)&gt;0,1,0))</f>
        <v>0</v>
      </c>
      <c r="EP58" s="19" t="n">
        <f aca="false">IF($A58="",0,IF(COUNTIFS(Urlaub!$A$5:$A$604,$A58,Urlaub!$B$5:$B$604,"&lt;="&amp;EP$3,Urlaub!$C$5:$C$604,"&gt;="&amp;EP$3)&gt;0,1,0))</f>
        <v>0</v>
      </c>
      <c r="EQ58" s="19" t="n">
        <f aca="false">IF($A58="",0,IF(COUNTIFS(Urlaub!$A$5:$A$604,$A58,Urlaub!$B$5:$B$604,"&lt;="&amp;EQ$3,Urlaub!$C$5:$C$604,"&gt;="&amp;EQ$3)&gt;0,1,0))</f>
        <v>0</v>
      </c>
      <c r="ER58" s="19" t="n">
        <f aca="false">IF($A58="",0,IF(COUNTIFS(Urlaub!$A$5:$A$604,$A58,Urlaub!$B$5:$B$604,"&lt;="&amp;ER$3,Urlaub!$C$5:$C$604,"&gt;="&amp;ER$3)&gt;0,1,0))</f>
        <v>0</v>
      </c>
      <c r="ES58" s="19" t="n">
        <f aca="false">IF($A58="",0,IF(COUNTIFS(Urlaub!$A$5:$A$604,$A58,Urlaub!$B$5:$B$604,"&lt;="&amp;ES$3,Urlaub!$C$5:$C$604,"&gt;="&amp;ES$3)&gt;0,1,0))</f>
        <v>0</v>
      </c>
      <c r="ET58" s="19" t="n">
        <f aca="false">IF($A58="",0,IF(COUNTIFS(Urlaub!$A$5:$A$604,$A58,Urlaub!$B$5:$B$604,"&lt;="&amp;ET$3,Urlaub!$C$5:$C$604,"&gt;="&amp;ET$3)&gt;0,1,0))</f>
        <v>0</v>
      </c>
      <c r="EU58" s="19" t="n">
        <f aca="false">IF($A58="",0,IF(COUNTIFS(Urlaub!$A$5:$A$604,$A58,Urlaub!$B$5:$B$604,"&lt;="&amp;EU$3,Urlaub!$C$5:$C$604,"&gt;="&amp;EU$3)&gt;0,1,0))</f>
        <v>0</v>
      </c>
      <c r="EV58" s="19" t="n">
        <f aca="false">IF($A58="",0,IF(COUNTIFS(Urlaub!$A$5:$A$604,$A58,Urlaub!$B$5:$B$604,"&lt;="&amp;EV$3,Urlaub!$C$5:$C$604,"&gt;="&amp;EV$3)&gt;0,1,0))</f>
        <v>0</v>
      </c>
      <c r="EW58" s="19" t="n">
        <f aca="false">IF($A58="",0,IF(COUNTIFS(Urlaub!$A$5:$A$604,$A58,Urlaub!$B$5:$B$604,"&lt;="&amp;EW$3,Urlaub!$C$5:$C$604,"&gt;="&amp;EW$3)&gt;0,1,0))</f>
        <v>0</v>
      </c>
      <c r="EX58" s="19" t="n">
        <f aca="false">IF($A58="",0,IF(COUNTIFS(Urlaub!$A$5:$A$604,$A58,Urlaub!$B$5:$B$604,"&lt;="&amp;EX$3,Urlaub!$C$5:$C$604,"&gt;="&amp;EX$3)&gt;0,1,0))</f>
        <v>0</v>
      </c>
      <c r="EY58" s="19" t="n">
        <f aca="false">IF($A58="",0,IF(COUNTIFS(Urlaub!$A$5:$A$604,$A58,Urlaub!$B$5:$B$604,"&lt;="&amp;EY$3,Urlaub!$C$5:$C$604,"&gt;="&amp;EY$3)&gt;0,1,0))</f>
        <v>0</v>
      </c>
      <c r="EZ58" s="19" t="n">
        <f aca="false">IF($A58="",0,IF(COUNTIFS(Urlaub!$A$5:$A$604,$A58,Urlaub!$B$5:$B$604,"&lt;="&amp;EZ$3,Urlaub!$C$5:$C$604,"&gt;="&amp;EZ$3)&gt;0,1,0))</f>
        <v>0</v>
      </c>
      <c r="FA58" s="19" t="n">
        <f aca="false">IF($A58="",0,IF(COUNTIFS(Urlaub!$A$5:$A$604,$A58,Urlaub!$B$5:$B$604,"&lt;="&amp;FA$3,Urlaub!$C$5:$C$604,"&gt;="&amp;FA$3)&gt;0,1,0))</f>
        <v>0</v>
      </c>
      <c r="FB58" s="19" t="n">
        <f aca="false">IF($A58="",0,IF(COUNTIFS(Urlaub!$A$5:$A$604,$A58,Urlaub!$B$5:$B$604,"&lt;="&amp;FB$3,Urlaub!$C$5:$C$604,"&gt;="&amp;FB$3)&gt;0,1,0))</f>
        <v>0</v>
      </c>
      <c r="FC58" s="19" t="n">
        <f aca="false">IF($A58="",0,IF(COUNTIFS(Urlaub!$A$5:$A$604,$A58,Urlaub!$B$5:$B$604,"&lt;="&amp;FC$3,Urlaub!$C$5:$C$604,"&gt;="&amp;FC$3)&gt;0,1,0))</f>
        <v>0</v>
      </c>
      <c r="FD58" s="19" t="n">
        <f aca="false">IF($A58="",0,IF(COUNTIFS(Urlaub!$A$5:$A$604,$A58,Urlaub!$B$5:$B$604,"&lt;="&amp;FD$3,Urlaub!$C$5:$C$604,"&gt;="&amp;FD$3)&gt;0,1,0))</f>
        <v>0</v>
      </c>
      <c r="FE58" s="19" t="n">
        <f aca="false">IF($A58="",0,IF(COUNTIFS(Urlaub!$A$5:$A$604,$A58,Urlaub!$B$5:$B$604,"&lt;="&amp;FE$3,Urlaub!$C$5:$C$604,"&gt;="&amp;FE$3)&gt;0,1,0))</f>
        <v>0</v>
      </c>
      <c r="FF58" s="19" t="n">
        <f aca="false">IF($A58="",0,IF(COUNTIFS(Urlaub!$A$5:$A$604,$A58,Urlaub!$B$5:$B$604,"&lt;="&amp;FF$3,Urlaub!$C$5:$C$604,"&gt;="&amp;FF$3)&gt;0,1,0))</f>
        <v>0</v>
      </c>
      <c r="FG58" s="19" t="n">
        <f aca="false">IF($A58="",0,IF(COUNTIFS(Urlaub!$A$5:$A$604,$A58,Urlaub!$B$5:$B$604,"&lt;="&amp;FG$3,Urlaub!$C$5:$C$604,"&gt;="&amp;FG$3)&gt;0,1,0))</f>
        <v>0</v>
      </c>
      <c r="FH58" s="19" t="n">
        <f aca="false">IF($A58="",0,IF(COUNTIFS(Urlaub!$A$5:$A$604,$A58,Urlaub!$B$5:$B$604,"&lt;="&amp;FH$3,Urlaub!$C$5:$C$604,"&gt;="&amp;FH$3)&gt;0,1,0))</f>
        <v>0</v>
      </c>
      <c r="FI58" s="19" t="n">
        <f aca="false">IF($A58="",0,IF(COUNTIFS(Urlaub!$A$5:$A$604,$A58,Urlaub!$B$5:$B$604,"&lt;="&amp;FI$3,Urlaub!$C$5:$C$604,"&gt;="&amp;FI$3)&gt;0,1,0))</f>
        <v>0</v>
      </c>
      <c r="FJ58" s="19" t="n">
        <f aca="false">IF($A58="",0,IF(COUNTIFS(Urlaub!$A$5:$A$604,$A58,Urlaub!$B$5:$B$604,"&lt;="&amp;FJ$3,Urlaub!$C$5:$C$604,"&gt;="&amp;FJ$3)&gt;0,1,0))</f>
        <v>0</v>
      </c>
      <c r="FK58" s="19" t="n">
        <f aca="false">IF($A58="",0,IF(COUNTIFS(Urlaub!$A$5:$A$604,$A58,Urlaub!$B$5:$B$604,"&lt;="&amp;FK$3,Urlaub!$C$5:$C$604,"&gt;="&amp;FK$3)&gt;0,1,0))</f>
        <v>0</v>
      </c>
      <c r="FL58" s="19" t="n">
        <f aca="false">IF($A58="",0,IF(COUNTIFS(Urlaub!$A$5:$A$604,$A58,Urlaub!$B$5:$B$604,"&lt;="&amp;FL$3,Urlaub!$C$5:$C$604,"&gt;="&amp;FL$3)&gt;0,1,0))</f>
        <v>0</v>
      </c>
      <c r="FM58" s="19" t="n">
        <f aca="false">IF($A58="",0,IF(COUNTIFS(Urlaub!$A$5:$A$604,$A58,Urlaub!$B$5:$B$604,"&lt;="&amp;FM$3,Urlaub!$C$5:$C$604,"&gt;="&amp;FM$3)&gt;0,1,0))</f>
        <v>0</v>
      </c>
      <c r="FN58" s="19" t="n">
        <f aca="false">IF($A58="",0,IF(COUNTIFS(Urlaub!$A$5:$A$604,$A58,Urlaub!$B$5:$B$604,"&lt;="&amp;FN$3,Urlaub!$C$5:$C$604,"&gt;="&amp;FN$3)&gt;0,1,0))</f>
        <v>0</v>
      </c>
      <c r="FO58" s="19" t="n">
        <f aca="false">IF($A58="",0,IF(COUNTIFS(Urlaub!$A$5:$A$604,$A58,Urlaub!$B$5:$B$604,"&lt;="&amp;FO$3,Urlaub!$C$5:$C$604,"&gt;="&amp;FO$3)&gt;0,1,0))</f>
        <v>0</v>
      </c>
      <c r="FP58" s="19" t="n">
        <f aca="false">IF($A58="",0,IF(COUNTIFS(Urlaub!$A$5:$A$604,$A58,Urlaub!$B$5:$B$604,"&lt;="&amp;FP$3,Urlaub!$C$5:$C$604,"&gt;="&amp;FP$3)&gt;0,1,0))</f>
        <v>0</v>
      </c>
      <c r="FQ58" s="19" t="n">
        <f aca="false">IF($A58="",0,IF(COUNTIFS(Urlaub!$A$5:$A$604,$A58,Urlaub!$B$5:$B$604,"&lt;="&amp;FQ$3,Urlaub!$C$5:$C$604,"&gt;="&amp;FQ$3)&gt;0,1,0))</f>
        <v>0</v>
      </c>
      <c r="FR58" s="19" t="n">
        <f aca="false">IF($A58="",0,IF(COUNTIFS(Urlaub!$A$5:$A$604,$A58,Urlaub!$B$5:$B$604,"&lt;="&amp;FR$3,Urlaub!$C$5:$C$604,"&gt;="&amp;FR$3)&gt;0,1,0))</f>
        <v>0</v>
      </c>
      <c r="FS58" s="19" t="n">
        <f aca="false">IF($A58="",0,IF(COUNTIFS(Urlaub!$A$5:$A$604,$A58,Urlaub!$B$5:$B$604,"&lt;="&amp;FS$3,Urlaub!$C$5:$C$604,"&gt;="&amp;FS$3)&gt;0,1,0))</f>
        <v>0</v>
      </c>
      <c r="FT58" s="19" t="n">
        <f aca="false">IF($A58="",0,IF(COUNTIFS(Urlaub!$A$5:$A$604,$A58,Urlaub!$B$5:$B$604,"&lt;="&amp;FT$3,Urlaub!$C$5:$C$604,"&gt;="&amp;FT$3)&gt;0,1,0))</f>
        <v>0</v>
      </c>
      <c r="FU58" s="19" t="n">
        <f aca="false">IF($A58="",0,IF(COUNTIFS(Urlaub!$A$5:$A$604,$A58,Urlaub!$B$5:$B$604,"&lt;="&amp;FU$3,Urlaub!$C$5:$C$604,"&gt;="&amp;FU$3)&gt;0,1,0))</f>
        <v>0</v>
      </c>
      <c r="FV58" s="19" t="n">
        <f aca="false">IF($A58="",0,IF(COUNTIFS(Urlaub!$A$5:$A$604,$A58,Urlaub!$B$5:$B$604,"&lt;="&amp;FV$3,Urlaub!$C$5:$C$604,"&gt;="&amp;FV$3)&gt;0,1,0))</f>
        <v>0</v>
      </c>
      <c r="FW58" s="19" t="n">
        <f aca="false">IF($A58="",0,IF(COUNTIFS(Urlaub!$A$5:$A$604,$A58,Urlaub!$B$5:$B$604,"&lt;="&amp;FW$3,Urlaub!$C$5:$C$604,"&gt;="&amp;FW$3)&gt;0,1,0))</f>
        <v>0</v>
      </c>
      <c r="FX58" s="19" t="n">
        <f aca="false">IF($A58="",0,IF(COUNTIFS(Urlaub!$A$5:$A$604,$A58,Urlaub!$B$5:$B$604,"&lt;="&amp;FX$3,Urlaub!$C$5:$C$604,"&gt;="&amp;FX$3)&gt;0,1,0))</f>
        <v>0</v>
      </c>
      <c r="FY58" s="19" t="n">
        <f aca="false">IF($A58="",0,IF(COUNTIFS(Urlaub!$A$5:$A$604,$A58,Urlaub!$B$5:$B$604,"&lt;="&amp;FY$3,Urlaub!$C$5:$C$604,"&gt;="&amp;FY$3)&gt;0,1,0))</f>
        <v>0</v>
      </c>
      <c r="FZ58" s="19" t="n">
        <f aca="false">IF($A58="",0,IF(COUNTIFS(Urlaub!$A$5:$A$604,$A58,Urlaub!$B$5:$B$604,"&lt;="&amp;FZ$3,Urlaub!$C$5:$C$604,"&gt;="&amp;FZ$3)&gt;0,1,0))</f>
        <v>0</v>
      </c>
      <c r="GA58" s="19" t="n">
        <f aca="false">IF($A58="",0,IF(COUNTIFS(Urlaub!$A$5:$A$604,$A58,Urlaub!$B$5:$B$604,"&lt;="&amp;GA$3,Urlaub!$C$5:$C$604,"&gt;="&amp;GA$3)&gt;0,1,0))</f>
        <v>0</v>
      </c>
      <c r="GB58" s="19" t="n">
        <f aca="false">IF($A58="",0,IF(COUNTIFS(Urlaub!$A$5:$A$604,$A58,Urlaub!$B$5:$B$604,"&lt;="&amp;GB$3,Urlaub!$C$5:$C$604,"&gt;="&amp;GB$3)&gt;0,1,0))</f>
        <v>0</v>
      </c>
      <c r="GC58" s="19" t="n">
        <f aca="false">IF($A58="",0,IF(COUNTIFS(Urlaub!$A$5:$A$604,$A58,Urlaub!$B$5:$B$604,"&lt;="&amp;GC$3,Urlaub!$C$5:$C$604,"&gt;="&amp;GC$3)&gt;0,1,0))</f>
        <v>0</v>
      </c>
      <c r="GD58" s="19" t="n">
        <f aca="false">IF($A58="",0,IF(COUNTIFS(Urlaub!$A$5:$A$604,$A58,Urlaub!$B$5:$B$604,"&lt;="&amp;GD$3,Urlaub!$C$5:$C$604,"&gt;="&amp;GD$3)&gt;0,1,0))</f>
        <v>0</v>
      </c>
      <c r="GE58" s="19" t="n">
        <f aca="false">IF($A58="",0,IF(COUNTIFS(Urlaub!$A$5:$A$604,$A58,Urlaub!$B$5:$B$604,"&lt;="&amp;GE$3,Urlaub!$C$5:$C$604,"&gt;="&amp;GE$3)&gt;0,1,0))</f>
        <v>0</v>
      </c>
      <c r="GF58" s="19" t="n">
        <f aca="false">IF($A58="",0,IF(COUNTIFS(Urlaub!$A$5:$A$604,$A58,Urlaub!$B$5:$B$604,"&lt;="&amp;GF$3,Urlaub!$C$5:$C$604,"&gt;="&amp;GF$3)&gt;0,1,0))</f>
        <v>0</v>
      </c>
      <c r="GG58" s="19" t="n">
        <f aca="false">IF($A58="",0,IF(COUNTIFS(Urlaub!$A$5:$A$604,$A58,Urlaub!$B$5:$B$604,"&lt;="&amp;GG$3,Urlaub!$C$5:$C$604,"&gt;="&amp;GG$3)&gt;0,1,0))</f>
        <v>0</v>
      </c>
      <c r="GH58" s="19" t="n">
        <f aca="false">IF($A58="",0,IF(COUNTIFS(Urlaub!$A$5:$A$604,$A58,Urlaub!$B$5:$B$604,"&lt;="&amp;GH$3,Urlaub!$C$5:$C$604,"&gt;="&amp;GH$3)&gt;0,1,0))</f>
        <v>0</v>
      </c>
      <c r="GI58" s="19" t="n">
        <f aca="false">IF($A58="",0,IF(COUNTIFS(Urlaub!$A$5:$A$604,$A58,Urlaub!$B$5:$B$604,"&lt;="&amp;GI$3,Urlaub!$C$5:$C$604,"&gt;="&amp;GI$3)&gt;0,1,0))</f>
        <v>0</v>
      </c>
      <c r="GJ58" s="19" t="n">
        <f aca="false">IF($A58="",0,IF(COUNTIFS(Urlaub!$A$5:$A$604,$A58,Urlaub!$B$5:$B$604,"&lt;="&amp;GJ$3,Urlaub!$C$5:$C$604,"&gt;="&amp;GJ$3)&gt;0,1,0))</f>
        <v>0</v>
      </c>
      <c r="GK58" s="19" t="n">
        <f aca="false">IF($A58="",0,IF(COUNTIFS(Urlaub!$A$5:$A$604,$A58,Urlaub!$B$5:$B$604,"&lt;="&amp;GK$3,Urlaub!$C$5:$C$604,"&gt;="&amp;GK$3)&gt;0,1,0))</f>
        <v>0</v>
      </c>
      <c r="GL58" s="19" t="n">
        <f aca="false">IF($A58="",0,IF(COUNTIFS(Urlaub!$A$5:$A$604,$A58,Urlaub!$B$5:$B$604,"&lt;="&amp;GL$3,Urlaub!$C$5:$C$604,"&gt;="&amp;GL$3)&gt;0,1,0))</f>
        <v>0</v>
      </c>
      <c r="GM58" s="19" t="n">
        <f aca="false">IF($A58="",0,IF(COUNTIFS(Urlaub!$A$5:$A$604,$A58,Urlaub!$B$5:$B$604,"&lt;="&amp;GM$3,Urlaub!$C$5:$C$604,"&gt;="&amp;GM$3)&gt;0,1,0))</f>
        <v>0</v>
      </c>
      <c r="GN58" s="19" t="n">
        <f aca="false">IF($A58="",0,IF(COUNTIFS(Urlaub!$A$5:$A$604,$A58,Urlaub!$B$5:$B$604,"&lt;="&amp;GN$3,Urlaub!$C$5:$C$604,"&gt;="&amp;GN$3)&gt;0,1,0))</f>
        <v>0</v>
      </c>
      <c r="GO58" s="19" t="n">
        <f aca="false">IF($A58="",0,IF(COUNTIFS(Urlaub!$A$5:$A$604,$A58,Urlaub!$B$5:$B$604,"&lt;="&amp;GO$3,Urlaub!$C$5:$C$604,"&gt;="&amp;GO$3)&gt;0,1,0))</f>
        <v>0</v>
      </c>
      <c r="GP58" s="19" t="n">
        <f aca="false">IF($A58="",0,IF(COUNTIFS(Urlaub!$A$5:$A$604,$A58,Urlaub!$B$5:$B$604,"&lt;="&amp;GP$3,Urlaub!$C$5:$C$604,"&gt;="&amp;GP$3)&gt;0,1,0))</f>
        <v>0</v>
      </c>
      <c r="GQ58" s="19" t="n">
        <f aca="false">IF($A58="",0,IF(COUNTIFS(Urlaub!$A$5:$A$604,$A58,Urlaub!$B$5:$B$604,"&lt;="&amp;GQ$3,Urlaub!$C$5:$C$604,"&gt;="&amp;GQ$3)&gt;0,1,0))</f>
        <v>0</v>
      </c>
      <c r="GR58" s="19" t="n">
        <f aca="false">IF($A58="",0,IF(COUNTIFS(Urlaub!$A$5:$A$604,$A58,Urlaub!$B$5:$B$604,"&lt;="&amp;GR$3,Urlaub!$C$5:$C$604,"&gt;="&amp;GR$3)&gt;0,1,0))</f>
        <v>0</v>
      </c>
      <c r="GS58" s="19" t="n">
        <f aca="false">IF($A58="",0,IF(COUNTIFS(Urlaub!$A$5:$A$604,$A58,Urlaub!$B$5:$B$604,"&lt;="&amp;GS$3,Urlaub!$C$5:$C$604,"&gt;="&amp;GS$3)&gt;0,1,0))</f>
        <v>0</v>
      </c>
      <c r="GT58" s="19" t="n">
        <f aca="false">IF($A58="",0,IF(COUNTIFS(Urlaub!$A$5:$A$604,$A58,Urlaub!$B$5:$B$604,"&lt;="&amp;GT$3,Urlaub!$C$5:$C$604,"&gt;="&amp;GT$3)&gt;0,1,0))</f>
        <v>0</v>
      </c>
      <c r="GU58" s="19" t="n">
        <f aca="false">IF($A58="",0,IF(COUNTIFS(Urlaub!$A$5:$A$604,$A58,Urlaub!$B$5:$B$604,"&lt;="&amp;GU$3,Urlaub!$C$5:$C$604,"&gt;="&amp;GU$3)&gt;0,1,0))</f>
        <v>0</v>
      </c>
      <c r="GV58" s="19" t="n">
        <f aca="false">IF($A58="",0,IF(COUNTIFS(Urlaub!$A$5:$A$604,$A58,Urlaub!$B$5:$B$604,"&lt;="&amp;GV$3,Urlaub!$C$5:$C$604,"&gt;="&amp;GV$3)&gt;0,1,0))</f>
        <v>0</v>
      </c>
      <c r="GW58" s="19" t="n">
        <f aca="false">IF($A58="",0,IF(COUNTIFS(Urlaub!$A$5:$A$604,$A58,Urlaub!$B$5:$B$604,"&lt;="&amp;GW$3,Urlaub!$C$5:$C$604,"&gt;="&amp;GW$3)&gt;0,1,0))</f>
        <v>0</v>
      </c>
      <c r="GX58" s="19" t="n">
        <f aca="false">IF($A58="",0,IF(COUNTIFS(Urlaub!$A$5:$A$604,$A58,Urlaub!$B$5:$B$604,"&lt;="&amp;GX$3,Urlaub!$C$5:$C$604,"&gt;="&amp;GX$3)&gt;0,1,0))</f>
        <v>0</v>
      </c>
      <c r="GY58" s="19" t="n">
        <f aca="false">IF($A58="",0,IF(COUNTIFS(Urlaub!$A$5:$A$604,$A58,Urlaub!$B$5:$B$604,"&lt;="&amp;GY$3,Urlaub!$C$5:$C$604,"&gt;="&amp;GY$3)&gt;0,1,0))</f>
        <v>0</v>
      </c>
      <c r="GZ58" s="19" t="n">
        <f aca="false">IF($A58="",0,IF(COUNTIFS(Urlaub!$A$5:$A$604,$A58,Urlaub!$B$5:$B$604,"&lt;="&amp;GZ$3,Urlaub!$C$5:$C$604,"&gt;="&amp;GZ$3)&gt;0,1,0))</f>
        <v>0</v>
      </c>
      <c r="HA58" s="19" t="n">
        <f aca="false">IF($A58="",0,IF(COUNTIFS(Urlaub!$A$5:$A$604,$A58,Urlaub!$B$5:$B$604,"&lt;="&amp;HA$3,Urlaub!$C$5:$C$604,"&gt;="&amp;HA$3)&gt;0,1,0))</f>
        <v>0</v>
      </c>
      <c r="HB58" s="19" t="n">
        <f aca="false">IF($A58="",0,IF(COUNTIFS(Urlaub!$A$5:$A$604,$A58,Urlaub!$B$5:$B$604,"&lt;="&amp;HB$3,Urlaub!$C$5:$C$604,"&gt;="&amp;HB$3)&gt;0,1,0))</f>
        <v>0</v>
      </c>
      <c r="HC58" s="19" t="n">
        <f aca="false">IF($A58="",0,IF(COUNTIFS(Urlaub!$A$5:$A$604,$A58,Urlaub!$B$5:$B$604,"&lt;="&amp;HC$3,Urlaub!$C$5:$C$604,"&gt;="&amp;HC$3)&gt;0,1,0))</f>
        <v>0</v>
      </c>
      <c r="HD58" s="19" t="n">
        <f aca="false">IF($A58="",0,IF(COUNTIFS(Urlaub!$A$5:$A$604,$A58,Urlaub!$B$5:$B$604,"&lt;="&amp;HD$3,Urlaub!$C$5:$C$604,"&gt;="&amp;HD$3)&gt;0,1,0))</f>
        <v>0</v>
      </c>
      <c r="HE58" s="19" t="n">
        <f aca="false">IF($A58="",0,IF(COUNTIFS(Urlaub!$A$5:$A$604,$A58,Urlaub!$B$5:$B$604,"&lt;="&amp;HE$3,Urlaub!$C$5:$C$604,"&gt;="&amp;HE$3)&gt;0,1,0))</f>
        <v>0</v>
      </c>
      <c r="HF58" s="19" t="n">
        <f aca="false">IF($A58="",0,IF(COUNTIFS(Urlaub!$A$5:$A$604,$A58,Urlaub!$B$5:$B$604,"&lt;="&amp;HF$3,Urlaub!$C$5:$C$604,"&gt;="&amp;HF$3)&gt;0,1,0))</f>
        <v>0</v>
      </c>
      <c r="HG58" s="19" t="n">
        <f aca="false">IF($A58="",0,IF(COUNTIFS(Urlaub!$A$5:$A$604,$A58,Urlaub!$B$5:$B$604,"&lt;="&amp;HG$3,Urlaub!$C$5:$C$604,"&gt;="&amp;HG$3)&gt;0,1,0))</f>
        <v>0</v>
      </c>
      <c r="HH58" s="19" t="n">
        <f aca="false">IF($A58="",0,IF(COUNTIFS(Urlaub!$A$5:$A$604,$A58,Urlaub!$B$5:$B$604,"&lt;="&amp;HH$3,Urlaub!$C$5:$C$604,"&gt;="&amp;HH$3)&gt;0,1,0))</f>
        <v>0</v>
      </c>
      <c r="HI58" s="19" t="n">
        <f aca="false">IF($A58="",0,IF(COUNTIFS(Urlaub!$A$5:$A$604,$A58,Urlaub!$B$5:$B$604,"&lt;="&amp;HI$3,Urlaub!$C$5:$C$604,"&gt;="&amp;HI$3)&gt;0,1,0))</f>
        <v>0</v>
      </c>
      <c r="HJ58" s="19" t="n">
        <f aca="false">IF($A58="",0,IF(COUNTIFS(Urlaub!$A$5:$A$604,$A58,Urlaub!$B$5:$B$604,"&lt;="&amp;HJ$3,Urlaub!$C$5:$C$604,"&gt;="&amp;HJ$3)&gt;0,1,0))</f>
        <v>0</v>
      </c>
      <c r="HK58" s="19" t="n">
        <f aca="false">IF($A58="",0,IF(COUNTIFS(Urlaub!$A$5:$A$604,$A58,Urlaub!$B$5:$B$604,"&lt;="&amp;HK$3,Urlaub!$C$5:$C$604,"&gt;="&amp;HK$3)&gt;0,1,0))</f>
        <v>0</v>
      </c>
      <c r="HL58" s="19" t="n">
        <f aca="false">IF($A58="",0,IF(COUNTIFS(Urlaub!$A$5:$A$604,$A58,Urlaub!$B$5:$B$604,"&lt;="&amp;HL$3,Urlaub!$C$5:$C$604,"&gt;="&amp;HL$3)&gt;0,1,0))</f>
        <v>0</v>
      </c>
      <c r="HM58" s="19" t="n">
        <f aca="false">IF($A58="",0,IF(COUNTIFS(Urlaub!$A$5:$A$604,$A58,Urlaub!$B$5:$B$604,"&lt;="&amp;HM$3,Urlaub!$C$5:$C$604,"&gt;="&amp;HM$3)&gt;0,1,0))</f>
        <v>0</v>
      </c>
      <c r="HN58" s="19" t="n">
        <f aca="false">IF($A58="",0,IF(COUNTIFS(Urlaub!$A$5:$A$604,$A58,Urlaub!$B$5:$B$604,"&lt;="&amp;HN$3,Urlaub!$C$5:$C$604,"&gt;="&amp;HN$3)&gt;0,1,0))</f>
        <v>0</v>
      </c>
      <c r="HO58" s="19" t="n">
        <f aca="false">IF($A58="",0,IF(COUNTIFS(Urlaub!$A$5:$A$604,$A58,Urlaub!$B$5:$B$604,"&lt;="&amp;HO$3,Urlaub!$C$5:$C$604,"&gt;="&amp;HO$3)&gt;0,1,0))</f>
        <v>0</v>
      </c>
      <c r="HP58" s="19" t="n">
        <f aca="false">IF($A58="",0,IF(COUNTIFS(Urlaub!$A$5:$A$604,$A58,Urlaub!$B$5:$B$604,"&lt;="&amp;HP$3,Urlaub!$C$5:$C$604,"&gt;="&amp;HP$3)&gt;0,1,0))</f>
        <v>0</v>
      </c>
      <c r="HQ58" s="19" t="n">
        <f aca="false">IF($A58="",0,IF(COUNTIFS(Urlaub!$A$5:$A$604,$A58,Urlaub!$B$5:$B$604,"&lt;="&amp;HQ$3,Urlaub!$C$5:$C$604,"&gt;="&amp;HQ$3)&gt;0,1,0))</f>
        <v>0</v>
      </c>
      <c r="HR58" s="19" t="n">
        <f aca="false">IF($A58="",0,IF(COUNTIFS(Urlaub!$A$5:$A$604,$A58,Urlaub!$B$5:$B$604,"&lt;="&amp;HR$3,Urlaub!$C$5:$C$604,"&gt;="&amp;HR$3)&gt;0,1,0))</f>
        <v>0</v>
      </c>
      <c r="HS58" s="19" t="n">
        <f aca="false">IF($A58="",0,IF(COUNTIFS(Urlaub!$A$5:$A$604,$A58,Urlaub!$B$5:$B$604,"&lt;="&amp;HS$3,Urlaub!$C$5:$C$604,"&gt;="&amp;HS$3)&gt;0,1,0))</f>
        <v>0</v>
      </c>
      <c r="HT58" s="19" t="n">
        <f aca="false">IF($A58="",0,IF(COUNTIFS(Urlaub!$A$5:$A$604,$A58,Urlaub!$B$5:$B$604,"&lt;="&amp;HT$3,Urlaub!$C$5:$C$604,"&gt;="&amp;HT$3)&gt;0,1,0))</f>
        <v>0</v>
      </c>
      <c r="HU58" s="19" t="n">
        <f aca="false">IF($A58="",0,IF(COUNTIFS(Urlaub!$A$5:$A$604,$A58,Urlaub!$B$5:$B$604,"&lt;="&amp;HU$3,Urlaub!$C$5:$C$604,"&gt;="&amp;HU$3)&gt;0,1,0))</f>
        <v>0</v>
      </c>
      <c r="HV58" s="19" t="n">
        <f aca="false">IF($A58="",0,IF(COUNTIFS(Urlaub!$A$5:$A$604,$A58,Urlaub!$B$5:$B$604,"&lt;="&amp;HV$3,Urlaub!$C$5:$C$604,"&gt;="&amp;HV$3)&gt;0,1,0))</f>
        <v>0</v>
      </c>
      <c r="HW58" s="19" t="n">
        <f aca="false">IF($A58="",0,IF(COUNTIFS(Urlaub!$A$5:$A$604,$A58,Urlaub!$B$5:$B$604,"&lt;="&amp;HW$3,Urlaub!$C$5:$C$604,"&gt;="&amp;HW$3)&gt;0,1,0))</f>
        <v>0</v>
      </c>
      <c r="HX58" s="19" t="n">
        <f aca="false">IF($A58="",0,IF(COUNTIFS(Urlaub!$A$5:$A$604,$A58,Urlaub!$B$5:$B$604,"&lt;="&amp;HX$3,Urlaub!$C$5:$C$604,"&gt;="&amp;HX$3)&gt;0,1,0))</f>
        <v>0</v>
      </c>
      <c r="HY58" s="19" t="n">
        <f aca="false">IF($A58="",0,IF(COUNTIFS(Urlaub!$A$5:$A$604,$A58,Urlaub!$B$5:$B$604,"&lt;="&amp;HY$3,Urlaub!$C$5:$C$604,"&gt;="&amp;HY$3)&gt;0,1,0))</f>
        <v>0</v>
      </c>
      <c r="HZ58" s="19" t="n">
        <f aca="false">IF($A58="",0,IF(COUNTIFS(Urlaub!$A$5:$A$604,$A58,Urlaub!$B$5:$B$604,"&lt;="&amp;HZ$3,Urlaub!$C$5:$C$604,"&gt;="&amp;HZ$3)&gt;0,1,0))</f>
        <v>0</v>
      </c>
      <c r="IA58" s="19" t="n">
        <f aca="false">IF($A58="",0,IF(COUNTIFS(Urlaub!$A$5:$A$604,$A58,Urlaub!$B$5:$B$604,"&lt;="&amp;IA$3,Urlaub!$C$5:$C$604,"&gt;="&amp;IA$3)&gt;0,1,0))</f>
        <v>0</v>
      </c>
      <c r="IB58" s="19" t="n">
        <f aca="false">IF($A58="",0,IF(COUNTIFS(Urlaub!$A$5:$A$604,$A58,Urlaub!$B$5:$B$604,"&lt;="&amp;IB$3,Urlaub!$C$5:$C$604,"&gt;="&amp;IB$3)&gt;0,1,0))</f>
        <v>0</v>
      </c>
      <c r="IC58" s="19" t="n">
        <f aca="false">IF($A58="",0,IF(COUNTIFS(Urlaub!$A$5:$A$604,$A58,Urlaub!$B$5:$B$604,"&lt;="&amp;IC$3,Urlaub!$C$5:$C$604,"&gt;="&amp;IC$3)&gt;0,1,0))</f>
        <v>0</v>
      </c>
      <c r="ID58" s="19" t="n">
        <f aca="false">IF($A58="",0,IF(COUNTIFS(Urlaub!$A$5:$A$604,$A58,Urlaub!$B$5:$B$604,"&lt;="&amp;ID$3,Urlaub!$C$5:$C$604,"&gt;="&amp;ID$3)&gt;0,1,0))</f>
        <v>0</v>
      </c>
      <c r="IE58" s="19" t="n">
        <f aca="false">IF($A58="",0,IF(COUNTIFS(Urlaub!$A$5:$A$604,$A58,Urlaub!$B$5:$B$604,"&lt;="&amp;IE$3,Urlaub!$C$5:$C$604,"&gt;="&amp;IE$3)&gt;0,1,0))</f>
        <v>0</v>
      </c>
      <c r="IF58" s="19" t="n">
        <f aca="false">IF($A58="",0,IF(COUNTIFS(Urlaub!$A$5:$A$604,$A58,Urlaub!$B$5:$B$604,"&lt;="&amp;IF$3,Urlaub!$C$5:$C$604,"&gt;="&amp;IF$3)&gt;0,1,0))</f>
        <v>0</v>
      </c>
      <c r="IG58" s="19" t="n">
        <f aca="false">IF($A58="",0,IF(COUNTIFS(Urlaub!$A$5:$A$604,$A58,Urlaub!$B$5:$B$604,"&lt;="&amp;IG$3,Urlaub!$C$5:$C$604,"&gt;="&amp;IG$3)&gt;0,1,0))</f>
        <v>0</v>
      </c>
      <c r="IH58" s="19" t="n">
        <f aca="false">IF($A58="",0,IF(COUNTIFS(Urlaub!$A$5:$A$604,$A58,Urlaub!$B$5:$B$604,"&lt;="&amp;IH$3,Urlaub!$C$5:$C$604,"&gt;="&amp;IH$3)&gt;0,1,0))</f>
        <v>0</v>
      </c>
      <c r="II58" s="19" t="n">
        <f aca="false">IF($A58="",0,IF(COUNTIFS(Urlaub!$A$5:$A$604,$A58,Urlaub!$B$5:$B$604,"&lt;="&amp;II$3,Urlaub!$C$5:$C$604,"&gt;="&amp;II$3)&gt;0,1,0))</f>
        <v>0</v>
      </c>
      <c r="IJ58" s="19" t="n">
        <f aca="false">IF($A58="",0,IF(COUNTIFS(Urlaub!$A$5:$A$604,$A58,Urlaub!$B$5:$B$604,"&lt;="&amp;IJ$3,Urlaub!$C$5:$C$604,"&gt;="&amp;IJ$3)&gt;0,1,0))</f>
        <v>0</v>
      </c>
      <c r="IK58" s="19" t="n">
        <f aca="false">IF($A58="",0,IF(COUNTIFS(Urlaub!$A$5:$A$604,$A58,Urlaub!$B$5:$B$604,"&lt;="&amp;IK$3,Urlaub!$C$5:$C$604,"&gt;="&amp;IK$3)&gt;0,1,0))</f>
        <v>0</v>
      </c>
      <c r="IL58" s="19" t="n">
        <f aca="false">IF($A58="",0,IF(COUNTIFS(Urlaub!$A$5:$A$604,$A58,Urlaub!$B$5:$B$604,"&lt;="&amp;IL$3,Urlaub!$C$5:$C$604,"&gt;="&amp;IL$3)&gt;0,1,0))</f>
        <v>0</v>
      </c>
      <c r="IM58" s="19" t="n">
        <f aca="false">IF($A58="",0,IF(COUNTIFS(Urlaub!$A$5:$A$604,$A58,Urlaub!$B$5:$B$604,"&lt;="&amp;IM$3,Urlaub!$C$5:$C$604,"&gt;="&amp;IM$3)&gt;0,1,0))</f>
        <v>0</v>
      </c>
      <c r="IN58" s="19" t="n">
        <f aca="false">IF($A58="",0,IF(COUNTIFS(Urlaub!$A$5:$A$604,$A58,Urlaub!$B$5:$B$604,"&lt;="&amp;IN$3,Urlaub!$C$5:$C$604,"&gt;="&amp;IN$3)&gt;0,1,0))</f>
        <v>0</v>
      </c>
      <c r="IO58" s="19" t="n">
        <f aca="false">IF($A58="",0,IF(COUNTIFS(Urlaub!$A$5:$A$604,$A58,Urlaub!$B$5:$B$604,"&lt;="&amp;IO$3,Urlaub!$C$5:$C$604,"&gt;="&amp;IO$3)&gt;0,1,0))</f>
        <v>0</v>
      </c>
      <c r="IP58" s="19" t="n">
        <f aca="false">IF($A58="",0,IF(COUNTIFS(Urlaub!$A$5:$A$604,$A58,Urlaub!$B$5:$B$604,"&lt;="&amp;IP$3,Urlaub!$C$5:$C$604,"&gt;="&amp;IP$3)&gt;0,1,0))</f>
        <v>0</v>
      </c>
      <c r="IQ58" s="19" t="n">
        <f aca="false">IF($A58="",0,IF(COUNTIFS(Urlaub!$A$5:$A$604,$A58,Urlaub!$B$5:$B$604,"&lt;="&amp;IQ$3,Urlaub!$C$5:$C$604,"&gt;="&amp;IQ$3)&gt;0,1,0))</f>
        <v>0</v>
      </c>
      <c r="IR58" s="19" t="n">
        <f aca="false">IF($A58="",0,IF(COUNTIFS(Urlaub!$A$5:$A$604,$A58,Urlaub!$B$5:$B$604,"&lt;="&amp;IR$3,Urlaub!$C$5:$C$604,"&gt;="&amp;IR$3)&gt;0,1,0))</f>
        <v>0</v>
      </c>
      <c r="IS58" s="19" t="n">
        <f aca="false">IF($A58="",0,IF(COUNTIFS(Urlaub!$A$5:$A$604,$A58,Urlaub!$B$5:$B$604,"&lt;="&amp;IS$3,Urlaub!$C$5:$C$604,"&gt;="&amp;IS$3)&gt;0,1,0))</f>
        <v>0</v>
      </c>
      <c r="IT58" s="19" t="n">
        <f aca="false">IF($A58="",0,IF(COUNTIFS(Urlaub!$A$5:$A$604,$A58,Urlaub!$B$5:$B$604,"&lt;="&amp;IT$3,Urlaub!$C$5:$C$604,"&gt;="&amp;IT$3)&gt;0,1,0))</f>
        <v>0</v>
      </c>
      <c r="IU58" s="19" t="n">
        <f aca="false">IF($A58="",0,IF(COUNTIFS(Urlaub!$A$5:$A$604,$A58,Urlaub!$B$5:$B$604,"&lt;="&amp;IU$3,Urlaub!$C$5:$C$604,"&gt;="&amp;IU$3)&gt;0,1,0))</f>
        <v>0</v>
      </c>
      <c r="IV58" s="19" t="n">
        <f aca="false">IF($A58="",0,IF(COUNTIFS(Urlaub!$A$5:$A$604,$A58,Urlaub!$B$5:$B$604,"&lt;="&amp;IV$3,Urlaub!$C$5:$C$604,"&gt;="&amp;IV$3)&gt;0,1,0))</f>
        <v>0</v>
      </c>
      <c r="IW58" s="19" t="n">
        <f aca="false">IF($A58="",0,IF(COUNTIFS(Urlaub!$A$5:$A$604,$A58,Urlaub!$B$5:$B$604,"&lt;="&amp;IW$3,Urlaub!$C$5:$C$604,"&gt;="&amp;IW$3)&gt;0,1,0))</f>
        <v>0</v>
      </c>
      <c r="IX58" s="19" t="n">
        <f aca="false">IF($A58="",0,IF(COUNTIFS(Urlaub!$A$5:$A$604,$A58,Urlaub!$B$5:$B$604,"&lt;="&amp;IX$3,Urlaub!$C$5:$C$604,"&gt;="&amp;IX$3)&gt;0,1,0))</f>
        <v>0</v>
      </c>
      <c r="IY58" s="19" t="n">
        <f aca="false">IF($A58="",0,IF(COUNTIFS(Urlaub!$A$5:$A$604,$A58,Urlaub!$B$5:$B$604,"&lt;="&amp;IY$3,Urlaub!$C$5:$C$604,"&gt;="&amp;IY$3)&gt;0,1,0))</f>
        <v>0</v>
      </c>
      <c r="IZ58" s="19" t="n">
        <f aca="false">IF($A58="",0,IF(COUNTIFS(Urlaub!$A$5:$A$604,$A58,Urlaub!$B$5:$B$604,"&lt;="&amp;IZ$3,Urlaub!$C$5:$C$604,"&gt;="&amp;IZ$3)&gt;0,1,0))</f>
        <v>0</v>
      </c>
      <c r="JA58" s="19" t="n">
        <f aca="false">IF($A58="",0,IF(COUNTIFS(Urlaub!$A$5:$A$604,$A58,Urlaub!$B$5:$B$604,"&lt;="&amp;JA$3,Urlaub!$C$5:$C$604,"&gt;="&amp;JA$3)&gt;0,1,0))</f>
        <v>0</v>
      </c>
      <c r="JB58" s="19" t="n">
        <f aca="false">IF($A58="",0,IF(COUNTIFS(Urlaub!$A$5:$A$604,$A58,Urlaub!$B$5:$B$604,"&lt;="&amp;JB$3,Urlaub!$C$5:$C$604,"&gt;="&amp;JB$3)&gt;0,1,0))</f>
        <v>0</v>
      </c>
      <c r="JC58" s="19" t="n">
        <f aca="false">IF($A58="",0,IF(COUNTIFS(Urlaub!$A$5:$A$604,$A58,Urlaub!$B$5:$B$604,"&lt;="&amp;JC$3,Urlaub!$C$5:$C$604,"&gt;="&amp;JC$3)&gt;0,1,0))</f>
        <v>0</v>
      </c>
      <c r="JD58" s="19" t="n">
        <f aca="false">IF($A58="",0,IF(COUNTIFS(Urlaub!$A$5:$A$604,$A58,Urlaub!$B$5:$B$604,"&lt;="&amp;JD$3,Urlaub!$C$5:$C$604,"&gt;="&amp;JD$3)&gt;0,1,0))</f>
        <v>0</v>
      </c>
      <c r="JE58" s="19" t="n">
        <f aca="false">IF($A58="",0,IF(COUNTIFS(Urlaub!$A$5:$A$604,$A58,Urlaub!$B$5:$B$604,"&lt;="&amp;JE$3,Urlaub!$C$5:$C$604,"&gt;="&amp;JE$3)&gt;0,1,0))</f>
        <v>0</v>
      </c>
      <c r="JF58" s="19" t="n">
        <f aca="false">IF($A58="",0,IF(COUNTIFS(Urlaub!$A$5:$A$604,$A58,Urlaub!$B$5:$B$604,"&lt;="&amp;JF$3,Urlaub!$C$5:$C$604,"&gt;="&amp;JF$3)&gt;0,1,0))</f>
        <v>0</v>
      </c>
      <c r="JG58" s="19" t="n">
        <f aca="false">IF($A58="",0,IF(COUNTIFS(Urlaub!$A$5:$A$604,$A58,Urlaub!$B$5:$B$604,"&lt;="&amp;JG$3,Urlaub!$C$5:$C$604,"&gt;="&amp;JG$3)&gt;0,1,0))</f>
        <v>0</v>
      </c>
      <c r="JH58" s="19" t="n">
        <f aca="false">IF($A58="",0,IF(COUNTIFS(Urlaub!$A$5:$A$604,$A58,Urlaub!$B$5:$B$604,"&lt;="&amp;JH$3,Urlaub!$C$5:$C$604,"&gt;="&amp;JH$3)&gt;0,1,0))</f>
        <v>0</v>
      </c>
      <c r="JI58" s="19" t="n">
        <f aca="false">IF($A58="",0,IF(COUNTIFS(Urlaub!$A$5:$A$604,$A58,Urlaub!$B$5:$B$604,"&lt;="&amp;JI$3,Urlaub!$C$5:$C$604,"&gt;="&amp;JI$3)&gt;0,1,0))</f>
        <v>0</v>
      </c>
      <c r="JJ58" s="19" t="n">
        <f aca="false">IF($A58="",0,IF(COUNTIFS(Urlaub!$A$5:$A$604,$A58,Urlaub!$B$5:$B$604,"&lt;="&amp;JJ$3,Urlaub!$C$5:$C$604,"&gt;="&amp;JJ$3)&gt;0,1,0))</f>
        <v>0</v>
      </c>
      <c r="JK58" s="19" t="n">
        <f aca="false">IF($A58="",0,IF(COUNTIFS(Urlaub!$A$5:$A$604,$A58,Urlaub!$B$5:$B$604,"&lt;="&amp;JK$3,Urlaub!$C$5:$C$604,"&gt;="&amp;JK$3)&gt;0,1,0))</f>
        <v>0</v>
      </c>
      <c r="JL58" s="19" t="n">
        <f aca="false">IF($A58="",0,IF(COUNTIFS(Urlaub!$A$5:$A$604,$A58,Urlaub!$B$5:$B$604,"&lt;="&amp;JL$3,Urlaub!$C$5:$C$604,"&gt;="&amp;JL$3)&gt;0,1,0))</f>
        <v>0</v>
      </c>
      <c r="JM58" s="19" t="n">
        <f aca="false">IF($A58="",0,IF(COUNTIFS(Urlaub!$A$5:$A$604,$A58,Urlaub!$B$5:$B$604,"&lt;="&amp;JM$3,Urlaub!$C$5:$C$604,"&gt;="&amp;JM$3)&gt;0,1,0))</f>
        <v>0</v>
      </c>
      <c r="JN58" s="19" t="n">
        <f aca="false">IF($A58="",0,IF(COUNTIFS(Urlaub!$A$5:$A$604,$A58,Urlaub!$B$5:$B$604,"&lt;="&amp;JN$3,Urlaub!$C$5:$C$604,"&gt;="&amp;JN$3)&gt;0,1,0))</f>
        <v>0</v>
      </c>
      <c r="JO58" s="19" t="n">
        <f aca="false">IF($A58="",0,IF(COUNTIFS(Urlaub!$A$5:$A$604,$A58,Urlaub!$B$5:$B$604,"&lt;="&amp;JO$3,Urlaub!$C$5:$C$604,"&gt;="&amp;JO$3)&gt;0,1,0))</f>
        <v>0</v>
      </c>
      <c r="JP58" s="19" t="n">
        <f aca="false">IF($A58="",0,IF(COUNTIFS(Urlaub!$A$5:$A$604,$A58,Urlaub!$B$5:$B$604,"&lt;="&amp;JP$3,Urlaub!$C$5:$C$604,"&gt;="&amp;JP$3)&gt;0,1,0))</f>
        <v>0</v>
      </c>
      <c r="JQ58" s="19" t="n">
        <f aca="false">IF($A58="",0,IF(COUNTIFS(Urlaub!$A$5:$A$604,$A58,Urlaub!$B$5:$B$604,"&lt;="&amp;JQ$3,Urlaub!$C$5:$C$604,"&gt;="&amp;JQ$3)&gt;0,1,0))</f>
        <v>0</v>
      </c>
      <c r="JR58" s="19" t="n">
        <f aca="false">IF($A58="",0,IF(COUNTIFS(Urlaub!$A$5:$A$604,$A58,Urlaub!$B$5:$B$604,"&lt;="&amp;JR$3,Urlaub!$C$5:$C$604,"&gt;="&amp;JR$3)&gt;0,1,0))</f>
        <v>0</v>
      </c>
      <c r="JS58" s="19" t="n">
        <f aca="false">IF($A58="",0,IF(COUNTIFS(Urlaub!$A$5:$A$604,$A58,Urlaub!$B$5:$B$604,"&lt;="&amp;JS$3,Urlaub!$C$5:$C$604,"&gt;="&amp;JS$3)&gt;0,1,0))</f>
        <v>0</v>
      </c>
      <c r="JT58" s="19" t="n">
        <f aca="false">IF($A58="",0,IF(COUNTIFS(Urlaub!$A$5:$A$604,$A58,Urlaub!$B$5:$B$604,"&lt;="&amp;JT$3,Urlaub!$C$5:$C$604,"&gt;="&amp;JT$3)&gt;0,1,0))</f>
        <v>0</v>
      </c>
      <c r="JU58" s="19" t="n">
        <f aca="false">IF($A58="",0,IF(COUNTIFS(Urlaub!$A$5:$A$604,$A58,Urlaub!$B$5:$B$604,"&lt;="&amp;JU$3,Urlaub!$C$5:$C$604,"&gt;="&amp;JU$3)&gt;0,1,0))</f>
        <v>0</v>
      </c>
      <c r="JV58" s="19" t="n">
        <f aca="false">IF($A58="",0,IF(COUNTIFS(Urlaub!$A$5:$A$604,$A58,Urlaub!$B$5:$B$604,"&lt;="&amp;JV$3,Urlaub!$C$5:$C$604,"&gt;="&amp;JV$3)&gt;0,1,0))</f>
        <v>0</v>
      </c>
      <c r="JW58" s="19" t="n">
        <f aca="false">IF($A58="",0,IF(COUNTIFS(Urlaub!$A$5:$A$604,$A58,Urlaub!$B$5:$B$604,"&lt;="&amp;JW$3,Urlaub!$C$5:$C$604,"&gt;="&amp;JW$3)&gt;0,1,0))</f>
        <v>0</v>
      </c>
      <c r="JX58" s="19" t="n">
        <f aca="false">IF($A58="",0,IF(COUNTIFS(Urlaub!$A$5:$A$604,$A58,Urlaub!$B$5:$B$604,"&lt;="&amp;JX$3,Urlaub!$C$5:$C$604,"&gt;="&amp;JX$3)&gt;0,1,0))</f>
        <v>0</v>
      </c>
      <c r="JY58" s="19" t="n">
        <f aca="false">IF($A58="",0,IF(COUNTIFS(Urlaub!$A$5:$A$604,$A58,Urlaub!$B$5:$B$604,"&lt;="&amp;JY$3,Urlaub!$C$5:$C$604,"&gt;="&amp;JY$3)&gt;0,1,0))</f>
        <v>0</v>
      </c>
      <c r="JZ58" s="19" t="n">
        <f aca="false">IF($A58="",0,IF(COUNTIFS(Urlaub!$A$5:$A$604,$A58,Urlaub!$B$5:$B$604,"&lt;="&amp;JZ$3,Urlaub!$C$5:$C$604,"&gt;="&amp;JZ$3)&gt;0,1,0))</f>
        <v>0</v>
      </c>
      <c r="KA58" s="19" t="n">
        <f aca="false">IF($A58="",0,IF(COUNTIFS(Urlaub!$A$5:$A$604,$A58,Urlaub!$B$5:$B$604,"&lt;="&amp;KA$3,Urlaub!$C$5:$C$604,"&gt;="&amp;KA$3)&gt;0,1,0))</f>
        <v>0</v>
      </c>
      <c r="KB58" s="19" t="n">
        <f aca="false">IF($A58="",0,IF(COUNTIFS(Urlaub!$A$5:$A$604,$A58,Urlaub!$B$5:$B$604,"&lt;="&amp;KB$3,Urlaub!$C$5:$C$604,"&gt;="&amp;KB$3)&gt;0,1,0))</f>
        <v>0</v>
      </c>
      <c r="KC58" s="19" t="n">
        <f aca="false">IF($A58="",0,IF(COUNTIFS(Urlaub!$A$5:$A$604,$A58,Urlaub!$B$5:$B$604,"&lt;="&amp;KC$3,Urlaub!$C$5:$C$604,"&gt;="&amp;KC$3)&gt;0,1,0))</f>
        <v>0</v>
      </c>
      <c r="KD58" s="19" t="n">
        <f aca="false">IF($A58="",0,IF(COUNTIFS(Urlaub!$A$5:$A$604,$A58,Urlaub!$B$5:$B$604,"&lt;="&amp;KD$3,Urlaub!$C$5:$C$604,"&gt;="&amp;KD$3)&gt;0,1,0))</f>
        <v>0</v>
      </c>
      <c r="KE58" s="19" t="n">
        <f aca="false">IF($A58="",0,IF(COUNTIFS(Urlaub!$A$5:$A$604,$A58,Urlaub!$B$5:$B$604,"&lt;="&amp;KE$3,Urlaub!$C$5:$C$604,"&gt;="&amp;KE$3)&gt;0,1,0))</f>
        <v>0</v>
      </c>
      <c r="KF58" s="19" t="n">
        <f aca="false">IF($A58="",0,IF(COUNTIFS(Urlaub!$A$5:$A$604,$A58,Urlaub!$B$5:$B$604,"&lt;="&amp;KF$3,Urlaub!$C$5:$C$604,"&gt;="&amp;KF$3)&gt;0,1,0))</f>
        <v>0</v>
      </c>
      <c r="KG58" s="19" t="n">
        <f aca="false">IF($A58="",0,IF(COUNTIFS(Urlaub!$A$5:$A$604,$A58,Urlaub!$B$5:$B$604,"&lt;="&amp;KG$3,Urlaub!$C$5:$C$604,"&gt;="&amp;KG$3)&gt;0,1,0))</f>
        <v>0</v>
      </c>
      <c r="KH58" s="19" t="n">
        <f aca="false">IF($A58="",0,IF(COUNTIFS(Urlaub!$A$5:$A$604,$A58,Urlaub!$B$5:$B$604,"&lt;="&amp;KH$3,Urlaub!$C$5:$C$604,"&gt;="&amp;KH$3)&gt;0,1,0))</f>
        <v>0</v>
      </c>
      <c r="KI58" s="19" t="n">
        <f aca="false">IF($A58="",0,IF(COUNTIFS(Urlaub!$A$5:$A$604,$A58,Urlaub!$B$5:$B$604,"&lt;="&amp;KI$3,Urlaub!$C$5:$C$604,"&gt;="&amp;KI$3)&gt;0,1,0))</f>
        <v>0</v>
      </c>
      <c r="KJ58" s="19" t="n">
        <f aca="false">IF($A58="",0,IF(COUNTIFS(Urlaub!$A$5:$A$604,$A58,Urlaub!$B$5:$B$604,"&lt;="&amp;KJ$3,Urlaub!$C$5:$C$604,"&gt;="&amp;KJ$3)&gt;0,1,0))</f>
        <v>0</v>
      </c>
      <c r="KK58" s="19" t="n">
        <f aca="false">IF($A58="",0,IF(COUNTIFS(Urlaub!$A$5:$A$604,$A58,Urlaub!$B$5:$B$604,"&lt;="&amp;KK$3,Urlaub!$C$5:$C$604,"&gt;="&amp;KK$3)&gt;0,1,0))</f>
        <v>0</v>
      </c>
      <c r="KL58" s="19" t="n">
        <f aca="false">IF($A58="",0,IF(COUNTIFS(Urlaub!$A$5:$A$604,$A58,Urlaub!$B$5:$B$604,"&lt;="&amp;KL$3,Urlaub!$C$5:$C$604,"&gt;="&amp;KL$3)&gt;0,1,0))</f>
        <v>0</v>
      </c>
      <c r="KM58" s="19" t="n">
        <f aca="false">IF($A58="",0,IF(COUNTIFS(Urlaub!$A$5:$A$604,$A58,Urlaub!$B$5:$B$604,"&lt;="&amp;KM$3,Urlaub!$C$5:$C$604,"&gt;="&amp;KM$3)&gt;0,1,0))</f>
        <v>0</v>
      </c>
      <c r="KN58" s="19" t="n">
        <f aca="false">IF($A58="",0,IF(COUNTIFS(Urlaub!$A$5:$A$604,$A58,Urlaub!$B$5:$B$604,"&lt;="&amp;KN$3,Urlaub!$C$5:$C$604,"&gt;="&amp;KN$3)&gt;0,1,0))</f>
        <v>0</v>
      </c>
      <c r="KO58" s="19" t="n">
        <f aca="false">IF($A58="",0,IF(COUNTIFS(Urlaub!$A$5:$A$604,$A58,Urlaub!$B$5:$B$604,"&lt;="&amp;KO$3,Urlaub!$C$5:$C$604,"&gt;="&amp;KO$3)&gt;0,1,0))</f>
        <v>0</v>
      </c>
      <c r="KP58" s="19" t="n">
        <f aca="false">IF($A58="",0,IF(COUNTIFS(Urlaub!$A$5:$A$604,$A58,Urlaub!$B$5:$B$604,"&lt;="&amp;KP$3,Urlaub!$C$5:$C$604,"&gt;="&amp;KP$3)&gt;0,1,0))</f>
        <v>0</v>
      </c>
      <c r="KQ58" s="19" t="n">
        <f aca="false">IF($A58="",0,IF(COUNTIFS(Urlaub!$A$5:$A$604,$A58,Urlaub!$B$5:$B$604,"&lt;="&amp;KQ$3,Urlaub!$C$5:$C$604,"&gt;="&amp;KQ$3)&gt;0,1,0))</f>
        <v>0</v>
      </c>
      <c r="KR58" s="19" t="n">
        <f aca="false">IF($A58="",0,IF(COUNTIFS(Urlaub!$A$5:$A$604,$A58,Urlaub!$B$5:$B$604,"&lt;="&amp;KR$3,Urlaub!$C$5:$C$604,"&gt;="&amp;KR$3)&gt;0,1,0))</f>
        <v>0</v>
      </c>
      <c r="KS58" s="19" t="n">
        <f aca="false">IF($A58="",0,IF(COUNTIFS(Urlaub!$A$5:$A$604,$A58,Urlaub!$B$5:$B$604,"&lt;="&amp;KS$3,Urlaub!$C$5:$C$604,"&gt;="&amp;KS$3)&gt;0,1,0))</f>
        <v>0</v>
      </c>
      <c r="KT58" s="19" t="n">
        <f aca="false">IF($A58="",0,IF(COUNTIFS(Urlaub!$A$5:$A$604,$A58,Urlaub!$B$5:$B$604,"&lt;="&amp;KT$3,Urlaub!$C$5:$C$604,"&gt;="&amp;KT$3)&gt;0,1,0))</f>
        <v>0</v>
      </c>
      <c r="KU58" s="19" t="n">
        <f aca="false">IF($A58="",0,IF(COUNTIFS(Urlaub!$A$5:$A$604,$A58,Urlaub!$B$5:$B$604,"&lt;="&amp;KU$3,Urlaub!$C$5:$C$604,"&gt;="&amp;KU$3)&gt;0,1,0))</f>
        <v>0</v>
      </c>
      <c r="KV58" s="19" t="n">
        <f aca="false">IF($A58="",0,IF(COUNTIFS(Urlaub!$A$5:$A$604,$A58,Urlaub!$B$5:$B$604,"&lt;="&amp;KV$3,Urlaub!$C$5:$C$604,"&gt;="&amp;KV$3)&gt;0,1,0))</f>
        <v>0</v>
      </c>
      <c r="KW58" s="19" t="n">
        <f aca="false">IF($A58="",0,IF(COUNTIFS(Urlaub!$A$5:$A$604,$A58,Urlaub!$B$5:$B$604,"&lt;="&amp;KW$3,Urlaub!$C$5:$C$604,"&gt;="&amp;KW$3)&gt;0,1,0))</f>
        <v>0</v>
      </c>
      <c r="KX58" s="19" t="n">
        <f aca="false">IF($A58="",0,IF(COUNTIFS(Urlaub!$A$5:$A$604,$A58,Urlaub!$B$5:$B$604,"&lt;="&amp;KX$3,Urlaub!$C$5:$C$604,"&gt;="&amp;KX$3)&gt;0,1,0))</f>
        <v>0</v>
      </c>
      <c r="KY58" s="19" t="n">
        <f aca="false">IF($A58="",0,IF(COUNTIFS(Urlaub!$A$5:$A$604,$A58,Urlaub!$B$5:$B$604,"&lt;="&amp;KY$3,Urlaub!$C$5:$C$604,"&gt;="&amp;KY$3)&gt;0,1,0))</f>
        <v>0</v>
      </c>
      <c r="KZ58" s="19" t="n">
        <f aca="false">IF($A58="",0,IF(COUNTIFS(Urlaub!$A$5:$A$604,$A58,Urlaub!$B$5:$B$604,"&lt;="&amp;KZ$3,Urlaub!$C$5:$C$604,"&gt;="&amp;KZ$3)&gt;0,1,0))</f>
        <v>0</v>
      </c>
      <c r="LA58" s="19" t="n">
        <f aca="false">IF($A58="",0,IF(COUNTIFS(Urlaub!$A$5:$A$604,$A58,Urlaub!$B$5:$B$604,"&lt;="&amp;LA$3,Urlaub!$C$5:$C$604,"&gt;="&amp;LA$3)&gt;0,1,0))</f>
        <v>0</v>
      </c>
      <c r="LB58" s="19" t="n">
        <f aca="false">IF($A58="",0,IF(COUNTIFS(Urlaub!$A$5:$A$604,$A58,Urlaub!$B$5:$B$604,"&lt;="&amp;LB$3,Urlaub!$C$5:$C$604,"&gt;="&amp;LB$3)&gt;0,1,0))</f>
        <v>0</v>
      </c>
      <c r="LC58" s="19" t="n">
        <f aca="false">IF($A58="",0,IF(COUNTIFS(Urlaub!$A$5:$A$604,$A58,Urlaub!$B$5:$B$604,"&lt;="&amp;LC$3,Urlaub!$C$5:$C$604,"&gt;="&amp;LC$3)&gt;0,1,0))</f>
        <v>0</v>
      </c>
      <c r="LD58" s="19" t="n">
        <f aca="false">IF($A58="",0,IF(COUNTIFS(Urlaub!$A$5:$A$604,$A58,Urlaub!$B$5:$B$604,"&lt;="&amp;LD$3,Urlaub!$C$5:$C$604,"&gt;="&amp;LD$3)&gt;0,1,0))</f>
        <v>0</v>
      </c>
      <c r="LE58" s="19" t="n">
        <f aca="false">IF($A58="",0,IF(COUNTIFS(Urlaub!$A$5:$A$604,$A58,Urlaub!$B$5:$B$604,"&lt;="&amp;LE$3,Urlaub!$C$5:$C$604,"&gt;="&amp;LE$3)&gt;0,1,0))</f>
        <v>0</v>
      </c>
      <c r="LF58" s="19" t="n">
        <f aca="false">IF($A58="",0,IF(COUNTIFS(Urlaub!$A$5:$A$604,$A58,Urlaub!$B$5:$B$604,"&lt;="&amp;LF$3,Urlaub!$C$5:$C$604,"&gt;="&amp;LF$3)&gt;0,1,0))</f>
        <v>0</v>
      </c>
      <c r="LG58" s="19" t="n">
        <f aca="false">IF($A58="",0,IF(COUNTIFS(Urlaub!$A$5:$A$604,$A58,Urlaub!$B$5:$B$604,"&lt;="&amp;LG$3,Urlaub!$C$5:$C$604,"&gt;="&amp;LG$3)&gt;0,1,0))</f>
        <v>0</v>
      </c>
      <c r="LH58" s="19" t="n">
        <f aca="false">IF($A58="",0,IF(COUNTIFS(Urlaub!$A$5:$A$604,$A58,Urlaub!$B$5:$B$604,"&lt;="&amp;LH$3,Urlaub!$C$5:$C$604,"&gt;="&amp;LH$3)&gt;0,1,0))</f>
        <v>0</v>
      </c>
      <c r="LI58" s="19" t="n">
        <f aca="false">IF($A58="",0,IF(COUNTIFS(Urlaub!$A$5:$A$604,$A58,Urlaub!$B$5:$B$604,"&lt;="&amp;LI$3,Urlaub!$C$5:$C$604,"&gt;="&amp;LI$3)&gt;0,1,0))</f>
        <v>0</v>
      </c>
      <c r="LJ58" s="19" t="n">
        <f aca="false">IF($A58="",0,IF(COUNTIFS(Urlaub!$A$5:$A$604,$A58,Urlaub!$B$5:$B$604,"&lt;="&amp;LJ$3,Urlaub!$C$5:$C$604,"&gt;="&amp;LJ$3)&gt;0,1,0))</f>
        <v>0</v>
      </c>
      <c r="LK58" s="19" t="n">
        <f aca="false">IF($A58="",0,IF(COUNTIFS(Urlaub!$A$5:$A$604,$A58,Urlaub!$B$5:$B$604,"&lt;="&amp;LK$3,Urlaub!$C$5:$C$604,"&gt;="&amp;LK$3)&gt;0,1,0))</f>
        <v>0</v>
      </c>
      <c r="LL58" s="19" t="n">
        <f aca="false">IF($A58="",0,IF(COUNTIFS(Urlaub!$A$5:$A$604,$A58,Urlaub!$B$5:$B$604,"&lt;="&amp;LL$3,Urlaub!$C$5:$C$604,"&gt;="&amp;LL$3)&gt;0,1,0))</f>
        <v>0</v>
      </c>
      <c r="LM58" s="19" t="n">
        <f aca="false">IF($A58="",0,IF(COUNTIFS(Urlaub!$A$5:$A$604,$A58,Urlaub!$B$5:$B$604,"&lt;="&amp;LM$3,Urlaub!$C$5:$C$604,"&gt;="&amp;LM$3)&gt;0,1,0))</f>
        <v>0</v>
      </c>
      <c r="LN58" s="19" t="n">
        <f aca="false">IF($A58="",0,IF(COUNTIFS(Urlaub!$A$5:$A$604,$A58,Urlaub!$B$5:$B$604,"&lt;="&amp;LN$3,Urlaub!$C$5:$C$604,"&gt;="&amp;LN$3)&gt;0,1,0))</f>
        <v>0</v>
      </c>
      <c r="LO58" s="19" t="n">
        <f aca="false">IF($A58="",0,IF(COUNTIFS(Urlaub!$A$5:$A$604,$A58,Urlaub!$B$5:$B$604,"&lt;="&amp;LO$3,Urlaub!$C$5:$C$604,"&gt;="&amp;LO$3)&gt;0,1,0))</f>
        <v>0</v>
      </c>
      <c r="LP58" s="19" t="n">
        <f aca="false">IF($A58="",0,IF(COUNTIFS(Urlaub!$A$5:$A$604,$A58,Urlaub!$B$5:$B$604,"&lt;="&amp;LP$3,Urlaub!$C$5:$C$604,"&gt;="&amp;LP$3)&gt;0,1,0))</f>
        <v>0</v>
      </c>
      <c r="LQ58" s="19" t="n">
        <f aca="false">IF($A58="",0,IF(COUNTIFS(Urlaub!$A$5:$A$604,$A58,Urlaub!$B$5:$B$604,"&lt;="&amp;LQ$3,Urlaub!$C$5:$C$604,"&gt;="&amp;LQ$3)&gt;0,1,0))</f>
        <v>0</v>
      </c>
      <c r="LR58" s="19" t="n">
        <f aca="false">IF($A58="",0,IF(COUNTIFS(Urlaub!$A$5:$A$604,$A58,Urlaub!$B$5:$B$604,"&lt;="&amp;LR$3,Urlaub!$C$5:$C$604,"&gt;="&amp;LR$3)&gt;0,1,0))</f>
        <v>0</v>
      </c>
      <c r="LS58" s="19" t="n">
        <f aca="false">IF($A58="",0,IF(COUNTIFS(Urlaub!$A$5:$A$604,$A58,Urlaub!$B$5:$B$604,"&lt;="&amp;LS$3,Urlaub!$C$5:$C$604,"&gt;="&amp;LS$3)&gt;0,1,0))</f>
        <v>0</v>
      </c>
      <c r="LT58" s="19" t="n">
        <f aca="false">IF($A58="",0,IF(COUNTIFS(Urlaub!$A$5:$A$604,$A58,Urlaub!$B$5:$B$604,"&lt;="&amp;LT$3,Urlaub!$C$5:$C$604,"&gt;="&amp;LT$3)&gt;0,1,0))</f>
        <v>0</v>
      </c>
      <c r="LU58" s="19" t="n">
        <f aca="false">IF($A58="",0,IF(COUNTIFS(Urlaub!$A$5:$A$604,$A58,Urlaub!$B$5:$B$604,"&lt;="&amp;LU$3,Urlaub!$C$5:$C$604,"&gt;="&amp;LU$3)&gt;0,1,0))</f>
        <v>0</v>
      </c>
      <c r="LV58" s="19" t="n">
        <f aca="false">IF($A58="",0,IF(COUNTIFS(Urlaub!$A$5:$A$604,$A58,Urlaub!$B$5:$B$604,"&lt;="&amp;LV$3,Urlaub!$C$5:$C$604,"&gt;="&amp;LV$3)&gt;0,1,0))</f>
        <v>0</v>
      </c>
      <c r="LW58" s="19" t="n">
        <f aca="false">IF($A58="",0,IF(COUNTIFS(Urlaub!$A$5:$A$604,$A58,Urlaub!$B$5:$B$604,"&lt;="&amp;LW$3,Urlaub!$C$5:$C$604,"&gt;="&amp;LW$3)&gt;0,1,0))</f>
        <v>0</v>
      </c>
      <c r="LX58" s="19" t="n">
        <f aca="false">IF($A58="",0,IF(COUNTIFS(Urlaub!$A$5:$A$604,$A58,Urlaub!$B$5:$B$604,"&lt;="&amp;LX$3,Urlaub!$C$5:$C$604,"&gt;="&amp;LX$3)&gt;0,1,0))</f>
        <v>0</v>
      </c>
      <c r="LY58" s="19" t="n">
        <f aca="false">IF($A58="",0,IF(COUNTIFS(Urlaub!$A$5:$A$604,$A58,Urlaub!$B$5:$B$604,"&lt;="&amp;LY$3,Urlaub!$C$5:$C$604,"&gt;="&amp;LY$3)&gt;0,1,0))</f>
        <v>0</v>
      </c>
      <c r="LZ58" s="19" t="n">
        <f aca="false">IF($A58="",0,IF(COUNTIFS(Urlaub!$A$5:$A$604,$A58,Urlaub!$B$5:$B$604,"&lt;="&amp;LZ$3,Urlaub!$C$5:$C$604,"&gt;="&amp;LZ$3)&gt;0,1,0))</f>
        <v>0</v>
      </c>
      <c r="MA58" s="19" t="n">
        <f aca="false">IF($A58="",0,IF(COUNTIFS(Urlaub!$A$5:$A$604,$A58,Urlaub!$B$5:$B$604,"&lt;="&amp;MA$3,Urlaub!$C$5:$C$604,"&gt;="&amp;MA$3)&gt;0,1,0))</f>
        <v>0</v>
      </c>
      <c r="MB58" s="19" t="n">
        <f aca="false">IF($A58="",0,IF(COUNTIFS(Urlaub!$A$5:$A$604,$A58,Urlaub!$B$5:$B$604,"&lt;="&amp;MB$3,Urlaub!$C$5:$C$604,"&gt;="&amp;MB$3)&gt;0,1,0))</f>
        <v>0</v>
      </c>
      <c r="MC58" s="19" t="n">
        <f aca="false">IF($A58="",0,IF(COUNTIFS(Urlaub!$A$5:$A$604,$A58,Urlaub!$B$5:$B$604,"&lt;="&amp;MC$3,Urlaub!$C$5:$C$604,"&gt;="&amp;MC$3)&gt;0,1,0))</f>
        <v>0</v>
      </c>
      <c r="MD58" s="19" t="n">
        <f aca="false">IF($A58="",0,IF(COUNTIFS(Urlaub!$A$5:$A$604,$A58,Urlaub!$B$5:$B$604,"&lt;="&amp;MD$3,Urlaub!$C$5:$C$604,"&gt;="&amp;MD$3)&gt;0,1,0))</f>
        <v>0</v>
      </c>
      <c r="ME58" s="19" t="n">
        <f aca="false">IF($A58="",0,IF(COUNTIFS(Urlaub!$A$5:$A$604,$A58,Urlaub!$B$5:$B$604,"&lt;="&amp;ME$3,Urlaub!$C$5:$C$604,"&gt;="&amp;ME$3)&gt;0,1,0))</f>
        <v>0</v>
      </c>
      <c r="MF58" s="19" t="n">
        <f aca="false">IF($A58="",0,IF(COUNTIFS(Urlaub!$A$5:$A$604,$A58,Urlaub!$B$5:$B$604,"&lt;="&amp;MF$3,Urlaub!$C$5:$C$604,"&gt;="&amp;MF$3)&gt;0,1,0))</f>
        <v>0</v>
      </c>
      <c r="MG58" s="19" t="n">
        <f aca="false">IF($A58="",0,IF(COUNTIFS(Urlaub!$A$5:$A$604,$A58,Urlaub!$B$5:$B$604,"&lt;="&amp;MG$3,Urlaub!$C$5:$C$604,"&gt;="&amp;MG$3)&gt;0,1,0))</f>
        <v>0</v>
      </c>
      <c r="MH58" s="19" t="n">
        <f aca="false">IF($A58="",0,IF(COUNTIFS(Urlaub!$A$5:$A$604,$A58,Urlaub!$B$5:$B$604,"&lt;="&amp;MH$3,Urlaub!$C$5:$C$604,"&gt;="&amp;MH$3)&gt;0,1,0))</f>
        <v>0</v>
      </c>
      <c r="MI58" s="19" t="n">
        <f aca="false">IF($A58="",0,IF(COUNTIFS(Urlaub!$A$5:$A$604,$A58,Urlaub!$B$5:$B$604,"&lt;="&amp;MI$3,Urlaub!$C$5:$C$604,"&gt;="&amp;MI$3)&gt;0,1,0))</f>
        <v>0</v>
      </c>
      <c r="MJ58" s="19" t="n">
        <f aca="false">IF($A58="",0,IF(COUNTIFS(Urlaub!$A$5:$A$604,$A58,Urlaub!$B$5:$B$604,"&lt;="&amp;MJ$3,Urlaub!$C$5:$C$604,"&gt;="&amp;MJ$3)&gt;0,1,0))</f>
        <v>0</v>
      </c>
      <c r="MK58" s="19" t="n">
        <f aca="false">IF($A58="",0,IF(COUNTIFS(Urlaub!$A$5:$A$604,$A58,Urlaub!$B$5:$B$604,"&lt;="&amp;MK$3,Urlaub!$C$5:$C$604,"&gt;="&amp;MK$3)&gt;0,1,0))</f>
        <v>0</v>
      </c>
      <c r="ML58" s="19" t="n">
        <f aca="false">IF($A58="",0,IF(COUNTIFS(Urlaub!$A$5:$A$604,$A58,Urlaub!$B$5:$B$604,"&lt;="&amp;ML$3,Urlaub!$C$5:$C$604,"&gt;="&amp;ML$3)&gt;0,1,0))</f>
        <v>0</v>
      </c>
      <c r="MM58" s="19" t="n">
        <f aca="false">IF($A58="",0,IF(COUNTIFS(Urlaub!$A$5:$A$604,$A58,Urlaub!$B$5:$B$604,"&lt;="&amp;MM$3,Urlaub!$C$5:$C$604,"&gt;="&amp;MM$3)&gt;0,1,0))</f>
        <v>0</v>
      </c>
      <c r="MN58" s="19" t="n">
        <f aca="false">IF($A58="",0,IF(COUNTIFS(Urlaub!$A$5:$A$604,$A58,Urlaub!$B$5:$B$604,"&lt;="&amp;MN$3,Urlaub!$C$5:$C$604,"&gt;="&amp;MN$3)&gt;0,1,0))</f>
        <v>0</v>
      </c>
      <c r="MO58" s="19" t="n">
        <f aca="false">IF($A58="",0,IF(COUNTIFS(Urlaub!$A$5:$A$604,$A58,Urlaub!$B$5:$B$604,"&lt;="&amp;MO$3,Urlaub!$C$5:$C$604,"&gt;="&amp;MO$3)&gt;0,1,0))</f>
        <v>0</v>
      </c>
      <c r="MP58" s="19" t="n">
        <f aca="false">IF($A58="",0,IF(COUNTIFS(Urlaub!$A$5:$A$604,$A58,Urlaub!$B$5:$B$604,"&lt;="&amp;MP$3,Urlaub!$C$5:$C$604,"&gt;="&amp;MP$3)&gt;0,1,0))</f>
        <v>0</v>
      </c>
      <c r="MQ58" s="19" t="n">
        <f aca="false">IF($A58="",0,IF(COUNTIFS(Urlaub!$A$5:$A$604,$A58,Urlaub!$B$5:$B$604,"&lt;="&amp;MQ$3,Urlaub!$C$5:$C$604,"&gt;="&amp;MQ$3)&gt;0,1,0))</f>
        <v>0</v>
      </c>
      <c r="MR58" s="19" t="n">
        <f aca="false">IF($A58="",0,IF(COUNTIFS(Urlaub!$A$5:$A$604,$A58,Urlaub!$B$5:$B$604,"&lt;="&amp;MR$3,Urlaub!$C$5:$C$604,"&gt;="&amp;MR$3)&gt;0,1,0))</f>
        <v>0</v>
      </c>
      <c r="MS58" s="19" t="n">
        <f aca="false">IF($A58="",0,IF(COUNTIFS(Urlaub!$A$5:$A$604,$A58,Urlaub!$B$5:$B$604,"&lt;="&amp;MS$3,Urlaub!$C$5:$C$604,"&gt;="&amp;MS$3)&gt;0,1,0))</f>
        <v>0</v>
      </c>
      <c r="MT58" s="19" t="n">
        <f aca="false">IF($A58="",0,IF(COUNTIFS(Urlaub!$A$5:$A$604,$A58,Urlaub!$B$5:$B$604,"&lt;="&amp;MT$3,Urlaub!$C$5:$C$604,"&gt;="&amp;MT$3)&gt;0,1,0))</f>
        <v>0</v>
      </c>
      <c r="MU58" s="19" t="n">
        <f aca="false">IF($A58="",0,IF(COUNTIFS(Urlaub!$A$5:$A$604,$A58,Urlaub!$B$5:$B$604,"&lt;="&amp;MU$3,Urlaub!$C$5:$C$604,"&gt;="&amp;MU$3)&gt;0,1,0))</f>
        <v>0</v>
      </c>
      <c r="MV58" s="19" t="n">
        <f aca="false">IF($A58="",0,IF(COUNTIFS(Urlaub!$A$5:$A$604,$A58,Urlaub!$B$5:$B$604,"&lt;="&amp;MV$3,Urlaub!$C$5:$C$604,"&gt;="&amp;MV$3)&gt;0,1,0))</f>
        <v>0</v>
      </c>
      <c r="MW58" s="19" t="n">
        <f aca="false">IF($A58="",0,IF(COUNTIFS(Urlaub!$A$5:$A$604,$A58,Urlaub!$B$5:$B$604,"&lt;="&amp;MW$3,Urlaub!$C$5:$C$604,"&gt;="&amp;MW$3)&gt;0,1,0))</f>
        <v>0</v>
      </c>
      <c r="MX58" s="19" t="n">
        <f aca="false">IF($A58="",0,IF(COUNTIFS(Urlaub!$A$5:$A$604,$A58,Urlaub!$B$5:$B$604,"&lt;="&amp;MX$3,Urlaub!$C$5:$C$604,"&gt;="&amp;MX$3)&gt;0,1,0))</f>
        <v>0</v>
      </c>
      <c r="MY58" s="19" t="n">
        <f aca="false">IF($A58="",0,IF(COUNTIFS(Urlaub!$A$5:$A$604,$A58,Urlaub!$B$5:$B$604,"&lt;="&amp;MY$3,Urlaub!$C$5:$C$604,"&gt;="&amp;MY$3)&gt;0,1,0))</f>
        <v>0</v>
      </c>
      <c r="MZ58" s="19" t="n">
        <f aca="false">IF($A58="",0,IF(COUNTIFS(Urlaub!$A$5:$A$604,$A58,Urlaub!$B$5:$B$604,"&lt;="&amp;MZ$3,Urlaub!$C$5:$C$604,"&gt;="&amp;MZ$3)&gt;0,1,0))</f>
        <v>0</v>
      </c>
      <c r="NA58" s="19" t="n">
        <f aca="false">IF($A58="",0,IF(COUNTIFS(Urlaub!$A$5:$A$604,$A58,Urlaub!$B$5:$B$604,"&lt;="&amp;NA$3,Urlaub!$C$5:$C$604,"&gt;="&amp;NA$3)&gt;0,1,0))</f>
        <v>0</v>
      </c>
      <c r="NB58" s="19" t="n">
        <f aca="false">IF($A58="",0,IF(COUNTIFS(Urlaub!$A$5:$A$604,$A58,Urlaub!$B$5:$B$604,"&lt;="&amp;NB$3,Urlaub!$C$5:$C$604,"&gt;="&amp;NB$3)&gt;0,1,0))</f>
        <v>0</v>
      </c>
      <c r="NC58" s="19" t="n">
        <f aca="false">IF($A58="",0,IF(COUNTIFS(Urlaub!$A$5:$A$604,$A58,Urlaub!$B$5:$B$604,"&lt;="&amp;NC$3,Urlaub!$C$5:$C$604,"&gt;="&amp;NC$3)&gt;0,1,0))</f>
        <v>0</v>
      </c>
      <c r="ND58" s="19" t="n">
        <f aca="false">IF($A58="",0,IF(COUNTIFS(Urlaub!$A$5:$A$604,$A58,Urlaub!$B$5:$B$604,"&lt;="&amp;ND$3,Urlaub!$C$5:$C$604,"&gt;="&amp;ND$3)&gt;0,1,0))</f>
        <v>0</v>
      </c>
      <c r="NE58" s="19" t="n">
        <f aca="false">IF($A58="",0,IF(COUNTIFS(Urlaub!$A$5:$A$604,$A58,Urlaub!$B$5:$B$604,"&lt;="&amp;NE$3,Urlaub!$C$5:$C$604,"&gt;="&amp;NE$3)&gt;0,1,0))</f>
        <v>0</v>
      </c>
      <c r="NF58" s="19" t="n">
        <f aca="false">IF($A58="",0,IF(COUNTIFS(Urlaub!$A$5:$A$604,$A58,Urlaub!$B$5:$B$604,"&lt;="&amp;NF$3,Urlaub!$C$5:$C$604,"&gt;="&amp;NF$3)&gt;0,1,0))</f>
        <v>0</v>
      </c>
      <c r="NG58" s="19" t="n">
        <f aca="false">IF($A58="",0,IF(COUNTIFS(Urlaub!$A$5:$A$604,$A58,Urlaub!$B$5:$B$604,"&lt;="&amp;NG$3,Urlaub!$C$5:$C$604,"&gt;="&amp;NG$3)&gt;0,1,0))</f>
        <v>0</v>
      </c>
      <c r="NH58" s="19" t="n">
        <f aca="false">IF($A58="",0,IF(COUNTIFS(Urlaub!$A$5:$A$604,$A58,Urlaub!$B$5:$B$604,"&lt;="&amp;NH$3,Urlaub!$C$5:$C$604,"&gt;="&amp;NH$3)&gt;0,1,0))</f>
        <v>0</v>
      </c>
    </row>
    <row r="59" customFormat="false" ht="15" hidden="false" customHeight="false" outlineLevel="0" collapsed="false">
      <c r="A59" s="5" t="str">
        <f aca="false">IF(Team!A59="","",Team!A59)</f>
        <v/>
      </c>
      <c r="B59" s="8" t="str">
        <f aca="false">IF(Team!B59="","",Team!B59)</f>
        <v/>
      </c>
      <c r="C59" s="8" t="str">
        <f aca="false">IF(Team!C59="","",Team!C59)</f>
        <v/>
      </c>
      <c r="D59" s="8" t="str">
        <f aca="false">IF(Team!D59="","",Team!D59)</f>
        <v/>
      </c>
      <c r="E59" s="8" t="str">
        <f aca="false">IF(Team!E59="","",Team!E59)</f>
        <v/>
      </c>
      <c r="F59" s="8" t="str">
        <f aca="false">IF(Team!F59="","",Team!F59)</f>
        <v/>
      </c>
      <c r="G59" s="19" t="n">
        <f aca="false">IF($A59="",0,IF(COUNTIFS(Urlaub!$A$5:$A$604,$A59,Urlaub!$B$5:$B$604,"&lt;="&amp;G$3,Urlaub!$C$5:$C$604,"&gt;="&amp;G$3)&gt;0,1,0))</f>
        <v>0</v>
      </c>
      <c r="H59" s="19" t="n">
        <f aca="false">IF($A59="",0,IF(COUNTIFS(Urlaub!$A$5:$A$604,$A59,Urlaub!$B$5:$B$604,"&lt;="&amp;H$3,Urlaub!$C$5:$C$604,"&gt;="&amp;H$3)&gt;0,1,0))</f>
        <v>0</v>
      </c>
      <c r="I59" s="19" t="n">
        <f aca="false">IF($A59="",0,IF(COUNTIFS(Urlaub!$A$5:$A$604,$A59,Urlaub!$B$5:$B$604,"&lt;="&amp;I$3,Urlaub!$C$5:$C$604,"&gt;="&amp;I$3)&gt;0,1,0))</f>
        <v>0</v>
      </c>
      <c r="J59" s="19" t="n">
        <f aca="false">IF($A59="",0,IF(COUNTIFS(Urlaub!$A$5:$A$604,$A59,Urlaub!$B$5:$B$604,"&lt;="&amp;J$3,Urlaub!$C$5:$C$604,"&gt;="&amp;J$3)&gt;0,1,0))</f>
        <v>0</v>
      </c>
      <c r="K59" s="19" t="n">
        <f aca="false">IF($A59="",0,IF(COUNTIFS(Urlaub!$A$5:$A$604,$A59,Urlaub!$B$5:$B$604,"&lt;="&amp;K$3,Urlaub!$C$5:$C$604,"&gt;="&amp;K$3)&gt;0,1,0))</f>
        <v>0</v>
      </c>
      <c r="L59" s="19" t="n">
        <f aca="false">IF($A59="",0,IF(COUNTIFS(Urlaub!$A$5:$A$604,$A59,Urlaub!$B$5:$B$604,"&lt;="&amp;L$3,Urlaub!$C$5:$C$604,"&gt;="&amp;L$3)&gt;0,1,0))</f>
        <v>0</v>
      </c>
      <c r="M59" s="19" t="n">
        <f aca="false">IF($A59="",0,IF(COUNTIFS(Urlaub!$A$5:$A$604,$A59,Urlaub!$B$5:$B$604,"&lt;="&amp;M$3,Urlaub!$C$5:$C$604,"&gt;="&amp;M$3)&gt;0,1,0))</f>
        <v>0</v>
      </c>
      <c r="N59" s="19" t="n">
        <f aca="false">IF($A59="",0,IF(COUNTIFS(Urlaub!$A$5:$A$604,$A59,Urlaub!$B$5:$B$604,"&lt;="&amp;N$3,Urlaub!$C$5:$C$604,"&gt;="&amp;N$3)&gt;0,1,0))</f>
        <v>0</v>
      </c>
      <c r="O59" s="19" t="n">
        <f aca="false">IF($A59="",0,IF(COUNTIFS(Urlaub!$A$5:$A$604,$A59,Urlaub!$B$5:$B$604,"&lt;="&amp;O$3,Urlaub!$C$5:$C$604,"&gt;="&amp;O$3)&gt;0,1,0))</f>
        <v>0</v>
      </c>
      <c r="P59" s="19" t="n">
        <f aca="false">IF($A59="",0,IF(COUNTIFS(Urlaub!$A$5:$A$604,$A59,Urlaub!$B$5:$B$604,"&lt;="&amp;P$3,Urlaub!$C$5:$C$604,"&gt;="&amp;P$3)&gt;0,1,0))</f>
        <v>0</v>
      </c>
      <c r="Q59" s="19" t="n">
        <f aca="false">IF($A59="",0,IF(COUNTIFS(Urlaub!$A$5:$A$604,$A59,Urlaub!$B$5:$B$604,"&lt;="&amp;Q$3,Urlaub!$C$5:$C$604,"&gt;="&amp;Q$3)&gt;0,1,0))</f>
        <v>0</v>
      </c>
      <c r="R59" s="19" t="n">
        <f aca="false">IF($A59="",0,IF(COUNTIFS(Urlaub!$A$5:$A$604,$A59,Urlaub!$B$5:$B$604,"&lt;="&amp;R$3,Urlaub!$C$5:$C$604,"&gt;="&amp;R$3)&gt;0,1,0))</f>
        <v>0</v>
      </c>
      <c r="S59" s="19" t="n">
        <f aca="false">IF($A59="",0,IF(COUNTIFS(Urlaub!$A$5:$A$604,$A59,Urlaub!$B$5:$B$604,"&lt;="&amp;S$3,Urlaub!$C$5:$C$604,"&gt;="&amp;S$3)&gt;0,1,0))</f>
        <v>0</v>
      </c>
      <c r="T59" s="19" t="n">
        <f aca="false">IF($A59="",0,IF(COUNTIFS(Urlaub!$A$5:$A$604,$A59,Urlaub!$B$5:$B$604,"&lt;="&amp;T$3,Urlaub!$C$5:$C$604,"&gt;="&amp;T$3)&gt;0,1,0))</f>
        <v>0</v>
      </c>
      <c r="U59" s="19" t="n">
        <f aca="false">IF($A59="",0,IF(COUNTIFS(Urlaub!$A$5:$A$604,$A59,Urlaub!$B$5:$B$604,"&lt;="&amp;U$3,Urlaub!$C$5:$C$604,"&gt;="&amp;U$3)&gt;0,1,0))</f>
        <v>0</v>
      </c>
      <c r="V59" s="19" t="n">
        <f aca="false">IF($A59="",0,IF(COUNTIFS(Urlaub!$A$5:$A$604,$A59,Urlaub!$B$5:$B$604,"&lt;="&amp;V$3,Urlaub!$C$5:$C$604,"&gt;="&amp;V$3)&gt;0,1,0))</f>
        <v>0</v>
      </c>
      <c r="W59" s="19" t="n">
        <f aca="false">IF($A59="",0,IF(COUNTIFS(Urlaub!$A$5:$A$604,$A59,Urlaub!$B$5:$B$604,"&lt;="&amp;W$3,Urlaub!$C$5:$C$604,"&gt;="&amp;W$3)&gt;0,1,0))</f>
        <v>0</v>
      </c>
      <c r="X59" s="19" t="n">
        <f aca="false">IF($A59="",0,IF(COUNTIFS(Urlaub!$A$5:$A$604,$A59,Urlaub!$B$5:$B$604,"&lt;="&amp;X$3,Urlaub!$C$5:$C$604,"&gt;="&amp;X$3)&gt;0,1,0))</f>
        <v>0</v>
      </c>
      <c r="Y59" s="19" t="n">
        <f aca="false">IF($A59="",0,IF(COUNTIFS(Urlaub!$A$5:$A$604,$A59,Urlaub!$B$5:$B$604,"&lt;="&amp;Y$3,Urlaub!$C$5:$C$604,"&gt;="&amp;Y$3)&gt;0,1,0))</f>
        <v>0</v>
      </c>
      <c r="Z59" s="19" t="n">
        <f aca="false">IF($A59="",0,IF(COUNTIFS(Urlaub!$A$5:$A$604,$A59,Urlaub!$B$5:$B$604,"&lt;="&amp;Z$3,Urlaub!$C$5:$C$604,"&gt;="&amp;Z$3)&gt;0,1,0))</f>
        <v>0</v>
      </c>
      <c r="AA59" s="19" t="n">
        <f aca="false">IF($A59="",0,IF(COUNTIFS(Urlaub!$A$5:$A$604,$A59,Urlaub!$B$5:$B$604,"&lt;="&amp;AA$3,Urlaub!$C$5:$C$604,"&gt;="&amp;AA$3)&gt;0,1,0))</f>
        <v>0</v>
      </c>
      <c r="AB59" s="19" t="n">
        <f aca="false">IF($A59="",0,IF(COUNTIFS(Urlaub!$A$5:$A$604,$A59,Urlaub!$B$5:$B$604,"&lt;="&amp;AB$3,Urlaub!$C$5:$C$604,"&gt;="&amp;AB$3)&gt;0,1,0))</f>
        <v>0</v>
      </c>
      <c r="AC59" s="19" t="n">
        <f aca="false">IF($A59="",0,IF(COUNTIFS(Urlaub!$A$5:$A$604,$A59,Urlaub!$B$5:$B$604,"&lt;="&amp;AC$3,Urlaub!$C$5:$C$604,"&gt;="&amp;AC$3)&gt;0,1,0))</f>
        <v>0</v>
      </c>
      <c r="AD59" s="19" t="n">
        <f aca="false">IF($A59="",0,IF(COUNTIFS(Urlaub!$A$5:$A$604,$A59,Urlaub!$B$5:$B$604,"&lt;="&amp;AD$3,Urlaub!$C$5:$C$604,"&gt;="&amp;AD$3)&gt;0,1,0))</f>
        <v>0</v>
      </c>
      <c r="AE59" s="19" t="n">
        <f aca="false">IF($A59="",0,IF(COUNTIFS(Urlaub!$A$5:$A$604,$A59,Urlaub!$B$5:$B$604,"&lt;="&amp;AE$3,Urlaub!$C$5:$C$604,"&gt;="&amp;AE$3)&gt;0,1,0))</f>
        <v>0</v>
      </c>
      <c r="AF59" s="19" t="n">
        <f aca="false">IF($A59="",0,IF(COUNTIFS(Urlaub!$A$5:$A$604,$A59,Urlaub!$B$5:$B$604,"&lt;="&amp;AF$3,Urlaub!$C$5:$C$604,"&gt;="&amp;AF$3)&gt;0,1,0))</f>
        <v>0</v>
      </c>
      <c r="AG59" s="19" t="n">
        <f aca="false">IF($A59="",0,IF(COUNTIFS(Urlaub!$A$5:$A$604,$A59,Urlaub!$B$5:$B$604,"&lt;="&amp;AG$3,Urlaub!$C$5:$C$604,"&gt;="&amp;AG$3)&gt;0,1,0))</f>
        <v>0</v>
      </c>
      <c r="AH59" s="19" t="n">
        <f aca="false">IF($A59="",0,IF(COUNTIFS(Urlaub!$A$5:$A$604,$A59,Urlaub!$B$5:$B$604,"&lt;="&amp;AH$3,Urlaub!$C$5:$C$604,"&gt;="&amp;AH$3)&gt;0,1,0))</f>
        <v>0</v>
      </c>
      <c r="AI59" s="19" t="n">
        <f aca="false">IF($A59="",0,IF(COUNTIFS(Urlaub!$A$5:$A$604,$A59,Urlaub!$B$5:$B$604,"&lt;="&amp;AI$3,Urlaub!$C$5:$C$604,"&gt;="&amp;AI$3)&gt;0,1,0))</f>
        <v>0</v>
      </c>
      <c r="AJ59" s="19" t="n">
        <f aca="false">IF($A59="",0,IF(COUNTIFS(Urlaub!$A$5:$A$604,$A59,Urlaub!$B$5:$B$604,"&lt;="&amp;AJ$3,Urlaub!$C$5:$C$604,"&gt;="&amp;AJ$3)&gt;0,1,0))</f>
        <v>0</v>
      </c>
      <c r="AK59" s="19" t="n">
        <f aca="false">IF($A59="",0,IF(COUNTIFS(Urlaub!$A$5:$A$604,$A59,Urlaub!$B$5:$B$604,"&lt;="&amp;AK$3,Urlaub!$C$5:$C$604,"&gt;="&amp;AK$3)&gt;0,1,0))</f>
        <v>0</v>
      </c>
      <c r="AL59" s="19" t="n">
        <f aca="false">IF($A59="",0,IF(COUNTIFS(Urlaub!$A$5:$A$604,$A59,Urlaub!$B$5:$B$604,"&lt;="&amp;AL$3,Urlaub!$C$5:$C$604,"&gt;="&amp;AL$3)&gt;0,1,0))</f>
        <v>0</v>
      </c>
      <c r="AM59" s="19" t="n">
        <f aca="false">IF($A59="",0,IF(COUNTIFS(Urlaub!$A$5:$A$604,$A59,Urlaub!$B$5:$B$604,"&lt;="&amp;AM$3,Urlaub!$C$5:$C$604,"&gt;="&amp;AM$3)&gt;0,1,0))</f>
        <v>0</v>
      </c>
      <c r="AN59" s="19" t="n">
        <f aca="false">IF($A59="",0,IF(COUNTIFS(Urlaub!$A$5:$A$604,$A59,Urlaub!$B$5:$B$604,"&lt;="&amp;AN$3,Urlaub!$C$5:$C$604,"&gt;="&amp;AN$3)&gt;0,1,0))</f>
        <v>0</v>
      </c>
      <c r="AO59" s="19" t="n">
        <f aca="false">IF($A59="",0,IF(COUNTIFS(Urlaub!$A$5:$A$604,$A59,Urlaub!$B$5:$B$604,"&lt;="&amp;AO$3,Urlaub!$C$5:$C$604,"&gt;="&amp;AO$3)&gt;0,1,0))</f>
        <v>0</v>
      </c>
      <c r="AP59" s="19" t="n">
        <f aca="false">IF($A59="",0,IF(COUNTIFS(Urlaub!$A$5:$A$604,$A59,Urlaub!$B$5:$B$604,"&lt;="&amp;AP$3,Urlaub!$C$5:$C$604,"&gt;="&amp;AP$3)&gt;0,1,0))</f>
        <v>0</v>
      </c>
      <c r="AQ59" s="19" t="n">
        <f aca="false">IF($A59="",0,IF(COUNTIFS(Urlaub!$A$5:$A$604,$A59,Urlaub!$B$5:$B$604,"&lt;="&amp;AQ$3,Urlaub!$C$5:$C$604,"&gt;="&amp;AQ$3)&gt;0,1,0))</f>
        <v>0</v>
      </c>
      <c r="AR59" s="19" t="n">
        <f aca="false">IF($A59="",0,IF(COUNTIFS(Urlaub!$A$5:$A$604,$A59,Urlaub!$B$5:$B$604,"&lt;="&amp;AR$3,Urlaub!$C$5:$C$604,"&gt;="&amp;AR$3)&gt;0,1,0))</f>
        <v>0</v>
      </c>
      <c r="AS59" s="19" t="n">
        <f aca="false">IF($A59="",0,IF(COUNTIFS(Urlaub!$A$5:$A$604,$A59,Urlaub!$B$5:$B$604,"&lt;="&amp;AS$3,Urlaub!$C$5:$C$604,"&gt;="&amp;AS$3)&gt;0,1,0))</f>
        <v>0</v>
      </c>
      <c r="AT59" s="19" t="n">
        <f aca="false">IF($A59="",0,IF(COUNTIFS(Urlaub!$A$5:$A$604,$A59,Urlaub!$B$5:$B$604,"&lt;="&amp;AT$3,Urlaub!$C$5:$C$604,"&gt;="&amp;AT$3)&gt;0,1,0))</f>
        <v>0</v>
      </c>
      <c r="AU59" s="19" t="n">
        <f aca="false">IF($A59="",0,IF(COUNTIFS(Urlaub!$A$5:$A$604,$A59,Urlaub!$B$5:$B$604,"&lt;="&amp;AU$3,Urlaub!$C$5:$C$604,"&gt;="&amp;AU$3)&gt;0,1,0))</f>
        <v>0</v>
      </c>
      <c r="AV59" s="19" t="n">
        <f aca="false">IF($A59="",0,IF(COUNTIFS(Urlaub!$A$5:$A$604,$A59,Urlaub!$B$5:$B$604,"&lt;="&amp;AV$3,Urlaub!$C$5:$C$604,"&gt;="&amp;AV$3)&gt;0,1,0))</f>
        <v>0</v>
      </c>
      <c r="AW59" s="19" t="n">
        <f aca="false">IF($A59="",0,IF(COUNTIFS(Urlaub!$A$5:$A$604,$A59,Urlaub!$B$5:$B$604,"&lt;="&amp;AW$3,Urlaub!$C$5:$C$604,"&gt;="&amp;AW$3)&gt;0,1,0))</f>
        <v>0</v>
      </c>
      <c r="AX59" s="19" t="n">
        <f aca="false">IF($A59="",0,IF(COUNTIFS(Urlaub!$A$5:$A$604,$A59,Urlaub!$B$5:$B$604,"&lt;="&amp;AX$3,Urlaub!$C$5:$C$604,"&gt;="&amp;AX$3)&gt;0,1,0))</f>
        <v>0</v>
      </c>
      <c r="AY59" s="19" t="n">
        <f aca="false">IF($A59="",0,IF(COUNTIFS(Urlaub!$A$5:$A$604,$A59,Urlaub!$B$5:$B$604,"&lt;="&amp;AY$3,Urlaub!$C$5:$C$604,"&gt;="&amp;AY$3)&gt;0,1,0))</f>
        <v>0</v>
      </c>
      <c r="AZ59" s="19" t="n">
        <f aca="false">IF($A59="",0,IF(COUNTIFS(Urlaub!$A$5:$A$604,$A59,Urlaub!$B$5:$B$604,"&lt;="&amp;AZ$3,Urlaub!$C$5:$C$604,"&gt;="&amp;AZ$3)&gt;0,1,0))</f>
        <v>0</v>
      </c>
      <c r="BA59" s="19" t="n">
        <f aca="false">IF($A59="",0,IF(COUNTIFS(Urlaub!$A$5:$A$604,$A59,Urlaub!$B$5:$B$604,"&lt;="&amp;BA$3,Urlaub!$C$5:$C$604,"&gt;="&amp;BA$3)&gt;0,1,0))</f>
        <v>0</v>
      </c>
      <c r="BB59" s="19" t="n">
        <f aca="false">IF($A59="",0,IF(COUNTIFS(Urlaub!$A$5:$A$604,$A59,Urlaub!$B$5:$B$604,"&lt;="&amp;BB$3,Urlaub!$C$5:$C$604,"&gt;="&amp;BB$3)&gt;0,1,0))</f>
        <v>0</v>
      </c>
      <c r="BC59" s="19" t="n">
        <f aca="false">IF($A59="",0,IF(COUNTIFS(Urlaub!$A$5:$A$604,$A59,Urlaub!$B$5:$B$604,"&lt;="&amp;BC$3,Urlaub!$C$5:$C$604,"&gt;="&amp;BC$3)&gt;0,1,0))</f>
        <v>0</v>
      </c>
      <c r="BD59" s="19" t="n">
        <f aca="false">IF($A59="",0,IF(COUNTIFS(Urlaub!$A$5:$A$604,$A59,Urlaub!$B$5:$B$604,"&lt;="&amp;BD$3,Urlaub!$C$5:$C$604,"&gt;="&amp;BD$3)&gt;0,1,0))</f>
        <v>0</v>
      </c>
      <c r="BE59" s="19" t="n">
        <f aca="false">IF($A59="",0,IF(COUNTIFS(Urlaub!$A$5:$A$604,$A59,Urlaub!$B$5:$B$604,"&lt;="&amp;BE$3,Urlaub!$C$5:$C$604,"&gt;="&amp;BE$3)&gt;0,1,0))</f>
        <v>0</v>
      </c>
      <c r="BF59" s="19" t="n">
        <f aca="false">IF($A59="",0,IF(COUNTIFS(Urlaub!$A$5:$A$604,$A59,Urlaub!$B$5:$B$604,"&lt;="&amp;BF$3,Urlaub!$C$5:$C$604,"&gt;="&amp;BF$3)&gt;0,1,0))</f>
        <v>0</v>
      </c>
      <c r="BG59" s="19" t="n">
        <f aca="false">IF($A59="",0,IF(COUNTIFS(Urlaub!$A$5:$A$604,$A59,Urlaub!$B$5:$B$604,"&lt;="&amp;BG$3,Urlaub!$C$5:$C$604,"&gt;="&amp;BG$3)&gt;0,1,0))</f>
        <v>0</v>
      </c>
      <c r="BH59" s="19" t="n">
        <f aca="false">IF($A59="",0,IF(COUNTIFS(Urlaub!$A$5:$A$604,$A59,Urlaub!$B$5:$B$604,"&lt;="&amp;BH$3,Urlaub!$C$5:$C$604,"&gt;="&amp;BH$3)&gt;0,1,0))</f>
        <v>0</v>
      </c>
      <c r="BI59" s="19" t="n">
        <f aca="false">IF($A59="",0,IF(COUNTIFS(Urlaub!$A$5:$A$604,$A59,Urlaub!$B$5:$B$604,"&lt;="&amp;BI$3,Urlaub!$C$5:$C$604,"&gt;="&amp;BI$3)&gt;0,1,0))</f>
        <v>0</v>
      </c>
      <c r="BJ59" s="19" t="n">
        <f aca="false">IF($A59="",0,IF(COUNTIFS(Urlaub!$A$5:$A$604,$A59,Urlaub!$B$5:$B$604,"&lt;="&amp;BJ$3,Urlaub!$C$5:$C$604,"&gt;="&amp;BJ$3)&gt;0,1,0))</f>
        <v>0</v>
      </c>
      <c r="BK59" s="19" t="n">
        <f aca="false">IF($A59="",0,IF(COUNTIFS(Urlaub!$A$5:$A$604,$A59,Urlaub!$B$5:$B$604,"&lt;="&amp;BK$3,Urlaub!$C$5:$C$604,"&gt;="&amp;BK$3)&gt;0,1,0))</f>
        <v>0</v>
      </c>
      <c r="BL59" s="19" t="n">
        <f aca="false">IF($A59="",0,IF(COUNTIFS(Urlaub!$A$5:$A$604,$A59,Urlaub!$B$5:$B$604,"&lt;="&amp;BL$3,Urlaub!$C$5:$C$604,"&gt;="&amp;BL$3)&gt;0,1,0))</f>
        <v>0</v>
      </c>
      <c r="BM59" s="19" t="n">
        <f aca="false">IF($A59="",0,IF(COUNTIFS(Urlaub!$A$5:$A$604,$A59,Urlaub!$B$5:$B$604,"&lt;="&amp;BM$3,Urlaub!$C$5:$C$604,"&gt;="&amp;BM$3)&gt;0,1,0))</f>
        <v>0</v>
      </c>
      <c r="BN59" s="19" t="n">
        <f aca="false">IF($A59="",0,IF(COUNTIFS(Urlaub!$A$5:$A$604,$A59,Urlaub!$B$5:$B$604,"&lt;="&amp;BN$3,Urlaub!$C$5:$C$604,"&gt;="&amp;BN$3)&gt;0,1,0))</f>
        <v>0</v>
      </c>
      <c r="BO59" s="19" t="n">
        <f aca="false">IF($A59="",0,IF(COUNTIFS(Urlaub!$A$5:$A$604,$A59,Urlaub!$B$5:$B$604,"&lt;="&amp;BO$3,Urlaub!$C$5:$C$604,"&gt;="&amp;BO$3)&gt;0,1,0))</f>
        <v>0</v>
      </c>
      <c r="BP59" s="19" t="n">
        <f aca="false">IF($A59="",0,IF(COUNTIFS(Urlaub!$A$5:$A$604,$A59,Urlaub!$B$5:$B$604,"&lt;="&amp;BP$3,Urlaub!$C$5:$C$604,"&gt;="&amp;BP$3)&gt;0,1,0))</f>
        <v>0</v>
      </c>
      <c r="BQ59" s="19" t="n">
        <f aca="false">IF($A59="",0,IF(COUNTIFS(Urlaub!$A$5:$A$604,$A59,Urlaub!$B$5:$B$604,"&lt;="&amp;BQ$3,Urlaub!$C$5:$C$604,"&gt;="&amp;BQ$3)&gt;0,1,0))</f>
        <v>0</v>
      </c>
      <c r="BR59" s="19" t="n">
        <f aca="false">IF($A59="",0,IF(COUNTIFS(Urlaub!$A$5:$A$604,$A59,Urlaub!$B$5:$B$604,"&lt;="&amp;BR$3,Urlaub!$C$5:$C$604,"&gt;="&amp;BR$3)&gt;0,1,0))</f>
        <v>0</v>
      </c>
      <c r="BS59" s="19" t="n">
        <f aca="false">IF($A59="",0,IF(COUNTIFS(Urlaub!$A$5:$A$604,$A59,Urlaub!$B$5:$B$604,"&lt;="&amp;BS$3,Urlaub!$C$5:$C$604,"&gt;="&amp;BS$3)&gt;0,1,0))</f>
        <v>0</v>
      </c>
      <c r="BT59" s="19" t="n">
        <f aca="false">IF($A59="",0,IF(COUNTIFS(Urlaub!$A$5:$A$604,$A59,Urlaub!$B$5:$B$604,"&lt;="&amp;BT$3,Urlaub!$C$5:$C$604,"&gt;="&amp;BT$3)&gt;0,1,0))</f>
        <v>0</v>
      </c>
      <c r="BU59" s="19" t="n">
        <f aca="false">IF($A59="",0,IF(COUNTIFS(Urlaub!$A$5:$A$604,$A59,Urlaub!$B$5:$B$604,"&lt;="&amp;BU$3,Urlaub!$C$5:$C$604,"&gt;="&amp;BU$3)&gt;0,1,0))</f>
        <v>0</v>
      </c>
      <c r="BV59" s="19" t="n">
        <f aca="false">IF($A59="",0,IF(COUNTIFS(Urlaub!$A$5:$A$604,$A59,Urlaub!$B$5:$B$604,"&lt;="&amp;BV$3,Urlaub!$C$5:$C$604,"&gt;="&amp;BV$3)&gt;0,1,0))</f>
        <v>0</v>
      </c>
      <c r="BW59" s="19" t="n">
        <f aca="false">IF($A59="",0,IF(COUNTIFS(Urlaub!$A$5:$A$604,$A59,Urlaub!$B$5:$B$604,"&lt;="&amp;BW$3,Urlaub!$C$5:$C$604,"&gt;="&amp;BW$3)&gt;0,1,0))</f>
        <v>0</v>
      </c>
      <c r="BX59" s="19" t="n">
        <f aca="false">IF($A59="",0,IF(COUNTIFS(Urlaub!$A$5:$A$604,$A59,Urlaub!$B$5:$B$604,"&lt;="&amp;BX$3,Urlaub!$C$5:$C$604,"&gt;="&amp;BX$3)&gt;0,1,0))</f>
        <v>0</v>
      </c>
      <c r="BY59" s="19" t="n">
        <f aca="false">IF($A59="",0,IF(COUNTIFS(Urlaub!$A$5:$A$604,$A59,Urlaub!$B$5:$B$604,"&lt;="&amp;BY$3,Urlaub!$C$5:$C$604,"&gt;="&amp;BY$3)&gt;0,1,0))</f>
        <v>0</v>
      </c>
      <c r="BZ59" s="19" t="n">
        <f aca="false">IF($A59="",0,IF(COUNTIFS(Urlaub!$A$5:$A$604,$A59,Urlaub!$B$5:$B$604,"&lt;="&amp;BZ$3,Urlaub!$C$5:$C$604,"&gt;="&amp;BZ$3)&gt;0,1,0))</f>
        <v>0</v>
      </c>
      <c r="CA59" s="19" t="n">
        <f aca="false">IF($A59="",0,IF(COUNTIFS(Urlaub!$A$5:$A$604,$A59,Urlaub!$B$5:$B$604,"&lt;="&amp;CA$3,Urlaub!$C$5:$C$604,"&gt;="&amp;CA$3)&gt;0,1,0))</f>
        <v>0</v>
      </c>
      <c r="CB59" s="19" t="n">
        <f aca="false">IF($A59="",0,IF(COUNTIFS(Urlaub!$A$5:$A$604,$A59,Urlaub!$B$5:$B$604,"&lt;="&amp;CB$3,Urlaub!$C$5:$C$604,"&gt;="&amp;CB$3)&gt;0,1,0))</f>
        <v>0</v>
      </c>
      <c r="CC59" s="19" t="n">
        <f aca="false">IF($A59="",0,IF(COUNTIFS(Urlaub!$A$5:$A$604,$A59,Urlaub!$B$5:$B$604,"&lt;="&amp;CC$3,Urlaub!$C$5:$C$604,"&gt;="&amp;CC$3)&gt;0,1,0))</f>
        <v>0</v>
      </c>
      <c r="CD59" s="19" t="n">
        <f aca="false">IF($A59="",0,IF(COUNTIFS(Urlaub!$A$5:$A$604,$A59,Urlaub!$B$5:$B$604,"&lt;="&amp;CD$3,Urlaub!$C$5:$C$604,"&gt;="&amp;CD$3)&gt;0,1,0))</f>
        <v>0</v>
      </c>
      <c r="CE59" s="19" t="n">
        <f aca="false">IF($A59="",0,IF(COUNTIFS(Urlaub!$A$5:$A$604,$A59,Urlaub!$B$5:$B$604,"&lt;="&amp;CE$3,Urlaub!$C$5:$C$604,"&gt;="&amp;CE$3)&gt;0,1,0))</f>
        <v>0</v>
      </c>
      <c r="CF59" s="19" t="n">
        <f aca="false">IF($A59="",0,IF(COUNTIFS(Urlaub!$A$5:$A$604,$A59,Urlaub!$B$5:$B$604,"&lt;="&amp;CF$3,Urlaub!$C$5:$C$604,"&gt;="&amp;CF$3)&gt;0,1,0))</f>
        <v>0</v>
      </c>
      <c r="CG59" s="19" t="n">
        <f aca="false">IF($A59="",0,IF(COUNTIFS(Urlaub!$A$5:$A$604,$A59,Urlaub!$B$5:$B$604,"&lt;="&amp;CG$3,Urlaub!$C$5:$C$604,"&gt;="&amp;CG$3)&gt;0,1,0))</f>
        <v>0</v>
      </c>
      <c r="CH59" s="19" t="n">
        <f aca="false">IF($A59="",0,IF(COUNTIFS(Urlaub!$A$5:$A$604,$A59,Urlaub!$B$5:$B$604,"&lt;="&amp;CH$3,Urlaub!$C$5:$C$604,"&gt;="&amp;CH$3)&gt;0,1,0))</f>
        <v>0</v>
      </c>
      <c r="CI59" s="19" t="n">
        <f aca="false">IF($A59="",0,IF(COUNTIFS(Urlaub!$A$5:$A$604,$A59,Urlaub!$B$5:$B$604,"&lt;="&amp;CI$3,Urlaub!$C$5:$C$604,"&gt;="&amp;CI$3)&gt;0,1,0))</f>
        <v>0</v>
      </c>
      <c r="CJ59" s="19" t="n">
        <f aca="false">IF($A59="",0,IF(COUNTIFS(Urlaub!$A$5:$A$604,$A59,Urlaub!$B$5:$B$604,"&lt;="&amp;CJ$3,Urlaub!$C$5:$C$604,"&gt;="&amp;CJ$3)&gt;0,1,0))</f>
        <v>0</v>
      </c>
      <c r="CK59" s="19" t="n">
        <f aca="false">IF($A59="",0,IF(COUNTIFS(Urlaub!$A$5:$A$604,$A59,Urlaub!$B$5:$B$604,"&lt;="&amp;CK$3,Urlaub!$C$5:$C$604,"&gt;="&amp;CK$3)&gt;0,1,0))</f>
        <v>0</v>
      </c>
      <c r="CL59" s="19" t="n">
        <f aca="false">IF($A59="",0,IF(COUNTIFS(Urlaub!$A$5:$A$604,$A59,Urlaub!$B$5:$B$604,"&lt;="&amp;CL$3,Urlaub!$C$5:$C$604,"&gt;="&amp;CL$3)&gt;0,1,0))</f>
        <v>0</v>
      </c>
      <c r="CM59" s="19" t="n">
        <f aca="false">IF($A59="",0,IF(COUNTIFS(Urlaub!$A$5:$A$604,$A59,Urlaub!$B$5:$B$604,"&lt;="&amp;CM$3,Urlaub!$C$5:$C$604,"&gt;="&amp;CM$3)&gt;0,1,0))</f>
        <v>0</v>
      </c>
      <c r="CN59" s="19" t="n">
        <f aca="false">IF($A59="",0,IF(COUNTIFS(Urlaub!$A$5:$A$604,$A59,Urlaub!$B$5:$B$604,"&lt;="&amp;CN$3,Urlaub!$C$5:$C$604,"&gt;="&amp;CN$3)&gt;0,1,0))</f>
        <v>0</v>
      </c>
      <c r="CO59" s="19" t="n">
        <f aca="false">IF($A59="",0,IF(COUNTIFS(Urlaub!$A$5:$A$604,$A59,Urlaub!$B$5:$B$604,"&lt;="&amp;CO$3,Urlaub!$C$5:$C$604,"&gt;="&amp;CO$3)&gt;0,1,0))</f>
        <v>0</v>
      </c>
      <c r="CP59" s="19" t="n">
        <f aca="false">IF($A59="",0,IF(COUNTIFS(Urlaub!$A$5:$A$604,$A59,Urlaub!$B$5:$B$604,"&lt;="&amp;CP$3,Urlaub!$C$5:$C$604,"&gt;="&amp;CP$3)&gt;0,1,0))</f>
        <v>0</v>
      </c>
      <c r="CQ59" s="19" t="n">
        <f aca="false">IF($A59="",0,IF(COUNTIFS(Urlaub!$A$5:$A$604,$A59,Urlaub!$B$5:$B$604,"&lt;="&amp;CQ$3,Urlaub!$C$5:$C$604,"&gt;="&amp;CQ$3)&gt;0,1,0))</f>
        <v>0</v>
      </c>
      <c r="CR59" s="19" t="n">
        <f aca="false">IF($A59="",0,IF(COUNTIFS(Urlaub!$A$5:$A$604,$A59,Urlaub!$B$5:$B$604,"&lt;="&amp;CR$3,Urlaub!$C$5:$C$604,"&gt;="&amp;CR$3)&gt;0,1,0))</f>
        <v>0</v>
      </c>
      <c r="CS59" s="19" t="n">
        <f aca="false">IF($A59="",0,IF(COUNTIFS(Urlaub!$A$5:$A$604,$A59,Urlaub!$B$5:$B$604,"&lt;="&amp;CS$3,Urlaub!$C$5:$C$604,"&gt;="&amp;CS$3)&gt;0,1,0))</f>
        <v>0</v>
      </c>
      <c r="CT59" s="19" t="n">
        <f aca="false">IF($A59="",0,IF(COUNTIFS(Urlaub!$A$5:$A$604,$A59,Urlaub!$B$5:$B$604,"&lt;="&amp;CT$3,Urlaub!$C$5:$C$604,"&gt;="&amp;CT$3)&gt;0,1,0))</f>
        <v>0</v>
      </c>
      <c r="CU59" s="19" t="n">
        <f aca="false">IF($A59="",0,IF(COUNTIFS(Urlaub!$A$5:$A$604,$A59,Urlaub!$B$5:$B$604,"&lt;="&amp;CU$3,Urlaub!$C$5:$C$604,"&gt;="&amp;CU$3)&gt;0,1,0))</f>
        <v>0</v>
      </c>
      <c r="CV59" s="19" t="n">
        <f aca="false">IF($A59="",0,IF(COUNTIFS(Urlaub!$A$5:$A$604,$A59,Urlaub!$B$5:$B$604,"&lt;="&amp;CV$3,Urlaub!$C$5:$C$604,"&gt;="&amp;CV$3)&gt;0,1,0))</f>
        <v>0</v>
      </c>
      <c r="CW59" s="19" t="n">
        <f aca="false">IF($A59="",0,IF(COUNTIFS(Urlaub!$A$5:$A$604,$A59,Urlaub!$B$5:$B$604,"&lt;="&amp;CW$3,Urlaub!$C$5:$C$604,"&gt;="&amp;CW$3)&gt;0,1,0))</f>
        <v>0</v>
      </c>
      <c r="CX59" s="19" t="n">
        <f aca="false">IF($A59="",0,IF(COUNTIFS(Urlaub!$A$5:$A$604,$A59,Urlaub!$B$5:$B$604,"&lt;="&amp;CX$3,Urlaub!$C$5:$C$604,"&gt;="&amp;CX$3)&gt;0,1,0))</f>
        <v>0</v>
      </c>
      <c r="CY59" s="19" t="n">
        <f aca="false">IF($A59="",0,IF(COUNTIFS(Urlaub!$A$5:$A$604,$A59,Urlaub!$B$5:$B$604,"&lt;="&amp;CY$3,Urlaub!$C$5:$C$604,"&gt;="&amp;CY$3)&gt;0,1,0))</f>
        <v>0</v>
      </c>
      <c r="CZ59" s="19" t="n">
        <f aca="false">IF($A59="",0,IF(COUNTIFS(Urlaub!$A$5:$A$604,$A59,Urlaub!$B$5:$B$604,"&lt;="&amp;CZ$3,Urlaub!$C$5:$C$604,"&gt;="&amp;CZ$3)&gt;0,1,0))</f>
        <v>0</v>
      </c>
      <c r="DA59" s="19" t="n">
        <f aca="false">IF($A59="",0,IF(COUNTIFS(Urlaub!$A$5:$A$604,$A59,Urlaub!$B$5:$B$604,"&lt;="&amp;DA$3,Urlaub!$C$5:$C$604,"&gt;="&amp;DA$3)&gt;0,1,0))</f>
        <v>0</v>
      </c>
      <c r="DB59" s="19" t="n">
        <f aca="false">IF($A59="",0,IF(COUNTIFS(Urlaub!$A$5:$A$604,$A59,Urlaub!$B$5:$B$604,"&lt;="&amp;DB$3,Urlaub!$C$5:$C$604,"&gt;="&amp;DB$3)&gt;0,1,0))</f>
        <v>0</v>
      </c>
      <c r="DC59" s="19" t="n">
        <f aca="false">IF($A59="",0,IF(COUNTIFS(Urlaub!$A$5:$A$604,$A59,Urlaub!$B$5:$B$604,"&lt;="&amp;DC$3,Urlaub!$C$5:$C$604,"&gt;="&amp;DC$3)&gt;0,1,0))</f>
        <v>0</v>
      </c>
      <c r="DD59" s="19" t="n">
        <f aca="false">IF($A59="",0,IF(COUNTIFS(Urlaub!$A$5:$A$604,$A59,Urlaub!$B$5:$B$604,"&lt;="&amp;DD$3,Urlaub!$C$5:$C$604,"&gt;="&amp;DD$3)&gt;0,1,0))</f>
        <v>0</v>
      </c>
      <c r="DE59" s="19" t="n">
        <f aca="false">IF($A59="",0,IF(COUNTIFS(Urlaub!$A$5:$A$604,$A59,Urlaub!$B$5:$B$604,"&lt;="&amp;DE$3,Urlaub!$C$5:$C$604,"&gt;="&amp;DE$3)&gt;0,1,0))</f>
        <v>0</v>
      </c>
      <c r="DF59" s="19" t="n">
        <f aca="false">IF($A59="",0,IF(COUNTIFS(Urlaub!$A$5:$A$604,$A59,Urlaub!$B$5:$B$604,"&lt;="&amp;DF$3,Urlaub!$C$5:$C$604,"&gt;="&amp;DF$3)&gt;0,1,0))</f>
        <v>0</v>
      </c>
      <c r="DG59" s="19" t="n">
        <f aca="false">IF($A59="",0,IF(COUNTIFS(Urlaub!$A$5:$A$604,$A59,Urlaub!$B$5:$B$604,"&lt;="&amp;DG$3,Urlaub!$C$5:$C$604,"&gt;="&amp;DG$3)&gt;0,1,0))</f>
        <v>0</v>
      </c>
      <c r="DH59" s="19" t="n">
        <f aca="false">IF($A59="",0,IF(COUNTIFS(Urlaub!$A$5:$A$604,$A59,Urlaub!$B$5:$B$604,"&lt;="&amp;DH$3,Urlaub!$C$5:$C$604,"&gt;="&amp;DH$3)&gt;0,1,0))</f>
        <v>0</v>
      </c>
      <c r="DI59" s="19" t="n">
        <f aca="false">IF($A59="",0,IF(COUNTIFS(Urlaub!$A$5:$A$604,$A59,Urlaub!$B$5:$B$604,"&lt;="&amp;DI$3,Urlaub!$C$5:$C$604,"&gt;="&amp;DI$3)&gt;0,1,0))</f>
        <v>0</v>
      </c>
      <c r="DJ59" s="19" t="n">
        <f aca="false">IF($A59="",0,IF(COUNTIFS(Urlaub!$A$5:$A$604,$A59,Urlaub!$B$5:$B$604,"&lt;="&amp;DJ$3,Urlaub!$C$5:$C$604,"&gt;="&amp;DJ$3)&gt;0,1,0))</f>
        <v>0</v>
      </c>
      <c r="DK59" s="19" t="n">
        <f aca="false">IF($A59="",0,IF(COUNTIFS(Urlaub!$A$5:$A$604,$A59,Urlaub!$B$5:$B$604,"&lt;="&amp;DK$3,Urlaub!$C$5:$C$604,"&gt;="&amp;DK$3)&gt;0,1,0))</f>
        <v>0</v>
      </c>
      <c r="DL59" s="19" t="n">
        <f aca="false">IF($A59="",0,IF(COUNTIFS(Urlaub!$A$5:$A$604,$A59,Urlaub!$B$5:$B$604,"&lt;="&amp;DL$3,Urlaub!$C$5:$C$604,"&gt;="&amp;DL$3)&gt;0,1,0))</f>
        <v>0</v>
      </c>
      <c r="DM59" s="19" t="n">
        <f aca="false">IF($A59="",0,IF(COUNTIFS(Urlaub!$A$5:$A$604,$A59,Urlaub!$B$5:$B$604,"&lt;="&amp;DM$3,Urlaub!$C$5:$C$604,"&gt;="&amp;DM$3)&gt;0,1,0))</f>
        <v>0</v>
      </c>
      <c r="DN59" s="19" t="n">
        <f aca="false">IF($A59="",0,IF(COUNTIFS(Urlaub!$A$5:$A$604,$A59,Urlaub!$B$5:$B$604,"&lt;="&amp;DN$3,Urlaub!$C$5:$C$604,"&gt;="&amp;DN$3)&gt;0,1,0))</f>
        <v>0</v>
      </c>
      <c r="DO59" s="19" t="n">
        <f aca="false">IF($A59="",0,IF(COUNTIFS(Urlaub!$A$5:$A$604,$A59,Urlaub!$B$5:$B$604,"&lt;="&amp;DO$3,Urlaub!$C$5:$C$604,"&gt;="&amp;DO$3)&gt;0,1,0))</f>
        <v>0</v>
      </c>
      <c r="DP59" s="19" t="n">
        <f aca="false">IF($A59="",0,IF(COUNTIFS(Urlaub!$A$5:$A$604,$A59,Urlaub!$B$5:$B$604,"&lt;="&amp;DP$3,Urlaub!$C$5:$C$604,"&gt;="&amp;DP$3)&gt;0,1,0))</f>
        <v>0</v>
      </c>
      <c r="DQ59" s="19" t="n">
        <f aca="false">IF($A59="",0,IF(COUNTIFS(Urlaub!$A$5:$A$604,$A59,Urlaub!$B$5:$B$604,"&lt;="&amp;DQ$3,Urlaub!$C$5:$C$604,"&gt;="&amp;DQ$3)&gt;0,1,0))</f>
        <v>0</v>
      </c>
      <c r="DR59" s="19" t="n">
        <f aca="false">IF($A59="",0,IF(COUNTIFS(Urlaub!$A$5:$A$604,$A59,Urlaub!$B$5:$B$604,"&lt;="&amp;DR$3,Urlaub!$C$5:$C$604,"&gt;="&amp;DR$3)&gt;0,1,0))</f>
        <v>0</v>
      </c>
      <c r="DS59" s="19" t="n">
        <f aca="false">IF($A59="",0,IF(COUNTIFS(Urlaub!$A$5:$A$604,$A59,Urlaub!$B$5:$B$604,"&lt;="&amp;DS$3,Urlaub!$C$5:$C$604,"&gt;="&amp;DS$3)&gt;0,1,0))</f>
        <v>0</v>
      </c>
      <c r="DT59" s="19" t="n">
        <f aca="false">IF($A59="",0,IF(COUNTIFS(Urlaub!$A$5:$A$604,$A59,Urlaub!$B$5:$B$604,"&lt;="&amp;DT$3,Urlaub!$C$5:$C$604,"&gt;="&amp;DT$3)&gt;0,1,0))</f>
        <v>0</v>
      </c>
      <c r="DU59" s="19" t="n">
        <f aca="false">IF($A59="",0,IF(COUNTIFS(Urlaub!$A$5:$A$604,$A59,Urlaub!$B$5:$B$604,"&lt;="&amp;DU$3,Urlaub!$C$5:$C$604,"&gt;="&amp;DU$3)&gt;0,1,0))</f>
        <v>0</v>
      </c>
      <c r="DV59" s="19" t="n">
        <f aca="false">IF($A59="",0,IF(COUNTIFS(Urlaub!$A$5:$A$604,$A59,Urlaub!$B$5:$B$604,"&lt;="&amp;DV$3,Urlaub!$C$5:$C$604,"&gt;="&amp;DV$3)&gt;0,1,0))</f>
        <v>0</v>
      </c>
      <c r="DW59" s="19" t="n">
        <f aca="false">IF($A59="",0,IF(COUNTIFS(Urlaub!$A$5:$A$604,$A59,Urlaub!$B$5:$B$604,"&lt;="&amp;DW$3,Urlaub!$C$5:$C$604,"&gt;="&amp;DW$3)&gt;0,1,0))</f>
        <v>0</v>
      </c>
      <c r="DX59" s="19" t="n">
        <f aca="false">IF($A59="",0,IF(COUNTIFS(Urlaub!$A$5:$A$604,$A59,Urlaub!$B$5:$B$604,"&lt;="&amp;DX$3,Urlaub!$C$5:$C$604,"&gt;="&amp;DX$3)&gt;0,1,0))</f>
        <v>0</v>
      </c>
      <c r="DY59" s="19" t="n">
        <f aca="false">IF($A59="",0,IF(COUNTIFS(Urlaub!$A$5:$A$604,$A59,Urlaub!$B$5:$B$604,"&lt;="&amp;DY$3,Urlaub!$C$5:$C$604,"&gt;="&amp;DY$3)&gt;0,1,0))</f>
        <v>0</v>
      </c>
      <c r="DZ59" s="19" t="n">
        <f aca="false">IF($A59="",0,IF(COUNTIFS(Urlaub!$A$5:$A$604,$A59,Urlaub!$B$5:$B$604,"&lt;="&amp;DZ$3,Urlaub!$C$5:$C$604,"&gt;="&amp;DZ$3)&gt;0,1,0))</f>
        <v>0</v>
      </c>
      <c r="EA59" s="19" t="n">
        <f aca="false">IF($A59="",0,IF(COUNTIFS(Urlaub!$A$5:$A$604,$A59,Urlaub!$B$5:$B$604,"&lt;="&amp;EA$3,Urlaub!$C$5:$C$604,"&gt;="&amp;EA$3)&gt;0,1,0))</f>
        <v>0</v>
      </c>
      <c r="EB59" s="19" t="n">
        <f aca="false">IF($A59="",0,IF(COUNTIFS(Urlaub!$A$5:$A$604,$A59,Urlaub!$B$5:$B$604,"&lt;="&amp;EB$3,Urlaub!$C$5:$C$604,"&gt;="&amp;EB$3)&gt;0,1,0))</f>
        <v>0</v>
      </c>
      <c r="EC59" s="19" t="n">
        <f aca="false">IF($A59="",0,IF(COUNTIFS(Urlaub!$A$5:$A$604,$A59,Urlaub!$B$5:$B$604,"&lt;="&amp;EC$3,Urlaub!$C$5:$C$604,"&gt;="&amp;EC$3)&gt;0,1,0))</f>
        <v>0</v>
      </c>
      <c r="ED59" s="19" t="n">
        <f aca="false">IF($A59="",0,IF(COUNTIFS(Urlaub!$A$5:$A$604,$A59,Urlaub!$B$5:$B$604,"&lt;="&amp;ED$3,Urlaub!$C$5:$C$604,"&gt;="&amp;ED$3)&gt;0,1,0))</f>
        <v>0</v>
      </c>
      <c r="EE59" s="19" t="n">
        <f aca="false">IF($A59="",0,IF(COUNTIFS(Urlaub!$A$5:$A$604,$A59,Urlaub!$B$5:$B$604,"&lt;="&amp;EE$3,Urlaub!$C$5:$C$604,"&gt;="&amp;EE$3)&gt;0,1,0))</f>
        <v>0</v>
      </c>
      <c r="EF59" s="19" t="n">
        <f aca="false">IF($A59="",0,IF(COUNTIFS(Urlaub!$A$5:$A$604,$A59,Urlaub!$B$5:$B$604,"&lt;="&amp;EF$3,Urlaub!$C$5:$C$604,"&gt;="&amp;EF$3)&gt;0,1,0))</f>
        <v>0</v>
      </c>
      <c r="EG59" s="19" t="n">
        <f aca="false">IF($A59="",0,IF(COUNTIFS(Urlaub!$A$5:$A$604,$A59,Urlaub!$B$5:$B$604,"&lt;="&amp;EG$3,Urlaub!$C$5:$C$604,"&gt;="&amp;EG$3)&gt;0,1,0))</f>
        <v>0</v>
      </c>
      <c r="EH59" s="19" t="n">
        <f aca="false">IF($A59="",0,IF(COUNTIFS(Urlaub!$A$5:$A$604,$A59,Urlaub!$B$5:$B$604,"&lt;="&amp;EH$3,Urlaub!$C$5:$C$604,"&gt;="&amp;EH$3)&gt;0,1,0))</f>
        <v>0</v>
      </c>
      <c r="EI59" s="19" t="n">
        <f aca="false">IF($A59="",0,IF(COUNTIFS(Urlaub!$A$5:$A$604,$A59,Urlaub!$B$5:$B$604,"&lt;="&amp;EI$3,Urlaub!$C$5:$C$604,"&gt;="&amp;EI$3)&gt;0,1,0))</f>
        <v>0</v>
      </c>
      <c r="EJ59" s="19" t="n">
        <f aca="false">IF($A59="",0,IF(COUNTIFS(Urlaub!$A$5:$A$604,$A59,Urlaub!$B$5:$B$604,"&lt;="&amp;EJ$3,Urlaub!$C$5:$C$604,"&gt;="&amp;EJ$3)&gt;0,1,0))</f>
        <v>0</v>
      </c>
      <c r="EK59" s="19" t="n">
        <f aca="false">IF($A59="",0,IF(COUNTIFS(Urlaub!$A$5:$A$604,$A59,Urlaub!$B$5:$B$604,"&lt;="&amp;EK$3,Urlaub!$C$5:$C$604,"&gt;="&amp;EK$3)&gt;0,1,0))</f>
        <v>0</v>
      </c>
      <c r="EL59" s="19" t="n">
        <f aca="false">IF($A59="",0,IF(COUNTIFS(Urlaub!$A$5:$A$604,$A59,Urlaub!$B$5:$B$604,"&lt;="&amp;EL$3,Urlaub!$C$5:$C$604,"&gt;="&amp;EL$3)&gt;0,1,0))</f>
        <v>0</v>
      </c>
      <c r="EM59" s="19" t="n">
        <f aca="false">IF($A59="",0,IF(COUNTIFS(Urlaub!$A$5:$A$604,$A59,Urlaub!$B$5:$B$604,"&lt;="&amp;EM$3,Urlaub!$C$5:$C$604,"&gt;="&amp;EM$3)&gt;0,1,0))</f>
        <v>0</v>
      </c>
      <c r="EN59" s="19" t="n">
        <f aca="false">IF($A59="",0,IF(COUNTIFS(Urlaub!$A$5:$A$604,$A59,Urlaub!$B$5:$B$604,"&lt;="&amp;EN$3,Urlaub!$C$5:$C$604,"&gt;="&amp;EN$3)&gt;0,1,0))</f>
        <v>0</v>
      </c>
      <c r="EO59" s="19" t="n">
        <f aca="false">IF($A59="",0,IF(COUNTIFS(Urlaub!$A$5:$A$604,$A59,Urlaub!$B$5:$B$604,"&lt;="&amp;EO$3,Urlaub!$C$5:$C$604,"&gt;="&amp;EO$3)&gt;0,1,0))</f>
        <v>0</v>
      </c>
      <c r="EP59" s="19" t="n">
        <f aca="false">IF($A59="",0,IF(COUNTIFS(Urlaub!$A$5:$A$604,$A59,Urlaub!$B$5:$B$604,"&lt;="&amp;EP$3,Urlaub!$C$5:$C$604,"&gt;="&amp;EP$3)&gt;0,1,0))</f>
        <v>0</v>
      </c>
      <c r="EQ59" s="19" t="n">
        <f aca="false">IF($A59="",0,IF(COUNTIFS(Urlaub!$A$5:$A$604,$A59,Urlaub!$B$5:$B$604,"&lt;="&amp;EQ$3,Urlaub!$C$5:$C$604,"&gt;="&amp;EQ$3)&gt;0,1,0))</f>
        <v>0</v>
      </c>
      <c r="ER59" s="19" t="n">
        <f aca="false">IF($A59="",0,IF(COUNTIFS(Urlaub!$A$5:$A$604,$A59,Urlaub!$B$5:$B$604,"&lt;="&amp;ER$3,Urlaub!$C$5:$C$604,"&gt;="&amp;ER$3)&gt;0,1,0))</f>
        <v>0</v>
      </c>
      <c r="ES59" s="19" t="n">
        <f aca="false">IF($A59="",0,IF(COUNTIFS(Urlaub!$A$5:$A$604,$A59,Urlaub!$B$5:$B$604,"&lt;="&amp;ES$3,Urlaub!$C$5:$C$604,"&gt;="&amp;ES$3)&gt;0,1,0))</f>
        <v>0</v>
      </c>
      <c r="ET59" s="19" t="n">
        <f aca="false">IF($A59="",0,IF(COUNTIFS(Urlaub!$A$5:$A$604,$A59,Urlaub!$B$5:$B$604,"&lt;="&amp;ET$3,Urlaub!$C$5:$C$604,"&gt;="&amp;ET$3)&gt;0,1,0))</f>
        <v>0</v>
      </c>
      <c r="EU59" s="19" t="n">
        <f aca="false">IF($A59="",0,IF(COUNTIFS(Urlaub!$A$5:$A$604,$A59,Urlaub!$B$5:$B$604,"&lt;="&amp;EU$3,Urlaub!$C$5:$C$604,"&gt;="&amp;EU$3)&gt;0,1,0))</f>
        <v>0</v>
      </c>
      <c r="EV59" s="19" t="n">
        <f aca="false">IF($A59="",0,IF(COUNTIFS(Urlaub!$A$5:$A$604,$A59,Urlaub!$B$5:$B$604,"&lt;="&amp;EV$3,Urlaub!$C$5:$C$604,"&gt;="&amp;EV$3)&gt;0,1,0))</f>
        <v>0</v>
      </c>
      <c r="EW59" s="19" t="n">
        <f aca="false">IF($A59="",0,IF(COUNTIFS(Urlaub!$A$5:$A$604,$A59,Urlaub!$B$5:$B$604,"&lt;="&amp;EW$3,Urlaub!$C$5:$C$604,"&gt;="&amp;EW$3)&gt;0,1,0))</f>
        <v>0</v>
      </c>
      <c r="EX59" s="19" t="n">
        <f aca="false">IF($A59="",0,IF(COUNTIFS(Urlaub!$A$5:$A$604,$A59,Urlaub!$B$5:$B$604,"&lt;="&amp;EX$3,Urlaub!$C$5:$C$604,"&gt;="&amp;EX$3)&gt;0,1,0))</f>
        <v>0</v>
      </c>
      <c r="EY59" s="19" t="n">
        <f aca="false">IF($A59="",0,IF(COUNTIFS(Urlaub!$A$5:$A$604,$A59,Urlaub!$B$5:$B$604,"&lt;="&amp;EY$3,Urlaub!$C$5:$C$604,"&gt;="&amp;EY$3)&gt;0,1,0))</f>
        <v>0</v>
      </c>
      <c r="EZ59" s="19" t="n">
        <f aca="false">IF($A59="",0,IF(COUNTIFS(Urlaub!$A$5:$A$604,$A59,Urlaub!$B$5:$B$604,"&lt;="&amp;EZ$3,Urlaub!$C$5:$C$604,"&gt;="&amp;EZ$3)&gt;0,1,0))</f>
        <v>0</v>
      </c>
      <c r="FA59" s="19" t="n">
        <f aca="false">IF($A59="",0,IF(COUNTIFS(Urlaub!$A$5:$A$604,$A59,Urlaub!$B$5:$B$604,"&lt;="&amp;FA$3,Urlaub!$C$5:$C$604,"&gt;="&amp;FA$3)&gt;0,1,0))</f>
        <v>0</v>
      </c>
      <c r="FB59" s="19" t="n">
        <f aca="false">IF($A59="",0,IF(COUNTIFS(Urlaub!$A$5:$A$604,$A59,Urlaub!$B$5:$B$604,"&lt;="&amp;FB$3,Urlaub!$C$5:$C$604,"&gt;="&amp;FB$3)&gt;0,1,0))</f>
        <v>0</v>
      </c>
      <c r="FC59" s="19" t="n">
        <f aca="false">IF($A59="",0,IF(COUNTIFS(Urlaub!$A$5:$A$604,$A59,Urlaub!$B$5:$B$604,"&lt;="&amp;FC$3,Urlaub!$C$5:$C$604,"&gt;="&amp;FC$3)&gt;0,1,0))</f>
        <v>0</v>
      </c>
      <c r="FD59" s="19" t="n">
        <f aca="false">IF($A59="",0,IF(COUNTIFS(Urlaub!$A$5:$A$604,$A59,Urlaub!$B$5:$B$604,"&lt;="&amp;FD$3,Urlaub!$C$5:$C$604,"&gt;="&amp;FD$3)&gt;0,1,0))</f>
        <v>0</v>
      </c>
      <c r="FE59" s="19" t="n">
        <f aca="false">IF($A59="",0,IF(COUNTIFS(Urlaub!$A$5:$A$604,$A59,Urlaub!$B$5:$B$604,"&lt;="&amp;FE$3,Urlaub!$C$5:$C$604,"&gt;="&amp;FE$3)&gt;0,1,0))</f>
        <v>0</v>
      </c>
      <c r="FF59" s="19" t="n">
        <f aca="false">IF($A59="",0,IF(COUNTIFS(Urlaub!$A$5:$A$604,$A59,Urlaub!$B$5:$B$604,"&lt;="&amp;FF$3,Urlaub!$C$5:$C$604,"&gt;="&amp;FF$3)&gt;0,1,0))</f>
        <v>0</v>
      </c>
      <c r="FG59" s="19" t="n">
        <f aca="false">IF($A59="",0,IF(COUNTIFS(Urlaub!$A$5:$A$604,$A59,Urlaub!$B$5:$B$604,"&lt;="&amp;FG$3,Urlaub!$C$5:$C$604,"&gt;="&amp;FG$3)&gt;0,1,0))</f>
        <v>0</v>
      </c>
      <c r="FH59" s="19" t="n">
        <f aca="false">IF($A59="",0,IF(COUNTIFS(Urlaub!$A$5:$A$604,$A59,Urlaub!$B$5:$B$604,"&lt;="&amp;FH$3,Urlaub!$C$5:$C$604,"&gt;="&amp;FH$3)&gt;0,1,0))</f>
        <v>0</v>
      </c>
      <c r="FI59" s="19" t="n">
        <f aca="false">IF($A59="",0,IF(COUNTIFS(Urlaub!$A$5:$A$604,$A59,Urlaub!$B$5:$B$604,"&lt;="&amp;FI$3,Urlaub!$C$5:$C$604,"&gt;="&amp;FI$3)&gt;0,1,0))</f>
        <v>0</v>
      </c>
      <c r="FJ59" s="19" t="n">
        <f aca="false">IF($A59="",0,IF(COUNTIFS(Urlaub!$A$5:$A$604,$A59,Urlaub!$B$5:$B$604,"&lt;="&amp;FJ$3,Urlaub!$C$5:$C$604,"&gt;="&amp;FJ$3)&gt;0,1,0))</f>
        <v>0</v>
      </c>
      <c r="FK59" s="19" t="n">
        <f aca="false">IF($A59="",0,IF(COUNTIFS(Urlaub!$A$5:$A$604,$A59,Urlaub!$B$5:$B$604,"&lt;="&amp;FK$3,Urlaub!$C$5:$C$604,"&gt;="&amp;FK$3)&gt;0,1,0))</f>
        <v>0</v>
      </c>
      <c r="FL59" s="19" t="n">
        <f aca="false">IF($A59="",0,IF(COUNTIFS(Urlaub!$A$5:$A$604,$A59,Urlaub!$B$5:$B$604,"&lt;="&amp;FL$3,Urlaub!$C$5:$C$604,"&gt;="&amp;FL$3)&gt;0,1,0))</f>
        <v>0</v>
      </c>
      <c r="FM59" s="19" t="n">
        <f aca="false">IF($A59="",0,IF(COUNTIFS(Urlaub!$A$5:$A$604,$A59,Urlaub!$B$5:$B$604,"&lt;="&amp;FM$3,Urlaub!$C$5:$C$604,"&gt;="&amp;FM$3)&gt;0,1,0))</f>
        <v>0</v>
      </c>
      <c r="FN59" s="19" t="n">
        <f aca="false">IF($A59="",0,IF(COUNTIFS(Urlaub!$A$5:$A$604,$A59,Urlaub!$B$5:$B$604,"&lt;="&amp;FN$3,Urlaub!$C$5:$C$604,"&gt;="&amp;FN$3)&gt;0,1,0))</f>
        <v>0</v>
      </c>
      <c r="FO59" s="19" t="n">
        <f aca="false">IF($A59="",0,IF(COUNTIFS(Urlaub!$A$5:$A$604,$A59,Urlaub!$B$5:$B$604,"&lt;="&amp;FO$3,Urlaub!$C$5:$C$604,"&gt;="&amp;FO$3)&gt;0,1,0))</f>
        <v>0</v>
      </c>
      <c r="FP59" s="19" t="n">
        <f aca="false">IF($A59="",0,IF(COUNTIFS(Urlaub!$A$5:$A$604,$A59,Urlaub!$B$5:$B$604,"&lt;="&amp;FP$3,Urlaub!$C$5:$C$604,"&gt;="&amp;FP$3)&gt;0,1,0))</f>
        <v>0</v>
      </c>
      <c r="FQ59" s="19" t="n">
        <f aca="false">IF($A59="",0,IF(COUNTIFS(Urlaub!$A$5:$A$604,$A59,Urlaub!$B$5:$B$604,"&lt;="&amp;FQ$3,Urlaub!$C$5:$C$604,"&gt;="&amp;FQ$3)&gt;0,1,0))</f>
        <v>0</v>
      </c>
      <c r="FR59" s="19" t="n">
        <f aca="false">IF($A59="",0,IF(COUNTIFS(Urlaub!$A$5:$A$604,$A59,Urlaub!$B$5:$B$604,"&lt;="&amp;FR$3,Urlaub!$C$5:$C$604,"&gt;="&amp;FR$3)&gt;0,1,0))</f>
        <v>0</v>
      </c>
      <c r="FS59" s="19" t="n">
        <f aca="false">IF($A59="",0,IF(COUNTIFS(Urlaub!$A$5:$A$604,$A59,Urlaub!$B$5:$B$604,"&lt;="&amp;FS$3,Urlaub!$C$5:$C$604,"&gt;="&amp;FS$3)&gt;0,1,0))</f>
        <v>0</v>
      </c>
      <c r="FT59" s="19" t="n">
        <f aca="false">IF($A59="",0,IF(COUNTIFS(Urlaub!$A$5:$A$604,$A59,Urlaub!$B$5:$B$604,"&lt;="&amp;FT$3,Urlaub!$C$5:$C$604,"&gt;="&amp;FT$3)&gt;0,1,0))</f>
        <v>0</v>
      </c>
      <c r="FU59" s="19" t="n">
        <f aca="false">IF($A59="",0,IF(COUNTIFS(Urlaub!$A$5:$A$604,$A59,Urlaub!$B$5:$B$604,"&lt;="&amp;FU$3,Urlaub!$C$5:$C$604,"&gt;="&amp;FU$3)&gt;0,1,0))</f>
        <v>0</v>
      </c>
      <c r="FV59" s="19" t="n">
        <f aca="false">IF($A59="",0,IF(COUNTIFS(Urlaub!$A$5:$A$604,$A59,Urlaub!$B$5:$B$604,"&lt;="&amp;FV$3,Urlaub!$C$5:$C$604,"&gt;="&amp;FV$3)&gt;0,1,0))</f>
        <v>0</v>
      </c>
      <c r="FW59" s="19" t="n">
        <f aca="false">IF($A59="",0,IF(COUNTIFS(Urlaub!$A$5:$A$604,$A59,Urlaub!$B$5:$B$604,"&lt;="&amp;FW$3,Urlaub!$C$5:$C$604,"&gt;="&amp;FW$3)&gt;0,1,0))</f>
        <v>0</v>
      </c>
      <c r="FX59" s="19" t="n">
        <f aca="false">IF($A59="",0,IF(COUNTIFS(Urlaub!$A$5:$A$604,$A59,Urlaub!$B$5:$B$604,"&lt;="&amp;FX$3,Urlaub!$C$5:$C$604,"&gt;="&amp;FX$3)&gt;0,1,0))</f>
        <v>0</v>
      </c>
      <c r="FY59" s="19" t="n">
        <f aca="false">IF($A59="",0,IF(COUNTIFS(Urlaub!$A$5:$A$604,$A59,Urlaub!$B$5:$B$604,"&lt;="&amp;FY$3,Urlaub!$C$5:$C$604,"&gt;="&amp;FY$3)&gt;0,1,0))</f>
        <v>0</v>
      </c>
      <c r="FZ59" s="19" t="n">
        <f aca="false">IF($A59="",0,IF(COUNTIFS(Urlaub!$A$5:$A$604,$A59,Urlaub!$B$5:$B$604,"&lt;="&amp;FZ$3,Urlaub!$C$5:$C$604,"&gt;="&amp;FZ$3)&gt;0,1,0))</f>
        <v>0</v>
      </c>
      <c r="GA59" s="19" t="n">
        <f aca="false">IF($A59="",0,IF(COUNTIFS(Urlaub!$A$5:$A$604,$A59,Urlaub!$B$5:$B$604,"&lt;="&amp;GA$3,Urlaub!$C$5:$C$604,"&gt;="&amp;GA$3)&gt;0,1,0))</f>
        <v>0</v>
      </c>
      <c r="GB59" s="19" t="n">
        <f aca="false">IF($A59="",0,IF(COUNTIFS(Urlaub!$A$5:$A$604,$A59,Urlaub!$B$5:$B$604,"&lt;="&amp;GB$3,Urlaub!$C$5:$C$604,"&gt;="&amp;GB$3)&gt;0,1,0))</f>
        <v>0</v>
      </c>
      <c r="GC59" s="19" t="n">
        <f aca="false">IF($A59="",0,IF(COUNTIFS(Urlaub!$A$5:$A$604,$A59,Urlaub!$B$5:$B$604,"&lt;="&amp;GC$3,Urlaub!$C$5:$C$604,"&gt;="&amp;GC$3)&gt;0,1,0))</f>
        <v>0</v>
      </c>
      <c r="GD59" s="19" t="n">
        <f aca="false">IF($A59="",0,IF(COUNTIFS(Urlaub!$A$5:$A$604,$A59,Urlaub!$B$5:$B$604,"&lt;="&amp;GD$3,Urlaub!$C$5:$C$604,"&gt;="&amp;GD$3)&gt;0,1,0))</f>
        <v>0</v>
      </c>
      <c r="GE59" s="19" t="n">
        <f aca="false">IF($A59="",0,IF(COUNTIFS(Urlaub!$A$5:$A$604,$A59,Urlaub!$B$5:$B$604,"&lt;="&amp;GE$3,Urlaub!$C$5:$C$604,"&gt;="&amp;GE$3)&gt;0,1,0))</f>
        <v>0</v>
      </c>
      <c r="GF59" s="19" t="n">
        <f aca="false">IF($A59="",0,IF(COUNTIFS(Urlaub!$A$5:$A$604,$A59,Urlaub!$B$5:$B$604,"&lt;="&amp;GF$3,Urlaub!$C$5:$C$604,"&gt;="&amp;GF$3)&gt;0,1,0))</f>
        <v>0</v>
      </c>
      <c r="GG59" s="19" t="n">
        <f aca="false">IF($A59="",0,IF(COUNTIFS(Urlaub!$A$5:$A$604,$A59,Urlaub!$B$5:$B$604,"&lt;="&amp;GG$3,Urlaub!$C$5:$C$604,"&gt;="&amp;GG$3)&gt;0,1,0))</f>
        <v>0</v>
      </c>
      <c r="GH59" s="19" t="n">
        <f aca="false">IF($A59="",0,IF(COUNTIFS(Urlaub!$A$5:$A$604,$A59,Urlaub!$B$5:$B$604,"&lt;="&amp;GH$3,Urlaub!$C$5:$C$604,"&gt;="&amp;GH$3)&gt;0,1,0))</f>
        <v>0</v>
      </c>
      <c r="GI59" s="19" t="n">
        <f aca="false">IF($A59="",0,IF(COUNTIFS(Urlaub!$A$5:$A$604,$A59,Urlaub!$B$5:$B$604,"&lt;="&amp;GI$3,Urlaub!$C$5:$C$604,"&gt;="&amp;GI$3)&gt;0,1,0))</f>
        <v>0</v>
      </c>
      <c r="GJ59" s="19" t="n">
        <f aca="false">IF($A59="",0,IF(COUNTIFS(Urlaub!$A$5:$A$604,$A59,Urlaub!$B$5:$B$604,"&lt;="&amp;GJ$3,Urlaub!$C$5:$C$604,"&gt;="&amp;GJ$3)&gt;0,1,0))</f>
        <v>0</v>
      </c>
      <c r="GK59" s="19" t="n">
        <f aca="false">IF($A59="",0,IF(COUNTIFS(Urlaub!$A$5:$A$604,$A59,Urlaub!$B$5:$B$604,"&lt;="&amp;GK$3,Urlaub!$C$5:$C$604,"&gt;="&amp;GK$3)&gt;0,1,0))</f>
        <v>0</v>
      </c>
      <c r="GL59" s="19" t="n">
        <f aca="false">IF($A59="",0,IF(COUNTIFS(Urlaub!$A$5:$A$604,$A59,Urlaub!$B$5:$B$604,"&lt;="&amp;GL$3,Urlaub!$C$5:$C$604,"&gt;="&amp;GL$3)&gt;0,1,0))</f>
        <v>0</v>
      </c>
      <c r="GM59" s="19" t="n">
        <f aca="false">IF($A59="",0,IF(COUNTIFS(Urlaub!$A$5:$A$604,$A59,Urlaub!$B$5:$B$604,"&lt;="&amp;GM$3,Urlaub!$C$5:$C$604,"&gt;="&amp;GM$3)&gt;0,1,0))</f>
        <v>0</v>
      </c>
      <c r="GN59" s="19" t="n">
        <f aca="false">IF($A59="",0,IF(COUNTIFS(Urlaub!$A$5:$A$604,$A59,Urlaub!$B$5:$B$604,"&lt;="&amp;GN$3,Urlaub!$C$5:$C$604,"&gt;="&amp;GN$3)&gt;0,1,0))</f>
        <v>0</v>
      </c>
      <c r="GO59" s="19" t="n">
        <f aca="false">IF($A59="",0,IF(COUNTIFS(Urlaub!$A$5:$A$604,$A59,Urlaub!$B$5:$B$604,"&lt;="&amp;GO$3,Urlaub!$C$5:$C$604,"&gt;="&amp;GO$3)&gt;0,1,0))</f>
        <v>0</v>
      </c>
      <c r="GP59" s="19" t="n">
        <f aca="false">IF($A59="",0,IF(COUNTIFS(Urlaub!$A$5:$A$604,$A59,Urlaub!$B$5:$B$604,"&lt;="&amp;GP$3,Urlaub!$C$5:$C$604,"&gt;="&amp;GP$3)&gt;0,1,0))</f>
        <v>0</v>
      </c>
      <c r="GQ59" s="19" t="n">
        <f aca="false">IF($A59="",0,IF(COUNTIFS(Urlaub!$A$5:$A$604,$A59,Urlaub!$B$5:$B$604,"&lt;="&amp;GQ$3,Urlaub!$C$5:$C$604,"&gt;="&amp;GQ$3)&gt;0,1,0))</f>
        <v>0</v>
      </c>
      <c r="GR59" s="19" t="n">
        <f aca="false">IF($A59="",0,IF(COUNTIFS(Urlaub!$A$5:$A$604,$A59,Urlaub!$B$5:$B$604,"&lt;="&amp;GR$3,Urlaub!$C$5:$C$604,"&gt;="&amp;GR$3)&gt;0,1,0))</f>
        <v>0</v>
      </c>
      <c r="GS59" s="19" t="n">
        <f aca="false">IF($A59="",0,IF(COUNTIFS(Urlaub!$A$5:$A$604,$A59,Urlaub!$B$5:$B$604,"&lt;="&amp;GS$3,Urlaub!$C$5:$C$604,"&gt;="&amp;GS$3)&gt;0,1,0))</f>
        <v>0</v>
      </c>
      <c r="GT59" s="19" t="n">
        <f aca="false">IF($A59="",0,IF(COUNTIFS(Urlaub!$A$5:$A$604,$A59,Urlaub!$B$5:$B$604,"&lt;="&amp;GT$3,Urlaub!$C$5:$C$604,"&gt;="&amp;GT$3)&gt;0,1,0))</f>
        <v>0</v>
      </c>
      <c r="GU59" s="19" t="n">
        <f aca="false">IF($A59="",0,IF(COUNTIFS(Urlaub!$A$5:$A$604,$A59,Urlaub!$B$5:$B$604,"&lt;="&amp;GU$3,Urlaub!$C$5:$C$604,"&gt;="&amp;GU$3)&gt;0,1,0))</f>
        <v>0</v>
      </c>
      <c r="GV59" s="19" t="n">
        <f aca="false">IF($A59="",0,IF(COUNTIFS(Urlaub!$A$5:$A$604,$A59,Urlaub!$B$5:$B$604,"&lt;="&amp;GV$3,Urlaub!$C$5:$C$604,"&gt;="&amp;GV$3)&gt;0,1,0))</f>
        <v>0</v>
      </c>
      <c r="GW59" s="19" t="n">
        <f aca="false">IF($A59="",0,IF(COUNTIFS(Urlaub!$A$5:$A$604,$A59,Urlaub!$B$5:$B$604,"&lt;="&amp;GW$3,Urlaub!$C$5:$C$604,"&gt;="&amp;GW$3)&gt;0,1,0))</f>
        <v>0</v>
      </c>
      <c r="GX59" s="19" t="n">
        <f aca="false">IF($A59="",0,IF(COUNTIFS(Urlaub!$A$5:$A$604,$A59,Urlaub!$B$5:$B$604,"&lt;="&amp;GX$3,Urlaub!$C$5:$C$604,"&gt;="&amp;GX$3)&gt;0,1,0))</f>
        <v>0</v>
      </c>
      <c r="GY59" s="19" t="n">
        <f aca="false">IF($A59="",0,IF(COUNTIFS(Urlaub!$A$5:$A$604,$A59,Urlaub!$B$5:$B$604,"&lt;="&amp;GY$3,Urlaub!$C$5:$C$604,"&gt;="&amp;GY$3)&gt;0,1,0))</f>
        <v>0</v>
      </c>
      <c r="GZ59" s="19" t="n">
        <f aca="false">IF($A59="",0,IF(COUNTIFS(Urlaub!$A$5:$A$604,$A59,Urlaub!$B$5:$B$604,"&lt;="&amp;GZ$3,Urlaub!$C$5:$C$604,"&gt;="&amp;GZ$3)&gt;0,1,0))</f>
        <v>0</v>
      </c>
      <c r="HA59" s="19" t="n">
        <f aca="false">IF($A59="",0,IF(COUNTIFS(Urlaub!$A$5:$A$604,$A59,Urlaub!$B$5:$B$604,"&lt;="&amp;HA$3,Urlaub!$C$5:$C$604,"&gt;="&amp;HA$3)&gt;0,1,0))</f>
        <v>0</v>
      </c>
      <c r="HB59" s="19" t="n">
        <f aca="false">IF($A59="",0,IF(COUNTIFS(Urlaub!$A$5:$A$604,$A59,Urlaub!$B$5:$B$604,"&lt;="&amp;HB$3,Urlaub!$C$5:$C$604,"&gt;="&amp;HB$3)&gt;0,1,0))</f>
        <v>0</v>
      </c>
      <c r="HC59" s="19" t="n">
        <f aca="false">IF($A59="",0,IF(COUNTIFS(Urlaub!$A$5:$A$604,$A59,Urlaub!$B$5:$B$604,"&lt;="&amp;HC$3,Urlaub!$C$5:$C$604,"&gt;="&amp;HC$3)&gt;0,1,0))</f>
        <v>0</v>
      </c>
      <c r="HD59" s="19" t="n">
        <f aca="false">IF($A59="",0,IF(COUNTIFS(Urlaub!$A$5:$A$604,$A59,Urlaub!$B$5:$B$604,"&lt;="&amp;HD$3,Urlaub!$C$5:$C$604,"&gt;="&amp;HD$3)&gt;0,1,0))</f>
        <v>0</v>
      </c>
      <c r="HE59" s="19" t="n">
        <f aca="false">IF($A59="",0,IF(COUNTIFS(Urlaub!$A$5:$A$604,$A59,Urlaub!$B$5:$B$604,"&lt;="&amp;HE$3,Urlaub!$C$5:$C$604,"&gt;="&amp;HE$3)&gt;0,1,0))</f>
        <v>0</v>
      </c>
      <c r="HF59" s="19" t="n">
        <f aca="false">IF($A59="",0,IF(COUNTIFS(Urlaub!$A$5:$A$604,$A59,Urlaub!$B$5:$B$604,"&lt;="&amp;HF$3,Urlaub!$C$5:$C$604,"&gt;="&amp;HF$3)&gt;0,1,0))</f>
        <v>0</v>
      </c>
      <c r="HG59" s="19" t="n">
        <f aca="false">IF($A59="",0,IF(COUNTIFS(Urlaub!$A$5:$A$604,$A59,Urlaub!$B$5:$B$604,"&lt;="&amp;HG$3,Urlaub!$C$5:$C$604,"&gt;="&amp;HG$3)&gt;0,1,0))</f>
        <v>0</v>
      </c>
      <c r="HH59" s="19" t="n">
        <f aca="false">IF($A59="",0,IF(COUNTIFS(Urlaub!$A$5:$A$604,$A59,Urlaub!$B$5:$B$604,"&lt;="&amp;HH$3,Urlaub!$C$5:$C$604,"&gt;="&amp;HH$3)&gt;0,1,0))</f>
        <v>0</v>
      </c>
      <c r="HI59" s="19" t="n">
        <f aca="false">IF($A59="",0,IF(COUNTIFS(Urlaub!$A$5:$A$604,$A59,Urlaub!$B$5:$B$604,"&lt;="&amp;HI$3,Urlaub!$C$5:$C$604,"&gt;="&amp;HI$3)&gt;0,1,0))</f>
        <v>0</v>
      </c>
      <c r="HJ59" s="19" t="n">
        <f aca="false">IF($A59="",0,IF(COUNTIFS(Urlaub!$A$5:$A$604,$A59,Urlaub!$B$5:$B$604,"&lt;="&amp;HJ$3,Urlaub!$C$5:$C$604,"&gt;="&amp;HJ$3)&gt;0,1,0))</f>
        <v>0</v>
      </c>
      <c r="HK59" s="19" t="n">
        <f aca="false">IF($A59="",0,IF(COUNTIFS(Urlaub!$A$5:$A$604,$A59,Urlaub!$B$5:$B$604,"&lt;="&amp;HK$3,Urlaub!$C$5:$C$604,"&gt;="&amp;HK$3)&gt;0,1,0))</f>
        <v>0</v>
      </c>
      <c r="HL59" s="19" t="n">
        <f aca="false">IF($A59="",0,IF(COUNTIFS(Urlaub!$A$5:$A$604,$A59,Urlaub!$B$5:$B$604,"&lt;="&amp;HL$3,Urlaub!$C$5:$C$604,"&gt;="&amp;HL$3)&gt;0,1,0))</f>
        <v>0</v>
      </c>
      <c r="HM59" s="19" t="n">
        <f aca="false">IF($A59="",0,IF(COUNTIFS(Urlaub!$A$5:$A$604,$A59,Urlaub!$B$5:$B$604,"&lt;="&amp;HM$3,Urlaub!$C$5:$C$604,"&gt;="&amp;HM$3)&gt;0,1,0))</f>
        <v>0</v>
      </c>
      <c r="HN59" s="19" t="n">
        <f aca="false">IF($A59="",0,IF(COUNTIFS(Urlaub!$A$5:$A$604,$A59,Urlaub!$B$5:$B$604,"&lt;="&amp;HN$3,Urlaub!$C$5:$C$604,"&gt;="&amp;HN$3)&gt;0,1,0))</f>
        <v>0</v>
      </c>
      <c r="HO59" s="19" t="n">
        <f aca="false">IF($A59="",0,IF(COUNTIFS(Urlaub!$A$5:$A$604,$A59,Urlaub!$B$5:$B$604,"&lt;="&amp;HO$3,Urlaub!$C$5:$C$604,"&gt;="&amp;HO$3)&gt;0,1,0))</f>
        <v>0</v>
      </c>
      <c r="HP59" s="19" t="n">
        <f aca="false">IF($A59="",0,IF(COUNTIFS(Urlaub!$A$5:$A$604,$A59,Urlaub!$B$5:$B$604,"&lt;="&amp;HP$3,Urlaub!$C$5:$C$604,"&gt;="&amp;HP$3)&gt;0,1,0))</f>
        <v>0</v>
      </c>
      <c r="HQ59" s="19" t="n">
        <f aca="false">IF($A59="",0,IF(COUNTIFS(Urlaub!$A$5:$A$604,$A59,Urlaub!$B$5:$B$604,"&lt;="&amp;HQ$3,Urlaub!$C$5:$C$604,"&gt;="&amp;HQ$3)&gt;0,1,0))</f>
        <v>0</v>
      </c>
      <c r="HR59" s="19" t="n">
        <f aca="false">IF($A59="",0,IF(COUNTIFS(Urlaub!$A$5:$A$604,$A59,Urlaub!$B$5:$B$604,"&lt;="&amp;HR$3,Urlaub!$C$5:$C$604,"&gt;="&amp;HR$3)&gt;0,1,0))</f>
        <v>0</v>
      </c>
      <c r="HS59" s="19" t="n">
        <f aca="false">IF($A59="",0,IF(COUNTIFS(Urlaub!$A$5:$A$604,$A59,Urlaub!$B$5:$B$604,"&lt;="&amp;HS$3,Urlaub!$C$5:$C$604,"&gt;="&amp;HS$3)&gt;0,1,0))</f>
        <v>0</v>
      </c>
      <c r="HT59" s="19" t="n">
        <f aca="false">IF($A59="",0,IF(COUNTIFS(Urlaub!$A$5:$A$604,$A59,Urlaub!$B$5:$B$604,"&lt;="&amp;HT$3,Urlaub!$C$5:$C$604,"&gt;="&amp;HT$3)&gt;0,1,0))</f>
        <v>0</v>
      </c>
      <c r="HU59" s="19" t="n">
        <f aca="false">IF($A59="",0,IF(COUNTIFS(Urlaub!$A$5:$A$604,$A59,Urlaub!$B$5:$B$604,"&lt;="&amp;HU$3,Urlaub!$C$5:$C$604,"&gt;="&amp;HU$3)&gt;0,1,0))</f>
        <v>0</v>
      </c>
      <c r="HV59" s="19" t="n">
        <f aca="false">IF($A59="",0,IF(COUNTIFS(Urlaub!$A$5:$A$604,$A59,Urlaub!$B$5:$B$604,"&lt;="&amp;HV$3,Urlaub!$C$5:$C$604,"&gt;="&amp;HV$3)&gt;0,1,0))</f>
        <v>0</v>
      </c>
      <c r="HW59" s="19" t="n">
        <f aca="false">IF($A59="",0,IF(COUNTIFS(Urlaub!$A$5:$A$604,$A59,Urlaub!$B$5:$B$604,"&lt;="&amp;HW$3,Urlaub!$C$5:$C$604,"&gt;="&amp;HW$3)&gt;0,1,0))</f>
        <v>0</v>
      </c>
      <c r="HX59" s="19" t="n">
        <f aca="false">IF($A59="",0,IF(COUNTIFS(Urlaub!$A$5:$A$604,$A59,Urlaub!$B$5:$B$604,"&lt;="&amp;HX$3,Urlaub!$C$5:$C$604,"&gt;="&amp;HX$3)&gt;0,1,0))</f>
        <v>0</v>
      </c>
      <c r="HY59" s="19" t="n">
        <f aca="false">IF($A59="",0,IF(COUNTIFS(Urlaub!$A$5:$A$604,$A59,Urlaub!$B$5:$B$604,"&lt;="&amp;HY$3,Urlaub!$C$5:$C$604,"&gt;="&amp;HY$3)&gt;0,1,0))</f>
        <v>0</v>
      </c>
      <c r="HZ59" s="19" t="n">
        <f aca="false">IF($A59="",0,IF(COUNTIFS(Urlaub!$A$5:$A$604,$A59,Urlaub!$B$5:$B$604,"&lt;="&amp;HZ$3,Urlaub!$C$5:$C$604,"&gt;="&amp;HZ$3)&gt;0,1,0))</f>
        <v>0</v>
      </c>
      <c r="IA59" s="19" t="n">
        <f aca="false">IF($A59="",0,IF(COUNTIFS(Urlaub!$A$5:$A$604,$A59,Urlaub!$B$5:$B$604,"&lt;="&amp;IA$3,Urlaub!$C$5:$C$604,"&gt;="&amp;IA$3)&gt;0,1,0))</f>
        <v>0</v>
      </c>
      <c r="IB59" s="19" t="n">
        <f aca="false">IF($A59="",0,IF(COUNTIFS(Urlaub!$A$5:$A$604,$A59,Urlaub!$B$5:$B$604,"&lt;="&amp;IB$3,Urlaub!$C$5:$C$604,"&gt;="&amp;IB$3)&gt;0,1,0))</f>
        <v>0</v>
      </c>
      <c r="IC59" s="19" t="n">
        <f aca="false">IF($A59="",0,IF(COUNTIFS(Urlaub!$A$5:$A$604,$A59,Urlaub!$B$5:$B$604,"&lt;="&amp;IC$3,Urlaub!$C$5:$C$604,"&gt;="&amp;IC$3)&gt;0,1,0))</f>
        <v>0</v>
      </c>
      <c r="ID59" s="19" t="n">
        <f aca="false">IF($A59="",0,IF(COUNTIFS(Urlaub!$A$5:$A$604,$A59,Urlaub!$B$5:$B$604,"&lt;="&amp;ID$3,Urlaub!$C$5:$C$604,"&gt;="&amp;ID$3)&gt;0,1,0))</f>
        <v>0</v>
      </c>
      <c r="IE59" s="19" t="n">
        <f aca="false">IF($A59="",0,IF(COUNTIFS(Urlaub!$A$5:$A$604,$A59,Urlaub!$B$5:$B$604,"&lt;="&amp;IE$3,Urlaub!$C$5:$C$604,"&gt;="&amp;IE$3)&gt;0,1,0))</f>
        <v>0</v>
      </c>
      <c r="IF59" s="19" t="n">
        <f aca="false">IF($A59="",0,IF(COUNTIFS(Urlaub!$A$5:$A$604,$A59,Urlaub!$B$5:$B$604,"&lt;="&amp;IF$3,Urlaub!$C$5:$C$604,"&gt;="&amp;IF$3)&gt;0,1,0))</f>
        <v>0</v>
      </c>
      <c r="IG59" s="19" t="n">
        <f aca="false">IF($A59="",0,IF(COUNTIFS(Urlaub!$A$5:$A$604,$A59,Urlaub!$B$5:$B$604,"&lt;="&amp;IG$3,Urlaub!$C$5:$C$604,"&gt;="&amp;IG$3)&gt;0,1,0))</f>
        <v>0</v>
      </c>
      <c r="IH59" s="19" t="n">
        <f aca="false">IF($A59="",0,IF(COUNTIFS(Urlaub!$A$5:$A$604,$A59,Urlaub!$B$5:$B$604,"&lt;="&amp;IH$3,Urlaub!$C$5:$C$604,"&gt;="&amp;IH$3)&gt;0,1,0))</f>
        <v>0</v>
      </c>
      <c r="II59" s="19" t="n">
        <f aca="false">IF($A59="",0,IF(COUNTIFS(Urlaub!$A$5:$A$604,$A59,Urlaub!$B$5:$B$604,"&lt;="&amp;II$3,Urlaub!$C$5:$C$604,"&gt;="&amp;II$3)&gt;0,1,0))</f>
        <v>0</v>
      </c>
      <c r="IJ59" s="19" t="n">
        <f aca="false">IF($A59="",0,IF(COUNTIFS(Urlaub!$A$5:$A$604,$A59,Urlaub!$B$5:$B$604,"&lt;="&amp;IJ$3,Urlaub!$C$5:$C$604,"&gt;="&amp;IJ$3)&gt;0,1,0))</f>
        <v>0</v>
      </c>
      <c r="IK59" s="19" t="n">
        <f aca="false">IF($A59="",0,IF(COUNTIFS(Urlaub!$A$5:$A$604,$A59,Urlaub!$B$5:$B$604,"&lt;="&amp;IK$3,Urlaub!$C$5:$C$604,"&gt;="&amp;IK$3)&gt;0,1,0))</f>
        <v>0</v>
      </c>
      <c r="IL59" s="19" t="n">
        <f aca="false">IF($A59="",0,IF(COUNTIFS(Urlaub!$A$5:$A$604,$A59,Urlaub!$B$5:$B$604,"&lt;="&amp;IL$3,Urlaub!$C$5:$C$604,"&gt;="&amp;IL$3)&gt;0,1,0))</f>
        <v>0</v>
      </c>
      <c r="IM59" s="19" t="n">
        <f aca="false">IF($A59="",0,IF(COUNTIFS(Urlaub!$A$5:$A$604,$A59,Urlaub!$B$5:$B$604,"&lt;="&amp;IM$3,Urlaub!$C$5:$C$604,"&gt;="&amp;IM$3)&gt;0,1,0))</f>
        <v>0</v>
      </c>
      <c r="IN59" s="19" t="n">
        <f aca="false">IF($A59="",0,IF(COUNTIFS(Urlaub!$A$5:$A$604,$A59,Urlaub!$B$5:$B$604,"&lt;="&amp;IN$3,Urlaub!$C$5:$C$604,"&gt;="&amp;IN$3)&gt;0,1,0))</f>
        <v>0</v>
      </c>
      <c r="IO59" s="19" t="n">
        <f aca="false">IF($A59="",0,IF(COUNTIFS(Urlaub!$A$5:$A$604,$A59,Urlaub!$B$5:$B$604,"&lt;="&amp;IO$3,Urlaub!$C$5:$C$604,"&gt;="&amp;IO$3)&gt;0,1,0))</f>
        <v>0</v>
      </c>
      <c r="IP59" s="19" t="n">
        <f aca="false">IF($A59="",0,IF(COUNTIFS(Urlaub!$A$5:$A$604,$A59,Urlaub!$B$5:$B$604,"&lt;="&amp;IP$3,Urlaub!$C$5:$C$604,"&gt;="&amp;IP$3)&gt;0,1,0))</f>
        <v>0</v>
      </c>
      <c r="IQ59" s="19" t="n">
        <f aca="false">IF($A59="",0,IF(COUNTIFS(Urlaub!$A$5:$A$604,$A59,Urlaub!$B$5:$B$604,"&lt;="&amp;IQ$3,Urlaub!$C$5:$C$604,"&gt;="&amp;IQ$3)&gt;0,1,0))</f>
        <v>0</v>
      </c>
      <c r="IR59" s="19" t="n">
        <f aca="false">IF($A59="",0,IF(COUNTIFS(Urlaub!$A$5:$A$604,$A59,Urlaub!$B$5:$B$604,"&lt;="&amp;IR$3,Urlaub!$C$5:$C$604,"&gt;="&amp;IR$3)&gt;0,1,0))</f>
        <v>0</v>
      </c>
      <c r="IS59" s="19" t="n">
        <f aca="false">IF($A59="",0,IF(COUNTIFS(Urlaub!$A$5:$A$604,$A59,Urlaub!$B$5:$B$604,"&lt;="&amp;IS$3,Urlaub!$C$5:$C$604,"&gt;="&amp;IS$3)&gt;0,1,0))</f>
        <v>0</v>
      </c>
      <c r="IT59" s="19" t="n">
        <f aca="false">IF($A59="",0,IF(COUNTIFS(Urlaub!$A$5:$A$604,$A59,Urlaub!$B$5:$B$604,"&lt;="&amp;IT$3,Urlaub!$C$5:$C$604,"&gt;="&amp;IT$3)&gt;0,1,0))</f>
        <v>0</v>
      </c>
      <c r="IU59" s="19" t="n">
        <f aca="false">IF($A59="",0,IF(COUNTIFS(Urlaub!$A$5:$A$604,$A59,Urlaub!$B$5:$B$604,"&lt;="&amp;IU$3,Urlaub!$C$5:$C$604,"&gt;="&amp;IU$3)&gt;0,1,0))</f>
        <v>0</v>
      </c>
      <c r="IV59" s="19" t="n">
        <f aca="false">IF($A59="",0,IF(COUNTIFS(Urlaub!$A$5:$A$604,$A59,Urlaub!$B$5:$B$604,"&lt;="&amp;IV$3,Urlaub!$C$5:$C$604,"&gt;="&amp;IV$3)&gt;0,1,0))</f>
        <v>0</v>
      </c>
      <c r="IW59" s="19" t="n">
        <f aca="false">IF($A59="",0,IF(COUNTIFS(Urlaub!$A$5:$A$604,$A59,Urlaub!$B$5:$B$604,"&lt;="&amp;IW$3,Urlaub!$C$5:$C$604,"&gt;="&amp;IW$3)&gt;0,1,0))</f>
        <v>0</v>
      </c>
      <c r="IX59" s="19" t="n">
        <f aca="false">IF($A59="",0,IF(COUNTIFS(Urlaub!$A$5:$A$604,$A59,Urlaub!$B$5:$B$604,"&lt;="&amp;IX$3,Urlaub!$C$5:$C$604,"&gt;="&amp;IX$3)&gt;0,1,0))</f>
        <v>0</v>
      </c>
      <c r="IY59" s="19" t="n">
        <f aca="false">IF($A59="",0,IF(COUNTIFS(Urlaub!$A$5:$A$604,$A59,Urlaub!$B$5:$B$604,"&lt;="&amp;IY$3,Urlaub!$C$5:$C$604,"&gt;="&amp;IY$3)&gt;0,1,0))</f>
        <v>0</v>
      </c>
      <c r="IZ59" s="19" t="n">
        <f aca="false">IF($A59="",0,IF(COUNTIFS(Urlaub!$A$5:$A$604,$A59,Urlaub!$B$5:$B$604,"&lt;="&amp;IZ$3,Urlaub!$C$5:$C$604,"&gt;="&amp;IZ$3)&gt;0,1,0))</f>
        <v>0</v>
      </c>
      <c r="JA59" s="19" t="n">
        <f aca="false">IF($A59="",0,IF(COUNTIFS(Urlaub!$A$5:$A$604,$A59,Urlaub!$B$5:$B$604,"&lt;="&amp;JA$3,Urlaub!$C$5:$C$604,"&gt;="&amp;JA$3)&gt;0,1,0))</f>
        <v>0</v>
      </c>
      <c r="JB59" s="19" t="n">
        <f aca="false">IF($A59="",0,IF(COUNTIFS(Urlaub!$A$5:$A$604,$A59,Urlaub!$B$5:$B$604,"&lt;="&amp;JB$3,Urlaub!$C$5:$C$604,"&gt;="&amp;JB$3)&gt;0,1,0))</f>
        <v>0</v>
      </c>
      <c r="JC59" s="19" t="n">
        <f aca="false">IF($A59="",0,IF(COUNTIFS(Urlaub!$A$5:$A$604,$A59,Urlaub!$B$5:$B$604,"&lt;="&amp;JC$3,Urlaub!$C$5:$C$604,"&gt;="&amp;JC$3)&gt;0,1,0))</f>
        <v>0</v>
      </c>
      <c r="JD59" s="19" t="n">
        <f aca="false">IF($A59="",0,IF(COUNTIFS(Urlaub!$A$5:$A$604,$A59,Urlaub!$B$5:$B$604,"&lt;="&amp;JD$3,Urlaub!$C$5:$C$604,"&gt;="&amp;JD$3)&gt;0,1,0))</f>
        <v>0</v>
      </c>
      <c r="JE59" s="19" t="n">
        <f aca="false">IF($A59="",0,IF(COUNTIFS(Urlaub!$A$5:$A$604,$A59,Urlaub!$B$5:$B$604,"&lt;="&amp;JE$3,Urlaub!$C$5:$C$604,"&gt;="&amp;JE$3)&gt;0,1,0))</f>
        <v>0</v>
      </c>
      <c r="JF59" s="19" t="n">
        <f aca="false">IF($A59="",0,IF(COUNTIFS(Urlaub!$A$5:$A$604,$A59,Urlaub!$B$5:$B$604,"&lt;="&amp;JF$3,Urlaub!$C$5:$C$604,"&gt;="&amp;JF$3)&gt;0,1,0))</f>
        <v>0</v>
      </c>
      <c r="JG59" s="19" t="n">
        <f aca="false">IF($A59="",0,IF(COUNTIFS(Urlaub!$A$5:$A$604,$A59,Urlaub!$B$5:$B$604,"&lt;="&amp;JG$3,Urlaub!$C$5:$C$604,"&gt;="&amp;JG$3)&gt;0,1,0))</f>
        <v>0</v>
      </c>
      <c r="JH59" s="19" t="n">
        <f aca="false">IF($A59="",0,IF(COUNTIFS(Urlaub!$A$5:$A$604,$A59,Urlaub!$B$5:$B$604,"&lt;="&amp;JH$3,Urlaub!$C$5:$C$604,"&gt;="&amp;JH$3)&gt;0,1,0))</f>
        <v>0</v>
      </c>
      <c r="JI59" s="19" t="n">
        <f aca="false">IF($A59="",0,IF(COUNTIFS(Urlaub!$A$5:$A$604,$A59,Urlaub!$B$5:$B$604,"&lt;="&amp;JI$3,Urlaub!$C$5:$C$604,"&gt;="&amp;JI$3)&gt;0,1,0))</f>
        <v>0</v>
      </c>
      <c r="JJ59" s="19" t="n">
        <f aca="false">IF($A59="",0,IF(COUNTIFS(Urlaub!$A$5:$A$604,$A59,Urlaub!$B$5:$B$604,"&lt;="&amp;JJ$3,Urlaub!$C$5:$C$604,"&gt;="&amp;JJ$3)&gt;0,1,0))</f>
        <v>0</v>
      </c>
      <c r="JK59" s="19" t="n">
        <f aca="false">IF($A59="",0,IF(COUNTIFS(Urlaub!$A$5:$A$604,$A59,Urlaub!$B$5:$B$604,"&lt;="&amp;JK$3,Urlaub!$C$5:$C$604,"&gt;="&amp;JK$3)&gt;0,1,0))</f>
        <v>0</v>
      </c>
      <c r="JL59" s="19" t="n">
        <f aca="false">IF($A59="",0,IF(COUNTIFS(Urlaub!$A$5:$A$604,$A59,Urlaub!$B$5:$B$604,"&lt;="&amp;JL$3,Urlaub!$C$5:$C$604,"&gt;="&amp;JL$3)&gt;0,1,0))</f>
        <v>0</v>
      </c>
      <c r="JM59" s="19" t="n">
        <f aca="false">IF($A59="",0,IF(COUNTIFS(Urlaub!$A$5:$A$604,$A59,Urlaub!$B$5:$B$604,"&lt;="&amp;JM$3,Urlaub!$C$5:$C$604,"&gt;="&amp;JM$3)&gt;0,1,0))</f>
        <v>0</v>
      </c>
      <c r="JN59" s="19" t="n">
        <f aca="false">IF($A59="",0,IF(COUNTIFS(Urlaub!$A$5:$A$604,$A59,Urlaub!$B$5:$B$604,"&lt;="&amp;JN$3,Urlaub!$C$5:$C$604,"&gt;="&amp;JN$3)&gt;0,1,0))</f>
        <v>0</v>
      </c>
      <c r="JO59" s="19" t="n">
        <f aca="false">IF($A59="",0,IF(COUNTIFS(Urlaub!$A$5:$A$604,$A59,Urlaub!$B$5:$B$604,"&lt;="&amp;JO$3,Urlaub!$C$5:$C$604,"&gt;="&amp;JO$3)&gt;0,1,0))</f>
        <v>0</v>
      </c>
      <c r="JP59" s="19" t="n">
        <f aca="false">IF($A59="",0,IF(COUNTIFS(Urlaub!$A$5:$A$604,$A59,Urlaub!$B$5:$B$604,"&lt;="&amp;JP$3,Urlaub!$C$5:$C$604,"&gt;="&amp;JP$3)&gt;0,1,0))</f>
        <v>0</v>
      </c>
      <c r="JQ59" s="19" t="n">
        <f aca="false">IF($A59="",0,IF(COUNTIFS(Urlaub!$A$5:$A$604,$A59,Urlaub!$B$5:$B$604,"&lt;="&amp;JQ$3,Urlaub!$C$5:$C$604,"&gt;="&amp;JQ$3)&gt;0,1,0))</f>
        <v>0</v>
      </c>
      <c r="JR59" s="19" t="n">
        <f aca="false">IF($A59="",0,IF(COUNTIFS(Urlaub!$A$5:$A$604,$A59,Urlaub!$B$5:$B$604,"&lt;="&amp;JR$3,Urlaub!$C$5:$C$604,"&gt;="&amp;JR$3)&gt;0,1,0))</f>
        <v>0</v>
      </c>
      <c r="JS59" s="19" t="n">
        <f aca="false">IF($A59="",0,IF(COUNTIFS(Urlaub!$A$5:$A$604,$A59,Urlaub!$B$5:$B$604,"&lt;="&amp;JS$3,Urlaub!$C$5:$C$604,"&gt;="&amp;JS$3)&gt;0,1,0))</f>
        <v>0</v>
      </c>
      <c r="JT59" s="19" t="n">
        <f aca="false">IF($A59="",0,IF(COUNTIFS(Urlaub!$A$5:$A$604,$A59,Urlaub!$B$5:$B$604,"&lt;="&amp;JT$3,Urlaub!$C$5:$C$604,"&gt;="&amp;JT$3)&gt;0,1,0))</f>
        <v>0</v>
      </c>
      <c r="JU59" s="19" t="n">
        <f aca="false">IF($A59="",0,IF(COUNTIFS(Urlaub!$A$5:$A$604,$A59,Urlaub!$B$5:$B$604,"&lt;="&amp;JU$3,Urlaub!$C$5:$C$604,"&gt;="&amp;JU$3)&gt;0,1,0))</f>
        <v>0</v>
      </c>
      <c r="JV59" s="19" t="n">
        <f aca="false">IF($A59="",0,IF(COUNTIFS(Urlaub!$A$5:$A$604,$A59,Urlaub!$B$5:$B$604,"&lt;="&amp;JV$3,Urlaub!$C$5:$C$604,"&gt;="&amp;JV$3)&gt;0,1,0))</f>
        <v>0</v>
      </c>
      <c r="JW59" s="19" t="n">
        <f aca="false">IF($A59="",0,IF(COUNTIFS(Urlaub!$A$5:$A$604,$A59,Urlaub!$B$5:$B$604,"&lt;="&amp;JW$3,Urlaub!$C$5:$C$604,"&gt;="&amp;JW$3)&gt;0,1,0))</f>
        <v>0</v>
      </c>
      <c r="JX59" s="19" t="n">
        <f aca="false">IF($A59="",0,IF(COUNTIFS(Urlaub!$A$5:$A$604,$A59,Urlaub!$B$5:$B$604,"&lt;="&amp;JX$3,Urlaub!$C$5:$C$604,"&gt;="&amp;JX$3)&gt;0,1,0))</f>
        <v>0</v>
      </c>
      <c r="JY59" s="19" t="n">
        <f aca="false">IF($A59="",0,IF(COUNTIFS(Urlaub!$A$5:$A$604,$A59,Urlaub!$B$5:$B$604,"&lt;="&amp;JY$3,Urlaub!$C$5:$C$604,"&gt;="&amp;JY$3)&gt;0,1,0))</f>
        <v>0</v>
      </c>
      <c r="JZ59" s="19" t="n">
        <f aca="false">IF($A59="",0,IF(COUNTIFS(Urlaub!$A$5:$A$604,$A59,Urlaub!$B$5:$B$604,"&lt;="&amp;JZ$3,Urlaub!$C$5:$C$604,"&gt;="&amp;JZ$3)&gt;0,1,0))</f>
        <v>0</v>
      </c>
      <c r="KA59" s="19" t="n">
        <f aca="false">IF($A59="",0,IF(COUNTIFS(Urlaub!$A$5:$A$604,$A59,Urlaub!$B$5:$B$604,"&lt;="&amp;KA$3,Urlaub!$C$5:$C$604,"&gt;="&amp;KA$3)&gt;0,1,0))</f>
        <v>0</v>
      </c>
      <c r="KB59" s="19" t="n">
        <f aca="false">IF($A59="",0,IF(COUNTIFS(Urlaub!$A$5:$A$604,$A59,Urlaub!$B$5:$B$604,"&lt;="&amp;KB$3,Urlaub!$C$5:$C$604,"&gt;="&amp;KB$3)&gt;0,1,0))</f>
        <v>0</v>
      </c>
      <c r="KC59" s="19" t="n">
        <f aca="false">IF($A59="",0,IF(COUNTIFS(Urlaub!$A$5:$A$604,$A59,Urlaub!$B$5:$B$604,"&lt;="&amp;KC$3,Urlaub!$C$5:$C$604,"&gt;="&amp;KC$3)&gt;0,1,0))</f>
        <v>0</v>
      </c>
      <c r="KD59" s="19" t="n">
        <f aca="false">IF($A59="",0,IF(COUNTIFS(Urlaub!$A$5:$A$604,$A59,Urlaub!$B$5:$B$604,"&lt;="&amp;KD$3,Urlaub!$C$5:$C$604,"&gt;="&amp;KD$3)&gt;0,1,0))</f>
        <v>0</v>
      </c>
      <c r="KE59" s="19" t="n">
        <f aca="false">IF($A59="",0,IF(COUNTIFS(Urlaub!$A$5:$A$604,$A59,Urlaub!$B$5:$B$604,"&lt;="&amp;KE$3,Urlaub!$C$5:$C$604,"&gt;="&amp;KE$3)&gt;0,1,0))</f>
        <v>0</v>
      </c>
      <c r="KF59" s="19" t="n">
        <f aca="false">IF($A59="",0,IF(COUNTIFS(Urlaub!$A$5:$A$604,$A59,Urlaub!$B$5:$B$604,"&lt;="&amp;KF$3,Urlaub!$C$5:$C$604,"&gt;="&amp;KF$3)&gt;0,1,0))</f>
        <v>0</v>
      </c>
      <c r="KG59" s="19" t="n">
        <f aca="false">IF($A59="",0,IF(COUNTIFS(Urlaub!$A$5:$A$604,$A59,Urlaub!$B$5:$B$604,"&lt;="&amp;KG$3,Urlaub!$C$5:$C$604,"&gt;="&amp;KG$3)&gt;0,1,0))</f>
        <v>0</v>
      </c>
      <c r="KH59" s="19" t="n">
        <f aca="false">IF($A59="",0,IF(COUNTIFS(Urlaub!$A$5:$A$604,$A59,Urlaub!$B$5:$B$604,"&lt;="&amp;KH$3,Urlaub!$C$5:$C$604,"&gt;="&amp;KH$3)&gt;0,1,0))</f>
        <v>0</v>
      </c>
      <c r="KI59" s="19" t="n">
        <f aca="false">IF($A59="",0,IF(COUNTIFS(Urlaub!$A$5:$A$604,$A59,Urlaub!$B$5:$B$604,"&lt;="&amp;KI$3,Urlaub!$C$5:$C$604,"&gt;="&amp;KI$3)&gt;0,1,0))</f>
        <v>0</v>
      </c>
      <c r="KJ59" s="19" t="n">
        <f aca="false">IF($A59="",0,IF(COUNTIFS(Urlaub!$A$5:$A$604,$A59,Urlaub!$B$5:$B$604,"&lt;="&amp;KJ$3,Urlaub!$C$5:$C$604,"&gt;="&amp;KJ$3)&gt;0,1,0))</f>
        <v>0</v>
      </c>
      <c r="KK59" s="19" t="n">
        <f aca="false">IF($A59="",0,IF(COUNTIFS(Urlaub!$A$5:$A$604,$A59,Urlaub!$B$5:$B$604,"&lt;="&amp;KK$3,Urlaub!$C$5:$C$604,"&gt;="&amp;KK$3)&gt;0,1,0))</f>
        <v>0</v>
      </c>
      <c r="KL59" s="19" t="n">
        <f aca="false">IF($A59="",0,IF(COUNTIFS(Urlaub!$A$5:$A$604,$A59,Urlaub!$B$5:$B$604,"&lt;="&amp;KL$3,Urlaub!$C$5:$C$604,"&gt;="&amp;KL$3)&gt;0,1,0))</f>
        <v>0</v>
      </c>
      <c r="KM59" s="19" t="n">
        <f aca="false">IF($A59="",0,IF(COUNTIFS(Urlaub!$A$5:$A$604,$A59,Urlaub!$B$5:$B$604,"&lt;="&amp;KM$3,Urlaub!$C$5:$C$604,"&gt;="&amp;KM$3)&gt;0,1,0))</f>
        <v>0</v>
      </c>
      <c r="KN59" s="19" t="n">
        <f aca="false">IF($A59="",0,IF(COUNTIFS(Urlaub!$A$5:$A$604,$A59,Urlaub!$B$5:$B$604,"&lt;="&amp;KN$3,Urlaub!$C$5:$C$604,"&gt;="&amp;KN$3)&gt;0,1,0))</f>
        <v>0</v>
      </c>
      <c r="KO59" s="19" t="n">
        <f aca="false">IF($A59="",0,IF(COUNTIFS(Urlaub!$A$5:$A$604,$A59,Urlaub!$B$5:$B$604,"&lt;="&amp;KO$3,Urlaub!$C$5:$C$604,"&gt;="&amp;KO$3)&gt;0,1,0))</f>
        <v>0</v>
      </c>
      <c r="KP59" s="19" t="n">
        <f aca="false">IF($A59="",0,IF(COUNTIFS(Urlaub!$A$5:$A$604,$A59,Urlaub!$B$5:$B$604,"&lt;="&amp;KP$3,Urlaub!$C$5:$C$604,"&gt;="&amp;KP$3)&gt;0,1,0))</f>
        <v>0</v>
      </c>
      <c r="KQ59" s="19" t="n">
        <f aca="false">IF($A59="",0,IF(COUNTIFS(Urlaub!$A$5:$A$604,$A59,Urlaub!$B$5:$B$604,"&lt;="&amp;KQ$3,Urlaub!$C$5:$C$604,"&gt;="&amp;KQ$3)&gt;0,1,0))</f>
        <v>0</v>
      </c>
      <c r="KR59" s="19" t="n">
        <f aca="false">IF($A59="",0,IF(COUNTIFS(Urlaub!$A$5:$A$604,$A59,Urlaub!$B$5:$B$604,"&lt;="&amp;KR$3,Urlaub!$C$5:$C$604,"&gt;="&amp;KR$3)&gt;0,1,0))</f>
        <v>0</v>
      </c>
      <c r="KS59" s="19" t="n">
        <f aca="false">IF($A59="",0,IF(COUNTIFS(Urlaub!$A$5:$A$604,$A59,Urlaub!$B$5:$B$604,"&lt;="&amp;KS$3,Urlaub!$C$5:$C$604,"&gt;="&amp;KS$3)&gt;0,1,0))</f>
        <v>0</v>
      </c>
      <c r="KT59" s="19" t="n">
        <f aca="false">IF($A59="",0,IF(COUNTIFS(Urlaub!$A$5:$A$604,$A59,Urlaub!$B$5:$B$604,"&lt;="&amp;KT$3,Urlaub!$C$5:$C$604,"&gt;="&amp;KT$3)&gt;0,1,0))</f>
        <v>0</v>
      </c>
      <c r="KU59" s="19" t="n">
        <f aca="false">IF($A59="",0,IF(COUNTIFS(Urlaub!$A$5:$A$604,$A59,Urlaub!$B$5:$B$604,"&lt;="&amp;KU$3,Urlaub!$C$5:$C$604,"&gt;="&amp;KU$3)&gt;0,1,0))</f>
        <v>0</v>
      </c>
      <c r="KV59" s="19" t="n">
        <f aca="false">IF($A59="",0,IF(COUNTIFS(Urlaub!$A$5:$A$604,$A59,Urlaub!$B$5:$B$604,"&lt;="&amp;KV$3,Urlaub!$C$5:$C$604,"&gt;="&amp;KV$3)&gt;0,1,0))</f>
        <v>0</v>
      </c>
      <c r="KW59" s="19" t="n">
        <f aca="false">IF($A59="",0,IF(COUNTIFS(Urlaub!$A$5:$A$604,$A59,Urlaub!$B$5:$B$604,"&lt;="&amp;KW$3,Urlaub!$C$5:$C$604,"&gt;="&amp;KW$3)&gt;0,1,0))</f>
        <v>0</v>
      </c>
      <c r="KX59" s="19" t="n">
        <f aca="false">IF($A59="",0,IF(COUNTIFS(Urlaub!$A$5:$A$604,$A59,Urlaub!$B$5:$B$604,"&lt;="&amp;KX$3,Urlaub!$C$5:$C$604,"&gt;="&amp;KX$3)&gt;0,1,0))</f>
        <v>0</v>
      </c>
      <c r="KY59" s="19" t="n">
        <f aca="false">IF($A59="",0,IF(COUNTIFS(Urlaub!$A$5:$A$604,$A59,Urlaub!$B$5:$B$604,"&lt;="&amp;KY$3,Urlaub!$C$5:$C$604,"&gt;="&amp;KY$3)&gt;0,1,0))</f>
        <v>0</v>
      </c>
      <c r="KZ59" s="19" t="n">
        <f aca="false">IF($A59="",0,IF(COUNTIFS(Urlaub!$A$5:$A$604,$A59,Urlaub!$B$5:$B$604,"&lt;="&amp;KZ$3,Urlaub!$C$5:$C$604,"&gt;="&amp;KZ$3)&gt;0,1,0))</f>
        <v>0</v>
      </c>
      <c r="LA59" s="19" t="n">
        <f aca="false">IF($A59="",0,IF(COUNTIFS(Urlaub!$A$5:$A$604,$A59,Urlaub!$B$5:$B$604,"&lt;="&amp;LA$3,Urlaub!$C$5:$C$604,"&gt;="&amp;LA$3)&gt;0,1,0))</f>
        <v>0</v>
      </c>
      <c r="LB59" s="19" t="n">
        <f aca="false">IF($A59="",0,IF(COUNTIFS(Urlaub!$A$5:$A$604,$A59,Urlaub!$B$5:$B$604,"&lt;="&amp;LB$3,Urlaub!$C$5:$C$604,"&gt;="&amp;LB$3)&gt;0,1,0))</f>
        <v>0</v>
      </c>
      <c r="LC59" s="19" t="n">
        <f aca="false">IF($A59="",0,IF(COUNTIFS(Urlaub!$A$5:$A$604,$A59,Urlaub!$B$5:$B$604,"&lt;="&amp;LC$3,Urlaub!$C$5:$C$604,"&gt;="&amp;LC$3)&gt;0,1,0))</f>
        <v>0</v>
      </c>
      <c r="LD59" s="19" t="n">
        <f aca="false">IF($A59="",0,IF(COUNTIFS(Urlaub!$A$5:$A$604,$A59,Urlaub!$B$5:$B$604,"&lt;="&amp;LD$3,Urlaub!$C$5:$C$604,"&gt;="&amp;LD$3)&gt;0,1,0))</f>
        <v>0</v>
      </c>
      <c r="LE59" s="19" t="n">
        <f aca="false">IF($A59="",0,IF(COUNTIFS(Urlaub!$A$5:$A$604,$A59,Urlaub!$B$5:$B$604,"&lt;="&amp;LE$3,Urlaub!$C$5:$C$604,"&gt;="&amp;LE$3)&gt;0,1,0))</f>
        <v>0</v>
      </c>
      <c r="LF59" s="19" t="n">
        <f aca="false">IF($A59="",0,IF(COUNTIFS(Urlaub!$A$5:$A$604,$A59,Urlaub!$B$5:$B$604,"&lt;="&amp;LF$3,Urlaub!$C$5:$C$604,"&gt;="&amp;LF$3)&gt;0,1,0))</f>
        <v>0</v>
      </c>
      <c r="LG59" s="19" t="n">
        <f aca="false">IF($A59="",0,IF(COUNTIFS(Urlaub!$A$5:$A$604,$A59,Urlaub!$B$5:$B$604,"&lt;="&amp;LG$3,Urlaub!$C$5:$C$604,"&gt;="&amp;LG$3)&gt;0,1,0))</f>
        <v>0</v>
      </c>
      <c r="LH59" s="19" t="n">
        <f aca="false">IF($A59="",0,IF(COUNTIFS(Urlaub!$A$5:$A$604,$A59,Urlaub!$B$5:$B$604,"&lt;="&amp;LH$3,Urlaub!$C$5:$C$604,"&gt;="&amp;LH$3)&gt;0,1,0))</f>
        <v>0</v>
      </c>
      <c r="LI59" s="19" t="n">
        <f aca="false">IF($A59="",0,IF(COUNTIFS(Urlaub!$A$5:$A$604,$A59,Urlaub!$B$5:$B$604,"&lt;="&amp;LI$3,Urlaub!$C$5:$C$604,"&gt;="&amp;LI$3)&gt;0,1,0))</f>
        <v>0</v>
      </c>
      <c r="LJ59" s="19" t="n">
        <f aca="false">IF($A59="",0,IF(COUNTIFS(Urlaub!$A$5:$A$604,$A59,Urlaub!$B$5:$B$604,"&lt;="&amp;LJ$3,Urlaub!$C$5:$C$604,"&gt;="&amp;LJ$3)&gt;0,1,0))</f>
        <v>0</v>
      </c>
      <c r="LK59" s="19" t="n">
        <f aca="false">IF($A59="",0,IF(COUNTIFS(Urlaub!$A$5:$A$604,$A59,Urlaub!$B$5:$B$604,"&lt;="&amp;LK$3,Urlaub!$C$5:$C$604,"&gt;="&amp;LK$3)&gt;0,1,0))</f>
        <v>0</v>
      </c>
      <c r="LL59" s="19" t="n">
        <f aca="false">IF($A59="",0,IF(COUNTIFS(Urlaub!$A$5:$A$604,$A59,Urlaub!$B$5:$B$604,"&lt;="&amp;LL$3,Urlaub!$C$5:$C$604,"&gt;="&amp;LL$3)&gt;0,1,0))</f>
        <v>0</v>
      </c>
      <c r="LM59" s="19" t="n">
        <f aca="false">IF($A59="",0,IF(COUNTIFS(Urlaub!$A$5:$A$604,$A59,Urlaub!$B$5:$B$604,"&lt;="&amp;LM$3,Urlaub!$C$5:$C$604,"&gt;="&amp;LM$3)&gt;0,1,0))</f>
        <v>0</v>
      </c>
      <c r="LN59" s="19" t="n">
        <f aca="false">IF($A59="",0,IF(COUNTIFS(Urlaub!$A$5:$A$604,$A59,Urlaub!$B$5:$B$604,"&lt;="&amp;LN$3,Urlaub!$C$5:$C$604,"&gt;="&amp;LN$3)&gt;0,1,0))</f>
        <v>0</v>
      </c>
      <c r="LO59" s="19" t="n">
        <f aca="false">IF($A59="",0,IF(COUNTIFS(Urlaub!$A$5:$A$604,$A59,Urlaub!$B$5:$B$604,"&lt;="&amp;LO$3,Urlaub!$C$5:$C$604,"&gt;="&amp;LO$3)&gt;0,1,0))</f>
        <v>0</v>
      </c>
      <c r="LP59" s="19" t="n">
        <f aca="false">IF($A59="",0,IF(COUNTIFS(Urlaub!$A$5:$A$604,$A59,Urlaub!$B$5:$B$604,"&lt;="&amp;LP$3,Urlaub!$C$5:$C$604,"&gt;="&amp;LP$3)&gt;0,1,0))</f>
        <v>0</v>
      </c>
      <c r="LQ59" s="19" t="n">
        <f aca="false">IF($A59="",0,IF(COUNTIFS(Urlaub!$A$5:$A$604,$A59,Urlaub!$B$5:$B$604,"&lt;="&amp;LQ$3,Urlaub!$C$5:$C$604,"&gt;="&amp;LQ$3)&gt;0,1,0))</f>
        <v>0</v>
      </c>
      <c r="LR59" s="19" t="n">
        <f aca="false">IF($A59="",0,IF(COUNTIFS(Urlaub!$A$5:$A$604,$A59,Urlaub!$B$5:$B$604,"&lt;="&amp;LR$3,Urlaub!$C$5:$C$604,"&gt;="&amp;LR$3)&gt;0,1,0))</f>
        <v>0</v>
      </c>
      <c r="LS59" s="19" t="n">
        <f aca="false">IF($A59="",0,IF(COUNTIFS(Urlaub!$A$5:$A$604,$A59,Urlaub!$B$5:$B$604,"&lt;="&amp;LS$3,Urlaub!$C$5:$C$604,"&gt;="&amp;LS$3)&gt;0,1,0))</f>
        <v>0</v>
      </c>
      <c r="LT59" s="19" t="n">
        <f aca="false">IF($A59="",0,IF(COUNTIFS(Urlaub!$A$5:$A$604,$A59,Urlaub!$B$5:$B$604,"&lt;="&amp;LT$3,Urlaub!$C$5:$C$604,"&gt;="&amp;LT$3)&gt;0,1,0))</f>
        <v>0</v>
      </c>
      <c r="LU59" s="19" t="n">
        <f aca="false">IF($A59="",0,IF(COUNTIFS(Urlaub!$A$5:$A$604,$A59,Urlaub!$B$5:$B$604,"&lt;="&amp;LU$3,Urlaub!$C$5:$C$604,"&gt;="&amp;LU$3)&gt;0,1,0))</f>
        <v>0</v>
      </c>
      <c r="LV59" s="19" t="n">
        <f aca="false">IF($A59="",0,IF(COUNTIFS(Urlaub!$A$5:$A$604,$A59,Urlaub!$B$5:$B$604,"&lt;="&amp;LV$3,Urlaub!$C$5:$C$604,"&gt;="&amp;LV$3)&gt;0,1,0))</f>
        <v>0</v>
      </c>
      <c r="LW59" s="19" t="n">
        <f aca="false">IF($A59="",0,IF(COUNTIFS(Urlaub!$A$5:$A$604,$A59,Urlaub!$B$5:$B$604,"&lt;="&amp;LW$3,Urlaub!$C$5:$C$604,"&gt;="&amp;LW$3)&gt;0,1,0))</f>
        <v>0</v>
      </c>
      <c r="LX59" s="19" t="n">
        <f aca="false">IF($A59="",0,IF(COUNTIFS(Urlaub!$A$5:$A$604,$A59,Urlaub!$B$5:$B$604,"&lt;="&amp;LX$3,Urlaub!$C$5:$C$604,"&gt;="&amp;LX$3)&gt;0,1,0))</f>
        <v>0</v>
      </c>
      <c r="LY59" s="19" t="n">
        <f aca="false">IF($A59="",0,IF(COUNTIFS(Urlaub!$A$5:$A$604,$A59,Urlaub!$B$5:$B$604,"&lt;="&amp;LY$3,Urlaub!$C$5:$C$604,"&gt;="&amp;LY$3)&gt;0,1,0))</f>
        <v>0</v>
      </c>
      <c r="LZ59" s="19" t="n">
        <f aca="false">IF($A59="",0,IF(COUNTIFS(Urlaub!$A$5:$A$604,$A59,Urlaub!$B$5:$B$604,"&lt;="&amp;LZ$3,Urlaub!$C$5:$C$604,"&gt;="&amp;LZ$3)&gt;0,1,0))</f>
        <v>0</v>
      </c>
      <c r="MA59" s="19" t="n">
        <f aca="false">IF($A59="",0,IF(COUNTIFS(Urlaub!$A$5:$A$604,$A59,Urlaub!$B$5:$B$604,"&lt;="&amp;MA$3,Urlaub!$C$5:$C$604,"&gt;="&amp;MA$3)&gt;0,1,0))</f>
        <v>0</v>
      </c>
      <c r="MB59" s="19" t="n">
        <f aca="false">IF($A59="",0,IF(COUNTIFS(Urlaub!$A$5:$A$604,$A59,Urlaub!$B$5:$B$604,"&lt;="&amp;MB$3,Urlaub!$C$5:$C$604,"&gt;="&amp;MB$3)&gt;0,1,0))</f>
        <v>0</v>
      </c>
      <c r="MC59" s="19" t="n">
        <f aca="false">IF($A59="",0,IF(COUNTIFS(Urlaub!$A$5:$A$604,$A59,Urlaub!$B$5:$B$604,"&lt;="&amp;MC$3,Urlaub!$C$5:$C$604,"&gt;="&amp;MC$3)&gt;0,1,0))</f>
        <v>0</v>
      </c>
      <c r="MD59" s="19" t="n">
        <f aca="false">IF($A59="",0,IF(COUNTIFS(Urlaub!$A$5:$A$604,$A59,Urlaub!$B$5:$B$604,"&lt;="&amp;MD$3,Urlaub!$C$5:$C$604,"&gt;="&amp;MD$3)&gt;0,1,0))</f>
        <v>0</v>
      </c>
      <c r="ME59" s="19" t="n">
        <f aca="false">IF($A59="",0,IF(COUNTIFS(Urlaub!$A$5:$A$604,$A59,Urlaub!$B$5:$B$604,"&lt;="&amp;ME$3,Urlaub!$C$5:$C$604,"&gt;="&amp;ME$3)&gt;0,1,0))</f>
        <v>0</v>
      </c>
      <c r="MF59" s="19" t="n">
        <f aca="false">IF($A59="",0,IF(COUNTIFS(Urlaub!$A$5:$A$604,$A59,Urlaub!$B$5:$B$604,"&lt;="&amp;MF$3,Urlaub!$C$5:$C$604,"&gt;="&amp;MF$3)&gt;0,1,0))</f>
        <v>0</v>
      </c>
      <c r="MG59" s="19" t="n">
        <f aca="false">IF($A59="",0,IF(COUNTIFS(Urlaub!$A$5:$A$604,$A59,Urlaub!$B$5:$B$604,"&lt;="&amp;MG$3,Urlaub!$C$5:$C$604,"&gt;="&amp;MG$3)&gt;0,1,0))</f>
        <v>0</v>
      </c>
      <c r="MH59" s="19" t="n">
        <f aca="false">IF($A59="",0,IF(COUNTIFS(Urlaub!$A$5:$A$604,$A59,Urlaub!$B$5:$B$604,"&lt;="&amp;MH$3,Urlaub!$C$5:$C$604,"&gt;="&amp;MH$3)&gt;0,1,0))</f>
        <v>0</v>
      </c>
      <c r="MI59" s="19" t="n">
        <f aca="false">IF($A59="",0,IF(COUNTIFS(Urlaub!$A$5:$A$604,$A59,Urlaub!$B$5:$B$604,"&lt;="&amp;MI$3,Urlaub!$C$5:$C$604,"&gt;="&amp;MI$3)&gt;0,1,0))</f>
        <v>0</v>
      </c>
      <c r="MJ59" s="19" t="n">
        <f aca="false">IF($A59="",0,IF(COUNTIFS(Urlaub!$A$5:$A$604,$A59,Urlaub!$B$5:$B$604,"&lt;="&amp;MJ$3,Urlaub!$C$5:$C$604,"&gt;="&amp;MJ$3)&gt;0,1,0))</f>
        <v>0</v>
      </c>
      <c r="MK59" s="19" t="n">
        <f aca="false">IF($A59="",0,IF(COUNTIFS(Urlaub!$A$5:$A$604,$A59,Urlaub!$B$5:$B$604,"&lt;="&amp;MK$3,Urlaub!$C$5:$C$604,"&gt;="&amp;MK$3)&gt;0,1,0))</f>
        <v>0</v>
      </c>
      <c r="ML59" s="19" t="n">
        <f aca="false">IF($A59="",0,IF(COUNTIFS(Urlaub!$A$5:$A$604,$A59,Urlaub!$B$5:$B$604,"&lt;="&amp;ML$3,Urlaub!$C$5:$C$604,"&gt;="&amp;ML$3)&gt;0,1,0))</f>
        <v>0</v>
      </c>
      <c r="MM59" s="19" t="n">
        <f aca="false">IF($A59="",0,IF(COUNTIFS(Urlaub!$A$5:$A$604,$A59,Urlaub!$B$5:$B$604,"&lt;="&amp;MM$3,Urlaub!$C$5:$C$604,"&gt;="&amp;MM$3)&gt;0,1,0))</f>
        <v>0</v>
      </c>
      <c r="MN59" s="19" t="n">
        <f aca="false">IF($A59="",0,IF(COUNTIFS(Urlaub!$A$5:$A$604,$A59,Urlaub!$B$5:$B$604,"&lt;="&amp;MN$3,Urlaub!$C$5:$C$604,"&gt;="&amp;MN$3)&gt;0,1,0))</f>
        <v>0</v>
      </c>
      <c r="MO59" s="19" t="n">
        <f aca="false">IF($A59="",0,IF(COUNTIFS(Urlaub!$A$5:$A$604,$A59,Urlaub!$B$5:$B$604,"&lt;="&amp;MO$3,Urlaub!$C$5:$C$604,"&gt;="&amp;MO$3)&gt;0,1,0))</f>
        <v>0</v>
      </c>
      <c r="MP59" s="19" t="n">
        <f aca="false">IF($A59="",0,IF(COUNTIFS(Urlaub!$A$5:$A$604,$A59,Urlaub!$B$5:$B$604,"&lt;="&amp;MP$3,Urlaub!$C$5:$C$604,"&gt;="&amp;MP$3)&gt;0,1,0))</f>
        <v>0</v>
      </c>
      <c r="MQ59" s="19" t="n">
        <f aca="false">IF($A59="",0,IF(COUNTIFS(Urlaub!$A$5:$A$604,$A59,Urlaub!$B$5:$B$604,"&lt;="&amp;MQ$3,Urlaub!$C$5:$C$604,"&gt;="&amp;MQ$3)&gt;0,1,0))</f>
        <v>0</v>
      </c>
      <c r="MR59" s="19" t="n">
        <f aca="false">IF($A59="",0,IF(COUNTIFS(Urlaub!$A$5:$A$604,$A59,Urlaub!$B$5:$B$604,"&lt;="&amp;MR$3,Urlaub!$C$5:$C$604,"&gt;="&amp;MR$3)&gt;0,1,0))</f>
        <v>0</v>
      </c>
      <c r="MS59" s="19" t="n">
        <f aca="false">IF($A59="",0,IF(COUNTIFS(Urlaub!$A$5:$A$604,$A59,Urlaub!$B$5:$B$604,"&lt;="&amp;MS$3,Urlaub!$C$5:$C$604,"&gt;="&amp;MS$3)&gt;0,1,0))</f>
        <v>0</v>
      </c>
      <c r="MT59" s="19" t="n">
        <f aca="false">IF($A59="",0,IF(COUNTIFS(Urlaub!$A$5:$A$604,$A59,Urlaub!$B$5:$B$604,"&lt;="&amp;MT$3,Urlaub!$C$5:$C$604,"&gt;="&amp;MT$3)&gt;0,1,0))</f>
        <v>0</v>
      </c>
      <c r="MU59" s="19" t="n">
        <f aca="false">IF($A59="",0,IF(COUNTIFS(Urlaub!$A$5:$A$604,$A59,Urlaub!$B$5:$B$604,"&lt;="&amp;MU$3,Urlaub!$C$5:$C$604,"&gt;="&amp;MU$3)&gt;0,1,0))</f>
        <v>0</v>
      </c>
      <c r="MV59" s="19" t="n">
        <f aca="false">IF($A59="",0,IF(COUNTIFS(Urlaub!$A$5:$A$604,$A59,Urlaub!$B$5:$B$604,"&lt;="&amp;MV$3,Urlaub!$C$5:$C$604,"&gt;="&amp;MV$3)&gt;0,1,0))</f>
        <v>0</v>
      </c>
      <c r="MW59" s="19" t="n">
        <f aca="false">IF($A59="",0,IF(COUNTIFS(Urlaub!$A$5:$A$604,$A59,Urlaub!$B$5:$B$604,"&lt;="&amp;MW$3,Urlaub!$C$5:$C$604,"&gt;="&amp;MW$3)&gt;0,1,0))</f>
        <v>0</v>
      </c>
      <c r="MX59" s="19" t="n">
        <f aca="false">IF($A59="",0,IF(COUNTIFS(Urlaub!$A$5:$A$604,$A59,Urlaub!$B$5:$B$604,"&lt;="&amp;MX$3,Urlaub!$C$5:$C$604,"&gt;="&amp;MX$3)&gt;0,1,0))</f>
        <v>0</v>
      </c>
      <c r="MY59" s="19" t="n">
        <f aca="false">IF($A59="",0,IF(COUNTIFS(Urlaub!$A$5:$A$604,$A59,Urlaub!$B$5:$B$604,"&lt;="&amp;MY$3,Urlaub!$C$5:$C$604,"&gt;="&amp;MY$3)&gt;0,1,0))</f>
        <v>0</v>
      </c>
      <c r="MZ59" s="19" t="n">
        <f aca="false">IF($A59="",0,IF(COUNTIFS(Urlaub!$A$5:$A$604,$A59,Urlaub!$B$5:$B$604,"&lt;="&amp;MZ$3,Urlaub!$C$5:$C$604,"&gt;="&amp;MZ$3)&gt;0,1,0))</f>
        <v>0</v>
      </c>
      <c r="NA59" s="19" t="n">
        <f aca="false">IF($A59="",0,IF(COUNTIFS(Urlaub!$A$5:$A$604,$A59,Urlaub!$B$5:$B$604,"&lt;="&amp;NA$3,Urlaub!$C$5:$C$604,"&gt;="&amp;NA$3)&gt;0,1,0))</f>
        <v>0</v>
      </c>
      <c r="NB59" s="19" t="n">
        <f aca="false">IF($A59="",0,IF(COUNTIFS(Urlaub!$A$5:$A$604,$A59,Urlaub!$B$5:$B$604,"&lt;="&amp;NB$3,Urlaub!$C$5:$C$604,"&gt;="&amp;NB$3)&gt;0,1,0))</f>
        <v>0</v>
      </c>
      <c r="NC59" s="19" t="n">
        <f aca="false">IF($A59="",0,IF(COUNTIFS(Urlaub!$A$5:$A$604,$A59,Urlaub!$B$5:$B$604,"&lt;="&amp;NC$3,Urlaub!$C$5:$C$604,"&gt;="&amp;NC$3)&gt;0,1,0))</f>
        <v>0</v>
      </c>
      <c r="ND59" s="19" t="n">
        <f aca="false">IF($A59="",0,IF(COUNTIFS(Urlaub!$A$5:$A$604,$A59,Urlaub!$B$5:$B$604,"&lt;="&amp;ND$3,Urlaub!$C$5:$C$604,"&gt;="&amp;ND$3)&gt;0,1,0))</f>
        <v>0</v>
      </c>
      <c r="NE59" s="19" t="n">
        <f aca="false">IF($A59="",0,IF(COUNTIFS(Urlaub!$A$5:$A$604,$A59,Urlaub!$B$5:$B$604,"&lt;="&amp;NE$3,Urlaub!$C$5:$C$604,"&gt;="&amp;NE$3)&gt;0,1,0))</f>
        <v>0</v>
      </c>
      <c r="NF59" s="19" t="n">
        <f aca="false">IF($A59="",0,IF(COUNTIFS(Urlaub!$A$5:$A$604,$A59,Urlaub!$B$5:$B$604,"&lt;="&amp;NF$3,Urlaub!$C$5:$C$604,"&gt;="&amp;NF$3)&gt;0,1,0))</f>
        <v>0</v>
      </c>
      <c r="NG59" s="19" t="n">
        <f aca="false">IF($A59="",0,IF(COUNTIFS(Urlaub!$A$5:$A$604,$A59,Urlaub!$B$5:$B$604,"&lt;="&amp;NG$3,Urlaub!$C$5:$C$604,"&gt;="&amp;NG$3)&gt;0,1,0))</f>
        <v>0</v>
      </c>
      <c r="NH59" s="19" t="n">
        <f aca="false">IF($A59="",0,IF(COUNTIFS(Urlaub!$A$5:$A$604,$A59,Urlaub!$B$5:$B$604,"&lt;="&amp;NH$3,Urlaub!$C$5:$C$604,"&gt;="&amp;NH$3)&gt;0,1,0))</f>
        <v>0</v>
      </c>
    </row>
    <row r="60" customFormat="false" ht="15" hidden="false" customHeight="false" outlineLevel="0" collapsed="false">
      <c r="A60" s="5" t="str">
        <f aca="false">IF(Team!A60="","",Team!A60)</f>
        <v/>
      </c>
      <c r="B60" s="8" t="str">
        <f aca="false">IF(Team!B60="","",Team!B60)</f>
        <v/>
      </c>
      <c r="C60" s="8" t="str">
        <f aca="false">IF(Team!C60="","",Team!C60)</f>
        <v/>
      </c>
      <c r="D60" s="8" t="str">
        <f aca="false">IF(Team!D60="","",Team!D60)</f>
        <v/>
      </c>
      <c r="E60" s="8" t="str">
        <f aca="false">IF(Team!E60="","",Team!E60)</f>
        <v/>
      </c>
      <c r="F60" s="8" t="str">
        <f aca="false">IF(Team!F60="","",Team!F60)</f>
        <v/>
      </c>
      <c r="G60" s="19" t="n">
        <f aca="false">IF($A60="",0,IF(COUNTIFS(Urlaub!$A$5:$A$604,$A60,Urlaub!$B$5:$B$604,"&lt;="&amp;G$3,Urlaub!$C$5:$C$604,"&gt;="&amp;G$3)&gt;0,1,0))</f>
        <v>0</v>
      </c>
      <c r="H60" s="19" t="n">
        <f aca="false">IF($A60="",0,IF(COUNTIFS(Urlaub!$A$5:$A$604,$A60,Urlaub!$B$5:$B$604,"&lt;="&amp;H$3,Urlaub!$C$5:$C$604,"&gt;="&amp;H$3)&gt;0,1,0))</f>
        <v>0</v>
      </c>
      <c r="I60" s="19" t="n">
        <f aca="false">IF($A60="",0,IF(COUNTIFS(Urlaub!$A$5:$A$604,$A60,Urlaub!$B$5:$B$604,"&lt;="&amp;I$3,Urlaub!$C$5:$C$604,"&gt;="&amp;I$3)&gt;0,1,0))</f>
        <v>0</v>
      </c>
      <c r="J60" s="19" t="n">
        <f aca="false">IF($A60="",0,IF(COUNTIFS(Urlaub!$A$5:$A$604,$A60,Urlaub!$B$5:$B$604,"&lt;="&amp;J$3,Urlaub!$C$5:$C$604,"&gt;="&amp;J$3)&gt;0,1,0))</f>
        <v>0</v>
      </c>
      <c r="K60" s="19" t="n">
        <f aca="false">IF($A60="",0,IF(COUNTIFS(Urlaub!$A$5:$A$604,$A60,Urlaub!$B$5:$B$604,"&lt;="&amp;K$3,Urlaub!$C$5:$C$604,"&gt;="&amp;K$3)&gt;0,1,0))</f>
        <v>0</v>
      </c>
      <c r="L60" s="19" t="n">
        <f aca="false">IF($A60="",0,IF(COUNTIFS(Urlaub!$A$5:$A$604,$A60,Urlaub!$B$5:$B$604,"&lt;="&amp;L$3,Urlaub!$C$5:$C$604,"&gt;="&amp;L$3)&gt;0,1,0))</f>
        <v>0</v>
      </c>
      <c r="M60" s="19" t="n">
        <f aca="false">IF($A60="",0,IF(COUNTIFS(Urlaub!$A$5:$A$604,$A60,Urlaub!$B$5:$B$604,"&lt;="&amp;M$3,Urlaub!$C$5:$C$604,"&gt;="&amp;M$3)&gt;0,1,0))</f>
        <v>0</v>
      </c>
      <c r="N60" s="19" t="n">
        <f aca="false">IF($A60="",0,IF(COUNTIFS(Urlaub!$A$5:$A$604,$A60,Urlaub!$B$5:$B$604,"&lt;="&amp;N$3,Urlaub!$C$5:$C$604,"&gt;="&amp;N$3)&gt;0,1,0))</f>
        <v>0</v>
      </c>
      <c r="O60" s="19" t="n">
        <f aca="false">IF($A60="",0,IF(COUNTIFS(Urlaub!$A$5:$A$604,$A60,Urlaub!$B$5:$B$604,"&lt;="&amp;O$3,Urlaub!$C$5:$C$604,"&gt;="&amp;O$3)&gt;0,1,0))</f>
        <v>0</v>
      </c>
      <c r="P60" s="19" t="n">
        <f aca="false">IF($A60="",0,IF(COUNTIFS(Urlaub!$A$5:$A$604,$A60,Urlaub!$B$5:$B$604,"&lt;="&amp;P$3,Urlaub!$C$5:$C$604,"&gt;="&amp;P$3)&gt;0,1,0))</f>
        <v>0</v>
      </c>
      <c r="Q60" s="19" t="n">
        <f aca="false">IF($A60="",0,IF(COUNTIFS(Urlaub!$A$5:$A$604,$A60,Urlaub!$B$5:$B$604,"&lt;="&amp;Q$3,Urlaub!$C$5:$C$604,"&gt;="&amp;Q$3)&gt;0,1,0))</f>
        <v>0</v>
      </c>
      <c r="R60" s="19" t="n">
        <f aca="false">IF($A60="",0,IF(COUNTIFS(Urlaub!$A$5:$A$604,$A60,Urlaub!$B$5:$B$604,"&lt;="&amp;R$3,Urlaub!$C$5:$C$604,"&gt;="&amp;R$3)&gt;0,1,0))</f>
        <v>0</v>
      </c>
      <c r="S60" s="19" t="n">
        <f aca="false">IF($A60="",0,IF(COUNTIFS(Urlaub!$A$5:$A$604,$A60,Urlaub!$B$5:$B$604,"&lt;="&amp;S$3,Urlaub!$C$5:$C$604,"&gt;="&amp;S$3)&gt;0,1,0))</f>
        <v>0</v>
      </c>
      <c r="T60" s="19" t="n">
        <f aca="false">IF($A60="",0,IF(COUNTIFS(Urlaub!$A$5:$A$604,$A60,Urlaub!$B$5:$B$604,"&lt;="&amp;T$3,Urlaub!$C$5:$C$604,"&gt;="&amp;T$3)&gt;0,1,0))</f>
        <v>0</v>
      </c>
      <c r="U60" s="19" t="n">
        <f aca="false">IF($A60="",0,IF(COUNTIFS(Urlaub!$A$5:$A$604,$A60,Urlaub!$B$5:$B$604,"&lt;="&amp;U$3,Urlaub!$C$5:$C$604,"&gt;="&amp;U$3)&gt;0,1,0))</f>
        <v>0</v>
      </c>
      <c r="V60" s="19" t="n">
        <f aca="false">IF($A60="",0,IF(COUNTIFS(Urlaub!$A$5:$A$604,$A60,Urlaub!$B$5:$B$604,"&lt;="&amp;V$3,Urlaub!$C$5:$C$604,"&gt;="&amp;V$3)&gt;0,1,0))</f>
        <v>0</v>
      </c>
      <c r="W60" s="19" t="n">
        <f aca="false">IF($A60="",0,IF(COUNTIFS(Urlaub!$A$5:$A$604,$A60,Urlaub!$B$5:$B$604,"&lt;="&amp;W$3,Urlaub!$C$5:$C$604,"&gt;="&amp;W$3)&gt;0,1,0))</f>
        <v>0</v>
      </c>
      <c r="X60" s="19" t="n">
        <f aca="false">IF($A60="",0,IF(COUNTIFS(Urlaub!$A$5:$A$604,$A60,Urlaub!$B$5:$B$604,"&lt;="&amp;X$3,Urlaub!$C$5:$C$604,"&gt;="&amp;X$3)&gt;0,1,0))</f>
        <v>0</v>
      </c>
      <c r="Y60" s="19" t="n">
        <f aca="false">IF($A60="",0,IF(COUNTIFS(Urlaub!$A$5:$A$604,$A60,Urlaub!$B$5:$B$604,"&lt;="&amp;Y$3,Urlaub!$C$5:$C$604,"&gt;="&amp;Y$3)&gt;0,1,0))</f>
        <v>0</v>
      </c>
      <c r="Z60" s="19" t="n">
        <f aca="false">IF($A60="",0,IF(COUNTIFS(Urlaub!$A$5:$A$604,$A60,Urlaub!$B$5:$B$604,"&lt;="&amp;Z$3,Urlaub!$C$5:$C$604,"&gt;="&amp;Z$3)&gt;0,1,0))</f>
        <v>0</v>
      </c>
      <c r="AA60" s="19" t="n">
        <f aca="false">IF($A60="",0,IF(COUNTIFS(Urlaub!$A$5:$A$604,$A60,Urlaub!$B$5:$B$604,"&lt;="&amp;AA$3,Urlaub!$C$5:$C$604,"&gt;="&amp;AA$3)&gt;0,1,0))</f>
        <v>0</v>
      </c>
      <c r="AB60" s="19" t="n">
        <f aca="false">IF($A60="",0,IF(COUNTIFS(Urlaub!$A$5:$A$604,$A60,Urlaub!$B$5:$B$604,"&lt;="&amp;AB$3,Urlaub!$C$5:$C$604,"&gt;="&amp;AB$3)&gt;0,1,0))</f>
        <v>0</v>
      </c>
      <c r="AC60" s="19" t="n">
        <f aca="false">IF($A60="",0,IF(COUNTIFS(Urlaub!$A$5:$A$604,$A60,Urlaub!$B$5:$B$604,"&lt;="&amp;AC$3,Urlaub!$C$5:$C$604,"&gt;="&amp;AC$3)&gt;0,1,0))</f>
        <v>0</v>
      </c>
      <c r="AD60" s="19" t="n">
        <f aca="false">IF($A60="",0,IF(COUNTIFS(Urlaub!$A$5:$A$604,$A60,Urlaub!$B$5:$B$604,"&lt;="&amp;AD$3,Urlaub!$C$5:$C$604,"&gt;="&amp;AD$3)&gt;0,1,0))</f>
        <v>0</v>
      </c>
      <c r="AE60" s="19" t="n">
        <f aca="false">IF($A60="",0,IF(COUNTIFS(Urlaub!$A$5:$A$604,$A60,Urlaub!$B$5:$B$604,"&lt;="&amp;AE$3,Urlaub!$C$5:$C$604,"&gt;="&amp;AE$3)&gt;0,1,0))</f>
        <v>0</v>
      </c>
      <c r="AF60" s="19" t="n">
        <f aca="false">IF($A60="",0,IF(COUNTIFS(Urlaub!$A$5:$A$604,$A60,Urlaub!$B$5:$B$604,"&lt;="&amp;AF$3,Urlaub!$C$5:$C$604,"&gt;="&amp;AF$3)&gt;0,1,0))</f>
        <v>0</v>
      </c>
      <c r="AG60" s="19" t="n">
        <f aca="false">IF($A60="",0,IF(COUNTIFS(Urlaub!$A$5:$A$604,$A60,Urlaub!$B$5:$B$604,"&lt;="&amp;AG$3,Urlaub!$C$5:$C$604,"&gt;="&amp;AG$3)&gt;0,1,0))</f>
        <v>0</v>
      </c>
      <c r="AH60" s="19" t="n">
        <f aca="false">IF($A60="",0,IF(COUNTIFS(Urlaub!$A$5:$A$604,$A60,Urlaub!$B$5:$B$604,"&lt;="&amp;AH$3,Urlaub!$C$5:$C$604,"&gt;="&amp;AH$3)&gt;0,1,0))</f>
        <v>0</v>
      </c>
      <c r="AI60" s="19" t="n">
        <f aca="false">IF($A60="",0,IF(COUNTIFS(Urlaub!$A$5:$A$604,$A60,Urlaub!$B$5:$B$604,"&lt;="&amp;AI$3,Urlaub!$C$5:$C$604,"&gt;="&amp;AI$3)&gt;0,1,0))</f>
        <v>0</v>
      </c>
      <c r="AJ60" s="19" t="n">
        <f aca="false">IF($A60="",0,IF(COUNTIFS(Urlaub!$A$5:$A$604,$A60,Urlaub!$B$5:$B$604,"&lt;="&amp;AJ$3,Urlaub!$C$5:$C$604,"&gt;="&amp;AJ$3)&gt;0,1,0))</f>
        <v>0</v>
      </c>
      <c r="AK60" s="19" t="n">
        <f aca="false">IF($A60="",0,IF(COUNTIFS(Urlaub!$A$5:$A$604,$A60,Urlaub!$B$5:$B$604,"&lt;="&amp;AK$3,Urlaub!$C$5:$C$604,"&gt;="&amp;AK$3)&gt;0,1,0))</f>
        <v>0</v>
      </c>
      <c r="AL60" s="19" t="n">
        <f aca="false">IF($A60="",0,IF(COUNTIFS(Urlaub!$A$5:$A$604,$A60,Urlaub!$B$5:$B$604,"&lt;="&amp;AL$3,Urlaub!$C$5:$C$604,"&gt;="&amp;AL$3)&gt;0,1,0))</f>
        <v>0</v>
      </c>
      <c r="AM60" s="19" t="n">
        <f aca="false">IF($A60="",0,IF(COUNTIFS(Urlaub!$A$5:$A$604,$A60,Urlaub!$B$5:$B$604,"&lt;="&amp;AM$3,Urlaub!$C$5:$C$604,"&gt;="&amp;AM$3)&gt;0,1,0))</f>
        <v>0</v>
      </c>
      <c r="AN60" s="19" t="n">
        <f aca="false">IF($A60="",0,IF(COUNTIFS(Urlaub!$A$5:$A$604,$A60,Urlaub!$B$5:$B$604,"&lt;="&amp;AN$3,Urlaub!$C$5:$C$604,"&gt;="&amp;AN$3)&gt;0,1,0))</f>
        <v>0</v>
      </c>
      <c r="AO60" s="19" t="n">
        <f aca="false">IF($A60="",0,IF(COUNTIFS(Urlaub!$A$5:$A$604,$A60,Urlaub!$B$5:$B$604,"&lt;="&amp;AO$3,Urlaub!$C$5:$C$604,"&gt;="&amp;AO$3)&gt;0,1,0))</f>
        <v>0</v>
      </c>
      <c r="AP60" s="19" t="n">
        <f aca="false">IF($A60="",0,IF(COUNTIFS(Urlaub!$A$5:$A$604,$A60,Urlaub!$B$5:$B$604,"&lt;="&amp;AP$3,Urlaub!$C$5:$C$604,"&gt;="&amp;AP$3)&gt;0,1,0))</f>
        <v>0</v>
      </c>
      <c r="AQ60" s="19" t="n">
        <f aca="false">IF($A60="",0,IF(COUNTIFS(Urlaub!$A$5:$A$604,$A60,Urlaub!$B$5:$B$604,"&lt;="&amp;AQ$3,Urlaub!$C$5:$C$604,"&gt;="&amp;AQ$3)&gt;0,1,0))</f>
        <v>0</v>
      </c>
      <c r="AR60" s="19" t="n">
        <f aca="false">IF($A60="",0,IF(COUNTIFS(Urlaub!$A$5:$A$604,$A60,Urlaub!$B$5:$B$604,"&lt;="&amp;AR$3,Urlaub!$C$5:$C$604,"&gt;="&amp;AR$3)&gt;0,1,0))</f>
        <v>0</v>
      </c>
      <c r="AS60" s="19" t="n">
        <f aca="false">IF($A60="",0,IF(COUNTIFS(Urlaub!$A$5:$A$604,$A60,Urlaub!$B$5:$B$604,"&lt;="&amp;AS$3,Urlaub!$C$5:$C$604,"&gt;="&amp;AS$3)&gt;0,1,0))</f>
        <v>0</v>
      </c>
      <c r="AT60" s="19" t="n">
        <f aca="false">IF($A60="",0,IF(COUNTIFS(Urlaub!$A$5:$A$604,$A60,Urlaub!$B$5:$B$604,"&lt;="&amp;AT$3,Urlaub!$C$5:$C$604,"&gt;="&amp;AT$3)&gt;0,1,0))</f>
        <v>0</v>
      </c>
      <c r="AU60" s="19" t="n">
        <f aca="false">IF($A60="",0,IF(COUNTIFS(Urlaub!$A$5:$A$604,$A60,Urlaub!$B$5:$B$604,"&lt;="&amp;AU$3,Urlaub!$C$5:$C$604,"&gt;="&amp;AU$3)&gt;0,1,0))</f>
        <v>0</v>
      </c>
      <c r="AV60" s="19" t="n">
        <f aca="false">IF($A60="",0,IF(COUNTIFS(Urlaub!$A$5:$A$604,$A60,Urlaub!$B$5:$B$604,"&lt;="&amp;AV$3,Urlaub!$C$5:$C$604,"&gt;="&amp;AV$3)&gt;0,1,0))</f>
        <v>0</v>
      </c>
      <c r="AW60" s="19" t="n">
        <f aca="false">IF($A60="",0,IF(COUNTIFS(Urlaub!$A$5:$A$604,$A60,Urlaub!$B$5:$B$604,"&lt;="&amp;AW$3,Urlaub!$C$5:$C$604,"&gt;="&amp;AW$3)&gt;0,1,0))</f>
        <v>0</v>
      </c>
      <c r="AX60" s="19" t="n">
        <f aca="false">IF($A60="",0,IF(COUNTIFS(Urlaub!$A$5:$A$604,$A60,Urlaub!$B$5:$B$604,"&lt;="&amp;AX$3,Urlaub!$C$5:$C$604,"&gt;="&amp;AX$3)&gt;0,1,0))</f>
        <v>0</v>
      </c>
      <c r="AY60" s="19" t="n">
        <f aca="false">IF($A60="",0,IF(COUNTIFS(Urlaub!$A$5:$A$604,$A60,Urlaub!$B$5:$B$604,"&lt;="&amp;AY$3,Urlaub!$C$5:$C$604,"&gt;="&amp;AY$3)&gt;0,1,0))</f>
        <v>0</v>
      </c>
      <c r="AZ60" s="19" t="n">
        <f aca="false">IF($A60="",0,IF(COUNTIFS(Urlaub!$A$5:$A$604,$A60,Urlaub!$B$5:$B$604,"&lt;="&amp;AZ$3,Urlaub!$C$5:$C$604,"&gt;="&amp;AZ$3)&gt;0,1,0))</f>
        <v>0</v>
      </c>
      <c r="BA60" s="19" t="n">
        <f aca="false">IF($A60="",0,IF(COUNTIFS(Urlaub!$A$5:$A$604,$A60,Urlaub!$B$5:$B$604,"&lt;="&amp;BA$3,Urlaub!$C$5:$C$604,"&gt;="&amp;BA$3)&gt;0,1,0))</f>
        <v>0</v>
      </c>
      <c r="BB60" s="19" t="n">
        <f aca="false">IF($A60="",0,IF(COUNTIFS(Urlaub!$A$5:$A$604,$A60,Urlaub!$B$5:$B$604,"&lt;="&amp;BB$3,Urlaub!$C$5:$C$604,"&gt;="&amp;BB$3)&gt;0,1,0))</f>
        <v>0</v>
      </c>
      <c r="BC60" s="19" t="n">
        <f aca="false">IF($A60="",0,IF(COUNTIFS(Urlaub!$A$5:$A$604,$A60,Urlaub!$B$5:$B$604,"&lt;="&amp;BC$3,Urlaub!$C$5:$C$604,"&gt;="&amp;BC$3)&gt;0,1,0))</f>
        <v>0</v>
      </c>
      <c r="BD60" s="19" t="n">
        <f aca="false">IF($A60="",0,IF(COUNTIFS(Urlaub!$A$5:$A$604,$A60,Urlaub!$B$5:$B$604,"&lt;="&amp;BD$3,Urlaub!$C$5:$C$604,"&gt;="&amp;BD$3)&gt;0,1,0))</f>
        <v>0</v>
      </c>
      <c r="BE60" s="19" t="n">
        <f aca="false">IF($A60="",0,IF(COUNTIFS(Urlaub!$A$5:$A$604,$A60,Urlaub!$B$5:$B$604,"&lt;="&amp;BE$3,Urlaub!$C$5:$C$604,"&gt;="&amp;BE$3)&gt;0,1,0))</f>
        <v>0</v>
      </c>
      <c r="BF60" s="19" t="n">
        <f aca="false">IF($A60="",0,IF(COUNTIFS(Urlaub!$A$5:$A$604,$A60,Urlaub!$B$5:$B$604,"&lt;="&amp;BF$3,Urlaub!$C$5:$C$604,"&gt;="&amp;BF$3)&gt;0,1,0))</f>
        <v>0</v>
      </c>
      <c r="BG60" s="19" t="n">
        <f aca="false">IF($A60="",0,IF(COUNTIFS(Urlaub!$A$5:$A$604,$A60,Urlaub!$B$5:$B$604,"&lt;="&amp;BG$3,Urlaub!$C$5:$C$604,"&gt;="&amp;BG$3)&gt;0,1,0))</f>
        <v>0</v>
      </c>
      <c r="BH60" s="19" t="n">
        <f aca="false">IF($A60="",0,IF(COUNTIFS(Urlaub!$A$5:$A$604,$A60,Urlaub!$B$5:$B$604,"&lt;="&amp;BH$3,Urlaub!$C$5:$C$604,"&gt;="&amp;BH$3)&gt;0,1,0))</f>
        <v>0</v>
      </c>
      <c r="BI60" s="19" t="n">
        <f aca="false">IF($A60="",0,IF(COUNTIFS(Urlaub!$A$5:$A$604,$A60,Urlaub!$B$5:$B$604,"&lt;="&amp;BI$3,Urlaub!$C$5:$C$604,"&gt;="&amp;BI$3)&gt;0,1,0))</f>
        <v>0</v>
      </c>
      <c r="BJ60" s="19" t="n">
        <f aca="false">IF($A60="",0,IF(COUNTIFS(Urlaub!$A$5:$A$604,$A60,Urlaub!$B$5:$B$604,"&lt;="&amp;BJ$3,Urlaub!$C$5:$C$604,"&gt;="&amp;BJ$3)&gt;0,1,0))</f>
        <v>0</v>
      </c>
      <c r="BK60" s="19" t="n">
        <f aca="false">IF($A60="",0,IF(COUNTIFS(Urlaub!$A$5:$A$604,$A60,Urlaub!$B$5:$B$604,"&lt;="&amp;BK$3,Urlaub!$C$5:$C$604,"&gt;="&amp;BK$3)&gt;0,1,0))</f>
        <v>0</v>
      </c>
      <c r="BL60" s="19" t="n">
        <f aca="false">IF($A60="",0,IF(COUNTIFS(Urlaub!$A$5:$A$604,$A60,Urlaub!$B$5:$B$604,"&lt;="&amp;BL$3,Urlaub!$C$5:$C$604,"&gt;="&amp;BL$3)&gt;0,1,0))</f>
        <v>0</v>
      </c>
      <c r="BM60" s="19" t="n">
        <f aca="false">IF($A60="",0,IF(COUNTIFS(Urlaub!$A$5:$A$604,$A60,Urlaub!$B$5:$B$604,"&lt;="&amp;BM$3,Urlaub!$C$5:$C$604,"&gt;="&amp;BM$3)&gt;0,1,0))</f>
        <v>0</v>
      </c>
      <c r="BN60" s="19" t="n">
        <f aca="false">IF($A60="",0,IF(COUNTIFS(Urlaub!$A$5:$A$604,$A60,Urlaub!$B$5:$B$604,"&lt;="&amp;BN$3,Urlaub!$C$5:$C$604,"&gt;="&amp;BN$3)&gt;0,1,0))</f>
        <v>0</v>
      </c>
      <c r="BO60" s="19" t="n">
        <f aca="false">IF($A60="",0,IF(COUNTIFS(Urlaub!$A$5:$A$604,$A60,Urlaub!$B$5:$B$604,"&lt;="&amp;BO$3,Urlaub!$C$5:$C$604,"&gt;="&amp;BO$3)&gt;0,1,0))</f>
        <v>0</v>
      </c>
      <c r="BP60" s="19" t="n">
        <f aca="false">IF($A60="",0,IF(COUNTIFS(Urlaub!$A$5:$A$604,$A60,Urlaub!$B$5:$B$604,"&lt;="&amp;BP$3,Urlaub!$C$5:$C$604,"&gt;="&amp;BP$3)&gt;0,1,0))</f>
        <v>0</v>
      </c>
      <c r="BQ60" s="19" t="n">
        <f aca="false">IF($A60="",0,IF(COUNTIFS(Urlaub!$A$5:$A$604,$A60,Urlaub!$B$5:$B$604,"&lt;="&amp;BQ$3,Urlaub!$C$5:$C$604,"&gt;="&amp;BQ$3)&gt;0,1,0))</f>
        <v>0</v>
      </c>
      <c r="BR60" s="19" t="n">
        <f aca="false">IF($A60="",0,IF(COUNTIFS(Urlaub!$A$5:$A$604,$A60,Urlaub!$B$5:$B$604,"&lt;="&amp;BR$3,Urlaub!$C$5:$C$604,"&gt;="&amp;BR$3)&gt;0,1,0))</f>
        <v>0</v>
      </c>
      <c r="BS60" s="19" t="n">
        <f aca="false">IF($A60="",0,IF(COUNTIFS(Urlaub!$A$5:$A$604,$A60,Urlaub!$B$5:$B$604,"&lt;="&amp;BS$3,Urlaub!$C$5:$C$604,"&gt;="&amp;BS$3)&gt;0,1,0))</f>
        <v>0</v>
      </c>
      <c r="BT60" s="19" t="n">
        <f aca="false">IF($A60="",0,IF(COUNTIFS(Urlaub!$A$5:$A$604,$A60,Urlaub!$B$5:$B$604,"&lt;="&amp;BT$3,Urlaub!$C$5:$C$604,"&gt;="&amp;BT$3)&gt;0,1,0))</f>
        <v>0</v>
      </c>
      <c r="BU60" s="19" t="n">
        <f aca="false">IF($A60="",0,IF(COUNTIFS(Urlaub!$A$5:$A$604,$A60,Urlaub!$B$5:$B$604,"&lt;="&amp;BU$3,Urlaub!$C$5:$C$604,"&gt;="&amp;BU$3)&gt;0,1,0))</f>
        <v>0</v>
      </c>
      <c r="BV60" s="19" t="n">
        <f aca="false">IF($A60="",0,IF(COUNTIFS(Urlaub!$A$5:$A$604,$A60,Urlaub!$B$5:$B$604,"&lt;="&amp;BV$3,Urlaub!$C$5:$C$604,"&gt;="&amp;BV$3)&gt;0,1,0))</f>
        <v>0</v>
      </c>
      <c r="BW60" s="19" t="n">
        <f aca="false">IF($A60="",0,IF(COUNTIFS(Urlaub!$A$5:$A$604,$A60,Urlaub!$B$5:$B$604,"&lt;="&amp;BW$3,Urlaub!$C$5:$C$604,"&gt;="&amp;BW$3)&gt;0,1,0))</f>
        <v>0</v>
      </c>
      <c r="BX60" s="19" t="n">
        <f aca="false">IF($A60="",0,IF(COUNTIFS(Urlaub!$A$5:$A$604,$A60,Urlaub!$B$5:$B$604,"&lt;="&amp;BX$3,Urlaub!$C$5:$C$604,"&gt;="&amp;BX$3)&gt;0,1,0))</f>
        <v>0</v>
      </c>
      <c r="BY60" s="19" t="n">
        <f aca="false">IF($A60="",0,IF(COUNTIFS(Urlaub!$A$5:$A$604,$A60,Urlaub!$B$5:$B$604,"&lt;="&amp;BY$3,Urlaub!$C$5:$C$604,"&gt;="&amp;BY$3)&gt;0,1,0))</f>
        <v>0</v>
      </c>
      <c r="BZ60" s="19" t="n">
        <f aca="false">IF($A60="",0,IF(COUNTIFS(Urlaub!$A$5:$A$604,$A60,Urlaub!$B$5:$B$604,"&lt;="&amp;BZ$3,Urlaub!$C$5:$C$604,"&gt;="&amp;BZ$3)&gt;0,1,0))</f>
        <v>0</v>
      </c>
      <c r="CA60" s="19" t="n">
        <f aca="false">IF($A60="",0,IF(COUNTIFS(Urlaub!$A$5:$A$604,$A60,Urlaub!$B$5:$B$604,"&lt;="&amp;CA$3,Urlaub!$C$5:$C$604,"&gt;="&amp;CA$3)&gt;0,1,0))</f>
        <v>0</v>
      </c>
      <c r="CB60" s="19" t="n">
        <f aca="false">IF($A60="",0,IF(COUNTIFS(Urlaub!$A$5:$A$604,$A60,Urlaub!$B$5:$B$604,"&lt;="&amp;CB$3,Urlaub!$C$5:$C$604,"&gt;="&amp;CB$3)&gt;0,1,0))</f>
        <v>0</v>
      </c>
      <c r="CC60" s="19" t="n">
        <f aca="false">IF($A60="",0,IF(COUNTIFS(Urlaub!$A$5:$A$604,$A60,Urlaub!$B$5:$B$604,"&lt;="&amp;CC$3,Urlaub!$C$5:$C$604,"&gt;="&amp;CC$3)&gt;0,1,0))</f>
        <v>0</v>
      </c>
      <c r="CD60" s="19" t="n">
        <f aca="false">IF($A60="",0,IF(COUNTIFS(Urlaub!$A$5:$A$604,$A60,Urlaub!$B$5:$B$604,"&lt;="&amp;CD$3,Urlaub!$C$5:$C$604,"&gt;="&amp;CD$3)&gt;0,1,0))</f>
        <v>0</v>
      </c>
      <c r="CE60" s="19" t="n">
        <f aca="false">IF($A60="",0,IF(COUNTIFS(Urlaub!$A$5:$A$604,$A60,Urlaub!$B$5:$B$604,"&lt;="&amp;CE$3,Urlaub!$C$5:$C$604,"&gt;="&amp;CE$3)&gt;0,1,0))</f>
        <v>0</v>
      </c>
      <c r="CF60" s="19" t="n">
        <f aca="false">IF($A60="",0,IF(COUNTIFS(Urlaub!$A$5:$A$604,$A60,Urlaub!$B$5:$B$604,"&lt;="&amp;CF$3,Urlaub!$C$5:$C$604,"&gt;="&amp;CF$3)&gt;0,1,0))</f>
        <v>0</v>
      </c>
      <c r="CG60" s="19" t="n">
        <f aca="false">IF($A60="",0,IF(COUNTIFS(Urlaub!$A$5:$A$604,$A60,Urlaub!$B$5:$B$604,"&lt;="&amp;CG$3,Urlaub!$C$5:$C$604,"&gt;="&amp;CG$3)&gt;0,1,0))</f>
        <v>0</v>
      </c>
      <c r="CH60" s="19" t="n">
        <f aca="false">IF($A60="",0,IF(COUNTIFS(Urlaub!$A$5:$A$604,$A60,Urlaub!$B$5:$B$604,"&lt;="&amp;CH$3,Urlaub!$C$5:$C$604,"&gt;="&amp;CH$3)&gt;0,1,0))</f>
        <v>0</v>
      </c>
      <c r="CI60" s="19" t="n">
        <f aca="false">IF($A60="",0,IF(COUNTIFS(Urlaub!$A$5:$A$604,$A60,Urlaub!$B$5:$B$604,"&lt;="&amp;CI$3,Urlaub!$C$5:$C$604,"&gt;="&amp;CI$3)&gt;0,1,0))</f>
        <v>0</v>
      </c>
      <c r="CJ60" s="19" t="n">
        <f aca="false">IF($A60="",0,IF(COUNTIFS(Urlaub!$A$5:$A$604,$A60,Urlaub!$B$5:$B$604,"&lt;="&amp;CJ$3,Urlaub!$C$5:$C$604,"&gt;="&amp;CJ$3)&gt;0,1,0))</f>
        <v>0</v>
      </c>
      <c r="CK60" s="19" t="n">
        <f aca="false">IF($A60="",0,IF(COUNTIFS(Urlaub!$A$5:$A$604,$A60,Urlaub!$B$5:$B$604,"&lt;="&amp;CK$3,Urlaub!$C$5:$C$604,"&gt;="&amp;CK$3)&gt;0,1,0))</f>
        <v>0</v>
      </c>
      <c r="CL60" s="19" t="n">
        <f aca="false">IF($A60="",0,IF(COUNTIFS(Urlaub!$A$5:$A$604,$A60,Urlaub!$B$5:$B$604,"&lt;="&amp;CL$3,Urlaub!$C$5:$C$604,"&gt;="&amp;CL$3)&gt;0,1,0))</f>
        <v>0</v>
      </c>
      <c r="CM60" s="19" t="n">
        <f aca="false">IF($A60="",0,IF(COUNTIFS(Urlaub!$A$5:$A$604,$A60,Urlaub!$B$5:$B$604,"&lt;="&amp;CM$3,Urlaub!$C$5:$C$604,"&gt;="&amp;CM$3)&gt;0,1,0))</f>
        <v>0</v>
      </c>
      <c r="CN60" s="19" t="n">
        <f aca="false">IF($A60="",0,IF(COUNTIFS(Urlaub!$A$5:$A$604,$A60,Urlaub!$B$5:$B$604,"&lt;="&amp;CN$3,Urlaub!$C$5:$C$604,"&gt;="&amp;CN$3)&gt;0,1,0))</f>
        <v>0</v>
      </c>
      <c r="CO60" s="19" t="n">
        <f aca="false">IF($A60="",0,IF(COUNTIFS(Urlaub!$A$5:$A$604,$A60,Urlaub!$B$5:$B$604,"&lt;="&amp;CO$3,Urlaub!$C$5:$C$604,"&gt;="&amp;CO$3)&gt;0,1,0))</f>
        <v>0</v>
      </c>
      <c r="CP60" s="19" t="n">
        <f aca="false">IF($A60="",0,IF(COUNTIFS(Urlaub!$A$5:$A$604,$A60,Urlaub!$B$5:$B$604,"&lt;="&amp;CP$3,Urlaub!$C$5:$C$604,"&gt;="&amp;CP$3)&gt;0,1,0))</f>
        <v>0</v>
      </c>
      <c r="CQ60" s="19" t="n">
        <f aca="false">IF($A60="",0,IF(COUNTIFS(Urlaub!$A$5:$A$604,$A60,Urlaub!$B$5:$B$604,"&lt;="&amp;CQ$3,Urlaub!$C$5:$C$604,"&gt;="&amp;CQ$3)&gt;0,1,0))</f>
        <v>0</v>
      </c>
      <c r="CR60" s="19" t="n">
        <f aca="false">IF($A60="",0,IF(COUNTIFS(Urlaub!$A$5:$A$604,$A60,Urlaub!$B$5:$B$604,"&lt;="&amp;CR$3,Urlaub!$C$5:$C$604,"&gt;="&amp;CR$3)&gt;0,1,0))</f>
        <v>0</v>
      </c>
      <c r="CS60" s="19" t="n">
        <f aca="false">IF($A60="",0,IF(COUNTIFS(Urlaub!$A$5:$A$604,$A60,Urlaub!$B$5:$B$604,"&lt;="&amp;CS$3,Urlaub!$C$5:$C$604,"&gt;="&amp;CS$3)&gt;0,1,0))</f>
        <v>0</v>
      </c>
      <c r="CT60" s="19" t="n">
        <f aca="false">IF($A60="",0,IF(COUNTIFS(Urlaub!$A$5:$A$604,$A60,Urlaub!$B$5:$B$604,"&lt;="&amp;CT$3,Urlaub!$C$5:$C$604,"&gt;="&amp;CT$3)&gt;0,1,0))</f>
        <v>0</v>
      </c>
      <c r="CU60" s="19" t="n">
        <f aca="false">IF($A60="",0,IF(COUNTIFS(Urlaub!$A$5:$A$604,$A60,Urlaub!$B$5:$B$604,"&lt;="&amp;CU$3,Urlaub!$C$5:$C$604,"&gt;="&amp;CU$3)&gt;0,1,0))</f>
        <v>0</v>
      </c>
      <c r="CV60" s="19" t="n">
        <f aca="false">IF($A60="",0,IF(COUNTIFS(Urlaub!$A$5:$A$604,$A60,Urlaub!$B$5:$B$604,"&lt;="&amp;CV$3,Urlaub!$C$5:$C$604,"&gt;="&amp;CV$3)&gt;0,1,0))</f>
        <v>0</v>
      </c>
      <c r="CW60" s="19" t="n">
        <f aca="false">IF($A60="",0,IF(COUNTIFS(Urlaub!$A$5:$A$604,$A60,Urlaub!$B$5:$B$604,"&lt;="&amp;CW$3,Urlaub!$C$5:$C$604,"&gt;="&amp;CW$3)&gt;0,1,0))</f>
        <v>0</v>
      </c>
      <c r="CX60" s="19" t="n">
        <f aca="false">IF($A60="",0,IF(COUNTIFS(Urlaub!$A$5:$A$604,$A60,Urlaub!$B$5:$B$604,"&lt;="&amp;CX$3,Urlaub!$C$5:$C$604,"&gt;="&amp;CX$3)&gt;0,1,0))</f>
        <v>0</v>
      </c>
      <c r="CY60" s="19" t="n">
        <f aca="false">IF($A60="",0,IF(COUNTIFS(Urlaub!$A$5:$A$604,$A60,Urlaub!$B$5:$B$604,"&lt;="&amp;CY$3,Urlaub!$C$5:$C$604,"&gt;="&amp;CY$3)&gt;0,1,0))</f>
        <v>0</v>
      </c>
      <c r="CZ60" s="19" t="n">
        <f aca="false">IF($A60="",0,IF(COUNTIFS(Urlaub!$A$5:$A$604,$A60,Urlaub!$B$5:$B$604,"&lt;="&amp;CZ$3,Urlaub!$C$5:$C$604,"&gt;="&amp;CZ$3)&gt;0,1,0))</f>
        <v>0</v>
      </c>
      <c r="DA60" s="19" t="n">
        <f aca="false">IF($A60="",0,IF(COUNTIFS(Urlaub!$A$5:$A$604,$A60,Urlaub!$B$5:$B$604,"&lt;="&amp;DA$3,Urlaub!$C$5:$C$604,"&gt;="&amp;DA$3)&gt;0,1,0))</f>
        <v>0</v>
      </c>
      <c r="DB60" s="19" t="n">
        <f aca="false">IF($A60="",0,IF(COUNTIFS(Urlaub!$A$5:$A$604,$A60,Urlaub!$B$5:$B$604,"&lt;="&amp;DB$3,Urlaub!$C$5:$C$604,"&gt;="&amp;DB$3)&gt;0,1,0))</f>
        <v>0</v>
      </c>
      <c r="DC60" s="19" t="n">
        <f aca="false">IF($A60="",0,IF(COUNTIFS(Urlaub!$A$5:$A$604,$A60,Urlaub!$B$5:$B$604,"&lt;="&amp;DC$3,Urlaub!$C$5:$C$604,"&gt;="&amp;DC$3)&gt;0,1,0))</f>
        <v>0</v>
      </c>
      <c r="DD60" s="19" t="n">
        <f aca="false">IF($A60="",0,IF(COUNTIFS(Urlaub!$A$5:$A$604,$A60,Urlaub!$B$5:$B$604,"&lt;="&amp;DD$3,Urlaub!$C$5:$C$604,"&gt;="&amp;DD$3)&gt;0,1,0))</f>
        <v>0</v>
      </c>
      <c r="DE60" s="19" t="n">
        <f aca="false">IF($A60="",0,IF(COUNTIFS(Urlaub!$A$5:$A$604,$A60,Urlaub!$B$5:$B$604,"&lt;="&amp;DE$3,Urlaub!$C$5:$C$604,"&gt;="&amp;DE$3)&gt;0,1,0))</f>
        <v>0</v>
      </c>
      <c r="DF60" s="19" t="n">
        <f aca="false">IF($A60="",0,IF(COUNTIFS(Urlaub!$A$5:$A$604,$A60,Urlaub!$B$5:$B$604,"&lt;="&amp;DF$3,Urlaub!$C$5:$C$604,"&gt;="&amp;DF$3)&gt;0,1,0))</f>
        <v>0</v>
      </c>
      <c r="DG60" s="19" t="n">
        <f aca="false">IF($A60="",0,IF(COUNTIFS(Urlaub!$A$5:$A$604,$A60,Urlaub!$B$5:$B$604,"&lt;="&amp;DG$3,Urlaub!$C$5:$C$604,"&gt;="&amp;DG$3)&gt;0,1,0))</f>
        <v>0</v>
      </c>
      <c r="DH60" s="19" t="n">
        <f aca="false">IF($A60="",0,IF(COUNTIFS(Urlaub!$A$5:$A$604,$A60,Urlaub!$B$5:$B$604,"&lt;="&amp;DH$3,Urlaub!$C$5:$C$604,"&gt;="&amp;DH$3)&gt;0,1,0))</f>
        <v>0</v>
      </c>
      <c r="DI60" s="19" t="n">
        <f aca="false">IF($A60="",0,IF(COUNTIFS(Urlaub!$A$5:$A$604,$A60,Urlaub!$B$5:$B$604,"&lt;="&amp;DI$3,Urlaub!$C$5:$C$604,"&gt;="&amp;DI$3)&gt;0,1,0))</f>
        <v>0</v>
      </c>
      <c r="DJ60" s="19" t="n">
        <f aca="false">IF($A60="",0,IF(COUNTIFS(Urlaub!$A$5:$A$604,$A60,Urlaub!$B$5:$B$604,"&lt;="&amp;DJ$3,Urlaub!$C$5:$C$604,"&gt;="&amp;DJ$3)&gt;0,1,0))</f>
        <v>0</v>
      </c>
      <c r="DK60" s="19" t="n">
        <f aca="false">IF($A60="",0,IF(COUNTIFS(Urlaub!$A$5:$A$604,$A60,Urlaub!$B$5:$B$604,"&lt;="&amp;DK$3,Urlaub!$C$5:$C$604,"&gt;="&amp;DK$3)&gt;0,1,0))</f>
        <v>0</v>
      </c>
      <c r="DL60" s="19" t="n">
        <f aca="false">IF($A60="",0,IF(COUNTIFS(Urlaub!$A$5:$A$604,$A60,Urlaub!$B$5:$B$604,"&lt;="&amp;DL$3,Urlaub!$C$5:$C$604,"&gt;="&amp;DL$3)&gt;0,1,0))</f>
        <v>0</v>
      </c>
      <c r="DM60" s="19" t="n">
        <f aca="false">IF($A60="",0,IF(COUNTIFS(Urlaub!$A$5:$A$604,$A60,Urlaub!$B$5:$B$604,"&lt;="&amp;DM$3,Urlaub!$C$5:$C$604,"&gt;="&amp;DM$3)&gt;0,1,0))</f>
        <v>0</v>
      </c>
      <c r="DN60" s="19" t="n">
        <f aca="false">IF($A60="",0,IF(COUNTIFS(Urlaub!$A$5:$A$604,$A60,Urlaub!$B$5:$B$604,"&lt;="&amp;DN$3,Urlaub!$C$5:$C$604,"&gt;="&amp;DN$3)&gt;0,1,0))</f>
        <v>0</v>
      </c>
      <c r="DO60" s="19" t="n">
        <f aca="false">IF($A60="",0,IF(COUNTIFS(Urlaub!$A$5:$A$604,$A60,Urlaub!$B$5:$B$604,"&lt;="&amp;DO$3,Urlaub!$C$5:$C$604,"&gt;="&amp;DO$3)&gt;0,1,0))</f>
        <v>0</v>
      </c>
      <c r="DP60" s="19" t="n">
        <f aca="false">IF($A60="",0,IF(COUNTIFS(Urlaub!$A$5:$A$604,$A60,Urlaub!$B$5:$B$604,"&lt;="&amp;DP$3,Urlaub!$C$5:$C$604,"&gt;="&amp;DP$3)&gt;0,1,0))</f>
        <v>0</v>
      </c>
      <c r="DQ60" s="19" t="n">
        <f aca="false">IF($A60="",0,IF(COUNTIFS(Urlaub!$A$5:$A$604,$A60,Urlaub!$B$5:$B$604,"&lt;="&amp;DQ$3,Urlaub!$C$5:$C$604,"&gt;="&amp;DQ$3)&gt;0,1,0))</f>
        <v>0</v>
      </c>
      <c r="DR60" s="19" t="n">
        <f aca="false">IF($A60="",0,IF(COUNTIFS(Urlaub!$A$5:$A$604,$A60,Urlaub!$B$5:$B$604,"&lt;="&amp;DR$3,Urlaub!$C$5:$C$604,"&gt;="&amp;DR$3)&gt;0,1,0))</f>
        <v>0</v>
      </c>
      <c r="DS60" s="19" t="n">
        <f aca="false">IF($A60="",0,IF(COUNTIFS(Urlaub!$A$5:$A$604,$A60,Urlaub!$B$5:$B$604,"&lt;="&amp;DS$3,Urlaub!$C$5:$C$604,"&gt;="&amp;DS$3)&gt;0,1,0))</f>
        <v>0</v>
      </c>
      <c r="DT60" s="19" t="n">
        <f aca="false">IF($A60="",0,IF(COUNTIFS(Urlaub!$A$5:$A$604,$A60,Urlaub!$B$5:$B$604,"&lt;="&amp;DT$3,Urlaub!$C$5:$C$604,"&gt;="&amp;DT$3)&gt;0,1,0))</f>
        <v>0</v>
      </c>
      <c r="DU60" s="19" t="n">
        <f aca="false">IF($A60="",0,IF(COUNTIFS(Urlaub!$A$5:$A$604,$A60,Urlaub!$B$5:$B$604,"&lt;="&amp;DU$3,Urlaub!$C$5:$C$604,"&gt;="&amp;DU$3)&gt;0,1,0))</f>
        <v>0</v>
      </c>
      <c r="DV60" s="19" t="n">
        <f aca="false">IF($A60="",0,IF(COUNTIFS(Urlaub!$A$5:$A$604,$A60,Urlaub!$B$5:$B$604,"&lt;="&amp;DV$3,Urlaub!$C$5:$C$604,"&gt;="&amp;DV$3)&gt;0,1,0))</f>
        <v>0</v>
      </c>
      <c r="DW60" s="19" t="n">
        <f aca="false">IF($A60="",0,IF(COUNTIFS(Urlaub!$A$5:$A$604,$A60,Urlaub!$B$5:$B$604,"&lt;="&amp;DW$3,Urlaub!$C$5:$C$604,"&gt;="&amp;DW$3)&gt;0,1,0))</f>
        <v>0</v>
      </c>
      <c r="DX60" s="19" t="n">
        <f aca="false">IF($A60="",0,IF(COUNTIFS(Urlaub!$A$5:$A$604,$A60,Urlaub!$B$5:$B$604,"&lt;="&amp;DX$3,Urlaub!$C$5:$C$604,"&gt;="&amp;DX$3)&gt;0,1,0))</f>
        <v>0</v>
      </c>
      <c r="DY60" s="19" t="n">
        <f aca="false">IF($A60="",0,IF(COUNTIFS(Urlaub!$A$5:$A$604,$A60,Urlaub!$B$5:$B$604,"&lt;="&amp;DY$3,Urlaub!$C$5:$C$604,"&gt;="&amp;DY$3)&gt;0,1,0))</f>
        <v>0</v>
      </c>
      <c r="DZ60" s="19" t="n">
        <f aca="false">IF($A60="",0,IF(COUNTIFS(Urlaub!$A$5:$A$604,$A60,Urlaub!$B$5:$B$604,"&lt;="&amp;DZ$3,Urlaub!$C$5:$C$604,"&gt;="&amp;DZ$3)&gt;0,1,0))</f>
        <v>0</v>
      </c>
      <c r="EA60" s="19" t="n">
        <f aca="false">IF($A60="",0,IF(COUNTIFS(Urlaub!$A$5:$A$604,$A60,Urlaub!$B$5:$B$604,"&lt;="&amp;EA$3,Urlaub!$C$5:$C$604,"&gt;="&amp;EA$3)&gt;0,1,0))</f>
        <v>0</v>
      </c>
      <c r="EB60" s="19" t="n">
        <f aca="false">IF($A60="",0,IF(COUNTIFS(Urlaub!$A$5:$A$604,$A60,Urlaub!$B$5:$B$604,"&lt;="&amp;EB$3,Urlaub!$C$5:$C$604,"&gt;="&amp;EB$3)&gt;0,1,0))</f>
        <v>0</v>
      </c>
      <c r="EC60" s="19" t="n">
        <f aca="false">IF($A60="",0,IF(COUNTIFS(Urlaub!$A$5:$A$604,$A60,Urlaub!$B$5:$B$604,"&lt;="&amp;EC$3,Urlaub!$C$5:$C$604,"&gt;="&amp;EC$3)&gt;0,1,0))</f>
        <v>0</v>
      </c>
      <c r="ED60" s="19" t="n">
        <f aca="false">IF($A60="",0,IF(COUNTIFS(Urlaub!$A$5:$A$604,$A60,Urlaub!$B$5:$B$604,"&lt;="&amp;ED$3,Urlaub!$C$5:$C$604,"&gt;="&amp;ED$3)&gt;0,1,0))</f>
        <v>0</v>
      </c>
      <c r="EE60" s="19" t="n">
        <f aca="false">IF($A60="",0,IF(COUNTIFS(Urlaub!$A$5:$A$604,$A60,Urlaub!$B$5:$B$604,"&lt;="&amp;EE$3,Urlaub!$C$5:$C$604,"&gt;="&amp;EE$3)&gt;0,1,0))</f>
        <v>0</v>
      </c>
      <c r="EF60" s="19" t="n">
        <f aca="false">IF($A60="",0,IF(COUNTIFS(Urlaub!$A$5:$A$604,$A60,Urlaub!$B$5:$B$604,"&lt;="&amp;EF$3,Urlaub!$C$5:$C$604,"&gt;="&amp;EF$3)&gt;0,1,0))</f>
        <v>0</v>
      </c>
      <c r="EG60" s="19" t="n">
        <f aca="false">IF($A60="",0,IF(COUNTIFS(Urlaub!$A$5:$A$604,$A60,Urlaub!$B$5:$B$604,"&lt;="&amp;EG$3,Urlaub!$C$5:$C$604,"&gt;="&amp;EG$3)&gt;0,1,0))</f>
        <v>0</v>
      </c>
      <c r="EH60" s="19" t="n">
        <f aca="false">IF($A60="",0,IF(COUNTIFS(Urlaub!$A$5:$A$604,$A60,Urlaub!$B$5:$B$604,"&lt;="&amp;EH$3,Urlaub!$C$5:$C$604,"&gt;="&amp;EH$3)&gt;0,1,0))</f>
        <v>0</v>
      </c>
      <c r="EI60" s="19" t="n">
        <f aca="false">IF($A60="",0,IF(COUNTIFS(Urlaub!$A$5:$A$604,$A60,Urlaub!$B$5:$B$604,"&lt;="&amp;EI$3,Urlaub!$C$5:$C$604,"&gt;="&amp;EI$3)&gt;0,1,0))</f>
        <v>0</v>
      </c>
      <c r="EJ60" s="19" t="n">
        <f aca="false">IF($A60="",0,IF(COUNTIFS(Urlaub!$A$5:$A$604,$A60,Urlaub!$B$5:$B$604,"&lt;="&amp;EJ$3,Urlaub!$C$5:$C$604,"&gt;="&amp;EJ$3)&gt;0,1,0))</f>
        <v>0</v>
      </c>
      <c r="EK60" s="19" t="n">
        <f aca="false">IF($A60="",0,IF(COUNTIFS(Urlaub!$A$5:$A$604,$A60,Urlaub!$B$5:$B$604,"&lt;="&amp;EK$3,Urlaub!$C$5:$C$604,"&gt;="&amp;EK$3)&gt;0,1,0))</f>
        <v>0</v>
      </c>
      <c r="EL60" s="19" t="n">
        <f aca="false">IF($A60="",0,IF(COUNTIFS(Urlaub!$A$5:$A$604,$A60,Urlaub!$B$5:$B$604,"&lt;="&amp;EL$3,Urlaub!$C$5:$C$604,"&gt;="&amp;EL$3)&gt;0,1,0))</f>
        <v>0</v>
      </c>
      <c r="EM60" s="19" t="n">
        <f aca="false">IF($A60="",0,IF(COUNTIFS(Urlaub!$A$5:$A$604,$A60,Urlaub!$B$5:$B$604,"&lt;="&amp;EM$3,Urlaub!$C$5:$C$604,"&gt;="&amp;EM$3)&gt;0,1,0))</f>
        <v>0</v>
      </c>
      <c r="EN60" s="19" t="n">
        <f aca="false">IF($A60="",0,IF(COUNTIFS(Urlaub!$A$5:$A$604,$A60,Urlaub!$B$5:$B$604,"&lt;="&amp;EN$3,Urlaub!$C$5:$C$604,"&gt;="&amp;EN$3)&gt;0,1,0))</f>
        <v>0</v>
      </c>
      <c r="EO60" s="19" t="n">
        <f aca="false">IF($A60="",0,IF(COUNTIFS(Urlaub!$A$5:$A$604,$A60,Urlaub!$B$5:$B$604,"&lt;="&amp;EO$3,Urlaub!$C$5:$C$604,"&gt;="&amp;EO$3)&gt;0,1,0))</f>
        <v>0</v>
      </c>
      <c r="EP60" s="19" t="n">
        <f aca="false">IF($A60="",0,IF(COUNTIFS(Urlaub!$A$5:$A$604,$A60,Urlaub!$B$5:$B$604,"&lt;="&amp;EP$3,Urlaub!$C$5:$C$604,"&gt;="&amp;EP$3)&gt;0,1,0))</f>
        <v>0</v>
      </c>
      <c r="EQ60" s="19" t="n">
        <f aca="false">IF($A60="",0,IF(COUNTIFS(Urlaub!$A$5:$A$604,$A60,Urlaub!$B$5:$B$604,"&lt;="&amp;EQ$3,Urlaub!$C$5:$C$604,"&gt;="&amp;EQ$3)&gt;0,1,0))</f>
        <v>0</v>
      </c>
      <c r="ER60" s="19" t="n">
        <f aca="false">IF($A60="",0,IF(COUNTIFS(Urlaub!$A$5:$A$604,$A60,Urlaub!$B$5:$B$604,"&lt;="&amp;ER$3,Urlaub!$C$5:$C$604,"&gt;="&amp;ER$3)&gt;0,1,0))</f>
        <v>0</v>
      </c>
      <c r="ES60" s="19" t="n">
        <f aca="false">IF($A60="",0,IF(COUNTIFS(Urlaub!$A$5:$A$604,$A60,Urlaub!$B$5:$B$604,"&lt;="&amp;ES$3,Urlaub!$C$5:$C$604,"&gt;="&amp;ES$3)&gt;0,1,0))</f>
        <v>0</v>
      </c>
      <c r="ET60" s="19" t="n">
        <f aca="false">IF($A60="",0,IF(COUNTIFS(Urlaub!$A$5:$A$604,$A60,Urlaub!$B$5:$B$604,"&lt;="&amp;ET$3,Urlaub!$C$5:$C$604,"&gt;="&amp;ET$3)&gt;0,1,0))</f>
        <v>0</v>
      </c>
      <c r="EU60" s="19" t="n">
        <f aca="false">IF($A60="",0,IF(COUNTIFS(Urlaub!$A$5:$A$604,$A60,Urlaub!$B$5:$B$604,"&lt;="&amp;EU$3,Urlaub!$C$5:$C$604,"&gt;="&amp;EU$3)&gt;0,1,0))</f>
        <v>0</v>
      </c>
      <c r="EV60" s="19" t="n">
        <f aca="false">IF($A60="",0,IF(COUNTIFS(Urlaub!$A$5:$A$604,$A60,Urlaub!$B$5:$B$604,"&lt;="&amp;EV$3,Urlaub!$C$5:$C$604,"&gt;="&amp;EV$3)&gt;0,1,0))</f>
        <v>0</v>
      </c>
      <c r="EW60" s="19" t="n">
        <f aca="false">IF($A60="",0,IF(COUNTIFS(Urlaub!$A$5:$A$604,$A60,Urlaub!$B$5:$B$604,"&lt;="&amp;EW$3,Urlaub!$C$5:$C$604,"&gt;="&amp;EW$3)&gt;0,1,0))</f>
        <v>0</v>
      </c>
      <c r="EX60" s="19" t="n">
        <f aca="false">IF($A60="",0,IF(COUNTIFS(Urlaub!$A$5:$A$604,$A60,Urlaub!$B$5:$B$604,"&lt;="&amp;EX$3,Urlaub!$C$5:$C$604,"&gt;="&amp;EX$3)&gt;0,1,0))</f>
        <v>0</v>
      </c>
      <c r="EY60" s="19" t="n">
        <f aca="false">IF($A60="",0,IF(COUNTIFS(Urlaub!$A$5:$A$604,$A60,Urlaub!$B$5:$B$604,"&lt;="&amp;EY$3,Urlaub!$C$5:$C$604,"&gt;="&amp;EY$3)&gt;0,1,0))</f>
        <v>0</v>
      </c>
      <c r="EZ60" s="19" t="n">
        <f aca="false">IF($A60="",0,IF(COUNTIFS(Urlaub!$A$5:$A$604,$A60,Urlaub!$B$5:$B$604,"&lt;="&amp;EZ$3,Urlaub!$C$5:$C$604,"&gt;="&amp;EZ$3)&gt;0,1,0))</f>
        <v>0</v>
      </c>
      <c r="FA60" s="19" t="n">
        <f aca="false">IF($A60="",0,IF(COUNTIFS(Urlaub!$A$5:$A$604,$A60,Urlaub!$B$5:$B$604,"&lt;="&amp;FA$3,Urlaub!$C$5:$C$604,"&gt;="&amp;FA$3)&gt;0,1,0))</f>
        <v>0</v>
      </c>
      <c r="FB60" s="19" t="n">
        <f aca="false">IF($A60="",0,IF(COUNTIFS(Urlaub!$A$5:$A$604,$A60,Urlaub!$B$5:$B$604,"&lt;="&amp;FB$3,Urlaub!$C$5:$C$604,"&gt;="&amp;FB$3)&gt;0,1,0))</f>
        <v>0</v>
      </c>
      <c r="FC60" s="19" t="n">
        <f aca="false">IF($A60="",0,IF(COUNTIFS(Urlaub!$A$5:$A$604,$A60,Urlaub!$B$5:$B$604,"&lt;="&amp;FC$3,Urlaub!$C$5:$C$604,"&gt;="&amp;FC$3)&gt;0,1,0))</f>
        <v>0</v>
      </c>
      <c r="FD60" s="19" t="n">
        <f aca="false">IF($A60="",0,IF(COUNTIFS(Urlaub!$A$5:$A$604,$A60,Urlaub!$B$5:$B$604,"&lt;="&amp;FD$3,Urlaub!$C$5:$C$604,"&gt;="&amp;FD$3)&gt;0,1,0))</f>
        <v>0</v>
      </c>
      <c r="FE60" s="19" t="n">
        <f aca="false">IF($A60="",0,IF(COUNTIFS(Urlaub!$A$5:$A$604,$A60,Urlaub!$B$5:$B$604,"&lt;="&amp;FE$3,Urlaub!$C$5:$C$604,"&gt;="&amp;FE$3)&gt;0,1,0))</f>
        <v>0</v>
      </c>
      <c r="FF60" s="19" t="n">
        <f aca="false">IF($A60="",0,IF(COUNTIFS(Urlaub!$A$5:$A$604,$A60,Urlaub!$B$5:$B$604,"&lt;="&amp;FF$3,Urlaub!$C$5:$C$604,"&gt;="&amp;FF$3)&gt;0,1,0))</f>
        <v>0</v>
      </c>
      <c r="FG60" s="19" t="n">
        <f aca="false">IF($A60="",0,IF(COUNTIFS(Urlaub!$A$5:$A$604,$A60,Urlaub!$B$5:$B$604,"&lt;="&amp;FG$3,Urlaub!$C$5:$C$604,"&gt;="&amp;FG$3)&gt;0,1,0))</f>
        <v>0</v>
      </c>
      <c r="FH60" s="19" t="n">
        <f aca="false">IF($A60="",0,IF(COUNTIFS(Urlaub!$A$5:$A$604,$A60,Urlaub!$B$5:$B$604,"&lt;="&amp;FH$3,Urlaub!$C$5:$C$604,"&gt;="&amp;FH$3)&gt;0,1,0))</f>
        <v>0</v>
      </c>
      <c r="FI60" s="19" t="n">
        <f aca="false">IF($A60="",0,IF(COUNTIFS(Urlaub!$A$5:$A$604,$A60,Urlaub!$B$5:$B$604,"&lt;="&amp;FI$3,Urlaub!$C$5:$C$604,"&gt;="&amp;FI$3)&gt;0,1,0))</f>
        <v>0</v>
      </c>
      <c r="FJ60" s="19" t="n">
        <f aca="false">IF($A60="",0,IF(COUNTIFS(Urlaub!$A$5:$A$604,$A60,Urlaub!$B$5:$B$604,"&lt;="&amp;FJ$3,Urlaub!$C$5:$C$604,"&gt;="&amp;FJ$3)&gt;0,1,0))</f>
        <v>0</v>
      </c>
      <c r="FK60" s="19" t="n">
        <f aca="false">IF($A60="",0,IF(COUNTIFS(Urlaub!$A$5:$A$604,$A60,Urlaub!$B$5:$B$604,"&lt;="&amp;FK$3,Urlaub!$C$5:$C$604,"&gt;="&amp;FK$3)&gt;0,1,0))</f>
        <v>0</v>
      </c>
      <c r="FL60" s="19" t="n">
        <f aca="false">IF($A60="",0,IF(COUNTIFS(Urlaub!$A$5:$A$604,$A60,Urlaub!$B$5:$B$604,"&lt;="&amp;FL$3,Urlaub!$C$5:$C$604,"&gt;="&amp;FL$3)&gt;0,1,0))</f>
        <v>0</v>
      </c>
      <c r="FM60" s="19" t="n">
        <f aca="false">IF($A60="",0,IF(COUNTIFS(Urlaub!$A$5:$A$604,$A60,Urlaub!$B$5:$B$604,"&lt;="&amp;FM$3,Urlaub!$C$5:$C$604,"&gt;="&amp;FM$3)&gt;0,1,0))</f>
        <v>0</v>
      </c>
      <c r="FN60" s="19" t="n">
        <f aca="false">IF($A60="",0,IF(COUNTIFS(Urlaub!$A$5:$A$604,$A60,Urlaub!$B$5:$B$604,"&lt;="&amp;FN$3,Urlaub!$C$5:$C$604,"&gt;="&amp;FN$3)&gt;0,1,0))</f>
        <v>0</v>
      </c>
      <c r="FO60" s="19" t="n">
        <f aca="false">IF($A60="",0,IF(COUNTIFS(Urlaub!$A$5:$A$604,$A60,Urlaub!$B$5:$B$604,"&lt;="&amp;FO$3,Urlaub!$C$5:$C$604,"&gt;="&amp;FO$3)&gt;0,1,0))</f>
        <v>0</v>
      </c>
      <c r="FP60" s="19" t="n">
        <f aca="false">IF($A60="",0,IF(COUNTIFS(Urlaub!$A$5:$A$604,$A60,Urlaub!$B$5:$B$604,"&lt;="&amp;FP$3,Urlaub!$C$5:$C$604,"&gt;="&amp;FP$3)&gt;0,1,0))</f>
        <v>0</v>
      </c>
      <c r="FQ60" s="19" t="n">
        <f aca="false">IF($A60="",0,IF(COUNTIFS(Urlaub!$A$5:$A$604,$A60,Urlaub!$B$5:$B$604,"&lt;="&amp;FQ$3,Urlaub!$C$5:$C$604,"&gt;="&amp;FQ$3)&gt;0,1,0))</f>
        <v>0</v>
      </c>
      <c r="FR60" s="19" t="n">
        <f aca="false">IF($A60="",0,IF(COUNTIFS(Urlaub!$A$5:$A$604,$A60,Urlaub!$B$5:$B$604,"&lt;="&amp;FR$3,Urlaub!$C$5:$C$604,"&gt;="&amp;FR$3)&gt;0,1,0))</f>
        <v>0</v>
      </c>
      <c r="FS60" s="19" t="n">
        <f aca="false">IF($A60="",0,IF(COUNTIFS(Urlaub!$A$5:$A$604,$A60,Urlaub!$B$5:$B$604,"&lt;="&amp;FS$3,Urlaub!$C$5:$C$604,"&gt;="&amp;FS$3)&gt;0,1,0))</f>
        <v>0</v>
      </c>
      <c r="FT60" s="19" t="n">
        <f aca="false">IF($A60="",0,IF(COUNTIFS(Urlaub!$A$5:$A$604,$A60,Urlaub!$B$5:$B$604,"&lt;="&amp;FT$3,Urlaub!$C$5:$C$604,"&gt;="&amp;FT$3)&gt;0,1,0))</f>
        <v>0</v>
      </c>
      <c r="FU60" s="19" t="n">
        <f aca="false">IF($A60="",0,IF(COUNTIFS(Urlaub!$A$5:$A$604,$A60,Urlaub!$B$5:$B$604,"&lt;="&amp;FU$3,Urlaub!$C$5:$C$604,"&gt;="&amp;FU$3)&gt;0,1,0))</f>
        <v>0</v>
      </c>
      <c r="FV60" s="19" t="n">
        <f aca="false">IF($A60="",0,IF(COUNTIFS(Urlaub!$A$5:$A$604,$A60,Urlaub!$B$5:$B$604,"&lt;="&amp;FV$3,Urlaub!$C$5:$C$604,"&gt;="&amp;FV$3)&gt;0,1,0))</f>
        <v>0</v>
      </c>
      <c r="FW60" s="19" t="n">
        <f aca="false">IF($A60="",0,IF(COUNTIFS(Urlaub!$A$5:$A$604,$A60,Urlaub!$B$5:$B$604,"&lt;="&amp;FW$3,Urlaub!$C$5:$C$604,"&gt;="&amp;FW$3)&gt;0,1,0))</f>
        <v>0</v>
      </c>
      <c r="FX60" s="19" t="n">
        <f aca="false">IF($A60="",0,IF(COUNTIFS(Urlaub!$A$5:$A$604,$A60,Urlaub!$B$5:$B$604,"&lt;="&amp;FX$3,Urlaub!$C$5:$C$604,"&gt;="&amp;FX$3)&gt;0,1,0))</f>
        <v>0</v>
      </c>
      <c r="FY60" s="19" t="n">
        <f aca="false">IF($A60="",0,IF(COUNTIFS(Urlaub!$A$5:$A$604,$A60,Urlaub!$B$5:$B$604,"&lt;="&amp;FY$3,Urlaub!$C$5:$C$604,"&gt;="&amp;FY$3)&gt;0,1,0))</f>
        <v>0</v>
      </c>
      <c r="FZ60" s="19" t="n">
        <f aca="false">IF($A60="",0,IF(COUNTIFS(Urlaub!$A$5:$A$604,$A60,Urlaub!$B$5:$B$604,"&lt;="&amp;FZ$3,Urlaub!$C$5:$C$604,"&gt;="&amp;FZ$3)&gt;0,1,0))</f>
        <v>0</v>
      </c>
      <c r="GA60" s="19" t="n">
        <f aca="false">IF($A60="",0,IF(COUNTIFS(Urlaub!$A$5:$A$604,$A60,Urlaub!$B$5:$B$604,"&lt;="&amp;GA$3,Urlaub!$C$5:$C$604,"&gt;="&amp;GA$3)&gt;0,1,0))</f>
        <v>0</v>
      </c>
      <c r="GB60" s="19" t="n">
        <f aca="false">IF($A60="",0,IF(COUNTIFS(Urlaub!$A$5:$A$604,$A60,Urlaub!$B$5:$B$604,"&lt;="&amp;GB$3,Urlaub!$C$5:$C$604,"&gt;="&amp;GB$3)&gt;0,1,0))</f>
        <v>0</v>
      </c>
      <c r="GC60" s="19" t="n">
        <f aca="false">IF($A60="",0,IF(COUNTIFS(Urlaub!$A$5:$A$604,$A60,Urlaub!$B$5:$B$604,"&lt;="&amp;GC$3,Urlaub!$C$5:$C$604,"&gt;="&amp;GC$3)&gt;0,1,0))</f>
        <v>0</v>
      </c>
      <c r="GD60" s="19" t="n">
        <f aca="false">IF($A60="",0,IF(COUNTIFS(Urlaub!$A$5:$A$604,$A60,Urlaub!$B$5:$B$604,"&lt;="&amp;GD$3,Urlaub!$C$5:$C$604,"&gt;="&amp;GD$3)&gt;0,1,0))</f>
        <v>0</v>
      </c>
      <c r="GE60" s="19" t="n">
        <f aca="false">IF($A60="",0,IF(COUNTIFS(Urlaub!$A$5:$A$604,$A60,Urlaub!$B$5:$B$604,"&lt;="&amp;GE$3,Urlaub!$C$5:$C$604,"&gt;="&amp;GE$3)&gt;0,1,0))</f>
        <v>0</v>
      </c>
      <c r="GF60" s="19" t="n">
        <f aca="false">IF($A60="",0,IF(COUNTIFS(Urlaub!$A$5:$A$604,$A60,Urlaub!$B$5:$B$604,"&lt;="&amp;GF$3,Urlaub!$C$5:$C$604,"&gt;="&amp;GF$3)&gt;0,1,0))</f>
        <v>0</v>
      </c>
      <c r="GG60" s="19" t="n">
        <f aca="false">IF($A60="",0,IF(COUNTIFS(Urlaub!$A$5:$A$604,$A60,Urlaub!$B$5:$B$604,"&lt;="&amp;GG$3,Urlaub!$C$5:$C$604,"&gt;="&amp;GG$3)&gt;0,1,0))</f>
        <v>0</v>
      </c>
      <c r="GH60" s="19" t="n">
        <f aca="false">IF($A60="",0,IF(COUNTIFS(Urlaub!$A$5:$A$604,$A60,Urlaub!$B$5:$B$604,"&lt;="&amp;GH$3,Urlaub!$C$5:$C$604,"&gt;="&amp;GH$3)&gt;0,1,0))</f>
        <v>0</v>
      </c>
      <c r="GI60" s="19" t="n">
        <f aca="false">IF($A60="",0,IF(COUNTIFS(Urlaub!$A$5:$A$604,$A60,Urlaub!$B$5:$B$604,"&lt;="&amp;GI$3,Urlaub!$C$5:$C$604,"&gt;="&amp;GI$3)&gt;0,1,0))</f>
        <v>0</v>
      </c>
      <c r="GJ60" s="19" t="n">
        <f aca="false">IF($A60="",0,IF(COUNTIFS(Urlaub!$A$5:$A$604,$A60,Urlaub!$B$5:$B$604,"&lt;="&amp;GJ$3,Urlaub!$C$5:$C$604,"&gt;="&amp;GJ$3)&gt;0,1,0))</f>
        <v>0</v>
      </c>
      <c r="GK60" s="19" t="n">
        <f aca="false">IF($A60="",0,IF(COUNTIFS(Urlaub!$A$5:$A$604,$A60,Urlaub!$B$5:$B$604,"&lt;="&amp;GK$3,Urlaub!$C$5:$C$604,"&gt;="&amp;GK$3)&gt;0,1,0))</f>
        <v>0</v>
      </c>
      <c r="GL60" s="19" t="n">
        <f aca="false">IF($A60="",0,IF(COUNTIFS(Urlaub!$A$5:$A$604,$A60,Urlaub!$B$5:$B$604,"&lt;="&amp;GL$3,Urlaub!$C$5:$C$604,"&gt;="&amp;GL$3)&gt;0,1,0))</f>
        <v>0</v>
      </c>
      <c r="GM60" s="19" t="n">
        <f aca="false">IF($A60="",0,IF(COUNTIFS(Urlaub!$A$5:$A$604,$A60,Urlaub!$B$5:$B$604,"&lt;="&amp;GM$3,Urlaub!$C$5:$C$604,"&gt;="&amp;GM$3)&gt;0,1,0))</f>
        <v>0</v>
      </c>
      <c r="GN60" s="19" t="n">
        <f aca="false">IF($A60="",0,IF(COUNTIFS(Urlaub!$A$5:$A$604,$A60,Urlaub!$B$5:$B$604,"&lt;="&amp;GN$3,Urlaub!$C$5:$C$604,"&gt;="&amp;GN$3)&gt;0,1,0))</f>
        <v>0</v>
      </c>
      <c r="GO60" s="19" t="n">
        <f aca="false">IF($A60="",0,IF(COUNTIFS(Urlaub!$A$5:$A$604,$A60,Urlaub!$B$5:$B$604,"&lt;="&amp;GO$3,Urlaub!$C$5:$C$604,"&gt;="&amp;GO$3)&gt;0,1,0))</f>
        <v>0</v>
      </c>
      <c r="GP60" s="19" t="n">
        <f aca="false">IF($A60="",0,IF(COUNTIFS(Urlaub!$A$5:$A$604,$A60,Urlaub!$B$5:$B$604,"&lt;="&amp;GP$3,Urlaub!$C$5:$C$604,"&gt;="&amp;GP$3)&gt;0,1,0))</f>
        <v>0</v>
      </c>
      <c r="GQ60" s="19" t="n">
        <f aca="false">IF($A60="",0,IF(COUNTIFS(Urlaub!$A$5:$A$604,$A60,Urlaub!$B$5:$B$604,"&lt;="&amp;GQ$3,Urlaub!$C$5:$C$604,"&gt;="&amp;GQ$3)&gt;0,1,0))</f>
        <v>0</v>
      </c>
      <c r="GR60" s="19" t="n">
        <f aca="false">IF($A60="",0,IF(COUNTIFS(Urlaub!$A$5:$A$604,$A60,Urlaub!$B$5:$B$604,"&lt;="&amp;GR$3,Urlaub!$C$5:$C$604,"&gt;="&amp;GR$3)&gt;0,1,0))</f>
        <v>0</v>
      </c>
      <c r="GS60" s="19" t="n">
        <f aca="false">IF($A60="",0,IF(COUNTIFS(Urlaub!$A$5:$A$604,$A60,Urlaub!$B$5:$B$604,"&lt;="&amp;GS$3,Urlaub!$C$5:$C$604,"&gt;="&amp;GS$3)&gt;0,1,0))</f>
        <v>0</v>
      </c>
      <c r="GT60" s="19" t="n">
        <f aca="false">IF($A60="",0,IF(COUNTIFS(Urlaub!$A$5:$A$604,$A60,Urlaub!$B$5:$B$604,"&lt;="&amp;GT$3,Urlaub!$C$5:$C$604,"&gt;="&amp;GT$3)&gt;0,1,0))</f>
        <v>0</v>
      </c>
      <c r="GU60" s="19" t="n">
        <f aca="false">IF($A60="",0,IF(COUNTIFS(Urlaub!$A$5:$A$604,$A60,Urlaub!$B$5:$B$604,"&lt;="&amp;GU$3,Urlaub!$C$5:$C$604,"&gt;="&amp;GU$3)&gt;0,1,0))</f>
        <v>0</v>
      </c>
      <c r="GV60" s="19" t="n">
        <f aca="false">IF($A60="",0,IF(COUNTIFS(Urlaub!$A$5:$A$604,$A60,Urlaub!$B$5:$B$604,"&lt;="&amp;GV$3,Urlaub!$C$5:$C$604,"&gt;="&amp;GV$3)&gt;0,1,0))</f>
        <v>0</v>
      </c>
      <c r="GW60" s="19" t="n">
        <f aca="false">IF($A60="",0,IF(COUNTIFS(Urlaub!$A$5:$A$604,$A60,Urlaub!$B$5:$B$604,"&lt;="&amp;GW$3,Urlaub!$C$5:$C$604,"&gt;="&amp;GW$3)&gt;0,1,0))</f>
        <v>0</v>
      </c>
      <c r="GX60" s="19" t="n">
        <f aca="false">IF($A60="",0,IF(COUNTIFS(Urlaub!$A$5:$A$604,$A60,Urlaub!$B$5:$B$604,"&lt;="&amp;GX$3,Urlaub!$C$5:$C$604,"&gt;="&amp;GX$3)&gt;0,1,0))</f>
        <v>0</v>
      </c>
      <c r="GY60" s="19" t="n">
        <f aca="false">IF($A60="",0,IF(COUNTIFS(Urlaub!$A$5:$A$604,$A60,Urlaub!$B$5:$B$604,"&lt;="&amp;GY$3,Urlaub!$C$5:$C$604,"&gt;="&amp;GY$3)&gt;0,1,0))</f>
        <v>0</v>
      </c>
      <c r="GZ60" s="19" t="n">
        <f aca="false">IF($A60="",0,IF(COUNTIFS(Urlaub!$A$5:$A$604,$A60,Urlaub!$B$5:$B$604,"&lt;="&amp;GZ$3,Urlaub!$C$5:$C$604,"&gt;="&amp;GZ$3)&gt;0,1,0))</f>
        <v>0</v>
      </c>
      <c r="HA60" s="19" t="n">
        <f aca="false">IF($A60="",0,IF(COUNTIFS(Urlaub!$A$5:$A$604,$A60,Urlaub!$B$5:$B$604,"&lt;="&amp;HA$3,Urlaub!$C$5:$C$604,"&gt;="&amp;HA$3)&gt;0,1,0))</f>
        <v>0</v>
      </c>
      <c r="HB60" s="19" t="n">
        <f aca="false">IF($A60="",0,IF(COUNTIFS(Urlaub!$A$5:$A$604,$A60,Urlaub!$B$5:$B$604,"&lt;="&amp;HB$3,Urlaub!$C$5:$C$604,"&gt;="&amp;HB$3)&gt;0,1,0))</f>
        <v>0</v>
      </c>
      <c r="HC60" s="19" t="n">
        <f aca="false">IF($A60="",0,IF(COUNTIFS(Urlaub!$A$5:$A$604,$A60,Urlaub!$B$5:$B$604,"&lt;="&amp;HC$3,Urlaub!$C$5:$C$604,"&gt;="&amp;HC$3)&gt;0,1,0))</f>
        <v>0</v>
      </c>
      <c r="HD60" s="19" t="n">
        <f aca="false">IF($A60="",0,IF(COUNTIFS(Urlaub!$A$5:$A$604,$A60,Urlaub!$B$5:$B$604,"&lt;="&amp;HD$3,Urlaub!$C$5:$C$604,"&gt;="&amp;HD$3)&gt;0,1,0))</f>
        <v>0</v>
      </c>
      <c r="HE60" s="19" t="n">
        <f aca="false">IF($A60="",0,IF(COUNTIFS(Urlaub!$A$5:$A$604,$A60,Urlaub!$B$5:$B$604,"&lt;="&amp;HE$3,Urlaub!$C$5:$C$604,"&gt;="&amp;HE$3)&gt;0,1,0))</f>
        <v>0</v>
      </c>
      <c r="HF60" s="19" t="n">
        <f aca="false">IF($A60="",0,IF(COUNTIFS(Urlaub!$A$5:$A$604,$A60,Urlaub!$B$5:$B$604,"&lt;="&amp;HF$3,Urlaub!$C$5:$C$604,"&gt;="&amp;HF$3)&gt;0,1,0))</f>
        <v>0</v>
      </c>
      <c r="HG60" s="19" t="n">
        <f aca="false">IF($A60="",0,IF(COUNTIFS(Urlaub!$A$5:$A$604,$A60,Urlaub!$B$5:$B$604,"&lt;="&amp;HG$3,Urlaub!$C$5:$C$604,"&gt;="&amp;HG$3)&gt;0,1,0))</f>
        <v>0</v>
      </c>
      <c r="HH60" s="19" t="n">
        <f aca="false">IF($A60="",0,IF(COUNTIFS(Urlaub!$A$5:$A$604,$A60,Urlaub!$B$5:$B$604,"&lt;="&amp;HH$3,Urlaub!$C$5:$C$604,"&gt;="&amp;HH$3)&gt;0,1,0))</f>
        <v>0</v>
      </c>
      <c r="HI60" s="19" t="n">
        <f aca="false">IF($A60="",0,IF(COUNTIFS(Urlaub!$A$5:$A$604,$A60,Urlaub!$B$5:$B$604,"&lt;="&amp;HI$3,Urlaub!$C$5:$C$604,"&gt;="&amp;HI$3)&gt;0,1,0))</f>
        <v>0</v>
      </c>
      <c r="HJ60" s="19" t="n">
        <f aca="false">IF($A60="",0,IF(COUNTIFS(Urlaub!$A$5:$A$604,$A60,Urlaub!$B$5:$B$604,"&lt;="&amp;HJ$3,Urlaub!$C$5:$C$604,"&gt;="&amp;HJ$3)&gt;0,1,0))</f>
        <v>0</v>
      </c>
      <c r="HK60" s="19" t="n">
        <f aca="false">IF($A60="",0,IF(COUNTIFS(Urlaub!$A$5:$A$604,$A60,Urlaub!$B$5:$B$604,"&lt;="&amp;HK$3,Urlaub!$C$5:$C$604,"&gt;="&amp;HK$3)&gt;0,1,0))</f>
        <v>0</v>
      </c>
      <c r="HL60" s="19" t="n">
        <f aca="false">IF($A60="",0,IF(COUNTIFS(Urlaub!$A$5:$A$604,$A60,Urlaub!$B$5:$B$604,"&lt;="&amp;HL$3,Urlaub!$C$5:$C$604,"&gt;="&amp;HL$3)&gt;0,1,0))</f>
        <v>0</v>
      </c>
      <c r="HM60" s="19" t="n">
        <f aca="false">IF($A60="",0,IF(COUNTIFS(Urlaub!$A$5:$A$604,$A60,Urlaub!$B$5:$B$604,"&lt;="&amp;HM$3,Urlaub!$C$5:$C$604,"&gt;="&amp;HM$3)&gt;0,1,0))</f>
        <v>0</v>
      </c>
      <c r="HN60" s="19" t="n">
        <f aca="false">IF($A60="",0,IF(COUNTIFS(Urlaub!$A$5:$A$604,$A60,Urlaub!$B$5:$B$604,"&lt;="&amp;HN$3,Urlaub!$C$5:$C$604,"&gt;="&amp;HN$3)&gt;0,1,0))</f>
        <v>0</v>
      </c>
      <c r="HO60" s="19" t="n">
        <f aca="false">IF($A60="",0,IF(COUNTIFS(Urlaub!$A$5:$A$604,$A60,Urlaub!$B$5:$B$604,"&lt;="&amp;HO$3,Urlaub!$C$5:$C$604,"&gt;="&amp;HO$3)&gt;0,1,0))</f>
        <v>0</v>
      </c>
      <c r="HP60" s="19" t="n">
        <f aca="false">IF($A60="",0,IF(COUNTIFS(Urlaub!$A$5:$A$604,$A60,Urlaub!$B$5:$B$604,"&lt;="&amp;HP$3,Urlaub!$C$5:$C$604,"&gt;="&amp;HP$3)&gt;0,1,0))</f>
        <v>0</v>
      </c>
      <c r="HQ60" s="19" t="n">
        <f aca="false">IF($A60="",0,IF(COUNTIFS(Urlaub!$A$5:$A$604,$A60,Urlaub!$B$5:$B$604,"&lt;="&amp;HQ$3,Urlaub!$C$5:$C$604,"&gt;="&amp;HQ$3)&gt;0,1,0))</f>
        <v>0</v>
      </c>
      <c r="HR60" s="19" t="n">
        <f aca="false">IF($A60="",0,IF(COUNTIFS(Urlaub!$A$5:$A$604,$A60,Urlaub!$B$5:$B$604,"&lt;="&amp;HR$3,Urlaub!$C$5:$C$604,"&gt;="&amp;HR$3)&gt;0,1,0))</f>
        <v>0</v>
      </c>
      <c r="HS60" s="19" t="n">
        <f aca="false">IF($A60="",0,IF(COUNTIFS(Urlaub!$A$5:$A$604,$A60,Urlaub!$B$5:$B$604,"&lt;="&amp;HS$3,Urlaub!$C$5:$C$604,"&gt;="&amp;HS$3)&gt;0,1,0))</f>
        <v>0</v>
      </c>
      <c r="HT60" s="19" t="n">
        <f aca="false">IF($A60="",0,IF(COUNTIFS(Urlaub!$A$5:$A$604,$A60,Urlaub!$B$5:$B$604,"&lt;="&amp;HT$3,Urlaub!$C$5:$C$604,"&gt;="&amp;HT$3)&gt;0,1,0))</f>
        <v>0</v>
      </c>
      <c r="HU60" s="19" t="n">
        <f aca="false">IF($A60="",0,IF(COUNTIFS(Urlaub!$A$5:$A$604,$A60,Urlaub!$B$5:$B$604,"&lt;="&amp;HU$3,Urlaub!$C$5:$C$604,"&gt;="&amp;HU$3)&gt;0,1,0))</f>
        <v>0</v>
      </c>
      <c r="HV60" s="19" t="n">
        <f aca="false">IF($A60="",0,IF(COUNTIFS(Urlaub!$A$5:$A$604,$A60,Urlaub!$B$5:$B$604,"&lt;="&amp;HV$3,Urlaub!$C$5:$C$604,"&gt;="&amp;HV$3)&gt;0,1,0))</f>
        <v>0</v>
      </c>
      <c r="HW60" s="19" t="n">
        <f aca="false">IF($A60="",0,IF(COUNTIFS(Urlaub!$A$5:$A$604,$A60,Urlaub!$B$5:$B$604,"&lt;="&amp;HW$3,Urlaub!$C$5:$C$604,"&gt;="&amp;HW$3)&gt;0,1,0))</f>
        <v>0</v>
      </c>
      <c r="HX60" s="19" t="n">
        <f aca="false">IF($A60="",0,IF(COUNTIFS(Urlaub!$A$5:$A$604,$A60,Urlaub!$B$5:$B$604,"&lt;="&amp;HX$3,Urlaub!$C$5:$C$604,"&gt;="&amp;HX$3)&gt;0,1,0))</f>
        <v>0</v>
      </c>
      <c r="HY60" s="19" t="n">
        <f aca="false">IF($A60="",0,IF(COUNTIFS(Urlaub!$A$5:$A$604,$A60,Urlaub!$B$5:$B$604,"&lt;="&amp;HY$3,Urlaub!$C$5:$C$604,"&gt;="&amp;HY$3)&gt;0,1,0))</f>
        <v>0</v>
      </c>
      <c r="HZ60" s="19" t="n">
        <f aca="false">IF($A60="",0,IF(COUNTIFS(Urlaub!$A$5:$A$604,$A60,Urlaub!$B$5:$B$604,"&lt;="&amp;HZ$3,Urlaub!$C$5:$C$604,"&gt;="&amp;HZ$3)&gt;0,1,0))</f>
        <v>0</v>
      </c>
      <c r="IA60" s="19" t="n">
        <f aca="false">IF($A60="",0,IF(COUNTIFS(Urlaub!$A$5:$A$604,$A60,Urlaub!$B$5:$B$604,"&lt;="&amp;IA$3,Urlaub!$C$5:$C$604,"&gt;="&amp;IA$3)&gt;0,1,0))</f>
        <v>0</v>
      </c>
      <c r="IB60" s="19" t="n">
        <f aca="false">IF($A60="",0,IF(COUNTIFS(Urlaub!$A$5:$A$604,$A60,Urlaub!$B$5:$B$604,"&lt;="&amp;IB$3,Urlaub!$C$5:$C$604,"&gt;="&amp;IB$3)&gt;0,1,0))</f>
        <v>0</v>
      </c>
      <c r="IC60" s="19" t="n">
        <f aca="false">IF($A60="",0,IF(COUNTIFS(Urlaub!$A$5:$A$604,$A60,Urlaub!$B$5:$B$604,"&lt;="&amp;IC$3,Urlaub!$C$5:$C$604,"&gt;="&amp;IC$3)&gt;0,1,0))</f>
        <v>0</v>
      </c>
      <c r="ID60" s="19" t="n">
        <f aca="false">IF($A60="",0,IF(COUNTIFS(Urlaub!$A$5:$A$604,$A60,Urlaub!$B$5:$B$604,"&lt;="&amp;ID$3,Urlaub!$C$5:$C$604,"&gt;="&amp;ID$3)&gt;0,1,0))</f>
        <v>0</v>
      </c>
      <c r="IE60" s="19" t="n">
        <f aca="false">IF($A60="",0,IF(COUNTIFS(Urlaub!$A$5:$A$604,$A60,Urlaub!$B$5:$B$604,"&lt;="&amp;IE$3,Urlaub!$C$5:$C$604,"&gt;="&amp;IE$3)&gt;0,1,0))</f>
        <v>0</v>
      </c>
      <c r="IF60" s="19" t="n">
        <f aca="false">IF($A60="",0,IF(COUNTIFS(Urlaub!$A$5:$A$604,$A60,Urlaub!$B$5:$B$604,"&lt;="&amp;IF$3,Urlaub!$C$5:$C$604,"&gt;="&amp;IF$3)&gt;0,1,0))</f>
        <v>0</v>
      </c>
      <c r="IG60" s="19" t="n">
        <f aca="false">IF($A60="",0,IF(COUNTIFS(Urlaub!$A$5:$A$604,$A60,Urlaub!$B$5:$B$604,"&lt;="&amp;IG$3,Urlaub!$C$5:$C$604,"&gt;="&amp;IG$3)&gt;0,1,0))</f>
        <v>0</v>
      </c>
      <c r="IH60" s="19" t="n">
        <f aca="false">IF($A60="",0,IF(COUNTIFS(Urlaub!$A$5:$A$604,$A60,Urlaub!$B$5:$B$604,"&lt;="&amp;IH$3,Urlaub!$C$5:$C$604,"&gt;="&amp;IH$3)&gt;0,1,0))</f>
        <v>0</v>
      </c>
      <c r="II60" s="19" t="n">
        <f aca="false">IF($A60="",0,IF(COUNTIFS(Urlaub!$A$5:$A$604,$A60,Urlaub!$B$5:$B$604,"&lt;="&amp;II$3,Urlaub!$C$5:$C$604,"&gt;="&amp;II$3)&gt;0,1,0))</f>
        <v>0</v>
      </c>
      <c r="IJ60" s="19" t="n">
        <f aca="false">IF($A60="",0,IF(COUNTIFS(Urlaub!$A$5:$A$604,$A60,Urlaub!$B$5:$B$604,"&lt;="&amp;IJ$3,Urlaub!$C$5:$C$604,"&gt;="&amp;IJ$3)&gt;0,1,0))</f>
        <v>0</v>
      </c>
      <c r="IK60" s="19" t="n">
        <f aca="false">IF($A60="",0,IF(COUNTIFS(Urlaub!$A$5:$A$604,$A60,Urlaub!$B$5:$B$604,"&lt;="&amp;IK$3,Urlaub!$C$5:$C$604,"&gt;="&amp;IK$3)&gt;0,1,0))</f>
        <v>0</v>
      </c>
      <c r="IL60" s="19" t="n">
        <f aca="false">IF($A60="",0,IF(COUNTIFS(Urlaub!$A$5:$A$604,$A60,Urlaub!$B$5:$B$604,"&lt;="&amp;IL$3,Urlaub!$C$5:$C$604,"&gt;="&amp;IL$3)&gt;0,1,0))</f>
        <v>0</v>
      </c>
      <c r="IM60" s="19" t="n">
        <f aca="false">IF($A60="",0,IF(COUNTIFS(Urlaub!$A$5:$A$604,$A60,Urlaub!$B$5:$B$604,"&lt;="&amp;IM$3,Urlaub!$C$5:$C$604,"&gt;="&amp;IM$3)&gt;0,1,0))</f>
        <v>0</v>
      </c>
      <c r="IN60" s="19" t="n">
        <f aca="false">IF($A60="",0,IF(COUNTIFS(Urlaub!$A$5:$A$604,$A60,Urlaub!$B$5:$B$604,"&lt;="&amp;IN$3,Urlaub!$C$5:$C$604,"&gt;="&amp;IN$3)&gt;0,1,0))</f>
        <v>0</v>
      </c>
      <c r="IO60" s="19" t="n">
        <f aca="false">IF($A60="",0,IF(COUNTIFS(Urlaub!$A$5:$A$604,$A60,Urlaub!$B$5:$B$604,"&lt;="&amp;IO$3,Urlaub!$C$5:$C$604,"&gt;="&amp;IO$3)&gt;0,1,0))</f>
        <v>0</v>
      </c>
      <c r="IP60" s="19" t="n">
        <f aca="false">IF($A60="",0,IF(COUNTIFS(Urlaub!$A$5:$A$604,$A60,Urlaub!$B$5:$B$604,"&lt;="&amp;IP$3,Urlaub!$C$5:$C$604,"&gt;="&amp;IP$3)&gt;0,1,0))</f>
        <v>0</v>
      </c>
      <c r="IQ60" s="19" t="n">
        <f aca="false">IF($A60="",0,IF(COUNTIFS(Urlaub!$A$5:$A$604,$A60,Urlaub!$B$5:$B$604,"&lt;="&amp;IQ$3,Urlaub!$C$5:$C$604,"&gt;="&amp;IQ$3)&gt;0,1,0))</f>
        <v>0</v>
      </c>
      <c r="IR60" s="19" t="n">
        <f aca="false">IF($A60="",0,IF(COUNTIFS(Urlaub!$A$5:$A$604,$A60,Urlaub!$B$5:$B$604,"&lt;="&amp;IR$3,Urlaub!$C$5:$C$604,"&gt;="&amp;IR$3)&gt;0,1,0))</f>
        <v>0</v>
      </c>
      <c r="IS60" s="19" t="n">
        <f aca="false">IF($A60="",0,IF(COUNTIFS(Urlaub!$A$5:$A$604,$A60,Urlaub!$B$5:$B$604,"&lt;="&amp;IS$3,Urlaub!$C$5:$C$604,"&gt;="&amp;IS$3)&gt;0,1,0))</f>
        <v>0</v>
      </c>
      <c r="IT60" s="19" t="n">
        <f aca="false">IF($A60="",0,IF(COUNTIFS(Urlaub!$A$5:$A$604,$A60,Urlaub!$B$5:$B$604,"&lt;="&amp;IT$3,Urlaub!$C$5:$C$604,"&gt;="&amp;IT$3)&gt;0,1,0))</f>
        <v>0</v>
      </c>
      <c r="IU60" s="19" t="n">
        <f aca="false">IF($A60="",0,IF(COUNTIFS(Urlaub!$A$5:$A$604,$A60,Urlaub!$B$5:$B$604,"&lt;="&amp;IU$3,Urlaub!$C$5:$C$604,"&gt;="&amp;IU$3)&gt;0,1,0))</f>
        <v>0</v>
      </c>
      <c r="IV60" s="19" t="n">
        <f aca="false">IF($A60="",0,IF(COUNTIFS(Urlaub!$A$5:$A$604,$A60,Urlaub!$B$5:$B$604,"&lt;="&amp;IV$3,Urlaub!$C$5:$C$604,"&gt;="&amp;IV$3)&gt;0,1,0))</f>
        <v>0</v>
      </c>
      <c r="IW60" s="19" t="n">
        <f aca="false">IF($A60="",0,IF(COUNTIFS(Urlaub!$A$5:$A$604,$A60,Urlaub!$B$5:$B$604,"&lt;="&amp;IW$3,Urlaub!$C$5:$C$604,"&gt;="&amp;IW$3)&gt;0,1,0))</f>
        <v>0</v>
      </c>
      <c r="IX60" s="19" t="n">
        <f aca="false">IF($A60="",0,IF(COUNTIFS(Urlaub!$A$5:$A$604,$A60,Urlaub!$B$5:$B$604,"&lt;="&amp;IX$3,Urlaub!$C$5:$C$604,"&gt;="&amp;IX$3)&gt;0,1,0))</f>
        <v>0</v>
      </c>
      <c r="IY60" s="19" t="n">
        <f aca="false">IF($A60="",0,IF(COUNTIFS(Urlaub!$A$5:$A$604,$A60,Urlaub!$B$5:$B$604,"&lt;="&amp;IY$3,Urlaub!$C$5:$C$604,"&gt;="&amp;IY$3)&gt;0,1,0))</f>
        <v>0</v>
      </c>
      <c r="IZ60" s="19" t="n">
        <f aca="false">IF($A60="",0,IF(COUNTIFS(Urlaub!$A$5:$A$604,$A60,Urlaub!$B$5:$B$604,"&lt;="&amp;IZ$3,Urlaub!$C$5:$C$604,"&gt;="&amp;IZ$3)&gt;0,1,0))</f>
        <v>0</v>
      </c>
      <c r="JA60" s="19" t="n">
        <f aca="false">IF($A60="",0,IF(COUNTIFS(Urlaub!$A$5:$A$604,$A60,Urlaub!$B$5:$B$604,"&lt;="&amp;JA$3,Urlaub!$C$5:$C$604,"&gt;="&amp;JA$3)&gt;0,1,0))</f>
        <v>0</v>
      </c>
      <c r="JB60" s="19" t="n">
        <f aca="false">IF($A60="",0,IF(COUNTIFS(Urlaub!$A$5:$A$604,$A60,Urlaub!$B$5:$B$604,"&lt;="&amp;JB$3,Urlaub!$C$5:$C$604,"&gt;="&amp;JB$3)&gt;0,1,0))</f>
        <v>0</v>
      </c>
      <c r="JC60" s="19" t="n">
        <f aca="false">IF($A60="",0,IF(COUNTIFS(Urlaub!$A$5:$A$604,$A60,Urlaub!$B$5:$B$604,"&lt;="&amp;JC$3,Urlaub!$C$5:$C$604,"&gt;="&amp;JC$3)&gt;0,1,0))</f>
        <v>0</v>
      </c>
      <c r="JD60" s="19" t="n">
        <f aca="false">IF($A60="",0,IF(COUNTIFS(Urlaub!$A$5:$A$604,$A60,Urlaub!$B$5:$B$604,"&lt;="&amp;JD$3,Urlaub!$C$5:$C$604,"&gt;="&amp;JD$3)&gt;0,1,0))</f>
        <v>0</v>
      </c>
      <c r="JE60" s="19" t="n">
        <f aca="false">IF($A60="",0,IF(COUNTIFS(Urlaub!$A$5:$A$604,$A60,Urlaub!$B$5:$B$604,"&lt;="&amp;JE$3,Urlaub!$C$5:$C$604,"&gt;="&amp;JE$3)&gt;0,1,0))</f>
        <v>0</v>
      </c>
      <c r="JF60" s="19" t="n">
        <f aca="false">IF($A60="",0,IF(COUNTIFS(Urlaub!$A$5:$A$604,$A60,Urlaub!$B$5:$B$604,"&lt;="&amp;JF$3,Urlaub!$C$5:$C$604,"&gt;="&amp;JF$3)&gt;0,1,0))</f>
        <v>0</v>
      </c>
      <c r="JG60" s="19" t="n">
        <f aca="false">IF($A60="",0,IF(COUNTIFS(Urlaub!$A$5:$A$604,$A60,Urlaub!$B$5:$B$604,"&lt;="&amp;JG$3,Urlaub!$C$5:$C$604,"&gt;="&amp;JG$3)&gt;0,1,0))</f>
        <v>0</v>
      </c>
      <c r="JH60" s="19" t="n">
        <f aca="false">IF($A60="",0,IF(COUNTIFS(Urlaub!$A$5:$A$604,$A60,Urlaub!$B$5:$B$604,"&lt;="&amp;JH$3,Urlaub!$C$5:$C$604,"&gt;="&amp;JH$3)&gt;0,1,0))</f>
        <v>0</v>
      </c>
      <c r="JI60" s="19" t="n">
        <f aca="false">IF($A60="",0,IF(COUNTIFS(Urlaub!$A$5:$A$604,$A60,Urlaub!$B$5:$B$604,"&lt;="&amp;JI$3,Urlaub!$C$5:$C$604,"&gt;="&amp;JI$3)&gt;0,1,0))</f>
        <v>0</v>
      </c>
      <c r="JJ60" s="19" t="n">
        <f aca="false">IF($A60="",0,IF(COUNTIFS(Urlaub!$A$5:$A$604,$A60,Urlaub!$B$5:$B$604,"&lt;="&amp;JJ$3,Urlaub!$C$5:$C$604,"&gt;="&amp;JJ$3)&gt;0,1,0))</f>
        <v>0</v>
      </c>
      <c r="JK60" s="19" t="n">
        <f aca="false">IF($A60="",0,IF(COUNTIFS(Urlaub!$A$5:$A$604,$A60,Urlaub!$B$5:$B$604,"&lt;="&amp;JK$3,Urlaub!$C$5:$C$604,"&gt;="&amp;JK$3)&gt;0,1,0))</f>
        <v>0</v>
      </c>
      <c r="JL60" s="19" t="n">
        <f aca="false">IF($A60="",0,IF(COUNTIFS(Urlaub!$A$5:$A$604,$A60,Urlaub!$B$5:$B$604,"&lt;="&amp;JL$3,Urlaub!$C$5:$C$604,"&gt;="&amp;JL$3)&gt;0,1,0))</f>
        <v>0</v>
      </c>
      <c r="JM60" s="19" t="n">
        <f aca="false">IF($A60="",0,IF(COUNTIFS(Urlaub!$A$5:$A$604,$A60,Urlaub!$B$5:$B$604,"&lt;="&amp;JM$3,Urlaub!$C$5:$C$604,"&gt;="&amp;JM$3)&gt;0,1,0))</f>
        <v>0</v>
      </c>
      <c r="JN60" s="19" t="n">
        <f aca="false">IF($A60="",0,IF(COUNTIFS(Urlaub!$A$5:$A$604,$A60,Urlaub!$B$5:$B$604,"&lt;="&amp;JN$3,Urlaub!$C$5:$C$604,"&gt;="&amp;JN$3)&gt;0,1,0))</f>
        <v>0</v>
      </c>
      <c r="JO60" s="19" t="n">
        <f aca="false">IF($A60="",0,IF(COUNTIFS(Urlaub!$A$5:$A$604,$A60,Urlaub!$B$5:$B$604,"&lt;="&amp;JO$3,Urlaub!$C$5:$C$604,"&gt;="&amp;JO$3)&gt;0,1,0))</f>
        <v>0</v>
      </c>
      <c r="JP60" s="19" t="n">
        <f aca="false">IF($A60="",0,IF(COUNTIFS(Urlaub!$A$5:$A$604,$A60,Urlaub!$B$5:$B$604,"&lt;="&amp;JP$3,Urlaub!$C$5:$C$604,"&gt;="&amp;JP$3)&gt;0,1,0))</f>
        <v>0</v>
      </c>
      <c r="JQ60" s="19" t="n">
        <f aca="false">IF($A60="",0,IF(COUNTIFS(Urlaub!$A$5:$A$604,$A60,Urlaub!$B$5:$B$604,"&lt;="&amp;JQ$3,Urlaub!$C$5:$C$604,"&gt;="&amp;JQ$3)&gt;0,1,0))</f>
        <v>0</v>
      </c>
      <c r="JR60" s="19" t="n">
        <f aca="false">IF($A60="",0,IF(COUNTIFS(Urlaub!$A$5:$A$604,$A60,Urlaub!$B$5:$B$604,"&lt;="&amp;JR$3,Urlaub!$C$5:$C$604,"&gt;="&amp;JR$3)&gt;0,1,0))</f>
        <v>0</v>
      </c>
      <c r="JS60" s="19" t="n">
        <f aca="false">IF($A60="",0,IF(COUNTIFS(Urlaub!$A$5:$A$604,$A60,Urlaub!$B$5:$B$604,"&lt;="&amp;JS$3,Urlaub!$C$5:$C$604,"&gt;="&amp;JS$3)&gt;0,1,0))</f>
        <v>0</v>
      </c>
      <c r="JT60" s="19" t="n">
        <f aca="false">IF($A60="",0,IF(COUNTIFS(Urlaub!$A$5:$A$604,$A60,Urlaub!$B$5:$B$604,"&lt;="&amp;JT$3,Urlaub!$C$5:$C$604,"&gt;="&amp;JT$3)&gt;0,1,0))</f>
        <v>0</v>
      </c>
      <c r="JU60" s="19" t="n">
        <f aca="false">IF($A60="",0,IF(COUNTIFS(Urlaub!$A$5:$A$604,$A60,Urlaub!$B$5:$B$604,"&lt;="&amp;JU$3,Urlaub!$C$5:$C$604,"&gt;="&amp;JU$3)&gt;0,1,0))</f>
        <v>0</v>
      </c>
      <c r="JV60" s="19" t="n">
        <f aca="false">IF($A60="",0,IF(COUNTIFS(Urlaub!$A$5:$A$604,$A60,Urlaub!$B$5:$B$604,"&lt;="&amp;JV$3,Urlaub!$C$5:$C$604,"&gt;="&amp;JV$3)&gt;0,1,0))</f>
        <v>0</v>
      </c>
      <c r="JW60" s="19" t="n">
        <f aca="false">IF($A60="",0,IF(COUNTIFS(Urlaub!$A$5:$A$604,$A60,Urlaub!$B$5:$B$604,"&lt;="&amp;JW$3,Urlaub!$C$5:$C$604,"&gt;="&amp;JW$3)&gt;0,1,0))</f>
        <v>0</v>
      </c>
      <c r="JX60" s="19" t="n">
        <f aca="false">IF($A60="",0,IF(COUNTIFS(Urlaub!$A$5:$A$604,$A60,Urlaub!$B$5:$B$604,"&lt;="&amp;JX$3,Urlaub!$C$5:$C$604,"&gt;="&amp;JX$3)&gt;0,1,0))</f>
        <v>0</v>
      </c>
      <c r="JY60" s="19" t="n">
        <f aca="false">IF($A60="",0,IF(COUNTIFS(Urlaub!$A$5:$A$604,$A60,Urlaub!$B$5:$B$604,"&lt;="&amp;JY$3,Urlaub!$C$5:$C$604,"&gt;="&amp;JY$3)&gt;0,1,0))</f>
        <v>0</v>
      </c>
      <c r="JZ60" s="19" t="n">
        <f aca="false">IF($A60="",0,IF(COUNTIFS(Urlaub!$A$5:$A$604,$A60,Urlaub!$B$5:$B$604,"&lt;="&amp;JZ$3,Urlaub!$C$5:$C$604,"&gt;="&amp;JZ$3)&gt;0,1,0))</f>
        <v>0</v>
      </c>
      <c r="KA60" s="19" t="n">
        <f aca="false">IF($A60="",0,IF(COUNTIFS(Urlaub!$A$5:$A$604,$A60,Urlaub!$B$5:$B$604,"&lt;="&amp;KA$3,Urlaub!$C$5:$C$604,"&gt;="&amp;KA$3)&gt;0,1,0))</f>
        <v>0</v>
      </c>
      <c r="KB60" s="19" t="n">
        <f aca="false">IF($A60="",0,IF(COUNTIFS(Urlaub!$A$5:$A$604,$A60,Urlaub!$B$5:$B$604,"&lt;="&amp;KB$3,Urlaub!$C$5:$C$604,"&gt;="&amp;KB$3)&gt;0,1,0))</f>
        <v>0</v>
      </c>
      <c r="KC60" s="19" t="n">
        <f aca="false">IF($A60="",0,IF(COUNTIFS(Urlaub!$A$5:$A$604,$A60,Urlaub!$B$5:$B$604,"&lt;="&amp;KC$3,Urlaub!$C$5:$C$604,"&gt;="&amp;KC$3)&gt;0,1,0))</f>
        <v>0</v>
      </c>
      <c r="KD60" s="19" t="n">
        <f aca="false">IF($A60="",0,IF(COUNTIFS(Urlaub!$A$5:$A$604,$A60,Urlaub!$B$5:$B$604,"&lt;="&amp;KD$3,Urlaub!$C$5:$C$604,"&gt;="&amp;KD$3)&gt;0,1,0))</f>
        <v>0</v>
      </c>
      <c r="KE60" s="19" t="n">
        <f aca="false">IF($A60="",0,IF(COUNTIFS(Urlaub!$A$5:$A$604,$A60,Urlaub!$B$5:$B$604,"&lt;="&amp;KE$3,Urlaub!$C$5:$C$604,"&gt;="&amp;KE$3)&gt;0,1,0))</f>
        <v>0</v>
      </c>
      <c r="KF60" s="19" t="n">
        <f aca="false">IF($A60="",0,IF(COUNTIFS(Urlaub!$A$5:$A$604,$A60,Urlaub!$B$5:$B$604,"&lt;="&amp;KF$3,Urlaub!$C$5:$C$604,"&gt;="&amp;KF$3)&gt;0,1,0))</f>
        <v>0</v>
      </c>
      <c r="KG60" s="19" t="n">
        <f aca="false">IF($A60="",0,IF(COUNTIFS(Urlaub!$A$5:$A$604,$A60,Urlaub!$B$5:$B$604,"&lt;="&amp;KG$3,Urlaub!$C$5:$C$604,"&gt;="&amp;KG$3)&gt;0,1,0))</f>
        <v>0</v>
      </c>
      <c r="KH60" s="19" t="n">
        <f aca="false">IF($A60="",0,IF(COUNTIFS(Urlaub!$A$5:$A$604,$A60,Urlaub!$B$5:$B$604,"&lt;="&amp;KH$3,Urlaub!$C$5:$C$604,"&gt;="&amp;KH$3)&gt;0,1,0))</f>
        <v>0</v>
      </c>
      <c r="KI60" s="19" t="n">
        <f aca="false">IF($A60="",0,IF(COUNTIFS(Urlaub!$A$5:$A$604,$A60,Urlaub!$B$5:$B$604,"&lt;="&amp;KI$3,Urlaub!$C$5:$C$604,"&gt;="&amp;KI$3)&gt;0,1,0))</f>
        <v>0</v>
      </c>
      <c r="KJ60" s="19" t="n">
        <f aca="false">IF($A60="",0,IF(COUNTIFS(Urlaub!$A$5:$A$604,$A60,Urlaub!$B$5:$B$604,"&lt;="&amp;KJ$3,Urlaub!$C$5:$C$604,"&gt;="&amp;KJ$3)&gt;0,1,0))</f>
        <v>0</v>
      </c>
      <c r="KK60" s="19" t="n">
        <f aca="false">IF($A60="",0,IF(COUNTIFS(Urlaub!$A$5:$A$604,$A60,Urlaub!$B$5:$B$604,"&lt;="&amp;KK$3,Urlaub!$C$5:$C$604,"&gt;="&amp;KK$3)&gt;0,1,0))</f>
        <v>0</v>
      </c>
      <c r="KL60" s="19" t="n">
        <f aca="false">IF($A60="",0,IF(COUNTIFS(Urlaub!$A$5:$A$604,$A60,Urlaub!$B$5:$B$604,"&lt;="&amp;KL$3,Urlaub!$C$5:$C$604,"&gt;="&amp;KL$3)&gt;0,1,0))</f>
        <v>0</v>
      </c>
      <c r="KM60" s="19" t="n">
        <f aca="false">IF($A60="",0,IF(COUNTIFS(Urlaub!$A$5:$A$604,$A60,Urlaub!$B$5:$B$604,"&lt;="&amp;KM$3,Urlaub!$C$5:$C$604,"&gt;="&amp;KM$3)&gt;0,1,0))</f>
        <v>0</v>
      </c>
      <c r="KN60" s="19" t="n">
        <f aca="false">IF($A60="",0,IF(COUNTIFS(Urlaub!$A$5:$A$604,$A60,Urlaub!$B$5:$B$604,"&lt;="&amp;KN$3,Urlaub!$C$5:$C$604,"&gt;="&amp;KN$3)&gt;0,1,0))</f>
        <v>0</v>
      </c>
      <c r="KO60" s="19" t="n">
        <f aca="false">IF($A60="",0,IF(COUNTIFS(Urlaub!$A$5:$A$604,$A60,Urlaub!$B$5:$B$604,"&lt;="&amp;KO$3,Urlaub!$C$5:$C$604,"&gt;="&amp;KO$3)&gt;0,1,0))</f>
        <v>0</v>
      </c>
      <c r="KP60" s="19" t="n">
        <f aca="false">IF($A60="",0,IF(COUNTIFS(Urlaub!$A$5:$A$604,$A60,Urlaub!$B$5:$B$604,"&lt;="&amp;KP$3,Urlaub!$C$5:$C$604,"&gt;="&amp;KP$3)&gt;0,1,0))</f>
        <v>0</v>
      </c>
      <c r="KQ60" s="19" t="n">
        <f aca="false">IF($A60="",0,IF(COUNTIFS(Urlaub!$A$5:$A$604,$A60,Urlaub!$B$5:$B$604,"&lt;="&amp;KQ$3,Urlaub!$C$5:$C$604,"&gt;="&amp;KQ$3)&gt;0,1,0))</f>
        <v>0</v>
      </c>
      <c r="KR60" s="19" t="n">
        <f aca="false">IF($A60="",0,IF(COUNTIFS(Urlaub!$A$5:$A$604,$A60,Urlaub!$B$5:$B$604,"&lt;="&amp;KR$3,Urlaub!$C$5:$C$604,"&gt;="&amp;KR$3)&gt;0,1,0))</f>
        <v>0</v>
      </c>
      <c r="KS60" s="19" t="n">
        <f aca="false">IF($A60="",0,IF(COUNTIFS(Urlaub!$A$5:$A$604,$A60,Urlaub!$B$5:$B$604,"&lt;="&amp;KS$3,Urlaub!$C$5:$C$604,"&gt;="&amp;KS$3)&gt;0,1,0))</f>
        <v>0</v>
      </c>
      <c r="KT60" s="19" t="n">
        <f aca="false">IF($A60="",0,IF(COUNTIFS(Urlaub!$A$5:$A$604,$A60,Urlaub!$B$5:$B$604,"&lt;="&amp;KT$3,Urlaub!$C$5:$C$604,"&gt;="&amp;KT$3)&gt;0,1,0))</f>
        <v>0</v>
      </c>
      <c r="KU60" s="19" t="n">
        <f aca="false">IF($A60="",0,IF(COUNTIFS(Urlaub!$A$5:$A$604,$A60,Urlaub!$B$5:$B$604,"&lt;="&amp;KU$3,Urlaub!$C$5:$C$604,"&gt;="&amp;KU$3)&gt;0,1,0))</f>
        <v>0</v>
      </c>
      <c r="KV60" s="19" t="n">
        <f aca="false">IF($A60="",0,IF(COUNTIFS(Urlaub!$A$5:$A$604,$A60,Urlaub!$B$5:$B$604,"&lt;="&amp;KV$3,Urlaub!$C$5:$C$604,"&gt;="&amp;KV$3)&gt;0,1,0))</f>
        <v>0</v>
      </c>
      <c r="KW60" s="19" t="n">
        <f aca="false">IF($A60="",0,IF(COUNTIFS(Urlaub!$A$5:$A$604,$A60,Urlaub!$B$5:$B$604,"&lt;="&amp;KW$3,Urlaub!$C$5:$C$604,"&gt;="&amp;KW$3)&gt;0,1,0))</f>
        <v>0</v>
      </c>
      <c r="KX60" s="19" t="n">
        <f aca="false">IF($A60="",0,IF(COUNTIFS(Urlaub!$A$5:$A$604,$A60,Urlaub!$B$5:$B$604,"&lt;="&amp;KX$3,Urlaub!$C$5:$C$604,"&gt;="&amp;KX$3)&gt;0,1,0))</f>
        <v>0</v>
      </c>
      <c r="KY60" s="19" t="n">
        <f aca="false">IF($A60="",0,IF(COUNTIFS(Urlaub!$A$5:$A$604,$A60,Urlaub!$B$5:$B$604,"&lt;="&amp;KY$3,Urlaub!$C$5:$C$604,"&gt;="&amp;KY$3)&gt;0,1,0))</f>
        <v>0</v>
      </c>
      <c r="KZ60" s="19" t="n">
        <f aca="false">IF($A60="",0,IF(COUNTIFS(Urlaub!$A$5:$A$604,$A60,Urlaub!$B$5:$B$604,"&lt;="&amp;KZ$3,Urlaub!$C$5:$C$604,"&gt;="&amp;KZ$3)&gt;0,1,0))</f>
        <v>0</v>
      </c>
      <c r="LA60" s="19" t="n">
        <f aca="false">IF($A60="",0,IF(COUNTIFS(Urlaub!$A$5:$A$604,$A60,Urlaub!$B$5:$B$604,"&lt;="&amp;LA$3,Urlaub!$C$5:$C$604,"&gt;="&amp;LA$3)&gt;0,1,0))</f>
        <v>0</v>
      </c>
      <c r="LB60" s="19" t="n">
        <f aca="false">IF($A60="",0,IF(COUNTIFS(Urlaub!$A$5:$A$604,$A60,Urlaub!$B$5:$B$604,"&lt;="&amp;LB$3,Urlaub!$C$5:$C$604,"&gt;="&amp;LB$3)&gt;0,1,0))</f>
        <v>0</v>
      </c>
      <c r="LC60" s="19" t="n">
        <f aca="false">IF($A60="",0,IF(COUNTIFS(Urlaub!$A$5:$A$604,$A60,Urlaub!$B$5:$B$604,"&lt;="&amp;LC$3,Urlaub!$C$5:$C$604,"&gt;="&amp;LC$3)&gt;0,1,0))</f>
        <v>0</v>
      </c>
      <c r="LD60" s="19" t="n">
        <f aca="false">IF($A60="",0,IF(COUNTIFS(Urlaub!$A$5:$A$604,$A60,Urlaub!$B$5:$B$604,"&lt;="&amp;LD$3,Urlaub!$C$5:$C$604,"&gt;="&amp;LD$3)&gt;0,1,0))</f>
        <v>0</v>
      </c>
      <c r="LE60" s="19" t="n">
        <f aca="false">IF($A60="",0,IF(COUNTIFS(Urlaub!$A$5:$A$604,$A60,Urlaub!$B$5:$B$604,"&lt;="&amp;LE$3,Urlaub!$C$5:$C$604,"&gt;="&amp;LE$3)&gt;0,1,0))</f>
        <v>0</v>
      </c>
      <c r="LF60" s="19" t="n">
        <f aca="false">IF($A60="",0,IF(COUNTIFS(Urlaub!$A$5:$A$604,$A60,Urlaub!$B$5:$B$604,"&lt;="&amp;LF$3,Urlaub!$C$5:$C$604,"&gt;="&amp;LF$3)&gt;0,1,0))</f>
        <v>0</v>
      </c>
      <c r="LG60" s="19" t="n">
        <f aca="false">IF($A60="",0,IF(COUNTIFS(Urlaub!$A$5:$A$604,$A60,Urlaub!$B$5:$B$604,"&lt;="&amp;LG$3,Urlaub!$C$5:$C$604,"&gt;="&amp;LG$3)&gt;0,1,0))</f>
        <v>0</v>
      </c>
      <c r="LH60" s="19" t="n">
        <f aca="false">IF($A60="",0,IF(COUNTIFS(Urlaub!$A$5:$A$604,$A60,Urlaub!$B$5:$B$604,"&lt;="&amp;LH$3,Urlaub!$C$5:$C$604,"&gt;="&amp;LH$3)&gt;0,1,0))</f>
        <v>0</v>
      </c>
      <c r="LI60" s="19" t="n">
        <f aca="false">IF($A60="",0,IF(COUNTIFS(Urlaub!$A$5:$A$604,$A60,Urlaub!$B$5:$B$604,"&lt;="&amp;LI$3,Urlaub!$C$5:$C$604,"&gt;="&amp;LI$3)&gt;0,1,0))</f>
        <v>0</v>
      </c>
      <c r="LJ60" s="19" t="n">
        <f aca="false">IF($A60="",0,IF(COUNTIFS(Urlaub!$A$5:$A$604,$A60,Urlaub!$B$5:$B$604,"&lt;="&amp;LJ$3,Urlaub!$C$5:$C$604,"&gt;="&amp;LJ$3)&gt;0,1,0))</f>
        <v>0</v>
      </c>
      <c r="LK60" s="19" t="n">
        <f aca="false">IF($A60="",0,IF(COUNTIFS(Urlaub!$A$5:$A$604,$A60,Urlaub!$B$5:$B$604,"&lt;="&amp;LK$3,Urlaub!$C$5:$C$604,"&gt;="&amp;LK$3)&gt;0,1,0))</f>
        <v>0</v>
      </c>
      <c r="LL60" s="19" t="n">
        <f aca="false">IF($A60="",0,IF(COUNTIFS(Urlaub!$A$5:$A$604,$A60,Urlaub!$B$5:$B$604,"&lt;="&amp;LL$3,Urlaub!$C$5:$C$604,"&gt;="&amp;LL$3)&gt;0,1,0))</f>
        <v>0</v>
      </c>
      <c r="LM60" s="19" t="n">
        <f aca="false">IF($A60="",0,IF(COUNTIFS(Urlaub!$A$5:$A$604,$A60,Urlaub!$B$5:$B$604,"&lt;="&amp;LM$3,Urlaub!$C$5:$C$604,"&gt;="&amp;LM$3)&gt;0,1,0))</f>
        <v>0</v>
      </c>
      <c r="LN60" s="19" t="n">
        <f aca="false">IF($A60="",0,IF(COUNTIFS(Urlaub!$A$5:$A$604,$A60,Urlaub!$B$5:$B$604,"&lt;="&amp;LN$3,Urlaub!$C$5:$C$604,"&gt;="&amp;LN$3)&gt;0,1,0))</f>
        <v>0</v>
      </c>
      <c r="LO60" s="19" t="n">
        <f aca="false">IF($A60="",0,IF(COUNTIFS(Urlaub!$A$5:$A$604,$A60,Urlaub!$B$5:$B$604,"&lt;="&amp;LO$3,Urlaub!$C$5:$C$604,"&gt;="&amp;LO$3)&gt;0,1,0))</f>
        <v>0</v>
      </c>
      <c r="LP60" s="19" t="n">
        <f aca="false">IF($A60="",0,IF(COUNTIFS(Urlaub!$A$5:$A$604,$A60,Urlaub!$B$5:$B$604,"&lt;="&amp;LP$3,Urlaub!$C$5:$C$604,"&gt;="&amp;LP$3)&gt;0,1,0))</f>
        <v>0</v>
      </c>
      <c r="LQ60" s="19" t="n">
        <f aca="false">IF($A60="",0,IF(COUNTIFS(Urlaub!$A$5:$A$604,$A60,Urlaub!$B$5:$B$604,"&lt;="&amp;LQ$3,Urlaub!$C$5:$C$604,"&gt;="&amp;LQ$3)&gt;0,1,0))</f>
        <v>0</v>
      </c>
      <c r="LR60" s="19" t="n">
        <f aca="false">IF($A60="",0,IF(COUNTIFS(Urlaub!$A$5:$A$604,$A60,Urlaub!$B$5:$B$604,"&lt;="&amp;LR$3,Urlaub!$C$5:$C$604,"&gt;="&amp;LR$3)&gt;0,1,0))</f>
        <v>0</v>
      </c>
      <c r="LS60" s="19" t="n">
        <f aca="false">IF($A60="",0,IF(COUNTIFS(Urlaub!$A$5:$A$604,$A60,Urlaub!$B$5:$B$604,"&lt;="&amp;LS$3,Urlaub!$C$5:$C$604,"&gt;="&amp;LS$3)&gt;0,1,0))</f>
        <v>0</v>
      </c>
      <c r="LT60" s="19" t="n">
        <f aca="false">IF($A60="",0,IF(COUNTIFS(Urlaub!$A$5:$A$604,$A60,Urlaub!$B$5:$B$604,"&lt;="&amp;LT$3,Urlaub!$C$5:$C$604,"&gt;="&amp;LT$3)&gt;0,1,0))</f>
        <v>0</v>
      </c>
      <c r="LU60" s="19" t="n">
        <f aca="false">IF($A60="",0,IF(COUNTIFS(Urlaub!$A$5:$A$604,$A60,Urlaub!$B$5:$B$604,"&lt;="&amp;LU$3,Urlaub!$C$5:$C$604,"&gt;="&amp;LU$3)&gt;0,1,0))</f>
        <v>0</v>
      </c>
      <c r="LV60" s="19" t="n">
        <f aca="false">IF($A60="",0,IF(COUNTIFS(Urlaub!$A$5:$A$604,$A60,Urlaub!$B$5:$B$604,"&lt;="&amp;LV$3,Urlaub!$C$5:$C$604,"&gt;="&amp;LV$3)&gt;0,1,0))</f>
        <v>0</v>
      </c>
      <c r="LW60" s="19" t="n">
        <f aca="false">IF($A60="",0,IF(COUNTIFS(Urlaub!$A$5:$A$604,$A60,Urlaub!$B$5:$B$604,"&lt;="&amp;LW$3,Urlaub!$C$5:$C$604,"&gt;="&amp;LW$3)&gt;0,1,0))</f>
        <v>0</v>
      </c>
      <c r="LX60" s="19" t="n">
        <f aca="false">IF($A60="",0,IF(COUNTIFS(Urlaub!$A$5:$A$604,$A60,Urlaub!$B$5:$B$604,"&lt;="&amp;LX$3,Urlaub!$C$5:$C$604,"&gt;="&amp;LX$3)&gt;0,1,0))</f>
        <v>0</v>
      </c>
      <c r="LY60" s="19" t="n">
        <f aca="false">IF($A60="",0,IF(COUNTIFS(Urlaub!$A$5:$A$604,$A60,Urlaub!$B$5:$B$604,"&lt;="&amp;LY$3,Urlaub!$C$5:$C$604,"&gt;="&amp;LY$3)&gt;0,1,0))</f>
        <v>0</v>
      </c>
      <c r="LZ60" s="19" t="n">
        <f aca="false">IF($A60="",0,IF(COUNTIFS(Urlaub!$A$5:$A$604,$A60,Urlaub!$B$5:$B$604,"&lt;="&amp;LZ$3,Urlaub!$C$5:$C$604,"&gt;="&amp;LZ$3)&gt;0,1,0))</f>
        <v>0</v>
      </c>
      <c r="MA60" s="19" t="n">
        <f aca="false">IF($A60="",0,IF(COUNTIFS(Urlaub!$A$5:$A$604,$A60,Urlaub!$B$5:$B$604,"&lt;="&amp;MA$3,Urlaub!$C$5:$C$604,"&gt;="&amp;MA$3)&gt;0,1,0))</f>
        <v>0</v>
      </c>
      <c r="MB60" s="19" t="n">
        <f aca="false">IF($A60="",0,IF(COUNTIFS(Urlaub!$A$5:$A$604,$A60,Urlaub!$B$5:$B$604,"&lt;="&amp;MB$3,Urlaub!$C$5:$C$604,"&gt;="&amp;MB$3)&gt;0,1,0))</f>
        <v>0</v>
      </c>
      <c r="MC60" s="19" t="n">
        <f aca="false">IF($A60="",0,IF(COUNTIFS(Urlaub!$A$5:$A$604,$A60,Urlaub!$B$5:$B$604,"&lt;="&amp;MC$3,Urlaub!$C$5:$C$604,"&gt;="&amp;MC$3)&gt;0,1,0))</f>
        <v>0</v>
      </c>
      <c r="MD60" s="19" t="n">
        <f aca="false">IF($A60="",0,IF(COUNTIFS(Urlaub!$A$5:$A$604,$A60,Urlaub!$B$5:$B$604,"&lt;="&amp;MD$3,Urlaub!$C$5:$C$604,"&gt;="&amp;MD$3)&gt;0,1,0))</f>
        <v>0</v>
      </c>
      <c r="ME60" s="19" t="n">
        <f aca="false">IF($A60="",0,IF(COUNTIFS(Urlaub!$A$5:$A$604,$A60,Urlaub!$B$5:$B$604,"&lt;="&amp;ME$3,Urlaub!$C$5:$C$604,"&gt;="&amp;ME$3)&gt;0,1,0))</f>
        <v>0</v>
      </c>
      <c r="MF60" s="19" t="n">
        <f aca="false">IF($A60="",0,IF(COUNTIFS(Urlaub!$A$5:$A$604,$A60,Urlaub!$B$5:$B$604,"&lt;="&amp;MF$3,Urlaub!$C$5:$C$604,"&gt;="&amp;MF$3)&gt;0,1,0))</f>
        <v>0</v>
      </c>
      <c r="MG60" s="19" t="n">
        <f aca="false">IF($A60="",0,IF(COUNTIFS(Urlaub!$A$5:$A$604,$A60,Urlaub!$B$5:$B$604,"&lt;="&amp;MG$3,Urlaub!$C$5:$C$604,"&gt;="&amp;MG$3)&gt;0,1,0))</f>
        <v>0</v>
      </c>
      <c r="MH60" s="19" t="n">
        <f aca="false">IF($A60="",0,IF(COUNTIFS(Urlaub!$A$5:$A$604,$A60,Urlaub!$B$5:$B$604,"&lt;="&amp;MH$3,Urlaub!$C$5:$C$604,"&gt;="&amp;MH$3)&gt;0,1,0))</f>
        <v>0</v>
      </c>
      <c r="MI60" s="19" t="n">
        <f aca="false">IF($A60="",0,IF(COUNTIFS(Urlaub!$A$5:$A$604,$A60,Urlaub!$B$5:$B$604,"&lt;="&amp;MI$3,Urlaub!$C$5:$C$604,"&gt;="&amp;MI$3)&gt;0,1,0))</f>
        <v>0</v>
      </c>
      <c r="MJ60" s="19" t="n">
        <f aca="false">IF($A60="",0,IF(COUNTIFS(Urlaub!$A$5:$A$604,$A60,Urlaub!$B$5:$B$604,"&lt;="&amp;MJ$3,Urlaub!$C$5:$C$604,"&gt;="&amp;MJ$3)&gt;0,1,0))</f>
        <v>0</v>
      </c>
      <c r="MK60" s="19" t="n">
        <f aca="false">IF($A60="",0,IF(COUNTIFS(Urlaub!$A$5:$A$604,$A60,Urlaub!$B$5:$B$604,"&lt;="&amp;MK$3,Urlaub!$C$5:$C$604,"&gt;="&amp;MK$3)&gt;0,1,0))</f>
        <v>0</v>
      </c>
      <c r="ML60" s="19" t="n">
        <f aca="false">IF($A60="",0,IF(COUNTIFS(Urlaub!$A$5:$A$604,$A60,Urlaub!$B$5:$B$604,"&lt;="&amp;ML$3,Urlaub!$C$5:$C$604,"&gt;="&amp;ML$3)&gt;0,1,0))</f>
        <v>0</v>
      </c>
      <c r="MM60" s="19" t="n">
        <f aca="false">IF($A60="",0,IF(COUNTIFS(Urlaub!$A$5:$A$604,$A60,Urlaub!$B$5:$B$604,"&lt;="&amp;MM$3,Urlaub!$C$5:$C$604,"&gt;="&amp;MM$3)&gt;0,1,0))</f>
        <v>0</v>
      </c>
      <c r="MN60" s="19" t="n">
        <f aca="false">IF($A60="",0,IF(COUNTIFS(Urlaub!$A$5:$A$604,$A60,Urlaub!$B$5:$B$604,"&lt;="&amp;MN$3,Urlaub!$C$5:$C$604,"&gt;="&amp;MN$3)&gt;0,1,0))</f>
        <v>0</v>
      </c>
      <c r="MO60" s="19" t="n">
        <f aca="false">IF($A60="",0,IF(COUNTIFS(Urlaub!$A$5:$A$604,$A60,Urlaub!$B$5:$B$604,"&lt;="&amp;MO$3,Urlaub!$C$5:$C$604,"&gt;="&amp;MO$3)&gt;0,1,0))</f>
        <v>0</v>
      </c>
      <c r="MP60" s="19" t="n">
        <f aca="false">IF($A60="",0,IF(COUNTIFS(Urlaub!$A$5:$A$604,$A60,Urlaub!$B$5:$B$604,"&lt;="&amp;MP$3,Urlaub!$C$5:$C$604,"&gt;="&amp;MP$3)&gt;0,1,0))</f>
        <v>0</v>
      </c>
      <c r="MQ60" s="19" t="n">
        <f aca="false">IF($A60="",0,IF(COUNTIFS(Urlaub!$A$5:$A$604,$A60,Urlaub!$B$5:$B$604,"&lt;="&amp;MQ$3,Urlaub!$C$5:$C$604,"&gt;="&amp;MQ$3)&gt;0,1,0))</f>
        <v>0</v>
      </c>
      <c r="MR60" s="19" t="n">
        <f aca="false">IF($A60="",0,IF(COUNTIFS(Urlaub!$A$5:$A$604,$A60,Urlaub!$B$5:$B$604,"&lt;="&amp;MR$3,Urlaub!$C$5:$C$604,"&gt;="&amp;MR$3)&gt;0,1,0))</f>
        <v>0</v>
      </c>
      <c r="MS60" s="19" t="n">
        <f aca="false">IF($A60="",0,IF(COUNTIFS(Urlaub!$A$5:$A$604,$A60,Urlaub!$B$5:$B$604,"&lt;="&amp;MS$3,Urlaub!$C$5:$C$604,"&gt;="&amp;MS$3)&gt;0,1,0))</f>
        <v>0</v>
      </c>
      <c r="MT60" s="19" t="n">
        <f aca="false">IF($A60="",0,IF(COUNTIFS(Urlaub!$A$5:$A$604,$A60,Urlaub!$B$5:$B$604,"&lt;="&amp;MT$3,Urlaub!$C$5:$C$604,"&gt;="&amp;MT$3)&gt;0,1,0))</f>
        <v>0</v>
      </c>
      <c r="MU60" s="19" t="n">
        <f aca="false">IF($A60="",0,IF(COUNTIFS(Urlaub!$A$5:$A$604,$A60,Urlaub!$B$5:$B$604,"&lt;="&amp;MU$3,Urlaub!$C$5:$C$604,"&gt;="&amp;MU$3)&gt;0,1,0))</f>
        <v>0</v>
      </c>
      <c r="MV60" s="19" t="n">
        <f aca="false">IF($A60="",0,IF(COUNTIFS(Urlaub!$A$5:$A$604,$A60,Urlaub!$B$5:$B$604,"&lt;="&amp;MV$3,Urlaub!$C$5:$C$604,"&gt;="&amp;MV$3)&gt;0,1,0))</f>
        <v>0</v>
      </c>
      <c r="MW60" s="19" t="n">
        <f aca="false">IF($A60="",0,IF(COUNTIFS(Urlaub!$A$5:$A$604,$A60,Urlaub!$B$5:$B$604,"&lt;="&amp;MW$3,Urlaub!$C$5:$C$604,"&gt;="&amp;MW$3)&gt;0,1,0))</f>
        <v>0</v>
      </c>
      <c r="MX60" s="19" t="n">
        <f aca="false">IF($A60="",0,IF(COUNTIFS(Urlaub!$A$5:$A$604,$A60,Urlaub!$B$5:$B$604,"&lt;="&amp;MX$3,Urlaub!$C$5:$C$604,"&gt;="&amp;MX$3)&gt;0,1,0))</f>
        <v>0</v>
      </c>
      <c r="MY60" s="19" t="n">
        <f aca="false">IF($A60="",0,IF(COUNTIFS(Urlaub!$A$5:$A$604,$A60,Urlaub!$B$5:$B$604,"&lt;="&amp;MY$3,Urlaub!$C$5:$C$604,"&gt;="&amp;MY$3)&gt;0,1,0))</f>
        <v>0</v>
      </c>
      <c r="MZ60" s="19" t="n">
        <f aca="false">IF($A60="",0,IF(COUNTIFS(Urlaub!$A$5:$A$604,$A60,Urlaub!$B$5:$B$604,"&lt;="&amp;MZ$3,Urlaub!$C$5:$C$604,"&gt;="&amp;MZ$3)&gt;0,1,0))</f>
        <v>0</v>
      </c>
      <c r="NA60" s="19" t="n">
        <f aca="false">IF($A60="",0,IF(COUNTIFS(Urlaub!$A$5:$A$604,$A60,Urlaub!$B$5:$B$604,"&lt;="&amp;NA$3,Urlaub!$C$5:$C$604,"&gt;="&amp;NA$3)&gt;0,1,0))</f>
        <v>0</v>
      </c>
      <c r="NB60" s="19" t="n">
        <f aca="false">IF($A60="",0,IF(COUNTIFS(Urlaub!$A$5:$A$604,$A60,Urlaub!$B$5:$B$604,"&lt;="&amp;NB$3,Urlaub!$C$5:$C$604,"&gt;="&amp;NB$3)&gt;0,1,0))</f>
        <v>0</v>
      </c>
      <c r="NC60" s="19" t="n">
        <f aca="false">IF($A60="",0,IF(COUNTIFS(Urlaub!$A$5:$A$604,$A60,Urlaub!$B$5:$B$604,"&lt;="&amp;NC$3,Urlaub!$C$5:$C$604,"&gt;="&amp;NC$3)&gt;0,1,0))</f>
        <v>0</v>
      </c>
      <c r="ND60" s="19" t="n">
        <f aca="false">IF($A60="",0,IF(COUNTIFS(Urlaub!$A$5:$A$604,$A60,Urlaub!$B$5:$B$604,"&lt;="&amp;ND$3,Urlaub!$C$5:$C$604,"&gt;="&amp;ND$3)&gt;0,1,0))</f>
        <v>0</v>
      </c>
      <c r="NE60" s="19" t="n">
        <f aca="false">IF($A60="",0,IF(COUNTIFS(Urlaub!$A$5:$A$604,$A60,Urlaub!$B$5:$B$604,"&lt;="&amp;NE$3,Urlaub!$C$5:$C$604,"&gt;="&amp;NE$3)&gt;0,1,0))</f>
        <v>0</v>
      </c>
      <c r="NF60" s="19" t="n">
        <f aca="false">IF($A60="",0,IF(COUNTIFS(Urlaub!$A$5:$A$604,$A60,Urlaub!$B$5:$B$604,"&lt;="&amp;NF$3,Urlaub!$C$5:$C$604,"&gt;="&amp;NF$3)&gt;0,1,0))</f>
        <v>0</v>
      </c>
      <c r="NG60" s="19" t="n">
        <f aca="false">IF($A60="",0,IF(COUNTIFS(Urlaub!$A$5:$A$604,$A60,Urlaub!$B$5:$B$604,"&lt;="&amp;NG$3,Urlaub!$C$5:$C$604,"&gt;="&amp;NG$3)&gt;0,1,0))</f>
        <v>0</v>
      </c>
      <c r="NH60" s="19" t="n">
        <f aca="false">IF($A60="",0,IF(COUNTIFS(Urlaub!$A$5:$A$604,$A60,Urlaub!$B$5:$B$604,"&lt;="&amp;NH$3,Urlaub!$C$5:$C$604,"&gt;="&amp;NH$3)&gt;0,1,0))</f>
        <v>0</v>
      </c>
    </row>
    <row r="61" customFormat="false" ht="15" hidden="false" customHeight="false" outlineLevel="0" collapsed="false">
      <c r="A61" s="5" t="str">
        <f aca="false">IF(Team!A61="","",Team!A61)</f>
        <v/>
      </c>
      <c r="B61" s="8" t="str">
        <f aca="false">IF(Team!B61="","",Team!B61)</f>
        <v/>
      </c>
      <c r="C61" s="8" t="str">
        <f aca="false">IF(Team!C61="","",Team!C61)</f>
        <v/>
      </c>
      <c r="D61" s="8" t="str">
        <f aca="false">IF(Team!D61="","",Team!D61)</f>
        <v/>
      </c>
      <c r="E61" s="8" t="str">
        <f aca="false">IF(Team!E61="","",Team!E61)</f>
        <v/>
      </c>
      <c r="F61" s="8" t="str">
        <f aca="false">IF(Team!F61="","",Team!F61)</f>
        <v/>
      </c>
      <c r="G61" s="19" t="n">
        <f aca="false">IF($A61="",0,IF(COUNTIFS(Urlaub!$A$5:$A$604,$A61,Urlaub!$B$5:$B$604,"&lt;="&amp;G$3,Urlaub!$C$5:$C$604,"&gt;="&amp;G$3)&gt;0,1,0))</f>
        <v>0</v>
      </c>
      <c r="H61" s="19" t="n">
        <f aca="false">IF($A61="",0,IF(COUNTIFS(Urlaub!$A$5:$A$604,$A61,Urlaub!$B$5:$B$604,"&lt;="&amp;H$3,Urlaub!$C$5:$C$604,"&gt;="&amp;H$3)&gt;0,1,0))</f>
        <v>0</v>
      </c>
      <c r="I61" s="19" t="n">
        <f aca="false">IF($A61="",0,IF(COUNTIFS(Urlaub!$A$5:$A$604,$A61,Urlaub!$B$5:$B$604,"&lt;="&amp;I$3,Urlaub!$C$5:$C$604,"&gt;="&amp;I$3)&gt;0,1,0))</f>
        <v>0</v>
      </c>
      <c r="J61" s="19" t="n">
        <f aca="false">IF($A61="",0,IF(COUNTIFS(Urlaub!$A$5:$A$604,$A61,Urlaub!$B$5:$B$604,"&lt;="&amp;J$3,Urlaub!$C$5:$C$604,"&gt;="&amp;J$3)&gt;0,1,0))</f>
        <v>0</v>
      </c>
      <c r="K61" s="19" t="n">
        <f aca="false">IF($A61="",0,IF(COUNTIFS(Urlaub!$A$5:$A$604,$A61,Urlaub!$B$5:$B$604,"&lt;="&amp;K$3,Urlaub!$C$5:$C$604,"&gt;="&amp;K$3)&gt;0,1,0))</f>
        <v>0</v>
      </c>
      <c r="L61" s="19" t="n">
        <f aca="false">IF($A61="",0,IF(COUNTIFS(Urlaub!$A$5:$A$604,$A61,Urlaub!$B$5:$B$604,"&lt;="&amp;L$3,Urlaub!$C$5:$C$604,"&gt;="&amp;L$3)&gt;0,1,0))</f>
        <v>0</v>
      </c>
      <c r="M61" s="19" t="n">
        <f aca="false">IF($A61="",0,IF(COUNTIFS(Urlaub!$A$5:$A$604,$A61,Urlaub!$B$5:$B$604,"&lt;="&amp;M$3,Urlaub!$C$5:$C$604,"&gt;="&amp;M$3)&gt;0,1,0))</f>
        <v>0</v>
      </c>
      <c r="N61" s="19" t="n">
        <f aca="false">IF($A61="",0,IF(COUNTIFS(Urlaub!$A$5:$A$604,$A61,Urlaub!$B$5:$B$604,"&lt;="&amp;N$3,Urlaub!$C$5:$C$604,"&gt;="&amp;N$3)&gt;0,1,0))</f>
        <v>0</v>
      </c>
      <c r="O61" s="19" t="n">
        <f aca="false">IF($A61="",0,IF(COUNTIFS(Urlaub!$A$5:$A$604,$A61,Urlaub!$B$5:$B$604,"&lt;="&amp;O$3,Urlaub!$C$5:$C$604,"&gt;="&amp;O$3)&gt;0,1,0))</f>
        <v>0</v>
      </c>
      <c r="P61" s="19" t="n">
        <f aca="false">IF($A61="",0,IF(COUNTIFS(Urlaub!$A$5:$A$604,$A61,Urlaub!$B$5:$B$604,"&lt;="&amp;P$3,Urlaub!$C$5:$C$604,"&gt;="&amp;P$3)&gt;0,1,0))</f>
        <v>0</v>
      </c>
      <c r="Q61" s="19" t="n">
        <f aca="false">IF($A61="",0,IF(COUNTIFS(Urlaub!$A$5:$A$604,$A61,Urlaub!$B$5:$B$604,"&lt;="&amp;Q$3,Urlaub!$C$5:$C$604,"&gt;="&amp;Q$3)&gt;0,1,0))</f>
        <v>0</v>
      </c>
      <c r="R61" s="19" t="n">
        <f aca="false">IF($A61="",0,IF(COUNTIFS(Urlaub!$A$5:$A$604,$A61,Urlaub!$B$5:$B$604,"&lt;="&amp;R$3,Urlaub!$C$5:$C$604,"&gt;="&amp;R$3)&gt;0,1,0))</f>
        <v>0</v>
      </c>
      <c r="S61" s="19" t="n">
        <f aca="false">IF($A61="",0,IF(COUNTIFS(Urlaub!$A$5:$A$604,$A61,Urlaub!$B$5:$B$604,"&lt;="&amp;S$3,Urlaub!$C$5:$C$604,"&gt;="&amp;S$3)&gt;0,1,0))</f>
        <v>0</v>
      </c>
      <c r="T61" s="19" t="n">
        <f aca="false">IF($A61="",0,IF(COUNTIFS(Urlaub!$A$5:$A$604,$A61,Urlaub!$B$5:$B$604,"&lt;="&amp;T$3,Urlaub!$C$5:$C$604,"&gt;="&amp;T$3)&gt;0,1,0))</f>
        <v>0</v>
      </c>
      <c r="U61" s="19" t="n">
        <f aca="false">IF($A61="",0,IF(COUNTIFS(Urlaub!$A$5:$A$604,$A61,Urlaub!$B$5:$B$604,"&lt;="&amp;U$3,Urlaub!$C$5:$C$604,"&gt;="&amp;U$3)&gt;0,1,0))</f>
        <v>0</v>
      </c>
      <c r="V61" s="19" t="n">
        <f aca="false">IF($A61="",0,IF(COUNTIFS(Urlaub!$A$5:$A$604,$A61,Urlaub!$B$5:$B$604,"&lt;="&amp;V$3,Urlaub!$C$5:$C$604,"&gt;="&amp;V$3)&gt;0,1,0))</f>
        <v>0</v>
      </c>
      <c r="W61" s="19" t="n">
        <f aca="false">IF($A61="",0,IF(COUNTIFS(Urlaub!$A$5:$A$604,$A61,Urlaub!$B$5:$B$604,"&lt;="&amp;W$3,Urlaub!$C$5:$C$604,"&gt;="&amp;W$3)&gt;0,1,0))</f>
        <v>0</v>
      </c>
      <c r="X61" s="19" t="n">
        <f aca="false">IF($A61="",0,IF(COUNTIFS(Urlaub!$A$5:$A$604,$A61,Urlaub!$B$5:$B$604,"&lt;="&amp;X$3,Urlaub!$C$5:$C$604,"&gt;="&amp;X$3)&gt;0,1,0))</f>
        <v>0</v>
      </c>
      <c r="Y61" s="19" t="n">
        <f aca="false">IF($A61="",0,IF(COUNTIFS(Urlaub!$A$5:$A$604,$A61,Urlaub!$B$5:$B$604,"&lt;="&amp;Y$3,Urlaub!$C$5:$C$604,"&gt;="&amp;Y$3)&gt;0,1,0))</f>
        <v>0</v>
      </c>
      <c r="Z61" s="19" t="n">
        <f aca="false">IF($A61="",0,IF(COUNTIFS(Urlaub!$A$5:$A$604,$A61,Urlaub!$B$5:$B$604,"&lt;="&amp;Z$3,Urlaub!$C$5:$C$604,"&gt;="&amp;Z$3)&gt;0,1,0))</f>
        <v>0</v>
      </c>
      <c r="AA61" s="19" t="n">
        <f aca="false">IF($A61="",0,IF(COUNTIFS(Urlaub!$A$5:$A$604,$A61,Urlaub!$B$5:$B$604,"&lt;="&amp;AA$3,Urlaub!$C$5:$C$604,"&gt;="&amp;AA$3)&gt;0,1,0))</f>
        <v>0</v>
      </c>
      <c r="AB61" s="19" t="n">
        <f aca="false">IF($A61="",0,IF(COUNTIFS(Urlaub!$A$5:$A$604,$A61,Urlaub!$B$5:$B$604,"&lt;="&amp;AB$3,Urlaub!$C$5:$C$604,"&gt;="&amp;AB$3)&gt;0,1,0))</f>
        <v>0</v>
      </c>
      <c r="AC61" s="19" t="n">
        <f aca="false">IF($A61="",0,IF(COUNTIFS(Urlaub!$A$5:$A$604,$A61,Urlaub!$B$5:$B$604,"&lt;="&amp;AC$3,Urlaub!$C$5:$C$604,"&gt;="&amp;AC$3)&gt;0,1,0))</f>
        <v>0</v>
      </c>
      <c r="AD61" s="19" t="n">
        <f aca="false">IF($A61="",0,IF(COUNTIFS(Urlaub!$A$5:$A$604,$A61,Urlaub!$B$5:$B$604,"&lt;="&amp;AD$3,Urlaub!$C$5:$C$604,"&gt;="&amp;AD$3)&gt;0,1,0))</f>
        <v>0</v>
      </c>
      <c r="AE61" s="19" t="n">
        <f aca="false">IF($A61="",0,IF(COUNTIFS(Urlaub!$A$5:$A$604,$A61,Urlaub!$B$5:$B$604,"&lt;="&amp;AE$3,Urlaub!$C$5:$C$604,"&gt;="&amp;AE$3)&gt;0,1,0))</f>
        <v>0</v>
      </c>
      <c r="AF61" s="19" t="n">
        <f aca="false">IF($A61="",0,IF(COUNTIFS(Urlaub!$A$5:$A$604,$A61,Urlaub!$B$5:$B$604,"&lt;="&amp;AF$3,Urlaub!$C$5:$C$604,"&gt;="&amp;AF$3)&gt;0,1,0))</f>
        <v>0</v>
      </c>
      <c r="AG61" s="19" t="n">
        <f aca="false">IF($A61="",0,IF(COUNTIFS(Urlaub!$A$5:$A$604,$A61,Urlaub!$B$5:$B$604,"&lt;="&amp;AG$3,Urlaub!$C$5:$C$604,"&gt;="&amp;AG$3)&gt;0,1,0))</f>
        <v>0</v>
      </c>
      <c r="AH61" s="19" t="n">
        <f aca="false">IF($A61="",0,IF(COUNTIFS(Urlaub!$A$5:$A$604,$A61,Urlaub!$B$5:$B$604,"&lt;="&amp;AH$3,Urlaub!$C$5:$C$604,"&gt;="&amp;AH$3)&gt;0,1,0))</f>
        <v>0</v>
      </c>
      <c r="AI61" s="19" t="n">
        <f aca="false">IF($A61="",0,IF(COUNTIFS(Urlaub!$A$5:$A$604,$A61,Urlaub!$B$5:$B$604,"&lt;="&amp;AI$3,Urlaub!$C$5:$C$604,"&gt;="&amp;AI$3)&gt;0,1,0))</f>
        <v>0</v>
      </c>
      <c r="AJ61" s="19" t="n">
        <f aca="false">IF($A61="",0,IF(COUNTIFS(Urlaub!$A$5:$A$604,$A61,Urlaub!$B$5:$B$604,"&lt;="&amp;AJ$3,Urlaub!$C$5:$C$604,"&gt;="&amp;AJ$3)&gt;0,1,0))</f>
        <v>0</v>
      </c>
      <c r="AK61" s="19" t="n">
        <f aca="false">IF($A61="",0,IF(COUNTIFS(Urlaub!$A$5:$A$604,$A61,Urlaub!$B$5:$B$604,"&lt;="&amp;AK$3,Urlaub!$C$5:$C$604,"&gt;="&amp;AK$3)&gt;0,1,0))</f>
        <v>0</v>
      </c>
      <c r="AL61" s="19" t="n">
        <f aca="false">IF($A61="",0,IF(COUNTIFS(Urlaub!$A$5:$A$604,$A61,Urlaub!$B$5:$B$604,"&lt;="&amp;AL$3,Urlaub!$C$5:$C$604,"&gt;="&amp;AL$3)&gt;0,1,0))</f>
        <v>0</v>
      </c>
      <c r="AM61" s="19" t="n">
        <f aca="false">IF($A61="",0,IF(COUNTIFS(Urlaub!$A$5:$A$604,$A61,Urlaub!$B$5:$B$604,"&lt;="&amp;AM$3,Urlaub!$C$5:$C$604,"&gt;="&amp;AM$3)&gt;0,1,0))</f>
        <v>0</v>
      </c>
      <c r="AN61" s="19" t="n">
        <f aca="false">IF($A61="",0,IF(COUNTIFS(Urlaub!$A$5:$A$604,$A61,Urlaub!$B$5:$B$604,"&lt;="&amp;AN$3,Urlaub!$C$5:$C$604,"&gt;="&amp;AN$3)&gt;0,1,0))</f>
        <v>0</v>
      </c>
      <c r="AO61" s="19" t="n">
        <f aca="false">IF($A61="",0,IF(COUNTIFS(Urlaub!$A$5:$A$604,$A61,Urlaub!$B$5:$B$604,"&lt;="&amp;AO$3,Urlaub!$C$5:$C$604,"&gt;="&amp;AO$3)&gt;0,1,0))</f>
        <v>0</v>
      </c>
      <c r="AP61" s="19" t="n">
        <f aca="false">IF($A61="",0,IF(COUNTIFS(Urlaub!$A$5:$A$604,$A61,Urlaub!$B$5:$B$604,"&lt;="&amp;AP$3,Urlaub!$C$5:$C$604,"&gt;="&amp;AP$3)&gt;0,1,0))</f>
        <v>0</v>
      </c>
      <c r="AQ61" s="19" t="n">
        <f aca="false">IF($A61="",0,IF(COUNTIFS(Urlaub!$A$5:$A$604,$A61,Urlaub!$B$5:$B$604,"&lt;="&amp;AQ$3,Urlaub!$C$5:$C$604,"&gt;="&amp;AQ$3)&gt;0,1,0))</f>
        <v>0</v>
      </c>
      <c r="AR61" s="19" t="n">
        <f aca="false">IF($A61="",0,IF(COUNTIFS(Urlaub!$A$5:$A$604,$A61,Urlaub!$B$5:$B$604,"&lt;="&amp;AR$3,Urlaub!$C$5:$C$604,"&gt;="&amp;AR$3)&gt;0,1,0))</f>
        <v>0</v>
      </c>
      <c r="AS61" s="19" t="n">
        <f aca="false">IF($A61="",0,IF(COUNTIFS(Urlaub!$A$5:$A$604,$A61,Urlaub!$B$5:$B$604,"&lt;="&amp;AS$3,Urlaub!$C$5:$C$604,"&gt;="&amp;AS$3)&gt;0,1,0))</f>
        <v>0</v>
      </c>
      <c r="AT61" s="19" t="n">
        <f aca="false">IF($A61="",0,IF(COUNTIFS(Urlaub!$A$5:$A$604,$A61,Urlaub!$B$5:$B$604,"&lt;="&amp;AT$3,Urlaub!$C$5:$C$604,"&gt;="&amp;AT$3)&gt;0,1,0))</f>
        <v>0</v>
      </c>
      <c r="AU61" s="19" t="n">
        <f aca="false">IF($A61="",0,IF(COUNTIFS(Urlaub!$A$5:$A$604,$A61,Urlaub!$B$5:$B$604,"&lt;="&amp;AU$3,Urlaub!$C$5:$C$604,"&gt;="&amp;AU$3)&gt;0,1,0))</f>
        <v>0</v>
      </c>
      <c r="AV61" s="19" t="n">
        <f aca="false">IF($A61="",0,IF(COUNTIFS(Urlaub!$A$5:$A$604,$A61,Urlaub!$B$5:$B$604,"&lt;="&amp;AV$3,Urlaub!$C$5:$C$604,"&gt;="&amp;AV$3)&gt;0,1,0))</f>
        <v>0</v>
      </c>
      <c r="AW61" s="19" t="n">
        <f aca="false">IF($A61="",0,IF(COUNTIFS(Urlaub!$A$5:$A$604,$A61,Urlaub!$B$5:$B$604,"&lt;="&amp;AW$3,Urlaub!$C$5:$C$604,"&gt;="&amp;AW$3)&gt;0,1,0))</f>
        <v>0</v>
      </c>
      <c r="AX61" s="19" t="n">
        <f aca="false">IF($A61="",0,IF(COUNTIFS(Urlaub!$A$5:$A$604,$A61,Urlaub!$B$5:$B$604,"&lt;="&amp;AX$3,Urlaub!$C$5:$C$604,"&gt;="&amp;AX$3)&gt;0,1,0))</f>
        <v>0</v>
      </c>
      <c r="AY61" s="19" t="n">
        <f aca="false">IF($A61="",0,IF(COUNTIFS(Urlaub!$A$5:$A$604,$A61,Urlaub!$B$5:$B$604,"&lt;="&amp;AY$3,Urlaub!$C$5:$C$604,"&gt;="&amp;AY$3)&gt;0,1,0))</f>
        <v>0</v>
      </c>
      <c r="AZ61" s="19" t="n">
        <f aca="false">IF($A61="",0,IF(COUNTIFS(Urlaub!$A$5:$A$604,$A61,Urlaub!$B$5:$B$604,"&lt;="&amp;AZ$3,Urlaub!$C$5:$C$604,"&gt;="&amp;AZ$3)&gt;0,1,0))</f>
        <v>0</v>
      </c>
      <c r="BA61" s="19" t="n">
        <f aca="false">IF($A61="",0,IF(COUNTIFS(Urlaub!$A$5:$A$604,$A61,Urlaub!$B$5:$B$604,"&lt;="&amp;BA$3,Urlaub!$C$5:$C$604,"&gt;="&amp;BA$3)&gt;0,1,0))</f>
        <v>0</v>
      </c>
      <c r="BB61" s="19" t="n">
        <f aca="false">IF($A61="",0,IF(COUNTIFS(Urlaub!$A$5:$A$604,$A61,Urlaub!$B$5:$B$604,"&lt;="&amp;BB$3,Urlaub!$C$5:$C$604,"&gt;="&amp;BB$3)&gt;0,1,0))</f>
        <v>0</v>
      </c>
      <c r="BC61" s="19" t="n">
        <f aca="false">IF($A61="",0,IF(COUNTIFS(Urlaub!$A$5:$A$604,$A61,Urlaub!$B$5:$B$604,"&lt;="&amp;BC$3,Urlaub!$C$5:$C$604,"&gt;="&amp;BC$3)&gt;0,1,0))</f>
        <v>0</v>
      </c>
      <c r="BD61" s="19" t="n">
        <f aca="false">IF($A61="",0,IF(COUNTIFS(Urlaub!$A$5:$A$604,$A61,Urlaub!$B$5:$B$604,"&lt;="&amp;BD$3,Urlaub!$C$5:$C$604,"&gt;="&amp;BD$3)&gt;0,1,0))</f>
        <v>0</v>
      </c>
      <c r="BE61" s="19" t="n">
        <f aca="false">IF($A61="",0,IF(COUNTIFS(Urlaub!$A$5:$A$604,$A61,Urlaub!$B$5:$B$604,"&lt;="&amp;BE$3,Urlaub!$C$5:$C$604,"&gt;="&amp;BE$3)&gt;0,1,0))</f>
        <v>0</v>
      </c>
      <c r="BF61" s="19" t="n">
        <f aca="false">IF($A61="",0,IF(COUNTIFS(Urlaub!$A$5:$A$604,$A61,Urlaub!$B$5:$B$604,"&lt;="&amp;BF$3,Urlaub!$C$5:$C$604,"&gt;="&amp;BF$3)&gt;0,1,0))</f>
        <v>0</v>
      </c>
      <c r="BG61" s="19" t="n">
        <f aca="false">IF($A61="",0,IF(COUNTIFS(Urlaub!$A$5:$A$604,$A61,Urlaub!$B$5:$B$604,"&lt;="&amp;BG$3,Urlaub!$C$5:$C$604,"&gt;="&amp;BG$3)&gt;0,1,0))</f>
        <v>0</v>
      </c>
      <c r="BH61" s="19" t="n">
        <f aca="false">IF($A61="",0,IF(COUNTIFS(Urlaub!$A$5:$A$604,$A61,Urlaub!$B$5:$B$604,"&lt;="&amp;BH$3,Urlaub!$C$5:$C$604,"&gt;="&amp;BH$3)&gt;0,1,0))</f>
        <v>0</v>
      </c>
      <c r="BI61" s="19" t="n">
        <f aca="false">IF($A61="",0,IF(COUNTIFS(Urlaub!$A$5:$A$604,$A61,Urlaub!$B$5:$B$604,"&lt;="&amp;BI$3,Urlaub!$C$5:$C$604,"&gt;="&amp;BI$3)&gt;0,1,0))</f>
        <v>0</v>
      </c>
      <c r="BJ61" s="19" t="n">
        <f aca="false">IF($A61="",0,IF(COUNTIFS(Urlaub!$A$5:$A$604,$A61,Urlaub!$B$5:$B$604,"&lt;="&amp;BJ$3,Urlaub!$C$5:$C$604,"&gt;="&amp;BJ$3)&gt;0,1,0))</f>
        <v>0</v>
      </c>
      <c r="BK61" s="19" t="n">
        <f aca="false">IF($A61="",0,IF(COUNTIFS(Urlaub!$A$5:$A$604,$A61,Urlaub!$B$5:$B$604,"&lt;="&amp;BK$3,Urlaub!$C$5:$C$604,"&gt;="&amp;BK$3)&gt;0,1,0))</f>
        <v>0</v>
      </c>
      <c r="BL61" s="19" t="n">
        <f aca="false">IF($A61="",0,IF(COUNTIFS(Urlaub!$A$5:$A$604,$A61,Urlaub!$B$5:$B$604,"&lt;="&amp;BL$3,Urlaub!$C$5:$C$604,"&gt;="&amp;BL$3)&gt;0,1,0))</f>
        <v>0</v>
      </c>
      <c r="BM61" s="19" t="n">
        <f aca="false">IF($A61="",0,IF(COUNTIFS(Urlaub!$A$5:$A$604,$A61,Urlaub!$B$5:$B$604,"&lt;="&amp;BM$3,Urlaub!$C$5:$C$604,"&gt;="&amp;BM$3)&gt;0,1,0))</f>
        <v>0</v>
      </c>
      <c r="BN61" s="19" t="n">
        <f aca="false">IF($A61="",0,IF(COUNTIFS(Urlaub!$A$5:$A$604,$A61,Urlaub!$B$5:$B$604,"&lt;="&amp;BN$3,Urlaub!$C$5:$C$604,"&gt;="&amp;BN$3)&gt;0,1,0))</f>
        <v>0</v>
      </c>
      <c r="BO61" s="19" t="n">
        <f aca="false">IF($A61="",0,IF(COUNTIFS(Urlaub!$A$5:$A$604,$A61,Urlaub!$B$5:$B$604,"&lt;="&amp;BO$3,Urlaub!$C$5:$C$604,"&gt;="&amp;BO$3)&gt;0,1,0))</f>
        <v>0</v>
      </c>
      <c r="BP61" s="19" t="n">
        <f aca="false">IF($A61="",0,IF(COUNTIFS(Urlaub!$A$5:$A$604,$A61,Urlaub!$B$5:$B$604,"&lt;="&amp;BP$3,Urlaub!$C$5:$C$604,"&gt;="&amp;BP$3)&gt;0,1,0))</f>
        <v>0</v>
      </c>
      <c r="BQ61" s="19" t="n">
        <f aca="false">IF($A61="",0,IF(COUNTIFS(Urlaub!$A$5:$A$604,$A61,Urlaub!$B$5:$B$604,"&lt;="&amp;BQ$3,Urlaub!$C$5:$C$604,"&gt;="&amp;BQ$3)&gt;0,1,0))</f>
        <v>0</v>
      </c>
      <c r="BR61" s="19" t="n">
        <f aca="false">IF($A61="",0,IF(COUNTIFS(Urlaub!$A$5:$A$604,$A61,Urlaub!$B$5:$B$604,"&lt;="&amp;BR$3,Urlaub!$C$5:$C$604,"&gt;="&amp;BR$3)&gt;0,1,0))</f>
        <v>0</v>
      </c>
      <c r="BS61" s="19" t="n">
        <f aca="false">IF($A61="",0,IF(COUNTIFS(Urlaub!$A$5:$A$604,$A61,Urlaub!$B$5:$B$604,"&lt;="&amp;BS$3,Urlaub!$C$5:$C$604,"&gt;="&amp;BS$3)&gt;0,1,0))</f>
        <v>0</v>
      </c>
      <c r="BT61" s="19" t="n">
        <f aca="false">IF($A61="",0,IF(COUNTIFS(Urlaub!$A$5:$A$604,$A61,Urlaub!$B$5:$B$604,"&lt;="&amp;BT$3,Urlaub!$C$5:$C$604,"&gt;="&amp;BT$3)&gt;0,1,0))</f>
        <v>0</v>
      </c>
      <c r="BU61" s="19" t="n">
        <f aca="false">IF($A61="",0,IF(COUNTIFS(Urlaub!$A$5:$A$604,$A61,Urlaub!$B$5:$B$604,"&lt;="&amp;BU$3,Urlaub!$C$5:$C$604,"&gt;="&amp;BU$3)&gt;0,1,0))</f>
        <v>0</v>
      </c>
      <c r="BV61" s="19" t="n">
        <f aca="false">IF($A61="",0,IF(COUNTIFS(Urlaub!$A$5:$A$604,$A61,Urlaub!$B$5:$B$604,"&lt;="&amp;BV$3,Urlaub!$C$5:$C$604,"&gt;="&amp;BV$3)&gt;0,1,0))</f>
        <v>0</v>
      </c>
      <c r="BW61" s="19" t="n">
        <f aca="false">IF($A61="",0,IF(COUNTIFS(Urlaub!$A$5:$A$604,$A61,Urlaub!$B$5:$B$604,"&lt;="&amp;BW$3,Urlaub!$C$5:$C$604,"&gt;="&amp;BW$3)&gt;0,1,0))</f>
        <v>0</v>
      </c>
      <c r="BX61" s="19" t="n">
        <f aca="false">IF($A61="",0,IF(COUNTIFS(Urlaub!$A$5:$A$604,$A61,Urlaub!$B$5:$B$604,"&lt;="&amp;BX$3,Urlaub!$C$5:$C$604,"&gt;="&amp;BX$3)&gt;0,1,0))</f>
        <v>0</v>
      </c>
      <c r="BY61" s="19" t="n">
        <f aca="false">IF($A61="",0,IF(COUNTIFS(Urlaub!$A$5:$A$604,$A61,Urlaub!$B$5:$B$604,"&lt;="&amp;BY$3,Urlaub!$C$5:$C$604,"&gt;="&amp;BY$3)&gt;0,1,0))</f>
        <v>0</v>
      </c>
      <c r="BZ61" s="19" t="n">
        <f aca="false">IF($A61="",0,IF(COUNTIFS(Urlaub!$A$5:$A$604,$A61,Urlaub!$B$5:$B$604,"&lt;="&amp;BZ$3,Urlaub!$C$5:$C$604,"&gt;="&amp;BZ$3)&gt;0,1,0))</f>
        <v>0</v>
      </c>
      <c r="CA61" s="19" t="n">
        <f aca="false">IF($A61="",0,IF(COUNTIFS(Urlaub!$A$5:$A$604,$A61,Urlaub!$B$5:$B$604,"&lt;="&amp;CA$3,Urlaub!$C$5:$C$604,"&gt;="&amp;CA$3)&gt;0,1,0))</f>
        <v>0</v>
      </c>
      <c r="CB61" s="19" t="n">
        <f aca="false">IF($A61="",0,IF(COUNTIFS(Urlaub!$A$5:$A$604,$A61,Urlaub!$B$5:$B$604,"&lt;="&amp;CB$3,Urlaub!$C$5:$C$604,"&gt;="&amp;CB$3)&gt;0,1,0))</f>
        <v>0</v>
      </c>
      <c r="CC61" s="19" t="n">
        <f aca="false">IF($A61="",0,IF(COUNTIFS(Urlaub!$A$5:$A$604,$A61,Urlaub!$B$5:$B$604,"&lt;="&amp;CC$3,Urlaub!$C$5:$C$604,"&gt;="&amp;CC$3)&gt;0,1,0))</f>
        <v>0</v>
      </c>
      <c r="CD61" s="19" t="n">
        <f aca="false">IF($A61="",0,IF(COUNTIFS(Urlaub!$A$5:$A$604,$A61,Urlaub!$B$5:$B$604,"&lt;="&amp;CD$3,Urlaub!$C$5:$C$604,"&gt;="&amp;CD$3)&gt;0,1,0))</f>
        <v>0</v>
      </c>
      <c r="CE61" s="19" t="n">
        <f aca="false">IF($A61="",0,IF(COUNTIFS(Urlaub!$A$5:$A$604,$A61,Urlaub!$B$5:$B$604,"&lt;="&amp;CE$3,Urlaub!$C$5:$C$604,"&gt;="&amp;CE$3)&gt;0,1,0))</f>
        <v>0</v>
      </c>
      <c r="CF61" s="19" t="n">
        <f aca="false">IF($A61="",0,IF(COUNTIFS(Urlaub!$A$5:$A$604,$A61,Urlaub!$B$5:$B$604,"&lt;="&amp;CF$3,Urlaub!$C$5:$C$604,"&gt;="&amp;CF$3)&gt;0,1,0))</f>
        <v>0</v>
      </c>
      <c r="CG61" s="19" t="n">
        <f aca="false">IF($A61="",0,IF(COUNTIFS(Urlaub!$A$5:$A$604,$A61,Urlaub!$B$5:$B$604,"&lt;="&amp;CG$3,Urlaub!$C$5:$C$604,"&gt;="&amp;CG$3)&gt;0,1,0))</f>
        <v>0</v>
      </c>
      <c r="CH61" s="19" t="n">
        <f aca="false">IF($A61="",0,IF(COUNTIFS(Urlaub!$A$5:$A$604,$A61,Urlaub!$B$5:$B$604,"&lt;="&amp;CH$3,Urlaub!$C$5:$C$604,"&gt;="&amp;CH$3)&gt;0,1,0))</f>
        <v>0</v>
      </c>
      <c r="CI61" s="19" t="n">
        <f aca="false">IF($A61="",0,IF(COUNTIFS(Urlaub!$A$5:$A$604,$A61,Urlaub!$B$5:$B$604,"&lt;="&amp;CI$3,Urlaub!$C$5:$C$604,"&gt;="&amp;CI$3)&gt;0,1,0))</f>
        <v>0</v>
      </c>
      <c r="CJ61" s="19" t="n">
        <f aca="false">IF($A61="",0,IF(COUNTIFS(Urlaub!$A$5:$A$604,$A61,Urlaub!$B$5:$B$604,"&lt;="&amp;CJ$3,Urlaub!$C$5:$C$604,"&gt;="&amp;CJ$3)&gt;0,1,0))</f>
        <v>0</v>
      </c>
      <c r="CK61" s="19" t="n">
        <f aca="false">IF($A61="",0,IF(COUNTIFS(Urlaub!$A$5:$A$604,$A61,Urlaub!$B$5:$B$604,"&lt;="&amp;CK$3,Urlaub!$C$5:$C$604,"&gt;="&amp;CK$3)&gt;0,1,0))</f>
        <v>0</v>
      </c>
      <c r="CL61" s="19" t="n">
        <f aca="false">IF($A61="",0,IF(COUNTIFS(Urlaub!$A$5:$A$604,$A61,Urlaub!$B$5:$B$604,"&lt;="&amp;CL$3,Urlaub!$C$5:$C$604,"&gt;="&amp;CL$3)&gt;0,1,0))</f>
        <v>0</v>
      </c>
      <c r="CM61" s="19" t="n">
        <f aca="false">IF($A61="",0,IF(COUNTIFS(Urlaub!$A$5:$A$604,$A61,Urlaub!$B$5:$B$604,"&lt;="&amp;CM$3,Urlaub!$C$5:$C$604,"&gt;="&amp;CM$3)&gt;0,1,0))</f>
        <v>0</v>
      </c>
      <c r="CN61" s="19" t="n">
        <f aca="false">IF($A61="",0,IF(COUNTIFS(Urlaub!$A$5:$A$604,$A61,Urlaub!$B$5:$B$604,"&lt;="&amp;CN$3,Urlaub!$C$5:$C$604,"&gt;="&amp;CN$3)&gt;0,1,0))</f>
        <v>0</v>
      </c>
      <c r="CO61" s="19" t="n">
        <f aca="false">IF($A61="",0,IF(COUNTIFS(Urlaub!$A$5:$A$604,$A61,Urlaub!$B$5:$B$604,"&lt;="&amp;CO$3,Urlaub!$C$5:$C$604,"&gt;="&amp;CO$3)&gt;0,1,0))</f>
        <v>0</v>
      </c>
      <c r="CP61" s="19" t="n">
        <f aca="false">IF($A61="",0,IF(COUNTIFS(Urlaub!$A$5:$A$604,$A61,Urlaub!$B$5:$B$604,"&lt;="&amp;CP$3,Urlaub!$C$5:$C$604,"&gt;="&amp;CP$3)&gt;0,1,0))</f>
        <v>0</v>
      </c>
      <c r="CQ61" s="19" t="n">
        <f aca="false">IF($A61="",0,IF(COUNTIFS(Urlaub!$A$5:$A$604,$A61,Urlaub!$B$5:$B$604,"&lt;="&amp;CQ$3,Urlaub!$C$5:$C$604,"&gt;="&amp;CQ$3)&gt;0,1,0))</f>
        <v>0</v>
      </c>
      <c r="CR61" s="19" t="n">
        <f aca="false">IF($A61="",0,IF(COUNTIFS(Urlaub!$A$5:$A$604,$A61,Urlaub!$B$5:$B$604,"&lt;="&amp;CR$3,Urlaub!$C$5:$C$604,"&gt;="&amp;CR$3)&gt;0,1,0))</f>
        <v>0</v>
      </c>
      <c r="CS61" s="19" t="n">
        <f aca="false">IF($A61="",0,IF(COUNTIFS(Urlaub!$A$5:$A$604,$A61,Urlaub!$B$5:$B$604,"&lt;="&amp;CS$3,Urlaub!$C$5:$C$604,"&gt;="&amp;CS$3)&gt;0,1,0))</f>
        <v>0</v>
      </c>
      <c r="CT61" s="19" t="n">
        <f aca="false">IF($A61="",0,IF(COUNTIFS(Urlaub!$A$5:$A$604,$A61,Urlaub!$B$5:$B$604,"&lt;="&amp;CT$3,Urlaub!$C$5:$C$604,"&gt;="&amp;CT$3)&gt;0,1,0))</f>
        <v>0</v>
      </c>
      <c r="CU61" s="19" t="n">
        <f aca="false">IF($A61="",0,IF(COUNTIFS(Urlaub!$A$5:$A$604,$A61,Urlaub!$B$5:$B$604,"&lt;="&amp;CU$3,Urlaub!$C$5:$C$604,"&gt;="&amp;CU$3)&gt;0,1,0))</f>
        <v>0</v>
      </c>
      <c r="CV61" s="19" t="n">
        <f aca="false">IF($A61="",0,IF(COUNTIFS(Urlaub!$A$5:$A$604,$A61,Urlaub!$B$5:$B$604,"&lt;="&amp;CV$3,Urlaub!$C$5:$C$604,"&gt;="&amp;CV$3)&gt;0,1,0))</f>
        <v>0</v>
      </c>
      <c r="CW61" s="19" t="n">
        <f aca="false">IF($A61="",0,IF(COUNTIFS(Urlaub!$A$5:$A$604,$A61,Urlaub!$B$5:$B$604,"&lt;="&amp;CW$3,Urlaub!$C$5:$C$604,"&gt;="&amp;CW$3)&gt;0,1,0))</f>
        <v>0</v>
      </c>
      <c r="CX61" s="19" t="n">
        <f aca="false">IF($A61="",0,IF(COUNTIFS(Urlaub!$A$5:$A$604,$A61,Urlaub!$B$5:$B$604,"&lt;="&amp;CX$3,Urlaub!$C$5:$C$604,"&gt;="&amp;CX$3)&gt;0,1,0))</f>
        <v>0</v>
      </c>
      <c r="CY61" s="19" t="n">
        <f aca="false">IF($A61="",0,IF(COUNTIFS(Urlaub!$A$5:$A$604,$A61,Urlaub!$B$5:$B$604,"&lt;="&amp;CY$3,Urlaub!$C$5:$C$604,"&gt;="&amp;CY$3)&gt;0,1,0))</f>
        <v>0</v>
      </c>
      <c r="CZ61" s="19" t="n">
        <f aca="false">IF($A61="",0,IF(COUNTIFS(Urlaub!$A$5:$A$604,$A61,Urlaub!$B$5:$B$604,"&lt;="&amp;CZ$3,Urlaub!$C$5:$C$604,"&gt;="&amp;CZ$3)&gt;0,1,0))</f>
        <v>0</v>
      </c>
      <c r="DA61" s="19" t="n">
        <f aca="false">IF($A61="",0,IF(COUNTIFS(Urlaub!$A$5:$A$604,$A61,Urlaub!$B$5:$B$604,"&lt;="&amp;DA$3,Urlaub!$C$5:$C$604,"&gt;="&amp;DA$3)&gt;0,1,0))</f>
        <v>0</v>
      </c>
      <c r="DB61" s="19" t="n">
        <f aca="false">IF($A61="",0,IF(COUNTIFS(Urlaub!$A$5:$A$604,$A61,Urlaub!$B$5:$B$604,"&lt;="&amp;DB$3,Urlaub!$C$5:$C$604,"&gt;="&amp;DB$3)&gt;0,1,0))</f>
        <v>0</v>
      </c>
      <c r="DC61" s="19" t="n">
        <f aca="false">IF($A61="",0,IF(COUNTIFS(Urlaub!$A$5:$A$604,$A61,Urlaub!$B$5:$B$604,"&lt;="&amp;DC$3,Urlaub!$C$5:$C$604,"&gt;="&amp;DC$3)&gt;0,1,0))</f>
        <v>0</v>
      </c>
      <c r="DD61" s="19" t="n">
        <f aca="false">IF($A61="",0,IF(COUNTIFS(Urlaub!$A$5:$A$604,$A61,Urlaub!$B$5:$B$604,"&lt;="&amp;DD$3,Urlaub!$C$5:$C$604,"&gt;="&amp;DD$3)&gt;0,1,0))</f>
        <v>0</v>
      </c>
      <c r="DE61" s="19" t="n">
        <f aca="false">IF($A61="",0,IF(COUNTIFS(Urlaub!$A$5:$A$604,$A61,Urlaub!$B$5:$B$604,"&lt;="&amp;DE$3,Urlaub!$C$5:$C$604,"&gt;="&amp;DE$3)&gt;0,1,0))</f>
        <v>0</v>
      </c>
      <c r="DF61" s="19" t="n">
        <f aca="false">IF($A61="",0,IF(COUNTIFS(Urlaub!$A$5:$A$604,$A61,Urlaub!$B$5:$B$604,"&lt;="&amp;DF$3,Urlaub!$C$5:$C$604,"&gt;="&amp;DF$3)&gt;0,1,0))</f>
        <v>0</v>
      </c>
      <c r="DG61" s="19" t="n">
        <f aca="false">IF($A61="",0,IF(COUNTIFS(Urlaub!$A$5:$A$604,$A61,Urlaub!$B$5:$B$604,"&lt;="&amp;DG$3,Urlaub!$C$5:$C$604,"&gt;="&amp;DG$3)&gt;0,1,0))</f>
        <v>0</v>
      </c>
      <c r="DH61" s="19" t="n">
        <f aca="false">IF($A61="",0,IF(COUNTIFS(Urlaub!$A$5:$A$604,$A61,Urlaub!$B$5:$B$604,"&lt;="&amp;DH$3,Urlaub!$C$5:$C$604,"&gt;="&amp;DH$3)&gt;0,1,0))</f>
        <v>0</v>
      </c>
      <c r="DI61" s="19" t="n">
        <f aca="false">IF($A61="",0,IF(COUNTIFS(Urlaub!$A$5:$A$604,$A61,Urlaub!$B$5:$B$604,"&lt;="&amp;DI$3,Urlaub!$C$5:$C$604,"&gt;="&amp;DI$3)&gt;0,1,0))</f>
        <v>0</v>
      </c>
      <c r="DJ61" s="19" t="n">
        <f aca="false">IF($A61="",0,IF(COUNTIFS(Urlaub!$A$5:$A$604,$A61,Urlaub!$B$5:$B$604,"&lt;="&amp;DJ$3,Urlaub!$C$5:$C$604,"&gt;="&amp;DJ$3)&gt;0,1,0))</f>
        <v>0</v>
      </c>
      <c r="DK61" s="19" t="n">
        <f aca="false">IF($A61="",0,IF(COUNTIFS(Urlaub!$A$5:$A$604,$A61,Urlaub!$B$5:$B$604,"&lt;="&amp;DK$3,Urlaub!$C$5:$C$604,"&gt;="&amp;DK$3)&gt;0,1,0))</f>
        <v>0</v>
      </c>
      <c r="DL61" s="19" t="n">
        <f aca="false">IF($A61="",0,IF(COUNTIFS(Urlaub!$A$5:$A$604,$A61,Urlaub!$B$5:$B$604,"&lt;="&amp;DL$3,Urlaub!$C$5:$C$604,"&gt;="&amp;DL$3)&gt;0,1,0))</f>
        <v>0</v>
      </c>
      <c r="DM61" s="19" t="n">
        <f aca="false">IF($A61="",0,IF(COUNTIFS(Urlaub!$A$5:$A$604,$A61,Urlaub!$B$5:$B$604,"&lt;="&amp;DM$3,Urlaub!$C$5:$C$604,"&gt;="&amp;DM$3)&gt;0,1,0))</f>
        <v>0</v>
      </c>
      <c r="DN61" s="19" t="n">
        <f aca="false">IF($A61="",0,IF(COUNTIFS(Urlaub!$A$5:$A$604,$A61,Urlaub!$B$5:$B$604,"&lt;="&amp;DN$3,Urlaub!$C$5:$C$604,"&gt;="&amp;DN$3)&gt;0,1,0))</f>
        <v>0</v>
      </c>
      <c r="DO61" s="19" t="n">
        <f aca="false">IF($A61="",0,IF(COUNTIFS(Urlaub!$A$5:$A$604,$A61,Urlaub!$B$5:$B$604,"&lt;="&amp;DO$3,Urlaub!$C$5:$C$604,"&gt;="&amp;DO$3)&gt;0,1,0))</f>
        <v>0</v>
      </c>
      <c r="DP61" s="19" t="n">
        <f aca="false">IF($A61="",0,IF(COUNTIFS(Urlaub!$A$5:$A$604,$A61,Urlaub!$B$5:$B$604,"&lt;="&amp;DP$3,Urlaub!$C$5:$C$604,"&gt;="&amp;DP$3)&gt;0,1,0))</f>
        <v>0</v>
      </c>
      <c r="DQ61" s="19" t="n">
        <f aca="false">IF($A61="",0,IF(COUNTIFS(Urlaub!$A$5:$A$604,$A61,Urlaub!$B$5:$B$604,"&lt;="&amp;DQ$3,Urlaub!$C$5:$C$604,"&gt;="&amp;DQ$3)&gt;0,1,0))</f>
        <v>0</v>
      </c>
      <c r="DR61" s="19" t="n">
        <f aca="false">IF($A61="",0,IF(COUNTIFS(Urlaub!$A$5:$A$604,$A61,Urlaub!$B$5:$B$604,"&lt;="&amp;DR$3,Urlaub!$C$5:$C$604,"&gt;="&amp;DR$3)&gt;0,1,0))</f>
        <v>0</v>
      </c>
      <c r="DS61" s="19" t="n">
        <f aca="false">IF($A61="",0,IF(COUNTIFS(Urlaub!$A$5:$A$604,$A61,Urlaub!$B$5:$B$604,"&lt;="&amp;DS$3,Urlaub!$C$5:$C$604,"&gt;="&amp;DS$3)&gt;0,1,0))</f>
        <v>0</v>
      </c>
      <c r="DT61" s="19" t="n">
        <f aca="false">IF($A61="",0,IF(COUNTIFS(Urlaub!$A$5:$A$604,$A61,Urlaub!$B$5:$B$604,"&lt;="&amp;DT$3,Urlaub!$C$5:$C$604,"&gt;="&amp;DT$3)&gt;0,1,0))</f>
        <v>0</v>
      </c>
      <c r="DU61" s="19" t="n">
        <f aca="false">IF($A61="",0,IF(COUNTIFS(Urlaub!$A$5:$A$604,$A61,Urlaub!$B$5:$B$604,"&lt;="&amp;DU$3,Urlaub!$C$5:$C$604,"&gt;="&amp;DU$3)&gt;0,1,0))</f>
        <v>0</v>
      </c>
      <c r="DV61" s="19" t="n">
        <f aca="false">IF($A61="",0,IF(COUNTIFS(Urlaub!$A$5:$A$604,$A61,Urlaub!$B$5:$B$604,"&lt;="&amp;DV$3,Urlaub!$C$5:$C$604,"&gt;="&amp;DV$3)&gt;0,1,0))</f>
        <v>0</v>
      </c>
      <c r="DW61" s="19" t="n">
        <f aca="false">IF($A61="",0,IF(COUNTIFS(Urlaub!$A$5:$A$604,$A61,Urlaub!$B$5:$B$604,"&lt;="&amp;DW$3,Urlaub!$C$5:$C$604,"&gt;="&amp;DW$3)&gt;0,1,0))</f>
        <v>0</v>
      </c>
      <c r="DX61" s="19" t="n">
        <f aca="false">IF($A61="",0,IF(COUNTIFS(Urlaub!$A$5:$A$604,$A61,Urlaub!$B$5:$B$604,"&lt;="&amp;DX$3,Urlaub!$C$5:$C$604,"&gt;="&amp;DX$3)&gt;0,1,0))</f>
        <v>0</v>
      </c>
      <c r="DY61" s="19" t="n">
        <f aca="false">IF($A61="",0,IF(COUNTIFS(Urlaub!$A$5:$A$604,$A61,Urlaub!$B$5:$B$604,"&lt;="&amp;DY$3,Urlaub!$C$5:$C$604,"&gt;="&amp;DY$3)&gt;0,1,0))</f>
        <v>0</v>
      </c>
      <c r="DZ61" s="19" t="n">
        <f aca="false">IF($A61="",0,IF(COUNTIFS(Urlaub!$A$5:$A$604,$A61,Urlaub!$B$5:$B$604,"&lt;="&amp;DZ$3,Urlaub!$C$5:$C$604,"&gt;="&amp;DZ$3)&gt;0,1,0))</f>
        <v>0</v>
      </c>
      <c r="EA61" s="19" t="n">
        <f aca="false">IF($A61="",0,IF(COUNTIFS(Urlaub!$A$5:$A$604,$A61,Urlaub!$B$5:$B$604,"&lt;="&amp;EA$3,Urlaub!$C$5:$C$604,"&gt;="&amp;EA$3)&gt;0,1,0))</f>
        <v>0</v>
      </c>
      <c r="EB61" s="19" t="n">
        <f aca="false">IF($A61="",0,IF(COUNTIFS(Urlaub!$A$5:$A$604,$A61,Urlaub!$B$5:$B$604,"&lt;="&amp;EB$3,Urlaub!$C$5:$C$604,"&gt;="&amp;EB$3)&gt;0,1,0))</f>
        <v>0</v>
      </c>
      <c r="EC61" s="19" t="n">
        <f aca="false">IF($A61="",0,IF(COUNTIFS(Urlaub!$A$5:$A$604,$A61,Urlaub!$B$5:$B$604,"&lt;="&amp;EC$3,Urlaub!$C$5:$C$604,"&gt;="&amp;EC$3)&gt;0,1,0))</f>
        <v>0</v>
      </c>
      <c r="ED61" s="19" t="n">
        <f aca="false">IF($A61="",0,IF(COUNTIFS(Urlaub!$A$5:$A$604,$A61,Urlaub!$B$5:$B$604,"&lt;="&amp;ED$3,Urlaub!$C$5:$C$604,"&gt;="&amp;ED$3)&gt;0,1,0))</f>
        <v>0</v>
      </c>
      <c r="EE61" s="19" t="n">
        <f aca="false">IF($A61="",0,IF(COUNTIFS(Urlaub!$A$5:$A$604,$A61,Urlaub!$B$5:$B$604,"&lt;="&amp;EE$3,Urlaub!$C$5:$C$604,"&gt;="&amp;EE$3)&gt;0,1,0))</f>
        <v>0</v>
      </c>
      <c r="EF61" s="19" t="n">
        <f aca="false">IF($A61="",0,IF(COUNTIFS(Urlaub!$A$5:$A$604,$A61,Urlaub!$B$5:$B$604,"&lt;="&amp;EF$3,Urlaub!$C$5:$C$604,"&gt;="&amp;EF$3)&gt;0,1,0))</f>
        <v>0</v>
      </c>
      <c r="EG61" s="19" t="n">
        <f aca="false">IF($A61="",0,IF(COUNTIFS(Urlaub!$A$5:$A$604,$A61,Urlaub!$B$5:$B$604,"&lt;="&amp;EG$3,Urlaub!$C$5:$C$604,"&gt;="&amp;EG$3)&gt;0,1,0))</f>
        <v>0</v>
      </c>
      <c r="EH61" s="19" t="n">
        <f aca="false">IF($A61="",0,IF(COUNTIFS(Urlaub!$A$5:$A$604,$A61,Urlaub!$B$5:$B$604,"&lt;="&amp;EH$3,Urlaub!$C$5:$C$604,"&gt;="&amp;EH$3)&gt;0,1,0))</f>
        <v>0</v>
      </c>
      <c r="EI61" s="19" t="n">
        <f aca="false">IF($A61="",0,IF(COUNTIFS(Urlaub!$A$5:$A$604,$A61,Urlaub!$B$5:$B$604,"&lt;="&amp;EI$3,Urlaub!$C$5:$C$604,"&gt;="&amp;EI$3)&gt;0,1,0))</f>
        <v>0</v>
      </c>
      <c r="EJ61" s="19" t="n">
        <f aca="false">IF($A61="",0,IF(COUNTIFS(Urlaub!$A$5:$A$604,$A61,Urlaub!$B$5:$B$604,"&lt;="&amp;EJ$3,Urlaub!$C$5:$C$604,"&gt;="&amp;EJ$3)&gt;0,1,0))</f>
        <v>0</v>
      </c>
      <c r="EK61" s="19" t="n">
        <f aca="false">IF($A61="",0,IF(COUNTIFS(Urlaub!$A$5:$A$604,$A61,Urlaub!$B$5:$B$604,"&lt;="&amp;EK$3,Urlaub!$C$5:$C$604,"&gt;="&amp;EK$3)&gt;0,1,0))</f>
        <v>0</v>
      </c>
      <c r="EL61" s="19" t="n">
        <f aca="false">IF($A61="",0,IF(COUNTIFS(Urlaub!$A$5:$A$604,$A61,Urlaub!$B$5:$B$604,"&lt;="&amp;EL$3,Urlaub!$C$5:$C$604,"&gt;="&amp;EL$3)&gt;0,1,0))</f>
        <v>0</v>
      </c>
      <c r="EM61" s="19" t="n">
        <f aca="false">IF($A61="",0,IF(COUNTIFS(Urlaub!$A$5:$A$604,$A61,Urlaub!$B$5:$B$604,"&lt;="&amp;EM$3,Urlaub!$C$5:$C$604,"&gt;="&amp;EM$3)&gt;0,1,0))</f>
        <v>0</v>
      </c>
      <c r="EN61" s="19" t="n">
        <f aca="false">IF($A61="",0,IF(COUNTIFS(Urlaub!$A$5:$A$604,$A61,Urlaub!$B$5:$B$604,"&lt;="&amp;EN$3,Urlaub!$C$5:$C$604,"&gt;="&amp;EN$3)&gt;0,1,0))</f>
        <v>0</v>
      </c>
      <c r="EO61" s="19" t="n">
        <f aca="false">IF($A61="",0,IF(COUNTIFS(Urlaub!$A$5:$A$604,$A61,Urlaub!$B$5:$B$604,"&lt;="&amp;EO$3,Urlaub!$C$5:$C$604,"&gt;="&amp;EO$3)&gt;0,1,0))</f>
        <v>0</v>
      </c>
      <c r="EP61" s="19" t="n">
        <f aca="false">IF($A61="",0,IF(COUNTIFS(Urlaub!$A$5:$A$604,$A61,Urlaub!$B$5:$B$604,"&lt;="&amp;EP$3,Urlaub!$C$5:$C$604,"&gt;="&amp;EP$3)&gt;0,1,0))</f>
        <v>0</v>
      </c>
      <c r="EQ61" s="19" t="n">
        <f aca="false">IF($A61="",0,IF(COUNTIFS(Urlaub!$A$5:$A$604,$A61,Urlaub!$B$5:$B$604,"&lt;="&amp;EQ$3,Urlaub!$C$5:$C$604,"&gt;="&amp;EQ$3)&gt;0,1,0))</f>
        <v>0</v>
      </c>
      <c r="ER61" s="19" t="n">
        <f aca="false">IF($A61="",0,IF(COUNTIFS(Urlaub!$A$5:$A$604,$A61,Urlaub!$B$5:$B$604,"&lt;="&amp;ER$3,Urlaub!$C$5:$C$604,"&gt;="&amp;ER$3)&gt;0,1,0))</f>
        <v>0</v>
      </c>
      <c r="ES61" s="19" t="n">
        <f aca="false">IF($A61="",0,IF(COUNTIFS(Urlaub!$A$5:$A$604,$A61,Urlaub!$B$5:$B$604,"&lt;="&amp;ES$3,Urlaub!$C$5:$C$604,"&gt;="&amp;ES$3)&gt;0,1,0))</f>
        <v>0</v>
      </c>
      <c r="ET61" s="19" t="n">
        <f aca="false">IF($A61="",0,IF(COUNTIFS(Urlaub!$A$5:$A$604,$A61,Urlaub!$B$5:$B$604,"&lt;="&amp;ET$3,Urlaub!$C$5:$C$604,"&gt;="&amp;ET$3)&gt;0,1,0))</f>
        <v>0</v>
      </c>
      <c r="EU61" s="19" t="n">
        <f aca="false">IF($A61="",0,IF(COUNTIFS(Urlaub!$A$5:$A$604,$A61,Urlaub!$B$5:$B$604,"&lt;="&amp;EU$3,Urlaub!$C$5:$C$604,"&gt;="&amp;EU$3)&gt;0,1,0))</f>
        <v>0</v>
      </c>
      <c r="EV61" s="19" t="n">
        <f aca="false">IF($A61="",0,IF(COUNTIFS(Urlaub!$A$5:$A$604,$A61,Urlaub!$B$5:$B$604,"&lt;="&amp;EV$3,Urlaub!$C$5:$C$604,"&gt;="&amp;EV$3)&gt;0,1,0))</f>
        <v>0</v>
      </c>
      <c r="EW61" s="19" t="n">
        <f aca="false">IF($A61="",0,IF(COUNTIFS(Urlaub!$A$5:$A$604,$A61,Urlaub!$B$5:$B$604,"&lt;="&amp;EW$3,Urlaub!$C$5:$C$604,"&gt;="&amp;EW$3)&gt;0,1,0))</f>
        <v>0</v>
      </c>
      <c r="EX61" s="19" t="n">
        <f aca="false">IF($A61="",0,IF(COUNTIFS(Urlaub!$A$5:$A$604,$A61,Urlaub!$B$5:$B$604,"&lt;="&amp;EX$3,Urlaub!$C$5:$C$604,"&gt;="&amp;EX$3)&gt;0,1,0))</f>
        <v>0</v>
      </c>
      <c r="EY61" s="19" t="n">
        <f aca="false">IF($A61="",0,IF(COUNTIFS(Urlaub!$A$5:$A$604,$A61,Urlaub!$B$5:$B$604,"&lt;="&amp;EY$3,Urlaub!$C$5:$C$604,"&gt;="&amp;EY$3)&gt;0,1,0))</f>
        <v>0</v>
      </c>
      <c r="EZ61" s="19" t="n">
        <f aca="false">IF($A61="",0,IF(COUNTIFS(Urlaub!$A$5:$A$604,$A61,Urlaub!$B$5:$B$604,"&lt;="&amp;EZ$3,Urlaub!$C$5:$C$604,"&gt;="&amp;EZ$3)&gt;0,1,0))</f>
        <v>0</v>
      </c>
      <c r="FA61" s="19" t="n">
        <f aca="false">IF($A61="",0,IF(COUNTIFS(Urlaub!$A$5:$A$604,$A61,Urlaub!$B$5:$B$604,"&lt;="&amp;FA$3,Urlaub!$C$5:$C$604,"&gt;="&amp;FA$3)&gt;0,1,0))</f>
        <v>0</v>
      </c>
      <c r="FB61" s="19" t="n">
        <f aca="false">IF($A61="",0,IF(COUNTIFS(Urlaub!$A$5:$A$604,$A61,Urlaub!$B$5:$B$604,"&lt;="&amp;FB$3,Urlaub!$C$5:$C$604,"&gt;="&amp;FB$3)&gt;0,1,0))</f>
        <v>0</v>
      </c>
      <c r="FC61" s="19" t="n">
        <f aca="false">IF($A61="",0,IF(COUNTIFS(Urlaub!$A$5:$A$604,$A61,Urlaub!$B$5:$B$604,"&lt;="&amp;FC$3,Urlaub!$C$5:$C$604,"&gt;="&amp;FC$3)&gt;0,1,0))</f>
        <v>0</v>
      </c>
      <c r="FD61" s="19" t="n">
        <f aca="false">IF($A61="",0,IF(COUNTIFS(Urlaub!$A$5:$A$604,$A61,Urlaub!$B$5:$B$604,"&lt;="&amp;FD$3,Urlaub!$C$5:$C$604,"&gt;="&amp;FD$3)&gt;0,1,0))</f>
        <v>0</v>
      </c>
      <c r="FE61" s="19" t="n">
        <f aca="false">IF($A61="",0,IF(COUNTIFS(Urlaub!$A$5:$A$604,$A61,Urlaub!$B$5:$B$604,"&lt;="&amp;FE$3,Urlaub!$C$5:$C$604,"&gt;="&amp;FE$3)&gt;0,1,0))</f>
        <v>0</v>
      </c>
      <c r="FF61" s="19" t="n">
        <f aca="false">IF($A61="",0,IF(COUNTIFS(Urlaub!$A$5:$A$604,$A61,Urlaub!$B$5:$B$604,"&lt;="&amp;FF$3,Urlaub!$C$5:$C$604,"&gt;="&amp;FF$3)&gt;0,1,0))</f>
        <v>0</v>
      </c>
      <c r="FG61" s="19" t="n">
        <f aca="false">IF($A61="",0,IF(COUNTIFS(Urlaub!$A$5:$A$604,$A61,Urlaub!$B$5:$B$604,"&lt;="&amp;FG$3,Urlaub!$C$5:$C$604,"&gt;="&amp;FG$3)&gt;0,1,0))</f>
        <v>0</v>
      </c>
      <c r="FH61" s="19" t="n">
        <f aca="false">IF($A61="",0,IF(COUNTIFS(Urlaub!$A$5:$A$604,$A61,Urlaub!$B$5:$B$604,"&lt;="&amp;FH$3,Urlaub!$C$5:$C$604,"&gt;="&amp;FH$3)&gt;0,1,0))</f>
        <v>0</v>
      </c>
      <c r="FI61" s="19" t="n">
        <f aca="false">IF($A61="",0,IF(COUNTIFS(Urlaub!$A$5:$A$604,$A61,Urlaub!$B$5:$B$604,"&lt;="&amp;FI$3,Urlaub!$C$5:$C$604,"&gt;="&amp;FI$3)&gt;0,1,0))</f>
        <v>0</v>
      </c>
      <c r="FJ61" s="19" t="n">
        <f aca="false">IF($A61="",0,IF(COUNTIFS(Urlaub!$A$5:$A$604,$A61,Urlaub!$B$5:$B$604,"&lt;="&amp;FJ$3,Urlaub!$C$5:$C$604,"&gt;="&amp;FJ$3)&gt;0,1,0))</f>
        <v>0</v>
      </c>
      <c r="FK61" s="19" t="n">
        <f aca="false">IF($A61="",0,IF(COUNTIFS(Urlaub!$A$5:$A$604,$A61,Urlaub!$B$5:$B$604,"&lt;="&amp;FK$3,Urlaub!$C$5:$C$604,"&gt;="&amp;FK$3)&gt;0,1,0))</f>
        <v>0</v>
      </c>
      <c r="FL61" s="19" t="n">
        <f aca="false">IF($A61="",0,IF(COUNTIFS(Urlaub!$A$5:$A$604,$A61,Urlaub!$B$5:$B$604,"&lt;="&amp;FL$3,Urlaub!$C$5:$C$604,"&gt;="&amp;FL$3)&gt;0,1,0))</f>
        <v>0</v>
      </c>
      <c r="FM61" s="19" t="n">
        <f aca="false">IF($A61="",0,IF(COUNTIFS(Urlaub!$A$5:$A$604,$A61,Urlaub!$B$5:$B$604,"&lt;="&amp;FM$3,Urlaub!$C$5:$C$604,"&gt;="&amp;FM$3)&gt;0,1,0))</f>
        <v>0</v>
      </c>
      <c r="FN61" s="19" t="n">
        <f aca="false">IF($A61="",0,IF(COUNTIFS(Urlaub!$A$5:$A$604,$A61,Urlaub!$B$5:$B$604,"&lt;="&amp;FN$3,Urlaub!$C$5:$C$604,"&gt;="&amp;FN$3)&gt;0,1,0))</f>
        <v>0</v>
      </c>
      <c r="FO61" s="19" t="n">
        <f aca="false">IF($A61="",0,IF(COUNTIFS(Urlaub!$A$5:$A$604,$A61,Urlaub!$B$5:$B$604,"&lt;="&amp;FO$3,Urlaub!$C$5:$C$604,"&gt;="&amp;FO$3)&gt;0,1,0))</f>
        <v>0</v>
      </c>
      <c r="FP61" s="19" t="n">
        <f aca="false">IF($A61="",0,IF(COUNTIFS(Urlaub!$A$5:$A$604,$A61,Urlaub!$B$5:$B$604,"&lt;="&amp;FP$3,Urlaub!$C$5:$C$604,"&gt;="&amp;FP$3)&gt;0,1,0))</f>
        <v>0</v>
      </c>
      <c r="FQ61" s="19" t="n">
        <f aca="false">IF($A61="",0,IF(COUNTIFS(Urlaub!$A$5:$A$604,$A61,Urlaub!$B$5:$B$604,"&lt;="&amp;FQ$3,Urlaub!$C$5:$C$604,"&gt;="&amp;FQ$3)&gt;0,1,0))</f>
        <v>0</v>
      </c>
      <c r="FR61" s="19" t="n">
        <f aca="false">IF($A61="",0,IF(COUNTIFS(Urlaub!$A$5:$A$604,$A61,Urlaub!$B$5:$B$604,"&lt;="&amp;FR$3,Urlaub!$C$5:$C$604,"&gt;="&amp;FR$3)&gt;0,1,0))</f>
        <v>0</v>
      </c>
      <c r="FS61" s="19" t="n">
        <f aca="false">IF($A61="",0,IF(COUNTIFS(Urlaub!$A$5:$A$604,$A61,Urlaub!$B$5:$B$604,"&lt;="&amp;FS$3,Urlaub!$C$5:$C$604,"&gt;="&amp;FS$3)&gt;0,1,0))</f>
        <v>0</v>
      </c>
      <c r="FT61" s="19" t="n">
        <f aca="false">IF($A61="",0,IF(COUNTIFS(Urlaub!$A$5:$A$604,$A61,Urlaub!$B$5:$B$604,"&lt;="&amp;FT$3,Urlaub!$C$5:$C$604,"&gt;="&amp;FT$3)&gt;0,1,0))</f>
        <v>0</v>
      </c>
      <c r="FU61" s="19" t="n">
        <f aca="false">IF($A61="",0,IF(COUNTIFS(Urlaub!$A$5:$A$604,$A61,Urlaub!$B$5:$B$604,"&lt;="&amp;FU$3,Urlaub!$C$5:$C$604,"&gt;="&amp;FU$3)&gt;0,1,0))</f>
        <v>0</v>
      </c>
      <c r="FV61" s="19" t="n">
        <f aca="false">IF($A61="",0,IF(COUNTIFS(Urlaub!$A$5:$A$604,$A61,Urlaub!$B$5:$B$604,"&lt;="&amp;FV$3,Urlaub!$C$5:$C$604,"&gt;="&amp;FV$3)&gt;0,1,0))</f>
        <v>0</v>
      </c>
      <c r="FW61" s="19" t="n">
        <f aca="false">IF($A61="",0,IF(COUNTIFS(Urlaub!$A$5:$A$604,$A61,Urlaub!$B$5:$B$604,"&lt;="&amp;FW$3,Urlaub!$C$5:$C$604,"&gt;="&amp;FW$3)&gt;0,1,0))</f>
        <v>0</v>
      </c>
      <c r="FX61" s="19" t="n">
        <f aca="false">IF($A61="",0,IF(COUNTIFS(Urlaub!$A$5:$A$604,$A61,Urlaub!$B$5:$B$604,"&lt;="&amp;FX$3,Urlaub!$C$5:$C$604,"&gt;="&amp;FX$3)&gt;0,1,0))</f>
        <v>0</v>
      </c>
      <c r="FY61" s="19" t="n">
        <f aca="false">IF($A61="",0,IF(COUNTIFS(Urlaub!$A$5:$A$604,$A61,Urlaub!$B$5:$B$604,"&lt;="&amp;FY$3,Urlaub!$C$5:$C$604,"&gt;="&amp;FY$3)&gt;0,1,0))</f>
        <v>0</v>
      </c>
      <c r="FZ61" s="19" t="n">
        <f aca="false">IF($A61="",0,IF(COUNTIFS(Urlaub!$A$5:$A$604,$A61,Urlaub!$B$5:$B$604,"&lt;="&amp;FZ$3,Urlaub!$C$5:$C$604,"&gt;="&amp;FZ$3)&gt;0,1,0))</f>
        <v>0</v>
      </c>
      <c r="GA61" s="19" t="n">
        <f aca="false">IF($A61="",0,IF(COUNTIFS(Urlaub!$A$5:$A$604,$A61,Urlaub!$B$5:$B$604,"&lt;="&amp;GA$3,Urlaub!$C$5:$C$604,"&gt;="&amp;GA$3)&gt;0,1,0))</f>
        <v>0</v>
      </c>
      <c r="GB61" s="19" t="n">
        <f aca="false">IF($A61="",0,IF(COUNTIFS(Urlaub!$A$5:$A$604,$A61,Urlaub!$B$5:$B$604,"&lt;="&amp;GB$3,Urlaub!$C$5:$C$604,"&gt;="&amp;GB$3)&gt;0,1,0))</f>
        <v>0</v>
      </c>
      <c r="GC61" s="19" t="n">
        <f aca="false">IF($A61="",0,IF(COUNTIFS(Urlaub!$A$5:$A$604,$A61,Urlaub!$B$5:$B$604,"&lt;="&amp;GC$3,Urlaub!$C$5:$C$604,"&gt;="&amp;GC$3)&gt;0,1,0))</f>
        <v>0</v>
      </c>
      <c r="GD61" s="19" t="n">
        <f aca="false">IF($A61="",0,IF(COUNTIFS(Urlaub!$A$5:$A$604,$A61,Urlaub!$B$5:$B$604,"&lt;="&amp;GD$3,Urlaub!$C$5:$C$604,"&gt;="&amp;GD$3)&gt;0,1,0))</f>
        <v>0</v>
      </c>
      <c r="GE61" s="19" t="n">
        <f aca="false">IF($A61="",0,IF(COUNTIFS(Urlaub!$A$5:$A$604,$A61,Urlaub!$B$5:$B$604,"&lt;="&amp;GE$3,Urlaub!$C$5:$C$604,"&gt;="&amp;GE$3)&gt;0,1,0))</f>
        <v>0</v>
      </c>
      <c r="GF61" s="19" t="n">
        <f aca="false">IF($A61="",0,IF(COUNTIFS(Urlaub!$A$5:$A$604,$A61,Urlaub!$B$5:$B$604,"&lt;="&amp;GF$3,Urlaub!$C$5:$C$604,"&gt;="&amp;GF$3)&gt;0,1,0))</f>
        <v>0</v>
      </c>
      <c r="GG61" s="19" t="n">
        <f aca="false">IF($A61="",0,IF(COUNTIFS(Urlaub!$A$5:$A$604,$A61,Urlaub!$B$5:$B$604,"&lt;="&amp;GG$3,Urlaub!$C$5:$C$604,"&gt;="&amp;GG$3)&gt;0,1,0))</f>
        <v>0</v>
      </c>
      <c r="GH61" s="19" t="n">
        <f aca="false">IF($A61="",0,IF(COUNTIFS(Urlaub!$A$5:$A$604,$A61,Urlaub!$B$5:$B$604,"&lt;="&amp;GH$3,Urlaub!$C$5:$C$604,"&gt;="&amp;GH$3)&gt;0,1,0))</f>
        <v>0</v>
      </c>
      <c r="GI61" s="19" t="n">
        <f aca="false">IF($A61="",0,IF(COUNTIFS(Urlaub!$A$5:$A$604,$A61,Urlaub!$B$5:$B$604,"&lt;="&amp;GI$3,Urlaub!$C$5:$C$604,"&gt;="&amp;GI$3)&gt;0,1,0))</f>
        <v>0</v>
      </c>
      <c r="GJ61" s="19" t="n">
        <f aca="false">IF($A61="",0,IF(COUNTIFS(Urlaub!$A$5:$A$604,$A61,Urlaub!$B$5:$B$604,"&lt;="&amp;GJ$3,Urlaub!$C$5:$C$604,"&gt;="&amp;GJ$3)&gt;0,1,0))</f>
        <v>0</v>
      </c>
      <c r="GK61" s="19" t="n">
        <f aca="false">IF($A61="",0,IF(COUNTIFS(Urlaub!$A$5:$A$604,$A61,Urlaub!$B$5:$B$604,"&lt;="&amp;GK$3,Urlaub!$C$5:$C$604,"&gt;="&amp;GK$3)&gt;0,1,0))</f>
        <v>0</v>
      </c>
      <c r="GL61" s="19" t="n">
        <f aca="false">IF($A61="",0,IF(COUNTIFS(Urlaub!$A$5:$A$604,$A61,Urlaub!$B$5:$B$604,"&lt;="&amp;GL$3,Urlaub!$C$5:$C$604,"&gt;="&amp;GL$3)&gt;0,1,0))</f>
        <v>0</v>
      </c>
      <c r="GM61" s="19" t="n">
        <f aca="false">IF($A61="",0,IF(COUNTIFS(Urlaub!$A$5:$A$604,$A61,Urlaub!$B$5:$B$604,"&lt;="&amp;GM$3,Urlaub!$C$5:$C$604,"&gt;="&amp;GM$3)&gt;0,1,0))</f>
        <v>0</v>
      </c>
      <c r="GN61" s="19" t="n">
        <f aca="false">IF($A61="",0,IF(COUNTIFS(Urlaub!$A$5:$A$604,$A61,Urlaub!$B$5:$B$604,"&lt;="&amp;GN$3,Urlaub!$C$5:$C$604,"&gt;="&amp;GN$3)&gt;0,1,0))</f>
        <v>0</v>
      </c>
      <c r="GO61" s="19" t="n">
        <f aca="false">IF($A61="",0,IF(COUNTIFS(Urlaub!$A$5:$A$604,$A61,Urlaub!$B$5:$B$604,"&lt;="&amp;GO$3,Urlaub!$C$5:$C$604,"&gt;="&amp;GO$3)&gt;0,1,0))</f>
        <v>0</v>
      </c>
      <c r="GP61" s="19" t="n">
        <f aca="false">IF($A61="",0,IF(COUNTIFS(Urlaub!$A$5:$A$604,$A61,Urlaub!$B$5:$B$604,"&lt;="&amp;GP$3,Urlaub!$C$5:$C$604,"&gt;="&amp;GP$3)&gt;0,1,0))</f>
        <v>0</v>
      </c>
      <c r="GQ61" s="19" t="n">
        <f aca="false">IF($A61="",0,IF(COUNTIFS(Urlaub!$A$5:$A$604,$A61,Urlaub!$B$5:$B$604,"&lt;="&amp;GQ$3,Urlaub!$C$5:$C$604,"&gt;="&amp;GQ$3)&gt;0,1,0))</f>
        <v>0</v>
      </c>
      <c r="GR61" s="19" t="n">
        <f aca="false">IF($A61="",0,IF(COUNTIFS(Urlaub!$A$5:$A$604,$A61,Urlaub!$B$5:$B$604,"&lt;="&amp;GR$3,Urlaub!$C$5:$C$604,"&gt;="&amp;GR$3)&gt;0,1,0))</f>
        <v>0</v>
      </c>
      <c r="GS61" s="19" t="n">
        <f aca="false">IF($A61="",0,IF(COUNTIFS(Urlaub!$A$5:$A$604,$A61,Urlaub!$B$5:$B$604,"&lt;="&amp;GS$3,Urlaub!$C$5:$C$604,"&gt;="&amp;GS$3)&gt;0,1,0))</f>
        <v>0</v>
      </c>
      <c r="GT61" s="19" t="n">
        <f aca="false">IF($A61="",0,IF(COUNTIFS(Urlaub!$A$5:$A$604,$A61,Urlaub!$B$5:$B$604,"&lt;="&amp;GT$3,Urlaub!$C$5:$C$604,"&gt;="&amp;GT$3)&gt;0,1,0))</f>
        <v>0</v>
      </c>
      <c r="GU61" s="19" t="n">
        <f aca="false">IF($A61="",0,IF(COUNTIFS(Urlaub!$A$5:$A$604,$A61,Urlaub!$B$5:$B$604,"&lt;="&amp;GU$3,Urlaub!$C$5:$C$604,"&gt;="&amp;GU$3)&gt;0,1,0))</f>
        <v>0</v>
      </c>
      <c r="GV61" s="19" t="n">
        <f aca="false">IF($A61="",0,IF(COUNTIFS(Urlaub!$A$5:$A$604,$A61,Urlaub!$B$5:$B$604,"&lt;="&amp;GV$3,Urlaub!$C$5:$C$604,"&gt;="&amp;GV$3)&gt;0,1,0))</f>
        <v>0</v>
      </c>
      <c r="GW61" s="19" t="n">
        <f aca="false">IF($A61="",0,IF(COUNTIFS(Urlaub!$A$5:$A$604,$A61,Urlaub!$B$5:$B$604,"&lt;="&amp;GW$3,Urlaub!$C$5:$C$604,"&gt;="&amp;GW$3)&gt;0,1,0))</f>
        <v>0</v>
      </c>
      <c r="GX61" s="19" t="n">
        <f aca="false">IF($A61="",0,IF(COUNTIFS(Urlaub!$A$5:$A$604,$A61,Urlaub!$B$5:$B$604,"&lt;="&amp;GX$3,Urlaub!$C$5:$C$604,"&gt;="&amp;GX$3)&gt;0,1,0))</f>
        <v>0</v>
      </c>
      <c r="GY61" s="19" t="n">
        <f aca="false">IF($A61="",0,IF(COUNTIFS(Urlaub!$A$5:$A$604,$A61,Urlaub!$B$5:$B$604,"&lt;="&amp;GY$3,Urlaub!$C$5:$C$604,"&gt;="&amp;GY$3)&gt;0,1,0))</f>
        <v>0</v>
      </c>
      <c r="GZ61" s="19" t="n">
        <f aca="false">IF($A61="",0,IF(COUNTIFS(Urlaub!$A$5:$A$604,$A61,Urlaub!$B$5:$B$604,"&lt;="&amp;GZ$3,Urlaub!$C$5:$C$604,"&gt;="&amp;GZ$3)&gt;0,1,0))</f>
        <v>0</v>
      </c>
      <c r="HA61" s="19" t="n">
        <f aca="false">IF($A61="",0,IF(COUNTIFS(Urlaub!$A$5:$A$604,$A61,Urlaub!$B$5:$B$604,"&lt;="&amp;HA$3,Urlaub!$C$5:$C$604,"&gt;="&amp;HA$3)&gt;0,1,0))</f>
        <v>0</v>
      </c>
      <c r="HB61" s="19" t="n">
        <f aca="false">IF($A61="",0,IF(COUNTIFS(Urlaub!$A$5:$A$604,$A61,Urlaub!$B$5:$B$604,"&lt;="&amp;HB$3,Urlaub!$C$5:$C$604,"&gt;="&amp;HB$3)&gt;0,1,0))</f>
        <v>0</v>
      </c>
      <c r="HC61" s="19" t="n">
        <f aca="false">IF($A61="",0,IF(COUNTIFS(Urlaub!$A$5:$A$604,$A61,Urlaub!$B$5:$B$604,"&lt;="&amp;HC$3,Urlaub!$C$5:$C$604,"&gt;="&amp;HC$3)&gt;0,1,0))</f>
        <v>0</v>
      </c>
      <c r="HD61" s="19" t="n">
        <f aca="false">IF($A61="",0,IF(COUNTIFS(Urlaub!$A$5:$A$604,$A61,Urlaub!$B$5:$B$604,"&lt;="&amp;HD$3,Urlaub!$C$5:$C$604,"&gt;="&amp;HD$3)&gt;0,1,0))</f>
        <v>0</v>
      </c>
      <c r="HE61" s="19" t="n">
        <f aca="false">IF($A61="",0,IF(COUNTIFS(Urlaub!$A$5:$A$604,$A61,Urlaub!$B$5:$B$604,"&lt;="&amp;HE$3,Urlaub!$C$5:$C$604,"&gt;="&amp;HE$3)&gt;0,1,0))</f>
        <v>0</v>
      </c>
      <c r="HF61" s="19" t="n">
        <f aca="false">IF($A61="",0,IF(COUNTIFS(Urlaub!$A$5:$A$604,$A61,Urlaub!$B$5:$B$604,"&lt;="&amp;HF$3,Urlaub!$C$5:$C$604,"&gt;="&amp;HF$3)&gt;0,1,0))</f>
        <v>0</v>
      </c>
      <c r="HG61" s="19" t="n">
        <f aca="false">IF($A61="",0,IF(COUNTIFS(Urlaub!$A$5:$A$604,$A61,Urlaub!$B$5:$B$604,"&lt;="&amp;HG$3,Urlaub!$C$5:$C$604,"&gt;="&amp;HG$3)&gt;0,1,0))</f>
        <v>0</v>
      </c>
      <c r="HH61" s="19" t="n">
        <f aca="false">IF($A61="",0,IF(COUNTIFS(Urlaub!$A$5:$A$604,$A61,Urlaub!$B$5:$B$604,"&lt;="&amp;HH$3,Urlaub!$C$5:$C$604,"&gt;="&amp;HH$3)&gt;0,1,0))</f>
        <v>0</v>
      </c>
      <c r="HI61" s="19" t="n">
        <f aca="false">IF($A61="",0,IF(COUNTIFS(Urlaub!$A$5:$A$604,$A61,Urlaub!$B$5:$B$604,"&lt;="&amp;HI$3,Urlaub!$C$5:$C$604,"&gt;="&amp;HI$3)&gt;0,1,0))</f>
        <v>0</v>
      </c>
      <c r="HJ61" s="19" t="n">
        <f aca="false">IF($A61="",0,IF(COUNTIFS(Urlaub!$A$5:$A$604,$A61,Urlaub!$B$5:$B$604,"&lt;="&amp;HJ$3,Urlaub!$C$5:$C$604,"&gt;="&amp;HJ$3)&gt;0,1,0))</f>
        <v>0</v>
      </c>
      <c r="HK61" s="19" t="n">
        <f aca="false">IF($A61="",0,IF(COUNTIFS(Urlaub!$A$5:$A$604,$A61,Urlaub!$B$5:$B$604,"&lt;="&amp;HK$3,Urlaub!$C$5:$C$604,"&gt;="&amp;HK$3)&gt;0,1,0))</f>
        <v>0</v>
      </c>
      <c r="HL61" s="19" t="n">
        <f aca="false">IF($A61="",0,IF(COUNTIFS(Urlaub!$A$5:$A$604,$A61,Urlaub!$B$5:$B$604,"&lt;="&amp;HL$3,Urlaub!$C$5:$C$604,"&gt;="&amp;HL$3)&gt;0,1,0))</f>
        <v>0</v>
      </c>
      <c r="HM61" s="19" t="n">
        <f aca="false">IF($A61="",0,IF(COUNTIFS(Urlaub!$A$5:$A$604,$A61,Urlaub!$B$5:$B$604,"&lt;="&amp;HM$3,Urlaub!$C$5:$C$604,"&gt;="&amp;HM$3)&gt;0,1,0))</f>
        <v>0</v>
      </c>
      <c r="HN61" s="19" t="n">
        <f aca="false">IF($A61="",0,IF(COUNTIFS(Urlaub!$A$5:$A$604,$A61,Urlaub!$B$5:$B$604,"&lt;="&amp;HN$3,Urlaub!$C$5:$C$604,"&gt;="&amp;HN$3)&gt;0,1,0))</f>
        <v>0</v>
      </c>
      <c r="HO61" s="19" t="n">
        <f aca="false">IF($A61="",0,IF(COUNTIFS(Urlaub!$A$5:$A$604,$A61,Urlaub!$B$5:$B$604,"&lt;="&amp;HO$3,Urlaub!$C$5:$C$604,"&gt;="&amp;HO$3)&gt;0,1,0))</f>
        <v>0</v>
      </c>
      <c r="HP61" s="19" t="n">
        <f aca="false">IF($A61="",0,IF(COUNTIFS(Urlaub!$A$5:$A$604,$A61,Urlaub!$B$5:$B$604,"&lt;="&amp;HP$3,Urlaub!$C$5:$C$604,"&gt;="&amp;HP$3)&gt;0,1,0))</f>
        <v>0</v>
      </c>
      <c r="HQ61" s="19" t="n">
        <f aca="false">IF($A61="",0,IF(COUNTIFS(Urlaub!$A$5:$A$604,$A61,Urlaub!$B$5:$B$604,"&lt;="&amp;HQ$3,Urlaub!$C$5:$C$604,"&gt;="&amp;HQ$3)&gt;0,1,0))</f>
        <v>0</v>
      </c>
      <c r="HR61" s="19" t="n">
        <f aca="false">IF($A61="",0,IF(COUNTIFS(Urlaub!$A$5:$A$604,$A61,Urlaub!$B$5:$B$604,"&lt;="&amp;HR$3,Urlaub!$C$5:$C$604,"&gt;="&amp;HR$3)&gt;0,1,0))</f>
        <v>0</v>
      </c>
      <c r="HS61" s="19" t="n">
        <f aca="false">IF($A61="",0,IF(COUNTIFS(Urlaub!$A$5:$A$604,$A61,Urlaub!$B$5:$B$604,"&lt;="&amp;HS$3,Urlaub!$C$5:$C$604,"&gt;="&amp;HS$3)&gt;0,1,0))</f>
        <v>0</v>
      </c>
      <c r="HT61" s="19" t="n">
        <f aca="false">IF($A61="",0,IF(COUNTIFS(Urlaub!$A$5:$A$604,$A61,Urlaub!$B$5:$B$604,"&lt;="&amp;HT$3,Urlaub!$C$5:$C$604,"&gt;="&amp;HT$3)&gt;0,1,0))</f>
        <v>0</v>
      </c>
      <c r="HU61" s="19" t="n">
        <f aca="false">IF($A61="",0,IF(COUNTIFS(Urlaub!$A$5:$A$604,$A61,Urlaub!$B$5:$B$604,"&lt;="&amp;HU$3,Urlaub!$C$5:$C$604,"&gt;="&amp;HU$3)&gt;0,1,0))</f>
        <v>0</v>
      </c>
      <c r="HV61" s="19" t="n">
        <f aca="false">IF($A61="",0,IF(COUNTIFS(Urlaub!$A$5:$A$604,$A61,Urlaub!$B$5:$B$604,"&lt;="&amp;HV$3,Urlaub!$C$5:$C$604,"&gt;="&amp;HV$3)&gt;0,1,0))</f>
        <v>0</v>
      </c>
      <c r="HW61" s="19" t="n">
        <f aca="false">IF($A61="",0,IF(COUNTIFS(Urlaub!$A$5:$A$604,$A61,Urlaub!$B$5:$B$604,"&lt;="&amp;HW$3,Urlaub!$C$5:$C$604,"&gt;="&amp;HW$3)&gt;0,1,0))</f>
        <v>0</v>
      </c>
      <c r="HX61" s="19" t="n">
        <f aca="false">IF($A61="",0,IF(COUNTIFS(Urlaub!$A$5:$A$604,$A61,Urlaub!$B$5:$B$604,"&lt;="&amp;HX$3,Urlaub!$C$5:$C$604,"&gt;="&amp;HX$3)&gt;0,1,0))</f>
        <v>0</v>
      </c>
      <c r="HY61" s="19" t="n">
        <f aca="false">IF($A61="",0,IF(COUNTIFS(Urlaub!$A$5:$A$604,$A61,Urlaub!$B$5:$B$604,"&lt;="&amp;HY$3,Urlaub!$C$5:$C$604,"&gt;="&amp;HY$3)&gt;0,1,0))</f>
        <v>0</v>
      </c>
      <c r="HZ61" s="19" t="n">
        <f aca="false">IF($A61="",0,IF(COUNTIFS(Urlaub!$A$5:$A$604,$A61,Urlaub!$B$5:$B$604,"&lt;="&amp;HZ$3,Urlaub!$C$5:$C$604,"&gt;="&amp;HZ$3)&gt;0,1,0))</f>
        <v>0</v>
      </c>
      <c r="IA61" s="19" t="n">
        <f aca="false">IF($A61="",0,IF(COUNTIFS(Urlaub!$A$5:$A$604,$A61,Urlaub!$B$5:$B$604,"&lt;="&amp;IA$3,Urlaub!$C$5:$C$604,"&gt;="&amp;IA$3)&gt;0,1,0))</f>
        <v>0</v>
      </c>
      <c r="IB61" s="19" t="n">
        <f aca="false">IF($A61="",0,IF(COUNTIFS(Urlaub!$A$5:$A$604,$A61,Urlaub!$B$5:$B$604,"&lt;="&amp;IB$3,Urlaub!$C$5:$C$604,"&gt;="&amp;IB$3)&gt;0,1,0))</f>
        <v>0</v>
      </c>
      <c r="IC61" s="19" t="n">
        <f aca="false">IF($A61="",0,IF(COUNTIFS(Urlaub!$A$5:$A$604,$A61,Urlaub!$B$5:$B$604,"&lt;="&amp;IC$3,Urlaub!$C$5:$C$604,"&gt;="&amp;IC$3)&gt;0,1,0))</f>
        <v>0</v>
      </c>
      <c r="ID61" s="19" t="n">
        <f aca="false">IF($A61="",0,IF(COUNTIFS(Urlaub!$A$5:$A$604,$A61,Urlaub!$B$5:$B$604,"&lt;="&amp;ID$3,Urlaub!$C$5:$C$604,"&gt;="&amp;ID$3)&gt;0,1,0))</f>
        <v>0</v>
      </c>
      <c r="IE61" s="19" t="n">
        <f aca="false">IF($A61="",0,IF(COUNTIFS(Urlaub!$A$5:$A$604,$A61,Urlaub!$B$5:$B$604,"&lt;="&amp;IE$3,Urlaub!$C$5:$C$604,"&gt;="&amp;IE$3)&gt;0,1,0))</f>
        <v>0</v>
      </c>
      <c r="IF61" s="19" t="n">
        <f aca="false">IF($A61="",0,IF(COUNTIFS(Urlaub!$A$5:$A$604,$A61,Urlaub!$B$5:$B$604,"&lt;="&amp;IF$3,Urlaub!$C$5:$C$604,"&gt;="&amp;IF$3)&gt;0,1,0))</f>
        <v>0</v>
      </c>
      <c r="IG61" s="19" t="n">
        <f aca="false">IF($A61="",0,IF(COUNTIFS(Urlaub!$A$5:$A$604,$A61,Urlaub!$B$5:$B$604,"&lt;="&amp;IG$3,Urlaub!$C$5:$C$604,"&gt;="&amp;IG$3)&gt;0,1,0))</f>
        <v>0</v>
      </c>
      <c r="IH61" s="19" t="n">
        <f aca="false">IF($A61="",0,IF(COUNTIFS(Urlaub!$A$5:$A$604,$A61,Urlaub!$B$5:$B$604,"&lt;="&amp;IH$3,Urlaub!$C$5:$C$604,"&gt;="&amp;IH$3)&gt;0,1,0))</f>
        <v>0</v>
      </c>
      <c r="II61" s="19" t="n">
        <f aca="false">IF($A61="",0,IF(COUNTIFS(Urlaub!$A$5:$A$604,$A61,Urlaub!$B$5:$B$604,"&lt;="&amp;II$3,Urlaub!$C$5:$C$604,"&gt;="&amp;II$3)&gt;0,1,0))</f>
        <v>0</v>
      </c>
      <c r="IJ61" s="19" t="n">
        <f aca="false">IF($A61="",0,IF(COUNTIFS(Urlaub!$A$5:$A$604,$A61,Urlaub!$B$5:$B$604,"&lt;="&amp;IJ$3,Urlaub!$C$5:$C$604,"&gt;="&amp;IJ$3)&gt;0,1,0))</f>
        <v>0</v>
      </c>
      <c r="IK61" s="19" t="n">
        <f aca="false">IF($A61="",0,IF(COUNTIFS(Urlaub!$A$5:$A$604,$A61,Urlaub!$B$5:$B$604,"&lt;="&amp;IK$3,Urlaub!$C$5:$C$604,"&gt;="&amp;IK$3)&gt;0,1,0))</f>
        <v>0</v>
      </c>
      <c r="IL61" s="19" t="n">
        <f aca="false">IF($A61="",0,IF(COUNTIFS(Urlaub!$A$5:$A$604,$A61,Urlaub!$B$5:$B$604,"&lt;="&amp;IL$3,Urlaub!$C$5:$C$604,"&gt;="&amp;IL$3)&gt;0,1,0))</f>
        <v>0</v>
      </c>
      <c r="IM61" s="19" t="n">
        <f aca="false">IF($A61="",0,IF(COUNTIFS(Urlaub!$A$5:$A$604,$A61,Urlaub!$B$5:$B$604,"&lt;="&amp;IM$3,Urlaub!$C$5:$C$604,"&gt;="&amp;IM$3)&gt;0,1,0))</f>
        <v>0</v>
      </c>
      <c r="IN61" s="19" t="n">
        <f aca="false">IF($A61="",0,IF(COUNTIFS(Urlaub!$A$5:$A$604,$A61,Urlaub!$B$5:$B$604,"&lt;="&amp;IN$3,Urlaub!$C$5:$C$604,"&gt;="&amp;IN$3)&gt;0,1,0))</f>
        <v>0</v>
      </c>
      <c r="IO61" s="19" t="n">
        <f aca="false">IF($A61="",0,IF(COUNTIFS(Urlaub!$A$5:$A$604,$A61,Urlaub!$B$5:$B$604,"&lt;="&amp;IO$3,Urlaub!$C$5:$C$604,"&gt;="&amp;IO$3)&gt;0,1,0))</f>
        <v>0</v>
      </c>
      <c r="IP61" s="19" t="n">
        <f aca="false">IF($A61="",0,IF(COUNTIFS(Urlaub!$A$5:$A$604,$A61,Urlaub!$B$5:$B$604,"&lt;="&amp;IP$3,Urlaub!$C$5:$C$604,"&gt;="&amp;IP$3)&gt;0,1,0))</f>
        <v>0</v>
      </c>
      <c r="IQ61" s="19" t="n">
        <f aca="false">IF($A61="",0,IF(COUNTIFS(Urlaub!$A$5:$A$604,$A61,Urlaub!$B$5:$B$604,"&lt;="&amp;IQ$3,Urlaub!$C$5:$C$604,"&gt;="&amp;IQ$3)&gt;0,1,0))</f>
        <v>0</v>
      </c>
      <c r="IR61" s="19" t="n">
        <f aca="false">IF($A61="",0,IF(COUNTIFS(Urlaub!$A$5:$A$604,$A61,Urlaub!$B$5:$B$604,"&lt;="&amp;IR$3,Urlaub!$C$5:$C$604,"&gt;="&amp;IR$3)&gt;0,1,0))</f>
        <v>0</v>
      </c>
      <c r="IS61" s="19" t="n">
        <f aca="false">IF($A61="",0,IF(COUNTIFS(Urlaub!$A$5:$A$604,$A61,Urlaub!$B$5:$B$604,"&lt;="&amp;IS$3,Urlaub!$C$5:$C$604,"&gt;="&amp;IS$3)&gt;0,1,0))</f>
        <v>0</v>
      </c>
      <c r="IT61" s="19" t="n">
        <f aca="false">IF($A61="",0,IF(COUNTIFS(Urlaub!$A$5:$A$604,$A61,Urlaub!$B$5:$B$604,"&lt;="&amp;IT$3,Urlaub!$C$5:$C$604,"&gt;="&amp;IT$3)&gt;0,1,0))</f>
        <v>0</v>
      </c>
      <c r="IU61" s="19" t="n">
        <f aca="false">IF($A61="",0,IF(COUNTIFS(Urlaub!$A$5:$A$604,$A61,Urlaub!$B$5:$B$604,"&lt;="&amp;IU$3,Urlaub!$C$5:$C$604,"&gt;="&amp;IU$3)&gt;0,1,0))</f>
        <v>0</v>
      </c>
      <c r="IV61" s="19" t="n">
        <f aca="false">IF($A61="",0,IF(COUNTIFS(Urlaub!$A$5:$A$604,$A61,Urlaub!$B$5:$B$604,"&lt;="&amp;IV$3,Urlaub!$C$5:$C$604,"&gt;="&amp;IV$3)&gt;0,1,0))</f>
        <v>0</v>
      </c>
      <c r="IW61" s="19" t="n">
        <f aca="false">IF($A61="",0,IF(COUNTIFS(Urlaub!$A$5:$A$604,$A61,Urlaub!$B$5:$B$604,"&lt;="&amp;IW$3,Urlaub!$C$5:$C$604,"&gt;="&amp;IW$3)&gt;0,1,0))</f>
        <v>0</v>
      </c>
      <c r="IX61" s="19" t="n">
        <f aca="false">IF($A61="",0,IF(COUNTIFS(Urlaub!$A$5:$A$604,$A61,Urlaub!$B$5:$B$604,"&lt;="&amp;IX$3,Urlaub!$C$5:$C$604,"&gt;="&amp;IX$3)&gt;0,1,0))</f>
        <v>0</v>
      </c>
      <c r="IY61" s="19" t="n">
        <f aca="false">IF($A61="",0,IF(COUNTIFS(Urlaub!$A$5:$A$604,$A61,Urlaub!$B$5:$B$604,"&lt;="&amp;IY$3,Urlaub!$C$5:$C$604,"&gt;="&amp;IY$3)&gt;0,1,0))</f>
        <v>0</v>
      </c>
      <c r="IZ61" s="19" t="n">
        <f aca="false">IF($A61="",0,IF(COUNTIFS(Urlaub!$A$5:$A$604,$A61,Urlaub!$B$5:$B$604,"&lt;="&amp;IZ$3,Urlaub!$C$5:$C$604,"&gt;="&amp;IZ$3)&gt;0,1,0))</f>
        <v>0</v>
      </c>
      <c r="JA61" s="19" t="n">
        <f aca="false">IF($A61="",0,IF(COUNTIFS(Urlaub!$A$5:$A$604,$A61,Urlaub!$B$5:$B$604,"&lt;="&amp;JA$3,Urlaub!$C$5:$C$604,"&gt;="&amp;JA$3)&gt;0,1,0))</f>
        <v>0</v>
      </c>
      <c r="JB61" s="19" t="n">
        <f aca="false">IF($A61="",0,IF(COUNTIFS(Urlaub!$A$5:$A$604,$A61,Urlaub!$B$5:$B$604,"&lt;="&amp;JB$3,Urlaub!$C$5:$C$604,"&gt;="&amp;JB$3)&gt;0,1,0))</f>
        <v>0</v>
      </c>
      <c r="JC61" s="19" t="n">
        <f aca="false">IF($A61="",0,IF(COUNTIFS(Urlaub!$A$5:$A$604,$A61,Urlaub!$B$5:$B$604,"&lt;="&amp;JC$3,Urlaub!$C$5:$C$604,"&gt;="&amp;JC$3)&gt;0,1,0))</f>
        <v>0</v>
      </c>
      <c r="JD61" s="19" t="n">
        <f aca="false">IF($A61="",0,IF(COUNTIFS(Urlaub!$A$5:$A$604,$A61,Urlaub!$B$5:$B$604,"&lt;="&amp;JD$3,Urlaub!$C$5:$C$604,"&gt;="&amp;JD$3)&gt;0,1,0))</f>
        <v>0</v>
      </c>
      <c r="JE61" s="19" t="n">
        <f aca="false">IF($A61="",0,IF(COUNTIFS(Urlaub!$A$5:$A$604,$A61,Urlaub!$B$5:$B$604,"&lt;="&amp;JE$3,Urlaub!$C$5:$C$604,"&gt;="&amp;JE$3)&gt;0,1,0))</f>
        <v>0</v>
      </c>
      <c r="JF61" s="19" t="n">
        <f aca="false">IF($A61="",0,IF(COUNTIFS(Urlaub!$A$5:$A$604,$A61,Urlaub!$B$5:$B$604,"&lt;="&amp;JF$3,Urlaub!$C$5:$C$604,"&gt;="&amp;JF$3)&gt;0,1,0))</f>
        <v>0</v>
      </c>
      <c r="JG61" s="19" t="n">
        <f aca="false">IF($A61="",0,IF(COUNTIFS(Urlaub!$A$5:$A$604,$A61,Urlaub!$B$5:$B$604,"&lt;="&amp;JG$3,Urlaub!$C$5:$C$604,"&gt;="&amp;JG$3)&gt;0,1,0))</f>
        <v>0</v>
      </c>
      <c r="JH61" s="19" t="n">
        <f aca="false">IF($A61="",0,IF(COUNTIFS(Urlaub!$A$5:$A$604,$A61,Urlaub!$B$5:$B$604,"&lt;="&amp;JH$3,Urlaub!$C$5:$C$604,"&gt;="&amp;JH$3)&gt;0,1,0))</f>
        <v>0</v>
      </c>
      <c r="JI61" s="19" t="n">
        <f aca="false">IF($A61="",0,IF(COUNTIFS(Urlaub!$A$5:$A$604,$A61,Urlaub!$B$5:$B$604,"&lt;="&amp;JI$3,Urlaub!$C$5:$C$604,"&gt;="&amp;JI$3)&gt;0,1,0))</f>
        <v>0</v>
      </c>
      <c r="JJ61" s="19" t="n">
        <f aca="false">IF($A61="",0,IF(COUNTIFS(Urlaub!$A$5:$A$604,$A61,Urlaub!$B$5:$B$604,"&lt;="&amp;JJ$3,Urlaub!$C$5:$C$604,"&gt;="&amp;JJ$3)&gt;0,1,0))</f>
        <v>0</v>
      </c>
      <c r="JK61" s="19" t="n">
        <f aca="false">IF($A61="",0,IF(COUNTIFS(Urlaub!$A$5:$A$604,$A61,Urlaub!$B$5:$B$604,"&lt;="&amp;JK$3,Urlaub!$C$5:$C$604,"&gt;="&amp;JK$3)&gt;0,1,0))</f>
        <v>0</v>
      </c>
      <c r="JL61" s="19" t="n">
        <f aca="false">IF($A61="",0,IF(COUNTIFS(Urlaub!$A$5:$A$604,$A61,Urlaub!$B$5:$B$604,"&lt;="&amp;JL$3,Urlaub!$C$5:$C$604,"&gt;="&amp;JL$3)&gt;0,1,0))</f>
        <v>0</v>
      </c>
      <c r="JM61" s="19" t="n">
        <f aca="false">IF($A61="",0,IF(COUNTIFS(Urlaub!$A$5:$A$604,$A61,Urlaub!$B$5:$B$604,"&lt;="&amp;JM$3,Urlaub!$C$5:$C$604,"&gt;="&amp;JM$3)&gt;0,1,0))</f>
        <v>0</v>
      </c>
      <c r="JN61" s="19" t="n">
        <f aca="false">IF($A61="",0,IF(COUNTIFS(Urlaub!$A$5:$A$604,$A61,Urlaub!$B$5:$B$604,"&lt;="&amp;JN$3,Urlaub!$C$5:$C$604,"&gt;="&amp;JN$3)&gt;0,1,0))</f>
        <v>0</v>
      </c>
      <c r="JO61" s="19" t="n">
        <f aca="false">IF($A61="",0,IF(COUNTIFS(Urlaub!$A$5:$A$604,$A61,Urlaub!$B$5:$B$604,"&lt;="&amp;JO$3,Urlaub!$C$5:$C$604,"&gt;="&amp;JO$3)&gt;0,1,0))</f>
        <v>0</v>
      </c>
      <c r="JP61" s="19" t="n">
        <f aca="false">IF($A61="",0,IF(COUNTIFS(Urlaub!$A$5:$A$604,$A61,Urlaub!$B$5:$B$604,"&lt;="&amp;JP$3,Urlaub!$C$5:$C$604,"&gt;="&amp;JP$3)&gt;0,1,0))</f>
        <v>0</v>
      </c>
      <c r="JQ61" s="19" t="n">
        <f aca="false">IF($A61="",0,IF(COUNTIFS(Urlaub!$A$5:$A$604,$A61,Urlaub!$B$5:$B$604,"&lt;="&amp;JQ$3,Urlaub!$C$5:$C$604,"&gt;="&amp;JQ$3)&gt;0,1,0))</f>
        <v>0</v>
      </c>
      <c r="JR61" s="19" t="n">
        <f aca="false">IF($A61="",0,IF(COUNTIFS(Urlaub!$A$5:$A$604,$A61,Urlaub!$B$5:$B$604,"&lt;="&amp;JR$3,Urlaub!$C$5:$C$604,"&gt;="&amp;JR$3)&gt;0,1,0))</f>
        <v>0</v>
      </c>
      <c r="JS61" s="19" t="n">
        <f aca="false">IF($A61="",0,IF(COUNTIFS(Urlaub!$A$5:$A$604,$A61,Urlaub!$B$5:$B$604,"&lt;="&amp;JS$3,Urlaub!$C$5:$C$604,"&gt;="&amp;JS$3)&gt;0,1,0))</f>
        <v>0</v>
      </c>
      <c r="JT61" s="19" t="n">
        <f aca="false">IF($A61="",0,IF(COUNTIFS(Urlaub!$A$5:$A$604,$A61,Urlaub!$B$5:$B$604,"&lt;="&amp;JT$3,Urlaub!$C$5:$C$604,"&gt;="&amp;JT$3)&gt;0,1,0))</f>
        <v>0</v>
      </c>
      <c r="JU61" s="19" t="n">
        <f aca="false">IF($A61="",0,IF(COUNTIFS(Urlaub!$A$5:$A$604,$A61,Urlaub!$B$5:$B$604,"&lt;="&amp;JU$3,Urlaub!$C$5:$C$604,"&gt;="&amp;JU$3)&gt;0,1,0))</f>
        <v>0</v>
      </c>
      <c r="JV61" s="19" t="n">
        <f aca="false">IF($A61="",0,IF(COUNTIFS(Urlaub!$A$5:$A$604,$A61,Urlaub!$B$5:$B$604,"&lt;="&amp;JV$3,Urlaub!$C$5:$C$604,"&gt;="&amp;JV$3)&gt;0,1,0))</f>
        <v>0</v>
      </c>
      <c r="JW61" s="19" t="n">
        <f aca="false">IF($A61="",0,IF(COUNTIFS(Urlaub!$A$5:$A$604,$A61,Urlaub!$B$5:$B$604,"&lt;="&amp;JW$3,Urlaub!$C$5:$C$604,"&gt;="&amp;JW$3)&gt;0,1,0))</f>
        <v>0</v>
      </c>
      <c r="JX61" s="19" t="n">
        <f aca="false">IF($A61="",0,IF(COUNTIFS(Urlaub!$A$5:$A$604,$A61,Urlaub!$B$5:$B$604,"&lt;="&amp;JX$3,Urlaub!$C$5:$C$604,"&gt;="&amp;JX$3)&gt;0,1,0))</f>
        <v>0</v>
      </c>
      <c r="JY61" s="19" t="n">
        <f aca="false">IF($A61="",0,IF(COUNTIFS(Urlaub!$A$5:$A$604,$A61,Urlaub!$B$5:$B$604,"&lt;="&amp;JY$3,Urlaub!$C$5:$C$604,"&gt;="&amp;JY$3)&gt;0,1,0))</f>
        <v>0</v>
      </c>
      <c r="JZ61" s="19" t="n">
        <f aca="false">IF($A61="",0,IF(COUNTIFS(Urlaub!$A$5:$A$604,$A61,Urlaub!$B$5:$B$604,"&lt;="&amp;JZ$3,Urlaub!$C$5:$C$604,"&gt;="&amp;JZ$3)&gt;0,1,0))</f>
        <v>0</v>
      </c>
      <c r="KA61" s="19" t="n">
        <f aca="false">IF($A61="",0,IF(COUNTIFS(Urlaub!$A$5:$A$604,$A61,Urlaub!$B$5:$B$604,"&lt;="&amp;KA$3,Urlaub!$C$5:$C$604,"&gt;="&amp;KA$3)&gt;0,1,0))</f>
        <v>0</v>
      </c>
      <c r="KB61" s="19" t="n">
        <f aca="false">IF($A61="",0,IF(COUNTIFS(Urlaub!$A$5:$A$604,$A61,Urlaub!$B$5:$B$604,"&lt;="&amp;KB$3,Urlaub!$C$5:$C$604,"&gt;="&amp;KB$3)&gt;0,1,0))</f>
        <v>0</v>
      </c>
      <c r="KC61" s="19" t="n">
        <f aca="false">IF($A61="",0,IF(COUNTIFS(Urlaub!$A$5:$A$604,$A61,Urlaub!$B$5:$B$604,"&lt;="&amp;KC$3,Urlaub!$C$5:$C$604,"&gt;="&amp;KC$3)&gt;0,1,0))</f>
        <v>0</v>
      </c>
      <c r="KD61" s="19" t="n">
        <f aca="false">IF($A61="",0,IF(COUNTIFS(Urlaub!$A$5:$A$604,$A61,Urlaub!$B$5:$B$604,"&lt;="&amp;KD$3,Urlaub!$C$5:$C$604,"&gt;="&amp;KD$3)&gt;0,1,0))</f>
        <v>0</v>
      </c>
      <c r="KE61" s="19" t="n">
        <f aca="false">IF($A61="",0,IF(COUNTIFS(Urlaub!$A$5:$A$604,$A61,Urlaub!$B$5:$B$604,"&lt;="&amp;KE$3,Urlaub!$C$5:$C$604,"&gt;="&amp;KE$3)&gt;0,1,0))</f>
        <v>0</v>
      </c>
      <c r="KF61" s="19" t="n">
        <f aca="false">IF($A61="",0,IF(COUNTIFS(Urlaub!$A$5:$A$604,$A61,Urlaub!$B$5:$B$604,"&lt;="&amp;KF$3,Urlaub!$C$5:$C$604,"&gt;="&amp;KF$3)&gt;0,1,0))</f>
        <v>0</v>
      </c>
      <c r="KG61" s="19" t="n">
        <f aca="false">IF($A61="",0,IF(COUNTIFS(Urlaub!$A$5:$A$604,$A61,Urlaub!$B$5:$B$604,"&lt;="&amp;KG$3,Urlaub!$C$5:$C$604,"&gt;="&amp;KG$3)&gt;0,1,0))</f>
        <v>0</v>
      </c>
      <c r="KH61" s="19" t="n">
        <f aca="false">IF($A61="",0,IF(COUNTIFS(Urlaub!$A$5:$A$604,$A61,Urlaub!$B$5:$B$604,"&lt;="&amp;KH$3,Urlaub!$C$5:$C$604,"&gt;="&amp;KH$3)&gt;0,1,0))</f>
        <v>0</v>
      </c>
      <c r="KI61" s="19" t="n">
        <f aca="false">IF($A61="",0,IF(COUNTIFS(Urlaub!$A$5:$A$604,$A61,Urlaub!$B$5:$B$604,"&lt;="&amp;KI$3,Urlaub!$C$5:$C$604,"&gt;="&amp;KI$3)&gt;0,1,0))</f>
        <v>0</v>
      </c>
      <c r="KJ61" s="19" t="n">
        <f aca="false">IF($A61="",0,IF(COUNTIFS(Urlaub!$A$5:$A$604,$A61,Urlaub!$B$5:$B$604,"&lt;="&amp;KJ$3,Urlaub!$C$5:$C$604,"&gt;="&amp;KJ$3)&gt;0,1,0))</f>
        <v>0</v>
      </c>
      <c r="KK61" s="19" t="n">
        <f aca="false">IF($A61="",0,IF(COUNTIFS(Urlaub!$A$5:$A$604,$A61,Urlaub!$B$5:$B$604,"&lt;="&amp;KK$3,Urlaub!$C$5:$C$604,"&gt;="&amp;KK$3)&gt;0,1,0))</f>
        <v>0</v>
      </c>
      <c r="KL61" s="19" t="n">
        <f aca="false">IF($A61="",0,IF(COUNTIFS(Urlaub!$A$5:$A$604,$A61,Urlaub!$B$5:$B$604,"&lt;="&amp;KL$3,Urlaub!$C$5:$C$604,"&gt;="&amp;KL$3)&gt;0,1,0))</f>
        <v>0</v>
      </c>
      <c r="KM61" s="19" t="n">
        <f aca="false">IF($A61="",0,IF(COUNTIFS(Urlaub!$A$5:$A$604,$A61,Urlaub!$B$5:$B$604,"&lt;="&amp;KM$3,Urlaub!$C$5:$C$604,"&gt;="&amp;KM$3)&gt;0,1,0))</f>
        <v>0</v>
      </c>
      <c r="KN61" s="19" t="n">
        <f aca="false">IF($A61="",0,IF(COUNTIFS(Urlaub!$A$5:$A$604,$A61,Urlaub!$B$5:$B$604,"&lt;="&amp;KN$3,Urlaub!$C$5:$C$604,"&gt;="&amp;KN$3)&gt;0,1,0))</f>
        <v>0</v>
      </c>
      <c r="KO61" s="19" t="n">
        <f aca="false">IF($A61="",0,IF(COUNTIFS(Urlaub!$A$5:$A$604,$A61,Urlaub!$B$5:$B$604,"&lt;="&amp;KO$3,Urlaub!$C$5:$C$604,"&gt;="&amp;KO$3)&gt;0,1,0))</f>
        <v>0</v>
      </c>
      <c r="KP61" s="19" t="n">
        <f aca="false">IF($A61="",0,IF(COUNTIFS(Urlaub!$A$5:$A$604,$A61,Urlaub!$B$5:$B$604,"&lt;="&amp;KP$3,Urlaub!$C$5:$C$604,"&gt;="&amp;KP$3)&gt;0,1,0))</f>
        <v>0</v>
      </c>
      <c r="KQ61" s="19" t="n">
        <f aca="false">IF($A61="",0,IF(COUNTIFS(Urlaub!$A$5:$A$604,$A61,Urlaub!$B$5:$B$604,"&lt;="&amp;KQ$3,Urlaub!$C$5:$C$604,"&gt;="&amp;KQ$3)&gt;0,1,0))</f>
        <v>0</v>
      </c>
      <c r="KR61" s="19" t="n">
        <f aca="false">IF($A61="",0,IF(COUNTIFS(Urlaub!$A$5:$A$604,$A61,Urlaub!$B$5:$B$604,"&lt;="&amp;KR$3,Urlaub!$C$5:$C$604,"&gt;="&amp;KR$3)&gt;0,1,0))</f>
        <v>0</v>
      </c>
      <c r="KS61" s="19" t="n">
        <f aca="false">IF($A61="",0,IF(COUNTIFS(Urlaub!$A$5:$A$604,$A61,Urlaub!$B$5:$B$604,"&lt;="&amp;KS$3,Urlaub!$C$5:$C$604,"&gt;="&amp;KS$3)&gt;0,1,0))</f>
        <v>0</v>
      </c>
      <c r="KT61" s="19" t="n">
        <f aca="false">IF($A61="",0,IF(COUNTIFS(Urlaub!$A$5:$A$604,$A61,Urlaub!$B$5:$B$604,"&lt;="&amp;KT$3,Urlaub!$C$5:$C$604,"&gt;="&amp;KT$3)&gt;0,1,0))</f>
        <v>0</v>
      </c>
      <c r="KU61" s="19" t="n">
        <f aca="false">IF($A61="",0,IF(COUNTIFS(Urlaub!$A$5:$A$604,$A61,Urlaub!$B$5:$B$604,"&lt;="&amp;KU$3,Urlaub!$C$5:$C$604,"&gt;="&amp;KU$3)&gt;0,1,0))</f>
        <v>0</v>
      </c>
      <c r="KV61" s="19" t="n">
        <f aca="false">IF($A61="",0,IF(COUNTIFS(Urlaub!$A$5:$A$604,$A61,Urlaub!$B$5:$B$604,"&lt;="&amp;KV$3,Urlaub!$C$5:$C$604,"&gt;="&amp;KV$3)&gt;0,1,0))</f>
        <v>0</v>
      </c>
      <c r="KW61" s="19" t="n">
        <f aca="false">IF($A61="",0,IF(COUNTIFS(Urlaub!$A$5:$A$604,$A61,Urlaub!$B$5:$B$604,"&lt;="&amp;KW$3,Urlaub!$C$5:$C$604,"&gt;="&amp;KW$3)&gt;0,1,0))</f>
        <v>0</v>
      </c>
      <c r="KX61" s="19" t="n">
        <f aca="false">IF($A61="",0,IF(COUNTIFS(Urlaub!$A$5:$A$604,$A61,Urlaub!$B$5:$B$604,"&lt;="&amp;KX$3,Urlaub!$C$5:$C$604,"&gt;="&amp;KX$3)&gt;0,1,0))</f>
        <v>0</v>
      </c>
      <c r="KY61" s="19" t="n">
        <f aca="false">IF($A61="",0,IF(COUNTIFS(Urlaub!$A$5:$A$604,$A61,Urlaub!$B$5:$B$604,"&lt;="&amp;KY$3,Urlaub!$C$5:$C$604,"&gt;="&amp;KY$3)&gt;0,1,0))</f>
        <v>0</v>
      </c>
      <c r="KZ61" s="19" t="n">
        <f aca="false">IF($A61="",0,IF(COUNTIFS(Urlaub!$A$5:$A$604,$A61,Urlaub!$B$5:$B$604,"&lt;="&amp;KZ$3,Urlaub!$C$5:$C$604,"&gt;="&amp;KZ$3)&gt;0,1,0))</f>
        <v>0</v>
      </c>
      <c r="LA61" s="19" t="n">
        <f aca="false">IF($A61="",0,IF(COUNTIFS(Urlaub!$A$5:$A$604,$A61,Urlaub!$B$5:$B$604,"&lt;="&amp;LA$3,Urlaub!$C$5:$C$604,"&gt;="&amp;LA$3)&gt;0,1,0))</f>
        <v>0</v>
      </c>
      <c r="LB61" s="19" t="n">
        <f aca="false">IF($A61="",0,IF(COUNTIFS(Urlaub!$A$5:$A$604,$A61,Urlaub!$B$5:$B$604,"&lt;="&amp;LB$3,Urlaub!$C$5:$C$604,"&gt;="&amp;LB$3)&gt;0,1,0))</f>
        <v>0</v>
      </c>
      <c r="LC61" s="19" t="n">
        <f aca="false">IF($A61="",0,IF(COUNTIFS(Urlaub!$A$5:$A$604,$A61,Urlaub!$B$5:$B$604,"&lt;="&amp;LC$3,Urlaub!$C$5:$C$604,"&gt;="&amp;LC$3)&gt;0,1,0))</f>
        <v>0</v>
      </c>
      <c r="LD61" s="19" t="n">
        <f aca="false">IF($A61="",0,IF(COUNTIFS(Urlaub!$A$5:$A$604,$A61,Urlaub!$B$5:$B$604,"&lt;="&amp;LD$3,Urlaub!$C$5:$C$604,"&gt;="&amp;LD$3)&gt;0,1,0))</f>
        <v>0</v>
      </c>
      <c r="LE61" s="19" t="n">
        <f aca="false">IF($A61="",0,IF(COUNTIFS(Urlaub!$A$5:$A$604,$A61,Urlaub!$B$5:$B$604,"&lt;="&amp;LE$3,Urlaub!$C$5:$C$604,"&gt;="&amp;LE$3)&gt;0,1,0))</f>
        <v>0</v>
      </c>
      <c r="LF61" s="19" t="n">
        <f aca="false">IF($A61="",0,IF(COUNTIFS(Urlaub!$A$5:$A$604,$A61,Urlaub!$B$5:$B$604,"&lt;="&amp;LF$3,Urlaub!$C$5:$C$604,"&gt;="&amp;LF$3)&gt;0,1,0))</f>
        <v>0</v>
      </c>
      <c r="LG61" s="19" t="n">
        <f aca="false">IF($A61="",0,IF(COUNTIFS(Urlaub!$A$5:$A$604,$A61,Urlaub!$B$5:$B$604,"&lt;="&amp;LG$3,Urlaub!$C$5:$C$604,"&gt;="&amp;LG$3)&gt;0,1,0))</f>
        <v>0</v>
      </c>
      <c r="LH61" s="19" t="n">
        <f aca="false">IF($A61="",0,IF(COUNTIFS(Urlaub!$A$5:$A$604,$A61,Urlaub!$B$5:$B$604,"&lt;="&amp;LH$3,Urlaub!$C$5:$C$604,"&gt;="&amp;LH$3)&gt;0,1,0))</f>
        <v>0</v>
      </c>
      <c r="LI61" s="19" t="n">
        <f aca="false">IF($A61="",0,IF(COUNTIFS(Urlaub!$A$5:$A$604,$A61,Urlaub!$B$5:$B$604,"&lt;="&amp;LI$3,Urlaub!$C$5:$C$604,"&gt;="&amp;LI$3)&gt;0,1,0))</f>
        <v>0</v>
      </c>
      <c r="LJ61" s="19" t="n">
        <f aca="false">IF($A61="",0,IF(COUNTIFS(Urlaub!$A$5:$A$604,$A61,Urlaub!$B$5:$B$604,"&lt;="&amp;LJ$3,Urlaub!$C$5:$C$604,"&gt;="&amp;LJ$3)&gt;0,1,0))</f>
        <v>0</v>
      </c>
      <c r="LK61" s="19" t="n">
        <f aca="false">IF($A61="",0,IF(COUNTIFS(Urlaub!$A$5:$A$604,$A61,Urlaub!$B$5:$B$604,"&lt;="&amp;LK$3,Urlaub!$C$5:$C$604,"&gt;="&amp;LK$3)&gt;0,1,0))</f>
        <v>0</v>
      </c>
      <c r="LL61" s="19" t="n">
        <f aca="false">IF($A61="",0,IF(COUNTIFS(Urlaub!$A$5:$A$604,$A61,Urlaub!$B$5:$B$604,"&lt;="&amp;LL$3,Urlaub!$C$5:$C$604,"&gt;="&amp;LL$3)&gt;0,1,0))</f>
        <v>0</v>
      </c>
      <c r="LM61" s="19" t="n">
        <f aca="false">IF($A61="",0,IF(COUNTIFS(Urlaub!$A$5:$A$604,$A61,Urlaub!$B$5:$B$604,"&lt;="&amp;LM$3,Urlaub!$C$5:$C$604,"&gt;="&amp;LM$3)&gt;0,1,0))</f>
        <v>0</v>
      </c>
      <c r="LN61" s="19" t="n">
        <f aca="false">IF($A61="",0,IF(COUNTIFS(Urlaub!$A$5:$A$604,$A61,Urlaub!$B$5:$B$604,"&lt;="&amp;LN$3,Urlaub!$C$5:$C$604,"&gt;="&amp;LN$3)&gt;0,1,0))</f>
        <v>0</v>
      </c>
      <c r="LO61" s="19" t="n">
        <f aca="false">IF($A61="",0,IF(COUNTIFS(Urlaub!$A$5:$A$604,$A61,Urlaub!$B$5:$B$604,"&lt;="&amp;LO$3,Urlaub!$C$5:$C$604,"&gt;="&amp;LO$3)&gt;0,1,0))</f>
        <v>0</v>
      </c>
      <c r="LP61" s="19" t="n">
        <f aca="false">IF($A61="",0,IF(COUNTIFS(Urlaub!$A$5:$A$604,$A61,Urlaub!$B$5:$B$604,"&lt;="&amp;LP$3,Urlaub!$C$5:$C$604,"&gt;="&amp;LP$3)&gt;0,1,0))</f>
        <v>0</v>
      </c>
      <c r="LQ61" s="19" t="n">
        <f aca="false">IF($A61="",0,IF(COUNTIFS(Urlaub!$A$5:$A$604,$A61,Urlaub!$B$5:$B$604,"&lt;="&amp;LQ$3,Urlaub!$C$5:$C$604,"&gt;="&amp;LQ$3)&gt;0,1,0))</f>
        <v>0</v>
      </c>
      <c r="LR61" s="19" t="n">
        <f aca="false">IF($A61="",0,IF(COUNTIFS(Urlaub!$A$5:$A$604,$A61,Urlaub!$B$5:$B$604,"&lt;="&amp;LR$3,Urlaub!$C$5:$C$604,"&gt;="&amp;LR$3)&gt;0,1,0))</f>
        <v>0</v>
      </c>
      <c r="LS61" s="19" t="n">
        <f aca="false">IF($A61="",0,IF(COUNTIFS(Urlaub!$A$5:$A$604,$A61,Urlaub!$B$5:$B$604,"&lt;="&amp;LS$3,Urlaub!$C$5:$C$604,"&gt;="&amp;LS$3)&gt;0,1,0))</f>
        <v>0</v>
      </c>
      <c r="LT61" s="19" t="n">
        <f aca="false">IF($A61="",0,IF(COUNTIFS(Urlaub!$A$5:$A$604,$A61,Urlaub!$B$5:$B$604,"&lt;="&amp;LT$3,Urlaub!$C$5:$C$604,"&gt;="&amp;LT$3)&gt;0,1,0))</f>
        <v>0</v>
      </c>
      <c r="LU61" s="19" t="n">
        <f aca="false">IF($A61="",0,IF(COUNTIFS(Urlaub!$A$5:$A$604,$A61,Urlaub!$B$5:$B$604,"&lt;="&amp;LU$3,Urlaub!$C$5:$C$604,"&gt;="&amp;LU$3)&gt;0,1,0))</f>
        <v>0</v>
      </c>
      <c r="LV61" s="19" t="n">
        <f aca="false">IF($A61="",0,IF(COUNTIFS(Urlaub!$A$5:$A$604,$A61,Urlaub!$B$5:$B$604,"&lt;="&amp;LV$3,Urlaub!$C$5:$C$604,"&gt;="&amp;LV$3)&gt;0,1,0))</f>
        <v>0</v>
      </c>
      <c r="LW61" s="19" t="n">
        <f aca="false">IF($A61="",0,IF(COUNTIFS(Urlaub!$A$5:$A$604,$A61,Urlaub!$B$5:$B$604,"&lt;="&amp;LW$3,Urlaub!$C$5:$C$604,"&gt;="&amp;LW$3)&gt;0,1,0))</f>
        <v>0</v>
      </c>
      <c r="LX61" s="19" t="n">
        <f aca="false">IF($A61="",0,IF(COUNTIFS(Urlaub!$A$5:$A$604,$A61,Urlaub!$B$5:$B$604,"&lt;="&amp;LX$3,Urlaub!$C$5:$C$604,"&gt;="&amp;LX$3)&gt;0,1,0))</f>
        <v>0</v>
      </c>
      <c r="LY61" s="19" t="n">
        <f aca="false">IF($A61="",0,IF(COUNTIFS(Urlaub!$A$5:$A$604,$A61,Urlaub!$B$5:$B$604,"&lt;="&amp;LY$3,Urlaub!$C$5:$C$604,"&gt;="&amp;LY$3)&gt;0,1,0))</f>
        <v>0</v>
      </c>
      <c r="LZ61" s="19" t="n">
        <f aca="false">IF($A61="",0,IF(COUNTIFS(Urlaub!$A$5:$A$604,$A61,Urlaub!$B$5:$B$604,"&lt;="&amp;LZ$3,Urlaub!$C$5:$C$604,"&gt;="&amp;LZ$3)&gt;0,1,0))</f>
        <v>0</v>
      </c>
      <c r="MA61" s="19" t="n">
        <f aca="false">IF($A61="",0,IF(COUNTIFS(Urlaub!$A$5:$A$604,$A61,Urlaub!$B$5:$B$604,"&lt;="&amp;MA$3,Urlaub!$C$5:$C$604,"&gt;="&amp;MA$3)&gt;0,1,0))</f>
        <v>0</v>
      </c>
      <c r="MB61" s="19" t="n">
        <f aca="false">IF($A61="",0,IF(COUNTIFS(Urlaub!$A$5:$A$604,$A61,Urlaub!$B$5:$B$604,"&lt;="&amp;MB$3,Urlaub!$C$5:$C$604,"&gt;="&amp;MB$3)&gt;0,1,0))</f>
        <v>0</v>
      </c>
      <c r="MC61" s="19" t="n">
        <f aca="false">IF($A61="",0,IF(COUNTIFS(Urlaub!$A$5:$A$604,$A61,Urlaub!$B$5:$B$604,"&lt;="&amp;MC$3,Urlaub!$C$5:$C$604,"&gt;="&amp;MC$3)&gt;0,1,0))</f>
        <v>0</v>
      </c>
      <c r="MD61" s="19" t="n">
        <f aca="false">IF($A61="",0,IF(COUNTIFS(Urlaub!$A$5:$A$604,$A61,Urlaub!$B$5:$B$604,"&lt;="&amp;MD$3,Urlaub!$C$5:$C$604,"&gt;="&amp;MD$3)&gt;0,1,0))</f>
        <v>0</v>
      </c>
      <c r="ME61" s="19" t="n">
        <f aca="false">IF($A61="",0,IF(COUNTIFS(Urlaub!$A$5:$A$604,$A61,Urlaub!$B$5:$B$604,"&lt;="&amp;ME$3,Urlaub!$C$5:$C$604,"&gt;="&amp;ME$3)&gt;0,1,0))</f>
        <v>0</v>
      </c>
      <c r="MF61" s="19" t="n">
        <f aca="false">IF($A61="",0,IF(COUNTIFS(Urlaub!$A$5:$A$604,$A61,Urlaub!$B$5:$B$604,"&lt;="&amp;MF$3,Urlaub!$C$5:$C$604,"&gt;="&amp;MF$3)&gt;0,1,0))</f>
        <v>0</v>
      </c>
      <c r="MG61" s="19" t="n">
        <f aca="false">IF($A61="",0,IF(COUNTIFS(Urlaub!$A$5:$A$604,$A61,Urlaub!$B$5:$B$604,"&lt;="&amp;MG$3,Urlaub!$C$5:$C$604,"&gt;="&amp;MG$3)&gt;0,1,0))</f>
        <v>0</v>
      </c>
      <c r="MH61" s="19" t="n">
        <f aca="false">IF($A61="",0,IF(COUNTIFS(Urlaub!$A$5:$A$604,$A61,Urlaub!$B$5:$B$604,"&lt;="&amp;MH$3,Urlaub!$C$5:$C$604,"&gt;="&amp;MH$3)&gt;0,1,0))</f>
        <v>0</v>
      </c>
      <c r="MI61" s="19" t="n">
        <f aca="false">IF($A61="",0,IF(COUNTIFS(Urlaub!$A$5:$A$604,$A61,Urlaub!$B$5:$B$604,"&lt;="&amp;MI$3,Urlaub!$C$5:$C$604,"&gt;="&amp;MI$3)&gt;0,1,0))</f>
        <v>0</v>
      </c>
      <c r="MJ61" s="19" t="n">
        <f aca="false">IF($A61="",0,IF(COUNTIFS(Urlaub!$A$5:$A$604,$A61,Urlaub!$B$5:$B$604,"&lt;="&amp;MJ$3,Urlaub!$C$5:$C$604,"&gt;="&amp;MJ$3)&gt;0,1,0))</f>
        <v>0</v>
      </c>
      <c r="MK61" s="19" t="n">
        <f aca="false">IF($A61="",0,IF(COUNTIFS(Urlaub!$A$5:$A$604,$A61,Urlaub!$B$5:$B$604,"&lt;="&amp;MK$3,Urlaub!$C$5:$C$604,"&gt;="&amp;MK$3)&gt;0,1,0))</f>
        <v>0</v>
      </c>
      <c r="ML61" s="19" t="n">
        <f aca="false">IF($A61="",0,IF(COUNTIFS(Urlaub!$A$5:$A$604,$A61,Urlaub!$B$5:$B$604,"&lt;="&amp;ML$3,Urlaub!$C$5:$C$604,"&gt;="&amp;ML$3)&gt;0,1,0))</f>
        <v>0</v>
      </c>
      <c r="MM61" s="19" t="n">
        <f aca="false">IF($A61="",0,IF(COUNTIFS(Urlaub!$A$5:$A$604,$A61,Urlaub!$B$5:$B$604,"&lt;="&amp;MM$3,Urlaub!$C$5:$C$604,"&gt;="&amp;MM$3)&gt;0,1,0))</f>
        <v>0</v>
      </c>
      <c r="MN61" s="19" t="n">
        <f aca="false">IF($A61="",0,IF(COUNTIFS(Urlaub!$A$5:$A$604,$A61,Urlaub!$B$5:$B$604,"&lt;="&amp;MN$3,Urlaub!$C$5:$C$604,"&gt;="&amp;MN$3)&gt;0,1,0))</f>
        <v>0</v>
      </c>
      <c r="MO61" s="19" t="n">
        <f aca="false">IF($A61="",0,IF(COUNTIFS(Urlaub!$A$5:$A$604,$A61,Urlaub!$B$5:$B$604,"&lt;="&amp;MO$3,Urlaub!$C$5:$C$604,"&gt;="&amp;MO$3)&gt;0,1,0))</f>
        <v>0</v>
      </c>
      <c r="MP61" s="19" t="n">
        <f aca="false">IF($A61="",0,IF(COUNTIFS(Urlaub!$A$5:$A$604,$A61,Urlaub!$B$5:$B$604,"&lt;="&amp;MP$3,Urlaub!$C$5:$C$604,"&gt;="&amp;MP$3)&gt;0,1,0))</f>
        <v>0</v>
      </c>
      <c r="MQ61" s="19" t="n">
        <f aca="false">IF($A61="",0,IF(COUNTIFS(Urlaub!$A$5:$A$604,$A61,Urlaub!$B$5:$B$604,"&lt;="&amp;MQ$3,Urlaub!$C$5:$C$604,"&gt;="&amp;MQ$3)&gt;0,1,0))</f>
        <v>0</v>
      </c>
      <c r="MR61" s="19" t="n">
        <f aca="false">IF($A61="",0,IF(COUNTIFS(Urlaub!$A$5:$A$604,$A61,Urlaub!$B$5:$B$604,"&lt;="&amp;MR$3,Urlaub!$C$5:$C$604,"&gt;="&amp;MR$3)&gt;0,1,0))</f>
        <v>0</v>
      </c>
      <c r="MS61" s="19" t="n">
        <f aca="false">IF($A61="",0,IF(COUNTIFS(Urlaub!$A$5:$A$604,$A61,Urlaub!$B$5:$B$604,"&lt;="&amp;MS$3,Urlaub!$C$5:$C$604,"&gt;="&amp;MS$3)&gt;0,1,0))</f>
        <v>0</v>
      </c>
      <c r="MT61" s="19" t="n">
        <f aca="false">IF($A61="",0,IF(COUNTIFS(Urlaub!$A$5:$A$604,$A61,Urlaub!$B$5:$B$604,"&lt;="&amp;MT$3,Urlaub!$C$5:$C$604,"&gt;="&amp;MT$3)&gt;0,1,0))</f>
        <v>0</v>
      </c>
      <c r="MU61" s="19" t="n">
        <f aca="false">IF($A61="",0,IF(COUNTIFS(Urlaub!$A$5:$A$604,$A61,Urlaub!$B$5:$B$604,"&lt;="&amp;MU$3,Urlaub!$C$5:$C$604,"&gt;="&amp;MU$3)&gt;0,1,0))</f>
        <v>0</v>
      </c>
      <c r="MV61" s="19" t="n">
        <f aca="false">IF($A61="",0,IF(COUNTIFS(Urlaub!$A$5:$A$604,$A61,Urlaub!$B$5:$B$604,"&lt;="&amp;MV$3,Urlaub!$C$5:$C$604,"&gt;="&amp;MV$3)&gt;0,1,0))</f>
        <v>0</v>
      </c>
      <c r="MW61" s="19" t="n">
        <f aca="false">IF($A61="",0,IF(COUNTIFS(Urlaub!$A$5:$A$604,$A61,Urlaub!$B$5:$B$604,"&lt;="&amp;MW$3,Urlaub!$C$5:$C$604,"&gt;="&amp;MW$3)&gt;0,1,0))</f>
        <v>0</v>
      </c>
      <c r="MX61" s="19" t="n">
        <f aca="false">IF($A61="",0,IF(COUNTIFS(Urlaub!$A$5:$A$604,$A61,Urlaub!$B$5:$B$604,"&lt;="&amp;MX$3,Urlaub!$C$5:$C$604,"&gt;="&amp;MX$3)&gt;0,1,0))</f>
        <v>0</v>
      </c>
      <c r="MY61" s="19" t="n">
        <f aca="false">IF($A61="",0,IF(COUNTIFS(Urlaub!$A$5:$A$604,$A61,Urlaub!$B$5:$B$604,"&lt;="&amp;MY$3,Urlaub!$C$5:$C$604,"&gt;="&amp;MY$3)&gt;0,1,0))</f>
        <v>0</v>
      </c>
      <c r="MZ61" s="19" t="n">
        <f aca="false">IF($A61="",0,IF(COUNTIFS(Urlaub!$A$5:$A$604,$A61,Urlaub!$B$5:$B$604,"&lt;="&amp;MZ$3,Urlaub!$C$5:$C$604,"&gt;="&amp;MZ$3)&gt;0,1,0))</f>
        <v>0</v>
      </c>
      <c r="NA61" s="19" t="n">
        <f aca="false">IF($A61="",0,IF(COUNTIFS(Urlaub!$A$5:$A$604,$A61,Urlaub!$B$5:$B$604,"&lt;="&amp;NA$3,Urlaub!$C$5:$C$604,"&gt;="&amp;NA$3)&gt;0,1,0))</f>
        <v>0</v>
      </c>
      <c r="NB61" s="19" t="n">
        <f aca="false">IF($A61="",0,IF(COUNTIFS(Urlaub!$A$5:$A$604,$A61,Urlaub!$B$5:$B$604,"&lt;="&amp;NB$3,Urlaub!$C$5:$C$604,"&gt;="&amp;NB$3)&gt;0,1,0))</f>
        <v>0</v>
      </c>
      <c r="NC61" s="19" t="n">
        <f aca="false">IF($A61="",0,IF(COUNTIFS(Urlaub!$A$5:$A$604,$A61,Urlaub!$B$5:$B$604,"&lt;="&amp;NC$3,Urlaub!$C$5:$C$604,"&gt;="&amp;NC$3)&gt;0,1,0))</f>
        <v>0</v>
      </c>
      <c r="ND61" s="19" t="n">
        <f aca="false">IF($A61="",0,IF(COUNTIFS(Urlaub!$A$5:$A$604,$A61,Urlaub!$B$5:$B$604,"&lt;="&amp;ND$3,Urlaub!$C$5:$C$604,"&gt;="&amp;ND$3)&gt;0,1,0))</f>
        <v>0</v>
      </c>
      <c r="NE61" s="19" t="n">
        <f aca="false">IF($A61="",0,IF(COUNTIFS(Urlaub!$A$5:$A$604,$A61,Urlaub!$B$5:$B$604,"&lt;="&amp;NE$3,Urlaub!$C$5:$C$604,"&gt;="&amp;NE$3)&gt;0,1,0))</f>
        <v>0</v>
      </c>
      <c r="NF61" s="19" t="n">
        <f aca="false">IF($A61="",0,IF(COUNTIFS(Urlaub!$A$5:$A$604,$A61,Urlaub!$B$5:$B$604,"&lt;="&amp;NF$3,Urlaub!$C$5:$C$604,"&gt;="&amp;NF$3)&gt;0,1,0))</f>
        <v>0</v>
      </c>
      <c r="NG61" s="19" t="n">
        <f aca="false">IF($A61="",0,IF(COUNTIFS(Urlaub!$A$5:$A$604,$A61,Urlaub!$B$5:$B$604,"&lt;="&amp;NG$3,Urlaub!$C$5:$C$604,"&gt;="&amp;NG$3)&gt;0,1,0))</f>
        <v>0</v>
      </c>
      <c r="NH61" s="19" t="n">
        <f aca="false">IF($A61="",0,IF(COUNTIFS(Urlaub!$A$5:$A$604,$A61,Urlaub!$B$5:$B$604,"&lt;="&amp;NH$3,Urlaub!$C$5:$C$604,"&gt;="&amp;NH$3)&gt;0,1,0))</f>
        <v>0</v>
      </c>
    </row>
    <row r="62" customFormat="false" ht="15" hidden="false" customHeight="false" outlineLevel="0" collapsed="false">
      <c r="A62" s="5" t="str">
        <f aca="false">IF(Team!A62="","",Team!A62)</f>
        <v/>
      </c>
      <c r="B62" s="8" t="str">
        <f aca="false">IF(Team!B62="","",Team!B62)</f>
        <v/>
      </c>
      <c r="C62" s="8" t="str">
        <f aca="false">IF(Team!C62="","",Team!C62)</f>
        <v/>
      </c>
      <c r="D62" s="8" t="str">
        <f aca="false">IF(Team!D62="","",Team!D62)</f>
        <v/>
      </c>
      <c r="E62" s="8" t="str">
        <f aca="false">IF(Team!E62="","",Team!E62)</f>
        <v/>
      </c>
      <c r="F62" s="8" t="str">
        <f aca="false">IF(Team!F62="","",Team!F62)</f>
        <v/>
      </c>
      <c r="G62" s="19" t="n">
        <f aca="false">IF($A62="",0,IF(COUNTIFS(Urlaub!$A$5:$A$604,$A62,Urlaub!$B$5:$B$604,"&lt;="&amp;G$3,Urlaub!$C$5:$C$604,"&gt;="&amp;G$3)&gt;0,1,0))</f>
        <v>0</v>
      </c>
      <c r="H62" s="19" t="n">
        <f aca="false">IF($A62="",0,IF(COUNTIFS(Urlaub!$A$5:$A$604,$A62,Urlaub!$B$5:$B$604,"&lt;="&amp;H$3,Urlaub!$C$5:$C$604,"&gt;="&amp;H$3)&gt;0,1,0))</f>
        <v>0</v>
      </c>
      <c r="I62" s="19" t="n">
        <f aca="false">IF($A62="",0,IF(COUNTIFS(Urlaub!$A$5:$A$604,$A62,Urlaub!$B$5:$B$604,"&lt;="&amp;I$3,Urlaub!$C$5:$C$604,"&gt;="&amp;I$3)&gt;0,1,0))</f>
        <v>0</v>
      </c>
      <c r="J62" s="19" t="n">
        <f aca="false">IF($A62="",0,IF(COUNTIFS(Urlaub!$A$5:$A$604,$A62,Urlaub!$B$5:$B$604,"&lt;="&amp;J$3,Urlaub!$C$5:$C$604,"&gt;="&amp;J$3)&gt;0,1,0))</f>
        <v>0</v>
      </c>
      <c r="K62" s="19" t="n">
        <f aca="false">IF($A62="",0,IF(COUNTIFS(Urlaub!$A$5:$A$604,$A62,Urlaub!$B$5:$B$604,"&lt;="&amp;K$3,Urlaub!$C$5:$C$604,"&gt;="&amp;K$3)&gt;0,1,0))</f>
        <v>0</v>
      </c>
      <c r="L62" s="19" t="n">
        <f aca="false">IF($A62="",0,IF(COUNTIFS(Urlaub!$A$5:$A$604,$A62,Urlaub!$B$5:$B$604,"&lt;="&amp;L$3,Urlaub!$C$5:$C$604,"&gt;="&amp;L$3)&gt;0,1,0))</f>
        <v>0</v>
      </c>
      <c r="M62" s="19" t="n">
        <f aca="false">IF($A62="",0,IF(COUNTIFS(Urlaub!$A$5:$A$604,$A62,Urlaub!$B$5:$B$604,"&lt;="&amp;M$3,Urlaub!$C$5:$C$604,"&gt;="&amp;M$3)&gt;0,1,0))</f>
        <v>0</v>
      </c>
      <c r="N62" s="19" t="n">
        <f aca="false">IF($A62="",0,IF(COUNTIFS(Urlaub!$A$5:$A$604,$A62,Urlaub!$B$5:$B$604,"&lt;="&amp;N$3,Urlaub!$C$5:$C$604,"&gt;="&amp;N$3)&gt;0,1,0))</f>
        <v>0</v>
      </c>
      <c r="O62" s="19" t="n">
        <f aca="false">IF($A62="",0,IF(COUNTIFS(Urlaub!$A$5:$A$604,$A62,Urlaub!$B$5:$B$604,"&lt;="&amp;O$3,Urlaub!$C$5:$C$604,"&gt;="&amp;O$3)&gt;0,1,0))</f>
        <v>0</v>
      </c>
      <c r="P62" s="19" t="n">
        <f aca="false">IF($A62="",0,IF(COUNTIFS(Urlaub!$A$5:$A$604,$A62,Urlaub!$B$5:$B$604,"&lt;="&amp;P$3,Urlaub!$C$5:$C$604,"&gt;="&amp;P$3)&gt;0,1,0))</f>
        <v>0</v>
      </c>
      <c r="Q62" s="19" t="n">
        <f aca="false">IF($A62="",0,IF(COUNTIFS(Urlaub!$A$5:$A$604,$A62,Urlaub!$B$5:$B$604,"&lt;="&amp;Q$3,Urlaub!$C$5:$C$604,"&gt;="&amp;Q$3)&gt;0,1,0))</f>
        <v>0</v>
      </c>
      <c r="R62" s="19" t="n">
        <f aca="false">IF($A62="",0,IF(COUNTIFS(Urlaub!$A$5:$A$604,$A62,Urlaub!$B$5:$B$604,"&lt;="&amp;R$3,Urlaub!$C$5:$C$604,"&gt;="&amp;R$3)&gt;0,1,0))</f>
        <v>0</v>
      </c>
      <c r="S62" s="19" t="n">
        <f aca="false">IF($A62="",0,IF(COUNTIFS(Urlaub!$A$5:$A$604,$A62,Urlaub!$B$5:$B$604,"&lt;="&amp;S$3,Urlaub!$C$5:$C$604,"&gt;="&amp;S$3)&gt;0,1,0))</f>
        <v>0</v>
      </c>
      <c r="T62" s="19" t="n">
        <f aca="false">IF($A62="",0,IF(COUNTIFS(Urlaub!$A$5:$A$604,$A62,Urlaub!$B$5:$B$604,"&lt;="&amp;T$3,Urlaub!$C$5:$C$604,"&gt;="&amp;T$3)&gt;0,1,0))</f>
        <v>0</v>
      </c>
      <c r="U62" s="19" t="n">
        <f aca="false">IF($A62="",0,IF(COUNTIFS(Urlaub!$A$5:$A$604,$A62,Urlaub!$B$5:$B$604,"&lt;="&amp;U$3,Urlaub!$C$5:$C$604,"&gt;="&amp;U$3)&gt;0,1,0))</f>
        <v>0</v>
      </c>
      <c r="V62" s="19" t="n">
        <f aca="false">IF($A62="",0,IF(COUNTIFS(Urlaub!$A$5:$A$604,$A62,Urlaub!$B$5:$B$604,"&lt;="&amp;V$3,Urlaub!$C$5:$C$604,"&gt;="&amp;V$3)&gt;0,1,0))</f>
        <v>0</v>
      </c>
      <c r="W62" s="19" t="n">
        <f aca="false">IF($A62="",0,IF(COUNTIFS(Urlaub!$A$5:$A$604,$A62,Urlaub!$B$5:$B$604,"&lt;="&amp;W$3,Urlaub!$C$5:$C$604,"&gt;="&amp;W$3)&gt;0,1,0))</f>
        <v>0</v>
      </c>
      <c r="X62" s="19" t="n">
        <f aca="false">IF($A62="",0,IF(COUNTIFS(Urlaub!$A$5:$A$604,$A62,Urlaub!$B$5:$B$604,"&lt;="&amp;X$3,Urlaub!$C$5:$C$604,"&gt;="&amp;X$3)&gt;0,1,0))</f>
        <v>0</v>
      </c>
      <c r="Y62" s="19" t="n">
        <f aca="false">IF($A62="",0,IF(COUNTIFS(Urlaub!$A$5:$A$604,$A62,Urlaub!$B$5:$B$604,"&lt;="&amp;Y$3,Urlaub!$C$5:$C$604,"&gt;="&amp;Y$3)&gt;0,1,0))</f>
        <v>0</v>
      </c>
      <c r="Z62" s="19" t="n">
        <f aca="false">IF($A62="",0,IF(COUNTIFS(Urlaub!$A$5:$A$604,$A62,Urlaub!$B$5:$B$604,"&lt;="&amp;Z$3,Urlaub!$C$5:$C$604,"&gt;="&amp;Z$3)&gt;0,1,0))</f>
        <v>0</v>
      </c>
      <c r="AA62" s="19" t="n">
        <f aca="false">IF($A62="",0,IF(COUNTIFS(Urlaub!$A$5:$A$604,$A62,Urlaub!$B$5:$B$604,"&lt;="&amp;AA$3,Urlaub!$C$5:$C$604,"&gt;="&amp;AA$3)&gt;0,1,0))</f>
        <v>0</v>
      </c>
      <c r="AB62" s="19" t="n">
        <f aca="false">IF($A62="",0,IF(COUNTIFS(Urlaub!$A$5:$A$604,$A62,Urlaub!$B$5:$B$604,"&lt;="&amp;AB$3,Urlaub!$C$5:$C$604,"&gt;="&amp;AB$3)&gt;0,1,0))</f>
        <v>0</v>
      </c>
      <c r="AC62" s="19" t="n">
        <f aca="false">IF($A62="",0,IF(COUNTIFS(Urlaub!$A$5:$A$604,$A62,Urlaub!$B$5:$B$604,"&lt;="&amp;AC$3,Urlaub!$C$5:$C$604,"&gt;="&amp;AC$3)&gt;0,1,0))</f>
        <v>0</v>
      </c>
      <c r="AD62" s="19" t="n">
        <f aca="false">IF($A62="",0,IF(COUNTIFS(Urlaub!$A$5:$A$604,$A62,Urlaub!$B$5:$B$604,"&lt;="&amp;AD$3,Urlaub!$C$5:$C$604,"&gt;="&amp;AD$3)&gt;0,1,0))</f>
        <v>0</v>
      </c>
      <c r="AE62" s="19" t="n">
        <f aca="false">IF($A62="",0,IF(COUNTIFS(Urlaub!$A$5:$A$604,$A62,Urlaub!$B$5:$B$604,"&lt;="&amp;AE$3,Urlaub!$C$5:$C$604,"&gt;="&amp;AE$3)&gt;0,1,0))</f>
        <v>0</v>
      </c>
      <c r="AF62" s="19" t="n">
        <f aca="false">IF($A62="",0,IF(COUNTIFS(Urlaub!$A$5:$A$604,$A62,Urlaub!$B$5:$B$604,"&lt;="&amp;AF$3,Urlaub!$C$5:$C$604,"&gt;="&amp;AF$3)&gt;0,1,0))</f>
        <v>0</v>
      </c>
      <c r="AG62" s="19" t="n">
        <f aca="false">IF($A62="",0,IF(COUNTIFS(Urlaub!$A$5:$A$604,$A62,Urlaub!$B$5:$B$604,"&lt;="&amp;AG$3,Urlaub!$C$5:$C$604,"&gt;="&amp;AG$3)&gt;0,1,0))</f>
        <v>0</v>
      </c>
      <c r="AH62" s="19" t="n">
        <f aca="false">IF($A62="",0,IF(COUNTIFS(Urlaub!$A$5:$A$604,$A62,Urlaub!$B$5:$B$604,"&lt;="&amp;AH$3,Urlaub!$C$5:$C$604,"&gt;="&amp;AH$3)&gt;0,1,0))</f>
        <v>0</v>
      </c>
      <c r="AI62" s="19" t="n">
        <f aca="false">IF($A62="",0,IF(COUNTIFS(Urlaub!$A$5:$A$604,$A62,Urlaub!$B$5:$B$604,"&lt;="&amp;AI$3,Urlaub!$C$5:$C$604,"&gt;="&amp;AI$3)&gt;0,1,0))</f>
        <v>0</v>
      </c>
      <c r="AJ62" s="19" t="n">
        <f aca="false">IF($A62="",0,IF(COUNTIFS(Urlaub!$A$5:$A$604,$A62,Urlaub!$B$5:$B$604,"&lt;="&amp;AJ$3,Urlaub!$C$5:$C$604,"&gt;="&amp;AJ$3)&gt;0,1,0))</f>
        <v>0</v>
      </c>
      <c r="AK62" s="19" t="n">
        <f aca="false">IF($A62="",0,IF(COUNTIFS(Urlaub!$A$5:$A$604,$A62,Urlaub!$B$5:$B$604,"&lt;="&amp;AK$3,Urlaub!$C$5:$C$604,"&gt;="&amp;AK$3)&gt;0,1,0))</f>
        <v>0</v>
      </c>
      <c r="AL62" s="19" t="n">
        <f aca="false">IF($A62="",0,IF(COUNTIFS(Urlaub!$A$5:$A$604,$A62,Urlaub!$B$5:$B$604,"&lt;="&amp;AL$3,Urlaub!$C$5:$C$604,"&gt;="&amp;AL$3)&gt;0,1,0))</f>
        <v>0</v>
      </c>
      <c r="AM62" s="19" t="n">
        <f aca="false">IF($A62="",0,IF(COUNTIFS(Urlaub!$A$5:$A$604,$A62,Urlaub!$B$5:$B$604,"&lt;="&amp;AM$3,Urlaub!$C$5:$C$604,"&gt;="&amp;AM$3)&gt;0,1,0))</f>
        <v>0</v>
      </c>
      <c r="AN62" s="19" t="n">
        <f aca="false">IF($A62="",0,IF(COUNTIFS(Urlaub!$A$5:$A$604,$A62,Urlaub!$B$5:$B$604,"&lt;="&amp;AN$3,Urlaub!$C$5:$C$604,"&gt;="&amp;AN$3)&gt;0,1,0))</f>
        <v>0</v>
      </c>
      <c r="AO62" s="19" t="n">
        <f aca="false">IF($A62="",0,IF(COUNTIFS(Urlaub!$A$5:$A$604,$A62,Urlaub!$B$5:$B$604,"&lt;="&amp;AO$3,Urlaub!$C$5:$C$604,"&gt;="&amp;AO$3)&gt;0,1,0))</f>
        <v>0</v>
      </c>
      <c r="AP62" s="19" t="n">
        <f aca="false">IF($A62="",0,IF(COUNTIFS(Urlaub!$A$5:$A$604,$A62,Urlaub!$B$5:$B$604,"&lt;="&amp;AP$3,Urlaub!$C$5:$C$604,"&gt;="&amp;AP$3)&gt;0,1,0))</f>
        <v>0</v>
      </c>
      <c r="AQ62" s="19" t="n">
        <f aca="false">IF($A62="",0,IF(COUNTIFS(Urlaub!$A$5:$A$604,$A62,Urlaub!$B$5:$B$604,"&lt;="&amp;AQ$3,Urlaub!$C$5:$C$604,"&gt;="&amp;AQ$3)&gt;0,1,0))</f>
        <v>0</v>
      </c>
      <c r="AR62" s="19" t="n">
        <f aca="false">IF($A62="",0,IF(COUNTIFS(Urlaub!$A$5:$A$604,$A62,Urlaub!$B$5:$B$604,"&lt;="&amp;AR$3,Urlaub!$C$5:$C$604,"&gt;="&amp;AR$3)&gt;0,1,0))</f>
        <v>0</v>
      </c>
      <c r="AS62" s="19" t="n">
        <f aca="false">IF($A62="",0,IF(COUNTIFS(Urlaub!$A$5:$A$604,$A62,Urlaub!$B$5:$B$604,"&lt;="&amp;AS$3,Urlaub!$C$5:$C$604,"&gt;="&amp;AS$3)&gt;0,1,0))</f>
        <v>0</v>
      </c>
      <c r="AT62" s="19" t="n">
        <f aca="false">IF($A62="",0,IF(COUNTIFS(Urlaub!$A$5:$A$604,$A62,Urlaub!$B$5:$B$604,"&lt;="&amp;AT$3,Urlaub!$C$5:$C$604,"&gt;="&amp;AT$3)&gt;0,1,0))</f>
        <v>0</v>
      </c>
      <c r="AU62" s="19" t="n">
        <f aca="false">IF($A62="",0,IF(COUNTIFS(Urlaub!$A$5:$A$604,$A62,Urlaub!$B$5:$B$604,"&lt;="&amp;AU$3,Urlaub!$C$5:$C$604,"&gt;="&amp;AU$3)&gt;0,1,0))</f>
        <v>0</v>
      </c>
      <c r="AV62" s="19" t="n">
        <f aca="false">IF($A62="",0,IF(COUNTIFS(Urlaub!$A$5:$A$604,$A62,Urlaub!$B$5:$B$604,"&lt;="&amp;AV$3,Urlaub!$C$5:$C$604,"&gt;="&amp;AV$3)&gt;0,1,0))</f>
        <v>0</v>
      </c>
      <c r="AW62" s="19" t="n">
        <f aca="false">IF($A62="",0,IF(COUNTIFS(Urlaub!$A$5:$A$604,$A62,Urlaub!$B$5:$B$604,"&lt;="&amp;AW$3,Urlaub!$C$5:$C$604,"&gt;="&amp;AW$3)&gt;0,1,0))</f>
        <v>0</v>
      </c>
      <c r="AX62" s="19" t="n">
        <f aca="false">IF($A62="",0,IF(COUNTIFS(Urlaub!$A$5:$A$604,$A62,Urlaub!$B$5:$B$604,"&lt;="&amp;AX$3,Urlaub!$C$5:$C$604,"&gt;="&amp;AX$3)&gt;0,1,0))</f>
        <v>0</v>
      </c>
      <c r="AY62" s="19" t="n">
        <f aca="false">IF($A62="",0,IF(COUNTIFS(Urlaub!$A$5:$A$604,$A62,Urlaub!$B$5:$B$604,"&lt;="&amp;AY$3,Urlaub!$C$5:$C$604,"&gt;="&amp;AY$3)&gt;0,1,0))</f>
        <v>0</v>
      </c>
      <c r="AZ62" s="19" t="n">
        <f aca="false">IF($A62="",0,IF(COUNTIFS(Urlaub!$A$5:$A$604,$A62,Urlaub!$B$5:$B$604,"&lt;="&amp;AZ$3,Urlaub!$C$5:$C$604,"&gt;="&amp;AZ$3)&gt;0,1,0))</f>
        <v>0</v>
      </c>
      <c r="BA62" s="19" t="n">
        <f aca="false">IF($A62="",0,IF(COUNTIFS(Urlaub!$A$5:$A$604,$A62,Urlaub!$B$5:$B$604,"&lt;="&amp;BA$3,Urlaub!$C$5:$C$604,"&gt;="&amp;BA$3)&gt;0,1,0))</f>
        <v>0</v>
      </c>
      <c r="BB62" s="19" t="n">
        <f aca="false">IF($A62="",0,IF(COUNTIFS(Urlaub!$A$5:$A$604,$A62,Urlaub!$B$5:$B$604,"&lt;="&amp;BB$3,Urlaub!$C$5:$C$604,"&gt;="&amp;BB$3)&gt;0,1,0))</f>
        <v>0</v>
      </c>
      <c r="BC62" s="19" t="n">
        <f aca="false">IF($A62="",0,IF(COUNTIFS(Urlaub!$A$5:$A$604,$A62,Urlaub!$B$5:$B$604,"&lt;="&amp;BC$3,Urlaub!$C$5:$C$604,"&gt;="&amp;BC$3)&gt;0,1,0))</f>
        <v>0</v>
      </c>
      <c r="BD62" s="19" t="n">
        <f aca="false">IF($A62="",0,IF(COUNTIFS(Urlaub!$A$5:$A$604,$A62,Urlaub!$B$5:$B$604,"&lt;="&amp;BD$3,Urlaub!$C$5:$C$604,"&gt;="&amp;BD$3)&gt;0,1,0))</f>
        <v>0</v>
      </c>
      <c r="BE62" s="19" t="n">
        <f aca="false">IF($A62="",0,IF(COUNTIFS(Urlaub!$A$5:$A$604,$A62,Urlaub!$B$5:$B$604,"&lt;="&amp;BE$3,Urlaub!$C$5:$C$604,"&gt;="&amp;BE$3)&gt;0,1,0))</f>
        <v>0</v>
      </c>
      <c r="BF62" s="19" t="n">
        <f aca="false">IF($A62="",0,IF(COUNTIFS(Urlaub!$A$5:$A$604,$A62,Urlaub!$B$5:$B$604,"&lt;="&amp;BF$3,Urlaub!$C$5:$C$604,"&gt;="&amp;BF$3)&gt;0,1,0))</f>
        <v>0</v>
      </c>
      <c r="BG62" s="19" t="n">
        <f aca="false">IF($A62="",0,IF(COUNTIFS(Urlaub!$A$5:$A$604,$A62,Urlaub!$B$5:$B$604,"&lt;="&amp;BG$3,Urlaub!$C$5:$C$604,"&gt;="&amp;BG$3)&gt;0,1,0))</f>
        <v>0</v>
      </c>
      <c r="BH62" s="19" t="n">
        <f aca="false">IF($A62="",0,IF(COUNTIFS(Urlaub!$A$5:$A$604,$A62,Urlaub!$B$5:$B$604,"&lt;="&amp;BH$3,Urlaub!$C$5:$C$604,"&gt;="&amp;BH$3)&gt;0,1,0))</f>
        <v>0</v>
      </c>
      <c r="BI62" s="19" t="n">
        <f aca="false">IF($A62="",0,IF(COUNTIFS(Urlaub!$A$5:$A$604,$A62,Urlaub!$B$5:$B$604,"&lt;="&amp;BI$3,Urlaub!$C$5:$C$604,"&gt;="&amp;BI$3)&gt;0,1,0))</f>
        <v>0</v>
      </c>
      <c r="BJ62" s="19" t="n">
        <f aca="false">IF($A62="",0,IF(COUNTIFS(Urlaub!$A$5:$A$604,$A62,Urlaub!$B$5:$B$604,"&lt;="&amp;BJ$3,Urlaub!$C$5:$C$604,"&gt;="&amp;BJ$3)&gt;0,1,0))</f>
        <v>0</v>
      </c>
      <c r="BK62" s="19" t="n">
        <f aca="false">IF($A62="",0,IF(COUNTIFS(Urlaub!$A$5:$A$604,$A62,Urlaub!$B$5:$B$604,"&lt;="&amp;BK$3,Urlaub!$C$5:$C$604,"&gt;="&amp;BK$3)&gt;0,1,0))</f>
        <v>0</v>
      </c>
      <c r="BL62" s="19" t="n">
        <f aca="false">IF($A62="",0,IF(COUNTIFS(Urlaub!$A$5:$A$604,$A62,Urlaub!$B$5:$B$604,"&lt;="&amp;BL$3,Urlaub!$C$5:$C$604,"&gt;="&amp;BL$3)&gt;0,1,0))</f>
        <v>0</v>
      </c>
      <c r="BM62" s="19" t="n">
        <f aca="false">IF($A62="",0,IF(COUNTIFS(Urlaub!$A$5:$A$604,$A62,Urlaub!$B$5:$B$604,"&lt;="&amp;BM$3,Urlaub!$C$5:$C$604,"&gt;="&amp;BM$3)&gt;0,1,0))</f>
        <v>0</v>
      </c>
      <c r="BN62" s="19" t="n">
        <f aca="false">IF($A62="",0,IF(COUNTIFS(Urlaub!$A$5:$A$604,$A62,Urlaub!$B$5:$B$604,"&lt;="&amp;BN$3,Urlaub!$C$5:$C$604,"&gt;="&amp;BN$3)&gt;0,1,0))</f>
        <v>0</v>
      </c>
      <c r="BO62" s="19" t="n">
        <f aca="false">IF($A62="",0,IF(COUNTIFS(Urlaub!$A$5:$A$604,$A62,Urlaub!$B$5:$B$604,"&lt;="&amp;BO$3,Urlaub!$C$5:$C$604,"&gt;="&amp;BO$3)&gt;0,1,0))</f>
        <v>0</v>
      </c>
      <c r="BP62" s="19" t="n">
        <f aca="false">IF($A62="",0,IF(COUNTIFS(Urlaub!$A$5:$A$604,$A62,Urlaub!$B$5:$B$604,"&lt;="&amp;BP$3,Urlaub!$C$5:$C$604,"&gt;="&amp;BP$3)&gt;0,1,0))</f>
        <v>0</v>
      </c>
      <c r="BQ62" s="19" t="n">
        <f aca="false">IF($A62="",0,IF(COUNTIFS(Urlaub!$A$5:$A$604,$A62,Urlaub!$B$5:$B$604,"&lt;="&amp;BQ$3,Urlaub!$C$5:$C$604,"&gt;="&amp;BQ$3)&gt;0,1,0))</f>
        <v>0</v>
      </c>
      <c r="BR62" s="19" t="n">
        <f aca="false">IF($A62="",0,IF(COUNTIFS(Urlaub!$A$5:$A$604,$A62,Urlaub!$B$5:$B$604,"&lt;="&amp;BR$3,Urlaub!$C$5:$C$604,"&gt;="&amp;BR$3)&gt;0,1,0))</f>
        <v>0</v>
      </c>
      <c r="BS62" s="19" t="n">
        <f aca="false">IF($A62="",0,IF(COUNTIFS(Urlaub!$A$5:$A$604,$A62,Urlaub!$B$5:$B$604,"&lt;="&amp;BS$3,Urlaub!$C$5:$C$604,"&gt;="&amp;BS$3)&gt;0,1,0))</f>
        <v>0</v>
      </c>
      <c r="BT62" s="19" t="n">
        <f aca="false">IF($A62="",0,IF(COUNTIFS(Urlaub!$A$5:$A$604,$A62,Urlaub!$B$5:$B$604,"&lt;="&amp;BT$3,Urlaub!$C$5:$C$604,"&gt;="&amp;BT$3)&gt;0,1,0))</f>
        <v>0</v>
      </c>
      <c r="BU62" s="19" t="n">
        <f aca="false">IF($A62="",0,IF(COUNTIFS(Urlaub!$A$5:$A$604,$A62,Urlaub!$B$5:$B$604,"&lt;="&amp;BU$3,Urlaub!$C$5:$C$604,"&gt;="&amp;BU$3)&gt;0,1,0))</f>
        <v>0</v>
      </c>
      <c r="BV62" s="19" t="n">
        <f aca="false">IF($A62="",0,IF(COUNTIFS(Urlaub!$A$5:$A$604,$A62,Urlaub!$B$5:$B$604,"&lt;="&amp;BV$3,Urlaub!$C$5:$C$604,"&gt;="&amp;BV$3)&gt;0,1,0))</f>
        <v>0</v>
      </c>
      <c r="BW62" s="19" t="n">
        <f aca="false">IF($A62="",0,IF(COUNTIFS(Urlaub!$A$5:$A$604,$A62,Urlaub!$B$5:$B$604,"&lt;="&amp;BW$3,Urlaub!$C$5:$C$604,"&gt;="&amp;BW$3)&gt;0,1,0))</f>
        <v>0</v>
      </c>
      <c r="BX62" s="19" t="n">
        <f aca="false">IF($A62="",0,IF(COUNTIFS(Urlaub!$A$5:$A$604,$A62,Urlaub!$B$5:$B$604,"&lt;="&amp;BX$3,Urlaub!$C$5:$C$604,"&gt;="&amp;BX$3)&gt;0,1,0))</f>
        <v>0</v>
      </c>
      <c r="BY62" s="19" t="n">
        <f aca="false">IF($A62="",0,IF(COUNTIFS(Urlaub!$A$5:$A$604,$A62,Urlaub!$B$5:$B$604,"&lt;="&amp;BY$3,Urlaub!$C$5:$C$604,"&gt;="&amp;BY$3)&gt;0,1,0))</f>
        <v>0</v>
      </c>
      <c r="BZ62" s="19" t="n">
        <f aca="false">IF($A62="",0,IF(COUNTIFS(Urlaub!$A$5:$A$604,$A62,Urlaub!$B$5:$B$604,"&lt;="&amp;BZ$3,Urlaub!$C$5:$C$604,"&gt;="&amp;BZ$3)&gt;0,1,0))</f>
        <v>0</v>
      </c>
      <c r="CA62" s="19" t="n">
        <f aca="false">IF($A62="",0,IF(COUNTIFS(Urlaub!$A$5:$A$604,$A62,Urlaub!$B$5:$B$604,"&lt;="&amp;CA$3,Urlaub!$C$5:$C$604,"&gt;="&amp;CA$3)&gt;0,1,0))</f>
        <v>0</v>
      </c>
      <c r="CB62" s="19" t="n">
        <f aca="false">IF($A62="",0,IF(COUNTIFS(Urlaub!$A$5:$A$604,$A62,Urlaub!$B$5:$B$604,"&lt;="&amp;CB$3,Urlaub!$C$5:$C$604,"&gt;="&amp;CB$3)&gt;0,1,0))</f>
        <v>0</v>
      </c>
      <c r="CC62" s="19" t="n">
        <f aca="false">IF($A62="",0,IF(COUNTIFS(Urlaub!$A$5:$A$604,$A62,Urlaub!$B$5:$B$604,"&lt;="&amp;CC$3,Urlaub!$C$5:$C$604,"&gt;="&amp;CC$3)&gt;0,1,0))</f>
        <v>0</v>
      </c>
      <c r="CD62" s="19" t="n">
        <f aca="false">IF($A62="",0,IF(COUNTIFS(Urlaub!$A$5:$A$604,$A62,Urlaub!$B$5:$B$604,"&lt;="&amp;CD$3,Urlaub!$C$5:$C$604,"&gt;="&amp;CD$3)&gt;0,1,0))</f>
        <v>0</v>
      </c>
      <c r="CE62" s="19" t="n">
        <f aca="false">IF($A62="",0,IF(COUNTIFS(Urlaub!$A$5:$A$604,$A62,Urlaub!$B$5:$B$604,"&lt;="&amp;CE$3,Urlaub!$C$5:$C$604,"&gt;="&amp;CE$3)&gt;0,1,0))</f>
        <v>0</v>
      </c>
      <c r="CF62" s="19" t="n">
        <f aca="false">IF($A62="",0,IF(COUNTIFS(Urlaub!$A$5:$A$604,$A62,Urlaub!$B$5:$B$604,"&lt;="&amp;CF$3,Urlaub!$C$5:$C$604,"&gt;="&amp;CF$3)&gt;0,1,0))</f>
        <v>0</v>
      </c>
      <c r="CG62" s="19" t="n">
        <f aca="false">IF($A62="",0,IF(COUNTIFS(Urlaub!$A$5:$A$604,$A62,Urlaub!$B$5:$B$604,"&lt;="&amp;CG$3,Urlaub!$C$5:$C$604,"&gt;="&amp;CG$3)&gt;0,1,0))</f>
        <v>0</v>
      </c>
      <c r="CH62" s="19" t="n">
        <f aca="false">IF($A62="",0,IF(COUNTIFS(Urlaub!$A$5:$A$604,$A62,Urlaub!$B$5:$B$604,"&lt;="&amp;CH$3,Urlaub!$C$5:$C$604,"&gt;="&amp;CH$3)&gt;0,1,0))</f>
        <v>0</v>
      </c>
      <c r="CI62" s="19" t="n">
        <f aca="false">IF($A62="",0,IF(COUNTIFS(Urlaub!$A$5:$A$604,$A62,Urlaub!$B$5:$B$604,"&lt;="&amp;CI$3,Urlaub!$C$5:$C$604,"&gt;="&amp;CI$3)&gt;0,1,0))</f>
        <v>0</v>
      </c>
      <c r="CJ62" s="19" t="n">
        <f aca="false">IF($A62="",0,IF(COUNTIFS(Urlaub!$A$5:$A$604,$A62,Urlaub!$B$5:$B$604,"&lt;="&amp;CJ$3,Urlaub!$C$5:$C$604,"&gt;="&amp;CJ$3)&gt;0,1,0))</f>
        <v>0</v>
      </c>
      <c r="CK62" s="19" t="n">
        <f aca="false">IF($A62="",0,IF(COUNTIFS(Urlaub!$A$5:$A$604,$A62,Urlaub!$B$5:$B$604,"&lt;="&amp;CK$3,Urlaub!$C$5:$C$604,"&gt;="&amp;CK$3)&gt;0,1,0))</f>
        <v>0</v>
      </c>
      <c r="CL62" s="19" t="n">
        <f aca="false">IF($A62="",0,IF(COUNTIFS(Urlaub!$A$5:$A$604,$A62,Urlaub!$B$5:$B$604,"&lt;="&amp;CL$3,Urlaub!$C$5:$C$604,"&gt;="&amp;CL$3)&gt;0,1,0))</f>
        <v>0</v>
      </c>
      <c r="CM62" s="19" t="n">
        <f aca="false">IF($A62="",0,IF(COUNTIFS(Urlaub!$A$5:$A$604,$A62,Urlaub!$B$5:$B$604,"&lt;="&amp;CM$3,Urlaub!$C$5:$C$604,"&gt;="&amp;CM$3)&gt;0,1,0))</f>
        <v>0</v>
      </c>
      <c r="CN62" s="19" t="n">
        <f aca="false">IF($A62="",0,IF(COUNTIFS(Urlaub!$A$5:$A$604,$A62,Urlaub!$B$5:$B$604,"&lt;="&amp;CN$3,Urlaub!$C$5:$C$604,"&gt;="&amp;CN$3)&gt;0,1,0))</f>
        <v>0</v>
      </c>
      <c r="CO62" s="19" t="n">
        <f aca="false">IF($A62="",0,IF(COUNTIFS(Urlaub!$A$5:$A$604,$A62,Urlaub!$B$5:$B$604,"&lt;="&amp;CO$3,Urlaub!$C$5:$C$604,"&gt;="&amp;CO$3)&gt;0,1,0))</f>
        <v>0</v>
      </c>
      <c r="CP62" s="19" t="n">
        <f aca="false">IF($A62="",0,IF(COUNTIFS(Urlaub!$A$5:$A$604,$A62,Urlaub!$B$5:$B$604,"&lt;="&amp;CP$3,Urlaub!$C$5:$C$604,"&gt;="&amp;CP$3)&gt;0,1,0))</f>
        <v>0</v>
      </c>
      <c r="CQ62" s="19" t="n">
        <f aca="false">IF($A62="",0,IF(COUNTIFS(Urlaub!$A$5:$A$604,$A62,Urlaub!$B$5:$B$604,"&lt;="&amp;CQ$3,Urlaub!$C$5:$C$604,"&gt;="&amp;CQ$3)&gt;0,1,0))</f>
        <v>0</v>
      </c>
      <c r="CR62" s="19" t="n">
        <f aca="false">IF($A62="",0,IF(COUNTIFS(Urlaub!$A$5:$A$604,$A62,Urlaub!$B$5:$B$604,"&lt;="&amp;CR$3,Urlaub!$C$5:$C$604,"&gt;="&amp;CR$3)&gt;0,1,0))</f>
        <v>0</v>
      </c>
      <c r="CS62" s="19" t="n">
        <f aca="false">IF($A62="",0,IF(COUNTIFS(Urlaub!$A$5:$A$604,$A62,Urlaub!$B$5:$B$604,"&lt;="&amp;CS$3,Urlaub!$C$5:$C$604,"&gt;="&amp;CS$3)&gt;0,1,0))</f>
        <v>0</v>
      </c>
      <c r="CT62" s="19" t="n">
        <f aca="false">IF($A62="",0,IF(COUNTIFS(Urlaub!$A$5:$A$604,$A62,Urlaub!$B$5:$B$604,"&lt;="&amp;CT$3,Urlaub!$C$5:$C$604,"&gt;="&amp;CT$3)&gt;0,1,0))</f>
        <v>0</v>
      </c>
      <c r="CU62" s="19" t="n">
        <f aca="false">IF($A62="",0,IF(COUNTIFS(Urlaub!$A$5:$A$604,$A62,Urlaub!$B$5:$B$604,"&lt;="&amp;CU$3,Urlaub!$C$5:$C$604,"&gt;="&amp;CU$3)&gt;0,1,0))</f>
        <v>0</v>
      </c>
      <c r="CV62" s="19" t="n">
        <f aca="false">IF($A62="",0,IF(COUNTIFS(Urlaub!$A$5:$A$604,$A62,Urlaub!$B$5:$B$604,"&lt;="&amp;CV$3,Urlaub!$C$5:$C$604,"&gt;="&amp;CV$3)&gt;0,1,0))</f>
        <v>0</v>
      </c>
      <c r="CW62" s="19" t="n">
        <f aca="false">IF($A62="",0,IF(COUNTIFS(Urlaub!$A$5:$A$604,$A62,Urlaub!$B$5:$B$604,"&lt;="&amp;CW$3,Urlaub!$C$5:$C$604,"&gt;="&amp;CW$3)&gt;0,1,0))</f>
        <v>0</v>
      </c>
      <c r="CX62" s="19" t="n">
        <f aca="false">IF($A62="",0,IF(COUNTIFS(Urlaub!$A$5:$A$604,$A62,Urlaub!$B$5:$B$604,"&lt;="&amp;CX$3,Urlaub!$C$5:$C$604,"&gt;="&amp;CX$3)&gt;0,1,0))</f>
        <v>0</v>
      </c>
      <c r="CY62" s="19" t="n">
        <f aca="false">IF($A62="",0,IF(COUNTIFS(Urlaub!$A$5:$A$604,$A62,Urlaub!$B$5:$B$604,"&lt;="&amp;CY$3,Urlaub!$C$5:$C$604,"&gt;="&amp;CY$3)&gt;0,1,0))</f>
        <v>0</v>
      </c>
      <c r="CZ62" s="19" t="n">
        <f aca="false">IF($A62="",0,IF(COUNTIFS(Urlaub!$A$5:$A$604,$A62,Urlaub!$B$5:$B$604,"&lt;="&amp;CZ$3,Urlaub!$C$5:$C$604,"&gt;="&amp;CZ$3)&gt;0,1,0))</f>
        <v>0</v>
      </c>
      <c r="DA62" s="19" t="n">
        <f aca="false">IF($A62="",0,IF(COUNTIFS(Urlaub!$A$5:$A$604,$A62,Urlaub!$B$5:$B$604,"&lt;="&amp;DA$3,Urlaub!$C$5:$C$604,"&gt;="&amp;DA$3)&gt;0,1,0))</f>
        <v>0</v>
      </c>
      <c r="DB62" s="19" t="n">
        <f aca="false">IF($A62="",0,IF(COUNTIFS(Urlaub!$A$5:$A$604,$A62,Urlaub!$B$5:$B$604,"&lt;="&amp;DB$3,Urlaub!$C$5:$C$604,"&gt;="&amp;DB$3)&gt;0,1,0))</f>
        <v>0</v>
      </c>
      <c r="DC62" s="19" t="n">
        <f aca="false">IF($A62="",0,IF(COUNTIFS(Urlaub!$A$5:$A$604,$A62,Urlaub!$B$5:$B$604,"&lt;="&amp;DC$3,Urlaub!$C$5:$C$604,"&gt;="&amp;DC$3)&gt;0,1,0))</f>
        <v>0</v>
      </c>
      <c r="DD62" s="19" t="n">
        <f aca="false">IF($A62="",0,IF(COUNTIFS(Urlaub!$A$5:$A$604,$A62,Urlaub!$B$5:$B$604,"&lt;="&amp;DD$3,Urlaub!$C$5:$C$604,"&gt;="&amp;DD$3)&gt;0,1,0))</f>
        <v>0</v>
      </c>
      <c r="DE62" s="19" t="n">
        <f aca="false">IF($A62="",0,IF(COUNTIFS(Urlaub!$A$5:$A$604,$A62,Urlaub!$B$5:$B$604,"&lt;="&amp;DE$3,Urlaub!$C$5:$C$604,"&gt;="&amp;DE$3)&gt;0,1,0))</f>
        <v>0</v>
      </c>
      <c r="DF62" s="19" t="n">
        <f aca="false">IF($A62="",0,IF(COUNTIFS(Urlaub!$A$5:$A$604,$A62,Urlaub!$B$5:$B$604,"&lt;="&amp;DF$3,Urlaub!$C$5:$C$604,"&gt;="&amp;DF$3)&gt;0,1,0))</f>
        <v>0</v>
      </c>
      <c r="DG62" s="19" t="n">
        <f aca="false">IF($A62="",0,IF(COUNTIFS(Urlaub!$A$5:$A$604,$A62,Urlaub!$B$5:$B$604,"&lt;="&amp;DG$3,Urlaub!$C$5:$C$604,"&gt;="&amp;DG$3)&gt;0,1,0))</f>
        <v>0</v>
      </c>
      <c r="DH62" s="19" t="n">
        <f aca="false">IF($A62="",0,IF(COUNTIFS(Urlaub!$A$5:$A$604,$A62,Urlaub!$B$5:$B$604,"&lt;="&amp;DH$3,Urlaub!$C$5:$C$604,"&gt;="&amp;DH$3)&gt;0,1,0))</f>
        <v>0</v>
      </c>
      <c r="DI62" s="19" t="n">
        <f aca="false">IF($A62="",0,IF(COUNTIFS(Urlaub!$A$5:$A$604,$A62,Urlaub!$B$5:$B$604,"&lt;="&amp;DI$3,Urlaub!$C$5:$C$604,"&gt;="&amp;DI$3)&gt;0,1,0))</f>
        <v>0</v>
      </c>
      <c r="DJ62" s="19" t="n">
        <f aca="false">IF($A62="",0,IF(COUNTIFS(Urlaub!$A$5:$A$604,$A62,Urlaub!$B$5:$B$604,"&lt;="&amp;DJ$3,Urlaub!$C$5:$C$604,"&gt;="&amp;DJ$3)&gt;0,1,0))</f>
        <v>0</v>
      </c>
      <c r="DK62" s="19" t="n">
        <f aca="false">IF($A62="",0,IF(COUNTIFS(Urlaub!$A$5:$A$604,$A62,Urlaub!$B$5:$B$604,"&lt;="&amp;DK$3,Urlaub!$C$5:$C$604,"&gt;="&amp;DK$3)&gt;0,1,0))</f>
        <v>0</v>
      </c>
      <c r="DL62" s="19" t="n">
        <f aca="false">IF($A62="",0,IF(COUNTIFS(Urlaub!$A$5:$A$604,$A62,Urlaub!$B$5:$B$604,"&lt;="&amp;DL$3,Urlaub!$C$5:$C$604,"&gt;="&amp;DL$3)&gt;0,1,0))</f>
        <v>0</v>
      </c>
      <c r="DM62" s="19" t="n">
        <f aca="false">IF($A62="",0,IF(COUNTIFS(Urlaub!$A$5:$A$604,$A62,Urlaub!$B$5:$B$604,"&lt;="&amp;DM$3,Urlaub!$C$5:$C$604,"&gt;="&amp;DM$3)&gt;0,1,0))</f>
        <v>0</v>
      </c>
      <c r="DN62" s="19" t="n">
        <f aca="false">IF($A62="",0,IF(COUNTIFS(Urlaub!$A$5:$A$604,$A62,Urlaub!$B$5:$B$604,"&lt;="&amp;DN$3,Urlaub!$C$5:$C$604,"&gt;="&amp;DN$3)&gt;0,1,0))</f>
        <v>0</v>
      </c>
      <c r="DO62" s="19" t="n">
        <f aca="false">IF($A62="",0,IF(COUNTIFS(Urlaub!$A$5:$A$604,$A62,Urlaub!$B$5:$B$604,"&lt;="&amp;DO$3,Urlaub!$C$5:$C$604,"&gt;="&amp;DO$3)&gt;0,1,0))</f>
        <v>0</v>
      </c>
      <c r="DP62" s="19" t="n">
        <f aca="false">IF($A62="",0,IF(COUNTIFS(Urlaub!$A$5:$A$604,$A62,Urlaub!$B$5:$B$604,"&lt;="&amp;DP$3,Urlaub!$C$5:$C$604,"&gt;="&amp;DP$3)&gt;0,1,0))</f>
        <v>0</v>
      </c>
      <c r="DQ62" s="19" t="n">
        <f aca="false">IF($A62="",0,IF(COUNTIFS(Urlaub!$A$5:$A$604,$A62,Urlaub!$B$5:$B$604,"&lt;="&amp;DQ$3,Urlaub!$C$5:$C$604,"&gt;="&amp;DQ$3)&gt;0,1,0))</f>
        <v>0</v>
      </c>
      <c r="DR62" s="19" t="n">
        <f aca="false">IF($A62="",0,IF(COUNTIFS(Urlaub!$A$5:$A$604,$A62,Urlaub!$B$5:$B$604,"&lt;="&amp;DR$3,Urlaub!$C$5:$C$604,"&gt;="&amp;DR$3)&gt;0,1,0))</f>
        <v>0</v>
      </c>
      <c r="DS62" s="19" t="n">
        <f aca="false">IF($A62="",0,IF(COUNTIFS(Urlaub!$A$5:$A$604,$A62,Urlaub!$B$5:$B$604,"&lt;="&amp;DS$3,Urlaub!$C$5:$C$604,"&gt;="&amp;DS$3)&gt;0,1,0))</f>
        <v>0</v>
      </c>
      <c r="DT62" s="19" t="n">
        <f aca="false">IF($A62="",0,IF(COUNTIFS(Urlaub!$A$5:$A$604,$A62,Urlaub!$B$5:$B$604,"&lt;="&amp;DT$3,Urlaub!$C$5:$C$604,"&gt;="&amp;DT$3)&gt;0,1,0))</f>
        <v>0</v>
      </c>
      <c r="DU62" s="19" t="n">
        <f aca="false">IF($A62="",0,IF(COUNTIFS(Urlaub!$A$5:$A$604,$A62,Urlaub!$B$5:$B$604,"&lt;="&amp;DU$3,Urlaub!$C$5:$C$604,"&gt;="&amp;DU$3)&gt;0,1,0))</f>
        <v>0</v>
      </c>
      <c r="DV62" s="19" t="n">
        <f aca="false">IF($A62="",0,IF(COUNTIFS(Urlaub!$A$5:$A$604,$A62,Urlaub!$B$5:$B$604,"&lt;="&amp;DV$3,Urlaub!$C$5:$C$604,"&gt;="&amp;DV$3)&gt;0,1,0))</f>
        <v>0</v>
      </c>
      <c r="DW62" s="19" t="n">
        <f aca="false">IF($A62="",0,IF(COUNTIFS(Urlaub!$A$5:$A$604,$A62,Urlaub!$B$5:$B$604,"&lt;="&amp;DW$3,Urlaub!$C$5:$C$604,"&gt;="&amp;DW$3)&gt;0,1,0))</f>
        <v>0</v>
      </c>
      <c r="DX62" s="19" t="n">
        <f aca="false">IF($A62="",0,IF(COUNTIFS(Urlaub!$A$5:$A$604,$A62,Urlaub!$B$5:$B$604,"&lt;="&amp;DX$3,Urlaub!$C$5:$C$604,"&gt;="&amp;DX$3)&gt;0,1,0))</f>
        <v>0</v>
      </c>
      <c r="DY62" s="19" t="n">
        <f aca="false">IF($A62="",0,IF(COUNTIFS(Urlaub!$A$5:$A$604,$A62,Urlaub!$B$5:$B$604,"&lt;="&amp;DY$3,Urlaub!$C$5:$C$604,"&gt;="&amp;DY$3)&gt;0,1,0))</f>
        <v>0</v>
      </c>
      <c r="DZ62" s="19" t="n">
        <f aca="false">IF($A62="",0,IF(COUNTIFS(Urlaub!$A$5:$A$604,$A62,Urlaub!$B$5:$B$604,"&lt;="&amp;DZ$3,Urlaub!$C$5:$C$604,"&gt;="&amp;DZ$3)&gt;0,1,0))</f>
        <v>0</v>
      </c>
      <c r="EA62" s="19" t="n">
        <f aca="false">IF($A62="",0,IF(COUNTIFS(Urlaub!$A$5:$A$604,$A62,Urlaub!$B$5:$B$604,"&lt;="&amp;EA$3,Urlaub!$C$5:$C$604,"&gt;="&amp;EA$3)&gt;0,1,0))</f>
        <v>0</v>
      </c>
      <c r="EB62" s="19" t="n">
        <f aca="false">IF($A62="",0,IF(COUNTIFS(Urlaub!$A$5:$A$604,$A62,Urlaub!$B$5:$B$604,"&lt;="&amp;EB$3,Urlaub!$C$5:$C$604,"&gt;="&amp;EB$3)&gt;0,1,0))</f>
        <v>0</v>
      </c>
      <c r="EC62" s="19" t="n">
        <f aca="false">IF($A62="",0,IF(COUNTIFS(Urlaub!$A$5:$A$604,$A62,Urlaub!$B$5:$B$604,"&lt;="&amp;EC$3,Urlaub!$C$5:$C$604,"&gt;="&amp;EC$3)&gt;0,1,0))</f>
        <v>0</v>
      </c>
      <c r="ED62" s="19" t="n">
        <f aca="false">IF($A62="",0,IF(COUNTIFS(Urlaub!$A$5:$A$604,$A62,Urlaub!$B$5:$B$604,"&lt;="&amp;ED$3,Urlaub!$C$5:$C$604,"&gt;="&amp;ED$3)&gt;0,1,0))</f>
        <v>0</v>
      </c>
      <c r="EE62" s="19" t="n">
        <f aca="false">IF($A62="",0,IF(COUNTIFS(Urlaub!$A$5:$A$604,$A62,Urlaub!$B$5:$B$604,"&lt;="&amp;EE$3,Urlaub!$C$5:$C$604,"&gt;="&amp;EE$3)&gt;0,1,0))</f>
        <v>0</v>
      </c>
      <c r="EF62" s="19" t="n">
        <f aca="false">IF($A62="",0,IF(COUNTIFS(Urlaub!$A$5:$A$604,$A62,Urlaub!$B$5:$B$604,"&lt;="&amp;EF$3,Urlaub!$C$5:$C$604,"&gt;="&amp;EF$3)&gt;0,1,0))</f>
        <v>0</v>
      </c>
      <c r="EG62" s="19" t="n">
        <f aca="false">IF($A62="",0,IF(COUNTIFS(Urlaub!$A$5:$A$604,$A62,Urlaub!$B$5:$B$604,"&lt;="&amp;EG$3,Urlaub!$C$5:$C$604,"&gt;="&amp;EG$3)&gt;0,1,0))</f>
        <v>0</v>
      </c>
      <c r="EH62" s="19" t="n">
        <f aca="false">IF($A62="",0,IF(COUNTIFS(Urlaub!$A$5:$A$604,$A62,Urlaub!$B$5:$B$604,"&lt;="&amp;EH$3,Urlaub!$C$5:$C$604,"&gt;="&amp;EH$3)&gt;0,1,0))</f>
        <v>0</v>
      </c>
      <c r="EI62" s="19" t="n">
        <f aca="false">IF($A62="",0,IF(COUNTIFS(Urlaub!$A$5:$A$604,$A62,Urlaub!$B$5:$B$604,"&lt;="&amp;EI$3,Urlaub!$C$5:$C$604,"&gt;="&amp;EI$3)&gt;0,1,0))</f>
        <v>0</v>
      </c>
      <c r="EJ62" s="19" t="n">
        <f aca="false">IF($A62="",0,IF(COUNTIFS(Urlaub!$A$5:$A$604,$A62,Urlaub!$B$5:$B$604,"&lt;="&amp;EJ$3,Urlaub!$C$5:$C$604,"&gt;="&amp;EJ$3)&gt;0,1,0))</f>
        <v>0</v>
      </c>
      <c r="EK62" s="19" t="n">
        <f aca="false">IF($A62="",0,IF(COUNTIFS(Urlaub!$A$5:$A$604,$A62,Urlaub!$B$5:$B$604,"&lt;="&amp;EK$3,Urlaub!$C$5:$C$604,"&gt;="&amp;EK$3)&gt;0,1,0))</f>
        <v>0</v>
      </c>
      <c r="EL62" s="19" t="n">
        <f aca="false">IF($A62="",0,IF(COUNTIFS(Urlaub!$A$5:$A$604,$A62,Urlaub!$B$5:$B$604,"&lt;="&amp;EL$3,Urlaub!$C$5:$C$604,"&gt;="&amp;EL$3)&gt;0,1,0))</f>
        <v>0</v>
      </c>
      <c r="EM62" s="19" t="n">
        <f aca="false">IF($A62="",0,IF(COUNTIFS(Urlaub!$A$5:$A$604,$A62,Urlaub!$B$5:$B$604,"&lt;="&amp;EM$3,Urlaub!$C$5:$C$604,"&gt;="&amp;EM$3)&gt;0,1,0))</f>
        <v>0</v>
      </c>
      <c r="EN62" s="19" t="n">
        <f aca="false">IF($A62="",0,IF(COUNTIFS(Urlaub!$A$5:$A$604,$A62,Urlaub!$B$5:$B$604,"&lt;="&amp;EN$3,Urlaub!$C$5:$C$604,"&gt;="&amp;EN$3)&gt;0,1,0))</f>
        <v>0</v>
      </c>
      <c r="EO62" s="19" t="n">
        <f aca="false">IF($A62="",0,IF(COUNTIFS(Urlaub!$A$5:$A$604,$A62,Urlaub!$B$5:$B$604,"&lt;="&amp;EO$3,Urlaub!$C$5:$C$604,"&gt;="&amp;EO$3)&gt;0,1,0))</f>
        <v>0</v>
      </c>
      <c r="EP62" s="19" t="n">
        <f aca="false">IF($A62="",0,IF(COUNTIFS(Urlaub!$A$5:$A$604,$A62,Urlaub!$B$5:$B$604,"&lt;="&amp;EP$3,Urlaub!$C$5:$C$604,"&gt;="&amp;EP$3)&gt;0,1,0))</f>
        <v>0</v>
      </c>
      <c r="EQ62" s="19" t="n">
        <f aca="false">IF($A62="",0,IF(COUNTIFS(Urlaub!$A$5:$A$604,$A62,Urlaub!$B$5:$B$604,"&lt;="&amp;EQ$3,Urlaub!$C$5:$C$604,"&gt;="&amp;EQ$3)&gt;0,1,0))</f>
        <v>0</v>
      </c>
      <c r="ER62" s="19" t="n">
        <f aca="false">IF($A62="",0,IF(COUNTIFS(Urlaub!$A$5:$A$604,$A62,Urlaub!$B$5:$B$604,"&lt;="&amp;ER$3,Urlaub!$C$5:$C$604,"&gt;="&amp;ER$3)&gt;0,1,0))</f>
        <v>0</v>
      </c>
      <c r="ES62" s="19" t="n">
        <f aca="false">IF($A62="",0,IF(COUNTIFS(Urlaub!$A$5:$A$604,$A62,Urlaub!$B$5:$B$604,"&lt;="&amp;ES$3,Urlaub!$C$5:$C$604,"&gt;="&amp;ES$3)&gt;0,1,0))</f>
        <v>0</v>
      </c>
      <c r="ET62" s="19" t="n">
        <f aca="false">IF($A62="",0,IF(COUNTIFS(Urlaub!$A$5:$A$604,$A62,Urlaub!$B$5:$B$604,"&lt;="&amp;ET$3,Urlaub!$C$5:$C$604,"&gt;="&amp;ET$3)&gt;0,1,0))</f>
        <v>0</v>
      </c>
      <c r="EU62" s="19" t="n">
        <f aca="false">IF($A62="",0,IF(COUNTIFS(Urlaub!$A$5:$A$604,$A62,Urlaub!$B$5:$B$604,"&lt;="&amp;EU$3,Urlaub!$C$5:$C$604,"&gt;="&amp;EU$3)&gt;0,1,0))</f>
        <v>0</v>
      </c>
      <c r="EV62" s="19" t="n">
        <f aca="false">IF($A62="",0,IF(COUNTIFS(Urlaub!$A$5:$A$604,$A62,Urlaub!$B$5:$B$604,"&lt;="&amp;EV$3,Urlaub!$C$5:$C$604,"&gt;="&amp;EV$3)&gt;0,1,0))</f>
        <v>0</v>
      </c>
      <c r="EW62" s="19" t="n">
        <f aca="false">IF($A62="",0,IF(COUNTIFS(Urlaub!$A$5:$A$604,$A62,Urlaub!$B$5:$B$604,"&lt;="&amp;EW$3,Urlaub!$C$5:$C$604,"&gt;="&amp;EW$3)&gt;0,1,0))</f>
        <v>0</v>
      </c>
      <c r="EX62" s="19" t="n">
        <f aca="false">IF($A62="",0,IF(COUNTIFS(Urlaub!$A$5:$A$604,$A62,Urlaub!$B$5:$B$604,"&lt;="&amp;EX$3,Urlaub!$C$5:$C$604,"&gt;="&amp;EX$3)&gt;0,1,0))</f>
        <v>0</v>
      </c>
      <c r="EY62" s="19" t="n">
        <f aca="false">IF($A62="",0,IF(COUNTIFS(Urlaub!$A$5:$A$604,$A62,Urlaub!$B$5:$B$604,"&lt;="&amp;EY$3,Urlaub!$C$5:$C$604,"&gt;="&amp;EY$3)&gt;0,1,0))</f>
        <v>0</v>
      </c>
      <c r="EZ62" s="19" t="n">
        <f aca="false">IF($A62="",0,IF(COUNTIFS(Urlaub!$A$5:$A$604,$A62,Urlaub!$B$5:$B$604,"&lt;="&amp;EZ$3,Urlaub!$C$5:$C$604,"&gt;="&amp;EZ$3)&gt;0,1,0))</f>
        <v>0</v>
      </c>
      <c r="FA62" s="19" t="n">
        <f aca="false">IF($A62="",0,IF(COUNTIFS(Urlaub!$A$5:$A$604,$A62,Urlaub!$B$5:$B$604,"&lt;="&amp;FA$3,Urlaub!$C$5:$C$604,"&gt;="&amp;FA$3)&gt;0,1,0))</f>
        <v>0</v>
      </c>
      <c r="FB62" s="19" t="n">
        <f aca="false">IF($A62="",0,IF(COUNTIFS(Urlaub!$A$5:$A$604,$A62,Urlaub!$B$5:$B$604,"&lt;="&amp;FB$3,Urlaub!$C$5:$C$604,"&gt;="&amp;FB$3)&gt;0,1,0))</f>
        <v>0</v>
      </c>
      <c r="FC62" s="19" t="n">
        <f aca="false">IF($A62="",0,IF(COUNTIFS(Urlaub!$A$5:$A$604,$A62,Urlaub!$B$5:$B$604,"&lt;="&amp;FC$3,Urlaub!$C$5:$C$604,"&gt;="&amp;FC$3)&gt;0,1,0))</f>
        <v>0</v>
      </c>
      <c r="FD62" s="19" t="n">
        <f aca="false">IF($A62="",0,IF(COUNTIFS(Urlaub!$A$5:$A$604,$A62,Urlaub!$B$5:$B$604,"&lt;="&amp;FD$3,Urlaub!$C$5:$C$604,"&gt;="&amp;FD$3)&gt;0,1,0))</f>
        <v>0</v>
      </c>
      <c r="FE62" s="19" t="n">
        <f aca="false">IF($A62="",0,IF(COUNTIFS(Urlaub!$A$5:$A$604,$A62,Urlaub!$B$5:$B$604,"&lt;="&amp;FE$3,Urlaub!$C$5:$C$604,"&gt;="&amp;FE$3)&gt;0,1,0))</f>
        <v>0</v>
      </c>
      <c r="FF62" s="19" t="n">
        <f aca="false">IF($A62="",0,IF(COUNTIFS(Urlaub!$A$5:$A$604,$A62,Urlaub!$B$5:$B$604,"&lt;="&amp;FF$3,Urlaub!$C$5:$C$604,"&gt;="&amp;FF$3)&gt;0,1,0))</f>
        <v>0</v>
      </c>
      <c r="FG62" s="19" t="n">
        <f aca="false">IF($A62="",0,IF(COUNTIFS(Urlaub!$A$5:$A$604,$A62,Urlaub!$B$5:$B$604,"&lt;="&amp;FG$3,Urlaub!$C$5:$C$604,"&gt;="&amp;FG$3)&gt;0,1,0))</f>
        <v>0</v>
      </c>
      <c r="FH62" s="19" t="n">
        <f aca="false">IF($A62="",0,IF(COUNTIFS(Urlaub!$A$5:$A$604,$A62,Urlaub!$B$5:$B$604,"&lt;="&amp;FH$3,Urlaub!$C$5:$C$604,"&gt;="&amp;FH$3)&gt;0,1,0))</f>
        <v>0</v>
      </c>
      <c r="FI62" s="19" t="n">
        <f aca="false">IF($A62="",0,IF(COUNTIFS(Urlaub!$A$5:$A$604,$A62,Urlaub!$B$5:$B$604,"&lt;="&amp;FI$3,Urlaub!$C$5:$C$604,"&gt;="&amp;FI$3)&gt;0,1,0))</f>
        <v>0</v>
      </c>
      <c r="FJ62" s="19" t="n">
        <f aca="false">IF($A62="",0,IF(COUNTIFS(Urlaub!$A$5:$A$604,$A62,Urlaub!$B$5:$B$604,"&lt;="&amp;FJ$3,Urlaub!$C$5:$C$604,"&gt;="&amp;FJ$3)&gt;0,1,0))</f>
        <v>0</v>
      </c>
      <c r="FK62" s="19" t="n">
        <f aca="false">IF($A62="",0,IF(COUNTIFS(Urlaub!$A$5:$A$604,$A62,Urlaub!$B$5:$B$604,"&lt;="&amp;FK$3,Urlaub!$C$5:$C$604,"&gt;="&amp;FK$3)&gt;0,1,0))</f>
        <v>0</v>
      </c>
      <c r="FL62" s="19" t="n">
        <f aca="false">IF($A62="",0,IF(COUNTIFS(Urlaub!$A$5:$A$604,$A62,Urlaub!$B$5:$B$604,"&lt;="&amp;FL$3,Urlaub!$C$5:$C$604,"&gt;="&amp;FL$3)&gt;0,1,0))</f>
        <v>0</v>
      </c>
      <c r="FM62" s="19" t="n">
        <f aca="false">IF($A62="",0,IF(COUNTIFS(Urlaub!$A$5:$A$604,$A62,Urlaub!$B$5:$B$604,"&lt;="&amp;FM$3,Urlaub!$C$5:$C$604,"&gt;="&amp;FM$3)&gt;0,1,0))</f>
        <v>0</v>
      </c>
      <c r="FN62" s="19" t="n">
        <f aca="false">IF($A62="",0,IF(COUNTIFS(Urlaub!$A$5:$A$604,$A62,Urlaub!$B$5:$B$604,"&lt;="&amp;FN$3,Urlaub!$C$5:$C$604,"&gt;="&amp;FN$3)&gt;0,1,0))</f>
        <v>0</v>
      </c>
      <c r="FO62" s="19" t="n">
        <f aca="false">IF($A62="",0,IF(COUNTIFS(Urlaub!$A$5:$A$604,$A62,Urlaub!$B$5:$B$604,"&lt;="&amp;FO$3,Urlaub!$C$5:$C$604,"&gt;="&amp;FO$3)&gt;0,1,0))</f>
        <v>0</v>
      </c>
      <c r="FP62" s="19" t="n">
        <f aca="false">IF($A62="",0,IF(COUNTIFS(Urlaub!$A$5:$A$604,$A62,Urlaub!$B$5:$B$604,"&lt;="&amp;FP$3,Urlaub!$C$5:$C$604,"&gt;="&amp;FP$3)&gt;0,1,0))</f>
        <v>0</v>
      </c>
      <c r="FQ62" s="19" t="n">
        <f aca="false">IF($A62="",0,IF(COUNTIFS(Urlaub!$A$5:$A$604,$A62,Urlaub!$B$5:$B$604,"&lt;="&amp;FQ$3,Urlaub!$C$5:$C$604,"&gt;="&amp;FQ$3)&gt;0,1,0))</f>
        <v>0</v>
      </c>
      <c r="FR62" s="19" t="n">
        <f aca="false">IF($A62="",0,IF(COUNTIFS(Urlaub!$A$5:$A$604,$A62,Urlaub!$B$5:$B$604,"&lt;="&amp;FR$3,Urlaub!$C$5:$C$604,"&gt;="&amp;FR$3)&gt;0,1,0))</f>
        <v>0</v>
      </c>
      <c r="FS62" s="19" t="n">
        <f aca="false">IF($A62="",0,IF(COUNTIFS(Urlaub!$A$5:$A$604,$A62,Urlaub!$B$5:$B$604,"&lt;="&amp;FS$3,Urlaub!$C$5:$C$604,"&gt;="&amp;FS$3)&gt;0,1,0))</f>
        <v>0</v>
      </c>
      <c r="FT62" s="19" t="n">
        <f aca="false">IF($A62="",0,IF(COUNTIFS(Urlaub!$A$5:$A$604,$A62,Urlaub!$B$5:$B$604,"&lt;="&amp;FT$3,Urlaub!$C$5:$C$604,"&gt;="&amp;FT$3)&gt;0,1,0))</f>
        <v>0</v>
      </c>
      <c r="FU62" s="19" t="n">
        <f aca="false">IF($A62="",0,IF(COUNTIFS(Urlaub!$A$5:$A$604,$A62,Urlaub!$B$5:$B$604,"&lt;="&amp;FU$3,Urlaub!$C$5:$C$604,"&gt;="&amp;FU$3)&gt;0,1,0))</f>
        <v>0</v>
      </c>
      <c r="FV62" s="19" t="n">
        <f aca="false">IF($A62="",0,IF(COUNTIFS(Urlaub!$A$5:$A$604,$A62,Urlaub!$B$5:$B$604,"&lt;="&amp;FV$3,Urlaub!$C$5:$C$604,"&gt;="&amp;FV$3)&gt;0,1,0))</f>
        <v>0</v>
      </c>
      <c r="FW62" s="19" t="n">
        <f aca="false">IF($A62="",0,IF(COUNTIFS(Urlaub!$A$5:$A$604,$A62,Urlaub!$B$5:$B$604,"&lt;="&amp;FW$3,Urlaub!$C$5:$C$604,"&gt;="&amp;FW$3)&gt;0,1,0))</f>
        <v>0</v>
      </c>
      <c r="FX62" s="19" t="n">
        <f aca="false">IF($A62="",0,IF(COUNTIFS(Urlaub!$A$5:$A$604,$A62,Urlaub!$B$5:$B$604,"&lt;="&amp;FX$3,Urlaub!$C$5:$C$604,"&gt;="&amp;FX$3)&gt;0,1,0))</f>
        <v>0</v>
      </c>
      <c r="FY62" s="19" t="n">
        <f aca="false">IF($A62="",0,IF(COUNTIFS(Urlaub!$A$5:$A$604,$A62,Urlaub!$B$5:$B$604,"&lt;="&amp;FY$3,Urlaub!$C$5:$C$604,"&gt;="&amp;FY$3)&gt;0,1,0))</f>
        <v>0</v>
      </c>
      <c r="FZ62" s="19" t="n">
        <f aca="false">IF($A62="",0,IF(COUNTIFS(Urlaub!$A$5:$A$604,$A62,Urlaub!$B$5:$B$604,"&lt;="&amp;FZ$3,Urlaub!$C$5:$C$604,"&gt;="&amp;FZ$3)&gt;0,1,0))</f>
        <v>0</v>
      </c>
      <c r="GA62" s="19" t="n">
        <f aca="false">IF($A62="",0,IF(COUNTIFS(Urlaub!$A$5:$A$604,$A62,Urlaub!$B$5:$B$604,"&lt;="&amp;GA$3,Urlaub!$C$5:$C$604,"&gt;="&amp;GA$3)&gt;0,1,0))</f>
        <v>0</v>
      </c>
      <c r="GB62" s="19" t="n">
        <f aca="false">IF($A62="",0,IF(COUNTIFS(Urlaub!$A$5:$A$604,$A62,Urlaub!$B$5:$B$604,"&lt;="&amp;GB$3,Urlaub!$C$5:$C$604,"&gt;="&amp;GB$3)&gt;0,1,0))</f>
        <v>0</v>
      </c>
      <c r="GC62" s="19" t="n">
        <f aca="false">IF($A62="",0,IF(COUNTIFS(Urlaub!$A$5:$A$604,$A62,Urlaub!$B$5:$B$604,"&lt;="&amp;GC$3,Urlaub!$C$5:$C$604,"&gt;="&amp;GC$3)&gt;0,1,0))</f>
        <v>0</v>
      </c>
      <c r="GD62" s="19" t="n">
        <f aca="false">IF($A62="",0,IF(COUNTIFS(Urlaub!$A$5:$A$604,$A62,Urlaub!$B$5:$B$604,"&lt;="&amp;GD$3,Urlaub!$C$5:$C$604,"&gt;="&amp;GD$3)&gt;0,1,0))</f>
        <v>0</v>
      </c>
      <c r="GE62" s="19" t="n">
        <f aca="false">IF($A62="",0,IF(COUNTIFS(Urlaub!$A$5:$A$604,$A62,Urlaub!$B$5:$B$604,"&lt;="&amp;GE$3,Urlaub!$C$5:$C$604,"&gt;="&amp;GE$3)&gt;0,1,0))</f>
        <v>0</v>
      </c>
      <c r="GF62" s="19" t="n">
        <f aca="false">IF($A62="",0,IF(COUNTIFS(Urlaub!$A$5:$A$604,$A62,Urlaub!$B$5:$B$604,"&lt;="&amp;GF$3,Urlaub!$C$5:$C$604,"&gt;="&amp;GF$3)&gt;0,1,0))</f>
        <v>0</v>
      </c>
      <c r="GG62" s="19" t="n">
        <f aca="false">IF($A62="",0,IF(COUNTIFS(Urlaub!$A$5:$A$604,$A62,Urlaub!$B$5:$B$604,"&lt;="&amp;GG$3,Urlaub!$C$5:$C$604,"&gt;="&amp;GG$3)&gt;0,1,0))</f>
        <v>0</v>
      </c>
      <c r="GH62" s="19" t="n">
        <f aca="false">IF($A62="",0,IF(COUNTIFS(Urlaub!$A$5:$A$604,$A62,Urlaub!$B$5:$B$604,"&lt;="&amp;GH$3,Urlaub!$C$5:$C$604,"&gt;="&amp;GH$3)&gt;0,1,0))</f>
        <v>0</v>
      </c>
      <c r="GI62" s="19" t="n">
        <f aca="false">IF($A62="",0,IF(COUNTIFS(Urlaub!$A$5:$A$604,$A62,Urlaub!$B$5:$B$604,"&lt;="&amp;GI$3,Urlaub!$C$5:$C$604,"&gt;="&amp;GI$3)&gt;0,1,0))</f>
        <v>0</v>
      </c>
      <c r="GJ62" s="19" t="n">
        <f aca="false">IF($A62="",0,IF(COUNTIFS(Urlaub!$A$5:$A$604,$A62,Urlaub!$B$5:$B$604,"&lt;="&amp;GJ$3,Urlaub!$C$5:$C$604,"&gt;="&amp;GJ$3)&gt;0,1,0))</f>
        <v>0</v>
      </c>
      <c r="GK62" s="19" t="n">
        <f aca="false">IF($A62="",0,IF(COUNTIFS(Urlaub!$A$5:$A$604,$A62,Urlaub!$B$5:$B$604,"&lt;="&amp;GK$3,Urlaub!$C$5:$C$604,"&gt;="&amp;GK$3)&gt;0,1,0))</f>
        <v>0</v>
      </c>
      <c r="GL62" s="19" t="n">
        <f aca="false">IF($A62="",0,IF(COUNTIFS(Urlaub!$A$5:$A$604,$A62,Urlaub!$B$5:$B$604,"&lt;="&amp;GL$3,Urlaub!$C$5:$C$604,"&gt;="&amp;GL$3)&gt;0,1,0))</f>
        <v>0</v>
      </c>
      <c r="GM62" s="19" t="n">
        <f aca="false">IF($A62="",0,IF(COUNTIFS(Urlaub!$A$5:$A$604,$A62,Urlaub!$B$5:$B$604,"&lt;="&amp;GM$3,Urlaub!$C$5:$C$604,"&gt;="&amp;GM$3)&gt;0,1,0))</f>
        <v>0</v>
      </c>
      <c r="GN62" s="19" t="n">
        <f aca="false">IF($A62="",0,IF(COUNTIFS(Urlaub!$A$5:$A$604,$A62,Urlaub!$B$5:$B$604,"&lt;="&amp;GN$3,Urlaub!$C$5:$C$604,"&gt;="&amp;GN$3)&gt;0,1,0))</f>
        <v>0</v>
      </c>
      <c r="GO62" s="19" t="n">
        <f aca="false">IF($A62="",0,IF(COUNTIFS(Urlaub!$A$5:$A$604,$A62,Urlaub!$B$5:$B$604,"&lt;="&amp;GO$3,Urlaub!$C$5:$C$604,"&gt;="&amp;GO$3)&gt;0,1,0))</f>
        <v>0</v>
      </c>
      <c r="GP62" s="19" t="n">
        <f aca="false">IF($A62="",0,IF(COUNTIFS(Urlaub!$A$5:$A$604,$A62,Urlaub!$B$5:$B$604,"&lt;="&amp;GP$3,Urlaub!$C$5:$C$604,"&gt;="&amp;GP$3)&gt;0,1,0))</f>
        <v>0</v>
      </c>
      <c r="GQ62" s="19" t="n">
        <f aca="false">IF($A62="",0,IF(COUNTIFS(Urlaub!$A$5:$A$604,$A62,Urlaub!$B$5:$B$604,"&lt;="&amp;GQ$3,Urlaub!$C$5:$C$604,"&gt;="&amp;GQ$3)&gt;0,1,0))</f>
        <v>0</v>
      </c>
      <c r="GR62" s="19" t="n">
        <f aca="false">IF($A62="",0,IF(COUNTIFS(Urlaub!$A$5:$A$604,$A62,Urlaub!$B$5:$B$604,"&lt;="&amp;GR$3,Urlaub!$C$5:$C$604,"&gt;="&amp;GR$3)&gt;0,1,0))</f>
        <v>0</v>
      </c>
      <c r="GS62" s="19" t="n">
        <f aca="false">IF($A62="",0,IF(COUNTIFS(Urlaub!$A$5:$A$604,$A62,Urlaub!$B$5:$B$604,"&lt;="&amp;GS$3,Urlaub!$C$5:$C$604,"&gt;="&amp;GS$3)&gt;0,1,0))</f>
        <v>0</v>
      </c>
      <c r="GT62" s="19" t="n">
        <f aca="false">IF($A62="",0,IF(COUNTIFS(Urlaub!$A$5:$A$604,$A62,Urlaub!$B$5:$B$604,"&lt;="&amp;GT$3,Urlaub!$C$5:$C$604,"&gt;="&amp;GT$3)&gt;0,1,0))</f>
        <v>0</v>
      </c>
      <c r="GU62" s="19" t="n">
        <f aca="false">IF($A62="",0,IF(COUNTIFS(Urlaub!$A$5:$A$604,$A62,Urlaub!$B$5:$B$604,"&lt;="&amp;GU$3,Urlaub!$C$5:$C$604,"&gt;="&amp;GU$3)&gt;0,1,0))</f>
        <v>0</v>
      </c>
      <c r="GV62" s="19" t="n">
        <f aca="false">IF($A62="",0,IF(COUNTIFS(Urlaub!$A$5:$A$604,$A62,Urlaub!$B$5:$B$604,"&lt;="&amp;GV$3,Urlaub!$C$5:$C$604,"&gt;="&amp;GV$3)&gt;0,1,0))</f>
        <v>0</v>
      </c>
      <c r="GW62" s="19" t="n">
        <f aca="false">IF($A62="",0,IF(COUNTIFS(Urlaub!$A$5:$A$604,$A62,Urlaub!$B$5:$B$604,"&lt;="&amp;GW$3,Urlaub!$C$5:$C$604,"&gt;="&amp;GW$3)&gt;0,1,0))</f>
        <v>0</v>
      </c>
      <c r="GX62" s="19" t="n">
        <f aca="false">IF($A62="",0,IF(COUNTIFS(Urlaub!$A$5:$A$604,$A62,Urlaub!$B$5:$B$604,"&lt;="&amp;GX$3,Urlaub!$C$5:$C$604,"&gt;="&amp;GX$3)&gt;0,1,0))</f>
        <v>0</v>
      </c>
      <c r="GY62" s="19" t="n">
        <f aca="false">IF($A62="",0,IF(COUNTIFS(Urlaub!$A$5:$A$604,$A62,Urlaub!$B$5:$B$604,"&lt;="&amp;GY$3,Urlaub!$C$5:$C$604,"&gt;="&amp;GY$3)&gt;0,1,0))</f>
        <v>0</v>
      </c>
      <c r="GZ62" s="19" t="n">
        <f aca="false">IF($A62="",0,IF(COUNTIFS(Urlaub!$A$5:$A$604,$A62,Urlaub!$B$5:$B$604,"&lt;="&amp;GZ$3,Urlaub!$C$5:$C$604,"&gt;="&amp;GZ$3)&gt;0,1,0))</f>
        <v>0</v>
      </c>
      <c r="HA62" s="19" t="n">
        <f aca="false">IF($A62="",0,IF(COUNTIFS(Urlaub!$A$5:$A$604,$A62,Urlaub!$B$5:$B$604,"&lt;="&amp;HA$3,Urlaub!$C$5:$C$604,"&gt;="&amp;HA$3)&gt;0,1,0))</f>
        <v>0</v>
      </c>
      <c r="HB62" s="19" t="n">
        <f aca="false">IF($A62="",0,IF(COUNTIFS(Urlaub!$A$5:$A$604,$A62,Urlaub!$B$5:$B$604,"&lt;="&amp;HB$3,Urlaub!$C$5:$C$604,"&gt;="&amp;HB$3)&gt;0,1,0))</f>
        <v>0</v>
      </c>
      <c r="HC62" s="19" t="n">
        <f aca="false">IF($A62="",0,IF(COUNTIFS(Urlaub!$A$5:$A$604,$A62,Urlaub!$B$5:$B$604,"&lt;="&amp;HC$3,Urlaub!$C$5:$C$604,"&gt;="&amp;HC$3)&gt;0,1,0))</f>
        <v>0</v>
      </c>
      <c r="HD62" s="19" t="n">
        <f aca="false">IF($A62="",0,IF(COUNTIFS(Urlaub!$A$5:$A$604,$A62,Urlaub!$B$5:$B$604,"&lt;="&amp;HD$3,Urlaub!$C$5:$C$604,"&gt;="&amp;HD$3)&gt;0,1,0))</f>
        <v>0</v>
      </c>
      <c r="HE62" s="19" t="n">
        <f aca="false">IF($A62="",0,IF(COUNTIFS(Urlaub!$A$5:$A$604,$A62,Urlaub!$B$5:$B$604,"&lt;="&amp;HE$3,Urlaub!$C$5:$C$604,"&gt;="&amp;HE$3)&gt;0,1,0))</f>
        <v>0</v>
      </c>
      <c r="HF62" s="19" t="n">
        <f aca="false">IF($A62="",0,IF(COUNTIFS(Urlaub!$A$5:$A$604,$A62,Urlaub!$B$5:$B$604,"&lt;="&amp;HF$3,Urlaub!$C$5:$C$604,"&gt;="&amp;HF$3)&gt;0,1,0))</f>
        <v>0</v>
      </c>
      <c r="HG62" s="19" t="n">
        <f aca="false">IF($A62="",0,IF(COUNTIFS(Urlaub!$A$5:$A$604,$A62,Urlaub!$B$5:$B$604,"&lt;="&amp;HG$3,Urlaub!$C$5:$C$604,"&gt;="&amp;HG$3)&gt;0,1,0))</f>
        <v>0</v>
      </c>
      <c r="HH62" s="19" t="n">
        <f aca="false">IF($A62="",0,IF(COUNTIFS(Urlaub!$A$5:$A$604,$A62,Urlaub!$B$5:$B$604,"&lt;="&amp;HH$3,Urlaub!$C$5:$C$604,"&gt;="&amp;HH$3)&gt;0,1,0))</f>
        <v>0</v>
      </c>
      <c r="HI62" s="19" t="n">
        <f aca="false">IF($A62="",0,IF(COUNTIFS(Urlaub!$A$5:$A$604,$A62,Urlaub!$B$5:$B$604,"&lt;="&amp;HI$3,Urlaub!$C$5:$C$604,"&gt;="&amp;HI$3)&gt;0,1,0))</f>
        <v>0</v>
      </c>
      <c r="HJ62" s="19" t="n">
        <f aca="false">IF($A62="",0,IF(COUNTIFS(Urlaub!$A$5:$A$604,$A62,Urlaub!$B$5:$B$604,"&lt;="&amp;HJ$3,Urlaub!$C$5:$C$604,"&gt;="&amp;HJ$3)&gt;0,1,0))</f>
        <v>0</v>
      </c>
      <c r="HK62" s="19" t="n">
        <f aca="false">IF($A62="",0,IF(COUNTIFS(Urlaub!$A$5:$A$604,$A62,Urlaub!$B$5:$B$604,"&lt;="&amp;HK$3,Urlaub!$C$5:$C$604,"&gt;="&amp;HK$3)&gt;0,1,0))</f>
        <v>0</v>
      </c>
      <c r="HL62" s="19" t="n">
        <f aca="false">IF($A62="",0,IF(COUNTIFS(Urlaub!$A$5:$A$604,$A62,Urlaub!$B$5:$B$604,"&lt;="&amp;HL$3,Urlaub!$C$5:$C$604,"&gt;="&amp;HL$3)&gt;0,1,0))</f>
        <v>0</v>
      </c>
      <c r="HM62" s="19" t="n">
        <f aca="false">IF($A62="",0,IF(COUNTIFS(Urlaub!$A$5:$A$604,$A62,Urlaub!$B$5:$B$604,"&lt;="&amp;HM$3,Urlaub!$C$5:$C$604,"&gt;="&amp;HM$3)&gt;0,1,0))</f>
        <v>0</v>
      </c>
      <c r="HN62" s="19" t="n">
        <f aca="false">IF($A62="",0,IF(COUNTIFS(Urlaub!$A$5:$A$604,$A62,Urlaub!$B$5:$B$604,"&lt;="&amp;HN$3,Urlaub!$C$5:$C$604,"&gt;="&amp;HN$3)&gt;0,1,0))</f>
        <v>0</v>
      </c>
      <c r="HO62" s="19" t="n">
        <f aca="false">IF($A62="",0,IF(COUNTIFS(Urlaub!$A$5:$A$604,$A62,Urlaub!$B$5:$B$604,"&lt;="&amp;HO$3,Urlaub!$C$5:$C$604,"&gt;="&amp;HO$3)&gt;0,1,0))</f>
        <v>0</v>
      </c>
      <c r="HP62" s="19" t="n">
        <f aca="false">IF($A62="",0,IF(COUNTIFS(Urlaub!$A$5:$A$604,$A62,Urlaub!$B$5:$B$604,"&lt;="&amp;HP$3,Urlaub!$C$5:$C$604,"&gt;="&amp;HP$3)&gt;0,1,0))</f>
        <v>0</v>
      </c>
      <c r="HQ62" s="19" t="n">
        <f aca="false">IF($A62="",0,IF(COUNTIFS(Urlaub!$A$5:$A$604,$A62,Urlaub!$B$5:$B$604,"&lt;="&amp;HQ$3,Urlaub!$C$5:$C$604,"&gt;="&amp;HQ$3)&gt;0,1,0))</f>
        <v>0</v>
      </c>
      <c r="HR62" s="19" t="n">
        <f aca="false">IF($A62="",0,IF(COUNTIFS(Urlaub!$A$5:$A$604,$A62,Urlaub!$B$5:$B$604,"&lt;="&amp;HR$3,Urlaub!$C$5:$C$604,"&gt;="&amp;HR$3)&gt;0,1,0))</f>
        <v>0</v>
      </c>
      <c r="HS62" s="19" t="n">
        <f aca="false">IF($A62="",0,IF(COUNTIFS(Urlaub!$A$5:$A$604,$A62,Urlaub!$B$5:$B$604,"&lt;="&amp;HS$3,Urlaub!$C$5:$C$604,"&gt;="&amp;HS$3)&gt;0,1,0))</f>
        <v>0</v>
      </c>
      <c r="HT62" s="19" t="n">
        <f aca="false">IF($A62="",0,IF(COUNTIFS(Urlaub!$A$5:$A$604,$A62,Urlaub!$B$5:$B$604,"&lt;="&amp;HT$3,Urlaub!$C$5:$C$604,"&gt;="&amp;HT$3)&gt;0,1,0))</f>
        <v>0</v>
      </c>
      <c r="HU62" s="19" t="n">
        <f aca="false">IF($A62="",0,IF(COUNTIFS(Urlaub!$A$5:$A$604,$A62,Urlaub!$B$5:$B$604,"&lt;="&amp;HU$3,Urlaub!$C$5:$C$604,"&gt;="&amp;HU$3)&gt;0,1,0))</f>
        <v>0</v>
      </c>
      <c r="HV62" s="19" t="n">
        <f aca="false">IF($A62="",0,IF(COUNTIFS(Urlaub!$A$5:$A$604,$A62,Urlaub!$B$5:$B$604,"&lt;="&amp;HV$3,Urlaub!$C$5:$C$604,"&gt;="&amp;HV$3)&gt;0,1,0))</f>
        <v>0</v>
      </c>
      <c r="HW62" s="19" t="n">
        <f aca="false">IF($A62="",0,IF(COUNTIFS(Urlaub!$A$5:$A$604,$A62,Urlaub!$B$5:$B$604,"&lt;="&amp;HW$3,Urlaub!$C$5:$C$604,"&gt;="&amp;HW$3)&gt;0,1,0))</f>
        <v>0</v>
      </c>
      <c r="HX62" s="19" t="n">
        <f aca="false">IF($A62="",0,IF(COUNTIFS(Urlaub!$A$5:$A$604,$A62,Urlaub!$B$5:$B$604,"&lt;="&amp;HX$3,Urlaub!$C$5:$C$604,"&gt;="&amp;HX$3)&gt;0,1,0))</f>
        <v>0</v>
      </c>
      <c r="HY62" s="19" t="n">
        <f aca="false">IF($A62="",0,IF(COUNTIFS(Urlaub!$A$5:$A$604,$A62,Urlaub!$B$5:$B$604,"&lt;="&amp;HY$3,Urlaub!$C$5:$C$604,"&gt;="&amp;HY$3)&gt;0,1,0))</f>
        <v>0</v>
      </c>
      <c r="HZ62" s="19" t="n">
        <f aca="false">IF($A62="",0,IF(COUNTIFS(Urlaub!$A$5:$A$604,$A62,Urlaub!$B$5:$B$604,"&lt;="&amp;HZ$3,Urlaub!$C$5:$C$604,"&gt;="&amp;HZ$3)&gt;0,1,0))</f>
        <v>0</v>
      </c>
      <c r="IA62" s="19" t="n">
        <f aca="false">IF($A62="",0,IF(COUNTIFS(Urlaub!$A$5:$A$604,$A62,Urlaub!$B$5:$B$604,"&lt;="&amp;IA$3,Urlaub!$C$5:$C$604,"&gt;="&amp;IA$3)&gt;0,1,0))</f>
        <v>0</v>
      </c>
      <c r="IB62" s="19" t="n">
        <f aca="false">IF($A62="",0,IF(COUNTIFS(Urlaub!$A$5:$A$604,$A62,Urlaub!$B$5:$B$604,"&lt;="&amp;IB$3,Urlaub!$C$5:$C$604,"&gt;="&amp;IB$3)&gt;0,1,0))</f>
        <v>0</v>
      </c>
      <c r="IC62" s="19" t="n">
        <f aca="false">IF($A62="",0,IF(COUNTIFS(Urlaub!$A$5:$A$604,$A62,Urlaub!$B$5:$B$604,"&lt;="&amp;IC$3,Urlaub!$C$5:$C$604,"&gt;="&amp;IC$3)&gt;0,1,0))</f>
        <v>0</v>
      </c>
      <c r="ID62" s="19" t="n">
        <f aca="false">IF($A62="",0,IF(COUNTIFS(Urlaub!$A$5:$A$604,$A62,Urlaub!$B$5:$B$604,"&lt;="&amp;ID$3,Urlaub!$C$5:$C$604,"&gt;="&amp;ID$3)&gt;0,1,0))</f>
        <v>0</v>
      </c>
      <c r="IE62" s="19" t="n">
        <f aca="false">IF($A62="",0,IF(COUNTIFS(Urlaub!$A$5:$A$604,$A62,Urlaub!$B$5:$B$604,"&lt;="&amp;IE$3,Urlaub!$C$5:$C$604,"&gt;="&amp;IE$3)&gt;0,1,0))</f>
        <v>0</v>
      </c>
      <c r="IF62" s="19" t="n">
        <f aca="false">IF($A62="",0,IF(COUNTIFS(Urlaub!$A$5:$A$604,$A62,Urlaub!$B$5:$B$604,"&lt;="&amp;IF$3,Urlaub!$C$5:$C$604,"&gt;="&amp;IF$3)&gt;0,1,0))</f>
        <v>0</v>
      </c>
      <c r="IG62" s="19" t="n">
        <f aca="false">IF($A62="",0,IF(COUNTIFS(Urlaub!$A$5:$A$604,$A62,Urlaub!$B$5:$B$604,"&lt;="&amp;IG$3,Urlaub!$C$5:$C$604,"&gt;="&amp;IG$3)&gt;0,1,0))</f>
        <v>0</v>
      </c>
      <c r="IH62" s="19" t="n">
        <f aca="false">IF($A62="",0,IF(COUNTIFS(Urlaub!$A$5:$A$604,$A62,Urlaub!$B$5:$B$604,"&lt;="&amp;IH$3,Urlaub!$C$5:$C$604,"&gt;="&amp;IH$3)&gt;0,1,0))</f>
        <v>0</v>
      </c>
      <c r="II62" s="19" t="n">
        <f aca="false">IF($A62="",0,IF(COUNTIFS(Urlaub!$A$5:$A$604,$A62,Urlaub!$B$5:$B$604,"&lt;="&amp;II$3,Urlaub!$C$5:$C$604,"&gt;="&amp;II$3)&gt;0,1,0))</f>
        <v>0</v>
      </c>
      <c r="IJ62" s="19" t="n">
        <f aca="false">IF($A62="",0,IF(COUNTIFS(Urlaub!$A$5:$A$604,$A62,Urlaub!$B$5:$B$604,"&lt;="&amp;IJ$3,Urlaub!$C$5:$C$604,"&gt;="&amp;IJ$3)&gt;0,1,0))</f>
        <v>0</v>
      </c>
      <c r="IK62" s="19" t="n">
        <f aca="false">IF($A62="",0,IF(COUNTIFS(Urlaub!$A$5:$A$604,$A62,Urlaub!$B$5:$B$604,"&lt;="&amp;IK$3,Urlaub!$C$5:$C$604,"&gt;="&amp;IK$3)&gt;0,1,0))</f>
        <v>0</v>
      </c>
      <c r="IL62" s="19" t="n">
        <f aca="false">IF($A62="",0,IF(COUNTIFS(Urlaub!$A$5:$A$604,$A62,Urlaub!$B$5:$B$604,"&lt;="&amp;IL$3,Urlaub!$C$5:$C$604,"&gt;="&amp;IL$3)&gt;0,1,0))</f>
        <v>0</v>
      </c>
      <c r="IM62" s="19" t="n">
        <f aca="false">IF($A62="",0,IF(COUNTIFS(Urlaub!$A$5:$A$604,$A62,Urlaub!$B$5:$B$604,"&lt;="&amp;IM$3,Urlaub!$C$5:$C$604,"&gt;="&amp;IM$3)&gt;0,1,0))</f>
        <v>0</v>
      </c>
      <c r="IN62" s="19" t="n">
        <f aca="false">IF($A62="",0,IF(COUNTIFS(Urlaub!$A$5:$A$604,$A62,Urlaub!$B$5:$B$604,"&lt;="&amp;IN$3,Urlaub!$C$5:$C$604,"&gt;="&amp;IN$3)&gt;0,1,0))</f>
        <v>0</v>
      </c>
      <c r="IO62" s="19" t="n">
        <f aca="false">IF($A62="",0,IF(COUNTIFS(Urlaub!$A$5:$A$604,$A62,Urlaub!$B$5:$B$604,"&lt;="&amp;IO$3,Urlaub!$C$5:$C$604,"&gt;="&amp;IO$3)&gt;0,1,0))</f>
        <v>0</v>
      </c>
      <c r="IP62" s="19" t="n">
        <f aca="false">IF($A62="",0,IF(COUNTIFS(Urlaub!$A$5:$A$604,$A62,Urlaub!$B$5:$B$604,"&lt;="&amp;IP$3,Urlaub!$C$5:$C$604,"&gt;="&amp;IP$3)&gt;0,1,0))</f>
        <v>0</v>
      </c>
      <c r="IQ62" s="19" t="n">
        <f aca="false">IF($A62="",0,IF(COUNTIFS(Urlaub!$A$5:$A$604,$A62,Urlaub!$B$5:$B$604,"&lt;="&amp;IQ$3,Urlaub!$C$5:$C$604,"&gt;="&amp;IQ$3)&gt;0,1,0))</f>
        <v>0</v>
      </c>
      <c r="IR62" s="19" t="n">
        <f aca="false">IF($A62="",0,IF(COUNTIFS(Urlaub!$A$5:$A$604,$A62,Urlaub!$B$5:$B$604,"&lt;="&amp;IR$3,Urlaub!$C$5:$C$604,"&gt;="&amp;IR$3)&gt;0,1,0))</f>
        <v>0</v>
      </c>
      <c r="IS62" s="19" t="n">
        <f aca="false">IF($A62="",0,IF(COUNTIFS(Urlaub!$A$5:$A$604,$A62,Urlaub!$B$5:$B$604,"&lt;="&amp;IS$3,Urlaub!$C$5:$C$604,"&gt;="&amp;IS$3)&gt;0,1,0))</f>
        <v>0</v>
      </c>
      <c r="IT62" s="19" t="n">
        <f aca="false">IF($A62="",0,IF(COUNTIFS(Urlaub!$A$5:$A$604,$A62,Urlaub!$B$5:$B$604,"&lt;="&amp;IT$3,Urlaub!$C$5:$C$604,"&gt;="&amp;IT$3)&gt;0,1,0))</f>
        <v>0</v>
      </c>
      <c r="IU62" s="19" t="n">
        <f aca="false">IF($A62="",0,IF(COUNTIFS(Urlaub!$A$5:$A$604,$A62,Urlaub!$B$5:$B$604,"&lt;="&amp;IU$3,Urlaub!$C$5:$C$604,"&gt;="&amp;IU$3)&gt;0,1,0))</f>
        <v>0</v>
      </c>
      <c r="IV62" s="19" t="n">
        <f aca="false">IF($A62="",0,IF(COUNTIFS(Urlaub!$A$5:$A$604,$A62,Urlaub!$B$5:$B$604,"&lt;="&amp;IV$3,Urlaub!$C$5:$C$604,"&gt;="&amp;IV$3)&gt;0,1,0))</f>
        <v>0</v>
      </c>
      <c r="IW62" s="19" t="n">
        <f aca="false">IF($A62="",0,IF(COUNTIFS(Urlaub!$A$5:$A$604,$A62,Urlaub!$B$5:$B$604,"&lt;="&amp;IW$3,Urlaub!$C$5:$C$604,"&gt;="&amp;IW$3)&gt;0,1,0))</f>
        <v>0</v>
      </c>
      <c r="IX62" s="19" t="n">
        <f aca="false">IF($A62="",0,IF(COUNTIFS(Urlaub!$A$5:$A$604,$A62,Urlaub!$B$5:$B$604,"&lt;="&amp;IX$3,Urlaub!$C$5:$C$604,"&gt;="&amp;IX$3)&gt;0,1,0))</f>
        <v>0</v>
      </c>
      <c r="IY62" s="19" t="n">
        <f aca="false">IF($A62="",0,IF(COUNTIFS(Urlaub!$A$5:$A$604,$A62,Urlaub!$B$5:$B$604,"&lt;="&amp;IY$3,Urlaub!$C$5:$C$604,"&gt;="&amp;IY$3)&gt;0,1,0))</f>
        <v>0</v>
      </c>
      <c r="IZ62" s="19" t="n">
        <f aca="false">IF($A62="",0,IF(COUNTIFS(Urlaub!$A$5:$A$604,$A62,Urlaub!$B$5:$B$604,"&lt;="&amp;IZ$3,Urlaub!$C$5:$C$604,"&gt;="&amp;IZ$3)&gt;0,1,0))</f>
        <v>0</v>
      </c>
      <c r="JA62" s="19" t="n">
        <f aca="false">IF($A62="",0,IF(COUNTIFS(Urlaub!$A$5:$A$604,$A62,Urlaub!$B$5:$B$604,"&lt;="&amp;JA$3,Urlaub!$C$5:$C$604,"&gt;="&amp;JA$3)&gt;0,1,0))</f>
        <v>0</v>
      </c>
      <c r="JB62" s="19" t="n">
        <f aca="false">IF($A62="",0,IF(COUNTIFS(Urlaub!$A$5:$A$604,$A62,Urlaub!$B$5:$B$604,"&lt;="&amp;JB$3,Urlaub!$C$5:$C$604,"&gt;="&amp;JB$3)&gt;0,1,0))</f>
        <v>0</v>
      </c>
      <c r="JC62" s="19" t="n">
        <f aca="false">IF($A62="",0,IF(COUNTIFS(Urlaub!$A$5:$A$604,$A62,Urlaub!$B$5:$B$604,"&lt;="&amp;JC$3,Urlaub!$C$5:$C$604,"&gt;="&amp;JC$3)&gt;0,1,0))</f>
        <v>0</v>
      </c>
      <c r="JD62" s="19" t="n">
        <f aca="false">IF($A62="",0,IF(COUNTIFS(Urlaub!$A$5:$A$604,$A62,Urlaub!$B$5:$B$604,"&lt;="&amp;JD$3,Urlaub!$C$5:$C$604,"&gt;="&amp;JD$3)&gt;0,1,0))</f>
        <v>0</v>
      </c>
      <c r="JE62" s="19" t="n">
        <f aca="false">IF($A62="",0,IF(COUNTIFS(Urlaub!$A$5:$A$604,$A62,Urlaub!$B$5:$B$604,"&lt;="&amp;JE$3,Urlaub!$C$5:$C$604,"&gt;="&amp;JE$3)&gt;0,1,0))</f>
        <v>0</v>
      </c>
      <c r="JF62" s="19" t="n">
        <f aca="false">IF($A62="",0,IF(COUNTIFS(Urlaub!$A$5:$A$604,$A62,Urlaub!$B$5:$B$604,"&lt;="&amp;JF$3,Urlaub!$C$5:$C$604,"&gt;="&amp;JF$3)&gt;0,1,0))</f>
        <v>0</v>
      </c>
      <c r="JG62" s="19" t="n">
        <f aca="false">IF($A62="",0,IF(COUNTIFS(Urlaub!$A$5:$A$604,$A62,Urlaub!$B$5:$B$604,"&lt;="&amp;JG$3,Urlaub!$C$5:$C$604,"&gt;="&amp;JG$3)&gt;0,1,0))</f>
        <v>0</v>
      </c>
      <c r="JH62" s="19" t="n">
        <f aca="false">IF($A62="",0,IF(COUNTIFS(Urlaub!$A$5:$A$604,$A62,Urlaub!$B$5:$B$604,"&lt;="&amp;JH$3,Urlaub!$C$5:$C$604,"&gt;="&amp;JH$3)&gt;0,1,0))</f>
        <v>0</v>
      </c>
      <c r="JI62" s="19" t="n">
        <f aca="false">IF($A62="",0,IF(COUNTIFS(Urlaub!$A$5:$A$604,$A62,Urlaub!$B$5:$B$604,"&lt;="&amp;JI$3,Urlaub!$C$5:$C$604,"&gt;="&amp;JI$3)&gt;0,1,0))</f>
        <v>0</v>
      </c>
      <c r="JJ62" s="19" t="n">
        <f aca="false">IF($A62="",0,IF(COUNTIFS(Urlaub!$A$5:$A$604,$A62,Urlaub!$B$5:$B$604,"&lt;="&amp;JJ$3,Urlaub!$C$5:$C$604,"&gt;="&amp;JJ$3)&gt;0,1,0))</f>
        <v>0</v>
      </c>
      <c r="JK62" s="19" t="n">
        <f aca="false">IF($A62="",0,IF(COUNTIFS(Urlaub!$A$5:$A$604,$A62,Urlaub!$B$5:$B$604,"&lt;="&amp;JK$3,Urlaub!$C$5:$C$604,"&gt;="&amp;JK$3)&gt;0,1,0))</f>
        <v>0</v>
      </c>
      <c r="JL62" s="19" t="n">
        <f aca="false">IF($A62="",0,IF(COUNTIFS(Urlaub!$A$5:$A$604,$A62,Urlaub!$B$5:$B$604,"&lt;="&amp;JL$3,Urlaub!$C$5:$C$604,"&gt;="&amp;JL$3)&gt;0,1,0))</f>
        <v>0</v>
      </c>
      <c r="JM62" s="19" t="n">
        <f aca="false">IF($A62="",0,IF(COUNTIFS(Urlaub!$A$5:$A$604,$A62,Urlaub!$B$5:$B$604,"&lt;="&amp;JM$3,Urlaub!$C$5:$C$604,"&gt;="&amp;JM$3)&gt;0,1,0))</f>
        <v>0</v>
      </c>
      <c r="JN62" s="19" t="n">
        <f aca="false">IF($A62="",0,IF(COUNTIFS(Urlaub!$A$5:$A$604,$A62,Urlaub!$B$5:$B$604,"&lt;="&amp;JN$3,Urlaub!$C$5:$C$604,"&gt;="&amp;JN$3)&gt;0,1,0))</f>
        <v>0</v>
      </c>
      <c r="JO62" s="19" t="n">
        <f aca="false">IF($A62="",0,IF(COUNTIFS(Urlaub!$A$5:$A$604,$A62,Urlaub!$B$5:$B$604,"&lt;="&amp;JO$3,Urlaub!$C$5:$C$604,"&gt;="&amp;JO$3)&gt;0,1,0))</f>
        <v>0</v>
      </c>
      <c r="JP62" s="19" t="n">
        <f aca="false">IF($A62="",0,IF(COUNTIFS(Urlaub!$A$5:$A$604,$A62,Urlaub!$B$5:$B$604,"&lt;="&amp;JP$3,Urlaub!$C$5:$C$604,"&gt;="&amp;JP$3)&gt;0,1,0))</f>
        <v>0</v>
      </c>
      <c r="JQ62" s="19" t="n">
        <f aca="false">IF($A62="",0,IF(COUNTIFS(Urlaub!$A$5:$A$604,$A62,Urlaub!$B$5:$B$604,"&lt;="&amp;JQ$3,Urlaub!$C$5:$C$604,"&gt;="&amp;JQ$3)&gt;0,1,0))</f>
        <v>0</v>
      </c>
      <c r="JR62" s="19" t="n">
        <f aca="false">IF($A62="",0,IF(COUNTIFS(Urlaub!$A$5:$A$604,$A62,Urlaub!$B$5:$B$604,"&lt;="&amp;JR$3,Urlaub!$C$5:$C$604,"&gt;="&amp;JR$3)&gt;0,1,0))</f>
        <v>0</v>
      </c>
      <c r="JS62" s="19" t="n">
        <f aca="false">IF($A62="",0,IF(COUNTIFS(Urlaub!$A$5:$A$604,$A62,Urlaub!$B$5:$B$604,"&lt;="&amp;JS$3,Urlaub!$C$5:$C$604,"&gt;="&amp;JS$3)&gt;0,1,0))</f>
        <v>0</v>
      </c>
      <c r="JT62" s="19" t="n">
        <f aca="false">IF($A62="",0,IF(COUNTIFS(Urlaub!$A$5:$A$604,$A62,Urlaub!$B$5:$B$604,"&lt;="&amp;JT$3,Urlaub!$C$5:$C$604,"&gt;="&amp;JT$3)&gt;0,1,0))</f>
        <v>0</v>
      </c>
      <c r="JU62" s="19" t="n">
        <f aca="false">IF($A62="",0,IF(COUNTIFS(Urlaub!$A$5:$A$604,$A62,Urlaub!$B$5:$B$604,"&lt;="&amp;JU$3,Urlaub!$C$5:$C$604,"&gt;="&amp;JU$3)&gt;0,1,0))</f>
        <v>0</v>
      </c>
      <c r="JV62" s="19" t="n">
        <f aca="false">IF($A62="",0,IF(COUNTIFS(Urlaub!$A$5:$A$604,$A62,Urlaub!$B$5:$B$604,"&lt;="&amp;JV$3,Urlaub!$C$5:$C$604,"&gt;="&amp;JV$3)&gt;0,1,0))</f>
        <v>0</v>
      </c>
      <c r="JW62" s="19" t="n">
        <f aca="false">IF($A62="",0,IF(COUNTIFS(Urlaub!$A$5:$A$604,$A62,Urlaub!$B$5:$B$604,"&lt;="&amp;JW$3,Urlaub!$C$5:$C$604,"&gt;="&amp;JW$3)&gt;0,1,0))</f>
        <v>0</v>
      </c>
      <c r="JX62" s="19" t="n">
        <f aca="false">IF($A62="",0,IF(COUNTIFS(Urlaub!$A$5:$A$604,$A62,Urlaub!$B$5:$B$604,"&lt;="&amp;JX$3,Urlaub!$C$5:$C$604,"&gt;="&amp;JX$3)&gt;0,1,0))</f>
        <v>0</v>
      </c>
      <c r="JY62" s="19" t="n">
        <f aca="false">IF($A62="",0,IF(COUNTIFS(Urlaub!$A$5:$A$604,$A62,Urlaub!$B$5:$B$604,"&lt;="&amp;JY$3,Urlaub!$C$5:$C$604,"&gt;="&amp;JY$3)&gt;0,1,0))</f>
        <v>0</v>
      </c>
      <c r="JZ62" s="19" t="n">
        <f aca="false">IF($A62="",0,IF(COUNTIFS(Urlaub!$A$5:$A$604,$A62,Urlaub!$B$5:$B$604,"&lt;="&amp;JZ$3,Urlaub!$C$5:$C$604,"&gt;="&amp;JZ$3)&gt;0,1,0))</f>
        <v>0</v>
      </c>
      <c r="KA62" s="19" t="n">
        <f aca="false">IF($A62="",0,IF(COUNTIFS(Urlaub!$A$5:$A$604,$A62,Urlaub!$B$5:$B$604,"&lt;="&amp;KA$3,Urlaub!$C$5:$C$604,"&gt;="&amp;KA$3)&gt;0,1,0))</f>
        <v>0</v>
      </c>
      <c r="KB62" s="19" t="n">
        <f aca="false">IF($A62="",0,IF(COUNTIFS(Urlaub!$A$5:$A$604,$A62,Urlaub!$B$5:$B$604,"&lt;="&amp;KB$3,Urlaub!$C$5:$C$604,"&gt;="&amp;KB$3)&gt;0,1,0))</f>
        <v>0</v>
      </c>
      <c r="KC62" s="19" t="n">
        <f aca="false">IF($A62="",0,IF(COUNTIFS(Urlaub!$A$5:$A$604,$A62,Urlaub!$B$5:$B$604,"&lt;="&amp;KC$3,Urlaub!$C$5:$C$604,"&gt;="&amp;KC$3)&gt;0,1,0))</f>
        <v>0</v>
      </c>
      <c r="KD62" s="19" t="n">
        <f aca="false">IF($A62="",0,IF(COUNTIFS(Urlaub!$A$5:$A$604,$A62,Urlaub!$B$5:$B$604,"&lt;="&amp;KD$3,Urlaub!$C$5:$C$604,"&gt;="&amp;KD$3)&gt;0,1,0))</f>
        <v>0</v>
      </c>
      <c r="KE62" s="19" t="n">
        <f aca="false">IF($A62="",0,IF(COUNTIFS(Urlaub!$A$5:$A$604,$A62,Urlaub!$B$5:$B$604,"&lt;="&amp;KE$3,Urlaub!$C$5:$C$604,"&gt;="&amp;KE$3)&gt;0,1,0))</f>
        <v>0</v>
      </c>
      <c r="KF62" s="19" t="n">
        <f aca="false">IF($A62="",0,IF(COUNTIFS(Urlaub!$A$5:$A$604,$A62,Urlaub!$B$5:$B$604,"&lt;="&amp;KF$3,Urlaub!$C$5:$C$604,"&gt;="&amp;KF$3)&gt;0,1,0))</f>
        <v>0</v>
      </c>
      <c r="KG62" s="19" t="n">
        <f aca="false">IF($A62="",0,IF(COUNTIFS(Urlaub!$A$5:$A$604,$A62,Urlaub!$B$5:$B$604,"&lt;="&amp;KG$3,Urlaub!$C$5:$C$604,"&gt;="&amp;KG$3)&gt;0,1,0))</f>
        <v>0</v>
      </c>
      <c r="KH62" s="19" t="n">
        <f aca="false">IF($A62="",0,IF(COUNTIFS(Urlaub!$A$5:$A$604,$A62,Urlaub!$B$5:$B$604,"&lt;="&amp;KH$3,Urlaub!$C$5:$C$604,"&gt;="&amp;KH$3)&gt;0,1,0))</f>
        <v>0</v>
      </c>
      <c r="KI62" s="19" t="n">
        <f aca="false">IF($A62="",0,IF(COUNTIFS(Urlaub!$A$5:$A$604,$A62,Urlaub!$B$5:$B$604,"&lt;="&amp;KI$3,Urlaub!$C$5:$C$604,"&gt;="&amp;KI$3)&gt;0,1,0))</f>
        <v>0</v>
      </c>
      <c r="KJ62" s="19" t="n">
        <f aca="false">IF($A62="",0,IF(COUNTIFS(Urlaub!$A$5:$A$604,$A62,Urlaub!$B$5:$B$604,"&lt;="&amp;KJ$3,Urlaub!$C$5:$C$604,"&gt;="&amp;KJ$3)&gt;0,1,0))</f>
        <v>0</v>
      </c>
      <c r="KK62" s="19" t="n">
        <f aca="false">IF($A62="",0,IF(COUNTIFS(Urlaub!$A$5:$A$604,$A62,Urlaub!$B$5:$B$604,"&lt;="&amp;KK$3,Urlaub!$C$5:$C$604,"&gt;="&amp;KK$3)&gt;0,1,0))</f>
        <v>0</v>
      </c>
      <c r="KL62" s="19" t="n">
        <f aca="false">IF($A62="",0,IF(COUNTIFS(Urlaub!$A$5:$A$604,$A62,Urlaub!$B$5:$B$604,"&lt;="&amp;KL$3,Urlaub!$C$5:$C$604,"&gt;="&amp;KL$3)&gt;0,1,0))</f>
        <v>0</v>
      </c>
      <c r="KM62" s="19" t="n">
        <f aca="false">IF($A62="",0,IF(COUNTIFS(Urlaub!$A$5:$A$604,$A62,Urlaub!$B$5:$B$604,"&lt;="&amp;KM$3,Urlaub!$C$5:$C$604,"&gt;="&amp;KM$3)&gt;0,1,0))</f>
        <v>0</v>
      </c>
      <c r="KN62" s="19" t="n">
        <f aca="false">IF($A62="",0,IF(COUNTIFS(Urlaub!$A$5:$A$604,$A62,Urlaub!$B$5:$B$604,"&lt;="&amp;KN$3,Urlaub!$C$5:$C$604,"&gt;="&amp;KN$3)&gt;0,1,0))</f>
        <v>0</v>
      </c>
      <c r="KO62" s="19" t="n">
        <f aca="false">IF($A62="",0,IF(COUNTIFS(Urlaub!$A$5:$A$604,$A62,Urlaub!$B$5:$B$604,"&lt;="&amp;KO$3,Urlaub!$C$5:$C$604,"&gt;="&amp;KO$3)&gt;0,1,0))</f>
        <v>0</v>
      </c>
      <c r="KP62" s="19" t="n">
        <f aca="false">IF($A62="",0,IF(COUNTIFS(Urlaub!$A$5:$A$604,$A62,Urlaub!$B$5:$B$604,"&lt;="&amp;KP$3,Urlaub!$C$5:$C$604,"&gt;="&amp;KP$3)&gt;0,1,0))</f>
        <v>0</v>
      </c>
      <c r="KQ62" s="19" t="n">
        <f aca="false">IF($A62="",0,IF(COUNTIFS(Urlaub!$A$5:$A$604,$A62,Urlaub!$B$5:$B$604,"&lt;="&amp;KQ$3,Urlaub!$C$5:$C$604,"&gt;="&amp;KQ$3)&gt;0,1,0))</f>
        <v>0</v>
      </c>
      <c r="KR62" s="19" t="n">
        <f aca="false">IF($A62="",0,IF(COUNTIFS(Urlaub!$A$5:$A$604,$A62,Urlaub!$B$5:$B$604,"&lt;="&amp;KR$3,Urlaub!$C$5:$C$604,"&gt;="&amp;KR$3)&gt;0,1,0))</f>
        <v>0</v>
      </c>
      <c r="KS62" s="19" t="n">
        <f aca="false">IF($A62="",0,IF(COUNTIFS(Urlaub!$A$5:$A$604,$A62,Urlaub!$B$5:$B$604,"&lt;="&amp;KS$3,Urlaub!$C$5:$C$604,"&gt;="&amp;KS$3)&gt;0,1,0))</f>
        <v>0</v>
      </c>
      <c r="KT62" s="19" t="n">
        <f aca="false">IF($A62="",0,IF(COUNTIFS(Urlaub!$A$5:$A$604,$A62,Urlaub!$B$5:$B$604,"&lt;="&amp;KT$3,Urlaub!$C$5:$C$604,"&gt;="&amp;KT$3)&gt;0,1,0))</f>
        <v>0</v>
      </c>
      <c r="KU62" s="19" t="n">
        <f aca="false">IF($A62="",0,IF(COUNTIFS(Urlaub!$A$5:$A$604,$A62,Urlaub!$B$5:$B$604,"&lt;="&amp;KU$3,Urlaub!$C$5:$C$604,"&gt;="&amp;KU$3)&gt;0,1,0))</f>
        <v>0</v>
      </c>
      <c r="KV62" s="19" t="n">
        <f aca="false">IF($A62="",0,IF(COUNTIFS(Urlaub!$A$5:$A$604,$A62,Urlaub!$B$5:$B$604,"&lt;="&amp;KV$3,Urlaub!$C$5:$C$604,"&gt;="&amp;KV$3)&gt;0,1,0))</f>
        <v>0</v>
      </c>
      <c r="KW62" s="19" t="n">
        <f aca="false">IF($A62="",0,IF(COUNTIFS(Urlaub!$A$5:$A$604,$A62,Urlaub!$B$5:$B$604,"&lt;="&amp;KW$3,Urlaub!$C$5:$C$604,"&gt;="&amp;KW$3)&gt;0,1,0))</f>
        <v>0</v>
      </c>
      <c r="KX62" s="19" t="n">
        <f aca="false">IF($A62="",0,IF(COUNTIFS(Urlaub!$A$5:$A$604,$A62,Urlaub!$B$5:$B$604,"&lt;="&amp;KX$3,Urlaub!$C$5:$C$604,"&gt;="&amp;KX$3)&gt;0,1,0))</f>
        <v>0</v>
      </c>
      <c r="KY62" s="19" t="n">
        <f aca="false">IF($A62="",0,IF(COUNTIFS(Urlaub!$A$5:$A$604,$A62,Urlaub!$B$5:$B$604,"&lt;="&amp;KY$3,Urlaub!$C$5:$C$604,"&gt;="&amp;KY$3)&gt;0,1,0))</f>
        <v>0</v>
      </c>
      <c r="KZ62" s="19" t="n">
        <f aca="false">IF($A62="",0,IF(COUNTIFS(Urlaub!$A$5:$A$604,$A62,Urlaub!$B$5:$B$604,"&lt;="&amp;KZ$3,Urlaub!$C$5:$C$604,"&gt;="&amp;KZ$3)&gt;0,1,0))</f>
        <v>0</v>
      </c>
      <c r="LA62" s="19" t="n">
        <f aca="false">IF($A62="",0,IF(COUNTIFS(Urlaub!$A$5:$A$604,$A62,Urlaub!$B$5:$B$604,"&lt;="&amp;LA$3,Urlaub!$C$5:$C$604,"&gt;="&amp;LA$3)&gt;0,1,0))</f>
        <v>0</v>
      </c>
      <c r="LB62" s="19" t="n">
        <f aca="false">IF($A62="",0,IF(COUNTIFS(Urlaub!$A$5:$A$604,$A62,Urlaub!$B$5:$B$604,"&lt;="&amp;LB$3,Urlaub!$C$5:$C$604,"&gt;="&amp;LB$3)&gt;0,1,0))</f>
        <v>0</v>
      </c>
      <c r="LC62" s="19" t="n">
        <f aca="false">IF($A62="",0,IF(COUNTIFS(Urlaub!$A$5:$A$604,$A62,Urlaub!$B$5:$B$604,"&lt;="&amp;LC$3,Urlaub!$C$5:$C$604,"&gt;="&amp;LC$3)&gt;0,1,0))</f>
        <v>0</v>
      </c>
      <c r="LD62" s="19" t="n">
        <f aca="false">IF($A62="",0,IF(COUNTIFS(Urlaub!$A$5:$A$604,$A62,Urlaub!$B$5:$B$604,"&lt;="&amp;LD$3,Urlaub!$C$5:$C$604,"&gt;="&amp;LD$3)&gt;0,1,0))</f>
        <v>0</v>
      </c>
      <c r="LE62" s="19" t="n">
        <f aca="false">IF($A62="",0,IF(COUNTIFS(Urlaub!$A$5:$A$604,$A62,Urlaub!$B$5:$B$604,"&lt;="&amp;LE$3,Urlaub!$C$5:$C$604,"&gt;="&amp;LE$3)&gt;0,1,0))</f>
        <v>0</v>
      </c>
      <c r="LF62" s="19" t="n">
        <f aca="false">IF($A62="",0,IF(COUNTIFS(Urlaub!$A$5:$A$604,$A62,Urlaub!$B$5:$B$604,"&lt;="&amp;LF$3,Urlaub!$C$5:$C$604,"&gt;="&amp;LF$3)&gt;0,1,0))</f>
        <v>0</v>
      </c>
      <c r="LG62" s="19" t="n">
        <f aca="false">IF($A62="",0,IF(COUNTIFS(Urlaub!$A$5:$A$604,$A62,Urlaub!$B$5:$B$604,"&lt;="&amp;LG$3,Urlaub!$C$5:$C$604,"&gt;="&amp;LG$3)&gt;0,1,0))</f>
        <v>0</v>
      </c>
      <c r="LH62" s="19" t="n">
        <f aca="false">IF($A62="",0,IF(COUNTIFS(Urlaub!$A$5:$A$604,$A62,Urlaub!$B$5:$B$604,"&lt;="&amp;LH$3,Urlaub!$C$5:$C$604,"&gt;="&amp;LH$3)&gt;0,1,0))</f>
        <v>0</v>
      </c>
      <c r="LI62" s="19" t="n">
        <f aca="false">IF($A62="",0,IF(COUNTIFS(Urlaub!$A$5:$A$604,$A62,Urlaub!$B$5:$B$604,"&lt;="&amp;LI$3,Urlaub!$C$5:$C$604,"&gt;="&amp;LI$3)&gt;0,1,0))</f>
        <v>0</v>
      </c>
      <c r="LJ62" s="19" t="n">
        <f aca="false">IF($A62="",0,IF(COUNTIFS(Urlaub!$A$5:$A$604,$A62,Urlaub!$B$5:$B$604,"&lt;="&amp;LJ$3,Urlaub!$C$5:$C$604,"&gt;="&amp;LJ$3)&gt;0,1,0))</f>
        <v>0</v>
      </c>
      <c r="LK62" s="19" t="n">
        <f aca="false">IF($A62="",0,IF(COUNTIFS(Urlaub!$A$5:$A$604,$A62,Urlaub!$B$5:$B$604,"&lt;="&amp;LK$3,Urlaub!$C$5:$C$604,"&gt;="&amp;LK$3)&gt;0,1,0))</f>
        <v>0</v>
      </c>
      <c r="LL62" s="19" t="n">
        <f aca="false">IF($A62="",0,IF(COUNTIFS(Urlaub!$A$5:$A$604,$A62,Urlaub!$B$5:$B$604,"&lt;="&amp;LL$3,Urlaub!$C$5:$C$604,"&gt;="&amp;LL$3)&gt;0,1,0))</f>
        <v>0</v>
      </c>
      <c r="LM62" s="19" t="n">
        <f aca="false">IF($A62="",0,IF(COUNTIFS(Urlaub!$A$5:$A$604,$A62,Urlaub!$B$5:$B$604,"&lt;="&amp;LM$3,Urlaub!$C$5:$C$604,"&gt;="&amp;LM$3)&gt;0,1,0))</f>
        <v>0</v>
      </c>
      <c r="LN62" s="19" t="n">
        <f aca="false">IF($A62="",0,IF(COUNTIFS(Urlaub!$A$5:$A$604,$A62,Urlaub!$B$5:$B$604,"&lt;="&amp;LN$3,Urlaub!$C$5:$C$604,"&gt;="&amp;LN$3)&gt;0,1,0))</f>
        <v>0</v>
      </c>
      <c r="LO62" s="19" t="n">
        <f aca="false">IF($A62="",0,IF(COUNTIFS(Urlaub!$A$5:$A$604,$A62,Urlaub!$B$5:$B$604,"&lt;="&amp;LO$3,Urlaub!$C$5:$C$604,"&gt;="&amp;LO$3)&gt;0,1,0))</f>
        <v>0</v>
      </c>
      <c r="LP62" s="19" t="n">
        <f aca="false">IF($A62="",0,IF(COUNTIFS(Urlaub!$A$5:$A$604,$A62,Urlaub!$B$5:$B$604,"&lt;="&amp;LP$3,Urlaub!$C$5:$C$604,"&gt;="&amp;LP$3)&gt;0,1,0))</f>
        <v>0</v>
      </c>
      <c r="LQ62" s="19" t="n">
        <f aca="false">IF($A62="",0,IF(COUNTIFS(Urlaub!$A$5:$A$604,$A62,Urlaub!$B$5:$B$604,"&lt;="&amp;LQ$3,Urlaub!$C$5:$C$604,"&gt;="&amp;LQ$3)&gt;0,1,0))</f>
        <v>0</v>
      </c>
      <c r="LR62" s="19" t="n">
        <f aca="false">IF($A62="",0,IF(COUNTIFS(Urlaub!$A$5:$A$604,$A62,Urlaub!$B$5:$B$604,"&lt;="&amp;LR$3,Urlaub!$C$5:$C$604,"&gt;="&amp;LR$3)&gt;0,1,0))</f>
        <v>0</v>
      </c>
      <c r="LS62" s="19" t="n">
        <f aca="false">IF($A62="",0,IF(COUNTIFS(Urlaub!$A$5:$A$604,$A62,Urlaub!$B$5:$B$604,"&lt;="&amp;LS$3,Urlaub!$C$5:$C$604,"&gt;="&amp;LS$3)&gt;0,1,0))</f>
        <v>0</v>
      </c>
      <c r="LT62" s="19" t="n">
        <f aca="false">IF($A62="",0,IF(COUNTIFS(Urlaub!$A$5:$A$604,$A62,Urlaub!$B$5:$B$604,"&lt;="&amp;LT$3,Urlaub!$C$5:$C$604,"&gt;="&amp;LT$3)&gt;0,1,0))</f>
        <v>0</v>
      </c>
      <c r="LU62" s="19" t="n">
        <f aca="false">IF($A62="",0,IF(COUNTIFS(Urlaub!$A$5:$A$604,$A62,Urlaub!$B$5:$B$604,"&lt;="&amp;LU$3,Urlaub!$C$5:$C$604,"&gt;="&amp;LU$3)&gt;0,1,0))</f>
        <v>0</v>
      </c>
      <c r="LV62" s="19" t="n">
        <f aca="false">IF($A62="",0,IF(COUNTIFS(Urlaub!$A$5:$A$604,$A62,Urlaub!$B$5:$B$604,"&lt;="&amp;LV$3,Urlaub!$C$5:$C$604,"&gt;="&amp;LV$3)&gt;0,1,0))</f>
        <v>0</v>
      </c>
      <c r="LW62" s="19" t="n">
        <f aca="false">IF($A62="",0,IF(COUNTIFS(Urlaub!$A$5:$A$604,$A62,Urlaub!$B$5:$B$604,"&lt;="&amp;LW$3,Urlaub!$C$5:$C$604,"&gt;="&amp;LW$3)&gt;0,1,0))</f>
        <v>0</v>
      </c>
      <c r="LX62" s="19" t="n">
        <f aca="false">IF($A62="",0,IF(COUNTIFS(Urlaub!$A$5:$A$604,$A62,Urlaub!$B$5:$B$604,"&lt;="&amp;LX$3,Urlaub!$C$5:$C$604,"&gt;="&amp;LX$3)&gt;0,1,0))</f>
        <v>0</v>
      </c>
      <c r="LY62" s="19" t="n">
        <f aca="false">IF($A62="",0,IF(COUNTIFS(Urlaub!$A$5:$A$604,$A62,Urlaub!$B$5:$B$604,"&lt;="&amp;LY$3,Urlaub!$C$5:$C$604,"&gt;="&amp;LY$3)&gt;0,1,0))</f>
        <v>0</v>
      </c>
      <c r="LZ62" s="19" t="n">
        <f aca="false">IF($A62="",0,IF(COUNTIFS(Urlaub!$A$5:$A$604,$A62,Urlaub!$B$5:$B$604,"&lt;="&amp;LZ$3,Urlaub!$C$5:$C$604,"&gt;="&amp;LZ$3)&gt;0,1,0))</f>
        <v>0</v>
      </c>
      <c r="MA62" s="19" t="n">
        <f aca="false">IF($A62="",0,IF(COUNTIFS(Urlaub!$A$5:$A$604,$A62,Urlaub!$B$5:$B$604,"&lt;="&amp;MA$3,Urlaub!$C$5:$C$604,"&gt;="&amp;MA$3)&gt;0,1,0))</f>
        <v>0</v>
      </c>
      <c r="MB62" s="19" t="n">
        <f aca="false">IF($A62="",0,IF(COUNTIFS(Urlaub!$A$5:$A$604,$A62,Urlaub!$B$5:$B$604,"&lt;="&amp;MB$3,Urlaub!$C$5:$C$604,"&gt;="&amp;MB$3)&gt;0,1,0))</f>
        <v>0</v>
      </c>
      <c r="MC62" s="19" t="n">
        <f aca="false">IF($A62="",0,IF(COUNTIFS(Urlaub!$A$5:$A$604,$A62,Urlaub!$B$5:$B$604,"&lt;="&amp;MC$3,Urlaub!$C$5:$C$604,"&gt;="&amp;MC$3)&gt;0,1,0))</f>
        <v>0</v>
      </c>
      <c r="MD62" s="19" t="n">
        <f aca="false">IF($A62="",0,IF(COUNTIFS(Urlaub!$A$5:$A$604,$A62,Urlaub!$B$5:$B$604,"&lt;="&amp;MD$3,Urlaub!$C$5:$C$604,"&gt;="&amp;MD$3)&gt;0,1,0))</f>
        <v>0</v>
      </c>
      <c r="ME62" s="19" t="n">
        <f aca="false">IF($A62="",0,IF(COUNTIFS(Urlaub!$A$5:$A$604,$A62,Urlaub!$B$5:$B$604,"&lt;="&amp;ME$3,Urlaub!$C$5:$C$604,"&gt;="&amp;ME$3)&gt;0,1,0))</f>
        <v>0</v>
      </c>
      <c r="MF62" s="19" t="n">
        <f aca="false">IF($A62="",0,IF(COUNTIFS(Urlaub!$A$5:$A$604,$A62,Urlaub!$B$5:$B$604,"&lt;="&amp;MF$3,Urlaub!$C$5:$C$604,"&gt;="&amp;MF$3)&gt;0,1,0))</f>
        <v>0</v>
      </c>
      <c r="MG62" s="19" t="n">
        <f aca="false">IF($A62="",0,IF(COUNTIFS(Urlaub!$A$5:$A$604,$A62,Urlaub!$B$5:$B$604,"&lt;="&amp;MG$3,Urlaub!$C$5:$C$604,"&gt;="&amp;MG$3)&gt;0,1,0))</f>
        <v>0</v>
      </c>
      <c r="MH62" s="19" t="n">
        <f aca="false">IF($A62="",0,IF(COUNTIFS(Urlaub!$A$5:$A$604,$A62,Urlaub!$B$5:$B$604,"&lt;="&amp;MH$3,Urlaub!$C$5:$C$604,"&gt;="&amp;MH$3)&gt;0,1,0))</f>
        <v>0</v>
      </c>
      <c r="MI62" s="19" t="n">
        <f aca="false">IF($A62="",0,IF(COUNTIFS(Urlaub!$A$5:$A$604,$A62,Urlaub!$B$5:$B$604,"&lt;="&amp;MI$3,Urlaub!$C$5:$C$604,"&gt;="&amp;MI$3)&gt;0,1,0))</f>
        <v>0</v>
      </c>
      <c r="MJ62" s="19" t="n">
        <f aca="false">IF($A62="",0,IF(COUNTIFS(Urlaub!$A$5:$A$604,$A62,Urlaub!$B$5:$B$604,"&lt;="&amp;MJ$3,Urlaub!$C$5:$C$604,"&gt;="&amp;MJ$3)&gt;0,1,0))</f>
        <v>0</v>
      </c>
      <c r="MK62" s="19" t="n">
        <f aca="false">IF($A62="",0,IF(COUNTIFS(Urlaub!$A$5:$A$604,$A62,Urlaub!$B$5:$B$604,"&lt;="&amp;MK$3,Urlaub!$C$5:$C$604,"&gt;="&amp;MK$3)&gt;0,1,0))</f>
        <v>0</v>
      </c>
      <c r="ML62" s="19" t="n">
        <f aca="false">IF($A62="",0,IF(COUNTIFS(Urlaub!$A$5:$A$604,$A62,Urlaub!$B$5:$B$604,"&lt;="&amp;ML$3,Urlaub!$C$5:$C$604,"&gt;="&amp;ML$3)&gt;0,1,0))</f>
        <v>0</v>
      </c>
      <c r="MM62" s="19" t="n">
        <f aca="false">IF($A62="",0,IF(COUNTIFS(Urlaub!$A$5:$A$604,$A62,Urlaub!$B$5:$B$604,"&lt;="&amp;MM$3,Urlaub!$C$5:$C$604,"&gt;="&amp;MM$3)&gt;0,1,0))</f>
        <v>0</v>
      </c>
      <c r="MN62" s="19" t="n">
        <f aca="false">IF($A62="",0,IF(COUNTIFS(Urlaub!$A$5:$A$604,$A62,Urlaub!$B$5:$B$604,"&lt;="&amp;MN$3,Urlaub!$C$5:$C$604,"&gt;="&amp;MN$3)&gt;0,1,0))</f>
        <v>0</v>
      </c>
      <c r="MO62" s="19" t="n">
        <f aca="false">IF($A62="",0,IF(COUNTIFS(Urlaub!$A$5:$A$604,$A62,Urlaub!$B$5:$B$604,"&lt;="&amp;MO$3,Urlaub!$C$5:$C$604,"&gt;="&amp;MO$3)&gt;0,1,0))</f>
        <v>0</v>
      </c>
      <c r="MP62" s="19" t="n">
        <f aca="false">IF($A62="",0,IF(COUNTIFS(Urlaub!$A$5:$A$604,$A62,Urlaub!$B$5:$B$604,"&lt;="&amp;MP$3,Urlaub!$C$5:$C$604,"&gt;="&amp;MP$3)&gt;0,1,0))</f>
        <v>0</v>
      </c>
      <c r="MQ62" s="19" t="n">
        <f aca="false">IF($A62="",0,IF(COUNTIFS(Urlaub!$A$5:$A$604,$A62,Urlaub!$B$5:$B$604,"&lt;="&amp;MQ$3,Urlaub!$C$5:$C$604,"&gt;="&amp;MQ$3)&gt;0,1,0))</f>
        <v>0</v>
      </c>
      <c r="MR62" s="19" t="n">
        <f aca="false">IF($A62="",0,IF(COUNTIFS(Urlaub!$A$5:$A$604,$A62,Urlaub!$B$5:$B$604,"&lt;="&amp;MR$3,Urlaub!$C$5:$C$604,"&gt;="&amp;MR$3)&gt;0,1,0))</f>
        <v>0</v>
      </c>
      <c r="MS62" s="19" t="n">
        <f aca="false">IF($A62="",0,IF(COUNTIFS(Urlaub!$A$5:$A$604,$A62,Urlaub!$B$5:$B$604,"&lt;="&amp;MS$3,Urlaub!$C$5:$C$604,"&gt;="&amp;MS$3)&gt;0,1,0))</f>
        <v>0</v>
      </c>
      <c r="MT62" s="19" t="n">
        <f aca="false">IF($A62="",0,IF(COUNTIFS(Urlaub!$A$5:$A$604,$A62,Urlaub!$B$5:$B$604,"&lt;="&amp;MT$3,Urlaub!$C$5:$C$604,"&gt;="&amp;MT$3)&gt;0,1,0))</f>
        <v>0</v>
      </c>
      <c r="MU62" s="19" t="n">
        <f aca="false">IF($A62="",0,IF(COUNTIFS(Urlaub!$A$5:$A$604,$A62,Urlaub!$B$5:$B$604,"&lt;="&amp;MU$3,Urlaub!$C$5:$C$604,"&gt;="&amp;MU$3)&gt;0,1,0))</f>
        <v>0</v>
      </c>
      <c r="MV62" s="19" t="n">
        <f aca="false">IF($A62="",0,IF(COUNTIFS(Urlaub!$A$5:$A$604,$A62,Urlaub!$B$5:$B$604,"&lt;="&amp;MV$3,Urlaub!$C$5:$C$604,"&gt;="&amp;MV$3)&gt;0,1,0))</f>
        <v>0</v>
      </c>
      <c r="MW62" s="19" t="n">
        <f aca="false">IF($A62="",0,IF(COUNTIFS(Urlaub!$A$5:$A$604,$A62,Urlaub!$B$5:$B$604,"&lt;="&amp;MW$3,Urlaub!$C$5:$C$604,"&gt;="&amp;MW$3)&gt;0,1,0))</f>
        <v>0</v>
      </c>
      <c r="MX62" s="19" t="n">
        <f aca="false">IF($A62="",0,IF(COUNTIFS(Urlaub!$A$5:$A$604,$A62,Urlaub!$B$5:$B$604,"&lt;="&amp;MX$3,Urlaub!$C$5:$C$604,"&gt;="&amp;MX$3)&gt;0,1,0))</f>
        <v>0</v>
      </c>
      <c r="MY62" s="19" t="n">
        <f aca="false">IF($A62="",0,IF(COUNTIFS(Urlaub!$A$5:$A$604,$A62,Urlaub!$B$5:$B$604,"&lt;="&amp;MY$3,Urlaub!$C$5:$C$604,"&gt;="&amp;MY$3)&gt;0,1,0))</f>
        <v>0</v>
      </c>
      <c r="MZ62" s="19" t="n">
        <f aca="false">IF($A62="",0,IF(COUNTIFS(Urlaub!$A$5:$A$604,$A62,Urlaub!$B$5:$B$604,"&lt;="&amp;MZ$3,Urlaub!$C$5:$C$604,"&gt;="&amp;MZ$3)&gt;0,1,0))</f>
        <v>0</v>
      </c>
      <c r="NA62" s="19" t="n">
        <f aca="false">IF($A62="",0,IF(COUNTIFS(Urlaub!$A$5:$A$604,$A62,Urlaub!$B$5:$B$604,"&lt;="&amp;NA$3,Urlaub!$C$5:$C$604,"&gt;="&amp;NA$3)&gt;0,1,0))</f>
        <v>0</v>
      </c>
      <c r="NB62" s="19" t="n">
        <f aca="false">IF($A62="",0,IF(COUNTIFS(Urlaub!$A$5:$A$604,$A62,Urlaub!$B$5:$B$604,"&lt;="&amp;NB$3,Urlaub!$C$5:$C$604,"&gt;="&amp;NB$3)&gt;0,1,0))</f>
        <v>0</v>
      </c>
      <c r="NC62" s="19" t="n">
        <f aca="false">IF($A62="",0,IF(COUNTIFS(Urlaub!$A$5:$A$604,$A62,Urlaub!$B$5:$B$604,"&lt;="&amp;NC$3,Urlaub!$C$5:$C$604,"&gt;="&amp;NC$3)&gt;0,1,0))</f>
        <v>0</v>
      </c>
      <c r="ND62" s="19" t="n">
        <f aca="false">IF($A62="",0,IF(COUNTIFS(Urlaub!$A$5:$A$604,$A62,Urlaub!$B$5:$B$604,"&lt;="&amp;ND$3,Urlaub!$C$5:$C$604,"&gt;="&amp;ND$3)&gt;0,1,0))</f>
        <v>0</v>
      </c>
      <c r="NE62" s="19" t="n">
        <f aca="false">IF($A62="",0,IF(COUNTIFS(Urlaub!$A$5:$A$604,$A62,Urlaub!$B$5:$B$604,"&lt;="&amp;NE$3,Urlaub!$C$5:$C$604,"&gt;="&amp;NE$3)&gt;0,1,0))</f>
        <v>0</v>
      </c>
      <c r="NF62" s="19" t="n">
        <f aca="false">IF($A62="",0,IF(COUNTIFS(Urlaub!$A$5:$A$604,$A62,Urlaub!$B$5:$B$604,"&lt;="&amp;NF$3,Urlaub!$C$5:$C$604,"&gt;="&amp;NF$3)&gt;0,1,0))</f>
        <v>0</v>
      </c>
      <c r="NG62" s="19" t="n">
        <f aca="false">IF($A62="",0,IF(COUNTIFS(Urlaub!$A$5:$A$604,$A62,Urlaub!$B$5:$B$604,"&lt;="&amp;NG$3,Urlaub!$C$5:$C$604,"&gt;="&amp;NG$3)&gt;0,1,0))</f>
        <v>0</v>
      </c>
      <c r="NH62" s="19" t="n">
        <f aca="false">IF($A62="",0,IF(COUNTIFS(Urlaub!$A$5:$A$604,$A62,Urlaub!$B$5:$B$604,"&lt;="&amp;NH$3,Urlaub!$C$5:$C$604,"&gt;="&amp;NH$3)&gt;0,1,0))</f>
        <v>0</v>
      </c>
    </row>
    <row r="63" customFormat="false" ht="15" hidden="false" customHeight="false" outlineLevel="0" collapsed="false">
      <c r="A63" s="5" t="str">
        <f aca="false">IF(Team!A63="","",Team!A63)</f>
        <v/>
      </c>
      <c r="B63" s="8" t="str">
        <f aca="false">IF(Team!B63="","",Team!B63)</f>
        <v/>
      </c>
      <c r="C63" s="8" t="str">
        <f aca="false">IF(Team!C63="","",Team!C63)</f>
        <v/>
      </c>
      <c r="D63" s="8" t="str">
        <f aca="false">IF(Team!D63="","",Team!D63)</f>
        <v/>
      </c>
      <c r="E63" s="8" t="str">
        <f aca="false">IF(Team!E63="","",Team!E63)</f>
        <v/>
      </c>
      <c r="F63" s="8" t="str">
        <f aca="false">IF(Team!F63="","",Team!F63)</f>
        <v/>
      </c>
      <c r="G63" s="19" t="n">
        <f aca="false">IF($A63="",0,IF(COUNTIFS(Urlaub!$A$5:$A$604,$A63,Urlaub!$B$5:$B$604,"&lt;="&amp;G$3,Urlaub!$C$5:$C$604,"&gt;="&amp;G$3)&gt;0,1,0))</f>
        <v>0</v>
      </c>
      <c r="H63" s="19" t="n">
        <f aca="false">IF($A63="",0,IF(COUNTIFS(Urlaub!$A$5:$A$604,$A63,Urlaub!$B$5:$B$604,"&lt;="&amp;H$3,Urlaub!$C$5:$C$604,"&gt;="&amp;H$3)&gt;0,1,0))</f>
        <v>0</v>
      </c>
      <c r="I63" s="19" t="n">
        <f aca="false">IF($A63="",0,IF(COUNTIFS(Urlaub!$A$5:$A$604,$A63,Urlaub!$B$5:$B$604,"&lt;="&amp;I$3,Urlaub!$C$5:$C$604,"&gt;="&amp;I$3)&gt;0,1,0))</f>
        <v>0</v>
      </c>
      <c r="J63" s="19" t="n">
        <f aca="false">IF($A63="",0,IF(COUNTIFS(Urlaub!$A$5:$A$604,$A63,Urlaub!$B$5:$B$604,"&lt;="&amp;J$3,Urlaub!$C$5:$C$604,"&gt;="&amp;J$3)&gt;0,1,0))</f>
        <v>0</v>
      </c>
      <c r="K63" s="19" t="n">
        <f aca="false">IF($A63="",0,IF(COUNTIFS(Urlaub!$A$5:$A$604,$A63,Urlaub!$B$5:$B$604,"&lt;="&amp;K$3,Urlaub!$C$5:$C$604,"&gt;="&amp;K$3)&gt;0,1,0))</f>
        <v>0</v>
      </c>
      <c r="L63" s="19" t="n">
        <f aca="false">IF($A63="",0,IF(COUNTIFS(Urlaub!$A$5:$A$604,$A63,Urlaub!$B$5:$B$604,"&lt;="&amp;L$3,Urlaub!$C$5:$C$604,"&gt;="&amp;L$3)&gt;0,1,0))</f>
        <v>0</v>
      </c>
      <c r="M63" s="19" t="n">
        <f aca="false">IF($A63="",0,IF(COUNTIFS(Urlaub!$A$5:$A$604,$A63,Urlaub!$B$5:$B$604,"&lt;="&amp;M$3,Urlaub!$C$5:$C$604,"&gt;="&amp;M$3)&gt;0,1,0))</f>
        <v>0</v>
      </c>
      <c r="N63" s="19" t="n">
        <f aca="false">IF($A63="",0,IF(COUNTIFS(Urlaub!$A$5:$A$604,$A63,Urlaub!$B$5:$B$604,"&lt;="&amp;N$3,Urlaub!$C$5:$C$604,"&gt;="&amp;N$3)&gt;0,1,0))</f>
        <v>0</v>
      </c>
      <c r="O63" s="19" t="n">
        <f aca="false">IF($A63="",0,IF(COUNTIFS(Urlaub!$A$5:$A$604,$A63,Urlaub!$B$5:$B$604,"&lt;="&amp;O$3,Urlaub!$C$5:$C$604,"&gt;="&amp;O$3)&gt;0,1,0))</f>
        <v>0</v>
      </c>
      <c r="P63" s="19" t="n">
        <f aca="false">IF($A63="",0,IF(COUNTIFS(Urlaub!$A$5:$A$604,$A63,Urlaub!$B$5:$B$604,"&lt;="&amp;P$3,Urlaub!$C$5:$C$604,"&gt;="&amp;P$3)&gt;0,1,0))</f>
        <v>0</v>
      </c>
      <c r="Q63" s="19" t="n">
        <f aca="false">IF($A63="",0,IF(COUNTIFS(Urlaub!$A$5:$A$604,$A63,Urlaub!$B$5:$B$604,"&lt;="&amp;Q$3,Urlaub!$C$5:$C$604,"&gt;="&amp;Q$3)&gt;0,1,0))</f>
        <v>0</v>
      </c>
      <c r="R63" s="19" t="n">
        <f aca="false">IF($A63="",0,IF(COUNTIFS(Urlaub!$A$5:$A$604,$A63,Urlaub!$B$5:$B$604,"&lt;="&amp;R$3,Urlaub!$C$5:$C$604,"&gt;="&amp;R$3)&gt;0,1,0))</f>
        <v>0</v>
      </c>
      <c r="S63" s="19" t="n">
        <f aca="false">IF($A63="",0,IF(COUNTIFS(Urlaub!$A$5:$A$604,$A63,Urlaub!$B$5:$B$604,"&lt;="&amp;S$3,Urlaub!$C$5:$C$604,"&gt;="&amp;S$3)&gt;0,1,0))</f>
        <v>0</v>
      </c>
      <c r="T63" s="19" t="n">
        <f aca="false">IF($A63="",0,IF(COUNTIFS(Urlaub!$A$5:$A$604,$A63,Urlaub!$B$5:$B$604,"&lt;="&amp;T$3,Urlaub!$C$5:$C$604,"&gt;="&amp;T$3)&gt;0,1,0))</f>
        <v>0</v>
      </c>
      <c r="U63" s="19" t="n">
        <f aca="false">IF($A63="",0,IF(COUNTIFS(Urlaub!$A$5:$A$604,$A63,Urlaub!$B$5:$B$604,"&lt;="&amp;U$3,Urlaub!$C$5:$C$604,"&gt;="&amp;U$3)&gt;0,1,0))</f>
        <v>0</v>
      </c>
      <c r="V63" s="19" t="n">
        <f aca="false">IF($A63="",0,IF(COUNTIFS(Urlaub!$A$5:$A$604,$A63,Urlaub!$B$5:$B$604,"&lt;="&amp;V$3,Urlaub!$C$5:$C$604,"&gt;="&amp;V$3)&gt;0,1,0))</f>
        <v>0</v>
      </c>
      <c r="W63" s="19" t="n">
        <f aca="false">IF($A63="",0,IF(COUNTIFS(Urlaub!$A$5:$A$604,$A63,Urlaub!$B$5:$B$604,"&lt;="&amp;W$3,Urlaub!$C$5:$C$604,"&gt;="&amp;W$3)&gt;0,1,0))</f>
        <v>0</v>
      </c>
      <c r="X63" s="19" t="n">
        <f aca="false">IF($A63="",0,IF(COUNTIFS(Urlaub!$A$5:$A$604,$A63,Urlaub!$B$5:$B$604,"&lt;="&amp;X$3,Urlaub!$C$5:$C$604,"&gt;="&amp;X$3)&gt;0,1,0))</f>
        <v>0</v>
      </c>
      <c r="Y63" s="19" t="n">
        <f aca="false">IF($A63="",0,IF(COUNTIFS(Urlaub!$A$5:$A$604,$A63,Urlaub!$B$5:$B$604,"&lt;="&amp;Y$3,Urlaub!$C$5:$C$604,"&gt;="&amp;Y$3)&gt;0,1,0))</f>
        <v>0</v>
      </c>
      <c r="Z63" s="19" t="n">
        <f aca="false">IF($A63="",0,IF(COUNTIFS(Urlaub!$A$5:$A$604,$A63,Urlaub!$B$5:$B$604,"&lt;="&amp;Z$3,Urlaub!$C$5:$C$604,"&gt;="&amp;Z$3)&gt;0,1,0))</f>
        <v>0</v>
      </c>
      <c r="AA63" s="19" t="n">
        <f aca="false">IF($A63="",0,IF(COUNTIFS(Urlaub!$A$5:$A$604,$A63,Urlaub!$B$5:$B$604,"&lt;="&amp;AA$3,Urlaub!$C$5:$C$604,"&gt;="&amp;AA$3)&gt;0,1,0))</f>
        <v>0</v>
      </c>
      <c r="AB63" s="19" t="n">
        <f aca="false">IF($A63="",0,IF(COUNTIFS(Urlaub!$A$5:$A$604,$A63,Urlaub!$B$5:$B$604,"&lt;="&amp;AB$3,Urlaub!$C$5:$C$604,"&gt;="&amp;AB$3)&gt;0,1,0))</f>
        <v>0</v>
      </c>
      <c r="AC63" s="19" t="n">
        <f aca="false">IF($A63="",0,IF(COUNTIFS(Urlaub!$A$5:$A$604,$A63,Urlaub!$B$5:$B$604,"&lt;="&amp;AC$3,Urlaub!$C$5:$C$604,"&gt;="&amp;AC$3)&gt;0,1,0))</f>
        <v>0</v>
      </c>
      <c r="AD63" s="19" t="n">
        <f aca="false">IF($A63="",0,IF(COUNTIFS(Urlaub!$A$5:$A$604,$A63,Urlaub!$B$5:$B$604,"&lt;="&amp;AD$3,Urlaub!$C$5:$C$604,"&gt;="&amp;AD$3)&gt;0,1,0))</f>
        <v>0</v>
      </c>
      <c r="AE63" s="19" t="n">
        <f aca="false">IF($A63="",0,IF(COUNTIFS(Urlaub!$A$5:$A$604,$A63,Urlaub!$B$5:$B$604,"&lt;="&amp;AE$3,Urlaub!$C$5:$C$604,"&gt;="&amp;AE$3)&gt;0,1,0))</f>
        <v>0</v>
      </c>
      <c r="AF63" s="19" t="n">
        <f aca="false">IF($A63="",0,IF(COUNTIFS(Urlaub!$A$5:$A$604,$A63,Urlaub!$B$5:$B$604,"&lt;="&amp;AF$3,Urlaub!$C$5:$C$604,"&gt;="&amp;AF$3)&gt;0,1,0))</f>
        <v>0</v>
      </c>
      <c r="AG63" s="19" t="n">
        <f aca="false">IF($A63="",0,IF(COUNTIFS(Urlaub!$A$5:$A$604,$A63,Urlaub!$B$5:$B$604,"&lt;="&amp;AG$3,Urlaub!$C$5:$C$604,"&gt;="&amp;AG$3)&gt;0,1,0))</f>
        <v>0</v>
      </c>
      <c r="AH63" s="19" t="n">
        <f aca="false">IF($A63="",0,IF(COUNTIFS(Urlaub!$A$5:$A$604,$A63,Urlaub!$B$5:$B$604,"&lt;="&amp;AH$3,Urlaub!$C$5:$C$604,"&gt;="&amp;AH$3)&gt;0,1,0))</f>
        <v>0</v>
      </c>
      <c r="AI63" s="19" t="n">
        <f aca="false">IF($A63="",0,IF(COUNTIFS(Urlaub!$A$5:$A$604,$A63,Urlaub!$B$5:$B$604,"&lt;="&amp;AI$3,Urlaub!$C$5:$C$604,"&gt;="&amp;AI$3)&gt;0,1,0))</f>
        <v>0</v>
      </c>
      <c r="AJ63" s="19" t="n">
        <f aca="false">IF($A63="",0,IF(COUNTIFS(Urlaub!$A$5:$A$604,$A63,Urlaub!$B$5:$B$604,"&lt;="&amp;AJ$3,Urlaub!$C$5:$C$604,"&gt;="&amp;AJ$3)&gt;0,1,0))</f>
        <v>0</v>
      </c>
      <c r="AK63" s="19" t="n">
        <f aca="false">IF($A63="",0,IF(COUNTIFS(Urlaub!$A$5:$A$604,$A63,Urlaub!$B$5:$B$604,"&lt;="&amp;AK$3,Urlaub!$C$5:$C$604,"&gt;="&amp;AK$3)&gt;0,1,0))</f>
        <v>0</v>
      </c>
      <c r="AL63" s="19" t="n">
        <f aca="false">IF($A63="",0,IF(COUNTIFS(Urlaub!$A$5:$A$604,$A63,Urlaub!$B$5:$B$604,"&lt;="&amp;AL$3,Urlaub!$C$5:$C$604,"&gt;="&amp;AL$3)&gt;0,1,0))</f>
        <v>0</v>
      </c>
      <c r="AM63" s="19" t="n">
        <f aca="false">IF($A63="",0,IF(COUNTIFS(Urlaub!$A$5:$A$604,$A63,Urlaub!$B$5:$B$604,"&lt;="&amp;AM$3,Urlaub!$C$5:$C$604,"&gt;="&amp;AM$3)&gt;0,1,0))</f>
        <v>0</v>
      </c>
      <c r="AN63" s="19" t="n">
        <f aca="false">IF($A63="",0,IF(COUNTIFS(Urlaub!$A$5:$A$604,$A63,Urlaub!$B$5:$B$604,"&lt;="&amp;AN$3,Urlaub!$C$5:$C$604,"&gt;="&amp;AN$3)&gt;0,1,0))</f>
        <v>0</v>
      </c>
      <c r="AO63" s="19" t="n">
        <f aca="false">IF($A63="",0,IF(COUNTIFS(Urlaub!$A$5:$A$604,$A63,Urlaub!$B$5:$B$604,"&lt;="&amp;AO$3,Urlaub!$C$5:$C$604,"&gt;="&amp;AO$3)&gt;0,1,0))</f>
        <v>0</v>
      </c>
      <c r="AP63" s="19" t="n">
        <f aca="false">IF($A63="",0,IF(COUNTIFS(Urlaub!$A$5:$A$604,$A63,Urlaub!$B$5:$B$604,"&lt;="&amp;AP$3,Urlaub!$C$5:$C$604,"&gt;="&amp;AP$3)&gt;0,1,0))</f>
        <v>0</v>
      </c>
      <c r="AQ63" s="19" t="n">
        <f aca="false">IF($A63="",0,IF(COUNTIFS(Urlaub!$A$5:$A$604,$A63,Urlaub!$B$5:$B$604,"&lt;="&amp;AQ$3,Urlaub!$C$5:$C$604,"&gt;="&amp;AQ$3)&gt;0,1,0))</f>
        <v>0</v>
      </c>
      <c r="AR63" s="19" t="n">
        <f aca="false">IF($A63="",0,IF(COUNTIFS(Urlaub!$A$5:$A$604,$A63,Urlaub!$B$5:$B$604,"&lt;="&amp;AR$3,Urlaub!$C$5:$C$604,"&gt;="&amp;AR$3)&gt;0,1,0))</f>
        <v>0</v>
      </c>
      <c r="AS63" s="19" t="n">
        <f aca="false">IF($A63="",0,IF(COUNTIFS(Urlaub!$A$5:$A$604,$A63,Urlaub!$B$5:$B$604,"&lt;="&amp;AS$3,Urlaub!$C$5:$C$604,"&gt;="&amp;AS$3)&gt;0,1,0))</f>
        <v>0</v>
      </c>
      <c r="AT63" s="19" t="n">
        <f aca="false">IF($A63="",0,IF(COUNTIFS(Urlaub!$A$5:$A$604,$A63,Urlaub!$B$5:$B$604,"&lt;="&amp;AT$3,Urlaub!$C$5:$C$604,"&gt;="&amp;AT$3)&gt;0,1,0))</f>
        <v>0</v>
      </c>
      <c r="AU63" s="19" t="n">
        <f aca="false">IF($A63="",0,IF(COUNTIFS(Urlaub!$A$5:$A$604,$A63,Urlaub!$B$5:$B$604,"&lt;="&amp;AU$3,Urlaub!$C$5:$C$604,"&gt;="&amp;AU$3)&gt;0,1,0))</f>
        <v>0</v>
      </c>
      <c r="AV63" s="19" t="n">
        <f aca="false">IF($A63="",0,IF(COUNTIFS(Urlaub!$A$5:$A$604,$A63,Urlaub!$B$5:$B$604,"&lt;="&amp;AV$3,Urlaub!$C$5:$C$604,"&gt;="&amp;AV$3)&gt;0,1,0))</f>
        <v>0</v>
      </c>
      <c r="AW63" s="19" t="n">
        <f aca="false">IF($A63="",0,IF(COUNTIFS(Urlaub!$A$5:$A$604,$A63,Urlaub!$B$5:$B$604,"&lt;="&amp;AW$3,Urlaub!$C$5:$C$604,"&gt;="&amp;AW$3)&gt;0,1,0))</f>
        <v>0</v>
      </c>
      <c r="AX63" s="19" t="n">
        <f aca="false">IF($A63="",0,IF(COUNTIFS(Urlaub!$A$5:$A$604,$A63,Urlaub!$B$5:$B$604,"&lt;="&amp;AX$3,Urlaub!$C$5:$C$604,"&gt;="&amp;AX$3)&gt;0,1,0))</f>
        <v>0</v>
      </c>
      <c r="AY63" s="19" t="n">
        <f aca="false">IF($A63="",0,IF(COUNTIFS(Urlaub!$A$5:$A$604,$A63,Urlaub!$B$5:$B$604,"&lt;="&amp;AY$3,Urlaub!$C$5:$C$604,"&gt;="&amp;AY$3)&gt;0,1,0))</f>
        <v>0</v>
      </c>
      <c r="AZ63" s="19" t="n">
        <f aca="false">IF($A63="",0,IF(COUNTIFS(Urlaub!$A$5:$A$604,$A63,Urlaub!$B$5:$B$604,"&lt;="&amp;AZ$3,Urlaub!$C$5:$C$604,"&gt;="&amp;AZ$3)&gt;0,1,0))</f>
        <v>0</v>
      </c>
      <c r="BA63" s="19" t="n">
        <f aca="false">IF($A63="",0,IF(COUNTIFS(Urlaub!$A$5:$A$604,$A63,Urlaub!$B$5:$B$604,"&lt;="&amp;BA$3,Urlaub!$C$5:$C$604,"&gt;="&amp;BA$3)&gt;0,1,0))</f>
        <v>0</v>
      </c>
      <c r="BB63" s="19" t="n">
        <f aca="false">IF($A63="",0,IF(COUNTIFS(Urlaub!$A$5:$A$604,$A63,Urlaub!$B$5:$B$604,"&lt;="&amp;BB$3,Urlaub!$C$5:$C$604,"&gt;="&amp;BB$3)&gt;0,1,0))</f>
        <v>0</v>
      </c>
      <c r="BC63" s="19" t="n">
        <f aca="false">IF($A63="",0,IF(COUNTIFS(Urlaub!$A$5:$A$604,$A63,Urlaub!$B$5:$B$604,"&lt;="&amp;BC$3,Urlaub!$C$5:$C$604,"&gt;="&amp;BC$3)&gt;0,1,0))</f>
        <v>0</v>
      </c>
      <c r="BD63" s="19" t="n">
        <f aca="false">IF($A63="",0,IF(COUNTIFS(Urlaub!$A$5:$A$604,$A63,Urlaub!$B$5:$B$604,"&lt;="&amp;BD$3,Urlaub!$C$5:$C$604,"&gt;="&amp;BD$3)&gt;0,1,0))</f>
        <v>0</v>
      </c>
      <c r="BE63" s="19" t="n">
        <f aca="false">IF($A63="",0,IF(COUNTIFS(Urlaub!$A$5:$A$604,$A63,Urlaub!$B$5:$B$604,"&lt;="&amp;BE$3,Urlaub!$C$5:$C$604,"&gt;="&amp;BE$3)&gt;0,1,0))</f>
        <v>0</v>
      </c>
      <c r="BF63" s="19" t="n">
        <f aca="false">IF($A63="",0,IF(COUNTIFS(Urlaub!$A$5:$A$604,$A63,Urlaub!$B$5:$B$604,"&lt;="&amp;BF$3,Urlaub!$C$5:$C$604,"&gt;="&amp;BF$3)&gt;0,1,0))</f>
        <v>0</v>
      </c>
      <c r="BG63" s="19" t="n">
        <f aca="false">IF($A63="",0,IF(COUNTIFS(Urlaub!$A$5:$A$604,$A63,Urlaub!$B$5:$B$604,"&lt;="&amp;BG$3,Urlaub!$C$5:$C$604,"&gt;="&amp;BG$3)&gt;0,1,0))</f>
        <v>0</v>
      </c>
      <c r="BH63" s="19" t="n">
        <f aca="false">IF($A63="",0,IF(COUNTIFS(Urlaub!$A$5:$A$604,$A63,Urlaub!$B$5:$B$604,"&lt;="&amp;BH$3,Urlaub!$C$5:$C$604,"&gt;="&amp;BH$3)&gt;0,1,0))</f>
        <v>0</v>
      </c>
      <c r="BI63" s="19" t="n">
        <f aca="false">IF($A63="",0,IF(COUNTIFS(Urlaub!$A$5:$A$604,$A63,Urlaub!$B$5:$B$604,"&lt;="&amp;BI$3,Urlaub!$C$5:$C$604,"&gt;="&amp;BI$3)&gt;0,1,0))</f>
        <v>0</v>
      </c>
      <c r="BJ63" s="19" t="n">
        <f aca="false">IF($A63="",0,IF(COUNTIFS(Urlaub!$A$5:$A$604,$A63,Urlaub!$B$5:$B$604,"&lt;="&amp;BJ$3,Urlaub!$C$5:$C$604,"&gt;="&amp;BJ$3)&gt;0,1,0))</f>
        <v>0</v>
      </c>
      <c r="BK63" s="19" t="n">
        <f aca="false">IF($A63="",0,IF(COUNTIFS(Urlaub!$A$5:$A$604,$A63,Urlaub!$B$5:$B$604,"&lt;="&amp;BK$3,Urlaub!$C$5:$C$604,"&gt;="&amp;BK$3)&gt;0,1,0))</f>
        <v>0</v>
      </c>
      <c r="BL63" s="19" t="n">
        <f aca="false">IF($A63="",0,IF(COUNTIFS(Urlaub!$A$5:$A$604,$A63,Urlaub!$B$5:$B$604,"&lt;="&amp;BL$3,Urlaub!$C$5:$C$604,"&gt;="&amp;BL$3)&gt;0,1,0))</f>
        <v>0</v>
      </c>
      <c r="BM63" s="19" t="n">
        <f aca="false">IF($A63="",0,IF(COUNTIFS(Urlaub!$A$5:$A$604,$A63,Urlaub!$B$5:$B$604,"&lt;="&amp;BM$3,Urlaub!$C$5:$C$604,"&gt;="&amp;BM$3)&gt;0,1,0))</f>
        <v>0</v>
      </c>
      <c r="BN63" s="19" t="n">
        <f aca="false">IF($A63="",0,IF(COUNTIFS(Urlaub!$A$5:$A$604,$A63,Urlaub!$B$5:$B$604,"&lt;="&amp;BN$3,Urlaub!$C$5:$C$604,"&gt;="&amp;BN$3)&gt;0,1,0))</f>
        <v>0</v>
      </c>
      <c r="BO63" s="19" t="n">
        <f aca="false">IF($A63="",0,IF(COUNTIFS(Urlaub!$A$5:$A$604,$A63,Urlaub!$B$5:$B$604,"&lt;="&amp;BO$3,Urlaub!$C$5:$C$604,"&gt;="&amp;BO$3)&gt;0,1,0))</f>
        <v>0</v>
      </c>
      <c r="BP63" s="19" t="n">
        <f aca="false">IF($A63="",0,IF(COUNTIFS(Urlaub!$A$5:$A$604,$A63,Urlaub!$B$5:$B$604,"&lt;="&amp;BP$3,Urlaub!$C$5:$C$604,"&gt;="&amp;BP$3)&gt;0,1,0))</f>
        <v>0</v>
      </c>
      <c r="BQ63" s="19" t="n">
        <f aca="false">IF($A63="",0,IF(COUNTIFS(Urlaub!$A$5:$A$604,$A63,Urlaub!$B$5:$B$604,"&lt;="&amp;BQ$3,Urlaub!$C$5:$C$604,"&gt;="&amp;BQ$3)&gt;0,1,0))</f>
        <v>0</v>
      </c>
      <c r="BR63" s="19" t="n">
        <f aca="false">IF($A63="",0,IF(COUNTIFS(Urlaub!$A$5:$A$604,$A63,Urlaub!$B$5:$B$604,"&lt;="&amp;BR$3,Urlaub!$C$5:$C$604,"&gt;="&amp;BR$3)&gt;0,1,0))</f>
        <v>0</v>
      </c>
      <c r="BS63" s="19" t="n">
        <f aca="false">IF($A63="",0,IF(COUNTIFS(Urlaub!$A$5:$A$604,$A63,Urlaub!$B$5:$B$604,"&lt;="&amp;BS$3,Urlaub!$C$5:$C$604,"&gt;="&amp;BS$3)&gt;0,1,0))</f>
        <v>0</v>
      </c>
      <c r="BT63" s="19" t="n">
        <f aca="false">IF($A63="",0,IF(COUNTIFS(Urlaub!$A$5:$A$604,$A63,Urlaub!$B$5:$B$604,"&lt;="&amp;BT$3,Urlaub!$C$5:$C$604,"&gt;="&amp;BT$3)&gt;0,1,0))</f>
        <v>0</v>
      </c>
      <c r="BU63" s="19" t="n">
        <f aca="false">IF($A63="",0,IF(COUNTIFS(Urlaub!$A$5:$A$604,$A63,Urlaub!$B$5:$B$604,"&lt;="&amp;BU$3,Urlaub!$C$5:$C$604,"&gt;="&amp;BU$3)&gt;0,1,0))</f>
        <v>0</v>
      </c>
      <c r="BV63" s="19" t="n">
        <f aca="false">IF($A63="",0,IF(COUNTIFS(Urlaub!$A$5:$A$604,$A63,Urlaub!$B$5:$B$604,"&lt;="&amp;BV$3,Urlaub!$C$5:$C$604,"&gt;="&amp;BV$3)&gt;0,1,0))</f>
        <v>0</v>
      </c>
      <c r="BW63" s="19" t="n">
        <f aca="false">IF($A63="",0,IF(COUNTIFS(Urlaub!$A$5:$A$604,$A63,Urlaub!$B$5:$B$604,"&lt;="&amp;BW$3,Urlaub!$C$5:$C$604,"&gt;="&amp;BW$3)&gt;0,1,0))</f>
        <v>0</v>
      </c>
      <c r="BX63" s="19" t="n">
        <f aca="false">IF($A63="",0,IF(COUNTIFS(Urlaub!$A$5:$A$604,$A63,Urlaub!$B$5:$B$604,"&lt;="&amp;BX$3,Urlaub!$C$5:$C$604,"&gt;="&amp;BX$3)&gt;0,1,0))</f>
        <v>0</v>
      </c>
      <c r="BY63" s="19" t="n">
        <f aca="false">IF($A63="",0,IF(COUNTIFS(Urlaub!$A$5:$A$604,$A63,Urlaub!$B$5:$B$604,"&lt;="&amp;BY$3,Urlaub!$C$5:$C$604,"&gt;="&amp;BY$3)&gt;0,1,0))</f>
        <v>0</v>
      </c>
      <c r="BZ63" s="19" t="n">
        <f aca="false">IF($A63="",0,IF(COUNTIFS(Urlaub!$A$5:$A$604,$A63,Urlaub!$B$5:$B$604,"&lt;="&amp;BZ$3,Urlaub!$C$5:$C$604,"&gt;="&amp;BZ$3)&gt;0,1,0))</f>
        <v>0</v>
      </c>
      <c r="CA63" s="19" t="n">
        <f aca="false">IF($A63="",0,IF(COUNTIFS(Urlaub!$A$5:$A$604,$A63,Urlaub!$B$5:$B$604,"&lt;="&amp;CA$3,Urlaub!$C$5:$C$604,"&gt;="&amp;CA$3)&gt;0,1,0))</f>
        <v>0</v>
      </c>
      <c r="CB63" s="19" t="n">
        <f aca="false">IF($A63="",0,IF(COUNTIFS(Urlaub!$A$5:$A$604,$A63,Urlaub!$B$5:$B$604,"&lt;="&amp;CB$3,Urlaub!$C$5:$C$604,"&gt;="&amp;CB$3)&gt;0,1,0))</f>
        <v>0</v>
      </c>
      <c r="CC63" s="19" t="n">
        <f aca="false">IF($A63="",0,IF(COUNTIFS(Urlaub!$A$5:$A$604,$A63,Urlaub!$B$5:$B$604,"&lt;="&amp;CC$3,Urlaub!$C$5:$C$604,"&gt;="&amp;CC$3)&gt;0,1,0))</f>
        <v>0</v>
      </c>
      <c r="CD63" s="19" t="n">
        <f aca="false">IF($A63="",0,IF(COUNTIFS(Urlaub!$A$5:$A$604,$A63,Urlaub!$B$5:$B$604,"&lt;="&amp;CD$3,Urlaub!$C$5:$C$604,"&gt;="&amp;CD$3)&gt;0,1,0))</f>
        <v>0</v>
      </c>
      <c r="CE63" s="19" t="n">
        <f aca="false">IF($A63="",0,IF(COUNTIFS(Urlaub!$A$5:$A$604,$A63,Urlaub!$B$5:$B$604,"&lt;="&amp;CE$3,Urlaub!$C$5:$C$604,"&gt;="&amp;CE$3)&gt;0,1,0))</f>
        <v>0</v>
      </c>
      <c r="CF63" s="19" t="n">
        <f aca="false">IF($A63="",0,IF(COUNTIFS(Urlaub!$A$5:$A$604,$A63,Urlaub!$B$5:$B$604,"&lt;="&amp;CF$3,Urlaub!$C$5:$C$604,"&gt;="&amp;CF$3)&gt;0,1,0))</f>
        <v>0</v>
      </c>
      <c r="CG63" s="19" t="n">
        <f aca="false">IF($A63="",0,IF(COUNTIFS(Urlaub!$A$5:$A$604,$A63,Urlaub!$B$5:$B$604,"&lt;="&amp;CG$3,Urlaub!$C$5:$C$604,"&gt;="&amp;CG$3)&gt;0,1,0))</f>
        <v>0</v>
      </c>
      <c r="CH63" s="19" t="n">
        <f aca="false">IF($A63="",0,IF(COUNTIFS(Urlaub!$A$5:$A$604,$A63,Urlaub!$B$5:$B$604,"&lt;="&amp;CH$3,Urlaub!$C$5:$C$604,"&gt;="&amp;CH$3)&gt;0,1,0))</f>
        <v>0</v>
      </c>
      <c r="CI63" s="19" t="n">
        <f aca="false">IF($A63="",0,IF(COUNTIFS(Urlaub!$A$5:$A$604,$A63,Urlaub!$B$5:$B$604,"&lt;="&amp;CI$3,Urlaub!$C$5:$C$604,"&gt;="&amp;CI$3)&gt;0,1,0))</f>
        <v>0</v>
      </c>
      <c r="CJ63" s="19" t="n">
        <f aca="false">IF($A63="",0,IF(COUNTIFS(Urlaub!$A$5:$A$604,$A63,Urlaub!$B$5:$B$604,"&lt;="&amp;CJ$3,Urlaub!$C$5:$C$604,"&gt;="&amp;CJ$3)&gt;0,1,0))</f>
        <v>0</v>
      </c>
      <c r="CK63" s="19" t="n">
        <f aca="false">IF($A63="",0,IF(COUNTIFS(Urlaub!$A$5:$A$604,$A63,Urlaub!$B$5:$B$604,"&lt;="&amp;CK$3,Urlaub!$C$5:$C$604,"&gt;="&amp;CK$3)&gt;0,1,0))</f>
        <v>0</v>
      </c>
      <c r="CL63" s="19" t="n">
        <f aca="false">IF($A63="",0,IF(COUNTIFS(Urlaub!$A$5:$A$604,$A63,Urlaub!$B$5:$B$604,"&lt;="&amp;CL$3,Urlaub!$C$5:$C$604,"&gt;="&amp;CL$3)&gt;0,1,0))</f>
        <v>0</v>
      </c>
      <c r="CM63" s="19" t="n">
        <f aca="false">IF($A63="",0,IF(COUNTIFS(Urlaub!$A$5:$A$604,$A63,Urlaub!$B$5:$B$604,"&lt;="&amp;CM$3,Urlaub!$C$5:$C$604,"&gt;="&amp;CM$3)&gt;0,1,0))</f>
        <v>0</v>
      </c>
      <c r="CN63" s="19" t="n">
        <f aca="false">IF($A63="",0,IF(COUNTIFS(Urlaub!$A$5:$A$604,$A63,Urlaub!$B$5:$B$604,"&lt;="&amp;CN$3,Urlaub!$C$5:$C$604,"&gt;="&amp;CN$3)&gt;0,1,0))</f>
        <v>0</v>
      </c>
      <c r="CO63" s="19" t="n">
        <f aca="false">IF($A63="",0,IF(COUNTIFS(Urlaub!$A$5:$A$604,$A63,Urlaub!$B$5:$B$604,"&lt;="&amp;CO$3,Urlaub!$C$5:$C$604,"&gt;="&amp;CO$3)&gt;0,1,0))</f>
        <v>0</v>
      </c>
      <c r="CP63" s="19" t="n">
        <f aca="false">IF($A63="",0,IF(COUNTIFS(Urlaub!$A$5:$A$604,$A63,Urlaub!$B$5:$B$604,"&lt;="&amp;CP$3,Urlaub!$C$5:$C$604,"&gt;="&amp;CP$3)&gt;0,1,0))</f>
        <v>0</v>
      </c>
      <c r="CQ63" s="19" t="n">
        <f aca="false">IF($A63="",0,IF(COUNTIFS(Urlaub!$A$5:$A$604,$A63,Urlaub!$B$5:$B$604,"&lt;="&amp;CQ$3,Urlaub!$C$5:$C$604,"&gt;="&amp;CQ$3)&gt;0,1,0))</f>
        <v>0</v>
      </c>
      <c r="CR63" s="19" t="n">
        <f aca="false">IF($A63="",0,IF(COUNTIFS(Urlaub!$A$5:$A$604,$A63,Urlaub!$B$5:$B$604,"&lt;="&amp;CR$3,Urlaub!$C$5:$C$604,"&gt;="&amp;CR$3)&gt;0,1,0))</f>
        <v>0</v>
      </c>
      <c r="CS63" s="19" t="n">
        <f aca="false">IF($A63="",0,IF(COUNTIFS(Urlaub!$A$5:$A$604,$A63,Urlaub!$B$5:$B$604,"&lt;="&amp;CS$3,Urlaub!$C$5:$C$604,"&gt;="&amp;CS$3)&gt;0,1,0))</f>
        <v>0</v>
      </c>
      <c r="CT63" s="19" t="n">
        <f aca="false">IF($A63="",0,IF(COUNTIFS(Urlaub!$A$5:$A$604,$A63,Urlaub!$B$5:$B$604,"&lt;="&amp;CT$3,Urlaub!$C$5:$C$604,"&gt;="&amp;CT$3)&gt;0,1,0))</f>
        <v>0</v>
      </c>
      <c r="CU63" s="19" t="n">
        <f aca="false">IF($A63="",0,IF(COUNTIFS(Urlaub!$A$5:$A$604,$A63,Urlaub!$B$5:$B$604,"&lt;="&amp;CU$3,Urlaub!$C$5:$C$604,"&gt;="&amp;CU$3)&gt;0,1,0))</f>
        <v>0</v>
      </c>
      <c r="CV63" s="19" t="n">
        <f aca="false">IF($A63="",0,IF(COUNTIFS(Urlaub!$A$5:$A$604,$A63,Urlaub!$B$5:$B$604,"&lt;="&amp;CV$3,Urlaub!$C$5:$C$604,"&gt;="&amp;CV$3)&gt;0,1,0))</f>
        <v>0</v>
      </c>
      <c r="CW63" s="19" t="n">
        <f aca="false">IF($A63="",0,IF(COUNTIFS(Urlaub!$A$5:$A$604,$A63,Urlaub!$B$5:$B$604,"&lt;="&amp;CW$3,Urlaub!$C$5:$C$604,"&gt;="&amp;CW$3)&gt;0,1,0))</f>
        <v>0</v>
      </c>
      <c r="CX63" s="19" t="n">
        <f aca="false">IF($A63="",0,IF(COUNTIFS(Urlaub!$A$5:$A$604,$A63,Urlaub!$B$5:$B$604,"&lt;="&amp;CX$3,Urlaub!$C$5:$C$604,"&gt;="&amp;CX$3)&gt;0,1,0))</f>
        <v>0</v>
      </c>
      <c r="CY63" s="19" t="n">
        <f aca="false">IF($A63="",0,IF(COUNTIFS(Urlaub!$A$5:$A$604,$A63,Urlaub!$B$5:$B$604,"&lt;="&amp;CY$3,Urlaub!$C$5:$C$604,"&gt;="&amp;CY$3)&gt;0,1,0))</f>
        <v>0</v>
      </c>
      <c r="CZ63" s="19" t="n">
        <f aca="false">IF($A63="",0,IF(COUNTIFS(Urlaub!$A$5:$A$604,$A63,Urlaub!$B$5:$B$604,"&lt;="&amp;CZ$3,Urlaub!$C$5:$C$604,"&gt;="&amp;CZ$3)&gt;0,1,0))</f>
        <v>0</v>
      </c>
      <c r="DA63" s="19" t="n">
        <f aca="false">IF($A63="",0,IF(COUNTIFS(Urlaub!$A$5:$A$604,$A63,Urlaub!$B$5:$B$604,"&lt;="&amp;DA$3,Urlaub!$C$5:$C$604,"&gt;="&amp;DA$3)&gt;0,1,0))</f>
        <v>0</v>
      </c>
      <c r="DB63" s="19" t="n">
        <f aca="false">IF($A63="",0,IF(COUNTIFS(Urlaub!$A$5:$A$604,$A63,Urlaub!$B$5:$B$604,"&lt;="&amp;DB$3,Urlaub!$C$5:$C$604,"&gt;="&amp;DB$3)&gt;0,1,0))</f>
        <v>0</v>
      </c>
      <c r="DC63" s="19" t="n">
        <f aca="false">IF($A63="",0,IF(COUNTIFS(Urlaub!$A$5:$A$604,$A63,Urlaub!$B$5:$B$604,"&lt;="&amp;DC$3,Urlaub!$C$5:$C$604,"&gt;="&amp;DC$3)&gt;0,1,0))</f>
        <v>0</v>
      </c>
      <c r="DD63" s="19" t="n">
        <f aca="false">IF($A63="",0,IF(COUNTIFS(Urlaub!$A$5:$A$604,$A63,Urlaub!$B$5:$B$604,"&lt;="&amp;DD$3,Urlaub!$C$5:$C$604,"&gt;="&amp;DD$3)&gt;0,1,0))</f>
        <v>0</v>
      </c>
      <c r="DE63" s="19" t="n">
        <f aca="false">IF($A63="",0,IF(COUNTIFS(Urlaub!$A$5:$A$604,$A63,Urlaub!$B$5:$B$604,"&lt;="&amp;DE$3,Urlaub!$C$5:$C$604,"&gt;="&amp;DE$3)&gt;0,1,0))</f>
        <v>0</v>
      </c>
      <c r="DF63" s="19" t="n">
        <f aca="false">IF($A63="",0,IF(COUNTIFS(Urlaub!$A$5:$A$604,$A63,Urlaub!$B$5:$B$604,"&lt;="&amp;DF$3,Urlaub!$C$5:$C$604,"&gt;="&amp;DF$3)&gt;0,1,0))</f>
        <v>0</v>
      </c>
      <c r="DG63" s="19" t="n">
        <f aca="false">IF($A63="",0,IF(COUNTIFS(Urlaub!$A$5:$A$604,$A63,Urlaub!$B$5:$B$604,"&lt;="&amp;DG$3,Urlaub!$C$5:$C$604,"&gt;="&amp;DG$3)&gt;0,1,0))</f>
        <v>0</v>
      </c>
      <c r="DH63" s="19" t="n">
        <f aca="false">IF($A63="",0,IF(COUNTIFS(Urlaub!$A$5:$A$604,$A63,Urlaub!$B$5:$B$604,"&lt;="&amp;DH$3,Urlaub!$C$5:$C$604,"&gt;="&amp;DH$3)&gt;0,1,0))</f>
        <v>0</v>
      </c>
      <c r="DI63" s="19" t="n">
        <f aca="false">IF($A63="",0,IF(COUNTIFS(Urlaub!$A$5:$A$604,$A63,Urlaub!$B$5:$B$604,"&lt;="&amp;DI$3,Urlaub!$C$5:$C$604,"&gt;="&amp;DI$3)&gt;0,1,0))</f>
        <v>0</v>
      </c>
      <c r="DJ63" s="19" t="n">
        <f aca="false">IF($A63="",0,IF(COUNTIFS(Urlaub!$A$5:$A$604,$A63,Urlaub!$B$5:$B$604,"&lt;="&amp;DJ$3,Urlaub!$C$5:$C$604,"&gt;="&amp;DJ$3)&gt;0,1,0))</f>
        <v>0</v>
      </c>
      <c r="DK63" s="19" t="n">
        <f aca="false">IF($A63="",0,IF(COUNTIFS(Urlaub!$A$5:$A$604,$A63,Urlaub!$B$5:$B$604,"&lt;="&amp;DK$3,Urlaub!$C$5:$C$604,"&gt;="&amp;DK$3)&gt;0,1,0))</f>
        <v>0</v>
      </c>
      <c r="DL63" s="19" t="n">
        <f aca="false">IF($A63="",0,IF(COUNTIFS(Urlaub!$A$5:$A$604,$A63,Urlaub!$B$5:$B$604,"&lt;="&amp;DL$3,Urlaub!$C$5:$C$604,"&gt;="&amp;DL$3)&gt;0,1,0))</f>
        <v>0</v>
      </c>
      <c r="DM63" s="19" t="n">
        <f aca="false">IF($A63="",0,IF(COUNTIFS(Urlaub!$A$5:$A$604,$A63,Urlaub!$B$5:$B$604,"&lt;="&amp;DM$3,Urlaub!$C$5:$C$604,"&gt;="&amp;DM$3)&gt;0,1,0))</f>
        <v>0</v>
      </c>
      <c r="DN63" s="19" t="n">
        <f aca="false">IF($A63="",0,IF(COUNTIFS(Urlaub!$A$5:$A$604,$A63,Urlaub!$B$5:$B$604,"&lt;="&amp;DN$3,Urlaub!$C$5:$C$604,"&gt;="&amp;DN$3)&gt;0,1,0))</f>
        <v>0</v>
      </c>
      <c r="DO63" s="19" t="n">
        <f aca="false">IF($A63="",0,IF(COUNTIFS(Urlaub!$A$5:$A$604,$A63,Urlaub!$B$5:$B$604,"&lt;="&amp;DO$3,Urlaub!$C$5:$C$604,"&gt;="&amp;DO$3)&gt;0,1,0))</f>
        <v>0</v>
      </c>
      <c r="DP63" s="19" t="n">
        <f aca="false">IF($A63="",0,IF(COUNTIFS(Urlaub!$A$5:$A$604,$A63,Urlaub!$B$5:$B$604,"&lt;="&amp;DP$3,Urlaub!$C$5:$C$604,"&gt;="&amp;DP$3)&gt;0,1,0))</f>
        <v>0</v>
      </c>
      <c r="DQ63" s="19" t="n">
        <f aca="false">IF($A63="",0,IF(COUNTIFS(Urlaub!$A$5:$A$604,$A63,Urlaub!$B$5:$B$604,"&lt;="&amp;DQ$3,Urlaub!$C$5:$C$604,"&gt;="&amp;DQ$3)&gt;0,1,0))</f>
        <v>0</v>
      </c>
      <c r="DR63" s="19" t="n">
        <f aca="false">IF($A63="",0,IF(COUNTIFS(Urlaub!$A$5:$A$604,$A63,Urlaub!$B$5:$B$604,"&lt;="&amp;DR$3,Urlaub!$C$5:$C$604,"&gt;="&amp;DR$3)&gt;0,1,0))</f>
        <v>0</v>
      </c>
      <c r="DS63" s="19" t="n">
        <f aca="false">IF($A63="",0,IF(COUNTIFS(Urlaub!$A$5:$A$604,$A63,Urlaub!$B$5:$B$604,"&lt;="&amp;DS$3,Urlaub!$C$5:$C$604,"&gt;="&amp;DS$3)&gt;0,1,0))</f>
        <v>0</v>
      </c>
      <c r="DT63" s="19" t="n">
        <f aca="false">IF($A63="",0,IF(COUNTIFS(Urlaub!$A$5:$A$604,$A63,Urlaub!$B$5:$B$604,"&lt;="&amp;DT$3,Urlaub!$C$5:$C$604,"&gt;="&amp;DT$3)&gt;0,1,0))</f>
        <v>0</v>
      </c>
      <c r="DU63" s="19" t="n">
        <f aca="false">IF($A63="",0,IF(COUNTIFS(Urlaub!$A$5:$A$604,$A63,Urlaub!$B$5:$B$604,"&lt;="&amp;DU$3,Urlaub!$C$5:$C$604,"&gt;="&amp;DU$3)&gt;0,1,0))</f>
        <v>0</v>
      </c>
      <c r="DV63" s="19" t="n">
        <f aca="false">IF($A63="",0,IF(COUNTIFS(Urlaub!$A$5:$A$604,$A63,Urlaub!$B$5:$B$604,"&lt;="&amp;DV$3,Urlaub!$C$5:$C$604,"&gt;="&amp;DV$3)&gt;0,1,0))</f>
        <v>0</v>
      </c>
      <c r="DW63" s="19" t="n">
        <f aca="false">IF($A63="",0,IF(COUNTIFS(Urlaub!$A$5:$A$604,$A63,Urlaub!$B$5:$B$604,"&lt;="&amp;DW$3,Urlaub!$C$5:$C$604,"&gt;="&amp;DW$3)&gt;0,1,0))</f>
        <v>0</v>
      </c>
      <c r="DX63" s="19" t="n">
        <f aca="false">IF($A63="",0,IF(COUNTIFS(Urlaub!$A$5:$A$604,$A63,Urlaub!$B$5:$B$604,"&lt;="&amp;DX$3,Urlaub!$C$5:$C$604,"&gt;="&amp;DX$3)&gt;0,1,0))</f>
        <v>0</v>
      </c>
      <c r="DY63" s="19" t="n">
        <f aca="false">IF($A63="",0,IF(COUNTIFS(Urlaub!$A$5:$A$604,$A63,Urlaub!$B$5:$B$604,"&lt;="&amp;DY$3,Urlaub!$C$5:$C$604,"&gt;="&amp;DY$3)&gt;0,1,0))</f>
        <v>0</v>
      </c>
      <c r="DZ63" s="19" t="n">
        <f aca="false">IF($A63="",0,IF(COUNTIFS(Urlaub!$A$5:$A$604,$A63,Urlaub!$B$5:$B$604,"&lt;="&amp;DZ$3,Urlaub!$C$5:$C$604,"&gt;="&amp;DZ$3)&gt;0,1,0))</f>
        <v>0</v>
      </c>
      <c r="EA63" s="19" t="n">
        <f aca="false">IF($A63="",0,IF(COUNTIFS(Urlaub!$A$5:$A$604,$A63,Urlaub!$B$5:$B$604,"&lt;="&amp;EA$3,Urlaub!$C$5:$C$604,"&gt;="&amp;EA$3)&gt;0,1,0))</f>
        <v>0</v>
      </c>
      <c r="EB63" s="19" t="n">
        <f aca="false">IF($A63="",0,IF(COUNTIFS(Urlaub!$A$5:$A$604,$A63,Urlaub!$B$5:$B$604,"&lt;="&amp;EB$3,Urlaub!$C$5:$C$604,"&gt;="&amp;EB$3)&gt;0,1,0))</f>
        <v>0</v>
      </c>
      <c r="EC63" s="19" t="n">
        <f aca="false">IF($A63="",0,IF(COUNTIFS(Urlaub!$A$5:$A$604,$A63,Urlaub!$B$5:$B$604,"&lt;="&amp;EC$3,Urlaub!$C$5:$C$604,"&gt;="&amp;EC$3)&gt;0,1,0))</f>
        <v>0</v>
      </c>
      <c r="ED63" s="19" t="n">
        <f aca="false">IF($A63="",0,IF(COUNTIFS(Urlaub!$A$5:$A$604,$A63,Urlaub!$B$5:$B$604,"&lt;="&amp;ED$3,Urlaub!$C$5:$C$604,"&gt;="&amp;ED$3)&gt;0,1,0))</f>
        <v>0</v>
      </c>
      <c r="EE63" s="19" t="n">
        <f aca="false">IF($A63="",0,IF(COUNTIFS(Urlaub!$A$5:$A$604,$A63,Urlaub!$B$5:$B$604,"&lt;="&amp;EE$3,Urlaub!$C$5:$C$604,"&gt;="&amp;EE$3)&gt;0,1,0))</f>
        <v>0</v>
      </c>
      <c r="EF63" s="19" t="n">
        <f aca="false">IF($A63="",0,IF(COUNTIFS(Urlaub!$A$5:$A$604,$A63,Urlaub!$B$5:$B$604,"&lt;="&amp;EF$3,Urlaub!$C$5:$C$604,"&gt;="&amp;EF$3)&gt;0,1,0))</f>
        <v>0</v>
      </c>
      <c r="EG63" s="19" t="n">
        <f aca="false">IF($A63="",0,IF(COUNTIFS(Urlaub!$A$5:$A$604,$A63,Urlaub!$B$5:$B$604,"&lt;="&amp;EG$3,Urlaub!$C$5:$C$604,"&gt;="&amp;EG$3)&gt;0,1,0))</f>
        <v>0</v>
      </c>
      <c r="EH63" s="19" t="n">
        <f aca="false">IF($A63="",0,IF(COUNTIFS(Urlaub!$A$5:$A$604,$A63,Urlaub!$B$5:$B$604,"&lt;="&amp;EH$3,Urlaub!$C$5:$C$604,"&gt;="&amp;EH$3)&gt;0,1,0))</f>
        <v>0</v>
      </c>
      <c r="EI63" s="19" t="n">
        <f aca="false">IF($A63="",0,IF(COUNTIFS(Urlaub!$A$5:$A$604,$A63,Urlaub!$B$5:$B$604,"&lt;="&amp;EI$3,Urlaub!$C$5:$C$604,"&gt;="&amp;EI$3)&gt;0,1,0))</f>
        <v>0</v>
      </c>
      <c r="EJ63" s="19" t="n">
        <f aca="false">IF($A63="",0,IF(COUNTIFS(Urlaub!$A$5:$A$604,$A63,Urlaub!$B$5:$B$604,"&lt;="&amp;EJ$3,Urlaub!$C$5:$C$604,"&gt;="&amp;EJ$3)&gt;0,1,0))</f>
        <v>0</v>
      </c>
      <c r="EK63" s="19" t="n">
        <f aca="false">IF($A63="",0,IF(COUNTIFS(Urlaub!$A$5:$A$604,$A63,Urlaub!$B$5:$B$604,"&lt;="&amp;EK$3,Urlaub!$C$5:$C$604,"&gt;="&amp;EK$3)&gt;0,1,0))</f>
        <v>0</v>
      </c>
      <c r="EL63" s="19" t="n">
        <f aca="false">IF($A63="",0,IF(COUNTIFS(Urlaub!$A$5:$A$604,$A63,Urlaub!$B$5:$B$604,"&lt;="&amp;EL$3,Urlaub!$C$5:$C$604,"&gt;="&amp;EL$3)&gt;0,1,0))</f>
        <v>0</v>
      </c>
      <c r="EM63" s="19" t="n">
        <f aca="false">IF($A63="",0,IF(COUNTIFS(Urlaub!$A$5:$A$604,$A63,Urlaub!$B$5:$B$604,"&lt;="&amp;EM$3,Urlaub!$C$5:$C$604,"&gt;="&amp;EM$3)&gt;0,1,0))</f>
        <v>0</v>
      </c>
      <c r="EN63" s="19" t="n">
        <f aca="false">IF($A63="",0,IF(COUNTIFS(Urlaub!$A$5:$A$604,$A63,Urlaub!$B$5:$B$604,"&lt;="&amp;EN$3,Urlaub!$C$5:$C$604,"&gt;="&amp;EN$3)&gt;0,1,0))</f>
        <v>0</v>
      </c>
      <c r="EO63" s="19" t="n">
        <f aca="false">IF($A63="",0,IF(COUNTIFS(Urlaub!$A$5:$A$604,$A63,Urlaub!$B$5:$B$604,"&lt;="&amp;EO$3,Urlaub!$C$5:$C$604,"&gt;="&amp;EO$3)&gt;0,1,0))</f>
        <v>0</v>
      </c>
      <c r="EP63" s="19" t="n">
        <f aca="false">IF($A63="",0,IF(COUNTIFS(Urlaub!$A$5:$A$604,$A63,Urlaub!$B$5:$B$604,"&lt;="&amp;EP$3,Urlaub!$C$5:$C$604,"&gt;="&amp;EP$3)&gt;0,1,0))</f>
        <v>0</v>
      </c>
      <c r="EQ63" s="19" t="n">
        <f aca="false">IF($A63="",0,IF(COUNTIFS(Urlaub!$A$5:$A$604,$A63,Urlaub!$B$5:$B$604,"&lt;="&amp;EQ$3,Urlaub!$C$5:$C$604,"&gt;="&amp;EQ$3)&gt;0,1,0))</f>
        <v>0</v>
      </c>
      <c r="ER63" s="19" t="n">
        <f aca="false">IF($A63="",0,IF(COUNTIFS(Urlaub!$A$5:$A$604,$A63,Urlaub!$B$5:$B$604,"&lt;="&amp;ER$3,Urlaub!$C$5:$C$604,"&gt;="&amp;ER$3)&gt;0,1,0))</f>
        <v>0</v>
      </c>
      <c r="ES63" s="19" t="n">
        <f aca="false">IF($A63="",0,IF(COUNTIFS(Urlaub!$A$5:$A$604,$A63,Urlaub!$B$5:$B$604,"&lt;="&amp;ES$3,Urlaub!$C$5:$C$604,"&gt;="&amp;ES$3)&gt;0,1,0))</f>
        <v>0</v>
      </c>
      <c r="ET63" s="19" t="n">
        <f aca="false">IF($A63="",0,IF(COUNTIFS(Urlaub!$A$5:$A$604,$A63,Urlaub!$B$5:$B$604,"&lt;="&amp;ET$3,Urlaub!$C$5:$C$604,"&gt;="&amp;ET$3)&gt;0,1,0))</f>
        <v>0</v>
      </c>
      <c r="EU63" s="19" t="n">
        <f aca="false">IF($A63="",0,IF(COUNTIFS(Urlaub!$A$5:$A$604,$A63,Urlaub!$B$5:$B$604,"&lt;="&amp;EU$3,Urlaub!$C$5:$C$604,"&gt;="&amp;EU$3)&gt;0,1,0))</f>
        <v>0</v>
      </c>
      <c r="EV63" s="19" t="n">
        <f aca="false">IF($A63="",0,IF(COUNTIFS(Urlaub!$A$5:$A$604,$A63,Urlaub!$B$5:$B$604,"&lt;="&amp;EV$3,Urlaub!$C$5:$C$604,"&gt;="&amp;EV$3)&gt;0,1,0))</f>
        <v>0</v>
      </c>
      <c r="EW63" s="19" t="n">
        <f aca="false">IF($A63="",0,IF(COUNTIFS(Urlaub!$A$5:$A$604,$A63,Urlaub!$B$5:$B$604,"&lt;="&amp;EW$3,Urlaub!$C$5:$C$604,"&gt;="&amp;EW$3)&gt;0,1,0))</f>
        <v>0</v>
      </c>
      <c r="EX63" s="19" t="n">
        <f aca="false">IF($A63="",0,IF(COUNTIFS(Urlaub!$A$5:$A$604,$A63,Urlaub!$B$5:$B$604,"&lt;="&amp;EX$3,Urlaub!$C$5:$C$604,"&gt;="&amp;EX$3)&gt;0,1,0))</f>
        <v>0</v>
      </c>
      <c r="EY63" s="19" t="n">
        <f aca="false">IF($A63="",0,IF(COUNTIFS(Urlaub!$A$5:$A$604,$A63,Urlaub!$B$5:$B$604,"&lt;="&amp;EY$3,Urlaub!$C$5:$C$604,"&gt;="&amp;EY$3)&gt;0,1,0))</f>
        <v>0</v>
      </c>
      <c r="EZ63" s="19" t="n">
        <f aca="false">IF($A63="",0,IF(COUNTIFS(Urlaub!$A$5:$A$604,$A63,Urlaub!$B$5:$B$604,"&lt;="&amp;EZ$3,Urlaub!$C$5:$C$604,"&gt;="&amp;EZ$3)&gt;0,1,0))</f>
        <v>0</v>
      </c>
      <c r="FA63" s="19" t="n">
        <f aca="false">IF($A63="",0,IF(COUNTIFS(Urlaub!$A$5:$A$604,$A63,Urlaub!$B$5:$B$604,"&lt;="&amp;FA$3,Urlaub!$C$5:$C$604,"&gt;="&amp;FA$3)&gt;0,1,0))</f>
        <v>0</v>
      </c>
      <c r="FB63" s="19" t="n">
        <f aca="false">IF($A63="",0,IF(COUNTIFS(Urlaub!$A$5:$A$604,$A63,Urlaub!$B$5:$B$604,"&lt;="&amp;FB$3,Urlaub!$C$5:$C$604,"&gt;="&amp;FB$3)&gt;0,1,0))</f>
        <v>0</v>
      </c>
      <c r="FC63" s="19" t="n">
        <f aca="false">IF($A63="",0,IF(COUNTIFS(Urlaub!$A$5:$A$604,$A63,Urlaub!$B$5:$B$604,"&lt;="&amp;FC$3,Urlaub!$C$5:$C$604,"&gt;="&amp;FC$3)&gt;0,1,0))</f>
        <v>0</v>
      </c>
      <c r="FD63" s="19" t="n">
        <f aca="false">IF($A63="",0,IF(COUNTIFS(Urlaub!$A$5:$A$604,$A63,Urlaub!$B$5:$B$604,"&lt;="&amp;FD$3,Urlaub!$C$5:$C$604,"&gt;="&amp;FD$3)&gt;0,1,0))</f>
        <v>0</v>
      </c>
      <c r="FE63" s="19" t="n">
        <f aca="false">IF($A63="",0,IF(COUNTIFS(Urlaub!$A$5:$A$604,$A63,Urlaub!$B$5:$B$604,"&lt;="&amp;FE$3,Urlaub!$C$5:$C$604,"&gt;="&amp;FE$3)&gt;0,1,0))</f>
        <v>0</v>
      </c>
      <c r="FF63" s="19" t="n">
        <f aca="false">IF($A63="",0,IF(COUNTIFS(Urlaub!$A$5:$A$604,$A63,Urlaub!$B$5:$B$604,"&lt;="&amp;FF$3,Urlaub!$C$5:$C$604,"&gt;="&amp;FF$3)&gt;0,1,0))</f>
        <v>0</v>
      </c>
      <c r="FG63" s="19" t="n">
        <f aca="false">IF($A63="",0,IF(COUNTIFS(Urlaub!$A$5:$A$604,$A63,Urlaub!$B$5:$B$604,"&lt;="&amp;FG$3,Urlaub!$C$5:$C$604,"&gt;="&amp;FG$3)&gt;0,1,0))</f>
        <v>0</v>
      </c>
      <c r="FH63" s="19" t="n">
        <f aca="false">IF($A63="",0,IF(COUNTIFS(Urlaub!$A$5:$A$604,$A63,Urlaub!$B$5:$B$604,"&lt;="&amp;FH$3,Urlaub!$C$5:$C$604,"&gt;="&amp;FH$3)&gt;0,1,0))</f>
        <v>0</v>
      </c>
      <c r="FI63" s="19" t="n">
        <f aca="false">IF($A63="",0,IF(COUNTIFS(Urlaub!$A$5:$A$604,$A63,Urlaub!$B$5:$B$604,"&lt;="&amp;FI$3,Urlaub!$C$5:$C$604,"&gt;="&amp;FI$3)&gt;0,1,0))</f>
        <v>0</v>
      </c>
      <c r="FJ63" s="19" t="n">
        <f aca="false">IF($A63="",0,IF(COUNTIFS(Urlaub!$A$5:$A$604,$A63,Urlaub!$B$5:$B$604,"&lt;="&amp;FJ$3,Urlaub!$C$5:$C$604,"&gt;="&amp;FJ$3)&gt;0,1,0))</f>
        <v>0</v>
      </c>
      <c r="FK63" s="19" t="n">
        <f aca="false">IF($A63="",0,IF(COUNTIFS(Urlaub!$A$5:$A$604,$A63,Urlaub!$B$5:$B$604,"&lt;="&amp;FK$3,Urlaub!$C$5:$C$604,"&gt;="&amp;FK$3)&gt;0,1,0))</f>
        <v>0</v>
      </c>
      <c r="FL63" s="19" t="n">
        <f aca="false">IF($A63="",0,IF(COUNTIFS(Urlaub!$A$5:$A$604,$A63,Urlaub!$B$5:$B$604,"&lt;="&amp;FL$3,Urlaub!$C$5:$C$604,"&gt;="&amp;FL$3)&gt;0,1,0))</f>
        <v>0</v>
      </c>
      <c r="FM63" s="19" t="n">
        <f aca="false">IF($A63="",0,IF(COUNTIFS(Urlaub!$A$5:$A$604,$A63,Urlaub!$B$5:$B$604,"&lt;="&amp;FM$3,Urlaub!$C$5:$C$604,"&gt;="&amp;FM$3)&gt;0,1,0))</f>
        <v>0</v>
      </c>
      <c r="FN63" s="19" t="n">
        <f aca="false">IF($A63="",0,IF(COUNTIFS(Urlaub!$A$5:$A$604,$A63,Urlaub!$B$5:$B$604,"&lt;="&amp;FN$3,Urlaub!$C$5:$C$604,"&gt;="&amp;FN$3)&gt;0,1,0))</f>
        <v>0</v>
      </c>
      <c r="FO63" s="19" t="n">
        <f aca="false">IF($A63="",0,IF(COUNTIFS(Urlaub!$A$5:$A$604,$A63,Urlaub!$B$5:$B$604,"&lt;="&amp;FO$3,Urlaub!$C$5:$C$604,"&gt;="&amp;FO$3)&gt;0,1,0))</f>
        <v>0</v>
      </c>
      <c r="FP63" s="19" t="n">
        <f aca="false">IF($A63="",0,IF(COUNTIFS(Urlaub!$A$5:$A$604,$A63,Urlaub!$B$5:$B$604,"&lt;="&amp;FP$3,Urlaub!$C$5:$C$604,"&gt;="&amp;FP$3)&gt;0,1,0))</f>
        <v>0</v>
      </c>
      <c r="FQ63" s="19" t="n">
        <f aca="false">IF($A63="",0,IF(COUNTIFS(Urlaub!$A$5:$A$604,$A63,Urlaub!$B$5:$B$604,"&lt;="&amp;FQ$3,Urlaub!$C$5:$C$604,"&gt;="&amp;FQ$3)&gt;0,1,0))</f>
        <v>0</v>
      </c>
      <c r="FR63" s="19" t="n">
        <f aca="false">IF($A63="",0,IF(COUNTIFS(Urlaub!$A$5:$A$604,$A63,Urlaub!$B$5:$B$604,"&lt;="&amp;FR$3,Urlaub!$C$5:$C$604,"&gt;="&amp;FR$3)&gt;0,1,0))</f>
        <v>0</v>
      </c>
      <c r="FS63" s="19" t="n">
        <f aca="false">IF($A63="",0,IF(COUNTIFS(Urlaub!$A$5:$A$604,$A63,Urlaub!$B$5:$B$604,"&lt;="&amp;FS$3,Urlaub!$C$5:$C$604,"&gt;="&amp;FS$3)&gt;0,1,0))</f>
        <v>0</v>
      </c>
      <c r="FT63" s="19" t="n">
        <f aca="false">IF($A63="",0,IF(COUNTIFS(Urlaub!$A$5:$A$604,$A63,Urlaub!$B$5:$B$604,"&lt;="&amp;FT$3,Urlaub!$C$5:$C$604,"&gt;="&amp;FT$3)&gt;0,1,0))</f>
        <v>0</v>
      </c>
      <c r="FU63" s="19" t="n">
        <f aca="false">IF($A63="",0,IF(COUNTIFS(Urlaub!$A$5:$A$604,$A63,Urlaub!$B$5:$B$604,"&lt;="&amp;FU$3,Urlaub!$C$5:$C$604,"&gt;="&amp;FU$3)&gt;0,1,0))</f>
        <v>0</v>
      </c>
      <c r="FV63" s="19" t="n">
        <f aca="false">IF($A63="",0,IF(COUNTIFS(Urlaub!$A$5:$A$604,$A63,Urlaub!$B$5:$B$604,"&lt;="&amp;FV$3,Urlaub!$C$5:$C$604,"&gt;="&amp;FV$3)&gt;0,1,0))</f>
        <v>0</v>
      </c>
      <c r="FW63" s="19" t="n">
        <f aca="false">IF($A63="",0,IF(COUNTIFS(Urlaub!$A$5:$A$604,$A63,Urlaub!$B$5:$B$604,"&lt;="&amp;FW$3,Urlaub!$C$5:$C$604,"&gt;="&amp;FW$3)&gt;0,1,0))</f>
        <v>0</v>
      </c>
      <c r="FX63" s="19" t="n">
        <f aca="false">IF($A63="",0,IF(COUNTIFS(Urlaub!$A$5:$A$604,$A63,Urlaub!$B$5:$B$604,"&lt;="&amp;FX$3,Urlaub!$C$5:$C$604,"&gt;="&amp;FX$3)&gt;0,1,0))</f>
        <v>0</v>
      </c>
      <c r="FY63" s="19" t="n">
        <f aca="false">IF($A63="",0,IF(COUNTIFS(Urlaub!$A$5:$A$604,$A63,Urlaub!$B$5:$B$604,"&lt;="&amp;FY$3,Urlaub!$C$5:$C$604,"&gt;="&amp;FY$3)&gt;0,1,0))</f>
        <v>0</v>
      </c>
      <c r="FZ63" s="19" t="n">
        <f aca="false">IF($A63="",0,IF(COUNTIFS(Urlaub!$A$5:$A$604,$A63,Urlaub!$B$5:$B$604,"&lt;="&amp;FZ$3,Urlaub!$C$5:$C$604,"&gt;="&amp;FZ$3)&gt;0,1,0))</f>
        <v>0</v>
      </c>
      <c r="GA63" s="19" t="n">
        <f aca="false">IF($A63="",0,IF(COUNTIFS(Urlaub!$A$5:$A$604,$A63,Urlaub!$B$5:$B$604,"&lt;="&amp;GA$3,Urlaub!$C$5:$C$604,"&gt;="&amp;GA$3)&gt;0,1,0))</f>
        <v>0</v>
      </c>
      <c r="GB63" s="19" t="n">
        <f aca="false">IF($A63="",0,IF(COUNTIFS(Urlaub!$A$5:$A$604,$A63,Urlaub!$B$5:$B$604,"&lt;="&amp;GB$3,Urlaub!$C$5:$C$604,"&gt;="&amp;GB$3)&gt;0,1,0))</f>
        <v>0</v>
      </c>
      <c r="GC63" s="19" t="n">
        <f aca="false">IF($A63="",0,IF(COUNTIFS(Urlaub!$A$5:$A$604,$A63,Urlaub!$B$5:$B$604,"&lt;="&amp;GC$3,Urlaub!$C$5:$C$604,"&gt;="&amp;GC$3)&gt;0,1,0))</f>
        <v>0</v>
      </c>
      <c r="GD63" s="19" t="n">
        <f aca="false">IF($A63="",0,IF(COUNTIFS(Urlaub!$A$5:$A$604,$A63,Urlaub!$B$5:$B$604,"&lt;="&amp;GD$3,Urlaub!$C$5:$C$604,"&gt;="&amp;GD$3)&gt;0,1,0))</f>
        <v>0</v>
      </c>
      <c r="GE63" s="19" t="n">
        <f aca="false">IF($A63="",0,IF(COUNTIFS(Urlaub!$A$5:$A$604,$A63,Urlaub!$B$5:$B$604,"&lt;="&amp;GE$3,Urlaub!$C$5:$C$604,"&gt;="&amp;GE$3)&gt;0,1,0))</f>
        <v>0</v>
      </c>
      <c r="GF63" s="19" t="n">
        <f aca="false">IF($A63="",0,IF(COUNTIFS(Urlaub!$A$5:$A$604,$A63,Urlaub!$B$5:$B$604,"&lt;="&amp;GF$3,Urlaub!$C$5:$C$604,"&gt;="&amp;GF$3)&gt;0,1,0))</f>
        <v>0</v>
      </c>
      <c r="GG63" s="19" t="n">
        <f aca="false">IF($A63="",0,IF(COUNTIFS(Urlaub!$A$5:$A$604,$A63,Urlaub!$B$5:$B$604,"&lt;="&amp;GG$3,Urlaub!$C$5:$C$604,"&gt;="&amp;GG$3)&gt;0,1,0))</f>
        <v>0</v>
      </c>
      <c r="GH63" s="19" t="n">
        <f aca="false">IF($A63="",0,IF(COUNTIFS(Urlaub!$A$5:$A$604,$A63,Urlaub!$B$5:$B$604,"&lt;="&amp;GH$3,Urlaub!$C$5:$C$604,"&gt;="&amp;GH$3)&gt;0,1,0))</f>
        <v>0</v>
      </c>
      <c r="GI63" s="19" t="n">
        <f aca="false">IF($A63="",0,IF(COUNTIFS(Urlaub!$A$5:$A$604,$A63,Urlaub!$B$5:$B$604,"&lt;="&amp;GI$3,Urlaub!$C$5:$C$604,"&gt;="&amp;GI$3)&gt;0,1,0))</f>
        <v>0</v>
      </c>
      <c r="GJ63" s="19" t="n">
        <f aca="false">IF($A63="",0,IF(COUNTIFS(Urlaub!$A$5:$A$604,$A63,Urlaub!$B$5:$B$604,"&lt;="&amp;GJ$3,Urlaub!$C$5:$C$604,"&gt;="&amp;GJ$3)&gt;0,1,0))</f>
        <v>0</v>
      </c>
      <c r="GK63" s="19" t="n">
        <f aca="false">IF($A63="",0,IF(COUNTIFS(Urlaub!$A$5:$A$604,$A63,Urlaub!$B$5:$B$604,"&lt;="&amp;GK$3,Urlaub!$C$5:$C$604,"&gt;="&amp;GK$3)&gt;0,1,0))</f>
        <v>0</v>
      </c>
      <c r="GL63" s="19" t="n">
        <f aca="false">IF($A63="",0,IF(COUNTIFS(Urlaub!$A$5:$A$604,$A63,Urlaub!$B$5:$B$604,"&lt;="&amp;GL$3,Urlaub!$C$5:$C$604,"&gt;="&amp;GL$3)&gt;0,1,0))</f>
        <v>0</v>
      </c>
      <c r="GM63" s="19" t="n">
        <f aca="false">IF($A63="",0,IF(COUNTIFS(Urlaub!$A$5:$A$604,$A63,Urlaub!$B$5:$B$604,"&lt;="&amp;GM$3,Urlaub!$C$5:$C$604,"&gt;="&amp;GM$3)&gt;0,1,0))</f>
        <v>0</v>
      </c>
      <c r="GN63" s="19" t="n">
        <f aca="false">IF($A63="",0,IF(COUNTIFS(Urlaub!$A$5:$A$604,$A63,Urlaub!$B$5:$B$604,"&lt;="&amp;GN$3,Urlaub!$C$5:$C$604,"&gt;="&amp;GN$3)&gt;0,1,0))</f>
        <v>0</v>
      </c>
      <c r="GO63" s="19" t="n">
        <f aca="false">IF($A63="",0,IF(COUNTIFS(Urlaub!$A$5:$A$604,$A63,Urlaub!$B$5:$B$604,"&lt;="&amp;GO$3,Urlaub!$C$5:$C$604,"&gt;="&amp;GO$3)&gt;0,1,0))</f>
        <v>0</v>
      </c>
      <c r="GP63" s="19" t="n">
        <f aca="false">IF($A63="",0,IF(COUNTIFS(Urlaub!$A$5:$A$604,$A63,Urlaub!$B$5:$B$604,"&lt;="&amp;GP$3,Urlaub!$C$5:$C$604,"&gt;="&amp;GP$3)&gt;0,1,0))</f>
        <v>0</v>
      </c>
      <c r="GQ63" s="19" t="n">
        <f aca="false">IF($A63="",0,IF(COUNTIFS(Urlaub!$A$5:$A$604,$A63,Urlaub!$B$5:$B$604,"&lt;="&amp;GQ$3,Urlaub!$C$5:$C$604,"&gt;="&amp;GQ$3)&gt;0,1,0))</f>
        <v>0</v>
      </c>
      <c r="GR63" s="19" t="n">
        <f aca="false">IF($A63="",0,IF(COUNTIFS(Urlaub!$A$5:$A$604,$A63,Urlaub!$B$5:$B$604,"&lt;="&amp;GR$3,Urlaub!$C$5:$C$604,"&gt;="&amp;GR$3)&gt;0,1,0))</f>
        <v>0</v>
      </c>
      <c r="GS63" s="19" t="n">
        <f aca="false">IF($A63="",0,IF(COUNTIFS(Urlaub!$A$5:$A$604,$A63,Urlaub!$B$5:$B$604,"&lt;="&amp;GS$3,Urlaub!$C$5:$C$604,"&gt;="&amp;GS$3)&gt;0,1,0))</f>
        <v>0</v>
      </c>
      <c r="GT63" s="19" t="n">
        <f aca="false">IF($A63="",0,IF(COUNTIFS(Urlaub!$A$5:$A$604,$A63,Urlaub!$B$5:$B$604,"&lt;="&amp;GT$3,Urlaub!$C$5:$C$604,"&gt;="&amp;GT$3)&gt;0,1,0))</f>
        <v>0</v>
      </c>
      <c r="GU63" s="19" t="n">
        <f aca="false">IF($A63="",0,IF(COUNTIFS(Urlaub!$A$5:$A$604,$A63,Urlaub!$B$5:$B$604,"&lt;="&amp;GU$3,Urlaub!$C$5:$C$604,"&gt;="&amp;GU$3)&gt;0,1,0))</f>
        <v>0</v>
      </c>
      <c r="GV63" s="19" t="n">
        <f aca="false">IF($A63="",0,IF(COUNTIFS(Urlaub!$A$5:$A$604,$A63,Urlaub!$B$5:$B$604,"&lt;="&amp;GV$3,Urlaub!$C$5:$C$604,"&gt;="&amp;GV$3)&gt;0,1,0))</f>
        <v>0</v>
      </c>
      <c r="GW63" s="19" t="n">
        <f aca="false">IF($A63="",0,IF(COUNTIFS(Urlaub!$A$5:$A$604,$A63,Urlaub!$B$5:$B$604,"&lt;="&amp;GW$3,Urlaub!$C$5:$C$604,"&gt;="&amp;GW$3)&gt;0,1,0))</f>
        <v>0</v>
      </c>
      <c r="GX63" s="19" t="n">
        <f aca="false">IF($A63="",0,IF(COUNTIFS(Urlaub!$A$5:$A$604,$A63,Urlaub!$B$5:$B$604,"&lt;="&amp;GX$3,Urlaub!$C$5:$C$604,"&gt;="&amp;GX$3)&gt;0,1,0))</f>
        <v>0</v>
      </c>
      <c r="GY63" s="19" t="n">
        <f aca="false">IF($A63="",0,IF(COUNTIFS(Urlaub!$A$5:$A$604,$A63,Urlaub!$B$5:$B$604,"&lt;="&amp;GY$3,Urlaub!$C$5:$C$604,"&gt;="&amp;GY$3)&gt;0,1,0))</f>
        <v>0</v>
      </c>
      <c r="GZ63" s="19" t="n">
        <f aca="false">IF($A63="",0,IF(COUNTIFS(Urlaub!$A$5:$A$604,$A63,Urlaub!$B$5:$B$604,"&lt;="&amp;GZ$3,Urlaub!$C$5:$C$604,"&gt;="&amp;GZ$3)&gt;0,1,0))</f>
        <v>0</v>
      </c>
      <c r="HA63" s="19" t="n">
        <f aca="false">IF($A63="",0,IF(COUNTIFS(Urlaub!$A$5:$A$604,$A63,Urlaub!$B$5:$B$604,"&lt;="&amp;HA$3,Urlaub!$C$5:$C$604,"&gt;="&amp;HA$3)&gt;0,1,0))</f>
        <v>0</v>
      </c>
      <c r="HB63" s="19" t="n">
        <f aca="false">IF($A63="",0,IF(COUNTIFS(Urlaub!$A$5:$A$604,$A63,Urlaub!$B$5:$B$604,"&lt;="&amp;HB$3,Urlaub!$C$5:$C$604,"&gt;="&amp;HB$3)&gt;0,1,0))</f>
        <v>0</v>
      </c>
      <c r="HC63" s="19" t="n">
        <f aca="false">IF($A63="",0,IF(COUNTIFS(Urlaub!$A$5:$A$604,$A63,Urlaub!$B$5:$B$604,"&lt;="&amp;HC$3,Urlaub!$C$5:$C$604,"&gt;="&amp;HC$3)&gt;0,1,0))</f>
        <v>0</v>
      </c>
      <c r="HD63" s="19" t="n">
        <f aca="false">IF($A63="",0,IF(COUNTIFS(Urlaub!$A$5:$A$604,$A63,Urlaub!$B$5:$B$604,"&lt;="&amp;HD$3,Urlaub!$C$5:$C$604,"&gt;="&amp;HD$3)&gt;0,1,0))</f>
        <v>0</v>
      </c>
      <c r="HE63" s="19" t="n">
        <f aca="false">IF($A63="",0,IF(COUNTIFS(Urlaub!$A$5:$A$604,$A63,Urlaub!$B$5:$B$604,"&lt;="&amp;HE$3,Urlaub!$C$5:$C$604,"&gt;="&amp;HE$3)&gt;0,1,0))</f>
        <v>0</v>
      </c>
      <c r="HF63" s="19" t="n">
        <f aca="false">IF($A63="",0,IF(COUNTIFS(Urlaub!$A$5:$A$604,$A63,Urlaub!$B$5:$B$604,"&lt;="&amp;HF$3,Urlaub!$C$5:$C$604,"&gt;="&amp;HF$3)&gt;0,1,0))</f>
        <v>0</v>
      </c>
      <c r="HG63" s="19" t="n">
        <f aca="false">IF($A63="",0,IF(COUNTIFS(Urlaub!$A$5:$A$604,$A63,Urlaub!$B$5:$B$604,"&lt;="&amp;HG$3,Urlaub!$C$5:$C$604,"&gt;="&amp;HG$3)&gt;0,1,0))</f>
        <v>0</v>
      </c>
      <c r="HH63" s="19" t="n">
        <f aca="false">IF($A63="",0,IF(COUNTIFS(Urlaub!$A$5:$A$604,$A63,Urlaub!$B$5:$B$604,"&lt;="&amp;HH$3,Urlaub!$C$5:$C$604,"&gt;="&amp;HH$3)&gt;0,1,0))</f>
        <v>0</v>
      </c>
      <c r="HI63" s="19" t="n">
        <f aca="false">IF($A63="",0,IF(COUNTIFS(Urlaub!$A$5:$A$604,$A63,Urlaub!$B$5:$B$604,"&lt;="&amp;HI$3,Urlaub!$C$5:$C$604,"&gt;="&amp;HI$3)&gt;0,1,0))</f>
        <v>0</v>
      </c>
      <c r="HJ63" s="19" t="n">
        <f aca="false">IF($A63="",0,IF(COUNTIFS(Urlaub!$A$5:$A$604,$A63,Urlaub!$B$5:$B$604,"&lt;="&amp;HJ$3,Urlaub!$C$5:$C$604,"&gt;="&amp;HJ$3)&gt;0,1,0))</f>
        <v>0</v>
      </c>
      <c r="HK63" s="19" t="n">
        <f aca="false">IF($A63="",0,IF(COUNTIFS(Urlaub!$A$5:$A$604,$A63,Urlaub!$B$5:$B$604,"&lt;="&amp;HK$3,Urlaub!$C$5:$C$604,"&gt;="&amp;HK$3)&gt;0,1,0))</f>
        <v>0</v>
      </c>
      <c r="HL63" s="19" t="n">
        <f aca="false">IF($A63="",0,IF(COUNTIFS(Urlaub!$A$5:$A$604,$A63,Urlaub!$B$5:$B$604,"&lt;="&amp;HL$3,Urlaub!$C$5:$C$604,"&gt;="&amp;HL$3)&gt;0,1,0))</f>
        <v>0</v>
      </c>
      <c r="HM63" s="19" t="n">
        <f aca="false">IF($A63="",0,IF(COUNTIFS(Urlaub!$A$5:$A$604,$A63,Urlaub!$B$5:$B$604,"&lt;="&amp;HM$3,Urlaub!$C$5:$C$604,"&gt;="&amp;HM$3)&gt;0,1,0))</f>
        <v>0</v>
      </c>
      <c r="HN63" s="19" t="n">
        <f aca="false">IF($A63="",0,IF(COUNTIFS(Urlaub!$A$5:$A$604,$A63,Urlaub!$B$5:$B$604,"&lt;="&amp;HN$3,Urlaub!$C$5:$C$604,"&gt;="&amp;HN$3)&gt;0,1,0))</f>
        <v>0</v>
      </c>
      <c r="HO63" s="19" t="n">
        <f aca="false">IF($A63="",0,IF(COUNTIFS(Urlaub!$A$5:$A$604,$A63,Urlaub!$B$5:$B$604,"&lt;="&amp;HO$3,Urlaub!$C$5:$C$604,"&gt;="&amp;HO$3)&gt;0,1,0))</f>
        <v>0</v>
      </c>
      <c r="HP63" s="19" t="n">
        <f aca="false">IF($A63="",0,IF(COUNTIFS(Urlaub!$A$5:$A$604,$A63,Urlaub!$B$5:$B$604,"&lt;="&amp;HP$3,Urlaub!$C$5:$C$604,"&gt;="&amp;HP$3)&gt;0,1,0))</f>
        <v>0</v>
      </c>
      <c r="HQ63" s="19" t="n">
        <f aca="false">IF($A63="",0,IF(COUNTIFS(Urlaub!$A$5:$A$604,$A63,Urlaub!$B$5:$B$604,"&lt;="&amp;HQ$3,Urlaub!$C$5:$C$604,"&gt;="&amp;HQ$3)&gt;0,1,0))</f>
        <v>0</v>
      </c>
      <c r="HR63" s="19" t="n">
        <f aca="false">IF($A63="",0,IF(COUNTIFS(Urlaub!$A$5:$A$604,$A63,Urlaub!$B$5:$B$604,"&lt;="&amp;HR$3,Urlaub!$C$5:$C$604,"&gt;="&amp;HR$3)&gt;0,1,0))</f>
        <v>0</v>
      </c>
      <c r="HS63" s="19" t="n">
        <f aca="false">IF($A63="",0,IF(COUNTIFS(Urlaub!$A$5:$A$604,$A63,Urlaub!$B$5:$B$604,"&lt;="&amp;HS$3,Urlaub!$C$5:$C$604,"&gt;="&amp;HS$3)&gt;0,1,0))</f>
        <v>0</v>
      </c>
      <c r="HT63" s="19" t="n">
        <f aca="false">IF($A63="",0,IF(COUNTIFS(Urlaub!$A$5:$A$604,$A63,Urlaub!$B$5:$B$604,"&lt;="&amp;HT$3,Urlaub!$C$5:$C$604,"&gt;="&amp;HT$3)&gt;0,1,0))</f>
        <v>0</v>
      </c>
      <c r="HU63" s="19" t="n">
        <f aca="false">IF($A63="",0,IF(COUNTIFS(Urlaub!$A$5:$A$604,$A63,Urlaub!$B$5:$B$604,"&lt;="&amp;HU$3,Urlaub!$C$5:$C$604,"&gt;="&amp;HU$3)&gt;0,1,0))</f>
        <v>0</v>
      </c>
      <c r="HV63" s="19" t="n">
        <f aca="false">IF($A63="",0,IF(COUNTIFS(Urlaub!$A$5:$A$604,$A63,Urlaub!$B$5:$B$604,"&lt;="&amp;HV$3,Urlaub!$C$5:$C$604,"&gt;="&amp;HV$3)&gt;0,1,0))</f>
        <v>0</v>
      </c>
      <c r="HW63" s="19" t="n">
        <f aca="false">IF($A63="",0,IF(COUNTIFS(Urlaub!$A$5:$A$604,$A63,Urlaub!$B$5:$B$604,"&lt;="&amp;HW$3,Urlaub!$C$5:$C$604,"&gt;="&amp;HW$3)&gt;0,1,0))</f>
        <v>0</v>
      </c>
      <c r="HX63" s="19" t="n">
        <f aca="false">IF($A63="",0,IF(COUNTIFS(Urlaub!$A$5:$A$604,$A63,Urlaub!$B$5:$B$604,"&lt;="&amp;HX$3,Urlaub!$C$5:$C$604,"&gt;="&amp;HX$3)&gt;0,1,0))</f>
        <v>0</v>
      </c>
      <c r="HY63" s="19" t="n">
        <f aca="false">IF($A63="",0,IF(COUNTIFS(Urlaub!$A$5:$A$604,$A63,Urlaub!$B$5:$B$604,"&lt;="&amp;HY$3,Urlaub!$C$5:$C$604,"&gt;="&amp;HY$3)&gt;0,1,0))</f>
        <v>0</v>
      </c>
      <c r="HZ63" s="19" t="n">
        <f aca="false">IF($A63="",0,IF(COUNTIFS(Urlaub!$A$5:$A$604,$A63,Urlaub!$B$5:$B$604,"&lt;="&amp;HZ$3,Urlaub!$C$5:$C$604,"&gt;="&amp;HZ$3)&gt;0,1,0))</f>
        <v>0</v>
      </c>
      <c r="IA63" s="19" t="n">
        <f aca="false">IF($A63="",0,IF(COUNTIFS(Urlaub!$A$5:$A$604,$A63,Urlaub!$B$5:$B$604,"&lt;="&amp;IA$3,Urlaub!$C$5:$C$604,"&gt;="&amp;IA$3)&gt;0,1,0))</f>
        <v>0</v>
      </c>
      <c r="IB63" s="19" t="n">
        <f aca="false">IF($A63="",0,IF(COUNTIFS(Urlaub!$A$5:$A$604,$A63,Urlaub!$B$5:$B$604,"&lt;="&amp;IB$3,Urlaub!$C$5:$C$604,"&gt;="&amp;IB$3)&gt;0,1,0))</f>
        <v>0</v>
      </c>
      <c r="IC63" s="19" t="n">
        <f aca="false">IF($A63="",0,IF(COUNTIFS(Urlaub!$A$5:$A$604,$A63,Urlaub!$B$5:$B$604,"&lt;="&amp;IC$3,Urlaub!$C$5:$C$604,"&gt;="&amp;IC$3)&gt;0,1,0))</f>
        <v>0</v>
      </c>
      <c r="ID63" s="19" t="n">
        <f aca="false">IF($A63="",0,IF(COUNTIFS(Urlaub!$A$5:$A$604,$A63,Urlaub!$B$5:$B$604,"&lt;="&amp;ID$3,Urlaub!$C$5:$C$604,"&gt;="&amp;ID$3)&gt;0,1,0))</f>
        <v>0</v>
      </c>
      <c r="IE63" s="19" t="n">
        <f aca="false">IF($A63="",0,IF(COUNTIFS(Urlaub!$A$5:$A$604,$A63,Urlaub!$B$5:$B$604,"&lt;="&amp;IE$3,Urlaub!$C$5:$C$604,"&gt;="&amp;IE$3)&gt;0,1,0))</f>
        <v>0</v>
      </c>
      <c r="IF63" s="19" t="n">
        <f aca="false">IF($A63="",0,IF(COUNTIFS(Urlaub!$A$5:$A$604,$A63,Urlaub!$B$5:$B$604,"&lt;="&amp;IF$3,Urlaub!$C$5:$C$604,"&gt;="&amp;IF$3)&gt;0,1,0))</f>
        <v>0</v>
      </c>
      <c r="IG63" s="19" t="n">
        <f aca="false">IF($A63="",0,IF(COUNTIFS(Urlaub!$A$5:$A$604,$A63,Urlaub!$B$5:$B$604,"&lt;="&amp;IG$3,Urlaub!$C$5:$C$604,"&gt;="&amp;IG$3)&gt;0,1,0))</f>
        <v>0</v>
      </c>
      <c r="IH63" s="19" t="n">
        <f aca="false">IF($A63="",0,IF(COUNTIFS(Urlaub!$A$5:$A$604,$A63,Urlaub!$B$5:$B$604,"&lt;="&amp;IH$3,Urlaub!$C$5:$C$604,"&gt;="&amp;IH$3)&gt;0,1,0))</f>
        <v>0</v>
      </c>
      <c r="II63" s="19" t="n">
        <f aca="false">IF($A63="",0,IF(COUNTIFS(Urlaub!$A$5:$A$604,$A63,Urlaub!$B$5:$B$604,"&lt;="&amp;II$3,Urlaub!$C$5:$C$604,"&gt;="&amp;II$3)&gt;0,1,0))</f>
        <v>0</v>
      </c>
      <c r="IJ63" s="19" t="n">
        <f aca="false">IF($A63="",0,IF(COUNTIFS(Urlaub!$A$5:$A$604,$A63,Urlaub!$B$5:$B$604,"&lt;="&amp;IJ$3,Urlaub!$C$5:$C$604,"&gt;="&amp;IJ$3)&gt;0,1,0))</f>
        <v>0</v>
      </c>
      <c r="IK63" s="19" t="n">
        <f aca="false">IF($A63="",0,IF(COUNTIFS(Urlaub!$A$5:$A$604,$A63,Urlaub!$B$5:$B$604,"&lt;="&amp;IK$3,Urlaub!$C$5:$C$604,"&gt;="&amp;IK$3)&gt;0,1,0))</f>
        <v>0</v>
      </c>
      <c r="IL63" s="19" t="n">
        <f aca="false">IF($A63="",0,IF(COUNTIFS(Urlaub!$A$5:$A$604,$A63,Urlaub!$B$5:$B$604,"&lt;="&amp;IL$3,Urlaub!$C$5:$C$604,"&gt;="&amp;IL$3)&gt;0,1,0))</f>
        <v>0</v>
      </c>
      <c r="IM63" s="19" t="n">
        <f aca="false">IF($A63="",0,IF(COUNTIFS(Urlaub!$A$5:$A$604,$A63,Urlaub!$B$5:$B$604,"&lt;="&amp;IM$3,Urlaub!$C$5:$C$604,"&gt;="&amp;IM$3)&gt;0,1,0))</f>
        <v>0</v>
      </c>
      <c r="IN63" s="19" t="n">
        <f aca="false">IF($A63="",0,IF(COUNTIFS(Urlaub!$A$5:$A$604,$A63,Urlaub!$B$5:$B$604,"&lt;="&amp;IN$3,Urlaub!$C$5:$C$604,"&gt;="&amp;IN$3)&gt;0,1,0))</f>
        <v>0</v>
      </c>
      <c r="IO63" s="19" t="n">
        <f aca="false">IF($A63="",0,IF(COUNTIFS(Urlaub!$A$5:$A$604,$A63,Urlaub!$B$5:$B$604,"&lt;="&amp;IO$3,Urlaub!$C$5:$C$604,"&gt;="&amp;IO$3)&gt;0,1,0))</f>
        <v>0</v>
      </c>
      <c r="IP63" s="19" t="n">
        <f aca="false">IF($A63="",0,IF(COUNTIFS(Urlaub!$A$5:$A$604,$A63,Urlaub!$B$5:$B$604,"&lt;="&amp;IP$3,Urlaub!$C$5:$C$604,"&gt;="&amp;IP$3)&gt;0,1,0))</f>
        <v>0</v>
      </c>
      <c r="IQ63" s="19" t="n">
        <f aca="false">IF($A63="",0,IF(COUNTIFS(Urlaub!$A$5:$A$604,$A63,Urlaub!$B$5:$B$604,"&lt;="&amp;IQ$3,Urlaub!$C$5:$C$604,"&gt;="&amp;IQ$3)&gt;0,1,0))</f>
        <v>0</v>
      </c>
      <c r="IR63" s="19" t="n">
        <f aca="false">IF($A63="",0,IF(COUNTIFS(Urlaub!$A$5:$A$604,$A63,Urlaub!$B$5:$B$604,"&lt;="&amp;IR$3,Urlaub!$C$5:$C$604,"&gt;="&amp;IR$3)&gt;0,1,0))</f>
        <v>0</v>
      </c>
      <c r="IS63" s="19" t="n">
        <f aca="false">IF($A63="",0,IF(COUNTIFS(Urlaub!$A$5:$A$604,$A63,Urlaub!$B$5:$B$604,"&lt;="&amp;IS$3,Urlaub!$C$5:$C$604,"&gt;="&amp;IS$3)&gt;0,1,0))</f>
        <v>0</v>
      </c>
      <c r="IT63" s="19" t="n">
        <f aca="false">IF($A63="",0,IF(COUNTIFS(Urlaub!$A$5:$A$604,$A63,Urlaub!$B$5:$B$604,"&lt;="&amp;IT$3,Urlaub!$C$5:$C$604,"&gt;="&amp;IT$3)&gt;0,1,0))</f>
        <v>0</v>
      </c>
      <c r="IU63" s="19" t="n">
        <f aca="false">IF($A63="",0,IF(COUNTIFS(Urlaub!$A$5:$A$604,$A63,Urlaub!$B$5:$B$604,"&lt;="&amp;IU$3,Urlaub!$C$5:$C$604,"&gt;="&amp;IU$3)&gt;0,1,0))</f>
        <v>0</v>
      </c>
      <c r="IV63" s="19" t="n">
        <f aca="false">IF($A63="",0,IF(COUNTIFS(Urlaub!$A$5:$A$604,$A63,Urlaub!$B$5:$B$604,"&lt;="&amp;IV$3,Urlaub!$C$5:$C$604,"&gt;="&amp;IV$3)&gt;0,1,0))</f>
        <v>0</v>
      </c>
      <c r="IW63" s="19" t="n">
        <f aca="false">IF($A63="",0,IF(COUNTIFS(Urlaub!$A$5:$A$604,$A63,Urlaub!$B$5:$B$604,"&lt;="&amp;IW$3,Urlaub!$C$5:$C$604,"&gt;="&amp;IW$3)&gt;0,1,0))</f>
        <v>0</v>
      </c>
      <c r="IX63" s="19" t="n">
        <f aca="false">IF($A63="",0,IF(COUNTIFS(Urlaub!$A$5:$A$604,$A63,Urlaub!$B$5:$B$604,"&lt;="&amp;IX$3,Urlaub!$C$5:$C$604,"&gt;="&amp;IX$3)&gt;0,1,0))</f>
        <v>0</v>
      </c>
      <c r="IY63" s="19" t="n">
        <f aca="false">IF($A63="",0,IF(COUNTIFS(Urlaub!$A$5:$A$604,$A63,Urlaub!$B$5:$B$604,"&lt;="&amp;IY$3,Urlaub!$C$5:$C$604,"&gt;="&amp;IY$3)&gt;0,1,0))</f>
        <v>0</v>
      </c>
      <c r="IZ63" s="19" t="n">
        <f aca="false">IF($A63="",0,IF(COUNTIFS(Urlaub!$A$5:$A$604,$A63,Urlaub!$B$5:$B$604,"&lt;="&amp;IZ$3,Urlaub!$C$5:$C$604,"&gt;="&amp;IZ$3)&gt;0,1,0))</f>
        <v>0</v>
      </c>
      <c r="JA63" s="19" t="n">
        <f aca="false">IF($A63="",0,IF(COUNTIFS(Urlaub!$A$5:$A$604,$A63,Urlaub!$B$5:$B$604,"&lt;="&amp;JA$3,Urlaub!$C$5:$C$604,"&gt;="&amp;JA$3)&gt;0,1,0))</f>
        <v>0</v>
      </c>
      <c r="JB63" s="19" t="n">
        <f aca="false">IF($A63="",0,IF(COUNTIFS(Urlaub!$A$5:$A$604,$A63,Urlaub!$B$5:$B$604,"&lt;="&amp;JB$3,Urlaub!$C$5:$C$604,"&gt;="&amp;JB$3)&gt;0,1,0))</f>
        <v>0</v>
      </c>
      <c r="JC63" s="19" t="n">
        <f aca="false">IF($A63="",0,IF(COUNTIFS(Urlaub!$A$5:$A$604,$A63,Urlaub!$B$5:$B$604,"&lt;="&amp;JC$3,Urlaub!$C$5:$C$604,"&gt;="&amp;JC$3)&gt;0,1,0))</f>
        <v>0</v>
      </c>
      <c r="JD63" s="19" t="n">
        <f aca="false">IF($A63="",0,IF(COUNTIFS(Urlaub!$A$5:$A$604,$A63,Urlaub!$B$5:$B$604,"&lt;="&amp;JD$3,Urlaub!$C$5:$C$604,"&gt;="&amp;JD$3)&gt;0,1,0))</f>
        <v>0</v>
      </c>
      <c r="JE63" s="19" t="n">
        <f aca="false">IF($A63="",0,IF(COUNTIFS(Urlaub!$A$5:$A$604,$A63,Urlaub!$B$5:$B$604,"&lt;="&amp;JE$3,Urlaub!$C$5:$C$604,"&gt;="&amp;JE$3)&gt;0,1,0))</f>
        <v>0</v>
      </c>
      <c r="JF63" s="19" t="n">
        <f aca="false">IF($A63="",0,IF(COUNTIFS(Urlaub!$A$5:$A$604,$A63,Urlaub!$B$5:$B$604,"&lt;="&amp;JF$3,Urlaub!$C$5:$C$604,"&gt;="&amp;JF$3)&gt;0,1,0))</f>
        <v>0</v>
      </c>
      <c r="JG63" s="19" t="n">
        <f aca="false">IF($A63="",0,IF(COUNTIFS(Urlaub!$A$5:$A$604,$A63,Urlaub!$B$5:$B$604,"&lt;="&amp;JG$3,Urlaub!$C$5:$C$604,"&gt;="&amp;JG$3)&gt;0,1,0))</f>
        <v>0</v>
      </c>
      <c r="JH63" s="19" t="n">
        <f aca="false">IF($A63="",0,IF(COUNTIFS(Urlaub!$A$5:$A$604,$A63,Urlaub!$B$5:$B$604,"&lt;="&amp;JH$3,Urlaub!$C$5:$C$604,"&gt;="&amp;JH$3)&gt;0,1,0))</f>
        <v>0</v>
      </c>
      <c r="JI63" s="19" t="n">
        <f aca="false">IF($A63="",0,IF(COUNTIFS(Urlaub!$A$5:$A$604,$A63,Urlaub!$B$5:$B$604,"&lt;="&amp;JI$3,Urlaub!$C$5:$C$604,"&gt;="&amp;JI$3)&gt;0,1,0))</f>
        <v>0</v>
      </c>
      <c r="JJ63" s="19" t="n">
        <f aca="false">IF($A63="",0,IF(COUNTIFS(Urlaub!$A$5:$A$604,$A63,Urlaub!$B$5:$B$604,"&lt;="&amp;JJ$3,Urlaub!$C$5:$C$604,"&gt;="&amp;JJ$3)&gt;0,1,0))</f>
        <v>0</v>
      </c>
      <c r="JK63" s="19" t="n">
        <f aca="false">IF($A63="",0,IF(COUNTIFS(Urlaub!$A$5:$A$604,$A63,Urlaub!$B$5:$B$604,"&lt;="&amp;JK$3,Urlaub!$C$5:$C$604,"&gt;="&amp;JK$3)&gt;0,1,0))</f>
        <v>0</v>
      </c>
      <c r="JL63" s="19" t="n">
        <f aca="false">IF($A63="",0,IF(COUNTIFS(Urlaub!$A$5:$A$604,$A63,Urlaub!$B$5:$B$604,"&lt;="&amp;JL$3,Urlaub!$C$5:$C$604,"&gt;="&amp;JL$3)&gt;0,1,0))</f>
        <v>0</v>
      </c>
      <c r="JM63" s="19" t="n">
        <f aca="false">IF($A63="",0,IF(COUNTIFS(Urlaub!$A$5:$A$604,$A63,Urlaub!$B$5:$B$604,"&lt;="&amp;JM$3,Urlaub!$C$5:$C$604,"&gt;="&amp;JM$3)&gt;0,1,0))</f>
        <v>0</v>
      </c>
      <c r="JN63" s="19" t="n">
        <f aca="false">IF($A63="",0,IF(COUNTIFS(Urlaub!$A$5:$A$604,$A63,Urlaub!$B$5:$B$604,"&lt;="&amp;JN$3,Urlaub!$C$5:$C$604,"&gt;="&amp;JN$3)&gt;0,1,0))</f>
        <v>0</v>
      </c>
      <c r="JO63" s="19" t="n">
        <f aca="false">IF($A63="",0,IF(COUNTIFS(Urlaub!$A$5:$A$604,$A63,Urlaub!$B$5:$B$604,"&lt;="&amp;JO$3,Urlaub!$C$5:$C$604,"&gt;="&amp;JO$3)&gt;0,1,0))</f>
        <v>0</v>
      </c>
      <c r="JP63" s="19" t="n">
        <f aca="false">IF($A63="",0,IF(COUNTIFS(Urlaub!$A$5:$A$604,$A63,Urlaub!$B$5:$B$604,"&lt;="&amp;JP$3,Urlaub!$C$5:$C$604,"&gt;="&amp;JP$3)&gt;0,1,0))</f>
        <v>0</v>
      </c>
      <c r="JQ63" s="19" t="n">
        <f aca="false">IF($A63="",0,IF(COUNTIFS(Urlaub!$A$5:$A$604,$A63,Urlaub!$B$5:$B$604,"&lt;="&amp;JQ$3,Urlaub!$C$5:$C$604,"&gt;="&amp;JQ$3)&gt;0,1,0))</f>
        <v>0</v>
      </c>
      <c r="JR63" s="19" t="n">
        <f aca="false">IF($A63="",0,IF(COUNTIFS(Urlaub!$A$5:$A$604,$A63,Urlaub!$B$5:$B$604,"&lt;="&amp;JR$3,Urlaub!$C$5:$C$604,"&gt;="&amp;JR$3)&gt;0,1,0))</f>
        <v>0</v>
      </c>
      <c r="JS63" s="19" t="n">
        <f aca="false">IF($A63="",0,IF(COUNTIFS(Urlaub!$A$5:$A$604,$A63,Urlaub!$B$5:$B$604,"&lt;="&amp;JS$3,Urlaub!$C$5:$C$604,"&gt;="&amp;JS$3)&gt;0,1,0))</f>
        <v>0</v>
      </c>
      <c r="JT63" s="19" t="n">
        <f aca="false">IF($A63="",0,IF(COUNTIFS(Urlaub!$A$5:$A$604,$A63,Urlaub!$B$5:$B$604,"&lt;="&amp;JT$3,Urlaub!$C$5:$C$604,"&gt;="&amp;JT$3)&gt;0,1,0))</f>
        <v>0</v>
      </c>
      <c r="JU63" s="19" t="n">
        <f aca="false">IF($A63="",0,IF(COUNTIFS(Urlaub!$A$5:$A$604,$A63,Urlaub!$B$5:$B$604,"&lt;="&amp;JU$3,Urlaub!$C$5:$C$604,"&gt;="&amp;JU$3)&gt;0,1,0))</f>
        <v>0</v>
      </c>
      <c r="JV63" s="19" t="n">
        <f aca="false">IF($A63="",0,IF(COUNTIFS(Urlaub!$A$5:$A$604,$A63,Urlaub!$B$5:$B$604,"&lt;="&amp;JV$3,Urlaub!$C$5:$C$604,"&gt;="&amp;JV$3)&gt;0,1,0))</f>
        <v>0</v>
      </c>
      <c r="JW63" s="19" t="n">
        <f aca="false">IF($A63="",0,IF(COUNTIFS(Urlaub!$A$5:$A$604,$A63,Urlaub!$B$5:$B$604,"&lt;="&amp;JW$3,Urlaub!$C$5:$C$604,"&gt;="&amp;JW$3)&gt;0,1,0))</f>
        <v>0</v>
      </c>
      <c r="JX63" s="19" t="n">
        <f aca="false">IF($A63="",0,IF(COUNTIFS(Urlaub!$A$5:$A$604,$A63,Urlaub!$B$5:$B$604,"&lt;="&amp;JX$3,Urlaub!$C$5:$C$604,"&gt;="&amp;JX$3)&gt;0,1,0))</f>
        <v>0</v>
      </c>
      <c r="JY63" s="19" t="n">
        <f aca="false">IF($A63="",0,IF(COUNTIFS(Urlaub!$A$5:$A$604,$A63,Urlaub!$B$5:$B$604,"&lt;="&amp;JY$3,Urlaub!$C$5:$C$604,"&gt;="&amp;JY$3)&gt;0,1,0))</f>
        <v>0</v>
      </c>
      <c r="JZ63" s="19" t="n">
        <f aca="false">IF($A63="",0,IF(COUNTIFS(Urlaub!$A$5:$A$604,$A63,Urlaub!$B$5:$B$604,"&lt;="&amp;JZ$3,Urlaub!$C$5:$C$604,"&gt;="&amp;JZ$3)&gt;0,1,0))</f>
        <v>0</v>
      </c>
      <c r="KA63" s="19" t="n">
        <f aca="false">IF($A63="",0,IF(COUNTIFS(Urlaub!$A$5:$A$604,$A63,Urlaub!$B$5:$B$604,"&lt;="&amp;KA$3,Urlaub!$C$5:$C$604,"&gt;="&amp;KA$3)&gt;0,1,0))</f>
        <v>0</v>
      </c>
      <c r="KB63" s="19" t="n">
        <f aca="false">IF($A63="",0,IF(COUNTIFS(Urlaub!$A$5:$A$604,$A63,Urlaub!$B$5:$B$604,"&lt;="&amp;KB$3,Urlaub!$C$5:$C$604,"&gt;="&amp;KB$3)&gt;0,1,0))</f>
        <v>0</v>
      </c>
      <c r="KC63" s="19" t="n">
        <f aca="false">IF($A63="",0,IF(COUNTIFS(Urlaub!$A$5:$A$604,$A63,Urlaub!$B$5:$B$604,"&lt;="&amp;KC$3,Urlaub!$C$5:$C$604,"&gt;="&amp;KC$3)&gt;0,1,0))</f>
        <v>0</v>
      </c>
      <c r="KD63" s="19" t="n">
        <f aca="false">IF($A63="",0,IF(COUNTIFS(Urlaub!$A$5:$A$604,$A63,Urlaub!$B$5:$B$604,"&lt;="&amp;KD$3,Urlaub!$C$5:$C$604,"&gt;="&amp;KD$3)&gt;0,1,0))</f>
        <v>0</v>
      </c>
      <c r="KE63" s="19" t="n">
        <f aca="false">IF($A63="",0,IF(COUNTIFS(Urlaub!$A$5:$A$604,$A63,Urlaub!$B$5:$B$604,"&lt;="&amp;KE$3,Urlaub!$C$5:$C$604,"&gt;="&amp;KE$3)&gt;0,1,0))</f>
        <v>0</v>
      </c>
      <c r="KF63" s="19" t="n">
        <f aca="false">IF($A63="",0,IF(COUNTIFS(Urlaub!$A$5:$A$604,$A63,Urlaub!$B$5:$B$604,"&lt;="&amp;KF$3,Urlaub!$C$5:$C$604,"&gt;="&amp;KF$3)&gt;0,1,0))</f>
        <v>0</v>
      </c>
      <c r="KG63" s="19" t="n">
        <f aca="false">IF($A63="",0,IF(COUNTIFS(Urlaub!$A$5:$A$604,$A63,Urlaub!$B$5:$B$604,"&lt;="&amp;KG$3,Urlaub!$C$5:$C$604,"&gt;="&amp;KG$3)&gt;0,1,0))</f>
        <v>0</v>
      </c>
      <c r="KH63" s="19" t="n">
        <f aca="false">IF($A63="",0,IF(COUNTIFS(Urlaub!$A$5:$A$604,$A63,Urlaub!$B$5:$B$604,"&lt;="&amp;KH$3,Urlaub!$C$5:$C$604,"&gt;="&amp;KH$3)&gt;0,1,0))</f>
        <v>0</v>
      </c>
      <c r="KI63" s="19" t="n">
        <f aca="false">IF($A63="",0,IF(COUNTIFS(Urlaub!$A$5:$A$604,$A63,Urlaub!$B$5:$B$604,"&lt;="&amp;KI$3,Urlaub!$C$5:$C$604,"&gt;="&amp;KI$3)&gt;0,1,0))</f>
        <v>0</v>
      </c>
      <c r="KJ63" s="19" t="n">
        <f aca="false">IF($A63="",0,IF(COUNTIFS(Urlaub!$A$5:$A$604,$A63,Urlaub!$B$5:$B$604,"&lt;="&amp;KJ$3,Urlaub!$C$5:$C$604,"&gt;="&amp;KJ$3)&gt;0,1,0))</f>
        <v>0</v>
      </c>
      <c r="KK63" s="19" t="n">
        <f aca="false">IF($A63="",0,IF(COUNTIFS(Urlaub!$A$5:$A$604,$A63,Urlaub!$B$5:$B$604,"&lt;="&amp;KK$3,Urlaub!$C$5:$C$604,"&gt;="&amp;KK$3)&gt;0,1,0))</f>
        <v>0</v>
      </c>
      <c r="KL63" s="19" t="n">
        <f aca="false">IF($A63="",0,IF(COUNTIFS(Urlaub!$A$5:$A$604,$A63,Urlaub!$B$5:$B$604,"&lt;="&amp;KL$3,Urlaub!$C$5:$C$604,"&gt;="&amp;KL$3)&gt;0,1,0))</f>
        <v>0</v>
      </c>
      <c r="KM63" s="19" t="n">
        <f aca="false">IF($A63="",0,IF(COUNTIFS(Urlaub!$A$5:$A$604,$A63,Urlaub!$B$5:$B$604,"&lt;="&amp;KM$3,Urlaub!$C$5:$C$604,"&gt;="&amp;KM$3)&gt;0,1,0))</f>
        <v>0</v>
      </c>
      <c r="KN63" s="19" t="n">
        <f aca="false">IF($A63="",0,IF(COUNTIFS(Urlaub!$A$5:$A$604,$A63,Urlaub!$B$5:$B$604,"&lt;="&amp;KN$3,Urlaub!$C$5:$C$604,"&gt;="&amp;KN$3)&gt;0,1,0))</f>
        <v>0</v>
      </c>
      <c r="KO63" s="19" t="n">
        <f aca="false">IF($A63="",0,IF(COUNTIFS(Urlaub!$A$5:$A$604,$A63,Urlaub!$B$5:$B$604,"&lt;="&amp;KO$3,Urlaub!$C$5:$C$604,"&gt;="&amp;KO$3)&gt;0,1,0))</f>
        <v>0</v>
      </c>
      <c r="KP63" s="19" t="n">
        <f aca="false">IF($A63="",0,IF(COUNTIFS(Urlaub!$A$5:$A$604,$A63,Urlaub!$B$5:$B$604,"&lt;="&amp;KP$3,Urlaub!$C$5:$C$604,"&gt;="&amp;KP$3)&gt;0,1,0))</f>
        <v>0</v>
      </c>
      <c r="KQ63" s="19" t="n">
        <f aca="false">IF($A63="",0,IF(COUNTIFS(Urlaub!$A$5:$A$604,$A63,Urlaub!$B$5:$B$604,"&lt;="&amp;KQ$3,Urlaub!$C$5:$C$604,"&gt;="&amp;KQ$3)&gt;0,1,0))</f>
        <v>0</v>
      </c>
      <c r="KR63" s="19" t="n">
        <f aca="false">IF($A63="",0,IF(COUNTIFS(Urlaub!$A$5:$A$604,$A63,Urlaub!$B$5:$B$604,"&lt;="&amp;KR$3,Urlaub!$C$5:$C$604,"&gt;="&amp;KR$3)&gt;0,1,0))</f>
        <v>0</v>
      </c>
      <c r="KS63" s="19" t="n">
        <f aca="false">IF($A63="",0,IF(COUNTIFS(Urlaub!$A$5:$A$604,$A63,Urlaub!$B$5:$B$604,"&lt;="&amp;KS$3,Urlaub!$C$5:$C$604,"&gt;="&amp;KS$3)&gt;0,1,0))</f>
        <v>0</v>
      </c>
      <c r="KT63" s="19" t="n">
        <f aca="false">IF($A63="",0,IF(COUNTIFS(Urlaub!$A$5:$A$604,$A63,Urlaub!$B$5:$B$604,"&lt;="&amp;KT$3,Urlaub!$C$5:$C$604,"&gt;="&amp;KT$3)&gt;0,1,0))</f>
        <v>0</v>
      </c>
      <c r="KU63" s="19" t="n">
        <f aca="false">IF($A63="",0,IF(COUNTIFS(Urlaub!$A$5:$A$604,$A63,Urlaub!$B$5:$B$604,"&lt;="&amp;KU$3,Urlaub!$C$5:$C$604,"&gt;="&amp;KU$3)&gt;0,1,0))</f>
        <v>0</v>
      </c>
      <c r="KV63" s="19" t="n">
        <f aca="false">IF($A63="",0,IF(COUNTIFS(Urlaub!$A$5:$A$604,$A63,Urlaub!$B$5:$B$604,"&lt;="&amp;KV$3,Urlaub!$C$5:$C$604,"&gt;="&amp;KV$3)&gt;0,1,0))</f>
        <v>0</v>
      </c>
      <c r="KW63" s="19" t="n">
        <f aca="false">IF($A63="",0,IF(COUNTIFS(Urlaub!$A$5:$A$604,$A63,Urlaub!$B$5:$B$604,"&lt;="&amp;KW$3,Urlaub!$C$5:$C$604,"&gt;="&amp;KW$3)&gt;0,1,0))</f>
        <v>0</v>
      </c>
      <c r="KX63" s="19" t="n">
        <f aca="false">IF($A63="",0,IF(COUNTIFS(Urlaub!$A$5:$A$604,$A63,Urlaub!$B$5:$B$604,"&lt;="&amp;KX$3,Urlaub!$C$5:$C$604,"&gt;="&amp;KX$3)&gt;0,1,0))</f>
        <v>0</v>
      </c>
      <c r="KY63" s="19" t="n">
        <f aca="false">IF($A63="",0,IF(COUNTIFS(Urlaub!$A$5:$A$604,$A63,Urlaub!$B$5:$B$604,"&lt;="&amp;KY$3,Urlaub!$C$5:$C$604,"&gt;="&amp;KY$3)&gt;0,1,0))</f>
        <v>0</v>
      </c>
      <c r="KZ63" s="19" t="n">
        <f aca="false">IF($A63="",0,IF(COUNTIFS(Urlaub!$A$5:$A$604,$A63,Urlaub!$B$5:$B$604,"&lt;="&amp;KZ$3,Urlaub!$C$5:$C$604,"&gt;="&amp;KZ$3)&gt;0,1,0))</f>
        <v>0</v>
      </c>
      <c r="LA63" s="19" t="n">
        <f aca="false">IF($A63="",0,IF(COUNTIFS(Urlaub!$A$5:$A$604,$A63,Urlaub!$B$5:$B$604,"&lt;="&amp;LA$3,Urlaub!$C$5:$C$604,"&gt;="&amp;LA$3)&gt;0,1,0))</f>
        <v>0</v>
      </c>
      <c r="LB63" s="19" t="n">
        <f aca="false">IF($A63="",0,IF(COUNTIFS(Urlaub!$A$5:$A$604,$A63,Urlaub!$B$5:$B$604,"&lt;="&amp;LB$3,Urlaub!$C$5:$C$604,"&gt;="&amp;LB$3)&gt;0,1,0))</f>
        <v>0</v>
      </c>
      <c r="LC63" s="19" t="n">
        <f aca="false">IF($A63="",0,IF(COUNTIFS(Urlaub!$A$5:$A$604,$A63,Urlaub!$B$5:$B$604,"&lt;="&amp;LC$3,Urlaub!$C$5:$C$604,"&gt;="&amp;LC$3)&gt;0,1,0))</f>
        <v>0</v>
      </c>
      <c r="LD63" s="19" t="n">
        <f aca="false">IF($A63="",0,IF(COUNTIFS(Urlaub!$A$5:$A$604,$A63,Urlaub!$B$5:$B$604,"&lt;="&amp;LD$3,Urlaub!$C$5:$C$604,"&gt;="&amp;LD$3)&gt;0,1,0))</f>
        <v>0</v>
      </c>
      <c r="LE63" s="19" t="n">
        <f aca="false">IF($A63="",0,IF(COUNTIFS(Urlaub!$A$5:$A$604,$A63,Urlaub!$B$5:$B$604,"&lt;="&amp;LE$3,Urlaub!$C$5:$C$604,"&gt;="&amp;LE$3)&gt;0,1,0))</f>
        <v>0</v>
      </c>
      <c r="LF63" s="19" t="n">
        <f aca="false">IF($A63="",0,IF(COUNTIFS(Urlaub!$A$5:$A$604,$A63,Urlaub!$B$5:$B$604,"&lt;="&amp;LF$3,Urlaub!$C$5:$C$604,"&gt;="&amp;LF$3)&gt;0,1,0))</f>
        <v>0</v>
      </c>
      <c r="LG63" s="19" t="n">
        <f aca="false">IF($A63="",0,IF(COUNTIFS(Urlaub!$A$5:$A$604,$A63,Urlaub!$B$5:$B$604,"&lt;="&amp;LG$3,Urlaub!$C$5:$C$604,"&gt;="&amp;LG$3)&gt;0,1,0))</f>
        <v>0</v>
      </c>
      <c r="LH63" s="19" t="n">
        <f aca="false">IF($A63="",0,IF(COUNTIFS(Urlaub!$A$5:$A$604,$A63,Urlaub!$B$5:$B$604,"&lt;="&amp;LH$3,Urlaub!$C$5:$C$604,"&gt;="&amp;LH$3)&gt;0,1,0))</f>
        <v>0</v>
      </c>
      <c r="LI63" s="19" t="n">
        <f aca="false">IF($A63="",0,IF(COUNTIFS(Urlaub!$A$5:$A$604,$A63,Urlaub!$B$5:$B$604,"&lt;="&amp;LI$3,Urlaub!$C$5:$C$604,"&gt;="&amp;LI$3)&gt;0,1,0))</f>
        <v>0</v>
      </c>
      <c r="LJ63" s="19" t="n">
        <f aca="false">IF($A63="",0,IF(COUNTIFS(Urlaub!$A$5:$A$604,$A63,Urlaub!$B$5:$B$604,"&lt;="&amp;LJ$3,Urlaub!$C$5:$C$604,"&gt;="&amp;LJ$3)&gt;0,1,0))</f>
        <v>0</v>
      </c>
      <c r="LK63" s="19" t="n">
        <f aca="false">IF($A63="",0,IF(COUNTIFS(Urlaub!$A$5:$A$604,$A63,Urlaub!$B$5:$B$604,"&lt;="&amp;LK$3,Urlaub!$C$5:$C$604,"&gt;="&amp;LK$3)&gt;0,1,0))</f>
        <v>0</v>
      </c>
      <c r="LL63" s="19" t="n">
        <f aca="false">IF($A63="",0,IF(COUNTIFS(Urlaub!$A$5:$A$604,$A63,Urlaub!$B$5:$B$604,"&lt;="&amp;LL$3,Urlaub!$C$5:$C$604,"&gt;="&amp;LL$3)&gt;0,1,0))</f>
        <v>0</v>
      </c>
      <c r="LM63" s="19" t="n">
        <f aca="false">IF($A63="",0,IF(COUNTIFS(Urlaub!$A$5:$A$604,$A63,Urlaub!$B$5:$B$604,"&lt;="&amp;LM$3,Urlaub!$C$5:$C$604,"&gt;="&amp;LM$3)&gt;0,1,0))</f>
        <v>0</v>
      </c>
      <c r="LN63" s="19" t="n">
        <f aca="false">IF($A63="",0,IF(COUNTIFS(Urlaub!$A$5:$A$604,$A63,Urlaub!$B$5:$B$604,"&lt;="&amp;LN$3,Urlaub!$C$5:$C$604,"&gt;="&amp;LN$3)&gt;0,1,0))</f>
        <v>0</v>
      </c>
      <c r="LO63" s="19" t="n">
        <f aca="false">IF($A63="",0,IF(COUNTIFS(Urlaub!$A$5:$A$604,$A63,Urlaub!$B$5:$B$604,"&lt;="&amp;LO$3,Urlaub!$C$5:$C$604,"&gt;="&amp;LO$3)&gt;0,1,0))</f>
        <v>0</v>
      </c>
      <c r="LP63" s="19" t="n">
        <f aca="false">IF($A63="",0,IF(COUNTIFS(Urlaub!$A$5:$A$604,$A63,Urlaub!$B$5:$B$604,"&lt;="&amp;LP$3,Urlaub!$C$5:$C$604,"&gt;="&amp;LP$3)&gt;0,1,0))</f>
        <v>0</v>
      </c>
      <c r="LQ63" s="19" t="n">
        <f aca="false">IF($A63="",0,IF(COUNTIFS(Urlaub!$A$5:$A$604,$A63,Urlaub!$B$5:$B$604,"&lt;="&amp;LQ$3,Urlaub!$C$5:$C$604,"&gt;="&amp;LQ$3)&gt;0,1,0))</f>
        <v>0</v>
      </c>
      <c r="LR63" s="19" t="n">
        <f aca="false">IF($A63="",0,IF(COUNTIFS(Urlaub!$A$5:$A$604,$A63,Urlaub!$B$5:$B$604,"&lt;="&amp;LR$3,Urlaub!$C$5:$C$604,"&gt;="&amp;LR$3)&gt;0,1,0))</f>
        <v>0</v>
      </c>
      <c r="LS63" s="19" t="n">
        <f aca="false">IF($A63="",0,IF(COUNTIFS(Urlaub!$A$5:$A$604,$A63,Urlaub!$B$5:$B$604,"&lt;="&amp;LS$3,Urlaub!$C$5:$C$604,"&gt;="&amp;LS$3)&gt;0,1,0))</f>
        <v>0</v>
      </c>
      <c r="LT63" s="19" t="n">
        <f aca="false">IF($A63="",0,IF(COUNTIFS(Urlaub!$A$5:$A$604,$A63,Urlaub!$B$5:$B$604,"&lt;="&amp;LT$3,Urlaub!$C$5:$C$604,"&gt;="&amp;LT$3)&gt;0,1,0))</f>
        <v>0</v>
      </c>
      <c r="LU63" s="19" t="n">
        <f aca="false">IF($A63="",0,IF(COUNTIFS(Urlaub!$A$5:$A$604,$A63,Urlaub!$B$5:$B$604,"&lt;="&amp;LU$3,Urlaub!$C$5:$C$604,"&gt;="&amp;LU$3)&gt;0,1,0))</f>
        <v>0</v>
      </c>
      <c r="LV63" s="19" t="n">
        <f aca="false">IF($A63="",0,IF(COUNTIFS(Urlaub!$A$5:$A$604,$A63,Urlaub!$B$5:$B$604,"&lt;="&amp;LV$3,Urlaub!$C$5:$C$604,"&gt;="&amp;LV$3)&gt;0,1,0))</f>
        <v>0</v>
      </c>
      <c r="LW63" s="19" t="n">
        <f aca="false">IF($A63="",0,IF(COUNTIFS(Urlaub!$A$5:$A$604,$A63,Urlaub!$B$5:$B$604,"&lt;="&amp;LW$3,Urlaub!$C$5:$C$604,"&gt;="&amp;LW$3)&gt;0,1,0))</f>
        <v>0</v>
      </c>
      <c r="LX63" s="19" t="n">
        <f aca="false">IF($A63="",0,IF(COUNTIFS(Urlaub!$A$5:$A$604,$A63,Urlaub!$B$5:$B$604,"&lt;="&amp;LX$3,Urlaub!$C$5:$C$604,"&gt;="&amp;LX$3)&gt;0,1,0))</f>
        <v>0</v>
      </c>
      <c r="LY63" s="19" t="n">
        <f aca="false">IF($A63="",0,IF(COUNTIFS(Urlaub!$A$5:$A$604,$A63,Urlaub!$B$5:$B$604,"&lt;="&amp;LY$3,Urlaub!$C$5:$C$604,"&gt;="&amp;LY$3)&gt;0,1,0))</f>
        <v>0</v>
      </c>
      <c r="LZ63" s="19" t="n">
        <f aca="false">IF($A63="",0,IF(COUNTIFS(Urlaub!$A$5:$A$604,$A63,Urlaub!$B$5:$B$604,"&lt;="&amp;LZ$3,Urlaub!$C$5:$C$604,"&gt;="&amp;LZ$3)&gt;0,1,0))</f>
        <v>0</v>
      </c>
      <c r="MA63" s="19" t="n">
        <f aca="false">IF($A63="",0,IF(COUNTIFS(Urlaub!$A$5:$A$604,$A63,Urlaub!$B$5:$B$604,"&lt;="&amp;MA$3,Urlaub!$C$5:$C$604,"&gt;="&amp;MA$3)&gt;0,1,0))</f>
        <v>0</v>
      </c>
      <c r="MB63" s="19" t="n">
        <f aca="false">IF($A63="",0,IF(COUNTIFS(Urlaub!$A$5:$A$604,$A63,Urlaub!$B$5:$B$604,"&lt;="&amp;MB$3,Urlaub!$C$5:$C$604,"&gt;="&amp;MB$3)&gt;0,1,0))</f>
        <v>0</v>
      </c>
      <c r="MC63" s="19" t="n">
        <f aca="false">IF($A63="",0,IF(COUNTIFS(Urlaub!$A$5:$A$604,$A63,Urlaub!$B$5:$B$604,"&lt;="&amp;MC$3,Urlaub!$C$5:$C$604,"&gt;="&amp;MC$3)&gt;0,1,0))</f>
        <v>0</v>
      </c>
      <c r="MD63" s="19" t="n">
        <f aca="false">IF($A63="",0,IF(COUNTIFS(Urlaub!$A$5:$A$604,$A63,Urlaub!$B$5:$B$604,"&lt;="&amp;MD$3,Urlaub!$C$5:$C$604,"&gt;="&amp;MD$3)&gt;0,1,0))</f>
        <v>0</v>
      </c>
      <c r="ME63" s="19" t="n">
        <f aca="false">IF($A63="",0,IF(COUNTIFS(Urlaub!$A$5:$A$604,$A63,Urlaub!$B$5:$B$604,"&lt;="&amp;ME$3,Urlaub!$C$5:$C$604,"&gt;="&amp;ME$3)&gt;0,1,0))</f>
        <v>0</v>
      </c>
      <c r="MF63" s="19" t="n">
        <f aca="false">IF($A63="",0,IF(COUNTIFS(Urlaub!$A$5:$A$604,$A63,Urlaub!$B$5:$B$604,"&lt;="&amp;MF$3,Urlaub!$C$5:$C$604,"&gt;="&amp;MF$3)&gt;0,1,0))</f>
        <v>0</v>
      </c>
      <c r="MG63" s="19" t="n">
        <f aca="false">IF($A63="",0,IF(COUNTIFS(Urlaub!$A$5:$A$604,$A63,Urlaub!$B$5:$B$604,"&lt;="&amp;MG$3,Urlaub!$C$5:$C$604,"&gt;="&amp;MG$3)&gt;0,1,0))</f>
        <v>0</v>
      </c>
      <c r="MH63" s="19" t="n">
        <f aca="false">IF($A63="",0,IF(COUNTIFS(Urlaub!$A$5:$A$604,$A63,Urlaub!$B$5:$B$604,"&lt;="&amp;MH$3,Urlaub!$C$5:$C$604,"&gt;="&amp;MH$3)&gt;0,1,0))</f>
        <v>0</v>
      </c>
      <c r="MI63" s="19" t="n">
        <f aca="false">IF($A63="",0,IF(COUNTIFS(Urlaub!$A$5:$A$604,$A63,Urlaub!$B$5:$B$604,"&lt;="&amp;MI$3,Urlaub!$C$5:$C$604,"&gt;="&amp;MI$3)&gt;0,1,0))</f>
        <v>0</v>
      </c>
      <c r="MJ63" s="19" t="n">
        <f aca="false">IF($A63="",0,IF(COUNTIFS(Urlaub!$A$5:$A$604,$A63,Urlaub!$B$5:$B$604,"&lt;="&amp;MJ$3,Urlaub!$C$5:$C$604,"&gt;="&amp;MJ$3)&gt;0,1,0))</f>
        <v>0</v>
      </c>
      <c r="MK63" s="19" t="n">
        <f aca="false">IF($A63="",0,IF(COUNTIFS(Urlaub!$A$5:$A$604,$A63,Urlaub!$B$5:$B$604,"&lt;="&amp;MK$3,Urlaub!$C$5:$C$604,"&gt;="&amp;MK$3)&gt;0,1,0))</f>
        <v>0</v>
      </c>
      <c r="ML63" s="19" t="n">
        <f aca="false">IF($A63="",0,IF(COUNTIFS(Urlaub!$A$5:$A$604,$A63,Urlaub!$B$5:$B$604,"&lt;="&amp;ML$3,Urlaub!$C$5:$C$604,"&gt;="&amp;ML$3)&gt;0,1,0))</f>
        <v>0</v>
      </c>
      <c r="MM63" s="19" t="n">
        <f aca="false">IF($A63="",0,IF(COUNTIFS(Urlaub!$A$5:$A$604,$A63,Urlaub!$B$5:$B$604,"&lt;="&amp;MM$3,Urlaub!$C$5:$C$604,"&gt;="&amp;MM$3)&gt;0,1,0))</f>
        <v>0</v>
      </c>
      <c r="MN63" s="19" t="n">
        <f aca="false">IF($A63="",0,IF(COUNTIFS(Urlaub!$A$5:$A$604,$A63,Urlaub!$B$5:$B$604,"&lt;="&amp;MN$3,Urlaub!$C$5:$C$604,"&gt;="&amp;MN$3)&gt;0,1,0))</f>
        <v>0</v>
      </c>
      <c r="MO63" s="19" t="n">
        <f aca="false">IF($A63="",0,IF(COUNTIFS(Urlaub!$A$5:$A$604,$A63,Urlaub!$B$5:$B$604,"&lt;="&amp;MO$3,Urlaub!$C$5:$C$604,"&gt;="&amp;MO$3)&gt;0,1,0))</f>
        <v>0</v>
      </c>
      <c r="MP63" s="19" t="n">
        <f aca="false">IF($A63="",0,IF(COUNTIFS(Urlaub!$A$5:$A$604,$A63,Urlaub!$B$5:$B$604,"&lt;="&amp;MP$3,Urlaub!$C$5:$C$604,"&gt;="&amp;MP$3)&gt;0,1,0))</f>
        <v>0</v>
      </c>
      <c r="MQ63" s="19" t="n">
        <f aca="false">IF($A63="",0,IF(COUNTIFS(Urlaub!$A$5:$A$604,$A63,Urlaub!$B$5:$B$604,"&lt;="&amp;MQ$3,Urlaub!$C$5:$C$604,"&gt;="&amp;MQ$3)&gt;0,1,0))</f>
        <v>0</v>
      </c>
      <c r="MR63" s="19" t="n">
        <f aca="false">IF($A63="",0,IF(COUNTIFS(Urlaub!$A$5:$A$604,$A63,Urlaub!$B$5:$B$604,"&lt;="&amp;MR$3,Urlaub!$C$5:$C$604,"&gt;="&amp;MR$3)&gt;0,1,0))</f>
        <v>0</v>
      </c>
      <c r="MS63" s="19" t="n">
        <f aca="false">IF($A63="",0,IF(COUNTIFS(Urlaub!$A$5:$A$604,$A63,Urlaub!$B$5:$B$604,"&lt;="&amp;MS$3,Urlaub!$C$5:$C$604,"&gt;="&amp;MS$3)&gt;0,1,0))</f>
        <v>0</v>
      </c>
      <c r="MT63" s="19" t="n">
        <f aca="false">IF($A63="",0,IF(COUNTIFS(Urlaub!$A$5:$A$604,$A63,Urlaub!$B$5:$B$604,"&lt;="&amp;MT$3,Urlaub!$C$5:$C$604,"&gt;="&amp;MT$3)&gt;0,1,0))</f>
        <v>0</v>
      </c>
      <c r="MU63" s="19" t="n">
        <f aca="false">IF($A63="",0,IF(COUNTIFS(Urlaub!$A$5:$A$604,$A63,Urlaub!$B$5:$B$604,"&lt;="&amp;MU$3,Urlaub!$C$5:$C$604,"&gt;="&amp;MU$3)&gt;0,1,0))</f>
        <v>0</v>
      </c>
      <c r="MV63" s="19" t="n">
        <f aca="false">IF($A63="",0,IF(COUNTIFS(Urlaub!$A$5:$A$604,$A63,Urlaub!$B$5:$B$604,"&lt;="&amp;MV$3,Urlaub!$C$5:$C$604,"&gt;="&amp;MV$3)&gt;0,1,0))</f>
        <v>0</v>
      </c>
      <c r="MW63" s="19" t="n">
        <f aca="false">IF($A63="",0,IF(COUNTIFS(Urlaub!$A$5:$A$604,$A63,Urlaub!$B$5:$B$604,"&lt;="&amp;MW$3,Urlaub!$C$5:$C$604,"&gt;="&amp;MW$3)&gt;0,1,0))</f>
        <v>0</v>
      </c>
      <c r="MX63" s="19" t="n">
        <f aca="false">IF($A63="",0,IF(COUNTIFS(Urlaub!$A$5:$A$604,$A63,Urlaub!$B$5:$B$604,"&lt;="&amp;MX$3,Urlaub!$C$5:$C$604,"&gt;="&amp;MX$3)&gt;0,1,0))</f>
        <v>0</v>
      </c>
      <c r="MY63" s="19" t="n">
        <f aca="false">IF($A63="",0,IF(COUNTIFS(Urlaub!$A$5:$A$604,$A63,Urlaub!$B$5:$B$604,"&lt;="&amp;MY$3,Urlaub!$C$5:$C$604,"&gt;="&amp;MY$3)&gt;0,1,0))</f>
        <v>0</v>
      </c>
      <c r="MZ63" s="19" t="n">
        <f aca="false">IF($A63="",0,IF(COUNTIFS(Urlaub!$A$5:$A$604,$A63,Urlaub!$B$5:$B$604,"&lt;="&amp;MZ$3,Urlaub!$C$5:$C$604,"&gt;="&amp;MZ$3)&gt;0,1,0))</f>
        <v>0</v>
      </c>
      <c r="NA63" s="19" t="n">
        <f aca="false">IF($A63="",0,IF(COUNTIFS(Urlaub!$A$5:$A$604,$A63,Urlaub!$B$5:$B$604,"&lt;="&amp;NA$3,Urlaub!$C$5:$C$604,"&gt;="&amp;NA$3)&gt;0,1,0))</f>
        <v>0</v>
      </c>
      <c r="NB63" s="19" t="n">
        <f aca="false">IF($A63="",0,IF(COUNTIFS(Urlaub!$A$5:$A$604,$A63,Urlaub!$B$5:$B$604,"&lt;="&amp;NB$3,Urlaub!$C$5:$C$604,"&gt;="&amp;NB$3)&gt;0,1,0))</f>
        <v>0</v>
      </c>
      <c r="NC63" s="19" t="n">
        <f aca="false">IF($A63="",0,IF(COUNTIFS(Urlaub!$A$5:$A$604,$A63,Urlaub!$B$5:$B$604,"&lt;="&amp;NC$3,Urlaub!$C$5:$C$604,"&gt;="&amp;NC$3)&gt;0,1,0))</f>
        <v>0</v>
      </c>
      <c r="ND63" s="19" t="n">
        <f aca="false">IF($A63="",0,IF(COUNTIFS(Urlaub!$A$5:$A$604,$A63,Urlaub!$B$5:$B$604,"&lt;="&amp;ND$3,Urlaub!$C$5:$C$604,"&gt;="&amp;ND$3)&gt;0,1,0))</f>
        <v>0</v>
      </c>
      <c r="NE63" s="19" t="n">
        <f aca="false">IF($A63="",0,IF(COUNTIFS(Urlaub!$A$5:$A$604,$A63,Urlaub!$B$5:$B$604,"&lt;="&amp;NE$3,Urlaub!$C$5:$C$604,"&gt;="&amp;NE$3)&gt;0,1,0))</f>
        <v>0</v>
      </c>
      <c r="NF63" s="19" t="n">
        <f aca="false">IF($A63="",0,IF(COUNTIFS(Urlaub!$A$5:$A$604,$A63,Urlaub!$B$5:$B$604,"&lt;="&amp;NF$3,Urlaub!$C$5:$C$604,"&gt;="&amp;NF$3)&gt;0,1,0))</f>
        <v>0</v>
      </c>
      <c r="NG63" s="19" t="n">
        <f aca="false">IF($A63="",0,IF(COUNTIFS(Urlaub!$A$5:$A$604,$A63,Urlaub!$B$5:$B$604,"&lt;="&amp;NG$3,Urlaub!$C$5:$C$604,"&gt;="&amp;NG$3)&gt;0,1,0))</f>
        <v>0</v>
      </c>
      <c r="NH63" s="19" t="n">
        <f aca="false">IF($A63="",0,IF(COUNTIFS(Urlaub!$A$5:$A$604,$A63,Urlaub!$B$5:$B$604,"&lt;="&amp;NH$3,Urlaub!$C$5:$C$604,"&gt;="&amp;NH$3)&gt;0,1,0))</f>
        <v>0</v>
      </c>
    </row>
    <row r="64" customFormat="false" ht="15" hidden="false" customHeight="false" outlineLevel="0" collapsed="false">
      <c r="A64" s="5" t="str">
        <f aca="false">IF(Team!A64="","",Team!A64)</f>
        <v/>
      </c>
      <c r="B64" s="8" t="str">
        <f aca="false">IF(Team!B64="","",Team!B64)</f>
        <v/>
      </c>
      <c r="C64" s="8" t="str">
        <f aca="false">IF(Team!C64="","",Team!C64)</f>
        <v/>
      </c>
      <c r="D64" s="8" t="str">
        <f aca="false">IF(Team!D64="","",Team!D64)</f>
        <v/>
      </c>
      <c r="E64" s="8" t="str">
        <f aca="false">IF(Team!E64="","",Team!E64)</f>
        <v/>
      </c>
      <c r="F64" s="8" t="str">
        <f aca="false">IF(Team!F64="","",Team!F64)</f>
        <v/>
      </c>
      <c r="G64" s="19" t="n">
        <f aca="false">IF($A64="",0,IF(COUNTIFS(Urlaub!$A$5:$A$604,$A64,Urlaub!$B$5:$B$604,"&lt;="&amp;G$3,Urlaub!$C$5:$C$604,"&gt;="&amp;G$3)&gt;0,1,0))</f>
        <v>0</v>
      </c>
      <c r="H64" s="19" t="n">
        <f aca="false">IF($A64="",0,IF(COUNTIFS(Urlaub!$A$5:$A$604,$A64,Urlaub!$B$5:$B$604,"&lt;="&amp;H$3,Urlaub!$C$5:$C$604,"&gt;="&amp;H$3)&gt;0,1,0))</f>
        <v>0</v>
      </c>
      <c r="I64" s="19" t="n">
        <f aca="false">IF($A64="",0,IF(COUNTIFS(Urlaub!$A$5:$A$604,$A64,Urlaub!$B$5:$B$604,"&lt;="&amp;I$3,Urlaub!$C$5:$C$604,"&gt;="&amp;I$3)&gt;0,1,0))</f>
        <v>0</v>
      </c>
      <c r="J64" s="19" t="n">
        <f aca="false">IF($A64="",0,IF(COUNTIFS(Urlaub!$A$5:$A$604,$A64,Urlaub!$B$5:$B$604,"&lt;="&amp;J$3,Urlaub!$C$5:$C$604,"&gt;="&amp;J$3)&gt;0,1,0))</f>
        <v>0</v>
      </c>
      <c r="K64" s="19" t="n">
        <f aca="false">IF($A64="",0,IF(COUNTIFS(Urlaub!$A$5:$A$604,$A64,Urlaub!$B$5:$B$604,"&lt;="&amp;K$3,Urlaub!$C$5:$C$604,"&gt;="&amp;K$3)&gt;0,1,0))</f>
        <v>0</v>
      </c>
      <c r="L64" s="19" t="n">
        <f aca="false">IF($A64="",0,IF(COUNTIFS(Urlaub!$A$5:$A$604,$A64,Urlaub!$B$5:$B$604,"&lt;="&amp;L$3,Urlaub!$C$5:$C$604,"&gt;="&amp;L$3)&gt;0,1,0))</f>
        <v>0</v>
      </c>
      <c r="M64" s="19" t="n">
        <f aca="false">IF($A64="",0,IF(COUNTIFS(Urlaub!$A$5:$A$604,$A64,Urlaub!$B$5:$B$604,"&lt;="&amp;M$3,Urlaub!$C$5:$C$604,"&gt;="&amp;M$3)&gt;0,1,0))</f>
        <v>0</v>
      </c>
      <c r="N64" s="19" t="n">
        <f aca="false">IF($A64="",0,IF(COUNTIFS(Urlaub!$A$5:$A$604,$A64,Urlaub!$B$5:$B$604,"&lt;="&amp;N$3,Urlaub!$C$5:$C$604,"&gt;="&amp;N$3)&gt;0,1,0))</f>
        <v>0</v>
      </c>
      <c r="O64" s="19" t="n">
        <f aca="false">IF($A64="",0,IF(COUNTIFS(Urlaub!$A$5:$A$604,$A64,Urlaub!$B$5:$B$604,"&lt;="&amp;O$3,Urlaub!$C$5:$C$604,"&gt;="&amp;O$3)&gt;0,1,0))</f>
        <v>0</v>
      </c>
      <c r="P64" s="19" t="n">
        <f aca="false">IF($A64="",0,IF(COUNTIFS(Urlaub!$A$5:$A$604,$A64,Urlaub!$B$5:$B$604,"&lt;="&amp;P$3,Urlaub!$C$5:$C$604,"&gt;="&amp;P$3)&gt;0,1,0))</f>
        <v>0</v>
      </c>
      <c r="Q64" s="19" t="n">
        <f aca="false">IF($A64="",0,IF(COUNTIFS(Urlaub!$A$5:$A$604,$A64,Urlaub!$B$5:$B$604,"&lt;="&amp;Q$3,Urlaub!$C$5:$C$604,"&gt;="&amp;Q$3)&gt;0,1,0))</f>
        <v>0</v>
      </c>
      <c r="R64" s="19" t="n">
        <f aca="false">IF($A64="",0,IF(COUNTIFS(Urlaub!$A$5:$A$604,$A64,Urlaub!$B$5:$B$604,"&lt;="&amp;R$3,Urlaub!$C$5:$C$604,"&gt;="&amp;R$3)&gt;0,1,0))</f>
        <v>0</v>
      </c>
      <c r="S64" s="19" t="n">
        <f aca="false">IF($A64="",0,IF(COUNTIFS(Urlaub!$A$5:$A$604,$A64,Urlaub!$B$5:$B$604,"&lt;="&amp;S$3,Urlaub!$C$5:$C$604,"&gt;="&amp;S$3)&gt;0,1,0))</f>
        <v>0</v>
      </c>
      <c r="T64" s="19" t="n">
        <f aca="false">IF($A64="",0,IF(COUNTIFS(Urlaub!$A$5:$A$604,$A64,Urlaub!$B$5:$B$604,"&lt;="&amp;T$3,Urlaub!$C$5:$C$604,"&gt;="&amp;T$3)&gt;0,1,0))</f>
        <v>0</v>
      </c>
      <c r="U64" s="19" t="n">
        <f aca="false">IF($A64="",0,IF(COUNTIFS(Urlaub!$A$5:$A$604,$A64,Urlaub!$B$5:$B$604,"&lt;="&amp;U$3,Urlaub!$C$5:$C$604,"&gt;="&amp;U$3)&gt;0,1,0))</f>
        <v>0</v>
      </c>
      <c r="V64" s="19" t="n">
        <f aca="false">IF($A64="",0,IF(COUNTIFS(Urlaub!$A$5:$A$604,$A64,Urlaub!$B$5:$B$604,"&lt;="&amp;V$3,Urlaub!$C$5:$C$604,"&gt;="&amp;V$3)&gt;0,1,0))</f>
        <v>0</v>
      </c>
      <c r="W64" s="19" t="n">
        <f aca="false">IF($A64="",0,IF(COUNTIFS(Urlaub!$A$5:$A$604,$A64,Urlaub!$B$5:$B$604,"&lt;="&amp;W$3,Urlaub!$C$5:$C$604,"&gt;="&amp;W$3)&gt;0,1,0))</f>
        <v>0</v>
      </c>
      <c r="X64" s="19" t="n">
        <f aca="false">IF($A64="",0,IF(COUNTIFS(Urlaub!$A$5:$A$604,$A64,Urlaub!$B$5:$B$604,"&lt;="&amp;X$3,Urlaub!$C$5:$C$604,"&gt;="&amp;X$3)&gt;0,1,0))</f>
        <v>0</v>
      </c>
      <c r="Y64" s="19" t="n">
        <f aca="false">IF($A64="",0,IF(COUNTIFS(Urlaub!$A$5:$A$604,$A64,Urlaub!$B$5:$B$604,"&lt;="&amp;Y$3,Urlaub!$C$5:$C$604,"&gt;="&amp;Y$3)&gt;0,1,0))</f>
        <v>0</v>
      </c>
      <c r="Z64" s="19" t="n">
        <f aca="false">IF($A64="",0,IF(COUNTIFS(Urlaub!$A$5:$A$604,$A64,Urlaub!$B$5:$B$604,"&lt;="&amp;Z$3,Urlaub!$C$5:$C$604,"&gt;="&amp;Z$3)&gt;0,1,0))</f>
        <v>0</v>
      </c>
      <c r="AA64" s="19" t="n">
        <f aca="false">IF($A64="",0,IF(COUNTIFS(Urlaub!$A$5:$A$604,$A64,Urlaub!$B$5:$B$604,"&lt;="&amp;AA$3,Urlaub!$C$5:$C$604,"&gt;="&amp;AA$3)&gt;0,1,0))</f>
        <v>0</v>
      </c>
      <c r="AB64" s="19" t="n">
        <f aca="false">IF($A64="",0,IF(COUNTIFS(Urlaub!$A$5:$A$604,$A64,Urlaub!$B$5:$B$604,"&lt;="&amp;AB$3,Urlaub!$C$5:$C$604,"&gt;="&amp;AB$3)&gt;0,1,0))</f>
        <v>0</v>
      </c>
      <c r="AC64" s="19" t="n">
        <f aca="false">IF($A64="",0,IF(COUNTIFS(Urlaub!$A$5:$A$604,$A64,Urlaub!$B$5:$B$604,"&lt;="&amp;AC$3,Urlaub!$C$5:$C$604,"&gt;="&amp;AC$3)&gt;0,1,0))</f>
        <v>0</v>
      </c>
      <c r="AD64" s="19" t="n">
        <f aca="false">IF($A64="",0,IF(COUNTIFS(Urlaub!$A$5:$A$604,$A64,Urlaub!$B$5:$B$604,"&lt;="&amp;AD$3,Urlaub!$C$5:$C$604,"&gt;="&amp;AD$3)&gt;0,1,0))</f>
        <v>0</v>
      </c>
      <c r="AE64" s="19" t="n">
        <f aca="false">IF($A64="",0,IF(COUNTIFS(Urlaub!$A$5:$A$604,$A64,Urlaub!$B$5:$B$604,"&lt;="&amp;AE$3,Urlaub!$C$5:$C$604,"&gt;="&amp;AE$3)&gt;0,1,0))</f>
        <v>0</v>
      </c>
      <c r="AF64" s="19" t="n">
        <f aca="false">IF($A64="",0,IF(COUNTIFS(Urlaub!$A$5:$A$604,$A64,Urlaub!$B$5:$B$604,"&lt;="&amp;AF$3,Urlaub!$C$5:$C$604,"&gt;="&amp;AF$3)&gt;0,1,0))</f>
        <v>0</v>
      </c>
      <c r="AG64" s="19" t="n">
        <f aca="false">IF($A64="",0,IF(COUNTIFS(Urlaub!$A$5:$A$604,$A64,Urlaub!$B$5:$B$604,"&lt;="&amp;AG$3,Urlaub!$C$5:$C$604,"&gt;="&amp;AG$3)&gt;0,1,0))</f>
        <v>0</v>
      </c>
      <c r="AH64" s="19" t="n">
        <f aca="false">IF($A64="",0,IF(COUNTIFS(Urlaub!$A$5:$A$604,$A64,Urlaub!$B$5:$B$604,"&lt;="&amp;AH$3,Urlaub!$C$5:$C$604,"&gt;="&amp;AH$3)&gt;0,1,0))</f>
        <v>0</v>
      </c>
      <c r="AI64" s="19" t="n">
        <f aca="false">IF($A64="",0,IF(COUNTIFS(Urlaub!$A$5:$A$604,$A64,Urlaub!$B$5:$B$604,"&lt;="&amp;AI$3,Urlaub!$C$5:$C$604,"&gt;="&amp;AI$3)&gt;0,1,0))</f>
        <v>0</v>
      </c>
      <c r="AJ64" s="19" t="n">
        <f aca="false">IF($A64="",0,IF(COUNTIFS(Urlaub!$A$5:$A$604,$A64,Urlaub!$B$5:$B$604,"&lt;="&amp;AJ$3,Urlaub!$C$5:$C$604,"&gt;="&amp;AJ$3)&gt;0,1,0))</f>
        <v>0</v>
      </c>
      <c r="AK64" s="19" t="n">
        <f aca="false">IF($A64="",0,IF(COUNTIFS(Urlaub!$A$5:$A$604,$A64,Urlaub!$B$5:$B$604,"&lt;="&amp;AK$3,Urlaub!$C$5:$C$604,"&gt;="&amp;AK$3)&gt;0,1,0))</f>
        <v>0</v>
      </c>
      <c r="AL64" s="19" t="n">
        <f aca="false">IF($A64="",0,IF(COUNTIFS(Urlaub!$A$5:$A$604,$A64,Urlaub!$B$5:$B$604,"&lt;="&amp;AL$3,Urlaub!$C$5:$C$604,"&gt;="&amp;AL$3)&gt;0,1,0))</f>
        <v>0</v>
      </c>
      <c r="AM64" s="19" t="n">
        <f aca="false">IF($A64="",0,IF(COUNTIFS(Urlaub!$A$5:$A$604,$A64,Urlaub!$B$5:$B$604,"&lt;="&amp;AM$3,Urlaub!$C$5:$C$604,"&gt;="&amp;AM$3)&gt;0,1,0))</f>
        <v>0</v>
      </c>
      <c r="AN64" s="19" t="n">
        <f aca="false">IF($A64="",0,IF(COUNTIFS(Urlaub!$A$5:$A$604,$A64,Urlaub!$B$5:$B$604,"&lt;="&amp;AN$3,Urlaub!$C$5:$C$604,"&gt;="&amp;AN$3)&gt;0,1,0))</f>
        <v>0</v>
      </c>
      <c r="AO64" s="19" t="n">
        <f aca="false">IF($A64="",0,IF(COUNTIFS(Urlaub!$A$5:$A$604,$A64,Urlaub!$B$5:$B$604,"&lt;="&amp;AO$3,Urlaub!$C$5:$C$604,"&gt;="&amp;AO$3)&gt;0,1,0))</f>
        <v>0</v>
      </c>
      <c r="AP64" s="19" t="n">
        <f aca="false">IF($A64="",0,IF(COUNTIFS(Urlaub!$A$5:$A$604,$A64,Urlaub!$B$5:$B$604,"&lt;="&amp;AP$3,Urlaub!$C$5:$C$604,"&gt;="&amp;AP$3)&gt;0,1,0))</f>
        <v>0</v>
      </c>
      <c r="AQ64" s="19" t="n">
        <f aca="false">IF($A64="",0,IF(COUNTIFS(Urlaub!$A$5:$A$604,$A64,Urlaub!$B$5:$B$604,"&lt;="&amp;AQ$3,Urlaub!$C$5:$C$604,"&gt;="&amp;AQ$3)&gt;0,1,0))</f>
        <v>0</v>
      </c>
      <c r="AR64" s="19" t="n">
        <f aca="false">IF($A64="",0,IF(COUNTIFS(Urlaub!$A$5:$A$604,$A64,Urlaub!$B$5:$B$604,"&lt;="&amp;AR$3,Urlaub!$C$5:$C$604,"&gt;="&amp;AR$3)&gt;0,1,0))</f>
        <v>0</v>
      </c>
      <c r="AS64" s="19" t="n">
        <f aca="false">IF($A64="",0,IF(COUNTIFS(Urlaub!$A$5:$A$604,$A64,Urlaub!$B$5:$B$604,"&lt;="&amp;AS$3,Urlaub!$C$5:$C$604,"&gt;="&amp;AS$3)&gt;0,1,0))</f>
        <v>0</v>
      </c>
      <c r="AT64" s="19" t="n">
        <f aca="false">IF($A64="",0,IF(COUNTIFS(Urlaub!$A$5:$A$604,$A64,Urlaub!$B$5:$B$604,"&lt;="&amp;AT$3,Urlaub!$C$5:$C$604,"&gt;="&amp;AT$3)&gt;0,1,0))</f>
        <v>0</v>
      </c>
      <c r="AU64" s="19" t="n">
        <f aca="false">IF($A64="",0,IF(COUNTIFS(Urlaub!$A$5:$A$604,$A64,Urlaub!$B$5:$B$604,"&lt;="&amp;AU$3,Urlaub!$C$5:$C$604,"&gt;="&amp;AU$3)&gt;0,1,0))</f>
        <v>0</v>
      </c>
      <c r="AV64" s="19" t="n">
        <f aca="false">IF($A64="",0,IF(COUNTIFS(Urlaub!$A$5:$A$604,$A64,Urlaub!$B$5:$B$604,"&lt;="&amp;AV$3,Urlaub!$C$5:$C$604,"&gt;="&amp;AV$3)&gt;0,1,0))</f>
        <v>0</v>
      </c>
      <c r="AW64" s="19" t="n">
        <f aca="false">IF($A64="",0,IF(COUNTIFS(Urlaub!$A$5:$A$604,$A64,Urlaub!$B$5:$B$604,"&lt;="&amp;AW$3,Urlaub!$C$5:$C$604,"&gt;="&amp;AW$3)&gt;0,1,0))</f>
        <v>0</v>
      </c>
      <c r="AX64" s="19" t="n">
        <f aca="false">IF($A64="",0,IF(COUNTIFS(Urlaub!$A$5:$A$604,$A64,Urlaub!$B$5:$B$604,"&lt;="&amp;AX$3,Urlaub!$C$5:$C$604,"&gt;="&amp;AX$3)&gt;0,1,0))</f>
        <v>0</v>
      </c>
      <c r="AY64" s="19" t="n">
        <f aca="false">IF($A64="",0,IF(COUNTIFS(Urlaub!$A$5:$A$604,$A64,Urlaub!$B$5:$B$604,"&lt;="&amp;AY$3,Urlaub!$C$5:$C$604,"&gt;="&amp;AY$3)&gt;0,1,0))</f>
        <v>0</v>
      </c>
      <c r="AZ64" s="19" t="n">
        <f aca="false">IF($A64="",0,IF(COUNTIFS(Urlaub!$A$5:$A$604,$A64,Urlaub!$B$5:$B$604,"&lt;="&amp;AZ$3,Urlaub!$C$5:$C$604,"&gt;="&amp;AZ$3)&gt;0,1,0))</f>
        <v>0</v>
      </c>
      <c r="BA64" s="19" t="n">
        <f aca="false">IF($A64="",0,IF(COUNTIFS(Urlaub!$A$5:$A$604,$A64,Urlaub!$B$5:$B$604,"&lt;="&amp;BA$3,Urlaub!$C$5:$C$604,"&gt;="&amp;BA$3)&gt;0,1,0))</f>
        <v>0</v>
      </c>
      <c r="BB64" s="19" t="n">
        <f aca="false">IF($A64="",0,IF(COUNTIFS(Urlaub!$A$5:$A$604,$A64,Urlaub!$B$5:$B$604,"&lt;="&amp;BB$3,Urlaub!$C$5:$C$604,"&gt;="&amp;BB$3)&gt;0,1,0))</f>
        <v>0</v>
      </c>
      <c r="BC64" s="19" t="n">
        <f aca="false">IF($A64="",0,IF(COUNTIFS(Urlaub!$A$5:$A$604,$A64,Urlaub!$B$5:$B$604,"&lt;="&amp;BC$3,Urlaub!$C$5:$C$604,"&gt;="&amp;BC$3)&gt;0,1,0))</f>
        <v>0</v>
      </c>
      <c r="BD64" s="19" t="n">
        <f aca="false">IF($A64="",0,IF(COUNTIFS(Urlaub!$A$5:$A$604,$A64,Urlaub!$B$5:$B$604,"&lt;="&amp;BD$3,Urlaub!$C$5:$C$604,"&gt;="&amp;BD$3)&gt;0,1,0))</f>
        <v>0</v>
      </c>
      <c r="BE64" s="19" t="n">
        <f aca="false">IF($A64="",0,IF(COUNTIFS(Urlaub!$A$5:$A$604,$A64,Urlaub!$B$5:$B$604,"&lt;="&amp;BE$3,Urlaub!$C$5:$C$604,"&gt;="&amp;BE$3)&gt;0,1,0))</f>
        <v>0</v>
      </c>
      <c r="BF64" s="19" t="n">
        <f aca="false">IF($A64="",0,IF(COUNTIFS(Urlaub!$A$5:$A$604,$A64,Urlaub!$B$5:$B$604,"&lt;="&amp;BF$3,Urlaub!$C$5:$C$604,"&gt;="&amp;BF$3)&gt;0,1,0))</f>
        <v>0</v>
      </c>
      <c r="BG64" s="19" t="n">
        <f aca="false">IF($A64="",0,IF(COUNTIFS(Urlaub!$A$5:$A$604,$A64,Urlaub!$B$5:$B$604,"&lt;="&amp;BG$3,Urlaub!$C$5:$C$604,"&gt;="&amp;BG$3)&gt;0,1,0))</f>
        <v>0</v>
      </c>
      <c r="BH64" s="19" t="n">
        <f aca="false">IF($A64="",0,IF(COUNTIFS(Urlaub!$A$5:$A$604,$A64,Urlaub!$B$5:$B$604,"&lt;="&amp;BH$3,Urlaub!$C$5:$C$604,"&gt;="&amp;BH$3)&gt;0,1,0))</f>
        <v>0</v>
      </c>
      <c r="BI64" s="19" t="n">
        <f aca="false">IF($A64="",0,IF(COUNTIFS(Urlaub!$A$5:$A$604,$A64,Urlaub!$B$5:$B$604,"&lt;="&amp;BI$3,Urlaub!$C$5:$C$604,"&gt;="&amp;BI$3)&gt;0,1,0))</f>
        <v>0</v>
      </c>
      <c r="BJ64" s="19" t="n">
        <f aca="false">IF($A64="",0,IF(COUNTIFS(Urlaub!$A$5:$A$604,$A64,Urlaub!$B$5:$B$604,"&lt;="&amp;BJ$3,Urlaub!$C$5:$C$604,"&gt;="&amp;BJ$3)&gt;0,1,0))</f>
        <v>0</v>
      </c>
      <c r="BK64" s="19" t="n">
        <f aca="false">IF($A64="",0,IF(COUNTIFS(Urlaub!$A$5:$A$604,$A64,Urlaub!$B$5:$B$604,"&lt;="&amp;BK$3,Urlaub!$C$5:$C$604,"&gt;="&amp;BK$3)&gt;0,1,0))</f>
        <v>0</v>
      </c>
      <c r="BL64" s="19" t="n">
        <f aca="false">IF($A64="",0,IF(COUNTIFS(Urlaub!$A$5:$A$604,$A64,Urlaub!$B$5:$B$604,"&lt;="&amp;BL$3,Urlaub!$C$5:$C$604,"&gt;="&amp;BL$3)&gt;0,1,0))</f>
        <v>0</v>
      </c>
      <c r="BM64" s="19" t="n">
        <f aca="false">IF($A64="",0,IF(COUNTIFS(Urlaub!$A$5:$A$604,$A64,Urlaub!$B$5:$B$604,"&lt;="&amp;BM$3,Urlaub!$C$5:$C$604,"&gt;="&amp;BM$3)&gt;0,1,0))</f>
        <v>0</v>
      </c>
      <c r="BN64" s="19" t="n">
        <f aca="false">IF($A64="",0,IF(COUNTIFS(Urlaub!$A$5:$A$604,$A64,Urlaub!$B$5:$B$604,"&lt;="&amp;BN$3,Urlaub!$C$5:$C$604,"&gt;="&amp;BN$3)&gt;0,1,0))</f>
        <v>0</v>
      </c>
      <c r="BO64" s="19" t="n">
        <f aca="false">IF($A64="",0,IF(COUNTIFS(Urlaub!$A$5:$A$604,$A64,Urlaub!$B$5:$B$604,"&lt;="&amp;BO$3,Urlaub!$C$5:$C$604,"&gt;="&amp;BO$3)&gt;0,1,0))</f>
        <v>0</v>
      </c>
      <c r="BP64" s="19" t="n">
        <f aca="false">IF($A64="",0,IF(COUNTIFS(Urlaub!$A$5:$A$604,$A64,Urlaub!$B$5:$B$604,"&lt;="&amp;BP$3,Urlaub!$C$5:$C$604,"&gt;="&amp;BP$3)&gt;0,1,0))</f>
        <v>0</v>
      </c>
      <c r="BQ64" s="19" t="n">
        <f aca="false">IF($A64="",0,IF(COUNTIFS(Urlaub!$A$5:$A$604,$A64,Urlaub!$B$5:$B$604,"&lt;="&amp;BQ$3,Urlaub!$C$5:$C$604,"&gt;="&amp;BQ$3)&gt;0,1,0))</f>
        <v>0</v>
      </c>
      <c r="BR64" s="19" t="n">
        <f aca="false">IF($A64="",0,IF(COUNTIFS(Urlaub!$A$5:$A$604,$A64,Urlaub!$B$5:$B$604,"&lt;="&amp;BR$3,Urlaub!$C$5:$C$604,"&gt;="&amp;BR$3)&gt;0,1,0))</f>
        <v>0</v>
      </c>
      <c r="BS64" s="19" t="n">
        <f aca="false">IF($A64="",0,IF(COUNTIFS(Urlaub!$A$5:$A$604,$A64,Urlaub!$B$5:$B$604,"&lt;="&amp;BS$3,Urlaub!$C$5:$C$604,"&gt;="&amp;BS$3)&gt;0,1,0))</f>
        <v>0</v>
      </c>
      <c r="BT64" s="19" t="n">
        <f aca="false">IF($A64="",0,IF(COUNTIFS(Urlaub!$A$5:$A$604,$A64,Urlaub!$B$5:$B$604,"&lt;="&amp;BT$3,Urlaub!$C$5:$C$604,"&gt;="&amp;BT$3)&gt;0,1,0))</f>
        <v>0</v>
      </c>
      <c r="BU64" s="19" t="n">
        <f aca="false">IF($A64="",0,IF(COUNTIFS(Urlaub!$A$5:$A$604,$A64,Urlaub!$B$5:$B$604,"&lt;="&amp;BU$3,Urlaub!$C$5:$C$604,"&gt;="&amp;BU$3)&gt;0,1,0))</f>
        <v>0</v>
      </c>
      <c r="BV64" s="19" t="n">
        <f aca="false">IF($A64="",0,IF(COUNTIFS(Urlaub!$A$5:$A$604,$A64,Urlaub!$B$5:$B$604,"&lt;="&amp;BV$3,Urlaub!$C$5:$C$604,"&gt;="&amp;BV$3)&gt;0,1,0))</f>
        <v>0</v>
      </c>
      <c r="BW64" s="19" t="n">
        <f aca="false">IF($A64="",0,IF(COUNTIFS(Urlaub!$A$5:$A$604,$A64,Urlaub!$B$5:$B$604,"&lt;="&amp;BW$3,Urlaub!$C$5:$C$604,"&gt;="&amp;BW$3)&gt;0,1,0))</f>
        <v>0</v>
      </c>
      <c r="BX64" s="19" t="n">
        <f aca="false">IF($A64="",0,IF(COUNTIFS(Urlaub!$A$5:$A$604,$A64,Urlaub!$B$5:$B$604,"&lt;="&amp;BX$3,Urlaub!$C$5:$C$604,"&gt;="&amp;BX$3)&gt;0,1,0))</f>
        <v>0</v>
      </c>
      <c r="BY64" s="19" t="n">
        <f aca="false">IF($A64="",0,IF(COUNTIFS(Urlaub!$A$5:$A$604,$A64,Urlaub!$B$5:$B$604,"&lt;="&amp;BY$3,Urlaub!$C$5:$C$604,"&gt;="&amp;BY$3)&gt;0,1,0))</f>
        <v>0</v>
      </c>
      <c r="BZ64" s="19" t="n">
        <f aca="false">IF($A64="",0,IF(COUNTIFS(Urlaub!$A$5:$A$604,$A64,Urlaub!$B$5:$B$604,"&lt;="&amp;BZ$3,Urlaub!$C$5:$C$604,"&gt;="&amp;BZ$3)&gt;0,1,0))</f>
        <v>0</v>
      </c>
      <c r="CA64" s="19" t="n">
        <f aca="false">IF($A64="",0,IF(COUNTIFS(Urlaub!$A$5:$A$604,$A64,Urlaub!$B$5:$B$604,"&lt;="&amp;CA$3,Urlaub!$C$5:$C$604,"&gt;="&amp;CA$3)&gt;0,1,0))</f>
        <v>0</v>
      </c>
      <c r="CB64" s="19" t="n">
        <f aca="false">IF($A64="",0,IF(COUNTIFS(Urlaub!$A$5:$A$604,$A64,Urlaub!$B$5:$B$604,"&lt;="&amp;CB$3,Urlaub!$C$5:$C$604,"&gt;="&amp;CB$3)&gt;0,1,0))</f>
        <v>0</v>
      </c>
      <c r="CC64" s="19" t="n">
        <f aca="false">IF($A64="",0,IF(COUNTIFS(Urlaub!$A$5:$A$604,$A64,Urlaub!$B$5:$B$604,"&lt;="&amp;CC$3,Urlaub!$C$5:$C$604,"&gt;="&amp;CC$3)&gt;0,1,0))</f>
        <v>0</v>
      </c>
      <c r="CD64" s="19" t="n">
        <f aca="false">IF($A64="",0,IF(COUNTIFS(Urlaub!$A$5:$A$604,$A64,Urlaub!$B$5:$B$604,"&lt;="&amp;CD$3,Urlaub!$C$5:$C$604,"&gt;="&amp;CD$3)&gt;0,1,0))</f>
        <v>0</v>
      </c>
      <c r="CE64" s="19" t="n">
        <f aca="false">IF($A64="",0,IF(COUNTIFS(Urlaub!$A$5:$A$604,$A64,Urlaub!$B$5:$B$604,"&lt;="&amp;CE$3,Urlaub!$C$5:$C$604,"&gt;="&amp;CE$3)&gt;0,1,0))</f>
        <v>0</v>
      </c>
      <c r="CF64" s="19" t="n">
        <f aca="false">IF($A64="",0,IF(COUNTIFS(Urlaub!$A$5:$A$604,$A64,Urlaub!$B$5:$B$604,"&lt;="&amp;CF$3,Urlaub!$C$5:$C$604,"&gt;="&amp;CF$3)&gt;0,1,0))</f>
        <v>0</v>
      </c>
      <c r="CG64" s="19" t="n">
        <f aca="false">IF($A64="",0,IF(COUNTIFS(Urlaub!$A$5:$A$604,$A64,Urlaub!$B$5:$B$604,"&lt;="&amp;CG$3,Urlaub!$C$5:$C$604,"&gt;="&amp;CG$3)&gt;0,1,0))</f>
        <v>0</v>
      </c>
      <c r="CH64" s="19" t="n">
        <f aca="false">IF($A64="",0,IF(COUNTIFS(Urlaub!$A$5:$A$604,$A64,Urlaub!$B$5:$B$604,"&lt;="&amp;CH$3,Urlaub!$C$5:$C$604,"&gt;="&amp;CH$3)&gt;0,1,0))</f>
        <v>0</v>
      </c>
      <c r="CI64" s="19" t="n">
        <f aca="false">IF($A64="",0,IF(COUNTIFS(Urlaub!$A$5:$A$604,$A64,Urlaub!$B$5:$B$604,"&lt;="&amp;CI$3,Urlaub!$C$5:$C$604,"&gt;="&amp;CI$3)&gt;0,1,0))</f>
        <v>0</v>
      </c>
      <c r="CJ64" s="19" t="n">
        <f aca="false">IF($A64="",0,IF(COUNTIFS(Urlaub!$A$5:$A$604,$A64,Urlaub!$B$5:$B$604,"&lt;="&amp;CJ$3,Urlaub!$C$5:$C$604,"&gt;="&amp;CJ$3)&gt;0,1,0))</f>
        <v>0</v>
      </c>
      <c r="CK64" s="19" t="n">
        <f aca="false">IF($A64="",0,IF(COUNTIFS(Urlaub!$A$5:$A$604,$A64,Urlaub!$B$5:$B$604,"&lt;="&amp;CK$3,Urlaub!$C$5:$C$604,"&gt;="&amp;CK$3)&gt;0,1,0))</f>
        <v>0</v>
      </c>
      <c r="CL64" s="19" t="n">
        <f aca="false">IF($A64="",0,IF(COUNTIFS(Urlaub!$A$5:$A$604,$A64,Urlaub!$B$5:$B$604,"&lt;="&amp;CL$3,Urlaub!$C$5:$C$604,"&gt;="&amp;CL$3)&gt;0,1,0))</f>
        <v>0</v>
      </c>
      <c r="CM64" s="19" t="n">
        <f aca="false">IF($A64="",0,IF(COUNTIFS(Urlaub!$A$5:$A$604,$A64,Urlaub!$B$5:$B$604,"&lt;="&amp;CM$3,Urlaub!$C$5:$C$604,"&gt;="&amp;CM$3)&gt;0,1,0))</f>
        <v>0</v>
      </c>
      <c r="CN64" s="19" t="n">
        <f aca="false">IF($A64="",0,IF(COUNTIFS(Urlaub!$A$5:$A$604,$A64,Urlaub!$B$5:$B$604,"&lt;="&amp;CN$3,Urlaub!$C$5:$C$604,"&gt;="&amp;CN$3)&gt;0,1,0))</f>
        <v>0</v>
      </c>
      <c r="CO64" s="19" t="n">
        <f aca="false">IF($A64="",0,IF(COUNTIFS(Urlaub!$A$5:$A$604,$A64,Urlaub!$B$5:$B$604,"&lt;="&amp;CO$3,Urlaub!$C$5:$C$604,"&gt;="&amp;CO$3)&gt;0,1,0))</f>
        <v>0</v>
      </c>
      <c r="CP64" s="19" t="n">
        <f aca="false">IF($A64="",0,IF(COUNTIFS(Urlaub!$A$5:$A$604,$A64,Urlaub!$B$5:$B$604,"&lt;="&amp;CP$3,Urlaub!$C$5:$C$604,"&gt;="&amp;CP$3)&gt;0,1,0))</f>
        <v>0</v>
      </c>
      <c r="CQ64" s="19" t="n">
        <f aca="false">IF($A64="",0,IF(COUNTIFS(Urlaub!$A$5:$A$604,$A64,Urlaub!$B$5:$B$604,"&lt;="&amp;CQ$3,Urlaub!$C$5:$C$604,"&gt;="&amp;CQ$3)&gt;0,1,0))</f>
        <v>0</v>
      </c>
      <c r="CR64" s="19" t="n">
        <f aca="false">IF($A64="",0,IF(COUNTIFS(Urlaub!$A$5:$A$604,$A64,Urlaub!$B$5:$B$604,"&lt;="&amp;CR$3,Urlaub!$C$5:$C$604,"&gt;="&amp;CR$3)&gt;0,1,0))</f>
        <v>0</v>
      </c>
      <c r="CS64" s="19" t="n">
        <f aca="false">IF($A64="",0,IF(COUNTIFS(Urlaub!$A$5:$A$604,$A64,Urlaub!$B$5:$B$604,"&lt;="&amp;CS$3,Urlaub!$C$5:$C$604,"&gt;="&amp;CS$3)&gt;0,1,0))</f>
        <v>0</v>
      </c>
      <c r="CT64" s="19" t="n">
        <f aca="false">IF($A64="",0,IF(COUNTIFS(Urlaub!$A$5:$A$604,$A64,Urlaub!$B$5:$B$604,"&lt;="&amp;CT$3,Urlaub!$C$5:$C$604,"&gt;="&amp;CT$3)&gt;0,1,0))</f>
        <v>0</v>
      </c>
      <c r="CU64" s="19" t="n">
        <f aca="false">IF($A64="",0,IF(COUNTIFS(Urlaub!$A$5:$A$604,$A64,Urlaub!$B$5:$B$604,"&lt;="&amp;CU$3,Urlaub!$C$5:$C$604,"&gt;="&amp;CU$3)&gt;0,1,0))</f>
        <v>0</v>
      </c>
      <c r="CV64" s="19" t="n">
        <f aca="false">IF($A64="",0,IF(COUNTIFS(Urlaub!$A$5:$A$604,$A64,Urlaub!$B$5:$B$604,"&lt;="&amp;CV$3,Urlaub!$C$5:$C$604,"&gt;="&amp;CV$3)&gt;0,1,0))</f>
        <v>0</v>
      </c>
      <c r="CW64" s="19" t="n">
        <f aca="false">IF($A64="",0,IF(COUNTIFS(Urlaub!$A$5:$A$604,$A64,Urlaub!$B$5:$B$604,"&lt;="&amp;CW$3,Urlaub!$C$5:$C$604,"&gt;="&amp;CW$3)&gt;0,1,0))</f>
        <v>0</v>
      </c>
      <c r="CX64" s="19" t="n">
        <f aca="false">IF($A64="",0,IF(COUNTIFS(Urlaub!$A$5:$A$604,$A64,Urlaub!$B$5:$B$604,"&lt;="&amp;CX$3,Urlaub!$C$5:$C$604,"&gt;="&amp;CX$3)&gt;0,1,0))</f>
        <v>0</v>
      </c>
      <c r="CY64" s="19" t="n">
        <f aca="false">IF($A64="",0,IF(COUNTIFS(Urlaub!$A$5:$A$604,$A64,Urlaub!$B$5:$B$604,"&lt;="&amp;CY$3,Urlaub!$C$5:$C$604,"&gt;="&amp;CY$3)&gt;0,1,0))</f>
        <v>0</v>
      </c>
      <c r="CZ64" s="19" t="n">
        <f aca="false">IF($A64="",0,IF(COUNTIFS(Urlaub!$A$5:$A$604,$A64,Urlaub!$B$5:$B$604,"&lt;="&amp;CZ$3,Urlaub!$C$5:$C$604,"&gt;="&amp;CZ$3)&gt;0,1,0))</f>
        <v>0</v>
      </c>
      <c r="DA64" s="19" t="n">
        <f aca="false">IF($A64="",0,IF(COUNTIFS(Urlaub!$A$5:$A$604,$A64,Urlaub!$B$5:$B$604,"&lt;="&amp;DA$3,Urlaub!$C$5:$C$604,"&gt;="&amp;DA$3)&gt;0,1,0))</f>
        <v>0</v>
      </c>
      <c r="DB64" s="19" t="n">
        <f aca="false">IF($A64="",0,IF(COUNTIFS(Urlaub!$A$5:$A$604,$A64,Urlaub!$B$5:$B$604,"&lt;="&amp;DB$3,Urlaub!$C$5:$C$604,"&gt;="&amp;DB$3)&gt;0,1,0))</f>
        <v>0</v>
      </c>
      <c r="DC64" s="19" t="n">
        <f aca="false">IF($A64="",0,IF(COUNTIFS(Urlaub!$A$5:$A$604,$A64,Urlaub!$B$5:$B$604,"&lt;="&amp;DC$3,Urlaub!$C$5:$C$604,"&gt;="&amp;DC$3)&gt;0,1,0))</f>
        <v>0</v>
      </c>
      <c r="DD64" s="19" t="n">
        <f aca="false">IF($A64="",0,IF(COUNTIFS(Urlaub!$A$5:$A$604,$A64,Urlaub!$B$5:$B$604,"&lt;="&amp;DD$3,Urlaub!$C$5:$C$604,"&gt;="&amp;DD$3)&gt;0,1,0))</f>
        <v>0</v>
      </c>
      <c r="DE64" s="19" t="n">
        <f aca="false">IF($A64="",0,IF(COUNTIFS(Urlaub!$A$5:$A$604,$A64,Urlaub!$B$5:$B$604,"&lt;="&amp;DE$3,Urlaub!$C$5:$C$604,"&gt;="&amp;DE$3)&gt;0,1,0))</f>
        <v>0</v>
      </c>
      <c r="DF64" s="19" t="n">
        <f aca="false">IF($A64="",0,IF(COUNTIFS(Urlaub!$A$5:$A$604,$A64,Urlaub!$B$5:$B$604,"&lt;="&amp;DF$3,Urlaub!$C$5:$C$604,"&gt;="&amp;DF$3)&gt;0,1,0))</f>
        <v>0</v>
      </c>
      <c r="DG64" s="19" t="n">
        <f aca="false">IF($A64="",0,IF(COUNTIFS(Urlaub!$A$5:$A$604,$A64,Urlaub!$B$5:$B$604,"&lt;="&amp;DG$3,Urlaub!$C$5:$C$604,"&gt;="&amp;DG$3)&gt;0,1,0))</f>
        <v>0</v>
      </c>
      <c r="DH64" s="19" t="n">
        <f aca="false">IF($A64="",0,IF(COUNTIFS(Urlaub!$A$5:$A$604,$A64,Urlaub!$B$5:$B$604,"&lt;="&amp;DH$3,Urlaub!$C$5:$C$604,"&gt;="&amp;DH$3)&gt;0,1,0))</f>
        <v>0</v>
      </c>
      <c r="DI64" s="19" t="n">
        <f aca="false">IF($A64="",0,IF(COUNTIFS(Urlaub!$A$5:$A$604,$A64,Urlaub!$B$5:$B$604,"&lt;="&amp;DI$3,Urlaub!$C$5:$C$604,"&gt;="&amp;DI$3)&gt;0,1,0))</f>
        <v>0</v>
      </c>
      <c r="DJ64" s="19" t="n">
        <f aca="false">IF($A64="",0,IF(COUNTIFS(Urlaub!$A$5:$A$604,$A64,Urlaub!$B$5:$B$604,"&lt;="&amp;DJ$3,Urlaub!$C$5:$C$604,"&gt;="&amp;DJ$3)&gt;0,1,0))</f>
        <v>0</v>
      </c>
      <c r="DK64" s="19" t="n">
        <f aca="false">IF($A64="",0,IF(COUNTIFS(Urlaub!$A$5:$A$604,$A64,Urlaub!$B$5:$B$604,"&lt;="&amp;DK$3,Urlaub!$C$5:$C$604,"&gt;="&amp;DK$3)&gt;0,1,0))</f>
        <v>0</v>
      </c>
      <c r="DL64" s="19" t="n">
        <f aca="false">IF($A64="",0,IF(COUNTIFS(Urlaub!$A$5:$A$604,$A64,Urlaub!$B$5:$B$604,"&lt;="&amp;DL$3,Urlaub!$C$5:$C$604,"&gt;="&amp;DL$3)&gt;0,1,0))</f>
        <v>0</v>
      </c>
      <c r="DM64" s="19" t="n">
        <f aca="false">IF($A64="",0,IF(COUNTIFS(Urlaub!$A$5:$A$604,$A64,Urlaub!$B$5:$B$604,"&lt;="&amp;DM$3,Urlaub!$C$5:$C$604,"&gt;="&amp;DM$3)&gt;0,1,0))</f>
        <v>0</v>
      </c>
      <c r="DN64" s="19" t="n">
        <f aca="false">IF($A64="",0,IF(COUNTIFS(Urlaub!$A$5:$A$604,$A64,Urlaub!$B$5:$B$604,"&lt;="&amp;DN$3,Urlaub!$C$5:$C$604,"&gt;="&amp;DN$3)&gt;0,1,0))</f>
        <v>0</v>
      </c>
      <c r="DO64" s="19" t="n">
        <f aca="false">IF($A64="",0,IF(COUNTIFS(Urlaub!$A$5:$A$604,$A64,Urlaub!$B$5:$B$604,"&lt;="&amp;DO$3,Urlaub!$C$5:$C$604,"&gt;="&amp;DO$3)&gt;0,1,0))</f>
        <v>0</v>
      </c>
      <c r="DP64" s="19" t="n">
        <f aca="false">IF($A64="",0,IF(COUNTIFS(Urlaub!$A$5:$A$604,$A64,Urlaub!$B$5:$B$604,"&lt;="&amp;DP$3,Urlaub!$C$5:$C$604,"&gt;="&amp;DP$3)&gt;0,1,0))</f>
        <v>0</v>
      </c>
      <c r="DQ64" s="19" t="n">
        <f aca="false">IF($A64="",0,IF(COUNTIFS(Urlaub!$A$5:$A$604,$A64,Urlaub!$B$5:$B$604,"&lt;="&amp;DQ$3,Urlaub!$C$5:$C$604,"&gt;="&amp;DQ$3)&gt;0,1,0))</f>
        <v>0</v>
      </c>
      <c r="DR64" s="19" t="n">
        <f aca="false">IF($A64="",0,IF(COUNTIFS(Urlaub!$A$5:$A$604,$A64,Urlaub!$B$5:$B$604,"&lt;="&amp;DR$3,Urlaub!$C$5:$C$604,"&gt;="&amp;DR$3)&gt;0,1,0))</f>
        <v>0</v>
      </c>
      <c r="DS64" s="19" t="n">
        <f aca="false">IF($A64="",0,IF(COUNTIFS(Urlaub!$A$5:$A$604,$A64,Urlaub!$B$5:$B$604,"&lt;="&amp;DS$3,Urlaub!$C$5:$C$604,"&gt;="&amp;DS$3)&gt;0,1,0))</f>
        <v>0</v>
      </c>
      <c r="DT64" s="19" t="n">
        <f aca="false">IF($A64="",0,IF(COUNTIFS(Urlaub!$A$5:$A$604,$A64,Urlaub!$B$5:$B$604,"&lt;="&amp;DT$3,Urlaub!$C$5:$C$604,"&gt;="&amp;DT$3)&gt;0,1,0))</f>
        <v>0</v>
      </c>
      <c r="DU64" s="19" t="n">
        <f aca="false">IF($A64="",0,IF(COUNTIFS(Urlaub!$A$5:$A$604,$A64,Urlaub!$B$5:$B$604,"&lt;="&amp;DU$3,Urlaub!$C$5:$C$604,"&gt;="&amp;DU$3)&gt;0,1,0))</f>
        <v>0</v>
      </c>
      <c r="DV64" s="19" t="n">
        <f aca="false">IF($A64="",0,IF(COUNTIFS(Urlaub!$A$5:$A$604,$A64,Urlaub!$B$5:$B$604,"&lt;="&amp;DV$3,Urlaub!$C$5:$C$604,"&gt;="&amp;DV$3)&gt;0,1,0))</f>
        <v>0</v>
      </c>
      <c r="DW64" s="19" t="n">
        <f aca="false">IF($A64="",0,IF(COUNTIFS(Urlaub!$A$5:$A$604,$A64,Urlaub!$B$5:$B$604,"&lt;="&amp;DW$3,Urlaub!$C$5:$C$604,"&gt;="&amp;DW$3)&gt;0,1,0))</f>
        <v>0</v>
      </c>
      <c r="DX64" s="19" t="n">
        <f aca="false">IF($A64="",0,IF(COUNTIFS(Urlaub!$A$5:$A$604,$A64,Urlaub!$B$5:$B$604,"&lt;="&amp;DX$3,Urlaub!$C$5:$C$604,"&gt;="&amp;DX$3)&gt;0,1,0))</f>
        <v>0</v>
      </c>
      <c r="DY64" s="19" t="n">
        <f aca="false">IF($A64="",0,IF(COUNTIFS(Urlaub!$A$5:$A$604,$A64,Urlaub!$B$5:$B$604,"&lt;="&amp;DY$3,Urlaub!$C$5:$C$604,"&gt;="&amp;DY$3)&gt;0,1,0))</f>
        <v>0</v>
      </c>
      <c r="DZ64" s="19" t="n">
        <f aca="false">IF($A64="",0,IF(COUNTIFS(Urlaub!$A$5:$A$604,$A64,Urlaub!$B$5:$B$604,"&lt;="&amp;DZ$3,Urlaub!$C$5:$C$604,"&gt;="&amp;DZ$3)&gt;0,1,0))</f>
        <v>0</v>
      </c>
      <c r="EA64" s="19" t="n">
        <f aca="false">IF($A64="",0,IF(COUNTIFS(Urlaub!$A$5:$A$604,$A64,Urlaub!$B$5:$B$604,"&lt;="&amp;EA$3,Urlaub!$C$5:$C$604,"&gt;="&amp;EA$3)&gt;0,1,0))</f>
        <v>0</v>
      </c>
      <c r="EB64" s="19" t="n">
        <f aca="false">IF($A64="",0,IF(COUNTIFS(Urlaub!$A$5:$A$604,$A64,Urlaub!$B$5:$B$604,"&lt;="&amp;EB$3,Urlaub!$C$5:$C$604,"&gt;="&amp;EB$3)&gt;0,1,0))</f>
        <v>0</v>
      </c>
      <c r="EC64" s="19" t="n">
        <f aca="false">IF($A64="",0,IF(COUNTIFS(Urlaub!$A$5:$A$604,$A64,Urlaub!$B$5:$B$604,"&lt;="&amp;EC$3,Urlaub!$C$5:$C$604,"&gt;="&amp;EC$3)&gt;0,1,0))</f>
        <v>0</v>
      </c>
      <c r="ED64" s="19" t="n">
        <f aca="false">IF($A64="",0,IF(COUNTIFS(Urlaub!$A$5:$A$604,$A64,Urlaub!$B$5:$B$604,"&lt;="&amp;ED$3,Urlaub!$C$5:$C$604,"&gt;="&amp;ED$3)&gt;0,1,0))</f>
        <v>0</v>
      </c>
      <c r="EE64" s="19" t="n">
        <f aca="false">IF($A64="",0,IF(COUNTIFS(Urlaub!$A$5:$A$604,$A64,Urlaub!$B$5:$B$604,"&lt;="&amp;EE$3,Urlaub!$C$5:$C$604,"&gt;="&amp;EE$3)&gt;0,1,0))</f>
        <v>0</v>
      </c>
      <c r="EF64" s="19" t="n">
        <f aca="false">IF($A64="",0,IF(COUNTIFS(Urlaub!$A$5:$A$604,$A64,Urlaub!$B$5:$B$604,"&lt;="&amp;EF$3,Urlaub!$C$5:$C$604,"&gt;="&amp;EF$3)&gt;0,1,0))</f>
        <v>0</v>
      </c>
      <c r="EG64" s="19" t="n">
        <f aca="false">IF($A64="",0,IF(COUNTIFS(Urlaub!$A$5:$A$604,$A64,Urlaub!$B$5:$B$604,"&lt;="&amp;EG$3,Urlaub!$C$5:$C$604,"&gt;="&amp;EG$3)&gt;0,1,0))</f>
        <v>0</v>
      </c>
      <c r="EH64" s="19" t="n">
        <f aca="false">IF($A64="",0,IF(COUNTIFS(Urlaub!$A$5:$A$604,$A64,Urlaub!$B$5:$B$604,"&lt;="&amp;EH$3,Urlaub!$C$5:$C$604,"&gt;="&amp;EH$3)&gt;0,1,0))</f>
        <v>0</v>
      </c>
      <c r="EI64" s="19" t="n">
        <f aca="false">IF($A64="",0,IF(COUNTIFS(Urlaub!$A$5:$A$604,$A64,Urlaub!$B$5:$B$604,"&lt;="&amp;EI$3,Urlaub!$C$5:$C$604,"&gt;="&amp;EI$3)&gt;0,1,0))</f>
        <v>0</v>
      </c>
      <c r="EJ64" s="19" t="n">
        <f aca="false">IF($A64="",0,IF(COUNTIFS(Urlaub!$A$5:$A$604,$A64,Urlaub!$B$5:$B$604,"&lt;="&amp;EJ$3,Urlaub!$C$5:$C$604,"&gt;="&amp;EJ$3)&gt;0,1,0))</f>
        <v>0</v>
      </c>
      <c r="EK64" s="19" t="n">
        <f aca="false">IF($A64="",0,IF(COUNTIFS(Urlaub!$A$5:$A$604,$A64,Urlaub!$B$5:$B$604,"&lt;="&amp;EK$3,Urlaub!$C$5:$C$604,"&gt;="&amp;EK$3)&gt;0,1,0))</f>
        <v>0</v>
      </c>
      <c r="EL64" s="19" t="n">
        <f aca="false">IF($A64="",0,IF(COUNTIFS(Urlaub!$A$5:$A$604,$A64,Urlaub!$B$5:$B$604,"&lt;="&amp;EL$3,Urlaub!$C$5:$C$604,"&gt;="&amp;EL$3)&gt;0,1,0))</f>
        <v>0</v>
      </c>
      <c r="EM64" s="19" t="n">
        <f aca="false">IF($A64="",0,IF(COUNTIFS(Urlaub!$A$5:$A$604,$A64,Urlaub!$B$5:$B$604,"&lt;="&amp;EM$3,Urlaub!$C$5:$C$604,"&gt;="&amp;EM$3)&gt;0,1,0))</f>
        <v>0</v>
      </c>
      <c r="EN64" s="19" t="n">
        <f aca="false">IF($A64="",0,IF(COUNTIFS(Urlaub!$A$5:$A$604,$A64,Urlaub!$B$5:$B$604,"&lt;="&amp;EN$3,Urlaub!$C$5:$C$604,"&gt;="&amp;EN$3)&gt;0,1,0))</f>
        <v>0</v>
      </c>
      <c r="EO64" s="19" t="n">
        <f aca="false">IF($A64="",0,IF(COUNTIFS(Urlaub!$A$5:$A$604,$A64,Urlaub!$B$5:$B$604,"&lt;="&amp;EO$3,Urlaub!$C$5:$C$604,"&gt;="&amp;EO$3)&gt;0,1,0))</f>
        <v>0</v>
      </c>
      <c r="EP64" s="19" t="n">
        <f aca="false">IF($A64="",0,IF(COUNTIFS(Urlaub!$A$5:$A$604,$A64,Urlaub!$B$5:$B$604,"&lt;="&amp;EP$3,Urlaub!$C$5:$C$604,"&gt;="&amp;EP$3)&gt;0,1,0))</f>
        <v>0</v>
      </c>
      <c r="EQ64" s="19" t="n">
        <f aca="false">IF($A64="",0,IF(COUNTIFS(Urlaub!$A$5:$A$604,$A64,Urlaub!$B$5:$B$604,"&lt;="&amp;EQ$3,Urlaub!$C$5:$C$604,"&gt;="&amp;EQ$3)&gt;0,1,0))</f>
        <v>0</v>
      </c>
      <c r="ER64" s="19" t="n">
        <f aca="false">IF($A64="",0,IF(COUNTIFS(Urlaub!$A$5:$A$604,$A64,Urlaub!$B$5:$B$604,"&lt;="&amp;ER$3,Urlaub!$C$5:$C$604,"&gt;="&amp;ER$3)&gt;0,1,0))</f>
        <v>0</v>
      </c>
      <c r="ES64" s="19" t="n">
        <f aca="false">IF($A64="",0,IF(COUNTIFS(Urlaub!$A$5:$A$604,$A64,Urlaub!$B$5:$B$604,"&lt;="&amp;ES$3,Urlaub!$C$5:$C$604,"&gt;="&amp;ES$3)&gt;0,1,0))</f>
        <v>0</v>
      </c>
      <c r="ET64" s="19" t="n">
        <f aca="false">IF($A64="",0,IF(COUNTIFS(Urlaub!$A$5:$A$604,$A64,Urlaub!$B$5:$B$604,"&lt;="&amp;ET$3,Urlaub!$C$5:$C$604,"&gt;="&amp;ET$3)&gt;0,1,0))</f>
        <v>0</v>
      </c>
      <c r="EU64" s="19" t="n">
        <f aca="false">IF($A64="",0,IF(COUNTIFS(Urlaub!$A$5:$A$604,$A64,Urlaub!$B$5:$B$604,"&lt;="&amp;EU$3,Urlaub!$C$5:$C$604,"&gt;="&amp;EU$3)&gt;0,1,0))</f>
        <v>0</v>
      </c>
      <c r="EV64" s="19" t="n">
        <f aca="false">IF($A64="",0,IF(COUNTIFS(Urlaub!$A$5:$A$604,$A64,Urlaub!$B$5:$B$604,"&lt;="&amp;EV$3,Urlaub!$C$5:$C$604,"&gt;="&amp;EV$3)&gt;0,1,0))</f>
        <v>0</v>
      </c>
      <c r="EW64" s="19" t="n">
        <f aca="false">IF($A64="",0,IF(COUNTIFS(Urlaub!$A$5:$A$604,$A64,Urlaub!$B$5:$B$604,"&lt;="&amp;EW$3,Urlaub!$C$5:$C$604,"&gt;="&amp;EW$3)&gt;0,1,0))</f>
        <v>0</v>
      </c>
      <c r="EX64" s="19" t="n">
        <f aca="false">IF($A64="",0,IF(COUNTIFS(Urlaub!$A$5:$A$604,$A64,Urlaub!$B$5:$B$604,"&lt;="&amp;EX$3,Urlaub!$C$5:$C$604,"&gt;="&amp;EX$3)&gt;0,1,0))</f>
        <v>0</v>
      </c>
      <c r="EY64" s="19" t="n">
        <f aca="false">IF($A64="",0,IF(COUNTIFS(Urlaub!$A$5:$A$604,$A64,Urlaub!$B$5:$B$604,"&lt;="&amp;EY$3,Urlaub!$C$5:$C$604,"&gt;="&amp;EY$3)&gt;0,1,0))</f>
        <v>0</v>
      </c>
      <c r="EZ64" s="19" t="n">
        <f aca="false">IF($A64="",0,IF(COUNTIFS(Urlaub!$A$5:$A$604,$A64,Urlaub!$B$5:$B$604,"&lt;="&amp;EZ$3,Urlaub!$C$5:$C$604,"&gt;="&amp;EZ$3)&gt;0,1,0))</f>
        <v>0</v>
      </c>
      <c r="FA64" s="19" t="n">
        <f aca="false">IF($A64="",0,IF(COUNTIFS(Urlaub!$A$5:$A$604,$A64,Urlaub!$B$5:$B$604,"&lt;="&amp;FA$3,Urlaub!$C$5:$C$604,"&gt;="&amp;FA$3)&gt;0,1,0))</f>
        <v>0</v>
      </c>
      <c r="FB64" s="19" t="n">
        <f aca="false">IF($A64="",0,IF(COUNTIFS(Urlaub!$A$5:$A$604,$A64,Urlaub!$B$5:$B$604,"&lt;="&amp;FB$3,Urlaub!$C$5:$C$604,"&gt;="&amp;FB$3)&gt;0,1,0))</f>
        <v>0</v>
      </c>
      <c r="FC64" s="19" t="n">
        <f aca="false">IF($A64="",0,IF(COUNTIFS(Urlaub!$A$5:$A$604,$A64,Urlaub!$B$5:$B$604,"&lt;="&amp;FC$3,Urlaub!$C$5:$C$604,"&gt;="&amp;FC$3)&gt;0,1,0))</f>
        <v>0</v>
      </c>
      <c r="FD64" s="19" t="n">
        <f aca="false">IF($A64="",0,IF(COUNTIFS(Urlaub!$A$5:$A$604,$A64,Urlaub!$B$5:$B$604,"&lt;="&amp;FD$3,Urlaub!$C$5:$C$604,"&gt;="&amp;FD$3)&gt;0,1,0))</f>
        <v>0</v>
      </c>
      <c r="FE64" s="19" t="n">
        <f aca="false">IF($A64="",0,IF(COUNTIFS(Urlaub!$A$5:$A$604,$A64,Urlaub!$B$5:$B$604,"&lt;="&amp;FE$3,Urlaub!$C$5:$C$604,"&gt;="&amp;FE$3)&gt;0,1,0))</f>
        <v>0</v>
      </c>
      <c r="FF64" s="19" t="n">
        <f aca="false">IF($A64="",0,IF(COUNTIFS(Urlaub!$A$5:$A$604,$A64,Urlaub!$B$5:$B$604,"&lt;="&amp;FF$3,Urlaub!$C$5:$C$604,"&gt;="&amp;FF$3)&gt;0,1,0))</f>
        <v>0</v>
      </c>
      <c r="FG64" s="19" t="n">
        <f aca="false">IF($A64="",0,IF(COUNTIFS(Urlaub!$A$5:$A$604,$A64,Urlaub!$B$5:$B$604,"&lt;="&amp;FG$3,Urlaub!$C$5:$C$604,"&gt;="&amp;FG$3)&gt;0,1,0))</f>
        <v>0</v>
      </c>
      <c r="FH64" s="19" t="n">
        <f aca="false">IF($A64="",0,IF(COUNTIFS(Urlaub!$A$5:$A$604,$A64,Urlaub!$B$5:$B$604,"&lt;="&amp;FH$3,Urlaub!$C$5:$C$604,"&gt;="&amp;FH$3)&gt;0,1,0))</f>
        <v>0</v>
      </c>
      <c r="FI64" s="19" t="n">
        <f aca="false">IF($A64="",0,IF(COUNTIFS(Urlaub!$A$5:$A$604,$A64,Urlaub!$B$5:$B$604,"&lt;="&amp;FI$3,Urlaub!$C$5:$C$604,"&gt;="&amp;FI$3)&gt;0,1,0))</f>
        <v>0</v>
      </c>
      <c r="FJ64" s="19" t="n">
        <f aca="false">IF($A64="",0,IF(COUNTIFS(Urlaub!$A$5:$A$604,$A64,Urlaub!$B$5:$B$604,"&lt;="&amp;FJ$3,Urlaub!$C$5:$C$604,"&gt;="&amp;FJ$3)&gt;0,1,0))</f>
        <v>0</v>
      </c>
      <c r="FK64" s="19" t="n">
        <f aca="false">IF($A64="",0,IF(COUNTIFS(Urlaub!$A$5:$A$604,$A64,Urlaub!$B$5:$B$604,"&lt;="&amp;FK$3,Urlaub!$C$5:$C$604,"&gt;="&amp;FK$3)&gt;0,1,0))</f>
        <v>0</v>
      </c>
      <c r="FL64" s="19" t="n">
        <f aca="false">IF($A64="",0,IF(COUNTIFS(Urlaub!$A$5:$A$604,$A64,Urlaub!$B$5:$B$604,"&lt;="&amp;FL$3,Urlaub!$C$5:$C$604,"&gt;="&amp;FL$3)&gt;0,1,0))</f>
        <v>0</v>
      </c>
      <c r="FM64" s="19" t="n">
        <f aca="false">IF($A64="",0,IF(COUNTIFS(Urlaub!$A$5:$A$604,$A64,Urlaub!$B$5:$B$604,"&lt;="&amp;FM$3,Urlaub!$C$5:$C$604,"&gt;="&amp;FM$3)&gt;0,1,0))</f>
        <v>0</v>
      </c>
      <c r="FN64" s="19" t="n">
        <f aca="false">IF($A64="",0,IF(COUNTIFS(Urlaub!$A$5:$A$604,$A64,Urlaub!$B$5:$B$604,"&lt;="&amp;FN$3,Urlaub!$C$5:$C$604,"&gt;="&amp;FN$3)&gt;0,1,0))</f>
        <v>0</v>
      </c>
      <c r="FO64" s="19" t="n">
        <f aca="false">IF($A64="",0,IF(COUNTIFS(Urlaub!$A$5:$A$604,$A64,Urlaub!$B$5:$B$604,"&lt;="&amp;FO$3,Urlaub!$C$5:$C$604,"&gt;="&amp;FO$3)&gt;0,1,0))</f>
        <v>0</v>
      </c>
      <c r="FP64" s="19" t="n">
        <f aca="false">IF($A64="",0,IF(COUNTIFS(Urlaub!$A$5:$A$604,$A64,Urlaub!$B$5:$B$604,"&lt;="&amp;FP$3,Urlaub!$C$5:$C$604,"&gt;="&amp;FP$3)&gt;0,1,0))</f>
        <v>0</v>
      </c>
      <c r="FQ64" s="19" t="n">
        <f aca="false">IF($A64="",0,IF(COUNTIFS(Urlaub!$A$5:$A$604,$A64,Urlaub!$B$5:$B$604,"&lt;="&amp;FQ$3,Urlaub!$C$5:$C$604,"&gt;="&amp;FQ$3)&gt;0,1,0))</f>
        <v>0</v>
      </c>
      <c r="FR64" s="19" t="n">
        <f aca="false">IF($A64="",0,IF(COUNTIFS(Urlaub!$A$5:$A$604,$A64,Urlaub!$B$5:$B$604,"&lt;="&amp;FR$3,Urlaub!$C$5:$C$604,"&gt;="&amp;FR$3)&gt;0,1,0))</f>
        <v>0</v>
      </c>
      <c r="FS64" s="19" t="n">
        <f aca="false">IF($A64="",0,IF(COUNTIFS(Urlaub!$A$5:$A$604,$A64,Urlaub!$B$5:$B$604,"&lt;="&amp;FS$3,Urlaub!$C$5:$C$604,"&gt;="&amp;FS$3)&gt;0,1,0))</f>
        <v>0</v>
      </c>
      <c r="FT64" s="19" t="n">
        <f aca="false">IF($A64="",0,IF(COUNTIFS(Urlaub!$A$5:$A$604,$A64,Urlaub!$B$5:$B$604,"&lt;="&amp;FT$3,Urlaub!$C$5:$C$604,"&gt;="&amp;FT$3)&gt;0,1,0))</f>
        <v>0</v>
      </c>
      <c r="FU64" s="19" t="n">
        <f aca="false">IF($A64="",0,IF(COUNTIFS(Urlaub!$A$5:$A$604,$A64,Urlaub!$B$5:$B$604,"&lt;="&amp;FU$3,Urlaub!$C$5:$C$604,"&gt;="&amp;FU$3)&gt;0,1,0))</f>
        <v>0</v>
      </c>
      <c r="FV64" s="19" t="n">
        <f aca="false">IF($A64="",0,IF(COUNTIFS(Urlaub!$A$5:$A$604,$A64,Urlaub!$B$5:$B$604,"&lt;="&amp;FV$3,Urlaub!$C$5:$C$604,"&gt;="&amp;FV$3)&gt;0,1,0))</f>
        <v>0</v>
      </c>
      <c r="FW64" s="19" t="n">
        <f aca="false">IF($A64="",0,IF(COUNTIFS(Urlaub!$A$5:$A$604,$A64,Urlaub!$B$5:$B$604,"&lt;="&amp;FW$3,Urlaub!$C$5:$C$604,"&gt;="&amp;FW$3)&gt;0,1,0))</f>
        <v>0</v>
      </c>
      <c r="FX64" s="19" t="n">
        <f aca="false">IF($A64="",0,IF(COUNTIFS(Urlaub!$A$5:$A$604,$A64,Urlaub!$B$5:$B$604,"&lt;="&amp;FX$3,Urlaub!$C$5:$C$604,"&gt;="&amp;FX$3)&gt;0,1,0))</f>
        <v>0</v>
      </c>
      <c r="FY64" s="19" t="n">
        <f aca="false">IF($A64="",0,IF(COUNTIFS(Urlaub!$A$5:$A$604,$A64,Urlaub!$B$5:$B$604,"&lt;="&amp;FY$3,Urlaub!$C$5:$C$604,"&gt;="&amp;FY$3)&gt;0,1,0))</f>
        <v>0</v>
      </c>
      <c r="FZ64" s="19" t="n">
        <f aca="false">IF($A64="",0,IF(COUNTIFS(Urlaub!$A$5:$A$604,$A64,Urlaub!$B$5:$B$604,"&lt;="&amp;FZ$3,Urlaub!$C$5:$C$604,"&gt;="&amp;FZ$3)&gt;0,1,0))</f>
        <v>0</v>
      </c>
      <c r="GA64" s="19" t="n">
        <f aca="false">IF($A64="",0,IF(COUNTIFS(Urlaub!$A$5:$A$604,$A64,Urlaub!$B$5:$B$604,"&lt;="&amp;GA$3,Urlaub!$C$5:$C$604,"&gt;="&amp;GA$3)&gt;0,1,0))</f>
        <v>0</v>
      </c>
      <c r="GB64" s="19" t="n">
        <f aca="false">IF($A64="",0,IF(COUNTIFS(Urlaub!$A$5:$A$604,$A64,Urlaub!$B$5:$B$604,"&lt;="&amp;GB$3,Urlaub!$C$5:$C$604,"&gt;="&amp;GB$3)&gt;0,1,0))</f>
        <v>0</v>
      </c>
      <c r="GC64" s="19" t="n">
        <f aca="false">IF($A64="",0,IF(COUNTIFS(Urlaub!$A$5:$A$604,$A64,Urlaub!$B$5:$B$604,"&lt;="&amp;GC$3,Urlaub!$C$5:$C$604,"&gt;="&amp;GC$3)&gt;0,1,0))</f>
        <v>0</v>
      </c>
      <c r="GD64" s="19" t="n">
        <f aca="false">IF($A64="",0,IF(COUNTIFS(Urlaub!$A$5:$A$604,$A64,Urlaub!$B$5:$B$604,"&lt;="&amp;GD$3,Urlaub!$C$5:$C$604,"&gt;="&amp;GD$3)&gt;0,1,0))</f>
        <v>0</v>
      </c>
      <c r="GE64" s="19" t="n">
        <f aca="false">IF($A64="",0,IF(COUNTIFS(Urlaub!$A$5:$A$604,$A64,Urlaub!$B$5:$B$604,"&lt;="&amp;GE$3,Urlaub!$C$5:$C$604,"&gt;="&amp;GE$3)&gt;0,1,0))</f>
        <v>0</v>
      </c>
      <c r="GF64" s="19" t="n">
        <f aca="false">IF($A64="",0,IF(COUNTIFS(Urlaub!$A$5:$A$604,$A64,Urlaub!$B$5:$B$604,"&lt;="&amp;GF$3,Urlaub!$C$5:$C$604,"&gt;="&amp;GF$3)&gt;0,1,0))</f>
        <v>0</v>
      </c>
      <c r="GG64" s="19" t="n">
        <f aca="false">IF($A64="",0,IF(COUNTIFS(Urlaub!$A$5:$A$604,$A64,Urlaub!$B$5:$B$604,"&lt;="&amp;GG$3,Urlaub!$C$5:$C$604,"&gt;="&amp;GG$3)&gt;0,1,0))</f>
        <v>0</v>
      </c>
      <c r="GH64" s="19" t="n">
        <f aca="false">IF($A64="",0,IF(COUNTIFS(Urlaub!$A$5:$A$604,$A64,Urlaub!$B$5:$B$604,"&lt;="&amp;GH$3,Urlaub!$C$5:$C$604,"&gt;="&amp;GH$3)&gt;0,1,0))</f>
        <v>0</v>
      </c>
      <c r="GI64" s="19" t="n">
        <f aca="false">IF($A64="",0,IF(COUNTIFS(Urlaub!$A$5:$A$604,$A64,Urlaub!$B$5:$B$604,"&lt;="&amp;GI$3,Urlaub!$C$5:$C$604,"&gt;="&amp;GI$3)&gt;0,1,0))</f>
        <v>0</v>
      </c>
      <c r="GJ64" s="19" t="n">
        <f aca="false">IF($A64="",0,IF(COUNTIFS(Urlaub!$A$5:$A$604,$A64,Urlaub!$B$5:$B$604,"&lt;="&amp;GJ$3,Urlaub!$C$5:$C$604,"&gt;="&amp;GJ$3)&gt;0,1,0))</f>
        <v>0</v>
      </c>
      <c r="GK64" s="19" t="n">
        <f aca="false">IF($A64="",0,IF(COUNTIFS(Urlaub!$A$5:$A$604,$A64,Urlaub!$B$5:$B$604,"&lt;="&amp;GK$3,Urlaub!$C$5:$C$604,"&gt;="&amp;GK$3)&gt;0,1,0))</f>
        <v>0</v>
      </c>
      <c r="GL64" s="19" t="n">
        <f aca="false">IF($A64="",0,IF(COUNTIFS(Urlaub!$A$5:$A$604,$A64,Urlaub!$B$5:$B$604,"&lt;="&amp;GL$3,Urlaub!$C$5:$C$604,"&gt;="&amp;GL$3)&gt;0,1,0))</f>
        <v>0</v>
      </c>
      <c r="GM64" s="19" t="n">
        <f aca="false">IF($A64="",0,IF(COUNTIFS(Urlaub!$A$5:$A$604,$A64,Urlaub!$B$5:$B$604,"&lt;="&amp;GM$3,Urlaub!$C$5:$C$604,"&gt;="&amp;GM$3)&gt;0,1,0))</f>
        <v>0</v>
      </c>
      <c r="GN64" s="19" t="n">
        <f aca="false">IF($A64="",0,IF(COUNTIFS(Urlaub!$A$5:$A$604,$A64,Urlaub!$B$5:$B$604,"&lt;="&amp;GN$3,Urlaub!$C$5:$C$604,"&gt;="&amp;GN$3)&gt;0,1,0))</f>
        <v>0</v>
      </c>
      <c r="GO64" s="19" t="n">
        <f aca="false">IF($A64="",0,IF(COUNTIFS(Urlaub!$A$5:$A$604,$A64,Urlaub!$B$5:$B$604,"&lt;="&amp;GO$3,Urlaub!$C$5:$C$604,"&gt;="&amp;GO$3)&gt;0,1,0))</f>
        <v>0</v>
      </c>
      <c r="GP64" s="19" t="n">
        <f aca="false">IF($A64="",0,IF(COUNTIFS(Urlaub!$A$5:$A$604,$A64,Urlaub!$B$5:$B$604,"&lt;="&amp;GP$3,Urlaub!$C$5:$C$604,"&gt;="&amp;GP$3)&gt;0,1,0))</f>
        <v>0</v>
      </c>
      <c r="GQ64" s="19" t="n">
        <f aca="false">IF($A64="",0,IF(COUNTIFS(Urlaub!$A$5:$A$604,$A64,Urlaub!$B$5:$B$604,"&lt;="&amp;GQ$3,Urlaub!$C$5:$C$604,"&gt;="&amp;GQ$3)&gt;0,1,0))</f>
        <v>0</v>
      </c>
      <c r="GR64" s="19" t="n">
        <f aca="false">IF($A64="",0,IF(COUNTIFS(Urlaub!$A$5:$A$604,$A64,Urlaub!$B$5:$B$604,"&lt;="&amp;GR$3,Urlaub!$C$5:$C$604,"&gt;="&amp;GR$3)&gt;0,1,0))</f>
        <v>0</v>
      </c>
      <c r="GS64" s="19" t="n">
        <f aca="false">IF($A64="",0,IF(COUNTIFS(Urlaub!$A$5:$A$604,$A64,Urlaub!$B$5:$B$604,"&lt;="&amp;GS$3,Urlaub!$C$5:$C$604,"&gt;="&amp;GS$3)&gt;0,1,0))</f>
        <v>0</v>
      </c>
      <c r="GT64" s="19" t="n">
        <f aca="false">IF($A64="",0,IF(COUNTIFS(Urlaub!$A$5:$A$604,$A64,Urlaub!$B$5:$B$604,"&lt;="&amp;GT$3,Urlaub!$C$5:$C$604,"&gt;="&amp;GT$3)&gt;0,1,0))</f>
        <v>0</v>
      </c>
      <c r="GU64" s="19" t="n">
        <f aca="false">IF($A64="",0,IF(COUNTIFS(Urlaub!$A$5:$A$604,$A64,Urlaub!$B$5:$B$604,"&lt;="&amp;GU$3,Urlaub!$C$5:$C$604,"&gt;="&amp;GU$3)&gt;0,1,0))</f>
        <v>0</v>
      </c>
      <c r="GV64" s="19" t="n">
        <f aca="false">IF($A64="",0,IF(COUNTIFS(Urlaub!$A$5:$A$604,$A64,Urlaub!$B$5:$B$604,"&lt;="&amp;GV$3,Urlaub!$C$5:$C$604,"&gt;="&amp;GV$3)&gt;0,1,0))</f>
        <v>0</v>
      </c>
      <c r="GW64" s="19" t="n">
        <f aca="false">IF($A64="",0,IF(COUNTIFS(Urlaub!$A$5:$A$604,$A64,Urlaub!$B$5:$B$604,"&lt;="&amp;GW$3,Urlaub!$C$5:$C$604,"&gt;="&amp;GW$3)&gt;0,1,0))</f>
        <v>0</v>
      </c>
      <c r="GX64" s="19" t="n">
        <f aca="false">IF($A64="",0,IF(COUNTIFS(Urlaub!$A$5:$A$604,$A64,Urlaub!$B$5:$B$604,"&lt;="&amp;GX$3,Urlaub!$C$5:$C$604,"&gt;="&amp;GX$3)&gt;0,1,0))</f>
        <v>0</v>
      </c>
      <c r="GY64" s="19" t="n">
        <f aca="false">IF($A64="",0,IF(COUNTIFS(Urlaub!$A$5:$A$604,$A64,Urlaub!$B$5:$B$604,"&lt;="&amp;GY$3,Urlaub!$C$5:$C$604,"&gt;="&amp;GY$3)&gt;0,1,0))</f>
        <v>0</v>
      </c>
      <c r="GZ64" s="19" t="n">
        <f aca="false">IF($A64="",0,IF(COUNTIFS(Urlaub!$A$5:$A$604,$A64,Urlaub!$B$5:$B$604,"&lt;="&amp;GZ$3,Urlaub!$C$5:$C$604,"&gt;="&amp;GZ$3)&gt;0,1,0))</f>
        <v>0</v>
      </c>
      <c r="HA64" s="19" t="n">
        <f aca="false">IF($A64="",0,IF(COUNTIFS(Urlaub!$A$5:$A$604,$A64,Urlaub!$B$5:$B$604,"&lt;="&amp;HA$3,Urlaub!$C$5:$C$604,"&gt;="&amp;HA$3)&gt;0,1,0))</f>
        <v>0</v>
      </c>
      <c r="HB64" s="19" t="n">
        <f aca="false">IF($A64="",0,IF(COUNTIFS(Urlaub!$A$5:$A$604,$A64,Urlaub!$B$5:$B$604,"&lt;="&amp;HB$3,Urlaub!$C$5:$C$604,"&gt;="&amp;HB$3)&gt;0,1,0))</f>
        <v>0</v>
      </c>
      <c r="HC64" s="19" t="n">
        <f aca="false">IF($A64="",0,IF(COUNTIFS(Urlaub!$A$5:$A$604,$A64,Urlaub!$B$5:$B$604,"&lt;="&amp;HC$3,Urlaub!$C$5:$C$604,"&gt;="&amp;HC$3)&gt;0,1,0))</f>
        <v>0</v>
      </c>
      <c r="HD64" s="19" t="n">
        <f aca="false">IF($A64="",0,IF(COUNTIFS(Urlaub!$A$5:$A$604,$A64,Urlaub!$B$5:$B$604,"&lt;="&amp;HD$3,Urlaub!$C$5:$C$604,"&gt;="&amp;HD$3)&gt;0,1,0))</f>
        <v>0</v>
      </c>
      <c r="HE64" s="19" t="n">
        <f aca="false">IF($A64="",0,IF(COUNTIFS(Urlaub!$A$5:$A$604,$A64,Urlaub!$B$5:$B$604,"&lt;="&amp;HE$3,Urlaub!$C$5:$C$604,"&gt;="&amp;HE$3)&gt;0,1,0))</f>
        <v>0</v>
      </c>
      <c r="HF64" s="19" t="n">
        <f aca="false">IF($A64="",0,IF(COUNTIFS(Urlaub!$A$5:$A$604,$A64,Urlaub!$B$5:$B$604,"&lt;="&amp;HF$3,Urlaub!$C$5:$C$604,"&gt;="&amp;HF$3)&gt;0,1,0))</f>
        <v>0</v>
      </c>
      <c r="HG64" s="19" t="n">
        <f aca="false">IF($A64="",0,IF(COUNTIFS(Urlaub!$A$5:$A$604,$A64,Urlaub!$B$5:$B$604,"&lt;="&amp;HG$3,Urlaub!$C$5:$C$604,"&gt;="&amp;HG$3)&gt;0,1,0))</f>
        <v>0</v>
      </c>
      <c r="HH64" s="19" t="n">
        <f aca="false">IF($A64="",0,IF(COUNTIFS(Urlaub!$A$5:$A$604,$A64,Urlaub!$B$5:$B$604,"&lt;="&amp;HH$3,Urlaub!$C$5:$C$604,"&gt;="&amp;HH$3)&gt;0,1,0))</f>
        <v>0</v>
      </c>
      <c r="HI64" s="19" t="n">
        <f aca="false">IF($A64="",0,IF(COUNTIFS(Urlaub!$A$5:$A$604,$A64,Urlaub!$B$5:$B$604,"&lt;="&amp;HI$3,Urlaub!$C$5:$C$604,"&gt;="&amp;HI$3)&gt;0,1,0))</f>
        <v>0</v>
      </c>
      <c r="HJ64" s="19" t="n">
        <f aca="false">IF($A64="",0,IF(COUNTIFS(Urlaub!$A$5:$A$604,$A64,Urlaub!$B$5:$B$604,"&lt;="&amp;HJ$3,Urlaub!$C$5:$C$604,"&gt;="&amp;HJ$3)&gt;0,1,0))</f>
        <v>0</v>
      </c>
      <c r="HK64" s="19" t="n">
        <f aca="false">IF($A64="",0,IF(COUNTIFS(Urlaub!$A$5:$A$604,$A64,Urlaub!$B$5:$B$604,"&lt;="&amp;HK$3,Urlaub!$C$5:$C$604,"&gt;="&amp;HK$3)&gt;0,1,0))</f>
        <v>0</v>
      </c>
      <c r="HL64" s="19" t="n">
        <f aca="false">IF($A64="",0,IF(COUNTIFS(Urlaub!$A$5:$A$604,$A64,Urlaub!$B$5:$B$604,"&lt;="&amp;HL$3,Urlaub!$C$5:$C$604,"&gt;="&amp;HL$3)&gt;0,1,0))</f>
        <v>0</v>
      </c>
      <c r="HM64" s="19" t="n">
        <f aca="false">IF($A64="",0,IF(COUNTIFS(Urlaub!$A$5:$A$604,$A64,Urlaub!$B$5:$B$604,"&lt;="&amp;HM$3,Urlaub!$C$5:$C$604,"&gt;="&amp;HM$3)&gt;0,1,0))</f>
        <v>0</v>
      </c>
      <c r="HN64" s="19" t="n">
        <f aca="false">IF($A64="",0,IF(COUNTIFS(Urlaub!$A$5:$A$604,$A64,Urlaub!$B$5:$B$604,"&lt;="&amp;HN$3,Urlaub!$C$5:$C$604,"&gt;="&amp;HN$3)&gt;0,1,0))</f>
        <v>0</v>
      </c>
      <c r="HO64" s="19" t="n">
        <f aca="false">IF($A64="",0,IF(COUNTIFS(Urlaub!$A$5:$A$604,$A64,Urlaub!$B$5:$B$604,"&lt;="&amp;HO$3,Urlaub!$C$5:$C$604,"&gt;="&amp;HO$3)&gt;0,1,0))</f>
        <v>0</v>
      </c>
      <c r="HP64" s="19" t="n">
        <f aca="false">IF($A64="",0,IF(COUNTIFS(Urlaub!$A$5:$A$604,$A64,Urlaub!$B$5:$B$604,"&lt;="&amp;HP$3,Urlaub!$C$5:$C$604,"&gt;="&amp;HP$3)&gt;0,1,0))</f>
        <v>0</v>
      </c>
      <c r="HQ64" s="19" t="n">
        <f aca="false">IF($A64="",0,IF(COUNTIFS(Urlaub!$A$5:$A$604,$A64,Urlaub!$B$5:$B$604,"&lt;="&amp;HQ$3,Urlaub!$C$5:$C$604,"&gt;="&amp;HQ$3)&gt;0,1,0))</f>
        <v>0</v>
      </c>
      <c r="HR64" s="19" t="n">
        <f aca="false">IF($A64="",0,IF(COUNTIFS(Urlaub!$A$5:$A$604,$A64,Urlaub!$B$5:$B$604,"&lt;="&amp;HR$3,Urlaub!$C$5:$C$604,"&gt;="&amp;HR$3)&gt;0,1,0))</f>
        <v>0</v>
      </c>
      <c r="HS64" s="19" t="n">
        <f aca="false">IF($A64="",0,IF(COUNTIFS(Urlaub!$A$5:$A$604,$A64,Urlaub!$B$5:$B$604,"&lt;="&amp;HS$3,Urlaub!$C$5:$C$604,"&gt;="&amp;HS$3)&gt;0,1,0))</f>
        <v>0</v>
      </c>
      <c r="HT64" s="19" t="n">
        <f aca="false">IF($A64="",0,IF(COUNTIFS(Urlaub!$A$5:$A$604,$A64,Urlaub!$B$5:$B$604,"&lt;="&amp;HT$3,Urlaub!$C$5:$C$604,"&gt;="&amp;HT$3)&gt;0,1,0))</f>
        <v>0</v>
      </c>
      <c r="HU64" s="19" t="n">
        <f aca="false">IF($A64="",0,IF(COUNTIFS(Urlaub!$A$5:$A$604,$A64,Urlaub!$B$5:$B$604,"&lt;="&amp;HU$3,Urlaub!$C$5:$C$604,"&gt;="&amp;HU$3)&gt;0,1,0))</f>
        <v>0</v>
      </c>
      <c r="HV64" s="19" t="n">
        <f aca="false">IF($A64="",0,IF(COUNTIFS(Urlaub!$A$5:$A$604,$A64,Urlaub!$B$5:$B$604,"&lt;="&amp;HV$3,Urlaub!$C$5:$C$604,"&gt;="&amp;HV$3)&gt;0,1,0))</f>
        <v>0</v>
      </c>
      <c r="HW64" s="19" t="n">
        <f aca="false">IF($A64="",0,IF(COUNTIFS(Urlaub!$A$5:$A$604,$A64,Urlaub!$B$5:$B$604,"&lt;="&amp;HW$3,Urlaub!$C$5:$C$604,"&gt;="&amp;HW$3)&gt;0,1,0))</f>
        <v>0</v>
      </c>
      <c r="HX64" s="19" t="n">
        <f aca="false">IF($A64="",0,IF(COUNTIFS(Urlaub!$A$5:$A$604,$A64,Urlaub!$B$5:$B$604,"&lt;="&amp;HX$3,Urlaub!$C$5:$C$604,"&gt;="&amp;HX$3)&gt;0,1,0))</f>
        <v>0</v>
      </c>
      <c r="HY64" s="19" t="n">
        <f aca="false">IF($A64="",0,IF(COUNTIFS(Urlaub!$A$5:$A$604,$A64,Urlaub!$B$5:$B$604,"&lt;="&amp;HY$3,Urlaub!$C$5:$C$604,"&gt;="&amp;HY$3)&gt;0,1,0))</f>
        <v>0</v>
      </c>
      <c r="HZ64" s="19" t="n">
        <f aca="false">IF($A64="",0,IF(COUNTIFS(Urlaub!$A$5:$A$604,$A64,Urlaub!$B$5:$B$604,"&lt;="&amp;HZ$3,Urlaub!$C$5:$C$604,"&gt;="&amp;HZ$3)&gt;0,1,0))</f>
        <v>0</v>
      </c>
      <c r="IA64" s="19" t="n">
        <f aca="false">IF($A64="",0,IF(COUNTIFS(Urlaub!$A$5:$A$604,$A64,Urlaub!$B$5:$B$604,"&lt;="&amp;IA$3,Urlaub!$C$5:$C$604,"&gt;="&amp;IA$3)&gt;0,1,0))</f>
        <v>0</v>
      </c>
      <c r="IB64" s="19" t="n">
        <f aca="false">IF($A64="",0,IF(COUNTIFS(Urlaub!$A$5:$A$604,$A64,Urlaub!$B$5:$B$604,"&lt;="&amp;IB$3,Urlaub!$C$5:$C$604,"&gt;="&amp;IB$3)&gt;0,1,0))</f>
        <v>0</v>
      </c>
      <c r="IC64" s="19" t="n">
        <f aca="false">IF($A64="",0,IF(COUNTIFS(Urlaub!$A$5:$A$604,$A64,Urlaub!$B$5:$B$604,"&lt;="&amp;IC$3,Urlaub!$C$5:$C$604,"&gt;="&amp;IC$3)&gt;0,1,0))</f>
        <v>0</v>
      </c>
      <c r="ID64" s="19" t="n">
        <f aca="false">IF($A64="",0,IF(COUNTIFS(Urlaub!$A$5:$A$604,$A64,Urlaub!$B$5:$B$604,"&lt;="&amp;ID$3,Urlaub!$C$5:$C$604,"&gt;="&amp;ID$3)&gt;0,1,0))</f>
        <v>0</v>
      </c>
      <c r="IE64" s="19" t="n">
        <f aca="false">IF($A64="",0,IF(COUNTIFS(Urlaub!$A$5:$A$604,$A64,Urlaub!$B$5:$B$604,"&lt;="&amp;IE$3,Urlaub!$C$5:$C$604,"&gt;="&amp;IE$3)&gt;0,1,0))</f>
        <v>0</v>
      </c>
      <c r="IF64" s="19" t="n">
        <f aca="false">IF($A64="",0,IF(COUNTIFS(Urlaub!$A$5:$A$604,$A64,Urlaub!$B$5:$B$604,"&lt;="&amp;IF$3,Urlaub!$C$5:$C$604,"&gt;="&amp;IF$3)&gt;0,1,0))</f>
        <v>0</v>
      </c>
      <c r="IG64" s="19" t="n">
        <f aca="false">IF($A64="",0,IF(COUNTIFS(Urlaub!$A$5:$A$604,$A64,Urlaub!$B$5:$B$604,"&lt;="&amp;IG$3,Urlaub!$C$5:$C$604,"&gt;="&amp;IG$3)&gt;0,1,0))</f>
        <v>0</v>
      </c>
      <c r="IH64" s="19" t="n">
        <f aca="false">IF($A64="",0,IF(COUNTIFS(Urlaub!$A$5:$A$604,$A64,Urlaub!$B$5:$B$604,"&lt;="&amp;IH$3,Urlaub!$C$5:$C$604,"&gt;="&amp;IH$3)&gt;0,1,0))</f>
        <v>0</v>
      </c>
      <c r="II64" s="19" t="n">
        <f aca="false">IF($A64="",0,IF(COUNTIFS(Urlaub!$A$5:$A$604,$A64,Urlaub!$B$5:$B$604,"&lt;="&amp;II$3,Urlaub!$C$5:$C$604,"&gt;="&amp;II$3)&gt;0,1,0))</f>
        <v>0</v>
      </c>
      <c r="IJ64" s="19" t="n">
        <f aca="false">IF($A64="",0,IF(COUNTIFS(Urlaub!$A$5:$A$604,$A64,Urlaub!$B$5:$B$604,"&lt;="&amp;IJ$3,Urlaub!$C$5:$C$604,"&gt;="&amp;IJ$3)&gt;0,1,0))</f>
        <v>0</v>
      </c>
      <c r="IK64" s="19" t="n">
        <f aca="false">IF($A64="",0,IF(COUNTIFS(Urlaub!$A$5:$A$604,$A64,Urlaub!$B$5:$B$604,"&lt;="&amp;IK$3,Urlaub!$C$5:$C$604,"&gt;="&amp;IK$3)&gt;0,1,0))</f>
        <v>0</v>
      </c>
      <c r="IL64" s="19" t="n">
        <f aca="false">IF($A64="",0,IF(COUNTIFS(Urlaub!$A$5:$A$604,$A64,Urlaub!$B$5:$B$604,"&lt;="&amp;IL$3,Urlaub!$C$5:$C$604,"&gt;="&amp;IL$3)&gt;0,1,0))</f>
        <v>0</v>
      </c>
      <c r="IM64" s="19" t="n">
        <f aca="false">IF($A64="",0,IF(COUNTIFS(Urlaub!$A$5:$A$604,$A64,Urlaub!$B$5:$B$604,"&lt;="&amp;IM$3,Urlaub!$C$5:$C$604,"&gt;="&amp;IM$3)&gt;0,1,0))</f>
        <v>0</v>
      </c>
      <c r="IN64" s="19" t="n">
        <f aca="false">IF($A64="",0,IF(COUNTIFS(Urlaub!$A$5:$A$604,$A64,Urlaub!$B$5:$B$604,"&lt;="&amp;IN$3,Urlaub!$C$5:$C$604,"&gt;="&amp;IN$3)&gt;0,1,0))</f>
        <v>0</v>
      </c>
      <c r="IO64" s="19" t="n">
        <f aca="false">IF($A64="",0,IF(COUNTIFS(Urlaub!$A$5:$A$604,$A64,Urlaub!$B$5:$B$604,"&lt;="&amp;IO$3,Urlaub!$C$5:$C$604,"&gt;="&amp;IO$3)&gt;0,1,0))</f>
        <v>0</v>
      </c>
      <c r="IP64" s="19" t="n">
        <f aca="false">IF($A64="",0,IF(COUNTIFS(Urlaub!$A$5:$A$604,$A64,Urlaub!$B$5:$B$604,"&lt;="&amp;IP$3,Urlaub!$C$5:$C$604,"&gt;="&amp;IP$3)&gt;0,1,0))</f>
        <v>0</v>
      </c>
      <c r="IQ64" s="19" t="n">
        <f aca="false">IF($A64="",0,IF(COUNTIFS(Urlaub!$A$5:$A$604,$A64,Urlaub!$B$5:$B$604,"&lt;="&amp;IQ$3,Urlaub!$C$5:$C$604,"&gt;="&amp;IQ$3)&gt;0,1,0))</f>
        <v>0</v>
      </c>
      <c r="IR64" s="19" t="n">
        <f aca="false">IF($A64="",0,IF(COUNTIFS(Urlaub!$A$5:$A$604,$A64,Urlaub!$B$5:$B$604,"&lt;="&amp;IR$3,Urlaub!$C$5:$C$604,"&gt;="&amp;IR$3)&gt;0,1,0))</f>
        <v>0</v>
      </c>
      <c r="IS64" s="19" t="n">
        <f aca="false">IF($A64="",0,IF(COUNTIFS(Urlaub!$A$5:$A$604,$A64,Urlaub!$B$5:$B$604,"&lt;="&amp;IS$3,Urlaub!$C$5:$C$604,"&gt;="&amp;IS$3)&gt;0,1,0))</f>
        <v>0</v>
      </c>
      <c r="IT64" s="19" t="n">
        <f aca="false">IF($A64="",0,IF(COUNTIFS(Urlaub!$A$5:$A$604,$A64,Urlaub!$B$5:$B$604,"&lt;="&amp;IT$3,Urlaub!$C$5:$C$604,"&gt;="&amp;IT$3)&gt;0,1,0))</f>
        <v>0</v>
      </c>
      <c r="IU64" s="19" t="n">
        <f aca="false">IF($A64="",0,IF(COUNTIFS(Urlaub!$A$5:$A$604,$A64,Urlaub!$B$5:$B$604,"&lt;="&amp;IU$3,Urlaub!$C$5:$C$604,"&gt;="&amp;IU$3)&gt;0,1,0))</f>
        <v>0</v>
      </c>
      <c r="IV64" s="19" t="n">
        <f aca="false">IF($A64="",0,IF(COUNTIFS(Urlaub!$A$5:$A$604,$A64,Urlaub!$B$5:$B$604,"&lt;="&amp;IV$3,Urlaub!$C$5:$C$604,"&gt;="&amp;IV$3)&gt;0,1,0))</f>
        <v>0</v>
      </c>
      <c r="IW64" s="19" t="n">
        <f aca="false">IF($A64="",0,IF(COUNTIFS(Urlaub!$A$5:$A$604,$A64,Urlaub!$B$5:$B$604,"&lt;="&amp;IW$3,Urlaub!$C$5:$C$604,"&gt;="&amp;IW$3)&gt;0,1,0))</f>
        <v>0</v>
      </c>
      <c r="IX64" s="19" t="n">
        <f aca="false">IF($A64="",0,IF(COUNTIFS(Urlaub!$A$5:$A$604,$A64,Urlaub!$B$5:$B$604,"&lt;="&amp;IX$3,Urlaub!$C$5:$C$604,"&gt;="&amp;IX$3)&gt;0,1,0))</f>
        <v>0</v>
      </c>
      <c r="IY64" s="19" t="n">
        <f aca="false">IF($A64="",0,IF(COUNTIFS(Urlaub!$A$5:$A$604,$A64,Urlaub!$B$5:$B$604,"&lt;="&amp;IY$3,Urlaub!$C$5:$C$604,"&gt;="&amp;IY$3)&gt;0,1,0))</f>
        <v>0</v>
      </c>
      <c r="IZ64" s="19" t="n">
        <f aca="false">IF($A64="",0,IF(COUNTIFS(Urlaub!$A$5:$A$604,$A64,Urlaub!$B$5:$B$604,"&lt;="&amp;IZ$3,Urlaub!$C$5:$C$604,"&gt;="&amp;IZ$3)&gt;0,1,0))</f>
        <v>0</v>
      </c>
      <c r="JA64" s="19" t="n">
        <f aca="false">IF($A64="",0,IF(COUNTIFS(Urlaub!$A$5:$A$604,$A64,Urlaub!$B$5:$B$604,"&lt;="&amp;JA$3,Urlaub!$C$5:$C$604,"&gt;="&amp;JA$3)&gt;0,1,0))</f>
        <v>0</v>
      </c>
      <c r="JB64" s="19" t="n">
        <f aca="false">IF($A64="",0,IF(COUNTIFS(Urlaub!$A$5:$A$604,$A64,Urlaub!$B$5:$B$604,"&lt;="&amp;JB$3,Urlaub!$C$5:$C$604,"&gt;="&amp;JB$3)&gt;0,1,0))</f>
        <v>0</v>
      </c>
      <c r="JC64" s="19" t="n">
        <f aca="false">IF($A64="",0,IF(COUNTIFS(Urlaub!$A$5:$A$604,$A64,Urlaub!$B$5:$B$604,"&lt;="&amp;JC$3,Urlaub!$C$5:$C$604,"&gt;="&amp;JC$3)&gt;0,1,0))</f>
        <v>0</v>
      </c>
      <c r="JD64" s="19" t="n">
        <f aca="false">IF($A64="",0,IF(COUNTIFS(Urlaub!$A$5:$A$604,$A64,Urlaub!$B$5:$B$604,"&lt;="&amp;JD$3,Urlaub!$C$5:$C$604,"&gt;="&amp;JD$3)&gt;0,1,0))</f>
        <v>0</v>
      </c>
      <c r="JE64" s="19" t="n">
        <f aca="false">IF($A64="",0,IF(COUNTIFS(Urlaub!$A$5:$A$604,$A64,Urlaub!$B$5:$B$604,"&lt;="&amp;JE$3,Urlaub!$C$5:$C$604,"&gt;="&amp;JE$3)&gt;0,1,0))</f>
        <v>0</v>
      </c>
      <c r="JF64" s="19" t="n">
        <f aca="false">IF($A64="",0,IF(COUNTIFS(Urlaub!$A$5:$A$604,$A64,Urlaub!$B$5:$B$604,"&lt;="&amp;JF$3,Urlaub!$C$5:$C$604,"&gt;="&amp;JF$3)&gt;0,1,0))</f>
        <v>0</v>
      </c>
      <c r="JG64" s="19" t="n">
        <f aca="false">IF($A64="",0,IF(COUNTIFS(Urlaub!$A$5:$A$604,$A64,Urlaub!$B$5:$B$604,"&lt;="&amp;JG$3,Urlaub!$C$5:$C$604,"&gt;="&amp;JG$3)&gt;0,1,0))</f>
        <v>0</v>
      </c>
      <c r="JH64" s="19" t="n">
        <f aca="false">IF($A64="",0,IF(COUNTIFS(Urlaub!$A$5:$A$604,$A64,Urlaub!$B$5:$B$604,"&lt;="&amp;JH$3,Urlaub!$C$5:$C$604,"&gt;="&amp;JH$3)&gt;0,1,0))</f>
        <v>0</v>
      </c>
      <c r="JI64" s="19" t="n">
        <f aca="false">IF($A64="",0,IF(COUNTIFS(Urlaub!$A$5:$A$604,$A64,Urlaub!$B$5:$B$604,"&lt;="&amp;JI$3,Urlaub!$C$5:$C$604,"&gt;="&amp;JI$3)&gt;0,1,0))</f>
        <v>0</v>
      </c>
      <c r="JJ64" s="19" t="n">
        <f aca="false">IF($A64="",0,IF(COUNTIFS(Urlaub!$A$5:$A$604,$A64,Urlaub!$B$5:$B$604,"&lt;="&amp;JJ$3,Urlaub!$C$5:$C$604,"&gt;="&amp;JJ$3)&gt;0,1,0))</f>
        <v>0</v>
      </c>
      <c r="JK64" s="19" t="n">
        <f aca="false">IF($A64="",0,IF(COUNTIFS(Urlaub!$A$5:$A$604,$A64,Urlaub!$B$5:$B$604,"&lt;="&amp;JK$3,Urlaub!$C$5:$C$604,"&gt;="&amp;JK$3)&gt;0,1,0))</f>
        <v>0</v>
      </c>
      <c r="JL64" s="19" t="n">
        <f aca="false">IF($A64="",0,IF(COUNTIFS(Urlaub!$A$5:$A$604,$A64,Urlaub!$B$5:$B$604,"&lt;="&amp;JL$3,Urlaub!$C$5:$C$604,"&gt;="&amp;JL$3)&gt;0,1,0))</f>
        <v>0</v>
      </c>
      <c r="JM64" s="19" t="n">
        <f aca="false">IF($A64="",0,IF(COUNTIFS(Urlaub!$A$5:$A$604,$A64,Urlaub!$B$5:$B$604,"&lt;="&amp;JM$3,Urlaub!$C$5:$C$604,"&gt;="&amp;JM$3)&gt;0,1,0))</f>
        <v>0</v>
      </c>
      <c r="JN64" s="19" t="n">
        <f aca="false">IF($A64="",0,IF(COUNTIFS(Urlaub!$A$5:$A$604,$A64,Urlaub!$B$5:$B$604,"&lt;="&amp;JN$3,Urlaub!$C$5:$C$604,"&gt;="&amp;JN$3)&gt;0,1,0))</f>
        <v>0</v>
      </c>
      <c r="JO64" s="19" t="n">
        <f aca="false">IF($A64="",0,IF(COUNTIFS(Urlaub!$A$5:$A$604,$A64,Urlaub!$B$5:$B$604,"&lt;="&amp;JO$3,Urlaub!$C$5:$C$604,"&gt;="&amp;JO$3)&gt;0,1,0))</f>
        <v>0</v>
      </c>
      <c r="JP64" s="19" t="n">
        <f aca="false">IF($A64="",0,IF(COUNTIFS(Urlaub!$A$5:$A$604,$A64,Urlaub!$B$5:$B$604,"&lt;="&amp;JP$3,Urlaub!$C$5:$C$604,"&gt;="&amp;JP$3)&gt;0,1,0))</f>
        <v>0</v>
      </c>
      <c r="JQ64" s="19" t="n">
        <f aca="false">IF($A64="",0,IF(COUNTIFS(Urlaub!$A$5:$A$604,$A64,Urlaub!$B$5:$B$604,"&lt;="&amp;JQ$3,Urlaub!$C$5:$C$604,"&gt;="&amp;JQ$3)&gt;0,1,0))</f>
        <v>0</v>
      </c>
      <c r="JR64" s="19" t="n">
        <f aca="false">IF($A64="",0,IF(COUNTIFS(Urlaub!$A$5:$A$604,$A64,Urlaub!$B$5:$B$604,"&lt;="&amp;JR$3,Urlaub!$C$5:$C$604,"&gt;="&amp;JR$3)&gt;0,1,0))</f>
        <v>0</v>
      </c>
      <c r="JS64" s="19" t="n">
        <f aca="false">IF($A64="",0,IF(COUNTIFS(Urlaub!$A$5:$A$604,$A64,Urlaub!$B$5:$B$604,"&lt;="&amp;JS$3,Urlaub!$C$5:$C$604,"&gt;="&amp;JS$3)&gt;0,1,0))</f>
        <v>0</v>
      </c>
      <c r="JT64" s="19" t="n">
        <f aca="false">IF($A64="",0,IF(COUNTIFS(Urlaub!$A$5:$A$604,$A64,Urlaub!$B$5:$B$604,"&lt;="&amp;JT$3,Urlaub!$C$5:$C$604,"&gt;="&amp;JT$3)&gt;0,1,0))</f>
        <v>0</v>
      </c>
      <c r="JU64" s="19" t="n">
        <f aca="false">IF($A64="",0,IF(COUNTIFS(Urlaub!$A$5:$A$604,$A64,Urlaub!$B$5:$B$604,"&lt;="&amp;JU$3,Urlaub!$C$5:$C$604,"&gt;="&amp;JU$3)&gt;0,1,0))</f>
        <v>0</v>
      </c>
      <c r="JV64" s="19" t="n">
        <f aca="false">IF($A64="",0,IF(COUNTIFS(Urlaub!$A$5:$A$604,$A64,Urlaub!$B$5:$B$604,"&lt;="&amp;JV$3,Urlaub!$C$5:$C$604,"&gt;="&amp;JV$3)&gt;0,1,0))</f>
        <v>0</v>
      </c>
      <c r="JW64" s="19" t="n">
        <f aca="false">IF($A64="",0,IF(COUNTIFS(Urlaub!$A$5:$A$604,$A64,Urlaub!$B$5:$B$604,"&lt;="&amp;JW$3,Urlaub!$C$5:$C$604,"&gt;="&amp;JW$3)&gt;0,1,0))</f>
        <v>0</v>
      </c>
      <c r="JX64" s="19" t="n">
        <f aca="false">IF($A64="",0,IF(COUNTIFS(Urlaub!$A$5:$A$604,$A64,Urlaub!$B$5:$B$604,"&lt;="&amp;JX$3,Urlaub!$C$5:$C$604,"&gt;="&amp;JX$3)&gt;0,1,0))</f>
        <v>0</v>
      </c>
      <c r="JY64" s="19" t="n">
        <f aca="false">IF($A64="",0,IF(COUNTIFS(Urlaub!$A$5:$A$604,$A64,Urlaub!$B$5:$B$604,"&lt;="&amp;JY$3,Urlaub!$C$5:$C$604,"&gt;="&amp;JY$3)&gt;0,1,0))</f>
        <v>0</v>
      </c>
      <c r="JZ64" s="19" t="n">
        <f aca="false">IF($A64="",0,IF(COUNTIFS(Urlaub!$A$5:$A$604,$A64,Urlaub!$B$5:$B$604,"&lt;="&amp;JZ$3,Urlaub!$C$5:$C$604,"&gt;="&amp;JZ$3)&gt;0,1,0))</f>
        <v>0</v>
      </c>
      <c r="KA64" s="19" t="n">
        <f aca="false">IF($A64="",0,IF(COUNTIFS(Urlaub!$A$5:$A$604,$A64,Urlaub!$B$5:$B$604,"&lt;="&amp;KA$3,Urlaub!$C$5:$C$604,"&gt;="&amp;KA$3)&gt;0,1,0))</f>
        <v>0</v>
      </c>
      <c r="KB64" s="19" t="n">
        <f aca="false">IF($A64="",0,IF(COUNTIFS(Urlaub!$A$5:$A$604,$A64,Urlaub!$B$5:$B$604,"&lt;="&amp;KB$3,Urlaub!$C$5:$C$604,"&gt;="&amp;KB$3)&gt;0,1,0))</f>
        <v>0</v>
      </c>
      <c r="KC64" s="19" t="n">
        <f aca="false">IF($A64="",0,IF(COUNTIFS(Urlaub!$A$5:$A$604,$A64,Urlaub!$B$5:$B$604,"&lt;="&amp;KC$3,Urlaub!$C$5:$C$604,"&gt;="&amp;KC$3)&gt;0,1,0))</f>
        <v>0</v>
      </c>
      <c r="KD64" s="19" t="n">
        <f aca="false">IF($A64="",0,IF(COUNTIFS(Urlaub!$A$5:$A$604,$A64,Urlaub!$B$5:$B$604,"&lt;="&amp;KD$3,Urlaub!$C$5:$C$604,"&gt;="&amp;KD$3)&gt;0,1,0))</f>
        <v>0</v>
      </c>
      <c r="KE64" s="19" t="n">
        <f aca="false">IF($A64="",0,IF(COUNTIFS(Urlaub!$A$5:$A$604,$A64,Urlaub!$B$5:$B$604,"&lt;="&amp;KE$3,Urlaub!$C$5:$C$604,"&gt;="&amp;KE$3)&gt;0,1,0))</f>
        <v>0</v>
      </c>
      <c r="KF64" s="19" t="n">
        <f aca="false">IF($A64="",0,IF(COUNTIFS(Urlaub!$A$5:$A$604,$A64,Urlaub!$B$5:$B$604,"&lt;="&amp;KF$3,Urlaub!$C$5:$C$604,"&gt;="&amp;KF$3)&gt;0,1,0))</f>
        <v>0</v>
      </c>
      <c r="KG64" s="19" t="n">
        <f aca="false">IF($A64="",0,IF(COUNTIFS(Urlaub!$A$5:$A$604,$A64,Urlaub!$B$5:$B$604,"&lt;="&amp;KG$3,Urlaub!$C$5:$C$604,"&gt;="&amp;KG$3)&gt;0,1,0))</f>
        <v>0</v>
      </c>
      <c r="KH64" s="19" t="n">
        <f aca="false">IF($A64="",0,IF(COUNTIFS(Urlaub!$A$5:$A$604,$A64,Urlaub!$B$5:$B$604,"&lt;="&amp;KH$3,Urlaub!$C$5:$C$604,"&gt;="&amp;KH$3)&gt;0,1,0))</f>
        <v>0</v>
      </c>
      <c r="KI64" s="19" t="n">
        <f aca="false">IF($A64="",0,IF(COUNTIFS(Urlaub!$A$5:$A$604,$A64,Urlaub!$B$5:$B$604,"&lt;="&amp;KI$3,Urlaub!$C$5:$C$604,"&gt;="&amp;KI$3)&gt;0,1,0))</f>
        <v>0</v>
      </c>
      <c r="KJ64" s="19" t="n">
        <f aca="false">IF($A64="",0,IF(COUNTIFS(Urlaub!$A$5:$A$604,$A64,Urlaub!$B$5:$B$604,"&lt;="&amp;KJ$3,Urlaub!$C$5:$C$604,"&gt;="&amp;KJ$3)&gt;0,1,0))</f>
        <v>0</v>
      </c>
      <c r="KK64" s="19" t="n">
        <f aca="false">IF($A64="",0,IF(COUNTIFS(Urlaub!$A$5:$A$604,$A64,Urlaub!$B$5:$B$604,"&lt;="&amp;KK$3,Urlaub!$C$5:$C$604,"&gt;="&amp;KK$3)&gt;0,1,0))</f>
        <v>0</v>
      </c>
      <c r="KL64" s="19" t="n">
        <f aca="false">IF($A64="",0,IF(COUNTIFS(Urlaub!$A$5:$A$604,$A64,Urlaub!$B$5:$B$604,"&lt;="&amp;KL$3,Urlaub!$C$5:$C$604,"&gt;="&amp;KL$3)&gt;0,1,0))</f>
        <v>0</v>
      </c>
      <c r="KM64" s="19" t="n">
        <f aca="false">IF($A64="",0,IF(COUNTIFS(Urlaub!$A$5:$A$604,$A64,Urlaub!$B$5:$B$604,"&lt;="&amp;KM$3,Urlaub!$C$5:$C$604,"&gt;="&amp;KM$3)&gt;0,1,0))</f>
        <v>0</v>
      </c>
      <c r="KN64" s="19" t="n">
        <f aca="false">IF($A64="",0,IF(COUNTIFS(Urlaub!$A$5:$A$604,$A64,Urlaub!$B$5:$B$604,"&lt;="&amp;KN$3,Urlaub!$C$5:$C$604,"&gt;="&amp;KN$3)&gt;0,1,0))</f>
        <v>0</v>
      </c>
      <c r="KO64" s="19" t="n">
        <f aca="false">IF($A64="",0,IF(COUNTIFS(Urlaub!$A$5:$A$604,$A64,Urlaub!$B$5:$B$604,"&lt;="&amp;KO$3,Urlaub!$C$5:$C$604,"&gt;="&amp;KO$3)&gt;0,1,0))</f>
        <v>0</v>
      </c>
      <c r="KP64" s="19" t="n">
        <f aca="false">IF($A64="",0,IF(COUNTIFS(Urlaub!$A$5:$A$604,$A64,Urlaub!$B$5:$B$604,"&lt;="&amp;KP$3,Urlaub!$C$5:$C$604,"&gt;="&amp;KP$3)&gt;0,1,0))</f>
        <v>0</v>
      </c>
      <c r="KQ64" s="19" t="n">
        <f aca="false">IF($A64="",0,IF(COUNTIFS(Urlaub!$A$5:$A$604,$A64,Urlaub!$B$5:$B$604,"&lt;="&amp;KQ$3,Urlaub!$C$5:$C$604,"&gt;="&amp;KQ$3)&gt;0,1,0))</f>
        <v>0</v>
      </c>
      <c r="KR64" s="19" t="n">
        <f aca="false">IF($A64="",0,IF(COUNTIFS(Urlaub!$A$5:$A$604,$A64,Urlaub!$B$5:$B$604,"&lt;="&amp;KR$3,Urlaub!$C$5:$C$604,"&gt;="&amp;KR$3)&gt;0,1,0))</f>
        <v>0</v>
      </c>
      <c r="KS64" s="19" t="n">
        <f aca="false">IF($A64="",0,IF(COUNTIFS(Urlaub!$A$5:$A$604,$A64,Urlaub!$B$5:$B$604,"&lt;="&amp;KS$3,Urlaub!$C$5:$C$604,"&gt;="&amp;KS$3)&gt;0,1,0))</f>
        <v>0</v>
      </c>
      <c r="KT64" s="19" t="n">
        <f aca="false">IF($A64="",0,IF(COUNTIFS(Urlaub!$A$5:$A$604,$A64,Urlaub!$B$5:$B$604,"&lt;="&amp;KT$3,Urlaub!$C$5:$C$604,"&gt;="&amp;KT$3)&gt;0,1,0))</f>
        <v>0</v>
      </c>
      <c r="KU64" s="19" t="n">
        <f aca="false">IF($A64="",0,IF(COUNTIFS(Urlaub!$A$5:$A$604,$A64,Urlaub!$B$5:$B$604,"&lt;="&amp;KU$3,Urlaub!$C$5:$C$604,"&gt;="&amp;KU$3)&gt;0,1,0))</f>
        <v>0</v>
      </c>
      <c r="KV64" s="19" t="n">
        <f aca="false">IF($A64="",0,IF(COUNTIFS(Urlaub!$A$5:$A$604,$A64,Urlaub!$B$5:$B$604,"&lt;="&amp;KV$3,Urlaub!$C$5:$C$604,"&gt;="&amp;KV$3)&gt;0,1,0))</f>
        <v>0</v>
      </c>
      <c r="KW64" s="19" t="n">
        <f aca="false">IF($A64="",0,IF(COUNTIFS(Urlaub!$A$5:$A$604,$A64,Urlaub!$B$5:$B$604,"&lt;="&amp;KW$3,Urlaub!$C$5:$C$604,"&gt;="&amp;KW$3)&gt;0,1,0))</f>
        <v>0</v>
      </c>
      <c r="KX64" s="19" t="n">
        <f aca="false">IF($A64="",0,IF(COUNTIFS(Urlaub!$A$5:$A$604,$A64,Urlaub!$B$5:$B$604,"&lt;="&amp;KX$3,Urlaub!$C$5:$C$604,"&gt;="&amp;KX$3)&gt;0,1,0))</f>
        <v>0</v>
      </c>
      <c r="KY64" s="19" t="n">
        <f aca="false">IF($A64="",0,IF(COUNTIFS(Urlaub!$A$5:$A$604,$A64,Urlaub!$B$5:$B$604,"&lt;="&amp;KY$3,Urlaub!$C$5:$C$604,"&gt;="&amp;KY$3)&gt;0,1,0))</f>
        <v>0</v>
      </c>
      <c r="KZ64" s="19" t="n">
        <f aca="false">IF($A64="",0,IF(COUNTIFS(Urlaub!$A$5:$A$604,$A64,Urlaub!$B$5:$B$604,"&lt;="&amp;KZ$3,Urlaub!$C$5:$C$604,"&gt;="&amp;KZ$3)&gt;0,1,0))</f>
        <v>0</v>
      </c>
      <c r="LA64" s="19" t="n">
        <f aca="false">IF($A64="",0,IF(COUNTIFS(Urlaub!$A$5:$A$604,$A64,Urlaub!$B$5:$B$604,"&lt;="&amp;LA$3,Urlaub!$C$5:$C$604,"&gt;="&amp;LA$3)&gt;0,1,0))</f>
        <v>0</v>
      </c>
      <c r="LB64" s="19" t="n">
        <f aca="false">IF($A64="",0,IF(COUNTIFS(Urlaub!$A$5:$A$604,$A64,Urlaub!$B$5:$B$604,"&lt;="&amp;LB$3,Urlaub!$C$5:$C$604,"&gt;="&amp;LB$3)&gt;0,1,0))</f>
        <v>0</v>
      </c>
      <c r="LC64" s="19" t="n">
        <f aca="false">IF($A64="",0,IF(COUNTIFS(Urlaub!$A$5:$A$604,$A64,Urlaub!$B$5:$B$604,"&lt;="&amp;LC$3,Urlaub!$C$5:$C$604,"&gt;="&amp;LC$3)&gt;0,1,0))</f>
        <v>0</v>
      </c>
      <c r="LD64" s="19" t="n">
        <f aca="false">IF($A64="",0,IF(COUNTIFS(Urlaub!$A$5:$A$604,$A64,Urlaub!$B$5:$B$604,"&lt;="&amp;LD$3,Urlaub!$C$5:$C$604,"&gt;="&amp;LD$3)&gt;0,1,0))</f>
        <v>0</v>
      </c>
      <c r="LE64" s="19" t="n">
        <f aca="false">IF($A64="",0,IF(COUNTIFS(Urlaub!$A$5:$A$604,$A64,Urlaub!$B$5:$B$604,"&lt;="&amp;LE$3,Urlaub!$C$5:$C$604,"&gt;="&amp;LE$3)&gt;0,1,0))</f>
        <v>0</v>
      </c>
      <c r="LF64" s="19" t="n">
        <f aca="false">IF($A64="",0,IF(COUNTIFS(Urlaub!$A$5:$A$604,$A64,Urlaub!$B$5:$B$604,"&lt;="&amp;LF$3,Urlaub!$C$5:$C$604,"&gt;="&amp;LF$3)&gt;0,1,0))</f>
        <v>0</v>
      </c>
      <c r="LG64" s="19" t="n">
        <f aca="false">IF($A64="",0,IF(COUNTIFS(Urlaub!$A$5:$A$604,$A64,Urlaub!$B$5:$B$604,"&lt;="&amp;LG$3,Urlaub!$C$5:$C$604,"&gt;="&amp;LG$3)&gt;0,1,0))</f>
        <v>0</v>
      </c>
      <c r="LH64" s="19" t="n">
        <f aca="false">IF($A64="",0,IF(COUNTIFS(Urlaub!$A$5:$A$604,$A64,Urlaub!$B$5:$B$604,"&lt;="&amp;LH$3,Urlaub!$C$5:$C$604,"&gt;="&amp;LH$3)&gt;0,1,0))</f>
        <v>0</v>
      </c>
      <c r="LI64" s="19" t="n">
        <f aca="false">IF($A64="",0,IF(COUNTIFS(Urlaub!$A$5:$A$604,$A64,Urlaub!$B$5:$B$604,"&lt;="&amp;LI$3,Urlaub!$C$5:$C$604,"&gt;="&amp;LI$3)&gt;0,1,0))</f>
        <v>0</v>
      </c>
      <c r="LJ64" s="19" t="n">
        <f aca="false">IF($A64="",0,IF(COUNTIFS(Urlaub!$A$5:$A$604,$A64,Urlaub!$B$5:$B$604,"&lt;="&amp;LJ$3,Urlaub!$C$5:$C$604,"&gt;="&amp;LJ$3)&gt;0,1,0))</f>
        <v>0</v>
      </c>
      <c r="LK64" s="19" t="n">
        <f aca="false">IF($A64="",0,IF(COUNTIFS(Urlaub!$A$5:$A$604,$A64,Urlaub!$B$5:$B$604,"&lt;="&amp;LK$3,Urlaub!$C$5:$C$604,"&gt;="&amp;LK$3)&gt;0,1,0))</f>
        <v>0</v>
      </c>
      <c r="LL64" s="19" t="n">
        <f aca="false">IF($A64="",0,IF(COUNTIFS(Urlaub!$A$5:$A$604,$A64,Urlaub!$B$5:$B$604,"&lt;="&amp;LL$3,Urlaub!$C$5:$C$604,"&gt;="&amp;LL$3)&gt;0,1,0))</f>
        <v>0</v>
      </c>
      <c r="LM64" s="19" t="n">
        <f aca="false">IF($A64="",0,IF(COUNTIFS(Urlaub!$A$5:$A$604,$A64,Urlaub!$B$5:$B$604,"&lt;="&amp;LM$3,Urlaub!$C$5:$C$604,"&gt;="&amp;LM$3)&gt;0,1,0))</f>
        <v>0</v>
      </c>
      <c r="LN64" s="19" t="n">
        <f aca="false">IF($A64="",0,IF(COUNTIFS(Urlaub!$A$5:$A$604,$A64,Urlaub!$B$5:$B$604,"&lt;="&amp;LN$3,Urlaub!$C$5:$C$604,"&gt;="&amp;LN$3)&gt;0,1,0))</f>
        <v>0</v>
      </c>
      <c r="LO64" s="19" t="n">
        <f aca="false">IF($A64="",0,IF(COUNTIFS(Urlaub!$A$5:$A$604,$A64,Urlaub!$B$5:$B$604,"&lt;="&amp;LO$3,Urlaub!$C$5:$C$604,"&gt;="&amp;LO$3)&gt;0,1,0))</f>
        <v>0</v>
      </c>
      <c r="LP64" s="19" t="n">
        <f aca="false">IF($A64="",0,IF(COUNTIFS(Urlaub!$A$5:$A$604,$A64,Urlaub!$B$5:$B$604,"&lt;="&amp;LP$3,Urlaub!$C$5:$C$604,"&gt;="&amp;LP$3)&gt;0,1,0))</f>
        <v>0</v>
      </c>
      <c r="LQ64" s="19" t="n">
        <f aca="false">IF($A64="",0,IF(COUNTIFS(Urlaub!$A$5:$A$604,$A64,Urlaub!$B$5:$B$604,"&lt;="&amp;LQ$3,Urlaub!$C$5:$C$604,"&gt;="&amp;LQ$3)&gt;0,1,0))</f>
        <v>0</v>
      </c>
      <c r="LR64" s="19" t="n">
        <f aca="false">IF($A64="",0,IF(COUNTIFS(Urlaub!$A$5:$A$604,$A64,Urlaub!$B$5:$B$604,"&lt;="&amp;LR$3,Urlaub!$C$5:$C$604,"&gt;="&amp;LR$3)&gt;0,1,0))</f>
        <v>0</v>
      </c>
      <c r="LS64" s="19" t="n">
        <f aca="false">IF($A64="",0,IF(COUNTIFS(Urlaub!$A$5:$A$604,$A64,Urlaub!$B$5:$B$604,"&lt;="&amp;LS$3,Urlaub!$C$5:$C$604,"&gt;="&amp;LS$3)&gt;0,1,0))</f>
        <v>0</v>
      </c>
      <c r="LT64" s="19" t="n">
        <f aca="false">IF($A64="",0,IF(COUNTIFS(Urlaub!$A$5:$A$604,$A64,Urlaub!$B$5:$B$604,"&lt;="&amp;LT$3,Urlaub!$C$5:$C$604,"&gt;="&amp;LT$3)&gt;0,1,0))</f>
        <v>0</v>
      </c>
      <c r="LU64" s="19" t="n">
        <f aca="false">IF($A64="",0,IF(COUNTIFS(Urlaub!$A$5:$A$604,$A64,Urlaub!$B$5:$B$604,"&lt;="&amp;LU$3,Urlaub!$C$5:$C$604,"&gt;="&amp;LU$3)&gt;0,1,0))</f>
        <v>0</v>
      </c>
      <c r="LV64" s="19" t="n">
        <f aca="false">IF($A64="",0,IF(COUNTIFS(Urlaub!$A$5:$A$604,$A64,Urlaub!$B$5:$B$604,"&lt;="&amp;LV$3,Urlaub!$C$5:$C$604,"&gt;="&amp;LV$3)&gt;0,1,0))</f>
        <v>0</v>
      </c>
      <c r="LW64" s="19" t="n">
        <f aca="false">IF($A64="",0,IF(COUNTIFS(Urlaub!$A$5:$A$604,$A64,Urlaub!$B$5:$B$604,"&lt;="&amp;LW$3,Urlaub!$C$5:$C$604,"&gt;="&amp;LW$3)&gt;0,1,0))</f>
        <v>0</v>
      </c>
      <c r="LX64" s="19" t="n">
        <f aca="false">IF($A64="",0,IF(COUNTIFS(Urlaub!$A$5:$A$604,$A64,Urlaub!$B$5:$B$604,"&lt;="&amp;LX$3,Urlaub!$C$5:$C$604,"&gt;="&amp;LX$3)&gt;0,1,0))</f>
        <v>0</v>
      </c>
      <c r="LY64" s="19" t="n">
        <f aca="false">IF($A64="",0,IF(COUNTIFS(Urlaub!$A$5:$A$604,$A64,Urlaub!$B$5:$B$604,"&lt;="&amp;LY$3,Urlaub!$C$5:$C$604,"&gt;="&amp;LY$3)&gt;0,1,0))</f>
        <v>0</v>
      </c>
      <c r="LZ64" s="19" t="n">
        <f aca="false">IF($A64="",0,IF(COUNTIFS(Urlaub!$A$5:$A$604,$A64,Urlaub!$B$5:$B$604,"&lt;="&amp;LZ$3,Urlaub!$C$5:$C$604,"&gt;="&amp;LZ$3)&gt;0,1,0))</f>
        <v>0</v>
      </c>
      <c r="MA64" s="19" t="n">
        <f aca="false">IF($A64="",0,IF(COUNTIFS(Urlaub!$A$5:$A$604,$A64,Urlaub!$B$5:$B$604,"&lt;="&amp;MA$3,Urlaub!$C$5:$C$604,"&gt;="&amp;MA$3)&gt;0,1,0))</f>
        <v>0</v>
      </c>
      <c r="MB64" s="19" t="n">
        <f aca="false">IF($A64="",0,IF(COUNTIFS(Urlaub!$A$5:$A$604,$A64,Urlaub!$B$5:$B$604,"&lt;="&amp;MB$3,Urlaub!$C$5:$C$604,"&gt;="&amp;MB$3)&gt;0,1,0))</f>
        <v>0</v>
      </c>
      <c r="MC64" s="19" t="n">
        <f aca="false">IF($A64="",0,IF(COUNTIFS(Urlaub!$A$5:$A$604,$A64,Urlaub!$B$5:$B$604,"&lt;="&amp;MC$3,Urlaub!$C$5:$C$604,"&gt;="&amp;MC$3)&gt;0,1,0))</f>
        <v>0</v>
      </c>
      <c r="MD64" s="19" t="n">
        <f aca="false">IF($A64="",0,IF(COUNTIFS(Urlaub!$A$5:$A$604,$A64,Urlaub!$B$5:$B$604,"&lt;="&amp;MD$3,Urlaub!$C$5:$C$604,"&gt;="&amp;MD$3)&gt;0,1,0))</f>
        <v>0</v>
      </c>
      <c r="ME64" s="19" t="n">
        <f aca="false">IF($A64="",0,IF(COUNTIFS(Urlaub!$A$5:$A$604,$A64,Urlaub!$B$5:$B$604,"&lt;="&amp;ME$3,Urlaub!$C$5:$C$604,"&gt;="&amp;ME$3)&gt;0,1,0))</f>
        <v>0</v>
      </c>
      <c r="MF64" s="19" t="n">
        <f aca="false">IF($A64="",0,IF(COUNTIFS(Urlaub!$A$5:$A$604,$A64,Urlaub!$B$5:$B$604,"&lt;="&amp;MF$3,Urlaub!$C$5:$C$604,"&gt;="&amp;MF$3)&gt;0,1,0))</f>
        <v>0</v>
      </c>
      <c r="MG64" s="19" t="n">
        <f aca="false">IF($A64="",0,IF(COUNTIFS(Urlaub!$A$5:$A$604,$A64,Urlaub!$B$5:$B$604,"&lt;="&amp;MG$3,Urlaub!$C$5:$C$604,"&gt;="&amp;MG$3)&gt;0,1,0))</f>
        <v>0</v>
      </c>
      <c r="MH64" s="19" t="n">
        <f aca="false">IF($A64="",0,IF(COUNTIFS(Urlaub!$A$5:$A$604,$A64,Urlaub!$B$5:$B$604,"&lt;="&amp;MH$3,Urlaub!$C$5:$C$604,"&gt;="&amp;MH$3)&gt;0,1,0))</f>
        <v>0</v>
      </c>
      <c r="MI64" s="19" t="n">
        <f aca="false">IF($A64="",0,IF(COUNTIFS(Urlaub!$A$5:$A$604,$A64,Urlaub!$B$5:$B$604,"&lt;="&amp;MI$3,Urlaub!$C$5:$C$604,"&gt;="&amp;MI$3)&gt;0,1,0))</f>
        <v>0</v>
      </c>
      <c r="MJ64" s="19" t="n">
        <f aca="false">IF($A64="",0,IF(COUNTIFS(Urlaub!$A$5:$A$604,$A64,Urlaub!$B$5:$B$604,"&lt;="&amp;MJ$3,Urlaub!$C$5:$C$604,"&gt;="&amp;MJ$3)&gt;0,1,0))</f>
        <v>0</v>
      </c>
      <c r="MK64" s="19" t="n">
        <f aca="false">IF($A64="",0,IF(COUNTIFS(Urlaub!$A$5:$A$604,$A64,Urlaub!$B$5:$B$604,"&lt;="&amp;MK$3,Urlaub!$C$5:$C$604,"&gt;="&amp;MK$3)&gt;0,1,0))</f>
        <v>0</v>
      </c>
      <c r="ML64" s="19" t="n">
        <f aca="false">IF($A64="",0,IF(COUNTIFS(Urlaub!$A$5:$A$604,$A64,Urlaub!$B$5:$B$604,"&lt;="&amp;ML$3,Urlaub!$C$5:$C$604,"&gt;="&amp;ML$3)&gt;0,1,0))</f>
        <v>0</v>
      </c>
      <c r="MM64" s="19" t="n">
        <f aca="false">IF($A64="",0,IF(COUNTIFS(Urlaub!$A$5:$A$604,$A64,Urlaub!$B$5:$B$604,"&lt;="&amp;MM$3,Urlaub!$C$5:$C$604,"&gt;="&amp;MM$3)&gt;0,1,0))</f>
        <v>0</v>
      </c>
      <c r="MN64" s="19" t="n">
        <f aca="false">IF($A64="",0,IF(COUNTIFS(Urlaub!$A$5:$A$604,$A64,Urlaub!$B$5:$B$604,"&lt;="&amp;MN$3,Urlaub!$C$5:$C$604,"&gt;="&amp;MN$3)&gt;0,1,0))</f>
        <v>0</v>
      </c>
      <c r="MO64" s="19" t="n">
        <f aca="false">IF($A64="",0,IF(COUNTIFS(Urlaub!$A$5:$A$604,$A64,Urlaub!$B$5:$B$604,"&lt;="&amp;MO$3,Urlaub!$C$5:$C$604,"&gt;="&amp;MO$3)&gt;0,1,0))</f>
        <v>0</v>
      </c>
      <c r="MP64" s="19" t="n">
        <f aca="false">IF($A64="",0,IF(COUNTIFS(Urlaub!$A$5:$A$604,$A64,Urlaub!$B$5:$B$604,"&lt;="&amp;MP$3,Urlaub!$C$5:$C$604,"&gt;="&amp;MP$3)&gt;0,1,0))</f>
        <v>0</v>
      </c>
      <c r="MQ64" s="19" t="n">
        <f aca="false">IF($A64="",0,IF(COUNTIFS(Urlaub!$A$5:$A$604,$A64,Urlaub!$B$5:$B$604,"&lt;="&amp;MQ$3,Urlaub!$C$5:$C$604,"&gt;="&amp;MQ$3)&gt;0,1,0))</f>
        <v>0</v>
      </c>
      <c r="MR64" s="19" t="n">
        <f aca="false">IF($A64="",0,IF(COUNTIFS(Urlaub!$A$5:$A$604,$A64,Urlaub!$B$5:$B$604,"&lt;="&amp;MR$3,Urlaub!$C$5:$C$604,"&gt;="&amp;MR$3)&gt;0,1,0))</f>
        <v>0</v>
      </c>
      <c r="MS64" s="19" t="n">
        <f aca="false">IF($A64="",0,IF(COUNTIFS(Urlaub!$A$5:$A$604,$A64,Urlaub!$B$5:$B$604,"&lt;="&amp;MS$3,Urlaub!$C$5:$C$604,"&gt;="&amp;MS$3)&gt;0,1,0))</f>
        <v>0</v>
      </c>
      <c r="MT64" s="19" t="n">
        <f aca="false">IF($A64="",0,IF(COUNTIFS(Urlaub!$A$5:$A$604,$A64,Urlaub!$B$5:$B$604,"&lt;="&amp;MT$3,Urlaub!$C$5:$C$604,"&gt;="&amp;MT$3)&gt;0,1,0))</f>
        <v>0</v>
      </c>
      <c r="MU64" s="19" t="n">
        <f aca="false">IF($A64="",0,IF(COUNTIFS(Urlaub!$A$5:$A$604,$A64,Urlaub!$B$5:$B$604,"&lt;="&amp;MU$3,Urlaub!$C$5:$C$604,"&gt;="&amp;MU$3)&gt;0,1,0))</f>
        <v>0</v>
      </c>
      <c r="MV64" s="19" t="n">
        <f aca="false">IF($A64="",0,IF(COUNTIFS(Urlaub!$A$5:$A$604,$A64,Urlaub!$B$5:$B$604,"&lt;="&amp;MV$3,Urlaub!$C$5:$C$604,"&gt;="&amp;MV$3)&gt;0,1,0))</f>
        <v>0</v>
      </c>
      <c r="MW64" s="19" t="n">
        <f aca="false">IF($A64="",0,IF(COUNTIFS(Urlaub!$A$5:$A$604,$A64,Urlaub!$B$5:$B$604,"&lt;="&amp;MW$3,Urlaub!$C$5:$C$604,"&gt;="&amp;MW$3)&gt;0,1,0))</f>
        <v>0</v>
      </c>
      <c r="MX64" s="19" t="n">
        <f aca="false">IF($A64="",0,IF(COUNTIFS(Urlaub!$A$5:$A$604,$A64,Urlaub!$B$5:$B$604,"&lt;="&amp;MX$3,Urlaub!$C$5:$C$604,"&gt;="&amp;MX$3)&gt;0,1,0))</f>
        <v>0</v>
      </c>
      <c r="MY64" s="19" t="n">
        <f aca="false">IF($A64="",0,IF(COUNTIFS(Urlaub!$A$5:$A$604,$A64,Urlaub!$B$5:$B$604,"&lt;="&amp;MY$3,Urlaub!$C$5:$C$604,"&gt;="&amp;MY$3)&gt;0,1,0))</f>
        <v>0</v>
      </c>
      <c r="MZ64" s="19" t="n">
        <f aca="false">IF($A64="",0,IF(COUNTIFS(Urlaub!$A$5:$A$604,$A64,Urlaub!$B$5:$B$604,"&lt;="&amp;MZ$3,Urlaub!$C$5:$C$604,"&gt;="&amp;MZ$3)&gt;0,1,0))</f>
        <v>0</v>
      </c>
      <c r="NA64" s="19" t="n">
        <f aca="false">IF($A64="",0,IF(COUNTIFS(Urlaub!$A$5:$A$604,$A64,Urlaub!$B$5:$B$604,"&lt;="&amp;NA$3,Urlaub!$C$5:$C$604,"&gt;="&amp;NA$3)&gt;0,1,0))</f>
        <v>0</v>
      </c>
      <c r="NB64" s="19" t="n">
        <f aca="false">IF($A64="",0,IF(COUNTIFS(Urlaub!$A$5:$A$604,$A64,Urlaub!$B$5:$B$604,"&lt;="&amp;NB$3,Urlaub!$C$5:$C$604,"&gt;="&amp;NB$3)&gt;0,1,0))</f>
        <v>0</v>
      </c>
      <c r="NC64" s="19" t="n">
        <f aca="false">IF($A64="",0,IF(COUNTIFS(Urlaub!$A$5:$A$604,$A64,Urlaub!$B$5:$B$604,"&lt;="&amp;NC$3,Urlaub!$C$5:$C$604,"&gt;="&amp;NC$3)&gt;0,1,0))</f>
        <v>0</v>
      </c>
      <c r="ND64" s="19" t="n">
        <f aca="false">IF($A64="",0,IF(COUNTIFS(Urlaub!$A$5:$A$604,$A64,Urlaub!$B$5:$B$604,"&lt;="&amp;ND$3,Urlaub!$C$5:$C$604,"&gt;="&amp;ND$3)&gt;0,1,0))</f>
        <v>0</v>
      </c>
      <c r="NE64" s="19" t="n">
        <f aca="false">IF($A64="",0,IF(COUNTIFS(Urlaub!$A$5:$A$604,$A64,Urlaub!$B$5:$B$604,"&lt;="&amp;NE$3,Urlaub!$C$5:$C$604,"&gt;="&amp;NE$3)&gt;0,1,0))</f>
        <v>0</v>
      </c>
      <c r="NF64" s="19" t="n">
        <f aca="false">IF($A64="",0,IF(COUNTIFS(Urlaub!$A$5:$A$604,$A64,Urlaub!$B$5:$B$604,"&lt;="&amp;NF$3,Urlaub!$C$5:$C$604,"&gt;="&amp;NF$3)&gt;0,1,0))</f>
        <v>0</v>
      </c>
      <c r="NG64" s="19" t="n">
        <f aca="false">IF($A64="",0,IF(COUNTIFS(Urlaub!$A$5:$A$604,$A64,Urlaub!$B$5:$B$604,"&lt;="&amp;NG$3,Urlaub!$C$5:$C$604,"&gt;="&amp;NG$3)&gt;0,1,0))</f>
        <v>0</v>
      </c>
      <c r="NH64" s="19" t="n">
        <f aca="false">IF($A64="",0,IF(COUNTIFS(Urlaub!$A$5:$A$604,$A64,Urlaub!$B$5:$B$604,"&lt;="&amp;NH$3,Urlaub!$C$5:$C$604,"&gt;="&amp;NH$3)&gt;0,1,0))</f>
        <v>0</v>
      </c>
    </row>
    <row r="65" customFormat="false" ht="15" hidden="false" customHeight="fals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</row>
    <row r="66" customFormat="false" ht="15" hidden="false" customHeight="fals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</row>
    <row r="67" customFormat="false" ht="15" hidden="false" customHeight="false" outlineLevel="0" collapsed="false">
      <c r="A67" s="6" t="s">
        <v>99</v>
      </c>
      <c r="B67" s="10" t="s">
        <v>100</v>
      </c>
      <c r="C67" s="10" t="s">
        <v>101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</row>
    <row r="68" customFormat="false" ht="15" hidden="false" customHeight="false" outlineLevel="0" collapsed="false">
      <c r="A68" s="6" t="str">
        <f aca="false">IF(Einstellungen!A7="","",Einstellungen!A7)</f>
        <v>Ergotherapie</v>
      </c>
      <c r="B68" s="20" t="n">
        <f aca="false">IF(Einstellungen!B7="",999,Einstellungen!B7)</f>
        <v>3</v>
      </c>
      <c r="C68" s="5" t="n">
        <f aca="false">Einstellungen!C7</f>
        <v>3</v>
      </c>
      <c r="D68" s="5"/>
      <c r="E68" s="5"/>
      <c r="F68" s="5"/>
      <c r="G68" s="21" t="n">
        <f aca="false">IF($A68="",0,SUMIF($B$5:$B$64,$A68,G$5:G$64))</f>
        <v>0</v>
      </c>
      <c r="H68" s="21" t="n">
        <f aca="false">IF($A68="",0,SUMIF($B$5:$B$64,$A68,H$5:H$64))</f>
        <v>0</v>
      </c>
      <c r="I68" s="21" t="n">
        <f aca="false">IF($A68="",0,SUMIF($B$5:$B$64,$A68,I$5:I$64))</f>
        <v>0</v>
      </c>
      <c r="J68" s="21" t="n">
        <f aca="false">IF($A68="",0,SUMIF($B$5:$B$64,$A68,J$5:J$64))</f>
        <v>0</v>
      </c>
      <c r="K68" s="21" t="n">
        <f aca="false">IF($A68="",0,SUMIF($B$5:$B$64,$A68,K$5:K$64))</f>
        <v>0</v>
      </c>
      <c r="L68" s="21" t="n">
        <f aca="false">IF($A68="",0,SUMIF($B$5:$B$64,$A68,L$5:L$64))</f>
        <v>0</v>
      </c>
      <c r="M68" s="21" t="n">
        <f aca="false">IF($A68="",0,SUMIF($B$5:$B$64,$A68,M$5:M$64))</f>
        <v>0</v>
      </c>
      <c r="N68" s="21" t="n">
        <f aca="false">IF($A68="",0,SUMIF($B$5:$B$64,$A68,N$5:N$64))</f>
        <v>0</v>
      </c>
      <c r="O68" s="21" t="n">
        <f aca="false">IF($A68="",0,SUMIF($B$5:$B$64,$A68,O$5:O$64))</f>
        <v>0</v>
      </c>
      <c r="P68" s="21" t="n">
        <f aca="false">IF($A68="",0,SUMIF($B$5:$B$64,$A68,P$5:P$64))</f>
        <v>0</v>
      </c>
      <c r="Q68" s="21" t="n">
        <f aca="false">IF($A68="",0,SUMIF($B$5:$B$64,$A68,Q$5:Q$64))</f>
        <v>0</v>
      </c>
      <c r="R68" s="21" t="n">
        <f aca="false">IF($A68="",0,SUMIF($B$5:$B$64,$A68,R$5:R$64))</f>
        <v>0</v>
      </c>
      <c r="S68" s="21" t="n">
        <f aca="false">IF($A68="",0,SUMIF($B$5:$B$64,$A68,S$5:S$64))</f>
        <v>0</v>
      </c>
      <c r="T68" s="21" t="n">
        <f aca="false">IF($A68="",0,SUMIF($B$5:$B$64,$A68,T$5:T$64))</f>
        <v>0</v>
      </c>
      <c r="U68" s="21" t="n">
        <f aca="false">IF($A68="",0,SUMIF($B$5:$B$64,$A68,U$5:U$64))</f>
        <v>0</v>
      </c>
      <c r="V68" s="21" t="n">
        <f aca="false">IF($A68="",0,SUMIF($B$5:$B$64,$A68,V$5:V$64))</f>
        <v>0</v>
      </c>
      <c r="W68" s="21" t="n">
        <f aca="false">IF($A68="",0,SUMIF($B$5:$B$64,$A68,W$5:W$64))</f>
        <v>0</v>
      </c>
      <c r="X68" s="21" t="n">
        <f aca="false">IF($A68="",0,SUMIF($B$5:$B$64,$A68,X$5:X$64))</f>
        <v>0</v>
      </c>
      <c r="Y68" s="21" t="n">
        <f aca="false">IF($A68="",0,SUMIF($B$5:$B$64,$A68,Y$5:Y$64))</f>
        <v>0</v>
      </c>
      <c r="Z68" s="21" t="n">
        <f aca="false">IF($A68="",0,SUMIF($B$5:$B$64,$A68,Z$5:Z$64))</f>
        <v>0</v>
      </c>
      <c r="AA68" s="21" t="n">
        <f aca="false">IF($A68="",0,SUMIF($B$5:$B$64,$A68,AA$5:AA$64))</f>
        <v>0</v>
      </c>
      <c r="AB68" s="21" t="n">
        <f aca="false">IF($A68="",0,SUMIF($B$5:$B$64,$A68,AB$5:AB$64))</f>
        <v>0</v>
      </c>
      <c r="AC68" s="21" t="n">
        <f aca="false">IF($A68="",0,SUMIF($B$5:$B$64,$A68,AC$5:AC$64))</f>
        <v>0</v>
      </c>
      <c r="AD68" s="21" t="n">
        <f aca="false">IF($A68="",0,SUMIF($B$5:$B$64,$A68,AD$5:AD$64))</f>
        <v>0</v>
      </c>
      <c r="AE68" s="21" t="n">
        <f aca="false">IF($A68="",0,SUMIF($B$5:$B$64,$A68,AE$5:AE$64))</f>
        <v>0</v>
      </c>
      <c r="AF68" s="21" t="n">
        <f aca="false">IF($A68="",0,SUMIF($B$5:$B$64,$A68,AF$5:AF$64))</f>
        <v>0</v>
      </c>
      <c r="AG68" s="21" t="n">
        <f aca="false">IF($A68="",0,SUMIF($B$5:$B$64,$A68,AG$5:AG$64))</f>
        <v>0</v>
      </c>
      <c r="AH68" s="21" t="n">
        <f aca="false">IF($A68="",0,SUMIF($B$5:$B$64,$A68,AH$5:AH$64))</f>
        <v>0</v>
      </c>
      <c r="AI68" s="21" t="n">
        <f aca="false">IF($A68="",0,SUMIF($B$5:$B$64,$A68,AI$5:AI$64))</f>
        <v>0</v>
      </c>
      <c r="AJ68" s="21" t="n">
        <f aca="false">IF($A68="",0,SUMIF($B$5:$B$64,$A68,AJ$5:AJ$64))</f>
        <v>0</v>
      </c>
      <c r="AK68" s="21" t="n">
        <f aca="false">IF($A68="",0,SUMIF($B$5:$B$64,$A68,AK$5:AK$64))</f>
        <v>0</v>
      </c>
      <c r="AL68" s="21" t="n">
        <f aca="false">IF($A68="",0,SUMIF($B$5:$B$64,$A68,AL$5:AL$64))</f>
        <v>0</v>
      </c>
      <c r="AM68" s="21" t="n">
        <f aca="false">IF($A68="",0,SUMIF($B$5:$B$64,$A68,AM$5:AM$64))</f>
        <v>0</v>
      </c>
      <c r="AN68" s="21" t="n">
        <f aca="false">IF($A68="",0,SUMIF($B$5:$B$64,$A68,AN$5:AN$64))</f>
        <v>0</v>
      </c>
      <c r="AO68" s="21" t="n">
        <f aca="false">IF($A68="",0,SUMIF($B$5:$B$64,$A68,AO$5:AO$64))</f>
        <v>0</v>
      </c>
      <c r="AP68" s="21" t="n">
        <f aca="false">IF($A68="",0,SUMIF($B$5:$B$64,$A68,AP$5:AP$64))</f>
        <v>0</v>
      </c>
      <c r="AQ68" s="21" t="n">
        <f aca="false">IF($A68="",0,SUMIF($B$5:$B$64,$A68,AQ$5:AQ$64))</f>
        <v>0</v>
      </c>
      <c r="AR68" s="21" t="n">
        <f aca="false">IF($A68="",0,SUMIF($B$5:$B$64,$A68,AR$5:AR$64))</f>
        <v>0</v>
      </c>
      <c r="AS68" s="21" t="n">
        <f aca="false">IF($A68="",0,SUMIF($B$5:$B$64,$A68,AS$5:AS$64))</f>
        <v>0</v>
      </c>
      <c r="AT68" s="21" t="n">
        <f aca="false">IF($A68="",0,SUMIF($B$5:$B$64,$A68,AT$5:AT$64))</f>
        <v>0</v>
      </c>
      <c r="AU68" s="21" t="n">
        <f aca="false">IF($A68="",0,SUMIF($B$5:$B$64,$A68,AU$5:AU$64))</f>
        <v>0</v>
      </c>
      <c r="AV68" s="21" t="n">
        <f aca="false">IF($A68="",0,SUMIF($B$5:$B$64,$A68,AV$5:AV$64))</f>
        <v>0</v>
      </c>
      <c r="AW68" s="21" t="n">
        <f aca="false">IF($A68="",0,SUMIF($B$5:$B$64,$A68,AW$5:AW$64))</f>
        <v>0</v>
      </c>
      <c r="AX68" s="21" t="n">
        <f aca="false">IF($A68="",0,SUMIF($B$5:$B$64,$A68,AX$5:AX$64))</f>
        <v>0</v>
      </c>
      <c r="AY68" s="21" t="n">
        <f aca="false">IF($A68="",0,SUMIF($B$5:$B$64,$A68,AY$5:AY$64))</f>
        <v>0</v>
      </c>
      <c r="AZ68" s="21" t="n">
        <f aca="false">IF($A68="",0,SUMIF($B$5:$B$64,$A68,AZ$5:AZ$64))</f>
        <v>0</v>
      </c>
      <c r="BA68" s="21" t="n">
        <f aca="false">IF($A68="",0,SUMIF($B$5:$B$64,$A68,BA$5:BA$64))</f>
        <v>0</v>
      </c>
      <c r="BB68" s="21" t="n">
        <f aca="false">IF($A68="",0,SUMIF($B$5:$B$64,$A68,BB$5:BB$64))</f>
        <v>0</v>
      </c>
      <c r="BC68" s="21" t="n">
        <f aca="false">IF($A68="",0,SUMIF($B$5:$B$64,$A68,BC$5:BC$64))</f>
        <v>0</v>
      </c>
      <c r="BD68" s="21" t="n">
        <f aca="false">IF($A68="",0,SUMIF($B$5:$B$64,$A68,BD$5:BD$64))</f>
        <v>0</v>
      </c>
      <c r="BE68" s="21" t="n">
        <f aca="false">IF($A68="",0,SUMIF($B$5:$B$64,$A68,BE$5:BE$64))</f>
        <v>0</v>
      </c>
      <c r="BF68" s="21" t="n">
        <f aca="false">IF($A68="",0,SUMIF($B$5:$B$64,$A68,BF$5:BF$64))</f>
        <v>0</v>
      </c>
      <c r="BG68" s="21" t="n">
        <f aca="false">IF($A68="",0,SUMIF($B$5:$B$64,$A68,BG$5:BG$64))</f>
        <v>0</v>
      </c>
      <c r="BH68" s="21" t="n">
        <f aca="false">IF($A68="",0,SUMIF($B$5:$B$64,$A68,BH$5:BH$64))</f>
        <v>0</v>
      </c>
      <c r="BI68" s="21" t="n">
        <f aca="false">IF($A68="",0,SUMIF($B$5:$B$64,$A68,BI$5:BI$64))</f>
        <v>0</v>
      </c>
      <c r="BJ68" s="21" t="n">
        <f aca="false">IF($A68="",0,SUMIF($B$5:$B$64,$A68,BJ$5:BJ$64))</f>
        <v>0</v>
      </c>
      <c r="BK68" s="21" t="n">
        <f aca="false">IF($A68="",0,SUMIF($B$5:$B$64,$A68,BK$5:BK$64))</f>
        <v>0</v>
      </c>
      <c r="BL68" s="21" t="n">
        <f aca="false">IF($A68="",0,SUMIF($B$5:$B$64,$A68,BL$5:BL$64))</f>
        <v>0</v>
      </c>
      <c r="BM68" s="21" t="n">
        <f aca="false">IF($A68="",0,SUMIF($B$5:$B$64,$A68,BM$5:BM$64))</f>
        <v>0</v>
      </c>
      <c r="BN68" s="21" t="n">
        <f aca="false">IF($A68="",0,SUMIF($B$5:$B$64,$A68,BN$5:BN$64))</f>
        <v>0</v>
      </c>
      <c r="BO68" s="21" t="n">
        <f aca="false">IF($A68="",0,SUMIF($B$5:$B$64,$A68,BO$5:BO$64))</f>
        <v>0</v>
      </c>
      <c r="BP68" s="21" t="n">
        <f aca="false">IF($A68="",0,SUMIF($B$5:$B$64,$A68,BP$5:BP$64))</f>
        <v>0</v>
      </c>
      <c r="BQ68" s="21" t="n">
        <f aca="false">IF($A68="",0,SUMIF($B$5:$B$64,$A68,BQ$5:BQ$64))</f>
        <v>0</v>
      </c>
      <c r="BR68" s="21" t="n">
        <f aca="false">IF($A68="",0,SUMIF($B$5:$B$64,$A68,BR$5:BR$64))</f>
        <v>0</v>
      </c>
      <c r="BS68" s="21" t="n">
        <f aca="false">IF($A68="",0,SUMIF($B$5:$B$64,$A68,BS$5:BS$64))</f>
        <v>0</v>
      </c>
      <c r="BT68" s="21" t="n">
        <f aca="false">IF($A68="",0,SUMIF($B$5:$B$64,$A68,BT$5:BT$64))</f>
        <v>0</v>
      </c>
      <c r="BU68" s="21" t="n">
        <f aca="false">IF($A68="",0,SUMIF($B$5:$B$64,$A68,BU$5:BU$64))</f>
        <v>0</v>
      </c>
      <c r="BV68" s="21" t="n">
        <f aca="false">IF($A68="",0,SUMIF($B$5:$B$64,$A68,BV$5:BV$64))</f>
        <v>0</v>
      </c>
      <c r="BW68" s="21" t="n">
        <f aca="false">IF($A68="",0,SUMIF($B$5:$B$64,$A68,BW$5:BW$64))</f>
        <v>0</v>
      </c>
      <c r="BX68" s="21" t="n">
        <f aca="false">IF($A68="",0,SUMIF($B$5:$B$64,$A68,BX$5:BX$64))</f>
        <v>0</v>
      </c>
      <c r="BY68" s="21" t="n">
        <f aca="false">IF($A68="",0,SUMIF($B$5:$B$64,$A68,BY$5:BY$64))</f>
        <v>0</v>
      </c>
      <c r="BZ68" s="21" t="n">
        <f aca="false">IF($A68="",0,SUMIF($B$5:$B$64,$A68,BZ$5:BZ$64))</f>
        <v>0</v>
      </c>
      <c r="CA68" s="21" t="n">
        <f aca="false">IF($A68="",0,SUMIF($B$5:$B$64,$A68,CA$5:CA$64))</f>
        <v>0</v>
      </c>
      <c r="CB68" s="21" t="n">
        <f aca="false">IF($A68="",0,SUMIF($B$5:$B$64,$A68,CB$5:CB$64))</f>
        <v>0</v>
      </c>
      <c r="CC68" s="21" t="n">
        <f aca="false">IF($A68="",0,SUMIF($B$5:$B$64,$A68,CC$5:CC$64))</f>
        <v>0</v>
      </c>
      <c r="CD68" s="21" t="n">
        <f aca="false">IF($A68="",0,SUMIF($B$5:$B$64,$A68,CD$5:CD$64))</f>
        <v>0</v>
      </c>
      <c r="CE68" s="21" t="n">
        <f aca="false">IF($A68="",0,SUMIF($B$5:$B$64,$A68,CE$5:CE$64))</f>
        <v>0</v>
      </c>
      <c r="CF68" s="21" t="n">
        <f aca="false">IF($A68="",0,SUMIF($B$5:$B$64,$A68,CF$5:CF$64))</f>
        <v>0</v>
      </c>
      <c r="CG68" s="21" t="n">
        <f aca="false">IF($A68="",0,SUMIF($B$5:$B$64,$A68,CG$5:CG$64))</f>
        <v>0</v>
      </c>
      <c r="CH68" s="21" t="n">
        <f aca="false">IF($A68="",0,SUMIF($B$5:$B$64,$A68,CH$5:CH$64))</f>
        <v>0</v>
      </c>
      <c r="CI68" s="21" t="n">
        <f aca="false">IF($A68="",0,SUMIF($B$5:$B$64,$A68,CI$5:CI$64))</f>
        <v>0</v>
      </c>
      <c r="CJ68" s="21" t="n">
        <f aca="false">IF($A68="",0,SUMIF($B$5:$B$64,$A68,CJ$5:CJ$64))</f>
        <v>0</v>
      </c>
      <c r="CK68" s="21" t="n">
        <f aca="false">IF($A68="",0,SUMIF($B$5:$B$64,$A68,CK$5:CK$64))</f>
        <v>0</v>
      </c>
      <c r="CL68" s="21" t="n">
        <f aca="false">IF($A68="",0,SUMIF($B$5:$B$64,$A68,CL$5:CL$64))</f>
        <v>0</v>
      </c>
      <c r="CM68" s="21" t="n">
        <f aca="false">IF($A68="",0,SUMIF($B$5:$B$64,$A68,CM$5:CM$64))</f>
        <v>0</v>
      </c>
      <c r="CN68" s="21" t="n">
        <f aca="false">IF($A68="",0,SUMIF($B$5:$B$64,$A68,CN$5:CN$64))</f>
        <v>0</v>
      </c>
      <c r="CO68" s="21" t="n">
        <f aca="false">IF($A68="",0,SUMIF($B$5:$B$64,$A68,CO$5:CO$64))</f>
        <v>0</v>
      </c>
      <c r="CP68" s="21" t="n">
        <f aca="false">IF($A68="",0,SUMIF($B$5:$B$64,$A68,CP$5:CP$64))</f>
        <v>0</v>
      </c>
      <c r="CQ68" s="21" t="n">
        <f aca="false">IF($A68="",0,SUMIF($B$5:$B$64,$A68,CQ$5:CQ$64))</f>
        <v>0</v>
      </c>
      <c r="CR68" s="21" t="n">
        <f aca="false">IF($A68="",0,SUMIF($B$5:$B$64,$A68,CR$5:CR$64))</f>
        <v>0</v>
      </c>
      <c r="CS68" s="21" t="n">
        <f aca="false">IF($A68="",0,SUMIF($B$5:$B$64,$A68,CS$5:CS$64))</f>
        <v>0</v>
      </c>
      <c r="CT68" s="21" t="n">
        <f aca="false">IF($A68="",0,SUMIF($B$5:$B$64,$A68,CT$5:CT$64))</f>
        <v>0</v>
      </c>
      <c r="CU68" s="21" t="n">
        <f aca="false">IF($A68="",0,SUMIF($B$5:$B$64,$A68,CU$5:CU$64))</f>
        <v>0</v>
      </c>
      <c r="CV68" s="21" t="n">
        <f aca="false">IF($A68="",0,SUMIF($B$5:$B$64,$A68,CV$5:CV$64))</f>
        <v>0</v>
      </c>
      <c r="CW68" s="21" t="n">
        <f aca="false">IF($A68="",0,SUMIF($B$5:$B$64,$A68,CW$5:CW$64))</f>
        <v>0</v>
      </c>
      <c r="CX68" s="21" t="n">
        <f aca="false">IF($A68="",0,SUMIF($B$5:$B$64,$A68,CX$5:CX$64))</f>
        <v>0</v>
      </c>
      <c r="CY68" s="21" t="n">
        <f aca="false">IF($A68="",0,SUMIF($B$5:$B$64,$A68,CY$5:CY$64))</f>
        <v>0</v>
      </c>
      <c r="CZ68" s="21" t="n">
        <f aca="false">IF($A68="",0,SUMIF($B$5:$B$64,$A68,CZ$5:CZ$64))</f>
        <v>0</v>
      </c>
      <c r="DA68" s="21" t="n">
        <f aca="false">IF($A68="",0,SUMIF($B$5:$B$64,$A68,DA$5:DA$64))</f>
        <v>0</v>
      </c>
      <c r="DB68" s="21" t="n">
        <f aca="false">IF($A68="",0,SUMIF($B$5:$B$64,$A68,DB$5:DB$64))</f>
        <v>0</v>
      </c>
      <c r="DC68" s="21" t="n">
        <f aca="false">IF($A68="",0,SUMIF($B$5:$B$64,$A68,DC$5:DC$64))</f>
        <v>0</v>
      </c>
      <c r="DD68" s="21" t="n">
        <f aca="false">IF($A68="",0,SUMIF($B$5:$B$64,$A68,DD$5:DD$64))</f>
        <v>0</v>
      </c>
      <c r="DE68" s="21" t="n">
        <f aca="false">IF($A68="",0,SUMIF($B$5:$B$64,$A68,DE$5:DE$64))</f>
        <v>0</v>
      </c>
      <c r="DF68" s="21" t="n">
        <f aca="false">IF($A68="",0,SUMIF($B$5:$B$64,$A68,DF$5:DF$64))</f>
        <v>0</v>
      </c>
      <c r="DG68" s="21" t="n">
        <f aca="false">IF($A68="",0,SUMIF($B$5:$B$64,$A68,DG$5:DG$64))</f>
        <v>0</v>
      </c>
      <c r="DH68" s="21" t="n">
        <f aca="false">IF($A68="",0,SUMIF($B$5:$B$64,$A68,DH$5:DH$64))</f>
        <v>0</v>
      </c>
      <c r="DI68" s="21" t="n">
        <f aca="false">IF($A68="",0,SUMIF($B$5:$B$64,$A68,DI$5:DI$64))</f>
        <v>0</v>
      </c>
      <c r="DJ68" s="21" t="n">
        <f aca="false">IF($A68="",0,SUMIF($B$5:$B$64,$A68,DJ$5:DJ$64))</f>
        <v>0</v>
      </c>
      <c r="DK68" s="21" t="n">
        <f aca="false">IF($A68="",0,SUMIF($B$5:$B$64,$A68,DK$5:DK$64))</f>
        <v>0</v>
      </c>
      <c r="DL68" s="21" t="n">
        <f aca="false">IF($A68="",0,SUMIF($B$5:$B$64,$A68,DL$5:DL$64))</f>
        <v>0</v>
      </c>
      <c r="DM68" s="21" t="n">
        <f aca="false">IF($A68="",0,SUMIF($B$5:$B$64,$A68,DM$5:DM$64))</f>
        <v>0</v>
      </c>
      <c r="DN68" s="21" t="n">
        <f aca="false">IF($A68="",0,SUMIF($B$5:$B$64,$A68,DN$5:DN$64))</f>
        <v>0</v>
      </c>
      <c r="DO68" s="21" t="n">
        <f aca="false">IF($A68="",0,SUMIF($B$5:$B$64,$A68,DO$5:DO$64))</f>
        <v>0</v>
      </c>
      <c r="DP68" s="21" t="n">
        <f aca="false">IF($A68="",0,SUMIF($B$5:$B$64,$A68,DP$5:DP$64))</f>
        <v>0</v>
      </c>
      <c r="DQ68" s="21" t="n">
        <f aca="false">IF($A68="",0,SUMIF($B$5:$B$64,$A68,DQ$5:DQ$64))</f>
        <v>0</v>
      </c>
      <c r="DR68" s="21" t="n">
        <f aca="false">IF($A68="",0,SUMIF($B$5:$B$64,$A68,DR$5:DR$64))</f>
        <v>0</v>
      </c>
      <c r="DS68" s="21" t="n">
        <f aca="false">IF($A68="",0,SUMIF($B$5:$B$64,$A68,DS$5:DS$64))</f>
        <v>0</v>
      </c>
      <c r="DT68" s="21" t="n">
        <f aca="false">IF($A68="",0,SUMIF($B$5:$B$64,$A68,DT$5:DT$64))</f>
        <v>0</v>
      </c>
      <c r="DU68" s="21" t="n">
        <f aca="false">IF($A68="",0,SUMIF($B$5:$B$64,$A68,DU$5:DU$64))</f>
        <v>0</v>
      </c>
      <c r="DV68" s="21" t="n">
        <f aca="false">IF($A68="",0,SUMIF($B$5:$B$64,$A68,DV$5:DV$64))</f>
        <v>0</v>
      </c>
      <c r="DW68" s="21" t="n">
        <f aca="false">IF($A68="",0,SUMIF($B$5:$B$64,$A68,DW$5:DW$64))</f>
        <v>0</v>
      </c>
      <c r="DX68" s="21" t="n">
        <f aca="false">IF($A68="",0,SUMIF($B$5:$B$64,$A68,DX$5:DX$64))</f>
        <v>0</v>
      </c>
      <c r="DY68" s="21" t="n">
        <f aca="false">IF($A68="",0,SUMIF($B$5:$B$64,$A68,DY$5:DY$64))</f>
        <v>0</v>
      </c>
      <c r="DZ68" s="21" t="n">
        <f aca="false">IF($A68="",0,SUMIF($B$5:$B$64,$A68,DZ$5:DZ$64))</f>
        <v>0</v>
      </c>
      <c r="EA68" s="21" t="n">
        <f aca="false">IF($A68="",0,SUMIF($B$5:$B$64,$A68,EA$5:EA$64))</f>
        <v>0</v>
      </c>
      <c r="EB68" s="21" t="n">
        <f aca="false">IF($A68="",0,SUMIF($B$5:$B$64,$A68,EB$5:EB$64))</f>
        <v>0</v>
      </c>
      <c r="EC68" s="21" t="n">
        <f aca="false">IF($A68="",0,SUMIF($B$5:$B$64,$A68,EC$5:EC$64))</f>
        <v>0</v>
      </c>
      <c r="ED68" s="21" t="n">
        <f aca="false">IF($A68="",0,SUMIF($B$5:$B$64,$A68,ED$5:ED$64))</f>
        <v>0</v>
      </c>
      <c r="EE68" s="21" t="n">
        <f aca="false">IF($A68="",0,SUMIF($B$5:$B$64,$A68,EE$5:EE$64))</f>
        <v>0</v>
      </c>
      <c r="EF68" s="21" t="n">
        <f aca="false">IF($A68="",0,SUMIF($B$5:$B$64,$A68,EF$5:EF$64))</f>
        <v>0</v>
      </c>
      <c r="EG68" s="21" t="n">
        <f aca="false">IF($A68="",0,SUMIF($B$5:$B$64,$A68,EG$5:EG$64))</f>
        <v>0</v>
      </c>
      <c r="EH68" s="21" t="n">
        <f aca="false">IF($A68="",0,SUMIF($B$5:$B$64,$A68,EH$5:EH$64))</f>
        <v>0</v>
      </c>
      <c r="EI68" s="21" t="n">
        <f aca="false">IF($A68="",0,SUMIF($B$5:$B$64,$A68,EI$5:EI$64))</f>
        <v>0</v>
      </c>
      <c r="EJ68" s="21" t="n">
        <f aca="false">IF($A68="",0,SUMIF($B$5:$B$64,$A68,EJ$5:EJ$64))</f>
        <v>0</v>
      </c>
      <c r="EK68" s="21" t="n">
        <f aca="false">IF($A68="",0,SUMIF($B$5:$B$64,$A68,EK$5:EK$64))</f>
        <v>0</v>
      </c>
      <c r="EL68" s="21" t="n">
        <f aca="false">IF($A68="",0,SUMIF($B$5:$B$64,$A68,EL$5:EL$64))</f>
        <v>0</v>
      </c>
      <c r="EM68" s="21" t="n">
        <f aca="false">IF($A68="",0,SUMIF($B$5:$B$64,$A68,EM$5:EM$64))</f>
        <v>0</v>
      </c>
      <c r="EN68" s="21" t="n">
        <f aca="false">IF($A68="",0,SUMIF($B$5:$B$64,$A68,EN$5:EN$64))</f>
        <v>0</v>
      </c>
      <c r="EO68" s="21" t="n">
        <f aca="false">IF($A68="",0,SUMIF($B$5:$B$64,$A68,EO$5:EO$64))</f>
        <v>0</v>
      </c>
      <c r="EP68" s="21" t="n">
        <f aca="false">IF($A68="",0,SUMIF($B$5:$B$64,$A68,EP$5:EP$64))</f>
        <v>0</v>
      </c>
      <c r="EQ68" s="21" t="n">
        <f aca="false">IF($A68="",0,SUMIF($B$5:$B$64,$A68,EQ$5:EQ$64))</f>
        <v>0</v>
      </c>
      <c r="ER68" s="21" t="n">
        <f aca="false">IF($A68="",0,SUMIF($B$5:$B$64,$A68,ER$5:ER$64))</f>
        <v>0</v>
      </c>
      <c r="ES68" s="21" t="n">
        <f aca="false">IF($A68="",0,SUMIF($B$5:$B$64,$A68,ES$5:ES$64))</f>
        <v>0</v>
      </c>
      <c r="ET68" s="21" t="n">
        <f aca="false">IF($A68="",0,SUMIF($B$5:$B$64,$A68,ET$5:ET$64))</f>
        <v>0</v>
      </c>
      <c r="EU68" s="21" t="n">
        <f aca="false">IF($A68="",0,SUMIF($B$5:$B$64,$A68,EU$5:EU$64))</f>
        <v>0</v>
      </c>
      <c r="EV68" s="21" t="n">
        <f aca="false">IF($A68="",0,SUMIF($B$5:$B$64,$A68,EV$5:EV$64))</f>
        <v>0</v>
      </c>
      <c r="EW68" s="21" t="n">
        <f aca="false">IF($A68="",0,SUMIF($B$5:$B$64,$A68,EW$5:EW$64))</f>
        <v>0</v>
      </c>
      <c r="EX68" s="21" t="n">
        <f aca="false">IF($A68="",0,SUMIF($B$5:$B$64,$A68,EX$5:EX$64))</f>
        <v>0</v>
      </c>
      <c r="EY68" s="21" t="n">
        <f aca="false">IF($A68="",0,SUMIF($B$5:$B$64,$A68,EY$5:EY$64))</f>
        <v>0</v>
      </c>
      <c r="EZ68" s="21" t="n">
        <f aca="false">IF($A68="",0,SUMIF($B$5:$B$64,$A68,EZ$5:EZ$64))</f>
        <v>0</v>
      </c>
      <c r="FA68" s="21" t="n">
        <f aca="false">IF($A68="",0,SUMIF($B$5:$B$64,$A68,FA$5:FA$64))</f>
        <v>0</v>
      </c>
      <c r="FB68" s="21" t="n">
        <f aca="false">IF($A68="",0,SUMIF($B$5:$B$64,$A68,FB$5:FB$64))</f>
        <v>0</v>
      </c>
      <c r="FC68" s="21" t="n">
        <f aca="false">IF($A68="",0,SUMIF($B$5:$B$64,$A68,FC$5:FC$64))</f>
        <v>0</v>
      </c>
      <c r="FD68" s="21" t="n">
        <f aca="false">IF($A68="",0,SUMIF($B$5:$B$64,$A68,FD$5:FD$64))</f>
        <v>0</v>
      </c>
      <c r="FE68" s="21" t="n">
        <f aca="false">IF($A68="",0,SUMIF($B$5:$B$64,$A68,FE$5:FE$64))</f>
        <v>0</v>
      </c>
      <c r="FF68" s="21" t="n">
        <f aca="false">IF($A68="",0,SUMIF($B$5:$B$64,$A68,FF$5:FF$64))</f>
        <v>0</v>
      </c>
      <c r="FG68" s="21" t="n">
        <f aca="false">IF($A68="",0,SUMIF($B$5:$B$64,$A68,FG$5:FG$64))</f>
        <v>0</v>
      </c>
      <c r="FH68" s="21" t="n">
        <f aca="false">IF($A68="",0,SUMIF($B$5:$B$64,$A68,FH$5:FH$64))</f>
        <v>0</v>
      </c>
      <c r="FI68" s="21" t="n">
        <f aca="false">IF($A68="",0,SUMIF($B$5:$B$64,$A68,FI$5:FI$64))</f>
        <v>0</v>
      </c>
      <c r="FJ68" s="21" t="n">
        <f aca="false">IF($A68="",0,SUMIF($B$5:$B$64,$A68,FJ$5:FJ$64))</f>
        <v>0</v>
      </c>
      <c r="FK68" s="21" t="n">
        <f aca="false">IF($A68="",0,SUMIF($B$5:$B$64,$A68,FK$5:FK$64))</f>
        <v>0</v>
      </c>
      <c r="FL68" s="21" t="n">
        <f aca="false">IF($A68="",0,SUMIF($B$5:$B$64,$A68,FL$5:FL$64))</f>
        <v>0</v>
      </c>
      <c r="FM68" s="21" t="n">
        <f aca="false">IF($A68="",0,SUMIF($B$5:$B$64,$A68,FM$5:FM$64))</f>
        <v>0</v>
      </c>
      <c r="FN68" s="21" t="n">
        <f aca="false">IF($A68="",0,SUMIF($B$5:$B$64,$A68,FN$5:FN$64))</f>
        <v>0</v>
      </c>
      <c r="FO68" s="21" t="n">
        <f aca="false">IF($A68="",0,SUMIF($B$5:$B$64,$A68,FO$5:FO$64))</f>
        <v>0</v>
      </c>
      <c r="FP68" s="21" t="n">
        <f aca="false">IF($A68="",0,SUMIF($B$5:$B$64,$A68,FP$5:FP$64))</f>
        <v>0</v>
      </c>
      <c r="FQ68" s="21" t="n">
        <f aca="false">IF($A68="",0,SUMIF($B$5:$B$64,$A68,FQ$5:FQ$64))</f>
        <v>0</v>
      </c>
      <c r="FR68" s="21" t="n">
        <f aca="false">IF($A68="",0,SUMIF($B$5:$B$64,$A68,FR$5:FR$64))</f>
        <v>0</v>
      </c>
      <c r="FS68" s="21" t="n">
        <f aca="false">IF($A68="",0,SUMIF($B$5:$B$64,$A68,FS$5:FS$64))</f>
        <v>0</v>
      </c>
      <c r="FT68" s="21" t="n">
        <f aca="false">IF($A68="",0,SUMIF($B$5:$B$64,$A68,FT$5:FT$64))</f>
        <v>0</v>
      </c>
      <c r="FU68" s="21" t="n">
        <f aca="false">IF($A68="",0,SUMIF($B$5:$B$64,$A68,FU$5:FU$64))</f>
        <v>0</v>
      </c>
      <c r="FV68" s="21" t="n">
        <f aca="false">IF($A68="",0,SUMIF($B$5:$B$64,$A68,FV$5:FV$64))</f>
        <v>0</v>
      </c>
      <c r="FW68" s="21" t="n">
        <f aca="false">IF($A68="",0,SUMIF($B$5:$B$64,$A68,FW$5:FW$64))</f>
        <v>0</v>
      </c>
      <c r="FX68" s="21" t="n">
        <f aca="false">IF($A68="",0,SUMIF($B$5:$B$64,$A68,FX$5:FX$64))</f>
        <v>0</v>
      </c>
      <c r="FY68" s="21" t="n">
        <f aca="false">IF($A68="",0,SUMIF($B$5:$B$64,$A68,FY$5:FY$64))</f>
        <v>0</v>
      </c>
      <c r="FZ68" s="21" t="n">
        <f aca="false">IF($A68="",0,SUMIF($B$5:$B$64,$A68,FZ$5:FZ$64))</f>
        <v>0</v>
      </c>
      <c r="GA68" s="21" t="n">
        <f aca="false">IF($A68="",0,SUMIF($B$5:$B$64,$A68,GA$5:GA$64))</f>
        <v>0</v>
      </c>
      <c r="GB68" s="21" t="n">
        <f aca="false">IF($A68="",0,SUMIF($B$5:$B$64,$A68,GB$5:GB$64))</f>
        <v>0</v>
      </c>
      <c r="GC68" s="21" t="n">
        <f aca="false">IF($A68="",0,SUMIF($B$5:$B$64,$A68,GC$5:GC$64))</f>
        <v>0</v>
      </c>
      <c r="GD68" s="21" t="n">
        <f aca="false">IF($A68="",0,SUMIF($B$5:$B$64,$A68,GD$5:GD$64))</f>
        <v>0</v>
      </c>
      <c r="GE68" s="21" t="n">
        <f aca="false">IF($A68="",0,SUMIF($B$5:$B$64,$A68,GE$5:GE$64))</f>
        <v>0</v>
      </c>
      <c r="GF68" s="21" t="n">
        <f aca="false">IF($A68="",0,SUMIF($B$5:$B$64,$A68,GF$5:GF$64))</f>
        <v>0</v>
      </c>
      <c r="GG68" s="21" t="n">
        <f aca="false">IF($A68="",0,SUMIF($B$5:$B$64,$A68,GG$5:GG$64))</f>
        <v>0</v>
      </c>
      <c r="GH68" s="21" t="n">
        <f aca="false">IF($A68="",0,SUMIF($B$5:$B$64,$A68,GH$5:GH$64))</f>
        <v>0</v>
      </c>
      <c r="GI68" s="21" t="n">
        <f aca="false">IF($A68="",0,SUMIF($B$5:$B$64,$A68,GI$5:GI$64))</f>
        <v>0</v>
      </c>
      <c r="GJ68" s="21" t="n">
        <f aca="false">IF($A68="",0,SUMIF($B$5:$B$64,$A68,GJ$5:GJ$64))</f>
        <v>1</v>
      </c>
      <c r="GK68" s="21" t="n">
        <f aca="false">IF($A68="",0,SUMIF($B$5:$B$64,$A68,GK$5:GK$64))</f>
        <v>1</v>
      </c>
      <c r="GL68" s="21" t="n">
        <f aca="false">IF($A68="",0,SUMIF($B$5:$B$64,$A68,GL$5:GL$64))</f>
        <v>1</v>
      </c>
      <c r="GM68" s="21" t="n">
        <f aca="false">IF($A68="",0,SUMIF($B$5:$B$64,$A68,GM$5:GM$64))</f>
        <v>1</v>
      </c>
      <c r="GN68" s="21" t="n">
        <f aca="false">IF($A68="",0,SUMIF($B$5:$B$64,$A68,GN$5:GN$64))</f>
        <v>1</v>
      </c>
      <c r="GO68" s="21" t="n">
        <f aca="false">IF($A68="",0,SUMIF($B$5:$B$64,$A68,GO$5:GO$64))</f>
        <v>1</v>
      </c>
      <c r="GP68" s="21" t="n">
        <f aca="false">IF($A68="",0,SUMIF($B$5:$B$64,$A68,GP$5:GP$64))</f>
        <v>1</v>
      </c>
      <c r="GQ68" s="21" t="n">
        <f aca="false">IF($A68="",0,SUMIF($B$5:$B$64,$A68,GQ$5:GQ$64))</f>
        <v>1</v>
      </c>
      <c r="GR68" s="21" t="n">
        <f aca="false">IF($A68="",0,SUMIF($B$5:$B$64,$A68,GR$5:GR$64))</f>
        <v>1</v>
      </c>
      <c r="GS68" s="21" t="n">
        <f aca="false">IF($A68="",0,SUMIF($B$5:$B$64,$A68,GS$5:GS$64))</f>
        <v>1</v>
      </c>
      <c r="GT68" s="21" t="n">
        <f aca="false">IF($A68="",0,SUMIF($B$5:$B$64,$A68,GT$5:GT$64))</f>
        <v>1</v>
      </c>
      <c r="GU68" s="21" t="n">
        <f aca="false">IF($A68="",0,SUMIF($B$5:$B$64,$A68,GU$5:GU$64))</f>
        <v>1</v>
      </c>
      <c r="GV68" s="21" t="n">
        <f aca="false">IF($A68="",0,SUMIF($B$5:$B$64,$A68,GV$5:GV$64))</f>
        <v>1</v>
      </c>
      <c r="GW68" s="21" t="n">
        <f aca="false">IF($A68="",0,SUMIF($B$5:$B$64,$A68,GW$5:GW$64))</f>
        <v>1</v>
      </c>
      <c r="GX68" s="21" t="n">
        <f aca="false">IF($A68="",0,SUMIF($B$5:$B$64,$A68,GX$5:GX$64))</f>
        <v>1</v>
      </c>
      <c r="GY68" s="21" t="n">
        <f aca="false">IF($A68="",0,SUMIF($B$5:$B$64,$A68,GY$5:GY$64))</f>
        <v>1</v>
      </c>
      <c r="GZ68" s="21" t="n">
        <f aca="false">IF($A68="",0,SUMIF($B$5:$B$64,$A68,GZ$5:GZ$64))</f>
        <v>1</v>
      </c>
      <c r="HA68" s="21" t="n">
        <f aca="false">IF($A68="",0,SUMIF($B$5:$B$64,$A68,HA$5:HA$64))</f>
        <v>1</v>
      </c>
      <c r="HB68" s="21" t="n">
        <f aca="false">IF($A68="",0,SUMIF($B$5:$B$64,$A68,HB$5:HB$64))</f>
        <v>1</v>
      </c>
      <c r="HC68" s="21" t="n">
        <f aca="false">IF($A68="",0,SUMIF($B$5:$B$64,$A68,HC$5:HC$64))</f>
        <v>0</v>
      </c>
      <c r="HD68" s="21" t="n">
        <f aca="false">IF($A68="",0,SUMIF($B$5:$B$64,$A68,HD$5:HD$64))</f>
        <v>0</v>
      </c>
      <c r="HE68" s="21" t="n">
        <f aca="false">IF($A68="",0,SUMIF($B$5:$B$64,$A68,HE$5:HE$64))</f>
        <v>1</v>
      </c>
      <c r="HF68" s="21" t="n">
        <f aca="false">IF($A68="",0,SUMIF($B$5:$B$64,$A68,HF$5:HF$64))</f>
        <v>1</v>
      </c>
      <c r="HG68" s="21" t="n">
        <f aca="false">IF($A68="",0,SUMIF($B$5:$B$64,$A68,HG$5:HG$64))</f>
        <v>1</v>
      </c>
      <c r="HH68" s="21" t="n">
        <f aca="false">IF($A68="",0,SUMIF($B$5:$B$64,$A68,HH$5:HH$64))</f>
        <v>1</v>
      </c>
      <c r="HI68" s="21" t="n">
        <f aca="false">IF($A68="",0,SUMIF($B$5:$B$64,$A68,HI$5:HI$64))</f>
        <v>1</v>
      </c>
      <c r="HJ68" s="21" t="n">
        <f aca="false">IF($A68="",0,SUMIF($B$5:$B$64,$A68,HJ$5:HJ$64))</f>
        <v>1</v>
      </c>
      <c r="HK68" s="21" t="n">
        <f aca="false">IF($A68="",0,SUMIF($B$5:$B$64,$A68,HK$5:HK$64))</f>
        <v>1</v>
      </c>
      <c r="HL68" s="21" t="n">
        <f aca="false">IF($A68="",0,SUMIF($B$5:$B$64,$A68,HL$5:HL$64))</f>
        <v>1</v>
      </c>
      <c r="HM68" s="21" t="n">
        <f aca="false">IF($A68="",0,SUMIF($B$5:$B$64,$A68,HM$5:HM$64))</f>
        <v>1</v>
      </c>
      <c r="HN68" s="21" t="n">
        <f aca="false">IF($A68="",0,SUMIF($B$5:$B$64,$A68,HN$5:HN$64))</f>
        <v>1</v>
      </c>
      <c r="HO68" s="21" t="n">
        <f aca="false">IF($A68="",0,SUMIF($B$5:$B$64,$A68,HO$5:HO$64))</f>
        <v>1</v>
      </c>
      <c r="HP68" s="21" t="n">
        <f aca="false">IF($A68="",0,SUMIF($B$5:$B$64,$A68,HP$5:HP$64))</f>
        <v>1</v>
      </c>
      <c r="HQ68" s="21" t="n">
        <f aca="false">IF($A68="",0,SUMIF($B$5:$B$64,$A68,HQ$5:HQ$64))</f>
        <v>1</v>
      </c>
      <c r="HR68" s="21" t="n">
        <f aca="false">IF($A68="",0,SUMIF($B$5:$B$64,$A68,HR$5:HR$64))</f>
        <v>1</v>
      </c>
      <c r="HS68" s="21" t="n">
        <f aca="false">IF($A68="",0,SUMIF($B$5:$B$64,$A68,HS$5:HS$64))</f>
        <v>1</v>
      </c>
      <c r="HT68" s="21" t="n">
        <f aca="false">IF($A68="",0,SUMIF($B$5:$B$64,$A68,HT$5:HT$64))</f>
        <v>1</v>
      </c>
      <c r="HU68" s="21" t="n">
        <f aca="false">IF($A68="",0,SUMIF($B$5:$B$64,$A68,HU$5:HU$64))</f>
        <v>1</v>
      </c>
      <c r="HV68" s="21" t="n">
        <f aca="false">IF($A68="",0,SUMIF($B$5:$B$64,$A68,HV$5:HV$64))</f>
        <v>1</v>
      </c>
      <c r="HW68" s="21" t="n">
        <f aca="false">IF($A68="",0,SUMIF($B$5:$B$64,$A68,HW$5:HW$64))</f>
        <v>1</v>
      </c>
      <c r="HX68" s="21" t="n">
        <f aca="false">IF($A68="",0,SUMIF($B$5:$B$64,$A68,HX$5:HX$64))</f>
        <v>0</v>
      </c>
      <c r="HY68" s="21" t="n">
        <f aca="false">IF($A68="",0,SUMIF($B$5:$B$64,$A68,HY$5:HY$64))</f>
        <v>0</v>
      </c>
      <c r="HZ68" s="21" t="n">
        <f aca="false">IF($A68="",0,SUMIF($B$5:$B$64,$A68,HZ$5:HZ$64))</f>
        <v>0</v>
      </c>
      <c r="IA68" s="21" t="n">
        <f aca="false">IF($A68="",0,SUMIF($B$5:$B$64,$A68,IA$5:IA$64))</f>
        <v>0</v>
      </c>
      <c r="IB68" s="21" t="n">
        <f aca="false">IF($A68="",0,SUMIF($B$5:$B$64,$A68,IB$5:IB$64))</f>
        <v>0</v>
      </c>
      <c r="IC68" s="21" t="n">
        <f aca="false">IF($A68="",0,SUMIF($B$5:$B$64,$A68,IC$5:IC$64))</f>
        <v>0</v>
      </c>
      <c r="ID68" s="21" t="n">
        <f aca="false">IF($A68="",0,SUMIF($B$5:$B$64,$A68,ID$5:ID$64))</f>
        <v>0</v>
      </c>
      <c r="IE68" s="21" t="n">
        <f aca="false">IF($A68="",0,SUMIF($B$5:$B$64,$A68,IE$5:IE$64))</f>
        <v>0</v>
      </c>
      <c r="IF68" s="21" t="n">
        <f aca="false">IF($A68="",0,SUMIF($B$5:$B$64,$A68,IF$5:IF$64))</f>
        <v>0</v>
      </c>
      <c r="IG68" s="21" t="n">
        <f aca="false">IF($A68="",0,SUMIF($B$5:$B$64,$A68,IG$5:IG$64))</f>
        <v>0</v>
      </c>
      <c r="IH68" s="21" t="n">
        <f aca="false">IF($A68="",0,SUMIF($B$5:$B$64,$A68,IH$5:IH$64))</f>
        <v>0</v>
      </c>
      <c r="II68" s="21" t="n">
        <f aca="false">IF($A68="",0,SUMIF($B$5:$B$64,$A68,II$5:II$64))</f>
        <v>0</v>
      </c>
      <c r="IJ68" s="21" t="n">
        <f aca="false">IF($A68="",0,SUMIF($B$5:$B$64,$A68,IJ$5:IJ$64))</f>
        <v>0</v>
      </c>
      <c r="IK68" s="21" t="n">
        <f aca="false">IF($A68="",0,SUMIF($B$5:$B$64,$A68,IK$5:IK$64))</f>
        <v>0</v>
      </c>
      <c r="IL68" s="21" t="n">
        <f aca="false">IF($A68="",0,SUMIF($B$5:$B$64,$A68,IL$5:IL$64))</f>
        <v>0</v>
      </c>
      <c r="IM68" s="21" t="n">
        <f aca="false">IF($A68="",0,SUMIF($B$5:$B$64,$A68,IM$5:IM$64))</f>
        <v>0</v>
      </c>
      <c r="IN68" s="21" t="n">
        <f aca="false">IF($A68="",0,SUMIF($B$5:$B$64,$A68,IN$5:IN$64))</f>
        <v>0</v>
      </c>
      <c r="IO68" s="21" t="n">
        <f aca="false">IF($A68="",0,SUMIF($B$5:$B$64,$A68,IO$5:IO$64))</f>
        <v>0</v>
      </c>
      <c r="IP68" s="21" t="n">
        <f aca="false">IF($A68="",0,SUMIF($B$5:$B$64,$A68,IP$5:IP$64))</f>
        <v>0</v>
      </c>
      <c r="IQ68" s="21" t="n">
        <f aca="false">IF($A68="",0,SUMIF($B$5:$B$64,$A68,IQ$5:IQ$64))</f>
        <v>0</v>
      </c>
      <c r="IR68" s="21" t="n">
        <f aca="false">IF($A68="",0,SUMIF($B$5:$B$64,$A68,IR$5:IR$64))</f>
        <v>0</v>
      </c>
      <c r="IS68" s="21" t="n">
        <f aca="false">IF($A68="",0,SUMIF($B$5:$B$64,$A68,IS$5:IS$64))</f>
        <v>0</v>
      </c>
      <c r="IT68" s="21" t="n">
        <f aca="false">IF($A68="",0,SUMIF($B$5:$B$64,$A68,IT$5:IT$64))</f>
        <v>0</v>
      </c>
      <c r="IU68" s="21" t="n">
        <f aca="false">IF($A68="",0,SUMIF($B$5:$B$64,$A68,IU$5:IU$64))</f>
        <v>0</v>
      </c>
      <c r="IV68" s="21" t="n">
        <f aca="false">IF($A68="",0,SUMIF($B$5:$B$64,$A68,IV$5:IV$64))</f>
        <v>0</v>
      </c>
      <c r="IW68" s="21" t="n">
        <f aca="false">IF($A68="",0,SUMIF($B$5:$B$64,$A68,IW$5:IW$64))</f>
        <v>0</v>
      </c>
      <c r="IX68" s="21" t="n">
        <f aca="false">IF($A68="",0,SUMIF($B$5:$B$64,$A68,IX$5:IX$64))</f>
        <v>0</v>
      </c>
      <c r="IY68" s="21" t="n">
        <f aca="false">IF($A68="",0,SUMIF($B$5:$B$64,$A68,IY$5:IY$64))</f>
        <v>0</v>
      </c>
      <c r="IZ68" s="21" t="n">
        <f aca="false">IF($A68="",0,SUMIF($B$5:$B$64,$A68,IZ$5:IZ$64))</f>
        <v>0</v>
      </c>
      <c r="JA68" s="21" t="n">
        <f aca="false">IF($A68="",0,SUMIF($B$5:$B$64,$A68,JA$5:JA$64))</f>
        <v>0</v>
      </c>
      <c r="JB68" s="21" t="n">
        <f aca="false">IF($A68="",0,SUMIF($B$5:$B$64,$A68,JB$5:JB$64))</f>
        <v>0</v>
      </c>
      <c r="JC68" s="21" t="n">
        <f aca="false">IF($A68="",0,SUMIF($B$5:$B$64,$A68,JC$5:JC$64))</f>
        <v>0</v>
      </c>
      <c r="JD68" s="21" t="n">
        <f aca="false">IF($A68="",0,SUMIF($B$5:$B$64,$A68,JD$5:JD$64))</f>
        <v>0</v>
      </c>
      <c r="JE68" s="21" t="n">
        <f aca="false">IF($A68="",0,SUMIF($B$5:$B$64,$A68,JE$5:JE$64))</f>
        <v>0</v>
      </c>
      <c r="JF68" s="21" t="n">
        <f aca="false">IF($A68="",0,SUMIF($B$5:$B$64,$A68,JF$5:JF$64))</f>
        <v>0</v>
      </c>
      <c r="JG68" s="21" t="n">
        <f aca="false">IF($A68="",0,SUMIF($B$5:$B$64,$A68,JG$5:JG$64))</f>
        <v>0</v>
      </c>
      <c r="JH68" s="21" t="n">
        <f aca="false">IF($A68="",0,SUMIF($B$5:$B$64,$A68,JH$5:JH$64))</f>
        <v>0</v>
      </c>
      <c r="JI68" s="21" t="n">
        <f aca="false">IF($A68="",0,SUMIF($B$5:$B$64,$A68,JI$5:JI$64))</f>
        <v>0</v>
      </c>
      <c r="JJ68" s="21" t="n">
        <f aca="false">IF($A68="",0,SUMIF($B$5:$B$64,$A68,JJ$5:JJ$64))</f>
        <v>0</v>
      </c>
      <c r="JK68" s="21" t="n">
        <f aca="false">IF($A68="",0,SUMIF($B$5:$B$64,$A68,JK$5:JK$64))</f>
        <v>0</v>
      </c>
      <c r="JL68" s="21" t="n">
        <f aca="false">IF($A68="",0,SUMIF($B$5:$B$64,$A68,JL$5:JL$64))</f>
        <v>0</v>
      </c>
      <c r="JM68" s="21" t="n">
        <f aca="false">IF($A68="",0,SUMIF($B$5:$B$64,$A68,JM$5:JM$64))</f>
        <v>0</v>
      </c>
      <c r="JN68" s="21" t="n">
        <f aca="false">IF($A68="",0,SUMIF($B$5:$B$64,$A68,JN$5:JN$64))</f>
        <v>0</v>
      </c>
      <c r="JO68" s="21" t="n">
        <f aca="false">IF($A68="",0,SUMIF($B$5:$B$64,$A68,JO$5:JO$64))</f>
        <v>0</v>
      </c>
      <c r="JP68" s="21" t="n">
        <f aca="false">IF($A68="",0,SUMIF($B$5:$B$64,$A68,JP$5:JP$64))</f>
        <v>0</v>
      </c>
      <c r="JQ68" s="21" t="n">
        <f aca="false">IF($A68="",0,SUMIF($B$5:$B$64,$A68,JQ$5:JQ$64))</f>
        <v>0</v>
      </c>
      <c r="JR68" s="21" t="n">
        <f aca="false">IF($A68="",0,SUMIF($B$5:$B$64,$A68,JR$5:JR$64))</f>
        <v>0</v>
      </c>
      <c r="JS68" s="21" t="n">
        <f aca="false">IF($A68="",0,SUMIF($B$5:$B$64,$A68,JS$5:JS$64))</f>
        <v>0</v>
      </c>
      <c r="JT68" s="21" t="n">
        <f aca="false">IF($A68="",0,SUMIF($B$5:$B$64,$A68,JT$5:JT$64))</f>
        <v>0</v>
      </c>
      <c r="JU68" s="21" t="n">
        <f aca="false">IF($A68="",0,SUMIF($B$5:$B$64,$A68,JU$5:JU$64))</f>
        <v>0</v>
      </c>
      <c r="JV68" s="21" t="n">
        <f aca="false">IF($A68="",0,SUMIF($B$5:$B$64,$A68,JV$5:JV$64))</f>
        <v>0</v>
      </c>
      <c r="JW68" s="21" t="n">
        <f aca="false">IF($A68="",0,SUMIF($B$5:$B$64,$A68,JW$5:JW$64))</f>
        <v>0</v>
      </c>
      <c r="JX68" s="21" t="n">
        <f aca="false">IF($A68="",0,SUMIF($B$5:$B$64,$A68,JX$5:JX$64))</f>
        <v>0</v>
      </c>
      <c r="JY68" s="21" t="n">
        <f aca="false">IF($A68="",0,SUMIF($B$5:$B$64,$A68,JY$5:JY$64))</f>
        <v>0</v>
      </c>
      <c r="JZ68" s="21" t="n">
        <f aca="false">IF($A68="",0,SUMIF($B$5:$B$64,$A68,JZ$5:JZ$64))</f>
        <v>0</v>
      </c>
      <c r="KA68" s="21" t="n">
        <f aca="false">IF($A68="",0,SUMIF($B$5:$B$64,$A68,KA$5:KA$64))</f>
        <v>0</v>
      </c>
      <c r="KB68" s="21" t="n">
        <f aca="false">IF($A68="",0,SUMIF($B$5:$B$64,$A68,KB$5:KB$64))</f>
        <v>0</v>
      </c>
      <c r="KC68" s="21" t="n">
        <f aca="false">IF($A68="",0,SUMIF($B$5:$B$64,$A68,KC$5:KC$64))</f>
        <v>0</v>
      </c>
      <c r="KD68" s="21" t="n">
        <f aca="false">IF($A68="",0,SUMIF($B$5:$B$64,$A68,KD$5:KD$64))</f>
        <v>0</v>
      </c>
      <c r="KE68" s="21" t="n">
        <f aca="false">IF($A68="",0,SUMIF($B$5:$B$64,$A68,KE$5:KE$64))</f>
        <v>0</v>
      </c>
      <c r="KF68" s="21" t="n">
        <f aca="false">IF($A68="",0,SUMIF($B$5:$B$64,$A68,KF$5:KF$64))</f>
        <v>0</v>
      </c>
      <c r="KG68" s="21" t="n">
        <f aca="false">IF($A68="",0,SUMIF($B$5:$B$64,$A68,KG$5:KG$64))</f>
        <v>0</v>
      </c>
      <c r="KH68" s="21" t="n">
        <f aca="false">IF($A68="",0,SUMIF($B$5:$B$64,$A68,KH$5:KH$64))</f>
        <v>0</v>
      </c>
      <c r="KI68" s="21" t="n">
        <f aca="false">IF($A68="",0,SUMIF($B$5:$B$64,$A68,KI$5:KI$64))</f>
        <v>0</v>
      </c>
      <c r="KJ68" s="21" t="n">
        <f aca="false">IF($A68="",0,SUMIF($B$5:$B$64,$A68,KJ$5:KJ$64))</f>
        <v>0</v>
      </c>
      <c r="KK68" s="21" t="n">
        <f aca="false">IF($A68="",0,SUMIF($B$5:$B$64,$A68,KK$5:KK$64))</f>
        <v>0</v>
      </c>
      <c r="KL68" s="21" t="n">
        <f aca="false">IF($A68="",0,SUMIF($B$5:$B$64,$A68,KL$5:KL$64))</f>
        <v>0</v>
      </c>
      <c r="KM68" s="21" t="n">
        <f aca="false">IF($A68="",0,SUMIF($B$5:$B$64,$A68,KM$5:KM$64))</f>
        <v>0</v>
      </c>
      <c r="KN68" s="21" t="n">
        <f aca="false">IF($A68="",0,SUMIF($B$5:$B$64,$A68,KN$5:KN$64))</f>
        <v>0</v>
      </c>
      <c r="KO68" s="21" t="n">
        <f aca="false">IF($A68="",0,SUMIF($B$5:$B$64,$A68,KO$5:KO$64))</f>
        <v>0</v>
      </c>
      <c r="KP68" s="21" t="n">
        <f aca="false">IF($A68="",0,SUMIF($B$5:$B$64,$A68,KP$5:KP$64))</f>
        <v>0</v>
      </c>
      <c r="KQ68" s="21" t="n">
        <f aca="false">IF($A68="",0,SUMIF($B$5:$B$64,$A68,KQ$5:KQ$64))</f>
        <v>0</v>
      </c>
      <c r="KR68" s="21" t="n">
        <f aca="false">IF($A68="",0,SUMIF($B$5:$B$64,$A68,KR$5:KR$64))</f>
        <v>0</v>
      </c>
      <c r="KS68" s="21" t="n">
        <f aca="false">IF($A68="",0,SUMIF($B$5:$B$64,$A68,KS$5:KS$64))</f>
        <v>0</v>
      </c>
      <c r="KT68" s="21" t="n">
        <f aca="false">IF($A68="",0,SUMIF($B$5:$B$64,$A68,KT$5:KT$64))</f>
        <v>0</v>
      </c>
      <c r="KU68" s="21" t="n">
        <f aca="false">IF($A68="",0,SUMIF($B$5:$B$64,$A68,KU$5:KU$64))</f>
        <v>0</v>
      </c>
      <c r="KV68" s="21" t="n">
        <f aca="false">IF($A68="",0,SUMIF($B$5:$B$64,$A68,KV$5:KV$64))</f>
        <v>0</v>
      </c>
      <c r="KW68" s="21" t="n">
        <f aca="false">IF($A68="",0,SUMIF($B$5:$B$64,$A68,KW$5:KW$64))</f>
        <v>0</v>
      </c>
      <c r="KX68" s="21" t="n">
        <f aca="false">IF($A68="",0,SUMIF($B$5:$B$64,$A68,KX$5:KX$64))</f>
        <v>0</v>
      </c>
      <c r="KY68" s="21" t="n">
        <f aca="false">IF($A68="",0,SUMIF($B$5:$B$64,$A68,KY$5:KY$64))</f>
        <v>0</v>
      </c>
      <c r="KZ68" s="21" t="n">
        <f aca="false">IF($A68="",0,SUMIF($B$5:$B$64,$A68,KZ$5:KZ$64))</f>
        <v>0</v>
      </c>
      <c r="LA68" s="21" t="n">
        <f aca="false">IF($A68="",0,SUMIF($B$5:$B$64,$A68,LA$5:LA$64))</f>
        <v>0</v>
      </c>
      <c r="LB68" s="21" t="n">
        <f aca="false">IF($A68="",0,SUMIF($B$5:$B$64,$A68,LB$5:LB$64))</f>
        <v>0</v>
      </c>
      <c r="LC68" s="21" t="n">
        <f aca="false">IF($A68="",0,SUMIF($B$5:$B$64,$A68,LC$5:LC$64))</f>
        <v>0</v>
      </c>
      <c r="LD68" s="21" t="n">
        <f aca="false">IF($A68="",0,SUMIF($B$5:$B$64,$A68,LD$5:LD$64))</f>
        <v>0</v>
      </c>
      <c r="LE68" s="21" t="n">
        <f aca="false">IF($A68="",0,SUMIF($B$5:$B$64,$A68,LE$5:LE$64))</f>
        <v>0</v>
      </c>
      <c r="LF68" s="21" t="n">
        <f aca="false">IF($A68="",0,SUMIF($B$5:$B$64,$A68,LF$5:LF$64))</f>
        <v>0</v>
      </c>
      <c r="LG68" s="21" t="n">
        <f aca="false">IF($A68="",0,SUMIF($B$5:$B$64,$A68,LG$5:LG$64))</f>
        <v>0</v>
      </c>
      <c r="LH68" s="21" t="n">
        <f aca="false">IF($A68="",0,SUMIF($B$5:$B$64,$A68,LH$5:LH$64))</f>
        <v>0</v>
      </c>
      <c r="LI68" s="21" t="n">
        <f aca="false">IF($A68="",0,SUMIF($B$5:$B$64,$A68,LI$5:LI$64))</f>
        <v>0</v>
      </c>
      <c r="LJ68" s="21" t="n">
        <f aca="false">IF($A68="",0,SUMIF($B$5:$B$64,$A68,LJ$5:LJ$64))</f>
        <v>0</v>
      </c>
      <c r="LK68" s="21" t="n">
        <f aca="false">IF($A68="",0,SUMIF($B$5:$B$64,$A68,LK$5:LK$64))</f>
        <v>0</v>
      </c>
      <c r="LL68" s="21" t="n">
        <f aca="false">IF($A68="",0,SUMIF($B$5:$B$64,$A68,LL$5:LL$64))</f>
        <v>0</v>
      </c>
      <c r="LM68" s="21" t="n">
        <f aca="false">IF($A68="",0,SUMIF($B$5:$B$64,$A68,LM$5:LM$64))</f>
        <v>0</v>
      </c>
      <c r="LN68" s="21" t="n">
        <f aca="false">IF($A68="",0,SUMIF($B$5:$B$64,$A68,LN$5:LN$64))</f>
        <v>0</v>
      </c>
      <c r="LO68" s="21" t="n">
        <f aca="false">IF($A68="",0,SUMIF($B$5:$B$64,$A68,LO$5:LO$64))</f>
        <v>0</v>
      </c>
      <c r="LP68" s="21" t="n">
        <f aca="false">IF($A68="",0,SUMIF($B$5:$B$64,$A68,LP$5:LP$64))</f>
        <v>0</v>
      </c>
      <c r="LQ68" s="21" t="n">
        <f aca="false">IF($A68="",0,SUMIF($B$5:$B$64,$A68,LQ$5:LQ$64))</f>
        <v>0</v>
      </c>
      <c r="LR68" s="21" t="n">
        <f aca="false">IF($A68="",0,SUMIF($B$5:$B$64,$A68,LR$5:LR$64))</f>
        <v>0</v>
      </c>
      <c r="LS68" s="21" t="n">
        <f aca="false">IF($A68="",0,SUMIF($B$5:$B$64,$A68,LS$5:LS$64))</f>
        <v>0</v>
      </c>
      <c r="LT68" s="21" t="n">
        <f aca="false">IF($A68="",0,SUMIF($B$5:$B$64,$A68,LT$5:LT$64))</f>
        <v>0</v>
      </c>
      <c r="LU68" s="21" t="n">
        <f aca="false">IF($A68="",0,SUMIF($B$5:$B$64,$A68,LU$5:LU$64))</f>
        <v>0</v>
      </c>
      <c r="LV68" s="21" t="n">
        <f aca="false">IF($A68="",0,SUMIF($B$5:$B$64,$A68,LV$5:LV$64))</f>
        <v>0</v>
      </c>
      <c r="LW68" s="21" t="n">
        <f aca="false">IF($A68="",0,SUMIF($B$5:$B$64,$A68,LW$5:LW$64))</f>
        <v>0</v>
      </c>
      <c r="LX68" s="21" t="n">
        <f aca="false">IF($A68="",0,SUMIF($B$5:$B$64,$A68,LX$5:LX$64))</f>
        <v>0</v>
      </c>
      <c r="LY68" s="21" t="n">
        <f aca="false">IF($A68="",0,SUMIF($B$5:$B$64,$A68,LY$5:LY$64))</f>
        <v>0</v>
      </c>
      <c r="LZ68" s="21" t="n">
        <f aca="false">IF($A68="",0,SUMIF($B$5:$B$64,$A68,LZ$5:LZ$64))</f>
        <v>0</v>
      </c>
      <c r="MA68" s="21" t="n">
        <f aca="false">IF($A68="",0,SUMIF($B$5:$B$64,$A68,MA$5:MA$64))</f>
        <v>0</v>
      </c>
      <c r="MB68" s="21" t="n">
        <f aca="false">IF($A68="",0,SUMIF($B$5:$B$64,$A68,MB$5:MB$64))</f>
        <v>0</v>
      </c>
      <c r="MC68" s="21" t="n">
        <f aca="false">IF($A68="",0,SUMIF($B$5:$B$64,$A68,MC$5:MC$64))</f>
        <v>0</v>
      </c>
      <c r="MD68" s="21" t="n">
        <f aca="false">IF($A68="",0,SUMIF($B$5:$B$64,$A68,MD$5:MD$64))</f>
        <v>0</v>
      </c>
      <c r="ME68" s="21" t="n">
        <f aca="false">IF($A68="",0,SUMIF($B$5:$B$64,$A68,ME$5:ME$64))</f>
        <v>0</v>
      </c>
      <c r="MF68" s="21" t="n">
        <f aca="false">IF($A68="",0,SUMIF($B$5:$B$64,$A68,MF$5:MF$64))</f>
        <v>0</v>
      </c>
      <c r="MG68" s="21" t="n">
        <f aca="false">IF($A68="",0,SUMIF($B$5:$B$64,$A68,MG$5:MG$64))</f>
        <v>0</v>
      </c>
      <c r="MH68" s="21" t="n">
        <f aca="false">IF($A68="",0,SUMIF($B$5:$B$64,$A68,MH$5:MH$64))</f>
        <v>0</v>
      </c>
      <c r="MI68" s="21" t="n">
        <f aca="false">IF($A68="",0,SUMIF($B$5:$B$64,$A68,MI$5:MI$64))</f>
        <v>0</v>
      </c>
      <c r="MJ68" s="21" t="n">
        <f aca="false">IF($A68="",0,SUMIF($B$5:$B$64,$A68,MJ$5:MJ$64))</f>
        <v>0</v>
      </c>
      <c r="MK68" s="21" t="n">
        <f aca="false">IF($A68="",0,SUMIF($B$5:$B$64,$A68,MK$5:MK$64))</f>
        <v>0</v>
      </c>
      <c r="ML68" s="21" t="n">
        <f aca="false">IF($A68="",0,SUMIF($B$5:$B$64,$A68,ML$5:ML$64))</f>
        <v>0</v>
      </c>
      <c r="MM68" s="21" t="n">
        <f aca="false">IF($A68="",0,SUMIF($B$5:$B$64,$A68,MM$5:MM$64))</f>
        <v>0</v>
      </c>
      <c r="MN68" s="21" t="n">
        <f aca="false">IF($A68="",0,SUMIF($B$5:$B$64,$A68,MN$5:MN$64))</f>
        <v>0</v>
      </c>
      <c r="MO68" s="21" t="n">
        <f aca="false">IF($A68="",0,SUMIF($B$5:$B$64,$A68,MO$5:MO$64))</f>
        <v>0</v>
      </c>
      <c r="MP68" s="21" t="n">
        <f aca="false">IF($A68="",0,SUMIF($B$5:$B$64,$A68,MP$5:MP$64))</f>
        <v>0</v>
      </c>
      <c r="MQ68" s="21" t="n">
        <f aca="false">IF($A68="",0,SUMIF($B$5:$B$64,$A68,MQ$5:MQ$64))</f>
        <v>0</v>
      </c>
      <c r="MR68" s="21" t="n">
        <f aca="false">IF($A68="",0,SUMIF($B$5:$B$64,$A68,MR$5:MR$64))</f>
        <v>0</v>
      </c>
      <c r="MS68" s="21" t="n">
        <f aca="false">IF($A68="",0,SUMIF($B$5:$B$64,$A68,MS$5:MS$64))</f>
        <v>0</v>
      </c>
      <c r="MT68" s="21" t="n">
        <f aca="false">IF($A68="",0,SUMIF($B$5:$B$64,$A68,MT$5:MT$64))</f>
        <v>0</v>
      </c>
      <c r="MU68" s="21" t="n">
        <f aca="false">IF($A68="",0,SUMIF($B$5:$B$64,$A68,MU$5:MU$64))</f>
        <v>0</v>
      </c>
      <c r="MV68" s="21" t="n">
        <f aca="false">IF($A68="",0,SUMIF($B$5:$B$64,$A68,MV$5:MV$64))</f>
        <v>0</v>
      </c>
      <c r="MW68" s="21" t="n">
        <f aca="false">IF($A68="",0,SUMIF($B$5:$B$64,$A68,MW$5:MW$64))</f>
        <v>0</v>
      </c>
      <c r="MX68" s="21" t="n">
        <f aca="false">IF($A68="",0,SUMIF($B$5:$B$64,$A68,MX$5:MX$64))</f>
        <v>0</v>
      </c>
      <c r="MY68" s="21" t="n">
        <f aca="false">IF($A68="",0,SUMIF($B$5:$B$64,$A68,MY$5:MY$64))</f>
        <v>0</v>
      </c>
      <c r="MZ68" s="21" t="n">
        <f aca="false">IF($A68="",0,SUMIF($B$5:$B$64,$A68,MZ$5:MZ$64))</f>
        <v>0</v>
      </c>
      <c r="NA68" s="21" t="n">
        <f aca="false">IF($A68="",0,SUMIF($B$5:$B$64,$A68,NA$5:NA$64))</f>
        <v>0</v>
      </c>
      <c r="NB68" s="21" t="n">
        <f aca="false">IF($A68="",0,SUMIF($B$5:$B$64,$A68,NB$5:NB$64))</f>
        <v>0</v>
      </c>
      <c r="NC68" s="21" t="n">
        <f aca="false">IF($A68="",0,SUMIF($B$5:$B$64,$A68,NC$5:NC$64))</f>
        <v>0</v>
      </c>
      <c r="ND68" s="21" t="n">
        <f aca="false">IF($A68="",0,SUMIF($B$5:$B$64,$A68,ND$5:ND$64))</f>
        <v>0</v>
      </c>
      <c r="NE68" s="21" t="n">
        <f aca="false">IF($A68="",0,SUMIF($B$5:$B$64,$A68,NE$5:NE$64))</f>
        <v>0</v>
      </c>
      <c r="NF68" s="21" t="n">
        <f aca="false">IF($A68="",0,SUMIF($B$5:$B$64,$A68,NF$5:NF$64))</f>
        <v>0</v>
      </c>
      <c r="NG68" s="21" t="n">
        <f aca="false">IF($A68="",0,SUMIF($B$5:$B$64,$A68,NG$5:NG$64))</f>
        <v>0</v>
      </c>
      <c r="NH68" s="21" t="n">
        <f aca="false">IF($A68="",0,SUMIF($B$5:$B$64,$A68,NH$5:NH$64))</f>
        <v>0</v>
      </c>
    </row>
    <row r="69" customFormat="false" ht="15" hidden="false" customHeight="false" outlineLevel="0" collapsed="false">
      <c r="A69" s="6" t="str">
        <f aca="false">IF(Einstellungen!A8="","",Einstellungen!A8)</f>
        <v>Musiktherapie</v>
      </c>
      <c r="B69" s="20" t="n">
        <f aca="false">IF(Einstellungen!B8="",999,Einstellungen!B8)</f>
        <v>2</v>
      </c>
      <c r="C69" s="5" t="n">
        <f aca="false">Einstellungen!C8</f>
        <v>2</v>
      </c>
      <c r="D69" s="5"/>
      <c r="E69" s="5"/>
      <c r="F69" s="5"/>
      <c r="G69" s="21" t="n">
        <f aca="false">IF($A69="",0,SUMIF($B$5:$B$64,$A69,G$5:G$64))</f>
        <v>0</v>
      </c>
      <c r="H69" s="21" t="n">
        <f aca="false">IF($A69="",0,SUMIF($B$5:$B$64,$A69,H$5:H$64))</f>
        <v>0</v>
      </c>
      <c r="I69" s="21" t="n">
        <f aca="false">IF($A69="",0,SUMIF($B$5:$B$64,$A69,I$5:I$64))</f>
        <v>0</v>
      </c>
      <c r="J69" s="21" t="n">
        <f aca="false">IF($A69="",0,SUMIF($B$5:$B$64,$A69,J$5:J$64))</f>
        <v>0</v>
      </c>
      <c r="K69" s="21" t="n">
        <f aca="false">IF($A69="",0,SUMIF($B$5:$B$64,$A69,K$5:K$64))</f>
        <v>0</v>
      </c>
      <c r="L69" s="21" t="n">
        <f aca="false">IF($A69="",0,SUMIF($B$5:$B$64,$A69,L$5:L$64))</f>
        <v>0</v>
      </c>
      <c r="M69" s="21" t="n">
        <f aca="false">IF($A69="",0,SUMIF($B$5:$B$64,$A69,M$5:M$64))</f>
        <v>0</v>
      </c>
      <c r="N69" s="21" t="n">
        <f aca="false">IF($A69="",0,SUMIF($B$5:$B$64,$A69,N$5:N$64))</f>
        <v>0</v>
      </c>
      <c r="O69" s="21" t="n">
        <f aca="false">IF($A69="",0,SUMIF($B$5:$B$64,$A69,O$5:O$64))</f>
        <v>0</v>
      </c>
      <c r="P69" s="21" t="n">
        <f aca="false">IF($A69="",0,SUMIF($B$5:$B$64,$A69,P$5:P$64))</f>
        <v>0</v>
      </c>
      <c r="Q69" s="21" t="n">
        <f aca="false">IF($A69="",0,SUMIF($B$5:$B$64,$A69,Q$5:Q$64))</f>
        <v>0</v>
      </c>
      <c r="R69" s="21" t="n">
        <f aca="false">IF($A69="",0,SUMIF($B$5:$B$64,$A69,R$5:R$64))</f>
        <v>0</v>
      </c>
      <c r="S69" s="21" t="n">
        <f aca="false">IF($A69="",0,SUMIF($B$5:$B$64,$A69,S$5:S$64))</f>
        <v>0</v>
      </c>
      <c r="T69" s="21" t="n">
        <f aca="false">IF($A69="",0,SUMIF($B$5:$B$64,$A69,T$5:T$64))</f>
        <v>0</v>
      </c>
      <c r="U69" s="21" t="n">
        <f aca="false">IF($A69="",0,SUMIF($B$5:$B$64,$A69,U$5:U$64))</f>
        <v>0</v>
      </c>
      <c r="V69" s="21" t="n">
        <f aca="false">IF($A69="",0,SUMIF($B$5:$B$64,$A69,V$5:V$64))</f>
        <v>0</v>
      </c>
      <c r="W69" s="21" t="n">
        <f aca="false">IF($A69="",0,SUMIF($B$5:$B$64,$A69,W$5:W$64))</f>
        <v>0</v>
      </c>
      <c r="X69" s="21" t="n">
        <f aca="false">IF($A69="",0,SUMIF($B$5:$B$64,$A69,X$5:X$64))</f>
        <v>0</v>
      </c>
      <c r="Y69" s="21" t="n">
        <f aca="false">IF($A69="",0,SUMIF($B$5:$B$64,$A69,Y$5:Y$64))</f>
        <v>0</v>
      </c>
      <c r="Z69" s="21" t="n">
        <f aca="false">IF($A69="",0,SUMIF($B$5:$B$64,$A69,Z$5:Z$64))</f>
        <v>0</v>
      </c>
      <c r="AA69" s="21" t="n">
        <f aca="false">IF($A69="",0,SUMIF($B$5:$B$64,$A69,AA$5:AA$64))</f>
        <v>0</v>
      </c>
      <c r="AB69" s="21" t="n">
        <f aca="false">IF($A69="",0,SUMIF($B$5:$B$64,$A69,AB$5:AB$64))</f>
        <v>0</v>
      </c>
      <c r="AC69" s="21" t="n">
        <f aca="false">IF($A69="",0,SUMIF($B$5:$B$64,$A69,AC$5:AC$64))</f>
        <v>0</v>
      </c>
      <c r="AD69" s="21" t="n">
        <f aca="false">IF($A69="",0,SUMIF($B$5:$B$64,$A69,AD$5:AD$64))</f>
        <v>0</v>
      </c>
      <c r="AE69" s="21" t="n">
        <f aca="false">IF($A69="",0,SUMIF($B$5:$B$64,$A69,AE$5:AE$64))</f>
        <v>0</v>
      </c>
      <c r="AF69" s="21" t="n">
        <f aca="false">IF($A69="",0,SUMIF($B$5:$B$64,$A69,AF$5:AF$64))</f>
        <v>0</v>
      </c>
      <c r="AG69" s="21" t="n">
        <f aca="false">IF($A69="",0,SUMIF($B$5:$B$64,$A69,AG$5:AG$64))</f>
        <v>0</v>
      </c>
      <c r="AH69" s="21" t="n">
        <f aca="false">IF($A69="",0,SUMIF($B$5:$B$64,$A69,AH$5:AH$64))</f>
        <v>0</v>
      </c>
      <c r="AI69" s="21" t="n">
        <f aca="false">IF($A69="",0,SUMIF($B$5:$B$64,$A69,AI$5:AI$64))</f>
        <v>0</v>
      </c>
      <c r="AJ69" s="21" t="n">
        <f aca="false">IF($A69="",0,SUMIF($B$5:$B$64,$A69,AJ$5:AJ$64))</f>
        <v>0</v>
      </c>
      <c r="AK69" s="21" t="n">
        <f aca="false">IF($A69="",0,SUMIF($B$5:$B$64,$A69,AK$5:AK$64))</f>
        <v>0</v>
      </c>
      <c r="AL69" s="21" t="n">
        <f aca="false">IF($A69="",0,SUMIF($B$5:$B$64,$A69,AL$5:AL$64))</f>
        <v>0</v>
      </c>
      <c r="AM69" s="21" t="n">
        <f aca="false">IF($A69="",0,SUMIF($B$5:$B$64,$A69,AM$5:AM$64))</f>
        <v>0</v>
      </c>
      <c r="AN69" s="21" t="n">
        <f aca="false">IF($A69="",0,SUMIF($B$5:$B$64,$A69,AN$5:AN$64))</f>
        <v>0</v>
      </c>
      <c r="AO69" s="21" t="n">
        <f aca="false">IF($A69="",0,SUMIF($B$5:$B$64,$A69,AO$5:AO$64))</f>
        <v>0</v>
      </c>
      <c r="AP69" s="21" t="n">
        <f aca="false">IF($A69="",0,SUMIF($B$5:$B$64,$A69,AP$5:AP$64))</f>
        <v>0</v>
      </c>
      <c r="AQ69" s="21" t="n">
        <f aca="false">IF($A69="",0,SUMIF($B$5:$B$64,$A69,AQ$5:AQ$64))</f>
        <v>0</v>
      </c>
      <c r="AR69" s="21" t="n">
        <f aca="false">IF($A69="",0,SUMIF($B$5:$B$64,$A69,AR$5:AR$64))</f>
        <v>0</v>
      </c>
      <c r="AS69" s="21" t="n">
        <f aca="false">IF($A69="",0,SUMIF($B$5:$B$64,$A69,AS$5:AS$64))</f>
        <v>0</v>
      </c>
      <c r="AT69" s="21" t="n">
        <f aca="false">IF($A69="",0,SUMIF($B$5:$B$64,$A69,AT$5:AT$64))</f>
        <v>0</v>
      </c>
      <c r="AU69" s="21" t="n">
        <f aca="false">IF($A69="",0,SUMIF($B$5:$B$64,$A69,AU$5:AU$64))</f>
        <v>0</v>
      </c>
      <c r="AV69" s="21" t="n">
        <f aca="false">IF($A69="",0,SUMIF($B$5:$B$64,$A69,AV$5:AV$64))</f>
        <v>0</v>
      </c>
      <c r="AW69" s="21" t="n">
        <f aca="false">IF($A69="",0,SUMIF($B$5:$B$64,$A69,AW$5:AW$64))</f>
        <v>0</v>
      </c>
      <c r="AX69" s="21" t="n">
        <f aca="false">IF($A69="",0,SUMIF($B$5:$B$64,$A69,AX$5:AX$64))</f>
        <v>0</v>
      </c>
      <c r="AY69" s="21" t="n">
        <f aca="false">IF($A69="",0,SUMIF($B$5:$B$64,$A69,AY$5:AY$64))</f>
        <v>0</v>
      </c>
      <c r="AZ69" s="21" t="n">
        <f aca="false">IF($A69="",0,SUMIF($B$5:$B$64,$A69,AZ$5:AZ$64))</f>
        <v>0</v>
      </c>
      <c r="BA69" s="21" t="n">
        <f aca="false">IF($A69="",0,SUMIF($B$5:$B$64,$A69,BA$5:BA$64))</f>
        <v>0</v>
      </c>
      <c r="BB69" s="21" t="n">
        <f aca="false">IF($A69="",0,SUMIF($B$5:$B$64,$A69,BB$5:BB$64))</f>
        <v>0</v>
      </c>
      <c r="BC69" s="21" t="n">
        <f aca="false">IF($A69="",0,SUMIF($B$5:$B$64,$A69,BC$5:BC$64))</f>
        <v>0</v>
      </c>
      <c r="BD69" s="21" t="n">
        <f aca="false">IF($A69="",0,SUMIF($B$5:$B$64,$A69,BD$5:BD$64))</f>
        <v>0</v>
      </c>
      <c r="BE69" s="21" t="n">
        <f aca="false">IF($A69="",0,SUMIF($B$5:$B$64,$A69,BE$5:BE$64))</f>
        <v>0</v>
      </c>
      <c r="BF69" s="21" t="n">
        <f aca="false">IF($A69="",0,SUMIF($B$5:$B$64,$A69,BF$5:BF$64))</f>
        <v>0</v>
      </c>
      <c r="BG69" s="21" t="n">
        <f aca="false">IF($A69="",0,SUMIF($B$5:$B$64,$A69,BG$5:BG$64))</f>
        <v>0</v>
      </c>
      <c r="BH69" s="21" t="n">
        <f aca="false">IF($A69="",0,SUMIF($B$5:$B$64,$A69,BH$5:BH$64))</f>
        <v>0</v>
      </c>
      <c r="BI69" s="21" t="n">
        <f aca="false">IF($A69="",0,SUMIF($B$5:$B$64,$A69,BI$5:BI$64))</f>
        <v>0</v>
      </c>
      <c r="BJ69" s="21" t="n">
        <f aca="false">IF($A69="",0,SUMIF($B$5:$B$64,$A69,BJ$5:BJ$64))</f>
        <v>0</v>
      </c>
      <c r="BK69" s="21" t="n">
        <f aca="false">IF($A69="",0,SUMIF($B$5:$B$64,$A69,BK$5:BK$64))</f>
        <v>0</v>
      </c>
      <c r="BL69" s="21" t="n">
        <f aca="false">IF($A69="",0,SUMIF($B$5:$B$64,$A69,BL$5:BL$64))</f>
        <v>0</v>
      </c>
      <c r="BM69" s="21" t="n">
        <f aca="false">IF($A69="",0,SUMIF($B$5:$B$64,$A69,BM$5:BM$64))</f>
        <v>0</v>
      </c>
      <c r="BN69" s="21" t="n">
        <f aca="false">IF($A69="",0,SUMIF($B$5:$B$64,$A69,BN$5:BN$64))</f>
        <v>0</v>
      </c>
      <c r="BO69" s="21" t="n">
        <f aca="false">IF($A69="",0,SUMIF($B$5:$B$64,$A69,BO$5:BO$64))</f>
        <v>0</v>
      </c>
      <c r="BP69" s="21" t="n">
        <f aca="false">IF($A69="",0,SUMIF($B$5:$B$64,$A69,BP$5:BP$64))</f>
        <v>0</v>
      </c>
      <c r="BQ69" s="21" t="n">
        <f aca="false">IF($A69="",0,SUMIF($B$5:$B$64,$A69,BQ$5:BQ$64))</f>
        <v>0</v>
      </c>
      <c r="BR69" s="21" t="n">
        <f aca="false">IF($A69="",0,SUMIF($B$5:$B$64,$A69,BR$5:BR$64))</f>
        <v>0</v>
      </c>
      <c r="BS69" s="21" t="n">
        <f aca="false">IF($A69="",0,SUMIF($B$5:$B$64,$A69,BS$5:BS$64))</f>
        <v>0</v>
      </c>
      <c r="BT69" s="21" t="n">
        <f aca="false">IF($A69="",0,SUMIF($B$5:$B$64,$A69,BT$5:BT$64))</f>
        <v>0</v>
      </c>
      <c r="BU69" s="21" t="n">
        <f aca="false">IF($A69="",0,SUMIF($B$5:$B$64,$A69,BU$5:BU$64))</f>
        <v>0</v>
      </c>
      <c r="BV69" s="21" t="n">
        <f aca="false">IF($A69="",0,SUMIF($B$5:$B$64,$A69,BV$5:BV$64))</f>
        <v>0</v>
      </c>
      <c r="BW69" s="21" t="n">
        <f aca="false">IF($A69="",0,SUMIF($B$5:$B$64,$A69,BW$5:BW$64))</f>
        <v>0</v>
      </c>
      <c r="BX69" s="21" t="n">
        <f aca="false">IF($A69="",0,SUMIF($B$5:$B$64,$A69,BX$5:BX$64))</f>
        <v>0</v>
      </c>
      <c r="BY69" s="21" t="n">
        <f aca="false">IF($A69="",0,SUMIF($B$5:$B$64,$A69,BY$5:BY$64))</f>
        <v>0</v>
      </c>
      <c r="BZ69" s="21" t="n">
        <f aca="false">IF($A69="",0,SUMIF($B$5:$B$64,$A69,BZ$5:BZ$64))</f>
        <v>0</v>
      </c>
      <c r="CA69" s="21" t="n">
        <f aca="false">IF($A69="",0,SUMIF($B$5:$B$64,$A69,CA$5:CA$64))</f>
        <v>0</v>
      </c>
      <c r="CB69" s="21" t="n">
        <f aca="false">IF($A69="",0,SUMIF($B$5:$B$64,$A69,CB$5:CB$64))</f>
        <v>0</v>
      </c>
      <c r="CC69" s="21" t="n">
        <f aca="false">IF($A69="",0,SUMIF($B$5:$B$64,$A69,CC$5:CC$64))</f>
        <v>0</v>
      </c>
      <c r="CD69" s="21" t="n">
        <f aca="false">IF($A69="",0,SUMIF($B$5:$B$64,$A69,CD$5:CD$64))</f>
        <v>0</v>
      </c>
      <c r="CE69" s="21" t="n">
        <f aca="false">IF($A69="",0,SUMIF($B$5:$B$64,$A69,CE$5:CE$64))</f>
        <v>0</v>
      </c>
      <c r="CF69" s="21" t="n">
        <f aca="false">IF($A69="",0,SUMIF($B$5:$B$64,$A69,CF$5:CF$64))</f>
        <v>0</v>
      </c>
      <c r="CG69" s="21" t="n">
        <f aca="false">IF($A69="",0,SUMIF($B$5:$B$64,$A69,CG$5:CG$64))</f>
        <v>0</v>
      </c>
      <c r="CH69" s="21" t="n">
        <f aca="false">IF($A69="",0,SUMIF($B$5:$B$64,$A69,CH$5:CH$64))</f>
        <v>0</v>
      </c>
      <c r="CI69" s="21" t="n">
        <f aca="false">IF($A69="",0,SUMIF($B$5:$B$64,$A69,CI$5:CI$64))</f>
        <v>0</v>
      </c>
      <c r="CJ69" s="21" t="n">
        <f aca="false">IF($A69="",0,SUMIF($B$5:$B$64,$A69,CJ$5:CJ$64))</f>
        <v>0</v>
      </c>
      <c r="CK69" s="21" t="n">
        <f aca="false">IF($A69="",0,SUMIF($B$5:$B$64,$A69,CK$5:CK$64))</f>
        <v>0</v>
      </c>
      <c r="CL69" s="21" t="n">
        <f aca="false">IF($A69="",0,SUMIF($B$5:$B$64,$A69,CL$5:CL$64))</f>
        <v>0</v>
      </c>
      <c r="CM69" s="21" t="n">
        <f aca="false">IF($A69="",0,SUMIF($B$5:$B$64,$A69,CM$5:CM$64))</f>
        <v>0</v>
      </c>
      <c r="CN69" s="21" t="n">
        <f aca="false">IF($A69="",0,SUMIF($B$5:$B$64,$A69,CN$5:CN$64))</f>
        <v>0</v>
      </c>
      <c r="CO69" s="21" t="n">
        <f aca="false">IF($A69="",0,SUMIF($B$5:$B$64,$A69,CO$5:CO$64))</f>
        <v>0</v>
      </c>
      <c r="CP69" s="21" t="n">
        <f aca="false">IF($A69="",0,SUMIF($B$5:$B$64,$A69,CP$5:CP$64))</f>
        <v>0</v>
      </c>
      <c r="CQ69" s="21" t="n">
        <f aca="false">IF($A69="",0,SUMIF($B$5:$B$64,$A69,CQ$5:CQ$64))</f>
        <v>0</v>
      </c>
      <c r="CR69" s="21" t="n">
        <f aca="false">IF($A69="",0,SUMIF($B$5:$B$64,$A69,CR$5:CR$64))</f>
        <v>0</v>
      </c>
      <c r="CS69" s="21" t="n">
        <f aca="false">IF($A69="",0,SUMIF($B$5:$B$64,$A69,CS$5:CS$64))</f>
        <v>0</v>
      </c>
      <c r="CT69" s="21" t="n">
        <f aca="false">IF($A69="",0,SUMIF($B$5:$B$64,$A69,CT$5:CT$64))</f>
        <v>0</v>
      </c>
      <c r="CU69" s="21" t="n">
        <f aca="false">IF($A69="",0,SUMIF($B$5:$B$64,$A69,CU$5:CU$64))</f>
        <v>0</v>
      </c>
      <c r="CV69" s="21" t="n">
        <f aca="false">IF($A69="",0,SUMIF($B$5:$B$64,$A69,CV$5:CV$64))</f>
        <v>0</v>
      </c>
      <c r="CW69" s="21" t="n">
        <f aca="false">IF($A69="",0,SUMIF($B$5:$B$64,$A69,CW$5:CW$64))</f>
        <v>0</v>
      </c>
      <c r="CX69" s="21" t="n">
        <f aca="false">IF($A69="",0,SUMIF($B$5:$B$64,$A69,CX$5:CX$64))</f>
        <v>0</v>
      </c>
      <c r="CY69" s="21" t="n">
        <f aca="false">IF($A69="",0,SUMIF($B$5:$B$64,$A69,CY$5:CY$64))</f>
        <v>0</v>
      </c>
      <c r="CZ69" s="21" t="n">
        <f aca="false">IF($A69="",0,SUMIF($B$5:$B$64,$A69,CZ$5:CZ$64))</f>
        <v>0</v>
      </c>
      <c r="DA69" s="21" t="n">
        <f aca="false">IF($A69="",0,SUMIF($B$5:$B$64,$A69,DA$5:DA$64))</f>
        <v>0</v>
      </c>
      <c r="DB69" s="21" t="n">
        <f aca="false">IF($A69="",0,SUMIF($B$5:$B$64,$A69,DB$5:DB$64))</f>
        <v>0</v>
      </c>
      <c r="DC69" s="21" t="n">
        <f aca="false">IF($A69="",0,SUMIF($B$5:$B$64,$A69,DC$5:DC$64))</f>
        <v>0</v>
      </c>
      <c r="DD69" s="21" t="n">
        <f aca="false">IF($A69="",0,SUMIF($B$5:$B$64,$A69,DD$5:DD$64))</f>
        <v>0</v>
      </c>
      <c r="DE69" s="21" t="n">
        <f aca="false">IF($A69="",0,SUMIF($B$5:$B$64,$A69,DE$5:DE$64))</f>
        <v>0</v>
      </c>
      <c r="DF69" s="21" t="n">
        <f aca="false">IF($A69="",0,SUMIF($B$5:$B$64,$A69,DF$5:DF$64))</f>
        <v>0</v>
      </c>
      <c r="DG69" s="21" t="n">
        <f aca="false">IF($A69="",0,SUMIF($B$5:$B$64,$A69,DG$5:DG$64))</f>
        <v>0</v>
      </c>
      <c r="DH69" s="21" t="n">
        <f aca="false">IF($A69="",0,SUMIF($B$5:$B$64,$A69,DH$5:DH$64))</f>
        <v>0</v>
      </c>
      <c r="DI69" s="21" t="n">
        <f aca="false">IF($A69="",0,SUMIF($B$5:$B$64,$A69,DI$5:DI$64))</f>
        <v>0</v>
      </c>
      <c r="DJ69" s="21" t="n">
        <f aca="false">IF($A69="",0,SUMIF($B$5:$B$64,$A69,DJ$5:DJ$64))</f>
        <v>0</v>
      </c>
      <c r="DK69" s="21" t="n">
        <f aca="false">IF($A69="",0,SUMIF($B$5:$B$64,$A69,DK$5:DK$64))</f>
        <v>0</v>
      </c>
      <c r="DL69" s="21" t="n">
        <f aca="false">IF($A69="",0,SUMIF($B$5:$B$64,$A69,DL$5:DL$64))</f>
        <v>0</v>
      </c>
      <c r="DM69" s="21" t="n">
        <f aca="false">IF($A69="",0,SUMIF($B$5:$B$64,$A69,DM$5:DM$64))</f>
        <v>0</v>
      </c>
      <c r="DN69" s="21" t="n">
        <f aca="false">IF($A69="",0,SUMIF($B$5:$B$64,$A69,DN$5:DN$64))</f>
        <v>0</v>
      </c>
      <c r="DO69" s="21" t="n">
        <f aca="false">IF($A69="",0,SUMIF($B$5:$B$64,$A69,DO$5:DO$64))</f>
        <v>0</v>
      </c>
      <c r="DP69" s="21" t="n">
        <f aca="false">IF($A69="",0,SUMIF($B$5:$B$64,$A69,DP$5:DP$64))</f>
        <v>0</v>
      </c>
      <c r="DQ69" s="21" t="n">
        <f aca="false">IF($A69="",0,SUMIF($B$5:$B$64,$A69,DQ$5:DQ$64))</f>
        <v>0</v>
      </c>
      <c r="DR69" s="21" t="n">
        <f aca="false">IF($A69="",0,SUMIF($B$5:$B$64,$A69,DR$5:DR$64))</f>
        <v>0</v>
      </c>
      <c r="DS69" s="21" t="n">
        <f aca="false">IF($A69="",0,SUMIF($B$5:$B$64,$A69,DS$5:DS$64))</f>
        <v>0</v>
      </c>
      <c r="DT69" s="21" t="n">
        <f aca="false">IF($A69="",0,SUMIF($B$5:$B$64,$A69,DT$5:DT$64))</f>
        <v>0</v>
      </c>
      <c r="DU69" s="21" t="n">
        <f aca="false">IF($A69="",0,SUMIF($B$5:$B$64,$A69,DU$5:DU$64))</f>
        <v>0</v>
      </c>
      <c r="DV69" s="21" t="n">
        <f aca="false">IF($A69="",0,SUMIF($B$5:$B$64,$A69,DV$5:DV$64))</f>
        <v>0</v>
      </c>
      <c r="DW69" s="21" t="n">
        <f aca="false">IF($A69="",0,SUMIF($B$5:$B$64,$A69,DW$5:DW$64))</f>
        <v>0</v>
      </c>
      <c r="DX69" s="21" t="n">
        <f aca="false">IF($A69="",0,SUMIF($B$5:$B$64,$A69,DX$5:DX$64))</f>
        <v>0</v>
      </c>
      <c r="DY69" s="21" t="n">
        <f aca="false">IF($A69="",0,SUMIF($B$5:$B$64,$A69,DY$5:DY$64))</f>
        <v>0</v>
      </c>
      <c r="DZ69" s="21" t="n">
        <f aca="false">IF($A69="",0,SUMIF($B$5:$B$64,$A69,DZ$5:DZ$64))</f>
        <v>0</v>
      </c>
      <c r="EA69" s="21" t="n">
        <f aca="false">IF($A69="",0,SUMIF($B$5:$B$64,$A69,EA$5:EA$64))</f>
        <v>0</v>
      </c>
      <c r="EB69" s="21" t="n">
        <f aca="false">IF($A69="",0,SUMIF($B$5:$B$64,$A69,EB$5:EB$64))</f>
        <v>0</v>
      </c>
      <c r="EC69" s="21" t="n">
        <f aca="false">IF($A69="",0,SUMIF($B$5:$B$64,$A69,EC$5:EC$64))</f>
        <v>0</v>
      </c>
      <c r="ED69" s="21" t="n">
        <f aca="false">IF($A69="",0,SUMIF($B$5:$B$64,$A69,ED$5:ED$64))</f>
        <v>0</v>
      </c>
      <c r="EE69" s="21" t="n">
        <f aca="false">IF($A69="",0,SUMIF($B$5:$B$64,$A69,EE$5:EE$64))</f>
        <v>0</v>
      </c>
      <c r="EF69" s="21" t="n">
        <f aca="false">IF($A69="",0,SUMIF($B$5:$B$64,$A69,EF$5:EF$64))</f>
        <v>0</v>
      </c>
      <c r="EG69" s="21" t="n">
        <f aca="false">IF($A69="",0,SUMIF($B$5:$B$64,$A69,EG$5:EG$64))</f>
        <v>0</v>
      </c>
      <c r="EH69" s="21" t="n">
        <f aca="false">IF($A69="",0,SUMIF($B$5:$B$64,$A69,EH$5:EH$64))</f>
        <v>0</v>
      </c>
      <c r="EI69" s="21" t="n">
        <f aca="false">IF($A69="",0,SUMIF($B$5:$B$64,$A69,EI$5:EI$64))</f>
        <v>0</v>
      </c>
      <c r="EJ69" s="21" t="n">
        <f aca="false">IF($A69="",0,SUMIF($B$5:$B$64,$A69,EJ$5:EJ$64))</f>
        <v>0</v>
      </c>
      <c r="EK69" s="21" t="n">
        <f aca="false">IF($A69="",0,SUMIF($B$5:$B$64,$A69,EK$5:EK$64))</f>
        <v>0</v>
      </c>
      <c r="EL69" s="21" t="n">
        <f aca="false">IF($A69="",0,SUMIF($B$5:$B$64,$A69,EL$5:EL$64))</f>
        <v>0</v>
      </c>
      <c r="EM69" s="21" t="n">
        <f aca="false">IF($A69="",0,SUMIF($B$5:$B$64,$A69,EM$5:EM$64))</f>
        <v>0</v>
      </c>
      <c r="EN69" s="21" t="n">
        <f aca="false">IF($A69="",0,SUMIF($B$5:$B$64,$A69,EN$5:EN$64))</f>
        <v>0</v>
      </c>
      <c r="EO69" s="21" t="n">
        <f aca="false">IF($A69="",0,SUMIF($B$5:$B$64,$A69,EO$5:EO$64))</f>
        <v>0</v>
      </c>
      <c r="EP69" s="21" t="n">
        <f aca="false">IF($A69="",0,SUMIF($B$5:$B$64,$A69,EP$5:EP$64))</f>
        <v>0</v>
      </c>
      <c r="EQ69" s="21" t="n">
        <f aca="false">IF($A69="",0,SUMIF($B$5:$B$64,$A69,EQ$5:EQ$64))</f>
        <v>0</v>
      </c>
      <c r="ER69" s="21" t="n">
        <f aca="false">IF($A69="",0,SUMIF($B$5:$B$64,$A69,ER$5:ER$64))</f>
        <v>0</v>
      </c>
      <c r="ES69" s="21" t="n">
        <f aca="false">IF($A69="",0,SUMIF($B$5:$B$64,$A69,ES$5:ES$64))</f>
        <v>0</v>
      </c>
      <c r="ET69" s="21" t="n">
        <f aca="false">IF($A69="",0,SUMIF($B$5:$B$64,$A69,ET$5:ET$64))</f>
        <v>0</v>
      </c>
      <c r="EU69" s="21" t="n">
        <f aca="false">IF($A69="",0,SUMIF($B$5:$B$64,$A69,EU$5:EU$64))</f>
        <v>0</v>
      </c>
      <c r="EV69" s="21" t="n">
        <f aca="false">IF($A69="",0,SUMIF($B$5:$B$64,$A69,EV$5:EV$64))</f>
        <v>0</v>
      </c>
      <c r="EW69" s="21" t="n">
        <f aca="false">IF($A69="",0,SUMIF($B$5:$B$64,$A69,EW$5:EW$64))</f>
        <v>0</v>
      </c>
      <c r="EX69" s="21" t="n">
        <f aca="false">IF($A69="",0,SUMIF($B$5:$B$64,$A69,EX$5:EX$64))</f>
        <v>0</v>
      </c>
      <c r="EY69" s="21" t="n">
        <f aca="false">IF($A69="",0,SUMIF($B$5:$B$64,$A69,EY$5:EY$64))</f>
        <v>0</v>
      </c>
      <c r="EZ69" s="21" t="n">
        <f aca="false">IF($A69="",0,SUMIF($B$5:$B$64,$A69,EZ$5:EZ$64))</f>
        <v>0</v>
      </c>
      <c r="FA69" s="21" t="n">
        <f aca="false">IF($A69="",0,SUMIF($B$5:$B$64,$A69,FA$5:FA$64))</f>
        <v>0</v>
      </c>
      <c r="FB69" s="21" t="n">
        <f aca="false">IF($A69="",0,SUMIF($B$5:$B$64,$A69,FB$5:FB$64))</f>
        <v>0</v>
      </c>
      <c r="FC69" s="21" t="n">
        <f aca="false">IF($A69="",0,SUMIF($B$5:$B$64,$A69,FC$5:FC$64))</f>
        <v>0</v>
      </c>
      <c r="FD69" s="21" t="n">
        <f aca="false">IF($A69="",0,SUMIF($B$5:$B$64,$A69,FD$5:FD$64))</f>
        <v>0</v>
      </c>
      <c r="FE69" s="21" t="n">
        <f aca="false">IF($A69="",0,SUMIF($B$5:$B$64,$A69,FE$5:FE$64))</f>
        <v>0</v>
      </c>
      <c r="FF69" s="21" t="n">
        <f aca="false">IF($A69="",0,SUMIF($B$5:$B$64,$A69,FF$5:FF$64))</f>
        <v>0</v>
      </c>
      <c r="FG69" s="21" t="n">
        <f aca="false">IF($A69="",0,SUMIF($B$5:$B$64,$A69,FG$5:FG$64))</f>
        <v>0</v>
      </c>
      <c r="FH69" s="21" t="n">
        <f aca="false">IF($A69="",0,SUMIF($B$5:$B$64,$A69,FH$5:FH$64))</f>
        <v>0</v>
      </c>
      <c r="FI69" s="21" t="n">
        <f aca="false">IF($A69="",0,SUMIF($B$5:$B$64,$A69,FI$5:FI$64))</f>
        <v>0</v>
      </c>
      <c r="FJ69" s="21" t="n">
        <f aca="false">IF($A69="",0,SUMIF($B$5:$B$64,$A69,FJ$5:FJ$64))</f>
        <v>0</v>
      </c>
      <c r="FK69" s="21" t="n">
        <f aca="false">IF($A69="",0,SUMIF($B$5:$B$64,$A69,FK$5:FK$64))</f>
        <v>0</v>
      </c>
      <c r="FL69" s="21" t="n">
        <f aca="false">IF($A69="",0,SUMIF($B$5:$B$64,$A69,FL$5:FL$64))</f>
        <v>0</v>
      </c>
      <c r="FM69" s="21" t="n">
        <f aca="false">IF($A69="",0,SUMIF($B$5:$B$64,$A69,FM$5:FM$64))</f>
        <v>0</v>
      </c>
      <c r="FN69" s="21" t="n">
        <f aca="false">IF($A69="",0,SUMIF($B$5:$B$64,$A69,FN$5:FN$64))</f>
        <v>0</v>
      </c>
      <c r="FO69" s="21" t="n">
        <f aca="false">IF($A69="",0,SUMIF($B$5:$B$64,$A69,FO$5:FO$64))</f>
        <v>0</v>
      </c>
      <c r="FP69" s="21" t="n">
        <f aca="false">IF($A69="",0,SUMIF($B$5:$B$64,$A69,FP$5:FP$64))</f>
        <v>0</v>
      </c>
      <c r="FQ69" s="21" t="n">
        <f aca="false">IF($A69="",0,SUMIF($B$5:$B$64,$A69,FQ$5:FQ$64))</f>
        <v>0</v>
      </c>
      <c r="FR69" s="21" t="n">
        <f aca="false">IF($A69="",0,SUMIF($B$5:$B$64,$A69,FR$5:FR$64))</f>
        <v>0</v>
      </c>
      <c r="FS69" s="21" t="n">
        <f aca="false">IF($A69="",0,SUMIF($B$5:$B$64,$A69,FS$5:FS$64))</f>
        <v>0</v>
      </c>
      <c r="FT69" s="21" t="n">
        <f aca="false">IF($A69="",0,SUMIF($B$5:$B$64,$A69,FT$5:FT$64))</f>
        <v>0</v>
      </c>
      <c r="FU69" s="21" t="n">
        <f aca="false">IF($A69="",0,SUMIF($B$5:$B$64,$A69,FU$5:FU$64))</f>
        <v>0</v>
      </c>
      <c r="FV69" s="21" t="n">
        <f aca="false">IF($A69="",0,SUMIF($B$5:$B$64,$A69,FV$5:FV$64))</f>
        <v>0</v>
      </c>
      <c r="FW69" s="21" t="n">
        <f aca="false">IF($A69="",0,SUMIF($B$5:$B$64,$A69,FW$5:FW$64))</f>
        <v>0</v>
      </c>
      <c r="FX69" s="21" t="n">
        <f aca="false">IF($A69="",0,SUMIF($B$5:$B$64,$A69,FX$5:FX$64))</f>
        <v>0</v>
      </c>
      <c r="FY69" s="21" t="n">
        <f aca="false">IF($A69="",0,SUMIF($B$5:$B$64,$A69,FY$5:FY$64))</f>
        <v>0</v>
      </c>
      <c r="FZ69" s="21" t="n">
        <f aca="false">IF($A69="",0,SUMIF($B$5:$B$64,$A69,FZ$5:FZ$64))</f>
        <v>0</v>
      </c>
      <c r="GA69" s="21" t="n">
        <f aca="false">IF($A69="",0,SUMIF($B$5:$B$64,$A69,GA$5:GA$64))</f>
        <v>0</v>
      </c>
      <c r="GB69" s="21" t="n">
        <f aca="false">IF($A69="",0,SUMIF($B$5:$B$64,$A69,GB$5:GB$64))</f>
        <v>0</v>
      </c>
      <c r="GC69" s="21" t="n">
        <f aca="false">IF($A69="",0,SUMIF($B$5:$B$64,$A69,GC$5:GC$64))</f>
        <v>0</v>
      </c>
      <c r="GD69" s="21" t="n">
        <f aca="false">IF($A69="",0,SUMIF($B$5:$B$64,$A69,GD$5:GD$64))</f>
        <v>0</v>
      </c>
      <c r="GE69" s="21" t="n">
        <f aca="false">IF($A69="",0,SUMIF($B$5:$B$64,$A69,GE$5:GE$64))</f>
        <v>0</v>
      </c>
      <c r="GF69" s="21" t="n">
        <f aca="false">IF($A69="",0,SUMIF($B$5:$B$64,$A69,GF$5:GF$64))</f>
        <v>0</v>
      </c>
      <c r="GG69" s="21" t="n">
        <f aca="false">IF($A69="",0,SUMIF($B$5:$B$64,$A69,GG$5:GG$64))</f>
        <v>0</v>
      </c>
      <c r="GH69" s="21" t="n">
        <f aca="false">IF($A69="",0,SUMIF($B$5:$B$64,$A69,GH$5:GH$64))</f>
        <v>0</v>
      </c>
      <c r="GI69" s="21" t="n">
        <f aca="false">IF($A69="",0,SUMIF($B$5:$B$64,$A69,GI$5:GI$64))</f>
        <v>0</v>
      </c>
      <c r="GJ69" s="21" t="n">
        <f aca="false">IF($A69="",0,SUMIF($B$5:$B$64,$A69,GJ$5:GJ$64))</f>
        <v>0</v>
      </c>
      <c r="GK69" s="21" t="n">
        <f aca="false">IF($A69="",0,SUMIF($B$5:$B$64,$A69,GK$5:GK$64))</f>
        <v>0</v>
      </c>
      <c r="GL69" s="21" t="n">
        <f aca="false">IF($A69="",0,SUMIF($B$5:$B$64,$A69,GL$5:GL$64))</f>
        <v>0</v>
      </c>
      <c r="GM69" s="21" t="n">
        <f aca="false">IF($A69="",0,SUMIF($B$5:$B$64,$A69,GM$5:GM$64))</f>
        <v>0</v>
      </c>
      <c r="GN69" s="21" t="n">
        <f aca="false">IF($A69="",0,SUMIF($B$5:$B$64,$A69,GN$5:GN$64))</f>
        <v>0</v>
      </c>
      <c r="GO69" s="21" t="n">
        <f aca="false">IF($A69="",0,SUMIF($B$5:$B$64,$A69,GO$5:GO$64))</f>
        <v>0</v>
      </c>
      <c r="GP69" s="21" t="n">
        <f aca="false">IF($A69="",0,SUMIF($B$5:$B$64,$A69,GP$5:GP$64))</f>
        <v>0</v>
      </c>
      <c r="GQ69" s="21" t="n">
        <f aca="false">IF($A69="",0,SUMIF($B$5:$B$64,$A69,GQ$5:GQ$64))</f>
        <v>1</v>
      </c>
      <c r="GR69" s="21" t="n">
        <f aca="false">IF($A69="",0,SUMIF($B$5:$B$64,$A69,GR$5:GR$64))</f>
        <v>1</v>
      </c>
      <c r="GS69" s="21" t="n">
        <f aca="false">IF($A69="",0,SUMIF($B$5:$B$64,$A69,GS$5:GS$64))</f>
        <v>1</v>
      </c>
      <c r="GT69" s="21" t="n">
        <f aca="false">IF($A69="",0,SUMIF($B$5:$B$64,$A69,GT$5:GT$64))</f>
        <v>1</v>
      </c>
      <c r="GU69" s="21" t="n">
        <f aca="false">IF($A69="",0,SUMIF($B$5:$B$64,$A69,GU$5:GU$64))</f>
        <v>1</v>
      </c>
      <c r="GV69" s="21" t="n">
        <f aca="false">IF($A69="",0,SUMIF($B$5:$B$64,$A69,GV$5:GV$64))</f>
        <v>1</v>
      </c>
      <c r="GW69" s="21" t="n">
        <f aca="false">IF($A69="",0,SUMIF($B$5:$B$64,$A69,GW$5:GW$64))</f>
        <v>1</v>
      </c>
      <c r="GX69" s="21" t="n">
        <f aca="false">IF($A69="",0,SUMIF($B$5:$B$64,$A69,GX$5:GX$64))</f>
        <v>1</v>
      </c>
      <c r="GY69" s="21" t="n">
        <f aca="false">IF($A69="",0,SUMIF($B$5:$B$64,$A69,GY$5:GY$64))</f>
        <v>1</v>
      </c>
      <c r="GZ69" s="21" t="n">
        <f aca="false">IF($A69="",0,SUMIF($B$5:$B$64,$A69,GZ$5:GZ$64))</f>
        <v>1</v>
      </c>
      <c r="HA69" s="21" t="n">
        <f aca="false">IF($A69="",0,SUMIF($B$5:$B$64,$A69,HA$5:HA$64))</f>
        <v>1</v>
      </c>
      <c r="HB69" s="21" t="n">
        <f aca="false">IF($A69="",0,SUMIF($B$5:$B$64,$A69,HB$5:HB$64))</f>
        <v>1</v>
      </c>
      <c r="HC69" s="21" t="n">
        <f aca="false">IF($A69="",0,SUMIF($B$5:$B$64,$A69,HC$5:HC$64))</f>
        <v>1</v>
      </c>
      <c r="HD69" s="21" t="n">
        <f aca="false">IF($A69="",0,SUMIF($B$5:$B$64,$A69,HD$5:HD$64))</f>
        <v>1</v>
      </c>
      <c r="HE69" s="21" t="n">
        <f aca="false">IF($A69="",0,SUMIF($B$5:$B$64,$A69,HE$5:HE$64))</f>
        <v>1</v>
      </c>
      <c r="HF69" s="21" t="n">
        <f aca="false">IF($A69="",0,SUMIF($B$5:$B$64,$A69,HF$5:HF$64))</f>
        <v>1</v>
      </c>
      <c r="HG69" s="21" t="n">
        <f aca="false">IF($A69="",0,SUMIF($B$5:$B$64,$A69,HG$5:HG$64))</f>
        <v>1</v>
      </c>
      <c r="HH69" s="21" t="n">
        <f aca="false">IF($A69="",0,SUMIF($B$5:$B$64,$A69,HH$5:HH$64))</f>
        <v>1</v>
      </c>
      <c r="HI69" s="21" t="n">
        <f aca="false">IF($A69="",0,SUMIF($B$5:$B$64,$A69,HI$5:HI$64))</f>
        <v>1</v>
      </c>
      <c r="HJ69" s="21" t="n">
        <f aca="false">IF($A69="",0,SUMIF($B$5:$B$64,$A69,HJ$5:HJ$64))</f>
        <v>0</v>
      </c>
      <c r="HK69" s="21" t="n">
        <f aca="false">IF($A69="",0,SUMIF($B$5:$B$64,$A69,HK$5:HK$64))</f>
        <v>0</v>
      </c>
      <c r="HL69" s="21" t="n">
        <f aca="false">IF($A69="",0,SUMIF($B$5:$B$64,$A69,HL$5:HL$64))</f>
        <v>0</v>
      </c>
      <c r="HM69" s="21" t="n">
        <f aca="false">IF($A69="",0,SUMIF($B$5:$B$64,$A69,HM$5:HM$64))</f>
        <v>0</v>
      </c>
      <c r="HN69" s="21" t="n">
        <f aca="false">IF($A69="",0,SUMIF($B$5:$B$64,$A69,HN$5:HN$64))</f>
        <v>0</v>
      </c>
      <c r="HO69" s="21" t="n">
        <f aca="false">IF($A69="",0,SUMIF($B$5:$B$64,$A69,HO$5:HO$64))</f>
        <v>0</v>
      </c>
      <c r="HP69" s="21" t="n">
        <f aca="false">IF($A69="",0,SUMIF($B$5:$B$64,$A69,HP$5:HP$64))</f>
        <v>0</v>
      </c>
      <c r="HQ69" s="21" t="n">
        <f aca="false">IF($A69="",0,SUMIF($B$5:$B$64,$A69,HQ$5:HQ$64))</f>
        <v>0</v>
      </c>
      <c r="HR69" s="21" t="n">
        <f aca="false">IF($A69="",0,SUMIF($B$5:$B$64,$A69,HR$5:HR$64))</f>
        <v>0</v>
      </c>
      <c r="HS69" s="21" t="n">
        <f aca="false">IF($A69="",0,SUMIF($B$5:$B$64,$A69,HS$5:HS$64))</f>
        <v>0</v>
      </c>
      <c r="HT69" s="21" t="n">
        <f aca="false">IF($A69="",0,SUMIF($B$5:$B$64,$A69,HT$5:HT$64))</f>
        <v>0</v>
      </c>
      <c r="HU69" s="21" t="n">
        <f aca="false">IF($A69="",0,SUMIF($B$5:$B$64,$A69,HU$5:HU$64))</f>
        <v>0</v>
      </c>
      <c r="HV69" s="21" t="n">
        <f aca="false">IF($A69="",0,SUMIF($B$5:$B$64,$A69,HV$5:HV$64))</f>
        <v>0</v>
      </c>
      <c r="HW69" s="21" t="n">
        <f aca="false">IF($A69="",0,SUMIF($B$5:$B$64,$A69,HW$5:HW$64))</f>
        <v>0</v>
      </c>
      <c r="HX69" s="21" t="n">
        <f aca="false">IF($A69="",0,SUMIF($B$5:$B$64,$A69,HX$5:HX$64))</f>
        <v>0</v>
      </c>
      <c r="HY69" s="21" t="n">
        <f aca="false">IF($A69="",0,SUMIF($B$5:$B$64,$A69,HY$5:HY$64))</f>
        <v>0</v>
      </c>
      <c r="HZ69" s="21" t="n">
        <f aca="false">IF($A69="",0,SUMIF($B$5:$B$64,$A69,HZ$5:HZ$64))</f>
        <v>0</v>
      </c>
      <c r="IA69" s="21" t="n">
        <f aca="false">IF($A69="",0,SUMIF($B$5:$B$64,$A69,IA$5:IA$64))</f>
        <v>0</v>
      </c>
      <c r="IB69" s="21" t="n">
        <f aca="false">IF($A69="",0,SUMIF($B$5:$B$64,$A69,IB$5:IB$64))</f>
        <v>0</v>
      </c>
      <c r="IC69" s="21" t="n">
        <f aca="false">IF($A69="",0,SUMIF($B$5:$B$64,$A69,IC$5:IC$64))</f>
        <v>0</v>
      </c>
      <c r="ID69" s="21" t="n">
        <f aca="false">IF($A69="",0,SUMIF($B$5:$B$64,$A69,ID$5:ID$64))</f>
        <v>0</v>
      </c>
      <c r="IE69" s="21" t="n">
        <f aca="false">IF($A69="",0,SUMIF($B$5:$B$64,$A69,IE$5:IE$64))</f>
        <v>0</v>
      </c>
      <c r="IF69" s="21" t="n">
        <f aca="false">IF($A69="",0,SUMIF($B$5:$B$64,$A69,IF$5:IF$64))</f>
        <v>0</v>
      </c>
      <c r="IG69" s="21" t="n">
        <f aca="false">IF($A69="",0,SUMIF($B$5:$B$64,$A69,IG$5:IG$64))</f>
        <v>0</v>
      </c>
      <c r="IH69" s="21" t="n">
        <f aca="false">IF($A69="",0,SUMIF($B$5:$B$64,$A69,IH$5:IH$64))</f>
        <v>0</v>
      </c>
      <c r="II69" s="21" t="n">
        <f aca="false">IF($A69="",0,SUMIF($B$5:$B$64,$A69,II$5:II$64))</f>
        <v>0</v>
      </c>
      <c r="IJ69" s="21" t="n">
        <f aca="false">IF($A69="",0,SUMIF($B$5:$B$64,$A69,IJ$5:IJ$64))</f>
        <v>0</v>
      </c>
      <c r="IK69" s="21" t="n">
        <f aca="false">IF($A69="",0,SUMIF($B$5:$B$64,$A69,IK$5:IK$64))</f>
        <v>0</v>
      </c>
      <c r="IL69" s="21" t="n">
        <f aca="false">IF($A69="",0,SUMIF($B$5:$B$64,$A69,IL$5:IL$64))</f>
        <v>0</v>
      </c>
      <c r="IM69" s="21" t="n">
        <f aca="false">IF($A69="",0,SUMIF($B$5:$B$64,$A69,IM$5:IM$64))</f>
        <v>0</v>
      </c>
      <c r="IN69" s="21" t="n">
        <f aca="false">IF($A69="",0,SUMIF($B$5:$B$64,$A69,IN$5:IN$64))</f>
        <v>0</v>
      </c>
      <c r="IO69" s="21" t="n">
        <f aca="false">IF($A69="",0,SUMIF($B$5:$B$64,$A69,IO$5:IO$64))</f>
        <v>0</v>
      </c>
      <c r="IP69" s="21" t="n">
        <f aca="false">IF($A69="",0,SUMIF($B$5:$B$64,$A69,IP$5:IP$64))</f>
        <v>0</v>
      </c>
      <c r="IQ69" s="21" t="n">
        <f aca="false">IF($A69="",0,SUMIF($B$5:$B$64,$A69,IQ$5:IQ$64))</f>
        <v>0</v>
      </c>
      <c r="IR69" s="21" t="n">
        <f aca="false">IF($A69="",0,SUMIF($B$5:$B$64,$A69,IR$5:IR$64))</f>
        <v>0</v>
      </c>
      <c r="IS69" s="21" t="n">
        <f aca="false">IF($A69="",0,SUMIF($B$5:$B$64,$A69,IS$5:IS$64))</f>
        <v>0</v>
      </c>
      <c r="IT69" s="21" t="n">
        <f aca="false">IF($A69="",0,SUMIF($B$5:$B$64,$A69,IT$5:IT$64))</f>
        <v>0</v>
      </c>
      <c r="IU69" s="21" t="n">
        <f aca="false">IF($A69="",0,SUMIF($B$5:$B$64,$A69,IU$5:IU$64))</f>
        <v>0</v>
      </c>
      <c r="IV69" s="21" t="n">
        <f aca="false">IF($A69="",0,SUMIF($B$5:$B$64,$A69,IV$5:IV$64))</f>
        <v>0</v>
      </c>
      <c r="IW69" s="21" t="n">
        <f aca="false">IF($A69="",0,SUMIF($B$5:$B$64,$A69,IW$5:IW$64))</f>
        <v>0</v>
      </c>
      <c r="IX69" s="21" t="n">
        <f aca="false">IF($A69="",0,SUMIF($B$5:$B$64,$A69,IX$5:IX$64))</f>
        <v>0</v>
      </c>
      <c r="IY69" s="21" t="n">
        <f aca="false">IF($A69="",0,SUMIF($B$5:$B$64,$A69,IY$5:IY$64))</f>
        <v>0</v>
      </c>
      <c r="IZ69" s="21" t="n">
        <f aca="false">IF($A69="",0,SUMIF($B$5:$B$64,$A69,IZ$5:IZ$64))</f>
        <v>0</v>
      </c>
      <c r="JA69" s="21" t="n">
        <f aca="false">IF($A69="",0,SUMIF($B$5:$B$64,$A69,JA$5:JA$64))</f>
        <v>0</v>
      </c>
      <c r="JB69" s="21" t="n">
        <f aca="false">IF($A69="",0,SUMIF($B$5:$B$64,$A69,JB$5:JB$64))</f>
        <v>0</v>
      </c>
      <c r="JC69" s="21" t="n">
        <f aca="false">IF($A69="",0,SUMIF($B$5:$B$64,$A69,JC$5:JC$64))</f>
        <v>0</v>
      </c>
      <c r="JD69" s="21" t="n">
        <f aca="false">IF($A69="",0,SUMIF($B$5:$B$64,$A69,JD$5:JD$64))</f>
        <v>0</v>
      </c>
      <c r="JE69" s="21" t="n">
        <f aca="false">IF($A69="",0,SUMIF($B$5:$B$64,$A69,JE$5:JE$64))</f>
        <v>0</v>
      </c>
      <c r="JF69" s="21" t="n">
        <f aca="false">IF($A69="",0,SUMIF($B$5:$B$64,$A69,JF$5:JF$64))</f>
        <v>0</v>
      </c>
      <c r="JG69" s="21" t="n">
        <f aca="false">IF($A69="",0,SUMIF($B$5:$B$64,$A69,JG$5:JG$64))</f>
        <v>0</v>
      </c>
      <c r="JH69" s="21" t="n">
        <f aca="false">IF($A69="",0,SUMIF($B$5:$B$64,$A69,JH$5:JH$64))</f>
        <v>0</v>
      </c>
      <c r="JI69" s="21" t="n">
        <f aca="false">IF($A69="",0,SUMIF($B$5:$B$64,$A69,JI$5:JI$64))</f>
        <v>0</v>
      </c>
      <c r="JJ69" s="21" t="n">
        <f aca="false">IF($A69="",0,SUMIF($B$5:$B$64,$A69,JJ$5:JJ$64))</f>
        <v>0</v>
      </c>
      <c r="JK69" s="21" t="n">
        <f aca="false">IF($A69="",0,SUMIF($B$5:$B$64,$A69,JK$5:JK$64))</f>
        <v>0</v>
      </c>
      <c r="JL69" s="21" t="n">
        <f aca="false">IF($A69="",0,SUMIF($B$5:$B$64,$A69,JL$5:JL$64))</f>
        <v>0</v>
      </c>
      <c r="JM69" s="21" t="n">
        <f aca="false">IF($A69="",0,SUMIF($B$5:$B$64,$A69,JM$5:JM$64))</f>
        <v>0</v>
      </c>
      <c r="JN69" s="21" t="n">
        <f aca="false">IF($A69="",0,SUMIF($B$5:$B$64,$A69,JN$5:JN$64))</f>
        <v>0</v>
      </c>
      <c r="JO69" s="21" t="n">
        <f aca="false">IF($A69="",0,SUMIF($B$5:$B$64,$A69,JO$5:JO$64))</f>
        <v>0</v>
      </c>
      <c r="JP69" s="21" t="n">
        <f aca="false">IF($A69="",0,SUMIF($B$5:$B$64,$A69,JP$5:JP$64))</f>
        <v>0</v>
      </c>
      <c r="JQ69" s="21" t="n">
        <f aca="false">IF($A69="",0,SUMIF($B$5:$B$64,$A69,JQ$5:JQ$64))</f>
        <v>0</v>
      </c>
      <c r="JR69" s="21" t="n">
        <f aca="false">IF($A69="",0,SUMIF($B$5:$B$64,$A69,JR$5:JR$64))</f>
        <v>0</v>
      </c>
      <c r="JS69" s="21" t="n">
        <f aca="false">IF($A69="",0,SUMIF($B$5:$B$64,$A69,JS$5:JS$64))</f>
        <v>0</v>
      </c>
      <c r="JT69" s="21" t="n">
        <f aca="false">IF($A69="",0,SUMIF($B$5:$B$64,$A69,JT$5:JT$64))</f>
        <v>0</v>
      </c>
      <c r="JU69" s="21" t="n">
        <f aca="false">IF($A69="",0,SUMIF($B$5:$B$64,$A69,JU$5:JU$64))</f>
        <v>0</v>
      </c>
      <c r="JV69" s="21" t="n">
        <f aca="false">IF($A69="",0,SUMIF($B$5:$B$64,$A69,JV$5:JV$64))</f>
        <v>0</v>
      </c>
      <c r="JW69" s="21" t="n">
        <f aca="false">IF($A69="",0,SUMIF($B$5:$B$64,$A69,JW$5:JW$64))</f>
        <v>0</v>
      </c>
      <c r="JX69" s="21" t="n">
        <f aca="false">IF($A69="",0,SUMIF($B$5:$B$64,$A69,JX$5:JX$64))</f>
        <v>0</v>
      </c>
      <c r="JY69" s="21" t="n">
        <f aca="false">IF($A69="",0,SUMIF($B$5:$B$64,$A69,JY$5:JY$64))</f>
        <v>0</v>
      </c>
      <c r="JZ69" s="21" t="n">
        <f aca="false">IF($A69="",0,SUMIF($B$5:$B$64,$A69,JZ$5:JZ$64))</f>
        <v>0</v>
      </c>
      <c r="KA69" s="21" t="n">
        <f aca="false">IF($A69="",0,SUMIF($B$5:$B$64,$A69,KA$5:KA$64))</f>
        <v>0</v>
      </c>
      <c r="KB69" s="21" t="n">
        <f aca="false">IF($A69="",0,SUMIF($B$5:$B$64,$A69,KB$5:KB$64))</f>
        <v>0</v>
      </c>
      <c r="KC69" s="21" t="n">
        <f aca="false">IF($A69="",0,SUMIF($B$5:$B$64,$A69,KC$5:KC$64))</f>
        <v>0</v>
      </c>
      <c r="KD69" s="21" t="n">
        <f aca="false">IF($A69="",0,SUMIF($B$5:$B$64,$A69,KD$5:KD$64))</f>
        <v>1</v>
      </c>
      <c r="KE69" s="21" t="n">
        <f aca="false">IF($A69="",0,SUMIF($B$5:$B$64,$A69,KE$5:KE$64))</f>
        <v>1</v>
      </c>
      <c r="KF69" s="21" t="n">
        <f aca="false">IF($A69="",0,SUMIF($B$5:$B$64,$A69,KF$5:KF$64))</f>
        <v>1</v>
      </c>
      <c r="KG69" s="21" t="n">
        <f aca="false">IF($A69="",0,SUMIF($B$5:$B$64,$A69,KG$5:KG$64))</f>
        <v>1</v>
      </c>
      <c r="KH69" s="21" t="n">
        <f aca="false">IF($A69="",0,SUMIF($B$5:$B$64,$A69,KH$5:KH$64))</f>
        <v>1</v>
      </c>
      <c r="KI69" s="21" t="n">
        <f aca="false">IF($A69="",0,SUMIF($B$5:$B$64,$A69,KI$5:KI$64))</f>
        <v>0</v>
      </c>
      <c r="KJ69" s="21" t="n">
        <f aca="false">IF($A69="",0,SUMIF($B$5:$B$64,$A69,KJ$5:KJ$64))</f>
        <v>0</v>
      </c>
      <c r="KK69" s="21" t="n">
        <f aca="false">IF($A69="",0,SUMIF($B$5:$B$64,$A69,KK$5:KK$64))</f>
        <v>0</v>
      </c>
      <c r="KL69" s="21" t="n">
        <f aca="false">IF($A69="",0,SUMIF($B$5:$B$64,$A69,KL$5:KL$64))</f>
        <v>0</v>
      </c>
      <c r="KM69" s="21" t="n">
        <f aca="false">IF($A69="",0,SUMIF($B$5:$B$64,$A69,KM$5:KM$64))</f>
        <v>0</v>
      </c>
      <c r="KN69" s="21" t="n">
        <f aca="false">IF($A69="",0,SUMIF($B$5:$B$64,$A69,KN$5:KN$64))</f>
        <v>0</v>
      </c>
      <c r="KO69" s="21" t="n">
        <f aca="false">IF($A69="",0,SUMIF($B$5:$B$64,$A69,KO$5:KO$64))</f>
        <v>0</v>
      </c>
      <c r="KP69" s="21" t="n">
        <f aca="false">IF($A69="",0,SUMIF($B$5:$B$64,$A69,KP$5:KP$64))</f>
        <v>0</v>
      </c>
      <c r="KQ69" s="21" t="n">
        <f aca="false">IF($A69="",0,SUMIF($B$5:$B$64,$A69,KQ$5:KQ$64))</f>
        <v>0</v>
      </c>
      <c r="KR69" s="21" t="n">
        <f aca="false">IF($A69="",0,SUMIF($B$5:$B$64,$A69,KR$5:KR$64))</f>
        <v>0</v>
      </c>
      <c r="KS69" s="21" t="n">
        <f aca="false">IF($A69="",0,SUMIF($B$5:$B$64,$A69,KS$5:KS$64))</f>
        <v>0</v>
      </c>
      <c r="KT69" s="21" t="n">
        <f aca="false">IF($A69="",0,SUMIF($B$5:$B$64,$A69,KT$5:KT$64))</f>
        <v>0</v>
      </c>
      <c r="KU69" s="21" t="n">
        <f aca="false">IF($A69="",0,SUMIF($B$5:$B$64,$A69,KU$5:KU$64))</f>
        <v>0</v>
      </c>
      <c r="KV69" s="21" t="n">
        <f aca="false">IF($A69="",0,SUMIF($B$5:$B$64,$A69,KV$5:KV$64))</f>
        <v>0</v>
      </c>
      <c r="KW69" s="21" t="n">
        <f aca="false">IF($A69="",0,SUMIF($B$5:$B$64,$A69,KW$5:KW$64))</f>
        <v>0</v>
      </c>
      <c r="KX69" s="21" t="n">
        <f aca="false">IF($A69="",0,SUMIF($B$5:$B$64,$A69,KX$5:KX$64))</f>
        <v>0</v>
      </c>
      <c r="KY69" s="21" t="n">
        <f aca="false">IF($A69="",0,SUMIF($B$5:$B$64,$A69,KY$5:KY$64))</f>
        <v>0</v>
      </c>
      <c r="KZ69" s="21" t="n">
        <f aca="false">IF($A69="",0,SUMIF($B$5:$B$64,$A69,KZ$5:KZ$64))</f>
        <v>0</v>
      </c>
      <c r="LA69" s="21" t="n">
        <f aca="false">IF($A69="",0,SUMIF($B$5:$B$64,$A69,LA$5:LA$64))</f>
        <v>0</v>
      </c>
      <c r="LB69" s="21" t="n">
        <f aca="false">IF($A69="",0,SUMIF($B$5:$B$64,$A69,LB$5:LB$64))</f>
        <v>0</v>
      </c>
      <c r="LC69" s="21" t="n">
        <f aca="false">IF($A69="",0,SUMIF($B$5:$B$64,$A69,LC$5:LC$64))</f>
        <v>0</v>
      </c>
      <c r="LD69" s="21" t="n">
        <f aca="false">IF($A69="",0,SUMIF($B$5:$B$64,$A69,LD$5:LD$64))</f>
        <v>0</v>
      </c>
      <c r="LE69" s="21" t="n">
        <f aca="false">IF($A69="",0,SUMIF($B$5:$B$64,$A69,LE$5:LE$64))</f>
        <v>0</v>
      </c>
      <c r="LF69" s="21" t="n">
        <f aca="false">IF($A69="",0,SUMIF($B$5:$B$64,$A69,LF$5:LF$64))</f>
        <v>0</v>
      </c>
      <c r="LG69" s="21" t="n">
        <f aca="false">IF($A69="",0,SUMIF($B$5:$B$64,$A69,LG$5:LG$64))</f>
        <v>0</v>
      </c>
      <c r="LH69" s="21" t="n">
        <f aca="false">IF($A69="",0,SUMIF($B$5:$B$64,$A69,LH$5:LH$64))</f>
        <v>0</v>
      </c>
      <c r="LI69" s="21" t="n">
        <f aca="false">IF($A69="",0,SUMIF($B$5:$B$64,$A69,LI$5:LI$64))</f>
        <v>0</v>
      </c>
      <c r="LJ69" s="21" t="n">
        <f aca="false">IF($A69="",0,SUMIF($B$5:$B$64,$A69,LJ$5:LJ$64))</f>
        <v>0</v>
      </c>
      <c r="LK69" s="21" t="n">
        <f aca="false">IF($A69="",0,SUMIF($B$5:$B$64,$A69,LK$5:LK$64))</f>
        <v>0</v>
      </c>
      <c r="LL69" s="21" t="n">
        <f aca="false">IF($A69="",0,SUMIF($B$5:$B$64,$A69,LL$5:LL$64))</f>
        <v>0</v>
      </c>
      <c r="LM69" s="21" t="n">
        <f aca="false">IF($A69="",0,SUMIF($B$5:$B$64,$A69,LM$5:LM$64))</f>
        <v>0</v>
      </c>
      <c r="LN69" s="21" t="n">
        <f aca="false">IF($A69="",0,SUMIF($B$5:$B$64,$A69,LN$5:LN$64))</f>
        <v>0</v>
      </c>
      <c r="LO69" s="21" t="n">
        <f aca="false">IF($A69="",0,SUMIF($B$5:$B$64,$A69,LO$5:LO$64))</f>
        <v>0</v>
      </c>
      <c r="LP69" s="21" t="n">
        <f aca="false">IF($A69="",0,SUMIF($B$5:$B$64,$A69,LP$5:LP$64))</f>
        <v>0</v>
      </c>
      <c r="LQ69" s="21" t="n">
        <f aca="false">IF($A69="",0,SUMIF($B$5:$B$64,$A69,LQ$5:LQ$64))</f>
        <v>0</v>
      </c>
      <c r="LR69" s="21" t="n">
        <f aca="false">IF($A69="",0,SUMIF($B$5:$B$64,$A69,LR$5:LR$64))</f>
        <v>0</v>
      </c>
      <c r="LS69" s="21" t="n">
        <f aca="false">IF($A69="",0,SUMIF($B$5:$B$64,$A69,LS$5:LS$64))</f>
        <v>0</v>
      </c>
      <c r="LT69" s="21" t="n">
        <f aca="false">IF($A69="",0,SUMIF($B$5:$B$64,$A69,LT$5:LT$64))</f>
        <v>0</v>
      </c>
      <c r="LU69" s="21" t="n">
        <f aca="false">IF($A69="",0,SUMIF($B$5:$B$64,$A69,LU$5:LU$64))</f>
        <v>0</v>
      </c>
      <c r="LV69" s="21" t="n">
        <f aca="false">IF($A69="",0,SUMIF($B$5:$B$64,$A69,LV$5:LV$64))</f>
        <v>0</v>
      </c>
      <c r="LW69" s="21" t="n">
        <f aca="false">IF($A69="",0,SUMIF($B$5:$B$64,$A69,LW$5:LW$64))</f>
        <v>0</v>
      </c>
      <c r="LX69" s="21" t="n">
        <f aca="false">IF($A69="",0,SUMIF($B$5:$B$64,$A69,LX$5:LX$64))</f>
        <v>0</v>
      </c>
      <c r="LY69" s="21" t="n">
        <f aca="false">IF($A69="",0,SUMIF($B$5:$B$64,$A69,LY$5:LY$64))</f>
        <v>0</v>
      </c>
      <c r="LZ69" s="21" t="n">
        <f aca="false">IF($A69="",0,SUMIF($B$5:$B$64,$A69,LZ$5:LZ$64))</f>
        <v>0</v>
      </c>
      <c r="MA69" s="21" t="n">
        <f aca="false">IF($A69="",0,SUMIF($B$5:$B$64,$A69,MA$5:MA$64))</f>
        <v>0</v>
      </c>
      <c r="MB69" s="21" t="n">
        <f aca="false">IF($A69="",0,SUMIF($B$5:$B$64,$A69,MB$5:MB$64))</f>
        <v>0</v>
      </c>
      <c r="MC69" s="21" t="n">
        <f aca="false">IF($A69="",0,SUMIF($B$5:$B$64,$A69,MC$5:MC$64))</f>
        <v>0</v>
      </c>
      <c r="MD69" s="21" t="n">
        <f aca="false">IF($A69="",0,SUMIF($B$5:$B$64,$A69,MD$5:MD$64))</f>
        <v>0</v>
      </c>
      <c r="ME69" s="21" t="n">
        <f aca="false">IF($A69="",0,SUMIF($B$5:$B$64,$A69,ME$5:ME$64))</f>
        <v>0</v>
      </c>
      <c r="MF69" s="21" t="n">
        <f aca="false">IF($A69="",0,SUMIF($B$5:$B$64,$A69,MF$5:MF$64))</f>
        <v>0</v>
      </c>
      <c r="MG69" s="21" t="n">
        <f aca="false">IF($A69="",0,SUMIF($B$5:$B$64,$A69,MG$5:MG$64))</f>
        <v>0</v>
      </c>
      <c r="MH69" s="21" t="n">
        <f aca="false">IF($A69="",0,SUMIF($B$5:$B$64,$A69,MH$5:MH$64))</f>
        <v>0</v>
      </c>
      <c r="MI69" s="21" t="n">
        <f aca="false">IF($A69="",0,SUMIF($B$5:$B$64,$A69,MI$5:MI$64))</f>
        <v>0</v>
      </c>
      <c r="MJ69" s="21" t="n">
        <f aca="false">IF($A69="",0,SUMIF($B$5:$B$64,$A69,MJ$5:MJ$64))</f>
        <v>0</v>
      </c>
      <c r="MK69" s="21" t="n">
        <f aca="false">IF($A69="",0,SUMIF($B$5:$B$64,$A69,MK$5:MK$64))</f>
        <v>0</v>
      </c>
      <c r="ML69" s="21" t="n">
        <f aca="false">IF($A69="",0,SUMIF($B$5:$B$64,$A69,ML$5:ML$64))</f>
        <v>0</v>
      </c>
      <c r="MM69" s="21" t="n">
        <f aca="false">IF($A69="",0,SUMIF($B$5:$B$64,$A69,MM$5:MM$64))</f>
        <v>0</v>
      </c>
      <c r="MN69" s="21" t="n">
        <f aca="false">IF($A69="",0,SUMIF($B$5:$B$64,$A69,MN$5:MN$64))</f>
        <v>0</v>
      </c>
      <c r="MO69" s="21" t="n">
        <f aca="false">IF($A69="",0,SUMIF($B$5:$B$64,$A69,MO$5:MO$64))</f>
        <v>0</v>
      </c>
      <c r="MP69" s="21" t="n">
        <f aca="false">IF($A69="",0,SUMIF($B$5:$B$64,$A69,MP$5:MP$64))</f>
        <v>0</v>
      </c>
      <c r="MQ69" s="21" t="n">
        <f aca="false">IF($A69="",0,SUMIF($B$5:$B$64,$A69,MQ$5:MQ$64))</f>
        <v>0</v>
      </c>
      <c r="MR69" s="21" t="n">
        <f aca="false">IF($A69="",0,SUMIF($B$5:$B$64,$A69,MR$5:MR$64))</f>
        <v>0</v>
      </c>
      <c r="MS69" s="21" t="n">
        <f aca="false">IF($A69="",0,SUMIF($B$5:$B$64,$A69,MS$5:MS$64))</f>
        <v>0</v>
      </c>
      <c r="MT69" s="21" t="n">
        <f aca="false">IF($A69="",0,SUMIF($B$5:$B$64,$A69,MT$5:MT$64))</f>
        <v>0</v>
      </c>
      <c r="MU69" s="21" t="n">
        <f aca="false">IF($A69="",0,SUMIF($B$5:$B$64,$A69,MU$5:MU$64))</f>
        <v>0</v>
      </c>
      <c r="MV69" s="21" t="n">
        <f aca="false">IF($A69="",0,SUMIF($B$5:$B$64,$A69,MV$5:MV$64))</f>
        <v>0</v>
      </c>
      <c r="MW69" s="21" t="n">
        <f aca="false">IF($A69="",0,SUMIF($B$5:$B$64,$A69,MW$5:MW$64))</f>
        <v>0</v>
      </c>
      <c r="MX69" s="21" t="n">
        <f aca="false">IF($A69="",0,SUMIF($B$5:$B$64,$A69,MX$5:MX$64))</f>
        <v>0</v>
      </c>
      <c r="MY69" s="21" t="n">
        <f aca="false">IF($A69="",0,SUMIF($B$5:$B$64,$A69,MY$5:MY$64))</f>
        <v>0</v>
      </c>
      <c r="MZ69" s="21" t="n">
        <f aca="false">IF($A69="",0,SUMIF($B$5:$B$64,$A69,MZ$5:MZ$64))</f>
        <v>0</v>
      </c>
      <c r="NA69" s="21" t="n">
        <f aca="false">IF($A69="",0,SUMIF($B$5:$B$64,$A69,NA$5:NA$64))</f>
        <v>0</v>
      </c>
      <c r="NB69" s="21" t="n">
        <f aca="false">IF($A69="",0,SUMIF($B$5:$B$64,$A69,NB$5:NB$64))</f>
        <v>0</v>
      </c>
      <c r="NC69" s="21" t="n">
        <f aca="false">IF($A69="",0,SUMIF($B$5:$B$64,$A69,NC$5:NC$64))</f>
        <v>0</v>
      </c>
      <c r="ND69" s="21" t="n">
        <f aca="false">IF($A69="",0,SUMIF($B$5:$B$64,$A69,ND$5:ND$64))</f>
        <v>0</v>
      </c>
      <c r="NE69" s="21" t="n">
        <f aca="false">IF($A69="",0,SUMIF($B$5:$B$64,$A69,NE$5:NE$64))</f>
        <v>0</v>
      </c>
      <c r="NF69" s="21" t="n">
        <f aca="false">IF($A69="",0,SUMIF($B$5:$B$64,$A69,NF$5:NF$64))</f>
        <v>0</v>
      </c>
      <c r="NG69" s="21" t="n">
        <f aca="false">IF($A69="",0,SUMIF($B$5:$B$64,$A69,NG$5:NG$64))</f>
        <v>0</v>
      </c>
      <c r="NH69" s="21" t="n">
        <f aca="false">IF($A69="",0,SUMIF($B$5:$B$64,$A69,NH$5:NH$64))</f>
        <v>0</v>
      </c>
    </row>
    <row r="70" customFormat="false" ht="15" hidden="false" customHeight="false" outlineLevel="0" collapsed="false">
      <c r="A70" s="6" t="str">
        <f aca="false">IF(Einstellungen!A9="","",Einstellungen!A9)</f>
        <v>Bewegungstherapie</v>
      </c>
      <c r="B70" s="20" t="n">
        <f aca="false">IF(Einstellungen!B9="",999,Einstellungen!B9)</f>
        <v>2</v>
      </c>
      <c r="C70" s="5" t="n">
        <f aca="false">Einstellungen!C9</f>
        <v>2</v>
      </c>
      <c r="D70" s="5"/>
      <c r="E70" s="5"/>
      <c r="F70" s="5"/>
      <c r="G70" s="21" t="n">
        <f aca="false">IF($A70="",0,SUMIF($B$5:$B$64,$A70,G$5:G$64))</f>
        <v>0</v>
      </c>
      <c r="H70" s="21" t="n">
        <f aca="false">IF($A70="",0,SUMIF($B$5:$B$64,$A70,H$5:H$64))</f>
        <v>0</v>
      </c>
      <c r="I70" s="21" t="n">
        <f aca="false">IF($A70="",0,SUMIF($B$5:$B$64,$A70,I$5:I$64))</f>
        <v>0</v>
      </c>
      <c r="J70" s="21" t="n">
        <f aca="false">IF($A70="",0,SUMIF($B$5:$B$64,$A70,J$5:J$64))</f>
        <v>0</v>
      </c>
      <c r="K70" s="21" t="n">
        <f aca="false">IF($A70="",0,SUMIF($B$5:$B$64,$A70,K$5:K$64))</f>
        <v>0</v>
      </c>
      <c r="L70" s="21" t="n">
        <f aca="false">IF($A70="",0,SUMIF($B$5:$B$64,$A70,L$5:L$64))</f>
        <v>0</v>
      </c>
      <c r="M70" s="21" t="n">
        <f aca="false">IF($A70="",0,SUMIF($B$5:$B$64,$A70,M$5:M$64))</f>
        <v>0</v>
      </c>
      <c r="N70" s="21" t="n">
        <f aca="false">IF($A70="",0,SUMIF($B$5:$B$64,$A70,N$5:N$64))</f>
        <v>0</v>
      </c>
      <c r="O70" s="21" t="n">
        <f aca="false">IF($A70="",0,SUMIF($B$5:$B$64,$A70,O$5:O$64))</f>
        <v>0</v>
      </c>
      <c r="P70" s="21" t="n">
        <f aca="false">IF($A70="",0,SUMIF($B$5:$B$64,$A70,P$5:P$64))</f>
        <v>0</v>
      </c>
      <c r="Q70" s="21" t="n">
        <f aca="false">IF($A70="",0,SUMIF($B$5:$B$64,$A70,Q$5:Q$64))</f>
        <v>0</v>
      </c>
      <c r="R70" s="21" t="n">
        <f aca="false">IF($A70="",0,SUMIF($B$5:$B$64,$A70,R$5:R$64))</f>
        <v>0</v>
      </c>
      <c r="S70" s="21" t="n">
        <f aca="false">IF($A70="",0,SUMIF($B$5:$B$64,$A70,S$5:S$64))</f>
        <v>0</v>
      </c>
      <c r="T70" s="21" t="n">
        <f aca="false">IF($A70="",0,SUMIF($B$5:$B$64,$A70,T$5:T$64))</f>
        <v>0</v>
      </c>
      <c r="U70" s="21" t="n">
        <f aca="false">IF($A70="",0,SUMIF($B$5:$B$64,$A70,U$5:U$64))</f>
        <v>0</v>
      </c>
      <c r="V70" s="21" t="n">
        <f aca="false">IF($A70="",0,SUMIF($B$5:$B$64,$A70,V$5:V$64))</f>
        <v>0</v>
      </c>
      <c r="W70" s="21" t="n">
        <f aca="false">IF($A70="",0,SUMIF($B$5:$B$64,$A70,W$5:W$64))</f>
        <v>0</v>
      </c>
      <c r="X70" s="21" t="n">
        <f aca="false">IF($A70="",0,SUMIF($B$5:$B$64,$A70,X$5:X$64))</f>
        <v>0</v>
      </c>
      <c r="Y70" s="21" t="n">
        <f aca="false">IF($A70="",0,SUMIF($B$5:$B$64,$A70,Y$5:Y$64))</f>
        <v>0</v>
      </c>
      <c r="Z70" s="21" t="n">
        <f aca="false">IF($A70="",0,SUMIF($B$5:$B$64,$A70,Z$5:Z$64))</f>
        <v>0</v>
      </c>
      <c r="AA70" s="21" t="n">
        <f aca="false">IF($A70="",0,SUMIF($B$5:$B$64,$A70,AA$5:AA$64))</f>
        <v>0</v>
      </c>
      <c r="AB70" s="21" t="n">
        <f aca="false">IF($A70="",0,SUMIF($B$5:$B$64,$A70,AB$5:AB$64))</f>
        <v>0</v>
      </c>
      <c r="AC70" s="21" t="n">
        <f aca="false">IF($A70="",0,SUMIF($B$5:$B$64,$A70,AC$5:AC$64))</f>
        <v>0</v>
      </c>
      <c r="AD70" s="21" t="n">
        <f aca="false">IF($A70="",0,SUMIF($B$5:$B$64,$A70,AD$5:AD$64))</f>
        <v>0</v>
      </c>
      <c r="AE70" s="21" t="n">
        <f aca="false">IF($A70="",0,SUMIF($B$5:$B$64,$A70,AE$5:AE$64))</f>
        <v>0</v>
      </c>
      <c r="AF70" s="21" t="n">
        <f aca="false">IF($A70="",0,SUMIF($B$5:$B$64,$A70,AF$5:AF$64))</f>
        <v>0</v>
      </c>
      <c r="AG70" s="21" t="n">
        <f aca="false">IF($A70="",0,SUMIF($B$5:$B$64,$A70,AG$5:AG$64))</f>
        <v>0</v>
      </c>
      <c r="AH70" s="21" t="n">
        <f aca="false">IF($A70="",0,SUMIF($B$5:$B$64,$A70,AH$5:AH$64))</f>
        <v>0</v>
      </c>
      <c r="AI70" s="21" t="n">
        <f aca="false">IF($A70="",0,SUMIF($B$5:$B$64,$A70,AI$5:AI$64))</f>
        <v>0</v>
      </c>
      <c r="AJ70" s="21" t="n">
        <f aca="false">IF($A70="",0,SUMIF($B$5:$B$64,$A70,AJ$5:AJ$64))</f>
        <v>0</v>
      </c>
      <c r="AK70" s="21" t="n">
        <f aca="false">IF($A70="",0,SUMIF($B$5:$B$64,$A70,AK$5:AK$64))</f>
        <v>0</v>
      </c>
      <c r="AL70" s="21" t="n">
        <f aca="false">IF($A70="",0,SUMIF($B$5:$B$64,$A70,AL$5:AL$64))</f>
        <v>0</v>
      </c>
      <c r="AM70" s="21" t="n">
        <f aca="false">IF($A70="",0,SUMIF($B$5:$B$64,$A70,AM$5:AM$64))</f>
        <v>0</v>
      </c>
      <c r="AN70" s="21" t="n">
        <f aca="false">IF($A70="",0,SUMIF($B$5:$B$64,$A70,AN$5:AN$64))</f>
        <v>0</v>
      </c>
      <c r="AO70" s="21" t="n">
        <f aca="false">IF($A70="",0,SUMIF($B$5:$B$64,$A70,AO$5:AO$64))</f>
        <v>0</v>
      </c>
      <c r="AP70" s="21" t="n">
        <f aca="false">IF($A70="",0,SUMIF($B$5:$B$64,$A70,AP$5:AP$64))</f>
        <v>0</v>
      </c>
      <c r="AQ70" s="21" t="n">
        <f aca="false">IF($A70="",0,SUMIF($B$5:$B$64,$A70,AQ$5:AQ$64))</f>
        <v>0</v>
      </c>
      <c r="AR70" s="21" t="n">
        <f aca="false">IF($A70="",0,SUMIF($B$5:$B$64,$A70,AR$5:AR$64))</f>
        <v>0</v>
      </c>
      <c r="AS70" s="21" t="n">
        <f aca="false">IF($A70="",0,SUMIF($B$5:$B$64,$A70,AS$5:AS$64))</f>
        <v>0</v>
      </c>
      <c r="AT70" s="21" t="n">
        <f aca="false">IF($A70="",0,SUMIF($B$5:$B$64,$A70,AT$5:AT$64))</f>
        <v>0</v>
      </c>
      <c r="AU70" s="21" t="n">
        <f aca="false">IF($A70="",0,SUMIF($B$5:$B$64,$A70,AU$5:AU$64))</f>
        <v>0</v>
      </c>
      <c r="AV70" s="21" t="n">
        <f aca="false">IF($A70="",0,SUMIF($B$5:$B$64,$A70,AV$5:AV$64))</f>
        <v>0</v>
      </c>
      <c r="AW70" s="21" t="n">
        <f aca="false">IF($A70="",0,SUMIF($B$5:$B$64,$A70,AW$5:AW$64))</f>
        <v>0</v>
      </c>
      <c r="AX70" s="21" t="n">
        <f aca="false">IF($A70="",0,SUMIF($B$5:$B$64,$A70,AX$5:AX$64))</f>
        <v>0</v>
      </c>
      <c r="AY70" s="21" t="n">
        <f aca="false">IF($A70="",0,SUMIF($B$5:$B$64,$A70,AY$5:AY$64))</f>
        <v>0</v>
      </c>
      <c r="AZ70" s="21" t="n">
        <f aca="false">IF($A70="",0,SUMIF($B$5:$B$64,$A70,AZ$5:AZ$64))</f>
        <v>0</v>
      </c>
      <c r="BA70" s="21" t="n">
        <f aca="false">IF($A70="",0,SUMIF($B$5:$B$64,$A70,BA$5:BA$64))</f>
        <v>0</v>
      </c>
      <c r="BB70" s="21" t="n">
        <f aca="false">IF($A70="",0,SUMIF($B$5:$B$64,$A70,BB$5:BB$64))</f>
        <v>0</v>
      </c>
      <c r="BC70" s="21" t="n">
        <f aca="false">IF($A70="",0,SUMIF($B$5:$B$64,$A70,BC$5:BC$64))</f>
        <v>0</v>
      </c>
      <c r="BD70" s="21" t="n">
        <f aca="false">IF($A70="",0,SUMIF($B$5:$B$64,$A70,BD$5:BD$64))</f>
        <v>0</v>
      </c>
      <c r="BE70" s="21" t="n">
        <f aca="false">IF($A70="",0,SUMIF($B$5:$B$64,$A70,BE$5:BE$64))</f>
        <v>0</v>
      </c>
      <c r="BF70" s="21" t="n">
        <f aca="false">IF($A70="",0,SUMIF($B$5:$B$64,$A70,BF$5:BF$64))</f>
        <v>0</v>
      </c>
      <c r="BG70" s="21" t="n">
        <f aca="false">IF($A70="",0,SUMIF($B$5:$B$64,$A70,BG$5:BG$64))</f>
        <v>0</v>
      </c>
      <c r="BH70" s="21" t="n">
        <f aca="false">IF($A70="",0,SUMIF($B$5:$B$64,$A70,BH$5:BH$64))</f>
        <v>0</v>
      </c>
      <c r="BI70" s="21" t="n">
        <f aca="false">IF($A70="",0,SUMIF($B$5:$B$64,$A70,BI$5:BI$64))</f>
        <v>0</v>
      </c>
      <c r="BJ70" s="21" t="n">
        <f aca="false">IF($A70="",0,SUMIF($B$5:$B$64,$A70,BJ$5:BJ$64))</f>
        <v>0</v>
      </c>
      <c r="BK70" s="21" t="n">
        <f aca="false">IF($A70="",0,SUMIF($B$5:$B$64,$A70,BK$5:BK$64))</f>
        <v>0</v>
      </c>
      <c r="BL70" s="21" t="n">
        <f aca="false">IF($A70="",0,SUMIF($B$5:$B$64,$A70,BL$5:BL$64))</f>
        <v>0</v>
      </c>
      <c r="BM70" s="21" t="n">
        <f aca="false">IF($A70="",0,SUMIF($B$5:$B$64,$A70,BM$5:BM$64))</f>
        <v>0</v>
      </c>
      <c r="BN70" s="21" t="n">
        <f aca="false">IF($A70="",0,SUMIF($B$5:$B$64,$A70,BN$5:BN$64))</f>
        <v>0</v>
      </c>
      <c r="BO70" s="21" t="n">
        <f aca="false">IF($A70="",0,SUMIF($B$5:$B$64,$A70,BO$5:BO$64))</f>
        <v>0</v>
      </c>
      <c r="BP70" s="21" t="n">
        <f aca="false">IF($A70="",0,SUMIF($B$5:$B$64,$A70,BP$5:BP$64))</f>
        <v>0</v>
      </c>
      <c r="BQ70" s="21" t="n">
        <f aca="false">IF($A70="",0,SUMIF($B$5:$B$64,$A70,BQ$5:BQ$64))</f>
        <v>0</v>
      </c>
      <c r="BR70" s="21" t="n">
        <f aca="false">IF($A70="",0,SUMIF($B$5:$B$64,$A70,BR$5:BR$64))</f>
        <v>0</v>
      </c>
      <c r="BS70" s="21" t="n">
        <f aca="false">IF($A70="",0,SUMIF($B$5:$B$64,$A70,BS$5:BS$64))</f>
        <v>0</v>
      </c>
      <c r="BT70" s="21" t="n">
        <f aca="false">IF($A70="",0,SUMIF($B$5:$B$64,$A70,BT$5:BT$64))</f>
        <v>0</v>
      </c>
      <c r="BU70" s="21" t="n">
        <f aca="false">IF($A70="",0,SUMIF($B$5:$B$64,$A70,BU$5:BU$64))</f>
        <v>0</v>
      </c>
      <c r="BV70" s="21" t="n">
        <f aca="false">IF($A70="",0,SUMIF($B$5:$B$64,$A70,BV$5:BV$64))</f>
        <v>0</v>
      </c>
      <c r="BW70" s="21" t="n">
        <f aca="false">IF($A70="",0,SUMIF($B$5:$B$64,$A70,BW$5:BW$64))</f>
        <v>0</v>
      </c>
      <c r="BX70" s="21" t="n">
        <f aca="false">IF($A70="",0,SUMIF($B$5:$B$64,$A70,BX$5:BX$64))</f>
        <v>0</v>
      </c>
      <c r="BY70" s="21" t="n">
        <f aca="false">IF($A70="",0,SUMIF($B$5:$B$64,$A70,BY$5:BY$64))</f>
        <v>0</v>
      </c>
      <c r="BZ70" s="21" t="n">
        <f aca="false">IF($A70="",0,SUMIF($B$5:$B$64,$A70,BZ$5:BZ$64))</f>
        <v>0</v>
      </c>
      <c r="CA70" s="21" t="n">
        <f aca="false">IF($A70="",0,SUMIF($B$5:$B$64,$A70,CA$5:CA$64))</f>
        <v>0</v>
      </c>
      <c r="CB70" s="21" t="n">
        <f aca="false">IF($A70="",0,SUMIF($B$5:$B$64,$A70,CB$5:CB$64))</f>
        <v>0</v>
      </c>
      <c r="CC70" s="21" t="n">
        <f aca="false">IF($A70="",0,SUMIF($B$5:$B$64,$A70,CC$5:CC$64))</f>
        <v>0</v>
      </c>
      <c r="CD70" s="21" t="n">
        <f aca="false">IF($A70="",0,SUMIF($B$5:$B$64,$A70,CD$5:CD$64))</f>
        <v>0</v>
      </c>
      <c r="CE70" s="21" t="n">
        <f aca="false">IF($A70="",0,SUMIF($B$5:$B$64,$A70,CE$5:CE$64))</f>
        <v>0</v>
      </c>
      <c r="CF70" s="21" t="n">
        <f aca="false">IF($A70="",0,SUMIF($B$5:$B$64,$A70,CF$5:CF$64))</f>
        <v>0</v>
      </c>
      <c r="CG70" s="21" t="n">
        <f aca="false">IF($A70="",0,SUMIF($B$5:$B$64,$A70,CG$5:CG$64))</f>
        <v>0</v>
      </c>
      <c r="CH70" s="21" t="n">
        <f aca="false">IF($A70="",0,SUMIF($B$5:$B$64,$A70,CH$5:CH$64))</f>
        <v>0</v>
      </c>
      <c r="CI70" s="21" t="n">
        <f aca="false">IF($A70="",0,SUMIF($B$5:$B$64,$A70,CI$5:CI$64))</f>
        <v>0</v>
      </c>
      <c r="CJ70" s="21" t="n">
        <f aca="false">IF($A70="",0,SUMIF($B$5:$B$64,$A70,CJ$5:CJ$64))</f>
        <v>0</v>
      </c>
      <c r="CK70" s="21" t="n">
        <f aca="false">IF($A70="",0,SUMIF($B$5:$B$64,$A70,CK$5:CK$64))</f>
        <v>0</v>
      </c>
      <c r="CL70" s="21" t="n">
        <f aca="false">IF($A70="",0,SUMIF($B$5:$B$64,$A70,CL$5:CL$64))</f>
        <v>0</v>
      </c>
      <c r="CM70" s="21" t="n">
        <f aca="false">IF($A70="",0,SUMIF($B$5:$B$64,$A70,CM$5:CM$64))</f>
        <v>0</v>
      </c>
      <c r="CN70" s="21" t="n">
        <f aca="false">IF($A70="",0,SUMIF($B$5:$B$64,$A70,CN$5:CN$64))</f>
        <v>0</v>
      </c>
      <c r="CO70" s="21" t="n">
        <f aca="false">IF($A70="",0,SUMIF($B$5:$B$64,$A70,CO$5:CO$64))</f>
        <v>0</v>
      </c>
      <c r="CP70" s="21" t="n">
        <f aca="false">IF($A70="",0,SUMIF($B$5:$B$64,$A70,CP$5:CP$64))</f>
        <v>0</v>
      </c>
      <c r="CQ70" s="21" t="n">
        <f aca="false">IF($A70="",0,SUMIF($B$5:$B$64,$A70,CQ$5:CQ$64))</f>
        <v>0</v>
      </c>
      <c r="CR70" s="21" t="n">
        <f aca="false">IF($A70="",0,SUMIF($B$5:$B$64,$A70,CR$5:CR$64))</f>
        <v>0</v>
      </c>
      <c r="CS70" s="21" t="n">
        <f aca="false">IF($A70="",0,SUMIF($B$5:$B$64,$A70,CS$5:CS$64))</f>
        <v>0</v>
      </c>
      <c r="CT70" s="21" t="n">
        <f aca="false">IF($A70="",0,SUMIF($B$5:$B$64,$A70,CT$5:CT$64))</f>
        <v>0</v>
      </c>
      <c r="CU70" s="21" t="n">
        <f aca="false">IF($A70="",0,SUMIF($B$5:$B$64,$A70,CU$5:CU$64))</f>
        <v>0</v>
      </c>
      <c r="CV70" s="21" t="n">
        <f aca="false">IF($A70="",0,SUMIF($B$5:$B$64,$A70,CV$5:CV$64))</f>
        <v>0</v>
      </c>
      <c r="CW70" s="21" t="n">
        <f aca="false">IF($A70="",0,SUMIF($B$5:$B$64,$A70,CW$5:CW$64))</f>
        <v>0</v>
      </c>
      <c r="CX70" s="21" t="n">
        <f aca="false">IF($A70="",0,SUMIF($B$5:$B$64,$A70,CX$5:CX$64))</f>
        <v>0</v>
      </c>
      <c r="CY70" s="21" t="n">
        <f aca="false">IF($A70="",0,SUMIF($B$5:$B$64,$A70,CY$5:CY$64))</f>
        <v>0</v>
      </c>
      <c r="CZ70" s="21" t="n">
        <f aca="false">IF($A70="",0,SUMIF($B$5:$B$64,$A70,CZ$5:CZ$64))</f>
        <v>0</v>
      </c>
      <c r="DA70" s="21" t="n">
        <f aca="false">IF($A70="",0,SUMIF($B$5:$B$64,$A70,DA$5:DA$64))</f>
        <v>0</v>
      </c>
      <c r="DB70" s="21" t="n">
        <f aca="false">IF($A70="",0,SUMIF($B$5:$B$64,$A70,DB$5:DB$64))</f>
        <v>0</v>
      </c>
      <c r="DC70" s="21" t="n">
        <f aca="false">IF($A70="",0,SUMIF($B$5:$B$64,$A70,DC$5:DC$64))</f>
        <v>0</v>
      </c>
      <c r="DD70" s="21" t="n">
        <f aca="false">IF($A70="",0,SUMIF($B$5:$B$64,$A70,DD$5:DD$64))</f>
        <v>0</v>
      </c>
      <c r="DE70" s="21" t="n">
        <f aca="false">IF($A70="",0,SUMIF($B$5:$B$64,$A70,DE$5:DE$64))</f>
        <v>0</v>
      </c>
      <c r="DF70" s="21" t="n">
        <f aca="false">IF($A70="",0,SUMIF($B$5:$B$64,$A70,DF$5:DF$64))</f>
        <v>0</v>
      </c>
      <c r="DG70" s="21" t="n">
        <f aca="false">IF($A70="",0,SUMIF($B$5:$B$64,$A70,DG$5:DG$64))</f>
        <v>0</v>
      </c>
      <c r="DH70" s="21" t="n">
        <f aca="false">IF($A70="",0,SUMIF($B$5:$B$64,$A70,DH$5:DH$64))</f>
        <v>0</v>
      </c>
      <c r="DI70" s="21" t="n">
        <f aca="false">IF($A70="",0,SUMIF($B$5:$B$64,$A70,DI$5:DI$64))</f>
        <v>0</v>
      </c>
      <c r="DJ70" s="21" t="n">
        <f aca="false">IF($A70="",0,SUMIF($B$5:$B$64,$A70,DJ$5:DJ$64))</f>
        <v>0</v>
      </c>
      <c r="DK70" s="21" t="n">
        <f aca="false">IF($A70="",0,SUMIF($B$5:$B$64,$A70,DK$5:DK$64))</f>
        <v>0</v>
      </c>
      <c r="DL70" s="21" t="n">
        <f aca="false">IF($A70="",0,SUMIF($B$5:$B$64,$A70,DL$5:DL$64))</f>
        <v>0</v>
      </c>
      <c r="DM70" s="21" t="n">
        <f aca="false">IF($A70="",0,SUMIF($B$5:$B$64,$A70,DM$5:DM$64))</f>
        <v>0</v>
      </c>
      <c r="DN70" s="21" t="n">
        <f aca="false">IF($A70="",0,SUMIF($B$5:$B$64,$A70,DN$5:DN$64))</f>
        <v>0</v>
      </c>
      <c r="DO70" s="21" t="n">
        <f aca="false">IF($A70="",0,SUMIF($B$5:$B$64,$A70,DO$5:DO$64))</f>
        <v>0</v>
      </c>
      <c r="DP70" s="21" t="n">
        <f aca="false">IF($A70="",0,SUMIF($B$5:$B$64,$A70,DP$5:DP$64))</f>
        <v>0</v>
      </c>
      <c r="DQ70" s="21" t="n">
        <f aca="false">IF($A70="",0,SUMIF($B$5:$B$64,$A70,DQ$5:DQ$64))</f>
        <v>0</v>
      </c>
      <c r="DR70" s="21" t="n">
        <f aca="false">IF($A70="",0,SUMIF($B$5:$B$64,$A70,DR$5:DR$64))</f>
        <v>0</v>
      </c>
      <c r="DS70" s="21" t="n">
        <f aca="false">IF($A70="",0,SUMIF($B$5:$B$64,$A70,DS$5:DS$64))</f>
        <v>0</v>
      </c>
      <c r="DT70" s="21" t="n">
        <f aca="false">IF($A70="",0,SUMIF($B$5:$B$64,$A70,DT$5:DT$64))</f>
        <v>0</v>
      </c>
      <c r="DU70" s="21" t="n">
        <f aca="false">IF($A70="",0,SUMIF($B$5:$B$64,$A70,DU$5:DU$64))</f>
        <v>0</v>
      </c>
      <c r="DV70" s="21" t="n">
        <f aca="false">IF($A70="",0,SUMIF($B$5:$B$64,$A70,DV$5:DV$64))</f>
        <v>0</v>
      </c>
      <c r="DW70" s="21" t="n">
        <f aca="false">IF($A70="",0,SUMIF($B$5:$B$64,$A70,DW$5:DW$64))</f>
        <v>0</v>
      </c>
      <c r="DX70" s="21" t="n">
        <f aca="false">IF($A70="",0,SUMIF($B$5:$B$64,$A70,DX$5:DX$64))</f>
        <v>0</v>
      </c>
      <c r="DY70" s="21" t="n">
        <f aca="false">IF($A70="",0,SUMIF($B$5:$B$64,$A70,DY$5:DY$64))</f>
        <v>0</v>
      </c>
      <c r="DZ70" s="21" t="n">
        <f aca="false">IF($A70="",0,SUMIF($B$5:$B$64,$A70,DZ$5:DZ$64))</f>
        <v>0</v>
      </c>
      <c r="EA70" s="21" t="n">
        <f aca="false">IF($A70="",0,SUMIF($B$5:$B$64,$A70,EA$5:EA$64))</f>
        <v>0</v>
      </c>
      <c r="EB70" s="21" t="n">
        <f aca="false">IF($A70="",0,SUMIF($B$5:$B$64,$A70,EB$5:EB$64))</f>
        <v>0</v>
      </c>
      <c r="EC70" s="21" t="n">
        <f aca="false">IF($A70="",0,SUMIF($B$5:$B$64,$A70,EC$5:EC$64))</f>
        <v>0</v>
      </c>
      <c r="ED70" s="21" t="n">
        <f aca="false">IF($A70="",0,SUMIF($B$5:$B$64,$A70,ED$5:ED$64))</f>
        <v>0</v>
      </c>
      <c r="EE70" s="21" t="n">
        <f aca="false">IF($A70="",0,SUMIF($B$5:$B$64,$A70,EE$5:EE$64))</f>
        <v>0</v>
      </c>
      <c r="EF70" s="21" t="n">
        <f aca="false">IF($A70="",0,SUMIF($B$5:$B$64,$A70,EF$5:EF$64))</f>
        <v>0</v>
      </c>
      <c r="EG70" s="21" t="n">
        <f aca="false">IF($A70="",0,SUMIF($B$5:$B$64,$A70,EG$5:EG$64))</f>
        <v>0</v>
      </c>
      <c r="EH70" s="21" t="n">
        <f aca="false">IF($A70="",0,SUMIF($B$5:$B$64,$A70,EH$5:EH$64))</f>
        <v>0</v>
      </c>
      <c r="EI70" s="21" t="n">
        <f aca="false">IF($A70="",0,SUMIF($B$5:$B$64,$A70,EI$5:EI$64))</f>
        <v>0</v>
      </c>
      <c r="EJ70" s="21" t="n">
        <f aca="false">IF($A70="",0,SUMIF($B$5:$B$64,$A70,EJ$5:EJ$64))</f>
        <v>0</v>
      </c>
      <c r="EK70" s="21" t="n">
        <f aca="false">IF($A70="",0,SUMIF($B$5:$B$64,$A70,EK$5:EK$64))</f>
        <v>0</v>
      </c>
      <c r="EL70" s="21" t="n">
        <f aca="false">IF($A70="",0,SUMIF($B$5:$B$64,$A70,EL$5:EL$64))</f>
        <v>0</v>
      </c>
      <c r="EM70" s="21" t="n">
        <f aca="false">IF($A70="",0,SUMIF($B$5:$B$64,$A70,EM$5:EM$64))</f>
        <v>0</v>
      </c>
      <c r="EN70" s="21" t="n">
        <f aca="false">IF($A70="",0,SUMIF($B$5:$B$64,$A70,EN$5:EN$64))</f>
        <v>0</v>
      </c>
      <c r="EO70" s="21" t="n">
        <f aca="false">IF($A70="",0,SUMIF($B$5:$B$64,$A70,EO$5:EO$64))</f>
        <v>0</v>
      </c>
      <c r="EP70" s="21" t="n">
        <f aca="false">IF($A70="",0,SUMIF($B$5:$B$64,$A70,EP$5:EP$64))</f>
        <v>0</v>
      </c>
      <c r="EQ70" s="21" t="n">
        <f aca="false">IF($A70="",0,SUMIF($B$5:$B$64,$A70,EQ$5:EQ$64))</f>
        <v>0</v>
      </c>
      <c r="ER70" s="21" t="n">
        <f aca="false">IF($A70="",0,SUMIF($B$5:$B$64,$A70,ER$5:ER$64))</f>
        <v>0</v>
      </c>
      <c r="ES70" s="21" t="n">
        <f aca="false">IF($A70="",0,SUMIF($B$5:$B$64,$A70,ES$5:ES$64))</f>
        <v>0</v>
      </c>
      <c r="ET70" s="21" t="n">
        <f aca="false">IF($A70="",0,SUMIF($B$5:$B$64,$A70,ET$5:ET$64))</f>
        <v>0</v>
      </c>
      <c r="EU70" s="21" t="n">
        <f aca="false">IF($A70="",0,SUMIF($B$5:$B$64,$A70,EU$5:EU$64))</f>
        <v>0</v>
      </c>
      <c r="EV70" s="21" t="n">
        <f aca="false">IF($A70="",0,SUMIF($B$5:$B$64,$A70,EV$5:EV$64))</f>
        <v>0</v>
      </c>
      <c r="EW70" s="21" t="n">
        <f aca="false">IF($A70="",0,SUMIF($B$5:$B$64,$A70,EW$5:EW$64))</f>
        <v>0</v>
      </c>
      <c r="EX70" s="21" t="n">
        <f aca="false">IF($A70="",0,SUMIF($B$5:$B$64,$A70,EX$5:EX$64))</f>
        <v>0</v>
      </c>
      <c r="EY70" s="21" t="n">
        <f aca="false">IF($A70="",0,SUMIF($B$5:$B$64,$A70,EY$5:EY$64))</f>
        <v>0</v>
      </c>
      <c r="EZ70" s="21" t="n">
        <f aca="false">IF($A70="",0,SUMIF($B$5:$B$64,$A70,EZ$5:EZ$64))</f>
        <v>0</v>
      </c>
      <c r="FA70" s="21" t="n">
        <f aca="false">IF($A70="",0,SUMIF($B$5:$B$64,$A70,FA$5:FA$64))</f>
        <v>0</v>
      </c>
      <c r="FB70" s="21" t="n">
        <f aca="false">IF($A70="",0,SUMIF($B$5:$B$64,$A70,FB$5:FB$64))</f>
        <v>0</v>
      </c>
      <c r="FC70" s="21" t="n">
        <f aca="false">IF($A70="",0,SUMIF($B$5:$B$64,$A70,FC$5:FC$64))</f>
        <v>0</v>
      </c>
      <c r="FD70" s="21" t="n">
        <f aca="false">IF($A70="",0,SUMIF($B$5:$B$64,$A70,FD$5:FD$64))</f>
        <v>0</v>
      </c>
      <c r="FE70" s="21" t="n">
        <f aca="false">IF($A70="",0,SUMIF($B$5:$B$64,$A70,FE$5:FE$64))</f>
        <v>0</v>
      </c>
      <c r="FF70" s="21" t="n">
        <f aca="false">IF($A70="",0,SUMIF($B$5:$B$64,$A70,FF$5:FF$64))</f>
        <v>0</v>
      </c>
      <c r="FG70" s="21" t="n">
        <f aca="false">IF($A70="",0,SUMIF($B$5:$B$64,$A70,FG$5:FG$64))</f>
        <v>0</v>
      </c>
      <c r="FH70" s="21" t="n">
        <f aca="false">IF($A70="",0,SUMIF($B$5:$B$64,$A70,FH$5:FH$64))</f>
        <v>0</v>
      </c>
      <c r="FI70" s="21" t="n">
        <f aca="false">IF($A70="",0,SUMIF($B$5:$B$64,$A70,FI$5:FI$64))</f>
        <v>0</v>
      </c>
      <c r="FJ70" s="21" t="n">
        <f aca="false">IF($A70="",0,SUMIF($B$5:$B$64,$A70,FJ$5:FJ$64))</f>
        <v>0</v>
      </c>
      <c r="FK70" s="21" t="n">
        <f aca="false">IF($A70="",0,SUMIF($B$5:$B$64,$A70,FK$5:FK$64))</f>
        <v>0</v>
      </c>
      <c r="FL70" s="21" t="n">
        <f aca="false">IF($A70="",0,SUMIF($B$5:$B$64,$A70,FL$5:FL$64))</f>
        <v>0</v>
      </c>
      <c r="FM70" s="21" t="n">
        <f aca="false">IF($A70="",0,SUMIF($B$5:$B$64,$A70,FM$5:FM$64))</f>
        <v>0</v>
      </c>
      <c r="FN70" s="21" t="n">
        <f aca="false">IF($A70="",0,SUMIF($B$5:$B$64,$A70,FN$5:FN$64))</f>
        <v>0</v>
      </c>
      <c r="FO70" s="21" t="n">
        <f aca="false">IF($A70="",0,SUMIF($B$5:$B$64,$A70,FO$5:FO$64))</f>
        <v>0</v>
      </c>
      <c r="FP70" s="21" t="n">
        <f aca="false">IF($A70="",0,SUMIF($B$5:$B$64,$A70,FP$5:FP$64))</f>
        <v>0</v>
      </c>
      <c r="FQ70" s="21" t="n">
        <f aca="false">IF($A70="",0,SUMIF($B$5:$B$64,$A70,FQ$5:FQ$64))</f>
        <v>0</v>
      </c>
      <c r="FR70" s="21" t="n">
        <f aca="false">IF($A70="",0,SUMIF($B$5:$B$64,$A70,FR$5:FR$64))</f>
        <v>0</v>
      </c>
      <c r="FS70" s="21" t="n">
        <f aca="false">IF($A70="",0,SUMIF($B$5:$B$64,$A70,FS$5:FS$64))</f>
        <v>0</v>
      </c>
      <c r="FT70" s="21" t="n">
        <f aca="false">IF($A70="",0,SUMIF($B$5:$B$64,$A70,FT$5:FT$64))</f>
        <v>0</v>
      </c>
      <c r="FU70" s="21" t="n">
        <f aca="false">IF($A70="",0,SUMIF($B$5:$B$64,$A70,FU$5:FU$64))</f>
        <v>0</v>
      </c>
      <c r="FV70" s="21" t="n">
        <f aca="false">IF($A70="",0,SUMIF($B$5:$B$64,$A70,FV$5:FV$64))</f>
        <v>0</v>
      </c>
      <c r="FW70" s="21" t="n">
        <f aca="false">IF($A70="",0,SUMIF($B$5:$B$64,$A70,FW$5:FW$64))</f>
        <v>0</v>
      </c>
      <c r="FX70" s="21" t="n">
        <f aca="false">IF($A70="",0,SUMIF($B$5:$B$64,$A70,FX$5:FX$64))</f>
        <v>0</v>
      </c>
      <c r="FY70" s="21" t="n">
        <f aca="false">IF($A70="",0,SUMIF($B$5:$B$64,$A70,FY$5:FY$64))</f>
        <v>0</v>
      </c>
      <c r="FZ70" s="21" t="n">
        <f aca="false">IF($A70="",0,SUMIF($B$5:$B$64,$A70,FZ$5:FZ$64))</f>
        <v>0</v>
      </c>
      <c r="GA70" s="21" t="n">
        <f aca="false">IF($A70="",0,SUMIF($B$5:$B$64,$A70,GA$5:GA$64))</f>
        <v>0</v>
      </c>
      <c r="GB70" s="21" t="n">
        <f aca="false">IF($A70="",0,SUMIF($B$5:$B$64,$A70,GB$5:GB$64))</f>
        <v>0</v>
      </c>
      <c r="GC70" s="21" t="n">
        <f aca="false">IF($A70="",0,SUMIF($B$5:$B$64,$A70,GC$5:GC$64))</f>
        <v>0</v>
      </c>
      <c r="GD70" s="21" t="n">
        <f aca="false">IF($A70="",0,SUMIF($B$5:$B$64,$A70,GD$5:GD$64))</f>
        <v>0</v>
      </c>
      <c r="GE70" s="21" t="n">
        <f aca="false">IF($A70="",0,SUMIF($B$5:$B$64,$A70,GE$5:GE$64))</f>
        <v>0</v>
      </c>
      <c r="GF70" s="21" t="n">
        <f aca="false">IF($A70="",0,SUMIF($B$5:$B$64,$A70,GF$5:GF$64))</f>
        <v>0</v>
      </c>
      <c r="GG70" s="21" t="n">
        <f aca="false">IF($A70="",0,SUMIF($B$5:$B$64,$A70,GG$5:GG$64))</f>
        <v>0</v>
      </c>
      <c r="GH70" s="21" t="n">
        <f aca="false">IF($A70="",0,SUMIF($B$5:$B$64,$A70,GH$5:GH$64))</f>
        <v>0</v>
      </c>
      <c r="GI70" s="21" t="n">
        <f aca="false">IF($A70="",0,SUMIF($B$5:$B$64,$A70,GI$5:GI$64))</f>
        <v>0</v>
      </c>
      <c r="GJ70" s="21" t="n">
        <f aca="false">IF($A70="",0,SUMIF($B$5:$B$64,$A70,GJ$5:GJ$64))</f>
        <v>0</v>
      </c>
      <c r="GK70" s="21" t="n">
        <f aca="false">IF($A70="",0,SUMIF($B$5:$B$64,$A70,GK$5:GK$64))</f>
        <v>0</v>
      </c>
      <c r="GL70" s="21" t="n">
        <f aca="false">IF($A70="",0,SUMIF($B$5:$B$64,$A70,GL$5:GL$64))</f>
        <v>0</v>
      </c>
      <c r="GM70" s="21" t="n">
        <f aca="false">IF($A70="",0,SUMIF($B$5:$B$64,$A70,GM$5:GM$64))</f>
        <v>0</v>
      </c>
      <c r="GN70" s="21" t="n">
        <f aca="false">IF($A70="",0,SUMIF($B$5:$B$64,$A70,GN$5:GN$64))</f>
        <v>0</v>
      </c>
      <c r="GO70" s="21" t="n">
        <f aca="false">IF($A70="",0,SUMIF($B$5:$B$64,$A70,GO$5:GO$64))</f>
        <v>0</v>
      </c>
      <c r="GP70" s="21" t="n">
        <f aca="false">IF($A70="",0,SUMIF($B$5:$B$64,$A70,GP$5:GP$64))</f>
        <v>0</v>
      </c>
      <c r="GQ70" s="21" t="n">
        <f aca="false">IF($A70="",0,SUMIF($B$5:$B$64,$A70,GQ$5:GQ$64))</f>
        <v>0</v>
      </c>
      <c r="GR70" s="21" t="n">
        <f aca="false">IF($A70="",0,SUMIF($B$5:$B$64,$A70,GR$5:GR$64))</f>
        <v>0</v>
      </c>
      <c r="GS70" s="21" t="n">
        <f aca="false">IF($A70="",0,SUMIF($B$5:$B$64,$A70,GS$5:GS$64))</f>
        <v>0</v>
      </c>
      <c r="GT70" s="21" t="n">
        <f aca="false">IF($A70="",0,SUMIF($B$5:$B$64,$A70,GT$5:GT$64))</f>
        <v>0</v>
      </c>
      <c r="GU70" s="21" t="n">
        <f aca="false">IF($A70="",0,SUMIF($B$5:$B$64,$A70,GU$5:GU$64))</f>
        <v>0</v>
      </c>
      <c r="GV70" s="21" t="n">
        <f aca="false">IF($A70="",0,SUMIF($B$5:$B$64,$A70,GV$5:GV$64))</f>
        <v>0</v>
      </c>
      <c r="GW70" s="21" t="n">
        <f aca="false">IF($A70="",0,SUMIF($B$5:$B$64,$A70,GW$5:GW$64))</f>
        <v>0</v>
      </c>
      <c r="GX70" s="21" t="n">
        <f aca="false">IF($A70="",0,SUMIF($B$5:$B$64,$A70,GX$5:GX$64))</f>
        <v>1</v>
      </c>
      <c r="GY70" s="21" t="n">
        <f aca="false">IF($A70="",0,SUMIF($B$5:$B$64,$A70,GY$5:GY$64))</f>
        <v>1</v>
      </c>
      <c r="GZ70" s="21" t="n">
        <f aca="false">IF($A70="",0,SUMIF($B$5:$B$64,$A70,GZ$5:GZ$64))</f>
        <v>1</v>
      </c>
      <c r="HA70" s="21" t="n">
        <f aca="false">IF($A70="",0,SUMIF($B$5:$B$64,$A70,HA$5:HA$64))</f>
        <v>1</v>
      </c>
      <c r="HB70" s="21" t="n">
        <f aca="false">IF($A70="",0,SUMIF($B$5:$B$64,$A70,HB$5:HB$64))</f>
        <v>1</v>
      </c>
      <c r="HC70" s="21" t="n">
        <f aca="false">IF($A70="",0,SUMIF($B$5:$B$64,$A70,HC$5:HC$64))</f>
        <v>1</v>
      </c>
      <c r="HD70" s="21" t="n">
        <f aca="false">IF($A70="",0,SUMIF($B$5:$B$64,$A70,HD$5:HD$64))</f>
        <v>1</v>
      </c>
      <c r="HE70" s="21" t="n">
        <f aca="false">IF($A70="",0,SUMIF($B$5:$B$64,$A70,HE$5:HE$64))</f>
        <v>1</v>
      </c>
      <c r="HF70" s="21" t="n">
        <f aca="false">IF($A70="",0,SUMIF($B$5:$B$64,$A70,HF$5:HF$64))</f>
        <v>1</v>
      </c>
      <c r="HG70" s="21" t="n">
        <f aca="false">IF($A70="",0,SUMIF($B$5:$B$64,$A70,HG$5:HG$64))</f>
        <v>1</v>
      </c>
      <c r="HH70" s="21" t="n">
        <f aca="false">IF($A70="",0,SUMIF($B$5:$B$64,$A70,HH$5:HH$64))</f>
        <v>1</v>
      </c>
      <c r="HI70" s="21" t="n">
        <f aca="false">IF($A70="",0,SUMIF($B$5:$B$64,$A70,HI$5:HI$64))</f>
        <v>1</v>
      </c>
      <c r="HJ70" s="21" t="n">
        <f aca="false">IF($A70="",0,SUMIF($B$5:$B$64,$A70,HJ$5:HJ$64))</f>
        <v>0</v>
      </c>
      <c r="HK70" s="21" t="n">
        <f aca="false">IF($A70="",0,SUMIF($B$5:$B$64,$A70,HK$5:HK$64))</f>
        <v>0</v>
      </c>
      <c r="HL70" s="21" t="n">
        <f aca="false">IF($A70="",0,SUMIF($B$5:$B$64,$A70,HL$5:HL$64))</f>
        <v>0</v>
      </c>
      <c r="HM70" s="21" t="n">
        <f aca="false">IF($A70="",0,SUMIF($B$5:$B$64,$A70,HM$5:HM$64))</f>
        <v>0</v>
      </c>
      <c r="HN70" s="21" t="n">
        <f aca="false">IF($A70="",0,SUMIF($B$5:$B$64,$A70,HN$5:HN$64))</f>
        <v>0</v>
      </c>
      <c r="HO70" s="21" t="n">
        <f aca="false">IF($A70="",0,SUMIF($B$5:$B$64,$A70,HO$5:HO$64))</f>
        <v>0</v>
      </c>
      <c r="HP70" s="21" t="n">
        <f aca="false">IF($A70="",0,SUMIF($B$5:$B$64,$A70,HP$5:HP$64))</f>
        <v>0</v>
      </c>
      <c r="HQ70" s="21" t="n">
        <f aca="false">IF($A70="",0,SUMIF($B$5:$B$64,$A70,HQ$5:HQ$64))</f>
        <v>0</v>
      </c>
      <c r="HR70" s="21" t="n">
        <f aca="false">IF($A70="",0,SUMIF($B$5:$B$64,$A70,HR$5:HR$64))</f>
        <v>0</v>
      </c>
      <c r="HS70" s="21" t="n">
        <f aca="false">IF($A70="",0,SUMIF($B$5:$B$64,$A70,HS$5:HS$64))</f>
        <v>0</v>
      </c>
      <c r="HT70" s="21" t="n">
        <f aca="false">IF($A70="",0,SUMIF($B$5:$B$64,$A70,HT$5:HT$64))</f>
        <v>0</v>
      </c>
      <c r="HU70" s="21" t="n">
        <f aca="false">IF($A70="",0,SUMIF($B$5:$B$64,$A70,HU$5:HU$64))</f>
        <v>0</v>
      </c>
      <c r="HV70" s="21" t="n">
        <f aca="false">IF($A70="",0,SUMIF($B$5:$B$64,$A70,HV$5:HV$64))</f>
        <v>0</v>
      </c>
      <c r="HW70" s="21" t="n">
        <f aca="false">IF($A70="",0,SUMIF($B$5:$B$64,$A70,HW$5:HW$64))</f>
        <v>0</v>
      </c>
      <c r="HX70" s="21" t="n">
        <f aca="false">IF($A70="",0,SUMIF($B$5:$B$64,$A70,HX$5:HX$64))</f>
        <v>0</v>
      </c>
      <c r="HY70" s="21" t="n">
        <f aca="false">IF($A70="",0,SUMIF($B$5:$B$64,$A70,HY$5:HY$64))</f>
        <v>0</v>
      </c>
      <c r="HZ70" s="21" t="n">
        <f aca="false">IF($A70="",0,SUMIF($B$5:$B$64,$A70,HZ$5:HZ$64))</f>
        <v>0</v>
      </c>
      <c r="IA70" s="21" t="n">
        <f aca="false">IF($A70="",0,SUMIF($B$5:$B$64,$A70,IA$5:IA$64))</f>
        <v>0</v>
      </c>
      <c r="IB70" s="21" t="n">
        <f aca="false">IF($A70="",0,SUMIF($B$5:$B$64,$A70,IB$5:IB$64))</f>
        <v>0</v>
      </c>
      <c r="IC70" s="21" t="n">
        <f aca="false">IF($A70="",0,SUMIF($B$5:$B$64,$A70,IC$5:IC$64))</f>
        <v>0</v>
      </c>
      <c r="ID70" s="21" t="n">
        <f aca="false">IF($A70="",0,SUMIF($B$5:$B$64,$A70,ID$5:ID$64))</f>
        <v>0</v>
      </c>
      <c r="IE70" s="21" t="n">
        <f aca="false">IF($A70="",0,SUMIF($B$5:$B$64,$A70,IE$5:IE$64))</f>
        <v>0</v>
      </c>
      <c r="IF70" s="21" t="n">
        <f aca="false">IF($A70="",0,SUMIF($B$5:$B$64,$A70,IF$5:IF$64))</f>
        <v>0</v>
      </c>
      <c r="IG70" s="21" t="n">
        <f aca="false">IF($A70="",0,SUMIF($B$5:$B$64,$A70,IG$5:IG$64))</f>
        <v>0</v>
      </c>
      <c r="IH70" s="21" t="n">
        <f aca="false">IF($A70="",0,SUMIF($B$5:$B$64,$A70,IH$5:IH$64))</f>
        <v>0</v>
      </c>
      <c r="II70" s="21" t="n">
        <f aca="false">IF($A70="",0,SUMIF($B$5:$B$64,$A70,II$5:II$64))</f>
        <v>0</v>
      </c>
      <c r="IJ70" s="21" t="n">
        <f aca="false">IF($A70="",0,SUMIF($B$5:$B$64,$A70,IJ$5:IJ$64))</f>
        <v>0</v>
      </c>
      <c r="IK70" s="21" t="n">
        <f aca="false">IF($A70="",0,SUMIF($B$5:$B$64,$A70,IK$5:IK$64))</f>
        <v>0</v>
      </c>
      <c r="IL70" s="21" t="n">
        <f aca="false">IF($A70="",0,SUMIF($B$5:$B$64,$A70,IL$5:IL$64))</f>
        <v>0</v>
      </c>
      <c r="IM70" s="21" t="n">
        <f aca="false">IF($A70="",0,SUMIF($B$5:$B$64,$A70,IM$5:IM$64))</f>
        <v>0</v>
      </c>
      <c r="IN70" s="21" t="n">
        <f aca="false">IF($A70="",0,SUMIF($B$5:$B$64,$A70,IN$5:IN$64))</f>
        <v>0</v>
      </c>
      <c r="IO70" s="21" t="n">
        <f aca="false">IF($A70="",0,SUMIF($B$5:$B$64,$A70,IO$5:IO$64))</f>
        <v>0</v>
      </c>
      <c r="IP70" s="21" t="n">
        <f aca="false">IF($A70="",0,SUMIF($B$5:$B$64,$A70,IP$5:IP$64))</f>
        <v>0</v>
      </c>
      <c r="IQ70" s="21" t="n">
        <f aca="false">IF($A70="",0,SUMIF($B$5:$B$64,$A70,IQ$5:IQ$64))</f>
        <v>0</v>
      </c>
      <c r="IR70" s="21" t="n">
        <f aca="false">IF($A70="",0,SUMIF($B$5:$B$64,$A70,IR$5:IR$64))</f>
        <v>0</v>
      </c>
      <c r="IS70" s="21" t="n">
        <f aca="false">IF($A70="",0,SUMIF($B$5:$B$64,$A70,IS$5:IS$64))</f>
        <v>0</v>
      </c>
      <c r="IT70" s="21" t="n">
        <f aca="false">IF($A70="",0,SUMIF($B$5:$B$64,$A70,IT$5:IT$64))</f>
        <v>0</v>
      </c>
      <c r="IU70" s="21" t="n">
        <f aca="false">IF($A70="",0,SUMIF($B$5:$B$64,$A70,IU$5:IU$64))</f>
        <v>0</v>
      </c>
      <c r="IV70" s="21" t="n">
        <f aca="false">IF($A70="",0,SUMIF($B$5:$B$64,$A70,IV$5:IV$64))</f>
        <v>0</v>
      </c>
      <c r="IW70" s="21" t="n">
        <f aca="false">IF($A70="",0,SUMIF($B$5:$B$64,$A70,IW$5:IW$64))</f>
        <v>0</v>
      </c>
      <c r="IX70" s="21" t="n">
        <f aca="false">IF($A70="",0,SUMIF($B$5:$B$64,$A70,IX$5:IX$64))</f>
        <v>0</v>
      </c>
      <c r="IY70" s="21" t="n">
        <f aca="false">IF($A70="",0,SUMIF($B$5:$B$64,$A70,IY$5:IY$64))</f>
        <v>0</v>
      </c>
      <c r="IZ70" s="21" t="n">
        <f aca="false">IF($A70="",0,SUMIF($B$5:$B$64,$A70,IZ$5:IZ$64))</f>
        <v>0</v>
      </c>
      <c r="JA70" s="21" t="n">
        <f aca="false">IF($A70="",0,SUMIF($B$5:$B$64,$A70,JA$5:JA$64))</f>
        <v>0</v>
      </c>
      <c r="JB70" s="21" t="n">
        <f aca="false">IF($A70="",0,SUMIF($B$5:$B$64,$A70,JB$5:JB$64))</f>
        <v>0</v>
      </c>
      <c r="JC70" s="21" t="n">
        <f aca="false">IF($A70="",0,SUMIF($B$5:$B$64,$A70,JC$5:JC$64))</f>
        <v>0</v>
      </c>
      <c r="JD70" s="21" t="n">
        <f aca="false">IF($A70="",0,SUMIF($B$5:$B$64,$A70,JD$5:JD$64))</f>
        <v>0</v>
      </c>
      <c r="JE70" s="21" t="n">
        <f aca="false">IF($A70="",0,SUMIF($B$5:$B$64,$A70,JE$5:JE$64))</f>
        <v>0</v>
      </c>
      <c r="JF70" s="21" t="n">
        <f aca="false">IF($A70="",0,SUMIF($B$5:$B$64,$A70,JF$5:JF$64))</f>
        <v>0</v>
      </c>
      <c r="JG70" s="21" t="n">
        <f aca="false">IF($A70="",0,SUMIF($B$5:$B$64,$A70,JG$5:JG$64))</f>
        <v>0</v>
      </c>
      <c r="JH70" s="21" t="n">
        <f aca="false">IF($A70="",0,SUMIF($B$5:$B$64,$A70,JH$5:JH$64))</f>
        <v>0</v>
      </c>
      <c r="JI70" s="21" t="n">
        <f aca="false">IF($A70="",0,SUMIF($B$5:$B$64,$A70,JI$5:JI$64))</f>
        <v>0</v>
      </c>
      <c r="JJ70" s="21" t="n">
        <f aca="false">IF($A70="",0,SUMIF($B$5:$B$64,$A70,JJ$5:JJ$64))</f>
        <v>0</v>
      </c>
      <c r="JK70" s="21" t="n">
        <f aca="false">IF($A70="",0,SUMIF($B$5:$B$64,$A70,JK$5:JK$64))</f>
        <v>0</v>
      </c>
      <c r="JL70" s="21" t="n">
        <f aca="false">IF($A70="",0,SUMIF($B$5:$B$64,$A70,JL$5:JL$64))</f>
        <v>0</v>
      </c>
      <c r="JM70" s="21" t="n">
        <f aca="false">IF($A70="",0,SUMIF($B$5:$B$64,$A70,JM$5:JM$64))</f>
        <v>0</v>
      </c>
      <c r="JN70" s="21" t="n">
        <f aca="false">IF($A70="",0,SUMIF($B$5:$B$64,$A70,JN$5:JN$64))</f>
        <v>0</v>
      </c>
      <c r="JO70" s="21" t="n">
        <f aca="false">IF($A70="",0,SUMIF($B$5:$B$64,$A70,JO$5:JO$64))</f>
        <v>0</v>
      </c>
      <c r="JP70" s="21" t="n">
        <f aca="false">IF($A70="",0,SUMIF($B$5:$B$64,$A70,JP$5:JP$64))</f>
        <v>0</v>
      </c>
      <c r="JQ70" s="21" t="n">
        <f aca="false">IF($A70="",0,SUMIF($B$5:$B$64,$A70,JQ$5:JQ$64))</f>
        <v>0</v>
      </c>
      <c r="JR70" s="21" t="n">
        <f aca="false">IF($A70="",0,SUMIF($B$5:$B$64,$A70,JR$5:JR$64))</f>
        <v>0</v>
      </c>
      <c r="JS70" s="21" t="n">
        <f aca="false">IF($A70="",0,SUMIF($B$5:$B$64,$A70,JS$5:JS$64))</f>
        <v>0</v>
      </c>
      <c r="JT70" s="21" t="n">
        <f aca="false">IF($A70="",0,SUMIF($B$5:$B$64,$A70,JT$5:JT$64))</f>
        <v>0</v>
      </c>
      <c r="JU70" s="21" t="n">
        <f aca="false">IF($A70="",0,SUMIF($B$5:$B$64,$A70,JU$5:JU$64))</f>
        <v>0</v>
      </c>
      <c r="JV70" s="21" t="n">
        <f aca="false">IF($A70="",0,SUMIF($B$5:$B$64,$A70,JV$5:JV$64))</f>
        <v>0</v>
      </c>
      <c r="JW70" s="21" t="n">
        <f aca="false">IF($A70="",0,SUMIF($B$5:$B$64,$A70,JW$5:JW$64))</f>
        <v>0</v>
      </c>
      <c r="JX70" s="21" t="n">
        <f aca="false">IF($A70="",0,SUMIF($B$5:$B$64,$A70,JX$5:JX$64))</f>
        <v>0</v>
      </c>
      <c r="JY70" s="21" t="n">
        <f aca="false">IF($A70="",0,SUMIF($B$5:$B$64,$A70,JY$5:JY$64))</f>
        <v>0</v>
      </c>
      <c r="JZ70" s="21" t="n">
        <f aca="false">IF($A70="",0,SUMIF($B$5:$B$64,$A70,JZ$5:JZ$64))</f>
        <v>0</v>
      </c>
      <c r="KA70" s="21" t="n">
        <f aca="false">IF($A70="",0,SUMIF($B$5:$B$64,$A70,KA$5:KA$64))</f>
        <v>0</v>
      </c>
      <c r="KB70" s="21" t="n">
        <f aca="false">IF($A70="",0,SUMIF($B$5:$B$64,$A70,KB$5:KB$64))</f>
        <v>0</v>
      </c>
      <c r="KC70" s="21" t="n">
        <f aca="false">IF($A70="",0,SUMIF($B$5:$B$64,$A70,KC$5:KC$64))</f>
        <v>0</v>
      </c>
      <c r="KD70" s="21" t="n">
        <f aca="false">IF($A70="",0,SUMIF($B$5:$B$64,$A70,KD$5:KD$64))</f>
        <v>0</v>
      </c>
      <c r="KE70" s="21" t="n">
        <f aca="false">IF($A70="",0,SUMIF($B$5:$B$64,$A70,KE$5:KE$64))</f>
        <v>0</v>
      </c>
      <c r="KF70" s="21" t="n">
        <f aca="false">IF($A70="",0,SUMIF($B$5:$B$64,$A70,KF$5:KF$64))</f>
        <v>0</v>
      </c>
      <c r="KG70" s="21" t="n">
        <f aca="false">IF($A70="",0,SUMIF($B$5:$B$64,$A70,KG$5:KG$64))</f>
        <v>0</v>
      </c>
      <c r="KH70" s="21" t="n">
        <f aca="false">IF($A70="",0,SUMIF($B$5:$B$64,$A70,KH$5:KH$64))</f>
        <v>0</v>
      </c>
      <c r="KI70" s="21" t="n">
        <f aca="false">IF($A70="",0,SUMIF($B$5:$B$64,$A70,KI$5:KI$64))</f>
        <v>0</v>
      </c>
      <c r="KJ70" s="21" t="n">
        <f aca="false">IF($A70="",0,SUMIF($B$5:$B$64,$A70,KJ$5:KJ$64))</f>
        <v>0</v>
      </c>
      <c r="KK70" s="21" t="n">
        <f aca="false">IF($A70="",0,SUMIF($B$5:$B$64,$A70,KK$5:KK$64))</f>
        <v>0</v>
      </c>
      <c r="KL70" s="21" t="n">
        <f aca="false">IF($A70="",0,SUMIF($B$5:$B$64,$A70,KL$5:KL$64))</f>
        <v>0</v>
      </c>
      <c r="KM70" s="21" t="n">
        <f aca="false">IF($A70="",0,SUMIF($B$5:$B$64,$A70,KM$5:KM$64))</f>
        <v>0</v>
      </c>
      <c r="KN70" s="21" t="n">
        <f aca="false">IF($A70="",0,SUMIF($B$5:$B$64,$A70,KN$5:KN$64))</f>
        <v>0</v>
      </c>
      <c r="KO70" s="21" t="n">
        <f aca="false">IF($A70="",0,SUMIF($B$5:$B$64,$A70,KO$5:KO$64))</f>
        <v>0</v>
      </c>
      <c r="KP70" s="21" t="n">
        <f aca="false">IF($A70="",0,SUMIF($B$5:$B$64,$A70,KP$5:KP$64))</f>
        <v>0</v>
      </c>
      <c r="KQ70" s="21" t="n">
        <f aca="false">IF($A70="",0,SUMIF($B$5:$B$64,$A70,KQ$5:KQ$64))</f>
        <v>0</v>
      </c>
      <c r="KR70" s="21" t="n">
        <f aca="false">IF($A70="",0,SUMIF($B$5:$B$64,$A70,KR$5:KR$64))</f>
        <v>0</v>
      </c>
      <c r="KS70" s="21" t="n">
        <f aca="false">IF($A70="",0,SUMIF($B$5:$B$64,$A70,KS$5:KS$64))</f>
        <v>0</v>
      </c>
      <c r="KT70" s="21" t="n">
        <f aca="false">IF($A70="",0,SUMIF($B$5:$B$64,$A70,KT$5:KT$64))</f>
        <v>0</v>
      </c>
      <c r="KU70" s="21" t="n">
        <f aca="false">IF($A70="",0,SUMIF($B$5:$B$64,$A70,KU$5:KU$64))</f>
        <v>0</v>
      </c>
      <c r="KV70" s="21" t="n">
        <f aca="false">IF($A70="",0,SUMIF($B$5:$B$64,$A70,KV$5:KV$64))</f>
        <v>0</v>
      </c>
      <c r="KW70" s="21" t="n">
        <f aca="false">IF($A70="",0,SUMIF($B$5:$B$64,$A70,KW$5:KW$64))</f>
        <v>0</v>
      </c>
      <c r="KX70" s="21" t="n">
        <f aca="false">IF($A70="",0,SUMIF($B$5:$B$64,$A70,KX$5:KX$64))</f>
        <v>0</v>
      </c>
      <c r="KY70" s="21" t="n">
        <f aca="false">IF($A70="",0,SUMIF($B$5:$B$64,$A70,KY$5:KY$64))</f>
        <v>0</v>
      </c>
      <c r="KZ70" s="21" t="n">
        <f aca="false">IF($A70="",0,SUMIF($B$5:$B$64,$A70,KZ$5:KZ$64))</f>
        <v>0</v>
      </c>
      <c r="LA70" s="21" t="n">
        <f aca="false">IF($A70="",0,SUMIF($B$5:$B$64,$A70,LA$5:LA$64))</f>
        <v>0</v>
      </c>
      <c r="LB70" s="21" t="n">
        <f aca="false">IF($A70="",0,SUMIF($B$5:$B$64,$A70,LB$5:LB$64))</f>
        <v>0</v>
      </c>
      <c r="LC70" s="21" t="n">
        <f aca="false">IF($A70="",0,SUMIF($B$5:$B$64,$A70,LC$5:LC$64))</f>
        <v>0</v>
      </c>
      <c r="LD70" s="21" t="n">
        <f aca="false">IF($A70="",0,SUMIF($B$5:$B$64,$A70,LD$5:LD$64))</f>
        <v>0</v>
      </c>
      <c r="LE70" s="21" t="n">
        <f aca="false">IF($A70="",0,SUMIF($B$5:$B$64,$A70,LE$5:LE$64))</f>
        <v>0</v>
      </c>
      <c r="LF70" s="21" t="n">
        <f aca="false">IF($A70="",0,SUMIF($B$5:$B$64,$A70,LF$5:LF$64))</f>
        <v>0</v>
      </c>
      <c r="LG70" s="21" t="n">
        <f aca="false">IF($A70="",0,SUMIF($B$5:$B$64,$A70,LG$5:LG$64))</f>
        <v>0</v>
      </c>
      <c r="LH70" s="21" t="n">
        <f aca="false">IF($A70="",0,SUMIF($B$5:$B$64,$A70,LH$5:LH$64))</f>
        <v>0</v>
      </c>
      <c r="LI70" s="21" t="n">
        <f aca="false">IF($A70="",0,SUMIF($B$5:$B$64,$A70,LI$5:LI$64))</f>
        <v>0</v>
      </c>
      <c r="LJ70" s="21" t="n">
        <f aca="false">IF($A70="",0,SUMIF($B$5:$B$64,$A70,LJ$5:LJ$64))</f>
        <v>0</v>
      </c>
      <c r="LK70" s="21" t="n">
        <f aca="false">IF($A70="",0,SUMIF($B$5:$B$64,$A70,LK$5:LK$64))</f>
        <v>0</v>
      </c>
      <c r="LL70" s="21" t="n">
        <f aca="false">IF($A70="",0,SUMIF($B$5:$B$64,$A70,LL$5:LL$64))</f>
        <v>0</v>
      </c>
      <c r="LM70" s="21" t="n">
        <f aca="false">IF($A70="",0,SUMIF($B$5:$B$64,$A70,LM$5:LM$64))</f>
        <v>0</v>
      </c>
      <c r="LN70" s="21" t="n">
        <f aca="false">IF($A70="",0,SUMIF($B$5:$B$64,$A70,LN$5:LN$64))</f>
        <v>0</v>
      </c>
      <c r="LO70" s="21" t="n">
        <f aca="false">IF($A70="",0,SUMIF($B$5:$B$64,$A70,LO$5:LO$64))</f>
        <v>0</v>
      </c>
      <c r="LP70" s="21" t="n">
        <f aca="false">IF($A70="",0,SUMIF($B$5:$B$64,$A70,LP$5:LP$64))</f>
        <v>0</v>
      </c>
      <c r="LQ70" s="21" t="n">
        <f aca="false">IF($A70="",0,SUMIF($B$5:$B$64,$A70,LQ$5:LQ$64))</f>
        <v>0</v>
      </c>
      <c r="LR70" s="21" t="n">
        <f aca="false">IF($A70="",0,SUMIF($B$5:$B$64,$A70,LR$5:LR$64))</f>
        <v>0</v>
      </c>
      <c r="LS70" s="21" t="n">
        <f aca="false">IF($A70="",0,SUMIF($B$5:$B$64,$A70,LS$5:LS$64))</f>
        <v>0</v>
      </c>
      <c r="LT70" s="21" t="n">
        <f aca="false">IF($A70="",0,SUMIF($B$5:$B$64,$A70,LT$5:LT$64))</f>
        <v>0</v>
      </c>
      <c r="LU70" s="21" t="n">
        <f aca="false">IF($A70="",0,SUMIF($B$5:$B$64,$A70,LU$5:LU$64))</f>
        <v>0</v>
      </c>
      <c r="LV70" s="21" t="n">
        <f aca="false">IF($A70="",0,SUMIF($B$5:$B$64,$A70,LV$5:LV$64))</f>
        <v>0</v>
      </c>
      <c r="LW70" s="21" t="n">
        <f aca="false">IF($A70="",0,SUMIF($B$5:$B$64,$A70,LW$5:LW$64))</f>
        <v>0</v>
      </c>
      <c r="LX70" s="21" t="n">
        <f aca="false">IF($A70="",0,SUMIF($B$5:$B$64,$A70,LX$5:LX$64))</f>
        <v>0</v>
      </c>
      <c r="LY70" s="21" t="n">
        <f aca="false">IF($A70="",0,SUMIF($B$5:$B$64,$A70,LY$5:LY$64))</f>
        <v>0</v>
      </c>
      <c r="LZ70" s="21" t="n">
        <f aca="false">IF($A70="",0,SUMIF($B$5:$B$64,$A70,LZ$5:LZ$64))</f>
        <v>0</v>
      </c>
      <c r="MA70" s="21" t="n">
        <f aca="false">IF($A70="",0,SUMIF($B$5:$B$64,$A70,MA$5:MA$64))</f>
        <v>0</v>
      </c>
      <c r="MB70" s="21" t="n">
        <f aca="false">IF($A70="",0,SUMIF($B$5:$B$64,$A70,MB$5:MB$64))</f>
        <v>0</v>
      </c>
      <c r="MC70" s="21" t="n">
        <f aca="false">IF($A70="",0,SUMIF($B$5:$B$64,$A70,MC$5:MC$64))</f>
        <v>0</v>
      </c>
      <c r="MD70" s="21" t="n">
        <f aca="false">IF($A70="",0,SUMIF($B$5:$B$64,$A70,MD$5:MD$64))</f>
        <v>0</v>
      </c>
      <c r="ME70" s="21" t="n">
        <f aca="false">IF($A70="",0,SUMIF($B$5:$B$64,$A70,ME$5:ME$64))</f>
        <v>0</v>
      </c>
      <c r="MF70" s="21" t="n">
        <f aca="false">IF($A70="",0,SUMIF($B$5:$B$64,$A70,MF$5:MF$64))</f>
        <v>0</v>
      </c>
      <c r="MG70" s="21" t="n">
        <f aca="false">IF($A70="",0,SUMIF($B$5:$B$64,$A70,MG$5:MG$64))</f>
        <v>0</v>
      </c>
      <c r="MH70" s="21" t="n">
        <f aca="false">IF($A70="",0,SUMIF($B$5:$B$64,$A70,MH$5:MH$64))</f>
        <v>0</v>
      </c>
      <c r="MI70" s="21" t="n">
        <f aca="false">IF($A70="",0,SUMIF($B$5:$B$64,$A70,MI$5:MI$64))</f>
        <v>0</v>
      </c>
      <c r="MJ70" s="21" t="n">
        <f aca="false">IF($A70="",0,SUMIF($B$5:$B$64,$A70,MJ$5:MJ$64))</f>
        <v>0</v>
      </c>
      <c r="MK70" s="21" t="n">
        <f aca="false">IF($A70="",0,SUMIF($B$5:$B$64,$A70,MK$5:MK$64))</f>
        <v>0</v>
      </c>
      <c r="ML70" s="21" t="n">
        <f aca="false">IF($A70="",0,SUMIF($B$5:$B$64,$A70,ML$5:ML$64))</f>
        <v>0</v>
      </c>
      <c r="MM70" s="21" t="n">
        <f aca="false">IF($A70="",0,SUMIF($B$5:$B$64,$A70,MM$5:MM$64))</f>
        <v>0</v>
      </c>
      <c r="MN70" s="21" t="n">
        <f aca="false">IF($A70="",0,SUMIF($B$5:$B$64,$A70,MN$5:MN$64))</f>
        <v>0</v>
      </c>
      <c r="MO70" s="21" t="n">
        <f aca="false">IF($A70="",0,SUMIF($B$5:$B$64,$A70,MO$5:MO$64))</f>
        <v>0</v>
      </c>
      <c r="MP70" s="21" t="n">
        <f aca="false">IF($A70="",0,SUMIF($B$5:$B$64,$A70,MP$5:MP$64))</f>
        <v>0</v>
      </c>
      <c r="MQ70" s="21" t="n">
        <f aca="false">IF($A70="",0,SUMIF($B$5:$B$64,$A70,MQ$5:MQ$64))</f>
        <v>0</v>
      </c>
      <c r="MR70" s="21" t="n">
        <f aca="false">IF($A70="",0,SUMIF($B$5:$B$64,$A70,MR$5:MR$64))</f>
        <v>0</v>
      </c>
      <c r="MS70" s="21" t="n">
        <f aca="false">IF($A70="",0,SUMIF($B$5:$B$64,$A70,MS$5:MS$64))</f>
        <v>0</v>
      </c>
      <c r="MT70" s="21" t="n">
        <f aca="false">IF($A70="",0,SUMIF($B$5:$B$64,$A70,MT$5:MT$64))</f>
        <v>0</v>
      </c>
      <c r="MU70" s="21" t="n">
        <f aca="false">IF($A70="",0,SUMIF($B$5:$B$64,$A70,MU$5:MU$64))</f>
        <v>0</v>
      </c>
      <c r="MV70" s="21" t="n">
        <f aca="false">IF($A70="",0,SUMIF($B$5:$B$64,$A70,MV$5:MV$64))</f>
        <v>0</v>
      </c>
      <c r="MW70" s="21" t="n">
        <f aca="false">IF($A70="",0,SUMIF($B$5:$B$64,$A70,MW$5:MW$64))</f>
        <v>0</v>
      </c>
      <c r="MX70" s="21" t="n">
        <f aca="false">IF($A70="",0,SUMIF($B$5:$B$64,$A70,MX$5:MX$64))</f>
        <v>0</v>
      </c>
      <c r="MY70" s="21" t="n">
        <f aca="false">IF($A70="",0,SUMIF($B$5:$B$64,$A70,MY$5:MY$64))</f>
        <v>0</v>
      </c>
      <c r="MZ70" s="21" t="n">
        <f aca="false">IF($A70="",0,SUMIF($B$5:$B$64,$A70,MZ$5:MZ$64))</f>
        <v>0</v>
      </c>
      <c r="NA70" s="21" t="n">
        <f aca="false">IF($A70="",0,SUMIF($B$5:$B$64,$A70,NA$5:NA$64))</f>
        <v>0</v>
      </c>
      <c r="NB70" s="21" t="n">
        <f aca="false">IF($A70="",0,SUMIF($B$5:$B$64,$A70,NB$5:NB$64))</f>
        <v>0</v>
      </c>
      <c r="NC70" s="21" t="n">
        <f aca="false">IF($A70="",0,SUMIF($B$5:$B$64,$A70,NC$5:NC$64))</f>
        <v>0</v>
      </c>
      <c r="ND70" s="21" t="n">
        <f aca="false">IF($A70="",0,SUMIF($B$5:$B$64,$A70,ND$5:ND$64))</f>
        <v>0</v>
      </c>
      <c r="NE70" s="21" t="n">
        <f aca="false">IF($A70="",0,SUMIF($B$5:$B$64,$A70,NE$5:NE$64))</f>
        <v>0</v>
      </c>
      <c r="NF70" s="21" t="n">
        <f aca="false">IF($A70="",0,SUMIF($B$5:$B$64,$A70,NF$5:NF$64))</f>
        <v>0</v>
      </c>
      <c r="NG70" s="21" t="n">
        <f aca="false">IF($A70="",0,SUMIF($B$5:$B$64,$A70,NG$5:NG$64))</f>
        <v>0</v>
      </c>
      <c r="NH70" s="21" t="n">
        <f aca="false">IF($A70="",0,SUMIF($B$5:$B$64,$A70,NH$5:NH$64))</f>
        <v>0</v>
      </c>
    </row>
    <row r="71" customFormat="false" ht="15" hidden="false" customHeight="false" outlineLevel="0" collapsed="false">
      <c r="A71" s="6" t="str">
        <f aca="false">IF(Einstellungen!A10="","",Einstellungen!A10)</f>
        <v>Kunsttherapie</v>
      </c>
      <c r="B71" s="20" t="n">
        <f aca="false">IF(Einstellungen!B10="",999,Einstellungen!B10)</f>
        <v>1</v>
      </c>
      <c r="C71" s="5" t="n">
        <f aca="false">Einstellungen!C10</f>
        <v>0</v>
      </c>
      <c r="D71" s="5"/>
      <c r="E71" s="5"/>
      <c r="F71" s="5"/>
      <c r="G71" s="21" t="n">
        <f aca="false">IF($A71="",0,SUMIF($B$5:$B$64,$A71,G$5:G$64))</f>
        <v>0</v>
      </c>
      <c r="H71" s="21" t="n">
        <f aca="false">IF($A71="",0,SUMIF($B$5:$B$64,$A71,H$5:H$64))</f>
        <v>0</v>
      </c>
      <c r="I71" s="21" t="n">
        <f aca="false">IF($A71="",0,SUMIF($B$5:$B$64,$A71,I$5:I$64))</f>
        <v>0</v>
      </c>
      <c r="J71" s="21" t="n">
        <f aca="false">IF($A71="",0,SUMIF($B$5:$B$64,$A71,J$5:J$64))</f>
        <v>0</v>
      </c>
      <c r="K71" s="21" t="n">
        <f aca="false">IF($A71="",0,SUMIF($B$5:$B$64,$A71,K$5:K$64))</f>
        <v>0</v>
      </c>
      <c r="L71" s="21" t="n">
        <f aca="false">IF($A71="",0,SUMIF($B$5:$B$64,$A71,L$5:L$64))</f>
        <v>0</v>
      </c>
      <c r="M71" s="21" t="n">
        <f aca="false">IF($A71="",0,SUMIF($B$5:$B$64,$A71,M$5:M$64))</f>
        <v>0</v>
      </c>
      <c r="N71" s="21" t="n">
        <f aca="false">IF($A71="",0,SUMIF($B$5:$B$64,$A71,N$5:N$64))</f>
        <v>0</v>
      </c>
      <c r="O71" s="21" t="n">
        <f aca="false">IF($A71="",0,SUMIF($B$5:$B$64,$A71,O$5:O$64))</f>
        <v>0</v>
      </c>
      <c r="P71" s="21" t="n">
        <f aca="false">IF($A71="",0,SUMIF($B$5:$B$64,$A71,P$5:P$64))</f>
        <v>0</v>
      </c>
      <c r="Q71" s="21" t="n">
        <f aca="false">IF($A71="",0,SUMIF($B$5:$B$64,$A71,Q$5:Q$64))</f>
        <v>0</v>
      </c>
      <c r="R71" s="21" t="n">
        <f aca="false">IF($A71="",0,SUMIF($B$5:$B$64,$A71,R$5:R$64))</f>
        <v>0</v>
      </c>
      <c r="S71" s="21" t="n">
        <f aca="false">IF($A71="",0,SUMIF($B$5:$B$64,$A71,S$5:S$64))</f>
        <v>0</v>
      </c>
      <c r="T71" s="21" t="n">
        <f aca="false">IF($A71="",0,SUMIF($B$5:$B$64,$A71,T$5:T$64))</f>
        <v>0</v>
      </c>
      <c r="U71" s="21" t="n">
        <f aca="false">IF($A71="",0,SUMIF($B$5:$B$64,$A71,U$5:U$64))</f>
        <v>0</v>
      </c>
      <c r="V71" s="21" t="n">
        <f aca="false">IF($A71="",0,SUMIF($B$5:$B$64,$A71,V$5:V$64))</f>
        <v>0</v>
      </c>
      <c r="W71" s="21" t="n">
        <f aca="false">IF($A71="",0,SUMIF($B$5:$B$64,$A71,W$5:W$64))</f>
        <v>0</v>
      </c>
      <c r="X71" s="21" t="n">
        <f aca="false">IF($A71="",0,SUMIF($B$5:$B$64,$A71,X$5:X$64))</f>
        <v>0</v>
      </c>
      <c r="Y71" s="21" t="n">
        <f aca="false">IF($A71="",0,SUMIF($B$5:$B$64,$A71,Y$5:Y$64))</f>
        <v>0</v>
      </c>
      <c r="Z71" s="21" t="n">
        <f aca="false">IF($A71="",0,SUMIF($B$5:$B$64,$A71,Z$5:Z$64))</f>
        <v>0</v>
      </c>
      <c r="AA71" s="21" t="n">
        <f aca="false">IF($A71="",0,SUMIF($B$5:$B$64,$A71,AA$5:AA$64))</f>
        <v>0</v>
      </c>
      <c r="AB71" s="21" t="n">
        <f aca="false">IF($A71="",0,SUMIF($B$5:$B$64,$A71,AB$5:AB$64))</f>
        <v>0</v>
      </c>
      <c r="AC71" s="21" t="n">
        <f aca="false">IF($A71="",0,SUMIF($B$5:$B$64,$A71,AC$5:AC$64))</f>
        <v>0</v>
      </c>
      <c r="AD71" s="21" t="n">
        <f aca="false">IF($A71="",0,SUMIF($B$5:$B$64,$A71,AD$5:AD$64))</f>
        <v>0</v>
      </c>
      <c r="AE71" s="21" t="n">
        <f aca="false">IF($A71="",0,SUMIF($B$5:$B$64,$A71,AE$5:AE$64))</f>
        <v>0</v>
      </c>
      <c r="AF71" s="21" t="n">
        <f aca="false">IF($A71="",0,SUMIF($B$5:$B$64,$A71,AF$5:AF$64))</f>
        <v>0</v>
      </c>
      <c r="AG71" s="21" t="n">
        <f aca="false">IF($A71="",0,SUMIF($B$5:$B$64,$A71,AG$5:AG$64))</f>
        <v>0</v>
      </c>
      <c r="AH71" s="21" t="n">
        <f aca="false">IF($A71="",0,SUMIF($B$5:$B$64,$A71,AH$5:AH$64))</f>
        <v>0</v>
      </c>
      <c r="AI71" s="21" t="n">
        <f aca="false">IF($A71="",0,SUMIF($B$5:$B$64,$A71,AI$5:AI$64))</f>
        <v>0</v>
      </c>
      <c r="AJ71" s="21" t="n">
        <f aca="false">IF($A71="",0,SUMIF($B$5:$B$64,$A71,AJ$5:AJ$64))</f>
        <v>0</v>
      </c>
      <c r="AK71" s="21" t="n">
        <f aca="false">IF($A71="",0,SUMIF($B$5:$B$64,$A71,AK$5:AK$64))</f>
        <v>0</v>
      </c>
      <c r="AL71" s="21" t="n">
        <f aca="false">IF($A71="",0,SUMIF($B$5:$B$64,$A71,AL$5:AL$64))</f>
        <v>0</v>
      </c>
      <c r="AM71" s="21" t="n">
        <f aca="false">IF($A71="",0,SUMIF($B$5:$B$64,$A71,AM$5:AM$64))</f>
        <v>0</v>
      </c>
      <c r="AN71" s="21" t="n">
        <f aca="false">IF($A71="",0,SUMIF($B$5:$B$64,$A71,AN$5:AN$64))</f>
        <v>0</v>
      </c>
      <c r="AO71" s="21" t="n">
        <f aca="false">IF($A71="",0,SUMIF($B$5:$B$64,$A71,AO$5:AO$64))</f>
        <v>0</v>
      </c>
      <c r="AP71" s="21" t="n">
        <f aca="false">IF($A71="",0,SUMIF($B$5:$B$64,$A71,AP$5:AP$64))</f>
        <v>0</v>
      </c>
      <c r="AQ71" s="21" t="n">
        <f aca="false">IF($A71="",0,SUMIF($B$5:$B$64,$A71,AQ$5:AQ$64))</f>
        <v>0</v>
      </c>
      <c r="AR71" s="21" t="n">
        <f aca="false">IF($A71="",0,SUMIF($B$5:$B$64,$A71,AR$5:AR$64))</f>
        <v>0</v>
      </c>
      <c r="AS71" s="21" t="n">
        <f aca="false">IF($A71="",0,SUMIF($B$5:$B$64,$A71,AS$5:AS$64))</f>
        <v>0</v>
      </c>
      <c r="AT71" s="21" t="n">
        <f aca="false">IF($A71="",0,SUMIF($B$5:$B$64,$A71,AT$5:AT$64))</f>
        <v>0</v>
      </c>
      <c r="AU71" s="21" t="n">
        <f aca="false">IF($A71="",0,SUMIF($B$5:$B$64,$A71,AU$5:AU$64))</f>
        <v>0</v>
      </c>
      <c r="AV71" s="21" t="n">
        <f aca="false">IF($A71="",0,SUMIF($B$5:$B$64,$A71,AV$5:AV$64))</f>
        <v>0</v>
      </c>
      <c r="AW71" s="21" t="n">
        <f aca="false">IF($A71="",0,SUMIF($B$5:$B$64,$A71,AW$5:AW$64))</f>
        <v>0</v>
      </c>
      <c r="AX71" s="21" t="n">
        <f aca="false">IF($A71="",0,SUMIF($B$5:$B$64,$A71,AX$5:AX$64))</f>
        <v>0</v>
      </c>
      <c r="AY71" s="21" t="n">
        <f aca="false">IF($A71="",0,SUMIF($B$5:$B$64,$A71,AY$5:AY$64))</f>
        <v>0</v>
      </c>
      <c r="AZ71" s="21" t="n">
        <f aca="false">IF($A71="",0,SUMIF($B$5:$B$64,$A71,AZ$5:AZ$64))</f>
        <v>0</v>
      </c>
      <c r="BA71" s="21" t="n">
        <f aca="false">IF($A71="",0,SUMIF($B$5:$B$64,$A71,BA$5:BA$64))</f>
        <v>0</v>
      </c>
      <c r="BB71" s="21" t="n">
        <f aca="false">IF($A71="",0,SUMIF($B$5:$B$64,$A71,BB$5:BB$64))</f>
        <v>0</v>
      </c>
      <c r="BC71" s="21" t="n">
        <f aca="false">IF($A71="",0,SUMIF($B$5:$B$64,$A71,BC$5:BC$64))</f>
        <v>0</v>
      </c>
      <c r="BD71" s="21" t="n">
        <f aca="false">IF($A71="",0,SUMIF($B$5:$B$64,$A71,BD$5:BD$64))</f>
        <v>0</v>
      </c>
      <c r="BE71" s="21" t="n">
        <f aca="false">IF($A71="",0,SUMIF($B$5:$B$64,$A71,BE$5:BE$64))</f>
        <v>0</v>
      </c>
      <c r="BF71" s="21" t="n">
        <f aca="false">IF($A71="",0,SUMIF($B$5:$B$64,$A71,BF$5:BF$64))</f>
        <v>0</v>
      </c>
      <c r="BG71" s="21" t="n">
        <f aca="false">IF($A71="",0,SUMIF($B$5:$B$64,$A71,BG$5:BG$64))</f>
        <v>0</v>
      </c>
      <c r="BH71" s="21" t="n">
        <f aca="false">IF($A71="",0,SUMIF($B$5:$B$64,$A71,BH$5:BH$64))</f>
        <v>0</v>
      </c>
      <c r="BI71" s="21" t="n">
        <f aca="false">IF($A71="",0,SUMIF($B$5:$B$64,$A71,BI$5:BI$64))</f>
        <v>0</v>
      </c>
      <c r="BJ71" s="21" t="n">
        <f aca="false">IF($A71="",0,SUMIF($B$5:$B$64,$A71,BJ$5:BJ$64))</f>
        <v>0</v>
      </c>
      <c r="BK71" s="21" t="n">
        <f aca="false">IF($A71="",0,SUMIF($B$5:$B$64,$A71,BK$5:BK$64))</f>
        <v>0</v>
      </c>
      <c r="BL71" s="21" t="n">
        <f aca="false">IF($A71="",0,SUMIF($B$5:$B$64,$A71,BL$5:BL$64))</f>
        <v>0</v>
      </c>
      <c r="BM71" s="21" t="n">
        <f aca="false">IF($A71="",0,SUMIF($B$5:$B$64,$A71,BM$5:BM$64))</f>
        <v>0</v>
      </c>
      <c r="BN71" s="21" t="n">
        <f aca="false">IF($A71="",0,SUMIF($B$5:$B$64,$A71,BN$5:BN$64))</f>
        <v>0</v>
      </c>
      <c r="BO71" s="21" t="n">
        <f aca="false">IF($A71="",0,SUMIF($B$5:$B$64,$A71,BO$5:BO$64))</f>
        <v>0</v>
      </c>
      <c r="BP71" s="21" t="n">
        <f aca="false">IF($A71="",0,SUMIF($B$5:$B$64,$A71,BP$5:BP$64))</f>
        <v>0</v>
      </c>
      <c r="BQ71" s="21" t="n">
        <f aca="false">IF($A71="",0,SUMIF($B$5:$B$64,$A71,BQ$5:BQ$64))</f>
        <v>0</v>
      </c>
      <c r="BR71" s="21" t="n">
        <f aca="false">IF($A71="",0,SUMIF($B$5:$B$64,$A71,BR$5:BR$64))</f>
        <v>0</v>
      </c>
      <c r="BS71" s="21" t="n">
        <f aca="false">IF($A71="",0,SUMIF($B$5:$B$64,$A71,BS$5:BS$64))</f>
        <v>0</v>
      </c>
      <c r="BT71" s="21" t="n">
        <f aca="false">IF($A71="",0,SUMIF($B$5:$B$64,$A71,BT$5:BT$64))</f>
        <v>0</v>
      </c>
      <c r="BU71" s="21" t="n">
        <f aca="false">IF($A71="",0,SUMIF($B$5:$B$64,$A71,BU$5:BU$64))</f>
        <v>0</v>
      </c>
      <c r="BV71" s="21" t="n">
        <f aca="false">IF($A71="",0,SUMIF($B$5:$B$64,$A71,BV$5:BV$64))</f>
        <v>0</v>
      </c>
      <c r="BW71" s="21" t="n">
        <f aca="false">IF($A71="",0,SUMIF($B$5:$B$64,$A71,BW$5:BW$64))</f>
        <v>0</v>
      </c>
      <c r="BX71" s="21" t="n">
        <f aca="false">IF($A71="",0,SUMIF($B$5:$B$64,$A71,BX$5:BX$64))</f>
        <v>0</v>
      </c>
      <c r="BY71" s="21" t="n">
        <f aca="false">IF($A71="",0,SUMIF($B$5:$B$64,$A71,BY$5:BY$64))</f>
        <v>0</v>
      </c>
      <c r="BZ71" s="21" t="n">
        <f aca="false">IF($A71="",0,SUMIF($B$5:$B$64,$A71,BZ$5:BZ$64))</f>
        <v>0</v>
      </c>
      <c r="CA71" s="21" t="n">
        <f aca="false">IF($A71="",0,SUMIF($B$5:$B$64,$A71,CA$5:CA$64))</f>
        <v>0</v>
      </c>
      <c r="CB71" s="21" t="n">
        <f aca="false">IF($A71="",0,SUMIF($B$5:$B$64,$A71,CB$5:CB$64))</f>
        <v>0</v>
      </c>
      <c r="CC71" s="21" t="n">
        <f aca="false">IF($A71="",0,SUMIF($B$5:$B$64,$A71,CC$5:CC$64))</f>
        <v>0</v>
      </c>
      <c r="CD71" s="21" t="n">
        <f aca="false">IF($A71="",0,SUMIF($B$5:$B$64,$A71,CD$5:CD$64))</f>
        <v>0</v>
      </c>
      <c r="CE71" s="21" t="n">
        <f aca="false">IF($A71="",0,SUMIF($B$5:$B$64,$A71,CE$5:CE$64))</f>
        <v>0</v>
      </c>
      <c r="CF71" s="21" t="n">
        <f aca="false">IF($A71="",0,SUMIF($B$5:$B$64,$A71,CF$5:CF$64))</f>
        <v>0</v>
      </c>
      <c r="CG71" s="21" t="n">
        <f aca="false">IF($A71="",0,SUMIF($B$5:$B$64,$A71,CG$5:CG$64))</f>
        <v>0</v>
      </c>
      <c r="CH71" s="21" t="n">
        <f aca="false">IF($A71="",0,SUMIF($B$5:$B$64,$A71,CH$5:CH$64))</f>
        <v>0</v>
      </c>
      <c r="CI71" s="21" t="n">
        <f aca="false">IF($A71="",0,SUMIF($B$5:$B$64,$A71,CI$5:CI$64))</f>
        <v>0</v>
      </c>
      <c r="CJ71" s="21" t="n">
        <f aca="false">IF($A71="",0,SUMIF($B$5:$B$64,$A71,CJ$5:CJ$64))</f>
        <v>0</v>
      </c>
      <c r="CK71" s="21" t="n">
        <f aca="false">IF($A71="",0,SUMIF($B$5:$B$64,$A71,CK$5:CK$64))</f>
        <v>0</v>
      </c>
      <c r="CL71" s="21" t="n">
        <f aca="false">IF($A71="",0,SUMIF($B$5:$B$64,$A71,CL$5:CL$64))</f>
        <v>0</v>
      </c>
      <c r="CM71" s="21" t="n">
        <f aca="false">IF($A71="",0,SUMIF($B$5:$B$64,$A71,CM$5:CM$64))</f>
        <v>0</v>
      </c>
      <c r="CN71" s="21" t="n">
        <f aca="false">IF($A71="",0,SUMIF($B$5:$B$64,$A71,CN$5:CN$64))</f>
        <v>0</v>
      </c>
      <c r="CO71" s="21" t="n">
        <f aca="false">IF($A71="",0,SUMIF($B$5:$B$64,$A71,CO$5:CO$64))</f>
        <v>0</v>
      </c>
      <c r="CP71" s="21" t="n">
        <f aca="false">IF($A71="",0,SUMIF($B$5:$B$64,$A71,CP$5:CP$64))</f>
        <v>0</v>
      </c>
      <c r="CQ71" s="21" t="n">
        <f aca="false">IF($A71="",0,SUMIF($B$5:$B$64,$A71,CQ$5:CQ$64))</f>
        <v>0</v>
      </c>
      <c r="CR71" s="21" t="n">
        <f aca="false">IF($A71="",0,SUMIF($B$5:$B$64,$A71,CR$5:CR$64))</f>
        <v>0</v>
      </c>
      <c r="CS71" s="21" t="n">
        <f aca="false">IF($A71="",0,SUMIF($B$5:$B$64,$A71,CS$5:CS$64))</f>
        <v>0</v>
      </c>
      <c r="CT71" s="21" t="n">
        <f aca="false">IF($A71="",0,SUMIF($B$5:$B$64,$A71,CT$5:CT$64))</f>
        <v>0</v>
      </c>
      <c r="CU71" s="21" t="n">
        <f aca="false">IF($A71="",0,SUMIF($B$5:$B$64,$A71,CU$5:CU$64))</f>
        <v>0</v>
      </c>
      <c r="CV71" s="21" t="n">
        <f aca="false">IF($A71="",0,SUMIF($B$5:$B$64,$A71,CV$5:CV$64))</f>
        <v>0</v>
      </c>
      <c r="CW71" s="21" t="n">
        <f aca="false">IF($A71="",0,SUMIF($B$5:$B$64,$A71,CW$5:CW$64))</f>
        <v>0</v>
      </c>
      <c r="CX71" s="21" t="n">
        <f aca="false">IF($A71="",0,SUMIF($B$5:$B$64,$A71,CX$5:CX$64))</f>
        <v>0</v>
      </c>
      <c r="CY71" s="21" t="n">
        <f aca="false">IF($A71="",0,SUMIF($B$5:$B$64,$A71,CY$5:CY$64))</f>
        <v>0</v>
      </c>
      <c r="CZ71" s="21" t="n">
        <f aca="false">IF($A71="",0,SUMIF($B$5:$B$64,$A71,CZ$5:CZ$64))</f>
        <v>0</v>
      </c>
      <c r="DA71" s="21" t="n">
        <f aca="false">IF($A71="",0,SUMIF($B$5:$B$64,$A71,DA$5:DA$64))</f>
        <v>0</v>
      </c>
      <c r="DB71" s="21" t="n">
        <f aca="false">IF($A71="",0,SUMIF($B$5:$B$64,$A71,DB$5:DB$64))</f>
        <v>0</v>
      </c>
      <c r="DC71" s="21" t="n">
        <f aca="false">IF($A71="",0,SUMIF($B$5:$B$64,$A71,DC$5:DC$64))</f>
        <v>0</v>
      </c>
      <c r="DD71" s="21" t="n">
        <f aca="false">IF($A71="",0,SUMIF($B$5:$B$64,$A71,DD$5:DD$64))</f>
        <v>0</v>
      </c>
      <c r="DE71" s="21" t="n">
        <f aca="false">IF($A71="",0,SUMIF($B$5:$B$64,$A71,DE$5:DE$64))</f>
        <v>0</v>
      </c>
      <c r="DF71" s="21" t="n">
        <f aca="false">IF($A71="",0,SUMIF($B$5:$B$64,$A71,DF$5:DF$64))</f>
        <v>0</v>
      </c>
      <c r="DG71" s="21" t="n">
        <f aca="false">IF($A71="",0,SUMIF($B$5:$B$64,$A71,DG$5:DG$64))</f>
        <v>0</v>
      </c>
      <c r="DH71" s="21" t="n">
        <f aca="false">IF($A71="",0,SUMIF($B$5:$B$64,$A71,DH$5:DH$64))</f>
        <v>0</v>
      </c>
      <c r="DI71" s="21" t="n">
        <f aca="false">IF($A71="",0,SUMIF($B$5:$B$64,$A71,DI$5:DI$64))</f>
        <v>0</v>
      </c>
      <c r="DJ71" s="21" t="n">
        <f aca="false">IF($A71="",0,SUMIF($B$5:$B$64,$A71,DJ$5:DJ$64))</f>
        <v>0</v>
      </c>
      <c r="DK71" s="21" t="n">
        <f aca="false">IF($A71="",0,SUMIF($B$5:$B$64,$A71,DK$5:DK$64))</f>
        <v>0</v>
      </c>
      <c r="DL71" s="21" t="n">
        <f aca="false">IF($A71="",0,SUMIF($B$5:$B$64,$A71,DL$5:DL$64))</f>
        <v>0</v>
      </c>
      <c r="DM71" s="21" t="n">
        <f aca="false">IF($A71="",0,SUMIF($B$5:$B$64,$A71,DM$5:DM$64))</f>
        <v>0</v>
      </c>
      <c r="DN71" s="21" t="n">
        <f aca="false">IF($A71="",0,SUMIF($B$5:$B$64,$A71,DN$5:DN$64))</f>
        <v>0</v>
      </c>
      <c r="DO71" s="21" t="n">
        <f aca="false">IF($A71="",0,SUMIF($B$5:$B$64,$A71,DO$5:DO$64))</f>
        <v>0</v>
      </c>
      <c r="DP71" s="21" t="n">
        <f aca="false">IF($A71="",0,SUMIF($B$5:$B$64,$A71,DP$5:DP$64))</f>
        <v>0</v>
      </c>
      <c r="DQ71" s="21" t="n">
        <f aca="false">IF($A71="",0,SUMIF($B$5:$B$64,$A71,DQ$5:DQ$64))</f>
        <v>0</v>
      </c>
      <c r="DR71" s="21" t="n">
        <f aca="false">IF($A71="",0,SUMIF($B$5:$B$64,$A71,DR$5:DR$64))</f>
        <v>0</v>
      </c>
      <c r="DS71" s="21" t="n">
        <f aca="false">IF($A71="",0,SUMIF($B$5:$B$64,$A71,DS$5:DS$64))</f>
        <v>0</v>
      </c>
      <c r="DT71" s="21" t="n">
        <f aca="false">IF($A71="",0,SUMIF($B$5:$B$64,$A71,DT$5:DT$64))</f>
        <v>0</v>
      </c>
      <c r="DU71" s="21" t="n">
        <f aca="false">IF($A71="",0,SUMIF($B$5:$B$64,$A71,DU$5:DU$64))</f>
        <v>0</v>
      </c>
      <c r="DV71" s="21" t="n">
        <f aca="false">IF($A71="",0,SUMIF($B$5:$B$64,$A71,DV$5:DV$64))</f>
        <v>0</v>
      </c>
      <c r="DW71" s="21" t="n">
        <f aca="false">IF($A71="",0,SUMIF($B$5:$B$64,$A71,DW$5:DW$64))</f>
        <v>0</v>
      </c>
      <c r="DX71" s="21" t="n">
        <f aca="false">IF($A71="",0,SUMIF($B$5:$B$64,$A71,DX$5:DX$64))</f>
        <v>0</v>
      </c>
      <c r="DY71" s="21" t="n">
        <f aca="false">IF($A71="",0,SUMIF($B$5:$B$64,$A71,DY$5:DY$64))</f>
        <v>0</v>
      </c>
      <c r="DZ71" s="21" t="n">
        <f aca="false">IF($A71="",0,SUMIF($B$5:$B$64,$A71,DZ$5:DZ$64))</f>
        <v>0</v>
      </c>
      <c r="EA71" s="21" t="n">
        <f aca="false">IF($A71="",0,SUMIF($B$5:$B$64,$A71,EA$5:EA$64))</f>
        <v>0</v>
      </c>
      <c r="EB71" s="21" t="n">
        <f aca="false">IF($A71="",0,SUMIF($B$5:$B$64,$A71,EB$5:EB$64))</f>
        <v>0</v>
      </c>
      <c r="EC71" s="21" t="n">
        <f aca="false">IF($A71="",0,SUMIF($B$5:$B$64,$A71,EC$5:EC$64))</f>
        <v>0</v>
      </c>
      <c r="ED71" s="21" t="n">
        <f aca="false">IF($A71="",0,SUMIF($B$5:$B$64,$A71,ED$5:ED$64))</f>
        <v>0</v>
      </c>
      <c r="EE71" s="21" t="n">
        <f aca="false">IF($A71="",0,SUMIF($B$5:$B$64,$A71,EE$5:EE$64))</f>
        <v>0</v>
      </c>
      <c r="EF71" s="21" t="n">
        <f aca="false">IF($A71="",0,SUMIF($B$5:$B$64,$A71,EF$5:EF$64))</f>
        <v>0</v>
      </c>
      <c r="EG71" s="21" t="n">
        <f aca="false">IF($A71="",0,SUMIF($B$5:$B$64,$A71,EG$5:EG$64))</f>
        <v>0</v>
      </c>
      <c r="EH71" s="21" t="n">
        <f aca="false">IF($A71="",0,SUMIF($B$5:$B$64,$A71,EH$5:EH$64))</f>
        <v>0</v>
      </c>
      <c r="EI71" s="21" t="n">
        <f aca="false">IF($A71="",0,SUMIF($B$5:$B$64,$A71,EI$5:EI$64))</f>
        <v>0</v>
      </c>
      <c r="EJ71" s="21" t="n">
        <f aca="false">IF($A71="",0,SUMIF($B$5:$B$64,$A71,EJ$5:EJ$64))</f>
        <v>0</v>
      </c>
      <c r="EK71" s="21" t="n">
        <f aca="false">IF($A71="",0,SUMIF($B$5:$B$64,$A71,EK$5:EK$64))</f>
        <v>0</v>
      </c>
      <c r="EL71" s="21" t="n">
        <f aca="false">IF($A71="",0,SUMIF($B$5:$B$64,$A71,EL$5:EL$64))</f>
        <v>0</v>
      </c>
      <c r="EM71" s="21" t="n">
        <f aca="false">IF($A71="",0,SUMIF($B$5:$B$64,$A71,EM$5:EM$64))</f>
        <v>0</v>
      </c>
      <c r="EN71" s="21" t="n">
        <f aca="false">IF($A71="",0,SUMIF($B$5:$B$64,$A71,EN$5:EN$64))</f>
        <v>0</v>
      </c>
      <c r="EO71" s="21" t="n">
        <f aca="false">IF($A71="",0,SUMIF($B$5:$B$64,$A71,EO$5:EO$64))</f>
        <v>0</v>
      </c>
      <c r="EP71" s="21" t="n">
        <f aca="false">IF($A71="",0,SUMIF($B$5:$B$64,$A71,EP$5:EP$64))</f>
        <v>0</v>
      </c>
      <c r="EQ71" s="21" t="n">
        <f aca="false">IF($A71="",0,SUMIF($B$5:$B$64,$A71,EQ$5:EQ$64))</f>
        <v>0</v>
      </c>
      <c r="ER71" s="21" t="n">
        <f aca="false">IF($A71="",0,SUMIF($B$5:$B$64,$A71,ER$5:ER$64))</f>
        <v>0</v>
      </c>
      <c r="ES71" s="21" t="n">
        <f aca="false">IF($A71="",0,SUMIF($B$5:$B$64,$A71,ES$5:ES$64))</f>
        <v>0</v>
      </c>
      <c r="ET71" s="21" t="n">
        <f aca="false">IF($A71="",0,SUMIF($B$5:$B$64,$A71,ET$5:ET$64))</f>
        <v>0</v>
      </c>
      <c r="EU71" s="21" t="n">
        <f aca="false">IF($A71="",0,SUMIF($B$5:$B$64,$A71,EU$5:EU$64))</f>
        <v>0</v>
      </c>
      <c r="EV71" s="21" t="n">
        <f aca="false">IF($A71="",0,SUMIF($B$5:$B$64,$A71,EV$5:EV$64))</f>
        <v>0</v>
      </c>
      <c r="EW71" s="21" t="n">
        <f aca="false">IF($A71="",0,SUMIF($B$5:$B$64,$A71,EW$5:EW$64))</f>
        <v>0</v>
      </c>
      <c r="EX71" s="21" t="n">
        <f aca="false">IF($A71="",0,SUMIF($B$5:$B$64,$A71,EX$5:EX$64))</f>
        <v>0</v>
      </c>
      <c r="EY71" s="21" t="n">
        <f aca="false">IF($A71="",0,SUMIF($B$5:$B$64,$A71,EY$5:EY$64))</f>
        <v>0</v>
      </c>
      <c r="EZ71" s="21" t="n">
        <f aca="false">IF($A71="",0,SUMIF($B$5:$B$64,$A71,EZ$5:EZ$64))</f>
        <v>0</v>
      </c>
      <c r="FA71" s="21" t="n">
        <f aca="false">IF($A71="",0,SUMIF($B$5:$B$64,$A71,FA$5:FA$64))</f>
        <v>0</v>
      </c>
      <c r="FB71" s="21" t="n">
        <f aca="false">IF($A71="",0,SUMIF($B$5:$B$64,$A71,FB$5:FB$64))</f>
        <v>0</v>
      </c>
      <c r="FC71" s="21" t="n">
        <f aca="false">IF($A71="",0,SUMIF($B$5:$B$64,$A71,FC$5:FC$64))</f>
        <v>0</v>
      </c>
      <c r="FD71" s="21" t="n">
        <f aca="false">IF($A71="",0,SUMIF($B$5:$B$64,$A71,FD$5:FD$64))</f>
        <v>0</v>
      </c>
      <c r="FE71" s="21" t="n">
        <f aca="false">IF($A71="",0,SUMIF($B$5:$B$64,$A71,FE$5:FE$64))</f>
        <v>0</v>
      </c>
      <c r="FF71" s="21" t="n">
        <f aca="false">IF($A71="",0,SUMIF($B$5:$B$64,$A71,FF$5:FF$64))</f>
        <v>0</v>
      </c>
      <c r="FG71" s="21" t="n">
        <f aca="false">IF($A71="",0,SUMIF($B$5:$B$64,$A71,FG$5:FG$64))</f>
        <v>0</v>
      </c>
      <c r="FH71" s="21" t="n">
        <f aca="false">IF($A71="",0,SUMIF($B$5:$B$64,$A71,FH$5:FH$64))</f>
        <v>0</v>
      </c>
      <c r="FI71" s="21" t="n">
        <f aca="false">IF($A71="",0,SUMIF($B$5:$B$64,$A71,FI$5:FI$64))</f>
        <v>0</v>
      </c>
      <c r="FJ71" s="21" t="n">
        <f aca="false">IF($A71="",0,SUMIF($B$5:$B$64,$A71,FJ$5:FJ$64))</f>
        <v>0</v>
      </c>
      <c r="FK71" s="21" t="n">
        <f aca="false">IF($A71="",0,SUMIF($B$5:$B$64,$A71,FK$5:FK$64))</f>
        <v>0</v>
      </c>
      <c r="FL71" s="21" t="n">
        <f aca="false">IF($A71="",0,SUMIF($B$5:$B$64,$A71,FL$5:FL$64))</f>
        <v>0</v>
      </c>
      <c r="FM71" s="21" t="n">
        <f aca="false">IF($A71="",0,SUMIF($B$5:$B$64,$A71,FM$5:FM$64))</f>
        <v>0</v>
      </c>
      <c r="FN71" s="21" t="n">
        <f aca="false">IF($A71="",0,SUMIF($B$5:$B$64,$A71,FN$5:FN$64))</f>
        <v>0</v>
      </c>
      <c r="FO71" s="21" t="n">
        <f aca="false">IF($A71="",0,SUMIF($B$5:$B$64,$A71,FO$5:FO$64))</f>
        <v>0</v>
      </c>
      <c r="FP71" s="21" t="n">
        <f aca="false">IF($A71="",0,SUMIF($B$5:$B$64,$A71,FP$5:FP$64))</f>
        <v>0</v>
      </c>
      <c r="FQ71" s="21" t="n">
        <f aca="false">IF($A71="",0,SUMIF($B$5:$B$64,$A71,FQ$5:FQ$64))</f>
        <v>0</v>
      </c>
      <c r="FR71" s="21" t="n">
        <f aca="false">IF($A71="",0,SUMIF($B$5:$B$64,$A71,FR$5:FR$64))</f>
        <v>0</v>
      </c>
      <c r="FS71" s="21" t="n">
        <f aca="false">IF($A71="",0,SUMIF($B$5:$B$64,$A71,FS$5:FS$64))</f>
        <v>0</v>
      </c>
      <c r="FT71" s="21" t="n">
        <f aca="false">IF($A71="",0,SUMIF($B$5:$B$64,$A71,FT$5:FT$64))</f>
        <v>0</v>
      </c>
      <c r="FU71" s="21" t="n">
        <f aca="false">IF($A71="",0,SUMIF($B$5:$B$64,$A71,FU$5:FU$64))</f>
        <v>0</v>
      </c>
      <c r="FV71" s="21" t="n">
        <f aca="false">IF($A71="",0,SUMIF($B$5:$B$64,$A71,FV$5:FV$64))</f>
        <v>0</v>
      </c>
      <c r="FW71" s="21" t="n">
        <f aca="false">IF($A71="",0,SUMIF($B$5:$B$64,$A71,FW$5:FW$64))</f>
        <v>0</v>
      </c>
      <c r="FX71" s="21" t="n">
        <f aca="false">IF($A71="",0,SUMIF($B$5:$B$64,$A71,FX$5:FX$64))</f>
        <v>0</v>
      </c>
      <c r="FY71" s="21" t="n">
        <f aca="false">IF($A71="",0,SUMIF($B$5:$B$64,$A71,FY$5:FY$64))</f>
        <v>0</v>
      </c>
      <c r="FZ71" s="21" t="n">
        <f aca="false">IF($A71="",0,SUMIF($B$5:$B$64,$A71,FZ$5:FZ$64))</f>
        <v>0</v>
      </c>
      <c r="GA71" s="21" t="n">
        <f aca="false">IF($A71="",0,SUMIF($B$5:$B$64,$A71,GA$5:GA$64))</f>
        <v>0</v>
      </c>
      <c r="GB71" s="21" t="n">
        <f aca="false">IF($A71="",0,SUMIF($B$5:$B$64,$A71,GB$5:GB$64))</f>
        <v>0</v>
      </c>
      <c r="GC71" s="21" t="n">
        <f aca="false">IF($A71="",0,SUMIF($B$5:$B$64,$A71,GC$5:GC$64))</f>
        <v>0</v>
      </c>
      <c r="GD71" s="21" t="n">
        <f aca="false">IF($A71="",0,SUMIF($B$5:$B$64,$A71,GD$5:GD$64))</f>
        <v>0</v>
      </c>
      <c r="GE71" s="21" t="n">
        <f aca="false">IF($A71="",0,SUMIF($B$5:$B$64,$A71,GE$5:GE$64))</f>
        <v>0</v>
      </c>
      <c r="GF71" s="21" t="n">
        <f aca="false">IF($A71="",0,SUMIF($B$5:$B$64,$A71,GF$5:GF$64))</f>
        <v>0</v>
      </c>
      <c r="GG71" s="21" t="n">
        <f aca="false">IF($A71="",0,SUMIF($B$5:$B$64,$A71,GG$5:GG$64))</f>
        <v>0</v>
      </c>
      <c r="GH71" s="21" t="n">
        <f aca="false">IF($A71="",0,SUMIF($B$5:$B$64,$A71,GH$5:GH$64))</f>
        <v>0</v>
      </c>
      <c r="GI71" s="21" t="n">
        <f aca="false">IF($A71="",0,SUMIF($B$5:$B$64,$A71,GI$5:GI$64))</f>
        <v>0</v>
      </c>
      <c r="GJ71" s="21" t="n">
        <f aca="false">IF($A71="",0,SUMIF($B$5:$B$64,$A71,GJ$5:GJ$64))</f>
        <v>0</v>
      </c>
      <c r="GK71" s="21" t="n">
        <f aca="false">IF($A71="",0,SUMIF($B$5:$B$64,$A71,GK$5:GK$64))</f>
        <v>0</v>
      </c>
      <c r="GL71" s="21" t="n">
        <f aca="false">IF($A71="",0,SUMIF($B$5:$B$64,$A71,GL$5:GL$64))</f>
        <v>0</v>
      </c>
      <c r="GM71" s="21" t="n">
        <f aca="false">IF($A71="",0,SUMIF($B$5:$B$64,$A71,GM$5:GM$64))</f>
        <v>0</v>
      </c>
      <c r="GN71" s="21" t="n">
        <f aca="false">IF($A71="",0,SUMIF($B$5:$B$64,$A71,GN$5:GN$64))</f>
        <v>0</v>
      </c>
      <c r="GO71" s="21" t="n">
        <f aca="false">IF($A71="",0,SUMIF($B$5:$B$64,$A71,GO$5:GO$64))</f>
        <v>0</v>
      </c>
      <c r="GP71" s="21" t="n">
        <f aca="false">IF($A71="",0,SUMIF($B$5:$B$64,$A71,GP$5:GP$64))</f>
        <v>0</v>
      </c>
      <c r="GQ71" s="21" t="n">
        <f aca="false">IF($A71="",0,SUMIF($B$5:$B$64,$A71,GQ$5:GQ$64))</f>
        <v>0</v>
      </c>
      <c r="GR71" s="21" t="n">
        <f aca="false">IF($A71="",0,SUMIF($B$5:$B$64,$A71,GR$5:GR$64))</f>
        <v>0</v>
      </c>
      <c r="GS71" s="21" t="n">
        <f aca="false">IF($A71="",0,SUMIF($B$5:$B$64,$A71,GS$5:GS$64))</f>
        <v>0</v>
      </c>
      <c r="GT71" s="21" t="n">
        <f aca="false">IF($A71="",0,SUMIF($B$5:$B$64,$A71,GT$5:GT$64))</f>
        <v>0</v>
      </c>
      <c r="GU71" s="21" t="n">
        <f aca="false">IF($A71="",0,SUMIF($B$5:$B$64,$A71,GU$5:GU$64))</f>
        <v>0</v>
      </c>
      <c r="GV71" s="21" t="n">
        <f aca="false">IF($A71="",0,SUMIF($B$5:$B$64,$A71,GV$5:GV$64))</f>
        <v>0</v>
      </c>
      <c r="GW71" s="21" t="n">
        <f aca="false">IF($A71="",0,SUMIF($B$5:$B$64,$A71,GW$5:GW$64))</f>
        <v>0</v>
      </c>
      <c r="GX71" s="21" t="n">
        <f aca="false">IF($A71="",0,SUMIF($B$5:$B$64,$A71,GX$5:GX$64))</f>
        <v>0</v>
      </c>
      <c r="GY71" s="21" t="n">
        <f aca="false">IF($A71="",0,SUMIF($B$5:$B$64,$A71,GY$5:GY$64))</f>
        <v>0</v>
      </c>
      <c r="GZ71" s="21" t="n">
        <f aca="false">IF($A71="",0,SUMIF($B$5:$B$64,$A71,GZ$5:GZ$64))</f>
        <v>0</v>
      </c>
      <c r="HA71" s="21" t="n">
        <f aca="false">IF($A71="",0,SUMIF($B$5:$B$64,$A71,HA$5:HA$64))</f>
        <v>0</v>
      </c>
      <c r="HB71" s="21" t="n">
        <f aca="false">IF($A71="",0,SUMIF($B$5:$B$64,$A71,HB$5:HB$64))</f>
        <v>0</v>
      </c>
      <c r="HC71" s="21" t="n">
        <f aca="false">IF($A71="",0,SUMIF($B$5:$B$64,$A71,HC$5:HC$64))</f>
        <v>0</v>
      </c>
      <c r="HD71" s="21" t="n">
        <f aca="false">IF($A71="",0,SUMIF($B$5:$B$64,$A71,HD$5:HD$64))</f>
        <v>0</v>
      </c>
      <c r="HE71" s="21" t="n">
        <f aca="false">IF($A71="",0,SUMIF($B$5:$B$64,$A71,HE$5:HE$64))</f>
        <v>0</v>
      </c>
      <c r="HF71" s="21" t="n">
        <f aca="false">IF($A71="",0,SUMIF($B$5:$B$64,$A71,HF$5:HF$64))</f>
        <v>0</v>
      </c>
      <c r="HG71" s="21" t="n">
        <f aca="false">IF($A71="",0,SUMIF($B$5:$B$64,$A71,HG$5:HG$64))</f>
        <v>0</v>
      </c>
      <c r="HH71" s="21" t="n">
        <f aca="false">IF($A71="",0,SUMIF($B$5:$B$64,$A71,HH$5:HH$64))</f>
        <v>0</v>
      </c>
      <c r="HI71" s="21" t="n">
        <f aca="false">IF($A71="",0,SUMIF($B$5:$B$64,$A71,HI$5:HI$64))</f>
        <v>0</v>
      </c>
      <c r="HJ71" s="21" t="n">
        <f aca="false">IF($A71="",0,SUMIF($B$5:$B$64,$A71,HJ$5:HJ$64))</f>
        <v>0</v>
      </c>
      <c r="HK71" s="21" t="n">
        <f aca="false">IF($A71="",0,SUMIF($B$5:$B$64,$A71,HK$5:HK$64))</f>
        <v>0</v>
      </c>
      <c r="HL71" s="21" t="n">
        <f aca="false">IF($A71="",0,SUMIF($B$5:$B$64,$A71,HL$5:HL$64))</f>
        <v>0</v>
      </c>
      <c r="HM71" s="21" t="n">
        <f aca="false">IF($A71="",0,SUMIF($B$5:$B$64,$A71,HM$5:HM$64))</f>
        <v>0</v>
      </c>
      <c r="HN71" s="21" t="n">
        <f aca="false">IF($A71="",0,SUMIF($B$5:$B$64,$A71,HN$5:HN$64))</f>
        <v>0</v>
      </c>
      <c r="HO71" s="21" t="n">
        <f aca="false">IF($A71="",0,SUMIF($B$5:$B$64,$A71,HO$5:HO$64))</f>
        <v>0</v>
      </c>
      <c r="HP71" s="21" t="n">
        <f aca="false">IF($A71="",0,SUMIF($B$5:$B$64,$A71,HP$5:HP$64))</f>
        <v>0</v>
      </c>
      <c r="HQ71" s="21" t="n">
        <f aca="false">IF($A71="",0,SUMIF($B$5:$B$64,$A71,HQ$5:HQ$64))</f>
        <v>0</v>
      </c>
      <c r="HR71" s="21" t="n">
        <f aca="false">IF($A71="",0,SUMIF($B$5:$B$64,$A71,HR$5:HR$64))</f>
        <v>0</v>
      </c>
      <c r="HS71" s="21" t="n">
        <f aca="false">IF($A71="",0,SUMIF($B$5:$B$64,$A71,HS$5:HS$64))</f>
        <v>0</v>
      </c>
      <c r="HT71" s="21" t="n">
        <f aca="false">IF($A71="",0,SUMIF($B$5:$B$64,$A71,HT$5:HT$64))</f>
        <v>0</v>
      </c>
      <c r="HU71" s="21" t="n">
        <f aca="false">IF($A71="",0,SUMIF($B$5:$B$64,$A71,HU$5:HU$64))</f>
        <v>0</v>
      </c>
      <c r="HV71" s="21" t="n">
        <f aca="false">IF($A71="",0,SUMIF($B$5:$B$64,$A71,HV$5:HV$64))</f>
        <v>0</v>
      </c>
      <c r="HW71" s="21" t="n">
        <f aca="false">IF($A71="",0,SUMIF($B$5:$B$64,$A71,HW$5:HW$64))</f>
        <v>0</v>
      </c>
      <c r="HX71" s="21" t="n">
        <f aca="false">IF($A71="",0,SUMIF($B$5:$B$64,$A71,HX$5:HX$64))</f>
        <v>0</v>
      </c>
      <c r="HY71" s="21" t="n">
        <f aca="false">IF($A71="",0,SUMIF($B$5:$B$64,$A71,HY$5:HY$64))</f>
        <v>0</v>
      </c>
      <c r="HZ71" s="21" t="n">
        <f aca="false">IF($A71="",0,SUMIF($B$5:$B$64,$A71,HZ$5:HZ$64))</f>
        <v>0</v>
      </c>
      <c r="IA71" s="21" t="n">
        <f aca="false">IF($A71="",0,SUMIF($B$5:$B$64,$A71,IA$5:IA$64))</f>
        <v>0</v>
      </c>
      <c r="IB71" s="21" t="n">
        <f aca="false">IF($A71="",0,SUMIF($B$5:$B$64,$A71,IB$5:IB$64))</f>
        <v>0</v>
      </c>
      <c r="IC71" s="21" t="n">
        <f aca="false">IF($A71="",0,SUMIF($B$5:$B$64,$A71,IC$5:IC$64))</f>
        <v>0</v>
      </c>
      <c r="ID71" s="21" t="n">
        <f aca="false">IF($A71="",0,SUMIF($B$5:$B$64,$A71,ID$5:ID$64))</f>
        <v>0</v>
      </c>
      <c r="IE71" s="21" t="n">
        <f aca="false">IF($A71="",0,SUMIF($B$5:$B$64,$A71,IE$5:IE$64))</f>
        <v>0</v>
      </c>
      <c r="IF71" s="21" t="n">
        <f aca="false">IF($A71="",0,SUMIF($B$5:$B$64,$A71,IF$5:IF$64))</f>
        <v>0</v>
      </c>
      <c r="IG71" s="21" t="n">
        <f aca="false">IF($A71="",0,SUMIF($B$5:$B$64,$A71,IG$5:IG$64))</f>
        <v>0</v>
      </c>
      <c r="IH71" s="21" t="n">
        <f aca="false">IF($A71="",0,SUMIF($B$5:$B$64,$A71,IH$5:IH$64))</f>
        <v>0</v>
      </c>
      <c r="II71" s="21" t="n">
        <f aca="false">IF($A71="",0,SUMIF($B$5:$B$64,$A71,II$5:II$64))</f>
        <v>0</v>
      </c>
      <c r="IJ71" s="21" t="n">
        <f aca="false">IF($A71="",0,SUMIF($B$5:$B$64,$A71,IJ$5:IJ$64))</f>
        <v>0</v>
      </c>
      <c r="IK71" s="21" t="n">
        <f aca="false">IF($A71="",0,SUMIF($B$5:$B$64,$A71,IK$5:IK$64))</f>
        <v>0</v>
      </c>
      <c r="IL71" s="21" t="n">
        <f aca="false">IF($A71="",0,SUMIF($B$5:$B$64,$A71,IL$5:IL$64))</f>
        <v>0</v>
      </c>
      <c r="IM71" s="21" t="n">
        <f aca="false">IF($A71="",0,SUMIF($B$5:$B$64,$A71,IM$5:IM$64))</f>
        <v>0</v>
      </c>
      <c r="IN71" s="21" t="n">
        <f aca="false">IF($A71="",0,SUMIF($B$5:$B$64,$A71,IN$5:IN$64))</f>
        <v>0</v>
      </c>
      <c r="IO71" s="21" t="n">
        <f aca="false">IF($A71="",0,SUMIF($B$5:$B$64,$A71,IO$5:IO$64))</f>
        <v>0</v>
      </c>
      <c r="IP71" s="21" t="n">
        <f aca="false">IF($A71="",0,SUMIF($B$5:$B$64,$A71,IP$5:IP$64))</f>
        <v>0</v>
      </c>
      <c r="IQ71" s="21" t="n">
        <f aca="false">IF($A71="",0,SUMIF($B$5:$B$64,$A71,IQ$5:IQ$64))</f>
        <v>0</v>
      </c>
      <c r="IR71" s="21" t="n">
        <f aca="false">IF($A71="",0,SUMIF($B$5:$B$64,$A71,IR$5:IR$64))</f>
        <v>0</v>
      </c>
      <c r="IS71" s="21" t="n">
        <f aca="false">IF($A71="",0,SUMIF($B$5:$B$64,$A71,IS$5:IS$64))</f>
        <v>0</v>
      </c>
      <c r="IT71" s="21" t="n">
        <f aca="false">IF($A71="",0,SUMIF($B$5:$B$64,$A71,IT$5:IT$64))</f>
        <v>0</v>
      </c>
      <c r="IU71" s="21" t="n">
        <f aca="false">IF($A71="",0,SUMIF($B$5:$B$64,$A71,IU$5:IU$64))</f>
        <v>0</v>
      </c>
      <c r="IV71" s="21" t="n">
        <f aca="false">IF($A71="",0,SUMIF($B$5:$B$64,$A71,IV$5:IV$64))</f>
        <v>0</v>
      </c>
      <c r="IW71" s="21" t="n">
        <f aca="false">IF($A71="",0,SUMIF($B$5:$B$64,$A71,IW$5:IW$64))</f>
        <v>0</v>
      </c>
      <c r="IX71" s="21" t="n">
        <f aca="false">IF($A71="",0,SUMIF($B$5:$B$64,$A71,IX$5:IX$64))</f>
        <v>0</v>
      </c>
      <c r="IY71" s="21" t="n">
        <f aca="false">IF($A71="",0,SUMIF($B$5:$B$64,$A71,IY$5:IY$64))</f>
        <v>0</v>
      </c>
      <c r="IZ71" s="21" t="n">
        <f aca="false">IF($A71="",0,SUMIF($B$5:$B$64,$A71,IZ$5:IZ$64))</f>
        <v>0</v>
      </c>
      <c r="JA71" s="21" t="n">
        <f aca="false">IF($A71="",0,SUMIF($B$5:$B$64,$A71,JA$5:JA$64))</f>
        <v>0</v>
      </c>
      <c r="JB71" s="21" t="n">
        <f aca="false">IF($A71="",0,SUMIF($B$5:$B$64,$A71,JB$5:JB$64))</f>
        <v>0</v>
      </c>
      <c r="JC71" s="21" t="n">
        <f aca="false">IF($A71="",0,SUMIF($B$5:$B$64,$A71,JC$5:JC$64))</f>
        <v>0</v>
      </c>
      <c r="JD71" s="21" t="n">
        <f aca="false">IF($A71="",0,SUMIF($B$5:$B$64,$A71,JD$5:JD$64))</f>
        <v>0</v>
      </c>
      <c r="JE71" s="21" t="n">
        <f aca="false">IF($A71="",0,SUMIF($B$5:$B$64,$A71,JE$5:JE$64))</f>
        <v>0</v>
      </c>
      <c r="JF71" s="21" t="n">
        <f aca="false">IF($A71="",0,SUMIF($B$5:$B$64,$A71,JF$5:JF$64))</f>
        <v>0</v>
      </c>
      <c r="JG71" s="21" t="n">
        <f aca="false">IF($A71="",0,SUMIF($B$5:$B$64,$A71,JG$5:JG$64))</f>
        <v>0</v>
      </c>
      <c r="JH71" s="21" t="n">
        <f aca="false">IF($A71="",0,SUMIF($B$5:$B$64,$A71,JH$5:JH$64))</f>
        <v>0</v>
      </c>
      <c r="JI71" s="21" t="n">
        <f aca="false">IF($A71="",0,SUMIF($B$5:$B$64,$A71,JI$5:JI$64))</f>
        <v>0</v>
      </c>
      <c r="JJ71" s="21" t="n">
        <f aca="false">IF($A71="",0,SUMIF($B$5:$B$64,$A71,JJ$5:JJ$64))</f>
        <v>0</v>
      </c>
      <c r="JK71" s="21" t="n">
        <f aca="false">IF($A71="",0,SUMIF($B$5:$B$64,$A71,JK$5:JK$64))</f>
        <v>0</v>
      </c>
      <c r="JL71" s="21" t="n">
        <f aca="false">IF($A71="",0,SUMIF($B$5:$B$64,$A71,JL$5:JL$64))</f>
        <v>0</v>
      </c>
      <c r="JM71" s="21" t="n">
        <f aca="false">IF($A71="",0,SUMIF($B$5:$B$64,$A71,JM$5:JM$64))</f>
        <v>0</v>
      </c>
      <c r="JN71" s="21" t="n">
        <f aca="false">IF($A71="",0,SUMIF($B$5:$B$64,$A71,JN$5:JN$64))</f>
        <v>0</v>
      </c>
      <c r="JO71" s="21" t="n">
        <f aca="false">IF($A71="",0,SUMIF($B$5:$B$64,$A71,JO$5:JO$64))</f>
        <v>0</v>
      </c>
      <c r="JP71" s="21" t="n">
        <f aca="false">IF($A71="",0,SUMIF($B$5:$B$64,$A71,JP$5:JP$64))</f>
        <v>0</v>
      </c>
      <c r="JQ71" s="21" t="n">
        <f aca="false">IF($A71="",0,SUMIF($B$5:$B$64,$A71,JQ$5:JQ$64))</f>
        <v>0</v>
      </c>
      <c r="JR71" s="21" t="n">
        <f aca="false">IF($A71="",0,SUMIF($B$5:$B$64,$A71,JR$5:JR$64))</f>
        <v>0</v>
      </c>
      <c r="JS71" s="21" t="n">
        <f aca="false">IF($A71="",0,SUMIF($B$5:$B$64,$A71,JS$5:JS$64))</f>
        <v>0</v>
      </c>
      <c r="JT71" s="21" t="n">
        <f aca="false">IF($A71="",0,SUMIF($B$5:$B$64,$A71,JT$5:JT$64))</f>
        <v>0</v>
      </c>
      <c r="JU71" s="21" t="n">
        <f aca="false">IF($A71="",0,SUMIF($B$5:$B$64,$A71,JU$5:JU$64))</f>
        <v>0</v>
      </c>
      <c r="JV71" s="21" t="n">
        <f aca="false">IF($A71="",0,SUMIF($B$5:$B$64,$A71,JV$5:JV$64))</f>
        <v>0</v>
      </c>
      <c r="JW71" s="21" t="n">
        <f aca="false">IF($A71="",0,SUMIF($B$5:$B$64,$A71,JW$5:JW$64))</f>
        <v>0</v>
      </c>
      <c r="JX71" s="21" t="n">
        <f aca="false">IF($A71="",0,SUMIF($B$5:$B$64,$A71,JX$5:JX$64))</f>
        <v>0</v>
      </c>
      <c r="JY71" s="21" t="n">
        <f aca="false">IF($A71="",0,SUMIF($B$5:$B$64,$A71,JY$5:JY$64))</f>
        <v>0</v>
      </c>
      <c r="JZ71" s="21" t="n">
        <f aca="false">IF($A71="",0,SUMIF($B$5:$B$64,$A71,JZ$5:JZ$64))</f>
        <v>0</v>
      </c>
      <c r="KA71" s="21" t="n">
        <f aca="false">IF($A71="",0,SUMIF($B$5:$B$64,$A71,KA$5:KA$64))</f>
        <v>0</v>
      </c>
      <c r="KB71" s="21" t="n">
        <f aca="false">IF($A71="",0,SUMIF($B$5:$B$64,$A71,KB$5:KB$64))</f>
        <v>0</v>
      </c>
      <c r="KC71" s="21" t="n">
        <f aca="false">IF($A71="",0,SUMIF($B$5:$B$64,$A71,KC$5:KC$64))</f>
        <v>0</v>
      </c>
      <c r="KD71" s="21" t="n">
        <f aca="false">IF($A71="",0,SUMIF($B$5:$B$64,$A71,KD$5:KD$64))</f>
        <v>0</v>
      </c>
      <c r="KE71" s="21" t="n">
        <f aca="false">IF($A71="",0,SUMIF($B$5:$B$64,$A71,KE$5:KE$64))</f>
        <v>0</v>
      </c>
      <c r="KF71" s="21" t="n">
        <f aca="false">IF($A71="",0,SUMIF($B$5:$B$64,$A71,KF$5:KF$64))</f>
        <v>0</v>
      </c>
      <c r="KG71" s="21" t="n">
        <f aca="false">IF($A71="",0,SUMIF($B$5:$B$64,$A71,KG$5:KG$64))</f>
        <v>0</v>
      </c>
      <c r="KH71" s="21" t="n">
        <f aca="false">IF($A71="",0,SUMIF($B$5:$B$64,$A71,KH$5:KH$64))</f>
        <v>0</v>
      </c>
      <c r="KI71" s="21" t="n">
        <f aca="false">IF($A71="",0,SUMIF($B$5:$B$64,$A71,KI$5:KI$64))</f>
        <v>0</v>
      </c>
      <c r="KJ71" s="21" t="n">
        <f aca="false">IF($A71="",0,SUMIF($B$5:$B$64,$A71,KJ$5:KJ$64))</f>
        <v>0</v>
      </c>
      <c r="KK71" s="21" t="n">
        <f aca="false">IF($A71="",0,SUMIF($B$5:$B$64,$A71,KK$5:KK$64))</f>
        <v>0</v>
      </c>
      <c r="KL71" s="21" t="n">
        <f aca="false">IF($A71="",0,SUMIF($B$5:$B$64,$A71,KL$5:KL$64))</f>
        <v>0</v>
      </c>
      <c r="KM71" s="21" t="n">
        <f aca="false">IF($A71="",0,SUMIF($B$5:$B$64,$A71,KM$5:KM$64))</f>
        <v>0</v>
      </c>
      <c r="KN71" s="21" t="n">
        <f aca="false">IF($A71="",0,SUMIF($B$5:$B$64,$A71,KN$5:KN$64))</f>
        <v>0</v>
      </c>
      <c r="KO71" s="21" t="n">
        <f aca="false">IF($A71="",0,SUMIF($B$5:$B$64,$A71,KO$5:KO$64))</f>
        <v>0</v>
      </c>
      <c r="KP71" s="21" t="n">
        <f aca="false">IF($A71="",0,SUMIF($B$5:$B$64,$A71,KP$5:KP$64))</f>
        <v>0</v>
      </c>
      <c r="KQ71" s="21" t="n">
        <f aca="false">IF($A71="",0,SUMIF($B$5:$B$64,$A71,KQ$5:KQ$64))</f>
        <v>0</v>
      </c>
      <c r="KR71" s="21" t="n">
        <f aca="false">IF($A71="",0,SUMIF($B$5:$B$64,$A71,KR$5:KR$64))</f>
        <v>0</v>
      </c>
      <c r="KS71" s="21" t="n">
        <f aca="false">IF($A71="",0,SUMIF($B$5:$B$64,$A71,KS$5:KS$64))</f>
        <v>0</v>
      </c>
      <c r="KT71" s="21" t="n">
        <f aca="false">IF($A71="",0,SUMIF($B$5:$B$64,$A71,KT$5:KT$64))</f>
        <v>0</v>
      </c>
      <c r="KU71" s="21" t="n">
        <f aca="false">IF($A71="",0,SUMIF($B$5:$B$64,$A71,KU$5:KU$64))</f>
        <v>0</v>
      </c>
      <c r="KV71" s="21" t="n">
        <f aca="false">IF($A71="",0,SUMIF($B$5:$B$64,$A71,KV$5:KV$64))</f>
        <v>0</v>
      </c>
      <c r="KW71" s="21" t="n">
        <f aca="false">IF($A71="",0,SUMIF($B$5:$B$64,$A71,KW$5:KW$64))</f>
        <v>0</v>
      </c>
      <c r="KX71" s="21" t="n">
        <f aca="false">IF($A71="",0,SUMIF($B$5:$B$64,$A71,KX$5:KX$64))</f>
        <v>0</v>
      </c>
      <c r="KY71" s="21" t="n">
        <f aca="false">IF($A71="",0,SUMIF($B$5:$B$64,$A71,KY$5:KY$64))</f>
        <v>0</v>
      </c>
      <c r="KZ71" s="21" t="n">
        <f aca="false">IF($A71="",0,SUMIF($B$5:$B$64,$A71,KZ$5:KZ$64))</f>
        <v>0</v>
      </c>
      <c r="LA71" s="21" t="n">
        <f aca="false">IF($A71="",0,SUMIF($B$5:$B$64,$A71,LA$5:LA$64))</f>
        <v>0</v>
      </c>
      <c r="LB71" s="21" t="n">
        <f aca="false">IF($A71="",0,SUMIF($B$5:$B$64,$A71,LB$5:LB$64))</f>
        <v>0</v>
      </c>
      <c r="LC71" s="21" t="n">
        <f aca="false">IF($A71="",0,SUMIF($B$5:$B$64,$A71,LC$5:LC$64))</f>
        <v>0</v>
      </c>
      <c r="LD71" s="21" t="n">
        <f aca="false">IF($A71="",0,SUMIF($B$5:$B$64,$A71,LD$5:LD$64))</f>
        <v>0</v>
      </c>
      <c r="LE71" s="21" t="n">
        <f aca="false">IF($A71="",0,SUMIF($B$5:$B$64,$A71,LE$5:LE$64))</f>
        <v>0</v>
      </c>
      <c r="LF71" s="21" t="n">
        <f aca="false">IF($A71="",0,SUMIF($B$5:$B$64,$A71,LF$5:LF$64))</f>
        <v>0</v>
      </c>
      <c r="LG71" s="21" t="n">
        <f aca="false">IF($A71="",0,SUMIF($B$5:$B$64,$A71,LG$5:LG$64))</f>
        <v>0</v>
      </c>
      <c r="LH71" s="21" t="n">
        <f aca="false">IF($A71="",0,SUMIF($B$5:$B$64,$A71,LH$5:LH$64))</f>
        <v>0</v>
      </c>
      <c r="LI71" s="21" t="n">
        <f aca="false">IF($A71="",0,SUMIF($B$5:$B$64,$A71,LI$5:LI$64))</f>
        <v>0</v>
      </c>
      <c r="LJ71" s="21" t="n">
        <f aca="false">IF($A71="",0,SUMIF($B$5:$B$64,$A71,LJ$5:LJ$64))</f>
        <v>0</v>
      </c>
      <c r="LK71" s="21" t="n">
        <f aca="false">IF($A71="",0,SUMIF($B$5:$B$64,$A71,LK$5:LK$64))</f>
        <v>0</v>
      </c>
      <c r="LL71" s="21" t="n">
        <f aca="false">IF($A71="",0,SUMIF($B$5:$B$64,$A71,LL$5:LL$64))</f>
        <v>0</v>
      </c>
      <c r="LM71" s="21" t="n">
        <f aca="false">IF($A71="",0,SUMIF($B$5:$B$64,$A71,LM$5:LM$64))</f>
        <v>0</v>
      </c>
      <c r="LN71" s="21" t="n">
        <f aca="false">IF($A71="",0,SUMIF($B$5:$B$64,$A71,LN$5:LN$64))</f>
        <v>0</v>
      </c>
      <c r="LO71" s="21" t="n">
        <f aca="false">IF($A71="",0,SUMIF($B$5:$B$64,$A71,LO$5:LO$64))</f>
        <v>0</v>
      </c>
      <c r="LP71" s="21" t="n">
        <f aca="false">IF($A71="",0,SUMIF($B$5:$B$64,$A71,LP$5:LP$64))</f>
        <v>0</v>
      </c>
      <c r="LQ71" s="21" t="n">
        <f aca="false">IF($A71="",0,SUMIF($B$5:$B$64,$A71,LQ$5:LQ$64))</f>
        <v>0</v>
      </c>
      <c r="LR71" s="21" t="n">
        <f aca="false">IF($A71="",0,SUMIF($B$5:$B$64,$A71,LR$5:LR$64))</f>
        <v>0</v>
      </c>
      <c r="LS71" s="21" t="n">
        <f aca="false">IF($A71="",0,SUMIF($B$5:$B$64,$A71,LS$5:LS$64))</f>
        <v>0</v>
      </c>
      <c r="LT71" s="21" t="n">
        <f aca="false">IF($A71="",0,SUMIF($B$5:$B$64,$A71,LT$5:LT$64))</f>
        <v>0</v>
      </c>
      <c r="LU71" s="21" t="n">
        <f aca="false">IF($A71="",0,SUMIF($B$5:$B$64,$A71,LU$5:LU$64))</f>
        <v>0</v>
      </c>
      <c r="LV71" s="21" t="n">
        <f aca="false">IF($A71="",0,SUMIF($B$5:$B$64,$A71,LV$5:LV$64))</f>
        <v>0</v>
      </c>
      <c r="LW71" s="21" t="n">
        <f aca="false">IF($A71="",0,SUMIF($B$5:$B$64,$A71,LW$5:LW$64))</f>
        <v>0</v>
      </c>
      <c r="LX71" s="21" t="n">
        <f aca="false">IF($A71="",0,SUMIF($B$5:$B$64,$A71,LX$5:LX$64))</f>
        <v>0</v>
      </c>
      <c r="LY71" s="21" t="n">
        <f aca="false">IF($A71="",0,SUMIF($B$5:$B$64,$A71,LY$5:LY$64))</f>
        <v>0</v>
      </c>
      <c r="LZ71" s="21" t="n">
        <f aca="false">IF($A71="",0,SUMIF($B$5:$B$64,$A71,LZ$5:LZ$64))</f>
        <v>0</v>
      </c>
      <c r="MA71" s="21" t="n">
        <f aca="false">IF($A71="",0,SUMIF($B$5:$B$64,$A71,MA$5:MA$64))</f>
        <v>0</v>
      </c>
      <c r="MB71" s="21" t="n">
        <f aca="false">IF($A71="",0,SUMIF($B$5:$B$64,$A71,MB$5:MB$64))</f>
        <v>0</v>
      </c>
      <c r="MC71" s="21" t="n">
        <f aca="false">IF($A71="",0,SUMIF($B$5:$B$64,$A71,MC$5:MC$64))</f>
        <v>0</v>
      </c>
      <c r="MD71" s="21" t="n">
        <f aca="false">IF($A71="",0,SUMIF($B$5:$B$64,$A71,MD$5:MD$64))</f>
        <v>0</v>
      </c>
      <c r="ME71" s="21" t="n">
        <f aca="false">IF($A71="",0,SUMIF($B$5:$B$64,$A71,ME$5:ME$64))</f>
        <v>0</v>
      </c>
      <c r="MF71" s="21" t="n">
        <f aca="false">IF($A71="",0,SUMIF($B$5:$B$64,$A71,MF$5:MF$64))</f>
        <v>0</v>
      </c>
      <c r="MG71" s="21" t="n">
        <f aca="false">IF($A71="",0,SUMIF($B$5:$B$64,$A71,MG$5:MG$64))</f>
        <v>0</v>
      </c>
      <c r="MH71" s="21" t="n">
        <f aca="false">IF($A71="",0,SUMIF($B$5:$B$64,$A71,MH$5:MH$64))</f>
        <v>0</v>
      </c>
      <c r="MI71" s="21" t="n">
        <f aca="false">IF($A71="",0,SUMIF($B$5:$B$64,$A71,MI$5:MI$64))</f>
        <v>0</v>
      </c>
      <c r="MJ71" s="21" t="n">
        <f aca="false">IF($A71="",0,SUMIF($B$5:$B$64,$A71,MJ$5:MJ$64))</f>
        <v>0</v>
      </c>
      <c r="MK71" s="21" t="n">
        <f aca="false">IF($A71="",0,SUMIF($B$5:$B$64,$A71,MK$5:MK$64))</f>
        <v>0</v>
      </c>
      <c r="ML71" s="21" t="n">
        <f aca="false">IF($A71="",0,SUMIF($B$5:$B$64,$A71,ML$5:ML$64))</f>
        <v>0</v>
      </c>
      <c r="MM71" s="21" t="n">
        <f aca="false">IF($A71="",0,SUMIF($B$5:$B$64,$A71,MM$5:MM$64))</f>
        <v>0</v>
      </c>
      <c r="MN71" s="21" t="n">
        <f aca="false">IF($A71="",0,SUMIF($B$5:$B$64,$A71,MN$5:MN$64))</f>
        <v>0</v>
      </c>
      <c r="MO71" s="21" t="n">
        <f aca="false">IF($A71="",0,SUMIF($B$5:$B$64,$A71,MO$5:MO$64))</f>
        <v>0</v>
      </c>
      <c r="MP71" s="21" t="n">
        <f aca="false">IF($A71="",0,SUMIF($B$5:$B$64,$A71,MP$5:MP$64))</f>
        <v>0</v>
      </c>
      <c r="MQ71" s="21" t="n">
        <f aca="false">IF($A71="",0,SUMIF($B$5:$B$64,$A71,MQ$5:MQ$64))</f>
        <v>0</v>
      </c>
      <c r="MR71" s="21" t="n">
        <f aca="false">IF($A71="",0,SUMIF($B$5:$B$64,$A71,MR$5:MR$64))</f>
        <v>0</v>
      </c>
      <c r="MS71" s="21" t="n">
        <f aca="false">IF($A71="",0,SUMIF($B$5:$B$64,$A71,MS$5:MS$64))</f>
        <v>0</v>
      </c>
      <c r="MT71" s="21" t="n">
        <f aca="false">IF($A71="",0,SUMIF($B$5:$B$64,$A71,MT$5:MT$64))</f>
        <v>0</v>
      </c>
      <c r="MU71" s="21" t="n">
        <f aca="false">IF($A71="",0,SUMIF($B$5:$B$64,$A71,MU$5:MU$64))</f>
        <v>0</v>
      </c>
      <c r="MV71" s="21" t="n">
        <f aca="false">IF($A71="",0,SUMIF($B$5:$B$64,$A71,MV$5:MV$64))</f>
        <v>0</v>
      </c>
      <c r="MW71" s="21" t="n">
        <f aca="false">IF($A71="",0,SUMIF($B$5:$B$64,$A71,MW$5:MW$64))</f>
        <v>0</v>
      </c>
      <c r="MX71" s="21" t="n">
        <f aca="false">IF($A71="",0,SUMIF($B$5:$B$64,$A71,MX$5:MX$64))</f>
        <v>0</v>
      </c>
      <c r="MY71" s="21" t="n">
        <f aca="false">IF($A71="",0,SUMIF($B$5:$B$64,$A71,MY$5:MY$64))</f>
        <v>0</v>
      </c>
      <c r="MZ71" s="21" t="n">
        <f aca="false">IF($A71="",0,SUMIF($B$5:$B$64,$A71,MZ$5:MZ$64))</f>
        <v>0</v>
      </c>
      <c r="NA71" s="21" t="n">
        <f aca="false">IF($A71="",0,SUMIF($B$5:$B$64,$A71,NA$5:NA$64))</f>
        <v>0</v>
      </c>
      <c r="NB71" s="21" t="n">
        <f aca="false">IF($A71="",0,SUMIF($B$5:$B$64,$A71,NB$5:NB$64))</f>
        <v>0</v>
      </c>
      <c r="NC71" s="21" t="n">
        <f aca="false">IF($A71="",0,SUMIF($B$5:$B$64,$A71,NC$5:NC$64))</f>
        <v>0</v>
      </c>
      <c r="ND71" s="21" t="n">
        <f aca="false">IF($A71="",0,SUMIF($B$5:$B$64,$A71,ND$5:ND$64))</f>
        <v>0</v>
      </c>
      <c r="NE71" s="21" t="n">
        <f aca="false">IF($A71="",0,SUMIF($B$5:$B$64,$A71,NE$5:NE$64))</f>
        <v>0</v>
      </c>
      <c r="NF71" s="21" t="n">
        <f aca="false">IF($A71="",0,SUMIF($B$5:$B$64,$A71,NF$5:NF$64))</f>
        <v>0</v>
      </c>
      <c r="NG71" s="21" t="n">
        <f aca="false">IF($A71="",0,SUMIF($B$5:$B$64,$A71,NG$5:NG$64))</f>
        <v>0</v>
      </c>
      <c r="NH71" s="21" t="n">
        <f aca="false">IF($A71="",0,SUMIF($B$5:$B$64,$A71,NH$5:NH$64))</f>
        <v>0</v>
      </c>
    </row>
    <row r="72" customFormat="false" ht="15" hidden="false" customHeight="false" outlineLevel="0" collapsed="false">
      <c r="A72" s="6" t="str">
        <f aca="false">IF(Einstellungen!A11="","",Einstellungen!A11)</f>
        <v/>
      </c>
      <c r="B72" s="20" t="n">
        <f aca="false">IF(Einstellungen!B11="",999,Einstellungen!B11)</f>
        <v>999</v>
      </c>
      <c r="C72" s="5" t="str">
        <f aca="false">Einstellungen!C11</f>
        <v/>
      </c>
      <c r="D72" s="5"/>
      <c r="E72" s="5"/>
      <c r="F72" s="5"/>
      <c r="G72" s="21" t="n">
        <f aca="false">IF($A72="",0,SUMIF($B$5:$B$64,$A72,G$5:G$64))</f>
        <v>0</v>
      </c>
      <c r="H72" s="21" t="n">
        <f aca="false">IF($A72="",0,SUMIF($B$5:$B$64,$A72,H$5:H$64))</f>
        <v>0</v>
      </c>
      <c r="I72" s="21" t="n">
        <f aca="false">IF($A72="",0,SUMIF($B$5:$B$64,$A72,I$5:I$64))</f>
        <v>0</v>
      </c>
      <c r="J72" s="21" t="n">
        <f aca="false">IF($A72="",0,SUMIF($B$5:$B$64,$A72,J$5:J$64))</f>
        <v>0</v>
      </c>
      <c r="K72" s="21" t="n">
        <f aca="false">IF($A72="",0,SUMIF($B$5:$B$64,$A72,K$5:K$64))</f>
        <v>0</v>
      </c>
      <c r="L72" s="21" t="n">
        <f aca="false">IF($A72="",0,SUMIF($B$5:$B$64,$A72,L$5:L$64))</f>
        <v>0</v>
      </c>
      <c r="M72" s="21" t="n">
        <f aca="false">IF($A72="",0,SUMIF($B$5:$B$64,$A72,M$5:M$64))</f>
        <v>0</v>
      </c>
      <c r="N72" s="21" t="n">
        <f aca="false">IF($A72="",0,SUMIF($B$5:$B$64,$A72,N$5:N$64))</f>
        <v>0</v>
      </c>
      <c r="O72" s="21" t="n">
        <f aca="false">IF($A72="",0,SUMIF($B$5:$B$64,$A72,O$5:O$64))</f>
        <v>0</v>
      </c>
      <c r="P72" s="21" t="n">
        <f aca="false">IF($A72="",0,SUMIF($B$5:$B$64,$A72,P$5:P$64))</f>
        <v>0</v>
      </c>
      <c r="Q72" s="21" t="n">
        <f aca="false">IF($A72="",0,SUMIF($B$5:$B$64,$A72,Q$5:Q$64))</f>
        <v>0</v>
      </c>
      <c r="R72" s="21" t="n">
        <f aca="false">IF($A72="",0,SUMIF($B$5:$B$64,$A72,R$5:R$64))</f>
        <v>0</v>
      </c>
      <c r="S72" s="21" t="n">
        <f aca="false">IF($A72="",0,SUMIF($B$5:$B$64,$A72,S$5:S$64))</f>
        <v>0</v>
      </c>
      <c r="T72" s="21" t="n">
        <f aca="false">IF($A72="",0,SUMIF($B$5:$B$64,$A72,T$5:T$64))</f>
        <v>0</v>
      </c>
      <c r="U72" s="21" t="n">
        <f aca="false">IF($A72="",0,SUMIF($B$5:$B$64,$A72,U$5:U$64))</f>
        <v>0</v>
      </c>
      <c r="V72" s="21" t="n">
        <f aca="false">IF($A72="",0,SUMIF($B$5:$B$64,$A72,V$5:V$64))</f>
        <v>0</v>
      </c>
      <c r="W72" s="21" t="n">
        <f aca="false">IF($A72="",0,SUMIF($B$5:$B$64,$A72,W$5:W$64))</f>
        <v>0</v>
      </c>
      <c r="X72" s="21" t="n">
        <f aca="false">IF($A72="",0,SUMIF($B$5:$B$64,$A72,X$5:X$64))</f>
        <v>0</v>
      </c>
      <c r="Y72" s="21" t="n">
        <f aca="false">IF($A72="",0,SUMIF($B$5:$B$64,$A72,Y$5:Y$64))</f>
        <v>0</v>
      </c>
      <c r="Z72" s="21" t="n">
        <f aca="false">IF($A72="",0,SUMIF($B$5:$B$64,$A72,Z$5:Z$64))</f>
        <v>0</v>
      </c>
      <c r="AA72" s="21" t="n">
        <f aca="false">IF($A72="",0,SUMIF($B$5:$B$64,$A72,AA$5:AA$64))</f>
        <v>0</v>
      </c>
      <c r="AB72" s="21" t="n">
        <f aca="false">IF($A72="",0,SUMIF($B$5:$B$64,$A72,AB$5:AB$64))</f>
        <v>0</v>
      </c>
      <c r="AC72" s="21" t="n">
        <f aca="false">IF($A72="",0,SUMIF($B$5:$B$64,$A72,AC$5:AC$64))</f>
        <v>0</v>
      </c>
      <c r="AD72" s="21" t="n">
        <f aca="false">IF($A72="",0,SUMIF($B$5:$B$64,$A72,AD$5:AD$64))</f>
        <v>0</v>
      </c>
      <c r="AE72" s="21" t="n">
        <f aca="false">IF($A72="",0,SUMIF($B$5:$B$64,$A72,AE$5:AE$64))</f>
        <v>0</v>
      </c>
      <c r="AF72" s="21" t="n">
        <f aca="false">IF($A72="",0,SUMIF($B$5:$B$64,$A72,AF$5:AF$64))</f>
        <v>0</v>
      </c>
      <c r="AG72" s="21" t="n">
        <f aca="false">IF($A72="",0,SUMIF($B$5:$B$64,$A72,AG$5:AG$64))</f>
        <v>0</v>
      </c>
      <c r="AH72" s="21" t="n">
        <f aca="false">IF($A72="",0,SUMIF($B$5:$B$64,$A72,AH$5:AH$64))</f>
        <v>0</v>
      </c>
      <c r="AI72" s="21" t="n">
        <f aca="false">IF($A72="",0,SUMIF($B$5:$B$64,$A72,AI$5:AI$64))</f>
        <v>0</v>
      </c>
      <c r="AJ72" s="21" t="n">
        <f aca="false">IF($A72="",0,SUMIF($B$5:$B$64,$A72,AJ$5:AJ$64))</f>
        <v>0</v>
      </c>
      <c r="AK72" s="21" t="n">
        <f aca="false">IF($A72="",0,SUMIF($B$5:$B$64,$A72,AK$5:AK$64))</f>
        <v>0</v>
      </c>
      <c r="AL72" s="21" t="n">
        <f aca="false">IF($A72="",0,SUMIF($B$5:$B$64,$A72,AL$5:AL$64))</f>
        <v>0</v>
      </c>
      <c r="AM72" s="21" t="n">
        <f aca="false">IF($A72="",0,SUMIF($B$5:$B$64,$A72,AM$5:AM$64))</f>
        <v>0</v>
      </c>
      <c r="AN72" s="21" t="n">
        <f aca="false">IF($A72="",0,SUMIF($B$5:$B$64,$A72,AN$5:AN$64))</f>
        <v>0</v>
      </c>
      <c r="AO72" s="21" t="n">
        <f aca="false">IF($A72="",0,SUMIF($B$5:$B$64,$A72,AO$5:AO$64))</f>
        <v>0</v>
      </c>
      <c r="AP72" s="21" t="n">
        <f aca="false">IF($A72="",0,SUMIF($B$5:$B$64,$A72,AP$5:AP$64))</f>
        <v>0</v>
      </c>
      <c r="AQ72" s="21" t="n">
        <f aca="false">IF($A72="",0,SUMIF($B$5:$B$64,$A72,AQ$5:AQ$64))</f>
        <v>0</v>
      </c>
      <c r="AR72" s="21" t="n">
        <f aca="false">IF($A72="",0,SUMIF($B$5:$B$64,$A72,AR$5:AR$64))</f>
        <v>0</v>
      </c>
      <c r="AS72" s="21" t="n">
        <f aca="false">IF($A72="",0,SUMIF($B$5:$B$64,$A72,AS$5:AS$64))</f>
        <v>0</v>
      </c>
      <c r="AT72" s="21" t="n">
        <f aca="false">IF($A72="",0,SUMIF($B$5:$B$64,$A72,AT$5:AT$64))</f>
        <v>0</v>
      </c>
      <c r="AU72" s="21" t="n">
        <f aca="false">IF($A72="",0,SUMIF($B$5:$B$64,$A72,AU$5:AU$64))</f>
        <v>0</v>
      </c>
      <c r="AV72" s="21" t="n">
        <f aca="false">IF($A72="",0,SUMIF($B$5:$B$64,$A72,AV$5:AV$64))</f>
        <v>0</v>
      </c>
      <c r="AW72" s="21" t="n">
        <f aca="false">IF($A72="",0,SUMIF($B$5:$B$64,$A72,AW$5:AW$64))</f>
        <v>0</v>
      </c>
      <c r="AX72" s="21" t="n">
        <f aca="false">IF($A72="",0,SUMIF($B$5:$B$64,$A72,AX$5:AX$64))</f>
        <v>0</v>
      </c>
      <c r="AY72" s="21" t="n">
        <f aca="false">IF($A72="",0,SUMIF($B$5:$B$64,$A72,AY$5:AY$64))</f>
        <v>0</v>
      </c>
      <c r="AZ72" s="21" t="n">
        <f aca="false">IF($A72="",0,SUMIF($B$5:$B$64,$A72,AZ$5:AZ$64))</f>
        <v>0</v>
      </c>
      <c r="BA72" s="21" t="n">
        <f aca="false">IF($A72="",0,SUMIF($B$5:$B$64,$A72,BA$5:BA$64))</f>
        <v>0</v>
      </c>
      <c r="BB72" s="21" t="n">
        <f aca="false">IF($A72="",0,SUMIF($B$5:$B$64,$A72,BB$5:BB$64))</f>
        <v>0</v>
      </c>
      <c r="BC72" s="21" t="n">
        <f aca="false">IF($A72="",0,SUMIF($B$5:$B$64,$A72,BC$5:BC$64))</f>
        <v>0</v>
      </c>
      <c r="BD72" s="21" t="n">
        <f aca="false">IF($A72="",0,SUMIF($B$5:$B$64,$A72,BD$5:BD$64))</f>
        <v>0</v>
      </c>
      <c r="BE72" s="21" t="n">
        <f aca="false">IF($A72="",0,SUMIF($B$5:$B$64,$A72,BE$5:BE$64))</f>
        <v>0</v>
      </c>
      <c r="BF72" s="21" t="n">
        <f aca="false">IF($A72="",0,SUMIF($B$5:$B$64,$A72,BF$5:BF$64))</f>
        <v>0</v>
      </c>
      <c r="BG72" s="21" t="n">
        <f aca="false">IF($A72="",0,SUMIF($B$5:$B$64,$A72,BG$5:BG$64))</f>
        <v>0</v>
      </c>
      <c r="BH72" s="21" t="n">
        <f aca="false">IF($A72="",0,SUMIF($B$5:$B$64,$A72,BH$5:BH$64))</f>
        <v>0</v>
      </c>
      <c r="BI72" s="21" t="n">
        <f aca="false">IF($A72="",0,SUMIF($B$5:$B$64,$A72,BI$5:BI$64))</f>
        <v>0</v>
      </c>
      <c r="BJ72" s="21" t="n">
        <f aca="false">IF($A72="",0,SUMIF($B$5:$B$64,$A72,BJ$5:BJ$64))</f>
        <v>0</v>
      </c>
      <c r="BK72" s="21" t="n">
        <f aca="false">IF($A72="",0,SUMIF($B$5:$B$64,$A72,BK$5:BK$64))</f>
        <v>0</v>
      </c>
      <c r="BL72" s="21" t="n">
        <f aca="false">IF($A72="",0,SUMIF($B$5:$B$64,$A72,BL$5:BL$64))</f>
        <v>0</v>
      </c>
      <c r="BM72" s="21" t="n">
        <f aca="false">IF($A72="",0,SUMIF($B$5:$B$64,$A72,BM$5:BM$64))</f>
        <v>0</v>
      </c>
      <c r="BN72" s="21" t="n">
        <f aca="false">IF($A72="",0,SUMIF($B$5:$B$64,$A72,BN$5:BN$64))</f>
        <v>0</v>
      </c>
      <c r="BO72" s="21" t="n">
        <f aca="false">IF($A72="",0,SUMIF($B$5:$B$64,$A72,BO$5:BO$64))</f>
        <v>0</v>
      </c>
      <c r="BP72" s="21" t="n">
        <f aca="false">IF($A72="",0,SUMIF($B$5:$B$64,$A72,BP$5:BP$64))</f>
        <v>0</v>
      </c>
      <c r="BQ72" s="21" t="n">
        <f aca="false">IF($A72="",0,SUMIF($B$5:$B$64,$A72,BQ$5:BQ$64))</f>
        <v>0</v>
      </c>
      <c r="BR72" s="21" t="n">
        <f aca="false">IF($A72="",0,SUMIF($B$5:$B$64,$A72,BR$5:BR$64))</f>
        <v>0</v>
      </c>
      <c r="BS72" s="21" t="n">
        <f aca="false">IF($A72="",0,SUMIF($B$5:$B$64,$A72,BS$5:BS$64))</f>
        <v>0</v>
      </c>
      <c r="BT72" s="21" t="n">
        <f aca="false">IF($A72="",0,SUMIF($B$5:$B$64,$A72,BT$5:BT$64))</f>
        <v>0</v>
      </c>
      <c r="BU72" s="21" t="n">
        <f aca="false">IF($A72="",0,SUMIF($B$5:$B$64,$A72,BU$5:BU$64))</f>
        <v>0</v>
      </c>
      <c r="BV72" s="21" t="n">
        <f aca="false">IF($A72="",0,SUMIF($B$5:$B$64,$A72,BV$5:BV$64))</f>
        <v>0</v>
      </c>
      <c r="BW72" s="21" t="n">
        <f aca="false">IF($A72="",0,SUMIF($B$5:$B$64,$A72,BW$5:BW$64))</f>
        <v>0</v>
      </c>
      <c r="BX72" s="21" t="n">
        <f aca="false">IF($A72="",0,SUMIF($B$5:$B$64,$A72,BX$5:BX$64))</f>
        <v>0</v>
      </c>
      <c r="BY72" s="21" t="n">
        <f aca="false">IF($A72="",0,SUMIF($B$5:$B$64,$A72,BY$5:BY$64))</f>
        <v>0</v>
      </c>
      <c r="BZ72" s="21" t="n">
        <f aca="false">IF($A72="",0,SUMIF($B$5:$B$64,$A72,BZ$5:BZ$64))</f>
        <v>0</v>
      </c>
      <c r="CA72" s="21" t="n">
        <f aca="false">IF($A72="",0,SUMIF($B$5:$B$64,$A72,CA$5:CA$64))</f>
        <v>0</v>
      </c>
      <c r="CB72" s="21" t="n">
        <f aca="false">IF($A72="",0,SUMIF($B$5:$B$64,$A72,CB$5:CB$64))</f>
        <v>0</v>
      </c>
      <c r="CC72" s="21" t="n">
        <f aca="false">IF($A72="",0,SUMIF($B$5:$B$64,$A72,CC$5:CC$64))</f>
        <v>0</v>
      </c>
      <c r="CD72" s="21" t="n">
        <f aca="false">IF($A72="",0,SUMIF($B$5:$B$64,$A72,CD$5:CD$64))</f>
        <v>0</v>
      </c>
      <c r="CE72" s="21" t="n">
        <f aca="false">IF($A72="",0,SUMIF($B$5:$B$64,$A72,CE$5:CE$64))</f>
        <v>0</v>
      </c>
      <c r="CF72" s="21" t="n">
        <f aca="false">IF($A72="",0,SUMIF($B$5:$B$64,$A72,CF$5:CF$64))</f>
        <v>0</v>
      </c>
      <c r="CG72" s="21" t="n">
        <f aca="false">IF($A72="",0,SUMIF($B$5:$B$64,$A72,CG$5:CG$64))</f>
        <v>0</v>
      </c>
      <c r="CH72" s="21" t="n">
        <f aca="false">IF($A72="",0,SUMIF($B$5:$B$64,$A72,CH$5:CH$64))</f>
        <v>0</v>
      </c>
      <c r="CI72" s="21" t="n">
        <f aca="false">IF($A72="",0,SUMIF($B$5:$B$64,$A72,CI$5:CI$64))</f>
        <v>0</v>
      </c>
      <c r="CJ72" s="21" t="n">
        <f aca="false">IF($A72="",0,SUMIF($B$5:$B$64,$A72,CJ$5:CJ$64))</f>
        <v>0</v>
      </c>
      <c r="CK72" s="21" t="n">
        <f aca="false">IF($A72="",0,SUMIF($B$5:$B$64,$A72,CK$5:CK$64))</f>
        <v>0</v>
      </c>
      <c r="CL72" s="21" t="n">
        <f aca="false">IF($A72="",0,SUMIF($B$5:$B$64,$A72,CL$5:CL$64))</f>
        <v>0</v>
      </c>
      <c r="CM72" s="21" t="n">
        <f aca="false">IF($A72="",0,SUMIF($B$5:$B$64,$A72,CM$5:CM$64))</f>
        <v>0</v>
      </c>
      <c r="CN72" s="21" t="n">
        <f aca="false">IF($A72="",0,SUMIF($B$5:$B$64,$A72,CN$5:CN$64))</f>
        <v>0</v>
      </c>
      <c r="CO72" s="21" t="n">
        <f aca="false">IF($A72="",0,SUMIF($B$5:$B$64,$A72,CO$5:CO$64))</f>
        <v>0</v>
      </c>
      <c r="CP72" s="21" t="n">
        <f aca="false">IF($A72="",0,SUMIF($B$5:$B$64,$A72,CP$5:CP$64))</f>
        <v>0</v>
      </c>
      <c r="CQ72" s="21" t="n">
        <f aca="false">IF($A72="",0,SUMIF($B$5:$B$64,$A72,CQ$5:CQ$64))</f>
        <v>0</v>
      </c>
      <c r="CR72" s="21" t="n">
        <f aca="false">IF($A72="",0,SUMIF($B$5:$B$64,$A72,CR$5:CR$64))</f>
        <v>0</v>
      </c>
      <c r="CS72" s="21" t="n">
        <f aca="false">IF($A72="",0,SUMIF($B$5:$B$64,$A72,CS$5:CS$64))</f>
        <v>0</v>
      </c>
      <c r="CT72" s="21" t="n">
        <f aca="false">IF($A72="",0,SUMIF($B$5:$B$64,$A72,CT$5:CT$64))</f>
        <v>0</v>
      </c>
      <c r="CU72" s="21" t="n">
        <f aca="false">IF($A72="",0,SUMIF($B$5:$B$64,$A72,CU$5:CU$64))</f>
        <v>0</v>
      </c>
      <c r="CV72" s="21" t="n">
        <f aca="false">IF($A72="",0,SUMIF($B$5:$B$64,$A72,CV$5:CV$64))</f>
        <v>0</v>
      </c>
      <c r="CW72" s="21" t="n">
        <f aca="false">IF($A72="",0,SUMIF($B$5:$B$64,$A72,CW$5:CW$64))</f>
        <v>0</v>
      </c>
      <c r="CX72" s="21" t="n">
        <f aca="false">IF($A72="",0,SUMIF($B$5:$B$64,$A72,CX$5:CX$64))</f>
        <v>0</v>
      </c>
      <c r="CY72" s="21" t="n">
        <f aca="false">IF($A72="",0,SUMIF($B$5:$B$64,$A72,CY$5:CY$64))</f>
        <v>0</v>
      </c>
      <c r="CZ72" s="21" t="n">
        <f aca="false">IF($A72="",0,SUMIF($B$5:$B$64,$A72,CZ$5:CZ$64))</f>
        <v>0</v>
      </c>
      <c r="DA72" s="21" t="n">
        <f aca="false">IF($A72="",0,SUMIF($B$5:$B$64,$A72,DA$5:DA$64))</f>
        <v>0</v>
      </c>
      <c r="DB72" s="21" t="n">
        <f aca="false">IF($A72="",0,SUMIF($B$5:$B$64,$A72,DB$5:DB$64))</f>
        <v>0</v>
      </c>
      <c r="DC72" s="21" t="n">
        <f aca="false">IF($A72="",0,SUMIF($B$5:$B$64,$A72,DC$5:DC$64))</f>
        <v>0</v>
      </c>
      <c r="DD72" s="21" t="n">
        <f aca="false">IF($A72="",0,SUMIF($B$5:$B$64,$A72,DD$5:DD$64))</f>
        <v>0</v>
      </c>
      <c r="DE72" s="21" t="n">
        <f aca="false">IF($A72="",0,SUMIF($B$5:$B$64,$A72,DE$5:DE$64))</f>
        <v>0</v>
      </c>
      <c r="DF72" s="21" t="n">
        <f aca="false">IF($A72="",0,SUMIF($B$5:$B$64,$A72,DF$5:DF$64))</f>
        <v>0</v>
      </c>
      <c r="DG72" s="21" t="n">
        <f aca="false">IF($A72="",0,SUMIF($B$5:$B$64,$A72,DG$5:DG$64))</f>
        <v>0</v>
      </c>
      <c r="DH72" s="21" t="n">
        <f aca="false">IF($A72="",0,SUMIF($B$5:$B$64,$A72,DH$5:DH$64))</f>
        <v>0</v>
      </c>
      <c r="DI72" s="21" t="n">
        <f aca="false">IF($A72="",0,SUMIF($B$5:$B$64,$A72,DI$5:DI$64))</f>
        <v>0</v>
      </c>
      <c r="DJ72" s="21" t="n">
        <f aca="false">IF($A72="",0,SUMIF($B$5:$B$64,$A72,DJ$5:DJ$64))</f>
        <v>0</v>
      </c>
      <c r="DK72" s="21" t="n">
        <f aca="false">IF($A72="",0,SUMIF($B$5:$B$64,$A72,DK$5:DK$64))</f>
        <v>0</v>
      </c>
      <c r="DL72" s="21" t="n">
        <f aca="false">IF($A72="",0,SUMIF($B$5:$B$64,$A72,DL$5:DL$64))</f>
        <v>0</v>
      </c>
      <c r="DM72" s="21" t="n">
        <f aca="false">IF($A72="",0,SUMIF($B$5:$B$64,$A72,DM$5:DM$64))</f>
        <v>0</v>
      </c>
      <c r="DN72" s="21" t="n">
        <f aca="false">IF($A72="",0,SUMIF($B$5:$B$64,$A72,DN$5:DN$64))</f>
        <v>0</v>
      </c>
      <c r="DO72" s="21" t="n">
        <f aca="false">IF($A72="",0,SUMIF($B$5:$B$64,$A72,DO$5:DO$64))</f>
        <v>0</v>
      </c>
      <c r="DP72" s="21" t="n">
        <f aca="false">IF($A72="",0,SUMIF($B$5:$B$64,$A72,DP$5:DP$64))</f>
        <v>0</v>
      </c>
      <c r="DQ72" s="21" t="n">
        <f aca="false">IF($A72="",0,SUMIF($B$5:$B$64,$A72,DQ$5:DQ$64))</f>
        <v>0</v>
      </c>
      <c r="DR72" s="21" t="n">
        <f aca="false">IF($A72="",0,SUMIF($B$5:$B$64,$A72,DR$5:DR$64))</f>
        <v>0</v>
      </c>
      <c r="DS72" s="21" t="n">
        <f aca="false">IF($A72="",0,SUMIF($B$5:$B$64,$A72,DS$5:DS$64))</f>
        <v>0</v>
      </c>
      <c r="DT72" s="21" t="n">
        <f aca="false">IF($A72="",0,SUMIF($B$5:$B$64,$A72,DT$5:DT$64))</f>
        <v>0</v>
      </c>
      <c r="DU72" s="21" t="n">
        <f aca="false">IF($A72="",0,SUMIF($B$5:$B$64,$A72,DU$5:DU$64))</f>
        <v>0</v>
      </c>
      <c r="DV72" s="21" t="n">
        <f aca="false">IF($A72="",0,SUMIF($B$5:$B$64,$A72,DV$5:DV$64))</f>
        <v>0</v>
      </c>
      <c r="DW72" s="21" t="n">
        <f aca="false">IF($A72="",0,SUMIF($B$5:$B$64,$A72,DW$5:DW$64))</f>
        <v>0</v>
      </c>
      <c r="DX72" s="21" t="n">
        <f aca="false">IF($A72="",0,SUMIF($B$5:$B$64,$A72,DX$5:DX$64))</f>
        <v>0</v>
      </c>
      <c r="DY72" s="21" t="n">
        <f aca="false">IF($A72="",0,SUMIF($B$5:$B$64,$A72,DY$5:DY$64))</f>
        <v>0</v>
      </c>
      <c r="DZ72" s="21" t="n">
        <f aca="false">IF($A72="",0,SUMIF($B$5:$B$64,$A72,DZ$5:DZ$64))</f>
        <v>0</v>
      </c>
      <c r="EA72" s="21" t="n">
        <f aca="false">IF($A72="",0,SUMIF($B$5:$B$64,$A72,EA$5:EA$64))</f>
        <v>0</v>
      </c>
      <c r="EB72" s="21" t="n">
        <f aca="false">IF($A72="",0,SUMIF($B$5:$B$64,$A72,EB$5:EB$64))</f>
        <v>0</v>
      </c>
      <c r="EC72" s="21" t="n">
        <f aca="false">IF($A72="",0,SUMIF($B$5:$B$64,$A72,EC$5:EC$64))</f>
        <v>0</v>
      </c>
      <c r="ED72" s="21" t="n">
        <f aca="false">IF($A72="",0,SUMIF($B$5:$B$64,$A72,ED$5:ED$64))</f>
        <v>0</v>
      </c>
      <c r="EE72" s="21" t="n">
        <f aca="false">IF($A72="",0,SUMIF($B$5:$B$64,$A72,EE$5:EE$64))</f>
        <v>0</v>
      </c>
      <c r="EF72" s="21" t="n">
        <f aca="false">IF($A72="",0,SUMIF($B$5:$B$64,$A72,EF$5:EF$64))</f>
        <v>0</v>
      </c>
      <c r="EG72" s="21" t="n">
        <f aca="false">IF($A72="",0,SUMIF($B$5:$B$64,$A72,EG$5:EG$64))</f>
        <v>0</v>
      </c>
      <c r="EH72" s="21" t="n">
        <f aca="false">IF($A72="",0,SUMIF($B$5:$B$64,$A72,EH$5:EH$64))</f>
        <v>0</v>
      </c>
      <c r="EI72" s="21" t="n">
        <f aca="false">IF($A72="",0,SUMIF($B$5:$B$64,$A72,EI$5:EI$64))</f>
        <v>0</v>
      </c>
      <c r="EJ72" s="21" t="n">
        <f aca="false">IF($A72="",0,SUMIF($B$5:$B$64,$A72,EJ$5:EJ$64))</f>
        <v>0</v>
      </c>
      <c r="EK72" s="21" t="n">
        <f aca="false">IF($A72="",0,SUMIF($B$5:$B$64,$A72,EK$5:EK$64))</f>
        <v>0</v>
      </c>
      <c r="EL72" s="21" t="n">
        <f aca="false">IF($A72="",0,SUMIF($B$5:$B$64,$A72,EL$5:EL$64))</f>
        <v>0</v>
      </c>
      <c r="EM72" s="21" t="n">
        <f aca="false">IF($A72="",0,SUMIF($B$5:$B$64,$A72,EM$5:EM$64))</f>
        <v>0</v>
      </c>
      <c r="EN72" s="21" t="n">
        <f aca="false">IF($A72="",0,SUMIF($B$5:$B$64,$A72,EN$5:EN$64))</f>
        <v>0</v>
      </c>
      <c r="EO72" s="21" t="n">
        <f aca="false">IF($A72="",0,SUMIF($B$5:$B$64,$A72,EO$5:EO$64))</f>
        <v>0</v>
      </c>
      <c r="EP72" s="21" t="n">
        <f aca="false">IF($A72="",0,SUMIF($B$5:$B$64,$A72,EP$5:EP$64))</f>
        <v>0</v>
      </c>
      <c r="EQ72" s="21" t="n">
        <f aca="false">IF($A72="",0,SUMIF($B$5:$B$64,$A72,EQ$5:EQ$64))</f>
        <v>0</v>
      </c>
      <c r="ER72" s="21" t="n">
        <f aca="false">IF($A72="",0,SUMIF($B$5:$B$64,$A72,ER$5:ER$64))</f>
        <v>0</v>
      </c>
      <c r="ES72" s="21" t="n">
        <f aca="false">IF($A72="",0,SUMIF($B$5:$B$64,$A72,ES$5:ES$64))</f>
        <v>0</v>
      </c>
      <c r="ET72" s="21" t="n">
        <f aca="false">IF($A72="",0,SUMIF($B$5:$B$64,$A72,ET$5:ET$64))</f>
        <v>0</v>
      </c>
      <c r="EU72" s="21" t="n">
        <f aca="false">IF($A72="",0,SUMIF($B$5:$B$64,$A72,EU$5:EU$64))</f>
        <v>0</v>
      </c>
      <c r="EV72" s="21" t="n">
        <f aca="false">IF($A72="",0,SUMIF($B$5:$B$64,$A72,EV$5:EV$64))</f>
        <v>0</v>
      </c>
      <c r="EW72" s="21" t="n">
        <f aca="false">IF($A72="",0,SUMIF($B$5:$B$64,$A72,EW$5:EW$64))</f>
        <v>0</v>
      </c>
      <c r="EX72" s="21" t="n">
        <f aca="false">IF($A72="",0,SUMIF($B$5:$B$64,$A72,EX$5:EX$64))</f>
        <v>0</v>
      </c>
      <c r="EY72" s="21" t="n">
        <f aca="false">IF($A72="",0,SUMIF($B$5:$B$64,$A72,EY$5:EY$64))</f>
        <v>0</v>
      </c>
      <c r="EZ72" s="21" t="n">
        <f aca="false">IF($A72="",0,SUMIF($B$5:$B$64,$A72,EZ$5:EZ$64))</f>
        <v>0</v>
      </c>
      <c r="FA72" s="21" t="n">
        <f aca="false">IF($A72="",0,SUMIF($B$5:$B$64,$A72,FA$5:FA$64))</f>
        <v>0</v>
      </c>
      <c r="FB72" s="21" t="n">
        <f aca="false">IF($A72="",0,SUMIF($B$5:$B$64,$A72,FB$5:FB$64))</f>
        <v>0</v>
      </c>
      <c r="FC72" s="21" t="n">
        <f aca="false">IF($A72="",0,SUMIF($B$5:$B$64,$A72,FC$5:FC$64))</f>
        <v>0</v>
      </c>
      <c r="FD72" s="21" t="n">
        <f aca="false">IF($A72="",0,SUMIF($B$5:$B$64,$A72,FD$5:FD$64))</f>
        <v>0</v>
      </c>
      <c r="FE72" s="21" t="n">
        <f aca="false">IF($A72="",0,SUMIF($B$5:$B$64,$A72,FE$5:FE$64))</f>
        <v>0</v>
      </c>
      <c r="FF72" s="21" t="n">
        <f aca="false">IF($A72="",0,SUMIF($B$5:$B$64,$A72,FF$5:FF$64))</f>
        <v>0</v>
      </c>
      <c r="FG72" s="21" t="n">
        <f aca="false">IF($A72="",0,SUMIF($B$5:$B$64,$A72,FG$5:FG$64))</f>
        <v>0</v>
      </c>
      <c r="FH72" s="21" t="n">
        <f aca="false">IF($A72="",0,SUMIF($B$5:$B$64,$A72,FH$5:FH$64))</f>
        <v>0</v>
      </c>
      <c r="FI72" s="21" t="n">
        <f aca="false">IF($A72="",0,SUMIF($B$5:$B$64,$A72,FI$5:FI$64))</f>
        <v>0</v>
      </c>
      <c r="FJ72" s="21" t="n">
        <f aca="false">IF($A72="",0,SUMIF($B$5:$B$64,$A72,FJ$5:FJ$64))</f>
        <v>0</v>
      </c>
      <c r="FK72" s="21" t="n">
        <f aca="false">IF($A72="",0,SUMIF($B$5:$B$64,$A72,FK$5:FK$64))</f>
        <v>0</v>
      </c>
      <c r="FL72" s="21" t="n">
        <f aca="false">IF($A72="",0,SUMIF($B$5:$B$64,$A72,FL$5:FL$64))</f>
        <v>0</v>
      </c>
      <c r="FM72" s="21" t="n">
        <f aca="false">IF($A72="",0,SUMIF($B$5:$B$64,$A72,FM$5:FM$64))</f>
        <v>0</v>
      </c>
      <c r="FN72" s="21" t="n">
        <f aca="false">IF($A72="",0,SUMIF($B$5:$B$64,$A72,FN$5:FN$64))</f>
        <v>0</v>
      </c>
      <c r="FO72" s="21" t="n">
        <f aca="false">IF($A72="",0,SUMIF($B$5:$B$64,$A72,FO$5:FO$64))</f>
        <v>0</v>
      </c>
      <c r="FP72" s="21" t="n">
        <f aca="false">IF($A72="",0,SUMIF($B$5:$B$64,$A72,FP$5:FP$64))</f>
        <v>0</v>
      </c>
      <c r="FQ72" s="21" t="n">
        <f aca="false">IF($A72="",0,SUMIF($B$5:$B$64,$A72,FQ$5:FQ$64))</f>
        <v>0</v>
      </c>
      <c r="FR72" s="21" t="n">
        <f aca="false">IF($A72="",0,SUMIF($B$5:$B$64,$A72,FR$5:FR$64))</f>
        <v>0</v>
      </c>
      <c r="FS72" s="21" t="n">
        <f aca="false">IF($A72="",0,SUMIF($B$5:$B$64,$A72,FS$5:FS$64))</f>
        <v>0</v>
      </c>
      <c r="FT72" s="21" t="n">
        <f aca="false">IF($A72="",0,SUMIF($B$5:$B$64,$A72,FT$5:FT$64))</f>
        <v>0</v>
      </c>
      <c r="FU72" s="21" t="n">
        <f aca="false">IF($A72="",0,SUMIF($B$5:$B$64,$A72,FU$5:FU$64))</f>
        <v>0</v>
      </c>
      <c r="FV72" s="21" t="n">
        <f aca="false">IF($A72="",0,SUMIF($B$5:$B$64,$A72,FV$5:FV$64))</f>
        <v>0</v>
      </c>
      <c r="FW72" s="21" t="n">
        <f aca="false">IF($A72="",0,SUMIF($B$5:$B$64,$A72,FW$5:FW$64))</f>
        <v>0</v>
      </c>
      <c r="FX72" s="21" t="n">
        <f aca="false">IF($A72="",0,SUMIF($B$5:$B$64,$A72,FX$5:FX$64))</f>
        <v>0</v>
      </c>
      <c r="FY72" s="21" t="n">
        <f aca="false">IF($A72="",0,SUMIF($B$5:$B$64,$A72,FY$5:FY$64))</f>
        <v>0</v>
      </c>
      <c r="FZ72" s="21" t="n">
        <f aca="false">IF($A72="",0,SUMIF($B$5:$B$64,$A72,FZ$5:FZ$64))</f>
        <v>0</v>
      </c>
      <c r="GA72" s="21" t="n">
        <f aca="false">IF($A72="",0,SUMIF($B$5:$B$64,$A72,GA$5:GA$64))</f>
        <v>0</v>
      </c>
      <c r="GB72" s="21" t="n">
        <f aca="false">IF($A72="",0,SUMIF($B$5:$B$64,$A72,GB$5:GB$64))</f>
        <v>0</v>
      </c>
      <c r="GC72" s="21" t="n">
        <f aca="false">IF($A72="",0,SUMIF($B$5:$B$64,$A72,GC$5:GC$64))</f>
        <v>0</v>
      </c>
      <c r="GD72" s="21" t="n">
        <f aca="false">IF($A72="",0,SUMIF($B$5:$B$64,$A72,GD$5:GD$64))</f>
        <v>0</v>
      </c>
      <c r="GE72" s="21" t="n">
        <f aca="false">IF($A72="",0,SUMIF($B$5:$B$64,$A72,GE$5:GE$64))</f>
        <v>0</v>
      </c>
      <c r="GF72" s="21" t="n">
        <f aca="false">IF($A72="",0,SUMIF($B$5:$B$64,$A72,GF$5:GF$64))</f>
        <v>0</v>
      </c>
      <c r="GG72" s="21" t="n">
        <f aca="false">IF($A72="",0,SUMIF($B$5:$B$64,$A72,GG$5:GG$64))</f>
        <v>0</v>
      </c>
      <c r="GH72" s="21" t="n">
        <f aca="false">IF($A72="",0,SUMIF($B$5:$B$64,$A72,GH$5:GH$64))</f>
        <v>0</v>
      </c>
      <c r="GI72" s="21" t="n">
        <f aca="false">IF($A72="",0,SUMIF($B$5:$B$64,$A72,GI$5:GI$64))</f>
        <v>0</v>
      </c>
      <c r="GJ72" s="21" t="n">
        <f aca="false">IF($A72="",0,SUMIF($B$5:$B$64,$A72,GJ$5:GJ$64))</f>
        <v>0</v>
      </c>
      <c r="GK72" s="21" t="n">
        <f aca="false">IF($A72="",0,SUMIF($B$5:$B$64,$A72,GK$5:GK$64))</f>
        <v>0</v>
      </c>
      <c r="GL72" s="21" t="n">
        <f aca="false">IF($A72="",0,SUMIF($B$5:$B$64,$A72,GL$5:GL$64))</f>
        <v>0</v>
      </c>
      <c r="GM72" s="21" t="n">
        <f aca="false">IF($A72="",0,SUMIF($B$5:$B$64,$A72,GM$5:GM$64))</f>
        <v>0</v>
      </c>
      <c r="GN72" s="21" t="n">
        <f aca="false">IF($A72="",0,SUMIF($B$5:$B$64,$A72,GN$5:GN$64))</f>
        <v>0</v>
      </c>
      <c r="GO72" s="21" t="n">
        <f aca="false">IF($A72="",0,SUMIF($B$5:$B$64,$A72,GO$5:GO$64))</f>
        <v>0</v>
      </c>
      <c r="GP72" s="21" t="n">
        <f aca="false">IF($A72="",0,SUMIF($B$5:$B$64,$A72,GP$5:GP$64))</f>
        <v>0</v>
      </c>
      <c r="GQ72" s="21" t="n">
        <f aca="false">IF($A72="",0,SUMIF($B$5:$B$64,$A72,GQ$5:GQ$64))</f>
        <v>0</v>
      </c>
      <c r="GR72" s="21" t="n">
        <f aca="false">IF($A72="",0,SUMIF($B$5:$B$64,$A72,GR$5:GR$64))</f>
        <v>0</v>
      </c>
      <c r="GS72" s="21" t="n">
        <f aca="false">IF($A72="",0,SUMIF($B$5:$B$64,$A72,GS$5:GS$64))</f>
        <v>0</v>
      </c>
      <c r="GT72" s="21" t="n">
        <f aca="false">IF($A72="",0,SUMIF($B$5:$B$64,$A72,GT$5:GT$64))</f>
        <v>0</v>
      </c>
      <c r="GU72" s="21" t="n">
        <f aca="false">IF($A72="",0,SUMIF($B$5:$B$64,$A72,GU$5:GU$64))</f>
        <v>0</v>
      </c>
      <c r="GV72" s="21" t="n">
        <f aca="false">IF($A72="",0,SUMIF($B$5:$B$64,$A72,GV$5:GV$64))</f>
        <v>0</v>
      </c>
      <c r="GW72" s="21" t="n">
        <f aca="false">IF($A72="",0,SUMIF($B$5:$B$64,$A72,GW$5:GW$64))</f>
        <v>0</v>
      </c>
      <c r="GX72" s="21" t="n">
        <f aca="false">IF($A72="",0,SUMIF($B$5:$B$64,$A72,GX$5:GX$64))</f>
        <v>0</v>
      </c>
      <c r="GY72" s="21" t="n">
        <f aca="false">IF($A72="",0,SUMIF($B$5:$B$64,$A72,GY$5:GY$64))</f>
        <v>0</v>
      </c>
      <c r="GZ72" s="21" t="n">
        <f aca="false">IF($A72="",0,SUMIF($B$5:$B$64,$A72,GZ$5:GZ$64))</f>
        <v>0</v>
      </c>
      <c r="HA72" s="21" t="n">
        <f aca="false">IF($A72="",0,SUMIF($B$5:$B$64,$A72,HA$5:HA$64))</f>
        <v>0</v>
      </c>
      <c r="HB72" s="21" t="n">
        <f aca="false">IF($A72="",0,SUMIF($B$5:$B$64,$A72,HB$5:HB$64))</f>
        <v>0</v>
      </c>
      <c r="HC72" s="21" t="n">
        <f aca="false">IF($A72="",0,SUMIF($B$5:$B$64,$A72,HC$5:HC$64))</f>
        <v>0</v>
      </c>
      <c r="HD72" s="21" t="n">
        <f aca="false">IF($A72="",0,SUMIF($B$5:$B$64,$A72,HD$5:HD$64))</f>
        <v>0</v>
      </c>
      <c r="HE72" s="21" t="n">
        <f aca="false">IF($A72="",0,SUMIF($B$5:$B$64,$A72,HE$5:HE$64))</f>
        <v>0</v>
      </c>
      <c r="HF72" s="21" t="n">
        <f aca="false">IF($A72="",0,SUMIF($B$5:$B$64,$A72,HF$5:HF$64))</f>
        <v>0</v>
      </c>
      <c r="HG72" s="21" t="n">
        <f aca="false">IF($A72="",0,SUMIF($B$5:$B$64,$A72,HG$5:HG$64))</f>
        <v>0</v>
      </c>
      <c r="HH72" s="21" t="n">
        <f aca="false">IF($A72="",0,SUMIF($B$5:$B$64,$A72,HH$5:HH$64))</f>
        <v>0</v>
      </c>
      <c r="HI72" s="21" t="n">
        <f aca="false">IF($A72="",0,SUMIF($B$5:$B$64,$A72,HI$5:HI$64))</f>
        <v>0</v>
      </c>
      <c r="HJ72" s="21" t="n">
        <f aca="false">IF($A72="",0,SUMIF($B$5:$B$64,$A72,HJ$5:HJ$64))</f>
        <v>0</v>
      </c>
      <c r="HK72" s="21" t="n">
        <f aca="false">IF($A72="",0,SUMIF($B$5:$B$64,$A72,HK$5:HK$64))</f>
        <v>0</v>
      </c>
      <c r="HL72" s="21" t="n">
        <f aca="false">IF($A72="",0,SUMIF($B$5:$B$64,$A72,HL$5:HL$64))</f>
        <v>0</v>
      </c>
      <c r="HM72" s="21" t="n">
        <f aca="false">IF($A72="",0,SUMIF($B$5:$B$64,$A72,HM$5:HM$64))</f>
        <v>0</v>
      </c>
      <c r="HN72" s="21" t="n">
        <f aca="false">IF($A72="",0,SUMIF($B$5:$B$64,$A72,HN$5:HN$64))</f>
        <v>0</v>
      </c>
      <c r="HO72" s="21" t="n">
        <f aca="false">IF($A72="",0,SUMIF($B$5:$B$64,$A72,HO$5:HO$64))</f>
        <v>0</v>
      </c>
      <c r="HP72" s="21" t="n">
        <f aca="false">IF($A72="",0,SUMIF($B$5:$B$64,$A72,HP$5:HP$64))</f>
        <v>0</v>
      </c>
      <c r="HQ72" s="21" t="n">
        <f aca="false">IF($A72="",0,SUMIF($B$5:$B$64,$A72,HQ$5:HQ$64))</f>
        <v>0</v>
      </c>
      <c r="HR72" s="21" t="n">
        <f aca="false">IF($A72="",0,SUMIF($B$5:$B$64,$A72,HR$5:HR$64))</f>
        <v>0</v>
      </c>
      <c r="HS72" s="21" t="n">
        <f aca="false">IF($A72="",0,SUMIF($B$5:$B$64,$A72,HS$5:HS$64))</f>
        <v>0</v>
      </c>
      <c r="HT72" s="21" t="n">
        <f aca="false">IF($A72="",0,SUMIF($B$5:$B$64,$A72,HT$5:HT$64))</f>
        <v>0</v>
      </c>
      <c r="HU72" s="21" t="n">
        <f aca="false">IF($A72="",0,SUMIF($B$5:$B$64,$A72,HU$5:HU$64))</f>
        <v>0</v>
      </c>
      <c r="HV72" s="21" t="n">
        <f aca="false">IF($A72="",0,SUMIF($B$5:$B$64,$A72,HV$5:HV$64))</f>
        <v>0</v>
      </c>
      <c r="HW72" s="21" t="n">
        <f aca="false">IF($A72="",0,SUMIF($B$5:$B$64,$A72,HW$5:HW$64))</f>
        <v>0</v>
      </c>
      <c r="HX72" s="21" t="n">
        <f aca="false">IF($A72="",0,SUMIF($B$5:$B$64,$A72,HX$5:HX$64))</f>
        <v>0</v>
      </c>
      <c r="HY72" s="21" t="n">
        <f aca="false">IF($A72="",0,SUMIF($B$5:$B$64,$A72,HY$5:HY$64))</f>
        <v>0</v>
      </c>
      <c r="HZ72" s="21" t="n">
        <f aca="false">IF($A72="",0,SUMIF($B$5:$B$64,$A72,HZ$5:HZ$64))</f>
        <v>0</v>
      </c>
      <c r="IA72" s="21" t="n">
        <f aca="false">IF($A72="",0,SUMIF($B$5:$B$64,$A72,IA$5:IA$64))</f>
        <v>0</v>
      </c>
      <c r="IB72" s="21" t="n">
        <f aca="false">IF($A72="",0,SUMIF($B$5:$B$64,$A72,IB$5:IB$64))</f>
        <v>0</v>
      </c>
      <c r="IC72" s="21" t="n">
        <f aca="false">IF($A72="",0,SUMIF($B$5:$B$64,$A72,IC$5:IC$64))</f>
        <v>0</v>
      </c>
      <c r="ID72" s="21" t="n">
        <f aca="false">IF($A72="",0,SUMIF($B$5:$B$64,$A72,ID$5:ID$64))</f>
        <v>0</v>
      </c>
      <c r="IE72" s="21" t="n">
        <f aca="false">IF($A72="",0,SUMIF($B$5:$B$64,$A72,IE$5:IE$64))</f>
        <v>0</v>
      </c>
      <c r="IF72" s="21" t="n">
        <f aca="false">IF($A72="",0,SUMIF($B$5:$B$64,$A72,IF$5:IF$64))</f>
        <v>0</v>
      </c>
      <c r="IG72" s="21" t="n">
        <f aca="false">IF($A72="",0,SUMIF($B$5:$B$64,$A72,IG$5:IG$64))</f>
        <v>0</v>
      </c>
      <c r="IH72" s="21" t="n">
        <f aca="false">IF($A72="",0,SUMIF($B$5:$B$64,$A72,IH$5:IH$64))</f>
        <v>0</v>
      </c>
      <c r="II72" s="21" t="n">
        <f aca="false">IF($A72="",0,SUMIF($B$5:$B$64,$A72,II$5:II$64))</f>
        <v>0</v>
      </c>
      <c r="IJ72" s="21" t="n">
        <f aca="false">IF($A72="",0,SUMIF($B$5:$B$64,$A72,IJ$5:IJ$64))</f>
        <v>0</v>
      </c>
      <c r="IK72" s="21" t="n">
        <f aca="false">IF($A72="",0,SUMIF($B$5:$B$64,$A72,IK$5:IK$64))</f>
        <v>0</v>
      </c>
      <c r="IL72" s="21" t="n">
        <f aca="false">IF($A72="",0,SUMIF($B$5:$B$64,$A72,IL$5:IL$64))</f>
        <v>0</v>
      </c>
      <c r="IM72" s="21" t="n">
        <f aca="false">IF($A72="",0,SUMIF($B$5:$B$64,$A72,IM$5:IM$64))</f>
        <v>0</v>
      </c>
      <c r="IN72" s="21" t="n">
        <f aca="false">IF($A72="",0,SUMIF($B$5:$B$64,$A72,IN$5:IN$64))</f>
        <v>0</v>
      </c>
      <c r="IO72" s="21" t="n">
        <f aca="false">IF($A72="",0,SUMIF($B$5:$B$64,$A72,IO$5:IO$64))</f>
        <v>0</v>
      </c>
      <c r="IP72" s="21" t="n">
        <f aca="false">IF($A72="",0,SUMIF($B$5:$B$64,$A72,IP$5:IP$64))</f>
        <v>0</v>
      </c>
      <c r="IQ72" s="21" t="n">
        <f aca="false">IF($A72="",0,SUMIF($B$5:$B$64,$A72,IQ$5:IQ$64))</f>
        <v>0</v>
      </c>
      <c r="IR72" s="21" t="n">
        <f aca="false">IF($A72="",0,SUMIF($B$5:$B$64,$A72,IR$5:IR$64))</f>
        <v>0</v>
      </c>
      <c r="IS72" s="21" t="n">
        <f aca="false">IF($A72="",0,SUMIF($B$5:$B$64,$A72,IS$5:IS$64))</f>
        <v>0</v>
      </c>
      <c r="IT72" s="21" t="n">
        <f aca="false">IF($A72="",0,SUMIF($B$5:$B$64,$A72,IT$5:IT$64))</f>
        <v>0</v>
      </c>
      <c r="IU72" s="21" t="n">
        <f aca="false">IF($A72="",0,SUMIF($B$5:$B$64,$A72,IU$5:IU$64))</f>
        <v>0</v>
      </c>
      <c r="IV72" s="21" t="n">
        <f aca="false">IF($A72="",0,SUMIF($B$5:$B$64,$A72,IV$5:IV$64))</f>
        <v>0</v>
      </c>
      <c r="IW72" s="21" t="n">
        <f aca="false">IF($A72="",0,SUMIF($B$5:$B$64,$A72,IW$5:IW$64))</f>
        <v>0</v>
      </c>
      <c r="IX72" s="21" t="n">
        <f aca="false">IF($A72="",0,SUMIF($B$5:$B$64,$A72,IX$5:IX$64))</f>
        <v>0</v>
      </c>
      <c r="IY72" s="21" t="n">
        <f aca="false">IF($A72="",0,SUMIF($B$5:$B$64,$A72,IY$5:IY$64))</f>
        <v>0</v>
      </c>
      <c r="IZ72" s="21" t="n">
        <f aca="false">IF($A72="",0,SUMIF($B$5:$B$64,$A72,IZ$5:IZ$64))</f>
        <v>0</v>
      </c>
      <c r="JA72" s="21" t="n">
        <f aca="false">IF($A72="",0,SUMIF($B$5:$B$64,$A72,JA$5:JA$64))</f>
        <v>0</v>
      </c>
      <c r="JB72" s="21" t="n">
        <f aca="false">IF($A72="",0,SUMIF($B$5:$B$64,$A72,JB$5:JB$64))</f>
        <v>0</v>
      </c>
      <c r="JC72" s="21" t="n">
        <f aca="false">IF($A72="",0,SUMIF($B$5:$B$64,$A72,JC$5:JC$64))</f>
        <v>0</v>
      </c>
      <c r="JD72" s="21" t="n">
        <f aca="false">IF($A72="",0,SUMIF($B$5:$B$64,$A72,JD$5:JD$64))</f>
        <v>0</v>
      </c>
      <c r="JE72" s="21" t="n">
        <f aca="false">IF($A72="",0,SUMIF($B$5:$B$64,$A72,JE$5:JE$64))</f>
        <v>0</v>
      </c>
      <c r="JF72" s="21" t="n">
        <f aca="false">IF($A72="",0,SUMIF($B$5:$B$64,$A72,JF$5:JF$64))</f>
        <v>0</v>
      </c>
      <c r="JG72" s="21" t="n">
        <f aca="false">IF($A72="",0,SUMIF($B$5:$B$64,$A72,JG$5:JG$64))</f>
        <v>0</v>
      </c>
      <c r="JH72" s="21" t="n">
        <f aca="false">IF($A72="",0,SUMIF($B$5:$B$64,$A72,JH$5:JH$64))</f>
        <v>0</v>
      </c>
      <c r="JI72" s="21" t="n">
        <f aca="false">IF($A72="",0,SUMIF($B$5:$B$64,$A72,JI$5:JI$64))</f>
        <v>0</v>
      </c>
      <c r="JJ72" s="21" t="n">
        <f aca="false">IF($A72="",0,SUMIF($B$5:$B$64,$A72,JJ$5:JJ$64))</f>
        <v>0</v>
      </c>
      <c r="JK72" s="21" t="n">
        <f aca="false">IF($A72="",0,SUMIF($B$5:$B$64,$A72,JK$5:JK$64))</f>
        <v>0</v>
      </c>
      <c r="JL72" s="21" t="n">
        <f aca="false">IF($A72="",0,SUMIF($B$5:$B$64,$A72,JL$5:JL$64))</f>
        <v>0</v>
      </c>
      <c r="JM72" s="21" t="n">
        <f aca="false">IF($A72="",0,SUMIF($B$5:$B$64,$A72,JM$5:JM$64))</f>
        <v>0</v>
      </c>
      <c r="JN72" s="21" t="n">
        <f aca="false">IF($A72="",0,SUMIF($B$5:$B$64,$A72,JN$5:JN$64))</f>
        <v>0</v>
      </c>
      <c r="JO72" s="21" t="n">
        <f aca="false">IF($A72="",0,SUMIF($B$5:$B$64,$A72,JO$5:JO$64))</f>
        <v>0</v>
      </c>
      <c r="JP72" s="21" t="n">
        <f aca="false">IF($A72="",0,SUMIF($B$5:$B$64,$A72,JP$5:JP$64))</f>
        <v>0</v>
      </c>
      <c r="JQ72" s="21" t="n">
        <f aca="false">IF($A72="",0,SUMIF($B$5:$B$64,$A72,JQ$5:JQ$64))</f>
        <v>0</v>
      </c>
      <c r="JR72" s="21" t="n">
        <f aca="false">IF($A72="",0,SUMIF($B$5:$B$64,$A72,JR$5:JR$64))</f>
        <v>0</v>
      </c>
      <c r="JS72" s="21" t="n">
        <f aca="false">IF($A72="",0,SUMIF($B$5:$B$64,$A72,JS$5:JS$64))</f>
        <v>0</v>
      </c>
      <c r="JT72" s="21" t="n">
        <f aca="false">IF($A72="",0,SUMIF($B$5:$B$64,$A72,JT$5:JT$64))</f>
        <v>0</v>
      </c>
      <c r="JU72" s="21" t="n">
        <f aca="false">IF($A72="",0,SUMIF($B$5:$B$64,$A72,JU$5:JU$64))</f>
        <v>0</v>
      </c>
      <c r="JV72" s="21" t="n">
        <f aca="false">IF($A72="",0,SUMIF($B$5:$B$64,$A72,JV$5:JV$64))</f>
        <v>0</v>
      </c>
      <c r="JW72" s="21" t="n">
        <f aca="false">IF($A72="",0,SUMIF($B$5:$B$64,$A72,JW$5:JW$64))</f>
        <v>0</v>
      </c>
      <c r="JX72" s="21" t="n">
        <f aca="false">IF($A72="",0,SUMIF($B$5:$B$64,$A72,JX$5:JX$64))</f>
        <v>0</v>
      </c>
      <c r="JY72" s="21" t="n">
        <f aca="false">IF($A72="",0,SUMIF($B$5:$B$64,$A72,JY$5:JY$64))</f>
        <v>0</v>
      </c>
      <c r="JZ72" s="21" t="n">
        <f aca="false">IF($A72="",0,SUMIF($B$5:$B$64,$A72,JZ$5:JZ$64))</f>
        <v>0</v>
      </c>
      <c r="KA72" s="21" t="n">
        <f aca="false">IF($A72="",0,SUMIF($B$5:$B$64,$A72,KA$5:KA$64))</f>
        <v>0</v>
      </c>
      <c r="KB72" s="21" t="n">
        <f aca="false">IF($A72="",0,SUMIF($B$5:$B$64,$A72,KB$5:KB$64))</f>
        <v>0</v>
      </c>
      <c r="KC72" s="21" t="n">
        <f aca="false">IF($A72="",0,SUMIF($B$5:$B$64,$A72,KC$5:KC$64))</f>
        <v>0</v>
      </c>
      <c r="KD72" s="21" t="n">
        <f aca="false">IF($A72="",0,SUMIF($B$5:$B$64,$A72,KD$5:KD$64))</f>
        <v>0</v>
      </c>
      <c r="KE72" s="21" t="n">
        <f aca="false">IF($A72="",0,SUMIF($B$5:$B$64,$A72,KE$5:KE$64))</f>
        <v>0</v>
      </c>
      <c r="KF72" s="21" t="n">
        <f aca="false">IF($A72="",0,SUMIF($B$5:$B$64,$A72,KF$5:KF$64))</f>
        <v>0</v>
      </c>
      <c r="KG72" s="21" t="n">
        <f aca="false">IF($A72="",0,SUMIF($B$5:$B$64,$A72,KG$5:KG$64))</f>
        <v>0</v>
      </c>
      <c r="KH72" s="21" t="n">
        <f aca="false">IF($A72="",0,SUMIF($B$5:$B$64,$A72,KH$5:KH$64))</f>
        <v>0</v>
      </c>
      <c r="KI72" s="21" t="n">
        <f aca="false">IF($A72="",0,SUMIF($B$5:$B$64,$A72,KI$5:KI$64))</f>
        <v>0</v>
      </c>
      <c r="KJ72" s="21" t="n">
        <f aca="false">IF($A72="",0,SUMIF($B$5:$B$64,$A72,KJ$5:KJ$64))</f>
        <v>0</v>
      </c>
      <c r="KK72" s="21" t="n">
        <f aca="false">IF($A72="",0,SUMIF($B$5:$B$64,$A72,KK$5:KK$64))</f>
        <v>0</v>
      </c>
      <c r="KL72" s="21" t="n">
        <f aca="false">IF($A72="",0,SUMIF($B$5:$B$64,$A72,KL$5:KL$64))</f>
        <v>0</v>
      </c>
      <c r="KM72" s="21" t="n">
        <f aca="false">IF($A72="",0,SUMIF($B$5:$B$64,$A72,KM$5:KM$64))</f>
        <v>0</v>
      </c>
      <c r="KN72" s="21" t="n">
        <f aca="false">IF($A72="",0,SUMIF($B$5:$B$64,$A72,KN$5:KN$64))</f>
        <v>0</v>
      </c>
      <c r="KO72" s="21" t="n">
        <f aca="false">IF($A72="",0,SUMIF($B$5:$B$64,$A72,KO$5:KO$64))</f>
        <v>0</v>
      </c>
      <c r="KP72" s="21" t="n">
        <f aca="false">IF($A72="",0,SUMIF($B$5:$B$64,$A72,KP$5:KP$64))</f>
        <v>0</v>
      </c>
      <c r="KQ72" s="21" t="n">
        <f aca="false">IF($A72="",0,SUMIF($B$5:$B$64,$A72,KQ$5:KQ$64))</f>
        <v>0</v>
      </c>
      <c r="KR72" s="21" t="n">
        <f aca="false">IF($A72="",0,SUMIF($B$5:$B$64,$A72,KR$5:KR$64))</f>
        <v>0</v>
      </c>
      <c r="KS72" s="21" t="n">
        <f aca="false">IF($A72="",0,SUMIF($B$5:$B$64,$A72,KS$5:KS$64))</f>
        <v>0</v>
      </c>
      <c r="KT72" s="21" t="n">
        <f aca="false">IF($A72="",0,SUMIF($B$5:$B$64,$A72,KT$5:KT$64))</f>
        <v>0</v>
      </c>
      <c r="KU72" s="21" t="n">
        <f aca="false">IF($A72="",0,SUMIF($B$5:$B$64,$A72,KU$5:KU$64))</f>
        <v>0</v>
      </c>
      <c r="KV72" s="21" t="n">
        <f aca="false">IF($A72="",0,SUMIF($B$5:$B$64,$A72,KV$5:KV$64))</f>
        <v>0</v>
      </c>
      <c r="KW72" s="21" t="n">
        <f aca="false">IF($A72="",0,SUMIF($B$5:$B$64,$A72,KW$5:KW$64))</f>
        <v>0</v>
      </c>
      <c r="KX72" s="21" t="n">
        <f aca="false">IF($A72="",0,SUMIF($B$5:$B$64,$A72,KX$5:KX$64))</f>
        <v>0</v>
      </c>
      <c r="KY72" s="21" t="n">
        <f aca="false">IF($A72="",0,SUMIF($B$5:$B$64,$A72,KY$5:KY$64))</f>
        <v>0</v>
      </c>
      <c r="KZ72" s="21" t="n">
        <f aca="false">IF($A72="",0,SUMIF($B$5:$B$64,$A72,KZ$5:KZ$64))</f>
        <v>0</v>
      </c>
      <c r="LA72" s="21" t="n">
        <f aca="false">IF($A72="",0,SUMIF($B$5:$B$64,$A72,LA$5:LA$64))</f>
        <v>0</v>
      </c>
      <c r="LB72" s="21" t="n">
        <f aca="false">IF($A72="",0,SUMIF($B$5:$B$64,$A72,LB$5:LB$64))</f>
        <v>0</v>
      </c>
      <c r="LC72" s="21" t="n">
        <f aca="false">IF($A72="",0,SUMIF($B$5:$B$64,$A72,LC$5:LC$64))</f>
        <v>0</v>
      </c>
      <c r="LD72" s="21" t="n">
        <f aca="false">IF($A72="",0,SUMIF($B$5:$B$64,$A72,LD$5:LD$64))</f>
        <v>0</v>
      </c>
      <c r="LE72" s="21" t="n">
        <f aca="false">IF($A72="",0,SUMIF($B$5:$B$64,$A72,LE$5:LE$64))</f>
        <v>0</v>
      </c>
      <c r="LF72" s="21" t="n">
        <f aca="false">IF($A72="",0,SUMIF($B$5:$B$64,$A72,LF$5:LF$64))</f>
        <v>0</v>
      </c>
      <c r="LG72" s="21" t="n">
        <f aca="false">IF($A72="",0,SUMIF($B$5:$B$64,$A72,LG$5:LG$64))</f>
        <v>0</v>
      </c>
      <c r="LH72" s="21" t="n">
        <f aca="false">IF($A72="",0,SUMIF($B$5:$B$64,$A72,LH$5:LH$64))</f>
        <v>0</v>
      </c>
      <c r="LI72" s="21" t="n">
        <f aca="false">IF($A72="",0,SUMIF($B$5:$B$64,$A72,LI$5:LI$64))</f>
        <v>0</v>
      </c>
      <c r="LJ72" s="21" t="n">
        <f aca="false">IF($A72="",0,SUMIF($B$5:$B$64,$A72,LJ$5:LJ$64))</f>
        <v>0</v>
      </c>
      <c r="LK72" s="21" t="n">
        <f aca="false">IF($A72="",0,SUMIF($B$5:$B$64,$A72,LK$5:LK$64))</f>
        <v>0</v>
      </c>
      <c r="LL72" s="21" t="n">
        <f aca="false">IF($A72="",0,SUMIF($B$5:$B$64,$A72,LL$5:LL$64))</f>
        <v>0</v>
      </c>
      <c r="LM72" s="21" t="n">
        <f aca="false">IF($A72="",0,SUMIF($B$5:$B$64,$A72,LM$5:LM$64))</f>
        <v>0</v>
      </c>
      <c r="LN72" s="21" t="n">
        <f aca="false">IF($A72="",0,SUMIF($B$5:$B$64,$A72,LN$5:LN$64))</f>
        <v>0</v>
      </c>
      <c r="LO72" s="21" t="n">
        <f aca="false">IF($A72="",0,SUMIF($B$5:$B$64,$A72,LO$5:LO$64))</f>
        <v>0</v>
      </c>
      <c r="LP72" s="21" t="n">
        <f aca="false">IF($A72="",0,SUMIF($B$5:$B$64,$A72,LP$5:LP$64))</f>
        <v>0</v>
      </c>
      <c r="LQ72" s="21" t="n">
        <f aca="false">IF($A72="",0,SUMIF($B$5:$B$64,$A72,LQ$5:LQ$64))</f>
        <v>0</v>
      </c>
      <c r="LR72" s="21" t="n">
        <f aca="false">IF($A72="",0,SUMIF($B$5:$B$64,$A72,LR$5:LR$64))</f>
        <v>0</v>
      </c>
      <c r="LS72" s="21" t="n">
        <f aca="false">IF($A72="",0,SUMIF($B$5:$B$64,$A72,LS$5:LS$64))</f>
        <v>0</v>
      </c>
      <c r="LT72" s="21" t="n">
        <f aca="false">IF($A72="",0,SUMIF($B$5:$B$64,$A72,LT$5:LT$64))</f>
        <v>0</v>
      </c>
      <c r="LU72" s="21" t="n">
        <f aca="false">IF($A72="",0,SUMIF($B$5:$B$64,$A72,LU$5:LU$64))</f>
        <v>0</v>
      </c>
      <c r="LV72" s="21" t="n">
        <f aca="false">IF($A72="",0,SUMIF($B$5:$B$64,$A72,LV$5:LV$64))</f>
        <v>0</v>
      </c>
      <c r="LW72" s="21" t="n">
        <f aca="false">IF($A72="",0,SUMIF($B$5:$B$64,$A72,LW$5:LW$64))</f>
        <v>0</v>
      </c>
      <c r="LX72" s="21" t="n">
        <f aca="false">IF($A72="",0,SUMIF($B$5:$B$64,$A72,LX$5:LX$64))</f>
        <v>0</v>
      </c>
      <c r="LY72" s="21" t="n">
        <f aca="false">IF($A72="",0,SUMIF($B$5:$B$64,$A72,LY$5:LY$64))</f>
        <v>0</v>
      </c>
      <c r="LZ72" s="21" t="n">
        <f aca="false">IF($A72="",0,SUMIF($B$5:$B$64,$A72,LZ$5:LZ$64))</f>
        <v>0</v>
      </c>
      <c r="MA72" s="21" t="n">
        <f aca="false">IF($A72="",0,SUMIF($B$5:$B$64,$A72,MA$5:MA$64))</f>
        <v>0</v>
      </c>
      <c r="MB72" s="21" t="n">
        <f aca="false">IF($A72="",0,SUMIF($B$5:$B$64,$A72,MB$5:MB$64))</f>
        <v>0</v>
      </c>
      <c r="MC72" s="21" t="n">
        <f aca="false">IF($A72="",0,SUMIF($B$5:$B$64,$A72,MC$5:MC$64))</f>
        <v>0</v>
      </c>
      <c r="MD72" s="21" t="n">
        <f aca="false">IF($A72="",0,SUMIF($B$5:$B$64,$A72,MD$5:MD$64))</f>
        <v>0</v>
      </c>
      <c r="ME72" s="21" t="n">
        <f aca="false">IF($A72="",0,SUMIF($B$5:$B$64,$A72,ME$5:ME$64))</f>
        <v>0</v>
      </c>
      <c r="MF72" s="21" t="n">
        <f aca="false">IF($A72="",0,SUMIF($B$5:$B$64,$A72,MF$5:MF$64))</f>
        <v>0</v>
      </c>
      <c r="MG72" s="21" t="n">
        <f aca="false">IF($A72="",0,SUMIF($B$5:$B$64,$A72,MG$5:MG$64))</f>
        <v>0</v>
      </c>
      <c r="MH72" s="21" t="n">
        <f aca="false">IF($A72="",0,SUMIF($B$5:$B$64,$A72,MH$5:MH$64))</f>
        <v>0</v>
      </c>
      <c r="MI72" s="21" t="n">
        <f aca="false">IF($A72="",0,SUMIF($B$5:$B$64,$A72,MI$5:MI$64))</f>
        <v>0</v>
      </c>
      <c r="MJ72" s="21" t="n">
        <f aca="false">IF($A72="",0,SUMIF($B$5:$B$64,$A72,MJ$5:MJ$64))</f>
        <v>0</v>
      </c>
      <c r="MK72" s="21" t="n">
        <f aca="false">IF($A72="",0,SUMIF($B$5:$B$64,$A72,MK$5:MK$64))</f>
        <v>0</v>
      </c>
      <c r="ML72" s="21" t="n">
        <f aca="false">IF($A72="",0,SUMIF($B$5:$B$64,$A72,ML$5:ML$64))</f>
        <v>0</v>
      </c>
      <c r="MM72" s="21" t="n">
        <f aca="false">IF($A72="",0,SUMIF($B$5:$B$64,$A72,MM$5:MM$64))</f>
        <v>0</v>
      </c>
      <c r="MN72" s="21" t="n">
        <f aca="false">IF($A72="",0,SUMIF($B$5:$B$64,$A72,MN$5:MN$64))</f>
        <v>0</v>
      </c>
      <c r="MO72" s="21" t="n">
        <f aca="false">IF($A72="",0,SUMIF($B$5:$B$64,$A72,MO$5:MO$64))</f>
        <v>0</v>
      </c>
      <c r="MP72" s="21" t="n">
        <f aca="false">IF($A72="",0,SUMIF($B$5:$B$64,$A72,MP$5:MP$64))</f>
        <v>0</v>
      </c>
      <c r="MQ72" s="21" t="n">
        <f aca="false">IF($A72="",0,SUMIF($B$5:$B$64,$A72,MQ$5:MQ$64))</f>
        <v>0</v>
      </c>
      <c r="MR72" s="21" t="n">
        <f aca="false">IF($A72="",0,SUMIF($B$5:$B$64,$A72,MR$5:MR$64))</f>
        <v>0</v>
      </c>
      <c r="MS72" s="21" t="n">
        <f aca="false">IF($A72="",0,SUMIF($B$5:$B$64,$A72,MS$5:MS$64))</f>
        <v>0</v>
      </c>
      <c r="MT72" s="21" t="n">
        <f aca="false">IF($A72="",0,SUMIF($B$5:$B$64,$A72,MT$5:MT$64))</f>
        <v>0</v>
      </c>
      <c r="MU72" s="21" t="n">
        <f aca="false">IF($A72="",0,SUMIF($B$5:$B$64,$A72,MU$5:MU$64))</f>
        <v>0</v>
      </c>
      <c r="MV72" s="21" t="n">
        <f aca="false">IF($A72="",0,SUMIF($B$5:$B$64,$A72,MV$5:MV$64))</f>
        <v>0</v>
      </c>
      <c r="MW72" s="21" t="n">
        <f aca="false">IF($A72="",0,SUMIF($B$5:$B$64,$A72,MW$5:MW$64))</f>
        <v>0</v>
      </c>
      <c r="MX72" s="21" t="n">
        <f aca="false">IF($A72="",0,SUMIF($B$5:$B$64,$A72,MX$5:MX$64))</f>
        <v>0</v>
      </c>
      <c r="MY72" s="21" t="n">
        <f aca="false">IF($A72="",0,SUMIF($B$5:$B$64,$A72,MY$5:MY$64))</f>
        <v>0</v>
      </c>
      <c r="MZ72" s="21" t="n">
        <f aca="false">IF($A72="",0,SUMIF($B$5:$B$64,$A72,MZ$5:MZ$64))</f>
        <v>0</v>
      </c>
      <c r="NA72" s="21" t="n">
        <f aca="false">IF($A72="",0,SUMIF($B$5:$B$64,$A72,NA$5:NA$64))</f>
        <v>0</v>
      </c>
      <c r="NB72" s="21" t="n">
        <f aca="false">IF($A72="",0,SUMIF($B$5:$B$64,$A72,NB$5:NB$64))</f>
        <v>0</v>
      </c>
      <c r="NC72" s="21" t="n">
        <f aca="false">IF($A72="",0,SUMIF($B$5:$B$64,$A72,NC$5:NC$64))</f>
        <v>0</v>
      </c>
      <c r="ND72" s="21" t="n">
        <f aca="false">IF($A72="",0,SUMIF($B$5:$B$64,$A72,ND$5:ND$64))</f>
        <v>0</v>
      </c>
      <c r="NE72" s="21" t="n">
        <f aca="false">IF($A72="",0,SUMIF($B$5:$B$64,$A72,NE$5:NE$64))</f>
        <v>0</v>
      </c>
      <c r="NF72" s="21" t="n">
        <f aca="false">IF($A72="",0,SUMIF($B$5:$B$64,$A72,NF$5:NF$64))</f>
        <v>0</v>
      </c>
      <c r="NG72" s="21" t="n">
        <f aca="false">IF($A72="",0,SUMIF($B$5:$B$64,$A72,NG$5:NG$64))</f>
        <v>0</v>
      </c>
      <c r="NH72" s="21" t="n">
        <f aca="false">IF($A72="",0,SUMIF($B$5:$B$64,$A72,NH$5:NH$64))</f>
        <v>0</v>
      </c>
    </row>
    <row r="73" customFormat="false" ht="15" hidden="false" customHeight="false" outlineLevel="0" collapsed="false">
      <c r="A73" s="6" t="str">
        <f aca="false">IF(Einstellungen!A12="","",Einstellungen!A12)</f>
        <v/>
      </c>
      <c r="B73" s="20" t="n">
        <f aca="false">IF(Einstellungen!B12="",999,Einstellungen!B12)</f>
        <v>999</v>
      </c>
      <c r="C73" s="5" t="str">
        <f aca="false">Einstellungen!C12</f>
        <v/>
      </c>
      <c r="D73" s="5"/>
      <c r="E73" s="5"/>
      <c r="F73" s="5"/>
      <c r="G73" s="21" t="n">
        <f aca="false">IF($A73="",0,SUMIF($B$5:$B$64,$A73,G$5:G$64))</f>
        <v>0</v>
      </c>
      <c r="H73" s="21" t="n">
        <f aca="false">IF($A73="",0,SUMIF($B$5:$B$64,$A73,H$5:H$64))</f>
        <v>0</v>
      </c>
      <c r="I73" s="21" t="n">
        <f aca="false">IF($A73="",0,SUMIF($B$5:$B$64,$A73,I$5:I$64))</f>
        <v>0</v>
      </c>
      <c r="J73" s="21" t="n">
        <f aca="false">IF($A73="",0,SUMIF($B$5:$B$64,$A73,J$5:J$64))</f>
        <v>0</v>
      </c>
      <c r="K73" s="21" t="n">
        <f aca="false">IF($A73="",0,SUMIF($B$5:$B$64,$A73,K$5:K$64))</f>
        <v>0</v>
      </c>
      <c r="L73" s="21" t="n">
        <f aca="false">IF($A73="",0,SUMIF($B$5:$B$64,$A73,L$5:L$64))</f>
        <v>0</v>
      </c>
      <c r="M73" s="21" t="n">
        <f aca="false">IF($A73="",0,SUMIF($B$5:$B$64,$A73,M$5:M$64))</f>
        <v>0</v>
      </c>
      <c r="N73" s="21" t="n">
        <f aca="false">IF($A73="",0,SUMIF($B$5:$B$64,$A73,N$5:N$64))</f>
        <v>0</v>
      </c>
      <c r="O73" s="21" t="n">
        <f aca="false">IF($A73="",0,SUMIF($B$5:$B$64,$A73,O$5:O$64))</f>
        <v>0</v>
      </c>
      <c r="P73" s="21" t="n">
        <f aca="false">IF($A73="",0,SUMIF($B$5:$B$64,$A73,P$5:P$64))</f>
        <v>0</v>
      </c>
      <c r="Q73" s="21" t="n">
        <f aca="false">IF($A73="",0,SUMIF($B$5:$B$64,$A73,Q$5:Q$64))</f>
        <v>0</v>
      </c>
      <c r="R73" s="21" t="n">
        <f aca="false">IF($A73="",0,SUMIF($B$5:$B$64,$A73,R$5:R$64))</f>
        <v>0</v>
      </c>
      <c r="S73" s="21" t="n">
        <f aca="false">IF($A73="",0,SUMIF($B$5:$B$64,$A73,S$5:S$64))</f>
        <v>0</v>
      </c>
      <c r="T73" s="21" t="n">
        <f aca="false">IF($A73="",0,SUMIF($B$5:$B$64,$A73,T$5:T$64))</f>
        <v>0</v>
      </c>
      <c r="U73" s="21" t="n">
        <f aca="false">IF($A73="",0,SUMIF($B$5:$B$64,$A73,U$5:U$64))</f>
        <v>0</v>
      </c>
      <c r="V73" s="21" t="n">
        <f aca="false">IF($A73="",0,SUMIF($B$5:$B$64,$A73,V$5:V$64))</f>
        <v>0</v>
      </c>
      <c r="W73" s="21" t="n">
        <f aca="false">IF($A73="",0,SUMIF($B$5:$B$64,$A73,W$5:W$64))</f>
        <v>0</v>
      </c>
      <c r="X73" s="21" t="n">
        <f aca="false">IF($A73="",0,SUMIF($B$5:$B$64,$A73,X$5:X$64))</f>
        <v>0</v>
      </c>
      <c r="Y73" s="21" t="n">
        <f aca="false">IF($A73="",0,SUMIF($B$5:$B$64,$A73,Y$5:Y$64))</f>
        <v>0</v>
      </c>
      <c r="Z73" s="21" t="n">
        <f aca="false">IF($A73="",0,SUMIF($B$5:$B$64,$A73,Z$5:Z$64))</f>
        <v>0</v>
      </c>
      <c r="AA73" s="21" t="n">
        <f aca="false">IF($A73="",0,SUMIF($B$5:$B$64,$A73,AA$5:AA$64))</f>
        <v>0</v>
      </c>
      <c r="AB73" s="21" t="n">
        <f aca="false">IF($A73="",0,SUMIF($B$5:$B$64,$A73,AB$5:AB$64))</f>
        <v>0</v>
      </c>
      <c r="AC73" s="21" t="n">
        <f aca="false">IF($A73="",0,SUMIF($B$5:$B$64,$A73,AC$5:AC$64))</f>
        <v>0</v>
      </c>
      <c r="AD73" s="21" t="n">
        <f aca="false">IF($A73="",0,SUMIF($B$5:$B$64,$A73,AD$5:AD$64))</f>
        <v>0</v>
      </c>
      <c r="AE73" s="21" t="n">
        <f aca="false">IF($A73="",0,SUMIF($B$5:$B$64,$A73,AE$5:AE$64))</f>
        <v>0</v>
      </c>
      <c r="AF73" s="21" t="n">
        <f aca="false">IF($A73="",0,SUMIF($B$5:$B$64,$A73,AF$5:AF$64))</f>
        <v>0</v>
      </c>
      <c r="AG73" s="21" t="n">
        <f aca="false">IF($A73="",0,SUMIF($B$5:$B$64,$A73,AG$5:AG$64))</f>
        <v>0</v>
      </c>
      <c r="AH73" s="21" t="n">
        <f aca="false">IF($A73="",0,SUMIF($B$5:$B$64,$A73,AH$5:AH$64))</f>
        <v>0</v>
      </c>
      <c r="AI73" s="21" t="n">
        <f aca="false">IF($A73="",0,SUMIF($B$5:$B$64,$A73,AI$5:AI$64))</f>
        <v>0</v>
      </c>
      <c r="AJ73" s="21" t="n">
        <f aca="false">IF($A73="",0,SUMIF($B$5:$B$64,$A73,AJ$5:AJ$64))</f>
        <v>0</v>
      </c>
      <c r="AK73" s="21" t="n">
        <f aca="false">IF($A73="",0,SUMIF($B$5:$B$64,$A73,AK$5:AK$64))</f>
        <v>0</v>
      </c>
      <c r="AL73" s="21" t="n">
        <f aca="false">IF($A73="",0,SUMIF($B$5:$B$64,$A73,AL$5:AL$64))</f>
        <v>0</v>
      </c>
      <c r="AM73" s="21" t="n">
        <f aca="false">IF($A73="",0,SUMIF($B$5:$B$64,$A73,AM$5:AM$64))</f>
        <v>0</v>
      </c>
      <c r="AN73" s="21" t="n">
        <f aca="false">IF($A73="",0,SUMIF($B$5:$B$64,$A73,AN$5:AN$64))</f>
        <v>0</v>
      </c>
      <c r="AO73" s="21" t="n">
        <f aca="false">IF($A73="",0,SUMIF($B$5:$B$64,$A73,AO$5:AO$64))</f>
        <v>0</v>
      </c>
      <c r="AP73" s="21" t="n">
        <f aca="false">IF($A73="",0,SUMIF($B$5:$B$64,$A73,AP$5:AP$64))</f>
        <v>0</v>
      </c>
      <c r="AQ73" s="21" t="n">
        <f aca="false">IF($A73="",0,SUMIF($B$5:$B$64,$A73,AQ$5:AQ$64))</f>
        <v>0</v>
      </c>
      <c r="AR73" s="21" t="n">
        <f aca="false">IF($A73="",0,SUMIF($B$5:$B$64,$A73,AR$5:AR$64))</f>
        <v>0</v>
      </c>
      <c r="AS73" s="21" t="n">
        <f aca="false">IF($A73="",0,SUMIF($B$5:$B$64,$A73,AS$5:AS$64))</f>
        <v>0</v>
      </c>
      <c r="AT73" s="21" t="n">
        <f aca="false">IF($A73="",0,SUMIF($B$5:$B$64,$A73,AT$5:AT$64))</f>
        <v>0</v>
      </c>
      <c r="AU73" s="21" t="n">
        <f aca="false">IF($A73="",0,SUMIF($B$5:$B$64,$A73,AU$5:AU$64))</f>
        <v>0</v>
      </c>
      <c r="AV73" s="21" t="n">
        <f aca="false">IF($A73="",0,SUMIF($B$5:$B$64,$A73,AV$5:AV$64))</f>
        <v>0</v>
      </c>
      <c r="AW73" s="21" t="n">
        <f aca="false">IF($A73="",0,SUMIF($B$5:$B$64,$A73,AW$5:AW$64))</f>
        <v>0</v>
      </c>
      <c r="AX73" s="21" t="n">
        <f aca="false">IF($A73="",0,SUMIF($B$5:$B$64,$A73,AX$5:AX$64))</f>
        <v>0</v>
      </c>
      <c r="AY73" s="21" t="n">
        <f aca="false">IF($A73="",0,SUMIF($B$5:$B$64,$A73,AY$5:AY$64))</f>
        <v>0</v>
      </c>
      <c r="AZ73" s="21" t="n">
        <f aca="false">IF($A73="",0,SUMIF($B$5:$B$64,$A73,AZ$5:AZ$64))</f>
        <v>0</v>
      </c>
      <c r="BA73" s="21" t="n">
        <f aca="false">IF($A73="",0,SUMIF($B$5:$B$64,$A73,BA$5:BA$64))</f>
        <v>0</v>
      </c>
      <c r="BB73" s="21" t="n">
        <f aca="false">IF($A73="",0,SUMIF($B$5:$B$64,$A73,BB$5:BB$64))</f>
        <v>0</v>
      </c>
      <c r="BC73" s="21" t="n">
        <f aca="false">IF($A73="",0,SUMIF($B$5:$B$64,$A73,BC$5:BC$64))</f>
        <v>0</v>
      </c>
      <c r="BD73" s="21" t="n">
        <f aca="false">IF($A73="",0,SUMIF($B$5:$B$64,$A73,BD$5:BD$64))</f>
        <v>0</v>
      </c>
      <c r="BE73" s="21" t="n">
        <f aca="false">IF($A73="",0,SUMIF($B$5:$B$64,$A73,BE$5:BE$64))</f>
        <v>0</v>
      </c>
      <c r="BF73" s="21" t="n">
        <f aca="false">IF($A73="",0,SUMIF($B$5:$B$64,$A73,BF$5:BF$64))</f>
        <v>0</v>
      </c>
      <c r="BG73" s="21" t="n">
        <f aca="false">IF($A73="",0,SUMIF($B$5:$B$64,$A73,BG$5:BG$64))</f>
        <v>0</v>
      </c>
      <c r="BH73" s="21" t="n">
        <f aca="false">IF($A73="",0,SUMIF($B$5:$B$64,$A73,BH$5:BH$64))</f>
        <v>0</v>
      </c>
      <c r="BI73" s="21" t="n">
        <f aca="false">IF($A73="",0,SUMIF($B$5:$B$64,$A73,BI$5:BI$64))</f>
        <v>0</v>
      </c>
      <c r="BJ73" s="21" t="n">
        <f aca="false">IF($A73="",0,SUMIF($B$5:$B$64,$A73,BJ$5:BJ$64))</f>
        <v>0</v>
      </c>
      <c r="BK73" s="21" t="n">
        <f aca="false">IF($A73="",0,SUMIF($B$5:$B$64,$A73,BK$5:BK$64))</f>
        <v>0</v>
      </c>
      <c r="BL73" s="21" t="n">
        <f aca="false">IF($A73="",0,SUMIF($B$5:$B$64,$A73,BL$5:BL$64))</f>
        <v>0</v>
      </c>
      <c r="BM73" s="21" t="n">
        <f aca="false">IF($A73="",0,SUMIF($B$5:$B$64,$A73,BM$5:BM$64))</f>
        <v>0</v>
      </c>
      <c r="BN73" s="21" t="n">
        <f aca="false">IF($A73="",0,SUMIF($B$5:$B$64,$A73,BN$5:BN$64))</f>
        <v>0</v>
      </c>
      <c r="BO73" s="21" t="n">
        <f aca="false">IF($A73="",0,SUMIF($B$5:$B$64,$A73,BO$5:BO$64))</f>
        <v>0</v>
      </c>
      <c r="BP73" s="21" t="n">
        <f aca="false">IF($A73="",0,SUMIF($B$5:$B$64,$A73,BP$5:BP$64))</f>
        <v>0</v>
      </c>
      <c r="BQ73" s="21" t="n">
        <f aca="false">IF($A73="",0,SUMIF($B$5:$B$64,$A73,BQ$5:BQ$64))</f>
        <v>0</v>
      </c>
      <c r="BR73" s="21" t="n">
        <f aca="false">IF($A73="",0,SUMIF($B$5:$B$64,$A73,BR$5:BR$64))</f>
        <v>0</v>
      </c>
      <c r="BS73" s="21" t="n">
        <f aca="false">IF($A73="",0,SUMIF($B$5:$B$64,$A73,BS$5:BS$64))</f>
        <v>0</v>
      </c>
      <c r="BT73" s="21" t="n">
        <f aca="false">IF($A73="",0,SUMIF($B$5:$B$64,$A73,BT$5:BT$64))</f>
        <v>0</v>
      </c>
      <c r="BU73" s="21" t="n">
        <f aca="false">IF($A73="",0,SUMIF($B$5:$B$64,$A73,BU$5:BU$64))</f>
        <v>0</v>
      </c>
      <c r="BV73" s="21" t="n">
        <f aca="false">IF($A73="",0,SUMIF($B$5:$B$64,$A73,BV$5:BV$64))</f>
        <v>0</v>
      </c>
      <c r="BW73" s="21" t="n">
        <f aca="false">IF($A73="",0,SUMIF($B$5:$B$64,$A73,BW$5:BW$64))</f>
        <v>0</v>
      </c>
      <c r="BX73" s="21" t="n">
        <f aca="false">IF($A73="",0,SUMIF($B$5:$B$64,$A73,BX$5:BX$64))</f>
        <v>0</v>
      </c>
      <c r="BY73" s="21" t="n">
        <f aca="false">IF($A73="",0,SUMIF($B$5:$B$64,$A73,BY$5:BY$64))</f>
        <v>0</v>
      </c>
      <c r="BZ73" s="21" t="n">
        <f aca="false">IF($A73="",0,SUMIF($B$5:$B$64,$A73,BZ$5:BZ$64))</f>
        <v>0</v>
      </c>
      <c r="CA73" s="21" t="n">
        <f aca="false">IF($A73="",0,SUMIF($B$5:$B$64,$A73,CA$5:CA$64))</f>
        <v>0</v>
      </c>
      <c r="CB73" s="21" t="n">
        <f aca="false">IF($A73="",0,SUMIF($B$5:$B$64,$A73,CB$5:CB$64))</f>
        <v>0</v>
      </c>
      <c r="CC73" s="21" t="n">
        <f aca="false">IF($A73="",0,SUMIF($B$5:$B$64,$A73,CC$5:CC$64))</f>
        <v>0</v>
      </c>
      <c r="CD73" s="21" t="n">
        <f aca="false">IF($A73="",0,SUMIF($B$5:$B$64,$A73,CD$5:CD$64))</f>
        <v>0</v>
      </c>
      <c r="CE73" s="21" t="n">
        <f aca="false">IF($A73="",0,SUMIF($B$5:$B$64,$A73,CE$5:CE$64))</f>
        <v>0</v>
      </c>
      <c r="CF73" s="21" t="n">
        <f aca="false">IF($A73="",0,SUMIF($B$5:$B$64,$A73,CF$5:CF$64))</f>
        <v>0</v>
      </c>
      <c r="CG73" s="21" t="n">
        <f aca="false">IF($A73="",0,SUMIF($B$5:$B$64,$A73,CG$5:CG$64))</f>
        <v>0</v>
      </c>
      <c r="CH73" s="21" t="n">
        <f aca="false">IF($A73="",0,SUMIF($B$5:$B$64,$A73,CH$5:CH$64))</f>
        <v>0</v>
      </c>
      <c r="CI73" s="21" t="n">
        <f aca="false">IF($A73="",0,SUMIF($B$5:$B$64,$A73,CI$5:CI$64))</f>
        <v>0</v>
      </c>
      <c r="CJ73" s="21" t="n">
        <f aca="false">IF($A73="",0,SUMIF($B$5:$B$64,$A73,CJ$5:CJ$64))</f>
        <v>0</v>
      </c>
      <c r="CK73" s="21" t="n">
        <f aca="false">IF($A73="",0,SUMIF($B$5:$B$64,$A73,CK$5:CK$64))</f>
        <v>0</v>
      </c>
      <c r="CL73" s="21" t="n">
        <f aca="false">IF($A73="",0,SUMIF($B$5:$B$64,$A73,CL$5:CL$64))</f>
        <v>0</v>
      </c>
      <c r="CM73" s="21" t="n">
        <f aca="false">IF($A73="",0,SUMIF($B$5:$B$64,$A73,CM$5:CM$64))</f>
        <v>0</v>
      </c>
      <c r="CN73" s="21" t="n">
        <f aca="false">IF($A73="",0,SUMIF($B$5:$B$64,$A73,CN$5:CN$64))</f>
        <v>0</v>
      </c>
      <c r="CO73" s="21" t="n">
        <f aca="false">IF($A73="",0,SUMIF($B$5:$B$64,$A73,CO$5:CO$64))</f>
        <v>0</v>
      </c>
      <c r="CP73" s="21" t="n">
        <f aca="false">IF($A73="",0,SUMIF($B$5:$B$64,$A73,CP$5:CP$64))</f>
        <v>0</v>
      </c>
      <c r="CQ73" s="21" t="n">
        <f aca="false">IF($A73="",0,SUMIF($B$5:$B$64,$A73,CQ$5:CQ$64))</f>
        <v>0</v>
      </c>
      <c r="CR73" s="21" t="n">
        <f aca="false">IF($A73="",0,SUMIF($B$5:$B$64,$A73,CR$5:CR$64))</f>
        <v>0</v>
      </c>
      <c r="CS73" s="21" t="n">
        <f aca="false">IF($A73="",0,SUMIF($B$5:$B$64,$A73,CS$5:CS$64))</f>
        <v>0</v>
      </c>
      <c r="CT73" s="21" t="n">
        <f aca="false">IF($A73="",0,SUMIF($B$5:$B$64,$A73,CT$5:CT$64))</f>
        <v>0</v>
      </c>
      <c r="CU73" s="21" t="n">
        <f aca="false">IF($A73="",0,SUMIF($B$5:$B$64,$A73,CU$5:CU$64))</f>
        <v>0</v>
      </c>
      <c r="CV73" s="21" t="n">
        <f aca="false">IF($A73="",0,SUMIF($B$5:$B$64,$A73,CV$5:CV$64))</f>
        <v>0</v>
      </c>
      <c r="CW73" s="21" t="n">
        <f aca="false">IF($A73="",0,SUMIF($B$5:$B$64,$A73,CW$5:CW$64))</f>
        <v>0</v>
      </c>
      <c r="CX73" s="21" t="n">
        <f aca="false">IF($A73="",0,SUMIF($B$5:$B$64,$A73,CX$5:CX$64))</f>
        <v>0</v>
      </c>
      <c r="CY73" s="21" t="n">
        <f aca="false">IF($A73="",0,SUMIF($B$5:$B$64,$A73,CY$5:CY$64))</f>
        <v>0</v>
      </c>
      <c r="CZ73" s="21" t="n">
        <f aca="false">IF($A73="",0,SUMIF($B$5:$B$64,$A73,CZ$5:CZ$64))</f>
        <v>0</v>
      </c>
      <c r="DA73" s="21" t="n">
        <f aca="false">IF($A73="",0,SUMIF($B$5:$B$64,$A73,DA$5:DA$64))</f>
        <v>0</v>
      </c>
      <c r="DB73" s="21" t="n">
        <f aca="false">IF($A73="",0,SUMIF($B$5:$B$64,$A73,DB$5:DB$64))</f>
        <v>0</v>
      </c>
      <c r="DC73" s="21" t="n">
        <f aca="false">IF($A73="",0,SUMIF($B$5:$B$64,$A73,DC$5:DC$64))</f>
        <v>0</v>
      </c>
      <c r="DD73" s="21" t="n">
        <f aca="false">IF($A73="",0,SUMIF($B$5:$B$64,$A73,DD$5:DD$64))</f>
        <v>0</v>
      </c>
      <c r="DE73" s="21" t="n">
        <f aca="false">IF($A73="",0,SUMIF($B$5:$B$64,$A73,DE$5:DE$64))</f>
        <v>0</v>
      </c>
      <c r="DF73" s="21" t="n">
        <f aca="false">IF($A73="",0,SUMIF($B$5:$B$64,$A73,DF$5:DF$64))</f>
        <v>0</v>
      </c>
      <c r="DG73" s="21" t="n">
        <f aca="false">IF($A73="",0,SUMIF($B$5:$B$64,$A73,DG$5:DG$64))</f>
        <v>0</v>
      </c>
      <c r="DH73" s="21" t="n">
        <f aca="false">IF($A73="",0,SUMIF($B$5:$B$64,$A73,DH$5:DH$64))</f>
        <v>0</v>
      </c>
      <c r="DI73" s="21" t="n">
        <f aca="false">IF($A73="",0,SUMIF($B$5:$B$64,$A73,DI$5:DI$64))</f>
        <v>0</v>
      </c>
      <c r="DJ73" s="21" t="n">
        <f aca="false">IF($A73="",0,SUMIF($B$5:$B$64,$A73,DJ$5:DJ$64))</f>
        <v>0</v>
      </c>
      <c r="DK73" s="21" t="n">
        <f aca="false">IF($A73="",0,SUMIF($B$5:$B$64,$A73,DK$5:DK$64))</f>
        <v>0</v>
      </c>
      <c r="DL73" s="21" t="n">
        <f aca="false">IF($A73="",0,SUMIF($B$5:$B$64,$A73,DL$5:DL$64))</f>
        <v>0</v>
      </c>
      <c r="DM73" s="21" t="n">
        <f aca="false">IF($A73="",0,SUMIF($B$5:$B$64,$A73,DM$5:DM$64))</f>
        <v>0</v>
      </c>
      <c r="DN73" s="21" t="n">
        <f aca="false">IF($A73="",0,SUMIF($B$5:$B$64,$A73,DN$5:DN$64))</f>
        <v>0</v>
      </c>
      <c r="DO73" s="21" t="n">
        <f aca="false">IF($A73="",0,SUMIF($B$5:$B$64,$A73,DO$5:DO$64))</f>
        <v>0</v>
      </c>
      <c r="DP73" s="21" t="n">
        <f aca="false">IF($A73="",0,SUMIF($B$5:$B$64,$A73,DP$5:DP$64))</f>
        <v>0</v>
      </c>
      <c r="DQ73" s="21" t="n">
        <f aca="false">IF($A73="",0,SUMIF($B$5:$B$64,$A73,DQ$5:DQ$64))</f>
        <v>0</v>
      </c>
      <c r="DR73" s="21" t="n">
        <f aca="false">IF($A73="",0,SUMIF($B$5:$B$64,$A73,DR$5:DR$64))</f>
        <v>0</v>
      </c>
      <c r="DS73" s="21" t="n">
        <f aca="false">IF($A73="",0,SUMIF($B$5:$B$64,$A73,DS$5:DS$64))</f>
        <v>0</v>
      </c>
      <c r="DT73" s="21" t="n">
        <f aca="false">IF($A73="",0,SUMIF($B$5:$B$64,$A73,DT$5:DT$64))</f>
        <v>0</v>
      </c>
      <c r="DU73" s="21" t="n">
        <f aca="false">IF($A73="",0,SUMIF($B$5:$B$64,$A73,DU$5:DU$64))</f>
        <v>0</v>
      </c>
      <c r="DV73" s="21" t="n">
        <f aca="false">IF($A73="",0,SUMIF($B$5:$B$64,$A73,DV$5:DV$64))</f>
        <v>0</v>
      </c>
      <c r="DW73" s="21" t="n">
        <f aca="false">IF($A73="",0,SUMIF($B$5:$B$64,$A73,DW$5:DW$64))</f>
        <v>0</v>
      </c>
      <c r="DX73" s="21" t="n">
        <f aca="false">IF($A73="",0,SUMIF($B$5:$B$64,$A73,DX$5:DX$64))</f>
        <v>0</v>
      </c>
      <c r="DY73" s="21" t="n">
        <f aca="false">IF($A73="",0,SUMIF($B$5:$B$64,$A73,DY$5:DY$64))</f>
        <v>0</v>
      </c>
      <c r="DZ73" s="21" t="n">
        <f aca="false">IF($A73="",0,SUMIF($B$5:$B$64,$A73,DZ$5:DZ$64))</f>
        <v>0</v>
      </c>
      <c r="EA73" s="21" t="n">
        <f aca="false">IF($A73="",0,SUMIF($B$5:$B$64,$A73,EA$5:EA$64))</f>
        <v>0</v>
      </c>
      <c r="EB73" s="21" t="n">
        <f aca="false">IF($A73="",0,SUMIF($B$5:$B$64,$A73,EB$5:EB$64))</f>
        <v>0</v>
      </c>
      <c r="EC73" s="21" t="n">
        <f aca="false">IF($A73="",0,SUMIF($B$5:$B$64,$A73,EC$5:EC$64))</f>
        <v>0</v>
      </c>
      <c r="ED73" s="21" t="n">
        <f aca="false">IF($A73="",0,SUMIF($B$5:$B$64,$A73,ED$5:ED$64))</f>
        <v>0</v>
      </c>
      <c r="EE73" s="21" t="n">
        <f aca="false">IF($A73="",0,SUMIF($B$5:$B$64,$A73,EE$5:EE$64))</f>
        <v>0</v>
      </c>
      <c r="EF73" s="21" t="n">
        <f aca="false">IF($A73="",0,SUMIF($B$5:$B$64,$A73,EF$5:EF$64))</f>
        <v>0</v>
      </c>
      <c r="EG73" s="21" t="n">
        <f aca="false">IF($A73="",0,SUMIF($B$5:$B$64,$A73,EG$5:EG$64))</f>
        <v>0</v>
      </c>
      <c r="EH73" s="21" t="n">
        <f aca="false">IF($A73="",0,SUMIF($B$5:$B$64,$A73,EH$5:EH$64))</f>
        <v>0</v>
      </c>
      <c r="EI73" s="21" t="n">
        <f aca="false">IF($A73="",0,SUMIF($B$5:$B$64,$A73,EI$5:EI$64))</f>
        <v>0</v>
      </c>
      <c r="EJ73" s="21" t="n">
        <f aca="false">IF($A73="",0,SUMIF($B$5:$B$64,$A73,EJ$5:EJ$64))</f>
        <v>0</v>
      </c>
      <c r="EK73" s="21" t="n">
        <f aca="false">IF($A73="",0,SUMIF($B$5:$B$64,$A73,EK$5:EK$64))</f>
        <v>0</v>
      </c>
      <c r="EL73" s="21" t="n">
        <f aca="false">IF($A73="",0,SUMIF($B$5:$B$64,$A73,EL$5:EL$64))</f>
        <v>0</v>
      </c>
      <c r="EM73" s="21" t="n">
        <f aca="false">IF($A73="",0,SUMIF($B$5:$B$64,$A73,EM$5:EM$64))</f>
        <v>0</v>
      </c>
      <c r="EN73" s="21" t="n">
        <f aca="false">IF($A73="",0,SUMIF($B$5:$B$64,$A73,EN$5:EN$64))</f>
        <v>0</v>
      </c>
      <c r="EO73" s="21" t="n">
        <f aca="false">IF($A73="",0,SUMIF($B$5:$B$64,$A73,EO$5:EO$64))</f>
        <v>0</v>
      </c>
      <c r="EP73" s="21" t="n">
        <f aca="false">IF($A73="",0,SUMIF($B$5:$B$64,$A73,EP$5:EP$64))</f>
        <v>0</v>
      </c>
      <c r="EQ73" s="21" t="n">
        <f aca="false">IF($A73="",0,SUMIF($B$5:$B$64,$A73,EQ$5:EQ$64))</f>
        <v>0</v>
      </c>
      <c r="ER73" s="21" t="n">
        <f aca="false">IF($A73="",0,SUMIF($B$5:$B$64,$A73,ER$5:ER$64))</f>
        <v>0</v>
      </c>
      <c r="ES73" s="21" t="n">
        <f aca="false">IF($A73="",0,SUMIF($B$5:$B$64,$A73,ES$5:ES$64))</f>
        <v>0</v>
      </c>
      <c r="ET73" s="21" t="n">
        <f aca="false">IF($A73="",0,SUMIF($B$5:$B$64,$A73,ET$5:ET$64))</f>
        <v>0</v>
      </c>
      <c r="EU73" s="21" t="n">
        <f aca="false">IF($A73="",0,SUMIF($B$5:$B$64,$A73,EU$5:EU$64))</f>
        <v>0</v>
      </c>
      <c r="EV73" s="21" t="n">
        <f aca="false">IF($A73="",0,SUMIF($B$5:$B$64,$A73,EV$5:EV$64))</f>
        <v>0</v>
      </c>
      <c r="EW73" s="21" t="n">
        <f aca="false">IF($A73="",0,SUMIF($B$5:$B$64,$A73,EW$5:EW$64))</f>
        <v>0</v>
      </c>
      <c r="EX73" s="21" t="n">
        <f aca="false">IF($A73="",0,SUMIF($B$5:$B$64,$A73,EX$5:EX$64))</f>
        <v>0</v>
      </c>
      <c r="EY73" s="21" t="n">
        <f aca="false">IF($A73="",0,SUMIF($B$5:$B$64,$A73,EY$5:EY$64))</f>
        <v>0</v>
      </c>
      <c r="EZ73" s="21" t="n">
        <f aca="false">IF($A73="",0,SUMIF($B$5:$B$64,$A73,EZ$5:EZ$64))</f>
        <v>0</v>
      </c>
      <c r="FA73" s="21" t="n">
        <f aca="false">IF($A73="",0,SUMIF($B$5:$B$64,$A73,FA$5:FA$64))</f>
        <v>0</v>
      </c>
      <c r="FB73" s="21" t="n">
        <f aca="false">IF($A73="",0,SUMIF($B$5:$B$64,$A73,FB$5:FB$64))</f>
        <v>0</v>
      </c>
      <c r="FC73" s="21" t="n">
        <f aca="false">IF($A73="",0,SUMIF($B$5:$B$64,$A73,FC$5:FC$64))</f>
        <v>0</v>
      </c>
      <c r="FD73" s="21" t="n">
        <f aca="false">IF($A73="",0,SUMIF($B$5:$B$64,$A73,FD$5:FD$64))</f>
        <v>0</v>
      </c>
      <c r="FE73" s="21" t="n">
        <f aca="false">IF($A73="",0,SUMIF($B$5:$B$64,$A73,FE$5:FE$64))</f>
        <v>0</v>
      </c>
      <c r="FF73" s="21" t="n">
        <f aca="false">IF($A73="",0,SUMIF($B$5:$B$64,$A73,FF$5:FF$64))</f>
        <v>0</v>
      </c>
      <c r="FG73" s="21" t="n">
        <f aca="false">IF($A73="",0,SUMIF($B$5:$B$64,$A73,FG$5:FG$64))</f>
        <v>0</v>
      </c>
      <c r="FH73" s="21" t="n">
        <f aca="false">IF($A73="",0,SUMIF($B$5:$B$64,$A73,FH$5:FH$64))</f>
        <v>0</v>
      </c>
      <c r="FI73" s="21" t="n">
        <f aca="false">IF($A73="",0,SUMIF($B$5:$B$64,$A73,FI$5:FI$64))</f>
        <v>0</v>
      </c>
      <c r="FJ73" s="21" t="n">
        <f aca="false">IF($A73="",0,SUMIF($B$5:$B$64,$A73,FJ$5:FJ$64))</f>
        <v>0</v>
      </c>
      <c r="FK73" s="21" t="n">
        <f aca="false">IF($A73="",0,SUMIF($B$5:$B$64,$A73,FK$5:FK$64))</f>
        <v>0</v>
      </c>
      <c r="FL73" s="21" t="n">
        <f aca="false">IF($A73="",0,SUMIF($B$5:$B$64,$A73,FL$5:FL$64))</f>
        <v>0</v>
      </c>
      <c r="FM73" s="21" t="n">
        <f aca="false">IF($A73="",0,SUMIF($B$5:$B$64,$A73,FM$5:FM$64))</f>
        <v>0</v>
      </c>
      <c r="FN73" s="21" t="n">
        <f aca="false">IF($A73="",0,SUMIF($B$5:$B$64,$A73,FN$5:FN$64))</f>
        <v>0</v>
      </c>
      <c r="FO73" s="21" t="n">
        <f aca="false">IF($A73="",0,SUMIF($B$5:$B$64,$A73,FO$5:FO$64))</f>
        <v>0</v>
      </c>
      <c r="FP73" s="21" t="n">
        <f aca="false">IF($A73="",0,SUMIF($B$5:$B$64,$A73,FP$5:FP$64))</f>
        <v>0</v>
      </c>
      <c r="FQ73" s="21" t="n">
        <f aca="false">IF($A73="",0,SUMIF($B$5:$B$64,$A73,FQ$5:FQ$64))</f>
        <v>0</v>
      </c>
      <c r="FR73" s="21" t="n">
        <f aca="false">IF($A73="",0,SUMIF($B$5:$B$64,$A73,FR$5:FR$64))</f>
        <v>0</v>
      </c>
      <c r="FS73" s="21" t="n">
        <f aca="false">IF($A73="",0,SUMIF($B$5:$B$64,$A73,FS$5:FS$64))</f>
        <v>0</v>
      </c>
      <c r="FT73" s="21" t="n">
        <f aca="false">IF($A73="",0,SUMIF($B$5:$B$64,$A73,FT$5:FT$64))</f>
        <v>0</v>
      </c>
      <c r="FU73" s="21" t="n">
        <f aca="false">IF($A73="",0,SUMIF($B$5:$B$64,$A73,FU$5:FU$64))</f>
        <v>0</v>
      </c>
      <c r="FV73" s="21" t="n">
        <f aca="false">IF($A73="",0,SUMIF($B$5:$B$64,$A73,FV$5:FV$64))</f>
        <v>0</v>
      </c>
      <c r="FW73" s="21" t="n">
        <f aca="false">IF($A73="",0,SUMIF($B$5:$B$64,$A73,FW$5:FW$64))</f>
        <v>0</v>
      </c>
      <c r="FX73" s="21" t="n">
        <f aca="false">IF($A73="",0,SUMIF($B$5:$B$64,$A73,FX$5:FX$64))</f>
        <v>0</v>
      </c>
      <c r="FY73" s="21" t="n">
        <f aca="false">IF($A73="",0,SUMIF($B$5:$B$64,$A73,FY$5:FY$64))</f>
        <v>0</v>
      </c>
      <c r="FZ73" s="21" t="n">
        <f aca="false">IF($A73="",0,SUMIF($B$5:$B$64,$A73,FZ$5:FZ$64))</f>
        <v>0</v>
      </c>
      <c r="GA73" s="21" t="n">
        <f aca="false">IF($A73="",0,SUMIF($B$5:$B$64,$A73,GA$5:GA$64))</f>
        <v>0</v>
      </c>
      <c r="GB73" s="21" t="n">
        <f aca="false">IF($A73="",0,SUMIF($B$5:$B$64,$A73,GB$5:GB$64))</f>
        <v>0</v>
      </c>
      <c r="GC73" s="21" t="n">
        <f aca="false">IF($A73="",0,SUMIF($B$5:$B$64,$A73,GC$5:GC$64))</f>
        <v>0</v>
      </c>
      <c r="GD73" s="21" t="n">
        <f aca="false">IF($A73="",0,SUMIF($B$5:$B$64,$A73,GD$5:GD$64))</f>
        <v>0</v>
      </c>
      <c r="GE73" s="21" t="n">
        <f aca="false">IF($A73="",0,SUMIF($B$5:$B$64,$A73,GE$5:GE$64))</f>
        <v>0</v>
      </c>
      <c r="GF73" s="21" t="n">
        <f aca="false">IF($A73="",0,SUMIF($B$5:$B$64,$A73,GF$5:GF$64))</f>
        <v>0</v>
      </c>
      <c r="GG73" s="21" t="n">
        <f aca="false">IF($A73="",0,SUMIF($B$5:$B$64,$A73,GG$5:GG$64))</f>
        <v>0</v>
      </c>
      <c r="GH73" s="21" t="n">
        <f aca="false">IF($A73="",0,SUMIF($B$5:$B$64,$A73,GH$5:GH$64))</f>
        <v>0</v>
      </c>
      <c r="GI73" s="21" t="n">
        <f aca="false">IF($A73="",0,SUMIF($B$5:$B$64,$A73,GI$5:GI$64))</f>
        <v>0</v>
      </c>
      <c r="GJ73" s="21" t="n">
        <f aca="false">IF($A73="",0,SUMIF($B$5:$B$64,$A73,GJ$5:GJ$64))</f>
        <v>0</v>
      </c>
      <c r="GK73" s="21" t="n">
        <f aca="false">IF($A73="",0,SUMIF($B$5:$B$64,$A73,GK$5:GK$64))</f>
        <v>0</v>
      </c>
      <c r="GL73" s="21" t="n">
        <f aca="false">IF($A73="",0,SUMIF($B$5:$B$64,$A73,GL$5:GL$64))</f>
        <v>0</v>
      </c>
      <c r="GM73" s="21" t="n">
        <f aca="false">IF($A73="",0,SUMIF($B$5:$B$64,$A73,GM$5:GM$64))</f>
        <v>0</v>
      </c>
      <c r="GN73" s="21" t="n">
        <f aca="false">IF($A73="",0,SUMIF($B$5:$B$64,$A73,GN$5:GN$64))</f>
        <v>0</v>
      </c>
      <c r="GO73" s="21" t="n">
        <f aca="false">IF($A73="",0,SUMIF($B$5:$B$64,$A73,GO$5:GO$64))</f>
        <v>0</v>
      </c>
      <c r="GP73" s="21" t="n">
        <f aca="false">IF($A73="",0,SUMIF($B$5:$B$64,$A73,GP$5:GP$64))</f>
        <v>0</v>
      </c>
      <c r="GQ73" s="21" t="n">
        <f aca="false">IF($A73="",0,SUMIF($B$5:$B$64,$A73,GQ$5:GQ$64))</f>
        <v>0</v>
      </c>
      <c r="GR73" s="21" t="n">
        <f aca="false">IF($A73="",0,SUMIF($B$5:$B$64,$A73,GR$5:GR$64))</f>
        <v>0</v>
      </c>
      <c r="GS73" s="21" t="n">
        <f aca="false">IF($A73="",0,SUMIF($B$5:$B$64,$A73,GS$5:GS$64))</f>
        <v>0</v>
      </c>
      <c r="GT73" s="21" t="n">
        <f aca="false">IF($A73="",0,SUMIF($B$5:$B$64,$A73,GT$5:GT$64))</f>
        <v>0</v>
      </c>
      <c r="GU73" s="21" t="n">
        <f aca="false">IF($A73="",0,SUMIF($B$5:$B$64,$A73,GU$5:GU$64))</f>
        <v>0</v>
      </c>
      <c r="GV73" s="21" t="n">
        <f aca="false">IF($A73="",0,SUMIF($B$5:$B$64,$A73,GV$5:GV$64))</f>
        <v>0</v>
      </c>
      <c r="GW73" s="21" t="n">
        <f aca="false">IF($A73="",0,SUMIF($B$5:$B$64,$A73,GW$5:GW$64))</f>
        <v>0</v>
      </c>
      <c r="GX73" s="21" t="n">
        <f aca="false">IF($A73="",0,SUMIF($B$5:$B$64,$A73,GX$5:GX$64))</f>
        <v>0</v>
      </c>
      <c r="GY73" s="21" t="n">
        <f aca="false">IF($A73="",0,SUMIF($B$5:$B$64,$A73,GY$5:GY$64))</f>
        <v>0</v>
      </c>
      <c r="GZ73" s="21" t="n">
        <f aca="false">IF($A73="",0,SUMIF($B$5:$B$64,$A73,GZ$5:GZ$64))</f>
        <v>0</v>
      </c>
      <c r="HA73" s="21" t="n">
        <f aca="false">IF($A73="",0,SUMIF($B$5:$B$64,$A73,HA$5:HA$64))</f>
        <v>0</v>
      </c>
      <c r="HB73" s="21" t="n">
        <f aca="false">IF($A73="",0,SUMIF($B$5:$B$64,$A73,HB$5:HB$64))</f>
        <v>0</v>
      </c>
      <c r="HC73" s="21" t="n">
        <f aca="false">IF($A73="",0,SUMIF($B$5:$B$64,$A73,HC$5:HC$64))</f>
        <v>0</v>
      </c>
      <c r="HD73" s="21" t="n">
        <f aca="false">IF($A73="",0,SUMIF($B$5:$B$64,$A73,HD$5:HD$64))</f>
        <v>0</v>
      </c>
      <c r="HE73" s="21" t="n">
        <f aca="false">IF($A73="",0,SUMIF($B$5:$B$64,$A73,HE$5:HE$64))</f>
        <v>0</v>
      </c>
      <c r="HF73" s="21" t="n">
        <f aca="false">IF($A73="",0,SUMIF($B$5:$B$64,$A73,HF$5:HF$64))</f>
        <v>0</v>
      </c>
      <c r="HG73" s="21" t="n">
        <f aca="false">IF($A73="",0,SUMIF($B$5:$B$64,$A73,HG$5:HG$64))</f>
        <v>0</v>
      </c>
      <c r="HH73" s="21" t="n">
        <f aca="false">IF($A73="",0,SUMIF($B$5:$B$64,$A73,HH$5:HH$64))</f>
        <v>0</v>
      </c>
      <c r="HI73" s="21" t="n">
        <f aca="false">IF($A73="",0,SUMIF($B$5:$B$64,$A73,HI$5:HI$64))</f>
        <v>0</v>
      </c>
      <c r="HJ73" s="21" t="n">
        <f aca="false">IF($A73="",0,SUMIF($B$5:$B$64,$A73,HJ$5:HJ$64))</f>
        <v>0</v>
      </c>
      <c r="HK73" s="21" t="n">
        <f aca="false">IF($A73="",0,SUMIF($B$5:$B$64,$A73,HK$5:HK$64))</f>
        <v>0</v>
      </c>
      <c r="HL73" s="21" t="n">
        <f aca="false">IF($A73="",0,SUMIF($B$5:$B$64,$A73,HL$5:HL$64))</f>
        <v>0</v>
      </c>
      <c r="HM73" s="21" t="n">
        <f aca="false">IF($A73="",0,SUMIF($B$5:$B$64,$A73,HM$5:HM$64))</f>
        <v>0</v>
      </c>
      <c r="HN73" s="21" t="n">
        <f aca="false">IF($A73="",0,SUMIF($B$5:$B$64,$A73,HN$5:HN$64))</f>
        <v>0</v>
      </c>
      <c r="HO73" s="21" t="n">
        <f aca="false">IF($A73="",0,SUMIF($B$5:$B$64,$A73,HO$5:HO$64))</f>
        <v>0</v>
      </c>
      <c r="HP73" s="21" t="n">
        <f aca="false">IF($A73="",0,SUMIF($B$5:$B$64,$A73,HP$5:HP$64))</f>
        <v>0</v>
      </c>
      <c r="HQ73" s="21" t="n">
        <f aca="false">IF($A73="",0,SUMIF($B$5:$B$64,$A73,HQ$5:HQ$64))</f>
        <v>0</v>
      </c>
      <c r="HR73" s="21" t="n">
        <f aca="false">IF($A73="",0,SUMIF($B$5:$B$64,$A73,HR$5:HR$64))</f>
        <v>0</v>
      </c>
      <c r="HS73" s="21" t="n">
        <f aca="false">IF($A73="",0,SUMIF($B$5:$B$64,$A73,HS$5:HS$64))</f>
        <v>0</v>
      </c>
      <c r="HT73" s="21" t="n">
        <f aca="false">IF($A73="",0,SUMIF($B$5:$B$64,$A73,HT$5:HT$64))</f>
        <v>0</v>
      </c>
      <c r="HU73" s="21" t="n">
        <f aca="false">IF($A73="",0,SUMIF($B$5:$B$64,$A73,HU$5:HU$64))</f>
        <v>0</v>
      </c>
      <c r="HV73" s="21" t="n">
        <f aca="false">IF($A73="",0,SUMIF($B$5:$B$64,$A73,HV$5:HV$64))</f>
        <v>0</v>
      </c>
      <c r="HW73" s="21" t="n">
        <f aca="false">IF($A73="",0,SUMIF($B$5:$B$64,$A73,HW$5:HW$64))</f>
        <v>0</v>
      </c>
      <c r="HX73" s="21" t="n">
        <f aca="false">IF($A73="",0,SUMIF($B$5:$B$64,$A73,HX$5:HX$64))</f>
        <v>0</v>
      </c>
      <c r="HY73" s="21" t="n">
        <f aca="false">IF($A73="",0,SUMIF($B$5:$B$64,$A73,HY$5:HY$64))</f>
        <v>0</v>
      </c>
      <c r="HZ73" s="21" t="n">
        <f aca="false">IF($A73="",0,SUMIF($B$5:$B$64,$A73,HZ$5:HZ$64))</f>
        <v>0</v>
      </c>
      <c r="IA73" s="21" t="n">
        <f aca="false">IF($A73="",0,SUMIF($B$5:$B$64,$A73,IA$5:IA$64))</f>
        <v>0</v>
      </c>
      <c r="IB73" s="21" t="n">
        <f aca="false">IF($A73="",0,SUMIF($B$5:$B$64,$A73,IB$5:IB$64))</f>
        <v>0</v>
      </c>
      <c r="IC73" s="21" t="n">
        <f aca="false">IF($A73="",0,SUMIF($B$5:$B$64,$A73,IC$5:IC$64))</f>
        <v>0</v>
      </c>
      <c r="ID73" s="21" t="n">
        <f aca="false">IF($A73="",0,SUMIF($B$5:$B$64,$A73,ID$5:ID$64))</f>
        <v>0</v>
      </c>
      <c r="IE73" s="21" t="n">
        <f aca="false">IF($A73="",0,SUMIF($B$5:$B$64,$A73,IE$5:IE$64))</f>
        <v>0</v>
      </c>
      <c r="IF73" s="21" t="n">
        <f aca="false">IF($A73="",0,SUMIF($B$5:$B$64,$A73,IF$5:IF$64))</f>
        <v>0</v>
      </c>
      <c r="IG73" s="21" t="n">
        <f aca="false">IF($A73="",0,SUMIF($B$5:$B$64,$A73,IG$5:IG$64))</f>
        <v>0</v>
      </c>
      <c r="IH73" s="21" t="n">
        <f aca="false">IF($A73="",0,SUMIF($B$5:$B$64,$A73,IH$5:IH$64))</f>
        <v>0</v>
      </c>
      <c r="II73" s="21" t="n">
        <f aca="false">IF($A73="",0,SUMIF($B$5:$B$64,$A73,II$5:II$64))</f>
        <v>0</v>
      </c>
      <c r="IJ73" s="21" t="n">
        <f aca="false">IF($A73="",0,SUMIF($B$5:$B$64,$A73,IJ$5:IJ$64))</f>
        <v>0</v>
      </c>
      <c r="IK73" s="21" t="n">
        <f aca="false">IF($A73="",0,SUMIF($B$5:$B$64,$A73,IK$5:IK$64))</f>
        <v>0</v>
      </c>
      <c r="IL73" s="21" t="n">
        <f aca="false">IF($A73="",0,SUMIF($B$5:$B$64,$A73,IL$5:IL$64))</f>
        <v>0</v>
      </c>
      <c r="IM73" s="21" t="n">
        <f aca="false">IF($A73="",0,SUMIF($B$5:$B$64,$A73,IM$5:IM$64))</f>
        <v>0</v>
      </c>
      <c r="IN73" s="21" t="n">
        <f aca="false">IF($A73="",0,SUMIF($B$5:$B$64,$A73,IN$5:IN$64))</f>
        <v>0</v>
      </c>
      <c r="IO73" s="21" t="n">
        <f aca="false">IF($A73="",0,SUMIF($B$5:$B$64,$A73,IO$5:IO$64))</f>
        <v>0</v>
      </c>
      <c r="IP73" s="21" t="n">
        <f aca="false">IF($A73="",0,SUMIF($B$5:$B$64,$A73,IP$5:IP$64))</f>
        <v>0</v>
      </c>
      <c r="IQ73" s="21" t="n">
        <f aca="false">IF($A73="",0,SUMIF($B$5:$B$64,$A73,IQ$5:IQ$64))</f>
        <v>0</v>
      </c>
      <c r="IR73" s="21" t="n">
        <f aca="false">IF($A73="",0,SUMIF($B$5:$B$64,$A73,IR$5:IR$64))</f>
        <v>0</v>
      </c>
      <c r="IS73" s="21" t="n">
        <f aca="false">IF($A73="",0,SUMIF($B$5:$B$64,$A73,IS$5:IS$64))</f>
        <v>0</v>
      </c>
      <c r="IT73" s="21" t="n">
        <f aca="false">IF($A73="",0,SUMIF($B$5:$B$64,$A73,IT$5:IT$64))</f>
        <v>0</v>
      </c>
      <c r="IU73" s="21" t="n">
        <f aca="false">IF($A73="",0,SUMIF($B$5:$B$64,$A73,IU$5:IU$64))</f>
        <v>0</v>
      </c>
      <c r="IV73" s="21" t="n">
        <f aca="false">IF($A73="",0,SUMIF($B$5:$B$64,$A73,IV$5:IV$64))</f>
        <v>0</v>
      </c>
      <c r="IW73" s="21" t="n">
        <f aca="false">IF($A73="",0,SUMIF($B$5:$B$64,$A73,IW$5:IW$64))</f>
        <v>0</v>
      </c>
      <c r="IX73" s="21" t="n">
        <f aca="false">IF($A73="",0,SUMIF($B$5:$B$64,$A73,IX$5:IX$64))</f>
        <v>0</v>
      </c>
      <c r="IY73" s="21" t="n">
        <f aca="false">IF($A73="",0,SUMIF($B$5:$B$64,$A73,IY$5:IY$64))</f>
        <v>0</v>
      </c>
      <c r="IZ73" s="21" t="n">
        <f aca="false">IF($A73="",0,SUMIF($B$5:$B$64,$A73,IZ$5:IZ$64))</f>
        <v>0</v>
      </c>
      <c r="JA73" s="21" t="n">
        <f aca="false">IF($A73="",0,SUMIF($B$5:$B$64,$A73,JA$5:JA$64))</f>
        <v>0</v>
      </c>
      <c r="JB73" s="21" t="n">
        <f aca="false">IF($A73="",0,SUMIF($B$5:$B$64,$A73,JB$5:JB$64))</f>
        <v>0</v>
      </c>
      <c r="JC73" s="21" t="n">
        <f aca="false">IF($A73="",0,SUMIF($B$5:$B$64,$A73,JC$5:JC$64))</f>
        <v>0</v>
      </c>
      <c r="JD73" s="21" t="n">
        <f aca="false">IF($A73="",0,SUMIF($B$5:$B$64,$A73,JD$5:JD$64))</f>
        <v>0</v>
      </c>
      <c r="JE73" s="21" t="n">
        <f aca="false">IF($A73="",0,SUMIF($B$5:$B$64,$A73,JE$5:JE$64))</f>
        <v>0</v>
      </c>
      <c r="JF73" s="21" t="n">
        <f aca="false">IF($A73="",0,SUMIF($B$5:$B$64,$A73,JF$5:JF$64))</f>
        <v>0</v>
      </c>
      <c r="JG73" s="21" t="n">
        <f aca="false">IF($A73="",0,SUMIF($B$5:$B$64,$A73,JG$5:JG$64))</f>
        <v>0</v>
      </c>
      <c r="JH73" s="21" t="n">
        <f aca="false">IF($A73="",0,SUMIF($B$5:$B$64,$A73,JH$5:JH$64))</f>
        <v>0</v>
      </c>
      <c r="JI73" s="21" t="n">
        <f aca="false">IF($A73="",0,SUMIF($B$5:$B$64,$A73,JI$5:JI$64))</f>
        <v>0</v>
      </c>
      <c r="JJ73" s="21" t="n">
        <f aca="false">IF($A73="",0,SUMIF($B$5:$B$64,$A73,JJ$5:JJ$64))</f>
        <v>0</v>
      </c>
      <c r="JK73" s="21" t="n">
        <f aca="false">IF($A73="",0,SUMIF($B$5:$B$64,$A73,JK$5:JK$64))</f>
        <v>0</v>
      </c>
      <c r="JL73" s="21" t="n">
        <f aca="false">IF($A73="",0,SUMIF($B$5:$B$64,$A73,JL$5:JL$64))</f>
        <v>0</v>
      </c>
      <c r="JM73" s="21" t="n">
        <f aca="false">IF($A73="",0,SUMIF($B$5:$B$64,$A73,JM$5:JM$64))</f>
        <v>0</v>
      </c>
      <c r="JN73" s="21" t="n">
        <f aca="false">IF($A73="",0,SUMIF($B$5:$B$64,$A73,JN$5:JN$64))</f>
        <v>0</v>
      </c>
      <c r="JO73" s="21" t="n">
        <f aca="false">IF($A73="",0,SUMIF($B$5:$B$64,$A73,JO$5:JO$64))</f>
        <v>0</v>
      </c>
      <c r="JP73" s="21" t="n">
        <f aca="false">IF($A73="",0,SUMIF($B$5:$B$64,$A73,JP$5:JP$64))</f>
        <v>0</v>
      </c>
      <c r="JQ73" s="21" t="n">
        <f aca="false">IF($A73="",0,SUMIF($B$5:$B$64,$A73,JQ$5:JQ$64))</f>
        <v>0</v>
      </c>
      <c r="JR73" s="21" t="n">
        <f aca="false">IF($A73="",0,SUMIF($B$5:$B$64,$A73,JR$5:JR$64))</f>
        <v>0</v>
      </c>
      <c r="JS73" s="21" t="n">
        <f aca="false">IF($A73="",0,SUMIF($B$5:$B$64,$A73,JS$5:JS$64))</f>
        <v>0</v>
      </c>
      <c r="JT73" s="21" t="n">
        <f aca="false">IF($A73="",0,SUMIF($B$5:$B$64,$A73,JT$5:JT$64))</f>
        <v>0</v>
      </c>
      <c r="JU73" s="21" t="n">
        <f aca="false">IF($A73="",0,SUMIF($B$5:$B$64,$A73,JU$5:JU$64))</f>
        <v>0</v>
      </c>
      <c r="JV73" s="21" t="n">
        <f aca="false">IF($A73="",0,SUMIF($B$5:$B$64,$A73,JV$5:JV$64))</f>
        <v>0</v>
      </c>
      <c r="JW73" s="21" t="n">
        <f aca="false">IF($A73="",0,SUMIF($B$5:$B$64,$A73,JW$5:JW$64))</f>
        <v>0</v>
      </c>
      <c r="JX73" s="21" t="n">
        <f aca="false">IF($A73="",0,SUMIF($B$5:$B$64,$A73,JX$5:JX$64))</f>
        <v>0</v>
      </c>
      <c r="JY73" s="21" t="n">
        <f aca="false">IF($A73="",0,SUMIF($B$5:$B$64,$A73,JY$5:JY$64))</f>
        <v>0</v>
      </c>
      <c r="JZ73" s="21" t="n">
        <f aca="false">IF($A73="",0,SUMIF($B$5:$B$64,$A73,JZ$5:JZ$64))</f>
        <v>0</v>
      </c>
      <c r="KA73" s="21" t="n">
        <f aca="false">IF($A73="",0,SUMIF($B$5:$B$64,$A73,KA$5:KA$64))</f>
        <v>0</v>
      </c>
      <c r="KB73" s="21" t="n">
        <f aca="false">IF($A73="",0,SUMIF($B$5:$B$64,$A73,KB$5:KB$64))</f>
        <v>0</v>
      </c>
      <c r="KC73" s="21" t="n">
        <f aca="false">IF($A73="",0,SUMIF($B$5:$B$64,$A73,KC$5:KC$64))</f>
        <v>0</v>
      </c>
      <c r="KD73" s="21" t="n">
        <f aca="false">IF($A73="",0,SUMIF($B$5:$B$64,$A73,KD$5:KD$64))</f>
        <v>0</v>
      </c>
      <c r="KE73" s="21" t="n">
        <f aca="false">IF($A73="",0,SUMIF($B$5:$B$64,$A73,KE$5:KE$64))</f>
        <v>0</v>
      </c>
      <c r="KF73" s="21" t="n">
        <f aca="false">IF($A73="",0,SUMIF($B$5:$B$64,$A73,KF$5:KF$64))</f>
        <v>0</v>
      </c>
      <c r="KG73" s="21" t="n">
        <f aca="false">IF($A73="",0,SUMIF($B$5:$B$64,$A73,KG$5:KG$64))</f>
        <v>0</v>
      </c>
      <c r="KH73" s="21" t="n">
        <f aca="false">IF($A73="",0,SUMIF($B$5:$B$64,$A73,KH$5:KH$64))</f>
        <v>0</v>
      </c>
      <c r="KI73" s="21" t="n">
        <f aca="false">IF($A73="",0,SUMIF($B$5:$B$64,$A73,KI$5:KI$64))</f>
        <v>0</v>
      </c>
      <c r="KJ73" s="21" t="n">
        <f aca="false">IF($A73="",0,SUMIF($B$5:$B$64,$A73,KJ$5:KJ$64))</f>
        <v>0</v>
      </c>
      <c r="KK73" s="21" t="n">
        <f aca="false">IF($A73="",0,SUMIF($B$5:$B$64,$A73,KK$5:KK$64))</f>
        <v>0</v>
      </c>
      <c r="KL73" s="21" t="n">
        <f aca="false">IF($A73="",0,SUMIF($B$5:$B$64,$A73,KL$5:KL$64))</f>
        <v>0</v>
      </c>
      <c r="KM73" s="21" t="n">
        <f aca="false">IF($A73="",0,SUMIF($B$5:$B$64,$A73,KM$5:KM$64))</f>
        <v>0</v>
      </c>
      <c r="KN73" s="21" t="n">
        <f aca="false">IF($A73="",0,SUMIF($B$5:$B$64,$A73,KN$5:KN$64))</f>
        <v>0</v>
      </c>
      <c r="KO73" s="21" t="n">
        <f aca="false">IF($A73="",0,SUMIF($B$5:$B$64,$A73,KO$5:KO$64))</f>
        <v>0</v>
      </c>
      <c r="KP73" s="21" t="n">
        <f aca="false">IF($A73="",0,SUMIF($B$5:$B$64,$A73,KP$5:KP$64))</f>
        <v>0</v>
      </c>
      <c r="KQ73" s="21" t="n">
        <f aca="false">IF($A73="",0,SUMIF($B$5:$B$64,$A73,KQ$5:KQ$64))</f>
        <v>0</v>
      </c>
      <c r="KR73" s="21" t="n">
        <f aca="false">IF($A73="",0,SUMIF($B$5:$B$64,$A73,KR$5:KR$64))</f>
        <v>0</v>
      </c>
      <c r="KS73" s="21" t="n">
        <f aca="false">IF($A73="",0,SUMIF($B$5:$B$64,$A73,KS$5:KS$64))</f>
        <v>0</v>
      </c>
      <c r="KT73" s="21" t="n">
        <f aca="false">IF($A73="",0,SUMIF($B$5:$B$64,$A73,KT$5:KT$64))</f>
        <v>0</v>
      </c>
      <c r="KU73" s="21" t="n">
        <f aca="false">IF($A73="",0,SUMIF($B$5:$B$64,$A73,KU$5:KU$64))</f>
        <v>0</v>
      </c>
      <c r="KV73" s="21" t="n">
        <f aca="false">IF($A73="",0,SUMIF($B$5:$B$64,$A73,KV$5:KV$64))</f>
        <v>0</v>
      </c>
      <c r="KW73" s="21" t="n">
        <f aca="false">IF($A73="",0,SUMIF($B$5:$B$64,$A73,KW$5:KW$64))</f>
        <v>0</v>
      </c>
      <c r="KX73" s="21" t="n">
        <f aca="false">IF($A73="",0,SUMIF($B$5:$B$64,$A73,KX$5:KX$64))</f>
        <v>0</v>
      </c>
      <c r="KY73" s="21" t="n">
        <f aca="false">IF($A73="",0,SUMIF($B$5:$B$64,$A73,KY$5:KY$64))</f>
        <v>0</v>
      </c>
      <c r="KZ73" s="21" t="n">
        <f aca="false">IF($A73="",0,SUMIF($B$5:$B$64,$A73,KZ$5:KZ$64))</f>
        <v>0</v>
      </c>
      <c r="LA73" s="21" t="n">
        <f aca="false">IF($A73="",0,SUMIF($B$5:$B$64,$A73,LA$5:LA$64))</f>
        <v>0</v>
      </c>
      <c r="LB73" s="21" t="n">
        <f aca="false">IF($A73="",0,SUMIF($B$5:$B$64,$A73,LB$5:LB$64))</f>
        <v>0</v>
      </c>
      <c r="LC73" s="21" t="n">
        <f aca="false">IF($A73="",0,SUMIF($B$5:$B$64,$A73,LC$5:LC$64))</f>
        <v>0</v>
      </c>
      <c r="LD73" s="21" t="n">
        <f aca="false">IF($A73="",0,SUMIF($B$5:$B$64,$A73,LD$5:LD$64))</f>
        <v>0</v>
      </c>
      <c r="LE73" s="21" t="n">
        <f aca="false">IF($A73="",0,SUMIF($B$5:$B$64,$A73,LE$5:LE$64))</f>
        <v>0</v>
      </c>
      <c r="LF73" s="21" t="n">
        <f aca="false">IF($A73="",0,SUMIF($B$5:$B$64,$A73,LF$5:LF$64))</f>
        <v>0</v>
      </c>
      <c r="LG73" s="21" t="n">
        <f aca="false">IF($A73="",0,SUMIF($B$5:$B$64,$A73,LG$5:LG$64))</f>
        <v>0</v>
      </c>
      <c r="LH73" s="21" t="n">
        <f aca="false">IF($A73="",0,SUMIF($B$5:$B$64,$A73,LH$5:LH$64))</f>
        <v>0</v>
      </c>
      <c r="LI73" s="21" t="n">
        <f aca="false">IF($A73="",0,SUMIF($B$5:$B$64,$A73,LI$5:LI$64))</f>
        <v>0</v>
      </c>
      <c r="LJ73" s="21" t="n">
        <f aca="false">IF($A73="",0,SUMIF($B$5:$B$64,$A73,LJ$5:LJ$64))</f>
        <v>0</v>
      </c>
      <c r="LK73" s="21" t="n">
        <f aca="false">IF($A73="",0,SUMIF($B$5:$B$64,$A73,LK$5:LK$64))</f>
        <v>0</v>
      </c>
      <c r="LL73" s="21" t="n">
        <f aca="false">IF($A73="",0,SUMIF($B$5:$B$64,$A73,LL$5:LL$64))</f>
        <v>0</v>
      </c>
      <c r="LM73" s="21" t="n">
        <f aca="false">IF($A73="",0,SUMIF($B$5:$B$64,$A73,LM$5:LM$64))</f>
        <v>0</v>
      </c>
      <c r="LN73" s="21" t="n">
        <f aca="false">IF($A73="",0,SUMIF($B$5:$B$64,$A73,LN$5:LN$64))</f>
        <v>0</v>
      </c>
      <c r="LO73" s="21" t="n">
        <f aca="false">IF($A73="",0,SUMIF($B$5:$B$64,$A73,LO$5:LO$64))</f>
        <v>0</v>
      </c>
      <c r="LP73" s="21" t="n">
        <f aca="false">IF($A73="",0,SUMIF($B$5:$B$64,$A73,LP$5:LP$64))</f>
        <v>0</v>
      </c>
      <c r="LQ73" s="21" t="n">
        <f aca="false">IF($A73="",0,SUMIF($B$5:$B$64,$A73,LQ$5:LQ$64))</f>
        <v>0</v>
      </c>
      <c r="LR73" s="21" t="n">
        <f aca="false">IF($A73="",0,SUMIF($B$5:$B$64,$A73,LR$5:LR$64))</f>
        <v>0</v>
      </c>
      <c r="LS73" s="21" t="n">
        <f aca="false">IF($A73="",0,SUMIF($B$5:$B$64,$A73,LS$5:LS$64))</f>
        <v>0</v>
      </c>
      <c r="LT73" s="21" t="n">
        <f aca="false">IF($A73="",0,SUMIF($B$5:$B$64,$A73,LT$5:LT$64))</f>
        <v>0</v>
      </c>
      <c r="LU73" s="21" t="n">
        <f aca="false">IF($A73="",0,SUMIF($B$5:$B$64,$A73,LU$5:LU$64))</f>
        <v>0</v>
      </c>
      <c r="LV73" s="21" t="n">
        <f aca="false">IF($A73="",0,SUMIF($B$5:$B$64,$A73,LV$5:LV$64))</f>
        <v>0</v>
      </c>
      <c r="LW73" s="21" t="n">
        <f aca="false">IF($A73="",0,SUMIF($B$5:$B$64,$A73,LW$5:LW$64))</f>
        <v>0</v>
      </c>
      <c r="LX73" s="21" t="n">
        <f aca="false">IF($A73="",0,SUMIF($B$5:$B$64,$A73,LX$5:LX$64))</f>
        <v>0</v>
      </c>
      <c r="LY73" s="21" t="n">
        <f aca="false">IF($A73="",0,SUMIF($B$5:$B$64,$A73,LY$5:LY$64))</f>
        <v>0</v>
      </c>
      <c r="LZ73" s="21" t="n">
        <f aca="false">IF($A73="",0,SUMIF($B$5:$B$64,$A73,LZ$5:LZ$64))</f>
        <v>0</v>
      </c>
      <c r="MA73" s="21" t="n">
        <f aca="false">IF($A73="",0,SUMIF($B$5:$B$64,$A73,MA$5:MA$64))</f>
        <v>0</v>
      </c>
      <c r="MB73" s="21" t="n">
        <f aca="false">IF($A73="",0,SUMIF($B$5:$B$64,$A73,MB$5:MB$64))</f>
        <v>0</v>
      </c>
      <c r="MC73" s="21" t="n">
        <f aca="false">IF($A73="",0,SUMIF($B$5:$B$64,$A73,MC$5:MC$64))</f>
        <v>0</v>
      </c>
      <c r="MD73" s="21" t="n">
        <f aca="false">IF($A73="",0,SUMIF($B$5:$B$64,$A73,MD$5:MD$64))</f>
        <v>0</v>
      </c>
      <c r="ME73" s="21" t="n">
        <f aca="false">IF($A73="",0,SUMIF($B$5:$B$64,$A73,ME$5:ME$64))</f>
        <v>0</v>
      </c>
      <c r="MF73" s="21" t="n">
        <f aca="false">IF($A73="",0,SUMIF($B$5:$B$64,$A73,MF$5:MF$64))</f>
        <v>0</v>
      </c>
      <c r="MG73" s="21" t="n">
        <f aca="false">IF($A73="",0,SUMIF($B$5:$B$64,$A73,MG$5:MG$64))</f>
        <v>0</v>
      </c>
      <c r="MH73" s="21" t="n">
        <f aca="false">IF($A73="",0,SUMIF($B$5:$B$64,$A73,MH$5:MH$64))</f>
        <v>0</v>
      </c>
      <c r="MI73" s="21" t="n">
        <f aca="false">IF($A73="",0,SUMIF($B$5:$B$64,$A73,MI$5:MI$64))</f>
        <v>0</v>
      </c>
      <c r="MJ73" s="21" t="n">
        <f aca="false">IF($A73="",0,SUMIF($B$5:$B$64,$A73,MJ$5:MJ$64))</f>
        <v>0</v>
      </c>
      <c r="MK73" s="21" t="n">
        <f aca="false">IF($A73="",0,SUMIF($B$5:$B$64,$A73,MK$5:MK$64))</f>
        <v>0</v>
      </c>
      <c r="ML73" s="21" t="n">
        <f aca="false">IF($A73="",0,SUMIF($B$5:$B$64,$A73,ML$5:ML$64))</f>
        <v>0</v>
      </c>
      <c r="MM73" s="21" t="n">
        <f aca="false">IF($A73="",0,SUMIF($B$5:$B$64,$A73,MM$5:MM$64))</f>
        <v>0</v>
      </c>
      <c r="MN73" s="21" t="n">
        <f aca="false">IF($A73="",0,SUMIF($B$5:$B$64,$A73,MN$5:MN$64))</f>
        <v>0</v>
      </c>
      <c r="MO73" s="21" t="n">
        <f aca="false">IF($A73="",0,SUMIF($B$5:$B$64,$A73,MO$5:MO$64))</f>
        <v>0</v>
      </c>
      <c r="MP73" s="21" t="n">
        <f aca="false">IF($A73="",0,SUMIF($B$5:$B$64,$A73,MP$5:MP$64))</f>
        <v>0</v>
      </c>
      <c r="MQ73" s="21" t="n">
        <f aca="false">IF($A73="",0,SUMIF($B$5:$B$64,$A73,MQ$5:MQ$64))</f>
        <v>0</v>
      </c>
      <c r="MR73" s="21" t="n">
        <f aca="false">IF($A73="",0,SUMIF($B$5:$B$64,$A73,MR$5:MR$64))</f>
        <v>0</v>
      </c>
      <c r="MS73" s="21" t="n">
        <f aca="false">IF($A73="",0,SUMIF($B$5:$B$64,$A73,MS$5:MS$64))</f>
        <v>0</v>
      </c>
      <c r="MT73" s="21" t="n">
        <f aca="false">IF($A73="",0,SUMIF($B$5:$B$64,$A73,MT$5:MT$64))</f>
        <v>0</v>
      </c>
      <c r="MU73" s="21" t="n">
        <f aca="false">IF($A73="",0,SUMIF($B$5:$B$64,$A73,MU$5:MU$64))</f>
        <v>0</v>
      </c>
      <c r="MV73" s="21" t="n">
        <f aca="false">IF($A73="",0,SUMIF($B$5:$B$64,$A73,MV$5:MV$64))</f>
        <v>0</v>
      </c>
      <c r="MW73" s="21" t="n">
        <f aca="false">IF($A73="",0,SUMIF($B$5:$B$64,$A73,MW$5:MW$64))</f>
        <v>0</v>
      </c>
      <c r="MX73" s="21" t="n">
        <f aca="false">IF($A73="",0,SUMIF($B$5:$B$64,$A73,MX$5:MX$64))</f>
        <v>0</v>
      </c>
      <c r="MY73" s="21" t="n">
        <f aca="false">IF($A73="",0,SUMIF($B$5:$B$64,$A73,MY$5:MY$64))</f>
        <v>0</v>
      </c>
      <c r="MZ73" s="21" t="n">
        <f aca="false">IF($A73="",0,SUMIF($B$5:$B$64,$A73,MZ$5:MZ$64))</f>
        <v>0</v>
      </c>
      <c r="NA73" s="21" t="n">
        <f aca="false">IF($A73="",0,SUMIF($B$5:$B$64,$A73,NA$5:NA$64))</f>
        <v>0</v>
      </c>
      <c r="NB73" s="21" t="n">
        <f aca="false">IF($A73="",0,SUMIF($B$5:$B$64,$A73,NB$5:NB$64))</f>
        <v>0</v>
      </c>
      <c r="NC73" s="21" t="n">
        <f aca="false">IF($A73="",0,SUMIF($B$5:$B$64,$A73,NC$5:NC$64))</f>
        <v>0</v>
      </c>
      <c r="ND73" s="21" t="n">
        <f aca="false">IF($A73="",0,SUMIF($B$5:$B$64,$A73,ND$5:ND$64))</f>
        <v>0</v>
      </c>
      <c r="NE73" s="21" t="n">
        <f aca="false">IF($A73="",0,SUMIF($B$5:$B$64,$A73,NE$5:NE$64))</f>
        <v>0</v>
      </c>
      <c r="NF73" s="21" t="n">
        <f aca="false">IF($A73="",0,SUMIF($B$5:$B$64,$A73,NF$5:NF$64))</f>
        <v>0</v>
      </c>
      <c r="NG73" s="21" t="n">
        <f aca="false">IF($A73="",0,SUMIF($B$5:$B$64,$A73,NG$5:NG$64))</f>
        <v>0</v>
      </c>
      <c r="NH73" s="21" t="n">
        <f aca="false">IF($A73="",0,SUMIF($B$5:$B$64,$A73,NH$5:NH$64))</f>
        <v>0</v>
      </c>
    </row>
    <row r="74" customFormat="false" ht="15" hidden="false" customHeight="false" outlineLevel="0" collapsed="false">
      <c r="A74" s="6" t="str">
        <f aca="false">IF(Einstellungen!A13="","",Einstellungen!A13)</f>
        <v/>
      </c>
      <c r="B74" s="20" t="n">
        <f aca="false">IF(Einstellungen!B13="",999,Einstellungen!B13)</f>
        <v>999</v>
      </c>
      <c r="C74" s="5" t="str">
        <f aca="false">Einstellungen!C13</f>
        <v/>
      </c>
      <c r="D74" s="5"/>
      <c r="E74" s="5"/>
      <c r="F74" s="5"/>
      <c r="G74" s="21" t="n">
        <f aca="false">IF($A74="",0,SUMIF($B$5:$B$64,$A74,G$5:G$64))</f>
        <v>0</v>
      </c>
      <c r="H74" s="21" t="n">
        <f aca="false">IF($A74="",0,SUMIF($B$5:$B$64,$A74,H$5:H$64))</f>
        <v>0</v>
      </c>
      <c r="I74" s="21" t="n">
        <f aca="false">IF($A74="",0,SUMIF($B$5:$B$64,$A74,I$5:I$64))</f>
        <v>0</v>
      </c>
      <c r="J74" s="21" t="n">
        <f aca="false">IF($A74="",0,SUMIF($B$5:$B$64,$A74,J$5:J$64))</f>
        <v>0</v>
      </c>
      <c r="K74" s="21" t="n">
        <f aca="false">IF($A74="",0,SUMIF($B$5:$B$64,$A74,K$5:K$64))</f>
        <v>0</v>
      </c>
      <c r="L74" s="21" t="n">
        <f aca="false">IF($A74="",0,SUMIF($B$5:$B$64,$A74,L$5:L$64))</f>
        <v>0</v>
      </c>
      <c r="M74" s="21" t="n">
        <f aca="false">IF($A74="",0,SUMIF($B$5:$B$64,$A74,M$5:M$64))</f>
        <v>0</v>
      </c>
      <c r="N74" s="21" t="n">
        <f aca="false">IF($A74="",0,SUMIF($B$5:$B$64,$A74,N$5:N$64))</f>
        <v>0</v>
      </c>
      <c r="O74" s="21" t="n">
        <f aca="false">IF($A74="",0,SUMIF($B$5:$B$64,$A74,O$5:O$64))</f>
        <v>0</v>
      </c>
      <c r="P74" s="21" t="n">
        <f aca="false">IF($A74="",0,SUMIF($B$5:$B$64,$A74,P$5:P$64))</f>
        <v>0</v>
      </c>
      <c r="Q74" s="21" t="n">
        <f aca="false">IF($A74="",0,SUMIF($B$5:$B$64,$A74,Q$5:Q$64))</f>
        <v>0</v>
      </c>
      <c r="R74" s="21" t="n">
        <f aca="false">IF($A74="",0,SUMIF($B$5:$B$64,$A74,R$5:R$64))</f>
        <v>0</v>
      </c>
      <c r="S74" s="21" t="n">
        <f aca="false">IF($A74="",0,SUMIF($B$5:$B$64,$A74,S$5:S$64))</f>
        <v>0</v>
      </c>
      <c r="T74" s="21" t="n">
        <f aca="false">IF($A74="",0,SUMIF($B$5:$B$64,$A74,T$5:T$64))</f>
        <v>0</v>
      </c>
      <c r="U74" s="21" t="n">
        <f aca="false">IF($A74="",0,SUMIF($B$5:$B$64,$A74,U$5:U$64))</f>
        <v>0</v>
      </c>
      <c r="V74" s="21" t="n">
        <f aca="false">IF($A74="",0,SUMIF($B$5:$B$64,$A74,V$5:V$64))</f>
        <v>0</v>
      </c>
      <c r="W74" s="21" t="n">
        <f aca="false">IF($A74="",0,SUMIF($B$5:$B$64,$A74,W$5:W$64))</f>
        <v>0</v>
      </c>
      <c r="X74" s="21" t="n">
        <f aca="false">IF($A74="",0,SUMIF($B$5:$B$64,$A74,X$5:X$64))</f>
        <v>0</v>
      </c>
      <c r="Y74" s="21" t="n">
        <f aca="false">IF($A74="",0,SUMIF($B$5:$B$64,$A74,Y$5:Y$64))</f>
        <v>0</v>
      </c>
      <c r="Z74" s="21" t="n">
        <f aca="false">IF($A74="",0,SUMIF($B$5:$B$64,$A74,Z$5:Z$64))</f>
        <v>0</v>
      </c>
      <c r="AA74" s="21" t="n">
        <f aca="false">IF($A74="",0,SUMIF($B$5:$B$64,$A74,AA$5:AA$64))</f>
        <v>0</v>
      </c>
      <c r="AB74" s="21" t="n">
        <f aca="false">IF($A74="",0,SUMIF($B$5:$B$64,$A74,AB$5:AB$64))</f>
        <v>0</v>
      </c>
      <c r="AC74" s="21" t="n">
        <f aca="false">IF($A74="",0,SUMIF($B$5:$B$64,$A74,AC$5:AC$64))</f>
        <v>0</v>
      </c>
      <c r="AD74" s="21" t="n">
        <f aca="false">IF($A74="",0,SUMIF($B$5:$B$64,$A74,AD$5:AD$64))</f>
        <v>0</v>
      </c>
      <c r="AE74" s="21" t="n">
        <f aca="false">IF($A74="",0,SUMIF($B$5:$B$64,$A74,AE$5:AE$64))</f>
        <v>0</v>
      </c>
      <c r="AF74" s="21" t="n">
        <f aca="false">IF($A74="",0,SUMIF($B$5:$B$64,$A74,AF$5:AF$64))</f>
        <v>0</v>
      </c>
      <c r="AG74" s="21" t="n">
        <f aca="false">IF($A74="",0,SUMIF($B$5:$B$64,$A74,AG$5:AG$64))</f>
        <v>0</v>
      </c>
      <c r="AH74" s="21" t="n">
        <f aca="false">IF($A74="",0,SUMIF($B$5:$B$64,$A74,AH$5:AH$64))</f>
        <v>0</v>
      </c>
      <c r="AI74" s="21" t="n">
        <f aca="false">IF($A74="",0,SUMIF($B$5:$B$64,$A74,AI$5:AI$64))</f>
        <v>0</v>
      </c>
      <c r="AJ74" s="21" t="n">
        <f aca="false">IF($A74="",0,SUMIF($B$5:$B$64,$A74,AJ$5:AJ$64))</f>
        <v>0</v>
      </c>
      <c r="AK74" s="21" t="n">
        <f aca="false">IF($A74="",0,SUMIF($B$5:$B$64,$A74,AK$5:AK$64))</f>
        <v>0</v>
      </c>
      <c r="AL74" s="21" t="n">
        <f aca="false">IF($A74="",0,SUMIF($B$5:$B$64,$A74,AL$5:AL$64))</f>
        <v>0</v>
      </c>
      <c r="AM74" s="21" t="n">
        <f aca="false">IF($A74="",0,SUMIF($B$5:$B$64,$A74,AM$5:AM$64))</f>
        <v>0</v>
      </c>
      <c r="AN74" s="21" t="n">
        <f aca="false">IF($A74="",0,SUMIF($B$5:$B$64,$A74,AN$5:AN$64))</f>
        <v>0</v>
      </c>
      <c r="AO74" s="21" t="n">
        <f aca="false">IF($A74="",0,SUMIF($B$5:$B$64,$A74,AO$5:AO$64))</f>
        <v>0</v>
      </c>
      <c r="AP74" s="21" t="n">
        <f aca="false">IF($A74="",0,SUMIF($B$5:$B$64,$A74,AP$5:AP$64))</f>
        <v>0</v>
      </c>
      <c r="AQ74" s="21" t="n">
        <f aca="false">IF($A74="",0,SUMIF($B$5:$B$64,$A74,AQ$5:AQ$64))</f>
        <v>0</v>
      </c>
      <c r="AR74" s="21" t="n">
        <f aca="false">IF($A74="",0,SUMIF($B$5:$B$64,$A74,AR$5:AR$64))</f>
        <v>0</v>
      </c>
      <c r="AS74" s="21" t="n">
        <f aca="false">IF($A74="",0,SUMIF($B$5:$B$64,$A74,AS$5:AS$64))</f>
        <v>0</v>
      </c>
      <c r="AT74" s="21" t="n">
        <f aca="false">IF($A74="",0,SUMIF($B$5:$B$64,$A74,AT$5:AT$64))</f>
        <v>0</v>
      </c>
      <c r="AU74" s="21" t="n">
        <f aca="false">IF($A74="",0,SUMIF($B$5:$B$64,$A74,AU$5:AU$64))</f>
        <v>0</v>
      </c>
      <c r="AV74" s="21" t="n">
        <f aca="false">IF($A74="",0,SUMIF($B$5:$B$64,$A74,AV$5:AV$64))</f>
        <v>0</v>
      </c>
      <c r="AW74" s="21" t="n">
        <f aca="false">IF($A74="",0,SUMIF($B$5:$B$64,$A74,AW$5:AW$64))</f>
        <v>0</v>
      </c>
      <c r="AX74" s="21" t="n">
        <f aca="false">IF($A74="",0,SUMIF($B$5:$B$64,$A74,AX$5:AX$64))</f>
        <v>0</v>
      </c>
      <c r="AY74" s="21" t="n">
        <f aca="false">IF($A74="",0,SUMIF($B$5:$B$64,$A74,AY$5:AY$64))</f>
        <v>0</v>
      </c>
      <c r="AZ74" s="21" t="n">
        <f aca="false">IF($A74="",0,SUMIF($B$5:$B$64,$A74,AZ$5:AZ$64))</f>
        <v>0</v>
      </c>
      <c r="BA74" s="21" t="n">
        <f aca="false">IF($A74="",0,SUMIF($B$5:$B$64,$A74,BA$5:BA$64))</f>
        <v>0</v>
      </c>
      <c r="BB74" s="21" t="n">
        <f aca="false">IF($A74="",0,SUMIF($B$5:$B$64,$A74,BB$5:BB$64))</f>
        <v>0</v>
      </c>
      <c r="BC74" s="21" t="n">
        <f aca="false">IF($A74="",0,SUMIF($B$5:$B$64,$A74,BC$5:BC$64))</f>
        <v>0</v>
      </c>
      <c r="BD74" s="21" t="n">
        <f aca="false">IF($A74="",0,SUMIF($B$5:$B$64,$A74,BD$5:BD$64))</f>
        <v>0</v>
      </c>
      <c r="BE74" s="21" t="n">
        <f aca="false">IF($A74="",0,SUMIF($B$5:$B$64,$A74,BE$5:BE$64))</f>
        <v>0</v>
      </c>
      <c r="BF74" s="21" t="n">
        <f aca="false">IF($A74="",0,SUMIF($B$5:$B$64,$A74,BF$5:BF$64))</f>
        <v>0</v>
      </c>
      <c r="BG74" s="21" t="n">
        <f aca="false">IF($A74="",0,SUMIF($B$5:$B$64,$A74,BG$5:BG$64))</f>
        <v>0</v>
      </c>
      <c r="BH74" s="21" t="n">
        <f aca="false">IF($A74="",0,SUMIF($B$5:$B$64,$A74,BH$5:BH$64))</f>
        <v>0</v>
      </c>
      <c r="BI74" s="21" t="n">
        <f aca="false">IF($A74="",0,SUMIF($B$5:$B$64,$A74,BI$5:BI$64))</f>
        <v>0</v>
      </c>
      <c r="BJ74" s="21" t="n">
        <f aca="false">IF($A74="",0,SUMIF($B$5:$B$64,$A74,BJ$5:BJ$64))</f>
        <v>0</v>
      </c>
      <c r="BK74" s="21" t="n">
        <f aca="false">IF($A74="",0,SUMIF($B$5:$B$64,$A74,BK$5:BK$64))</f>
        <v>0</v>
      </c>
      <c r="BL74" s="21" t="n">
        <f aca="false">IF($A74="",0,SUMIF($B$5:$B$64,$A74,BL$5:BL$64))</f>
        <v>0</v>
      </c>
      <c r="BM74" s="21" t="n">
        <f aca="false">IF($A74="",0,SUMIF($B$5:$B$64,$A74,BM$5:BM$64))</f>
        <v>0</v>
      </c>
      <c r="BN74" s="21" t="n">
        <f aca="false">IF($A74="",0,SUMIF($B$5:$B$64,$A74,BN$5:BN$64))</f>
        <v>0</v>
      </c>
      <c r="BO74" s="21" t="n">
        <f aca="false">IF($A74="",0,SUMIF($B$5:$B$64,$A74,BO$5:BO$64))</f>
        <v>0</v>
      </c>
      <c r="BP74" s="21" t="n">
        <f aca="false">IF($A74="",0,SUMIF($B$5:$B$64,$A74,BP$5:BP$64))</f>
        <v>0</v>
      </c>
      <c r="BQ74" s="21" t="n">
        <f aca="false">IF($A74="",0,SUMIF($B$5:$B$64,$A74,BQ$5:BQ$64))</f>
        <v>0</v>
      </c>
      <c r="BR74" s="21" t="n">
        <f aca="false">IF($A74="",0,SUMIF($B$5:$B$64,$A74,BR$5:BR$64))</f>
        <v>0</v>
      </c>
      <c r="BS74" s="21" t="n">
        <f aca="false">IF($A74="",0,SUMIF($B$5:$B$64,$A74,BS$5:BS$64))</f>
        <v>0</v>
      </c>
      <c r="BT74" s="21" t="n">
        <f aca="false">IF($A74="",0,SUMIF($B$5:$B$64,$A74,BT$5:BT$64))</f>
        <v>0</v>
      </c>
      <c r="BU74" s="21" t="n">
        <f aca="false">IF($A74="",0,SUMIF($B$5:$B$64,$A74,BU$5:BU$64))</f>
        <v>0</v>
      </c>
      <c r="BV74" s="21" t="n">
        <f aca="false">IF($A74="",0,SUMIF($B$5:$B$64,$A74,BV$5:BV$64))</f>
        <v>0</v>
      </c>
      <c r="BW74" s="21" t="n">
        <f aca="false">IF($A74="",0,SUMIF($B$5:$B$64,$A74,BW$5:BW$64))</f>
        <v>0</v>
      </c>
      <c r="BX74" s="21" t="n">
        <f aca="false">IF($A74="",0,SUMIF($B$5:$B$64,$A74,BX$5:BX$64))</f>
        <v>0</v>
      </c>
      <c r="BY74" s="21" t="n">
        <f aca="false">IF($A74="",0,SUMIF($B$5:$B$64,$A74,BY$5:BY$64))</f>
        <v>0</v>
      </c>
      <c r="BZ74" s="21" t="n">
        <f aca="false">IF($A74="",0,SUMIF($B$5:$B$64,$A74,BZ$5:BZ$64))</f>
        <v>0</v>
      </c>
      <c r="CA74" s="21" t="n">
        <f aca="false">IF($A74="",0,SUMIF($B$5:$B$64,$A74,CA$5:CA$64))</f>
        <v>0</v>
      </c>
      <c r="CB74" s="21" t="n">
        <f aca="false">IF($A74="",0,SUMIF($B$5:$B$64,$A74,CB$5:CB$64))</f>
        <v>0</v>
      </c>
      <c r="CC74" s="21" t="n">
        <f aca="false">IF($A74="",0,SUMIF($B$5:$B$64,$A74,CC$5:CC$64))</f>
        <v>0</v>
      </c>
      <c r="CD74" s="21" t="n">
        <f aca="false">IF($A74="",0,SUMIF($B$5:$B$64,$A74,CD$5:CD$64))</f>
        <v>0</v>
      </c>
      <c r="CE74" s="21" t="n">
        <f aca="false">IF($A74="",0,SUMIF($B$5:$B$64,$A74,CE$5:CE$64))</f>
        <v>0</v>
      </c>
      <c r="CF74" s="21" t="n">
        <f aca="false">IF($A74="",0,SUMIF($B$5:$B$64,$A74,CF$5:CF$64))</f>
        <v>0</v>
      </c>
      <c r="CG74" s="21" t="n">
        <f aca="false">IF($A74="",0,SUMIF($B$5:$B$64,$A74,CG$5:CG$64))</f>
        <v>0</v>
      </c>
      <c r="CH74" s="21" t="n">
        <f aca="false">IF($A74="",0,SUMIF($B$5:$B$64,$A74,CH$5:CH$64))</f>
        <v>0</v>
      </c>
      <c r="CI74" s="21" t="n">
        <f aca="false">IF($A74="",0,SUMIF($B$5:$B$64,$A74,CI$5:CI$64))</f>
        <v>0</v>
      </c>
      <c r="CJ74" s="21" t="n">
        <f aca="false">IF($A74="",0,SUMIF($B$5:$B$64,$A74,CJ$5:CJ$64))</f>
        <v>0</v>
      </c>
      <c r="CK74" s="21" t="n">
        <f aca="false">IF($A74="",0,SUMIF($B$5:$B$64,$A74,CK$5:CK$64))</f>
        <v>0</v>
      </c>
      <c r="CL74" s="21" t="n">
        <f aca="false">IF($A74="",0,SUMIF($B$5:$B$64,$A74,CL$5:CL$64))</f>
        <v>0</v>
      </c>
      <c r="CM74" s="21" t="n">
        <f aca="false">IF($A74="",0,SUMIF($B$5:$B$64,$A74,CM$5:CM$64))</f>
        <v>0</v>
      </c>
      <c r="CN74" s="21" t="n">
        <f aca="false">IF($A74="",0,SUMIF($B$5:$B$64,$A74,CN$5:CN$64))</f>
        <v>0</v>
      </c>
      <c r="CO74" s="21" t="n">
        <f aca="false">IF($A74="",0,SUMIF($B$5:$B$64,$A74,CO$5:CO$64))</f>
        <v>0</v>
      </c>
      <c r="CP74" s="21" t="n">
        <f aca="false">IF($A74="",0,SUMIF($B$5:$B$64,$A74,CP$5:CP$64))</f>
        <v>0</v>
      </c>
      <c r="CQ74" s="21" t="n">
        <f aca="false">IF($A74="",0,SUMIF($B$5:$B$64,$A74,CQ$5:CQ$64))</f>
        <v>0</v>
      </c>
      <c r="CR74" s="21" t="n">
        <f aca="false">IF($A74="",0,SUMIF($B$5:$B$64,$A74,CR$5:CR$64))</f>
        <v>0</v>
      </c>
      <c r="CS74" s="21" t="n">
        <f aca="false">IF($A74="",0,SUMIF($B$5:$B$64,$A74,CS$5:CS$64))</f>
        <v>0</v>
      </c>
      <c r="CT74" s="21" t="n">
        <f aca="false">IF($A74="",0,SUMIF($B$5:$B$64,$A74,CT$5:CT$64))</f>
        <v>0</v>
      </c>
      <c r="CU74" s="21" t="n">
        <f aca="false">IF($A74="",0,SUMIF($B$5:$B$64,$A74,CU$5:CU$64))</f>
        <v>0</v>
      </c>
      <c r="CV74" s="21" t="n">
        <f aca="false">IF($A74="",0,SUMIF($B$5:$B$64,$A74,CV$5:CV$64))</f>
        <v>0</v>
      </c>
      <c r="CW74" s="21" t="n">
        <f aca="false">IF($A74="",0,SUMIF($B$5:$B$64,$A74,CW$5:CW$64))</f>
        <v>0</v>
      </c>
      <c r="CX74" s="21" t="n">
        <f aca="false">IF($A74="",0,SUMIF($B$5:$B$64,$A74,CX$5:CX$64))</f>
        <v>0</v>
      </c>
      <c r="CY74" s="21" t="n">
        <f aca="false">IF($A74="",0,SUMIF($B$5:$B$64,$A74,CY$5:CY$64))</f>
        <v>0</v>
      </c>
      <c r="CZ74" s="21" t="n">
        <f aca="false">IF($A74="",0,SUMIF($B$5:$B$64,$A74,CZ$5:CZ$64))</f>
        <v>0</v>
      </c>
      <c r="DA74" s="21" t="n">
        <f aca="false">IF($A74="",0,SUMIF($B$5:$B$64,$A74,DA$5:DA$64))</f>
        <v>0</v>
      </c>
      <c r="DB74" s="21" t="n">
        <f aca="false">IF($A74="",0,SUMIF($B$5:$B$64,$A74,DB$5:DB$64))</f>
        <v>0</v>
      </c>
      <c r="DC74" s="21" t="n">
        <f aca="false">IF($A74="",0,SUMIF($B$5:$B$64,$A74,DC$5:DC$64))</f>
        <v>0</v>
      </c>
      <c r="DD74" s="21" t="n">
        <f aca="false">IF($A74="",0,SUMIF($B$5:$B$64,$A74,DD$5:DD$64))</f>
        <v>0</v>
      </c>
      <c r="DE74" s="21" t="n">
        <f aca="false">IF($A74="",0,SUMIF($B$5:$B$64,$A74,DE$5:DE$64))</f>
        <v>0</v>
      </c>
      <c r="DF74" s="21" t="n">
        <f aca="false">IF($A74="",0,SUMIF($B$5:$B$64,$A74,DF$5:DF$64))</f>
        <v>0</v>
      </c>
      <c r="DG74" s="21" t="n">
        <f aca="false">IF($A74="",0,SUMIF($B$5:$B$64,$A74,DG$5:DG$64))</f>
        <v>0</v>
      </c>
      <c r="DH74" s="21" t="n">
        <f aca="false">IF($A74="",0,SUMIF($B$5:$B$64,$A74,DH$5:DH$64))</f>
        <v>0</v>
      </c>
      <c r="DI74" s="21" t="n">
        <f aca="false">IF($A74="",0,SUMIF($B$5:$B$64,$A74,DI$5:DI$64))</f>
        <v>0</v>
      </c>
      <c r="DJ74" s="21" t="n">
        <f aca="false">IF($A74="",0,SUMIF($B$5:$B$64,$A74,DJ$5:DJ$64))</f>
        <v>0</v>
      </c>
      <c r="DK74" s="21" t="n">
        <f aca="false">IF($A74="",0,SUMIF($B$5:$B$64,$A74,DK$5:DK$64))</f>
        <v>0</v>
      </c>
      <c r="DL74" s="21" t="n">
        <f aca="false">IF($A74="",0,SUMIF($B$5:$B$64,$A74,DL$5:DL$64))</f>
        <v>0</v>
      </c>
      <c r="DM74" s="21" t="n">
        <f aca="false">IF($A74="",0,SUMIF($B$5:$B$64,$A74,DM$5:DM$64))</f>
        <v>0</v>
      </c>
      <c r="DN74" s="21" t="n">
        <f aca="false">IF($A74="",0,SUMIF($B$5:$B$64,$A74,DN$5:DN$64))</f>
        <v>0</v>
      </c>
      <c r="DO74" s="21" t="n">
        <f aca="false">IF($A74="",0,SUMIF($B$5:$B$64,$A74,DO$5:DO$64))</f>
        <v>0</v>
      </c>
      <c r="DP74" s="21" t="n">
        <f aca="false">IF($A74="",0,SUMIF($B$5:$B$64,$A74,DP$5:DP$64))</f>
        <v>0</v>
      </c>
      <c r="DQ74" s="21" t="n">
        <f aca="false">IF($A74="",0,SUMIF($B$5:$B$64,$A74,DQ$5:DQ$64))</f>
        <v>0</v>
      </c>
      <c r="DR74" s="21" t="n">
        <f aca="false">IF($A74="",0,SUMIF($B$5:$B$64,$A74,DR$5:DR$64))</f>
        <v>0</v>
      </c>
      <c r="DS74" s="21" t="n">
        <f aca="false">IF($A74="",0,SUMIF($B$5:$B$64,$A74,DS$5:DS$64))</f>
        <v>0</v>
      </c>
      <c r="DT74" s="21" t="n">
        <f aca="false">IF($A74="",0,SUMIF($B$5:$B$64,$A74,DT$5:DT$64))</f>
        <v>0</v>
      </c>
      <c r="DU74" s="21" t="n">
        <f aca="false">IF($A74="",0,SUMIF($B$5:$B$64,$A74,DU$5:DU$64))</f>
        <v>0</v>
      </c>
      <c r="DV74" s="21" t="n">
        <f aca="false">IF($A74="",0,SUMIF($B$5:$B$64,$A74,DV$5:DV$64))</f>
        <v>0</v>
      </c>
      <c r="DW74" s="21" t="n">
        <f aca="false">IF($A74="",0,SUMIF($B$5:$B$64,$A74,DW$5:DW$64))</f>
        <v>0</v>
      </c>
      <c r="DX74" s="21" t="n">
        <f aca="false">IF($A74="",0,SUMIF($B$5:$B$64,$A74,DX$5:DX$64))</f>
        <v>0</v>
      </c>
      <c r="DY74" s="21" t="n">
        <f aca="false">IF($A74="",0,SUMIF($B$5:$B$64,$A74,DY$5:DY$64))</f>
        <v>0</v>
      </c>
      <c r="DZ74" s="21" t="n">
        <f aca="false">IF($A74="",0,SUMIF($B$5:$B$64,$A74,DZ$5:DZ$64))</f>
        <v>0</v>
      </c>
      <c r="EA74" s="21" t="n">
        <f aca="false">IF($A74="",0,SUMIF($B$5:$B$64,$A74,EA$5:EA$64))</f>
        <v>0</v>
      </c>
      <c r="EB74" s="21" t="n">
        <f aca="false">IF($A74="",0,SUMIF($B$5:$B$64,$A74,EB$5:EB$64))</f>
        <v>0</v>
      </c>
      <c r="EC74" s="21" t="n">
        <f aca="false">IF($A74="",0,SUMIF($B$5:$B$64,$A74,EC$5:EC$64))</f>
        <v>0</v>
      </c>
      <c r="ED74" s="21" t="n">
        <f aca="false">IF($A74="",0,SUMIF($B$5:$B$64,$A74,ED$5:ED$64))</f>
        <v>0</v>
      </c>
      <c r="EE74" s="21" t="n">
        <f aca="false">IF($A74="",0,SUMIF($B$5:$B$64,$A74,EE$5:EE$64))</f>
        <v>0</v>
      </c>
      <c r="EF74" s="21" t="n">
        <f aca="false">IF($A74="",0,SUMIF($B$5:$B$64,$A74,EF$5:EF$64))</f>
        <v>0</v>
      </c>
      <c r="EG74" s="21" t="n">
        <f aca="false">IF($A74="",0,SUMIF($B$5:$B$64,$A74,EG$5:EG$64))</f>
        <v>0</v>
      </c>
      <c r="EH74" s="21" t="n">
        <f aca="false">IF($A74="",0,SUMIF($B$5:$B$64,$A74,EH$5:EH$64))</f>
        <v>0</v>
      </c>
      <c r="EI74" s="21" t="n">
        <f aca="false">IF($A74="",0,SUMIF($B$5:$B$64,$A74,EI$5:EI$64))</f>
        <v>0</v>
      </c>
      <c r="EJ74" s="21" t="n">
        <f aca="false">IF($A74="",0,SUMIF($B$5:$B$64,$A74,EJ$5:EJ$64))</f>
        <v>0</v>
      </c>
      <c r="EK74" s="21" t="n">
        <f aca="false">IF($A74="",0,SUMIF($B$5:$B$64,$A74,EK$5:EK$64))</f>
        <v>0</v>
      </c>
      <c r="EL74" s="21" t="n">
        <f aca="false">IF($A74="",0,SUMIF($B$5:$B$64,$A74,EL$5:EL$64))</f>
        <v>0</v>
      </c>
      <c r="EM74" s="21" t="n">
        <f aca="false">IF($A74="",0,SUMIF($B$5:$B$64,$A74,EM$5:EM$64))</f>
        <v>0</v>
      </c>
      <c r="EN74" s="21" t="n">
        <f aca="false">IF($A74="",0,SUMIF($B$5:$B$64,$A74,EN$5:EN$64))</f>
        <v>0</v>
      </c>
      <c r="EO74" s="21" t="n">
        <f aca="false">IF($A74="",0,SUMIF($B$5:$B$64,$A74,EO$5:EO$64))</f>
        <v>0</v>
      </c>
      <c r="EP74" s="21" t="n">
        <f aca="false">IF($A74="",0,SUMIF($B$5:$B$64,$A74,EP$5:EP$64))</f>
        <v>0</v>
      </c>
      <c r="EQ74" s="21" t="n">
        <f aca="false">IF($A74="",0,SUMIF($B$5:$B$64,$A74,EQ$5:EQ$64))</f>
        <v>0</v>
      </c>
      <c r="ER74" s="21" t="n">
        <f aca="false">IF($A74="",0,SUMIF($B$5:$B$64,$A74,ER$5:ER$64))</f>
        <v>0</v>
      </c>
      <c r="ES74" s="21" t="n">
        <f aca="false">IF($A74="",0,SUMIF($B$5:$B$64,$A74,ES$5:ES$64))</f>
        <v>0</v>
      </c>
      <c r="ET74" s="21" t="n">
        <f aca="false">IF($A74="",0,SUMIF($B$5:$B$64,$A74,ET$5:ET$64))</f>
        <v>0</v>
      </c>
      <c r="EU74" s="21" t="n">
        <f aca="false">IF($A74="",0,SUMIF($B$5:$B$64,$A74,EU$5:EU$64))</f>
        <v>0</v>
      </c>
      <c r="EV74" s="21" t="n">
        <f aca="false">IF($A74="",0,SUMIF($B$5:$B$64,$A74,EV$5:EV$64))</f>
        <v>0</v>
      </c>
      <c r="EW74" s="21" t="n">
        <f aca="false">IF($A74="",0,SUMIF($B$5:$B$64,$A74,EW$5:EW$64))</f>
        <v>0</v>
      </c>
      <c r="EX74" s="21" t="n">
        <f aca="false">IF($A74="",0,SUMIF($B$5:$B$64,$A74,EX$5:EX$64))</f>
        <v>0</v>
      </c>
      <c r="EY74" s="21" t="n">
        <f aca="false">IF($A74="",0,SUMIF($B$5:$B$64,$A74,EY$5:EY$64))</f>
        <v>0</v>
      </c>
      <c r="EZ74" s="21" t="n">
        <f aca="false">IF($A74="",0,SUMIF($B$5:$B$64,$A74,EZ$5:EZ$64))</f>
        <v>0</v>
      </c>
      <c r="FA74" s="21" t="n">
        <f aca="false">IF($A74="",0,SUMIF($B$5:$B$64,$A74,FA$5:FA$64))</f>
        <v>0</v>
      </c>
      <c r="FB74" s="21" t="n">
        <f aca="false">IF($A74="",0,SUMIF($B$5:$B$64,$A74,FB$5:FB$64))</f>
        <v>0</v>
      </c>
      <c r="FC74" s="21" t="n">
        <f aca="false">IF($A74="",0,SUMIF($B$5:$B$64,$A74,FC$5:FC$64))</f>
        <v>0</v>
      </c>
      <c r="FD74" s="21" t="n">
        <f aca="false">IF($A74="",0,SUMIF($B$5:$B$64,$A74,FD$5:FD$64))</f>
        <v>0</v>
      </c>
      <c r="FE74" s="21" t="n">
        <f aca="false">IF($A74="",0,SUMIF($B$5:$B$64,$A74,FE$5:FE$64))</f>
        <v>0</v>
      </c>
      <c r="FF74" s="21" t="n">
        <f aca="false">IF($A74="",0,SUMIF($B$5:$B$64,$A74,FF$5:FF$64))</f>
        <v>0</v>
      </c>
      <c r="FG74" s="21" t="n">
        <f aca="false">IF($A74="",0,SUMIF($B$5:$B$64,$A74,FG$5:FG$64))</f>
        <v>0</v>
      </c>
      <c r="FH74" s="21" t="n">
        <f aca="false">IF($A74="",0,SUMIF($B$5:$B$64,$A74,FH$5:FH$64))</f>
        <v>0</v>
      </c>
      <c r="FI74" s="21" t="n">
        <f aca="false">IF($A74="",0,SUMIF($B$5:$B$64,$A74,FI$5:FI$64))</f>
        <v>0</v>
      </c>
      <c r="FJ74" s="21" t="n">
        <f aca="false">IF($A74="",0,SUMIF($B$5:$B$64,$A74,FJ$5:FJ$64))</f>
        <v>0</v>
      </c>
      <c r="FK74" s="21" t="n">
        <f aca="false">IF($A74="",0,SUMIF($B$5:$B$64,$A74,FK$5:FK$64))</f>
        <v>0</v>
      </c>
      <c r="FL74" s="21" t="n">
        <f aca="false">IF($A74="",0,SUMIF($B$5:$B$64,$A74,FL$5:FL$64))</f>
        <v>0</v>
      </c>
      <c r="FM74" s="21" t="n">
        <f aca="false">IF($A74="",0,SUMIF($B$5:$B$64,$A74,FM$5:FM$64))</f>
        <v>0</v>
      </c>
      <c r="FN74" s="21" t="n">
        <f aca="false">IF($A74="",0,SUMIF($B$5:$B$64,$A74,FN$5:FN$64))</f>
        <v>0</v>
      </c>
      <c r="FO74" s="21" t="n">
        <f aca="false">IF($A74="",0,SUMIF($B$5:$B$64,$A74,FO$5:FO$64))</f>
        <v>0</v>
      </c>
      <c r="FP74" s="21" t="n">
        <f aca="false">IF($A74="",0,SUMIF($B$5:$B$64,$A74,FP$5:FP$64))</f>
        <v>0</v>
      </c>
      <c r="FQ74" s="21" t="n">
        <f aca="false">IF($A74="",0,SUMIF($B$5:$B$64,$A74,FQ$5:FQ$64))</f>
        <v>0</v>
      </c>
      <c r="FR74" s="21" t="n">
        <f aca="false">IF($A74="",0,SUMIF($B$5:$B$64,$A74,FR$5:FR$64))</f>
        <v>0</v>
      </c>
      <c r="FS74" s="21" t="n">
        <f aca="false">IF($A74="",0,SUMIF($B$5:$B$64,$A74,FS$5:FS$64))</f>
        <v>0</v>
      </c>
      <c r="FT74" s="21" t="n">
        <f aca="false">IF($A74="",0,SUMIF($B$5:$B$64,$A74,FT$5:FT$64))</f>
        <v>0</v>
      </c>
      <c r="FU74" s="21" t="n">
        <f aca="false">IF($A74="",0,SUMIF($B$5:$B$64,$A74,FU$5:FU$64))</f>
        <v>0</v>
      </c>
      <c r="FV74" s="21" t="n">
        <f aca="false">IF($A74="",0,SUMIF($B$5:$B$64,$A74,FV$5:FV$64))</f>
        <v>0</v>
      </c>
      <c r="FW74" s="21" t="n">
        <f aca="false">IF($A74="",0,SUMIF($B$5:$B$64,$A74,FW$5:FW$64))</f>
        <v>0</v>
      </c>
      <c r="FX74" s="21" t="n">
        <f aca="false">IF($A74="",0,SUMIF($B$5:$B$64,$A74,FX$5:FX$64))</f>
        <v>0</v>
      </c>
      <c r="FY74" s="21" t="n">
        <f aca="false">IF($A74="",0,SUMIF($B$5:$B$64,$A74,FY$5:FY$64))</f>
        <v>0</v>
      </c>
      <c r="FZ74" s="21" t="n">
        <f aca="false">IF($A74="",0,SUMIF($B$5:$B$64,$A74,FZ$5:FZ$64))</f>
        <v>0</v>
      </c>
      <c r="GA74" s="21" t="n">
        <f aca="false">IF($A74="",0,SUMIF($B$5:$B$64,$A74,GA$5:GA$64))</f>
        <v>0</v>
      </c>
      <c r="GB74" s="21" t="n">
        <f aca="false">IF($A74="",0,SUMIF($B$5:$B$64,$A74,GB$5:GB$64))</f>
        <v>0</v>
      </c>
      <c r="GC74" s="21" t="n">
        <f aca="false">IF($A74="",0,SUMIF($B$5:$B$64,$A74,GC$5:GC$64))</f>
        <v>0</v>
      </c>
      <c r="GD74" s="21" t="n">
        <f aca="false">IF($A74="",0,SUMIF($B$5:$B$64,$A74,GD$5:GD$64))</f>
        <v>0</v>
      </c>
      <c r="GE74" s="21" t="n">
        <f aca="false">IF($A74="",0,SUMIF($B$5:$B$64,$A74,GE$5:GE$64))</f>
        <v>0</v>
      </c>
      <c r="GF74" s="21" t="n">
        <f aca="false">IF($A74="",0,SUMIF($B$5:$B$64,$A74,GF$5:GF$64))</f>
        <v>0</v>
      </c>
      <c r="GG74" s="21" t="n">
        <f aca="false">IF($A74="",0,SUMIF($B$5:$B$64,$A74,GG$5:GG$64))</f>
        <v>0</v>
      </c>
      <c r="GH74" s="21" t="n">
        <f aca="false">IF($A74="",0,SUMIF($B$5:$B$64,$A74,GH$5:GH$64))</f>
        <v>0</v>
      </c>
      <c r="GI74" s="21" t="n">
        <f aca="false">IF($A74="",0,SUMIF($B$5:$B$64,$A74,GI$5:GI$64))</f>
        <v>0</v>
      </c>
      <c r="GJ74" s="21" t="n">
        <f aca="false">IF($A74="",0,SUMIF($B$5:$B$64,$A74,GJ$5:GJ$64))</f>
        <v>0</v>
      </c>
      <c r="GK74" s="21" t="n">
        <f aca="false">IF($A74="",0,SUMIF($B$5:$B$64,$A74,GK$5:GK$64))</f>
        <v>0</v>
      </c>
      <c r="GL74" s="21" t="n">
        <f aca="false">IF($A74="",0,SUMIF($B$5:$B$64,$A74,GL$5:GL$64))</f>
        <v>0</v>
      </c>
      <c r="GM74" s="21" t="n">
        <f aca="false">IF($A74="",0,SUMIF($B$5:$B$64,$A74,GM$5:GM$64))</f>
        <v>0</v>
      </c>
      <c r="GN74" s="21" t="n">
        <f aca="false">IF($A74="",0,SUMIF($B$5:$B$64,$A74,GN$5:GN$64))</f>
        <v>0</v>
      </c>
      <c r="GO74" s="21" t="n">
        <f aca="false">IF($A74="",0,SUMIF($B$5:$B$64,$A74,GO$5:GO$64))</f>
        <v>0</v>
      </c>
      <c r="GP74" s="21" t="n">
        <f aca="false">IF($A74="",0,SUMIF($B$5:$B$64,$A74,GP$5:GP$64))</f>
        <v>0</v>
      </c>
      <c r="GQ74" s="21" t="n">
        <f aca="false">IF($A74="",0,SUMIF($B$5:$B$64,$A74,GQ$5:GQ$64))</f>
        <v>0</v>
      </c>
      <c r="GR74" s="21" t="n">
        <f aca="false">IF($A74="",0,SUMIF($B$5:$B$64,$A74,GR$5:GR$64))</f>
        <v>0</v>
      </c>
      <c r="GS74" s="21" t="n">
        <f aca="false">IF($A74="",0,SUMIF($B$5:$B$64,$A74,GS$5:GS$64))</f>
        <v>0</v>
      </c>
      <c r="GT74" s="21" t="n">
        <f aca="false">IF($A74="",0,SUMIF($B$5:$B$64,$A74,GT$5:GT$64))</f>
        <v>0</v>
      </c>
      <c r="GU74" s="21" t="n">
        <f aca="false">IF($A74="",0,SUMIF($B$5:$B$64,$A74,GU$5:GU$64))</f>
        <v>0</v>
      </c>
      <c r="GV74" s="21" t="n">
        <f aca="false">IF($A74="",0,SUMIF($B$5:$B$64,$A74,GV$5:GV$64))</f>
        <v>0</v>
      </c>
      <c r="GW74" s="21" t="n">
        <f aca="false">IF($A74="",0,SUMIF($B$5:$B$64,$A74,GW$5:GW$64))</f>
        <v>0</v>
      </c>
      <c r="GX74" s="21" t="n">
        <f aca="false">IF($A74="",0,SUMIF($B$5:$B$64,$A74,GX$5:GX$64))</f>
        <v>0</v>
      </c>
      <c r="GY74" s="21" t="n">
        <f aca="false">IF($A74="",0,SUMIF($B$5:$B$64,$A74,GY$5:GY$64))</f>
        <v>0</v>
      </c>
      <c r="GZ74" s="21" t="n">
        <f aca="false">IF($A74="",0,SUMIF($B$5:$B$64,$A74,GZ$5:GZ$64))</f>
        <v>0</v>
      </c>
      <c r="HA74" s="21" t="n">
        <f aca="false">IF($A74="",0,SUMIF($B$5:$B$64,$A74,HA$5:HA$64))</f>
        <v>0</v>
      </c>
      <c r="HB74" s="21" t="n">
        <f aca="false">IF($A74="",0,SUMIF($B$5:$B$64,$A74,HB$5:HB$64))</f>
        <v>0</v>
      </c>
      <c r="HC74" s="21" t="n">
        <f aca="false">IF($A74="",0,SUMIF($B$5:$B$64,$A74,HC$5:HC$64))</f>
        <v>0</v>
      </c>
      <c r="HD74" s="21" t="n">
        <f aca="false">IF($A74="",0,SUMIF($B$5:$B$64,$A74,HD$5:HD$64))</f>
        <v>0</v>
      </c>
      <c r="HE74" s="21" t="n">
        <f aca="false">IF($A74="",0,SUMIF($B$5:$B$64,$A74,HE$5:HE$64))</f>
        <v>0</v>
      </c>
      <c r="HF74" s="21" t="n">
        <f aca="false">IF($A74="",0,SUMIF($B$5:$B$64,$A74,HF$5:HF$64))</f>
        <v>0</v>
      </c>
      <c r="HG74" s="21" t="n">
        <f aca="false">IF($A74="",0,SUMIF($B$5:$B$64,$A74,HG$5:HG$64))</f>
        <v>0</v>
      </c>
      <c r="HH74" s="21" t="n">
        <f aca="false">IF($A74="",0,SUMIF($B$5:$B$64,$A74,HH$5:HH$64))</f>
        <v>0</v>
      </c>
      <c r="HI74" s="21" t="n">
        <f aca="false">IF($A74="",0,SUMIF($B$5:$B$64,$A74,HI$5:HI$64))</f>
        <v>0</v>
      </c>
      <c r="HJ74" s="21" t="n">
        <f aca="false">IF($A74="",0,SUMIF($B$5:$B$64,$A74,HJ$5:HJ$64))</f>
        <v>0</v>
      </c>
      <c r="HK74" s="21" t="n">
        <f aca="false">IF($A74="",0,SUMIF($B$5:$B$64,$A74,HK$5:HK$64))</f>
        <v>0</v>
      </c>
      <c r="HL74" s="21" t="n">
        <f aca="false">IF($A74="",0,SUMIF($B$5:$B$64,$A74,HL$5:HL$64))</f>
        <v>0</v>
      </c>
      <c r="HM74" s="21" t="n">
        <f aca="false">IF($A74="",0,SUMIF($B$5:$B$64,$A74,HM$5:HM$64))</f>
        <v>0</v>
      </c>
      <c r="HN74" s="21" t="n">
        <f aca="false">IF($A74="",0,SUMIF($B$5:$B$64,$A74,HN$5:HN$64))</f>
        <v>0</v>
      </c>
      <c r="HO74" s="21" t="n">
        <f aca="false">IF($A74="",0,SUMIF($B$5:$B$64,$A74,HO$5:HO$64))</f>
        <v>0</v>
      </c>
      <c r="HP74" s="21" t="n">
        <f aca="false">IF($A74="",0,SUMIF($B$5:$B$64,$A74,HP$5:HP$64))</f>
        <v>0</v>
      </c>
      <c r="HQ74" s="21" t="n">
        <f aca="false">IF($A74="",0,SUMIF($B$5:$B$64,$A74,HQ$5:HQ$64))</f>
        <v>0</v>
      </c>
      <c r="HR74" s="21" t="n">
        <f aca="false">IF($A74="",0,SUMIF($B$5:$B$64,$A74,HR$5:HR$64))</f>
        <v>0</v>
      </c>
      <c r="HS74" s="21" t="n">
        <f aca="false">IF($A74="",0,SUMIF($B$5:$B$64,$A74,HS$5:HS$64))</f>
        <v>0</v>
      </c>
      <c r="HT74" s="21" t="n">
        <f aca="false">IF($A74="",0,SUMIF($B$5:$B$64,$A74,HT$5:HT$64))</f>
        <v>0</v>
      </c>
      <c r="HU74" s="21" t="n">
        <f aca="false">IF($A74="",0,SUMIF($B$5:$B$64,$A74,HU$5:HU$64))</f>
        <v>0</v>
      </c>
      <c r="HV74" s="21" t="n">
        <f aca="false">IF($A74="",0,SUMIF($B$5:$B$64,$A74,HV$5:HV$64))</f>
        <v>0</v>
      </c>
      <c r="HW74" s="21" t="n">
        <f aca="false">IF($A74="",0,SUMIF($B$5:$B$64,$A74,HW$5:HW$64))</f>
        <v>0</v>
      </c>
      <c r="HX74" s="21" t="n">
        <f aca="false">IF($A74="",0,SUMIF($B$5:$B$64,$A74,HX$5:HX$64))</f>
        <v>0</v>
      </c>
      <c r="HY74" s="21" t="n">
        <f aca="false">IF($A74="",0,SUMIF($B$5:$B$64,$A74,HY$5:HY$64))</f>
        <v>0</v>
      </c>
      <c r="HZ74" s="21" t="n">
        <f aca="false">IF($A74="",0,SUMIF($B$5:$B$64,$A74,HZ$5:HZ$64))</f>
        <v>0</v>
      </c>
      <c r="IA74" s="21" t="n">
        <f aca="false">IF($A74="",0,SUMIF($B$5:$B$64,$A74,IA$5:IA$64))</f>
        <v>0</v>
      </c>
      <c r="IB74" s="21" t="n">
        <f aca="false">IF($A74="",0,SUMIF($B$5:$B$64,$A74,IB$5:IB$64))</f>
        <v>0</v>
      </c>
      <c r="IC74" s="21" t="n">
        <f aca="false">IF($A74="",0,SUMIF($B$5:$B$64,$A74,IC$5:IC$64))</f>
        <v>0</v>
      </c>
      <c r="ID74" s="21" t="n">
        <f aca="false">IF($A74="",0,SUMIF($B$5:$B$64,$A74,ID$5:ID$64))</f>
        <v>0</v>
      </c>
      <c r="IE74" s="21" t="n">
        <f aca="false">IF($A74="",0,SUMIF($B$5:$B$64,$A74,IE$5:IE$64))</f>
        <v>0</v>
      </c>
      <c r="IF74" s="21" t="n">
        <f aca="false">IF($A74="",0,SUMIF($B$5:$B$64,$A74,IF$5:IF$64))</f>
        <v>0</v>
      </c>
      <c r="IG74" s="21" t="n">
        <f aca="false">IF($A74="",0,SUMIF($B$5:$B$64,$A74,IG$5:IG$64))</f>
        <v>0</v>
      </c>
      <c r="IH74" s="21" t="n">
        <f aca="false">IF($A74="",0,SUMIF($B$5:$B$64,$A74,IH$5:IH$64))</f>
        <v>0</v>
      </c>
      <c r="II74" s="21" t="n">
        <f aca="false">IF($A74="",0,SUMIF($B$5:$B$64,$A74,II$5:II$64))</f>
        <v>0</v>
      </c>
      <c r="IJ74" s="21" t="n">
        <f aca="false">IF($A74="",0,SUMIF($B$5:$B$64,$A74,IJ$5:IJ$64))</f>
        <v>0</v>
      </c>
      <c r="IK74" s="21" t="n">
        <f aca="false">IF($A74="",0,SUMIF($B$5:$B$64,$A74,IK$5:IK$64))</f>
        <v>0</v>
      </c>
      <c r="IL74" s="21" t="n">
        <f aca="false">IF($A74="",0,SUMIF($B$5:$B$64,$A74,IL$5:IL$64))</f>
        <v>0</v>
      </c>
      <c r="IM74" s="21" t="n">
        <f aca="false">IF($A74="",0,SUMIF($B$5:$B$64,$A74,IM$5:IM$64))</f>
        <v>0</v>
      </c>
      <c r="IN74" s="21" t="n">
        <f aca="false">IF($A74="",0,SUMIF($B$5:$B$64,$A74,IN$5:IN$64))</f>
        <v>0</v>
      </c>
      <c r="IO74" s="21" t="n">
        <f aca="false">IF($A74="",0,SUMIF($B$5:$B$64,$A74,IO$5:IO$64))</f>
        <v>0</v>
      </c>
      <c r="IP74" s="21" t="n">
        <f aca="false">IF($A74="",0,SUMIF($B$5:$B$64,$A74,IP$5:IP$64))</f>
        <v>0</v>
      </c>
      <c r="IQ74" s="21" t="n">
        <f aca="false">IF($A74="",0,SUMIF($B$5:$B$64,$A74,IQ$5:IQ$64))</f>
        <v>0</v>
      </c>
      <c r="IR74" s="21" t="n">
        <f aca="false">IF($A74="",0,SUMIF($B$5:$B$64,$A74,IR$5:IR$64))</f>
        <v>0</v>
      </c>
      <c r="IS74" s="21" t="n">
        <f aca="false">IF($A74="",0,SUMIF($B$5:$B$64,$A74,IS$5:IS$64))</f>
        <v>0</v>
      </c>
      <c r="IT74" s="21" t="n">
        <f aca="false">IF($A74="",0,SUMIF($B$5:$B$64,$A74,IT$5:IT$64))</f>
        <v>0</v>
      </c>
      <c r="IU74" s="21" t="n">
        <f aca="false">IF($A74="",0,SUMIF($B$5:$B$64,$A74,IU$5:IU$64))</f>
        <v>0</v>
      </c>
      <c r="IV74" s="21" t="n">
        <f aca="false">IF($A74="",0,SUMIF($B$5:$B$64,$A74,IV$5:IV$64))</f>
        <v>0</v>
      </c>
      <c r="IW74" s="21" t="n">
        <f aca="false">IF($A74="",0,SUMIF($B$5:$B$64,$A74,IW$5:IW$64))</f>
        <v>0</v>
      </c>
      <c r="IX74" s="21" t="n">
        <f aca="false">IF($A74="",0,SUMIF($B$5:$B$64,$A74,IX$5:IX$64))</f>
        <v>0</v>
      </c>
      <c r="IY74" s="21" t="n">
        <f aca="false">IF($A74="",0,SUMIF($B$5:$B$64,$A74,IY$5:IY$64))</f>
        <v>0</v>
      </c>
      <c r="IZ74" s="21" t="n">
        <f aca="false">IF($A74="",0,SUMIF($B$5:$B$64,$A74,IZ$5:IZ$64))</f>
        <v>0</v>
      </c>
      <c r="JA74" s="21" t="n">
        <f aca="false">IF($A74="",0,SUMIF($B$5:$B$64,$A74,JA$5:JA$64))</f>
        <v>0</v>
      </c>
      <c r="JB74" s="21" t="n">
        <f aca="false">IF($A74="",0,SUMIF($B$5:$B$64,$A74,JB$5:JB$64))</f>
        <v>0</v>
      </c>
      <c r="JC74" s="21" t="n">
        <f aca="false">IF($A74="",0,SUMIF($B$5:$B$64,$A74,JC$5:JC$64))</f>
        <v>0</v>
      </c>
      <c r="JD74" s="21" t="n">
        <f aca="false">IF($A74="",0,SUMIF($B$5:$B$64,$A74,JD$5:JD$64))</f>
        <v>0</v>
      </c>
      <c r="JE74" s="21" t="n">
        <f aca="false">IF($A74="",0,SUMIF($B$5:$B$64,$A74,JE$5:JE$64))</f>
        <v>0</v>
      </c>
      <c r="JF74" s="21" t="n">
        <f aca="false">IF($A74="",0,SUMIF($B$5:$B$64,$A74,JF$5:JF$64))</f>
        <v>0</v>
      </c>
      <c r="JG74" s="21" t="n">
        <f aca="false">IF($A74="",0,SUMIF($B$5:$B$64,$A74,JG$5:JG$64))</f>
        <v>0</v>
      </c>
      <c r="JH74" s="21" t="n">
        <f aca="false">IF($A74="",0,SUMIF($B$5:$B$64,$A74,JH$5:JH$64))</f>
        <v>0</v>
      </c>
      <c r="JI74" s="21" t="n">
        <f aca="false">IF($A74="",0,SUMIF($B$5:$B$64,$A74,JI$5:JI$64))</f>
        <v>0</v>
      </c>
      <c r="JJ74" s="21" t="n">
        <f aca="false">IF($A74="",0,SUMIF($B$5:$B$64,$A74,JJ$5:JJ$64))</f>
        <v>0</v>
      </c>
      <c r="JK74" s="21" t="n">
        <f aca="false">IF($A74="",0,SUMIF($B$5:$B$64,$A74,JK$5:JK$64))</f>
        <v>0</v>
      </c>
      <c r="JL74" s="21" t="n">
        <f aca="false">IF($A74="",0,SUMIF($B$5:$B$64,$A74,JL$5:JL$64))</f>
        <v>0</v>
      </c>
      <c r="JM74" s="21" t="n">
        <f aca="false">IF($A74="",0,SUMIF($B$5:$B$64,$A74,JM$5:JM$64))</f>
        <v>0</v>
      </c>
      <c r="JN74" s="21" t="n">
        <f aca="false">IF($A74="",0,SUMIF($B$5:$B$64,$A74,JN$5:JN$64))</f>
        <v>0</v>
      </c>
      <c r="JO74" s="21" t="n">
        <f aca="false">IF($A74="",0,SUMIF($B$5:$B$64,$A74,JO$5:JO$64))</f>
        <v>0</v>
      </c>
      <c r="JP74" s="21" t="n">
        <f aca="false">IF($A74="",0,SUMIF($B$5:$B$64,$A74,JP$5:JP$64))</f>
        <v>0</v>
      </c>
      <c r="JQ74" s="21" t="n">
        <f aca="false">IF($A74="",0,SUMIF($B$5:$B$64,$A74,JQ$5:JQ$64))</f>
        <v>0</v>
      </c>
      <c r="JR74" s="21" t="n">
        <f aca="false">IF($A74="",0,SUMIF($B$5:$B$64,$A74,JR$5:JR$64))</f>
        <v>0</v>
      </c>
      <c r="JS74" s="21" t="n">
        <f aca="false">IF($A74="",0,SUMIF($B$5:$B$64,$A74,JS$5:JS$64))</f>
        <v>0</v>
      </c>
      <c r="JT74" s="21" t="n">
        <f aca="false">IF($A74="",0,SUMIF($B$5:$B$64,$A74,JT$5:JT$64))</f>
        <v>0</v>
      </c>
      <c r="JU74" s="21" t="n">
        <f aca="false">IF($A74="",0,SUMIF($B$5:$B$64,$A74,JU$5:JU$64))</f>
        <v>0</v>
      </c>
      <c r="JV74" s="21" t="n">
        <f aca="false">IF($A74="",0,SUMIF($B$5:$B$64,$A74,JV$5:JV$64))</f>
        <v>0</v>
      </c>
      <c r="JW74" s="21" t="n">
        <f aca="false">IF($A74="",0,SUMIF($B$5:$B$64,$A74,JW$5:JW$64))</f>
        <v>0</v>
      </c>
      <c r="JX74" s="21" t="n">
        <f aca="false">IF($A74="",0,SUMIF($B$5:$B$64,$A74,JX$5:JX$64))</f>
        <v>0</v>
      </c>
      <c r="JY74" s="21" t="n">
        <f aca="false">IF($A74="",0,SUMIF($B$5:$B$64,$A74,JY$5:JY$64))</f>
        <v>0</v>
      </c>
      <c r="JZ74" s="21" t="n">
        <f aca="false">IF($A74="",0,SUMIF($B$5:$B$64,$A74,JZ$5:JZ$64))</f>
        <v>0</v>
      </c>
      <c r="KA74" s="21" t="n">
        <f aca="false">IF($A74="",0,SUMIF($B$5:$B$64,$A74,KA$5:KA$64))</f>
        <v>0</v>
      </c>
      <c r="KB74" s="21" t="n">
        <f aca="false">IF($A74="",0,SUMIF($B$5:$B$64,$A74,KB$5:KB$64))</f>
        <v>0</v>
      </c>
      <c r="KC74" s="21" t="n">
        <f aca="false">IF($A74="",0,SUMIF($B$5:$B$64,$A74,KC$5:KC$64))</f>
        <v>0</v>
      </c>
      <c r="KD74" s="21" t="n">
        <f aca="false">IF($A74="",0,SUMIF($B$5:$B$64,$A74,KD$5:KD$64))</f>
        <v>0</v>
      </c>
      <c r="KE74" s="21" t="n">
        <f aca="false">IF($A74="",0,SUMIF($B$5:$B$64,$A74,KE$5:KE$64))</f>
        <v>0</v>
      </c>
      <c r="KF74" s="21" t="n">
        <f aca="false">IF($A74="",0,SUMIF($B$5:$B$64,$A74,KF$5:KF$64))</f>
        <v>0</v>
      </c>
      <c r="KG74" s="21" t="n">
        <f aca="false">IF($A74="",0,SUMIF($B$5:$B$64,$A74,KG$5:KG$64))</f>
        <v>0</v>
      </c>
      <c r="KH74" s="21" t="n">
        <f aca="false">IF($A74="",0,SUMIF($B$5:$B$64,$A74,KH$5:KH$64))</f>
        <v>0</v>
      </c>
      <c r="KI74" s="21" t="n">
        <f aca="false">IF($A74="",0,SUMIF($B$5:$B$64,$A74,KI$5:KI$64))</f>
        <v>0</v>
      </c>
      <c r="KJ74" s="21" t="n">
        <f aca="false">IF($A74="",0,SUMIF($B$5:$B$64,$A74,KJ$5:KJ$64))</f>
        <v>0</v>
      </c>
      <c r="KK74" s="21" t="n">
        <f aca="false">IF($A74="",0,SUMIF($B$5:$B$64,$A74,KK$5:KK$64))</f>
        <v>0</v>
      </c>
      <c r="KL74" s="21" t="n">
        <f aca="false">IF($A74="",0,SUMIF($B$5:$B$64,$A74,KL$5:KL$64))</f>
        <v>0</v>
      </c>
      <c r="KM74" s="21" t="n">
        <f aca="false">IF($A74="",0,SUMIF($B$5:$B$64,$A74,KM$5:KM$64))</f>
        <v>0</v>
      </c>
      <c r="KN74" s="21" t="n">
        <f aca="false">IF($A74="",0,SUMIF($B$5:$B$64,$A74,KN$5:KN$64))</f>
        <v>0</v>
      </c>
      <c r="KO74" s="21" t="n">
        <f aca="false">IF($A74="",0,SUMIF($B$5:$B$64,$A74,KO$5:KO$64))</f>
        <v>0</v>
      </c>
      <c r="KP74" s="21" t="n">
        <f aca="false">IF($A74="",0,SUMIF($B$5:$B$64,$A74,KP$5:KP$64))</f>
        <v>0</v>
      </c>
      <c r="KQ74" s="21" t="n">
        <f aca="false">IF($A74="",0,SUMIF($B$5:$B$64,$A74,KQ$5:KQ$64))</f>
        <v>0</v>
      </c>
      <c r="KR74" s="21" t="n">
        <f aca="false">IF($A74="",0,SUMIF($B$5:$B$64,$A74,KR$5:KR$64))</f>
        <v>0</v>
      </c>
      <c r="KS74" s="21" t="n">
        <f aca="false">IF($A74="",0,SUMIF($B$5:$B$64,$A74,KS$5:KS$64))</f>
        <v>0</v>
      </c>
      <c r="KT74" s="21" t="n">
        <f aca="false">IF($A74="",0,SUMIF($B$5:$B$64,$A74,KT$5:KT$64))</f>
        <v>0</v>
      </c>
      <c r="KU74" s="21" t="n">
        <f aca="false">IF($A74="",0,SUMIF($B$5:$B$64,$A74,KU$5:KU$64))</f>
        <v>0</v>
      </c>
      <c r="KV74" s="21" t="n">
        <f aca="false">IF($A74="",0,SUMIF($B$5:$B$64,$A74,KV$5:KV$64))</f>
        <v>0</v>
      </c>
      <c r="KW74" s="21" t="n">
        <f aca="false">IF($A74="",0,SUMIF($B$5:$B$64,$A74,KW$5:KW$64))</f>
        <v>0</v>
      </c>
      <c r="KX74" s="21" t="n">
        <f aca="false">IF($A74="",0,SUMIF($B$5:$B$64,$A74,KX$5:KX$64))</f>
        <v>0</v>
      </c>
      <c r="KY74" s="21" t="n">
        <f aca="false">IF($A74="",0,SUMIF($B$5:$B$64,$A74,KY$5:KY$64))</f>
        <v>0</v>
      </c>
      <c r="KZ74" s="21" t="n">
        <f aca="false">IF($A74="",0,SUMIF($B$5:$B$64,$A74,KZ$5:KZ$64))</f>
        <v>0</v>
      </c>
      <c r="LA74" s="21" t="n">
        <f aca="false">IF($A74="",0,SUMIF($B$5:$B$64,$A74,LA$5:LA$64))</f>
        <v>0</v>
      </c>
      <c r="LB74" s="21" t="n">
        <f aca="false">IF($A74="",0,SUMIF($B$5:$B$64,$A74,LB$5:LB$64))</f>
        <v>0</v>
      </c>
      <c r="LC74" s="21" t="n">
        <f aca="false">IF($A74="",0,SUMIF($B$5:$B$64,$A74,LC$5:LC$64))</f>
        <v>0</v>
      </c>
      <c r="LD74" s="21" t="n">
        <f aca="false">IF($A74="",0,SUMIF($B$5:$B$64,$A74,LD$5:LD$64))</f>
        <v>0</v>
      </c>
      <c r="LE74" s="21" t="n">
        <f aca="false">IF($A74="",0,SUMIF($B$5:$B$64,$A74,LE$5:LE$64))</f>
        <v>0</v>
      </c>
      <c r="LF74" s="21" t="n">
        <f aca="false">IF($A74="",0,SUMIF($B$5:$B$64,$A74,LF$5:LF$64))</f>
        <v>0</v>
      </c>
      <c r="LG74" s="21" t="n">
        <f aca="false">IF($A74="",0,SUMIF($B$5:$B$64,$A74,LG$5:LG$64))</f>
        <v>0</v>
      </c>
      <c r="LH74" s="21" t="n">
        <f aca="false">IF($A74="",0,SUMIF($B$5:$B$64,$A74,LH$5:LH$64))</f>
        <v>0</v>
      </c>
      <c r="LI74" s="21" t="n">
        <f aca="false">IF($A74="",0,SUMIF($B$5:$B$64,$A74,LI$5:LI$64))</f>
        <v>0</v>
      </c>
      <c r="LJ74" s="21" t="n">
        <f aca="false">IF($A74="",0,SUMIF($B$5:$B$64,$A74,LJ$5:LJ$64))</f>
        <v>0</v>
      </c>
      <c r="LK74" s="21" t="n">
        <f aca="false">IF($A74="",0,SUMIF($B$5:$B$64,$A74,LK$5:LK$64))</f>
        <v>0</v>
      </c>
      <c r="LL74" s="21" t="n">
        <f aca="false">IF($A74="",0,SUMIF($B$5:$B$64,$A74,LL$5:LL$64))</f>
        <v>0</v>
      </c>
      <c r="LM74" s="21" t="n">
        <f aca="false">IF($A74="",0,SUMIF($B$5:$B$64,$A74,LM$5:LM$64))</f>
        <v>0</v>
      </c>
      <c r="LN74" s="21" t="n">
        <f aca="false">IF($A74="",0,SUMIF($B$5:$B$64,$A74,LN$5:LN$64))</f>
        <v>0</v>
      </c>
      <c r="LO74" s="21" t="n">
        <f aca="false">IF($A74="",0,SUMIF($B$5:$B$64,$A74,LO$5:LO$64))</f>
        <v>0</v>
      </c>
      <c r="LP74" s="21" t="n">
        <f aca="false">IF($A74="",0,SUMIF($B$5:$B$64,$A74,LP$5:LP$64))</f>
        <v>0</v>
      </c>
      <c r="LQ74" s="21" t="n">
        <f aca="false">IF($A74="",0,SUMIF($B$5:$B$64,$A74,LQ$5:LQ$64))</f>
        <v>0</v>
      </c>
      <c r="LR74" s="21" t="n">
        <f aca="false">IF($A74="",0,SUMIF($B$5:$B$64,$A74,LR$5:LR$64))</f>
        <v>0</v>
      </c>
      <c r="LS74" s="21" t="n">
        <f aca="false">IF($A74="",0,SUMIF($B$5:$B$64,$A74,LS$5:LS$64))</f>
        <v>0</v>
      </c>
      <c r="LT74" s="21" t="n">
        <f aca="false">IF($A74="",0,SUMIF($B$5:$B$64,$A74,LT$5:LT$64))</f>
        <v>0</v>
      </c>
      <c r="LU74" s="21" t="n">
        <f aca="false">IF($A74="",0,SUMIF($B$5:$B$64,$A74,LU$5:LU$64))</f>
        <v>0</v>
      </c>
      <c r="LV74" s="21" t="n">
        <f aca="false">IF($A74="",0,SUMIF($B$5:$B$64,$A74,LV$5:LV$64))</f>
        <v>0</v>
      </c>
      <c r="LW74" s="21" t="n">
        <f aca="false">IF($A74="",0,SUMIF($B$5:$B$64,$A74,LW$5:LW$64))</f>
        <v>0</v>
      </c>
      <c r="LX74" s="21" t="n">
        <f aca="false">IF($A74="",0,SUMIF($B$5:$B$64,$A74,LX$5:LX$64))</f>
        <v>0</v>
      </c>
      <c r="LY74" s="21" t="n">
        <f aca="false">IF($A74="",0,SUMIF($B$5:$B$64,$A74,LY$5:LY$64))</f>
        <v>0</v>
      </c>
      <c r="LZ74" s="21" t="n">
        <f aca="false">IF($A74="",0,SUMIF($B$5:$B$64,$A74,LZ$5:LZ$64))</f>
        <v>0</v>
      </c>
      <c r="MA74" s="21" t="n">
        <f aca="false">IF($A74="",0,SUMIF($B$5:$B$64,$A74,MA$5:MA$64))</f>
        <v>0</v>
      </c>
      <c r="MB74" s="21" t="n">
        <f aca="false">IF($A74="",0,SUMIF($B$5:$B$64,$A74,MB$5:MB$64))</f>
        <v>0</v>
      </c>
      <c r="MC74" s="21" t="n">
        <f aca="false">IF($A74="",0,SUMIF($B$5:$B$64,$A74,MC$5:MC$64))</f>
        <v>0</v>
      </c>
      <c r="MD74" s="21" t="n">
        <f aca="false">IF($A74="",0,SUMIF($B$5:$B$64,$A74,MD$5:MD$64))</f>
        <v>0</v>
      </c>
      <c r="ME74" s="21" t="n">
        <f aca="false">IF($A74="",0,SUMIF($B$5:$B$64,$A74,ME$5:ME$64))</f>
        <v>0</v>
      </c>
      <c r="MF74" s="21" t="n">
        <f aca="false">IF($A74="",0,SUMIF($B$5:$B$64,$A74,MF$5:MF$64))</f>
        <v>0</v>
      </c>
      <c r="MG74" s="21" t="n">
        <f aca="false">IF($A74="",0,SUMIF($B$5:$B$64,$A74,MG$5:MG$64))</f>
        <v>0</v>
      </c>
      <c r="MH74" s="21" t="n">
        <f aca="false">IF($A74="",0,SUMIF($B$5:$B$64,$A74,MH$5:MH$64))</f>
        <v>0</v>
      </c>
      <c r="MI74" s="21" t="n">
        <f aca="false">IF($A74="",0,SUMIF($B$5:$B$64,$A74,MI$5:MI$64))</f>
        <v>0</v>
      </c>
      <c r="MJ74" s="21" t="n">
        <f aca="false">IF($A74="",0,SUMIF($B$5:$B$64,$A74,MJ$5:MJ$64))</f>
        <v>0</v>
      </c>
      <c r="MK74" s="21" t="n">
        <f aca="false">IF($A74="",0,SUMIF($B$5:$B$64,$A74,MK$5:MK$64))</f>
        <v>0</v>
      </c>
      <c r="ML74" s="21" t="n">
        <f aca="false">IF($A74="",0,SUMIF($B$5:$B$64,$A74,ML$5:ML$64))</f>
        <v>0</v>
      </c>
      <c r="MM74" s="21" t="n">
        <f aca="false">IF($A74="",0,SUMIF($B$5:$B$64,$A74,MM$5:MM$64))</f>
        <v>0</v>
      </c>
      <c r="MN74" s="21" t="n">
        <f aca="false">IF($A74="",0,SUMIF($B$5:$B$64,$A74,MN$5:MN$64))</f>
        <v>0</v>
      </c>
      <c r="MO74" s="21" t="n">
        <f aca="false">IF($A74="",0,SUMIF($B$5:$B$64,$A74,MO$5:MO$64))</f>
        <v>0</v>
      </c>
      <c r="MP74" s="21" t="n">
        <f aca="false">IF($A74="",0,SUMIF($B$5:$B$64,$A74,MP$5:MP$64))</f>
        <v>0</v>
      </c>
      <c r="MQ74" s="21" t="n">
        <f aca="false">IF($A74="",0,SUMIF($B$5:$B$64,$A74,MQ$5:MQ$64))</f>
        <v>0</v>
      </c>
      <c r="MR74" s="21" t="n">
        <f aca="false">IF($A74="",0,SUMIF($B$5:$B$64,$A74,MR$5:MR$64))</f>
        <v>0</v>
      </c>
      <c r="MS74" s="21" t="n">
        <f aca="false">IF($A74="",0,SUMIF($B$5:$B$64,$A74,MS$5:MS$64))</f>
        <v>0</v>
      </c>
      <c r="MT74" s="21" t="n">
        <f aca="false">IF($A74="",0,SUMIF($B$5:$B$64,$A74,MT$5:MT$64))</f>
        <v>0</v>
      </c>
      <c r="MU74" s="21" t="n">
        <f aca="false">IF($A74="",0,SUMIF($B$5:$B$64,$A74,MU$5:MU$64))</f>
        <v>0</v>
      </c>
      <c r="MV74" s="21" t="n">
        <f aca="false">IF($A74="",0,SUMIF($B$5:$B$64,$A74,MV$5:MV$64))</f>
        <v>0</v>
      </c>
      <c r="MW74" s="21" t="n">
        <f aca="false">IF($A74="",0,SUMIF($B$5:$B$64,$A74,MW$5:MW$64))</f>
        <v>0</v>
      </c>
      <c r="MX74" s="21" t="n">
        <f aca="false">IF($A74="",0,SUMIF($B$5:$B$64,$A74,MX$5:MX$64))</f>
        <v>0</v>
      </c>
      <c r="MY74" s="21" t="n">
        <f aca="false">IF($A74="",0,SUMIF($B$5:$B$64,$A74,MY$5:MY$64))</f>
        <v>0</v>
      </c>
      <c r="MZ74" s="21" t="n">
        <f aca="false">IF($A74="",0,SUMIF($B$5:$B$64,$A74,MZ$5:MZ$64))</f>
        <v>0</v>
      </c>
      <c r="NA74" s="21" t="n">
        <f aca="false">IF($A74="",0,SUMIF($B$5:$B$64,$A74,NA$5:NA$64))</f>
        <v>0</v>
      </c>
      <c r="NB74" s="21" t="n">
        <f aca="false">IF($A74="",0,SUMIF($B$5:$B$64,$A74,NB$5:NB$64))</f>
        <v>0</v>
      </c>
      <c r="NC74" s="21" t="n">
        <f aca="false">IF($A74="",0,SUMIF($B$5:$B$64,$A74,NC$5:NC$64))</f>
        <v>0</v>
      </c>
      <c r="ND74" s="21" t="n">
        <f aca="false">IF($A74="",0,SUMIF($B$5:$B$64,$A74,ND$5:ND$64))</f>
        <v>0</v>
      </c>
      <c r="NE74" s="21" t="n">
        <f aca="false">IF($A74="",0,SUMIF($B$5:$B$64,$A74,NE$5:NE$64))</f>
        <v>0</v>
      </c>
      <c r="NF74" s="21" t="n">
        <f aca="false">IF($A74="",0,SUMIF($B$5:$B$64,$A74,NF$5:NF$64))</f>
        <v>0</v>
      </c>
      <c r="NG74" s="21" t="n">
        <f aca="false">IF($A74="",0,SUMIF($B$5:$B$64,$A74,NG$5:NG$64))</f>
        <v>0</v>
      </c>
      <c r="NH74" s="21" t="n">
        <f aca="false">IF($A74="",0,SUMIF($B$5:$B$64,$A74,NH$5:NH$64))</f>
        <v>0</v>
      </c>
    </row>
    <row r="75" customFormat="false" ht="15" hidden="false" customHeight="false" outlineLevel="0" collapsed="false">
      <c r="A75" s="6" t="str">
        <f aca="false">IF(Einstellungen!A14="","",Einstellungen!A14)</f>
        <v/>
      </c>
      <c r="B75" s="20" t="n">
        <f aca="false">IF(Einstellungen!B14="",999,Einstellungen!B14)</f>
        <v>999</v>
      </c>
      <c r="C75" s="5" t="str">
        <f aca="false">Einstellungen!C14</f>
        <v/>
      </c>
      <c r="D75" s="5"/>
      <c r="E75" s="5"/>
      <c r="F75" s="5"/>
      <c r="G75" s="21" t="n">
        <f aca="false">IF($A75="",0,SUMIF($B$5:$B$64,$A75,G$5:G$64))</f>
        <v>0</v>
      </c>
      <c r="H75" s="21" t="n">
        <f aca="false">IF($A75="",0,SUMIF($B$5:$B$64,$A75,H$5:H$64))</f>
        <v>0</v>
      </c>
      <c r="I75" s="21" t="n">
        <f aca="false">IF($A75="",0,SUMIF($B$5:$B$64,$A75,I$5:I$64))</f>
        <v>0</v>
      </c>
      <c r="J75" s="21" t="n">
        <f aca="false">IF($A75="",0,SUMIF($B$5:$B$64,$A75,J$5:J$64))</f>
        <v>0</v>
      </c>
      <c r="K75" s="21" t="n">
        <f aca="false">IF($A75="",0,SUMIF($B$5:$B$64,$A75,K$5:K$64))</f>
        <v>0</v>
      </c>
      <c r="L75" s="21" t="n">
        <f aca="false">IF($A75="",0,SUMIF($B$5:$B$64,$A75,L$5:L$64))</f>
        <v>0</v>
      </c>
      <c r="M75" s="21" t="n">
        <f aca="false">IF($A75="",0,SUMIF($B$5:$B$64,$A75,M$5:M$64))</f>
        <v>0</v>
      </c>
      <c r="N75" s="21" t="n">
        <f aca="false">IF($A75="",0,SUMIF($B$5:$B$64,$A75,N$5:N$64))</f>
        <v>0</v>
      </c>
      <c r="O75" s="21" t="n">
        <f aca="false">IF($A75="",0,SUMIF($B$5:$B$64,$A75,O$5:O$64))</f>
        <v>0</v>
      </c>
      <c r="P75" s="21" t="n">
        <f aca="false">IF($A75="",0,SUMIF($B$5:$B$64,$A75,P$5:P$64))</f>
        <v>0</v>
      </c>
      <c r="Q75" s="21" t="n">
        <f aca="false">IF($A75="",0,SUMIF($B$5:$B$64,$A75,Q$5:Q$64))</f>
        <v>0</v>
      </c>
      <c r="R75" s="21" t="n">
        <f aca="false">IF($A75="",0,SUMIF($B$5:$B$64,$A75,R$5:R$64))</f>
        <v>0</v>
      </c>
      <c r="S75" s="21" t="n">
        <f aca="false">IF($A75="",0,SUMIF($B$5:$B$64,$A75,S$5:S$64))</f>
        <v>0</v>
      </c>
      <c r="T75" s="21" t="n">
        <f aca="false">IF($A75="",0,SUMIF($B$5:$B$64,$A75,T$5:T$64))</f>
        <v>0</v>
      </c>
      <c r="U75" s="21" t="n">
        <f aca="false">IF($A75="",0,SUMIF($B$5:$B$64,$A75,U$5:U$64))</f>
        <v>0</v>
      </c>
      <c r="V75" s="21" t="n">
        <f aca="false">IF($A75="",0,SUMIF($B$5:$B$64,$A75,V$5:V$64))</f>
        <v>0</v>
      </c>
      <c r="W75" s="21" t="n">
        <f aca="false">IF($A75="",0,SUMIF($B$5:$B$64,$A75,W$5:W$64))</f>
        <v>0</v>
      </c>
      <c r="X75" s="21" t="n">
        <f aca="false">IF($A75="",0,SUMIF($B$5:$B$64,$A75,X$5:X$64))</f>
        <v>0</v>
      </c>
      <c r="Y75" s="21" t="n">
        <f aca="false">IF($A75="",0,SUMIF($B$5:$B$64,$A75,Y$5:Y$64))</f>
        <v>0</v>
      </c>
      <c r="Z75" s="21" t="n">
        <f aca="false">IF($A75="",0,SUMIF($B$5:$B$64,$A75,Z$5:Z$64))</f>
        <v>0</v>
      </c>
      <c r="AA75" s="21" t="n">
        <f aca="false">IF($A75="",0,SUMIF($B$5:$B$64,$A75,AA$5:AA$64))</f>
        <v>0</v>
      </c>
      <c r="AB75" s="21" t="n">
        <f aca="false">IF($A75="",0,SUMIF($B$5:$B$64,$A75,AB$5:AB$64))</f>
        <v>0</v>
      </c>
      <c r="AC75" s="21" t="n">
        <f aca="false">IF($A75="",0,SUMIF($B$5:$B$64,$A75,AC$5:AC$64))</f>
        <v>0</v>
      </c>
      <c r="AD75" s="21" t="n">
        <f aca="false">IF($A75="",0,SUMIF($B$5:$B$64,$A75,AD$5:AD$64))</f>
        <v>0</v>
      </c>
      <c r="AE75" s="21" t="n">
        <f aca="false">IF($A75="",0,SUMIF($B$5:$B$64,$A75,AE$5:AE$64))</f>
        <v>0</v>
      </c>
      <c r="AF75" s="21" t="n">
        <f aca="false">IF($A75="",0,SUMIF($B$5:$B$64,$A75,AF$5:AF$64))</f>
        <v>0</v>
      </c>
      <c r="AG75" s="21" t="n">
        <f aca="false">IF($A75="",0,SUMIF($B$5:$B$64,$A75,AG$5:AG$64))</f>
        <v>0</v>
      </c>
      <c r="AH75" s="21" t="n">
        <f aca="false">IF($A75="",0,SUMIF($B$5:$B$64,$A75,AH$5:AH$64))</f>
        <v>0</v>
      </c>
      <c r="AI75" s="21" t="n">
        <f aca="false">IF($A75="",0,SUMIF($B$5:$B$64,$A75,AI$5:AI$64))</f>
        <v>0</v>
      </c>
      <c r="AJ75" s="21" t="n">
        <f aca="false">IF($A75="",0,SUMIF($B$5:$B$64,$A75,AJ$5:AJ$64))</f>
        <v>0</v>
      </c>
      <c r="AK75" s="21" t="n">
        <f aca="false">IF($A75="",0,SUMIF($B$5:$B$64,$A75,AK$5:AK$64))</f>
        <v>0</v>
      </c>
      <c r="AL75" s="21" t="n">
        <f aca="false">IF($A75="",0,SUMIF($B$5:$B$64,$A75,AL$5:AL$64))</f>
        <v>0</v>
      </c>
      <c r="AM75" s="21" t="n">
        <f aca="false">IF($A75="",0,SUMIF($B$5:$B$64,$A75,AM$5:AM$64))</f>
        <v>0</v>
      </c>
      <c r="AN75" s="21" t="n">
        <f aca="false">IF($A75="",0,SUMIF($B$5:$B$64,$A75,AN$5:AN$64))</f>
        <v>0</v>
      </c>
      <c r="AO75" s="21" t="n">
        <f aca="false">IF($A75="",0,SUMIF($B$5:$B$64,$A75,AO$5:AO$64))</f>
        <v>0</v>
      </c>
      <c r="AP75" s="21" t="n">
        <f aca="false">IF($A75="",0,SUMIF($B$5:$B$64,$A75,AP$5:AP$64))</f>
        <v>0</v>
      </c>
      <c r="AQ75" s="21" t="n">
        <f aca="false">IF($A75="",0,SUMIF($B$5:$B$64,$A75,AQ$5:AQ$64))</f>
        <v>0</v>
      </c>
      <c r="AR75" s="21" t="n">
        <f aca="false">IF($A75="",0,SUMIF($B$5:$B$64,$A75,AR$5:AR$64))</f>
        <v>0</v>
      </c>
      <c r="AS75" s="21" t="n">
        <f aca="false">IF($A75="",0,SUMIF($B$5:$B$64,$A75,AS$5:AS$64))</f>
        <v>0</v>
      </c>
      <c r="AT75" s="21" t="n">
        <f aca="false">IF($A75="",0,SUMIF($B$5:$B$64,$A75,AT$5:AT$64))</f>
        <v>0</v>
      </c>
      <c r="AU75" s="21" t="n">
        <f aca="false">IF($A75="",0,SUMIF($B$5:$B$64,$A75,AU$5:AU$64))</f>
        <v>0</v>
      </c>
      <c r="AV75" s="21" t="n">
        <f aca="false">IF($A75="",0,SUMIF($B$5:$B$64,$A75,AV$5:AV$64))</f>
        <v>0</v>
      </c>
      <c r="AW75" s="21" t="n">
        <f aca="false">IF($A75="",0,SUMIF($B$5:$B$64,$A75,AW$5:AW$64))</f>
        <v>0</v>
      </c>
      <c r="AX75" s="21" t="n">
        <f aca="false">IF($A75="",0,SUMIF($B$5:$B$64,$A75,AX$5:AX$64))</f>
        <v>0</v>
      </c>
      <c r="AY75" s="21" t="n">
        <f aca="false">IF($A75="",0,SUMIF($B$5:$B$64,$A75,AY$5:AY$64))</f>
        <v>0</v>
      </c>
      <c r="AZ75" s="21" t="n">
        <f aca="false">IF($A75="",0,SUMIF($B$5:$B$64,$A75,AZ$5:AZ$64))</f>
        <v>0</v>
      </c>
      <c r="BA75" s="21" t="n">
        <f aca="false">IF($A75="",0,SUMIF($B$5:$B$64,$A75,BA$5:BA$64))</f>
        <v>0</v>
      </c>
      <c r="BB75" s="21" t="n">
        <f aca="false">IF($A75="",0,SUMIF($B$5:$B$64,$A75,BB$5:BB$64))</f>
        <v>0</v>
      </c>
      <c r="BC75" s="21" t="n">
        <f aca="false">IF($A75="",0,SUMIF($B$5:$B$64,$A75,BC$5:BC$64))</f>
        <v>0</v>
      </c>
      <c r="BD75" s="21" t="n">
        <f aca="false">IF($A75="",0,SUMIF($B$5:$B$64,$A75,BD$5:BD$64))</f>
        <v>0</v>
      </c>
      <c r="BE75" s="21" t="n">
        <f aca="false">IF($A75="",0,SUMIF($B$5:$B$64,$A75,BE$5:BE$64))</f>
        <v>0</v>
      </c>
      <c r="BF75" s="21" t="n">
        <f aca="false">IF($A75="",0,SUMIF($B$5:$B$64,$A75,BF$5:BF$64))</f>
        <v>0</v>
      </c>
      <c r="BG75" s="21" t="n">
        <f aca="false">IF($A75="",0,SUMIF($B$5:$B$64,$A75,BG$5:BG$64))</f>
        <v>0</v>
      </c>
      <c r="BH75" s="21" t="n">
        <f aca="false">IF($A75="",0,SUMIF($B$5:$B$64,$A75,BH$5:BH$64))</f>
        <v>0</v>
      </c>
      <c r="BI75" s="21" t="n">
        <f aca="false">IF($A75="",0,SUMIF($B$5:$B$64,$A75,BI$5:BI$64))</f>
        <v>0</v>
      </c>
      <c r="BJ75" s="21" t="n">
        <f aca="false">IF($A75="",0,SUMIF($B$5:$B$64,$A75,BJ$5:BJ$64))</f>
        <v>0</v>
      </c>
      <c r="BK75" s="21" t="n">
        <f aca="false">IF($A75="",0,SUMIF($B$5:$B$64,$A75,BK$5:BK$64))</f>
        <v>0</v>
      </c>
      <c r="BL75" s="21" t="n">
        <f aca="false">IF($A75="",0,SUMIF($B$5:$B$64,$A75,BL$5:BL$64))</f>
        <v>0</v>
      </c>
      <c r="BM75" s="21" t="n">
        <f aca="false">IF($A75="",0,SUMIF($B$5:$B$64,$A75,BM$5:BM$64))</f>
        <v>0</v>
      </c>
      <c r="BN75" s="21" t="n">
        <f aca="false">IF($A75="",0,SUMIF($B$5:$B$64,$A75,BN$5:BN$64))</f>
        <v>0</v>
      </c>
      <c r="BO75" s="21" t="n">
        <f aca="false">IF($A75="",0,SUMIF($B$5:$B$64,$A75,BO$5:BO$64))</f>
        <v>0</v>
      </c>
      <c r="BP75" s="21" t="n">
        <f aca="false">IF($A75="",0,SUMIF($B$5:$B$64,$A75,BP$5:BP$64))</f>
        <v>0</v>
      </c>
      <c r="BQ75" s="21" t="n">
        <f aca="false">IF($A75="",0,SUMIF($B$5:$B$64,$A75,BQ$5:BQ$64))</f>
        <v>0</v>
      </c>
      <c r="BR75" s="21" t="n">
        <f aca="false">IF($A75="",0,SUMIF($B$5:$B$64,$A75,BR$5:BR$64))</f>
        <v>0</v>
      </c>
      <c r="BS75" s="21" t="n">
        <f aca="false">IF($A75="",0,SUMIF($B$5:$B$64,$A75,BS$5:BS$64))</f>
        <v>0</v>
      </c>
      <c r="BT75" s="21" t="n">
        <f aca="false">IF($A75="",0,SUMIF($B$5:$B$64,$A75,BT$5:BT$64))</f>
        <v>0</v>
      </c>
      <c r="BU75" s="21" t="n">
        <f aca="false">IF($A75="",0,SUMIF($B$5:$B$64,$A75,BU$5:BU$64))</f>
        <v>0</v>
      </c>
      <c r="BV75" s="21" t="n">
        <f aca="false">IF($A75="",0,SUMIF($B$5:$B$64,$A75,BV$5:BV$64))</f>
        <v>0</v>
      </c>
      <c r="BW75" s="21" t="n">
        <f aca="false">IF($A75="",0,SUMIF($B$5:$B$64,$A75,BW$5:BW$64))</f>
        <v>0</v>
      </c>
      <c r="BX75" s="21" t="n">
        <f aca="false">IF($A75="",0,SUMIF($B$5:$B$64,$A75,BX$5:BX$64))</f>
        <v>0</v>
      </c>
      <c r="BY75" s="21" t="n">
        <f aca="false">IF($A75="",0,SUMIF($B$5:$B$64,$A75,BY$5:BY$64))</f>
        <v>0</v>
      </c>
      <c r="BZ75" s="21" t="n">
        <f aca="false">IF($A75="",0,SUMIF($B$5:$B$64,$A75,BZ$5:BZ$64))</f>
        <v>0</v>
      </c>
      <c r="CA75" s="21" t="n">
        <f aca="false">IF($A75="",0,SUMIF($B$5:$B$64,$A75,CA$5:CA$64))</f>
        <v>0</v>
      </c>
      <c r="CB75" s="21" t="n">
        <f aca="false">IF($A75="",0,SUMIF($B$5:$B$64,$A75,CB$5:CB$64))</f>
        <v>0</v>
      </c>
      <c r="CC75" s="21" t="n">
        <f aca="false">IF($A75="",0,SUMIF($B$5:$B$64,$A75,CC$5:CC$64))</f>
        <v>0</v>
      </c>
      <c r="CD75" s="21" t="n">
        <f aca="false">IF($A75="",0,SUMIF($B$5:$B$64,$A75,CD$5:CD$64))</f>
        <v>0</v>
      </c>
      <c r="CE75" s="21" t="n">
        <f aca="false">IF($A75="",0,SUMIF($B$5:$B$64,$A75,CE$5:CE$64))</f>
        <v>0</v>
      </c>
      <c r="CF75" s="21" t="n">
        <f aca="false">IF($A75="",0,SUMIF($B$5:$B$64,$A75,CF$5:CF$64))</f>
        <v>0</v>
      </c>
      <c r="CG75" s="21" t="n">
        <f aca="false">IF($A75="",0,SUMIF($B$5:$B$64,$A75,CG$5:CG$64))</f>
        <v>0</v>
      </c>
      <c r="CH75" s="21" t="n">
        <f aca="false">IF($A75="",0,SUMIF($B$5:$B$64,$A75,CH$5:CH$64))</f>
        <v>0</v>
      </c>
      <c r="CI75" s="21" t="n">
        <f aca="false">IF($A75="",0,SUMIF($B$5:$B$64,$A75,CI$5:CI$64))</f>
        <v>0</v>
      </c>
      <c r="CJ75" s="21" t="n">
        <f aca="false">IF($A75="",0,SUMIF($B$5:$B$64,$A75,CJ$5:CJ$64))</f>
        <v>0</v>
      </c>
      <c r="CK75" s="21" t="n">
        <f aca="false">IF($A75="",0,SUMIF($B$5:$B$64,$A75,CK$5:CK$64))</f>
        <v>0</v>
      </c>
      <c r="CL75" s="21" t="n">
        <f aca="false">IF($A75="",0,SUMIF($B$5:$B$64,$A75,CL$5:CL$64))</f>
        <v>0</v>
      </c>
      <c r="CM75" s="21" t="n">
        <f aca="false">IF($A75="",0,SUMIF($B$5:$B$64,$A75,CM$5:CM$64))</f>
        <v>0</v>
      </c>
      <c r="CN75" s="21" t="n">
        <f aca="false">IF($A75="",0,SUMIF($B$5:$B$64,$A75,CN$5:CN$64))</f>
        <v>0</v>
      </c>
      <c r="CO75" s="21" t="n">
        <f aca="false">IF($A75="",0,SUMIF($B$5:$B$64,$A75,CO$5:CO$64))</f>
        <v>0</v>
      </c>
      <c r="CP75" s="21" t="n">
        <f aca="false">IF($A75="",0,SUMIF($B$5:$B$64,$A75,CP$5:CP$64))</f>
        <v>0</v>
      </c>
      <c r="CQ75" s="21" t="n">
        <f aca="false">IF($A75="",0,SUMIF($B$5:$B$64,$A75,CQ$5:CQ$64))</f>
        <v>0</v>
      </c>
      <c r="CR75" s="21" t="n">
        <f aca="false">IF($A75="",0,SUMIF($B$5:$B$64,$A75,CR$5:CR$64))</f>
        <v>0</v>
      </c>
      <c r="CS75" s="21" t="n">
        <f aca="false">IF($A75="",0,SUMIF($B$5:$B$64,$A75,CS$5:CS$64))</f>
        <v>0</v>
      </c>
      <c r="CT75" s="21" t="n">
        <f aca="false">IF($A75="",0,SUMIF($B$5:$B$64,$A75,CT$5:CT$64))</f>
        <v>0</v>
      </c>
      <c r="CU75" s="21" t="n">
        <f aca="false">IF($A75="",0,SUMIF($B$5:$B$64,$A75,CU$5:CU$64))</f>
        <v>0</v>
      </c>
      <c r="CV75" s="21" t="n">
        <f aca="false">IF($A75="",0,SUMIF($B$5:$B$64,$A75,CV$5:CV$64))</f>
        <v>0</v>
      </c>
      <c r="CW75" s="21" t="n">
        <f aca="false">IF($A75="",0,SUMIF($B$5:$B$64,$A75,CW$5:CW$64))</f>
        <v>0</v>
      </c>
      <c r="CX75" s="21" t="n">
        <f aca="false">IF($A75="",0,SUMIF($B$5:$B$64,$A75,CX$5:CX$64))</f>
        <v>0</v>
      </c>
      <c r="CY75" s="21" t="n">
        <f aca="false">IF($A75="",0,SUMIF($B$5:$B$64,$A75,CY$5:CY$64))</f>
        <v>0</v>
      </c>
      <c r="CZ75" s="21" t="n">
        <f aca="false">IF($A75="",0,SUMIF($B$5:$B$64,$A75,CZ$5:CZ$64))</f>
        <v>0</v>
      </c>
      <c r="DA75" s="21" t="n">
        <f aca="false">IF($A75="",0,SUMIF($B$5:$B$64,$A75,DA$5:DA$64))</f>
        <v>0</v>
      </c>
      <c r="DB75" s="21" t="n">
        <f aca="false">IF($A75="",0,SUMIF($B$5:$B$64,$A75,DB$5:DB$64))</f>
        <v>0</v>
      </c>
      <c r="DC75" s="21" t="n">
        <f aca="false">IF($A75="",0,SUMIF($B$5:$B$64,$A75,DC$5:DC$64))</f>
        <v>0</v>
      </c>
      <c r="DD75" s="21" t="n">
        <f aca="false">IF($A75="",0,SUMIF($B$5:$B$64,$A75,DD$5:DD$64))</f>
        <v>0</v>
      </c>
      <c r="DE75" s="21" t="n">
        <f aca="false">IF($A75="",0,SUMIF($B$5:$B$64,$A75,DE$5:DE$64))</f>
        <v>0</v>
      </c>
      <c r="DF75" s="21" t="n">
        <f aca="false">IF($A75="",0,SUMIF($B$5:$B$64,$A75,DF$5:DF$64))</f>
        <v>0</v>
      </c>
      <c r="DG75" s="21" t="n">
        <f aca="false">IF($A75="",0,SUMIF($B$5:$B$64,$A75,DG$5:DG$64))</f>
        <v>0</v>
      </c>
      <c r="DH75" s="21" t="n">
        <f aca="false">IF($A75="",0,SUMIF($B$5:$B$64,$A75,DH$5:DH$64))</f>
        <v>0</v>
      </c>
      <c r="DI75" s="21" t="n">
        <f aca="false">IF($A75="",0,SUMIF($B$5:$B$64,$A75,DI$5:DI$64))</f>
        <v>0</v>
      </c>
      <c r="DJ75" s="21" t="n">
        <f aca="false">IF($A75="",0,SUMIF($B$5:$B$64,$A75,DJ$5:DJ$64))</f>
        <v>0</v>
      </c>
      <c r="DK75" s="21" t="n">
        <f aca="false">IF($A75="",0,SUMIF($B$5:$B$64,$A75,DK$5:DK$64))</f>
        <v>0</v>
      </c>
      <c r="DL75" s="21" t="n">
        <f aca="false">IF($A75="",0,SUMIF($B$5:$B$64,$A75,DL$5:DL$64))</f>
        <v>0</v>
      </c>
      <c r="DM75" s="21" t="n">
        <f aca="false">IF($A75="",0,SUMIF($B$5:$B$64,$A75,DM$5:DM$64))</f>
        <v>0</v>
      </c>
      <c r="DN75" s="21" t="n">
        <f aca="false">IF($A75="",0,SUMIF($B$5:$B$64,$A75,DN$5:DN$64))</f>
        <v>0</v>
      </c>
      <c r="DO75" s="21" t="n">
        <f aca="false">IF($A75="",0,SUMIF($B$5:$B$64,$A75,DO$5:DO$64))</f>
        <v>0</v>
      </c>
      <c r="DP75" s="21" t="n">
        <f aca="false">IF($A75="",0,SUMIF($B$5:$B$64,$A75,DP$5:DP$64))</f>
        <v>0</v>
      </c>
      <c r="DQ75" s="21" t="n">
        <f aca="false">IF($A75="",0,SUMIF($B$5:$B$64,$A75,DQ$5:DQ$64))</f>
        <v>0</v>
      </c>
      <c r="DR75" s="21" t="n">
        <f aca="false">IF($A75="",0,SUMIF($B$5:$B$64,$A75,DR$5:DR$64))</f>
        <v>0</v>
      </c>
      <c r="DS75" s="21" t="n">
        <f aca="false">IF($A75="",0,SUMIF($B$5:$B$64,$A75,DS$5:DS$64))</f>
        <v>0</v>
      </c>
      <c r="DT75" s="21" t="n">
        <f aca="false">IF($A75="",0,SUMIF($B$5:$B$64,$A75,DT$5:DT$64))</f>
        <v>0</v>
      </c>
      <c r="DU75" s="21" t="n">
        <f aca="false">IF($A75="",0,SUMIF($B$5:$B$64,$A75,DU$5:DU$64))</f>
        <v>0</v>
      </c>
      <c r="DV75" s="21" t="n">
        <f aca="false">IF($A75="",0,SUMIF($B$5:$B$64,$A75,DV$5:DV$64))</f>
        <v>0</v>
      </c>
      <c r="DW75" s="21" t="n">
        <f aca="false">IF($A75="",0,SUMIF($B$5:$B$64,$A75,DW$5:DW$64))</f>
        <v>0</v>
      </c>
      <c r="DX75" s="21" t="n">
        <f aca="false">IF($A75="",0,SUMIF($B$5:$B$64,$A75,DX$5:DX$64))</f>
        <v>0</v>
      </c>
      <c r="DY75" s="21" t="n">
        <f aca="false">IF($A75="",0,SUMIF($B$5:$B$64,$A75,DY$5:DY$64))</f>
        <v>0</v>
      </c>
      <c r="DZ75" s="21" t="n">
        <f aca="false">IF($A75="",0,SUMIF($B$5:$B$64,$A75,DZ$5:DZ$64))</f>
        <v>0</v>
      </c>
      <c r="EA75" s="21" t="n">
        <f aca="false">IF($A75="",0,SUMIF($B$5:$B$64,$A75,EA$5:EA$64))</f>
        <v>0</v>
      </c>
      <c r="EB75" s="21" t="n">
        <f aca="false">IF($A75="",0,SUMIF($B$5:$B$64,$A75,EB$5:EB$64))</f>
        <v>0</v>
      </c>
      <c r="EC75" s="21" t="n">
        <f aca="false">IF($A75="",0,SUMIF($B$5:$B$64,$A75,EC$5:EC$64))</f>
        <v>0</v>
      </c>
      <c r="ED75" s="21" t="n">
        <f aca="false">IF($A75="",0,SUMIF($B$5:$B$64,$A75,ED$5:ED$64))</f>
        <v>0</v>
      </c>
      <c r="EE75" s="21" t="n">
        <f aca="false">IF($A75="",0,SUMIF($B$5:$B$64,$A75,EE$5:EE$64))</f>
        <v>0</v>
      </c>
      <c r="EF75" s="21" t="n">
        <f aca="false">IF($A75="",0,SUMIF($B$5:$B$64,$A75,EF$5:EF$64))</f>
        <v>0</v>
      </c>
      <c r="EG75" s="21" t="n">
        <f aca="false">IF($A75="",0,SUMIF($B$5:$B$64,$A75,EG$5:EG$64))</f>
        <v>0</v>
      </c>
      <c r="EH75" s="21" t="n">
        <f aca="false">IF($A75="",0,SUMIF($B$5:$B$64,$A75,EH$5:EH$64))</f>
        <v>0</v>
      </c>
      <c r="EI75" s="21" t="n">
        <f aca="false">IF($A75="",0,SUMIF($B$5:$B$64,$A75,EI$5:EI$64))</f>
        <v>0</v>
      </c>
      <c r="EJ75" s="21" t="n">
        <f aca="false">IF($A75="",0,SUMIF($B$5:$B$64,$A75,EJ$5:EJ$64))</f>
        <v>0</v>
      </c>
      <c r="EK75" s="21" t="n">
        <f aca="false">IF($A75="",0,SUMIF($B$5:$B$64,$A75,EK$5:EK$64))</f>
        <v>0</v>
      </c>
      <c r="EL75" s="21" t="n">
        <f aca="false">IF($A75="",0,SUMIF($B$5:$B$64,$A75,EL$5:EL$64))</f>
        <v>0</v>
      </c>
      <c r="EM75" s="21" t="n">
        <f aca="false">IF($A75="",0,SUMIF($B$5:$B$64,$A75,EM$5:EM$64))</f>
        <v>0</v>
      </c>
      <c r="EN75" s="21" t="n">
        <f aca="false">IF($A75="",0,SUMIF($B$5:$B$64,$A75,EN$5:EN$64))</f>
        <v>0</v>
      </c>
      <c r="EO75" s="21" t="n">
        <f aca="false">IF($A75="",0,SUMIF($B$5:$B$64,$A75,EO$5:EO$64))</f>
        <v>0</v>
      </c>
      <c r="EP75" s="21" t="n">
        <f aca="false">IF($A75="",0,SUMIF($B$5:$B$64,$A75,EP$5:EP$64))</f>
        <v>0</v>
      </c>
      <c r="EQ75" s="21" t="n">
        <f aca="false">IF($A75="",0,SUMIF($B$5:$B$64,$A75,EQ$5:EQ$64))</f>
        <v>0</v>
      </c>
      <c r="ER75" s="21" t="n">
        <f aca="false">IF($A75="",0,SUMIF($B$5:$B$64,$A75,ER$5:ER$64))</f>
        <v>0</v>
      </c>
      <c r="ES75" s="21" t="n">
        <f aca="false">IF($A75="",0,SUMIF($B$5:$B$64,$A75,ES$5:ES$64))</f>
        <v>0</v>
      </c>
      <c r="ET75" s="21" t="n">
        <f aca="false">IF($A75="",0,SUMIF($B$5:$B$64,$A75,ET$5:ET$64))</f>
        <v>0</v>
      </c>
      <c r="EU75" s="21" t="n">
        <f aca="false">IF($A75="",0,SUMIF($B$5:$B$64,$A75,EU$5:EU$64))</f>
        <v>0</v>
      </c>
      <c r="EV75" s="21" t="n">
        <f aca="false">IF($A75="",0,SUMIF($B$5:$B$64,$A75,EV$5:EV$64))</f>
        <v>0</v>
      </c>
      <c r="EW75" s="21" t="n">
        <f aca="false">IF($A75="",0,SUMIF($B$5:$B$64,$A75,EW$5:EW$64))</f>
        <v>0</v>
      </c>
      <c r="EX75" s="21" t="n">
        <f aca="false">IF($A75="",0,SUMIF($B$5:$B$64,$A75,EX$5:EX$64))</f>
        <v>0</v>
      </c>
      <c r="EY75" s="21" t="n">
        <f aca="false">IF($A75="",0,SUMIF($B$5:$B$64,$A75,EY$5:EY$64))</f>
        <v>0</v>
      </c>
      <c r="EZ75" s="21" t="n">
        <f aca="false">IF($A75="",0,SUMIF($B$5:$B$64,$A75,EZ$5:EZ$64))</f>
        <v>0</v>
      </c>
      <c r="FA75" s="21" t="n">
        <f aca="false">IF($A75="",0,SUMIF($B$5:$B$64,$A75,FA$5:FA$64))</f>
        <v>0</v>
      </c>
      <c r="FB75" s="21" t="n">
        <f aca="false">IF($A75="",0,SUMIF($B$5:$B$64,$A75,FB$5:FB$64))</f>
        <v>0</v>
      </c>
      <c r="FC75" s="21" t="n">
        <f aca="false">IF($A75="",0,SUMIF($B$5:$B$64,$A75,FC$5:FC$64))</f>
        <v>0</v>
      </c>
      <c r="FD75" s="21" t="n">
        <f aca="false">IF($A75="",0,SUMIF($B$5:$B$64,$A75,FD$5:FD$64))</f>
        <v>0</v>
      </c>
      <c r="FE75" s="21" t="n">
        <f aca="false">IF($A75="",0,SUMIF($B$5:$B$64,$A75,FE$5:FE$64))</f>
        <v>0</v>
      </c>
      <c r="FF75" s="21" t="n">
        <f aca="false">IF($A75="",0,SUMIF($B$5:$B$64,$A75,FF$5:FF$64))</f>
        <v>0</v>
      </c>
      <c r="FG75" s="21" t="n">
        <f aca="false">IF($A75="",0,SUMIF($B$5:$B$64,$A75,FG$5:FG$64))</f>
        <v>0</v>
      </c>
      <c r="FH75" s="21" t="n">
        <f aca="false">IF($A75="",0,SUMIF($B$5:$B$64,$A75,FH$5:FH$64))</f>
        <v>0</v>
      </c>
      <c r="FI75" s="21" t="n">
        <f aca="false">IF($A75="",0,SUMIF($B$5:$B$64,$A75,FI$5:FI$64))</f>
        <v>0</v>
      </c>
      <c r="FJ75" s="21" t="n">
        <f aca="false">IF($A75="",0,SUMIF($B$5:$B$64,$A75,FJ$5:FJ$64))</f>
        <v>0</v>
      </c>
      <c r="FK75" s="21" t="n">
        <f aca="false">IF($A75="",0,SUMIF($B$5:$B$64,$A75,FK$5:FK$64))</f>
        <v>0</v>
      </c>
      <c r="FL75" s="21" t="n">
        <f aca="false">IF($A75="",0,SUMIF($B$5:$B$64,$A75,FL$5:FL$64))</f>
        <v>0</v>
      </c>
      <c r="FM75" s="21" t="n">
        <f aca="false">IF($A75="",0,SUMIF($B$5:$B$64,$A75,FM$5:FM$64))</f>
        <v>0</v>
      </c>
      <c r="FN75" s="21" t="n">
        <f aca="false">IF($A75="",0,SUMIF($B$5:$B$64,$A75,FN$5:FN$64))</f>
        <v>0</v>
      </c>
      <c r="FO75" s="21" t="n">
        <f aca="false">IF($A75="",0,SUMIF($B$5:$B$64,$A75,FO$5:FO$64))</f>
        <v>0</v>
      </c>
      <c r="FP75" s="21" t="n">
        <f aca="false">IF($A75="",0,SUMIF($B$5:$B$64,$A75,FP$5:FP$64))</f>
        <v>0</v>
      </c>
      <c r="FQ75" s="21" t="n">
        <f aca="false">IF($A75="",0,SUMIF($B$5:$B$64,$A75,FQ$5:FQ$64))</f>
        <v>0</v>
      </c>
      <c r="FR75" s="21" t="n">
        <f aca="false">IF($A75="",0,SUMIF($B$5:$B$64,$A75,FR$5:FR$64))</f>
        <v>0</v>
      </c>
      <c r="FS75" s="21" t="n">
        <f aca="false">IF($A75="",0,SUMIF($B$5:$B$64,$A75,FS$5:FS$64))</f>
        <v>0</v>
      </c>
      <c r="FT75" s="21" t="n">
        <f aca="false">IF($A75="",0,SUMIF($B$5:$B$64,$A75,FT$5:FT$64))</f>
        <v>0</v>
      </c>
      <c r="FU75" s="21" t="n">
        <f aca="false">IF($A75="",0,SUMIF($B$5:$B$64,$A75,FU$5:FU$64))</f>
        <v>0</v>
      </c>
      <c r="FV75" s="21" t="n">
        <f aca="false">IF($A75="",0,SUMIF($B$5:$B$64,$A75,FV$5:FV$64))</f>
        <v>0</v>
      </c>
      <c r="FW75" s="21" t="n">
        <f aca="false">IF($A75="",0,SUMIF($B$5:$B$64,$A75,FW$5:FW$64))</f>
        <v>0</v>
      </c>
      <c r="FX75" s="21" t="n">
        <f aca="false">IF($A75="",0,SUMIF($B$5:$B$64,$A75,FX$5:FX$64))</f>
        <v>0</v>
      </c>
      <c r="FY75" s="21" t="n">
        <f aca="false">IF($A75="",0,SUMIF($B$5:$B$64,$A75,FY$5:FY$64))</f>
        <v>0</v>
      </c>
      <c r="FZ75" s="21" t="n">
        <f aca="false">IF($A75="",0,SUMIF($B$5:$B$64,$A75,FZ$5:FZ$64))</f>
        <v>0</v>
      </c>
      <c r="GA75" s="21" t="n">
        <f aca="false">IF($A75="",0,SUMIF($B$5:$B$64,$A75,GA$5:GA$64))</f>
        <v>0</v>
      </c>
      <c r="GB75" s="21" t="n">
        <f aca="false">IF($A75="",0,SUMIF($B$5:$B$64,$A75,GB$5:GB$64))</f>
        <v>0</v>
      </c>
      <c r="GC75" s="21" t="n">
        <f aca="false">IF($A75="",0,SUMIF($B$5:$B$64,$A75,GC$5:GC$64))</f>
        <v>0</v>
      </c>
      <c r="GD75" s="21" t="n">
        <f aca="false">IF($A75="",0,SUMIF($B$5:$B$64,$A75,GD$5:GD$64))</f>
        <v>0</v>
      </c>
      <c r="GE75" s="21" t="n">
        <f aca="false">IF($A75="",0,SUMIF($B$5:$B$64,$A75,GE$5:GE$64))</f>
        <v>0</v>
      </c>
      <c r="GF75" s="21" t="n">
        <f aca="false">IF($A75="",0,SUMIF($B$5:$B$64,$A75,GF$5:GF$64))</f>
        <v>0</v>
      </c>
      <c r="GG75" s="21" t="n">
        <f aca="false">IF($A75="",0,SUMIF($B$5:$B$64,$A75,GG$5:GG$64))</f>
        <v>0</v>
      </c>
      <c r="GH75" s="21" t="n">
        <f aca="false">IF($A75="",0,SUMIF($B$5:$B$64,$A75,GH$5:GH$64))</f>
        <v>0</v>
      </c>
      <c r="GI75" s="21" t="n">
        <f aca="false">IF($A75="",0,SUMIF($B$5:$B$64,$A75,GI$5:GI$64))</f>
        <v>0</v>
      </c>
      <c r="GJ75" s="21" t="n">
        <f aca="false">IF($A75="",0,SUMIF($B$5:$B$64,$A75,GJ$5:GJ$64))</f>
        <v>0</v>
      </c>
      <c r="GK75" s="21" t="n">
        <f aca="false">IF($A75="",0,SUMIF($B$5:$B$64,$A75,GK$5:GK$64))</f>
        <v>0</v>
      </c>
      <c r="GL75" s="21" t="n">
        <f aca="false">IF($A75="",0,SUMIF($B$5:$B$64,$A75,GL$5:GL$64))</f>
        <v>0</v>
      </c>
      <c r="GM75" s="21" t="n">
        <f aca="false">IF($A75="",0,SUMIF($B$5:$B$64,$A75,GM$5:GM$64))</f>
        <v>0</v>
      </c>
      <c r="GN75" s="21" t="n">
        <f aca="false">IF($A75="",0,SUMIF($B$5:$B$64,$A75,GN$5:GN$64))</f>
        <v>0</v>
      </c>
      <c r="GO75" s="21" t="n">
        <f aca="false">IF($A75="",0,SUMIF($B$5:$B$64,$A75,GO$5:GO$64))</f>
        <v>0</v>
      </c>
      <c r="GP75" s="21" t="n">
        <f aca="false">IF($A75="",0,SUMIF($B$5:$B$64,$A75,GP$5:GP$64))</f>
        <v>0</v>
      </c>
      <c r="GQ75" s="21" t="n">
        <f aca="false">IF($A75="",0,SUMIF($B$5:$B$64,$A75,GQ$5:GQ$64))</f>
        <v>0</v>
      </c>
      <c r="GR75" s="21" t="n">
        <f aca="false">IF($A75="",0,SUMIF($B$5:$B$64,$A75,GR$5:GR$64))</f>
        <v>0</v>
      </c>
      <c r="GS75" s="21" t="n">
        <f aca="false">IF($A75="",0,SUMIF($B$5:$B$64,$A75,GS$5:GS$64))</f>
        <v>0</v>
      </c>
      <c r="GT75" s="21" t="n">
        <f aca="false">IF($A75="",0,SUMIF($B$5:$B$64,$A75,GT$5:GT$64))</f>
        <v>0</v>
      </c>
      <c r="GU75" s="21" t="n">
        <f aca="false">IF($A75="",0,SUMIF($B$5:$B$64,$A75,GU$5:GU$64))</f>
        <v>0</v>
      </c>
      <c r="GV75" s="21" t="n">
        <f aca="false">IF($A75="",0,SUMIF($B$5:$B$64,$A75,GV$5:GV$64))</f>
        <v>0</v>
      </c>
      <c r="GW75" s="21" t="n">
        <f aca="false">IF($A75="",0,SUMIF($B$5:$B$64,$A75,GW$5:GW$64))</f>
        <v>0</v>
      </c>
      <c r="GX75" s="21" t="n">
        <f aca="false">IF($A75="",0,SUMIF($B$5:$B$64,$A75,GX$5:GX$64))</f>
        <v>0</v>
      </c>
      <c r="GY75" s="21" t="n">
        <f aca="false">IF($A75="",0,SUMIF($B$5:$B$64,$A75,GY$5:GY$64))</f>
        <v>0</v>
      </c>
      <c r="GZ75" s="21" t="n">
        <f aca="false">IF($A75="",0,SUMIF($B$5:$B$64,$A75,GZ$5:GZ$64))</f>
        <v>0</v>
      </c>
      <c r="HA75" s="21" t="n">
        <f aca="false">IF($A75="",0,SUMIF($B$5:$B$64,$A75,HA$5:HA$64))</f>
        <v>0</v>
      </c>
      <c r="HB75" s="21" t="n">
        <f aca="false">IF($A75="",0,SUMIF($B$5:$B$64,$A75,HB$5:HB$64))</f>
        <v>0</v>
      </c>
      <c r="HC75" s="21" t="n">
        <f aca="false">IF($A75="",0,SUMIF($B$5:$B$64,$A75,HC$5:HC$64))</f>
        <v>0</v>
      </c>
      <c r="HD75" s="21" t="n">
        <f aca="false">IF($A75="",0,SUMIF($B$5:$B$64,$A75,HD$5:HD$64))</f>
        <v>0</v>
      </c>
      <c r="HE75" s="21" t="n">
        <f aca="false">IF($A75="",0,SUMIF($B$5:$B$64,$A75,HE$5:HE$64))</f>
        <v>0</v>
      </c>
      <c r="HF75" s="21" t="n">
        <f aca="false">IF($A75="",0,SUMIF($B$5:$B$64,$A75,HF$5:HF$64))</f>
        <v>0</v>
      </c>
      <c r="HG75" s="21" t="n">
        <f aca="false">IF($A75="",0,SUMIF($B$5:$B$64,$A75,HG$5:HG$64))</f>
        <v>0</v>
      </c>
      <c r="HH75" s="21" t="n">
        <f aca="false">IF($A75="",0,SUMIF($B$5:$B$64,$A75,HH$5:HH$64))</f>
        <v>0</v>
      </c>
      <c r="HI75" s="21" t="n">
        <f aca="false">IF($A75="",0,SUMIF($B$5:$B$64,$A75,HI$5:HI$64))</f>
        <v>0</v>
      </c>
      <c r="HJ75" s="21" t="n">
        <f aca="false">IF($A75="",0,SUMIF($B$5:$B$64,$A75,HJ$5:HJ$64))</f>
        <v>0</v>
      </c>
      <c r="HK75" s="21" t="n">
        <f aca="false">IF($A75="",0,SUMIF($B$5:$B$64,$A75,HK$5:HK$64))</f>
        <v>0</v>
      </c>
      <c r="HL75" s="21" t="n">
        <f aca="false">IF($A75="",0,SUMIF($B$5:$B$64,$A75,HL$5:HL$64))</f>
        <v>0</v>
      </c>
      <c r="HM75" s="21" t="n">
        <f aca="false">IF($A75="",0,SUMIF($B$5:$B$64,$A75,HM$5:HM$64))</f>
        <v>0</v>
      </c>
      <c r="HN75" s="21" t="n">
        <f aca="false">IF($A75="",0,SUMIF($B$5:$B$64,$A75,HN$5:HN$64))</f>
        <v>0</v>
      </c>
      <c r="HO75" s="21" t="n">
        <f aca="false">IF($A75="",0,SUMIF($B$5:$B$64,$A75,HO$5:HO$64))</f>
        <v>0</v>
      </c>
      <c r="HP75" s="21" t="n">
        <f aca="false">IF($A75="",0,SUMIF($B$5:$B$64,$A75,HP$5:HP$64))</f>
        <v>0</v>
      </c>
      <c r="HQ75" s="21" t="n">
        <f aca="false">IF($A75="",0,SUMIF($B$5:$B$64,$A75,HQ$5:HQ$64))</f>
        <v>0</v>
      </c>
      <c r="HR75" s="21" t="n">
        <f aca="false">IF($A75="",0,SUMIF($B$5:$B$64,$A75,HR$5:HR$64))</f>
        <v>0</v>
      </c>
      <c r="HS75" s="21" t="n">
        <f aca="false">IF($A75="",0,SUMIF($B$5:$B$64,$A75,HS$5:HS$64))</f>
        <v>0</v>
      </c>
      <c r="HT75" s="21" t="n">
        <f aca="false">IF($A75="",0,SUMIF($B$5:$B$64,$A75,HT$5:HT$64))</f>
        <v>0</v>
      </c>
      <c r="HU75" s="21" t="n">
        <f aca="false">IF($A75="",0,SUMIF($B$5:$B$64,$A75,HU$5:HU$64))</f>
        <v>0</v>
      </c>
      <c r="HV75" s="21" t="n">
        <f aca="false">IF($A75="",0,SUMIF($B$5:$B$64,$A75,HV$5:HV$64))</f>
        <v>0</v>
      </c>
      <c r="HW75" s="21" t="n">
        <f aca="false">IF($A75="",0,SUMIF($B$5:$B$64,$A75,HW$5:HW$64))</f>
        <v>0</v>
      </c>
      <c r="HX75" s="21" t="n">
        <f aca="false">IF($A75="",0,SUMIF($B$5:$B$64,$A75,HX$5:HX$64))</f>
        <v>0</v>
      </c>
      <c r="HY75" s="21" t="n">
        <f aca="false">IF($A75="",0,SUMIF($B$5:$B$64,$A75,HY$5:HY$64))</f>
        <v>0</v>
      </c>
      <c r="HZ75" s="21" t="n">
        <f aca="false">IF($A75="",0,SUMIF($B$5:$B$64,$A75,HZ$5:HZ$64))</f>
        <v>0</v>
      </c>
      <c r="IA75" s="21" t="n">
        <f aca="false">IF($A75="",0,SUMIF($B$5:$B$64,$A75,IA$5:IA$64))</f>
        <v>0</v>
      </c>
      <c r="IB75" s="21" t="n">
        <f aca="false">IF($A75="",0,SUMIF($B$5:$B$64,$A75,IB$5:IB$64))</f>
        <v>0</v>
      </c>
      <c r="IC75" s="21" t="n">
        <f aca="false">IF($A75="",0,SUMIF($B$5:$B$64,$A75,IC$5:IC$64))</f>
        <v>0</v>
      </c>
      <c r="ID75" s="21" t="n">
        <f aca="false">IF($A75="",0,SUMIF($B$5:$B$64,$A75,ID$5:ID$64))</f>
        <v>0</v>
      </c>
      <c r="IE75" s="21" t="n">
        <f aca="false">IF($A75="",0,SUMIF($B$5:$B$64,$A75,IE$5:IE$64))</f>
        <v>0</v>
      </c>
      <c r="IF75" s="21" t="n">
        <f aca="false">IF($A75="",0,SUMIF($B$5:$B$64,$A75,IF$5:IF$64))</f>
        <v>0</v>
      </c>
      <c r="IG75" s="21" t="n">
        <f aca="false">IF($A75="",0,SUMIF($B$5:$B$64,$A75,IG$5:IG$64))</f>
        <v>0</v>
      </c>
      <c r="IH75" s="21" t="n">
        <f aca="false">IF($A75="",0,SUMIF($B$5:$B$64,$A75,IH$5:IH$64))</f>
        <v>0</v>
      </c>
      <c r="II75" s="21" t="n">
        <f aca="false">IF($A75="",0,SUMIF($B$5:$B$64,$A75,II$5:II$64))</f>
        <v>0</v>
      </c>
      <c r="IJ75" s="21" t="n">
        <f aca="false">IF($A75="",0,SUMIF($B$5:$B$64,$A75,IJ$5:IJ$64))</f>
        <v>0</v>
      </c>
      <c r="IK75" s="21" t="n">
        <f aca="false">IF($A75="",0,SUMIF($B$5:$B$64,$A75,IK$5:IK$64))</f>
        <v>0</v>
      </c>
      <c r="IL75" s="21" t="n">
        <f aca="false">IF($A75="",0,SUMIF($B$5:$B$64,$A75,IL$5:IL$64))</f>
        <v>0</v>
      </c>
      <c r="IM75" s="21" t="n">
        <f aca="false">IF($A75="",0,SUMIF($B$5:$B$64,$A75,IM$5:IM$64))</f>
        <v>0</v>
      </c>
      <c r="IN75" s="21" t="n">
        <f aca="false">IF($A75="",0,SUMIF($B$5:$B$64,$A75,IN$5:IN$64))</f>
        <v>0</v>
      </c>
      <c r="IO75" s="21" t="n">
        <f aca="false">IF($A75="",0,SUMIF($B$5:$B$64,$A75,IO$5:IO$64))</f>
        <v>0</v>
      </c>
      <c r="IP75" s="21" t="n">
        <f aca="false">IF($A75="",0,SUMIF($B$5:$B$64,$A75,IP$5:IP$64))</f>
        <v>0</v>
      </c>
      <c r="IQ75" s="21" t="n">
        <f aca="false">IF($A75="",0,SUMIF($B$5:$B$64,$A75,IQ$5:IQ$64))</f>
        <v>0</v>
      </c>
      <c r="IR75" s="21" t="n">
        <f aca="false">IF($A75="",0,SUMIF($B$5:$B$64,$A75,IR$5:IR$64))</f>
        <v>0</v>
      </c>
      <c r="IS75" s="21" t="n">
        <f aca="false">IF($A75="",0,SUMIF($B$5:$B$64,$A75,IS$5:IS$64))</f>
        <v>0</v>
      </c>
      <c r="IT75" s="21" t="n">
        <f aca="false">IF($A75="",0,SUMIF($B$5:$B$64,$A75,IT$5:IT$64))</f>
        <v>0</v>
      </c>
      <c r="IU75" s="21" t="n">
        <f aca="false">IF($A75="",0,SUMIF($B$5:$B$64,$A75,IU$5:IU$64))</f>
        <v>0</v>
      </c>
      <c r="IV75" s="21" t="n">
        <f aca="false">IF($A75="",0,SUMIF($B$5:$B$64,$A75,IV$5:IV$64))</f>
        <v>0</v>
      </c>
      <c r="IW75" s="21" t="n">
        <f aca="false">IF($A75="",0,SUMIF($B$5:$B$64,$A75,IW$5:IW$64))</f>
        <v>0</v>
      </c>
      <c r="IX75" s="21" t="n">
        <f aca="false">IF($A75="",0,SUMIF($B$5:$B$64,$A75,IX$5:IX$64))</f>
        <v>0</v>
      </c>
      <c r="IY75" s="21" t="n">
        <f aca="false">IF($A75="",0,SUMIF($B$5:$B$64,$A75,IY$5:IY$64))</f>
        <v>0</v>
      </c>
      <c r="IZ75" s="21" t="n">
        <f aca="false">IF($A75="",0,SUMIF($B$5:$B$64,$A75,IZ$5:IZ$64))</f>
        <v>0</v>
      </c>
      <c r="JA75" s="21" t="n">
        <f aca="false">IF($A75="",0,SUMIF($B$5:$B$64,$A75,JA$5:JA$64))</f>
        <v>0</v>
      </c>
      <c r="JB75" s="21" t="n">
        <f aca="false">IF($A75="",0,SUMIF($B$5:$B$64,$A75,JB$5:JB$64))</f>
        <v>0</v>
      </c>
      <c r="JC75" s="21" t="n">
        <f aca="false">IF($A75="",0,SUMIF($B$5:$B$64,$A75,JC$5:JC$64))</f>
        <v>0</v>
      </c>
      <c r="JD75" s="21" t="n">
        <f aca="false">IF($A75="",0,SUMIF($B$5:$B$64,$A75,JD$5:JD$64))</f>
        <v>0</v>
      </c>
      <c r="JE75" s="21" t="n">
        <f aca="false">IF($A75="",0,SUMIF($B$5:$B$64,$A75,JE$5:JE$64))</f>
        <v>0</v>
      </c>
      <c r="JF75" s="21" t="n">
        <f aca="false">IF($A75="",0,SUMIF($B$5:$B$64,$A75,JF$5:JF$64))</f>
        <v>0</v>
      </c>
      <c r="JG75" s="21" t="n">
        <f aca="false">IF($A75="",0,SUMIF($B$5:$B$64,$A75,JG$5:JG$64))</f>
        <v>0</v>
      </c>
      <c r="JH75" s="21" t="n">
        <f aca="false">IF($A75="",0,SUMIF($B$5:$B$64,$A75,JH$5:JH$64))</f>
        <v>0</v>
      </c>
      <c r="JI75" s="21" t="n">
        <f aca="false">IF($A75="",0,SUMIF($B$5:$B$64,$A75,JI$5:JI$64))</f>
        <v>0</v>
      </c>
      <c r="JJ75" s="21" t="n">
        <f aca="false">IF($A75="",0,SUMIF($B$5:$B$64,$A75,JJ$5:JJ$64))</f>
        <v>0</v>
      </c>
      <c r="JK75" s="21" t="n">
        <f aca="false">IF($A75="",0,SUMIF($B$5:$B$64,$A75,JK$5:JK$64))</f>
        <v>0</v>
      </c>
      <c r="JL75" s="21" t="n">
        <f aca="false">IF($A75="",0,SUMIF($B$5:$B$64,$A75,JL$5:JL$64))</f>
        <v>0</v>
      </c>
      <c r="JM75" s="21" t="n">
        <f aca="false">IF($A75="",0,SUMIF($B$5:$B$64,$A75,JM$5:JM$64))</f>
        <v>0</v>
      </c>
      <c r="JN75" s="21" t="n">
        <f aca="false">IF($A75="",0,SUMIF($B$5:$B$64,$A75,JN$5:JN$64))</f>
        <v>0</v>
      </c>
      <c r="JO75" s="21" t="n">
        <f aca="false">IF($A75="",0,SUMIF($B$5:$B$64,$A75,JO$5:JO$64))</f>
        <v>0</v>
      </c>
      <c r="JP75" s="21" t="n">
        <f aca="false">IF($A75="",0,SUMIF($B$5:$B$64,$A75,JP$5:JP$64))</f>
        <v>0</v>
      </c>
      <c r="JQ75" s="21" t="n">
        <f aca="false">IF($A75="",0,SUMIF($B$5:$B$64,$A75,JQ$5:JQ$64))</f>
        <v>0</v>
      </c>
      <c r="JR75" s="21" t="n">
        <f aca="false">IF($A75="",0,SUMIF($B$5:$B$64,$A75,JR$5:JR$64))</f>
        <v>0</v>
      </c>
      <c r="JS75" s="21" t="n">
        <f aca="false">IF($A75="",0,SUMIF($B$5:$B$64,$A75,JS$5:JS$64))</f>
        <v>0</v>
      </c>
      <c r="JT75" s="21" t="n">
        <f aca="false">IF($A75="",0,SUMIF($B$5:$B$64,$A75,JT$5:JT$64))</f>
        <v>0</v>
      </c>
      <c r="JU75" s="21" t="n">
        <f aca="false">IF($A75="",0,SUMIF($B$5:$B$64,$A75,JU$5:JU$64))</f>
        <v>0</v>
      </c>
      <c r="JV75" s="21" t="n">
        <f aca="false">IF($A75="",0,SUMIF($B$5:$B$64,$A75,JV$5:JV$64))</f>
        <v>0</v>
      </c>
      <c r="JW75" s="21" t="n">
        <f aca="false">IF($A75="",0,SUMIF($B$5:$B$64,$A75,JW$5:JW$64))</f>
        <v>0</v>
      </c>
      <c r="JX75" s="21" t="n">
        <f aca="false">IF($A75="",0,SUMIF($B$5:$B$64,$A75,JX$5:JX$64))</f>
        <v>0</v>
      </c>
      <c r="JY75" s="21" t="n">
        <f aca="false">IF($A75="",0,SUMIF($B$5:$B$64,$A75,JY$5:JY$64))</f>
        <v>0</v>
      </c>
      <c r="JZ75" s="21" t="n">
        <f aca="false">IF($A75="",0,SUMIF($B$5:$B$64,$A75,JZ$5:JZ$64))</f>
        <v>0</v>
      </c>
      <c r="KA75" s="21" t="n">
        <f aca="false">IF($A75="",0,SUMIF($B$5:$B$64,$A75,KA$5:KA$64))</f>
        <v>0</v>
      </c>
      <c r="KB75" s="21" t="n">
        <f aca="false">IF($A75="",0,SUMIF($B$5:$B$64,$A75,KB$5:KB$64))</f>
        <v>0</v>
      </c>
      <c r="KC75" s="21" t="n">
        <f aca="false">IF($A75="",0,SUMIF($B$5:$B$64,$A75,KC$5:KC$64))</f>
        <v>0</v>
      </c>
      <c r="KD75" s="21" t="n">
        <f aca="false">IF($A75="",0,SUMIF($B$5:$B$64,$A75,KD$5:KD$64))</f>
        <v>0</v>
      </c>
      <c r="KE75" s="21" t="n">
        <f aca="false">IF($A75="",0,SUMIF($B$5:$B$64,$A75,KE$5:KE$64))</f>
        <v>0</v>
      </c>
      <c r="KF75" s="21" t="n">
        <f aca="false">IF($A75="",0,SUMIF($B$5:$B$64,$A75,KF$5:KF$64))</f>
        <v>0</v>
      </c>
      <c r="KG75" s="21" t="n">
        <f aca="false">IF($A75="",0,SUMIF($B$5:$B$64,$A75,KG$5:KG$64))</f>
        <v>0</v>
      </c>
      <c r="KH75" s="21" t="n">
        <f aca="false">IF($A75="",0,SUMIF($B$5:$B$64,$A75,KH$5:KH$64))</f>
        <v>0</v>
      </c>
      <c r="KI75" s="21" t="n">
        <f aca="false">IF($A75="",0,SUMIF($B$5:$B$64,$A75,KI$5:KI$64))</f>
        <v>0</v>
      </c>
      <c r="KJ75" s="21" t="n">
        <f aca="false">IF($A75="",0,SUMIF($B$5:$B$64,$A75,KJ$5:KJ$64))</f>
        <v>0</v>
      </c>
      <c r="KK75" s="21" t="n">
        <f aca="false">IF($A75="",0,SUMIF($B$5:$B$64,$A75,KK$5:KK$64))</f>
        <v>0</v>
      </c>
      <c r="KL75" s="21" t="n">
        <f aca="false">IF($A75="",0,SUMIF($B$5:$B$64,$A75,KL$5:KL$64))</f>
        <v>0</v>
      </c>
      <c r="KM75" s="21" t="n">
        <f aca="false">IF($A75="",0,SUMIF($B$5:$B$64,$A75,KM$5:KM$64))</f>
        <v>0</v>
      </c>
      <c r="KN75" s="21" t="n">
        <f aca="false">IF($A75="",0,SUMIF($B$5:$B$64,$A75,KN$5:KN$64))</f>
        <v>0</v>
      </c>
      <c r="KO75" s="21" t="n">
        <f aca="false">IF($A75="",0,SUMIF($B$5:$B$64,$A75,KO$5:KO$64))</f>
        <v>0</v>
      </c>
      <c r="KP75" s="21" t="n">
        <f aca="false">IF($A75="",0,SUMIF($B$5:$B$64,$A75,KP$5:KP$64))</f>
        <v>0</v>
      </c>
      <c r="KQ75" s="21" t="n">
        <f aca="false">IF($A75="",0,SUMIF($B$5:$B$64,$A75,KQ$5:KQ$64))</f>
        <v>0</v>
      </c>
      <c r="KR75" s="21" t="n">
        <f aca="false">IF($A75="",0,SUMIF($B$5:$B$64,$A75,KR$5:KR$64))</f>
        <v>0</v>
      </c>
      <c r="KS75" s="21" t="n">
        <f aca="false">IF($A75="",0,SUMIF($B$5:$B$64,$A75,KS$5:KS$64))</f>
        <v>0</v>
      </c>
      <c r="KT75" s="21" t="n">
        <f aca="false">IF($A75="",0,SUMIF($B$5:$B$64,$A75,KT$5:KT$64))</f>
        <v>0</v>
      </c>
      <c r="KU75" s="21" t="n">
        <f aca="false">IF($A75="",0,SUMIF($B$5:$B$64,$A75,KU$5:KU$64))</f>
        <v>0</v>
      </c>
      <c r="KV75" s="21" t="n">
        <f aca="false">IF($A75="",0,SUMIF($B$5:$B$64,$A75,KV$5:KV$64))</f>
        <v>0</v>
      </c>
      <c r="KW75" s="21" t="n">
        <f aca="false">IF($A75="",0,SUMIF($B$5:$B$64,$A75,KW$5:KW$64))</f>
        <v>0</v>
      </c>
      <c r="KX75" s="21" t="n">
        <f aca="false">IF($A75="",0,SUMIF($B$5:$B$64,$A75,KX$5:KX$64))</f>
        <v>0</v>
      </c>
      <c r="KY75" s="21" t="n">
        <f aca="false">IF($A75="",0,SUMIF($B$5:$B$64,$A75,KY$5:KY$64))</f>
        <v>0</v>
      </c>
      <c r="KZ75" s="21" t="n">
        <f aca="false">IF($A75="",0,SUMIF($B$5:$B$64,$A75,KZ$5:KZ$64))</f>
        <v>0</v>
      </c>
      <c r="LA75" s="21" t="n">
        <f aca="false">IF($A75="",0,SUMIF($B$5:$B$64,$A75,LA$5:LA$64))</f>
        <v>0</v>
      </c>
      <c r="LB75" s="21" t="n">
        <f aca="false">IF($A75="",0,SUMIF($B$5:$B$64,$A75,LB$5:LB$64))</f>
        <v>0</v>
      </c>
      <c r="LC75" s="21" t="n">
        <f aca="false">IF($A75="",0,SUMIF($B$5:$B$64,$A75,LC$5:LC$64))</f>
        <v>0</v>
      </c>
      <c r="LD75" s="21" t="n">
        <f aca="false">IF($A75="",0,SUMIF($B$5:$B$64,$A75,LD$5:LD$64))</f>
        <v>0</v>
      </c>
      <c r="LE75" s="21" t="n">
        <f aca="false">IF($A75="",0,SUMIF($B$5:$B$64,$A75,LE$5:LE$64))</f>
        <v>0</v>
      </c>
      <c r="LF75" s="21" t="n">
        <f aca="false">IF($A75="",0,SUMIF($B$5:$B$64,$A75,LF$5:LF$64))</f>
        <v>0</v>
      </c>
      <c r="LG75" s="21" t="n">
        <f aca="false">IF($A75="",0,SUMIF($B$5:$B$64,$A75,LG$5:LG$64))</f>
        <v>0</v>
      </c>
      <c r="LH75" s="21" t="n">
        <f aca="false">IF($A75="",0,SUMIF($B$5:$B$64,$A75,LH$5:LH$64))</f>
        <v>0</v>
      </c>
      <c r="LI75" s="21" t="n">
        <f aca="false">IF($A75="",0,SUMIF($B$5:$B$64,$A75,LI$5:LI$64))</f>
        <v>0</v>
      </c>
      <c r="LJ75" s="21" t="n">
        <f aca="false">IF($A75="",0,SUMIF($B$5:$B$64,$A75,LJ$5:LJ$64))</f>
        <v>0</v>
      </c>
      <c r="LK75" s="21" t="n">
        <f aca="false">IF($A75="",0,SUMIF($B$5:$B$64,$A75,LK$5:LK$64))</f>
        <v>0</v>
      </c>
      <c r="LL75" s="21" t="n">
        <f aca="false">IF($A75="",0,SUMIF($B$5:$B$64,$A75,LL$5:LL$64))</f>
        <v>0</v>
      </c>
      <c r="LM75" s="21" t="n">
        <f aca="false">IF($A75="",0,SUMIF($B$5:$B$64,$A75,LM$5:LM$64))</f>
        <v>0</v>
      </c>
      <c r="LN75" s="21" t="n">
        <f aca="false">IF($A75="",0,SUMIF($B$5:$B$64,$A75,LN$5:LN$64))</f>
        <v>0</v>
      </c>
      <c r="LO75" s="21" t="n">
        <f aca="false">IF($A75="",0,SUMIF($B$5:$B$64,$A75,LO$5:LO$64))</f>
        <v>0</v>
      </c>
      <c r="LP75" s="21" t="n">
        <f aca="false">IF($A75="",0,SUMIF($B$5:$B$64,$A75,LP$5:LP$64))</f>
        <v>0</v>
      </c>
      <c r="LQ75" s="21" t="n">
        <f aca="false">IF($A75="",0,SUMIF($B$5:$B$64,$A75,LQ$5:LQ$64))</f>
        <v>0</v>
      </c>
      <c r="LR75" s="21" t="n">
        <f aca="false">IF($A75="",0,SUMIF($B$5:$B$64,$A75,LR$5:LR$64))</f>
        <v>0</v>
      </c>
      <c r="LS75" s="21" t="n">
        <f aca="false">IF($A75="",0,SUMIF($B$5:$B$64,$A75,LS$5:LS$64))</f>
        <v>0</v>
      </c>
      <c r="LT75" s="21" t="n">
        <f aca="false">IF($A75="",0,SUMIF($B$5:$B$64,$A75,LT$5:LT$64))</f>
        <v>0</v>
      </c>
      <c r="LU75" s="21" t="n">
        <f aca="false">IF($A75="",0,SUMIF($B$5:$B$64,$A75,LU$5:LU$64))</f>
        <v>0</v>
      </c>
      <c r="LV75" s="21" t="n">
        <f aca="false">IF($A75="",0,SUMIF($B$5:$B$64,$A75,LV$5:LV$64))</f>
        <v>0</v>
      </c>
      <c r="LW75" s="21" t="n">
        <f aca="false">IF($A75="",0,SUMIF($B$5:$B$64,$A75,LW$5:LW$64))</f>
        <v>0</v>
      </c>
      <c r="LX75" s="21" t="n">
        <f aca="false">IF($A75="",0,SUMIF($B$5:$B$64,$A75,LX$5:LX$64))</f>
        <v>0</v>
      </c>
      <c r="LY75" s="21" t="n">
        <f aca="false">IF($A75="",0,SUMIF($B$5:$B$64,$A75,LY$5:LY$64))</f>
        <v>0</v>
      </c>
      <c r="LZ75" s="21" t="n">
        <f aca="false">IF($A75="",0,SUMIF($B$5:$B$64,$A75,LZ$5:LZ$64))</f>
        <v>0</v>
      </c>
      <c r="MA75" s="21" t="n">
        <f aca="false">IF($A75="",0,SUMIF($B$5:$B$64,$A75,MA$5:MA$64))</f>
        <v>0</v>
      </c>
      <c r="MB75" s="21" t="n">
        <f aca="false">IF($A75="",0,SUMIF($B$5:$B$64,$A75,MB$5:MB$64))</f>
        <v>0</v>
      </c>
      <c r="MC75" s="21" t="n">
        <f aca="false">IF($A75="",0,SUMIF($B$5:$B$64,$A75,MC$5:MC$64))</f>
        <v>0</v>
      </c>
      <c r="MD75" s="21" t="n">
        <f aca="false">IF($A75="",0,SUMIF($B$5:$B$64,$A75,MD$5:MD$64))</f>
        <v>0</v>
      </c>
      <c r="ME75" s="21" t="n">
        <f aca="false">IF($A75="",0,SUMIF($B$5:$B$64,$A75,ME$5:ME$64))</f>
        <v>0</v>
      </c>
      <c r="MF75" s="21" t="n">
        <f aca="false">IF($A75="",0,SUMIF($B$5:$B$64,$A75,MF$5:MF$64))</f>
        <v>0</v>
      </c>
      <c r="MG75" s="21" t="n">
        <f aca="false">IF($A75="",0,SUMIF($B$5:$B$64,$A75,MG$5:MG$64))</f>
        <v>0</v>
      </c>
      <c r="MH75" s="21" t="n">
        <f aca="false">IF($A75="",0,SUMIF($B$5:$B$64,$A75,MH$5:MH$64))</f>
        <v>0</v>
      </c>
      <c r="MI75" s="21" t="n">
        <f aca="false">IF($A75="",0,SUMIF($B$5:$B$64,$A75,MI$5:MI$64))</f>
        <v>0</v>
      </c>
      <c r="MJ75" s="21" t="n">
        <f aca="false">IF($A75="",0,SUMIF($B$5:$B$64,$A75,MJ$5:MJ$64))</f>
        <v>0</v>
      </c>
      <c r="MK75" s="21" t="n">
        <f aca="false">IF($A75="",0,SUMIF($B$5:$B$64,$A75,MK$5:MK$64))</f>
        <v>0</v>
      </c>
      <c r="ML75" s="21" t="n">
        <f aca="false">IF($A75="",0,SUMIF($B$5:$B$64,$A75,ML$5:ML$64))</f>
        <v>0</v>
      </c>
      <c r="MM75" s="21" t="n">
        <f aca="false">IF($A75="",0,SUMIF($B$5:$B$64,$A75,MM$5:MM$64))</f>
        <v>0</v>
      </c>
      <c r="MN75" s="21" t="n">
        <f aca="false">IF($A75="",0,SUMIF($B$5:$B$64,$A75,MN$5:MN$64))</f>
        <v>0</v>
      </c>
      <c r="MO75" s="21" t="n">
        <f aca="false">IF($A75="",0,SUMIF($B$5:$B$64,$A75,MO$5:MO$64))</f>
        <v>0</v>
      </c>
      <c r="MP75" s="21" t="n">
        <f aca="false">IF($A75="",0,SUMIF($B$5:$B$64,$A75,MP$5:MP$64))</f>
        <v>0</v>
      </c>
      <c r="MQ75" s="21" t="n">
        <f aca="false">IF($A75="",0,SUMIF($B$5:$B$64,$A75,MQ$5:MQ$64))</f>
        <v>0</v>
      </c>
      <c r="MR75" s="21" t="n">
        <f aca="false">IF($A75="",0,SUMIF($B$5:$B$64,$A75,MR$5:MR$64))</f>
        <v>0</v>
      </c>
      <c r="MS75" s="21" t="n">
        <f aca="false">IF($A75="",0,SUMIF($B$5:$B$64,$A75,MS$5:MS$64))</f>
        <v>0</v>
      </c>
      <c r="MT75" s="21" t="n">
        <f aca="false">IF($A75="",0,SUMIF($B$5:$B$64,$A75,MT$5:MT$64))</f>
        <v>0</v>
      </c>
      <c r="MU75" s="21" t="n">
        <f aca="false">IF($A75="",0,SUMIF($B$5:$B$64,$A75,MU$5:MU$64))</f>
        <v>0</v>
      </c>
      <c r="MV75" s="21" t="n">
        <f aca="false">IF($A75="",0,SUMIF($B$5:$B$64,$A75,MV$5:MV$64))</f>
        <v>0</v>
      </c>
      <c r="MW75" s="21" t="n">
        <f aca="false">IF($A75="",0,SUMIF($B$5:$B$64,$A75,MW$5:MW$64))</f>
        <v>0</v>
      </c>
      <c r="MX75" s="21" t="n">
        <f aca="false">IF($A75="",0,SUMIF($B$5:$B$64,$A75,MX$5:MX$64))</f>
        <v>0</v>
      </c>
      <c r="MY75" s="21" t="n">
        <f aca="false">IF($A75="",0,SUMIF($B$5:$B$64,$A75,MY$5:MY$64))</f>
        <v>0</v>
      </c>
      <c r="MZ75" s="21" t="n">
        <f aca="false">IF($A75="",0,SUMIF($B$5:$B$64,$A75,MZ$5:MZ$64))</f>
        <v>0</v>
      </c>
      <c r="NA75" s="21" t="n">
        <f aca="false">IF($A75="",0,SUMIF($B$5:$B$64,$A75,NA$5:NA$64))</f>
        <v>0</v>
      </c>
      <c r="NB75" s="21" t="n">
        <f aca="false">IF($A75="",0,SUMIF($B$5:$B$64,$A75,NB$5:NB$64))</f>
        <v>0</v>
      </c>
      <c r="NC75" s="21" t="n">
        <f aca="false">IF($A75="",0,SUMIF($B$5:$B$64,$A75,NC$5:NC$64))</f>
        <v>0</v>
      </c>
      <c r="ND75" s="21" t="n">
        <f aca="false">IF($A75="",0,SUMIF($B$5:$B$64,$A75,ND$5:ND$64))</f>
        <v>0</v>
      </c>
      <c r="NE75" s="21" t="n">
        <f aca="false">IF($A75="",0,SUMIF($B$5:$B$64,$A75,NE$5:NE$64))</f>
        <v>0</v>
      </c>
      <c r="NF75" s="21" t="n">
        <f aca="false">IF($A75="",0,SUMIF($B$5:$B$64,$A75,NF$5:NF$64))</f>
        <v>0</v>
      </c>
      <c r="NG75" s="21" t="n">
        <f aca="false">IF($A75="",0,SUMIF($B$5:$B$64,$A75,NG$5:NG$64))</f>
        <v>0</v>
      </c>
      <c r="NH75" s="21" t="n">
        <f aca="false">IF($A75="",0,SUMIF($B$5:$B$64,$A75,NH$5:NH$64))</f>
        <v>0</v>
      </c>
    </row>
    <row r="76" customFormat="false" ht="15" hidden="false" customHeight="false" outlineLevel="0" collapsed="false">
      <c r="A76" s="6" t="str">
        <f aca="false">IF(Einstellungen!A15="","",Einstellungen!A15)</f>
        <v/>
      </c>
      <c r="B76" s="20" t="n">
        <f aca="false">IF(Einstellungen!B15="",999,Einstellungen!B15)</f>
        <v>999</v>
      </c>
      <c r="C76" s="5" t="str">
        <f aca="false">Einstellungen!C15</f>
        <v/>
      </c>
      <c r="D76" s="5"/>
      <c r="E76" s="5"/>
      <c r="F76" s="5"/>
      <c r="G76" s="21" t="n">
        <f aca="false">IF($A76="",0,SUMIF($B$5:$B$64,$A76,G$5:G$64))</f>
        <v>0</v>
      </c>
      <c r="H76" s="21" t="n">
        <f aca="false">IF($A76="",0,SUMIF($B$5:$B$64,$A76,H$5:H$64))</f>
        <v>0</v>
      </c>
      <c r="I76" s="21" t="n">
        <f aca="false">IF($A76="",0,SUMIF($B$5:$B$64,$A76,I$5:I$64))</f>
        <v>0</v>
      </c>
      <c r="J76" s="21" t="n">
        <f aca="false">IF($A76="",0,SUMIF($B$5:$B$64,$A76,J$5:J$64))</f>
        <v>0</v>
      </c>
      <c r="K76" s="21" t="n">
        <f aca="false">IF($A76="",0,SUMIF($B$5:$B$64,$A76,K$5:K$64))</f>
        <v>0</v>
      </c>
      <c r="L76" s="21" t="n">
        <f aca="false">IF($A76="",0,SUMIF($B$5:$B$64,$A76,L$5:L$64))</f>
        <v>0</v>
      </c>
      <c r="M76" s="21" t="n">
        <f aca="false">IF($A76="",0,SUMIF($B$5:$B$64,$A76,M$5:M$64))</f>
        <v>0</v>
      </c>
      <c r="N76" s="21" t="n">
        <f aca="false">IF($A76="",0,SUMIF($B$5:$B$64,$A76,N$5:N$64))</f>
        <v>0</v>
      </c>
      <c r="O76" s="21" t="n">
        <f aca="false">IF($A76="",0,SUMIF($B$5:$B$64,$A76,O$5:O$64))</f>
        <v>0</v>
      </c>
      <c r="P76" s="21" t="n">
        <f aca="false">IF($A76="",0,SUMIF($B$5:$B$64,$A76,P$5:P$64))</f>
        <v>0</v>
      </c>
      <c r="Q76" s="21" t="n">
        <f aca="false">IF($A76="",0,SUMIF($B$5:$B$64,$A76,Q$5:Q$64))</f>
        <v>0</v>
      </c>
      <c r="R76" s="21" t="n">
        <f aca="false">IF($A76="",0,SUMIF($B$5:$B$64,$A76,R$5:R$64))</f>
        <v>0</v>
      </c>
      <c r="S76" s="21" t="n">
        <f aca="false">IF($A76="",0,SUMIF($B$5:$B$64,$A76,S$5:S$64))</f>
        <v>0</v>
      </c>
      <c r="T76" s="21" t="n">
        <f aca="false">IF($A76="",0,SUMIF($B$5:$B$64,$A76,T$5:T$64))</f>
        <v>0</v>
      </c>
      <c r="U76" s="21" t="n">
        <f aca="false">IF($A76="",0,SUMIF($B$5:$B$64,$A76,U$5:U$64))</f>
        <v>0</v>
      </c>
      <c r="V76" s="21" t="n">
        <f aca="false">IF($A76="",0,SUMIF($B$5:$B$64,$A76,V$5:V$64))</f>
        <v>0</v>
      </c>
      <c r="W76" s="21" t="n">
        <f aca="false">IF($A76="",0,SUMIF($B$5:$B$64,$A76,W$5:W$64))</f>
        <v>0</v>
      </c>
      <c r="X76" s="21" t="n">
        <f aca="false">IF($A76="",0,SUMIF($B$5:$B$64,$A76,X$5:X$64))</f>
        <v>0</v>
      </c>
      <c r="Y76" s="21" t="n">
        <f aca="false">IF($A76="",0,SUMIF($B$5:$B$64,$A76,Y$5:Y$64))</f>
        <v>0</v>
      </c>
      <c r="Z76" s="21" t="n">
        <f aca="false">IF($A76="",0,SUMIF($B$5:$B$64,$A76,Z$5:Z$64))</f>
        <v>0</v>
      </c>
      <c r="AA76" s="21" t="n">
        <f aca="false">IF($A76="",0,SUMIF($B$5:$B$64,$A76,AA$5:AA$64))</f>
        <v>0</v>
      </c>
      <c r="AB76" s="21" t="n">
        <f aca="false">IF($A76="",0,SUMIF($B$5:$B$64,$A76,AB$5:AB$64))</f>
        <v>0</v>
      </c>
      <c r="AC76" s="21" t="n">
        <f aca="false">IF($A76="",0,SUMIF($B$5:$B$64,$A76,AC$5:AC$64))</f>
        <v>0</v>
      </c>
      <c r="AD76" s="21" t="n">
        <f aca="false">IF($A76="",0,SUMIF($B$5:$B$64,$A76,AD$5:AD$64))</f>
        <v>0</v>
      </c>
      <c r="AE76" s="21" t="n">
        <f aca="false">IF($A76="",0,SUMIF($B$5:$B$64,$A76,AE$5:AE$64))</f>
        <v>0</v>
      </c>
      <c r="AF76" s="21" t="n">
        <f aca="false">IF($A76="",0,SUMIF($B$5:$B$64,$A76,AF$5:AF$64))</f>
        <v>0</v>
      </c>
      <c r="AG76" s="21" t="n">
        <f aca="false">IF($A76="",0,SUMIF($B$5:$B$64,$A76,AG$5:AG$64))</f>
        <v>0</v>
      </c>
      <c r="AH76" s="21" t="n">
        <f aca="false">IF($A76="",0,SUMIF($B$5:$B$64,$A76,AH$5:AH$64))</f>
        <v>0</v>
      </c>
      <c r="AI76" s="21" t="n">
        <f aca="false">IF($A76="",0,SUMIF($B$5:$B$64,$A76,AI$5:AI$64))</f>
        <v>0</v>
      </c>
      <c r="AJ76" s="21" t="n">
        <f aca="false">IF($A76="",0,SUMIF($B$5:$B$64,$A76,AJ$5:AJ$64))</f>
        <v>0</v>
      </c>
      <c r="AK76" s="21" t="n">
        <f aca="false">IF($A76="",0,SUMIF($B$5:$B$64,$A76,AK$5:AK$64))</f>
        <v>0</v>
      </c>
      <c r="AL76" s="21" t="n">
        <f aca="false">IF($A76="",0,SUMIF($B$5:$B$64,$A76,AL$5:AL$64))</f>
        <v>0</v>
      </c>
      <c r="AM76" s="21" t="n">
        <f aca="false">IF($A76="",0,SUMIF($B$5:$B$64,$A76,AM$5:AM$64))</f>
        <v>0</v>
      </c>
      <c r="AN76" s="21" t="n">
        <f aca="false">IF($A76="",0,SUMIF($B$5:$B$64,$A76,AN$5:AN$64))</f>
        <v>0</v>
      </c>
      <c r="AO76" s="21" t="n">
        <f aca="false">IF($A76="",0,SUMIF($B$5:$B$64,$A76,AO$5:AO$64))</f>
        <v>0</v>
      </c>
      <c r="AP76" s="21" t="n">
        <f aca="false">IF($A76="",0,SUMIF($B$5:$B$64,$A76,AP$5:AP$64))</f>
        <v>0</v>
      </c>
      <c r="AQ76" s="21" t="n">
        <f aca="false">IF($A76="",0,SUMIF($B$5:$B$64,$A76,AQ$5:AQ$64))</f>
        <v>0</v>
      </c>
      <c r="AR76" s="21" t="n">
        <f aca="false">IF($A76="",0,SUMIF($B$5:$B$64,$A76,AR$5:AR$64))</f>
        <v>0</v>
      </c>
      <c r="AS76" s="21" t="n">
        <f aca="false">IF($A76="",0,SUMIF($B$5:$B$64,$A76,AS$5:AS$64))</f>
        <v>0</v>
      </c>
      <c r="AT76" s="21" t="n">
        <f aca="false">IF($A76="",0,SUMIF($B$5:$B$64,$A76,AT$5:AT$64))</f>
        <v>0</v>
      </c>
      <c r="AU76" s="21" t="n">
        <f aca="false">IF($A76="",0,SUMIF($B$5:$B$64,$A76,AU$5:AU$64))</f>
        <v>0</v>
      </c>
      <c r="AV76" s="21" t="n">
        <f aca="false">IF($A76="",0,SUMIF($B$5:$B$64,$A76,AV$5:AV$64))</f>
        <v>0</v>
      </c>
      <c r="AW76" s="21" t="n">
        <f aca="false">IF($A76="",0,SUMIF($B$5:$B$64,$A76,AW$5:AW$64))</f>
        <v>0</v>
      </c>
      <c r="AX76" s="21" t="n">
        <f aca="false">IF($A76="",0,SUMIF($B$5:$B$64,$A76,AX$5:AX$64))</f>
        <v>0</v>
      </c>
      <c r="AY76" s="21" t="n">
        <f aca="false">IF($A76="",0,SUMIF($B$5:$B$64,$A76,AY$5:AY$64))</f>
        <v>0</v>
      </c>
      <c r="AZ76" s="21" t="n">
        <f aca="false">IF($A76="",0,SUMIF($B$5:$B$64,$A76,AZ$5:AZ$64))</f>
        <v>0</v>
      </c>
      <c r="BA76" s="21" t="n">
        <f aca="false">IF($A76="",0,SUMIF($B$5:$B$64,$A76,BA$5:BA$64))</f>
        <v>0</v>
      </c>
      <c r="BB76" s="21" t="n">
        <f aca="false">IF($A76="",0,SUMIF($B$5:$B$64,$A76,BB$5:BB$64))</f>
        <v>0</v>
      </c>
      <c r="BC76" s="21" t="n">
        <f aca="false">IF($A76="",0,SUMIF($B$5:$B$64,$A76,BC$5:BC$64))</f>
        <v>0</v>
      </c>
      <c r="BD76" s="21" t="n">
        <f aca="false">IF($A76="",0,SUMIF($B$5:$B$64,$A76,BD$5:BD$64))</f>
        <v>0</v>
      </c>
      <c r="BE76" s="21" t="n">
        <f aca="false">IF($A76="",0,SUMIF($B$5:$B$64,$A76,BE$5:BE$64))</f>
        <v>0</v>
      </c>
      <c r="BF76" s="21" t="n">
        <f aca="false">IF($A76="",0,SUMIF($B$5:$B$64,$A76,BF$5:BF$64))</f>
        <v>0</v>
      </c>
      <c r="BG76" s="21" t="n">
        <f aca="false">IF($A76="",0,SUMIF($B$5:$B$64,$A76,BG$5:BG$64))</f>
        <v>0</v>
      </c>
      <c r="BH76" s="21" t="n">
        <f aca="false">IF($A76="",0,SUMIF($B$5:$B$64,$A76,BH$5:BH$64))</f>
        <v>0</v>
      </c>
      <c r="BI76" s="21" t="n">
        <f aca="false">IF($A76="",0,SUMIF($B$5:$B$64,$A76,BI$5:BI$64))</f>
        <v>0</v>
      </c>
      <c r="BJ76" s="21" t="n">
        <f aca="false">IF($A76="",0,SUMIF($B$5:$B$64,$A76,BJ$5:BJ$64))</f>
        <v>0</v>
      </c>
      <c r="BK76" s="21" t="n">
        <f aca="false">IF($A76="",0,SUMIF($B$5:$B$64,$A76,BK$5:BK$64))</f>
        <v>0</v>
      </c>
      <c r="BL76" s="21" t="n">
        <f aca="false">IF($A76="",0,SUMIF($B$5:$B$64,$A76,BL$5:BL$64))</f>
        <v>0</v>
      </c>
      <c r="BM76" s="21" t="n">
        <f aca="false">IF($A76="",0,SUMIF($B$5:$B$64,$A76,BM$5:BM$64))</f>
        <v>0</v>
      </c>
      <c r="BN76" s="21" t="n">
        <f aca="false">IF($A76="",0,SUMIF($B$5:$B$64,$A76,BN$5:BN$64))</f>
        <v>0</v>
      </c>
      <c r="BO76" s="21" t="n">
        <f aca="false">IF($A76="",0,SUMIF($B$5:$B$64,$A76,BO$5:BO$64))</f>
        <v>0</v>
      </c>
      <c r="BP76" s="21" t="n">
        <f aca="false">IF($A76="",0,SUMIF($B$5:$B$64,$A76,BP$5:BP$64))</f>
        <v>0</v>
      </c>
      <c r="BQ76" s="21" t="n">
        <f aca="false">IF($A76="",0,SUMIF($B$5:$B$64,$A76,BQ$5:BQ$64))</f>
        <v>0</v>
      </c>
      <c r="BR76" s="21" t="n">
        <f aca="false">IF($A76="",0,SUMIF($B$5:$B$64,$A76,BR$5:BR$64))</f>
        <v>0</v>
      </c>
      <c r="BS76" s="21" t="n">
        <f aca="false">IF($A76="",0,SUMIF($B$5:$B$64,$A76,BS$5:BS$64))</f>
        <v>0</v>
      </c>
      <c r="BT76" s="21" t="n">
        <f aca="false">IF($A76="",0,SUMIF($B$5:$B$64,$A76,BT$5:BT$64))</f>
        <v>0</v>
      </c>
      <c r="BU76" s="21" t="n">
        <f aca="false">IF($A76="",0,SUMIF($B$5:$B$64,$A76,BU$5:BU$64))</f>
        <v>0</v>
      </c>
      <c r="BV76" s="21" t="n">
        <f aca="false">IF($A76="",0,SUMIF($B$5:$B$64,$A76,BV$5:BV$64))</f>
        <v>0</v>
      </c>
      <c r="BW76" s="21" t="n">
        <f aca="false">IF($A76="",0,SUMIF($B$5:$B$64,$A76,BW$5:BW$64))</f>
        <v>0</v>
      </c>
      <c r="BX76" s="21" t="n">
        <f aca="false">IF($A76="",0,SUMIF($B$5:$B$64,$A76,BX$5:BX$64))</f>
        <v>0</v>
      </c>
      <c r="BY76" s="21" t="n">
        <f aca="false">IF($A76="",0,SUMIF($B$5:$B$64,$A76,BY$5:BY$64))</f>
        <v>0</v>
      </c>
      <c r="BZ76" s="21" t="n">
        <f aca="false">IF($A76="",0,SUMIF($B$5:$B$64,$A76,BZ$5:BZ$64))</f>
        <v>0</v>
      </c>
      <c r="CA76" s="21" t="n">
        <f aca="false">IF($A76="",0,SUMIF($B$5:$B$64,$A76,CA$5:CA$64))</f>
        <v>0</v>
      </c>
      <c r="CB76" s="21" t="n">
        <f aca="false">IF($A76="",0,SUMIF($B$5:$B$64,$A76,CB$5:CB$64))</f>
        <v>0</v>
      </c>
      <c r="CC76" s="21" t="n">
        <f aca="false">IF($A76="",0,SUMIF($B$5:$B$64,$A76,CC$5:CC$64))</f>
        <v>0</v>
      </c>
      <c r="CD76" s="21" t="n">
        <f aca="false">IF($A76="",0,SUMIF($B$5:$B$64,$A76,CD$5:CD$64))</f>
        <v>0</v>
      </c>
      <c r="CE76" s="21" t="n">
        <f aca="false">IF($A76="",0,SUMIF($B$5:$B$64,$A76,CE$5:CE$64))</f>
        <v>0</v>
      </c>
      <c r="CF76" s="21" t="n">
        <f aca="false">IF($A76="",0,SUMIF($B$5:$B$64,$A76,CF$5:CF$64))</f>
        <v>0</v>
      </c>
      <c r="CG76" s="21" t="n">
        <f aca="false">IF($A76="",0,SUMIF($B$5:$B$64,$A76,CG$5:CG$64))</f>
        <v>0</v>
      </c>
      <c r="CH76" s="21" t="n">
        <f aca="false">IF($A76="",0,SUMIF($B$5:$B$64,$A76,CH$5:CH$64))</f>
        <v>0</v>
      </c>
      <c r="CI76" s="21" t="n">
        <f aca="false">IF($A76="",0,SUMIF($B$5:$B$64,$A76,CI$5:CI$64))</f>
        <v>0</v>
      </c>
      <c r="CJ76" s="21" t="n">
        <f aca="false">IF($A76="",0,SUMIF($B$5:$B$64,$A76,CJ$5:CJ$64))</f>
        <v>0</v>
      </c>
      <c r="CK76" s="21" t="n">
        <f aca="false">IF($A76="",0,SUMIF($B$5:$B$64,$A76,CK$5:CK$64))</f>
        <v>0</v>
      </c>
      <c r="CL76" s="21" t="n">
        <f aca="false">IF($A76="",0,SUMIF($B$5:$B$64,$A76,CL$5:CL$64))</f>
        <v>0</v>
      </c>
      <c r="CM76" s="21" t="n">
        <f aca="false">IF($A76="",0,SUMIF($B$5:$B$64,$A76,CM$5:CM$64))</f>
        <v>0</v>
      </c>
      <c r="CN76" s="21" t="n">
        <f aca="false">IF($A76="",0,SUMIF($B$5:$B$64,$A76,CN$5:CN$64))</f>
        <v>0</v>
      </c>
      <c r="CO76" s="21" t="n">
        <f aca="false">IF($A76="",0,SUMIF($B$5:$B$64,$A76,CO$5:CO$64))</f>
        <v>0</v>
      </c>
      <c r="CP76" s="21" t="n">
        <f aca="false">IF($A76="",0,SUMIF($B$5:$B$64,$A76,CP$5:CP$64))</f>
        <v>0</v>
      </c>
      <c r="CQ76" s="21" t="n">
        <f aca="false">IF($A76="",0,SUMIF($B$5:$B$64,$A76,CQ$5:CQ$64))</f>
        <v>0</v>
      </c>
      <c r="CR76" s="21" t="n">
        <f aca="false">IF($A76="",0,SUMIF($B$5:$B$64,$A76,CR$5:CR$64))</f>
        <v>0</v>
      </c>
      <c r="CS76" s="21" t="n">
        <f aca="false">IF($A76="",0,SUMIF($B$5:$B$64,$A76,CS$5:CS$64))</f>
        <v>0</v>
      </c>
      <c r="CT76" s="21" t="n">
        <f aca="false">IF($A76="",0,SUMIF($B$5:$B$64,$A76,CT$5:CT$64))</f>
        <v>0</v>
      </c>
      <c r="CU76" s="21" t="n">
        <f aca="false">IF($A76="",0,SUMIF($B$5:$B$64,$A76,CU$5:CU$64))</f>
        <v>0</v>
      </c>
      <c r="CV76" s="21" t="n">
        <f aca="false">IF($A76="",0,SUMIF($B$5:$B$64,$A76,CV$5:CV$64))</f>
        <v>0</v>
      </c>
      <c r="CW76" s="21" t="n">
        <f aca="false">IF($A76="",0,SUMIF($B$5:$B$64,$A76,CW$5:CW$64))</f>
        <v>0</v>
      </c>
      <c r="CX76" s="21" t="n">
        <f aca="false">IF($A76="",0,SUMIF($B$5:$B$64,$A76,CX$5:CX$64))</f>
        <v>0</v>
      </c>
      <c r="CY76" s="21" t="n">
        <f aca="false">IF($A76="",0,SUMIF($B$5:$B$64,$A76,CY$5:CY$64))</f>
        <v>0</v>
      </c>
      <c r="CZ76" s="21" t="n">
        <f aca="false">IF($A76="",0,SUMIF($B$5:$B$64,$A76,CZ$5:CZ$64))</f>
        <v>0</v>
      </c>
      <c r="DA76" s="21" t="n">
        <f aca="false">IF($A76="",0,SUMIF($B$5:$B$64,$A76,DA$5:DA$64))</f>
        <v>0</v>
      </c>
      <c r="DB76" s="21" t="n">
        <f aca="false">IF($A76="",0,SUMIF($B$5:$B$64,$A76,DB$5:DB$64))</f>
        <v>0</v>
      </c>
      <c r="DC76" s="21" t="n">
        <f aca="false">IF($A76="",0,SUMIF($B$5:$B$64,$A76,DC$5:DC$64))</f>
        <v>0</v>
      </c>
      <c r="DD76" s="21" t="n">
        <f aca="false">IF($A76="",0,SUMIF($B$5:$B$64,$A76,DD$5:DD$64))</f>
        <v>0</v>
      </c>
      <c r="DE76" s="21" t="n">
        <f aca="false">IF($A76="",0,SUMIF($B$5:$B$64,$A76,DE$5:DE$64))</f>
        <v>0</v>
      </c>
      <c r="DF76" s="21" t="n">
        <f aca="false">IF($A76="",0,SUMIF($B$5:$B$64,$A76,DF$5:DF$64))</f>
        <v>0</v>
      </c>
      <c r="DG76" s="21" t="n">
        <f aca="false">IF($A76="",0,SUMIF($B$5:$B$64,$A76,DG$5:DG$64))</f>
        <v>0</v>
      </c>
      <c r="DH76" s="21" t="n">
        <f aca="false">IF($A76="",0,SUMIF($B$5:$B$64,$A76,DH$5:DH$64))</f>
        <v>0</v>
      </c>
      <c r="DI76" s="21" t="n">
        <f aca="false">IF($A76="",0,SUMIF($B$5:$B$64,$A76,DI$5:DI$64))</f>
        <v>0</v>
      </c>
      <c r="DJ76" s="21" t="n">
        <f aca="false">IF($A76="",0,SUMIF($B$5:$B$64,$A76,DJ$5:DJ$64))</f>
        <v>0</v>
      </c>
      <c r="DK76" s="21" t="n">
        <f aca="false">IF($A76="",0,SUMIF($B$5:$B$64,$A76,DK$5:DK$64))</f>
        <v>0</v>
      </c>
      <c r="DL76" s="21" t="n">
        <f aca="false">IF($A76="",0,SUMIF($B$5:$B$64,$A76,DL$5:DL$64))</f>
        <v>0</v>
      </c>
      <c r="DM76" s="21" t="n">
        <f aca="false">IF($A76="",0,SUMIF($B$5:$B$64,$A76,DM$5:DM$64))</f>
        <v>0</v>
      </c>
      <c r="DN76" s="21" t="n">
        <f aca="false">IF($A76="",0,SUMIF($B$5:$B$64,$A76,DN$5:DN$64))</f>
        <v>0</v>
      </c>
      <c r="DO76" s="21" t="n">
        <f aca="false">IF($A76="",0,SUMIF($B$5:$B$64,$A76,DO$5:DO$64))</f>
        <v>0</v>
      </c>
      <c r="DP76" s="21" t="n">
        <f aca="false">IF($A76="",0,SUMIF($B$5:$B$64,$A76,DP$5:DP$64))</f>
        <v>0</v>
      </c>
      <c r="DQ76" s="21" t="n">
        <f aca="false">IF($A76="",0,SUMIF($B$5:$B$64,$A76,DQ$5:DQ$64))</f>
        <v>0</v>
      </c>
      <c r="DR76" s="21" t="n">
        <f aca="false">IF($A76="",0,SUMIF($B$5:$B$64,$A76,DR$5:DR$64))</f>
        <v>0</v>
      </c>
      <c r="DS76" s="21" t="n">
        <f aca="false">IF($A76="",0,SUMIF($B$5:$B$64,$A76,DS$5:DS$64))</f>
        <v>0</v>
      </c>
      <c r="DT76" s="21" t="n">
        <f aca="false">IF($A76="",0,SUMIF($B$5:$B$64,$A76,DT$5:DT$64))</f>
        <v>0</v>
      </c>
      <c r="DU76" s="21" t="n">
        <f aca="false">IF($A76="",0,SUMIF($B$5:$B$64,$A76,DU$5:DU$64))</f>
        <v>0</v>
      </c>
      <c r="DV76" s="21" t="n">
        <f aca="false">IF($A76="",0,SUMIF($B$5:$B$64,$A76,DV$5:DV$64))</f>
        <v>0</v>
      </c>
      <c r="DW76" s="21" t="n">
        <f aca="false">IF($A76="",0,SUMIF($B$5:$B$64,$A76,DW$5:DW$64))</f>
        <v>0</v>
      </c>
      <c r="DX76" s="21" t="n">
        <f aca="false">IF($A76="",0,SUMIF($B$5:$B$64,$A76,DX$5:DX$64))</f>
        <v>0</v>
      </c>
      <c r="DY76" s="21" t="n">
        <f aca="false">IF($A76="",0,SUMIF($B$5:$B$64,$A76,DY$5:DY$64))</f>
        <v>0</v>
      </c>
      <c r="DZ76" s="21" t="n">
        <f aca="false">IF($A76="",0,SUMIF($B$5:$B$64,$A76,DZ$5:DZ$64))</f>
        <v>0</v>
      </c>
      <c r="EA76" s="21" t="n">
        <f aca="false">IF($A76="",0,SUMIF($B$5:$B$64,$A76,EA$5:EA$64))</f>
        <v>0</v>
      </c>
      <c r="EB76" s="21" t="n">
        <f aca="false">IF($A76="",0,SUMIF($B$5:$B$64,$A76,EB$5:EB$64))</f>
        <v>0</v>
      </c>
      <c r="EC76" s="21" t="n">
        <f aca="false">IF($A76="",0,SUMIF($B$5:$B$64,$A76,EC$5:EC$64))</f>
        <v>0</v>
      </c>
      <c r="ED76" s="21" t="n">
        <f aca="false">IF($A76="",0,SUMIF($B$5:$B$64,$A76,ED$5:ED$64))</f>
        <v>0</v>
      </c>
      <c r="EE76" s="21" t="n">
        <f aca="false">IF($A76="",0,SUMIF($B$5:$B$64,$A76,EE$5:EE$64))</f>
        <v>0</v>
      </c>
      <c r="EF76" s="21" t="n">
        <f aca="false">IF($A76="",0,SUMIF($B$5:$B$64,$A76,EF$5:EF$64))</f>
        <v>0</v>
      </c>
      <c r="EG76" s="21" t="n">
        <f aca="false">IF($A76="",0,SUMIF($B$5:$B$64,$A76,EG$5:EG$64))</f>
        <v>0</v>
      </c>
      <c r="EH76" s="21" t="n">
        <f aca="false">IF($A76="",0,SUMIF($B$5:$B$64,$A76,EH$5:EH$64))</f>
        <v>0</v>
      </c>
      <c r="EI76" s="21" t="n">
        <f aca="false">IF($A76="",0,SUMIF($B$5:$B$64,$A76,EI$5:EI$64))</f>
        <v>0</v>
      </c>
      <c r="EJ76" s="21" t="n">
        <f aca="false">IF($A76="",0,SUMIF($B$5:$B$64,$A76,EJ$5:EJ$64))</f>
        <v>0</v>
      </c>
      <c r="EK76" s="21" t="n">
        <f aca="false">IF($A76="",0,SUMIF($B$5:$B$64,$A76,EK$5:EK$64))</f>
        <v>0</v>
      </c>
      <c r="EL76" s="21" t="n">
        <f aca="false">IF($A76="",0,SUMIF($B$5:$B$64,$A76,EL$5:EL$64))</f>
        <v>0</v>
      </c>
      <c r="EM76" s="21" t="n">
        <f aca="false">IF($A76="",0,SUMIF($B$5:$B$64,$A76,EM$5:EM$64))</f>
        <v>0</v>
      </c>
      <c r="EN76" s="21" t="n">
        <f aca="false">IF($A76="",0,SUMIF($B$5:$B$64,$A76,EN$5:EN$64))</f>
        <v>0</v>
      </c>
      <c r="EO76" s="21" t="n">
        <f aca="false">IF($A76="",0,SUMIF($B$5:$B$64,$A76,EO$5:EO$64))</f>
        <v>0</v>
      </c>
      <c r="EP76" s="21" t="n">
        <f aca="false">IF($A76="",0,SUMIF($B$5:$B$64,$A76,EP$5:EP$64))</f>
        <v>0</v>
      </c>
      <c r="EQ76" s="21" t="n">
        <f aca="false">IF($A76="",0,SUMIF($B$5:$B$64,$A76,EQ$5:EQ$64))</f>
        <v>0</v>
      </c>
      <c r="ER76" s="21" t="n">
        <f aca="false">IF($A76="",0,SUMIF($B$5:$B$64,$A76,ER$5:ER$64))</f>
        <v>0</v>
      </c>
      <c r="ES76" s="21" t="n">
        <f aca="false">IF($A76="",0,SUMIF($B$5:$B$64,$A76,ES$5:ES$64))</f>
        <v>0</v>
      </c>
      <c r="ET76" s="21" t="n">
        <f aca="false">IF($A76="",0,SUMIF($B$5:$B$64,$A76,ET$5:ET$64))</f>
        <v>0</v>
      </c>
      <c r="EU76" s="21" t="n">
        <f aca="false">IF($A76="",0,SUMIF($B$5:$B$64,$A76,EU$5:EU$64))</f>
        <v>0</v>
      </c>
      <c r="EV76" s="21" t="n">
        <f aca="false">IF($A76="",0,SUMIF($B$5:$B$64,$A76,EV$5:EV$64))</f>
        <v>0</v>
      </c>
      <c r="EW76" s="21" t="n">
        <f aca="false">IF($A76="",0,SUMIF($B$5:$B$64,$A76,EW$5:EW$64))</f>
        <v>0</v>
      </c>
      <c r="EX76" s="21" t="n">
        <f aca="false">IF($A76="",0,SUMIF($B$5:$B$64,$A76,EX$5:EX$64))</f>
        <v>0</v>
      </c>
      <c r="EY76" s="21" t="n">
        <f aca="false">IF($A76="",0,SUMIF($B$5:$B$64,$A76,EY$5:EY$64))</f>
        <v>0</v>
      </c>
      <c r="EZ76" s="21" t="n">
        <f aca="false">IF($A76="",0,SUMIF($B$5:$B$64,$A76,EZ$5:EZ$64))</f>
        <v>0</v>
      </c>
      <c r="FA76" s="21" t="n">
        <f aca="false">IF($A76="",0,SUMIF($B$5:$B$64,$A76,FA$5:FA$64))</f>
        <v>0</v>
      </c>
      <c r="FB76" s="21" t="n">
        <f aca="false">IF($A76="",0,SUMIF($B$5:$B$64,$A76,FB$5:FB$64))</f>
        <v>0</v>
      </c>
      <c r="FC76" s="21" t="n">
        <f aca="false">IF($A76="",0,SUMIF($B$5:$B$64,$A76,FC$5:FC$64))</f>
        <v>0</v>
      </c>
      <c r="FD76" s="21" t="n">
        <f aca="false">IF($A76="",0,SUMIF($B$5:$B$64,$A76,FD$5:FD$64))</f>
        <v>0</v>
      </c>
      <c r="FE76" s="21" t="n">
        <f aca="false">IF($A76="",0,SUMIF($B$5:$B$64,$A76,FE$5:FE$64))</f>
        <v>0</v>
      </c>
      <c r="FF76" s="21" t="n">
        <f aca="false">IF($A76="",0,SUMIF($B$5:$B$64,$A76,FF$5:FF$64))</f>
        <v>0</v>
      </c>
      <c r="FG76" s="21" t="n">
        <f aca="false">IF($A76="",0,SUMIF($B$5:$B$64,$A76,FG$5:FG$64))</f>
        <v>0</v>
      </c>
      <c r="FH76" s="21" t="n">
        <f aca="false">IF($A76="",0,SUMIF($B$5:$B$64,$A76,FH$5:FH$64))</f>
        <v>0</v>
      </c>
      <c r="FI76" s="21" t="n">
        <f aca="false">IF($A76="",0,SUMIF($B$5:$B$64,$A76,FI$5:FI$64))</f>
        <v>0</v>
      </c>
      <c r="FJ76" s="21" t="n">
        <f aca="false">IF($A76="",0,SUMIF($B$5:$B$64,$A76,FJ$5:FJ$64))</f>
        <v>0</v>
      </c>
      <c r="FK76" s="21" t="n">
        <f aca="false">IF($A76="",0,SUMIF($B$5:$B$64,$A76,FK$5:FK$64))</f>
        <v>0</v>
      </c>
      <c r="FL76" s="21" t="n">
        <f aca="false">IF($A76="",0,SUMIF($B$5:$B$64,$A76,FL$5:FL$64))</f>
        <v>0</v>
      </c>
      <c r="FM76" s="21" t="n">
        <f aca="false">IF($A76="",0,SUMIF($B$5:$B$64,$A76,FM$5:FM$64))</f>
        <v>0</v>
      </c>
      <c r="FN76" s="21" t="n">
        <f aca="false">IF($A76="",0,SUMIF($B$5:$B$64,$A76,FN$5:FN$64))</f>
        <v>0</v>
      </c>
      <c r="FO76" s="21" t="n">
        <f aca="false">IF($A76="",0,SUMIF($B$5:$B$64,$A76,FO$5:FO$64))</f>
        <v>0</v>
      </c>
      <c r="FP76" s="21" t="n">
        <f aca="false">IF($A76="",0,SUMIF($B$5:$B$64,$A76,FP$5:FP$64))</f>
        <v>0</v>
      </c>
      <c r="FQ76" s="21" t="n">
        <f aca="false">IF($A76="",0,SUMIF($B$5:$B$64,$A76,FQ$5:FQ$64))</f>
        <v>0</v>
      </c>
      <c r="FR76" s="21" t="n">
        <f aca="false">IF($A76="",0,SUMIF($B$5:$B$64,$A76,FR$5:FR$64))</f>
        <v>0</v>
      </c>
      <c r="FS76" s="21" t="n">
        <f aca="false">IF($A76="",0,SUMIF($B$5:$B$64,$A76,FS$5:FS$64))</f>
        <v>0</v>
      </c>
      <c r="FT76" s="21" t="n">
        <f aca="false">IF($A76="",0,SUMIF($B$5:$B$64,$A76,FT$5:FT$64))</f>
        <v>0</v>
      </c>
      <c r="FU76" s="21" t="n">
        <f aca="false">IF($A76="",0,SUMIF($B$5:$B$64,$A76,FU$5:FU$64))</f>
        <v>0</v>
      </c>
      <c r="FV76" s="21" t="n">
        <f aca="false">IF($A76="",0,SUMIF($B$5:$B$64,$A76,FV$5:FV$64))</f>
        <v>0</v>
      </c>
      <c r="FW76" s="21" t="n">
        <f aca="false">IF($A76="",0,SUMIF($B$5:$B$64,$A76,FW$5:FW$64))</f>
        <v>0</v>
      </c>
      <c r="FX76" s="21" t="n">
        <f aca="false">IF($A76="",0,SUMIF($B$5:$B$64,$A76,FX$5:FX$64))</f>
        <v>0</v>
      </c>
      <c r="FY76" s="21" t="n">
        <f aca="false">IF($A76="",0,SUMIF($B$5:$B$64,$A76,FY$5:FY$64))</f>
        <v>0</v>
      </c>
      <c r="FZ76" s="21" t="n">
        <f aca="false">IF($A76="",0,SUMIF($B$5:$B$64,$A76,FZ$5:FZ$64))</f>
        <v>0</v>
      </c>
      <c r="GA76" s="21" t="n">
        <f aca="false">IF($A76="",0,SUMIF($B$5:$B$64,$A76,GA$5:GA$64))</f>
        <v>0</v>
      </c>
      <c r="GB76" s="21" t="n">
        <f aca="false">IF($A76="",0,SUMIF($B$5:$B$64,$A76,GB$5:GB$64))</f>
        <v>0</v>
      </c>
      <c r="GC76" s="21" t="n">
        <f aca="false">IF($A76="",0,SUMIF($B$5:$B$64,$A76,GC$5:GC$64))</f>
        <v>0</v>
      </c>
      <c r="GD76" s="21" t="n">
        <f aca="false">IF($A76="",0,SUMIF($B$5:$B$64,$A76,GD$5:GD$64))</f>
        <v>0</v>
      </c>
      <c r="GE76" s="21" t="n">
        <f aca="false">IF($A76="",0,SUMIF($B$5:$B$64,$A76,GE$5:GE$64))</f>
        <v>0</v>
      </c>
      <c r="GF76" s="21" t="n">
        <f aca="false">IF($A76="",0,SUMIF($B$5:$B$64,$A76,GF$5:GF$64))</f>
        <v>0</v>
      </c>
      <c r="GG76" s="21" t="n">
        <f aca="false">IF($A76="",0,SUMIF($B$5:$B$64,$A76,GG$5:GG$64))</f>
        <v>0</v>
      </c>
      <c r="GH76" s="21" t="n">
        <f aca="false">IF($A76="",0,SUMIF($B$5:$B$64,$A76,GH$5:GH$64))</f>
        <v>0</v>
      </c>
      <c r="GI76" s="21" t="n">
        <f aca="false">IF($A76="",0,SUMIF($B$5:$B$64,$A76,GI$5:GI$64))</f>
        <v>0</v>
      </c>
      <c r="GJ76" s="21" t="n">
        <f aca="false">IF($A76="",0,SUMIF($B$5:$B$64,$A76,GJ$5:GJ$64))</f>
        <v>0</v>
      </c>
      <c r="GK76" s="21" t="n">
        <f aca="false">IF($A76="",0,SUMIF($B$5:$B$64,$A76,GK$5:GK$64))</f>
        <v>0</v>
      </c>
      <c r="GL76" s="21" t="n">
        <f aca="false">IF($A76="",0,SUMIF($B$5:$B$64,$A76,GL$5:GL$64))</f>
        <v>0</v>
      </c>
      <c r="GM76" s="21" t="n">
        <f aca="false">IF($A76="",0,SUMIF($B$5:$B$64,$A76,GM$5:GM$64))</f>
        <v>0</v>
      </c>
      <c r="GN76" s="21" t="n">
        <f aca="false">IF($A76="",0,SUMIF($B$5:$B$64,$A76,GN$5:GN$64))</f>
        <v>0</v>
      </c>
      <c r="GO76" s="21" t="n">
        <f aca="false">IF($A76="",0,SUMIF($B$5:$B$64,$A76,GO$5:GO$64))</f>
        <v>0</v>
      </c>
      <c r="GP76" s="21" t="n">
        <f aca="false">IF($A76="",0,SUMIF($B$5:$B$64,$A76,GP$5:GP$64))</f>
        <v>0</v>
      </c>
      <c r="GQ76" s="21" t="n">
        <f aca="false">IF($A76="",0,SUMIF($B$5:$B$64,$A76,GQ$5:GQ$64))</f>
        <v>0</v>
      </c>
      <c r="GR76" s="21" t="n">
        <f aca="false">IF($A76="",0,SUMIF($B$5:$B$64,$A76,GR$5:GR$64))</f>
        <v>0</v>
      </c>
      <c r="GS76" s="21" t="n">
        <f aca="false">IF($A76="",0,SUMIF($B$5:$B$64,$A76,GS$5:GS$64))</f>
        <v>0</v>
      </c>
      <c r="GT76" s="21" t="n">
        <f aca="false">IF($A76="",0,SUMIF($B$5:$B$64,$A76,GT$5:GT$64))</f>
        <v>0</v>
      </c>
      <c r="GU76" s="21" t="n">
        <f aca="false">IF($A76="",0,SUMIF($B$5:$B$64,$A76,GU$5:GU$64))</f>
        <v>0</v>
      </c>
      <c r="GV76" s="21" t="n">
        <f aca="false">IF($A76="",0,SUMIF($B$5:$B$64,$A76,GV$5:GV$64))</f>
        <v>0</v>
      </c>
      <c r="GW76" s="21" t="n">
        <f aca="false">IF($A76="",0,SUMIF($B$5:$B$64,$A76,GW$5:GW$64))</f>
        <v>0</v>
      </c>
      <c r="GX76" s="21" t="n">
        <f aca="false">IF($A76="",0,SUMIF($B$5:$B$64,$A76,GX$5:GX$64))</f>
        <v>0</v>
      </c>
      <c r="GY76" s="21" t="n">
        <f aca="false">IF($A76="",0,SUMIF($B$5:$B$64,$A76,GY$5:GY$64))</f>
        <v>0</v>
      </c>
      <c r="GZ76" s="21" t="n">
        <f aca="false">IF($A76="",0,SUMIF($B$5:$B$64,$A76,GZ$5:GZ$64))</f>
        <v>0</v>
      </c>
      <c r="HA76" s="21" t="n">
        <f aca="false">IF($A76="",0,SUMIF($B$5:$B$64,$A76,HA$5:HA$64))</f>
        <v>0</v>
      </c>
      <c r="HB76" s="21" t="n">
        <f aca="false">IF($A76="",0,SUMIF($B$5:$B$64,$A76,HB$5:HB$64))</f>
        <v>0</v>
      </c>
      <c r="HC76" s="21" t="n">
        <f aca="false">IF($A76="",0,SUMIF($B$5:$B$64,$A76,HC$5:HC$64))</f>
        <v>0</v>
      </c>
      <c r="HD76" s="21" t="n">
        <f aca="false">IF($A76="",0,SUMIF($B$5:$B$64,$A76,HD$5:HD$64))</f>
        <v>0</v>
      </c>
      <c r="HE76" s="21" t="n">
        <f aca="false">IF($A76="",0,SUMIF($B$5:$B$64,$A76,HE$5:HE$64))</f>
        <v>0</v>
      </c>
      <c r="HF76" s="21" t="n">
        <f aca="false">IF($A76="",0,SUMIF($B$5:$B$64,$A76,HF$5:HF$64))</f>
        <v>0</v>
      </c>
      <c r="HG76" s="21" t="n">
        <f aca="false">IF($A76="",0,SUMIF($B$5:$B$64,$A76,HG$5:HG$64))</f>
        <v>0</v>
      </c>
      <c r="HH76" s="21" t="n">
        <f aca="false">IF($A76="",0,SUMIF($B$5:$B$64,$A76,HH$5:HH$64))</f>
        <v>0</v>
      </c>
      <c r="HI76" s="21" t="n">
        <f aca="false">IF($A76="",0,SUMIF($B$5:$B$64,$A76,HI$5:HI$64))</f>
        <v>0</v>
      </c>
      <c r="HJ76" s="21" t="n">
        <f aca="false">IF($A76="",0,SUMIF($B$5:$B$64,$A76,HJ$5:HJ$64))</f>
        <v>0</v>
      </c>
      <c r="HK76" s="21" t="n">
        <f aca="false">IF($A76="",0,SUMIF($B$5:$B$64,$A76,HK$5:HK$64))</f>
        <v>0</v>
      </c>
      <c r="HL76" s="21" t="n">
        <f aca="false">IF($A76="",0,SUMIF($B$5:$B$64,$A76,HL$5:HL$64))</f>
        <v>0</v>
      </c>
      <c r="HM76" s="21" t="n">
        <f aca="false">IF($A76="",0,SUMIF($B$5:$B$64,$A76,HM$5:HM$64))</f>
        <v>0</v>
      </c>
      <c r="HN76" s="21" t="n">
        <f aca="false">IF($A76="",0,SUMIF($B$5:$B$64,$A76,HN$5:HN$64))</f>
        <v>0</v>
      </c>
      <c r="HO76" s="21" t="n">
        <f aca="false">IF($A76="",0,SUMIF($B$5:$B$64,$A76,HO$5:HO$64))</f>
        <v>0</v>
      </c>
      <c r="HP76" s="21" t="n">
        <f aca="false">IF($A76="",0,SUMIF($B$5:$B$64,$A76,HP$5:HP$64))</f>
        <v>0</v>
      </c>
      <c r="HQ76" s="21" t="n">
        <f aca="false">IF($A76="",0,SUMIF($B$5:$B$64,$A76,HQ$5:HQ$64))</f>
        <v>0</v>
      </c>
      <c r="HR76" s="21" t="n">
        <f aca="false">IF($A76="",0,SUMIF($B$5:$B$64,$A76,HR$5:HR$64))</f>
        <v>0</v>
      </c>
      <c r="HS76" s="21" t="n">
        <f aca="false">IF($A76="",0,SUMIF($B$5:$B$64,$A76,HS$5:HS$64))</f>
        <v>0</v>
      </c>
      <c r="HT76" s="21" t="n">
        <f aca="false">IF($A76="",0,SUMIF($B$5:$B$64,$A76,HT$5:HT$64))</f>
        <v>0</v>
      </c>
      <c r="HU76" s="21" t="n">
        <f aca="false">IF($A76="",0,SUMIF($B$5:$B$64,$A76,HU$5:HU$64))</f>
        <v>0</v>
      </c>
      <c r="HV76" s="21" t="n">
        <f aca="false">IF($A76="",0,SUMIF($B$5:$B$64,$A76,HV$5:HV$64))</f>
        <v>0</v>
      </c>
      <c r="HW76" s="21" t="n">
        <f aca="false">IF($A76="",0,SUMIF($B$5:$B$64,$A76,HW$5:HW$64))</f>
        <v>0</v>
      </c>
      <c r="HX76" s="21" t="n">
        <f aca="false">IF($A76="",0,SUMIF($B$5:$B$64,$A76,HX$5:HX$64))</f>
        <v>0</v>
      </c>
      <c r="HY76" s="21" t="n">
        <f aca="false">IF($A76="",0,SUMIF($B$5:$B$64,$A76,HY$5:HY$64))</f>
        <v>0</v>
      </c>
      <c r="HZ76" s="21" t="n">
        <f aca="false">IF($A76="",0,SUMIF($B$5:$B$64,$A76,HZ$5:HZ$64))</f>
        <v>0</v>
      </c>
      <c r="IA76" s="21" t="n">
        <f aca="false">IF($A76="",0,SUMIF($B$5:$B$64,$A76,IA$5:IA$64))</f>
        <v>0</v>
      </c>
      <c r="IB76" s="21" t="n">
        <f aca="false">IF($A76="",0,SUMIF($B$5:$B$64,$A76,IB$5:IB$64))</f>
        <v>0</v>
      </c>
      <c r="IC76" s="21" t="n">
        <f aca="false">IF($A76="",0,SUMIF($B$5:$B$64,$A76,IC$5:IC$64))</f>
        <v>0</v>
      </c>
      <c r="ID76" s="21" t="n">
        <f aca="false">IF($A76="",0,SUMIF($B$5:$B$64,$A76,ID$5:ID$64))</f>
        <v>0</v>
      </c>
      <c r="IE76" s="21" t="n">
        <f aca="false">IF($A76="",0,SUMIF($B$5:$B$64,$A76,IE$5:IE$64))</f>
        <v>0</v>
      </c>
      <c r="IF76" s="21" t="n">
        <f aca="false">IF($A76="",0,SUMIF($B$5:$B$64,$A76,IF$5:IF$64))</f>
        <v>0</v>
      </c>
      <c r="IG76" s="21" t="n">
        <f aca="false">IF($A76="",0,SUMIF($B$5:$B$64,$A76,IG$5:IG$64))</f>
        <v>0</v>
      </c>
      <c r="IH76" s="21" t="n">
        <f aca="false">IF($A76="",0,SUMIF($B$5:$B$64,$A76,IH$5:IH$64))</f>
        <v>0</v>
      </c>
      <c r="II76" s="21" t="n">
        <f aca="false">IF($A76="",0,SUMIF($B$5:$B$64,$A76,II$5:II$64))</f>
        <v>0</v>
      </c>
      <c r="IJ76" s="21" t="n">
        <f aca="false">IF($A76="",0,SUMIF($B$5:$B$64,$A76,IJ$5:IJ$64))</f>
        <v>0</v>
      </c>
      <c r="IK76" s="21" t="n">
        <f aca="false">IF($A76="",0,SUMIF($B$5:$B$64,$A76,IK$5:IK$64))</f>
        <v>0</v>
      </c>
      <c r="IL76" s="21" t="n">
        <f aca="false">IF($A76="",0,SUMIF($B$5:$B$64,$A76,IL$5:IL$64))</f>
        <v>0</v>
      </c>
      <c r="IM76" s="21" t="n">
        <f aca="false">IF($A76="",0,SUMIF($B$5:$B$64,$A76,IM$5:IM$64))</f>
        <v>0</v>
      </c>
      <c r="IN76" s="21" t="n">
        <f aca="false">IF($A76="",0,SUMIF($B$5:$B$64,$A76,IN$5:IN$64))</f>
        <v>0</v>
      </c>
      <c r="IO76" s="21" t="n">
        <f aca="false">IF($A76="",0,SUMIF($B$5:$B$64,$A76,IO$5:IO$64))</f>
        <v>0</v>
      </c>
      <c r="IP76" s="21" t="n">
        <f aca="false">IF($A76="",0,SUMIF($B$5:$B$64,$A76,IP$5:IP$64))</f>
        <v>0</v>
      </c>
      <c r="IQ76" s="21" t="n">
        <f aca="false">IF($A76="",0,SUMIF($B$5:$B$64,$A76,IQ$5:IQ$64))</f>
        <v>0</v>
      </c>
      <c r="IR76" s="21" t="n">
        <f aca="false">IF($A76="",0,SUMIF($B$5:$B$64,$A76,IR$5:IR$64))</f>
        <v>0</v>
      </c>
      <c r="IS76" s="21" t="n">
        <f aca="false">IF($A76="",0,SUMIF($B$5:$B$64,$A76,IS$5:IS$64))</f>
        <v>0</v>
      </c>
      <c r="IT76" s="21" t="n">
        <f aca="false">IF($A76="",0,SUMIF($B$5:$B$64,$A76,IT$5:IT$64))</f>
        <v>0</v>
      </c>
      <c r="IU76" s="21" t="n">
        <f aca="false">IF($A76="",0,SUMIF($B$5:$B$64,$A76,IU$5:IU$64))</f>
        <v>0</v>
      </c>
      <c r="IV76" s="21" t="n">
        <f aca="false">IF($A76="",0,SUMIF($B$5:$B$64,$A76,IV$5:IV$64))</f>
        <v>0</v>
      </c>
      <c r="IW76" s="21" t="n">
        <f aca="false">IF($A76="",0,SUMIF($B$5:$B$64,$A76,IW$5:IW$64))</f>
        <v>0</v>
      </c>
      <c r="IX76" s="21" t="n">
        <f aca="false">IF($A76="",0,SUMIF($B$5:$B$64,$A76,IX$5:IX$64))</f>
        <v>0</v>
      </c>
      <c r="IY76" s="21" t="n">
        <f aca="false">IF($A76="",0,SUMIF($B$5:$B$64,$A76,IY$5:IY$64))</f>
        <v>0</v>
      </c>
      <c r="IZ76" s="21" t="n">
        <f aca="false">IF($A76="",0,SUMIF($B$5:$B$64,$A76,IZ$5:IZ$64))</f>
        <v>0</v>
      </c>
      <c r="JA76" s="21" t="n">
        <f aca="false">IF($A76="",0,SUMIF($B$5:$B$64,$A76,JA$5:JA$64))</f>
        <v>0</v>
      </c>
      <c r="JB76" s="21" t="n">
        <f aca="false">IF($A76="",0,SUMIF($B$5:$B$64,$A76,JB$5:JB$64))</f>
        <v>0</v>
      </c>
      <c r="JC76" s="21" t="n">
        <f aca="false">IF($A76="",0,SUMIF($B$5:$B$64,$A76,JC$5:JC$64))</f>
        <v>0</v>
      </c>
      <c r="JD76" s="21" t="n">
        <f aca="false">IF($A76="",0,SUMIF($B$5:$B$64,$A76,JD$5:JD$64))</f>
        <v>0</v>
      </c>
      <c r="JE76" s="21" t="n">
        <f aca="false">IF($A76="",0,SUMIF($B$5:$B$64,$A76,JE$5:JE$64))</f>
        <v>0</v>
      </c>
      <c r="JF76" s="21" t="n">
        <f aca="false">IF($A76="",0,SUMIF($B$5:$B$64,$A76,JF$5:JF$64))</f>
        <v>0</v>
      </c>
      <c r="JG76" s="21" t="n">
        <f aca="false">IF($A76="",0,SUMIF($B$5:$B$64,$A76,JG$5:JG$64))</f>
        <v>0</v>
      </c>
      <c r="JH76" s="21" t="n">
        <f aca="false">IF($A76="",0,SUMIF($B$5:$B$64,$A76,JH$5:JH$64))</f>
        <v>0</v>
      </c>
      <c r="JI76" s="21" t="n">
        <f aca="false">IF($A76="",0,SUMIF($B$5:$B$64,$A76,JI$5:JI$64))</f>
        <v>0</v>
      </c>
      <c r="JJ76" s="21" t="n">
        <f aca="false">IF($A76="",0,SUMIF($B$5:$B$64,$A76,JJ$5:JJ$64))</f>
        <v>0</v>
      </c>
      <c r="JK76" s="21" t="n">
        <f aca="false">IF($A76="",0,SUMIF($B$5:$B$64,$A76,JK$5:JK$64))</f>
        <v>0</v>
      </c>
      <c r="JL76" s="21" t="n">
        <f aca="false">IF($A76="",0,SUMIF($B$5:$B$64,$A76,JL$5:JL$64))</f>
        <v>0</v>
      </c>
      <c r="JM76" s="21" t="n">
        <f aca="false">IF($A76="",0,SUMIF($B$5:$B$64,$A76,JM$5:JM$64))</f>
        <v>0</v>
      </c>
      <c r="JN76" s="21" t="n">
        <f aca="false">IF($A76="",0,SUMIF($B$5:$B$64,$A76,JN$5:JN$64))</f>
        <v>0</v>
      </c>
      <c r="JO76" s="21" t="n">
        <f aca="false">IF($A76="",0,SUMIF($B$5:$B$64,$A76,JO$5:JO$64))</f>
        <v>0</v>
      </c>
      <c r="JP76" s="21" t="n">
        <f aca="false">IF($A76="",0,SUMIF($B$5:$B$64,$A76,JP$5:JP$64))</f>
        <v>0</v>
      </c>
      <c r="JQ76" s="21" t="n">
        <f aca="false">IF($A76="",0,SUMIF($B$5:$B$64,$A76,JQ$5:JQ$64))</f>
        <v>0</v>
      </c>
      <c r="JR76" s="21" t="n">
        <f aca="false">IF($A76="",0,SUMIF($B$5:$B$64,$A76,JR$5:JR$64))</f>
        <v>0</v>
      </c>
      <c r="JS76" s="21" t="n">
        <f aca="false">IF($A76="",0,SUMIF($B$5:$B$64,$A76,JS$5:JS$64))</f>
        <v>0</v>
      </c>
      <c r="JT76" s="21" t="n">
        <f aca="false">IF($A76="",0,SUMIF($B$5:$B$64,$A76,JT$5:JT$64))</f>
        <v>0</v>
      </c>
      <c r="JU76" s="21" t="n">
        <f aca="false">IF($A76="",0,SUMIF($B$5:$B$64,$A76,JU$5:JU$64))</f>
        <v>0</v>
      </c>
      <c r="JV76" s="21" t="n">
        <f aca="false">IF($A76="",0,SUMIF($B$5:$B$64,$A76,JV$5:JV$64))</f>
        <v>0</v>
      </c>
      <c r="JW76" s="21" t="n">
        <f aca="false">IF($A76="",0,SUMIF($B$5:$B$64,$A76,JW$5:JW$64))</f>
        <v>0</v>
      </c>
      <c r="JX76" s="21" t="n">
        <f aca="false">IF($A76="",0,SUMIF($B$5:$B$64,$A76,JX$5:JX$64))</f>
        <v>0</v>
      </c>
      <c r="JY76" s="21" t="n">
        <f aca="false">IF($A76="",0,SUMIF($B$5:$B$64,$A76,JY$5:JY$64))</f>
        <v>0</v>
      </c>
      <c r="JZ76" s="21" t="n">
        <f aca="false">IF($A76="",0,SUMIF($B$5:$B$64,$A76,JZ$5:JZ$64))</f>
        <v>0</v>
      </c>
      <c r="KA76" s="21" t="n">
        <f aca="false">IF($A76="",0,SUMIF($B$5:$B$64,$A76,KA$5:KA$64))</f>
        <v>0</v>
      </c>
      <c r="KB76" s="21" t="n">
        <f aca="false">IF($A76="",0,SUMIF($B$5:$B$64,$A76,KB$5:KB$64))</f>
        <v>0</v>
      </c>
      <c r="KC76" s="21" t="n">
        <f aca="false">IF($A76="",0,SUMIF($B$5:$B$64,$A76,KC$5:KC$64))</f>
        <v>0</v>
      </c>
      <c r="KD76" s="21" t="n">
        <f aca="false">IF($A76="",0,SUMIF($B$5:$B$64,$A76,KD$5:KD$64))</f>
        <v>0</v>
      </c>
      <c r="KE76" s="21" t="n">
        <f aca="false">IF($A76="",0,SUMIF($B$5:$B$64,$A76,KE$5:KE$64))</f>
        <v>0</v>
      </c>
      <c r="KF76" s="21" t="n">
        <f aca="false">IF($A76="",0,SUMIF($B$5:$B$64,$A76,KF$5:KF$64))</f>
        <v>0</v>
      </c>
      <c r="KG76" s="21" t="n">
        <f aca="false">IF($A76="",0,SUMIF($B$5:$B$64,$A76,KG$5:KG$64))</f>
        <v>0</v>
      </c>
      <c r="KH76" s="21" t="n">
        <f aca="false">IF($A76="",0,SUMIF($B$5:$B$64,$A76,KH$5:KH$64))</f>
        <v>0</v>
      </c>
      <c r="KI76" s="21" t="n">
        <f aca="false">IF($A76="",0,SUMIF($B$5:$B$64,$A76,KI$5:KI$64))</f>
        <v>0</v>
      </c>
      <c r="KJ76" s="21" t="n">
        <f aca="false">IF($A76="",0,SUMIF($B$5:$B$64,$A76,KJ$5:KJ$64))</f>
        <v>0</v>
      </c>
      <c r="KK76" s="21" t="n">
        <f aca="false">IF($A76="",0,SUMIF($B$5:$B$64,$A76,KK$5:KK$64))</f>
        <v>0</v>
      </c>
      <c r="KL76" s="21" t="n">
        <f aca="false">IF($A76="",0,SUMIF($B$5:$B$64,$A76,KL$5:KL$64))</f>
        <v>0</v>
      </c>
      <c r="KM76" s="21" t="n">
        <f aca="false">IF($A76="",0,SUMIF($B$5:$B$64,$A76,KM$5:KM$64))</f>
        <v>0</v>
      </c>
      <c r="KN76" s="21" t="n">
        <f aca="false">IF($A76="",0,SUMIF($B$5:$B$64,$A76,KN$5:KN$64))</f>
        <v>0</v>
      </c>
      <c r="KO76" s="21" t="n">
        <f aca="false">IF($A76="",0,SUMIF($B$5:$B$64,$A76,KO$5:KO$64))</f>
        <v>0</v>
      </c>
      <c r="KP76" s="21" t="n">
        <f aca="false">IF($A76="",0,SUMIF($B$5:$B$64,$A76,KP$5:KP$64))</f>
        <v>0</v>
      </c>
      <c r="KQ76" s="21" t="n">
        <f aca="false">IF($A76="",0,SUMIF($B$5:$B$64,$A76,KQ$5:KQ$64))</f>
        <v>0</v>
      </c>
      <c r="KR76" s="21" t="n">
        <f aca="false">IF($A76="",0,SUMIF($B$5:$B$64,$A76,KR$5:KR$64))</f>
        <v>0</v>
      </c>
      <c r="KS76" s="21" t="n">
        <f aca="false">IF($A76="",0,SUMIF($B$5:$B$64,$A76,KS$5:KS$64))</f>
        <v>0</v>
      </c>
      <c r="KT76" s="21" t="n">
        <f aca="false">IF($A76="",0,SUMIF($B$5:$B$64,$A76,KT$5:KT$64))</f>
        <v>0</v>
      </c>
      <c r="KU76" s="21" t="n">
        <f aca="false">IF($A76="",0,SUMIF($B$5:$B$64,$A76,KU$5:KU$64))</f>
        <v>0</v>
      </c>
      <c r="KV76" s="21" t="n">
        <f aca="false">IF($A76="",0,SUMIF($B$5:$B$64,$A76,KV$5:KV$64))</f>
        <v>0</v>
      </c>
      <c r="KW76" s="21" t="n">
        <f aca="false">IF($A76="",0,SUMIF($B$5:$B$64,$A76,KW$5:KW$64))</f>
        <v>0</v>
      </c>
      <c r="KX76" s="21" t="n">
        <f aca="false">IF($A76="",0,SUMIF($B$5:$B$64,$A76,KX$5:KX$64))</f>
        <v>0</v>
      </c>
      <c r="KY76" s="21" t="n">
        <f aca="false">IF($A76="",0,SUMIF($B$5:$B$64,$A76,KY$5:KY$64))</f>
        <v>0</v>
      </c>
      <c r="KZ76" s="21" t="n">
        <f aca="false">IF($A76="",0,SUMIF($B$5:$B$64,$A76,KZ$5:KZ$64))</f>
        <v>0</v>
      </c>
      <c r="LA76" s="21" t="n">
        <f aca="false">IF($A76="",0,SUMIF($B$5:$B$64,$A76,LA$5:LA$64))</f>
        <v>0</v>
      </c>
      <c r="LB76" s="21" t="n">
        <f aca="false">IF($A76="",0,SUMIF($B$5:$B$64,$A76,LB$5:LB$64))</f>
        <v>0</v>
      </c>
      <c r="LC76" s="21" t="n">
        <f aca="false">IF($A76="",0,SUMIF($B$5:$B$64,$A76,LC$5:LC$64))</f>
        <v>0</v>
      </c>
      <c r="LD76" s="21" t="n">
        <f aca="false">IF($A76="",0,SUMIF($B$5:$B$64,$A76,LD$5:LD$64))</f>
        <v>0</v>
      </c>
      <c r="LE76" s="21" t="n">
        <f aca="false">IF($A76="",0,SUMIF($B$5:$B$64,$A76,LE$5:LE$64))</f>
        <v>0</v>
      </c>
      <c r="LF76" s="21" t="n">
        <f aca="false">IF($A76="",0,SUMIF($B$5:$B$64,$A76,LF$5:LF$64))</f>
        <v>0</v>
      </c>
      <c r="LG76" s="21" t="n">
        <f aca="false">IF($A76="",0,SUMIF($B$5:$B$64,$A76,LG$5:LG$64))</f>
        <v>0</v>
      </c>
      <c r="LH76" s="21" t="n">
        <f aca="false">IF($A76="",0,SUMIF($B$5:$B$64,$A76,LH$5:LH$64))</f>
        <v>0</v>
      </c>
      <c r="LI76" s="21" t="n">
        <f aca="false">IF($A76="",0,SUMIF($B$5:$B$64,$A76,LI$5:LI$64))</f>
        <v>0</v>
      </c>
      <c r="LJ76" s="21" t="n">
        <f aca="false">IF($A76="",0,SUMIF($B$5:$B$64,$A76,LJ$5:LJ$64))</f>
        <v>0</v>
      </c>
      <c r="LK76" s="21" t="n">
        <f aca="false">IF($A76="",0,SUMIF($B$5:$B$64,$A76,LK$5:LK$64))</f>
        <v>0</v>
      </c>
      <c r="LL76" s="21" t="n">
        <f aca="false">IF($A76="",0,SUMIF($B$5:$B$64,$A76,LL$5:LL$64))</f>
        <v>0</v>
      </c>
      <c r="LM76" s="21" t="n">
        <f aca="false">IF($A76="",0,SUMIF($B$5:$B$64,$A76,LM$5:LM$64))</f>
        <v>0</v>
      </c>
      <c r="LN76" s="21" t="n">
        <f aca="false">IF($A76="",0,SUMIF($B$5:$B$64,$A76,LN$5:LN$64))</f>
        <v>0</v>
      </c>
      <c r="LO76" s="21" t="n">
        <f aca="false">IF($A76="",0,SUMIF($B$5:$B$64,$A76,LO$5:LO$64))</f>
        <v>0</v>
      </c>
      <c r="LP76" s="21" t="n">
        <f aca="false">IF($A76="",0,SUMIF($B$5:$B$64,$A76,LP$5:LP$64))</f>
        <v>0</v>
      </c>
      <c r="LQ76" s="21" t="n">
        <f aca="false">IF($A76="",0,SUMIF($B$5:$B$64,$A76,LQ$5:LQ$64))</f>
        <v>0</v>
      </c>
      <c r="LR76" s="21" t="n">
        <f aca="false">IF($A76="",0,SUMIF($B$5:$B$64,$A76,LR$5:LR$64))</f>
        <v>0</v>
      </c>
      <c r="LS76" s="21" t="n">
        <f aca="false">IF($A76="",0,SUMIF($B$5:$B$64,$A76,LS$5:LS$64))</f>
        <v>0</v>
      </c>
      <c r="LT76" s="21" t="n">
        <f aca="false">IF($A76="",0,SUMIF($B$5:$B$64,$A76,LT$5:LT$64))</f>
        <v>0</v>
      </c>
      <c r="LU76" s="21" t="n">
        <f aca="false">IF($A76="",0,SUMIF($B$5:$B$64,$A76,LU$5:LU$64))</f>
        <v>0</v>
      </c>
      <c r="LV76" s="21" t="n">
        <f aca="false">IF($A76="",0,SUMIF($B$5:$B$64,$A76,LV$5:LV$64))</f>
        <v>0</v>
      </c>
      <c r="LW76" s="21" t="n">
        <f aca="false">IF($A76="",0,SUMIF($B$5:$B$64,$A76,LW$5:LW$64))</f>
        <v>0</v>
      </c>
      <c r="LX76" s="21" t="n">
        <f aca="false">IF($A76="",0,SUMIF($B$5:$B$64,$A76,LX$5:LX$64))</f>
        <v>0</v>
      </c>
      <c r="LY76" s="21" t="n">
        <f aca="false">IF($A76="",0,SUMIF($B$5:$B$64,$A76,LY$5:LY$64))</f>
        <v>0</v>
      </c>
      <c r="LZ76" s="21" t="n">
        <f aca="false">IF($A76="",0,SUMIF($B$5:$B$64,$A76,LZ$5:LZ$64))</f>
        <v>0</v>
      </c>
      <c r="MA76" s="21" t="n">
        <f aca="false">IF($A76="",0,SUMIF($B$5:$B$64,$A76,MA$5:MA$64))</f>
        <v>0</v>
      </c>
      <c r="MB76" s="21" t="n">
        <f aca="false">IF($A76="",0,SUMIF($B$5:$B$64,$A76,MB$5:MB$64))</f>
        <v>0</v>
      </c>
      <c r="MC76" s="21" t="n">
        <f aca="false">IF($A76="",0,SUMIF($B$5:$B$64,$A76,MC$5:MC$64))</f>
        <v>0</v>
      </c>
      <c r="MD76" s="21" t="n">
        <f aca="false">IF($A76="",0,SUMIF($B$5:$B$64,$A76,MD$5:MD$64))</f>
        <v>0</v>
      </c>
      <c r="ME76" s="21" t="n">
        <f aca="false">IF($A76="",0,SUMIF($B$5:$B$64,$A76,ME$5:ME$64))</f>
        <v>0</v>
      </c>
      <c r="MF76" s="21" t="n">
        <f aca="false">IF($A76="",0,SUMIF($B$5:$B$64,$A76,MF$5:MF$64))</f>
        <v>0</v>
      </c>
      <c r="MG76" s="21" t="n">
        <f aca="false">IF($A76="",0,SUMIF($B$5:$B$64,$A76,MG$5:MG$64))</f>
        <v>0</v>
      </c>
      <c r="MH76" s="21" t="n">
        <f aca="false">IF($A76="",0,SUMIF($B$5:$B$64,$A76,MH$5:MH$64))</f>
        <v>0</v>
      </c>
      <c r="MI76" s="21" t="n">
        <f aca="false">IF($A76="",0,SUMIF($B$5:$B$64,$A76,MI$5:MI$64))</f>
        <v>0</v>
      </c>
      <c r="MJ76" s="21" t="n">
        <f aca="false">IF($A76="",0,SUMIF($B$5:$B$64,$A76,MJ$5:MJ$64))</f>
        <v>0</v>
      </c>
      <c r="MK76" s="21" t="n">
        <f aca="false">IF($A76="",0,SUMIF($B$5:$B$64,$A76,MK$5:MK$64))</f>
        <v>0</v>
      </c>
      <c r="ML76" s="21" t="n">
        <f aca="false">IF($A76="",0,SUMIF($B$5:$B$64,$A76,ML$5:ML$64))</f>
        <v>0</v>
      </c>
      <c r="MM76" s="21" t="n">
        <f aca="false">IF($A76="",0,SUMIF($B$5:$B$64,$A76,MM$5:MM$64))</f>
        <v>0</v>
      </c>
      <c r="MN76" s="21" t="n">
        <f aca="false">IF($A76="",0,SUMIF($B$5:$B$64,$A76,MN$5:MN$64))</f>
        <v>0</v>
      </c>
      <c r="MO76" s="21" t="n">
        <f aca="false">IF($A76="",0,SUMIF($B$5:$B$64,$A76,MO$5:MO$64))</f>
        <v>0</v>
      </c>
      <c r="MP76" s="21" t="n">
        <f aca="false">IF($A76="",0,SUMIF($B$5:$B$64,$A76,MP$5:MP$64))</f>
        <v>0</v>
      </c>
      <c r="MQ76" s="21" t="n">
        <f aca="false">IF($A76="",0,SUMIF($B$5:$B$64,$A76,MQ$5:MQ$64))</f>
        <v>0</v>
      </c>
      <c r="MR76" s="21" t="n">
        <f aca="false">IF($A76="",0,SUMIF($B$5:$B$64,$A76,MR$5:MR$64))</f>
        <v>0</v>
      </c>
      <c r="MS76" s="21" t="n">
        <f aca="false">IF($A76="",0,SUMIF($B$5:$B$64,$A76,MS$5:MS$64))</f>
        <v>0</v>
      </c>
      <c r="MT76" s="21" t="n">
        <f aca="false">IF($A76="",0,SUMIF($B$5:$B$64,$A76,MT$5:MT$64))</f>
        <v>0</v>
      </c>
      <c r="MU76" s="21" t="n">
        <f aca="false">IF($A76="",0,SUMIF($B$5:$B$64,$A76,MU$5:MU$64))</f>
        <v>0</v>
      </c>
      <c r="MV76" s="21" t="n">
        <f aca="false">IF($A76="",0,SUMIF($B$5:$B$64,$A76,MV$5:MV$64))</f>
        <v>0</v>
      </c>
      <c r="MW76" s="21" t="n">
        <f aca="false">IF($A76="",0,SUMIF($B$5:$B$64,$A76,MW$5:MW$64))</f>
        <v>0</v>
      </c>
      <c r="MX76" s="21" t="n">
        <f aca="false">IF($A76="",0,SUMIF($B$5:$B$64,$A76,MX$5:MX$64))</f>
        <v>0</v>
      </c>
      <c r="MY76" s="21" t="n">
        <f aca="false">IF($A76="",0,SUMIF($B$5:$B$64,$A76,MY$5:MY$64))</f>
        <v>0</v>
      </c>
      <c r="MZ76" s="21" t="n">
        <f aca="false">IF($A76="",0,SUMIF($B$5:$B$64,$A76,MZ$5:MZ$64))</f>
        <v>0</v>
      </c>
      <c r="NA76" s="21" t="n">
        <f aca="false">IF($A76="",0,SUMIF($B$5:$B$64,$A76,NA$5:NA$64))</f>
        <v>0</v>
      </c>
      <c r="NB76" s="21" t="n">
        <f aca="false">IF($A76="",0,SUMIF($B$5:$B$64,$A76,NB$5:NB$64))</f>
        <v>0</v>
      </c>
      <c r="NC76" s="21" t="n">
        <f aca="false">IF($A76="",0,SUMIF($B$5:$B$64,$A76,NC$5:NC$64))</f>
        <v>0</v>
      </c>
      <c r="ND76" s="21" t="n">
        <f aca="false">IF($A76="",0,SUMIF($B$5:$B$64,$A76,ND$5:ND$64))</f>
        <v>0</v>
      </c>
      <c r="NE76" s="21" t="n">
        <f aca="false">IF($A76="",0,SUMIF($B$5:$B$64,$A76,NE$5:NE$64))</f>
        <v>0</v>
      </c>
      <c r="NF76" s="21" t="n">
        <f aca="false">IF($A76="",0,SUMIF($B$5:$B$64,$A76,NF$5:NF$64))</f>
        <v>0</v>
      </c>
      <c r="NG76" s="21" t="n">
        <f aca="false">IF($A76="",0,SUMIF($B$5:$B$64,$A76,NG$5:NG$64))</f>
        <v>0</v>
      </c>
      <c r="NH76" s="21" t="n">
        <f aca="false">IF($A76="",0,SUMIF($B$5:$B$64,$A76,NH$5:NH$64))</f>
        <v>0</v>
      </c>
    </row>
    <row r="77" customFormat="false" ht="15" hidden="false" customHeight="false" outlineLevel="0" collapsed="false">
      <c r="A77" s="6" t="str">
        <f aca="false">IF(Einstellungen!A16="","",Einstellungen!A16)</f>
        <v/>
      </c>
      <c r="B77" s="20" t="n">
        <f aca="false">IF(Einstellungen!B16="",999,Einstellungen!B16)</f>
        <v>999</v>
      </c>
      <c r="C77" s="5" t="str">
        <f aca="false">Einstellungen!C16</f>
        <v/>
      </c>
      <c r="D77" s="5"/>
      <c r="E77" s="5"/>
      <c r="F77" s="5"/>
      <c r="G77" s="21" t="n">
        <f aca="false">IF($A77="",0,SUMIF($B$5:$B$64,$A77,G$5:G$64))</f>
        <v>0</v>
      </c>
      <c r="H77" s="21" t="n">
        <f aca="false">IF($A77="",0,SUMIF($B$5:$B$64,$A77,H$5:H$64))</f>
        <v>0</v>
      </c>
      <c r="I77" s="21" t="n">
        <f aca="false">IF($A77="",0,SUMIF($B$5:$B$64,$A77,I$5:I$64))</f>
        <v>0</v>
      </c>
      <c r="J77" s="21" t="n">
        <f aca="false">IF($A77="",0,SUMIF($B$5:$B$64,$A77,J$5:J$64))</f>
        <v>0</v>
      </c>
      <c r="K77" s="21" t="n">
        <f aca="false">IF($A77="",0,SUMIF($B$5:$B$64,$A77,K$5:K$64))</f>
        <v>0</v>
      </c>
      <c r="L77" s="21" t="n">
        <f aca="false">IF($A77="",0,SUMIF($B$5:$B$64,$A77,L$5:L$64))</f>
        <v>0</v>
      </c>
      <c r="M77" s="21" t="n">
        <f aca="false">IF($A77="",0,SUMIF($B$5:$B$64,$A77,M$5:M$64))</f>
        <v>0</v>
      </c>
      <c r="N77" s="21" t="n">
        <f aca="false">IF($A77="",0,SUMIF($B$5:$B$64,$A77,N$5:N$64))</f>
        <v>0</v>
      </c>
      <c r="O77" s="21" t="n">
        <f aca="false">IF($A77="",0,SUMIF($B$5:$B$64,$A77,O$5:O$64))</f>
        <v>0</v>
      </c>
      <c r="P77" s="21" t="n">
        <f aca="false">IF($A77="",0,SUMIF($B$5:$B$64,$A77,P$5:P$64))</f>
        <v>0</v>
      </c>
      <c r="Q77" s="21" t="n">
        <f aca="false">IF($A77="",0,SUMIF($B$5:$B$64,$A77,Q$5:Q$64))</f>
        <v>0</v>
      </c>
      <c r="R77" s="21" t="n">
        <f aca="false">IF($A77="",0,SUMIF($B$5:$B$64,$A77,R$5:R$64))</f>
        <v>0</v>
      </c>
      <c r="S77" s="21" t="n">
        <f aca="false">IF($A77="",0,SUMIF($B$5:$B$64,$A77,S$5:S$64))</f>
        <v>0</v>
      </c>
      <c r="T77" s="21" t="n">
        <f aca="false">IF($A77="",0,SUMIF($B$5:$B$64,$A77,T$5:T$64))</f>
        <v>0</v>
      </c>
      <c r="U77" s="21" t="n">
        <f aca="false">IF($A77="",0,SUMIF($B$5:$B$64,$A77,U$5:U$64))</f>
        <v>0</v>
      </c>
      <c r="V77" s="21" t="n">
        <f aca="false">IF($A77="",0,SUMIF($B$5:$B$64,$A77,V$5:V$64))</f>
        <v>0</v>
      </c>
      <c r="W77" s="21" t="n">
        <f aca="false">IF($A77="",0,SUMIF($B$5:$B$64,$A77,W$5:W$64))</f>
        <v>0</v>
      </c>
      <c r="X77" s="21" t="n">
        <f aca="false">IF($A77="",0,SUMIF($B$5:$B$64,$A77,X$5:X$64))</f>
        <v>0</v>
      </c>
      <c r="Y77" s="21" t="n">
        <f aca="false">IF($A77="",0,SUMIF($B$5:$B$64,$A77,Y$5:Y$64))</f>
        <v>0</v>
      </c>
      <c r="Z77" s="21" t="n">
        <f aca="false">IF($A77="",0,SUMIF($B$5:$B$64,$A77,Z$5:Z$64))</f>
        <v>0</v>
      </c>
      <c r="AA77" s="21" t="n">
        <f aca="false">IF($A77="",0,SUMIF($B$5:$B$64,$A77,AA$5:AA$64))</f>
        <v>0</v>
      </c>
      <c r="AB77" s="21" t="n">
        <f aca="false">IF($A77="",0,SUMIF($B$5:$B$64,$A77,AB$5:AB$64))</f>
        <v>0</v>
      </c>
      <c r="AC77" s="21" t="n">
        <f aca="false">IF($A77="",0,SUMIF($B$5:$B$64,$A77,AC$5:AC$64))</f>
        <v>0</v>
      </c>
      <c r="AD77" s="21" t="n">
        <f aca="false">IF($A77="",0,SUMIF($B$5:$B$64,$A77,AD$5:AD$64))</f>
        <v>0</v>
      </c>
      <c r="AE77" s="21" t="n">
        <f aca="false">IF($A77="",0,SUMIF($B$5:$B$64,$A77,AE$5:AE$64))</f>
        <v>0</v>
      </c>
      <c r="AF77" s="21" t="n">
        <f aca="false">IF($A77="",0,SUMIF($B$5:$B$64,$A77,AF$5:AF$64))</f>
        <v>0</v>
      </c>
      <c r="AG77" s="21" t="n">
        <f aca="false">IF($A77="",0,SUMIF($B$5:$B$64,$A77,AG$5:AG$64))</f>
        <v>0</v>
      </c>
      <c r="AH77" s="21" t="n">
        <f aca="false">IF($A77="",0,SUMIF($B$5:$B$64,$A77,AH$5:AH$64))</f>
        <v>0</v>
      </c>
      <c r="AI77" s="21" t="n">
        <f aca="false">IF($A77="",0,SUMIF($B$5:$B$64,$A77,AI$5:AI$64))</f>
        <v>0</v>
      </c>
      <c r="AJ77" s="21" t="n">
        <f aca="false">IF($A77="",0,SUMIF($B$5:$B$64,$A77,AJ$5:AJ$64))</f>
        <v>0</v>
      </c>
      <c r="AK77" s="21" t="n">
        <f aca="false">IF($A77="",0,SUMIF($B$5:$B$64,$A77,AK$5:AK$64))</f>
        <v>0</v>
      </c>
      <c r="AL77" s="21" t="n">
        <f aca="false">IF($A77="",0,SUMIF($B$5:$B$64,$A77,AL$5:AL$64))</f>
        <v>0</v>
      </c>
      <c r="AM77" s="21" t="n">
        <f aca="false">IF($A77="",0,SUMIF($B$5:$B$64,$A77,AM$5:AM$64))</f>
        <v>0</v>
      </c>
      <c r="AN77" s="21" t="n">
        <f aca="false">IF($A77="",0,SUMIF($B$5:$B$64,$A77,AN$5:AN$64))</f>
        <v>0</v>
      </c>
      <c r="AO77" s="21" t="n">
        <f aca="false">IF($A77="",0,SUMIF($B$5:$B$64,$A77,AO$5:AO$64))</f>
        <v>0</v>
      </c>
      <c r="AP77" s="21" t="n">
        <f aca="false">IF($A77="",0,SUMIF($B$5:$B$64,$A77,AP$5:AP$64))</f>
        <v>0</v>
      </c>
      <c r="AQ77" s="21" t="n">
        <f aca="false">IF($A77="",0,SUMIF($B$5:$B$64,$A77,AQ$5:AQ$64))</f>
        <v>0</v>
      </c>
      <c r="AR77" s="21" t="n">
        <f aca="false">IF($A77="",0,SUMIF($B$5:$B$64,$A77,AR$5:AR$64))</f>
        <v>0</v>
      </c>
      <c r="AS77" s="21" t="n">
        <f aca="false">IF($A77="",0,SUMIF($B$5:$B$64,$A77,AS$5:AS$64))</f>
        <v>0</v>
      </c>
      <c r="AT77" s="21" t="n">
        <f aca="false">IF($A77="",0,SUMIF($B$5:$B$64,$A77,AT$5:AT$64))</f>
        <v>0</v>
      </c>
      <c r="AU77" s="21" t="n">
        <f aca="false">IF($A77="",0,SUMIF($B$5:$B$64,$A77,AU$5:AU$64))</f>
        <v>0</v>
      </c>
      <c r="AV77" s="21" t="n">
        <f aca="false">IF($A77="",0,SUMIF($B$5:$B$64,$A77,AV$5:AV$64))</f>
        <v>0</v>
      </c>
      <c r="AW77" s="21" t="n">
        <f aca="false">IF($A77="",0,SUMIF($B$5:$B$64,$A77,AW$5:AW$64))</f>
        <v>0</v>
      </c>
      <c r="AX77" s="21" t="n">
        <f aca="false">IF($A77="",0,SUMIF($B$5:$B$64,$A77,AX$5:AX$64))</f>
        <v>0</v>
      </c>
      <c r="AY77" s="21" t="n">
        <f aca="false">IF($A77="",0,SUMIF($B$5:$B$64,$A77,AY$5:AY$64))</f>
        <v>0</v>
      </c>
      <c r="AZ77" s="21" t="n">
        <f aca="false">IF($A77="",0,SUMIF($B$5:$B$64,$A77,AZ$5:AZ$64))</f>
        <v>0</v>
      </c>
      <c r="BA77" s="21" t="n">
        <f aca="false">IF($A77="",0,SUMIF($B$5:$B$64,$A77,BA$5:BA$64))</f>
        <v>0</v>
      </c>
      <c r="BB77" s="21" t="n">
        <f aca="false">IF($A77="",0,SUMIF($B$5:$B$64,$A77,BB$5:BB$64))</f>
        <v>0</v>
      </c>
      <c r="BC77" s="21" t="n">
        <f aca="false">IF($A77="",0,SUMIF($B$5:$B$64,$A77,BC$5:BC$64))</f>
        <v>0</v>
      </c>
      <c r="BD77" s="21" t="n">
        <f aca="false">IF($A77="",0,SUMIF($B$5:$B$64,$A77,BD$5:BD$64))</f>
        <v>0</v>
      </c>
      <c r="BE77" s="21" t="n">
        <f aca="false">IF($A77="",0,SUMIF($B$5:$B$64,$A77,BE$5:BE$64))</f>
        <v>0</v>
      </c>
      <c r="BF77" s="21" t="n">
        <f aca="false">IF($A77="",0,SUMIF($B$5:$B$64,$A77,BF$5:BF$64))</f>
        <v>0</v>
      </c>
      <c r="BG77" s="21" t="n">
        <f aca="false">IF($A77="",0,SUMIF($B$5:$B$64,$A77,BG$5:BG$64))</f>
        <v>0</v>
      </c>
      <c r="BH77" s="21" t="n">
        <f aca="false">IF($A77="",0,SUMIF($B$5:$B$64,$A77,BH$5:BH$64))</f>
        <v>0</v>
      </c>
      <c r="BI77" s="21" t="n">
        <f aca="false">IF($A77="",0,SUMIF($B$5:$B$64,$A77,BI$5:BI$64))</f>
        <v>0</v>
      </c>
      <c r="BJ77" s="21" t="n">
        <f aca="false">IF($A77="",0,SUMIF($B$5:$B$64,$A77,BJ$5:BJ$64))</f>
        <v>0</v>
      </c>
      <c r="BK77" s="21" t="n">
        <f aca="false">IF($A77="",0,SUMIF($B$5:$B$64,$A77,BK$5:BK$64))</f>
        <v>0</v>
      </c>
      <c r="BL77" s="21" t="n">
        <f aca="false">IF($A77="",0,SUMIF($B$5:$B$64,$A77,BL$5:BL$64))</f>
        <v>0</v>
      </c>
      <c r="BM77" s="21" t="n">
        <f aca="false">IF($A77="",0,SUMIF($B$5:$B$64,$A77,BM$5:BM$64))</f>
        <v>0</v>
      </c>
      <c r="BN77" s="21" t="n">
        <f aca="false">IF($A77="",0,SUMIF($B$5:$B$64,$A77,BN$5:BN$64))</f>
        <v>0</v>
      </c>
      <c r="BO77" s="21" t="n">
        <f aca="false">IF($A77="",0,SUMIF($B$5:$B$64,$A77,BO$5:BO$64))</f>
        <v>0</v>
      </c>
      <c r="BP77" s="21" t="n">
        <f aca="false">IF($A77="",0,SUMIF($B$5:$B$64,$A77,BP$5:BP$64))</f>
        <v>0</v>
      </c>
      <c r="BQ77" s="21" t="n">
        <f aca="false">IF($A77="",0,SUMIF($B$5:$B$64,$A77,BQ$5:BQ$64))</f>
        <v>0</v>
      </c>
      <c r="BR77" s="21" t="n">
        <f aca="false">IF($A77="",0,SUMIF($B$5:$B$64,$A77,BR$5:BR$64))</f>
        <v>0</v>
      </c>
      <c r="BS77" s="21" t="n">
        <f aca="false">IF($A77="",0,SUMIF($B$5:$B$64,$A77,BS$5:BS$64))</f>
        <v>0</v>
      </c>
      <c r="BT77" s="21" t="n">
        <f aca="false">IF($A77="",0,SUMIF($B$5:$B$64,$A77,BT$5:BT$64))</f>
        <v>0</v>
      </c>
      <c r="BU77" s="21" t="n">
        <f aca="false">IF($A77="",0,SUMIF($B$5:$B$64,$A77,BU$5:BU$64))</f>
        <v>0</v>
      </c>
      <c r="BV77" s="21" t="n">
        <f aca="false">IF($A77="",0,SUMIF($B$5:$B$64,$A77,BV$5:BV$64))</f>
        <v>0</v>
      </c>
      <c r="BW77" s="21" t="n">
        <f aca="false">IF($A77="",0,SUMIF($B$5:$B$64,$A77,BW$5:BW$64))</f>
        <v>0</v>
      </c>
      <c r="BX77" s="21" t="n">
        <f aca="false">IF($A77="",0,SUMIF($B$5:$B$64,$A77,BX$5:BX$64))</f>
        <v>0</v>
      </c>
      <c r="BY77" s="21" t="n">
        <f aca="false">IF($A77="",0,SUMIF($B$5:$B$64,$A77,BY$5:BY$64))</f>
        <v>0</v>
      </c>
      <c r="BZ77" s="21" t="n">
        <f aca="false">IF($A77="",0,SUMIF($B$5:$B$64,$A77,BZ$5:BZ$64))</f>
        <v>0</v>
      </c>
      <c r="CA77" s="21" t="n">
        <f aca="false">IF($A77="",0,SUMIF($B$5:$B$64,$A77,CA$5:CA$64))</f>
        <v>0</v>
      </c>
      <c r="CB77" s="21" t="n">
        <f aca="false">IF($A77="",0,SUMIF($B$5:$B$64,$A77,CB$5:CB$64))</f>
        <v>0</v>
      </c>
      <c r="CC77" s="21" t="n">
        <f aca="false">IF($A77="",0,SUMIF($B$5:$B$64,$A77,CC$5:CC$64))</f>
        <v>0</v>
      </c>
      <c r="CD77" s="21" t="n">
        <f aca="false">IF($A77="",0,SUMIF($B$5:$B$64,$A77,CD$5:CD$64))</f>
        <v>0</v>
      </c>
      <c r="CE77" s="21" t="n">
        <f aca="false">IF($A77="",0,SUMIF($B$5:$B$64,$A77,CE$5:CE$64))</f>
        <v>0</v>
      </c>
      <c r="CF77" s="21" t="n">
        <f aca="false">IF($A77="",0,SUMIF($B$5:$B$64,$A77,CF$5:CF$64))</f>
        <v>0</v>
      </c>
      <c r="CG77" s="21" t="n">
        <f aca="false">IF($A77="",0,SUMIF($B$5:$B$64,$A77,CG$5:CG$64))</f>
        <v>0</v>
      </c>
      <c r="CH77" s="21" t="n">
        <f aca="false">IF($A77="",0,SUMIF($B$5:$B$64,$A77,CH$5:CH$64))</f>
        <v>0</v>
      </c>
      <c r="CI77" s="21" t="n">
        <f aca="false">IF($A77="",0,SUMIF($B$5:$B$64,$A77,CI$5:CI$64))</f>
        <v>0</v>
      </c>
      <c r="CJ77" s="21" t="n">
        <f aca="false">IF($A77="",0,SUMIF($B$5:$B$64,$A77,CJ$5:CJ$64))</f>
        <v>0</v>
      </c>
      <c r="CK77" s="21" t="n">
        <f aca="false">IF($A77="",0,SUMIF($B$5:$B$64,$A77,CK$5:CK$64))</f>
        <v>0</v>
      </c>
      <c r="CL77" s="21" t="n">
        <f aca="false">IF($A77="",0,SUMIF($B$5:$B$64,$A77,CL$5:CL$64))</f>
        <v>0</v>
      </c>
      <c r="CM77" s="21" t="n">
        <f aca="false">IF($A77="",0,SUMIF($B$5:$B$64,$A77,CM$5:CM$64))</f>
        <v>0</v>
      </c>
      <c r="CN77" s="21" t="n">
        <f aca="false">IF($A77="",0,SUMIF($B$5:$B$64,$A77,CN$5:CN$64))</f>
        <v>0</v>
      </c>
      <c r="CO77" s="21" t="n">
        <f aca="false">IF($A77="",0,SUMIF($B$5:$B$64,$A77,CO$5:CO$64))</f>
        <v>0</v>
      </c>
      <c r="CP77" s="21" t="n">
        <f aca="false">IF($A77="",0,SUMIF($B$5:$B$64,$A77,CP$5:CP$64))</f>
        <v>0</v>
      </c>
      <c r="CQ77" s="21" t="n">
        <f aca="false">IF($A77="",0,SUMIF($B$5:$B$64,$A77,CQ$5:CQ$64))</f>
        <v>0</v>
      </c>
      <c r="CR77" s="21" t="n">
        <f aca="false">IF($A77="",0,SUMIF($B$5:$B$64,$A77,CR$5:CR$64))</f>
        <v>0</v>
      </c>
      <c r="CS77" s="21" t="n">
        <f aca="false">IF($A77="",0,SUMIF($B$5:$B$64,$A77,CS$5:CS$64))</f>
        <v>0</v>
      </c>
      <c r="CT77" s="21" t="n">
        <f aca="false">IF($A77="",0,SUMIF($B$5:$B$64,$A77,CT$5:CT$64))</f>
        <v>0</v>
      </c>
      <c r="CU77" s="21" t="n">
        <f aca="false">IF($A77="",0,SUMIF($B$5:$B$64,$A77,CU$5:CU$64))</f>
        <v>0</v>
      </c>
      <c r="CV77" s="21" t="n">
        <f aca="false">IF($A77="",0,SUMIF($B$5:$B$64,$A77,CV$5:CV$64))</f>
        <v>0</v>
      </c>
      <c r="CW77" s="21" t="n">
        <f aca="false">IF($A77="",0,SUMIF($B$5:$B$64,$A77,CW$5:CW$64))</f>
        <v>0</v>
      </c>
      <c r="CX77" s="21" t="n">
        <f aca="false">IF($A77="",0,SUMIF($B$5:$B$64,$A77,CX$5:CX$64))</f>
        <v>0</v>
      </c>
      <c r="CY77" s="21" t="n">
        <f aca="false">IF($A77="",0,SUMIF($B$5:$B$64,$A77,CY$5:CY$64))</f>
        <v>0</v>
      </c>
      <c r="CZ77" s="21" t="n">
        <f aca="false">IF($A77="",0,SUMIF($B$5:$B$64,$A77,CZ$5:CZ$64))</f>
        <v>0</v>
      </c>
      <c r="DA77" s="21" t="n">
        <f aca="false">IF($A77="",0,SUMIF($B$5:$B$64,$A77,DA$5:DA$64))</f>
        <v>0</v>
      </c>
      <c r="DB77" s="21" t="n">
        <f aca="false">IF($A77="",0,SUMIF($B$5:$B$64,$A77,DB$5:DB$64))</f>
        <v>0</v>
      </c>
      <c r="DC77" s="21" t="n">
        <f aca="false">IF($A77="",0,SUMIF($B$5:$B$64,$A77,DC$5:DC$64))</f>
        <v>0</v>
      </c>
      <c r="DD77" s="21" t="n">
        <f aca="false">IF($A77="",0,SUMIF($B$5:$B$64,$A77,DD$5:DD$64))</f>
        <v>0</v>
      </c>
      <c r="DE77" s="21" t="n">
        <f aca="false">IF($A77="",0,SUMIF($B$5:$B$64,$A77,DE$5:DE$64))</f>
        <v>0</v>
      </c>
      <c r="DF77" s="21" t="n">
        <f aca="false">IF($A77="",0,SUMIF($B$5:$B$64,$A77,DF$5:DF$64))</f>
        <v>0</v>
      </c>
      <c r="DG77" s="21" t="n">
        <f aca="false">IF($A77="",0,SUMIF($B$5:$B$64,$A77,DG$5:DG$64))</f>
        <v>0</v>
      </c>
      <c r="DH77" s="21" t="n">
        <f aca="false">IF($A77="",0,SUMIF($B$5:$B$64,$A77,DH$5:DH$64))</f>
        <v>0</v>
      </c>
      <c r="DI77" s="21" t="n">
        <f aca="false">IF($A77="",0,SUMIF($B$5:$B$64,$A77,DI$5:DI$64))</f>
        <v>0</v>
      </c>
      <c r="DJ77" s="21" t="n">
        <f aca="false">IF($A77="",0,SUMIF($B$5:$B$64,$A77,DJ$5:DJ$64))</f>
        <v>0</v>
      </c>
      <c r="DK77" s="21" t="n">
        <f aca="false">IF($A77="",0,SUMIF($B$5:$B$64,$A77,DK$5:DK$64))</f>
        <v>0</v>
      </c>
      <c r="DL77" s="21" t="n">
        <f aca="false">IF($A77="",0,SUMIF($B$5:$B$64,$A77,DL$5:DL$64))</f>
        <v>0</v>
      </c>
      <c r="DM77" s="21" t="n">
        <f aca="false">IF($A77="",0,SUMIF($B$5:$B$64,$A77,DM$5:DM$64))</f>
        <v>0</v>
      </c>
      <c r="DN77" s="21" t="n">
        <f aca="false">IF($A77="",0,SUMIF($B$5:$B$64,$A77,DN$5:DN$64))</f>
        <v>0</v>
      </c>
      <c r="DO77" s="21" t="n">
        <f aca="false">IF($A77="",0,SUMIF($B$5:$B$64,$A77,DO$5:DO$64))</f>
        <v>0</v>
      </c>
      <c r="DP77" s="21" t="n">
        <f aca="false">IF($A77="",0,SUMIF($B$5:$B$64,$A77,DP$5:DP$64))</f>
        <v>0</v>
      </c>
      <c r="DQ77" s="21" t="n">
        <f aca="false">IF($A77="",0,SUMIF($B$5:$B$64,$A77,DQ$5:DQ$64))</f>
        <v>0</v>
      </c>
      <c r="DR77" s="21" t="n">
        <f aca="false">IF($A77="",0,SUMIF($B$5:$B$64,$A77,DR$5:DR$64))</f>
        <v>0</v>
      </c>
      <c r="DS77" s="21" t="n">
        <f aca="false">IF($A77="",0,SUMIF($B$5:$B$64,$A77,DS$5:DS$64))</f>
        <v>0</v>
      </c>
      <c r="DT77" s="21" t="n">
        <f aca="false">IF($A77="",0,SUMIF($B$5:$B$64,$A77,DT$5:DT$64))</f>
        <v>0</v>
      </c>
      <c r="DU77" s="21" t="n">
        <f aca="false">IF($A77="",0,SUMIF($B$5:$B$64,$A77,DU$5:DU$64))</f>
        <v>0</v>
      </c>
      <c r="DV77" s="21" t="n">
        <f aca="false">IF($A77="",0,SUMIF($B$5:$B$64,$A77,DV$5:DV$64))</f>
        <v>0</v>
      </c>
      <c r="DW77" s="21" t="n">
        <f aca="false">IF($A77="",0,SUMIF($B$5:$B$64,$A77,DW$5:DW$64))</f>
        <v>0</v>
      </c>
      <c r="DX77" s="21" t="n">
        <f aca="false">IF($A77="",0,SUMIF($B$5:$B$64,$A77,DX$5:DX$64))</f>
        <v>0</v>
      </c>
      <c r="DY77" s="21" t="n">
        <f aca="false">IF($A77="",0,SUMIF($B$5:$B$64,$A77,DY$5:DY$64))</f>
        <v>0</v>
      </c>
      <c r="DZ77" s="21" t="n">
        <f aca="false">IF($A77="",0,SUMIF($B$5:$B$64,$A77,DZ$5:DZ$64))</f>
        <v>0</v>
      </c>
      <c r="EA77" s="21" t="n">
        <f aca="false">IF($A77="",0,SUMIF($B$5:$B$64,$A77,EA$5:EA$64))</f>
        <v>0</v>
      </c>
      <c r="EB77" s="21" t="n">
        <f aca="false">IF($A77="",0,SUMIF($B$5:$B$64,$A77,EB$5:EB$64))</f>
        <v>0</v>
      </c>
      <c r="EC77" s="21" t="n">
        <f aca="false">IF($A77="",0,SUMIF($B$5:$B$64,$A77,EC$5:EC$64))</f>
        <v>0</v>
      </c>
      <c r="ED77" s="21" t="n">
        <f aca="false">IF($A77="",0,SUMIF($B$5:$B$64,$A77,ED$5:ED$64))</f>
        <v>0</v>
      </c>
      <c r="EE77" s="21" t="n">
        <f aca="false">IF($A77="",0,SUMIF($B$5:$B$64,$A77,EE$5:EE$64))</f>
        <v>0</v>
      </c>
      <c r="EF77" s="21" t="n">
        <f aca="false">IF($A77="",0,SUMIF($B$5:$B$64,$A77,EF$5:EF$64))</f>
        <v>0</v>
      </c>
      <c r="EG77" s="21" t="n">
        <f aca="false">IF($A77="",0,SUMIF($B$5:$B$64,$A77,EG$5:EG$64))</f>
        <v>0</v>
      </c>
      <c r="EH77" s="21" t="n">
        <f aca="false">IF($A77="",0,SUMIF($B$5:$B$64,$A77,EH$5:EH$64))</f>
        <v>0</v>
      </c>
      <c r="EI77" s="21" t="n">
        <f aca="false">IF($A77="",0,SUMIF($B$5:$B$64,$A77,EI$5:EI$64))</f>
        <v>0</v>
      </c>
      <c r="EJ77" s="21" t="n">
        <f aca="false">IF($A77="",0,SUMIF($B$5:$B$64,$A77,EJ$5:EJ$64))</f>
        <v>0</v>
      </c>
      <c r="EK77" s="21" t="n">
        <f aca="false">IF($A77="",0,SUMIF($B$5:$B$64,$A77,EK$5:EK$64))</f>
        <v>0</v>
      </c>
      <c r="EL77" s="21" t="n">
        <f aca="false">IF($A77="",0,SUMIF($B$5:$B$64,$A77,EL$5:EL$64))</f>
        <v>0</v>
      </c>
      <c r="EM77" s="21" t="n">
        <f aca="false">IF($A77="",0,SUMIF($B$5:$B$64,$A77,EM$5:EM$64))</f>
        <v>0</v>
      </c>
      <c r="EN77" s="21" t="n">
        <f aca="false">IF($A77="",0,SUMIF($B$5:$B$64,$A77,EN$5:EN$64))</f>
        <v>0</v>
      </c>
      <c r="EO77" s="21" t="n">
        <f aca="false">IF($A77="",0,SUMIF($B$5:$B$64,$A77,EO$5:EO$64))</f>
        <v>0</v>
      </c>
      <c r="EP77" s="21" t="n">
        <f aca="false">IF($A77="",0,SUMIF($B$5:$B$64,$A77,EP$5:EP$64))</f>
        <v>0</v>
      </c>
      <c r="EQ77" s="21" t="n">
        <f aca="false">IF($A77="",0,SUMIF($B$5:$B$64,$A77,EQ$5:EQ$64))</f>
        <v>0</v>
      </c>
      <c r="ER77" s="21" t="n">
        <f aca="false">IF($A77="",0,SUMIF($B$5:$B$64,$A77,ER$5:ER$64))</f>
        <v>0</v>
      </c>
      <c r="ES77" s="21" t="n">
        <f aca="false">IF($A77="",0,SUMIF($B$5:$B$64,$A77,ES$5:ES$64))</f>
        <v>0</v>
      </c>
      <c r="ET77" s="21" t="n">
        <f aca="false">IF($A77="",0,SUMIF($B$5:$B$64,$A77,ET$5:ET$64))</f>
        <v>0</v>
      </c>
      <c r="EU77" s="21" t="n">
        <f aca="false">IF($A77="",0,SUMIF($B$5:$B$64,$A77,EU$5:EU$64))</f>
        <v>0</v>
      </c>
      <c r="EV77" s="21" t="n">
        <f aca="false">IF($A77="",0,SUMIF($B$5:$B$64,$A77,EV$5:EV$64))</f>
        <v>0</v>
      </c>
      <c r="EW77" s="21" t="n">
        <f aca="false">IF($A77="",0,SUMIF($B$5:$B$64,$A77,EW$5:EW$64))</f>
        <v>0</v>
      </c>
      <c r="EX77" s="21" t="n">
        <f aca="false">IF($A77="",0,SUMIF($B$5:$B$64,$A77,EX$5:EX$64))</f>
        <v>0</v>
      </c>
      <c r="EY77" s="21" t="n">
        <f aca="false">IF($A77="",0,SUMIF($B$5:$B$64,$A77,EY$5:EY$64))</f>
        <v>0</v>
      </c>
      <c r="EZ77" s="21" t="n">
        <f aca="false">IF($A77="",0,SUMIF($B$5:$B$64,$A77,EZ$5:EZ$64))</f>
        <v>0</v>
      </c>
      <c r="FA77" s="21" t="n">
        <f aca="false">IF($A77="",0,SUMIF($B$5:$B$64,$A77,FA$5:FA$64))</f>
        <v>0</v>
      </c>
      <c r="FB77" s="21" t="n">
        <f aca="false">IF($A77="",0,SUMIF($B$5:$B$64,$A77,FB$5:FB$64))</f>
        <v>0</v>
      </c>
      <c r="FC77" s="21" t="n">
        <f aca="false">IF($A77="",0,SUMIF($B$5:$B$64,$A77,FC$5:FC$64))</f>
        <v>0</v>
      </c>
      <c r="FD77" s="21" t="n">
        <f aca="false">IF($A77="",0,SUMIF($B$5:$B$64,$A77,FD$5:FD$64))</f>
        <v>0</v>
      </c>
      <c r="FE77" s="21" t="n">
        <f aca="false">IF($A77="",0,SUMIF($B$5:$B$64,$A77,FE$5:FE$64))</f>
        <v>0</v>
      </c>
      <c r="FF77" s="21" t="n">
        <f aca="false">IF($A77="",0,SUMIF($B$5:$B$64,$A77,FF$5:FF$64))</f>
        <v>0</v>
      </c>
      <c r="FG77" s="21" t="n">
        <f aca="false">IF($A77="",0,SUMIF($B$5:$B$64,$A77,FG$5:FG$64))</f>
        <v>0</v>
      </c>
      <c r="FH77" s="21" t="n">
        <f aca="false">IF($A77="",0,SUMIF($B$5:$B$64,$A77,FH$5:FH$64))</f>
        <v>0</v>
      </c>
      <c r="FI77" s="21" t="n">
        <f aca="false">IF($A77="",0,SUMIF($B$5:$B$64,$A77,FI$5:FI$64))</f>
        <v>0</v>
      </c>
      <c r="FJ77" s="21" t="n">
        <f aca="false">IF($A77="",0,SUMIF($B$5:$B$64,$A77,FJ$5:FJ$64))</f>
        <v>0</v>
      </c>
      <c r="FK77" s="21" t="n">
        <f aca="false">IF($A77="",0,SUMIF($B$5:$B$64,$A77,FK$5:FK$64))</f>
        <v>0</v>
      </c>
      <c r="FL77" s="21" t="n">
        <f aca="false">IF($A77="",0,SUMIF($B$5:$B$64,$A77,FL$5:FL$64))</f>
        <v>0</v>
      </c>
      <c r="FM77" s="21" t="n">
        <f aca="false">IF($A77="",0,SUMIF($B$5:$B$64,$A77,FM$5:FM$64))</f>
        <v>0</v>
      </c>
      <c r="FN77" s="21" t="n">
        <f aca="false">IF($A77="",0,SUMIF($B$5:$B$64,$A77,FN$5:FN$64))</f>
        <v>0</v>
      </c>
      <c r="FO77" s="21" t="n">
        <f aca="false">IF($A77="",0,SUMIF($B$5:$B$64,$A77,FO$5:FO$64))</f>
        <v>0</v>
      </c>
      <c r="FP77" s="21" t="n">
        <f aca="false">IF($A77="",0,SUMIF($B$5:$B$64,$A77,FP$5:FP$64))</f>
        <v>0</v>
      </c>
      <c r="FQ77" s="21" t="n">
        <f aca="false">IF($A77="",0,SUMIF($B$5:$B$64,$A77,FQ$5:FQ$64))</f>
        <v>0</v>
      </c>
      <c r="FR77" s="21" t="n">
        <f aca="false">IF($A77="",0,SUMIF($B$5:$B$64,$A77,FR$5:FR$64))</f>
        <v>0</v>
      </c>
      <c r="FS77" s="21" t="n">
        <f aca="false">IF($A77="",0,SUMIF($B$5:$B$64,$A77,FS$5:FS$64))</f>
        <v>0</v>
      </c>
      <c r="FT77" s="21" t="n">
        <f aca="false">IF($A77="",0,SUMIF($B$5:$B$64,$A77,FT$5:FT$64))</f>
        <v>0</v>
      </c>
      <c r="FU77" s="21" t="n">
        <f aca="false">IF($A77="",0,SUMIF($B$5:$B$64,$A77,FU$5:FU$64))</f>
        <v>0</v>
      </c>
      <c r="FV77" s="21" t="n">
        <f aca="false">IF($A77="",0,SUMIF($B$5:$B$64,$A77,FV$5:FV$64))</f>
        <v>0</v>
      </c>
      <c r="FW77" s="21" t="n">
        <f aca="false">IF($A77="",0,SUMIF($B$5:$B$64,$A77,FW$5:FW$64))</f>
        <v>0</v>
      </c>
      <c r="FX77" s="21" t="n">
        <f aca="false">IF($A77="",0,SUMIF($B$5:$B$64,$A77,FX$5:FX$64))</f>
        <v>0</v>
      </c>
      <c r="FY77" s="21" t="n">
        <f aca="false">IF($A77="",0,SUMIF($B$5:$B$64,$A77,FY$5:FY$64))</f>
        <v>0</v>
      </c>
      <c r="FZ77" s="21" t="n">
        <f aca="false">IF($A77="",0,SUMIF($B$5:$B$64,$A77,FZ$5:FZ$64))</f>
        <v>0</v>
      </c>
      <c r="GA77" s="21" t="n">
        <f aca="false">IF($A77="",0,SUMIF($B$5:$B$64,$A77,GA$5:GA$64))</f>
        <v>0</v>
      </c>
      <c r="GB77" s="21" t="n">
        <f aca="false">IF($A77="",0,SUMIF($B$5:$B$64,$A77,GB$5:GB$64))</f>
        <v>0</v>
      </c>
      <c r="GC77" s="21" t="n">
        <f aca="false">IF($A77="",0,SUMIF($B$5:$B$64,$A77,GC$5:GC$64))</f>
        <v>0</v>
      </c>
      <c r="GD77" s="21" t="n">
        <f aca="false">IF($A77="",0,SUMIF($B$5:$B$64,$A77,GD$5:GD$64))</f>
        <v>0</v>
      </c>
      <c r="GE77" s="21" t="n">
        <f aca="false">IF($A77="",0,SUMIF($B$5:$B$64,$A77,GE$5:GE$64))</f>
        <v>0</v>
      </c>
      <c r="GF77" s="21" t="n">
        <f aca="false">IF($A77="",0,SUMIF($B$5:$B$64,$A77,GF$5:GF$64))</f>
        <v>0</v>
      </c>
      <c r="GG77" s="21" t="n">
        <f aca="false">IF($A77="",0,SUMIF($B$5:$B$64,$A77,GG$5:GG$64))</f>
        <v>0</v>
      </c>
      <c r="GH77" s="21" t="n">
        <f aca="false">IF($A77="",0,SUMIF($B$5:$B$64,$A77,GH$5:GH$64))</f>
        <v>0</v>
      </c>
      <c r="GI77" s="21" t="n">
        <f aca="false">IF($A77="",0,SUMIF($B$5:$B$64,$A77,GI$5:GI$64))</f>
        <v>0</v>
      </c>
      <c r="GJ77" s="21" t="n">
        <f aca="false">IF($A77="",0,SUMIF($B$5:$B$64,$A77,GJ$5:GJ$64))</f>
        <v>0</v>
      </c>
      <c r="GK77" s="21" t="n">
        <f aca="false">IF($A77="",0,SUMIF($B$5:$B$64,$A77,GK$5:GK$64))</f>
        <v>0</v>
      </c>
      <c r="GL77" s="21" t="n">
        <f aca="false">IF($A77="",0,SUMIF($B$5:$B$64,$A77,GL$5:GL$64))</f>
        <v>0</v>
      </c>
      <c r="GM77" s="21" t="n">
        <f aca="false">IF($A77="",0,SUMIF($B$5:$B$64,$A77,GM$5:GM$64))</f>
        <v>0</v>
      </c>
      <c r="GN77" s="21" t="n">
        <f aca="false">IF($A77="",0,SUMIF($B$5:$B$64,$A77,GN$5:GN$64))</f>
        <v>0</v>
      </c>
      <c r="GO77" s="21" t="n">
        <f aca="false">IF($A77="",0,SUMIF($B$5:$B$64,$A77,GO$5:GO$64))</f>
        <v>0</v>
      </c>
      <c r="GP77" s="21" t="n">
        <f aca="false">IF($A77="",0,SUMIF($B$5:$B$64,$A77,GP$5:GP$64))</f>
        <v>0</v>
      </c>
      <c r="GQ77" s="21" t="n">
        <f aca="false">IF($A77="",0,SUMIF($B$5:$B$64,$A77,GQ$5:GQ$64))</f>
        <v>0</v>
      </c>
      <c r="GR77" s="21" t="n">
        <f aca="false">IF($A77="",0,SUMIF($B$5:$B$64,$A77,GR$5:GR$64))</f>
        <v>0</v>
      </c>
      <c r="GS77" s="21" t="n">
        <f aca="false">IF($A77="",0,SUMIF($B$5:$B$64,$A77,GS$5:GS$64))</f>
        <v>0</v>
      </c>
      <c r="GT77" s="21" t="n">
        <f aca="false">IF($A77="",0,SUMIF($B$5:$B$64,$A77,GT$5:GT$64))</f>
        <v>0</v>
      </c>
      <c r="GU77" s="21" t="n">
        <f aca="false">IF($A77="",0,SUMIF($B$5:$B$64,$A77,GU$5:GU$64))</f>
        <v>0</v>
      </c>
      <c r="GV77" s="21" t="n">
        <f aca="false">IF($A77="",0,SUMIF($B$5:$B$64,$A77,GV$5:GV$64))</f>
        <v>0</v>
      </c>
      <c r="GW77" s="21" t="n">
        <f aca="false">IF($A77="",0,SUMIF($B$5:$B$64,$A77,GW$5:GW$64))</f>
        <v>0</v>
      </c>
      <c r="GX77" s="21" t="n">
        <f aca="false">IF($A77="",0,SUMIF($B$5:$B$64,$A77,GX$5:GX$64))</f>
        <v>0</v>
      </c>
      <c r="GY77" s="21" t="n">
        <f aca="false">IF($A77="",0,SUMIF($B$5:$B$64,$A77,GY$5:GY$64))</f>
        <v>0</v>
      </c>
      <c r="GZ77" s="21" t="n">
        <f aca="false">IF($A77="",0,SUMIF($B$5:$B$64,$A77,GZ$5:GZ$64))</f>
        <v>0</v>
      </c>
      <c r="HA77" s="21" t="n">
        <f aca="false">IF($A77="",0,SUMIF($B$5:$B$64,$A77,HA$5:HA$64))</f>
        <v>0</v>
      </c>
      <c r="HB77" s="21" t="n">
        <f aca="false">IF($A77="",0,SUMIF($B$5:$B$64,$A77,HB$5:HB$64))</f>
        <v>0</v>
      </c>
      <c r="HC77" s="21" t="n">
        <f aca="false">IF($A77="",0,SUMIF($B$5:$B$64,$A77,HC$5:HC$64))</f>
        <v>0</v>
      </c>
      <c r="HD77" s="21" t="n">
        <f aca="false">IF($A77="",0,SUMIF($B$5:$B$64,$A77,HD$5:HD$64))</f>
        <v>0</v>
      </c>
      <c r="HE77" s="21" t="n">
        <f aca="false">IF($A77="",0,SUMIF($B$5:$B$64,$A77,HE$5:HE$64))</f>
        <v>0</v>
      </c>
      <c r="HF77" s="21" t="n">
        <f aca="false">IF($A77="",0,SUMIF($B$5:$B$64,$A77,HF$5:HF$64))</f>
        <v>0</v>
      </c>
      <c r="HG77" s="21" t="n">
        <f aca="false">IF($A77="",0,SUMIF($B$5:$B$64,$A77,HG$5:HG$64))</f>
        <v>0</v>
      </c>
      <c r="HH77" s="21" t="n">
        <f aca="false">IF($A77="",0,SUMIF($B$5:$B$64,$A77,HH$5:HH$64))</f>
        <v>0</v>
      </c>
      <c r="HI77" s="21" t="n">
        <f aca="false">IF($A77="",0,SUMIF($B$5:$B$64,$A77,HI$5:HI$64))</f>
        <v>0</v>
      </c>
      <c r="HJ77" s="21" t="n">
        <f aca="false">IF($A77="",0,SUMIF($B$5:$B$64,$A77,HJ$5:HJ$64))</f>
        <v>0</v>
      </c>
      <c r="HK77" s="21" t="n">
        <f aca="false">IF($A77="",0,SUMIF($B$5:$B$64,$A77,HK$5:HK$64))</f>
        <v>0</v>
      </c>
      <c r="HL77" s="21" t="n">
        <f aca="false">IF($A77="",0,SUMIF($B$5:$B$64,$A77,HL$5:HL$64))</f>
        <v>0</v>
      </c>
      <c r="HM77" s="21" t="n">
        <f aca="false">IF($A77="",0,SUMIF($B$5:$B$64,$A77,HM$5:HM$64))</f>
        <v>0</v>
      </c>
      <c r="HN77" s="21" t="n">
        <f aca="false">IF($A77="",0,SUMIF($B$5:$B$64,$A77,HN$5:HN$64))</f>
        <v>0</v>
      </c>
      <c r="HO77" s="21" t="n">
        <f aca="false">IF($A77="",0,SUMIF($B$5:$B$64,$A77,HO$5:HO$64))</f>
        <v>0</v>
      </c>
      <c r="HP77" s="21" t="n">
        <f aca="false">IF($A77="",0,SUMIF($B$5:$B$64,$A77,HP$5:HP$64))</f>
        <v>0</v>
      </c>
      <c r="HQ77" s="21" t="n">
        <f aca="false">IF($A77="",0,SUMIF($B$5:$B$64,$A77,HQ$5:HQ$64))</f>
        <v>0</v>
      </c>
      <c r="HR77" s="21" t="n">
        <f aca="false">IF($A77="",0,SUMIF($B$5:$B$64,$A77,HR$5:HR$64))</f>
        <v>0</v>
      </c>
      <c r="HS77" s="21" t="n">
        <f aca="false">IF($A77="",0,SUMIF($B$5:$B$64,$A77,HS$5:HS$64))</f>
        <v>0</v>
      </c>
      <c r="HT77" s="21" t="n">
        <f aca="false">IF($A77="",0,SUMIF($B$5:$B$64,$A77,HT$5:HT$64))</f>
        <v>0</v>
      </c>
      <c r="HU77" s="21" t="n">
        <f aca="false">IF($A77="",0,SUMIF($B$5:$B$64,$A77,HU$5:HU$64))</f>
        <v>0</v>
      </c>
      <c r="HV77" s="21" t="n">
        <f aca="false">IF($A77="",0,SUMIF($B$5:$B$64,$A77,HV$5:HV$64))</f>
        <v>0</v>
      </c>
      <c r="HW77" s="21" t="n">
        <f aca="false">IF($A77="",0,SUMIF($B$5:$B$64,$A77,HW$5:HW$64))</f>
        <v>0</v>
      </c>
      <c r="HX77" s="21" t="n">
        <f aca="false">IF($A77="",0,SUMIF($B$5:$B$64,$A77,HX$5:HX$64))</f>
        <v>0</v>
      </c>
      <c r="HY77" s="21" t="n">
        <f aca="false">IF($A77="",0,SUMIF($B$5:$B$64,$A77,HY$5:HY$64))</f>
        <v>0</v>
      </c>
      <c r="HZ77" s="21" t="n">
        <f aca="false">IF($A77="",0,SUMIF($B$5:$B$64,$A77,HZ$5:HZ$64))</f>
        <v>0</v>
      </c>
      <c r="IA77" s="21" t="n">
        <f aca="false">IF($A77="",0,SUMIF($B$5:$B$64,$A77,IA$5:IA$64))</f>
        <v>0</v>
      </c>
      <c r="IB77" s="21" t="n">
        <f aca="false">IF($A77="",0,SUMIF($B$5:$B$64,$A77,IB$5:IB$64))</f>
        <v>0</v>
      </c>
      <c r="IC77" s="21" t="n">
        <f aca="false">IF($A77="",0,SUMIF($B$5:$B$64,$A77,IC$5:IC$64))</f>
        <v>0</v>
      </c>
      <c r="ID77" s="21" t="n">
        <f aca="false">IF($A77="",0,SUMIF($B$5:$B$64,$A77,ID$5:ID$64))</f>
        <v>0</v>
      </c>
      <c r="IE77" s="21" t="n">
        <f aca="false">IF($A77="",0,SUMIF($B$5:$B$64,$A77,IE$5:IE$64))</f>
        <v>0</v>
      </c>
      <c r="IF77" s="21" t="n">
        <f aca="false">IF($A77="",0,SUMIF($B$5:$B$64,$A77,IF$5:IF$64))</f>
        <v>0</v>
      </c>
      <c r="IG77" s="21" t="n">
        <f aca="false">IF($A77="",0,SUMIF($B$5:$B$64,$A77,IG$5:IG$64))</f>
        <v>0</v>
      </c>
      <c r="IH77" s="21" t="n">
        <f aca="false">IF($A77="",0,SUMIF($B$5:$B$64,$A77,IH$5:IH$64))</f>
        <v>0</v>
      </c>
      <c r="II77" s="21" t="n">
        <f aca="false">IF($A77="",0,SUMIF($B$5:$B$64,$A77,II$5:II$64))</f>
        <v>0</v>
      </c>
      <c r="IJ77" s="21" t="n">
        <f aca="false">IF($A77="",0,SUMIF($B$5:$B$64,$A77,IJ$5:IJ$64))</f>
        <v>0</v>
      </c>
      <c r="IK77" s="21" t="n">
        <f aca="false">IF($A77="",0,SUMIF($B$5:$B$64,$A77,IK$5:IK$64))</f>
        <v>0</v>
      </c>
      <c r="IL77" s="21" t="n">
        <f aca="false">IF($A77="",0,SUMIF($B$5:$B$64,$A77,IL$5:IL$64))</f>
        <v>0</v>
      </c>
      <c r="IM77" s="21" t="n">
        <f aca="false">IF($A77="",0,SUMIF($B$5:$B$64,$A77,IM$5:IM$64))</f>
        <v>0</v>
      </c>
      <c r="IN77" s="21" t="n">
        <f aca="false">IF($A77="",0,SUMIF($B$5:$B$64,$A77,IN$5:IN$64))</f>
        <v>0</v>
      </c>
      <c r="IO77" s="21" t="n">
        <f aca="false">IF($A77="",0,SUMIF($B$5:$B$64,$A77,IO$5:IO$64))</f>
        <v>0</v>
      </c>
      <c r="IP77" s="21" t="n">
        <f aca="false">IF($A77="",0,SUMIF($B$5:$B$64,$A77,IP$5:IP$64))</f>
        <v>0</v>
      </c>
      <c r="IQ77" s="21" t="n">
        <f aca="false">IF($A77="",0,SUMIF($B$5:$B$64,$A77,IQ$5:IQ$64))</f>
        <v>0</v>
      </c>
      <c r="IR77" s="21" t="n">
        <f aca="false">IF($A77="",0,SUMIF($B$5:$B$64,$A77,IR$5:IR$64))</f>
        <v>0</v>
      </c>
      <c r="IS77" s="21" t="n">
        <f aca="false">IF($A77="",0,SUMIF($B$5:$B$64,$A77,IS$5:IS$64))</f>
        <v>0</v>
      </c>
      <c r="IT77" s="21" t="n">
        <f aca="false">IF($A77="",0,SUMIF($B$5:$B$64,$A77,IT$5:IT$64))</f>
        <v>0</v>
      </c>
      <c r="IU77" s="21" t="n">
        <f aca="false">IF($A77="",0,SUMIF($B$5:$B$64,$A77,IU$5:IU$64))</f>
        <v>0</v>
      </c>
      <c r="IV77" s="21" t="n">
        <f aca="false">IF($A77="",0,SUMIF($B$5:$B$64,$A77,IV$5:IV$64))</f>
        <v>0</v>
      </c>
      <c r="IW77" s="21" t="n">
        <f aca="false">IF($A77="",0,SUMIF($B$5:$B$64,$A77,IW$5:IW$64))</f>
        <v>0</v>
      </c>
      <c r="IX77" s="21" t="n">
        <f aca="false">IF($A77="",0,SUMIF($B$5:$B$64,$A77,IX$5:IX$64))</f>
        <v>0</v>
      </c>
      <c r="IY77" s="21" t="n">
        <f aca="false">IF($A77="",0,SUMIF($B$5:$B$64,$A77,IY$5:IY$64))</f>
        <v>0</v>
      </c>
      <c r="IZ77" s="21" t="n">
        <f aca="false">IF($A77="",0,SUMIF($B$5:$B$64,$A77,IZ$5:IZ$64))</f>
        <v>0</v>
      </c>
      <c r="JA77" s="21" t="n">
        <f aca="false">IF($A77="",0,SUMIF($B$5:$B$64,$A77,JA$5:JA$64))</f>
        <v>0</v>
      </c>
      <c r="JB77" s="21" t="n">
        <f aca="false">IF($A77="",0,SUMIF($B$5:$B$64,$A77,JB$5:JB$64))</f>
        <v>0</v>
      </c>
      <c r="JC77" s="21" t="n">
        <f aca="false">IF($A77="",0,SUMIF($B$5:$B$64,$A77,JC$5:JC$64))</f>
        <v>0</v>
      </c>
      <c r="JD77" s="21" t="n">
        <f aca="false">IF($A77="",0,SUMIF($B$5:$B$64,$A77,JD$5:JD$64))</f>
        <v>0</v>
      </c>
      <c r="JE77" s="21" t="n">
        <f aca="false">IF($A77="",0,SUMIF($B$5:$B$64,$A77,JE$5:JE$64))</f>
        <v>0</v>
      </c>
      <c r="JF77" s="21" t="n">
        <f aca="false">IF($A77="",0,SUMIF($B$5:$B$64,$A77,JF$5:JF$64))</f>
        <v>0</v>
      </c>
      <c r="JG77" s="21" t="n">
        <f aca="false">IF($A77="",0,SUMIF($B$5:$B$64,$A77,JG$5:JG$64))</f>
        <v>0</v>
      </c>
      <c r="JH77" s="21" t="n">
        <f aca="false">IF($A77="",0,SUMIF($B$5:$B$64,$A77,JH$5:JH$64))</f>
        <v>0</v>
      </c>
      <c r="JI77" s="21" t="n">
        <f aca="false">IF($A77="",0,SUMIF($B$5:$B$64,$A77,JI$5:JI$64))</f>
        <v>0</v>
      </c>
      <c r="JJ77" s="21" t="n">
        <f aca="false">IF($A77="",0,SUMIF($B$5:$B$64,$A77,JJ$5:JJ$64))</f>
        <v>0</v>
      </c>
      <c r="JK77" s="21" t="n">
        <f aca="false">IF($A77="",0,SUMIF($B$5:$B$64,$A77,JK$5:JK$64))</f>
        <v>0</v>
      </c>
      <c r="JL77" s="21" t="n">
        <f aca="false">IF($A77="",0,SUMIF($B$5:$B$64,$A77,JL$5:JL$64))</f>
        <v>0</v>
      </c>
      <c r="JM77" s="21" t="n">
        <f aca="false">IF($A77="",0,SUMIF($B$5:$B$64,$A77,JM$5:JM$64))</f>
        <v>0</v>
      </c>
      <c r="JN77" s="21" t="n">
        <f aca="false">IF($A77="",0,SUMIF($B$5:$B$64,$A77,JN$5:JN$64))</f>
        <v>0</v>
      </c>
      <c r="JO77" s="21" t="n">
        <f aca="false">IF($A77="",0,SUMIF($B$5:$B$64,$A77,JO$5:JO$64))</f>
        <v>0</v>
      </c>
      <c r="JP77" s="21" t="n">
        <f aca="false">IF($A77="",0,SUMIF($B$5:$B$64,$A77,JP$5:JP$64))</f>
        <v>0</v>
      </c>
      <c r="JQ77" s="21" t="n">
        <f aca="false">IF($A77="",0,SUMIF($B$5:$B$64,$A77,JQ$5:JQ$64))</f>
        <v>0</v>
      </c>
      <c r="JR77" s="21" t="n">
        <f aca="false">IF($A77="",0,SUMIF($B$5:$B$64,$A77,JR$5:JR$64))</f>
        <v>0</v>
      </c>
      <c r="JS77" s="21" t="n">
        <f aca="false">IF($A77="",0,SUMIF($B$5:$B$64,$A77,JS$5:JS$64))</f>
        <v>0</v>
      </c>
      <c r="JT77" s="21" t="n">
        <f aca="false">IF($A77="",0,SUMIF($B$5:$B$64,$A77,JT$5:JT$64))</f>
        <v>0</v>
      </c>
      <c r="JU77" s="21" t="n">
        <f aca="false">IF($A77="",0,SUMIF($B$5:$B$64,$A77,JU$5:JU$64))</f>
        <v>0</v>
      </c>
      <c r="JV77" s="21" t="n">
        <f aca="false">IF($A77="",0,SUMIF($B$5:$B$64,$A77,JV$5:JV$64))</f>
        <v>0</v>
      </c>
      <c r="JW77" s="21" t="n">
        <f aca="false">IF($A77="",0,SUMIF($B$5:$B$64,$A77,JW$5:JW$64))</f>
        <v>0</v>
      </c>
      <c r="JX77" s="21" t="n">
        <f aca="false">IF($A77="",0,SUMIF($B$5:$B$64,$A77,JX$5:JX$64))</f>
        <v>0</v>
      </c>
      <c r="JY77" s="21" t="n">
        <f aca="false">IF($A77="",0,SUMIF($B$5:$B$64,$A77,JY$5:JY$64))</f>
        <v>0</v>
      </c>
      <c r="JZ77" s="21" t="n">
        <f aca="false">IF($A77="",0,SUMIF($B$5:$B$64,$A77,JZ$5:JZ$64))</f>
        <v>0</v>
      </c>
      <c r="KA77" s="21" t="n">
        <f aca="false">IF($A77="",0,SUMIF($B$5:$B$64,$A77,KA$5:KA$64))</f>
        <v>0</v>
      </c>
      <c r="KB77" s="21" t="n">
        <f aca="false">IF($A77="",0,SUMIF($B$5:$B$64,$A77,KB$5:KB$64))</f>
        <v>0</v>
      </c>
      <c r="KC77" s="21" t="n">
        <f aca="false">IF($A77="",0,SUMIF($B$5:$B$64,$A77,KC$5:KC$64))</f>
        <v>0</v>
      </c>
      <c r="KD77" s="21" t="n">
        <f aca="false">IF($A77="",0,SUMIF($B$5:$B$64,$A77,KD$5:KD$64))</f>
        <v>0</v>
      </c>
      <c r="KE77" s="21" t="n">
        <f aca="false">IF($A77="",0,SUMIF($B$5:$B$64,$A77,KE$5:KE$64))</f>
        <v>0</v>
      </c>
      <c r="KF77" s="21" t="n">
        <f aca="false">IF($A77="",0,SUMIF($B$5:$B$64,$A77,KF$5:KF$64))</f>
        <v>0</v>
      </c>
      <c r="KG77" s="21" t="n">
        <f aca="false">IF($A77="",0,SUMIF($B$5:$B$64,$A77,KG$5:KG$64))</f>
        <v>0</v>
      </c>
      <c r="KH77" s="21" t="n">
        <f aca="false">IF($A77="",0,SUMIF($B$5:$B$64,$A77,KH$5:KH$64))</f>
        <v>0</v>
      </c>
      <c r="KI77" s="21" t="n">
        <f aca="false">IF($A77="",0,SUMIF($B$5:$B$64,$A77,KI$5:KI$64))</f>
        <v>0</v>
      </c>
      <c r="KJ77" s="21" t="n">
        <f aca="false">IF($A77="",0,SUMIF($B$5:$B$64,$A77,KJ$5:KJ$64))</f>
        <v>0</v>
      </c>
      <c r="KK77" s="21" t="n">
        <f aca="false">IF($A77="",0,SUMIF($B$5:$B$64,$A77,KK$5:KK$64))</f>
        <v>0</v>
      </c>
      <c r="KL77" s="21" t="n">
        <f aca="false">IF($A77="",0,SUMIF($B$5:$B$64,$A77,KL$5:KL$64))</f>
        <v>0</v>
      </c>
      <c r="KM77" s="21" t="n">
        <f aca="false">IF($A77="",0,SUMIF($B$5:$B$64,$A77,KM$5:KM$64))</f>
        <v>0</v>
      </c>
      <c r="KN77" s="21" t="n">
        <f aca="false">IF($A77="",0,SUMIF($B$5:$B$64,$A77,KN$5:KN$64))</f>
        <v>0</v>
      </c>
      <c r="KO77" s="21" t="n">
        <f aca="false">IF($A77="",0,SUMIF($B$5:$B$64,$A77,KO$5:KO$64))</f>
        <v>0</v>
      </c>
      <c r="KP77" s="21" t="n">
        <f aca="false">IF($A77="",0,SUMIF($B$5:$B$64,$A77,KP$5:KP$64))</f>
        <v>0</v>
      </c>
      <c r="KQ77" s="21" t="n">
        <f aca="false">IF($A77="",0,SUMIF($B$5:$B$64,$A77,KQ$5:KQ$64))</f>
        <v>0</v>
      </c>
      <c r="KR77" s="21" t="n">
        <f aca="false">IF($A77="",0,SUMIF($B$5:$B$64,$A77,KR$5:KR$64))</f>
        <v>0</v>
      </c>
      <c r="KS77" s="21" t="n">
        <f aca="false">IF($A77="",0,SUMIF($B$5:$B$64,$A77,KS$5:KS$64))</f>
        <v>0</v>
      </c>
      <c r="KT77" s="21" t="n">
        <f aca="false">IF($A77="",0,SUMIF($B$5:$B$64,$A77,KT$5:KT$64))</f>
        <v>0</v>
      </c>
      <c r="KU77" s="21" t="n">
        <f aca="false">IF($A77="",0,SUMIF($B$5:$B$64,$A77,KU$5:KU$64))</f>
        <v>0</v>
      </c>
      <c r="KV77" s="21" t="n">
        <f aca="false">IF($A77="",0,SUMIF($B$5:$B$64,$A77,KV$5:KV$64))</f>
        <v>0</v>
      </c>
      <c r="KW77" s="21" t="n">
        <f aca="false">IF($A77="",0,SUMIF($B$5:$B$64,$A77,KW$5:KW$64))</f>
        <v>0</v>
      </c>
      <c r="KX77" s="21" t="n">
        <f aca="false">IF($A77="",0,SUMIF($B$5:$B$64,$A77,KX$5:KX$64))</f>
        <v>0</v>
      </c>
      <c r="KY77" s="21" t="n">
        <f aca="false">IF($A77="",0,SUMIF($B$5:$B$64,$A77,KY$5:KY$64))</f>
        <v>0</v>
      </c>
      <c r="KZ77" s="21" t="n">
        <f aca="false">IF($A77="",0,SUMIF($B$5:$B$64,$A77,KZ$5:KZ$64))</f>
        <v>0</v>
      </c>
      <c r="LA77" s="21" t="n">
        <f aca="false">IF($A77="",0,SUMIF($B$5:$B$64,$A77,LA$5:LA$64))</f>
        <v>0</v>
      </c>
      <c r="LB77" s="21" t="n">
        <f aca="false">IF($A77="",0,SUMIF($B$5:$B$64,$A77,LB$5:LB$64))</f>
        <v>0</v>
      </c>
      <c r="LC77" s="21" t="n">
        <f aca="false">IF($A77="",0,SUMIF($B$5:$B$64,$A77,LC$5:LC$64))</f>
        <v>0</v>
      </c>
      <c r="LD77" s="21" t="n">
        <f aca="false">IF($A77="",0,SUMIF($B$5:$B$64,$A77,LD$5:LD$64))</f>
        <v>0</v>
      </c>
      <c r="LE77" s="21" t="n">
        <f aca="false">IF($A77="",0,SUMIF($B$5:$B$64,$A77,LE$5:LE$64))</f>
        <v>0</v>
      </c>
      <c r="LF77" s="21" t="n">
        <f aca="false">IF($A77="",0,SUMIF($B$5:$B$64,$A77,LF$5:LF$64))</f>
        <v>0</v>
      </c>
      <c r="LG77" s="21" t="n">
        <f aca="false">IF($A77="",0,SUMIF($B$5:$B$64,$A77,LG$5:LG$64))</f>
        <v>0</v>
      </c>
      <c r="LH77" s="21" t="n">
        <f aca="false">IF($A77="",0,SUMIF($B$5:$B$64,$A77,LH$5:LH$64))</f>
        <v>0</v>
      </c>
      <c r="LI77" s="21" t="n">
        <f aca="false">IF($A77="",0,SUMIF($B$5:$B$64,$A77,LI$5:LI$64))</f>
        <v>0</v>
      </c>
      <c r="LJ77" s="21" t="n">
        <f aca="false">IF($A77="",0,SUMIF($B$5:$B$64,$A77,LJ$5:LJ$64))</f>
        <v>0</v>
      </c>
      <c r="LK77" s="21" t="n">
        <f aca="false">IF($A77="",0,SUMIF($B$5:$B$64,$A77,LK$5:LK$64))</f>
        <v>0</v>
      </c>
      <c r="LL77" s="21" t="n">
        <f aca="false">IF($A77="",0,SUMIF($B$5:$B$64,$A77,LL$5:LL$64))</f>
        <v>0</v>
      </c>
      <c r="LM77" s="21" t="n">
        <f aca="false">IF($A77="",0,SUMIF($B$5:$B$64,$A77,LM$5:LM$64))</f>
        <v>0</v>
      </c>
      <c r="LN77" s="21" t="n">
        <f aca="false">IF($A77="",0,SUMIF($B$5:$B$64,$A77,LN$5:LN$64))</f>
        <v>0</v>
      </c>
      <c r="LO77" s="21" t="n">
        <f aca="false">IF($A77="",0,SUMIF($B$5:$B$64,$A77,LO$5:LO$64))</f>
        <v>0</v>
      </c>
      <c r="LP77" s="21" t="n">
        <f aca="false">IF($A77="",0,SUMIF($B$5:$B$64,$A77,LP$5:LP$64))</f>
        <v>0</v>
      </c>
      <c r="LQ77" s="21" t="n">
        <f aca="false">IF($A77="",0,SUMIF($B$5:$B$64,$A77,LQ$5:LQ$64))</f>
        <v>0</v>
      </c>
      <c r="LR77" s="21" t="n">
        <f aca="false">IF($A77="",0,SUMIF($B$5:$B$64,$A77,LR$5:LR$64))</f>
        <v>0</v>
      </c>
      <c r="LS77" s="21" t="n">
        <f aca="false">IF($A77="",0,SUMIF($B$5:$B$64,$A77,LS$5:LS$64))</f>
        <v>0</v>
      </c>
      <c r="LT77" s="21" t="n">
        <f aca="false">IF($A77="",0,SUMIF($B$5:$B$64,$A77,LT$5:LT$64))</f>
        <v>0</v>
      </c>
      <c r="LU77" s="21" t="n">
        <f aca="false">IF($A77="",0,SUMIF($B$5:$B$64,$A77,LU$5:LU$64))</f>
        <v>0</v>
      </c>
      <c r="LV77" s="21" t="n">
        <f aca="false">IF($A77="",0,SUMIF($B$5:$B$64,$A77,LV$5:LV$64))</f>
        <v>0</v>
      </c>
      <c r="LW77" s="21" t="n">
        <f aca="false">IF($A77="",0,SUMIF($B$5:$B$64,$A77,LW$5:LW$64))</f>
        <v>0</v>
      </c>
      <c r="LX77" s="21" t="n">
        <f aca="false">IF($A77="",0,SUMIF($B$5:$B$64,$A77,LX$5:LX$64))</f>
        <v>0</v>
      </c>
      <c r="LY77" s="21" t="n">
        <f aca="false">IF($A77="",0,SUMIF($B$5:$B$64,$A77,LY$5:LY$64))</f>
        <v>0</v>
      </c>
      <c r="LZ77" s="21" t="n">
        <f aca="false">IF($A77="",0,SUMIF($B$5:$B$64,$A77,LZ$5:LZ$64))</f>
        <v>0</v>
      </c>
      <c r="MA77" s="21" t="n">
        <f aca="false">IF($A77="",0,SUMIF($B$5:$B$64,$A77,MA$5:MA$64))</f>
        <v>0</v>
      </c>
      <c r="MB77" s="21" t="n">
        <f aca="false">IF($A77="",0,SUMIF($B$5:$B$64,$A77,MB$5:MB$64))</f>
        <v>0</v>
      </c>
      <c r="MC77" s="21" t="n">
        <f aca="false">IF($A77="",0,SUMIF($B$5:$B$64,$A77,MC$5:MC$64))</f>
        <v>0</v>
      </c>
      <c r="MD77" s="21" t="n">
        <f aca="false">IF($A77="",0,SUMIF($B$5:$B$64,$A77,MD$5:MD$64))</f>
        <v>0</v>
      </c>
      <c r="ME77" s="21" t="n">
        <f aca="false">IF($A77="",0,SUMIF($B$5:$B$64,$A77,ME$5:ME$64))</f>
        <v>0</v>
      </c>
      <c r="MF77" s="21" t="n">
        <f aca="false">IF($A77="",0,SUMIF($B$5:$B$64,$A77,MF$5:MF$64))</f>
        <v>0</v>
      </c>
      <c r="MG77" s="21" t="n">
        <f aca="false">IF($A77="",0,SUMIF($B$5:$B$64,$A77,MG$5:MG$64))</f>
        <v>0</v>
      </c>
      <c r="MH77" s="21" t="n">
        <f aca="false">IF($A77="",0,SUMIF($B$5:$B$64,$A77,MH$5:MH$64))</f>
        <v>0</v>
      </c>
      <c r="MI77" s="21" t="n">
        <f aca="false">IF($A77="",0,SUMIF($B$5:$B$64,$A77,MI$5:MI$64))</f>
        <v>0</v>
      </c>
      <c r="MJ77" s="21" t="n">
        <f aca="false">IF($A77="",0,SUMIF($B$5:$B$64,$A77,MJ$5:MJ$64))</f>
        <v>0</v>
      </c>
      <c r="MK77" s="21" t="n">
        <f aca="false">IF($A77="",0,SUMIF($B$5:$B$64,$A77,MK$5:MK$64))</f>
        <v>0</v>
      </c>
      <c r="ML77" s="21" t="n">
        <f aca="false">IF($A77="",0,SUMIF($B$5:$B$64,$A77,ML$5:ML$64))</f>
        <v>0</v>
      </c>
      <c r="MM77" s="21" t="n">
        <f aca="false">IF($A77="",0,SUMIF($B$5:$B$64,$A77,MM$5:MM$64))</f>
        <v>0</v>
      </c>
      <c r="MN77" s="21" t="n">
        <f aca="false">IF($A77="",0,SUMIF($B$5:$B$64,$A77,MN$5:MN$64))</f>
        <v>0</v>
      </c>
      <c r="MO77" s="21" t="n">
        <f aca="false">IF($A77="",0,SUMIF($B$5:$B$64,$A77,MO$5:MO$64))</f>
        <v>0</v>
      </c>
      <c r="MP77" s="21" t="n">
        <f aca="false">IF($A77="",0,SUMIF($B$5:$B$64,$A77,MP$5:MP$64))</f>
        <v>0</v>
      </c>
      <c r="MQ77" s="21" t="n">
        <f aca="false">IF($A77="",0,SUMIF($B$5:$B$64,$A77,MQ$5:MQ$64))</f>
        <v>0</v>
      </c>
      <c r="MR77" s="21" t="n">
        <f aca="false">IF($A77="",0,SUMIF($B$5:$B$64,$A77,MR$5:MR$64))</f>
        <v>0</v>
      </c>
      <c r="MS77" s="21" t="n">
        <f aca="false">IF($A77="",0,SUMIF($B$5:$B$64,$A77,MS$5:MS$64))</f>
        <v>0</v>
      </c>
      <c r="MT77" s="21" t="n">
        <f aca="false">IF($A77="",0,SUMIF($B$5:$B$64,$A77,MT$5:MT$64))</f>
        <v>0</v>
      </c>
      <c r="MU77" s="21" t="n">
        <f aca="false">IF($A77="",0,SUMIF($B$5:$B$64,$A77,MU$5:MU$64))</f>
        <v>0</v>
      </c>
      <c r="MV77" s="21" t="n">
        <f aca="false">IF($A77="",0,SUMIF($B$5:$B$64,$A77,MV$5:MV$64))</f>
        <v>0</v>
      </c>
      <c r="MW77" s="21" t="n">
        <f aca="false">IF($A77="",0,SUMIF($B$5:$B$64,$A77,MW$5:MW$64))</f>
        <v>0</v>
      </c>
      <c r="MX77" s="21" t="n">
        <f aca="false">IF($A77="",0,SUMIF($B$5:$B$64,$A77,MX$5:MX$64))</f>
        <v>0</v>
      </c>
      <c r="MY77" s="21" t="n">
        <f aca="false">IF($A77="",0,SUMIF($B$5:$B$64,$A77,MY$5:MY$64))</f>
        <v>0</v>
      </c>
      <c r="MZ77" s="21" t="n">
        <f aca="false">IF($A77="",0,SUMIF($B$5:$B$64,$A77,MZ$5:MZ$64))</f>
        <v>0</v>
      </c>
      <c r="NA77" s="21" t="n">
        <f aca="false">IF($A77="",0,SUMIF($B$5:$B$64,$A77,NA$5:NA$64))</f>
        <v>0</v>
      </c>
      <c r="NB77" s="21" t="n">
        <f aca="false">IF($A77="",0,SUMIF($B$5:$B$64,$A77,NB$5:NB$64))</f>
        <v>0</v>
      </c>
      <c r="NC77" s="21" t="n">
        <f aca="false">IF($A77="",0,SUMIF($B$5:$B$64,$A77,NC$5:NC$64))</f>
        <v>0</v>
      </c>
      <c r="ND77" s="21" t="n">
        <f aca="false">IF($A77="",0,SUMIF($B$5:$B$64,$A77,ND$5:ND$64))</f>
        <v>0</v>
      </c>
      <c r="NE77" s="21" t="n">
        <f aca="false">IF($A77="",0,SUMIF($B$5:$B$64,$A77,NE$5:NE$64))</f>
        <v>0</v>
      </c>
      <c r="NF77" s="21" t="n">
        <f aca="false">IF($A77="",0,SUMIF($B$5:$B$64,$A77,NF$5:NF$64))</f>
        <v>0</v>
      </c>
      <c r="NG77" s="21" t="n">
        <f aca="false">IF($A77="",0,SUMIF($B$5:$B$64,$A77,NG$5:NG$64))</f>
        <v>0</v>
      </c>
      <c r="NH77" s="21" t="n">
        <f aca="false">IF($A77="",0,SUMIF($B$5:$B$64,$A77,NH$5:NH$64))</f>
        <v>0</v>
      </c>
    </row>
    <row r="78" customFormat="false" ht="15" hidden="false" customHeight="fals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</row>
    <row r="79" customFormat="false" ht="15" hidden="false" customHeight="fals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</row>
    <row r="80" customFormat="false" ht="15" hidden="false" customHeight="false" outlineLevel="0" collapsed="false">
      <c r="A80" s="6" t="s">
        <v>102</v>
      </c>
      <c r="B80" s="10" t="s">
        <v>100</v>
      </c>
      <c r="C80" s="10" t="s">
        <v>101</v>
      </c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</row>
    <row r="81" customFormat="false" ht="15" hidden="false" customHeight="false" outlineLevel="0" collapsed="false">
      <c r="A81" s="6" t="str">
        <f aca="false">IF(Einstellungen!E7="","",Einstellungen!E7)</f>
        <v>Station 1A</v>
      </c>
      <c r="B81" s="20" t="n">
        <f aca="false">IF(Einstellungen!F7="",999,Einstellungen!F7)</f>
        <v>2</v>
      </c>
      <c r="C81" s="5" t="n">
        <f aca="false">Einstellungen!G7</f>
        <v>3</v>
      </c>
      <c r="D81" s="5"/>
      <c r="E81" s="5"/>
      <c r="F81" s="5"/>
      <c r="G81" s="21" t="n">
        <f aca="false">IF($A81="",0,SUMPRODUCT(((($C$5:$C$64=$A81)+($D$5:$D$64=$A81)+($E$5:$E$64=$A81)+($F$5:$F$64=$A81))&gt;0)*G$5:G$64))</f>
        <v>0</v>
      </c>
      <c r="H81" s="21" t="n">
        <f aca="false">IF($A81="",0,SUMPRODUCT(((($C$5:$C$64=$A81)+($D$5:$D$64=$A81)+($E$5:$E$64=$A81)+($F$5:$F$64=$A81))&gt;0)*H$5:H$64))</f>
        <v>0</v>
      </c>
      <c r="I81" s="21" t="n">
        <f aca="false">IF($A81="",0,SUMPRODUCT(((($C$5:$C$64=$A81)+($D$5:$D$64=$A81)+($E$5:$E$64=$A81)+($F$5:$F$64=$A81))&gt;0)*I$5:I$64))</f>
        <v>0</v>
      </c>
      <c r="J81" s="21" t="n">
        <f aca="false">IF($A81="",0,SUMPRODUCT(((($C$5:$C$64=$A81)+($D$5:$D$64=$A81)+($E$5:$E$64=$A81)+($F$5:$F$64=$A81))&gt;0)*J$5:J$64))</f>
        <v>0</v>
      </c>
      <c r="K81" s="21" t="n">
        <f aca="false">IF($A81="",0,SUMPRODUCT(((($C$5:$C$64=$A81)+($D$5:$D$64=$A81)+($E$5:$E$64=$A81)+($F$5:$F$64=$A81))&gt;0)*K$5:K$64))</f>
        <v>0</v>
      </c>
      <c r="L81" s="21" t="n">
        <f aca="false">IF($A81="",0,SUMPRODUCT(((($C$5:$C$64=$A81)+($D$5:$D$64=$A81)+($E$5:$E$64=$A81)+($F$5:$F$64=$A81))&gt;0)*L$5:L$64))</f>
        <v>0</v>
      </c>
      <c r="M81" s="21" t="n">
        <f aca="false">IF($A81="",0,SUMPRODUCT(((($C$5:$C$64=$A81)+($D$5:$D$64=$A81)+($E$5:$E$64=$A81)+($F$5:$F$64=$A81))&gt;0)*M$5:M$64))</f>
        <v>0</v>
      </c>
      <c r="N81" s="21" t="n">
        <f aca="false">IF($A81="",0,SUMPRODUCT(((($C$5:$C$64=$A81)+($D$5:$D$64=$A81)+($E$5:$E$64=$A81)+($F$5:$F$64=$A81))&gt;0)*N$5:N$64))</f>
        <v>0</v>
      </c>
      <c r="O81" s="21" t="n">
        <f aca="false">IF($A81="",0,SUMPRODUCT(((($C$5:$C$64=$A81)+($D$5:$D$64=$A81)+($E$5:$E$64=$A81)+($F$5:$F$64=$A81))&gt;0)*O$5:O$64))</f>
        <v>0</v>
      </c>
      <c r="P81" s="21" t="n">
        <f aca="false">IF($A81="",0,SUMPRODUCT(((($C$5:$C$64=$A81)+($D$5:$D$64=$A81)+($E$5:$E$64=$A81)+($F$5:$F$64=$A81))&gt;0)*P$5:P$64))</f>
        <v>0</v>
      </c>
      <c r="Q81" s="21" t="n">
        <f aca="false">IF($A81="",0,SUMPRODUCT(((($C$5:$C$64=$A81)+($D$5:$D$64=$A81)+($E$5:$E$64=$A81)+($F$5:$F$64=$A81))&gt;0)*Q$5:Q$64))</f>
        <v>0</v>
      </c>
      <c r="R81" s="21" t="n">
        <f aca="false">IF($A81="",0,SUMPRODUCT(((($C$5:$C$64=$A81)+($D$5:$D$64=$A81)+($E$5:$E$64=$A81)+($F$5:$F$64=$A81))&gt;0)*R$5:R$64))</f>
        <v>0</v>
      </c>
      <c r="S81" s="21" t="n">
        <f aca="false">IF($A81="",0,SUMPRODUCT(((($C$5:$C$64=$A81)+($D$5:$D$64=$A81)+($E$5:$E$64=$A81)+($F$5:$F$64=$A81))&gt;0)*S$5:S$64))</f>
        <v>0</v>
      </c>
      <c r="T81" s="21" t="n">
        <f aca="false">IF($A81="",0,SUMPRODUCT(((($C$5:$C$64=$A81)+($D$5:$D$64=$A81)+($E$5:$E$64=$A81)+($F$5:$F$64=$A81))&gt;0)*T$5:T$64))</f>
        <v>0</v>
      </c>
      <c r="U81" s="21" t="n">
        <f aca="false">IF($A81="",0,SUMPRODUCT(((($C$5:$C$64=$A81)+($D$5:$D$64=$A81)+($E$5:$E$64=$A81)+($F$5:$F$64=$A81))&gt;0)*U$5:U$64))</f>
        <v>0</v>
      </c>
      <c r="V81" s="21" t="n">
        <f aca="false">IF($A81="",0,SUMPRODUCT(((($C$5:$C$64=$A81)+($D$5:$D$64=$A81)+($E$5:$E$64=$A81)+($F$5:$F$64=$A81))&gt;0)*V$5:V$64))</f>
        <v>0</v>
      </c>
      <c r="W81" s="21" t="n">
        <f aca="false">IF($A81="",0,SUMPRODUCT(((($C$5:$C$64=$A81)+($D$5:$D$64=$A81)+($E$5:$E$64=$A81)+($F$5:$F$64=$A81))&gt;0)*W$5:W$64))</f>
        <v>0</v>
      </c>
      <c r="X81" s="21" t="n">
        <f aca="false">IF($A81="",0,SUMPRODUCT(((($C$5:$C$64=$A81)+($D$5:$D$64=$A81)+($E$5:$E$64=$A81)+($F$5:$F$64=$A81))&gt;0)*X$5:X$64))</f>
        <v>0</v>
      </c>
      <c r="Y81" s="21" t="n">
        <f aca="false">IF($A81="",0,SUMPRODUCT(((($C$5:$C$64=$A81)+($D$5:$D$64=$A81)+($E$5:$E$64=$A81)+($F$5:$F$64=$A81))&gt;0)*Y$5:Y$64))</f>
        <v>0</v>
      </c>
      <c r="Z81" s="21" t="n">
        <f aca="false">IF($A81="",0,SUMPRODUCT(((($C$5:$C$64=$A81)+($D$5:$D$64=$A81)+($E$5:$E$64=$A81)+($F$5:$F$64=$A81))&gt;0)*Z$5:Z$64))</f>
        <v>0</v>
      </c>
      <c r="AA81" s="21" t="n">
        <f aca="false">IF($A81="",0,SUMPRODUCT(((($C$5:$C$64=$A81)+($D$5:$D$64=$A81)+($E$5:$E$64=$A81)+($F$5:$F$64=$A81))&gt;0)*AA$5:AA$64))</f>
        <v>0</v>
      </c>
      <c r="AB81" s="21" t="n">
        <f aca="false">IF($A81="",0,SUMPRODUCT(((($C$5:$C$64=$A81)+($D$5:$D$64=$A81)+($E$5:$E$64=$A81)+($F$5:$F$64=$A81))&gt;0)*AB$5:AB$64))</f>
        <v>0</v>
      </c>
      <c r="AC81" s="21" t="n">
        <f aca="false">IF($A81="",0,SUMPRODUCT(((($C$5:$C$64=$A81)+($D$5:$D$64=$A81)+($E$5:$E$64=$A81)+($F$5:$F$64=$A81))&gt;0)*AC$5:AC$64))</f>
        <v>0</v>
      </c>
      <c r="AD81" s="21" t="n">
        <f aca="false">IF($A81="",0,SUMPRODUCT(((($C$5:$C$64=$A81)+($D$5:$D$64=$A81)+($E$5:$E$64=$A81)+($F$5:$F$64=$A81))&gt;0)*AD$5:AD$64))</f>
        <v>0</v>
      </c>
      <c r="AE81" s="21" t="n">
        <f aca="false">IF($A81="",0,SUMPRODUCT(((($C$5:$C$64=$A81)+($D$5:$D$64=$A81)+($E$5:$E$64=$A81)+($F$5:$F$64=$A81))&gt;0)*AE$5:AE$64))</f>
        <v>0</v>
      </c>
      <c r="AF81" s="21" t="n">
        <f aca="false">IF($A81="",0,SUMPRODUCT(((($C$5:$C$64=$A81)+($D$5:$D$64=$A81)+($E$5:$E$64=$A81)+($F$5:$F$64=$A81))&gt;0)*AF$5:AF$64))</f>
        <v>0</v>
      </c>
      <c r="AG81" s="21" t="n">
        <f aca="false">IF($A81="",0,SUMPRODUCT(((($C$5:$C$64=$A81)+($D$5:$D$64=$A81)+($E$5:$E$64=$A81)+($F$5:$F$64=$A81))&gt;0)*AG$5:AG$64))</f>
        <v>0</v>
      </c>
      <c r="AH81" s="21" t="n">
        <f aca="false">IF($A81="",0,SUMPRODUCT(((($C$5:$C$64=$A81)+($D$5:$D$64=$A81)+($E$5:$E$64=$A81)+($F$5:$F$64=$A81))&gt;0)*AH$5:AH$64))</f>
        <v>0</v>
      </c>
      <c r="AI81" s="21" t="n">
        <f aca="false">IF($A81="",0,SUMPRODUCT(((($C$5:$C$64=$A81)+($D$5:$D$64=$A81)+($E$5:$E$64=$A81)+($F$5:$F$64=$A81))&gt;0)*AI$5:AI$64))</f>
        <v>0</v>
      </c>
      <c r="AJ81" s="21" t="n">
        <f aca="false">IF($A81="",0,SUMPRODUCT(((($C$5:$C$64=$A81)+($D$5:$D$64=$A81)+($E$5:$E$64=$A81)+($F$5:$F$64=$A81))&gt;0)*AJ$5:AJ$64))</f>
        <v>0</v>
      </c>
      <c r="AK81" s="21" t="n">
        <f aca="false">IF($A81="",0,SUMPRODUCT(((($C$5:$C$64=$A81)+($D$5:$D$64=$A81)+($E$5:$E$64=$A81)+($F$5:$F$64=$A81))&gt;0)*AK$5:AK$64))</f>
        <v>0</v>
      </c>
      <c r="AL81" s="21" t="n">
        <f aca="false">IF($A81="",0,SUMPRODUCT(((($C$5:$C$64=$A81)+($D$5:$D$64=$A81)+($E$5:$E$64=$A81)+($F$5:$F$64=$A81))&gt;0)*AL$5:AL$64))</f>
        <v>0</v>
      </c>
      <c r="AM81" s="21" t="n">
        <f aca="false">IF($A81="",0,SUMPRODUCT(((($C$5:$C$64=$A81)+($D$5:$D$64=$A81)+($E$5:$E$64=$A81)+($F$5:$F$64=$A81))&gt;0)*AM$5:AM$64))</f>
        <v>0</v>
      </c>
      <c r="AN81" s="21" t="n">
        <f aca="false">IF($A81="",0,SUMPRODUCT(((($C$5:$C$64=$A81)+($D$5:$D$64=$A81)+($E$5:$E$64=$A81)+($F$5:$F$64=$A81))&gt;0)*AN$5:AN$64))</f>
        <v>0</v>
      </c>
      <c r="AO81" s="21" t="n">
        <f aca="false">IF($A81="",0,SUMPRODUCT(((($C$5:$C$64=$A81)+($D$5:$D$64=$A81)+($E$5:$E$64=$A81)+($F$5:$F$64=$A81))&gt;0)*AO$5:AO$64))</f>
        <v>0</v>
      </c>
      <c r="AP81" s="21" t="n">
        <f aca="false">IF($A81="",0,SUMPRODUCT(((($C$5:$C$64=$A81)+($D$5:$D$64=$A81)+($E$5:$E$64=$A81)+($F$5:$F$64=$A81))&gt;0)*AP$5:AP$64))</f>
        <v>0</v>
      </c>
      <c r="AQ81" s="21" t="n">
        <f aca="false">IF($A81="",0,SUMPRODUCT(((($C$5:$C$64=$A81)+($D$5:$D$64=$A81)+($E$5:$E$64=$A81)+($F$5:$F$64=$A81))&gt;0)*AQ$5:AQ$64))</f>
        <v>0</v>
      </c>
      <c r="AR81" s="21" t="n">
        <f aca="false">IF($A81="",0,SUMPRODUCT(((($C$5:$C$64=$A81)+($D$5:$D$64=$A81)+($E$5:$E$64=$A81)+($F$5:$F$64=$A81))&gt;0)*AR$5:AR$64))</f>
        <v>0</v>
      </c>
      <c r="AS81" s="21" t="n">
        <f aca="false">IF($A81="",0,SUMPRODUCT(((($C$5:$C$64=$A81)+($D$5:$D$64=$A81)+($E$5:$E$64=$A81)+($F$5:$F$64=$A81))&gt;0)*AS$5:AS$64))</f>
        <v>0</v>
      </c>
      <c r="AT81" s="21" t="n">
        <f aca="false">IF($A81="",0,SUMPRODUCT(((($C$5:$C$64=$A81)+($D$5:$D$64=$A81)+($E$5:$E$64=$A81)+($F$5:$F$64=$A81))&gt;0)*AT$5:AT$64))</f>
        <v>0</v>
      </c>
      <c r="AU81" s="21" t="n">
        <f aca="false">IF($A81="",0,SUMPRODUCT(((($C$5:$C$64=$A81)+($D$5:$D$64=$A81)+($E$5:$E$64=$A81)+($F$5:$F$64=$A81))&gt;0)*AU$5:AU$64))</f>
        <v>0</v>
      </c>
      <c r="AV81" s="21" t="n">
        <f aca="false">IF($A81="",0,SUMPRODUCT(((($C$5:$C$64=$A81)+($D$5:$D$64=$A81)+($E$5:$E$64=$A81)+($F$5:$F$64=$A81))&gt;0)*AV$5:AV$64))</f>
        <v>0</v>
      </c>
      <c r="AW81" s="21" t="n">
        <f aca="false">IF($A81="",0,SUMPRODUCT(((($C$5:$C$64=$A81)+($D$5:$D$64=$A81)+($E$5:$E$64=$A81)+($F$5:$F$64=$A81))&gt;0)*AW$5:AW$64))</f>
        <v>0</v>
      </c>
      <c r="AX81" s="21" t="n">
        <f aca="false">IF($A81="",0,SUMPRODUCT(((($C$5:$C$64=$A81)+($D$5:$D$64=$A81)+($E$5:$E$64=$A81)+($F$5:$F$64=$A81))&gt;0)*AX$5:AX$64))</f>
        <v>0</v>
      </c>
      <c r="AY81" s="21" t="n">
        <f aca="false">IF($A81="",0,SUMPRODUCT(((($C$5:$C$64=$A81)+($D$5:$D$64=$A81)+($E$5:$E$64=$A81)+($F$5:$F$64=$A81))&gt;0)*AY$5:AY$64))</f>
        <v>0</v>
      </c>
      <c r="AZ81" s="21" t="n">
        <f aca="false">IF($A81="",0,SUMPRODUCT(((($C$5:$C$64=$A81)+($D$5:$D$64=$A81)+($E$5:$E$64=$A81)+($F$5:$F$64=$A81))&gt;0)*AZ$5:AZ$64))</f>
        <v>0</v>
      </c>
      <c r="BA81" s="21" t="n">
        <f aca="false">IF($A81="",0,SUMPRODUCT(((($C$5:$C$64=$A81)+($D$5:$D$64=$A81)+($E$5:$E$64=$A81)+($F$5:$F$64=$A81))&gt;0)*BA$5:BA$64))</f>
        <v>0</v>
      </c>
      <c r="BB81" s="21" t="n">
        <f aca="false">IF($A81="",0,SUMPRODUCT(((($C$5:$C$64=$A81)+($D$5:$D$64=$A81)+($E$5:$E$64=$A81)+($F$5:$F$64=$A81))&gt;0)*BB$5:BB$64))</f>
        <v>0</v>
      </c>
      <c r="BC81" s="21" t="n">
        <f aca="false">IF($A81="",0,SUMPRODUCT(((($C$5:$C$64=$A81)+($D$5:$D$64=$A81)+($E$5:$E$64=$A81)+($F$5:$F$64=$A81))&gt;0)*BC$5:BC$64))</f>
        <v>0</v>
      </c>
      <c r="BD81" s="21" t="n">
        <f aca="false">IF($A81="",0,SUMPRODUCT(((($C$5:$C$64=$A81)+($D$5:$D$64=$A81)+($E$5:$E$64=$A81)+($F$5:$F$64=$A81))&gt;0)*BD$5:BD$64))</f>
        <v>0</v>
      </c>
      <c r="BE81" s="21" t="n">
        <f aca="false">IF($A81="",0,SUMPRODUCT(((($C$5:$C$64=$A81)+($D$5:$D$64=$A81)+($E$5:$E$64=$A81)+($F$5:$F$64=$A81))&gt;0)*BE$5:BE$64))</f>
        <v>0</v>
      </c>
      <c r="BF81" s="21" t="n">
        <f aca="false">IF($A81="",0,SUMPRODUCT(((($C$5:$C$64=$A81)+($D$5:$D$64=$A81)+($E$5:$E$64=$A81)+($F$5:$F$64=$A81))&gt;0)*BF$5:BF$64))</f>
        <v>0</v>
      </c>
      <c r="BG81" s="21" t="n">
        <f aca="false">IF($A81="",0,SUMPRODUCT(((($C$5:$C$64=$A81)+($D$5:$D$64=$A81)+($E$5:$E$64=$A81)+($F$5:$F$64=$A81))&gt;0)*BG$5:BG$64))</f>
        <v>0</v>
      </c>
      <c r="BH81" s="21" t="n">
        <f aca="false">IF($A81="",0,SUMPRODUCT(((($C$5:$C$64=$A81)+($D$5:$D$64=$A81)+($E$5:$E$64=$A81)+($F$5:$F$64=$A81))&gt;0)*BH$5:BH$64))</f>
        <v>0</v>
      </c>
      <c r="BI81" s="21" t="n">
        <f aca="false">IF($A81="",0,SUMPRODUCT(((($C$5:$C$64=$A81)+($D$5:$D$64=$A81)+($E$5:$E$64=$A81)+($F$5:$F$64=$A81))&gt;0)*BI$5:BI$64))</f>
        <v>0</v>
      </c>
      <c r="BJ81" s="21" t="n">
        <f aca="false">IF($A81="",0,SUMPRODUCT(((($C$5:$C$64=$A81)+($D$5:$D$64=$A81)+($E$5:$E$64=$A81)+($F$5:$F$64=$A81))&gt;0)*BJ$5:BJ$64))</f>
        <v>0</v>
      </c>
      <c r="BK81" s="21" t="n">
        <f aca="false">IF($A81="",0,SUMPRODUCT(((($C$5:$C$64=$A81)+($D$5:$D$64=$A81)+($E$5:$E$64=$A81)+($F$5:$F$64=$A81))&gt;0)*BK$5:BK$64))</f>
        <v>0</v>
      </c>
      <c r="BL81" s="21" t="n">
        <f aca="false">IF($A81="",0,SUMPRODUCT(((($C$5:$C$64=$A81)+($D$5:$D$64=$A81)+($E$5:$E$64=$A81)+($F$5:$F$64=$A81))&gt;0)*BL$5:BL$64))</f>
        <v>0</v>
      </c>
      <c r="BM81" s="21" t="n">
        <f aca="false">IF($A81="",0,SUMPRODUCT(((($C$5:$C$64=$A81)+($D$5:$D$64=$A81)+($E$5:$E$64=$A81)+($F$5:$F$64=$A81))&gt;0)*BM$5:BM$64))</f>
        <v>0</v>
      </c>
      <c r="BN81" s="21" t="n">
        <f aca="false">IF($A81="",0,SUMPRODUCT(((($C$5:$C$64=$A81)+($D$5:$D$64=$A81)+($E$5:$E$64=$A81)+($F$5:$F$64=$A81))&gt;0)*BN$5:BN$64))</f>
        <v>0</v>
      </c>
      <c r="BO81" s="21" t="n">
        <f aca="false">IF($A81="",0,SUMPRODUCT(((($C$5:$C$64=$A81)+($D$5:$D$64=$A81)+($E$5:$E$64=$A81)+($F$5:$F$64=$A81))&gt;0)*BO$5:BO$64))</f>
        <v>0</v>
      </c>
      <c r="BP81" s="21" t="n">
        <f aca="false">IF($A81="",0,SUMPRODUCT(((($C$5:$C$64=$A81)+($D$5:$D$64=$A81)+($E$5:$E$64=$A81)+($F$5:$F$64=$A81))&gt;0)*BP$5:BP$64))</f>
        <v>0</v>
      </c>
      <c r="BQ81" s="21" t="n">
        <f aca="false">IF($A81="",0,SUMPRODUCT(((($C$5:$C$64=$A81)+($D$5:$D$64=$A81)+($E$5:$E$64=$A81)+($F$5:$F$64=$A81))&gt;0)*BQ$5:BQ$64))</f>
        <v>0</v>
      </c>
      <c r="BR81" s="21" t="n">
        <f aca="false">IF($A81="",0,SUMPRODUCT(((($C$5:$C$64=$A81)+($D$5:$D$64=$A81)+($E$5:$E$64=$A81)+($F$5:$F$64=$A81))&gt;0)*BR$5:BR$64))</f>
        <v>0</v>
      </c>
      <c r="BS81" s="21" t="n">
        <f aca="false">IF($A81="",0,SUMPRODUCT(((($C$5:$C$64=$A81)+($D$5:$D$64=$A81)+($E$5:$E$64=$A81)+($F$5:$F$64=$A81))&gt;0)*BS$5:BS$64))</f>
        <v>0</v>
      </c>
      <c r="BT81" s="21" t="n">
        <f aca="false">IF($A81="",0,SUMPRODUCT(((($C$5:$C$64=$A81)+($D$5:$D$64=$A81)+($E$5:$E$64=$A81)+($F$5:$F$64=$A81))&gt;0)*BT$5:BT$64))</f>
        <v>0</v>
      </c>
      <c r="BU81" s="21" t="n">
        <f aca="false">IF($A81="",0,SUMPRODUCT(((($C$5:$C$64=$A81)+($D$5:$D$64=$A81)+($E$5:$E$64=$A81)+($F$5:$F$64=$A81))&gt;0)*BU$5:BU$64))</f>
        <v>0</v>
      </c>
      <c r="BV81" s="21" t="n">
        <f aca="false">IF($A81="",0,SUMPRODUCT(((($C$5:$C$64=$A81)+($D$5:$D$64=$A81)+($E$5:$E$64=$A81)+($F$5:$F$64=$A81))&gt;0)*BV$5:BV$64))</f>
        <v>0</v>
      </c>
      <c r="BW81" s="21" t="n">
        <f aca="false">IF($A81="",0,SUMPRODUCT(((($C$5:$C$64=$A81)+($D$5:$D$64=$A81)+($E$5:$E$64=$A81)+($F$5:$F$64=$A81))&gt;0)*BW$5:BW$64))</f>
        <v>0</v>
      </c>
      <c r="BX81" s="21" t="n">
        <f aca="false">IF($A81="",0,SUMPRODUCT(((($C$5:$C$64=$A81)+($D$5:$D$64=$A81)+($E$5:$E$64=$A81)+($F$5:$F$64=$A81))&gt;0)*BX$5:BX$64))</f>
        <v>0</v>
      </c>
      <c r="BY81" s="21" t="n">
        <f aca="false">IF($A81="",0,SUMPRODUCT(((($C$5:$C$64=$A81)+($D$5:$D$64=$A81)+($E$5:$E$64=$A81)+($F$5:$F$64=$A81))&gt;0)*BY$5:BY$64))</f>
        <v>0</v>
      </c>
      <c r="BZ81" s="21" t="n">
        <f aca="false">IF($A81="",0,SUMPRODUCT(((($C$5:$C$64=$A81)+($D$5:$D$64=$A81)+($E$5:$E$64=$A81)+($F$5:$F$64=$A81))&gt;0)*BZ$5:BZ$64))</f>
        <v>0</v>
      </c>
      <c r="CA81" s="21" t="n">
        <f aca="false">IF($A81="",0,SUMPRODUCT(((($C$5:$C$64=$A81)+($D$5:$D$64=$A81)+($E$5:$E$64=$A81)+($F$5:$F$64=$A81))&gt;0)*CA$5:CA$64))</f>
        <v>0</v>
      </c>
      <c r="CB81" s="21" t="n">
        <f aca="false">IF($A81="",0,SUMPRODUCT(((($C$5:$C$64=$A81)+($D$5:$D$64=$A81)+($E$5:$E$64=$A81)+($F$5:$F$64=$A81))&gt;0)*CB$5:CB$64))</f>
        <v>0</v>
      </c>
      <c r="CC81" s="21" t="n">
        <f aca="false">IF($A81="",0,SUMPRODUCT(((($C$5:$C$64=$A81)+($D$5:$D$64=$A81)+($E$5:$E$64=$A81)+($F$5:$F$64=$A81))&gt;0)*CC$5:CC$64))</f>
        <v>0</v>
      </c>
      <c r="CD81" s="21" t="n">
        <f aca="false">IF($A81="",0,SUMPRODUCT(((($C$5:$C$64=$A81)+($D$5:$D$64=$A81)+($E$5:$E$64=$A81)+($F$5:$F$64=$A81))&gt;0)*CD$5:CD$64))</f>
        <v>0</v>
      </c>
      <c r="CE81" s="21" t="n">
        <f aca="false">IF($A81="",0,SUMPRODUCT(((($C$5:$C$64=$A81)+($D$5:$D$64=$A81)+($E$5:$E$64=$A81)+($F$5:$F$64=$A81))&gt;0)*CE$5:CE$64))</f>
        <v>0</v>
      </c>
      <c r="CF81" s="21" t="n">
        <f aca="false">IF($A81="",0,SUMPRODUCT(((($C$5:$C$64=$A81)+($D$5:$D$64=$A81)+($E$5:$E$64=$A81)+($F$5:$F$64=$A81))&gt;0)*CF$5:CF$64))</f>
        <v>0</v>
      </c>
      <c r="CG81" s="21" t="n">
        <f aca="false">IF($A81="",0,SUMPRODUCT(((($C$5:$C$64=$A81)+($D$5:$D$64=$A81)+($E$5:$E$64=$A81)+($F$5:$F$64=$A81))&gt;0)*CG$5:CG$64))</f>
        <v>0</v>
      </c>
      <c r="CH81" s="21" t="n">
        <f aca="false">IF($A81="",0,SUMPRODUCT(((($C$5:$C$64=$A81)+($D$5:$D$64=$A81)+($E$5:$E$64=$A81)+($F$5:$F$64=$A81))&gt;0)*CH$5:CH$64))</f>
        <v>0</v>
      </c>
      <c r="CI81" s="21" t="n">
        <f aca="false">IF($A81="",0,SUMPRODUCT(((($C$5:$C$64=$A81)+($D$5:$D$64=$A81)+($E$5:$E$64=$A81)+($F$5:$F$64=$A81))&gt;0)*CI$5:CI$64))</f>
        <v>0</v>
      </c>
      <c r="CJ81" s="21" t="n">
        <f aca="false">IF($A81="",0,SUMPRODUCT(((($C$5:$C$64=$A81)+($D$5:$D$64=$A81)+($E$5:$E$64=$A81)+($F$5:$F$64=$A81))&gt;0)*CJ$5:CJ$64))</f>
        <v>0</v>
      </c>
      <c r="CK81" s="21" t="n">
        <f aca="false">IF($A81="",0,SUMPRODUCT(((($C$5:$C$64=$A81)+($D$5:$D$64=$A81)+($E$5:$E$64=$A81)+($F$5:$F$64=$A81))&gt;0)*CK$5:CK$64))</f>
        <v>0</v>
      </c>
      <c r="CL81" s="21" t="n">
        <f aca="false">IF($A81="",0,SUMPRODUCT(((($C$5:$C$64=$A81)+($D$5:$D$64=$A81)+($E$5:$E$64=$A81)+($F$5:$F$64=$A81))&gt;0)*CL$5:CL$64))</f>
        <v>0</v>
      </c>
      <c r="CM81" s="21" t="n">
        <f aca="false">IF($A81="",0,SUMPRODUCT(((($C$5:$C$64=$A81)+($D$5:$D$64=$A81)+($E$5:$E$64=$A81)+($F$5:$F$64=$A81))&gt;0)*CM$5:CM$64))</f>
        <v>0</v>
      </c>
      <c r="CN81" s="21" t="n">
        <f aca="false">IF($A81="",0,SUMPRODUCT(((($C$5:$C$64=$A81)+($D$5:$D$64=$A81)+($E$5:$E$64=$A81)+($F$5:$F$64=$A81))&gt;0)*CN$5:CN$64))</f>
        <v>0</v>
      </c>
      <c r="CO81" s="21" t="n">
        <f aca="false">IF($A81="",0,SUMPRODUCT(((($C$5:$C$64=$A81)+($D$5:$D$64=$A81)+($E$5:$E$64=$A81)+($F$5:$F$64=$A81))&gt;0)*CO$5:CO$64))</f>
        <v>0</v>
      </c>
      <c r="CP81" s="21" t="n">
        <f aca="false">IF($A81="",0,SUMPRODUCT(((($C$5:$C$64=$A81)+($D$5:$D$64=$A81)+($E$5:$E$64=$A81)+($F$5:$F$64=$A81))&gt;0)*CP$5:CP$64))</f>
        <v>0</v>
      </c>
      <c r="CQ81" s="21" t="n">
        <f aca="false">IF($A81="",0,SUMPRODUCT(((($C$5:$C$64=$A81)+($D$5:$D$64=$A81)+($E$5:$E$64=$A81)+($F$5:$F$64=$A81))&gt;0)*CQ$5:CQ$64))</f>
        <v>0</v>
      </c>
      <c r="CR81" s="21" t="n">
        <f aca="false">IF($A81="",0,SUMPRODUCT(((($C$5:$C$64=$A81)+($D$5:$D$64=$A81)+($E$5:$E$64=$A81)+($F$5:$F$64=$A81))&gt;0)*CR$5:CR$64))</f>
        <v>0</v>
      </c>
      <c r="CS81" s="21" t="n">
        <f aca="false">IF($A81="",0,SUMPRODUCT(((($C$5:$C$64=$A81)+($D$5:$D$64=$A81)+($E$5:$E$64=$A81)+($F$5:$F$64=$A81))&gt;0)*CS$5:CS$64))</f>
        <v>0</v>
      </c>
      <c r="CT81" s="21" t="n">
        <f aca="false">IF($A81="",0,SUMPRODUCT(((($C$5:$C$64=$A81)+($D$5:$D$64=$A81)+($E$5:$E$64=$A81)+($F$5:$F$64=$A81))&gt;0)*CT$5:CT$64))</f>
        <v>0</v>
      </c>
      <c r="CU81" s="21" t="n">
        <f aca="false">IF($A81="",0,SUMPRODUCT(((($C$5:$C$64=$A81)+($D$5:$D$64=$A81)+($E$5:$E$64=$A81)+($F$5:$F$64=$A81))&gt;0)*CU$5:CU$64))</f>
        <v>0</v>
      </c>
      <c r="CV81" s="21" t="n">
        <f aca="false">IF($A81="",0,SUMPRODUCT(((($C$5:$C$64=$A81)+($D$5:$D$64=$A81)+($E$5:$E$64=$A81)+($F$5:$F$64=$A81))&gt;0)*CV$5:CV$64))</f>
        <v>0</v>
      </c>
      <c r="CW81" s="21" t="n">
        <f aca="false">IF($A81="",0,SUMPRODUCT(((($C$5:$C$64=$A81)+($D$5:$D$64=$A81)+($E$5:$E$64=$A81)+($F$5:$F$64=$A81))&gt;0)*CW$5:CW$64))</f>
        <v>0</v>
      </c>
      <c r="CX81" s="21" t="n">
        <f aca="false">IF($A81="",0,SUMPRODUCT(((($C$5:$C$64=$A81)+($D$5:$D$64=$A81)+($E$5:$E$64=$A81)+($F$5:$F$64=$A81))&gt;0)*CX$5:CX$64))</f>
        <v>0</v>
      </c>
      <c r="CY81" s="21" t="n">
        <f aca="false">IF($A81="",0,SUMPRODUCT(((($C$5:$C$64=$A81)+($D$5:$D$64=$A81)+($E$5:$E$64=$A81)+($F$5:$F$64=$A81))&gt;0)*CY$5:CY$64))</f>
        <v>0</v>
      </c>
      <c r="CZ81" s="21" t="n">
        <f aca="false">IF($A81="",0,SUMPRODUCT(((($C$5:$C$64=$A81)+($D$5:$D$64=$A81)+($E$5:$E$64=$A81)+($F$5:$F$64=$A81))&gt;0)*CZ$5:CZ$64))</f>
        <v>0</v>
      </c>
      <c r="DA81" s="21" t="n">
        <f aca="false">IF($A81="",0,SUMPRODUCT(((($C$5:$C$64=$A81)+($D$5:$D$64=$A81)+($E$5:$E$64=$A81)+($F$5:$F$64=$A81))&gt;0)*DA$5:DA$64))</f>
        <v>0</v>
      </c>
      <c r="DB81" s="21" t="n">
        <f aca="false">IF($A81="",0,SUMPRODUCT(((($C$5:$C$64=$A81)+($D$5:$D$64=$A81)+($E$5:$E$64=$A81)+($F$5:$F$64=$A81))&gt;0)*DB$5:DB$64))</f>
        <v>0</v>
      </c>
      <c r="DC81" s="21" t="n">
        <f aca="false">IF($A81="",0,SUMPRODUCT(((($C$5:$C$64=$A81)+($D$5:$D$64=$A81)+($E$5:$E$64=$A81)+($F$5:$F$64=$A81))&gt;0)*DC$5:DC$64))</f>
        <v>0</v>
      </c>
      <c r="DD81" s="21" t="n">
        <f aca="false">IF($A81="",0,SUMPRODUCT(((($C$5:$C$64=$A81)+($D$5:$D$64=$A81)+($E$5:$E$64=$A81)+($F$5:$F$64=$A81))&gt;0)*DD$5:DD$64))</f>
        <v>0</v>
      </c>
      <c r="DE81" s="21" t="n">
        <f aca="false">IF($A81="",0,SUMPRODUCT(((($C$5:$C$64=$A81)+($D$5:$D$64=$A81)+($E$5:$E$64=$A81)+($F$5:$F$64=$A81))&gt;0)*DE$5:DE$64))</f>
        <v>0</v>
      </c>
      <c r="DF81" s="21" t="n">
        <f aca="false">IF($A81="",0,SUMPRODUCT(((($C$5:$C$64=$A81)+($D$5:$D$64=$A81)+($E$5:$E$64=$A81)+($F$5:$F$64=$A81))&gt;0)*DF$5:DF$64))</f>
        <v>0</v>
      </c>
      <c r="DG81" s="21" t="n">
        <f aca="false">IF($A81="",0,SUMPRODUCT(((($C$5:$C$64=$A81)+($D$5:$D$64=$A81)+($E$5:$E$64=$A81)+($F$5:$F$64=$A81))&gt;0)*DG$5:DG$64))</f>
        <v>0</v>
      </c>
      <c r="DH81" s="21" t="n">
        <f aca="false">IF($A81="",0,SUMPRODUCT(((($C$5:$C$64=$A81)+($D$5:$D$64=$A81)+($E$5:$E$64=$A81)+($F$5:$F$64=$A81))&gt;0)*DH$5:DH$64))</f>
        <v>0</v>
      </c>
      <c r="DI81" s="21" t="n">
        <f aca="false">IF($A81="",0,SUMPRODUCT(((($C$5:$C$64=$A81)+($D$5:$D$64=$A81)+($E$5:$E$64=$A81)+($F$5:$F$64=$A81))&gt;0)*DI$5:DI$64))</f>
        <v>0</v>
      </c>
      <c r="DJ81" s="21" t="n">
        <f aca="false">IF($A81="",0,SUMPRODUCT(((($C$5:$C$64=$A81)+($D$5:$D$64=$A81)+($E$5:$E$64=$A81)+($F$5:$F$64=$A81))&gt;0)*DJ$5:DJ$64))</f>
        <v>0</v>
      </c>
      <c r="DK81" s="21" t="n">
        <f aca="false">IF($A81="",0,SUMPRODUCT(((($C$5:$C$64=$A81)+($D$5:$D$64=$A81)+($E$5:$E$64=$A81)+($F$5:$F$64=$A81))&gt;0)*DK$5:DK$64))</f>
        <v>0</v>
      </c>
      <c r="DL81" s="21" t="n">
        <f aca="false">IF($A81="",0,SUMPRODUCT(((($C$5:$C$64=$A81)+($D$5:$D$64=$A81)+($E$5:$E$64=$A81)+($F$5:$F$64=$A81))&gt;0)*DL$5:DL$64))</f>
        <v>0</v>
      </c>
      <c r="DM81" s="21" t="n">
        <f aca="false">IF($A81="",0,SUMPRODUCT(((($C$5:$C$64=$A81)+($D$5:$D$64=$A81)+($E$5:$E$64=$A81)+($F$5:$F$64=$A81))&gt;0)*DM$5:DM$64))</f>
        <v>0</v>
      </c>
      <c r="DN81" s="21" t="n">
        <f aca="false">IF($A81="",0,SUMPRODUCT(((($C$5:$C$64=$A81)+($D$5:$D$64=$A81)+($E$5:$E$64=$A81)+($F$5:$F$64=$A81))&gt;0)*DN$5:DN$64))</f>
        <v>0</v>
      </c>
      <c r="DO81" s="21" t="n">
        <f aca="false">IF($A81="",0,SUMPRODUCT(((($C$5:$C$64=$A81)+($D$5:$D$64=$A81)+($E$5:$E$64=$A81)+($F$5:$F$64=$A81))&gt;0)*DO$5:DO$64))</f>
        <v>0</v>
      </c>
      <c r="DP81" s="21" t="n">
        <f aca="false">IF($A81="",0,SUMPRODUCT(((($C$5:$C$64=$A81)+($D$5:$D$64=$A81)+($E$5:$E$64=$A81)+($F$5:$F$64=$A81))&gt;0)*DP$5:DP$64))</f>
        <v>0</v>
      </c>
      <c r="DQ81" s="21" t="n">
        <f aca="false">IF($A81="",0,SUMPRODUCT(((($C$5:$C$64=$A81)+($D$5:$D$64=$A81)+($E$5:$E$64=$A81)+($F$5:$F$64=$A81))&gt;0)*DQ$5:DQ$64))</f>
        <v>0</v>
      </c>
      <c r="DR81" s="21" t="n">
        <f aca="false">IF($A81="",0,SUMPRODUCT(((($C$5:$C$64=$A81)+($D$5:$D$64=$A81)+($E$5:$E$64=$A81)+($F$5:$F$64=$A81))&gt;0)*DR$5:DR$64))</f>
        <v>0</v>
      </c>
      <c r="DS81" s="21" t="n">
        <f aca="false">IF($A81="",0,SUMPRODUCT(((($C$5:$C$64=$A81)+($D$5:$D$64=$A81)+($E$5:$E$64=$A81)+($F$5:$F$64=$A81))&gt;0)*DS$5:DS$64))</f>
        <v>0</v>
      </c>
      <c r="DT81" s="21" t="n">
        <f aca="false">IF($A81="",0,SUMPRODUCT(((($C$5:$C$64=$A81)+($D$5:$D$64=$A81)+($E$5:$E$64=$A81)+($F$5:$F$64=$A81))&gt;0)*DT$5:DT$64))</f>
        <v>0</v>
      </c>
      <c r="DU81" s="21" t="n">
        <f aca="false">IF($A81="",0,SUMPRODUCT(((($C$5:$C$64=$A81)+($D$5:$D$64=$A81)+($E$5:$E$64=$A81)+($F$5:$F$64=$A81))&gt;0)*DU$5:DU$64))</f>
        <v>0</v>
      </c>
      <c r="DV81" s="21" t="n">
        <f aca="false">IF($A81="",0,SUMPRODUCT(((($C$5:$C$64=$A81)+($D$5:$D$64=$A81)+($E$5:$E$64=$A81)+($F$5:$F$64=$A81))&gt;0)*DV$5:DV$64))</f>
        <v>0</v>
      </c>
      <c r="DW81" s="21" t="n">
        <f aca="false">IF($A81="",0,SUMPRODUCT(((($C$5:$C$64=$A81)+($D$5:$D$64=$A81)+($E$5:$E$64=$A81)+($F$5:$F$64=$A81))&gt;0)*DW$5:DW$64))</f>
        <v>0</v>
      </c>
      <c r="DX81" s="21" t="n">
        <f aca="false">IF($A81="",0,SUMPRODUCT(((($C$5:$C$64=$A81)+($D$5:$D$64=$A81)+($E$5:$E$64=$A81)+($F$5:$F$64=$A81))&gt;0)*DX$5:DX$64))</f>
        <v>0</v>
      </c>
      <c r="DY81" s="21" t="n">
        <f aca="false">IF($A81="",0,SUMPRODUCT(((($C$5:$C$64=$A81)+($D$5:$D$64=$A81)+($E$5:$E$64=$A81)+($F$5:$F$64=$A81))&gt;0)*DY$5:DY$64))</f>
        <v>0</v>
      </c>
      <c r="DZ81" s="21" t="n">
        <f aca="false">IF($A81="",0,SUMPRODUCT(((($C$5:$C$64=$A81)+($D$5:$D$64=$A81)+($E$5:$E$64=$A81)+($F$5:$F$64=$A81))&gt;0)*DZ$5:DZ$64))</f>
        <v>0</v>
      </c>
      <c r="EA81" s="21" t="n">
        <f aca="false">IF($A81="",0,SUMPRODUCT(((($C$5:$C$64=$A81)+($D$5:$D$64=$A81)+($E$5:$E$64=$A81)+($F$5:$F$64=$A81))&gt;0)*EA$5:EA$64))</f>
        <v>0</v>
      </c>
      <c r="EB81" s="21" t="n">
        <f aca="false">IF($A81="",0,SUMPRODUCT(((($C$5:$C$64=$A81)+($D$5:$D$64=$A81)+($E$5:$E$64=$A81)+($F$5:$F$64=$A81))&gt;0)*EB$5:EB$64))</f>
        <v>0</v>
      </c>
      <c r="EC81" s="21" t="n">
        <f aca="false">IF($A81="",0,SUMPRODUCT(((($C$5:$C$64=$A81)+($D$5:$D$64=$A81)+($E$5:$E$64=$A81)+($F$5:$F$64=$A81))&gt;0)*EC$5:EC$64))</f>
        <v>0</v>
      </c>
      <c r="ED81" s="21" t="n">
        <f aca="false">IF($A81="",0,SUMPRODUCT(((($C$5:$C$64=$A81)+($D$5:$D$64=$A81)+($E$5:$E$64=$A81)+($F$5:$F$64=$A81))&gt;0)*ED$5:ED$64))</f>
        <v>0</v>
      </c>
      <c r="EE81" s="21" t="n">
        <f aca="false">IF($A81="",0,SUMPRODUCT(((($C$5:$C$64=$A81)+($D$5:$D$64=$A81)+($E$5:$E$64=$A81)+($F$5:$F$64=$A81))&gt;0)*EE$5:EE$64))</f>
        <v>0</v>
      </c>
      <c r="EF81" s="21" t="n">
        <f aca="false">IF($A81="",0,SUMPRODUCT(((($C$5:$C$64=$A81)+($D$5:$D$64=$A81)+($E$5:$E$64=$A81)+($F$5:$F$64=$A81))&gt;0)*EF$5:EF$64))</f>
        <v>0</v>
      </c>
      <c r="EG81" s="21" t="n">
        <f aca="false">IF($A81="",0,SUMPRODUCT(((($C$5:$C$64=$A81)+($D$5:$D$64=$A81)+($E$5:$E$64=$A81)+($F$5:$F$64=$A81))&gt;0)*EG$5:EG$64))</f>
        <v>0</v>
      </c>
      <c r="EH81" s="21" t="n">
        <f aca="false">IF($A81="",0,SUMPRODUCT(((($C$5:$C$64=$A81)+($D$5:$D$64=$A81)+($E$5:$E$64=$A81)+($F$5:$F$64=$A81))&gt;0)*EH$5:EH$64))</f>
        <v>0</v>
      </c>
      <c r="EI81" s="21" t="n">
        <f aca="false">IF($A81="",0,SUMPRODUCT(((($C$5:$C$64=$A81)+($D$5:$D$64=$A81)+($E$5:$E$64=$A81)+($F$5:$F$64=$A81))&gt;0)*EI$5:EI$64))</f>
        <v>0</v>
      </c>
      <c r="EJ81" s="21" t="n">
        <f aca="false">IF($A81="",0,SUMPRODUCT(((($C$5:$C$64=$A81)+($D$5:$D$64=$A81)+($E$5:$E$64=$A81)+($F$5:$F$64=$A81))&gt;0)*EJ$5:EJ$64))</f>
        <v>0</v>
      </c>
      <c r="EK81" s="21" t="n">
        <f aca="false">IF($A81="",0,SUMPRODUCT(((($C$5:$C$64=$A81)+($D$5:$D$64=$A81)+($E$5:$E$64=$A81)+($F$5:$F$64=$A81))&gt;0)*EK$5:EK$64))</f>
        <v>0</v>
      </c>
      <c r="EL81" s="21" t="n">
        <f aca="false">IF($A81="",0,SUMPRODUCT(((($C$5:$C$64=$A81)+($D$5:$D$64=$A81)+($E$5:$E$64=$A81)+($F$5:$F$64=$A81))&gt;0)*EL$5:EL$64))</f>
        <v>0</v>
      </c>
      <c r="EM81" s="21" t="n">
        <f aca="false">IF($A81="",0,SUMPRODUCT(((($C$5:$C$64=$A81)+($D$5:$D$64=$A81)+($E$5:$E$64=$A81)+($F$5:$F$64=$A81))&gt;0)*EM$5:EM$64))</f>
        <v>0</v>
      </c>
      <c r="EN81" s="21" t="n">
        <f aca="false">IF($A81="",0,SUMPRODUCT(((($C$5:$C$64=$A81)+($D$5:$D$64=$A81)+($E$5:$E$64=$A81)+($F$5:$F$64=$A81))&gt;0)*EN$5:EN$64))</f>
        <v>0</v>
      </c>
      <c r="EO81" s="21" t="n">
        <f aca="false">IF($A81="",0,SUMPRODUCT(((($C$5:$C$64=$A81)+($D$5:$D$64=$A81)+($E$5:$E$64=$A81)+($F$5:$F$64=$A81))&gt;0)*EO$5:EO$64))</f>
        <v>0</v>
      </c>
      <c r="EP81" s="21" t="n">
        <f aca="false">IF($A81="",0,SUMPRODUCT(((($C$5:$C$64=$A81)+($D$5:$D$64=$A81)+($E$5:$E$64=$A81)+($F$5:$F$64=$A81))&gt;0)*EP$5:EP$64))</f>
        <v>0</v>
      </c>
      <c r="EQ81" s="21" t="n">
        <f aca="false">IF($A81="",0,SUMPRODUCT(((($C$5:$C$64=$A81)+($D$5:$D$64=$A81)+($E$5:$E$64=$A81)+($F$5:$F$64=$A81))&gt;0)*EQ$5:EQ$64))</f>
        <v>0</v>
      </c>
      <c r="ER81" s="21" t="n">
        <f aca="false">IF($A81="",0,SUMPRODUCT(((($C$5:$C$64=$A81)+($D$5:$D$64=$A81)+($E$5:$E$64=$A81)+($F$5:$F$64=$A81))&gt;0)*ER$5:ER$64))</f>
        <v>0</v>
      </c>
      <c r="ES81" s="21" t="n">
        <f aca="false">IF($A81="",0,SUMPRODUCT(((($C$5:$C$64=$A81)+($D$5:$D$64=$A81)+($E$5:$E$64=$A81)+($F$5:$F$64=$A81))&gt;0)*ES$5:ES$64))</f>
        <v>0</v>
      </c>
      <c r="ET81" s="21" t="n">
        <f aca="false">IF($A81="",0,SUMPRODUCT(((($C$5:$C$64=$A81)+($D$5:$D$64=$A81)+($E$5:$E$64=$A81)+($F$5:$F$64=$A81))&gt;0)*ET$5:ET$64))</f>
        <v>0</v>
      </c>
      <c r="EU81" s="21" t="n">
        <f aca="false">IF($A81="",0,SUMPRODUCT(((($C$5:$C$64=$A81)+($D$5:$D$64=$A81)+($E$5:$E$64=$A81)+($F$5:$F$64=$A81))&gt;0)*EU$5:EU$64))</f>
        <v>0</v>
      </c>
      <c r="EV81" s="21" t="n">
        <f aca="false">IF($A81="",0,SUMPRODUCT(((($C$5:$C$64=$A81)+($D$5:$D$64=$A81)+($E$5:$E$64=$A81)+($F$5:$F$64=$A81))&gt;0)*EV$5:EV$64))</f>
        <v>0</v>
      </c>
      <c r="EW81" s="21" t="n">
        <f aca="false">IF($A81="",0,SUMPRODUCT(((($C$5:$C$64=$A81)+($D$5:$D$64=$A81)+($E$5:$E$64=$A81)+($F$5:$F$64=$A81))&gt;0)*EW$5:EW$64))</f>
        <v>0</v>
      </c>
      <c r="EX81" s="21" t="n">
        <f aca="false">IF($A81="",0,SUMPRODUCT(((($C$5:$C$64=$A81)+($D$5:$D$64=$A81)+($E$5:$E$64=$A81)+($F$5:$F$64=$A81))&gt;0)*EX$5:EX$64))</f>
        <v>0</v>
      </c>
      <c r="EY81" s="21" t="n">
        <f aca="false">IF($A81="",0,SUMPRODUCT(((($C$5:$C$64=$A81)+($D$5:$D$64=$A81)+($E$5:$E$64=$A81)+($F$5:$F$64=$A81))&gt;0)*EY$5:EY$64))</f>
        <v>0</v>
      </c>
      <c r="EZ81" s="21" t="n">
        <f aca="false">IF($A81="",0,SUMPRODUCT(((($C$5:$C$64=$A81)+($D$5:$D$64=$A81)+($E$5:$E$64=$A81)+($F$5:$F$64=$A81))&gt;0)*EZ$5:EZ$64))</f>
        <v>0</v>
      </c>
      <c r="FA81" s="21" t="n">
        <f aca="false">IF($A81="",0,SUMPRODUCT(((($C$5:$C$64=$A81)+($D$5:$D$64=$A81)+($E$5:$E$64=$A81)+($F$5:$F$64=$A81))&gt;0)*FA$5:FA$64))</f>
        <v>0</v>
      </c>
      <c r="FB81" s="21" t="n">
        <f aca="false">IF($A81="",0,SUMPRODUCT(((($C$5:$C$64=$A81)+($D$5:$D$64=$A81)+($E$5:$E$64=$A81)+($F$5:$F$64=$A81))&gt;0)*FB$5:FB$64))</f>
        <v>0</v>
      </c>
      <c r="FC81" s="21" t="n">
        <f aca="false">IF($A81="",0,SUMPRODUCT(((($C$5:$C$64=$A81)+($D$5:$D$64=$A81)+($E$5:$E$64=$A81)+($F$5:$F$64=$A81))&gt;0)*FC$5:FC$64))</f>
        <v>0</v>
      </c>
      <c r="FD81" s="21" t="n">
        <f aca="false">IF($A81="",0,SUMPRODUCT(((($C$5:$C$64=$A81)+($D$5:$D$64=$A81)+($E$5:$E$64=$A81)+($F$5:$F$64=$A81))&gt;0)*FD$5:FD$64))</f>
        <v>0</v>
      </c>
      <c r="FE81" s="21" t="n">
        <f aca="false">IF($A81="",0,SUMPRODUCT(((($C$5:$C$64=$A81)+($D$5:$D$64=$A81)+($E$5:$E$64=$A81)+($F$5:$F$64=$A81))&gt;0)*FE$5:FE$64))</f>
        <v>0</v>
      </c>
      <c r="FF81" s="21" t="n">
        <f aca="false">IF($A81="",0,SUMPRODUCT(((($C$5:$C$64=$A81)+($D$5:$D$64=$A81)+($E$5:$E$64=$A81)+($F$5:$F$64=$A81))&gt;0)*FF$5:FF$64))</f>
        <v>0</v>
      </c>
      <c r="FG81" s="21" t="n">
        <f aca="false">IF($A81="",0,SUMPRODUCT(((($C$5:$C$64=$A81)+($D$5:$D$64=$A81)+($E$5:$E$64=$A81)+($F$5:$F$64=$A81))&gt;0)*FG$5:FG$64))</f>
        <v>0</v>
      </c>
      <c r="FH81" s="21" t="n">
        <f aca="false">IF($A81="",0,SUMPRODUCT(((($C$5:$C$64=$A81)+($D$5:$D$64=$A81)+($E$5:$E$64=$A81)+($F$5:$F$64=$A81))&gt;0)*FH$5:FH$64))</f>
        <v>0</v>
      </c>
      <c r="FI81" s="21" t="n">
        <f aca="false">IF($A81="",0,SUMPRODUCT(((($C$5:$C$64=$A81)+($D$5:$D$64=$A81)+($E$5:$E$64=$A81)+($F$5:$F$64=$A81))&gt;0)*FI$5:FI$64))</f>
        <v>0</v>
      </c>
      <c r="FJ81" s="21" t="n">
        <f aca="false">IF($A81="",0,SUMPRODUCT(((($C$5:$C$64=$A81)+($D$5:$D$64=$A81)+($E$5:$E$64=$A81)+($F$5:$F$64=$A81))&gt;0)*FJ$5:FJ$64))</f>
        <v>0</v>
      </c>
      <c r="FK81" s="21" t="n">
        <f aca="false">IF($A81="",0,SUMPRODUCT(((($C$5:$C$64=$A81)+($D$5:$D$64=$A81)+($E$5:$E$64=$A81)+($F$5:$F$64=$A81))&gt;0)*FK$5:FK$64))</f>
        <v>0</v>
      </c>
      <c r="FL81" s="21" t="n">
        <f aca="false">IF($A81="",0,SUMPRODUCT(((($C$5:$C$64=$A81)+($D$5:$D$64=$A81)+($E$5:$E$64=$A81)+($F$5:$F$64=$A81))&gt;0)*FL$5:FL$64))</f>
        <v>0</v>
      </c>
      <c r="FM81" s="21" t="n">
        <f aca="false">IF($A81="",0,SUMPRODUCT(((($C$5:$C$64=$A81)+($D$5:$D$64=$A81)+($E$5:$E$64=$A81)+($F$5:$F$64=$A81))&gt;0)*FM$5:FM$64))</f>
        <v>0</v>
      </c>
      <c r="FN81" s="21" t="n">
        <f aca="false">IF($A81="",0,SUMPRODUCT(((($C$5:$C$64=$A81)+($D$5:$D$64=$A81)+($E$5:$E$64=$A81)+($F$5:$F$64=$A81))&gt;0)*FN$5:FN$64))</f>
        <v>0</v>
      </c>
      <c r="FO81" s="21" t="n">
        <f aca="false">IF($A81="",0,SUMPRODUCT(((($C$5:$C$64=$A81)+($D$5:$D$64=$A81)+($E$5:$E$64=$A81)+($F$5:$F$64=$A81))&gt;0)*FO$5:FO$64))</f>
        <v>0</v>
      </c>
      <c r="FP81" s="21" t="n">
        <f aca="false">IF($A81="",0,SUMPRODUCT(((($C$5:$C$64=$A81)+($D$5:$D$64=$A81)+($E$5:$E$64=$A81)+($F$5:$F$64=$A81))&gt;0)*FP$5:FP$64))</f>
        <v>0</v>
      </c>
      <c r="FQ81" s="21" t="n">
        <f aca="false">IF($A81="",0,SUMPRODUCT(((($C$5:$C$64=$A81)+($D$5:$D$64=$A81)+($E$5:$E$64=$A81)+($F$5:$F$64=$A81))&gt;0)*FQ$5:FQ$64))</f>
        <v>0</v>
      </c>
      <c r="FR81" s="21" t="n">
        <f aca="false">IF($A81="",0,SUMPRODUCT(((($C$5:$C$64=$A81)+($D$5:$D$64=$A81)+($E$5:$E$64=$A81)+($F$5:$F$64=$A81))&gt;0)*FR$5:FR$64))</f>
        <v>0</v>
      </c>
      <c r="FS81" s="21" t="n">
        <f aca="false">IF($A81="",0,SUMPRODUCT(((($C$5:$C$64=$A81)+($D$5:$D$64=$A81)+($E$5:$E$64=$A81)+($F$5:$F$64=$A81))&gt;0)*FS$5:FS$64))</f>
        <v>0</v>
      </c>
      <c r="FT81" s="21" t="n">
        <f aca="false">IF($A81="",0,SUMPRODUCT(((($C$5:$C$64=$A81)+($D$5:$D$64=$A81)+($E$5:$E$64=$A81)+($F$5:$F$64=$A81))&gt;0)*FT$5:FT$64))</f>
        <v>0</v>
      </c>
      <c r="FU81" s="21" t="n">
        <f aca="false">IF($A81="",0,SUMPRODUCT(((($C$5:$C$64=$A81)+($D$5:$D$64=$A81)+($E$5:$E$64=$A81)+($F$5:$F$64=$A81))&gt;0)*FU$5:FU$64))</f>
        <v>0</v>
      </c>
      <c r="FV81" s="21" t="n">
        <f aca="false">IF($A81="",0,SUMPRODUCT(((($C$5:$C$64=$A81)+($D$5:$D$64=$A81)+($E$5:$E$64=$A81)+($F$5:$F$64=$A81))&gt;0)*FV$5:FV$64))</f>
        <v>0</v>
      </c>
      <c r="FW81" s="21" t="n">
        <f aca="false">IF($A81="",0,SUMPRODUCT(((($C$5:$C$64=$A81)+($D$5:$D$64=$A81)+($E$5:$E$64=$A81)+($F$5:$F$64=$A81))&gt;0)*FW$5:FW$64))</f>
        <v>0</v>
      </c>
      <c r="FX81" s="21" t="n">
        <f aca="false">IF($A81="",0,SUMPRODUCT(((($C$5:$C$64=$A81)+($D$5:$D$64=$A81)+($E$5:$E$64=$A81)+($F$5:$F$64=$A81))&gt;0)*FX$5:FX$64))</f>
        <v>0</v>
      </c>
      <c r="FY81" s="21" t="n">
        <f aca="false">IF($A81="",0,SUMPRODUCT(((($C$5:$C$64=$A81)+($D$5:$D$64=$A81)+($E$5:$E$64=$A81)+($F$5:$F$64=$A81))&gt;0)*FY$5:FY$64))</f>
        <v>0</v>
      </c>
      <c r="FZ81" s="21" t="n">
        <f aca="false">IF($A81="",0,SUMPRODUCT(((($C$5:$C$64=$A81)+($D$5:$D$64=$A81)+($E$5:$E$64=$A81)+($F$5:$F$64=$A81))&gt;0)*FZ$5:FZ$64))</f>
        <v>0</v>
      </c>
      <c r="GA81" s="21" t="n">
        <f aca="false">IF($A81="",0,SUMPRODUCT(((($C$5:$C$64=$A81)+($D$5:$D$64=$A81)+($E$5:$E$64=$A81)+($F$5:$F$64=$A81))&gt;0)*GA$5:GA$64))</f>
        <v>0</v>
      </c>
      <c r="GB81" s="21" t="n">
        <f aca="false">IF($A81="",0,SUMPRODUCT(((($C$5:$C$64=$A81)+($D$5:$D$64=$A81)+($E$5:$E$64=$A81)+($F$5:$F$64=$A81))&gt;0)*GB$5:GB$64))</f>
        <v>0</v>
      </c>
      <c r="GC81" s="21" t="n">
        <f aca="false">IF($A81="",0,SUMPRODUCT(((($C$5:$C$64=$A81)+($D$5:$D$64=$A81)+($E$5:$E$64=$A81)+($F$5:$F$64=$A81))&gt;0)*GC$5:GC$64))</f>
        <v>0</v>
      </c>
      <c r="GD81" s="21" t="n">
        <f aca="false">IF($A81="",0,SUMPRODUCT(((($C$5:$C$64=$A81)+($D$5:$D$64=$A81)+($E$5:$E$64=$A81)+($F$5:$F$64=$A81))&gt;0)*GD$5:GD$64))</f>
        <v>0</v>
      </c>
      <c r="GE81" s="21" t="n">
        <f aca="false">IF($A81="",0,SUMPRODUCT(((($C$5:$C$64=$A81)+($D$5:$D$64=$A81)+($E$5:$E$64=$A81)+($F$5:$F$64=$A81))&gt;0)*GE$5:GE$64))</f>
        <v>0</v>
      </c>
      <c r="GF81" s="21" t="n">
        <f aca="false">IF($A81="",0,SUMPRODUCT(((($C$5:$C$64=$A81)+($D$5:$D$64=$A81)+($E$5:$E$64=$A81)+($F$5:$F$64=$A81))&gt;0)*GF$5:GF$64))</f>
        <v>0</v>
      </c>
      <c r="GG81" s="21" t="n">
        <f aca="false">IF($A81="",0,SUMPRODUCT(((($C$5:$C$64=$A81)+($D$5:$D$64=$A81)+($E$5:$E$64=$A81)+($F$5:$F$64=$A81))&gt;0)*GG$5:GG$64))</f>
        <v>0</v>
      </c>
      <c r="GH81" s="21" t="n">
        <f aca="false">IF($A81="",0,SUMPRODUCT(((($C$5:$C$64=$A81)+($D$5:$D$64=$A81)+($E$5:$E$64=$A81)+($F$5:$F$64=$A81))&gt;0)*GH$5:GH$64))</f>
        <v>0</v>
      </c>
      <c r="GI81" s="21" t="n">
        <f aca="false">IF($A81="",0,SUMPRODUCT(((($C$5:$C$64=$A81)+($D$5:$D$64=$A81)+($E$5:$E$64=$A81)+($F$5:$F$64=$A81))&gt;0)*GI$5:GI$64))</f>
        <v>0</v>
      </c>
      <c r="GJ81" s="21" t="n">
        <f aca="false">IF($A81="",0,SUMPRODUCT(((($C$5:$C$64=$A81)+($D$5:$D$64=$A81)+($E$5:$E$64=$A81)+($F$5:$F$64=$A81))&gt;0)*GJ$5:GJ$64))</f>
        <v>1</v>
      </c>
      <c r="GK81" s="21" t="n">
        <f aca="false">IF($A81="",0,SUMPRODUCT(((($C$5:$C$64=$A81)+($D$5:$D$64=$A81)+($E$5:$E$64=$A81)+($F$5:$F$64=$A81))&gt;0)*GK$5:GK$64))</f>
        <v>1</v>
      </c>
      <c r="GL81" s="21" t="n">
        <f aca="false">IF($A81="",0,SUMPRODUCT(((($C$5:$C$64=$A81)+($D$5:$D$64=$A81)+($E$5:$E$64=$A81)+($F$5:$F$64=$A81))&gt;0)*GL$5:GL$64))</f>
        <v>1</v>
      </c>
      <c r="GM81" s="21" t="n">
        <f aca="false">IF($A81="",0,SUMPRODUCT(((($C$5:$C$64=$A81)+($D$5:$D$64=$A81)+($E$5:$E$64=$A81)+($F$5:$F$64=$A81))&gt;0)*GM$5:GM$64))</f>
        <v>1</v>
      </c>
      <c r="GN81" s="21" t="n">
        <f aca="false">IF($A81="",0,SUMPRODUCT(((($C$5:$C$64=$A81)+($D$5:$D$64=$A81)+($E$5:$E$64=$A81)+($F$5:$F$64=$A81))&gt;0)*GN$5:GN$64))</f>
        <v>1</v>
      </c>
      <c r="GO81" s="21" t="n">
        <f aca="false">IF($A81="",0,SUMPRODUCT(((($C$5:$C$64=$A81)+($D$5:$D$64=$A81)+($E$5:$E$64=$A81)+($F$5:$F$64=$A81))&gt;0)*GO$5:GO$64))</f>
        <v>1</v>
      </c>
      <c r="GP81" s="21" t="n">
        <f aca="false">IF($A81="",0,SUMPRODUCT(((($C$5:$C$64=$A81)+($D$5:$D$64=$A81)+($E$5:$E$64=$A81)+($F$5:$F$64=$A81))&gt;0)*GP$5:GP$64))</f>
        <v>1</v>
      </c>
      <c r="GQ81" s="21" t="n">
        <f aca="false">IF($A81="",0,SUMPRODUCT(((($C$5:$C$64=$A81)+($D$5:$D$64=$A81)+($E$5:$E$64=$A81)+($F$5:$F$64=$A81))&gt;0)*GQ$5:GQ$64))</f>
        <v>2</v>
      </c>
      <c r="GR81" s="21" t="n">
        <f aca="false">IF($A81="",0,SUMPRODUCT(((($C$5:$C$64=$A81)+($D$5:$D$64=$A81)+($E$5:$E$64=$A81)+($F$5:$F$64=$A81))&gt;0)*GR$5:GR$64))</f>
        <v>2</v>
      </c>
      <c r="GS81" s="21" t="n">
        <f aca="false">IF($A81="",0,SUMPRODUCT(((($C$5:$C$64=$A81)+($D$5:$D$64=$A81)+($E$5:$E$64=$A81)+($F$5:$F$64=$A81))&gt;0)*GS$5:GS$64))</f>
        <v>2</v>
      </c>
      <c r="GT81" s="21" t="n">
        <f aca="false">IF($A81="",0,SUMPRODUCT(((($C$5:$C$64=$A81)+($D$5:$D$64=$A81)+($E$5:$E$64=$A81)+($F$5:$F$64=$A81))&gt;0)*GT$5:GT$64))</f>
        <v>2</v>
      </c>
      <c r="GU81" s="21" t="n">
        <f aca="false">IF($A81="",0,SUMPRODUCT(((($C$5:$C$64=$A81)+($D$5:$D$64=$A81)+($E$5:$E$64=$A81)+($F$5:$F$64=$A81))&gt;0)*GU$5:GU$64))</f>
        <v>2</v>
      </c>
      <c r="GV81" s="21" t="n">
        <f aca="false">IF($A81="",0,SUMPRODUCT(((($C$5:$C$64=$A81)+($D$5:$D$64=$A81)+($E$5:$E$64=$A81)+($F$5:$F$64=$A81))&gt;0)*GV$5:GV$64))</f>
        <v>2</v>
      </c>
      <c r="GW81" s="21" t="n">
        <f aca="false">IF($A81="",0,SUMPRODUCT(((($C$5:$C$64=$A81)+($D$5:$D$64=$A81)+($E$5:$E$64=$A81)+($F$5:$F$64=$A81))&gt;0)*GW$5:GW$64))</f>
        <v>2</v>
      </c>
      <c r="GX81" s="21" t="n">
        <f aca="false">IF($A81="",0,SUMPRODUCT(((($C$5:$C$64=$A81)+($D$5:$D$64=$A81)+($E$5:$E$64=$A81)+($F$5:$F$64=$A81))&gt;0)*GX$5:GX$64))</f>
        <v>3</v>
      </c>
      <c r="GY81" s="21" t="n">
        <f aca="false">IF($A81="",0,SUMPRODUCT(((($C$5:$C$64=$A81)+($D$5:$D$64=$A81)+($E$5:$E$64=$A81)+($F$5:$F$64=$A81))&gt;0)*GY$5:GY$64))</f>
        <v>3</v>
      </c>
      <c r="GZ81" s="21" t="n">
        <f aca="false">IF($A81="",0,SUMPRODUCT(((($C$5:$C$64=$A81)+($D$5:$D$64=$A81)+($E$5:$E$64=$A81)+($F$5:$F$64=$A81))&gt;0)*GZ$5:GZ$64))</f>
        <v>3</v>
      </c>
      <c r="HA81" s="21" t="n">
        <f aca="false">IF($A81="",0,SUMPRODUCT(((($C$5:$C$64=$A81)+($D$5:$D$64=$A81)+($E$5:$E$64=$A81)+($F$5:$F$64=$A81))&gt;0)*HA$5:HA$64))</f>
        <v>3</v>
      </c>
      <c r="HB81" s="21" t="n">
        <f aca="false">IF($A81="",0,SUMPRODUCT(((($C$5:$C$64=$A81)+($D$5:$D$64=$A81)+($E$5:$E$64=$A81)+($F$5:$F$64=$A81))&gt;0)*HB$5:HB$64))</f>
        <v>3</v>
      </c>
      <c r="HC81" s="21" t="n">
        <f aca="false">IF($A81="",0,SUMPRODUCT(((($C$5:$C$64=$A81)+($D$5:$D$64=$A81)+($E$5:$E$64=$A81)+($F$5:$F$64=$A81))&gt;0)*HC$5:HC$64))</f>
        <v>2</v>
      </c>
      <c r="HD81" s="21" t="n">
        <f aca="false">IF($A81="",0,SUMPRODUCT(((($C$5:$C$64=$A81)+($D$5:$D$64=$A81)+($E$5:$E$64=$A81)+($F$5:$F$64=$A81))&gt;0)*HD$5:HD$64))</f>
        <v>2</v>
      </c>
      <c r="HE81" s="21" t="n">
        <f aca="false">IF($A81="",0,SUMPRODUCT(((($C$5:$C$64=$A81)+($D$5:$D$64=$A81)+($E$5:$E$64=$A81)+($F$5:$F$64=$A81))&gt;0)*HE$5:HE$64))</f>
        <v>2</v>
      </c>
      <c r="HF81" s="21" t="n">
        <f aca="false">IF($A81="",0,SUMPRODUCT(((($C$5:$C$64=$A81)+($D$5:$D$64=$A81)+($E$5:$E$64=$A81)+($F$5:$F$64=$A81))&gt;0)*HF$5:HF$64))</f>
        <v>2</v>
      </c>
      <c r="HG81" s="21" t="n">
        <f aca="false">IF($A81="",0,SUMPRODUCT(((($C$5:$C$64=$A81)+($D$5:$D$64=$A81)+($E$5:$E$64=$A81)+($F$5:$F$64=$A81))&gt;0)*HG$5:HG$64))</f>
        <v>2</v>
      </c>
      <c r="HH81" s="21" t="n">
        <f aca="false">IF($A81="",0,SUMPRODUCT(((($C$5:$C$64=$A81)+($D$5:$D$64=$A81)+($E$5:$E$64=$A81)+($F$5:$F$64=$A81))&gt;0)*HH$5:HH$64))</f>
        <v>2</v>
      </c>
      <c r="HI81" s="21" t="n">
        <f aca="false">IF($A81="",0,SUMPRODUCT(((($C$5:$C$64=$A81)+($D$5:$D$64=$A81)+($E$5:$E$64=$A81)+($F$5:$F$64=$A81))&gt;0)*HI$5:HI$64))</f>
        <v>2</v>
      </c>
      <c r="HJ81" s="21" t="n">
        <f aca="false">IF($A81="",0,SUMPRODUCT(((($C$5:$C$64=$A81)+($D$5:$D$64=$A81)+($E$5:$E$64=$A81)+($F$5:$F$64=$A81))&gt;0)*HJ$5:HJ$64))</f>
        <v>0</v>
      </c>
      <c r="HK81" s="21" t="n">
        <f aca="false">IF($A81="",0,SUMPRODUCT(((($C$5:$C$64=$A81)+($D$5:$D$64=$A81)+($E$5:$E$64=$A81)+($F$5:$F$64=$A81))&gt;0)*HK$5:HK$64))</f>
        <v>0</v>
      </c>
      <c r="HL81" s="21" t="n">
        <f aca="false">IF($A81="",0,SUMPRODUCT(((($C$5:$C$64=$A81)+($D$5:$D$64=$A81)+($E$5:$E$64=$A81)+($F$5:$F$64=$A81))&gt;0)*HL$5:HL$64))</f>
        <v>0</v>
      </c>
      <c r="HM81" s="21" t="n">
        <f aca="false">IF($A81="",0,SUMPRODUCT(((($C$5:$C$64=$A81)+($D$5:$D$64=$A81)+($E$5:$E$64=$A81)+($F$5:$F$64=$A81))&gt;0)*HM$5:HM$64))</f>
        <v>0</v>
      </c>
      <c r="HN81" s="21" t="n">
        <f aca="false">IF($A81="",0,SUMPRODUCT(((($C$5:$C$64=$A81)+($D$5:$D$64=$A81)+($E$5:$E$64=$A81)+($F$5:$F$64=$A81))&gt;0)*HN$5:HN$64))</f>
        <v>0</v>
      </c>
      <c r="HO81" s="21" t="n">
        <f aca="false">IF($A81="",0,SUMPRODUCT(((($C$5:$C$64=$A81)+($D$5:$D$64=$A81)+($E$5:$E$64=$A81)+($F$5:$F$64=$A81))&gt;0)*HO$5:HO$64))</f>
        <v>0</v>
      </c>
      <c r="HP81" s="21" t="n">
        <f aca="false">IF($A81="",0,SUMPRODUCT(((($C$5:$C$64=$A81)+($D$5:$D$64=$A81)+($E$5:$E$64=$A81)+($F$5:$F$64=$A81))&gt;0)*HP$5:HP$64))</f>
        <v>0</v>
      </c>
      <c r="HQ81" s="21" t="n">
        <f aca="false">IF($A81="",0,SUMPRODUCT(((($C$5:$C$64=$A81)+($D$5:$D$64=$A81)+($E$5:$E$64=$A81)+($F$5:$F$64=$A81))&gt;0)*HQ$5:HQ$64))</f>
        <v>0</v>
      </c>
      <c r="HR81" s="21" t="n">
        <f aca="false">IF($A81="",0,SUMPRODUCT(((($C$5:$C$64=$A81)+($D$5:$D$64=$A81)+($E$5:$E$64=$A81)+($F$5:$F$64=$A81))&gt;0)*HR$5:HR$64))</f>
        <v>0</v>
      </c>
      <c r="HS81" s="21" t="n">
        <f aca="false">IF($A81="",0,SUMPRODUCT(((($C$5:$C$64=$A81)+($D$5:$D$64=$A81)+($E$5:$E$64=$A81)+($F$5:$F$64=$A81))&gt;0)*HS$5:HS$64))</f>
        <v>0</v>
      </c>
      <c r="HT81" s="21" t="n">
        <f aca="false">IF($A81="",0,SUMPRODUCT(((($C$5:$C$64=$A81)+($D$5:$D$64=$A81)+($E$5:$E$64=$A81)+($F$5:$F$64=$A81))&gt;0)*HT$5:HT$64))</f>
        <v>0</v>
      </c>
      <c r="HU81" s="21" t="n">
        <f aca="false">IF($A81="",0,SUMPRODUCT(((($C$5:$C$64=$A81)+($D$5:$D$64=$A81)+($E$5:$E$64=$A81)+($F$5:$F$64=$A81))&gt;0)*HU$5:HU$64))</f>
        <v>0</v>
      </c>
      <c r="HV81" s="21" t="n">
        <f aca="false">IF($A81="",0,SUMPRODUCT(((($C$5:$C$64=$A81)+($D$5:$D$64=$A81)+($E$5:$E$64=$A81)+($F$5:$F$64=$A81))&gt;0)*HV$5:HV$64))</f>
        <v>0</v>
      </c>
      <c r="HW81" s="21" t="n">
        <f aca="false">IF($A81="",0,SUMPRODUCT(((($C$5:$C$64=$A81)+($D$5:$D$64=$A81)+($E$5:$E$64=$A81)+($F$5:$F$64=$A81))&gt;0)*HW$5:HW$64))</f>
        <v>0</v>
      </c>
      <c r="HX81" s="21" t="n">
        <f aca="false">IF($A81="",0,SUMPRODUCT(((($C$5:$C$64=$A81)+($D$5:$D$64=$A81)+($E$5:$E$64=$A81)+($F$5:$F$64=$A81))&gt;0)*HX$5:HX$64))</f>
        <v>0</v>
      </c>
      <c r="HY81" s="21" t="n">
        <f aca="false">IF($A81="",0,SUMPRODUCT(((($C$5:$C$64=$A81)+($D$5:$D$64=$A81)+($E$5:$E$64=$A81)+($F$5:$F$64=$A81))&gt;0)*HY$5:HY$64))</f>
        <v>0</v>
      </c>
      <c r="HZ81" s="21" t="n">
        <f aca="false">IF($A81="",0,SUMPRODUCT(((($C$5:$C$64=$A81)+($D$5:$D$64=$A81)+($E$5:$E$64=$A81)+($F$5:$F$64=$A81))&gt;0)*HZ$5:HZ$64))</f>
        <v>0</v>
      </c>
      <c r="IA81" s="21" t="n">
        <f aca="false">IF($A81="",0,SUMPRODUCT(((($C$5:$C$64=$A81)+($D$5:$D$64=$A81)+($E$5:$E$64=$A81)+($F$5:$F$64=$A81))&gt;0)*IA$5:IA$64))</f>
        <v>0</v>
      </c>
      <c r="IB81" s="21" t="n">
        <f aca="false">IF($A81="",0,SUMPRODUCT(((($C$5:$C$64=$A81)+($D$5:$D$64=$A81)+($E$5:$E$64=$A81)+($F$5:$F$64=$A81))&gt;0)*IB$5:IB$64))</f>
        <v>0</v>
      </c>
      <c r="IC81" s="21" t="n">
        <f aca="false">IF($A81="",0,SUMPRODUCT(((($C$5:$C$64=$A81)+($D$5:$D$64=$A81)+($E$5:$E$64=$A81)+($F$5:$F$64=$A81))&gt;0)*IC$5:IC$64))</f>
        <v>0</v>
      </c>
      <c r="ID81" s="21" t="n">
        <f aca="false">IF($A81="",0,SUMPRODUCT(((($C$5:$C$64=$A81)+($D$5:$D$64=$A81)+($E$5:$E$64=$A81)+($F$5:$F$64=$A81))&gt;0)*ID$5:ID$64))</f>
        <v>0</v>
      </c>
      <c r="IE81" s="21" t="n">
        <f aca="false">IF($A81="",0,SUMPRODUCT(((($C$5:$C$64=$A81)+($D$5:$D$64=$A81)+($E$5:$E$64=$A81)+($F$5:$F$64=$A81))&gt;0)*IE$5:IE$64))</f>
        <v>0</v>
      </c>
      <c r="IF81" s="21" t="n">
        <f aca="false">IF($A81="",0,SUMPRODUCT(((($C$5:$C$64=$A81)+($D$5:$D$64=$A81)+($E$5:$E$64=$A81)+($F$5:$F$64=$A81))&gt;0)*IF$5:IF$64))</f>
        <v>0</v>
      </c>
      <c r="IG81" s="21" t="n">
        <f aca="false">IF($A81="",0,SUMPRODUCT(((($C$5:$C$64=$A81)+($D$5:$D$64=$A81)+($E$5:$E$64=$A81)+($F$5:$F$64=$A81))&gt;0)*IG$5:IG$64))</f>
        <v>0</v>
      </c>
      <c r="IH81" s="21" t="n">
        <f aca="false">IF($A81="",0,SUMPRODUCT(((($C$5:$C$64=$A81)+($D$5:$D$64=$A81)+($E$5:$E$64=$A81)+($F$5:$F$64=$A81))&gt;0)*IH$5:IH$64))</f>
        <v>0</v>
      </c>
      <c r="II81" s="21" t="n">
        <f aca="false">IF($A81="",0,SUMPRODUCT(((($C$5:$C$64=$A81)+($D$5:$D$64=$A81)+($E$5:$E$64=$A81)+($F$5:$F$64=$A81))&gt;0)*II$5:II$64))</f>
        <v>0</v>
      </c>
      <c r="IJ81" s="21" t="n">
        <f aca="false">IF($A81="",0,SUMPRODUCT(((($C$5:$C$64=$A81)+($D$5:$D$64=$A81)+($E$5:$E$64=$A81)+($F$5:$F$64=$A81))&gt;0)*IJ$5:IJ$64))</f>
        <v>0</v>
      </c>
      <c r="IK81" s="21" t="n">
        <f aca="false">IF($A81="",0,SUMPRODUCT(((($C$5:$C$64=$A81)+($D$5:$D$64=$A81)+($E$5:$E$64=$A81)+($F$5:$F$64=$A81))&gt;0)*IK$5:IK$64))</f>
        <v>0</v>
      </c>
      <c r="IL81" s="21" t="n">
        <f aca="false">IF($A81="",0,SUMPRODUCT(((($C$5:$C$64=$A81)+($D$5:$D$64=$A81)+($E$5:$E$64=$A81)+($F$5:$F$64=$A81))&gt;0)*IL$5:IL$64))</f>
        <v>0</v>
      </c>
      <c r="IM81" s="21" t="n">
        <f aca="false">IF($A81="",0,SUMPRODUCT(((($C$5:$C$64=$A81)+($D$5:$D$64=$A81)+($E$5:$E$64=$A81)+($F$5:$F$64=$A81))&gt;0)*IM$5:IM$64))</f>
        <v>0</v>
      </c>
      <c r="IN81" s="21" t="n">
        <f aca="false">IF($A81="",0,SUMPRODUCT(((($C$5:$C$64=$A81)+($D$5:$D$64=$A81)+($E$5:$E$64=$A81)+($F$5:$F$64=$A81))&gt;0)*IN$5:IN$64))</f>
        <v>0</v>
      </c>
      <c r="IO81" s="21" t="n">
        <f aca="false">IF($A81="",0,SUMPRODUCT(((($C$5:$C$64=$A81)+($D$5:$D$64=$A81)+($E$5:$E$64=$A81)+($F$5:$F$64=$A81))&gt;0)*IO$5:IO$64))</f>
        <v>0</v>
      </c>
      <c r="IP81" s="21" t="n">
        <f aca="false">IF($A81="",0,SUMPRODUCT(((($C$5:$C$64=$A81)+($D$5:$D$64=$A81)+($E$5:$E$64=$A81)+($F$5:$F$64=$A81))&gt;0)*IP$5:IP$64))</f>
        <v>0</v>
      </c>
      <c r="IQ81" s="21" t="n">
        <f aca="false">IF($A81="",0,SUMPRODUCT(((($C$5:$C$64=$A81)+($D$5:$D$64=$A81)+($E$5:$E$64=$A81)+($F$5:$F$64=$A81))&gt;0)*IQ$5:IQ$64))</f>
        <v>0</v>
      </c>
      <c r="IR81" s="21" t="n">
        <f aca="false">IF($A81="",0,SUMPRODUCT(((($C$5:$C$64=$A81)+($D$5:$D$64=$A81)+($E$5:$E$64=$A81)+($F$5:$F$64=$A81))&gt;0)*IR$5:IR$64))</f>
        <v>0</v>
      </c>
      <c r="IS81" s="21" t="n">
        <f aca="false">IF($A81="",0,SUMPRODUCT(((($C$5:$C$64=$A81)+($D$5:$D$64=$A81)+($E$5:$E$64=$A81)+($F$5:$F$64=$A81))&gt;0)*IS$5:IS$64))</f>
        <v>0</v>
      </c>
      <c r="IT81" s="21" t="n">
        <f aca="false">IF($A81="",0,SUMPRODUCT(((($C$5:$C$64=$A81)+($D$5:$D$64=$A81)+($E$5:$E$64=$A81)+($F$5:$F$64=$A81))&gt;0)*IT$5:IT$64))</f>
        <v>0</v>
      </c>
      <c r="IU81" s="21" t="n">
        <f aca="false">IF($A81="",0,SUMPRODUCT(((($C$5:$C$64=$A81)+($D$5:$D$64=$A81)+($E$5:$E$64=$A81)+($F$5:$F$64=$A81))&gt;0)*IU$5:IU$64))</f>
        <v>0</v>
      </c>
      <c r="IV81" s="21" t="n">
        <f aca="false">IF($A81="",0,SUMPRODUCT(((($C$5:$C$64=$A81)+($D$5:$D$64=$A81)+($E$5:$E$64=$A81)+($F$5:$F$64=$A81))&gt;0)*IV$5:IV$64))</f>
        <v>0</v>
      </c>
      <c r="IW81" s="21" t="n">
        <f aca="false">IF($A81="",0,SUMPRODUCT(((($C$5:$C$64=$A81)+($D$5:$D$64=$A81)+($E$5:$E$64=$A81)+($F$5:$F$64=$A81))&gt;0)*IW$5:IW$64))</f>
        <v>0</v>
      </c>
      <c r="IX81" s="21" t="n">
        <f aca="false">IF($A81="",0,SUMPRODUCT(((($C$5:$C$64=$A81)+($D$5:$D$64=$A81)+($E$5:$E$64=$A81)+($F$5:$F$64=$A81))&gt;0)*IX$5:IX$64))</f>
        <v>0</v>
      </c>
      <c r="IY81" s="21" t="n">
        <f aca="false">IF($A81="",0,SUMPRODUCT(((($C$5:$C$64=$A81)+($D$5:$D$64=$A81)+($E$5:$E$64=$A81)+($F$5:$F$64=$A81))&gt;0)*IY$5:IY$64))</f>
        <v>0</v>
      </c>
      <c r="IZ81" s="21" t="n">
        <f aca="false">IF($A81="",0,SUMPRODUCT(((($C$5:$C$64=$A81)+($D$5:$D$64=$A81)+($E$5:$E$64=$A81)+($F$5:$F$64=$A81))&gt;0)*IZ$5:IZ$64))</f>
        <v>0</v>
      </c>
      <c r="JA81" s="21" t="n">
        <f aca="false">IF($A81="",0,SUMPRODUCT(((($C$5:$C$64=$A81)+($D$5:$D$64=$A81)+($E$5:$E$64=$A81)+($F$5:$F$64=$A81))&gt;0)*JA$5:JA$64))</f>
        <v>0</v>
      </c>
      <c r="JB81" s="21" t="n">
        <f aca="false">IF($A81="",0,SUMPRODUCT(((($C$5:$C$64=$A81)+($D$5:$D$64=$A81)+($E$5:$E$64=$A81)+($F$5:$F$64=$A81))&gt;0)*JB$5:JB$64))</f>
        <v>0</v>
      </c>
      <c r="JC81" s="21" t="n">
        <f aca="false">IF($A81="",0,SUMPRODUCT(((($C$5:$C$64=$A81)+($D$5:$D$64=$A81)+($E$5:$E$64=$A81)+($F$5:$F$64=$A81))&gt;0)*JC$5:JC$64))</f>
        <v>0</v>
      </c>
      <c r="JD81" s="21" t="n">
        <f aca="false">IF($A81="",0,SUMPRODUCT(((($C$5:$C$64=$A81)+($D$5:$D$64=$A81)+($E$5:$E$64=$A81)+($F$5:$F$64=$A81))&gt;0)*JD$5:JD$64))</f>
        <v>0</v>
      </c>
      <c r="JE81" s="21" t="n">
        <f aca="false">IF($A81="",0,SUMPRODUCT(((($C$5:$C$64=$A81)+($D$5:$D$64=$A81)+($E$5:$E$64=$A81)+($F$5:$F$64=$A81))&gt;0)*JE$5:JE$64))</f>
        <v>0</v>
      </c>
      <c r="JF81" s="21" t="n">
        <f aca="false">IF($A81="",0,SUMPRODUCT(((($C$5:$C$64=$A81)+($D$5:$D$64=$A81)+($E$5:$E$64=$A81)+($F$5:$F$64=$A81))&gt;0)*JF$5:JF$64))</f>
        <v>0</v>
      </c>
      <c r="JG81" s="21" t="n">
        <f aca="false">IF($A81="",0,SUMPRODUCT(((($C$5:$C$64=$A81)+($D$5:$D$64=$A81)+($E$5:$E$64=$A81)+($F$5:$F$64=$A81))&gt;0)*JG$5:JG$64))</f>
        <v>0</v>
      </c>
      <c r="JH81" s="21" t="n">
        <f aca="false">IF($A81="",0,SUMPRODUCT(((($C$5:$C$64=$A81)+($D$5:$D$64=$A81)+($E$5:$E$64=$A81)+($F$5:$F$64=$A81))&gt;0)*JH$5:JH$64))</f>
        <v>0</v>
      </c>
      <c r="JI81" s="21" t="n">
        <f aca="false">IF($A81="",0,SUMPRODUCT(((($C$5:$C$64=$A81)+($D$5:$D$64=$A81)+($E$5:$E$64=$A81)+($F$5:$F$64=$A81))&gt;0)*JI$5:JI$64))</f>
        <v>0</v>
      </c>
      <c r="JJ81" s="21" t="n">
        <f aca="false">IF($A81="",0,SUMPRODUCT(((($C$5:$C$64=$A81)+($D$5:$D$64=$A81)+($E$5:$E$64=$A81)+($F$5:$F$64=$A81))&gt;0)*JJ$5:JJ$64))</f>
        <v>0</v>
      </c>
      <c r="JK81" s="21" t="n">
        <f aca="false">IF($A81="",0,SUMPRODUCT(((($C$5:$C$64=$A81)+($D$5:$D$64=$A81)+($E$5:$E$64=$A81)+($F$5:$F$64=$A81))&gt;0)*JK$5:JK$64))</f>
        <v>0</v>
      </c>
      <c r="JL81" s="21" t="n">
        <f aca="false">IF($A81="",0,SUMPRODUCT(((($C$5:$C$64=$A81)+($D$5:$D$64=$A81)+($E$5:$E$64=$A81)+($F$5:$F$64=$A81))&gt;0)*JL$5:JL$64))</f>
        <v>0</v>
      </c>
      <c r="JM81" s="21" t="n">
        <f aca="false">IF($A81="",0,SUMPRODUCT(((($C$5:$C$64=$A81)+($D$5:$D$64=$A81)+($E$5:$E$64=$A81)+($F$5:$F$64=$A81))&gt;0)*JM$5:JM$64))</f>
        <v>0</v>
      </c>
      <c r="JN81" s="21" t="n">
        <f aca="false">IF($A81="",0,SUMPRODUCT(((($C$5:$C$64=$A81)+($D$5:$D$64=$A81)+($E$5:$E$64=$A81)+($F$5:$F$64=$A81))&gt;0)*JN$5:JN$64))</f>
        <v>0</v>
      </c>
      <c r="JO81" s="21" t="n">
        <f aca="false">IF($A81="",0,SUMPRODUCT(((($C$5:$C$64=$A81)+($D$5:$D$64=$A81)+($E$5:$E$64=$A81)+($F$5:$F$64=$A81))&gt;0)*JO$5:JO$64))</f>
        <v>0</v>
      </c>
      <c r="JP81" s="21" t="n">
        <f aca="false">IF($A81="",0,SUMPRODUCT(((($C$5:$C$64=$A81)+($D$5:$D$64=$A81)+($E$5:$E$64=$A81)+($F$5:$F$64=$A81))&gt;0)*JP$5:JP$64))</f>
        <v>0</v>
      </c>
      <c r="JQ81" s="21" t="n">
        <f aca="false">IF($A81="",0,SUMPRODUCT(((($C$5:$C$64=$A81)+($D$5:$D$64=$A81)+($E$5:$E$64=$A81)+($F$5:$F$64=$A81))&gt;0)*JQ$5:JQ$64))</f>
        <v>0</v>
      </c>
      <c r="JR81" s="21" t="n">
        <f aca="false">IF($A81="",0,SUMPRODUCT(((($C$5:$C$64=$A81)+($D$5:$D$64=$A81)+($E$5:$E$64=$A81)+($F$5:$F$64=$A81))&gt;0)*JR$5:JR$64))</f>
        <v>0</v>
      </c>
      <c r="JS81" s="21" t="n">
        <f aca="false">IF($A81="",0,SUMPRODUCT(((($C$5:$C$64=$A81)+($D$5:$D$64=$A81)+($E$5:$E$64=$A81)+($F$5:$F$64=$A81))&gt;0)*JS$5:JS$64))</f>
        <v>0</v>
      </c>
      <c r="JT81" s="21" t="n">
        <f aca="false">IF($A81="",0,SUMPRODUCT(((($C$5:$C$64=$A81)+($D$5:$D$64=$A81)+($E$5:$E$64=$A81)+($F$5:$F$64=$A81))&gt;0)*JT$5:JT$64))</f>
        <v>0</v>
      </c>
      <c r="JU81" s="21" t="n">
        <f aca="false">IF($A81="",0,SUMPRODUCT(((($C$5:$C$64=$A81)+($D$5:$D$64=$A81)+($E$5:$E$64=$A81)+($F$5:$F$64=$A81))&gt;0)*JU$5:JU$64))</f>
        <v>0</v>
      </c>
      <c r="JV81" s="21" t="n">
        <f aca="false">IF($A81="",0,SUMPRODUCT(((($C$5:$C$64=$A81)+($D$5:$D$64=$A81)+($E$5:$E$64=$A81)+($F$5:$F$64=$A81))&gt;0)*JV$5:JV$64))</f>
        <v>0</v>
      </c>
      <c r="JW81" s="21" t="n">
        <f aca="false">IF($A81="",0,SUMPRODUCT(((($C$5:$C$64=$A81)+($D$5:$D$64=$A81)+($E$5:$E$64=$A81)+($F$5:$F$64=$A81))&gt;0)*JW$5:JW$64))</f>
        <v>0</v>
      </c>
      <c r="JX81" s="21" t="n">
        <f aca="false">IF($A81="",0,SUMPRODUCT(((($C$5:$C$64=$A81)+($D$5:$D$64=$A81)+($E$5:$E$64=$A81)+($F$5:$F$64=$A81))&gt;0)*JX$5:JX$64))</f>
        <v>0</v>
      </c>
      <c r="JY81" s="21" t="n">
        <f aca="false">IF($A81="",0,SUMPRODUCT(((($C$5:$C$64=$A81)+($D$5:$D$64=$A81)+($E$5:$E$64=$A81)+($F$5:$F$64=$A81))&gt;0)*JY$5:JY$64))</f>
        <v>0</v>
      </c>
      <c r="JZ81" s="21" t="n">
        <f aca="false">IF($A81="",0,SUMPRODUCT(((($C$5:$C$64=$A81)+($D$5:$D$64=$A81)+($E$5:$E$64=$A81)+($F$5:$F$64=$A81))&gt;0)*JZ$5:JZ$64))</f>
        <v>0</v>
      </c>
      <c r="KA81" s="21" t="n">
        <f aca="false">IF($A81="",0,SUMPRODUCT(((($C$5:$C$64=$A81)+($D$5:$D$64=$A81)+($E$5:$E$64=$A81)+($F$5:$F$64=$A81))&gt;0)*KA$5:KA$64))</f>
        <v>0</v>
      </c>
      <c r="KB81" s="21" t="n">
        <f aca="false">IF($A81="",0,SUMPRODUCT(((($C$5:$C$64=$A81)+($D$5:$D$64=$A81)+($E$5:$E$64=$A81)+($F$5:$F$64=$A81))&gt;0)*KB$5:KB$64))</f>
        <v>0</v>
      </c>
      <c r="KC81" s="21" t="n">
        <f aca="false">IF($A81="",0,SUMPRODUCT(((($C$5:$C$64=$A81)+($D$5:$D$64=$A81)+($E$5:$E$64=$A81)+($F$5:$F$64=$A81))&gt;0)*KC$5:KC$64))</f>
        <v>0</v>
      </c>
      <c r="KD81" s="21" t="n">
        <f aca="false">IF($A81="",0,SUMPRODUCT(((($C$5:$C$64=$A81)+($D$5:$D$64=$A81)+($E$5:$E$64=$A81)+($F$5:$F$64=$A81))&gt;0)*KD$5:KD$64))</f>
        <v>0</v>
      </c>
      <c r="KE81" s="21" t="n">
        <f aca="false">IF($A81="",0,SUMPRODUCT(((($C$5:$C$64=$A81)+($D$5:$D$64=$A81)+($E$5:$E$64=$A81)+($F$5:$F$64=$A81))&gt;0)*KE$5:KE$64))</f>
        <v>0</v>
      </c>
      <c r="KF81" s="21" t="n">
        <f aca="false">IF($A81="",0,SUMPRODUCT(((($C$5:$C$64=$A81)+($D$5:$D$64=$A81)+($E$5:$E$64=$A81)+($F$5:$F$64=$A81))&gt;0)*KF$5:KF$64))</f>
        <v>0</v>
      </c>
      <c r="KG81" s="21" t="n">
        <f aca="false">IF($A81="",0,SUMPRODUCT(((($C$5:$C$64=$A81)+($D$5:$D$64=$A81)+($E$5:$E$64=$A81)+($F$5:$F$64=$A81))&gt;0)*KG$5:KG$64))</f>
        <v>0</v>
      </c>
      <c r="KH81" s="21" t="n">
        <f aca="false">IF($A81="",0,SUMPRODUCT(((($C$5:$C$64=$A81)+($D$5:$D$64=$A81)+($E$5:$E$64=$A81)+($F$5:$F$64=$A81))&gt;0)*KH$5:KH$64))</f>
        <v>0</v>
      </c>
      <c r="KI81" s="21" t="n">
        <f aca="false">IF($A81="",0,SUMPRODUCT(((($C$5:$C$64=$A81)+($D$5:$D$64=$A81)+($E$5:$E$64=$A81)+($F$5:$F$64=$A81))&gt;0)*KI$5:KI$64))</f>
        <v>0</v>
      </c>
      <c r="KJ81" s="21" t="n">
        <f aca="false">IF($A81="",0,SUMPRODUCT(((($C$5:$C$64=$A81)+($D$5:$D$64=$A81)+($E$5:$E$64=$A81)+($F$5:$F$64=$A81))&gt;0)*KJ$5:KJ$64))</f>
        <v>0</v>
      </c>
      <c r="KK81" s="21" t="n">
        <f aca="false">IF($A81="",0,SUMPRODUCT(((($C$5:$C$64=$A81)+($D$5:$D$64=$A81)+($E$5:$E$64=$A81)+($F$5:$F$64=$A81))&gt;0)*KK$5:KK$64))</f>
        <v>0</v>
      </c>
      <c r="KL81" s="21" t="n">
        <f aca="false">IF($A81="",0,SUMPRODUCT(((($C$5:$C$64=$A81)+($D$5:$D$64=$A81)+($E$5:$E$64=$A81)+($F$5:$F$64=$A81))&gt;0)*KL$5:KL$64))</f>
        <v>0</v>
      </c>
      <c r="KM81" s="21" t="n">
        <f aca="false">IF($A81="",0,SUMPRODUCT(((($C$5:$C$64=$A81)+($D$5:$D$64=$A81)+($E$5:$E$64=$A81)+($F$5:$F$64=$A81))&gt;0)*KM$5:KM$64))</f>
        <v>0</v>
      </c>
      <c r="KN81" s="21" t="n">
        <f aca="false">IF($A81="",0,SUMPRODUCT(((($C$5:$C$64=$A81)+($D$5:$D$64=$A81)+($E$5:$E$64=$A81)+($F$5:$F$64=$A81))&gt;0)*KN$5:KN$64))</f>
        <v>0</v>
      </c>
      <c r="KO81" s="21" t="n">
        <f aca="false">IF($A81="",0,SUMPRODUCT(((($C$5:$C$64=$A81)+($D$5:$D$64=$A81)+($E$5:$E$64=$A81)+($F$5:$F$64=$A81))&gt;0)*KO$5:KO$64))</f>
        <v>0</v>
      </c>
      <c r="KP81" s="21" t="n">
        <f aca="false">IF($A81="",0,SUMPRODUCT(((($C$5:$C$64=$A81)+($D$5:$D$64=$A81)+($E$5:$E$64=$A81)+($F$5:$F$64=$A81))&gt;0)*KP$5:KP$64))</f>
        <v>0</v>
      </c>
      <c r="KQ81" s="21" t="n">
        <f aca="false">IF($A81="",0,SUMPRODUCT(((($C$5:$C$64=$A81)+($D$5:$D$64=$A81)+($E$5:$E$64=$A81)+($F$5:$F$64=$A81))&gt;0)*KQ$5:KQ$64))</f>
        <v>0</v>
      </c>
      <c r="KR81" s="21" t="n">
        <f aca="false">IF($A81="",0,SUMPRODUCT(((($C$5:$C$64=$A81)+($D$5:$D$64=$A81)+($E$5:$E$64=$A81)+($F$5:$F$64=$A81))&gt;0)*KR$5:KR$64))</f>
        <v>0</v>
      </c>
      <c r="KS81" s="21" t="n">
        <f aca="false">IF($A81="",0,SUMPRODUCT(((($C$5:$C$64=$A81)+($D$5:$D$64=$A81)+($E$5:$E$64=$A81)+($F$5:$F$64=$A81))&gt;0)*KS$5:KS$64))</f>
        <v>0</v>
      </c>
      <c r="KT81" s="21" t="n">
        <f aca="false">IF($A81="",0,SUMPRODUCT(((($C$5:$C$64=$A81)+($D$5:$D$64=$A81)+($E$5:$E$64=$A81)+($F$5:$F$64=$A81))&gt;0)*KT$5:KT$64))</f>
        <v>0</v>
      </c>
      <c r="KU81" s="21" t="n">
        <f aca="false">IF($A81="",0,SUMPRODUCT(((($C$5:$C$64=$A81)+($D$5:$D$64=$A81)+($E$5:$E$64=$A81)+($F$5:$F$64=$A81))&gt;0)*KU$5:KU$64))</f>
        <v>0</v>
      </c>
      <c r="KV81" s="21" t="n">
        <f aca="false">IF($A81="",0,SUMPRODUCT(((($C$5:$C$64=$A81)+($D$5:$D$64=$A81)+($E$5:$E$64=$A81)+($F$5:$F$64=$A81))&gt;0)*KV$5:KV$64))</f>
        <v>0</v>
      </c>
      <c r="KW81" s="21" t="n">
        <f aca="false">IF($A81="",0,SUMPRODUCT(((($C$5:$C$64=$A81)+($D$5:$D$64=$A81)+($E$5:$E$64=$A81)+($F$5:$F$64=$A81))&gt;0)*KW$5:KW$64))</f>
        <v>0</v>
      </c>
      <c r="KX81" s="21" t="n">
        <f aca="false">IF($A81="",0,SUMPRODUCT(((($C$5:$C$64=$A81)+($D$5:$D$64=$A81)+($E$5:$E$64=$A81)+($F$5:$F$64=$A81))&gt;0)*KX$5:KX$64))</f>
        <v>0</v>
      </c>
      <c r="KY81" s="21" t="n">
        <f aca="false">IF($A81="",0,SUMPRODUCT(((($C$5:$C$64=$A81)+($D$5:$D$64=$A81)+($E$5:$E$64=$A81)+($F$5:$F$64=$A81))&gt;0)*KY$5:KY$64))</f>
        <v>0</v>
      </c>
      <c r="KZ81" s="21" t="n">
        <f aca="false">IF($A81="",0,SUMPRODUCT(((($C$5:$C$64=$A81)+($D$5:$D$64=$A81)+($E$5:$E$64=$A81)+($F$5:$F$64=$A81))&gt;0)*KZ$5:KZ$64))</f>
        <v>0</v>
      </c>
      <c r="LA81" s="21" t="n">
        <f aca="false">IF($A81="",0,SUMPRODUCT(((($C$5:$C$64=$A81)+($D$5:$D$64=$A81)+($E$5:$E$64=$A81)+($F$5:$F$64=$A81))&gt;0)*LA$5:LA$64))</f>
        <v>0</v>
      </c>
      <c r="LB81" s="21" t="n">
        <f aca="false">IF($A81="",0,SUMPRODUCT(((($C$5:$C$64=$A81)+($D$5:$D$64=$A81)+($E$5:$E$64=$A81)+($F$5:$F$64=$A81))&gt;0)*LB$5:LB$64))</f>
        <v>0</v>
      </c>
      <c r="LC81" s="21" t="n">
        <f aca="false">IF($A81="",0,SUMPRODUCT(((($C$5:$C$64=$A81)+($D$5:$D$64=$A81)+($E$5:$E$64=$A81)+($F$5:$F$64=$A81))&gt;0)*LC$5:LC$64))</f>
        <v>0</v>
      </c>
      <c r="LD81" s="21" t="n">
        <f aca="false">IF($A81="",0,SUMPRODUCT(((($C$5:$C$64=$A81)+($D$5:$D$64=$A81)+($E$5:$E$64=$A81)+($F$5:$F$64=$A81))&gt;0)*LD$5:LD$64))</f>
        <v>0</v>
      </c>
      <c r="LE81" s="21" t="n">
        <f aca="false">IF($A81="",0,SUMPRODUCT(((($C$5:$C$64=$A81)+($D$5:$D$64=$A81)+($E$5:$E$64=$A81)+($F$5:$F$64=$A81))&gt;0)*LE$5:LE$64))</f>
        <v>0</v>
      </c>
      <c r="LF81" s="21" t="n">
        <f aca="false">IF($A81="",0,SUMPRODUCT(((($C$5:$C$64=$A81)+($D$5:$D$64=$A81)+($E$5:$E$64=$A81)+($F$5:$F$64=$A81))&gt;0)*LF$5:LF$64))</f>
        <v>0</v>
      </c>
      <c r="LG81" s="21" t="n">
        <f aca="false">IF($A81="",0,SUMPRODUCT(((($C$5:$C$64=$A81)+($D$5:$D$64=$A81)+($E$5:$E$64=$A81)+($F$5:$F$64=$A81))&gt;0)*LG$5:LG$64))</f>
        <v>0</v>
      </c>
      <c r="LH81" s="21" t="n">
        <f aca="false">IF($A81="",0,SUMPRODUCT(((($C$5:$C$64=$A81)+($D$5:$D$64=$A81)+($E$5:$E$64=$A81)+($F$5:$F$64=$A81))&gt;0)*LH$5:LH$64))</f>
        <v>0</v>
      </c>
      <c r="LI81" s="21" t="n">
        <f aca="false">IF($A81="",0,SUMPRODUCT(((($C$5:$C$64=$A81)+($D$5:$D$64=$A81)+($E$5:$E$64=$A81)+($F$5:$F$64=$A81))&gt;0)*LI$5:LI$64))</f>
        <v>0</v>
      </c>
      <c r="LJ81" s="21" t="n">
        <f aca="false">IF($A81="",0,SUMPRODUCT(((($C$5:$C$64=$A81)+($D$5:$D$64=$A81)+($E$5:$E$64=$A81)+($F$5:$F$64=$A81))&gt;0)*LJ$5:LJ$64))</f>
        <v>0</v>
      </c>
      <c r="LK81" s="21" t="n">
        <f aca="false">IF($A81="",0,SUMPRODUCT(((($C$5:$C$64=$A81)+($D$5:$D$64=$A81)+($E$5:$E$64=$A81)+($F$5:$F$64=$A81))&gt;0)*LK$5:LK$64))</f>
        <v>0</v>
      </c>
      <c r="LL81" s="21" t="n">
        <f aca="false">IF($A81="",0,SUMPRODUCT(((($C$5:$C$64=$A81)+($D$5:$D$64=$A81)+($E$5:$E$64=$A81)+($F$5:$F$64=$A81))&gt;0)*LL$5:LL$64))</f>
        <v>0</v>
      </c>
      <c r="LM81" s="21" t="n">
        <f aca="false">IF($A81="",0,SUMPRODUCT(((($C$5:$C$64=$A81)+($D$5:$D$64=$A81)+($E$5:$E$64=$A81)+($F$5:$F$64=$A81))&gt;0)*LM$5:LM$64))</f>
        <v>0</v>
      </c>
      <c r="LN81" s="21" t="n">
        <f aca="false">IF($A81="",0,SUMPRODUCT(((($C$5:$C$64=$A81)+($D$5:$D$64=$A81)+($E$5:$E$64=$A81)+($F$5:$F$64=$A81))&gt;0)*LN$5:LN$64))</f>
        <v>0</v>
      </c>
      <c r="LO81" s="21" t="n">
        <f aca="false">IF($A81="",0,SUMPRODUCT(((($C$5:$C$64=$A81)+($D$5:$D$64=$A81)+($E$5:$E$64=$A81)+($F$5:$F$64=$A81))&gt;0)*LO$5:LO$64))</f>
        <v>0</v>
      </c>
      <c r="LP81" s="21" t="n">
        <f aca="false">IF($A81="",0,SUMPRODUCT(((($C$5:$C$64=$A81)+($D$5:$D$64=$A81)+($E$5:$E$64=$A81)+($F$5:$F$64=$A81))&gt;0)*LP$5:LP$64))</f>
        <v>0</v>
      </c>
      <c r="LQ81" s="21" t="n">
        <f aca="false">IF($A81="",0,SUMPRODUCT(((($C$5:$C$64=$A81)+($D$5:$D$64=$A81)+($E$5:$E$64=$A81)+($F$5:$F$64=$A81))&gt;0)*LQ$5:LQ$64))</f>
        <v>0</v>
      </c>
      <c r="LR81" s="21" t="n">
        <f aca="false">IF($A81="",0,SUMPRODUCT(((($C$5:$C$64=$A81)+($D$5:$D$64=$A81)+($E$5:$E$64=$A81)+($F$5:$F$64=$A81))&gt;0)*LR$5:LR$64))</f>
        <v>0</v>
      </c>
      <c r="LS81" s="21" t="n">
        <f aca="false">IF($A81="",0,SUMPRODUCT(((($C$5:$C$64=$A81)+($D$5:$D$64=$A81)+($E$5:$E$64=$A81)+($F$5:$F$64=$A81))&gt;0)*LS$5:LS$64))</f>
        <v>0</v>
      </c>
      <c r="LT81" s="21" t="n">
        <f aca="false">IF($A81="",0,SUMPRODUCT(((($C$5:$C$64=$A81)+($D$5:$D$64=$A81)+($E$5:$E$64=$A81)+($F$5:$F$64=$A81))&gt;0)*LT$5:LT$64))</f>
        <v>0</v>
      </c>
      <c r="LU81" s="21" t="n">
        <f aca="false">IF($A81="",0,SUMPRODUCT(((($C$5:$C$64=$A81)+($D$5:$D$64=$A81)+($E$5:$E$64=$A81)+($F$5:$F$64=$A81))&gt;0)*LU$5:LU$64))</f>
        <v>0</v>
      </c>
      <c r="LV81" s="21" t="n">
        <f aca="false">IF($A81="",0,SUMPRODUCT(((($C$5:$C$64=$A81)+($D$5:$D$64=$A81)+($E$5:$E$64=$A81)+($F$5:$F$64=$A81))&gt;0)*LV$5:LV$64))</f>
        <v>0</v>
      </c>
      <c r="LW81" s="21" t="n">
        <f aca="false">IF($A81="",0,SUMPRODUCT(((($C$5:$C$64=$A81)+($D$5:$D$64=$A81)+($E$5:$E$64=$A81)+($F$5:$F$64=$A81))&gt;0)*LW$5:LW$64))</f>
        <v>0</v>
      </c>
      <c r="LX81" s="21" t="n">
        <f aca="false">IF($A81="",0,SUMPRODUCT(((($C$5:$C$64=$A81)+($D$5:$D$64=$A81)+($E$5:$E$64=$A81)+($F$5:$F$64=$A81))&gt;0)*LX$5:LX$64))</f>
        <v>0</v>
      </c>
      <c r="LY81" s="21" t="n">
        <f aca="false">IF($A81="",0,SUMPRODUCT(((($C$5:$C$64=$A81)+($D$5:$D$64=$A81)+($E$5:$E$64=$A81)+($F$5:$F$64=$A81))&gt;0)*LY$5:LY$64))</f>
        <v>0</v>
      </c>
      <c r="LZ81" s="21" t="n">
        <f aca="false">IF($A81="",0,SUMPRODUCT(((($C$5:$C$64=$A81)+($D$5:$D$64=$A81)+($E$5:$E$64=$A81)+($F$5:$F$64=$A81))&gt;0)*LZ$5:LZ$64))</f>
        <v>0</v>
      </c>
      <c r="MA81" s="21" t="n">
        <f aca="false">IF($A81="",0,SUMPRODUCT(((($C$5:$C$64=$A81)+($D$5:$D$64=$A81)+($E$5:$E$64=$A81)+($F$5:$F$64=$A81))&gt;0)*MA$5:MA$64))</f>
        <v>0</v>
      </c>
      <c r="MB81" s="21" t="n">
        <f aca="false">IF($A81="",0,SUMPRODUCT(((($C$5:$C$64=$A81)+($D$5:$D$64=$A81)+($E$5:$E$64=$A81)+($F$5:$F$64=$A81))&gt;0)*MB$5:MB$64))</f>
        <v>0</v>
      </c>
      <c r="MC81" s="21" t="n">
        <f aca="false">IF($A81="",0,SUMPRODUCT(((($C$5:$C$64=$A81)+($D$5:$D$64=$A81)+($E$5:$E$64=$A81)+($F$5:$F$64=$A81))&gt;0)*MC$5:MC$64))</f>
        <v>0</v>
      </c>
      <c r="MD81" s="21" t="n">
        <f aca="false">IF($A81="",0,SUMPRODUCT(((($C$5:$C$64=$A81)+($D$5:$D$64=$A81)+($E$5:$E$64=$A81)+($F$5:$F$64=$A81))&gt;0)*MD$5:MD$64))</f>
        <v>0</v>
      </c>
      <c r="ME81" s="21" t="n">
        <f aca="false">IF($A81="",0,SUMPRODUCT(((($C$5:$C$64=$A81)+($D$5:$D$64=$A81)+($E$5:$E$64=$A81)+($F$5:$F$64=$A81))&gt;0)*ME$5:ME$64))</f>
        <v>0</v>
      </c>
      <c r="MF81" s="21" t="n">
        <f aca="false">IF($A81="",0,SUMPRODUCT(((($C$5:$C$64=$A81)+($D$5:$D$64=$A81)+($E$5:$E$64=$A81)+($F$5:$F$64=$A81))&gt;0)*MF$5:MF$64))</f>
        <v>0</v>
      </c>
      <c r="MG81" s="21" t="n">
        <f aca="false">IF($A81="",0,SUMPRODUCT(((($C$5:$C$64=$A81)+($D$5:$D$64=$A81)+($E$5:$E$64=$A81)+($F$5:$F$64=$A81))&gt;0)*MG$5:MG$64))</f>
        <v>0</v>
      </c>
      <c r="MH81" s="21" t="n">
        <f aca="false">IF($A81="",0,SUMPRODUCT(((($C$5:$C$64=$A81)+($D$5:$D$64=$A81)+($E$5:$E$64=$A81)+($F$5:$F$64=$A81))&gt;0)*MH$5:MH$64))</f>
        <v>0</v>
      </c>
      <c r="MI81" s="21" t="n">
        <f aca="false">IF($A81="",0,SUMPRODUCT(((($C$5:$C$64=$A81)+($D$5:$D$64=$A81)+($E$5:$E$64=$A81)+($F$5:$F$64=$A81))&gt;0)*MI$5:MI$64))</f>
        <v>0</v>
      </c>
      <c r="MJ81" s="21" t="n">
        <f aca="false">IF($A81="",0,SUMPRODUCT(((($C$5:$C$64=$A81)+($D$5:$D$64=$A81)+($E$5:$E$64=$A81)+($F$5:$F$64=$A81))&gt;0)*MJ$5:MJ$64))</f>
        <v>0</v>
      </c>
      <c r="MK81" s="21" t="n">
        <f aca="false">IF($A81="",0,SUMPRODUCT(((($C$5:$C$64=$A81)+($D$5:$D$64=$A81)+($E$5:$E$64=$A81)+($F$5:$F$64=$A81))&gt;0)*MK$5:MK$64))</f>
        <v>0</v>
      </c>
      <c r="ML81" s="21" t="n">
        <f aca="false">IF($A81="",0,SUMPRODUCT(((($C$5:$C$64=$A81)+($D$5:$D$64=$A81)+($E$5:$E$64=$A81)+($F$5:$F$64=$A81))&gt;0)*ML$5:ML$64))</f>
        <v>0</v>
      </c>
      <c r="MM81" s="21" t="n">
        <f aca="false">IF($A81="",0,SUMPRODUCT(((($C$5:$C$64=$A81)+($D$5:$D$64=$A81)+($E$5:$E$64=$A81)+($F$5:$F$64=$A81))&gt;0)*MM$5:MM$64))</f>
        <v>0</v>
      </c>
      <c r="MN81" s="21" t="n">
        <f aca="false">IF($A81="",0,SUMPRODUCT(((($C$5:$C$64=$A81)+($D$5:$D$64=$A81)+($E$5:$E$64=$A81)+($F$5:$F$64=$A81))&gt;0)*MN$5:MN$64))</f>
        <v>0</v>
      </c>
      <c r="MO81" s="21" t="n">
        <f aca="false">IF($A81="",0,SUMPRODUCT(((($C$5:$C$64=$A81)+($D$5:$D$64=$A81)+($E$5:$E$64=$A81)+($F$5:$F$64=$A81))&gt;0)*MO$5:MO$64))</f>
        <v>0</v>
      </c>
      <c r="MP81" s="21" t="n">
        <f aca="false">IF($A81="",0,SUMPRODUCT(((($C$5:$C$64=$A81)+($D$5:$D$64=$A81)+($E$5:$E$64=$A81)+($F$5:$F$64=$A81))&gt;0)*MP$5:MP$64))</f>
        <v>0</v>
      </c>
      <c r="MQ81" s="21" t="n">
        <f aca="false">IF($A81="",0,SUMPRODUCT(((($C$5:$C$64=$A81)+($D$5:$D$64=$A81)+($E$5:$E$64=$A81)+($F$5:$F$64=$A81))&gt;0)*MQ$5:MQ$64))</f>
        <v>0</v>
      </c>
      <c r="MR81" s="21" t="n">
        <f aca="false">IF($A81="",0,SUMPRODUCT(((($C$5:$C$64=$A81)+($D$5:$D$64=$A81)+($E$5:$E$64=$A81)+($F$5:$F$64=$A81))&gt;0)*MR$5:MR$64))</f>
        <v>0</v>
      </c>
      <c r="MS81" s="21" t="n">
        <f aca="false">IF($A81="",0,SUMPRODUCT(((($C$5:$C$64=$A81)+($D$5:$D$64=$A81)+($E$5:$E$64=$A81)+($F$5:$F$64=$A81))&gt;0)*MS$5:MS$64))</f>
        <v>0</v>
      </c>
      <c r="MT81" s="21" t="n">
        <f aca="false">IF($A81="",0,SUMPRODUCT(((($C$5:$C$64=$A81)+($D$5:$D$64=$A81)+($E$5:$E$64=$A81)+($F$5:$F$64=$A81))&gt;0)*MT$5:MT$64))</f>
        <v>0</v>
      </c>
      <c r="MU81" s="21" t="n">
        <f aca="false">IF($A81="",0,SUMPRODUCT(((($C$5:$C$64=$A81)+($D$5:$D$64=$A81)+($E$5:$E$64=$A81)+($F$5:$F$64=$A81))&gt;0)*MU$5:MU$64))</f>
        <v>0</v>
      </c>
      <c r="MV81" s="21" t="n">
        <f aca="false">IF($A81="",0,SUMPRODUCT(((($C$5:$C$64=$A81)+($D$5:$D$64=$A81)+($E$5:$E$64=$A81)+($F$5:$F$64=$A81))&gt;0)*MV$5:MV$64))</f>
        <v>0</v>
      </c>
      <c r="MW81" s="21" t="n">
        <f aca="false">IF($A81="",0,SUMPRODUCT(((($C$5:$C$64=$A81)+($D$5:$D$64=$A81)+($E$5:$E$64=$A81)+($F$5:$F$64=$A81))&gt;0)*MW$5:MW$64))</f>
        <v>0</v>
      </c>
      <c r="MX81" s="21" t="n">
        <f aca="false">IF($A81="",0,SUMPRODUCT(((($C$5:$C$64=$A81)+($D$5:$D$64=$A81)+($E$5:$E$64=$A81)+($F$5:$F$64=$A81))&gt;0)*MX$5:MX$64))</f>
        <v>0</v>
      </c>
      <c r="MY81" s="21" t="n">
        <f aca="false">IF($A81="",0,SUMPRODUCT(((($C$5:$C$64=$A81)+($D$5:$D$64=$A81)+($E$5:$E$64=$A81)+($F$5:$F$64=$A81))&gt;0)*MY$5:MY$64))</f>
        <v>0</v>
      </c>
      <c r="MZ81" s="21" t="n">
        <f aca="false">IF($A81="",0,SUMPRODUCT(((($C$5:$C$64=$A81)+($D$5:$D$64=$A81)+($E$5:$E$64=$A81)+($F$5:$F$64=$A81))&gt;0)*MZ$5:MZ$64))</f>
        <v>0</v>
      </c>
      <c r="NA81" s="21" t="n">
        <f aca="false">IF($A81="",0,SUMPRODUCT(((($C$5:$C$64=$A81)+($D$5:$D$64=$A81)+($E$5:$E$64=$A81)+($F$5:$F$64=$A81))&gt;0)*NA$5:NA$64))</f>
        <v>0</v>
      </c>
      <c r="NB81" s="21" t="n">
        <f aca="false">IF($A81="",0,SUMPRODUCT(((($C$5:$C$64=$A81)+($D$5:$D$64=$A81)+($E$5:$E$64=$A81)+($F$5:$F$64=$A81))&gt;0)*NB$5:NB$64))</f>
        <v>0</v>
      </c>
      <c r="NC81" s="21" t="n">
        <f aca="false">IF($A81="",0,SUMPRODUCT(((($C$5:$C$64=$A81)+($D$5:$D$64=$A81)+($E$5:$E$64=$A81)+($F$5:$F$64=$A81))&gt;0)*NC$5:NC$64))</f>
        <v>0</v>
      </c>
      <c r="ND81" s="21" t="n">
        <f aca="false">IF($A81="",0,SUMPRODUCT(((($C$5:$C$64=$A81)+($D$5:$D$64=$A81)+($E$5:$E$64=$A81)+($F$5:$F$64=$A81))&gt;0)*ND$5:ND$64))</f>
        <v>0</v>
      </c>
      <c r="NE81" s="21" t="n">
        <f aca="false">IF($A81="",0,SUMPRODUCT(((($C$5:$C$64=$A81)+($D$5:$D$64=$A81)+($E$5:$E$64=$A81)+($F$5:$F$64=$A81))&gt;0)*NE$5:NE$64))</f>
        <v>0</v>
      </c>
      <c r="NF81" s="21" t="n">
        <f aca="false">IF($A81="",0,SUMPRODUCT(((($C$5:$C$64=$A81)+($D$5:$D$64=$A81)+($E$5:$E$64=$A81)+($F$5:$F$64=$A81))&gt;0)*NF$5:NF$64))</f>
        <v>0</v>
      </c>
      <c r="NG81" s="21" t="n">
        <f aca="false">IF($A81="",0,SUMPRODUCT(((($C$5:$C$64=$A81)+($D$5:$D$64=$A81)+($E$5:$E$64=$A81)+($F$5:$F$64=$A81))&gt;0)*NG$5:NG$64))</f>
        <v>0</v>
      </c>
      <c r="NH81" s="21" t="n">
        <f aca="false">IF($A81="",0,SUMPRODUCT(((($C$5:$C$64=$A81)+($D$5:$D$64=$A81)+($E$5:$E$64=$A81)+($F$5:$F$64=$A81))&gt;0)*NH$5:NH$64))</f>
        <v>0</v>
      </c>
    </row>
    <row r="82" customFormat="false" ht="15" hidden="false" customHeight="false" outlineLevel="0" collapsed="false">
      <c r="A82" s="6" t="str">
        <f aca="false">IF(Einstellungen!E8="","",Einstellungen!E8)</f>
        <v>Station 1B</v>
      </c>
      <c r="B82" s="20" t="n">
        <f aca="false">IF(Einstellungen!F8="",999,Einstellungen!F8)</f>
        <v>1</v>
      </c>
      <c r="C82" s="5" t="n">
        <f aca="false">Einstellungen!G8</f>
        <v>3</v>
      </c>
      <c r="D82" s="5"/>
      <c r="E82" s="5"/>
      <c r="F82" s="5"/>
      <c r="G82" s="21" t="n">
        <f aca="false">IF($A82="",0,SUMPRODUCT(((($C$5:$C$64=$A82)+($D$5:$D$64=$A82)+($E$5:$E$64=$A82)+($F$5:$F$64=$A82))&gt;0)*G$5:G$64))</f>
        <v>0</v>
      </c>
      <c r="H82" s="21" t="n">
        <f aca="false">IF($A82="",0,SUMPRODUCT(((($C$5:$C$64=$A82)+($D$5:$D$64=$A82)+($E$5:$E$64=$A82)+($F$5:$F$64=$A82))&gt;0)*H$5:H$64))</f>
        <v>0</v>
      </c>
      <c r="I82" s="21" t="n">
        <f aca="false">IF($A82="",0,SUMPRODUCT(((($C$5:$C$64=$A82)+($D$5:$D$64=$A82)+($E$5:$E$64=$A82)+($F$5:$F$64=$A82))&gt;0)*I$5:I$64))</f>
        <v>0</v>
      </c>
      <c r="J82" s="21" t="n">
        <f aca="false">IF($A82="",0,SUMPRODUCT(((($C$5:$C$64=$A82)+($D$5:$D$64=$A82)+($E$5:$E$64=$A82)+($F$5:$F$64=$A82))&gt;0)*J$5:J$64))</f>
        <v>0</v>
      </c>
      <c r="K82" s="21" t="n">
        <f aca="false">IF($A82="",0,SUMPRODUCT(((($C$5:$C$64=$A82)+($D$5:$D$64=$A82)+($E$5:$E$64=$A82)+($F$5:$F$64=$A82))&gt;0)*K$5:K$64))</f>
        <v>0</v>
      </c>
      <c r="L82" s="21" t="n">
        <f aca="false">IF($A82="",0,SUMPRODUCT(((($C$5:$C$64=$A82)+($D$5:$D$64=$A82)+($E$5:$E$64=$A82)+($F$5:$F$64=$A82))&gt;0)*L$5:L$64))</f>
        <v>0</v>
      </c>
      <c r="M82" s="21" t="n">
        <f aca="false">IF($A82="",0,SUMPRODUCT(((($C$5:$C$64=$A82)+($D$5:$D$64=$A82)+($E$5:$E$64=$A82)+($F$5:$F$64=$A82))&gt;0)*M$5:M$64))</f>
        <v>0</v>
      </c>
      <c r="N82" s="21" t="n">
        <f aca="false">IF($A82="",0,SUMPRODUCT(((($C$5:$C$64=$A82)+($D$5:$D$64=$A82)+($E$5:$E$64=$A82)+($F$5:$F$64=$A82))&gt;0)*N$5:N$64))</f>
        <v>0</v>
      </c>
      <c r="O82" s="21" t="n">
        <f aca="false">IF($A82="",0,SUMPRODUCT(((($C$5:$C$64=$A82)+($D$5:$D$64=$A82)+($E$5:$E$64=$A82)+($F$5:$F$64=$A82))&gt;0)*O$5:O$64))</f>
        <v>0</v>
      </c>
      <c r="P82" s="21" t="n">
        <f aca="false">IF($A82="",0,SUMPRODUCT(((($C$5:$C$64=$A82)+($D$5:$D$64=$A82)+($E$5:$E$64=$A82)+($F$5:$F$64=$A82))&gt;0)*P$5:P$64))</f>
        <v>0</v>
      </c>
      <c r="Q82" s="21" t="n">
        <f aca="false">IF($A82="",0,SUMPRODUCT(((($C$5:$C$64=$A82)+($D$5:$D$64=$A82)+($E$5:$E$64=$A82)+($F$5:$F$64=$A82))&gt;0)*Q$5:Q$64))</f>
        <v>0</v>
      </c>
      <c r="R82" s="21" t="n">
        <f aca="false">IF($A82="",0,SUMPRODUCT(((($C$5:$C$64=$A82)+($D$5:$D$64=$A82)+($E$5:$E$64=$A82)+($F$5:$F$64=$A82))&gt;0)*R$5:R$64))</f>
        <v>0</v>
      </c>
      <c r="S82" s="21" t="n">
        <f aca="false">IF($A82="",0,SUMPRODUCT(((($C$5:$C$64=$A82)+($D$5:$D$64=$A82)+($E$5:$E$64=$A82)+($F$5:$F$64=$A82))&gt;0)*S$5:S$64))</f>
        <v>0</v>
      </c>
      <c r="T82" s="21" t="n">
        <f aca="false">IF($A82="",0,SUMPRODUCT(((($C$5:$C$64=$A82)+($D$5:$D$64=$A82)+($E$5:$E$64=$A82)+($F$5:$F$64=$A82))&gt;0)*T$5:T$64))</f>
        <v>0</v>
      </c>
      <c r="U82" s="21" t="n">
        <f aca="false">IF($A82="",0,SUMPRODUCT(((($C$5:$C$64=$A82)+($D$5:$D$64=$A82)+($E$5:$E$64=$A82)+($F$5:$F$64=$A82))&gt;0)*U$5:U$64))</f>
        <v>0</v>
      </c>
      <c r="V82" s="21" t="n">
        <f aca="false">IF($A82="",0,SUMPRODUCT(((($C$5:$C$64=$A82)+($D$5:$D$64=$A82)+($E$5:$E$64=$A82)+($F$5:$F$64=$A82))&gt;0)*V$5:V$64))</f>
        <v>0</v>
      </c>
      <c r="W82" s="21" t="n">
        <f aca="false">IF($A82="",0,SUMPRODUCT(((($C$5:$C$64=$A82)+($D$5:$D$64=$A82)+($E$5:$E$64=$A82)+($F$5:$F$64=$A82))&gt;0)*W$5:W$64))</f>
        <v>0</v>
      </c>
      <c r="X82" s="21" t="n">
        <f aca="false">IF($A82="",0,SUMPRODUCT(((($C$5:$C$64=$A82)+($D$5:$D$64=$A82)+($E$5:$E$64=$A82)+($F$5:$F$64=$A82))&gt;0)*X$5:X$64))</f>
        <v>0</v>
      </c>
      <c r="Y82" s="21" t="n">
        <f aca="false">IF($A82="",0,SUMPRODUCT(((($C$5:$C$64=$A82)+($D$5:$D$64=$A82)+($E$5:$E$64=$A82)+($F$5:$F$64=$A82))&gt;0)*Y$5:Y$64))</f>
        <v>0</v>
      </c>
      <c r="Z82" s="21" t="n">
        <f aca="false">IF($A82="",0,SUMPRODUCT(((($C$5:$C$64=$A82)+($D$5:$D$64=$A82)+($E$5:$E$64=$A82)+($F$5:$F$64=$A82))&gt;0)*Z$5:Z$64))</f>
        <v>0</v>
      </c>
      <c r="AA82" s="21" t="n">
        <f aca="false">IF($A82="",0,SUMPRODUCT(((($C$5:$C$64=$A82)+($D$5:$D$64=$A82)+($E$5:$E$64=$A82)+($F$5:$F$64=$A82))&gt;0)*AA$5:AA$64))</f>
        <v>0</v>
      </c>
      <c r="AB82" s="21" t="n">
        <f aca="false">IF($A82="",0,SUMPRODUCT(((($C$5:$C$64=$A82)+($D$5:$D$64=$A82)+($E$5:$E$64=$A82)+($F$5:$F$64=$A82))&gt;0)*AB$5:AB$64))</f>
        <v>0</v>
      </c>
      <c r="AC82" s="21" t="n">
        <f aca="false">IF($A82="",0,SUMPRODUCT(((($C$5:$C$64=$A82)+($D$5:$D$64=$A82)+($E$5:$E$64=$A82)+($F$5:$F$64=$A82))&gt;0)*AC$5:AC$64))</f>
        <v>0</v>
      </c>
      <c r="AD82" s="21" t="n">
        <f aca="false">IF($A82="",0,SUMPRODUCT(((($C$5:$C$64=$A82)+($D$5:$D$64=$A82)+($E$5:$E$64=$A82)+($F$5:$F$64=$A82))&gt;0)*AD$5:AD$64))</f>
        <v>0</v>
      </c>
      <c r="AE82" s="21" t="n">
        <f aca="false">IF($A82="",0,SUMPRODUCT(((($C$5:$C$64=$A82)+($D$5:$D$64=$A82)+($E$5:$E$64=$A82)+($F$5:$F$64=$A82))&gt;0)*AE$5:AE$64))</f>
        <v>0</v>
      </c>
      <c r="AF82" s="21" t="n">
        <f aca="false">IF($A82="",0,SUMPRODUCT(((($C$5:$C$64=$A82)+($D$5:$D$64=$A82)+($E$5:$E$64=$A82)+($F$5:$F$64=$A82))&gt;0)*AF$5:AF$64))</f>
        <v>0</v>
      </c>
      <c r="AG82" s="21" t="n">
        <f aca="false">IF($A82="",0,SUMPRODUCT(((($C$5:$C$64=$A82)+($D$5:$D$64=$A82)+($E$5:$E$64=$A82)+($F$5:$F$64=$A82))&gt;0)*AG$5:AG$64))</f>
        <v>0</v>
      </c>
      <c r="AH82" s="21" t="n">
        <f aca="false">IF($A82="",0,SUMPRODUCT(((($C$5:$C$64=$A82)+($D$5:$D$64=$A82)+($E$5:$E$64=$A82)+($F$5:$F$64=$A82))&gt;0)*AH$5:AH$64))</f>
        <v>0</v>
      </c>
      <c r="AI82" s="21" t="n">
        <f aca="false">IF($A82="",0,SUMPRODUCT(((($C$5:$C$64=$A82)+($D$5:$D$64=$A82)+($E$5:$E$64=$A82)+($F$5:$F$64=$A82))&gt;0)*AI$5:AI$64))</f>
        <v>0</v>
      </c>
      <c r="AJ82" s="21" t="n">
        <f aca="false">IF($A82="",0,SUMPRODUCT(((($C$5:$C$64=$A82)+($D$5:$D$64=$A82)+($E$5:$E$64=$A82)+($F$5:$F$64=$A82))&gt;0)*AJ$5:AJ$64))</f>
        <v>0</v>
      </c>
      <c r="AK82" s="21" t="n">
        <f aca="false">IF($A82="",0,SUMPRODUCT(((($C$5:$C$64=$A82)+($D$5:$D$64=$A82)+($E$5:$E$64=$A82)+($F$5:$F$64=$A82))&gt;0)*AK$5:AK$64))</f>
        <v>0</v>
      </c>
      <c r="AL82" s="21" t="n">
        <f aca="false">IF($A82="",0,SUMPRODUCT(((($C$5:$C$64=$A82)+($D$5:$D$64=$A82)+($E$5:$E$64=$A82)+($F$5:$F$64=$A82))&gt;0)*AL$5:AL$64))</f>
        <v>0</v>
      </c>
      <c r="AM82" s="21" t="n">
        <f aca="false">IF($A82="",0,SUMPRODUCT(((($C$5:$C$64=$A82)+($D$5:$D$64=$A82)+($E$5:$E$64=$A82)+($F$5:$F$64=$A82))&gt;0)*AM$5:AM$64))</f>
        <v>0</v>
      </c>
      <c r="AN82" s="21" t="n">
        <f aca="false">IF($A82="",0,SUMPRODUCT(((($C$5:$C$64=$A82)+($D$5:$D$64=$A82)+($E$5:$E$64=$A82)+($F$5:$F$64=$A82))&gt;0)*AN$5:AN$64))</f>
        <v>0</v>
      </c>
      <c r="AO82" s="21" t="n">
        <f aca="false">IF($A82="",0,SUMPRODUCT(((($C$5:$C$64=$A82)+($D$5:$D$64=$A82)+($E$5:$E$64=$A82)+($F$5:$F$64=$A82))&gt;0)*AO$5:AO$64))</f>
        <v>0</v>
      </c>
      <c r="AP82" s="21" t="n">
        <f aca="false">IF($A82="",0,SUMPRODUCT(((($C$5:$C$64=$A82)+($D$5:$D$64=$A82)+($E$5:$E$64=$A82)+($F$5:$F$64=$A82))&gt;0)*AP$5:AP$64))</f>
        <v>0</v>
      </c>
      <c r="AQ82" s="21" t="n">
        <f aca="false">IF($A82="",0,SUMPRODUCT(((($C$5:$C$64=$A82)+($D$5:$D$64=$A82)+($E$5:$E$64=$A82)+($F$5:$F$64=$A82))&gt;0)*AQ$5:AQ$64))</f>
        <v>0</v>
      </c>
      <c r="AR82" s="21" t="n">
        <f aca="false">IF($A82="",0,SUMPRODUCT(((($C$5:$C$64=$A82)+($D$5:$D$64=$A82)+($E$5:$E$64=$A82)+($F$5:$F$64=$A82))&gt;0)*AR$5:AR$64))</f>
        <v>0</v>
      </c>
      <c r="AS82" s="21" t="n">
        <f aca="false">IF($A82="",0,SUMPRODUCT(((($C$5:$C$64=$A82)+($D$5:$D$64=$A82)+($E$5:$E$64=$A82)+($F$5:$F$64=$A82))&gt;0)*AS$5:AS$64))</f>
        <v>0</v>
      </c>
      <c r="AT82" s="21" t="n">
        <f aca="false">IF($A82="",0,SUMPRODUCT(((($C$5:$C$64=$A82)+($D$5:$D$64=$A82)+($E$5:$E$64=$A82)+($F$5:$F$64=$A82))&gt;0)*AT$5:AT$64))</f>
        <v>0</v>
      </c>
      <c r="AU82" s="21" t="n">
        <f aca="false">IF($A82="",0,SUMPRODUCT(((($C$5:$C$64=$A82)+($D$5:$D$64=$A82)+($E$5:$E$64=$A82)+($F$5:$F$64=$A82))&gt;0)*AU$5:AU$64))</f>
        <v>0</v>
      </c>
      <c r="AV82" s="21" t="n">
        <f aca="false">IF($A82="",0,SUMPRODUCT(((($C$5:$C$64=$A82)+($D$5:$D$64=$A82)+($E$5:$E$64=$A82)+($F$5:$F$64=$A82))&gt;0)*AV$5:AV$64))</f>
        <v>0</v>
      </c>
      <c r="AW82" s="21" t="n">
        <f aca="false">IF($A82="",0,SUMPRODUCT(((($C$5:$C$64=$A82)+($D$5:$D$64=$A82)+($E$5:$E$64=$A82)+($F$5:$F$64=$A82))&gt;0)*AW$5:AW$64))</f>
        <v>0</v>
      </c>
      <c r="AX82" s="21" t="n">
        <f aca="false">IF($A82="",0,SUMPRODUCT(((($C$5:$C$64=$A82)+($D$5:$D$64=$A82)+($E$5:$E$64=$A82)+($F$5:$F$64=$A82))&gt;0)*AX$5:AX$64))</f>
        <v>0</v>
      </c>
      <c r="AY82" s="21" t="n">
        <f aca="false">IF($A82="",0,SUMPRODUCT(((($C$5:$C$64=$A82)+($D$5:$D$64=$A82)+($E$5:$E$64=$A82)+($F$5:$F$64=$A82))&gt;0)*AY$5:AY$64))</f>
        <v>0</v>
      </c>
      <c r="AZ82" s="21" t="n">
        <f aca="false">IF($A82="",0,SUMPRODUCT(((($C$5:$C$64=$A82)+($D$5:$D$64=$A82)+($E$5:$E$64=$A82)+($F$5:$F$64=$A82))&gt;0)*AZ$5:AZ$64))</f>
        <v>0</v>
      </c>
      <c r="BA82" s="21" t="n">
        <f aca="false">IF($A82="",0,SUMPRODUCT(((($C$5:$C$64=$A82)+($D$5:$D$64=$A82)+($E$5:$E$64=$A82)+($F$5:$F$64=$A82))&gt;0)*BA$5:BA$64))</f>
        <v>0</v>
      </c>
      <c r="BB82" s="21" t="n">
        <f aca="false">IF($A82="",0,SUMPRODUCT(((($C$5:$C$64=$A82)+($D$5:$D$64=$A82)+($E$5:$E$64=$A82)+($F$5:$F$64=$A82))&gt;0)*BB$5:BB$64))</f>
        <v>0</v>
      </c>
      <c r="BC82" s="21" t="n">
        <f aca="false">IF($A82="",0,SUMPRODUCT(((($C$5:$C$64=$A82)+($D$5:$D$64=$A82)+($E$5:$E$64=$A82)+($F$5:$F$64=$A82))&gt;0)*BC$5:BC$64))</f>
        <v>0</v>
      </c>
      <c r="BD82" s="21" t="n">
        <f aca="false">IF($A82="",0,SUMPRODUCT(((($C$5:$C$64=$A82)+($D$5:$D$64=$A82)+($E$5:$E$64=$A82)+($F$5:$F$64=$A82))&gt;0)*BD$5:BD$64))</f>
        <v>0</v>
      </c>
      <c r="BE82" s="21" t="n">
        <f aca="false">IF($A82="",0,SUMPRODUCT(((($C$5:$C$64=$A82)+($D$5:$D$64=$A82)+($E$5:$E$64=$A82)+($F$5:$F$64=$A82))&gt;0)*BE$5:BE$64))</f>
        <v>0</v>
      </c>
      <c r="BF82" s="21" t="n">
        <f aca="false">IF($A82="",0,SUMPRODUCT(((($C$5:$C$64=$A82)+($D$5:$D$64=$A82)+($E$5:$E$64=$A82)+($F$5:$F$64=$A82))&gt;0)*BF$5:BF$64))</f>
        <v>0</v>
      </c>
      <c r="BG82" s="21" t="n">
        <f aca="false">IF($A82="",0,SUMPRODUCT(((($C$5:$C$64=$A82)+($D$5:$D$64=$A82)+($E$5:$E$64=$A82)+($F$5:$F$64=$A82))&gt;0)*BG$5:BG$64))</f>
        <v>0</v>
      </c>
      <c r="BH82" s="21" t="n">
        <f aca="false">IF($A82="",0,SUMPRODUCT(((($C$5:$C$64=$A82)+($D$5:$D$64=$A82)+($E$5:$E$64=$A82)+($F$5:$F$64=$A82))&gt;0)*BH$5:BH$64))</f>
        <v>0</v>
      </c>
      <c r="BI82" s="21" t="n">
        <f aca="false">IF($A82="",0,SUMPRODUCT(((($C$5:$C$64=$A82)+($D$5:$D$64=$A82)+($E$5:$E$64=$A82)+($F$5:$F$64=$A82))&gt;0)*BI$5:BI$64))</f>
        <v>0</v>
      </c>
      <c r="BJ82" s="21" t="n">
        <f aca="false">IF($A82="",0,SUMPRODUCT(((($C$5:$C$64=$A82)+($D$5:$D$64=$A82)+($E$5:$E$64=$A82)+($F$5:$F$64=$A82))&gt;0)*BJ$5:BJ$64))</f>
        <v>0</v>
      </c>
      <c r="BK82" s="21" t="n">
        <f aca="false">IF($A82="",0,SUMPRODUCT(((($C$5:$C$64=$A82)+($D$5:$D$64=$A82)+($E$5:$E$64=$A82)+($F$5:$F$64=$A82))&gt;0)*BK$5:BK$64))</f>
        <v>0</v>
      </c>
      <c r="BL82" s="21" t="n">
        <f aca="false">IF($A82="",0,SUMPRODUCT(((($C$5:$C$64=$A82)+($D$5:$D$64=$A82)+($E$5:$E$64=$A82)+($F$5:$F$64=$A82))&gt;0)*BL$5:BL$64))</f>
        <v>0</v>
      </c>
      <c r="BM82" s="21" t="n">
        <f aca="false">IF($A82="",0,SUMPRODUCT(((($C$5:$C$64=$A82)+($D$5:$D$64=$A82)+($E$5:$E$64=$A82)+($F$5:$F$64=$A82))&gt;0)*BM$5:BM$64))</f>
        <v>0</v>
      </c>
      <c r="BN82" s="21" t="n">
        <f aca="false">IF($A82="",0,SUMPRODUCT(((($C$5:$C$64=$A82)+($D$5:$D$64=$A82)+($E$5:$E$64=$A82)+($F$5:$F$64=$A82))&gt;0)*BN$5:BN$64))</f>
        <v>0</v>
      </c>
      <c r="BO82" s="21" t="n">
        <f aca="false">IF($A82="",0,SUMPRODUCT(((($C$5:$C$64=$A82)+($D$5:$D$64=$A82)+($E$5:$E$64=$A82)+($F$5:$F$64=$A82))&gt;0)*BO$5:BO$64))</f>
        <v>0</v>
      </c>
      <c r="BP82" s="21" t="n">
        <f aca="false">IF($A82="",0,SUMPRODUCT(((($C$5:$C$64=$A82)+($D$5:$D$64=$A82)+($E$5:$E$64=$A82)+($F$5:$F$64=$A82))&gt;0)*BP$5:BP$64))</f>
        <v>0</v>
      </c>
      <c r="BQ82" s="21" t="n">
        <f aca="false">IF($A82="",0,SUMPRODUCT(((($C$5:$C$64=$A82)+($D$5:$D$64=$A82)+($E$5:$E$64=$A82)+($F$5:$F$64=$A82))&gt;0)*BQ$5:BQ$64))</f>
        <v>0</v>
      </c>
      <c r="BR82" s="21" t="n">
        <f aca="false">IF($A82="",0,SUMPRODUCT(((($C$5:$C$64=$A82)+($D$5:$D$64=$A82)+($E$5:$E$64=$A82)+($F$5:$F$64=$A82))&gt;0)*BR$5:BR$64))</f>
        <v>0</v>
      </c>
      <c r="BS82" s="21" t="n">
        <f aca="false">IF($A82="",0,SUMPRODUCT(((($C$5:$C$64=$A82)+($D$5:$D$64=$A82)+($E$5:$E$64=$A82)+($F$5:$F$64=$A82))&gt;0)*BS$5:BS$64))</f>
        <v>0</v>
      </c>
      <c r="BT82" s="21" t="n">
        <f aca="false">IF($A82="",0,SUMPRODUCT(((($C$5:$C$64=$A82)+($D$5:$D$64=$A82)+($E$5:$E$64=$A82)+($F$5:$F$64=$A82))&gt;0)*BT$5:BT$64))</f>
        <v>0</v>
      </c>
      <c r="BU82" s="21" t="n">
        <f aca="false">IF($A82="",0,SUMPRODUCT(((($C$5:$C$64=$A82)+($D$5:$D$64=$A82)+($E$5:$E$64=$A82)+($F$5:$F$64=$A82))&gt;0)*BU$5:BU$64))</f>
        <v>0</v>
      </c>
      <c r="BV82" s="21" t="n">
        <f aca="false">IF($A82="",0,SUMPRODUCT(((($C$5:$C$64=$A82)+($D$5:$D$64=$A82)+($E$5:$E$64=$A82)+($F$5:$F$64=$A82))&gt;0)*BV$5:BV$64))</f>
        <v>0</v>
      </c>
      <c r="BW82" s="21" t="n">
        <f aca="false">IF($A82="",0,SUMPRODUCT(((($C$5:$C$64=$A82)+($D$5:$D$64=$A82)+($E$5:$E$64=$A82)+($F$5:$F$64=$A82))&gt;0)*BW$5:BW$64))</f>
        <v>0</v>
      </c>
      <c r="BX82" s="21" t="n">
        <f aca="false">IF($A82="",0,SUMPRODUCT(((($C$5:$C$64=$A82)+($D$5:$D$64=$A82)+($E$5:$E$64=$A82)+($F$5:$F$64=$A82))&gt;0)*BX$5:BX$64))</f>
        <v>0</v>
      </c>
      <c r="BY82" s="21" t="n">
        <f aca="false">IF($A82="",0,SUMPRODUCT(((($C$5:$C$64=$A82)+($D$5:$D$64=$A82)+($E$5:$E$64=$A82)+($F$5:$F$64=$A82))&gt;0)*BY$5:BY$64))</f>
        <v>0</v>
      </c>
      <c r="BZ82" s="21" t="n">
        <f aca="false">IF($A82="",0,SUMPRODUCT(((($C$5:$C$64=$A82)+($D$5:$D$64=$A82)+($E$5:$E$64=$A82)+($F$5:$F$64=$A82))&gt;0)*BZ$5:BZ$64))</f>
        <v>0</v>
      </c>
      <c r="CA82" s="21" t="n">
        <f aca="false">IF($A82="",0,SUMPRODUCT(((($C$5:$C$64=$A82)+($D$5:$D$64=$A82)+($E$5:$E$64=$A82)+($F$5:$F$64=$A82))&gt;0)*CA$5:CA$64))</f>
        <v>0</v>
      </c>
      <c r="CB82" s="21" t="n">
        <f aca="false">IF($A82="",0,SUMPRODUCT(((($C$5:$C$64=$A82)+($D$5:$D$64=$A82)+($E$5:$E$64=$A82)+($F$5:$F$64=$A82))&gt;0)*CB$5:CB$64))</f>
        <v>0</v>
      </c>
      <c r="CC82" s="21" t="n">
        <f aca="false">IF($A82="",0,SUMPRODUCT(((($C$5:$C$64=$A82)+($D$5:$D$64=$A82)+($E$5:$E$64=$A82)+($F$5:$F$64=$A82))&gt;0)*CC$5:CC$64))</f>
        <v>0</v>
      </c>
      <c r="CD82" s="21" t="n">
        <f aca="false">IF($A82="",0,SUMPRODUCT(((($C$5:$C$64=$A82)+($D$5:$D$64=$A82)+($E$5:$E$64=$A82)+($F$5:$F$64=$A82))&gt;0)*CD$5:CD$64))</f>
        <v>0</v>
      </c>
      <c r="CE82" s="21" t="n">
        <f aca="false">IF($A82="",0,SUMPRODUCT(((($C$5:$C$64=$A82)+($D$5:$D$64=$A82)+($E$5:$E$64=$A82)+($F$5:$F$64=$A82))&gt;0)*CE$5:CE$64))</f>
        <v>0</v>
      </c>
      <c r="CF82" s="21" t="n">
        <f aca="false">IF($A82="",0,SUMPRODUCT(((($C$5:$C$64=$A82)+($D$5:$D$64=$A82)+($E$5:$E$64=$A82)+($F$5:$F$64=$A82))&gt;0)*CF$5:CF$64))</f>
        <v>0</v>
      </c>
      <c r="CG82" s="21" t="n">
        <f aca="false">IF($A82="",0,SUMPRODUCT(((($C$5:$C$64=$A82)+($D$5:$D$64=$A82)+($E$5:$E$64=$A82)+($F$5:$F$64=$A82))&gt;0)*CG$5:CG$64))</f>
        <v>0</v>
      </c>
      <c r="CH82" s="21" t="n">
        <f aca="false">IF($A82="",0,SUMPRODUCT(((($C$5:$C$64=$A82)+($D$5:$D$64=$A82)+($E$5:$E$64=$A82)+($F$5:$F$64=$A82))&gt;0)*CH$5:CH$64))</f>
        <v>0</v>
      </c>
      <c r="CI82" s="21" t="n">
        <f aca="false">IF($A82="",0,SUMPRODUCT(((($C$5:$C$64=$A82)+($D$5:$D$64=$A82)+($E$5:$E$64=$A82)+($F$5:$F$64=$A82))&gt;0)*CI$5:CI$64))</f>
        <v>0</v>
      </c>
      <c r="CJ82" s="21" t="n">
        <f aca="false">IF($A82="",0,SUMPRODUCT(((($C$5:$C$64=$A82)+($D$5:$D$64=$A82)+($E$5:$E$64=$A82)+($F$5:$F$64=$A82))&gt;0)*CJ$5:CJ$64))</f>
        <v>0</v>
      </c>
      <c r="CK82" s="21" t="n">
        <f aca="false">IF($A82="",0,SUMPRODUCT(((($C$5:$C$64=$A82)+($D$5:$D$64=$A82)+($E$5:$E$64=$A82)+($F$5:$F$64=$A82))&gt;0)*CK$5:CK$64))</f>
        <v>0</v>
      </c>
      <c r="CL82" s="21" t="n">
        <f aca="false">IF($A82="",0,SUMPRODUCT(((($C$5:$C$64=$A82)+($D$5:$D$64=$A82)+($E$5:$E$64=$A82)+($F$5:$F$64=$A82))&gt;0)*CL$5:CL$64))</f>
        <v>0</v>
      </c>
      <c r="CM82" s="21" t="n">
        <f aca="false">IF($A82="",0,SUMPRODUCT(((($C$5:$C$64=$A82)+($D$5:$D$64=$A82)+($E$5:$E$64=$A82)+($F$5:$F$64=$A82))&gt;0)*CM$5:CM$64))</f>
        <v>0</v>
      </c>
      <c r="CN82" s="21" t="n">
        <f aca="false">IF($A82="",0,SUMPRODUCT(((($C$5:$C$64=$A82)+($D$5:$D$64=$A82)+($E$5:$E$64=$A82)+($F$5:$F$64=$A82))&gt;0)*CN$5:CN$64))</f>
        <v>0</v>
      </c>
      <c r="CO82" s="21" t="n">
        <f aca="false">IF($A82="",0,SUMPRODUCT(((($C$5:$C$64=$A82)+($D$5:$D$64=$A82)+($E$5:$E$64=$A82)+($F$5:$F$64=$A82))&gt;0)*CO$5:CO$64))</f>
        <v>0</v>
      </c>
      <c r="CP82" s="21" t="n">
        <f aca="false">IF($A82="",0,SUMPRODUCT(((($C$5:$C$64=$A82)+($D$5:$D$64=$A82)+($E$5:$E$64=$A82)+($F$5:$F$64=$A82))&gt;0)*CP$5:CP$64))</f>
        <v>0</v>
      </c>
      <c r="CQ82" s="21" t="n">
        <f aca="false">IF($A82="",0,SUMPRODUCT(((($C$5:$C$64=$A82)+($D$5:$D$64=$A82)+($E$5:$E$64=$A82)+($F$5:$F$64=$A82))&gt;0)*CQ$5:CQ$64))</f>
        <v>0</v>
      </c>
      <c r="CR82" s="21" t="n">
        <f aca="false">IF($A82="",0,SUMPRODUCT(((($C$5:$C$64=$A82)+($D$5:$D$64=$A82)+($E$5:$E$64=$A82)+($F$5:$F$64=$A82))&gt;0)*CR$5:CR$64))</f>
        <v>0</v>
      </c>
      <c r="CS82" s="21" t="n">
        <f aca="false">IF($A82="",0,SUMPRODUCT(((($C$5:$C$64=$A82)+($D$5:$D$64=$A82)+($E$5:$E$64=$A82)+($F$5:$F$64=$A82))&gt;0)*CS$5:CS$64))</f>
        <v>0</v>
      </c>
      <c r="CT82" s="21" t="n">
        <f aca="false">IF($A82="",0,SUMPRODUCT(((($C$5:$C$64=$A82)+($D$5:$D$64=$A82)+($E$5:$E$64=$A82)+($F$5:$F$64=$A82))&gt;0)*CT$5:CT$64))</f>
        <v>0</v>
      </c>
      <c r="CU82" s="21" t="n">
        <f aca="false">IF($A82="",0,SUMPRODUCT(((($C$5:$C$64=$A82)+($D$5:$D$64=$A82)+($E$5:$E$64=$A82)+($F$5:$F$64=$A82))&gt;0)*CU$5:CU$64))</f>
        <v>0</v>
      </c>
      <c r="CV82" s="21" t="n">
        <f aca="false">IF($A82="",0,SUMPRODUCT(((($C$5:$C$64=$A82)+($D$5:$D$64=$A82)+($E$5:$E$64=$A82)+($F$5:$F$64=$A82))&gt;0)*CV$5:CV$64))</f>
        <v>0</v>
      </c>
      <c r="CW82" s="21" t="n">
        <f aca="false">IF($A82="",0,SUMPRODUCT(((($C$5:$C$64=$A82)+($D$5:$D$64=$A82)+($E$5:$E$64=$A82)+($F$5:$F$64=$A82))&gt;0)*CW$5:CW$64))</f>
        <v>0</v>
      </c>
      <c r="CX82" s="21" t="n">
        <f aca="false">IF($A82="",0,SUMPRODUCT(((($C$5:$C$64=$A82)+($D$5:$D$64=$A82)+($E$5:$E$64=$A82)+($F$5:$F$64=$A82))&gt;0)*CX$5:CX$64))</f>
        <v>0</v>
      </c>
      <c r="CY82" s="21" t="n">
        <f aca="false">IF($A82="",0,SUMPRODUCT(((($C$5:$C$64=$A82)+($D$5:$D$64=$A82)+($E$5:$E$64=$A82)+($F$5:$F$64=$A82))&gt;0)*CY$5:CY$64))</f>
        <v>0</v>
      </c>
      <c r="CZ82" s="21" t="n">
        <f aca="false">IF($A82="",0,SUMPRODUCT(((($C$5:$C$64=$A82)+($D$5:$D$64=$A82)+($E$5:$E$64=$A82)+($F$5:$F$64=$A82))&gt;0)*CZ$5:CZ$64))</f>
        <v>0</v>
      </c>
      <c r="DA82" s="21" t="n">
        <f aca="false">IF($A82="",0,SUMPRODUCT(((($C$5:$C$64=$A82)+($D$5:$D$64=$A82)+($E$5:$E$64=$A82)+($F$5:$F$64=$A82))&gt;0)*DA$5:DA$64))</f>
        <v>0</v>
      </c>
      <c r="DB82" s="21" t="n">
        <f aca="false">IF($A82="",0,SUMPRODUCT(((($C$5:$C$64=$A82)+($D$5:$D$64=$A82)+($E$5:$E$64=$A82)+($F$5:$F$64=$A82))&gt;0)*DB$5:DB$64))</f>
        <v>0</v>
      </c>
      <c r="DC82" s="21" t="n">
        <f aca="false">IF($A82="",0,SUMPRODUCT(((($C$5:$C$64=$A82)+($D$5:$D$64=$A82)+($E$5:$E$64=$A82)+($F$5:$F$64=$A82))&gt;0)*DC$5:DC$64))</f>
        <v>0</v>
      </c>
      <c r="DD82" s="21" t="n">
        <f aca="false">IF($A82="",0,SUMPRODUCT(((($C$5:$C$64=$A82)+($D$5:$D$64=$A82)+($E$5:$E$64=$A82)+($F$5:$F$64=$A82))&gt;0)*DD$5:DD$64))</f>
        <v>0</v>
      </c>
      <c r="DE82" s="21" t="n">
        <f aca="false">IF($A82="",0,SUMPRODUCT(((($C$5:$C$64=$A82)+($D$5:$D$64=$A82)+($E$5:$E$64=$A82)+($F$5:$F$64=$A82))&gt;0)*DE$5:DE$64))</f>
        <v>0</v>
      </c>
      <c r="DF82" s="21" t="n">
        <f aca="false">IF($A82="",0,SUMPRODUCT(((($C$5:$C$64=$A82)+($D$5:$D$64=$A82)+($E$5:$E$64=$A82)+($F$5:$F$64=$A82))&gt;0)*DF$5:DF$64))</f>
        <v>0</v>
      </c>
      <c r="DG82" s="21" t="n">
        <f aca="false">IF($A82="",0,SUMPRODUCT(((($C$5:$C$64=$A82)+($D$5:$D$64=$A82)+($E$5:$E$64=$A82)+($F$5:$F$64=$A82))&gt;0)*DG$5:DG$64))</f>
        <v>0</v>
      </c>
      <c r="DH82" s="21" t="n">
        <f aca="false">IF($A82="",0,SUMPRODUCT(((($C$5:$C$64=$A82)+($D$5:$D$64=$A82)+($E$5:$E$64=$A82)+($F$5:$F$64=$A82))&gt;0)*DH$5:DH$64))</f>
        <v>0</v>
      </c>
      <c r="DI82" s="21" t="n">
        <f aca="false">IF($A82="",0,SUMPRODUCT(((($C$5:$C$64=$A82)+($D$5:$D$64=$A82)+($E$5:$E$64=$A82)+($F$5:$F$64=$A82))&gt;0)*DI$5:DI$64))</f>
        <v>0</v>
      </c>
      <c r="DJ82" s="21" t="n">
        <f aca="false">IF($A82="",0,SUMPRODUCT(((($C$5:$C$64=$A82)+($D$5:$D$64=$A82)+($E$5:$E$64=$A82)+($F$5:$F$64=$A82))&gt;0)*DJ$5:DJ$64))</f>
        <v>0</v>
      </c>
      <c r="DK82" s="21" t="n">
        <f aca="false">IF($A82="",0,SUMPRODUCT(((($C$5:$C$64=$A82)+($D$5:$D$64=$A82)+($E$5:$E$64=$A82)+($F$5:$F$64=$A82))&gt;0)*DK$5:DK$64))</f>
        <v>0</v>
      </c>
      <c r="DL82" s="21" t="n">
        <f aca="false">IF($A82="",0,SUMPRODUCT(((($C$5:$C$64=$A82)+($D$5:$D$64=$A82)+($E$5:$E$64=$A82)+($F$5:$F$64=$A82))&gt;0)*DL$5:DL$64))</f>
        <v>0</v>
      </c>
      <c r="DM82" s="21" t="n">
        <f aca="false">IF($A82="",0,SUMPRODUCT(((($C$5:$C$64=$A82)+($D$5:$D$64=$A82)+($E$5:$E$64=$A82)+($F$5:$F$64=$A82))&gt;0)*DM$5:DM$64))</f>
        <v>0</v>
      </c>
      <c r="DN82" s="21" t="n">
        <f aca="false">IF($A82="",0,SUMPRODUCT(((($C$5:$C$64=$A82)+($D$5:$D$64=$A82)+($E$5:$E$64=$A82)+($F$5:$F$64=$A82))&gt;0)*DN$5:DN$64))</f>
        <v>0</v>
      </c>
      <c r="DO82" s="21" t="n">
        <f aca="false">IF($A82="",0,SUMPRODUCT(((($C$5:$C$64=$A82)+($D$5:$D$64=$A82)+($E$5:$E$64=$A82)+($F$5:$F$64=$A82))&gt;0)*DO$5:DO$64))</f>
        <v>0</v>
      </c>
      <c r="DP82" s="21" t="n">
        <f aca="false">IF($A82="",0,SUMPRODUCT(((($C$5:$C$64=$A82)+($D$5:$D$64=$A82)+($E$5:$E$64=$A82)+($F$5:$F$64=$A82))&gt;0)*DP$5:DP$64))</f>
        <v>0</v>
      </c>
      <c r="DQ82" s="21" t="n">
        <f aca="false">IF($A82="",0,SUMPRODUCT(((($C$5:$C$64=$A82)+($D$5:$D$64=$A82)+($E$5:$E$64=$A82)+($F$5:$F$64=$A82))&gt;0)*DQ$5:DQ$64))</f>
        <v>0</v>
      </c>
      <c r="DR82" s="21" t="n">
        <f aca="false">IF($A82="",0,SUMPRODUCT(((($C$5:$C$64=$A82)+($D$5:$D$64=$A82)+($E$5:$E$64=$A82)+($F$5:$F$64=$A82))&gt;0)*DR$5:DR$64))</f>
        <v>0</v>
      </c>
      <c r="DS82" s="21" t="n">
        <f aca="false">IF($A82="",0,SUMPRODUCT(((($C$5:$C$64=$A82)+($D$5:$D$64=$A82)+($E$5:$E$64=$A82)+($F$5:$F$64=$A82))&gt;0)*DS$5:DS$64))</f>
        <v>0</v>
      </c>
      <c r="DT82" s="21" t="n">
        <f aca="false">IF($A82="",0,SUMPRODUCT(((($C$5:$C$64=$A82)+($D$5:$D$64=$A82)+($E$5:$E$64=$A82)+($F$5:$F$64=$A82))&gt;0)*DT$5:DT$64))</f>
        <v>0</v>
      </c>
      <c r="DU82" s="21" t="n">
        <f aca="false">IF($A82="",0,SUMPRODUCT(((($C$5:$C$64=$A82)+($D$5:$D$64=$A82)+($E$5:$E$64=$A82)+($F$5:$F$64=$A82))&gt;0)*DU$5:DU$64))</f>
        <v>0</v>
      </c>
      <c r="DV82" s="21" t="n">
        <f aca="false">IF($A82="",0,SUMPRODUCT(((($C$5:$C$64=$A82)+($D$5:$D$64=$A82)+($E$5:$E$64=$A82)+($F$5:$F$64=$A82))&gt;0)*DV$5:DV$64))</f>
        <v>0</v>
      </c>
      <c r="DW82" s="21" t="n">
        <f aca="false">IF($A82="",0,SUMPRODUCT(((($C$5:$C$64=$A82)+($D$5:$D$64=$A82)+($E$5:$E$64=$A82)+($F$5:$F$64=$A82))&gt;0)*DW$5:DW$64))</f>
        <v>0</v>
      </c>
      <c r="DX82" s="21" t="n">
        <f aca="false">IF($A82="",0,SUMPRODUCT(((($C$5:$C$64=$A82)+($D$5:$D$64=$A82)+($E$5:$E$64=$A82)+($F$5:$F$64=$A82))&gt;0)*DX$5:DX$64))</f>
        <v>0</v>
      </c>
      <c r="DY82" s="21" t="n">
        <f aca="false">IF($A82="",0,SUMPRODUCT(((($C$5:$C$64=$A82)+($D$5:$D$64=$A82)+($E$5:$E$64=$A82)+($F$5:$F$64=$A82))&gt;0)*DY$5:DY$64))</f>
        <v>0</v>
      </c>
      <c r="DZ82" s="21" t="n">
        <f aca="false">IF($A82="",0,SUMPRODUCT(((($C$5:$C$64=$A82)+($D$5:$D$64=$A82)+($E$5:$E$64=$A82)+($F$5:$F$64=$A82))&gt;0)*DZ$5:DZ$64))</f>
        <v>0</v>
      </c>
      <c r="EA82" s="21" t="n">
        <f aca="false">IF($A82="",0,SUMPRODUCT(((($C$5:$C$64=$A82)+($D$5:$D$64=$A82)+($E$5:$E$64=$A82)+($F$5:$F$64=$A82))&gt;0)*EA$5:EA$64))</f>
        <v>0</v>
      </c>
      <c r="EB82" s="21" t="n">
        <f aca="false">IF($A82="",0,SUMPRODUCT(((($C$5:$C$64=$A82)+($D$5:$D$64=$A82)+($E$5:$E$64=$A82)+($F$5:$F$64=$A82))&gt;0)*EB$5:EB$64))</f>
        <v>0</v>
      </c>
      <c r="EC82" s="21" t="n">
        <f aca="false">IF($A82="",0,SUMPRODUCT(((($C$5:$C$64=$A82)+($D$5:$D$64=$A82)+($E$5:$E$64=$A82)+($F$5:$F$64=$A82))&gt;0)*EC$5:EC$64))</f>
        <v>0</v>
      </c>
      <c r="ED82" s="21" t="n">
        <f aca="false">IF($A82="",0,SUMPRODUCT(((($C$5:$C$64=$A82)+($D$5:$D$64=$A82)+($E$5:$E$64=$A82)+($F$5:$F$64=$A82))&gt;0)*ED$5:ED$64))</f>
        <v>0</v>
      </c>
      <c r="EE82" s="21" t="n">
        <f aca="false">IF($A82="",0,SUMPRODUCT(((($C$5:$C$64=$A82)+($D$5:$D$64=$A82)+($E$5:$E$64=$A82)+($F$5:$F$64=$A82))&gt;0)*EE$5:EE$64))</f>
        <v>0</v>
      </c>
      <c r="EF82" s="21" t="n">
        <f aca="false">IF($A82="",0,SUMPRODUCT(((($C$5:$C$64=$A82)+($D$5:$D$64=$A82)+($E$5:$E$64=$A82)+($F$5:$F$64=$A82))&gt;0)*EF$5:EF$64))</f>
        <v>0</v>
      </c>
      <c r="EG82" s="21" t="n">
        <f aca="false">IF($A82="",0,SUMPRODUCT(((($C$5:$C$64=$A82)+($D$5:$D$64=$A82)+($E$5:$E$64=$A82)+($F$5:$F$64=$A82))&gt;0)*EG$5:EG$64))</f>
        <v>0</v>
      </c>
      <c r="EH82" s="21" t="n">
        <f aca="false">IF($A82="",0,SUMPRODUCT(((($C$5:$C$64=$A82)+($D$5:$D$64=$A82)+($E$5:$E$64=$A82)+($F$5:$F$64=$A82))&gt;0)*EH$5:EH$64))</f>
        <v>0</v>
      </c>
      <c r="EI82" s="21" t="n">
        <f aca="false">IF($A82="",0,SUMPRODUCT(((($C$5:$C$64=$A82)+($D$5:$D$64=$A82)+($E$5:$E$64=$A82)+($F$5:$F$64=$A82))&gt;0)*EI$5:EI$64))</f>
        <v>0</v>
      </c>
      <c r="EJ82" s="21" t="n">
        <f aca="false">IF($A82="",0,SUMPRODUCT(((($C$5:$C$64=$A82)+($D$5:$D$64=$A82)+($E$5:$E$64=$A82)+($F$5:$F$64=$A82))&gt;0)*EJ$5:EJ$64))</f>
        <v>0</v>
      </c>
      <c r="EK82" s="21" t="n">
        <f aca="false">IF($A82="",0,SUMPRODUCT(((($C$5:$C$64=$A82)+($D$5:$D$64=$A82)+($E$5:$E$64=$A82)+($F$5:$F$64=$A82))&gt;0)*EK$5:EK$64))</f>
        <v>0</v>
      </c>
      <c r="EL82" s="21" t="n">
        <f aca="false">IF($A82="",0,SUMPRODUCT(((($C$5:$C$64=$A82)+($D$5:$D$64=$A82)+($E$5:$E$64=$A82)+($F$5:$F$64=$A82))&gt;0)*EL$5:EL$64))</f>
        <v>0</v>
      </c>
      <c r="EM82" s="21" t="n">
        <f aca="false">IF($A82="",0,SUMPRODUCT(((($C$5:$C$64=$A82)+($D$5:$D$64=$A82)+($E$5:$E$64=$A82)+($F$5:$F$64=$A82))&gt;0)*EM$5:EM$64))</f>
        <v>0</v>
      </c>
      <c r="EN82" s="21" t="n">
        <f aca="false">IF($A82="",0,SUMPRODUCT(((($C$5:$C$64=$A82)+($D$5:$D$64=$A82)+($E$5:$E$64=$A82)+($F$5:$F$64=$A82))&gt;0)*EN$5:EN$64))</f>
        <v>0</v>
      </c>
      <c r="EO82" s="21" t="n">
        <f aca="false">IF($A82="",0,SUMPRODUCT(((($C$5:$C$64=$A82)+($D$5:$D$64=$A82)+($E$5:$E$64=$A82)+($F$5:$F$64=$A82))&gt;0)*EO$5:EO$64))</f>
        <v>0</v>
      </c>
      <c r="EP82" s="21" t="n">
        <f aca="false">IF($A82="",0,SUMPRODUCT(((($C$5:$C$64=$A82)+($D$5:$D$64=$A82)+($E$5:$E$64=$A82)+($F$5:$F$64=$A82))&gt;0)*EP$5:EP$64))</f>
        <v>0</v>
      </c>
      <c r="EQ82" s="21" t="n">
        <f aca="false">IF($A82="",0,SUMPRODUCT(((($C$5:$C$64=$A82)+($D$5:$D$64=$A82)+($E$5:$E$64=$A82)+($F$5:$F$64=$A82))&gt;0)*EQ$5:EQ$64))</f>
        <v>0</v>
      </c>
      <c r="ER82" s="21" t="n">
        <f aca="false">IF($A82="",0,SUMPRODUCT(((($C$5:$C$64=$A82)+($D$5:$D$64=$A82)+($E$5:$E$64=$A82)+($F$5:$F$64=$A82))&gt;0)*ER$5:ER$64))</f>
        <v>0</v>
      </c>
      <c r="ES82" s="21" t="n">
        <f aca="false">IF($A82="",0,SUMPRODUCT(((($C$5:$C$64=$A82)+($D$5:$D$64=$A82)+($E$5:$E$64=$A82)+($F$5:$F$64=$A82))&gt;0)*ES$5:ES$64))</f>
        <v>0</v>
      </c>
      <c r="ET82" s="21" t="n">
        <f aca="false">IF($A82="",0,SUMPRODUCT(((($C$5:$C$64=$A82)+($D$5:$D$64=$A82)+($E$5:$E$64=$A82)+($F$5:$F$64=$A82))&gt;0)*ET$5:ET$64))</f>
        <v>0</v>
      </c>
      <c r="EU82" s="21" t="n">
        <f aca="false">IF($A82="",0,SUMPRODUCT(((($C$5:$C$64=$A82)+($D$5:$D$64=$A82)+($E$5:$E$64=$A82)+($F$5:$F$64=$A82))&gt;0)*EU$5:EU$64))</f>
        <v>0</v>
      </c>
      <c r="EV82" s="21" t="n">
        <f aca="false">IF($A82="",0,SUMPRODUCT(((($C$5:$C$64=$A82)+($D$5:$D$64=$A82)+($E$5:$E$64=$A82)+($F$5:$F$64=$A82))&gt;0)*EV$5:EV$64))</f>
        <v>0</v>
      </c>
      <c r="EW82" s="21" t="n">
        <f aca="false">IF($A82="",0,SUMPRODUCT(((($C$5:$C$64=$A82)+($D$5:$D$64=$A82)+($E$5:$E$64=$A82)+($F$5:$F$64=$A82))&gt;0)*EW$5:EW$64))</f>
        <v>0</v>
      </c>
      <c r="EX82" s="21" t="n">
        <f aca="false">IF($A82="",0,SUMPRODUCT(((($C$5:$C$64=$A82)+($D$5:$D$64=$A82)+($E$5:$E$64=$A82)+($F$5:$F$64=$A82))&gt;0)*EX$5:EX$64))</f>
        <v>0</v>
      </c>
      <c r="EY82" s="21" t="n">
        <f aca="false">IF($A82="",0,SUMPRODUCT(((($C$5:$C$64=$A82)+($D$5:$D$64=$A82)+($E$5:$E$64=$A82)+($F$5:$F$64=$A82))&gt;0)*EY$5:EY$64))</f>
        <v>0</v>
      </c>
      <c r="EZ82" s="21" t="n">
        <f aca="false">IF($A82="",0,SUMPRODUCT(((($C$5:$C$64=$A82)+($D$5:$D$64=$A82)+($E$5:$E$64=$A82)+($F$5:$F$64=$A82))&gt;0)*EZ$5:EZ$64))</f>
        <v>0</v>
      </c>
      <c r="FA82" s="21" t="n">
        <f aca="false">IF($A82="",0,SUMPRODUCT(((($C$5:$C$64=$A82)+($D$5:$D$64=$A82)+($E$5:$E$64=$A82)+($F$5:$F$64=$A82))&gt;0)*FA$5:FA$64))</f>
        <v>0</v>
      </c>
      <c r="FB82" s="21" t="n">
        <f aca="false">IF($A82="",0,SUMPRODUCT(((($C$5:$C$64=$A82)+($D$5:$D$64=$A82)+($E$5:$E$64=$A82)+($F$5:$F$64=$A82))&gt;0)*FB$5:FB$64))</f>
        <v>0</v>
      </c>
      <c r="FC82" s="21" t="n">
        <f aca="false">IF($A82="",0,SUMPRODUCT(((($C$5:$C$64=$A82)+($D$5:$D$64=$A82)+($E$5:$E$64=$A82)+($F$5:$F$64=$A82))&gt;0)*FC$5:FC$64))</f>
        <v>0</v>
      </c>
      <c r="FD82" s="21" t="n">
        <f aca="false">IF($A82="",0,SUMPRODUCT(((($C$5:$C$64=$A82)+($D$5:$D$64=$A82)+($E$5:$E$64=$A82)+($F$5:$F$64=$A82))&gt;0)*FD$5:FD$64))</f>
        <v>0</v>
      </c>
      <c r="FE82" s="21" t="n">
        <f aca="false">IF($A82="",0,SUMPRODUCT(((($C$5:$C$64=$A82)+($D$5:$D$64=$A82)+($E$5:$E$64=$A82)+($F$5:$F$64=$A82))&gt;0)*FE$5:FE$64))</f>
        <v>0</v>
      </c>
      <c r="FF82" s="21" t="n">
        <f aca="false">IF($A82="",0,SUMPRODUCT(((($C$5:$C$64=$A82)+($D$5:$D$64=$A82)+($E$5:$E$64=$A82)+($F$5:$F$64=$A82))&gt;0)*FF$5:FF$64))</f>
        <v>0</v>
      </c>
      <c r="FG82" s="21" t="n">
        <f aca="false">IF($A82="",0,SUMPRODUCT(((($C$5:$C$64=$A82)+($D$5:$D$64=$A82)+($E$5:$E$64=$A82)+($F$5:$F$64=$A82))&gt;0)*FG$5:FG$64))</f>
        <v>0</v>
      </c>
      <c r="FH82" s="21" t="n">
        <f aca="false">IF($A82="",0,SUMPRODUCT(((($C$5:$C$64=$A82)+($D$5:$D$64=$A82)+($E$5:$E$64=$A82)+($F$5:$F$64=$A82))&gt;0)*FH$5:FH$64))</f>
        <v>0</v>
      </c>
      <c r="FI82" s="21" t="n">
        <f aca="false">IF($A82="",0,SUMPRODUCT(((($C$5:$C$64=$A82)+($D$5:$D$64=$A82)+($E$5:$E$64=$A82)+($F$5:$F$64=$A82))&gt;0)*FI$5:FI$64))</f>
        <v>0</v>
      </c>
      <c r="FJ82" s="21" t="n">
        <f aca="false">IF($A82="",0,SUMPRODUCT(((($C$5:$C$64=$A82)+($D$5:$D$64=$A82)+($E$5:$E$64=$A82)+($F$5:$F$64=$A82))&gt;0)*FJ$5:FJ$64))</f>
        <v>0</v>
      </c>
      <c r="FK82" s="21" t="n">
        <f aca="false">IF($A82="",0,SUMPRODUCT(((($C$5:$C$64=$A82)+($D$5:$D$64=$A82)+($E$5:$E$64=$A82)+($F$5:$F$64=$A82))&gt;0)*FK$5:FK$64))</f>
        <v>0</v>
      </c>
      <c r="FL82" s="21" t="n">
        <f aca="false">IF($A82="",0,SUMPRODUCT(((($C$5:$C$64=$A82)+($D$5:$D$64=$A82)+($E$5:$E$64=$A82)+($F$5:$F$64=$A82))&gt;0)*FL$5:FL$64))</f>
        <v>0</v>
      </c>
      <c r="FM82" s="21" t="n">
        <f aca="false">IF($A82="",0,SUMPRODUCT(((($C$5:$C$64=$A82)+($D$5:$D$64=$A82)+($E$5:$E$64=$A82)+($F$5:$F$64=$A82))&gt;0)*FM$5:FM$64))</f>
        <v>0</v>
      </c>
      <c r="FN82" s="21" t="n">
        <f aca="false">IF($A82="",0,SUMPRODUCT(((($C$5:$C$64=$A82)+($D$5:$D$64=$A82)+($E$5:$E$64=$A82)+($F$5:$F$64=$A82))&gt;0)*FN$5:FN$64))</f>
        <v>0</v>
      </c>
      <c r="FO82" s="21" t="n">
        <f aca="false">IF($A82="",0,SUMPRODUCT(((($C$5:$C$64=$A82)+($D$5:$D$64=$A82)+($E$5:$E$64=$A82)+($F$5:$F$64=$A82))&gt;0)*FO$5:FO$64))</f>
        <v>0</v>
      </c>
      <c r="FP82" s="21" t="n">
        <f aca="false">IF($A82="",0,SUMPRODUCT(((($C$5:$C$64=$A82)+($D$5:$D$64=$A82)+($E$5:$E$64=$A82)+($F$5:$F$64=$A82))&gt;0)*FP$5:FP$64))</f>
        <v>0</v>
      </c>
      <c r="FQ82" s="21" t="n">
        <f aca="false">IF($A82="",0,SUMPRODUCT(((($C$5:$C$64=$A82)+($D$5:$D$64=$A82)+($E$5:$E$64=$A82)+($F$5:$F$64=$A82))&gt;0)*FQ$5:FQ$64))</f>
        <v>0</v>
      </c>
      <c r="FR82" s="21" t="n">
        <f aca="false">IF($A82="",0,SUMPRODUCT(((($C$5:$C$64=$A82)+($D$5:$D$64=$A82)+($E$5:$E$64=$A82)+($F$5:$F$64=$A82))&gt;0)*FR$5:FR$64))</f>
        <v>0</v>
      </c>
      <c r="FS82" s="21" t="n">
        <f aca="false">IF($A82="",0,SUMPRODUCT(((($C$5:$C$64=$A82)+($D$5:$D$64=$A82)+($E$5:$E$64=$A82)+($F$5:$F$64=$A82))&gt;0)*FS$5:FS$64))</f>
        <v>0</v>
      </c>
      <c r="FT82" s="21" t="n">
        <f aca="false">IF($A82="",0,SUMPRODUCT(((($C$5:$C$64=$A82)+($D$5:$D$64=$A82)+($E$5:$E$64=$A82)+($F$5:$F$64=$A82))&gt;0)*FT$5:FT$64))</f>
        <v>0</v>
      </c>
      <c r="FU82" s="21" t="n">
        <f aca="false">IF($A82="",0,SUMPRODUCT(((($C$5:$C$64=$A82)+($D$5:$D$64=$A82)+($E$5:$E$64=$A82)+($F$5:$F$64=$A82))&gt;0)*FU$5:FU$64))</f>
        <v>0</v>
      </c>
      <c r="FV82" s="21" t="n">
        <f aca="false">IF($A82="",0,SUMPRODUCT(((($C$5:$C$64=$A82)+($D$5:$D$64=$A82)+($E$5:$E$64=$A82)+($F$5:$F$64=$A82))&gt;0)*FV$5:FV$64))</f>
        <v>0</v>
      </c>
      <c r="FW82" s="21" t="n">
        <f aca="false">IF($A82="",0,SUMPRODUCT(((($C$5:$C$64=$A82)+($D$5:$D$64=$A82)+($E$5:$E$64=$A82)+($F$5:$F$64=$A82))&gt;0)*FW$5:FW$64))</f>
        <v>0</v>
      </c>
      <c r="FX82" s="21" t="n">
        <f aca="false">IF($A82="",0,SUMPRODUCT(((($C$5:$C$64=$A82)+($D$5:$D$64=$A82)+($E$5:$E$64=$A82)+($F$5:$F$64=$A82))&gt;0)*FX$5:FX$64))</f>
        <v>0</v>
      </c>
      <c r="FY82" s="21" t="n">
        <f aca="false">IF($A82="",0,SUMPRODUCT(((($C$5:$C$64=$A82)+($D$5:$D$64=$A82)+($E$5:$E$64=$A82)+($F$5:$F$64=$A82))&gt;0)*FY$5:FY$64))</f>
        <v>0</v>
      </c>
      <c r="FZ82" s="21" t="n">
        <f aca="false">IF($A82="",0,SUMPRODUCT(((($C$5:$C$64=$A82)+($D$5:$D$64=$A82)+($E$5:$E$64=$A82)+($F$5:$F$64=$A82))&gt;0)*FZ$5:FZ$64))</f>
        <v>0</v>
      </c>
      <c r="GA82" s="21" t="n">
        <f aca="false">IF($A82="",0,SUMPRODUCT(((($C$5:$C$64=$A82)+($D$5:$D$64=$A82)+($E$5:$E$64=$A82)+($F$5:$F$64=$A82))&gt;0)*GA$5:GA$64))</f>
        <v>0</v>
      </c>
      <c r="GB82" s="21" t="n">
        <f aca="false">IF($A82="",0,SUMPRODUCT(((($C$5:$C$64=$A82)+($D$5:$D$64=$A82)+($E$5:$E$64=$A82)+($F$5:$F$64=$A82))&gt;0)*GB$5:GB$64))</f>
        <v>0</v>
      </c>
      <c r="GC82" s="21" t="n">
        <f aca="false">IF($A82="",0,SUMPRODUCT(((($C$5:$C$64=$A82)+($D$5:$D$64=$A82)+($E$5:$E$64=$A82)+($F$5:$F$64=$A82))&gt;0)*GC$5:GC$64))</f>
        <v>0</v>
      </c>
      <c r="GD82" s="21" t="n">
        <f aca="false">IF($A82="",0,SUMPRODUCT(((($C$5:$C$64=$A82)+($D$5:$D$64=$A82)+($E$5:$E$64=$A82)+($F$5:$F$64=$A82))&gt;0)*GD$5:GD$64))</f>
        <v>0</v>
      </c>
      <c r="GE82" s="21" t="n">
        <f aca="false">IF($A82="",0,SUMPRODUCT(((($C$5:$C$64=$A82)+($D$5:$D$64=$A82)+($E$5:$E$64=$A82)+($F$5:$F$64=$A82))&gt;0)*GE$5:GE$64))</f>
        <v>0</v>
      </c>
      <c r="GF82" s="21" t="n">
        <f aca="false">IF($A82="",0,SUMPRODUCT(((($C$5:$C$64=$A82)+($D$5:$D$64=$A82)+($E$5:$E$64=$A82)+($F$5:$F$64=$A82))&gt;0)*GF$5:GF$64))</f>
        <v>0</v>
      </c>
      <c r="GG82" s="21" t="n">
        <f aca="false">IF($A82="",0,SUMPRODUCT(((($C$5:$C$64=$A82)+($D$5:$D$64=$A82)+($E$5:$E$64=$A82)+($F$5:$F$64=$A82))&gt;0)*GG$5:GG$64))</f>
        <v>0</v>
      </c>
      <c r="GH82" s="21" t="n">
        <f aca="false">IF($A82="",0,SUMPRODUCT(((($C$5:$C$64=$A82)+($D$5:$D$64=$A82)+($E$5:$E$64=$A82)+($F$5:$F$64=$A82))&gt;0)*GH$5:GH$64))</f>
        <v>0</v>
      </c>
      <c r="GI82" s="21" t="n">
        <f aca="false">IF($A82="",0,SUMPRODUCT(((($C$5:$C$64=$A82)+($D$5:$D$64=$A82)+($E$5:$E$64=$A82)+($F$5:$F$64=$A82))&gt;0)*GI$5:GI$64))</f>
        <v>0</v>
      </c>
      <c r="GJ82" s="21" t="n">
        <f aca="false">IF($A82="",0,SUMPRODUCT(((($C$5:$C$64=$A82)+($D$5:$D$64=$A82)+($E$5:$E$64=$A82)+($F$5:$F$64=$A82))&gt;0)*GJ$5:GJ$64))</f>
        <v>1</v>
      </c>
      <c r="GK82" s="21" t="n">
        <f aca="false">IF($A82="",0,SUMPRODUCT(((($C$5:$C$64=$A82)+($D$5:$D$64=$A82)+($E$5:$E$64=$A82)+($F$5:$F$64=$A82))&gt;0)*GK$5:GK$64))</f>
        <v>1</v>
      </c>
      <c r="GL82" s="21" t="n">
        <f aca="false">IF($A82="",0,SUMPRODUCT(((($C$5:$C$64=$A82)+($D$5:$D$64=$A82)+($E$5:$E$64=$A82)+($F$5:$F$64=$A82))&gt;0)*GL$5:GL$64))</f>
        <v>1</v>
      </c>
      <c r="GM82" s="21" t="n">
        <f aca="false">IF($A82="",0,SUMPRODUCT(((($C$5:$C$64=$A82)+($D$5:$D$64=$A82)+($E$5:$E$64=$A82)+($F$5:$F$64=$A82))&gt;0)*GM$5:GM$64))</f>
        <v>1</v>
      </c>
      <c r="GN82" s="21" t="n">
        <f aca="false">IF($A82="",0,SUMPRODUCT(((($C$5:$C$64=$A82)+($D$5:$D$64=$A82)+($E$5:$E$64=$A82)+($F$5:$F$64=$A82))&gt;0)*GN$5:GN$64))</f>
        <v>1</v>
      </c>
      <c r="GO82" s="21" t="n">
        <f aca="false">IF($A82="",0,SUMPRODUCT(((($C$5:$C$64=$A82)+($D$5:$D$64=$A82)+($E$5:$E$64=$A82)+($F$5:$F$64=$A82))&gt;0)*GO$5:GO$64))</f>
        <v>1</v>
      </c>
      <c r="GP82" s="21" t="n">
        <f aca="false">IF($A82="",0,SUMPRODUCT(((($C$5:$C$64=$A82)+($D$5:$D$64=$A82)+($E$5:$E$64=$A82)+($F$5:$F$64=$A82))&gt;0)*GP$5:GP$64))</f>
        <v>1</v>
      </c>
      <c r="GQ82" s="21" t="n">
        <f aca="false">IF($A82="",0,SUMPRODUCT(((($C$5:$C$64=$A82)+($D$5:$D$64=$A82)+($E$5:$E$64=$A82)+($F$5:$F$64=$A82))&gt;0)*GQ$5:GQ$64))</f>
        <v>1</v>
      </c>
      <c r="GR82" s="21" t="n">
        <f aca="false">IF($A82="",0,SUMPRODUCT(((($C$5:$C$64=$A82)+($D$5:$D$64=$A82)+($E$5:$E$64=$A82)+($F$5:$F$64=$A82))&gt;0)*GR$5:GR$64))</f>
        <v>1</v>
      </c>
      <c r="GS82" s="21" t="n">
        <f aca="false">IF($A82="",0,SUMPRODUCT(((($C$5:$C$64=$A82)+($D$5:$D$64=$A82)+($E$5:$E$64=$A82)+($F$5:$F$64=$A82))&gt;0)*GS$5:GS$64))</f>
        <v>1</v>
      </c>
      <c r="GT82" s="21" t="n">
        <f aca="false">IF($A82="",0,SUMPRODUCT(((($C$5:$C$64=$A82)+($D$5:$D$64=$A82)+($E$5:$E$64=$A82)+($F$5:$F$64=$A82))&gt;0)*GT$5:GT$64))</f>
        <v>1</v>
      </c>
      <c r="GU82" s="21" t="n">
        <f aca="false">IF($A82="",0,SUMPRODUCT(((($C$5:$C$64=$A82)+($D$5:$D$64=$A82)+($E$5:$E$64=$A82)+($F$5:$F$64=$A82))&gt;0)*GU$5:GU$64))</f>
        <v>1</v>
      </c>
      <c r="GV82" s="21" t="n">
        <f aca="false">IF($A82="",0,SUMPRODUCT(((($C$5:$C$64=$A82)+($D$5:$D$64=$A82)+($E$5:$E$64=$A82)+($F$5:$F$64=$A82))&gt;0)*GV$5:GV$64))</f>
        <v>1</v>
      </c>
      <c r="GW82" s="21" t="n">
        <f aca="false">IF($A82="",0,SUMPRODUCT(((($C$5:$C$64=$A82)+($D$5:$D$64=$A82)+($E$5:$E$64=$A82)+($F$5:$F$64=$A82))&gt;0)*GW$5:GW$64))</f>
        <v>1</v>
      </c>
      <c r="GX82" s="21" t="n">
        <f aca="false">IF($A82="",0,SUMPRODUCT(((($C$5:$C$64=$A82)+($D$5:$D$64=$A82)+($E$5:$E$64=$A82)+($F$5:$F$64=$A82))&gt;0)*GX$5:GX$64))</f>
        <v>1</v>
      </c>
      <c r="GY82" s="21" t="n">
        <f aca="false">IF($A82="",0,SUMPRODUCT(((($C$5:$C$64=$A82)+($D$5:$D$64=$A82)+($E$5:$E$64=$A82)+($F$5:$F$64=$A82))&gt;0)*GY$5:GY$64))</f>
        <v>1</v>
      </c>
      <c r="GZ82" s="21" t="n">
        <f aca="false">IF($A82="",0,SUMPRODUCT(((($C$5:$C$64=$A82)+($D$5:$D$64=$A82)+($E$5:$E$64=$A82)+($F$5:$F$64=$A82))&gt;0)*GZ$5:GZ$64))</f>
        <v>1</v>
      </c>
      <c r="HA82" s="21" t="n">
        <f aca="false">IF($A82="",0,SUMPRODUCT(((($C$5:$C$64=$A82)+($D$5:$D$64=$A82)+($E$5:$E$64=$A82)+($F$5:$F$64=$A82))&gt;0)*HA$5:HA$64))</f>
        <v>1</v>
      </c>
      <c r="HB82" s="21" t="n">
        <f aca="false">IF($A82="",0,SUMPRODUCT(((($C$5:$C$64=$A82)+($D$5:$D$64=$A82)+($E$5:$E$64=$A82)+($F$5:$F$64=$A82))&gt;0)*HB$5:HB$64))</f>
        <v>1</v>
      </c>
      <c r="HC82" s="21" t="n">
        <f aca="false">IF($A82="",0,SUMPRODUCT(((($C$5:$C$64=$A82)+($D$5:$D$64=$A82)+($E$5:$E$64=$A82)+($F$5:$F$64=$A82))&gt;0)*HC$5:HC$64))</f>
        <v>0</v>
      </c>
      <c r="HD82" s="21" t="n">
        <f aca="false">IF($A82="",0,SUMPRODUCT(((($C$5:$C$64=$A82)+($D$5:$D$64=$A82)+($E$5:$E$64=$A82)+($F$5:$F$64=$A82))&gt;0)*HD$5:HD$64))</f>
        <v>0</v>
      </c>
      <c r="HE82" s="21" t="n">
        <f aca="false">IF($A82="",0,SUMPRODUCT(((($C$5:$C$64=$A82)+($D$5:$D$64=$A82)+($E$5:$E$64=$A82)+($F$5:$F$64=$A82))&gt;0)*HE$5:HE$64))</f>
        <v>0</v>
      </c>
      <c r="HF82" s="21" t="n">
        <f aca="false">IF($A82="",0,SUMPRODUCT(((($C$5:$C$64=$A82)+($D$5:$D$64=$A82)+($E$5:$E$64=$A82)+($F$5:$F$64=$A82))&gt;0)*HF$5:HF$64))</f>
        <v>0</v>
      </c>
      <c r="HG82" s="21" t="n">
        <f aca="false">IF($A82="",0,SUMPRODUCT(((($C$5:$C$64=$A82)+($D$5:$D$64=$A82)+($E$5:$E$64=$A82)+($F$5:$F$64=$A82))&gt;0)*HG$5:HG$64))</f>
        <v>0</v>
      </c>
      <c r="HH82" s="21" t="n">
        <f aca="false">IF($A82="",0,SUMPRODUCT(((($C$5:$C$64=$A82)+($D$5:$D$64=$A82)+($E$5:$E$64=$A82)+($F$5:$F$64=$A82))&gt;0)*HH$5:HH$64))</f>
        <v>0</v>
      </c>
      <c r="HI82" s="21" t="n">
        <f aca="false">IF($A82="",0,SUMPRODUCT(((($C$5:$C$64=$A82)+($D$5:$D$64=$A82)+($E$5:$E$64=$A82)+($F$5:$F$64=$A82))&gt;0)*HI$5:HI$64))</f>
        <v>0</v>
      </c>
      <c r="HJ82" s="21" t="n">
        <f aca="false">IF($A82="",0,SUMPRODUCT(((($C$5:$C$64=$A82)+($D$5:$D$64=$A82)+($E$5:$E$64=$A82)+($F$5:$F$64=$A82))&gt;0)*HJ$5:HJ$64))</f>
        <v>0</v>
      </c>
      <c r="HK82" s="21" t="n">
        <f aca="false">IF($A82="",0,SUMPRODUCT(((($C$5:$C$64=$A82)+($D$5:$D$64=$A82)+($E$5:$E$64=$A82)+($F$5:$F$64=$A82))&gt;0)*HK$5:HK$64))</f>
        <v>0</v>
      </c>
      <c r="HL82" s="21" t="n">
        <f aca="false">IF($A82="",0,SUMPRODUCT(((($C$5:$C$64=$A82)+($D$5:$D$64=$A82)+($E$5:$E$64=$A82)+($F$5:$F$64=$A82))&gt;0)*HL$5:HL$64))</f>
        <v>0</v>
      </c>
      <c r="HM82" s="21" t="n">
        <f aca="false">IF($A82="",0,SUMPRODUCT(((($C$5:$C$64=$A82)+($D$5:$D$64=$A82)+($E$5:$E$64=$A82)+($F$5:$F$64=$A82))&gt;0)*HM$5:HM$64))</f>
        <v>0</v>
      </c>
      <c r="HN82" s="21" t="n">
        <f aca="false">IF($A82="",0,SUMPRODUCT(((($C$5:$C$64=$A82)+($D$5:$D$64=$A82)+($E$5:$E$64=$A82)+($F$5:$F$64=$A82))&gt;0)*HN$5:HN$64))</f>
        <v>0</v>
      </c>
      <c r="HO82" s="21" t="n">
        <f aca="false">IF($A82="",0,SUMPRODUCT(((($C$5:$C$64=$A82)+($D$5:$D$64=$A82)+($E$5:$E$64=$A82)+($F$5:$F$64=$A82))&gt;0)*HO$5:HO$64))</f>
        <v>0</v>
      </c>
      <c r="HP82" s="21" t="n">
        <f aca="false">IF($A82="",0,SUMPRODUCT(((($C$5:$C$64=$A82)+($D$5:$D$64=$A82)+($E$5:$E$64=$A82)+($F$5:$F$64=$A82))&gt;0)*HP$5:HP$64))</f>
        <v>0</v>
      </c>
      <c r="HQ82" s="21" t="n">
        <f aca="false">IF($A82="",0,SUMPRODUCT(((($C$5:$C$64=$A82)+($D$5:$D$64=$A82)+($E$5:$E$64=$A82)+($F$5:$F$64=$A82))&gt;0)*HQ$5:HQ$64))</f>
        <v>0</v>
      </c>
      <c r="HR82" s="21" t="n">
        <f aca="false">IF($A82="",0,SUMPRODUCT(((($C$5:$C$64=$A82)+($D$5:$D$64=$A82)+($E$5:$E$64=$A82)+($F$5:$F$64=$A82))&gt;0)*HR$5:HR$64))</f>
        <v>0</v>
      </c>
      <c r="HS82" s="21" t="n">
        <f aca="false">IF($A82="",0,SUMPRODUCT(((($C$5:$C$64=$A82)+($D$5:$D$64=$A82)+($E$5:$E$64=$A82)+($F$5:$F$64=$A82))&gt;0)*HS$5:HS$64))</f>
        <v>0</v>
      </c>
      <c r="HT82" s="21" t="n">
        <f aca="false">IF($A82="",0,SUMPRODUCT(((($C$5:$C$64=$A82)+($D$5:$D$64=$A82)+($E$5:$E$64=$A82)+($F$5:$F$64=$A82))&gt;0)*HT$5:HT$64))</f>
        <v>0</v>
      </c>
      <c r="HU82" s="21" t="n">
        <f aca="false">IF($A82="",0,SUMPRODUCT(((($C$5:$C$64=$A82)+($D$5:$D$64=$A82)+($E$5:$E$64=$A82)+($F$5:$F$64=$A82))&gt;0)*HU$5:HU$64))</f>
        <v>0</v>
      </c>
      <c r="HV82" s="21" t="n">
        <f aca="false">IF($A82="",0,SUMPRODUCT(((($C$5:$C$64=$A82)+($D$5:$D$64=$A82)+($E$5:$E$64=$A82)+($F$5:$F$64=$A82))&gt;0)*HV$5:HV$64))</f>
        <v>0</v>
      </c>
      <c r="HW82" s="21" t="n">
        <f aca="false">IF($A82="",0,SUMPRODUCT(((($C$5:$C$64=$A82)+($D$5:$D$64=$A82)+($E$5:$E$64=$A82)+($F$5:$F$64=$A82))&gt;0)*HW$5:HW$64))</f>
        <v>0</v>
      </c>
      <c r="HX82" s="21" t="n">
        <f aca="false">IF($A82="",0,SUMPRODUCT(((($C$5:$C$64=$A82)+($D$5:$D$64=$A82)+($E$5:$E$64=$A82)+($F$5:$F$64=$A82))&gt;0)*HX$5:HX$64))</f>
        <v>0</v>
      </c>
      <c r="HY82" s="21" t="n">
        <f aca="false">IF($A82="",0,SUMPRODUCT(((($C$5:$C$64=$A82)+($D$5:$D$64=$A82)+($E$5:$E$64=$A82)+($F$5:$F$64=$A82))&gt;0)*HY$5:HY$64))</f>
        <v>0</v>
      </c>
      <c r="HZ82" s="21" t="n">
        <f aca="false">IF($A82="",0,SUMPRODUCT(((($C$5:$C$64=$A82)+($D$5:$D$64=$A82)+($E$5:$E$64=$A82)+($F$5:$F$64=$A82))&gt;0)*HZ$5:HZ$64))</f>
        <v>0</v>
      </c>
      <c r="IA82" s="21" t="n">
        <f aca="false">IF($A82="",0,SUMPRODUCT(((($C$5:$C$64=$A82)+($D$5:$D$64=$A82)+($E$5:$E$64=$A82)+($F$5:$F$64=$A82))&gt;0)*IA$5:IA$64))</f>
        <v>0</v>
      </c>
      <c r="IB82" s="21" t="n">
        <f aca="false">IF($A82="",0,SUMPRODUCT(((($C$5:$C$64=$A82)+($D$5:$D$64=$A82)+($E$5:$E$64=$A82)+($F$5:$F$64=$A82))&gt;0)*IB$5:IB$64))</f>
        <v>0</v>
      </c>
      <c r="IC82" s="21" t="n">
        <f aca="false">IF($A82="",0,SUMPRODUCT(((($C$5:$C$64=$A82)+($D$5:$D$64=$A82)+($E$5:$E$64=$A82)+($F$5:$F$64=$A82))&gt;0)*IC$5:IC$64))</f>
        <v>0</v>
      </c>
      <c r="ID82" s="21" t="n">
        <f aca="false">IF($A82="",0,SUMPRODUCT(((($C$5:$C$64=$A82)+($D$5:$D$64=$A82)+($E$5:$E$64=$A82)+($F$5:$F$64=$A82))&gt;0)*ID$5:ID$64))</f>
        <v>0</v>
      </c>
      <c r="IE82" s="21" t="n">
        <f aca="false">IF($A82="",0,SUMPRODUCT(((($C$5:$C$64=$A82)+($D$5:$D$64=$A82)+($E$5:$E$64=$A82)+($F$5:$F$64=$A82))&gt;0)*IE$5:IE$64))</f>
        <v>0</v>
      </c>
      <c r="IF82" s="21" t="n">
        <f aca="false">IF($A82="",0,SUMPRODUCT(((($C$5:$C$64=$A82)+($D$5:$D$64=$A82)+($E$5:$E$64=$A82)+($F$5:$F$64=$A82))&gt;0)*IF$5:IF$64))</f>
        <v>0</v>
      </c>
      <c r="IG82" s="21" t="n">
        <f aca="false">IF($A82="",0,SUMPRODUCT(((($C$5:$C$64=$A82)+($D$5:$D$64=$A82)+($E$5:$E$64=$A82)+($F$5:$F$64=$A82))&gt;0)*IG$5:IG$64))</f>
        <v>0</v>
      </c>
      <c r="IH82" s="21" t="n">
        <f aca="false">IF($A82="",0,SUMPRODUCT(((($C$5:$C$64=$A82)+($D$5:$D$64=$A82)+($E$5:$E$64=$A82)+($F$5:$F$64=$A82))&gt;0)*IH$5:IH$64))</f>
        <v>0</v>
      </c>
      <c r="II82" s="21" t="n">
        <f aca="false">IF($A82="",0,SUMPRODUCT(((($C$5:$C$64=$A82)+($D$5:$D$64=$A82)+($E$5:$E$64=$A82)+($F$5:$F$64=$A82))&gt;0)*II$5:II$64))</f>
        <v>0</v>
      </c>
      <c r="IJ82" s="21" t="n">
        <f aca="false">IF($A82="",0,SUMPRODUCT(((($C$5:$C$64=$A82)+($D$5:$D$64=$A82)+($E$5:$E$64=$A82)+($F$5:$F$64=$A82))&gt;0)*IJ$5:IJ$64))</f>
        <v>0</v>
      </c>
      <c r="IK82" s="21" t="n">
        <f aca="false">IF($A82="",0,SUMPRODUCT(((($C$5:$C$64=$A82)+($D$5:$D$64=$A82)+($E$5:$E$64=$A82)+($F$5:$F$64=$A82))&gt;0)*IK$5:IK$64))</f>
        <v>0</v>
      </c>
      <c r="IL82" s="21" t="n">
        <f aca="false">IF($A82="",0,SUMPRODUCT(((($C$5:$C$64=$A82)+($D$5:$D$64=$A82)+($E$5:$E$64=$A82)+($F$5:$F$64=$A82))&gt;0)*IL$5:IL$64))</f>
        <v>0</v>
      </c>
      <c r="IM82" s="21" t="n">
        <f aca="false">IF($A82="",0,SUMPRODUCT(((($C$5:$C$64=$A82)+($D$5:$D$64=$A82)+($E$5:$E$64=$A82)+($F$5:$F$64=$A82))&gt;0)*IM$5:IM$64))</f>
        <v>0</v>
      </c>
      <c r="IN82" s="21" t="n">
        <f aca="false">IF($A82="",0,SUMPRODUCT(((($C$5:$C$64=$A82)+($D$5:$D$64=$A82)+($E$5:$E$64=$A82)+($F$5:$F$64=$A82))&gt;0)*IN$5:IN$64))</f>
        <v>0</v>
      </c>
      <c r="IO82" s="21" t="n">
        <f aca="false">IF($A82="",0,SUMPRODUCT(((($C$5:$C$64=$A82)+($D$5:$D$64=$A82)+($E$5:$E$64=$A82)+($F$5:$F$64=$A82))&gt;0)*IO$5:IO$64))</f>
        <v>0</v>
      </c>
      <c r="IP82" s="21" t="n">
        <f aca="false">IF($A82="",0,SUMPRODUCT(((($C$5:$C$64=$A82)+($D$5:$D$64=$A82)+($E$5:$E$64=$A82)+($F$5:$F$64=$A82))&gt;0)*IP$5:IP$64))</f>
        <v>0</v>
      </c>
      <c r="IQ82" s="21" t="n">
        <f aca="false">IF($A82="",0,SUMPRODUCT(((($C$5:$C$64=$A82)+($D$5:$D$64=$A82)+($E$5:$E$64=$A82)+($F$5:$F$64=$A82))&gt;0)*IQ$5:IQ$64))</f>
        <v>0</v>
      </c>
      <c r="IR82" s="21" t="n">
        <f aca="false">IF($A82="",0,SUMPRODUCT(((($C$5:$C$64=$A82)+($D$5:$D$64=$A82)+($E$5:$E$64=$A82)+($F$5:$F$64=$A82))&gt;0)*IR$5:IR$64))</f>
        <v>0</v>
      </c>
      <c r="IS82" s="21" t="n">
        <f aca="false">IF($A82="",0,SUMPRODUCT(((($C$5:$C$64=$A82)+($D$5:$D$64=$A82)+($E$5:$E$64=$A82)+($F$5:$F$64=$A82))&gt;0)*IS$5:IS$64))</f>
        <v>0</v>
      </c>
      <c r="IT82" s="21" t="n">
        <f aca="false">IF($A82="",0,SUMPRODUCT(((($C$5:$C$64=$A82)+($D$5:$D$64=$A82)+($E$5:$E$64=$A82)+($F$5:$F$64=$A82))&gt;0)*IT$5:IT$64))</f>
        <v>0</v>
      </c>
      <c r="IU82" s="21" t="n">
        <f aca="false">IF($A82="",0,SUMPRODUCT(((($C$5:$C$64=$A82)+($D$5:$D$64=$A82)+($E$5:$E$64=$A82)+($F$5:$F$64=$A82))&gt;0)*IU$5:IU$64))</f>
        <v>0</v>
      </c>
      <c r="IV82" s="21" t="n">
        <f aca="false">IF($A82="",0,SUMPRODUCT(((($C$5:$C$64=$A82)+($D$5:$D$64=$A82)+($E$5:$E$64=$A82)+($F$5:$F$64=$A82))&gt;0)*IV$5:IV$64))</f>
        <v>0</v>
      </c>
      <c r="IW82" s="21" t="n">
        <f aca="false">IF($A82="",0,SUMPRODUCT(((($C$5:$C$64=$A82)+($D$5:$D$64=$A82)+($E$5:$E$64=$A82)+($F$5:$F$64=$A82))&gt;0)*IW$5:IW$64))</f>
        <v>0</v>
      </c>
      <c r="IX82" s="21" t="n">
        <f aca="false">IF($A82="",0,SUMPRODUCT(((($C$5:$C$64=$A82)+($D$5:$D$64=$A82)+($E$5:$E$64=$A82)+($F$5:$F$64=$A82))&gt;0)*IX$5:IX$64))</f>
        <v>0</v>
      </c>
      <c r="IY82" s="21" t="n">
        <f aca="false">IF($A82="",0,SUMPRODUCT(((($C$5:$C$64=$A82)+($D$5:$D$64=$A82)+($E$5:$E$64=$A82)+($F$5:$F$64=$A82))&gt;0)*IY$5:IY$64))</f>
        <v>0</v>
      </c>
      <c r="IZ82" s="21" t="n">
        <f aca="false">IF($A82="",0,SUMPRODUCT(((($C$5:$C$64=$A82)+($D$5:$D$64=$A82)+($E$5:$E$64=$A82)+($F$5:$F$64=$A82))&gt;0)*IZ$5:IZ$64))</f>
        <v>0</v>
      </c>
      <c r="JA82" s="21" t="n">
        <f aca="false">IF($A82="",0,SUMPRODUCT(((($C$5:$C$64=$A82)+($D$5:$D$64=$A82)+($E$5:$E$64=$A82)+($F$5:$F$64=$A82))&gt;0)*JA$5:JA$64))</f>
        <v>0</v>
      </c>
      <c r="JB82" s="21" t="n">
        <f aca="false">IF($A82="",0,SUMPRODUCT(((($C$5:$C$64=$A82)+($D$5:$D$64=$A82)+($E$5:$E$64=$A82)+($F$5:$F$64=$A82))&gt;0)*JB$5:JB$64))</f>
        <v>0</v>
      </c>
      <c r="JC82" s="21" t="n">
        <f aca="false">IF($A82="",0,SUMPRODUCT(((($C$5:$C$64=$A82)+($D$5:$D$64=$A82)+($E$5:$E$64=$A82)+($F$5:$F$64=$A82))&gt;0)*JC$5:JC$64))</f>
        <v>0</v>
      </c>
      <c r="JD82" s="21" t="n">
        <f aca="false">IF($A82="",0,SUMPRODUCT(((($C$5:$C$64=$A82)+($D$5:$D$64=$A82)+($E$5:$E$64=$A82)+($F$5:$F$64=$A82))&gt;0)*JD$5:JD$64))</f>
        <v>0</v>
      </c>
      <c r="JE82" s="21" t="n">
        <f aca="false">IF($A82="",0,SUMPRODUCT(((($C$5:$C$64=$A82)+($D$5:$D$64=$A82)+($E$5:$E$64=$A82)+($F$5:$F$64=$A82))&gt;0)*JE$5:JE$64))</f>
        <v>0</v>
      </c>
      <c r="JF82" s="21" t="n">
        <f aca="false">IF($A82="",0,SUMPRODUCT(((($C$5:$C$64=$A82)+($D$5:$D$64=$A82)+($E$5:$E$64=$A82)+($F$5:$F$64=$A82))&gt;0)*JF$5:JF$64))</f>
        <v>0</v>
      </c>
      <c r="JG82" s="21" t="n">
        <f aca="false">IF($A82="",0,SUMPRODUCT(((($C$5:$C$64=$A82)+($D$5:$D$64=$A82)+($E$5:$E$64=$A82)+($F$5:$F$64=$A82))&gt;0)*JG$5:JG$64))</f>
        <v>0</v>
      </c>
      <c r="JH82" s="21" t="n">
        <f aca="false">IF($A82="",0,SUMPRODUCT(((($C$5:$C$64=$A82)+($D$5:$D$64=$A82)+($E$5:$E$64=$A82)+($F$5:$F$64=$A82))&gt;0)*JH$5:JH$64))</f>
        <v>0</v>
      </c>
      <c r="JI82" s="21" t="n">
        <f aca="false">IF($A82="",0,SUMPRODUCT(((($C$5:$C$64=$A82)+($D$5:$D$64=$A82)+($E$5:$E$64=$A82)+($F$5:$F$64=$A82))&gt;0)*JI$5:JI$64))</f>
        <v>0</v>
      </c>
      <c r="JJ82" s="21" t="n">
        <f aca="false">IF($A82="",0,SUMPRODUCT(((($C$5:$C$64=$A82)+($D$5:$D$64=$A82)+($E$5:$E$64=$A82)+($F$5:$F$64=$A82))&gt;0)*JJ$5:JJ$64))</f>
        <v>0</v>
      </c>
      <c r="JK82" s="21" t="n">
        <f aca="false">IF($A82="",0,SUMPRODUCT(((($C$5:$C$64=$A82)+($D$5:$D$64=$A82)+($E$5:$E$64=$A82)+($F$5:$F$64=$A82))&gt;0)*JK$5:JK$64))</f>
        <v>0</v>
      </c>
      <c r="JL82" s="21" t="n">
        <f aca="false">IF($A82="",0,SUMPRODUCT(((($C$5:$C$64=$A82)+($D$5:$D$64=$A82)+($E$5:$E$64=$A82)+($F$5:$F$64=$A82))&gt;0)*JL$5:JL$64))</f>
        <v>0</v>
      </c>
      <c r="JM82" s="21" t="n">
        <f aca="false">IF($A82="",0,SUMPRODUCT(((($C$5:$C$64=$A82)+($D$5:$D$64=$A82)+($E$5:$E$64=$A82)+($F$5:$F$64=$A82))&gt;0)*JM$5:JM$64))</f>
        <v>0</v>
      </c>
      <c r="JN82" s="21" t="n">
        <f aca="false">IF($A82="",0,SUMPRODUCT(((($C$5:$C$64=$A82)+($D$5:$D$64=$A82)+($E$5:$E$64=$A82)+($F$5:$F$64=$A82))&gt;0)*JN$5:JN$64))</f>
        <v>0</v>
      </c>
      <c r="JO82" s="21" t="n">
        <f aca="false">IF($A82="",0,SUMPRODUCT(((($C$5:$C$64=$A82)+($D$5:$D$64=$A82)+($E$5:$E$64=$A82)+($F$5:$F$64=$A82))&gt;0)*JO$5:JO$64))</f>
        <v>0</v>
      </c>
      <c r="JP82" s="21" t="n">
        <f aca="false">IF($A82="",0,SUMPRODUCT(((($C$5:$C$64=$A82)+($D$5:$D$64=$A82)+($E$5:$E$64=$A82)+($F$5:$F$64=$A82))&gt;0)*JP$5:JP$64))</f>
        <v>0</v>
      </c>
      <c r="JQ82" s="21" t="n">
        <f aca="false">IF($A82="",0,SUMPRODUCT(((($C$5:$C$64=$A82)+($D$5:$D$64=$A82)+($E$5:$E$64=$A82)+($F$5:$F$64=$A82))&gt;0)*JQ$5:JQ$64))</f>
        <v>0</v>
      </c>
      <c r="JR82" s="21" t="n">
        <f aca="false">IF($A82="",0,SUMPRODUCT(((($C$5:$C$64=$A82)+($D$5:$D$64=$A82)+($E$5:$E$64=$A82)+($F$5:$F$64=$A82))&gt;0)*JR$5:JR$64))</f>
        <v>0</v>
      </c>
      <c r="JS82" s="21" t="n">
        <f aca="false">IF($A82="",0,SUMPRODUCT(((($C$5:$C$64=$A82)+($D$5:$D$64=$A82)+($E$5:$E$64=$A82)+($F$5:$F$64=$A82))&gt;0)*JS$5:JS$64))</f>
        <v>0</v>
      </c>
      <c r="JT82" s="21" t="n">
        <f aca="false">IF($A82="",0,SUMPRODUCT(((($C$5:$C$64=$A82)+($D$5:$D$64=$A82)+($E$5:$E$64=$A82)+($F$5:$F$64=$A82))&gt;0)*JT$5:JT$64))</f>
        <v>0</v>
      </c>
      <c r="JU82" s="21" t="n">
        <f aca="false">IF($A82="",0,SUMPRODUCT(((($C$5:$C$64=$A82)+($D$5:$D$64=$A82)+($E$5:$E$64=$A82)+($F$5:$F$64=$A82))&gt;0)*JU$5:JU$64))</f>
        <v>0</v>
      </c>
      <c r="JV82" s="21" t="n">
        <f aca="false">IF($A82="",0,SUMPRODUCT(((($C$5:$C$64=$A82)+($D$5:$D$64=$A82)+($E$5:$E$64=$A82)+($F$5:$F$64=$A82))&gt;0)*JV$5:JV$64))</f>
        <v>0</v>
      </c>
      <c r="JW82" s="21" t="n">
        <f aca="false">IF($A82="",0,SUMPRODUCT(((($C$5:$C$64=$A82)+($D$5:$D$64=$A82)+($E$5:$E$64=$A82)+($F$5:$F$64=$A82))&gt;0)*JW$5:JW$64))</f>
        <v>0</v>
      </c>
      <c r="JX82" s="21" t="n">
        <f aca="false">IF($A82="",0,SUMPRODUCT(((($C$5:$C$64=$A82)+($D$5:$D$64=$A82)+($E$5:$E$64=$A82)+($F$5:$F$64=$A82))&gt;0)*JX$5:JX$64))</f>
        <v>0</v>
      </c>
      <c r="JY82" s="21" t="n">
        <f aca="false">IF($A82="",0,SUMPRODUCT(((($C$5:$C$64=$A82)+($D$5:$D$64=$A82)+($E$5:$E$64=$A82)+($F$5:$F$64=$A82))&gt;0)*JY$5:JY$64))</f>
        <v>0</v>
      </c>
      <c r="JZ82" s="21" t="n">
        <f aca="false">IF($A82="",0,SUMPRODUCT(((($C$5:$C$64=$A82)+($D$5:$D$64=$A82)+($E$5:$E$64=$A82)+($F$5:$F$64=$A82))&gt;0)*JZ$5:JZ$64))</f>
        <v>0</v>
      </c>
      <c r="KA82" s="21" t="n">
        <f aca="false">IF($A82="",0,SUMPRODUCT(((($C$5:$C$64=$A82)+($D$5:$D$64=$A82)+($E$5:$E$64=$A82)+($F$5:$F$64=$A82))&gt;0)*KA$5:KA$64))</f>
        <v>0</v>
      </c>
      <c r="KB82" s="21" t="n">
        <f aca="false">IF($A82="",0,SUMPRODUCT(((($C$5:$C$64=$A82)+($D$5:$D$64=$A82)+($E$5:$E$64=$A82)+($F$5:$F$64=$A82))&gt;0)*KB$5:KB$64))</f>
        <v>0</v>
      </c>
      <c r="KC82" s="21" t="n">
        <f aca="false">IF($A82="",0,SUMPRODUCT(((($C$5:$C$64=$A82)+($D$5:$D$64=$A82)+($E$5:$E$64=$A82)+($F$5:$F$64=$A82))&gt;0)*KC$5:KC$64))</f>
        <v>0</v>
      </c>
      <c r="KD82" s="21" t="n">
        <f aca="false">IF($A82="",0,SUMPRODUCT(((($C$5:$C$64=$A82)+($D$5:$D$64=$A82)+($E$5:$E$64=$A82)+($F$5:$F$64=$A82))&gt;0)*KD$5:KD$64))</f>
        <v>1</v>
      </c>
      <c r="KE82" s="21" t="n">
        <f aca="false">IF($A82="",0,SUMPRODUCT(((($C$5:$C$64=$A82)+($D$5:$D$64=$A82)+($E$5:$E$64=$A82)+($F$5:$F$64=$A82))&gt;0)*KE$5:KE$64))</f>
        <v>1</v>
      </c>
      <c r="KF82" s="21" t="n">
        <f aca="false">IF($A82="",0,SUMPRODUCT(((($C$5:$C$64=$A82)+($D$5:$D$64=$A82)+($E$5:$E$64=$A82)+($F$5:$F$64=$A82))&gt;0)*KF$5:KF$64))</f>
        <v>1</v>
      </c>
      <c r="KG82" s="21" t="n">
        <f aca="false">IF($A82="",0,SUMPRODUCT(((($C$5:$C$64=$A82)+($D$5:$D$64=$A82)+($E$5:$E$64=$A82)+($F$5:$F$64=$A82))&gt;0)*KG$5:KG$64))</f>
        <v>1</v>
      </c>
      <c r="KH82" s="21" t="n">
        <f aca="false">IF($A82="",0,SUMPRODUCT(((($C$5:$C$64=$A82)+($D$5:$D$64=$A82)+($E$5:$E$64=$A82)+($F$5:$F$64=$A82))&gt;0)*KH$5:KH$64))</f>
        <v>1</v>
      </c>
      <c r="KI82" s="21" t="n">
        <f aca="false">IF($A82="",0,SUMPRODUCT(((($C$5:$C$64=$A82)+($D$5:$D$64=$A82)+($E$5:$E$64=$A82)+($F$5:$F$64=$A82))&gt;0)*KI$5:KI$64))</f>
        <v>0</v>
      </c>
      <c r="KJ82" s="21" t="n">
        <f aca="false">IF($A82="",0,SUMPRODUCT(((($C$5:$C$64=$A82)+($D$5:$D$64=$A82)+($E$5:$E$64=$A82)+($F$5:$F$64=$A82))&gt;0)*KJ$5:KJ$64))</f>
        <v>0</v>
      </c>
      <c r="KK82" s="21" t="n">
        <f aca="false">IF($A82="",0,SUMPRODUCT(((($C$5:$C$64=$A82)+($D$5:$D$64=$A82)+($E$5:$E$64=$A82)+($F$5:$F$64=$A82))&gt;0)*KK$5:KK$64))</f>
        <v>0</v>
      </c>
      <c r="KL82" s="21" t="n">
        <f aca="false">IF($A82="",0,SUMPRODUCT(((($C$5:$C$64=$A82)+($D$5:$D$64=$A82)+($E$5:$E$64=$A82)+($F$5:$F$64=$A82))&gt;0)*KL$5:KL$64))</f>
        <v>0</v>
      </c>
      <c r="KM82" s="21" t="n">
        <f aca="false">IF($A82="",0,SUMPRODUCT(((($C$5:$C$64=$A82)+($D$5:$D$64=$A82)+($E$5:$E$64=$A82)+($F$5:$F$64=$A82))&gt;0)*KM$5:KM$64))</f>
        <v>0</v>
      </c>
      <c r="KN82" s="21" t="n">
        <f aca="false">IF($A82="",0,SUMPRODUCT(((($C$5:$C$64=$A82)+($D$5:$D$64=$A82)+($E$5:$E$64=$A82)+($F$5:$F$64=$A82))&gt;0)*KN$5:KN$64))</f>
        <v>0</v>
      </c>
      <c r="KO82" s="21" t="n">
        <f aca="false">IF($A82="",0,SUMPRODUCT(((($C$5:$C$64=$A82)+($D$5:$D$64=$A82)+($E$5:$E$64=$A82)+($F$5:$F$64=$A82))&gt;0)*KO$5:KO$64))</f>
        <v>0</v>
      </c>
      <c r="KP82" s="21" t="n">
        <f aca="false">IF($A82="",0,SUMPRODUCT(((($C$5:$C$64=$A82)+($D$5:$D$64=$A82)+($E$5:$E$64=$A82)+($F$5:$F$64=$A82))&gt;0)*KP$5:KP$64))</f>
        <v>0</v>
      </c>
      <c r="KQ82" s="21" t="n">
        <f aca="false">IF($A82="",0,SUMPRODUCT(((($C$5:$C$64=$A82)+($D$5:$D$64=$A82)+($E$5:$E$64=$A82)+($F$5:$F$64=$A82))&gt;0)*KQ$5:KQ$64))</f>
        <v>0</v>
      </c>
      <c r="KR82" s="21" t="n">
        <f aca="false">IF($A82="",0,SUMPRODUCT(((($C$5:$C$64=$A82)+($D$5:$D$64=$A82)+($E$5:$E$64=$A82)+($F$5:$F$64=$A82))&gt;0)*KR$5:KR$64))</f>
        <v>0</v>
      </c>
      <c r="KS82" s="21" t="n">
        <f aca="false">IF($A82="",0,SUMPRODUCT(((($C$5:$C$64=$A82)+($D$5:$D$64=$A82)+($E$5:$E$64=$A82)+($F$5:$F$64=$A82))&gt;0)*KS$5:KS$64))</f>
        <v>0</v>
      </c>
      <c r="KT82" s="21" t="n">
        <f aca="false">IF($A82="",0,SUMPRODUCT(((($C$5:$C$64=$A82)+($D$5:$D$64=$A82)+($E$5:$E$64=$A82)+($F$5:$F$64=$A82))&gt;0)*KT$5:KT$64))</f>
        <v>0</v>
      </c>
      <c r="KU82" s="21" t="n">
        <f aca="false">IF($A82="",0,SUMPRODUCT(((($C$5:$C$64=$A82)+($D$5:$D$64=$A82)+($E$5:$E$64=$A82)+($F$5:$F$64=$A82))&gt;0)*KU$5:KU$64))</f>
        <v>0</v>
      </c>
      <c r="KV82" s="21" t="n">
        <f aca="false">IF($A82="",0,SUMPRODUCT(((($C$5:$C$64=$A82)+($D$5:$D$64=$A82)+($E$5:$E$64=$A82)+($F$5:$F$64=$A82))&gt;0)*KV$5:KV$64))</f>
        <v>0</v>
      </c>
      <c r="KW82" s="21" t="n">
        <f aca="false">IF($A82="",0,SUMPRODUCT(((($C$5:$C$64=$A82)+($D$5:$D$64=$A82)+($E$5:$E$64=$A82)+($F$5:$F$64=$A82))&gt;0)*KW$5:KW$64))</f>
        <v>0</v>
      </c>
      <c r="KX82" s="21" t="n">
        <f aca="false">IF($A82="",0,SUMPRODUCT(((($C$5:$C$64=$A82)+($D$5:$D$64=$A82)+($E$5:$E$64=$A82)+($F$5:$F$64=$A82))&gt;0)*KX$5:KX$64))</f>
        <v>0</v>
      </c>
      <c r="KY82" s="21" t="n">
        <f aca="false">IF($A82="",0,SUMPRODUCT(((($C$5:$C$64=$A82)+($D$5:$D$64=$A82)+($E$5:$E$64=$A82)+($F$5:$F$64=$A82))&gt;0)*KY$5:KY$64))</f>
        <v>0</v>
      </c>
      <c r="KZ82" s="21" t="n">
        <f aca="false">IF($A82="",0,SUMPRODUCT(((($C$5:$C$64=$A82)+($D$5:$D$64=$A82)+($E$5:$E$64=$A82)+($F$5:$F$64=$A82))&gt;0)*KZ$5:KZ$64))</f>
        <v>0</v>
      </c>
      <c r="LA82" s="21" t="n">
        <f aca="false">IF($A82="",0,SUMPRODUCT(((($C$5:$C$64=$A82)+($D$5:$D$64=$A82)+($E$5:$E$64=$A82)+($F$5:$F$64=$A82))&gt;0)*LA$5:LA$64))</f>
        <v>0</v>
      </c>
      <c r="LB82" s="21" t="n">
        <f aca="false">IF($A82="",0,SUMPRODUCT(((($C$5:$C$64=$A82)+($D$5:$D$64=$A82)+($E$5:$E$64=$A82)+($F$5:$F$64=$A82))&gt;0)*LB$5:LB$64))</f>
        <v>0</v>
      </c>
      <c r="LC82" s="21" t="n">
        <f aca="false">IF($A82="",0,SUMPRODUCT(((($C$5:$C$64=$A82)+($D$5:$D$64=$A82)+($E$5:$E$64=$A82)+($F$5:$F$64=$A82))&gt;0)*LC$5:LC$64))</f>
        <v>0</v>
      </c>
      <c r="LD82" s="21" t="n">
        <f aca="false">IF($A82="",0,SUMPRODUCT(((($C$5:$C$64=$A82)+($D$5:$D$64=$A82)+($E$5:$E$64=$A82)+($F$5:$F$64=$A82))&gt;0)*LD$5:LD$64))</f>
        <v>0</v>
      </c>
      <c r="LE82" s="21" t="n">
        <f aca="false">IF($A82="",0,SUMPRODUCT(((($C$5:$C$64=$A82)+($D$5:$D$64=$A82)+($E$5:$E$64=$A82)+($F$5:$F$64=$A82))&gt;0)*LE$5:LE$64))</f>
        <v>0</v>
      </c>
      <c r="LF82" s="21" t="n">
        <f aca="false">IF($A82="",0,SUMPRODUCT(((($C$5:$C$64=$A82)+($D$5:$D$64=$A82)+($E$5:$E$64=$A82)+($F$5:$F$64=$A82))&gt;0)*LF$5:LF$64))</f>
        <v>0</v>
      </c>
      <c r="LG82" s="21" t="n">
        <f aca="false">IF($A82="",0,SUMPRODUCT(((($C$5:$C$64=$A82)+($D$5:$D$64=$A82)+($E$5:$E$64=$A82)+($F$5:$F$64=$A82))&gt;0)*LG$5:LG$64))</f>
        <v>0</v>
      </c>
      <c r="LH82" s="21" t="n">
        <f aca="false">IF($A82="",0,SUMPRODUCT(((($C$5:$C$64=$A82)+($D$5:$D$64=$A82)+($E$5:$E$64=$A82)+($F$5:$F$64=$A82))&gt;0)*LH$5:LH$64))</f>
        <v>0</v>
      </c>
      <c r="LI82" s="21" t="n">
        <f aca="false">IF($A82="",0,SUMPRODUCT(((($C$5:$C$64=$A82)+($D$5:$D$64=$A82)+($E$5:$E$64=$A82)+($F$5:$F$64=$A82))&gt;0)*LI$5:LI$64))</f>
        <v>0</v>
      </c>
      <c r="LJ82" s="21" t="n">
        <f aca="false">IF($A82="",0,SUMPRODUCT(((($C$5:$C$64=$A82)+($D$5:$D$64=$A82)+($E$5:$E$64=$A82)+($F$5:$F$64=$A82))&gt;0)*LJ$5:LJ$64))</f>
        <v>0</v>
      </c>
      <c r="LK82" s="21" t="n">
        <f aca="false">IF($A82="",0,SUMPRODUCT(((($C$5:$C$64=$A82)+($D$5:$D$64=$A82)+($E$5:$E$64=$A82)+($F$5:$F$64=$A82))&gt;0)*LK$5:LK$64))</f>
        <v>0</v>
      </c>
      <c r="LL82" s="21" t="n">
        <f aca="false">IF($A82="",0,SUMPRODUCT(((($C$5:$C$64=$A82)+($D$5:$D$64=$A82)+($E$5:$E$64=$A82)+($F$5:$F$64=$A82))&gt;0)*LL$5:LL$64))</f>
        <v>0</v>
      </c>
      <c r="LM82" s="21" t="n">
        <f aca="false">IF($A82="",0,SUMPRODUCT(((($C$5:$C$64=$A82)+($D$5:$D$64=$A82)+($E$5:$E$64=$A82)+($F$5:$F$64=$A82))&gt;0)*LM$5:LM$64))</f>
        <v>0</v>
      </c>
      <c r="LN82" s="21" t="n">
        <f aca="false">IF($A82="",0,SUMPRODUCT(((($C$5:$C$64=$A82)+($D$5:$D$64=$A82)+($E$5:$E$64=$A82)+($F$5:$F$64=$A82))&gt;0)*LN$5:LN$64))</f>
        <v>0</v>
      </c>
      <c r="LO82" s="21" t="n">
        <f aca="false">IF($A82="",0,SUMPRODUCT(((($C$5:$C$64=$A82)+($D$5:$D$64=$A82)+($E$5:$E$64=$A82)+($F$5:$F$64=$A82))&gt;0)*LO$5:LO$64))</f>
        <v>0</v>
      </c>
      <c r="LP82" s="21" t="n">
        <f aca="false">IF($A82="",0,SUMPRODUCT(((($C$5:$C$64=$A82)+($D$5:$D$64=$A82)+($E$5:$E$64=$A82)+($F$5:$F$64=$A82))&gt;0)*LP$5:LP$64))</f>
        <v>0</v>
      </c>
      <c r="LQ82" s="21" t="n">
        <f aca="false">IF($A82="",0,SUMPRODUCT(((($C$5:$C$64=$A82)+($D$5:$D$64=$A82)+($E$5:$E$64=$A82)+($F$5:$F$64=$A82))&gt;0)*LQ$5:LQ$64))</f>
        <v>0</v>
      </c>
      <c r="LR82" s="21" t="n">
        <f aca="false">IF($A82="",0,SUMPRODUCT(((($C$5:$C$64=$A82)+($D$5:$D$64=$A82)+($E$5:$E$64=$A82)+($F$5:$F$64=$A82))&gt;0)*LR$5:LR$64))</f>
        <v>0</v>
      </c>
      <c r="LS82" s="21" t="n">
        <f aca="false">IF($A82="",0,SUMPRODUCT(((($C$5:$C$64=$A82)+($D$5:$D$64=$A82)+($E$5:$E$64=$A82)+($F$5:$F$64=$A82))&gt;0)*LS$5:LS$64))</f>
        <v>0</v>
      </c>
      <c r="LT82" s="21" t="n">
        <f aca="false">IF($A82="",0,SUMPRODUCT(((($C$5:$C$64=$A82)+($D$5:$D$64=$A82)+($E$5:$E$64=$A82)+($F$5:$F$64=$A82))&gt;0)*LT$5:LT$64))</f>
        <v>0</v>
      </c>
      <c r="LU82" s="21" t="n">
        <f aca="false">IF($A82="",0,SUMPRODUCT(((($C$5:$C$64=$A82)+($D$5:$D$64=$A82)+($E$5:$E$64=$A82)+($F$5:$F$64=$A82))&gt;0)*LU$5:LU$64))</f>
        <v>0</v>
      </c>
      <c r="LV82" s="21" t="n">
        <f aca="false">IF($A82="",0,SUMPRODUCT(((($C$5:$C$64=$A82)+($D$5:$D$64=$A82)+($E$5:$E$64=$A82)+($F$5:$F$64=$A82))&gt;0)*LV$5:LV$64))</f>
        <v>0</v>
      </c>
      <c r="LW82" s="21" t="n">
        <f aca="false">IF($A82="",0,SUMPRODUCT(((($C$5:$C$64=$A82)+($D$5:$D$64=$A82)+($E$5:$E$64=$A82)+($F$5:$F$64=$A82))&gt;0)*LW$5:LW$64))</f>
        <v>0</v>
      </c>
      <c r="LX82" s="21" t="n">
        <f aca="false">IF($A82="",0,SUMPRODUCT(((($C$5:$C$64=$A82)+($D$5:$D$64=$A82)+($E$5:$E$64=$A82)+($F$5:$F$64=$A82))&gt;0)*LX$5:LX$64))</f>
        <v>0</v>
      </c>
      <c r="LY82" s="21" t="n">
        <f aca="false">IF($A82="",0,SUMPRODUCT(((($C$5:$C$64=$A82)+($D$5:$D$64=$A82)+($E$5:$E$64=$A82)+($F$5:$F$64=$A82))&gt;0)*LY$5:LY$64))</f>
        <v>0</v>
      </c>
      <c r="LZ82" s="21" t="n">
        <f aca="false">IF($A82="",0,SUMPRODUCT(((($C$5:$C$64=$A82)+($D$5:$D$64=$A82)+($E$5:$E$64=$A82)+($F$5:$F$64=$A82))&gt;0)*LZ$5:LZ$64))</f>
        <v>0</v>
      </c>
      <c r="MA82" s="21" t="n">
        <f aca="false">IF($A82="",0,SUMPRODUCT(((($C$5:$C$64=$A82)+($D$5:$D$64=$A82)+($E$5:$E$64=$A82)+($F$5:$F$64=$A82))&gt;0)*MA$5:MA$64))</f>
        <v>0</v>
      </c>
      <c r="MB82" s="21" t="n">
        <f aca="false">IF($A82="",0,SUMPRODUCT(((($C$5:$C$64=$A82)+($D$5:$D$64=$A82)+($E$5:$E$64=$A82)+($F$5:$F$64=$A82))&gt;0)*MB$5:MB$64))</f>
        <v>0</v>
      </c>
      <c r="MC82" s="21" t="n">
        <f aca="false">IF($A82="",0,SUMPRODUCT(((($C$5:$C$64=$A82)+($D$5:$D$64=$A82)+($E$5:$E$64=$A82)+($F$5:$F$64=$A82))&gt;0)*MC$5:MC$64))</f>
        <v>0</v>
      </c>
      <c r="MD82" s="21" t="n">
        <f aca="false">IF($A82="",0,SUMPRODUCT(((($C$5:$C$64=$A82)+($D$5:$D$64=$A82)+($E$5:$E$64=$A82)+($F$5:$F$64=$A82))&gt;0)*MD$5:MD$64))</f>
        <v>0</v>
      </c>
      <c r="ME82" s="21" t="n">
        <f aca="false">IF($A82="",0,SUMPRODUCT(((($C$5:$C$64=$A82)+($D$5:$D$64=$A82)+($E$5:$E$64=$A82)+($F$5:$F$64=$A82))&gt;0)*ME$5:ME$64))</f>
        <v>0</v>
      </c>
      <c r="MF82" s="21" t="n">
        <f aca="false">IF($A82="",0,SUMPRODUCT(((($C$5:$C$64=$A82)+($D$5:$D$64=$A82)+($E$5:$E$64=$A82)+($F$5:$F$64=$A82))&gt;0)*MF$5:MF$64))</f>
        <v>0</v>
      </c>
      <c r="MG82" s="21" t="n">
        <f aca="false">IF($A82="",0,SUMPRODUCT(((($C$5:$C$64=$A82)+($D$5:$D$64=$A82)+($E$5:$E$64=$A82)+($F$5:$F$64=$A82))&gt;0)*MG$5:MG$64))</f>
        <v>0</v>
      </c>
      <c r="MH82" s="21" t="n">
        <f aca="false">IF($A82="",0,SUMPRODUCT(((($C$5:$C$64=$A82)+($D$5:$D$64=$A82)+($E$5:$E$64=$A82)+($F$5:$F$64=$A82))&gt;0)*MH$5:MH$64))</f>
        <v>0</v>
      </c>
      <c r="MI82" s="21" t="n">
        <f aca="false">IF($A82="",0,SUMPRODUCT(((($C$5:$C$64=$A82)+($D$5:$D$64=$A82)+($E$5:$E$64=$A82)+($F$5:$F$64=$A82))&gt;0)*MI$5:MI$64))</f>
        <v>0</v>
      </c>
      <c r="MJ82" s="21" t="n">
        <f aca="false">IF($A82="",0,SUMPRODUCT(((($C$5:$C$64=$A82)+($D$5:$D$64=$A82)+($E$5:$E$64=$A82)+($F$5:$F$64=$A82))&gt;0)*MJ$5:MJ$64))</f>
        <v>0</v>
      </c>
      <c r="MK82" s="21" t="n">
        <f aca="false">IF($A82="",0,SUMPRODUCT(((($C$5:$C$64=$A82)+($D$5:$D$64=$A82)+($E$5:$E$64=$A82)+($F$5:$F$64=$A82))&gt;0)*MK$5:MK$64))</f>
        <v>0</v>
      </c>
      <c r="ML82" s="21" t="n">
        <f aca="false">IF($A82="",0,SUMPRODUCT(((($C$5:$C$64=$A82)+($D$5:$D$64=$A82)+($E$5:$E$64=$A82)+($F$5:$F$64=$A82))&gt;0)*ML$5:ML$64))</f>
        <v>0</v>
      </c>
      <c r="MM82" s="21" t="n">
        <f aca="false">IF($A82="",0,SUMPRODUCT(((($C$5:$C$64=$A82)+($D$5:$D$64=$A82)+($E$5:$E$64=$A82)+($F$5:$F$64=$A82))&gt;0)*MM$5:MM$64))</f>
        <v>0</v>
      </c>
      <c r="MN82" s="21" t="n">
        <f aca="false">IF($A82="",0,SUMPRODUCT(((($C$5:$C$64=$A82)+($D$5:$D$64=$A82)+($E$5:$E$64=$A82)+($F$5:$F$64=$A82))&gt;0)*MN$5:MN$64))</f>
        <v>0</v>
      </c>
      <c r="MO82" s="21" t="n">
        <f aca="false">IF($A82="",0,SUMPRODUCT(((($C$5:$C$64=$A82)+($D$5:$D$64=$A82)+($E$5:$E$64=$A82)+($F$5:$F$64=$A82))&gt;0)*MO$5:MO$64))</f>
        <v>0</v>
      </c>
      <c r="MP82" s="21" t="n">
        <f aca="false">IF($A82="",0,SUMPRODUCT(((($C$5:$C$64=$A82)+($D$5:$D$64=$A82)+($E$5:$E$64=$A82)+($F$5:$F$64=$A82))&gt;0)*MP$5:MP$64))</f>
        <v>0</v>
      </c>
      <c r="MQ82" s="21" t="n">
        <f aca="false">IF($A82="",0,SUMPRODUCT(((($C$5:$C$64=$A82)+($D$5:$D$64=$A82)+($E$5:$E$64=$A82)+($F$5:$F$64=$A82))&gt;0)*MQ$5:MQ$64))</f>
        <v>0</v>
      </c>
      <c r="MR82" s="21" t="n">
        <f aca="false">IF($A82="",0,SUMPRODUCT(((($C$5:$C$64=$A82)+($D$5:$D$64=$A82)+($E$5:$E$64=$A82)+($F$5:$F$64=$A82))&gt;0)*MR$5:MR$64))</f>
        <v>0</v>
      </c>
      <c r="MS82" s="21" t="n">
        <f aca="false">IF($A82="",0,SUMPRODUCT(((($C$5:$C$64=$A82)+($D$5:$D$64=$A82)+($E$5:$E$64=$A82)+($F$5:$F$64=$A82))&gt;0)*MS$5:MS$64))</f>
        <v>0</v>
      </c>
      <c r="MT82" s="21" t="n">
        <f aca="false">IF($A82="",0,SUMPRODUCT(((($C$5:$C$64=$A82)+($D$5:$D$64=$A82)+($E$5:$E$64=$A82)+($F$5:$F$64=$A82))&gt;0)*MT$5:MT$64))</f>
        <v>0</v>
      </c>
      <c r="MU82" s="21" t="n">
        <f aca="false">IF($A82="",0,SUMPRODUCT(((($C$5:$C$64=$A82)+($D$5:$D$64=$A82)+($E$5:$E$64=$A82)+($F$5:$F$64=$A82))&gt;0)*MU$5:MU$64))</f>
        <v>0</v>
      </c>
      <c r="MV82" s="21" t="n">
        <f aca="false">IF($A82="",0,SUMPRODUCT(((($C$5:$C$64=$A82)+($D$5:$D$64=$A82)+($E$5:$E$64=$A82)+($F$5:$F$64=$A82))&gt;0)*MV$5:MV$64))</f>
        <v>0</v>
      </c>
      <c r="MW82" s="21" t="n">
        <f aca="false">IF($A82="",0,SUMPRODUCT(((($C$5:$C$64=$A82)+($D$5:$D$64=$A82)+($E$5:$E$64=$A82)+($F$5:$F$64=$A82))&gt;0)*MW$5:MW$64))</f>
        <v>0</v>
      </c>
      <c r="MX82" s="21" t="n">
        <f aca="false">IF($A82="",0,SUMPRODUCT(((($C$5:$C$64=$A82)+($D$5:$D$64=$A82)+($E$5:$E$64=$A82)+($F$5:$F$64=$A82))&gt;0)*MX$5:MX$64))</f>
        <v>0</v>
      </c>
      <c r="MY82" s="21" t="n">
        <f aca="false">IF($A82="",0,SUMPRODUCT(((($C$5:$C$64=$A82)+($D$5:$D$64=$A82)+($E$5:$E$64=$A82)+($F$5:$F$64=$A82))&gt;0)*MY$5:MY$64))</f>
        <v>0</v>
      </c>
      <c r="MZ82" s="21" t="n">
        <f aca="false">IF($A82="",0,SUMPRODUCT(((($C$5:$C$64=$A82)+($D$5:$D$64=$A82)+($E$5:$E$64=$A82)+($F$5:$F$64=$A82))&gt;0)*MZ$5:MZ$64))</f>
        <v>0</v>
      </c>
      <c r="NA82" s="21" t="n">
        <f aca="false">IF($A82="",0,SUMPRODUCT(((($C$5:$C$64=$A82)+($D$5:$D$64=$A82)+($E$5:$E$64=$A82)+($F$5:$F$64=$A82))&gt;0)*NA$5:NA$64))</f>
        <v>0</v>
      </c>
      <c r="NB82" s="21" t="n">
        <f aca="false">IF($A82="",0,SUMPRODUCT(((($C$5:$C$64=$A82)+($D$5:$D$64=$A82)+($E$5:$E$64=$A82)+($F$5:$F$64=$A82))&gt;0)*NB$5:NB$64))</f>
        <v>0</v>
      </c>
      <c r="NC82" s="21" t="n">
        <f aca="false">IF($A82="",0,SUMPRODUCT(((($C$5:$C$64=$A82)+($D$5:$D$64=$A82)+($E$5:$E$64=$A82)+($F$5:$F$64=$A82))&gt;0)*NC$5:NC$64))</f>
        <v>0</v>
      </c>
      <c r="ND82" s="21" t="n">
        <f aca="false">IF($A82="",0,SUMPRODUCT(((($C$5:$C$64=$A82)+($D$5:$D$64=$A82)+($E$5:$E$64=$A82)+($F$5:$F$64=$A82))&gt;0)*ND$5:ND$64))</f>
        <v>0</v>
      </c>
      <c r="NE82" s="21" t="n">
        <f aca="false">IF($A82="",0,SUMPRODUCT(((($C$5:$C$64=$A82)+($D$5:$D$64=$A82)+($E$5:$E$64=$A82)+($F$5:$F$64=$A82))&gt;0)*NE$5:NE$64))</f>
        <v>0</v>
      </c>
      <c r="NF82" s="21" t="n">
        <f aca="false">IF($A82="",0,SUMPRODUCT(((($C$5:$C$64=$A82)+($D$5:$D$64=$A82)+($E$5:$E$64=$A82)+($F$5:$F$64=$A82))&gt;0)*NF$5:NF$64))</f>
        <v>0</v>
      </c>
      <c r="NG82" s="21" t="n">
        <f aca="false">IF($A82="",0,SUMPRODUCT(((($C$5:$C$64=$A82)+($D$5:$D$64=$A82)+($E$5:$E$64=$A82)+($F$5:$F$64=$A82))&gt;0)*NG$5:NG$64))</f>
        <v>0</v>
      </c>
      <c r="NH82" s="21" t="n">
        <f aca="false">IF($A82="",0,SUMPRODUCT(((($C$5:$C$64=$A82)+($D$5:$D$64=$A82)+($E$5:$E$64=$A82)+($F$5:$F$64=$A82))&gt;0)*NH$5:NH$64))</f>
        <v>0</v>
      </c>
    </row>
    <row r="83" customFormat="false" ht="15" hidden="false" customHeight="false" outlineLevel="0" collapsed="false">
      <c r="A83" s="6" t="str">
        <f aca="false">IF(Einstellungen!E9="","",Einstellungen!E9)</f>
        <v>Station 2A</v>
      </c>
      <c r="B83" s="20" t="n">
        <f aca="false">IF(Einstellungen!F9="",999,Einstellungen!F9)</f>
        <v>2</v>
      </c>
      <c r="C83" s="5" t="n">
        <f aca="false">Einstellungen!G9</f>
        <v>3</v>
      </c>
      <c r="D83" s="5"/>
      <c r="E83" s="5"/>
      <c r="F83" s="5"/>
      <c r="G83" s="21" t="n">
        <f aca="false">IF($A83="",0,SUMPRODUCT(((($C$5:$C$64=$A83)+($D$5:$D$64=$A83)+($E$5:$E$64=$A83)+($F$5:$F$64=$A83))&gt;0)*G$5:G$64))</f>
        <v>0</v>
      </c>
      <c r="H83" s="21" t="n">
        <f aca="false">IF($A83="",0,SUMPRODUCT(((($C$5:$C$64=$A83)+($D$5:$D$64=$A83)+($E$5:$E$64=$A83)+($F$5:$F$64=$A83))&gt;0)*H$5:H$64))</f>
        <v>0</v>
      </c>
      <c r="I83" s="21" t="n">
        <f aca="false">IF($A83="",0,SUMPRODUCT(((($C$5:$C$64=$A83)+($D$5:$D$64=$A83)+($E$5:$E$64=$A83)+($F$5:$F$64=$A83))&gt;0)*I$5:I$64))</f>
        <v>0</v>
      </c>
      <c r="J83" s="21" t="n">
        <f aca="false">IF($A83="",0,SUMPRODUCT(((($C$5:$C$64=$A83)+($D$5:$D$64=$A83)+($E$5:$E$64=$A83)+($F$5:$F$64=$A83))&gt;0)*J$5:J$64))</f>
        <v>0</v>
      </c>
      <c r="K83" s="21" t="n">
        <f aca="false">IF($A83="",0,SUMPRODUCT(((($C$5:$C$64=$A83)+($D$5:$D$64=$A83)+($E$5:$E$64=$A83)+($F$5:$F$64=$A83))&gt;0)*K$5:K$64))</f>
        <v>0</v>
      </c>
      <c r="L83" s="21" t="n">
        <f aca="false">IF($A83="",0,SUMPRODUCT(((($C$5:$C$64=$A83)+($D$5:$D$64=$A83)+($E$5:$E$64=$A83)+($F$5:$F$64=$A83))&gt;0)*L$5:L$64))</f>
        <v>0</v>
      </c>
      <c r="M83" s="21" t="n">
        <f aca="false">IF($A83="",0,SUMPRODUCT(((($C$5:$C$64=$A83)+($D$5:$D$64=$A83)+($E$5:$E$64=$A83)+($F$5:$F$64=$A83))&gt;0)*M$5:M$64))</f>
        <v>0</v>
      </c>
      <c r="N83" s="21" t="n">
        <f aca="false">IF($A83="",0,SUMPRODUCT(((($C$5:$C$64=$A83)+($D$5:$D$64=$A83)+($E$5:$E$64=$A83)+($F$5:$F$64=$A83))&gt;0)*N$5:N$64))</f>
        <v>0</v>
      </c>
      <c r="O83" s="21" t="n">
        <f aca="false">IF($A83="",0,SUMPRODUCT(((($C$5:$C$64=$A83)+($D$5:$D$64=$A83)+($E$5:$E$64=$A83)+($F$5:$F$64=$A83))&gt;0)*O$5:O$64))</f>
        <v>0</v>
      </c>
      <c r="P83" s="21" t="n">
        <f aca="false">IF($A83="",0,SUMPRODUCT(((($C$5:$C$64=$A83)+($D$5:$D$64=$A83)+($E$5:$E$64=$A83)+($F$5:$F$64=$A83))&gt;0)*P$5:P$64))</f>
        <v>0</v>
      </c>
      <c r="Q83" s="21" t="n">
        <f aca="false">IF($A83="",0,SUMPRODUCT(((($C$5:$C$64=$A83)+($D$5:$D$64=$A83)+($E$5:$E$64=$A83)+($F$5:$F$64=$A83))&gt;0)*Q$5:Q$64))</f>
        <v>0</v>
      </c>
      <c r="R83" s="21" t="n">
        <f aca="false">IF($A83="",0,SUMPRODUCT(((($C$5:$C$64=$A83)+($D$5:$D$64=$A83)+($E$5:$E$64=$A83)+($F$5:$F$64=$A83))&gt;0)*R$5:R$64))</f>
        <v>0</v>
      </c>
      <c r="S83" s="21" t="n">
        <f aca="false">IF($A83="",0,SUMPRODUCT(((($C$5:$C$64=$A83)+($D$5:$D$64=$A83)+($E$5:$E$64=$A83)+($F$5:$F$64=$A83))&gt;0)*S$5:S$64))</f>
        <v>0</v>
      </c>
      <c r="T83" s="21" t="n">
        <f aca="false">IF($A83="",0,SUMPRODUCT(((($C$5:$C$64=$A83)+($D$5:$D$64=$A83)+($E$5:$E$64=$A83)+($F$5:$F$64=$A83))&gt;0)*T$5:T$64))</f>
        <v>0</v>
      </c>
      <c r="U83" s="21" t="n">
        <f aca="false">IF($A83="",0,SUMPRODUCT(((($C$5:$C$64=$A83)+($D$5:$D$64=$A83)+($E$5:$E$64=$A83)+($F$5:$F$64=$A83))&gt;0)*U$5:U$64))</f>
        <v>0</v>
      </c>
      <c r="V83" s="21" t="n">
        <f aca="false">IF($A83="",0,SUMPRODUCT(((($C$5:$C$64=$A83)+($D$5:$D$64=$A83)+($E$5:$E$64=$A83)+($F$5:$F$64=$A83))&gt;0)*V$5:V$64))</f>
        <v>0</v>
      </c>
      <c r="W83" s="21" t="n">
        <f aca="false">IF($A83="",0,SUMPRODUCT(((($C$5:$C$64=$A83)+($D$5:$D$64=$A83)+($E$5:$E$64=$A83)+($F$5:$F$64=$A83))&gt;0)*W$5:W$64))</f>
        <v>0</v>
      </c>
      <c r="X83" s="21" t="n">
        <f aca="false">IF($A83="",0,SUMPRODUCT(((($C$5:$C$64=$A83)+($D$5:$D$64=$A83)+($E$5:$E$64=$A83)+($F$5:$F$64=$A83))&gt;0)*X$5:X$64))</f>
        <v>0</v>
      </c>
      <c r="Y83" s="21" t="n">
        <f aca="false">IF($A83="",0,SUMPRODUCT(((($C$5:$C$64=$A83)+($D$5:$D$64=$A83)+($E$5:$E$64=$A83)+($F$5:$F$64=$A83))&gt;0)*Y$5:Y$64))</f>
        <v>0</v>
      </c>
      <c r="Z83" s="21" t="n">
        <f aca="false">IF($A83="",0,SUMPRODUCT(((($C$5:$C$64=$A83)+($D$5:$D$64=$A83)+($E$5:$E$64=$A83)+($F$5:$F$64=$A83))&gt;0)*Z$5:Z$64))</f>
        <v>0</v>
      </c>
      <c r="AA83" s="21" t="n">
        <f aca="false">IF($A83="",0,SUMPRODUCT(((($C$5:$C$64=$A83)+($D$5:$D$64=$A83)+($E$5:$E$64=$A83)+($F$5:$F$64=$A83))&gt;0)*AA$5:AA$64))</f>
        <v>0</v>
      </c>
      <c r="AB83" s="21" t="n">
        <f aca="false">IF($A83="",0,SUMPRODUCT(((($C$5:$C$64=$A83)+($D$5:$D$64=$A83)+($E$5:$E$64=$A83)+($F$5:$F$64=$A83))&gt;0)*AB$5:AB$64))</f>
        <v>0</v>
      </c>
      <c r="AC83" s="21" t="n">
        <f aca="false">IF($A83="",0,SUMPRODUCT(((($C$5:$C$64=$A83)+($D$5:$D$64=$A83)+($E$5:$E$64=$A83)+($F$5:$F$64=$A83))&gt;0)*AC$5:AC$64))</f>
        <v>0</v>
      </c>
      <c r="AD83" s="21" t="n">
        <f aca="false">IF($A83="",0,SUMPRODUCT(((($C$5:$C$64=$A83)+($D$5:$D$64=$A83)+($E$5:$E$64=$A83)+($F$5:$F$64=$A83))&gt;0)*AD$5:AD$64))</f>
        <v>0</v>
      </c>
      <c r="AE83" s="21" t="n">
        <f aca="false">IF($A83="",0,SUMPRODUCT(((($C$5:$C$64=$A83)+($D$5:$D$64=$A83)+($E$5:$E$64=$A83)+($F$5:$F$64=$A83))&gt;0)*AE$5:AE$64))</f>
        <v>0</v>
      </c>
      <c r="AF83" s="21" t="n">
        <f aca="false">IF($A83="",0,SUMPRODUCT(((($C$5:$C$64=$A83)+($D$5:$D$64=$A83)+($E$5:$E$64=$A83)+($F$5:$F$64=$A83))&gt;0)*AF$5:AF$64))</f>
        <v>0</v>
      </c>
      <c r="AG83" s="21" t="n">
        <f aca="false">IF($A83="",0,SUMPRODUCT(((($C$5:$C$64=$A83)+($D$5:$D$64=$A83)+($E$5:$E$64=$A83)+($F$5:$F$64=$A83))&gt;0)*AG$5:AG$64))</f>
        <v>0</v>
      </c>
      <c r="AH83" s="21" t="n">
        <f aca="false">IF($A83="",0,SUMPRODUCT(((($C$5:$C$64=$A83)+($D$5:$D$64=$A83)+($E$5:$E$64=$A83)+($F$5:$F$64=$A83))&gt;0)*AH$5:AH$64))</f>
        <v>0</v>
      </c>
      <c r="AI83" s="21" t="n">
        <f aca="false">IF($A83="",0,SUMPRODUCT(((($C$5:$C$64=$A83)+($D$5:$D$64=$A83)+($E$5:$E$64=$A83)+($F$5:$F$64=$A83))&gt;0)*AI$5:AI$64))</f>
        <v>0</v>
      </c>
      <c r="AJ83" s="21" t="n">
        <f aca="false">IF($A83="",0,SUMPRODUCT(((($C$5:$C$64=$A83)+($D$5:$D$64=$A83)+($E$5:$E$64=$A83)+($F$5:$F$64=$A83))&gt;0)*AJ$5:AJ$64))</f>
        <v>0</v>
      </c>
      <c r="AK83" s="21" t="n">
        <f aca="false">IF($A83="",0,SUMPRODUCT(((($C$5:$C$64=$A83)+($D$5:$D$64=$A83)+($E$5:$E$64=$A83)+($F$5:$F$64=$A83))&gt;0)*AK$5:AK$64))</f>
        <v>0</v>
      </c>
      <c r="AL83" s="21" t="n">
        <f aca="false">IF($A83="",0,SUMPRODUCT(((($C$5:$C$64=$A83)+($D$5:$D$64=$A83)+($E$5:$E$64=$A83)+($F$5:$F$64=$A83))&gt;0)*AL$5:AL$64))</f>
        <v>0</v>
      </c>
      <c r="AM83" s="21" t="n">
        <f aca="false">IF($A83="",0,SUMPRODUCT(((($C$5:$C$64=$A83)+($D$5:$D$64=$A83)+($E$5:$E$64=$A83)+($F$5:$F$64=$A83))&gt;0)*AM$5:AM$64))</f>
        <v>0</v>
      </c>
      <c r="AN83" s="21" t="n">
        <f aca="false">IF($A83="",0,SUMPRODUCT(((($C$5:$C$64=$A83)+($D$5:$D$64=$A83)+($E$5:$E$64=$A83)+($F$5:$F$64=$A83))&gt;0)*AN$5:AN$64))</f>
        <v>0</v>
      </c>
      <c r="AO83" s="21" t="n">
        <f aca="false">IF($A83="",0,SUMPRODUCT(((($C$5:$C$64=$A83)+($D$5:$D$64=$A83)+($E$5:$E$64=$A83)+($F$5:$F$64=$A83))&gt;0)*AO$5:AO$64))</f>
        <v>0</v>
      </c>
      <c r="AP83" s="21" t="n">
        <f aca="false">IF($A83="",0,SUMPRODUCT(((($C$5:$C$64=$A83)+($D$5:$D$64=$A83)+($E$5:$E$64=$A83)+($F$5:$F$64=$A83))&gt;0)*AP$5:AP$64))</f>
        <v>0</v>
      </c>
      <c r="AQ83" s="21" t="n">
        <f aca="false">IF($A83="",0,SUMPRODUCT(((($C$5:$C$64=$A83)+($D$5:$D$64=$A83)+($E$5:$E$64=$A83)+($F$5:$F$64=$A83))&gt;0)*AQ$5:AQ$64))</f>
        <v>0</v>
      </c>
      <c r="AR83" s="21" t="n">
        <f aca="false">IF($A83="",0,SUMPRODUCT(((($C$5:$C$64=$A83)+($D$5:$D$64=$A83)+($E$5:$E$64=$A83)+($F$5:$F$64=$A83))&gt;0)*AR$5:AR$64))</f>
        <v>0</v>
      </c>
      <c r="AS83" s="21" t="n">
        <f aca="false">IF($A83="",0,SUMPRODUCT(((($C$5:$C$64=$A83)+($D$5:$D$64=$A83)+($E$5:$E$64=$A83)+($F$5:$F$64=$A83))&gt;0)*AS$5:AS$64))</f>
        <v>0</v>
      </c>
      <c r="AT83" s="21" t="n">
        <f aca="false">IF($A83="",0,SUMPRODUCT(((($C$5:$C$64=$A83)+($D$5:$D$64=$A83)+($E$5:$E$64=$A83)+($F$5:$F$64=$A83))&gt;0)*AT$5:AT$64))</f>
        <v>0</v>
      </c>
      <c r="AU83" s="21" t="n">
        <f aca="false">IF($A83="",0,SUMPRODUCT(((($C$5:$C$64=$A83)+($D$5:$D$64=$A83)+($E$5:$E$64=$A83)+($F$5:$F$64=$A83))&gt;0)*AU$5:AU$64))</f>
        <v>0</v>
      </c>
      <c r="AV83" s="21" t="n">
        <f aca="false">IF($A83="",0,SUMPRODUCT(((($C$5:$C$64=$A83)+($D$5:$D$64=$A83)+($E$5:$E$64=$A83)+($F$5:$F$64=$A83))&gt;0)*AV$5:AV$64))</f>
        <v>0</v>
      </c>
      <c r="AW83" s="21" t="n">
        <f aca="false">IF($A83="",0,SUMPRODUCT(((($C$5:$C$64=$A83)+($D$5:$D$64=$A83)+($E$5:$E$64=$A83)+($F$5:$F$64=$A83))&gt;0)*AW$5:AW$64))</f>
        <v>0</v>
      </c>
      <c r="AX83" s="21" t="n">
        <f aca="false">IF($A83="",0,SUMPRODUCT(((($C$5:$C$64=$A83)+($D$5:$D$64=$A83)+($E$5:$E$64=$A83)+($F$5:$F$64=$A83))&gt;0)*AX$5:AX$64))</f>
        <v>0</v>
      </c>
      <c r="AY83" s="21" t="n">
        <f aca="false">IF($A83="",0,SUMPRODUCT(((($C$5:$C$64=$A83)+($D$5:$D$64=$A83)+($E$5:$E$64=$A83)+($F$5:$F$64=$A83))&gt;0)*AY$5:AY$64))</f>
        <v>0</v>
      </c>
      <c r="AZ83" s="21" t="n">
        <f aca="false">IF($A83="",0,SUMPRODUCT(((($C$5:$C$64=$A83)+($D$5:$D$64=$A83)+($E$5:$E$64=$A83)+($F$5:$F$64=$A83))&gt;0)*AZ$5:AZ$64))</f>
        <v>0</v>
      </c>
      <c r="BA83" s="21" t="n">
        <f aca="false">IF($A83="",0,SUMPRODUCT(((($C$5:$C$64=$A83)+($D$5:$D$64=$A83)+($E$5:$E$64=$A83)+($F$5:$F$64=$A83))&gt;0)*BA$5:BA$64))</f>
        <v>0</v>
      </c>
      <c r="BB83" s="21" t="n">
        <f aca="false">IF($A83="",0,SUMPRODUCT(((($C$5:$C$64=$A83)+($D$5:$D$64=$A83)+($E$5:$E$64=$A83)+($F$5:$F$64=$A83))&gt;0)*BB$5:BB$64))</f>
        <v>0</v>
      </c>
      <c r="BC83" s="21" t="n">
        <f aca="false">IF($A83="",0,SUMPRODUCT(((($C$5:$C$64=$A83)+($D$5:$D$64=$A83)+($E$5:$E$64=$A83)+($F$5:$F$64=$A83))&gt;0)*BC$5:BC$64))</f>
        <v>0</v>
      </c>
      <c r="BD83" s="21" t="n">
        <f aca="false">IF($A83="",0,SUMPRODUCT(((($C$5:$C$64=$A83)+($D$5:$D$64=$A83)+($E$5:$E$64=$A83)+($F$5:$F$64=$A83))&gt;0)*BD$5:BD$64))</f>
        <v>0</v>
      </c>
      <c r="BE83" s="21" t="n">
        <f aca="false">IF($A83="",0,SUMPRODUCT(((($C$5:$C$64=$A83)+($D$5:$D$64=$A83)+($E$5:$E$64=$A83)+($F$5:$F$64=$A83))&gt;0)*BE$5:BE$64))</f>
        <v>0</v>
      </c>
      <c r="BF83" s="21" t="n">
        <f aca="false">IF($A83="",0,SUMPRODUCT(((($C$5:$C$64=$A83)+($D$5:$D$64=$A83)+($E$5:$E$64=$A83)+($F$5:$F$64=$A83))&gt;0)*BF$5:BF$64))</f>
        <v>0</v>
      </c>
      <c r="BG83" s="21" t="n">
        <f aca="false">IF($A83="",0,SUMPRODUCT(((($C$5:$C$64=$A83)+($D$5:$D$64=$A83)+($E$5:$E$64=$A83)+($F$5:$F$64=$A83))&gt;0)*BG$5:BG$64))</f>
        <v>0</v>
      </c>
      <c r="BH83" s="21" t="n">
        <f aca="false">IF($A83="",0,SUMPRODUCT(((($C$5:$C$64=$A83)+($D$5:$D$64=$A83)+($E$5:$E$64=$A83)+($F$5:$F$64=$A83))&gt;0)*BH$5:BH$64))</f>
        <v>0</v>
      </c>
      <c r="BI83" s="21" t="n">
        <f aca="false">IF($A83="",0,SUMPRODUCT(((($C$5:$C$64=$A83)+($D$5:$D$64=$A83)+($E$5:$E$64=$A83)+($F$5:$F$64=$A83))&gt;0)*BI$5:BI$64))</f>
        <v>0</v>
      </c>
      <c r="BJ83" s="21" t="n">
        <f aca="false">IF($A83="",0,SUMPRODUCT(((($C$5:$C$64=$A83)+($D$5:$D$64=$A83)+($E$5:$E$64=$A83)+($F$5:$F$64=$A83))&gt;0)*BJ$5:BJ$64))</f>
        <v>0</v>
      </c>
      <c r="BK83" s="21" t="n">
        <f aca="false">IF($A83="",0,SUMPRODUCT(((($C$5:$C$64=$A83)+($D$5:$D$64=$A83)+($E$5:$E$64=$A83)+($F$5:$F$64=$A83))&gt;0)*BK$5:BK$64))</f>
        <v>0</v>
      </c>
      <c r="BL83" s="21" t="n">
        <f aca="false">IF($A83="",0,SUMPRODUCT(((($C$5:$C$64=$A83)+($D$5:$D$64=$A83)+($E$5:$E$64=$A83)+($F$5:$F$64=$A83))&gt;0)*BL$5:BL$64))</f>
        <v>0</v>
      </c>
      <c r="BM83" s="21" t="n">
        <f aca="false">IF($A83="",0,SUMPRODUCT(((($C$5:$C$64=$A83)+($D$5:$D$64=$A83)+($E$5:$E$64=$A83)+($F$5:$F$64=$A83))&gt;0)*BM$5:BM$64))</f>
        <v>0</v>
      </c>
      <c r="BN83" s="21" t="n">
        <f aca="false">IF($A83="",0,SUMPRODUCT(((($C$5:$C$64=$A83)+($D$5:$D$64=$A83)+($E$5:$E$64=$A83)+($F$5:$F$64=$A83))&gt;0)*BN$5:BN$64))</f>
        <v>0</v>
      </c>
      <c r="BO83" s="21" t="n">
        <f aca="false">IF($A83="",0,SUMPRODUCT(((($C$5:$C$64=$A83)+($D$5:$D$64=$A83)+($E$5:$E$64=$A83)+($F$5:$F$64=$A83))&gt;0)*BO$5:BO$64))</f>
        <v>0</v>
      </c>
      <c r="BP83" s="21" t="n">
        <f aca="false">IF($A83="",0,SUMPRODUCT(((($C$5:$C$64=$A83)+($D$5:$D$64=$A83)+($E$5:$E$64=$A83)+($F$5:$F$64=$A83))&gt;0)*BP$5:BP$64))</f>
        <v>0</v>
      </c>
      <c r="BQ83" s="21" t="n">
        <f aca="false">IF($A83="",0,SUMPRODUCT(((($C$5:$C$64=$A83)+($D$5:$D$64=$A83)+($E$5:$E$64=$A83)+($F$5:$F$64=$A83))&gt;0)*BQ$5:BQ$64))</f>
        <v>0</v>
      </c>
      <c r="BR83" s="21" t="n">
        <f aca="false">IF($A83="",0,SUMPRODUCT(((($C$5:$C$64=$A83)+($D$5:$D$64=$A83)+($E$5:$E$64=$A83)+($F$5:$F$64=$A83))&gt;0)*BR$5:BR$64))</f>
        <v>0</v>
      </c>
      <c r="BS83" s="21" t="n">
        <f aca="false">IF($A83="",0,SUMPRODUCT(((($C$5:$C$64=$A83)+($D$5:$D$64=$A83)+($E$5:$E$64=$A83)+($F$5:$F$64=$A83))&gt;0)*BS$5:BS$64))</f>
        <v>0</v>
      </c>
      <c r="BT83" s="21" t="n">
        <f aca="false">IF($A83="",0,SUMPRODUCT(((($C$5:$C$64=$A83)+($D$5:$D$64=$A83)+($E$5:$E$64=$A83)+($F$5:$F$64=$A83))&gt;0)*BT$5:BT$64))</f>
        <v>0</v>
      </c>
      <c r="BU83" s="21" t="n">
        <f aca="false">IF($A83="",0,SUMPRODUCT(((($C$5:$C$64=$A83)+($D$5:$D$64=$A83)+($E$5:$E$64=$A83)+($F$5:$F$64=$A83))&gt;0)*BU$5:BU$64))</f>
        <v>0</v>
      </c>
      <c r="BV83" s="21" t="n">
        <f aca="false">IF($A83="",0,SUMPRODUCT(((($C$5:$C$64=$A83)+($D$5:$D$64=$A83)+($E$5:$E$64=$A83)+($F$5:$F$64=$A83))&gt;0)*BV$5:BV$64))</f>
        <v>0</v>
      </c>
      <c r="BW83" s="21" t="n">
        <f aca="false">IF($A83="",0,SUMPRODUCT(((($C$5:$C$64=$A83)+($D$5:$D$64=$A83)+($E$5:$E$64=$A83)+($F$5:$F$64=$A83))&gt;0)*BW$5:BW$64))</f>
        <v>0</v>
      </c>
      <c r="BX83" s="21" t="n">
        <f aca="false">IF($A83="",0,SUMPRODUCT(((($C$5:$C$64=$A83)+($D$5:$D$64=$A83)+($E$5:$E$64=$A83)+($F$5:$F$64=$A83))&gt;0)*BX$5:BX$64))</f>
        <v>0</v>
      </c>
      <c r="BY83" s="21" t="n">
        <f aca="false">IF($A83="",0,SUMPRODUCT(((($C$5:$C$64=$A83)+($D$5:$D$64=$A83)+($E$5:$E$64=$A83)+($F$5:$F$64=$A83))&gt;0)*BY$5:BY$64))</f>
        <v>0</v>
      </c>
      <c r="BZ83" s="21" t="n">
        <f aca="false">IF($A83="",0,SUMPRODUCT(((($C$5:$C$64=$A83)+($D$5:$D$64=$A83)+($E$5:$E$64=$A83)+($F$5:$F$64=$A83))&gt;0)*BZ$5:BZ$64))</f>
        <v>0</v>
      </c>
      <c r="CA83" s="21" t="n">
        <f aca="false">IF($A83="",0,SUMPRODUCT(((($C$5:$C$64=$A83)+($D$5:$D$64=$A83)+($E$5:$E$64=$A83)+($F$5:$F$64=$A83))&gt;0)*CA$5:CA$64))</f>
        <v>0</v>
      </c>
      <c r="CB83" s="21" t="n">
        <f aca="false">IF($A83="",0,SUMPRODUCT(((($C$5:$C$64=$A83)+($D$5:$D$64=$A83)+($E$5:$E$64=$A83)+($F$5:$F$64=$A83))&gt;0)*CB$5:CB$64))</f>
        <v>0</v>
      </c>
      <c r="CC83" s="21" t="n">
        <f aca="false">IF($A83="",0,SUMPRODUCT(((($C$5:$C$64=$A83)+($D$5:$D$64=$A83)+($E$5:$E$64=$A83)+($F$5:$F$64=$A83))&gt;0)*CC$5:CC$64))</f>
        <v>0</v>
      </c>
      <c r="CD83" s="21" t="n">
        <f aca="false">IF($A83="",0,SUMPRODUCT(((($C$5:$C$64=$A83)+($D$5:$D$64=$A83)+($E$5:$E$64=$A83)+($F$5:$F$64=$A83))&gt;0)*CD$5:CD$64))</f>
        <v>0</v>
      </c>
      <c r="CE83" s="21" t="n">
        <f aca="false">IF($A83="",0,SUMPRODUCT(((($C$5:$C$64=$A83)+($D$5:$D$64=$A83)+($E$5:$E$64=$A83)+($F$5:$F$64=$A83))&gt;0)*CE$5:CE$64))</f>
        <v>0</v>
      </c>
      <c r="CF83" s="21" t="n">
        <f aca="false">IF($A83="",0,SUMPRODUCT(((($C$5:$C$64=$A83)+($D$5:$D$64=$A83)+($E$5:$E$64=$A83)+($F$5:$F$64=$A83))&gt;0)*CF$5:CF$64))</f>
        <v>0</v>
      </c>
      <c r="CG83" s="21" t="n">
        <f aca="false">IF($A83="",0,SUMPRODUCT(((($C$5:$C$64=$A83)+($D$5:$D$64=$A83)+($E$5:$E$64=$A83)+($F$5:$F$64=$A83))&gt;0)*CG$5:CG$64))</f>
        <v>0</v>
      </c>
      <c r="CH83" s="21" t="n">
        <f aca="false">IF($A83="",0,SUMPRODUCT(((($C$5:$C$64=$A83)+($D$5:$D$64=$A83)+($E$5:$E$64=$A83)+($F$5:$F$64=$A83))&gt;0)*CH$5:CH$64))</f>
        <v>0</v>
      </c>
      <c r="CI83" s="21" t="n">
        <f aca="false">IF($A83="",0,SUMPRODUCT(((($C$5:$C$64=$A83)+($D$5:$D$64=$A83)+($E$5:$E$64=$A83)+($F$5:$F$64=$A83))&gt;0)*CI$5:CI$64))</f>
        <v>0</v>
      </c>
      <c r="CJ83" s="21" t="n">
        <f aca="false">IF($A83="",0,SUMPRODUCT(((($C$5:$C$64=$A83)+($D$5:$D$64=$A83)+($E$5:$E$64=$A83)+($F$5:$F$64=$A83))&gt;0)*CJ$5:CJ$64))</f>
        <v>0</v>
      </c>
      <c r="CK83" s="21" t="n">
        <f aca="false">IF($A83="",0,SUMPRODUCT(((($C$5:$C$64=$A83)+($D$5:$D$64=$A83)+($E$5:$E$64=$A83)+($F$5:$F$64=$A83))&gt;0)*CK$5:CK$64))</f>
        <v>0</v>
      </c>
      <c r="CL83" s="21" t="n">
        <f aca="false">IF($A83="",0,SUMPRODUCT(((($C$5:$C$64=$A83)+($D$5:$D$64=$A83)+($E$5:$E$64=$A83)+($F$5:$F$64=$A83))&gt;0)*CL$5:CL$64))</f>
        <v>0</v>
      </c>
      <c r="CM83" s="21" t="n">
        <f aca="false">IF($A83="",0,SUMPRODUCT(((($C$5:$C$64=$A83)+($D$5:$D$64=$A83)+($E$5:$E$64=$A83)+($F$5:$F$64=$A83))&gt;0)*CM$5:CM$64))</f>
        <v>0</v>
      </c>
      <c r="CN83" s="21" t="n">
        <f aca="false">IF($A83="",0,SUMPRODUCT(((($C$5:$C$64=$A83)+($D$5:$D$64=$A83)+($E$5:$E$64=$A83)+($F$5:$F$64=$A83))&gt;0)*CN$5:CN$64))</f>
        <v>0</v>
      </c>
      <c r="CO83" s="21" t="n">
        <f aca="false">IF($A83="",0,SUMPRODUCT(((($C$5:$C$64=$A83)+($D$5:$D$64=$A83)+($E$5:$E$64=$A83)+($F$5:$F$64=$A83))&gt;0)*CO$5:CO$64))</f>
        <v>0</v>
      </c>
      <c r="CP83" s="21" t="n">
        <f aca="false">IF($A83="",0,SUMPRODUCT(((($C$5:$C$64=$A83)+($D$5:$D$64=$A83)+($E$5:$E$64=$A83)+($F$5:$F$64=$A83))&gt;0)*CP$5:CP$64))</f>
        <v>0</v>
      </c>
      <c r="CQ83" s="21" t="n">
        <f aca="false">IF($A83="",0,SUMPRODUCT(((($C$5:$C$64=$A83)+($D$5:$D$64=$A83)+($E$5:$E$64=$A83)+($F$5:$F$64=$A83))&gt;0)*CQ$5:CQ$64))</f>
        <v>0</v>
      </c>
      <c r="CR83" s="21" t="n">
        <f aca="false">IF($A83="",0,SUMPRODUCT(((($C$5:$C$64=$A83)+($D$5:$D$64=$A83)+($E$5:$E$64=$A83)+($F$5:$F$64=$A83))&gt;0)*CR$5:CR$64))</f>
        <v>0</v>
      </c>
      <c r="CS83" s="21" t="n">
        <f aca="false">IF($A83="",0,SUMPRODUCT(((($C$5:$C$64=$A83)+($D$5:$D$64=$A83)+($E$5:$E$64=$A83)+($F$5:$F$64=$A83))&gt;0)*CS$5:CS$64))</f>
        <v>0</v>
      </c>
      <c r="CT83" s="21" t="n">
        <f aca="false">IF($A83="",0,SUMPRODUCT(((($C$5:$C$64=$A83)+($D$5:$D$64=$A83)+($E$5:$E$64=$A83)+($F$5:$F$64=$A83))&gt;0)*CT$5:CT$64))</f>
        <v>0</v>
      </c>
      <c r="CU83" s="21" t="n">
        <f aca="false">IF($A83="",0,SUMPRODUCT(((($C$5:$C$64=$A83)+($D$5:$D$64=$A83)+($E$5:$E$64=$A83)+($F$5:$F$64=$A83))&gt;0)*CU$5:CU$64))</f>
        <v>0</v>
      </c>
      <c r="CV83" s="21" t="n">
        <f aca="false">IF($A83="",0,SUMPRODUCT(((($C$5:$C$64=$A83)+($D$5:$D$64=$A83)+($E$5:$E$64=$A83)+($F$5:$F$64=$A83))&gt;0)*CV$5:CV$64))</f>
        <v>0</v>
      </c>
      <c r="CW83" s="21" t="n">
        <f aca="false">IF($A83="",0,SUMPRODUCT(((($C$5:$C$64=$A83)+($D$5:$D$64=$A83)+($E$5:$E$64=$A83)+($F$5:$F$64=$A83))&gt;0)*CW$5:CW$64))</f>
        <v>0</v>
      </c>
      <c r="CX83" s="21" t="n">
        <f aca="false">IF($A83="",0,SUMPRODUCT(((($C$5:$C$64=$A83)+($D$5:$D$64=$A83)+($E$5:$E$64=$A83)+($F$5:$F$64=$A83))&gt;0)*CX$5:CX$64))</f>
        <v>0</v>
      </c>
      <c r="CY83" s="21" t="n">
        <f aca="false">IF($A83="",0,SUMPRODUCT(((($C$5:$C$64=$A83)+($D$5:$D$64=$A83)+($E$5:$E$64=$A83)+($F$5:$F$64=$A83))&gt;0)*CY$5:CY$64))</f>
        <v>0</v>
      </c>
      <c r="CZ83" s="21" t="n">
        <f aca="false">IF($A83="",0,SUMPRODUCT(((($C$5:$C$64=$A83)+($D$5:$D$64=$A83)+($E$5:$E$64=$A83)+($F$5:$F$64=$A83))&gt;0)*CZ$5:CZ$64))</f>
        <v>0</v>
      </c>
      <c r="DA83" s="21" t="n">
        <f aca="false">IF($A83="",0,SUMPRODUCT(((($C$5:$C$64=$A83)+($D$5:$D$64=$A83)+($E$5:$E$64=$A83)+($F$5:$F$64=$A83))&gt;0)*DA$5:DA$64))</f>
        <v>0</v>
      </c>
      <c r="DB83" s="21" t="n">
        <f aca="false">IF($A83="",0,SUMPRODUCT(((($C$5:$C$64=$A83)+($D$5:$D$64=$A83)+($E$5:$E$64=$A83)+($F$5:$F$64=$A83))&gt;0)*DB$5:DB$64))</f>
        <v>0</v>
      </c>
      <c r="DC83" s="21" t="n">
        <f aca="false">IF($A83="",0,SUMPRODUCT(((($C$5:$C$64=$A83)+($D$5:$D$64=$A83)+($E$5:$E$64=$A83)+($F$5:$F$64=$A83))&gt;0)*DC$5:DC$64))</f>
        <v>0</v>
      </c>
      <c r="DD83" s="21" t="n">
        <f aca="false">IF($A83="",0,SUMPRODUCT(((($C$5:$C$64=$A83)+($D$5:$D$64=$A83)+($E$5:$E$64=$A83)+($F$5:$F$64=$A83))&gt;0)*DD$5:DD$64))</f>
        <v>0</v>
      </c>
      <c r="DE83" s="21" t="n">
        <f aca="false">IF($A83="",0,SUMPRODUCT(((($C$5:$C$64=$A83)+($D$5:$D$64=$A83)+($E$5:$E$64=$A83)+($F$5:$F$64=$A83))&gt;0)*DE$5:DE$64))</f>
        <v>0</v>
      </c>
      <c r="DF83" s="21" t="n">
        <f aca="false">IF($A83="",0,SUMPRODUCT(((($C$5:$C$64=$A83)+($D$5:$D$64=$A83)+($E$5:$E$64=$A83)+($F$5:$F$64=$A83))&gt;0)*DF$5:DF$64))</f>
        <v>0</v>
      </c>
      <c r="DG83" s="21" t="n">
        <f aca="false">IF($A83="",0,SUMPRODUCT(((($C$5:$C$64=$A83)+($D$5:$D$64=$A83)+($E$5:$E$64=$A83)+($F$5:$F$64=$A83))&gt;0)*DG$5:DG$64))</f>
        <v>0</v>
      </c>
      <c r="DH83" s="21" t="n">
        <f aca="false">IF($A83="",0,SUMPRODUCT(((($C$5:$C$64=$A83)+($D$5:$D$64=$A83)+($E$5:$E$64=$A83)+($F$5:$F$64=$A83))&gt;0)*DH$5:DH$64))</f>
        <v>0</v>
      </c>
      <c r="DI83" s="21" t="n">
        <f aca="false">IF($A83="",0,SUMPRODUCT(((($C$5:$C$64=$A83)+($D$5:$D$64=$A83)+($E$5:$E$64=$A83)+($F$5:$F$64=$A83))&gt;0)*DI$5:DI$64))</f>
        <v>0</v>
      </c>
      <c r="DJ83" s="21" t="n">
        <f aca="false">IF($A83="",0,SUMPRODUCT(((($C$5:$C$64=$A83)+($D$5:$D$64=$A83)+($E$5:$E$64=$A83)+($F$5:$F$64=$A83))&gt;0)*DJ$5:DJ$64))</f>
        <v>0</v>
      </c>
      <c r="DK83" s="21" t="n">
        <f aca="false">IF($A83="",0,SUMPRODUCT(((($C$5:$C$64=$A83)+($D$5:$D$64=$A83)+($E$5:$E$64=$A83)+($F$5:$F$64=$A83))&gt;0)*DK$5:DK$64))</f>
        <v>0</v>
      </c>
      <c r="DL83" s="21" t="n">
        <f aca="false">IF($A83="",0,SUMPRODUCT(((($C$5:$C$64=$A83)+($D$5:$D$64=$A83)+($E$5:$E$64=$A83)+($F$5:$F$64=$A83))&gt;0)*DL$5:DL$64))</f>
        <v>0</v>
      </c>
      <c r="DM83" s="21" t="n">
        <f aca="false">IF($A83="",0,SUMPRODUCT(((($C$5:$C$64=$A83)+($D$5:$D$64=$A83)+($E$5:$E$64=$A83)+($F$5:$F$64=$A83))&gt;0)*DM$5:DM$64))</f>
        <v>0</v>
      </c>
      <c r="DN83" s="21" t="n">
        <f aca="false">IF($A83="",0,SUMPRODUCT(((($C$5:$C$64=$A83)+($D$5:$D$64=$A83)+($E$5:$E$64=$A83)+($F$5:$F$64=$A83))&gt;0)*DN$5:DN$64))</f>
        <v>0</v>
      </c>
      <c r="DO83" s="21" t="n">
        <f aca="false">IF($A83="",0,SUMPRODUCT(((($C$5:$C$64=$A83)+($D$5:$D$64=$A83)+($E$5:$E$64=$A83)+($F$5:$F$64=$A83))&gt;0)*DO$5:DO$64))</f>
        <v>0</v>
      </c>
      <c r="DP83" s="21" t="n">
        <f aca="false">IF($A83="",0,SUMPRODUCT(((($C$5:$C$64=$A83)+($D$5:$D$64=$A83)+($E$5:$E$64=$A83)+($F$5:$F$64=$A83))&gt;0)*DP$5:DP$64))</f>
        <v>0</v>
      </c>
      <c r="DQ83" s="21" t="n">
        <f aca="false">IF($A83="",0,SUMPRODUCT(((($C$5:$C$64=$A83)+($D$5:$D$64=$A83)+($E$5:$E$64=$A83)+($F$5:$F$64=$A83))&gt;0)*DQ$5:DQ$64))</f>
        <v>0</v>
      </c>
      <c r="DR83" s="21" t="n">
        <f aca="false">IF($A83="",0,SUMPRODUCT(((($C$5:$C$64=$A83)+($D$5:$D$64=$A83)+($E$5:$E$64=$A83)+($F$5:$F$64=$A83))&gt;0)*DR$5:DR$64))</f>
        <v>0</v>
      </c>
      <c r="DS83" s="21" t="n">
        <f aca="false">IF($A83="",0,SUMPRODUCT(((($C$5:$C$64=$A83)+($D$5:$D$64=$A83)+($E$5:$E$64=$A83)+($F$5:$F$64=$A83))&gt;0)*DS$5:DS$64))</f>
        <v>0</v>
      </c>
      <c r="DT83" s="21" t="n">
        <f aca="false">IF($A83="",0,SUMPRODUCT(((($C$5:$C$64=$A83)+($D$5:$D$64=$A83)+($E$5:$E$64=$A83)+($F$5:$F$64=$A83))&gt;0)*DT$5:DT$64))</f>
        <v>0</v>
      </c>
      <c r="DU83" s="21" t="n">
        <f aca="false">IF($A83="",0,SUMPRODUCT(((($C$5:$C$64=$A83)+($D$5:$D$64=$A83)+($E$5:$E$64=$A83)+($F$5:$F$64=$A83))&gt;0)*DU$5:DU$64))</f>
        <v>0</v>
      </c>
      <c r="DV83" s="21" t="n">
        <f aca="false">IF($A83="",0,SUMPRODUCT(((($C$5:$C$64=$A83)+($D$5:$D$64=$A83)+($E$5:$E$64=$A83)+($F$5:$F$64=$A83))&gt;0)*DV$5:DV$64))</f>
        <v>0</v>
      </c>
      <c r="DW83" s="21" t="n">
        <f aca="false">IF($A83="",0,SUMPRODUCT(((($C$5:$C$64=$A83)+($D$5:$D$64=$A83)+($E$5:$E$64=$A83)+($F$5:$F$64=$A83))&gt;0)*DW$5:DW$64))</f>
        <v>0</v>
      </c>
      <c r="DX83" s="21" t="n">
        <f aca="false">IF($A83="",0,SUMPRODUCT(((($C$5:$C$64=$A83)+($D$5:$D$64=$A83)+($E$5:$E$64=$A83)+($F$5:$F$64=$A83))&gt;0)*DX$5:DX$64))</f>
        <v>0</v>
      </c>
      <c r="DY83" s="21" t="n">
        <f aca="false">IF($A83="",0,SUMPRODUCT(((($C$5:$C$64=$A83)+($D$5:$D$64=$A83)+($E$5:$E$64=$A83)+($F$5:$F$64=$A83))&gt;0)*DY$5:DY$64))</f>
        <v>0</v>
      </c>
      <c r="DZ83" s="21" t="n">
        <f aca="false">IF($A83="",0,SUMPRODUCT(((($C$5:$C$64=$A83)+($D$5:$D$64=$A83)+($E$5:$E$64=$A83)+($F$5:$F$64=$A83))&gt;0)*DZ$5:DZ$64))</f>
        <v>0</v>
      </c>
      <c r="EA83" s="21" t="n">
        <f aca="false">IF($A83="",0,SUMPRODUCT(((($C$5:$C$64=$A83)+($D$5:$D$64=$A83)+($E$5:$E$64=$A83)+($F$5:$F$64=$A83))&gt;0)*EA$5:EA$64))</f>
        <v>0</v>
      </c>
      <c r="EB83" s="21" t="n">
        <f aca="false">IF($A83="",0,SUMPRODUCT(((($C$5:$C$64=$A83)+($D$5:$D$64=$A83)+($E$5:$E$64=$A83)+($F$5:$F$64=$A83))&gt;0)*EB$5:EB$64))</f>
        <v>0</v>
      </c>
      <c r="EC83" s="21" t="n">
        <f aca="false">IF($A83="",0,SUMPRODUCT(((($C$5:$C$64=$A83)+($D$5:$D$64=$A83)+($E$5:$E$64=$A83)+($F$5:$F$64=$A83))&gt;0)*EC$5:EC$64))</f>
        <v>0</v>
      </c>
      <c r="ED83" s="21" t="n">
        <f aca="false">IF($A83="",0,SUMPRODUCT(((($C$5:$C$64=$A83)+($D$5:$D$64=$A83)+($E$5:$E$64=$A83)+($F$5:$F$64=$A83))&gt;0)*ED$5:ED$64))</f>
        <v>0</v>
      </c>
      <c r="EE83" s="21" t="n">
        <f aca="false">IF($A83="",0,SUMPRODUCT(((($C$5:$C$64=$A83)+($D$5:$D$64=$A83)+($E$5:$E$64=$A83)+($F$5:$F$64=$A83))&gt;0)*EE$5:EE$64))</f>
        <v>0</v>
      </c>
      <c r="EF83" s="21" t="n">
        <f aca="false">IF($A83="",0,SUMPRODUCT(((($C$5:$C$64=$A83)+($D$5:$D$64=$A83)+($E$5:$E$64=$A83)+($F$5:$F$64=$A83))&gt;0)*EF$5:EF$64))</f>
        <v>0</v>
      </c>
      <c r="EG83" s="21" t="n">
        <f aca="false">IF($A83="",0,SUMPRODUCT(((($C$5:$C$64=$A83)+($D$5:$D$64=$A83)+($E$5:$E$64=$A83)+($F$5:$F$64=$A83))&gt;0)*EG$5:EG$64))</f>
        <v>0</v>
      </c>
      <c r="EH83" s="21" t="n">
        <f aca="false">IF($A83="",0,SUMPRODUCT(((($C$5:$C$64=$A83)+($D$5:$D$64=$A83)+($E$5:$E$64=$A83)+($F$5:$F$64=$A83))&gt;0)*EH$5:EH$64))</f>
        <v>0</v>
      </c>
      <c r="EI83" s="21" t="n">
        <f aca="false">IF($A83="",0,SUMPRODUCT(((($C$5:$C$64=$A83)+($D$5:$D$64=$A83)+($E$5:$E$64=$A83)+($F$5:$F$64=$A83))&gt;0)*EI$5:EI$64))</f>
        <v>0</v>
      </c>
      <c r="EJ83" s="21" t="n">
        <f aca="false">IF($A83="",0,SUMPRODUCT(((($C$5:$C$64=$A83)+($D$5:$D$64=$A83)+($E$5:$E$64=$A83)+($F$5:$F$64=$A83))&gt;0)*EJ$5:EJ$64))</f>
        <v>0</v>
      </c>
      <c r="EK83" s="21" t="n">
        <f aca="false">IF($A83="",0,SUMPRODUCT(((($C$5:$C$64=$A83)+($D$5:$D$64=$A83)+($E$5:$E$64=$A83)+($F$5:$F$64=$A83))&gt;0)*EK$5:EK$64))</f>
        <v>0</v>
      </c>
      <c r="EL83" s="21" t="n">
        <f aca="false">IF($A83="",0,SUMPRODUCT(((($C$5:$C$64=$A83)+($D$5:$D$64=$A83)+($E$5:$E$64=$A83)+($F$5:$F$64=$A83))&gt;0)*EL$5:EL$64))</f>
        <v>0</v>
      </c>
      <c r="EM83" s="21" t="n">
        <f aca="false">IF($A83="",0,SUMPRODUCT(((($C$5:$C$64=$A83)+($D$5:$D$64=$A83)+($E$5:$E$64=$A83)+($F$5:$F$64=$A83))&gt;0)*EM$5:EM$64))</f>
        <v>0</v>
      </c>
      <c r="EN83" s="21" t="n">
        <f aca="false">IF($A83="",0,SUMPRODUCT(((($C$5:$C$64=$A83)+($D$5:$D$64=$A83)+($E$5:$E$64=$A83)+($F$5:$F$64=$A83))&gt;0)*EN$5:EN$64))</f>
        <v>0</v>
      </c>
      <c r="EO83" s="21" t="n">
        <f aca="false">IF($A83="",0,SUMPRODUCT(((($C$5:$C$64=$A83)+($D$5:$D$64=$A83)+($E$5:$E$64=$A83)+($F$5:$F$64=$A83))&gt;0)*EO$5:EO$64))</f>
        <v>0</v>
      </c>
      <c r="EP83" s="21" t="n">
        <f aca="false">IF($A83="",0,SUMPRODUCT(((($C$5:$C$64=$A83)+($D$5:$D$64=$A83)+($E$5:$E$64=$A83)+($F$5:$F$64=$A83))&gt;0)*EP$5:EP$64))</f>
        <v>0</v>
      </c>
      <c r="EQ83" s="21" t="n">
        <f aca="false">IF($A83="",0,SUMPRODUCT(((($C$5:$C$64=$A83)+($D$5:$D$64=$A83)+($E$5:$E$64=$A83)+($F$5:$F$64=$A83))&gt;0)*EQ$5:EQ$64))</f>
        <v>0</v>
      </c>
      <c r="ER83" s="21" t="n">
        <f aca="false">IF($A83="",0,SUMPRODUCT(((($C$5:$C$64=$A83)+($D$5:$D$64=$A83)+($E$5:$E$64=$A83)+($F$5:$F$64=$A83))&gt;0)*ER$5:ER$64))</f>
        <v>0</v>
      </c>
      <c r="ES83" s="21" t="n">
        <f aca="false">IF($A83="",0,SUMPRODUCT(((($C$5:$C$64=$A83)+($D$5:$D$64=$A83)+($E$5:$E$64=$A83)+($F$5:$F$64=$A83))&gt;0)*ES$5:ES$64))</f>
        <v>0</v>
      </c>
      <c r="ET83" s="21" t="n">
        <f aca="false">IF($A83="",0,SUMPRODUCT(((($C$5:$C$64=$A83)+($D$5:$D$64=$A83)+($E$5:$E$64=$A83)+($F$5:$F$64=$A83))&gt;0)*ET$5:ET$64))</f>
        <v>0</v>
      </c>
      <c r="EU83" s="21" t="n">
        <f aca="false">IF($A83="",0,SUMPRODUCT(((($C$5:$C$64=$A83)+($D$5:$D$64=$A83)+($E$5:$E$64=$A83)+($F$5:$F$64=$A83))&gt;0)*EU$5:EU$64))</f>
        <v>0</v>
      </c>
      <c r="EV83" s="21" t="n">
        <f aca="false">IF($A83="",0,SUMPRODUCT(((($C$5:$C$64=$A83)+($D$5:$D$64=$A83)+($E$5:$E$64=$A83)+($F$5:$F$64=$A83))&gt;0)*EV$5:EV$64))</f>
        <v>0</v>
      </c>
      <c r="EW83" s="21" t="n">
        <f aca="false">IF($A83="",0,SUMPRODUCT(((($C$5:$C$64=$A83)+($D$5:$D$64=$A83)+($E$5:$E$64=$A83)+($F$5:$F$64=$A83))&gt;0)*EW$5:EW$64))</f>
        <v>0</v>
      </c>
      <c r="EX83" s="21" t="n">
        <f aca="false">IF($A83="",0,SUMPRODUCT(((($C$5:$C$64=$A83)+($D$5:$D$64=$A83)+($E$5:$E$64=$A83)+($F$5:$F$64=$A83))&gt;0)*EX$5:EX$64))</f>
        <v>0</v>
      </c>
      <c r="EY83" s="21" t="n">
        <f aca="false">IF($A83="",0,SUMPRODUCT(((($C$5:$C$64=$A83)+($D$5:$D$64=$A83)+($E$5:$E$64=$A83)+($F$5:$F$64=$A83))&gt;0)*EY$5:EY$64))</f>
        <v>0</v>
      </c>
      <c r="EZ83" s="21" t="n">
        <f aca="false">IF($A83="",0,SUMPRODUCT(((($C$5:$C$64=$A83)+($D$5:$D$64=$A83)+($E$5:$E$64=$A83)+($F$5:$F$64=$A83))&gt;0)*EZ$5:EZ$64))</f>
        <v>0</v>
      </c>
      <c r="FA83" s="21" t="n">
        <f aca="false">IF($A83="",0,SUMPRODUCT(((($C$5:$C$64=$A83)+($D$5:$D$64=$A83)+($E$5:$E$64=$A83)+($F$5:$F$64=$A83))&gt;0)*FA$5:FA$64))</f>
        <v>0</v>
      </c>
      <c r="FB83" s="21" t="n">
        <f aca="false">IF($A83="",0,SUMPRODUCT(((($C$5:$C$64=$A83)+($D$5:$D$64=$A83)+($E$5:$E$64=$A83)+($F$5:$F$64=$A83))&gt;0)*FB$5:FB$64))</f>
        <v>0</v>
      </c>
      <c r="FC83" s="21" t="n">
        <f aca="false">IF($A83="",0,SUMPRODUCT(((($C$5:$C$64=$A83)+($D$5:$D$64=$A83)+($E$5:$E$64=$A83)+($F$5:$F$64=$A83))&gt;0)*FC$5:FC$64))</f>
        <v>0</v>
      </c>
      <c r="FD83" s="21" t="n">
        <f aca="false">IF($A83="",0,SUMPRODUCT(((($C$5:$C$64=$A83)+($D$5:$D$64=$A83)+($E$5:$E$64=$A83)+($F$5:$F$64=$A83))&gt;0)*FD$5:FD$64))</f>
        <v>0</v>
      </c>
      <c r="FE83" s="21" t="n">
        <f aca="false">IF($A83="",0,SUMPRODUCT(((($C$5:$C$64=$A83)+($D$5:$D$64=$A83)+($E$5:$E$64=$A83)+($F$5:$F$64=$A83))&gt;0)*FE$5:FE$64))</f>
        <v>0</v>
      </c>
      <c r="FF83" s="21" t="n">
        <f aca="false">IF($A83="",0,SUMPRODUCT(((($C$5:$C$64=$A83)+($D$5:$D$64=$A83)+($E$5:$E$64=$A83)+($F$5:$F$64=$A83))&gt;0)*FF$5:FF$64))</f>
        <v>0</v>
      </c>
      <c r="FG83" s="21" t="n">
        <f aca="false">IF($A83="",0,SUMPRODUCT(((($C$5:$C$64=$A83)+($D$5:$D$64=$A83)+($E$5:$E$64=$A83)+($F$5:$F$64=$A83))&gt;0)*FG$5:FG$64))</f>
        <v>0</v>
      </c>
      <c r="FH83" s="21" t="n">
        <f aca="false">IF($A83="",0,SUMPRODUCT(((($C$5:$C$64=$A83)+($D$5:$D$64=$A83)+($E$5:$E$64=$A83)+($F$5:$F$64=$A83))&gt;0)*FH$5:FH$64))</f>
        <v>0</v>
      </c>
      <c r="FI83" s="21" t="n">
        <f aca="false">IF($A83="",0,SUMPRODUCT(((($C$5:$C$64=$A83)+($D$5:$D$64=$A83)+($E$5:$E$64=$A83)+($F$5:$F$64=$A83))&gt;0)*FI$5:FI$64))</f>
        <v>0</v>
      </c>
      <c r="FJ83" s="21" t="n">
        <f aca="false">IF($A83="",0,SUMPRODUCT(((($C$5:$C$64=$A83)+($D$5:$D$64=$A83)+($E$5:$E$64=$A83)+($F$5:$F$64=$A83))&gt;0)*FJ$5:FJ$64))</f>
        <v>0</v>
      </c>
      <c r="FK83" s="21" t="n">
        <f aca="false">IF($A83="",0,SUMPRODUCT(((($C$5:$C$64=$A83)+($D$5:$D$64=$A83)+($E$5:$E$64=$A83)+($F$5:$F$64=$A83))&gt;0)*FK$5:FK$64))</f>
        <v>0</v>
      </c>
      <c r="FL83" s="21" t="n">
        <f aca="false">IF($A83="",0,SUMPRODUCT(((($C$5:$C$64=$A83)+($D$5:$D$64=$A83)+($E$5:$E$64=$A83)+($F$5:$F$64=$A83))&gt;0)*FL$5:FL$64))</f>
        <v>0</v>
      </c>
      <c r="FM83" s="21" t="n">
        <f aca="false">IF($A83="",0,SUMPRODUCT(((($C$5:$C$64=$A83)+($D$5:$D$64=$A83)+($E$5:$E$64=$A83)+($F$5:$F$64=$A83))&gt;0)*FM$5:FM$64))</f>
        <v>0</v>
      </c>
      <c r="FN83" s="21" t="n">
        <f aca="false">IF($A83="",0,SUMPRODUCT(((($C$5:$C$64=$A83)+($D$5:$D$64=$A83)+($E$5:$E$64=$A83)+($F$5:$F$64=$A83))&gt;0)*FN$5:FN$64))</f>
        <v>0</v>
      </c>
      <c r="FO83" s="21" t="n">
        <f aca="false">IF($A83="",0,SUMPRODUCT(((($C$5:$C$64=$A83)+($D$5:$D$64=$A83)+($E$5:$E$64=$A83)+($F$5:$F$64=$A83))&gt;0)*FO$5:FO$64))</f>
        <v>0</v>
      </c>
      <c r="FP83" s="21" t="n">
        <f aca="false">IF($A83="",0,SUMPRODUCT(((($C$5:$C$64=$A83)+($D$5:$D$64=$A83)+($E$5:$E$64=$A83)+($F$5:$F$64=$A83))&gt;0)*FP$5:FP$64))</f>
        <v>0</v>
      </c>
      <c r="FQ83" s="21" t="n">
        <f aca="false">IF($A83="",0,SUMPRODUCT(((($C$5:$C$64=$A83)+($D$5:$D$64=$A83)+($E$5:$E$64=$A83)+($F$5:$F$64=$A83))&gt;0)*FQ$5:FQ$64))</f>
        <v>0</v>
      </c>
      <c r="FR83" s="21" t="n">
        <f aca="false">IF($A83="",0,SUMPRODUCT(((($C$5:$C$64=$A83)+($D$5:$D$64=$A83)+($E$5:$E$64=$A83)+($F$5:$F$64=$A83))&gt;0)*FR$5:FR$64))</f>
        <v>0</v>
      </c>
      <c r="FS83" s="21" t="n">
        <f aca="false">IF($A83="",0,SUMPRODUCT(((($C$5:$C$64=$A83)+($D$5:$D$64=$A83)+($E$5:$E$64=$A83)+($F$5:$F$64=$A83))&gt;0)*FS$5:FS$64))</f>
        <v>0</v>
      </c>
      <c r="FT83" s="21" t="n">
        <f aca="false">IF($A83="",0,SUMPRODUCT(((($C$5:$C$64=$A83)+($D$5:$D$64=$A83)+($E$5:$E$64=$A83)+($F$5:$F$64=$A83))&gt;0)*FT$5:FT$64))</f>
        <v>0</v>
      </c>
      <c r="FU83" s="21" t="n">
        <f aca="false">IF($A83="",0,SUMPRODUCT(((($C$5:$C$64=$A83)+($D$5:$D$64=$A83)+($E$5:$E$64=$A83)+($F$5:$F$64=$A83))&gt;0)*FU$5:FU$64))</f>
        <v>0</v>
      </c>
      <c r="FV83" s="21" t="n">
        <f aca="false">IF($A83="",0,SUMPRODUCT(((($C$5:$C$64=$A83)+($D$5:$D$64=$A83)+($E$5:$E$64=$A83)+($F$5:$F$64=$A83))&gt;0)*FV$5:FV$64))</f>
        <v>0</v>
      </c>
      <c r="FW83" s="21" t="n">
        <f aca="false">IF($A83="",0,SUMPRODUCT(((($C$5:$C$64=$A83)+($D$5:$D$64=$A83)+($E$5:$E$64=$A83)+($F$5:$F$64=$A83))&gt;0)*FW$5:FW$64))</f>
        <v>0</v>
      </c>
      <c r="FX83" s="21" t="n">
        <f aca="false">IF($A83="",0,SUMPRODUCT(((($C$5:$C$64=$A83)+($D$5:$D$64=$A83)+($E$5:$E$64=$A83)+($F$5:$F$64=$A83))&gt;0)*FX$5:FX$64))</f>
        <v>0</v>
      </c>
      <c r="FY83" s="21" t="n">
        <f aca="false">IF($A83="",0,SUMPRODUCT(((($C$5:$C$64=$A83)+($D$5:$D$64=$A83)+($E$5:$E$64=$A83)+($F$5:$F$64=$A83))&gt;0)*FY$5:FY$64))</f>
        <v>0</v>
      </c>
      <c r="FZ83" s="21" t="n">
        <f aca="false">IF($A83="",0,SUMPRODUCT(((($C$5:$C$64=$A83)+($D$5:$D$64=$A83)+($E$5:$E$64=$A83)+($F$5:$F$64=$A83))&gt;0)*FZ$5:FZ$64))</f>
        <v>0</v>
      </c>
      <c r="GA83" s="21" t="n">
        <f aca="false">IF($A83="",0,SUMPRODUCT(((($C$5:$C$64=$A83)+($D$5:$D$64=$A83)+($E$5:$E$64=$A83)+($F$5:$F$64=$A83))&gt;0)*GA$5:GA$64))</f>
        <v>0</v>
      </c>
      <c r="GB83" s="21" t="n">
        <f aca="false">IF($A83="",0,SUMPRODUCT(((($C$5:$C$64=$A83)+($D$5:$D$64=$A83)+($E$5:$E$64=$A83)+($F$5:$F$64=$A83))&gt;0)*GB$5:GB$64))</f>
        <v>0</v>
      </c>
      <c r="GC83" s="21" t="n">
        <f aca="false">IF($A83="",0,SUMPRODUCT(((($C$5:$C$64=$A83)+($D$5:$D$64=$A83)+($E$5:$E$64=$A83)+($F$5:$F$64=$A83))&gt;0)*GC$5:GC$64))</f>
        <v>0</v>
      </c>
      <c r="GD83" s="21" t="n">
        <f aca="false">IF($A83="",0,SUMPRODUCT(((($C$5:$C$64=$A83)+($D$5:$D$64=$A83)+($E$5:$E$64=$A83)+($F$5:$F$64=$A83))&gt;0)*GD$5:GD$64))</f>
        <v>0</v>
      </c>
      <c r="GE83" s="21" t="n">
        <f aca="false">IF($A83="",0,SUMPRODUCT(((($C$5:$C$64=$A83)+($D$5:$D$64=$A83)+($E$5:$E$64=$A83)+($F$5:$F$64=$A83))&gt;0)*GE$5:GE$64))</f>
        <v>0</v>
      </c>
      <c r="GF83" s="21" t="n">
        <f aca="false">IF($A83="",0,SUMPRODUCT(((($C$5:$C$64=$A83)+($D$5:$D$64=$A83)+($E$5:$E$64=$A83)+($F$5:$F$64=$A83))&gt;0)*GF$5:GF$64))</f>
        <v>0</v>
      </c>
      <c r="GG83" s="21" t="n">
        <f aca="false">IF($A83="",0,SUMPRODUCT(((($C$5:$C$64=$A83)+($D$5:$D$64=$A83)+($E$5:$E$64=$A83)+($F$5:$F$64=$A83))&gt;0)*GG$5:GG$64))</f>
        <v>0</v>
      </c>
      <c r="GH83" s="21" t="n">
        <f aca="false">IF($A83="",0,SUMPRODUCT(((($C$5:$C$64=$A83)+($D$5:$D$64=$A83)+($E$5:$E$64=$A83)+($F$5:$F$64=$A83))&gt;0)*GH$5:GH$64))</f>
        <v>0</v>
      </c>
      <c r="GI83" s="21" t="n">
        <f aca="false">IF($A83="",0,SUMPRODUCT(((($C$5:$C$64=$A83)+($D$5:$D$64=$A83)+($E$5:$E$64=$A83)+($F$5:$F$64=$A83))&gt;0)*GI$5:GI$64))</f>
        <v>0</v>
      </c>
      <c r="GJ83" s="21" t="n">
        <f aca="false">IF($A83="",0,SUMPRODUCT(((($C$5:$C$64=$A83)+($D$5:$D$64=$A83)+($E$5:$E$64=$A83)+($F$5:$F$64=$A83))&gt;0)*GJ$5:GJ$64))</f>
        <v>0</v>
      </c>
      <c r="GK83" s="21" t="n">
        <f aca="false">IF($A83="",0,SUMPRODUCT(((($C$5:$C$64=$A83)+($D$5:$D$64=$A83)+($E$5:$E$64=$A83)+($F$5:$F$64=$A83))&gt;0)*GK$5:GK$64))</f>
        <v>0</v>
      </c>
      <c r="GL83" s="21" t="n">
        <f aca="false">IF($A83="",0,SUMPRODUCT(((($C$5:$C$64=$A83)+($D$5:$D$64=$A83)+($E$5:$E$64=$A83)+($F$5:$F$64=$A83))&gt;0)*GL$5:GL$64))</f>
        <v>0</v>
      </c>
      <c r="GM83" s="21" t="n">
        <f aca="false">IF($A83="",0,SUMPRODUCT(((($C$5:$C$64=$A83)+($D$5:$D$64=$A83)+($E$5:$E$64=$A83)+($F$5:$F$64=$A83))&gt;0)*GM$5:GM$64))</f>
        <v>0</v>
      </c>
      <c r="GN83" s="21" t="n">
        <f aca="false">IF($A83="",0,SUMPRODUCT(((($C$5:$C$64=$A83)+($D$5:$D$64=$A83)+($E$5:$E$64=$A83)+($F$5:$F$64=$A83))&gt;0)*GN$5:GN$64))</f>
        <v>0</v>
      </c>
      <c r="GO83" s="21" t="n">
        <f aca="false">IF($A83="",0,SUMPRODUCT(((($C$5:$C$64=$A83)+($D$5:$D$64=$A83)+($E$5:$E$64=$A83)+($F$5:$F$64=$A83))&gt;0)*GO$5:GO$64))</f>
        <v>0</v>
      </c>
      <c r="GP83" s="21" t="n">
        <f aca="false">IF($A83="",0,SUMPRODUCT(((($C$5:$C$64=$A83)+($D$5:$D$64=$A83)+($E$5:$E$64=$A83)+($F$5:$F$64=$A83))&gt;0)*GP$5:GP$64))</f>
        <v>0</v>
      </c>
      <c r="GQ83" s="21" t="n">
        <f aca="false">IF($A83="",0,SUMPRODUCT(((($C$5:$C$64=$A83)+($D$5:$D$64=$A83)+($E$5:$E$64=$A83)+($F$5:$F$64=$A83))&gt;0)*GQ$5:GQ$64))</f>
        <v>1</v>
      </c>
      <c r="GR83" s="21" t="n">
        <f aca="false">IF($A83="",0,SUMPRODUCT(((($C$5:$C$64=$A83)+($D$5:$D$64=$A83)+($E$5:$E$64=$A83)+($F$5:$F$64=$A83))&gt;0)*GR$5:GR$64))</f>
        <v>1</v>
      </c>
      <c r="GS83" s="21" t="n">
        <f aca="false">IF($A83="",0,SUMPRODUCT(((($C$5:$C$64=$A83)+($D$5:$D$64=$A83)+($E$5:$E$64=$A83)+($F$5:$F$64=$A83))&gt;0)*GS$5:GS$64))</f>
        <v>1</v>
      </c>
      <c r="GT83" s="21" t="n">
        <f aca="false">IF($A83="",0,SUMPRODUCT(((($C$5:$C$64=$A83)+($D$5:$D$64=$A83)+($E$5:$E$64=$A83)+($F$5:$F$64=$A83))&gt;0)*GT$5:GT$64))</f>
        <v>1</v>
      </c>
      <c r="GU83" s="21" t="n">
        <f aca="false">IF($A83="",0,SUMPRODUCT(((($C$5:$C$64=$A83)+($D$5:$D$64=$A83)+($E$5:$E$64=$A83)+($F$5:$F$64=$A83))&gt;0)*GU$5:GU$64))</f>
        <v>1</v>
      </c>
      <c r="GV83" s="21" t="n">
        <f aca="false">IF($A83="",0,SUMPRODUCT(((($C$5:$C$64=$A83)+($D$5:$D$64=$A83)+($E$5:$E$64=$A83)+($F$5:$F$64=$A83))&gt;0)*GV$5:GV$64))</f>
        <v>1</v>
      </c>
      <c r="GW83" s="21" t="n">
        <f aca="false">IF($A83="",0,SUMPRODUCT(((($C$5:$C$64=$A83)+($D$5:$D$64=$A83)+($E$5:$E$64=$A83)+($F$5:$F$64=$A83))&gt;0)*GW$5:GW$64))</f>
        <v>1</v>
      </c>
      <c r="GX83" s="21" t="n">
        <f aca="false">IF($A83="",0,SUMPRODUCT(((($C$5:$C$64=$A83)+($D$5:$D$64=$A83)+($E$5:$E$64=$A83)+($F$5:$F$64=$A83))&gt;0)*GX$5:GX$64))</f>
        <v>1</v>
      </c>
      <c r="GY83" s="21" t="n">
        <f aca="false">IF($A83="",0,SUMPRODUCT(((($C$5:$C$64=$A83)+($D$5:$D$64=$A83)+($E$5:$E$64=$A83)+($F$5:$F$64=$A83))&gt;0)*GY$5:GY$64))</f>
        <v>1</v>
      </c>
      <c r="GZ83" s="21" t="n">
        <f aca="false">IF($A83="",0,SUMPRODUCT(((($C$5:$C$64=$A83)+($D$5:$D$64=$A83)+($E$5:$E$64=$A83)+($F$5:$F$64=$A83))&gt;0)*GZ$5:GZ$64))</f>
        <v>1</v>
      </c>
      <c r="HA83" s="21" t="n">
        <f aca="false">IF($A83="",0,SUMPRODUCT(((($C$5:$C$64=$A83)+($D$5:$D$64=$A83)+($E$5:$E$64=$A83)+($F$5:$F$64=$A83))&gt;0)*HA$5:HA$64))</f>
        <v>1</v>
      </c>
      <c r="HB83" s="21" t="n">
        <f aca="false">IF($A83="",0,SUMPRODUCT(((($C$5:$C$64=$A83)+($D$5:$D$64=$A83)+($E$5:$E$64=$A83)+($F$5:$F$64=$A83))&gt;0)*HB$5:HB$64))</f>
        <v>1</v>
      </c>
      <c r="HC83" s="21" t="n">
        <f aca="false">IF($A83="",0,SUMPRODUCT(((($C$5:$C$64=$A83)+($D$5:$D$64=$A83)+($E$5:$E$64=$A83)+($F$5:$F$64=$A83))&gt;0)*HC$5:HC$64))</f>
        <v>1</v>
      </c>
      <c r="HD83" s="21" t="n">
        <f aca="false">IF($A83="",0,SUMPRODUCT(((($C$5:$C$64=$A83)+($D$5:$D$64=$A83)+($E$5:$E$64=$A83)+($F$5:$F$64=$A83))&gt;0)*HD$5:HD$64))</f>
        <v>1</v>
      </c>
      <c r="HE83" s="21" t="n">
        <f aca="false">IF($A83="",0,SUMPRODUCT(((($C$5:$C$64=$A83)+($D$5:$D$64=$A83)+($E$5:$E$64=$A83)+($F$5:$F$64=$A83))&gt;0)*HE$5:HE$64))</f>
        <v>2</v>
      </c>
      <c r="HF83" s="21" t="n">
        <f aca="false">IF($A83="",0,SUMPRODUCT(((($C$5:$C$64=$A83)+($D$5:$D$64=$A83)+($E$5:$E$64=$A83)+($F$5:$F$64=$A83))&gt;0)*HF$5:HF$64))</f>
        <v>2</v>
      </c>
      <c r="HG83" s="21" t="n">
        <f aca="false">IF($A83="",0,SUMPRODUCT(((($C$5:$C$64=$A83)+($D$5:$D$64=$A83)+($E$5:$E$64=$A83)+($F$5:$F$64=$A83))&gt;0)*HG$5:HG$64))</f>
        <v>2</v>
      </c>
      <c r="HH83" s="21" t="n">
        <f aca="false">IF($A83="",0,SUMPRODUCT(((($C$5:$C$64=$A83)+($D$5:$D$64=$A83)+($E$5:$E$64=$A83)+($F$5:$F$64=$A83))&gt;0)*HH$5:HH$64))</f>
        <v>2</v>
      </c>
      <c r="HI83" s="21" t="n">
        <f aca="false">IF($A83="",0,SUMPRODUCT(((($C$5:$C$64=$A83)+($D$5:$D$64=$A83)+($E$5:$E$64=$A83)+($F$5:$F$64=$A83))&gt;0)*HI$5:HI$64))</f>
        <v>2</v>
      </c>
      <c r="HJ83" s="21" t="n">
        <f aca="false">IF($A83="",0,SUMPRODUCT(((($C$5:$C$64=$A83)+($D$5:$D$64=$A83)+($E$5:$E$64=$A83)+($F$5:$F$64=$A83))&gt;0)*HJ$5:HJ$64))</f>
        <v>1</v>
      </c>
      <c r="HK83" s="21" t="n">
        <f aca="false">IF($A83="",0,SUMPRODUCT(((($C$5:$C$64=$A83)+($D$5:$D$64=$A83)+($E$5:$E$64=$A83)+($F$5:$F$64=$A83))&gt;0)*HK$5:HK$64))</f>
        <v>1</v>
      </c>
      <c r="HL83" s="21" t="n">
        <f aca="false">IF($A83="",0,SUMPRODUCT(((($C$5:$C$64=$A83)+($D$5:$D$64=$A83)+($E$5:$E$64=$A83)+($F$5:$F$64=$A83))&gt;0)*HL$5:HL$64))</f>
        <v>1</v>
      </c>
      <c r="HM83" s="21" t="n">
        <f aca="false">IF($A83="",0,SUMPRODUCT(((($C$5:$C$64=$A83)+($D$5:$D$64=$A83)+($E$5:$E$64=$A83)+($F$5:$F$64=$A83))&gt;0)*HM$5:HM$64))</f>
        <v>1</v>
      </c>
      <c r="HN83" s="21" t="n">
        <f aca="false">IF($A83="",0,SUMPRODUCT(((($C$5:$C$64=$A83)+($D$5:$D$64=$A83)+($E$5:$E$64=$A83)+($F$5:$F$64=$A83))&gt;0)*HN$5:HN$64))</f>
        <v>1</v>
      </c>
      <c r="HO83" s="21" t="n">
        <f aca="false">IF($A83="",0,SUMPRODUCT(((($C$5:$C$64=$A83)+($D$5:$D$64=$A83)+($E$5:$E$64=$A83)+($F$5:$F$64=$A83))&gt;0)*HO$5:HO$64))</f>
        <v>1</v>
      </c>
      <c r="HP83" s="21" t="n">
        <f aca="false">IF($A83="",0,SUMPRODUCT(((($C$5:$C$64=$A83)+($D$5:$D$64=$A83)+($E$5:$E$64=$A83)+($F$5:$F$64=$A83))&gt;0)*HP$5:HP$64))</f>
        <v>1</v>
      </c>
      <c r="HQ83" s="21" t="n">
        <f aca="false">IF($A83="",0,SUMPRODUCT(((($C$5:$C$64=$A83)+($D$5:$D$64=$A83)+($E$5:$E$64=$A83)+($F$5:$F$64=$A83))&gt;0)*HQ$5:HQ$64))</f>
        <v>1</v>
      </c>
      <c r="HR83" s="21" t="n">
        <f aca="false">IF($A83="",0,SUMPRODUCT(((($C$5:$C$64=$A83)+($D$5:$D$64=$A83)+($E$5:$E$64=$A83)+($F$5:$F$64=$A83))&gt;0)*HR$5:HR$64))</f>
        <v>1</v>
      </c>
      <c r="HS83" s="21" t="n">
        <f aca="false">IF($A83="",0,SUMPRODUCT(((($C$5:$C$64=$A83)+($D$5:$D$64=$A83)+($E$5:$E$64=$A83)+($F$5:$F$64=$A83))&gt;0)*HS$5:HS$64))</f>
        <v>1</v>
      </c>
      <c r="HT83" s="21" t="n">
        <f aca="false">IF($A83="",0,SUMPRODUCT(((($C$5:$C$64=$A83)+($D$5:$D$64=$A83)+($E$5:$E$64=$A83)+($F$5:$F$64=$A83))&gt;0)*HT$5:HT$64))</f>
        <v>1</v>
      </c>
      <c r="HU83" s="21" t="n">
        <f aca="false">IF($A83="",0,SUMPRODUCT(((($C$5:$C$64=$A83)+($D$5:$D$64=$A83)+($E$5:$E$64=$A83)+($F$5:$F$64=$A83))&gt;0)*HU$5:HU$64))</f>
        <v>1</v>
      </c>
      <c r="HV83" s="21" t="n">
        <f aca="false">IF($A83="",0,SUMPRODUCT(((($C$5:$C$64=$A83)+($D$5:$D$64=$A83)+($E$5:$E$64=$A83)+($F$5:$F$64=$A83))&gt;0)*HV$5:HV$64))</f>
        <v>1</v>
      </c>
      <c r="HW83" s="21" t="n">
        <f aca="false">IF($A83="",0,SUMPRODUCT(((($C$5:$C$64=$A83)+($D$5:$D$64=$A83)+($E$5:$E$64=$A83)+($F$5:$F$64=$A83))&gt;0)*HW$5:HW$64))</f>
        <v>1</v>
      </c>
      <c r="HX83" s="21" t="n">
        <f aca="false">IF($A83="",0,SUMPRODUCT(((($C$5:$C$64=$A83)+($D$5:$D$64=$A83)+($E$5:$E$64=$A83)+($F$5:$F$64=$A83))&gt;0)*HX$5:HX$64))</f>
        <v>0</v>
      </c>
      <c r="HY83" s="21" t="n">
        <f aca="false">IF($A83="",0,SUMPRODUCT(((($C$5:$C$64=$A83)+($D$5:$D$64=$A83)+($E$5:$E$64=$A83)+($F$5:$F$64=$A83))&gt;0)*HY$5:HY$64))</f>
        <v>0</v>
      </c>
      <c r="HZ83" s="21" t="n">
        <f aca="false">IF($A83="",0,SUMPRODUCT(((($C$5:$C$64=$A83)+($D$5:$D$64=$A83)+($E$5:$E$64=$A83)+($F$5:$F$64=$A83))&gt;0)*HZ$5:HZ$64))</f>
        <v>0</v>
      </c>
      <c r="IA83" s="21" t="n">
        <f aca="false">IF($A83="",0,SUMPRODUCT(((($C$5:$C$64=$A83)+($D$5:$D$64=$A83)+($E$5:$E$64=$A83)+($F$5:$F$64=$A83))&gt;0)*IA$5:IA$64))</f>
        <v>0</v>
      </c>
      <c r="IB83" s="21" t="n">
        <f aca="false">IF($A83="",0,SUMPRODUCT(((($C$5:$C$64=$A83)+($D$5:$D$64=$A83)+($E$5:$E$64=$A83)+($F$5:$F$64=$A83))&gt;0)*IB$5:IB$64))</f>
        <v>0</v>
      </c>
      <c r="IC83" s="21" t="n">
        <f aca="false">IF($A83="",0,SUMPRODUCT(((($C$5:$C$64=$A83)+($D$5:$D$64=$A83)+($E$5:$E$64=$A83)+($F$5:$F$64=$A83))&gt;0)*IC$5:IC$64))</f>
        <v>0</v>
      </c>
      <c r="ID83" s="21" t="n">
        <f aca="false">IF($A83="",0,SUMPRODUCT(((($C$5:$C$64=$A83)+($D$5:$D$64=$A83)+($E$5:$E$64=$A83)+($F$5:$F$64=$A83))&gt;0)*ID$5:ID$64))</f>
        <v>0</v>
      </c>
      <c r="IE83" s="21" t="n">
        <f aca="false">IF($A83="",0,SUMPRODUCT(((($C$5:$C$64=$A83)+($D$5:$D$64=$A83)+($E$5:$E$64=$A83)+($F$5:$F$64=$A83))&gt;0)*IE$5:IE$64))</f>
        <v>0</v>
      </c>
      <c r="IF83" s="21" t="n">
        <f aca="false">IF($A83="",0,SUMPRODUCT(((($C$5:$C$64=$A83)+($D$5:$D$64=$A83)+($E$5:$E$64=$A83)+($F$5:$F$64=$A83))&gt;0)*IF$5:IF$64))</f>
        <v>0</v>
      </c>
      <c r="IG83" s="21" t="n">
        <f aca="false">IF($A83="",0,SUMPRODUCT(((($C$5:$C$64=$A83)+($D$5:$D$64=$A83)+($E$5:$E$64=$A83)+($F$5:$F$64=$A83))&gt;0)*IG$5:IG$64))</f>
        <v>0</v>
      </c>
      <c r="IH83" s="21" t="n">
        <f aca="false">IF($A83="",0,SUMPRODUCT(((($C$5:$C$64=$A83)+($D$5:$D$64=$A83)+($E$5:$E$64=$A83)+($F$5:$F$64=$A83))&gt;0)*IH$5:IH$64))</f>
        <v>0</v>
      </c>
      <c r="II83" s="21" t="n">
        <f aca="false">IF($A83="",0,SUMPRODUCT(((($C$5:$C$64=$A83)+($D$5:$D$64=$A83)+($E$5:$E$64=$A83)+($F$5:$F$64=$A83))&gt;0)*II$5:II$64))</f>
        <v>0</v>
      </c>
      <c r="IJ83" s="21" t="n">
        <f aca="false">IF($A83="",0,SUMPRODUCT(((($C$5:$C$64=$A83)+($D$5:$D$64=$A83)+($E$5:$E$64=$A83)+($F$5:$F$64=$A83))&gt;0)*IJ$5:IJ$64))</f>
        <v>0</v>
      </c>
      <c r="IK83" s="21" t="n">
        <f aca="false">IF($A83="",0,SUMPRODUCT(((($C$5:$C$64=$A83)+($D$5:$D$64=$A83)+($E$5:$E$64=$A83)+($F$5:$F$64=$A83))&gt;0)*IK$5:IK$64))</f>
        <v>0</v>
      </c>
      <c r="IL83" s="21" t="n">
        <f aca="false">IF($A83="",0,SUMPRODUCT(((($C$5:$C$64=$A83)+($D$5:$D$64=$A83)+($E$5:$E$64=$A83)+($F$5:$F$64=$A83))&gt;0)*IL$5:IL$64))</f>
        <v>0</v>
      </c>
      <c r="IM83" s="21" t="n">
        <f aca="false">IF($A83="",0,SUMPRODUCT(((($C$5:$C$64=$A83)+($D$5:$D$64=$A83)+($E$5:$E$64=$A83)+($F$5:$F$64=$A83))&gt;0)*IM$5:IM$64))</f>
        <v>0</v>
      </c>
      <c r="IN83" s="21" t="n">
        <f aca="false">IF($A83="",0,SUMPRODUCT(((($C$5:$C$64=$A83)+($D$5:$D$64=$A83)+($E$5:$E$64=$A83)+($F$5:$F$64=$A83))&gt;0)*IN$5:IN$64))</f>
        <v>0</v>
      </c>
      <c r="IO83" s="21" t="n">
        <f aca="false">IF($A83="",0,SUMPRODUCT(((($C$5:$C$64=$A83)+($D$5:$D$64=$A83)+($E$5:$E$64=$A83)+($F$5:$F$64=$A83))&gt;0)*IO$5:IO$64))</f>
        <v>0</v>
      </c>
      <c r="IP83" s="21" t="n">
        <f aca="false">IF($A83="",0,SUMPRODUCT(((($C$5:$C$64=$A83)+($D$5:$D$64=$A83)+($E$5:$E$64=$A83)+($F$5:$F$64=$A83))&gt;0)*IP$5:IP$64))</f>
        <v>0</v>
      </c>
      <c r="IQ83" s="21" t="n">
        <f aca="false">IF($A83="",0,SUMPRODUCT(((($C$5:$C$64=$A83)+($D$5:$D$64=$A83)+($E$5:$E$64=$A83)+($F$5:$F$64=$A83))&gt;0)*IQ$5:IQ$64))</f>
        <v>0</v>
      </c>
      <c r="IR83" s="21" t="n">
        <f aca="false">IF($A83="",0,SUMPRODUCT(((($C$5:$C$64=$A83)+($D$5:$D$64=$A83)+($E$5:$E$64=$A83)+($F$5:$F$64=$A83))&gt;0)*IR$5:IR$64))</f>
        <v>0</v>
      </c>
      <c r="IS83" s="21" t="n">
        <f aca="false">IF($A83="",0,SUMPRODUCT(((($C$5:$C$64=$A83)+($D$5:$D$64=$A83)+($E$5:$E$64=$A83)+($F$5:$F$64=$A83))&gt;0)*IS$5:IS$64))</f>
        <v>0</v>
      </c>
      <c r="IT83" s="21" t="n">
        <f aca="false">IF($A83="",0,SUMPRODUCT(((($C$5:$C$64=$A83)+($D$5:$D$64=$A83)+($E$5:$E$64=$A83)+($F$5:$F$64=$A83))&gt;0)*IT$5:IT$64))</f>
        <v>0</v>
      </c>
      <c r="IU83" s="21" t="n">
        <f aca="false">IF($A83="",0,SUMPRODUCT(((($C$5:$C$64=$A83)+($D$5:$D$64=$A83)+($E$5:$E$64=$A83)+($F$5:$F$64=$A83))&gt;0)*IU$5:IU$64))</f>
        <v>0</v>
      </c>
      <c r="IV83" s="21" t="n">
        <f aca="false">IF($A83="",0,SUMPRODUCT(((($C$5:$C$64=$A83)+($D$5:$D$64=$A83)+($E$5:$E$64=$A83)+($F$5:$F$64=$A83))&gt;0)*IV$5:IV$64))</f>
        <v>0</v>
      </c>
      <c r="IW83" s="21" t="n">
        <f aca="false">IF($A83="",0,SUMPRODUCT(((($C$5:$C$64=$A83)+($D$5:$D$64=$A83)+($E$5:$E$64=$A83)+($F$5:$F$64=$A83))&gt;0)*IW$5:IW$64))</f>
        <v>0</v>
      </c>
      <c r="IX83" s="21" t="n">
        <f aca="false">IF($A83="",0,SUMPRODUCT(((($C$5:$C$64=$A83)+($D$5:$D$64=$A83)+($E$5:$E$64=$A83)+($F$5:$F$64=$A83))&gt;0)*IX$5:IX$64))</f>
        <v>0</v>
      </c>
      <c r="IY83" s="21" t="n">
        <f aca="false">IF($A83="",0,SUMPRODUCT(((($C$5:$C$64=$A83)+($D$5:$D$64=$A83)+($E$5:$E$64=$A83)+($F$5:$F$64=$A83))&gt;0)*IY$5:IY$64))</f>
        <v>0</v>
      </c>
      <c r="IZ83" s="21" t="n">
        <f aca="false">IF($A83="",0,SUMPRODUCT(((($C$5:$C$64=$A83)+($D$5:$D$64=$A83)+($E$5:$E$64=$A83)+($F$5:$F$64=$A83))&gt;0)*IZ$5:IZ$64))</f>
        <v>0</v>
      </c>
      <c r="JA83" s="21" t="n">
        <f aca="false">IF($A83="",0,SUMPRODUCT(((($C$5:$C$64=$A83)+($D$5:$D$64=$A83)+($E$5:$E$64=$A83)+($F$5:$F$64=$A83))&gt;0)*JA$5:JA$64))</f>
        <v>0</v>
      </c>
      <c r="JB83" s="21" t="n">
        <f aca="false">IF($A83="",0,SUMPRODUCT(((($C$5:$C$64=$A83)+($D$5:$D$64=$A83)+($E$5:$E$64=$A83)+($F$5:$F$64=$A83))&gt;0)*JB$5:JB$64))</f>
        <v>0</v>
      </c>
      <c r="JC83" s="21" t="n">
        <f aca="false">IF($A83="",0,SUMPRODUCT(((($C$5:$C$64=$A83)+($D$5:$D$64=$A83)+($E$5:$E$64=$A83)+($F$5:$F$64=$A83))&gt;0)*JC$5:JC$64))</f>
        <v>0</v>
      </c>
      <c r="JD83" s="21" t="n">
        <f aca="false">IF($A83="",0,SUMPRODUCT(((($C$5:$C$64=$A83)+($D$5:$D$64=$A83)+($E$5:$E$64=$A83)+($F$5:$F$64=$A83))&gt;0)*JD$5:JD$64))</f>
        <v>0</v>
      </c>
      <c r="JE83" s="21" t="n">
        <f aca="false">IF($A83="",0,SUMPRODUCT(((($C$5:$C$64=$A83)+($D$5:$D$64=$A83)+($E$5:$E$64=$A83)+($F$5:$F$64=$A83))&gt;0)*JE$5:JE$64))</f>
        <v>0</v>
      </c>
      <c r="JF83" s="21" t="n">
        <f aca="false">IF($A83="",0,SUMPRODUCT(((($C$5:$C$64=$A83)+($D$5:$D$64=$A83)+($E$5:$E$64=$A83)+($F$5:$F$64=$A83))&gt;0)*JF$5:JF$64))</f>
        <v>0</v>
      </c>
      <c r="JG83" s="21" t="n">
        <f aca="false">IF($A83="",0,SUMPRODUCT(((($C$5:$C$64=$A83)+($D$5:$D$64=$A83)+($E$5:$E$64=$A83)+($F$5:$F$64=$A83))&gt;0)*JG$5:JG$64))</f>
        <v>0</v>
      </c>
      <c r="JH83" s="21" t="n">
        <f aca="false">IF($A83="",0,SUMPRODUCT(((($C$5:$C$64=$A83)+($D$5:$D$64=$A83)+($E$5:$E$64=$A83)+($F$5:$F$64=$A83))&gt;0)*JH$5:JH$64))</f>
        <v>0</v>
      </c>
      <c r="JI83" s="21" t="n">
        <f aca="false">IF($A83="",0,SUMPRODUCT(((($C$5:$C$64=$A83)+($D$5:$D$64=$A83)+($E$5:$E$64=$A83)+($F$5:$F$64=$A83))&gt;0)*JI$5:JI$64))</f>
        <v>0</v>
      </c>
      <c r="JJ83" s="21" t="n">
        <f aca="false">IF($A83="",0,SUMPRODUCT(((($C$5:$C$64=$A83)+($D$5:$D$64=$A83)+($E$5:$E$64=$A83)+($F$5:$F$64=$A83))&gt;0)*JJ$5:JJ$64))</f>
        <v>0</v>
      </c>
      <c r="JK83" s="21" t="n">
        <f aca="false">IF($A83="",0,SUMPRODUCT(((($C$5:$C$64=$A83)+($D$5:$D$64=$A83)+($E$5:$E$64=$A83)+($F$5:$F$64=$A83))&gt;0)*JK$5:JK$64))</f>
        <v>0</v>
      </c>
      <c r="JL83" s="21" t="n">
        <f aca="false">IF($A83="",0,SUMPRODUCT(((($C$5:$C$64=$A83)+($D$5:$D$64=$A83)+($E$5:$E$64=$A83)+($F$5:$F$64=$A83))&gt;0)*JL$5:JL$64))</f>
        <v>0</v>
      </c>
      <c r="JM83" s="21" t="n">
        <f aca="false">IF($A83="",0,SUMPRODUCT(((($C$5:$C$64=$A83)+($D$5:$D$64=$A83)+($E$5:$E$64=$A83)+($F$5:$F$64=$A83))&gt;0)*JM$5:JM$64))</f>
        <v>0</v>
      </c>
      <c r="JN83" s="21" t="n">
        <f aca="false">IF($A83="",0,SUMPRODUCT(((($C$5:$C$64=$A83)+($D$5:$D$64=$A83)+($E$5:$E$64=$A83)+($F$5:$F$64=$A83))&gt;0)*JN$5:JN$64))</f>
        <v>0</v>
      </c>
      <c r="JO83" s="21" t="n">
        <f aca="false">IF($A83="",0,SUMPRODUCT(((($C$5:$C$64=$A83)+($D$5:$D$64=$A83)+($E$5:$E$64=$A83)+($F$5:$F$64=$A83))&gt;0)*JO$5:JO$64))</f>
        <v>0</v>
      </c>
      <c r="JP83" s="21" t="n">
        <f aca="false">IF($A83="",0,SUMPRODUCT(((($C$5:$C$64=$A83)+($D$5:$D$64=$A83)+($E$5:$E$64=$A83)+($F$5:$F$64=$A83))&gt;0)*JP$5:JP$64))</f>
        <v>0</v>
      </c>
      <c r="JQ83" s="21" t="n">
        <f aca="false">IF($A83="",0,SUMPRODUCT(((($C$5:$C$64=$A83)+($D$5:$D$64=$A83)+($E$5:$E$64=$A83)+($F$5:$F$64=$A83))&gt;0)*JQ$5:JQ$64))</f>
        <v>0</v>
      </c>
      <c r="JR83" s="21" t="n">
        <f aca="false">IF($A83="",0,SUMPRODUCT(((($C$5:$C$64=$A83)+($D$5:$D$64=$A83)+($E$5:$E$64=$A83)+($F$5:$F$64=$A83))&gt;0)*JR$5:JR$64))</f>
        <v>0</v>
      </c>
      <c r="JS83" s="21" t="n">
        <f aca="false">IF($A83="",0,SUMPRODUCT(((($C$5:$C$64=$A83)+($D$5:$D$64=$A83)+($E$5:$E$64=$A83)+($F$5:$F$64=$A83))&gt;0)*JS$5:JS$64))</f>
        <v>0</v>
      </c>
      <c r="JT83" s="21" t="n">
        <f aca="false">IF($A83="",0,SUMPRODUCT(((($C$5:$C$64=$A83)+($D$5:$D$64=$A83)+($E$5:$E$64=$A83)+($F$5:$F$64=$A83))&gt;0)*JT$5:JT$64))</f>
        <v>0</v>
      </c>
      <c r="JU83" s="21" t="n">
        <f aca="false">IF($A83="",0,SUMPRODUCT(((($C$5:$C$64=$A83)+($D$5:$D$64=$A83)+($E$5:$E$64=$A83)+($F$5:$F$64=$A83))&gt;0)*JU$5:JU$64))</f>
        <v>0</v>
      </c>
      <c r="JV83" s="21" t="n">
        <f aca="false">IF($A83="",0,SUMPRODUCT(((($C$5:$C$64=$A83)+($D$5:$D$64=$A83)+($E$5:$E$64=$A83)+($F$5:$F$64=$A83))&gt;0)*JV$5:JV$64))</f>
        <v>0</v>
      </c>
      <c r="JW83" s="21" t="n">
        <f aca="false">IF($A83="",0,SUMPRODUCT(((($C$5:$C$64=$A83)+($D$5:$D$64=$A83)+($E$5:$E$64=$A83)+($F$5:$F$64=$A83))&gt;0)*JW$5:JW$64))</f>
        <v>0</v>
      </c>
      <c r="JX83" s="21" t="n">
        <f aca="false">IF($A83="",0,SUMPRODUCT(((($C$5:$C$64=$A83)+($D$5:$D$64=$A83)+($E$5:$E$64=$A83)+($F$5:$F$64=$A83))&gt;0)*JX$5:JX$64))</f>
        <v>0</v>
      </c>
      <c r="JY83" s="21" t="n">
        <f aca="false">IF($A83="",0,SUMPRODUCT(((($C$5:$C$64=$A83)+($D$5:$D$64=$A83)+($E$5:$E$64=$A83)+($F$5:$F$64=$A83))&gt;0)*JY$5:JY$64))</f>
        <v>0</v>
      </c>
      <c r="JZ83" s="21" t="n">
        <f aca="false">IF($A83="",0,SUMPRODUCT(((($C$5:$C$64=$A83)+($D$5:$D$64=$A83)+($E$5:$E$64=$A83)+($F$5:$F$64=$A83))&gt;0)*JZ$5:JZ$64))</f>
        <v>0</v>
      </c>
      <c r="KA83" s="21" t="n">
        <f aca="false">IF($A83="",0,SUMPRODUCT(((($C$5:$C$64=$A83)+($D$5:$D$64=$A83)+($E$5:$E$64=$A83)+($F$5:$F$64=$A83))&gt;0)*KA$5:KA$64))</f>
        <v>0</v>
      </c>
      <c r="KB83" s="21" t="n">
        <f aca="false">IF($A83="",0,SUMPRODUCT(((($C$5:$C$64=$A83)+($D$5:$D$64=$A83)+($E$5:$E$64=$A83)+($F$5:$F$64=$A83))&gt;0)*KB$5:KB$64))</f>
        <v>0</v>
      </c>
      <c r="KC83" s="21" t="n">
        <f aca="false">IF($A83="",0,SUMPRODUCT(((($C$5:$C$64=$A83)+($D$5:$D$64=$A83)+($E$5:$E$64=$A83)+($F$5:$F$64=$A83))&gt;0)*KC$5:KC$64))</f>
        <v>0</v>
      </c>
      <c r="KD83" s="21" t="n">
        <f aca="false">IF($A83="",0,SUMPRODUCT(((($C$5:$C$64=$A83)+($D$5:$D$64=$A83)+($E$5:$E$64=$A83)+($F$5:$F$64=$A83))&gt;0)*KD$5:KD$64))</f>
        <v>0</v>
      </c>
      <c r="KE83" s="21" t="n">
        <f aca="false">IF($A83="",0,SUMPRODUCT(((($C$5:$C$64=$A83)+($D$5:$D$64=$A83)+($E$5:$E$64=$A83)+($F$5:$F$64=$A83))&gt;0)*KE$5:KE$64))</f>
        <v>0</v>
      </c>
      <c r="KF83" s="21" t="n">
        <f aca="false">IF($A83="",0,SUMPRODUCT(((($C$5:$C$64=$A83)+($D$5:$D$64=$A83)+($E$5:$E$64=$A83)+($F$5:$F$64=$A83))&gt;0)*KF$5:KF$64))</f>
        <v>0</v>
      </c>
      <c r="KG83" s="21" t="n">
        <f aca="false">IF($A83="",0,SUMPRODUCT(((($C$5:$C$64=$A83)+($D$5:$D$64=$A83)+($E$5:$E$64=$A83)+($F$5:$F$64=$A83))&gt;0)*KG$5:KG$64))</f>
        <v>0</v>
      </c>
      <c r="KH83" s="21" t="n">
        <f aca="false">IF($A83="",0,SUMPRODUCT(((($C$5:$C$64=$A83)+($D$5:$D$64=$A83)+($E$5:$E$64=$A83)+($F$5:$F$64=$A83))&gt;0)*KH$5:KH$64))</f>
        <v>0</v>
      </c>
      <c r="KI83" s="21" t="n">
        <f aca="false">IF($A83="",0,SUMPRODUCT(((($C$5:$C$64=$A83)+($D$5:$D$64=$A83)+($E$5:$E$64=$A83)+($F$5:$F$64=$A83))&gt;0)*KI$5:KI$64))</f>
        <v>0</v>
      </c>
      <c r="KJ83" s="21" t="n">
        <f aca="false">IF($A83="",0,SUMPRODUCT(((($C$5:$C$64=$A83)+($D$5:$D$64=$A83)+($E$5:$E$64=$A83)+($F$5:$F$64=$A83))&gt;0)*KJ$5:KJ$64))</f>
        <v>0</v>
      </c>
      <c r="KK83" s="21" t="n">
        <f aca="false">IF($A83="",0,SUMPRODUCT(((($C$5:$C$64=$A83)+($D$5:$D$64=$A83)+($E$5:$E$64=$A83)+($F$5:$F$64=$A83))&gt;0)*KK$5:KK$64))</f>
        <v>0</v>
      </c>
      <c r="KL83" s="21" t="n">
        <f aca="false">IF($A83="",0,SUMPRODUCT(((($C$5:$C$64=$A83)+($D$5:$D$64=$A83)+($E$5:$E$64=$A83)+($F$5:$F$64=$A83))&gt;0)*KL$5:KL$64))</f>
        <v>0</v>
      </c>
      <c r="KM83" s="21" t="n">
        <f aca="false">IF($A83="",0,SUMPRODUCT(((($C$5:$C$64=$A83)+($D$5:$D$64=$A83)+($E$5:$E$64=$A83)+($F$5:$F$64=$A83))&gt;0)*KM$5:KM$64))</f>
        <v>0</v>
      </c>
      <c r="KN83" s="21" t="n">
        <f aca="false">IF($A83="",0,SUMPRODUCT(((($C$5:$C$64=$A83)+($D$5:$D$64=$A83)+($E$5:$E$64=$A83)+($F$5:$F$64=$A83))&gt;0)*KN$5:KN$64))</f>
        <v>0</v>
      </c>
      <c r="KO83" s="21" t="n">
        <f aca="false">IF($A83="",0,SUMPRODUCT(((($C$5:$C$64=$A83)+($D$5:$D$64=$A83)+($E$5:$E$64=$A83)+($F$5:$F$64=$A83))&gt;0)*KO$5:KO$64))</f>
        <v>0</v>
      </c>
      <c r="KP83" s="21" t="n">
        <f aca="false">IF($A83="",0,SUMPRODUCT(((($C$5:$C$64=$A83)+($D$5:$D$64=$A83)+($E$5:$E$64=$A83)+($F$5:$F$64=$A83))&gt;0)*KP$5:KP$64))</f>
        <v>0</v>
      </c>
      <c r="KQ83" s="21" t="n">
        <f aca="false">IF($A83="",0,SUMPRODUCT(((($C$5:$C$64=$A83)+($D$5:$D$64=$A83)+($E$5:$E$64=$A83)+($F$5:$F$64=$A83))&gt;0)*KQ$5:KQ$64))</f>
        <v>0</v>
      </c>
      <c r="KR83" s="21" t="n">
        <f aca="false">IF($A83="",0,SUMPRODUCT(((($C$5:$C$64=$A83)+($D$5:$D$64=$A83)+($E$5:$E$64=$A83)+($F$5:$F$64=$A83))&gt;0)*KR$5:KR$64))</f>
        <v>0</v>
      </c>
      <c r="KS83" s="21" t="n">
        <f aca="false">IF($A83="",0,SUMPRODUCT(((($C$5:$C$64=$A83)+($D$5:$D$64=$A83)+($E$5:$E$64=$A83)+($F$5:$F$64=$A83))&gt;0)*KS$5:KS$64))</f>
        <v>0</v>
      </c>
      <c r="KT83" s="21" t="n">
        <f aca="false">IF($A83="",0,SUMPRODUCT(((($C$5:$C$64=$A83)+($D$5:$D$64=$A83)+($E$5:$E$64=$A83)+($F$5:$F$64=$A83))&gt;0)*KT$5:KT$64))</f>
        <v>0</v>
      </c>
      <c r="KU83" s="21" t="n">
        <f aca="false">IF($A83="",0,SUMPRODUCT(((($C$5:$C$64=$A83)+($D$5:$D$64=$A83)+($E$5:$E$64=$A83)+($F$5:$F$64=$A83))&gt;0)*KU$5:KU$64))</f>
        <v>0</v>
      </c>
      <c r="KV83" s="21" t="n">
        <f aca="false">IF($A83="",0,SUMPRODUCT(((($C$5:$C$64=$A83)+($D$5:$D$64=$A83)+($E$5:$E$64=$A83)+($F$5:$F$64=$A83))&gt;0)*KV$5:KV$64))</f>
        <v>0</v>
      </c>
      <c r="KW83" s="21" t="n">
        <f aca="false">IF($A83="",0,SUMPRODUCT(((($C$5:$C$64=$A83)+($D$5:$D$64=$A83)+($E$5:$E$64=$A83)+($F$5:$F$64=$A83))&gt;0)*KW$5:KW$64))</f>
        <v>0</v>
      </c>
      <c r="KX83" s="21" t="n">
        <f aca="false">IF($A83="",0,SUMPRODUCT(((($C$5:$C$64=$A83)+($D$5:$D$64=$A83)+($E$5:$E$64=$A83)+($F$5:$F$64=$A83))&gt;0)*KX$5:KX$64))</f>
        <v>0</v>
      </c>
      <c r="KY83" s="21" t="n">
        <f aca="false">IF($A83="",0,SUMPRODUCT(((($C$5:$C$64=$A83)+($D$5:$D$64=$A83)+($E$5:$E$64=$A83)+($F$5:$F$64=$A83))&gt;0)*KY$5:KY$64))</f>
        <v>0</v>
      </c>
      <c r="KZ83" s="21" t="n">
        <f aca="false">IF($A83="",0,SUMPRODUCT(((($C$5:$C$64=$A83)+($D$5:$D$64=$A83)+($E$5:$E$64=$A83)+($F$5:$F$64=$A83))&gt;0)*KZ$5:KZ$64))</f>
        <v>0</v>
      </c>
      <c r="LA83" s="21" t="n">
        <f aca="false">IF($A83="",0,SUMPRODUCT(((($C$5:$C$64=$A83)+($D$5:$D$64=$A83)+($E$5:$E$64=$A83)+($F$5:$F$64=$A83))&gt;0)*LA$5:LA$64))</f>
        <v>0</v>
      </c>
      <c r="LB83" s="21" t="n">
        <f aca="false">IF($A83="",0,SUMPRODUCT(((($C$5:$C$64=$A83)+($D$5:$D$64=$A83)+($E$5:$E$64=$A83)+($F$5:$F$64=$A83))&gt;0)*LB$5:LB$64))</f>
        <v>0</v>
      </c>
      <c r="LC83" s="21" t="n">
        <f aca="false">IF($A83="",0,SUMPRODUCT(((($C$5:$C$64=$A83)+($D$5:$D$64=$A83)+($E$5:$E$64=$A83)+($F$5:$F$64=$A83))&gt;0)*LC$5:LC$64))</f>
        <v>0</v>
      </c>
      <c r="LD83" s="21" t="n">
        <f aca="false">IF($A83="",0,SUMPRODUCT(((($C$5:$C$64=$A83)+($D$5:$D$64=$A83)+($E$5:$E$64=$A83)+($F$5:$F$64=$A83))&gt;0)*LD$5:LD$64))</f>
        <v>0</v>
      </c>
      <c r="LE83" s="21" t="n">
        <f aca="false">IF($A83="",0,SUMPRODUCT(((($C$5:$C$64=$A83)+($D$5:$D$64=$A83)+($E$5:$E$64=$A83)+($F$5:$F$64=$A83))&gt;0)*LE$5:LE$64))</f>
        <v>0</v>
      </c>
      <c r="LF83" s="21" t="n">
        <f aca="false">IF($A83="",0,SUMPRODUCT(((($C$5:$C$64=$A83)+($D$5:$D$64=$A83)+($E$5:$E$64=$A83)+($F$5:$F$64=$A83))&gt;0)*LF$5:LF$64))</f>
        <v>0</v>
      </c>
      <c r="LG83" s="21" t="n">
        <f aca="false">IF($A83="",0,SUMPRODUCT(((($C$5:$C$64=$A83)+($D$5:$D$64=$A83)+($E$5:$E$64=$A83)+($F$5:$F$64=$A83))&gt;0)*LG$5:LG$64))</f>
        <v>0</v>
      </c>
      <c r="LH83" s="21" t="n">
        <f aca="false">IF($A83="",0,SUMPRODUCT(((($C$5:$C$64=$A83)+($D$5:$D$64=$A83)+($E$5:$E$64=$A83)+($F$5:$F$64=$A83))&gt;0)*LH$5:LH$64))</f>
        <v>0</v>
      </c>
      <c r="LI83" s="21" t="n">
        <f aca="false">IF($A83="",0,SUMPRODUCT(((($C$5:$C$64=$A83)+($D$5:$D$64=$A83)+($E$5:$E$64=$A83)+($F$5:$F$64=$A83))&gt;0)*LI$5:LI$64))</f>
        <v>0</v>
      </c>
      <c r="LJ83" s="21" t="n">
        <f aca="false">IF($A83="",0,SUMPRODUCT(((($C$5:$C$64=$A83)+($D$5:$D$64=$A83)+($E$5:$E$64=$A83)+($F$5:$F$64=$A83))&gt;0)*LJ$5:LJ$64))</f>
        <v>0</v>
      </c>
      <c r="LK83" s="21" t="n">
        <f aca="false">IF($A83="",0,SUMPRODUCT(((($C$5:$C$64=$A83)+($D$5:$D$64=$A83)+($E$5:$E$64=$A83)+($F$5:$F$64=$A83))&gt;0)*LK$5:LK$64))</f>
        <v>0</v>
      </c>
      <c r="LL83" s="21" t="n">
        <f aca="false">IF($A83="",0,SUMPRODUCT(((($C$5:$C$64=$A83)+($D$5:$D$64=$A83)+($E$5:$E$64=$A83)+($F$5:$F$64=$A83))&gt;0)*LL$5:LL$64))</f>
        <v>0</v>
      </c>
      <c r="LM83" s="21" t="n">
        <f aca="false">IF($A83="",0,SUMPRODUCT(((($C$5:$C$64=$A83)+($D$5:$D$64=$A83)+($E$5:$E$64=$A83)+($F$5:$F$64=$A83))&gt;0)*LM$5:LM$64))</f>
        <v>0</v>
      </c>
      <c r="LN83" s="21" t="n">
        <f aca="false">IF($A83="",0,SUMPRODUCT(((($C$5:$C$64=$A83)+($D$5:$D$64=$A83)+($E$5:$E$64=$A83)+($F$5:$F$64=$A83))&gt;0)*LN$5:LN$64))</f>
        <v>0</v>
      </c>
      <c r="LO83" s="21" t="n">
        <f aca="false">IF($A83="",0,SUMPRODUCT(((($C$5:$C$64=$A83)+($D$5:$D$64=$A83)+($E$5:$E$64=$A83)+($F$5:$F$64=$A83))&gt;0)*LO$5:LO$64))</f>
        <v>0</v>
      </c>
      <c r="LP83" s="21" t="n">
        <f aca="false">IF($A83="",0,SUMPRODUCT(((($C$5:$C$64=$A83)+($D$5:$D$64=$A83)+($E$5:$E$64=$A83)+($F$5:$F$64=$A83))&gt;0)*LP$5:LP$64))</f>
        <v>0</v>
      </c>
      <c r="LQ83" s="21" t="n">
        <f aca="false">IF($A83="",0,SUMPRODUCT(((($C$5:$C$64=$A83)+($D$5:$D$64=$A83)+($E$5:$E$64=$A83)+($F$5:$F$64=$A83))&gt;0)*LQ$5:LQ$64))</f>
        <v>0</v>
      </c>
      <c r="LR83" s="21" t="n">
        <f aca="false">IF($A83="",0,SUMPRODUCT(((($C$5:$C$64=$A83)+($D$5:$D$64=$A83)+($E$5:$E$64=$A83)+($F$5:$F$64=$A83))&gt;0)*LR$5:LR$64))</f>
        <v>0</v>
      </c>
      <c r="LS83" s="21" t="n">
        <f aca="false">IF($A83="",0,SUMPRODUCT(((($C$5:$C$64=$A83)+($D$5:$D$64=$A83)+($E$5:$E$64=$A83)+($F$5:$F$64=$A83))&gt;0)*LS$5:LS$64))</f>
        <v>0</v>
      </c>
      <c r="LT83" s="21" t="n">
        <f aca="false">IF($A83="",0,SUMPRODUCT(((($C$5:$C$64=$A83)+($D$5:$D$64=$A83)+($E$5:$E$64=$A83)+($F$5:$F$64=$A83))&gt;0)*LT$5:LT$64))</f>
        <v>0</v>
      </c>
      <c r="LU83" s="21" t="n">
        <f aca="false">IF($A83="",0,SUMPRODUCT(((($C$5:$C$64=$A83)+($D$5:$D$64=$A83)+($E$5:$E$64=$A83)+($F$5:$F$64=$A83))&gt;0)*LU$5:LU$64))</f>
        <v>0</v>
      </c>
      <c r="LV83" s="21" t="n">
        <f aca="false">IF($A83="",0,SUMPRODUCT(((($C$5:$C$64=$A83)+($D$5:$D$64=$A83)+($E$5:$E$64=$A83)+($F$5:$F$64=$A83))&gt;0)*LV$5:LV$64))</f>
        <v>0</v>
      </c>
      <c r="LW83" s="21" t="n">
        <f aca="false">IF($A83="",0,SUMPRODUCT(((($C$5:$C$64=$A83)+($D$5:$D$64=$A83)+($E$5:$E$64=$A83)+($F$5:$F$64=$A83))&gt;0)*LW$5:LW$64))</f>
        <v>0</v>
      </c>
      <c r="LX83" s="21" t="n">
        <f aca="false">IF($A83="",0,SUMPRODUCT(((($C$5:$C$64=$A83)+($D$5:$D$64=$A83)+($E$5:$E$64=$A83)+($F$5:$F$64=$A83))&gt;0)*LX$5:LX$64))</f>
        <v>0</v>
      </c>
      <c r="LY83" s="21" t="n">
        <f aca="false">IF($A83="",0,SUMPRODUCT(((($C$5:$C$64=$A83)+($D$5:$D$64=$A83)+($E$5:$E$64=$A83)+($F$5:$F$64=$A83))&gt;0)*LY$5:LY$64))</f>
        <v>0</v>
      </c>
      <c r="LZ83" s="21" t="n">
        <f aca="false">IF($A83="",0,SUMPRODUCT(((($C$5:$C$64=$A83)+($D$5:$D$64=$A83)+($E$5:$E$64=$A83)+($F$5:$F$64=$A83))&gt;0)*LZ$5:LZ$64))</f>
        <v>0</v>
      </c>
      <c r="MA83" s="21" t="n">
        <f aca="false">IF($A83="",0,SUMPRODUCT(((($C$5:$C$64=$A83)+($D$5:$D$64=$A83)+($E$5:$E$64=$A83)+($F$5:$F$64=$A83))&gt;0)*MA$5:MA$64))</f>
        <v>0</v>
      </c>
      <c r="MB83" s="21" t="n">
        <f aca="false">IF($A83="",0,SUMPRODUCT(((($C$5:$C$64=$A83)+($D$5:$D$64=$A83)+($E$5:$E$64=$A83)+($F$5:$F$64=$A83))&gt;0)*MB$5:MB$64))</f>
        <v>0</v>
      </c>
      <c r="MC83" s="21" t="n">
        <f aca="false">IF($A83="",0,SUMPRODUCT(((($C$5:$C$64=$A83)+($D$5:$D$64=$A83)+($E$5:$E$64=$A83)+($F$5:$F$64=$A83))&gt;0)*MC$5:MC$64))</f>
        <v>0</v>
      </c>
      <c r="MD83" s="21" t="n">
        <f aca="false">IF($A83="",0,SUMPRODUCT(((($C$5:$C$64=$A83)+($D$5:$D$64=$A83)+($E$5:$E$64=$A83)+($F$5:$F$64=$A83))&gt;0)*MD$5:MD$64))</f>
        <v>0</v>
      </c>
      <c r="ME83" s="21" t="n">
        <f aca="false">IF($A83="",0,SUMPRODUCT(((($C$5:$C$64=$A83)+($D$5:$D$64=$A83)+($E$5:$E$64=$A83)+($F$5:$F$64=$A83))&gt;0)*ME$5:ME$64))</f>
        <v>0</v>
      </c>
      <c r="MF83" s="21" t="n">
        <f aca="false">IF($A83="",0,SUMPRODUCT(((($C$5:$C$64=$A83)+($D$5:$D$64=$A83)+($E$5:$E$64=$A83)+($F$5:$F$64=$A83))&gt;0)*MF$5:MF$64))</f>
        <v>0</v>
      </c>
      <c r="MG83" s="21" t="n">
        <f aca="false">IF($A83="",0,SUMPRODUCT(((($C$5:$C$64=$A83)+($D$5:$D$64=$A83)+($E$5:$E$64=$A83)+($F$5:$F$64=$A83))&gt;0)*MG$5:MG$64))</f>
        <v>0</v>
      </c>
      <c r="MH83" s="21" t="n">
        <f aca="false">IF($A83="",0,SUMPRODUCT(((($C$5:$C$64=$A83)+($D$5:$D$64=$A83)+($E$5:$E$64=$A83)+($F$5:$F$64=$A83))&gt;0)*MH$5:MH$64))</f>
        <v>0</v>
      </c>
      <c r="MI83" s="21" t="n">
        <f aca="false">IF($A83="",0,SUMPRODUCT(((($C$5:$C$64=$A83)+($D$5:$D$64=$A83)+($E$5:$E$64=$A83)+($F$5:$F$64=$A83))&gt;0)*MI$5:MI$64))</f>
        <v>0</v>
      </c>
      <c r="MJ83" s="21" t="n">
        <f aca="false">IF($A83="",0,SUMPRODUCT(((($C$5:$C$64=$A83)+($D$5:$D$64=$A83)+($E$5:$E$64=$A83)+($F$5:$F$64=$A83))&gt;0)*MJ$5:MJ$64))</f>
        <v>0</v>
      </c>
      <c r="MK83" s="21" t="n">
        <f aca="false">IF($A83="",0,SUMPRODUCT(((($C$5:$C$64=$A83)+($D$5:$D$64=$A83)+($E$5:$E$64=$A83)+($F$5:$F$64=$A83))&gt;0)*MK$5:MK$64))</f>
        <v>0</v>
      </c>
      <c r="ML83" s="21" t="n">
        <f aca="false">IF($A83="",0,SUMPRODUCT(((($C$5:$C$64=$A83)+($D$5:$D$64=$A83)+($E$5:$E$64=$A83)+($F$5:$F$64=$A83))&gt;0)*ML$5:ML$64))</f>
        <v>0</v>
      </c>
      <c r="MM83" s="21" t="n">
        <f aca="false">IF($A83="",0,SUMPRODUCT(((($C$5:$C$64=$A83)+($D$5:$D$64=$A83)+($E$5:$E$64=$A83)+($F$5:$F$64=$A83))&gt;0)*MM$5:MM$64))</f>
        <v>0</v>
      </c>
      <c r="MN83" s="21" t="n">
        <f aca="false">IF($A83="",0,SUMPRODUCT(((($C$5:$C$64=$A83)+($D$5:$D$64=$A83)+($E$5:$E$64=$A83)+($F$5:$F$64=$A83))&gt;0)*MN$5:MN$64))</f>
        <v>0</v>
      </c>
      <c r="MO83" s="21" t="n">
        <f aca="false">IF($A83="",0,SUMPRODUCT(((($C$5:$C$64=$A83)+($D$5:$D$64=$A83)+($E$5:$E$64=$A83)+($F$5:$F$64=$A83))&gt;0)*MO$5:MO$64))</f>
        <v>0</v>
      </c>
      <c r="MP83" s="21" t="n">
        <f aca="false">IF($A83="",0,SUMPRODUCT(((($C$5:$C$64=$A83)+($D$5:$D$64=$A83)+($E$5:$E$64=$A83)+($F$5:$F$64=$A83))&gt;0)*MP$5:MP$64))</f>
        <v>0</v>
      </c>
      <c r="MQ83" s="21" t="n">
        <f aca="false">IF($A83="",0,SUMPRODUCT(((($C$5:$C$64=$A83)+($D$5:$D$64=$A83)+($E$5:$E$64=$A83)+($F$5:$F$64=$A83))&gt;0)*MQ$5:MQ$64))</f>
        <v>0</v>
      </c>
      <c r="MR83" s="21" t="n">
        <f aca="false">IF($A83="",0,SUMPRODUCT(((($C$5:$C$64=$A83)+($D$5:$D$64=$A83)+($E$5:$E$64=$A83)+($F$5:$F$64=$A83))&gt;0)*MR$5:MR$64))</f>
        <v>0</v>
      </c>
      <c r="MS83" s="21" t="n">
        <f aca="false">IF($A83="",0,SUMPRODUCT(((($C$5:$C$64=$A83)+($D$5:$D$64=$A83)+($E$5:$E$64=$A83)+($F$5:$F$64=$A83))&gt;0)*MS$5:MS$64))</f>
        <v>0</v>
      </c>
      <c r="MT83" s="21" t="n">
        <f aca="false">IF($A83="",0,SUMPRODUCT(((($C$5:$C$64=$A83)+($D$5:$D$64=$A83)+($E$5:$E$64=$A83)+($F$5:$F$64=$A83))&gt;0)*MT$5:MT$64))</f>
        <v>0</v>
      </c>
      <c r="MU83" s="21" t="n">
        <f aca="false">IF($A83="",0,SUMPRODUCT(((($C$5:$C$64=$A83)+($D$5:$D$64=$A83)+($E$5:$E$64=$A83)+($F$5:$F$64=$A83))&gt;0)*MU$5:MU$64))</f>
        <v>0</v>
      </c>
      <c r="MV83" s="21" t="n">
        <f aca="false">IF($A83="",0,SUMPRODUCT(((($C$5:$C$64=$A83)+($D$5:$D$64=$A83)+($E$5:$E$64=$A83)+($F$5:$F$64=$A83))&gt;0)*MV$5:MV$64))</f>
        <v>0</v>
      </c>
      <c r="MW83" s="21" t="n">
        <f aca="false">IF($A83="",0,SUMPRODUCT(((($C$5:$C$64=$A83)+($D$5:$D$64=$A83)+($E$5:$E$64=$A83)+($F$5:$F$64=$A83))&gt;0)*MW$5:MW$64))</f>
        <v>0</v>
      </c>
      <c r="MX83" s="21" t="n">
        <f aca="false">IF($A83="",0,SUMPRODUCT(((($C$5:$C$64=$A83)+($D$5:$D$64=$A83)+($E$5:$E$64=$A83)+($F$5:$F$64=$A83))&gt;0)*MX$5:MX$64))</f>
        <v>0</v>
      </c>
      <c r="MY83" s="21" t="n">
        <f aca="false">IF($A83="",0,SUMPRODUCT(((($C$5:$C$64=$A83)+($D$5:$D$64=$A83)+($E$5:$E$64=$A83)+($F$5:$F$64=$A83))&gt;0)*MY$5:MY$64))</f>
        <v>0</v>
      </c>
      <c r="MZ83" s="21" t="n">
        <f aca="false">IF($A83="",0,SUMPRODUCT(((($C$5:$C$64=$A83)+($D$5:$D$64=$A83)+($E$5:$E$64=$A83)+($F$5:$F$64=$A83))&gt;0)*MZ$5:MZ$64))</f>
        <v>0</v>
      </c>
      <c r="NA83" s="21" t="n">
        <f aca="false">IF($A83="",0,SUMPRODUCT(((($C$5:$C$64=$A83)+($D$5:$D$64=$A83)+($E$5:$E$64=$A83)+($F$5:$F$64=$A83))&gt;0)*NA$5:NA$64))</f>
        <v>0</v>
      </c>
      <c r="NB83" s="21" t="n">
        <f aca="false">IF($A83="",0,SUMPRODUCT(((($C$5:$C$64=$A83)+($D$5:$D$64=$A83)+($E$5:$E$64=$A83)+($F$5:$F$64=$A83))&gt;0)*NB$5:NB$64))</f>
        <v>0</v>
      </c>
      <c r="NC83" s="21" t="n">
        <f aca="false">IF($A83="",0,SUMPRODUCT(((($C$5:$C$64=$A83)+($D$5:$D$64=$A83)+($E$5:$E$64=$A83)+($F$5:$F$64=$A83))&gt;0)*NC$5:NC$64))</f>
        <v>0</v>
      </c>
      <c r="ND83" s="21" t="n">
        <f aca="false">IF($A83="",0,SUMPRODUCT(((($C$5:$C$64=$A83)+($D$5:$D$64=$A83)+($E$5:$E$64=$A83)+($F$5:$F$64=$A83))&gt;0)*ND$5:ND$64))</f>
        <v>0</v>
      </c>
      <c r="NE83" s="21" t="n">
        <f aca="false">IF($A83="",0,SUMPRODUCT(((($C$5:$C$64=$A83)+($D$5:$D$64=$A83)+($E$5:$E$64=$A83)+($F$5:$F$64=$A83))&gt;0)*NE$5:NE$64))</f>
        <v>0</v>
      </c>
      <c r="NF83" s="21" t="n">
        <f aca="false">IF($A83="",0,SUMPRODUCT(((($C$5:$C$64=$A83)+($D$5:$D$64=$A83)+($E$5:$E$64=$A83)+($F$5:$F$64=$A83))&gt;0)*NF$5:NF$64))</f>
        <v>0</v>
      </c>
      <c r="NG83" s="21" t="n">
        <f aca="false">IF($A83="",0,SUMPRODUCT(((($C$5:$C$64=$A83)+($D$5:$D$64=$A83)+($E$5:$E$64=$A83)+($F$5:$F$64=$A83))&gt;0)*NG$5:NG$64))</f>
        <v>0</v>
      </c>
      <c r="NH83" s="21" t="n">
        <f aca="false">IF($A83="",0,SUMPRODUCT(((($C$5:$C$64=$A83)+($D$5:$D$64=$A83)+($E$5:$E$64=$A83)+($F$5:$F$64=$A83))&gt;0)*NH$5:NH$64))</f>
        <v>0</v>
      </c>
    </row>
    <row r="84" customFormat="false" ht="15" hidden="false" customHeight="false" outlineLevel="0" collapsed="false">
      <c r="A84" s="6" t="str">
        <f aca="false">IF(Einstellungen!E10="","",Einstellungen!E10)</f>
        <v>Station 3</v>
      </c>
      <c r="B84" s="20" t="n">
        <f aca="false">IF(Einstellungen!F10="",999,Einstellungen!F10)</f>
        <v>1</v>
      </c>
      <c r="C84" s="5" t="n">
        <f aca="false">Einstellungen!G10</f>
        <v>3</v>
      </c>
      <c r="D84" s="5"/>
      <c r="E84" s="5"/>
      <c r="F84" s="5"/>
      <c r="G84" s="21" t="n">
        <f aca="false">IF($A84="",0,SUMPRODUCT(((($C$5:$C$64=$A84)+($D$5:$D$64=$A84)+($E$5:$E$64=$A84)+($F$5:$F$64=$A84))&gt;0)*G$5:G$64))</f>
        <v>0</v>
      </c>
      <c r="H84" s="21" t="n">
        <f aca="false">IF($A84="",0,SUMPRODUCT(((($C$5:$C$64=$A84)+($D$5:$D$64=$A84)+($E$5:$E$64=$A84)+($F$5:$F$64=$A84))&gt;0)*H$5:H$64))</f>
        <v>0</v>
      </c>
      <c r="I84" s="21" t="n">
        <f aca="false">IF($A84="",0,SUMPRODUCT(((($C$5:$C$64=$A84)+($D$5:$D$64=$A84)+($E$5:$E$64=$A84)+($F$5:$F$64=$A84))&gt;0)*I$5:I$64))</f>
        <v>0</v>
      </c>
      <c r="J84" s="21" t="n">
        <f aca="false">IF($A84="",0,SUMPRODUCT(((($C$5:$C$64=$A84)+($D$5:$D$64=$A84)+($E$5:$E$64=$A84)+($F$5:$F$64=$A84))&gt;0)*J$5:J$64))</f>
        <v>0</v>
      </c>
      <c r="K84" s="21" t="n">
        <f aca="false">IF($A84="",0,SUMPRODUCT(((($C$5:$C$64=$A84)+($D$5:$D$64=$A84)+($E$5:$E$64=$A84)+($F$5:$F$64=$A84))&gt;0)*K$5:K$64))</f>
        <v>0</v>
      </c>
      <c r="L84" s="21" t="n">
        <f aca="false">IF($A84="",0,SUMPRODUCT(((($C$5:$C$64=$A84)+($D$5:$D$64=$A84)+($E$5:$E$64=$A84)+($F$5:$F$64=$A84))&gt;0)*L$5:L$64))</f>
        <v>0</v>
      </c>
      <c r="M84" s="21" t="n">
        <f aca="false">IF($A84="",0,SUMPRODUCT(((($C$5:$C$64=$A84)+($D$5:$D$64=$A84)+($E$5:$E$64=$A84)+($F$5:$F$64=$A84))&gt;0)*M$5:M$64))</f>
        <v>0</v>
      </c>
      <c r="N84" s="21" t="n">
        <f aca="false">IF($A84="",0,SUMPRODUCT(((($C$5:$C$64=$A84)+($D$5:$D$64=$A84)+($E$5:$E$64=$A84)+($F$5:$F$64=$A84))&gt;0)*N$5:N$64))</f>
        <v>0</v>
      </c>
      <c r="O84" s="21" t="n">
        <f aca="false">IF($A84="",0,SUMPRODUCT(((($C$5:$C$64=$A84)+($D$5:$D$64=$A84)+($E$5:$E$64=$A84)+($F$5:$F$64=$A84))&gt;0)*O$5:O$64))</f>
        <v>0</v>
      </c>
      <c r="P84" s="21" t="n">
        <f aca="false">IF($A84="",0,SUMPRODUCT(((($C$5:$C$64=$A84)+($D$5:$D$64=$A84)+($E$5:$E$64=$A84)+($F$5:$F$64=$A84))&gt;0)*P$5:P$64))</f>
        <v>0</v>
      </c>
      <c r="Q84" s="21" t="n">
        <f aca="false">IF($A84="",0,SUMPRODUCT(((($C$5:$C$64=$A84)+($D$5:$D$64=$A84)+($E$5:$E$64=$A84)+($F$5:$F$64=$A84))&gt;0)*Q$5:Q$64))</f>
        <v>0</v>
      </c>
      <c r="R84" s="21" t="n">
        <f aca="false">IF($A84="",0,SUMPRODUCT(((($C$5:$C$64=$A84)+($D$5:$D$64=$A84)+($E$5:$E$64=$A84)+($F$5:$F$64=$A84))&gt;0)*R$5:R$64))</f>
        <v>0</v>
      </c>
      <c r="S84" s="21" t="n">
        <f aca="false">IF($A84="",0,SUMPRODUCT(((($C$5:$C$64=$A84)+($D$5:$D$64=$A84)+($E$5:$E$64=$A84)+($F$5:$F$64=$A84))&gt;0)*S$5:S$64))</f>
        <v>0</v>
      </c>
      <c r="T84" s="21" t="n">
        <f aca="false">IF($A84="",0,SUMPRODUCT(((($C$5:$C$64=$A84)+($D$5:$D$64=$A84)+($E$5:$E$64=$A84)+($F$5:$F$64=$A84))&gt;0)*T$5:T$64))</f>
        <v>0</v>
      </c>
      <c r="U84" s="21" t="n">
        <f aca="false">IF($A84="",0,SUMPRODUCT(((($C$5:$C$64=$A84)+($D$5:$D$64=$A84)+($E$5:$E$64=$A84)+($F$5:$F$64=$A84))&gt;0)*U$5:U$64))</f>
        <v>0</v>
      </c>
      <c r="V84" s="21" t="n">
        <f aca="false">IF($A84="",0,SUMPRODUCT(((($C$5:$C$64=$A84)+($D$5:$D$64=$A84)+($E$5:$E$64=$A84)+($F$5:$F$64=$A84))&gt;0)*V$5:V$64))</f>
        <v>0</v>
      </c>
      <c r="W84" s="21" t="n">
        <f aca="false">IF($A84="",0,SUMPRODUCT(((($C$5:$C$64=$A84)+($D$5:$D$64=$A84)+($E$5:$E$64=$A84)+($F$5:$F$64=$A84))&gt;0)*W$5:W$64))</f>
        <v>0</v>
      </c>
      <c r="X84" s="21" t="n">
        <f aca="false">IF($A84="",0,SUMPRODUCT(((($C$5:$C$64=$A84)+($D$5:$D$64=$A84)+($E$5:$E$64=$A84)+($F$5:$F$64=$A84))&gt;0)*X$5:X$64))</f>
        <v>0</v>
      </c>
      <c r="Y84" s="21" t="n">
        <f aca="false">IF($A84="",0,SUMPRODUCT(((($C$5:$C$64=$A84)+($D$5:$D$64=$A84)+($E$5:$E$64=$A84)+($F$5:$F$64=$A84))&gt;0)*Y$5:Y$64))</f>
        <v>0</v>
      </c>
      <c r="Z84" s="21" t="n">
        <f aca="false">IF($A84="",0,SUMPRODUCT(((($C$5:$C$64=$A84)+($D$5:$D$64=$A84)+($E$5:$E$64=$A84)+($F$5:$F$64=$A84))&gt;0)*Z$5:Z$64))</f>
        <v>0</v>
      </c>
      <c r="AA84" s="21" t="n">
        <f aca="false">IF($A84="",0,SUMPRODUCT(((($C$5:$C$64=$A84)+($D$5:$D$64=$A84)+($E$5:$E$64=$A84)+($F$5:$F$64=$A84))&gt;0)*AA$5:AA$64))</f>
        <v>0</v>
      </c>
      <c r="AB84" s="21" t="n">
        <f aca="false">IF($A84="",0,SUMPRODUCT(((($C$5:$C$64=$A84)+($D$5:$D$64=$A84)+($E$5:$E$64=$A84)+($F$5:$F$64=$A84))&gt;0)*AB$5:AB$64))</f>
        <v>0</v>
      </c>
      <c r="AC84" s="21" t="n">
        <f aca="false">IF($A84="",0,SUMPRODUCT(((($C$5:$C$64=$A84)+($D$5:$D$64=$A84)+($E$5:$E$64=$A84)+($F$5:$F$64=$A84))&gt;0)*AC$5:AC$64))</f>
        <v>0</v>
      </c>
      <c r="AD84" s="21" t="n">
        <f aca="false">IF($A84="",0,SUMPRODUCT(((($C$5:$C$64=$A84)+($D$5:$D$64=$A84)+($E$5:$E$64=$A84)+($F$5:$F$64=$A84))&gt;0)*AD$5:AD$64))</f>
        <v>0</v>
      </c>
      <c r="AE84" s="21" t="n">
        <f aca="false">IF($A84="",0,SUMPRODUCT(((($C$5:$C$64=$A84)+($D$5:$D$64=$A84)+($E$5:$E$64=$A84)+($F$5:$F$64=$A84))&gt;0)*AE$5:AE$64))</f>
        <v>0</v>
      </c>
      <c r="AF84" s="21" t="n">
        <f aca="false">IF($A84="",0,SUMPRODUCT(((($C$5:$C$64=$A84)+($D$5:$D$64=$A84)+($E$5:$E$64=$A84)+($F$5:$F$64=$A84))&gt;0)*AF$5:AF$64))</f>
        <v>0</v>
      </c>
      <c r="AG84" s="21" t="n">
        <f aca="false">IF($A84="",0,SUMPRODUCT(((($C$5:$C$64=$A84)+($D$5:$D$64=$A84)+($E$5:$E$64=$A84)+($F$5:$F$64=$A84))&gt;0)*AG$5:AG$64))</f>
        <v>0</v>
      </c>
      <c r="AH84" s="21" t="n">
        <f aca="false">IF($A84="",0,SUMPRODUCT(((($C$5:$C$64=$A84)+($D$5:$D$64=$A84)+($E$5:$E$64=$A84)+($F$5:$F$64=$A84))&gt;0)*AH$5:AH$64))</f>
        <v>0</v>
      </c>
      <c r="AI84" s="21" t="n">
        <f aca="false">IF($A84="",0,SUMPRODUCT(((($C$5:$C$64=$A84)+($D$5:$D$64=$A84)+($E$5:$E$64=$A84)+($F$5:$F$64=$A84))&gt;0)*AI$5:AI$64))</f>
        <v>0</v>
      </c>
      <c r="AJ84" s="21" t="n">
        <f aca="false">IF($A84="",0,SUMPRODUCT(((($C$5:$C$64=$A84)+($D$5:$D$64=$A84)+($E$5:$E$64=$A84)+($F$5:$F$64=$A84))&gt;0)*AJ$5:AJ$64))</f>
        <v>0</v>
      </c>
      <c r="AK84" s="21" t="n">
        <f aca="false">IF($A84="",0,SUMPRODUCT(((($C$5:$C$64=$A84)+($D$5:$D$64=$A84)+($E$5:$E$64=$A84)+($F$5:$F$64=$A84))&gt;0)*AK$5:AK$64))</f>
        <v>0</v>
      </c>
      <c r="AL84" s="21" t="n">
        <f aca="false">IF($A84="",0,SUMPRODUCT(((($C$5:$C$64=$A84)+($D$5:$D$64=$A84)+($E$5:$E$64=$A84)+($F$5:$F$64=$A84))&gt;0)*AL$5:AL$64))</f>
        <v>0</v>
      </c>
      <c r="AM84" s="21" t="n">
        <f aca="false">IF($A84="",0,SUMPRODUCT(((($C$5:$C$64=$A84)+($D$5:$D$64=$A84)+($E$5:$E$64=$A84)+($F$5:$F$64=$A84))&gt;0)*AM$5:AM$64))</f>
        <v>0</v>
      </c>
      <c r="AN84" s="21" t="n">
        <f aca="false">IF($A84="",0,SUMPRODUCT(((($C$5:$C$64=$A84)+($D$5:$D$64=$A84)+($E$5:$E$64=$A84)+($F$5:$F$64=$A84))&gt;0)*AN$5:AN$64))</f>
        <v>0</v>
      </c>
      <c r="AO84" s="21" t="n">
        <f aca="false">IF($A84="",0,SUMPRODUCT(((($C$5:$C$64=$A84)+($D$5:$D$64=$A84)+($E$5:$E$64=$A84)+($F$5:$F$64=$A84))&gt;0)*AO$5:AO$64))</f>
        <v>0</v>
      </c>
      <c r="AP84" s="21" t="n">
        <f aca="false">IF($A84="",0,SUMPRODUCT(((($C$5:$C$64=$A84)+($D$5:$D$64=$A84)+($E$5:$E$64=$A84)+($F$5:$F$64=$A84))&gt;0)*AP$5:AP$64))</f>
        <v>0</v>
      </c>
      <c r="AQ84" s="21" t="n">
        <f aca="false">IF($A84="",0,SUMPRODUCT(((($C$5:$C$64=$A84)+($D$5:$D$64=$A84)+($E$5:$E$64=$A84)+($F$5:$F$64=$A84))&gt;0)*AQ$5:AQ$64))</f>
        <v>0</v>
      </c>
      <c r="AR84" s="21" t="n">
        <f aca="false">IF($A84="",0,SUMPRODUCT(((($C$5:$C$64=$A84)+($D$5:$D$64=$A84)+($E$5:$E$64=$A84)+($F$5:$F$64=$A84))&gt;0)*AR$5:AR$64))</f>
        <v>0</v>
      </c>
      <c r="AS84" s="21" t="n">
        <f aca="false">IF($A84="",0,SUMPRODUCT(((($C$5:$C$64=$A84)+($D$5:$D$64=$A84)+($E$5:$E$64=$A84)+($F$5:$F$64=$A84))&gt;0)*AS$5:AS$64))</f>
        <v>0</v>
      </c>
      <c r="AT84" s="21" t="n">
        <f aca="false">IF($A84="",0,SUMPRODUCT(((($C$5:$C$64=$A84)+($D$5:$D$64=$A84)+($E$5:$E$64=$A84)+($F$5:$F$64=$A84))&gt;0)*AT$5:AT$64))</f>
        <v>0</v>
      </c>
      <c r="AU84" s="21" t="n">
        <f aca="false">IF($A84="",0,SUMPRODUCT(((($C$5:$C$64=$A84)+($D$5:$D$64=$A84)+($E$5:$E$64=$A84)+($F$5:$F$64=$A84))&gt;0)*AU$5:AU$64))</f>
        <v>0</v>
      </c>
      <c r="AV84" s="21" t="n">
        <f aca="false">IF($A84="",0,SUMPRODUCT(((($C$5:$C$64=$A84)+($D$5:$D$64=$A84)+($E$5:$E$64=$A84)+($F$5:$F$64=$A84))&gt;0)*AV$5:AV$64))</f>
        <v>0</v>
      </c>
      <c r="AW84" s="21" t="n">
        <f aca="false">IF($A84="",0,SUMPRODUCT(((($C$5:$C$64=$A84)+($D$5:$D$64=$A84)+($E$5:$E$64=$A84)+($F$5:$F$64=$A84))&gt;0)*AW$5:AW$64))</f>
        <v>0</v>
      </c>
      <c r="AX84" s="21" t="n">
        <f aca="false">IF($A84="",0,SUMPRODUCT(((($C$5:$C$64=$A84)+($D$5:$D$64=$A84)+($E$5:$E$64=$A84)+($F$5:$F$64=$A84))&gt;0)*AX$5:AX$64))</f>
        <v>0</v>
      </c>
      <c r="AY84" s="21" t="n">
        <f aca="false">IF($A84="",0,SUMPRODUCT(((($C$5:$C$64=$A84)+($D$5:$D$64=$A84)+($E$5:$E$64=$A84)+($F$5:$F$64=$A84))&gt;0)*AY$5:AY$64))</f>
        <v>0</v>
      </c>
      <c r="AZ84" s="21" t="n">
        <f aca="false">IF($A84="",0,SUMPRODUCT(((($C$5:$C$64=$A84)+($D$5:$D$64=$A84)+($E$5:$E$64=$A84)+($F$5:$F$64=$A84))&gt;0)*AZ$5:AZ$64))</f>
        <v>0</v>
      </c>
      <c r="BA84" s="21" t="n">
        <f aca="false">IF($A84="",0,SUMPRODUCT(((($C$5:$C$64=$A84)+($D$5:$D$64=$A84)+($E$5:$E$64=$A84)+($F$5:$F$64=$A84))&gt;0)*BA$5:BA$64))</f>
        <v>0</v>
      </c>
      <c r="BB84" s="21" t="n">
        <f aca="false">IF($A84="",0,SUMPRODUCT(((($C$5:$C$64=$A84)+($D$5:$D$64=$A84)+($E$5:$E$64=$A84)+($F$5:$F$64=$A84))&gt;0)*BB$5:BB$64))</f>
        <v>0</v>
      </c>
      <c r="BC84" s="21" t="n">
        <f aca="false">IF($A84="",0,SUMPRODUCT(((($C$5:$C$64=$A84)+($D$5:$D$64=$A84)+($E$5:$E$64=$A84)+($F$5:$F$64=$A84))&gt;0)*BC$5:BC$64))</f>
        <v>0</v>
      </c>
      <c r="BD84" s="21" t="n">
        <f aca="false">IF($A84="",0,SUMPRODUCT(((($C$5:$C$64=$A84)+($D$5:$D$64=$A84)+($E$5:$E$64=$A84)+($F$5:$F$64=$A84))&gt;0)*BD$5:BD$64))</f>
        <v>0</v>
      </c>
      <c r="BE84" s="21" t="n">
        <f aca="false">IF($A84="",0,SUMPRODUCT(((($C$5:$C$64=$A84)+($D$5:$D$64=$A84)+($E$5:$E$64=$A84)+($F$5:$F$64=$A84))&gt;0)*BE$5:BE$64))</f>
        <v>0</v>
      </c>
      <c r="BF84" s="21" t="n">
        <f aca="false">IF($A84="",0,SUMPRODUCT(((($C$5:$C$64=$A84)+($D$5:$D$64=$A84)+($E$5:$E$64=$A84)+($F$5:$F$64=$A84))&gt;0)*BF$5:BF$64))</f>
        <v>0</v>
      </c>
      <c r="BG84" s="21" t="n">
        <f aca="false">IF($A84="",0,SUMPRODUCT(((($C$5:$C$64=$A84)+($D$5:$D$64=$A84)+($E$5:$E$64=$A84)+($F$5:$F$64=$A84))&gt;0)*BG$5:BG$64))</f>
        <v>0</v>
      </c>
      <c r="BH84" s="21" t="n">
        <f aca="false">IF($A84="",0,SUMPRODUCT(((($C$5:$C$64=$A84)+($D$5:$D$64=$A84)+($E$5:$E$64=$A84)+($F$5:$F$64=$A84))&gt;0)*BH$5:BH$64))</f>
        <v>0</v>
      </c>
      <c r="BI84" s="21" t="n">
        <f aca="false">IF($A84="",0,SUMPRODUCT(((($C$5:$C$64=$A84)+($D$5:$D$64=$A84)+($E$5:$E$64=$A84)+($F$5:$F$64=$A84))&gt;0)*BI$5:BI$64))</f>
        <v>0</v>
      </c>
      <c r="BJ84" s="21" t="n">
        <f aca="false">IF($A84="",0,SUMPRODUCT(((($C$5:$C$64=$A84)+($D$5:$D$64=$A84)+($E$5:$E$64=$A84)+($F$5:$F$64=$A84))&gt;0)*BJ$5:BJ$64))</f>
        <v>0</v>
      </c>
      <c r="BK84" s="21" t="n">
        <f aca="false">IF($A84="",0,SUMPRODUCT(((($C$5:$C$64=$A84)+($D$5:$D$64=$A84)+($E$5:$E$64=$A84)+($F$5:$F$64=$A84))&gt;0)*BK$5:BK$64))</f>
        <v>0</v>
      </c>
      <c r="BL84" s="21" t="n">
        <f aca="false">IF($A84="",0,SUMPRODUCT(((($C$5:$C$64=$A84)+($D$5:$D$64=$A84)+($E$5:$E$64=$A84)+($F$5:$F$64=$A84))&gt;0)*BL$5:BL$64))</f>
        <v>0</v>
      </c>
      <c r="BM84" s="21" t="n">
        <f aca="false">IF($A84="",0,SUMPRODUCT(((($C$5:$C$64=$A84)+($D$5:$D$64=$A84)+($E$5:$E$64=$A84)+($F$5:$F$64=$A84))&gt;0)*BM$5:BM$64))</f>
        <v>0</v>
      </c>
      <c r="BN84" s="21" t="n">
        <f aca="false">IF($A84="",0,SUMPRODUCT(((($C$5:$C$64=$A84)+($D$5:$D$64=$A84)+($E$5:$E$64=$A84)+($F$5:$F$64=$A84))&gt;0)*BN$5:BN$64))</f>
        <v>0</v>
      </c>
      <c r="BO84" s="21" t="n">
        <f aca="false">IF($A84="",0,SUMPRODUCT(((($C$5:$C$64=$A84)+($D$5:$D$64=$A84)+($E$5:$E$64=$A84)+($F$5:$F$64=$A84))&gt;0)*BO$5:BO$64))</f>
        <v>0</v>
      </c>
      <c r="BP84" s="21" t="n">
        <f aca="false">IF($A84="",0,SUMPRODUCT(((($C$5:$C$64=$A84)+($D$5:$D$64=$A84)+($E$5:$E$64=$A84)+($F$5:$F$64=$A84))&gt;0)*BP$5:BP$64))</f>
        <v>0</v>
      </c>
      <c r="BQ84" s="21" t="n">
        <f aca="false">IF($A84="",0,SUMPRODUCT(((($C$5:$C$64=$A84)+($D$5:$D$64=$A84)+($E$5:$E$64=$A84)+($F$5:$F$64=$A84))&gt;0)*BQ$5:BQ$64))</f>
        <v>0</v>
      </c>
      <c r="BR84" s="21" t="n">
        <f aca="false">IF($A84="",0,SUMPRODUCT(((($C$5:$C$64=$A84)+($D$5:$D$64=$A84)+($E$5:$E$64=$A84)+($F$5:$F$64=$A84))&gt;0)*BR$5:BR$64))</f>
        <v>0</v>
      </c>
      <c r="BS84" s="21" t="n">
        <f aca="false">IF($A84="",0,SUMPRODUCT(((($C$5:$C$64=$A84)+($D$5:$D$64=$A84)+($E$5:$E$64=$A84)+($F$5:$F$64=$A84))&gt;0)*BS$5:BS$64))</f>
        <v>0</v>
      </c>
      <c r="BT84" s="21" t="n">
        <f aca="false">IF($A84="",0,SUMPRODUCT(((($C$5:$C$64=$A84)+($D$5:$D$64=$A84)+($E$5:$E$64=$A84)+($F$5:$F$64=$A84))&gt;0)*BT$5:BT$64))</f>
        <v>0</v>
      </c>
      <c r="BU84" s="21" t="n">
        <f aca="false">IF($A84="",0,SUMPRODUCT(((($C$5:$C$64=$A84)+($D$5:$D$64=$A84)+($E$5:$E$64=$A84)+($F$5:$F$64=$A84))&gt;0)*BU$5:BU$64))</f>
        <v>0</v>
      </c>
      <c r="BV84" s="21" t="n">
        <f aca="false">IF($A84="",0,SUMPRODUCT(((($C$5:$C$64=$A84)+($D$5:$D$64=$A84)+($E$5:$E$64=$A84)+($F$5:$F$64=$A84))&gt;0)*BV$5:BV$64))</f>
        <v>0</v>
      </c>
      <c r="BW84" s="21" t="n">
        <f aca="false">IF($A84="",0,SUMPRODUCT(((($C$5:$C$64=$A84)+($D$5:$D$64=$A84)+($E$5:$E$64=$A84)+($F$5:$F$64=$A84))&gt;0)*BW$5:BW$64))</f>
        <v>0</v>
      </c>
      <c r="BX84" s="21" t="n">
        <f aca="false">IF($A84="",0,SUMPRODUCT(((($C$5:$C$64=$A84)+($D$5:$D$64=$A84)+($E$5:$E$64=$A84)+($F$5:$F$64=$A84))&gt;0)*BX$5:BX$64))</f>
        <v>0</v>
      </c>
      <c r="BY84" s="21" t="n">
        <f aca="false">IF($A84="",0,SUMPRODUCT(((($C$5:$C$64=$A84)+($D$5:$D$64=$A84)+($E$5:$E$64=$A84)+($F$5:$F$64=$A84))&gt;0)*BY$5:BY$64))</f>
        <v>0</v>
      </c>
      <c r="BZ84" s="21" t="n">
        <f aca="false">IF($A84="",0,SUMPRODUCT(((($C$5:$C$64=$A84)+($D$5:$D$64=$A84)+($E$5:$E$64=$A84)+($F$5:$F$64=$A84))&gt;0)*BZ$5:BZ$64))</f>
        <v>0</v>
      </c>
      <c r="CA84" s="21" t="n">
        <f aca="false">IF($A84="",0,SUMPRODUCT(((($C$5:$C$64=$A84)+($D$5:$D$64=$A84)+($E$5:$E$64=$A84)+($F$5:$F$64=$A84))&gt;0)*CA$5:CA$64))</f>
        <v>0</v>
      </c>
      <c r="CB84" s="21" t="n">
        <f aca="false">IF($A84="",0,SUMPRODUCT(((($C$5:$C$64=$A84)+($D$5:$D$64=$A84)+($E$5:$E$64=$A84)+($F$5:$F$64=$A84))&gt;0)*CB$5:CB$64))</f>
        <v>0</v>
      </c>
      <c r="CC84" s="21" t="n">
        <f aca="false">IF($A84="",0,SUMPRODUCT(((($C$5:$C$64=$A84)+($D$5:$D$64=$A84)+($E$5:$E$64=$A84)+($F$5:$F$64=$A84))&gt;0)*CC$5:CC$64))</f>
        <v>0</v>
      </c>
      <c r="CD84" s="21" t="n">
        <f aca="false">IF($A84="",0,SUMPRODUCT(((($C$5:$C$64=$A84)+($D$5:$D$64=$A84)+($E$5:$E$64=$A84)+($F$5:$F$64=$A84))&gt;0)*CD$5:CD$64))</f>
        <v>0</v>
      </c>
      <c r="CE84" s="21" t="n">
        <f aca="false">IF($A84="",0,SUMPRODUCT(((($C$5:$C$64=$A84)+($D$5:$D$64=$A84)+($E$5:$E$64=$A84)+($F$5:$F$64=$A84))&gt;0)*CE$5:CE$64))</f>
        <v>0</v>
      </c>
      <c r="CF84" s="21" t="n">
        <f aca="false">IF($A84="",0,SUMPRODUCT(((($C$5:$C$64=$A84)+($D$5:$D$64=$A84)+($E$5:$E$64=$A84)+($F$5:$F$64=$A84))&gt;0)*CF$5:CF$64))</f>
        <v>0</v>
      </c>
      <c r="CG84" s="21" t="n">
        <f aca="false">IF($A84="",0,SUMPRODUCT(((($C$5:$C$64=$A84)+($D$5:$D$64=$A84)+($E$5:$E$64=$A84)+($F$5:$F$64=$A84))&gt;0)*CG$5:CG$64))</f>
        <v>0</v>
      </c>
      <c r="CH84" s="21" t="n">
        <f aca="false">IF($A84="",0,SUMPRODUCT(((($C$5:$C$64=$A84)+($D$5:$D$64=$A84)+($E$5:$E$64=$A84)+($F$5:$F$64=$A84))&gt;0)*CH$5:CH$64))</f>
        <v>0</v>
      </c>
      <c r="CI84" s="21" t="n">
        <f aca="false">IF($A84="",0,SUMPRODUCT(((($C$5:$C$64=$A84)+($D$5:$D$64=$A84)+($E$5:$E$64=$A84)+($F$5:$F$64=$A84))&gt;0)*CI$5:CI$64))</f>
        <v>0</v>
      </c>
      <c r="CJ84" s="21" t="n">
        <f aca="false">IF($A84="",0,SUMPRODUCT(((($C$5:$C$64=$A84)+($D$5:$D$64=$A84)+($E$5:$E$64=$A84)+($F$5:$F$64=$A84))&gt;0)*CJ$5:CJ$64))</f>
        <v>0</v>
      </c>
      <c r="CK84" s="21" t="n">
        <f aca="false">IF($A84="",0,SUMPRODUCT(((($C$5:$C$64=$A84)+($D$5:$D$64=$A84)+($E$5:$E$64=$A84)+($F$5:$F$64=$A84))&gt;0)*CK$5:CK$64))</f>
        <v>0</v>
      </c>
      <c r="CL84" s="21" t="n">
        <f aca="false">IF($A84="",0,SUMPRODUCT(((($C$5:$C$64=$A84)+($D$5:$D$64=$A84)+($E$5:$E$64=$A84)+($F$5:$F$64=$A84))&gt;0)*CL$5:CL$64))</f>
        <v>0</v>
      </c>
      <c r="CM84" s="21" t="n">
        <f aca="false">IF($A84="",0,SUMPRODUCT(((($C$5:$C$64=$A84)+($D$5:$D$64=$A84)+($E$5:$E$64=$A84)+($F$5:$F$64=$A84))&gt;0)*CM$5:CM$64))</f>
        <v>0</v>
      </c>
      <c r="CN84" s="21" t="n">
        <f aca="false">IF($A84="",0,SUMPRODUCT(((($C$5:$C$64=$A84)+($D$5:$D$64=$A84)+($E$5:$E$64=$A84)+($F$5:$F$64=$A84))&gt;0)*CN$5:CN$64))</f>
        <v>0</v>
      </c>
      <c r="CO84" s="21" t="n">
        <f aca="false">IF($A84="",0,SUMPRODUCT(((($C$5:$C$64=$A84)+($D$5:$D$64=$A84)+($E$5:$E$64=$A84)+($F$5:$F$64=$A84))&gt;0)*CO$5:CO$64))</f>
        <v>0</v>
      </c>
      <c r="CP84" s="21" t="n">
        <f aca="false">IF($A84="",0,SUMPRODUCT(((($C$5:$C$64=$A84)+($D$5:$D$64=$A84)+($E$5:$E$64=$A84)+($F$5:$F$64=$A84))&gt;0)*CP$5:CP$64))</f>
        <v>0</v>
      </c>
      <c r="CQ84" s="21" t="n">
        <f aca="false">IF($A84="",0,SUMPRODUCT(((($C$5:$C$64=$A84)+($D$5:$D$64=$A84)+($E$5:$E$64=$A84)+($F$5:$F$64=$A84))&gt;0)*CQ$5:CQ$64))</f>
        <v>0</v>
      </c>
      <c r="CR84" s="21" t="n">
        <f aca="false">IF($A84="",0,SUMPRODUCT(((($C$5:$C$64=$A84)+($D$5:$D$64=$A84)+($E$5:$E$64=$A84)+($F$5:$F$64=$A84))&gt;0)*CR$5:CR$64))</f>
        <v>0</v>
      </c>
      <c r="CS84" s="21" t="n">
        <f aca="false">IF($A84="",0,SUMPRODUCT(((($C$5:$C$64=$A84)+($D$5:$D$64=$A84)+($E$5:$E$64=$A84)+($F$5:$F$64=$A84))&gt;0)*CS$5:CS$64))</f>
        <v>0</v>
      </c>
      <c r="CT84" s="21" t="n">
        <f aca="false">IF($A84="",0,SUMPRODUCT(((($C$5:$C$64=$A84)+($D$5:$D$64=$A84)+($E$5:$E$64=$A84)+($F$5:$F$64=$A84))&gt;0)*CT$5:CT$64))</f>
        <v>0</v>
      </c>
      <c r="CU84" s="21" t="n">
        <f aca="false">IF($A84="",0,SUMPRODUCT(((($C$5:$C$64=$A84)+($D$5:$D$64=$A84)+($E$5:$E$64=$A84)+($F$5:$F$64=$A84))&gt;0)*CU$5:CU$64))</f>
        <v>0</v>
      </c>
      <c r="CV84" s="21" t="n">
        <f aca="false">IF($A84="",0,SUMPRODUCT(((($C$5:$C$64=$A84)+($D$5:$D$64=$A84)+($E$5:$E$64=$A84)+($F$5:$F$64=$A84))&gt;0)*CV$5:CV$64))</f>
        <v>0</v>
      </c>
      <c r="CW84" s="21" t="n">
        <f aca="false">IF($A84="",0,SUMPRODUCT(((($C$5:$C$64=$A84)+($D$5:$D$64=$A84)+($E$5:$E$64=$A84)+($F$5:$F$64=$A84))&gt;0)*CW$5:CW$64))</f>
        <v>0</v>
      </c>
      <c r="CX84" s="21" t="n">
        <f aca="false">IF($A84="",0,SUMPRODUCT(((($C$5:$C$64=$A84)+($D$5:$D$64=$A84)+($E$5:$E$64=$A84)+($F$5:$F$64=$A84))&gt;0)*CX$5:CX$64))</f>
        <v>0</v>
      </c>
      <c r="CY84" s="21" t="n">
        <f aca="false">IF($A84="",0,SUMPRODUCT(((($C$5:$C$64=$A84)+($D$5:$D$64=$A84)+($E$5:$E$64=$A84)+($F$5:$F$64=$A84))&gt;0)*CY$5:CY$64))</f>
        <v>0</v>
      </c>
      <c r="CZ84" s="21" t="n">
        <f aca="false">IF($A84="",0,SUMPRODUCT(((($C$5:$C$64=$A84)+($D$5:$D$64=$A84)+($E$5:$E$64=$A84)+($F$5:$F$64=$A84))&gt;0)*CZ$5:CZ$64))</f>
        <v>0</v>
      </c>
      <c r="DA84" s="21" t="n">
        <f aca="false">IF($A84="",0,SUMPRODUCT(((($C$5:$C$64=$A84)+($D$5:$D$64=$A84)+($E$5:$E$64=$A84)+($F$5:$F$64=$A84))&gt;0)*DA$5:DA$64))</f>
        <v>0</v>
      </c>
      <c r="DB84" s="21" t="n">
        <f aca="false">IF($A84="",0,SUMPRODUCT(((($C$5:$C$64=$A84)+($D$5:$D$64=$A84)+($E$5:$E$64=$A84)+($F$5:$F$64=$A84))&gt;0)*DB$5:DB$64))</f>
        <v>0</v>
      </c>
      <c r="DC84" s="21" t="n">
        <f aca="false">IF($A84="",0,SUMPRODUCT(((($C$5:$C$64=$A84)+($D$5:$D$64=$A84)+($E$5:$E$64=$A84)+($F$5:$F$64=$A84))&gt;0)*DC$5:DC$64))</f>
        <v>0</v>
      </c>
      <c r="DD84" s="21" t="n">
        <f aca="false">IF($A84="",0,SUMPRODUCT(((($C$5:$C$64=$A84)+($D$5:$D$64=$A84)+($E$5:$E$64=$A84)+($F$5:$F$64=$A84))&gt;0)*DD$5:DD$64))</f>
        <v>0</v>
      </c>
      <c r="DE84" s="21" t="n">
        <f aca="false">IF($A84="",0,SUMPRODUCT(((($C$5:$C$64=$A84)+($D$5:$D$64=$A84)+($E$5:$E$64=$A84)+($F$5:$F$64=$A84))&gt;0)*DE$5:DE$64))</f>
        <v>0</v>
      </c>
      <c r="DF84" s="21" t="n">
        <f aca="false">IF($A84="",0,SUMPRODUCT(((($C$5:$C$64=$A84)+($D$5:$D$64=$A84)+($E$5:$E$64=$A84)+($F$5:$F$64=$A84))&gt;0)*DF$5:DF$64))</f>
        <v>0</v>
      </c>
      <c r="DG84" s="21" t="n">
        <f aca="false">IF($A84="",0,SUMPRODUCT(((($C$5:$C$64=$A84)+($D$5:$D$64=$A84)+($E$5:$E$64=$A84)+($F$5:$F$64=$A84))&gt;0)*DG$5:DG$64))</f>
        <v>0</v>
      </c>
      <c r="DH84" s="21" t="n">
        <f aca="false">IF($A84="",0,SUMPRODUCT(((($C$5:$C$64=$A84)+($D$5:$D$64=$A84)+($E$5:$E$64=$A84)+($F$5:$F$64=$A84))&gt;0)*DH$5:DH$64))</f>
        <v>0</v>
      </c>
      <c r="DI84" s="21" t="n">
        <f aca="false">IF($A84="",0,SUMPRODUCT(((($C$5:$C$64=$A84)+($D$5:$D$64=$A84)+($E$5:$E$64=$A84)+($F$5:$F$64=$A84))&gt;0)*DI$5:DI$64))</f>
        <v>0</v>
      </c>
      <c r="DJ84" s="21" t="n">
        <f aca="false">IF($A84="",0,SUMPRODUCT(((($C$5:$C$64=$A84)+($D$5:$D$64=$A84)+($E$5:$E$64=$A84)+($F$5:$F$64=$A84))&gt;0)*DJ$5:DJ$64))</f>
        <v>0</v>
      </c>
      <c r="DK84" s="21" t="n">
        <f aca="false">IF($A84="",0,SUMPRODUCT(((($C$5:$C$64=$A84)+($D$5:$D$64=$A84)+($E$5:$E$64=$A84)+($F$5:$F$64=$A84))&gt;0)*DK$5:DK$64))</f>
        <v>0</v>
      </c>
      <c r="DL84" s="21" t="n">
        <f aca="false">IF($A84="",0,SUMPRODUCT(((($C$5:$C$64=$A84)+($D$5:$D$64=$A84)+($E$5:$E$64=$A84)+($F$5:$F$64=$A84))&gt;0)*DL$5:DL$64))</f>
        <v>0</v>
      </c>
      <c r="DM84" s="21" t="n">
        <f aca="false">IF($A84="",0,SUMPRODUCT(((($C$5:$C$64=$A84)+($D$5:$D$64=$A84)+($E$5:$E$64=$A84)+($F$5:$F$64=$A84))&gt;0)*DM$5:DM$64))</f>
        <v>0</v>
      </c>
      <c r="DN84" s="21" t="n">
        <f aca="false">IF($A84="",0,SUMPRODUCT(((($C$5:$C$64=$A84)+($D$5:$D$64=$A84)+($E$5:$E$64=$A84)+($F$5:$F$64=$A84))&gt;0)*DN$5:DN$64))</f>
        <v>0</v>
      </c>
      <c r="DO84" s="21" t="n">
        <f aca="false">IF($A84="",0,SUMPRODUCT(((($C$5:$C$64=$A84)+($D$5:$D$64=$A84)+($E$5:$E$64=$A84)+($F$5:$F$64=$A84))&gt;0)*DO$5:DO$64))</f>
        <v>0</v>
      </c>
      <c r="DP84" s="21" t="n">
        <f aca="false">IF($A84="",0,SUMPRODUCT(((($C$5:$C$64=$A84)+($D$5:$D$64=$A84)+($E$5:$E$64=$A84)+($F$5:$F$64=$A84))&gt;0)*DP$5:DP$64))</f>
        <v>0</v>
      </c>
      <c r="DQ84" s="21" t="n">
        <f aca="false">IF($A84="",0,SUMPRODUCT(((($C$5:$C$64=$A84)+($D$5:$D$64=$A84)+($E$5:$E$64=$A84)+($F$5:$F$64=$A84))&gt;0)*DQ$5:DQ$64))</f>
        <v>0</v>
      </c>
      <c r="DR84" s="21" t="n">
        <f aca="false">IF($A84="",0,SUMPRODUCT(((($C$5:$C$64=$A84)+($D$5:$D$64=$A84)+($E$5:$E$64=$A84)+($F$5:$F$64=$A84))&gt;0)*DR$5:DR$64))</f>
        <v>0</v>
      </c>
      <c r="DS84" s="21" t="n">
        <f aca="false">IF($A84="",0,SUMPRODUCT(((($C$5:$C$64=$A84)+($D$5:$D$64=$A84)+($E$5:$E$64=$A84)+($F$5:$F$64=$A84))&gt;0)*DS$5:DS$64))</f>
        <v>0</v>
      </c>
      <c r="DT84" s="21" t="n">
        <f aca="false">IF($A84="",0,SUMPRODUCT(((($C$5:$C$64=$A84)+($D$5:$D$64=$A84)+($E$5:$E$64=$A84)+($F$5:$F$64=$A84))&gt;0)*DT$5:DT$64))</f>
        <v>0</v>
      </c>
      <c r="DU84" s="21" t="n">
        <f aca="false">IF($A84="",0,SUMPRODUCT(((($C$5:$C$64=$A84)+($D$5:$D$64=$A84)+($E$5:$E$64=$A84)+($F$5:$F$64=$A84))&gt;0)*DU$5:DU$64))</f>
        <v>0</v>
      </c>
      <c r="DV84" s="21" t="n">
        <f aca="false">IF($A84="",0,SUMPRODUCT(((($C$5:$C$64=$A84)+($D$5:$D$64=$A84)+($E$5:$E$64=$A84)+($F$5:$F$64=$A84))&gt;0)*DV$5:DV$64))</f>
        <v>0</v>
      </c>
      <c r="DW84" s="21" t="n">
        <f aca="false">IF($A84="",0,SUMPRODUCT(((($C$5:$C$64=$A84)+($D$5:$D$64=$A84)+($E$5:$E$64=$A84)+($F$5:$F$64=$A84))&gt;0)*DW$5:DW$64))</f>
        <v>0</v>
      </c>
      <c r="DX84" s="21" t="n">
        <f aca="false">IF($A84="",0,SUMPRODUCT(((($C$5:$C$64=$A84)+($D$5:$D$64=$A84)+($E$5:$E$64=$A84)+($F$5:$F$64=$A84))&gt;0)*DX$5:DX$64))</f>
        <v>0</v>
      </c>
      <c r="DY84" s="21" t="n">
        <f aca="false">IF($A84="",0,SUMPRODUCT(((($C$5:$C$64=$A84)+($D$5:$D$64=$A84)+($E$5:$E$64=$A84)+($F$5:$F$64=$A84))&gt;0)*DY$5:DY$64))</f>
        <v>0</v>
      </c>
      <c r="DZ84" s="21" t="n">
        <f aca="false">IF($A84="",0,SUMPRODUCT(((($C$5:$C$64=$A84)+($D$5:$D$64=$A84)+($E$5:$E$64=$A84)+($F$5:$F$64=$A84))&gt;0)*DZ$5:DZ$64))</f>
        <v>0</v>
      </c>
      <c r="EA84" s="21" t="n">
        <f aca="false">IF($A84="",0,SUMPRODUCT(((($C$5:$C$64=$A84)+($D$5:$D$64=$A84)+($E$5:$E$64=$A84)+($F$5:$F$64=$A84))&gt;0)*EA$5:EA$64))</f>
        <v>0</v>
      </c>
      <c r="EB84" s="21" t="n">
        <f aca="false">IF($A84="",0,SUMPRODUCT(((($C$5:$C$64=$A84)+($D$5:$D$64=$A84)+($E$5:$E$64=$A84)+($F$5:$F$64=$A84))&gt;0)*EB$5:EB$64))</f>
        <v>0</v>
      </c>
      <c r="EC84" s="21" t="n">
        <f aca="false">IF($A84="",0,SUMPRODUCT(((($C$5:$C$64=$A84)+($D$5:$D$64=$A84)+($E$5:$E$64=$A84)+($F$5:$F$64=$A84))&gt;0)*EC$5:EC$64))</f>
        <v>0</v>
      </c>
      <c r="ED84" s="21" t="n">
        <f aca="false">IF($A84="",0,SUMPRODUCT(((($C$5:$C$64=$A84)+($D$5:$D$64=$A84)+($E$5:$E$64=$A84)+($F$5:$F$64=$A84))&gt;0)*ED$5:ED$64))</f>
        <v>0</v>
      </c>
      <c r="EE84" s="21" t="n">
        <f aca="false">IF($A84="",0,SUMPRODUCT(((($C$5:$C$64=$A84)+($D$5:$D$64=$A84)+($E$5:$E$64=$A84)+($F$5:$F$64=$A84))&gt;0)*EE$5:EE$64))</f>
        <v>0</v>
      </c>
      <c r="EF84" s="21" t="n">
        <f aca="false">IF($A84="",0,SUMPRODUCT(((($C$5:$C$64=$A84)+($D$5:$D$64=$A84)+($E$5:$E$64=$A84)+($F$5:$F$64=$A84))&gt;0)*EF$5:EF$64))</f>
        <v>0</v>
      </c>
      <c r="EG84" s="21" t="n">
        <f aca="false">IF($A84="",0,SUMPRODUCT(((($C$5:$C$64=$A84)+($D$5:$D$64=$A84)+($E$5:$E$64=$A84)+($F$5:$F$64=$A84))&gt;0)*EG$5:EG$64))</f>
        <v>0</v>
      </c>
      <c r="EH84" s="21" t="n">
        <f aca="false">IF($A84="",0,SUMPRODUCT(((($C$5:$C$64=$A84)+($D$5:$D$64=$A84)+($E$5:$E$64=$A84)+($F$5:$F$64=$A84))&gt;0)*EH$5:EH$64))</f>
        <v>0</v>
      </c>
      <c r="EI84" s="21" t="n">
        <f aca="false">IF($A84="",0,SUMPRODUCT(((($C$5:$C$64=$A84)+($D$5:$D$64=$A84)+($E$5:$E$64=$A84)+($F$5:$F$64=$A84))&gt;0)*EI$5:EI$64))</f>
        <v>0</v>
      </c>
      <c r="EJ84" s="21" t="n">
        <f aca="false">IF($A84="",0,SUMPRODUCT(((($C$5:$C$64=$A84)+($D$5:$D$64=$A84)+($E$5:$E$64=$A84)+($F$5:$F$64=$A84))&gt;0)*EJ$5:EJ$64))</f>
        <v>0</v>
      </c>
      <c r="EK84" s="21" t="n">
        <f aca="false">IF($A84="",0,SUMPRODUCT(((($C$5:$C$64=$A84)+($D$5:$D$64=$A84)+($E$5:$E$64=$A84)+($F$5:$F$64=$A84))&gt;0)*EK$5:EK$64))</f>
        <v>0</v>
      </c>
      <c r="EL84" s="21" t="n">
        <f aca="false">IF($A84="",0,SUMPRODUCT(((($C$5:$C$64=$A84)+($D$5:$D$64=$A84)+($E$5:$E$64=$A84)+($F$5:$F$64=$A84))&gt;0)*EL$5:EL$64))</f>
        <v>0</v>
      </c>
      <c r="EM84" s="21" t="n">
        <f aca="false">IF($A84="",0,SUMPRODUCT(((($C$5:$C$64=$A84)+($D$5:$D$64=$A84)+($E$5:$E$64=$A84)+($F$5:$F$64=$A84))&gt;0)*EM$5:EM$64))</f>
        <v>0</v>
      </c>
      <c r="EN84" s="21" t="n">
        <f aca="false">IF($A84="",0,SUMPRODUCT(((($C$5:$C$64=$A84)+($D$5:$D$64=$A84)+($E$5:$E$64=$A84)+($F$5:$F$64=$A84))&gt;0)*EN$5:EN$64))</f>
        <v>0</v>
      </c>
      <c r="EO84" s="21" t="n">
        <f aca="false">IF($A84="",0,SUMPRODUCT(((($C$5:$C$64=$A84)+($D$5:$D$64=$A84)+($E$5:$E$64=$A84)+($F$5:$F$64=$A84))&gt;0)*EO$5:EO$64))</f>
        <v>0</v>
      </c>
      <c r="EP84" s="21" t="n">
        <f aca="false">IF($A84="",0,SUMPRODUCT(((($C$5:$C$64=$A84)+($D$5:$D$64=$A84)+($E$5:$E$64=$A84)+($F$5:$F$64=$A84))&gt;0)*EP$5:EP$64))</f>
        <v>0</v>
      </c>
      <c r="EQ84" s="21" t="n">
        <f aca="false">IF($A84="",0,SUMPRODUCT(((($C$5:$C$64=$A84)+($D$5:$D$64=$A84)+($E$5:$E$64=$A84)+($F$5:$F$64=$A84))&gt;0)*EQ$5:EQ$64))</f>
        <v>0</v>
      </c>
      <c r="ER84" s="21" t="n">
        <f aca="false">IF($A84="",0,SUMPRODUCT(((($C$5:$C$64=$A84)+($D$5:$D$64=$A84)+($E$5:$E$64=$A84)+($F$5:$F$64=$A84))&gt;0)*ER$5:ER$64))</f>
        <v>0</v>
      </c>
      <c r="ES84" s="21" t="n">
        <f aca="false">IF($A84="",0,SUMPRODUCT(((($C$5:$C$64=$A84)+($D$5:$D$64=$A84)+($E$5:$E$64=$A84)+($F$5:$F$64=$A84))&gt;0)*ES$5:ES$64))</f>
        <v>0</v>
      </c>
      <c r="ET84" s="21" t="n">
        <f aca="false">IF($A84="",0,SUMPRODUCT(((($C$5:$C$64=$A84)+($D$5:$D$64=$A84)+($E$5:$E$64=$A84)+($F$5:$F$64=$A84))&gt;0)*ET$5:ET$64))</f>
        <v>0</v>
      </c>
      <c r="EU84" s="21" t="n">
        <f aca="false">IF($A84="",0,SUMPRODUCT(((($C$5:$C$64=$A84)+($D$5:$D$64=$A84)+($E$5:$E$64=$A84)+($F$5:$F$64=$A84))&gt;0)*EU$5:EU$64))</f>
        <v>0</v>
      </c>
      <c r="EV84" s="21" t="n">
        <f aca="false">IF($A84="",0,SUMPRODUCT(((($C$5:$C$64=$A84)+($D$5:$D$64=$A84)+($E$5:$E$64=$A84)+($F$5:$F$64=$A84))&gt;0)*EV$5:EV$64))</f>
        <v>0</v>
      </c>
      <c r="EW84" s="21" t="n">
        <f aca="false">IF($A84="",0,SUMPRODUCT(((($C$5:$C$64=$A84)+($D$5:$D$64=$A84)+($E$5:$E$64=$A84)+($F$5:$F$64=$A84))&gt;0)*EW$5:EW$64))</f>
        <v>0</v>
      </c>
      <c r="EX84" s="21" t="n">
        <f aca="false">IF($A84="",0,SUMPRODUCT(((($C$5:$C$64=$A84)+($D$5:$D$64=$A84)+($E$5:$E$64=$A84)+($F$5:$F$64=$A84))&gt;0)*EX$5:EX$64))</f>
        <v>0</v>
      </c>
      <c r="EY84" s="21" t="n">
        <f aca="false">IF($A84="",0,SUMPRODUCT(((($C$5:$C$64=$A84)+($D$5:$D$64=$A84)+($E$5:$E$64=$A84)+($F$5:$F$64=$A84))&gt;0)*EY$5:EY$64))</f>
        <v>0</v>
      </c>
      <c r="EZ84" s="21" t="n">
        <f aca="false">IF($A84="",0,SUMPRODUCT(((($C$5:$C$64=$A84)+($D$5:$D$64=$A84)+($E$5:$E$64=$A84)+($F$5:$F$64=$A84))&gt;0)*EZ$5:EZ$64))</f>
        <v>0</v>
      </c>
      <c r="FA84" s="21" t="n">
        <f aca="false">IF($A84="",0,SUMPRODUCT(((($C$5:$C$64=$A84)+($D$5:$D$64=$A84)+($E$5:$E$64=$A84)+($F$5:$F$64=$A84))&gt;0)*FA$5:FA$64))</f>
        <v>0</v>
      </c>
      <c r="FB84" s="21" t="n">
        <f aca="false">IF($A84="",0,SUMPRODUCT(((($C$5:$C$64=$A84)+($D$5:$D$64=$A84)+($E$5:$E$64=$A84)+($F$5:$F$64=$A84))&gt;0)*FB$5:FB$64))</f>
        <v>0</v>
      </c>
      <c r="FC84" s="21" t="n">
        <f aca="false">IF($A84="",0,SUMPRODUCT(((($C$5:$C$64=$A84)+($D$5:$D$64=$A84)+($E$5:$E$64=$A84)+($F$5:$F$64=$A84))&gt;0)*FC$5:FC$64))</f>
        <v>0</v>
      </c>
      <c r="FD84" s="21" t="n">
        <f aca="false">IF($A84="",0,SUMPRODUCT(((($C$5:$C$64=$A84)+($D$5:$D$64=$A84)+($E$5:$E$64=$A84)+($F$5:$F$64=$A84))&gt;0)*FD$5:FD$64))</f>
        <v>0</v>
      </c>
      <c r="FE84" s="21" t="n">
        <f aca="false">IF($A84="",0,SUMPRODUCT(((($C$5:$C$64=$A84)+($D$5:$D$64=$A84)+($E$5:$E$64=$A84)+($F$5:$F$64=$A84))&gt;0)*FE$5:FE$64))</f>
        <v>0</v>
      </c>
      <c r="FF84" s="21" t="n">
        <f aca="false">IF($A84="",0,SUMPRODUCT(((($C$5:$C$64=$A84)+($D$5:$D$64=$A84)+($E$5:$E$64=$A84)+($F$5:$F$64=$A84))&gt;0)*FF$5:FF$64))</f>
        <v>0</v>
      </c>
      <c r="FG84" s="21" t="n">
        <f aca="false">IF($A84="",0,SUMPRODUCT(((($C$5:$C$64=$A84)+($D$5:$D$64=$A84)+($E$5:$E$64=$A84)+($F$5:$F$64=$A84))&gt;0)*FG$5:FG$64))</f>
        <v>0</v>
      </c>
      <c r="FH84" s="21" t="n">
        <f aca="false">IF($A84="",0,SUMPRODUCT(((($C$5:$C$64=$A84)+($D$5:$D$64=$A84)+($E$5:$E$64=$A84)+($F$5:$F$64=$A84))&gt;0)*FH$5:FH$64))</f>
        <v>0</v>
      </c>
      <c r="FI84" s="21" t="n">
        <f aca="false">IF($A84="",0,SUMPRODUCT(((($C$5:$C$64=$A84)+($D$5:$D$64=$A84)+($E$5:$E$64=$A84)+($F$5:$F$64=$A84))&gt;0)*FI$5:FI$64))</f>
        <v>0</v>
      </c>
      <c r="FJ84" s="21" t="n">
        <f aca="false">IF($A84="",0,SUMPRODUCT(((($C$5:$C$64=$A84)+($D$5:$D$64=$A84)+($E$5:$E$64=$A84)+($F$5:$F$64=$A84))&gt;0)*FJ$5:FJ$64))</f>
        <v>0</v>
      </c>
      <c r="FK84" s="21" t="n">
        <f aca="false">IF($A84="",0,SUMPRODUCT(((($C$5:$C$64=$A84)+($D$5:$D$64=$A84)+($E$5:$E$64=$A84)+($F$5:$F$64=$A84))&gt;0)*FK$5:FK$64))</f>
        <v>0</v>
      </c>
      <c r="FL84" s="21" t="n">
        <f aca="false">IF($A84="",0,SUMPRODUCT(((($C$5:$C$64=$A84)+($D$5:$D$64=$A84)+($E$5:$E$64=$A84)+($F$5:$F$64=$A84))&gt;0)*FL$5:FL$64))</f>
        <v>0</v>
      </c>
      <c r="FM84" s="21" t="n">
        <f aca="false">IF($A84="",0,SUMPRODUCT(((($C$5:$C$64=$A84)+($D$5:$D$64=$A84)+($E$5:$E$64=$A84)+($F$5:$F$64=$A84))&gt;0)*FM$5:FM$64))</f>
        <v>0</v>
      </c>
      <c r="FN84" s="21" t="n">
        <f aca="false">IF($A84="",0,SUMPRODUCT(((($C$5:$C$64=$A84)+($D$5:$D$64=$A84)+($E$5:$E$64=$A84)+($F$5:$F$64=$A84))&gt;0)*FN$5:FN$64))</f>
        <v>0</v>
      </c>
      <c r="FO84" s="21" t="n">
        <f aca="false">IF($A84="",0,SUMPRODUCT(((($C$5:$C$64=$A84)+($D$5:$D$64=$A84)+($E$5:$E$64=$A84)+($F$5:$F$64=$A84))&gt;0)*FO$5:FO$64))</f>
        <v>0</v>
      </c>
      <c r="FP84" s="21" t="n">
        <f aca="false">IF($A84="",0,SUMPRODUCT(((($C$5:$C$64=$A84)+($D$5:$D$64=$A84)+($E$5:$E$64=$A84)+($F$5:$F$64=$A84))&gt;0)*FP$5:FP$64))</f>
        <v>0</v>
      </c>
      <c r="FQ84" s="21" t="n">
        <f aca="false">IF($A84="",0,SUMPRODUCT(((($C$5:$C$64=$A84)+($D$5:$D$64=$A84)+($E$5:$E$64=$A84)+($F$5:$F$64=$A84))&gt;0)*FQ$5:FQ$64))</f>
        <v>0</v>
      </c>
      <c r="FR84" s="21" t="n">
        <f aca="false">IF($A84="",0,SUMPRODUCT(((($C$5:$C$64=$A84)+($D$5:$D$64=$A84)+($E$5:$E$64=$A84)+($F$5:$F$64=$A84))&gt;0)*FR$5:FR$64))</f>
        <v>0</v>
      </c>
      <c r="FS84" s="21" t="n">
        <f aca="false">IF($A84="",0,SUMPRODUCT(((($C$5:$C$64=$A84)+($D$5:$D$64=$A84)+($E$5:$E$64=$A84)+($F$5:$F$64=$A84))&gt;0)*FS$5:FS$64))</f>
        <v>0</v>
      </c>
      <c r="FT84" s="21" t="n">
        <f aca="false">IF($A84="",0,SUMPRODUCT(((($C$5:$C$64=$A84)+($D$5:$D$64=$A84)+($E$5:$E$64=$A84)+($F$5:$F$64=$A84))&gt;0)*FT$5:FT$64))</f>
        <v>0</v>
      </c>
      <c r="FU84" s="21" t="n">
        <f aca="false">IF($A84="",0,SUMPRODUCT(((($C$5:$C$64=$A84)+($D$5:$D$64=$A84)+($E$5:$E$64=$A84)+($F$5:$F$64=$A84))&gt;0)*FU$5:FU$64))</f>
        <v>0</v>
      </c>
      <c r="FV84" s="21" t="n">
        <f aca="false">IF($A84="",0,SUMPRODUCT(((($C$5:$C$64=$A84)+($D$5:$D$64=$A84)+($E$5:$E$64=$A84)+($F$5:$F$64=$A84))&gt;0)*FV$5:FV$64))</f>
        <v>0</v>
      </c>
      <c r="FW84" s="21" t="n">
        <f aca="false">IF($A84="",0,SUMPRODUCT(((($C$5:$C$64=$A84)+($D$5:$D$64=$A84)+($E$5:$E$64=$A84)+($F$5:$F$64=$A84))&gt;0)*FW$5:FW$64))</f>
        <v>0</v>
      </c>
      <c r="FX84" s="21" t="n">
        <f aca="false">IF($A84="",0,SUMPRODUCT(((($C$5:$C$64=$A84)+($D$5:$D$64=$A84)+($E$5:$E$64=$A84)+($F$5:$F$64=$A84))&gt;0)*FX$5:FX$64))</f>
        <v>0</v>
      </c>
      <c r="FY84" s="21" t="n">
        <f aca="false">IF($A84="",0,SUMPRODUCT(((($C$5:$C$64=$A84)+($D$5:$D$64=$A84)+($E$5:$E$64=$A84)+($F$5:$F$64=$A84))&gt;0)*FY$5:FY$64))</f>
        <v>0</v>
      </c>
      <c r="FZ84" s="21" t="n">
        <f aca="false">IF($A84="",0,SUMPRODUCT(((($C$5:$C$64=$A84)+($D$5:$D$64=$A84)+($E$5:$E$64=$A84)+($F$5:$F$64=$A84))&gt;0)*FZ$5:FZ$64))</f>
        <v>0</v>
      </c>
      <c r="GA84" s="21" t="n">
        <f aca="false">IF($A84="",0,SUMPRODUCT(((($C$5:$C$64=$A84)+($D$5:$D$64=$A84)+($E$5:$E$64=$A84)+($F$5:$F$64=$A84))&gt;0)*GA$5:GA$64))</f>
        <v>0</v>
      </c>
      <c r="GB84" s="21" t="n">
        <f aca="false">IF($A84="",0,SUMPRODUCT(((($C$5:$C$64=$A84)+($D$5:$D$64=$A84)+($E$5:$E$64=$A84)+($F$5:$F$64=$A84))&gt;0)*GB$5:GB$64))</f>
        <v>0</v>
      </c>
      <c r="GC84" s="21" t="n">
        <f aca="false">IF($A84="",0,SUMPRODUCT(((($C$5:$C$64=$A84)+($D$5:$D$64=$A84)+($E$5:$E$64=$A84)+($F$5:$F$64=$A84))&gt;0)*GC$5:GC$64))</f>
        <v>0</v>
      </c>
      <c r="GD84" s="21" t="n">
        <f aca="false">IF($A84="",0,SUMPRODUCT(((($C$5:$C$64=$A84)+($D$5:$D$64=$A84)+($E$5:$E$64=$A84)+($F$5:$F$64=$A84))&gt;0)*GD$5:GD$64))</f>
        <v>0</v>
      </c>
      <c r="GE84" s="21" t="n">
        <f aca="false">IF($A84="",0,SUMPRODUCT(((($C$5:$C$64=$A84)+($D$5:$D$64=$A84)+($E$5:$E$64=$A84)+($F$5:$F$64=$A84))&gt;0)*GE$5:GE$64))</f>
        <v>0</v>
      </c>
      <c r="GF84" s="21" t="n">
        <f aca="false">IF($A84="",0,SUMPRODUCT(((($C$5:$C$64=$A84)+($D$5:$D$64=$A84)+($E$5:$E$64=$A84)+($F$5:$F$64=$A84))&gt;0)*GF$5:GF$64))</f>
        <v>0</v>
      </c>
      <c r="GG84" s="21" t="n">
        <f aca="false">IF($A84="",0,SUMPRODUCT(((($C$5:$C$64=$A84)+($D$5:$D$64=$A84)+($E$5:$E$64=$A84)+($F$5:$F$64=$A84))&gt;0)*GG$5:GG$64))</f>
        <v>0</v>
      </c>
      <c r="GH84" s="21" t="n">
        <f aca="false">IF($A84="",0,SUMPRODUCT(((($C$5:$C$64=$A84)+($D$5:$D$64=$A84)+($E$5:$E$64=$A84)+($F$5:$F$64=$A84))&gt;0)*GH$5:GH$64))</f>
        <v>0</v>
      </c>
      <c r="GI84" s="21" t="n">
        <f aca="false">IF($A84="",0,SUMPRODUCT(((($C$5:$C$64=$A84)+($D$5:$D$64=$A84)+($E$5:$E$64=$A84)+($F$5:$F$64=$A84))&gt;0)*GI$5:GI$64))</f>
        <v>0</v>
      </c>
      <c r="GJ84" s="21" t="n">
        <f aca="false">IF($A84="",0,SUMPRODUCT(((($C$5:$C$64=$A84)+($D$5:$D$64=$A84)+($E$5:$E$64=$A84)+($F$5:$F$64=$A84))&gt;0)*GJ$5:GJ$64))</f>
        <v>0</v>
      </c>
      <c r="GK84" s="21" t="n">
        <f aca="false">IF($A84="",0,SUMPRODUCT(((($C$5:$C$64=$A84)+($D$5:$D$64=$A84)+($E$5:$E$64=$A84)+($F$5:$F$64=$A84))&gt;0)*GK$5:GK$64))</f>
        <v>0</v>
      </c>
      <c r="GL84" s="21" t="n">
        <f aca="false">IF($A84="",0,SUMPRODUCT(((($C$5:$C$64=$A84)+($D$5:$D$64=$A84)+($E$5:$E$64=$A84)+($F$5:$F$64=$A84))&gt;0)*GL$5:GL$64))</f>
        <v>0</v>
      </c>
      <c r="GM84" s="21" t="n">
        <f aca="false">IF($A84="",0,SUMPRODUCT(((($C$5:$C$64=$A84)+($D$5:$D$64=$A84)+($E$5:$E$64=$A84)+($F$5:$F$64=$A84))&gt;0)*GM$5:GM$64))</f>
        <v>0</v>
      </c>
      <c r="GN84" s="21" t="n">
        <f aca="false">IF($A84="",0,SUMPRODUCT(((($C$5:$C$64=$A84)+($D$5:$D$64=$A84)+($E$5:$E$64=$A84)+($F$5:$F$64=$A84))&gt;0)*GN$5:GN$64))</f>
        <v>0</v>
      </c>
      <c r="GO84" s="21" t="n">
        <f aca="false">IF($A84="",0,SUMPRODUCT(((($C$5:$C$64=$A84)+($D$5:$D$64=$A84)+($E$5:$E$64=$A84)+($F$5:$F$64=$A84))&gt;0)*GO$5:GO$64))</f>
        <v>0</v>
      </c>
      <c r="GP84" s="21" t="n">
        <f aca="false">IF($A84="",0,SUMPRODUCT(((($C$5:$C$64=$A84)+($D$5:$D$64=$A84)+($E$5:$E$64=$A84)+($F$5:$F$64=$A84))&gt;0)*GP$5:GP$64))</f>
        <v>0</v>
      </c>
      <c r="GQ84" s="21" t="n">
        <f aca="false">IF($A84="",0,SUMPRODUCT(((($C$5:$C$64=$A84)+($D$5:$D$64=$A84)+($E$5:$E$64=$A84)+($F$5:$F$64=$A84))&gt;0)*GQ$5:GQ$64))</f>
        <v>0</v>
      </c>
      <c r="GR84" s="21" t="n">
        <f aca="false">IF($A84="",0,SUMPRODUCT(((($C$5:$C$64=$A84)+($D$5:$D$64=$A84)+($E$5:$E$64=$A84)+($F$5:$F$64=$A84))&gt;0)*GR$5:GR$64))</f>
        <v>0</v>
      </c>
      <c r="GS84" s="21" t="n">
        <f aca="false">IF($A84="",0,SUMPRODUCT(((($C$5:$C$64=$A84)+($D$5:$D$64=$A84)+($E$5:$E$64=$A84)+($F$5:$F$64=$A84))&gt;0)*GS$5:GS$64))</f>
        <v>0</v>
      </c>
      <c r="GT84" s="21" t="n">
        <f aca="false">IF($A84="",0,SUMPRODUCT(((($C$5:$C$64=$A84)+($D$5:$D$64=$A84)+($E$5:$E$64=$A84)+($F$5:$F$64=$A84))&gt;0)*GT$5:GT$64))</f>
        <v>0</v>
      </c>
      <c r="GU84" s="21" t="n">
        <f aca="false">IF($A84="",0,SUMPRODUCT(((($C$5:$C$64=$A84)+($D$5:$D$64=$A84)+($E$5:$E$64=$A84)+($F$5:$F$64=$A84))&gt;0)*GU$5:GU$64))</f>
        <v>0</v>
      </c>
      <c r="GV84" s="21" t="n">
        <f aca="false">IF($A84="",0,SUMPRODUCT(((($C$5:$C$64=$A84)+($D$5:$D$64=$A84)+($E$5:$E$64=$A84)+($F$5:$F$64=$A84))&gt;0)*GV$5:GV$64))</f>
        <v>0</v>
      </c>
      <c r="GW84" s="21" t="n">
        <f aca="false">IF($A84="",0,SUMPRODUCT(((($C$5:$C$64=$A84)+($D$5:$D$64=$A84)+($E$5:$E$64=$A84)+($F$5:$F$64=$A84))&gt;0)*GW$5:GW$64))</f>
        <v>0</v>
      </c>
      <c r="GX84" s="21" t="n">
        <f aca="false">IF($A84="",0,SUMPRODUCT(((($C$5:$C$64=$A84)+($D$5:$D$64=$A84)+($E$5:$E$64=$A84)+($F$5:$F$64=$A84))&gt;0)*GX$5:GX$64))</f>
        <v>0</v>
      </c>
      <c r="GY84" s="21" t="n">
        <f aca="false">IF($A84="",0,SUMPRODUCT(((($C$5:$C$64=$A84)+($D$5:$D$64=$A84)+($E$5:$E$64=$A84)+($F$5:$F$64=$A84))&gt;0)*GY$5:GY$64))</f>
        <v>0</v>
      </c>
      <c r="GZ84" s="21" t="n">
        <f aca="false">IF($A84="",0,SUMPRODUCT(((($C$5:$C$64=$A84)+($D$5:$D$64=$A84)+($E$5:$E$64=$A84)+($F$5:$F$64=$A84))&gt;0)*GZ$5:GZ$64))</f>
        <v>0</v>
      </c>
      <c r="HA84" s="21" t="n">
        <f aca="false">IF($A84="",0,SUMPRODUCT(((($C$5:$C$64=$A84)+($D$5:$D$64=$A84)+($E$5:$E$64=$A84)+($F$5:$F$64=$A84))&gt;0)*HA$5:HA$64))</f>
        <v>0</v>
      </c>
      <c r="HB84" s="21" t="n">
        <f aca="false">IF($A84="",0,SUMPRODUCT(((($C$5:$C$64=$A84)+($D$5:$D$64=$A84)+($E$5:$E$64=$A84)+($F$5:$F$64=$A84))&gt;0)*HB$5:HB$64))</f>
        <v>0</v>
      </c>
      <c r="HC84" s="21" t="n">
        <f aca="false">IF($A84="",0,SUMPRODUCT(((($C$5:$C$64=$A84)+($D$5:$D$64=$A84)+($E$5:$E$64=$A84)+($F$5:$F$64=$A84))&gt;0)*HC$5:HC$64))</f>
        <v>0</v>
      </c>
      <c r="HD84" s="21" t="n">
        <f aca="false">IF($A84="",0,SUMPRODUCT(((($C$5:$C$64=$A84)+($D$5:$D$64=$A84)+($E$5:$E$64=$A84)+($F$5:$F$64=$A84))&gt;0)*HD$5:HD$64))</f>
        <v>0</v>
      </c>
      <c r="HE84" s="21" t="n">
        <f aca="false">IF($A84="",0,SUMPRODUCT(((($C$5:$C$64=$A84)+($D$5:$D$64=$A84)+($E$5:$E$64=$A84)+($F$5:$F$64=$A84))&gt;0)*HE$5:HE$64))</f>
        <v>0</v>
      </c>
      <c r="HF84" s="21" t="n">
        <f aca="false">IF($A84="",0,SUMPRODUCT(((($C$5:$C$64=$A84)+($D$5:$D$64=$A84)+($E$5:$E$64=$A84)+($F$5:$F$64=$A84))&gt;0)*HF$5:HF$64))</f>
        <v>0</v>
      </c>
      <c r="HG84" s="21" t="n">
        <f aca="false">IF($A84="",0,SUMPRODUCT(((($C$5:$C$64=$A84)+($D$5:$D$64=$A84)+($E$5:$E$64=$A84)+($F$5:$F$64=$A84))&gt;0)*HG$5:HG$64))</f>
        <v>0</v>
      </c>
      <c r="HH84" s="21" t="n">
        <f aca="false">IF($A84="",0,SUMPRODUCT(((($C$5:$C$64=$A84)+($D$5:$D$64=$A84)+($E$5:$E$64=$A84)+($F$5:$F$64=$A84))&gt;0)*HH$5:HH$64))</f>
        <v>0</v>
      </c>
      <c r="HI84" s="21" t="n">
        <f aca="false">IF($A84="",0,SUMPRODUCT(((($C$5:$C$64=$A84)+($D$5:$D$64=$A84)+($E$5:$E$64=$A84)+($F$5:$F$64=$A84))&gt;0)*HI$5:HI$64))</f>
        <v>0</v>
      </c>
      <c r="HJ84" s="21" t="n">
        <f aca="false">IF($A84="",0,SUMPRODUCT(((($C$5:$C$64=$A84)+($D$5:$D$64=$A84)+($E$5:$E$64=$A84)+($F$5:$F$64=$A84))&gt;0)*HJ$5:HJ$64))</f>
        <v>0</v>
      </c>
      <c r="HK84" s="21" t="n">
        <f aca="false">IF($A84="",0,SUMPRODUCT(((($C$5:$C$64=$A84)+($D$5:$D$64=$A84)+($E$5:$E$64=$A84)+($F$5:$F$64=$A84))&gt;0)*HK$5:HK$64))</f>
        <v>0</v>
      </c>
      <c r="HL84" s="21" t="n">
        <f aca="false">IF($A84="",0,SUMPRODUCT(((($C$5:$C$64=$A84)+($D$5:$D$64=$A84)+($E$5:$E$64=$A84)+($F$5:$F$64=$A84))&gt;0)*HL$5:HL$64))</f>
        <v>0</v>
      </c>
      <c r="HM84" s="21" t="n">
        <f aca="false">IF($A84="",0,SUMPRODUCT(((($C$5:$C$64=$A84)+($D$5:$D$64=$A84)+($E$5:$E$64=$A84)+($F$5:$F$64=$A84))&gt;0)*HM$5:HM$64))</f>
        <v>0</v>
      </c>
      <c r="HN84" s="21" t="n">
        <f aca="false">IF($A84="",0,SUMPRODUCT(((($C$5:$C$64=$A84)+($D$5:$D$64=$A84)+($E$5:$E$64=$A84)+($F$5:$F$64=$A84))&gt;0)*HN$5:HN$64))</f>
        <v>0</v>
      </c>
      <c r="HO84" s="21" t="n">
        <f aca="false">IF($A84="",0,SUMPRODUCT(((($C$5:$C$64=$A84)+($D$5:$D$64=$A84)+($E$5:$E$64=$A84)+($F$5:$F$64=$A84))&gt;0)*HO$5:HO$64))</f>
        <v>0</v>
      </c>
      <c r="HP84" s="21" t="n">
        <f aca="false">IF($A84="",0,SUMPRODUCT(((($C$5:$C$64=$A84)+($D$5:$D$64=$A84)+($E$5:$E$64=$A84)+($F$5:$F$64=$A84))&gt;0)*HP$5:HP$64))</f>
        <v>0</v>
      </c>
      <c r="HQ84" s="21" t="n">
        <f aca="false">IF($A84="",0,SUMPRODUCT(((($C$5:$C$64=$A84)+($D$5:$D$64=$A84)+($E$5:$E$64=$A84)+($F$5:$F$64=$A84))&gt;0)*HQ$5:HQ$64))</f>
        <v>0</v>
      </c>
      <c r="HR84" s="21" t="n">
        <f aca="false">IF($A84="",0,SUMPRODUCT(((($C$5:$C$64=$A84)+($D$5:$D$64=$A84)+($E$5:$E$64=$A84)+($F$5:$F$64=$A84))&gt;0)*HR$5:HR$64))</f>
        <v>0</v>
      </c>
      <c r="HS84" s="21" t="n">
        <f aca="false">IF($A84="",0,SUMPRODUCT(((($C$5:$C$64=$A84)+($D$5:$D$64=$A84)+($E$5:$E$64=$A84)+($F$5:$F$64=$A84))&gt;0)*HS$5:HS$64))</f>
        <v>0</v>
      </c>
      <c r="HT84" s="21" t="n">
        <f aca="false">IF($A84="",0,SUMPRODUCT(((($C$5:$C$64=$A84)+($D$5:$D$64=$A84)+($E$5:$E$64=$A84)+($F$5:$F$64=$A84))&gt;0)*HT$5:HT$64))</f>
        <v>0</v>
      </c>
      <c r="HU84" s="21" t="n">
        <f aca="false">IF($A84="",0,SUMPRODUCT(((($C$5:$C$64=$A84)+($D$5:$D$64=$A84)+($E$5:$E$64=$A84)+($F$5:$F$64=$A84))&gt;0)*HU$5:HU$64))</f>
        <v>0</v>
      </c>
      <c r="HV84" s="21" t="n">
        <f aca="false">IF($A84="",0,SUMPRODUCT(((($C$5:$C$64=$A84)+($D$5:$D$64=$A84)+($E$5:$E$64=$A84)+($F$5:$F$64=$A84))&gt;0)*HV$5:HV$64))</f>
        <v>0</v>
      </c>
      <c r="HW84" s="21" t="n">
        <f aca="false">IF($A84="",0,SUMPRODUCT(((($C$5:$C$64=$A84)+($D$5:$D$64=$A84)+($E$5:$E$64=$A84)+($F$5:$F$64=$A84))&gt;0)*HW$5:HW$64))</f>
        <v>0</v>
      </c>
      <c r="HX84" s="21" t="n">
        <f aca="false">IF($A84="",0,SUMPRODUCT(((($C$5:$C$64=$A84)+($D$5:$D$64=$A84)+($E$5:$E$64=$A84)+($F$5:$F$64=$A84))&gt;0)*HX$5:HX$64))</f>
        <v>0</v>
      </c>
      <c r="HY84" s="21" t="n">
        <f aca="false">IF($A84="",0,SUMPRODUCT(((($C$5:$C$64=$A84)+($D$5:$D$64=$A84)+($E$5:$E$64=$A84)+($F$5:$F$64=$A84))&gt;0)*HY$5:HY$64))</f>
        <v>0</v>
      </c>
      <c r="HZ84" s="21" t="n">
        <f aca="false">IF($A84="",0,SUMPRODUCT(((($C$5:$C$64=$A84)+($D$5:$D$64=$A84)+($E$5:$E$64=$A84)+($F$5:$F$64=$A84))&gt;0)*HZ$5:HZ$64))</f>
        <v>0</v>
      </c>
      <c r="IA84" s="21" t="n">
        <f aca="false">IF($A84="",0,SUMPRODUCT(((($C$5:$C$64=$A84)+($D$5:$D$64=$A84)+($E$5:$E$64=$A84)+($F$5:$F$64=$A84))&gt;0)*IA$5:IA$64))</f>
        <v>0</v>
      </c>
      <c r="IB84" s="21" t="n">
        <f aca="false">IF($A84="",0,SUMPRODUCT(((($C$5:$C$64=$A84)+($D$5:$D$64=$A84)+($E$5:$E$64=$A84)+($F$5:$F$64=$A84))&gt;0)*IB$5:IB$64))</f>
        <v>0</v>
      </c>
      <c r="IC84" s="21" t="n">
        <f aca="false">IF($A84="",0,SUMPRODUCT(((($C$5:$C$64=$A84)+($D$5:$D$64=$A84)+($E$5:$E$64=$A84)+($F$5:$F$64=$A84))&gt;0)*IC$5:IC$64))</f>
        <v>0</v>
      </c>
      <c r="ID84" s="21" t="n">
        <f aca="false">IF($A84="",0,SUMPRODUCT(((($C$5:$C$64=$A84)+($D$5:$D$64=$A84)+($E$5:$E$64=$A84)+($F$5:$F$64=$A84))&gt;0)*ID$5:ID$64))</f>
        <v>0</v>
      </c>
      <c r="IE84" s="21" t="n">
        <f aca="false">IF($A84="",0,SUMPRODUCT(((($C$5:$C$64=$A84)+($D$5:$D$64=$A84)+($E$5:$E$64=$A84)+($F$5:$F$64=$A84))&gt;0)*IE$5:IE$64))</f>
        <v>0</v>
      </c>
      <c r="IF84" s="21" t="n">
        <f aca="false">IF($A84="",0,SUMPRODUCT(((($C$5:$C$64=$A84)+($D$5:$D$64=$A84)+($E$5:$E$64=$A84)+($F$5:$F$64=$A84))&gt;0)*IF$5:IF$64))</f>
        <v>0</v>
      </c>
      <c r="IG84" s="21" t="n">
        <f aca="false">IF($A84="",0,SUMPRODUCT(((($C$5:$C$64=$A84)+($D$5:$D$64=$A84)+($E$5:$E$64=$A84)+($F$5:$F$64=$A84))&gt;0)*IG$5:IG$64))</f>
        <v>0</v>
      </c>
      <c r="IH84" s="21" t="n">
        <f aca="false">IF($A84="",0,SUMPRODUCT(((($C$5:$C$64=$A84)+($D$5:$D$64=$A84)+($E$5:$E$64=$A84)+($F$5:$F$64=$A84))&gt;0)*IH$5:IH$64))</f>
        <v>0</v>
      </c>
      <c r="II84" s="21" t="n">
        <f aca="false">IF($A84="",0,SUMPRODUCT(((($C$5:$C$64=$A84)+($D$5:$D$64=$A84)+($E$5:$E$64=$A84)+($F$5:$F$64=$A84))&gt;0)*II$5:II$64))</f>
        <v>0</v>
      </c>
      <c r="IJ84" s="21" t="n">
        <f aca="false">IF($A84="",0,SUMPRODUCT(((($C$5:$C$64=$A84)+($D$5:$D$64=$A84)+($E$5:$E$64=$A84)+($F$5:$F$64=$A84))&gt;0)*IJ$5:IJ$64))</f>
        <v>0</v>
      </c>
      <c r="IK84" s="21" t="n">
        <f aca="false">IF($A84="",0,SUMPRODUCT(((($C$5:$C$64=$A84)+($D$5:$D$64=$A84)+($E$5:$E$64=$A84)+($F$5:$F$64=$A84))&gt;0)*IK$5:IK$64))</f>
        <v>0</v>
      </c>
      <c r="IL84" s="21" t="n">
        <f aca="false">IF($A84="",0,SUMPRODUCT(((($C$5:$C$64=$A84)+($D$5:$D$64=$A84)+($E$5:$E$64=$A84)+($F$5:$F$64=$A84))&gt;0)*IL$5:IL$64))</f>
        <v>0</v>
      </c>
      <c r="IM84" s="21" t="n">
        <f aca="false">IF($A84="",0,SUMPRODUCT(((($C$5:$C$64=$A84)+($D$5:$D$64=$A84)+($E$5:$E$64=$A84)+($F$5:$F$64=$A84))&gt;0)*IM$5:IM$64))</f>
        <v>0</v>
      </c>
      <c r="IN84" s="21" t="n">
        <f aca="false">IF($A84="",0,SUMPRODUCT(((($C$5:$C$64=$A84)+($D$5:$D$64=$A84)+($E$5:$E$64=$A84)+($F$5:$F$64=$A84))&gt;0)*IN$5:IN$64))</f>
        <v>0</v>
      </c>
      <c r="IO84" s="21" t="n">
        <f aca="false">IF($A84="",0,SUMPRODUCT(((($C$5:$C$64=$A84)+($D$5:$D$64=$A84)+($E$5:$E$64=$A84)+($F$5:$F$64=$A84))&gt;0)*IO$5:IO$64))</f>
        <v>0</v>
      </c>
      <c r="IP84" s="21" t="n">
        <f aca="false">IF($A84="",0,SUMPRODUCT(((($C$5:$C$64=$A84)+($D$5:$D$64=$A84)+($E$5:$E$64=$A84)+($F$5:$F$64=$A84))&gt;0)*IP$5:IP$64))</f>
        <v>0</v>
      </c>
      <c r="IQ84" s="21" t="n">
        <f aca="false">IF($A84="",0,SUMPRODUCT(((($C$5:$C$64=$A84)+($D$5:$D$64=$A84)+($E$5:$E$64=$A84)+($F$5:$F$64=$A84))&gt;0)*IQ$5:IQ$64))</f>
        <v>0</v>
      </c>
      <c r="IR84" s="21" t="n">
        <f aca="false">IF($A84="",0,SUMPRODUCT(((($C$5:$C$64=$A84)+($D$5:$D$64=$A84)+($E$5:$E$64=$A84)+($F$5:$F$64=$A84))&gt;0)*IR$5:IR$64))</f>
        <v>0</v>
      </c>
      <c r="IS84" s="21" t="n">
        <f aca="false">IF($A84="",0,SUMPRODUCT(((($C$5:$C$64=$A84)+($D$5:$D$64=$A84)+($E$5:$E$64=$A84)+($F$5:$F$64=$A84))&gt;0)*IS$5:IS$64))</f>
        <v>0</v>
      </c>
      <c r="IT84" s="21" t="n">
        <f aca="false">IF($A84="",0,SUMPRODUCT(((($C$5:$C$64=$A84)+($D$5:$D$64=$A84)+($E$5:$E$64=$A84)+($F$5:$F$64=$A84))&gt;0)*IT$5:IT$64))</f>
        <v>0</v>
      </c>
      <c r="IU84" s="21" t="n">
        <f aca="false">IF($A84="",0,SUMPRODUCT(((($C$5:$C$64=$A84)+($D$5:$D$64=$A84)+($E$5:$E$64=$A84)+($F$5:$F$64=$A84))&gt;0)*IU$5:IU$64))</f>
        <v>0</v>
      </c>
      <c r="IV84" s="21" t="n">
        <f aca="false">IF($A84="",0,SUMPRODUCT(((($C$5:$C$64=$A84)+($D$5:$D$64=$A84)+($E$5:$E$64=$A84)+($F$5:$F$64=$A84))&gt;0)*IV$5:IV$64))</f>
        <v>0</v>
      </c>
      <c r="IW84" s="21" t="n">
        <f aca="false">IF($A84="",0,SUMPRODUCT(((($C$5:$C$64=$A84)+($D$5:$D$64=$A84)+($E$5:$E$64=$A84)+($F$5:$F$64=$A84))&gt;0)*IW$5:IW$64))</f>
        <v>0</v>
      </c>
      <c r="IX84" s="21" t="n">
        <f aca="false">IF($A84="",0,SUMPRODUCT(((($C$5:$C$64=$A84)+($D$5:$D$64=$A84)+($E$5:$E$64=$A84)+($F$5:$F$64=$A84))&gt;0)*IX$5:IX$64))</f>
        <v>0</v>
      </c>
      <c r="IY84" s="21" t="n">
        <f aca="false">IF($A84="",0,SUMPRODUCT(((($C$5:$C$64=$A84)+($D$5:$D$64=$A84)+($E$5:$E$64=$A84)+($F$5:$F$64=$A84))&gt;0)*IY$5:IY$64))</f>
        <v>0</v>
      </c>
      <c r="IZ84" s="21" t="n">
        <f aca="false">IF($A84="",0,SUMPRODUCT(((($C$5:$C$64=$A84)+($D$5:$D$64=$A84)+($E$5:$E$64=$A84)+($F$5:$F$64=$A84))&gt;0)*IZ$5:IZ$64))</f>
        <v>0</v>
      </c>
      <c r="JA84" s="21" t="n">
        <f aca="false">IF($A84="",0,SUMPRODUCT(((($C$5:$C$64=$A84)+($D$5:$D$64=$A84)+($E$5:$E$64=$A84)+($F$5:$F$64=$A84))&gt;0)*JA$5:JA$64))</f>
        <v>0</v>
      </c>
      <c r="JB84" s="21" t="n">
        <f aca="false">IF($A84="",0,SUMPRODUCT(((($C$5:$C$64=$A84)+($D$5:$D$64=$A84)+($E$5:$E$64=$A84)+($F$5:$F$64=$A84))&gt;0)*JB$5:JB$64))</f>
        <v>0</v>
      </c>
      <c r="JC84" s="21" t="n">
        <f aca="false">IF($A84="",0,SUMPRODUCT(((($C$5:$C$64=$A84)+($D$5:$D$64=$A84)+($E$5:$E$64=$A84)+($F$5:$F$64=$A84))&gt;0)*JC$5:JC$64))</f>
        <v>0</v>
      </c>
      <c r="JD84" s="21" t="n">
        <f aca="false">IF($A84="",0,SUMPRODUCT(((($C$5:$C$64=$A84)+($D$5:$D$64=$A84)+($E$5:$E$64=$A84)+($F$5:$F$64=$A84))&gt;0)*JD$5:JD$64))</f>
        <v>0</v>
      </c>
      <c r="JE84" s="21" t="n">
        <f aca="false">IF($A84="",0,SUMPRODUCT(((($C$5:$C$64=$A84)+($D$5:$D$64=$A84)+($E$5:$E$64=$A84)+($F$5:$F$64=$A84))&gt;0)*JE$5:JE$64))</f>
        <v>0</v>
      </c>
      <c r="JF84" s="21" t="n">
        <f aca="false">IF($A84="",0,SUMPRODUCT(((($C$5:$C$64=$A84)+($D$5:$D$64=$A84)+($E$5:$E$64=$A84)+($F$5:$F$64=$A84))&gt;0)*JF$5:JF$64))</f>
        <v>0</v>
      </c>
      <c r="JG84" s="21" t="n">
        <f aca="false">IF($A84="",0,SUMPRODUCT(((($C$5:$C$64=$A84)+($D$5:$D$64=$A84)+($E$5:$E$64=$A84)+($F$5:$F$64=$A84))&gt;0)*JG$5:JG$64))</f>
        <v>0</v>
      </c>
      <c r="JH84" s="21" t="n">
        <f aca="false">IF($A84="",0,SUMPRODUCT(((($C$5:$C$64=$A84)+($D$5:$D$64=$A84)+($E$5:$E$64=$A84)+($F$5:$F$64=$A84))&gt;0)*JH$5:JH$64))</f>
        <v>0</v>
      </c>
      <c r="JI84" s="21" t="n">
        <f aca="false">IF($A84="",0,SUMPRODUCT(((($C$5:$C$64=$A84)+($D$5:$D$64=$A84)+($E$5:$E$64=$A84)+($F$5:$F$64=$A84))&gt;0)*JI$5:JI$64))</f>
        <v>0</v>
      </c>
      <c r="JJ84" s="21" t="n">
        <f aca="false">IF($A84="",0,SUMPRODUCT(((($C$5:$C$64=$A84)+($D$5:$D$64=$A84)+($E$5:$E$64=$A84)+($F$5:$F$64=$A84))&gt;0)*JJ$5:JJ$64))</f>
        <v>0</v>
      </c>
      <c r="JK84" s="21" t="n">
        <f aca="false">IF($A84="",0,SUMPRODUCT(((($C$5:$C$64=$A84)+($D$5:$D$64=$A84)+($E$5:$E$64=$A84)+($F$5:$F$64=$A84))&gt;0)*JK$5:JK$64))</f>
        <v>0</v>
      </c>
      <c r="JL84" s="21" t="n">
        <f aca="false">IF($A84="",0,SUMPRODUCT(((($C$5:$C$64=$A84)+($D$5:$D$64=$A84)+($E$5:$E$64=$A84)+($F$5:$F$64=$A84))&gt;0)*JL$5:JL$64))</f>
        <v>0</v>
      </c>
      <c r="JM84" s="21" t="n">
        <f aca="false">IF($A84="",0,SUMPRODUCT(((($C$5:$C$64=$A84)+($D$5:$D$64=$A84)+($E$5:$E$64=$A84)+($F$5:$F$64=$A84))&gt;0)*JM$5:JM$64))</f>
        <v>0</v>
      </c>
      <c r="JN84" s="21" t="n">
        <f aca="false">IF($A84="",0,SUMPRODUCT(((($C$5:$C$64=$A84)+($D$5:$D$64=$A84)+($E$5:$E$64=$A84)+($F$5:$F$64=$A84))&gt;0)*JN$5:JN$64))</f>
        <v>0</v>
      </c>
      <c r="JO84" s="21" t="n">
        <f aca="false">IF($A84="",0,SUMPRODUCT(((($C$5:$C$64=$A84)+($D$5:$D$64=$A84)+($E$5:$E$64=$A84)+($F$5:$F$64=$A84))&gt;0)*JO$5:JO$64))</f>
        <v>0</v>
      </c>
      <c r="JP84" s="21" t="n">
        <f aca="false">IF($A84="",0,SUMPRODUCT(((($C$5:$C$64=$A84)+($D$5:$D$64=$A84)+($E$5:$E$64=$A84)+($F$5:$F$64=$A84))&gt;0)*JP$5:JP$64))</f>
        <v>0</v>
      </c>
      <c r="JQ84" s="21" t="n">
        <f aca="false">IF($A84="",0,SUMPRODUCT(((($C$5:$C$64=$A84)+($D$5:$D$64=$A84)+($E$5:$E$64=$A84)+($F$5:$F$64=$A84))&gt;0)*JQ$5:JQ$64))</f>
        <v>0</v>
      </c>
      <c r="JR84" s="21" t="n">
        <f aca="false">IF($A84="",0,SUMPRODUCT(((($C$5:$C$64=$A84)+($D$5:$D$64=$A84)+($E$5:$E$64=$A84)+($F$5:$F$64=$A84))&gt;0)*JR$5:JR$64))</f>
        <v>0</v>
      </c>
      <c r="JS84" s="21" t="n">
        <f aca="false">IF($A84="",0,SUMPRODUCT(((($C$5:$C$64=$A84)+($D$5:$D$64=$A84)+($E$5:$E$64=$A84)+($F$5:$F$64=$A84))&gt;0)*JS$5:JS$64))</f>
        <v>0</v>
      </c>
      <c r="JT84" s="21" t="n">
        <f aca="false">IF($A84="",0,SUMPRODUCT(((($C$5:$C$64=$A84)+($D$5:$D$64=$A84)+($E$5:$E$64=$A84)+($F$5:$F$64=$A84))&gt;0)*JT$5:JT$64))</f>
        <v>0</v>
      </c>
      <c r="JU84" s="21" t="n">
        <f aca="false">IF($A84="",0,SUMPRODUCT(((($C$5:$C$64=$A84)+($D$5:$D$64=$A84)+($E$5:$E$64=$A84)+($F$5:$F$64=$A84))&gt;0)*JU$5:JU$64))</f>
        <v>0</v>
      </c>
      <c r="JV84" s="21" t="n">
        <f aca="false">IF($A84="",0,SUMPRODUCT(((($C$5:$C$64=$A84)+($D$5:$D$64=$A84)+($E$5:$E$64=$A84)+($F$5:$F$64=$A84))&gt;0)*JV$5:JV$64))</f>
        <v>0</v>
      </c>
      <c r="JW84" s="21" t="n">
        <f aca="false">IF($A84="",0,SUMPRODUCT(((($C$5:$C$64=$A84)+($D$5:$D$64=$A84)+($E$5:$E$64=$A84)+($F$5:$F$64=$A84))&gt;0)*JW$5:JW$64))</f>
        <v>0</v>
      </c>
      <c r="JX84" s="21" t="n">
        <f aca="false">IF($A84="",0,SUMPRODUCT(((($C$5:$C$64=$A84)+($D$5:$D$64=$A84)+($E$5:$E$64=$A84)+($F$5:$F$64=$A84))&gt;0)*JX$5:JX$64))</f>
        <v>0</v>
      </c>
      <c r="JY84" s="21" t="n">
        <f aca="false">IF($A84="",0,SUMPRODUCT(((($C$5:$C$64=$A84)+($D$5:$D$64=$A84)+($E$5:$E$64=$A84)+($F$5:$F$64=$A84))&gt;0)*JY$5:JY$64))</f>
        <v>0</v>
      </c>
      <c r="JZ84" s="21" t="n">
        <f aca="false">IF($A84="",0,SUMPRODUCT(((($C$5:$C$64=$A84)+($D$5:$D$64=$A84)+($E$5:$E$64=$A84)+($F$5:$F$64=$A84))&gt;0)*JZ$5:JZ$64))</f>
        <v>0</v>
      </c>
      <c r="KA84" s="21" t="n">
        <f aca="false">IF($A84="",0,SUMPRODUCT(((($C$5:$C$64=$A84)+($D$5:$D$64=$A84)+($E$5:$E$64=$A84)+($F$5:$F$64=$A84))&gt;0)*KA$5:KA$64))</f>
        <v>0</v>
      </c>
      <c r="KB84" s="21" t="n">
        <f aca="false">IF($A84="",0,SUMPRODUCT(((($C$5:$C$64=$A84)+($D$5:$D$64=$A84)+($E$5:$E$64=$A84)+($F$5:$F$64=$A84))&gt;0)*KB$5:KB$64))</f>
        <v>0</v>
      </c>
      <c r="KC84" s="21" t="n">
        <f aca="false">IF($A84="",0,SUMPRODUCT(((($C$5:$C$64=$A84)+($D$5:$D$64=$A84)+($E$5:$E$64=$A84)+($F$5:$F$64=$A84))&gt;0)*KC$5:KC$64))</f>
        <v>0</v>
      </c>
      <c r="KD84" s="21" t="n">
        <f aca="false">IF($A84="",0,SUMPRODUCT(((($C$5:$C$64=$A84)+($D$5:$D$64=$A84)+($E$5:$E$64=$A84)+($F$5:$F$64=$A84))&gt;0)*KD$5:KD$64))</f>
        <v>1</v>
      </c>
      <c r="KE84" s="21" t="n">
        <f aca="false">IF($A84="",0,SUMPRODUCT(((($C$5:$C$64=$A84)+($D$5:$D$64=$A84)+($E$5:$E$64=$A84)+($F$5:$F$64=$A84))&gt;0)*KE$5:KE$64))</f>
        <v>1</v>
      </c>
      <c r="KF84" s="21" t="n">
        <f aca="false">IF($A84="",0,SUMPRODUCT(((($C$5:$C$64=$A84)+($D$5:$D$64=$A84)+($E$5:$E$64=$A84)+($F$5:$F$64=$A84))&gt;0)*KF$5:KF$64))</f>
        <v>1</v>
      </c>
      <c r="KG84" s="21" t="n">
        <f aca="false">IF($A84="",0,SUMPRODUCT(((($C$5:$C$64=$A84)+($D$5:$D$64=$A84)+($E$5:$E$64=$A84)+($F$5:$F$64=$A84))&gt;0)*KG$5:KG$64))</f>
        <v>1</v>
      </c>
      <c r="KH84" s="21" t="n">
        <f aca="false">IF($A84="",0,SUMPRODUCT(((($C$5:$C$64=$A84)+($D$5:$D$64=$A84)+($E$5:$E$64=$A84)+($F$5:$F$64=$A84))&gt;0)*KH$5:KH$64))</f>
        <v>1</v>
      </c>
      <c r="KI84" s="21" t="n">
        <f aca="false">IF($A84="",0,SUMPRODUCT(((($C$5:$C$64=$A84)+($D$5:$D$64=$A84)+($E$5:$E$64=$A84)+($F$5:$F$64=$A84))&gt;0)*KI$5:KI$64))</f>
        <v>0</v>
      </c>
      <c r="KJ84" s="21" t="n">
        <f aca="false">IF($A84="",0,SUMPRODUCT(((($C$5:$C$64=$A84)+($D$5:$D$64=$A84)+($E$5:$E$64=$A84)+($F$5:$F$64=$A84))&gt;0)*KJ$5:KJ$64))</f>
        <v>0</v>
      </c>
      <c r="KK84" s="21" t="n">
        <f aca="false">IF($A84="",0,SUMPRODUCT(((($C$5:$C$64=$A84)+($D$5:$D$64=$A84)+($E$5:$E$64=$A84)+($F$5:$F$64=$A84))&gt;0)*KK$5:KK$64))</f>
        <v>0</v>
      </c>
      <c r="KL84" s="21" t="n">
        <f aca="false">IF($A84="",0,SUMPRODUCT(((($C$5:$C$64=$A84)+($D$5:$D$64=$A84)+($E$5:$E$64=$A84)+($F$5:$F$64=$A84))&gt;0)*KL$5:KL$64))</f>
        <v>0</v>
      </c>
      <c r="KM84" s="21" t="n">
        <f aca="false">IF($A84="",0,SUMPRODUCT(((($C$5:$C$64=$A84)+($D$5:$D$64=$A84)+($E$5:$E$64=$A84)+($F$5:$F$64=$A84))&gt;0)*KM$5:KM$64))</f>
        <v>0</v>
      </c>
      <c r="KN84" s="21" t="n">
        <f aca="false">IF($A84="",0,SUMPRODUCT(((($C$5:$C$64=$A84)+($D$5:$D$64=$A84)+($E$5:$E$64=$A84)+($F$5:$F$64=$A84))&gt;0)*KN$5:KN$64))</f>
        <v>0</v>
      </c>
      <c r="KO84" s="21" t="n">
        <f aca="false">IF($A84="",0,SUMPRODUCT(((($C$5:$C$64=$A84)+($D$5:$D$64=$A84)+($E$5:$E$64=$A84)+($F$5:$F$64=$A84))&gt;0)*KO$5:KO$64))</f>
        <v>0</v>
      </c>
      <c r="KP84" s="21" t="n">
        <f aca="false">IF($A84="",0,SUMPRODUCT(((($C$5:$C$64=$A84)+($D$5:$D$64=$A84)+($E$5:$E$64=$A84)+($F$5:$F$64=$A84))&gt;0)*KP$5:KP$64))</f>
        <v>0</v>
      </c>
      <c r="KQ84" s="21" t="n">
        <f aca="false">IF($A84="",0,SUMPRODUCT(((($C$5:$C$64=$A84)+($D$5:$D$64=$A84)+($E$5:$E$64=$A84)+($F$5:$F$64=$A84))&gt;0)*KQ$5:KQ$64))</f>
        <v>0</v>
      </c>
      <c r="KR84" s="21" t="n">
        <f aca="false">IF($A84="",0,SUMPRODUCT(((($C$5:$C$64=$A84)+($D$5:$D$64=$A84)+($E$5:$E$64=$A84)+($F$5:$F$64=$A84))&gt;0)*KR$5:KR$64))</f>
        <v>0</v>
      </c>
      <c r="KS84" s="21" t="n">
        <f aca="false">IF($A84="",0,SUMPRODUCT(((($C$5:$C$64=$A84)+($D$5:$D$64=$A84)+($E$5:$E$64=$A84)+($F$5:$F$64=$A84))&gt;0)*KS$5:KS$64))</f>
        <v>0</v>
      </c>
      <c r="KT84" s="21" t="n">
        <f aca="false">IF($A84="",0,SUMPRODUCT(((($C$5:$C$64=$A84)+($D$5:$D$64=$A84)+($E$5:$E$64=$A84)+($F$5:$F$64=$A84))&gt;0)*KT$5:KT$64))</f>
        <v>0</v>
      </c>
      <c r="KU84" s="21" t="n">
        <f aca="false">IF($A84="",0,SUMPRODUCT(((($C$5:$C$64=$A84)+($D$5:$D$64=$A84)+($E$5:$E$64=$A84)+($F$5:$F$64=$A84))&gt;0)*KU$5:KU$64))</f>
        <v>0</v>
      </c>
      <c r="KV84" s="21" t="n">
        <f aca="false">IF($A84="",0,SUMPRODUCT(((($C$5:$C$64=$A84)+($D$5:$D$64=$A84)+($E$5:$E$64=$A84)+($F$5:$F$64=$A84))&gt;0)*KV$5:KV$64))</f>
        <v>0</v>
      </c>
      <c r="KW84" s="21" t="n">
        <f aca="false">IF($A84="",0,SUMPRODUCT(((($C$5:$C$64=$A84)+($D$5:$D$64=$A84)+($E$5:$E$64=$A84)+($F$5:$F$64=$A84))&gt;0)*KW$5:KW$64))</f>
        <v>0</v>
      </c>
      <c r="KX84" s="21" t="n">
        <f aca="false">IF($A84="",0,SUMPRODUCT(((($C$5:$C$64=$A84)+($D$5:$D$64=$A84)+($E$5:$E$64=$A84)+($F$5:$F$64=$A84))&gt;0)*KX$5:KX$64))</f>
        <v>0</v>
      </c>
      <c r="KY84" s="21" t="n">
        <f aca="false">IF($A84="",0,SUMPRODUCT(((($C$5:$C$64=$A84)+($D$5:$D$64=$A84)+($E$5:$E$64=$A84)+($F$5:$F$64=$A84))&gt;0)*KY$5:KY$64))</f>
        <v>0</v>
      </c>
      <c r="KZ84" s="21" t="n">
        <f aca="false">IF($A84="",0,SUMPRODUCT(((($C$5:$C$64=$A84)+($D$5:$D$64=$A84)+($E$5:$E$64=$A84)+($F$5:$F$64=$A84))&gt;0)*KZ$5:KZ$64))</f>
        <v>0</v>
      </c>
      <c r="LA84" s="21" t="n">
        <f aca="false">IF($A84="",0,SUMPRODUCT(((($C$5:$C$64=$A84)+($D$5:$D$64=$A84)+($E$5:$E$64=$A84)+($F$5:$F$64=$A84))&gt;0)*LA$5:LA$64))</f>
        <v>0</v>
      </c>
      <c r="LB84" s="21" t="n">
        <f aca="false">IF($A84="",0,SUMPRODUCT(((($C$5:$C$64=$A84)+($D$5:$D$64=$A84)+($E$5:$E$64=$A84)+($F$5:$F$64=$A84))&gt;0)*LB$5:LB$64))</f>
        <v>0</v>
      </c>
      <c r="LC84" s="21" t="n">
        <f aca="false">IF($A84="",0,SUMPRODUCT(((($C$5:$C$64=$A84)+($D$5:$D$64=$A84)+($E$5:$E$64=$A84)+($F$5:$F$64=$A84))&gt;0)*LC$5:LC$64))</f>
        <v>0</v>
      </c>
      <c r="LD84" s="21" t="n">
        <f aca="false">IF($A84="",0,SUMPRODUCT(((($C$5:$C$64=$A84)+($D$5:$D$64=$A84)+($E$5:$E$64=$A84)+($F$5:$F$64=$A84))&gt;0)*LD$5:LD$64))</f>
        <v>0</v>
      </c>
      <c r="LE84" s="21" t="n">
        <f aca="false">IF($A84="",0,SUMPRODUCT(((($C$5:$C$64=$A84)+($D$5:$D$64=$A84)+($E$5:$E$64=$A84)+($F$5:$F$64=$A84))&gt;0)*LE$5:LE$64))</f>
        <v>0</v>
      </c>
      <c r="LF84" s="21" t="n">
        <f aca="false">IF($A84="",0,SUMPRODUCT(((($C$5:$C$64=$A84)+($D$5:$D$64=$A84)+($E$5:$E$64=$A84)+($F$5:$F$64=$A84))&gt;0)*LF$5:LF$64))</f>
        <v>0</v>
      </c>
      <c r="LG84" s="21" t="n">
        <f aca="false">IF($A84="",0,SUMPRODUCT(((($C$5:$C$64=$A84)+($D$5:$D$64=$A84)+($E$5:$E$64=$A84)+($F$5:$F$64=$A84))&gt;0)*LG$5:LG$64))</f>
        <v>0</v>
      </c>
      <c r="LH84" s="21" t="n">
        <f aca="false">IF($A84="",0,SUMPRODUCT(((($C$5:$C$64=$A84)+($D$5:$D$64=$A84)+($E$5:$E$64=$A84)+($F$5:$F$64=$A84))&gt;0)*LH$5:LH$64))</f>
        <v>0</v>
      </c>
      <c r="LI84" s="21" t="n">
        <f aca="false">IF($A84="",0,SUMPRODUCT(((($C$5:$C$64=$A84)+($D$5:$D$64=$A84)+($E$5:$E$64=$A84)+($F$5:$F$64=$A84))&gt;0)*LI$5:LI$64))</f>
        <v>0</v>
      </c>
      <c r="LJ84" s="21" t="n">
        <f aca="false">IF($A84="",0,SUMPRODUCT(((($C$5:$C$64=$A84)+($D$5:$D$64=$A84)+($E$5:$E$64=$A84)+($F$5:$F$64=$A84))&gt;0)*LJ$5:LJ$64))</f>
        <v>0</v>
      </c>
      <c r="LK84" s="21" t="n">
        <f aca="false">IF($A84="",0,SUMPRODUCT(((($C$5:$C$64=$A84)+($D$5:$D$64=$A84)+($E$5:$E$64=$A84)+($F$5:$F$64=$A84))&gt;0)*LK$5:LK$64))</f>
        <v>0</v>
      </c>
      <c r="LL84" s="21" t="n">
        <f aca="false">IF($A84="",0,SUMPRODUCT(((($C$5:$C$64=$A84)+($D$5:$D$64=$A84)+($E$5:$E$64=$A84)+($F$5:$F$64=$A84))&gt;0)*LL$5:LL$64))</f>
        <v>0</v>
      </c>
      <c r="LM84" s="21" t="n">
        <f aca="false">IF($A84="",0,SUMPRODUCT(((($C$5:$C$64=$A84)+($D$5:$D$64=$A84)+($E$5:$E$64=$A84)+($F$5:$F$64=$A84))&gt;0)*LM$5:LM$64))</f>
        <v>0</v>
      </c>
      <c r="LN84" s="21" t="n">
        <f aca="false">IF($A84="",0,SUMPRODUCT(((($C$5:$C$64=$A84)+($D$5:$D$64=$A84)+($E$5:$E$64=$A84)+($F$5:$F$64=$A84))&gt;0)*LN$5:LN$64))</f>
        <v>0</v>
      </c>
      <c r="LO84" s="21" t="n">
        <f aca="false">IF($A84="",0,SUMPRODUCT(((($C$5:$C$64=$A84)+($D$5:$D$64=$A84)+($E$5:$E$64=$A84)+($F$5:$F$64=$A84))&gt;0)*LO$5:LO$64))</f>
        <v>0</v>
      </c>
      <c r="LP84" s="21" t="n">
        <f aca="false">IF($A84="",0,SUMPRODUCT(((($C$5:$C$64=$A84)+($D$5:$D$64=$A84)+($E$5:$E$64=$A84)+($F$5:$F$64=$A84))&gt;0)*LP$5:LP$64))</f>
        <v>0</v>
      </c>
      <c r="LQ84" s="21" t="n">
        <f aca="false">IF($A84="",0,SUMPRODUCT(((($C$5:$C$64=$A84)+($D$5:$D$64=$A84)+($E$5:$E$64=$A84)+($F$5:$F$64=$A84))&gt;0)*LQ$5:LQ$64))</f>
        <v>0</v>
      </c>
      <c r="LR84" s="21" t="n">
        <f aca="false">IF($A84="",0,SUMPRODUCT(((($C$5:$C$64=$A84)+($D$5:$D$64=$A84)+($E$5:$E$64=$A84)+($F$5:$F$64=$A84))&gt;0)*LR$5:LR$64))</f>
        <v>0</v>
      </c>
      <c r="LS84" s="21" t="n">
        <f aca="false">IF($A84="",0,SUMPRODUCT(((($C$5:$C$64=$A84)+($D$5:$D$64=$A84)+($E$5:$E$64=$A84)+($F$5:$F$64=$A84))&gt;0)*LS$5:LS$64))</f>
        <v>0</v>
      </c>
      <c r="LT84" s="21" t="n">
        <f aca="false">IF($A84="",0,SUMPRODUCT(((($C$5:$C$64=$A84)+($D$5:$D$64=$A84)+($E$5:$E$64=$A84)+($F$5:$F$64=$A84))&gt;0)*LT$5:LT$64))</f>
        <v>0</v>
      </c>
      <c r="LU84" s="21" t="n">
        <f aca="false">IF($A84="",0,SUMPRODUCT(((($C$5:$C$64=$A84)+($D$5:$D$64=$A84)+($E$5:$E$64=$A84)+($F$5:$F$64=$A84))&gt;0)*LU$5:LU$64))</f>
        <v>0</v>
      </c>
      <c r="LV84" s="21" t="n">
        <f aca="false">IF($A84="",0,SUMPRODUCT(((($C$5:$C$64=$A84)+($D$5:$D$64=$A84)+($E$5:$E$64=$A84)+($F$5:$F$64=$A84))&gt;0)*LV$5:LV$64))</f>
        <v>0</v>
      </c>
      <c r="LW84" s="21" t="n">
        <f aca="false">IF($A84="",0,SUMPRODUCT(((($C$5:$C$64=$A84)+($D$5:$D$64=$A84)+($E$5:$E$64=$A84)+($F$5:$F$64=$A84))&gt;0)*LW$5:LW$64))</f>
        <v>0</v>
      </c>
      <c r="LX84" s="21" t="n">
        <f aca="false">IF($A84="",0,SUMPRODUCT(((($C$5:$C$64=$A84)+($D$5:$D$64=$A84)+($E$5:$E$64=$A84)+($F$5:$F$64=$A84))&gt;0)*LX$5:LX$64))</f>
        <v>0</v>
      </c>
      <c r="LY84" s="21" t="n">
        <f aca="false">IF($A84="",0,SUMPRODUCT(((($C$5:$C$64=$A84)+($D$5:$D$64=$A84)+($E$5:$E$64=$A84)+($F$5:$F$64=$A84))&gt;0)*LY$5:LY$64))</f>
        <v>0</v>
      </c>
      <c r="LZ84" s="21" t="n">
        <f aca="false">IF($A84="",0,SUMPRODUCT(((($C$5:$C$64=$A84)+($D$5:$D$64=$A84)+($E$5:$E$64=$A84)+($F$5:$F$64=$A84))&gt;0)*LZ$5:LZ$64))</f>
        <v>0</v>
      </c>
      <c r="MA84" s="21" t="n">
        <f aca="false">IF($A84="",0,SUMPRODUCT(((($C$5:$C$64=$A84)+($D$5:$D$64=$A84)+($E$5:$E$64=$A84)+($F$5:$F$64=$A84))&gt;0)*MA$5:MA$64))</f>
        <v>0</v>
      </c>
      <c r="MB84" s="21" t="n">
        <f aca="false">IF($A84="",0,SUMPRODUCT(((($C$5:$C$64=$A84)+($D$5:$D$64=$A84)+($E$5:$E$64=$A84)+($F$5:$F$64=$A84))&gt;0)*MB$5:MB$64))</f>
        <v>0</v>
      </c>
      <c r="MC84" s="21" t="n">
        <f aca="false">IF($A84="",0,SUMPRODUCT(((($C$5:$C$64=$A84)+($D$5:$D$64=$A84)+($E$5:$E$64=$A84)+($F$5:$F$64=$A84))&gt;0)*MC$5:MC$64))</f>
        <v>0</v>
      </c>
      <c r="MD84" s="21" t="n">
        <f aca="false">IF($A84="",0,SUMPRODUCT(((($C$5:$C$64=$A84)+($D$5:$D$64=$A84)+($E$5:$E$64=$A84)+($F$5:$F$64=$A84))&gt;0)*MD$5:MD$64))</f>
        <v>0</v>
      </c>
      <c r="ME84" s="21" t="n">
        <f aca="false">IF($A84="",0,SUMPRODUCT(((($C$5:$C$64=$A84)+($D$5:$D$64=$A84)+($E$5:$E$64=$A84)+($F$5:$F$64=$A84))&gt;0)*ME$5:ME$64))</f>
        <v>0</v>
      </c>
      <c r="MF84" s="21" t="n">
        <f aca="false">IF($A84="",0,SUMPRODUCT(((($C$5:$C$64=$A84)+($D$5:$D$64=$A84)+($E$5:$E$64=$A84)+($F$5:$F$64=$A84))&gt;0)*MF$5:MF$64))</f>
        <v>0</v>
      </c>
      <c r="MG84" s="21" t="n">
        <f aca="false">IF($A84="",0,SUMPRODUCT(((($C$5:$C$64=$A84)+($D$5:$D$64=$A84)+($E$5:$E$64=$A84)+($F$5:$F$64=$A84))&gt;0)*MG$5:MG$64))</f>
        <v>0</v>
      </c>
      <c r="MH84" s="21" t="n">
        <f aca="false">IF($A84="",0,SUMPRODUCT(((($C$5:$C$64=$A84)+($D$5:$D$64=$A84)+($E$5:$E$64=$A84)+($F$5:$F$64=$A84))&gt;0)*MH$5:MH$64))</f>
        <v>0</v>
      </c>
      <c r="MI84" s="21" t="n">
        <f aca="false">IF($A84="",0,SUMPRODUCT(((($C$5:$C$64=$A84)+($D$5:$D$64=$A84)+($E$5:$E$64=$A84)+($F$5:$F$64=$A84))&gt;0)*MI$5:MI$64))</f>
        <v>0</v>
      </c>
      <c r="MJ84" s="21" t="n">
        <f aca="false">IF($A84="",0,SUMPRODUCT(((($C$5:$C$64=$A84)+($D$5:$D$64=$A84)+($E$5:$E$64=$A84)+($F$5:$F$64=$A84))&gt;0)*MJ$5:MJ$64))</f>
        <v>0</v>
      </c>
      <c r="MK84" s="21" t="n">
        <f aca="false">IF($A84="",0,SUMPRODUCT(((($C$5:$C$64=$A84)+($D$5:$D$64=$A84)+($E$5:$E$64=$A84)+($F$5:$F$64=$A84))&gt;0)*MK$5:MK$64))</f>
        <v>0</v>
      </c>
      <c r="ML84" s="21" t="n">
        <f aca="false">IF($A84="",0,SUMPRODUCT(((($C$5:$C$64=$A84)+($D$5:$D$64=$A84)+($E$5:$E$64=$A84)+($F$5:$F$64=$A84))&gt;0)*ML$5:ML$64))</f>
        <v>0</v>
      </c>
      <c r="MM84" s="21" t="n">
        <f aca="false">IF($A84="",0,SUMPRODUCT(((($C$5:$C$64=$A84)+($D$5:$D$64=$A84)+($E$5:$E$64=$A84)+($F$5:$F$64=$A84))&gt;0)*MM$5:MM$64))</f>
        <v>0</v>
      </c>
      <c r="MN84" s="21" t="n">
        <f aca="false">IF($A84="",0,SUMPRODUCT(((($C$5:$C$64=$A84)+($D$5:$D$64=$A84)+($E$5:$E$64=$A84)+($F$5:$F$64=$A84))&gt;0)*MN$5:MN$64))</f>
        <v>0</v>
      </c>
      <c r="MO84" s="21" t="n">
        <f aca="false">IF($A84="",0,SUMPRODUCT(((($C$5:$C$64=$A84)+($D$5:$D$64=$A84)+($E$5:$E$64=$A84)+($F$5:$F$64=$A84))&gt;0)*MO$5:MO$64))</f>
        <v>0</v>
      </c>
      <c r="MP84" s="21" t="n">
        <f aca="false">IF($A84="",0,SUMPRODUCT(((($C$5:$C$64=$A84)+($D$5:$D$64=$A84)+($E$5:$E$64=$A84)+($F$5:$F$64=$A84))&gt;0)*MP$5:MP$64))</f>
        <v>0</v>
      </c>
      <c r="MQ84" s="21" t="n">
        <f aca="false">IF($A84="",0,SUMPRODUCT(((($C$5:$C$64=$A84)+($D$5:$D$64=$A84)+($E$5:$E$64=$A84)+($F$5:$F$64=$A84))&gt;0)*MQ$5:MQ$64))</f>
        <v>0</v>
      </c>
      <c r="MR84" s="21" t="n">
        <f aca="false">IF($A84="",0,SUMPRODUCT(((($C$5:$C$64=$A84)+($D$5:$D$64=$A84)+($E$5:$E$64=$A84)+($F$5:$F$64=$A84))&gt;0)*MR$5:MR$64))</f>
        <v>0</v>
      </c>
      <c r="MS84" s="21" t="n">
        <f aca="false">IF($A84="",0,SUMPRODUCT(((($C$5:$C$64=$A84)+($D$5:$D$64=$A84)+($E$5:$E$64=$A84)+($F$5:$F$64=$A84))&gt;0)*MS$5:MS$64))</f>
        <v>0</v>
      </c>
      <c r="MT84" s="21" t="n">
        <f aca="false">IF($A84="",0,SUMPRODUCT(((($C$5:$C$64=$A84)+($D$5:$D$64=$A84)+($E$5:$E$64=$A84)+($F$5:$F$64=$A84))&gt;0)*MT$5:MT$64))</f>
        <v>0</v>
      </c>
      <c r="MU84" s="21" t="n">
        <f aca="false">IF($A84="",0,SUMPRODUCT(((($C$5:$C$64=$A84)+($D$5:$D$64=$A84)+($E$5:$E$64=$A84)+($F$5:$F$64=$A84))&gt;0)*MU$5:MU$64))</f>
        <v>0</v>
      </c>
      <c r="MV84" s="21" t="n">
        <f aca="false">IF($A84="",0,SUMPRODUCT(((($C$5:$C$64=$A84)+($D$5:$D$64=$A84)+($E$5:$E$64=$A84)+($F$5:$F$64=$A84))&gt;0)*MV$5:MV$64))</f>
        <v>0</v>
      </c>
      <c r="MW84" s="21" t="n">
        <f aca="false">IF($A84="",0,SUMPRODUCT(((($C$5:$C$64=$A84)+($D$5:$D$64=$A84)+($E$5:$E$64=$A84)+($F$5:$F$64=$A84))&gt;0)*MW$5:MW$64))</f>
        <v>0</v>
      </c>
      <c r="MX84" s="21" t="n">
        <f aca="false">IF($A84="",0,SUMPRODUCT(((($C$5:$C$64=$A84)+($D$5:$D$64=$A84)+($E$5:$E$64=$A84)+($F$5:$F$64=$A84))&gt;0)*MX$5:MX$64))</f>
        <v>0</v>
      </c>
      <c r="MY84" s="21" t="n">
        <f aca="false">IF($A84="",0,SUMPRODUCT(((($C$5:$C$64=$A84)+($D$5:$D$64=$A84)+($E$5:$E$64=$A84)+($F$5:$F$64=$A84))&gt;0)*MY$5:MY$64))</f>
        <v>0</v>
      </c>
      <c r="MZ84" s="21" t="n">
        <f aca="false">IF($A84="",0,SUMPRODUCT(((($C$5:$C$64=$A84)+($D$5:$D$64=$A84)+($E$5:$E$64=$A84)+($F$5:$F$64=$A84))&gt;0)*MZ$5:MZ$64))</f>
        <v>0</v>
      </c>
      <c r="NA84" s="21" t="n">
        <f aca="false">IF($A84="",0,SUMPRODUCT(((($C$5:$C$64=$A84)+($D$5:$D$64=$A84)+($E$5:$E$64=$A84)+($F$5:$F$64=$A84))&gt;0)*NA$5:NA$64))</f>
        <v>0</v>
      </c>
      <c r="NB84" s="21" t="n">
        <f aca="false">IF($A84="",0,SUMPRODUCT(((($C$5:$C$64=$A84)+($D$5:$D$64=$A84)+($E$5:$E$64=$A84)+($F$5:$F$64=$A84))&gt;0)*NB$5:NB$64))</f>
        <v>0</v>
      </c>
      <c r="NC84" s="21" t="n">
        <f aca="false">IF($A84="",0,SUMPRODUCT(((($C$5:$C$64=$A84)+($D$5:$D$64=$A84)+($E$5:$E$64=$A84)+($F$5:$F$64=$A84))&gt;0)*NC$5:NC$64))</f>
        <v>0</v>
      </c>
      <c r="ND84" s="21" t="n">
        <f aca="false">IF($A84="",0,SUMPRODUCT(((($C$5:$C$64=$A84)+($D$5:$D$64=$A84)+($E$5:$E$64=$A84)+($F$5:$F$64=$A84))&gt;0)*ND$5:ND$64))</f>
        <v>0</v>
      </c>
      <c r="NE84" s="21" t="n">
        <f aca="false">IF($A84="",0,SUMPRODUCT(((($C$5:$C$64=$A84)+($D$5:$D$64=$A84)+($E$5:$E$64=$A84)+($F$5:$F$64=$A84))&gt;0)*NE$5:NE$64))</f>
        <v>0</v>
      </c>
      <c r="NF84" s="21" t="n">
        <f aca="false">IF($A84="",0,SUMPRODUCT(((($C$5:$C$64=$A84)+($D$5:$D$64=$A84)+($E$5:$E$64=$A84)+($F$5:$F$64=$A84))&gt;0)*NF$5:NF$64))</f>
        <v>0</v>
      </c>
      <c r="NG84" s="21" t="n">
        <f aca="false">IF($A84="",0,SUMPRODUCT(((($C$5:$C$64=$A84)+($D$5:$D$64=$A84)+($E$5:$E$64=$A84)+($F$5:$F$64=$A84))&gt;0)*NG$5:NG$64))</f>
        <v>0</v>
      </c>
      <c r="NH84" s="21" t="n">
        <f aca="false">IF($A84="",0,SUMPRODUCT(((($C$5:$C$64=$A84)+($D$5:$D$64=$A84)+($E$5:$E$64=$A84)+($F$5:$F$64=$A84))&gt;0)*NH$5:NH$64))</f>
        <v>0</v>
      </c>
    </row>
    <row r="85" customFormat="false" ht="15" hidden="false" customHeight="false" outlineLevel="0" collapsed="false">
      <c r="A85" s="6" t="str">
        <f aca="false">IF(Einstellungen!E11="","",Einstellungen!E11)</f>
        <v>Tagesklinik</v>
      </c>
      <c r="B85" s="20" t="n">
        <f aca="false">IF(Einstellungen!F11="",999,Einstellungen!F11)</f>
        <v>1</v>
      </c>
      <c r="C85" s="5" t="n">
        <f aca="false">Einstellungen!G11</f>
        <v>2</v>
      </c>
      <c r="D85" s="5"/>
      <c r="E85" s="5"/>
      <c r="F85" s="5"/>
      <c r="G85" s="21" t="n">
        <f aca="false">IF($A85="",0,SUMPRODUCT(((($C$5:$C$64=$A85)+($D$5:$D$64=$A85)+($E$5:$E$64=$A85)+($F$5:$F$64=$A85))&gt;0)*G$5:G$64))</f>
        <v>0</v>
      </c>
      <c r="H85" s="21" t="n">
        <f aca="false">IF($A85="",0,SUMPRODUCT(((($C$5:$C$64=$A85)+($D$5:$D$64=$A85)+($E$5:$E$64=$A85)+($F$5:$F$64=$A85))&gt;0)*H$5:H$64))</f>
        <v>0</v>
      </c>
      <c r="I85" s="21" t="n">
        <f aca="false">IF($A85="",0,SUMPRODUCT(((($C$5:$C$64=$A85)+($D$5:$D$64=$A85)+($E$5:$E$64=$A85)+($F$5:$F$64=$A85))&gt;0)*I$5:I$64))</f>
        <v>0</v>
      </c>
      <c r="J85" s="21" t="n">
        <f aca="false">IF($A85="",0,SUMPRODUCT(((($C$5:$C$64=$A85)+($D$5:$D$64=$A85)+($E$5:$E$64=$A85)+($F$5:$F$64=$A85))&gt;0)*J$5:J$64))</f>
        <v>0</v>
      </c>
      <c r="K85" s="21" t="n">
        <f aca="false">IF($A85="",0,SUMPRODUCT(((($C$5:$C$64=$A85)+($D$5:$D$64=$A85)+($E$5:$E$64=$A85)+($F$5:$F$64=$A85))&gt;0)*K$5:K$64))</f>
        <v>0</v>
      </c>
      <c r="L85" s="21" t="n">
        <f aca="false">IF($A85="",0,SUMPRODUCT(((($C$5:$C$64=$A85)+($D$5:$D$64=$A85)+($E$5:$E$64=$A85)+($F$5:$F$64=$A85))&gt;0)*L$5:L$64))</f>
        <v>0</v>
      </c>
      <c r="M85" s="21" t="n">
        <f aca="false">IF($A85="",0,SUMPRODUCT(((($C$5:$C$64=$A85)+($D$5:$D$64=$A85)+($E$5:$E$64=$A85)+($F$5:$F$64=$A85))&gt;0)*M$5:M$64))</f>
        <v>0</v>
      </c>
      <c r="N85" s="21" t="n">
        <f aca="false">IF($A85="",0,SUMPRODUCT(((($C$5:$C$64=$A85)+($D$5:$D$64=$A85)+($E$5:$E$64=$A85)+($F$5:$F$64=$A85))&gt;0)*N$5:N$64))</f>
        <v>0</v>
      </c>
      <c r="O85" s="21" t="n">
        <f aca="false">IF($A85="",0,SUMPRODUCT(((($C$5:$C$64=$A85)+($D$5:$D$64=$A85)+($E$5:$E$64=$A85)+($F$5:$F$64=$A85))&gt;0)*O$5:O$64))</f>
        <v>0</v>
      </c>
      <c r="P85" s="21" t="n">
        <f aca="false">IF($A85="",0,SUMPRODUCT(((($C$5:$C$64=$A85)+($D$5:$D$64=$A85)+($E$5:$E$64=$A85)+($F$5:$F$64=$A85))&gt;0)*P$5:P$64))</f>
        <v>0</v>
      </c>
      <c r="Q85" s="21" t="n">
        <f aca="false">IF($A85="",0,SUMPRODUCT(((($C$5:$C$64=$A85)+($D$5:$D$64=$A85)+($E$5:$E$64=$A85)+($F$5:$F$64=$A85))&gt;0)*Q$5:Q$64))</f>
        <v>0</v>
      </c>
      <c r="R85" s="21" t="n">
        <f aca="false">IF($A85="",0,SUMPRODUCT(((($C$5:$C$64=$A85)+($D$5:$D$64=$A85)+($E$5:$E$64=$A85)+($F$5:$F$64=$A85))&gt;0)*R$5:R$64))</f>
        <v>0</v>
      </c>
      <c r="S85" s="21" t="n">
        <f aca="false">IF($A85="",0,SUMPRODUCT(((($C$5:$C$64=$A85)+($D$5:$D$64=$A85)+($E$5:$E$64=$A85)+($F$5:$F$64=$A85))&gt;0)*S$5:S$64))</f>
        <v>0</v>
      </c>
      <c r="T85" s="21" t="n">
        <f aca="false">IF($A85="",0,SUMPRODUCT(((($C$5:$C$64=$A85)+($D$5:$D$64=$A85)+($E$5:$E$64=$A85)+($F$5:$F$64=$A85))&gt;0)*T$5:T$64))</f>
        <v>0</v>
      </c>
      <c r="U85" s="21" t="n">
        <f aca="false">IF($A85="",0,SUMPRODUCT(((($C$5:$C$64=$A85)+($D$5:$D$64=$A85)+($E$5:$E$64=$A85)+($F$5:$F$64=$A85))&gt;0)*U$5:U$64))</f>
        <v>0</v>
      </c>
      <c r="V85" s="21" t="n">
        <f aca="false">IF($A85="",0,SUMPRODUCT(((($C$5:$C$64=$A85)+($D$5:$D$64=$A85)+($E$5:$E$64=$A85)+($F$5:$F$64=$A85))&gt;0)*V$5:V$64))</f>
        <v>0</v>
      </c>
      <c r="W85" s="21" t="n">
        <f aca="false">IF($A85="",0,SUMPRODUCT(((($C$5:$C$64=$A85)+($D$5:$D$64=$A85)+($E$5:$E$64=$A85)+($F$5:$F$64=$A85))&gt;0)*W$5:W$64))</f>
        <v>0</v>
      </c>
      <c r="X85" s="21" t="n">
        <f aca="false">IF($A85="",0,SUMPRODUCT(((($C$5:$C$64=$A85)+($D$5:$D$64=$A85)+($E$5:$E$64=$A85)+($F$5:$F$64=$A85))&gt;0)*X$5:X$64))</f>
        <v>0</v>
      </c>
      <c r="Y85" s="21" t="n">
        <f aca="false">IF($A85="",0,SUMPRODUCT(((($C$5:$C$64=$A85)+($D$5:$D$64=$A85)+($E$5:$E$64=$A85)+($F$5:$F$64=$A85))&gt;0)*Y$5:Y$64))</f>
        <v>0</v>
      </c>
      <c r="Z85" s="21" t="n">
        <f aca="false">IF($A85="",0,SUMPRODUCT(((($C$5:$C$64=$A85)+($D$5:$D$64=$A85)+($E$5:$E$64=$A85)+($F$5:$F$64=$A85))&gt;0)*Z$5:Z$64))</f>
        <v>0</v>
      </c>
      <c r="AA85" s="21" t="n">
        <f aca="false">IF($A85="",0,SUMPRODUCT(((($C$5:$C$64=$A85)+($D$5:$D$64=$A85)+($E$5:$E$64=$A85)+($F$5:$F$64=$A85))&gt;0)*AA$5:AA$64))</f>
        <v>0</v>
      </c>
      <c r="AB85" s="21" t="n">
        <f aca="false">IF($A85="",0,SUMPRODUCT(((($C$5:$C$64=$A85)+($D$5:$D$64=$A85)+($E$5:$E$64=$A85)+($F$5:$F$64=$A85))&gt;0)*AB$5:AB$64))</f>
        <v>0</v>
      </c>
      <c r="AC85" s="21" t="n">
        <f aca="false">IF($A85="",0,SUMPRODUCT(((($C$5:$C$64=$A85)+($D$5:$D$64=$A85)+($E$5:$E$64=$A85)+($F$5:$F$64=$A85))&gt;0)*AC$5:AC$64))</f>
        <v>0</v>
      </c>
      <c r="AD85" s="21" t="n">
        <f aca="false">IF($A85="",0,SUMPRODUCT(((($C$5:$C$64=$A85)+($D$5:$D$64=$A85)+($E$5:$E$64=$A85)+($F$5:$F$64=$A85))&gt;0)*AD$5:AD$64))</f>
        <v>0</v>
      </c>
      <c r="AE85" s="21" t="n">
        <f aca="false">IF($A85="",0,SUMPRODUCT(((($C$5:$C$64=$A85)+($D$5:$D$64=$A85)+($E$5:$E$64=$A85)+($F$5:$F$64=$A85))&gt;0)*AE$5:AE$64))</f>
        <v>0</v>
      </c>
      <c r="AF85" s="21" t="n">
        <f aca="false">IF($A85="",0,SUMPRODUCT(((($C$5:$C$64=$A85)+($D$5:$D$64=$A85)+($E$5:$E$64=$A85)+($F$5:$F$64=$A85))&gt;0)*AF$5:AF$64))</f>
        <v>0</v>
      </c>
      <c r="AG85" s="21" t="n">
        <f aca="false">IF($A85="",0,SUMPRODUCT(((($C$5:$C$64=$A85)+($D$5:$D$64=$A85)+($E$5:$E$64=$A85)+($F$5:$F$64=$A85))&gt;0)*AG$5:AG$64))</f>
        <v>0</v>
      </c>
      <c r="AH85" s="21" t="n">
        <f aca="false">IF($A85="",0,SUMPRODUCT(((($C$5:$C$64=$A85)+($D$5:$D$64=$A85)+($E$5:$E$64=$A85)+($F$5:$F$64=$A85))&gt;0)*AH$5:AH$64))</f>
        <v>0</v>
      </c>
      <c r="AI85" s="21" t="n">
        <f aca="false">IF($A85="",0,SUMPRODUCT(((($C$5:$C$64=$A85)+($D$5:$D$64=$A85)+($E$5:$E$64=$A85)+($F$5:$F$64=$A85))&gt;0)*AI$5:AI$64))</f>
        <v>0</v>
      </c>
      <c r="AJ85" s="21" t="n">
        <f aca="false">IF($A85="",0,SUMPRODUCT(((($C$5:$C$64=$A85)+($D$5:$D$64=$A85)+($E$5:$E$64=$A85)+($F$5:$F$64=$A85))&gt;0)*AJ$5:AJ$64))</f>
        <v>0</v>
      </c>
      <c r="AK85" s="21" t="n">
        <f aca="false">IF($A85="",0,SUMPRODUCT(((($C$5:$C$64=$A85)+($D$5:$D$64=$A85)+($E$5:$E$64=$A85)+($F$5:$F$64=$A85))&gt;0)*AK$5:AK$64))</f>
        <v>0</v>
      </c>
      <c r="AL85" s="21" t="n">
        <f aca="false">IF($A85="",0,SUMPRODUCT(((($C$5:$C$64=$A85)+($D$5:$D$64=$A85)+($E$5:$E$64=$A85)+($F$5:$F$64=$A85))&gt;0)*AL$5:AL$64))</f>
        <v>0</v>
      </c>
      <c r="AM85" s="21" t="n">
        <f aca="false">IF($A85="",0,SUMPRODUCT(((($C$5:$C$64=$A85)+($D$5:$D$64=$A85)+($E$5:$E$64=$A85)+($F$5:$F$64=$A85))&gt;0)*AM$5:AM$64))</f>
        <v>0</v>
      </c>
      <c r="AN85" s="21" t="n">
        <f aca="false">IF($A85="",0,SUMPRODUCT(((($C$5:$C$64=$A85)+($D$5:$D$64=$A85)+($E$5:$E$64=$A85)+($F$5:$F$64=$A85))&gt;0)*AN$5:AN$64))</f>
        <v>0</v>
      </c>
      <c r="AO85" s="21" t="n">
        <f aca="false">IF($A85="",0,SUMPRODUCT(((($C$5:$C$64=$A85)+($D$5:$D$64=$A85)+($E$5:$E$64=$A85)+($F$5:$F$64=$A85))&gt;0)*AO$5:AO$64))</f>
        <v>0</v>
      </c>
      <c r="AP85" s="21" t="n">
        <f aca="false">IF($A85="",0,SUMPRODUCT(((($C$5:$C$64=$A85)+($D$5:$D$64=$A85)+($E$5:$E$64=$A85)+($F$5:$F$64=$A85))&gt;0)*AP$5:AP$64))</f>
        <v>0</v>
      </c>
      <c r="AQ85" s="21" t="n">
        <f aca="false">IF($A85="",0,SUMPRODUCT(((($C$5:$C$64=$A85)+($D$5:$D$64=$A85)+($E$5:$E$64=$A85)+($F$5:$F$64=$A85))&gt;0)*AQ$5:AQ$64))</f>
        <v>0</v>
      </c>
      <c r="AR85" s="21" t="n">
        <f aca="false">IF($A85="",0,SUMPRODUCT(((($C$5:$C$64=$A85)+($D$5:$D$64=$A85)+($E$5:$E$64=$A85)+($F$5:$F$64=$A85))&gt;0)*AR$5:AR$64))</f>
        <v>0</v>
      </c>
      <c r="AS85" s="21" t="n">
        <f aca="false">IF($A85="",0,SUMPRODUCT(((($C$5:$C$64=$A85)+($D$5:$D$64=$A85)+($E$5:$E$64=$A85)+($F$5:$F$64=$A85))&gt;0)*AS$5:AS$64))</f>
        <v>0</v>
      </c>
      <c r="AT85" s="21" t="n">
        <f aca="false">IF($A85="",0,SUMPRODUCT(((($C$5:$C$64=$A85)+($D$5:$D$64=$A85)+($E$5:$E$64=$A85)+($F$5:$F$64=$A85))&gt;0)*AT$5:AT$64))</f>
        <v>0</v>
      </c>
      <c r="AU85" s="21" t="n">
        <f aca="false">IF($A85="",0,SUMPRODUCT(((($C$5:$C$64=$A85)+($D$5:$D$64=$A85)+($E$5:$E$64=$A85)+($F$5:$F$64=$A85))&gt;0)*AU$5:AU$64))</f>
        <v>0</v>
      </c>
      <c r="AV85" s="21" t="n">
        <f aca="false">IF($A85="",0,SUMPRODUCT(((($C$5:$C$64=$A85)+($D$5:$D$64=$A85)+($E$5:$E$64=$A85)+($F$5:$F$64=$A85))&gt;0)*AV$5:AV$64))</f>
        <v>0</v>
      </c>
      <c r="AW85" s="21" t="n">
        <f aca="false">IF($A85="",0,SUMPRODUCT(((($C$5:$C$64=$A85)+($D$5:$D$64=$A85)+($E$5:$E$64=$A85)+($F$5:$F$64=$A85))&gt;0)*AW$5:AW$64))</f>
        <v>0</v>
      </c>
      <c r="AX85" s="21" t="n">
        <f aca="false">IF($A85="",0,SUMPRODUCT(((($C$5:$C$64=$A85)+($D$5:$D$64=$A85)+($E$5:$E$64=$A85)+($F$5:$F$64=$A85))&gt;0)*AX$5:AX$64))</f>
        <v>0</v>
      </c>
      <c r="AY85" s="21" t="n">
        <f aca="false">IF($A85="",0,SUMPRODUCT(((($C$5:$C$64=$A85)+($D$5:$D$64=$A85)+($E$5:$E$64=$A85)+($F$5:$F$64=$A85))&gt;0)*AY$5:AY$64))</f>
        <v>0</v>
      </c>
      <c r="AZ85" s="21" t="n">
        <f aca="false">IF($A85="",0,SUMPRODUCT(((($C$5:$C$64=$A85)+($D$5:$D$64=$A85)+($E$5:$E$64=$A85)+($F$5:$F$64=$A85))&gt;0)*AZ$5:AZ$64))</f>
        <v>0</v>
      </c>
      <c r="BA85" s="21" t="n">
        <f aca="false">IF($A85="",0,SUMPRODUCT(((($C$5:$C$64=$A85)+($D$5:$D$64=$A85)+($E$5:$E$64=$A85)+($F$5:$F$64=$A85))&gt;0)*BA$5:BA$64))</f>
        <v>0</v>
      </c>
      <c r="BB85" s="21" t="n">
        <f aca="false">IF($A85="",0,SUMPRODUCT(((($C$5:$C$64=$A85)+($D$5:$D$64=$A85)+($E$5:$E$64=$A85)+($F$5:$F$64=$A85))&gt;0)*BB$5:BB$64))</f>
        <v>0</v>
      </c>
      <c r="BC85" s="21" t="n">
        <f aca="false">IF($A85="",0,SUMPRODUCT(((($C$5:$C$64=$A85)+($D$5:$D$64=$A85)+($E$5:$E$64=$A85)+($F$5:$F$64=$A85))&gt;0)*BC$5:BC$64))</f>
        <v>0</v>
      </c>
      <c r="BD85" s="21" t="n">
        <f aca="false">IF($A85="",0,SUMPRODUCT(((($C$5:$C$64=$A85)+($D$5:$D$64=$A85)+($E$5:$E$64=$A85)+($F$5:$F$64=$A85))&gt;0)*BD$5:BD$64))</f>
        <v>0</v>
      </c>
      <c r="BE85" s="21" t="n">
        <f aca="false">IF($A85="",0,SUMPRODUCT(((($C$5:$C$64=$A85)+($D$5:$D$64=$A85)+($E$5:$E$64=$A85)+($F$5:$F$64=$A85))&gt;0)*BE$5:BE$64))</f>
        <v>0</v>
      </c>
      <c r="BF85" s="21" t="n">
        <f aca="false">IF($A85="",0,SUMPRODUCT(((($C$5:$C$64=$A85)+($D$5:$D$64=$A85)+($E$5:$E$64=$A85)+($F$5:$F$64=$A85))&gt;0)*BF$5:BF$64))</f>
        <v>0</v>
      </c>
      <c r="BG85" s="21" t="n">
        <f aca="false">IF($A85="",0,SUMPRODUCT(((($C$5:$C$64=$A85)+($D$5:$D$64=$A85)+($E$5:$E$64=$A85)+($F$5:$F$64=$A85))&gt;0)*BG$5:BG$64))</f>
        <v>0</v>
      </c>
      <c r="BH85" s="21" t="n">
        <f aca="false">IF($A85="",0,SUMPRODUCT(((($C$5:$C$64=$A85)+($D$5:$D$64=$A85)+($E$5:$E$64=$A85)+($F$5:$F$64=$A85))&gt;0)*BH$5:BH$64))</f>
        <v>0</v>
      </c>
      <c r="BI85" s="21" t="n">
        <f aca="false">IF($A85="",0,SUMPRODUCT(((($C$5:$C$64=$A85)+($D$5:$D$64=$A85)+($E$5:$E$64=$A85)+($F$5:$F$64=$A85))&gt;0)*BI$5:BI$64))</f>
        <v>0</v>
      </c>
      <c r="BJ85" s="21" t="n">
        <f aca="false">IF($A85="",0,SUMPRODUCT(((($C$5:$C$64=$A85)+($D$5:$D$64=$A85)+($E$5:$E$64=$A85)+($F$5:$F$64=$A85))&gt;0)*BJ$5:BJ$64))</f>
        <v>0</v>
      </c>
      <c r="BK85" s="21" t="n">
        <f aca="false">IF($A85="",0,SUMPRODUCT(((($C$5:$C$64=$A85)+($D$5:$D$64=$A85)+($E$5:$E$64=$A85)+($F$5:$F$64=$A85))&gt;0)*BK$5:BK$64))</f>
        <v>0</v>
      </c>
      <c r="BL85" s="21" t="n">
        <f aca="false">IF($A85="",0,SUMPRODUCT(((($C$5:$C$64=$A85)+($D$5:$D$64=$A85)+($E$5:$E$64=$A85)+($F$5:$F$64=$A85))&gt;0)*BL$5:BL$64))</f>
        <v>0</v>
      </c>
      <c r="BM85" s="21" t="n">
        <f aca="false">IF($A85="",0,SUMPRODUCT(((($C$5:$C$64=$A85)+($D$5:$D$64=$A85)+($E$5:$E$64=$A85)+($F$5:$F$64=$A85))&gt;0)*BM$5:BM$64))</f>
        <v>0</v>
      </c>
      <c r="BN85" s="21" t="n">
        <f aca="false">IF($A85="",0,SUMPRODUCT(((($C$5:$C$64=$A85)+($D$5:$D$64=$A85)+($E$5:$E$64=$A85)+($F$5:$F$64=$A85))&gt;0)*BN$5:BN$64))</f>
        <v>0</v>
      </c>
      <c r="BO85" s="21" t="n">
        <f aca="false">IF($A85="",0,SUMPRODUCT(((($C$5:$C$64=$A85)+($D$5:$D$64=$A85)+($E$5:$E$64=$A85)+($F$5:$F$64=$A85))&gt;0)*BO$5:BO$64))</f>
        <v>0</v>
      </c>
      <c r="BP85" s="21" t="n">
        <f aca="false">IF($A85="",0,SUMPRODUCT(((($C$5:$C$64=$A85)+($D$5:$D$64=$A85)+($E$5:$E$64=$A85)+($F$5:$F$64=$A85))&gt;0)*BP$5:BP$64))</f>
        <v>0</v>
      </c>
      <c r="BQ85" s="21" t="n">
        <f aca="false">IF($A85="",0,SUMPRODUCT(((($C$5:$C$64=$A85)+($D$5:$D$64=$A85)+($E$5:$E$64=$A85)+($F$5:$F$64=$A85))&gt;0)*BQ$5:BQ$64))</f>
        <v>0</v>
      </c>
      <c r="BR85" s="21" t="n">
        <f aca="false">IF($A85="",0,SUMPRODUCT(((($C$5:$C$64=$A85)+($D$5:$D$64=$A85)+($E$5:$E$64=$A85)+($F$5:$F$64=$A85))&gt;0)*BR$5:BR$64))</f>
        <v>0</v>
      </c>
      <c r="BS85" s="21" t="n">
        <f aca="false">IF($A85="",0,SUMPRODUCT(((($C$5:$C$64=$A85)+($D$5:$D$64=$A85)+($E$5:$E$64=$A85)+($F$5:$F$64=$A85))&gt;0)*BS$5:BS$64))</f>
        <v>0</v>
      </c>
      <c r="BT85" s="21" t="n">
        <f aca="false">IF($A85="",0,SUMPRODUCT(((($C$5:$C$64=$A85)+($D$5:$D$64=$A85)+($E$5:$E$64=$A85)+($F$5:$F$64=$A85))&gt;0)*BT$5:BT$64))</f>
        <v>0</v>
      </c>
      <c r="BU85" s="21" t="n">
        <f aca="false">IF($A85="",0,SUMPRODUCT(((($C$5:$C$64=$A85)+($D$5:$D$64=$A85)+($E$5:$E$64=$A85)+($F$5:$F$64=$A85))&gt;0)*BU$5:BU$64))</f>
        <v>0</v>
      </c>
      <c r="BV85" s="21" t="n">
        <f aca="false">IF($A85="",0,SUMPRODUCT(((($C$5:$C$64=$A85)+($D$5:$D$64=$A85)+($E$5:$E$64=$A85)+($F$5:$F$64=$A85))&gt;0)*BV$5:BV$64))</f>
        <v>0</v>
      </c>
      <c r="BW85" s="21" t="n">
        <f aca="false">IF($A85="",0,SUMPRODUCT(((($C$5:$C$64=$A85)+($D$5:$D$64=$A85)+($E$5:$E$64=$A85)+($F$5:$F$64=$A85))&gt;0)*BW$5:BW$64))</f>
        <v>0</v>
      </c>
      <c r="BX85" s="21" t="n">
        <f aca="false">IF($A85="",0,SUMPRODUCT(((($C$5:$C$64=$A85)+($D$5:$D$64=$A85)+($E$5:$E$64=$A85)+($F$5:$F$64=$A85))&gt;0)*BX$5:BX$64))</f>
        <v>0</v>
      </c>
      <c r="BY85" s="21" t="n">
        <f aca="false">IF($A85="",0,SUMPRODUCT(((($C$5:$C$64=$A85)+($D$5:$D$64=$A85)+($E$5:$E$64=$A85)+($F$5:$F$64=$A85))&gt;0)*BY$5:BY$64))</f>
        <v>0</v>
      </c>
      <c r="BZ85" s="21" t="n">
        <f aca="false">IF($A85="",0,SUMPRODUCT(((($C$5:$C$64=$A85)+($D$5:$D$64=$A85)+($E$5:$E$64=$A85)+($F$5:$F$64=$A85))&gt;0)*BZ$5:BZ$64))</f>
        <v>0</v>
      </c>
      <c r="CA85" s="21" t="n">
        <f aca="false">IF($A85="",0,SUMPRODUCT(((($C$5:$C$64=$A85)+($D$5:$D$64=$A85)+($E$5:$E$64=$A85)+($F$5:$F$64=$A85))&gt;0)*CA$5:CA$64))</f>
        <v>0</v>
      </c>
      <c r="CB85" s="21" t="n">
        <f aca="false">IF($A85="",0,SUMPRODUCT(((($C$5:$C$64=$A85)+($D$5:$D$64=$A85)+($E$5:$E$64=$A85)+($F$5:$F$64=$A85))&gt;0)*CB$5:CB$64))</f>
        <v>0</v>
      </c>
      <c r="CC85" s="21" t="n">
        <f aca="false">IF($A85="",0,SUMPRODUCT(((($C$5:$C$64=$A85)+($D$5:$D$64=$A85)+($E$5:$E$64=$A85)+($F$5:$F$64=$A85))&gt;0)*CC$5:CC$64))</f>
        <v>0</v>
      </c>
      <c r="CD85" s="21" t="n">
        <f aca="false">IF($A85="",0,SUMPRODUCT(((($C$5:$C$64=$A85)+($D$5:$D$64=$A85)+($E$5:$E$64=$A85)+($F$5:$F$64=$A85))&gt;0)*CD$5:CD$64))</f>
        <v>0</v>
      </c>
      <c r="CE85" s="21" t="n">
        <f aca="false">IF($A85="",0,SUMPRODUCT(((($C$5:$C$64=$A85)+($D$5:$D$64=$A85)+($E$5:$E$64=$A85)+($F$5:$F$64=$A85))&gt;0)*CE$5:CE$64))</f>
        <v>0</v>
      </c>
      <c r="CF85" s="21" t="n">
        <f aca="false">IF($A85="",0,SUMPRODUCT(((($C$5:$C$64=$A85)+($D$5:$D$64=$A85)+($E$5:$E$64=$A85)+($F$5:$F$64=$A85))&gt;0)*CF$5:CF$64))</f>
        <v>0</v>
      </c>
      <c r="CG85" s="21" t="n">
        <f aca="false">IF($A85="",0,SUMPRODUCT(((($C$5:$C$64=$A85)+($D$5:$D$64=$A85)+($E$5:$E$64=$A85)+($F$5:$F$64=$A85))&gt;0)*CG$5:CG$64))</f>
        <v>0</v>
      </c>
      <c r="CH85" s="21" t="n">
        <f aca="false">IF($A85="",0,SUMPRODUCT(((($C$5:$C$64=$A85)+($D$5:$D$64=$A85)+($E$5:$E$64=$A85)+($F$5:$F$64=$A85))&gt;0)*CH$5:CH$64))</f>
        <v>0</v>
      </c>
      <c r="CI85" s="21" t="n">
        <f aca="false">IF($A85="",0,SUMPRODUCT(((($C$5:$C$64=$A85)+($D$5:$D$64=$A85)+($E$5:$E$64=$A85)+($F$5:$F$64=$A85))&gt;0)*CI$5:CI$64))</f>
        <v>0</v>
      </c>
      <c r="CJ85" s="21" t="n">
        <f aca="false">IF($A85="",0,SUMPRODUCT(((($C$5:$C$64=$A85)+($D$5:$D$64=$A85)+($E$5:$E$64=$A85)+($F$5:$F$64=$A85))&gt;0)*CJ$5:CJ$64))</f>
        <v>0</v>
      </c>
      <c r="CK85" s="21" t="n">
        <f aca="false">IF($A85="",0,SUMPRODUCT(((($C$5:$C$64=$A85)+($D$5:$D$64=$A85)+($E$5:$E$64=$A85)+($F$5:$F$64=$A85))&gt;0)*CK$5:CK$64))</f>
        <v>0</v>
      </c>
      <c r="CL85" s="21" t="n">
        <f aca="false">IF($A85="",0,SUMPRODUCT(((($C$5:$C$64=$A85)+($D$5:$D$64=$A85)+($E$5:$E$64=$A85)+($F$5:$F$64=$A85))&gt;0)*CL$5:CL$64))</f>
        <v>0</v>
      </c>
      <c r="CM85" s="21" t="n">
        <f aca="false">IF($A85="",0,SUMPRODUCT(((($C$5:$C$64=$A85)+($D$5:$D$64=$A85)+($E$5:$E$64=$A85)+($F$5:$F$64=$A85))&gt;0)*CM$5:CM$64))</f>
        <v>0</v>
      </c>
      <c r="CN85" s="21" t="n">
        <f aca="false">IF($A85="",0,SUMPRODUCT(((($C$5:$C$64=$A85)+($D$5:$D$64=$A85)+($E$5:$E$64=$A85)+($F$5:$F$64=$A85))&gt;0)*CN$5:CN$64))</f>
        <v>0</v>
      </c>
      <c r="CO85" s="21" t="n">
        <f aca="false">IF($A85="",0,SUMPRODUCT(((($C$5:$C$64=$A85)+($D$5:$D$64=$A85)+($E$5:$E$64=$A85)+($F$5:$F$64=$A85))&gt;0)*CO$5:CO$64))</f>
        <v>0</v>
      </c>
      <c r="CP85" s="21" t="n">
        <f aca="false">IF($A85="",0,SUMPRODUCT(((($C$5:$C$64=$A85)+($D$5:$D$64=$A85)+($E$5:$E$64=$A85)+($F$5:$F$64=$A85))&gt;0)*CP$5:CP$64))</f>
        <v>0</v>
      </c>
      <c r="CQ85" s="21" t="n">
        <f aca="false">IF($A85="",0,SUMPRODUCT(((($C$5:$C$64=$A85)+($D$5:$D$64=$A85)+($E$5:$E$64=$A85)+($F$5:$F$64=$A85))&gt;0)*CQ$5:CQ$64))</f>
        <v>0</v>
      </c>
      <c r="CR85" s="21" t="n">
        <f aca="false">IF($A85="",0,SUMPRODUCT(((($C$5:$C$64=$A85)+($D$5:$D$64=$A85)+($E$5:$E$64=$A85)+($F$5:$F$64=$A85))&gt;0)*CR$5:CR$64))</f>
        <v>0</v>
      </c>
      <c r="CS85" s="21" t="n">
        <f aca="false">IF($A85="",0,SUMPRODUCT(((($C$5:$C$64=$A85)+($D$5:$D$64=$A85)+($E$5:$E$64=$A85)+($F$5:$F$64=$A85))&gt;0)*CS$5:CS$64))</f>
        <v>0</v>
      </c>
      <c r="CT85" s="21" t="n">
        <f aca="false">IF($A85="",0,SUMPRODUCT(((($C$5:$C$64=$A85)+($D$5:$D$64=$A85)+($E$5:$E$64=$A85)+($F$5:$F$64=$A85))&gt;0)*CT$5:CT$64))</f>
        <v>0</v>
      </c>
      <c r="CU85" s="21" t="n">
        <f aca="false">IF($A85="",0,SUMPRODUCT(((($C$5:$C$64=$A85)+($D$5:$D$64=$A85)+($E$5:$E$64=$A85)+($F$5:$F$64=$A85))&gt;0)*CU$5:CU$64))</f>
        <v>0</v>
      </c>
      <c r="CV85" s="21" t="n">
        <f aca="false">IF($A85="",0,SUMPRODUCT(((($C$5:$C$64=$A85)+($D$5:$D$64=$A85)+($E$5:$E$64=$A85)+($F$5:$F$64=$A85))&gt;0)*CV$5:CV$64))</f>
        <v>0</v>
      </c>
      <c r="CW85" s="21" t="n">
        <f aca="false">IF($A85="",0,SUMPRODUCT(((($C$5:$C$64=$A85)+($D$5:$D$64=$A85)+($E$5:$E$64=$A85)+($F$5:$F$64=$A85))&gt;0)*CW$5:CW$64))</f>
        <v>0</v>
      </c>
      <c r="CX85" s="21" t="n">
        <f aca="false">IF($A85="",0,SUMPRODUCT(((($C$5:$C$64=$A85)+($D$5:$D$64=$A85)+($E$5:$E$64=$A85)+($F$5:$F$64=$A85))&gt;0)*CX$5:CX$64))</f>
        <v>0</v>
      </c>
      <c r="CY85" s="21" t="n">
        <f aca="false">IF($A85="",0,SUMPRODUCT(((($C$5:$C$64=$A85)+($D$5:$D$64=$A85)+($E$5:$E$64=$A85)+($F$5:$F$64=$A85))&gt;0)*CY$5:CY$64))</f>
        <v>0</v>
      </c>
      <c r="CZ85" s="21" t="n">
        <f aca="false">IF($A85="",0,SUMPRODUCT(((($C$5:$C$64=$A85)+($D$5:$D$64=$A85)+($E$5:$E$64=$A85)+($F$5:$F$64=$A85))&gt;0)*CZ$5:CZ$64))</f>
        <v>0</v>
      </c>
      <c r="DA85" s="21" t="n">
        <f aca="false">IF($A85="",0,SUMPRODUCT(((($C$5:$C$64=$A85)+($D$5:$D$64=$A85)+($E$5:$E$64=$A85)+($F$5:$F$64=$A85))&gt;0)*DA$5:DA$64))</f>
        <v>0</v>
      </c>
      <c r="DB85" s="21" t="n">
        <f aca="false">IF($A85="",0,SUMPRODUCT(((($C$5:$C$64=$A85)+($D$5:$D$64=$A85)+($E$5:$E$64=$A85)+($F$5:$F$64=$A85))&gt;0)*DB$5:DB$64))</f>
        <v>0</v>
      </c>
      <c r="DC85" s="21" t="n">
        <f aca="false">IF($A85="",0,SUMPRODUCT(((($C$5:$C$64=$A85)+($D$5:$D$64=$A85)+($E$5:$E$64=$A85)+($F$5:$F$64=$A85))&gt;0)*DC$5:DC$64))</f>
        <v>0</v>
      </c>
      <c r="DD85" s="21" t="n">
        <f aca="false">IF($A85="",0,SUMPRODUCT(((($C$5:$C$64=$A85)+($D$5:$D$64=$A85)+($E$5:$E$64=$A85)+($F$5:$F$64=$A85))&gt;0)*DD$5:DD$64))</f>
        <v>0</v>
      </c>
      <c r="DE85" s="21" t="n">
        <f aca="false">IF($A85="",0,SUMPRODUCT(((($C$5:$C$64=$A85)+($D$5:$D$64=$A85)+($E$5:$E$64=$A85)+($F$5:$F$64=$A85))&gt;0)*DE$5:DE$64))</f>
        <v>0</v>
      </c>
      <c r="DF85" s="21" t="n">
        <f aca="false">IF($A85="",0,SUMPRODUCT(((($C$5:$C$64=$A85)+($D$5:$D$64=$A85)+($E$5:$E$64=$A85)+($F$5:$F$64=$A85))&gt;0)*DF$5:DF$64))</f>
        <v>0</v>
      </c>
      <c r="DG85" s="21" t="n">
        <f aca="false">IF($A85="",0,SUMPRODUCT(((($C$5:$C$64=$A85)+($D$5:$D$64=$A85)+($E$5:$E$64=$A85)+($F$5:$F$64=$A85))&gt;0)*DG$5:DG$64))</f>
        <v>0</v>
      </c>
      <c r="DH85" s="21" t="n">
        <f aca="false">IF($A85="",0,SUMPRODUCT(((($C$5:$C$64=$A85)+($D$5:$D$64=$A85)+($E$5:$E$64=$A85)+($F$5:$F$64=$A85))&gt;0)*DH$5:DH$64))</f>
        <v>0</v>
      </c>
      <c r="DI85" s="21" t="n">
        <f aca="false">IF($A85="",0,SUMPRODUCT(((($C$5:$C$64=$A85)+($D$5:$D$64=$A85)+($E$5:$E$64=$A85)+($F$5:$F$64=$A85))&gt;0)*DI$5:DI$64))</f>
        <v>0</v>
      </c>
      <c r="DJ85" s="21" t="n">
        <f aca="false">IF($A85="",0,SUMPRODUCT(((($C$5:$C$64=$A85)+($D$5:$D$64=$A85)+($E$5:$E$64=$A85)+($F$5:$F$64=$A85))&gt;0)*DJ$5:DJ$64))</f>
        <v>0</v>
      </c>
      <c r="DK85" s="21" t="n">
        <f aca="false">IF($A85="",0,SUMPRODUCT(((($C$5:$C$64=$A85)+($D$5:$D$64=$A85)+($E$5:$E$64=$A85)+($F$5:$F$64=$A85))&gt;0)*DK$5:DK$64))</f>
        <v>0</v>
      </c>
      <c r="DL85" s="21" t="n">
        <f aca="false">IF($A85="",0,SUMPRODUCT(((($C$5:$C$64=$A85)+($D$5:$D$64=$A85)+($E$5:$E$64=$A85)+($F$5:$F$64=$A85))&gt;0)*DL$5:DL$64))</f>
        <v>0</v>
      </c>
      <c r="DM85" s="21" t="n">
        <f aca="false">IF($A85="",0,SUMPRODUCT(((($C$5:$C$64=$A85)+($D$5:$D$64=$A85)+($E$5:$E$64=$A85)+($F$5:$F$64=$A85))&gt;0)*DM$5:DM$64))</f>
        <v>0</v>
      </c>
      <c r="DN85" s="21" t="n">
        <f aca="false">IF($A85="",0,SUMPRODUCT(((($C$5:$C$64=$A85)+($D$5:$D$64=$A85)+($E$5:$E$64=$A85)+($F$5:$F$64=$A85))&gt;0)*DN$5:DN$64))</f>
        <v>0</v>
      </c>
      <c r="DO85" s="21" t="n">
        <f aca="false">IF($A85="",0,SUMPRODUCT(((($C$5:$C$64=$A85)+($D$5:$D$64=$A85)+($E$5:$E$64=$A85)+($F$5:$F$64=$A85))&gt;0)*DO$5:DO$64))</f>
        <v>0</v>
      </c>
      <c r="DP85" s="21" t="n">
        <f aca="false">IF($A85="",0,SUMPRODUCT(((($C$5:$C$64=$A85)+($D$5:$D$64=$A85)+($E$5:$E$64=$A85)+($F$5:$F$64=$A85))&gt;0)*DP$5:DP$64))</f>
        <v>0</v>
      </c>
      <c r="DQ85" s="21" t="n">
        <f aca="false">IF($A85="",0,SUMPRODUCT(((($C$5:$C$64=$A85)+($D$5:$D$64=$A85)+($E$5:$E$64=$A85)+($F$5:$F$64=$A85))&gt;0)*DQ$5:DQ$64))</f>
        <v>0</v>
      </c>
      <c r="DR85" s="21" t="n">
        <f aca="false">IF($A85="",0,SUMPRODUCT(((($C$5:$C$64=$A85)+($D$5:$D$64=$A85)+($E$5:$E$64=$A85)+($F$5:$F$64=$A85))&gt;0)*DR$5:DR$64))</f>
        <v>0</v>
      </c>
      <c r="DS85" s="21" t="n">
        <f aca="false">IF($A85="",0,SUMPRODUCT(((($C$5:$C$64=$A85)+($D$5:$D$64=$A85)+($E$5:$E$64=$A85)+($F$5:$F$64=$A85))&gt;0)*DS$5:DS$64))</f>
        <v>0</v>
      </c>
      <c r="DT85" s="21" t="n">
        <f aca="false">IF($A85="",0,SUMPRODUCT(((($C$5:$C$64=$A85)+($D$5:$D$64=$A85)+($E$5:$E$64=$A85)+($F$5:$F$64=$A85))&gt;0)*DT$5:DT$64))</f>
        <v>0</v>
      </c>
      <c r="DU85" s="21" t="n">
        <f aca="false">IF($A85="",0,SUMPRODUCT(((($C$5:$C$64=$A85)+($D$5:$D$64=$A85)+($E$5:$E$64=$A85)+($F$5:$F$64=$A85))&gt;0)*DU$5:DU$64))</f>
        <v>0</v>
      </c>
      <c r="DV85" s="21" t="n">
        <f aca="false">IF($A85="",0,SUMPRODUCT(((($C$5:$C$64=$A85)+($D$5:$D$64=$A85)+($E$5:$E$64=$A85)+($F$5:$F$64=$A85))&gt;0)*DV$5:DV$64))</f>
        <v>0</v>
      </c>
      <c r="DW85" s="21" t="n">
        <f aca="false">IF($A85="",0,SUMPRODUCT(((($C$5:$C$64=$A85)+($D$5:$D$64=$A85)+($E$5:$E$64=$A85)+($F$5:$F$64=$A85))&gt;0)*DW$5:DW$64))</f>
        <v>0</v>
      </c>
      <c r="DX85" s="21" t="n">
        <f aca="false">IF($A85="",0,SUMPRODUCT(((($C$5:$C$64=$A85)+($D$5:$D$64=$A85)+($E$5:$E$64=$A85)+($F$5:$F$64=$A85))&gt;0)*DX$5:DX$64))</f>
        <v>0</v>
      </c>
      <c r="DY85" s="21" t="n">
        <f aca="false">IF($A85="",0,SUMPRODUCT(((($C$5:$C$64=$A85)+($D$5:$D$64=$A85)+($E$5:$E$64=$A85)+($F$5:$F$64=$A85))&gt;0)*DY$5:DY$64))</f>
        <v>0</v>
      </c>
      <c r="DZ85" s="21" t="n">
        <f aca="false">IF($A85="",0,SUMPRODUCT(((($C$5:$C$64=$A85)+($D$5:$D$64=$A85)+($E$5:$E$64=$A85)+($F$5:$F$64=$A85))&gt;0)*DZ$5:DZ$64))</f>
        <v>0</v>
      </c>
      <c r="EA85" s="21" t="n">
        <f aca="false">IF($A85="",0,SUMPRODUCT(((($C$5:$C$64=$A85)+($D$5:$D$64=$A85)+($E$5:$E$64=$A85)+($F$5:$F$64=$A85))&gt;0)*EA$5:EA$64))</f>
        <v>0</v>
      </c>
      <c r="EB85" s="21" t="n">
        <f aca="false">IF($A85="",0,SUMPRODUCT(((($C$5:$C$64=$A85)+($D$5:$D$64=$A85)+($E$5:$E$64=$A85)+($F$5:$F$64=$A85))&gt;0)*EB$5:EB$64))</f>
        <v>0</v>
      </c>
      <c r="EC85" s="21" t="n">
        <f aca="false">IF($A85="",0,SUMPRODUCT(((($C$5:$C$64=$A85)+($D$5:$D$64=$A85)+($E$5:$E$64=$A85)+($F$5:$F$64=$A85))&gt;0)*EC$5:EC$64))</f>
        <v>0</v>
      </c>
      <c r="ED85" s="21" t="n">
        <f aca="false">IF($A85="",0,SUMPRODUCT(((($C$5:$C$64=$A85)+($D$5:$D$64=$A85)+($E$5:$E$64=$A85)+($F$5:$F$64=$A85))&gt;0)*ED$5:ED$64))</f>
        <v>0</v>
      </c>
      <c r="EE85" s="21" t="n">
        <f aca="false">IF($A85="",0,SUMPRODUCT(((($C$5:$C$64=$A85)+($D$5:$D$64=$A85)+($E$5:$E$64=$A85)+($F$5:$F$64=$A85))&gt;0)*EE$5:EE$64))</f>
        <v>0</v>
      </c>
      <c r="EF85" s="21" t="n">
        <f aca="false">IF($A85="",0,SUMPRODUCT(((($C$5:$C$64=$A85)+($D$5:$D$64=$A85)+($E$5:$E$64=$A85)+($F$5:$F$64=$A85))&gt;0)*EF$5:EF$64))</f>
        <v>0</v>
      </c>
      <c r="EG85" s="21" t="n">
        <f aca="false">IF($A85="",0,SUMPRODUCT(((($C$5:$C$64=$A85)+($D$5:$D$64=$A85)+($E$5:$E$64=$A85)+($F$5:$F$64=$A85))&gt;0)*EG$5:EG$64))</f>
        <v>0</v>
      </c>
      <c r="EH85" s="21" t="n">
        <f aca="false">IF($A85="",0,SUMPRODUCT(((($C$5:$C$64=$A85)+($D$5:$D$64=$A85)+($E$5:$E$64=$A85)+($F$5:$F$64=$A85))&gt;0)*EH$5:EH$64))</f>
        <v>0</v>
      </c>
      <c r="EI85" s="21" t="n">
        <f aca="false">IF($A85="",0,SUMPRODUCT(((($C$5:$C$64=$A85)+($D$5:$D$64=$A85)+($E$5:$E$64=$A85)+($F$5:$F$64=$A85))&gt;0)*EI$5:EI$64))</f>
        <v>0</v>
      </c>
      <c r="EJ85" s="21" t="n">
        <f aca="false">IF($A85="",0,SUMPRODUCT(((($C$5:$C$64=$A85)+($D$5:$D$64=$A85)+($E$5:$E$64=$A85)+($F$5:$F$64=$A85))&gt;0)*EJ$5:EJ$64))</f>
        <v>0</v>
      </c>
      <c r="EK85" s="21" t="n">
        <f aca="false">IF($A85="",0,SUMPRODUCT(((($C$5:$C$64=$A85)+($D$5:$D$64=$A85)+($E$5:$E$64=$A85)+($F$5:$F$64=$A85))&gt;0)*EK$5:EK$64))</f>
        <v>0</v>
      </c>
      <c r="EL85" s="21" t="n">
        <f aca="false">IF($A85="",0,SUMPRODUCT(((($C$5:$C$64=$A85)+($D$5:$D$64=$A85)+($E$5:$E$64=$A85)+($F$5:$F$64=$A85))&gt;0)*EL$5:EL$64))</f>
        <v>0</v>
      </c>
      <c r="EM85" s="21" t="n">
        <f aca="false">IF($A85="",0,SUMPRODUCT(((($C$5:$C$64=$A85)+($D$5:$D$64=$A85)+($E$5:$E$64=$A85)+($F$5:$F$64=$A85))&gt;0)*EM$5:EM$64))</f>
        <v>0</v>
      </c>
      <c r="EN85" s="21" t="n">
        <f aca="false">IF($A85="",0,SUMPRODUCT(((($C$5:$C$64=$A85)+($D$5:$D$64=$A85)+($E$5:$E$64=$A85)+($F$5:$F$64=$A85))&gt;0)*EN$5:EN$64))</f>
        <v>0</v>
      </c>
      <c r="EO85" s="21" t="n">
        <f aca="false">IF($A85="",0,SUMPRODUCT(((($C$5:$C$64=$A85)+($D$5:$D$64=$A85)+($E$5:$E$64=$A85)+($F$5:$F$64=$A85))&gt;0)*EO$5:EO$64))</f>
        <v>0</v>
      </c>
      <c r="EP85" s="21" t="n">
        <f aca="false">IF($A85="",0,SUMPRODUCT(((($C$5:$C$64=$A85)+($D$5:$D$64=$A85)+($E$5:$E$64=$A85)+($F$5:$F$64=$A85))&gt;0)*EP$5:EP$64))</f>
        <v>0</v>
      </c>
      <c r="EQ85" s="21" t="n">
        <f aca="false">IF($A85="",0,SUMPRODUCT(((($C$5:$C$64=$A85)+($D$5:$D$64=$A85)+($E$5:$E$64=$A85)+($F$5:$F$64=$A85))&gt;0)*EQ$5:EQ$64))</f>
        <v>0</v>
      </c>
      <c r="ER85" s="21" t="n">
        <f aca="false">IF($A85="",0,SUMPRODUCT(((($C$5:$C$64=$A85)+($D$5:$D$64=$A85)+($E$5:$E$64=$A85)+($F$5:$F$64=$A85))&gt;0)*ER$5:ER$64))</f>
        <v>0</v>
      </c>
      <c r="ES85" s="21" t="n">
        <f aca="false">IF($A85="",0,SUMPRODUCT(((($C$5:$C$64=$A85)+($D$5:$D$64=$A85)+($E$5:$E$64=$A85)+($F$5:$F$64=$A85))&gt;0)*ES$5:ES$64))</f>
        <v>0</v>
      </c>
      <c r="ET85" s="21" t="n">
        <f aca="false">IF($A85="",0,SUMPRODUCT(((($C$5:$C$64=$A85)+($D$5:$D$64=$A85)+($E$5:$E$64=$A85)+($F$5:$F$64=$A85))&gt;0)*ET$5:ET$64))</f>
        <v>0</v>
      </c>
      <c r="EU85" s="21" t="n">
        <f aca="false">IF($A85="",0,SUMPRODUCT(((($C$5:$C$64=$A85)+($D$5:$D$64=$A85)+($E$5:$E$64=$A85)+($F$5:$F$64=$A85))&gt;0)*EU$5:EU$64))</f>
        <v>0</v>
      </c>
      <c r="EV85" s="21" t="n">
        <f aca="false">IF($A85="",0,SUMPRODUCT(((($C$5:$C$64=$A85)+($D$5:$D$64=$A85)+($E$5:$E$64=$A85)+($F$5:$F$64=$A85))&gt;0)*EV$5:EV$64))</f>
        <v>0</v>
      </c>
      <c r="EW85" s="21" t="n">
        <f aca="false">IF($A85="",0,SUMPRODUCT(((($C$5:$C$64=$A85)+($D$5:$D$64=$A85)+($E$5:$E$64=$A85)+($F$5:$F$64=$A85))&gt;0)*EW$5:EW$64))</f>
        <v>0</v>
      </c>
      <c r="EX85" s="21" t="n">
        <f aca="false">IF($A85="",0,SUMPRODUCT(((($C$5:$C$64=$A85)+($D$5:$D$64=$A85)+($E$5:$E$64=$A85)+($F$5:$F$64=$A85))&gt;0)*EX$5:EX$64))</f>
        <v>0</v>
      </c>
      <c r="EY85" s="21" t="n">
        <f aca="false">IF($A85="",0,SUMPRODUCT(((($C$5:$C$64=$A85)+($D$5:$D$64=$A85)+($E$5:$E$64=$A85)+($F$5:$F$64=$A85))&gt;0)*EY$5:EY$64))</f>
        <v>0</v>
      </c>
      <c r="EZ85" s="21" t="n">
        <f aca="false">IF($A85="",0,SUMPRODUCT(((($C$5:$C$64=$A85)+($D$5:$D$64=$A85)+($E$5:$E$64=$A85)+($F$5:$F$64=$A85))&gt;0)*EZ$5:EZ$64))</f>
        <v>0</v>
      </c>
      <c r="FA85" s="21" t="n">
        <f aca="false">IF($A85="",0,SUMPRODUCT(((($C$5:$C$64=$A85)+($D$5:$D$64=$A85)+($E$5:$E$64=$A85)+($F$5:$F$64=$A85))&gt;0)*FA$5:FA$64))</f>
        <v>0</v>
      </c>
      <c r="FB85" s="21" t="n">
        <f aca="false">IF($A85="",0,SUMPRODUCT(((($C$5:$C$64=$A85)+($D$5:$D$64=$A85)+($E$5:$E$64=$A85)+($F$5:$F$64=$A85))&gt;0)*FB$5:FB$64))</f>
        <v>0</v>
      </c>
      <c r="FC85" s="21" t="n">
        <f aca="false">IF($A85="",0,SUMPRODUCT(((($C$5:$C$64=$A85)+($D$5:$D$64=$A85)+($E$5:$E$64=$A85)+($F$5:$F$64=$A85))&gt;0)*FC$5:FC$64))</f>
        <v>0</v>
      </c>
      <c r="FD85" s="21" t="n">
        <f aca="false">IF($A85="",0,SUMPRODUCT(((($C$5:$C$64=$A85)+($D$5:$D$64=$A85)+($E$5:$E$64=$A85)+($F$5:$F$64=$A85))&gt;0)*FD$5:FD$64))</f>
        <v>0</v>
      </c>
      <c r="FE85" s="21" t="n">
        <f aca="false">IF($A85="",0,SUMPRODUCT(((($C$5:$C$64=$A85)+($D$5:$D$64=$A85)+($E$5:$E$64=$A85)+($F$5:$F$64=$A85))&gt;0)*FE$5:FE$64))</f>
        <v>0</v>
      </c>
      <c r="FF85" s="21" t="n">
        <f aca="false">IF($A85="",0,SUMPRODUCT(((($C$5:$C$64=$A85)+($D$5:$D$64=$A85)+($E$5:$E$64=$A85)+($F$5:$F$64=$A85))&gt;0)*FF$5:FF$64))</f>
        <v>0</v>
      </c>
      <c r="FG85" s="21" t="n">
        <f aca="false">IF($A85="",0,SUMPRODUCT(((($C$5:$C$64=$A85)+($D$5:$D$64=$A85)+($E$5:$E$64=$A85)+($F$5:$F$64=$A85))&gt;0)*FG$5:FG$64))</f>
        <v>0</v>
      </c>
      <c r="FH85" s="21" t="n">
        <f aca="false">IF($A85="",0,SUMPRODUCT(((($C$5:$C$64=$A85)+($D$5:$D$64=$A85)+($E$5:$E$64=$A85)+($F$5:$F$64=$A85))&gt;0)*FH$5:FH$64))</f>
        <v>0</v>
      </c>
      <c r="FI85" s="21" t="n">
        <f aca="false">IF($A85="",0,SUMPRODUCT(((($C$5:$C$64=$A85)+($D$5:$D$64=$A85)+($E$5:$E$64=$A85)+($F$5:$F$64=$A85))&gt;0)*FI$5:FI$64))</f>
        <v>0</v>
      </c>
      <c r="FJ85" s="21" t="n">
        <f aca="false">IF($A85="",0,SUMPRODUCT(((($C$5:$C$64=$A85)+($D$5:$D$64=$A85)+($E$5:$E$64=$A85)+($F$5:$F$64=$A85))&gt;0)*FJ$5:FJ$64))</f>
        <v>0</v>
      </c>
      <c r="FK85" s="21" t="n">
        <f aca="false">IF($A85="",0,SUMPRODUCT(((($C$5:$C$64=$A85)+($D$5:$D$64=$A85)+($E$5:$E$64=$A85)+($F$5:$F$64=$A85))&gt;0)*FK$5:FK$64))</f>
        <v>0</v>
      </c>
      <c r="FL85" s="21" t="n">
        <f aca="false">IF($A85="",0,SUMPRODUCT(((($C$5:$C$64=$A85)+($D$5:$D$64=$A85)+($E$5:$E$64=$A85)+($F$5:$F$64=$A85))&gt;0)*FL$5:FL$64))</f>
        <v>0</v>
      </c>
      <c r="FM85" s="21" t="n">
        <f aca="false">IF($A85="",0,SUMPRODUCT(((($C$5:$C$64=$A85)+($D$5:$D$64=$A85)+($E$5:$E$64=$A85)+($F$5:$F$64=$A85))&gt;0)*FM$5:FM$64))</f>
        <v>0</v>
      </c>
      <c r="FN85" s="21" t="n">
        <f aca="false">IF($A85="",0,SUMPRODUCT(((($C$5:$C$64=$A85)+($D$5:$D$64=$A85)+($E$5:$E$64=$A85)+($F$5:$F$64=$A85))&gt;0)*FN$5:FN$64))</f>
        <v>0</v>
      </c>
      <c r="FO85" s="21" t="n">
        <f aca="false">IF($A85="",0,SUMPRODUCT(((($C$5:$C$64=$A85)+($D$5:$D$64=$A85)+($E$5:$E$64=$A85)+($F$5:$F$64=$A85))&gt;0)*FO$5:FO$64))</f>
        <v>0</v>
      </c>
      <c r="FP85" s="21" t="n">
        <f aca="false">IF($A85="",0,SUMPRODUCT(((($C$5:$C$64=$A85)+($D$5:$D$64=$A85)+($E$5:$E$64=$A85)+($F$5:$F$64=$A85))&gt;0)*FP$5:FP$64))</f>
        <v>0</v>
      </c>
      <c r="FQ85" s="21" t="n">
        <f aca="false">IF($A85="",0,SUMPRODUCT(((($C$5:$C$64=$A85)+($D$5:$D$64=$A85)+($E$5:$E$64=$A85)+($F$5:$F$64=$A85))&gt;0)*FQ$5:FQ$64))</f>
        <v>0</v>
      </c>
      <c r="FR85" s="21" t="n">
        <f aca="false">IF($A85="",0,SUMPRODUCT(((($C$5:$C$64=$A85)+($D$5:$D$64=$A85)+($E$5:$E$64=$A85)+($F$5:$F$64=$A85))&gt;0)*FR$5:FR$64))</f>
        <v>0</v>
      </c>
      <c r="FS85" s="21" t="n">
        <f aca="false">IF($A85="",0,SUMPRODUCT(((($C$5:$C$64=$A85)+($D$5:$D$64=$A85)+($E$5:$E$64=$A85)+($F$5:$F$64=$A85))&gt;0)*FS$5:FS$64))</f>
        <v>0</v>
      </c>
      <c r="FT85" s="21" t="n">
        <f aca="false">IF($A85="",0,SUMPRODUCT(((($C$5:$C$64=$A85)+($D$5:$D$64=$A85)+($E$5:$E$64=$A85)+($F$5:$F$64=$A85))&gt;0)*FT$5:FT$64))</f>
        <v>0</v>
      </c>
      <c r="FU85" s="21" t="n">
        <f aca="false">IF($A85="",0,SUMPRODUCT(((($C$5:$C$64=$A85)+($D$5:$D$64=$A85)+($E$5:$E$64=$A85)+($F$5:$F$64=$A85))&gt;0)*FU$5:FU$64))</f>
        <v>0</v>
      </c>
      <c r="FV85" s="21" t="n">
        <f aca="false">IF($A85="",0,SUMPRODUCT(((($C$5:$C$64=$A85)+($D$5:$D$64=$A85)+($E$5:$E$64=$A85)+($F$5:$F$64=$A85))&gt;0)*FV$5:FV$64))</f>
        <v>0</v>
      </c>
      <c r="FW85" s="21" t="n">
        <f aca="false">IF($A85="",0,SUMPRODUCT(((($C$5:$C$64=$A85)+($D$5:$D$64=$A85)+($E$5:$E$64=$A85)+($F$5:$F$64=$A85))&gt;0)*FW$5:FW$64))</f>
        <v>0</v>
      </c>
      <c r="FX85" s="21" t="n">
        <f aca="false">IF($A85="",0,SUMPRODUCT(((($C$5:$C$64=$A85)+($D$5:$D$64=$A85)+($E$5:$E$64=$A85)+($F$5:$F$64=$A85))&gt;0)*FX$5:FX$64))</f>
        <v>0</v>
      </c>
      <c r="FY85" s="21" t="n">
        <f aca="false">IF($A85="",0,SUMPRODUCT(((($C$5:$C$64=$A85)+($D$5:$D$64=$A85)+($E$5:$E$64=$A85)+($F$5:$F$64=$A85))&gt;0)*FY$5:FY$64))</f>
        <v>0</v>
      </c>
      <c r="FZ85" s="21" t="n">
        <f aca="false">IF($A85="",0,SUMPRODUCT(((($C$5:$C$64=$A85)+($D$5:$D$64=$A85)+($E$5:$E$64=$A85)+($F$5:$F$64=$A85))&gt;0)*FZ$5:FZ$64))</f>
        <v>0</v>
      </c>
      <c r="GA85" s="21" t="n">
        <f aca="false">IF($A85="",0,SUMPRODUCT(((($C$5:$C$64=$A85)+($D$5:$D$64=$A85)+($E$5:$E$64=$A85)+($F$5:$F$64=$A85))&gt;0)*GA$5:GA$64))</f>
        <v>0</v>
      </c>
      <c r="GB85" s="21" t="n">
        <f aca="false">IF($A85="",0,SUMPRODUCT(((($C$5:$C$64=$A85)+($D$5:$D$64=$A85)+($E$5:$E$64=$A85)+($F$5:$F$64=$A85))&gt;0)*GB$5:GB$64))</f>
        <v>0</v>
      </c>
      <c r="GC85" s="21" t="n">
        <f aca="false">IF($A85="",0,SUMPRODUCT(((($C$5:$C$64=$A85)+($D$5:$D$64=$A85)+($E$5:$E$64=$A85)+($F$5:$F$64=$A85))&gt;0)*GC$5:GC$64))</f>
        <v>0</v>
      </c>
      <c r="GD85" s="21" t="n">
        <f aca="false">IF($A85="",0,SUMPRODUCT(((($C$5:$C$64=$A85)+($D$5:$D$64=$A85)+($E$5:$E$64=$A85)+($F$5:$F$64=$A85))&gt;0)*GD$5:GD$64))</f>
        <v>0</v>
      </c>
      <c r="GE85" s="21" t="n">
        <f aca="false">IF($A85="",0,SUMPRODUCT(((($C$5:$C$64=$A85)+($D$5:$D$64=$A85)+($E$5:$E$64=$A85)+($F$5:$F$64=$A85))&gt;0)*GE$5:GE$64))</f>
        <v>0</v>
      </c>
      <c r="GF85" s="21" t="n">
        <f aca="false">IF($A85="",0,SUMPRODUCT(((($C$5:$C$64=$A85)+($D$5:$D$64=$A85)+($E$5:$E$64=$A85)+($F$5:$F$64=$A85))&gt;0)*GF$5:GF$64))</f>
        <v>0</v>
      </c>
      <c r="GG85" s="21" t="n">
        <f aca="false">IF($A85="",0,SUMPRODUCT(((($C$5:$C$64=$A85)+($D$5:$D$64=$A85)+($E$5:$E$64=$A85)+($F$5:$F$64=$A85))&gt;0)*GG$5:GG$64))</f>
        <v>0</v>
      </c>
      <c r="GH85" s="21" t="n">
        <f aca="false">IF($A85="",0,SUMPRODUCT(((($C$5:$C$64=$A85)+($D$5:$D$64=$A85)+($E$5:$E$64=$A85)+($F$5:$F$64=$A85))&gt;0)*GH$5:GH$64))</f>
        <v>0</v>
      </c>
      <c r="GI85" s="21" t="n">
        <f aca="false">IF($A85="",0,SUMPRODUCT(((($C$5:$C$64=$A85)+($D$5:$D$64=$A85)+($E$5:$E$64=$A85)+($F$5:$F$64=$A85))&gt;0)*GI$5:GI$64))</f>
        <v>0</v>
      </c>
      <c r="GJ85" s="21" t="n">
        <f aca="false">IF($A85="",0,SUMPRODUCT(((($C$5:$C$64=$A85)+($D$5:$D$64=$A85)+($E$5:$E$64=$A85)+($F$5:$F$64=$A85))&gt;0)*GJ$5:GJ$64))</f>
        <v>0</v>
      </c>
      <c r="GK85" s="21" t="n">
        <f aca="false">IF($A85="",0,SUMPRODUCT(((($C$5:$C$64=$A85)+($D$5:$D$64=$A85)+($E$5:$E$64=$A85)+($F$5:$F$64=$A85))&gt;0)*GK$5:GK$64))</f>
        <v>0</v>
      </c>
      <c r="GL85" s="21" t="n">
        <f aca="false">IF($A85="",0,SUMPRODUCT(((($C$5:$C$64=$A85)+($D$5:$D$64=$A85)+($E$5:$E$64=$A85)+($F$5:$F$64=$A85))&gt;0)*GL$5:GL$64))</f>
        <v>0</v>
      </c>
      <c r="GM85" s="21" t="n">
        <f aca="false">IF($A85="",0,SUMPRODUCT(((($C$5:$C$64=$A85)+($D$5:$D$64=$A85)+($E$5:$E$64=$A85)+($F$5:$F$64=$A85))&gt;0)*GM$5:GM$64))</f>
        <v>0</v>
      </c>
      <c r="GN85" s="21" t="n">
        <f aca="false">IF($A85="",0,SUMPRODUCT(((($C$5:$C$64=$A85)+($D$5:$D$64=$A85)+($E$5:$E$64=$A85)+($F$5:$F$64=$A85))&gt;0)*GN$5:GN$64))</f>
        <v>0</v>
      </c>
      <c r="GO85" s="21" t="n">
        <f aca="false">IF($A85="",0,SUMPRODUCT(((($C$5:$C$64=$A85)+($D$5:$D$64=$A85)+($E$5:$E$64=$A85)+($F$5:$F$64=$A85))&gt;0)*GO$5:GO$64))</f>
        <v>0</v>
      </c>
      <c r="GP85" s="21" t="n">
        <f aca="false">IF($A85="",0,SUMPRODUCT(((($C$5:$C$64=$A85)+($D$5:$D$64=$A85)+($E$5:$E$64=$A85)+($F$5:$F$64=$A85))&gt;0)*GP$5:GP$64))</f>
        <v>0</v>
      </c>
      <c r="GQ85" s="21" t="n">
        <f aca="false">IF($A85="",0,SUMPRODUCT(((($C$5:$C$64=$A85)+($D$5:$D$64=$A85)+($E$5:$E$64=$A85)+($F$5:$F$64=$A85))&gt;0)*GQ$5:GQ$64))</f>
        <v>0</v>
      </c>
      <c r="GR85" s="21" t="n">
        <f aca="false">IF($A85="",0,SUMPRODUCT(((($C$5:$C$64=$A85)+($D$5:$D$64=$A85)+($E$5:$E$64=$A85)+($F$5:$F$64=$A85))&gt;0)*GR$5:GR$64))</f>
        <v>0</v>
      </c>
      <c r="GS85" s="21" t="n">
        <f aca="false">IF($A85="",0,SUMPRODUCT(((($C$5:$C$64=$A85)+($D$5:$D$64=$A85)+($E$5:$E$64=$A85)+($F$5:$F$64=$A85))&gt;0)*GS$5:GS$64))</f>
        <v>0</v>
      </c>
      <c r="GT85" s="21" t="n">
        <f aca="false">IF($A85="",0,SUMPRODUCT(((($C$5:$C$64=$A85)+($D$5:$D$64=$A85)+($E$5:$E$64=$A85)+($F$5:$F$64=$A85))&gt;0)*GT$5:GT$64))</f>
        <v>0</v>
      </c>
      <c r="GU85" s="21" t="n">
        <f aca="false">IF($A85="",0,SUMPRODUCT(((($C$5:$C$64=$A85)+($D$5:$D$64=$A85)+($E$5:$E$64=$A85)+($F$5:$F$64=$A85))&gt;0)*GU$5:GU$64))</f>
        <v>0</v>
      </c>
      <c r="GV85" s="21" t="n">
        <f aca="false">IF($A85="",0,SUMPRODUCT(((($C$5:$C$64=$A85)+($D$5:$D$64=$A85)+($E$5:$E$64=$A85)+($F$5:$F$64=$A85))&gt;0)*GV$5:GV$64))</f>
        <v>0</v>
      </c>
      <c r="GW85" s="21" t="n">
        <f aca="false">IF($A85="",0,SUMPRODUCT(((($C$5:$C$64=$A85)+($D$5:$D$64=$A85)+($E$5:$E$64=$A85)+($F$5:$F$64=$A85))&gt;0)*GW$5:GW$64))</f>
        <v>0</v>
      </c>
      <c r="GX85" s="21" t="n">
        <f aca="false">IF($A85="",0,SUMPRODUCT(((($C$5:$C$64=$A85)+($D$5:$D$64=$A85)+($E$5:$E$64=$A85)+($F$5:$F$64=$A85))&gt;0)*GX$5:GX$64))</f>
        <v>1</v>
      </c>
      <c r="GY85" s="21" t="n">
        <f aca="false">IF($A85="",0,SUMPRODUCT(((($C$5:$C$64=$A85)+($D$5:$D$64=$A85)+($E$5:$E$64=$A85)+($F$5:$F$64=$A85))&gt;0)*GY$5:GY$64))</f>
        <v>1</v>
      </c>
      <c r="GZ85" s="21" t="n">
        <f aca="false">IF($A85="",0,SUMPRODUCT(((($C$5:$C$64=$A85)+($D$5:$D$64=$A85)+($E$5:$E$64=$A85)+($F$5:$F$64=$A85))&gt;0)*GZ$5:GZ$64))</f>
        <v>1</v>
      </c>
      <c r="HA85" s="21" t="n">
        <f aca="false">IF($A85="",0,SUMPRODUCT(((($C$5:$C$64=$A85)+($D$5:$D$64=$A85)+($E$5:$E$64=$A85)+($F$5:$F$64=$A85))&gt;0)*HA$5:HA$64))</f>
        <v>1</v>
      </c>
      <c r="HB85" s="21" t="n">
        <f aca="false">IF($A85="",0,SUMPRODUCT(((($C$5:$C$64=$A85)+($D$5:$D$64=$A85)+($E$5:$E$64=$A85)+($F$5:$F$64=$A85))&gt;0)*HB$5:HB$64))</f>
        <v>1</v>
      </c>
      <c r="HC85" s="21" t="n">
        <f aca="false">IF($A85="",0,SUMPRODUCT(((($C$5:$C$64=$A85)+($D$5:$D$64=$A85)+($E$5:$E$64=$A85)+($F$5:$F$64=$A85))&gt;0)*HC$5:HC$64))</f>
        <v>1</v>
      </c>
      <c r="HD85" s="21" t="n">
        <f aca="false">IF($A85="",0,SUMPRODUCT(((($C$5:$C$64=$A85)+($D$5:$D$64=$A85)+($E$5:$E$64=$A85)+($F$5:$F$64=$A85))&gt;0)*HD$5:HD$64))</f>
        <v>1</v>
      </c>
      <c r="HE85" s="21" t="n">
        <f aca="false">IF($A85="",0,SUMPRODUCT(((($C$5:$C$64=$A85)+($D$5:$D$64=$A85)+($E$5:$E$64=$A85)+($F$5:$F$64=$A85))&gt;0)*HE$5:HE$64))</f>
        <v>1</v>
      </c>
      <c r="HF85" s="21" t="n">
        <f aca="false">IF($A85="",0,SUMPRODUCT(((($C$5:$C$64=$A85)+($D$5:$D$64=$A85)+($E$5:$E$64=$A85)+($F$5:$F$64=$A85))&gt;0)*HF$5:HF$64))</f>
        <v>1</v>
      </c>
      <c r="HG85" s="21" t="n">
        <f aca="false">IF($A85="",0,SUMPRODUCT(((($C$5:$C$64=$A85)+($D$5:$D$64=$A85)+($E$5:$E$64=$A85)+($F$5:$F$64=$A85))&gt;0)*HG$5:HG$64))</f>
        <v>1</v>
      </c>
      <c r="HH85" s="21" t="n">
        <f aca="false">IF($A85="",0,SUMPRODUCT(((($C$5:$C$64=$A85)+($D$5:$D$64=$A85)+($E$5:$E$64=$A85)+($F$5:$F$64=$A85))&gt;0)*HH$5:HH$64))</f>
        <v>1</v>
      </c>
      <c r="HI85" s="21" t="n">
        <f aca="false">IF($A85="",0,SUMPRODUCT(((($C$5:$C$64=$A85)+($D$5:$D$64=$A85)+($E$5:$E$64=$A85)+($F$5:$F$64=$A85))&gt;0)*HI$5:HI$64))</f>
        <v>1</v>
      </c>
      <c r="HJ85" s="21" t="n">
        <f aca="false">IF($A85="",0,SUMPRODUCT(((($C$5:$C$64=$A85)+($D$5:$D$64=$A85)+($E$5:$E$64=$A85)+($F$5:$F$64=$A85))&gt;0)*HJ$5:HJ$64))</f>
        <v>0</v>
      </c>
      <c r="HK85" s="21" t="n">
        <f aca="false">IF($A85="",0,SUMPRODUCT(((($C$5:$C$64=$A85)+($D$5:$D$64=$A85)+($E$5:$E$64=$A85)+($F$5:$F$64=$A85))&gt;0)*HK$5:HK$64))</f>
        <v>0</v>
      </c>
      <c r="HL85" s="21" t="n">
        <f aca="false">IF($A85="",0,SUMPRODUCT(((($C$5:$C$64=$A85)+($D$5:$D$64=$A85)+($E$5:$E$64=$A85)+($F$5:$F$64=$A85))&gt;0)*HL$5:HL$64))</f>
        <v>0</v>
      </c>
      <c r="HM85" s="21" t="n">
        <f aca="false">IF($A85="",0,SUMPRODUCT(((($C$5:$C$64=$A85)+($D$5:$D$64=$A85)+($E$5:$E$64=$A85)+($F$5:$F$64=$A85))&gt;0)*HM$5:HM$64))</f>
        <v>0</v>
      </c>
      <c r="HN85" s="21" t="n">
        <f aca="false">IF($A85="",0,SUMPRODUCT(((($C$5:$C$64=$A85)+($D$5:$D$64=$A85)+($E$5:$E$64=$A85)+($F$5:$F$64=$A85))&gt;0)*HN$5:HN$64))</f>
        <v>0</v>
      </c>
      <c r="HO85" s="21" t="n">
        <f aca="false">IF($A85="",0,SUMPRODUCT(((($C$5:$C$64=$A85)+($D$5:$D$64=$A85)+($E$5:$E$64=$A85)+($F$5:$F$64=$A85))&gt;0)*HO$5:HO$64))</f>
        <v>0</v>
      </c>
      <c r="HP85" s="21" t="n">
        <f aca="false">IF($A85="",0,SUMPRODUCT(((($C$5:$C$64=$A85)+($D$5:$D$64=$A85)+($E$5:$E$64=$A85)+($F$5:$F$64=$A85))&gt;0)*HP$5:HP$64))</f>
        <v>0</v>
      </c>
      <c r="HQ85" s="21" t="n">
        <f aca="false">IF($A85="",0,SUMPRODUCT(((($C$5:$C$64=$A85)+($D$5:$D$64=$A85)+($E$5:$E$64=$A85)+($F$5:$F$64=$A85))&gt;0)*HQ$5:HQ$64))</f>
        <v>0</v>
      </c>
      <c r="HR85" s="21" t="n">
        <f aca="false">IF($A85="",0,SUMPRODUCT(((($C$5:$C$64=$A85)+($D$5:$D$64=$A85)+($E$5:$E$64=$A85)+($F$5:$F$64=$A85))&gt;0)*HR$5:HR$64))</f>
        <v>0</v>
      </c>
      <c r="HS85" s="21" t="n">
        <f aca="false">IF($A85="",0,SUMPRODUCT(((($C$5:$C$64=$A85)+($D$5:$D$64=$A85)+($E$5:$E$64=$A85)+($F$5:$F$64=$A85))&gt;0)*HS$5:HS$64))</f>
        <v>0</v>
      </c>
      <c r="HT85" s="21" t="n">
        <f aca="false">IF($A85="",0,SUMPRODUCT(((($C$5:$C$64=$A85)+($D$5:$D$64=$A85)+($E$5:$E$64=$A85)+($F$5:$F$64=$A85))&gt;0)*HT$5:HT$64))</f>
        <v>0</v>
      </c>
      <c r="HU85" s="21" t="n">
        <f aca="false">IF($A85="",0,SUMPRODUCT(((($C$5:$C$64=$A85)+($D$5:$D$64=$A85)+($E$5:$E$64=$A85)+($F$5:$F$64=$A85))&gt;0)*HU$5:HU$64))</f>
        <v>0</v>
      </c>
      <c r="HV85" s="21" t="n">
        <f aca="false">IF($A85="",0,SUMPRODUCT(((($C$5:$C$64=$A85)+($D$5:$D$64=$A85)+($E$5:$E$64=$A85)+($F$5:$F$64=$A85))&gt;0)*HV$5:HV$64))</f>
        <v>0</v>
      </c>
      <c r="HW85" s="21" t="n">
        <f aca="false">IF($A85="",0,SUMPRODUCT(((($C$5:$C$64=$A85)+($D$5:$D$64=$A85)+($E$5:$E$64=$A85)+($F$5:$F$64=$A85))&gt;0)*HW$5:HW$64))</f>
        <v>0</v>
      </c>
      <c r="HX85" s="21" t="n">
        <f aca="false">IF($A85="",0,SUMPRODUCT(((($C$5:$C$64=$A85)+($D$5:$D$64=$A85)+($E$5:$E$64=$A85)+($F$5:$F$64=$A85))&gt;0)*HX$5:HX$64))</f>
        <v>0</v>
      </c>
      <c r="HY85" s="21" t="n">
        <f aca="false">IF($A85="",0,SUMPRODUCT(((($C$5:$C$64=$A85)+($D$5:$D$64=$A85)+($E$5:$E$64=$A85)+($F$5:$F$64=$A85))&gt;0)*HY$5:HY$64))</f>
        <v>0</v>
      </c>
      <c r="HZ85" s="21" t="n">
        <f aca="false">IF($A85="",0,SUMPRODUCT(((($C$5:$C$64=$A85)+($D$5:$D$64=$A85)+($E$5:$E$64=$A85)+($F$5:$F$64=$A85))&gt;0)*HZ$5:HZ$64))</f>
        <v>0</v>
      </c>
      <c r="IA85" s="21" t="n">
        <f aca="false">IF($A85="",0,SUMPRODUCT(((($C$5:$C$64=$A85)+($D$5:$D$64=$A85)+($E$5:$E$64=$A85)+($F$5:$F$64=$A85))&gt;0)*IA$5:IA$64))</f>
        <v>0</v>
      </c>
      <c r="IB85" s="21" t="n">
        <f aca="false">IF($A85="",0,SUMPRODUCT(((($C$5:$C$64=$A85)+($D$5:$D$64=$A85)+($E$5:$E$64=$A85)+($F$5:$F$64=$A85))&gt;0)*IB$5:IB$64))</f>
        <v>0</v>
      </c>
      <c r="IC85" s="21" t="n">
        <f aca="false">IF($A85="",0,SUMPRODUCT(((($C$5:$C$64=$A85)+($D$5:$D$64=$A85)+($E$5:$E$64=$A85)+($F$5:$F$64=$A85))&gt;0)*IC$5:IC$64))</f>
        <v>0</v>
      </c>
      <c r="ID85" s="21" t="n">
        <f aca="false">IF($A85="",0,SUMPRODUCT(((($C$5:$C$64=$A85)+($D$5:$D$64=$A85)+($E$5:$E$64=$A85)+($F$5:$F$64=$A85))&gt;0)*ID$5:ID$64))</f>
        <v>0</v>
      </c>
      <c r="IE85" s="21" t="n">
        <f aca="false">IF($A85="",0,SUMPRODUCT(((($C$5:$C$64=$A85)+($D$5:$D$64=$A85)+($E$5:$E$64=$A85)+($F$5:$F$64=$A85))&gt;0)*IE$5:IE$64))</f>
        <v>0</v>
      </c>
      <c r="IF85" s="21" t="n">
        <f aca="false">IF($A85="",0,SUMPRODUCT(((($C$5:$C$64=$A85)+($D$5:$D$64=$A85)+($E$5:$E$64=$A85)+($F$5:$F$64=$A85))&gt;0)*IF$5:IF$64))</f>
        <v>0</v>
      </c>
      <c r="IG85" s="21" t="n">
        <f aca="false">IF($A85="",0,SUMPRODUCT(((($C$5:$C$64=$A85)+($D$5:$D$64=$A85)+($E$5:$E$64=$A85)+($F$5:$F$64=$A85))&gt;0)*IG$5:IG$64))</f>
        <v>0</v>
      </c>
      <c r="IH85" s="21" t="n">
        <f aca="false">IF($A85="",0,SUMPRODUCT(((($C$5:$C$64=$A85)+($D$5:$D$64=$A85)+($E$5:$E$64=$A85)+($F$5:$F$64=$A85))&gt;0)*IH$5:IH$64))</f>
        <v>0</v>
      </c>
      <c r="II85" s="21" t="n">
        <f aca="false">IF($A85="",0,SUMPRODUCT(((($C$5:$C$64=$A85)+($D$5:$D$64=$A85)+($E$5:$E$64=$A85)+($F$5:$F$64=$A85))&gt;0)*II$5:II$64))</f>
        <v>0</v>
      </c>
      <c r="IJ85" s="21" t="n">
        <f aca="false">IF($A85="",0,SUMPRODUCT(((($C$5:$C$64=$A85)+($D$5:$D$64=$A85)+($E$5:$E$64=$A85)+($F$5:$F$64=$A85))&gt;0)*IJ$5:IJ$64))</f>
        <v>0</v>
      </c>
      <c r="IK85" s="21" t="n">
        <f aca="false">IF($A85="",0,SUMPRODUCT(((($C$5:$C$64=$A85)+($D$5:$D$64=$A85)+($E$5:$E$64=$A85)+($F$5:$F$64=$A85))&gt;0)*IK$5:IK$64))</f>
        <v>0</v>
      </c>
      <c r="IL85" s="21" t="n">
        <f aca="false">IF($A85="",0,SUMPRODUCT(((($C$5:$C$64=$A85)+($D$5:$D$64=$A85)+($E$5:$E$64=$A85)+($F$5:$F$64=$A85))&gt;0)*IL$5:IL$64))</f>
        <v>0</v>
      </c>
      <c r="IM85" s="21" t="n">
        <f aca="false">IF($A85="",0,SUMPRODUCT(((($C$5:$C$64=$A85)+($D$5:$D$64=$A85)+($E$5:$E$64=$A85)+($F$5:$F$64=$A85))&gt;0)*IM$5:IM$64))</f>
        <v>0</v>
      </c>
      <c r="IN85" s="21" t="n">
        <f aca="false">IF($A85="",0,SUMPRODUCT(((($C$5:$C$64=$A85)+($D$5:$D$64=$A85)+($E$5:$E$64=$A85)+($F$5:$F$64=$A85))&gt;0)*IN$5:IN$64))</f>
        <v>0</v>
      </c>
      <c r="IO85" s="21" t="n">
        <f aca="false">IF($A85="",0,SUMPRODUCT(((($C$5:$C$64=$A85)+($D$5:$D$64=$A85)+($E$5:$E$64=$A85)+($F$5:$F$64=$A85))&gt;0)*IO$5:IO$64))</f>
        <v>0</v>
      </c>
      <c r="IP85" s="21" t="n">
        <f aca="false">IF($A85="",0,SUMPRODUCT(((($C$5:$C$64=$A85)+($D$5:$D$64=$A85)+($E$5:$E$64=$A85)+($F$5:$F$64=$A85))&gt;0)*IP$5:IP$64))</f>
        <v>0</v>
      </c>
      <c r="IQ85" s="21" t="n">
        <f aca="false">IF($A85="",0,SUMPRODUCT(((($C$5:$C$64=$A85)+($D$5:$D$64=$A85)+($E$5:$E$64=$A85)+($F$5:$F$64=$A85))&gt;0)*IQ$5:IQ$64))</f>
        <v>0</v>
      </c>
      <c r="IR85" s="21" t="n">
        <f aca="false">IF($A85="",0,SUMPRODUCT(((($C$5:$C$64=$A85)+($D$5:$D$64=$A85)+($E$5:$E$64=$A85)+($F$5:$F$64=$A85))&gt;0)*IR$5:IR$64))</f>
        <v>0</v>
      </c>
      <c r="IS85" s="21" t="n">
        <f aca="false">IF($A85="",0,SUMPRODUCT(((($C$5:$C$64=$A85)+($D$5:$D$64=$A85)+($E$5:$E$64=$A85)+($F$5:$F$64=$A85))&gt;0)*IS$5:IS$64))</f>
        <v>0</v>
      </c>
      <c r="IT85" s="21" t="n">
        <f aca="false">IF($A85="",0,SUMPRODUCT(((($C$5:$C$64=$A85)+($D$5:$D$64=$A85)+($E$5:$E$64=$A85)+($F$5:$F$64=$A85))&gt;0)*IT$5:IT$64))</f>
        <v>0</v>
      </c>
      <c r="IU85" s="21" t="n">
        <f aca="false">IF($A85="",0,SUMPRODUCT(((($C$5:$C$64=$A85)+($D$5:$D$64=$A85)+($E$5:$E$64=$A85)+($F$5:$F$64=$A85))&gt;0)*IU$5:IU$64))</f>
        <v>0</v>
      </c>
      <c r="IV85" s="21" t="n">
        <f aca="false">IF($A85="",0,SUMPRODUCT(((($C$5:$C$64=$A85)+($D$5:$D$64=$A85)+($E$5:$E$64=$A85)+($F$5:$F$64=$A85))&gt;0)*IV$5:IV$64))</f>
        <v>0</v>
      </c>
      <c r="IW85" s="21" t="n">
        <f aca="false">IF($A85="",0,SUMPRODUCT(((($C$5:$C$64=$A85)+($D$5:$D$64=$A85)+($E$5:$E$64=$A85)+($F$5:$F$64=$A85))&gt;0)*IW$5:IW$64))</f>
        <v>0</v>
      </c>
      <c r="IX85" s="21" t="n">
        <f aca="false">IF($A85="",0,SUMPRODUCT(((($C$5:$C$64=$A85)+($D$5:$D$64=$A85)+($E$5:$E$64=$A85)+($F$5:$F$64=$A85))&gt;0)*IX$5:IX$64))</f>
        <v>0</v>
      </c>
      <c r="IY85" s="21" t="n">
        <f aca="false">IF($A85="",0,SUMPRODUCT(((($C$5:$C$64=$A85)+($D$5:$D$64=$A85)+($E$5:$E$64=$A85)+($F$5:$F$64=$A85))&gt;0)*IY$5:IY$64))</f>
        <v>0</v>
      </c>
      <c r="IZ85" s="21" t="n">
        <f aca="false">IF($A85="",0,SUMPRODUCT(((($C$5:$C$64=$A85)+($D$5:$D$64=$A85)+($E$5:$E$64=$A85)+($F$5:$F$64=$A85))&gt;0)*IZ$5:IZ$64))</f>
        <v>0</v>
      </c>
      <c r="JA85" s="21" t="n">
        <f aca="false">IF($A85="",0,SUMPRODUCT(((($C$5:$C$64=$A85)+($D$5:$D$64=$A85)+($E$5:$E$64=$A85)+($F$5:$F$64=$A85))&gt;0)*JA$5:JA$64))</f>
        <v>0</v>
      </c>
      <c r="JB85" s="21" t="n">
        <f aca="false">IF($A85="",0,SUMPRODUCT(((($C$5:$C$64=$A85)+($D$5:$D$64=$A85)+($E$5:$E$64=$A85)+($F$5:$F$64=$A85))&gt;0)*JB$5:JB$64))</f>
        <v>0</v>
      </c>
      <c r="JC85" s="21" t="n">
        <f aca="false">IF($A85="",0,SUMPRODUCT(((($C$5:$C$64=$A85)+($D$5:$D$64=$A85)+($E$5:$E$64=$A85)+($F$5:$F$64=$A85))&gt;0)*JC$5:JC$64))</f>
        <v>0</v>
      </c>
      <c r="JD85" s="21" t="n">
        <f aca="false">IF($A85="",0,SUMPRODUCT(((($C$5:$C$64=$A85)+($D$5:$D$64=$A85)+($E$5:$E$64=$A85)+($F$5:$F$64=$A85))&gt;0)*JD$5:JD$64))</f>
        <v>0</v>
      </c>
      <c r="JE85" s="21" t="n">
        <f aca="false">IF($A85="",0,SUMPRODUCT(((($C$5:$C$64=$A85)+($D$5:$D$64=$A85)+($E$5:$E$64=$A85)+($F$5:$F$64=$A85))&gt;0)*JE$5:JE$64))</f>
        <v>0</v>
      </c>
      <c r="JF85" s="21" t="n">
        <f aca="false">IF($A85="",0,SUMPRODUCT(((($C$5:$C$64=$A85)+($D$5:$D$64=$A85)+($E$5:$E$64=$A85)+($F$5:$F$64=$A85))&gt;0)*JF$5:JF$64))</f>
        <v>0</v>
      </c>
      <c r="JG85" s="21" t="n">
        <f aca="false">IF($A85="",0,SUMPRODUCT(((($C$5:$C$64=$A85)+($D$5:$D$64=$A85)+($E$5:$E$64=$A85)+($F$5:$F$64=$A85))&gt;0)*JG$5:JG$64))</f>
        <v>0</v>
      </c>
      <c r="JH85" s="21" t="n">
        <f aca="false">IF($A85="",0,SUMPRODUCT(((($C$5:$C$64=$A85)+($D$5:$D$64=$A85)+($E$5:$E$64=$A85)+($F$5:$F$64=$A85))&gt;0)*JH$5:JH$64))</f>
        <v>0</v>
      </c>
      <c r="JI85" s="21" t="n">
        <f aca="false">IF($A85="",0,SUMPRODUCT(((($C$5:$C$64=$A85)+($D$5:$D$64=$A85)+($E$5:$E$64=$A85)+($F$5:$F$64=$A85))&gt;0)*JI$5:JI$64))</f>
        <v>0</v>
      </c>
      <c r="JJ85" s="21" t="n">
        <f aca="false">IF($A85="",0,SUMPRODUCT(((($C$5:$C$64=$A85)+($D$5:$D$64=$A85)+($E$5:$E$64=$A85)+($F$5:$F$64=$A85))&gt;0)*JJ$5:JJ$64))</f>
        <v>0</v>
      </c>
      <c r="JK85" s="21" t="n">
        <f aca="false">IF($A85="",0,SUMPRODUCT(((($C$5:$C$64=$A85)+($D$5:$D$64=$A85)+($E$5:$E$64=$A85)+($F$5:$F$64=$A85))&gt;0)*JK$5:JK$64))</f>
        <v>0</v>
      </c>
      <c r="JL85" s="21" t="n">
        <f aca="false">IF($A85="",0,SUMPRODUCT(((($C$5:$C$64=$A85)+($D$5:$D$64=$A85)+($E$5:$E$64=$A85)+($F$5:$F$64=$A85))&gt;0)*JL$5:JL$64))</f>
        <v>0</v>
      </c>
      <c r="JM85" s="21" t="n">
        <f aca="false">IF($A85="",0,SUMPRODUCT(((($C$5:$C$64=$A85)+($D$5:$D$64=$A85)+($E$5:$E$64=$A85)+($F$5:$F$64=$A85))&gt;0)*JM$5:JM$64))</f>
        <v>0</v>
      </c>
      <c r="JN85" s="21" t="n">
        <f aca="false">IF($A85="",0,SUMPRODUCT(((($C$5:$C$64=$A85)+($D$5:$D$64=$A85)+($E$5:$E$64=$A85)+($F$5:$F$64=$A85))&gt;0)*JN$5:JN$64))</f>
        <v>0</v>
      </c>
      <c r="JO85" s="21" t="n">
        <f aca="false">IF($A85="",0,SUMPRODUCT(((($C$5:$C$64=$A85)+($D$5:$D$64=$A85)+($E$5:$E$64=$A85)+($F$5:$F$64=$A85))&gt;0)*JO$5:JO$64))</f>
        <v>0</v>
      </c>
      <c r="JP85" s="21" t="n">
        <f aca="false">IF($A85="",0,SUMPRODUCT(((($C$5:$C$64=$A85)+($D$5:$D$64=$A85)+($E$5:$E$64=$A85)+($F$5:$F$64=$A85))&gt;0)*JP$5:JP$64))</f>
        <v>0</v>
      </c>
      <c r="JQ85" s="21" t="n">
        <f aca="false">IF($A85="",0,SUMPRODUCT(((($C$5:$C$64=$A85)+($D$5:$D$64=$A85)+($E$5:$E$64=$A85)+($F$5:$F$64=$A85))&gt;0)*JQ$5:JQ$64))</f>
        <v>0</v>
      </c>
      <c r="JR85" s="21" t="n">
        <f aca="false">IF($A85="",0,SUMPRODUCT(((($C$5:$C$64=$A85)+($D$5:$D$64=$A85)+($E$5:$E$64=$A85)+($F$5:$F$64=$A85))&gt;0)*JR$5:JR$64))</f>
        <v>0</v>
      </c>
      <c r="JS85" s="21" t="n">
        <f aca="false">IF($A85="",0,SUMPRODUCT(((($C$5:$C$64=$A85)+($D$5:$D$64=$A85)+($E$5:$E$64=$A85)+($F$5:$F$64=$A85))&gt;0)*JS$5:JS$64))</f>
        <v>0</v>
      </c>
      <c r="JT85" s="21" t="n">
        <f aca="false">IF($A85="",0,SUMPRODUCT(((($C$5:$C$64=$A85)+($D$5:$D$64=$A85)+($E$5:$E$64=$A85)+($F$5:$F$64=$A85))&gt;0)*JT$5:JT$64))</f>
        <v>0</v>
      </c>
      <c r="JU85" s="21" t="n">
        <f aca="false">IF($A85="",0,SUMPRODUCT(((($C$5:$C$64=$A85)+($D$5:$D$64=$A85)+($E$5:$E$64=$A85)+($F$5:$F$64=$A85))&gt;0)*JU$5:JU$64))</f>
        <v>0</v>
      </c>
      <c r="JV85" s="21" t="n">
        <f aca="false">IF($A85="",0,SUMPRODUCT(((($C$5:$C$64=$A85)+($D$5:$D$64=$A85)+($E$5:$E$64=$A85)+($F$5:$F$64=$A85))&gt;0)*JV$5:JV$64))</f>
        <v>0</v>
      </c>
      <c r="JW85" s="21" t="n">
        <f aca="false">IF($A85="",0,SUMPRODUCT(((($C$5:$C$64=$A85)+($D$5:$D$64=$A85)+($E$5:$E$64=$A85)+($F$5:$F$64=$A85))&gt;0)*JW$5:JW$64))</f>
        <v>0</v>
      </c>
      <c r="JX85" s="21" t="n">
        <f aca="false">IF($A85="",0,SUMPRODUCT(((($C$5:$C$64=$A85)+($D$5:$D$64=$A85)+($E$5:$E$64=$A85)+($F$5:$F$64=$A85))&gt;0)*JX$5:JX$64))</f>
        <v>0</v>
      </c>
      <c r="JY85" s="21" t="n">
        <f aca="false">IF($A85="",0,SUMPRODUCT(((($C$5:$C$64=$A85)+($D$5:$D$64=$A85)+($E$5:$E$64=$A85)+($F$5:$F$64=$A85))&gt;0)*JY$5:JY$64))</f>
        <v>0</v>
      </c>
      <c r="JZ85" s="21" t="n">
        <f aca="false">IF($A85="",0,SUMPRODUCT(((($C$5:$C$64=$A85)+($D$5:$D$64=$A85)+($E$5:$E$64=$A85)+($F$5:$F$64=$A85))&gt;0)*JZ$5:JZ$64))</f>
        <v>0</v>
      </c>
      <c r="KA85" s="21" t="n">
        <f aca="false">IF($A85="",0,SUMPRODUCT(((($C$5:$C$64=$A85)+($D$5:$D$64=$A85)+($E$5:$E$64=$A85)+($F$5:$F$64=$A85))&gt;0)*KA$5:KA$64))</f>
        <v>0</v>
      </c>
      <c r="KB85" s="21" t="n">
        <f aca="false">IF($A85="",0,SUMPRODUCT(((($C$5:$C$64=$A85)+($D$5:$D$64=$A85)+($E$5:$E$64=$A85)+($F$5:$F$64=$A85))&gt;0)*KB$5:KB$64))</f>
        <v>0</v>
      </c>
      <c r="KC85" s="21" t="n">
        <f aca="false">IF($A85="",0,SUMPRODUCT(((($C$5:$C$64=$A85)+($D$5:$D$64=$A85)+($E$5:$E$64=$A85)+($F$5:$F$64=$A85))&gt;0)*KC$5:KC$64))</f>
        <v>0</v>
      </c>
      <c r="KD85" s="21" t="n">
        <f aca="false">IF($A85="",0,SUMPRODUCT(((($C$5:$C$64=$A85)+($D$5:$D$64=$A85)+($E$5:$E$64=$A85)+($F$5:$F$64=$A85))&gt;0)*KD$5:KD$64))</f>
        <v>0</v>
      </c>
      <c r="KE85" s="21" t="n">
        <f aca="false">IF($A85="",0,SUMPRODUCT(((($C$5:$C$64=$A85)+($D$5:$D$64=$A85)+($E$5:$E$64=$A85)+($F$5:$F$64=$A85))&gt;0)*KE$5:KE$64))</f>
        <v>0</v>
      </c>
      <c r="KF85" s="21" t="n">
        <f aca="false">IF($A85="",0,SUMPRODUCT(((($C$5:$C$64=$A85)+($D$5:$D$64=$A85)+($E$5:$E$64=$A85)+($F$5:$F$64=$A85))&gt;0)*KF$5:KF$64))</f>
        <v>0</v>
      </c>
      <c r="KG85" s="21" t="n">
        <f aca="false">IF($A85="",0,SUMPRODUCT(((($C$5:$C$64=$A85)+($D$5:$D$64=$A85)+($E$5:$E$64=$A85)+($F$5:$F$64=$A85))&gt;0)*KG$5:KG$64))</f>
        <v>0</v>
      </c>
      <c r="KH85" s="21" t="n">
        <f aca="false">IF($A85="",0,SUMPRODUCT(((($C$5:$C$64=$A85)+($D$5:$D$64=$A85)+($E$5:$E$64=$A85)+($F$5:$F$64=$A85))&gt;0)*KH$5:KH$64))</f>
        <v>0</v>
      </c>
      <c r="KI85" s="21" t="n">
        <f aca="false">IF($A85="",0,SUMPRODUCT(((($C$5:$C$64=$A85)+($D$5:$D$64=$A85)+($E$5:$E$64=$A85)+($F$5:$F$64=$A85))&gt;0)*KI$5:KI$64))</f>
        <v>0</v>
      </c>
      <c r="KJ85" s="21" t="n">
        <f aca="false">IF($A85="",0,SUMPRODUCT(((($C$5:$C$64=$A85)+($D$5:$D$64=$A85)+($E$5:$E$64=$A85)+($F$5:$F$64=$A85))&gt;0)*KJ$5:KJ$64))</f>
        <v>0</v>
      </c>
      <c r="KK85" s="21" t="n">
        <f aca="false">IF($A85="",0,SUMPRODUCT(((($C$5:$C$64=$A85)+($D$5:$D$64=$A85)+($E$5:$E$64=$A85)+($F$5:$F$64=$A85))&gt;0)*KK$5:KK$64))</f>
        <v>0</v>
      </c>
      <c r="KL85" s="21" t="n">
        <f aca="false">IF($A85="",0,SUMPRODUCT(((($C$5:$C$64=$A85)+($D$5:$D$64=$A85)+($E$5:$E$64=$A85)+($F$5:$F$64=$A85))&gt;0)*KL$5:KL$64))</f>
        <v>0</v>
      </c>
      <c r="KM85" s="21" t="n">
        <f aca="false">IF($A85="",0,SUMPRODUCT(((($C$5:$C$64=$A85)+($D$5:$D$64=$A85)+($E$5:$E$64=$A85)+($F$5:$F$64=$A85))&gt;0)*KM$5:KM$64))</f>
        <v>0</v>
      </c>
      <c r="KN85" s="21" t="n">
        <f aca="false">IF($A85="",0,SUMPRODUCT(((($C$5:$C$64=$A85)+($D$5:$D$64=$A85)+($E$5:$E$64=$A85)+($F$5:$F$64=$A85))&gt;0)*KN$5:KN$64))</f>
        <v>0</v>
      </c>
      <c r="KO85" s="21" t="n">
        <f aca="false">IF($A85="",0,SUMPRODUCT(((($C$5:$C$64=$A85)+($D$5:$D$64=$A85)+($E$5:$E$64=$A85)+($F$5:$F$64=$A85))&gt;0)*KO$5:KO$64))</f>
        <v>0</v>
      </c>
      <c r="KP85" s="21" t="n">
        <f aca="false">IF($A85="",0,SUMPRODUCT(((($C$5:$C$64=$A85)+($D$5:$D$64=$A85)+($E$5:$E$64=$A85)+($F$5:$F$64=$A85))&gt;0)*KP$5:KP$64))</f>
        <v>0</v>
      </c>
      <c r="KQ85" s="21" t="n">
        <f aca="false">IF($A85="",0,SUMPRODUCT(((($C$5:$C$64=$A85)+($D$5:$D$64=$A85)+($E$5:$E$64=$A85)+($F$5:$F$64=$A85))&gt;0)*KQ$5:KQ$64))</f>
        <v>0</v>
      </c>
      <c r="KR85" s="21" t="n">
        <f aca="false">IF($A85="",0,SUMPRODUCT(((($C$5:$C$64=$A85)+($D$5:$D$64=$A85)+($E$5:$E$64=$A85)+($F$5:$F$64=$A85))&gt;0)*KR$5:KR$64))</f>
        <v>0</v>
      </c>
      <c r="KS85" s="21" t="n">
        <f aca="false">IF($A85="",0,SUMPRODUCT(((($C$5:$C$64=$A85)+($D$5:$D$64=$A85)+($E$5:$E$64=$A85)+($F$5:$F$64=$A85))&gt;0)*KS$5:KS$64))</f>
        <v>0</v>
      </c>
      <c r="KT85" s="21" t="n">
        <f aca="false">IF($A85="",0,SUMPRODUCT(((($C$5:$C$64=$A85)+($D$5:$D$64=$A85)+($E$5:$E$64=$A85)+($F$5:$F$64=$A85))&gt;0)*KT$5:KT$64))</f>
        <v>0</v>
      </c>
      <c r="KU85" s="21" t="n">
        <f aca="false">IF($A85="",0,SUMPRODUCT(((($C$5:$C$64=$A85)+($D$5:$D$64=$A85)+($E$5:$E$64=$A85)+($F$5:$F$64=$A85))&gt;0)*KU$5:KU$64))</f>
        <v>0</v>
      </c>
      <c r="KV85" s="21" t="n">
        <f aca="false">IF($A85="",0,SUMPRODUCT(((($C$5:$C$64=$A85)+($D$5:$D$64=$A85)+($E$5:$E$64=$A85)+($F$5:$F$64=$A85))&gt;0)*KV$5:KV$64))</f>
        <v>0</v>
      </c>
      <c r="KW85" s="21" t="n">
        <f aca="false">IF($A85="",0,SUMPRODUCT(((($C$5:$C$64=$A85)+($D$5:$D$64=$A85)+($E$5:$E$64=$A85)+($F$5:$F$64=$A85))&gt;0)*KW$5:KW$64))</f>
        <v>0</v>
      </c>
      <c r="KX85" s="21" t="n">
        <f aca="false">IF($A85="",0,SUMPRODUCT(((($C$5:$C$64=$A85)+($D$5:$D$64=$A85)+($E$5:$E$64=$A85)+($F$5:$F$64=$A85))&gt;0)*KX$5:KX$64))</f>
        <v>0</v>
      </c>
      <c r="KY85" s="21" t="n">
        <f aca="false">IF($A85="",0,SUMPRODUCT(((($C$5:$C$64=$A85)+($D$5:$D$64=$A85)+($E$5:$E$64=$A85)+($F$5:$F$64=$A85))&gt;0)*KY$5:KY$64))</f>
        <v>0</v>
      </c>
      <c r="KZ85" s="21" t="n">
        <f aca="false">IF($A85="",0,SUMPRODUCT(((($C$5:$C$64=$A85)+($D$5:$D$64=$A85)+($E$5:$E$64=$A85)+($F$5:$F$64=$A85))&gt;0)*KZ$5:KZ$64))</f>
        <v>0</v>
      </c>
      <c r="LA85" s="21" t="n">
        <f aca="false">IF($A85="",0,SUMPRODUCT(((($C$5:$C$64=$A85)+($D$5:$D$64=$A85)+($E$5:$E$64=$A85)+($F$5:$F$64=$A85))&gt;0)*LA$5:LA$64))</f>
        <v>0</v>
      </c>
      <c r="LB85" s="21" t="n">
        <f aca="false">IF($A85="",0,SUMPRODUCT(((($C$5:$C$64=$A85)+($D$5:$D$64=$A85)+($E$5:$E$64=$A85)+($F$5:$F$64=$A85))&gt;0)*LB$5:LB$64))</f>
        <v>0</v>
      </c>
      <c r="LC85" s="21" t="n">
        <f aca="false">IF($A85="",0,SUMPRODUCT(((($C$5:$C$64=$A85)+($D$5:$D$64=$A85)+($E$5:$E$64=$A85)+($F$5:$F$64=$A85))&gt;0)*LC$5:LC$64))</f>
        <v>0</v>
      </c>
      <c r="LD85" s="21" t="n">
        <f aca="false">IF($A85="",0,SUMPRODUCT(((($C$5:$C$64=$A85)+($D$5:$D$64=$A85)+($E$5:$E$64=$A85)+($F$5:$F$64=$A85))&gt;0)*LD$5:LD$64))</f>
        <v>0</v>
      </c>
      <c r="LE85" s="21" t="n">
        <f aca="false">IF($A85="",0,SUMPRODUCT(((($C$5:$C$64=$A85)+($D$5:$D$64=$A85)+($E$5:$E$64=$A85)+($F$5:$F$64=$A85))&gt;0)*LE$5:LE$64))</f>
        <v>0</v>
      </c>
      <c r="LF85" s="21" t="n">
        <f aca="false">IF($A85="",0,SUMPRODUCT(((($C$5:$C$64=$A85)+($D$5:$D$64=$A85)+($E$5:$E$64=$A85)+($F$5:$F$64=$A85))&gt;0)*LF$5:LF$64))</f>
        <v>0</v>
      </c>
      <c r="LG85" s="21" t="n">
        <f aca="false">IF($A85="",0,SUMPRODUCT(((($C$5:$C$64=$A85)+($D$5:$D$64=$A85)+($E$5:$E$64=$A85)+($F$5:$F$64=$A85))&gt;0)*LG$5:LG$64))</f>
        <v>0</v>
      </c>
      <c r="LH85" s="21" t="n">
        <f aca="false">IF($A85="",0,SUMPRODUCT(((($C$5:$C$64=$A85)+($D$5:$D$64=$A85)+($E$5:$E$64=$A85)+($F$5:$F$64=$A85))&gt;0)*LH$5:LH$64))</f>
        <v>0</v>
      </c>
      <c r="LI85" s="21" t="n">
        <f aca="false">IF($A85="",0,SUMPRODUCT(((($C$5:$C$64=$A85)+($D$5:$D$64=$A85)+($E$5:$E$64=$A85)+($F$5:$F$64=$A85))&gt;0)*LI$5:LI$64))</f>
        <v>0</v>
      </c>
      <c r="LJ85" s="21" t="n">
        <f aca="false">IF($A85="",0,SUMPRODUCT(((($C$5:$C$64=$A85)+($D$5:$D$64=$A85)+($E$5:$E$64=$A85)+($F$5:$F$64=$A85))&gt;0)*LJ$5:LJ$64))</f>
        <v>0</v>
      </c>
      <c r="LK85" s="21" t="n">
        <f aca="false">IF($A85="",0,SUMPRODUCT(((($C$5:$C$64=$A85)+($D$5:$D$64=$A85)+($E$5:$E$64=$A85)+($F$5:$F$64=$A85))&gt;0)*LK$5:LK$64))</f>
        <v>0</v>
      </c>
      <c r="LL85" s="21" t="n">
        <f aca="false">IF($A85="",0,SUMPRODUCT(((($C$5:$C$64=$A85)+($D$5:$D$64=$A85)+($E$5:$E$64=$A85)+($F$5:$F$64=$A85))&gt;0)*LL$5:LL$64))</f>
        <v>0</v>
      </c>
      <c r="LM85" s="21" t="n">
        <f aca="false">IF($A85="",0,SUMPRODUCT(((($C$5:$C$64=$A85)+($D$5:$D$64=$A85)+($E$5:$E$64=$A85)+($F$5:$F$64=$A85))&gt;0)*LM$5:LM$64))</f>
        <v>0</v>
      </c>
      <c r="LN85" s="21" t="n">
        <f aca="false">IF($A85="",0,SUMPRODUCT(((($C$5:$C$64=$A85)+($D$5:$D$64=$A85)+($E$5:$E$64=$A85)+($F$5:$F$64=$A85))&gt;0)*LN$5:LN$64))</f>
        <v>0</v>
      </c>
      <c r="LO85" s="21" t="n">
        <f aca="false">IF($A85="",0,SUMPRODUCT(((($C$5:$C$64=$A85)+($D$5:$D$64=$A85)+($E$5:$E$64=$A85)+($F$5:$F$64=$A85))&gt;0)*LO$5:LO$64))</f>
        <v>0</v>
      </c>
      <c r="LP85" s="21" t="n">
        <f aca="false">IF($A85="",0,SUMPRODUCT(((($C$5:$C$64=$A85)+($D$5:$D$64=$A85)+($E$5:$E$64=$A85)+($F$5:$F$64=$A85))&gt;0)*LP$5:LP$64))</f>
        <v>0</v>
      </c>
      <c r="LQ85" s="21" t="n">
        <f aca="false">IF($A85="",0,SUMPRODUCT(((($C$5:$C$64=$A85)+($D$5:$D$64=$A85)+($E$5:$E$64=$A85)+($F$5:$F$64=$A85))&gt;0)*LQ$5:LQ$64))</f>
        <v>0</v>
      </c>
      <c r="LR85" s="21" t="n">
        <f aca="false">IF($A85="",0,SUMPRODUCT(((($C$5:$C$64=$A85)+($D$5:$D$64=$A85)+($E$5:$E$64=$A85)+($F$5:$F$64=$A85))&gt;0)*LR$5:LR$64))</f>
        <v>0</v>
      </c>
      <c r="LS85" s="21" t="n">
        <f aca="false">IF($A85="",0,SUMPRODUCT(((($C$5:$C$64=$A85)+($D$5:$D$64=$A85)+($E$5:$E$64=$A85)+($F$5:$F$64=$A85))&gt;0)*LS$5:LS$64))</f>
        <v>0</v>
      </c>
      <c r="LT85" s="21" t="n">
        <f aca="false">IF($A85="",0,SUMPRODUCT(((($C$5:$C$64=$A85)+($D$5:$D$64=$A85)+($E$5:$E$64=$A85)+($F$5:$F$64=$A85))&gt;0)*LT$5:LT$64))</f>
        <v>0</v>
      </c>
      <c r="LU85" s="21" t="n">
        <f aca="false">IF($A85="",0,SUMPRODUCT(((($C$5:$C$64=$A85)+($D$5:$D$64=$A85)+($E$5:$E$64=$A85)+($F$5:$F$64=$A85))&gt;0)*LU$5:LU$64))</f>
        <v>0</v>
      </c>
      <c r="LV85" s="21" t="n">
        <f aca="false">IF($A85="",0,SUMPRODUCT(((($C$5:$C$64=$A85)+($D$5:$D$64=$A85)+($E$5:$E$64=$A85)+($F$5:$F$64=$A85))&gt;0)*LV$5:LV$64))</f>
        <v>0</v>
      </c>
      <c r="LW85" s="21" t="n">
        <f aca="false">IF($A85="",0,SUMPRODUCT(((($C$5:$C$64=$A85)+($D$5:$D$64=$A85)+($E$5:$E$64=$A85)+($F$5:$F$64=$A85))&gt;0)*LW$5:LW$64))</f>
        <v>0</v>
      </c>
      <c r="LX85" s="21" t="n">
        <f aca="false">IF($A85="",0,SUMPRODUCT(((($C$5:$C$64=$A85)+($D$5:$D$64=$A85)+($E$5:$E$64=$A85)+($F$5:$F$64=$A85))&gt;0)*LX$5:LX$64))</f>
        <v>0</v>
      </c>
      <c r="LY85" s="21" t="n">
        <f aca="false">IF($A85="",0,SUMPRODUCT(((($C$5:$C$64=$A85)+($D$5:$D$64=$A85)+($E$5:$E$64=$A85)+($F$5:$F$64=$A85))&gt;0)*LY$5:LY$64))</f>
        <v>0</v>
      </c>
      <c r="LZ85" s="21" t="n">
        <f aca="false">IF($A85="",0,SUMPRODUCT(((($C$5:$C$64=$A85)+($D$5:$D$64=$A85)+($E$5:$E$64=$A85)+($F$5:$F$64=$A85))&gt;0)*LZ$5:LZ$64))</f>
        <v>0</v>
      </c>
      <c r="MA85" s="21" t="n">
        <f aca="false">IF($A85="",0,SUMPRODUCT(((($C$5:$C$64=$A85)+($D$5:$D$64=$A85)+($E$5:$E$64=$A85)+($F$5:$F$64=$A85))&gt;0)*MA$5:MA$64))</f>
        <v>0</v>
      </c>
      <c r="MB85" s="21" t="n">
        <f aca="false">IF($A85="",0,SUMPRODUCT(((($C$5:$C$64=$A85)+($D$5:$D$64=$A85)+($E$5:$E$64=$A85)+($F$5:$F$64=$A85))&gt;0)*MB$5:MB$64))</f>
        <v>0</v>
      </c>
      <c r="MC85" s="21" t="n">
        <f aca="false">IF($A85="",0,SUMPRODUCT(((($C$5:$C$64=$A85)+($D$5:$D$64=$A85)+($E$5:$E$64=$A85)+($F$5:$F$64=$A85))&gt;0)*MC$5:MC$64))</f>
        <v>0</v>
      </c>
      <c r="MD85" s="21" t="n">
        <f aca="false">IF($A85="",0,SUMPRODUCT(((($C$5:$C$64=$A85)+($D$5:$D$64=$A85)+($E$5:$E$64=$A85)+($F$5:$F$64=$A85))&gt;0)*MD$5:MD$64))</f>
        <v>0</v>
      </c>
      <c r="ME85" s="21" t="n">
        <f aca="false">IF($A85="",0,SUMPRODUCT(((($C$5:$C$64=$A85)+($D$5:$D$64=$A85)+($E$5:$E$64=$A85)+($F$5:$F$64=$A85))&gt;0)*ME$5:ME$64))</f>
        <v>0</v>
      </c>
      <c r="MF85" s="21" t="n">
        <f aca="false">IF($A85="",0,SUMPRODUCT(((($C$5:$C$64=$A85)+($D$5:$D$64=$A85)+($E$5:$E$64=$A85)+($F$5:$F$64=$A85))&gt;0)*MF$5:MF$64))</f>
        <v>0</v>
      </c>
      <c r="MG85" s="21" t="n">
        <f aca="false">IF($A85="",0,SUMPRODUCT(((($C$5:$C$64=$A85)+($D$5:$D$64=$A85)+($E$5:$E$64=$A85)+($F$5:$F$64=$A85))&gt;0)*MG$5:MG$64))</f>
        <v>0</v>
      </c>
      <c r="MH85" s="21" t="n">
        <f aca="false">IF($A85="",0,SUMPRODUCT(((($C$5:$C$64=$A85)+($D$5:$D$64=$A85)+($E$5:$E$64=$A85)+($F$5:$F$64=$A85))&gt;0)*MH$5:MH$64))</f>
        <v>0</v>
      </c>
      <c r="MI85" s="21" t="n">
        <f aca="false">IF($A85="",0,SUMPRODUCT(((($C$5:$C$64=$A85)+($D$5:$D$64=$A85)+($E$5:$E$64=$A85)+($F$5:$F$64=$A85))&gt;0)*MI$5:MI$64))</f>
        <v>0</v>
      </c>
      <c r="MJ85" s="21" t="n">
        <f aca="false">IF($A85="",0,SUMPRODUCT(((($C$5:$C$64=$A85)+($D$5:$D$64=$A85)+($E$5:$E$64=$A85)+($F$5:$F$64=$A85))&gt;0)*MJ$5:MJ$64))</f>
        <v>0</v>
      </c>
      <c r="MK85" s="21" t="n">
        <f aca="false">IF($A85="",0,SUMPRODUCT(((($C$5:$C$64=$A85)+($D$5:$D$64=$A85)+($E$5:$E$64=$A85)+($F$5:$F$64=$A85))&gt;0)*MK$5:MK$64))</f>
        <v>0</v>
      </c>
      <c r="ML85" s="21" t="n">
        <f aca="false">IF($A85="",0,SUMPRODUCT(((($C$5:$C$64=$A85)+($D$5:$D$64=$A85)+($E$5:$E$64=$A85)+($F$5:$F$64=$A85))&gt;0)*ML$5:ML$64))</f>
        <v>0</v>
      </c>
      <c r="MM85" s="21" t="n">
        <f aca="false">IF($A85="",0,SUMPRODUCT(((($C$5:$C$64=$A85)+($D$5:$D$64=$A85)+($E$5:$E$64=$A85)+($F$5:$F$64=$A85))&gt;0)*MM$5:MM$64))</f>
        <v>0</v>
      </c>
      <c r="MN85" s="21" t="n">
        <f aca="false">IF($A85="",0,SUMPRODUCT(((($C$5:$C$64=$A85)+($D$5:$D$64=$A85)+($E$5:$E$64=$A85)+($F$5:$F$64=$A85))&gt;0)*MN$5:MN$64))</f>
        <v>0</v>
      </c>
      <c r="MO85" s="21" t="n">
        <f aca="false">IF($A85="",0,SUMPRODUCT(((($C$5:$C$64=$A85)+($D$5:$D$64=$A85)+($E$5:$E$64=$A85)+($F$5:$F$64=$A85))&gt;0)*MO$5:MO$64))</f>
        <v>0</v>
      </c>
      <c r="MP85" s="21" t="n">
        <f aca="false">IF($A85="",0,SUMPRODUCT(((($C$5:$C$64=$A85)+($D$5:$D$64=$A85)+($E$5:$E$64=$A85)+($F$5:$F$64=$A85))&gt;0)*MP$5:MP$64))</f>
        <v>0</v>
      </c>
      <c r="MQ85" s="21" t="n">
        <f aca="false">IF($A85="",0,SUMPRODUCT(((($C$5:$C$64=$A85)+($D$5:$D$64=$A85)+($E$5:$E$64=$A85)+($F$5:$F$64=$A85))&gt;0)*MQ$5:MQ$64))</f>
        <v>0</v>
      </c>
      <c r="MR85" s="21" t="n">
        <f aca="false">IF($A85="",0,SUMPRODUCT(((($C$5:$C$64=$A85)+($D$5:$D$64=$A85)+($E$5:$E$64=$A85)+($F$5:$F$64=$A85))&gt;0)*MR$5:MR$64))</f>
        <v>0</v>
      </c>
      <c r="MS85" s="21" t="n">
        <f aca="false">IF($A85="",0,SUMPRODUCT(((($C$5:$C$64=$A85)+($D$5:$D$64=$A85)+($E$5:$E$64=$A85)+($F$5:$F$64=$A85))&gt;0)*MS$5:MS$64))</f>
        <v>0</v>
      </c>
      <c r="MT85" s="21" t="n">
        <f aca="false">IF($A85="",0,SUMPRODUCT(((($C$5:$C$64=$A85)+($D$5:$D$64=$A85)+($E$5:$E$64=$A85)+($F$5:$F$64=$A85))&gt;0)*MT$5:MT$64))</f>
        <v>0</v>
      </c>
      <c r="MU85" s="21" t="n">
        <f aca="false">IF($A85="",0,SUMPRODUCT(((($C$5:$C$64=$A85)+($D$5:$D$64=$A85)+($E$5:$E$64=$A85)+($F$5:$F$64=$A85))&gt;0)*MU$5:MU$64))</f>
        <v>0</v>
      </c>
      <c r="MV85" s="21" t="n">
        <f aca="false">IF($A85="",0,SUMPRODUCT(((($C$5:$C$64=$A85)+($D$5:$D$64=$A85)+($E$5:$E$64=$A85)+($F$5:$F$64=$A85))&gt;0)*MV$5:MV$64))</f>
        <v>0</v>
      </c>
      <c r="MW85" s="21" t="n">
        <f aca="false">IF($A85="",0,SUMPRODUCT(((($C$5:$C$64=$A85)+($D$5:$D$64=$A85)+($E$5:$E$64=$A85)+($F$5:$F$64=$A85))&gt;0)*MW$5:MW$64))</f>
        <v>0</v>
      </c>
      <c r="MX85" s="21" t="n">
        <f aca="false">IF($A85="",0,SUMPRODUCT(((($C$5:$C$64=$A85)+($D$5:$D$64=$A85)+($E$5:$E$64=$A85)+($F$5:$F$64=$A85))&gt;0)*MX$5:MX$64))</f>
        <v>0</v>
      </c>
      <c r="MY85" s="21" t="n">
        <f aca="false">IF($A85="",0,SUMPRODUCT(((($C$5:$C$64=$A85)+($D$5:$D$64=$A85)+($E$5:$E$64=$A85)+($F$5:$F$64=$A85))&gt;0)*MY$5:MY$64))</f>
        <v>0</v>
      </c>
      <c r="MZ85" s="21" t="n">
        <f aca="false">IF($A85="",0,SUMPRODUCT(((($C$5:$C$64=$A85)+($D$5:$D$64=$A85)+($E$5:$E$64=$A85)+($F$5:$F$64=$A85))&gt;0)*MZ$5:MZ$64))</f>
        <v>0</v>
      </c>
      <c r="NA85" s="21" t="n">
        <f aca="false">IF($A85="",0,SUMPRODUCT(((($C$5:$C$64=$A85)+($D$5:$D$64=$A85)+($E$5:$E$64=$A85)+($F$5:$F$64=$A85))&gt;0)*NA$5:NA$64))</f>
        <v>0</v>
      </c>
      <c r="NB85" s="21" t="n">
        <f aca="false">IF($A85="",0,SUMPRODUCT(((($C$5:$C$64=$A85)+($D$5:$D$64=$A85)+($E$5:$E$64=$A85)+($F$5:$F$64=$A85))&gt;0)*NB$5:NB$64))</f>
        <v>0</v>
      </c>
      <c r="NC85" s="21" t="n">
        <f aca="false">IF($A85="",0,SUMPRODUCT(((($C$5:$C$64=$A85)+($D$5:$D$64=$A85)+($E$5:$E$64=$A85)+($F$5:$F$64=$A85))&gt;0)*NC$5:NC$64))</f>
        <v>0</v>
      </c>
      <c r="ND85" s="21" t="n">
        <f aca="false">IF($A85="",0,SUMPRODUCT(((($C$5:$C$64=$A85)+($D$5:$D$64=$A85)+($E$5:$E$64=$A85)+($F$5:$F$64=$A85))&gt;0)*ND$5:ND$64))</f>
        <v>0</v>
      </c>
      <c r="NE85" s="21" t="n">
        <f aca="false">IF($A85="",0,SUMPRODUCT(((($C$5:$C$64=$A85)+($D$5:$D$64=$A85)+($E$5:$E$64=$A85)+($F$5:$F$64=$A85))&gt;0)*NE$5:NE$64))</f>
        <v>0</v>
      </c>
      <c r="NF85" s="21" t="n">
        <f aca="false">IF($A85="",0,SUMPRODUCT(((($C$5:$C$64=$A85)+($D$5:$D$64=$A85)+($E$5:$E$64=$A85)+($F$5:$F$64=$A85))&gt;0)*NF$5:NF$64))</f>
        <v>0</v>
      </c>
      <c r="NG85" s="21" t="n">
        <f aca="false">IF($A85="",0,SUMPRODUCT(((($C$5:$C$64=$A85)+($D$5:$D$64=$A85)+($E$5:$E$64=$A85)+($F$5:$F$64=$A85))&gt;0)*NG$5:NG$64))</f>
        <v>0</v>
      </c>
      <c r="NH85" s="21" t="n">
        <f aca="false">IF($A85="",0,SUMPRODUCT(((($C$5:$C$64=$A85)+($D$5:$D$64=$A85)+($E$5:$E$64=$A85)+($F$5:$F$64=$A85))&gt;0)*NH$5:NH$64))</f>
        <v>0</v>
      </c>
    </row>
    <row r="86" customFormat="false" ht="15" hidden="false" customHeight="false" outlineLevel="0" collapsed="false">
      <c r="A86" s="6" t="str">
        <f aca="false">IF(Einstellungen!E12="","",Einstellungen!E12)</f>
        <v/>
      </c>
      <c r="B86" s="20" t="n">
        <f aca="false">IF(Einstellungen!F12="",999,Einstellungen!F12)</f>
        <v>999</v>
      </c>
      <c r="C86" s="5" t="str">
        <f aca="false">Einstellungen!G12</f>
        <v/>
      </c>
      <c r="D86" s="5"/>
      <c r="E86" s="5"/>
      <c r="F86" s="5"/>
      <c r="G86" s="21" t="n">
        <f aca="false">IF($A86="",0,SUMPRODUCT(((($C$5:$C$64=$A86)+($D$5:$D$64=$A86)+($E$5:$E$64=$A86)+($F$5:$F$64=$A86))&gt;0)*G$5:G$64))</f>
        <v>0</v>
      </c>
      <c r="H86" s="21" t="n">
        <f aca="false">IF($A86="",0,SUMPRODUCT(((($C$5:$C$64=$A86)+($D$5:$D$64=$A86)+($E$5:$E$64=$A86)+($F$5:$F$64=$A86))&gt;0)*H$5:H$64))</f>
        <v>0</v>
      </c>
      <c r="I86" s="21" t="n">
        <f aca="false">IF($A86="",0,SUMPRODUCT(((($C$5:$C$64=$A86)+($D$5:$D$64=$A86)+($E$5:$E$64=$A86)+($F$5:$F$64=$A86))&gt;0)*I$5:I$64))</f>
        <v>0</v>
      </c>
      <c r="J86" s="21" t="n">
        <f aca="false">IF($A86="",0,SUMPRODUCT(((($C$5:$C$64=$A86)+($D$5:$D$64=$A86)+($E$5:$E$64=$A86)+($F$5:$F$64=$A86))&gt;0)*J$5:J$64))</f>
        <v>0</v>
      </c>
      <c r="K86" s="21" t="n">
        <f aca="false">IF($A86="",0,SUMPRODUCT(((($C$5:$C$64=$A86)+($D$5:$D$64=$A86)+($E$5:$E$64=$A86)+($F$5:$F$64=$A86))&gt;0)*K$5:K$64))</f>
        <v>0</v>
      </c>
      <c r="L86" s="21" t="n">
        <f aca="false">IF($A86="",0,SUMPRODUCT(((($C$5:$C$64=$A86)+($D$5:$D$64=$A86)+($E$5:$E$64=$A86)+($F$5:$F$64=$A86))&gt;0)*L$5:L$64))</f>
        <v>0</v>
      </c>
      <c r="M86" s="21" t="n">
        <f aca="false">IF($A86="",0,SUMPRODUCT(((($C$5:$C$64=$A86)+($D$5:$D$64=$A86)+($E$5:$E$64=$A86)+($F$5:$F$64=$A86))&gt;0)*M$5:M$64))</f>
        <v>0</v>
      </c>
      <c r="N86" s="21" t="n">
        <f aca="false">IF($A86="",0,SUMPRODUCT(((($C$5:$C$64=$A86)+($D$5:$D$64=$A86)+($E$5:$E$64=$A86)+($F$5:$F$64=$A86))&gt;0)*N$5:N$64))</f>
        <v>0</v>
      </c>
      <c r="O86" s="21" t="n">
        <f aca="false">IF($A86="",0,SUMPRODUCT(((($C$5:$C$64=$A86)+($D$5:$D$64=$A86)+($E$5:$E$64=$A86)+($F$5:$F$64=$A86))&gt;0)*O$5:O$64))</f>
        <v>0</v>
      </c>
      <c r="P86" s="21" t="n">
        <f aca="false">IF($A86="",0,SUMPRODUCT(((($C$5:$C$64=$A86)+($D$5:$D$64=$A86)+($E$5:$E$64=$A86)+($F$5:$F$64=$A86))&gt;0)*P$5:P$64))</f>
        <v>0</v>
      </c>
      <c r="Q86" s="21" t="n">
        <f aca="false">IF($A86="",0,SUMPRODUCT(((($C$5:$C$64=$A86)+($D$5:$D$64=$A86)+($E$5:$E$64=$A86)+($F$5:$F$64=$A86))&gt;0)*Q$5:Q$64))</f>
        <v>0</v>
      </c>
      <c r="R86" s="21" t="n">
        <f aca="false">IF($A86="",0,SUMPRODUCT(((($C$5:$C$64=$A86)+($D$5:$D$64=$A86)+($E$5:$E$64=$A86)+($F$5:$F$64=$A86))&gt;0)*R$5:R$64))</f>
        <v>0</v>
      </c>
      <c r="S86" s="21" t="n">
        <f aca="false">IF($A86="",0,SUMPRODUCT(((($C$5:$C$64=$A86)+($D$5:$D$64=$A86)+($E$5:$E$64=$A86)+($F$5:$F$64=$A86))&gt;0)*S$5:S$64))</f>
        <v>0</v>
      </c>
      <c r="T86" s="21" t="n">
        <f aca="false">IF($A86="",0,SUMPRODUCT(((($C$5:$C$64=$A86)+($D$5:$D$64=$A86)+($E$5:$E$64=$A86)+($F$5:$F$64=$A86))&gt;0)*T$5:T$64))</f>
        <v>0</v>
      </c>
      <c r="U86" s="21" t="n">
        <f aca="false">IF($A86="",0,SUMPRODUCT(((($C$5:$C$64=$A86)+($D$5:$D$64=$A86)+($E$5:$E$64=$A86)+($F$5:$F$64=$A86))&gt;0)*U$5:U$64))</f>
        <v>0</v>
      </c>
      <c r="V86" s="21" t="n">
        <f aca="false">IF($A86="",0,SUMPRODUCT(((($C$5:$C$64=$A86)+($D$5:$D$64=$A86)+($E$5:$E$64=$A86)+($F$5:$F$64=$A86))&gt;0)*V$5:V$64))</f>
        <v>0</v>
      </c>
      <c r="W86" s="21" t="n">
        <f aca="false">IF($A86="",0,SUMPRODUCT(((($C$5:$C$64=$A86)+($D$5:$D$64=$A86)+($E$5:$E$64=$A86)+($F$5:$F$64=$A86))&gt;0)*W$5:W$64))</f>
        <v>0</v>
      </c>
      <c r="X86" s="21" t="n">
        <f aca="false">IF($A86="",0,SUMPRODUCT(((($C$5:$C$64=$A86)+($D$5:$D$64=$A86)+($E$5:$E$64=$A86)+($F$5:$F$64=$A86))&gt;0)*X$5:X$64))</f>
        <v>0</v>
      </c>
      <c r="Y86" s="21" t="n">
        <f aca="false">IF($A86="",0,SUMPRODUCT(((($C$5:$C$64=$A86)+($D$5:$D$64=$A86)+($E$5:$E$64=$A86)+($F$5:$F$64=$A86))&gt;0)*Y$5:Y$64))</f>
        <v>0</v>
      </c>
      <c r="Z86" s="21" t="n">
        <f aca="false">IF($A86="",0,SUMPRODUCT(((($C$5:$C$64=$A86)+($D$5:$D$64=$A86)+($E$5:$E$64=$A86)+($F$5:$F$64=$A86))&gt;0)*Z$5:Z$64))</f>
        <v>0</v>
      </c>
      <c r="AA86" s="21" t="n">
        <f aca="false">IF($A86="",0,SUMPRODUCT(((($C$5:$C$64=$A86)+($D$5:$D$64=$A86)+($E$5:$E$64=$A86)+($F$5:$F$64=$A86))&gt;0)*AA$5:AA$64))</f>
        <v>0</v>
      </c>
      <c r="AB86" s="21" t="n">
        <f aca="false">IF($A86="",0,SUMPRODUCT(((($C$5:$C$64=$A86)+($D$5:$D$64=$A86)+($E$5:$E$64=$A86)+($F$5:$F$64=$A86))&gt;0)*AB$5:AB$64))</f>
        <v>0</v>
      </c>
      <c r="AC86" s="21" t="n">
        <f aca="false">IF($A86="",0,SUMPRODUCT(((($C$5:$C$64=$A86)+($D$5:$D$64=$A86)+($E$5:$E$64=$A86)+($F$5:$F$64=$A86))&gt;0)*AC$5:AC$64))</f>
        <v>0</v>
      </c>
      <c r="AD86" s="21" t="n">
        <f aca="false">IF($A86="",0,SUMPRODUCT(((($C$5:$C$64=$A86)+($D$5:$D$64=$A86)+($E$5:$E$64=$A86)+($F$5:$F$64=$A86))&gt;0)*AD$5:AD$64))</f>
        <v>0</v>
      </c>
      <c r="AE86" s="21" t="n">
        <f aca="false">IF($A86="",0,SUMPRODUCT(((($C$5:$C$64=$A86)+($D$5:$D$64=$A86)+($E$5:$E$64=$A86)+($F$5:$F$64=$A86))&gt;0)*AE$5:AE$64))</f>
        <v>0</v>
      </c>
      <c r="AF86" s="21" t="n">
        <f aca="false">IF($A86="",0,SUMPRODUCT(((($C$5:$C$64=$A86)+($D$5:$D$64=$A86)+($E$5:$E$64=$A86)+($F$5:$F$64=$A86))&gt;0)*AF$5:AF$64))</f>
        <v>0</v>
      </c>
      <c r="AG86" s="21" t="n">
        <f aca="false">IF($A86="",0,SUMPRODUCT(((($C$5:$C$64=$A86)+($D$5:$D$64=$A86)+($E$5:$E$64=$A86)+($F$5:$F$64=$A86))&gt;0)*AG$5:AG$64))</f>
        <v>0</v>
      </c>
      <c r="AH86" s="21" t="n">
        <f aca="false">IF($A86="",0,SUMPRODUCT(((($C$5:$C$64=$A86)+($D$5:$D$64=$A86)+($E$5:$E$64=$A86)+($F$5:$F$64=$A86))&gt;0)*AH$5:AH$64))</f>
        <v>0</v>
      </c>
      <c r="AI86" s="21" t="n">
        <f aca="false">IF($A86="",0,SUMPRODUCT(((($C$5:$C$64=$A86)+($D$5:$D$64=$A86)+($E$5:$E$64=$A86)+($F$5:$F$64=$A86))&gt;0)*AI$5:AI$64))</f>
        <v>0</v>
      </c>
      <c r="AJ86" s="21" t="n">
        <f aca="false">IF($A86="",0,SUMPRODUCT(((($C$5:$C$64=$A86)+($D$5:$D$64=$A86)+($E$5:$E$64=$A86)+($F$5:$F$64=$A86))&gt;0)*AJ$5:AJ$64))</f>
        <v>0</v>
      </c>
      <c r="AK86" s="21" t="n">
        <f aca="false">IF($A86="",0,SUMPRODUCT(((($C$5:$C$64=$A86)+($D$5:$D$64=$A86)+($E$5:$E$64=$A86)+($F$5:$F$64=$A86))&gt;0)*AK$5:AK$64))</f>
        <v>0</v>
      </c>
      <c r="AL86" s="21" t="n">
        <f aca="false">IF($A86="",0,SUMPRODUCT(((($C$5:$C$64=$A86)+($D$5:$D$64=$A86)+($E$5:$E$64=$A86)+($F$5:$F$64=$A86))&gt;0)*AL$5:AL$64))</f>
        <v>0</v>
      </c>
      <c r="AM86" s="21" t="n">
        <f aca="false">IF($A86="",0,SUMPRODUCT(((($C$5:$C$64=$A86)+($D$5:$D$64=$A86)+($E$5:$E$64=$A86)+($F$5:$F$64=$A86))&gt;0)*AM$5:AM$64))</f>
        <v>0</v>
      </c>
      <c r="AN86" s="21" t="n">
        <f aca="false">IF($A86="",0,SUMPRODUCT(((($C$5:$C$64=$A86)+($D$5:$D$64=$A86)+($E$5:$E$64=$A86)+($F$5:$F$64=$A86))&gt;0)*AN$5:AN$64))</f>
        <v>0</v>
      </c>
      <c r="AO86" s="21" t="n">
        <f aca="false">IF($A86="",0,SUMPRODUCT(((($C$5:$C$64=$A86)+($D$5:$D$64=$A86)+($E$5:$E$64=$A86)+($F$5:$F$64=$A86))&gt;0)*AO$5:AO$64))</f>
        <v>0</v>
      </c>
      <c r="AP86" s="21" t="n">
        <f aca="false">IF($A86="",0,SUMPRODUCT(((($C$5:$C$64=$A86)+($D$5:$D$64=$A86)+($E$5:$E$64=$A86)+($F$5:$F$64=$A86))&gt;0)*AP$5:AP$64))</f>
        <v>0</v>
      </c>
      <c r="AQ86" s="21" t="n">
        <f aca="false">IF($A86="",0,SUMPRODUCT(((($C$5:$C$64=$A86)+($D$5:$D$64=$A86)+($E$5:$E$64=$A86)+($F$5:$F$64=$A86))&gt;0)*AQ$5:AQ$64))</f>
        <v>0</v>
      </c>
      <c r="AR86" s="21" t="n">
        <f aca="false">IF($A86="",0,SUMPRODUCT(((($C$5:$C$64=$A86)+($D$5:$D$64=$A86)+($E$5:$E$64=$A86)+($F$5:$F$64=$A86))&gt;0)*AR$5:AR$64))</f>
        <v>0</v>
      </c>
      <c r="AS86" s="21" t="n">
        <f aca="false">IF($A86="",0,SUMPRODUCT(((($C$5:$C$64=$A86)+($D$5:$D$64=$A86)+($E$5:$E$64=$A86)+($F$5:$F$64=$A86))&gt;0)*AS$5:AS$64))</f>
        <v>0</v>
      </c>
      <c r="AT86" s="21" t="n">
        <f aca="false">IF($A86="",0,SUMPRODUCT(((($C$5:$C$64=$A86)+($D$5:$D$64=$A86)+($E$5:$E$64=$A86)+($F$5:$F$64=$A86))&gt;0)*AT$5:AT$64))</f>
        <v>0</v>
      </c>
      <c r="AU86" s="21" t="n">
        <f aca="false">IF($A86="",0,SUMPRODUCT(((($C$5:$C$64=$A86)+($D$5:$D$64=$A86)+($E$5:$E$64=$A86)+($F$5:$F$64=$A86))&gt;0)*AU$5:AU$64))</f>
        <v>0</v>
      </c>
      <c r="AV86" s="21" t="n">
        <f aca="false">IF($A86="",0,SUMPRODUCT(((($C$5:$C$64=$A86)+($D$5:$D$64=$A86)+($E$5:$E$64=$A86)+($F$5:$F$64=$A86))&gt;0)*AV$5:AV$64))</f>
        <v>0</v>
      </c>
      <c r="AW86" s="21" t="n">
        <f aca="false">IF($A86="",0,SUMPRODUCT(((($C$5:$C$64=$A86)+($D$5:$D$64=$A86)+($E$5:$E$64=$A86)+($F$5:$F$64=$A86))&gt;0)*AW$5:AW$64))</f>
        <v>0</v>
      </c>
      <c r="AX86" s="21" t="n">
        <f aca="false">IF($A86="",0,SUMPRODUCT(((($C$5:$C$64=$A86)+($D$5:$D$64=$A86)+($E$5:$E$64=$A86)+($F$5:$F$64=$A86))&gt;0)*AX$5:AX$64))</f>
        <v>0</v>
      </c>
      <c r="AY86" s="21" t="n">
        <f aca="false">IF($A86="",0,SUMPRODUCT(((($C$5:$C$64=$A86)+($D$5:$D$64=$A86)+($E$5:$E$64=$A86)+($F$5:$F$64=$A86))&gt;0)*AY$5:AY$64))</f>
        <v>0</v>
      </c>
      <c r="AZ86" s="21" t="n">
        <f aca="false">IF($A86="",0,SUMPRODUCT(((($C$5:$C$64=$A86)+($D$5:$D$64=$A86)+($E$5:$E$64=$A86)+($F$5:$F$64=$A86))&gt;0)*AZ$5:AZ$64))</f>
        <v>0</v>
      </c>
      <c r="BA86" s="21" t="n">
        <f aca="false">IF($A86="",0,SUMPRODUCT(((($C$5:$C$64=$A86)+($D$5:$D$64=$A86)+($E$5:$E$64=$A86)+($F$5:$F$64=$A86))&gt;0)*BA$5:BA$64))</f>
        <v>0</v>
      </c>
      <c r="BB86" s="21" t="n">
        <f aca="false">IF($A86="",0,SUMPRODUCT(((($C$5:$C$64=$A86)+($D$5:$D$64=$A86)+($E$5:$E$64=$A86)+($F$5:$F$64=$A86))&gt;0)*BB$5:BB$64))</f>
        <v>0</v>
      </c>
      <c r="BC86" s="21" t="n">
        <f aca="false">IF($A86="",0,SUMPRODUCT(((($C$5:$C$64=$A86)+($D$5:$D$64=$A86)+($E$5:$E$64=$A86)+($F$5:$F$64=$A86))&gt;0)*BC$5:BC$64))</f>
        <v>0</v>
      </c>
      <c r="BD86" s="21" t="n">
        <f aca="false">IF($A86="",0,SUMPRODUCT(((($C$5:$C$64=$A86)+($D$5:$D$64=$A86)+($E$5:$E$64=$A86)+($F$5:$F$64=$A86))&gt;0)*BD$5:BD$64))</f>
        <v>0</v>
      </c>
      <c r="BE86" s="21" t="n">
        <f aca="false">IF($A86="",0,SUMPRODUCT(((($C$5:$C$64=$A86)+($D$5:$D$64=$A86)+($E$5:$E$64=$A86)+($F$5:$F$64=$A86))&gt;0)*BE$5:BE$64))</f>
        <v>0</v>
      </c>
      <c r="BF86" s="21" t="n">
        <f aca="false">IF($A86="",0,SUMPRODUCT(((($C$5:$C$64=$A86)+($D$5:$D$64=$A86)+($E$5:$E$64=$A86)+($F$5:$F$64=$A86))&gt;0)*BF$5:BF$64))</f>
        <v>0</v>
      </c>
      <c r="BG86" s="21" t="n">
        <f aca="false">IF($A86="",0,SUMPRODUCT(((($C$5:$C$64=$A86)+($D$5:$D$64=$A86)+($E$5:$E$64=$A86)+($F$5:$F$64=$A86))&gt;0)*BG$5:BG$64))</f>
        <v>0</v>
      </c>
      <c r="BH86" s="21" t="n">
        <f aca="false">IF($A86="",0,SUMPRODUCT(((($C$5:$C$64=$A86)+($D$5:$D$64=$A86)+($E$5:$E$64=$A86)+($F$5:$F$64=$A86))&gt;0)*BH$5:BH$64))</f>
        <v>0</v>
      </c>
      <c r="BI86" s="21" t="n">
        <f aca="false">IF($A86="",0,SUMPRODUCT(((($C$5:$C$64=$A86)+($D$5:$D$64=$A86)+($E$5:$E$64=$A86)+($F$5:$F$64=$A86))&gt;0)*BI$5:BI$64))</f>
        <v>0</v>
      </c>
      <c r="BJ86" s="21" t="n">
        <f aca="false">IF($A86="",0,SUMPRODUCT(((($C$5:$C$64=$A86)+($D$5:$D$64=$A86)+($E$5:$E$64=$A86)+($F$5:$F$64=$A86))&gt;0)*BJ$5:BJ$64))</f>
        <v>0</v>
      </c>
      <c r="BK86" s="21" t="n">
        <f aca="false">IF($A86="",0,SUMPRODUCT(((($C$5:$C$64=$A86)+($D$5:$D$64=$A86)+($E$5:$E$64=$A86)+($F$5:$F$64=$A86))&gt;0)*BK$5:BK$64))</f>
        <v>0</v>
      </c>
      <c r="BL86" s="21" t="n">
        <f aca="false">IF($A86="",0,SUMPRODUCT(((($C$5:$C$64=$A86)+($D$5:$D$64=$A86)+($E$5:$E$64=$A86)+($F$5:$F$64=$A86))&gt;0)*BL$5:BL$64))</f>
        <v>0</v>
      </c>
      <c r="BM86" s="21" t="n">
        <f aca="false">IF($A86="",0,SUMPRODUCT(((($C$5:$C$64=$A86)+($D$5:$D$64=$A86)+($E$5:$E$64=$A86)+($F$5:$F$64=$A86))&gt;0)*BM$5:BM$64))</f>
        <v>0</v>
      </c>
      <c r="BN86" s="21" t="n">
        <f aca="false">IF($A86="",0,SUMPRODUCT(((($C$5:$C$64=$A86)+($D$5:$D$64=$A86)+($E$5:$E$64=$A86)+($F$5:$F$64=$A86))&gt;0)*BN$5:BN$64))</f>
        <v>0</v>
      </c>
      <c r="BO86" s="21" t="n">
        <f aca="false">IF($A86="",0,SUMPRODUCT(((($C$5:$C$64=$A86)+($D$5:$D$64=$A86)+($E$5:$E$64=$A86)+($F$5:$F$64=$A86))&gt;0)*BO$5:BO$64))</f>
        <v>0</v>
      </c>
      <c r="BP86" s="21" t="n">
        <f aca="false">IF($A86="",0,SUMPRODUCT(((($C$5:$C$64=$A86)+($D$5:$D$64=$A86)+($E$5:$E$64=$A86)+($F$5:$F$64=$A86))&gt;0)*BP$5:BP$64))</f>
        <v>0</v>
      </c>
      <c r="BQ86" s="21" t="n">
        <f aca="false">IF($A86="",0,SUMPRODUCT(((($C$5:$C$64=$A86)+($D$5:$D$64=$A86)+($E$5:$E$64=$A86)+($F$5:$F$64=$A86))&gt;0)*BQ$5:BQ$64))</f>
        <v>0</v>
      </c>
      <c r="BR86" s="21" t="n">
        <f aca="false">IF($A86="",0,SUMPRODUCT(((($C$5:$C$64=$A86)+($D$5:$D$64=$A86)+($E$5:$E$64=$A86)+($F$5:$F$64=$A86))&gt;0)*BR$5:BR$64))</f>
        <v>0</v>
      </c>
      <c r="BS86" s="21" t="n">
        <f aca="false">IF($A86="",0,SUMPRODUCT(((($C$5:$C$64=$A86)+($D$5:$D$64=$A86)+($E$5:$E$64=$A86)+($F$5:$F$64=$A86))&gt;0)*BS$5:BS$64))</f>
        <v>0</v>
      </c>
      <c r="BT86" s="21" t="n">
        <f aca="false">IF($A86="",0,SUMPRODUCT(((($C$5:$C$64=$A86)+($D$5:$D$64=$A86)+($E$5:$E$64=$A86)+($F$5:$F$64=$A86))&gt;0)*BT$5:BT$64))</f>
        <v>0</v>
      </c>
      <c r="BU86" s="21" t="n">
        <f aca="false">IF($A86="",0,SUMPRODUCT(((($C$5:$C$64=$A86)+($D$5:$D$64=$A86)+($E$5:$E$64=$A86)+($F$5:$F$64=$A86))&gt;0)*BU$5:BU$64))</f>
        <v>0</v>
      </c>
      <c r="BV86" s="21" t="n">
        <f aca="false">IF($A86="",0,SUMPRODUCT(((($C$5:$C$64=$A86)+($D$5:$D$64=$A86)+($E$5:$E$64=$A86)+($F$5:$F$64=$A86))&gt;0)*BV$5:BV$64))</f>
        <v>0</v>
      </c>
      <c r="BW86" s="21" t="n">
        <f aca="false">IF($A86="",0,SUMPRODUCT(((($C$5:$C$64=$A86)+($D$5:$D$64=$A86)+($E$5:$E$64=$A86)+($F$5:$F$64=$A86))&gt;0)*BW$5:BW$64))</f>
        <v>0</v>
      </c>
      <c r="BX86" s="21" t="n">
        <f aca="false">IF($A86="",0,SUMPRODUCT(((($C$5:$C$64=$A86)+($D$5:$D$64=$A86)+($E$5:$E$64=$A86)+($F$5:$F$64=$A86))&gt;0)*BX$5:BX$64))</f>
        <v>0</v>
      </c>
      <c r="BY86" s="21" t="n">
        <f aca="false">IF($A86="",0,SUMPRODUCT(((($C$5:$C$64=$A86)+($D$5:$D$64=$A86)+($E$5:$E$64=$A86)+($F$5:$F$64=$A86))&gt;0)*BY$5:BY$64))</f>
        <v>0</v>
      </c>
      <c r="BZ86" s="21" t="n">
        <f aca="false">IF($A86="",0,SUMPRODUCT(((($C$5:$C$64=$A86)+($D$5:$D$64=$A86)+($E$5:$E$64=$A86)+($F$5:$F$64=$A86))&gt;0)*BZ$5:BZ$64))</f>
        <v>0</v>
      </c>
      <c r="CA86" s="21" t="n">
        <f aca="false">IF($A86="",0,SUMPRODUCT(((($C$5:$C$64=$A86)+($D$5:$D$64=$A86)+($E$5:$E$64=$A86)+($F$5:$F$64=$A86))&gt;0)*CA$5:CA$64))</f>
        <v>0</v>
      </c>
      <c r="CB86" s="21" t="n">
        <f aca="false">IF($A86="",0,SUMPRODUCT(((($C$5:$C$64=$A86)+($D$5:$D$64=$A86)+($E$5:$E$64=$A86)+($F$5:$F$64=$A86))&gt;0)*CB$5:CB$64))</f>
        <v>0</v>
      </c>
      <c r="CC86" s="21" t="n">
        <f aca="false">IF($A86="",0,SUMPRODUCT(((($C$5:$C$64=$A86)+($D$5:$D$64=$A86)+($E$5:$E$64=$A86)+($F$5:$F$64=$A86))&gt;0)*CC$5:CC$64))</f>
        <v>0</v>
      </c>
      <c r="CD86" s="21" t="n">
        <f aca="false">IF($A86="",0,SUMPRODUCT(((($C$5:$C$64=$A86)+($D$5:$D$64=$A86)+($E$5:$E$64=$A86)+($F$5:$F$64=$A86))&gt;0)*CD$5:CD$64))</f>
        <v>0</v>
      </c>
      <c r="CE86" s="21" t="n">
        <f aca="false">IF($A86="",0,SUMPRODUCT(((($C$5:$C$64=$A86)+($D$5:$D$64=$A86)+($E$5:$E$64=$A86)+($F$5:$F$64=$A86))&gt;0)*CE$5:CE$64))</f>
        <v>0</v>
      </c>
      <c r="CF86" s="21" t="n">
        <f aca="false">IF($A86="",0,SUMPRODUCT(((($C$5:$C$64=$A86)+($D$5:$D$64=$A86)+($E$5:$E$64=$A86)+($F$5:$F$64=$A86))&gt;0)*CF$5:CF$64))</f>
        <v>0</v>
      </c>
      <c r="CG86" s="21" t="n">
        <f aca="false">IF($A86="",0,SUMPRODUCT(((($C$5:$C$64=$A86)+($D$5:$D$64=$A86)+($E$5:$E$64=$A86)+($F$5:$F$64=$A86))&gt;0)*CG$5:CG$64))</f>
        <v>0</v>
      </c>
      <c r="CH86" s="21" t="n">
        <f aca="false">IF($A86="",0,SUMPRODUCT(((($C$5:$C$64=$A86)+($D$5:$D$64=$A86)+($E$5:$E$64=$A86)+($F$5:$F$64=$A86))&gt;0)*CH$5:CH$64))</f>
        <v>0</v>
      </c>
      <c r="CI86" s="21" t="n">
        <f aca="false">IF($A86="",0,SUMPRODUCT(((($C$5:$C$64=$A86)+($D$5:$D$64=$A86)+($E$5:$E$64=$A86)+($F$5:$F$64=$A86))&gt;0)*CI$5:CI$64))</f>
        <v>0</v>
      </c>
      <c r="CJ86" s="21" t="n">
        <f aca="false">IF($A86="",0,SUMPRODUCT(((($C$5:$C$64=$A86)+($D$5:$D$64=$A86)+($E$5:$E$64=$A86)+($F$5:$F$64=$A86))&gt;0)*CJ$5:CJ$64))</f>
        <v>0</v>
      </c>
      <c r="CK86" s="21" t="n">
        <f aca="false">IF($A86="",0,SUMPRODUCT(((($C$5:$C$64=$A86)+($D$5:$D$64=$A86)+($E$5:$E$64=$A86)+($F$5:$F$64=$A86))&gt;0)*CK$5:CK$64))</f>
        <v>0</v>
      </c>
      <c r="CL86" s="21" t="n">
        <f aca="false">IF($A86="",0,SUMPRODUCT(((($C$5:$C$64=$A86)+($D$5:$D$64=$A86)+($E$5:$E$64=$A86)+($F$5:$F$64=$A86))&gt;0)*CL$5:CL$64))</f>
        <v>0</v>
      </c>
      <c r="CM86" s="21" t="n">
        <f aca="false">IF($A86="",0,SUMPRODUCT(((($C$5:$C$64=$A86)+($D$5:$D$64=$A86)+($E$5:$E$64=$A86)+($F$5:$F$64=$A86))&gt;0)*CM$5:CM$64))</f>
        <v>0</v>
      </c>
      <c r="CN86" s="21" t="n">
        <f aca="false">IF($A86="",0,SUMPRODUCT(((($C$5:$C$64=$A86)+($D$5:$D$64=$A86)+($E$5:$E$64=$A86)+($F$5:$F$64=$A86))&gt;0)*CN$5:CN$64))</f>
        <v>0</v>
      </c>
      <c r="CO86" s="21" t="n">
        <f aca="false">IF($A86="",0,SUMPRODUCT(((($C$5:$C$64=$A86)+($D$5:$D$64=$A86)+($E$5:$E$64=$A86)+($F$5:$F$64=$A86))&gt;0)*CO$5:CO$64))</f>
        <v>0</v>
      </c>
      <c r="CP86" s="21" t="n">
        <f aca="false">IF($A86="",0,SUMPRODUCT(((($C$5:$C$64=$A86)+($D$5:$D$64=$A86)+($E$5:$E$64=$A86)+($F$5:$F$64=$A86))&gt;0)*CP$5:CP$64))</f>
        <v>0</v>
      </c>
      <c r="CQ86" s="21" t="n">
        <f aca="false">IF($A86="",0,SUMPRODUCT(((($C$5:$C$64=$A86)+($D$5:$D$64=$A86)+($E$5:$E$64=$A86)+($F$5:$F$64=$A86))&gt;0)*CQ$5:CQ$64))</f>
        <v>0</v>
      </c>
      <c r="CR86" s="21" t="n">
        <f aca="false">IF($A86="",0,SUMPRODUCT(((($C$5:$C$64=$A86)+($D$5:$D$64=$A86)+($E$5:$E$64=$A86)+($F$5:$F$64=$A86))&gt;0)*CR$5:CR$64))</f>
        <v>0</v>
      </c>
      <c r="CS86" s="21" t="n">
        <f aca="false">IF($A86="",0,SUMPRODUCT(((($C$5:$C$64=$A86)+($D$5:$D$64=$A86)+($E$5:$E$64=$A86)+($F$5:$F$64=$A86))&gt;0)*CS$5:CS$64))</f>
        <v>0</v>
      </c>
      <c r="CT86" s="21" t="n">
        <f aca="false">IF($A86="",0,SUMPRODUCT(((($C$5:$C$64=$A86)+($D$5:$D$64=$A86)+($E$5:$E$64=$A86)+($F$5:$F$64=$A86))&gt;0)*CT$5:CT$64))</f>
        <v>0</v>
      </c>
      <c r="CU86" s="21" t="n">
        <f aca="false">IF($A86="",0,SUMPRODUCT(((($C$5:$C$64=$A86)+($D$5:$D$64=$A86)+($E$5:$E$64=$A86)+($F$5:$F$64=$A86))&gt;0)*CU$5:CU$64))</f>
        <v>0</v>
      </c>
      <c r="CV86" s="21" t="n">
        <f aca="false">IF($A86="",0,SUMPRODUCT(((($C$5:$C$64=$A86)+($D$5:$D$64=$A86)+($E$5:$E$64=$A86)+($F$5:$F$64=$A86))&gt;0)*CV$5:CV$64))</f>
        <v>0</v>
      </c>
      <c r="CW86" s="21" t="n">
        <f aca="false">IF($A86="",0,SUMPRODUCT(((($C$5:$C$64=$A86)+($D$5:$D$64=$A86)+($E$5:$E$64=$A86)+($F$5:$F$64=$A86))&gt;0)*CW$5:CW$64))</f>
        <v>0</v>
      </c>
      <c r="CX86" s="21" t="n">
        <f aca="false">IF($A86="",0,SUMPRODUCT(((($C$5:$C$64=$A86)+($D$5:$D$64=$A86)+($E$5:$E$64=$A86)+($F$5:$F$64=$A86))&gt;0)*CX$5:CX$64))</f>
        <v>0</v>
      </c>
      <c r="CY86" s="21" t="n">
        <f aca="false">IF($A86="",0,SUMPRODUCT(((($C$5:$C$64=$A86)+($D$5:$D$64=$A86)+($E$5:$E$64=$A86)+($F$5:$F$64=$A86))&gt;0)*CY$5:CY$64))</f>
        <v>0</v>
      </c>
      <c r="CZ86" s="21" t="n">
        <f aca="false">IF($A86="",0,SUMPRODUCT(((($C$5:$C$64=$A86)+($D$5:$D$64=$A86)+($E$5:$E$64=$A86)+($F$5:$F$64=$A86))&gt;0)*CZ$5:CZ$64))</f>
        <v>0</v>
      </c>
      <c r="DA86" s="21" t="n">
        <f aca="false">IF($A86="",0,SUMPRODUCT(((($C$5:$C$64=$A86)+($D$5:$D$64=$A86)+($E$5:$E$64=$A86)+($F$5:$F$64=$A86))&gt;0)*DA$5:DA$64))</f>
        <v>0</v>
      </c>
      <c r="DB86" s="21" t="n">
        <f aca="false">IF($A86="",0,SUMPRODUCT(((($C$5:$C$64=$A86)+($D$5:$D$64=$A86)+($E$5:$E$64=$A86)+($F$5:$F$64=$A86))&gt;0)*DB$5:DB$64))</f>
        <v>0</v>
      </c>
      <c r="DC86" s="21" t="n">
        <f aca="false">IF($A86="",0,SUMPRODUCT(((($C$5:$C$64=$A86)+($D$5:$D$64=$A86)+($E$5:$E$64=$A86)+($F$5:$F$64=$A86))&gt;0)*DC$5:DC$64))</f>
        <v>0</v>
      </c>
      <c r="DD86" s="21" t="n">
        <f aca="false">IF($A86="",0,SUMPRODUCT(((($C$5:$C$64=$A86)+($D$5:$D$64=$A86)+($E$5:$E$64=$A86)+($F$5:$F$64=$A86))&gt;0)*DD$5:DD$64))</f>
        <v>0</v>
      </c>
      <c r="DE86" s="21" t="n">
        <f aca="false">IF($A86="",0,SUMPRODUCT(((($C$5:$C$64=$A86)+($D$5:$D$64=$A86)+($E$5:$E$64=$A86)+($F$5:$F$64=$A86))&gt;0)*DE$5:DE$64))</f>
        <v>0</v>
      </c>
      <c r="DF86" s="21" t="n">
        <f aca="false">IF($A86="",0,SUMPRODUCT(((($C$5:$C$64=$A86)+($D$5:$D$64=$A86)+($E$5:$E$64=$A86)+($F$5:$F$64=$A86))&gt;0)*DF$5:DF$64))</f>
        <v>0</v>
      </c>
      <c r="DG86" s="21" t="n">
        <f aca="false">IF($A86="",0,SUMPRODUCT(((($C$5:$C$64=$A86)+($D$5:$D$64=$A86)+($E$5:$E$64=$A86)+($F$5:$F$64=$A86))&gt;0)*DG$5:DG$64))</f>
        <v>0</v>
      </c>
      <c r="DH86" s="21" t="n">
        <f aca="false">IF($A86="",0,SUMPRODUCT(((($C$5:$C$64=$A86)+($D$5:$D$64=$A86)+($E$5:$E$64=$A86)+($F$5:$F$64=$A86))&gt;0)*DH$5:DH$64))</f>
        <v>0</v>
      </c>
      <c r="DI86" s="21" t="n">
        <f aca="false">IF($A86="",0,SUMPRODUCT(((($C$5:$C$64=$A86)+($D$5:$D$64=$A86)+($E$5:$E$64=$A86)+($F$5:$F$64=$A86))&gt;0)*DI$5:DI$64))</f>
        <v>0</v>
      </c>
      <c r="DJ86" s="21" t="n">
        <f aca="false">IF($A86="",0,SUMPRODUCT(((($C$5:$C$64=$A86)+($D$5:$D$64=$A86)+($E$5:$E$64=$A86)+($F$5:$F$64=$A86))&gt;0)*DJ$5:DJ$64))</f>
        <v>0</v>
      </c>
      <c r="DK86" s="21" t="n">
        <f aca="false">IF($A86="",0,SUMPRODUCT(((($C$5:$C$64=$A86)+($D$5:$D$64=$A86)+($E$5:$E$64=$A86)+($F$5:$F$64=$A86))&gt;0)*DK$5:DK$64))</f>
        <v>0</v>
      </c>
      <c r="DL86" s="21" t="n">
        <f aca="false">IF($A86="",0,SUMPRODUCT(((($C$5:$C$64=$A86)+($D$5:$D$64=$A86)+($E$5:$E$64=$A86)+($F$5:$F$64=$A86))&gt;0)*DL$5:DL$64))</f>
        <v>0</v>
      </c>
      <c r="DM86" s="21" t="n">
        <f aca="false">IF($A86="",0,SUMPRODUCT(((($C$5:$C$64=$A86)+($D$5:$D$64=$A86)+($E$5:$E$64=$A86)+($F$5:$F$64=$A86))&gt;0)*DM$5:DM$64))</f>
        <v>0</v>
      </c>
      <c r="DN86" s="21" t="n">
        <f aca="false">IF($A86="",0,SUMPRODUCT(((($C$5:$C$64=$A86)+($D$5:$D$64=$A86)+($E$5:$E$64=$A86)+($F$5:$F$64=$A86))&gt;0)*DN$5:DN$64))</f>
        <v>0</v>
      </c>
      <c r="DO86" s="21" t="n">
        <f aca="false">IF($A86="",0,SUMPRODUCT(((($C$5:$C$64=$A86)+($D$5:$D$64=$A86)+($E$5:$E$64=$A86)+($F$5:$F$64=$A86))&gt;0)*DO$5:DO$64))</f>
        <v>0</v>
      </c>
      <c r="DP86" s="21" t="n">
        <f aca="false">IF($A86="",0,SUMPRODUCT(((($C$5:$C$64=$A86)+($D$5:$D$64=$A86)+($E$5:$E$64=$A86)+($F$5:$F$64=$A86))&gt;0)*DP$5:DP$64))</f>
        <v>0</v>
      </c>
      <c r="DQ86" s="21" t="n">
        <f aca="false">IF($A86="",0,SUMPRODUCT(((($C$5:$C$64=$A86)+($D$5:$D$64=$A86)+($E$5:$E$64=$A86)+($F$5:$F$64=$A86))&gt;0)*DQ$5:DQ$64))</f>
        <v>0</v>
      </c>
      <c r="DR86" s="21" t="n">
        <f aca="false">IF($A86="",0,SUMPRODUCT(((($C$5:$C$64=$A86)+($D$5:$D$64=$A86)+($E$5:$E$64=$A86)+($F$5:$F$64=$A86))&gt;0)*DR$5:DR$64))</f>
        <v>0</v>
      </c>
      <c r="DS86" s="21" t="n">
        <f aca="false">IF($A86="",0,SUMPRODUCT(((($C$5:$C$64=$A86)+($D$5:$D$64=$A86)+($E$5:$E$64=$A86)+($F$5:$F$64=$A86))&gt;0)*DS$5:DS$64))</f>
        <v>0</v>
      </c>
      <c r="DT86" s="21" t="n">
        <f aca="false">IF($A86="",0,SUMPRODUCT(((($C$5:$C$64=$A86)+($D$5:$D$64=$A86)+($E$5:$E$64=$A86)+($F$5:$F$64=$A86))&gt;0)*DT$5:DT$64))</f>
        <v>0</v>
      </c>
      <c r="DU86" s="21" t="n">
        <f aca="false">IF($A86="",0,SUMPRODUCT(((($C$5:$C$64=$A86)+($D$5:$D$64=$A86)+($E$5:$E$64=$A86)+($F$5:$F$64=$A86))&gt;0)*DU$5:DU$64))</f>
        <v>0</v>
      </c>
      <c r="DV86" s="21" t="n">
        <f aca="false">IF($A86="",0,SUMPRODUCT(((($C$5:$C$64=$A86)+($D$5:$D$64=$A86)+($E$5:$E$64=$A86)+($F$5:$F$64=$A86))&gt;0)*DV$5:DV$64))</f>
        <v>0</v>
      </c>
      <c r="DW86" s="21" t="n">
        <f aca="false">IF($A86="",0,SUMPRODUCT(((($C$5:$C$64=$A86)+($D$5:$D$64=$A86)+($E$5:$E$64=$A86)+($F$5:$F$64=$A86))&gt;0)*DW$5:DW$64))</f>
        <v>0</v>
      </c>
      <c r="DX86" s="21" t="n">
        <f aca="false">IF($A86="",0,SUMPRODUCT(((($C$5:$C$64=$A86)+($D$5:$D$64=$A86)+($E$5:$E$64=$A86)+($F$5:$F$64=$A86))&gt;0)*DX$5:DX$64))</f>
        <v>0</v>
      </c>
      <c r="DY86" s="21" t="n">
        <f aca="false">IF($A86="",0,SUMPRODUCT(((($C$5:$C$64=$A86)+($D$5:$D$64=$A86)+($E$5:$E$64=$A86)+($F$5:$F$64=$A86))&gt;0)*DY$5:DY$64))</f>
        <v>0</v>
      </c>
      <c r="DZ86" s="21" t="n">
        <f aca="false">IF($A86="",0,SUMPRODUCT(((($C$5:$C$64=$A86)+($D$5:$D$64=$A86)+($E$5:$E$64=$A86)+($F$5:$F$64=$A86))&gt;0)*DZ$5:DZ$64))</f>
        <v>0</v>
      </c>
      <c r="EA86" s="21" t="n">
        <f aca="false">IF($A86="",0,SUMPRODUCT(((($C$5:$C$64=$A86)+($D$5:$D$64=$A86)+($E$5:$E$64=$A86)+($F$5:$F$64=$A86))&gt;0)*EA$5:EA$64))</f>
        <v>0</v>
      </c>
      <c r="EB86" s="21" t="n">
        <f aca="false">IF($A86="",0,SUMPRODUCT(((($C$5:$C$64=$A86)+($D$5:$D$64=$A86)+($E$5:$E$64=$A86)+($F$5:$F$64=$A86))&gt;0)*EB$5:EB$64))</f>
        <v>0</v>
      </c>
      <c r="EC86" s="21" t="n">
        <f aca="false">IF($A86="",0,SUMPRODUCT(((($C$5:$C$64=$A86)+($D$5:$D$64=$A86)+($E$5:$E$64=$A86)+($F$5:$F$64=$A86))&gt;0)*EC$5:EC$64))</f>
        <v>0</v>
      </c>
      <c r="ED86" s="21" t="n">
        <f aca="false">IF($A86="",0,SUMPRODUCT(((($C$5:$C$64=$A86)+($D$5:$D$64=$A86)+($E$5:$E$64=$A86)+($F$5:$F$64=$A86))&gt;0)*ED$5:ED$64))</f>
        <v>0</v>
      </c>
      <c r="EE86" s="21" t="n">
        <f aca="false">IF($A86="",0,SUMPRODUCT(((($C$5:$C$64=$A86)+($D$5:$D$64=$A86)+($E$5:$E$64=$A86)+($F$5:$F$64=$A86))&gt;0)*EE$5:EE$64))</f>
        <v>0</v>
      </c>
      <c r="EF86" s="21" t="n">
        <f aca="false">IF($A86="",0,SUMPRODUCT(((($C$5:$C$64=$A86)+($D$5:$D$64=$A86)+($E$5:$E$64=$A86)+($F$5:$F$64=$A86))&gt;0)*EF$5:EF$64))</f>
        <v>0</v>
      </c>
      <c r="EG86" s="21" t="n">
        <f aca="false">IF($A86="",0,SUMPRODUCT(((($C$5:$C$64=$A86)+($D$5:$D$64=$A86)+($E$5:$E$64=$A86)+($F$5:$F$64=$A86))&gt;0)*EG$5:EG$64))</f>
        <v>0</v>
      </c>
      <c r="EH86" s="21" t="n">
        <f aca="false">IF($A86="",0,SUMPRODUCT(((($C$5:$C$64=$A86)+($D$5:$D$64=$A86)+($E$5:$E$64=$A86)+($F$5:$F$64=$A86))&gt;0)*EH$5:EH$64))</f>
        <v>0</v>
      </c>
      <c r="EI86" s="21" t="n">
        <f aca="false">IF($A86="",0,SUMPRODUCT(((($C$5:$C$64=$A86)+($D$5:$D$64=$A86)+($E$5:$E$64=$A86)+($F$5:$F$64=$A86))&gt;0)*EI$5:EI$64))</f>
        <v>0</v>
      </c>
      <c r="EJ86" s="21" t="n">
        <f aca="false">IF($A86="",0,SUMPRODUCT(((($C$5:$C$64=$A86)+($D$5:$D$64=$A86)+($E$5:$E$64=$A86)+($F$5:$F$64=$A86))&gt;0)*EJ$5:EJ$64))</f>
        <v>0</v>
      </c>
      <c r="EK86" s="21" t="n">
        <f aca="false">IF($A86="",0,SUMPRODUCT(((($C$5:$C$64=$A86)+($D$5:$D$64=$A86)+($E$5:$E$64=$A86)+($F$5:$F$64=$A86))&gt;0)*EK$5:EK$64))</f>
        <v>0</v>
      </c>
      <c r="EL86" s="21" t="n">
        <f aca="false">IF($A86="",0,SUMPRODUCT(((($C$5:$C$64=$A86)+($D$5:$D$64=$A86)+($E$5:$E$64=$A86)+($F$5:$F$64=$A86))&gt;0)*EL$5:EL$64))</f>
        <v>0</v>
      </c>
      <c r="EM86" s="21" t="n">
        <f aca="false">IF($A86="",0,SUMPRODUCT(((($C$5:$C$64=$A86)+($D$5:$D$64=$A86)+($E$5:$E$64=$A86)+($F$5:$F$64=$A86))&gt;0)*EM$5:EM$64))</f>
        <v>0</v>
      </c>
      <c r="EN86" s="21" t="n">
        <f aca="false">IF($A86="",0,SUMPRODUCT(((($C$5:$C$64=$A86)+($D$5:$D$64=$A86)+($E$5:$E$64=$A86)+($F$5:$F$64=$A86))&gt;0)*EN$5:EN$64))</f>
        <v>0</v>
      </c>
      <c r="EO86" s="21" t="n">
        <f aca="false">IF($A86="",0,SUMPRODUCT(((($C$5:$C$64=$A86)+($D$5:$D$64=$A86)+($E$5:$E$64=$A86)+($F$5:$F$64=$A86))&gt;0)*EO$5:EO$64))</f>
        <v>0</v>
      </c>
      <c r="EP86" s="21" t="n">
        <f aca="false">IF($A86="",0,SUMPRODUCT(((($C$5:$C$64=$A86)+($D$5:$D$64=$A86)+($E$5:$E$64=$A86)+($F$5:$F$64=$A86))&gt;0)*EP$5:EP$64))</f>
        <v>0</v>
      </c>
      <c r="EQ86" s="21" t="n">
        <f aca="false">IF($A86="",0,SUMPRODUCT(((($C$5:$C$64=$A86)+($D$5:$D$64=$A86)+($E$5:$E$64=$A86)+($F$5:$F$64=$A86))&gt;0)*EQ$5:EQ$64))</f>
        <v>0</v>
      </c>
      <c r="ER86" s="21" t="n">
        <f aca="false">IF($A86="",0,SUMPRODUCT(((($C$5:$C$64=$A86)+($D$5:$D$64=$A86)+($E$5:$E$64=$A86)+($F$5:$F$64=$A86))&gt;0)*ER$5:ER$64))</f>
        <v>0</v>
      </c>
      <c r="ES86" s="21" t="n">
        <f aca="false">IF($A86="",0,SUMPRODUCT(((($C$5:$C$64=$A86)+($D$5:$D$64=$A86)+($E$5:$E$64=$A86)+($F$5:$F$64=$A86))&gt;0)*ES$5:ES$64))</f>
        <v>0</v>
      </c>
      <c r="ET86" s="21" t="n">
        <f aca="false">IF($A86="",0,SUMPRODUCT(((($C$5:$C$64=$A86)+($D$5:$D$64=$A86)+($E$5:$E$64=$A86)+($F$5:$F$64=$A86))&gt;0)*ET$5:ET$64))</f>
        <v>0</v>
      </c>
      <c r="EU86" s="21" t="n">
        <f aca="false">IF($A86="",0,SUMPRODUCT(((($C$5:$C$64=$A86)+($D$5:$D$64=$A86)+($E$5:$E$64=$A86)+($F$5:$F$64=$A86))&gt;0)*EU$5:EU$64))</f>
        <v>0</v>
      </c>
      <c r="EV86" s="21" t="n">
        <f aca="false">IF($A86="",0,SUMPRODUCT(((($C$5:$C$64=$A86)+($D$5:$D$64=$A86)+($E$5:$E$64=$A86)+($F$5:$F$64=$A86))&gt;0)*EV$5:EV$64))</f>
        <v>0</v>
      </c>
      <c r="EW86" s="21" t="n">
        <f aca="false">IF($A86="",0,SUMPRODUCT(((($C$5:$C$64=$A86)+($D$5:$D$64=$A86)+($E$5:$E$64=$A86)+($F$5:$F$64=$A86))&gt;0)*EW$5:EW$64))</f>
        <v>0</v>
      </c>
      <c r="EX86" s="21" t="n">
        <f aca="false">IF($A86="",0,SUMPRODUCT(((($C$5:$C$64=$A86)+($D$5:$D$64=$A86)+($E$5:$E$64=$A86)+($F$5:$F$64=$A86))&gt;0)*EX$5:EX$64))</f>
        <v>0</v>
      </c>
      <c r="EY86" s="21" t="n">
        <f aca="false">IF($A86="",0,SUMPRODUCT(((($C$5:$C$64=$A86)+($D$5:$D$64=$A86)+($E$5:$E$64=$A86)+($F$5:$F$64=$A86))&gt;0)*EY$5:EY$64))</f>
        <v>0</v>
      </c>
      <c r="EZ86" s="21" t="n">
        <f aca="false">IF($A86="",0,SUMPRODUCT(((($C$5:$C$64=$A86)+($D$5:$D$64=$A86)+($E$5:$E$64=$A86)+($F$5:$F$64=$A86))&gt;0)*EZ$5:EZ$64))</f>
        <v>0</v>
      </c>
      <c r="FA86" s="21" t="n">
        <f aca="false">IF($A86="",0,SUMPRODUCT(((($C$5:$C$64=$A86)+($D$5:$D$64=$A86)+($E$5:$E$64=$A86)+($F$5:$F$64=$A86))&gt;0)*FA$5:FA$64))</f>
        <v>0</v>
      </c>
      <c r="FB86" s="21" t="n">
        <f aca="false">IF($A86="",0,SUMPRODUCT(((($C$5:$C$64=$A86)+($D$5:$D$64=$A86)+($E$5:$E$64=$A86)+($F$5:$F$64=$A86))&gt;0)*FB$5:FB$64))</f>
        <v>0</v>
      </c>
      <c r="FC86" s="21" t="n">
        <f aca="false">IF($A86="",0,SUMPRODUCT(((($C$5:$C$64=$A86)+($D$5:$D$64=$A86)+($E$5:$E$64=$A86)+($F$5:$F$64=$A86))&gt;0)*FC$5:FC$64))</f>
        <v>0</v>
      </c>
      <c r="FD86" s="21" t="n">
        <f aca="false">IF($A86="",0,SUMPRODUCT(((($C$5:$C$64=$A86)+($D$5:$D$64=$A86)+($E$5:$E$64=$A86)+($F$5:$F$64=$A86))&gt;0)*FD$5:FD$64))</f>
        <v>0</v>
      </c>
      <c r="FE86" s="21" t="n">
        <f aca="false">IF($A86="",0,SUMPRODUCT(((($C$5:$C$64=$A86)+($D$5:$D$64=$A86)+($E$5:$E$64=$A86)+($F$5:$F$64=$A86))&gt;0)*FE$5:FE$64))</f>
        <v>0</v>
      </c>
      <c r="FF86" s="21" t="n">
        <f aca="false">IF($A86="",0,SUMPRODUCT(((($C$5:$C$64=$A86)+($D$5:$D$64=$A86)+($E$5:$E$64=$A86)+($F$5:$F$64=$A86))&gt;0)*FF$5:FF$64))</f>
        <v>0</v>
      </c>
      <c r="FG86" s="21" t="n">
        <f aca="false">IF($A86="",0,SUMPRODUCT(((($C$5:$C$64=$A86)+($D$5:$D$64=$A86)+($E$5:$E$64=$A86)+($F$5:$F$64=$A86))&gt;0)*FG$5:FG$64))</f>
        <v>0</v>
      </c>
      <c r="FH86" s="21" t="n">
        <f aca="false">IF($A86="",0,SUMPRODUCT(((($C$5:$C$64=$A86)+($D$5:$D$64=$A86)+($E$5:$E$64=$A86)+($F$5:$F$64=$A86))&gt;0)*FH$5:FH$64))</f>
        <v>0</v>
      </c>
      <c r="FI86" s="21" t="n">
        <f aca="false">IF($A86="",0,SUMPRODUCT(((($C$5:$C$64=$A86)+($D$5:$D$64=$A86)+($E$5:$E$64=$A86)+($F$5:$F$64=$A86))&gt;0)*FI$5:FI$64))</f>
        <v>0</v>
      </c>
      <c r="FJ86" s="21" t="n">
        <f aca="false">IF($A86="",0,SUMPRODUCT(((($C$5:$C$64=$A86)+($D$5:$D$64=$A86)+($E$5:$E$64=$A86)+($F$5:$F$64=$A86))&gt;0)*FJ$5:FJ$64))</f>
        <v>0</v>
      </c>
      <c r="FK86" s="21" t="n">
        <f aca="false">IF($A86="",0,SUMPRODUCT(((($C$5:$C$64=$A86)+($D$5:$D$64=$A86)+($E$5:$E$64=$A86)+($F$5:$F$64=$A86))&gt;0)*FK$5:FK$64))</f>
        <v>0</v>
      </c>
      <c r="FL86" s="21" t="n">
        <f aca="false">IF($A86="",0,SUMPRODUCT(((($C$5:$C$64=$A86)+($D$5:$D$64=$A86)+($E$5:$E$64=$A86)+($F$5:$F$64=$A86))&gt;0)*FL$5:FL$64))</f>
        <v>0</v>
      </c>
      <c r="FM86" s="21" t="n">
        <f aca="false">IF($A86="",0,SUMPRODUCT(((($C$5:$C$64=$A86)+($D$5:$D$64=$A86)+($E$5:$E$64=$A86)+($F$5:$F$64=$A86))&gt;0)*FM$5:FM$64))</f>
        <v>0</v>
      </c>
      <c r="FN86" s="21" t="n">
        <f aca="false">IF($A86="",0,SUMPRODUCT(((($C$5:$C$64=$A86)+($D$5:$D$64=$A86)+($E$5:$E$64=$A86)+($F$5:$F$64=$A86))&gt;0)*FN$5:FN$64))</f>
        <v>0</v>
      </c>
      <c r="FO86" s="21" t="n">
        <f aca="false">IF($A86="",0,SUMPRODUCT(((($C$5:$C$64=$A86)+($D$5:$D$64=$A86)+($E$5:$E$64=$A86)+($F$5:$F$64=$A86))&gt;0)*FO$5:FO$64))</f>
        <v>0</v>
      </c>
      <c r="FP86" s="21" t="n">
        <f aca="false">IF($A86="",0,SUMPRODUCT(((($C$5:$C$64=$A86)+($D$5:$D$64=$A86)+($E$5:$E$64=$A86)+($F$5:$F$64=$A86))&gt;0)*FP$5:FP$64))</f>
        <v>0</v>
      </c>
      <c r="FQ86" s="21" t="n">
        <f aca="false">IF($A86="",0,SUMPRODUCT(((($C$5:$C$64=$A86)+($D$5:$D$64=$A86)+($E$5:$E$64=$A86)+($F$5:$F$64=$A86))&gt;0)*FQ$5:FQ$64))</f>
        <v>0</v>
      </c>
      <c r="FR86" s="21" t="n">
        <f aca="false">IF($A86="",0,SUMPRODUCT(((($C$5:$C$64=$A86)+($D$5:$D$64=$A86)+($E$5:$E$64=$A86)+($F$5:$F$64=$A86))&gt;0)*FR$5:FR$64))</f>
        <v>0</v>
      </c>
      <c r="FS86" s="21" t="n">
        <f aca="false">IF($A86="",0,SUMPRODUCT(((($C$5:$C$64=$A86)+($D$5:$D$64=$A86)+($E$5:$E$64=$A86)+($F$5:$F$64=$A86))&gt;0)*FS$5:FS$64))</f>
        <v>0</v>
      </c>
      <c r="FT86" s="21" t="n">
        <f aca="false">IF($A86="",0,SUMPRODUCT(((($C$5:$C$64=$A86)+($D$5:$D$64=$A86)+($E$5:$E$64=$A86)+($F$5:$F$64=$A86))&gt;0)*FT$5:FT$64))</f>
        <v>0</v>
      </c>
      <c r="FU86" s="21" t="n">
        <f aca="false">IF($A86="",0,SUMPRODUCT(((($C$5:$C$64=$A86)+($D$5:$D$64=$A86)+($E$5:$E$64=$A86)+($F$5:$F$64=$A86))&gt;0)*FU$5:FU$64))</f>
        <v>0</v>
      </c>
      <c r="FV86" s="21" t="n">
        <f aca="false">IF($A86="",0,SUMPRODUCT(((($C$5:$C$64=$A86)+($D$5:$D$64=$A86)+($E$5:$E$64=$A86)+($F$5:$F$64=$A86))&gt;0)*FV$5:FV$64))</f>
        <v>0</v>
      </c>
      <c r="FW86" s="21" t="n">
        <f aca="false">IF($A86="",0,SUMPRODUCT(((($C$5:$C$64=$A86)+($D$5:$D$64=$A86)+($E$5:$E$64=$A86)+($F$5:$F$64=$A86))&gt;0)*FW$5:FW$64))</f>
        <v>0</v>
      </c>
      <c r="FX86" s="21" t="n">
        <f aca="false">IF($A86="",0,SUMPRODUCT(((($C$5:$C$64=$A86)+($D$5:$D$64=$A86)+($E$5:$E$64=$A86)+($F$5:$F$64=$A86))&gt;0)*FX$5:FX$64))</f>
        <v>0</v>
      </c>
      <c r="FY86" s="21" t="n">
        <f aca="false">IF($A86="",0,SUMPRODUCT(((($C$5:$C$64=$A86)+($D$5:$D$64=$A86)+($E$5:$E$64=$A86)+($F$5:$F$64=$A86))&gt;0)*FY$5:FY$64))</f>
        <v>0</v>
      </c>
      <c r="FZ86" s="21" t="n">
        <f aca="false">IF($A86="",0,SUMPRODUCT(((($C$5:$C$64=$A86)+($D$5:$D$64=$A86)+($E$5:$E$64=$A86)+($F$5:$F$64=$A86))&gt;0)*FZ$5:FZ$64))</f>
        <v>0</v>
      </c>
      <c r="GA86" s="21" t="n">
        <f aca="false">IF($A86="",0,SUMPRODUCT(((($C$5:$C$64=$A86)+($D$5:$D$64=$A86)+($E$5:$E$64=$A86)+($F$5:$F$64=$A86))&gt;0)*GA$5:GA$64))</f>
        <v>0</v>
      </c>
      <c r="GB86" s="21" t="n">
        <f aca="false">IF($A86="",0,SUMPRODUCT(((($C$5:$C$64=$A86)+($D$5:$D$64=$A86)+($E$5:$E$64=$A86)+($F$5:$F$64=$A86))&gt;0)*GB$5:GB$64))</f>
        <v>0</v>
      </c>
      <c r="GC86" s="21" t="n">
        <f aca="false">IF($A86="",0,SUMPRODUCT(((($C$5:$C$64=$A86)+($D$5:$D$64=$A86)+($E$5:$E$64=$A86)+($F$5:$F$64=$A86))&gt;0)*GC$5:GC$64))</f>
        <v>0</v>
      </c>
      <c r="GD86" s="21" t="n">
        <f aca="false">IF($A86="",0,SUMPRODUCT(((($C$5:$C$64=$A86)+($D$5:$D$64=$A86)+($E$5:$E$64=$A86)+($F$5:$F$64=$A86))&gt;0)*GD$5:GD$64))</f>
        <v>0</v>
      </c>
      <c r="GE86" s="21" t="n">
        <f aca="false">IF($A86="",0,SUMPRODUCT(((($C$5:$C$64=$A86)+($D$5:$D$64=$A86)+($E$5:$E$64=$A86)+($F$5:$F$64=$A86))&gt;0)*GE$5:GE$64))</f>
        <v>0</v>
      </c>
      <c r="GF86" s="21" t="n">
        <f aca="false">IF($A86="",0,SUMPRODUCT(((($C$5:$C$64=$A86)+($D$5:$D$64=$A86)+($E$5:$E$64=$A86)+($F$5:$F$64=$A86))&gt;0)*GF$5:GF$64))</f>
        <v>0</v>
      </c>
      <c r="GG86" s="21" t="n">
        <f aca="false">IF($A86="",0,SUMPRODUCT(((($C$5:$C$64=$A86)+($D$5:$D$64=$A86)+($E$5:$E$64=$A86)+($F$5:$F$64=$A86))&gt;0)*GG$5:GG$64))</f>
        <v>0</v>
      </c>
      <c r="GH86" s="21" t="n">
        <f aca="false">IF($A86="",0,SUMPRODUCT(((($C$5:$C$64=$A86)+($D$5:$D$64=$A86)+($E$5:$E$64=$A86)+($F$5:$F$64=$A86))&gt;0)*GH$5:GH$64))</f>
        <v>0</v>
      </c>
      <c r="GI86" s="21" t="n">
        <f aca="false">IF($A86="",0,SUMPRODUCT(((($C$5:$C$64=$A86)+($D$5:$D$64=$A86)+($E$5:$E$64=$A86)+($F$5:$F$64=$A86))&gt;0)*GI$5:GI$64))</f>
        <v>0</v>
      </c>
      <c r="GJ86" s="21" t="n">
        <f aca="false">IF($A86="",0,SUMPRODUCT(((($C$5:$C$64=$A86)+($D$5:$D$64=$A86)+($E$5:$E$64=$A86)+($F$5:$F$64=$A86))&gt;0)*GJ$5:GJ$64))</f>
        <v>0</v>
      </c>
      <c r="GK86" s="21" t="n">
        <f aca="false">IF($A86="",0,SUMPRODUCT(((($C$5:$C$64=$A86)+($D$5:$D$64=$A86)+($E$5:$E$64=$A86)+($F$5:$F$64=$A86))&gt;0)*GK$5:GK$64))</f>
        <v>0</v>
      </c>
      <c r="GL86" s="21" t="n">
        <f aca="false">IF($A86="",0,SUMPRODUCT(((($C$5:$C$64=$A86)+($D$5:$D$64=$A86)+($E$5:$E$64=$A86)+($F$5:$F$64=$A86))&gt;0)*GL$5:GL$64))</f>
        <v>0</v>
      </c>
      <c r="GM86" s="21" t="n">
        <f aca="false">IF($A86="",0,SUMPRODUCT(((($C$5:$C$64=$A86)+($D$5:$D$64=$A86)+($E$5:$E$64=$A86)+($F$5:$F$64=$A86))&gt;0)*GM$5:GM$64))</f>
        <v>0</v>
      </c>
      <c r="GN86" s="21" t="n">
        <f aca="false">IF($A86="",0,SUMPRODUCT(((($C$5:$C$64=$A86)+($D$5:$D$64=$A86)+($E$5:$E$64=$A86)+($F$5:$F$64=$A86))&gt;0)*GN$5:GN$64))</f>
        <v>0</v>
      </c>
      <c r="GO86" s="21" t="n">
        <f aca="false">IF($A86="",0,SUMPRODUCT(((($C$5:$C$64=$A86)+($D$5:$D$64=$A86)+($E$5:$E$64=$A86)+($F$5:$F$64=$A86))&gt;0)*GO$5:GO$64))</f>
        <v>0</v>
      </c>
      <c r="GP86" s="21" t="n">
        <f aca="false">IF($A86="",0,SUMPRODUCT(((($C$5:$C$64=$A86)+($D$5:$D$64=$A86)+($E$5:$E$64=$A86)+($F$5:$F$64=$A86))&gt;0)*GP$5:GP$64))</f>
        <v>0</v>
      </c>
      <c r="GQ86" s="21" t="n">
        <f aca="false">IF($A86="",0,SUMPRODUCT(((($C$5:$C$64=$A86)+($D$5:$D$64=$A86)+($E$5:$E$64=$A86)+($F$5:$F$64=$A86))&gt;0)*GQ$5:GQ$64))</f>
        <v>0</v>
      </c>
      <c r="GR86" s="21" t="n">
        <f aca="false">IF($A86="",0,SUMPRODUCT(((($C$5:$C$64=$A86)+($D$5:$D$64=$A86)+($E$5:$E$64=$A86)+($F$5:$F$64=$A86))&gt;0)*GR$5:GR$64))</f>
        <v>0</v>
      </c>
      <c r="GS86" s="21" t="n">
        <f aca="false">IF($A86="",0,SUMPRODUCT(((($C$5:$C$64=$A86)+($D$5:$D$64=$A86)+($E$5:$E$64=$A86)+($F$5:$F$64=$A86))&gt;0)*GS$5:GS$64))</f>
        <v>0</v>
      </c>
      <c r="GT86" s="21" t="n">
        <f aca="false">IF($A86="",0,SUMPRODUCT(((($C$5:$C$64=$A86)+($D$5:$D$64=$A86)+($E$5:$E$64=$A86)+($F$5:$F$64=$A86))&gt;0)*GT$5:GT$64))</f>
        <v>0</v>
      </c>
      <c r="GU86" s="21" t="n">
        <f aca="false">IF($A86="",0,SUMPRODUCT(((($C$5:$C$64=$A86)+($D$5:$D$64=$A86)+($E$5:$E$64=$A86)+($F$5:$F$64=$A86))&gt;0)*GU$5:GU$64))</f>
        <v>0</v>
      </c>
      <c r="GV86" s="21" t="n">
        <f aca="false">IF($A86="",0,SUMPRODUCT(((($C$5:$C$64=$A86)+($D$5:$D$64=$A86)+($E$5:$E$64=$A86)+($F$5:$F$64=$A86))&gt;0)*GV$5:GV$64))</f>
        <v>0</v>
      </c>
      <c r="GW86" s="21" t="n">
        <f aca="false">IF($A86="",0,SUMPRODUCT(((($C$5:$C$64=$A86)+($D$5:$D$64=$A86)+($E$5:$E$64=$A86)+($F$5:$F$64=$A86))&gt;0)*GW$5:GW$64))</f>
        <v>0</v>
      </c>
      <c r="GX86" s="21" t="n">
        <f aca="false">IF($A86="",0,SUMPRODUCT(((($C$5:$C$64=$A86)+($D$5:$D$64=$A86)+($E$5:$E$64=$A86)+($F$5:$F$64=$A86))&gt;0)*GX$5:GX$64))</f>
        <v>0</v>
      </c>
      <c r="GY86" s="21" t="n">
        <f aca="false">IF($A86="",0,SUMPRODUCT(((($C$5:$C$64=$A86)+($D$5:$D$64=$A86)+($E$5:$E$64=$A86)+($F$5:$F$64=$A86))&gt;0)*GY$5:GY$64))</f>
        <v>0</v>
      </c>
      <c r="GZ86" s="21" t="n">
        <f aca="false">IF($A86="",0,SUMPRODUCT(((($C$5:$C$64=$A86)+($D$5:$D$64=$A86)+($E$5:$E$64=$A86)+($F$5:$F$64=$A86))&gt;0)*GZ$5:GZ$64))</f>
        <v>0</v>
      </c>
      <c r="HA86" s="21" t="n">
        <f aca="false">IF($A86="",0,SUMPRODUCT(((($C$5:$C$64=$A86)+($D$5:$D$64=$A86)+($E$5:$E$64=$A86)+($F$5:$F$64=$A86))&gt;0)*HA$5:HA$64))</f>
        <v>0</v>
      </c>
      <c r="HB86" s="21" t="n">
        <f aca="false">IF($A86="",0,SUMPRODUCT(((($C$5:$C$64=$A86)+($D$5:$D$64=$A86)+($E$5:$E$64=$A86)+($F$5:$F$64=$A86))&gt;0)*HB$5:HB$64))</f>
        <v>0</v>
      </c>
      <c r="HC86" s="21" t="n">
        <f aca="false">IF($A86="",0,SUMPRODUCT(((($C$5:$C$64=$A86)+($D$5:$D$64=$A86)+($E$5:$E$64=$A86)+($F$5:$F$64=$A86))&gt;0)*HC$5:HC$64))</f>
        <v>0</v>
      </c>
      <c r="HD86" s="21" t="n">
        <f aca="false">IF($A86="",0,SUMPRODUCT(((($C$5:$C$64=$A86)+($D$5:$D$64=$A86)+($E$5:$E$64=$A86)+($F$5:$F$64=$A86))&gt;0)*HD$5:HD$64))</f>
        <v>0</v>
      </c>
      <c r="HE86" s="21" t="n">
        <f aca="false">IF($A86="",0,SUMPRODUCT(((($C$5:$C$64=$A86)+($D$5:$D$64=$A86)+($E$5:$E$64=$A86)+($F$5:$F$64=$A86))&gt;0)*HE$5:HE$64))</f>
        <v>0</v>
      </c>
      <c r="HF86" s="21" t="n">
        <f aca="false">IF($A86="",0,SUMPRODUCT(((($C$5:$C$64=$A86)+($D$5:$D$64=$A86)+($E$5:$E$64=$A86)+($F$5:$F$64=$A86))&gt;0)*HF$5:HF$64))</f>
        <v>0</v>
      </c>
      <c r="HG86" s="21" t="n">
        <f aca="false">IF($A86="",0,SUMPRODUCT(((($C$5:$C$64=$A86)+($D$5:$D$64=$A86)+($E$5:$E$64=$A86)+($F$5:$F$64=$A86))&gt;0)*HG$5:HG$64))</f>
        <v>0</v>
      </c>
      <c r="HH86" s="21" t="n">
        <f aca="false">IF($A86="",0,SUMPRODUCT(((($C$5:$C$64=$A86)+($D$5:$D$64=$A86)+($E$5:$E$64=$A86)+($F$5:$F$64=$A86))&gt;0)*HH$5:HH$64))</f>
        <v>0</v>
      </c>
      <c r="HI86" s="21" t="n">
        <f aca="false">IF($A86="",0,SUMPRODUCT(((($C$5:$C$64=$A86)+($D$5:$D$64=$A86)+($E$5:$E$64=$A86)+($F$5:$F$64=$A86))&gt;0)*HI$5:HI$64))</f>
        <v>0</v>
      </c>
      <c r="HJ86" s="21" t="n">
        <f aca="false">IF($A86="",0,SUMPRODUCT(((($C$5:$C$64=$A86)+($D$5:$D$64=$A86)+($E$5:$E$64=$A86)+($F$5:$F$64=$A86))&gt;0)*HJ$5:HJ$64))</f>
        <v>0</v>
      </c>
      <c r="HK86" s="21" t="n">
        <f aca="false">IF($A86="",0,SUMPRODUCT(((($C$5:$C$64=$A86)+($D$5:$D$64=$A86)+($E$5:$E$64=$A86)+($F$5:$F$64=$A86))&gt;0)*HK$5:HK$64))</f>
        <v>0</v>
      </c>
      <c r="HL86" s="21" t="n">
        <f aca="false">IF($A86="",0,SUMPRODUCT(((($C$5:$C$64=$A86)+($D$5:$D$64=$A86)+($E$5:$E$64=$A86)+($F$5:$F$64=$A86))&gt;0)*HL$5:HL$64))</f>
        <v>0</v>
      </c>
      <c r="HM86" s="21" t="n">
        <f aca="false">IF($A86="",0,SUMPRODUCT(((($C$5:$C$64=$A86)+($D$5:$D$64=$A86)+($E$5:$E$64=$A86)+($F$5:$F$64=$A86))&gt;0)*HM$5:HM$64))</f>
        <v>0</v>
      </c>
      <c r="HN86" s="21" t="n">
        <f aca="false">IF($A86="",0,SUMPRODUCT(((($C$5:$C$64=$A86)+($D$5:$D$64=$A86)+($E$5:$E$64=$A86)+($F$5:$F$64=$A86))&gt;0)*HN$5:HN$64))</f>
        <v>0</v>
      </c>
      <c r="HO86" s="21" t="n">
        <f aca="false">IF($A86="",0,SUMPRODUCT(((($C$5:$C$64=$A86)+($D$5:$D$64=$A86)+($E$5:$E$64=$A86)+($F$5:$F$64=$A86))&gt;0)*HO$5:HO$64))</f>
        <v>0</v>
      </c>
      <c r="HP86" s="21" t="n">
        <f aca="false">IF($A86="",0,SUMPRODUCT(((($C$5:$C$64=$A86)+($D$5:$D$64=$A86)+($E$5:$E$64=$A86)+($F$5:$F$64=$A86))&gt;0)*HP$5:HP$64))</f>
        <v>0</v>
      </c>
      <c r="HQ86" s="21" t="n">
        <f aca="false">IF($A86="",0,SUMPRODUCT(((($C$5:$C$64=$A86)+($D$5:$D$64=$A86)+($E$5:$E$64=$A86)+($F$5:$F$64=$A86))&gt;0)*HQ$5:HQ$64))</f>
        <v>0</v>
      </c>
      <c r="HR86" s="21" t="n">
        <f aca="false">IF($A86="",0,SUMPRODUCT(((($C$5:$C$64=$A86)+($D$5:$D$64=$A86)+($E$5:$E$64=$A86)+($F$5:$F$64=$A86))&gt;0)*HR$5:HR$64))</f>
        <v>0</v>
      </c>
      <c r="HS86" s="21" t="n">
        <f aca="false">IF($A86="",0,SUMPRODUCT(((($C$5:$C$64=$A86)+($D$5:$D$64=$A86)+($E$5:$E$64=$A86)+($F$5:$F$64=$A86))&gt;0)*HS$5:HS$64))</f>
        <v>0</v>
      </c>
      <c r="HT86" s="21" t="n">
        <f aca="false">IF($A86="",0,SUMPRODUCT(((($C$5:$C$64=$A86)+($D$5:$D$64=$A86)+($E$5:$E$64=$A86)+($F$5:$F$64=$A86))&gt;0)*HT$5:HT$64))</f>
        <v>0</v>
      </c>
      <c r="HU86" s="21" t="n">
        <f aca="false">IF($A86="",0,SUMPRODUCT(((($C$5:$C$64=$A86)+($D$5:$D$64=$A86)+($E$5:$E$64=$A86)+($F$5:$F$64=$A86))&gt;0)*HU$5:HU$64))</f>
        <v>0</v>
      </c>
      <c r="HV86" s="21" t="n">
        <f aca="false">IF($A86="",0,SUMPRODUCT(((($C$5:$C$64=$A86)+($D$5:$D$64=$A86)+($E$5:$E$64=$A86)+($F$5:$F$64=$A86))&gt;0)*HV$5:HV$64))</f>
        <v>0</v>
      </c>
      <c r="HW86" s="21" t="n">
        <f aca="false">IF($A86="",0,SUMPRODUCT(((($C$5:$C$64=$A86)+($D$5:$D$64=$A86)+($E$5:$E$64=$A86)+($F$5:$F$64=$A86))&gt;0)*HW$5:HW$64))</f>
        <v>0</v>
      </c>
      <c r="HX86" s="21" t="n">
        <f aca="false">IF($A86="",0,SUMPRODUCT(((($C$5:$C$64=$A86)+($D$5:$D$64=$A86)+($E$5:$E$64=$A86)+($F$5:$F$64=$A86))&gt;0)*HX$5:HX$64))</f>
        <v>0</v>
      </c>
      <c r="HY86" s="21" t="n">
        <f aca="false">IF($A86="",0,SUMPRODUCT(((($C$5:$C$64=$A86)+($D$5:$D$64=$A86)+($E$5:$E$64=$A86)+($F$5:$F$64=$A86))&gt;0)*HY$5:HY$64))</f>
        <v>0</v>
      </c>
      <c r="HZ86" s="21" t="n">
        <f aca="false">IF($A86="",0,SUMPRODUCT(((($C$5:$C$64=$A86)+($D$5:$D$64=$A86)+($E$5:$E$64=$A86)+($F$5:$F$64=$A86))&gt;0)*HZ$5:HZ$64))</f>
        <v>0</v>
      </c>
      <c r="IA86" s="21" t="n">
        <f aca="false">IF($A86="",0,SUMPRODUCT(((($C$5:$C$64=$A86)+($D$5:$D$64=$A86)+($E$5:$E$64=$A86)+($F$5:$F$64=$A86))&gt;0)*IA$5:IA$64))</f>
        <v>0</v>
      </c>
      <c r="IB86" s="21" t="n">
        <f aca="false">IF($A86="",0,SUMPRODUCT(((($C$5:$C$64=$A86)+($D$5:$D$64=$A86)+($E$5:$E$64=$A86)+($F$5:$F$64=$A86))&gt;0)*IB$5:IB$64))</f>
        <v>0</v>
      </c>
      <c r="IC86" s="21" t="n">
        <f aca="false">IF($A86="",0,SUMPRODUCT(((($C$5:$C$64=$A86)+($D$5:$D$64=$A86)+($E$5:$E$64=$A86)+($F$5:$F$64=$A86))&gt;0)*IC$5:IC$64))</f>
        <v>0</v>
      </c>
      <c r="ID86" s="21" t="n">
        <f aca="false">IF($A86="",0,SUMPRODUCT(((($C$5:$C$64=$A86)+($D$5:$D$64=$A86)+($E$5:$E$64=$A86)+($F$5:$F$64=$A86))&gt;0)*ID$5:ID$64))</f>
        <v>0</v>
      </c>
      <c r="IE86" s="21" t="n">
        <f aca="false">IF($A86="",0,SUMPRODUCT(((($C$5:$C$64=$A86)+($D$5:$D$64=$A86)+($E$5:$E$64=$A86)+($F$5:$F$64=$A86))&gt;0)*IE$5:IE$64))</f>
        <v>0</v>
      </c>
      <c r="IF86" s="21" t="n">
        <f aca="false">IF($A86="",0,SUMPRODUCT(((($C$5:$C$64=$A86)+($D$5:$D$64=$A86)+($E$5:$E$64=$A86)+($F$5:$F$64=$A86))&gt;0)*IF$5:IF$64))</f>
        <v>0</v>
      </c>
      <c r="IG86" s="21" t="n">
        <f aca="false">IF($A86="",0,SUMPRODUCT(((($C$5:$C$64=$A86)+($D$5:$D$64=$A86)+($E$5:$E$64=$A86)+($F$5:$F$64=$A86))&gt;0)*IG$5:IG$64))</f>
        <v>0</v>
      </c>
      <c r="IH86" s="21" t="n">
        <f aca="false">IF($A86="",0,SUMPRODUCT(((($C$5:$C$64=$A86)+($D$5:$D$64=$A86)+($E$5:$E$64=$A86)+($F$5:$F$64=$A86))&gt;0)*IH$5:IH$64))</f>
        <v>0</v>
      </c>
      <c r="II86" s="21" t="n">
        <f aca="false">IF($A86="",0,SUMPRODUCT(((($C$5:$C$64=$A86)+($D$5:$D$64=$A86)+($E$5:$E$64=$A86)+($F$5:$F$64=$A86))&gt;0)*II$5:II$64))</f>
        <v>0</v>
      </c>
      <c r="IJ86" s="21" t="n">
        <f aca="false">IF($A86="",0,SUMPRODUCT(((($C$5:$C$64=$A86)+($D$5:$D$64=$A86)+($E$5:$E$64=$A86)+($F$5:$F$64=$A86))&gt;0)*IJ$5:IJ$64))</f>
        <v>0</v>
      </c>
      <c r="IK86" s="21" t="n">
        <f aca="false">IF($A86="",0,SUMPRODUCT(((($C$5:$C$64=$A86)+($D$5:$D$64=$A86)+($E$5:$E$64=$A86)+($F$5:$F$64=$A86))&gt;0)*IK$5:IK$64))</f>
        <v>0</v>
      </c>
      <c r="IL86" s="21" t="n">
        <f aca="false">IF($A86="",0,SUMPRODUCT(((($C$5:$C$64=$A86)+($D$5:$D$64=$A86)+($E$5:$E$64=$A86)+($F$5:$F$64=$A86))&gt;0)*IL$5:IL$64))</f>
        <v>0</v>
      </c>
      <c r="IM86" s="21" t="n">
        <f aca="false">IF($A86="",0,SUMPRODUCT(((($C$5:$C$64=$A86)+($D$5:$D$64=$A86)+($E$5:$E$64=$A86)+($F$5:$F$64=$A86))&gt;0)*IM$5:IM$64))</f>
        <v>0</v>
      </c>
      <c r="IN86" s="21" t="n">
        <f aca="false">IF($A86="",0,SUMPRODUCT(((($C$5:$C$64=$A86)+($D$5:$D$64=$A86)+($E$5:$E$64=$A86)+($F$5:$F$64=$A86))&gt;0)*IN$5:IN$64))</f>
        <v>0</v>
      </c>
      <c r="IO86" s="21" t="n">
        <f aca="false">IF($A86="",0,SUMPRODUCT(((($C$5:$C$64=$A86)+($D$5:$D$64=$A86)+($E$5:$E$64=$A86)+($F$5:$F$64=$A86))&gt;0)*IO$5:IO$64))</f>
        <v>0</v>
      </c>
      <c r="IP86" s="21" t="n">
        <f aca="false">IF($A86="",0,SUMPRODUCT(((($C$5:$C$64=$A86)+($D$5:$D$64=$A86)+($E$5:$E$64=$A86)+($F$5:$F$64=$A86))&gt;0)*IP$5:IP$64))</f>
        <v>0</v>
      </c>
      <c r="IQ86" s="21" t="n">
        <f aca="false">IF($A86="",0,SUMPRODUCT(((($C$5:$C$64=$A86)+($D$5:$D$64=$A86)+($E$5:$E$64=$A86)+($F$5:$F$64=$A86))&gt;0)*IQ$5:IQ$64))</f>
        <v>0</v>
      </c>
      <c r="IR86" s="21" t="n">
        <f aca="false">IF($A86="",0,SUMPRODUCT(((($C$5:$C$64=$A86)+($D$5:$D$64=$A86)+($E$5:$E$64=$A86)+($F$5:$F$64=$A86))&gt;0)*IR$5:IR$64))</f>
        <v>0</v>
      </c>
      <c r="IS86" s="21" t="n">
        <f aca="false">IF($A86="",0,SUMPRODUCT(((($C$5:$C$64=$A86)+($D$5:$D$64=$A86)+($E$5:$E$64=$A86)+($F$5:$F$64=$A86))&gt;0)*IS$5:IS$64))</f>
        <v>0</v>
      </c>
      <c r="IT86" s="21" t="n">
        <f aca="false">IF($A86="",0,SUMPRODUCT(((($C$5:$C$64=$A86)+($D$5:$D$64=$A86)+($E$5:$E$64=$A86)+($F$5:$F$64=$A86))&gt;0)*IT$5:IT$64))</f>
        <v>0</v>
      </c>
      <c r="IU86" s="21" t="n">
        <f aca="false">IF($A86="",0,SUMPRODUCT(((($C$5:$C$64=$A86)+($D$5:$D$64=$A86)+($E$5:$E$64=$A86)+($F$5:$F$64=$A86))&gt;0)*IU$5:IU$64))</f>
        <v>0</v>
      </c>
      <c r="IV86" s="21" t="n">
        <f aca="false">IF($A86="",0,SUMPRODUCT(((($C$5:$C$64=$A86)+($D$5:$D$64=$A86)+($E$5:$E$64=$A86)+($F$5:$F$64=$A86))&gt;0)*IV$5:IV$64))</f>
        <v>0</v>
      </c>
      <c r="IW86" s="21" t="n">
        <f aca="false">IF($A86="",0,SUMPRODUCT(((($C$5:$C$64=$A86)+($D$5:$D$64=$A86)+($E$5:$E$64=$A86)+($F$5:$F$64=$A86))&gt;0)*IW$5:IW$64))</f>
        <v>0</v>
      </c>
      <c r="IX86" s="21" t="n">
        <f aca="false">IF($A86="",0,SUMPRODUCT(((($C$5:$C$64=$A86)+($D$5:$D$64=$A86)+($E$5:$E$64=$A86)+($F$5:$F$64=$A86))&gt;0)*IX$5:IX$64))</f>
        <v>0</v>
      </c>
      <c r="IY86" s="21" t="n">
        <f aca="false">IF($A86="",0,SUMPRODUCT(((($C$5:$C$64=$A86)+($D$5:$D$64=$A86)+($E$5:$E$64=$A86)+($F$5:$F$64=$A86))&gt;0)*IY$5:IY$64))</f>
        <v>0</v>
      </c>
      <c r="IZ86" s="21" t="n">
        <f aca="false">IF($A86="",0,SUMPRODUCT(((($C$5:$C$64=$A86)+($D$5:$D$64=$A86)+($E$5:$E$64=$A86)+($F$5:$F$64=$A86))&gt;0)*IZ$5:IZ$64))</f>
        <v>0</v>
      </c>
      <c r="JA86" s="21" t="n">
        <f aca="false">IF($A86="",0,SUMPRODUCT(((($C$5:$C$64=$A86)+($D$5:$D$64=$A86)+($E$5:$E$64=$A86)+($F$5:$F$64=$A86))&gt;0)*JA$5:JA$64))</f>
        <v>0</v>
      </c>
      <c r="JB86" s="21" t="n">
        <f aca="false">IF($A86="",0,SUMPRODUCT(((($C$5:$C$64=$A86)+($D$5:$D$64=$A86)+($E$5:$E$64=$A86)+($F$5:$F$64=$A86))&gt;0)*JB$5:JB$64))</f>
        <v>0</v>
      </c>
      <c r="JC86" s="21" t="n">
        <f aca="false">IF($A86="",0,SUMPRODUCT(((($C$5:$C$64=$A86)+($D$5:$D$64=$A86)+($E$5:$E$64=$A86)+($F$5:$F$64=$A86))&gt;0)*JC$5:JC$64))</f>
        <v>0</v>
      </c>
      <c r="JD86" s="21" t="n">
        <f aca="false">IF($A86="",0,SUMPRODUCT(((($C$5:$C$64=$A86)+($D$5:$D$64=$A86)+($E$5:$E$64=$A86)+($F$5:$F$64=$A86))&gt;0)*JD$5:JD$64))</f>
        <v>0</v>
      </c>
      <c r="JE86" s="21" t="n">
        <f aca="false">IF($A86="",0,SUMPRODUCT(((($C$5:$C$64=$A86)+($D$5:$D$64=$A86)+($E$5:$E$64=$A86)+($F$5:$F$64=$A86))&gt;0)*JE$5:JE$64))</f>
        <v>0</v>
      </c>
      <c r="JF86" s="21" t="n">
        <f aca="false">IF($A86="",0,SUMPRODUCT(((($C$5:$C$64=$A86)+($D$5:$D$64=$A86)+($E$5:$E$64=$A86)+($F$5:$F$64=$A86))&gt;0)*JF$5:JF$64))</f>
        <v>0</v>
      </c>
      <c r="JG86" s="21" t="n">
        <f aca="false">IF($A86="",0,SUMPRODUCT(((($C$5:$C$64=$A86)+($D$5:$D$64=$A86)+($E$5:$E$64=$A86)+($F$5:$F$64=$A86))&gt;0)*JG$5:JG$64))</f>
        <v>0</v>
      </c>
      <c r="JH86" s="21" t="n">
        <f aca="false">IF($A86="",0,SUMPRODUCT(((($C$5:$C$64=$A86)+($D$5:$D$64=$A86)+($E$5:$E$64=$A86)+($F$5:$F$64=$A86))&gt;0)*JH$5:JH$64))</f>
        <v>0</v>
      </c>
      <c r="JI86" s="21" t="n">
        <f aca="false">IF($A86="",0,SUMPRODUCT(((($C$5:$C$64=$A86)+($D$5:$D$64=$A86)+($E$5:$E$64=$A86)+($F$5:$F$64=$A86))&gt;0)*JI$5:JI$64))</f>
        <v>0</v>
      </c>
      <c r="JJ86" s="21" t="n">
        <f aca="false">IF($A86="",0,SUMPRODUCT(((($C$5:$C$64=$A86)+($D$5:$D$64=$A86)+($E$5:$E$64=$A86)+($F$5:$F$64=$A86))&gt;0)*JJ$5:JJ$64))</f>
        <v>0</v>
      </c>
      <c r="JK86" s="21" t="n">
        <f aca="false">IF($A86="",0,SUMPRODUCT(((($C$5:$C$64=$A86)+($D$5:$D$64=$A86)+($E$5:$E$64=$A86)+($F$5:$F$64=$A86))&gt;0)*JK$5:JK$64))</f>
        <v>0</v>
      </c>
      <c r="JL86" s="21" t="n">
        <f aca="false">IF($A86="",0,SUMPRODUCT(((($C$5:$C$64=$A86)+($D$5:$D$64=$A86)+($E$5:$E$64=$A86)+($F$5:$F$64=$A86))&gt;0)*JL$5:JL$64))</f>
        <v>0</v>
      </c>
      <c r="JM86" s="21" t="n">
        <f aca="false">IF($A86="",0,SUMPRODUCT(((($C$5:$C$64=$A86)+($D$5:$D$64=$A86)+($E$5:$E$64=$A86)+($F$5:$F$64=$A86))&gt;0)*JM$5:JM$64))</f>
        <v>0</v>
      </c>
      <c r="JN86" s="21" t="n">
        <f aca="false">IF($A86="",0,SUMPRODUCT(((($C$5:$C$64=$A86)+($D$5:$D$64=$A86)+($E$5:$E$64=$A86)+($F$5:$F$64=$A86))&gt;0)*JN$5:JN$64))</f>
        <v>0</v>
      </c>
      <c r="JO86" s="21" t="n">
        <f aca="false">IF($A86="",0,SUMPRODUCT(((($C$5:$C$64=$A86)+($D$5:$D$64=$A86)+($E$5:$E$64=$A86)+($F$5:$F$64=$A86))&gt;0)*JO$5:JO$64))</f>
        <v>0</v>
      </c>
      <c r="JP86" s="21" t="n">
        <f aca="false">IF($A86="",0,SUMPRODUCT(((($C$5:$C$64=$A86)+($D$5:$D$64=$A86)+($E$5:$E$64=$A86)+($F$5:$F$64=$A86))&gt;0)*JP$5:JP$64))</f>
        <v>0</v>
      </c>
      <c r="JQ86" s="21" t="n">
        <f aca="false">IF($A86="",0,SUMPRODUCT(((($C$5:$C$64=$A86)+($D$5:$D$64=$A86)+($E$5:$E$64=$A86)+($F$5:$F$64=$A86))&gt;0)*JQ$5:JQ$64))</f>
        <v>0</v>
      </c>
      <c r="JR86" s="21" t="n">
        <f aca="false">IF($A86="",0,SUMPRODUCT(((($C$5:$C$64=$A86)+($D$5:$D$64=$A86)+($E$5:$E$64=$A86)+($F$5:$F$64=$A86))&gt;0)*JR$5:JR$64))</f>
        <v>0</v>
      </c>
      <c r="JS86" s="21" t="n">
        <f aca="false">IF($A86="",0,SUMPRODUCT(((($C$5:$C$64=$A86)+($D$5:$D$64=$A86)+($E$5:$E$64=$A86)+($F$5:$F$64=$A86))&gt;0)*JS$5:JS$64))</f>
        <v>0</v>
      </c>
      <c r="JT86" s="21" t="n">
        <f aca="false">IF($A86="",0,SUMPRODUCT(((($C$5:$C$64=$A86)+($D$5:$D$64=$A86)+($E$5:$E$64=$A86)+($F$5:$F$64=$A86))&gt;0)*JT$5:JT$64))</f>
        <v>0</v>
      </c>
      <c r="JU86" s="21" t="n">
        <f aca="false">IF($A86="",0,SUMPRODUCT(((($C$5:$C$64=$A86)+($D$5:$D$64=$A86)+($E$5:$E$64=$A86)+($F$5:$F$64=$A86))&gt;0)*JU$5:JU$64))</f>
        <v>0</v>
      </c>
      <c r="JV86" s="21" t="n">
        <f aca="false">IF($A86="",0,SUMPRODUCT(((($C$5:$C$64=$A86)+($D$5:$D$64=$A86)+($E$5:$E$64=$A86)+($F$5:$F$64=$A86))&gt;0)*JV$5:JV$64))</f>
        <v>0</v>
      </c>
      <c r="JW86" s="21" t="n">
        <f aca="false">IF($A86="",0,SUMPRODUCT(((($C$5:$C$64=$A86)+($D$5:$D$64=$A86)+($E$5:$E$64=$A86)+($F$5:$F$64=$A86))&gt;0)*JW$5:JW$64))</f>
        <v>0</v>
      </c>
      <c r="JX86" s="21" t="n">
        <f aca="false">IF($A86="",0,SUMPRODUCT(((($C$5:$C$64=$A86)+($D$5:$D$64=$A86)+($E$5:$E$64=$A86)+($F$5:$F$64=$A86))&gt;0)*JX$5:JX$64))</f>
        <v>0</v>
      </c>
      <c r="JY86" s="21" t="n">
        <f aca="false">IF($A86="",0,SUMPRODUCT(((($C$5:$C$64=$A86)+($D$5:$D$64=$A86)+($E$5:$E$64=$A86)+($F$5:$F$64=$A86))&gt;0)*JY$5:JY$64))</f>
        <v>0</v>
      </c>
      <c r="JZ86" s="21" t="n">
        <f aca="false">IF($A86="",0,SUMPRODUCT(((($C$5:$C$64=$A86)+($D$5:$D$64=$A86)+($E$5:$E$64=$A86)+($F$5:$F$64=$A86))&gt;0)*JZ$5:JZ$64))</f>
        <v>0</v>
      </c>
      <c r="KA86" s="21" t="n">
        <f aca="false">IF($A86="",0,SUMPRODUCT(((($C$5:$C$64=$A86)+($D$5:$D$64=$A86)+($E$5:$E$64=$A86)+($F$5:$F$64=$A86))&gt;0)*KA$5:KA$64))</f>
        <v>0</v>
      </c>
      <c r="KB86" s="21" t="n">
        <f aca="false">IF($A86="",0,SUMPRODUCT(((($C$5:$C$64=$A86)+($D$5:$D$64=$A86)+($E$5:$E$64=$A86)+($F$5:$F$64=$A86))&gt;0)*KB$5:KB$64))</f>
        <v>0</v>
      </c>
      <c r="KC86" s="21" t="n">
        <f aca="false">IF($A86="",0,SUMPRODUCT(((($C$5:$C$64=$A86)+($D$5:$D$64=$A86)+($E$5:$E$64=$A86)+($F$5:$F$64=$A86))&gt;0)*KC$5:KC$64))</f>
        <v>0</v>
      </c>
      <c r="KD86" s="21" t="n">
        <f aca="false">IF($A86="",0,SUMPRODUCT(((($C$5:$C$64=$A86)+($D$5:$D$64=$A86)+($E$5:$E$64=$A86)+($F$5:$F$64=$A86))&gt;0)*KD$5:KD$64))</f>
        <v>0</v>
      </c>
      <c r="KE86" s="21" t="n">
        <f aca="false">IF($A86="",0,SUMPRODUCT(((($C$5:$C$64=$A86)+($D$5:$D$64=$A86)+($E$5:$E$64=$A86)+($F$5:$F$64=$A86))&gt;0)*KE$5:KE$64))</f>
        <v>0</v>
      </c>
      <c r="KF86" s="21" t="n">
        <f aca="false">IF($A86="",0,SUMPRODUCT(((($C$5:$C$64=$A86)+($D$5:$D$64=$A86)+($E$5:$E$64=$A86)+($F$5:$F$64=$A86))&gt;0)*KF$5:KF$64))</f>
        <v>0</v>
      </c>
      <c r="KG86" s="21" t="n">
        <f aca="false">IF($A86="",0,SUMPRODUCT(((($C$5:$C$64=$A86)+($D$5:$D$64=$A86)+($E$5:$E$64=$A86)+($F$5:$F$64=$A86))&gt;0)*KG$5:KG$64))</f>
        <v>0</v>
      </c>
      <c r="KH86" s="21" t="n">
        <f aca="false">IF($A86="",0,SUMPRODUCT(((($C$5:$C$64=$A86)+($D$5:$D$64=$A86)+($E$5:$E$64=$A86)+($F$5:$F$64=$A86))&gt;0)*KH$5:KH$64))</f>
        <v>0</v>
      </c>
      <c r="KI86" s="21" t="n">
        <f aca="false">IF($A86="",0,SUMPRODUCT(((($C$5:$C$64=$A86)+($D$5:$D$64=$A86)+($E$5:$E$64=$A86)+($F$5:$F$64=$A86))&gt;0)*KI$5:KI$64))</f>
        <v>0</v>
      </c>
      <c r="KJ86" s="21" t="n">
        <f aca="false">IF($A86="",0,SUMPRODUCT(((($C$5:$C$64=$A86)+($D$5:$D$64=$A86)+($E$5:$E$64=$A86)+($F$5:$F$64=$A86))&gt;0)*KJ$5:KJ$64))</f>
        <v>0</v>
      </c>
      <c r="KK86" s="21" t="n">
        <f aca="false">IF($A86="",0,SUMPRODUCT(((($C$5:$C$64=$A86)+($D$5:$D$64=$A86)+($E$5:$E$64=$A86)+($F$5:$F$64=$A86))&gt;0)*KK$5:KK$64))</f>
        <v>0</v>
      </c>
      <c r="KL86" s="21" t="n">
        <f aca="false">IF($A86="",0,SUMPRODUCT(((($C$5:$C$64=$A86)+($D$5:$D$64=$A86)+($E$5:$E$64=$A86)+($F$5:$F$64=$A86))&gt;0)*KL$5:KL$64))</f>
        <v>0</v>
      </c>
      <c r="KM86" s="21" t="n">
        <f aca="false">IF($A86="",0,SUMPRODUCT(((($C$5:$C$64=$A86)+($D$5:$D$64=$A86)+($E$5:$E$64=$A86)+($F$5:$F$64=$A86))&gt;0)*KM$5:KM$64))</f>
        <v>0</v>
      </c>
      <c r="KN86" s="21" t="n">
        <f aca="false">IF($A86="",0,SUMPRODUCT(((($C$5:$C$64=$A86)+($D$5:$D$64=$A86)+($E$5:$E$64=$A86)+($F$5:$F$64=$A86))&gt;0)*KN$5:KN$64))</f>
        <v>0</v>
      </c>
      <c r="KO86" s="21" t="n">
        <f aca="false">IF($A86="",0,SUMPRODUCT(((($C$5:$C$64=$A86)+($D$5:$D$64=$A86)+($E$5:$E$64=$A86)+($F$5:$F$64=$A86))&gt;0)*KO$5:KO$64))</f>
        <v>0</v>
      </c>
      <c r="KP86" s="21" t="n">
        <f aca="false">IF($A86="",0,SUMPRODUCT(((($C$5:$C$64=$A86)+($D$5:$D$64=$A86)+($E$5:$E$64=$A86)+($F$5:$F$64=$A86))&gt;0)*KP$5:KP$64))</f>
        <v>0</v>
      </c>
      <c r="KQ86" s="21" t="n">
        <f aca="false">IF($A86="",0,SUMPRODUCT(((($C$5:$C$64=$A86)+($D$5:$D$64=$A86)+($E$5:$E$64=$A86)+($F$5:$F$64=$A86))&gt;0)*KQ$5:KQ$64))</f>
        <v>0</v>
      </c>
      <c r="KR86" s="21" t="n">
        <f aca="false">IF($A86="",0,SUMPRODUCT(((($C$5:$C$64=$A86)+($D$5:$D$64=$A86)+($E$5:$E$64=$A86)+($F$5:$F$64=$A86))&gt;0)*KR$5:KR$64))</f>
        <v>0</v>
      </c>
      <c r="KS86" s="21" t="n">
        <f aca="false">IF($A86="",0,SUMPRODUCT(((($C$5:$C$64=$A86)+($D$5:$D$64=$A86)+($E$5:$E$64=$A86)+($F$5:$F$64=$A86))&gt;0)*KS$5:KS$64))</f>
        <v>0</v>
      </c>
      <c r="KT86" s="21" t="n">
        <f aca="false">IF($A86="",0,SUMPRODUCT(((($C$5:$C$64=$A86)+($D$5:$D$64=$A86)+($E$5:$E$64=$A86)+($F$5:$F$64=$A86))&gt;0)*KT$5:KT$64))</f>
        <v>0</v>
      </c>
      <c r="KU86" s="21" t="n">
        <f aca="false">IF($A86="",0,SUMPRODUCT(((($C$5:$C$64=$A86)+($D$5:$D$64=$A86)+($E$5:$E$64=$A86)+($F$5:$F$64=$A86))&gt;0)*KU$5:KU$64))</f>
        <v>0</v>
      </c>
      <c r="KV86" s="21" t="n">
        <f aca="false">IF($A86="",0,SUMPRODUCT(((($C$5:$C$64=$A86)+($D$5:$D$64=$A86)+($E$5:$E$64=$A86)+($F$5:$F$64=$A86))&gt;0)*KV$5:KV$64))</f>
        <v>0</v>
      </c>
      <c r="KW86" s="21" t="n">
        <f aca="false">IF($A86="",0,SUMPRODUCT(((($C$5:$C$64=$A86)+($D$5:$D$64=$A86)+($E$5:$E$64=$A86)+($F$5:$F$64=$A86))&gt;0)*KW$5:KW$64))</f>
        <v>0</v>
      </c>
      <c r="KX86" s="21" t="n">
        <f aca="false">IF($A86="",0,SUMPRODUCT(((($C$5:$C$64=$A86)+($D$5:$D$64=$A86)+($E$5:$E$64=$A86)+($F$5:$F$64=$A86))&gt;0)*KX$5:KX$64))</f>
        <v>0</v>
      </c>
      <c r="KY86" s="21" t="n">
        <f aca="false">IF($A86="",0,SUMPRODUCT(((($C$5:$C$64=$A86)+($D$5:$D$64=$A86)+($E$5:$E$64=$A86)+($F$5:$F$64=$A86))&gt;0)*KY$5:KY$64))</f>
        <v>0</v>
      </c>
      <c r="KZ86" s="21" t="n">
        <f aca="false">IF($A86="",0,SUMPRODUCT(((($C$5:$C$64=$A86)+($D$5:$D$64=$A86)+($E$5:$E$64=$A86)+($F$5:$F$64=$A86))&gt;0)*KZ$5:KZ$64))</f>
        <v>0</v>
      </c>
      <c r="LA86" s="21" t="n">
        <f aca="false">IF($A86="",0,SUMPRODUCT(((($C$5:$C$64=$A86)+($D$5:$D$64=$A86)+($E$5:$E$64=$A86)+($F$5:$F$64=$A86))&gt;0)*LA$5:LA$64))</f>
        <v>0</v>
      </c>
      <c r="LB86" s="21" t="n">
        <f aca="false">IF($A86="",0,SUMPRODUCT(((($C$5:$C$64=$A86)+($D$5:$D$64=$A86)+($E$5:$E$64=$A86)+($F$5:$F$64=$A86))&gt;0)*LB$5:LB$64))</f>
        <v>0</v>
      </c>
      <c r="LC86" s="21" t="n">
        <f aca="false">IF($A86="",0,SUMPRODUCT(((($C$5:$C$64=$A86)+($D$5:$D$64=$A86)+($E$5:$E$64=$A86)+($F$5:$F$64=$A86))&gt;0)*LC$5:LC$64))</f>
        <v>0</v>
      </c>
      <c r="LD86" s="21" t="n">
        <f aca="false">IF($A86="",0,SUMPRODUCT(((($C$5:$C$64=$A86)+($D$5:$D$64=$A86)+($E$5:$E$64=$A86)+($F$5:$F$64=$A86))&gt;0)*LD$5:LD$64))</f>
        <v>0</v>
      </c>
      <c r="LE86" s="21" t="n">
        <f aca="false">IF($A86="",0,SUMPRODUCT(((($C$5:$C$64=$A86)+($D$5:$D$64=$A86)+($E$5:$E$64=$A86)+($F$5:$F$64=$A86))&gt;0)*LE$5:LE$64))</f>
        <v>0</v>
      </c>
      <c r="LF86" s="21" t="n">
        <f aca="false">IF($A86="",0,SUMPRODUCT(((($C$5:$C$64=$A86)+($D$5:$D$64=$A86)+($E$5:$E$64=$A86)+($F$5:$F$64=$A86))&gt;0)*LF$5:LF$64))</f>
        <v>0</v>
      </c>
      <c r="LG86" s="21" t="n">
        <f aca="false">IF($A86="",0,SUMPRODUCT(((($C$5:$C$64=$A86)+($D$5:$D$64=$A86)+($E$5:$E$64=$A86)+($F$5:$F$64=$A86))&gt;0)*LG$5:LG$64))</f>
        <v>0</v>
      </c>
      <c r="LH86" s="21" t="n">
        <f aca="false">IF($A86="",0,SUMPRODUCT(((($C$5:$C$64=$A86)+($D$5:$D$64=$A86)+($E$5:$E$64=$A86)+($F$5:$F$64=$A86))&gt;0)*LH$5:LH$64))</f>
        <v>0</v>
      </c>
      <c r="LI86" s="21" t="n">
        <f aca="false">IF($A86="",0,SUMPRODUCT(((($C$5:$C$64=$A86)+($D$5:$D$64=$A86)+($E$5:$E$64=$A86)+($F$5:$F$64=$A86))&gt;0)*LI$5:LI$64))</f>
        <v>0</v>
      </c>
      <c r="LJ86" s="21" t="n">
        <f aca="false">IF($A86="",0,SUMPRODUCT(((($C$5:$C$64=$A86)+($D$5:$D$64=$A86)+($E$5:$E$64=$A86)+($F$5:$F$64=$A86))&gt;0)*LJ$5:LJ$64))</f>
        <v>0</v>
      </c>
      <c r="LK86" s="21" t="n">
        <f aca="false">IF($A86="",0,SUMPRODUCT(((($C$5:$C$64=$A86)+($D$5:$D$64=$A86)+($E$5:$E$64=$A86)+($F$5:$F$64=$A86))&gt;0)*LK$5:LK$64))</f>
        <v>0</v>
      </c>
      <c r="LL86" s="21" t="n">
        <f aca="false">IF($A86="",0,SUMPRODUCT(((($C$5:$C$64=$A86)+($D$5:$D$64=$A86)+($E$5:$E$64=$A86)+($F$5:$F$64=$A86))&gt;0)*LL$5:LL$64))</f>
        <v>0</v>
      </c>
      <c r="LM86" s="21" t="n">
        <f aca="false">IF($A86="",0,SUMPRODUCT(((($C$5:$C$64=$A86)+($D$5:$D$64=$A86)+($E$5:$E$64=$A86)+($F$5:$F$64=$A86))&gt;0)*LM$5:LM$64))</f>
        <v>0</v>
      </c>
      <c r="LN86" s="21" t="n">
        <f aca="false">IF($A86="",0,SUMPRODUCT(((($C$5:$C$64=$A86)+($D$5:$D$64=$A86)+($E$5:$E$64=$A86)+($F$5:$F$64=$A86))&gt;0)*LN$5:LN$64))</f>
        <v>0</v>
      </c>
      <c r="LO86" s="21" t="n">
        <f aca="false">IF($A86="",0,SUMPRODUCT(((($C$5:$C$64=$A86)+($D$5:$D$64=$A86)+($E$5:$E$64=$A86)+($F$5:$F$64=$A86))&gt;0)*LO$5:LO$64))</f>
        <v>0</v>
      </c>
      <c r="LP86" s="21" t="n">
        <f aca="false">IF($A86="",0,SUMPRODUCT(((($C$5:$C$64=$A86)+($D$5:$D$64=$A86)+($E$5:$E$64=$A86)+($F$5:$F$64=$A86))&gt;0)*LP$5:LP$64))</f>
        <v>0</v>
      </c>
      <c r="LQ86" s="21" t="n">
        <f aca="false">IF($A86="",0,SUMPRODUCT(((($C$5:$C$64=$A86)+($D$5:$D$64=$A86)+($E$5:$E$64=$A86)+($F$5:$F$64=$A86))&gt;0)*LQ$5:LQ$64))</f>
        <v>0</v>
      </c>
      <c r="LR86" s="21" t="n">
        <f aca="false">IF($A86="",0,SUMPRODUCT(((($C$5:$C$64=$A86)+($D$5:$D$64=$A86)+($E$5:$E$64=$A86)+($F$5:$F$64=$A86))&gt;0)*LR$5:LR$64))</f>
        <v>0</v>
      </c>
      <c r="LS86" s="21" t="n">
        <f aca="false">IF($A86="",0,SUMPRODUCT(((($C$5:$C$64=$A86)+($D$5:$D$64=$A86)+($E$5:$E$64=$A86)+($F$5:$F$64=$A86))&gt;0)*LS$5:LS$64))</f>
        <v>0</v>
      </c>
      <c r="LT86" s="21" t="n">
        <f aca="false">IF($A86="",0,SUMPRODUCT(((($C$5:$C$64=$A86)+($D$5:$D$64=$A86)+($E$5:$E$64=$A86)+($F$5:$F$64=$A86))&gt;0)*LT$5:LT$64))</f>
        <v>0</v>
      </c>
      <c r="LU86" s="21" t="n">
        <f aca="false">IF($A86="",0,SUMPRODUCT(((($C$5:$C$64=$A86)+($D$5:$D$64=$A86)+($E$5:$E$64=$A86)+($F$5:$F$64=$A86))&gt;0)*LU$5:LU$64))</f>
        <v>0</v>
      </c>
      <c r="LV86" s="21" t="n">
        <f aca="false">IF($A86="",0,SUMPRODUCT(((($C$5:$C$64=$A86)+($D$5:$D$64=$A86)+($E$5:$E$64=$A86)+($F$5:$F$64=$A86))&gt;0)*LV$5:LV$64))</f>
        <v>0</v>
      </c>
      <c r="LW86" s="21" t="n">
        <f aca="false">IF($A86="",0,SUMPRODUCT(((($C$5:$C$64=$A86)+($D$5:$D$64=$A86)+($E$5:$E$64=$A86)+($F$5:$F$64=$A86))&gt;0)*LW$5:LW$64))</f>
        <v>0</v>
      </c>
      <c r="LX86" s="21" t="n">
        <f aca="false">IF($A86="",0,SUMPRODUCT(((($C$5:$C$64=$A86)+($D$5:$D$64=$A86)+($E$5:$E$64=$A86)+($F$5:$F$64=$A86))&gt;0)*LX$5:LX$64))</f>
        <v>0</v>
      </c>
      <c r="LY86" s="21" t="n">
        <f aca="false">IF($A86="",0,SUMPRODUCT(((($C$5:$C$64=$A86)+($D$5:$D$64=$A86)+($E$5:$E$64=$A86)+($F$5:$F$64=$A86))&gt;0)*LY$5:LY$64))</f>
        <v>0</v>
      </c>
      <c r="LZ86" s="21" t="n">
        <f aca="false">IF($A86="",0,SUMPRODUCT(((($C$5:$C$64=$A86)+($D$5:$D$64=$A86)+($E$5:$E$64=$A86)+($F$5:$F$64=$A86))&gt;0)*LZ$5:LZ$64))</f>
        <v>0</v>
      </c>
      <c r="MA86" s="21" t="n">
        <f aca="false">IF($A86="",0,SUMPRODUCT(((($C$5:$C$64=$A86)+($D$5:$D$64=$A86)+($E$5:$E$64=$A86)+($F$5:$F$64=$A86))&gt;0)*MA$5:MA$64))</f>
        <v>0</v>
      </c>
      <c r="MB86" s="21" t="n">
        <f aca="false">IF($A86="",0,SUMPRODUCT(((($C$5:$C$64=$A86)+($D$5:$D$64=$A86)+($E$5:$E$64=$A86)+($F$5:$F$64=$A86))&gt;0)*MB$5:MB$64))</f>
        <v>0</v>
      </c>
      <c r="MC86" s="21" t="n">
        <f aca="false">IF($A86="",0,SUMPRODUCT(((($C$5:$C$64=$A86)+($D$5:$D$64=$A86)+($E$5:$E$64=$A86)+($F$5:$F$64=$A86))&gt;0)*MC$5:MC$64))</f>
        <v>0</v>
      </c>
      <c r="MD86" s="21" t="n">
        <f aca="false">IF($A86="",0,SUMPRODUCT(((($C$5:$C$64=$A86)+($D$5:$D$64=$A86)+($E$5:$E$64=$A86)+($F$5:$F$64=$A86))&gt;0)*MD$5:MD$64))</f>
        <v>0</v>
      </c>
      <c r="ME86" s="21" t="n">
        <f aca="false">IF($A86="",0,SUMPRODUCT(((($C$5:$C$64=$A86)+($D$5:$D$64=$A86)+($E$5:$E$64=$A86)+($F$5:$F$64=$A86))&gt;0)*ME$5:ME$64))</f>
        <v>0</v>
      </c>
      <c r="MF86" s="21" t="n">
        <f aca="false">IF($A86="",0,SUMPRODUCT(((($C$5:$C$64=$A86)+($D$5:$D$64=$A86)+($E$5:$E$64=$A86)+($F$5:$F$64=$A86))&gt;0)*MF$5:MF$64))</f>
        <v>0</v>
      </c>
      <c r="MG86" s="21" t="n">
        <f aca="false">IF($A86="",0,SUMPRODUCT(((($C$5:$C$64=$A86)+($D$5:$D$64=$A86)+($E$5:$E$64=$A86)+($F$5:$F$64=$A86))&gt;0)*MG$5:MG$64))</f>
        <v>0</v>
      </c>
      <c r="MH86" s="21" t="n">
        <f aca="false">IF($A86="",0,SUMPRODUCT(((($C$5:$C$64=$A86)+($D$5:$D$64=$A86)+($E$5:$E$64=$A86)+($F$5:$F$64=$A86))&gt;0)*MH$5:MH$64))</f>
        <v>0</v>
      </c>
      <c r="MI86" s="21" t="n">
        <f aca="false">IF($A86="",0,SUMPRODUCT(((($C$5:$C$64=$A86)+($D$5:$D$64=$A86)+($E$5:$E$64=$A86)+($F$5:$F$64=$A86))&gt;0)*MI$5:MI$64))</f>
        <v>0</v>
      </c>
      <c r="MJ86" s="21" t="n">
        <f aca="false">IF($A86="",0,SUMPRODUCT(((($C$5:$C$64=$A86)+($D$5:$D$64=$A86)+($E$5:$E$64=$A86)+($F$5:$F$64=$A86))&gt;0)*MJ$5:MJ$64))</f>
        <v>0</v>
      </c>
      <c r="MK86" s="21" t="n">
        <f aca="false">IF($A86="",0,SUMPRODUCT(((($C$5:$C$64=$A86)+($D$5:$D$64=$A86)+($E$5:$E$64=$A86)+($F$5:$F$64=$A86))&gt;0)*MK$5:MK$64))</f>
        <v>0</v>
      </c>
      <c r="ML86" s="21" t="n">
        <f aca="false">IF($A86="",0,SUMPRODUCT(((($C$5:$C$64=$A86)+($D$5:$D$64=$A86)+($E$5:$E$64=$A86)+($F$5:$F$64=$A86))&gt;0)*ML$5:ML$64))</f>
        <v>0</v>
      </c>
      <c r="MM86" s="21" t="n">
        <f aca="false">IF($A86="",0,SUMPRODUCT(((($C$5:$C$64=$A86)+($D$5:$D$64=$A86)+($E$5:$E$64=$A86)+($F$5:$F$64=$A86))&gt;0)*MM$5:MM$64))</f>
        <v>0</v>
      </c>
      <c r="MN86" s="21" t="n">
        <f aca="false">IF($A86="",0,SUMPRODUCT(((($C$5:$C$64=$A86)+($D$5:$D$64=$A86)+($E$5:$E$64=$A86)+($F$5:$F$64=$A86))&gt;0)*MN$5:MN$64))</f>
        <v>0</v>
      </c>
      <c r="MO86" s="21" t="n">
        <f aca="false">IF($A86="",0,SUMPRODUCT(((($C$5:$C$64=$A86)+($D$5:$D$64=$A86)+($E$5:$E$64=$A86)+($F$5:$F$64=$A86))&gt;0)*MO$5:MO$64))</f>
        <v>0</v>
      </c>
      <c r="MP86" s="21" t="n">
        <f aca="false">IF($A86="",0,SUMPRODUCT(((($C$5:$C$64=$A86)+($D$5:$D$64=$A86)+($E$5:$E$64=$A86)+($F$5:$F$64=$A86))&gt;0)*MP$5:MP$64))</f>
        <v>0</v>
      </c>
      <c r="MQ86" s="21" t="n">
        <f aca="false">IF($A86="",0,SUMPRODUCT(((($C$5:$C$64=$A86)+($D$5:$D$64=$A86)+($E$5:$E$64=$A86)+($F$5:$F$64=$A86))&gt;0)*MQ$5:MQ$64))</f>
        <v>0</v>
      </c>
      <c r="MR86" s="21" t="n">
        <f aca="false">IF($A86="",0,SUMPRODUCT(((($C$5:$C$64=$A86)+($D$5:$D$64=$A86)+($E$5:$E$64=$A86)+($F$5:$F$64=$A86))&gt;0)*MR$5:MR$64))</f>
        <v>0</v>
      </c>
      <c r="MS86" s="21" t="n">
        <f aca="false">IF($A86="",0,SUMPRODUCT(((($C$5:$C$64=$A86)+($D$5:$D$64=$A86)+($E$5:$E$64=$A86)+($F$5:$F$64=$A86))&gt;0)*MS$5:MS$64))</f>
        <v>0</v>
      </c>
      <c r="MT86" s="21" t="n">
        <f aca="false">IF($A86="",0,SUMPRODUCT(((($C$5:$C$64=$A86)+($D$5:$D$64=$A86)+($E$5:$E$64=$A86)+($F$5:$F$64=$A86))&gt;0)*MT$5:MT$64))</f>
        <v>0</v>
      </c>
      <c r="MU86" s="21" t="n">
        <f aca="false">IF($A86="",0,SUMPRODUCT(((($C$5:$C$64=$A86)+($D$5:$D$64=$A86)+($E$5:$E$64=$A86)+($F$5:$F$64=$A86))&gt;0)*MU$5:MU$64))</f>
        <v>0</v>
      </c>
      <c r="MV86" s="21" t="n">
        <f aca="false">IF($A86="",0,SUMPRODUCT(((($C$5:$C$64=$A86)+($D$5:$D$64=$A86)+($E$5:$E$64=$A86)+($F$5:$F$64=$A86))&gt;0)*MV$5:MV$64))</f>
        <v>0</v>
      </c>
      <c r="MW86" s="21" t="n">
        <f aca="false">IF($A86="",0,SUMPRODUCT(((($C$5:$C$64=$A86)+($D$5:$D$64=$A86)+($E$5:$E$64=$A86)+($F$5:$F$64=$A86))&gt;0)*MW$5:MW$64))</f>
        <v>0</v>
      </c>
      <c r="MX86" s="21" t="n">
        <f aca="false">IF($A86="",0,SUMPRODUCT(((($C$5:$C$64=$A86)+($D$5:$D$64=$A86)+($E$5:$E$64=$A86)+($F$5:$F$64=$A86))&gt;0)*MX$5:MX$64))</f>
        <v>0</v>
      </c>
      <c r="MY86" s="21" t="n">
        <f aca="false">IF($A86="",0,SUMPRODUCT(((($C$5:$C$64=$A86)+($D$5:$D$64=$A86)+($E$5:$E$64=$A86)+($F$5:$F$64=$A86))&gt;0)*MY$5:MY$64))</f>
        <v>0</v>
      </c>
      <c r="MZ86" s="21" t="n">
        <f aca="false">IF($A86="",0,SUMPRODUCT(((($C$5:$C$64=$A86)+($D$5:$D$64=$A86)+($E$5:$E$64=$A86)+($F$5:$F$64=$A86))&gt;0)*MZ$5:MZ$64))</f>
        <v>0</v>
      </c>
      <c r="NA86" s="21" t="n">
        <f aca="false">IF($A86="",0,SUMPRODUCT(((($C$5:$C$64=$A86)+($D$5:$D$64=$A86)+($E$5:$E$64=$A86)+($F$5:$F$64=$A86))&gt;0)*NA$5:NA$64))</f>
        <v>0</v>
      </c>
      <c r="NB86" s="21" t="n">
        <f aca="false">IF($A86="",0,SUMPRODUCT(((($C$5:$C$64=$A86)+($D$5:$D$64=$A86)+($E$5:$E$64=$A86)+($F$5:$F$64=$A86))&gt;0)*NB$5:NB$64))</f>
        <v>0</v>
      </c>
      <c r="NC86" s="21" t="n">
        <f aca="false">IF($A86="",0,SUMPRODUCT(((($C$5:$C$64=$A86)+($D$5:$D$64=$A86)+($E$5:$E$64=$A86)+($F$5:$F$64=$A86))&gt;0)*NC$5:NC$64))</f>
        <v>0</v>
      </c>
      <c r="ND86" s="21" t="n">
        <f aca="false">IF($A86="",0,SUMPRODUCT(((($C$5:$C$64=$A86)+($D$5:$D$64=$A86)+($E$5:$E$64=$A86)+($F$5:$F$64=$A86))&gt;0)*ND$5:ND$64))</f>
        <v>0</v>
      </c>
      <c r="NE86" s="21" t="n">
        <f aca="false">IF($A86="",0,SUMPRODUCT(((($C$5:$C$64=$A86)+($D$5:$D$64=$A86)+($E$5:$E$64=$A86)+($F$5:$F$64=$A86))&gt;0)*NE$5:NE$64))</f>
        <v>0</v>
      </c>
      <c r="NF86" s="21" t="n">
        <f aca="false">IF($A86="",0,SUMPRODUCT(((($C$5:$C$64=$A86)+($D$5:$D$64=$A86)+($E$5:$E$64=$A86)+($F$5:$F$64=$A86))&gt;0)*NF$5:NF$64))</f>
        <v>0</v>
      </c>
      <c r="NG86" s="21" t="n">
        <f aca="false">IF($A86="",0,SUMPRODUCT(((($C$5:$C$64=$A86)+($D$5:$D$64=$A86)+($E$5:$E$64=$A86)+($F$5:$F$64=$A86))&gt;0)*NG$5:NG$64))</f>
        <v>0</v>
      </c>
      <c r="NH86" s="21" t="n">
        <f aca="false">IF($A86="",0,SUMPRODUCT(((($C$5:$C$64=$A86)+($D$5:$D$64=$A86)+($E$5:$E$64=$A86)+($F$5:$F$64=$A86))&gt;0)*NH$5:NH$64))</f>
        <v>0</v>
      </c>
    </row>
    <row r="87" customFormat="false" ht="15" hidden="false" customHeight="false" outlineLevel="0" collapsed="false">
      <c r="A87" s="6" t="str">
        <f aca="false">IF(Einstellungen!E13="","",Einstellungen!E13)</f>
        <v/>
      </c>
      <c r="B87" s="20" t="n">
        <f aca="false">IF(Einstellungen!F13="",999,Einstellungen!F13)</f>
        <v>999</v>
      </c>
      <c r="C87" s="5" t="str">
        <f aca="false">Einstellungen!G13</f>
        <v/>
      </c>
      <c r="D87" s="5"/>
      <c r="E87" s="5"/>
      <c r="F87" s="5"/>
      <c r="G87" s="21" t="n">
        <f aca="false">IF($A87="",0,SUMPRODUCT(((($C$5:$C$64=$A87)+($D$5:$D$64=$A87)+($E$5:$E$64=$A87)+($F$5:$F$64=$A87))&gt;0)*G$5:G$64))</f>
        <v>0</v>
      </c>
      <c r="H87" s="21" t="n">
        <f aca="false">IF($A87="",0,SUMPRODUCT(((($C$5:$C$64=$A87)+($D$5:$D$64=$A87)+($E$5:$E$64=$A87)+($F$5:$F$64=$A87))&gt;0)*H$5:H$64))</f>
        <v>0</v>
      </c>
      <c r="I87" s="21" t="n">
        <f aca="false">IF($A87="",0,SUMPRODUCT(((($C$5:$C$64=$A87)+($D$5:$D$64=$A87)+($E$5:$E$64=$A87)+($F$5:$F$64=$A87))&gt;0)*I$5:I$64))</f>
        <v>0</v>
      </c>
      <c r="J87" s="21" t="n">
        <f aca="false">IF($A87="",0,SUMPRODUCT(((($C$5:$C$64=$A87)+($D$5:$D$64=$A87)+($E$5:$E$64=$A87)+($F$5:$F$64=$A87))&gt;0)*J$5:J$64))</f>
        <v>0</v>
      </c>
      <c r="K87" s="21" t="n">
        <f aca="false">IF($A87="",0,SUMPRODUCT(((($C$5:$C$64=$A87)+($D$5:$D$64=$A87)+($E$5:$E$64=$A87)+($F$5:$F$64=$A87))&gt;0)*K$5:K$64))</f>
        <v>0</v>
      </c>
      <c r="L87" s="21" t="n">
        <f aca="false">IF($A87="",0,SUMPRODUCT(((($C$5:$C$64=$A87)+($D$5:$D$64=$A87)+($E$5:$E$64=$A87)+($F$5:$F$64=$A87))&gt;0)*L$5:L$64))</f>
        <v>0</v>
      </c>
      <c r="M87" s="21" t="n">
        <f aca="false">IF($A87="",0,SUMPRODUCT(((($C$5:$C$64=$A87)+($D$5:$D$64=$A87)+($E$5:$E$64=$A87)+($F$5:$F$64=$A87))&gt;0)*M$5:M$64))</f>
        <v>0</v>
      </c>
      <c r="N87" s="21" t="n">
        <f aca="false">IF($A87="",0,SUMPRODUCT(((($C$5:$C$64=$A87)+($D$5:$D$64=$A87)+($E$5:$E$64=$A87)+($F$5:$F$64=$A87))&gt;0)*N$5:N$64))</f>
        <v>0</v>
      </c>
      <c r="O87" s="21" t="n">
        <f aca="false">IF($A87="",0,SUMPRODUCT(((($C$5:$C$64=$A87)+($D$5:$D$64=$A87)+($E$5:$E$64=$A87)+($F$5:$F$64=$A87))&gt;0)*O$5:O$64))</f>
        <v>0</v>
      </c>
      <c r="P87" s="21" t="n">
        <f aca="false">IF($A87="",0,SUMPRODUCT(((($C$5:$C$64=$A87)+($D$5:$D$64=$A87)+($E$5:$E$64=$A87)+($F$5:$F$64=$A87))&gt;0)*P$5:P$64))</f>
        <v>0</v>
      </c>
      <c r="Q87" s="21" t="n">
        <f aca="false">IF($A87="",0,SUMPRODUCT(((($C$5:$C$64=$A87)+($D$5:$D$64=$A87)+($E$5:$E$64=$A87)+($F$5:$F$64=$A87))&gt;0)*Q$5:Q$64))</f>
        <v>0</v>
      </c>
      <c r="R87" s="21" t="n">
        <f aca="false">IF($A87="",0,SUMPRODUCT(((($C$5:$C$64=$A87)+($D$5:$D$64=$A87)+($E$5:$E$64=$A87)+($F$5:$F$64=$A87))&gt;0)*R$5:R$64))</f>
        <v>0</v>
      </c>
      <c r="S87" s="21" t="n">
        <f aca="false">IF($A87="",0,SUMPRODUCT(((($C$5:$C$64=$A87)+($D$5:$D$64=$A87)+($E$5:$E$64=$A87)+($F$5:$F$64=$A87))&gt;0)*S$5:S$64))</f>
        <v>0</v>
      </c>
      <c r="T87" s="21" t="n">
        <f aca="false">IF($A87="",0,SUMPRODUCT(((($C$5:$C$64=$A87)+($D$5:$D$64=$A87)+($E$5:$E$64=$A87)+($F$5:$F$64=$A87))&gt;0)*T$5:T$64))</f>
        <v>0</v>
      </c>
      <c r="U87" s="21" t="n">
        <f aca="false">IF($A87="",0,SUMPRODUCT(((($C$5:$C$64=$A87)+($D$5:$D$64=$A87)+($E$5:$E$64=$A87)+($F$5:$F$64=$A87))&gt;0)*U$5:U$64))</f>
        <v>0</v>
      </c>
      <c r="V87" s="21" t="n">
        <f aca="false">IF($A87="",0,SUMPRODUCT(((($C$5:$C$64=$A87)+($D$5:$D$64=$A87)+($E$5:$E$64=$A87)+($F$5:$F$64=$A87))&gt;0)*V$5:V$64))</f>
        <v>0</v>
      </c>
      <c r="W87" s="21" t="n">
        <f aca="false">IF($A87="",0,SUMPRODUCT(((($C$5:$C$64=$A87)+($D$5:$D$64=$A87)+($E$5:$E$64=$A87)+($F$5:$F$64=$A87))&gt;0)*W$5:W$64))</f>
        <v>0</v>
      </c>
      <c r="X87" s="21" t="n">
        <f aca="false">IF($A87="",0,SUMPRODUCT(((($C$5:$C$64=$A87)+($D$5:$D$64=$A87)+($E$5:$E$64=$A87)+($F$5:$F$64=$A87))&gt;0)*X$5:X$64))</f>
        <v>0</v>
      </c>
      <c r="Y87" s="21" t="n">
        <f aca="false">IF($A87="",0,SUMPRODUCT(((($C$5:$C$64=$A87)+($D$5:$D$64=$A87)+($E$5:$E$64=$A87)+($F$5:$F$64=$A87))&gt;0)*Y$5:Y$64))</f>
        <v>0</v>
      </c>
      <c r="Z87" s="21" t="n">
        <f aca="false">IF($A87="",0,SUMPRODUCT(((($C$5:$C$64=$A87)+($D$5:$D$64=$A87)+($E$5:$E$64=$A87)+($F$5:$F$64=$A87))&gt;0)*Z$5:Z$64))</f>
        <v>0</v>
      </c>
      <c r="AA87" s="21" t="n">
        <f aca="false">IF($A87="",0,SUMPRODUCT(((($C$5:$C$64=$A87)+($D$5:$D$64=$A87)+($E$5:$E$64=$A87)+($F$5:$F$64=$A87))&gt;0)*AA$5:AA$64))</f>
        <v>0</v>
      </c>
      <c r="AB87" s="21" t="n">
        <f aca="false">IF($A87="",0,SUMPRODUCT(((($C$5:$C$64=$A87)+($D$5:$D$64=$A87)+($E$5:$E$64=$A87)+($F$5:$F$64=$A87))&gt;0)*AB$5:AB$64))</f>
        <v>0</v>
      </c>
      <c r="AC87" s="21" t="n">
        <f aca="false">IF($A87="",0,SUMPRODUCT(((($C$5:$C$64=$A87)+($D$5:$D$64=$A87)+($E$5:$E$64=$A87)+($F$5:$F$64=$A87))&gt;0)*AC$5:AC$64))</f>
        <v>0</v>
      </c>
      <c r="AD87" s="21" t="n">
        <f aca="false">IF($A87="",0,SUMPRODUCT(((($C$5:$C$64=$A87)+($D$5:$D$64=$A87)+($E$5:$E$64=$A87)+($F$5:$F$64=$A87))&gt;0)*AD$5:AD$64))</f>
        <v>0</v>
      </c>
      <c r="AE87" s="21" t="n">
        <f aca="false">IF($A87="",0,SUMPRODUCT(((($C$5:$C$64=$A87)+($D$5:$D$64=$A87)+($E$5:$E$64=$A87)+($F$5:$F$64=$A87))&gt;0)*AE$5:AE$64))</f>
        <v>0</v>
      </c>
      <c r="AF87" s="21" t="n">
        <f aca="false">IF($A87="",0,SUMPRODUCT(((($C$5:$C$64=$A87)+($D$5:$D$64=$A87)+($E$5:$E$64=$A87)+($F$5:$F$64=$A87))&gt;0)*AF$5:AF$64))</f>
        <v>0</v>
      </c>
      <c r="AG87" s="21" t="n">
        <f aca="false">IF($A87="",0,SUMPRODUCT(((($C$5:$C$64=$A87)+($D$5:$D$64=$A87)+($E$5:$E$64=$A87)+($F$5:$F$64=$A87))&gt;0)*AG$5:AG$64))</f>
        <v>0</v>
      </c>
      <c r="AH87" s="21" t="n">
        <f aca="false">IF($A87="",0,SUMPRODUCT(((($C$5:$C$64=$A87)+($D$5:$D$64=$A87)+($E$5:$E$64=$A87)+($F$5:$F$64=$A87))&gt;0)*AH$5:AH$64))</f>
        <v>0</v>
      </c>
      <c r="AI87" s="21" t="n">
        <f aca="false">IF($A87="",0,SUMPRODUCT(((($C$5:$C$64=$A87)+($D$5:$D$64=$A87)+($E$5:$E$64=$A87)+($F$5:$F$64=$A87))&gt;0)*AI$5:AI$64))</f>
        <v>0</v>
      </c>
      <c r="AJ87" s="21" t="n">
        <f aca="false">IF($A87="",0,SUMPRODUCT(((($C$5:$C$64=$A87)+($D$5:$D$64=$A87)+($E$5:$E$64=$A87)+($F$5:$F$64=$A87))&gt;0)*AJ$5:AJ$64))</f>
        <v>0</v>
      </c>
      <c r="AK87" s="21" t="n">
        <f aca="false">IF($A87="",0,SUMPRODUCT(((($C$5:$C$64=$A87)+($D$5:$D$64=$A87)+($E$5:$E$64=$A87)+($F$5:$F$64=$A87))&gt;0)*AK$5:AK$64))</f>
        <v>0</v>
      </c>
      <c r="AL87" s="21" t="n">
        <f aca="false">IF($A87="",0,SUMPRODUCT(((($C$5:$C$64=$A87)+($D$5:$D$64=$A87)+($E$5:$E$64=$A87)+($F$5:$F$64=$A87))&gt;0)*AL$5:AL$64))</f>
        <v>0</v>
      </c>
      <c r="AM87" s="21" t="n">
        <f aca="false">IF($A87="",0,SUMPRODUCT(((($C$5:$C$64=$A87)+($D$5:$D$64=$A87)+($E$5:$E$64=$A87)+($F$5:$F$64=$A87))&gt;0)*AM$5:AM$64))</f>
        <v>0</v>
      </c>
      <c r="AN87" s="21" t="n">
        <f aca="false">IF($A87="",0,SUMPRODUCT(((($C$5:$C$64=$A87)+($D$5:$D$64=$A87)+($E$5:$E$64=$A87)+($F$5:$F$64=$A87))&gt;0)*AN$5:AN$64))</f>
        <v>0</v>
      </c>
      <c r="AO87" s="21" t="n">
        <f aca="false">IF($A87="",0,SUMPRODUCT(((($C$5:$C$64=$A87)+($D$5:$D$64=$A87)+($E$5:$E$64=$A87)+($F$5:$F$64=$A87))&gt;0)*AO$5:AO$64))</f>
        <v>0</v>
      </c>
      <c r="AP87" s="21" t="n">
        <f aca="false">IF($A87="",0,SUMPRODUCT(((($C$5:$C$64=$A87)+($D$5:$D$64=$A87)+($E$5:$E$64=$A87)+($F$5:$F$64=$A87))&gt;0)*AP$5:AP$64))</f>
        <v>0</v>
      </c>
      <c r="AQ87" s="21" t="n">
        <f aca="false">IF($A87="",0,SUMPRODUCT(((($C$5:$C$64=$A87)+($D$5:$D$64=$A87)+($E$5:$E$64=$A87)+($F$5:$F$64=$A87))&gt;0)*AQ$5:AQ$64))</f>
        <v>0</v>
      </c>
      <c r="AR87" s="21" t="n">
        <f aca="false">IF($A87="",0,SUMPRODUCT(((($C$5:$C$64=$A87)+($D$5:$D$64=$A87)+($E$5:$E$64=$A87)+($F$5:$F$64=$A87))&gt;0)*AR$5:AR$64))</f>
        <v>0</v>
      </c>
      <c r="AS87" s="21" t="n">
        <f aca="false">IF($A87="",0,SUMPRODUCT(((($C$5:$C$64=$A87)+($D$5:$D$64=$A87)+($E$5:$E$64=$A87)+($F$5:$F$64=$A87))&gt;0)*AS$5:AS$64))</f>
        <v>0</v>
      </c>
      <c r="AT87" s="21" t="n">
        <f aca="false">IF($A87="",0,SUMPRODUCT(((($C$5:$C$64=$A87)+($D$5:$D$64=$A87)+($E$5:$E$64=$A87)+($F$5:$F$64=$A87))&gt;0)*AT$5:AT$64))</f>
        <v>0</v>
      </c>
      <c r="AU87" s="21" t="n">
        <f aca="false">IF($A87="",0,SUMPRODUCT(((($C$5:$C$64=$A87)+($D$5:$D$64=$A87)+($E$5:$E$64=$A87)+($F$5:$F$64=$A87))&gt;0)*AU$5:AU$64))</f>
        <v>0</v>
      </c>
      <c r="AV87" s="21" t="n">
        <f aca="false">IF($A87="",0,SUMPRODUCT(((($C$5:$C$64=$A87)+($D$5:$D$64=$A87)+($E$5:$E$64=$A87)+($F$5:$F$64=$A87))&gt;0)*AV$5:AV$64))</f>
        <v>0</v>
      </c>
      <c r="AW87" s="21" t="n">
        <f aca="false">IF($A87="",0,SUMPRODUCT(((($C$5:$C$64=$A87)+($D$5:$D$64=$A87)+($E$5:$E$64=$A87)+($F$5:$F$64=$A87))&gt;0)*AW$5:AW$64))</f>
        <v>0</v>
      </c>
      <c r="AX87" s="21" t="n">
        <f aca="false">IF($A87="",0,SUMPRODUCT(((($C$5:$C$64=$A87)+($D$5:$D$64=$A87)+($E$5:$E$64=$A87)+($F$5:$F$64=$A87))&gt;0)*AX$5:AX$64))</f>
        <v>0</v>
      </c>
      <c r="AY87" s="21" t="n">
        <f aca="false">IF($A87="",0,SUMPRODUCT(((($C$5:$C$64=$A87)+($D$5:$D$64=$A87)+($E$5:$E$64=$A87)+($F$5:$F$64=$A87))&gt;0)*AY$5:AY$64))</f>
        <v>0</v>
      </c>
      <c r="AZ87" s="21" t="n">
        <f aca="false">IF($A87="",0,SUMPRODUCT(((($C$5:$C$64=$A87)+($D$5:$D$64=$A87)+($E$5:$E$64=$A87)+($F$5:$F$64=$A87))&gt;0)*AZ$5:AZ$64))</f>
        <v>0</v>
      </c>
      <c r="BA87" s="21" t="n">
        <f aca="false">IF($A87="",0,SUMPRODUCT(((($C$5:$C$64=$A87)+($D$5:$D$64=$A87)+($E$5:$E$64=$A87)+($F$5:$F$64=$A87))&gt;0)*BA$5:BA$64))</f>
        <v>0</v>
      </c>
      <c r="BB87" s="21" t="n">
        <f aca="false">IF($A87="",0,SUMPRODUCT(((($C$5:$C$64=$A87)+($D$5:$D$64=$A87)+($E$5:$E$64=$A87)+($F$5:$F$64=$A87))&gt;0)*BB$5:BB$64))</f>
        <v>0</v>
      </c>
      <c r="BC87" s="21" t="n">
        <f aca="false">IF($A87="",0,SUMPRODUCT(((($C$5:$C$64=$A87)+($D$5:$D$64=$A87)+($E$5:$E$64=$A87)+($F$5:$F$64=$A87))&gt;0)*BC$5:BC$64))</f>
        <v>0</v>
      </c>
      <c r="BD87" s="21" t="n">
        <f aca="false">IF($A87="",0,SUMPRODUCT(((($C$5:$C$64=$A87)+($D$5:$D$64=$A87)+($E$5:$E$64=$A87)+($F$5:$F$64=$A87))&gt;0)*BD$5:BD$64))</f>
        <v>0</v>
      </c>
      <c r="BE87" s="21" t="n">
        <f aca="false">IF($A87="",0,SUMPRODUCT(((($C$5:$C$64=$A87)+($D$5:$D$64=$A87)+($E$5:$E$64=$A87)+($F$5:$F$64=$A87))&gt;0)*BE$5:BE$64))</f>
        <v>0</v>
      </c>
      <c r="BF87" s="21" t="n">
        <f aca="false">IF($A87="",0,SUMPRODUCT(((($C$5:$C$64=$A87)+($D$5:$D$64=$A87)+($E$5:$E$64=$A87)+($F$5:$F$64=$A87))&gt;0)*BF$5:BF$64))</f>
        <v>0</v>
      </c>
      <c r="BG87" s="21" t="n">
        <f aca="false">IF($A87="",0,SUMPRODUCT(((($C$5:$C$64=$A87)+($D$5:$D$64=$A87)+($E$5:$E$64=$A87)+($F$5:$F$64=$A87))&gt;0)*BG$5:BG$64))</f>
        <v>0</v>
      </c>
      <c r="BH87" s="21" t="n">
        <f aca="false">IF($A87="",0,SUMPRODUCT(((($C$5:$C$64=$A87)+($D$5:$D$64=$A87)+($E$5:$E$64=$A87)+($F$5:$F$64=$A87))&gt;0)*BH$5:BH$64))</f>
        <v>0</v>
      </c>
      <c r="BI87" s="21" t="n">
        <f aca="false">IF($A87="",0,SUMPRODUCT(((($C$5:$C$64=$A87)+($D$5:$D$64=$A87)+($E$5:$E$64=$A87)+($F$5:$F$64=$A87))&gt;0)*BI$5:BI$64))</f>
        <v>0</v>
      </c>
      <c r="BJ87" s="21" t="n">
        <f aca="false">IF($A87="",0,SUMPRODUCT(((($C$5:$C$64=$A87)+($D$5:$D$64=$A87)+($E$5:$E$64=$A87)+($F$5:$F$64=$A87))&gt;0)*BJ$5:BJ$64))</f>
        <v>0</v>
      </c>
      <c r="BK87" s="21" t="n">
        <f aca="false">IF($A87="",0,SUMPRODUCT(((($C$5:$C$64=$A87)+($D$5:$D$64=$A87)+($E$5:$E$64=$A87)+($F$5:$F$64=$A87))&gt;0)*BK$5:BK$64))</f>
        <v>0</v>
      </c>
      <c r="BL87" s="21" t="n">
        <f aca="false">IF($A87="",0,SUMPRODUCT(((($C$5:$C$64=$A87)+($D$5:$D$64=$A87)+($E$5:$E$64=$A87)+($F$5:$F$64=$A87))&gt;0)*BL$5:BL$64))</f>
        <v>0</v>
      </c>
      <c r="BM87" s="21" t="n">
        <f aca="false">IF($A87="",0,SUMPRODUCT(((($C$5:$C$64=$A87)+($D$5:$D$64=$A87)+($E$5:$E$64=$A87)+($F$5:$F$64=$A87))&gt;0)*BM$5:BM$64))</f>
        <v>0</v>
      </c>
      <c r="BN87" s="21" t="n">
        <f aca="false">IF($A87="",0,SUMPRODUCT(((($C$5:$C$64=$A87)+($D$5:$D$64=$A87)+($E$5:$E$64=$A87)+($F$5:$F$64=$A87))&gt;0)*BN$5:BN$64))</f>
        <v>0</v>
      </c>
      <c r="BO87" s="21" t="n">
        <f aca="false">IF($A87="",0,SUMPRODUCT(((($C$5:$C$64=$A87)+($D$5:$D$64=$A87)+($E$5:$E$64=$A87)+($F$5:$F$64=$A87))&gt;0)*BO$5:BO$64))</f>
        <v>0</v>
      </c>
      <c r="BP87" s="21" t="n">
        <f aca="false">IF($A87="",0,SUMPRODUCT(((($C$5:$C$64=$A87)+($D$5:$D$64=$A87)+($E$5:$E$64=$A87)+($F$5:$F$64=$A87))&gt;0)*BP$5:BP$64))</f>
        <v>0</v>
      </c>
      <c r="BQ87" s="21" t="n">
        <f aca="false">IF($A87="",0,SUMPRODUCT(((($C$5:$C$64=$A87)+($D$5:$D$64=$A87)+($E$5:$E$64=$A87)+($F$5:$F$64=$A87))&gt;0)*BQ$5:BQ$64))</f>
        <v>0</v>
      </c>
      <c r="BR87" s="21" t="n">
        <f aca="false">IF($A87="",0,SUMPRODUCT(((($C$5:$C$64=$A87)+($D$5:$D$64=$A87)+($E$5:$E$64=$A87)+($F$5:$F$64=$A87))&gt;0)*BR$5:BR$64))</f>
        <v>0</v>
      </c>
      <c r="BS87" s="21" t="n">
        <f aca="false">IF($A87="",0,SUMPRODUCT(((($C$5:$C$64=$A87)+($D$5:$D$64=$A87)+($E$5:$E$64=$A87)+($F$5:$F$64=$A87))&gt;0)*BS$5:BS$64))</f>
        <v>0</v>
      </c>
      <c r="BT87" s="21" t="n">
        <f aca="false">IF($A87="",0,SUMPRODUCT(((($C$5:$C$64=$A87)+($D$5:$D$64=$A87)+($E$5:$E$64=$A87)+($F$5:$F$64=$A87))&gt;0)*BT$5:BT$64))</f>
        <v>0</v>
      </c>
      <c r="BU87" s="21" t="n">
        <f aca="false">IF($A87="",0,SUMPRODUCT(((($C$5:$C$64=$A87)+($D$5:$D$64=$A87)+($E$5:$E$64=$A87)+($F$5:$F$64=$A87))&gt;0)*BU$5:BU$64))</f>
        <v>0</v>
      </c>
      <c r="BV87" s="21" t="n">
        <f aca="false">IF($A87="",0,SUMPRODUCT(((($C$5:$C$64=$A87)+($D$5:$D$64=$A87)+($E$5:$E$64=$A87)+($F$5:$F$64=$A87))&gt;0)*BV$5:BV$64))</f>
        <v>0</v>
      </c>
      <c r="BW87" s="21" t="n">
        <f aca="false">IF($A87="",0,SUMPRODUCT(((($C$5:$C$64=$A87)+($D$5:$D$64=$A87)+($E$5:$E$64=$A87)+($F$5:$F$64=$A87))&gt;0)*BW$5:BW$64))</f>
        <v>0</v>
      </c>
      <c r="BX87" s="21" t="n">
        <f aca="false">IF($A87="",0,SUMPRODUCT(((($C$5:$C$64=$A87)+($D$5:$D$64=$A87)+($E$5:$E$64=$A87)+($F$5:$F$64=$A87))&gt;0)*BX$5:BX$64))</f>
        <v>0</v>
      </c>
      <c r="BY87" s="21" t="n">
        <f aca="false">IF($A87="",0,SUMPRODUCT(((($C$5:$C$64=$A87)+($D$5:$D$64=$A87)+($E$5:$E$64=$A87)+($F$5:$F$64=$A87))&gt;0)*BY$5:BY$64))</f>
        <v>0</v>
      </c>
      <c r="BZ87" s="21" t="n">
        <f aca="false">IF($A87="",0,SUMPRODUCT(((($C$5:$C$64=$A87)+($D$5:$D$64=$A87)+($E$5:$E$64=$A87)+($F$5:$F$64=$A87))&gt;0)*BZ$5:BZ$64))</f>
        <v>0</v>
      </c>
      <c r="CA87" s="21" t="n">
        <f aca="false">IF($A87="",0,SUMPRODUCT(((($C$5:$C$64=$A87)+($D$5:$D$64=$A87)+($E$5:$E$64=$A87)+($F$5:$F$64=$A87))&gt;0)*CA$5:CA$64))</f>
        <v>0</v>
      </c>
      <c r="CB87" s="21" t="n">
        <f aca="false">IF($A87="",0,SUMPRODUCT(((($C$5:$C$64=$A87)+($D$5:$D$64=$A87)+($E$5:$E$64=$A87)+($F$5:$F$64=$A87))&gt;0)*CB$5:CB$64))</f>
        <v>0</v>
      </c>
      <c r="CC87" s="21" t="n">
        <f aca="false">IF($A87="",0,SUMPRODUCT(((($C$5:$C$64=$A87)+($D$5:$D$64=$A87)+($E$5:$E$64=$A87)+($F$5:$F$64=$A87))&gt;0)*CC$5:CC$64))</f>
        <v>0</v>
      </c>
      <c r="CD87" s="21" t="n">
        <f aca="false">IF($A87="",0,SUMPRODUCT(((($C$5:$C$64=$A87)+($D$5:$D$64=$A87)+($E$5:$E$64=$A87)+($F$5:$F$64=$A87))&gt;0)*CD$5:CD$64))</f>
        <v>0</v>
      </c>
      <c r="CE87" s="21" t="n">
        <f aca="false">IF($A87="",0,SUMPRODUCT(((($C$5:$C$64=$A87)+($D$5:$D$64=$A87)+($E$5:$E$64=$A87)+($F$5:$F$64=$A87))&gt;0)*CE$5:CE$64))</f>
        <v>0</v>
      </c>
      <c r="CF87" s="21" t="n">
        <f aca="false">IF($A87="",0,SUMPRODUCT(((($C$5:$C$64=$A87)+($D$5:$D$64=$A87)+($E$5:$E$64=$A87)+($F$5:$F$64=$A87))&gt;0)*CF$5:CF$64))</f>
        <v>0</v>
      </c>
      <c r="CG87" s="21" t="n">
        <f aca="false">IF($A87="",0,SUMPRODUCT(((($C$5:$C$64=$A87)+($D$5:$D$64=$A87)+($E$5:$E$64=$A87)+($F$5:$F$64=$A87))&gt;0)*CG$5:CG$64))</f>
        <v>0</v>
      </c>
      <c r="CH87" s="21" t="n">
        <f aca="false">IF($A87="",0,SUMPRODUCT(((($C$5:$C$64=$A87)+($D$5:$D$64=$A87)+($E$5:$E$64=$A87)+($F$5:$F$64=$A87))&gt;0)*CH$5:CH$64))</f>
        <v>0</v>
      </c>
      <c r="CI87" s="21" t="n">
        <f aca="false">IF($A87="",0,SUMPRODUCT(((($C$5:$C$64=$A87)+($D$5:$D$64=$A87)+($E$5:$E$64=$A87)+($F$5:$F$64=$A87))&gt;0)*CI$5:CI$64))</f>
        <v>0</v>
      </c>
      <c r="CJ87" s="21" t="n">
        <f aca="false">IF($A87="",0,SUMPRODUCT(((($C$5:$C$64=$A87)+($D$5:$D$64=$A87)+($E$5:$E$64=$A87)+($F$5:$F$64=$A87))&gt;0)*CJ$5:CJ$64))</f>
        <v>0</v>
      </c>
      <c r="CK87" s="21" t="n">
        <f aca="false">IF($A87="",0,SUMPRODUCT(((($C$5:$C$64=$A87)+($D$5:$D$64=$A87)+($E$5:$E$64=$A87)+($F$5:$F$64=$A87))&gt;0)*CK$5:CK$64))</f>
        <v>0</v>
      </c>
      <c r="CL87" s="21" t="n">
        <f aca="false">IF($A87="",0,SUMPRODUCT(((($C$5:$C$64=$A87)+($D$5:$D$64=$A87)+($E$5:$E$64=$A87)+($F$5:$F$64=$A87))&gt;0)*CL$5:CL$64))</f>
        <v>0</v>
      </c>
      <c r="CM87" s="21" t="n">
        <f aca="false">IF($A87="",0,SUMPRODUCT(((($C$5:$C$64=$A87)+($D$5:$D$64=$A87)+($E$5:$E$64=$A87)+($F$5:$F$64=$A87))&gt;0)*CM$5:CM$64))</f>
        <v>0</v>
      </c>
      <c r="CN87" s="21" t="n">
        <f aca="false">IF($A87="",0,SUMPRODUCT(((($C$5:$C$64=$A87)+($D$5:$D$64=$A87)+($E$5:$E$64=$A87)+($F$5:$F$64=$A87))&gt;0)*CN$5:CN$64))</f>
        <v>0</v>
      </c>
      <c r="CO87" s="21" t="n">
        <f aca="false">IF($A87="",0,SUMPRODUCT(((($C$5:$C$64=$A87)+($D$5:$D$64=$A87)+($E$5:$E$64=$A87)+($F$5:$F$64=$A87))&gt;0)*CO$5:CO$64))</f>
        <v>0</v>
      </c>
      <c r="CP87" s="21" t="n">
        <f aca="false">IF($A87="",0,SUMPRODUCT(((($C$5:$C$64=$A87)+($D$5:$D$64=$A87)+($E$5:$E$64=$A87)+($F$5:$F$64=$A87))&gt;0)*CP$5:CP$64))</f>
        <v>0</v>
      </c>
      <c r="CQ87" s="21" t="n">
        <f aca="false">IF($A87="",0,SUMPRODUCT(((($C$5:$C$64=$A87)+($D$5:$D$64=$A87)+($E$5:$E$64=$A87)+($F$5:$F$64=$A87))&gt;0)*CQ$5:CQ$64))</f>
        <v>0</v>
      </c>
      <c r="CR87" s="21" t="n">
        <f aca="false">IF($A87="",0,SUMPRODUCT(((($C$5:$C$64=$A87)+($D$5:$D$64=$A87)+($E$5:$E$64=$A87)+($F$5:$F$64=$A87))&gt;0)*CR$5:CR$64))</f>
        <v>0</v>
      </c>
      <c r="CS87" s="21" t="n">
        <f aca="false">IF($A87="",0,SUMPRODUCT(((($C$5:$C$64=$A87)+($D$5:$D$64=$A87)+($E$5:$E$64=$A87)+($F$5:$F$64=$A87))&gt;0)*CS$5:CS$64))</f>
        <v>0</v>
      </c>
      <c r="CT87" s="21" t="n">
        <f aca="false">IF($A87="",0,SUMPRODUCT(((($C$5:$C$64=$A87)+($D$5:$D$64=$A87)+($E$5:$E$64=$A87)+($F$5:$F$64=$A87))&gt;0)*CT$5:CT$64))</f>
        <v>0</v>
      </c>
      <c r="CU87" s="21" t="n">
        <f aca="false">IF($A87="",0,SUMPRODUCT(((($C$5:$C$64=$A87)+($D$5:$D$64=$A87)+($E$5:$E$64=$A87)+($F$5:$F$64=$A87))&gt;0)*CU$5:CU$64))</f>
        <v>0</v>
      </c>
      <c r="CV87" s="21" t="n">
        <f aca="false">IF($A87="",0,SUMPRODUCT(((($C$5:$C$64=$A87)+($D$5:$D$64=$A87)+($E$5:$E$64=$A87)+($F$5:$F$64=$A87))&gt;0)*CV$5:CV$64))</f>
        <v>0</v>
      </c>
      <c r="CW87" s="21" t="n">
        <f aca="false">IF($A87="",0,SUMPRODUCT(((($C$5:$C$64=$A87)+($D$5:$D$64=$A87)+($E$5:$E$64=$A87)+($F$5:$F$64=$A87))&gt;0)*CW$5:CW$64))</f>
        <v>0</v>
      </c>
      <c r="CX87" s="21" t="n">
        <f aca="false">IF($A87="",0,SUMPRODUCT(((($C$5:$C$64=$A87)+($D$5:$D$64=$A87)+($E$5:$E$64=$A87)+($F$5:$F$64=$A87))&gt;0)*CX$5:CX$64))</f>
        <v>0</v>
      </c>
      <c r="CY87" s="21" t="n">
        <f aca="false">IF($A87="",0,SUMPRODUCT(((($C$5:$C$64=$A87)+($D$5:$D$64=$A87)+($E$5:$E$64=$A87)+($F$5:$F$64=$A87))&gt;0)*CY$5:CY$64))</f>
        <v>0</v>
      </c>
      <c r="CZ87" s="21" t="n">
        <f aca="false">IF($A87="",0,SUMPRODUCT(((($C$5:$C$64=$A87)+($D$5:$D$64=$A87)+($E$5:$E$64=$A87)+($F$5:$F$64=$A87))&gt;0)*CZ$5:CZ$64))</f>
        <v>0</v>
      </c>
      <c r="DA87" s="21" t="n">
        <f aca="false">IF($A87="",0,SUMPRODUCT(((($C$5:$C$64=$A87)+($D$5:$D$64=$A87)+($E$5:$E$64=$A87)+($F$5:$F$64=$A87))&gt;0)*DA$5:DA$64))</f>
        <v>0</v>
      </c>
      <c r="DB87" s="21" t="n">
        <f aca="false">IF($A87="",0,SUMPRODUCT(((($C$5:$C$64=$A87)+($D$5:$D$64=$A87)+($E$5:$E$64=$A87)+($F$5:$F$64=$A87))&gt;0)*DB$5:DB$64))</f>
        <v>0</v>
      </c>
      <c r="DC87" s="21" t="n">
        <f aca="false">IF($A87="",0,SUMPRODUCT(((($C$5:$C$64=$A87)+($D$5:$D$64=$A87)+($E$5:$E$64=$A87)+($F$5:$F$64=$A87))&gt;0)*DC$5:DC$64))</f>
        <v>0</v>
      </c>
      <c r="DD87" s="21" t="n">
        <f aca="false">IF($A87="",0,SUMPRODUCT(((($C$5:$C$64=$A87)+($D$5:$D$64=$A87)+($E$5:$E$64=$A87)+($F$5:$F$64=$A87))&gt;0)*DD$5:DD$64))</f>
        <v>0</v>
      </c>
      <c r="DE87" s="21" t="n">
        <f aca="false">IF($A87="",0,SUMPRODUCT(((($C$5:$C$64=$A87)+($D$5:$D$64=$A87)+($E$5:$E$64=$A87)+($F$5:$F$64=$A87))&gt;0)*DE$5:DE$64))</f>
        <v>0</v>
      </c>
      <c r="DF87" s="21" t="n">
        <f aca="false">IF($A87="",0,SUMPRODUCT(((($C$5:$C$64=$A87)+($D$5:$D$64=$A87)+($E$5:$E$64=$A87)+($F$5:$F$64=$A87))&gt;0)*DF$5:DF$64))</f>
        <v>0</v>
      </c>
      <c r="DG87" s="21" t="n">
        <f aca="false">IF($A87="",0,SUMPRODUCT(((($C$5:$C$64=$A87)+($D$5:$D$64=$A87)+($E$5:$E$64=$A87)+($F$5:$F$64=$A87))&gt;0)*DG$5:DG$64))</f>
        <v>0</v>
      </c>
      <c r="DH87" s="21" t="n">
        <f aca="false">IF($A87="",0,SUMPRODUCT(((($C$5:$C$64=$A87)+($D$5:$D$64=$A87)+($E$5:$E$64=$A87)+($F$5:$F$64=$A87))&gt;0)*DH$5:DH$64))</f>
        <v>0</v>
      </c>
      <c r="DI87" s="21" t="n">
        <f aca="false">IF($A87="",0,SUMPRODUCT(((($C$5:$C$64=$A87)+($D$5:$D$64=$A87)+($E$5:$E$64=$A87)+($F$5:$F$64=$A87))&gt;0)*DI$5:DI$64))</f>
        <v>0</v>
      </c>
      <c r="DJ87" s="21" t="n">
        <f aca="false">IF($A87="",0,SUMPRODUCT(((($C$5:$C$64=$A87)+($D$5:$D$64=$A87)+($E$5:$E$64=$A87)+($F$5:$F$64=$A87))&gt;0)*DJ$5:DJ$64))</f>
        <v>0</v>
      </c>
      <c r="DK87" s="21" t="n">
        <f aca="false">IF($A87="",0,SUMPRODUCT(((($C$5:$C$64=$A87)+($D$5:$D$64=$A87)+($E$5:$E$64=$A87)+($F$5:$F$64=$A87))&gt;0)*DK$5:DK$64))</f>
        <v>0</v>
      </c>
      <c r="DL87" s="21" t="n">
        <f aca="false">IF($A87="",0,SUMPRODUCT(((($C$5:$C$64=$A87)+($D$5:$D$64=$A87)+($E$5:$E$64=$A87)+($F$5:$F$64=$A87))&gt;0)*DL$5:DL$64))</f>
        <v>0</v>
      </c>
      <c r="DM87" s="21" t="n">
        <f aca="false">IF($A87="",0,SUMPRODUCT(((($C$5:$C$64=$A87)+($D$5:$D$64=$A87)+($E$5:$E$64=$A87)+($F$5:$F$64=$A87))&gt;0)*DM$5:DM$64))</f>
        <v>0</v>
      </c>
      <c r="DN87" s="21" t="n">
        <f aca="false">IF($A87="",0,SUMPRODUCT(((($C$5:$C$64=$A87)+($D$5:$D$64=$A87)+($E$5:$E$64=$A87)+($F$5:$F$64=$A87))&gt;0)*DN$5:DN$64))</f>
        <v>0</v>
      </c>
      <c r="DO87" s="21" t="n">
        <f aca="false">IF($A87="",0,SUMPRODUCT(((($C$5:$C$64=$A87)+($D$5:$D$64=$A87)+($E$5:$E$64=$A87)+($F$5:$F$64=$A87))&gt;0)*DO$5:DO$64))</f>
        <v>0</v>
      </c>
      <c r="DP87" s="21" t="n">
        <f aca="false">IF($A87="",0,SUMPRODUCT(((($C$5:$C$64=$A87)+($D$5:$D$64=$A87)+($E$5:$E$64=$A87)+($F$5:$F$64=$A87))&gt;0)*DP$5:DP$64))</f>
        <v>0</v>
      </c>
      <c r="DQ87" s="21" t="n">
        <f aca="false">IF($A87="",0,SUMPRODUCT(((($C$5:$C$64=$A87)+($D$5:$D$64=$A87)+($E$5:$E$64=$A87)+($F$5:$F$64=$A87))&gt;0)*DQ$5:DQ$64))</f>
        <v>0</v>
      </c>
      <c r="DR87" s="21" t="n">
        <f aca="false">IF($A87="",0,SUMPRODUCT(((($C$5:$C$64=$A87)+($D$5:$D$64=$A87)+($E$5:$E$64=$A87)+($F$5:$F$64=$A87))&gt;0)*DR$5:DR$64))</f>
        <v>0</v>
      </c>
      <c r="DS87" s="21" t="n">
        <f aca="false">IF($A87="",0,SUMPRODUCT(((($C$5:$C$64=$A87)+($D$5:$D$64=$A87)+($E$5:$E$64=$A87)+($F$5:$F$64=$A87))&gt;0)*DS$5:DS$64))</f>
        <v>0</v>
      </c>
      <c r="DT87" s="21" t="n">
        <f aca="false">IF($A87="",0,SUMPRODUCT(((($C$5:$C$64=$A87)+($D$5:$D$64=$A87)+($E$5:$E$64=$A87)+($F$5:$F$64=$A87))&gt;0)*DT$5:DT$64))</f>
        <v>0</v>
      </c>
      <c r="DU87" s="21" t="n">
        <f aca="false">IF($A87="",0,SUMPRODUCT(((($C$5:$C$64=$A87)+($D$5:$D$64=$A87)+($E$5:$E$64=$A87)+($F$5:$F$64=$A87))&gt;0)*DU$5:DU$64))</f>
        <v>0</v>
      </c>
      <c r="DV87" s="21" t="n">
        <f aca="false">IF($A87="",0,SUMPRODUCT(((($C$5:$C$64=$A87)+($D$5:$D$64=$A87)+($E$5:$E$64=$A87)+($F$5:$F$64=$A87))&gt;0)*DV$5:DV$64))</f>
        <v>0</v>
      </c>
      <c r="DW87" s="21" t="n">
        <f aca="false">IF($A87="",0,SUMPRODUCT(((($C$5:$C$64=$A87)+($D$5:$D$64=$A87)+($E$5:$E$64=$A87)+($F$5:$F$64=$A87))&gt;0)*DW$5:DW$64))</f>
        <v>0</v>
      </c>
      <c r="DX87" s="21" t="n">
        <f aca="false">IF($A87="",0,SUMPRODUCT(((($C$5:$C$64=$A87)+($D$5:$D$64=$A87)+($E$5:$E$64=$A87)+($F$5:$F$64=$A87))&gt;0)*DX$5:DX$64))</f>
        <v>0</v>
      </c>
      <c r="DY87" s="21" t="n">
        <f aca="false">IF($A87="",0,SUMPRODUCT(((($C$5:$C$64=$A87)+($D$5:$D$64=$A87)+($E$5:$E$64=$A87)+($F$5:$F$64=$A87))&gt;0)*DY$5:DY$64))</f>
        <v>0</v>
      </c>
      <c r="DZ87" s="21" t="n">
        <f aca="false">IF($A87="",0,SUMPRODUCT(((($C$5:$C$64=$A87)+($D$5:$D$64=$A87)+($E$5:$E$64=$A87)+($F$5:$F$64=$A87))&gt;0)*DZ$5:DZ$64))</f>
        <v>0</v>
      </c>
      <c r="EA87" s="21" t="n">
        <f aca="false">IF($A87="",0,SUMPRODUCT(((($C$5:$C$64=$A87)+($D$5:$D$64=$A87)+($E$5:$E$64=$A87)+($F$5:$F$64=$A87))&gt;0)*EA$5:EA$64))</f>
        <v>0</v>
      </c>
      <c r="EB87" s="21" t="n">
        <f aca="false">IF($A87="",0,SUMPRODUCT(((($C$5:$C$64=$A87)+($D$5:$D$64=$A87)+($E$5:$E$64=$A87)+($F$5:$F$64=$A87))&gt;0)*EB$5:EB$64))</f>
        <v>0</v>
      </c>
      <c r="EC87" s="21" t="n">
        <f aca="false">IF($A87="",0,SUMPRODUCT(((($C$5:$C$64=$A87)+($D$5:$D$64=$A87)+($E$5:$E$64=$A87)+($F$5:$F$64=$A87))&gt;0)*EC$5:EC$64))</f>
        <v>0</v>
      </c>
      <c r="ED87" s="21" t="n">
        <f aca="false">IF($A87="",0,SUMPRODUCT(((($C$5:$C$64=$A87)+($D$5:$D$64=$A87)+($E$5:$E$64=$A87)+($F$5:$F$64=$A87))&gt;0)*ED$5:ED$64))</f>
        <v>0</v>
      </c>
      <c r="EE87" s="21" t="n">
        <f aca="false">IF($A87="",0,SUMPRODUCT(((($C$5:$C$64=$A87)+($D$5:$D$64=$A87)+($E$5:$E$64=$A87)+($F$5:$F$64=$A87))&gt;0)*EE$5:EE$64))</f>
        <v>0</v>
      </c>
      <c r="EF87" s="21" t="n">
        <f aca="false">IF($A87="",0,SUMPRODUCT(((($C$5:$C$64=$A87)+($D$5:$D$64=$A87)+($E$5:$E$64=$A87)+($F$5:$F$64=$A87))&gt;0)*EF$5:EF$64))</f>
        <v>0</v>
      </c>
      <c r="EG87" s="21" t="n">
        <f aca="false">IF($A87="",0,SUMPRODUCT(((($C$5:$C$64=$A87)+($D$5:$D$64=$A87)+($E$5:$E$64=$A87)+($F$5:$F$64=$A87))&gt;0)*EG$5:EG$64))</f>
        <v>0</v>
      </c>
      <c r="EH87" s="21" t="n">
        <f aca="false">IF($A87="",0,SUMPRODUCT(((($C$5:$C$64=$A87)+($D$5:$D$64=$A87)+($E$5:$E$64=$A87)+($F$5:$F$64=$A87))&gt;0)*EH$5:EH$64))</f>
        <v>0</v>
      </c>
      <c r="EI87" s="21" t="n">
        <f aca="false">IF($A87="",0,SUMPRODUCT(((($C$5:$C$64=$A87)+($D$5:$D$64=$A87)+($E$5:$E$64=$A87)+($F$5:$F$64=$A87))&gt;0)*EI$5:EI$64))</f>
        <v>0</v>
      </c>
      <c r="EJ87" s="21" t="n">
        <f aca="false">IF($A87="",0,SUMPRODUCT(((($C$5:$C$64=$A87)+($D$5:$D$64=$A87)+($E$5:$E$64=$A87)+($F$5:$F$64=$A87))&gt;0)*EJ$5:EJ$64))</f>
        <v>0</v>
      </c>
      <c r="EK87" s="21" t="n">
        <f aca="false">IF($A87="",0,SUMPRODUCT(((($C$5:$C$64=$A87)+($D$5:$D$64=$A87)+($E$5:$E$64=$A87)+($F$5:$F$64=$A87))&gt;0)*EK$5:EK$64))</f>
        <v>0</v>
      </c>
      <c r="EL87" s="21" t="n">
        <f aca="false">IF($A87="",0,SUMPRODUCT(((($C$5:$C$64=$A87)+($D$5:$D$64=$A87)+($E$5:$E$64=$A87)+($F$5:$F$64=$A87))&gt;0)*EL$5:EL$64))</f>
        <v>0</v>
      </c>
      <c r="EM87" s="21" t="n">
        <f aca="false">IF($A87="",0,SUMPRODUCT(((($C$5:$C$64=$A87)+($D$5:$D$64=$A87)+($E$5:$E$64=$A87)+($F$5:$F$64=$A87))&gt;0)*EM$5:EM$64))</f>
        <v>0</v>
      </c>
      <c r="EN87" s="21" t="n">
        <f aca="false">IF($A87="",0,SUMPRODUCT(((($C$5:$C$64=$A87)+($D$5:$D$64=$A87)+($E$5:$E$64=$A87)+($F$5:$F$64=$A87))&gt;0)*EN$5:EN$64))</f>
        <v>0</v>
      </c>
      <c r="EO87" s="21" t="n">
        <f aca="false">IF($A87="",0,SUMPRODUCT(((($C$5:$C$64=$A87)+($D$5:$D$64=$A87)+($E$5:$E$64=$A87)+($F$5:$F$64=$A87))&gt;0)*EO$5:EO$64))</f>
        <v>0</v>
      </c>
      <c r="EP87" s="21" t="n">
        <f aca="false">IF($A87="",0,SUMPRODUCT(((($C$5:$C$64=$A87)+($D$5:$D$64=$A87)+($E$5:$E$64=$A87)+($F$5:$F$64=$A87))&gt;0)*EP$5:EP$64))</f>
        <v>0</v>
      </c>
      <c r="EQ87" s="21" t="n">
        <f aca="false">IF($A87="",0,SUMPRODUCT(((($C$5:$C$64=$A87)+($D$5:$D$64=$A87)+($E$5:$E$64=$A87)+($F$5:$F$64=$A87))&gt;0)*EQ$5:EQ$64))</f>
        <v>0</v>
      </c>
      <c r="ER87" s="21" t="n">
        <f aca="false">IF($A87="",0,SUMPRODUCT(((($C$5:$C$64=$A87)+($D$5:$D$64=$A87)+($E$5:$E$64=$A87)+($F$5:$F$64=$A87))&gt;0)*ER$5:ER$64))</f>
        <v>0</v>
      </c>
      <c r="ES87" s="21" t="n">
        <f aca="false">IF($A87="",0,SUMPRODUCT(((($C$5:$C$64=$A87)+($D$5:$D$64=$A87)+($E$5:$E$64=$A87)+($F$5:$F$64=$A87))&gt;0)*ES$5:ES$64))</f>
        <v>0</v>
      </c>
      <c r="ET87" s="21" t="n">
        <f aca="false">IF($A87="",0,SUMPRODUCT(((($C$5:$C$64=$A87)+($D$5:$D$64=$A87)+($E$5:$E$64=$A87)+($F$5:$F$64=$A87))&gt;0)*ET$5:ET$64))</f>
        <v>0</v>
      </c>
      <c r="EU87" s="21" t="n">
        <f aca="false">IF($A87="",0,SUMPRODUCT(((($C$5:$C$64=$A87)+($D$5:$D$64=$A87)+($E$5:$E$64=$A87)+($F$5:$F$64=$A87))&gt;0)*EU$5:EU$64))</f>
        <v>0</v>
      </c>
      <c r="EV87" s="21" t="n">
        <f aca="false">IF($A87="",0,SUMPRODUCT(((($C$5:$C$64=$A87)+($D$5:$D$64=$A87)+($E$5:$E$64=$A87)+($F$5:$F$64=$A87))&gt;0)*EV$5:EV$64))</f>
        <v>0</v>
      </c>
      <c r="EW87" s="21" t="n">
        <f aca="false">IF($A87="",0,SUMPRODUCT(((($C$5:$C$64=$A87)+($D$5:$D$64=$A87)+($E$5:$E$64=$A87)+($F$5:$F$64=$A87))&gt;0)*EW$5:EW$64))</f>
        <v>0</v>
      </c>
      <c r="EX87" s="21" t="n">
        <f aca="false">IF($A87="",0,SUMPRODUCT(((($C$5:$C$64=$A87)+($D$5:$D$64=$A87)+($E$5:$E$64=$A87)+($F$5:$F$64=$A87))&gt;0)*EX$5:EX$64))</f>
        <v>0</v>
      </c>
      <c r="EY87" s="21" t="n">
        <f aca="false">IF($A87="",0,SUMPRODUCT(((($C$5:$C$64=$A87)+($D$5:$D$64=$A87)+($E$5:$E$64=$A87)+($F$5:$F$64=$A87))&gt;0)*EY$5:EY$64))</f>
        <v>0</v>
      </c>
      <c r="EZ87" s="21" t="n">
        <f aca="false">IF($A87="",0,SUMPRODUCT(((($C$5:$C$64=$A87)+($D$5:$D$64=$A87)+($E$5:$E$64=$A87)+($F$5:$F$64=$A87))&gt;0)*EZ$5:EZ$64))</f>
        <v>0</v>
      </c>
      <c r="FA87" s="21" t="n">
        <f aca="false">IF($A87="",0,SUMPRODUCT(((($C$5:$C$64=$A87)+($D$5:$D$64=$A87)+($E$5:$E$64=$A87)+($F$5:$F$64=$A87))&gt;0)*FA$5:FA$64))</f>
        <v>0</v>
      </c>
      <c r="FB87" s="21" t="n">
        <f aca="false">IF($A87="",0,SUMPRODUCT(((($C$5:$C$64=$A87)+($D$5:$D$64=$A87)+($E$5:$E$64=$A87)+($F$5:$F$64=$A87))&gt;0)*FB$5:FB$64))</f>
        <v>0</v>
      </c>
      <c r="FC87" s="21" t="n">
        <f aca="false">IF($A87="",0,SUMPRODUCT(((($C$5:$C$64=$A87)+($D$5:$D$64=$A87)+($E$5:$E$64=$A87)+($F$5:$F$64=$A87))&gt;0)*FC$5:FC$64))</f>
        <v>0</v>
      </c>
      <c r="FD87" s="21" t="n">
        <f aca="false">IF($A87="",0,SUMPRODUCT(((($C$5:$C$64=$A87)+($D$5:$D$64=$A87)+($E$5:$E$64=$A87)+($F$5:$F$64=$A87))&gt;0)*FD$5:FD$64))</f>
        <v>0</v>
      </c>
      <c r="FE87" s="21" t="n">
        <f aca="false">IF($A87="",0,SUMPRODUCT(((($C$5:$C$64=$A87)+($D$5:$D$64=$A87)+($E$5:$E$64=$A87)+($F$5:$F$64=$A87))&gt;0)*FE$5:FE$64))</f>
        <v>0</v>
      </c>
      <c r="FF87" s="21" t="n">
        <f aca="false">IF($A87="",0,SUMPRODUCT(((($C$5:$C$64=$A87)+($D$5:$D$64=$A87)+($E$5:$E$64=$A87)+($F$5:$F$64=$A87))&gt;0)*FF$5:FF$64))</f>
        <v>0</v>
      </c>
      <c r="FG87" s="21" t="n">
        <f aca="false">IF($A87="",0,SUMPRODUCT(((($C$5:$C$64=$A87)+($D$5:$D$64=$A87)+($E$5:$E$64=$A87)+($F$5:$F$64=$A87))&gt;0)*FG$5:FG$64))</f>
        <v>0</v>
      </c>
      <c r="FH87" s="21" t="n">
        <f aca="false">IF($A87="",0,SUMPRODUCT(((($C$5:$C$64=$A87)+($D$5:$D$64=$A87)+($E$5:$E$64=$A87)+($F$5:$F$64=$A87))&gt;0)*FH$5:FH$64))</f>
        <v>0</v>
      </c>
      <c r="FI87" s="21" t="n">
        <f aca="false">IF($A87="",0,SUMPRODUCT(((($C$5:$C$64=$A87)+($D$5:$D$64=$A87)+($E$5:$E$64=$A87)+($F$5:$F$64=$A87))&gt;0)*FI$5:FI$64))</f>
        <v>0</v>
      </c>
      <c r="FJ87" s="21" t="n">
        <f aca="false">IF($A87="",0,SUMPRODUCT(((($C$5:$C$64=$A87)+($D$5:$D$64=$A87)+($E$5:$E$64=$A87)+($F$5:$F$64=$A87))&gt;0)*FJ$5:FJ$64))</f>
        <v>0</v>
      </c>
      <c r="FK87" s="21" t="n">
        <f aca="false">IF($A87="",0,SUMPRODUCT(((($C$5:$C$64=$A87)+($D$5:$D$64=$A87)+($E$5:$E$64=$A87)+($F$5:$F$64=$A87))&gt;0)*FK$5:FK$64))</f>
        <v>0</v>
      </c>
      <c r="FL87" s="21" t="n">
        <f aca="false">IF($A87="",0,SUMPRODUCT(((($C$5:$C$64=$A87)+($D$5:$D$64=$A87)+($E$5:$E$64=$A87)+($F$5:$F$64=$A87))&gt;0)*FL$5:FL$64))</f>
        <v>0</v>
      </c>
      <c r="FM87" s="21" t="n">
        <f aca="false">IF($A87="",0,SUMPRODUCT(((($C$5:$C$64=$A87)+($D$5:$D$64=$A87)+($E$5:$E$64=$A87)+($F$5:$F$64=$A87))&gt;0)*FM$5:FM$64))</f>
        <v>0</v>
      </c>
      <c r="FN87" s="21" t="n">
        <f aca="false">IF($A87="",0,SUMPRODUCT(((($C$5:$C$64=$A87)+($D$5:$D$64=$A87)+($E$5:$E$64=$A87)+($F$5:$F$64=$A87))&gt;0)*FN$5:FN$64))</f>
        <v>0</v>
      </c>
      <c r="FO87" s="21" t="n">
        <f aca="false">IF($A87="",0,SUMPRODUCT(((($C$5:$C$64=$A87)+($D$5:$D$64=$A87)+($E$5:$E$64=$A87)+($F$5:$F$64=$A87))&gt;0)*FO$5:FO$64))</f>
        <v>0</v>
      </c>
      <c r="FP87" s="21" t="n">
        <f aca="false">IF($A87="",0,SUMPRODUCT(((($C$5:$C$64=$A87)+($D$5:$D$64=$A87)+($E$5:$E$64=$A87)+($F$5:$F$64=$A87))&gt;0)*FP$5:FP$64))</f>
        <v>0</v>
      </c>
      <c r="FQ87" s="21" t="n">
        <f aca="false">IF($A87="",0,SUMPRODUCT(((($C$5:$C$64=$A87)+($D$5:$D$64=$A87)+($E$5:$E$64=$A87)+($F$5:$F$64=$A87))&gt;0)*FQ$5:FQ$64))</f>
        <v>0</v>
      </c>
      <c r="FR87" s="21" t="n">
        <f aca="false">IF($A87="",0,SUMPRODUCT(((($C$5:$C$64=$A87)+($D$5:$D$64=$A87)+($E$5:$E$64=$A87)+($F$5:$F$64=$A87))&gt;0)*FR$5:FR$64))</f>
        <v>0</v>
      </c>
      <c r="FS87" s="21" t="n">
        <f aca="false">IF($A87="",0,SUMPRODUCT(((($C$5:$C$64=$A87)+($D$5:$D$64=$A87)+($E$5:$E$64=$A87)+($F$5:$F$64=$A87))&gt;0)*FS$5:FS$64))</f>
        <v>0</v>
      </c>
      <c r="FT87" s="21" t="n">
        <f aca="false">IF($A87="",0,SUMPRODUCT(((($C$5:$C$64=$A87)+($D$5:$D$64=$A87)+($E$5:$E$64=$A87)+($F$5:$F$64=$A87))&gt;0)*FT$5:FT$64))</f>
        <v>0</v>
      </c>
      <c r="FU87" s="21" t="n">
        <f aca="false">IF($A87="",0,SUMPRODUCT(((($C$5:$C$64=$A87)+($D$5:$D$64=$A87)+($E$5:$E$64=$A87)+($F$5:$F$64=$A87))&gt;0)*FU$5:FU$64))</f>
        <v>0</v>
      </c>
      <c r="FV87" s="21" t="n">
        <f aca="false">IF($A87="",0,SUMPRODUCT(((($C$5:$C$64=$A87)+($D$5:$D$64=$A87)+($E$5:$E$64=$A87)+($F$5:$F$64=$A87))&gt;0)*FV$5:FV$64))</f>
        <v>0</v>
      </c>
      <c r="FW87" s="21" t="n">
        <f aca="false">IF($A87="",0,SUMPRODUCT(((($C$5:$C$64=$A87)+($D$5:$D$64=$A87)+($E$5:$E$64=$A87)+($F$5:$F$64=$A87))&gt;0)*FW$5:FW$64))</f>
        <v>0</v>
      </c>
      <c r="FX87" s="21" t="n">
        <f aca="false">IF($A87="",0,SUMPRODUCT(((($C$5:$C$64=$A87)+($D$5:$D$64=$A87)+($E$5:$E$64=$A87)+($F$5:$F$64=$A87))&gt;0)*FX$5:FX$64))</f>
        <v>0</v>
      </c>
      <c r="FY87" s="21" t="n">
        <f aca="false">IF($A87="",0,SUMPRODUCT(((($C$5:$C$64=$A87)+($D$5:$D$64=$A87)+($E$5:$E$64=$A87)+($F$5:$F$64=$A87))&gt;0)*FY$5:FY$64))</f>
        <v>0</v>
      </c>
      <c r="FZ87" s="21" t="n">
        <f aca="false">IF($A87="",0,SUMPRODUCT(((($C$5:$C$64=$A87)+($D$5:$D$64=$A87)+($E$5:$E$64=$A87)+($F$5:$F$64=$A87))&gt;0)*FZ$5:FZ$64))</f>
        <v>0</v>
      </c>
      <c r="GA87" s="21" t="n">
        <f aca="false">IF($A87="",0,SUMPRODUCT(((($C$5:$C$64=$A87)+($D$5:$D$64=$A87)+($E$5:$E$64=$A87)+($F$5:$F$64=$A87))&gt;0)*GA$5:GA$64))</f>
        <v>0</v>
      </c>
      <c r="GB87" s="21" t="n">
        <f aca="false">IF($A87="",0,SUMPRODUCT(((($C$5:$C$64=$A87)+($D$5:$D$64=$A87)+($E$5:$E$64=$A87)+($F$5:$F$64=$A87))&gt;0)*GB$5:GB$64))</f>
        <v>0</v>
      </c>
      <c r="GC87" s="21" t="n">
        <f aca="false">IF($A87="",0,SUMPRODUCT(((($C$5:$C$64=$A87)+($D$5:$D$64=$A87)+($E$5:$E$64=$A87)+($F$5:$F$64=$A87))&gt;0)*GC$5:GC$64))</f>
        <v>0</v>
      </c>
      <c r="GD87" s="21" t="n">
        <f aca="false">IF($A87="",0,SUMPRODUCT(((($C$5:$C$64=$A87)+($D$5:$D$64=$A87)+($E$5:$E$64=$A87)+($F$5:$F$64=$A87))&gt;0)*GD$5:GD$64))</f>
        <v>0</v>
      </c>
      <c r="GE87" s="21" t="n">
        <f aca="false">IF($A87="",0,SUMPRODUCT(((($C$5:$C$64=$A87)+($D$5:$D$64=$A87)+($E$5:$E$64=$A87)+($F$5:$F$64=$A87))&gt;0)*GE$5:GE$64))</f>
        <v>0</v>
      </c>
      <c r="GF87" s="21" t="n">
        <f aca="false">IF($A87="",0,SUMPRODUCT(((($C$5:$C$64=$A87)+($D$5:$D$64=$A87)+($E$5:$E$64=$A87)+($F$5:$F$64=$A87))&gt;0)*GF$5:GF$64))</f>
        <v>0</v>
      </c>
      <c r="GG87" s="21" t="n">
        <f aca="false">IF($A87="",0,SUMPRODUCT(((($C$5:$C$64=$A87)+($D$5:$D$64=$A87)+($E$5:$E$64=$A87)+($F$5:$F$64=$A87))&gt;0)*GG$5:GG$64))</f>
        <v>0</v>
      </c>
      <c r="GH87" s="21" t="n">
        <f aca="false">IF($A87="",0,SUMPRODUCT(((($C$5:$C$64=$A87)+($D$5:$D$64=$A87)+($E$5:$E$64=$A87)+($F$5:$F$64=$A87))&gt;0)*GH$5:GH$64))</f>
        <v>0</v>
      </c>
      <c r="GI87" s="21" t="n">
        <f aca="false">IF($A87="",0,SUMPRODUCT(((($C$5:$C$64=$A87)+($D$5:$D$64=$A87)+($E$5:$E$64=$A87)+($F$5:$F$64=$A87))&gt;0)*GI$5:GI$64))</f>
        <v>0</v>
      </c>
      <c r="GJ87" s="21" t="n">
        <f aca="false">IF($A87="",0,SUMPRODUCT(((($C$5:$C$64=$A87)+($D$5:$D$64=$A87)+($E$5:$E$64=$A87)+($F$5:$F$64=$A87))&gt;0)*GJ$5:GJ$64))</f>
        <v>0</v>
      </c>
      <c r="GK87" s="21" t="n">
        <f aca="false">IF($A87="",0,SUMPRODUCT(((($C$5:$C$64=$A87)+($D$5:$D$64=$A87)+($E$5:$E$64=$A87)+($F$5:$F$64=$A87))&gt;0)*GK$5:GK$64))</f>
        <v>0</v>
      </c>
      <c r="GL87" s="21" t="n">
        <f aca="false">IF($A87="",0,SUMPRODUCT(((($C$5:$C$64=$A87)+($D$5:$D$64=$A87)+($E$5:$E$64=$A87)+($F$5:$F$64=$A87))&gt;0)*GL$5:GL$64))</f>
        <v>0</v>
      </c>
      <c r="GM87" s="21" t="n">
        <f aca="false">IF($A87="",0,SUMPRODUCT(((($C$5:$C$64=$A87)+($D$5:$D$64=$A87)+($E$5:$E$64=$A87)+($F$5:$F$64=$A87))&gt;0)*GM$5:GM$64))</f>
        <v>0</v>
      </c>
      <c r="GN87" s="21" t="n">
        <f aca="false">IF($A87="",0,SUMPRODUCT(((($C$5:$C$64=$A87)+($D$5:$D$64=$A87)+($E$5:$E$64=$A87)+($F$5:$F$64=$A87))&gt;0)*GN$5:GN$64))</f>
        <v>0</v>
      </c>
      <c r="GO87" s="21" t="n">
        <f aca="false">IF($A87="",0,SUMPRODUCT(((($C$5:$C$64=$A87)+($D$5:$D$64=$A87)+($E$5:$E$64=$A87)+($F$5:$F$64=$A87))&gt;0)*GO$5:GO$64))</f>
        <v>0</v>
      </c>
      <c r="GP87" s="21" t="n">
        <f aca="false">IF($A87="",0,SUMPRODUCT(((($C$5:$C$64=$A87)+($D$5:$D$64=$A87)+($E$5:$E$64=$A87)+($F$5:$F$64=$A87))&gt;0)*GP$5:GP$64))</f>
        <v>0</v>
      </c>
      <c r="GQ87" s="21" t="n">
        <f aca="false">IF($A87="",0,SUMPRODUCT(((($C$5:$C$64=$A87)+($D$5:$D$64=$A87)+($E$5:$E$64=$A87)+($F$5:$F$64=$A87))&gt;0)*GQ$5:GQ$64))</f>
        <v>0</v>
      </c>
      <c r="GR87" s="21" t="n">
        <f aca="false">IF($A87="",0,SUMPRODUCT(((($C$5:$C$64=$A87)+($D$5:$D$64=$A87)+($E$5:$E$64=$A87)+($F$5:$F$64=$A87))&gt;0)*GR$5:GR$64))</f>
        <v>0</v>
      </c>
      <c r="GS87" s="21" t="n">
        <f aca="false">IF($A87="",0,SUMPRODUCT(((($C$5:$C$64=$A87)+($D$5:$D$64=$A87)+($E$5:$E$64=$A87)+($F$5:$F$64=$A87))&gt;0)*GS$5:GS$64))</f>
        <v>0</v>
      </c>
      <c r="GT87" s="21" t="n">
        <f aca="false">IF($A87="",0,SUMPRODUCT(((($C$5:$C$64=$A87)+($D$5:$D$64=$A87)+($E$5:$E$64=$A87)+($F$5:$F$64=$A87))&gt;0)*GT$5:GT$64))</f>
        <v>0</v>
      </c>
      <c r="GU87" s="21" t="n">
        <f aca="false">IF($A87="",0,SUMPRODUCT(((($C$5:$C$64=$A87)+($D$5:$D$64=$A87)+($E$5:$E$64=$A87)+($F$5:$F$64=$A87))&gt;0)*GU$5:GU$64))</f>
        <v>0</v>
      </c>
      <c r="GV87" s="21" t="n">
        <f aca="false">IF($A87="",0,SUMPRODUCT(((($C$5:$C$64=$A87)+($D$5:$D$64=$A87)+($E$5:$E$64=$A87)+($F$5:$F$64=$A87))&gt;0)*GV$5:GV$64))</f>
        <v>0</v>
      </c>
      <c r="GW87" s="21" t="n">
        <f aca="false">IF($A87="",0,SUMPRODUCT(((($C$5:$C$64=$A87)+($D$5:$D$64=$A87)+($E$5:$E$64=$A87)+($F$5:$F$64=$A87))&gt;0)*GW$5:GW$64))</f>
        <v>0</v>
      </c>
      <c r="GX87" s="21" t="n">
        <f aca="false">IF($A87="",0,SUMPRODUCT(((($C$5:$C$64=$A87)+($D$5:$D$64=$A87)+($E$5:$E$64=$A87)+($F$5:$F$64=$A87))&gt;0)*GX$5:GX$64))</f>
        <v>0</v>
      </c>
      <c r="GY87" s="21" t="n">
        <f aca="false">IF($A87="",0,SUMPRODUCT(((($C$5:$C$64=$A87)+($D$5:$D$64=$A87)+($E$5:$E$64=$A87)+($F$5:$F$64=$A87))&gt;0)*GY$5:GY$64))</f>
        <v>0</v>
      </c>
      <c r="GZ87" s="21" t="n">
        <f aca="false">IF($A87="",0,SUMPRODUCT(((($C$5:$C$64=$A87)+($D$5:$D$64=$A87)+($E$5:$E$64=$A87)+($F$5:$F$64=$A87))&gt;0)*GZ$5:GZ$64))</f>
        <v>0</v>
      </c>
      <c r="HA87" s="21" t="n">
        <f aca="false">IF($A87="",0,SUMPRODUCT(((($C$5:$C$64=$A87)+($D$5:$D$64=$A87)+($E$5:$E$64=$A87)+($F$5:$F$64=$A87))&gt;0)*HA$5:HA$64))</f>
        <v>0</v>
      </c>
      <c r="HB87" s="21" t="n">
        <f aca="false">IF($A87="",0,SUMPRODUCT(((($C$5:$C$64=$A87)+($D$5:$D$64=$A87)+($E$5:$E$64=$A87)+($F$5:$F$64=$A87))&gt;0)*HB$5:HB$64))</f>
        <v>0</v>
      </c>
      <c r="HC87" s="21" t="n">
        <f aca="false">IF($A87="",0,SUMPRODUCT(((($C$5:$C$64=$A87)+($D$5:$D$64=$A87)+($E$5:$E$64=$A87)+($F$5:$F$64=$A87))&gt;0)*HC$5:HC$64))</f>
        <v>0</v>
      </c>
      <c r="HD87" s="21" t="n">
        <f aca="false">IF($A87="",0,SUMPRODUCT(((($C$5:$C$64=$A87)+($D$5:$D$64=$A87)+($E$5:$E$64=$A87)+($F$5:$F$64=$A87))&gt;0)*HD$5:HD$64))</f>
        <v>0</v>
      </c>
      <c r="HE87" s="21" t="n">
        <f aca="false">IF($A87="",0,SUMPRODUCT(((($C$5:$C$64=$A87)+($D$5:$D$64=$A87)+($E$5:$E$64=$A87)+($F$5:$F$64=$A87))&gt;0)*HE$5:HE$64))</f>
        <v>0</v>
      </c>
      <c r="HF87" s="21" t="n">
        <f aca="false">IF($A87="",0,SUMPRODUCT(((($C$5:$C$64=$A87)+($D$5:$D$64=$A87)+($E$5:$E$64=$A87)+($F$5:$F$64=$A87))&gt;0)*HF$5:HF$64))</f>
        <v>0</v>
      </c>
      <c r="HG87" s="21" t="n">
        <f aca="false">IF($A87="",0,SUMPRODUCT(((($C$5:$C$64=$A87)+($D$5:$D$64=$A87)+($E$5:$E$64=$A87)+($F$5:$F$64=$A87))&gt;0)*HG$5:HG$64))</f>
        <v>0</v>
      </c>
      <c r="HH87" s="21" t="n">
        <f aca="false">IF($A87="",0,SUMPRODUCT(((($C$5:$C$64=$A87)+($D$5:$D$64=$A87)+($E$5:$E$64=$A87)+($F$5:$F$64=$A87))&gt;0)*HH$5:HH$64))</f>
        <v>0</v>
      </c>
      <c r="HI87" s="21" t="n">
        <f aca="false">IF($A87="",0,SUMPRODUCT(((($C$5:$C$64=$A87)+($D$5:$D$64=$A87)+($E$5:$E$64=$A87)+($F$5:$F$64=$A87))&gt;0)*HI$5:HI$64))</f>
        <v>0</v>
      </c>
      <c r="HJ87" s="21" t="n">
        <f aca="false">IF($A87="",0,SUMPRODUCT(((($C$5:$C$64=$A87)+($D$5:$D$64=$A87)+($E$5:$E$64=$A87)+($F$5:$F$64=$A87))&gt;0)*HJ$5:HJ$64))</f>
        <v>0</v>
      </c>
      <c r="HK87" s="21" t="n">
        <f aca="false">IF($A87="",0,SUMPRODUCT(((($C$5:$C$64=$A87)+($D$5:$D$64=$A87)+($E$5:$E$64=$A87)+($F$5:$F$64=$A87))&gt;0)*HK$5:HK$64))</f>
        <v>0</v>
      </c>
      <c r="HL87" s="21" t="n">
        <f aca="false">IF($A87="",0,SUMPRODUCT(((($C$5:$C$64=$A87)+($D$5:$D$64=$A87)+($E$5:$E$64=$A87)+($F$5:$F$64=$A87))&gt;0)*HL$5:HL$64))</f>
        <v>0</v>
      </c>
      <c r="HM87" s="21" t="n">
        <f aca="false">IF($A87="",0,SUMPRODUCT(((($C$5:$C$64=$A87)+($D$5:$D$64=$A87)+($E$5:$E$64=$A87)+($F$5:$F$64=$A87))&gt;0)*HM$5:HM$64))</f>
        <v>0</v>
      </c>
      <c r="HN87" s="21" t="n">
        <f aca="false">IF($A87="",0,SUMPRODUCT(((($C$5:$C$64=$A87)+($D$5:$D$64=$A87)+($E$5:$E$64=$A87)+($F$5:$F$64=$A87))&gt;0)*HN$5:HN$64))</f>
        <v>0</v>
      </c>
      <c r="HO87" s="21" t="n">
        <f aca="false">IF($A87="",0,SUMPRODUCT(((($C$5:$C$64=$A87)+($D$5:$D$64=$A87)+($E$5:$E$64=$A87)+($F$5:$F$64=$A87))&gt;0)*HO$5:HO$64))</f>
        <v>0</v>
      </c>
      <c r="HP87" s="21" t="n">
        <f aca="false">IF($A87="",0,SUMPRODUCT(((($C$5:$C$64=$A87)+($D$5:$D$64=$A87)+($E$5:$E$64=$A87)+($F$5:$F$64=$A87))&gt;0)*HP$5:HP$64))</f>
        <v>0</v>
      </c>
      <c r="HQ87" s="21" t="n">
        <f aca="false">IF($A87="",0,SUMPRODUCT(((($C$5:$C$64=$A87)+($D$5:$D$64=$A87)+($E$5:$E$64=$A87)+($F$5:$F$64=$A87))&gt;0)*HQ$5:HQ$64))</f>
        <v>0</v>
      </c>
      <c r="HR87" s="21" t="n">
        <f aca="false">IF($A87="",0,SUMPRODUCT(((($C$5:$C$64=$A87)+($D$5:$D$64=$A87)+($E$5:$E$64=$A87)+($F$5:$F$64=$A87))&gt;0)*HR$5:HR$64))</f>
        <v>0</v>
      </c>
      <c r="HS87" s="21" t="n">
        <f aca="false">IF($A87="",0,SUMPRODUCT(((($C$5:$C$64=$A87)+($D$5:$D$64=$A87)+($E$5:$E$64=$A87)+($F$5:$F$64=$A87))&gt;0)*HS$5:HS$64))</f>
        <v>0</v>
      </c>
      <c r="HT87" s="21" t="n">
        <f aca="false">IF($A87="",0,SUMPRODUCT(((($C$5:$C$64=$A87)+($D$5:$D$64=$A87)+($E$5:$E$64=$A87)+($F$5:$F$64=$A87))&gt;0)*HT$5:HT$64))</f>
        <v>0</v>
      </c>
      <c r="HU87" s="21" t="n">
        <f aca="false">IF($A87="",0,SUMPRODUCT(((($C$5:$C$64=$A87)+($D$5:$D$64=$A87)+($E$5:$E$64=$A87)+($F$5:$F$64=$A87))&gt;0)*HU$5:HU$64))</f>
        <v>0</v>
      </c>
      <c r="HV87" s="21" t="n">
        <f aca="false">IF($A87="",0,SUMPRODUCT(((($C$5:$C$64=$A87)+($D$5:$D$64=$A87)+($E$5:$E$64=$A87)+($F$5:$F$64=$A87))&gt;0)*HV$5:HV$64))</f>
        <v>0</v>
      </c>
      <c r="HW87" s="21" t="n">
        <f aca="false">IF($A87="",0,SUMPRODUCT(((($C$5:$C$64=$A87)+($D$5:$D$64=$A87)+($E$5:$E$64=$A87)+($F$5:$F$64=$A87))&gt;0)*HW$5:HW$64))</f>
        <v>0</v>
      </c>
      <c r="HX87" s="21" t="n">
        <f aca="false">IF($A87="",0,SUMPRODUCT(((($C$5:$C$64=$A87)+($D$5:$D$64=$A87)+($E$5:$E$64=$A87)+($F$5:$F$64=$A87))&gt;0)*HX$5:HX$64))</f>
        <v>0</v>
      </c>
      <c r="HY87" s="21" t="n">
        <f aca="false">IF($A87="",0,SUMPRODUCT(((($C$5:$C$64=$A87)+($D$5:$D$64=$A87)+($E$5:$E$64=$A87)+($F$5:$F$64=$A87))&gt;0)*HY$5:HY$64))</f>
        <v>0</v>
      </c>
      <c r="HZ87" s="21" t="n">
        <f aca="false">IF($A87="",0,SUMPRODUCT(((($C$5:$C$64=$A87)+($D$5:$D$64=$A87)+($E$5:$E$64=$A87)+($F$5:$F$64=$A87))&gt;0)*HZ$5:HZ$64))</f>
        <v>0</v>
      </c>
      <c r="IA87" s="21" t="n">
        <f aca="false">IF($A87="",0,SUMPRODUCT(((($C$5:$C$64=$A87)+($D$5:$D$64=$A87)+($E$5:$E$64=$A87)+($F$5:$F$64=$A87))&gt;0)*IA$5:IA$64))</f>
        <v>0</v>
      </c>
      <c r="IB87" s="21" t="n">
        <f aca="false">IF($A87="",0,SUMPRODUCT(((($C$5:$C$64=$A87)+($D$5:$D$64=$A87)+($E$5:$E$64=$A87)+($F$5:$F$64=$A87))&gt;0)*IB$5:IB$64))</f>
        <v>0</v>
      </c>
      <c r="IC87" s="21" t="n">
        <f aca="false">IF($A87="",0,SUMPRODUCT(((($C$5:$C$64=$A87)+($D$5:$D$64=$A87)+($E$5:$E$64=$A87)+($F$5:$F$64=$A87))&gt;0)*IC$5:IC$64))</f>
        <v>0</v>
      </c>
      <c r="ID87" s="21" t="n">
        <f aca="false">IF($A87="",0,SUMPRODUCT(((($C$5:$C$64=$A87)+($D$5:$D$64=$A87)+($E$5:$E$64=$A87)+($F$5:$F$64=$A87))&gt;0)*ID$5:ID$64))</f>
        <v>0</v>
      </c>
      <c r="IE87" s="21" t="n">
        <f aca="false">IF($A87="",0,SUMPRODUCT(((($C$5:$C$64=$A87)+($D$5:$D$64=$A87)+($E$5:$E$64=$A87)+($F$5:$F$64=$A87))&gt;0)*IE$5:IE$64))</f>
        <v>0</v>
      </c>
      <c r="IF87" s="21" t="n">
        <f aca="false">IF($A87="",0,SUMPRODUCT(((($C$5:$C$64=$A87)+($D$5:$D$64=$A87)+($E$5:$E$64=$A87)+($F$5:$F$64=$A87))&gt;0)*IF$5:IF$64))</f>
        <v>0</v>
      </c>
      <c r="IG87" s="21" t="n">
        <f aca="false">IF($A87="",0,SUMPRODUCT(((($C$5:$C$64=$A87)+($D$5:$D$64=$A87)+($E$5:$E$64=$A87)+($F$5:$F$64=$A87))&gt;0)*IG$5:IG$64))</f>
        <v>0</v>
      </c>
      <c r="IH87" s="21" t="n">
        <f aca="false">IF($A87="",0,SUMPRODUCT(((($C$5:$C$64=$A87)+($D$5:$D$64=$A87)+($E$5:$E$64=$A87)+($F$5:$F$64=$A87))&gt;0)*IH$5:IH$64))</f>
        <v>0</v>
      </c>
      <c r="II87" s="21" t="n">
        <f aca="false">IF($A87="",0,SUMPRODUCT(((($C$5:$C$64=$A87)+($D$5:$D$64=$A87)+($E$5:$E$64=$A87)+($F$5:$F$64=$A87))&gt;0)*II$5:II$64))</f>
        <v>0</v>
      </c>
      <c r="IJ87" s="21" t="n">
        <f aca="false">IF($A87="",0,SUMPRODUCT(((($C$5:$C$64=$A87)+($D$5:$D$64=$A87)+($E$5:$E$64=$A87)+($F$5:$F$64=$A87))&gt;0)*IJ$5:IJ$64))</f>
        <v>0</v>
      </c>
      <c r="IK87" s="21" t="n">
        <f aca="false">IF($A87="",0,SUMPRODUCT(((($C$5:$C$64=$A87)+($D$5:$D$64=$A87)+($E$5:$E$64=$A87)+($F$5:$F$64=$A87))&gt;0)*IK$5:IK$64))</f>
        <v>0</v>
      </c>
      <c r="IL87" s="21" t="n">
        <f aca="false">IF($A87="",0,SUMPRODUCT(((($C$5:$C$64=$A87)+($D$5:$D$64=$A87)+($E$5:$E$64=$A87)+($F$5:$F$64=$A87))&gt;0)*IL$5:IL$64))</f>
        <v>0</v>
      </c>
      <c r="IM87" s="21" t="n">
        <f aca="false">IF($A87="",0,SUMPRODUCT(((($C$5:$C$64=$A87)+($D$5:$D$64=$A87)+($E$5:$E$64=$A87)+($F$5:$F$64=$A87))&gt;0)*IM$5:IM$64))</f>
        <v>0</v>
      </c>
      <c r="IN87" s="21" t="n">
        <f aca="false">IF($A87="",0,SUMPRODUCT(((($C$5:$C$64=$A87)+($D$5:$D$64=$A87)+($E$5:$E$64=$A87)+($F$5:$F$64=$A87))&gt;0)*IN$5:IN$64))</f>
        <v>0</v>
      </c>
      <c r="IO87" s="21" t="n">
        <f aca="false">IF($A87="",0,SUMPRODUCT(((($C$5:$C$64=$A87)+($D$5:$D$64=$A87)+($E$5:$E$64=$A87)+($F$5:$F$64=$A87))&gt;0)*IO$5:IO$64))</f>
        <v>0</v>
      </c>
      <c r="IP87" s="21" t="n">
        <f aca="false">IF($A87="",0,SUMPRODUCT(((($C$5:$C$64=$A87)+($D$5:$D$64=$A87)+($E$5:$E$64=$A87)+($F$5:$F$64=$A87))&gt;0)*IP$5:IP$64))</f>
        <v>0</v>
      </c>
      <c r="IQ87" s="21" t="n">
        <f aca="false">IF($A87="",0,SUMPRODUCT(((($C$5:$C$64=$A87)+($D$5:$D$64=$A87)+($E$5:$E$64=$A87)+($F$5:$F$64=$A87))&gt;0)*IQ$5:IQ$64))</f>
        <v>0</v>
      </c>
      <c r="IR87" s="21" t="n">
        <f aca="false">IF($A87="",0,SUMPRODUCT(((($C$5:$C$64=$A87)+($D$5:$D$64=$A87)+($E$5:$E$64=$A87)+($F$5:$F$64=$A87))&gt;0)*IR$5:IR$64))</f>
        <v>0</v>
      </c>
      <c r="IS87" s="21" t="n">
        <f aca="false">IF($A87="",0,SUMPRODUCT(((($C$5:$C$64=$A87)+($D$5:$D$64=$A87)+($E$5:$E$64=$A87)+($F$5:$F$64=$A87))&gt;0)*IS$5:IS$64))</f>
        <v>0</v>
      </c>
      <c r="IT87" s="21" t="n">
        <f aca="false">IF($A87="",0,SUMPRODUCT(((($C$5:$C$64=$A87)+($D$5:$D$64=$A87)+($E$5:$E$64=$A87)+($F$5:$F$64=$A87))&gt;0)*IT$5:IT$64))</f>
        <v>0</v>
      </c>
      <c r="IU87" s="21" t="n">
        <f aca="false">IF($A87="",0,SUMPRODUCT(((($C$5:$C$64=$A87)+($D$5:$D$64=$A87)+($E$5:$E$64=$A87)+($F$5:$F$64=$A87))&gt;0)*IU$5:IU$64))</f>
        <v>0</v>
      </c>
      <c r="IV87" s="21" t="n">
        <f aca="false">IF($A87="",0,SUMPRODUCT(((($C$5:$C$64=$A87)+($D$5:$D$64=$A87)+($E$5:$E$64=$A87)+($F$5:$F$64=$A87))&gt;0)*IV$5:IV$64))</f>
        <v>0</v>
      </c>
      <c r="IW87" s="21" t="n">
        <f aca="false">IF($A87="",0,SUMPRODUCT(((($C$5:$C$64=$A87)+($D$5:$D$64=$A87)+($E$5:$E$64=$A87)+($F$5:$F$64=$A87))&gt;0)*IW$5:IW$64))</f>
        <v>0</v>
      </c>
      <c r="IX87" s="21" t="n">
        <f aca="false">IF($A87="",0,SUMPRODUCT(((($C$5:$C$64=$A87)+($D$5:$D$64=$A87)+($E$5:$E$64=$A87)+($F$5:$F$64=$A87))&gt;0)*IX$5:IX$64))</f>
        <v>0</v>
      </c>
      <c r="IY87" s="21" t="n">
        <f aca="false">IF($A87="",0,SUMPRODUCT(((($C$5:$C$64=$A87)+($D$5:$D$64=$A87)+($E$5:$E$64=$A87)+($F$5:$F$64=$A87))&gt;0)*IY$5:IY$64))</f>
        <v>0</v>
      </c>
      <c r="IZ87" s="21" t="n">
        <f aca="false">IF($A87="",0,SUMPRODUCT(((($C$5:$C$64=$A87)+($D$5:$D$64=$A87)+($E$5:$E$64=$A87)+($F$5:$F$64=$A87))&gt;0)*IZ$5:IZ$64))</f>
        <v>0</v>
      </c>
      <c r="JA87" s="21" t="n">
        <f aca="false">IF($A87="",0,SUMPRODUCT(((($C$5:$C$64=$A87)+($D$5:$D$64=$A87)+($E$5:$E$64=$A87)+($F$5:$F$64=$A87))&gt;0)*JA$5:JA$64))</f>
        <v>0</v>
      </c>
      <c r="JB87" s="21" t="n">
        <f aca="false">IF($A87="",0,SUMPRODUCT(((($C$5:$C$64=$A87)+($D$5:$D$64=$A87)+($E$5:$E$64=$A87)+($F$5:$F$64=$A87))&gt;0)*JB$5:JB$64))</f>
        <v>0</v>
      </c>
      <c r="JC87" s="21" t="n">
        <f aca="false">IF($A87="",0,SUMPRODUCT(((($C$5:$C$64=$A87)+($D$5:$D$64=$A87)+($E$5:$E$64=$A87)+($F$5:$F$64=$A87))&gt;0)*JC$5:JC$64))</f>
        <v>0</v>
      </c>
      <c r="JD87" s="21" t="n">
        <f aca="false">IF($A87="",0,SUMPRODUCT(((($C$5:$C$64=$A87)+($D$5:$D$64=$A87)+($E$5:$E$64=$A87)+($F$5:$F$64=$A87))&gt;0)*JD$5:JD$64))</f>
        <v>0</v>
      </c>
      <c r="JE87" s="21" t="n">
        <f aca="false">IF($A87="",0,SUMPRODUCT(((($C$5:$C$64=$A87)+($D$5:$D$64=$A87)+($E$5:$E$64=$A87)+($F$5:$F$64=$A87))&gt;0)*JE$5:JE$64))</f>
        <v>0</v>
      </c>
      <c r="JF87" s="21" t="n">
        <f aca="false">IF($A87="",0,SUMPRODUCT(((($C$5:$C$64=$A87)+($D$5:$D$64=$A87)+($E$5:$E$64=$A87)+($F$5:$F$64=$A87))&gt;0)*JF$5:JF$64))</f>
        <v>0</v>
      </c>
      <c r="JG87" s="21" t="n">
        <f aca="false">IF($A87="",0,SUMPRODUCT(((($C$5:$C$64=$A87)+($D$5:$D$64=$A87)+($E$5:$E$64=$A87)+($F$5:$F$64=$A87))&gt;0)*JG$5:JG$64))</f>
        <v>0</v>
      </c>
      <c r="JH87" s="21" t="n">
        <f aca="false">IF($A87="",0,SUMPRODUCT(((($C$5:$C$64=$A87)+($D$5:$D$64=$A87)+($E$5:$E$64=$A87)+($F$5:$F$64=$A87))&gt;0)*JH$5:JH$64))</f>
        <v>0</v>
      </c>
      <c r="JI87" s="21" t="n">
        <f aca="false">IF($A87="",0,SUMPRODUCT(((($C$5:$C$64=$A87)+($D$5:$D$64=$A87)+($E$5:$E$64=$A87)+($F$5:$F$64=$A87))&gt;0)*JI$5:JI$64))</f>
        <v>0</v>
      </c>
      <c r="JJ87" s="21" t="n">
        <f aca="false">IF($A87="",0,SUMPRODUCT(((($C$5:$C$64=$A87)+($D$5:$D$64=$A87)+($E$5:$E$64=$A87)+($F$5:$F$64=$A87))&gt;0)*JJ$5:JJ$64))</f>
        <v>0</v>
      </c>
      <c r="JK87" s="21" t="n">
        <f aca="false">IF($A87="",0,SUMPRODUCT(((($C$5:$C$64=$A87)+($D$5:$D$64=$A87)+($E$5:$E$64=$A87)+($F$5:$F$64=$A87))&gt;0)*JK$5:JK$64))</f>
        <v>0</v>
      </c>
      <c r="JL87" s="21" t="n">
        <f aca="false">IF($A87="",0,SUMPRODUCT(((($C$5:$C$64=$A87)+($D$5:$D$64=$A87)+($E$5:$E$64=$A87)+($F$5:$F$64=$A87))&gt;0)*JL$5:JL$64))</f>
        <v>0</v>
      </c>
      <c r="JM87" s="21" t="n">
        <f aca="false">IF($A87="",0,SUMPRODUCT(((($C$5:$C$64=$A87)+($D$5:$D$64=$A87)+($E$5:$E$64=$A87)+($F$5:$F$64=$A87))&gt;0)*JM$5:JM$64))</f>
        <v>0</v>
      </c>
      <c r="JN87" s="21" t="n">
        <f aca="false">IF($A87="",0,SUMPRODUCT(((($C$5:$C$64=$A87)+($D$5:$D$64=$A87)+($E$5:$E$64=$A87)+($F$5:$F$64=$A87))&gt;0)*JN$5:JN$64))</f>
        <v>0</v>
      </c>
      <c r="JO87" s="21" t="n">
        <f aca="false">IF($A87="",0,SUMPRODUCT(((($C$5:$C$64=$A87)+($D$5:$D$64=$A87)+($E$5:$E$64=$A87)+($F$5:$F$64=$A87))&gt;0)*JO$5:JO$64))</f>
        <v>0</v>
      </c>
      <c r="JP87" s="21" t="n">
        <f aca="false">IF($A87="",0,SUMPRODUCT(((($C$5:$C$64=$A87)+($D$5:$D$64=$A87)+($E$5:$E$64=$A87)+($F$5:$F$64=$A87))&gt;0)*JP$5:JP$64))</f>
        <v>0</v>
      </c>
      <c r="JQ87" s="21" t="n">
        <f aca="false">IF($A87="",0,SUMPRODUCT(((($C$5:$C$64=$A87)+($D$5:$D$64=$A87)+($E$5:$E$64=$A87)+($F$5:$F$64=$A87))&gt;0)*JQ$5:JQ$64))</f>
        <v>0</v>
      </c>
      <c r="JR87" s="21" t="n">
        <f aca="false">IF($A87="",0,SUMPRODUCT(((($C$5:$C$64=$A87)+($D$5:$D$64=$A87)+($E$5:$E$64=$A87)+($F$5:$F$64=$A87))&gt;0)*JR$5:JR$64))</f>
        <v>0</v>
      </c>
      <c r="JS87" s="21" t="n">
        <f aca="false">IF($A87="",0,SUMPRODUCT(((($C$5:$C$64=$A87)+($D$5:$D$64=$A87)+($E$5:$E$64=$A87)+($F$5:$F$64=$A87))&gt;0)*JS$5:JS$64))</f>
        <v>0</v>
      </c>
      <c r="JT87" s="21" t="n">
        <f aca="false">IF($A87="",0,SUMPRODUCT(((($C$5:$C$64=$A87)+($D$5:$D$64=$A87)+($E$5:$E$64=$A87)+($F$5:$F$64=$A87))&gt;0)*JT$5:JT$64))</f>
        <v>0</v>
      </c>
      <c r="JU87" s="21" t="n">
        <f aca="false">IF($A87="",0,SUMPRODUCT(((($C$5:$C$64=$A87)+($D$5:$D$64=$A87)+($E$5:$E$64=$A87)+($F$5:$F$64=$A87))&gt;0)*JU$5:JU$64))</f>
        <v>0</v>
      </c>
      <c r="JV87" s="21" t="n">
        <f aca="false">IF($A87="",0,SUMPRODUCT(((($C$5:$C$64=$A87)+($D$5:$D$64=$A87)+($E$5:$E$64=$A87)+($F$5:$F$64=$A87))&gt;0)*JV$5:JV$64))</f>
        <v>0</v>
      </c>
      <c r="JW87" s="21" t="n">
        <f aca="false">IF($A87="",0,SUMPRODUCT(((($C$5:$C$64=$A87)+($D$5:$D$64=$A87)+($E$5:$E$64=$A87)+($F$5:$F$64=$A87))&gt;0)*JW$5:JW$64))</f>
        <v>0</v>
      </c>
      <c r="JX87" s="21" t="n">
        <f aca="false">IF($A87="",0,SUMPRODUCT(((($C$5:$C$64=$A87)+($D$5:$D$64=$A87)+($E$5:$E$64=$A87)+($F$5:$F$64=$A87))&gt;0)*JX$5:JX$64))</f>
        <v>0</v>
      </c>
      <c r="JY87" s="21" t="n">
        <f aca="false">IF($A87="",0,SUMPRODUCT(((($C$5:$C$64=$A87)+($D$5:$D$64=$A87)+($E$5:$E$64=$A87)+($F$5:$F$64=$A87))&gt;0)*JY$5:JY$64))</f>
        <v>0</v>
      </c>
      <c r="JZ87" s="21" t="n">
        <f aca="false">IF($A87="",0,SUMPRODUCT(((($C$5:$C$64=$A87)+($D$5:$D$64=$A87)+($E$5:$E$64=$A87)+($F$5:$F$64=$A87))&gt;0)*JZ$5:JZ$64))</f>
        <v>0</v>
      </c>
      <c r="KA87" s="21" t="n">
        <f aca="false">IF($A87="",0,SUMPRODUCT(((($C$5:$C$64=$A87)+($D$5:$D$64=$A87)+($E$5:$E$64=$A87)+($F$5:$F$64=$A87))&gt;0)*KA$5:KA$64))</f>
        <v>0</v>
      </c>
      <c r="KB87" s="21" t="n">
        <f aca="false">IF($A87="",0,SUMPRODUCT(((($C$5:$C$64=$A87)+($D$5:$D$64=$A87)+($E$5:$E$64=$A87)+($F$5:$F$64=$A87))&gt;0)*KB$5:KB$64))</f>
        <v>0</v>
      </c>
      <c r="KC87" s="21" t="n">
        <f aca="false">IF($A87="",0,SUMPRODUCT(((($C$5:$C$64=$A87)+($D$5:$D$64=$A87)+($E$5:$E$64=$A87)+($F$5:$F$64=$A87))&gt;0)*KC$5:KC$64))</f>
        <v>0</v>
      </c>
      <c r="KD87" s="21" t="n">
        <f aca="false">IF($A87="",0,SUMPRODUCT(((($C$5:$C$64=$A87)+($D$5:$D$64=$A87)+($E$5:$E$64=$A87)+($F$5:$F$64=$A87))&gt;0)*KD$5:KD$64))</f>
        <v>0</v>
      </c>
      <c r="KE87" s="21" t="n">
        <f aca="false">IF($A87="",0,SUMPRODUCT(((($C$5:$C$64=$A87)+($D$5:$D$64=$A87)+($E$5:$E$64=$A87)+($F$5:$F$64=$A87))&gt;0)*KE$5:KE$64))</f>
        <v>0</v>
      </c>
      <c r="KF87" s="21" t="n">
        <f aca="false">IF($A87="",0,SUMPRODUCT(((($C$5:$C$64=$A87)+($D$5:$D$64=$A87)+($E$5:$E$64=$A87)+($F$5:$F$64=$A87))&gt;0)*KF$5:KF$64))</f>
        <v>0</v>
      </c>
      <c r="KG87" s="21" t="n">
        <f aca="false">IF($A87="",0,SUMPRODUCT(((($C$5:$C$64=$A87)+($D$5:$D$64=$A87)+($E$5:$E$64=$A87)+($F$5:$F$64=$A87))&gt;0)*KG$5:KG$64))</f>
        <v>0</v>
      </c>
      <c r="KH87" s="21" t="n">
        <f aca="false">IF($A87="",0,SUMPRODUCT(((($C$5:$C$64=$A87)+($D$5:$D$64=$A87)+($E$5:$E$64=$A87)+($F$5:$F$64=$A87))&gt;0)*KH$5:KH$64))</f>
        <v>0</v>
      </c>
      <c r="KI87" s="21" t="n">
        <f aca="false">IF($A87="",0,SUMPRODUCT(((($C$5:$C$64=$A87)+($D$5:$D$64=$A87)+($E$5:$E$64=$A87)+($F$5:$F$64=$A87))&gt;0)*KI$5:KI$64))</f>
        <v>0</v>
      </c>
      <c r="KJ87" s="21" t="n">
        <f aca="false">IF($A87="",0,SUMPRODUCT(((($C$5:$C$64=$A87)+($D$5:$D$64=$A87)+($E$5:$E$64=$A87)+($F$5:$F$64=$A87))&gt;0)*KJ$5:KJ$64))</f>
        <v>0</v>
      </c>
      <c r="KK87" s="21" t="n">
        <f aca="false">IF($A87="",0,SUMPRODUCT(((($C$5:$C$64=$A87)+($D$5:$D$64=$A87)+($E$5:$E$64=$A87)+($F$5:$F$64=$A87))&gt;0)*KK$5:KK$64))</f>
        <v>0</v>
      </c>
      <c r="KL87" s="21" t="n">
        <f aca="false">IF($A87="",0,SUMPRODUCT(((($C$5:$C$64=$A87)+($D$5:$D$64=$A87)+($E$5:$E$64=$A87)+($F$5:$F$64=$A87))&gt;0)*KL$5:KL$64))</f>
        <v>0</v>
      </c>
      <c r="KM87" s="21" t="n">
        <f aca="false">IF($A87="",0,SUMPRODUCT(((($C$5:$C$64=$A87)+($D$5:$D$64=$A87)+($E$5:$E$64=$A87)+($F$5:$F$64=$A87))&gt;0)*KM$5:KM$64))</f>
        <v>0</v>
      </c>
      <c r="KN87" s="21" t="n">
        <f aca="false">IF($A87="",0,SUMPRODUCT(((($C$5:$C$64=$A87)+($D$5:$D$64=$A87)+($E$5:$E$64=$A87)+($F$5:$F$64=$A87))&gt;0)*KN$5:KN$64))</f>
        <v>0</v>
      </c>
      <c r="KO87" s="21" t="n">
        <f aca="false">IF($A87="",0,SUMPRODUCT(((($C$5:$C$64=$A87)+($D$5:$D$64=$A87)+($E$5:$E$64=$A87)+($F$5:$F$64=$A87))&gt;0)*KO$5:KO$64))</f>
        <v>0</v>
      </c>
      <c r="KP87" s="21" t="n">
        <f aca="false">IF($A87="",0,SUMPRODUCT(((($C$5:$C$64=$A87)+($D$5:$D$64=$A87)+($E$5:$E$64=$A87)+($F$5:$F$64=$A87))&gt;0)*KP$5:KP$64))</f>
        <v>0</v>
      </c>
      <c r="KQ87" s="21" t="n">
        <f aca="false">IF($A87="",0,SUMPRODUCT(((($C$5:$C$64=$A87)+($D$5:$D$64=$A87)+($E$5:$E$64=$A87)+($F$5:$F$64=$A87))&gt;0)*KQ$5:KQ$64))</f>
        <v>0</v>
      </c>
      <c r="KR87" s="21" t="n">
        <f aca="false">IF($A87="",0,SUMPRODUCT(((($C$5:$C$64=$A87)+($D$5:$D$64=$A87)+($E$5:$E$64=$A87)+($F$5:$F$64=$A87))&gt;0)*KR$5:KR$64))</f>
        <v>0</v>
      </c>
      <c r="KS87" s="21" t="n">
        <f aca="false">IF($A87="",0,SUMPRODUCT(((($C$5:$C$64=$A87)+($D$5:$D$64=$A87)+($E$5:$E$64=$A87)+($F$5:$F$64=$A87))&gt;0)*KS$5:KS$64))</f>
        <v>0</v>
      </c>
      <c r="KT87" s="21" t="n">
        <f aca="false">IF($A87="",0,SUMPRODUCT(((($C$5:$C$64=$A87)+($D$5:$D$64=$A87)+($E$5:$E$64=$A87)+($F$5:$F$64=$A87))&gt;0)*KT$5:KT$64))</f>
        <v>0</v>
      </c>
      <c r="KU87" s="21" t="n">
        <f aca="false">IF($A87="",0,SUMPRODUCT(((($C$5:$C$64=$A87)+($D$5:$D$64=$A87)+($E$5:$E$64=$A87)+($F$5:$F$64=$A87))&gt;0)*KU$5:KU$64))</f>
        <v>0</v>
      </c>
      <c r="KV87" s="21" t="n">
        <f aca="false">IF($A87="",0,SUMPRODUCT(((($C$5:$C$64=$A87)+($D$5:$D$64=$A87)+($E$5:$E$64=$A87)+($F$5:$F$64=$A87))&gt;0)*KV$5:KV$64))</f>
        <v>0</v>
      </c>
      <c r="KW87" s="21" t="n">
        <f aca="false">IF($A87="",0,SUMPRODUCT(((($C$5:$C$64=$A87)+($D$5:$D$64=$A87)+($E$5:$E$64=$A87)+($F$5:$F$64=$A87))&gt;0)*KW$5:KW$64))</f>
        <v>0</v>
      </c>
      <c r="KX87" s="21" t="n">
        <f aca="false">IF($A87="",0,SUMPRODUCT(((($C$5:$C$64=$A87)+($D$5:$D$64=$A87)+($E$5:$E$64=$A87)+($F$5:$F$64=$A87))&gt;0)*KX$5:KX$64))</f>
        <v>0</v>
      </c>
      <c r="KY87" s="21" t="n">
        <f aca="false">IF($A87="",0,SUMPRODUCT(((($C$5:$C$64=$A87)+($D$5:$D$64=$A87)+($E$5:$E$64=$A87)+($F$5:$F$64=$A87))&gt;0)*KY$5:KY$64))</f>
        <v>0</v>
      </c>
      <c r="KZ87" s="21" t="n">
        <f aca="false">IF($A87="",0,SUMPRODUCT(((($C$5:$C$64=$A87)+($D$5:$D$64=$A87)+($E$5:$E$64=$A87)+($F$5:$F$64=$A87))&gt;0)*KZ$5:KZ$64))</f>
        <v>0</v>
      </c>
      <c r="LA87" s="21" t="n">
        <f aca="false">IF($A87="",0,SUMPRODUCT(((($C$5:$C$64=$A87)+($D$5:$D$64=$A87)+($E$5:$E$64=$A87)+($F$5:$F$64=$A87))&gt;0)*LA$5:LA$64))</f>
        <v>0</v>
      </c>
      <c r="LB87" s="21" t="n">
        <f aca="false">IF($A87="",0,SUMPRODUCT(((($C$5:$C$64=$A87)+($D$5:$D$64=$A87)+($E$5:$E$64=$A87)+($F$5:$F$64=$A87))&gt;0)*LB$5:LB$64))</f>
        <v>0</v>
      </c>
      <c r="LC87" s="21" t="n">
        <f aca="false">IF($A87="",0,SUMPRODUCT(((($C$5:$C$64=$A87)+($D$5:$D$64=$A87)+($E$5:$E$64=$A87)+($F$5:$F$64=$A87))&gt;0)*LC$5:LC$64))</f>
        <v>0</v>
      </c>
      <c r="LD87" s="21" t="n">
        <f aca="false">IF($A87="",0,SUMPRODUCT(((($C$5:$C$64=$A87)+($D$5:$D$64=$A87)+($E$5:$E$64=$A87)+($F$5:$F$64=$A87))&gt;0)*LD$5:LD$64))</f>
        <v>0</v>
      </c>
      <c r="LE87" s="21" t="n">
        <f aca="false">IF($A87="",0,SUMPRODUCT(((($C$5:$C$64=$A87)+($D$5:$D$64=$A87)+($E$5:$E$64=$A87)+($F$5:$F$64=$A87))&gt;0)*LE$5:LE$64))</f>
        <v>0</v>
      </c>
      <c r="LF87" s="21" t="n">
        <f aca="false">IF($A87="",0,SUMPRODUCT(((($C$5:$C$64=$A87)+($D$5:$D$64=$A87)+($E$5:$E$64=$A87)+($F$5:$F$64=$A87))&gt;0)*LF$5:LF$64))</f>
        <v>0</v>
      </c>
      <c r="LG87" s="21" t="n">
        <f aca="false">IF($A87="",0,SUMPRODUCT(((($C$5:$C$64=$A87)+($D$5:$D$64=$A87)+($E$5:$E$64=$A87)+($F$5:$F$64=$A87))&gt;0)*LG$5:LG$64))</f>
        <v>0</v>
      </c>
      <c r="LH87" s="21" t="n">
        <f aca="false">IF($A87="",0,SUMPRODUCT(((($C$5:$C$64=$A87)+($D$5:$D$64=$A87)+($E$5:$E$64=$A87)+($F$5:$F$64=$A87))&gt;0)*LH$5:LH$64))</f>
        <v>0</v>
      </c>
      <c r="LI87" s="21" t="n">
        <f aca="false">IF($A87="",0,SUMPRODUCT(((($C$5:$C$64=$A87)+($D$5:$D$64=$A87)+($E$5:$E$64=$A87)+($F$5:$F$64=$A87))&gt;0)*LI$5:LI$64))</f>
        <v>0</v>
      </c>
      <c r="LJ87" s="21" t="n">
        <f aca="false">IF($A87="",0,SUMPRODUCT(((($C$5:$C$64=$A87)+($D$5:$D$64=$A87)+($E$5:$E$64=$A87)+($F$5:$F$64=$A87))&gt;0)*LJ$5:LJ$64))</f>
        <v>0</v>
      </c>
      <c r="LK87" s="21" t="n">
        <f aca="false">IF($A87="",0,SUMPRODUCT(((($C$5:$C$64=$A87)+($D$5:$D$64=$A87)+($E$5:$E$64=$A87)+($F$5:$F$64=$A87))&gt;0)*LK$5:LK$64))</f>
        <v>0</v>
      </c>
      <c r="LL87" s="21" t="n">
        <f aca="false">IF($A87="",0,SUMPRODUCT(((($C$5:$C$64=$A87)+($D$5:$D$64=$A87)+($E$5:$E$64=$A87)+($F$5:$F$64=$A87))&gt;0)*LL$5:LL$64))</f>
        <v>0</v>
      </c>
      <c r="LM87" s="21" t="n">
        <f aca="false">IF($A87="",0,SUMPRODUCT(((($C$5:$C$64=$A87)+($D$5:$D$64=$A87)+($E$5:$E$64=$A87)+($F$5:$F$64=$A87))&gt;0)*LM$5:LM$64))</f>
        <v>0</v>
      </c>
      <c r="LN87" s="21" t="n">
        <f aca="false">IF($A87="",0,SUMPRODUCT(((($C$5:$C$64=$A87)+($D$5:$D$64=$A87)+($E$5:$E$64=$A87)+($F$5:$F$64=$A87))&gt;0)*LN$5:LN$64))</f>
        <v>0</v>
      </c>
      <c r="LO87" s="21" t="n">
        <f aca="false">IF($A87="",0,SUMPRODUCT(((($C$5:$C$64=$A87)+($D$5:$D$64=$A87)+($E$5:$E$64=$A87)+($F$5:$F$64=$A87))&gt;0)*LO$5:LO$64))</f>
        <v>0</v>
      </c>
      <c r="LP87" s="21" t="n">
        <f aca="false">IF($A87="",0,SUMPRODUCT(((($C$5:$C$64=$A87)+($D$5:$D$64=$A87)+($E$5:$E$64=$A87)+($F$5:$F$64=$A87))&gt;0)*LP$5:LP$64))</f>
        <v>0</v>
      </c>
      <c r="LQ87" s="21" t="n">
        <f aca="false">IF($A87="",0,SUMPRODUCT(((($C$5:$C$64=$A87)+($D$5:$D$64=$A87)+($E$5:$E$64=$A87)+($F$5:$F$64=$A87))&gt;0)*LQ$5:LQ$64))</f>
        <v>0</v>
      </c>
      <c r="LR87" s="21" t="n">
        <f aca="false">IF($A87="",0,SUMPRODUCT(((($C$5:$C$64=$A87)+($D$5:$D$64=$A87)+($E$5:$E$64=$A87)+($F$5:$F$64=$A87))&gt;0)*LR$5:LR$64))</f>
        <v>0</v>
      </c>
      <c r="LS87" s="21" t="n">
        <f aca="false">IF($A87="",0,SUMPRODUCT(((($C$5:$C$64=$A87)+($D$5:$D$64=$A87)+($E$5:$E$64=$A87)+($F$5:$F$64=$A87))&gt;0)*LS$5:LS$64))</f>
        <v>0</v>
      </c>
      <c r="LT87" s="21" t="n">
        <f aca="false">IF($A87="",0,SUMPRODUCT(((($C$5:$C$64=$A87)+($D$5:$D$64=$A87)+($E$5:$E$64=$A87)+($F$5:$F$64=$A87))&gt;0)*LT$5:LT$64))</f>
        <v>0</v>
      </c>
      <c r="LU87" s="21" t="n">
        <f aca="false">IF($A87="",0,SUMPRODUCT(((($C$5:$C$64=$A87)+($D$5:$D$64=$A87)+($E$5:$E$64=$A87)+($F$5:$F$64=$A87))&gt;0)*LU$5:LU$64))</f>
        <v>0</v>
      </c>
      <c r="LV87" s="21" t="n">
        <f aca="false">IF($A87="",0,SUMPRODUCT(((($C$5:$C$64=$A87)+($D$5:$D$64=$A87)+($E$5:$E$64=$A87)+($F$5:$F$64=$A87))&gt;0)*LV$5:LV$64))</f>
        <v>0</v>
      </c>
      <c r="LW87" s="21" t="n">
        <f aca="false">IF($A87="",0,SUMPRODUCT(((($C$5:$C$64=$A87)+($D$5:$D$64=$A87)+($E$5:$E$64=$A87)+($F$5:$F$64=$A87))&gt;0)*LW$5:LW$64))</f>
        <v>0</v>
      </c>
      <c r="LX87" s="21" t="n">
        <f aca="false">IF($A87="",0,SUMPRODUCT(((($C$5:$C$64=$A87)+($D$5:$D$64=$A87)+($E$5:$E$64=$A87)+($F$5:$F$64=$A87))&gt;0)*LX$5:LX$64))</f>
        <v>0</v>
      </c>
      <c r="LY87" s="21" t="n">
        <f aca="false">IF($A87="",0,SUMPRODUCT(((($C$5:$C$64=$A87)+($D$5:$D$64=$A87)+($E$5:$E$64=$A87)+($F$5:$F$64=$A87))&gt;0)*LY$5:LY$64))</f>
        <v>0</v>
      </c>
      <c r="LZ87" s="21" t="n">
        <f aca="false">IF($A87="",0,SUMPRODUCT(((($C$5:$C$64=$A87)+($D$5:$D$64=$A87)+($E$5:$E$64=$A87)+($F$5:$F$64=$A87))&gt;0)*LZ$5:LZ$64))</f>
        <v>0</v>
      </c>
      <c r="MA87" s="21" t="n">
        <f aca="false">IF($A87="",0,SUMPRODUCT(((($C$5:$C$64=$A87)+($D$5:$D$64=$A87)+($E$5:$E$64=$A87)+($F$5:$F$64=$A87))&gt;0)*MA$5:MA$64))</f>
        <v>0</v>
      </c>
      <c r="MB87" s="21" t="n">
        <f aca="false">IF($A87="",0,SUMPRODUCT(((($C$5:$C$64=$A87)+($D$5:$D$64=$A87)+($E$5:$E$64=$A87)+($F$5:$F$64=$A87))&gt;0)*MB$5:MB$64))</f>
        <v>0</v>
      </c>
      <c r="MC87" s="21" t="n">
        <f aca="false">IF($A87="",0,SUMPRODUCT(((($C$5:$C$64=$A87)+($D$5:$D$64=$A87)+($E$5:$E$64=$A87)+($F$5:$F$64=$A87))&gt;0)*MC$5:MC$64))</f>
        <v>0</v>
      </c>
      <c r="MD87" s="21" t="n">
        <f aca="false">IF($A87="",0,SUMPRODUCT(((($C$5:$C$64=$A87)+($D$5:$D$64=$A87)+($E$5:$E$64=$A87)+($F$5:$F$64=$A87))&gt;0)*MD$5:MD$64))</f>
        <v>0</v>
      </c>
      <c r="ME87" s="21" t="n">
        <f aca="false">IF($A87="",0,SUMPRODUCT(((($C$5:$C$64=$A87)+($D$5:$D$64=$A87)+($E$5:$E$64=$A87)+($F$5:$F$64=$A87))&gt;0)*ME$5:ME$64))</f>
        <v>0</v>
      </c>
      <c r="MF87" s="21" t="n">
        <f aca="false">IF($A87="",0,SUMPRODUCT(((($C$5:$C$64=$A87)+($D$5:$D$64=$A87)+($E$5:$E$64=$A87)+($F$5:$F$64=$A87))&gt;0)*MF$5:MF$64))</f>
        <v>0</v>
      </c>
      <c r="MG87" s="21" t="n">
        <f aca="false">IF($A87="",0,SUMPRODUCT(((($C$5:$C$64=$A87)+($D$5:$D$64=$A87)+($E$5:$E$64=$A87)+($F$5:$F$64=$A87))&gt;0)*MG$5:MG$64))</f>
        <v>0</v>
      </c>
      <c r="MH87" s="21" t="n">
        <f aca="false">IF($A87="",0,SUMPRODUCT(((($C$5:$C$64=$A87)+($D$5:$D$64=$A87)+($E$5:$E$64=$A87)+($F$5:$F$64=$A87))&gt;0)*MH$5:MH$64))</f>
        <v>0</v>
      </c>
      <c r="MI87" s="21" t="n">
        <f aca="false">IF($A87="",0,SUMPRODUCT(((($C$5:$C$64=$A87)+($D$5:$D$64=$A87)+($E$5:$E$64=$A87)+($F$5:$F$64=$A87))&gt;0)*MI$5:MI$64))</f>
        <v>0</v>
      </c>
      <c r="MJ87" s="21" t="n">
        <f aca="false">IF($A87="",0,SUMPRODUCT(((($C$5:$C$64=$A87)+($D$5:$D$64=$A87)+($E$5:$E$64=$A87)+($F$5:$F$64=$A87))&gt;0)*MJ$5:MJ$64))</f>
        <v>0</v>
      </c>
      <c r="MK87" s="21" t="n">
        <f aca="false">IF($A87="",0,SUMPRODUCT(((($C$5:$C$64=$A87)+($D$5:$D$64=$A87)+($E$5:$E$64=$A87)+($F$5:$F$64=$A87))&gt;0)*MK$5:MK$64))</f>
        <v>0</v>
      </c>
      <c r="ML87" s="21" t="n">
        <f aca="false">IF($A87="",0,SUMPRODUCT(((($C$5:$C$64=$A87)+($D$5:$D$64=$A87)+($E$5:$E$64=$A87)+($F$5:$F$64=$A87))&gt;0)*ML$5:ML$64))</f>
        <v>0</v>
      </c>
      <c r="MM87" s="21" t="n">
        <f aca="false">IF($A87="",0,SUMPRODUCT(((($C$5:$C$64=$A87)+($D$5:$D$64=$A87)+($E$5:$E$64=$A87)+($F$5:$F$64=$A87))&gt;0)*MM$5:MM$64))</f>
        <v>0</v>
      </c>
      <c r="MN87" s="21" t="n">
        <f aca="false">IF($A87="",0,SUMPRODUCT(((($C$5:$C$64=$A87)+($D$5:$D$64=$A87)+($E$5:$E$64=$A87)+($F$5:$F$64=$A87))&gt;0)*MN$5:MN$64))</f>
        <v>0</v>
      </c>
      <c r="MO87" s="21" t="n">
        <f aca="false">IF($A87="",0,SUMPRODUCT(((($C$5:$C$64=$A87)+($D$5:$D$64=$A87)+($E$5:$E$64=$A87)+($F$5:$F$64=$A87))&gt;0)*MO$5:MO$64))</f>
        <v>0</v>
      </c>
      <c r="MP87" s="21" t="n">
        <f aca="false">IF($A87="",0,SUMPRODUCT(((($C$5:$C$64=$A87)+($D$5:$D$64=$A87)+($E$5:$E$64=$A87)+($F$5:$F$64=$A87))&gt;0)*MP$5:MP$64))</f>
        <v>0</v>
      </c>
      <c r="MQ87" s="21" t="n">
        <f aca="false">IF($A87="",0,SUMPRODUCT(((($C$5:$C$64=$A87)+($D$5:$D$64=$A87)+($E$5:$E$64=$A87)+($F$5:$F$64=$A87))&gt;0)*MQ$5:MQ$64))</f>
        <v>0</v>
      </c>
      <c r="MR87" s="21" t="n">
        <f aca="false">IF($A87="",0,SUMPRODUCT(((($C$5:$C$64=$A87)+($D$5:$D$64=$A87)+($E$5:$E$64=$A87)+($F$5:$F$64=$A87))&gt;0)*MR$5:MR$64))</f>
        <v>0</v>
      </c>
      <c r="MS87" s="21" t="n">
        <f aca="false">IF($A87="",0,SUMPRODUCT(((($C$5:$C$64=$A87)+($D$5:$D$64=$A87)+($E$5:$E$64=$A87)+($F$5:$F$64=$A87))&gt;0)*MS$5:MS$64))</f>
        <v>0</v>
      </c>
      <c r="MT87" s="21" t="n">
        <f aca="false">IF($A87="",0,SUMPRODUCT(((($C$5:$C$64=$A87)+($D$5:$D$64=$A87)+($E$5:$E$64=$A87)+($F$5:$F$64=$A87))&gt;0)*MT$5:MT$64))</f>
        <v>0</v>
      </c>
      <c r="MU87" s="21" t="n">
        <f aca="false">IF($A87="",0,SUMPRODUCT(((($C$5:$C$64=$A87)+($D$5:$D$64=$A87)+($E$5:$E$64=$A87)+($F$5:$F$64=$A87))&gt;0)*MU$5:MU$64))</f>
        <v>0</v>
      </c>
      <c r="MV87" s="21" t="n">
        <f aca="false">IF($A87="",0,SUMPRODUCT(((($C$5:$C$64=$A87)+($D$5:$D$64=$A87)+($E$5:$E$64=$A87)+($F$5:$F$64=$A87))&gt;0)*MV$5:MV$64))</f>
        <v>0</v>
      </c>
      <c r="MW87" s="21" t="n">
        <f aca="false">IF($A87="",0,SUMPRODUCT(((($C$5:$C$64=$A87)+($D$5:$D$64=$A87)+($E$5:$E$64=$A87)+($F$5:$F$64=$A87))&gt;0)*MW$5:MW$64))</f>
        <v>0</v>
      </c>
      <c r="MX87" s="21" t="n">
        <f aca="false">IF($A87="",0,SUMPRODUCT(((($C$5:$C$64=$A87)+($D$5:$D$64=$A87)+($E$5:$E$64=$A87)+($F$5:$F$64=$A87))&gt;0)*MX$5:MX$64))</f>
        <v>0</v>
      </c>
      <c r="MY87" s="21" t="n">
        <f aca="false">IF($A87="",0,SUMPRODUCT(((($C$5:$C$64=$A87)+($D$5:$D$64=$A87)+($E$5:$E$64=$A87)+($F$5:$F$64=$A87))&gt;0)*MY$5:MY$64))</f>
        <v>0</v>
      </c>
      <c r="MZ87" s="21" t="n">
        <f aca="false">IF($A87="",0,SUMPRODUCT(((($C$5:$C$64=$A87)+($D$5:$D$64=$A87)+($E$5:$E$64=$A87)+($F$5:$F$64=$A87))&gt;0)*MZ$5:MZ$64))</f>
        <v>0</v>
      </c>
      <c r="NA87" s="21" t="n">
        <f aca="false">IF($A87="",0,SUMPRODUCT(((($C$5:$C$64=$A87)+($D$5:$D$64=$A87)+($E$5:$E$64=$A87)+($F$5:$F$64=$A87))&gt;0)*NA$5:NA$64))</f>
        <v>0</v>
      </c>
      <c r="NB87" s="21" t="n">
        <f aca="false">IF($A87="",0,SUMPRODUCT(((($C$5:$C$64=$A87)+($D$5:$D$64=$A87)+($E$5:$E$64=$A87)+($F$5:$F$64=$A87))&gt;0)*NB$5:NB$64))</f>
        <v>0</v>
      </c>
      <c r="NC87" s="21" t="n">
        <f aca="false">IF($A87="",0,SUMPRODUCT(((($C$5:$C$64=$A87)+($D$5:$D$64=$A87)+($E$5:$E$64=$A87)+($F$5:$F$64=$A87))&gt;0)*NC$5:NC$64))</f>
        <v>0</v>
      </c>
      <c r="ND87" s="21" t="n">
        <f aca="false">IF($A87="",0,SUMPRODUCT(((($C$5:$C$64=$A87)+($D$5:$D$64=$A87)+($E$5:$E$64=$A87)+($F$5:$F$64=$A87))&gt;0)*ND$5:ND$64))</f>
        <v>0</v>
      </c>
      <c r="NE87" s="21" t="n">
        <f aca="false">IF($A87="",0,SUMPRODUCT(((($C$5:$C$64=$A87)+($D$5:$D$64=$A87)+($E$5:$E$64=$A87)+($F$5:$F$64=$A87))&gt;0)*NE$5:NE$64))</f>
        <v>0</v>
      </c>
      <c r="NF87" s="21" t="n">
        <f aca="false">IF($A87="",0,SUMPRODUCT(((($C$5:$C$64=$A87)+($D$5:$D$64=$A87)+($E$5:$E$64=$A87)+($F$5:$F$64=$A87))&gt;0)*NF$5:NF$64))</f>
        <v>0</v>
      </c>
      <c r="NG87" s="21" t="n">
        <f aca="false">IF($A87="",0,SUMPRODUCT(((($C$5:$C$64=$A87)+($D$5:$D$64=$A87)+($E$5:$E$64=$A87)+($F$5:$F$64=$A87))&gt;0)*NG$5:NG$64))</f>
        <v>0</v>
      </c>
      <c r="NH87" s="21" t="n">
        <f aca="false">IF($A87="",0,SUMPRODUCT(((($C$5:$C$64=$A87)+($D$5:$D$64=$A87)+($E$5:$E$64=$A87)+($F$5:$F$64=$A87))&gt;0)*NH$5:NH$64))</f>
        <v>0</v>
      </c>
    </row>
    <row r="88" customFormat="false" ht="15" hidden="false" customHeight="false" outlineLevel="0" collapsed="false">
      <c r="A88" s="6" t="str">
        <f aca="false">IF(Einstellungen!E14="","",Einstellungen!E14)</f>
        <v/>
      </c>
      <c r="B88" s="20" t="n">
        <f aca="false">IF(Einstellungen!F14="",999,Einstellungen!F14)</f>
        <v>999</v>
      </c>
      <c r="C88" s="5" t="str">
        <f aca="false">Einstellungen!G14</f>
        <v/>
      </c>
      <c r="D88" s="5"/>
      <c r="E88" s="5"/>
      <c r="F88" s="5"/>
      <c r="G88" s="21" t="n">
        <f aca="false">IF($A88="",0,SUMPRODUCT(((($C$5:$C$64=$A88)+($D$5:$D$64=$A88)+($E$5:$E$64=$A88)+($F$5:$F$64=$A88))&gt;0)*G$5:G$64))</f>
        <v>0</v>
      </c>
      <c r="H88" s="21" t="n">
        <f aca="false">IF($A88="",0,SUMPRODUCT(((($C$5:$C$64=$A88)+($D$5:$D$64=$A88)+($E$5:$E$64=$A88)+($F$5:$F$64=$A88))&gt;0)*H$5:H$64))</f>
        <v>0</v>
      </c>
      <c r="I88" s="21" t="n">
        <f aca="false">IF($A88="",0,SUMPRODUCT(((($C$5:$C$64=$A88)+($D$5:$D$64=$A88)+($E$5:$E$64=$A88)+($F$5:$F$64=$A88))&gt;0)*I$5:I$64))</f>
        <v>0</v>
      </c>
      <c r="J88" s="21" t="n">
        <f aca="false">IF($A88="",0,SUMPRODUCT(((($C$5:$C$64=$A88)+($D$5:$D$64=$A88)+($E$5:$E$64=$A88)+($F$5:$F$64=$A88))&gt;0)*J$5:J$64))</f>
        <v>0</v>
      </c>
      <c r="K88" s="21" t="n">
        <f aca="false">IF($A88="",0,SUMPRODUCT(((($C$5:$C$64=$A88)+($D$5:$D$64=$A88)+($E$5:$E$64=$A88)+($F$5:$F$64=$A88))&gt;0)*K$5:K$64))</f>
        <v>0</v>
      </c>
      <c r="L88" s="21" t="n">
        <f aca="false">IF($A88="",0,SUMPRODUCT(((($C$5:$C$64=$A88)+($D$5:$D$64=$A88)+($E$5:$E$64=$A88)+($F$5:$F$64=$A88))&gt;0)*L$5:L$64))</f>
        <v>0</v>
      </c>
      <c r="M88" s="21" t="n">
        <f aca="false">IF($A88="",0,SUMPRODUCT(((($C$5:$C$64=$A88)+($D$5:$D$64=$A88)+($E$5:$E$64=$A88)+($F$5:$F$64=$A88))&gt;0)*M$5:M$64))</f>
        <v>0</v>
      </c>
      <c r="N88" s="21" t="n">
        <f aca="false">IF($A88="",0,SUMPRODUCT(((($C$5:$C$64=$A88)+($D$5:$D$64=$A88)+($E$5:$E$64=$A88)+($F$5:$F$64=$A88))&gt;0)*N$5:N$64))</f>
        <v>0</v>
      </c>
      <c r="O88" s="21" t="n">
        <f aca="false">IF($A88="",0,SUMPRODUCT(((($C$5:$C$64=$A88)+($D$5:$D$64=$A88)+($E$5:$E$64=$A88)+($F$5:$F$64=$A88))&gt;0)*O$5:O$64))</f>
        <v>0</v>
      </c>
      <c r="P88" s="21" t="n">
        <f aca="false">IF($A88="",0,SUMPRODUCT(((($C$5:$C$64=$A88)+($D$5:$D$64=$A88)+($E$5:$E$64=$A88)+($F$5:$F$64=$A88))&gt;0)*P$5:P$64))</f>
        <v>0</v>
      </c>
      <c r="Q88" s="21" t="n">
        <f aca="false">IF($A88="",0,SUMPRODUCT(((($C$5:$C$64=$A88)+($D$5:$D$64=$A88)+($E$5:$E$64=$A88)+($F$5:$F$64=$A88))&gt;0)*Q$5:Q$64))</f>
        <v>0</v>
      </c>
      <c r="R88" s="21" t="n">
        <f aca="false">IF($A88="",0,SUMPRODUCT(((($C$5:$C$64=$A88)+($D$5:$D$64=$A88)+($E$5:$E$64=$A88)+($F$5:$F$64=$A88))&gt;0)*R$5:R$64))</f>
        <v>0</v>
      </c>
      <c r="S88" s="21" t="n">
        <f aca="false">IF($A88="",0,SUMPRODUCT(((($C$5:$C$64=$A88)+($D$5:$D$64=$A88)+($E$5:$E$64=$A88)+($F$5:$F$64=$A88))&gt;0)*S$5:S$64))</f>
        <v>0</v>
      </c>
      <c r="T88" s="21" t="n">
        <f aca="false">IF($A88="",0,SUMPRODUCT(((($C$5:$C$64=$A88)+($D$5:$D$64=$A88)+($E$5:$E$64=$A88)+($F$5:$F$64=$A88))&gt;0)*T$5:T$64))</f>
        <v>0</v>
      </c>
      <c r="U88" s="21" t="n">
        <f aca="false">IF($A88="",0,SUMPRODUCT(((($C$5:$C$64=$A88)+($D$5:$D$64=$A88)+($E$5:$E$64=$A88)+($F$5:$F$64=$A88))&gt;0)*U$5:U$64))</f>
        <v>0</v>
      </c>
      <c r="V88" s="21" t="n">
        <f aca="false">IF($A88="",0,SUMPRODUCT(((($C$5:$C$64=$A88)+($D$5:$D$64=$A88)+($E$5:$E$64=$A88)+($F$5:$F$64=$A88))&gt;0)*V$5:V$64))</f>
        <v>0</v>
      </c>
      <c r="W88" s="21" t="n">
        <f aca="false">IF($A88="",0,SUMPRODUCT(((($C$5:$C$64=$A88)+($D$5:$D$64=$A88)+($E$5:$E$64=$A88)+($F$5:$F$64=$A88))&gt;0)*W$5:W$64))</f>
        <v>0</v>
      </c>
      <c r="X88" s="21" t="n">
        <f aca="false">IF($A88="",0,SUMPRODUCT(((($C$5:$C$64=$A88)+($D$5:$D$64=$A88)+($E$5:$E$64=$A88)+($F$5:$F$64=$A88))&gt;0)*X$5:X$64))</f>
        <v>0</v>
      </c>
      <c r="Y88" s="21" t="n">
        <f aca="false">IF($A88="",0,SUMPRODUCT(((($C$5:$C$64=$A88)+($D$5:$D$64=$A88)+($E$5:$E$64=$A88)+($F$5:$F$64=$A88))&gt;0)*Y$5:Y$64))</f>
        <v>0</v>
      </c>
      <c r="Z88" s="21" t="n">
        <f aca="false">IF($A88="",0,SUMPRODUCT(((($C$5:$C$64=$A88)+($D$5:$D$64=$A88)+($E$5:$E$64=$A88)+($F$5:$F$64=$A88))&gt;0)*Z$5:Z$64))</f>
        <v>0</v>
      </c>
      <c r="AA88" s="21" t="n">
        <f aca="false">IF($A88="",0,SUMPRODUCT(((($C$5:$C$64=$A88)+($D$5:$D$64=$A88)+($E$5:$E$64=$A88)+($F$5:$F$64=$A88))&gt;0)*AA$5:AA$64))</f>
        <v>0</v>
      </c>
      <c r="AB88" s="21" t="n">
        <f aca="false">IF($A88="",0,SUMPRODUCT(((($C$5:$C$64=$A88)+($D$5:$D$64=$A88)+($E$5:$E$64=$A88)+($F$5:$F$64=$A88))&gt;0)*AB$5:AB$64))</f>
        <v>0</v>
      </c>
      <c r="AC88" s="21" t="n">
        <f aca="false">IF($A88="",0,SUMPRODUCT(((($C$5:$C$64=$A88)+($D$5:$D$64=$A88)+($E$5:$E$64=$A88)+($F$5:$F$64=$A88))&gt;0)*AC$5:AC$64))</f>
        <v>0</v>
      </c>
      <c r="AD88" s="21" t="n">
        <f aca="false">IF($A88="",0,SUMPRODUCT(((($C$5:$C$64=$A88)+($D$5:$D$64=$A88)+($E$5:$E$64=$A88)+($F$5:$F$64=$A88))&gt;0)*AD$5:AD$64))</f>
        <v>0</v>
      </c>
      <c r="AE88" s="21" t="n">
        <f aca="false">IF($A88="",0,SUMPRODUCT(((($C$5:$C$64=$A88)+($D$5:$D$64=$A88)+($E$5:$E$64=$A88)+($F$5:$F$64=$A88))&gt;0)*AE$5:AE$64))</f>
        <v>0</v>
      </c>
      <c r="AF88" s="21" t="n">
        <f aca="false">IF($A88="",0,SUMPRODUCT(((($C$5:$C$64=$A88)+($D$5:$D$64=$A88)+($E$5:$E$64=$A88)+($F$5:$F$64=$A88))&gt;0)*AF$5:AF$64))</f>
        <v>0</v>
      </c>
      <c r="AG88" s="21" t="n">
        <f aca="false">IF($A88="",0,SUMPRODUCT(((($C$5:$C$64=$A88)+($D$5:$D$64=$A88)+($E$5:$E$64=$A88)+($F$5:$F$64=$A88))&gt;0)*AG$5:AG$64))</f>
        <v>0</v>
      </c>
      <c r="AH88" s="21" t="n">
        <f aca="false">IF($A88="",0,SUMPRODUCT(((($C$5:$C$64=$A88)+($D$5:$D$64=$A88)+($E$5:$E$64=$A88)+($F$5:$F$64=$A88))&gt;0)*AH$5:AH$64))</f>
        <v>0</v>
      </c>
      <c r="AI88" s="21" t="n">
        <f aca="false">IF($A88="",0,SUMPRODUCT(((($C$5:$C$64=$A88)+($D$5:$D$64=$A88)+($E$5:$E$64=$A88)+($F$5:$F$64=$A88))&gt;0)*AI$5:AI$64))</f>
        <v>0</v>
      </c>
      <c r="AJ88" s="21" t="n">
        <f aca="false">IF($A88="",0,SUMPRODUCT(((($C$5:$C$64=$A88)+($D$5:$D$64=$A88)+($E$5:$E$64=$A88)+($F$5:$F$64=$A88))&gt;0)*AJ$5:AJ$64))</f>
        <v>0</v>
      </c>
      <c r="AK88" s="21" t="n">
        <f aca="false">IF($A88="",0,SUMPRODUCT(((($C$5:$C$64=$A88)+($D$5:$D$64=$A88)+($E$5:$E$64=$A88)+($F$5:$F$64=$A88))&gt;0)*AK$5:AK$64))</f>
        <v>0</v>
      </c>
      <c r="AL88" s="21" t="n">
        <f aca="false">IF($A88="",0,SUMPRODUCT(((($C$5:$C$64=$A88)+($D$5:$D$64=$A88)+($E$5:$E$64=$A88)+($F$5:$F$64=$A88))&gt;0)*AL$5:AL$64))</f>
        <v>0</v>
      </c>
      <c r="AM88" s="21" t="n">
        <f aca="false">IF($A88="",0,SUMPRODUCT(((($C$5:$C$64=$A88)+($D$5:$D$64=$A88)+($E$5:$E$64=$A88)+($F$5:$F$64=$A88))&gt;0)*AM$5:AM$64))</f>
        <v>0</v>
      </c>
      <c r="AN88" s="21" t="n">
        <f aca="false">IF($A88="",0,SUMPRODUCT(((($C$5:$C$64=$A88)+($D$5:$D$64=$A88)+($E$5:$E$64=$A88)+($F$5:$F$64=$A88))&gt;0)*AN$5:AN$64))</f>
        <v>0</v>
      </c>
      <c r="AO88" s="21" t="n">
        <f aca="false">IF($A88="",0,SUMPRODUCT(((($C$5:$C$64=$A88)+($D$5:$D$64=$A88)+($E$5:$E$64=$A88)+($F$5:$F$64=$A88))&gt;0)*AO$5:AO$64))</f>
        <v>0</v>
      </c>
      <c r="AP88" s="21" t="n">
        <f aca="false">IF($A88="",0,SUMPRODUCT(((($C$5:$C$64=$A88)+($D$5:$D$64=$A88)+($E$5:$E$64=$A88)+($F$5:$F$64=$A88))&gt;0)*AP$5:AP$64))</f>
        <v>0</v>
      </c>
      <c r="AQ88" s="21" t="n">
        <f aca="false">IF($A88="",0,SUMPRODUCT(((($C$5:$C$64=$A88)+($D$5:$D$64=$A88)+($E$5:$E$64=$A88)+($F$5:$F$64=$A88))&gt;0)*AQ$5:AQ$64))</f>
        <v>0</v>
      </c>
      <c r="AR88" s="21" t="n">
        <f aca="false">IF($A88="",0,SUMPRODUCT(((($C$5:$C$64=$A88)+($D$5:$D$64=$A88)+($E$5:$E$64=$A88)+($F$5:$F$64=$A88))&gt;0)*AR$5:AR$64))</f>
        <v>0</v>
      </c>
      <c r="AS88" s="21" t="n">
        <f aca="false">IF($A88="",0,SUMPRODUCT(((($C$5:$C$64=$A88)+($D$5:$D$64=$A88)+($E$5:$E$64=$A88)+($F$5:$F$64=$A88))&gt;0)*AS$5:AS$64))</f>
        <v>0</v>
      </c>
      <c r="AT88" s="21" t="n">
        <f aca="false">IF($A88="",0,SUMPRODUCT(((($C$5:$C$64=$A88)+($D$5:$D$64=$A88)+($E$5:$E$64=$A88)+($F$5:$F$64=$A88))&gt;0)*AT$5:AT$64))</f>
        <v>0</v>
      </c>
      <c r="AU88" s="21" t="n">
        <f aca="false">IF($A88="",0,SUMPRODUCT(((($C$5:$C$64=$A88)+($D$5:$D$64=$A88)+($E$5:$E$64=$A88)+($F$5:$F$64=$A88))&gt;0)*AU$5:AU$64))</f>
        <v>0</v>
      </c>
      <c r="AV88" s="21" t="n">
        <f aca="false">IF($A88="",0,SUMPRODUCT(((($C$5:$C$64=$A88)+($D$5:$D$64=$A88)+($E$5:$E$64=$A88)+($F$5:$F$64=$A88))&gt;0)*AV$5:AV$64))</f>
        <v>0</v>
      </c>
      <c r="AW88" s="21" t="n">
        <f aca="false">IF($A88="",0,SUMPRODUCT(((($C$5:$C$64=$A88)+($D$5:$D$64=$A88)+($E$5:$E$64=$A88)+($F$5:$F$64=$A88))&gt;0)*AW$5:AW$64))</f>
        <v>0</v>
      </c>
      <c r="AX88" s="21" t="n">
        <f aca="false">IF($A88="",0,SUMPRODUCT(((($C$5:$C$64=$A88)+($D$5:$D$64=$A88)+($E$5:$E$64=$A88)+($F$5:$F$64=$A88))&gt;0)*AX$5:AX$64))</f>
        <v>0</v>
      </c>
      <c r="AY88" s="21" t="n">
        <f aca="false">IF($A88="",0,SUMPRODUCT(((($C$5:$C$64=$A88)+($D$5:$D$64=$A88)+($E$5:$E$64=$A88)+($F$5:$F$64=$A88))&gt;0)*AY$5:AY$64))</f>
        <v>0</v>
      </c>
      <c r="AZ88" s="21" t="n">
        <f aca="false">IF($A88="",0,SUMPRODUCT(((($C$5:$C$64=$A88)+($D$5:$D$64=$A88)+($E$5:$E$64=$A88)+($F$5:$F$64=$A88))&gt;0)*AZ$5:AZ$64))</f>
        <v>0</v>
      </c>
      <c r="BA88" s="21" t="n">
        <f aca="false">IF($A88="",0,SUMPRODUCT(((($C$5:$C$64=$A88)+($D$5:$D$64=$A88)+($E$5:$E$64=$A88)+($F$5:$F$64=$A88))&gt;0)*BA$5:BA$64))</f>
        <v>0</v>
      </c>
      <c r="BB88" s="21" t="n">
        <f aca="false">IF($A88="",0,SUMPRODUCT(((($C$5:$C$64=$A88)+($D$5:$D$64=$A88)+($E$5:$E$64=$A88)+($F$5:$F$64=$A88))&gt;0)*BB$5:BB$64))</f>
        <v>0</v>
      </c>
      <c r="BC88" s="21" t="n">
        <f aca="false">IF($A88="",0,SUMPRODUCT(((($C$5:$C$64=$A88)+($D$5:$D$64=$A88)+($E$5:$E$64=$A88)+($F$5:$F$64=$A88))&gt;0)*BC$5:BC$64))</f>
        <v>0</v>
      </c>
      <c r="BD88" s="21" t="n">
        <f aca="false">IF($A88="",0,SUMPRODUCT(((($C$5:$C$64=$A88)+($D$5:$D$64=$A88)+($E$5:$E$64=$A88)+($F$5:$F$64=$A88))&gt;0)*BD$5:BD$64))</f>
        <v>0</v>
      </c>
      <c r="BE88" s="21" t="n">
        <f aca="false">IF($A88="",0,SUMPRODUCT(((($C$5:$C$64=$A88)+($D$5:$D$64=$A88)+($E$5:$E$64=$A88)+($F$5:$F$64=$A88))&gt;0)*BE$5:BE$64))</f>
        <v>0</v>
      </c>
      <c r="BF88" s="21" t="n">
        <f aca="false">IF($A88="",0,SUMPRODUCT(((($C$5:$C$64=$A88)+($D$5:$D$64=$A88)+($E$5:$E$64=$A88)+($F$5:$F$64=$A88))&gt;0)*BF$5:BF$64))</f>
        <v>0</v>
      </c>
      <c r="BG88" s="21" t="n">
        <f aca="false">IF($A88="",0,SUMPRODUCT(((($C$5:$C$64=$A88)+($D$5:$D$64=$A88)+($E$5:$E$64=$A88)+($F$5:$F$64=$A88))&gt;0)*BG$5:BG$64))</f>
        <v>0</v>
      </c>
      <c r="BH88" s="21" t="n">
        <f aca="false">IF($A88="",0,SUMPRODUCT(((($C$5:$C$64=$A88)+($D$5:$D$64=$A88)+($E$5:$E$64=$A88)+($F$5:$F$64=$A88))&gt;0)*BH$5:BH$64))</f>
        <v>0</v>
      </c>
      <c r="BI88" s="21" t="n">
        <f aca="false">IF($A88="",0,SUMPRODUCT(((($C$5:$C$64=$A88)+($D$5:$D$64=$A88)+($E$5:$E$64=$A88)+($F$5:$F$64=$A88))&gt;0)*BI$5:BI$64))</f>
        <v>0</v>
      </c>
      <c r="BJ88" s="21" t="n">
        <f aca="false">IF($A88="",0,SUMPRODUCT(((($C$5:$C$64=$A88)+($D$5:$D$64=$A88)+($E$5:$E$64=$A88)+($F$5:$F$64=$A88))&gt;0)*BJ$5:BJ$64))</f>
        <v>0</v>
      </c>
      <c r="BK88" s="21" t="n">
        <f aca="false">IF($A88="",0,SUMPRODUCT(((($C$5:$C$64=$A88)+($D$5:$D$64=$A88)+($E$5:$E$64=$A88)+($F$5:$F$64=$A88))&gt;0)*BK$5:BK$64))</f>
        <v>0</v>
      </c>
      <c r="BL88" s="21" t="n">
        <f aca="false">IF($A88="",0,SUMPRODUCT(((($C$5:$C$64=$A88)+($D$5:$D$64=$A88)+($E$5:$E$64=$A88)+($F$5:$F$64=$A88))&gt;0)*BL$5:BL$64))</f>
        <v>0</v>
      </c>
      <c r="BM88" s="21" t="n">
        <f aca="false">IF($A88="",0,SUMPRODUCT(((($C$5:$C$64=$A88)+($D$5:$D$64=$A88)+($E$5:$E$64=$A88)+($F$5:$F$64=$A88))&gt;0)*BM$5:BM$64))</f>
        <v>0</v>
      </c>
      <c r="BN88" s="21" t="n">
        <f aca="false">IF($A88="",0,SUMPRODUCT(((($C$5:$C$64=$A88)+($D$5:$D$64=$A88)+($E$5:$E$64=$A88)+($F$5:$F$64=$A88))&gt;0)*BN$5:BN$64))</f>
        <v>0</v>
      </c>
      <c r="BO88" s="21" t="n">
        <f aca="false">IF($A88="",0,SUMPRODUCT(((($C$5:$C$64=$A88)+($D$5:$D$64=$A88)+($E$5:$E$64=$A88)+($F$5:$F$64=$A88))&gt;0)*BO$5:BO$64))</f>
        <v>0</v>
      </c>
      <c r="BP88" s="21" t="n">
        <f aca="false">IF($A88="",0,SUMPRODUCT(((($C$5:$C$64=$A88)+($D$5:$D$64=$A88)+($E$5:$E$64=$A88)+($F$5:$F$64=$A88))&gt;0)*BP$5:BP$64))</f>
        <v>0</v>
      </c>
      <c r="BQ88" s="21" t="n">
        <f aca="false">IF($A88="",0,SUMPRODUCT(((($C$5:$C$64=$A88)+($D$5:$D$64=$A88)+($E$5:$E$64=$A88)+($F$5:$F$64=$A88))&gt;0)*BQ$5:BQ$64))</f>
        <v>0</v>
      </c>
      <c r="BR88" s="21" t="n">
        <f aca="false">IF($A88="",0,SUMPRODUCT(((($C$5:$C$64=$A88)+($D$5:$D$64=$A88)+($E$5:$E$64=$A88)+($F$5:$F$64=$A88))&gt;0)*BR$5:BR$64))</f>
        <v>0</v>
      </c>
      <c r="BS88" s="21" t="n">
        <f aca="false">IF($A88="",0,SUMPRODUCT(((($C$5:$C$64=$A88)+($D$5:$D$64=$A88)+($E$5:$E$64=$A88)+($F$5:$F$64=$A88))&gt;0)*BS$5:BS$64))</f>
        <v>0</v>
      </c>
      <c r="BT88" s="21" t="n">
        <f aca="false">IF($A88="",0,SUMPRODUCT(((($C$5:$C$64=$A88)+($D$5:$D$64=$A88)+($E$5:$E$64=$A88)+($F$5:$F$64=$A88))&gt;0)*BT$5:BT$64))</f>
        <v>0</v>
      </c>
      <c r="BU88" s="21" t="n">
        <f aca="false">IF($A88="",0,SUMPRODUCT(((($C$5:$C$64=$A88)+($D$5:$D$64=$A88)+($E$5:$E$64=$A88)+($F$5:$F$64=$A88))&gt;0)*BU$5:BU$64))</f>
        <v>0</v>
      </c>
      <c r="BV88" s="21" t="n">
        <f aca="false">IF($A88="",0,SUMPRODUCT(((($C$5:$C$64=$A88)+($D$5:$D$64=$A88)+($E$5:$E$64=$A88)+($F$5:$F$64=$A88))&gt;0)*BV$5:BV$64))</f>
        <v>0</v>
      </c>
      <c r="BW88" s="21" t="n">
        <f aca="false">IF($A88="",0,SUMPRODUCT(((($C$5:$C$64=$A88)+($D$5:$D$64=$A88)+($E$5:$E$64=$A88)+($F$5:$F$64=$A88))&gt;0)*BW$5:BW$64))</f>
        <v>0</v>
      </c>
      <c r="BX88" s="21" t="n">
        <f aca="false">IF($A88="",0,SUMPRODUCT(((($C$5:$C$64=$A88)+($D$5:$D$64=$A88)+($E$5:$E$64=$A88)+($F$5:$F$64=$A88))&gt;0)*BX$5:BX$64))</f>
        <v>0</v>
      </c>
      <c r="BY88" s="21" t="n">
        <f aca="false">IF($A88="",0,SUMPRODUCT(((($C$5:$C$64=$A88)+($D$5:$D$64=$A88)+($E$5:$E$64=$A88)+($F$5:$F$64=$A88))&gt;0)*BY$5:BY$64))</f>
        <v>0</v>
      </c>
      <c r="BZ88" s="21" t="n">
        <f aca="false">IF($A88="",0,SUMPRODUCT(((($C$5:$C$64=$A88)+($D$5:$D$64=$A88)+($E$5:$E$64=$A88)+($F$5:$F$64=$A88))&gt;0)*BZ$5:BZ$64))</f>
        <v>0</v>
      </c>
      <c r="CA88" s="21" t="n">
        <f aca="false">IF($A88="",0,SUMPRODUCT(((($C$5:$C$64=$A88)+($D$5:$D$64=$A88)+($E$5:$E$64=$A88)+($F$5:$F$64=$A88))&gt;0)*CA$5:CA$64))</f>
        <v>0</v>
      </c>
      <c r="CB88" s="21" t="n">
        <f aca="false">IF($A88="",0,SUMPRODUCT(((($C$5:$C$64=$A88)+($D$5:$D$64=$A88)+($E$5:$E$64=$A88)+($F$5:$F$64=$A88))&gt;0)*CB$5:CB$64))</f>
        <v>0</v>
      </c>
      <c r="CC88" s="21" t="n">
        <f aca="false">IF($A88="",0,SUMPRODUCT(((($C$5:$C$64=$A88)+($D$5:$D$64=$A88)+($E$5:$E$64=$A88)+($F$5:$F$64=$A88))&gt;0)*CC$5:CC$64))</f>
        <v>0</v>
      </c>
      <c r="CD88" s="21" t="n">
        <f aca="false">IF($A88="",0,SUMPRODUCT(((($C$5:$C$64=$A88)+($D$5:$D$64=$A88)+($E$5:$E$64=$A88)+($F$5:$F$64=$A88))&gt;0)*CD$5:CD$64))</f>
        <v>0</v>
      </c>
      <c r="CE88" s="21" t="n">
        <f aca="false">IF($A88="",0,SUMPRODUCT(((($C$5:$C$64=$A88)+($D$5:$D$64=$A88)+($E$5:$E$64=$A88)+($F$5:$F$64=$A88))&gt;0)*CE$5:CE$64))</f>
        <v>0</v>
      </c>
      <c r="CF88" s="21" t="n">
        <f aca="false">IF($A88="",0,SUMPRODUCT(((($C$5:$C$64=$A88)+($D$5:$D$64=$A88)+($E$5:$E$64=$A88)+($F$5:$F$64=$A88))&gt;0)*CF$5:CF$64))</f>
        <v>0</v>
      </c>
      <c r="CG88" s="21" t="n">
        <f aca="false">IF($A88="",0,SUMPRODUCT(((($C$5:$C$64=$A88)+($D$5:$D$64=$A88)+($E$5:$E$64=$A88)+($F$5:$F$64=$A88))&gt;0)*CG$5:CG$64))</f>
        <v>0</v>
      </c>
      <c r="CH88" s="21" t="n">
        <f aca="false">IF($A88="",0,SUMPRODUCT(((($C$5:$C$64=$A88)+($D$5:$D$64=$A88)+($E$5:$E$64=$A88)+($F$5:$F$64=$A88))&gt;0)*CH$5:CH$64))</f>
        <v>0</v>
      </c>
      <c r="CI88" s="21" t="n">
        <f aca="false">IF($A88="",0,SUMPRODUCT(((($C$5:$C$64=$A88)+($D$5:$D$64=$A88)+($E$5:$E$64=$A88)+($F$5:$F$64=$A88))&gt;0)*CI$5:CI$64))</f>
        <v>0</v>
      </c>
      <c r="CJ88" s="21" t="n">
        <f aca="false">IF($A88="",0,SUMPRODUCT(((($C$5:$C$64=$A88)+($D$5:$D$64=$A88)+($E$5:$E$64=$A88)+($F$5:$F$64=$A88))&gt;0)*CJ$5:CJ$64))</f>
        <v>0</v>
      </c>
      <c r="CK88" s="21" t="n">
        <f aca="false">IF($A88="",0,SUMPRODUCT(((($C$5:$C$64=$A88)+($D$5:$D$64=$A88)+($E$5:$E$64=$A88)+($F$5:$F$64=$A88))&gt;0)*CK$5:CK$64))</f>
        <v>0</v>
      </c>
      <c r="CL88" s="21" t="n">
        <f aca="false">IF($A88="",0,SUMPRODUCT(((($C$5:$C$64=$A88)+($D$5:$D$64=$A88)+($E$5:$E$64=$A88)+($F$5:$F$64=$A88))&gt;0)*CL$5:CL$64))</f>
        <v>0</v>
      </c>
      <c r="CM88" s="21" t="n">
        <f aca="false">IF($A88="",0,SUMPRODUCT(((($C$5:$C$64=$A88)+($D$5:$D$64=$A88)+($E$5:$E$64=$A88)+($F$5:$F$64=$A88))&gt;0)*CM$5:CM$64))</f>
        <v>0</v>
      </c>
      <c r="CN88" s="21" t="n">
        <f aca="false">IF($A88="",0,SUMPRODUCT(((($C$5:$C$64=$A88)+($D$5:$D$64=$A88)+($E$5:$E$64=$A88)+($F$5:$F$64=$A88))&gt;0)*CN$5:CN$64))</f>
        <v>0</v>
      </c>
      <c r="CO88" s="21" t="n">
        <f aca="false">IF($A88="",0,SUMPRODUCT(((($C$5:$C$64=$A88)+($D$5:$D$64=$A88)+($E$5:$E$64=$A88)+($F$5:$F$64=$A88))&gt;0)*CO$5:CO$64))</f>
        <v>0</v>
      </c>
      <c r="CP88" s="21" t="n">
        <f aca="false">IF($A88="",0,SUMPRODUCT(((($C$5:$C$64=$A88)+($D$5:$D$64=$A88)+($E$5:$E$64=$A88)+($F$5:$F$64=$A88))&gt;0)*CP$5:CP$64))</f>
        <v>0</v>
      </c>
      <c r="CQ88" s="21" t="n">
        <f aca="false">IF($A88="",0,SUMPRODUCT(((($C$5:$C$64=$A88)+($D$5:$D$64=$A88)+($E$5:$E$64=$A88)+($F$5:$F$64=$A88))&gt;0)*CQ$5:CQ$64))</f>
        <v>0</v>
      </c>
      <c r="CR88" s="21" t="n">
        <f aca="false">IF($A88="",0,SUMPRODUCT(((($C$5:$C$64=$A88)+($D$5:$D$64=$A88)+($E$5:$E$64=$A88)+($F$5:$F$64=$A88))&gt;0)*CR$5:CR$64))</f>
        <v>0</v>
      </c>
      <c r="CS88" s="21" t="n">
        <f aca="false">IF($A88="",0,SUMPRODUCT(((($C$5:$C$64=$A88)+($D$5:$D$64=$A88)+($E$5:$E$64=$A88)+($F$5:$F$64=$A88))&gt;0)*CS$5:CS$64))</f>
        <v>0</v>
      </c>
      <c r="CT88" s="21" t="n">
        <f aca="false">IF($A88="",0,SUMPRODUCT(((($C$5:$C$64=$A88)+($D$5:$D$64=$A88)+($E$5:$E$64=$A88)+($F$5:$F$64=$A88))&gt;0)*CT$5:CT$64))</f>
        <v>0</v>
      </c>
      <c r="CU88" s="21" t="n">
        <f aca="false">IF($A88="",0,SUMPRODUCT(((($C$5:$C$64=$A88)+($D$5:$D$64=$A88)+($E$5:$E$64=$A88)+($F$5:$F$64=$A88))&gt;0)*CU$5:CU$64))</f>
        <v>0</v>
      </c>
      <c r="CV88" s="21" t="n">
        <f aca="false">IF($A88="",0,SUMPRODUCT(((($C$5:$C$64=$A88)+($D$5:$D$64=$A88)+($E$5:$E$64=$A88)+($F$5:$F$64=$A88))&gt;0)*CV$5:CV$64))</f>
        <v>0</v>
      </c>
      <c r="CW88" s="21" t="n">
        <f aca="false">IF($A88="",0,SUMPRODUCT(((($C$5:$C$64=$A88)+($D$5:$D$64=$A88)+($E$5:$E$64=$A88)+($F$5:$F$64=$A88))&gt;0)*CW$5:CW$64))</f>
        <v>0</v>
      </c>
      <c r="CX88" s="21" t="n">
        <f aca="false">IF($A88="",0,SUMPRODUCT(((($C$5:$C$64=$A88)+($D$5:$D$64=$A88)+($E$5:$E$64=$A88)+($F$5:$F$64=$A88))&gt;0)*CX$5:CX$64))</f>
        <v>0</v>
      </c>
      <c r="CY88" s="21" t="n">
        <f aca="false">IF($A88="",0,SUMPRODUCT(((($C$5:$C$64=$A88)+($D$5:$D$64=$A88)+($E$5:$E$64=$A88)+($F$5:$F$64=$A88))&gt;0)*CY$5:CY$64))</f>
        <v>0</v>
      </c>
      <c r="CZ88" s="21" t="n">
        <f aca="false">IF($A88="",0,SUMPRODUCT(((($C$5:$C$64=$A88)+($D$5:$D$64=$A88)+($E$5:$E$64=$A88)+($F$5:$F$64=$A88))&gt;0)*CZ$5:CZ$64))</f>
        <v>0</v>
      </c>
      <c r="DA88" s="21" t="n">
        <f aca="false">IF($A88="",0,SUMPRODUCT(((($C$5:$C$64=$A88)+($D$5:$D$64=$A88)+($E$5:$E$64=$A88)+($F$5:$F$64=$A88))&gt;0)*DA$5:DA$64))</f>
        <v>0</v>
      </c>
      <c r="DB88" s="21" t="n">
        <f aca="false">IF($A88="",0,SUMPRODUCT(((($C$5:$C$64=$A88)+($D$5:$D$64=$A88)+($E$5:$E$64=$A88)+($F$5:$F$64=$A88))&gt;0)*DB$5:DB$64))</f>
        <v>0</v>
      </c>
      <c r="DC88" s="21" t="n">
        <f aca="false">IF($A88="",0,SUMPRODUCT(((($C$5:$C$64=$A88)+($D$5:$D$64=$A88)+($E$5:$E$64=$A88)+($F$5:$F$64=$A88))&gt;0)*DC$5:DC$64))</f>
        <v>0</v>
      </c>
      <c r="DD88" s="21" t="n">
        <f aca="false">IF($A88="",0,SUMPRODUCT(((($C$5:$C$64=$A88)+($D$5:$D$64=$A88)+($E$5:$E$64=$A88)+($F$5:$F$64=$A88))&gt;0)*DD$5:DD$64))</f>
        <v>0</v>
      </c>
      <c r="DE88" s="21" t="n">
        <f aca="false">IF($A88="",0,SUMPRODUCT(((($C$5:$C$64=$A88)+($D$5:$D$64=$A88)+($E$5:$E$64=$A88)+($F$5:$F$64=$A88))&gt;0)*DE$5:DE$64))</f>
        <v>0</v>
      </c>
      <c r="DF88" s="21" t="n">
        <f aca="false">IF($A88="",0,SUMPRODUCT(((($C$5:$C$64=$A88)+($D$5:$D$64=$A88)+($E$5:$E$64=$A88)+($F$5:$F$64=$A88))&gt;0)*DF$5:DF$64))</f>
        <v>0</v>
      </c>
      <c r="DG88" s="21" t="n">
        <f aca="false">IF($A88="",0,SUMPRODUCT(((($C$5:$C$64=$A88)+($D$5:$D$64=$A88)+($E$5:$E$64=$A88)+($F$5:$F$64=$A88))&gt;0)*DG$5:DG$64))</f>
        <v>0</v>
      </c>
      <c r="DH88" s="21" t="n">
        <f aca="false">IF($A88="",0,SUMPRODUCT(((($C$5:$C$64=$A88)+($D$5:$D$64=$A88)+($E$5:$E$64=$A88)+($F$5:$F$64=$A88))&gt;0)*DH$5:DH$64))</f>
        <v>0</v>
      </c>
      <c r="DI88" s="21" t="n">
        <f aca="false">IF($A88="",0,SUMPRODUCT(((($C$5:$C$64=$A88)+($D$5:$D$64=$A88)+($E$5:$E$64=$A88)+($F$5:$F$64=$A88))&gt;0)*DI$5:DI$64))</f>
        <v>0</v>
      </c>
      <c r="DJ88" s="21" t="n">
        <f aca="false">IF($A88="",0,SUMPRODUCT(((($C$5:$C$64=$A88)+($D$5:$D$64=$A88)+($E$5:$E$64=$A88)+($F$5:$F$64=$A88))&gt;0)*DJ$5:DJ$64))</f>
        <v>0</v>
      </c>
      <c r="DK88" s="21" t="n">
        <f aca="false">IF($A88="",0,SUMPRODUCT(((($C$5:$C$64=$A88)+($D$5:$D$64=$A88)+($E$5:$E$64=$A88)+($F$5:$F$64=$A88))&gt;0)*DK$5:DK$64))</f>
        <v>0</v>
      </c>
      <c r="DL88" s="21" t="n">
        <f aca="false">IF($A88="",0,SUMPRODUCT(((($C$5:$C$64=$A88)+($D$5:$D$64=$A88)+($E$5:$E$64=$A88)+($F$5:$F$64=$A88))&gt;0)*DL$5:DL$64))</f>
        <v>0</v>
      </c>
      <c r="DM88" s="21" t="n">
        <f aca="false">IF($A88="",0,SUMPRODUCT(((($C$5:$C$64=$A88)+($D$5:$D$64=$A88)+($E$5:$E$64=$A88)+($F$5:$F$64=$A88))&gt;0)*DM$5:DM$64))</f>
        <v>0</v>
      </c>
      <c r="DN88" s="21" t="n">
        <f aca="false">IF($A88="",0,SUMPRODUCT(((($C$5:$C$64=$A88)+($D$5:$D$64=$A88)+($E$5:$E$64=$A88)+($F$5:$F$64=$A88))&gt;0)*DN$5:DN$64))</f>
        <v>0</v>
      </c>
      <c r="DO88" s="21" t="n">
        <f aca="false">IF($A88="",0,SUMPRODUCT(((($C$5:$C$64=$A88)+($D$5:$D$64=$A88)+($E$5:$E$64=$A88)+($F$5:$F$64=$A88))&gt;0)*DO$5:DO$64))</f>
        <v>0</v>
      </c>
      <c r="DP88" s="21" t="n">
        <f aca="false">IF($A88="",0,SUMPRODUCT(((($C$5:$C$64=$A88)+($D$5:$D$64=$A88)+($E$5:$E$64=$A88)+($F$5:$F$64=$A88))&gt;0)*DP$5:DP$64))</f>
        <v>0</v>
      </c>
      <c r="DQ88" s="21" t="n">
        <f aca="false">IF($A88="",0,SUMPRODUCT(((($C$5:$C$64=$A88)+($D$5:$D$64=$A88)+($E$5:$E$64=$A88)+($F$5:$F$64=$A88))&gt;0)*DQ$5:DQ$64))</f>
        <v>0</v>
      </c>
      <c r="DR88" s="21" t="n">
        <f aca="false">IF($A88="",0,SUMPRODUCT(((($C$5:$C$64=$A88)+($D$5:$D$64=$A88)+($E$5:$E$64=$A88)+($F$5:$F$64=$A88))&gt;0)*DR$5:DR$64))</f>
        <v>0</v>
      </c>
      <c r="DS88" s="21" t="n">
        <f aca="false">IF($A88="",0,SUMPRODUCT(((($C$5:$C$64=$A88)+($D$5:$D$64=$A88)+($E$5:$E$64=$A88)+($F$5:$F$64=$A88))&gt;0)*DS$5:DS$64))</f>
        <v>0</v>
      </c>
      <c r="DT88" s="21" t="n">
        <f aca="false">IF($A88="",0,SUMPRODUCT(((($C$5:$C$64=$A88)+($D$5:$D$64=$A88)+($E$5:$E$64=$A88)+($F$5:$F$64=$A88))&gt;0)*DT$5:DT$64))</f>
        <v>0</v>
      </c>
      <c r="DU88" s="21" t="n">
        <f aca="false">IF($A88="",0,SUMPRODUCT(((($C$5:$C$64=$A88)+($D$5:$D$64=$A88)+($E$5:$E$64=$A88)+($F$5:$F$64=$A88))&gt;0)*DU$5:DU$64))</f>
        <v>0</v>
      </c>
      <c r="DV88" s="21" t="n">
        <f aca="false">IF($A88="",0,SUMPRODUCT(((($C$5:$C$64=$A88)+($D$5:$D$64=$A88)+($E$5:$E$64=$A88)+($F$5:$F$64=$A88))&gt;0)*DV$5:DV$64))</f>
        <v>0</v>
      </c>
      <c r="DW88" s="21" t="n">
        <f aca="false">IF($A88="",0,SUMPRODUCT(((($C$5:$C$64=$A88)+($D$5:$D$64=$A88)+($E$5:$E$64=$A88)+($F$5:$F$64=$A88))&gt;0)*DW$5:DW$64))</f>
        <v>0</v>
      </c>
      <c r="DX88" s="21" t="n">
        <f aca="false">IF($A88="",0,SUMPRODUCT(((($C$5:$C$64=$A88)+($D$5:$D$64=$A88)+($E$5:$E$64=$A88)+($F$5:$F$64=$A88))&gt;0)*DX$5:DX$64))</f>
        <v>0</v>
      </c>
      <c r="DY88" s="21" t="n">
        <f aca="false">IF($A88="",0,SUMPRODUCT(((($C$5:$C$64=$A88)+($D$5:$D$64=$A88)+($E$5:$E$64=$A88)+($F$5:$F$64=$A88))&gt;0)*DY$5:DY$64))</f>
        <v>0</v>
      </c>
      <c r="DZ88" s="21" t="n">
        <f aca="false">IF($A88="",0,SUMPRODUCT(((($C$5:$C$64=$A88)+($D$5:$D$64=$A88)+($E$5:$E$64=$A88)+($F$5:$F$64=$A88))&gt;0)*DZ$5:DZ$64))</f>
        <v>0</v>
      </c>
      <c r="EA88" s="21" t="n">
        <f aca="false">IF($A88="",0,SUMPRODUCT(((($C$5:$C$64=$A88)+($D$5:$D$64=$A88)+($E$5:$E$64=$A88)+($F$5:$F$64=$A88))&gt;0)*EA$5:EA$64))</f>
        <v>0</v>
      </c>
      <c r="EB88" s="21" t="n">
        <f aca="false">IF($A88="",0,SUMPRODUCT(((($C$5:$C$64=$A88)+($D$5:$D$64=$A88)+($E$5:$E$64=$A88)+($F$5:$F$64=$A88))&gt;0)*EB$5:EB$64))</f>
        <v>0</v>
      </c>
      <c r="EC88" s="21" t="n">
        <f aca="false">IF($A88="",0,SUMPRODUCT(((($C$5:$C$64=$A88)+($D$5:$D$64=$A88)+($E$5:$E$64=$A88)+($F$5:$F$64=$A88))&gt;0)*EC$5:EC$64))</f>
        <v>0</v>
      </c>
      <c r="ED88" s="21" t="n">
        <f aca="false">IF($A88="",0,SUMPRODUCT(((($C$5:$C$64=$A88)+($D$5:$D$64=$A88)+($E$5:$E$64=$A88)+($F$5:$F$64=$A88))&gt;0)*ED$5:ED$64))</f>
        <v>0</v>
      </c>
      <c r="EE88" s="21" t="n">
        <f aca="false">IF($A88="",0,SUMPRODUCT(((($C$5:$C$64=$A88)+($D$5:$D$64=$A88)+($E$5:$E$64=$A88)+($F$5:$F$64=$A88))&gt;0)*EE$5:EE$64))</f>
        <v>0</v>
      </c>
      <c r="EF88" s="21" t="n">
        <f aca="false">IF($A88="",0,SUMPRODUCT(((($C$5:$C$64=$A88)+($D$5:$D$64=$A88)+($E$5:$E$64=$A88)+($F$5:$F$64=$A88))&gt;0)*EF$5:EF$64))</f>
        <v>0</v>
      </c>
      <c r="EG88" s="21" t="n">
        <f aca="false">IF($A88="",0,SUMPRODUCT(((($C$5:$C$64=$A88)+($D$5:$D$64=$A88)+($E$5:$E$64=$A88)+($F$5:$F$64=$A88))&gt;0)*EG$5:EG$64))</f>
        <v>0</v>
      </c>
      <c r="EH88" s="21" t="n">
        <f aca="false">IF($A88="",0,SUMPRODUCT(((($C$5:$C$64=$A88)+($D$5:$D$64=$A88)+($E$5:$E$64=$A88)+($F$5:$F$64=$A88))&gt;0)*EH$5:EH$64))</f>
        <v>0</v>
      </c>
      <c r="EI88" s="21" t="n">
        <f aca="false">IF($A88="",0,SUMPRODUCT(((($C$5:$C$64=$A88)+($D$5:$D$64=$A88)+($E$5:$E$64=$A88)+($F$5:$F$64=$A88))&gt;0)*EI$5:EI$64))</f>
        <v>0</v>
      </c>
      <c r="EJ88" s="21" t="n">
        <f aca="false">IF($A88="",0,SUMPRODUCT(((($C$5:$C$64=$A88)+($D$5:$D$64=$A88)+($E$5:$E$64=$A88)+($F$5:$F$64=$A88))&gt;0)*EJ$5:EJ$64))</f>
        <v>0</v>
      </c>
      <c r="EK88" s="21" t="n">
        <f aca="false">IF($A88="",0,SUMPRODUCT(((($C$5:$C$64=$A88)+($D$5:$D$64=$A88)+($E$5:$E$64=$A88)+($F$5:$F$64=$A88))&gt;0)*EK$5:EK$64))</f>
        <v>0</v>
      </c>
      <c r="EL88" s="21" t="n">
        <f aca="false">IF($A88="",0,SUMPRODUCT(((($C$5:$C$64=$A88)+($D$5:$D$64=$A88)+($E$5:$E$64=$A88)+($F$5:$F$64=$A88))&gt;0)*EL$5:EL$64))</f>
        <v>0</v>
      </c>
      <c r="EM88" s="21" t="n">
        <f aca="false">IF($A88="",0,SUMPRODUCT(((($C$5:$C$64=$A88)+($D$5:$D$64=$A88)+($E$5:$E$64=$A88)+($F$5:$F$64=$A88))&gt;0)*EM$5:EM$64))</f>
        <v>0</v>
      </c>
      <c r="EN88" s="21" t="n">
        <f aca="false">IF($A88="",0,SUMPRODUCT(((($C$5:$C$64=$A88)+($D$5:$D$64=$A88)+($E$5:$E$64=$A88)+($F$5:$F$64=$A88))&gt;0)*EN$5:EN$64))</f>
        <v>0</v>
      </c>
      <c r="EO88" s="21" t="n">
        <f aca="false">IF($A88="",0,SUMPRODUCT(((($C$5:$C$64=$A88)+($D$5:$D$64=$A88)+($E$5:$E$64=$A88)+($F$5:$F$64=$A88))&gt;0)*EO$5:EO$64))</f>
        <v>0</v>
      </c>
      <c r="EP88" s="21" t="n">
        <f aca="false">IF($A88="",0,SUMPRODUCT(((($C$5:$C$64=$A88)+($D$5:$D$64=$A88)+($E$5:$E$64=$A88)+($F$5:$F$64=$A88))&gt;0)*EP$5:EP$64))</f>
        <v>0</v>
      </c>
      <c r="EQ88" s="21" t="n">
        <f aca="false">IF($A88="",0,SUMPRODUCT(((($C$5:$C$64=$A88)+($D$5:$D$64=$A88)+($E$5:$E$64=$A88)+($F$5:$F$64=$A88))&gt;0)*EQ$5:EQ$64))</f>
        <v>0</v>
      </c>
      <c r="ER88" s="21" t="n">
        <f aca="false">IF($A88="",0,SUMPRODUCT(((($C$5:$C$64=$A88)+($D$5:$D$64=$A88)+($E$5:$E$64=$A88)+($F$5:$F$64=$A88))&gt;0)*ER$5:ER$64))</f>
        <v>0</v>
      </c>
      <c r="ES88" s="21" t="n">
        <f aca="false">IF($A88="",0,SUMPRODUCT(((($C$5:$C$64=$A88)+($D$5:$D$64=$A88)+($E$5:$E$64=$A88)+($F$5:$F$64=$A88))&gt;0)*ES$5:ES$64))</f>
        <v>0</v>
      </c>
      <c r="ET88" s="21" t="n">
        <f aca="false">IF($A88="",0,SUMPRODUCT(((($C$5:$C$64=$A88)+($D$5:$D$64=$A88)+($E$5:$E$64=$A88)+($F$5:$F$64=$A88))&gt;0)*ET$5:ET$64))</f>
        <v>0</v>
      </c>
      <c r="EU88" s="21" t="n">
        <f aca="false">IF($A88="",0,SUMPRODUCT(((($C$5:$C$64=$A88)+($D$5:$D$64=$A88)+($E$5:$E$64=$A88)+($F$5:$F$64=$A88))&gt;0)*EU$5:EU$64))</f>
        <v>0</v>
      </c>
      <c r="EV88" s="21" t="n">
        <f aca="false">IF($A88="",0,SUMPRODUCT(((($C$5:$C$64=$A88)+($D$5:$D$64=$A88)+($E$5:$E$64=$A88)+($F$5:$F$64=$A88))&gt;0)*EV$5:EV$64))</f>
        <v>0</v>
      </c>
      <c r="EW88" s="21" t="n">
        <f aca="false">IF($A88="",0,SUMPRODUCT(((($C$5:$C$64=$A88)+($D$5:$D$64=$A88)+($E$5:$E$64=$A88)+($F$5:$F$64=$A88))&gt;0)*EW$5:EW$64))</f>
        <v>0</v>
      </c>
      <c r="EX88" s="21" t="n">
        <f aca="false">IF($A88="",0,SUMPRODUCT(((($C$5:$C$64=$A88)+($D$5:$D$64=$A88)+($E$5:$E$64=$A88)+($F$5:$F$64=$A88))&gt;0)*EX$5:EX$64))</f>
        <v>0</v>
      </c>
      <c r="EY88" s="21" t="n">
        <f aca="false">IF($A88="",0,SUMPRODUCT(((($C$5:$C$64=$A88)+($D$5:$D$64=$A88)+($E$5:$E$64=$A88)+($F$5:$F$64=$A88))&gt;0)*EY$5:EY$64))</f>
        <v>0</v>
      </c>
      <c r="EZ88" s="21" t="n">
        <f aca="false">IF($A88="",0,SUMPRODUCT(((($C$5:$C$64=$A88)+($D$5:$D$64=$A88)+($E$5:$E$64=$A88)+($F$5:$F$64=$A88))&gt;0)*EZ$5:EZ$64))</f>
        <v>0</v>
      </c>
      <c r="FA88" s="21" t="n">
        <f aca="false">IF($A88="",0,SUMPRODUCT(((($C$5:$C$64=$A88)+($D$5:$D$64=$A88)+($E$5:$E$64=$A88)+($F$5:$F$64=$A88))&gt;0)*FA$5:FA$64))</f>
        <v>0</v>
      </c>
      <c r="FB88" s="21" t="n">
        <f aca="false">IF($A88="",0,SUMPRODUCT(((($C$5:$C$64=$A88)+($D$5:$D$64=$A88)+($E$5:$E$64=$A88)+($F$5:$F$64=$A88))&gt;0)*FB$5:FB$64))</f>
        <v>0</v>
      </c>
      <c r="FC88" s="21" t="n">
        <f aca="false">IF($A88="",0,SUMPRODUCT(((($C$5:$C$64=$A88)+($D$5:$D$64=$A88)+($E$5:$E$64=$A88)+($F$5:$F$64=$A88))&gt;0)*FC$5:FC$64))</f>
        <v>0</v>
      </c>
      <c r="FD88" s="21" t="n">
        <f aca="false">IF($A88="",0,SUMPRODUCT(((($C$5:$C$64=$A88)+($D$5:$D$64=$A88)+($E$5:$E$64=$A88)+($F$5:$F$64=$A88))&gt;0)*FD$5:FD$64))</f>
        <v>0</v>
      </c>
      <c r="FE88" s="21" t="n">
        <f aca="false">IF($A88="",0,SUMPRODUCT(((($C$5:$C$64=$A88)+($D$5:$D$64=$A88)+($E$5:$E$64=$A88)+($F$5:$F$64=$A88))&gt;0)*FE$5:FE$64))</f>
        <v>0</v>
      </c>
      <c r="FF88" s="21" t="n">
        <f aca="false">IF($A88="",0,SUMPRODUCT(((($C$5:$C$64=$A88)+($D$5:$D$64=$A88)+($E$5:$E$64=$A88)+($F$5:$F$64=$A88))&gt;0)*FF$5:FF$64))</f>
        <v>0</v>
      </c>
      <c r="FG88" s="21" t="n">
        <f aca="false">IF($A88="",0,SUMPRODUCT(((($C$5:$C$64=$A88)+($D$5:$D$64=$A88)+($E$5:$E$64=$A88)+($F$5:$F$64=$A88))&gt;0)*FG$5:FG$64))</f>
        <v>0</v>
      </c>
      <c r="FH88" s="21" t="n">
        <f aca="false">IF($A88="",0,SUMPRODUCT(((($C$5:$C$64=$A88)+($D$5:$D$64=$A88)+($E$5:$E$64=$A88)+($F$5:$F$64=$A88))&gt;0)*FH$5:FH$64))</f>
        <v>0</v>
      </c>
      <c r="FI88" s="21" t="n">
        <f aca="false">IF($A88="",0,SUMPRODUCT(((($C$5:$C$64=$A88)+($D$5:$D$64=$A88)+($E$5:$E$64=$A88)+($F$5:$F$64=$A88))&gt;0)*FI$5:FI$64))</f>
        <v>0</v>
      </c>
      <c r="FJ88" s="21" t="n">
        <f aca="false">IF($A88="",0,SUMPRODUCT(((($C$5:$C$64=$A88)+($D$5:$D$64=$A88)+($E$5:$E$64=$A88)+($F$5:$F$64=$A88))&gt;0)*FJ$5:FJ$64))</f>
        <v>0</v>
      </c>
      <c r="FK88" s="21" t="n">
        <f aca="false">IF($A88="",0,SUMPRODUCT(((($C$5:$C$64=$A88)+($D$5:$D$64=$A88)+($E$5:$E$64=$A88)+($F$5:$F$64=$A88))&gt;0)*FK$5:FK$64))</f>
        <v>0</v>
      </c>
      <c r="FL88" s="21" t="n">
        <f aca="false">IF($A88="",0,SUMPRODUCT(((($C$5:$C$64=$A88)+($D$5:$D$64=$A88)+($E$5:$E$64=$A88)+($F$5:$F$64=$A88))&gt;0)*FL$5:FL$64))</f>
        <v>0</v>
      </c>
      <c r="FM88" s="21" t="n">
        <f aca="false">IF($A88="",0,SUMPRODUCT(((($C$5:$C$64=$A88)+($D$5:$D$64=$A88)+($E$5:$E$64=$A88)+($F$5:$F$64=$A88))&gt;0)*FM$5:FM$64))</f>
        <v>0</v>
      </c>
      <c r="FN88" s="21" t="n">
        <f aca="false">IF($A88="",0,SUMPRODUCT(((($C$5:$C$64=$A88)+($D$5:$D$64=$A88)+($E$5:$E$64=$A88)+($F$5:$F$64=$A88))&gt;0)*FN$5:FN$64))</f>
        <v>0</v>
      </c>
      <c r="FO88" s="21" t="n">
        <f aca="false">IF($A88="",0,SUMPRODUCT(((($C$5:$C$64=$A88)+($D$5:$D$64=$A88)+($E$5:$E$64=$A88)+($F$5:$F$64=$A88))&gt;0)*FO$5:FO$64))</f>
        <v>0</v>
      </c>
      <c r="FP88" s="21" t="n">
        <f aca="false">IF($A88="",0,SUMPRODUCT(((($C$5:$C$64=$A88)+($D$5:$D$64=$A88)+($E$5:$E$64=$A88)+($F$5:$F$64=$A88))&gt;0)*FP$5:FP$64))</f>
        <v>0</v>
      </c>
      <c r="FQ88" s="21" t="n">
        <f aca="false">IF($A88="",0,SUMPRODUCT(((($C$5:$C$64=$A88)+($D$5:$D$64=$A88)+($E$5:$E$64=$A88)+($F$5:$F$64=$A88))&gt;0)*FQ$5:FQ$64))</f>
        <v>0</v>
      </c>
      <c r="FR88" s="21" t="n">
        <f aca="false">IF($A88="",0,SUMPRODUCT(((($C$5:$C$64=$A88)+($D$5:$D$64=$A88)+($E$5:$E$64=$A88)+($F$5:$F$64=$A88))&gt;0)*FR$5:FR$64))</f>
        <v>0</v>
      </c>
      <c r="FS88" s="21" t="n">
        <f aca="false">IF($A88="",0,SUMPRODUCT(((($C$5:$C$64=$A88)+($D$5:$D$64=$A88)+($E$5:$E$64=$A88)+($F$5:$F$64=$A88))&gt;0)*FS$5:FS$64))</f>
        <v>0</v>
      </c>
      <c r="FT88" s="21" t="n">
        <f aca="false">IF($A88="",0,SUMPRODUCT(((($C$5:$C$64=$A88)+($D$5:$D$64=$A88)+($E$5:$E$64=$A88)+($F$5:$F$64=$A88))&gt;0)*FT$5:FT$64))</f>
        <v>0</v>
      </c>
      <c r="FU88" s="21" t="n">
        <f aca="false">IF($A88="",0,SUMPRODUCT(((($C$5:$C$64=$A88)+($D$5:$D$64=$A88)+($E$5:$E$64=$A88)+($F$5:$F$64=$A88))&gt;0)*FU$5:FU$64))</f>
        <v>0</v>
      </c>
      <c r="FV88" s="21" t="n">
        <f aca="false">IF($A88="",0,SUMPRODUCT(((($C$5:$C$64=$A88)+($D$5:$D$64=$A88)+($E$5:$E$64=$A88)+($F$5:$F$64=$A88))&gt;0)*FV$5:FV$64))</f>
        <v>0</v>
      </c>
      <c r="FW88" s="21" t="n">
        <f aca="false">IF($A88="",0,SUMPRODUCT(((($C$5:$C$64=$A88)+($D$5:$D$64=$A88)+($E$5:$E$64=$A88)+($F$5:$F$64=$A88))&gt;0)*FW$5:FW$64))</f>
        <v>0</v>
      </c>
      <c r="FX88" s="21" t="n">
        <f aca="false">IF($A88="",0,SUMPRODUCT(((($C$5:$C$64=$A88)+($D$5:$D$64=$A88)+($E$5:$E$64=$A88)+($F$5:$F$64=$A88))&gt;0)*FX$5:FX$64))</f>
        <v>0</v>
      </c>
      <c r="FY88" s="21" t="n">
        <f aca="false">IF($A88="",0,SUMPRODUCT(((($C$5:$C$64=$A88)+($D$5:$D$64=$A88)+($E$5:$E$64=$A88)+($F$5:$F$64=$A88))&gt;0)*FY$5:FY$64))</f>
        <v>0</v>
      </c>
      <c r="FZ88" s="21" t="n">
        <f aca="false">IF($A88="",0,SUMPRODUCT(((($C$5:$C$64=$A88)+($D$5:$D$64=$A88)+($E$5:$E$64=$A88)+($F$5:$F$64=$A88))&gt;0)*FZ$5:FZ$64))</f>
        <v>0</v>
      </c>
      <c r="GA88" s="21" t="n">
        <f aca="false">IF($A88="",0,SUMPRODUCT(((($C$5:$C$64=$A88)+($D$5:$D$64=$A88)+($E$5:$E$64=$A88)+($F$5:$F$64=$A88))&gt;0)*GA$5:GA$64))</f>
        <v>0</v>
      </c>
      <c r="GB88" s="21" t="n">
        <f aca="false">IF($A88="",0,SUMPRODUCT(((($C$5:$C$64=$A88)+($D$5:$D$64=$A88)+($E$5:$E$64=$A88)+($F$5:$F$64=$A88))&gt;0)*GB$5:GB$64))</f>
        <v>0</v>
      </c>
      <c r="GC88" s="21" t="n">
        <f aca="false">IF($A88="",0,SUMPRODUCT(((($C$5:$C$64=$A88)+($D$5:$D$64=$A88)+($E$5:$E$64=$A88)+($F$5:$F$64=$A88))&gt;0)*GC$5:GC$64))</f>
        <v>0</v>
      </c>
      <c r="GD88" s="21" t="n">
        <f aca="false">IF($A88="",0,SUMPRODUCT(((($C$5:$C$64=$A88)+($D$5:$D$64=$A88)+($E$5:$E$64=$A88)+($F$5:$F$64=$A88))&gt;0)*GD$5:GD$64))</f>
        <v>0</v>
      </c>
      <c r="GE88" s="21" t="n">
        <f aca="false">IF($A88="",0,SUMPRODUCT(((($C$5:$C$64=$A88)+($D$5:$D$64=$A88)+($E$5:$E$64=$A88)+($F$5:$F$64=$A88))&gt;0)*GE$5:GE$64))</f>
        <v>0</v>
      </c>
      <c r="GF88" s="21" t="n">
        <f aca="false">IF($A88="",0,SUMPRODUCT(((($C$5:$C$64=$A88)+($D$5:$D$64=$A88)+($E$5:$E$64=$A88)+($F$5:$F$64=$A88))&gt;0)*GF$5:GF$64))</f>
        <v>0</v>
      </c>
      <c r="GG88" s="21" t="n">
        <f aca="false">IF($A88="",0,SUMPRODUCT(((($C$5:$C$64=$A88)+($D$5:$D$64=$A88)+($E$5:$E$64=$A88)+($F$5:$F$64=$A88))&gt;0)*GG$5:GG$64))</f>
        <v>0</v>
      </c>
      <c r="GH88" s="21" t="n">
        <f aca="false">IF($A88="",0,SUMPRODUCT(((($C$5:$C$64=$A88)+($D$5:$D$64=$A88)+($E$5:$E$64=$A88)+($F$5:$F$64=$A88))&gt;0)*GH$5:GH$64))</f>
        <v>0</v>
      </c>
      <c r="GI88" s="21" t="n">
        <f aca="false">IF($A88="",0,SUMPRODUCT(((($C$5:$C$64=$A88)+($D$5:$D$64=$A88)+($E$5:$E$64=$A88)+($F$5:$F$64=$A88))&gt;0)*GI$5:GI$64))</f>
        <v>0</v>
      </c>
      <c r="GJ88" s="21" t="n">
        <f aca="false">IF($A88="",0,SUMPRODUCT(((($C$5:$C$64=$A88)+($D$5:$D$64=$A88)+($E$5:$E$64=$A88)+($F$5:$F$64=$A88))&gt;0)*GJ$5:GJ$64))</f>
        <v>0</v>
      </c>
      <c r="GK88" s="21" t="n">
        <f aca="false">IF($A88="",0,SUMPRODUCT(((($C$5:$C$64=$A88)+($D$5:$D$64=$A88)+($E$5:$E$64=$A88)+($F$5:$F$64=$A88))&gt;0)*GK$5:GK$64))</f>
        <v>0</v>
      </c>
      <c r="GL88" s="21" t="n">
        <f aca="false">IF($A88="",0,SUMPRODUCT(((($C$5:$C$64=$A88)+($D$5:$D$64=$A88)+($E$5:$E$64=$A88)+($F$5:$F$64=$A88))&gt;0)*GL$5:GL$64))</f>
        <v>0</v>
      </c>
      <c r="GM88" s="21" t="n">
        <f aca="false">IF($A88="",0,SUMPRODUCT(((($C$5:$C$64=$A88)+($D$5:$D$64=$A88)+($E$5:$E$64=$A88)+($F$5:$F$64=$A88))&gt;0)*GM$5:GM$64))</f>
        <v>0</v>
      </c>
      <c r="GN88" s="21" t="n">
        <f aca="false">IF($A88="",0,SUMPRODUCT(((($C$5:$C$64=$A88)+($D$5:$D$64=$A88)+($E$5:$E$64=$A88)+($F$5:$F$64=$A88))&gt;0)*GN$5:GN$64))</f>
        <v>0</v>
      </c>
      <c r="GO88" s="21" t="n">
        <f aca="false">IF($A88="",0,SUMPRODUCT(((($C$5:$C$64=$A88)+($D$5:$D$64=$A88)+($E$5:$E$64=$A88)+($F$5:$F$64=$A88))&gt;0)*GO$5:GO$64))</f>
        <v>0</v>
      </c>
      <c r="GP88" s="21" t="n">
        <f aca="false">IF($A88="",0,SUMPRODUCT(((($C$5:$C$64=$A88)+($D$5:$D$64=$A88)+($E$5:$E$64=$A88)+($F$5:$F$64=$A88))&gt;0)*GP$5:GP$64))</f>
        <v>0</v>
      </c>
      <c r="GQ88" s="21" t="n">
        <f aca="false">IF($A88="",0,SUMPRODUCT(((($C$5:$C$64=$A88)+($D$5:$D$64=$A88)+($E$5:$E$64=$A88)+($F$5:$F$64=$A88))&gt;0)*GQ$5:GQ$64))</f>
        <v>0</v>
      </c>
      <c r="GR88" s="21" t="n">
        <f aca="false">IF($A88="",0,SUMPRODUCT(((($C$5:$C$64=$A88)+($D$5:$D$64=$A88)+($E$5:$E$64=$A88)+($F$5:$F$64=$A88))&gt;0)*GR$5:GR$64))</f>
        <v>0</v>
      </c>
      <c r="GS88" s="21" t="n">
        <f aca="false">IF($A88="",0,SUMPRODUCT(((($C$5:$C$64=$A88)+($D$5:$D$64=$A88)+($E$5:$E$64=$A88)+($F$5:$F$64=$A88))&gt;0)*GS$5:GS$64))</f>
        <v>0</v>
      </c>
      <c r="GT88" s="21" t="n">
        <f aca="false">IF($A88="",0,SUMPRODUCT(((($C$5:$C$64=$A88)+($D$5:$D$64=$A88)+($E$5:$E$64=$A88)+($F$5:$F$64=$A88))&gt;0)*GT$5:GT$64))</f>
        <v>0</v>
      </c>
      <c r="GU88" s="21" t="n">
        <f aca="false">IF($A88="",0,SUMPRODUCT(((($C$5:$C$64=$A88)+($D$5:$D$64=$A88)+($E$5:$E$64=$A88)+($F$5:$F$64=$A88))&gt;0)*GU$5:GU$64))</f>
        <v>0</v>
      </c>
      <c r="GV88" s="21" t="n">
        <f aca="false">IF($A88="",0,SUMPRODUCT(((($C$5:$C$64=$A88)+($D$5:$D$64=$A88)+($E$5:$E$64=$A88)+($F$5:$F$64=$A88))&gt;0)*GV$5:GV$64))</f>
        <v>0</v>
      </c>
      <c r="GW88" s="21" t="n">
        <f aca="false">IF($A88="",0,SUMPRODUCT(((($C$5:$C$64=$A88)+($D$5:$D$64=$A88)+($E$5:$E$64=$A88)+($F$5:$F$64=$A88))&gt;0)*GW$5:GW$64))</f>
        <v>0</v>
      </c>
      <c r="GX88" s="21" t="n">
        <f aca="false">IF($A88="",0,SUMPRODUCT(((($C$5:$C$64=$A88)+($D$5:$D$64=$A88)+($E$5:$E$64=$A88)+($F$5:$F$64=$A88))&gt;0)*GX$5:GX$64))</f>
        <v>0</v>
      </c>
      <c r="GY88" s="21" t="n">
        <f aca="false">IF($A88="",0,SUMPRODUCT(((($C$5:$C$64=$A88)+($D$5:$D$64=$A88)+($E$5:$E$64=$A88)+($F$5:$F$64=$A88))&gt;0)*GY$5:GY$64))</f>
        <v>0</v>
      </c>
      <c r="GZ88" s="21" t="n">
        <f aca="false">IF($A88="",0,SUMPRODUCT(((($C$5:$C$64=$A88)+($D$5:$D$64=$A88)+($E$5:$E$64=$A88)+($F$5:$F$64=$A88))&gt;0)*GZ$5:GZ$64))</f>
        <v>0</v>
      </c>
      <c r="HA88" s="21" t="n">
        <f aca="false">IF($A88="",0,SUMPRODUCT(((($C$5:$C$64=$A88)+($D$5:$D$64=$A88)+($E$5:$E$64=$A88)+($F$5:$F$64=$A88))&gt;0)*HA$5:HA$64))</f>
        <v>0</v>
      </c>
      <c r="HB88" s="21" t="n">
        <f aca="false">IF($A88="",0,SUMPRODUCT(((($C$5:$C$64=$A88)+($D$5:$D$64=$A88)+($E$5:$E$64=$A88)+($F$5:$F$64=$A88))&gt;0)*HB$5:HB$64))</f>
        <v>0</v>
      </c>
      <c r="HC88" s="21" t="n">
        <f aca="false">IF($A88="",0,SUMPRODUCT(((($C$5:$C$64=$A88)+($D$5:$D$64=$A88)+($E$5:$E$64=$A88)+($F$5:$F$64=$A88))&gt;0)*HC$5:HC$64))</f>
        <v>0</v>
      </c>
      <c r="HD88" s="21" t="n">
        <f aca="false">IF($A88="",0,SUMPRODUCT(((($C$5:$C$64=$A88)+($D$5:$D$64=$A88)+($E$5:$E$64=$A88)+($F$5:$F$64=$A88))&gt;0)*HD$5:HD$64))</f>
        <v>0</v>
      </c>
      <c r="HE88" s="21" t="n">
        <f aca="false">IF($A88="",0,SUMPRODUCT(((($C$5:$C$64=$A88)+($D$5:$D$64=$A88)+($E$5:$E$64=$A88)+($F$5:$F$64=$A88))&gt;0)*HE$5:HE$64))</f>
        <v>0</v>
      </c>
      <c r="HF88" s="21" t="n">
        <f aca="false">IF($A88="",0,SUMPRODUCT(((($C$5:$C$64=$A88)+($D$5:$D$64=$A88)+($E$5:$E$64=$A88)+($F$5:$F$64=$A88))&gt;0)*HF$5:HF$64))</f>
        <v>0</v>
      </c>
      <c r="HG88" s="21" t="n">
        <f aca="false">IF($A88="",0,SUMPRODUCT(((($C$5:$C$64=$A88)+($D$5:$D$64=$A88)+($E$5:$E$64=$A88)+($F$5:$F$64=$A88))&gt;0)*HG$5:HG$64))</f>
        <v>0</v>
      </c>
      <c r="HH88" s="21" t="n">
        <f aca="false">IF($A88="",0,SUMPRODUCT(((($C$5:$C$64=$A88)+($D$5:$D$64=$A88)+($E$5:$E$64=$A88)+($F$5:$F$64=$A88))&gt;0)*HH$5:HH$64))</f>
        <v>0</v>
      </c>
      <c r="HI88" s="21" t="n">
        <f aca="false">IF($A88="",0,SUMPRODUCT(((($C$5:$C$64=$A88)+($D$5:$D$64=$A88)+($E$5:$E$64=$A88)+($F$5:$F$64=$A88))&gt;0)*HI$5:HI$64))</f>
        <v>0</v>
      </c>
      <c r="HJ88" s="21" t="n">
        <f aca="false">IF($A88="",0,SUMPRODUCT(((($C$5:$C$64=$A88)+($D$5:$D$64=$A88)+($E$5:$E$64=$A88)+($F$5:$F$64=$A88))&gt;0)*HJ$5:HJ$64))</f>
        <v>0</v>
      </c>
      <c r="HK88" s="21" t="n">
        <f aca="false">IF($A88="",0,SUMPRODUCT(((($C$5:$C$64=$A88)+($D$5:$D$64=$A88)+($E$5:$E$64=$A88)+($F$5:$F$64=$A88))&gt;0)*HK$5:HK$64))</f>
        <v>0</v>
      </c>
      <c r="HL88" s="21" t="n">
        <f aca="false">IF($A88="",0,SUMPRODUCT(((($C$5:$C$64=$A88)+($D$5:$D$64=$A88)+($E$5:$E$64=$A88)+($F$5:$F$64=$A88))&gt;0)*HL$5:HL$64))</f>
        <v>0</v>
      </c>
      <c r="HM88" s="21" t="n">
        <f aca="false">IF($A88="",0,SUMPRODUCT(((($C$5:$C$64=$A88)+($D$5:$D$64=$A88)+($E$5:$E$64=$A88)+($F$5:$F$64=$A88))&gt;0)*HM$5:HM$64))</f>
        <v>0</v>
      </c>
      <c r="HN88" s="21" t="n">
        <f aca="false">IF($A88="",0,SUMPRODUCT(((($C$5:$C$64=$A88)+($D$5:$D$64=$A88)+($E$5:$E$64=$A88)+($F$5:$F$64=$A88))&gt;0)*HN$5:HN$64))</f>
        <v>0</v>
      </c>
      <c r="HO88" s="21" t="n">
        <f aca="false">IF($A88="",0,SUMPRODUCT(((($C$5:$C$64=$A88)+($D$5:$D$64=$A88)+($E$5:$E$64=$A88)+($F$5:$F$64=$A88))&gt;0)*HO$5:HO$64))</f>
        <v>0</v>
      </c>
      <c r="HP88" s="21" t="n">
        <f aca="false">IF($A88="",0,SUMPRODUCT(((($C$5:$C$64=$A88)+($D$5:$D$64=$A88)+($E$5:$E$64=$A88)+($F$5:$F$64=$A88))&gt;0)*HP$5:HP$64))</f>
        <v>0</v>
      </c>
      <c r="HQ88" s="21" t="n">
        <f aca="false">IF($A88="",0,SUMPRODUCT(((($C$5:$C$64=$A88)+($D$5:$D$64=$A88)+($E$5:$E$64=$A88)+($F$5:$F$64=$A88))&gt;0)*HQ$5:HQ$64))</f>
        <v>0</v>
      </c>
      <c r="HR88" s="21" t="n">
        <f aca="false">IF($A88="",0,SUMPRODUCT(((($C$5:$C$64=$A88)+($D$5:$D$64=$A88)+($E$5:$E$64=$A88)+($F$5:$F$64=$A88))&gt;0)*HR$5:HR$64))</f>
        <v>0</v>
      </c>
      <c r="HS88" s="21" t="n">
        <f aca="false">IF($A88="",0,SUMPRODUCT(((($C$5:$C$64=$A88)+($D$5:$D$64=$A88)+($E$5:$E$64=$A88)+($F$5:$F$64=$A88))&gt;0)*HS$5:HS$64))</f>
        <v>0</v>
      </c>
      <c r="HT88" s="21" t="n">
        <f aca="false">IF($A88="",0,SUMPRODUCT(((($C$5:$C$64=$A88)+($D$5:$D$64=$A88)+($E$5:$E$64=$A88)+($F$5:$F$64=$A88))&gt;0)*HT$5:HT$64))</f>
        <v>0</v>
      </c>
      <c r="HU88" s="21" t="n">
        <f aca="false">IF($A88="",0,SUMPRODUCT(((($C$5:$C$64=$A88)+($D$5:$D$64=$A88)+($E$5:$E$64=$A88)+($F$5:$F$64=$A88))&gt;0)*HU$5:HU$64))</f>
        <v>0</v>
      </c>
      <c r="HV88" s="21" t="n">
        <f aca="false">IF($A88="",0,SUMPRODUCT(((($C$5:$C$64=$A88)+($D$5:$D$64=$A88)+($E$5:$E$64=$A88)+($F$5:$F$64=$A88))&gt;0)*HV$5:HV$64))</f>
        <v>0</v>
      </c>
      <c r="HW88" s="21" t="n">
        <f aca="false">IF($A88="",0,SUMPRODUCT(((($C$5:$C$64=$A88)+($D$5:$D$64=$A88)+($E$5:$E$64=$A88)+($F$5:$F$64=$A88))&gt;0)*HW$5:HW$64))</f>
        <v>0</v>
      </c>
      <c r="HX88" s="21" t="n">
        <f aca="false">IF($A88="",0,SUMPRODUCT(((($C$5:$C$64=$A88)+($D$5:$D$64=$A88)+($E$5:$E$64=$A88)+($F$5:$F$64=$A88))&gt;0)*HX$5:HX$64))</f>
        <v>0</v>
      </c>
      <c r="HY88" s="21" t="n">
        <f aca="false">IF($A88="",0,SUMPRODUCT(((($C$5:$C$64=$A88)+($D$5:$D$64=$A88)+($E$5:$E$64=$A88)+($F$5:$F$64=$A88))&gt;0)*HY$5:HY$64))</f>
        <v>0</v>
      </c>
      <c r="HZ88" s="21" t="n">
        <f aca="false">IF($A88="",0,SUMPRODUCT(((($C$5:$C$64=$A88)+($D$5:$D$64=$A88)+($E$5:$E$64=$A88)+($F$5:$F$64=$A88))&gt;0)*HZ$5:HZ$64))</f>
        <v>0</v>
      </c>
      <c r="IA88" s="21" t="n">
        <f aca="false">IF($A88="",0,SUMPRODUCT(((($C$5:$C$64=$A88)+($D$5:$D$64=$A88)+($E$5:$E$64=$A88)+($F$5:$F$64=$A88))&gt;0)*IA$5:IA$64))</f>
        <v>0</v>
      </c>
      <c r="IB88" s="21" t="n">
        <f aca="false">IF($A88="",0,SUMPRODUCT(((($C$5:$C$64=$A88)+($D$5:$D$64=$A88)+($E$5:$E$64=$A88)+($F$5:$F$64=$A88))&gt;0)*IB$5:IB$64))</f>
        <v>0</v>
      </c>
      <c r="IC88" s="21" t="n">
        <f aca="false">IF($A88="",0,SUMPRODUCT(((($C$5:$C$64=$A88)+($D$5:$D$64=$A88)+($E$5:$E$64=$A88)+($F$5:$F$64=$A88))&gt;0)*IC$5:IC$64))</f>
        <v>0</v>
      </c>
      <c r="ID88" s="21" t="n">
        <f aca="false">IF($A88="",0,SUMPRODUCT(((($C$5:$C$64=$A88)+($D$5:$D$64=$A88)+($E$5:$E$64=$A88)+($F$5:$F$64=$A88))&gt;0)*ID$5:ID$64))</f>
        <v>0</v>
      </c>
      <c r="IE88" s="21" t="n">
        <f aca="false">IF($A88="",0,SUMPRODUCT(((($C$5:$C$64=$A88)+($D$5:$D$64=$A88)+($E$5:$E$64=$A88)+($F$5:$F$64=$A88))&gt;0)*IE$5:IE$64))</f>
        <v>0</v>
      </c>
      <c r="IF88" s="21" t="n">
        <f aca="false">IF($A88="",0,SUMPRODUCT(((($C$5:$C$64=$A88)+($D$5:$D$64=$A88)+($E$5:$E$64=$A88)+($F$5:$F$64=$A88))&gt;0)*IF$5:IF$64))</f>
        <v>0</v>
      </c>
      <c r="IG88" s="21" t="n">
        <f aca="false">IF($A88="",0,SUMPRODUCT(((($C$5:$C$64=$A88)+($D$5:$D$64=$A88)+($E$5:$E$64=$A88)+($F$5:$F$64=$A88))&gt;0)*IG$5:IG$64))</f>
        <v>0</v>
      </c>
      <c r="IH88" s="21" t="n">
        <f aca="false">IF($A88="",0,SUMPRODUCT(((($C$5:$C$64=$A88)+($D$5:$D$64=$A88)+($E$5:$E$64=$A88)+($F$5:$F$64=$A88))&gt;0)*IH$5:IH$64))</f>
        <v>0</v>
      </c>
      <c r="II88" s="21" t="n">
        <f aca="false">IF($A88="",0,SUMPRODUCT(((($C$5:$C$64=$A88)+($D$5:$D$64=$A88)+($E$5:$E$64=$A88)+($F$5:$F$64=$A88))&gt;0)*II$5:II$64))</f>
        <v>0</v>
      </c>
      <c r="IJ88" s="21" t="n">
        <f aca="false">IF($A88="",0,SUMPRODUCT(((($C$5:$C$64=$A88)+($D$5:$D$64=$A88)+($E$5:$E$64=$A88)+($F$5:$F$64=$A88))&gt;0)*IJ$5:IJ$64))</f>
        <v>0</v>
      </c>
      <c r="IK88" s="21" t="n">
        <f aca="false">IF($A88="",0,SUMPRODUCT(((($C$5:$C$64=$A88)+($D$5:$D$64=$A88)+($E$5:$E$64=$A88)+($F$5:$F$64=$A88))&gt;0)*IK$5:IK$64))</f>
        <v>0</v>
      </c>
      <c r="IL88" s="21" t="n">
        <f aca="false">IF($A88="",0,SUMPRODUCT(((($C$5:$C$64=$A88)+($D$5:$D$64=$A88)+($E$5:$E$64=$A88)+($F$5:$F$64=$A88))&gt;0)*IL$5:IL$64))</f>
        <v>0</v>
      </c>
      <c r="IM88" s="21" t="n">
        <f aca="false">IF($A88="",0,SUMPRODUCT(((($C$5:$C$64=$A88)+($D$5:$D$64=$A88)+($E$5:$E$64=$A88)+($F$5:$F$64=$A88))&gt;0)*IM$5:IM$64))</f>
        <v>0</v>
      </c>
      <c r="IN88" s="21" t="n">
        <f aca="false">IF($A88="",0,SUMPRODUCT(((($C$5:$C$64=$A88)+($D$5:$D$64=$A88)+($E$5:$E$64=$A88)+($F$5:$F$64=$A88))&gt;0)*IN$5:IN$64))</f>
        <v>0</v>
      </c>
      <c r="IO88" s="21" t="n">
        <f aca="false">IF($A88="",0,SUMPRODUCT(((($C$5:$C$64=$A88)+($D$5:$D$64=$A88)+($E$5:$E$64=$A88)+($F$5:$F$64=$A88))&gt;0)*IO$5:IO$64))</f>
        <v>0</v>
      </c>
      <c r="IP88" s="21" t="n">
        <f aca="false">IF($A88="",0,SUMPRODUCT(((($C$5:$C$64=$A88)+($D$5:$D$64=$A88)+($E$5:$E$64=$A88)+($F$5:$F$64=$A88))&gt;0)*IP$5:IP$64))</f>
        <v>0</v>
      </c>
      <c r="IQ88" s="21" t="n">
        <f aca="false">IF($A88="",0,SUMPRODUCT(((($C$5:$C$64=$A88)+($D$5:$D$64=$A88)+($E$5:$E$64=$A88)+($F$5:$F$64=$A88))&gt;0)*IQ$5:IQ$64))</f>
        <v>0</v>
      </c>
      <c r="IR88" s="21" t="n">
        <f aca="false">IF($A88="",0,SUMPRODUCT(((($C$5:$C$64=$A88)+($D$5:$D$64=$A88)+($E$5:$E$64=$A88)+($F$5:$F$64=$A88))&gt;0)*IR$5:IR$64))</f>
        <v>0</v>
      </c>
      <c r="IS88" s="21" t="n">
        <f aca="false">IF($A88="",0,SUMPRODUCT(((($C$5:$C$64=$A88)+($D$5:$D$64=$A88)+($E$5:$E$64=$A88)+($F$5:$F$64=$A88))&gt;0)*IS$5:IS$64))</f>
        <v>0</v>
      </c>
      <c r="IT88" s="21" t="n">
        <f aca="false">IF($A88="",0,SUMPRODUCT(((($C$5:$C$64=$A88)+($D$5:$D$64=$A88)+($E$5:$E$64=$A88)+($F$5:$F$64=$A88))&gt;0)*IT$5:IT$64))</f>
        <v>0</v>
      </c>
      <c r="IU88" s="21" t="n">
        <f aca="false">IF($A88="",0,SUMPRODUCT(((($C$5:$C$64=$A88)+($D$5:$D$64=$A88)+($E$5:$E$64=$A88)+($F$5:$F$64=$A88))&gt;0)*IU$5:IU$64))</f>
        <v>0</v>
      </c>
      <c r="IV88" s="21" t="n">
        <f aca="false">IF($A88="",0,SUMPRODUCT(((($C$5:$C$64=$A88)+($D$5:$D$64=$A88)+($E$5:$E$64=$A88)+($F$5:$F$64=$A88))&gt;0)*IV$5:IV$64))</f>
        <v>0</v>
      </c>
      <c r="IW88" s="21" t="n">
        <f aca="false">IF($A88="",0,SUMPRODUCT(((($C$5:$C$64=$A88)+($D$5:$D$64=$A88)+($E$5:$E$64=$A88)+($F$5:$F$64=$A88))&gt;0)*IW$5:IW$64))</f>
        <v>0</v>
      </c>
      <c r="IX88" s="21" t="n">
        <f aca="false">IF($A88="",0,SUMPRODUCT(((($C$5:$C$64=$A88)+($D$5:$D$64=$A88)+($E$5:$E$64=$A88)+($F$5:$F$64=$A88))&gt;0)*IX$5:IX$64))</f>
        <v>0</v>
      </c>
      <c r="IY88" s="21" t="n">
        <f aca="false">IF($A88="",0,SUMPRODUCT(((($C$5:$C$64=$A88)+($D$5:$D$64=$A88)+($E$5:$E$64=$A88)+($F$5:$F$64=$A88))&gt;0)*IY$5:IY$64))</f>
        <v>0</v>
      </c>
      <c r="IZ88" s="21" t="n">
        <f aca="false">IF($A88="",0,SUMPRODUCT(((($C$5:$C$64=$A88)+($D$5:$D$64=$A88)+($E$5:$E$64=$A88)+($F$5:$F$64=$A88))&gt;0)*IZ$5:IZ$64))</f>
        <v>0</v>
      </c>
      <c r="JA88" s="21" t="n">
        <f aca="false">IF($A88="",0,SUMPRODUCT(((($C$5:$C$64=$A88)+($D$5:$D$64=$A88)+($E$5:$E$64=$A88)+($F$5:$F$64=$A88))&gt;0)*JA$5:JA$64))</f>
        <v>0</v>
      </c>
      <c r="JB88" s="21" t="n">
        <f aca="false">IF($A88="",0,SUMPRODUCT(((($C$5:$C$64=$A88)+($D$5:$D$64=$A88)+($E$5:$E$64=$A88)+($F$5:$F$64=$A88))&gt;0)*JB$5:JB$64))</f>
        <v>0</v>
      </c>
      <c r="JC88" s="21" t="n">
        <f aca="false">IF($A88="",0,SUMPRODUCT(((($C$5:$C$64=$A88)+($D$5:$D$64=$A88)+($E$5:$E$64=$A88)+($F$5:$F$64=$A88))&gt;0)*JC$5:JC$64))</f>
        <v>0</v>
      </c>
      <c r="JD88" s="21" t="n">
        <f aca="false">IF($A88="",0,SUMPRODUCT(((($C$5:$C$64=$A88)+($D$5:$D$64=$A88)+($E$5:$E$64=$A88)+($F$5:$F$64=$A88))&gt;0)*JD$5:JD$64))</f>
        <v>0</v>
      </c>
      <c r="JE88" s="21" t="n">
        <f aca="false">IF($A88="",0,SUMPRODUCT(((($C$5:$C$64=$A88)+($D$5:$D$64=$A88)+($E$5:$E$64=$A88)+($F$5:$F$64=$A88))&gt;0)*JE$5:JE$64))</f>
        <v>0</v>
      </c>
      <c r="JF88" s="21" t="n">
        <f aca="false">IF($A88="",0,SUMPRODUCT(((($C$5:$C$64=$A88)+($D$5:$D$64=$A88)+($E$5:$E$64=$A88)+($F$5:$F$64=$A88))&gt;0)*JF$5:JF$64))</f>
        <v>0</v>
      </c>
      <c r="JG88" s="21" t="n">
        <f aca="false">IF($A88="",0,SUMPRODUCT(((($C$5:$C$64=$A88)+($D$5:$D$64=$A88)+($E$5:$E$64=$A88)+($F$5:$F$64=$A88))&gt;0)*JG$5:JG$64))</f>
        <v>0</v>
      </c>
      <c r="JH88" s="21" t="n">
        <f aca="false">IF($A88="",0,SUMPRODUCT(((($C$5:$C$64=$A88)+($D$5:$D$64=$A88)+($E$5:$E$64=$A88)+($F$5:$F$64=$A88))&gt;0)*JH$5:JH$64))</f>
        <v>0</v>
      </c>
      <c r="JI88" s="21" t="n">
        <f aca="false">IF($A88="",0,SUMPRODUCT(((($C$5:$C$64=$A88)+($D$5:$D$64=$A88)+($E$5:$E$64=$A88)+($F$5:$F$64=$A88))&gt;0)*JI$5:JI$64))</f>
        <v>0</v>
      </c>
      <c r="JJ88" s="21" t="n">
        <f aca="false">IF($A88="",0,SUMPRODUCT(((($C$5:$C$64=$A88)+($D$5:$D$64=$A88)+($E$5:$E$64=$A88)+($F$5:$F$64=$A88))&gt;0)*JJ$5:JJ$64))</f>
        <v>0</v>
      </c>
      <c r="JK88" s="21" t="n">
        <f aca="false">IF($A88="",0,SUMPRODUCT(((($C$5:$C$64=$A88)+($D$5:$D$64=$A88)+($E$5:$E$64=$A88)+($F$5:$F$64=$A88))&gt;0)*JK$5:JK$64))</f>
        <v>0</v>
      </c>
      <c r="JL88" s="21" t="n">
        <f aca="false">IF($A88="",0,SUMPRODUCT(((($C$5:$C$64=$A88)+($D$5:$D$64=$A88)+($E$5:$E$64=$A88)+($F$5:$F$64=$A88))&gt;0)*JL$5:JL$64))</f>
        <v>0</v>
      </c>
      <c r="JM88" s="21" t="n">
        <f aca="false">IF($A88="",0,SUMPRODUCT(((($C$5:$C$64=$A88)+($D$5:$D$64=$A88)+($E$5:$E$64=$A88)+($F$5:$F$64=$A88))&gt;0)*JM$5:JM$64))</f>
        <v>0</v>
      </c>
      <c r="JN88" s="21" t="n">
        <f aca="false">IF($A88="",0,SUMPRODUCT(((($C$5:$C$64=$A88)+($D$5:$D$64=$A88)+($E$5:$E$64=$A88)+($F$5:$F$64=$A88))&gt;0)*JN$5:JN$64))</f>
        <v>0</v>
      </c>
      <c r="JO88" s="21" t="n">
        <f aca="false">IF($A88="",0,SUMPRODUCT(((($C$5:$C$64=$A88)+($D$5:$D$64=$A88)+($E$5:$E$64=$A88)+($F$5:$F$64=$A88))&gt;0)*JO$5:JO$64))</f>
        <v>0</v>
      </c>
      <c r="JP88" s="21" t="n">
        <f aca="false">IF($A88="",0,SUMPRODUCT(((($C$5:$C$64=$A88)+($D$5:$D$64=$A88)+($E$5:$E$64=$A88)+($F$5:$F$64=$A88))&gt;0)*JP$5:JP$64))</f>
        <v>0</v>
      </c>
      <c r="JQ88" s="21" t="n">
        <f aca="false">IF($A88="",0,SUMPRODUCT(((($C$5:$C$64=$A88)+($D$5:$D$64=$A88)+($E$5:$E$64=$A88)+($F$5:$F$64=$A88))&gt;0)*JQ$5:JQ$64))</f>
        <v>0</v>
      </c>
      <c r="JR88" s="21" t="n">
        <f aca="false">IF($A88="",0,SUMPRODUCT(((($C$5:$C$64=$A88)+($D$5:$D$64=$A88)+($E$5:$E$64=$A88)+($F$5:$F$64=$A88))&gt;0)*JR$5:JR$64))</f>
        <v>0</v>
      </c>
      <c r="JS88" s="21" t="n">
        <f aca="false">IF($A88="",0,SUMPRODUCT(((($C$5:$C$64=$A88)+($D$5:$D$64=$A88)+($E$5:$E$64=$A88)+($F$5:$F$64=$A88))&gt;0)*JS$5:JS$64))</f>
        <v>0</v>
      </c>
      <c r="JT88" s="21" t="n">
        <f aca="false">IF($A88="",0,SUMPRODUCT(((($C$5:$C$64=$A88)+($D$5:$D$64=$A88)+($E$5:$E$64=$A88)+($F$5:$F$64=$A88))&gt;0)*JT$5:JT$64))</f>
        <v>0</v>
      </c>
      <c r="JU88" s="21" t="n">
        <f aca="false">IF($A88="",0,SUMPRODUCT(((($C$5:$C$64=$A88)+($D$5:$D$64=$A88)+($E$5:$E$64=$A88)+($F$5:$F$64=$A88))&gt;0)*JU$5:JU$64))</f>
        <v>0</v>
      </c>
      <c r="JV88" s="21" t="n">
        <f aca="false">IF($A88="",0,SUMPRODUCT(((($C$5:$C$64=$A88)+($D$5:$D$64=$A88)+($E$5:$E$64=$A88)+($F$5:$F$64=$A88))&gt;0)*JV$5:JV$64))</f>
        <v>0</v>
      </c>
      <c r="JW88" s="21" t="n">
        <f aca="false">IF($A88="",0,SUMPRODUCT(((($C$5:$C$64=$A88)+($D$5:$D$64=$A88)+($E$5:$E$64=$A88)+($F$5:$F$64=$A88))&gt;0)*JW$5:JW$64))</f>
        <v>0</v>
      </c>
      <c r="JX88" s="21" t="n">
        <f aca="false">IF($A88="",0,SUMPRODUCT(((($C$5:$C$64=$A88)+($D$5:$D$64=$A88)+($E$5:$E$64=$A88)+($F$5:$F$64=$A88))&gt;0)*JX$5:JX$64))</f>
        <v>0</v>
      </c>
      <c r="JY88" s="21" t="n">
        <f aca="false">IF($A88="",0,SUMPRODUCT(((($C$5:$C$64=$A88)+($D$5:$D$64=$A88)+($E$5:$E$64=$A88)+($F$5:$F$64=$A88))&gt;0)*JY$5:JY$64))</f>
        <v>0</v>
      </c>
      <c r="JZ88" s="21" t="n">
        <f aca="false">IF($A88="",0,SUMPRODUCT(((($C$5:$C$64=$A88)+($D$5:$D$64=$A88)+($E$5:$E$64=$A88)+($F$5:$F$64=$A88))&gt;0)*JZ$5:JZ$64))</f>
        <v>0</v>
      </c>
      <c r="KA88" s="21" t="n">
        <f aca="false">IF($A88="",0,SUMPRODUCT(((($C$5:$C$64=$A88)+($D$5:$D$64=$A88)+($E$5:$E$64=$A88)+($F$5:$F$64=$A88))&gt;0)*KA$5:KA$64))</f>
        <v>0</v>
      </c>
      <c r="KB88" s="21" t="n">
        <f aca="false">IF($A88="",0,SUMPRODUCT(((($C$5:$C$64=$A88)+($D$5:$D$64=$A88)+($E$5:$E$64=$A88)+($F$5:$F$64=$A88))&gt;0)*KB$5:KB$64))</f>
        <v>0</v>
      </c>
      <c r="KC88" s="21" t="n">
        <f aca="false">IF($A88="",0,SUMPRODUCT(((($C$5:$C$64=$A88)+($D$5:$D$64=$A88)+($E$5:$E$64=$A88)+($F$5:$F$64=$A88))&gt;0)*KC$5:KC$64))</f>
        <v>0</v>
      </c>
      <c r="KD88" s="21" t="n">
        <f aca="false">IF($A88="",0,SUMPRODUCT(((($C$5:$C$64=$A88)+($D$5:$D$64=$A88)+($E$5:$E$64=$A88)+($F$5:$F$64=$A88))&gt;0)*KD$5:KD$64))</f>
        <v>0</v>
      </c>
      <c r="KE88" s="21" t="n">
        <f aca="false">IF($A88="",0,SUMPRODUCT(((($C$5:$C$64=$A88)+($D$5:$D$64=$A88)+($E$5:$E$64=$A88)+($F$5:$F$64=$A88))&gt;0)*KE$5:KE$64))</f>
        <v>0</v>
      </c>
      <c r="KF88" s="21" t="n">
        <f aca="false">IF($A88="",0,SUMPRODUCT(((($C$5:$C$64=$A88)+($D$5:$D$64=$A88)+($E$5:$E$64=$A88)+($F$5:$F$64=$A88))&gt;0)*KF$5:KF$64))</f>
        <v>0</v>
      </c>
      <c r="KG88" s="21" t="n">
        <f aca="false">IF($A88="",0,SUMPRODUCT(((($C$5:$C$64=$A88)+($D$5:$D$64=$A88)+($E$5:$E$64=$A88)+($F$5:$F$64=$A88))&gt;0)*KG$5:KG$64))</f>
        <v>0</v>
      </c>
      <c r="KH88" s="21" t="n">
        <f aca="false">IF($A88="",0,SUMPRODUCT(((($C$5:$C$64=$A88)+($D$5:$D$64=$A88)+($E$5:$E$64=$A88)+($F$5:$F$64=$A88))&gt;0)*KH$5:KH$64))</f>
        <v>0</v>
      </c>
      <c r="KI88" s="21" t="n">
        <f aca="false">IF($A88="",0,SUMPRODUCT(((($C$5:$C$64=$A88)+($D$5:$D$64=$A88)+($E$5:$E$64=$A88)+($F$5:$F$64=$A88))&gt;0)*KI$5:KI$64))</f>
        <v>0</v>
      </c>
      <c r="KJ88" s="21" t="n">
        <f aca="false">IF($A88="",0,SUMPRODUCT(((($C$5:$C$64=$A88)+($D$5:$D$64=$A88)+($E$5:$E$64=$A88)+($F$5:$F$64=$A88))&gt;0)*KJ$5:KJ$64))</f>
        <v>0</v>
      </c>
      <c r="KK88" s="21" t="n">
        <f aca="false">IF($A88="",0,SUMPRODUCT(((($C$5:$C$64=$A88)+($D$5:$D$64=$A88)+($E$5:$E$64=$A88)+($F$5:$F$64=$A88))&gt;0)*KK$5:KK$64))</f>
        <v>0</v>
      </c>
      <c r="KL88" s="21" t="n">
        <f aca="false">IF($A88="",0,SUMPRODUCT(((($C$5:$C$64=$A88)+($D$5:$D$64=$A88)+($E$5:$E$64=$A88)+($F$5:$F$64=$A88))&gt;0)*KL$5:KL$64))</f>
        <v>0</v>
      </c>
      <c r="KM88" s="21" t="n">
        <f aca="false">IF($A88="",0,SUMPRODUCT(((($C$5:$C$64=$A88)+($D$5:$D$64=$A88)+($E$5:$E$64=$A88)+($F$5:$F$64=$A88))&gt;0)*KM$5:KM$64))</f>
        <v>0</v>
      </c>
      <c r="KN88" s="21" t="n">
        <f aca="false">IF($A88="",0,SUMPRODUCT(((($C$5:$C$64=$A88)+($D$5:$D$64=$A88)+($E$5:$E$64=$A88)+($F$5:$F$64=$A88))&gt;0)*KN$5:KN$64))</f>
        <v>0</v>
      </c>
      <c r="KO88" s="21" t="n">
        <f aca="false">IF($A88="",0,SUMPRODUCT(((($C$5:$C$64=$A88)+($D$5:$D$64=$A88)+($E$5:$E$64=$A88)+($F$5:$F$64=$A88))&gt;0)*KO$5:KO$64))</f>
        <v>0</v>
      </c>
      <c r="KP88" s="21" t="n">
        <f aca="false">IF($A88="",0,SUMPRODUCT(((($C$5:$C$64=$A88)+($D$5:$D$64=$A88)+($E$5:$E$64=$A88)+($F$5:$F$64=$A88))&gt;0)*KP$5:KP$64))</f>
        <v>0</v>
      </c>
      <c r="KQ88" s="21" t="n">
        <f aca="false">IF($A88="",0,SUMPRODUCT(((($C$5:$C$64=$A88)+($D$5:$D$64=$A88)+($E$5:$E$64=$A88)+($F$5:$F$64=$A88))&gt;0)*KQ$5:KQ$64))</f>
        <v>0</v>
      </c>
      <c r="KR88" s="21" t="n">
        <f aca="false">IF($A88="",0,SUMPRODUCT(((($C$5:$C$64=$A88)+($D$5:$D$64=$A88)+($E$5:$E$64=$A88)+($F$5:$F$64=$A88))&gt;0)*KR$5:KR$64))</f>
        <v>0</v>
      </c>
      <c r="KS88" s="21" t="n">
        <f aca="false">IF($A88="",0,SUMPRODUCT(((($C$5:$C$64=$A88)+($D$5:$D$64=$A88)+($E$5:$E$64=$A88)+($F$5:$F$64=$A88))&gt;0)*KS$5:KS$64))</f>
        <v>0</v>
      </c>
      <c r="KT88" s="21" t="n">
        <f aca="false">IF($A88="",0,SUMPRODUCT(((($C$5:$C$64=$A88)+($D$5:$D$64=$A88)+($E$5:$E$64=$A88)+($F$5:$F$64=$A88))&gt;0)*KT$5:KT$64))</f>
        <v>0</v>
      </c>
      <c r="KU88" s="21" t="n">
        <f aca="false">IF($A88="",0,SUMPRODUCT(((($C$5:$C$64=$A88)+($D$5:$D$64=$A88)+($E$5:$E$64=$A88)+($F$5:$F$64=$A88))&gt;0)*KU$5:KU$64))</f>
        <v>0</v>
      </c>
      <c r="KV88" s="21" t="n">
        <f aca="false">IF($A88="",0,SUMPRODUCT(((($C$5:$C$64=$A88)+($D$5:$D$64=$A88)+($E$5:$E$64=$A88)+($F$5:$F$64=$A88))&gt;0)*KV$5:KV$64))</f>
        <v>0</v>
      </c>
      <c r="KW88" s="21" t="n">
        <f aca="false">IF($A88="",0,SUMPRODUCT(((($C$5:$C$64=$A88)+($D$5:$D$64=$A88)+($E$5:$E$64=$A88)+($F$5:$F$64=$A88))&gt;0)*KW$5:KW$64))</f>
        <v>0</v>
      </c>
      <c r="KX88" s="21" t="n">
        <f aca="false">IF($A88="",0,SUMPRODUCT(((($C$5:$C$64=$A88)+($D$5:$D$64=$A88)+($E$5:$E$64=$A88)+($F$5:$F$64=$A88))&gt;0)*KX$5:KX$64))</f>
        <v>0</v>
      </c>
      <c r="KY88" s="21" t="n">
        <f aca="false">IF($A88="",0,SUMPRODUCT(((($C$5:$C$64=$A88)+($D$5:$D$64=$A88)+($E$5:$E$64=$A88)+($F$5:$F$64=$A88))&gt;0)*KY$5:KY$64))</f>
        <v>0</v>
      </c>
      <c r="KZ88" s="21" t="n">
        <f aca="false">IF($A88="",0,SUMPRODUCT(((($C$5:$C$64=$A88)+($D$5:$D$64=$A88)+($E$5:$E$64=$A88)+($F$5:$F$64=$A88))&gt;0)*KZ$5:KZ$64))</f>
        <v>0</v>
      </c>
      <c r="LA88" s="21" t="n">
        <f aca="false">IF($A88="",0,SUMPRODUCT(((($C$5:$C$64=$A88)+($D$5:$D$64=$A88)+($E$5:$E$64=$A88)+($F$5:$F$64=$A88))&gt;0)*LA$5:LA$64))</f>
        <v>0</v>
      </c>
      <c r="LB88" s="21" t="n">
        <f aca="false">IF($A88="",0,SUMPRODUCT(((($C$5:$C$64=$A88)+($D$5:$D$64=$A88)+($E$5:$E$64=$A88)+($F$5:$F$64=$A88))&gt;0)*LB$5:LB$64))</f>
        <v>0</v>
      </c>
      <c r="LC88" s="21" t="n">
        <f aca="false">IF($A88="",0,SUMPRODUCT(((($C$5:$C$64=$A88)+($D$5:$D$64=$A88)+($E$5:$E$64=$A88)+($F$5:$F$64=$A88))&gt;0)*LC$5:LC$64))</f>
        <v>0</v>
      </c>
      <c r="LD88" s="21" t="n">
        <f aca="false">IF($A88="",0,SUMPRODUCT(((($C$5:$C$64=$A88)+($D$5:$D$64=$A88)+($E$5:$E$64=$A88)+($F$5:$F$64=$A88))&gt;0)*LD$5:LD$64))</f>
        <v>0</v>
      </c>
      <c r="LE88" s="21" t="n">
        <f aca="false">IF($A88="",0,SUMPRODUCT(((($C$5:$C$64=$A88)+($D$5:$D$64=$A88)+($E$5:$E$64=$A88)+($F$5:$F$64=$A88))&gt;0)*LE$5:LE$64))</f>
        <v>0</v>
      </c>
      <c r="LF88" s="21" t="n">
        <f aca="false">IF($A88="",0,SUMPRODUCT(((($C$5:$C$64=$A88)+($D$5:$D$64=$A88)+($E$5:$E$64=$A88)+($F$5:$F$64=$A88))&gt;0)*LF$5:LF$64))</f>
        <v>0</v>
      </c>
      <c r="LG88" s="21" t="n">
        <f aca="false">IF($A88="",0,SUMPRODUCT(((($C$5:$C$64=$A88)+($D$5:$D$64=$A88)+($E$5:$E$64=$A88)+($F$5:$F$64=$A88))&gt;0)*LG$5:LG$64))</f>
        <v>0</v>
      </c>
      <c r="LH88" s="21" t="n">
        <f aca="false">IF($A88="",0,SUMPRODUCT(((($C$5:$C$64=$A88)+($D$5:$D$64=$A88)+($E$5:$E$64=$A88)+($F$5:$F$64=$A88))&gt;0)*LH$5:LH$64))</f>
        <v>0</v>
      </c>
      <c r="LI88" s="21" t="n">
        <f aca="false">IF($A88="",0,SUMPRODUCT(((($C$5:$C$64=$A88)+($D$5:$D$64=$A88)+($E$5:$E$64=$A88)+($F$5:$F$64=$A88))&gt;0)*LI$5:LI$64))</f>
        <v>0</v>
      </c>
      <c r="LJ88" s="21" t="n">
        <f aca="false">IF($A88="",0,SUMPRODUCT(((($C$5:$C$64=$A88)+($D$5:$D$64=$A88)+($E$5:$E$64=$A88)+($F$5:$F$64=$A88))&gt;0)*LJ$5:LJ$64))</f>
        <v>0</v>
      </c>
      <c r="LK88" s="21" t="n">
        <f aca="false">IF($A88="",0,SUMPRODUCT(((($C$5:$C$64=$A88)+($D$5:$D$64=$A88)+($E$5:$E$64=$A88)+($F$5:$F$64=$A88))&gt;0)*LK$5:LK$64))</f>
        <v>0</v>
      </c>
      <c r="LL88" s="21" t="n">
        <f aca="false">IF($A88="",0,SUMPRODUCT(((($C$5:$C$64=$A88)+($D$5:$D$64=$A88)+($E$5:$E$64=$A88)+($F$5:$F$64=$A88))&gt;0)*LL$5:LL$64))</f>
        <v>0</v>
      </c>
      <c r="LM88" s="21" t="n">
        <f aca="false">IF($A88="",0,SUMPRODUCT(((($C$5:$C$64=$A88)+($D$5:$D$64=$A88)+($E$5:$E$64=$A88)+($F$5:$F$64=$A88))&gt;0)*LM$5:LM$64))</f>
        <v>0</v>
      </c>
      <c r="LN88" s="21" t="n">
        <f aca="false">IF($A88="",0,SUMPRODUCT(((($C$5:$C$64=$A88)+($D$5:$D$64=$A88)+($E$5:$E$64=$A88)+($F$5:$F$64=$A88))&gt;0)*LN$5:LN$64))</f>
        <v>0</v>
      </c>
      <c r="LO88" s="21" t="n">
        <f aca="false">IF($A88="",0,SUMPRODUCT(((($C$5:$C$64=$A88)+($D$5:$D$64=$A88)+($E$5:$E$64=$A88)+($F$5:$F$64=$A88))&gt;0)*LO$5:LO$64))</f>
        <v>0</v>
      </c>
      <c r="LP88" s="21" t="n">
        <f aca="false">IF($A88="",0,SUMPRODUCT(((($C$5:$C$64=$A88)+($D$5:$D$64=$A88)+($E$5:$E$64=$A88)+($F$5:$F$64=$A88))&gt;0)*LP$5:LP$64))</f>
        <v>0</v>
      </c>
      <c r="LQ88" s="21" t="n">
        <f aca="false">IF($A88="",0,SUMPRODUCT(((($C$5:$C$64=$A88)+($D$5:$D$64=$A88)+($E$5:$E$64=$A88)+($F$5:$F$64=$A88))&gt;0)*LQ$5:LQ$64))</f>
        <v>0</v>
      </c>
      <c r="LR88" s="21" t="n">
        <f aca="false">IF($A88="",0,SUMPRODUCT(((($C$5:$C$64=$A88)+($D$5:$D$64=$A88)+($E$5:$E$64=$A88)+($F$5:$F$64=$A88))&gt;0)*LR$5:LR$64))</f>
        <v>0</v>
      </c>
      <c r="LS88" s="21" t="n">
        <f aca="false">IF($A88="",0,SUMPRODUCT(((($C$5:$C$64=$A88)+($D$5:$D$64=$A88)+($E$5:$E$64=$A88)+($F$5:$F$64=$A88))&gt;0)*LS$5:LS$64))</f>
        <v>0</v>
      </c>
      <c r="LT88" s="21" t="n">
        <f aca="false">IF($A88="",0,SUMPRODUCT(((($C$5:$C$64=$A88)+($D$5:$D$64=$A88)+($E$5:$E$64=$A88)+($F$5:$F$64=$A88))&gt;0)*LT$5:LT$64))</f>
        <v>0</v>
      </c>
      <c r="LU88" s="21" t="n">
        <f aca="false">IF($A88="",0,SUMPRODUCT(((($C$5:$C$64=$A88)+($D$5:$D$64=$A88)+($E$5:$E$64=$A88)+($F$5:$F$64=$A88))&gt;0)*LU$5:LU$64))</f>
        <v>0</v>
      </c>
      <c r="LV88" s="21" t="n">
        <f aca="false">IF($A88="",0,SUMPRODUCT(((($C$5:$C$64=$A88)+($D$5:$D$64=$A88)+($E$5:$E$64=$A88)+($F$5:$F$64=$A88))&gt;0)*LV$5:LV$64))</f>
        <v>0</v>
      </c>
      <c r="LW88" s="21" t="n">
        <f aca="false">IF($A88="",0,SUMPRODUCT(((($C$5:$C$64=$A88)+($D$5:$D$64=$A88)+($E$5:$E$64=$A88)+($F$5:$F$64=$A88))&gt;0)*LW$5:LW$64))</f>
        <v>0</v>
      </c>
      <c r="LX88" s="21" t="n">
        <f aca="false">IF($A88="",0,SUMPRODUCT(((($C$5:$C$64=$A88)+($D$5:$D$64=$A88)+($E$5:$E$64=$A88)+($F$5:$F$64=$A88))&gt;0)*LX$5:LX$64))</f>
        <v>0</v>
      </c>
      <c r="LY88" s="21" t="n">
        <f aca="false">IF($A88="",0,SUMPRODUCT(((($C$5:$C$64=$A88)+($D$5:$D$64=$A88)+($E$5:$E$64=$A88)+($F$5:$F$64=$A88))&gt;0)*LY$5:LY$64))</f>
        <v>0</v>
      </c>
      <c r="LZ88" s="21" t="n">
        <f aca="false">IF($A88="",0,SUMPRODUCT(((($C$5:$C$64=$A88)+($D$5:$D$64=$A88)+($E$5:$E$64=$A88)+($F$5:$F$64=$A88))&gt;0)*LZ$5:LZ$64))</f>
        <v>0</v>
      </c>
      <c r="MA88" s="21" t="n">
        <f aca="false">IF($A88="",0,SUMPRODUCT(((($C$5:$C$64=$A88)+($D$5:$D$64=$A88)+($E$5:$E$64=$A88)+($F$5:$F$64=$A88))&gt;0)*MA$5:MA$64))</f>
        <v>0</v>
      </c>
      <c r="MB88" s="21" t="n">
        <f aca="false">IF($A88="",0,SUMPRODUCT(((($C$5:$C$64=$A88)+($D$5:$D$64=$A88)+($E$5:$E$64=$A88)+($F$5:$F$64=$A88))&gt;0)*MB$5:MB$64))</f>
        <v>0</v>
      </c>
      <c r="MC88" s="21" t="n">
        <f aca="false">IF($A88="",0,SUMPRODUCT(((($C$5:$C$64=$A88)+($D$5:$D$64=$A88)+($E$5:$E$64=$A88)+($F$5:$F$64=$A88))&gt;0)*MC$5:MC$64))</f>
        <v>0</v>
      </c>
      <c r="MD88" s="21" t="n">
        <f aca="false">IF($A88="",0,SUMPRODUCT(((($C$5:$C$64=$A88)+($D$5:$D$64=$A88)+($E$5:$E$64=$A88)+($F$5:$F$64=$A88))&gt;0)*MD$5:MD$64))</f>
        <v>0</v>
      </c>
      <c r="ME88" s="21" t="n">
        <f aca="false">IF($A88="",0,SUMPRODUCT(((($C$5:$C$64=$A88)+($D$5:$D$64=$A88)+($E$5:$E$64=$A88)+($F$5:$F$64=$A88))&gt;0)*ME$5:ME$64))</f>
        <v>0</v>
      </c>
      <c r="MF88" s="21" t="n">
        <f aca="false">IF($A88="",0,SUMPRODUCT(((($C$5:$C$64=$A88)+($D$5:$D$64=$A88)+($E$5:$E$64=$A88)+($F$5:$F$64=$A88))&gt;0)*MF$5:MF$64))</f>
        <v>0</v>
      </c>
      <c r="MG88" s="21" t="n">
        <f aca="false">IF($A88="",0,SUMPRODUCT(((($C$5:$C$64=$A88)+($D$5:$D$64=$A88)+($E$5:$E$64=$A88)+($F$5:$F$64=$A88))&gt;0)*MG$5:MG$64))</f>
        <v>0</v>
      </c>
      <c r="MH88" s="21" t="n">
        <f aca="false">IF($A88="",0,SUMPRODUCT(((($C$5:$C$64=$A88)+($D$5:$D$64=$A88)+($E$5:$E$64=$A88)+($F$5:$F$64=$A88))&gt;0)*MH$5:MH$64))</f>
        <v>0</v>
      </c>
      <c r="MI88" s="21" t="n">
        <f aca="false">IF($A88="",0,SUMPRODUCT(((($C$5:$C$64=$A88)+($D$5:$D$64=$A88)+($E$5:$E$64=$A88)+($F$5:$F$64=$A88))&gt;0)*MI$5:MI$64))</f>
        <v>0</v>
      </c>
      <c r="MJ88" s="21" t="n">
        <f aca="false">IF($A88="",0,SUMPRODUCT(((($C$5:$C$64=$A88)+($D$5:$D$64=$A88)+($E$5:$E$64=$A88)+($F$5:$F$64=$A88))&gt;0)*MJ$5:MJ$64))</f>
        <v>0</v>
      </c>
      <c r="MK88" s="21" t="n">
        <f aca="false">IF($A88="",0,SUMPRODUCT(((($C$5:$C$64=$A88)+($D$5:$D$64=$A88)+($E$5:$E$64=$A88)+($F$5:$F$64=$A88))&gt;0)*MK$5:MK$64))</f>
        <v>0</v>
      </c>
      <c r="ML88" s="21" t="n">
        <f aca="false">IF($A88="",0,SUMPRODUCT(((($C$5:$C$64=$A88)+($D$5:$D$64=$A88)+($E$5:$E$64=$A88)+($F$5:$F$64=$A88))&gt;0)*ML$5:ML$64))</f>
        <v>0</v>
      </c>
      <c r="MM88" s="21" t="n">
        <f aca="false">IF($A88="",0,SUMPRODUCT(((($C$5:$C$64=$A88)+($D$5:$D$64=$A88)+($E$5:$E$64=$A88)+($F$5:$F$64=$A88))&gt;0)*MM$5:MM$64))</f>
        <v>0</v>
      </c>
      <c r="MN88" s="21" t="n">
        <f aca="false">IF($A88="",0,SUMPRODUCT(((($C$5:$C$64=$A88)+($D$5:$D$64=$A88)+($E$5:$E$64=$A88)+($F$5:$F$64=$A88))&gt;0)*MN$5:MN$64))</f>
        <v>0</v>
      </c>
      <c r="MO88" s="21" t="n">
        <f aca="false">IF($A88="",0,SUMPRODUCT(((($C$5:$C$64=$A88)+($D$5:$D$64=$A88)+($E$5:$E$64=$A88)+($F$5:$F$64=$A88))&gt;0)*MO$5:MO$64))</f>
        <v>0</v>
      </c>
      <c r="MP88" s="21" t="n">
        <f aca="false">IF($A88="",0,SUMPRODUCT(((($C$5:$C$64=$A88)+($D$5:$D$64=$A88)+($E$5:$E$64=$A88)+($F$5:$F$64=$A88))&gt;0)*MP$5:MP$64))</f>
        <v>0</v>
      </c>
      <c r="MQ88" s="21" t="n">
        <f aca="false">IF($A88="",0,SUMPRODUCT(((($C$5:$C$64=$A88)+($D$5:$D$64=$A88)+($E$5:$E$64=$A88)+($F$5:$F$64=$A88))&gt;0)*MQ$5:MQ$64))</f>
        <v>0</v>
      </c>
      <c r="MR88" s="21" t="n">
        <f aca="false">IF($A88="",0,SUMPRODUCT(((($C$5:$C$64=$A88)+($D$5:$D$64=$A88)+($E$5:$E$64=$A88)+($F$5:$F$64=$A88))&gt;0)*MR$5:MR$64))</f>
        <v>0</v>
      </c>
      <c r="MS88" s="21" t="n">
        <f aca="false">IF($A88="",0,SUMPRODUCT(((($C$5:$C$64=$A88)+($D$5:$D$64=$A88)+($E$5:$E$64=$A88)+($F$5:$F$64=$A88))&gt;0)*MS$5:MS$64))</f>
        <v>0</v>
      </c>
      <c r="MT88" s="21" t="n">
        <f aca="false">IF($A88="",0,SUMPRODUCT(((($C$5:$C$64=$A88)+($D$5:$D$64=$A88)+($E$5:$E$64=$A88)+($F$5:$F$64=$A88))&gt;0)*MT$5:MT$64))</f>
        <v>0</v>
      </c>
      <c r="MU88" s="21" t="n">
        <f aca="false">IF($A88="",0,SUMPRODUCT(((($C$5:$C$64=$A88)+($D$5:$D$64=$A88)+($E$5:$E$64=$A88)+($F$5:$F$64=$A88))&gt;0)*MU$5:MU$64))</f>
        <v>0</v>
      </c>
      <c r="MV88" s="21" t="n">
        <f aca="false">IF($A88="",0,SUMPRODUCT(((($C$5:$C$64=$A88)+($D$5:$D$64=$A88)+($E$5:$E$64=$A88)+($F$5:$F$64=$A88))&gt;0)*MV$5:MV$64))</f>
        <v>0</v>
      </c>
      <c r="MW88" s="21" t="n">
        <f aca="false">IF($A88="",0,SUMPRODUCT(((($C$5:$C$64=$A88)+($D$5:$D$64=$A88)+($E$5:$E$64=$A88)+($F$5:$F$64=$A88))&gt;0)*MW$5:MW$64))</f>
        <v>0</v>
      </c>
      <c r="MX88" s="21" t="n">
        <f aca="false">IF($A88="",0,SUMPRODUCT(((($C$5:$C$64=$A88)+($D$5:$D$64=$A88)+($E$5:$E$64=$A88)+($F$5:$F$64=$A88))&gt;0)*MX$5:MX$64))</f>
        <v>0</v>
      </c>
      <c r="MY88" s="21" t="n">
        <f aca="false">IF($A88="",0,SUMPRODUCT(((($C$5:$C$64=$A88)+($D$5:$D$64=$A88)+($E$5:$E$64=$A88)+($F$5:$F$64=$A88))&gt;0)*MY$5:MY$64))</f>
        <v>0</v>
      </c>
      <c r="MZ88" s="21" t="n">
        <f aca="false">IF($A88="",0,SUMPRODUCT(((($C$5:$C$64=$A88)+($D$5:$D$64=$A88)+($E$5:$E$64=$A88)+($F$5:$F$64=$A88))&gt;0)*MZ$5:MZ$64))</f>
        <v>0</v>
      </c>
      <c r="NA88" s="21" t="n">
        <f aca="false">IF($A88="",0,SUMPRODUCT(((($C$5:$C$64=$A88)+($D$5:$D$64=$A88)+($E$5:$E$64=$A88)+($F$5:$F$64=$A88))&gt;0)*NA$5:NA$64))</f>
        <v>0</v>
      </c>
      <c r="NB88" s="21" t="n">
        <f aca="false">IF($A88="",0,SUMPRODUCT(((($C$5:$C$64=$A88)+($D$5:$D$64=$A88)+($E$5:$E$64=$A88)+($F$5:$F$64=$A88))&gt;0)*NB$5:NB$64))</f>
        <v>0</v>
      </c>
      <c r="NC88" s="21" t="n">
        <f aca="false">IF($A88="",0,SUMPRODUCT(((($C$5:$C$64=$A88)+($D$5:$D$64=$A88)+($E$5:$E$64=$A88)+($F$5:$F$64=$A88))&gt;0)*NC$5:NC$64))</f>
        <v>0</v>
      </c>
      <c r="ND88" s="21" t="n">
        <f aca="false">IF($A88="",0,SUMPRODUCT(((($C$5:$C$64=$A88)+($D$5:$D$64=$A88)+($E$5:$E$64=$A88)+($F$5:$F$64=$A88))&gt;0)*ND$5:ND$64))</f>
        <v>0</v>
      </c>
      <c r="NE88" s="21" t="n">
        <f aca="false">IF($A88="",0,SUMPRODUCT(((($C$5:$C$64=$A88)+($D$5:$D$64=$A88)+($E$5:$E$64=$A88)+($F$5:$F$64=$A88))&gt;0)*NE$5:NE$64))</f>
        <v>0</v>
      </c>
      <c r="NF88" s="21" t="n">
        <f aca="false">IF($A88="",0,SUMPRODUCT(((($C$5:$C$64=$A88)+($D$5:$D$64=$A88)+($E$5:$E$64=$A88)+($F$5:$F$64=$A88))&gt;0)*NF$5:NF$64))</f>
        <v>0</v>
      </c>
      <c r="NG88" s="21" t="n">
        <f aca="false">IF($A88="",0,SUMPRODUCT(((($C$5:$C$64=$A88)+($D$5:$D$64=$A88)+($E$5:$E$64=$A88)+($F$5:$F$64=$A88))&gt;0)*NG$5:NG$64))</f>
        <v>0</v>
      </c>
      <c r="NH88" s="21" t="n">
        <f aca="false">IF($A88="",0,SUMPRODUCT(((($C$5:$C$64=$A88)+($D$5:$D$64=$A88)+($E$5:$E$64=$A88)+($F$5:$F$64=$A88))&gt;0)*NH$5:NH$64))</f>
        <v>0</v>
      </c>
    </row>
    <row r="89" customFormat="false" ht="15" hidden="false" customHeight="false" outlineLevel="0" collapsed="false">
      <c r="A89" s="6" t="str">
        <f aca="false">IF(Einstellungen!E15="","",Einstellungen!E15)</f>
        <v/>
      </c>
      <c r="B89" s="20" t="n">
        <f aca="false">IF(Einstellungen!F15="",999,Einstellungen!F15)</f>
        <v>999</v>
      </c>
      <c r="C89" s="5" t="str">
        <f aca="false">Einstellungen!G15</f>
        <v/>
      </c>
      <c r="D89" s="5"/>
      <c r="E89" s="5"/>
      <c r="F89" s="5"/>
      <c r="G89" s="21" t="n">
        <f aca="false">IF($A89="",0,SUMPRODUCT(((($C$5:$C$64=$A89)+($D$5:$D$64=$A89)+($E$5:$E$64=$A89)+($F$5:$F$64=$A89))&gt;0)*G$5:G$64))</f>
        <v>0</v>
      </c>
      <c r="H89" s="21" t="n">
        <f aca="false">IF($A89="",0,SUMPRODUCT(((($C$5:$C$64=$A89)+($D$5:$D$64=$A89)+($E$5:$E$64=$A89)+($F$5:$F$64=$A89))&gt;0)*H$5:H$64))</f>
        <v>0</v>
      </c>
      <c r="I89" s="21" t="n">
        <f aca="false">IF($A89="",0,SUMPRODUCT(((($C$5:$C$64=$A89)+($D$5:$D$64=$A89)+($E$5:$E$64=$A89)+($F$5:$F$64=$A89))&gt;0)*I$5:I$64))</f>
        <v>0</v>
      </c>
      <c r="J89" s="21" t="n">
        <f aca="false">IF($A89="",0,SUMPRODUCT(((($C$5:$C$64=$A89)+($D$5:$D$64=$A89)+($E$5:$E$64=$A89)+($F$5:$F$64=$A89))&gt;0)*J$5:J$64))</f>
        <v>0</v>
      </c>
      <c r="K89" s="21" t="n">
        <f aca="false">IF($A89="",0,SUMPRODUCT(((($C$5:$C$64=$A89)+($D$5:$D$64=$A89)+($E$5:$E$64=$A89)+($F$5:$F$64=$A89))&gt;0)*K$5:K$64))</f>
        <v>0</v>
      </c>
      <c r="L89" s="21" t="n">
        <f aca="false">IF($A89="",0,SUMPRODUCT(((($C$5:$C$64=$A89)+($D$5:$D$64=$A89)+($E$5:$E$64=$A89)+($F$5:$F$64=$A89))&gt;0)*L$5:L$64))</f>
        <v>0</v>
      </c>
      <c r="M89" s="21" t="n">
        <f aca="false">IF($A89="",0,SUMPRODUCT(((($C$5:$C$64=$A89)+($D$5:$D$64=$A89)+($E$5:$E$64=$A89)+($F$5:$F$64=$A89))&gt;0)*M$5:M$64))</f>
        <v>0</v>
      </c>
      <c r="N89" s="21" t="n">
        <f aca="false">IF($A89="",0,SUMPRODUCT(((($C$5:$C$64=$A89)+($D$5:$D$64=$A89)+($E$5:$E$64=$A89)+($F$5:$F$64=$A89))&gt;0)*N$5:N$64))</f>
        <v>0</v>
      </c>
      <c r="O89" s="21" t="n">
        <f aca="false">IF($A89="",0,SUMPRODUCT(((($C$5:$C$64=$A89)+($D$5:$D$64=$A89)+($E$5:$E$64=$A89)+($F$5:$F$64=$A89))&gt;0)*O$5:O$64))</f>
        <v>0</v>
      </c>
      <c r="P89" s="21" t="n">
        <f aca="false">IF($A89="",0,SUMPRODUCT(((($C$5:$C$64=$A89)+($D$5:$D$64=$A89)+($E$5:$E$64=$A89)+($F$5:$F$64=$A89))&gt;0)*P$5:P$64))</f>
        <v>0</v>
      </c>
      <c r="Q89" s="21" t="n">
        <f aca="false">IF($A89="",0,SUMPRODUCT(((($C$5:$C$64=$A89)+($D$5:$D$64=$A89)+($E$5:$E$64=$A89)+($F$5:$F$64=$A89))&gt;0)*Q$5:Q$64))</f>
        <v>0</v>
      </c>
      <c r="R89" s="21" t="n">
        <f aca="false">IF($A89="",0,SUMPRODUCT(((($C$5:$C$64=$A89)+($D$5:$D$64=$A89)+($E$5:$E$64=$A89)+($F$5:$F$64=$A89))&gt;0)*R$5:R$64))</f>
        <v>0</v>
      </c>
      <c r="S89" s="21" t="n">
        <f aca="false">IF($A89="",0,SUMPRODUCT(((($C$5:$C$64=$A89)+($D$5:$D$64=$A89)+($E$5:$E$64=$A89)+($F$5:$F$64=$A89))&gt;0)*S$5:S$64))</f>
        <v>0</v>
      </c>
      <c r="T89" s="21" t="n">
        <f aca="false">IF($A89="",0,SUMPRODUCT(((($C$5:$C$64=$A89)+($D$5:$D$64=$A89)+($E$5:$E$64=$A89)+($F$5:$F$64=$A89))&gt;0)*T$5:T$64))</f>
        <v>0</v>
      </c>
      <c r="U89" s="21" t="n">
        <f aca="false">IF($A89="",0,SUMPRODUCT(((($C$5:$C$64=$A89)+($D$5:$D$64=$A89)+($E$5:$E$64=$A89)+($F$5:$F$64=$A89))&gt;0)*U$5:U$64))</f>
        <v>0</v>
      </c>
      <c r="V89" s="21" t="n">
        <f aca="false">IF($A89="",0,SUMPRODUCT(((($C$5:$C$64=$A89)+($D$5:$D$64=$A89)+($E$5:$E$64=$A89)+($F$5:$F$64=$A89))&gt;0)*V$5:V$64))</f>
        <v>0</v>
      </c>
      <c r="W89" s="21" t="n">
        <f aca="false">IF($A89="",0,SUMPRODUCT(((($C$5:$C$64=$A89)+($D$5:$D$64=$A89)+($E$5:$E$64=$A89)+($F$5:$F$64=$A89))&gt;0)*W$5:W$64))</f>
        <v>0</v>
      </c>
      <c r="X89" s="21" t="n">
        <f aca="false">IF($A89="",0,SUMPRODUCT(((($C$5:$C$64=$A89)+($D$5:$D$64=$A89)+($E$5:$E$64=$A89)+($F$5:$F$64=$A89))&gt;0)*X$5:X$64))</f>
        <v>0</v>
      </c>
      <c r="Y89" s="21" t="n">
        <f aca="false">IF($A89="",0,SUMPRODUCT(((($C$5:$C$64=$A89)+($D$5:$D$64=$A89)+($E$5:$E$64=$A89)+($F$5:$F$64=$A89))&gt;0)*Y$5:Y$64))</f>
        <v>0</v>
      </c>
      <c r="Z89" s="21" t="n">
        <f aca="false">IF($A89="",0,SUMPRODUCT(((($C$5:$C$64=$A89)+($D$5:$D$64=$A89)+($E$5:$E$64=$A89)+($F$5:$F$64=$A89))&gt;0)*Z$5:Z$64))</f>
        <v>0</v>
      </c>
      <c r="AA89" s="21" t="n">
        <f aca="false">IF($A89="",0,SUMPRODUCT(((($C$5:$C$64=$A89)+($D$5:$D$64=$A89)+($E$5:$E$64=$A89)+($F$5:$F$64=$A89))&gt;0)*AA$5:AA$64))</f>
        <v>0</v>
      </c>
      <c r="AB89" s="21" t="n">
        <f aca="false">IF($A89="",0,SUMPRODUCT(((($C$5:$C$64=$A89)+($D$5:$D$64=$A89)+($E$5:$E$64=$A89)+($F$5:$F$64=$A89))&gt;0)*AB$5:AB$64))</f>
        <v>0</v>
      </c>
      <c r="AC89" s="21" t="n">
        <f aca="false">IF($A89="",0,SUMPRODUCT(((($C$5:$C$64=$A89)+($D$5:$D$64=$A89)+($E$5:$E$64=$A89)+($F$5:$F$64=$A89))&gt;0)*AC$5:AC$64))</f>
        <v>0</v>
      </c>
      <c r="AD89" s="21" t="n">
        <f aca="false">IF($A89="",0,SUMPRODUCT(((($C$5:$C$64=$A89)+($D$5:$D$64=$A89)+($E$5:$E$64=$A89)+($F$5:$F$64=$A89))&gt;0)*AD$5:AD$64))</f>
        <v>0</v>
      </c>
      <c r="AE89" s="21" t="n">
        <f aca="false">IF($A89="",0,SUMPRODUCT(((($C$5:$C$64=$A89)+($D$5:$D$64=$A89)+($E$5:$E$64=$A89)+($F$5:$F$64=$A89))&gt;0)*AE$5:AE$64))</f>
        <v>0</v>
      </c>
      <c r="AF89" s="21" t="n">
        <f aca="false">IF($A89="",0,SUMPRODUCT(((($C$5:$C$64=$A89)+($D$5:$D$64=$A89)+($E$5:$E$64=$A89)+($F$5:$F$64=$A89))&gt;0)*AF$5:AF$64))</f>
        <v>0</v>
      </c>
      <c r="AG89" s="21" t="n">
        <f aca="false">IF($A89="",0,SUMPRODUCT(((($C$5:$C$64=$A89)+($D$5:$D$64=$A89)+($E$5:$E$64=$A89)+($F$5:$F$64=$A89))&gt;0)*AG$5:AG$64))</f>
        <v>0</v>
      </c>
      <c r="AH89" s="21" t="n">
        <f aca="false">IF($A89="",0,SUMPRODUCT(((($C$5:$C$64=$A89)+($D$5:$D$64=$A89)+($E$5:$E$64=$A89)+($F$5:$F$64=$A89))&gt;0)*AH$5:AH$64))</f>
        <v>0</v>
      </c>
      <c r="AI89" s="21" t="n">
        <f aca="false">IF($A89="",0,SUMPRODUCT(((($C$5:$C$64=$A89)+($D$5:$D$64=$A89)+($E$5:$E$64=$A89)+($F$5:$F$64=$A89))&gt;0)*AI$5:AI$64))</f>
        <v>0</v>
      </c>
      <c r="AJ89" s="21" t="n">
        <f aca="false">IF($A89="",0,SUMPRODUCT(((($C$5:$C$64=$A89)+($D$5:$D$64=$A89)+($E$5:$E$64=$A89)+($F$5:$F$64=$A89))&gt;0)*AJ$5:AJ$64))</f>
        <v>0</v>
      </c>
      <c r="AK89" s="21" t="n">
        <f aca="false">IF($A89="",0,SUMPRODUCT(((($C$5:$C$64=$A89)+($D$5:$D$64=$A89)+($E$5:$E$64=$A89)+($F$5:$F$64=$A89))&gt;0)*AK$5:AK$64))</f>
        <v>0</v>
      </c>
      <c r="AL89" s="21" t="n">
        <f aca="false">IF($A89="",0,SUMPRODUCT(((($C$5:$C$64=$A89)+($D$5:$D$64=$A89)+($E$5:$E$64=$A89)+($F$5:$F$64=$A89))&gt;0)*AL$5:AL$64))</f>
        <v>0</v>
      </c>
      <c r="AM89" s="21" t="n">
        <f aca="false">IF($A89="",0,SUMPRODUCT(((($C$5:$C$64=$A89)+($D$5:$D$64=$A89)+($E$5:$E$64=$A89)+($F$5:$F$64=$A89))&gt;0)*AM$5:AM$64))</f>
        <v>0</v>
      </c>
      <c r="AN89" s="21" t="n">
        <f aca="false">IF($A89="",0,SUMPRODUCT(((($C$5:$C$64=$A89)+($D$5:$D$64=$A89)+($E$5:$E$64=$A89)+($F$5:$F$64=$A89))&gt;0)*AN$5:AN$64))</f>
        <v>0</v>
      </c>
      <c r="AO89" s="21" t="n">
        <f aca="false">IF($A89="",0,SUMPRODUCT(((($C$5:$C$64=$A89)+($D$5:$D$64=$A89)+($E$5:$E$64=$A89)+($F$5:$F$64=$A89))&gt;0)*AO$5:AO$64))</f>
        <v>0</v>
      </c>
      <c r="AP89" s="21" t="n">
        <f aca="false">IF($A89="",0,SUMPRODUCT(((($C$5:$C$64=$A89)+($D$5:$D$64=$A89)+($E$5:$E$64=$A89)+($F$5:$F$64=$A89))&gt;0)*AP$5:AP$64))</f>
        <v>0</v>
      </c>
      <c r="AQ89" s="21" t="n">
        <f aca="false">IF($A89="",0,SUMPRODUCT(((($C$5:$C$64=$A89)+($D$5:$D$64=$A89)+($E$5:$E$64=$A89)+($F$5:$F$64=$A89))&gt;0)*AQ$5:AQ$64))</f>
        <v>0</v>
      </c>
      <c r="AR89" s="21" t="n">
        <f aca="false">IF($A89="",0,SUMPRODUCT(((($C$5:$C$64=$A89)+($D$5:$D$64=$A89)+($E$5:$E$64=$A89)+($F$5:$F$64=$A89))&gt;0)*AR$5:AR$64))</f>
        <v>0</v>
      </c>
      <c r="AS89" s="21" t="n">
        <f aca="false">IF($A89="",0,SUMPRODUCT(((($C$5:$C$64=$A89)+($D$5:$D$64=$A89)+($E$5:$E$64=$A89)+($F$5:$F$64=$A89))&gt;0)*AS$5:AS$64))</f>
        <v>0</v>
      </c>
      <c r="AT89" s="21" t="n">
        <f aca="false">IF($A89="",0,SUMPRODUCT(((($C$5:$C$64=$A89)+($D$5:$D$64=$A89)+($E$5:$E$64=$A89)+($F$5:$F$64=$A89))&gt;0)*AT$5:AT$64))</f>
        <v>0</v>
      </c>
      <c r="AU89" s="21" t="n">
        <f aca="false">IF($A89="",0,SUMPRODUCT(((($C$5:$C$64=$A89)+($D$5:$D$64=$A89)+($E$5:$E$64=$A89)+($F$5:$F$64=$A89))&gt;0)*AU$5:AU$64))</f>
        <v>0</v>
      </c>
      <c r="AV89" s="21" t="n">
        <f aca="false">IF($A89="",0,SUMPRODUCT(((($C$5:$C$64=$A89)+($D$5:$D$64=$A89)+($E$5:$E$64=$A89)+($F$5:$F$64=$A89))&gt;0)*AV$5:AV$64))</f>
        <v>0</v>
      </c>
      <c r="AW89" s="21" t="n">
        <f aca="false">IF($A89="",0,SUMPRODUCT(((($C$5:$C$64=$A89)+($D$5:$D$64=$A89)+($E$5:$E$64=$A89)+($F$5:$F$64=$A89))&gt;0)*AW$5:AW$64))</f>
        <v>0</v>
      </c>
      <c r="AX89" s="21" t="n">
        <f aca="false">IF($A89="",0,SUMPRODUCT(((($C$5:$C$64=$A89)+($D$5:$D$64=$A89)+($E$5:$E$64=$A89)+($F$5:$F$64=$A89))&gt;0)*AX$5:AX$64))</f>
        <v>0</v>
      </c>
      <c r="AY89" s="21" t="n">
        <f aca="false">IF($A89="",0,SUMPRODUCT(((($C$5:$C$64=$A89)+($D$5:$D$64=$A89)+($E$5:$E$64=$A89)+($F$5:$F$64=$A89))&gt;0)*AY$5:AY$64))</f>
        <v>0</v>
      </c>
      <c r="AZ89" s="21" t="n">
        <f aca="false">IF($A89="",0,SUMPRODUCT(((($C$5:$C$64=$A89)+($D$5:$D$64=$A89)+($E$5:$E$64=$A89)+($F$5:$F$64=$A89))&gt;0)*AZ$5:AZ$64))</f>
        <v>0</v>
      </c>
      <c r="BA89" s="21" t="n">
        <f aca="false">IF($A89="",0,SUMPRODUCT(((($C$5:$C$64=$A89)+($D$5:$D$64=$A89)+($E$5:$E$64=$A89)+($F$5:$F$64=$A89))&gt;0)*BA$5:BA$64))</f>
        <v>0</v>
      </c>
      <c r="BB89" s="21" t="n">
        <f aca="false">IF($A89="",0,SUMPRODUCT(((($C$5:$C$64=$A89)+($D$5:$D$64=$A89)+($E$5:$E$64=$A89)+($F$5:$F$64=$A89))&gt;0)*BB$5:BB$64))</f>
        <v>0</v>
      </c>
      <c r="BC89" s="21" t="n">
        <f aca="false">IF($A89="",0,SUMPRODUCT(((($C$5:$C$64=$A89)+($D$5:$D$64=$A89)+($E$5:$E$64=$A89)+($F$5:$F$64=$A89))&gt;0)*BC$5:BC$64))</f>
        <v>0</v>
      </c>
      <c r="BD89" s="21" t="n">
        <f aca="false">IF($A89="",0,SUMPRODUCT(((($C$5:$C$64=$A89)+($D$5:$D$64=$A89)+($E$5:$E$64=$A89)+($F$5:$F$64=$A89))&gt;0)*BD$5:BD$64))</f>
        <v>0</v>
      </c>
      <c r="BE89" s="21" t="n">
        <f aca="false">IF($A89="",0,SUMPRODUCT(((($C$5:$C$64=$A89)+($D$5:$D$64=$A89)+($E$5:$E$64=$A89)+($F$5:$F$64=$A89))&gt;0)*BE$5:BE$64))</f>
        <v>0</v>
      </c>
      <c r="BF89" s="21" t="n">
        <f aca="false">IF($A89="",0,SUMPRODUCT(((($C$5:$C$64=$A89)+($D$5:$D$64=$A89)+($E$5:$E$64=$A89)+($F$5:$F$64=$A89))&gt;0)*BF$5:BF$64))</f>
        <v>0</v>
      </c>
      <c r="BG89" s="21" t="n">
        <f aca="false">IF($A89="",0,SUMPRODUCT(((($C$5:$C$64=$A89)+($D$5:$D$64=$A89)+($E$5:$E$64=$A89)+($F$5:$F$64=$A89))&gt;0)*BG$5:BG$64))</f>
        <v>0</v>
      </c>
      <c r="BH89" s="21" t="n">
        <f aca="false">IF($A89="",0,SUMPRODUCT(((($C$5:$C$64=$A89)+($D$5:$D$64=$A89)+($E$5:$E$64=$A89)+($F$5:$F$64=$A89))&gt;0)*BH$5:BH$64))</f>
        <v>0</v>
      </c>
      <c r="BI89" s="21" t="n">
        <f aca="false">IF($A89="",0,SUMPRODUCT(((($C$5:$C$64=$A89)+($D$5:$D$64=$A89)+($E$5:$E$64=$A89)+($F$5:$F$64=$A89))&gt;0)*BI$5:BI$64))</f>
        <v>0</v>
      </c>
      <c r="BJ89" s="21" t="n">
        <f aca="false">IF($A89="",0,SUMPRODUCT(((($C$5:$C$64=$A89)+($D$5:$D$64=$A89)+($E$5:$E$64=$A89)+($F$5:$F$64=$A89))&gt;0)*BJ$5:BJ$64))</f>
        <v>0</v>
      </c>
      <c r="BK89" s="21" t="n">
        <f aca="false">IF($A89="",0,SUMPRODUCT(((($C$5:$C$64=$A89)+($D$5:$D$64=$A89)+($E$5:$E$64=$A89)+($F$5:$F$64=$A89))&gt;0)*BK$5:BK$64))</f>
        <v>0</v>
      </c>
      <c r="BL89" s="21" t="n">
        <f aca="false">IF($A89="",0,SUMPRODUCT(((($C$5:$C$64=$A89)+($D$5:$D$64=$A89)+($E$5:$E$64=$A89)+($F$5:$F$64=$A89))&gt;0)*BL$5:BL$64))</f>
        <v>0</v>
      </c>
      <c r="BM89" s="21" t="n">
        <f aca="false">IF($A89="",0,SUMPRODUCT(((($C$5:$C$64=$A89)+($D$5:$D$64=$A89)+($E$5:$E$64=$A89)+($F$5:$F$64=$A89))&gt;0)*BM$5:BM$64))</f>
        <v>0</v>
      </c>
      <c r="BN89" s="21" t="n">
        <f aca="false">IF($A89="",0,SUMPRODUCT(((($C$5:$C$64=$A89)+($D$5:$D$64=$A89)+($E$5:$E$64=$A89)+($F$5:$F$64=$A89))&gt;0)*BN$5:BN$64))</f>
        <v>0</v>
      </c>
      <c r="BO89" s="21" t="n">
        <f aca="false">IF($A89="",0,SUMPRODUCT(((($C$5:$C$64=$A89)+($D$5:$D$64=$A89)+($E$5:$E$64=$A89)+($F$5:$F$64=$A89))&gt;0)*BO$5:BO$64))</f>
        <v>0</v>
      </c>
      <c r="BP89" s="21" t="n">
        <f aca="false">IF($A89="",0,SUMPRODUCT(((($C$5:$C$64=$A89)+($D$5:$D$64=$A89)+($E$5:$E$64=$A89)+($F$5:$F$64=$A89))&gt;0)*BP$5:BP$64))</f>
        <v>0</v>
      </c>
      <c r="BQ89" s="21" t="n">
        <f aca="false">IF($A89="",0,SUMPRODUCT(((($C$5:$C$64=$A89)+($D$5:$D$64=$A89)+($E$5:$E$64=$A89)+($F$5:$F$64=$A89))&gt;0)*BQ$5:BQ$64))</f>
        <v>0</v>
      </c>
      <c r="BR89" s="21" t="n">
        <f aca="false">IF($A89="",0,SUMPRODUCT(((($C$5:$C$64=$A89)+($D$5:$D$64=$A89)+($E$5:$E$64=$A89)+($F$5:$F$64=$A89))&gt;0)*BR$5:BR$64))</f>
        <v>0</v>
      </c>
      <c r="BS89" s="21" t="n">
        <f aca="false">IF($A89="",0,SUMPRODUCT(((($C$5:$C$64=$A89)+($D$5:$D$64=$A89)+($E$5:$E$64=$A89)+($F$5:$F$64=$A89))&gt;0)*BS$5:BS$64))</f>
        <v>0</v>
      </c>
      <c r="BT89" s="21" t="n">
        <f aca="false">IF($A89="",0,SUMPRODUCT(((($C$5:$C$64=$A89)+($D$5:$D$64=$A89)+($E$5:$E$64=$A89)+($F$5:$F$64=$A89))&gt;0)*BT$5:BT$64))</f>
        <v>0</v>
      </c>
      <c r="BU89" s="21" t="n">
        <f aca="false">IF($A89="",0,SUMPRODUCT(((($C$5:$C$64=$A89)+($D$5:$D$64=$A89)+($E$5:$E$64=$A89)+($F$5:$F$64=$A89))&gt;0)*BU$5:BU$64))</f>
        <v>0</v>
      </c>
      <c r="BV89" s="21" t="n">
        <f aca="false">IF($A89="",0,SUMPRODUCT(((($C$5:$C$64=$A89)+($D$5:$D$64=$A89)+($E$5:$E$64=$A89)+($F$5:$F$64=$A89))&gt;0)*BV$5:BV$64))</f>
        <v>0</v>
      </c>
      <c r="BW89" s="21" t="n">
        <f aca="false">IF($A89="",0,SUMPRODUCT(((($C$5:$C$64=$A89)+($D$5:$D$64=$A89)+($E$5:$E$64=$A89)+($F$5:$F$64=$A89))&gt;0)*BW$5:BW$64))</f>
        <v>0</v>
      </c>
      <c r="BX89" s="21" t="n">
        <f aca="false">IF($A89="",0,SUMPRODUCT(((($C$5:$C$64=$A89)+($D$5:$D$64=$A89)+($E$5:$E$64=$A89)+($F$5:$F$64=$A89))&gt;0)*BX$5:BX$64))</f>
        <v>0</v>
      </c>
      <c r="BY89" s="21" t="n">
        <f aca="false">IF($A89="",0,SUMPRODUCT(((($C$5:$C$64=$A89)+($D$5:$D$64=$A89)+($E$5:$E$64=$A89)+($F$5:$F$64=$A89))&gt;0)*BY$5:BY$64))</f>
        <v>0</v>
      </c>
      <c r="BZ89" s="21" t="n">
        <f aca="false">IF($A89="",0,SUMPRODUCT(((($C$5:$C$64=$A89)+($D$5:$D$64=$A89)+($E$5:$E$64=$A89)+($F$5:$F$64=$A89))&gt;0)*BZ$5:BZ$64))</f>
        <v>0</v>
      </c>
      <c r="CA89" s="21" t="n">
        <f aca="false">IF($A89="",0,SUMPRODUCT(((($C$5:$C$64=$A89)+($D$5:$D$64=$A89)+($E$5:$E$64=$A89)+($F$5:$F$64=$A89))&gt;0)*CA$5:CA$64))</f>
        <v>0</v>
      </c>
      <c r="CB89" s="21" t="n">
        <f aca="false">IF($A89="",0,SUMPRODUCT(((($C$5:$C$64=$A89)+($D$5:$D$64=$A89)+($E$5:$E$64=$A89)+($F$5:$F$64=$A89))&gt;0)*CB$5:CB$64))</f>
        <v>0</v>
      </c>
      <c r="CC89" s="21" t="n">
        <f aca="false">IF($A89="",0,SUMPRODUCT(((($C$5:$C$64=$A89)+($D$5:$D$64=$A89)+($E$5:$E$64=$A89)+($F$5:$F$64=$A89))&gt;0)*CC$5:CC$64))</f>
        <v>0</v>
      </c>
      <c r="CD89" s="21" t="n">
        <f aca="false">IF($A89="",0,SUMPRODUCT(((($C$5:$C$64=$A89)+($D$5:$D$64=$A89)+($E$5:$E$64=$A89)+($F$5:$F$64=$A89))&gt;0)*CD$5:CD$64))</f>
        <v>0</v>
      </c>
      <c r="CE89" s="21" t="n">
        <f aca="false">IF($A89="",0,SUMPRODUCT(((($C$5:$C$64=$A89)+($D$5:$D$64=$A89)+($E$5:$E$64=$A89)+($F$5:$F$64=$A89))&gt;0)*CE$5:CE$64))</f>
        <v>0</v>
      </c>
      <c r="CF89" s="21" t="n">
        <f aca="false">IF($A89="",0,SUMPRODUCT(((($C$5:$C$64=$A89)+($D$5:$D$64=$A89)+($E$5:$E$64=$A89)+($F$5:$F$64=$A89))&gt;0)*CF$5:CF$64))</f>
        <v>0</v>
      </c>
      <c r="CG89" s="21" t="n">
        <f aca="false">IF($A89="",0,SUMPRODUCT(((($C$5:$C$64=$A89)+($D$5:$D$64=$A89)+($E$5:$E$64=$A89)+($F$5:$F$64=$A89))&gt;0)*CG$5:CG$64))</f>
        <v>0</v>
      </c>
      <c r="CH89" s="21" t="n">
        <f aca="false">IF($A89="",0,SUMPRODUCT(((($C$5:$C$64=$A89)+($D$5:$D$64=$A89)+($E$5:$E$64=$A89)+($F$5:$F$64=$A89))&gt;0)*CH$5:CH$64))</f>
        <v>0</v>
      </c>
      <c r="CI89" s="21" t="n">
        <f aca="false">IF($A89="",0,SUMPRODUCT(((($C$5:$C$64=$A89)+($D$5:$D$64=$A89)+($E$5:$E$64=$A89)+($F$5:$F$64=$A89))&gt;0)*CI$5:CI$64))</f>
        <v>0</v>
      </c>
      <c r="CJ89" s="21" t="n">
        <f aca="false">IF($A89="",0,SUMPRODUCT(((($C$5:$C$64=$A89)+($D$5:$D$64=$A89)+($E$5:$E$64=$A89)+($F$5:$F$64=$A89))&gt;0)*CJ$5:CJ$64))</f>
        <v>0</v>
      </c>
      <c r="CK89" s="21" t="n">
        <f aca="false">IF($A89="",0,SUMPRODUCT(((($C$5:$C$64=$A89)+($D$5:$D$64=$A89)+($E$5:$E$64=$A89)+($F$5:$F$64=$A89))&gt;0)*CK$5:CK$64))</f>
        <v>0</v>
      </c>
      <c r="CL89" s="21" t="n">
        <f aca="false">IF($A89="",0,SUMPRODUCT(((($C$5:$C$64=$A89)+($D$5:$D$64=$A89)+($E$5:$E$64=$A89)+($F$5:$F$64=$A89))&gt;0)*CL$5:CL$64))</f>
        <v>0</v>
      </c>
      <c r="CM89" s="21" t="n">
        <f aca="false">IF($A89="",0,SUMPRODUCT(((($C$5:$C$64=$A89)+($D$5:$D$64=$A89)+($E$5:$E$64=$A89)+($F$5:$F$64=$A89))&gt;0)*CM$5:CM$64))</f>
        <v>0</v>
      </c>
      <c r="CN89" s="21" t="n">
        <f aca="false">IF($A89="",0,SUMPRODUCT(((($C$5:$C$64=$A89)+($D$5:$D$64=$A89)+($E$5:$E$64=$A89)+($F$5:$F$64=$A89))&gt;0)*CN$5:CN$64))</f>
        <v>0</v>
      </c>
      <c r="CO89" s="21" t="n">
        <f aca="false">IF($A89="",0,SUMPRODUCT(((($C$5:$C$64=$A89)+($D$5:$D$64=$A89)+($E$5:$E$64=$A89)+($F$5:$F$64=$A89))&gt;0)*CO$5:CO$64))</f>
        <v>0</v>
      </c>
      <c r="CP89" s="21" t="n">
        <f aca="false">IF($A89="",0,SUMPRODUCT(((($C$5:$C$64=$A89)+($D$5:$D$64=$A89)+($E$5:$E$64=$A89)+($F$5:$F$64=$A89))&gt;0)*CP$5:CP$64))</f>
        <v>0</v>
      </c>
      <c r="CQ89" s="21" t="n">
        <f aca="false">IF($A89="",0,SUMPRODUCT(((($C$5:$C$64=$A89)+($D$5:$D$64=$A89)+($E$5:$E$64=$A89)+($F$5:$F$64=$A89))&gt;0)*CQ$5:CQ$64))</f>
        <v>0</v>
      </c>
      <c r="CR89" s="21" t="n">
        <f aca="false">IF($A89="",0,SUMPRODUCT(((($C$5:$C$64=$A89)+($D$5:$D$64=$A89)+($E$5:$E$64=$A89)+($F$5:$F$64=$A89))&gt;0)*CR$5:CR$64))</f>
        <v>0</v>
      </c>
      <c r="CS89" s="21" t="n">
        <f aca="false">IF($A89="",0,SUMPRODUCT(((($C$5:$C$64=$A89)+($D$5:$D$64=$A89)+($E$5:$E$64=$A89)+($F$5:$F$64=$A89))&gt;0)*CS$5:CS$64))</f>
        <v>0</v>
      </c>
      <c r="CT89" s="21" t="n">
        <f aca="false">IF($A89="",0,SUMPRODUCT(((($C$5:$C$64=$A89)+($D$5:$D$64=$A89)+($E$5:$E$64=$A89)+($F$5:$F$64=$A89))&gt;0)*CT$5:CT$64))</f>
        <v>0</v>
      </c>
      <c r="CU89" s="21" t="n">
        <f aca="false">IF($A89="",0,SUMPRODUCT(((($C$5:$C$64=$A89)+($D$5:$D$64=$A89)+($E$5:$E$64=$A89)+($F$5:$F$64=$A89))&gt;0)*CU$5:CU$64))</f>
        <v>0</v>
      </c>
      <c r="CV89" s="21" t="n">
        <f aca="false">IF($A89="",0,SUMPRODUCT(((($C$5:$C$64=$A89)+($D$5:$D$64=$A89)+($E$5:$E$64=$A89)+($F$5:$F$64=$A89))&gt;0)*CV$5:CV$64))</f>
        <v>0</v>
      </c>
      <c r="CW89" s="21" t="n">
        <f aca="false">IF($A89="",0,SUMPRODUCT(((($C$5:$C$64=$A89)+($D$5:$D$64=$A89)+($E$5:$E$64=$A89)+($F$5:$F$64=$A89))&gt;0)*CW$5:CW$64))</f>
        <v>0</v>
      </c>
      <c r="CX89" s="21" t="n">
        <f aca="false">IF($A89="",0,SUMPRODUCT(((($C$5:$C$64=$A89)+($D$5:$D$64=$A89)+($E$5:$E$64=$A89)+($F$5:$F$64=$A89))&gt;0)*CX$5:CX$64))</f>
        <v>0</v>
      </c>
      <c r="CY89" s="21" t="n">
        <f aca="false">IF($A89="",0,SUMPRODUCT(((($C$5:$C$64=$A89)+($D$5:$D$64=$A89)+($E$5:$E$64=$A89)+($F$5:$F$64=$A89))&gt;0)*CY$5:CY$64))</f>
        <v>0</v>
      </c>
      <c r="CZ89" s="21" t="n">
        <f aca="false">IF($A89="",0,SUMPRODUCT(((($C$5:$C$64=$A89)+($D$5:$D$64=$A89)+($E$5:$E$64=$A89)+($F$5:$F$64=$A89))&gt;0)*CZ$5:CZ$64))</f>
        <v>0</v>
      </c>
      <c r="DA89" s="21" t="n">
        <f aca="false">IF($A89="",0,SUMPRODUCT(((($C$5:$C$64=$A89)+($D$5:$D$64=$A89)+($E$5:$E$64=$A89)+($F$5:$F$64=$A89))&gt;0)*DA$5:DA$64))</f>
        <v>0</v>
      </c>
      <c r="DB89" s="21" t="n">
        <f aca="false">IF($A89="",0,SUMPRODUCT(((($C$5:$C$64=$A89)+($D$5:$D$64=$A89)+($E$5:$E$64=$A89)+($F$5:$F$64=$A89))&gt;0)*DB$5:DB$64))</f>
        <v>0</v>
      </c>
      <c r="DC89" s="21" t="n">
        <f aca="false">IF($A89="",0,SUMPRODUCT(((($C$5:$C$64=$A89)+($D$5:$D$64=$A89)+($E$5:$E$64=$A89)+($F$5:$F$64=$A89))&gt;0)*DC$5:DC$64))</f>
        <v>0</v>
      </c>
      <c r="DD89" s="21" t="n">
        <f aca="false">IF($A89="",0,SUMPRODUCT(((($C$5:$C$64=$A89)+($D$5:$D$64=$A89)+($E$5:$E$64=$A89)+($F$5:$F$64=$A89))&gt;0)*DD$5:DD$64))</f>
        <v>0</v>
      </c>
      <c r="DE89" s="21" t="n">
        <f aca="false">IF($A89="",0,SUMPRODUCT(((($C$5:$C$64=$A89)+($D$5:$D$64=$A89)+($E$5:$E$64=$A89)+($F$5:$F$64=$A89))&gt;0)*DE$5:DE$64))</f>
        <v>0</v>
      </c>
      <c r="DF89" s="21" t="n">
        <f aca="false">IF($A89="",0,SUMPRODUCT(((($C$5:$C$64=$A89)+($D$5:$D$64=$A89)+($E$5:$E$64=$A89)+($F$5:$F$64=$A89))&gt;0)*DF$5:DF$64))</f>
        <v>0</v>
      </c>
      <c r="DG89" s="21" t="n">
        <f aca="false">IF($A89="",0,SUMPRODUCT(((($C$5:$C$64=$A89)+($D$5:$D$64=$A89)+($E$5:$E$64=$A89)+($F$5:$F$64=$A89))&gt;0)*DG$5:DG$64))</f>
        <v>0</v>
      </c>
      <c r="DH89" s="21" t="n">
        <f aca="false">IF($A89="",0,SUMPRODUCT(((($C$5:$C$64=$A89)+($D$5:$D$64=$A89)+($E$5:$E$64=$A89)+($F$5:$F$64=$A89))&gt;0)*DH$5:DH$64))</f>
        <v>0</v>
      </c>
      <c r="DI89" s="21" t="n">
        <f aca="false">IF($A89="",0,SUMPRODUCT(((($C$5:$C$64=$A89)+($D$5:$D$64=$A89)+($E$5:$E$64=$A89)+($F$5:$F$64=$A89))&gt;0)*DI$5:DI$64))</f>
        <v>0</v>
      </c>
      <c r="DJ89" s="21" t="n">
        <f aca="false">IF($A89="",0,SUMPRODUCT(((($C$5:$C$64=$A89)+($D$5:$D$64=$A89)+($E$5:$E$64=$A89)+($F$5:$F$64=$A89))&gt;0)*DJ$5:DJ$64))</f>
        <v>0</v>
      </c>
      <c r="DK89" s="21" t="n">
        <f aca="false">IF($A89="",0,SUMPRODUCT(((($C$5:$C$64=$A89)+($D$5:$D$64=$A89)+($E$5:$E$64=$A89)+($F$5:$F$64=$A89))&gt;0)*DK$5:DK$64))</f>
        <v>0</v>
      </c>
      <c r="DL89" s="21" t="n">
        <f aca="false">IF($A89="",0,SUMPRODUCT(((($C$5:$C$64=$A89)+($D$5:$D$64=$A89)+($E$5:$E$64=$A89)+($F$5:$F$64=$A89))&gt;0)*DL$5:DL$64))</f>
        <v>0</v>
      </c>
      <c r="DM89" s="21" t="n">
        <f aca="false">IF($A89="",0,SUMPRODUCT(((($C$5:$C$64=$A89)+($D$5:$D$64=$A89)+($E$5:$E$64=$A89)+($F$5:$F$64=$A89))&gt;0)*DM$5:DM$64))</f>
        <v>0</v>
      </c>
      <c r="DN89" s="21" t="n">
        <f aca="false">IF($A89="",0,SUMPRODUCT(((($C$5:$C$64=$A89)+($D$5:$D$64=$A89)+($E$5:$E$64=$A89)+($F$5:$F$64=$A89))&gt;0)*DN$5:DN$64))</f>
        <v>0</v>
      </c>
      <c r="DO89" s="21" t="n">
        <f aca="false">IF($A89="",0,SUMPRODUCT(((($C$5:$C$64=$A89)+($D$5:$D$64=$A89)+($E$5:$E$64=$A89)+($F$5:$F$64=$A89))&gt;0)*DO$5:DO$64))</f>
        <v>0</v>
      </c>
      <c r="DP89" s="21" t="n">
        <f aca="false">IF($A89="",0,SUMPRODUCT(((($C$5:$C$64=$A89)+($D$5:$D$64=$A89)+($E$5:$E$64=$A89)+($F$5:$F$64=$A89))&gt;0)*DP$5:DP$64))</f>
        <v>0</v>
      </c>
      <c r="DQ89" s="21" t="n">
        <f aca="false">IF($A89="",0,SUMPRODUCT(((($C$5:$C$64=$A89)+($D$5:$D$64=$A89)+($E$5:$E$64=$A89)+($F$5:$F$64=$A89))&gt;0)*DQ$5:DQ$64))</f>
        <v>0</v>
      </c>
      <c r="DR89" s="21" t="n">
        <f aca="false">IF($A89="",0,SUMPRODUCT(((($C$5:$C$64=$A89)+($D$5:$D$64=$A89)+($E$5:$E$64=$A89)+($F$5:$F$64=$A89))&gt;0)*DR$5:DR$64))</f>
        <v>0</v>
      </c>
      <c r="DS89" s="21" t="n">
        <f aca="false">IF($A89="",0,SUMPRODUCT(((($C$5:$C$64=$A89)+($D$5:$D$64=$A89)+($E$5:$E$64=$A89)+($F$5:$F$64=$A89))&gt;0)*DS$5:DS$64))</f>
        <v>0</v>
      </c>
      <c r="DT89" s="21" t="n">
        <f aca="false">IF($A89="",0,SUMPRODUCT(((($C$5:$C$64=$A89)+($D$5:$D$64=$A89)+($E$5:$E$64=$A89)+($F$5:$F$64=$A89))&gt;0)*DT$5:DT$64))</f>
        <v>0</v>
      </c>
      <c r="DU89" s="21" t="n">
        <f aca="false">IF($A89="",0,SUMPRODUCT(((($C$5:$C$64=$A89)+($D$5:$D$64=$A89)+($E$5:$E$64=$A89)+($F$5:$F$64=$A89))&gt;0)*DU$5:DU$64))</f>
        <v>0</v>
      </c>
      <c r="DV89" s="21" t="n">
        <f aca="false">IF($A89="",0,SUMPRODUCT(((($C$5:$C$64=$A89)+($D$5:$D$64=$A89)+($E$5:$E$64=$A89)+($F$5:$F$64=$A89))&gt;0)*DV$5:DV$64))</f>
        <v>0</v>
      </c>
      <c r="DW89" s="21" t="n">
        <f aca="false">IF($A89="",0,SUMPRODUCT(((($C$5:$C$64=$A89)+($D$5:$D$64=$A89)+($E$5:$E$64=$A89)+($F$5:$F$64=$A89))&gt;0)*DW$5:DW$64))</f>
        <v>0</v>
      </c>
      <c r="DX89" s="21" t="n">
        <f aca="false">IF($A89="",0,SUMPRODUCT(((($C$5:$C$64=$A89)+($D$5:$D$64=$A89)+($E$5:$E$64=$A89)+($F$5:$F$64=$A89))&gt;0)*DX$5:DX$64))</f>
        <v>0</v>
      </c>
      <c r="DY89" s="21" t="n">
        <f aca="false">IF($A89="",0,SUMPRODUCT(((($C$5:$C$64=$A89)+($D$5:$D$64=$A89)+($E$5:$E$64=$A89)+($F$5:$F$64=$A89))&gt;0)*DY$5:DY$64))</f>
        <v>0</v>
      </c>
      <c r="DZ89" s="21" t="n">
        <f aca="false">IF($A89="",0,SUMPRODUCT(((($C$5:$C$64=$A89)+($D$5:$D$64=$A89)+($E$5:$E$64=$A89)+($F$5:$F$64=$A89))&gt;0)*DZ$5:DZ$64))</f>
        <v>0</v>
      </c>
      <c r="EA89" s="21" t="n">
        <f aca="false">IF($A89="",0,SUMPRODUCT(((($C$5:$C$64=$A89)+($D$5:$D$64=$A89)+($E$5:$E$64=$A89)+($F$5:$F$64=$A89))&gt;0)*EA$5:EA$64))</f>
        <v>0</v>
      </c>
      <c r="EB89" s="21" t="n">
        <f aca="false">IF($A89="",0,SUMPRODUCT(((($C$5:$C$64=$A89)+($D$5:$D$64=$A89)+($E$5:$E$64=$A89)+($F$5:$F$64=$A89))&gt;0)*EB$5:EB$64))</f>
        <v>0</v>
      </c>
      <c r="EC89" s="21" t="n">
        <f aca="false">IF($A89="",0,SUMPRODUCT(((($C$5:$C$64=$A89)+($D$5:$D$64=$A89)+($E$5:$E$64=$A89)+($F$5:$F$64=$A89))&gt;0)*EC$5:EC$64))</f>
        <v>0</v>
      </c>
      <c r="ED89" s="21" t="n">
        <f aca="false">IF($A89="",0,SUMPRODUCT(((($C$5:$C$64=$A89)+($D$5:$D$64=$A89)+($E$5:$E$64=$A89)+($F$5:$F$64=$A89))&gt;0)*ED$5:ED$64))</f>
        <v>0</v>
      </c>
      <c r="EE89" s="21" t="n">
        <f aca="false">IF($A89="",0,SUMPRODUCT(((($C$5:$C$64=$A89)+($D$5:$D$64=$A89)+($E$5:$E$64=$A89)+($F$5:$F$64=$A89))&gt;0)*EE$5:EE$64))</f>
        <v>0</v>
      </c>
      <c r="EF89" s="21" t="n">
        <f aca="false">IF($A89="",0,SUMPRODUCT(((($C$5:$C$64=$A89)+($D$5:$D$64=$A89)+($E$5:$E$64=$A89)+($F$5:$F$64=$A89))&gt;0)*EF$5:EF$64))</f>
        <v>0</v>
      </c>
      <c r="EG89" s="21" t="n">
        <f aca="false">IF($A89="",0,SUMPRODUCT(((($C$5:$C$64=$A89)+($D$5:$D$64=$A89)+($E$5:$E$64=$A89)+($F$5:$F$64=$A89))&gt;0)*EG$5:EG$64))</f>
        <v>0</v>
      </c>
      <c r="EH89" s="21" t="n">
        <f aca="false">IF($A89="",0,SUMPRODUCT(((($C$5:$C$64=$A89)+($D$5:$D$64=$A89)+($E$5:$E$64=$A89)+($F$5:$F$64=$A89))&gt;0)*EH$5:EH$64))</f>
        <v>0</v>
      </c>
      <c r="EI89" s="21" t="n">
        <f aca="false">IF($A89="",0,SUMPRODUCT(((($C$5:$C$64=$A89)+($D$5:$D$64=$A89)+($E$5:$E$64=$A89)+($F$5:$F$64=$A89))&gt;0)*EI$5:EI$64))</f>
        <v>0</v>
      </c>
      <c r="EJ89" s="21" t="n">
        <f aca="false">IF($A89="",0,SUMPRODUCT(((($C$5:$C$64=$A89)+($D$5:$D$64=$A89)+($E$5:$E$64=$A89)+($F$5:$F$64=$A89))&gt;0)*EJ$5:EJ$64))</f>
        <v>0</v>
      </c>
      <c r="EK89" s="21" t="n">
        <f aca="false">IF($A89="",0,SUMPRODUCT(((($C$5:$C$64=$A89)+($D$5:$D$64=$A89)+($E$5:$E$64=$A89)+($F$5:$F$64=$A89))&gt;0)*EK$5:EK$64))</f>
        <v>0</v>
      </c>
      <c r="EL89" s="21" t="n">
        <f aca="false">IF($A89="",0,SUMPRODUCT(((($C$5:$C$64=$A89)+($D$5:$D$64=$A89)+($E$5:$E$64=$A89)+($F$5:$F$64=$A89))&gt;0)*EL$5:EL$64))</f>
        <v>0</v>
      </c>
      <c r="EM89" s="21" t="n">
        <f aca="false">IF($A89="",0,SUMPRODUCT(((($C$5:$C$64=$A89)+($D$5:$D$64=$A89)+($E$5:$E$64=$A89)+($F$5:$F$64=$A89))&gt;0)*EM$5:EM$64))</f>
        <v>0</v>
      </c>
      <c r="EN89" s="21" t="n">
        <f aca="false">IF($A89="",0,SUMPRODUCT(((($C$5:$C$64=$A89)+($D$5:$D$64=$A89)+($E$5:$E$64=$A89)+($F$5:$F$64=$A89))&gt;0)*EN$5:EN$64))</f>
        <v>0</v>
      </c>
      <c r="EO89" s="21" t="n">
        <f aca="false">IF($A89="",0,SUMPRODUCT(((($C$5:$C$64=$A89)+($D$5:$D$64=$A89)+($E$5:$E$64=$A89)+($F$5:$F$64=$A89))&gt;0)*EO$5:EO$64))</f>
        <v>0</v>
      </c>
      <c r="EP89" s="21" t="n">
        <f aca="false">IF($A89="",0,SUMPRODUCT(((($C$5:$C$64=$A89)+($D$5:$D$64=$A89)+($E$5:$E$64=$A89)+($F$5:$F$64=$A89))&gt;0)*EP$5:EP$64))</f>
        <v>0</v>
      </c>
      <c r="EQ89" s="21" t="n">
        <f aca="false">IF($A89="",0,SUMPRODUCT(((($C$5:$C$64=$A89)+($D$5:$D$64=$A89)+($E$5:$E$64=$A89)+($F$5:$F$64=$A89))&gt;0)*EQ$5:EQ$64))</f>
        <v>0</v>
      </c>
      <c r="ER89" s="21" t="n">
        <f aca="false">IF($A89="",0,SUMPRODUCT(((($C$5:$C$64=$A89)+($D$5:$D$64=$A89)+($E$5:$E$64=$A89)+($F$5:$F$64=$A89))&gt;0)*ER$5:ER$64))</f>
        <v>0</v>
      </c>
      <c r="ES89" s="21" t="n">
        <f aca="false">IF($A89="",0,SUMPRODUCT(((($C$5:$C$64=$A89)+($D$5:$D$64=$A89)+($E$5:$E$64=$A89)+($F$5:$F$64=$A89))&gt;0)*ES$5:ES$64))</f>
        <v>0</v>
      </c>
      <c r="ET89" s="21" t="n">
        <f aca="false">IF($A89="",0,SUMPRODUCT(((($C$5:$C$64=$A89)+($D$5:$D$64=$A89)+($E$5:$E$64=$A89)+($F$5:$F$64=$A89))&gt;0)*ET$5:ET$64))</f>
        <v>0</v>
      </c>
      <c r="EU89" s="21" t="n">
        <f aca="false">IF($A89="",0,SUMPRODUCT(((($C$5:$C$64=$A89)+($D$5:$D$64=$A89)+($E$5:$E$64=$A89)+($F$5:$F$64=$A89))&gt;0)*EU$5:EU$64))</f>
        <v>0</v>
      </c>
      <c r="EV89" s="21" t="n">
        <f aca="false">IF($A89="",0,SUMPRODUCT(((($C$5:$C$64=$A89)+($D$5:$D$64=$A89)+($E$5:$E$64=$A89)+($F$5:$F$64=$A89))&gt;0)*EV$5:EV$64))</f>
        <v>0</v>
      </c>
      <c r="EW89" s="21" t="n">
        <f aca="false">IF($A89="",0,SUMPRODUCT(((($C$5:$C$64=$A89)+($D$5:$D$64=$A89)+($E$5:$E$64=$A89)+($F$5:$F$64=$A89))&gt;0)*EW$5:EW$64))</f>
        <v>0</v>
      </c>
      <c r="EX89" s="21" t="n">
        <f aca="false">IF($A89="",0,SUMPRODUCT(((($C$5:$C$64=$A89)+($D$5:$D$64=$A89)+($E$5:$E$64=$A89)+($F$5:$F$64=$A89))&gt;0)*EX$5:EX$64))</f>
        <v>0</v>
      </c>
      <c r="EY89" s="21" t="n">
        <f aca="false">IF($A89="",0,SUMPRODUCT(((($C$5:$C$64=$A89)+($D$5:$D$64=$A89)+($E$5:$E$64=$A89)+($F$5:$F$64=$A89))&gt;0)*EY$5:EY$64))</f>
        <v>0</v>
      </c>
      <c r="EZ89" s="21" t="n">
        <f aca="false">IF($A89="",0,SUMPRODUCT(((($C$5:$C$64=$A89)+($D$5:$D$64=$A89)+($E$5:$E$64=$A89)+($F$5:$F$64=$A89))&gt;0)*EZ$5:EZ$64))</f>
        <v>0</v>
      </c>
      <c r="FA89" s="21" t="n">
        <f aca="false">IF($A89="",0,SUMPRODUCT(((($C$5:$C$64=$A89)+($D$5:$D$64=$A89)+($E$5:$E$64=$A89)+($F$5:$F$64=$A89))&gt;0)*FA$5:FA$64))</f>
        <v>0</v>
      </c>
      <c r="FB89" s="21" t="n">
        <f aca="false">IF($A89="",0,SUMPRODUCT(((($C$5:$C$64=$A89)+($D$5:$D$64=$A89)+($E$5:$E$64=$A89)+($F$5:$F$64=$A89))&gt;0)*FB$5:FB$64))</f>
        <v>0</v>
      </c>
      <c r="FC89" s="21" t="n">
        <f aca="false">IF($A89="",0,SUMPRODUCT(((($C$5:$C$64=$A89)+($D$5:$D$64=$A89)+($E$5:$E$64=$A89)+($F$5:$F$64=$A89))&gt;0)*FC$5:FC$64))</f>
        <v>0</v>
      </c>
      <c r="FD89" s="21" t="n">
        <f aca="false">IF($A89="",0,SUMPRODUCT(((($C$5:$C$64=$A89)+($D$5:$D$64=$A89)+($E$5:$E$64=$A89)+($F$5:$F$64=$A89))&gt;0)*FD$5:FD$64))</f>
        <v>0</v>
      </c>
      <c r="FE89" s="21" t="n">
        <f aca="false">IF($A89="",0,SUMPRODUCT(((($C$5:$C$64=$A89)+($D$5:$D$64=$A89)+($E$5:$E$64=$A89)+($F$5:$F$64=$A89))&gt;0)*FE$5:FE$64))</f>
        <v>0</v>
      </c>
      <c r="FF89" s="21" t="n">
        <f aca="false">IF($A89="",0,SUMPRODUCT(((($C$5:$C$64=$A89)+($D$5:$D$64=$A89)+($E$5:$E$64=$A89)+($F$5:$F$64=$A89))&gt;0)*FF$5:FF$64))</f>
        <v>0</v>
      </c>
      <c r="FG89" s="21" t="n">
        <f aca="false">IF($A89="",0,SUMPRODUCT(((($C$5:$C$64=$A89)+($D$5:$D$64=$A89)+($E$5:$E$64=$A89)+($F$5:$F$64=$A89))&gt;0)*FG$5:FG$64))</f>
        <v>0</v>
      </c>
      <c r="FH89" s="21" t="n">
        <f aca="false">IF($A89="",0,SUMPRODUCT(((($C$5:$C$64=$A89)+($D$5:$D$64=$A89)+($E$5:$E$64=$A89)+($F$5:$F$64=$A89))&gt;0)*FH$5:FH$64))</f>
        <v>0</v>
      </c>
      <c r="FI89" s="21" t="n">
        <f aca="false">IF($A89="",0,SUMPRODUCT(((($C$5:$C$64=$A89)+($D$5:$D$64=$A89)+($E$5:$E$64=$A89)+($F$5:$F$64=$A89))&gt;0)*FI$5:FI$64))</f>
        <v>0</v>
      </c>
      <c r="FJ89" s="21" t="n">
        <f aca="false">IF($A89="",0,SUMPRODUCT(((($C$5:$C$64=$A89)+($D$5:$D$64=$A89)+($E$5:$E$64=$A89)+($F$5:$F$64=$A89))&gt;0)*FJ$5:FJ$64))</f>
        <v>0</v>
      </c>
      <c r="FK89" s="21" t="n">
        <f aca="false">IF($A89="",0,SUMPRODUCT(((($C$5:$C$64=$A89)+($D$5:$D$64=$A89)+($E$5:$E$64=$A89)+($F$5:$F$64=$A89))&gt;0)*FK$5:FK$64))</f>
        <v>0</v>
      </c>
      <c r="FL89" s="21" t="n">
        <f aca="false">IF($A89="",0,SUMPRODUCT(((($C$5:$C$64=$A89)+($D$5:$D$64=$A89)+($E$5:$E$64=$A89)+($F$5:$F$64=$A89))&gt;0)*FL$5:FL$64))</f>
        <v>0</v>
      </c>
      <c r="FM89" s="21" t="n">
        <f aca="false">IF($A89="",0,SUMPRODUCT(((($C$5:$C$64=$A89)+($D$5:$D$64=$A89)+($E$5:$E$64=$A89)+($F$5:$F$64=$A89))&gt;0)*FM$5:FM$64))</f>
        <v>0</v>
      </c>
      <c r="FN89" s="21" t="n">
        <f aca="false">IF($A89="",0,SUMPRODUCT(((($C$5:$C$64=$A89)+($D$5:$D$64=$A89)+($E$5:$E$64=$A89)+($F$5:$F$64=$A89))&gt;0)*FN$5:FN$64))</f>
        <v>0</v>
      </c>
      <c r="FO89" s="21" t="n">
        <f aca="false">IF($A89="",0,SUMPRODUCT(((($C$5:$C$64=$A89)+($D$5:$D$64=$A89)+($E$5:$E$64=$A89)+($F$5:$F$64=$A89))&gt;0)*FO$5:FO$64))</f>
        <v>0</v>
      </c>
      <c r="FP89" s="21" t="n">
        <f aca="false">IF($A89="",0,SUMPRODUCT(((($C$5:$C$64=$A89)+($D$5:$D$64=$A89)+($E$5:$E$64=$A89)+($F$5:$F$64=$A89))&gt;0)*FP$5:FP$64))</f>
        <v>0</v>
      </c>
      <c r="FQ89" s="21" t="n">
        <f aca="false">IF($A89="",0,SUMPRODUCT(((($C$5:$C$64=$A89)+($D$5:$D$64=$A89)+($E$5:$E$64=$A89)+($F$5:$F$64=$A89))&gt;0)*FQ$5:FQ$64))</f>
        <v>0</v>
      </c>
      <c r="FR89" s="21" t="n">
        <f aca="false">IF($A89="",0,SUMPRODUCT(((($C$5:$C$64=$A89)+($D$5:$D$64=$A89)+($E$5:$E$64=$A89)+($F$5:$F$64=$A89))&gt;0)*FR$5:FR$64))</f>
        <v>0</v>
      </c>
      <c r="FS89" s="21" t="n">
        <f aca="false">IF($A89="",0,SUMPRODUCT(((($C$5:$C$64=$A89)+($D$5:$D$64=$A89)+($E$5:$E$64=$A89)+($F$5:$F$64=$A89))&gt;0)*FS$5:FS$64))</f>
        <v>0</v>
      </c>
      <c r="FT89" s="21" t="n">
        <f aca="false">IF($A89="",0,SUMPRODUCT(((($C$5:$C$64=$A89)+($D$5:$D$64=$A89)+($E$5:$E$64=$A89)+($F$5:$F$64=$A89))&gt;0)*FT$5:FT$64))</f>
        <v>0</v>
      </c>
      <c r="FU89" s="21" t="n">
        <f aca="false">IF($A89="",0,SUMPRODUCT(((($C$5:$C$64=$A89)+($D$5:$D$64=$A89)+($E$5:$E$64=$A89)+($F$5:$F$64=$A89))&gt;0)*FU$5:FU$64))</f>
        <v>0</v>
      </c>
      <c r="FV89" s="21" t="n">
        <f aca="false">IF($A89="",0,SUMPRODUCT(((($C$5:$C$64=$A89)+($D$5:$D$64=$A89)+($E$5:$E$64=$A89)+($F$5:$F$64=$A89))&gt;0)*FV$5:FV$64))</f>
        <v>0</v>
      </c>
      <c r="FW89" s="21" t="n">
        <f aca="false">IF($A89="",0,SUMPRODUCT(((($C$5:$C$64=$A89)+($D$5:$D$64=$A89)+($E$5:$E$64=$A89)+($F$5:$F$64=$A89))&gt;0)*FW$5:FW$64))</f>
        <v>0</v>
      </c>
      <c r="FX89" s="21" t="n">
        <f aca="false">IF($A89="",0,SUMPRODUCT(((($C$5:$C$64=$A89)+($D$5:$D$64=$A89)+($E$5:$E$64=$A89)+($F$5:$F$64=$A89))&gt;0)*FX$5:FX$64))</f>
        <v>0</v>
      </c>
      <c r="FY89" s="21" t="n">
        <f aca="false">IF($A89="",0,SUMPRODUCT(((($C$5:$C$64=$A89)+($D$5:$D$64=$A89)+($E$5:$E$64=$A89)+($F$5:$F$64=$A89))&gt;0)*FY$5:FY$64))</f>
        <v>0</v>
      </c>
      <c r="FZ89" s="21" t="n">
        <f aca="false">IF($A89="",0,SUMPRODUCT(((($C$5:$C$64=$A89)+($D$5:$D$64=$A89)+($E$5:$E$64=$A89)+($F$5:$F$64=$A89))&gt;0)*FZ$5:FZ$64))</f>
        <v>0</v>
      </c>
      <c r="GA89" s="21" t="n">
        <f aca="false">IF($A89="",0,SUMPRODUCT(((($C$5:$C$64=$A89)+($D$5:$D$64=$A89)+($E$5:$E$64=$A89)+($F$5:$F$64=$A89))&gt;0)*GA$5:GA$64))</f>
        <v>0</v>
      </c>
      <c r="GB89" s="21" t="n">
        <f aca="false">IF($A89="",0,SUMPRODUCT(((($C$5:$C$64=$A89)+($D$5:$D$64=$A89)+($E$5:$E$64=$A89)+($F$5:$F$64=$A89))&gt;0)*GB$5:GB$64))</f>
        <v>0</v>
      </c>
      <c r="GC89" s="21" t="n">
        <f aca="false">IF($A89="",0,SUMPRODUCT(((($C$5:$C$64=$A89)+($D$5:$D$64=$A89)+($E$5:$E$64=$A89)+($F$5:$F$64=$A89))&gt;0)*GC$5:GC$64))</f>
        <v>0</v>
      </c>
      <c r="GD89" s="21" t="n">
        <f aca="false">IF($A89="",0,SUMPRODUCT(((($C$5:$C$64=$A89)+($D$5:$D$64=$A89)+($E$5:$E$64=$A89)+($F$5:$F$64=$A89))&gt;0)*GD$5:GD$64))</f>
        <v>0</v>
      </c>
      <c r="GE89" s="21" t="n">
        <f aca="false">IF($A89="",0,SUMPRODUCT(((($C$5:$C$64=$A89)+($D$5:$D$64=$A89)+($E$5:$E$64=$A89)+($F$5:$F$64=$A89))&gt;0)*GE$5:GE$64))</f>
        <v>0</v>
      </c>
      <c r="GF89" s="21" t="n">
        <f aca="false">IF($A89="",0,SUMPRODUCT(((($C$5:$C$64=$A89)+($D$5:$D$64=$A89)+($E$5:$E$64=$A89)+($F$5:$F$64=$A89))&gt;0)*GF$5:GF$64))</f>
        <v>0</v>
      </c>
      <c r="GG89" s="21" t="n">
        <f aca="false">IF($A89="",0,SUMPRODUCT(((($C$5:$C$64=$A89)+($D$5:$D$64=$A89)+($E$5:$E$64=$A89)+($F$5:$F$64=$A89))&gt;0)*GG$5:GG$64))</f>
        <v>0</v>
      </c>
      <c r="GH89" s="21" t="n">
        <f aca="false">IF($A89="",0,SUMPRODUCT(((($C$5:$C$64=$A89)+($D$5:$D$64=$A89)+($E$5:$E$64=$A89)+($F$5:$F$64=$A89))&gt;0)*GH$5:GH$64))</f>
        <v>0</v>
      </c>
      <c r="GI89" s="21" t="n">
        <f aca="false">IF($A89="",0,SUMPRODUCT(((($C$5:$C$64=$A89)+($D$5:$D$64=$A89)+($E$5:$E$64=$A89)+($F$5:$F$64=$A89))&gt;0)*GI$5:GI$64))</f>
        <v>0</v>
      </c>
      <c r="GJ89" s="21" t="n">
        <f aca="false">IF($A89="",0,SUMPRODUCT(((($C$5:$C$64=$A89)+($D$5:$D$64=$A89)+($E$5:$E$64=$A89)+($F$5:$F$64=$A89))&gt;0)*GJ$5:GJ$64))</f>
        <v>0</v>
      </c>
      <c r="GK89" s="21" t="n">
        <f aca="false">IF($A89="",0,SUMPRODUCT(((($C$5:$C$64=$A89)+($D$5:$D$64=$A89)+($E$5:$E$64=$A89)+($F$5:$F$64=$A89))&gt;0)*GK$5:GK$64))</f>
        <v>0</v>
      </c>
      <c r="GL89" s="21" t="n">
        <f aca="false">IF($A89="",0,SUMPRODUCT(((($C$5:$C$64=$A89)+($D$5:$D$64=$A89)+($E$5:$E$64=$A89)+($F$5:$F$64=$A89))&gt;0)*GL$5:GL$64))</f>
        <v>0</v>
      </c>
      <c r="GM89" s="21" t="n">
        <f aca="false">IF($A89="",0,SUMPRODUCT(((($C$5:$C$64=$A89)+($D$5:$D$64=$A89)+($E$5:$E$64=$A89)+($F$5:$F$64=$A89))&gt;0)*GM$5:GM$64))</f>
        <v>0</v>
      </c>
      <c r="GN89" s="21" t="n">
        <f aca="false">IF($A89="",0,SUMPRODUCT(((($C$5:$C$64=$A89)+($D$5:$D$64=$A89)+($E$5:$E$64=$A89)+($F$5:$F$64=$A89))&gt;0)*GN$5:GN$64))</f>
        <v>0</v>
      </c>
      <c r="GO89" s="21" t="n">
        <f aca="false">IF($A89="",0,SUMPRODUCT(((($C$5:$C$64=$A89)+($D$5:$D$64=$A89)+($E$5:$E$64=$A89)+($F$5:$F$64=$A89))&gt;0)*GO$5:GO$64))</f>
        <v>0</v>
      </c>
      <c r="GP89" s="21" t="n">
        <f aca="false">IF($A89="",0,SUMPRODUCT(((($C$5:$C$64=$A89)+($D$5:$D$64=$A89)+($E$5:$E$64=$A89)+($F$5:$F$64=$A89))&gt;0)*GP$5:GP$64))</f>
        <v>0</v>
      </c>
      <c r="GQ89" s="21" t="n">
        <f aca="false">IF($A89="",0,SUMPRODUCT(((($C$5:$C$64=$A89)+($D$5:$D$64=$A89)+($E$5:$E$64=$A89)+($F$5:$F$64=$A89))&gt;0)*GQ$5:GQ$64))</f>
        <v>0</v>
      </c>
      <c r="GR89" s="21" t="n">
        <f aca="false">IF($A89="",0,SUMPRODUCT(((($C$5:$C$64=$A89)+($D$5:$D$64=$A89)+($E$5:$E$64=$A89)+($F$5:$F$64=$A89))&gt;0)*GR$5:GR$64))</f>
        <v>0</v>
      </c>
      <c r="GS89" s="21" t="n">
        <f aca="false">IF($A89="",0,SUMPRODUCT(((($C$5:$C$64=$A89)+($D$5:$D$64=$A89)+($E$5:$E$64=$A89)+($F$5:$F$64=$A89))&gt;0)*GS$5:GS$64))</f>
        <v>0</v>
      </c>
      <c r="GT89" s="21" t="n">
        <f aca="false">IF($A89="",0,SUMPRODUCT(((($C$5:$C$64=$A89)+($D$5:$D$64=$A89)+($E$5:$E$64=$A89)+($F$5:$F$64=$A89))&gt;0)*GT$5:GT$64))</f>
        <v>0</v>
      </c>
      <c r="GU89" s="21" t="n">
        <f aca="false">IF($A89="",0,SUMPRODUCT(((($C$5:$C$64=$A89)+($D$5:$D$64=$A89)+($E$5:$E$64=$A89)+($F$5:$F$64=$A89))&gt;0)*GU$5:GU$64))</f>
        <v>0</v>
      </c>
      <c r="GV89" s="21" t="n">
        <f aca="false">IF($A89="",0,SUMPRODUCT(((($C$5:$C$64=$A89)+($D$5:$D$64=$A89)+($E$5:$E$64=$A89)+($F$5:$F$64=$A89))&gt;0)*GV$5:GV$64))</f>
        <v>0</v>
      </c>
      <c r="GW89" s="21" t="n">
        <f aca="false">IF($A89="",0,SUMPRODUCT(((($C$5:$C$64=$A89)+($D$5:$D$64=$A89)+($E$5:$E$64=$A89)+($F$5:$F$64=$A89))&gt;0)*GW$5:GW$64))</f>
        <v>0</v>
      </c>
      <c r="GX89" s="21" t="n">
        <f aca="false">IF($A89="",0,SUMPRODUCT(((($C$5:$C$64=$A89)+($D$5:$D$64=$A89)+($E$5:$E$64=$A89)+($F$5:$F$64=$A89))&gt;0)*GX$5:GX$64))</f>
        <v>0</v>
      </c>
      <c r="GY89" s="21" t="n">
        <f aca="false">IF($A89="",0,SUMPRODUCT(((($C$5:$C$64=$A89)+($D$5:$D$64=$A89)+($E$5:$E$64=$A89)+($F$5:$F$64=$A89))&gt;0)*GY$5:GY$64))</f>
        <v>0</v>
      </c>
      <c r="GZ89" s="21" t="n">
        <f aca="false">IF($A89="",0,SUMPRODUCT(((($C$5:$C$64=$A89)+($D$5:$D$64=$A89)+($E$5:$E$64=$A89)+($F$5:$F$64=$A89))&gt;0)*GZ$5:GZ$64))</f>
        <v>0</v>
      </c>
      <c r="HA89" s="21" t="n">
        <f aca="false">IF($A89="",0,SUMPRODUCT(((($C$5:$C$64=$A89)+($D$5:$D$64=$A89)+($E$5:$E$64=$A89)+($F$5:$F$64=$A89))&gt;0)*HA$5:HA$64))</f>
        <v>0</v>
      </c>
      <c r="HB89" s="21" t="n">
        <f aca="false">IF($A89="",0,SUMPRODUCT(((($C$5:$C$64=$A89)+($D$5:$D$64=$A89)+($E$5:$E$64=$A89)+($F$5:$F$64=$A89))&gt;0)*HB$5:HB$64))</f>
        <v>0</v>
      </c>
      <c r="HC89" s="21" t="n">
        <f aca="false">IF($A89="",0,SUMPRODUCT(((($C$5:$C$64=$A89)+($D$5:$D$64=$A89)+($E$5:$E$64=$A89)+($F$5:$F$64=$A89))&gt;0)*HC$5:HC$64))</f>
        <v>0</v>
      </c>
      <c r="HD89" s="21" t="n">
        <f aca="false">IF($A89="",0,SUMPRODUCT(((($C$5:$C$64=$A89)+($D$5:$D$64=$A89)+($E$5:$E$64=$A89)+($F$5:$F$64=$A89))&gt;0)*HD$5:HD$64))</f>
        <v>0</v>
      </c>
      <c r="HE89" s="21" t="n">
        <f aca="false">IF($A89="",0,SUMPRODUCT(((($C$5:$C$64=$A89)+($D$5:$D$64=$A89)+($E$5:$E$64=$A89)+($F$5:$F$64=$A89))&gt;0)*HE$5:HE$64))</f>
        <v>0</v>
      </c>
      <c r="HF89" s="21" t="n">
        <f aca="false">IF($A89="",0,SUMPRODUCT(((($C$5:$C$64=$A89)+($D$5:$D$64=$A89)+($E$5:$E$64=$A89)+($F$5:$F$64=$A89))&gt;0)*HF$5:HF$64))</f>
        <v>0</v>
      </c>
      <c r="HG89" s="21" t="n">
        <f aca="false">IF($A89="",0,SUMPRODUCT(((($C$5:$C$64=$A89)+($D$5:$D$64=$A89)+($E$5:$E$64=$A89)+($F$5:$F$64=$A89))&gt;0)*HG$5:HG$64))</f>
        <v>0</v>
      </c>
      <c r="HH89" s="21" t="n">
        <f aca="false">IF($A89="",0,SUMPRODUCT(((($C$5:$C$64=$A89)+($D$5:$D$64=$A89)+($E$5:$E$64=$A89)+($F$5:$F$64=$A89))&gt;0)*HH$5:HH$64))</f>
        <v>0</v>
      </c>
      <c r="HI89" s="21" t="n">
        <f aca="false">IF($A89="",0,SUMPRODUCT(((($C$5:$C$64=$A89)+($D$5:$D$64=$A89)+($E$5:$E$64=$A89)+($F$5:$F$64=$A89))&gt;0)*HI$5:HI$64))</f>
        <v>0</v>
      </c>
      <c r="HJ89" s="21" t="n">
        <f aca="false">IF($A89="",0,SUMPRODUCT(((($C$5:$C$64=$A89)+($D$5:$D$64=$A89)+($E$5:$E$64=$A89)+($F$5:$F$64=$A89))&gt;0)*HJ$5:HJ$64))</f>
        <v>0</v>
      </c>
      <c r="HK89" s="21" t="n">
        <f aca="false">IF($A89="",0,SUMPRODUCT(((($C$5:$C$64=$A89)+($D$5:$D$64=$A89)+($E$5:$E$64=$A89)+($F$5:$F$64=$A89))&gt;0)*HK$5:HK$64))</f>
        <v>0</v>
      </c>
      <c r="HL89" s="21" t="n">
        <f aca="false">IF($A89="",0,SUMPRODUCT(((($C$5:$C$64=$A89)+($D$5:$D$64=$A89)+($E$5:$E$64=$A89)+($F$5:$F$64=$A89))&gt;0)*HL$5:HL$64))</f>
        <v>0</v>
      </c>
      <c r="HM89" s="21" t="n">
        <f aca="false">IF($A89="",0,SUMPRODUCT(((($C$5:$C$64=$A89)+($D$5:$D$64=$A89)+($E$5:$E$64=$A89)+($F$5:$F$64=$A89))&gt;0)*HM$5:HM$64))</f>
        <v>0</v>
      </c>
      <c r="HN89" s="21" t="n">
        <f aca="false">IF($A89="",0,SUMPRODUCT(((($C$5:$C$64=$A89)+($D$5:$D$64=$A89)+($E$5:$E$64=$A89)+($F$5:$F$64=$A89))&gt;0)*HN$5:HN$64))</f>
        <v>0</v>
      </c>
      <c r="HO89" s="21" t="n">
        <f aca="false">IF($A89="",0,SUMPRODUCT(((($C$5:$C$64=$A89)+($D$5:$D$64=$A89)+($E$5:$E$64=$A89)+($F$5:$F$64=$A89))&gt;0)*HO$5:HO$64))</f>
        <v>0</v>
      </c>
      <c r="HP89" s="21" t="n">
        <f aca="false">IF($A89="",0,SUMPRODUCT(((($C$5:$C$64=$A89)+($D$5:$D$64=$A89)+($E$5:$E$64=$A89)+($F$5:$F$64=$A89))&gt;0)*HP$5:HP$64))</f>
        <v>0</v>
      </c>
      <c r="HQ89" s="21" t="n">
        <f aca="false">IF($A89="",0,SUMPRODUCT(((($C$5:$C$64=$A89)+($D$5:$D$64=$A89)+($E$5:$E$64=$A89)+($F$5:$F$64=$A89))&gt;0)*HQ$5:HQ$64))</f>
        <v>0</v>
      </c>
      <c r="HR89" s="21" t="n">
        <f aca="false">IF($A89="",0,SUMPRODUCT(((($C$5:$C$64=$A89)+($D$5:$D$64=$A89)+($E$5:$E$64=$A89)+($F$5:$F$64=$A89))&gt;0)*HR$5:HR$64))</f>
        <v>0</v>
      </c>
      <c r="HS89" s="21" t="n">
        <f aca="false">IF($A89="",0,SUMPRODUCT(((($C$5:$C$64=$A89)+($D$5:$D$64=$A89)+($E$5:$E$64=$A89)+($F$5:$F$64=$A89))&gt;0)*HS$5:HS$64))</f>
        <v>0</v>
      </c>
      <c r="HT89" s="21" t="n">
        <f aca="false">IF($A89="",0,SUMPRODUCT(((($C$5:$C$64=$A89)+($D$5:$D$64=$A89)+($E$5:$E$64=$A89)+($F$5:$F$64=$A89))&gt;0)*HT$5:HT$64))</f>
        <v>0</v>
      </c>
      <c r="HU89" s="21" t="n">
        <f aca="false">IF($A89="",0,SUMPRODUCT(((($C$5:$C$64=$A89)+($D$5:$D$64=$A89)+($E$5:$E$64=$A89)+($F$5:$F$64=$A89))&gt;0)*HU$5:HU$64))</f>
        <v>0</v>
      </c>
      <c r="HV89" s="21" t="n">
        <f aca="false">IF($A89="",0,SUMPRODUCT(((($C$5:$C$64=$A89)+($D$5:$D$64=$A89)+($E$5:$E$64=$A89)+($F$5:$F$64=$A89))&gt;0)*HV$5:HV$64))</f>
        <v>0</v>
      </c>
      <c r="HW89" s="21" t="n">
        <f aca="false">IF($A89="",0,SUMPRODUCT(((($C$5:$C$64=$A89)+($D$5:$D$64=$A89)+($E$5:$E$64=$A89)+($F$5:$F$64=$A89))&gt;0)*HW$5:HW$64))</f>
        <v>0</v>
      </c>
      <c r="HX89" s="21" t="n">
        <f aca="false">IF($A89="",0,SUMPRODUCT(((($C$5:$C$64=$A89)+($D$5:$D$64=$A89)+($E$5:$E$64=$A89)+($F$5:$F$64=$A89))&gt;0)*HX$5:HX$64))</f>
        <v>0</v>
      </c>
      <c r="HY89" s="21" t="n">
        <f aca="false">IF($A89="",0,SUMPRODUCT(((($C$5:$C$64=$A89)+($D$5:$D$64=$A89)+($E$5:$E$64=$A89)+($F$5:$F$64=$A89))&gt;0)*HY$5:HY$64))</f>
        <v>0</v>
      </c>
      <c r="HZ89" s="21" t="n">
        <f aca="false">IF($A89="",0,SUMPRODUCT(((($C$5:$C$64=$A89)+($D$5:$D$64=$A89)+($E$5:$E$64=$A89)+($F$5:$F$64=$A89))&gt;0)*HZ$5:HZ$64))</f>
        <v>0</v>
      </c>
      <c r="IA89" s="21" t="n">
        <f aca="false">IF($A89="",0,SUMPRODUCT(((($C$5:$C$64=$A89)+($D$5:$D$64=$A89)+($E$5:$E$64=$A89)+($F$5:$F$64=$A89))&gt;0)*IA$5:IA$64))</f>
        <v>0</v>
      </c>
      <c r="IB89" s="21" t="n">
        <f aca="false">IF($A89="",0,SUMPRODUCT(((($C$5:$C$64=$A89)+($D$5:$D$64=$A89)+($E$5:$E$64=$A89)+($F$5:$F$64=$A89))&gt;0)*IB$5:IB$64))</f>
        <v>0</v>
      </c>
      <c r="IC89" s="21" t="n">
        <f aca="false">IF($A89="",0,SUMPRODUCT(((($C$5:$C$64=$A89)+($D$5:$D$64=$A89)+($E$5:$E$64=$A89)+($F$5:$F$64=$A89))&gt;0)*IC$5:IC$64))</f>
        <v>0</v>
      </c>
      <c r="ID89" s="21" t="n">
        <f aca="false">IF($A89="",0,SUMPRODUCT(((($C$5:$C$64=$A89)+($D$5:$D$64=$A89)+($E$5:$E$64=$A89)+($F$5:$F$64=$A89))&gt;0)*ID$5:ID$64))</f>
        <v>0</v>
      </c>
      <c r="IE89" s="21" t="n">
        <f aca="false">IF($A89="",0,SUMPRODUCT(((($C$5:$C$64=$A89)+($D$5:$D$64=$A89)+($E$5:$E$64=$A89)+($F$5:$F$64=$A89))&gt;0)*IE$5:IE$64))</f>
        <v>0</v>
      </c>
      <c r="IF89" s="21" t="n">
        <f aca="false">IF($A89="",0,SUMPRODUCT(((($C$5:$C$64=$A89)+($D$5:$D$64=$A89)+($E$5:$E$64=$A89)+($F$5:$F$64=$A89))&gt;0)*IF$5:IF$64))</f>
        <v>0</v>
      </c>
      <c r="IG89" s="21" t="n">
        <f aca="false">IF($A89="",0,SUMPRODUCT(((($C$5:$C$64=$A89)+($D$5:$D$64=$A89)+($E$5:$E$64=$A89)+($F$5:$F$64=$A89))&gt;0)*IG$5:IG$64))</f>
        <v>0</v>
      </c>
      <c r="IH89" s="21" t="n">
        <f aca="false">IF($A89="",0,SUMPRODUCT(((($C$5:$C$64=$A89)+($D$5:$D$64=$A89)+($E$5:$E$64=$A89)+($F$5:$F$64=$A89))&gt;0)*IH$5:IH$64))</f>
        <v>0</v>
      </c>
      <c r="II89" s="21" t="n">
        <f aca="false">IF($A89="",0,SUMPRODUCT(((($C$5:$C$64=$A89)+($D$5:$D$64=$A89)+($E$5:$E$64=$A89)+($F$5:$F$64=$A89))&gt;0)*II$5:II$64))</f>
        <v>0</v>
      </c>
      <c r="IJ89" s="21" t="n">
        <f aca="false">IF($A89="",0,SUMPRODUCT(((($C$5:$C$64=$A89)+($D$5:$D$64=$A89)+($E$5:$E$64=$A89)+($F$5:$F$64=$A89))&gt;0)*IJ$5:IJ$64))</f>
        <v>0</v>
      </c>
      <c r="IK89" s="21" t="n">
        <f aca="false">IF($A89="",0,SUMPRODUCT(((($C$5:$C$64=$A89)+($D$5:$D$64=$A89)+($E$5:$E$64=$A89)+($F$5:$F$64=$A89))&gt;0)*IK$5:IK$64))</f>
        <v>0</v>
      </c>
      <c r="IL89" s="21" t="n">
        <f aca="false">IF($A89="",0,SUMPRODUCT(((($C$5:$C$64=$A89)+($D$5:$D$64=$A89)+($E$5:$E$64=$A89)+($F$5:$F$64=$A89))&gt;0)*IL$5:IL$64))</f>
        <v>0</v>
      </c>
      <c r="IM89" s="21" t="n">
        <f aca="false">IF($A89="",0,SUMPRODUCT(((($C$5:$C$64=$A89)+($D$5:$D$64=$A89)+($E$5:$E$64=$A89)+($F$5:$F$64=$A89))&gt;0)*IM$5:IM$64))</f>
        <v>0</v>
      </c>
      <c r="IN89" s="21" t="n">
        <f aca="false">IF($A89="",0,SUMPRODUCT(((($C$5:$C$64=$A89)+($D$5:$D$64=$A89)+($E$5:$E$64=$A89)+($F$5:$F$64=$A89))&gt;0)*IN$5:IN$64))</f>
        <v>0</v>
      </c>
      <c r="IO89" s="21" t="n">
        <f aca="false">IF($A89="",0,SUMPRODUCT(((($C$5:$C$64=$A89)+($D$5:$D$64=$A89)+($E$5:$E$64=$A89)+($F$5:$F$64=$A89))&gt;0)*IO$5:IO$64))</f>
        <v>0</v>
      </c>
      <c r="IP89" s="21" t="n">
        <f aca="false">IF($A89="",0,SUMPRODUCT(((($C$5:$C$64=$A89)+($D$5:$D$64=$A89)+($E$5:$E$64=$A89)+($F$5:$F$64=$A89))&gt;0)*IP$5:IP$64))</f>
        <v>0</v>
      </c>
      <c r="IQ89" s="21" t="n">
        <f aca="false">IF($A89="",0,SUMPRODUCT(((($C$5:$C$64=$A89)+($D$5:$D$64=$A89)+($E$5:$E$64=$A89)+($F$5:$F$64=$A89))&gt;0)*IQ$5:IQ$64))</f>
        <v>0</v>
      </c>
      <c r="IR89" s="21" t="n">
        <f aca="false">IF($A89="",0,SUMPRODUCT(((($C$5:$C$64=$A89)+($D$5:$D$64=$A89)+($E$5:$E$64=$A89)+($F$5:$F$64=$A89))&gt;0)*IR$5:IR$64))</f>
        <v>0</v>
      </c>
      <c r="IS89" s="21" t="n">
        <f aca="false">IF($A89="",0,SUMPRODUCT(((($C$5:$C$64=$A89)+($D$5:$D$64=$A89)+($E$5:$E$64=$A89)+($F$5:$F$64=$A89))&gt;0)*IS$5:IS$64))</f>
        <v>0</v>
      </c>
      <c r="IT89" s="21" t="n">
        <f aca="false">IF($A89="",0,SUMPRODUCT(((($C$5:$C$64=$A89)+($D$5:$D$64=$A89)+($E$5:$E$64=$A89)+($F$5:$F$64=$A89))&gt;0)*IT$5:IT$64))</f>
        <v>0</v>
      </c>
      <c r="IU89" s="21" t="n">
        <f aca="false">IF($A89="",0,SUMPRODUCT(((($C$5:$C$64=$A89)+($D$5:$D$64=$A89)+($E$5:$E$64=$A89)+($F$5:$F$64=$A89))&gt;0)*IU$5:IU$64))</f>
        <v>0</v>
      </c>
      <c r="IV89" s="21" t="n">
        <f aca="false">IF($A89="",0,SUMPRODUCT(((($C$5:$C$64=$A89)+($D$5:$D$64=$A89)+($E$5:$E$64=$A89)+($F$5:$F$64=$A89))&gt;0)*IV$5:IV$64))</f>
        <v>0</v>
      </c>
      <c r="IW89" s="21" t="n">
        <f aca="false">IF($A89="",0,SUMPRODUCT(((($C$5:$C$64=$A89)+($D$5:$D$64=$A89)+($E$5:$E$64=$A89)+($F$5:$F$64=$A89))&gt;0)*IW$5:IW$64))</f>
        <v>0</v>
      </c>
      <c r="IX89" s="21" t="n">
        <f aca="false">IF($A89="",0,SUMPRODUCT(((($C$5:$C$64=$A89)+($D$5:$D$64=$A89)+($E$5:$E$64=$A89)+($F$5:$F$64=$A89))&gt;0)*IX$5:IX$64))</f>
        <v>0</v>
      </c>
      <c r="IY89" s="21" t="n">
        <f aca="false">IF($A89="",0,SUMPRODUCT(((($C$5:$C$64=$A89)+($D$5:$D$64=$A89)+($E$5:$E$64=$A89)+($F$5:$F$64=$A89))&gt;0)*IY$5:IY$64))</f>
        <v>0</v>
      </c>
      <c r="IZ89" s="21" t="n">
        <f aca="false">IF($A89="",0,SUMPRODUCT(((($C$5:$C$64=$A89)+($D$5:$D$64=$A89)+($E$5:$E$64=$A89)+($F$5:$F$64=$A89))&gt;0)*IZ$5:IZ$64))</f>
        <v>0</v>
      </c>
      <c r="JA89" s="21" t="n">
        <f aca="false">IF($A89="",0,SUMPRODUCT(((($C$5:$C$64=$A89)+($D$5:$D$64=$A89)+($E$5:$E$64=$A89)+($F$5:$F$64=$A89))&gt;0)*JA$5:JA$64))</f>
        <v>0</v>
      </c>
      <c r="JB89" s="21" t="n">
        <f aca="false">IF($A89="",0,SUMPRODUCT(((($C$5:$C$64=$A89)+($D$5:$D$64=$A89)+($E$5:$E$64=$A89)+($F$5:$F$64=$A89))&gt;0)*JB$5:JB$64))</f>
        <v>0</v>
      </c>
      <c r="JC89" s="21" t="n">
        <f aca="false">IF($A89="",0,SUMPRODUCT(((($C$5:$C$64=$A89)+($D$5:$D$64=$A89)+($E$5:$E$64=$A89)+($F$5:$F$64=$A89))&gt;0)*JC$5:JC$64))</f>
        <v>0</v>
      </c>
      <c r="JD89" s="21" t="n">
        <f aca="false">IF($A89="",0,SUMPRODUCT(((($C$5:$C$64=$A89)+($D$5:$D$64=$A89)+($E$5:$E$64=$A89)+($F$5:$F$64=$A89))&gt;0)*JD$5:JD$64))</f>
        <v>0</v>
      </c>
      <c r="JE89" s="21" t="n">
        <f aca="false">IF($A89="",0,SUMPRODUCT(((($C$5:$C$64=$A89)+($D$5:$D$64=$A89)+($E$5:$E$64=$A89)+($F$5:$F$64=$A89))&gt;0)*JE$5:JE$64))</f>
        <v>0</v>
      </c>
      <c r="JF89" s="21" t="n">
        <f aca="false">IF($A89="",0,SUMPRODUCT(((($C$5:$C$64=$A89)+($D$5:$D$64=$A89)+($E$5:$E$64=$A89)+($F$5:$F$64=$A89))&gt;0)*JF$5:JF$64))</f>
        <v>0</v>
      </c>
      <c r="JG89" s="21" t="n">
        <f aca="false">IF($A89="",0,SUMPRODUCT(((($C$5:$C$64=$A89)+($D$5:$D$64=$A89)+($E$5:$E$64=$A89)+($F$5:$F$64=$A89))&gt;0)*JG$5:JG$64))</f>
        <v>0</v>
      </c>
      <c r="JH89" s="21" t="n">
        <f aca="false">IF($A89="",0,SUMPRODUCT(((($C$5:$C$64=$A89)+($D$5:$D$64=$A89)+($E$5:$E$64=$A89)+($F$5:$F$64=$A89))&gt;0)*JH$5:JH$64))</f>
        <v>0</v>
      </c>
      <c r="JI89" s="21" t="n">
        <f aca="false">IF($A89="",0,SUMPRODUCT(((($C$5:$C$64=$A89)+($D$5:$D$64=$A89)+($E$5:$E$64=$A89)+($F$5:$F$64=$A89))&gt;0)*JI$5:JI$64))</f>
        <v>0</v>
      </c>
      <c r="JJ89" s="21" t="n">
        <f aca="false">IF($A89="",0,SUMPRODUCT(((($C$5:$C$64=$A89)+($D$5:$D$64=$A89)+($E$5:$E$64=$A89)+($F$5:$F$64=$A89))&gt;0)*JJ$5:JJ$64))</f>
        <v>0</v>
      </c>
      <c r="JK89" s="21" t="n">
        <f aca="false">IF($A89="",0,SUMPRODUCT(((($C$5:$C$64=$A89)+($D$5:$D$64=$A89)+($E$5:$E$64=$A89)+($F$5:$F$64=$A89))&gt;0)*JK$5:JK$64))</f>
        <v>0</v>
      </c>
      <c r="JL89" s="21" t="n">
        <f aca="false">IF($A89="",0,SUMPRODUCT(((($C$5:$C$64=$A89)+($D$5:$D$64=$A89)+($E$5:$E$64=$A89)+($F$5:$F$64=$A89))&gt;0)*JL$5:JL$64))</f>
        <v>0</v>
      </c>
      <c r="JM89" s="21" t="n">
        <f aca="false">IF($A89="",0,SUMPRODUCT(((($C$5:$C$64=$A89)+($D$5:$D$64=$A89)+($E$5:$E$64=$A89)+($F$5:$F$64=$A89))&gt;0)*JM$5:JM$64))</f>
        <v>0</v>
      </c>
      <c r="JN89" s="21" t="n">
        <f aca="false">IF($A89="",0,SUMPRODUCT(((($C$5:$C$64=$A89)+($D$5:$D$64=$A89)+($E$5:$E$64=$A89)+($F$5:$F$64=$A89))&gt;0)*JN$5:JN$64))</f>
        <v>0</v>
      </c>
      <c r="JO89" s="21" t="n">
        <f aca="false">IF($A89="",0,SUMPRODUCT(((($C$5:$C$64=$A89)+($D$5:$D$64=$A89)+($E$5:$E$64=$A89)+($F$5:$F$64=$A89))&gt;0)*JO$5:JO$64))</f>
        <v>0</v>
      </c>
      <c r="JP89" s="21" t="n">
        <f aca="false">IF($A89="",0,SUMPRODUCT(((($C$5:$C$64=$A89)+($D$5:$D$64=$A89)+($E$5:$E$64=$A89)+($F$5:$F$64=$A89))&gt;0)*JP$5:JP$64))</f>
        <v>0</v>
      </c>
      <c r="JQ89" s="21" t="n">
        <f aca="false">IF($A89="",0,SUMPRODUCT(((($C$5:$C$64=$A89)+($D$5:$D$64=$A89)+($E$5:$E$64=$A89)+($F$5:$F$64=$A89))&gt;0)*JQ$5:JQ$64))</f>
        <v>0</v>
      </c>
      <c r="JR89" s="21" t="n">
        <f aca="false">IF($A89="",0,SUMPRODUCT(((($C$5:$C$64=$A89)+($D$5:$D$64=$A89)+($E$5:$E$64=$A89)+($F$5:$F$64=$A89))&gt;0)*JR$5:JR$64))</f>
        <v>0</v>
      </c>
      <c r="JS89" s="21" t="n">
        <f aca="false">IF($A89="",0,SUMPRODUCT(((($C$5:$C$64=$A89)+($D$5:$D$64=$A89)+($E$5:$E$64=$A89)+($F$5:$F$64=$A89))&gt;0)*JS$5:JS$64))</f>
        <v>0</v>
      </c>
      <c r="JT89" s="21" t="n">
        <f aca="false">IF($A89="",0,SUMPRODUCT(((($C$5:$C$64=$A89)+($D$5:$D$64=$A89)+($E$5:$E$64=$A89)+($F$5:$F$64=$A89))&gt;0)*JT$5:JT$64))</f>
        <v>0</v>
      </c>
      <c r="JU89" s="21" t="n">
        <f aca="false">IF($A89="",0,SUMPRODUCT(((($C$5:$C$64=$A89)+($D$5:$D$64=$A89)+($E$5:$E$64=$A89)+($F$5:$F$64=$A89))&gt;0)*JU$5:JU$64))</f>
        <v>0</v>
      </c>
      <c r="JV89" s="21" t="n">
        <f aca="false">IF($A89="",0,SUMPRODUCT(((($C$5:$C$64=$A89)+($D$5:$D$64=$A89)+($E$5:$E$64=$A89)+($F$5:$F$64=$A89))&gt;0)*JV$5:JV$64))</f>
        <v>0</v>
      </c>
      <c r="JW89" s="21" t="n">
        <f aca="false">IF($A89="",0,SUMPRODUCT(((($C$5:$C$64=$A89)+($D$5:$D$64=$A89)+($E$5:$E$64=$A89)+($F$5:$F$64=$A89))&gt;0)*JW$5:JW$64))</f>
        <v>0</v>
      </c>
      <c r="JX89" s="21" t="n">
        <f aca="false">IF($A89="",0,SUMPRODUCT(((($C$5:$C$64=$A89)+($D$5:$D$64=$A89)+($E$5:$E$64=$A89)+($F$5:$F$64=$A89))&gt;0)*JX$5:JX$64))</f>
        <v>0</v>
      </c>
      <c r="JY89" s="21" t="n">
        <f aca="false">IF($A89="",0,SUMPRODUCT(((($C$5:$C$64=$A89)+($D$5:$D$64=$A89)+($E$5:$E$64=$A89)+($F$5:$F$64=$A89))&gt;0)*JY$5:JY$64))</f>
        <v>0</v>
      </c>
      <c r="JZ89" s="21" t="n">
        <f aca="false">IF($A89="",0,SUMPRODUCT(((($C$5:$C$64=$A89)+($D$5:$D$64=$A89)+($E$5:$E$64=$A89)+($F$5:$F$64=$A89))&gt;0)*JZ$5:JZ$64))</f>
        <v>0</v>
      </c>
      <c r="KA89" s="21" t="n">
        <f aca="false">IF($A89="",0,SUMPRODUCT(((($C$5:$C$64=$A89)+($D$5:$D$64=$A89)+($E$5:$E$64=$A89)+($F$5:$F$64=$A89))&gt;0)*KA$5:KA$64))</f>
        <v>0</v>
      </c>
      <c r="KB89" s="21" t="n">
        <f aca="false">IF($A89="",0,SUMPRODUCT(((($C$5:$C$64=$A89)+($D$5:$D$64=$A89)+($E$5:$E$64=$A89)+($F$5:$F$64=$A89))&gt;0)*KB$5:KB$64))</f>
        <v>0</v>
      </c>
      <c r="KC89" s="21" t="n">
        <f aca="false">IF($A89="",0,SUMPRODUCT(((($C$5:$C$64=$A89)+($D$5:$D$64=$A89)+($E$5:$E$64=$A89)+($F$5:$F$64=$A89))&gt;0)*KC$5:KC$64))</f>
        <v>0</v>
      </c>
      <c r="KD89" s="21" t="n">
        <f aca="false">IF($A89="",0,SUMPRODUCT(((($C$5:$C$64=$A89)+($D$5:$D$64=$A89)+($E$5:$E$64=$A89)+($F$5:$F$64=$A89))&gt;0)*KD$5:KD$64))</f>
        <v>0</v>
      </c>
      <c r="KE89" s="21" t="n">
        <f aca="false">IF($A89="",0,SUMPRODUCT(((($C$5:$C$64=$A89)+($D$5:$D$64=$A89)+($E$5:$E$64=$A89)+($F$5:$F$64=$A89))&gt;0)*KE$5:KE$64))</f>
        <v>0</v>
      </c>
      <c r="KF89" s="21" t="n">
        <f aca="false">IF($A89="",0,SUMPRODUCT(((($C$5:$C$64=$A89)+($D$5:$D$64=$A89)+($E$5:$E$64=$A89)+($F$5:$F$64=$A89))&gt;0)*KF$5:KF$64))</f>
        <v>0</v>
      </c>
      <c r="KG89" s="21" t="n">
        <f aca="false">IF($A89="",0,SUMPRODUCT(((($C$5:$C$64=$A89)+($D$5:$D$64=$A89)+($E$5:$E$64=$A89)+($F$5:$F$64=$A89))&gt;0)*KG$5:KG$64))</f>
        <v>0</v>
      </c>
      <c r="KH89" s="21" t="n">
        <f aca="false">IF($A89="",0,SUMPRODUCT(((($C$5:$C$64=$A89)+($D$5:$D$64=$A89)+($E$5:$E$64=$A89)+($F$5:$F$64=$A89))&gt;0)*KH$5:KH$64))</f>
        <v>0</v>
      </c>
      <c r="KI89" s="21" t="n">
        <f aca="false">IF($A89="",0,SUMPRODUCT(((($C$5:$C$64=$A89)+($D$5:$D$64=$A89)+($E$5:$E$64=$A89)+($F$5:$F$64=$A89))&gt;0)*KI$5:KI$64))</f>
        <v>0</v>
      </c>
      <c r="KJ89" s="21" t="n">
        <f aca="false">IF($A89="",0,SUMPRODUCT(((($C$5:$C$64=$A89)+($D$5:$D$64=$A89)+($E$5:$E$64=$A89)+($F$5:$F$64=$A89))&gt;0)*KJ$5:KJ$64))</f>
        <v>0</v>
      </c>
      <c r="KK89" s="21" t="n">
        <f aca="false">IF($A89="",0,SUMPRODUCT(((($C$5:$C$64=$A89)+($D$5:$D$64=$A89)+($E$5:$E$64=$A89)+($F$5:$F$64=$A89))&gt;0)*KK$5:KK$64))</f>
        <v>0</v>
      </c>
      <c r="KL89" s="21" t="n">
        <f aca="false">IF($A89="",0,SUMPRODUCT(((($C$5:$C$64=$A89)+($D$5:$D$64=$A89)+($E$5:$E$64=$A89)+($F$5:$F$64=$A89))&gt;0)*KL$5:KL$64))</f>
        <v>0</v>
      </c>
      <c r="KM89" s="21" t="n">
        <f aca="false">IF($A89="",0,SUMPRODUCT(((($C$5:$C$64=$A89)+($D$5:$D$64=$A89)+($E$5:$E$64=$A89)+($F$5:$F$64=$A89))&gt;0)*KM$5:KM$64))</f>
        <v>0</v>
      </c>
      <c r="KN89" s="21" t="n">
        <f aca="false">IF($A89="",0,SUMPRODUCT(((($C$5:$C$64=$A89)+($D$5:$D$64=$A89)+($E$5:$E$64=$A89)+($F$5:$F$64=$A89))&gt;0)*KN$5:KN$64))</f>
        <v>0</v>
      </c>
      <c r="KO89" s="21" t="n">
        <f aca="false">IF($A89="",0,SUMPRODUCT(((($C$5:$C$64=$A89)+($D$5:$D$64=$A89)+($E$5:$E$64=$A89)+($F$5:$F$64=$A89))&gt;0)*KO$5:KO$64))</f>
        <v>0</v>
      </c>
      <c r="KP89" s="21" t="n">
        <f aca="false">IF($A89="",0,SUMPRODUCT(((($C$5:$C$64=$A89)+($D$5:$D$64=$A89)+($E$5:$E$64=$A89)+($F$5:$F$64=$A89))&gt;0)*KP$5:KP$64))</f>
        <v>0</v>
      </c>
      <c r="KQ89" s="21" t="n">
        <f aca="false">IF($A89="",0,SUMPRODUCT(((($C$5:$C$64=$A89)+($D$5:$D$64=$A89)+($E$5:$E$64=$A89)+($F$5:$F$64=$A89))&gt;0)*KQ$5:KQ$64))</f>
        <v>0</v>
      </c>
      <c r="KR89" s="21" t="n">
        <f aca="false">IF($A89="",0,SUMPRODUCT(((($C$5:$C$64=$A89)+($D$5:$D$64=$A89)+($E$5:$E$64=$A89)+($F$5:$F$64=$A89))&gt;0)*KR$5:KR$64))</f>
        <v>0</v>
      </c>
      <c r="KS89" s="21" t="n">
        <f aca="false">IF($A89="",0,SUMPRODUCT(((($C$5:$C$64=$A89)+($D$5:$D$64=$A89)+($E$5:$E$64=$A89)+($F$5:$F$64=$A89))&gt;0)*KS$5:KS$64))</f>
        <v>0</v>
      </c>
      <c r="KT89" s="21" t="n">
        <f aca="false">IF($A89="",0,SUMPRODUCT(((($C$5:$C$64=$A89)+($D$5:$D$64=$A89)+($E$5:$E$64=$A89)+($F$5:$F$64=$A89))&gt;0)*KT$5:KT$64))</f>
        <v>0</v>
      </c>
      <c r="KU89" s="21" t="n">
        <f aca="false">IF($A89="",0,SUMPRODUCT(((($C$5:$C$64=$A89)+($D$5:$D$64=$A89)+($E$5:$E$64=$A89)+($F$5:$F$64=$A89))&gt;0)*KU$5:KU$64))</f>
        <v>0</v>
      </c>
      <c r="KV89" s="21" t="n">
        <f aca="false">IF($A89="",0,SUMPRODUCT(((($C$5:$C$64=$A89)+($D$5:$D$64=$A89)+($E$5:$E$64=$A89)+($F$5:$F$64=$A89))&gt;0)*KV$5:KV$64))</f>
        <v>0</v>
      </c>
      <c r="KW89" s="21" t="n">
        <f aca="false">IF($A89="",0,SUMPRODUCT(((($C$5:$C$64=$A89)+($D$5:$D$64=$A89)+($E$5:$E$64=$A89)+($F$5:$F$64=$A89))&gt;0)*KW$5:KW$64))</f>
        <v>0</v>
      </c>
      <c r="KX89" s="21" t="n">
        <f aca="false">IF($A89="",0,SUMPRODUCT(((($C$5:$C$64=$A89)+($D$5:$D$64=$A89)+($E$5:$E$64=$A89)+($F$5:$F$64=$A89))&gt;0)*KX$5:KX$64))</f>
        <v>0</v>
      </c>
      <c r="KY89" s="21" t="n">
        <f aca="false">IF($A89="",0,SUMPRODUCT(((($C$5:$C$64=$A89)+($D$5:$D$64=$A89)+($E$5:$E$64=$A89)+($F$5:$F$64=$A89))&gt;0)*KY$5:KY$64))</f>
        <v>0</v>
      </c>
      <c r="KZ89" s="21" t="n">
        <f aca="false">IF($A89="",0,SUMPRODUCT(((($C$5:$C$64=$A89)+($D$5:$D$64=$A89)+($E$5:$E$64=$A89)+($F$5:$F$64=$A89))&gt;0)*KZ$5:KZ$64))</f>
        <v>0</v>
      </c>
      <c r="LA89" s="21" t="n">
        <f aca="false">IF($A89="",0,SUMPRODUCT(((($C$5:$C$64=$A89)+($D$5:$D$64=$A89)+($E$5:$E$64=$A89)+($F$5:$F$64=$A89))&gt;0)*LA$5:LA$64))</f>
        <v>0</v>
      </c>
      <c r="LB89" s="21" t="n">
        <f aca="false">IF($A89="",0,SUMPRODUCT(((($C$5:$C$64=$A89)+($D$5:$D$64=$A89)+($E$5:$E$64=$A89)+($F$5:$F$64=$A89))&gt;0)*LB$5:LB$64))</f>
        <v>0</v>
      </c>
      <c r="LC89" s="21" t="n">
        <f aca="false">IF($A89="",0,SUMPRODUCT(((($C$5:$C$64=$A89)+($D$5:$D$64=$A89)+($E$5:$E$64=$A89)+($F$5:$F$64=$A89))&gt;0)*LC$5:LC$64))</f>
        <v>0</v>
      </c>
      <c r="LD89" s="21" t="n">
        <f aca="false">IF($A89="",0,SUMPRODUCT(((($C$5:$C$64=$A89)+($D$5:$D$64=$A89)+($E$5:$E$64=$A89)+($F$5:$F$64=$A89))&gt;0)*LD$5:LD$64))</f>
        <v>0</v>
      </c>
      <c r="LE89" s="21" t="n">
        <f aca="false">IF($A89="",0,SUMPRODUCT(((($C$5:$C$64=$A89)+($D$5:$D$64=$A89)+($E$5:$E$64=$A89)+($F$5:$F$64=$A89))&gt;0)*LE$5:LE$64))</f>
        <v>0</v>
      </c>
      <c r="LF89" s="21" t="n">
        <f aca="false">IF($A89="",0,SUMPRODUCT(((($C$5:$C$64=$A89)+($D$5:$D$64=$A89)+($E$5:$E$64=$A89)+($F$5:$F$64=$A89))&gt;0)*LF$5:LF$64))</f>
        <v>0</v>
      </c>
      <c r="LG89" s="21" t="n">
        <f aca="false">IF($A89="",0,SUMPRODUCT(((($C$5:$C$64=$A89)+($D$5:$D$64=$A89)+($E$5:$E$64=$A89)+($F$5:$F$64=$A89))&gt;0)*LG$5:LG$64))</f>
        <v>0</v>
      </c>
      <c r="LH89" s="21" t="n">
        <f aca="false">IF($A89="",0,SUMPRODUCT(((($C$5:$C$64=$A89)+($D$5:$D$64=$A89)+($E$5:$E$64=$A89)+($F$5:$F$64=$A89))&gt;0)*LH$5:LH$64))</f>
        <v>0</v>
      </c>
      <c r="LI89" s="21" t="n">
        <f aca="false">IF($A89="",0,SUMPRODUCT(((($C$5:$C$64=$A89)+($D$5:$D$64=$A89)+($E$5:$E$64=$A89)+($F$5:$F$64=$A89))&gt;0)*LI$5:LI$64))</f>
        <v>0</v>
      </c>
      <c r="LJ89" s="21" t="n">
        <f aca="false">IF($A89="",0,SUMPRODUCT(((($C$5:$C$64=$A89)+($D$5:$D$64=$A89)+($E$5:$E$64=$A89)+($F$5:$F$64=$A89))&gt;0)*LJ$5:LJ$64))</f>
        <v>0</v>
      </c>
      <c r="LK89" s="21" t="n">
        <f aca="false">IF($A89="",0,SUMPRODUCT(((($C$5:$C$64=$A89)+($D$5:$D$64=$A89)+($E$5:$E$64=$A89)+($F$5:$F$64=$A89))&gt;0)*LK$5:LK$64))</f>
        <v>0</v>
      </c>
      <c r="LL89" s="21" t="n">
        <f aca="false">IF($A89="",0,SUMPRODUCT(((($C$5:$C$64=$A89)+($D$5:$D$64=$A89)+($E$5:$E$64=$A89)+($F$5:$F$64=$A89))&gt;0)*LL$5:LL$64))</f>
        <v>0</v>
      </c>
      <c r="LM89" s="21" t="n">
        <f aca="false">IF($A89="",0,SUMPRODUCT(((($C$5:$C$64=$A89)+($D$5:$D$64=$A89)+($E$5:$E$64=$A89)+($F$5:$F$64=$A89))&gt;0)*LM$5:LM$64))</f>
        <v>0</v>
      </c>
      <c r="LN89" s="21" t="n">
        <f aca="false">IF($A89="",0,SUMPRODUCT(((($C$5:$C$64=$A89)+($D$5:$D$64=$A89)+($E$5:$E$64=$A89)+($F$5:$F$64=$A89))&gt;0)*LN$5:LN$64))</f>
        <v>0</v>
      </c>
      <c r="LO89" s="21" t="n">
        <f aca="false">IF($A89="",0,SUMPRODUCT(((($C$5:$C$64=$A89)+($D$5:$D$64=$A89)+($E$5:$E$64=$A89)+($F$5:$F$64=$A89))&gt;0)*LO$5:LO$64))</f>
        <v>0</v>
      </c>
      <c r="LP89" s="21" t="n">
        <f aca="false">IF($A89="",0,SUMPRODUCT(((($C$5:$C$64=$A89)+($D$5:$D$64=$A89)+($E$5:$E$64=$A89)+($F$5:$F$64=$A89))&gt;0)*LP$5:LP$64))</f>
        <v>0</v>
      </c>
      <c r="LQ89" s="21" t="n">
        <f aca="false">IF($A89="",0,SUMPRODUCT(((($C$5:$C$64=$A89)+($D$5:$D$64=$A89)+($E$5:$E$64=$A89)+($F$5:$F$64=$A89))&gt;0)*LQ$5:LQ$64))</f>
        <v>0</v>
      </c>
      <c r="LR89" s="21" t="n">
        <f aca="false">IF($A89="",0,SUMPRODUCT(((($C$5:$C$64=$A89)+($D$5:$D$64=$A89)+($E$5:$E$64=$A89)+($F$5:$F$64=$A89))&gt;0)*LR$5:LR$64))</f>
        <v>0</v>
      </c>
      <c r="LS89" s="21" t="n">
        <f aca="false">IF($A89="",0,SUMPRODUCT(((($C$5:$C$64=$A89)+($D$5:$D$64=$A89)+($E$5:$E$64=$A89)+($F$5:$F$64=$A89))&gt;0)*LS$5:LS$64))</f>
        <v>0</v>
      </c>
      <c r="LT89" s="21" t="n">
        <f aca="false">IF($A89="",0,SUMPRODUCT(((($C$5:$C$64=$A89)+($D$5:$D$64=$A89)+($E$5:$E$64=$A89)+($F$5:$F$64=$A89))&gt;0)*LT$5:LT$64))</f>
        <v>0</v>
      </c>
      <c r="LU89" s="21" t="n">
        <f aca="false">IF($A89="",0,SUMPRODUCT(((($C$5:$C$64=$A89)+($D$5:$D$64=$A89)+($E$5:$E$64=$A89)+($F$5:$F$64=$A89))&gt;0)*LU$5:LU$64))</f>
        <v>0</v>
      </c>
      <c r="LV89" s="21" t="n">
        <f aca="false">IF($A89="",0,SUMPRODUCT(((($C$5:$C$64=$A89)+($D$5:$D$64=$A89)+($E$5:$E$64=$A89)+($F$5:$F$64=$A89))&gt;0)*LV$5:LV$64))</f>
        <v>0</v>
      </c>
      <c r="LW89" s="21" t="n">
        <f aca="false">IF($A89="",0,SUMPRODUCT(((($C$5:$C$64=$A89)+($D$5:$D$64=$A89)+($E$5:$E$64=$A89)+($F$5:$F$64=$A89))&gt;0)*LW$5:LW$64))</f>
        <v>0</v>
      </c>
      <c r="LX89" s="21" t="n">
        <f aca="false">IF($A89="",0,SUMPRODUCT(((($C$5:$C$64=$A89)+($D$5:$D$64=$A89)+($E$5:$E$64=$A89)+($F$5:$F$64=$A89))&gt;0)*LX$5:LX$64))</f>
        <v>0</v>
      </c>
      <c r="LY89" s="21" t="n">
        <f aca="false">IF($A89="",0,SUMPRODUCT(((($C$5:$C$64=$A89)+($D$5:$D$64=$A89)+($E$5:$E$64=$A89)+($F$5:$F$64=$A89))&gt;0)*LY$5:LY$64))</f>
        <v>0</v>
      </c>
      <c r="LZ89" s="21" t="n">
        <f aca="false">IF($A89="",0,SUMPRODUCT(((($C$5:$C$64=$A89)+($D$5:$D$64=$A89)+($E$5:$E$64=$A89)+($F$5:$F$64=$A89))&gt;0)*LZ$5:LZ$64))</f>
        <v>0</v>
      </c>
      <c r="MA89" s="21" t="n">
        <f aca="false">IF($A89="",0,SUMPRODUCT(((($C$5:$C$64=$A89)+($D$5:$D$64=$A89)+($E$5:$E$64=$A89)+($F$5:$F$64=$A89))&gt;0)*MA$5:MA$64))</f>
        <v>0</v>
      </c>
      <c r="MB89" s="21" t="n">
        <f aca="false">IF($A89="",0,SUMPRODUCT(((($C$5:$C$64=$A89)+($D$5:$D$64=$A89)+($E$5:$E$64=$A89)+($F$5:$F$64=$A89))&gt;0)*MB$5:MB$64))</f>
        <v>0</v>
      </c>
      <c r="MC89" s="21" t="n">
        <f aca="false">IF($A89="",0,SUMPRODUCT(((($C$5:$C$64=$A89)+($D$5:$D$64=$A89)+($E$5:$E$64=$A89)+($F$5:$F$64=$A89))&gt;0)*MC$5:MC$64))</f>
        <v>0</v>
      </c>
      <c r="MD89" s="21" t="n">
        <f aca="false">IF($A89="",0,SUMPRODUCT(((($C$5:$C$64=$A89)+($D$5:$D$64=$A89)+($E$5:$E$64=$A89)+($F$5:$F$64=$A89))&gt;0)*MD$5:MD$64))</f>
        <v>0</v>
      </c>
      <c r="ME89" s="21" t="n">
        <f aca="false">IF($A89="",0,SUMPRODUCT(((($C$5:$C$64=$A89)+($D$5:$D$64=$A89)+($E$5:$E$64=$A89)+($F$5:$F$64=$A89))&gt;0)*ME$5:ME$64))</f>
        <v>0</v>
      </c>
      <c r="MF89" s="21" t="n">
        <f aca="false">IF($A89="",0,SUMPRODUCT(((($C$5:$C$64=$A89)+($D$5:$D$64=$A89)+($E$5:$E$64=$A89)+($F$5:$F$64=$A89))&gt;0)*MF$5:MF$64))</f>
        <v>0</v>
      </c>
      <c r="MG89" s="21" t="n">
        <f aca="false">IF($A89="",0,SUMPRODUCT(((($C$5:$C$64=$A89)+($D$5:$D$64=$A89)+($E$5:$E$64=$A89)+($F$5:$F$64=$A89))&gt;0)*MG$5:MG$64))</f>
        <v>0</v>
      </c>
      <c r="MH89" s="21" t="n">
        <f aca="false">IF($A89="",0,SUMPRODUCT(((($C$5:$C$64=$A89)+($D$5:$D$64=$A89)+($E$5:$E$64=$A89)+($F$5:$F$64=$A89))&gt;0)*MH$5:MH$64))</f>
        <v>0</v>
      </c>
      <c r="MI89" s="21" t="n">
        <f aca="false">IF($A89="",0,SUMPRODUCT(((($C$5:$C$64=$A89)+($D$5:$D$64=$A89)+($E$5:$E$64=$A89)+($F$5:$F$64=$A89))&gt;0)*MI$5:MI$64))</f>
        <v>0</v>
      </c>
      <c r="MJ89" s="21" t="n">
        <f aca="false">IF($A89="",0,SUMPRODUCT(((($C$5:$C$64=$A89)+($D$5:$D$64=$A89)+($E$5:$E$64=$A89)+($F$5:$F$64=$A89))&gt;0)*MJ$5:MJ$64))</f>
        <v>0</v>
      </c>
      <c r="MK89" s="21" t="n">
        <f aca="false">IF($A89="",0,SUMPRODUCT(((($C$5:$C$64=$A89)+($D$5:$D$64=$A89)+($E$5:$E$64=$A89)+($F$5:$F$64=$A89))&gt;0)*MK$5:MK$64))</f>
        <v>0</v>
      </c>
      <c r="ML89" s="21" t="n">
        <f aca="false">IF($A89="",0,SUMPRODUCT(((($C$5:$C$64=$A89)+($D$5:$D$64=$A89)+($E$5:$E$64=$A89)+($F$5:$F$64=$A89))&gt;0)*ML$5:ML$64))</f>
        <v>0</v>
      </c>
      <c r="MM89" s="21" t="n">
        <f aca="false">IF($A89="",0,SUMPRODUCT(((($C$5:$C$64=$A89)+($D$5:$D$64=$A89)+($E$5:$E$64=$A89)+($F$5:$F$64=$A89))&gt;0)*MM$5:MM$64))</f>
        <v>0</v>
      </c>
      <c r="MN89" s="21" t="n">
        <f aca="false">IF($A89="",0,SUMPRODUCT(((($C$5:$C$64=$A89)+($D$5:$D$64=$A89)+($E$5:$E$64=$A89)+($F$5:$F$64=$A89))&gt;0)*MN$5:MN$64))</f>
        <v>0</v>
      </c>
      <c r="MO89" s="21" t="n">
        <f aca="false">IF($A89="",0,SUMPRODUCT(((($C$5:$C$64=$A89)+($D$5:$D$64=$A89)+($E$5:$E$64=$A89)+($F$5:$F$64=$A89))&gt;0)*MO$5:MO$64))</f>
        <v>0</v>
      </c>
      <c r="MP89" s="21" t="n">
        <f aca="false">IF($A89="",0,SUMPRODUCT(((($C$5:$C$64=$A89)+($D$5:$D$64=$A89)+($E$5:$E$64=$A89)+($F$5:$F$64=$A89))&gt;0)*MP$5:MP$64))</f>
        <v>0</v>
      </c>
      <c r="MQ89" s="21" t="n">
        <f aca="false">IF($A89="",0,SUMPRODUCT(((($C$5:$C$64=$A89)+($D$5:$D$64=$A89)+($E$5:$E$64=$A89)+($F$5:$F$64=$A89))&gt;0)*MQ$5:MQ$64))</f>
        <v>0</v>
      </c>
      <c r="MR89" s="21" t="n">
        <f aca="false">IF($A89="",0,SUMPRODUCT(((($C$5:$C$64=$A89)+($D$5:$D$64=$A89)+($E$5:$E$64=$A89)+($F$5:$F$64=$A89))&gt;0)*MR$5:MR$64))</f>
        <v>0</v>
      </c>
      <c r="MS89" s="21" t="n">
        <f aca="false">IF($A89="",0,SUMPRODUCT(((($C$5:$C$64=$A89)+($D$5:$D$64=$A89)+($E$5:$E$64=$A89)+($F$5:$F$64=$A89))&gt;0)*MS$5:MS$64))</f>
        <v>0</v>
      </c>
      <c r="MT89" s="21" t="n">
        <f aca="false">IF($A89="",0,SUMPRODUCT(((($C$5:$C$64=$A89)+($D$5:$D$64=$A89)+($E$5:$E$64=$A89)+($F$5:$F$64=$A89))&gt;0)*MT$5:MT$64))</f>
        <v>0</v>
      </c>
      <c r="MU89" s="21" t="n">
        <f aca="false">IF($A89="",0,SUMPRODUCT(((($C$5:$C$64=$A89)+($D$5:$D$64=$A89)+($E$5:$E$64=$A89)+($F$5:$F$64=$A89))&gt;0)*MU$5:MU$64))</f>
        <v>0</v>
      </c>
      <c r="MV89" s="21" t="n">
        <f aca="false">IF($A89="",0,SUMPRODUCT(((($C$5:$C$64=$A89)+($D$5:$D$64=$A89)+($E$5:$E$64=$A89)+($F$5:$F$64=$A89))&gt;0)*MV$5:MV$64))</f>
        <v>0</v>
      </c>
      <c r="MW89" s="21" t="n">
        <f aca="false">IF($A89="",0,SUMPRODUCT(((($C$5:$C$64=$A89)+($D$5:$D$64=$A89)+($E$5:$E$64=$A89)+($F$5:$F$64=$A89))&gt;0)*MW$5:MW$64))</f>
        <v>0</v>
      </c>
      <c r="MX89" s="21" t="n">
        <f aca="false">IF($A89="",0,SUMPRODUCT(((($C$5:$C$64=$A89)+($D$5:$D$64=$A89)+($E$5:$E$64=$A89)+($F$5:$F$64=$A89))&gt;0)*MX$5:MX$64))</f>
        <v>0</v>
      </c>
      <c r="MY89" s="21" t="n">
        <f aca="false">IF($A89="",0,SUMPRODUCT(((($C$5:$C$64=$A89)+($D$5:$D$64=$A89)+($E$5:$E$64=$A89)+($F$5:$F$64=$A89))&gt;0)*MY$5:MY$64))</f>
        <v>0</v>
      </c>
      <c r="MZ89" s="21" t="n">
        <f aca="false">IF($A89="",0,SUMPRODUCT(((($C$5:$C$64=$A89)+($D$5:$D$64=$A89)+($E$5:$E$64=$A89)+($F$5:$F$64=$A89))&gt;0)*MZ$5:MZ$64))</f>
        <v>0</v>
      </c>
      <c r="NA89" s="21" t="n">
        <f aca="false">IF($A89="",0,SUMPRODUCT(((($C$5:$C$64=$A89)+($D$5:$D$64=$A89)+($E$5:$E$64=$A89)+($F$5:$F$64=$A89))&gt;0)*NA$5:NA$64))</f>
        <v>0</v>
      </c>
      <c r="NB89" s="21" t="n">
        <f aca="false">IF($A89="",0,SUMPRODUCT(((($C$5:$C$64=$A89)+($D$5:$D$64=$A89)+($E$5:$E$64=$A89)+($F$5:$F$64=$A89))&gt;0)*NB$5:NB$64))</f>
        <v>0</v>
      </c>
      <c r="NC89" s="21" t="n">
        <f aca="false">IF($A89="",0,SUMPRODUCT(((($C$5:$C$64=$A89)+($D$5:$D$64=$A89)+($E$5:$E$64=$A89)+($F$5:$F$64=$A89))&gt;0)*NC$5:NC$64))</f>
        <v>0</v>
      </c>
      <c r="ND89" s="21" t="n">
        <f aca="false">IF($A89="",0,SUMPRODUCT(((($C$5:$C$64=$A89)+($D$5:$D$64=$A89)+($E$5:$E$64=$A89)+($F$5:$F$64=$A89))&gt;0)*ND$5:ND$64))</f>
        <v>0</v>
      </c>
      <c r="NE89" s="21" t="n">
        <f aca="false">IF($A89="",0,SUMPRODUCT(((($C$5:$C$64=$A89)+($D$5:$D$64=$A89)+($E$5:$E$64=$A89)+($F$5:$F$64=$A89))&gt;0)*NE$5:NE$64))</f>
        <v>0</v>
      </c>
      <c r="NF89" s="21" t="n">
        <f aca="false">IF($A89="",0,SUMPRODUCT(((($C$5:$C$64=$A89)+($D$5:$D$64=$A89)+($E$5:$E$64=$A89)+($F$5:$F$64=$A89))&gt;0)*NF$5:NF$64))</f>
        <v>0</v>
      </c>
      <c r="NG89" s="21" t="n">
        <f aca="false">IF($A89="",0,SUMPRODUCT(((($C$5:$C$64=$A89)+($D$5:$D$64=$A89)+($E$5:$E$64=$A89)+($F$5:$F$64=$A89))&gt;0)*NG$5:NG$64))</f>
        <v>0</v>
      </c>
      <c r="NH89" s="21" t="n">
        <f aca="false">IF($A89="",0,SUMPRODUCT(((($C$5:$C$64=$A89)+($D$5:$D$64=$A89)+($E$5:$E$64=$A89)+($F$5:$F$64=$A89))&gt;0)*NH$5:NH$64))</f>
        <v>0</v>
      </c>
    </row>
    <row r="90" customFormat="false" ht="15" hidden="false" customHeight="false" outlineLevel="0" collapsed="false">
      <c r="A90" s="6" t="str">
        <f aca="false">IF(Einstellungen!E16="","",Einstellungen!E16)</f>
        <v/>
      </c>
      <c r="B90" s="20" t="n">
        <f aca="false">IF(Einstellungen!F16="",999,Einstellungen!F16)</f>
        <v>999</v>
      </c>
      <c r="C90" s="5" t="str">
        <f aca="false">Einstellungen!G16</f>
        <v/>
      </c>
      <c r="D90" s="5"/>
      <c r="E90" s="5"/>
      <c r="F90" s="5"/>
      <c r="G90" s="21" t="n">
        <f aca="false">IF($A90="",0,SUMPRODUCT(((($C$5:$C$64=$A90)+($D$5:$D$64=$A90)+($E$5:$E$64=$A90)+($F$5:$F$64=$A90))&gt;0)*G$5:G$64))</f>
        <v>0</v>
      </c>
      <c r="H90" s="21" t="n">
        <f aca="false">IF($A90="",0,SUMPRODUCT(((($C$5:$C$64=$A90)+($D$5:$D$64=$A90)+($E$5:$E$64=$A90)+($F$5:$F$64=$A90))&gt;0)*H$5:H$64))</f>
        <v>0</v>
      </c>
      <c r="I90" s="21" t="n">
        <f aca="false">IF($A90="",0,SUMPRODUCT(((($C$5:$C$64=$A90)+($D$5:$D$64=$A90)+($E$5:$E$64=$A90)+($F$5:$F$64=$A90))&gt;0)*I$5:I$64))</f>
        <v>0</v>
      </c>
      <c r="J90" s="21" t="n">
        <f aca="false">IF($A90="",0,SUMPRODUCT(((($C$5:$C$64=$A90)+($D$5:$D$64=$A90)+($E$5:$E$64=$A90)+($F$5:$F$64=$A90))&gt;0)*J$5:J$64))</f>
        <v>0</v>
      </c>
      <c r="K90" s="21" t="n">
        <f aca="false">IF($A90="",0,SUMPRODUCT(((($C$5:$C$64=$A90)+($D$5:$D$64=$A90)+($E$5:$E$64=$A90)+($F$5:$F$64=$A90))&gt;0)*K$5:K$64))</f>
        <v>0</v>
      </c>
      <c r="L90" s="21" t="n">
        <f aca="false">IF($A90="",0,SUMPRODUCT(((($C$5:$C$64=$A90)+($D$5:$D$64=$A90)+($E$5:$E$64=$A90)+($F$5:$F$64=$A90))&gt;0)*L$5:L$64))</f>
        <v>0</v>
      </c>
      <c r="M90" s="21" t="n">
        <f aca="false">IF($A90="",0,SUMPRODUCT(((($C$5:$C$64=$A90)+($D$5:$D$64=$A90)+($E$5:$E$64=$A90)+($F$5:$F$64=$A90))&gt;0)*M$5:M$64))</f>
        <v>0</v>
      </c>
      <c r="N90" s="21" t="n">
        <f aca="false">IF($A90="",0,SUMPRODUCT(((($C$5:$C$64=$A90)+($D$5:$D$64=$A90)+($E$5:$E$64=$A90)+($F$5:$F$64=$A90))&gt;0)*N$5:N$64))</f>
        <v>0</v>
      </c>
      <c r="O90" s="21" t="n">
        <f aca="false">IF($A90="",0,SUMPRODUCT(((($C$5:$C$64=$A90)+($D$5:$D$64=$A90)+($E$5:$E$64=$A90)+($F$5:$F$64=$A90))&gt;0)*O$5:O$64))</f>
        <v>0</v>
      </c>
      <c r="P90" s="21" t="n">
        <f aca="false">IF($A90="",0,SUMPRODUCT(((($C$5:$C$64=$A90)+($D$5:$D$64=$A90)+($E$5:$E$64=$A90)+($F$5:$F$64=$A90))&gt;0)*P$5:P$64))</f>
        <v>0</v>
      </c>
      <c r="Q90" s="21" t="n">
        <f aca="false">IF($A90="",0,SUMPRODUCT(((($C$5:$C$64=$A90)+($D$5:$D$64=$A90)+($E$5:$E$64=$A90)+($F$5:$F$64=$A90))&gt;0)*Q$5:Q$64))</f>
        <v>0</v>
      </c>
      <c r="R90" s="21" t="n">
        <f aca="false">IF($A90="",0,SUMPRODUCT(((($C$5:$C$64=$A90)+($D$5:$D$64=$A90)+($E$5:$E$64=$A90)+($F$5:$F$64=$A90))&gt;0)*R$5:R$64))</f>
        <v>0</v>
      </c>
      <c r="S90" s="21" t="n">
        <f aca="false">IF($A90="",0,SUMPRODUCT(((($C$5:$C$64=$A90)+($D$5:$D$64=$A90)+($E$5:$E$64=$A90)+($F$5:$F$64=$A90))&gt;0)*S$5:S$64))</f>
        <v>0</v>
      </c>
      <c r="T90" s="21" t="n">
        <f aca="false">IF($A90="",0,SUMPRODUCT(((($C$5:$C$64=$A90)+($D$5:$D$64=$A90)+($E$5:$E$64=$A90)+($F$5:$F$64=$A90))&gt;0)*T$5:T$64))</f>
        <v>0</v>
      </c>
      <c r="U90" s="21" t="n">
        <f aca="false">IF($A90="",0,SUMPRODUCT(((($C$5:$C$64=$A90)+($D$5:$D$64=$A90)+($E$5:$E$64=$A90)+($F$5:$F$64=$A90))&gt;0)*U$5:U$64))</f>
        <v>0</v>
      </c>
      <c r="V90" s="21" t="n">
        <f aca="false">IF($A90="",0,SUMPRODUCT(((($C$5:$C$64=$A90)+($D$5:$D$64=$A90)+($E$5:$E$64=$A90)+($F$5:$F$64=$A90))&gt;0)*V$5:V$64))</f>
        <v>0</v>
      </c>
      <c r="W90" s="21" t="n">
        <f aca="false">IF($A90="",0,SUMPRODUCT(((($C$5:$C$64=$A90)+($D$5:$D$64=$A90)+($E$5:$E$64=$A90)+($F$5:$F$64=$A90))&gt;0)*W$5:W$64))</f>
        <v>0</v>
      </c>
      <c r="X90" s="21" t="n">
        <f aca="false">IF($A90="",0,SUMPRODUCT(((($C$5:$C$64=$A90)+($D$5:$D$64=$A90)+($E$5:$E$64=$A90)+($F$5:$F$64=$A90))&gt;0)*X$5:X$64))</f>
        <v>0</v>
      </c>
      <c r="Y90" s="21" t="n">
        <f aca="false">IF($A90="",0,SUMPRODUCT(((($C$5:$C$64=$A90)+($D$5:$D$64=$A90)+($E$5:$E$64=$A90)+($F$5:$F$64=$A90))&gt;0)*Y$5:Y$64))</f>
        <v>0</v>
      </c>
      <c r="Z90" s="21" t="n">
        <f aca="false">IF($A90="",0,SUMPRODUCT(((($C$5:$C$64=$A90)+($D$5:$D$64=$A90)+($E$5:$E$64=$A90)+($F$5:$F$64=$A90))&gt;0)*Z$5:Z$64))</f>
        <v>0</v>
      </c>
      <c r="AA90" s="21" t="n">
        <f aca="false">IF($A90="",0,SUMPRODUCT(((($C$5:$C$64=$A90)+($D$5:$D$64=$A90)+($E$5:$E$64=$A90)+($F$5:$F$64=$A90))&gt;0)*AA$5:AA$64))</f>
        <v>0</v>
      </c>
      <c r="AB90" s="21" t="n">
        <f aca="false">IF($A90="",0,SUMPRODUCT(((($C$5:$C$64=$A90)+($D$5:$D$64=$A90)+($E$5:$E$64=$A90)+($F$5:$F$64=$A90))&gt;0)*AB$5:AB$64))</f>
        <v>0</v>
      </c>
      <c r="AC90" s="21" t="n">
        <f aca="false">IF($A90="",0,SUMPRODUCT(((($C$5:$C$64=$A90)+($D$5:$D$64=$A90)+($E$5:$E$64=$A90)+($F$5:$F$64=$A90))&gt;0)*AC$5:AC$64))</f>
        <v>0</v>
      </c>
      <c r="AD90" s="21" t="n">
        <f aca="false">IF($A90="",0,SUMPRODUCT(((($C$5:$C$64=$A90)+($D$5:$D$64=$A90)+($E$5:$E$64=$A90)+($F$5:$F$64=$A90))&gt;0)*AD$5:AD$64))</f>
        <v>0</v>
      </c>
      <c r="AE90" s="21" t="n">
        <f aca="false">IF($A90="",0,SUMPRODUCT(((($C$5:$C$64=$A90)+($D$5:$D$64=$A90)+($E$5:$E$64=$A90)+($F$5:$F$64=$A90))&gt;0)*AE$5:AE$64))</f>
        <v>0</v>
      </c>
      <c r="AF90" s="21" t="n">
        <f aca="false">IF($A90="",0,SUMPRODUCT(((($C$5:$C$64=$A90)+($D$5:$D$64=$A90)+($E$5:$E$64=$A90)+($F$5:$F$64=$A90))&gt;0)*AF$5:AF$64))</f>
        <v>0</v>
      </c>
      <c r="AG90" s="21" t="n">
        <f aca="false">IF($A90="",0,SUMPRODUCT(((($C$5:$C$64=$A90)+($D$5:$D$64=$A90)+($E$5:$E$64=$A90)+($F$5:$F$64=$A90))&gt;0)*AG$5:AG$64))</f>
        <v>0</v>
      </c>
      <c r="AH90" s="21" t="n">
        <f aca="false">IF($A90="",0,SUMPRODUCT(((($C$5:$C$64=$A90)+($D$5:$D$64=$A90)+($E$5:$E$64=$A90)+($F$5:$F$64=$A90))&gt;0)*AH$5:AH$64))</f>
        <v>0</v>
      </c>
      <c r="AI90" s="21" t="n">
        <f aca="false">IF($A90="",0,SUMPRODUCT(((($C$5:$C$64=$A90)+($D$5:$D$64=$A90)+($E$5:$E$64=$A90)+($F$5:$F$64=$A90))&gt;0)*AI$5:AI$64))</f>
        <v>0</v>
      </c>
      <c r="AJ90" s="21" t="n">
        <f aca="false">IF($A90="",0,SUMPRODUCT(((($C$5:$C$64=$A90)+($D$5:$D$64=$A90)+($E$5:$E$64=$A90)+($F$5:$F$64=$A90))&gt;0)*AJ$5:AJ$64))</f>
        <v>0</v>
      </c>
      <c r="AK90" s="21" t="n">
        <f aca="false">IF($A90="",0,SUMPRODUCT(((($C$5:$C$64=$A90)+($D$5:$D$64=$A90)+($E$5:$E$64=$A90)+($F$5:$F$64=$A90))&gt;0)*AK$5:AK$64))</f>
        <v>0</v>
      </c>
      <c r="AL90" s="21" t="n">
        <f aca="false">IF($A90="",0,SUMPRODUCT(((($C$5:$C$64=$A90)+($D$5:$D$64=$A90)+($E$5:$E$64=$A90)+($F$5:$F$64=$A90))&gt;0)*AL$5:AL$64))</f>
        <v>0</v>
      </c>
      <c r="AM90" s="21" t="n">
        <f aca="false">IF($A90="",0,SUMPRODUCT(((($C$5:$C$64=$A90)+($D$5:$D$64=$A90)+($E$5:$E$64=$A90)+($F$5:$F$64=$A90))&gt;0)*AM$5:AM$64))</f>
        <v>0</v>
      </c>
      <c r="AN90" s="21" t="n">
        <f aca="false">IF($A90="",0,SUMPRODUCT(((($C$5:$C$64=$A90)+($D$5:$D$64=$A90)+($E$5:$E$64=$A90)+($F$5:$F$64=$A90))&gt;0)*AN$5:AN$64))</f>
        <v>0</v>
      </c>
      <c r="AO90" s="21" t="n">
        <f aca="false">IF($A90="",0,SUMPRODUCT(((($C$5:$C$64=$A90)+($D$5:$D$64=$A90)+($E$5:$E$64=$A90)+($F$5:$F$64=$A90))&gt;0)*AO$5:AO$64))</f>
        <v>0</v>
      </c>
      <c r="AP90" s="21" t="n">
        <f aca="false">IF($A90="",0,SUMPRODUCT(((($C$5:$C$64=$A90)+($D$5:$D$64=$A90)+($E$5:$E$64=$A90)+($F$5:$F$64=$A90))&gt;0)*AP$5:AP$64))</f>
        <v>0</v>
      </c>
      <c r="AQ90" s="21" t="n">
        <f aca="false">IF($A90="",0,SUMPRODUCT(((($C$5:$C$64=$A90)+($D$5:$D$64=$A90)+($E$5:$E$64=$A90)+($F$5:$F$64=$A90))&gt;0)*AQ$5:AQ$64))</f>
        <v>0</v>
      </c>
      <c r="AR90" s="21" t="n">
        <f aca="false">IF($A90="",0,SUMPRODUCT(((($C$5:$C$64=$A90)+($D$5:$D$64=$A90)+($E$5:$E$64=$A90)+($F$5:$F$64=$A90))&gt;0)*AR$5:AR$64))</f>
        <v>0</v>
      </c>
      <c r="AS90" s="21" t="n">
        <f aca="false">IF($A90="",0,SUMPRODUCT(((($C$5:$C$64=$A90)+($D$5:$D$64=$A90)+($E$5:$E$64=$A90)+($F$5:$F$64=$A90))&gt;0)*AS$5:AS$64))</f>
        <v>0</v>
      </c>
      <c r="AT90" s="21" t="n">
        <f aca="false">IF($A90="",0,SUMPRODUCT(((($C$5:$C$64=$A90)+($D$5:$D$64=$A90)+($E$5:$E$64=$A90)+($F$5:$F$64=$A90))&gt;0)*AT$5:AT$64))</f>
        <v>0</v>
      </c>
      <c r="AU90" s="21" t="n">
        <f aca="false">IF($A90="",0,SUMPRODUCT(((($C$5:$C$64=$A90)+($D$5:$D$64=$A90)+($E$5:$E$64=$A90)+($F$5:$F$64=$A90))&gt;0)*AU$5:AU$64))</f>
        <v>0</v>
      </c>
      <c r="AV90" s="21" t="n">
        <f aca="false">IF($A90="",0,SUMPRODUCT(((($C$5:$C$64=$A90)+($D$5:$D$64=$A90)+($E$5:$E$64=$A90)+($F$5:$F$64=$A90))&gt;0)*AV$5:AV$64))</f>
        <v>0</v>
      </c>
      <c r="AW90" s="21" t="n">
        <f aca="false">IF($A90="",0,SUMPRODUCT(((($C$5:$C$64=$A90)+($D$5:$D$64=$A90)+($E$5:$E$64=$A90)+($F$5:$F$64=$A90))&gt;0)*AW$5:AW$64))</f>
        <v>0</v>
      </c>
      <c r="AX90" s="21" t="n">
        <f aca="false">IF($A90="",0,SUMPRODUCT(((($C$5:$C$64=$A90)+($D$5:$D$64=$A90)+($E$5:$E$64=$A90)+($F$5:$F$64=$A90))&gt;0)*AX$5:AX$64))</f>
        <v>0</v>
      </c>
      <c r="AY90" s="21" t="n">
        <f aca="false">IF($A90="",0,SUMPRODUCT(((($C$5:$C$64=$A90)+($D$5:$D$64=$A90)+($E$5:$E$64=$A90)+($F$5:$F$64=$A90))&gt;0)*AY$5:AY$64))</f>
        <v>0</v>
      </c>
      <c r="AZ90" s="21" t="n">
        <f aca="false">IF($A90="",0,SUMPRODUCT(((($C$5:$C$64=$A90)+($D$5:$D$64=$A90)+($E$5:$E$64=$A90)+($F$5:$F$64=$A90))&gt;0)*AZ$5:AZ$64))</f>
        <v>0</v>
      </c>
      <c r="BA90" s="21" t="n">
        <f aca="false">IF($A90="",0,SUMPRODUCT(((($C$5:$C$64=$A90)+($D$5:$D$64=$A90)+($E$5:$E$64=$A90)+($F$5:$F$64=$A90))&gt;0)*BA$5:BA$64))</f>
        <v>0</v>
      </c>
      <c r="BB90" s="21" t="n">
        <f aca="false">IF($A90="",0,SUMPRODUCT(((($C$5:$C$64=$A90)+($D$5:$D$64=$A90)+($E$5:$E$64=$A90)+($F$5:$F$64=$A90))&gt;0)*BB$5:BB$64))</f>
        <v>0</v>
      </c>
      <c r="BC90" s="21" t="n">
        <f aca="false">IF($A90="",0,SUMPRODUCT(((($C$5:$C$64=$A90)+($D$5:$D$64=$A90)+($E$5:$E$64=$A90)+($F$5:$F$64=$A90))&gt;0)*BC$5:BC$64))</f>
        <v>0</v>
      </c>
      <c r="BD90" s="21" t="n">
        <f aca="false">IF($A90="",0,SUMPRODUCT(((($C$5:$C$64=$A90)+($D$5:$D$64=$A90)+($E$5:$E$64=$A90)+($F$5:$F$64=$A90))&gt;0)*BD$5:BD$64))</f>
        <v>0</v>
      </c>
      <c r="BE90" s="21" t="n">
        <f aca="false">IF($A90="",0,SUMPRODUCT(((($C$5:$C$64=$A90)+($D$5:$D$64=$A90)+($E$5:$E$64=$A90)+($F$5:$F$64=$A90))&gt;0)*BE$5:BE$64))</f>
        <v>0</v>
      </c>
      <c r="BF90" s="21" t="n">
        <f aca="false">IF($A90="",0,SUMPRODUCT(((($C$5:$C$64=$A90)+($D$5:$D$64=$A90)+($E$5:$E$64=$A90)+($F$5:$F$64=$A90))&gt;0)*BF$5:BF$64))</f>
        <v>0</v>
      </c>
      <c r="BG90" s="21" t="n">
        <f aca="false">IF($A90="",0,SUMPRODUCT(((($C$5:$C$64=$A90)+($D$5:$D$64=$A90)+($E$5:$E$64=$A90)+($F$5:$F$64=$A90))&gt;0)*BG$5:BG$64))</f>
        <v>0</v>
      </c>
      <c r="BH90" s="21" t="n">
        <f aca="false">IF($A90="",0,SUMPRODUCT(((($C$5:$C$64=$A90)+($D$5:$D$64=$A90)+($E$5:$E$64=$A90)+($F$5:$F$64=$A90))&gt;0)*BH$5:BH$64))</f>
        <v>0</v>
      </c>
      <c r="BI90" s="21" t="n">
        <f aca="false">IF($A90="",0,SUMPRODUCT(((($C$5:$C$64=$A90)+($D$5:$D$64=$A90)+($E$5:$E$64=$A90)+($F$5:$F$64=$A90))&gt;0)*BI$5:BI$64))</f>
        <v>0</v>
      </c>
      <c r="BJ90" s="21" t="n">
        <f aca="false">IF($A90="",0,SUMPRODUCT(((($C$5:$C$64=$A90)+($D$5:$D$64=$A90)+($E$5:$E$64=$A90)+($F$5:$F$64=$A90))&gt;0)*BJ$5:BJ$64))</f>
        <v>0</v>
      </c>
      <c r="BK90" s="21" t="n">
        <f aca="false">IF($A90="",0,SUMPRODUCT(((($C$5:$C$64=$A90)+($D$5:$D$64=$A90)+($E$5:$E$64=$A90)+($F$5:$F$64=$A90))&gt;0)*BK$5:BK$64))</f>
        <v>0</v>
      </c>
      <c r="BL90" s="21" t="n">
        <f aca="false">IF($A90="",0,SUMPRODUCT(((($C$5:$C$64=$A90)+($D$5:$D$64=$A90)+($E$5:$E$64=$A90)+($F$5:$F$64=$A90))&gt;0)*BL$5:BL$64))</f>
        <v>0</v>
      </c>
      <c r="BM90" s="21" t="n">
        <f aca="false">IF($A90="",0,SUMPRODUCT(((($C$5:$C$64=$A90)+($D$5:$D$64=$A90)+($E$5:$E$64=$A90)+($F$5:$F$64=$A90))&gt;0)*BM$5:BM$64))</f>
        <v>0</v>
      </c>
      <c r="BN90" s="21" t="n">
        <f aca="false">IF($A90="",0,SUMPRODUCT(((($C$5:$C$64=$A90)+($D$5:$D$64=$A90)+($E$5:$E$64=$A90)+($F$5:$F$64=$A90))&gt;0)*BN$5:BN$64))</f>
        <v>0</v>
      </c>
      <c r="BO90" s="21" t="n">
        <f aca="false">IF($A90="",0,SUMPRODUCT(((($C$5:$C$64=$A90)+($D$5:$D$64=$A90)+($E$5:$E$64=$A90)+($F$5:$F$64=$A90))&gt;0)*BO$5:BO$64))</f>
        <v>0</v>
      </c>
      <c r="BP90" s="21" t="n">
        <f aca="false">IF($A90="",0,SUMPRODUCT(((($C$5:$C$64=$A90)+($D$5:$D$64=$A90)+($E$5:$E$64=$A90)+($F$5:$F$64=$A90))&gt;0)*BP$5:BP$64))</f>
        <v>0</v>
      </c>
      <c r="BQ90" s="21" t="n">
        <f aca="false">IF($A90="",0,SUMPRODUCT(((($C$5:$C$64=$A90)+($D$5:$D$64=$A90)+($E$5:$E$64=$A90)+($F$5:$F$64=$A90))&gt;0)*BQ$5:BQ$64))</f>
        <v>0</v>
      </c>
      <c r="BR90" s="21" t="n">
        <f aca="false">IF($A90="",0,SUMPRODUCT(((($C$5:$C$64=$A90)+($D$5:$D$64=$A90)+($E$5:$E$64=$A90)+($F$5:$F$64=$A90))&gt;0)*BR$5:BR$64))</f>
        <v>0</v>
      </c>
      <c r="BS90" s="21" t="n">
        <f aca="false">IF($A90="",0,SUMPRODUCT(((($C$5:$C$64=$A90)+($D$5:$D$64=$A90)+($E$5:$E$64=$A90)+($F$5:$F$64=$A90))&gt;0)*BS$5:BS$64))</f>
        <v>0</v>
      </c>
      <c r="BT90" s="21" t="n">
        <f aca="false">IF($A90="",0,SUMPRODUCT(((($C$5:$C$64=$A90)+($D$5:$D$64=$A90)+($E$5:$E$64=$A90)+($F$5:$F$64=$A90))&gt;0)*BT$5:BT$64))</f>
        <v>0</v>
      </c>
      <c r="BU90" s="21" t="n">
        <f aca="false">IF($A90="",0,SUMPRODUCT(((($C$5:$C$64=$A90)+($D$5:$D$64=$A90)+($E$5:$E$64=$A90)+($F$5:$F$64=$A90))&gt;0)*BU$5:BU$64))</f>
        <v>0</v>
      </c>
      <c r="BV90" s="21" t="n">
        <f aca="false">IF($A90="",0,SUMPRODUCT(((($C$5:$C$64=$A90)+($D$5:$D$64=$A90)+($E$5:$E$64=$A90)+($F$5:$F$64=$A90))&gt;0)*BV$5:BV$64))</f>
        <v>0</v>
      </c>
      <c r="BW90" s="21" t="n">
        <f aca="false">IF($A90="",0,SUMPRODUCT(((($C$5:$C$64=$A90)+($D$5:$D$64=$A90)+($E$5:$E$64=$A90)+($F$5:$F$64=$A90))&gt;0)*BW$5:BW$64))</f>
        <v>0</v>
      </c>
      <c r="BX90" s="21" t="n">
        <f aca="false">IF($A90="",0,SUMPRODUCT(((($C$5:$C$64=$A90)+($D$5:$D$64=$A90)+($E$5:$E$64=$A90)+($F$5:$F$64=$A90))&gt;0)*BX$5:BX$64))</f>
        <v>0</v>
      </c>
      <c r="BY90" s="21" t="n">
        <f aca="false">IF($A90="",0,SUMPRODUCT(((($C$5:$C$64=$A90)+($D$5:$D$64=$A90)+($E$5:$E$64=$A90)+($F$5:$F$64=$A90))&gt;0)*BY$5:BY$64))</f>
        <v>0</v>
      </c>
      <c r="BZ90" s="21" t="n">
        <f aca="false">IF($A90="",0,SUMPRODUCT(((($C$5:$C$64=$A90)+($D$5:$D$64=$A90)+($E$5:$E$64=$A90)+($F$5:$F$64=$A90))&gt;0)*BZ$5:BZ$64))</f>
        <v>0</v>
      </c>
      <c r="CA90" s="21" t="n">
        <f aca="false">IF($A90="",0,SUMPRODUCT(((($C$5:$C$64=$A90)+($D$5:$D$64=$A90)+($E$5:$E$64=$A90)+($F$5:$F$64=$A90))&gt;0)*CA$5:CA$64))</f>
        <v>0</v>
      </c>
      <c r="CB90" s="21" t="n">
        <f aca="false">IF($A90="",0,SUMPRODUCT(((($C$5:$C$64=$A90)+($D$5:$D$64=$A90)+($E$5:$E$64=$A90)+($F$5:$F$64=$A90))&gt;0)*CB$5:CB$64))</f>
        <v>0</v>
      </c>
      <c r="CC90" s="21" t="n">
        <f aca="false">IF($A90="",0,SUMPRODUCT(((($C$5:$C$64=$A90)+($D$5:$D$64=$A90)+($E$5:$E$64=$A90)+($F$5:$F$64=$A90))&gt;0)*CC$5:CC$64))</f>
        <v>0</v>
      </c>
      <c r="CD90" s="21" t="n">
        <f aca="false">IF($A90="",0,SUMPRODUCT(((($C$5:$C$64=$A90)+($D$5:$D$64=$A90)+($E$5:$E$64=$A90)+($F$5:$F$64=$A90))&gt;0)*CD$5:CD$64))</f>
        <v>0</v>
      </c>
      <c r="CE90" s="21" t="n">
        <f aca="false">IF($A90="",0,SUMPRODUCT(((($C$5:$C$64=$A90)+($D$5:$D$64=$A90)+($E$5:$E$64=$A90)+($F$5:$F$64=$A90))&gt;0)*CE$5:CE$64))</f>
        <v>0</v>
      </c>
      <c r="CF90" s="21" t="n">
        <f aca="false">IF($A90="",0,SUMPRODUCT(((($C$5:$C$64=$A90)+($D$5:$D$64=$A90)+($E$5:$E$64=$A90)+($F$5:$F$64=$A90))&gt;0)*CF$5:CF$64))</f>
        <v>0</v>
      </c>
      <c r="CG90" s="21" t="n">
        <f aca="false">IF($A90="",0,SUMPRODUCT(((($C$5:$C$64=$A90)+($D$5:$D$64=$A90)+($E$5:$E$64=$A90)+($F$5:$F$64=$A90))&gt;0)*CG$5:CG$64))</f>
        <v>0</v>
      </c>
      <c r="CH90" s="21" t="n">
        <f aca="false">IF($A90="",0,SUMPRODUCT(((($C$5:$C$64=$A90)+($D$5:$D$64=$A90)+($E$5:$E$64=$A90)+($F$5:$F$64=$A90))&gt;0)*CH$5:CH$64))</f>
        <v>0</v>
      </c>
      <c r="CI90" s="21" t="n">
        <f aca="false">IF($A90="",0,SUMPRODUCT(((($C$5:$C$64=$A90)+($D$5:$D$64=$A90)+($E$5:$E$64=$A90)+($F$5:$F$64=$A90))&gt;0)*CI$5:CI$64))</f>
        <v>0</v>
      </c>
      <c r="CJ90" s="21" t="n">
        <f aca="false">IF($A90="",0,SUMPRODUCT(((($C$5:$C$64=$A90)+($D$5:$D$64=$A90)+($E$5:$E$64=$A90)+($F$5:$F$64=$A90))&gt;0)*CJ$5:CJ$64))</f>
        <v>0</v>
      </c>
      <c r="CK90" s="21" t="n">
        <f aca="false">IF($A90="",0,SUMPRODUCT(((($C$5:$C$64=$A90)+($D$5:$D$64=$A90)+($E$5:$E$64=$A90)+($F$5:$F$64=$A90))&gt;0)*CK$5:CK$64))</f>
        <v>0</v>
      </c>
      <c r="CL90" s="21" t="n">
        <f aca="false">IF($A90="",0,SUMPRODUCT(((($C$5:$C$64=$A90)+($D$5:$D$64=$A90)+($E$5:$E$64=$A90)+($F$5:$F$64=$A90))&gt;0)*CL$5:CL$64))</f>
        <v>0</v>
      </c>
      <c r="CM90" s="21" t="n">
        <f aca="false">IF($A90="",0,SUMPRODUCT(((($C$5:$C$64=$A90)+($D$5:$D$64=$A90)+($E$5:$E$64=$A90)+($F$5:$F$64=$A90))&gt;0)*CM$5:CM$64))</f>
        <v>0</v>
      </c>
      <c r="CN90" s="21" t="n">
        <f aca="false">IF($A90="",0,SUMPRODUCT(((($C$5:$C$64=$A90)+($D$5:$D$64=$A90)+($E$5:$E$64=$A90)+($F$5:$F$64=$A90))&gt;0)*CN$5:CN$64))</f>
        <v>0</v>
      </c>
      <c r="CO90" s="21" t="n">
        <f aca="false">IF($A90="",0,SUMPRODUCT(((($C$5:$C$64=$A90)+($D$5:$D$64=$A90)+($E$5:$E$64=$A90)+($F$5:$F$64=$A90))&gt;0)*CO$5:CO$64))</f>
        <v>0</v>
      </c>
      <c r="CP90" s="21" t="n">
        <f aca="false">IF($A90="",0,SUMPRODUCT(((($C$5:$C$64=$A90)+($D$5:$D$64=$A90)+($E$5:$E$64=$A90)+($F$5:$F$64=$A90))&gt;0)*CP$5:CP$64))</f>
        <v>0</v>
      </c>
      <c r="CQ90" s="21" t="n">
        <f aca="false">IF($A90="",0,SUMPRODUCT(((($C$5:$C$64=$A90)+($D$5:$D$64=$A90)+($E$5:$E$64=$A90)+($F$5:$F$64=$A90))&gt;0)*CQ$5:CQ$64))</f>
        <v>0</v>
      </c>
      <c r="CR90" s="21" t="n">
        <f aca="false">IF($A90="",0,SUMPRODUCT(((($C$5:$C$64=$A90)+($D$5:$D$64=$A90)+($E$5:$E$64=$A90)+($F$5:$F$64=$A90))&gt;0)*CR$5:CR$64))</f>
        <v>0</v>
      </c>
      <c r="CS90" s="21" t="n">
        <f aca="false">IF($A90="",0,SUMPRODUCT(((($C$5:$C$64=$A90)+($D$5:$D$64=$A90)+($E$5:$E$64=$A90)+($F$5:$F$64=$A90))&gt;0)*CS$5:CS$64))</f>
        <v>0</v>
      </c>
      <c r="CT90" s="21" t="n">
        <f aca="false">IF($A90="",0,SUMPRODUCT(((($C$5:$C$64=$A90)+($D$5:$D$64=$A90)+($E$5:$E$64=$A90)+($F$5:$F$64=$A90))&gt;0)*CT$5:CT$64))</f>
        <v>0</v>
      </c>
      <c r="CU90" s="21" t="n">
        <f aca="false">IF($A90="",0,SUMPRODUCT(((($C$5:$C$64=$A90)+($D$5:$D$64=$A90)+($E$5:$E$64=$A90)+($F$5:$F$64=$A90))&gt;0)*CU$5:CU$64))</f>
        <v>0</v>
      </c>
      <c r="CV90" s="21" t="n">
        <f aca="false">IF($A90="",0,SUMPRODUCT(((($C$5:$C$64=$A90)+($D$5:$D$64=$A90)+($E$5:$E$64=$A90)+($F$5:$F$64=$A90))&gt;0)*CV$5:CV$64))</f>
        <v>0</v>
      </c>
      <c r="CW90" s="21" t="n">
        <f aca="false">IF($A90="",0,SUMPRODUCT(((($C$5:$C$64=$A90)+($D$5:$D$64=$A90)+($E$5:$E$64=$A90)+($F$5:$F$64=$A90))&gt;0)*CW$5:CW$64))</f>
        <v>0</v>
      </c>
      <c r="CX90" s="21" t="n">
        <f aca="false">IF($A90="",0,SUMPRODUCT(((($C$5:$C$64=$A90)+($D$5:$D$64=$A90)+($E$5:$E$64=$A90)+($F$5:$F$64=$A90))&gt;0)*CX$5:CX$64))</f>
        <v>0</v>
      </c>
      <c r="CY90" s="21" t="n">
        <f aca="false">IF($A90="",0,SUMPRODUCT(((($C$5:$C$64=$A90)+($D$5:$D$64=$A90)+($E$5:$E$64=$A90)+($F$5:$F$64=$A90))&gt;0)*CY$5:CY$64))</f>
        <v>0</v>
      </c>
      <c r="CZ90" s="21" t="n">
        <f aca="false">IF($A90="",0,SUMPRODUCT(((($C$5:$C$64=$A90)+($D$5:$D$64=$A90)+($E$5:$E$64=$A90)+($F$5:$F$64=$A90))&gt;0)*CZ$5:CZ$64))</f>
        <v>0</v>
      </c>
      <c r="DA90" s="21" t="n">
        <f aca="false">IF($A90="",0,SUMPRODUCT(((($C$5:$C$64=$A90)+($D$5:$D$64=$A90)+($E$5:$E$64=$A90)+($F$5:$F$64=$A90))&gt;0)*DA$5:DA$64))</f>
        <v>0</v>
      </c>
      <c r="DB90" s="21" t="n">
        <f aca="false">IF($A90="",0,SUMPRODUCT(((($C$5:$C$64=$A90)+($D$5:$D$64=$A90)+($E$5:$E$64=$A90)+($F$5:$F$64=$A90))&gt;0)*DB$5:DB$64))</f>
        <v>0</v>
      </c>
      <c r="DC90" s="21" t="n">
        <f aca="false">IF($A90="",0,SUMPRODUCT(((($C$5:$C$64=$A90)+($D$5:$D$64=$A90)+($E$5:$E$64=$A90)+($F$5:$F$64=$A90))&gt;0)*DC$5:DC$64))</f>
        <v>0</v>
      </c>
      <c r="DD90" s="21" t="n">
        <f aca="false">IF($A90="",0,SUMPRODUCT(((($C$5:$C$64=$A90)+($D$5:$D$64=$A90)+($E$5:$E$64=$A90)+($F$5:$F$64=$A90))&gt;0)*DD$5:DD$64))</f>
        <v>0</v>
      </c>
      <c r="DE90" s="21" t="n">
        <f aca="false">IF($A90="",0,SUMPRODUCT(((($C$5:$C$64=$A90)+($D$5:$D$64=$A90)+($E$5:$E$64=$A90)+($F$5:$F$64=$A90))&gt;0)*DE$5:DE$64))</f>
        <v>0</v>
      </c>
      <c r="DF90" s="21" t="n">
        <f aca="false">IF($A90="",0,SUMPRODUCT(((($C$5:$C$64=$A90)+($D$5:$D$64=$A90)+($E$5:$E$64=$A90)+($F$5:$F$64=$A90))&gt;0)*DF$5:DF$64))</f>
        <v>0</v>
      </c>
      <c r="DG90" s="21" t="n">
        <f aca="false">IF($A90="",0,SUMPRODUCT(((($C$5:$C$64=$A90)+($D$5:$D$64=$A90)+($E$5:$E$64=$A90)+($F$5:$F$64=$A90))&gt;0)*DG$5:DG$64))</f>
        <v>0</v>
      </c>
      <c r="DH90" s="21" t="n">
        <f aca="false">IF($A90="",0,SUMPRODUCT(((($C$5:$C$64=$A90)+($D$5:$D$64=$A90)+($E$5:$E$64=$A90)+($F$5:$F$64=$A90))&gt;0)*DH$5:DH$64))</f>
        <v>0</v>
      </c>
      <c r="DI90" s="21" t="n">
        <f aca="false">IF($A90="",0,SUMPRODUCT(((($C$5:$C$64=$A90)+($D$5:$D$64=$A90)+($E$5:$E$64=$A90)+($F$5:$F$64=$A90))&gt;0)*DI$5:DI$64))</f>
        <v>0</v>
      </c>
      <c r="DJ90" s="21" t="n">
        <f aca="false">IF($A90="",0,SUMPRODUCT(((($C$5:$C$64=$A90)+($D$5:$D$64=$A90)+($E$5:$E$64=$A90)+($F$5:$F$64=$A90))&gt;0)*DJ$5:DJ$64))</f>
        <v>0</v>
      </c>
      <c r="DK90" s="21" t="n">
        <f aca="false">IF($A90="",0,SUMPRODUCT(((($C$5:$C$64=$A90)+($D$5:$D$64=$A90)+($E$5:$E$64=$A90)+($F$5:$F$64=$A90))&gt;0)*DK$5:DK$64))</f>
        <v>0</v>
      </c>
      <c r="DL90" s="21" t="n">
        <f aca="false">IF($A90="",0,SUMPRODUCT(((($C$5:$C$64=$A90)+($D$5:$D$64=$A90)+($E$5:$E$64=$A90)+($F$5:$F$64=$A90))&gt;0)*DL$5:DL$64))</f>
        <v>0</v>
      </c>
      <c r="DM90" s="21" t="n">
        <f aca="false">IF($A90="",0,SUMPRODUCT(((($C$5:$C$64=$A90)+($D$5:$D$64=$A90)+($E$5:$E$64=$A90)+($F$5:$F$64=$A90))&gt;0)*DM$5:DM$64))</f>
        <v>0</v>
      </c>
      <c r="DN90" s="21" t="n">
        <f aca="false">IF($A90="",0,SUMPRODUCT(((($C$5:$C$64=$A90)+($D$5:$D$64=$A90)+($E$5:$E$64=$A90)+($F$5:$F$64=$A90))&gt;0)*DN$5:DN$64))</f>
        <v>0</v>
      </c>
      <c r="DO90" s="21" t="n">
        <f aca="false">IF($A90="",0,SUMPRODUCT(((($C$5:$C$64=$A90)+($D$5:$D$64=$A90)+($E$5:$E$64=$A90)+($F$5:$F$64=$A90))&gt;0)*DO$5:DO$64))</f>
        <v>0</v>
      </c>
      <c r="DP90" s="21" t="n">
        <f aca="false">IF($A90="",0,SUMPRODUCT(((($C$5:$C$64=$A90)+($D$5:$D$64=$A90)+($E$5:$E$64=$A90)+($F$5:$F$64=$A90))&gt;0)*DP$5:DP$64))</f>
        <v>0</v>
      </c>
      <c r="DQ90" s="21" t="n">
        <f aca="false">IF($A90="",0,SUMPRODUCT(((($C$5:$C$64=$A90)+($D$5:$D$64=$A90)+($E$5:$E$64=$A90)+($F$5:$F$64=$A90))&gt;0)*DQ$5:DQ$64))</f>
        <v>0</v>
      </c>
      <c r="DR90" s="21" t="n">
        <f aca="false">IF($A90="",0,SUMPRODUCT(((($C$5:$C$64=$A90)+($D$5:$D$64=$A90)+($E$5:$E$64=$A90)+($F$5:$F$64=$A90))&gt;0)*DR$5:DR$64))</f>
        <v>0</v>
      </c>
      <c r="DS90" s="21" t="n">
        <f aca="false">IF($A90="",0,SUMPRODUCT(((($C$5:$C$64=$A90)+($D$5:$D$64=$A90)+($E$5:$E$64=$A90)+($F$5:$F$64=$A90))&gt;0)*DS$5:DS$64))</f>
        <v>0</v>
      </c>
      <c r="DT90" s="21" t="n">
        <f aca="false">IF($A90="",0,SUMPRODUCT(((($C$5:$C$64=$A90)+($D$5:$D$64=$A90)+($E$5:$E$64=$A90)+($F$5:$F$64=$A90))&gt;0)*DT$5:DT$64))</f>
        <v>0</v>
      </c>
      <c r="DU90" s="21" t="n">
        <f aca="false">IF($A90="",0,SUMPRODUCT(((($C$5:$C$64=$A90)+($D$5:$D$64=$A90)+($E$5:$E$64=$A90)+($F$5:$F$64=$A90))&gt;0)*DU$5:DU$64))</f>
        <v>0</v>
      </c>
      <c r="DV90" s="21" t="n">
        <f aca="false">IF($A90="",0,SUMPRODUCT(((($C$5:$C$64=$A90)+($D$5:$D$64=$A90)+($E$5:$E$64=$A90)+($F$5:$F$64=$A90))&gt;0)*DV$5:DV$64))</f>
        <v>0</v>
      </c>
      <c r="DW90" s="21" t="n">
        <f aca="false">IF($A90="",0,SUMPRODUCT(((($C$5:$C$64=$A90)+($D$5:$D$64=$A90)+($E$5:$E$64=$A90)+($F$5:$F$64=$A90))&gt;0)*DW$5:DW$64))</f>
        <v>0</v>
      </c>
      <c r="DX90" s="21" t="n">
        <f aca="false">IF($A90="",0,SUMPRODUCT(((($C$5:$C$64=$A90)+($D$5:$D$64=$A90)+($E$5:$E$64=$A90)+($F$5:$F$64=$A90))&gt;0)*DX$5:DX$64))</f>
        <v>0</v>
      </c>
      <c r="DY90" s="21" t="n">
        <f aca="false">IF($A90="",0,SUMPRODUCT(((($C$5:$C$64=$A90)+($D$5:$D$64=$A90)+($E$5:$E$64=$A90)+($F$5:$F$64=$A90))&gt;0)*DY$5:DY$64))</f>
        <v>0</v>
      </c>
      <c r="DZ90" s="21" t="n">
        <f aca="false">IF($A90="",0,SUMPRODUCT(((($C$5:$C$64=$A90)+($D$5:$D$64=$A90)+($E$5:$E$64=$A90)+($F$5:$F$64=$A90))&gt;0)*DZ$5:DZ$64))</f>
        <v>0</v>
      </c>
      <c r="EA90" s="21" t="n">
        <f aca="false">IF($A90="",0,SUMPRODUCT(((($C$5:$C$64=$A90)+($D$5:$D$64=$A90)+($E$5:$E$64=$A90)+($F$5:$F$64=$A90))&gt;0)*EA$5:EA$64))</f>
        <v>0</v>
      </c>
      <c r="EB90" s="21" t="n">
        <f aca="false">IF($A90="",0,SUMPRODUCT(((($C$5:$C$64=$A90)+($D$5:$D$64=$A90)+($E$5:$E$64=$A90)+($F$5:$F$64=$A90))&gt;0)*EB$5:EB$64))</f>
        <v>0</v>
      </c>
      <c r="EC90" s="21" t="n">
        <f aca="false">IF($A90="",0,SUMPRODUCT(((($C$5:$C$64=$A90)+($D$5:$D$64=$A90)+($E$5:$E$64=$A90)+($F$5:$F$64=$A90))&gt;0)*EC$5:EC$64))</f>
        <v>0</v>
      </c>
      <c r="ED90" s="21" t="n">
        <f aca="false">IF($A90="",0,SUMPRODUCT(((($C$5:$C$64=$A90)+($D$5:$D$64=$A90)+($E$5:$E$64=$A90)+($F$5:$F$64=$A90))&gt;0)*ED$5:ED$64))</f>
        <v>0</v>
      </c>
      <c r="EE90" s="21" t="n">
        <f aca="false">IF($A90="",0,SUMPRODUCT(((($C$5:$C$64=$A90)+($D$5:$D$64=$A90)+($E$5:$E$64=$A90)+($F$5:$F$64=$A90))&gt;0)*EE$5:EE$64))</f>
        <v>0</v>
      </c>
      <c r="EF90" s="21" t="n">
        <f aca="false">IF($A90="",0,SUMPRODUCT(((($C$5:$C$64=$A90)+($D$5:$D$64=$A90)+($E$5:$E$64=$A90)+($F$5:$F$64=$A90))&gt;0)*EF$5:EF$64))</f>
        <v>0</v>
      </c>
      <c r="EG90" s="21" t="n">
        <f aca="false">IF($A90="",0,SUMPRODUCT(((($C$5:$C$64=$A90)+($D$5:$D$64=$A90)+($E$5:$E$64=$A90)+($F$5:$F$64=$A90))&gt;0)*EG$5:EG$64))</f>
        <v>0</v>
      </c>
      <c r="EH90" s="21" t="n">
        <f aca="false">IF($A90="",0,SUMPRODUCT(((($C$5:$C$64=$A90)+($D$5:$D$64=$A90)+($E$5:$E$64=$A90)+($F$5:$F$64=$A90))&gt;0)*EH$5:EH$64))</f>
        <v>0</v>
      </c>
      <c r="EI90" s="21" t="n">
        <f aca="false">IF($A90="",0,SUMPRODUCT(((($C$5:$C$64=$A90)+($D$5:$D$64=$A90)+($E$5:$E$64=$A90)+($F$5:$F$64=$A90))&gt;0)*EI$5:EI$64))</f>
        <v>0</v>
      </c>
      <c r="EJ90" s="21" t="n">
        <f aca="false">IF($A90="",0,SUMPRODUCT(((($C$5:$C$64=$A90)+($D$5:$D$64=$A90)+($E$5:$E$64=$A90)+($F$5:$F$64=$A90))&gt;0)*EJ$5:EJ$64))</f>
        <v>0</v>
      </c>
      <c r="EK90" s="21" t="n">
        <f aca="false">IF($A90="",0,SUMPRODUCT(((($C$5:$C$64=$A90)+($D$5:$D$64=$A90)+($E$5:$E$64=$A90)+($F$5:$F$64=$A90))&gt;0)*EK$5:EK$64))</f>
        <v>0</v>
      </c>
      <c r="EL90" s="21" t="n">
        <f aca="false">IF($A90="",0,SUMPRODUCT(((($C$5:$C$64=$A90)+($D$5:$D$64=$A90)+($E$5:$E$64=$A90)+($F$5:$F$64=$A90))&gt;0)*EL$5:EL$64))</f>
        <v>0</v>
      </c>
      <c r="EM90" s="21" t="n">
        <f aca="false">IF($A90="",0,SUMPRODUCT(((($C$5:$C$64=$A90)+($D$5:$D$64=$A90)+($E$5:$E$64=$A90)+($F$5:$F$64=$A90))&gt;0)*EM$5:EM$64))</f>
        <v>0</v>
      </c>
      <c r="EN90" s="21" t="n">
        <f aca="false">IF($A90="",0,SUMPRODUCT(((($C$5:$C$64=$A90)+($D$5:$D$64=$A90)+($E$5:$E$64=$A90)+($F$5:$F$64=$A90))&gt;0)*EN$5:EN$64))</f>
        <v>0</v>
      </c>
      <c r="EO90" s="21" t="n">
        <f aca="false">IF($A90="",0,SUMPRODUCT(((($C$5:$C$64=$A90)+($D$5:$D$64=$A90)+($E$5:$E$64=$A90)+($F$5:$F$64=$A90))&gt;0)*EO$5:EO$64))</f>
        <v>0</v>
      </c>
      <c r="EP90" s="21" t="n">
        <f aca="false">IF($A90="",0,SUMPRODUCT(((($C$5:$C$64=$A90)+($D$5:$D$64=$A90)+($E$5:$E$64=$A90)+($F$5:$F$64=$A90))&gt;0)*EP$5:EP$64))</f>
        <v>0</v>
      </c>
      <c r="EQ90" s="21" t="n">
        <f aca="false">IF($A90="",0,SUMPRODUCT(((($C$5:$C$64=$A90)+($D$5:$D$64=$A90)+($E$5:$E$64=$A90)+($F$5:$F$64=$A90))&gt;0)*EQ$5:EQ$64))</f>
        <v>0</v>
      </c>
      <c r="ER90" s="21" t="n">
        <f aca="false">IF($A90="",0,SUMPRODUCT(((($C$5:$C$64=$A90)+($D$5:$D$64=$A90)+($E$5:$E$64=$A90)+($F$5:$F$64=$A90))&gt;0)*ER$5:ER$64))</f>
        <v>0</v>
      </c>
      <c r="ES90" s="21" t="n">
        <f aca="false">IF($A90="",0,SUMPRODUCT(((($C$5:$C$64=$A90)+($D$5:$D$64=$A90)+($E$5:$E$64=$A90)+($F$5:$F$64=$A90))&gt;0)*ES$5:ES$64))</f>
        <v>0</v>
      </c>
      <c r="ET90" s="21" t="n">
        <f aca="false">IF($A90="",0,SUMPRODUCT(((($C$5:$C$64=$A90)+($D$5:$D$64=$A90)+($E$5:$E$64=$A90)+($F$5:$F$64=$A90))&gt;0)*ET$5:ET$64))</f>
        <v>0</v>
      </c>
      <c r="EU90" s="21" t="n">
        <f aca="false">IF($A90="",0,SUMPRODUCT(((($C$5:$C$64=$A90)+($D$5:$D$64=$A90)+($E$5:$E$64=$A90)+($F$5:$F$64=$A90))&gt;0)*EU$5:EU$64))</f>
        <v>0</v>
      </c>
      <c r="EV90" s="21" t="n">
        <f aca="false">IF($A90="",0,SUMPRODUCT(((($C$5:$C$64=$A90)+($D$5:$D$64=$A90)+($E$5:$E$64=$A90)+($F$5:$F$64=$A90))&gt;0)*EV$5:EV$64))</f>
        <v>0</v>
      </c>
      <c r="EW90" s="21" t="n">
        <f aca="false">IF($A90="",0,SUMPRODUCT(((($C$5:$C$64=$A90)+($D$5:$D$64=$A90)+($E$5:$E$64=$A90)+($F$5:$F$64=$A90))&gt;0)*EW$5:EW$64))</f>
        <v>0</v>
      </c>
      <c r="EX90" s="21" t="n">
        <f aca="false">IF($A90="",0,SUMPRODUCT(((($C$5:$C$64=$A90)+($D$5:$D$64=$A90)+($E$5:$E$64=$A90)+($F$5:$F$64=$A90))&gt;0)*EX$5:EX$64))</f>
        <v>0</v>
      </c>
      <c r="EY90" s="21" t="n">
        <f aca="false">IF($A90="",0,SUMPRODUCT(((($C$5:$C$64=$A90)+($D$5:$D$64=$A90)+($E$5:$E$64=$A90)+($F$5:$F$64=$A90))&gt;0)*EY$5:EY$64))</f>
        <v>0</v>
      </c>
      <c r="EZ90" s="21" t="n">
        <f aca="false">IF($A90="",0,SUMPRODUCT(((($C$5:$C$64=$A90)+($D$5:$D$64=$A90)+($E$5:$E$64=$A90)+($F$5:$F$64=$A90))&gt;0)*EZ$5:EZ$64))</f>
        <v>0</v>
      </c>
      <c r="FA90" s="21" t="n">
        <f aca="false">IF($A90="",0,SUMPRODUCT(((($C$5:$C$64=$A90)+($D$5:$D$64=$A90)+($E$5:$E$64=$A90)+($F$5:$F$64=$A90))&gt;0)*FA$5:FA$64))</f>
        <v>0</v>
      </c>
      <c r="FB90" s="21" t="n">
        <f aca="false">IF($A90="",0,SUMPRODUCT(((($C$5:$C$64=$A90)+($D$5:$D$64=$A90)+($E$5:$E$64=$A90)+($F$5:$F$64=$A90))&gt;0)*FB$5:FB$64))</f>
        <v>0</v>
      </c>
      <c r="FC90" s="21" t="n">
        <f aca="false">IF($A90="",0,SUMPRODUCT(((($C$5:$C$64=$A90)+($D$5:$D$64=$A90)+($E$5:$E$64=$A90)+($F$5:$F$64=$A90))&gt;0)*FC$5:FC$64))</f>
        <v>0</v>
      </c>
      <c r="FD90" s="21" t="n">
        <f aca="false">IF($A90="",0,SUMPRODUCT(((($C$5:$C$64=$A90)+($D$5:$D$64=$A90)+($E$5:$E$64=$A90)+($F$5:$F$64=$A90))&gt;0)*FD$5:FD$64))</f>
        <v>0</v>
      </c>
      <c r="FE90" s="21" t="n">
        <f aca="false">IF($A90="",0,SUMPRODUCT(((($C$5:$C$64=$A90)+($D$5:$D$64=$A90)+($E$5:$E$64=$A90)+($F$5:$F$64=$A90))&gt;0)*FE$5:FE$64))</f>
        <v>0</v>
      </c>
      <c r="FF90" s="21" t="n">
        <f aca="false">IF($A90="",0,SUMPRODUCT(((($C$5:$C$64=$A90)+($D$5:$D$64=$A90)+($E$5:$E$64=$A90)+($F$5:$F$64=$A90))&gt;0)*FF$5:FF$64))</f>
        <v>0</v>
      </c>
      <c r="FG90" s="21" t="n">
        <f aca="false">IF($A90="",0,SUMPRODUCT(((($C$5:$C$64=$A90)+($D$5:$D$64=$A90)+($E$5:$E$64=$A90)+($F$5:$F$64=$A90))&gt;0)*FG$5:FG$64))</f>
        <v>0</v>
      </c>
      <c r="FH90" s="21" t="n">
        <f aca="false">IF($A90="",0,SUMPRODUCT(((($C$5:$C$64=$A90)+($D$5:$D$64=$A90)+($E$5:$E$64=$A90)+($F$5:$F$64=$A90))&gt;0)*FH$5:FH$64))</f>
        <v>0</v>
      </c>
      <c r="FI90" s="21" t="n">
        <f aca="false">IF($A90="",0,SUMPRODUCT(((($C$5:$C$64=$A90)+($D$5:$D$64=$A90)+($E$5:$E$64=$A90)+($F$5:$F$64=$A90))&gt;0)*FI$5:FI$64))</f>
        <v>0</v>
      </c>
      <c r="FJ90" s="21" t="n">
        <f aca="false">IF($A90="",0,SUMPRODUCT(((($C$5:$C$64=$A90)+($D$5:$D$64=$A90)+($E$5:$E$64=$A90)+($F$5:$F$64=$A90))&gt;0)*FJ$5:FJ$64))</f>
        <v>0</v>
      </c>
      <c r="FK90" s="21" t="n">
        <f aca="false">IF($A90="",0,SUMPRODUCT(((($C$5:$C$64=$A90)+($D$5:$D$64=$A90)+($E$5:$E$64=$A90)+($F$5:$F$64=$A90))&gt;0)*FK$5:FK$64))</f>
        <v>0</v>
      </c>
      <c r="FL90" s="21" t="n">
        <f aca="false">IF($A90="",0,SUMPRODUCT(((($C$5:$C$64=$A90)+($D$5:$D$64=$A90)+($E$5:$E$64=$A90)+($F$5:$F$64=$A90))&gt;0)*FL$5:FL$64))</f>
        <v>0</v>
      </c>
      <c r="FM90" s="21" t="n">
        <f aca="false">IF($A90="",0,SUMPRODUCT(((($C$5:$C$64=$A90)+($D$5:$D$64=$A90)+($E$5:$E$64=$A90)+($F$5:$F$64=$A90))&gt;0)*FM$5:FM$64))</f>
        <v>0</v>
      </c>
      <c r="FN90" s="21" t="n">
        <f aca="false">IF($A90="",0,SUMPRODUCT(((($C$5:$C$64=$A90)+($D$5:$D$64=$A90)+($E$5:$E$64=$A90)+($F$5:$F$64=$A90))&gt;0)*FN$5:FN$64))</f>
        <v>0</v>
      </c>
      <c r="FO90" s="21" t="n">
        <f aca="false">IF($A90="",0,SUMPRODUCT(((($C$5:$C$64=$A90)+($D$5:$D$64=$A90)+($E$5:$E$64=$A90)+($F$5:$F$64=$A90))&gt;0)*FO$5:FO$64))</f>
        <v>0</v>
      </c>
      <c r="FP90" s="21" t="n">
        <f aca="false">IF($A90="",0,SUMPRODUCT(((($C$5:$C$64=$A90)+($D$5:$D$64=$A90)+($E$5:$E$64=$A90)+($F$5:$F$64=$A90))&gt;0)*FP$5:FP$64))</f>
        <v>0</v>
      </c>
      <c r="FQ90" s="21" t="n">
        <f aca="false">IF($A90="",0,SUMPRODUCT(((($C$5:$C$64=$A90)+($D$5:$D$64=$A90)+($E$5:$E$64=$A90)+($F$5:$F$64=$A90))&gt;0)*FQ$5:FQ$64))</f>
        <v>0</v>
      </c>
      <c r="FR90" s="21" t="n">
        <f aca="false">IF($A90="",0,SUMPRODUCT(((($C$5:$C$64=$A90)+($D$5:$D$64=$A90)+($E$5:$E$64=$A90)+($F$5:$F$64=$A90))&gt;0)*FR$5:FR$64))</f>
        <v>0</v>
      </c>
      <c r="FS90" s="21" t="n">
        <f aca="false">IF($A90="",0,SUMPRODUCT(((($C$5:$C$64=$A90)+($D$5:$D$64=$A90)+($E$5:$E$64=$A90)+($F$5:$F$64=$A90))&gt;0)*FS$5:FS$64))</f>
        <v>0</v>
      </c>
      <c r="FT90" s="21" t="n">
        <f aca="false">IF($A90="",0,SUMPRODUCT(((($C$5:$C$64=$A90)+($D$5:$D$64=$A90)+($E$5:$E$64=$A90)+($F$5:$F$64=$A90))&gt;0)*FT$5:FT$64))</f>
        <v>0</v>
      </c>
      <c r="FU90" s="21" t="n">
        <f aca="false">IF($A90="",0,SUMPRODUCT(((($C$5:$C$64=$A90)+($D$5:$D$64=$A90)+($E$5:$E$64=$A90)+($F$5:$F$64=$A90))&gt;0)*FU$5:FU$64))</f>
        <v>0</v>
      </c>
      <c r="FV90" s="21" t="n">
        <f aca="false">IF($A90="",0,SUMPRODUCT(((($C$5:$C$64=$A90)+($D$5:$D$64=$A90)+($E$5:$E$64=$A90)+($F$5:$F$64=$A90))&gt;0)*FV$5:FV$64))</f>
        <v>0</v>
      </c>
      <c r="FW90" s="21" t="n">
        <f aca="false">IF($A90="",0,SUMPRODUCT(((($C$5:$C$64=$A90)+($D$5:$D$64=$A90)+($E$5:$E$64=$A90)+($F$5:$F$64=$A90))&gt;0)*FW$5:FW$64))</f>
        <v>0</v>
      </c>
      <c r="FX90" s="21" t="n">
        <f aca="false">IF($A90="",0,SUMPRODUCT(((($C$5:$C$64=$A90)+($D$5:$D$64=$A90)+($E$5:$E$64=$A90)+($F$5:$F$64=$A90))&gt;0)*FX$5:FX$64))</f>
        <v>0</v>
      </c>
      <c r="FY90" s="21" t="n">
        <f aca="false">IF($A90="",0,SUMPRODUCT(((($C$5:$C$64=$A90)+($D$5:$D$64=$A90)+($E$5:$E$64=$A90)+($F$5:$F$64=$A90))&gt;0)*FY$5:FY$64))</f>
        <v>0</v>
      </c>
      <c r="FZ90" s="21" t="n">
        <f aca="false">IF($A90="",0,SUMPRODUCT(((($C$5:$C$64=$A90)+($D$5:$D$64=$A90)+($E$5:$E$64=$A90)+($F$5:$F$64=$A90))&gt;0)*FZ$5:FZ$64))</f>
        <v>0</v>
      </c>
      <c r="GA90" s="21" t="n">
        <f aca="false">IF($A90="",0,SUMPRODUCT(((($C$5:$C$64=$A90)+($D$5:$D$64=$A90)+($E$5:$E$64=$A90)+($F$5:$F$64=$A90))&gt;0)*GA$5:GA$64))</f>
        <v>0</v>
      </c>
      <c r="GB90" s="21" t="n">
        <f aca="false">IF($A90="",0,SUMPRODUCT(((($C$5:$C$64=$A90)+($D$5:$D$64=$A90)+($E$5:$E$64=$A90)+($F$5:$F$64=$A90))&gt;0)*GB$5:GB$64))</f>
        <v>0</v>
      </c>
      <c r="GC90" s="21" t="n">
        <f aca="false">IF($A90="",0,SUMPRODUCT(((($C$5:$C$64=$A90)+($D$5:$D$64=$A90)+($E$5:$E$64=$A90)+($F$5:$F$64=$A90))&gt;0)*GC$5:GC$64))</f>
        <v>0</v>
      </c>
      <c r="GD90" s="21" t="n">
        <f aca="false">IF($A90="",0,SUMPRODUCT(((($C$5:$C$64=$A90)+($D$5:$D$64=$A90)+($E$5:$E$64=$A90)+($F$5:$F$64=$A90))&gt;0)*GD$5:GD$64))</f>
        <v>0</v>
      </c>
      <c r="GE90" s="21" t="n">
        <f aca="false">IF($A90="",0,SUMPRODUCT(((($C$5:$C$64=$A90)+($D$5:$D$64=$A90)+($E$5:$E$64=$A90)+($F$5:$F$64=$A90))&gt;0)*GE$5:GE$64))</f>
        <v>0</v>
      </c>
      <c r="GF90" s="21" t="n">
        <f aca="false">IF($A90="",0,SUMPRODUCT(((($C$5:$C$64=$A90)+($D$5:$D$64=$A90)+($E$5:$E$64=$A90)+($F$5:$F$64=$A90))&gt;0)*GF$5:GF$64))</f>
        <v>0</v>
      </c>
      <c r="GG90" s="21" t="n">
        <f aca="false">IF($A90="",0,SUMPRODUCT(((($C$5:$C$64=$A90)+($D$5:$D$64=$A90)+($E$5:$E$64=$A90)+($F$5:$F$64=$A90))&gt;0)*GG$5:GG$64))</f>
        <v>0</v>
      </c>
      <c r="GH90" s="21" t="n">
        <f aca="false">IF($A90="",0,SUMPRODUCT(((($C$5:$C$64=$A90)+($D$5:$D$64=$A90)+($E$5:$E$64=$A90)+($F$5:$F$64=$A90))&gt;0)*GH$5:GH$64))</f>
        <v>0</v>
      </c>
      <c r="GI90" s="21" t="n">
        <f aca="false">IF($A90="",0,SUMPRODUCT(((($C$5:$C$64=$A90)+($D$5:$D$64=$A90)+($E$5:$E$64=$A90)+($F$5:$F$64=$A90))&gt;0)*GI$5:GI$64))</f>
        <v>0</v>
      </c>
      <c r="GJ90" s="21" t="n">
        <f aca="false">IF($A90="",0,SUMPRODUCT(((($C$5:$C$64=$A90)+($D$5:$D$64=$A90)+($E$5:$E$64=$A90)+($F$5:$F$64=$A90))&gt;0)*GJ$5:GJ$64))</f>
        <v>0</v>
      </c>
      <c r="GK90" s="21" t="n">
        <f aca="false">IF($A90="",0,SUMPRODUCT(((($C$5:$C$64=$A90)+($D$5:$D$64=$A90)+($E$5:$E$64=$A90)+($F$5:$F$64=$A90))&gt;0)*GK$5:GK$64))</f>
        <v>0</v>
      </c>
      <c r="GL90" s="21" t="n">
        <f aca="false">IF($A90="",0,SUMPRODUCT(((($C$5:$C$64=$A90)+($D$5:$D$64=$A90)+($E$5:$E$64=$A90)+($F$5:$F$64=$A90))&gt;0)*GL$5:GL$64))</f>
        <v>0</v>
      </c>
      <c r="GM90" s="21" t="n">
        <f aca="false">IF($A90="",0,SUMPRODUCT(((($C$5:$C$64=$A90)+($D$5:$D$64=$A90)+($E$5:$E$64=$A90)+($F$5:$F$64=$A90))&gt;0)*GM$5:GM$64))</f>
        <v>0</v>
      </c>
      <c r="GN90" s="21" t="n">
        <f aca="false">IF($A90="",0,SUMPRODUCT(((($C$5:$C$64=$A90)+($D$5:$D$64=$A90)+($E$5:$E$64=$A90)+($F$5:$F$64=$A90))&gt;0)*GN$5:GN$64))</f>
        <v>0</v>
      </c>
      <c r="GO90" s="21" t="n">
        <f aca="false">IF($A90="",0,SUMPRODUCT(((($C$5:$C$64=$A90)+($D$5:$D$64=$A90)+($E$5:$E$64=$A90)+($F$5:$F$64=$A90))&gt;0)*GO$5:GO$64))</f>
        <v>0</v>
      </c>
      <c r="GP90" s="21" t="n">
        <f aca="false">IF($A90="",0,SUMPRODUCT(((($C$5:$C$64=$A90)+($D$5:$D$64=$A90)+($E$5:$E$64=$A90)+($F$5:$F$64=$A90))&gt;0)*GP$5:GP$64))</f>
        <v>0</v>
      </c>
      <c r="GQ90" s="21" t="n">
        <f aca="false">IF($A90="",0,SUMPRODUCT(((($C$5:$C$64=$A90)+($D$5:$D$64=$A90)+($E$5:$E$64=$A90)+($F$5:$F$64=$A90))&gt;0)*GQ$5:GQ$64))</f>
        <v>0</v>
      </c>
      <c r="GR90" s="21" t="n">
        <f aca="false">IF($A90="",0,SUMPRODUCT(((($C$5:$C$64=$A90)+($D$5:$D$64=$A90)+($E$5:$E$64=$A90)+($F$5:$F$64=$A90))&gt;0)*GR$5:GR$64))</f>
        <v>0</v>
      </c>
      <c r="GS90" s="21" t="n">
        <f aca="false">IF($A90="",0,SUMPRODUCT(((($C$5:$C$64=$A90)+($D$5:$D$64=$A90)+($E$5:$E$64=$A90)+($F$5:$F$64=$A90))&gt;0)*GS$5:GS$64))</f>
        <v>0</v>
      </c>
      <c r="GT90" s="21" t="n">
        <f aca="false">IF($A90="",0,SUMPRODUCT(((($C$5:$C$64=$A90)+($D$5:$D$64=$A90)+($E$5:$E$64=$A90)+($F$5:$F$64=$A90))&gt;0)*GT$5:GT$64))</f>
        <v>0</v>
      </c>
      <c r="GU90" s="21" t="n">
        <f aca="false">IF($A90="",0,SUMPRODUCT(((($C$5:$C$64=$A90)+($D$5:$D$64=$A90)+($E$5:$E$64=$A90)+($F$5:$F$64=$A90))&gt;0)*GU$5:GU$64))</f>
        <v>0</v>
      </c>
      <c r="GV90" s="21" t="n">
        <f aca="false">IF($A90="",0,SUMPRODUCT(((($C$5:$C$64=$A90)+($D$5:$D$64=$A90)+($E$5:$E$64=$A90)+($F$5:$F$64=$A90))&gt;0)*GV$5:GV$64))</f>
        <v>0</v>
      </c>
      <c r="GW90" s="21" t="n">
        <f aca="false">IF($A90="",0,SUMPRODUCT(((($C$5:$C$64=$A90)+($D$5:$D$64=$A90)+($E$5:$E$64=$A90)+($F$5:$F$64=$A90))&gt;0)*GW$5:GW$64))</f>
        <v>0</v>
      </c>
      <c r="GX90" s="21" t="n">
        <f aca="false">IF($A90="",0,SUMPRODUCT(((($C$5:$C$64=$A90)+($D$5:$D$64=$A90)+($E$5:$E$64=$A90)+($F$5:$F$64=$A90))&gt;0)*GX$5:GX$64))</f>
        <v>0</v>
      </c>
      <c r="GY90" s="21" t="n">
        <f aca="false">IF($A90="",0,SUMPRODUCT(((($C$5:$C$64=$A90)+($D$5:$D$64=$A90)+($E$5:$E$64=$A90)+($F$5:$F$64=$A90))&gt;0)*GY$5:GY$64))</f>
        <v>0</v>
      </c>
      <c r="GZ90" s="21" t="n">
        <f aca="false">IF($A90="",0,SUMPRODUCT(((($C$5:$C$64=$A90)+($D$5:$D$64=$A90)+($E$5:$E$64=$A90)+($F$5:$F$64=$A90))&gt;0)*GZ$5:GZ$64))</f>
        <v>0</v>
      </c>
      <c r="HA90" s="21" t="n">
        <f aca="false">IF($A90="",0,SUMPRODUCT(((($C$5:$C$64=$A90)+($D$5:$D$64=$A90)+($E$5:$E$64=$A90)+($F$5:$F$64=$A90))&gt;0)*HA$5:HA$64))</f>
        <v>0</v>
      </c>
      <c r="HB90" s="21" t="n">
        <f aca="false">IF($A90="",0,SUMPRODUCT(((($C$5:$C$64=$A90)+($D$5:$D$64=$A90)+($E$5:$E$64=$A90)+($F$5:$F$64=$A90))&gt;0)*HB$5:HB$64))</f>
        <v>0</v>
      </c>
      <c r="HC90" s="21" t="n">
        <f aca="false">IF($A90="",0,SUMPRODUCT(((($C$5:$C$64=$A90)+($D$5:$D$64=$A90)+($E$5:$E$64=$A90)+($F$5:$F$64=$A90))&gt;0)*HC$5:HC$64))</f>
        <v>0</v>
      </c>
      <c r="HD90" s="21" t="n">
        <f aca="false">IF($A90="",0,SUMPRODUCT(((($C$5:$C$64=$A90)+($D$5:$D$64=$A90)+($E$5:$E$64=$A90)+($F$5:$F$64=$A90))&gt;0)*HD$5:HD$64))</f>
        <v>0</v>
      </c>
      <c r="HE90" s="21" t="n">
        <f aca="false">IF($A90="",0,SUMPRODUCT(((($C$5:$C$64=$A90)+($D$5:$D$64=$A90)+($E$5:$E$64=$A90)+($F$5:$F$64=$A90))&gt;0)*HE$5:HE$64))</f>
        <v>0</v>
      </c>
      <c r="HF90" s="21" t="n">
        <f aca="false">IF($A90="",0,SUMPRODUCT(((($C$5:$C$64=$A90)+($D$5:$D$64=$A90)+($E$5:$E$64=$A90)+($F$5:$F$64=$A90))&gt;0)*HF$5:HF$64))</f>
        <v>0</v>
      </c>
      <c r="HG90" s="21" t="n">
        <f aca="false">IF($A90="",0,SUMPRODUCT(((($C$5:$C$64=$A90)+($D$5:$D$64=$A90)+($E$5:$E$64=$A90)+($F$5:$F$64=$A90))&gt;0)*HG$5:HG$64))</f>
        <v>0</v>
      </c>
      <c r="HH90" s="21" t="n">
        <f aca="false">IF($A90="",0,SUMPRODUCT(((($C$5:$C$64=$A90)+($D$5:$D$64=$A90)+($E$5:$E$64=$A90)+($F$5:$F$64=$A90))&gt;0)*HH$5:HH$64))</f>
        <v>0</v>
      </c>
      <c r="HI90" s="21" t="n">
        <f aca="false">IF($A90="",0,SUMPRODUCT(((($C$5:$C$64=$A90)+($D$5:$D$64=$A90)+($E$5:$E$64=$A90)+($F$5:$F$64=$A90))&gt;0)*HI$5:HI$64))</f>
        <v>0</v>
      </c>
      <c r="HJ90" s="21" t="n">
        <f aca="false">IF($A90="",0,SUMPRODUCT(((($C$5:$C$64=$A90)+($D$5:$D$64=$A90)+($E$5:$E$64=$A90)+($F$5:$F$64=$A90))&gt;0)*HJ$5:HJ$64))</f>
        <v>0</v>
      </c>
      <c r="HK90" s="21" t="n">
        <f aca="false">IF($A90="",0,SUMPRODUCT(((($C$5:$C$64=$A90)+($D$5:$D$64=$A90)+($E$5:$E$64=$A90)+($F$5:$F$64=$A90))&gt;0)*HK$5:HK$64))</f>
        <v>0</v>
      </c>
      <c r="HL90" s="21" t="n">
        <f aca="false">IF($A90="",0,SUMPRODUCT(((($C$5:$C$64=$A90)+($D$5:$D$64=$A90)+($E$5:$E$64=$A90)+($F$5:$F$64=$A90))&gt;0)*HL$5:HL$64))</f>
        <v>0</v>
      </c>
      <c r="HM90" s="21" t="n">
        <f aca="false">IF($A90="",0,SUMPRODUCT(((($C$5:$C$64=$A90)+($D$5:$D$64=$A90)+($E$5:$E$64=$A90)+($F$5:$F$64=$A90))&gt;0)*HM$5:HM$64))</f>
        <v>0</v>
      </c>
      <c r="HN90" s="21" t="n">
        <f aca="false">IF($A90="",0,SUMPRODUCT(((($C$5:$C$64=$A90)+($D$5:$D$64=$A90)+($E$5:$E$64=$A90)+($F$5:$F$64=$A90))&gt;0)*HN$5:HN$64))</f>
        <v>0</v>
      </c>
      <c r="HO90" s="21" t="n">
        <f aca="false">IF($A90="",0,SUMPRODUCT(((($C$5:$C$64=$A90)+($D$5:$D$64=$A90)+($E$5:$E$64=$A90)+($F$5:$F$64=$A90))&gt;0)*HO$5:HO$64))</f>
        <v>0</v>
      </c>
      <c r="HP90" s="21" t="n">
        <f aca="false">IF($A90="",0,SUMPRODUCT(((($C$5:$C$64=$A90)+($D$5:$D$64=$A90)+($E$5:$E$64=$A90)+($F$5:$F$64=$A90))&gt;0)*HP$5:HP$64))</f>
        <v>0</v>
      </c>
      <c r="HQ90" s="21" t="n">
        <f aca="false">IF($A90="",0,SUMPRODUCT(((($C$5:$C$64=$A90)+($D$5:$D$64=$A90)+($E$5:$E$64=$A90)+($F$5:$F$64=$A90))&gt;0)*HQ$5:HQ$64))</f>
        <v>0</v>
      </c>
      <c r="HR90" s="21" t="n">
        <f aca="false">IF($A90="",0,SUMPRODUCT(((($C$5:$C$64=$A90)+($D$5:$D$64=$A90)+($E$5:$E$64=$A90)+($F$5:$F$64=$A90))&gt;0)*HR$5:HR$64))</f>
        <v>0</v>
      </c>
      <c r="HS90" s="21" t="n">
        <f aca="false">IF($A90="",0,SUMPRODUCT(((($C$5:$C$64=$A90)+($D$5:$D$64=$A90)+($E$5:$E$64=$A90)+($F$5:$F$64=$A90))&gt;0)*HS$5:HS$64))</f>
        <v>0</v>
      </c>
      <c r="HT90" s="21" t="n">
        <f aca="false">IF($A90="",0,SUMPRODUCT(((($C$5:$C$64=$A90)+($D$5:$D$64=$A90)+($E$5:$E$64=$A90)+($F$5:$F$64=$A90))&gt;0)*HT$5:HT$64))</f>
        <v>0</v>
      </c>
      <c r="HU90" s="21" t="n">
        <f aca="false">IF($A90="",0,SUMPRODUCT(((($C$5:$C$64=$A90)+($D$5:$D$64=$A90)+($E$5:$E$64=$A90)+($F$5:$F$64=$A90))&gt;0)*HU$5:HU$64))</f>
        <v>0</v>
      </c>
      <c r="HV90" s="21" t="n">
        <f aca="false">IF($A90="",0,SUMPRODUCT(((($C$5:$C$64=$A90)+($D$5:$D$64=$A90)+($E$5:$E$64=$A90)+($F$5:$F$64=$A90))&gt;0)*HV$5:HV$64))</f>
        <v>0</v>
      </c>
      <c r="HW90" s="21" t="n">
        <f aca="false">IF($A90="",0,SUMPRODUCT(((($C$5:$C$64=$A90)+($D$5:$D$64=$A90)+($E$5:$E$64=$A90)+($F$5:$F$64=$A90))&gt;0)*HW$5:HW$64))</f>
        <v>0</v>
      </c>
      <c r="HX90" s="21" t="n">
        <f aca="false">IF($A90="",0,SUMPRODUCT(((($C$5:$C$64=$A90)+($D$5:$D$64=$A90)+($E$5:$E$64=$A90)+($F$5:$F$64=$A90))&gt;0)*HX$5:HX$64))</f>
        <v>0</v>
      </c>
      <c r="HY90" s="21" t="n">
        <f aca="false">IF($A90="",0,SUMPRODUCT(((($C$5:$C$64=$A90)+($D$5:$D$64=$A90)+($E$5:$E$64=$A90)+($F$5:$F$64=$A90))&gt;0)*HY$5:HY$64))</f>
        <v>0</v>
      </c>
      <c r="HZ90" s="21" t="n">
        <f aca="false">IF($A90="",0,SUMPRODUCT(((($C$5:$C$64=$A90)+($D$5:$D$64=$A90)+($E$5:$E$64=$A90)+($F$5:$F$64=$A90))&gt;0)*HZ$5:HZ$64))</f>
        <v>0</v>
      </c>
      <c r="IA90" s="21" t="n">
        <f aca="false">IF($A90="",0,SUMPRODUCT(((($C$5:$C$64=$A90)+($D$5:$D$64=$A90)+($E$5:$E$64=$A90)+($F$5:$F$64=$A90))&gt;0)*IA$5:IA$64))</f>
        <v>0</v>
      </c>
      <c r="IB90" s="21" t="n">
        <f aca="false">IF($A90="",0,SUMPRODUCT(((($C$5:$C$64=$A90)+($D$5:$D$64=$A90)+($E$5:$E$64=$A90)+($F$5:$F$64=$A90))&gt;0)*IB$5:IB$64))</f>
        <v>0</v>
      </c>
      <c r="IC90" s="21" t="n">
        <f aca="false">IF($A90="",0,SUMPRODUCT(((($C$5:$C$64=$A90)+($D$5:$D$64=$A90)+($E$5:$E$64=$A90)+($F$5:$F$64=$A90))&gt;0)*IC$5:IC$64))</f>
        <v>0</v>
      </c>
      <c r="ID90" s="21" t="n">
        <f aca="false">IF($A90="",0,SUMPRODUCT(((($C$5:$C$64=$A90)+($D$5:$D$64=$A90)+($E$5:$E$64=$A90)+($F$5:$F$64=$A90))&gt;0)*ID$5:ID$64))</f>
        <v>0</v>
      </c>
      <c r="IE90" s="21" t="n">
        <f aca="false">IF($A90="",0,SUMPRODUCT(((($C$5:$C$64=$A90)+($D$5:$D$64=$A90)+($E$5:$E$64=$A90)+($F$5:$F$64=$A90))&gt;0)*IE$5:IE$64))</f>
        <v>0</v>
      </c>
      <c r="IF90" s="21" t="n">
        <f aca="false">IF($A90="",0,SUMPRODUCT(((($C$5:$C$64=$A90)+($D$5:$D$64=$A90)+($E$5:$E$64=$A90)+($F$5:$F$64=$A90))&gt;0)*IF$5:IF$64))</f>
        <v>0</v>
      </c>
      <c r="IG90" s="21" t="n">
        <f aca="false">IF($A90="",0,SUMPRODUCT(((($C$5:$C$64=$A90)+($D$5:$D$64=$A90)+($E$5:$E$64=$A90)+($F$5:$F$64=$A90))&gt;0)*IG$5:IG$64))</f>
        <v>0</v>
      </c>
      <c r="IH90" s="21" t="n">
        <f aca="false">IF($A90="",0,SUMPRODUCT(((($C$5:$C$64=$A90)+($D$5:$D$64=$A90)+($E$5:$E$64=$A90)+($F$5:$F$64=$A90))&gt;0)*IH$5:IH$64))</f>
        <v>0</v>
      </c>
      <c r="II90" s="21" t="n">
        <f aca="false">IF($A90="",0,SUMPRODUCT(((($C$5:$C$64=$A90)+($D$5:$D$64=$A90)+($E$5:$E$64=$A90)+($F$5:$F$64=$A90))&gt;0)*II$5:II$64))</f>
        <v>0</v>
      </c>
      <c r="IJ90" s="21" t="n">
        <f aca="false">IF($A90="",0,SUMPRODUCT(((($C$5:$C$64=$A90)+($D$5:$D$64=$A90)+($E$5:$E$64=$A90)+($F$5:$F$64=$A90))&gt;0)*IJ$5:IJ$64))</f>
        <v>0</v>
      </c>
      <c r="IK90" s="21" t="n">
        <f aca="false">IF($A90="",0,SUMPRODUCT(((($C$5:$C$64=$A90)+($D$5:$D$64=$A90)+($E$5:$E$64=$A90)+($F$5:$F$64=$A90))&gt;0)*IK$5:IK$64))</f>
        <v>0</v>
      </c>
      <c r="IL90" s="21" t="n">
        <f aca="false">IF($A90="",0,SUMPRODUCT(((($C$5:$C$64=$A90)+($D$5:$D$64=$A90)+($E$5:$E$64=$A90)+($F$5:$F$64=$A90))&gt;0)*IL$5:IL$64))</f>
        <v>0</v>
      </c>
      <c r="IM90" s="21" t="n">
        <f aca="false">IF($A90="",0,SUMPRODUCT(((($C$5:$C$64=$A90)+($D$5:$D$64=$A90)+($E$5:$E$64=$A90)+($F$5:$F$64=$A90))&gt;0)*IM$5:IM$64))</f>
        <v>0</v>
      </c>
      <c r="IN90" s="21" t="n">
        <f aca="false">IF($A90="",0,SUMPRODUCT(((($C$5:$C$64=$A90)+($D$5:$D$64=$A90)+($E$5:$E$64=$A90)+($F$5:$F$64=$A90))&gt;0)*IN$5:IN$64))</f>
        <v>0</v>
      </c>
      <c r="IO90" s="21" t="n">
        <f aca="false">IF($A90="",0,SUMPRODUCT(((($C$5:$C$64=$A90)+($D$5:$D$64=$A90)+($E$5:$E$64=$A90)+($F$5:$F$64=$A90))&gt;0)*IO$5:IO$64))</f>
        <v>0</v>
      </c>
      <c r="IP90" s="21" t="n">
        <f aca="false">IF($A90="",0,SUMPRODUCT(((($C$5:$C$64=$A90)+($D$5:$D$64=$A90)+($E$5:$E$64=$A90)+($F$5:$F$64=$A90))&gt;0)*IP$5:IP$64))</f>
        <v>0</v>
      </c>
      <c r="IQ90" s="21" t="n">
        <f aca="false">IF($A90="",0,SUMPRODUCT(((($C$5:$C$64=$A90)+($D$5:$D$64=$A90)+($E$5:$E$64=$A90)+($F$5:$F$64=$A90))&gt;0)*IQ$5:IQ$64))</f>
        <v>0</v>
      </c>
      <c r="IR90" s="21" t="n">
        <f aca="false">IF($A90="",0,SUMPRODUCT(((($C$5:$C$64=$A90)+($D$5:$D$64=$A90)+($E$5:$E$64=$A90)+($F$5:$F$64=$A90))&gt;0)*IR$5:IR$64))</f>
        <v>0</v>
      </c>
      <c r="IS90" s="21" t="n">
        <f aca="false">IF($A90="",0,SUMPRODUCT(((($C$5:$C$64=$A90)+($D$5:$D$64=$A90)+($E$5:$E$64=$A90)+($F$5:$F$64=$A90))&gt;0)*IS$5:IS$64))</f>
        <v>0</v>
      </c>
      <c r="IT90" s="21" t="n">
        <f aca="false">IF($A90="",0,SUMPRODUCT(((($C$5:$C$64=$A90)+($D$5:$D$64=$A90)+($E$5:$E$64=$A90)+($F$5:$F$64=$A90))&gt;0)*IT$5:IT$64))</f>
        <v>0</v>
      </c>
      <c r="IU90" s="21" t="n">
        <f aca="false">IF($A90="",0,SUMPRODUCT(((($C$5:$C$64=$A90)+($D$5:$D$64=$A90)+($E$5:$E$64=$A90)+($F$5:$F$64=$A90))&gt;0)*IU$5:IU$64))</f>
        <v>0</v>
      </c>
      <c r="IV90" s="21" t="n">
        <f aca="false">IF($A90="",0,SUMPRODUCT(((($C$5:$C$64=$A90)+($D$5:$D$64=$A90)+($E$5:$E$64=$A90)+($F$5:$F$64=$A90))&gt;0)*IV$5:IV$64))</f>
        <v>0</v>
      </c>
      <c r="IW90" s="21" t="n">
        <f aca="false">IF($A90="",0,SUMPRODUCT(((($C$5:$C$64=$A90)+($D$5:$D$64=$A90)+($E$5:$E$64=$A90)+($F$5:$F$64=$A90))&gt;0)*IW$5:IW$64))</f>
        <v>0</v>
      </c>
      <c r="IX90" s="21" t="n">
        <f aca="false">IF($A90="",0,SUMPRODUCT(((($C$5:$C$64=$A90)+($D$5:$D$64=$A90)+($E$5:$E$64=$A90)+($F$5:$F$64=$A90))&gt;0)*IX$5:IX$64))</f>
        <v>0</v>
      </c>
      <c r="IY90" s="21" t="n">
        <f aca="false">IF($A90="",0,SUMPRODUCT(((($C$5:$C$64=$A90)+($D$5:$D$64=$A90)+($E$5:$E$64=$A90)+($F$5:$F$64=$A90))&gt;0)*IY$5:IY$64))</f>
        <v>0</v>
      </c>
      <c r="IZ90" s="21" t="n">
        <f aca="false">IF($A90="",0,SUMPRODUCT(((($C$5:$C$64=$A90)+($D$5:$D$64=$A90)+($E$5:$E$64=$A90)+($F$5:$F$64=$A90))&gt;0)*IZ$5:IZ$64))</f>
        <v>0</v>
      </c>
      <c r="JA90" s="21" t="n">
        <f aca="false">IF($A90="",0,SUMPRODUCT(((($C$5:$C$64=$A90)+($D$5:$D$64=$A90)+($E$5:$E$64=$A90)+($F$5:$F$64=$A90))&gt;0)*JA$5:JA$64))</f>
        <v>0</v>
      </c>
      <c r="JB90" s="21" t="n">
        <f aca="false">IF($A90="",0,SUMPRODUCT(((($C$5:$C$64=$A90)+($D$5:$D$64=$A90)+($E$5:$E$64=$A90)+($F$5:$F$64=$A90))&gt;0)*JB$5:JB$64))</f>
        <v>0</v>
      </c>
      <c r="JC90" s="21" t="n">
        <f aca="false">IF($A90="",0,SUMPRODUCT(((($C$5:$C$64=$A90)+($D$5:$D$64=$A90)+($E$5:$E$64=$A90)+($F$5:$F$64=$A90))&gt;0)*JC$5:JC$64))</f>
        <v>0</v>
      </c>
      <c r="JD90" s="21" t="n">
        <f aca="false">IF($A90="",0,SUMPRODUCT(((($C$5:$C$64=$A90)+($D$5:$D$64=$A90)+($E$5:$E$64=$A90)+($F$5:$F$64=$A90))&gt;0)*JD$5:JD$64))</f>
        <v>0</v>
      </c>
      <c r="JE90" s="21" t="n">
        <f aca="false">IF($A90="",0,SUMPRODUCT(((($C$5:$C$64=$A90)+($D$5:$D$64=$A90)+($E$5:$E$64=$A90)+($F$5:$F$64=$A90))&gt;0)*JE$5:JE$64))</f>
        <v>0</v>
      </c>
      <c r="JF90" s="21" t="n">
        <f aca="false">IF($A90="",0,SUMPRODUCT(((($C$5:$C$64=$A90)+($D$5:$D$64=$A90)+($E$5:$E$64=$A90)+($F$5:$F$64=$A90))&gt;0)*JF$5:JF$64))</f>
        <v>0</v>
      </c>
      <c r="JG90" s="21" t="n">
        <f aca="false">IF($A90="",0,SUMPRODUCT(((($C$5:$C$64=$A90)+($D$5:$D$64=$A90)+($E$5:$E$64=$A90)+($F$5:$F$64=$A90))&gt;0)*JG$5:JG$64))</f>
        <v>0</v>
      </c>
      <c r="JH90" s="21" t="n">
        <f aca="false">IF($A90="",0,SUMPRODUCT(((($C$5:$C$64=$A90)+($D$5:$D$64=$A90)+($E$5:$E$64=$A90)+($F$5:$F$64=$A90))&gt;0)*JH$5:JH$64))</f>
        <v>0</v>
      </c>
      <c r="JI90" s="21" t="n">
        <f aca="false">IF($A90="",0,SUMPRODUCT(((($C$5:$C$64=$A90)+($D$5:$D$64=$A90)+($E$5:$E$64=$A90)+($F$5:$F$64=$A90))&gt;0)*JI$5:JI$64))</f>
        <v>0</v>
      </c>
      <c r="JJ90" s="21" t="n">
        <f aca="false">IF($A90="",0,SUMPRODUCT(((($C$5:$C$64=$A90)+($D$5:$D$64=$A90)+($E$5:$E$64=$A90)+($F$5:$F$64=$A90))&gt;0)*JJ$5:JJ$64))</f>
        <v>0</v>
      </c>
      <c r="JK90" s="21" t="n">
        <f aca="false">IF($A90="",0,SUMPRODUCT(((($C$5:$C$64=$A90)+($D$5:$D$64=$A90)+($E$5:$E$64=$A90)+($F$5:$F$64=$A90))&gt;0)*JK$5:JK$64))</f>
        <v>0</v>
      </c>
      <c r="JL90" s="21" t="n">
        <f aca="false">IF($A90="",0,SUMPRODUCT(((($C$5:$C$64=$A90)+($D$5:$D$64=$A90)+($E$5:$E$64=$A90)+($F$5:$F$64=$A90))&gt;0)*JL$5:JL$64))</f>
        <v>0</v>
      </c>
      <c r="JM90" s="21" t="n">
        <f aca="false">IF($A90="",0,SUMPRODUCT(((($C$5:$C$64=$A90)+($D$5:$D$64=$A90)+($E$5:$E$64=$A90)+($F$5:$F$64=$A90))&gt;0)*JM$5:JM$64))</f>
        <v>0</v>
      </c>
      <c r="JN90" s="21" t="n">
        <f aca="false">IF($A90="",0,SUMPRODUCT(((($C$5:$C$64=$A90)+($D$5:$D$64=$A90)+($E$5:$E$64=$A90)+($F$5:$F$64=$A90))&gt;0)*JN$5:JN$64))</f>
        <v>0</v>
      </c>
      <c r="JO90" s="21" t="n">
        <f aca="false">IF($A90="",0,SUMPRODUCT(((($C$5:$C$64=$A90)+($D$5:$D$64=$A90)+($E$5:$E$64=$A90)+($F$5:$F$64=$A90))&gt;0)*JO$5:JO$64))</f>
        <v>0</v>
      </c>
      <c r="JP90" s="21" t="n">
        <f aca="false">IF($A90="",0,SUMPRODUCT(((($C$5:$C$64=$A90)+($D$5:$D$64=$A90)+($E$5:$E$64=$A90)+($F$5:$F$64=$A90))&gt;0)*JP$5:JP$64))</f>
        <v>0</v>
      </c>
      <c r="JQ90" s="21" t="n">
        <f aca="false">IF($A90="",0,SUMPRODUCT(((($C$5:$C$64=$A90)+($D$5:$D$64=$A90)+($E$5:$E$64=$A90)+($F$5:$F$64=$A90))&gt;0)*JQ$5:JQ$64))</f>
        <v>0</v>
      </c>
      <c r="JR90" s="21" t="n">
        <f aca="false">IF($A90="",0,SUMPRODUCT(((($C$5:$C$64=$A90)+($D$5:$D$64=$A90)+($E$5:$E$64=$A90)+($F$5:$F$64=$A90))&gt;0)*JR$5:JR$64))</f>
        <v>0</v>
      </c>
      <c r="JS90" s="21" t="n">
        <f aca="false">IF($A90="",0,SUMPRODUCT(((($C$5:$C$64=$A90)+($D$5:$D$64=$A90)+($E$5:$E$64=$A90)+($F$5:$F$64=$A90))&gt;0)*JS$5:JS$64))</f>
        <v>0</v>
      </c>
      <c r="JT90" s="21" t="n">
        <f aca="false">IF($A90="",0,SUMPRODUCT(((($C$5:$C$64=$A90)+($D$5:$D$64=$A90)+($E$5:$E$64=$A90)+($F$5:$F$64=$A90))&gt;0)*JT$5:JT$64))</f>
        <v>0</v>
      </c>
      <c r="JU90" s="21" t="n">
        <f aca="false">IF($A90="",0,SUMPRODUCT(((($C$5:$C$64=$A90)+($D$5:$D$64=$A90)+($E$5:$E$64=$A90)+($F$5:$F$64=$A90))&gt;0)*JU$5:JU$64))</f>
        <v>0</v>
      </c>
      <c r="JV90" s="21" t="n">
        <f aca="false">IF($A90="",0,SUMPRODUCT(((($C$5:$C$64=$A90)+($D$5:$D$64=$A90)+($E$5:$E$64=$A90)+($F$5:$F$64=$A90))&gt;0)*JV$5:JV$64))</f>
        <v>0</v>
      </c>
      <c r="JW90" s="21" t="n">
        <f aca="false">IF($A90="",0,SUMPRODUCT(((($C$5:$C$64=$A90)+($D$5:$D$64=$A90)+($E$5:$E$64=$A90)+($F$5:$F$64=$A90))&gt;0)*JW$5:JW$64))</f>
        <v>0</v>
      </c>
      <c r="JX90" s="21" t="n">
        <f aca="false">IF($A90="",0,SUMPRODUCT(((($C$5:$C$64=$A90)+($D$5:$D$64=$A90)+($E$5:$E$64=$A90)+($F$5:$F$64=$A90))&gt;0)*JX$5:JX$64))</f>
        <v>0</v>
      </c>
      <c r="JY90" s="21" t="n">
        <f aca="false">IF($A90="",0,SUMPRODUCT(((($C$5:$C$64=$A90)+($D$5:$D$64=$A90)+($E$5:$E$64=$A90)+($F$5:$F$64=$A90))&gt;0)*JY$5:JY$64))</f>
        <v>0</v>
      </c>
      <c r="JZ90" s="21" t="n">
        <f aca="false">IF($A90="",0,SUMPRODUCT(((($C$5:$C$64=$A90)+($D$5:$D$64=$A90)+($E$5:$E$64=$A90)+($F$5:$F$64=$A90))&gt;0)*JZ$5:JZ$64))</f>
        <v>0</v>
      </c>
      <c r="KA90" s="21" t="n">
        <f aca="false">IF($A90="",0,SUMPRODUCT(((($C$5:$C$64=$A90)+($D$5:$D$64=$A90)+($E$5:$E$64=$A90)+($F$5:$F$64=$A90))&gt;0)*KA$5:KA$64))</f>
        <v>0</v>
      </c>
      <c r="KB90" s="21" t="n">
        <f aca="false">IF($A90="",0,SUMPRODUCT(((($C$5:$C$64=$A90)+($D$5:$D$64=$A90)+($E$5:$E$64=$A90)+($F$5:$F$64=$A90))&gt;0)*KB$5:KB$64))</f>
        <v>0</v>
      </c>
      <c r="KC90" s="21" t="n">
        <f aca="false">IF($A90="",0,SUMPRODUCT(((($C$5:$C$64=$A90)+($D$5:$D$64=$A90)+($E$5:$E$64=$A90)+($F$5:$F$64=$A90))&gt;0)*KC$5:KC$64))</f>
        <v>0</v>
      </c>
      <c r="KD90" s="21" t="n">
        <f aca="false">IF($A90="",0,SUMPRODUCT(((($C$5:$C$64=$A90)+($D$5:$D$64=$A90)+($E$5:$E$64=$A90)+($F$5:$F$64=$A90))&gt;0)*KD$5:KD$64))</f>
        <v>0</v>
      </c>
      <c r="KE90" s="21" t="n">
        <f aca="false">IF($A90="",0,SUMPRODUCT(((($C$5:$C$64=$A90)+($D$5:$D$64=$A90)+($E$5:$E$64=$A90)+($F$5:$F$64=$A90))&gt;0)*KE$5:KE$64))</f>
        <v>0</v>
      </c>
      <c r="KF90" s="21" t="n">
        <f aca="false">IF($A90="",0,SUMPRODUCT(((($C$5:$C$64=$A90)+($D$5:$D$64=$A90)+($E$5:$E$64=$A90)+($F$5:$F$64=$A90))&gt;0)*KF$5:KF$64))</f>
        <v>0</v>
      </c>
      <c r="KG90" s="21" t="n">
        <f aca="false">IF($A90="",0,SUMPRODUCT(((($C$5:$C$64=$A90)+($D$5:$D$64=$A90)+($E$5:$E$64=$A90)+($F$5:$F$64=$A90))&gt;0)*KG$5:KG$64))</f>
        <v>0</v>
      </c>
      <c r="KH90" s="21" t="n">
        <f aca="false">IF($A90="",0,SUMPRODUCT(((($C$5:$C$64=$A90)+($D$5:$D$64=$A90)+($E$5:$E$64=$A90)+($F$5:$F$64=$A90))&gt;0)*KH$5:KH$64))</f>
        <v>0</v>
      </c>
      <c r="KI90" s="21" t="n">
        <f aca="false">IF($A90="",0,SUMPRODUCT(((($C$5:$C$64=$A90)+($D$5:$D$64=$A90)+($E$5:$E$64=$A90)+($F$5:$F$64=$A90))&gt;0)*KI$5:KI$64))</f>
        <v>0</v>
      </c>
      <c r="KJ90" s="21" t="n">
        <f aca="false">IF($A90="",0,SUMPRODUCT(((($C$5:$C$64=$A90)+($D$5:$D$64=$A90)+($E$5:$E$64=$A90)+($F$5:$F$64=$A90))&gt;0)*KJ$5:KJ$64))</f>
        <v>0</v>
      </c>
      <c r="KK90" s="21" t="n">
        <f aca="false">IF($A90="",0,SUMPRODUCT(((($C$5:$C$64=$A90)+($D$5:$D$64=$A90)+($E$5:$E$64=$A90)+($F$5:$F$64=$A90))&gt;0)*KK$5:KK$64))</f>
        <v>0</v>
      </c>
      <c r="KL90" s="21" t="n">
        <f aca="false">IF($A90="",0,SUMPRODUCT(((($C$5:$C$64=$A90)+($D$5:$D$64=$A90)+($E$5:$E$64=$A90)+($F$5:$F$64=$A90))&gt;0)*KL$5:KL$64))</f>
        <v>0</v>
      </c>
      <c r="KM90" s="21" t="n">
        <f aca="false">IF($A90="",0,SUMPRODUCT(((($C$5:$C$64=$A90)+($D$5:$D$64=$A90)+($E$5:$E$64=$A90)+($F$5:$F$64=$A90))&gt;0)*KM$5:KM$64))</f>
        <v>0</v>
      </c>
      <c r="KN90" s="21" t="n">
        <f aca="false">IF($A90="",0,SUMPRODUCT(((($C$5:$C$64=$A90)+($D$5:$D$64=$A90)+($E$5:$E$64=$A90)+($F$5:$F$64=$A90))&gt;0)*KN$5:KN$64))</f>
        <v>0</v>
      </c>
      <c r="KO90" s="21" t="n">
        <f aca="false">IF($A90="",0,SUMPRODUCT(((($C$5:$C$64=$A90)+($D$5:$D$64=$A90)+($E$5:$E$64=$A90)+($F$5:$F$64=$A90))&gt;0)*KO$5:KO$64))</f>
        <v>0</v>
      </c>
      <c r="KP90" s="21" t="n">
        <f aca="false">IF($A90="",0,SUMPRODUCT(((($C$5:$C$64=$A90)+($D$5:$D$64=$A90)+($E$5:$E$64=$A90)+($F$5:$F$64=$A90))&gt;0)*KP$5:KP$64))</f>
        <v>0</v>
      </c>
      <c r="KQ90" s="21" t="n">
        <f aca="false">IF($A90="",0,SUMPRODUCT(((($C$5:$C$64=$A90)+($D$5:$D$64=$A90)+($E$5:$E$64=$A90)+($F$5:$F$64=$A90))&gt;0)*KQ$5:KQ$64))</f>
        <v>0</v>
      </c>
      <c r="KR90" s="21" t="n">
        <f aca="false">IF($A90="",0,SUMPRODUCT(((($C$5:$C$64=$A90)+($D$5:$D$64=$A90)+($E$5:$E$64=$A90)+($F$5:$F$64=$A90))&gt;0)*KR$5:KR$64))</f>
        <v>0</v>
      </c>
      <c r="KS90" s="21" t="n">
        <f aca="false">IF($A90="",0,SUMPRODUCT(((($C$5:$C$64=$A90)+($D$5:$D$64=$A90)+($E$5:$E$64=$A90)+($F$5:$F$64=$A90))&gt;0)*KS$5:KS$64))</f>
        <v>0</v>
      </c>
      <c r="KT90" s="21" t="n">
        <f aca="false">IF($A90="",0,SUMPRODUCT(((($C$5:$C$64=$A90)+($D$5:$D$64=$A90)+($E$5:$E$64=$A90)+($F$5:$F$64=$A90))&gt;0)*KT$5:KT$64))</f>
        <v>0</v>
      </c>
      <c r="KU90" s="21" t="n">
        <f aca="false">IF($A90="",0,SUMPRODUCT(((($C$5:$C$64=$A90)+($D$5:$D$64=$A90)+($E$5:$E$64=$A90)+($F$5:$F$64=$A90))&gt;0)*KU$5:KU$64))</f>
        <v>0</v>
      </c>
      <c r="KV90" s="21" t="n">
        <f aca="false">IF($A90="",0,SUMPRODUCT(((($C$5:$C$64=$A90)+($D$5:$D$64=$A90)+($E$5:$E$64=$A90)+($F$5:$F$64=$A90))&gt;0)*KV$5:KV$64))</f>
        <v>0</v>
      </c>
      <c r="KW90" s="21" t="n">
        <f aca="false">IF($A90="",0,SUMPRODUCT(((($C$5:$C$64=$A90)+($D$5:$D$64=$A90)+($E$5:$E$64=$A90)+($F$5:$F$64=$A90))&gt;0)*KW$5:KW$64))</f>
        <v>0</v>
      </c>
      <c r="KX90" s="21" t="n">
        <f aca="false">IF($A90="",0,SUMPRODUCT(((($C$5:$C$64=$A90)+($D$5:$D$64=$A90)+($E$5:$E$64=$A90)+($F$5:$F$64=$A90))&gt;0)*KX$5:KX$64))</f>
        <v>0</v>
      </c>
      <c r="KY90" s="21" t="n">
        <f aca="false">IF($A90="",0,SUMPRODUCT(((($C$5:$C$64=$A90)+($D$5:$D$64=$A90)+($E$5:$E$64=$A90)+($F$5:$F$64=$A90))&gt;0)*KY$5:KY$64))</f>
        <v>0</v>
      </c>
      <c r="KZ90" s="21" t="n">
        <f aca="false">IF($A90="",0,SUMPRODUCT(((($C$5:$C$64=$A90)+($D$5:$D$64=$A90)+($E$5:$E$64=$A90)+($F$5:$F$64=$A90))&gt;0)*KZ$5:KZ$64))</f>
        <v>0</v>
      </c>
      <c r="LA90" s="21" t="n">
        <f aca="false">IF($A90="",0,SUMPRODUCT(((($C$5:$C$64=$A90)+($D$5:$D$64=$A90)+($E$5:$E$64=$A90)+($F$5:$F$64=$A90))&gt;0)*LA$5:LA$64))</f>
        <v>0</v>
      </c>
      <c r="LB90" s="21" t="n">
        <f aca="false">IF($A90="",0,SUMPRODUCT(((($C$5:$C$64=$A90)+($D$5:$D$64=$A90)+($E$5:$E$64=$A90)+($F$5:$F$64=$A90))&gt;0)*LB$5:LB$64))</f>
        <v>0</v>
      </c>
      <c r="LC90" s="21" t="n">
        <f aca="false">IF($A90="",0,SUMPRODUCT(((($C$5:$C$64=$A90)+($D$5:$D$64=$A90)+($E$5:$E$64=$A90)+($F$5:$F$64=$A90))&gt;0)*LC$5:LC$64))</f>
        <v>0</v>
      </c>
      <c r="LD90" s="21" t="n">
        <f aca="false">IF($A90="",0,SUMPRODUCT(((($C$5:$C$64=$A90)+($D$5:$D$64=$A90)+($E$5:$E$64=$A90)+($F$5:$F$64=$A90))&gt;0)*LD$5:LD$64))</f>
        <v>0</v>
      </c>
      <c r="LE90" s="21" t="n">
        <f aca="false">IF($A90="",0,SUMPRODUCT(((($C$5:$C$64=$A90)+($D$5:$D$64=$A90)+($E$5:$E$64=$A90)+($F$5:$F$64=$A90))&gt;0)*LE$5:LE$64))</f>
        <v>0</v>
      </c>
      <c r="LF90" s="21" t="n">
        <f aca="false">IF($A90="",0,SUMPRODUCT(((($C$5:$C$64=$A90)+($D$5:$D$64=$A90)+($E$5:$E$64=$A90)+($F$5:$F$64=$A90))&gt;0)*LF$5:LF$64))</f>
        <v>0</v>
      </c>
      <c r="LG90" s="21" t="n">
        <f aca="false">IF($A90="",0,SUMPRODUCT(((($C$5:$C$64=$A90)+($D$5:$D$64=$A90)+($E$5:$E$64=$A90)+($F$5:$F$64=$A90))&gt;0)*LG$5:LG$64))</f>
        <v>0</v>
      </c>
      <c r="LH90" s="21" t="n">
        <f aca="false">IF($A90="",0,SUMPRODUCT(((($C$5:$C$64=$A90)+($D$5:$D$64=$A90)+($E$5:$E$64=$A90)+($F$5:$F$64=$A90))&gt;0)*LH$5:LH$64))</f>
        <v>0</v>
      </c>
      <c r="LI90" s="21" t="n">
        <f aca="false">IF($A90="",0,SUMPRODUCT(((($C$5:$C$64=$A90)+($D$5:$D$64=$A90)+($E$5:$E$64=$A90)+($F$5:$F$64=$A90))&gt;0)*LI$5:LI$64))</f>
        <v>0</v>
      </c>
      <c r="LJ90" s="21" t="n">
        <f aca="false">IF($A90="",0,SUMPRODUCT(((($C$5:$C$64=$A90)+($D$5:$D$64=$A90)+($E$5:$E$64=$A90)+($F$5:$F$64=$A90))&gt;0)*LJ$5:LJ$64))</f>
        <v>0</v>
      </c>
      <c r="LK90" s="21" t="n">
        <f aca="false">IF($A90="",0,SUMPRODUCT(((($C$5:$C$64=$A90)+($D$5:$D$64=$A90)+($E$5:$E$64=$A90)+($F$5:$F$64=$A90))&gt;0)*LK$5:LK$64))</f>
        <v>0</v>
      </c>
      <c r="LL90" s="21" t="n">
        <f aca="false">IF($A90="",0,SUMPRODUCT(((($C$5:$C$64=$A90)+($D$5:$D$64=$A90)+($E$5:$E$64=$A90)+($F$5:$F$64=$A90))&gt;0)*LL$5:LL$64))</f>
        <v>0</v>
      </c>
      <c r="LM90" s="21" t="n">
        <f aca="false">IF($A90="",0,SUMPRODUCT(((($C$5:$C$64=$A90)+($D$5:$D$64=$A90)+($E$5:$E$64=$A90)+($F$5:$F$64=$A90))&gt;0)*LM$5:LM$64))</f>
        <v>0</v>
      </c>
      <c r="LN90" s="21" t="n">
        <f aca="false">IF($A90="",0,SUMPRODUCT(((($C$5:$C$64=$A90)+($D$5:$D$64=$A90)+($E$5:$E$64=$A90)+($F$5:$F$64=$A90))&gt;0)*LN$5:LN$64))</f>
        <v>0</v>
      </c>
      <c r="LO90" s="21" t="n">
        <f aca="false">IF($A90="",0,SUMPRODUCT(((($C$5:$C$64=$A90)+($D$5:$D$64=$A90)+($E$5:$E$64=$A90)+($F$5:$F$64=$A90))&gt;0)*LO$5:LO$64))</f>
        <v>0</v>
      </c>
      <c r="LP90" s="21" t="n">
        <f aca="false">IF($A90="",0,SUMPRODUCT(((($C$5:$C$64=$A90)+($D$5:$D$64=$A90)+($E$5:$E$64=$A90)+($F$5:$F$64=$A90))&gt;0)*LP$5:LP$64))</f>
        <v>0</v>
      </c>
      <c r="LQ90" s="21" t="n">
        <f aca="false">IF($A90="",0,SUMPRODUCT(((($C$5:$C$64=$A90)+($D$5:$D$64=$A90)+($E$5:$E$64=$A90)+($F$5:$F$64=$A90))&gt;0)*LQ$5:LQ$64))</f>
        <v>0</v>
      </c>
      <c r="LR90" s="21" t="n">
        <f aca="false">IF($A90="",0,SUMPRODUCT(((($C$5:$C$64=$A90)+($D$5:$D$64=$A90)+($E$5:$E$64=$A90)+($F$5:$F$64=$A90))&gt;0)*LR$5:LR$64))</f>
        <v>0</v>
      </c>
      <c r="LS90" s="21" t="n">
        <f aca="false">IF($A90="",0,SUMPRODUCT(((($C$5:$C$64=$A90)+($D$5:$D$64=$A90)+($E$5:$E$64=$A90)+($F$5:$F$64=$A90))&gt;0)*LS$5:LS$64))</f>
        <v>0</v>
      </c>
      <c r="LT90" s="21" t="n">
        <f aca="false">IF($A90="",0,SUMPRODUCT(((($C$5:$C$64=$A90)+($D$5:$D$64=$A90)+($E$5:$E$64=$A90)+($F$5:$F$64=$A90))&gt;0)*LT$5:LT$64))</f>
        <v>0</v>
      </c>
      <c r="LU90" s="21" t="n">
        <f aca="false">IF($A90="",0,SUMPRODUCT(((($C$5:$C$64=$A90)+($D$5:$D$64=$A90)+($E$5:$E$64=$A90)+($F$5:$F$64=$A90))&gt;0)*LU$5:LU$64))</f>
        <v>0</v>
      </c>
      <c r="LV90" s="21" t="n">
        <f aca="false">IF($A90="",0,SUMPRODUCT(((($C$5:$C$64=$A90)+($D$5:$D$64=$A90)+($E$5:$E$64=$A90)+($F$5:$F$64=$A90))&gt;0)*LV$5:LV$64))</f>
        <v>0</v>
      </c>
      <c r="LW90" s="21" t="n">
        <f aca="false">IF($A90="",0,SUMPRODUCT(((($C$5:$C$64=$A90)+($D$5:$D$64=$A90)+($E$5:$E$64=$A90)+($F$5:$F$64=$A90))&gt;0)*LW$5:LW$64))</f>
        <v>0</v>
      </c>
      <c r="LX90" s="21" t="n">
        <f aca="false">IF($A90="",0,SUMPRODUCT(((($C$5:$C$64=$A90)+($D$5:$D$64=$A90)+($E$5:$E$64=$A90)+($F$5:$F$64=$A90))&gt;0)*LX$5:LX$64))</f>
        <v>0</v>
      </c>
      <c r="LY90" s="21" t="n">
        <f aca="false">IF($A90="",0,SUMPRODUCT(((($C$5:$C$64=$A90)+($D$5:$D$64=$A90)+($E$5:$E$64=$A90)+($F$5:$F$64=$A90))&gt;0)*LY$5:LY$64))</f>
        <v>0</v>
      </c>
      <c r="LZ90" s="21" t="n">
        <f aca="false">IF($A90="",0,SUMPRODUCT(((($C$5:$C$64=$A90)+($D$5:$D$64=$A90)+($E$5:$E$64=$A90)+($F$5:$F$64=$A90))&gt;0)*LZ$5:LZ$64))</f>
        <v>0</v>
      </c>
      <c r="MA90" s="21" t="n">
        <f aca="false">IF($A90="",0,SUMPRODUCT(((($C$5:$C$64=$A90)+($D$5:$D$64=$A90)+($E$5:$E$64=$A90)+($F$5:$F$64=$A90))&gt;0)*MA$5:MA$64))</f>
        <v>0</v>
      </c>
      <c r="MB90" s="21" t="n">
        <f aca="false">IF($A90="",0,SUMPRODUCT(((($C$5:$C$64=$A90)+($D$5:$D$64=$A90)+($E$5:$E$64=$A90)+($F$5:$F$64=$A90))&gt;0)*MB$5:MB$64))</f>
        <v>0</v>
      </c>
      <c r="MC90" s="21" t="n">
        <f aca="false">IF($A90="",0,SUMPRODUCT(((($C$5:$C$64=$A90)+($D$5:$D$64=$A90)+($E$5:$E$64=$A90)+($F$5:$F$64=$A90))&gt;0)*MC$5:MC$64))</f>
        <v>0</v>
      </c>
      <c r="MD90" s="21" t="n">
        <f aca="false">IF($A90="",0,SUMPRODUCT(((($C$5:$C$64=$A90)+($D$5:$D$64=$A90)+($E$5:$E$64=$A90)+($F$5:$F$64=$A90))&gt;0)*MD$5:MD$64))</f>
        <v>0</v>
      </c>
      <c r="ME90" s="21" t="n">
        <f aca="false">IF($A90="",0,SUMPRODUCT(((($C$5:$C$64=$A90)+($D$5:$D$64=$A90)+($E$5:$E$64=$A90)+($F$5:$F$64=$A90))&gt;0)*ME$5:ME$64))</f>
        <v>0</v>
      </c>
      <c r="MF90" s="21" t="n">
        <f aca="false">IF($A90="",0,SUMPRODUCT(((($C$5:$C$64=$A90)+($D$5:$D$64=$A90)+($E$5:$E$64=$A90)+($F$5:$F$64=$A90))&gt;0)*MF$5:MF$64))</f>
        <v>0</v>
      </c>
      <c r="MG90" s="21" t="n">
        <f aca="false">IF($A90="",0,SUMPRODUCT(((($C$5:$C$64=$A90)+($D$5:$D$64=$A90)+($E$5:$E$64=$A90)+($F$5:$F$64=$A90))&gt;0)*MG$5:MG$64))</f>
        <v>0</v>
      </c>
      <c r="MH90" s="21" t="n">
        <f aca="false">IF($A90="",0,SUMPRODUCT(((($C$5:$C$64=$A90)+($D$5:$D$64=$A90)+($E$5:$E$64=$A90)+($F$5:$F$64=$A90))&gt;0)*MH$5:MH$64))</f>
        <v>0</v>
      </c>
      <c r="MI90" s="21" t="n">
        <f aca="false">IF($A90="",0,SUMPRODUCT(((($C$5:$C$64=$A90)+($D$5:$D$64=$A90)+($E$5:$E$64=$A90)+($F$5:$F$64=$A90))&gt;0)*MI$5:MI$64))</f>
        <v>0</v>
      </c>
      <c r="MJ90" s="21" t="n">
        <f aca="false">IF($A90="",0,SUMPRODUCT(((($C$5:$C$64=$A90)+($D$5:$D$64=$A90)+($E$5:$E$64=$A90)+($F$5:$F$64=$A90))&gt;0)*MJ$5:MJ$64))</f>
        <v>0</v>
      </c>
      <c r="MK90" s="21" t="n">
        <f aca="false">IF($A90="",0,SUMPRODUCT(((($C$5:$C$64=$A90)+($D$5:$D$64=$A90)+($E$5:$E$64=$A90)+($F$5:$F$64=$A90))&gt;0)*MK$5:MK$64))</f>
        <v>0</v>
      </c>
      <c r="ML90" s="21" t="n">
        <f aca="false">IF($A90="",0,SUMPRODUCT(((($C$5:$C$64=$A90)+($D$5:$D$64=$A90)+($E$5:$E$64=$A90)+($F$5:$F$64=$A90))&gt;0)*ML$5:ML$64))</f>
        <v>0</v>
      </c>
      <c r="MM90" s="21" t="n">
        <f aca="false">IF($A90="",0,SUMPRODUCT(((($C$5:$C$64=$A90)+($D$5:$D$64=$A90)+($E$5:$E$64=$A90)+($F$5:$F$64=$A90))&gt;0)*MM$5:MM$64))</f>
        <v>0</v>
      </c>
      <c r="MN90" s="21" t="n">
        <f aca="false">IF($A90="",0,SUMPRODUCT(((($C$5:$C$64=$A90)+($D$5:$D$64=$A90)+($E$5:$E$64=$A90)+($F$5:$F$64=$A90))&gt;0)*MN$5:MN$64))</f>
        <v>0</v>
      </c>
      <c r="MO90" s="21" t="n">
        <f aca="false">IF($A90="",0,SUMPRODUCT(((($C$5:$C$64=$A90)+($D$5:$D$64=$A90)+($E$5:$E$64=$A90)+($F$5:$F$64=$A90))&gt;0)*MO$5:MO$64))</f>
        <v>0</v>
      </c>
      <c r="MP90" s="21" t="n">
        <f aca="false">IF($A90="",0,SUMPRODUCT(((($C$5:$C$64=$A90)+($D$5:$D$64=$A90)+($E$5:$E$64=$A90)+($F$5:$F$64=$A90))&gt;0)*MP$5:MP$64))</f>
        <v>0</v>
      </c>
      <c r="MQ90" s="21" t="n">
        <f aca="false">IF($A90="",0,SUMPRODUCT(((($C$5:$C$64=$A90)+($D$5:$D$64=$A90)+($E$5:$E$64=$A90)+($F$5:$F$64=$A90))&gt;0)*MQ$5:MQ$64))</f>
        <v>0</v>
      </c>
      <c r="MR90" s="21" t="n">
        <f aca="false">IF($A90="",0,SUMPRODUCT(((($C$5:$C$64=$A90)+($D$5:$D$64=$A90)+($E$5:$E$64=$A90)+($F$5:$F$64=$A90))&gt;0)*MR$5:MR$64))</f>
        <v>0</v>
      </c>
      <c r="MS90" s="21" t="n">
        <f aca="false">IF($A90="",0,SUMPRODUCT(((($C$5:$C$64=$A90)+($D$5:$D$64=$A90)+($E$5:$E$64=$A90)+($F$5:$F$64=$A90))&gt;0)*MS$5:MS$64))</f>
        <v>0</v>
      </c>
      <c r="MT90" s="21" t="n">
        <f aca="false">IF($A90="",0,SUMPRODUCT(((($C$5:$C$64=$A90)+($D$5:$D$64=$A90)+($E$5:$E$64=$A90)+($F$5:$F$64=$A90))&gt;0)*MT$5:MT$64))</f>
        <v>0</v>
      </c>
      <c r="MU90" s="21" t="n">
        <f aca="false">IF($A90="",0,SUMPRODUCT(((($C$5:$C$64=$A90)+($D$5:$D$64=$A90)+($E$5:$E$64=$A90)+($F$5:$F$64=$A90))&gt;0)*MU$5:MU$64))</f>
        <v>0</v>
      </c>
      <c r="MV90" s="21" t="n">
        <f aca="false">IF($A90="",0,SUMPRODUCT(((($C$5:$C$64=$A90)+($D$5:$D$64=$A90)+($E$5:$E$64=$A90)+($F$5:$F$64=$A90))&gt;0)*MV$5:MV$64))</f>
        <v>0</v>
      </c>
      <c r="MW90" s="21" t="n">
        <f aca="false">IF($A90="",0,SUMPRODUCT(((($C$5:$C$64=$A90)+($D$5:$D$64=$A90)+($E$5:$E$64=$A90)+($F$5:$F$64=$A90))&gt;0)*MW$5:MW$64))</f>
        <v>0</v>
      </c>
      <c r="MX90" s="21" t="n">
        <f aca="false">IF($A90="",0,SUMPRODUCT(((($C$5:$C$64=$A90)+($D$5:$D$64=$A90)+($E$5:$E$64=$A90)+($F$5:$F$64=$A90))&gt;0)*MX$5:MX$64))</f>
        <v>0</v>
      </c>
      <c r="MY90" s="21" t="n">
        <f aca="false">IF($A90="",0,SUMPRODUCT(((($C$5:$C$64=$A90)+($D$5:$D$64=$A90)+($E$5:$E$64=$A90)+($F$5:$F$64=$A90))&gt;0)*MY$5:MY$64))</f>
        <v>0</v>
      </c>
      <c r="MZ90" s="21" t="n">
        <f aca="false">IF($A90="",0,SUMPRODUCT(((($C$5:$C$64=$A90)+($D$5:$D$64=$A90)+($E$5:$E$64=$A90)+($F$5:$F$64=$A90))&gt;0)*MZ$5:MZ$64))</f>
        <v>0</v>
      </c>
      <c r="NA90" s="21" t="n">
        <f aca="false">IF($A90="",0,SUMPRODUCT(((($C$5:$C$64=$A90)+($D$5:$D$64=$A90)+($E$5:$E$64=$A90)+($F$5:$F$64=$A90))&gt;0)*NA$5:NA$64))</f>
        <v>0</v>
      </c>
      <c r="NB90" s="21" t="n">
        <f aca="false">IF($A90="",0,SUMPRODUCT(((($C$5:$C$64=$A90)+($D$5:$D$64=$A90)+($E$5:$E$64=$A90)+($F$5:$F$64=$A90))&gt;0)*NB$5:NB$64))</f>
        <v>0</v>
      </c>
      <c r="NC90" s="21" t="n">
        <f aca="false">IF($A90="",0,SUMPRODUCT(((($C$5:$C$64=$A90)+($D$5:$D$64=$A90)+($E$5:$E$64=$A90)+($F$5:$F$64=$A90))&gt;0)*NC$5:NC$64))</f>
        <v>0</v>
      </c>
      <c r="ND90" s="21" t="n">
        <f aca="false">IF($A90="",0,SUMPRODUCT(((($C$5:$C$64=$A90)+($D$5:$D$64=$A90)+($E$5:$E$64=$A90)+($F$5:$F$64=$A90))&gt;0)*ND$5:ND$64))</f>
        <v>0</v>
      </c>
      <c r="NE90" s="21" t="n">
        <f aca="false">IF($A90="",0,SUMPRODUCT(((($C$5:$C$64=$A90)+($D$5:$D$64=$A90)+($E$5:$E$64=$A90)+($F$5:$F$64=$A90))&gt;0)*NE$5:NE$64))</f>
        <v>0</v>
      </c>
      <c r="NF90" s="21" t="n">
        <f aca="false">IF($A90="",0,SUMPRODUCT(((($C$5:$C$64=$A90)+($D$5:$D$64=$A90)+($E$5:$E$64=$A90)+($F$5:$F$64=$A90))&gt;0)*NF$5:NF$64))</f>
        <v>0</v>
      </c>
      <c r="NG90" s="21" t="n">
        <f aca="false">IF($A90="",0,SUMPRODUCT(((($C$5:$C$64=$A90)+($D$5:$D$64=$A90)+($E$5:$E$64=$A90)+($F$5:$F$64=$A90))&gt;0)*NG$5:NG$64))</f>
        <v>0</v>
      </c>
      <c r="NH90" s="21" t="n">
        <f aca="false">IF($A90="",0,SUMPRODUCT(((($C$5:$C$64=$A90)+($D$5:$D$64=$A90)+($E$5:$E$64=$A90)+($F$5:$F$64=$A90))&gt;0)*NH$5:NH$64))</f>
        <v>0</v>
      </c>
    </row>
    <row r="91" customFormat="false" ht="15" hidden="false" customHeight="false" outlineLevel="0" collapsed="false">
      <c r="A91" s="6" t="str">
        <f aca="false">IF(Einstellungen!E17="","",Einstellungen!E17)</f>
        <v/>
      </c>
      <c r="B91" s="20" t="n">
        <f aca="false">IF(Einstellungen!F17="",999,Einstellungen!F17)</f>
        <v>999</v>
      </c>
      <c r="C91" s="5" t="str">
        <f aca="false">Einstellungen!G17</f>
        <v/>
      </c>
      <c r="D91" s="5"/>
      <c r="E91" s="5"/>
      <c r="F91" s="5"/>
      <c r="G91" s="21" t="n">
        <f aca="false">IF($A91="",0,SUMPRODUCT(((($C$5:$C$64=$A91)+($D$5:$D$64=$A91)+($E$5:$E$64=$A91)+($F$5:$F$64=$A91))&gt;0)*G$5:G$64))</f>
        <v>0</v>
      </c>
      <c r="H91" s="21" t="n">
        <f aca="false">IF($A91="",0,SUMPRODUCT(((($C$5:$C$64=$A91)+($D$5:$D$64=$A91)+($E$5:$E$64=$A91)+($F$5:$F$64=$A91))&gt;0)*H$5:H$64))</f>
        <v>0</v>
      </c>
      <c r="I91" s="21" t="n">
        <f aca="false">IF($A91="",0,SUMPRODUCT(((($C$5:$C$64=$A91)+($D$5:$D$64=$A91)+($E$5:$E$64=$A91)+($F$5:$F$64=$A91))&gt;0)*I$5:I$64))</f>
        <v>0</v>
      </c>
      <c r="J91" s="21" t="n">
        <f aca="false">IF($A91="",0,SUMPRODUCT(((($C$5:$C$64=$A91)+($D$5:$D$64=$A91)+($E$5:$E$64=$A91)+($F$5:$F$64=$A91))&gt;0)*J$5:J$64))</f>
        <v>0</v>
      </c>
      <c r="K91" s="21" t="n">
        <f aca="false">IF($A91="",0,SUMPRODUCT(((($C$5:$C$64=$A91)+($D$5:$D$64=$A91)+($E$5:$E$64=$A91)+($F$5:$F$64=$A91))&gt;0)*K$5:K$64))</f>
        <v>0</v>
      </c>
      <c r="L91" s="21" t="n">
        <f aca="false">IF($A91="",0,SUMPRODUCT(((($C$5:$C$64=$A91)+($D$5:$D$64=$A91)+($E$5:$E$64=$A91)+($F$5:$F$64=$A91))&gt;0)*L$5:L$64))</f>
        <v>0</v>
      </c>
      <c r="M91" s="21" t="n">
        <f aca="false">IF($A91="",0,SUMPRODUCT(((($C$5:$C$64=$A91)+($D$5:$D$64=$A91)+($E$5:$E$64=$A91)+($F$5:$F$64=$A91))&gt;0)*M$5:M$64))</f>
        <v>0</v>
      </c>
      <c r="N91" s="21" t="n">
        <f aca="false">IF($A91="",0,SUMPRODUCT(((($C$5:$C$64=$A91)+($D$5:$D$64=$A91)+($E$5:$E$64=$A91)+($F$5:$F$64=$A91))&gt;0)*N$5:N$64))</f>
        <v>0</v>
      </c>
      <c r="O91" s="21" t="n">
        <f aca="false">IF($A91="",0,SUMPRODUCT(((($C$5:$C$64=$A91)+($D$5:$D$64=$A91)+($E$5:$E$64=$A91)+($F$5:$F$64=$A91))&gt;0)*O$5:O$64))</f>
        <v>0</v>
      </c>
      <c r="P91" s="21" t="n">
        <f aca="false">IF($A91="",0,SUMPRODUCT(((($C$5:$C$64=$A91)+($D$5:$D$64=$A91)+($E$5:$E$64=$A91)+($F$5:$F$64=$A91))&gt;0)*P$5:P$64))</f>
        <v>0</v>
      </c>
      <c r="Q91" s="21" t="n">
        <f aca="false">IF($A91="",0,SUMPRODUCT(((($C$5:$C$64=$A91)+($D$5:$D$64=$A91)+($E$5:$E$64=$A91)+($F$5:$F$64=$A91))&gt;0)*Q$5:Q$64))</f>
        <v>0</v>
      </c>
      <c r="R91" s="21" t="n">
        <f aca="false">IF($A91="",0,SUMPRODUCT(((($C$5:$C$64=$A91)+($D$5:$D$64=$A91)+($E$5:$E$64=$A91)+($F$5:$F$64=$A91))&gt;0)*R$5:R$64))</f>
        <v>0</v>
      </c>
      <c r="S91" s="21" t="n">
        <f aca="false">IF($A91="",0,SUMPRODUCT(((($C$5:$C$64=$A91)+($D$5:$D$64=$A91)+($E$5:$E$64=$A91)+($F$5:$F$64=$A91))&gt;0)*S$5:S$64))</f>
        <v>0</v>
      </c>
      <c r="T91" s="21" t="n">
        <f aca="false">IF($A91="",0,SUMPRODUCT(((($C$5:$C$64=$A91)+($D$5:$D$64=$A91)+($E$5:$E$64=$A91)+($F$5:$F$64=$A91))&gt;0)*T$5:T$64))</f>
        <v>0</v>
      </c>
      <c r="U91" s="21" t="n">
        <f aca="false">IF($A91="",0,SUMPRODUCT(((($C$5:$C$64=$A91)+($D$5:$D$64=$A91)+($E$5:$E$64=$A91)+($F$5:$F$64=$A91))&gt;0)*U$5:U$64))</f>
        <v>0</v>
      </c>
      <c r="V91" s="21" t="n">
        <f aca="false">IF($A91="",0,SUMPRODUCT(((($C$5:$C$64=$A91)+($D$5:$D$64=$A91)+($E$5:$E$64=$A91)+($F$5:$F$64=$A91))&gt;0)*V$5:V$64))</f>
        <v>0</v>
      </c>
      <c r="W91" s="21" t="n">
        <f aca="false">IF($A91="",0,SUMPRODUCT(((($C$5:$C$64=$A91)+($D$5:$D$64=$A91)+($E$5:$E$64=$A91)+($F$5:$F$64=$A91))&gt;0)*W$5:W$64))</f>
        <v>0</v>
      </c>
      <c r="X91" s="21" t="n">
        <f aca="false">IF($A91="",0,SUMPRODUCT(((($C$5:$C$64=$A91)+($D$5:$D$64=$A91)+($E$5:$E$64=$A91)+($F$5:$F$64=$A91))&gt;0)*X$5:X$64))</f>
        <v>0</v>
      </c>
      <c r="Y91" s="21" t="n">
        <f aca="false">IF($A91="",0,SUMPRODUCT(((($C$5:$C$64=$A91)+($D$5:$D$64=$A91)+($E$5:$E$64=$A91)+($F$5:$F$64=$A91))&gt;0)*Y$5:Y$64))</f>
        <v>0</v>
      </c>
      <c r="Z91" s="21" t="n">
        <f aca="false">IF($A91="",0,SUMPRODUCT(((($C$5:$C$64=$A91)+($D$5:$D$64=$A91)+($E$5:$E$64=$A91)+($F$5:$F$64=$A91))&gt;0)*Z$5:Z$64))</f>
        <v>0</v>
      </c>
      <c r="AA91" s="21" t="n">
        <f aca="false">IF($A91="",0,SUMPRODUCT(((($C$5:$C$64=$A91)+($D$5:$D$64=$A91)+($E$5:$E$64=$A91)+($F$5:$F$64=$A91))&gt;0)*AA$5:AA$64))</f>
        <v>0</v>
      </c>
      <c r="AB91" s="21" t="n">
        <f aca="false">IF($A91="",0,SUMPRODUCT(((($C$5:$C$64=$A91)+($D$5:$D$64=$A91)+($E$5:$E$64=$A91)+($F$5:$F$64=$A91))&gt;0)*AB$5:AB$64))</f>
        <v>0</v>
      </c>
      <c r="AC91" s="21" t="n">
        <f aca="false">IF($A91="",0,SUMPRODUCT(((($C$5:$C$64=$A91)+($D$5:$D$64=$A91)+($E$5:$E$64=$A91)+($F$5:$F$64=$A91))&gt;0)*AC$5:AC$64))</f>
        <v>0</v>
      </c>
      <c r="AD91" s="21" t="n">
        <f aca="false">IF($A91="",0,SUMPRODUCT(((($C$5:$C$64=$A91)+($D$5:$D$64=$A91)+($E$5:$E$64=$A91)+($F$5:$F$64=$A91))&gt;0)*AD$5:AD$64))</f>
        <v>0</v>
      </c>
      <c r="AE91" s="21" t="n">
        <f aca="false">IF($A91="",0,SUMPRODUCT(((($C$5:$C$64=$A91)+($D$5:$D$64=$A91)+($E$5:$E$64=$A91)+($F$5:$F$64=$A91))&gt;0)*AE$5:AE$64))</f>
        <v>0</v>
      </c>
      <c r="AF91" s="21" t="n">
        <f aca="false">IF($A91="",0,SUMPRODUCT(((($C$5:$C$64=$A91)+($D$5:$D$64=$A91)+($E$5:$E$64=$A91)+($F$5:$F$64=$A91))&gt;0)*AF$5:AF$64))</f>
        <v>0</v>
      </c>
      <c r="AG91" s="21" t="n">
        <f aca="false">IF($A91="",0,SUMPRODUCT(((($C$5:$C$64=$A91)+($D$5:$D$64=$A91)+($E$5:$E$64=$A91)+($F$5:$F$64=$A91))&gt;0)*AG$5:AG$64))</f>
        <v>0</v>
      </c>
      <c r="AH91" s="21" t="n">
        <f aca="false">IF($A91="",0,SUMPRODUCT(((($C$5:$C$64=$A91)+($D$5:$D$64=$A91)+($E$5:$E$64=$A91)+($F$5:$F$64=$A91))&gt;0)*AH$5:AH$64))</f>
        <v>0</v>
      </c>
      <c r="AI91" s="21" t="n">
        <f aca="false">IF($A91="",0,SUMPRODUCT(((($C$5:$C$64=$A91)+($D$5:$D$64=$A91)+($E$5:$E$64=$A91)+($F$5:$F$64=$A91))&gt;0)*AI$5:AI$64))</f>
        <v>0</v>
      </c>
      <c r="AJ91" s="21" t="n">
        <f aca="false">IF($A91="",0,SUMPRODUCT(((($C$5:$C$64=$A91)+($D$5:$D$64=$A91)+($E$5:$E$64=$A91)+($F$5:$F$64=$A91))&gt;0)*AJ$5:AJ$64))</f>
        <v>0</v>
      </c>
      <c r="AK91" s="21" t="n">
        <f aca="false">IF($A91="",0,SUMPRODUCT(((($C$5:$C$64=$A91)+($D$5:$D$64=$A91)+($E$5:$E$64=$A91)+($F$5:$F$64=$A91))&gt;0)*AK$5:AK$64))</f>
        <v>0</v>
      </c>
      <c r="AL91" s="21" t="n">
        <f aca="false">IF($A91="",0,SUMPRODUCT(((($C$5:$C$64=$A91)+($D$5:$D$64=$A91)+($E$5:$E$64=$A91)+($F$5:$F$64=$A91))&gt;0)*AL$5:AL$64))</f>
        <v>0</v>
      </c>
      <c r="AM91" s="21" t="n">
        <f aca="false">IF($A91="",0,SUMPRODUCT(((($C$5:$C$64=$A91)+($D$5:$D$64=$A91)+($E$5:$E$64=$A91)+($F$5:$F$64=$A91))&gt;0)*AM$5:AM$64))</f>
        <v>0</v>
      </c>
      <c r="AN91" s="21" t="n">
        <f aca="false">IF($A91="",0,SUMPRODUCT(((($C$5:$C$64=$A91)+($D$5:$D$64=$A91)+($E$5:$E$64=$A91)+($F$5:$F$64=$A91))&gt;0)*AN$5:AN$64))</f>
        <v>0</v>
      </c>
      <c r="AO91" s="21" t="n">
        <f aca="false">IF($A91="",0,SUMPRODUCT(((($C$5:$C$64=$A91)+($D$5:$D$64=$A91)+($E$5:$E$64=$A91)+($F$5:$F$64=$A91))&gt;0)*AO$5:AO$64))</f>
        <v>0</v>
      </c>
      <c r="AP91" s="21" t="n">
        <f aca="false">IF($A91="",0,SUMPRODUCT(((($C$5:$C$64=$A91)+($D$5:$D$64=$A91)+($E$5:$E$64=$A91)+($F$5:$F$64=$A91))&gt;0)*AP$5:AP$64))</f>
        <v>0</v>
      </c>
      <c r="AQ91" s="21" t="n">
        <f aca="false">IF($A91="",0,SUMPRODUCT(((($C$5:$C$64=$A91)+($D$5:$D$64=$A91)+($E$5:$E$64=$A91)+($F$5:$F$64=$A91))&gt;0)*AQ$5:AQ$64))</f>
        <v>0</v>
      </c>
      <c r="AR91" s="21" t="n">
        <f aca="false">IF($A91="",0,SUMPRODUCT(((($C$5:$C$64=$A91)+($D$5:$D$64=$A91)+($E$5:$E$64=$A91)+($F$5:$F$64=$A91))&gt;0)*AR$5:AR$64))</f>
        <v>0</v>
      </c>
      <c r="AS91" s="21" t="n">
        <f aca="false">IF($A91="",0,SUMPRODUCT(((($C$5:$C$64=$A91)+($D$5:$D$64=$A91)+($E$5:$E$64=$A91)+($F$5:$F$64=$A91))&gt;0)*AS$5:AS$64))</f>
        <v>0</v>
      </c>
      <c r="AT91" s="21" t="n">
        <f aca="false">IF($A91="",0,SUMPRODUCT(((($C$5:$C$64=$A91)+($D$5:$D$64=$A91)+($E$5:$E$64=$A91)+($F$5:$F$64=$A91))&gt;0)*AT$5:AT$64))</f>
        <v>0</v>
      </c>
      <c r="AU91" s="21" t="n">
        <f aca="false">IF($A91="",0,SUMPRODUCT(((($C$5:$C$64=$A91)+($D$5:$D$64=$A91)+($E$5:$E$64=$A91)+($F$5:$F$64=$A91))&gt;0)*AU$5:AU$64))</f>
        <v>0</v>
      </c>
      <c r="AV91" s="21" t="n">
        <f aca="false">IF($A91="",0,SUMPRODUCT(((($C$5:$C$64=$A91)+($D$5:$D$64=$A91)+($E$5:$E$64=$A91)+($F$5:$F$64=$A91))&gt;0)*AV$5:AV$64))</f>
        <v>0</v>
      </c>
      <c r="AW91" s="21" t="n">
        <f aca="false">IF($A91="",0,SUMPRODUCT(((($C$5:$C$64=$A91)+($D$5:$D$64=$A91)+($E$5:$E$64=$A91)+($F$5:$F$64=$A91))&gt;0)*AW$5:AW$64))</f>
        <v>0</v>
      </c>
      <c r="AX91" s="21" t="n">
        <f aca="false">IF($A91="",0,SUMPRODUCT(((($C$5:$C$64=$A91)+($D$5:$D$64=$A91)+($E$5:$E$64=$A91)+($F$5:$F$64=$A91))&gt;0)*AX$5:AX$64))</f>
        <v>0</v>
      </c>
      <c r="AY91" s="21" t="n">
        <f aca="false">IF($A91="",0,SUMPRODUCT(((($C$5:$C$64=$A91)+($D$5:$D$64=$A91)+($E$5:$E$64=$A91)+($F$5:$F$64=$A91))&gt;0)*AY$5:AY$64))</f>
        <v>0</v>
      </c>
      <c r="AZ91" s="21" t="n">
        <f aca="false">IF($A91="",0,SUMPRODUCT(((($C$5:$C$64=$A91)+($D$5:$D$64=$A91)+($E$5:$E$64=$A91)+($F$5:$F$64=$A91))&gt;0)*AZ$5:AZ$64))</f>
        <v>0</v>
      </c>
      <c r="BA91" s="21" t="n">
        <f aca="false">IF($A91="",0,SUMPRODUCT(((($C$5:$C$64=$A91)+($D$5:$D$64=$A91)+($E$5:$E$64=$A91)+($F$5:$F$64=$A91))&gt;0)*BA$5:BA$64))</f>
        <v>0</v>
      </c>
      <c r="BB91" s="21" t="n">
        <f aca="false">IF($A91="",0,SUMPRODUCT(((($C$5:$C$64=$A91)+($D$5:$D$64=$A91)+($E$5:$E$64=$A91)+($F$5:$F$64=$A91))&gt;0)*BB$5:BB$64))</f>
        <v>0</v>
      </c>
      <c r="BC91" s="21" t="n">
        <f aca="false">IF($A91="",0,SUMPRODUCT(((($C$5:$C$64=$A91)+($D$5:$D$64=$A91)+($E$5:$E$64=$A91)+($F$5:$F$64=$A91))&gt;0)*BC$5:BC$64))</f>
        <v>0</v>
      </c>
      <c r="BD91" s="21" t="n">
        <f aca="false">IF($A91="",0,SUMPRODUCT(((($C$5:$C$64=$A91)+($D$5:$D$64=$A91)+($E$5:$E$64=$A91)+($F$5:$F$64=$A91))&gt;0)*BD$5:BD$64))</f>
        <v>0</v>
      </c>
      <c r="BE91" s="21" t="n">
        <f aca="false">IF($A91="",0,SUMPRODUCT(((($C$5:$C$64=$A91)+($D$5:$D$64=$A91)+($E$5:$E$64=$A91)+($F$5:$F$64=$A91))&gt;0)*BE$5:BE$64))</f>
        <v>0</v>
      </c>
      <c r="BF91" s="21" t="n">
        <f aca="false">IF($A91="",0,SUMPRODUCT(((($C$5:$C$64=$A91)+($D$5:$D$64=$A91)+($E$5:$E$64=$A91)+($F$5:$F$64=$A91))&gt;0)*BF$5:BF$64))</f>
        <v>0</v>
      </c>
      <c r="BG91" s="21" t="n">
        <f aca="false">IF($A91="",0,SUMPRODUCT(((($C$5:$C$64=$A91)+($D$5:$D$64=$A91)+($E$5:$E$64=$A91)+($F$5:$F$64=$A91))&gt;0)*BG$5:BG$64))</f>
        <v>0</v>
      </c>
      <c r="BH91" s="21" t="n">
        <f aca="false">IF($A91="",0,SUMPRODUCT(((($C$5:$C$64=$A91)+($D$5:$D$64=$A91)+($E$5:$E$64=$A91)+($F$5:$F$64=$A91))&gt;0)*BH$5:BH$64))</f>
        <v>0</v>
      </c>
      <c r="BI91" s="21" t="n">
        <f aca="false">IF($A91="",0,SUMPRODUCT(((($C$5:$C$64=$A91)+($D$5:$D$64=$A91)+($E$5:$E$64=$A91)+($F$5:$F$64=$A91))&gt;0)*BI$5:BI$64))</f>
        <v>0</v>
      </c>
      <c r="BJ91" s="21" t="n">
        <f aca="false">IF($A91="",0,SUMPRODUCT(((($C$5:$C$64=$A91)+($D$5:$D$64=$A91)+($E$5:$E$64=$A91)+($F$5:$F$64=$A91))&gt;0)*BJ$5:BJ$64))</f>
        <v>0</v>
      </c>
      <c r="BK91" s="21" t="n">
        <f aca="false">IF($A91="",0,SUMPRODUCT(((($C$5:$C$64=$A91)+($D$5:$D$64=$A91)+($E$5:$E$64=$A91)+($F$5:$F$64=$A91))&gt;0)*BK$5:BK$64))</f>
        <v>0</v>
      </c>
      <c r="BL91" s="21" t="n">
        <f aca="false">IF($A91="",0,SUMPRODUCT(((($C$5:$C$64=$A91)+($D$5:$D$64=$A91)+($E$5:$E$64=$A91)+($F$5:$F$64=$A91))&gt;0)*BL$5:BL$64))</f>
        <v>0</v>
      </c>
      <c r="BM91" s="21" t="n">
        <f aca="false">IF($A91="",0,SUMPRODUCT(((($C$5:$C$64=$A91)+($D$5:$D$64=$A91)+($E$5:$E$64=$A91)+($F$5:$F$64=$A91))&gt;0)*BM$5:BM$64))</f>
        <v>0</v>
      </c>
      <c r="BN91" s="21" t="n">
        <f aca="false">IF($A91="",0,SUMPRODUCT(((($C$5:$C$64=$A91)+($D$5:$D$64=$A91)+($E$5:$E$64=$A91)+($F$5:$F$64=$A91))&gt;0)*BN$5:BN$64))</f>
        <v>0</v>
      </c>
      <c r="BO91" s="21" t="n">
        <f aca="false">IF($A91="",0,SUMPRODUCT(((($C$5:$C$64=$A91)+($D$5:$D$64=$A91)+($E$5:$E$64=$A91)+($F$5:$F$64=$A91))&gt;0)*BO$5:BO$64))</f>
        <v>0</v>
      </c>
      <c r="BP91" s="21" t="n">
        <f aca="false">IF($A91="",0,SUMPRODUCT(((($C$5:$C$64=$A91)+($D$5:$D$64=$A91)+($E$5:$E$64=$A91)+($F$5:$F$64=$A91))&gt;0)*BP$5:BP$64))</f>
        <v>0</v>
      </c>
      <c r="BQ91" s="21" t="n">
        <f aca="false">IF($A91="",0,SUMPRODUCT(((($C$5:$C$64=$A91)+($D$5:$D$64=$A91)+($E$5:$E$64=$A91)+($F$5:$F$64=$A91))&gt;0)*BQ$5:BQ$64))</f>
        <v>0</v>
      </c>
      <c r="BR91" s="21" t="n">
        <f aca="false">IF($A91="",0,SUMPRODUCT(((($C$5:$C$64=$A91)+($D$5:$D$64=$A91)+($E$5:$E$64=$A91)+($F$5:$F$64=$A91))&gt;0)*BR$5:BR$64))</f>
        <v>0</v>
      </c>
      <c r="BS91" s="21" t="n">
        <f aca="false">IF($A91="",0,SUMPRODUCT(((($C$5:$C$64=$A91)+($D$5:$D$64=$A91)+($E$5:$E$64=$A91)+($F$5:$F$64=$A91))&gt;0)*BS$5:BS$64))</f>
        <v>0</v>
      </c>
      <c r="BT91" s="21" t="n">
        <f aca="false">IF($A91="",0,SUMPRODUCT(((($C$5:$C$64=$A91)+($D$5:$D$64=$A91)+($E$5:$E$64=$A91)+($F$5:$F$64=$A91))&gt;0)*BT$5:BT$64))</f>
        <v>0</v>
      </c>
      <c r="BU91" s="21" t="n">
        <f aca="false">IF($A91="",0,SUMPRODUCT(((($C$5:$C$64=$A91)+($D$5:$D$64=$A91)+($E$5:$E$64=$A91)+($F$5:$F$64=$A91))&gt;0)*BU$5:BU$64))</f>
        <v>0</v>
      </c>
      <c r="BV91" s="21" t="n">
        <f aca="false">IF($A91="",0,SUMPRODUCT(((($C$5:$C$64=$A91)+($D$5:$D$64=$A91)+($E$5:$E$64=$A91)+($F$5:$F$64=$A91))&gt;0)*BV$5:BV$64))</f>
        <v>0</v>
      </c>
      <c r="BW91" s="21" t="n">
        <f aca="false">IF($A91="",0,SUMPRODUCT(((($C$5:$C$64=$A91)+($D$5:$D$64=$A91)+($E$5:$E$64=$A91)+($F$5:$F$64=$A91))&gt;0)*BW$5:BW$64))</f>
        <v>0</v>
      </c>
      <c r="BX91" s="21" t="n">
        <f aca="false">IF($A91="",0,SUMPRODUCT(((($C$5:$C$64=$A91)+($D$5:$D$64=$A91)+($E$5:$E$64=$A91)+($F$5:$F$64=$A91))&gt;0)*BX$5:BX$64))</f>
        <v>0</v>
      </c>
      <c r="BY91" s="21" t="n">
        <f aca="false">IF($A91="",0,SUMPRODUCT(((($C$5:$C$64=$A91)+($D$5:$D$64=$A91)+($E$5:$E$64=$A91)+($F$5:$F$64=$A91))&gt;0)*BY$5:BY$64))</f>
        <v>0</v>
      </c>
      <c r="BZ91" s="21" t="n">
        <f aca="false">IF($A91="",0,SUMPRODUCT(((($C$5:$C$64=$A91)+($D$5:$D$64=$A91)+($E$5:$E$64=$A91)+($F$5:$F$64=$A91))&gt;0)*BZ$5:BZ$64))</f>
        <v>0</v>
      </c>
      <c r="CA91" s="21" t="n">
        <f aca="false">IF($A91="",0,SUMPRODUCT(((($C$5:$C$64=$A91)+($D$5:$D$64=$A91)+($E$5:$E$64=$A91)+($F$5:$F$64=$A91))&gt;0)*CA$5:CA$64))</f>
        <v>0</v>
      </c>
      <c r="CB91" s="21" t="n">
        <f aca="false">IF($A91="",0,SUMPRODUCT(((($C$5:$C$64=$A91)+($D$5:$D$64=$A91)+($E$5:$E$64=$A91)+($F$5:$F$64=$A91))&gt;0)*CB$5:CB$64))</f>
        <v>0</v>
      </c>
      <c r="CC91" s="21" t="n">
        <f aca="false">IF($A91="",0,SUMPRODUCT(((($C$5:$C$64=$A91)+($D$5:$D$64=$A91)+($E$5:$E$64=$A91)+($F$5:$F$64=$A91))&gt;0)*CC$5:CC$64))</f>
        <v>0</v>
      </c>
      <c r="CD91" s="21" t="n">
        <f aca="false">IF($A91="",0,SUMPRODUCT(((($C$5:$C$64=$A91)+($D$5:$D$64=$A91)+($E$5:$E$64=$A91)+($F$5:$F$64=$A91))&gt;0)*CD$5:CD$64))</f>
        <v>0</v>
      </c>
      <c r="CE91" s="21" t="n">
        <f aca="false">IF($A91="",0,SUMPRODUCT(((($C$5:$C$64=$A91)+($D$5:$D$64=$A91)+($E$5:$E$64=$A91)+($F$5:$F$64=$A91))&gt;0)*CE$5:CE$64))</f>
        <v>0</v>
      </c>
      <c r="CF91" s="21" t="n">
        <f aca="false">IF($A91="",0,SUMPRODUCT(((($C$5:$C$64=$A91)+($D$5:$D$64=$A91)+($E$5:$E$64=$A91)+($F$5:$F$64=$A91))&gt;0)*CF$5:CF$64))</f>
        <v>0</v>
      </c>
      <c r="CG91" s="21" t="n">
        <f aca="false">IF($A91="",0,SUMPRODUCT(((($C$5:$C$64=$A91)+($D$5:$D$64=$A91)+($E$5:$E$64=$A91)+($F$5:$F$64=$A91))&gt;0)*CG$5:CG$64))</f>
        <v>0</v>
      </c>
      <c r="CH91" s="21" t="n">
        <f aca="false">IF($A91="",0,SUMPRODUCT(((($C$5:$C$64=$A91)+($D$5:$D$64=$A91)+($E$5:$E$64=$A91)+($F$5:$F$64=$A91))&gt;0)*CH$5:CH$64))</f>
        <v>0</v>
      </c>
      <c r="CI91" s="21" t="n">
        <f aca="false">IF($A91="",0,SUMPRODUCT(((($C$5:$C$64=$A91)+($D$5:$D$64=$A91)+($E$5:$E$64=$A91)+($F$5:$F$64=$A91))&gt;0)*CI$5:CI$64))</f>
        <v>0</v>
      </c>
      <c r="CJ91" s="21" t="n">
        <f aca="false">IF($A91="",0,SUMPRODUCT(((($C$5:$C$64=$A91)+($D$5:$D$64=$A91)+($E$5:$E$64=$A91)+($F$5:$F$64=$A91))&gt;0)*CJ$5:CJ$64))</f>
        <v>0</v>
      </c>
      <c r="CK91" s="21" t="n">
        <f aca="false">IF($A91="",0,SUMPRODUCT(((($C$5:$C$64=$A91)+($D$5:$D$64=$A91)+($E$5:$E$64=$A91)+($F$5:$F$64=$A91))&gt;0)*CK$5:CK$64))</f>
        <v>0</v>
      </c>
      <c r="CL91" s="21" t="n">
        <f aca="false">IF($A91="",0,SUMPRODUCT(((($C$5:$C$64=$A91)+($D$5:$D$64=$A91)+($E$5:$E$64=$A91)+($F$5:$F$64=$A91))&gt;0)*CL$5:CL$64))</f>
        <v>0</v>
      </c>
      <c r="CM91" s="21" t="n">
        <f aca="false">IF($A91="",0,SUMPRODUCT(((($C$5:$C$64=$A91)+($D$5:$D$64=$A91)+($E$5:$E$64=$A91)+($F$5:$F$64=$A91))&gt;0)*CM$5:CM$64))</f>
        <v>0</v>
      </c>
      <c r="CN91" s="21" t="n">
        <f aca="false">IF($A91="",0,SUMPRODUCT(((($C$5:$C$64=$A91)+($D$5:$D$64=$A91)+($E$5:$E$64=$A91)+($F$5:$F$64=$A91))&gt;0)*CN$5:CN$64))</f>
        <v>0</v>
      </c>
      <c r="CO91" s="21" t="n">
        <f aca="false">IF($A91="",0,SUMPRODUCT(((($C$5:$C$64=$A91)+($D$5:$D$64=$A91)+($E$5:$E$64=$A91)+($F$5:$F$64=$A91))&gt;0)*CO$5:CO$64))</f>
        <v>0</v>
      </c>
      <c r="CP91" s="21" t="n">
        <f aca="false">IF($A91="",0,SUMPRODUCT(((($C$5:$C$64=$A91)+($D$5:$D$64=$A91)+($E$5:$E$64=$A91)+($F$5:$F$64=$A91))&gt;0)*CP$5:CP$64))</f>
        <v>0</v>
      </c>
      <c r="CQ91" s="21" t="n">
        <f aca="false">IF($A91="",0,SUMPRODUCT(((($C$5:$C$64=$A91)+($D$5:$D$64=$A91)+($E$5:$E$64=$A91)+($F$5:$F$64=$A91))&gt;0)*CQ$5:CQ$64))</f>
        <v>0</v>
      </c>
      <c r="CR91" s="21" t="n">
        <f aca="false">IF($A91="",0,SUMPRODUCT(((($C$5:$C$64=$A91)+($D$5:$D$64=$A91)+($E$5:$E$64=$A91)+($F$5:$F$64=$A91))&gt;0)*CR$5:CR$64))</f>
        <v>0</v>
      </c>
      <c r="CS91" s="21" t="n">
        <f aca="false">IF($A91="",0,SUMPRODUCT(((($C$5:$C$64=$A91)+($D$5:$D$64=$A91)+($E$5:$E$64=$A91)+($F$5:$F$64=$A91))&gt;0)*CS$5:CS$64))</f>
        <v>0</v>
      </c>
      <c r="CT91" s="21" t="n">
        <f aca="false">IF($A91="",0,SUMPRODUCT(((($C$5:$C$64=$A91)+($D$5:$D$64=$A91)+($E$5:$E$64=$A91)+($F$5:$F$64=$A91))&gt;0)*CT$5:CT$64))</f>
        <v>0</v>
      </c>
      <c r="CU91" s="21" t="n">
        <f aca="false">IF($A91="",0,SUMPRODUCT(((($C$5:$C$64=$A91)+($D$5:$D$64=$A91)+($E$5:$E$64=$A91)+($F$5:$F$64=$A91))&gt;0)*CU$5:CU$64))</f>
        <v>0</v>
      </c>
      <c r="CV91" s="21" t="n">
        <f aca="false">IF($A91="",0,SUMPRODUCT(((($C$5:$C$64=$A91)+($D$5:$D$64=$A91)+($E$5:$E$64=$A91)+($F$5:$F$64=$A91))&gt;0)*CV$5:CV$64))</f>
        <v>0</v>
      </c>
      <c r="CW91" s="21" t="n">
        <f aca="false">IF($A91="",0,SUMPRODUCT(((($C$5:$C$64=$A91)+($D$5:$D$64=$A91)+($E$5:$E$64=$A91)+($F$5:$F$64=$A91))&gt;0)*CW$5:CW$64))</f>
        <v>0</v>
      </c>
      <c r="CX91" s="21" t="n">
        <f aca="false">IF($A91="",0,SUMPRODUCT(((($C$5:$C$64=$A91)+($D$5:$D$64=$A91)+($E$5:$E$64=$A91)+($F$5:$F$64=$A91))&gt;0)*CX$5:CX$64))</f>
        <v>0</v>
      </c>
      <c r="CY91" s="21" t="n">
        <f aca="false">IF($A91="",0,SUMPRODUCT(((($C$5:$C$64=$A91)+($D$5:$D$64=$A91)+($E$5:$E$64=$A91)+($F$5:$F$64=$A91))&gt;0)*CY$5:CY$64))</f>
        <v>0</v>
      </c>
      <c r="CZ91" s="21" t="n">
        <f aca="false">IF($A91="",0,SUMPRODUCT(((($C$5:$C$64=$A91)+($D$5:$D$64=$A91)+($E$5:$E$64=$A91)+($F$5:$F$64=$A91))&gt;0)*CZ$5:CZ$64))</f>
        <v>0</v>
      </c>
      <c r="DA91" s="21" t="n">
        <f aca="false">IF($A91="",0,SUMPRODUCT(((($C$5:$C$64=$A91)+($D$5:$D$64=$A91)+($E$5:$E$64=$A91)+($F$5:$F$64=$A91))&gt;0)*DA$5:DA$64))</f>
        <v>0</v>
      </c>
      <c r="DB91" s="21" t="n">
        <f aca="false">IF($A91="",0,SUMPRODUCT(((($C$5:$C$64=$A91)+($D$5:$D$64=$A91)+($E$5:$E$64=$A91)+($F$5:$F$64=$A91))&gt;0)*DB$5:DB$64))</f>
        <v>0</v>
      </c>
      <c r="DC91" s="21" t="n">
        <f aca="false">IF($A91="",0,SUMPRODUCT(((($C$5:$C$64=$A91)+($D$5:$D$64=$A91)+($E$5:$E$64=$A91)+($F$5:$F$64=$A91))&gt;0)*DC$5:DC$64))</f>
        <v>0</v>
      </c>
      <c r="DD91" s="21" t="n">
        <f aca="false">IF($A91="",0,SUMPRODUCT(((($C$5:$C$64=$A91)+($D$5:$D$64=$A91)+($E$5:$E$64=$A91)+($F$5:$F$64=$A91))&gt;0)*DD$5:DD$64))</f>
        <v>0</v>
      </c>
      <c r="DE91" s="21" t="n">
        <f aca="false">IF($A91="",0,SUMPRODUCT(((($C$5:$C$64=$A91)+($D$5:$D$64=$A91)+($E$5:$E$64=$A91)+($F$5:$F$64=$A91))&gt;0)*DE$5:DE$64))</f>
        <v>0</v>
      </c>
      <c r="DF91" s="21" t="n">
        <f aca="false">IF($A91="",0,SUMPRODUCT(((($C$5:$C$64=$A91)+($D$5:$D$64=$A91)+($E$5:$E$64=$A91)+($F$5:$F$64=$A91))&gt;0)*DF$5:DF$64))</f>
        <v>0</v>
      </c>
      <c r="DG91" s="21" t="n">
        <f aca="false">IF($A91="",0,SUMPRODUCT(((($C$5:$C$64=$A91)+($D$5:$D$64=$A91)+($E$5:$E$64=$A91)+($F$5:$F$64=$A91))&gt;0)*DG$5:DG$64))</f>
        <v>0</v>
      </c>
      <c r="DH91" s="21" t="n">
        <f aca="false">IF($A91="",0,SUMPRODUCT(((($C$5:$C$64=$A91)+($D$5:$D$64=$A91)+($E$5:$E$64=$A91)+($F$5:$F$64=$A91))&gt;0)*DH$5:DH$64))</f>
        <v>0</v>
      </c>
      <c r="DI91" s="21" t="n">
        <f aca="false">IF($A91="",0,SUMPRODUCT(((($C$5:$C$64=$A91)+($D$5:$D$64=$A91)+($E$5:$E$64=$A91)+($F$5:$F$64=$A91))&gt;0)*DI$5:DI$64))</f>
        <v>0</v>
      </c>
      <c r="DJ91" s="21" t="n">
        <f aca="false">IF($A91="",0,SUMPRODUCT(((($C$5:$C$64=$A91)+($D$5:$D$64=$A91)+($E$5:$E$64=$A91)+($F$5:$F$64=$A91))&gt;0)*DJ$5:DJ$64))</f>
        <v>0</v>
      </c>
      <c r="DK91" s="21" t="n">
        <f aca="false">IF($A91="",0,SUMPRODUCT(((($C$5:$C$64=$A91)+($D$5:$D$64=$A91)+($E$5:$E$64=$A91)+($F$5:$F$64=$A91))&gt;0)*DK$5:DK$64))</f>
        <v>0</v>
      </c>
      <c r="DL91" s="21" t="n">
        <f aca="false">IF($A91="",0,SUMPRODUCT(((($C$5:$C$64=$A91)+($D$5:$D$64=$A91)+($E$5:$E$64=$A91)+($F$5:$F$64=$A91))&gt;0)*DL$5:DL$64))</f>
        <v>0</v>
      </c>
      <c r="DM91" s="21" t="n">
        <f aca="false">IF($A91="",0,SUMPRODUCT(((($C$5:$C$64=$A91)+($D$5:$D$64=$A91)+($E$5:$E$64=$A91)+($F$5:$F$64=$A91))&gt;0)*DM$5:DM$64))</f>
        <v>0</v>
      </c>
      <c r="DN91" s="21" t="n">
        <f aca="false">IF($A91="",0,SUMPRODUCT(((($C$5:$C$64=$A91)+($D$5:$D$64=$A91)+($E$5:$E$64=$A91)+($F$5:$F$64=$A91))&gt;0)*DN$5:DN$64))</f>
        <v>0</v>
      </c>
      <c r="DO91" s="21" t="n">
        <f aca="false">IF($A91="",0,SUMPRODUCT(((($C$5:$C$64=$A91)+($D$5:$D$64=$A91)+($E$5:$E$64=$A91)+($F$5:$F$64=$A91))&gt;0)*DO$5:DO$64))</f>
        <v>0</v>
      </c>
      <c r="DP91" s="21" t="n">
        <f aca="false">IF($A91="",0,SUMPRODUCT(((($C$5:$C$64=$A91)+($D$5:$D$64=$A91)+($E$5:$E$64=$A91)+($F$5:$F$64=$A91))&gt;0)*DP$5:DP$64))</f>
        <v>0</v>
      </c>
      <c r="DQ91" s="21" t="n">
        <f aca="false">IF($A91="",0,SUMPRODUCT(((($C$5:$C$64=$A91)+($D$5:$D$64=$A91)+($E$5:$E$64=$A91)+($F$5:$F$64=$A91))&gt;0)*DQ$5:DQ$64))</f>
        <v>0</v>
      </c>
      <c r="DR91" s="21" t="n">
        <f aca="false">IF($A91="",0,SUMPRODUCT(((($C$5:$C$64=$A91)+($D$5:$D$64=$A91)+($E$5:$E$64=$A91)+($F$5:$F$64=$A91))&gt;0)*DR$5:DR$64))</f>
        <v>0</v>
      </c>
      <c r="DS91" s="21" t="n">
        <f aca="false">IF($A91="",0,SUMPRODUCT(((($C$5:$C$64=$A91)+($D$5:$D$64=$A91)+($E$5:$E$64=$A91)+($F$5:$F$64=$A91))&gt;0)*DS$5:DS$64))</f>
        <v>0</v>
      </c>
      <c r="DT91" s="21" t="n">
        <f aca="false">IF($A91="",0,SUMPRODUCT(((($C$5:$C$64=$A91)+($D$5:$D$64=$A91)+($E$5:$E$64=$A91)+($F$5:$F$64=$A91))&gt;0)*DT$5:DT$64))</f>
        <v>0</v>
      </c>
      <c r="DU91" s="21" t="n">
        <f aca="false">IF($A91="",0,SUMPRODUCT(((($C$5:$C$64=$A91)+($D$5:$D$64=$A91)+($E$5:$E$64=$A91)+($F$5:$F$64=$A91))&gt;0)*DU$5:DU$64))</f>
        <v>0</v>
      </c>
      <c r="DV91" s="21" t="n">
        <f aca="false">IF($A91="",0,SUMPRODUCT(((($C$5:$C$64=$A91)+($D$5:$D$64=$A91)+($E$5:$E$64=$A91)+($F$5:$F$64=$A91))&gt;0)*DV$5:DV$64))</f>
        <v>0</v>
      </c>
      <c r="DW91" s="21" t="n">
        <f aca="false">IF($A91="",0,SUMPRODUCT(((($C$5:$C$64=$A91)+($D$5:$D$64=$A91)+($E$5:$E$64=$A91)+($F$5:$F$64=$A91))&gt;0)*DW$5:DW$64))</f>
        <v>0</v>
      </c>
      <c r="DX91" s="21" t="n">
        <f aca="false">IF($A91="",0,SUMPRODUCT(((($C$5:$C$64=$A91)+($D$5:$D$64=$A91)+($E$5:$E$64=$A91)+($F$5:$F$64=$A91))&gt;0)*DX$5:DX$64))</f>
        <v>0</v>
      </c>
      <c r="DY91" s="21" t="n">
        <f aca="false">IF($A91="",0,SUMPRODUCT(((($C$5:$C$64=$A91)+($D$5:$D$64=$A91)+($E$5:$E$64=$A91)+($F$5:$F$64=$A91))&gt;0)*DY$5:DY$64))</f>
        <v>0</v>
      </c>
      <c r="DZ91" s="21" t="n">
        <f aca="false">IF($A91="",0,SUMPRODUCT(((($C$5:$C$64=$A91)+($D$5:$D$64=$A91)+($E$5:$E$64=$A91)+($F$5:$F$64=$A91))&gt;0)*DZ$5:DZ$64))</f>
        <v>0</v>
      </c>
      <c r="EA91" s="21" t="n">
        <f aca="false">IF($A91="",0,SUMPRODUCT(((($C$5:$C$64=$A91)+($D$5:$D$64=$A91)+($E$5:$E$64=$A91)+($F$5:$F$64=$A91))&gt;0)*EA$5:EA$64))</f>
        <v>0</v>
      </c>
      <c r="EB91" s="21" t="n">
        <f aca="false">IF($A91="",0,SUMPRODUCT(((($C$5:$C$64=$A91)+($D$5:$D$64=$A91)+($E$5:$E$64=$A91)+($F$5:$F$64=$A91))&gt;0)*EB$5:EB$64))</f>
        <v>0</v>
      </c>
      <c r="EC91" s="21" t="n">
        <f aca="false">IF($A91="",0,SUMPRODUCT(((($C$5:$C$64=$A91)+($D$5:$D$64=$A91)+($E$5:$E$64=$A91)+($F$5:$F$64=$A91))&gt;0)*EC$5:EC$64))</f>
        <v>0</v>
      </c>
      <c r="ED91" s="21" t="n">
        <f aca="false">IF($A91="",0,SUMPRODUCT(((($C$5:$C$64=$A91)+($D$5:$D$64=$A91)+($E$5:$E$64=$A91)+($F$5:$F$64=$A91))&gt;0)*ED$5:ED$64))</f>
        <v>0</v>
      </c>
      <c r="EE91" s="21" t="n">
        <f aca="false">IF($A91="",0,SUMPRODUCT(((($C$5:$C$64=$A91)+($D$5:$D$64=$A91)+($E$5:$E$64=$A91)+($F$5:$F$64=$A91))&gt;0)*EE$5:EE$64))</f>
        <v>0</v>
      </c>
      <c r="EF91" s="21" t="n">
        <f aca="false">IF($A91="",0,SUMPRODUCT(((($C$5:$C$64=$A91)+($D$5:$D$64=$A91)+($E$5:$E$64=$A91)+($F$5:$F$64=$A91))&gt;0)*EF$5:EF$64))</f>
        <v>0</v>
      </c>
      <c r="EG91" s="21" t="n">
        <f aca="false">IF($A91="",0,SUMPRODUCT(((($C$5:$C$64=$A91)+($D$5:$D$64=$A91)+($E$5:$E$64=$A91)+($F$5:$F$64=$A91))&gt;0)*EG$5:EG$64))</f>
        <v>0</v>
      </c>
      <c r="EH91" s="21" t="n">
        <f aca="false">IF($A91="",0,SUMPRODUCT(((($C$5:$C$64=$A91)+($D$5:$D$64=$A91)+($E$5:$E$64=$A91)+($F$5:$F$64=$A91))&gt;0)*EH$5:EH$64))</f>
        <v>0</v>
      </c>
      <c r="EI91" s="21" t="n">
        <f aca="false">IF($A91="",0,SUMPRODUCT(((($C$5:$C$64=$A91)+($D$5:$D$64=$A91)+($E$5:$E$64=$A91)+($F$5:$F$64=$A91))&gt;0)*EI$5:EI$64))</f>
        <v>0</v>
      </c>
      <c r="EJ91" s="21" t="n">
        <f aca="false">IF($A91="",0,SUMPRODUCT(((($C$5:$C$64=$A91)+($D$5:$D$64=$A91)+($E$5:$E$64=$A91)+($F$5:$F$64=$A91))&gt;0)*EJ$5:EJ$64))</f>
        <v>0</v>
      </c>
      <c r="EK91" s="21" t="n">
        <f aca="false">IF($A91="",0,SUMPRODUCT(((($C$5:$C$64=$A91)+($D$5:$D$64=$A91)+($E$5:$E$64=$A91)+($F$5:$F$64=$A91))&gt;0)*EK$5:EK$64))</f>
        <v>0</v>
      </c>
      <c r="EL91" s="21" t="n">
        <f aca="false">IF($A91="",0,SUMPRODUCT(((($C$5:$C$64=$A91)+($D$5:$D$64=$A91)+($E$5:$E$64=$A91)+($F$5:$F$64=$A91))&gt;0)*EL$5:EL$64))</f>
        <v>0</v>
      </c>
      <c r="EM91" s="21" t="n">
        <f aca="false">IF($A91="",0,SUMPRODUCT(((($C$5:$C$64=$A91)+($D$5:$D$64=$A91)+($E$5:$E$64=$A91)+($F$5:$F$64=$A91))&gt;0)*EM$5:EM$64))</f>
        <v>0</v>
      </c>
      <c r="EN91" s="21" t="n">
        <f aca="false">IF($A91="",0,SUMPRODUCT(((($C$5:$C$64=$A91)+($D$5:$D$64=$A91)+($E$5:$E$64=$A91)+($F$5:$F$64=$A91))&gt;0)*EN$5:EN$64))</f>
        <v>0</v>
      </c>
      <c r="EO91" s="21" t="n">
        <f aca="false">IF($A91="",0,SUMPRODUCT(((($C$5:$C$64=$A91)+($D$5:$D$64=$A91)+($E$5:$E$64=$A91)+($F$5:$F$64=$A91))&gt;0)*EO$5:EO$64))</f>
        <v>0</v>
      </c>
      <c r="EP91" s="21" t="n">
        <f aca="false">IF($A91="",0,SUMPRODUCT(((($C$5:$C$64=$A91)+($D$5:$D$64=$A91)+($E$5:$E$64=$A91)+($F$5:$F$64=$A91))&gt;0)*EP$5:EP$64))</f>
        <v>0</v>
      </c>
      <c r="EQ91" s="21" t="n">
        <f aca="false">IF($A91="",0,SUMPRODUCT(((($C$5:$C$64=$A91)+($D$5:$D$64=$A91)+($E$5:$E$64=$A91)+($F$5:$F$64=$A91))&gt;0)*EQ$5:EQ$64))</f>
        <v>0</v>
      </c>
      <c r="ER91" s="21" t="n">
        <f aca="false">IF($A91="",0,SUMPRODUCT(((($C$5:$C$64=$A91)+($D$5:$D$64=$A91)+($E$5:$E$64=$A91)+($F$5:$F$64=$A91))&gt;0)*ER$5:ER$64))</f>
        <v>0</v>
      </c>
      <c r="ES91" s="21" t="n">
        <f aca="false">IF($A91="",0,SUMPRODUCT(((($C$5:$C$64=$A91)+($D$5:$D$64=$A91)+($E$5:$E$64=$A91)+($F$5:$F$64=$A91))&gt;0)*ES$5:ES$64))</f>
        <v>0</v>
      </c>
      <c r="ET91" s="21" t="n">
        <f aca="false">IF($A91="",0,SUMPRODUCT(((($C$5:$C$64=$A91)+($D$5:$D$64=$A91)+($E$5:$E$64=$A91)+($F$5:$F$64=$A91))&gt;0)*ET$5:ET$64))</f>
        <v>0</v>
      </c>
      <c r="EU91" s="21" t="n">
        <f aca="false">IF($A91="",0,SUMPRODUCT(((($C$5:$C$64=$A91)+($D$5:$D$64=$A91)+($E$5:$E$64=$A91)+($F$5:$F$64=$A91))&gt;0)*EU$5:EU$64))</f>
        <v>0</v>
      </c>
      <c r="EV91" s="21" t="n">
        <f aca="false">IF($A91="",0,SUMPRODUCT(((($C$5:$C$64=$A91)+($D$5:$D$64=$A91)+($E$5:$E$64=$A91)+($F$5:$F$64=$A91))&gt;0)*EV$5:EV$64))</f>
        <v>0</v>
      </c>
      <c r="EW91" s="21" t="n">
        <f aca="false">IF($A91="",0,SUMPRODUCT(((($C$5:$C$64=$A91)+($D$5:$D$64=$A91)+($E$5:$E$64=$A91)+($F$5:$F$64=$A91))&gt;0)*EW$5:EW$64))</f>
        <v>0</v>
      </c>
      <c r="EX91" s="21" t="n">
        <f aca="false">IF($A91="",0,SUMPRODUCT(((($C$5:$C$64=$A91)+($D$5:$D$64=$A91)+($E$5:$E$64=$A91)+($F$5:$F$64=$A91))&gt;0)*EX$5:EX$64))</f>
        <v>0</v>
      </c>
      <c r="EY91" s="21" t="n">
        <f aca="false">IF($A91="",0,SUMPRODUCT(((($C$5:$C$64=$A91)+($D$5:$D$64=$A91)+($E$5:$E$64=$A91)+($F$5:$F$64=$A91))&gt;0)*EY$5:EY$64))</f>
        <v>0</v>
      </c>
      <c r="EZ91" s="21" t="n">
        <f aca="false">IF($A91="",0,SUMPRODUCT(((($C$5:$C$64=$A91)+($D$5:$D$64=$A91)+($E$5:$E$64=$A91)+($F$5:$F$64=$A91))&gt;0)*EZ$5:EZ$64))</f>
        <v>0</v>
      </c>
      <c r="FA91" s="21" t="n">
        <f aca="false">IF($A91="",0,SUMPRODUCT(((($C$5:$C$64=$A91)+($D$5:$D$64=$A91)+($E$5:$E$64=$A91)+($F$5:$F$64=$A91))&gt;0)*FA$5:FA$64))</f>
        <v>0</v>
      </c>
      <c r="FB91" s="21" t="n">
        <f aca="false">IF($A91="",0,SUMPRODUCT(((($C$5:$C$64=$A91)+($D$5:$D$64=$A91)+($E$5:$E$64=$A91)+($F$5:$F$64=$A91))&gt;0)*FB$5:FB$64))</f>
        <v>0</v>
      </c>
      <c r="FC91" s="21" t="n">
        <f aca="false">IF($A91="",0,SUMPRODUCT(((($C$5:$C$64=$A91)+($D$5:$D$64=$A91)+($E$5:$E$64=$A91)+($F$5:$F$64=$A91))&gt;0)*FC$5:FC$64))</f>
        <v>0</v>
      </c>
      <c r="FD91" s="21" t="n">
        <f aca="false">IF($A91="",0,SUMPRODUCT(((($C$5:$C$64=$A91)+($D$5:$D$64=$A91)+($E$5:$E$64=$A91)+($F$5:$F$64=$A91))&gt;0)*FD$5:FD$64))</f>
        <v>0</v>
      </c>
      <c r="FE91" s="21" t="n">
        <f aca="false">IF($A91="",0,SUMPRODUCT(((($C$5:$C$64=$A91)+($D$5:$D$64=$A91)+($E$5:$E$64=$A91)+($F$5:$F$64=$A91))&gt;0)*FE$5:FE$64))</f>
        <v>0</v>
      </c>
      <c r="FF91" s="21" t="n">
        <f aca="false">IF($A91="",0,SUMPRODUCT(((($C$5:$C$64=$A91)+($D$5:$D$64=$A91)+($E$5:$E$64=$A91)+($F$5:$F$64=$A91))&gt;0)*FF$5:FF$64))</f>
        <v>0</v>
      </c>
      <c r="FG91" s="21" t="n">
        <f aca="false">IF($A91="",0,SUMPRODUCT(((($C$5:$C$64=$A91)+($D$5:$D$64=$A91)+($E$5:$E$64=$A91)+($F$5:$F$64=$A91))&gt;0)*FG$5:FG$64))</f>
        <v>0</v>
      </c>
      <c r="FH91" s="21" t="n">
        <f aca="false">IF($A91="",0,SUMPRODUCT(((($C$5:$C$64=$A91)+($D$5:$D$64=$A91)+($E$5:$E$64=$A91)+($F$5:$F$64=$A91))&gt;0)*FH$5:FH$64))</f>
        <v>0</v>
      </c>
      <c r="FI91" s="21" t="n">
        <f aca="false">IF($A91="",0,SUMPRODUCT(((($C$5:$C$64=$A91)+($D$5:$D$64=$A91)+($E$5:$E$64=$A91)+($F$5:$F$64=$A91))&gt;0)*FI$5:FI$64))</f>
        <v>0</v>
      </c>
      <c r="FJ91" s="21" t="n">
        <f aca="false">IF($A91="",0,SUMPRODUCT(((($C$5:$C$64=$A91)+($D$5:$D$64=$A91)+($E$5:$E$64=$A91)+($F$5:$F$64=$A91))&gt;0)*FJ$5:FJ$64))</f>
        <v>0</v>
      </c>
      <c r="FK91" s="21" t="n">
        <f aca="false">IF($A91="",0,SUMPRODUCT(((($C$5:$C$64=$A91)+($D$5:$D$64=$A91)+($E$5:$E$64=$A91)+($F$5:$F$64=$A91))&gt;0)*FK$5:FK$64))</f>
        <v>0</v>
      </c>
      <c r="FL91" s="21" t="n">
        <f aca="false">IF($A91="",0,SUMPRODUCT(((($C$5:$C$64=$A91)+($D$5:$D$64=$A91)+($E$5:$E$64=$A91)+($F$5:$F$64=$A91))&gt;0)*FL$5:FL$64))</f>
        <v>0</v>
      </c>
      <c r="FM91" s="21" t="n">
        <f aca="false">IF($A91="",0,SUMPRODUCT(((($C$5:$C$64=$A91)+($D$5:$D$64=$A91)+($E$5:$E$64=$A91)+($F$5:$F$64=$A91))&gt;0)*FM$5:FM$64))</f>
        <v>0</v>
      </c>
      <c r="FN91" s="21" t="n">
        <f aca="false">IF($A91="",0,SUMPRODUCT(((($C$5:$C$64=$A91)+($D$5:$D$64=$A91)+($E$5:$E$64=$A91)+($F$5:$F$64=$A91))&gt;0)*FN$5:FN$64))</f>
        <v>0</v>
      </c>
      <c r="FO91" s="21" t="n">
        <f aca="false">IF($A91="",0,SUMPRODUCT(((($C$5:$C$64=$A91)+($D$5:$D$64=$A91)+($E$5:$E$64=$A91)+($F$5:$F$64=$A91))&gt;0)*FO$5:FO$64))</f>
        <v>0</v>
      </c>
      <c r="FP91" s="21" t="n">
        <f aca="false">IF($A91="",0,SUMPRODUCT(((($C$5:$C$64=$A91)+($D$5:$D$64=$A91)+($E$5:$E$64=$A91)+($F$5:$F$64=$A91))&gt;0)*FP$5:FP$64))</f>
        <v>0</v>
      </c>
      <c r="FQ91" s="21" t="n">
        <f aca="false">IF($A91="",0,SUMPRODUCT(((($C$5:$C$64=$A91)+($D$5:$D$64=$A91)+($E$5:$E$64=$A91)+($F$5:$F$64=$A91))&gt;0)*FQ$5:FQ$64))</f>
        <v>0</v>
      </c>
      <c r="FR91" s="21" t="n">
        <f aca="false">IF($A91="",0,SUMPRODUCT(((($C$5:$C$64=$A91)+($D$5:$D$64=$A91)+($E$5:$E$64=$A91)+($F$5:$F$64=$A91))&gt;0)*FR$5:FR$64))</f>
        <v>0</v>
      </c>
      <c r="FS91" s="21" t="n">
        <f aca="false">IF($A91="",0,SUMPRODUCT(((($C$5:$C$64=$A91)+($D$5:$D$64=$A91)+($E$5:$E$64=$A91)+($F$5:$F$64=$A91))&gt;0)*FS$5:FS$64))</f>
        <v>0</v>
      </c>
      <c r="FT91" s="21" t="n">
        <f aca="false">IF($A91="",0,SUMPRODUCT(((($C$5:$C$64=$A91)+($D$5:$D$64=$A91)+($E$5:$E$64=$A91)+($F$5:$F$64=$A91))&gt;0)*FT$5:FT$64))</f>
        <v>0</v>
      </c>
      <c r="FU91" s="21" t="n">
        <f aca="false">IF($A91="",0,SUMPRODUCT(((($C$5:$C$64=$A91)+($D$5:$D$64=$A91)+($E$5:$E$64=$A91)+($F$5:$F$64=$A91))&gt;0)*FU$5:FU$64))</f>
        <v>0</v>
      </c>
      <c r="FV91" s="21" t="n">
        <f aca="false">IF($A91="",0,SUMPRODUCT(((($C$5:$C$64=$A91)+($D$5:$D$64=$A91)+($E$5:$E$64=$A91)+($F$5:$F$64=$A91))&gt;0)*FV$5:FV$64))</f>
        <v>0</v>
      </c>
      <c r="FW91" s="21" t="n">
        <f aca="false">IF($A91="",0,SUMPRODUCT(((($C$5:$C$64=$A91)+($D$5:$D$64=$A91)+($E$5:$E$64=$A91)+($F$5:$F$64=$A91))&gt;0)*FW$5:FW$64))</f>
        <v>0</v>
      </c>
      <c r="FX91" s="21" t="n">
        <f aca="false">IF($A91="",0,SUMPRODUCT(((($C$5:$C$64=$A91)+($D$5:$D$64=$A91)+($E$5:$E$64=$A91)+($F$5:$F$64=$A91))&gt;0)*FX$5:FX$64))</f>
        <v>0</v>
      </c>
      <c r="FY91" s="21" t="n">
        <f aca="false">IF($A91="",0,SUMPRODUCT(((($C$5:$C$64=$A91)+($D$5:$D$64=$A91)+($E$5:$E$64=$A91)+($F$5:$F$64=$A91))&gt;0)*FY$5:FY$64))</f>
        <v>0</v>
      </c>
      <c r="FZ91" s="21" t="n">
        <f aca="false">IF($A91="",0,SUMPRODUCT(((($C$5:$C$64=$A91)+($D$5:$D$64=$A91)+($E$5:$E$64=$A91)+($F$5:$F$64=$A91))&gt;0)*FZ$5:FZ$64))</f>
        <v>0</v>
      </c>
      <c r="GA91" s="21" t="n">
        <f aca="false">IF($A91="",0,SUMPRODUCT(((($C$5:$C$64=$A91)+($D$5:$D$64=$A91)+($E$5:$E$64=$A91)+($F$5:$F$64=$A91))&gt;0)*GA$5:GA$64))</f>
        <v>0</v>
      </c>
      <c r="GB91" s="21" t="n">
        <f aca="false">IF($A91="",0,SUMPRODUCT(((($C$5:$C$64=$A91)+($D$5:$D$64=$A91)+($E$5:$E$64=$A91)+($F$5:$F$64=$A91))&gt;0)*GB$5:GB$64))</f>
        <v>0</v>
      </c>
      <c r="GC91" s="21" t="n">
        <f aca="false">IF($A91="",0,SUMPRODUCT(((($C$5:$C$64=$A91)+($D$5:$D$64=$A91)+($E$5:$E$64=$A91)+($F$5:$F$64=$A91))&gt;0)*GC$5:GC$64))</f>
        <v>0</v>
      </c>
      <c r="GD91" s="21" t="n">
        <f aca="false">IF($A91="",0,SUMPRODUCT(((($C$5:$C$64=$A91)+($D$5:$D$64=$A91)+($E$5:$E$64=$A91)+($F$5:$F$64=$A91))&gt;0)*GD$5:GD$64))</f>
        <v>0</v>
      </c>
      <c r="GE91" s="21" t="n">
        <f aca="false">IF($A91="",0,SUMPRODUCT(((($C$5:$C$64=$A91)+($D$5:$D$64=$A91)+($E$5:$E$64=$A91)+($F$5:$F$64=$A91))&gt;0)*GE$5:GE$64))</f>
        <v>0</v>
      </c>
      <c r="GF91" s="21" t="n">
        <f aca="false">IF($A91="",0,SUMPRODUCT(((($C$5:$C$64=$A91)+($D$5:$D$64=$A91)+($E$5:$E$64=$A91)+($F$5:$F$64=$A91))&gt;0)*GF$5:GF$64))</f>
        <v>0</v>
      </c>
      <c r="GG91" s="21" t="n">
        <f aca="false">IF($A91="",0,SUMPRODUCT(((($C$5:$C$64=$A91)+($D$5:$D$64=$A91)+($E$5:$E$64=$A91)+($F$5:$F$64=$A91))&gt;0)*GG$5:GG$64))</f>
        <v>0</v>
      </c>
      <c r="GH91" s="21" t="n">
        <f aca="false">IF($A91="",0,SUMPRODUCT(((($C$5:$C$64=$A91)+($D$5:$D$64=$A91)+($E$5:$E$64=$A91)+($F$5:$F$64=$A91))&gt;0)*GH$5:GH$64))</f>
        <v>0</v>
      </c>
      <c r="GI91" s="21" t="n">
        <f aca="false">IF($A91="",0,SUMPRODUCT(((($C$5:$C$64=$A91)+($D$5:$D$64=$A91)+($E$5:$E$64=$A91)+($F$5:$F$64=$A91))&gt;0)*GI$5:GI$64))</f>
        <v>0</v>
      </c>
      <c r="GJ91" s="21" t="n">
        <f aca="false">IF($A91="",0,SUMPRODUCT(((($C$5:$C$64=$A91)+($D$5:$D$64=$A91)+($E$5:$E$64=$A91)+($F$5:$F$64=$A91))&gt;0)*GJ$5:GJ$64))</f>
        <v>0</v>
      </c>
      <c r="GK91" s="21" t="n">
        <f aca="false">IF($A91="",0,SUMPRODUCT(((($C$5:$C$64=$A91)+($D$5:$D$64=$A91)+($E$5:$E$64=$A91)+($F$5:$F$64=$A91))&gt;0)*GK$5:GK$64))</f>
        <v>0</v>
      </c>
      <c r="GL91" s="21" t="n">
        <f aca="false">IF($A91="",0,SUMPRODUCT(((($C$5:$C$64=$A91)+($D$5:$D$64=$A91)+($E$5:$E$64=$A91)+($F$5:$F$64=$A91))&gt;0)*GL$5:GL$64))</f>
        <v>0</v>
      </c>
      <c r="GM91" s="21" t="n">
        <f aca="false">IF($A91="",0,SUMPRODUCT(((($C$5:$C$64=$A91)+($D$5:$D$64=$A91)+($E$5:$E$64=$A91)+($F$5:$F$64=$A91))&gt;0)*GM$5:GM$64))</f>
        <v>0</v>
      </c>
      <c r="GN91" s="21" t="n">
        <f aca="false">IF($A91="",0,SUMPRODUCT(((($C$5:$C$64=$A91)+($D$5:$D$64=$A91)+($E$5:$E$64=$A91)+($F$5:$F$64=$A91))&gt;0)*GN$5:GN$64))</f>
        <v>0</v>
      </c>
      <c r="GO91" s="21" t="n">
        <f aca="false">IF($A91="",0,SUMPRODUCT(((($C$5:$C$64=$A91)+($D$5:$D$64=$A91)+($E$5:$E$64=$A91)+($F$5:$F$64=$A91))&gt;0)*GO$5:GO$64))</f>
        <v>0</v>
      </c>
      <c r="GP91" s="21" t="n">
        <f aca="false">IF($A91="",0,SUMPRODUCT(((($C$5:$C$64=$A91)+($D$5:$D$64=$A91)+($E$5:$E$64=$A91)+($F$5:$F$64=$A91))&gt;0)*GP$5:GP$64))</f>
        <v>0</v>
      </c>
      <c r="GQ91" s="21" t="n">
        <f aca="false">IF($A91="",0,SUMPRODUCT(((($C$5:$C$64=$A91)+($D$5:$D$64=$A91)+($E$5:$E$64=$A91)+($F$5:$F$64=$A91))&gt;0)*GQ$5:GQ$64))</f>
        <v>0</v>
      </c>
      <c r="GR91" s="21" t="n">
        <f aca="false">IF($A91="",0,SUMPRODUCT(((($C$5:$C$64=$A91)+($D$5:$D$64=$A91)+($E$5:$E$64=$A91)+($F$5:$F$64=$A91))&gt;0)*GR$5:GR$64))</f>
        <v>0</v>
      </c>
      <c r="GS91" s="21" t="n">
        <f aca="false">IF($A91="",0,SUMPRODUCT(((($C$5:$C$64=$A91)+($D$5:$D$64=$A91)+($E$5:$E$64=$A91)+($F$5:$F$64=$A91))&gt;0)*GS$5:GS$64))</f>
        <v>0</v>
      </c>
      <c r="GT91" s="21" t="n">
        <f aca="false">IF($A91="",0,SUMPRODUCT(((($C$5:$C$64=$A91)+($D$5:$D$64=$A91)+($E$5:$E$64=$A91)+($F$5:$F$64=$A91))&gt;0)*GT$5:GT$64))</f>
        <v>0</v>
      </c>
      <c r="GU91" s="21" t="n">
        <f aca="false">IF($A91="",0,SUMPRODUCT(((($C$5:$C$64=$A91)+($D$5:$D$64=$A91)+($E$5:$E$64=$A91)+($F$5:$F$64=$A91))&gt;0)*GU$5:GU$64))</f>
        <v>0</v>
      </c>
      <c r="GV91" s="21" t="n">
        <f aca="false">IF($A91="",0,SUMPRODUCT(((($C$5:$C$64=$A91)+($D$5:$D$64=$A91)+($E$5:$E$64=$A91)+($F$5:$F$64=$A91))&gt;0)*GV$5:GV$64))</f>
        <v>0</v>
      </c>
      <c r="GW91" s="21" t="n">
        <f aca="false">IF($A91="",0,SUMPRODUCT(((($C$5:$C$64=$A91)+($D$5:$D$64=$A91)+($E$5:$E$64=$A91)+($F$5:$F$64=$A91))&gt;0)*GW$5:GW$64))</f>
        <v>0</v>
      </c>
      <c r="GX91" s="21" t="n">
        <f aca="false">IF($A91="",0,SUMPRODUCT(((($C$5:$C$64=$A91)+($D$5:$D$64=$A91)+($E$5:$E$64=$A91)+($F$5:$F$64=$A91))&gt;0)*GX$5:GX$64))</f>
        <v>0</v>
      </c>
      <c r="GY91" s="21" t="n">
        <f aca="false">IF($A91="",0,SUMPRODUCT(((($C$5:$C$64=$A91)+($D$5:$D$64=$A91)+($E$5:$E$64=$A91)+($F$5:$F$64=$A91))&gt;0)*GY$5:GY$64))</f>
        <v>0</v>
      </c>
      <c r="GZ91" s="21" t="n">
        <f aca="false">IF($A91="",0,SUMPRODUCT(((($C$5:$C$64=$A91)+($D$5:$D$64=$A91)+($E$5:$E$64=$A91)+($F$5:$F$64=$A91))&gt;0)*GZ$5:GZ$64))</f>
        <v>0</v>
      </c>
      <c r="HA91" s="21" t="n">
        <f aca="false">IF($A91="",0,SUMPRODUCT(((($C$5:$C$64=$A91)+($D$5:$D$64=$A91)+($E$5:$E$64=$A91)+($F$5:$F$64=$A91))&gt;0)*HA$5:HA$64))</f>
        <v>0</v>
      </c>
      <c r="HB91" s="21" t="n">
        <f aca="false">IF($A91="",0,SUMPRODUCT(((($C$5:$C$64=$A91)+($D$5:$D$64=$A91)+($E$5:$E$64=$A91)+($F$5:$F$64=$A91))&gt;0)*HB$5:HB$64))</f>
        <v>0</v>
      </c>
      <c r="HC91" s="21" t="n">
        <f aca="false">IF($A91="",0,SUMPRODUCT(((($C$5:$C$64=$A91)+($D$5:$D$64=$A91)+($E$5:$E$64=$A91)+($F$5:$F$64=$A91))&gt;0)*HC$5:HC$64))</f>
        <v>0</v>
      </c>
      <c r="HD91" s="21" t="n">
        <f aca="false">IF($A91="",0,SUMPRODUCT(((($C$5:$C$64=$A91)+($D$5:$D$64=$A91)+($E$5:$E$64=$A91)+($F$5:$F$64=$A91))&gt;0)*HD$5:HD$64))</f>
        <v>0</v>
      </c>
      <c r="HE91" s="21" t="n">
        <f aca="false">IF($A91="",0,SUMPRODUCT(((($C$5:$C$64=$A91)+($D$5:$D$64=$A91)+($E$5:$E$64=$A91)+($F$5:$F$64=$A91))&gt;0)*HE$5:HE$64))</f>
        <v>0</v>
      </c>
      <c r="HF91" s="21" t="n">
        <f aca="false">IF($A91="",0,SUMPRODUCT(((($C$5:$C$64=$A91)+($D$5:$D$64=$A91)+($E$5:$E$64=$A91)+($F$5:$F$64=$A91))&gt;0)*HF$5:HF$64))</f>
        <v>0</v>
      </c>
      <c r="HG91" s="21" t="n">
        <f aca="false">IF($A91="",0,SUMPRODUCT(((($C$5:$C$64=$A91)+($D$5:$D$64=$A91)+($E$5:$E$64=$A91)+($F$5:$F$64=$A91))&gt;0)*HG$5:HG$64))</f>
        <v>0</v>
      </c>
      <c r="HH91" s="21" t="n">
        <f aca="false">IF($A91="",0,SUMPRODUCT(((($C$5:$C$64=$A91)+($D$5:$D$64=$A91)+($E$5:$E$64=$A91)+($F$5:$F$64=$A91))&gt;0)*HH$5:HH$64))</f>
        <v>0</v>
      </c>
      <c r="HI91" s="21" t="n">
        <f aca="false">IF($A91="",0,SUMPRODUCT(((($C$5:$C$64=$A91)+($D$5:$D$64=$A91)+($E$5:$E$64=$A91)+($F$5:$F$64=$A91))&gt;0)*HI$5:HI$64))</f>
        <v>0</v>
      </c>
      <c r="HJ91" s="21" t="n">
        <f aca="false">IF($A91="",0,SUMPRODUCT(((($C$5:$C$64=$A91)+($D$5:$D$64=$A91)+($E$5:$E$64=$A91)+($F$5:$F$64=$A91))&gt;0)*HJ$5:HJ$64))</f>
        <v>0</v>
      </c>
      <c r="HK91" s="21" t="n">
        <f aca="false">IF($A91="",0,SUMPRODUCT(((($C$5:$C$64=$A91)+($D$5:$D$64=$A91)+($E$5:$E$64=$A91)+($F$5:$F$64=$A91))&gt;0)*HK$5:HK$64))</f>
        <v>0</v>
      </c>
      <c r="HL91" s="21" t="n">
        <f aca="false">IF($A91="",0,SUMPRODUCT(((($C$5:$C$64=$A91)+($D$5:$D$64=$A91)+($E$5:$E$64=$A91)+($F$5:$F$64=$A91))&gt;0)*HL$5:HL$64))</f>
        <v>0</v>
      </c>
      <c r="HM91" s="21" t="n">
        <f aca="false">IF($A91="",0,SUMPRODUCT(((($C$5:$C$64=$A91)+($D$5:$D$64=$A91)+($E$5:$E$64=$A91)+($F$5:$F$64=$A91))&gt;0)*HM$5:HM$64))</f>
        <v>0</v>
      </c>
      <c r="HN91" s="21" t="n">
        <f aca="false">IF($A91="",0,SUMPRODUCT(((($C$5:$C$64=$A91)+($D$5:$D$64=$A91)+($E$5:$E$64=$A91)+($F$5:$F$64=$A91))&gt;0)*HN$5:HN$64))</f>
        <v>0</v>
      </c>
      <c r="HO91" s="21" t="n">
        <f aca="false">IF($A91="",0,SUMPRODUCT(((($C$5:$C$64=$A91)+($D$5:$D$64=$A91)+($E$5:$E$64=$A91)+($F$5:$F$64=$A91))&gt;0)*HO$5:HO$64))</f>
        <v>0</v>
      </c>
      <c r="HP91" s="21" t="n">
        <f aca="false">IF($A91="",0,SUMPRODUCT(((($C$5:$C$64=$A91)+($D$5:$D$64=$A91)+($E$5:$E$64=$A91)+($F$5:$F$64=$A91))&gt;0)*HP$5:HP$64))</f>
        <v>0</v>
      </c>
      <c r="HQ91" s="21" t="n">
        <f aca="false">IF($A91="",0,SUMPRODUCT(((($C$5:$C$64=$A91)+($D$5:$D$64=$A91)+($E$5:$E$64=$A91)+($F$5:$F$64=$A91))&gt;0)*HQ$5:HQ$64))</f>
        <v>0</v>
      </c>
      <c r="HR91" s="21" t="n">
        <f aca="false">IF($A91="",0,SUMPRODUCT(((($C$5:$C$64=$A91)+($D$5:$D$64=$A91)+($E$5:$E$64=$A91)+($F$5:$F$64=$A91))&gt;0)*HR$5:HR$64))</f>
        <v>0</v>
      </c>
      <c r="HS91" s="21" t="n">
        <f aca="false">IF($A91="",0,SUMPRODUCT(((($C$5:$C$64=$A91)+($D$5:$D$64=$A91)+($E$5:$E$64=$A91)+($F$5:$F$64=$A91))&gt;0)*HS$5:HS$64))</f>
        <v>0</v>
      </c>
      <c r="HT91" s="21" t="n">
        <f aca="false">IF($A91="",0,SUMPRODUCT(((($C$5:$C$64=$A91)+($D$5:$D$64=$A91)+($E$5:$E$64=$A91)+($F$5:$F$64=$A91))&gt;0)*HT$5:HT$64))</f>
        <v>0</v>
      </c>
      <c r="HU91" s="21" t="n">
        <f aca="false">IF($A91="",0,SUMPRODUCT(((($C$5:$C$64=$A91)+($D$5:$D$64=$A91)+($E$5:$E$64=$A91)+($F$5:$F$64=$A91))&gt;0)*HU$5:HU$64))</f>
        <v>0</v>
      </c>
      <c r="HV91" s="21" t="n">
        <f aca="false">IF($A91="",0,SUMPRODUCT(((($C$5:$C$64=$A91)+($D$5:$D$64=$A91)+($E$5:$E$64=$A91)+($F$5:$F$64=$A91))&gt;0)*HV$5:HV$64))</f>
        <v>0</v>
      </c>
      <c r="HW91" s="21" t="n">
        <f aca="false">IF($A91="",0,SUMPRODUCT(((($C$5:$C$64=$A91)+($D$5:$D$64=$A91)+($E$5:$E$64=$A91)+($F$5:$F$64=$A91))&gt;0)*HW$5:HW$64))</f>
        <v>0</v>
      </c>
      <c r="HX91" s="21" t="n">
        <f aca="false">IF($A91="",0,SUMPRODUCT(((($C$5:$C$64=$A91)+($D$5:$D$64=$A91)+($E$5:$E$64=$A91)+($F$5:$F$64=$A91))&gt;0)*HX$5:HX$64))</f>
        <v>0</v>
      </c>
      <c r="HY91" s="21" t="n">
        <f aca="false">IF($A91="",0,SUMPRODUCT(((($C$5:$C$64=$A91)+($D$5:$D$64=$A91)+($E$5:$E$64=$A91)+($F$5:$F$64=$A91))&gt;0)*HY$5:HY$64))</f>
        <v>0</v>
      </c>
      <c r="HZ91" s="21" t="n">
        <f aca="false">IF($A91="",0,SUMPRODUCT(((($C$5:$C$64=$A91)+($D$5:$D$64=$A91)+($E$5:$E$64=$A91)+($F$5:$F$64=$A91))&gt;0)*HZ$5:HZ$64))</f>
        <v>0</v>
      </c>
      <c r="IA91" s="21" t="n">
        <f aca="false">IF($A91="",0,SUMPRODUCT(((($C$5:$C$64=$A91)+($D$5:$D$64=$A91)+($E$5:$E$64=$A91)+($F$5:$F$64=$A91))&gt;0)*IA$5:IA$64))</f>
        <v>0</v>
      </c>
      <c r="IB91" s="21" t="n">
        <f aca="false">IF($A91="",0,SUMPRODUCT(((($C$5:$C$64=$A91)+($D$5:$D$64=$A91)+($E$5:$E$64=$A91)+($F$5:$F$64=$A91))&gt;0)*IB$5:IB$64))</f>
        <v>0</v>
      </c>
      <c r="IC91" s="21" t="n">
        <f aca="false">IF($A91="",0,SUMPRODUCT(((($C$5:$C$64=$A91)+($D$5:$D$64=$A91)+($E$5:$E$64=$A91)+($F$5:$F$64=$A91))&gt;0)*IC$5:IC$64))</f>
        <v>0</v>
      </c>
      <c r="ID91" s="21" t="n">
        <f aca="false">IF($A91="",0,SUMPRODUCT(((($C$5:$C$64=$A91)+($D$5:$D$64=$A91)+($E$5:$E$64=$A91)+($F$5:$F$64=$A91))&gt;0)*ID$5:ID$64))</f>
        <v>0</v>
      </c>
      <c r="IE91" s="21" t="n">
        <f aca="false">IF($A91="",0,SUMPRODUCT(((($C$5:$C$64=$A91)+($D$5:$D$64=$A91)+($E$5:$E$64=$A91)+($F$5:$F$64=$A91))&gt;0)*IE$5:IE$64))</f>
        <v>0</v>
      </c>
      <c r="IF91" s="21" t="n">
        <f aca="false">IF($A91="",0,SUMPRODUCT(((($C$5:$C$64=$A91)+($D$5:$D$64=$A91)+($E$5:$E$64=$A91)+($F$5:$F$64=$A91))&gt;0)*IF$5:IF$64))</f>
        <v>0</v>
      </c>
      <c r="IG91" s="21" t="n">
        <f aca="false">IF($A91="",0,SUMPRODUCT(((($C$5:$C$64=$A91)+($D$5:$D$64=$A91)+($E$5:$E$64=$A91)+($F$5:$F$64=$A91))&gt;0)*IG$5:IG$64))</f>
        <v>0</v>
      </c>
      <c r="IH91" s="21" t="n">
        <f aca="false">IF($A91="",0,SUMPRODUCT(((($C$5:$C$64=$A91)+($D$5:$D$64=$A91)+($E$5:$E$64=$A91)+($F$5:$F$64=$A91))&gt;0)*IH$5:IH$64))</f>
        <v>0</v>
      </c>
      <c r="II91" s="21" t="n">
        <f aca="false">IF($A91="",0,SUMPRODUCT(((($C$5:$C$64=$A91)+($D$5:$D$64=$A91)+($E$5:$E$64=$A91)+($F$5:$F$64=$A91))&gt;0)*II$5:II$64))</f>
        <v>0</v>
      </c>
      <c r="IJ91" s="21" t="n">
        <f aca="false">IF($A91="",0,SUMPRODUCT(((($C$5:$C$64=$A91)+($D$5:$D$64=$A91)+($E$5:$E$64=$A91)+($F$5:$F$64=$A91))&gt;0)*IJ$5:IJ$64))</f>
        <v>0</v>
      </c>
      <c r="IK91" s="21" t="n">
        <f aca="false">IF($A91="",0,SUMPRODUCT(((($C$5:$C$64=$A91)+($D$5:$D$64=$A91)+($E$5:$E$64=$A91)+($F$5:$F$64=$A91))&gt;0)*IK$5:IK$64))</f>
        <v>0</v>
      </c>
      <c r="IL91" s="21" t="n">
        <f aca="false">IF($A91="",0,SUMPRODUCT(((($C$5:$C$64=$A91)+($D$5:$D$64=$A91)+($E$5:$E$64=$A91)+($F$5:$F$64=$A91))&gt;0)*IL$5:IL$64))</f>
        <v>0</v>
      </c>
      <c r="IM91" s="21" t="n">
        <f aca="false">IF($A91="",0,SUMPRODUCT(((($C$5:$C$64=$A91)+($D$5:$D$64=$A91)+($E$5:$E$64=$A91)+($F$5:$F$64=$A91))&gt;0)*IM$5:IM$64))</f>
        <v>0</v>
      </c>
      <c r="IN91" s="21" t="n">
        <f aca="false">IF($A91="",0,SUMPRODUCT(((($C$5:$C$64=$A91)+($D$5:$D$64=$A91)+($E$5:$E$64=$A91)+($F$5:$F$64=$A91))&gt;0)*IN$5:IN$64))</f>
        <v>0</v>
      </c>
      <c r="IO91" s="21" t="n">
        <f aca="false">IF($A91="",0,SUMPRODUCT(((($C$5:$C$64=$A91)+($D$5:$D$64=$A91)+($E$5:$E$64=$A91)+($F$5:$F$64=$A91))&gt;0)*IO$5:IO$64))</f>
        <v>0</v>
      </c>
      <c r="IP91" s="21" t="n">
        <f aca="false">IF($A91="",0,SUMPRODUCT(((($C$5:$C$64=$A91)+($D$5:$D$64=$A91)+($E$5:$E$64=$A91)+($F$5:$F$64=$A91))&gt;0)*IP$5:IP$64))</f>
        <v>0</v>
      </c>
      <c r="IQ91" s="21" t="n">
        <f aca="false">IF($A91="",0,SUMPRODUCT(((($C$5:$C$64=$A91)+($D$5:$D$64=$A91)+($E$5:$E$64=$A91)+($F$5:$F$64=$A91))&gt;0)*IQ$5:IQ$64))</f>
        <v>0</v>
      </c>
      <c r="IR91" s="21" t="n">
        <f aca="false">IF($A91="",0,SUMPRODUCT(((($C$5:$C$64=$A91)+($D$5:$D$64=$A91)+($E$5:$E$64=$A91)+($F$5:$F$64=$A91))&gt;0)*IR$5:IR$64))</f>
        <v>0</v>
      </c>
      <c r="IS91" s="21" t="n">
        <f aca="false">IF($A91="",0,SUMPRODUCT(((($C$5:$C$64=$A91)+($D$5:$D$64=$A91)+($E$5:$E$64=$A91)+($F$5:$F$64=$A91))&gt;0)*IS$5:IS$64))</f>
        <v>0</v>
      </c>
      <c r="IT91" s="21" t="n">
        <f aca="false">IF($A91="",0,SUMPRODUCT(((($C$5:$C$64=$A91)+($D$5:$D$64=$A91)+($E$5:$E$64=$A91)+($F$5:$F$64=$A91))&gt;0)*IT$5:IT$64))</f>
        <v>0</v>
      </c>
      <c r="IU91" s="21" t="n">
        <f aca="false">IF($A91="",0,SUMPRODUCT(((($C$5:$C$64=$A91)+($D$5:$D$64=$A91)+($E$5:$E$64=$A91)+($F$5:$F$64=$A91))&gt;0)*IU$5:IU$64))</f>
        <v>0</v>
      </c>
      <c r="IV91" s="21" t="n">
        <f aca="false">IF($A91="",0,SUMPRODUCT(((($C$5:$C$64=$A91)+($D$5:$D$64=$A91)+($E$5:$E$64=$A91)+($F$5:$F$64=$A91))&gt;0)*IV$5:IV$64))</f>
        <v>0</v>
      </c>
      <c r="IW91" s="21" t="n">
        <f aca="false">IF($A91="",0,SUMPRODUCT(((($C$5:$C$64=$A91)+($D$5:$D$64=$A91)+($E$5:$E$64=$A91)+($F$5:$F$64=$A91))&gt;0)*IW$5:IW$64))</f>
        <v>0</v>
      </c>
      <c r="IX91" s="21" t="n">
        <f aca="false">IF($A91="",0,SUMPRODUCT(((($C$5:$C$64=$A91)+($D$5:$D$64=$A91)+($E$5:$E$64=$A91)+($F$5:$F$64=$A91))&gt;0)*IX$5:IX$64))</f>
        <v>0</v>
      </c>
      <c r="IY91" s="21" t="n">
        <f aca="false">IF($A91="",0,SUMPRODUCT(((($C$5:$C$64=$A91)+($D$5:$D$64=$A91)+($E$5:$E$64=$A91)+($F$5:$F$64=$A91))&gt;0)*IY$5:IY$64))</f>
        <v>0</v>
      </c>
      <c r="IZ91" s="21" t="n">
        <f aca="false">IF($A91="",0,SUMPRODUCT(((($C$5:$C$64=$A91)+($D$5:$D$64=$A91)+($E$5:$E$64=$A91)+($F$5:$F$64=$A91))&gt;0)*IZ$5:IZ$64))</f>
        <v>0</v>
      </c>
      <c r="JA91" s="21" t="n">
        <f aca="false">IF($A91="",0,SUMPRODUCT(((($C$5:$C$64=$A91)+($D$5:$D$64=$A91)+($E$5:$E$64=$A91)+($F$5:$F$64=$A91))&gt;0)*JA$5:JA$64))</f>
        <v>0</v>
      </c>
      <c r="JB91" s="21" t="n">
        <f aca="false">IF($A91="",0,SUMPRODUCT(((($C$5:$C$64=$A91)+($D$5:$D$64=$A91)+($E$5:$E$64=$A91)+($F$5:$F$64=$A91))&gt;0)*JB$5:JB$64))</f>
        <v>0</v>
      </c>
      <c r="JC91" s="21" t="n">
        <f aca="false">IF($A91="",0,SUMPRODUCT(((($C$5:$C$64=$A91)+($D$5:$D$64=$A91)+($E$5:$E$64=$A91)+($F$5:$F$64=$A91))&gt;0)*JC$5:JC$64))</f>
        <v>0</v>
      </c>
      <c r="JD91" s="21" t="n">
        <f aca="false">IF($A91="",0,SUMPRODUCT(((($C$5:$C$64=$A91)+($D$5:$D$64=$A91)+($E$5:$E$64=$A91)+($F$5:$F$64=$A91))&gt;0)*JD$5:JD$64))</f>
        <v>0</v>
      </c>
      <c r="JE91" s="21" t="n">
        <f aca="false">IF($A91="",0,SUMPRODUCT(((($C$5:$C$64=$A91)+($D$5:$D$64=$A91)+($E$5:$E$64=$A91)+($F$5:$F$64=$A91))&gt;0)*JE$5:JE$64))</f>
        <v>0</v>
      </c>
      <c r="JF91" s="21" t="n">
        <f aca="false">IF($A91="",0,SUMPRODUCT(((($C$5:$C$64=$A91)+($D$5:$D$64=$A91)+($E$5:$E$64=$A91)+($F$5:$F$64=$A91))&gt;0)*JF$5:JF$64))</f>
        <v>0</v>
      </c>
      <c r="JG91" s="21" t="n">
        <f aca="false">IF($A91="",0,SUMPRODUCT(((($C$5:$C$64=$A91)+($D$5:$D$64=$A91)+($E$5:$E$64=$A91)+($F$5:$F$64=$A91))&gt;0)*JG$5:JG$64))</f>
        <v>0</v>
      </c>
      <c r="JH91" s="21" t="n">
        <f aca="false">IF($A91="",0,SUMPRODUCT(((($C$5:$C$64=$A91)+($D$5:$D$64=$A91)+($E$5:$E$64=$A91)+($F$5:$F$64=$A91))&gt;0)*JH$5:JH$64))</f>
        <v>0</v>
      </c>
      <c r="JI91" s="21" t="n">
        <f aca="false">IF($A91="",0,SUMPRODUCT(((($C$5:$C$64=$A91)+($D$5:$D$64=$A91)+($E$5:$E$64=$A91)+($F$5:$F$64=$A91))&gt;0)*JI$5:JI$64))</f>
        <v>0</v>
      </c>
      <c r="JJ91" s="21" t="n">
        <f aca="false">IF($A91="",0,SUMPRODUCT(((($C$5:$C$64=$A91)+($D$5:$D$64=$A91)+($E$5:$E$64=$A91)+($F$5:$F$64=$A91))&gt;0)*JJ$5:JJ$64))</f>
        <v>0</v>
      </c>
      <c r="JK91" s="21" t="n">
        <f aca="false">IF($A91="",0,SUMPRODUCT(((($C$5:$C$64=$A91)+($D$5:$D$64=$A91)+($E$5:$E$64=$A91)+($F$5:$F$64=$A91))&gt;0)*JK$5:JK$64))</f>
        <v>0</v>
      </c>
      <c r="JL91" s="21" t="n">
        <f aca="false">IF($A91="",0,SUMPRODUCT(((($C$5:$C$64=$A91)+($D$5:$D$64=$A91)+($E$5:$E$64=$A91)+($F$5:$F$64=$A91))&gt;0)*JL$5:JL$64))</f>
        <v>0</v>
      </c>
      <c r="JM91" s="21" t="n">
        <f aca="false">IF($A91="",0,SUMPRODUCT(((($C$5:$C$64=$A91)+($D$5:$D$64=$A91)+($E$5:$E$64=$A91)+($F$5:$F$64=$A91))&gt;0)*JM$5:JM$64))</f>
        <v>0</v>
      </c>
      <c r="JN91" s="21" t="n">
        <f aca="false">IF($A91="",0,SUMPRODUCT(((($C$5:$C$64=$A91)+($D$5:$D$64=$A91)+($E$5:$E$64=$A91)+($F$5:$F$64=$A91))&gt;0)*JN$5:JN$64))</f>
        <v>0</v>
      </c>
      <c r="JO91" s="21" t="n">
        <f aca="false">IF($A91="",0,SUMPRODUCT(((($C$5:$C$64=$A91)+($D$5:$D$64=$A91)+($E$5:$E$64=$A91)+($F$5:$F$64=$A91))&gt;0)*JO$5:JO$64))</f>
        <v>0</v>
      </c>
      <c r="JP91" s="21" t="n">
        <f aca="false">IF($A91="",0,SUMPRODUCT(((($C$5:$C$64=$A91)+($D$5:$D$64=$A91)+($E$5:$E$64=$A91)+($F$5:$F$64=$A91))&gt;0)*JP$5:JP$64))</f>
        <v>0</v>
      </c>
      <c r="JQ91" s="21" t="n">
        <f aca="false">IF($A91="",0,SUMPRODUCT(((($C$5:$C$64=$A91)+($D$5:$D$64=$A91)+($E$5:$E$64=$A91)+($F$5:$F$64=$A91))&gt;0)*JQ$5:JQ$64))</f>
        <v>0</v>
      </c>
      <c r="JR91" s="21" t="n">
        <f aca="false">IF($A91="",0,SUMPRODUCT(((($C$5:$C$64=$A91)+($D$5:$D$64=$A91)+($E$5:$E$64=$A91)+($F$5:$F$64=$A91))&gt;0)*JR$5:JR$64))</f>
        <v>0</v>
      </c>
      <c r="JS91" s="21" t="n">
        <f aca="false">IF($A91="",0,SUMPRODUCT(((($C$5:$C$64=$A91)+($D$5:$D$64=$A91)+($E$5:$E$64=$A91)+($F$5:$F$64=$A91))&gt;0)*JS$5:JS$64))</f>
        <v>0</v>
      </c>
      <c r="JT91" s="21" t="n">
        <f aca="false">IF($A91="",0,SUMPRODUCT(((($C$5:$C$64=$A91)+($D$5:$D$64=$A91)+($E$5:$E$64=$A91)+($F$5:$F$64=$A91))&gt;0)*JT$5:JT$64))</f>
        <v>0</v>
      </c>
      <c r="JU91" s="21" t="n">
        <f aca="false">IF($A91="",0,SUMPRODUCT(((($C$5:$C$64=$A91)+($D$5:$D$64=$A91)+($E$5:$E$64=$A91)+($F$5:$F$64=$A91))&gt;0)*JU$5:JU$64))</f>
        <v>0</v>
      </c>
      <c r="JV91" s="21" t="n">
        <f aca="false">IF($A91="",0,SUMPRODUCT(((($C$5:$C$64=$A91)+($D$5:$D$64=$A91)+($E$5:$E$64=$A91)+($F$5:$F$64=$A91))&gt;0)*JV$5:JV$64))</f>
        <v>0</v>
      </c>
      <c r="JW91" s="21" t="n">
        <f aca="false">IF($A91="",0,SUMPRODUCT(((($C$5:$C$64=$A91)+($D$5:$D$64=$A91)+($E$5:$E$64=$A91)+($F$5:$F$64=$A91))&gt;0)*JW$5:JW$64))</f>
        <v>0</v>
      </c>
      <c r="JX91" s="21" t="n">
        <f aca="false">IF($A91="",0,SUMPRODUCT(((($C$5:$C$64=$A91)+($D$5:$D$64=$A91)+($E$5:$E$64=$A91)+($F$5:$F$64=$A91))&gt;0)*JX$5:JX$64))</f>
        <v>0</v>
      </c>
      <c r="JY91" s="21" t="n">
        <f aca="false">IF($A91="",0,SUMPRODUCT(((($C$5:$C$64=$A91)+($D$5:$D$64=$A91)+($E$5:$E$64=$A91)+($F$5:$F$64=$A91))&gt;0)*JY$5:JY$64))</f>
        <v>0</v>
      </c>
      <c r="JZ91" s="21" t="n">
        <f aca="false">IF($A91="",0,SUMPRODUCT(((($C$5:$C$64=$A91)+($D$5:$D$64=$A91)+($E$5:$E$64=$A91)+($F$5:$F$64=$A91))&gt;0)*JZ$5:JZ$64))</f>
        <v>0</v>
      </c>
      <c r="KA91" s="21" t="n">
        <f aca="false">IF($A91="",0,SUMPRODUCT(((($C$5:$C$64=$A91)+($D$5:$D$64=$A91)+($E$5:$E$64=$A91)+($F$5:$F$64=$A91))&gt;0)*KA$5:KA$64))</f>
        <v>0</v>
      </c>
      <c r="KB91" s="21" t="n">
        <f aca="false">IF($A91="",0,SUMPRODUCT(((($C$5:$C$64=$A91)+($D$5:$D$64=$A91)+($E$5:$E$64=$A91)+($F$5:$F$64=$A91))&gt;0)*KB$5:KB$64))</f>
        <v>0</v>
      </c>
      <c r="KC91" s="21" t="n">
        <f aca="false">IF($A91="",0,SUMPRODUCT(((($C$5:$C$64=$A91)+($D$5:$D$64=$A91)+($E$5:$E$64=$A91)+($F$5:$F$64=$A91))&gt;0)*KC$5:KC$64))</f>
        <v>0</v>
      </c>
      <c r="KD91" s="21" t="n">
        <f aca="false">IF($A91="",0,SUMPRODUCT(((($C$5:$C$64=$A91)+($D$5:$D$64=$A91)+($E$5:$E$64=$A91)+($F$5:$F$64=$A91))&gt;0)*KD$5:KD$64))</f>
        <v>0</v>
      </c>
      <c r="KE91" s="21" t="n">
        <f aca="false">IF($A91="",0,SUMPRODUCT(((($C$5:$C$64=$A91)+($D$5:$D$64=$A91)+($E$5:$E$64=$A91)+($F$5:$F$64=$A91))&gt;0)*KE$5:KE$64))</f>
        <v>0</v>
      </c>
      <c r="KF91" s="21" t="n">
        <f aca="false">IF($A91="",0,SUMPRODUCT(((($C$5:$C$64=$A91)+($D$5:$D$64=$A91)+($E$5:$E$64=$A91)+($F$5:$F$64=$A91))&gt;0)*KF$5:KF$64))</f>
        <v>0</v>
      </c>
      <c r="KG91" s="21" t="n">
        <f aca="false">IF($A91="",0,SUMPRODUCT(((($C$5:$C$64=$A91)+($D$5:$D$64=$A91)+($E$5:$E$64=$A91)+($F$5:$F$64=$A91))&gt;0)*KG$5:KG$64))</f>
        <v>0</v>
      </c>
      <c r="KH91" s="21" t="n">
        <f aca="false">IF($A91="",0,SUMPRODUCT(((($C$5:$C$64=$A91)+($D$5:$D$64=$A91)+($E$5:$E$64=$A91)+($F$5:$F$64=$A91))&gt;0)*KH$5:KH$64))</f>
        <v>0</v>
      </c>
      <c r="KI91" s="21" t="n">
        <f aca="false">IF($A91="",0,SUMPRODUCT(((($C$5:$C$64=$A91)+($D$5:$D$64=$A91)+($E$5:$E$64=$A91)+($F$5:$F$64=$A91))&gt;0)*KI$5:KI$64))</f>
        <v>0</v>
      </c>
      <c r="KJ91" s="21" t="n">
        <f aca="false">IF($A91="",0,SUMPRODUCT(((($C$5:$C$64=$A91)+($D$5:$D$64=$A91)+($E$5:$E$64=$A91)+($F$5:$F$64=$A91))&gt;0)*KJ$5:KJ$64))</f>
        <v>0</v>
      </c>
      <c r="KK91" s="21" t="n">
        <f aca="false">IF($A91="",0,SUMPRODUCT(((($C$5:$C$64=$A91)+($D$5:$D$64=$A91)+($E$5:$E$64=$A91)+($F$5:$F$64=$A91))&gt;0)*KK$5:KK$64))</f>
        <v>0</v>
      </c>
      <c r="KL91" s="21" t="n">
        <f aca="false">IF($A91="",0,SUMPRODUCT(((($C$5:$C$64=$A91)+($D$5:$D$64=$A91)+($E$5:$E$64=$A91)+($F$5:$F$64=$A91))&gt;0)*KL$5:KL$64))</f>
        <v>0</v>
      </c>
      <c r="KM91" s="21" t="n">
        <f aca="false">IF($A91="",0,SUMPRODUCT(((($C$5:$C$64=$A91)+($D$5:$D$64=$A91)+($E$5:$E$64=$A91)+($F$5:$F$64=$A91))&gt;0)*KM$5:KM$64))</f>
        <v>0</v>
      </c>
      <c r="KN91" s="21" t="n">
        <f aca="false">IF($A91="",0,SUMPRODUCT(((($C$5:$C$64=$A91)+($D$5:$D$64=$A91)+($E$5:$E$64=$A91)+($F$5:$F$64=$A91))&gt;0)*KN$5:KN$64))</f>
        <v>0</v>
      </c>
      <c r="KO91" s="21" t="n">
        <f aca="false">IF($A91="",0,SUMPRODUCT(((($C$5:$C$64=$A91)+($D$5:$D$64=$A91)+($E$5:$E$64=$A91)+($F$5:$F$64=$A91))&gt;0)*KO$5:KO$64))</f>
        <v>0</v>
      </c>
      <c r="KP91" s="21" t="n">
        <f aca="false">IF($A91="",0,SUMPRODUCT(((($C$5:$C$64=$A91)+($D$5:$D$64=$A91)+($E$5:$E$64=$A91)+($F$5:$F$64=$A91))&gt;0)*KP$5:KP$64))</f>
        <v>0</v>
      </c>
      <c r="KQ91" s="21" t="n">
        <f aca="false">IF($A91="",0,SUMPRODUCT(((($C$5:$C$64=$A91)+($D$5:$D$64=$A91)+($E$5:$E$64=$A91)+($F$5:$F$64=$A91))&gt;0)*KQ$5:KQ$64))</f>
        <v>0</v>
      </c>
      <c r="KR91" s="21" t="n">
        <f aca="false">IF($A91="",0,SUMPRODUCT(((($C$5:$C$64=$A91)+($D$5:$D$64=$A91)+($E$5:$E$64=$A91)+($F$5:$F$64=$A91))&gt;0)*KR$5:KR$64))</f>
        <v>0</v>
      </c>
      <c r="KS91" s="21" t="n">
        <f aca="false">IF($A91="",0,SUMPRODUCT(((($C$5:$C$64=$A91)+($D$5:$D$64=$A91)+($E$5:$E$64=$A91)+($F$5:$F$64=$A91))&gt;0)*KS$5:KS$64))</f>
        <v>0</v>
      </c>
      <c r="KT91" s="21" t="n">
        <f aca="false">IF($A91="",0,SUMPRODUCT(((($C$5:$C$64=$A91)+($D$5:$D$64=$A91)+($E$5:$E$64=$A91)+($F$5:$F$64=$A91))&gt;0)*KT$5:KT$64))</f>
        <v>0</v>
      </c>
      <c r="KU91" s="21" t="n">
        <f aca="false">IF($A91="",0,SUMPRODUCT(((($C$5:$C$64=$A91)+($D$5:$D$64=$A91)+($E$5:$E$64=$A91)+($F$5:$F$64=$A91))&gt;0)*KU$5:KU$64))</f>
        <v>0</v>
      </c>
      <c r="KV91" s="21" t="n">
        <f aca="false">IF($A91="",0,SUMPRODUCT(((($C$5:$C$64=$A91)+($D$5:$D$64=$A91)+($E$5:$E$64=$A91)+($F$5:$F$64=$A91))&gt;0)*KV$5:KV$64))</f>
        <v>0</v>
      </c>
      <c r="KW91" s="21" t="n">
        <f aca="false">IF($A91="",0,SUMPRODUCT(((($C$5:$C$64=$A91)+($D$5:$D$64=$A91)+($E$5:$E$64=$A91)+($F$5:$F$64=$A91))&gt;0)*KW$5:KW$64))</f>
        <v>0</v>
      </c>
      <c r="KX91" s="21" t="n">
        <f aca="false">IF($A91="",0,SUMPRODUCT(((($C$5:$C$64=$A91)+($D$5:$D$64=$A91)+($E$5:$E$64=$A91)+($F$5:$F$64=$A91))&gt;0)*KX$5:KX$64))</f>
        <v>0</v>
      </c>
      <c r="KY91" s="21" t="n">
        <f aca="false">IF($A91="",0,SUMPRODUCT(((($C$5:$C$64=$A91)+($D$5:$D$64=$A91)+($E$5:$E$64=$A91)+($F$5:$F$64=$A91))&gt;0)*KY$5:KY$64))</f>
        <v>0</v>
      </c>
      <c r="KZ91" s="21" t="n">
        <f aca="false">IF($A91="",0,SUMPRODUCT(((($C$5:$C$64=$A91)+($D$5:$D$64=$A91)+($E$5:$E$64=$A91)+($F$5:$F$64=$A91))&gt;0)*KZ$5:KZ$64))</f>
        <v>0</v>
      </c>
      <c r="LA91" s="21" t="n">
        <f aca="false">IF($A91="",0,SUMPRODUCT(((($C$5:$C$64=$A91)+($D$5:$D$64=$A91)+($E$5:$E$64=$A91)+($F$5:$F$64=$A91))&gt;0)*LA$5:LA$64))</f>
        <v>0</v>
      </c>
      <c r="LB91" s="21" t="n">
        <f aca="false">IF($A91="",0,SUMPRODUCT(((($C$5:$C$64=$A91)+($D$5:$D$64=$A91)+($E$5:$E$64=$A91)+($F$5:$F$64=$A91))&gt;0)*LB$5:LB$64))</f>
        <v>0</v>
      </c>
      <c r="LC91" s="21" t="n">
        <f aca="false">IF($A91="",0,SUMPRODUCT(((($C$5:$C$64=$A91)+($D$5:$D$64=$A91)+($E$5:$E$64=$A91)+($F$5:$F$64=$A91))&gt;0)*LC$5:LC$64))</f>
        <v>0</v>
      </c>
      <c r="LD91" s="21" t="n">
        <f aca="false">IF($A91="",0,SUMPRODUCT(((($C$5:$C$64=$A91)+($D$5:$D$64=$A91)+($E$5:$E$64=$A91)+($F$5:$F$64=$A91))&gt;0)*LD$5:LD$64))</f>
        <v>0</v>
      </c>
      <c r="LE91" s="21" t="n">
        <f aca="false">IF($A91="",0,SUMPRODUCT(((($C$5:$C$64=$A91)+($D$5:$D$64=$A91)+($E$5:$E$64=$A91)+($F$5:$F$64=$A91))&gt;0)*LE$5:LE$64))</f>
        <v>0</v>
      </c>
      <c r="LF91" s="21" t="n">
        <f aca="false">IF($A91="",0,SUMPRODUCT(((($C$5:$C$64=$A91)+($D$5:$D$64=$A91)+($E$5:$E$64=$A91)+($F$5:$F$64=$A91))&gt;0)*LF$5:LF$64))</f>
        <v>0</v>
      </c>
      <c r="LG91" s="21" t="n">
        <f aca="false">IF($A91="",0,SUMPRODUCT(((($C$5:$C$64=$A91)+($D$5:$D$64=$A91)+($E$5:$E$64=$A91)+($F$5:$F$64=$A91))&gt;0)*LG$5:LG$64))</f>
        <v>0</v>
      </c>
      <c r="LH91" s="21" t="n">
        <f aca="false">IF($A91="",0,SUMPRODUCT(((($C$5:$C$64=$A91)+($D$5:$D$64=$A91)+($E$5:$E$64=$A91)+($F$5:$F$64=$A91))&gt;0)*LH$5:LH$64))</f>
        <v>0</v>
      </c>
      <c r="LI91" s="21" t="n">
        <f aca="false">IF($A91="",0,SUMPRODUCT(((($C$5:$C$64=$A91)+($D$5:$D$64=$A91)+($E$5:$E$64=$A91)+($F$5:$F$64=$A91))&gt;0)*LI$5:LI$64))</f>
        <v>0</v>
      </c>
      <c r="LJ91" s="21" t="n">
        <f aca="false">IF($A91="",0,SUMPRODUCT(((($C$5:$C$64=$A91)+($D$5:$D$64=$A91)+($E$5:$E$64=$A91)+($F$5:$F$64=$A91))&gt;0)*LJ$5:LJ$64))</f>
        <v>0</v>
      </c>
      <c r="LK91" s="21" t="n">
        <f aca="false">IF($A91="",0,SUMPRODUCT(((($C$5:$C$64=$A91)+($D$5:$D$64=$A91)+($E$5:$E$64=$A91)+($F$5:$F$64=$A91))&gt;0)*LK$5:LK$64))</f>
        <v>0</v>
      </c>
      <c r="LL91" s="21" t="n">
        <f aca="false">IF($A91="",0,SUMPRODUCT(((($C$5:$C$64=$A91)+($D$5:$D$64=$A91)+($E$5:$E$64=$A91)+($F$5:$F$64=$A91))&gt;0)*LL$5:LL$64))</f>
        <v>0</v>
      </c>
      <c r="LM91" s="21" t="n">
        <f aca="false">IF($A91="",0,SUMPRODUCT(((($C$5:$C$64=$A91)+($D$5:$D$64=$A91)+($E$5:$E$64=$A91)+($F$5:$F$64=$A91))&gt;0)*LM$5:LM$64))</f>
        <v>0</v>
      </c>
      <c r="LN91" s="21" t="n">
        <f aca="false">IF($A91="",0,SUMPRODUCT(((($C$5:$C$64=$A91)+($D$5:$D$64=$A91)+($E$5:$E$64=$A91)+($F$5:$F$64=$A91))&gt;0)*LN$5:LN$64))</f>
        <v>0</v>
      </c>
      <c r="LO91" s="21" t="n">
        <f aca="false">IF($A91="",0,SUMPRODUCT(((($C$5:$C$64=$A91)+($D$5:$D$64=$A91)+($E$5:$E$64=$A91)+($F$5:$F$64=$A91))&gt;0)*LO$5:LO$64))</f>
        <v>0</v>
      </c>
      <c r="LP91" s="21" t="n">
        <f aca="false">IF($A91="",0,SUMPRODUCT(((($C$5:$C$64=$A91)+($D$5:$D$64=$A91)+($E$5:$E$64=$A91)+($F$5:$F$64=$A91))&gt;0)*LP$5:LP$64))</f>
        <v>0</v>
      </c>
      <c r="LQ91" s="21" t="n">
        <f aca="false">IF($A91="",0,SUMPRODUCT(((($C$5:$C$64=$A91)+($D$5:$D$64=$A91)+($E$5:$E$64=$A91)+($F$5:$F$64=$A91))&gt;0)*LQ$5:LQ$64))</f>
        <v>0</v>
      </c>
      <c r="LR91" s="21" t="n">
        <f aca="false">IF($A91="",0,SUMPRODUCT(((($C$5:$C$64=$A91)+($D$5:$D$64=$A91)+($E$5:$E$64=$A91)+($F$5:$F$64=$A91))&gt;0)*LR$5:LR$64))</f>
        <v>0</v>
      </c>
      <c r="LS91" s="21" t="n">
        <f aca="false">IF($A91="",0,SUMPRODUCT(((($C$5:$C$64=$A91)+($D$5:$D$64=$A91)+($E$5:$E$64=$A91)+($F$5:$F$64=$A91))&gt;0)*LS$5:LS$64))</f>
        <v>0</v>
      </c>
      <c r="LT91" s="21" t="n">
        <f aca="false">IF($A91="",0,SUMPRODUCT(((($C$5:$C$64=$A91)+($D$5:$D$64=$A91)+($E$5:$E$64=$A91)+($F$5:$F$64=$A91))&gt;0)*LT$5:LT$64))</f>
        <v>0</v>
      </c>
      <c r="LU91" s="21" t="n">
        <f aca="false">IF($A91="",0,SUMPRODUCT(((($C$5:$C$64=$A91)+($D$5:$D$64=$A91)+($E$5:$E$64=$A91)+($F$5:$F$64=$A91))&gt;0)*LU$5:LU$64))</f>
        <v>0</v>
      </c>
      <c r="LV91" s="21" t="n">
        <f aca="false">IF($A91="",0,SUMPRODUCT(((($C$5:$C$64=$A91)+($D$5:$D$64=$A91)+($E$5:$E$64=$A91)+($F$5:$F$64=$A91))&gt;0)*LV$5:LV$64))</f>
        <v>0</v>
      </c>
      <c r="LW91" s="21" t="n">
        <f aca="false">IF($A91="",0,SUMPRODUCT(((($C$5:$C$64=$A91)+($D$5:$D$64=$A91)+($E$5:$E$64=$A91)+($F$5:$F$64=$A91))&gt;0)*LW$5:LW$64))</f>
        <v>0</v>
      </c>
      <c r="LX91" s="21" t="n">
        <f aca="false">IF($A91="",0,SUMPRODUCT(((($C$5:$C$64=$A91)+($D$5:$D$64=$A91)+($E$5:$E$64=$A91)+($F$5:$F$64=$A91))&gt;0)*LX$5:LX$64))</f>
        <v>0</v>
      </c>
      <c r="LY91" s="21" t="n">
        <f aca="false">IF($A91="",0,SUMPRODUCT(((($C$5:$C$64=$A91)+($D$5:$D$64=$A91)+($E$5:$E$64=$A91)+($F$5:$F$64=$A91))&gt;0)*LY$5:LY$64))</f>
        <v>0</v>
      </c>
      <c r="LZ91" s="21" t="n">
        <f aca="false">IF($A91="",0,SUMPRODUCT(((($C$5:$C$64=$A91)+($D$5:$D$64=$A91)+($E$5:$E$64=$A91)+($F$5:$F$64=$A91))&gt;0)*LZ$5:LZ$64))</f>
        <v>0</v>
      </c>
      <c r="MA91" s="21" t="n">
        <f aca="false">IF($A91="",0,SUMPRODUCT(((($C$5:$C$64=$A91)+($D$5:$D$64=$A91)+($E$5:$E$64=$A91)+($F$5:$F$64=$A91))&gt;0)*MA$5:MA$64))</f>
        <v>0</v>
      </c>
      <c r="MB91" s="21" t="n">
        <f aca="false">IF($A91="",0,SUMPRODUCT(((($C$5:$C$64=$A91)+($D$5:$D$64=$A91)+($E$5:$E$64=$A91)+($F$5:$F$64=$A91))&gt;0)*MB$5:MB$64))</f>
        <v>0</v>
      </c>
      <c r="MC91" s="21" t="n">
        <f aca="false">IF($A91="",0,SUMPRODUCT(((($C$5:$C$64=$A91)+($D$5:$D$64=$A91)+($E$5:$E$64=$A91)+($F$5:$F$64=$A91))&gt;0)*MC$5:MC$64))</f>
        <v>0</v>
      </c>
      <c r="MD91" s="21" t="n">
        <f aca="false">IF($A91="",0,SUMPRODUCT(((($C$5:$C$64=$A91)+($D$5:$D$64=$A91)+($E$5:$E$64=$A91)+($F$5:$F$64=$A91))&gt;0)*MD$5:MD$64))</f>
        <v>0</v>
      </c>
      <c r="ME91" s="21" t="n">
        <f aca="false">IF($A91="",0,SUMPRODUCT(((($C$5:$C$64=$A91)+($D$5:$D$64=$A91)+($E$5:$E$64=$A91)+($F$5:$F$64=$A91))&gt;0)*ME$5:ME$64))</f>
        <v>0</v>
      </c>
      <c r="MF91" s="21" t="n">
        <f aca="false">IF($A91="",0,SUMPRODUCT(((($C$5:$C$64=$A91)+($D$5:$D$64=$A91)+($E$5:$E$64=$A91)+($F$5:$F$64=$A91))&gt;0)*MF$5:MF$64))</f>
        <v>0</v>
      </c>
      <c r="MG91" s="21" t="n">
        <f aca="false">IF($A91="",0,SUMPRODUCT(((($C$5:$C$64=$A91)+($D$5:$D$64=$A91)+($E$5:$E$64=$A91)+($F$5:$F$64=$A91))&gt;0)*MG$5:MG$64))</f>
        <v>0</v>
      </c>
      <c r="MH91" s="21" t="n">
        <f aca="false">IF($A91="",0,SUMPRODUCT(((($C$5:$C$64=$A91)+($D$5:$D$64=$A91)+($E$5:$E$64=$A91)+($F$5:$F$64=$A91))&gt;0)*MH$5:MH$64))</f>
        <v>0</v>
      </c>
      <c r="MI91" s="21" t="n">
        <f aca="false">IF($A91="",0,SUMPRODUCT(((($C$5:$C$64=$A91)+($D$5:$D$64=$A91)+($E$5:$E$64=$A91)+($F$5:$F$64=$A91))&gt;0)*MI$5:MI$64))</f>
        <v>0</v>
      </c>
      <c r="MJ91" s="21" t="n">
        <f aca="false">IF($A91="",0,SUMPRODUCT(((($C$5:$C$64=$A91)+($D$5:$D$64=$A91)+($E$5:$E$64=$A91)+($F$5:$F$64=$A91))&gt;0)*MJ$5:MJ$64))</f>
        <v>0</v>
      </c>
      <c r="MK91" s="21" t="n">
        <f aca="false">IF($A91="",0,SUMPRODUCT(((($C$5:$C$64=$A91)+($D$5:$D$64=$A91)+($E$5:$E$64=$A91)+($F$5:$F$64=$A91))&gt;0)*MK$5:MK$64))</f>
        <v>0</v>
      </c>
      <c r="ML91" s="21" t="n">
        <f aca="false">IF($A91="",0,SUMPRODUCT(((($C$5:$C$64=$A91)+($D$5:$D$64=$A91)+($E$5:$E$64=$A91)+($F$5:$F$64=$A91))&gt;0)*ML$5:ML$64))</f>
        <v>0</v>
      </c>
      <c r="MM91" s="21" t="n">
        <f aca="false">IF($A91="",0,SUMPRODUCT(((($C$5:$C$64=$A91)+($D$5:$D$64=$A91)+($E$5:$E$64=$A91)+($F$5:$F$64=$A91))&gt;0)*MM$5:MM$64))</f>
        <v>0</v>
      </c>
      <c r="MN91" s="21" t="n">
        <f aca="false">IF($A91="",0,SUMPRODUCT(((($C$5:$C$64=$A91)+($D$5:$D$64=$A91)+($E$5:$E$64=$A91)+($F$5:$F$64=$A91))&gt;0)*MN$5:MN$64))</f>
        <v>0</v>
      </c>
      <c r="MO91" s="21" t="n">
        <f aca="false">IF($A91="",0,SUMPRODUCT(((($C$5:$C$64=$A91)+($D$5:$D$64=$A91)+($E$5:$E$64=$A91)+($F$5:$F$64=$A91))&gt;0)*MO$5:MO$64))</f>
        <v>0</v>
      </c>
      <c r="MP91" s="21" t="n">
        <f aca="false">IF($A91="",0,SUMPRODUCT(((($C$5:$C$64=$A91)+($D$5:$D$64=$A91)+($E$5:$E$64=$A91)+($F$5:$F$64=$A91))&gt;0)*MP$5:MP$64))</f>
        <v>0</v>
      </c>
      <c r="MQ91" s="21" t="n">
        <f aca="false">IF($A91="",0,SUMPRODUCT(((($C$5:$C$64=$A91)+($D$5:$D$64=$A91)+($E$5:$E$64=$A91)+($F$5:$F$64=$A91))&gt;0)*MQ$5:MQ$64))</f>
        <v>0</v>
      </c>
      <c r="MR91" s="21" t="n">
        <f aca="false">IF($A91="",0,SUMPRODUCT(((($C$5:$C$64=$A91)+($D$5:$D$64=$A91)+($E$5:$E$64=$A91)+($F$5:$F$64=$A91))&gt;0)*MR$5:MR$64))</f>
        <v>0</v>
      </c>
      <c r="MS91" s="21" t="n">
        <f aca="false">IF($A91="",0,SUMPRODUCT(((($C$5:$C$64=$A91)+($D$5:$D$64=$A91)+($E$5:$E$64=$A91)+($F$5:$F$64=$A91))&gt;0)*MS$5:MS$64))</f>
        <v>0</v>
      </c>
      <c r="MT91" s="21" t="n">
        <f aca="false">IF($A91="",0,SUMPRODUCT(((($C$5:$C$64=$A91)+($D$5:$D$64=$A91)+($E$5:$E$64=$A91)+($F$5:$F$64=$A91))&gt;0)*MT$5:MT$64))</f>
        <v>0</v>
      </c>
      <c r="MU91" s="21" t="n">
        <f aca="false">IF($A91="",0,SUMPRODUCT(((($C$5:$C$64=$A91)+($D$5:$D$64=$A91)+($E$5:$E$64=$A91)+($F$5:$F$64=$A91))&gt;0)*MU$5:MU$64))</f>
        <v>0</v>
      </c>
      <c r="MV91" s="21" t="n">
        <f aca="false">IF($A91="",0,SUMPRODUCT(((($C$5:$C$64=$A91)+($D$5:$D$64=$A91)+($E$5:$E$64=$A91)+($F$5:$F$64=$A91))&gt;0)*MV$5:MV$64))</f>
        <v>0</v>
      </c>
      <c r="MW91" s="21" t="n">
        <f aca="false">IF($A91="",0,SUMPRODUCT(((($C$5:$C$64=$A91)+($D$5:$D$64=$A91)+($E$5:$E$64=$A91)+($F$5:$F$64=$A91))&gt;0)*MW$5:MW$64))</f>
        <v>0</v>
      </c>
      <c r="MX91" s="21" t="n">
        <f aca="false">IF($A91="",0,SUMPRODUCT(((($C$5:$C$64=$A91)+($D$5:$D$64=$A91)+($E$5:$E$64=$A91)+($F$5:$F$64=$A91))&gt;0)*MX$5:MX$64))</f>
        <v>0</v>
      </c>
      <c r="MY91" s="21" t="n">
        <f aca="false">IF($A91="",0,SUMPRODUCT(((($C$5:$C$64=$A91)+($D$5:$D$64=$A91)+($E$5:$E$64=$A91)+($F$5:$F$64=$A91))&gt;0)*MY$5:MY$64))</f>
        <v>0</v>
      </c>
      <c r="MZ91" s="21" t="n">
        <f aca="false">IF($A91="",0,SUMPRODUCT(((($C$5:$C$64=$A91)+($D$5:$D$64=$A91)+($E$5:$E$64=$A91)+($F$5:$F$64=$A91))&gt;0)*MZ$5:MZ$64))</f>
        <v>0</v>
      </c>
      <c r="NA91" s="21" t="n">
        <f aca="false">IF($A91="",0,SUMPRODUCT(((($C$5:$C$64=$A91)+($D$5:$D$64=$A91)+($E$5:$E$64=$A91)+($F$5:$F$64=$A91))&gt;0)*NA$5:NA$64))</f>
        <v>0</v>
      </c>
      <c r="NB91" s="21" t="n">
        <f aca="false">IF($A91="",0,SUMPRODUCT(((($C$5:$C$64=$A91)+($D$5:$D$64=$A91)+($E$5:$E$64=$A91)+($F$5:$F$64=$A91))&gt;0)*NB$5:NB$64))</f>
        <v>0</v>
      </c>
      <c r="NC91" s="21" t="n">
        <f aca="false">IF($A91="",0,SUMPRODUCT(((($C$5:$C$64=$A91)+($D$5:$D$64=$A91)+($E$5:$E$64=$A91)+($F$5:$F$64=$A91))&gt;0)*NC$5:NC$64))</f>
        <v>0</v>
      </c>
      <c r="ND91" s="21" t="n">
        <f aca="false">IF($A91="",0,SUMPRODUCT(((($C$5:$C$64=$A91)+($D$5:$D$64=$A91)+($E$5:$E$64=$A91)+($F$5:$F$64=$A91))&gt;0)*ND$5:ND$64))</f>
        <v>0</v>
      </c>
      <c r="NE91" s="21" t="n">
        <f aca="false">IF($A91="",0,SUMPRODUCT(((($C$5:$C$64=$A91)+($D$5:$D$64=$A91)+($E$5:$E$64=$A91)+($F$5:$F$64=$A91))&gt;0)*NE$5:NE$64))</f>
        <v>0</v>
      </c>
      <c r="NF91" s="21" t="n">
        <f aca="false">IF($A91="",0,SUMPRODUCT(((($C$5:$C$64=$A91)+($D$5:$D$64=$A91)+($E$5:$E$64=$A91)+($F$5:$F$64=$A91))&gt;0)*NF$5:NF$64))</f>
        <v>0</v>
      </c>
      <c r="NG91" s="21" t="n">
        <f aca="false">IF($A91="",0,SUMPRODUCT(((($C$5:$C$64=$A91)+($D$5:$D$64=$A91)+($E$5:$E$64=$A91)+($F$5:$F$64=$A91))&gt;0)*NG$5:NG$64))</f>
        <v>0</v>
      </c>
      <c r="NH91" s="21" t="n">
        <f aca="false">IF($A91="",0,SUMPRODUCT(((($C$5:$C$64=$A91)+($D$5:$D$64=$A91)+($E$5:$E$64=$A91)+($F$5:$F$64=$A91))&gt;0)*NH$5:NH$64))</f>
        <v>0</v>
      </c>
    </row>
    <row r="92" customFormat="false" ht="15" hidden="false" customHeight="false" outlineLevel="0" collapsed="false">
      <c r="A92" s="6" t="str">
        <f aca="false">IF(Einstellungen!E18="","",Einstellungen!E18)</f>
        <v/>
      </c>
      <c r="B92" s="20" t="n">
        <f aca="false">IF(Einstellungen!F18="",999,Einstellungen!F18)</f>
        <v>999</v>
      </c>
      <c r="C92" s="5" t="str">
        <f aca="false">Einstellungen!G18</f>
        <v/>
      </c>
      <c r="D92" s="5"/>
      <c r="E92" s="5"/>
      <c r="F92" s="5"/>
      <c r="G92" s="21" t="n">
        <f aca="false">IF($A92="",0,SUMPRODUCT(((($C$5:$C$64=$A92)+($D$5:$D$64=$A92)+($E$5:$E$64=$A92)+($F$5:$F$64=$A92))&gt;0)*G$5:G$64))</f>
        <v>0</v>
      </c>
      <c r="H92" s="21" t="n">
        <f aca="false">IF($A92="",0,SUMPRODUCT(((($C$5:$C$64=$A92)+($D$5:$D$64=$A92)+($E$5:$E$64=$A92)+($F$5:$F$64=$A92))&gt;0)*H$5:H$64))</f>
        <v>0</v>
      </c>
      <c r="I92" s="21" t="n">
        <f aca="false">IF($A92="",0,SUMPRODUCT(((($C$5:$C$64=$A92)+($D$5:$D$64=$A92)+($E$5:$E$64=$A92)+($F$5:$F$64=$A92))&gt;0)*I$5:I$64))</f>
        <v>0</v>
      </c>
      <c r="J92" s="21" t="n">
        <f aca="false">IF($A92="",0,SUMPRODUCT(((($C$5:$C$64=$A92)+($D$5:$D$64=$A92)+($E$5:$E$64=$A92)+($F$5:$F$64=$A92))&gt;0)*J$5:J$64))</f>
        <v>0</v>
      </c>
      <c r="K92" s="21" t="n">
        <f aca="false">IF($A92="",0,SUMPRODUCT(((($C$5:$C$64=$A92)+($D$5:$D$64=$A92)+($E$5:$E$64=$A92)+($F$5:$F$64=$A92))&gt;0)*K$5:K$64))</f>
        <v>0</v>
      </c>
      <c r="L92" s="21" t="n">
        <f aca="false">IF($A92="",0,SUMPRODUCT(((($C$5:$C$64=$A92)+($D$5:$D$64=$A92)+($E$5:$E$64=$A92)+($F$5:$F$64=$A92))&gt;0)*L$5:L$64))</f>
        <v>0</v>
      </c>
      <c r="M92" s="21" t="n">
        <f aca="false">IF($A92="",0,SUMPRODUCT(((($C$5:$C$64=$A92)+($D$5:$D$64=$A92)+($E$5:$E$64=$A92)+($F$5:$F$64=$A92))&gt;0)*M$5:M$64))</f>
        <v>0</v>
      </c>
      <c r="N92" s="21" t="n">
        <f aca="false">IF($A92="",0,SUMPRODUCT(((($C$5:$C$64=$A92)+($D$5:$D$64=$A92)+($E$5:$E$64=$A92)+($F$5:$F$64=$A92))&gt;0)*N$5:N$64))</f>
        <v>0</v>
      </c>
      <c r="O92" s="21" t="n">
        <f aca="false">IF($A92="",0,SUMPRODUCT(((($C$5:$C$64=$A92)+($D$5:$D$64=$A92)+($E$5:$E$64=$A92)+($F$5:$F$64=$A92))&gt;0)*O$5:O$64))</f>
        <v>0</v>
      </c>
      <c r="P92" s="21" t="n">
        <f aca="false">IF($A92="",0,SUMPRODUCT(((($C$5:$C$64=$A92)+($D$5:$D$64=$A92)+($E$5:$E$64=$A92)+($F$5:$F$64=$A92))&gt;0)*P$5:P$64))</f>
        <v>0</v>
      </c>
      <c r="Q92" s="21" t="n">
        <f aca="false">IF($A92="",0,SUMPRODUCT(((($C$5:$C$64=$A92)+($D$5:$D$64=$A92)+($E$5:$E$64=$A92)+($F$5:$F$64=$A92))&gt;0)*Q$5:Q$64))</f>
        <v>0</v>
      </c>
      <c r="R92" s="21" t="n">
        <f aca="false">IF($A92="",0,SUMPRODUCT(((($C$5:$C$64=$A92)+($D$5:$D$64=$A92)+($E$5:$E$64=$A92)+($F$5:$F$64=$A92))&gt;0)*R$5:R$64))</f>
        <v>0</v>
      </c>
      <c r="S92" s="21" t="n">
        <f aca="false">IF($A92="",0,SUMPRODUCT(((($C$5:$C$64=$A92)+($D$5:$D$64=$A92)+($E$5:$E$64=$A92)+($F$5:$F$64=$A92))&gt;0)*S$5:S$64))</f>
        <v>0</v>
      </c>
      <c r="T92" s="21" t="n">
        <f aca="false">IF($A92="",0,SUMPRODUCT(((($C$5:$C$64=$A92)+($D$5:$D$64=$A92)+($E$5:$E$64=$A92)+($F$5:$F$64=$A92))&gt;0)*T$5:T$64))</f>
        <v>0</v>
      </c>
      <c r="U92" s="21" t="n">
        <f aca="false">IF($A92="",0,SUMPRODUCT(((($C$5:$C$64=$A92)+($D$5:$D$64=$A92)+($E$5:$E$64=$A92)+($F$5:$F$64=$A92))&gt;0)*U$5:U$64))</f>
        <v>0</v>
      </c>
      <c r="V92" s="21" t="n">
        <f aca="false">IF($A92="",0,SUMPRODUCT(((($C$5:$C$64=$A92)+($D$5:$D$64=$A92)+($E$5:$E$64=$A92)+($F$5:$F$64=$A92))&gt;0)*V$5:V$64))</f>
        <v>0</v>
      </c>
      <c r="W92" s="21" t="n">
        <f aca="false">IF($A92="",0,SUMPRODUCT(((($C$5:$C$64=$A92)+($D$5:$D$64=$A92)+($E$5:$E$64=$A92)+($F$5:$F$64=$A92))&gt;0)*W$5:W$64))</f>
        <v>0</v>
      </c>
      <c r="X92" s="21" t="n">
        <f aca="false">IF($A92="",0,SUMPRODUCT(((($C$5:$C$64=$A92)+($D$5:$D$64=$A92)+($E$5:$E$64=$A92)+($F$5:$F$64=$A92))&gt;0)*X$5:X$64))</f>
        <v>0</v>
      </c>
      <c r="Y92" s="21" t="n">
        <f aca="false">IF($A92="",0,SUMPRODUCT(((($C$5:$C$64=$A92)+($D$5:$D$64=$A92)+($E$5:$E$64=$A92)+($F$5:$F$64=$A92))&gt;0)*Y$5:Y$64))</f>
        <v>0</v>
      </c>
      <c r="Z92" s="21" t="n">
        <f aca="false">IF($A92="",0,SUMPRODUCT(((($C$5:$C$64=$A92)+($D$5:$D$64=$A92)+($E$5:$E$64=$A92)+($F$5:$F$64=$A92))&gt;0)*Z$5:Z$64))</f>
        <v>0</v>
      </c>
      <c r="AA92" s="21" t="n">
        <f aca="false">IF($A92="",0,SUMPRODUCT(((($C$5:$C$64=$A92)+($D$5:$D$64=$A92)+($E$5:$E$64=$A92)+($F$5:$F$64=$A92))&gt;0)*AA$5:AA$64))</f>
        <v>0</v>
      </c>
      <c r="AB92" s="21" t="n">
        <f aca="false">IF($A92="",0,SUMPRODUCT(((($C$5:$C$64=$A92)+($D$5:$D$64=$A92)+($E$5:$E$64=$A92)+($F$5:$F$64=$A92))&gt;0)*AB$5:AB$64))</f>
        <v>0</v>
      </c>
      <c r="AC92" s="21" t="n">
        <f aca="false">IF($A92="",0,SUMPRODUCT(((($C$5:$C$64=$A92)+($D$5:$D$64=$A92)+($E$5:$E$64=$A92)+($F$5:$F$64=$A92))&gt;0)*AC$5:AC$64))</f>
        <v>0</v>
      </c>
      <c r="AD92" s="21" t="n">
        <f aca="false">IF($A92="",0,SUMPRODUCT(((($C$5:$C$64=$A92)+($D$5:$D$64=$A92)+($E$5:$E$64=$A92)+($F$5:$F$64=$A92))&gt;0)*AD$5:AD$64))</f>
        <v>0</v>
      </c>
      <c r="AE92" s="21" t="n">
        <f aca="false">IF($A92="",0,SUMPRODUCT(((($C$5:$C$64=$A92)+($D$5:$D$64=$A92)+($E$5:$E$64=$A92)+($F$5:$F$64=$A92))&gt;0)*AE$5:AE$64))</f>
        <v>0</v>
      </c>
      <c r="AF92" s="21" t="n">
        <f aca="false">IF($A92="",0,SUMPRODUCT(((($C$5:$C$64=$A92)+($D$5:$D$64=$A92)+($E$5:$E$64=$A92)+($F$5:$F$64=$A92))&gt;0)*AF$5:AF$64))</f>
        <v>0</v>
      </c>
      <c r="AG92" s="21" t="n">
        <f aca="false">IF($A92="",0,SUMPRODUCT(((($C$5:$C$64=$A92)+($D$5:$D$64=$A92)+($E$5:$E$64=$A92)+($F$5:$F$64=$A92))&gt;0)*AG$5:AG$64))</f>
        <v>0</v>
      </c>
      <c r="AH92" s="21" t="n">
        <f aca="false">IF($A92="",0,SUMPRODUCT(((($C$5:$C$64=$A92)+($D$5:$D$64=$A92)+($E$5:$E$64=$A92)+($F$5:$F$64=$A92))&gt;0)*AH$5:AH$64))</f>
        <v>0</v>
      </c>
      <c r="AI92" s="21" t="n">
        <f aca="false">IF($A92="",0,SUMPRODUCT(((($C$5:$C$64=$A92)+($D$5:$D$64=$A92)+($E$5:$E$64=$A92)+($F$5:$F$64=$A92))&gt;0)*AI$5:AI$64))</f>
        <v>0</v>
      </c>
      <c r="AJ92" s="21" t="n">
        <f aca="false">IF($A92="",0,SUMPRODUCT(((($C$5:$C$64=$A92)+($D$5:$D$64=$A92)+($E$5:$E$64=$A92)+($F$5:$F$64=$A92))&gt;0)*AJ$5:AJ$64))</f>
        <v>0</v>
      </c>
      <c r="AK92" s="21" t="n">
        <f aca="false">IF($A92="",0,SUMPRODUCT(((($C$5:$C$64=$A92)+($D$5:$D$64=$A92)+($E$5:$E$64=$A92)+($F$5:$F$64=$A92))&gt;0)*AK$5:AK$64))</f>
        <v>0</v>
      </c>
      <c r="AL92" s="21" t="n">
        <f aca="false">IF($A92="",0,SUMPRODUCT(((($C$5:$C$64=$A92)+($D$5:$D$64=$A92)+($E$5:$E$64=$A92)+($F$5:$F$64=$A92))&gt;0)*AL$5:AL$64))</f>
        <v>0</v>
      </c>
      <c r="AM92" s="21" t="n">
        <f aca="false">IF($A92="",0,SUMPRODUCT(((($C$5:$C$64=$A92)+($D$5:$D$64=$A92)+($E$5:$E$64=$A92)+($F$5:$F$64=$A92))&gt;0)*AM$5:AM$64))</f>
        <v>0</v>
      </c>
      <c r="AN92" s="21" t="n">
        <f aca="false">IF($A92="",0,SUMPRODUCT(((($C$5:$C$64=$A92)+($D$5:$D$64=$A92)+($E$5:$E$64=$A92)+($F$5:$F$64=$A92))&gt;0)*AN$5:AN$64))</f>
        <v>0</v>
      </c>
      <c r="AO92" s="21" t="n">
        <f aca="false">IF($A92="",0,SUMPRODUCT(((($C$5:$C$64=$A92)+($D$5:$D$64=$A92)+($E$5:$E$64=$A92)+($F$5:$F$64=$A92))&gt;0)*AO$5:AO$64))</f>
        <v>0</v>
      </c>
      <c r="AP92" s="21" t="n">
        <f aca="false">IF($A92="",0,SUMPRODUCT(((($C$5:$C$64=$A92)+($D$5:$D$64=$A92)+($E$5:$E$64=$A92)+($F$5:$F$64=$A92))&gt;0)*AP$5:AP$64))</f>
        <v>0</v>
      </c>
      <c r="AQ92" s="21" t="n">
        <f aca="false">IF($A92="",0,SUMPRODUCT(((($C$5:$C$64=$A92)+($D$5:$D$64=$A92)+($E$5:$E$64=$A92)+($F$5:$F$64=$A92))&gt;0)*AQ$5:AQ$64))</f>
        <v>0</v>
      </c>
      <c r="AR92" s="21" t="n">
        <f aca="false">IF($A92="",0,SUMPRODUCT(((($C$5:$C$64=$A92)+($D$5:$D$64=$A92)+($E$5:$E$64=$A92)+($F$5:$F$64=$A92))&gt;0)*AR$5:AR$64))</f>
        <v>0</v>
      </c>
      <c r="AS92" s="21" t="n">
        <f aca="false">IF($A92="",0,SUMPRODUCT(((($C$5:$C$64=$A92)+($D$5:$D$64=$A92)+($E$5:$E$64=$A92)+($F$5:$F$64=$A92))&gt;0)*AS$5:AS$64))</f>
        <v>0</v>
      </c>
      <c r="AT92" s="21" t="n">
        <f aca="false">IF($A92="",0,SUMPRODUCT(((($C$5:$C$64=$A92)+($D$5:$D$64=$A92)+($E$5:$E$64=$A92)+($F$5:$F$64=$A92))&gt;0)*AT$5:AT$64))</f>
        <v>0</v>
      </c>
      <c r="AU92" s="21" t="n">
        <f aca="false">IF($A92="",0,SUMPRODUCT(((($C$5:$C$64=$A92)+($D$5:$D$64=$A92)+($E$5:$E$64=$A92)+($F$5:$F$64=$A92))&gt;0)*AU$5:AU$64))</f>
        <v>0</v>
      </c>
      <c r="AV92" s="21" t="n">
        <f aca="false">IF($A92="",0,SUMPRODUCT(((($C$5:$C$64=$A92)+($D$5:$D$64=$A92)+($E$5:$E$64=$A92)+($F$5:$F$64=$A92))&gt;0)*AV$5:AV$64))</f>
        <v>0</v>
      </c>
      <c r="AW92" s="21" t="n">
        <f aca="false">IF($A92="",0,SUMPRODUCT(((($C$5:$C$64=$A92)+($D$5:$D$64=$A92)+($E$5:$E$64=$A92)+($F$5:$F$64=$A92))&gt;0)*AW$5:AW$64))</f>
        <v>0</v>
      </c>
      <c r="AX92" s="21" t="n">
        <f aca="false">IF($A92="",0,SUMPRODUCT(((($C$5:$C$64=$A92)+($D$5:$D$64=$A92)+($E$5:$E$64=$A92)+($F$5:$F$64=$A92))&gt;0)*AX$5:AX$64))</f>
        <v>0</v>
      </c>
      <c r="AY92" s="21" t="n">
        <f aca="false">IF($A92="",0,SUMPRODUCT(((($C$5:$C$64=$A92)+($D$5:$D$64=$A92)+($E$5:$E$64=$A92)+($F$5:$F$64=$A92))&gt;0)*AY$5:AY$64))</f>
        <v>0</v>
      </c>
      <c r="AZ92" s="21" t="n">
        <f aca="false">IF($A92="",0,SUMPRODUCT(((($C$5:$C$64=$A92)+($D$5:$D$64=$A92)+($E$5:$E$64=$A92)+($F$5:$F$64=$A92))&gt;0)*AZ$5:AZ$64))</f>
        <v>0</v>
      </c>
      <c r="BA92" s="21" t="n">
        <f aca="false">IF($A92="",0,SUMPRODUCT(((($C$5:$C$64=$A92)+($D$5:$D$64=$A92)+($E$5:$E$64=$A92)+($F$5:$F$64=$A92))&gt;0)*BA$5:BA$64))</f>
        <v>0</v>
      </c>
      <c r="BB92" s="21" t="n">
        <f aca="false">IF($A92="",0,SUMPRODUCT(((($C$5:$C$64=$A92)+($D$5:$D$64=$A92)+($E$5:$E$64=$A92)+($F$5:$F$64=$A92))&gt;0)*BB$5:BB$64))</f>
        <v>0</v>
      </c>
      <c r="BC92" s="21" t="n">
        <f aca="false">IF($A92="",0,SUMPRODUCT(((($C$5:$C$64=$A92)+($D$5:$D$64=$A92)+($E$5:$E$64=$A92)+($F$5:$F$64=$A92))&gt;0)*BC$5:BC$64))</f>
        <v>0</v>
      </c>
      <c r="BD92" s="21" t="n">
        <f aca="false">IF($A92="",0,SUMPRODUCT(((($C$5:$C$64=$A92)+($D$5:$D$64=$A92)+($E$5:$E$64=$A92)+($F$5:$F$64=$A92))&gt;0)*BD$5:BD$64))</f>
        <v>0</v>
      </c>
      <c r="BE92" s="21" t="n">
        <f aca="false">IF($A92="",0,SUMPRODUCT(((($C$5:$C$64=$A92)+($D$5:$D$64=$A92)+($E$5:$E$64=$A92)+($F$5:$F$64=$A92))&gt;0)*BE$5:BE$64))</f>
        <v>0</v>
      </c>
      <c r="BF92" s="21" t="n">
        <f aca="false">IF($A92="",0,SUMPRODUCT(((($C$5:$C$64=$A92)+($D$5:$D$64=$A92)+($E$5:$E$64=$A92)+($F$5:$F$64=$A92))&gt;0)*BF$5:BF$64))</f>
        <v>0</v>
      </c>
      <c r="BG92" s="21" t="n">
        <f aca="false">IF($A92="",0,SUMPRODUCT(((($C$5:$C$64=$A92)+($D$5:$D$64=$A92)+($E$5:$E$64=$A92)+($F$5:$F$64=$A92))&gt;0)*BG$5:BG$64))</f>
        <v>0</v>
      </c>
      <c r="BH92" s="21" t="n">
        <f aca="false">IF($A92="",0,SUMPRODUCT(((($C$5:$C$64=$A92)+($D$5:$D$64=$A92)+($E$5:$E$64=$A92)+($F$5:$F$64=$A92))&gt;0)*BH$5:BH$64))</f>
        <v>0</v>
      </c>
      <c r="BI92" s="21" t="n">
        <f aca="false">IF($A92="",0,SUMPRODUCT(((($C$5:$C$64=$A92)+($D$5:$D$64=$A92)+($E$5:$E$64=$A92)+($F$5:$F$64=$A92))&gt;0)*BI$5:BI$64))</f>
        <v>0</v>
      </c>
      <c r="BJ92" s="21" t="n">
        <f aca="false">IF($A92="",0,SUMPRODUCT(((($C$5:$C$64=$A92)+($D$5:$D$64=$A92)+($E$5:$E$64=$A92)+($F$5:$F$64=$A92))&gt;0)*BJ$5:BJ$64))</f>
        <v>0</v>
      </c>
      <c r="BK92" s="21" t="n">
        <f aca="false">IF($A92="",0,SUMPRODUCT(((($C$5:$C$64=$A92)+($D$5:$D$64=$A92)+($E$5:$E$64=$A92)+($F$5:$F$64=$A92))&gt;0)*BK$5:BK$64))</f>
        <v>0</v>
      </c>
      <c r="BL92" s="21" t="n">
        <f aca="false">IF($A92="",0,SUMPRODUCT(((($C$5:$C$64=$A92)+($D$5:$D$64=$A92)+($E$5:$E$64=$A92)+($F$5:$F$64=$A92))&gt;0)*BL$5:BL$64))</f>
        <v>0</v>
      </c>
      <c r="BM92" s="21" t="n">
        <f aca="false">IF($A92="",0,SUMPRODUCT(((($C$5:$C$64=$A92)+($D$5:$D$64=$A92)+($E$5:$E$64=$A92)+($F$5:$F$64=$A92))&gt;0)*BM$5:BM$64))</f>
        <v>0</v>
      </c>
      <c r="BN92" s="21" t="n">
        <f aca="false">IF($A92="",0,SUMPRODUCT(((($C$5:$C$64=$A92)+($D$5:$D$64=$A92)+($E$5:$E$64=$A92)+($F$5:$F$64=$A92))&gt;0)*BN$5:BN$64))</f>
        <v>0</v>
      </c>
      <c r="BO92" s="21" t="n">
        <f aca="false">IF($A92="",0,SUMPRODUCT(((($C$5:$C$64=$A92)+($D$5:$D$64=$A92)+($E$5:$E$64=$A92)+($F$5:$F$64=$A92))&gt;0)*BO$5:BO$64))</f>
        <v>0</v>
      </c>
      <c r="BP92" s="21" t="n">
        <f aca="false">IF($A92="",0,SUMPRODUCT(((($C$5:$C$64=$A92)+($D$5:$D$64=$A92)+($E$5:$E$64=$A92)+($F$5:$F$64=$A92))&gt;0)*BP$5:BP$64))</f>
        <v>0</v>
      </c>
      <c r="BQ92" s="21" t="n">
        <f aca="false">IF($A92="",0,SUMPRODUCT(((($C$5:$C$64=$A92)+($D$5:$D$64=$A92)+($E$5:$E$64=$A92)+($F$5:$F$64=$A92))&gt;0)*BQ$5:BQ$64))</f>
        <v>0</v>
      </c>
      <c r="BR92" s="21" t="n">
        <f aca="false">IF($A92="",0,SUMPRODUCT(((($C$5:$C$64=$A92)+($D$5:$D$64=$A92)+($E$5:$E$64=$A92)+($F$5:$F$64=$A92))&gt;0)*BR$5:BR$64))</f>
        <v>0</v>
      </c>
      <c r="BS92" s="21" t="n">
        <f aca="false">IF($A92="",0,SUMPRODUCT(((($C$5:$C$64=$A92)+($D$5:$D$64=$A92)+($E$5:$E$64=$A92)+($F$5:$F$64=$A92))&gt;0)*BS$5:BS$64))</f>
        <v>0</v>
      </c>
      <c r="BT92" s="21" t="n">
        <f aca="false">IF($A92="",0,SUMPRODUCT(((($C$5:$C$64=$A92)+($D$5:$D$64=$A92)+($E$5:$E$64=$A92)+($F$5:$F$64=$A92))&gt;0)*BT$5:BT$64))</f>
        <v>0</v>
      </c>
      <c r="BU92" s="21" t="n">
        <f aca="false">IF($A92="",0,SUMPRODUCT(((($C$5:$C$64=$A92)+($D$5:$D$64=$A92)+($E$5:$E$64=$A92)+($F$5:$F$64=$A92))&gt;0)*BU$5:BU$64))</f>
        <v>0</v>
      </c>
      <c r="BV92" s="21" t="n">
        <f aca="false">IF($A92="",0,SUMPRODUCT(((($C$5:$C$64=$A92)+($D$5:$D$64=$A92)+($E$5:$E$64=$A92)+($F$5:$F$64=$A92))&gt;0)*BV$5:BV$64))</f>
        <v>0</v>
      </c>
      <c r="BW92" s="21" t="n">
        <f aca="false">IF($A92="",0,SUMPRODUCT(((($C$5:$C$64=$A92)+($D$5:$D$64=$A92)+($E$5:$E$64=$A92)+($F$5:$F$64=$A92))&gt;0)*BW$5:BW$64))</f>
        <v>0</v>
      </c>
      <c r="BX92" s="21" t="n">
        <f aca="false">IF($A92="",0,SUMPRODUCT(((($C$5:$C$64=$A92)+($D$5:$D$64=$A92)+($E$5:$E$64=$A92)+($F$5:$F$64=$A92))&gt;0)*BX$5:BX$64))</f>
        <v>0</v>
      </c>
      <c r="BY92" s="21" t="n">
        <f aca="false">IF($A92="",0,SUMPRODUCT(((($C$5:$C$64=$A92)+($D$5:$D$64=$A92)+($E$5:$E$64=$A92)+($F$5:$F$64=$A92))&gt;0)*BY$5:BY$64))</f>
        <v>0</v>
      </c>
      <c r="BZ92" s="21" t="n">
        <f aca="false">IF($A92="",0,SUMPRODUCT(((($C$5:$C$64=$A92)+($D$5:$D$64=$A92)+($E$5:$E$64=$A92)+($F$5:$F$64=$A92))&gt;0)*BZ$5:BZ$64))</f>
        <v>0</v>
      </c>
      <c r="CA92" s="21" t="n">
        <f aca="false">IF($A92="",0,SUMPRODUCT(((($C$5:$C$64=$A92)+($D$5:$D$64=$A92)+($E$5:$E$64=$A92)+($F$5:$F$64=$A92))&gt;0)*CA$5:CA$64))</f>
        <v>0</v>
      </c>
      <c r="CB92" s="21" t="n">
        <f aca="false">IF($A92="",0,SUMPRODUCT(((($C$5:$C$64=$A92)+($D$5:$D$64=$A92)+($E$5:$E$64=$A92)+($F$5:$F$64=$A92))&gt;0)*CB$5:CB$64))</f>
        <v>0</v>
      </c>
      <c r="CC92" s="21" t="n">
        <f aca="false">IF($A92="",0,SUMPRODUCT(((($C$5:$C$64=$A92)+($D$5:$D$64=$A92)+($E$5:$E$64=$A92)+($F$5:$F$64=$A92))&gt;0)*CC$5:CC$64))</f>
        <v>0</v>
      </c>
      <c r="CD92" s="21" t="n">
        <f aca="false">IF($A92="",0,SUMPRODUCT(((($C$5:$C$64=$A92)+($D$5:$D$64=$A92)+($E$5:$E$64=$A92)+($F$5:$F$64=$A92))&gt;0)*CD$5:CD$64))</f>
        <v>0</v>
      </c>
      <c r="CE92" s="21" t="n">
        <f aca="false">IF($A92="",0,SUMPRODUCT(((($C$5:$C$64=$A92)+($D$5:$D$64=$A92)+($E$5:$E$64=$A92)+($F$5:$F$64=$A92))&gt;0)*CE$5:CE$64))</f>
        <v>0</v>
      </c>
      <c r="CF92" s="21" t="n">
        <f aca="false">IF($A92="",0,SUMPRODUCT(((($C$5:$C$64=$A92)+($D$5:$D$64=$A92)+($E$5:$E$64=$A92)+($F$5:$F$64=$A92))&gt;0)*CF$5:CF$64))</f>
        <v>0</v>
      </c>
      <c r="CG92" s="21" t="n">
        <f aca="false">IF($A92="",0,SUMPRODUCT(((($C$5:$C$64=$A92)+($D$5:$D$64=$A92)+($E$5:$E$64=$A92)+($F$5:$F$64=$A92))&gt;0)*CG$5:CG$64))</f>
        <v>0</v>
      </c>
      <c r="CH92" s="21" t="n">
        <f aca="false">IF($A92="",0,SUMPRODUCT(((($C$5:$C$64=$A92)+($D$5:$D$64=$A92)+($E$5:$E$64=$A92)+($F$5:$F$64=$A92))&gt;0)*CH$5:CH$64))</f>
        <v>0</v>
      </c>
      <c r="CI92" s="21" t="n">
        <f aca="false">IF($A92="",0,SUMPRODUCT(((($C$5:$C$64=$A92)+($D$5:$D$64=$A92)+($E$5:$E$64=$A92)+($F$5:$F$64=$A92))&gt;0)*CI$5:CI$64))</f>
        <v>0</v>
      </c>
      <c r="CJ92" s="21" t="n">
        <f aca="false">IF($A92="",0,SUMPRODUCT(((($C$5:$C$64=$A92)+($D$5:$D$64=$A92)+($E$5:$E$64=$A92)+($F$5:$F$64=$A92))&gt;0)*CJ$5:CJ$64))</f>
        <v>0</v>
      </c>
      <c r="CK92" s="21" t="n">
        <f aca="false">IF($A92="",0,SUMPRODUCT(((($C$5:$C$64=$A92)+($D$5:$D$64=$A92)+($E$5:$E$64=$A92)+($F$5:$F$64=$A92))&gt;0)*CK$5:CK$64))</f>
        <v>0</v>
      </c>
      <c r="CL92" s="21" t="n">
        <f aca="false">IF($A92="",0,SUMPRODUCT(((($C$5:$C$64=$A92)+($D$5:$D$64=$A92)+($E$5:$E$64=$A92)+($F$5:$F$64=$A92))&gt;0)*CL$5:CL$64))</f>
        <v>0</v>
      </c>
      <c r="CM92" s="21" t="n">
        <f aca="false">IF($A92="",0,SUMPRODUCT(((($C$5:$C$64=$A92)+($D$5:$D$64=$A92)+($E$5:$E$64=$A92)+($F$5:$F$64=$A92))&gt;0)*CM$5:CM$64))</f>
        <v>0</v>
      </c>
      <c r="CN92" s="21" t="n">
        <f aca="false">IF($A92="",0,SUMPRODUCT(((($C$5:$C$64=$A92)+($D$5:$D$64=$A92)+($E$5:$E$64=$A92)+($F$5:$F$64=$A92))&gt;0)*CN$5:CN$64))</f>
        <v>0</v>
      </c>
      <c r="CO92" s="21" t="n">
        <f aca="false">IF($A92="",0,SUMPRODUCT(((($C$5:$C$64=$A92)+($D$5:$D$64=$A92)+($E$5:$E$64=$A92)+($F$5:$F$64=$A92))&gt;0)*CO$5:CO$64))</f>
        <v>0</v>
      </c>
      <c r="CP92" s="21" t="n">
        <f aca="false">IF($A92="",0,SUMPRODUCT(((($C$5:$C$64=$A92)+($D$5:$D$64=$A92)+($E$5:$E$64=$A92)+($F$5:$F$64=$A92))&gt;0)*CP$5:CP$64))</f>
        <v>0</v>
      </c>
      <c r="CQ92" s="21" t="n">
        <f aca="false">IF($A92="",0,SUMPRODUCT(((($C$5:$C$64=$A92)+($D$5:$D$64=$A92)+($E$5:$E$64=$A92)+($F$5:$F$64=$A92))&gt;0)*CQ$5:CQ$64))</f>
        <v>0</v>
      </c>
      <c r="CR92" s="21" t="n">
        <f aca="false">IF($A92="",0,SUMPRODUCT(((($C$5:$C$64=$A92)+($D$5:$D$64=$A92)+($E$5:$E$64=$A92)+($F$5:$F$64=$A92))&gt;0)*CR$5:CR$64))</f>
        <v>0</v>
      </c>
      <c r="CS92" s="21" t="n">
        <f aca="false">IF($A92="",0,SUMPRODUCT(((($C$5:$C$64=$A92)+($D$5:$D$64=$A92)+($E$5:$E$64=$A92)+($F$5:$F$64=$A92))&gt;0)*CS$5:CS$64))</f>
        <v>0</v>
      </c>
      <c r="CT92" s="21" t="n">
        <f aca="false">IF($A92="",0,SUMPRODUCT(((($C$5:$C$64=$A92)+($D$5:$D$64=$A92)+($E$5:$E$64=$A92)+($F$5:$F$64=$A92))&gt;0)*CT$5:CT$64))</f>
        <v>0</v>
      </c>
      <c r="CU92" s="21" t="n">
        <f aca="false">IF($A92="",0,SUMPRODUCT(((($C$5:$C$64=$A92)+($D$5:$D$64=$A92)+($E$5:$E$64=$A92)+($F$5:$F$64=$A92))&gt;0)*CU$5:CU$64))</f>
        <v>0</v>
      </c>
      <c r="CV92" s="21" t="n">
        <f aca="false">IF($A92="",0,SUMPRODUCT(((($C$5:$C$64=$A92)+($D$5:$D$64=$A92)+($E$5:$E$64=$A92)+($F$5:$F$64=$A92))&gt;0)*CV$5:CV$64))</f>
        <v>0</v>
      </c>
      <c r="CW92" s="21" t="n">
        <f aca="false">IF($A92="",0,SUMPRODUCT(((($C$5:$C$64=$A92)+($D$5:$D$64=$A92)+($E$5:$E$64=$A92)+($F$5:$F$64=$A92))&gt;0)*CW$5:CW$64))</f>
        <v>0</v>
      </c>
      <c r="CX92" s="21" t="n">
        <f aca="false">IF($A92="",0,SUMPRODUCT(((($C$5:$C$64=$A92)+($D$5:$D$64=$A92)+($E$5:$E$64=$A92)+($F$5:$F$64=$A92))&gt;0)*CX$5:CX$64))</f>
        <v>0</v>
      </c>
      <c r="CY92" s="21" t="n">
        <f aca="false">IF($A92="",0,SUMPRODUCT(((($C$5:$C$64=$A92)+($D$5:$D$64=$A92)+($E$5:$E$64=$A92)+($F$5:$F$64=$A92))&gt;0)*CY$5:CY$64))</f>
        <v>0</v>
      </c>
      <c r="CZ92" s="21" t="n">
        <f aca="false">IF($A92="",0,SUMPRODUCT(((($C$5:$C$64=$A92)+($D$5:$D$64=$A92)+($E$5:$E$64=$A92)+($F$5:$F$64=$A92))&gt;0)*CZ$5:CZ$64))</f>
        <v>0</v>
      </c>
      <c r="DA92" s="21" t="n">
        <f aca="false">IF($A92="",0,SUMPRODUCT(((($C$5:$C$64=$A92)+($D$5:$D$64=$A92)+($E$5:$E$64=$A92)+($F$5:$F$64=$A92))&gt;0)*DA$5:DA$64))</f>
        <v>0</v>
      </c>
      <c r="DB92" s="21" t="n">
        <f aca="false">IF($A92="",0,SUMPRODUCT(((($C$5:$C$64=$A92)+($D$5:$D$64=$A92)+($E$5:$E$64=$A92)+($F$5:$F$64=$A92))&gt;0)*DB$5:DB$64))</f>
        <v>0</v>
      </c>
      <c r="DC92" s="21" t="n">
        <f aca="false">IF($A92="",0,SUMPRODUCT(((($C$5:$C$64=$A92)+($D$5:$D$64=$A92)+($E$5:$E$64=$A92)+($F$5:$F$64=$A92))&gt;0)*DC$5:DC$64))</f>
        <v>0</v>
      </c>
      <c r="DD92" s="21" t="n">
        <f aca="false">IF($A92="",0,SUMPRODUCT(((($C$5:$C$64=$A92)+($D$5:$D$64=$A92)+($E$5:$E$64=$A92)+($F$5:$F$64=$A92))&gt;0)*DD$5:DD$64))</f>
        <v>0</v>
      </c>
      <c r="DE92" s="21" t="n">
        <f aca="false">IF($A92="",0,SUMPRODUCT(((($C$5:$C$64=$A92)+($D$5:$D$64=$A92)+($E$5:$E$64=$A92)+($F$5:$F$64=$A92))&gt;0)*DE$5:DE$64))</f>
        <v>0</v>
      </c>
      <c r="DF92" s="21" t="n">
        <f aca="false">IF($A92="",0,SUMPRODUCT(((($C$5:$C$64=$A92)+($D$5:$D$64=$A92)+($E$5:$E$64=$A92)+($F$5:$F$64=$A92))&gt;0)*DF$5:DF$64))</f>
        <v>0</v>
      </c>
      <c r="DG92" s="21" t="n">
        <f aca="false">IF($A92="",0,SUMPRODUCT(((($C$5:$C$64=$A92)+($D$5:$D$64=$A92)+($E$5:$E$64=$A92)+($F$5:$F$64=$A92))&gt;0)*DG$5:DG$64))</f>
        <v>0</v>
      </c>
      <c r="DH92" s="21" t="n">
        <f aca="false">IF($A92="",0,SUMPRODUCT(((($C$5:$C$64=$A92)+($D$5:$D$64=$A92)+($E$5:$E$64=$A92)+($F$5:$F$64=$A92))&gt;0)*DH$5:DH$64))</f>
        <v>0</v>
      </c>
      <c r="DI92" s="21" t="n">
        <f aca="false">IF($A92="",0,SUMPRODUCT(((($C$5:$C$64=$A92)+($D$5:$D$64=$A92)+($E$5:$E$64=$A92)+($F$5:$F$64=$A92))&gt;0)*DI$5:DI$64))</f>
        <v>0</v>
      </c>
      <c r="DJ92" s="21" t="n">
        <f aca="false">IF($A92="",0,SUMPRODUCT(((($C$5:$C$64=$A92)+($D$5:$D$64=$A92)+($E$5:$E$64=$A92)+($F$5:$F$64=$A92))&gt;0)*DJ$5:DJ$64))</f>
        <v>0</v>
      </c>
      <c r="DK92" s="21" t="n">
        <f aca="false">IF($A92="",0,SUMPRODUCT(((($C$5:$C$64=$A92)+($D$5:$D$64=$A92)+($E$5:$E$64=$A92)+($F$5:$F$64=$A92))&gt;0)*DK$5:DK$64))</f>
        <v>0</v>
      </c>
      <c r="DL92" s="21" t="n">
        <f aca="false">IF($A92="",0,SUMPRODUCT(((($C$5:$C$64=$A92)+($D$5:$D$64=$A92)+($E$5:$E$64=$A92)+($F$5:$F$64=$A92))&gt;0)*DL$5:DL$64))</f>
        <v>0</v>
      </c>
      <c r="DM92" s="21" t="n">
        <f aca="false">IF($A92="",0,SUMPRODUCT(((($C$5:$C$64=$A92)+($D$5:$D$64=$A92)+($E$5:$E$64=$A92)+($F$5:$F$64=$A92))&gt;0)*DM$5:DM$64))</f>
        <v>0</v>
      </c>
      <c r="DN92" s="21" t="n">
        <f aca="false">IF($A92="",0,SUMPRODUCT(((($C$5:$C$64=$A92)+($D$5:$D$64=$A92)+($E$5:$E$64=$A92)+($F$5:$F$64=$A92))&gt;0)*DN$5:DN$64))</f>
        <v>0</v>
      </c>
      <c r="DO92" s="21" t="n">
        <f aca="false">IF($A92="",0,SUMPRODUCT(((($C$5:$C$64=$A92)+($D$5:$D$64=$A92)+($E$5:$E$64=$A92)+($F$5:$F$64=$A92))&gt;0)*DO$5:DO$64))</f>
        <v>0</v>
      </c>
      <c r="DP92" s="21" t="n">
        <f aca="false">IF($A92="",0,SUMPRODUCT(((($C$5:$C$64=$A92)+($D$5:$D$64=$A92)+($E$5:$E$64=$A92)+($F$5:$F$64=$A92))&gt;0)*DP$5:DP$64))</f>
        <v>0</v>
      </c>
      <c r="DQ92" s="21" t="n">
        <f aca="false">IF($A92="",0,SUMPRODUCT(((($C$5:$C$64=$A92)+($D$5:$D$64=$A92)+($E$5:$E$64=$A92)+($F$5:$F$64=$A92))&gt;0)*DQ$5:DQ$64))</f>
        <v>0</v>
      </c>
      <c r="DR92" s="21" t="n">
        <f aca="false">IF($A92="",0,SUMPRODUCT(((($C$5:$C$64=$A92)+($D$5:$D$64=$A92)+($E$5:$E$64=$A92)+($F$5:$F$64=$A92))&gt;0)*DR$5:DR$64))</f>
        <v>0</v>
      </c>
      <c r="DS92" s="21" t="n">
        <f aca="false">IF($A92="",0,SUMPRODUCT(((($C$5:$C$64=$A92)+($D$5:$D$64=$A92)+($E$5:$E$64=$A92)+($F$5:$F$64=$A92))&gt;0)*DS$5:DS$64))</f>
        <v>0</v>
      </c>
      <c r="DT92" s="21" t="n">
        <f aca="false">IF($A92="",0,SUMPRODUCT(((($C$5:$C$64=$A92)+($D$5:$D$64=$A92)+($E$5:$E$64=$A92)+($F$5:$F$64=$A92))&gt;0)*DT$5:DT$64))</f>
        <v>0</v>
      </c>
      <c r="DU92" s="21" t="n">
        <f aca="false">IF($A92="",0,SUMPRODUCT(((($C$5:$C$64=$A92)+($D$5:$D$64=$A92)+($E$5:$E$64=$A92)+($F$5:$F$64=$A92))&gt;0)*DU$5:DU$64))</f>
        <v>0</v>
      </c>
      <c r="DV92" s="21" t="n">
        <f aca="false">IF($A92="",0,SUMPRODUCT(((($C$5:$C$64=$A92)+($D$5:$D$64=$A92)+($E$5:$E$64=$A92)+($F$5:$F$64=$A92))&gt;0)*DV$5:DV$64))</f>
        <v>0</v>
      </c>
      <c r="DW92" s="21" t="n">
        <f aca="false">IF($A92="",0,SUMPRODUCT(((($C$5:$C$64=$A92)+($D$5:$D$64=$A92)+($E$5:$E$64=$A92)+($F$5:$F$64=$A92))&gt;0)*DW$5:DW$64))</f>
        <v>0</v>
      </c>
      <c r="DX92" s="21" t="n">
        <f aca="false">IF($A92="",0,SUMPRODUCT(((($C$5:$C$64=$A92)+($D$5:$D$64=$A92)+($E$5:$E$64=$A92)+($F$5:$F$64=$A92))&gt;0)*DX$5:DX$64))</f>
        <v>0</v>
      </c>
      <c r="DY92" s="21" t="n">
        <f aca="false">IF($A92="",0,SUMPRODUCT(((($C$5:$C$64=$A92)+($D$5:$D$64=$A92)+($E$5:$E$64=$A92)+($F$5:$F$64=$A92))&gt;0)*DY$5:DY$64))</f>
        <v>0</v>
      </c>
      <c r="DZ92" s="21" t="n">
        <f aca="false">IF($A92="",0,SUMPRODUCT(((($C$5:$C$64=$A92)+($D$5:$D$64=$A92)+($E$5:$E$64=$A92)+($F$5:$F$64=$A92))&gt;0)*DZ$5:DZ$64))</f>
        <v>0</v>
      </c>
      <c r="EA92" s="21" t="n">
        <f aca="false">IF($A92="",0,SUMPRODUCT(((($C$5:$C$64=$A92)+($D$5:$D$64=$A92)+($E$5:$E$64=$A92)+($F$5:$F$64=$A92))&gt;0)*EA$5:EA$64))</f>
        <v>0</v>
      </c>
      <c r="EB92" s="21" t="n">
        <f aca="false">IF($A92="",0,SUMPRODUCT(((($C$5:$C$64=$A92)+($D$5:$D$64=$A92)+($E$5:$E$64=$A92)+($F$5:$F$64=$A92))&gt;0)*EB$5:EB$64))</f>
        <v>0</v>
      </c>
      <c r="EC92" s="21" t="n">
        <f aca="false">IF($A92="",0,SUMPRODUCT(((($C$5:$C$64=$A92)+($D$5:$D$64=$A92)+($E$5:$E$64=$A92)+($F$5:$F$64=$A92))&gt;0)*EC$5:EC$64))</f>
        <v>0</v>
      </c>
      <c r="ED92" s="21" t="n">
        <f aca="false">IF($A92="",0,SUMPRODUCT(((($C$5:$C$64=$A92)+($D$5:$D$64=$A92)+($E$5:$E$64=$A92)+($F$5:$F$64=$A92))&gt;0)*ED$5:ED$64))</f>
        <v>0</v>
      </c>
      <c r="EE92" s="21" t="n">
        <f aca="false">IF($A92="",0,SUMPRODUCT(((($C$5:$C$64=$A92)+($D$5:$D$64=$A92)+($E$5:$E$64=$A92)+($F$5:$F$64=$A92))&gt;0)*EE$5:EE$64))</f>
        <v>0</v>
      </c>
      <c r="EF92" s="21" t="n">
        <f aca="false">IF($A92="",0,SUMPRODUCT(((($C$5:$C$64=$A92)+($D$5:$D$64=$A92)+($E$5:$E$64=$A92)+($F$5:$F$64=$A92))&gt;0)*EF$5:EF$64))</f>
        <v>0</v>
      </c>
      <c r="EG92" s="21" t="n">
        <f aca="false">IF($A92="",0,SUMPRODUCT(((($C$5:$C$64=$A92)+($D$5:$D$64=$A92)+($E$5:$E$64=$A92)+($F$5:$F$64=$A92))&gt;0)*EG$5:EG$64))</f>
        <v>0</v>
      </c>
      <c r="EH92" s="21" t="n">
        <f aca="false">IF($A92="",0,SUMPRODUCT(((($C$5:$C$64=$A92)+($D$5:$D$64=$A92)+($E$5:$E$64=$A92)+($F$5:$F$64=$A92))&gt;0)*EH$5:EH$64))</f>
        <v>0</v>
      </c>
      <c r="EI92" s="21" t="n">
        <f aca="false">IF($A92="",0,SUMPRODUCT(((($C$5:$C$64=$A92)+($D$5:$D$64=$A92)+($E$5:$E$64=$A92)+($F$5:$F$64=$A92))&gt;0)*EI$5:EI$64))</f>
        <v>0</v>
      </c>
      <c r="EJ92" s="21" t="n">
        <f aca="false">IF($A92="",0,SUMPRODUCT(((($C$5:$C$64=$A92)+($D$5:$D$64=$A92)+($E$5:$E$64=$A92)+($F$5:$F$64=$A92))&gt;0)*EJ$5:EJ$64))</f>
        <v>0</v>
      </c>
      <c r="EK92" s="21" t="n">
        <f aca="false">IF($A92="",0,SUMPRODUCT(((($C$5:$C$64=$A92)+($D$5:$D$64=$A92)+($E$5:$E$64=$A92)+($F$5:$F$64=$A92))&gt;0)*EK$5:EK$64))</f>
        <v>0</v>
      </c>
      <c r="EL92" s="21" t="n">
        <f aca="false">IF($A92="",0,SUMPRODUCT(((($C$5:$C$64=$A92)+($D$5:$D$64=$A92)+($E$5:$E$64=$A92)+($F$5:$F$64=$A92))&gt;0)*EL$5:EL$64))</f>
        <v>0</v>
      </c>
      <c r="EM92" s="21" t="n">
        <f aca="false">IF($A92="",0,SUMPRODUCT(((($C$5:$C$64=$A92)+($D$5:$D$64=$A92)+($E$5:$E$64=$A92)+($F$5:$F$64=$A92))&gt;0)*EM$5:EM$64))</f>
        <v>0</v>
      </c>
      <c r="EN92" s="21" t="n">
        <f aca="false">IF($A92="",0,SUMPRODUCT(((($C$5:$C$64=$A92)+($D$5:$D$64=$A92)+($E$5:$E$64=$A92)+($F$5:$F$64=$A92))&gt;0)*EN$5:EN$64))</f>
        <v>0</v>
      </c>
      <c r="EO92" s="21" t="n">
        <f aca="false">IF($A92="",0,SUMPRODUCT(((($C$5:$C$64=$A92)+($D$5:$D$64=$A92)+($E$5:$E$64=$A92)+($F$5:$F$64=$A92))&gt;0)*EO$5:EO$64))</f>
        <v>0</v>
      </c>
      <c r="EP92" s="21" t="n">
        <f aca="false">IF($A92="",0,SUMPRODUCT(((($C$5:$C$64=$A92)+($D$5:$D$64=$A92)+($E$5:$E$64=$A92)+($F$5:$F$64=$A92))&gt;0)*EP$5:EP$64))</f>
        <v>0</v>
      </c>
      <c r="EQ92" s="21" t="n">
        <f aca="false">IF($A92="",0,SUMPRODUCT(((($C$5:$C$64=$A92)+($D$5:$D$64=$A92)+($E$5:$E$64=$A92)+($F$5:$F$64=$A92))&gt;0)*EQ$5:EQ$64))</f>
        <v>0</v>
      </c>
      <c r="ER92" s="21" t="n">
        <f aca="false">IF($A92="",0,SUMPRODUCT(((($C$5:$C$64=$A92)+($D$5:$D$64=$A92)+($E$5:$E$64=$A92)+($F$5:$F$64=$A92))&gt;0)*ER$5:ER$64))</f>
        <v>0</v>
      </c>
      <c r="ES92" s="21" t="n">
        <f aca="false">IF($A92="",0,SUMPRODUCT(((($C$5:$C$64=$A92)+($D$5:$D$64=$A92)+($E$5:$E$64=$A92)+($F$5:$F$64=$A92))&gt;0)*ES$5:ES$64))</f>
        <v>0</v>
      </c>
      <c r="ET92" s="21" t="n">
        <f aca="false">IF($A92="",0,SUMPRODUCT(((($C$5:$C$64=$A92)+($D$5:$D$64=$A92)+($E$5:$E$64=$A92)+($F$5:$F$64=$A92))&gt;0)*ET$5:ET$64))</f>
        <v>0</v>
      </c>
      <c r="EU92" s="21" t="n">
        <f aca="false">IF($A92="",0,SUMPRODUCT(((($C$5:$C$64=$A92)+($D$5:$D$64=$A92)+($E$5:$E$64=$A92)+($F$5:$F$64=$A92))&gt;0)*EU$5:EU$64))</f>
        <v>0</v>
      </c>
      <c r="EV92" s="21" t="n">
        <f aca="false">IF($A92="",0,SUMPRODUCT(((($C$5:$C$64=$A92)+($D$5:$D$64=$A92)+($E$5:$E$64=$A92)+($F$5:$F$64=$A92))&gt;0)*EV$5:EV$64))</f>
        <v>0</v>
      </c>
      <c r="EW92" s="21" t="n">
        <f aca="false">IF($A92="",0,SUMPRODUCT(((($C$5:$C$64=$A92)+($D$5:$D$64=$A92)+($E$5:$E$64=$A92)+($F$5:$F$64=$A92))&gt;0)*EW$5:EW$64))</f>
        <v>0</v>
      </c>
      <c r="EX92" s="21" t="n">
        <f aca="false">IF($A92="",0,SUMPRODUCT(((($C$5:$C$64=$A92)+($D$5:$D$64=$A92)+($E$5:$E$64=$A92)+($F$5:$F$64=$A92))&gt;0)*EX$5:EX$64))</f>
        <v>0</v>
      </c>
      <c r="EY92" s="21" t="n">
        <f aca="false">IF($A92="",0,SUMPRODUCT(((($C$5:$C$64=$A92)+($D$5:$D$64=$A92)+($E$5:$E$64=$A92)+($F$5:$F$64=$A92))&gt;0)*EY$5:EY$64))</f>
        <v>0</v>
      </c>
      <c r="EZ92" s="21" t="n">
        <f aca="false">IF($A92="",0,SUMPRODUCT(((($C$5:$C$64=$A92)+($D$5:$D$64=$A92)+($E$5:$E$64=$A92)+($F$5:$F$64=$A92))&gt;0)*EZ$5:EZ$64))</f>
        <v>0</v>
      </c>
      <c r="FA92" s="21" t="n">
        <f aca="false">IF($A92="",0,SUMPRODUCT(((($C$5:$C$64=$A92)+($D$5:$D$64=$A92)+($E$5:$E$64=$A92)+($F$5:$F$64=$A92))&gt;0)*FA$5:FA$64))</f>
        <v>0</v>
      </c>
      <c r="FB92" s="21" t="n">
        <f aca="false">IF($A92="",0,SUMPRODUCT(((($C$5:$C$64=$A92)+($D$5:$D$64=$A92)+($E$5:$E$64=$A92)+($F$5:$F$64=$A92))&gt;0)*FB$5:FB$64))</f>
        <v>0</v>
      </c>
      <c r="FC92" s="21" t="n">
        <f aca="false">IF($A92="",0,SUMPRODUCT(((($C$5:$C$64=$A92)+($D$5:$D$64=$A92)+($E$5:$E$64=$A92)+($F$5:$F$64=$A92))&gt;0)*FC$5:FC$64))</f>
        <v>0</v>
      </c>
      <c r="FD92" s="21" t="n">
        <f aca="false">IF($A92="",0,SUMPRODUCT(((($C$5:$C$64=$A92)+($D$5:$D$64=$A92)+($E$5:$E$64=$A92)+($F$5:$F$64=$A92))&gt;0)*FD$5:FD$64))</f>
        <v>0</v>
      </c>
      <c r="FE92" s="21" t="n">
        <f aca="false">IF($A92="",0,SUMPRODUCT(((($C$5:$C$64=$A92)+($D$5:$D$64=$A92)+($E$5:$E$64=$A92)+($F$5:$F$64=$A92))&gt;0)*FE$5:FE$64))</f>
        <v>0</v>
      </c>
      <c r="FF92" s="21" t="n">
        <f aca="false">IF($A92="",0,SUMPRODUCT(((($C$5:$C$64=$A92)+($D$5:$D$64=$A92)+($E$5:$E$64=$A92)+($F$5:$F$64=$A92))&gt;0)*FF$5:FF$64))</f>
        <v>0</v>
      </c>
      <c r="FG92" s="21" t="n">
        <f aca="false">IF($A92="",0,SUMPRODUCT(((($C$5:$C$64=$A92)+($D$5:$D$64=$A92)+($E$5:$E$64=$A92)+($F$5:$F$64=$A92))&gt;0)*FG$5:FG$64))</f>
        <v>0</v>
      </c>
      <c r="FH92" s="21" t="n">
        <f aca="false">IF($A92="",0,SUMPRODUCT(((($C$5:$C$64=$A92)+($D$5:$D$64=$A92)+($E$5:$E$64=$A92)+($F$5:$F$64=$A92))&gt;0)*FH$5:FH$64))</f>
        <v>0</v>
      </c>
      <c r="FI92" s="21" t="n">
        <f aca="false">IF($A92="",0,SUMPRODUCT(((($C$5:$C$64=$A92)+($D$5:$D$64=$A92)+($E$5:$E$64=$A92)+($F$5:$F$64=$A92))&gt;0)*FI$5:FI$64))</f>
        <v>0</v>
      </c>
      <c r="FJ92" s="21" t="n">
        <f aca="false">IF($A92="",0,SUMPRODUCT(((($C$5:$C$64=$A92)+($D$5:$D$64=$A92)+($E$5:$E$64=$A92)+($F$5:$F$64=$A92))&gt;0)*FJ$5:FJ$64))</f>
        <v>0</v>
      </c>
      <c r="FK92" s="21" t="n">
        <f aca="false">IF($A92="",0,SUMPRODUCT(((($C$5:$C$64=$A92)+($D$5:$D$64=$A92)+($E$5:$E$64=$A92)+($F$5:$F$64=$A92))&gt;0)*FK$5:FK$64))</f>
        <v>0</v>
      </c>
      <c r="FL92" s="21" t="n">
        <f aca="false">IF($A92="",0,SUMPRODUCT(((($C$5:$C$64=$A92)+($D$5:$D$64=$A92)+($E$5:$E$64=$A92)+($F$5:$F$64=$A92))&gt;0)*FL$5:FL$64))</f>
        <v>0</v>
      </c>
      <c r="FM92" s="21" t="n">
        <f aca="false">IF($A92="",0,SUMPRODUCT(((($C$5:$C$64=$A92)+($D$5:$D$64=$A92)+($E$5:$E$64=$A92)+($F$5:$F$64=$A92))&gt;0)*FM$5:FM$64))</f>
        <v>0</v>
      </c>
      <c r="FN92" s="21" t="n">
        <f aca="false">IF($A92="",0,SUMPRODUCT(((($C$5:$C$64=$A92)+($D$5:$D$64=$A92)+($E$5:$E$64=$A92)+($F$5:$F$64=$A92))&gt;0)*FN$5:FN$64))</f>
        <v>0</v>
      </c>
      <c r="FO92" s="21" t="n">
        <f aca="false">IF($A92="",0,SUMPRODUCT(((($C$5:$C$64=$A92)+($D$5:$D$64=$A92)+($E$5:$E$64=$A92)+($F$5:$F$64=$A92))&gt;0)*FO$5:FO$64))</f>
        <v>0</v>
      </c>
      <c r="FP92" s="21" t="n">
        <f aca="false">IF($A92="",0,SUMPRODUCT(((($C$5:$C$64=$A92)+($D$5:$D$64=$A92)+($E$5:$E$64=$A92)+($F$5:$F$64=$A92))&gt;0)*FP$5:FP$64))</f>
        <v>0</v>
      </c>
      <c r="FQ92" s="21" t="n">
        <f aca="false">IF($A92="",0,SUMPRODUCT(((($C$5:$C$64=$A92)+($D$5:$D$64=$A92)+($E$5:$E$64=$A92)+($F$5:$F$64=$A92))&gt;0)*FQ$5:FQ$64))</f>
        <v>0</v>
      </c>
      <c r="FR92" s="21" t="n">
        <f aca="false">IF($A92="",0,SUMPRODUCT(((($C$5:$C$64=$A92)+($D$5:$D$64=$A92)+($E$5:$E$64=$A92)+($F$5:$F$64=$A92))&gt;0)*FR$5:FR$64))</f>
        <v>0</v>
      </c>
      <c r="FS92" s="21" t="n">
        <f aca="false">IF($A92="",0,SUMPRODUCT(((($C$5:$C$64=$A92)+($D$5:$D$64=$A92)+($E$5:$E$64=$A92)+($F$5:$F$64=$A92))&gt;0)*FS$5:FS$64))</f>
        <v>0</v>
      </c>
      <c r="FT92" s="21" t="n">
        <f aca="false">IF($A92="",0,SUMPRODUCT(((($C$5:$C$64=$A92)+($D$5:$D$64=$A92)+($E$5:$E$64=$A92)+($F$5:$F$64=$A92))&gt;0)*FT$5:FT$64))</f>
        <v>0</v>
      </c>
      <c r="FU92" s="21" t="n">
        <f aca="false">IF($A92="",0,SUMPRODUCT(((($C$5:$C$64=$A92)+($D$5:$D$64=$A92)+($E$5:$E$64=$A92)+($F$5:$F$64=$A92))&gt;0)*FU$5:FU$64))</f>
        <v>0</v>
      </c>
      <c r="FV92" s="21" t="n">
        <f aca="false">IF($A92="",0,SUMPRODUCT(((($C$5:$C$64=$A92)+($D$5:$D$64=$A92)+($E$5:$E$64=$A92)+($F$5:$F$64=$A92))&gt;0)*FV$5:FV$64))</f>
        <v>0</v>
      </c>
      <c r="FW92" s="21" t="n">
        <f aca="false">IF($A92="",0,SUMPRODUCT(((($C$5:$C$64=$A92)+($D$5:$D$64=$A92)+($E$5:$E$64=$A92)+($F$5:$F$64=$A92))&gt;0)*FW$5:FW$64))</f>
        <v>0</v>
      </c>
      <c r="FX92" s="21" t="n">
        <f aca="false">IF($A92="",0,SUMPRODUCT(((($C$5:$C$64=$A92)+($D$5:$D$64=$A92)+($E$5:$E$64=$A92)+($F$5:$F$64=$A92))&gt;0)*FX$5:FX$64))</f>
        <v>0</v>
      </c>
      <c r="FY92" s="21" t="n">
        <f aca="false">IF($A92="",0,SUMPRODUCT(((($C$5:$C$64=$A92)+($D$5:$D$64=$A92)+($E$5:$E$64=$A92)+($F$5:$F$64=$A92))&gt;0)*FY$5:FY$64))</f>
        <v>0</v>
      </c>
      <c r="FZ92" s="21" t="n">
        <f aca="false">IF($A92="",0,SUMPRODUCT(((($C$5:$C$64=$A92)+($D$5:$D$64=$A92)+($E$5:$E$64=$A92)+($F$5:$F$64=$A92))&gt;0)*FZ$5:FZ$64))</f>
        <v>0</v>
      </c>
      <c r="GA92" s="21" t="n">
        <f aca="false">IF($A92="",0,SUMPRODUCT(((($C$5:$C$64=$A92)+($D$5:$D$64=$A92)+($E$5:$E$64=$A92)+($F$5:$F$64=$A92))&gt;0)*GA$5:GA$64))</f>
        <v>0</v>
      </c>
      <c r="GB92" s="21" t="n">
        <f aca="false">IF($A92="",0,SUMPRODUCT(((($C$5:$C$64=$A92)+($D$5:$D$64=$A92)+($E$5:$E$64=$A92)+($F$5:$F$64=$A92))&gt;0)*GB$5:GB$64))</f>
        <v>0</v>
      </c>
      <c r="GC92" s="21" t="n">
        <f aca="false">IF($A92="",0,SUMPRODUCT(((($C$5:$C$64=$A92)+($D$5:$D$64=$A92)+($E$5:$E$64=$A92)+($F$5:$F$64=$A92))&gt;0)*GC$5:GC$64))</f>
        <v>0</v>
      </c>
      <c r="GD92" s="21" t="n">
        <f aca="false">IF($A92="",0,SUMPRODUCT(((($C$5:$C$64=$A92)+($D$5:$D$64=$A92)+($E$5:$E$64=$A92)+($F$5:$F$64=$A92))&gt;0)*GD$5:GD$64))</f>
        <v>0</v>
      </c>
      <c r="GE92" s="21" t="n">
        <f aca="false">IF($A92="",0,SUMPRODUCT(((($C$5:$C$64=$A92)+($D$5:$D$64=$A92)+($E$5:$E$64=$A92)+($F$5:$F$64=$A92))&gt;0)*GE$5:GE$64))</f>
        <v>0</v>
      </c>
      <c r="GF92" s="21" t="n">
        <f aca="false">IF($A92="",0,SUMPRODUCT(((($C$5:$C$64=$A92)+($D$5:$D$64=$A92)+($E$5:$E$64=$A92)+($F$5:$F$64=$A92))&gt;0)*GF$5:GF$64))</f>
        <v>0</v>
      </c>
      <c r="GG92" s="21" t="n">
        <f aca="false">IF($A92="",0,SUMPRODUCT(((($C$5:$C$64=$A92)+($D$5:$D$64=$A92)+($E$5:$E$64=$A92)+($F$5:$F$64=$A92))&gt;0)*GG$5:GG$64))</f>
        <v>0</v>
      </c>
      <c r="GH92" s="21" t="n">
        <f aca="false">IF($A92="",0,SUMPRODUCT(((($C$5:$C$64=$A92)+($D$5:$D$64=$A92)+($E$5:$E$64=$A92)+($F$5:$F$64=$A92))&gt;0)*GH$5:GH$64))</f>
        <v>0</v>
      </c>
      <c r="GI92" s="21" t="n">
        <f aca="false">IF($A92="",0,SUMPRODUCT(((($C$5:$C$64=$A92)+($D$5:$D$64=$A92)+($E$5:$E$64=$A92)+($F$5:$F$64=$A92))&gt;0)*GI$5:GI$64))</f>
        <v>0</v>
      </c>
      <c r="GJ92" s="21" t="n">
        <f aca="false">IF($A92="",0,SUMPRODUCT(((($C$5:$C$64=$A92)+($D$5:$D$64=$A92)+($E$5:$E$64=$A92)+($F$5:$F$64=$A92))&gt;0)*GJ$5:GJ$64))</f>
        <v>0</v>
      </c>
      <c r="GK92" s="21" t="n">
        <f aca="false">IF($A92="",0,SUMPRODUCT(((($C$5:$C$64=$A92)+($D$5:$D$64=$A92)+($E$5:$E$64=$A92)+($F$5:$F$64=$A92))&gt;0)*GK$5:GK$64))</f>
        <v>0</v>
      </c>
      <c r="GL92" s="21" t="n">
        <f aca="false">IF($A92="",0,SUMPRODUCT(((($C$5:$C$64=$A92)+($D$5:$D$64=$A92)+($E$5:$E$64=$A92)+($F$5:$F$64=$A92))&gt;0)*GL$5:GL$64))</f>
        <v>0</v>
      </c>
      <c r="GM92" s="21" t="n">
        <f aca="false">IF($A92="",0,SUMPRODUCT(((($C$5:$C$64=$A92)+($D$5:$D$64=$A92)+($E$5:$E$64=$A92)+($F$5:$F$64=$A92))&gt;0)*GM$5:GM$64))</f>
        <v>0</v>
      </c>
      <c r="GN92" s="21" t="n">
        <f aca="false">IF($A92="",0,SUMPRODUCT(((($C$5:$C$64=$A92)+($D$5:$D$64=$A92)+($E$5:$E$64=$A92)+($F$5:$F$64=$A92))&gt;0)*GN$5:GN$64))</f>
        <v>0</v>
      </c>
      <c r="GO92" s="21" t="n">
        <f aca="false">IF($A92="",0,SUMPRODUCT(((($C$5:$C$64=$A92)+($D$5:$D$64=$A92)+($E$5:$E$64=$A92)+($F$5:$F$64=$A92))&gt;0)*GO$5:GO$64))</f>
        <v>0</v>
      </c>
      <c r="GP92" s="21" t="n">
        <f aca="false">IF($A92="",0,SUMPRODUCT(((($C$5:$C$64=$A92)+($D$5:$D$64=$A92)+($E$5:$E$64=$A92)+($F$5:$F$64=$A92))&gt;0)*GP$5:GP$64))</f>
        <v>0</v>
      </c>
      <c r="GQ92" s="21" t="n">
        <f aca="false">IF($A92="",0,SUMPRODUCT(((($C$5:$C$64=$A92)+($D$5:$D$64=$A92)+($E$5:$E$64=$A92)+($F$5:$F$64=$A92))&gt;0)*GQ$5:GQ$64))</f>
        <v>0</v>
      </c>
      <c r="GR92" s="21" t="n">
        <f aca="false">IF($A92="",0,SUMPRODUCT(((($C$5:$C$64=$A92)+($D$5:$D$64=$A92)+($E$5:$E$64=$A92)+($F$5:$F$64=$A92))&gt;0)*GR$5:GR$64))</f>
        <v>0</v>
      </c>
      <c r="GS92" s="21" t="n">
        <f aca="false">IF($A92="",0,SUMPRODUCT(((($C$5:$C$64=$A92)+($D$5:$D$64=$A92)+($E$5:$E$64=$A92)+($F$5:$F$64=$A92))&gt;0)*GS$5:GS$64))</f>
        <v>0</v>
      </c>
      <c r="GT92" s="21" t="n">
        <f aca="false">IF($A92="",0,SUMPRODUCT(((($C$5:$C$64=$A92)+($D$5:$D$64=$A92)+($E$5:$E$64=$A92)+($F$5:$F$64=$A92))&gt;0)*GT$5:GT$64))</f>
        <v>0</v>
      </c>
      <c r="GU92" s="21" t="n">
        <f aca="false">IF($A92="",0,SUMPRODUCT(((($C$5:$C$64=$A92)+($D$5:$D$64=$A92)+($E$5:$E$64=$A92)+($F$5:$F$64=$A92))&gt;0)*GU$5:GU$64))</f>
        <v>0</v>
      </c>
      <c r="GV92" s="21" t="n">
        <f aca="false">IF($A92="",0,SUMPRODUCT(((($C$5:$C$64=$A92)+($D$5:$D$64=$A92)+($E$5:$E$64=$A92)+($F$5:$F$64=$A92))&gt;0)*GV$5:GV$64))</f>
        <v>0</v>
      </c>
      <c r="GW92" s="21" t="n">
        <f aca="false">IF($A92="",0,SUMPRODUCT(((($C$5:$C$64=$A92)+($D$5:$D$64=$A92)+($E$5:$E$64=$A92)+($F$5:$F$64=$A92))&gt;0)*GW$5:GW$64))</f>
        <v>0</v>
      </c>
      <c r="GX92" s="21" t="n">
        <f aca="false">IF($A92="",0,SUMPRODUCT(((($C$5:$C$64=$A92)+($D$5:$D$64=$A92)+($E$5:$E$64=$A92)+($F$5:$F$64=$A92))&gt;0)*GX$5:GX$64))</f>
        <v>0</v>
      </c>
      <c r="GY92" s="21" t="n">
        <f aca="false">IF($A92="",0,SUMPRODUCT(((($C$5:$C$64=$A92)+($D$5:$D$64=$A92)+($E$5:$E$64=$A92)+($F$5:$F$64=$A92))&gt;0)*GY$5:GY$64))</f>
        <v>0</v>
      </c>
      <c r="GZ92" s="21" t="n">
        <f aca="false">IF($A92="",0,SUMPRODUCT(((($C$5:$C$64=$A92)+($D$5:$D$64=$A92)+($E$5:$E$64=$A92)+($F$5:$F$64=$A92))&gt;0)*GZ$5:GZ$64))</f>
        <v>0</v>
      </c>
      <c r="HA92" s="21" t="n">
        <f aca="false">IF($A92="",0,SUMPRODUCT(((($C$5:$C$64=$A92)+($D$5:$D$64=$A92)+($E$5:$E$64=$A92)+($F$5:$F$64=$A92))&gt;0)*HA$5:HA$64))</f>
        <v>0</v>
      </c>
      <c r="HB92" s="21" t="n">
        <f aca="false">IF($A92="",0,SUMPRODUCT(((($C$5:$C$64=$A92)+($D$5:$D$64=$A92)+($E$5:$E$64=$A92)+($F$5:$F$64=$A92))&gt;0)*HB$5:HB$64))</f>
        <v>0</v>
      </c>
      <c r="HC92" s="21" t="n">
        <f aca="false">IF($A92="",0,SUMPRODUCT(((($C$5:$C$64=$A92)+($D$5:$D$64=$A92)+($E$5:$E$64=$A92)+($F$5:$F$64=$A92))&gt;0)*HC$5:HC$64))</f>
        <v>0</v>
      </c>
      <c r="HD92" s="21" t="n">
        <f aca="false">IF($A92="",0,SUMPRODUCT(((($C$5:$C$64=$A92)+($D$5:$D$64=$A92)+($E$5:$E$64=$A92)+($F$5:$F$64=$A92))&gt;0)*HD$5:HD$64))</f>
        <v>0</v>
      </c>
      <c r="HE92" s="21" t="n">
        <f aca="false">IF($A92="",0,SUMPRODUCT(((($C$5:$C$64=$A92)+($D$5:$D$64=$A92)+($E$5:$E$64=$A92)+($F$5:$F$64=$A92))&gt;0)*HE$5:HE$64))</f>
        <v>0</v>
      </c>
      <c r="HF92" s="21" t="n">
        <f aca="false">IF($A92="",0,SUMPRODUCT(((($C$5:$C$64=$A92)+($D$5:$D$64=$A92)+($E$5:$E$64=$A92)+($F$5:$F$64=$A92))&gt;0)*HF$5:HF$64))</f>
        <v>0</v>
      </c>
      <c r="HG92" s="21" t="n">
        <f aca="false">IF($A92="",0,SUMPRODUCT(((($C$5:$C$64=$A92)+($D$5:$D$64=$A92)+($E$5:$E$64=$A92)+($F$5:$F$64=$A92))&gt;0)*HG$5:HG$64))</f>
        <v>0</v>
      </c>
      <c r="HH92" s="21" t="n">
        <f aca="false">IF($A92="",0,SUMPRODUCT(((($C$5:$C$64=$A92)+($D$5:$D$64=$A92)+($E$5:$E$64=$A92)+($F$5:$F$64=$A92))&gt;0)*HH$5:HH$64))</f>
        <v>0</v>
      </c>
      <c r="HI92" s="21" t="n">
        <f aca="false">IF($A92="",0,SUMPRODUCT(((($C$5:$C$64=$A92)+($D$5:$D$64=$A92)+($E$5:$E$64=$A92)+($F$5:$F$64=$A92))&gt;0)*HI$5:HI$64))</f>
        <v>0</v>
      </c>
      <c r="HJ92" s="21" t="n">
        <f aca="false">IF($A92="",0,SUMPRODUCT(((($C$5:$C$64=$A92)+($D$5:$D$64=$A92)+($E$5:$E$64=$A92)+($F$5:$F$64=$A92))&gt;0)*HJ$5:HJ$64))</f>
        <v>0</v>
      </c>
      <c r="HK92" s="21" t="n">
        <f aca="false">IF($A92="",0,SUMPRODUCT(((($C$5:$C$64=$A92)+($D$5:$D$64=$A92)+($E$5:$E$64=$A92)+($F$5:$F$64=$A92))&gt;0)*HK$5:HK$64))</f>
        <v>0</v>
      </c>
      <c r="HL92" s="21" t="n">
        <f aca="false">IF($A92="",0,SUMPRODUCT(((($C$5:$C$64=$A92)+($D$5:$D$64=$A92)+($E$5:$E$64=$A92)+($F$5:$F$64=$A92))&gt;0)*HL$5:HL$64))</f>
        <v>0</v>
      </c>
      <c r="HM92" s="21" t="n">
        <f aca="false">IF($A92="",0,SUMPRODUCT(((($C$5:$C$64=$A92)+($D$5:$D$64=$A92)+($E$5:$E$64=$A92)+($F$5:$F$64=$A92))&gt;0)*HM$5:HM$64))</f>
        <v>0</v>
      </c>
      <c r="HN92" s="21" t="n">
        <f aca="false">IF($A92="",0,SUMPRODUCT(((($C$5:$C$64=$A92)+($D$5:$D$64=$A92)+($E$5:$E$64=$A92)+($F$5:$F$64=$A92))&gt;0)*HN$5:HN$64))</f>
        <v>0</v>
      </c>
      <c r="HO92" s="21" t="n">
        <f aca="false">IF($A92="",0,SUMPRODUCT(((($C$5:$C$64=$A92)+($D$5:$D$64=$A92)+($E$5:$E$64=$A92)+($F$5:$F$64=$A92))&gt;0)*HO$5:HO$64))</f>
        <v>0</v>
      </c>
      <c r="HP92" s="21" t="n">
        <f aca="false">IF($A92="",0,SUMPRODUCT(((($C$5:$C$64=$A92)+($D$5:$D$64=$A92)+($E$5:$E$64=$A92)+($F$5:$F$64=$A92))&gt;0)*HP$5:HP$64))</f>
        <v>0</v>
      </c>
      <c r="HQ92" s="21" t="n">
        <f aca="false">IF($A92="",0,SUMPRODUCT(((($C$5:$C$64=$A92)+($D$5:$D$64=$A92)+($E$5:$E$64=$A92)+($F$5:$F$64=$A92))&gt;0)*HQ$5:HQ$64))</f>
        <v>0</v>
      </c>
      <c r="HR92" s="21" t="n">
        <f aca="false">IF($A92="",0,SUMPRODUCT(((($C$5:$C$64=$A92)+($D$5:$D$64=$A92)+($E$5:$E$64=$A92)+($F$5:$F$64=$A92))&gt;0)*HR$5:HR$64))</f>
        <v>0</v>
      </c>
      <c r="HS92" s="21" t="n">
        <f aca="false">IF($A92="",0,SUMPRODUCT(((($C$5:$C$64=$A92)+($D$5:$D$64=$A92)+($E$5:$E$64=$A92)+($F$5:$F$64=$A92))&gt;0)*HS$5:HS$64))</f>
        <v>0</v>
      </c>
      <c r="HT92" s="21" t="n">
        <f aca="false">IF($A92="",0,SUMPRODUCT(((($C$5:$C$64=$A92)+($D$5:$D$64=$A92)+($E$5:$E$64=$A92)+($F$5:$F$64=$A92))&gt;0)*HT$5:HT$64))</f>
        <v>0</v>
      </c>
      <c r="HU92" s="21" t="n">
        <f aca="false">IF($A92="",0,SUMPRODUCT(((($C$5:$C$64=$A92)+($D$5:$D$64=$A92)+($E$5:$E$64=$A92)+($F$5:$F$64=$A92))&gt;0)*HU$5:HU$64))</f>
        <v>0</v>
      </c>
      <c r="HV92" s="21" t="n">
        <f aca="false">IF($A92="",0,SUMPRODUCT(((($C$5:$C$64=$A92)+($D$5:$D$64=$A92)+($E$5:$E$64=$A92)+($F$5:$F$64=$A92))&gt;0)*HV$5:HV$64))</f>
        <v>0</v>
      </c>
      <c r="HW92" s="21" t="n">
        <f aca="false">IF($A92="",0,SUMPRODUCT(((($C$5:$C$64=$A92)+($D$5:$D$64=$A92)+($E$5:$E$64=$A92)+($F$5:$F$64=$A92))&gt;0)*HW$5:HW$64))</f>
        <v>0</v>
      </c>
      <c r="HX92" s="21" t="n">
        <f aca="false">IF($A92="",0,SUMPRODUCT(((($C$5:$C$64=$A92)+($D$5:$D$64=$A92)+($E$5:$E$64=$A92)+($F$5:$F$64=$A92))&gt;0)*HX$5:HX$64))</f>
        <v>0</v>
      </c>
      <c r="HY92" s="21" t="n">
        <f aca="false">IF($A92="",0,SUMPRODUCT(((($C$5:$C$64=$A92)+($D$5:$D$64=$A92)+($E$5:$E$64=$A92)+($F$5:$F$64=$A92))&gt;0)*HY$5:HY$64))</f>
        <v>0</v>
      </c>
      <c r="HZ92" s="21" t="n">
        <f aca="false">IF($A92="",0,SUMPRODUCT(((($C$5:$C$64=$A92)+($D$5:$D$64=$A92)+($E$5:$E$64=$A92)+($F$5:$F$64=$A92))&gt;0)*HZ$5:HZ$64))</f>
        <v>0</v>
      </c>
      <c r="IA92" s="21" t="n">
        <f aca="false">IF($A92="",0,SUMPRODUCT(((($C$5:$C$64=$A92)+($D$5:$D$64=$A92)+($E$5:$E$64=$A92)+($F$5:$F$64=$A92))&gt;0)*IA$5:IA$64))</f>
        <v>0</v>
      </c>
      <c r="IB92" s="21" t="n">
        <f aca="false">IF($A92="",0,SUMPRODUCT(((($C$5:$C$64=$A92)+($D$5:$D$64=$A92)+($E$5:$E$64=$A92)+($F$5:$F$64=$A92))&gt;0)*IB$5:IB$64))</f>
        <v>0</v>
      </c>
      <c r="IC92" s="21" t="n">
        <f aca="false">IF($A92="",0,SUMPRODUCT(((($C$5:$C$64=$A92)+($D$5:$D$64=$A92)+($E$5:$E$64=$A92)+($F$5:$F$64=$A92))&gt;0)*IC$5:IC$64))</f>
        <v>0</v>
      </c>
      <c r="ID92" s="21" t="n">
        <f aca="false">IF($A92="",0,SUMPRODUCT(((($C$5:$C$64=$A92)+($D$5:$D$64=$A92)+($E$5:$E$64=$A92)+($F$5:$F$64=$A92))&gt;0)*ID$5:ID$64))</f>
        <v>0</v>
      </c>
      <c r="IE92" s="21" t="n">
        <f aca="false">IF($A92="",0,SUMPRODUCT(((($C$5:$C$64=$A92)+($D$5:$D$64=$A92)+($E$5:$E$64=$A92)+($F$5:$F$64=$A92))&gt;0)*IE$5:IE$64))</f>
        <v>0</v>
      </c>
      <c r="IF92" s="21" t="n">
        <f aca="false">IF($A92="",0,SUMPRODUCT(((($C$5:$C$64=$A92)+($D$5:$D$64=$A92)+($E$5:$E$64=$A92)+($F$5:$F$64=$A92))&gt;0)*IF$5:IF$64))</f>
        <v>0</v>
      </c>
      <c r="IG92" s="21" t="n">
        <f aca="false">IF($A92="",0,SUMPRODUCT(((($C$5:$C$64=$A92)+($D$5:$D$64=$A92)+($E$5:$E$64=$A92)+($F$5:$F$64=$A92))&gt;0)*IG$5:IG$64))</f>
        <v>0</v>
      </c>
      <c r="IH92" s="21" t="n">
        <f aca="false">IF($A92="",0,SUMPRODUCT(((($C$5:$C$64=$A92)+($D$5:$D$64=$A92)+($E$5:$E$64=$A92)+($F$5:$F$64=$A92))&gt;0)*IH$5:IH$64))</f>
        <v>0</v>
      </c>
      <c r="II92" s="21" t="n">
        <f aca="false">IF($A92="",0,SUMPRODUCT(((($C$5:$C$64=$A92)+($D$5:$D$64=$A92)+($E$5:$E$64=$A92)+($F$5:$F$64=$A92))&gt;0)*II$5:II$64))</f>
        <v>0</v>
      </c>
      <c r="IJ92" s="21" t="n">
        <f aca="false">IF($A92="",0,SUMPRODUCT(((($C$5:$C$64=$A92)+($D$5:$D$64=$A92)+($E$5:$E$64=$A92)+($F$5:$F$64=$A92))&gt;0)*IJ$5:IJ$64))</f>
        <v>0</v>
      </c>
      <c r="IK92" s="21" t="n">
        <f aca="false">IF($A92="",0,SUMPRODUCT(((($C$5:$C$64=$A92)+($D$5:$D$64=$A92)+($E$5:$E$64=$A92)+($F$5:$F$64=$A92))&gt;0)*IK$5:IK$64))</f>
        <v>0</v>
      </c>
      <c r="IL92" s="21" t="n">
        <f aca="false">IF($A92="",0,SUMPRODUCT(((($C$5:$C$64=$A92)+($D$5:$D$64=$A92)+($E$5:$E$64=$A92)+($F$5:$F$64=$A92))&gt;0)*IL$5:IL$64))</f>
        <v>0</v>
      </c>
      <c r="IM92" s="21" t="n">
        <f aca="false">IF($A92="",0,SUMPRODUCT(((($C$5:$C$64=$A92)+($D$5:$D$64=$A92)+($E$5:$E$64=$A92)+($F$5:$F$64=$A92))&gt;0)*IM$5:IM$64))</f>
        <v>0</v>
      </c>
      <c r="IN92" s="21" t="n">
        <f aca="false">IF($A92="",0,SUMPRODUCT(((($C$5:$C$64=$A92)+($D$5:$D$64=$A92)+($E$5:$E$64=$A92)+($F$5:$F$64=$A92))&gt;0)*IN$5:IN$64))</f>
        <v>0</v>
      </c>
      <c r="IO92" s="21" t="n">
        <f aca="false">IF($A92="",0,SUMPRODUCT(((($C$5:$C$64=$A92)+($D$5:$D$64=$A92)+($E$5:$E$64=$A92)+($F$5:$F$64=$A92))&gt;0)*IO$5:IO$64))</f>
        <v>0</v>
      </c>
      <c r="IP92" s="21" t="n">
        <f aca="false">IF($A92="",0,SUMPRODUCT(((($C$5:$C$64=$A92)+($D$5:$D$64=$A92)+($E$5:$E$64=$A92)+($F$5:$F$64=$A92))&gt;0)*IP$5:IP$64))</f>
        <v>0</v>
      </c>
      <c r="IQ92" s="21" t="n">
        <f aca="false">IF($A92="",0,SUMPRODUCT(((($C$5:$C$64=$A92)+($D$5:$D$64=$A92)+($E$5:$E$64=$A92)+($F$5:$F$64=$A92))&gt;0)*IQ$5:IQ$64))</f>
        <v>0</v>
      </c>
      <c r="IR92" s="21" t="n">
        <f aca="false">IF($A92="",0,SUMPRODUCT(((($C$5:$C$64=$A92)+($D$5:$D$64=$A92)+($E$5:$E$64=$A92)+($F$5:$F$64=$A92))&gt;0)*IR$5:IR$64))</f>
        <v>0</v>
      </c>
      <c r="IS92" s="21" t="n">
        <f aca="false">IF($A92="",0,SUMPRODUCT(((($C$5:$C$64=$A92)+($D$5:$D$64=$A92)+($E$5:$E$64=$A92)+($F$5:$F$64=$A92))&gt;0)*IS$5:IS$64))</f>
        <v>0</v>
      </c>
      <c r="IT92" s="21" t="n">
        <f aca="false">IF($A92="",0,SUMPRODUCT(((($C$5:$C$64=$A92)+($D$5:$D$64=$A92)+($E$5:$E$64=$A92)+($F$5:$F$64=$A92))&gt;0)*IT$5:IT$64))</f>
        <v>0</v>
      </c>
      <c r="IU92" s="21" t="n">
        <f aca="false">IF($A92="",0,SUMPRODUCT(((($C$5:$C$64=$A92)+($D$5:$D$64=$A92)+($E$5:$E$64=$A92)+($F$5:$F$64=$A92))&gt;0)*IU$5:IU$64))</f>
        <v>0</v>
      </c>
      <c r="IV92" s="21" t="n">
        <f aca="false">IF($A92="",0,SUMPRODUCT(((($C$5:$C$64=$A92)+($D$5:$D$64=$A92)+($E$5:$E$64=$A92)+($F$5:$F$64=$A92))&gt;0)*IV$5:IV$64))</f>
        <v>0</v>
      </c>
      <c r="IW92" s="21" t="n">
        <f aca="false">IF($A92="",0,SUMPRODUCT(((($C$5:$C$64=$A92)+($D$5:$D$64=$A92)+($E$5:$E$64=$A92)+($F$5:$F$64=$A92))&gt;0)*IW$5:IW$64))</f>
        <v>0</v>
      </c>
      <c r="IX92" s="21" t="n">
        <f aca="false">IF($A92="",0,SUMPRODUCT(((($C$5:$C$64=$A92)+($D$5:$D$64=$A92)+($E$5:$E$64=$A92)+($F$5:$F$64=$A92))&gt;0)*IX$5:IX$64))</f>
        <v>0</v>
      </c>
      <c r="IY92" s="21" t="n">
        <f aca="false">IF($A92="",0,SUMPRODUCT(((($C$5:$C$64=$A92)+($D$5:$D$64=$A92)+($E$5:$E$64=$A92)+($F$5:$F$64=$A92))&gt;0)*IY$5:IY$64))</f>
        <v>0</v>
      </c>
      <c r="IZ92" s="21" t="n">
        <f aca="false">IF($A92="",0,SUMPRODUCT(((($C$5:$C$64=$A92)+($D$5:$D$64=$A92)+($E$5:$E$64=$A92)+($F$5:$F$64=$A92))&gt;0)*IZ$5:IZ$64))</f>
        <v>0</v>
      </c>
      <c r="JA92" s="21" t="n">
        <f aca="false">IF($A92="",0,SUMPRODUCT(((($C$5:$C$64=$A92)+($D$5:$D$64=$A92)+($E$5:$E$64=$A92)+($F$5:$F$64=$A92))&gt;0)*JA$5:JA$64))</f>
        <v>0</v>
      </c>
      <c r="JB92" s="21" t="n">
        <f aca="false">IF($A92="",0,SUMPRODUCT(((($C$5:$C$64=$A92)+($D$5:$D$64=$A92)+($E$5:$E$64=$A92)+($F$5:$F$64=$A92))&gt;0)*JB$5:JB$64))</f>
        <v>0</v>
      </c>
      <c r="JC92" s="21" t="n">
        <f aca="false">IF($A92="",0,SUMPRODUCT(((($C$5:$C$64=$A92)+($D$5:$D$64=$A92)+($E$5:$E$64=$A92)+($F$5:$F$64=$A92))&gt;0)*JC$5:JC$64))</f>
        <v>0</v>
      </c>
      <c r="JD92" s="21" t="n">
        <f aca="false">IF($A92="",0,SUMPRODUCT(((($C$5:$C$64=$A92)+($D$5:$D$64=$A92)+($E$5:$E$64=$A92)+($F$5:$F$64=$A92))&gt;0)*JD$5:JD$64))</f>
        <v>0</v>
      </c>
      <c r="JE92" s="21" t="n">
        <f aca="false">IF($A92="",0,SUMPRODUCT(((($C$5:$C$64=$A92)+($D$5:$D$64=$A92)+($E$5:$E$64=$A92)+($F$5:$F$64=$A92))&gt;0)*JE$5:JE$64))</f>
        <v>0</v>
      </c>
      <c r="JF92" s="21" t="n">
        <f aca="false">IF($A92="",0,SUMPRODUCT(((($C$5:$C$64=$A92)+($D$5:$D$64=$A92)+($E$5:$E$64=$A92)+($F$5:$F$64=$A92))&gt;0)*JF$5:JF$64))</f>
        <v>0</v>
      </c>
      <c r="JG92" s="21" t="n">
        <f aca="false">IF($A92="",0,SUMPRODUCT(((($C$5:$C$64=$A92)+($D$5:$D$64=$A92)+($E$5:$E$64=$A92)+($F$5:$F$64=$A92))&gt;0)*JG$5:JG$64))</f>
        <v>0</v>
      </c>
      <c r="JH92" s="21" t="n">
        <f aca="false">IF($A92="",0,SUMPRODUCT(((($C$5:$C$64=$A92)+($D$5:$D$64=$A92)+($E$5:$E$64=$A92)+($F$5:$F$64=$A92))&gt;0)*JH$5:JH$64))</f>
        <v>0</v>
      </c>
      <c r="JI92" s="21" t="n">
        <f aca="false">IF($A92="",0,SUMPRODUCT(((($C$5:$C$64=$A92)+($D$5:$D$64=$A92)+($E$5:$E$64=$A92)+($F$5:$F$64=$A92))&gt;0)*JI$5:JI$64))</f>
        <v>0</v>
      </c>
      <c r="JJ92" s="21" t="n">
        <f aca="false">IF($A92="",0,SUMPRODUCT(((($C$5:$C$64=$A92)+($D$5:$D$64=$A92)+($E$5:$E$64=$A92)+($F$5:$F$64=$A92))&gt;0)*JJ$5:JJ$64))</f>
        <v>0</v>
      </c>
      <c r="JK92" s="21" t="n">
        <f aca="false">IF($A92="",0,SUMPRODUCT(((($C$5:$C$64=$A92)+($D$5:$D$64=$A92)+($E$5:$E$64=$A92)+($F$5:$F$64=$A92))&gt;0)*JK$5:JK$64))</f>
        <v>0</v>
      </c>
      <c r="JL92" s="21" t="n">
        <f aca="false">IF($A92="",0,SUMPRODUCT(((($C$5:$C$64=$A92)+($D$5:$D$64=$A92)+($E$5:$E$64=$A92)+($F$5:$F$64=$A92))&gt;0)*JL$5:JL$64))</f>
        <v>0</v>
      </c>
      <c r="JM92" s="21" t="n">
        <f aca="false">IF($A92="",0,SUMPRODUCT(((($C$5:$C$64=$A92)+($D$5:$D$64=$A92)+($E$5:$E$64=$A92)+($F$5:$F$64=$A92))&gt;0)*JM$5:JM$64))</f>
        <v>0</v>
      </c>
      <c r="JN92" s="21" t="n">
        <f aca="false">IF($A92="",0,SUMPRODUCT(((($C$5:$C$64=$A92)+($D$5:$D$64=$A92)+($E$5:$E$64=$A92)+($F$5:$F$64=$A92))&gt;0)*JN$5:JN$64))</f>
        <v>0</v>
      </c>
      <c r="JO92" s="21" t="n">
        <f aca="false">IF($A92="",0,SUMPRODUCT(((($C$5:$C$64=$A92)+($D$5:$D$64=$A92)+($E$5:$E$64=$A92)+($F$5:$F$64=$A92))&gt;0)*JO$5:JO$64))</f>
        <v>0</v>
      </c>
      <c r="JP92" s="21" t="n">
        <f aca="false">IF($A92="",0,SUMPRODUCT(((($C$5:$C$64=$A92)+($D$5:$D$64=$A92)+($E$5:$E$64=$A92)+($F$5:$F$64=$A92))&gt;0)*JP$5:JP$64))</f>
        <v>0</v>
      </c>
      <c r="JQ92" s="21" t="n">
        <f aca="false">IF($A92="",0,SUMPRODUCT(((($C$5:$C$64=$A92)+($D$5:$D$64=$A92)+($E$5:$E$64=$A92)+($F$5:$F$64=$A92))&gt;0)*JQ$5:JQ$64))</f>
        <v>0</v>
      </c>
      <c r="JR92" s="21" t="n">
        <f aca="false">IF($A92="",0,SUMPRODUCT(((($C$5:$C$64=$A92)+($D$5:$D$64=$A92)+($E$5:$E$64=$A92)+($F$5:$F$64=$A92))&gt;0)*JR$5:JR$64))</f>
        <v>0</v>
      </c>
      <c r="JS92" s="21" t="n">
        <f aca="false">IF($A92="",0,SUMPRODUCT(((($C$5:$C$64=$A92)+($D$5:$D$64=$A92)+($E$5:$E$64=$A92)+($F$5:$F$64=$A92))&gt;0)*JS$5:JS$64))</f>
        <v>0</v>
      </c>
      <c r="JT92" s="21" t="n">
        <f aca="false">IF($A92="",0,SUMPRODUCT(((($C$5:$C$64=$A92)+($D$5:$D$64=$A92)+($E$5:$E$64=$A92)+($F$5:$F$64=$A92))&gt;0)*JT$5:JT$64))</f>
        <v>0</v>
      </c>
      <c r="JU92" s="21" t="n">
        <f aca="false">IF($A92="",0,SUMPRODUCT(((($C$5:$C$64=$A92)+($D$5:$D$64=$A92)+($E$5:$E$64=$A92)+($F$5:$F$64=$A92))&gt;0)*JU$5:JU$64))</f>
        <v>0</v>
      </c>
      <c r="JV92" s="21" t="n">
        <f aca="false">IF($A92="",0,SUMPRODUCT(((($C$5:$C$64=$A92)+($D$5:$D$64=$A92)+($E$5:$E$64=$A92)+($F$5:$F$64=$A92))&gt;0)*JV$5:JV$64))</f>
        <v>0</v>
      </c>
      <c r="JW92" s="21" t="n">
        <f aca="false">IF($A92="",0,SUMPRODUCT(((($C$5:$C$64=$A92)+($D$5:$D$64=$A92)+($E$5:$E$64=$A92)+($F$5:$F$64=$A92))&gt;0)*JW$5:JW$64))</f>
        <v>0</v>
      </c>
      <c r="JX92" s="21" t="n">
        <f aca="false">IF($A92="",0,SUMPRODUCT(((($C$5:$C$64=$A92)+($D$5:$D$64=$A92)+($E$5:$E$64=$A92)+($F$5:$F$64=$A92))&gt;0)*JX$5:JX$64))</f>
        <v>0</v>
      </c>
      <c r="JY92" s="21" t="n">
        <f aca="false">IF($A92="",0,SUMPRODUCT(((($C$5:$C$64=$A92)+($D$5:$D$64=$A92)+($E$5:$E$64=$A92)+($F$5:$F$64=$A92))&gt;0)*JY$5:JY$64))</f>
        <v>0</v>
      </c>
      <c r="JZ92" s="21" t="n">
        <f aca="false">IF($A92="",0,SUMPRODUCT(((($C$5:$C$64=$A92)+($D$5:$D$64=$A92)+($E$5:$E$64=$A92)+($F$5:$F$64=$A92))&gt;0)*JZ$5:JZ$64))</f>
        <v>0</v>
      </c>
      <c r="KA92" s="21" t="n">
        <f aca="false">IF($A92="",0,SUMPRODUCT(((($C$5:$C$64=$A92)+($D$5:$D$64=$A92)+($E$5:$E$64=$A92)+($F$5:$F$64=$A92))&gt;0)*KA$5:KA$64))</f>
        <v>0</v>
      </c>
      <c r="KB92" s="21" t="n">
        <f aca="false">IF($A92="",0,SUMPRODUCT(((($C$5:$C$64=$A92)+($D$5:$D$64=$A92)+($E$5:$E$64=$A92)+($F$5:$F$64=$A92))&gt;0)*KB$5:KB$64))</f>
        <v>0</v>
      </c>
      <c r="KC92" s="21" t="n">
        <f aca="false">IF($A92="",0,SUMPRODUCT(((($C$5:$C$64=$A92)+($D$5:$D$64=$A92)+($E$5:$E$64=$A92)+($F$5:$F$64=$A92))&gt;0)*KC$5:KC$64))</f>
        <v>0</v>
      </c>
      <c r="KD92" s="21" t="n">
        <f aca="false">IF($A92="",0,SUMPRODUCT(((($C$5:$C$64=$A92)+($D$5:$D$64=$A92)+($E$5:$E$64=$A92)+($F$5:$F$64=$A92))&gt;0)*KD$5:KD$64))</f>
        <v>0</v>
      </c>
      <c r="KE92" s="21" t="n">
        <f aca="false">IF($A92="",0,SUMPRODUCT(((($C$5:$C$64=$A92)+($D$5:$D$64=$A92)+($E$5:$E$64=$A92)+($F$5:$F$64=$A92))&gt;0)*KE$5:KE$64))</f>
        <v>0</v>
      </c>
      <c r="KF92" s="21" t="n">
        <f aca="false">IF($A92="",0,SUMPRODUCT(((($C$5:$C$64=$A92)+($D$5:$D$64=$A92)+($E$5:$E$64=$A92)+($F$5:$F$64=$A92))&gt;0)*KF$5:KF$64))</f>
        <v>0</v>
      </c>
      <c r="KG92" s="21" t="n">
        <f aca="false">IF($A92="",0,SUMPRODUCT(((($C$5:$C$64=$A92)+($D$5:$D$64=$A92)+($E$5:$E$64=$A92)+($F$5:$F$64=$A92))&gt;0)*KG$5:KG$64))</f>
        <v>0</v>
      </c>
      <c r="KH92" s="21" t="n">
        <f aca="false">IF($A92="",0,SUMPRODUCT(((($C$5:$C$64=$A92)+($D$5:$D$64=$A92)+($E$5:$E$64=$A92)+($F$5:$F$64=$A92))&gt;0)*KH$5:KH$64))</f>
        <v>0</v>
      </c>
      <c r="KI92" s="21" t="n">
        <f aca="false">IF($A92="",0,SUMPRODUCT(((($C$5:$C$64=$A92)+($D$5:$D$64=$A92)+($E$5:$E$64=$A92)+($F$5:$F$64=$A92))&gt;0)*KI$5:KI$64))</f>
        <v>0</v>
      </c>
      <c r="KJ92" s="21" t="n">
        <f aca="false">IF($A92="",0,SUMPRODUCT(((($C$5:$C$64=$A92)+($D$5:$D$64=$A92)+($E$5:$E$64=$A92)+($F$5:$F$64=$A92))&gt;0)*KJ$5:KJ$64))</f>
        <v>0</v>
      </c>
      <c r="KK92" s="21" t="n">
        <f aca="false">IF($A92="",0,SUMPRODUCT(((($C$5:$C$64=$A92)+($D$5:$D$64=$A92)+($E$5:$E$64=$A92)+($F$5:$F$64=$A92))&gt;0)*KK$5:KK$64))</f>
        <v>0</v>
      </c>
      <c r="KL92" s="21" t="n">
        <f aca="false">IF($A92="",0,SUMPRODUCT(((($C$5:$C$64=$A92)+($D$5:$D$64=$A92)+($E$5:$E$64=$A92)+($F$5:$F$64=$A92))&gt;0)*KL$5:KL$64))</f>
        <v>0</v>
      </c>
      <c r="KM92" s="21" t="n">
        <f aca="false">IF($A92="",0,SUMPRODUCT(((($C$5:$C$64=$A92)+($D$5:$D$64=$A92)+($E$5:$E$64=$A92)+($F$5:$F$64=$A92))&gt;0)*KM$5:KM$64))</f>
        <v>0</v>
      </c>
      <c r="KN92" s="21" t="n">
        <f aca="false">IF($A92="",0,SUMPRODUCT(((($C$5:$C$64=$A92)+($D$5:$D$64=$A92)+($E$5:$E$64=$A92)+($F$5:$F$64=$A92))&gt;0)*KN$5:KN$64))</f>
        <v>0</v>
      </c>
      <c r="KO92" s="21" t="n">
        <f aca="false">IF($A92="",0,SUMPRODUCT(((($C$5:$C$64=$A92)+($D$5:$D$64=$A92)+($E$5:$E$64=$A92)+($F$5:$F$64=$A92))&gt;0)*KO$5:KO$64))</f>
        <v>0</v>
      </c>
      <c r="KP92" s="21" t="n">
        <f aca="false">IF($A92="",0,SUMPRODUCT(((($C$5:$C$64=$A92)+($D$5:$D$64=$A92)+($E$5:$E$64=$A92)+($F$5:$F$64=$A92))&gt;0)*KP$5:KP$64))</f>
        <v>0</v>
      </c>
      <c r="KQ92" s="21" t="n">
        <f aca="false">IF($A92="",0,SUMPRODUCT(((($C$5:$C$64=$A92)+($D$5:$D$64=$A92)+($E$5:$E$64=$A92)+($F$5:$F$64=$A92))&gt;0)*KQ$5:KQ$64))</f>
        <v>0</v>
      </c>
      <c r="KR92" s="21" t="n">
        <f aca="false">IF($A92="",0,SUMPRODUCT(((($C$5:$C$64=$A92)+($D$5:$D$64=$A92)+($E$5:$E$64=$A92)+($F$5:$F$64=$A92))&gt;0)*KR$5:KR$64))</f>
        <v>0</v>
      </c>
      <c r="KS92" s="21" t="n">
        <f aca="false">IF($A92="",0,SUMPRODUCT(((($C$5:$C$64=$A92)+($D$5:$D$64=$A92)+($E$5:$E$64=$A92)+($F$5:$F$64=$A92))&gt;0)*KS$5:KS$64))</f>
        <v>0</v>
      </c>
      <c r="KT92" s="21" t="n">
        <f aca="false">IF($A92="",0,SUMPRODUCT(((($C$5:$C$64=$A92)+($D$5:$D$64=$A92)+($E$5:$E$64=$A92)+($F$5:$F$64=$A92))&gt;0)*KT$5:KT$64))</f>
        <v>0</v>
      </c>
      <c r="KU92" s="21" t="n">
        <f aca="false">IF($A92="",0,SUMPRODUCT(((($C$5:$C$64=$A92)+($D$5:$D$64=$A92)+($E$5:$E$64=$A92)+($F$5:$F$64=$A92))&gt;0)*KU$5:KU$64))</f>
        <v>0</v>
      </c>
      <c r="KV92" s="21" t="n">
        <f aca="false">IF($A92="",0,SUMPRODUCT(((($C$5:$C$64=$A92)+($D$5:$D$64=$A92)+($E$5:$E$64=$A92)+($F$5:$F$64=$A92))&gt;0)*KV$5:KV$64))</f>
        <v>0</v>
      </c>
      <c r="KW92" s="21" t="n">
        <f aca="false">IF($A92="",0,SUMPRODUCT(((($C$5:$C$64=$A92)+($D$5:$D$64=$A92)+($E$5:$E$64=$A92)+($F$5:$F$64=$A92))&gt;0)*KW$5:KW$64))</f>
        <v>0</v>
      </c>
      <c r="KX92" s="21" t="n">
        <f aca="false">IF($A92="",0,SUMPRODUCT(((($C$5:$C$64=$A92)+($D$5:$D$64=$A92)+($E$5:$E$64=$A92)+($F$5:$F$64=$A92))&gt;0)*KX$5:KX$64))</f>
        <v>0</v>
      </c>
      <c r="KY92" s="21" t="n">
        <f aca="false">IF($A92="",0,SUMPRODUCT(((($C$5:$C$64=$A92)+($D$5:$D$64=$A92)+($E$5:$E$64=$A92)+($F$5:$F$64=$A92))&gt;0)*KY$5:KY$64))</f>
        <v>0</v>
      </c>
      <c r="KZ92" s="21" t="n">
        <f aca="false">IF($A92="",0,SUMPRODUCT(((($C$5:$C$64=$A92)+($D$5:$D$64=$A92)+($E$5:$E$64=$A92)+($F$5:$F$64=$A92))&gt;0)*KZ$5:KZ$64))</f>
        <v>0</v>
      </c>
      <c r="LA92" s="21" t="n">
        <f aca="false">IF($A92="",0,SUMPRODUCT(((($C$5:$C$64=$A92)+($D$5:$D$64=$A92)+($E$5:$E$64=$A92)+($F$5:$F$64=$A92))&gt;0)*LA$5:LA$64))</f>
        <v>0</v>
      </c>
      <c r="LB92" s="21" t="n">
        <f aca="false">IF($A92="",0,SUMPRODUCT(((($C$5:$C$64=$A92)+($D$5:$D$64=$A92)+($E$5:$E$64=$A92)+($F$5:$F$64=$A92))&gt;0)*LB$5:LB$64))</f>
        <v>0</v>
      </c>
      <c r="LC92" s="21" t="n">
        <f aca="false">IF($A92="",0,SUMPRODUCT(((($C$5:$C$64=$A92)+($D$5:$D$64=$A92)+($E$5:$E$64=$A92)+($F$5:$F$64=$A92))&gt;0)*LC$5:LC$64))</f>
        <v>0</v>
      </c>
      <c r="LD92" s="21" t="n">
        <f aca="false">IF($A92="",0,SUMPRODUCT(((($C$5:$C$64=$A92)+($D$5:$D$64=$A92)+($E$5:$E$64=$A92)+($F$5:$F$64=$A92))&gt;0)*LD$5:LD$64))</f>
        <v>0</v>
      </c>
      <c r="LE92" s="21" t="n">
        <f aca="false">IF($A92="",0,SUMPRODUCT(((($C$5:$C$64=$A92)+($D$5:$D$64=$A92)+($E$5:$E$64=$A92)+($F$5:$F$64=$A92))&gt;0)*LE$5:LE$64))</f>
        <v>0</v>
      </c>
      <c r="LF92" s="21" t="n">
        <f aca="false">IF($A92="",0,SUMPRODUCT(((($C$5:$C$64=$A92)+($D$5:$D$64=$A92)+($E$5:$E$64=$A92)+($F$5:$F$64=$A92))&gt;0)*LF$5:LF$64))</f>
        <v>0</v>
      </c>
      <c r="LG92" s="21" t="n">
        <f aca="false">IF($A92="",0,SUMPRODUCT(((($C$5:$C$64=$A92)+($D$5:$D$64=$A92)+($E$5:$E$64=$A92)+($F$5:$F$64=$A92))&gt;0)*LG$5:LG$64))</f>
        <v>0</v>
      </c>
      <c r="LH92" s="21" t="n">
        <f aca="false">IF($A92="",0,SUMPRODUCT(((($C$5:$C$64=$A92)+($D$5:$D$64=$A92)+($E$5:$E$64=$A92)+($F$5:$F$64=$A92))&gt;0)*LH$5:LH$64))</f>
        <v>0</v>
      </c>
      <c r="LI92" s="21" t="n">
        <f aca="false">IF($A92="",0,SUMPRODUCT(((($C$5:$C$64=$A92)+($D$5:$D$64=$A92)+($E$5:$E$64=$A92)+($F$5:$F$64=$A92))&gt;0)*LI$5:LI$64))</f>
        <v>0</v>
      </c>
      <c r="LJ92" s="21" t="n">
        <f aca="false">IF($A92="",0,SUMPRODUCT(((($C$5:$C$64=$A92)+($D$5:$D$64=$A92)+($E$5:$E$64=$A92)+($F$5:$F$64=$A92))&gt;0)*LJ$5:LJ$64))</f>
        <v>0</v>
      </c>
      <c r="LK92" s="21" t="n">
        <f aca="false">IF($A92="",0,SUMPRODUCT(((($C$5:$C$64=$A92)+($D$5:$D$64=$A92)+($E$5:$E$64=$A92)+($F$5:$F$64=$A92))&gt;0)*LK$5:LK$64))</f>
        <v>0</v>
      </c>
      <c r="LL92" s="21" t="n">
        <f aca="false">IF($A92="",0,SUMPRODUCT(((($C$5:$C$64=$A92)+($D$5:$D$64=$A92)+($E$5:$E$64=$A92)+($F$5:$F$64=$A92))&gt;0)*LL$5:LL$64))</f>
        <v>0</v>
      </c>
      <c r="LM92" s="21" t="n">
        <f aca="false">IF($A92="",0,SUMPRODUCT(((($C$5:$C$64=$A92)+($D$5:$D$64=$A92)+($E$5:$E$64=$A92)+($F$5:$F$64=$A92))&gt;0)*LM$5:LM$64))</f>
        <v>0</v>
      </c>
      <c r="LN92" s="21" t="n">
        <f aca="false">IF($A92="",0,SUMPRODUCT(((($C$5:$C$64=$A92)+($D$5:$D$64=$A92)+($E$5:$E$64=$A92)+($F$5:$F$64=$A92))&gt;0)*LN$5:LN$64))</f>
        <v>0</v>
      </c>
      <c r="LO92" s="21" t="n">
        <f aca="false">IF($A92="",0,SUMPRODUCT(((($C$5:$C$64=$A92)+($D$5:$D$64=$A92)+($E$5:$E$64=$A92)+($F$5:$F$64=$A92))&gt;0)*LO$5:LO$64))</f>
        <v>0</v>
      </c>
      <c r="LP92" s="21" t="n">
        <f aca="false">IF($A92="",0,SUMPRODUCT(((($C$5:$C$64=$A92)+($D$5:$D$64=$A92)+($E$5:$E$64=$A92)+($F$5:$F$64=$A92))&gt;0)*LP$5:LP$64))</f>
        <v>0</v>
      </c>
      <c r="LQ92" s="21" t="n">
        <f aca="false">IF($A92="",0,SUMPRODUCT(((($C$5:$C$64=$A92)+($D$5:$D$64=$A92)+($E$5:$E$64=$A92)+($F$5:$F$64=$A92))&gt;0)*LQ$5:LQ$64))</f>
        <v>0</v>
      </c>
      <c r="LR92" s="21" t="n">
        <f aca="false">IF($A92="",0,SUMPRODUCT(((($C$5:$C$64=$A92)+($D$5:$D$64=$A92)+($E$5:$E$64=$A92)+($F$5:$F$64=$A92))&gt;0)*LR$5:LR$64))</f>
        <v>0</v>
      </c>
      <c r="LS92" s="21" t="n">
        <f aca="false">IF($A92="",0,SUMPRODUCT(((($C$5:$C$64=$A92)+($D$5:$D$64=$A92)+($E$5:$E$64=$A92)+($F$5:$F$64=$A92))&gt;0)*LS$5:LS$64))</f>
        <v>0</v>
      </c>
      <c r="LT92" s="21" t="n">
        <f aca="false">IF($A92="",0,SUMPRODUCT(((($C$5:$C$64=$A92)+($D$5:$D$64=$A92)+($E$5:$E$64=$A92)+($F$5:$F$64=$A92))&gt;0)*LT$5:LT$64))</f>
        <v>0</v>
      </c>
      <c r="LU92" s="21" t="n">
        <f aca="false">IF($A92="",0,SUMPRODUCT(((($C$5:$C$64=$A92)+($D$5:$D$64=$A92)+($E$5:$E$64=$A92)+($F$5:$F$64=$A92))&gt;0)*LU$5:LU$64))</f>
        <v>0</v>
      </c>
      <c r="LV92" s="21" t="n">
        <f aca="false">IF($A92="",0,SUMPRODUCT(((($C$5:$C$64=$A92)+($D$5:$D$64=$A92)+($E$5:$E$64=$A92)+($F$5:$F$64=$A92))&gt;0)*LV$5:LV$64))</f>
        <v>0</v>
      </c>
      <c r="LW92" s="21" t="n">
        <f aca="false">IF($A92="",0,SUMPRODUCT(((($C$5:$C$64=$A92)+($D$5:$D$64=$A92)+($E$5:$E$64=$A92)+($F$5:$F$64=$A92))&gt;0)*LW$5:LW$64))</f>
        <v>0</v>
      </c>
      <c r="LX92" s="21" t="n">
        <f aca="false">IF($A92="",0,SUMPRODUCT(((($C$5:$C$64=$A92)+($D$5:$D$64=$A92)+($E$5:$E$64=$A92)+($F$5:$F$64=$A92))&gt;0)*LX$5:LX$64))</f>
        <v>0</v>
      </c>
      <c r="LY92" s="21" t="n">
        <f aca="false">IF($A92="",0,SUMPRODUCT(((($C$5:$C$64=$A92)+($D$5:$D$64=$A92)+($E$5:$E$64=$A92)+($F$5:$F$64=$A92))&gt;0)*LY$5:LY$64))</f>
        <v>0</v>
      </c>
      <c r="LZ92" s="21" t="n">
        <f aca="false">IF($A92="",0,SUMPRODUCT(((($C$5:$C$64=$A92)+($D$5:$D$64=$A92)+($E$5:$E$64=$A92)+($F$5:$F$64=$A92))&gt;0)*LZ$5:LZ$64))</f>
        <v>0</v>
      </c>
      <c r="MA92" s="21" t="n">
        <f aca="false">IF($A92="",0,SUMPRODUCT(((($C$5:$C$64=$A92)+($D$5:$D$64=$A92)+($E$5:$E$64=$A92)+($F$5:$F$64=$A92))&gt;0)*MA$5:MA$64))</f>
        <v>0</v>
      </c>
      <c r="MB92" s="21" t="n">
        <f aca="false">IF($A92="",0,SUMPRODUCT(((($C$5:$C$64=$A92)+($D$5:$D$64=$A92)+($E$5:$E$64=$A92)+($F$5:$F$64=$A92))&gt;0)*MB$5:MB$64))</f>
        <v>0</v>
      </c>
      <c r="MC92" s="21" t="n">
        <f aca="false">IF($A92="",0,SUMPRODUCT(((($C$5:$C$64=$A92)+($D$5:$D$64=$A92)+($E$5:$E$64=$A92)+($F$5:$F$64=$A92))&gt;0)*MC$5:MC$64))</f>
        <v>0</v>
      </c>
      <c r="MD92" s="21" t="n">
        <f aca="false">IF($A92="",0,SUMPRODUCT(((($C$5:$C$64=$A92)+($D$5:$D$64=$A92)+($E$5:$E$64=$A92)+($F$5:$F$64=$A92))&gt;0)*MD$5:MD$64))</f>
        <v>0</v>
      </c>
      <c r="ME92" s="21" t="n">
        <f aca="false">IF($A92="",0,SUMPRODUCT(((($C$5:$C$64=$A92)+($D$5:$D$64=$A92)+($E$5:$E$64=$A92)+($F$5:$F$64=$A92))&gt;0)*ME$5:ME$64))</f>
        <v>0</v>
      </c>
      <c r="MF92" s="21" t="n">
        <f aca="false">IF($A92="",0,SUMPRODUCT(((($C$5:$C$64=$A92)+($D$5:$D$64=$A92)+($E$5:$E$64=$A92)+($F$5:$F$64=$A92))&gt;0)*MF$5:MF$64))</f>
        <v>0</v>
      </c>
      <c r="MG92" s="21" t="n">
        <f aca="false">IF($A92="",0,SUMPRODUCT(((($C$5:$C$64=$A92)+($D$5:$D$64=$A92)+($E$5:$E$64=$A92)+($F$5:$F$64=$A92))&gt;0)*MG$5:MG$64))</f>
        <v>0</v>
      </c>
      <c r="MH92" s="21" t="n">
        <f aca="false">IF($A92="",0,SUMPRODUCT(((($C$5:$C$64=$A92)+($D$5:$D$64=$A92)+($E$5:$E$64=$A92)+($F$5:$F$64=$A92))&gt;0)*MH$5:MH$64))</f>
        <v>0</v>
      </c>
      <c r="MI92" s="21" t="n">
        <f aca="false">IF($A92="",0,SUMPRODUCT(((($C$5:$C$64=$A92)+($D$5:$D$64=$A92)+($E$5:$E$64=$A92)+($F$5:$F$64=$A92))&gt;0)*MI$5:MI$64))</f>
        <v>0</v>
      </c>
      <c r="MJ92" s="21" t="n">
        <f aca="false">IF($A92="",0,SUMPRODUCT(((($C$5:$C$64=$A92)+($D$5:$D$64=$A92)+($E$5:$E$64=$A92)+($F$5:$F$64=$A92))&gt;0)*MJ$5:MJ$64))</f>
        <v>0</v>
      </c>
      <c r="MK92" s="21" t="n">
        <f aca="false">IF($A92="",0,SUMPRODUCT(((($C$5:$C$64=$A92)+($D$5:$D$64=$A92)+($E$5:$E$64=$A92)+($F$5:$F$64=$A92))&gt;0)*MK$5:MK$64))</f>
        <v>0</v>
      </c>
      <c r="ML92" s="21" t="n">
        <f aca="false">IF($A92="",0,SUMPRODUCT(((($C$5:$C$64=$A92)+($D$5:$D$64=$A92)+($E$5:$E$64=$A92)+($F$5:$F$64=$A92))&gt;0)*ML$5:ML$64))</f>
        <v>0</v>
      </c>
      <c r="MM92" s="21" t="n">
        <f aca="false">IF($A92="",0,SUMPRODUCT(((($C$5:$C$64=$A92)+($D$5:$D$64=$A92)+($E$5:$E$64=$A92)+($F$5:$F$64=$A92))&gt;0)*MM$5:MM$64))</f>
        <v>0</v>
      </c>
      <c r="MN92" s="21" t="n">
        <f aca="false">IF($A92="",0,SUMPRODUCT(((($C$5:$C$64=$A92)+($D$5:$D$64=$A92)+($E$5:$E$64=$A92)+($F$5:$F$64=$A92))&gt;0)*MN$5:MN$64))</f>
        <v>0</v>
      </c>
      <c r="MO92" s="21" t="n">
        <f aca="false">IF($A92="",0,SUMPRODUCT(((($C$5:$C$64=$A92)+($D$5:$D$64=$A92)+($E$5:$E$64=$A92)+($F$5:$F$64=$A92))&gt;0)*MO$5:MO$64))</f>
        <v>0</v>
      </c>
      <c r="MP92" s="21" t="n">
        <f aca="false">IF($A92="",0,SUMPRODUCT(((($C$5:$C$64=$A92)+($D$5:$D$64=$A92)+($E$5:$E$64=$A92)+($F$5:$F$64=$A92))&gt;0)*MP$5:MP$64))</f>
        <v>0</v>
      </c>
      <c r="MQ92" s="21" t="n">
        <f aca="false">IF($A92="",0,SUMPRODUCT(((($C$5:$C$64=$A92)+($D$5:$D$64=$A92)+($E$5:$E$64=$A92)+($F$5:$F$64=$A92))&gt;0)*MQ$5:MQ$64))</f>
        <v>0</v>
      </c>
      <c r="MR92" s="21" t="n">
        <f aca="false">IF($A92="",0,SUMPRODUCT(((($C$5:$C$64=$A92)+($D$5:$D$64=$A92)+($E$5:$E$64=$A92)+($F$5:$F$64=$A92))&gt;0)*MR$5:MR$64))</f>
        <v>0</v>
      </c>
      <c r="MS92" s="21" t="n">
        <f aca="false">IF($A92="",0,SUMPRODUCT(((($C$5:$C$64=$A92)+($D$5:$D$64=$A92)+($E$5:$E$64=$A92)+($F$5:$F$64=$A92))&gt;0)*MS$5:MS$64))</f>
        <v>0</v>
      </c>
      <c r="MT92" s="21" t="n">
        <f aca="false">IF($A92="",0,SUMPRODUCT(((($C$5:$C$64=$A92)+($D$5:$D$64=$A92)+($E$5:$E$64=$A92)+($F$5:$F$64=$A92))&gt;0)*MT$5:MT$64))</f>
        <v>0</v>
      </c>
      <c r="MU92" s="21" t="n">
        <f aca="false">IF($A92="",0,SUMPRODUCT(((($C$5:$C$64=$A92)+($D$5:$D$64=$A92)+($E$5:$E$64=$A92)+($F$5:$F$64=$A92))&gt;0)*MU$5:MU$64))</f>
        <v>0</v>
      </c>
      <c r="MV92" s="21" t="n">
        <f aca="false">IF($A92="",0,SUMPRODUCT(((($C$5:$C$64=$A92)+($D$5:$D$64=$A92)+($E$5:$E$64=$A92)+($F$5:$F$64=$A92))&gt;0)*MV$5:MV$64))</f>
        <v>0</v>
      </c>
      <c r="MW92" s="21" t="n">
        <f aca="false">IF($A92="",0,SUMPRODUCT(((($C$5:$C$64=$A92)+($D$5:$D$64=$A92)+($E$5:$E$64=$A92)+($F$5:$F$64=$A92))&gt;0)*MW$5:MW$64))</f>
        <v>0</v>
      </c>
      <c r="MX92" s="21" t="n">
        <f aca="false">IF($A92="",0,SUMPRODUCT(((($C$5:$C$64=$A92)+($D$5:$D$64=$A92)+($E$5:$E$64=$A92)+($F$5:$F$64=$A92))&gt;0)*MX$5:MX$64))</f>
        <v>0</v>
      </c>
      <c r="MY92" s="21" t="n">
        <f aca="false">IF($A92="",0,SUMPRODUCT(((($C$5:$C$64=$A92)+($D$5:$D$64=$A92)+($E$5:$E$64=$A92)+($F$5:$F$64=$A92))&gt;0)*MY$5:MY$64))</f>
        <v>0</v>
      </c>
      <c r="MZ92" s="21" t="n">
        <f aca="false">IF($A92="",0,SUMPRODUCT(((($C$5:$C$64=$A92)+($D$5:$D$64=$A92)+($E$5:$E$64=$A92)+($F$5:$F$64=$A92))&gt;0)*MZ$5:MZ$64))</f>
        <v>0</v>
      </c>
      <c r="NA92" s="21" t="n">
        <f aca="false">IF($A92="",0,SUMPRODUCT(((($C$5:$C$64=$A92)+($D$5:$D$64=$A92)+($E$5:$E$64=$A92)+($F$5:$F$64=$A92))&gt;0)*NA$5:NA$64))</f>
        <v>0</v>
      </c>
      <c r="NB92" s="21" t="n">
        <f aca="false">IF($A92="",0,SUMPRODUCT(((($C$5:$C$64=$A92)+($D$5:$D$64=$A92)+($E$5:$E$64=$A92)+($F$5:$F$64=$A92))&gt;0)*NB$5:NB$64))</f>
        <v>0</v>
      </c>
      <c r="NC92" s="21" t="n">
        <f aca="false">IF($A92="",0,SUMPRODUCT(((($C$5:$C$64=$A92)+($D$5:$D$64=$A92)+($E$5:$E$64=$A92)+($F$5:$F$64=$A92))&gt;0)*NC$5:NC$64))</f>
        <v>0</v>
      </c>
      <c r="ND92" s="21" t="n">
        <f aca="false">IF($A92="",0,SUMPRODUCT(((($C$5:$C$64=$A92)+($D$5:$D$64=$A92)+($E$5:$E$64=$A92)+($F$5:$F$64=$A92))&gt;0)*ND$5:ND$64))</f>
        <v>0</v>
      </c>
      <c r="NE92" s="21" t="n">
        <f aca="false">IF($A92="",0,SUMPRODUCT(((($C$5:$C$64=$A92)+($D$5:$D$64=$A92)+($E$5:$E$64=$A92)+($F$5:$F$64=$A92))&gt;0)*NE$5:NE$64))</f>
        <v>0</v>
      </c>
      <c r="NF92" s="21" t="n">
        <f aca="false">IF($A92="",0,SUMPRODUCT(((($C$5:$C$64=$A92)+($D$5:$D$64=$A92)+($E$5:$E$64=$A92)+($F$5:$F$64=$A92))&gt;0)*NF$5:NF$64))</f>
        <v>0</v>
      </c>
      <c r="NG92" s="21" t="n">
        <f aca="false">IF($A92="",0,SUMPRODUCT(((($C$5:$C$64=$A92)+($D$5:$D$64=$A92)+($E$5:$E$64=$A92)+($F$5:$F$64=$A92))&gt;0)*NG$5:NG$64))</f>
        <v>0</v>
      </c>
      <c r="NH92" s="21" t="n">
        <f aca="false">IF($A92="",0,SUMPRODUCT(((($C$5:$C$64=$A92)+($D$5:$D$64=$A92)+($E$5:$E$64=$A92)+($F$5:$F$64=$A92))&gt;0)*NH$5:NH$64))</f>
        <v>0</v>
      </c>
    </row>
    <row r="93" customFormat="false" ht="15" hidden="false" customHeight="false" outlineLevel="0" collapsed="false">
      <c r="A93" s="6" t="str">
        <f aca="false">IF(Einstellungen!E19="","",Einstellungen!E19)</f>
        <v/>
      </c>
      <c r="B93" s="20" t="n">
        <f aca="false">IF(Einstellungen!F19="",999,Einstellungen!F19)</f>
        <v>999</v>
      </c>
      <c r="C93" s="5" t="str">
        <f aca="false">Einstellungen!G19</f>
        <v/>
      </c>
      <c r="D93" s="5"/>
      <c r="E93" s="5"/>
      <c r="F93" s="5"/>
      <c r="G93" s="21" t="n">
        <f aca="false">IF($A93="",0,SUMPRODUCT(((($C$5:$C$64=$A93)+($D$5:$D$64=$A93)+($E$5:$E$64=$A93)+($F$5:$F$64=$A93))&gt;0)*G$5:G$64))</f>
        <v>0</v>
      </c>
      <c r="H93" s="21" t="n">
        <f aca="false">IF($A93="",0,SUMPRODUCT(((($C$5:$C$64=$A93)+($D$5:$D$64=$A93)+($E$5:$E$64=$A93)+($F$5:$F$64=$A93))&gt;0)*H$5:H$64))</f>
        <v>0</v>
      </c>
      <c r="I93" s="21" t="n">
        <f aca="false">IF($A93="",0,SUMPRODUCT(((($C$5:$C$64=$A93)+($D$5:$D$64=$A93)+($E$5:$E$64=$A93)+($F$5:$F$64=$A93))&gt;0)*I$5:I$64))</f>
        <v>0</v>
      </c>
      <c r="J93" s="21" t="n">
        <f aca="false">IF($A93="",0,SUMPRODUCT(((($C$5:$C$64=$A93)+($D$5:$D$64=$A93)+($E$5:$E$64=$A93)+($F$5:$F$64=$A93))&gt;0)*J$5:J$64))</f>
        <v>0</v>
      </c>
      <c r="K93" s="21" t="n">
        <f aca="false">IF($A93="",0,SUMPRODUCT(((($C$5:$C$64=$A93)+($D$5:$D$64=$A93)+($E$5:$E$64=$A93)+($F$5:$F$64=$A93))&gt;0)*K$5:K$64))</f>
        <v>0</v>
      </c>
      <c r="L93" s="21" t="n">
        <f aca="false">IF($A93="",0,SUMPRODUCT(((($C$5:$C$64=$A93)+($D$5:$D$64=$A93)+($E$5:$E$64=$A93)+($F$5:$F$64=$A93))&gt;0)*L$5:L$64))</f>
        <v>0</v>
      </c>
      <c r="M93" s="21" t="n">
        <f aca="false">IF($A93="",0,SUMPRODUCT(((($C$5:$C$64=$A93)+($D$5:$D$64=$A93)+($E$5:$E$64=$A93)+($F$5:$F$64=$A93))&gt;0)*M$5:M$64))</f>
        <v>0</v>
      </c>
      <c r="N93" s="21" t="n">
        <f aca="false">IF($A93="",0,SUMPRODUCT(((($C$5:$C$64=$A93)+($D$5:$D$64=$A93)+($E$5:$E$64=$A93)+($F$5:$F$64=$A93))&gt;0)*N$5:N$64))</f>
        <v>0</v>
      </c>
      <c r="O93" s="21" t="n">
        <f aca="false">IF($A93="",0,SUMPRODUCT(((($C$5:$C$64=$A93)+($D$5:$D$64=$A93)+($E$5:$E$64=$A93)+($F$5:$F$64=$A93))&gt;0)*O$5:O$64))</f>
        <v>0</v>
      </c>
      <c r="P93" s="21" t="n">
        <f aca="false">IF($A93="",0,SUMPRODUCT(((($C$5:$C$64=$A93)+($D$5:$D$64=$A93)+($E$5:$E$64=$A93)+($F$5:$F$64=$A93))&gt;0)*P$5:P$64))</f>
        <v>0</v>
      </c>
      <c r="Q93" s="21" t="n">
        <f aca="false">IF($A93="",0,SUMPRODUCT(((($C$5:$C$64=$A93)+($D$5:$D$64=$A93)+($E$5:$E$64=$A93)+($F$5:$F$64=$A93))&gt;0)*Q$5:Q$64))</f>
        <v>0</v>
      </c>
      <c r="R93" s="21" t="n">
        <f aca="false">IF($A93="",0,SUMPRODUCT(((($C$5:$C$64=$A93)+($D$5:$D$64=$A93)+($E$5:$E$64=$A93)+($F$5:$F$64=$A93))&gt;0)*R$5:R$64))</f>
        <v>0</v>
      </c>
      <c r="S93" s="21" t="n">
        <f aca="false">IF($A93="",0,SUMPRODUCT(((($C$5:$C$64=$A93)+($D$5:$D$64=$A93)+($E$5:$E$64=$A93)+($F$5:$F$64=$A93))&gt;0)*S$5:S$64))</f>
        <v>0</v>
      </c>
      <c r="T93" s="21" t="n">
        <f aca="false">IF($A93="",0,SUMPRODUCT(((($C$5:$C$64=$A93)+($D$5:$D$64=$A93)+($E$5:$E$64=$A93)+($F$5:$F$64=$A93))&gt;0)*T$5:T$64))</f>
        <v>0</v>
      </c>
      <c r="U93" s="21" t="n">
        <f aca="false">IF($A93="",0,SUMPRODUCT(((($C$5:$C$64=$A93)+($D$5:$D$64=$A93)+($E$5:$E$64=$A93)+($F$5:$F$64=$A93))&gt;0)*U$5:U$64))</f>
        <v>0</v>
      </c>
      <c r="V93" s="21" t="n">
        <f aca="false">IF($A93="",0,SUMPRODUCT(((($C$5:$C$64=$A93)+($D$5:$D$64=$A93)+($E$5:$E$64=$A93)+($F$5:$F$64=$A93))&gt;0)*V$5:V$64))</f>
        <v>0</v>
      </c>
      <c r="W93" s="21" t="n">
        <f aca="false">IF($A93="",0,SUMPRODUCT(((($C$5:$C$64=$A93)+($D$5:$D$64=$A93)+($E$5:$E$64=$A93)+($F$5:$F$64=$A93))&gt;0)*W$5:W$64))</f>
        <v>0</v>
      </c>
      <c r="X93" s="21" t="n">
        <f aca="false">IF($A93="",0,SUMPRODUCT(((($C$5:$C$64=$A93)+($D$5:$D$64=$A93)+($E$5:$E$64=$A93)+($F$5:$F$64=$A93))&gt;0)*X$5:X$64))</f>
        <v>0</v>
      </c>
      <c r="Y93" s="21" t="n">
        <f aca="false">IF($A93="",0,SUMPRODUCT(((($C$5:$C$64=$A93)+($D$5:$D$64=$A93)+($E$5:$E$64=$A93)+($F$5:$F$64=$A93))&gt;0)*Y$5:Y$64))</f>
        <v>0</v>
      </c>
      <c r="Z93" s="21" t="n">
        <f aca="false">IF($A93="",0,SUMPRODUCT(((($C$5:$C$64=$A93)+($D$5:$D$64=$A93)+($E$5:$E$64=$A93)+($F$5:$F$64=$A93))&gt;0)*Z$5:Z$64))</f>
        <v>0</v>
      </c>
      <c r="AA93" s="21" t="n">
        <f aca="false">IF($A93="",0,SUMPRODUCT(((($C$5:$C$64=$A93)+($D$5:$D$64=$A93)+($E$5:$E$64=$A93)+($F$5:$F$64=$A93))&gt;0)*AA$5:AA$64))</f>
        <v>0</v>
      </c>
      <c r="AB93" s="21" t="n">
        <f aca="false">IF($A93="",0,SUMPRODUCT(((($C$5:$C$64=$A93)+($D$5:$D$64=$A93)+($E$5:$E$64=$A93)+($F$5:$F$64=$A93))&gt;0)*AB$5:AB$64))</f>
        <v>0</v>
      </c>
      <c r="AC93" s="21" t="n">
        <f aca="false">IF($A93="",0,SUMPRODUCT(((($C$5:$C$64=$A93)+($D$5:$D$64=$A93)+($E$5:$E$64=$A93)+($F$5:$F$64=$A93))&gt;0)*AC$5:AC$64))</f>
        <v>0</v>
      </c>
      <c r="AD93" s="21" t="n">
        <f aca="false">IF($A93="",0,SUMPRODUCT(((($C$5:$C$64=$A93)+($D$5:$D$64=$A93)+($E$5:$E$64=$A93)+($F$5:$F$64=$A93))&gt;0)*AD$5:AD$64))</f>
        <v>0</v>
      </c>
      <c r="AE93" s="21" t="n">
        <f aca="false">IF($A93="",0,SUMPRODUCT(((($C$5:$C$64=$A93)+($D$5:$D$64=$A93)+($E$5:$E$64=$A93)+($F$5:$F$64=$A93))&gt;0)*AE$5:AE$64))</f>
        <v>0</v>
      </c>
      <c r="AF93" s="21" t="n">
        <f aca="false">IF($A93="",0,SUMPRODUCT(((($C$5:$C$64=$A93)+($D$5:$D$64=$A93)+($E$5:$E$64=$A93)+($F$5:$F$64=$A93))&gt;0)*AF$5:AF$64))</f>
        <v>0</v>
      </c>
      <c r="AG93" s="21" t="n">
        <f aca="false">IF($A93="",0,SUMPRODUCT(((($C$5:$C$64=$A93)+($D$5:$D$64=$A93)+($E$5:$E$64=$A93)+($F$5:$F$64=$A93))&gt;0)*AG$5:AG$64))</f>
        <v>0</v>
      </c>
      <c r="AH93" s="21" t="n">
        <f aca="false">IF($A93="",0,SUMPRODUCT(((($C$5:$C$64=$A93)+($D$5:$D$64=$A93)+($E$5:$E$64=$A93)+($F$5:$F$64=$A93))&gt;0)*AH$5:AH$64))</f>
        <v>0</v>
      </c>
      <c r="AI93" s="21" t="n">
        <f aca="false">IF($A93="",0,SUMPRODUCT(((($C$5:$C$64=$A93)+($D$5:$D$64=$A93)+($E$5:$E$64=$A93)+($F$5:$F$64=$A93))&gt;0)*AI$5:AI$64))</f>
        <v>0</v>
      </c>
      <c r="AJ93" s="21" t="n">
        <f aca="false">IF($A93="",0,SUMPRODUCT(((($C$5:$C$64=$A93)+($D$5:$D$64=$A93)+($E$5:$E$64=$A93)+($F$5:$F$64=$A93))&gt;0)*AJ$5:AJ$64))</f>
        <v>0</v>
      </c>
      <c r="AK93" s="21" t="n">
        <f aca="false">IF($A93="",0,SUMPRODUCT(((($C$5:$C$64=$A93)+($D$5:$D$64=$A93)+($E$5:$E$64=$A93)+($F$5:$F$64=$A93))&gt;0)*AK$5:AK$64))</f>
        <v>0</v>
      </c>
      <c r="AL93" s="21" t="n">
        <f aca="false">IF($A93="",0,SUMPRODUCT(((($C$5:$C$64=$A93)+($D$5:$D$64=$A93)+($E$5:$E$64=$A93)+($F$5:$F$64=$A93))&gt;0)*AL$5:AL$64))</f>
        <v>0</v>
      </c>
      <c r="AM93" s="21" t="n">
        <f aca="false">IF($A93="",0,SUMPRODUCT(((($C$5:$C$64=$A93)+($D$5:$D$64=$A93)+($E$5:$E$64=$A93)+($F$5:$F$64=$A93))&gt;0)*AM$5:AM$64))</f>
        <v>0</v>
      </c>
      <c r="AN93" s="21" t="n">
        <f aca="false">IF($A93="",0,SUMPRODUCT(((($C$5:$C$64=$A93)+($D$5:$D$64=$A93)+($E$5:$E$64=$A93)+($F$5:$F$64=$A93))&gt;0)*AN$5:AN$64))</f>
        <v>0</v>
      </c>
      <c r="AO93" s="21" t="n">
        <f aca="false">IF($A93="",0,SUMPRODUCT(((($C$5:$C$64=$A93)+($D$5:$D$64=$A93)+($E$5:$E$64=$A93)+($F$5:$F$64=$A93))&gt;0)*AO$5:AO$64))</f>
        <v>0</v>
      </c>
      <c r="AP93" s="21" t="n">
        <f aca="false">IF($A93="",0,SUMPRODUCT(((($C$5:$C$64=$A93)+($D$5:$D$64=$A93)+($E$5:$E$64=$A93)+($F$5:$F$64=$A93))&gt;0)*AP$5:AP$64))</f>
        <v>0</v>
      </c>
      <c r="AQ93" s="21" t="n">
        <f aca="false">IF($A93="",0,SUMPRODUCT(((($C$5:$C$64=$A93)+($D$5:$D$64=$A93)+($E$5:$E$64=$A93)+($F$5:$F$64=$A93))&gt;0)*AQ$5:AQ$64))</f>
        <v>0</v>
      </c>
      <c r="AR93" s="21" t="n">
        <f aca="false">IF($A93="",0,SUMPRODUCT(((($C$5:$C$64=$A93)+($D$5:$D$64=$A93)+($E$5:$E$64=$A93)+($F$5:$F$64=$A93))&gt;0)*AR$5:AR$64))</f>
        <v>0</v>
      </c>
      <c r="AS93" s="21" t="n">
        <f aca="false">IF($A93="",0,SUMPRODUCT(((($C$5:$C$64=$A93)+($D$5:$D$64=$A93)+($E$5:$E$64=$A93)+($F$5:$F$64=$A93))&gt;0)*AS$5:AS$64))</f>
        <v>0</v>
      </c>
      <c r="AT93" s="21" t="n">
        <f aca="false">IF($A93="",0,SUMPRODUCT(((($C$5:$C$64=$A93)+($D$5:$D$64=$A93)+($E$5:$E$64=$A93)+($F$5:$F$64=$A93))&gt;0)*AT$5:AT$64))</f>
        <v>0</v>
      </c>
      <c r="AU93" s="21" t="n">
        <f aca="false">IF($A93="",0,SUMPRODUCT(((($C$5:$C$64=$A93)+($D$5:$D$64=$A93)+($E$5:$E$64=$A93)+($F$5:$F$64=$A93))&gt;0)*AU$5:AU$64))</f>
        <v>0</v>
      </c>
      <c r="AV93" s="21" t="n">
        <f aca="false">IF($A93="",0,SUMPRODUCT(((($C$5:$C$64=$A93)+($D$5:$D$64=$A93)+($E$5:$E$64=$A93)+($F$5:$F$64=$A93))&gt;0)*AV$5:AV$64))</f>
        <v>0</v>
      </c>
      <c r="AW93" s="21" t="n">
        <f aca="false">IF($A93="",0,SUMPRODUCT(((($C$5:$C$64=$A93)+($D$5:$D$64=$A93)+($E$5:$E$64=$A93)+($F$5:$F$64=$A93))&gt;0)*AW$5:AW$64))</f>
        <v>0</v>
      </c>
      <c r="AX93" s="21" t="n">
        <f aca="false">IF($A93="",0,SUMPRODUCT(((($C$5:$C$64=$A93)+($D$5:$D$64=$A93)+($E$5:$E$64=$A93)+($F$5:$F$64=$A93))&gt;0)*AX$5:AX$64))</f>
        <v>0</v>
      </c>
      <c r="AY93" s="21" t="n">
        <f aca="false">IF($A93="",0,SUMPRODUCT(((($C$5:$C$64=$A93)+($D$5:$D$64=$A93)+($E$5:$E$64=$A93)+($F$5:$F$64=$A93))&gt;0)*AY$5:AY$64))</f>
        <v>0</v>
      </c>
      <c r="AZ93" s="21" t="n">
        <f aca="false">IF($A93="",0,SUMPRODUCT(((($C$5:$C$64=$A93)+($D$5:$D$64=$A93)+($E$5:$E$64=$A93)+($F$5:$F$64=$A93))&gt;0)*AZ$5:AZ$64))</f>
        <v>0</v>
      </c>
      <c r="BA93" s="21" t="n">
        <f aca="false">IF($A93="",0,SUMPRODUCT(((($C$5:$C$64=$A93)+($D$5:$D$64=$A93)+($E$5:$E$64=$A93)+($F$5:$F$64=$A93))&gt;0)*BA$5:BA$64))</f>
        <v>0</v>
      </c>
      <c r="BB93" s="21" t="n">
        <f aca="false">IF($A93="",0,SUMPRODUCT(((($C$5:$C$64=$A93)+($D$5:$D$64=$A93)+($E$5:$E$64=$A93)+($F$5:$F$64=$A93))&gt;0)*BB$5:BB$64))</f>
        <v>0</v>
      </c>
      <c r="BC93" s="21" t="n">
        <f aca="false">IF($A93="",0,SUMPRODUCT(((($C$5:$C$64=$A93)+($D$5:$D$64=$A93)+($E$5:$E$64=$A93)+($F$5:$F$64=$A93))&gt;0)*BC$5:BC$64))</f>
        <v>0</v>
      </c>
      <c r="BD93" s="21" t="n">
        <f aca="false">IF($A93="",0,SUMPRODUCT(((($C$5:$C$64=$A93)+($D$5:$D$64=$A93)+($E$5:$E$64=$A93)+($F$5:$F$64=$A93))&gt;0)*BD$5:BD$64))</f>
        <v>0</v>
      </c>
      <c r="BE93" s="21" t="n">
        <f aca="false">IF($A93="",0,SUMPRODUCT(((($C$5:$C$64=$A93)+($D$5:$D$64=$A93)+($E$5:$E$64=$A93)+($F$5:$F$64=$A93))&gt;0)*BE$5:BE$64))</f>
        <v>0</v>
      </c>
      <c r="BF93" s="21" t="n">
        <f aca="false">IF($A93="",0,SUMPRODUCT(((($C$5:$C$64=$A93)+($D$5:$D$64=$A93)+($E$5:$E$64=$A93)+($F$5:$F$64=$A93))&gt;0)*BF$5:BF$64))</f>
        <v>0</v>
      </c>
      <c r="BG93" s="21" t="n">
        <f aca="false">IF($A93="",0,SUMPRODUCT(((($C$5:$C$64=$A93)+($D$5:$D$64=$A93)+($E$5:$E$64=$A93)+($F$5:$F$64=$A93))&gt;0)*BG$5:BG$64))</f>
        <v>0</v>
      </c>
      <c r="BH93" s="21" t="n">
        <f aca="false">IF($A93="",0,SUMPRODUCT(((($C$5:$C$64=$A93)+($D$5:$D$64=$A93)+($E$5:$E$64=$A93)+($F$5:$F$64=$A93))&gt;0)*BH$5:BH$64))</f>
        <v>0</v>
      </c>
      <c r="BI93" s="21" t="n">
        <f aca="false">IF($A93="",0,SUMPRODUCT(((($C$5:$C$64=$A93)+($D$5:$D$64=$A93)+($E$5:$E$64=$A93)+($F$5:$F$64=$A93))&gt;0)*BI$5:BI$64))</f>
        <v>0</v>
      </c>
      <c r="BJ93" s="21" t="n">
        <f aca="false">IF($A93="",0,SUMPRODUCT(((($C$5:$C$64=$A93)+($D$5:$D$64=$A93)+($E$5:$E$64=$A93)+($F$5:$F$64=$A93))&gt;0)*BJ$5:BJ$64))</f>
        <v>0</v>
      </c>
      <c r="BK93" s="21" t="n">
        <f aca="false">IF($A93="",0,SUMPRODUCT(((($C$5:$C$64=$A93)+($D$5:$D$64=$A93)+($E$5:$E$64=$A93)+($F$5:$F$64=$A93))&gt;0)*BK$5:BK$64))</f>
        <v>0</v>
      </c>
      <c r="BL93" s="21" t="n">
        <f aca="false">IF($A93="",0,SUMPRODUCT(((($C$5:$C$64=$A93)+($D$5:$D$64=$A93)+($E$5:$E$64=$A93)+($F$5:$F$64=$A93))&gt;0)*BL$5:BL$64))</f>
        <v>0</v>
      </c>
      <c r="BM93" s="21" t="n">
        <f aca="false">IF($A93="",0,SUMPRODUCT(((($C$5:$C$64=$A93)+($D$5:$D$64=$A93)+($E$5:$E$64=$A93)+($F$5:$F$64=$A93))&gt;0)*BM$5:BM$64))</f>
        <v>0</v>
      </c>
      <c r="BN93" s="21" t="n">
        <f aca="false">IF($A93="",0,SUMPRODUCT(((($C$5:$C$64=$A93)+($D$5:$D$64=$A93)+($E$5:$E$64=$A93)+($F$5:$F$64=$A93))&gt;0)*BN$5:BN$64))</f>
        <v>0</v>
      </c>
      <c r="BO93" s="21" t="n">
        <f aca="false">IF($A93="",0,SUMPRODUCT(((($C$5:$C$64=$A93)+($D$5:$D$64=$A93)+($E$5:$E$64=$A93)+($F$5:$F$64=$A93))&gt;0)*BO$5:BO$64))</f>
        <v>0</v>
      </c>
      <c r="BP93" s="21" t="n">
        <f aca="false">IF($A93="",0,SUMPRODUCT(((($C$5:$C$64=$A93)+($D$5:$D$64=$A93)+($E$5:$E$64=$A93)+($F$5:$F$64=$A93))&gt;0)*BP$5:BP$64))</f>
        <v>0</v>
      </c>
      <c r="BQ93" s="21" t="n">
        <f aca="false">IF($A93="",0,SUMPRODUCT(((($C$5:$C$64=$A93)+($D$5:$D$64=$A93)+($E$5:$E$64=$A93)+($F$5:$F$64=$A93))&gt;0)*BQ$5:BQ$64))</f>
        <v>0</v>
      </c>
      <c r="BR93" s="21" t="n">
        <f aca="false">IF($A93="",0,SUMPRODUCT(((($C$5:$C$64=$A93)+($D$5:$D$64=$A93)+($E$5:$E$64=$A93)+($F$5:$F$64=$A93))&gt;0)*BR$5:BR$64))</f>
        <v>0</v>
      </c>
      <c r="BS93" s="21" t="n">
        <f aca="false">IF($A93="",0,SUMPRODUCT(((($C$5:$C$64=$A93)+($D$5:$D$64=$A93)+($E$5:$E$64=$A93)+($F$5:$F$64=$A93))&gt;0)*BS$5:BS$64))</f>
        <v>0</v>
      </c>
      <c r="BT93" s="21" t="n">
        <f aca="false">IF($A93="",0,SUMPRODUCT(((($C$5:$C$64=$A93)+($D$5:$D$64=$A93)+($E$5:$E$64=$A93)+($F$5:$F$64=$A93))&gt;0)*BT$5:BT$64))</f>
        <v>0</v>
      </c>
      <c r="BU93" s="21" t="n">
        <f aca="false">IF($A93="",0,SUMPRODUCT(((($C$5:$C$64=$A93)+($D$5:$D$64=$A93)+($E$5:$E$64=$A93)+($F$5:$F$64=$A93))&gt;0)*BU$5:BU$64))</f>
        <v>0</v>
      </c>
      <c r="BV93" s="21" t="n">
        <f aca="false">IF($A93="",0,SUMPRODUCT(((($C$5:$C$64=$A93)+($D$5:$D$64=$A93)+($E$5:$E$64=$A93)+($F$5:$F$64=$A93))&gt;0)*BV$5:BV$64))</f>
        <v>0</v>
      </c>
      <c r="BW93" s="21" t="n">
        <f aca="false">IF($A93="",0,SUMPRODUCT(((($C$5:$C$64=$A93)+($D$5:$D$64=$A93)+($E$5:$E$64=$A93)+($F$5:$F$64=$A93))&gt;0)*BW$5:BW$64))</f>
        <v>0</v>
      </c>
      <c r="BX93" s="21" t="n">
        <f aca="false">IF($A93="",0,SUMPRODUCT(((($C$5:$C$64=$A93)+($D$5:$D$64=$A93)+($E$5:$E$64=$A93)+($F$5:$F$64=$A93))&gt;0)*BX$5:BX$64))</f>
        <v>0</v>
      </c>
      <c r="BY93" s="21" t="n">
        <f aca="false">IF($A93="",0,SUMPRODUCT(((($C$5:$C$64=$A93)+($D$5:$D$64=$A93)+($E$5:$E$64=$A93)+($F$5:$F$64=$A93))&gt;0)*BY$5:BY$64))</f>
        <v>0</v>
      </c>
      <c r="BZ93" s="21" t="n">
        <f aca="false">IF($A93="",0,SUMPRODUCT(((($C$5:$C$64=$A93)+($D$5:$D$64=$A93)+($E$5:$E$64=$A93)+($F$5:$F$64=$A93))&gt;0)*BZ$5:BZ$64))</f>
        <v>0</v>
      </c>
      <c r="CA93" s="21" t="n">
        <f aca="false">IF($A93="",0,SUMPRODUCT(((($C$5:$C$64=$A93)+($D$5:$D$64=$A93)+($E$5:$E$64=$A93)+($F$5:$F$64=$A93))&gt;0)*CA$5:CA$64))</f>
        <v>0</v>
      </c>
      <c r="CB93" s="21" t="n">
        <f aca="false">IF($A93="",0,SUMPRODUCT(((($C$5:$C$64=$A93)+($D$5:$D$64=$A93)+($E$5:$E$64=$A93)+($F$5:$F$64=$A93))&gt;0)*CB$5:CB$64))</f>
        <v>0</v>
      </c>
      <c r="CC93" s="21" t="n">
        <f aca="false">IF($A93="",0,SUMPRODUCT(((($C$5:$C$64=$A93)+($D$5:$D$64=$A93)+($E$5:$E$64=$A93)+($F$5:$F$64=$A93))&gt;0)*CC$5:CC$64))</f>
        <v>0</v>
      </c>
      <c r="CD93" s="21" t="n">
        <f aca="false">IF($A93="",0,SUMPRODUCT(((($C$5:$C$64=$A93)+($D$5:$D$64=$A93)+($E$5:$E$64=$A93)+($F$5:$F$64=$A93))&gt;0)*CD$5:CD$64))</f>
        <v>0</v>
      </c>
      <c r="CE93" s="21" t="n">
        <f aca="false">IF($A93="",0,SUMPRODUCT(((($C$5:$C$64=$A93)+($D$5:$D$64=$A93)+($E$5:$E$64=$A93)+($F$5:$F$64=$A93))&gt;0)*CE$5:CE$64))</f>
        <v>0</v>
      </c>
      <c r="CF93" s="21" t="n">
        <f aca="false">IF($A93="",0,SUMPRODUCT(((($C$5:$C$64=$A93)+($D$5:$D$64=$A93)+($E$5:$E$64=$A93)+($F$5:$F$64=$A93))&gt;0)*CF$5:CF$64))</f>
        <v>0</v>
      </c>
      <c r="CG93" s="21" t="n">
        <f aca="false">IF($A93="",0,SUMPRODUCT(((($C$5:$C$64=$A93)+($D$5:$D$64=$A93)+($E$5:$E$64=$A93)+($F$5:$F$64=$A93))&gt;0)*CG$5:CG$64))</f>
        <v>0</v>
      </c>
      <c r="CH93" s="21" t="n">
        <f aca="false">IF($A93="",0,SUMPRODUCT(((($C$5:$C$64=$A93)+($D$5:$D$64=$A93)+($E$5:$E$64=$A93)+($F$5:$F$64=$A93))&gt;0)*CH$5:CH$64))</f>
        <v>0</v>
      </c>
      <c r="CI93" s="21" t="n">
        <f aca="false">IF($A93="",0,SUMPRODUCT(((($C$5:$C$64=$A93)+($D$5:$D$64=$A93)+($E$5:$E$64=$A93)+($F$5:$F$64=$A93))&gt;0)*CI$5:CI$64))</f>
        <v>0</v>
      </c>
      <c r="CJ93" s="21" t="n">
        <f aca="false">IF($A93="",0,SUMPRODUCT(((($C$5:$C$64=$A93)+($D$5:$D$64=$A93)+($E$5:$E$64=$A93)+($F$5:$F$64=$A93))&gt;0)*CJ$5:CJ$64))</f>
        <v>0</v>
      </c>
      <c r="CK93" s="21" t="n">
        <f aca="false">IF($A93="",0,SUMPRODUCT(((($C$5:$C$64=$A93)+($D$5:$D$64=$A93)+($E$5:$E$64=$A93)+($F$5:$F$64=$A93))&gt;0)*CK$5:CK$64))</f>
        <v>0</v>
      </c>
      <c r="CL93" s="21" t="n">
        <f aca="false">IF($A93="",0,SUMPRODUCT(((($C$5:$C$64=$A93)+($D$5:$D$64=$A93)+($E$5:$E$64=$A93)+($F$5:$F$64=$A93))&gt;0)*CL$5:CL$64))</f>
        <v>0</v>
      </c>
      <c r="CM93" s="21" t="n">
        <f aca="false">IF($A93="",0,SUMPRODUCT(((($C$5:$C$64=$A93)+($D$5:$D$64=$A93)+($E$5:$E$64=$A93)+($F$5:$F$64=$A93))&gt;0)*CM$5:CM$64))</f>
        <v>0</v>
      </c>
      <c r="CN93" s="21" t="n">
        <f aca="false">IF($A93="",0,SUMPRODUCT(((($C$5:$C$64=$A93)+($D$5:$D$64=$A93)+($E$5:$E$64=$A93)+($F$5:$F$64=$A93))&gt;0)*CN$5:CN$64))</f>
        <v>0</v>
      </c>
      <c r="CO93" s="21" t="n">
        <f aca="false">IF($A93="",0,SUMPRODUCT(((($C$5:$C$64=$A93)+($D$5:$D$64=$A93)+($E$5:$E$64=$A93)+($F$5:$F$64=$A93))&gt;0)*CO$5:CO$64))</f>
        <v>0</v>
      </c>
      <c r="CP93" s="21" t="n">
        <f aca="false">IF($A93="",0,SUMPRODUCT(((($C$5:$C$64=$A93)+($D$5:$D$64=$A93)+($E$5:$E$64=$A93)+($F$5:$F$64=$A93))&gt;0)*CP$5:CP$64))</f>
        <v>0</v>
      </c>
      <c r="CQ93" s="21" t="n">
        <f aca="false">IF($A93="",0,SUMPRODUCT(((($C$5:$C$64=$A93)+($D$5:$D$64=$A93)+($E$5:$E$64=$A93)+($F$5:$F$64=$A93))&gt;0)*CQ$5:CQ$64))</f>
        <v>0</v>
      </c>
      <c r="CR93" s="21" t="n">
        <f aca="false">IF($A93="",0,SUMPRODUCT(((($C$5:$C$64=$A93)+($D$5:$D$64=$A93)+($E$5:$E$64=$A93)+($F$5:$F$64=$A93))&gt;0)*CR$5:CR$64))</f>
        <v>0</v>
      </c>
      <c r="CS93" s="21" t="n">
        <f aca="false">IF($A93="",0,SUMPRODUCT(((($C$5:$C$64=$A93)+($D$5:$D$64=$A93)+($E$5:$E$64=$A93)+($F$5:$F$64=$A93))&gt;0)*CS$5:CS$64))</f>
        <v>0</v>
      </c>
      <c r="CT93" s="21" t="n">
        <f aca="false">IF($A93="",0,SUMPRODUCT(((($C$5:$C$64=$A93)+($D$5:$D$64=$A93)+($E$5:$E$64=$A93)+($F$5:$F$64=$A93))&gt;0)*CT$5:CT$64))</f>
        <v>0</v>
      </c>
      <c r="CU93" s="21" t="n">
        <f aca="false">IF($A93="",0,SUMPRODUCT(((($C$5:$C$64=$A93)+($D$5:$D$64=$A93)+($E$5:$E$64=$A93)+($F$5:$F$64=$A93))&gt;0)*CU$5:CU$64))</f>
        <v>0</v>
      </c>
      <c r="CV93" s="21" t="n">
        <f aca="false">IF($A93="",0,SUMPRODUCT(((($C$5:$C$64=$A93)+($D$5:$D$64=$A93)+($E$5:$E$64=$A93)+($F$5:$F$64=$A93))&gt;0)*CV$5:CV$64))</f>
        <v>0</v>
      </c>
      <c r="CW93" s="21" t="n">
        <f aca="false">IF($A93="",0,SUMPRODUCT(((($C$5:$C$64=$A93)+($D$5:$D$64=$A93)+($E$5:$E$64=$A93)+($F$5:$F$64=$A93))&gt;0)*CW$5:CW$64))</f>
        <v>0</v>
      </c>
      <c r="CX93" s="21" t="n">
        <f aca="false">IF($A93="",0,SUMPRODUCT(((($C$5:$C$64=$A93)+($D$5:$D$64=$A93)+($E$5:$E$64=$A93)+($F$5:$F$64=$A93))&gt;0)*CX$5:CX$64))</f>
        <v>0</v>
      </c>
      <c r="CY93" s="21" t="n">
        <f aca="false">IF($A93="",0,SUMPRODUCT(((($C$5:$C$64=$A93)+($D$5:$D$64=$A93)+($E$5:$E$64=$A93)+($F$5:$F$64=$A93))&gt;0)*CY$5:CY$64))</f>
        <v>0</v>
      </c>
      <c r="CZ93" s="21" t="n">
        <f aca="false">IF($A93="",0,SUMPRODUCT(((($C$5:$C$64=$A93)+($D$5:$D$64=$A93)+($E$5:$E$64=$A93)+($F$5:$F$64=$A93))&gt;0)*CZ$5:CZ$64))</f>
        <v>0</v>
      </c>
      <c r="DA93" s="21" t="n">
        <f aca="false">IF($A93="",0,SUMPRODUCT(((($C$5:$C$64=$A93)+($D$5:$D$64=$A93)+($E$5:$E$64=$A93)+($F$5:$F$64=$A93))&gt;0)*DA$5:DA$64))</f>
        <v>0</v>
      </c>
      <c r="DB93" s="21" t="n">
        <f aca="false">IF($A93="",0,SUMPRODUCT(((($C$5:$C$64=$A93)+($D$5:$D$64=$A93)+($E$5:$E$64=$A93)+($F$5:$F$64=$A93))&gt;0)*DB$5:DB$64))</f>
        <v>0</v>
      </c>
      <c r="DC93" s="21" t="n">
        <f aca="false">IF($A93="",0,SUMPRODUCT(((($C$5:$C$64=$A93)+($D$5:$D$64=$A93)+($E$5:$E$64=$A93)+($F$5:$F$64=$A93))&gt;0)*DC$5:DC$64))</f>
        <v>0</v>
      </c>
      <c r="DD93" s="21" t="n">
        <f aca="false">IF($A93="",0,SUMPRODUCT(((($C$5:$C$64=$A93)+($D$5:$D$64=$A93)+($E$5:$E$64=$A93)+($F$5:$F$64=$A93))&gt;0)*DD$5:DD$64))</f>
        <v>0</v>
      </c>
      <c r="DE93" s="21" t="n">
        <f aca="false">IF($A93="",0,SUMPRODUCT(((($C$5:$C$64=$A93)+($D$5:$D$64=$A93)+($E$5:$E$64=$A93)+($F$5:$F$64=$A93))&gt;0)*DE$5:DE$64))</f>
        <v>0</v>
      </c>
      <c r="DF93" s="21" t="n">
        <f aca="false">IF($A93="",0,SUMPRODUCT(((($C$5:$C$64=$A93)+($D$5:$D$64=$A93)+($E$5:$E$64=$A93)+($F$5:$F$64=$A93))&gt;0)*DF$5:DF$64))</f>
        <v>0</v>
      </c>
      <c r="DG93" s="21" t="n">
        <f aca="false">IF($A93="",0,SUMPRODUCT(((($C$5:$C$64=$A93)+($D$5:$D$64=$A93)+($E$5:$E$64=$A93)+($F$5:$F$64=$A93))&gt;0)*DG$5:DG$64))</f>
        <v>0</v>
      </c>
      <c r="DH93" s="21" t="n">
        <f aca="false">IF($A93="",0,SUMPRODUCT(((($C$5:$C$64=$A93)+($D$5:$D$64=$A93)+($E$5:$E$64=$A93)+($F$5:$F$64=$A93))&gt;0)*DH$5:DH$64))</f>
        <v>0</v>
      </c>
      <c r="DI93" s="21" t="n">
        <f aca="false">IF($A93="",0,SUMPRODUCT(((($C$5:$C$64=$A93)+($D$5:$D$64=$A93)+($E$5:$E$64=$A93)+($F$5:$F$64=$A93))&gt;0)*DI$5:DI$64))</f>
        <v>0</v>
      </c>
      <c r="DJ93" s="21" t="n">
        <f aca="false">IF($A93="",0,SUMPRODUCT(((($C$5:$C$64=$A93)+($D$5:$D$64=$A93)+($E$5:$E$64=$A93)+($F$5:$F$64=$A93))&gt;0)*DJ$5:DJ$64))</f>
        <v>0</v>
      </c>
      <c r="DK93" s="21" t="n">
        <f aca="false">IF($A93="",0,SUMPRODUCT(((($C$5:$C$64=$A93)+($D$5:$D$64=$A93)+($E$5:$E$64=$A93)+($F$5:$F$64=$A93))&gt;0)*DK$5:DK$64))</f>
        <v>0</v>
      </c>
      <c r="DL93" s="21" t="n">
        <f aca="false">IF($A93="",0,SUMPRODUCT(((($C$5:$C$64=$A93)+($D$5:$D$64=$A93)+($E$5:$E$64=$A93)+($F$5:$F$64=$A93))&gt;0)*DL$5:DL$64))</f>
        <v>0</v>
      </c>
      <c r="DM93" s="21" t="n">
        <f aca="false">IF($A93="",0,SUMPRODUCT(((($C$5:$C$64=$A93)+($D$5:$D$64=$A93)+($E$5:$E$64=$A93)+($F$5:$F$64=$A93))&gt;0)*DM$5:DM$64))</f>
        <v>0</v>
      </c>
      <c r="DN93" s="21" t="n">
        <f aca="false">IF($A93="",0,SUMPRODUCT(((($C$5:$C$64=$A93)+($D$5:$D$64=$A93)+($E$5:$E$64=$A93)+($F$5:$F$64=$A93))&gt;0)*DN$5:DN$64))</f>
        <v>0</v>
      </c>
      <c r="DO93" s="21" t="n">
        <f aca="false">IF($A93="",0,SUMPRODUCT(((($C$5:$C$64=$A93)+($D$5:$D$64=$A93)+($E$5:$E$64=$A93)+($F$5:$F$64=$A93))&gt;0)*DO$5:DO$64))</f>
        <v>0</v>
      </c>
      <c r="DP93" s="21" t="n">
        <f aca="false">IF($A93="",0,SUMPRODUCT(((($C$5:$C$64=$A93)+($D$5:$D$64=$A93)+($E$5:$E$64=$A93)+($F$5:$F$64=$A93))&gt;0)*DP$5:DP$64))</f>
        <v>0</v>
      </c>
      <c r="DQ93" s="21" t="n">
        <f aca="false">IF($A93="",0,SUMPRODUCT(((($C$5:$C$64=$A93)+($D$5:$D$64=$A93)+($E$5:$E$64=$A93)+($F$5:$F$64=$A93))&gt;0)*DQ$5:DQ$64))</f>
        <v>0</v>
      </c>
      <c r="DR93" s="21" t="n">
        <f aca="false">IF($A93="",0,SUMPRODUCT(((($C$5:$C$64=$A93)+($D$5:$D$64=$A93)+($E$5:$E$64=$A93)+($F$5:$F$64=$A93))&gt;0)*DR$5:DR$64))</f>
        <v>0</v>
      </c>
      <c r="DS93" s="21" t="n">
        <f aca="false">IF($A93="",0,SUMPRODUCT(((($C$5:$C$64=$A93)+($D$5:$D$64=$A93)+($E$5:$E$64=$A93)+($F$5:$F$64=$A93))&gt;0)*DS$5:DS$64))</f>
        <v>0</v>
      </c>
      <c r="DT93" s="21" t="n">
        <f aca="false">IF($A93="",0,SUMPRODUCT(((($C$5:$C$64=$A93)+($D$5:$D$64=$A93)+($E$5:$E$64=$A93)+($F$5:$F$64=$A93))&gt;0)*DT$5:DT$64))</f>
        <v>0</v>
      </c>
      <c r="DU93" s="21" t="n">
        <f aca="false">IF($A93="",0,SUMPRODUCT(((($C$5:$C$64=$A93)+($D$5:$D$64=$A93)+($E$5:$E$64=$A93)+($F$5:$F$64=$A93))&gt;0)*DU$5:DU$64))</f>
        <v>0</v>
      </c>
      <c r="DV93" s="21" t="n">
        <f aca="false">IF($A93="",0,SUMPRODUCT(((($C$5:$C$64=$A93)+($D$5:$D$64=$A93)+($E$5:$E$64=$A93)+($F$5:$F$64=$A93))&gt;0)*DV$5:DV$64))</f>
        <v>0</v>
      </c>
      <c r="DW93" s="21" t="n">
        <f aca="false">IF($A93="",0,SUMPRODUCT(((($C$5:$C$64=$A93)+($D$5:$D$64=$A93)+($E$5:$E$64=$A93)+($F$5:$F$64=$A93))&gt;0)*DW$5:DW$64))</f>
        <v>0</v>
      </c>
      <c r="DX93" s="21" t="n">
        <f aca="false">IF($A93="",0,SUMPRODUCT(((($C$5:$C$64=$A93)+($D$5:$D$64=$A93)+($E$5:$E$64=$A93)+($F$5:$F$64=$A93))&gt;0)*DX$5:DX$64))</f>
        <v>0</v>
      </c>
      <c r="DY93" s="21" t="n">
        <f aca="false">IF($A93="",0,SUMPRODUCT(((($C$5:$C$64=$A93)+($D$5:$D$64=$A93)+($E$5:$E$64=$A93)+($F$5:$F$64=$A93))&gt;0)*DY$5:DY$64))</f>
        <v>0</v>
      </c>
      <c r="DZ93" s="21" t="n">
        <f aca="false">IF($A93="",0,SUMPRODUCT(((($C$5:$C$64=$A93)+($D$5:$D$64=$A93)+($E$5:$E$64=$A93)+($F$5:$F$64=$A93))&gt;0)*DZ$5:DZ$64))</f>
        <v>0</v>
      </c>
      <c r="EA93" s="21" t="n">
        <f aca="false">IF($A93="",0,SUMPRODUCT(((($C$5:$C$64=$A93)+($D$5:$D$64=$A93)+($E$5:$E$64=$A93)+($F$5:$F$64=$A93))&gt;0)*EA$5:EA$64))</f>
        <v>0</v>
      </c>
      <c r="EB93" s="21" t="n">
        <f aca="false">IF($A93="",0,SUMPRODUCT(((($C$5:$C$64=$A93)+($D$5:$D$64=$A93)+($E$5:$E$64=$A93)+($F$5:$F$64=$A93))&gt;0)*EB$5:EB$64))</f>
        <v>0</v>
      </c>
      <c r="EC93" s="21" t="n">
        <f aca="false">IF($A93="",0,SUMPRODUCT(((($C$5:$C$64=$A93)+($D$5:$D$64=$A93)+($E$5:$E$64=$A93)+($F$5:$F$64=$A93))&gt;0)*EC$5:EC$64))</f>
        <v>0</v>
      </c>
      <c r="ED93" s="21" t="n">
        <f aca="false">IF($A93="",0,SUMPRODUCT(((($C$5:$C$64=$A93)+($D$5:$D$64=$A93)+($E$5:$E$64=$A93)+($F$5:$F$64=$A93))&gt;0)*ED$5:ED$64))</f>
        <v>0</v>
      </c>
      <c r="EE93" s="21" t="n">
        <f aca="false">IF($A93="",0,SUMPRODUCT(((($C$5:$C$64=$A93)+($D$5:$D$64=$A93)+($E$5:$E$64=$A93)+($F$5:$F$64=$A93))&gt;0)*EE$5:EE$64))</f>
        <v>0</v>
      </c>
      <c r="EF93" s="21" t="n">
        <f aca="false">IF($A93="",0,SUMPRODUCT(((($C$5:$C$64=$A93)+($D$5:$D$64=$A93)+($E$5:$E$64=$A93)+($F$5:$F$64=$A93))&gt;0)*EF$5:EF$64))</f>
        <v>0</v>
      </c>
      <c r="EG93" s="21" t="n">
        <f aca="false">IF($A93="",0,SUMPRODUCT(((($C$5:$C$64=$A93)+($D$5:$D$64=$A93)+($E$5:$E$64=$A93)+($F$5:$F$64=$A93))&gt;0)*EG$5:EG$64))</f>
        <v>0</v>
      </c>
      <c r="EH93" s="21" t="n">
        <f aca="false">IF($A93="",0,SUMPRODUCT(((($C$5:$C$64=$A93)+($D$5:$D$64=$A93)+($E$5:$E$64=$A93)+($F$5:$F$64=$A93))&gt;0)*EH$5:EH$64))</f>
        <v>0</v>
      </c>
      <c r="EI93" s="21" t="n">
        <f aca="false">IF($A93="",0,SUMPRODUCT(((($C$5:$C$64=$A93)+($D$5:$D$64=$A93)+($E$5:$E$64=$A93)+($F$5:$F$64=$A93))&gt;0)*EI$5:EI$64))</f>
        <v>0</v>
      </c>
      <c r="EJ93" s="21" t="n">
        <f aca="false">IF($A93="",0,SUMPRODUCT(((($C$5:$C$64=$A93)+($D$5:$D$64=$A93)+($E$5:$E$64=$A93)+($F$5:$F$64=$A93))&gt;0)*EJ$5:EJ$64))</f>
        <v>0</v>
      </c>
      <c r="EK93" s="21" t="n">
        <f aca="false">IF($A93="",0,SUMPRODUCT(((($C$5:$C$64=$A93)+($D$5:$D$64=$A93)+($E$5:$E$64=$A93)+($F$5:$F$64=$A93))&gt;0)*EK$5:EK$64))</f>
        <v>0</v>
      </c>
      <c r="EL93" s="21" t="n">
        <f aca="false">IF($A93="",0,SUMPRODUCT(((($C$5:$C$64=$A93)+($D$5:$D$64=$A93)+($E$5:$E$64=$A93)+($F$5:$F$64=$A93))&gt;0)*EL$5:EL$64))</f>
        <v>0</v>
      </c>
      <c r="EM93" s="21" t="n">
        <f aca="false">IF($A93="",0,SUMPRODUCT(((($C$5:$C$64=$A93)+($D$5:$D$64=$A93)+($E$5:$E$64=$A93)+($F$5:$F$64=$A93))&gt;0)*EM$5:EM$64))</f>
        <v>0</v>
      </c>
      <c r="EN93" s="21" t="n">
        <f aca="false">IF($A93="",0,SUMPRODUCT(((($C$5:$C$64=$A93)+($D$5:$D$64=$A93)+($E$5:$E$64=$A93)+($F$5:$F$64=$A93))&gt;0)*EN$5:EN$64))</f>
        <v>0</v>
      </c>
      <c r="EO93" s="21" t="n">
        <f aca="false">IF($A93="",0,SUMPRODUCT(((($C$5:$C$64=$A93)+($D$5:$D$64=$A93)+($E$5:$E$64=$A93)+($F$5:$F$64=$A93))&gt;0)*EO$5:EO$64))</f>
        <v>0</v>
      </c>
      <c r="EP93" s="21" t="n">
        <f aca="false">IF($A93="",0,SUMPRODUCT(((($C$5:$C$64=$A93)+($D$5:$D$64=$A93)+($E$5:$E$64=$A93)+($F$5:$F$64=$A93))&gt;0)*EP$5:EP$64))</f>
        <v>0</v>
      </c>
      <c r="EQ93" s="21" t="n">
        <f aca="false">IF($A93="",0,SUMPRODUCT(((($C$5:$C$64=$A93)+($D$5:$D$64=$A93)+($E$5:$E$64=$A93)+($F$5:$F$64=$A93))&gt;0)*EQ$5:EQ$64))</f>
        <v>0</v>
      </c>
      <c r="ER93" s="21" t="n">
        <f aca="false">IF($A93="",0,SUMPRODUCT(((($C$5:$C$64=$A93)+($D$5:$D$64=$A93)+($E$5:$E$64=$A93)+($F$5:$F$64=$A93))&gt;0)*ER$5:ER$64))</f>
        <v>0</v>
      </c>
      <c r="ES93" s="21" t="n">
        <f aca="false">IF($A93="",0,SUMPRODUCT(((($C$5:$C$64=$A93)+($D$5:$D$64=$A93)+($E$5:$E$64=$A93)+($F$5:$F$64=$A93))&gt;0)*ES$5:ES$64))</f>
        <v>0</v>
      </c>
      <c r="ET93" s="21" t="n">
        <f aca="false">IF($A93="",0,SUMPRODUCT(((($C$5:$C$64=$A93)+($D$5:$D$64=$A93)+($E$5:$E$64=$A93)+($F$5:$F$64=$A93))&gt;0)*ET$5:ET$64))</f>
        <v>0</v>
      </c>
      <c r="EU93" s="21" t="n">
        <f aca="false">IF($A93="",0,SUMPRODUCT(((($C$5:$C$64=$A93)+($D$5:$D$64=$A93)+($E$5:$E$64=$A93)+($F$5:$F$64=$A93))&gt;0)*EU$5:EU$64))</f>
        <v>0</v>
      </c>
      <c r="EV93" s="21" t="n">
        <f aca="false">IF($A93="",0,SUMPRODUCT(((($C$5:$C$64=$A93)+($D$5:$D$64=$A93)+($E$5:$E$64=$A93)+($F$5:$F$64=$A93))&gt;0)*EV$5:EV$64))</f>
        <v>0</v>
      </c>
      <c r="EW93" s="21" t="n">
        <f aca="false">IF($A93="",0,SUMPRODUCT(((($C$5:$C$64=$A93)+($D$5:$D$64=$A93)+($E$5:$E$64=$A93)+($F$5:$F$64=$A93))&gt;0)*EW$5:EW$64))</f>
        <v>0</v>
      </c>
      <c r="EX93" s="21" t="n">
        <f aca="false">IF($A93="",0,SUMPRODUCT(((($C$5:$C$64=$A93)+($D$5:$D$64=$A93)+($E$5:$E$64=$A93)+($F$5:$F$64=$A93))&gt;0)*EX$5:EX$64))</f>
        <v>0</v>
      </c>
      <c r="EY93" s="21" t="n">
        <f aca="false">IF($A93="",0,SUMPRODUCT(((($C$5:$C$64=$A93)+($D$5:$D$64=$A93)+($E$5:$E$64=$A93)+($F$5:$F$64=$A93))&gt;0)*EY$5:EY$64))</f>
        <v>0</v>
      </c>
      <c r="EZ93" s="21" t="n">
        <f aca="false">IF($A93="",0,SUMPRODUCT(((($C$5:$C$64=$A93)+($D$5:$D$64=$A93)+($E$5:$E$64=$A93)+($F$5:$F$64=$A93))&gt;0)*EZ$5:EZ$64))</f>
        <v>0</v>
      </c>
      <c r="FA93" s="21" t="n">
        <f aca="false">IF($A93="",0,SUMPRODUCT(((($C$5:$C$64=$A93)+($D$5:$D$64=$A93)+($E$5:$E$64=$A93)+($F$5:$F$64=$A93))&gt;0)*FA$5:FA$64))</f>
        <v>0</v>
      </c>
      <c r="FB93" s="21" t="n">
        <f aca="false">IF($A93="",0,SUMPRODUCT(((($C$5:$C$64=$A93)+($D$5:$D$64=$A93)+($E$5:$E$64=$A93)+($F$5:$F$64=$A93))&gt;0)*FB$5:FB$64))</f>
        <v>0</v>
      </c>
      <c r="FC93" s="21" t="n">
        <f aca="false">IF($A93="",0,SUMPRODUCT(((($C$5:$C$64=$A93)+($D$5:$D$64=$A93)+($E$5:$E$64=$A93)+($F$5:$F$64=$A93))&gt;0)*FC$5:FC$64))</f>
        <v>0</v>
      </c>
      <c r="FD93" s="21" t="n">
        <f aca="false">IF($A93="",0,SUMPRODUCT(((($C$5:$C$64=$A93)+($D$5:$D$64=$A93)+($E$5:$E$64=$A93)+($F$5:$F$64=$A93))&gt;0)*FD$5:FD$64))</f>
        <v>0</v>
      </c>
      <c r="FE93" s="21" t="n">
        <f aca="false">IF($A93="",0,SUMPRODUCT(((($C$5:$C$64=$A93)+($D$5:$D$64=$A93)+($E$5:$E$64=$A93)+($F$5:$F$64=$A93))&gt;0)*FE$5:FE$64))</f>
        <v>0</v>
      </c>
      <c r="FF93" s="21" t="n">
        <f aca="false">IF($A93="",0,SUMPRODUCT(((($C$5:$C$64=$A93)+($D$5:$D$64=$A93)+($E$5:$E$64=$A93)+($F$5:$F$64=$A93))&gt;0)*FF$5:FF$64))</f>
        <v>0</v>
      </c>
      <c r="FG93" s="21" t="n">
        <f aca="false">IF($A93="",0,SUMPRODUCT(((($C$5:$C$64=$A93)+($D$5:$D$64=$A93)+($E$5:$E$64=$A93)+($F$5:$F$64=$A93))&gt;0)*FG$5:FG$64))</f>
        <v>0</v>
      </c>
      <c r="FH93" s="21" t="n">
        <f aca="false">IF($A93="",0,SUMPRODUCT(((($C$5:$C$64=$A93)+($D$5:$D$64=$A93)+($E$5:$E$64=$A93)+($F$5:$F$64=$A93))&gt;0)*FH$5:FH$64))</f>
        <v>0</v>
      </c>
      <c r="FI93" s="21" t="n">
        <f aca="false">IF($A93="",0,SUMPRODUCT(((($C$5:$C$64=$A93)+($D$5:$D$64=$A93)+($E$5:$E$64=$A93)+($F$5:$F$64=$A93))&gt;0)*FI$5:FI$64))</f>
        <v>0</v>
      </c>
      <c r="FJ93" s="21" t="n">
        <f aca="false">IF($A93="",0,SUMPRODUCT(((($C$5:$C$64=$A93)+($D$5:$D$64=$A93)+($E$5:$E$64=$A93)+($F$5:$F$64=$A93))&gt;0)*FJ$5:FJ$64))</f>
        <v>0</v>
      </c>
      <c r="FK93" s="21" t="n">
        <f aca="false">IF($A93="",0,SUMPRODUCT(((($C$5:$C$64=$A93)+($D$5:$D$64=$A93)+($E$5:$E$64=$A93)+($F$5:$F$64=$A93))&gt;0)*FK$5:FK$64))</f>
        <v>0</v>
      </c>
      <c r="FL93" s="21" t="n">
        <f aca="false">IF($A93="",0,SUMPRODUCT(((($C$5:$C$64=$A93)+($D$5:$D$64=$A93)+($E$5:$E$64=$A93)+($F$5:$F$64=$A93))&gt;0)*FL$5:FL$64))</f>
        <v>0</v>
      </c>
      <c r="FM93" s="21" t="n">
        <f aca="false">IF($A93="",0,SUMPRODUCT(((($C$5:$C$64=$A93)+($D$5:$D$64=$A93)+($E$5:$E$64=$A93)+($F$5:$F$64=$A93))&gt;0)*FM$5:FM$64))</f>
        <v>0</v>
      </c>
      <c r="FN93" s="21" t="n">
        <f aca="false">IF($A93="",0,SUMPRODUCT(((($C$5:$C$64=$A93)+($D$5:$D$64=$A93)+($E$5:$E$64=$A93)+($F$5:$F$64=$A93))&gt;0)*FN$5:FN$64))</f>
        <v>0</v>
      </c>
      <c r="FO93" s="21" t="n">
        <f aca="false">IF($A93="",0,SUMPRODUCT(((($C$5:$C$64=$A93)+($D$5:$D$64=$A93)+($E$5:$E$64=$A93)+($F$5:$F$64=$A93))&gt;0)*FO$5:FO$64))</f>
        <v>0</v>
      </c>
      <c r="FP93" s="21" t="n">
        <f aca="false">IF($A93="",0,SUMPRODUCT(((($C$5:$C$64=$A93)+($D$5:$D$64=$A93)+($E$5:$E$64=$A93)+($F$5:$F$64=$A93))&gt;0)*FP$5:FP$64))</f>
        <v>0</v>
      </c>
      <c r="FQ93" s="21" t="n">
        <f aca="false">IF($A93="",0,SUMPRODUCT(((($C$5:$C$64=$A93)+($D$5:$D$64=$A93)+($E$5:$E$64=$A93)+($F$5:$F$64=$A93))&gt;0)*FQ$5:FQ$64))</f>
        <v>0</v>
      </c>
      <c r="FR93" s="21" t="n">
        <f aca="false">IF($A93="",0,SUMPRODUCT(((($C$5:$C$64=$A93)+($D$5:$D$64=$A93)+($E$5:$E$64=$A93)+($F$5:$F$64=$A93))&gt;0)*FR$5:FR$64))</f>
        <v>0</v>
      </c>
      <c r="FS93" s="21" t="n">
        <f aca="false">IF($A93="",0,SUMPRODUCT(((($C$5:$C$64=$A93)+($D$5:$D$64=$A93)+($E$5:$E$64=$A93)+($F$5:$F$64=$A93))&gt;0)*FS$5:FS$64))</f>
        <v>0</v>
      </c>
      <c r="FT93" s="21" t="n">
        <f aca="false">IF($A93="",0,SUMPRODUCT(((($C$5:$C$64=$A93)+($D$5:$D$64=$A93)+($E$5:$E$64=$A93)+($F$5:$F$64=$A93))&gt;0)*FT$5:FT$64))</f>
        <v>0</v>
      </c>
      <c r="FU93" s="21" t="n">
        <f aca="false">IF($A93="",0,SUMPRODUCT(((($C$5:$C$64=$A93)+($D$5:$D$64=$A93)+($E$5:$E$64=$A93)+($F$5:$F$64=$A93))&gt;0)*FU$5:FU$64))</f>
        <v>0</v>
      </c>
      <c r="FV93" s="21" t="n">
        <f aca="false">IF($A93="",0,SUMPRODUCT(((($C$5:$C$64=$A93)+($D$5:$D$64=$A93)+($E$5:$E$64=$A93)+($F$5:$F$64=$A93))&gt;0)*FV$5:FV$64))</f>
        <v>0</v>
      </c>
      <c r="FW93" s="21" t="n">
        <f aca="false">IF($A93="",0,SUMPRODUCT(((($C$5:$C$64=$A93)+($D$5:$D$64=$A93)+($E$5:$E$64=$A93)+($F$5:$F$64=$A93))&gt;0)*FW$5:FW$64))</f>
        <v>0</v>
      </c>
      <c r="FX93" s="21" t="n">
        <f aca="false">IF($A93="",0,SUMPRODUCT(((($C$5:$C$64=$A93)+($D$5:$D$64=$A93)+($E$5:$E$64=$A93)+($F$5:$F$64=$A93))&gt;0)*FX$5:FX$64))</f>
        <v>0</v>
      </c>
      <c r="FY93" s="21" t="n">
        <f aca="false">IF($A93="",0,SUMPRODUCT(((($C$5:$C$64=$A93)+($D$5:$D$64=$A93)+($E$5:$E$64=$A93)+($F$5:$F$64=$A93))&gt;0)*FY$5:FY$64))</f>
        <v>0</v>
      </c>
      <c r="FZ93" s="21" t="n">
        <f aca="false">IF($A93="",0,SUMPRODUCT(((($C$5:$C$64=$A93)+($D$5:$D$64=$A93)+($E$5:$E$64=$A93)+($F$5:$F$64=$A93))&gt;0)*FZ$5:FZ$64))</f>
        <v>0</v>
      </c>
      <c r="GA93" s="21" t="n">
        <f aca="false">IF($A93="",0,SUMPRODUCT(((($C$5:$C$64=$A93)+($D$5:$D$64=$A93)+($E$5:$E$64=$A93)+($F$5:$F$64=$A93))&gt;0)*GA$5:GA$64))</f>
        <v>0</v>
      </c>
      <c r="GB93" s="21" t="n">
        <f aca="false">IF($A93="",0,SUMPRODUCT(((($C$5:$C$64=$A93)+($D$5:$D$64=$A93)+($E$5:$E$64=$A93)+($F$5:$F$64=$A93))&gt;0)*GB$5:GB$64))</f>
        <v>0</v>
      </c>
      <c r="GC93" s="21" t="n">
        <f aca="false">IF($A93="",0,SUMPRODUCT(((($C$5:$C$64=$A93)+($D$5:$D$64=$A93)+($E$5:$E$64=$A93)+($F$5:$F$64=$A93))&gt;0)*GC$5:GC$64))</f>
        <v>0</v>
      </c>
      <c r="GD93" s="21" t="n">
        <f aca="false">IF($A93="",0,SUMPRODUCT(((($C$5:$C$64=$A93)+($D$5:$D$64=$A93)+($E$5:$E$64=$A93)+($F$5:$F$64=$A93))&gt;0)*GD$5:GD$64))</f>
        <v>0</v>
      </c>
      <c r="GE93" s="21" t="n">
        <f aca="false">IF($A93="",0,SUMPRODUCT(((($C$5:$C$64=$A93)+($D$5:$D$64=$A93)+($E$5:$E$64=$A93)+($F$5:$F$64=$A93))&gt;0)*GE$5:GE$64))</f>
        <v>0</v>
      </c>
      <c r="GF93" s="21" t="n">
        <f aca="false">IF($A93="",0,SUMPRODUCT(((($C$5:$C$64=$A93)+($D$5:$D$64=$A93)+($E$5:$E$64=$A93)+($F$5:$F$64=$A93))&gt;0)*GF$5:GF$64))</f>
        <v>0</v>
      </c>
      <c r="GG93" s="21" t="n">
        <f aca="false">IF($A93="",0,SUMPRODUCT(((($C$5:$C$64=$A93)+($D$5:$D$64=$A93)+($E$5:$E$64=$A93)+($F$5:$F$64=$A93))&gt;0)*GG$5:GG$64))</f>
        <v>0</v>
      </c>
      <c r="GH93" s="21" t="n">
        <f aca="false">IF($A93="",0,SUMPRODUCT(((($C$5:$C$64=$A93)+($D$5:$D$64=$A93)+($E$5:$E$64=$A93)+($F$5:$F$64=$A93))&gt;0)*GH$5:GH$64))</f>
        <v>0</v>
      </c>
      <c r="GI93" s="21" t="n">
        <f aca="false">IF($A93="",0,SUMPRODUCT(((($C$5:$C$64=$A93)+($D$5:$D$64=$A93)+($E$5:$E$64=$A93)+($F$5:$F$64=$A93))&gt;0)*GI$5:GI$64))</f>
        <v>0</v>
      </c>
      <c r="GJ93" s="21" t="n">
        <f aca="false">IF($A93="",0,SUMPRODUCT(((($C$5:$C$64=$A93)+($D$5:$D$64=$A93)+($E$5:$E$64=$A93)+($F$5:$F$64=$A93))&gt;0)*GJ$5:GJ$64))</f>
        <v>0</v>
      </c>
      <c r="GK93" s="21" t="n">
        <f aca="false">IF($A93="",0,SUMPRODUCT(((($C$5:$C$64=$A93)+($D$5:$D$64=$A93)+($E$5:$E$64=$A93)+($F$5:$F$64=$A93))&gt;0)*GK$5:GK$64))</f>
        <v>0</v>
      </c>
      <c r="GL93" s="21" t="n">
        <f aca="false">IF($A93="",0,SUMPRODUCT(((($C$5:$C$64=$A93)+($D$5:$D$64=$A93)+($E$5:$E$64=$A93)+($F$5:$F$64=$A93))&gt;0)*GL$5:GL$64))</f>
        <v>0</v>
      </c>
      <c r="GM93" s="21" t="n">
        <f aca="false">IF($A93="",0,SUMPRODUCT(((($C$5:$C$64=$A93)+($D$5:$D$64=$A93)+($E$5:$E$64=$A93)+($F$5:$F$64=$A93))&gt;0)*GM$5:GM$64))</f>
        <v>0</v>
      </c>
      <c r="GN93" s="21" t="n">
        <f aca="false">IF($A93="",0,SUMPRODUCT(((($C$5:$C$64=$A93)+($D$5:$D$64=$A93)+($E$5:$E$64=$A93)+($F$5:$F$64=$A93))&gt;0)*GN$5:GN$64))</f>
        <v>0</v>
      </c>
      <c r="GO93" s="21" t="n">
        <f aca="false">IF($A93="",0,SUMPRODUCT(((($C$5:$C$64=$A93)+($D$5:$D$64=$A93)+($E$5:$E$64=$A93)+($F$5:$F$64=$A93))&gt;0)*GO$5:GO$64))</f>
        <v>0</v>
      </c>
      <c r="GP93" s="21" t="n">
        <f aca="false">IF($A93="",0,SUMPRODUCT(((($C$5:$C$64=$A93)+($D$5:$D$64=$A93)+($E$5:$E$64=$A93)+($F$5:$F$64=$A93))&gt;0)*GP$5:GP$64))</f>
        <v>0</v>
      </c>
      <c r="GQ93" s="21" t="n">
        <f aca="false">IF($A93="",0,SUMPRODUCT(((($C$5:$C$64=$A93)+($D$5:$D$64=$A93)+($E$5:$E$64=$A93)+($F$5:$F$64=$A93))&gt;0)*GQ$5:GQ$64))</f>
        <v>0</v>
      </c>
      <c r="GR93" s="21" t="n">
        <f aca="false">IF($A93="",0,SUMPRODUCT(((($C$5:$C$64=$A93)+($D$5:$D$64=$A93)+($E$5:$E$64=$A93)+($F$5:$F$64=$A93))&gt;0)*GR$5:GR$64))</f>
        <v>0</v>
      </c>
      <c r="GS93" s="21" t="n">
        <f aca="false">IF($A93="",0,SUMPRODUCT(((($C$5:$C$64=$A93)+($D$5:$D$64=$A93)+($E$5:$E$64=$A93)+($F$5:$F$64=$A93))&gt;0)*GS$5:GS$64))</f>
        <v>0</v>
      </c>
      <c r="GT93" s="21" t="n">
        <f aca="false">IF($A93="",0,SUMPRODUCT(((($C$5:$C$64=$A93)+($D$5:$D$64=$A93)+($E$5:$E$64=$A93)+($F$5:$F$64=$A93))&gt;0)*GT$5:GT$64))</f>
        <v>0</v>
      </c>
      <c r="GU93" s="21" t="n">
        <f aca="false">IF($A93="",0,SUMPRODUCT(((($C$5:$C$64=$A93)+($D$5:$D$64=$A93)+($E$5:$E$64=$A93)+($F$5:$F$64=$A93))&gt;0)*GU$5:GU$64))</f>
        <v>0</v>
      </c>
      <c r="GV93" s="21" t="n">
        <f aca="false">IF($A93="",0,SUMPRODUCT(((($C$5:$C$64=$A93)+($D$5:$D$64=$A93)+($E$5:$E$64=$A93)+($F$5:$F$64=$A93))&gt;0)*GV$5:GV$64))</f>
        <v>0</v>
      </c>
      <c r="GW93" s="21" t="n">
        <f aca="false">IF($A93="",0,SUMPRODUCT(((($C$5:$C$64=$A93)+($D$5:$D$64=$A93)+($E$5:$E$64=$A93)+($F$5:$F$64=$A93))&gt;0)*GW$5:GW$64))</f>
        <v>0</v>
      </c>
      <c r="GX93" s="21" t="n">
        <f aca="false">IF($A93="",0,SUMPRODUCT(((($C$5:$C$64=$A93)+($D$5:$D$64=$A93)+($E$5:$E$64=$A93)+($F$5:$F$64=$A93))&gt;0)*GX$5:GX$64))</f>
        <v>0</v>
      </c>
      <c r="GY93" s="21" t="n">
        <f aca="false">IF($A93="",0,SUMPRODUCT(((($C$5:$C$64=$A93)+($D$5:$D$64=$A93)+($E$5:$E$64=$A93)+($F$5:$F$64=$A93))&gt;0)*GY$5:GY$64))</f>
        <v>0</v>
      </c>
      <c r="GZ93" s="21" t="n">
        <f aca="false">IF($A93="",0,SUMPRODUCT(((($C$5:$C$64=$A93)+($D$5:$D$64=$A93)+($E$5:$E$64=$A93)+($F$5:$F$64=$A93))&gt;0)*GZ$5:GZ$64))</f>
        <v>0</v>
      </c>
      <c r="HA93" s="21" t="n">
        <f aca="false">IF($A93="",0,SUMPRODUCT(((($C$5:$C$64=$A93)+($D$5:$D$64=$A93)+($E$5:$E$64=$A93)+($F$5:$F$64=$A93))&gt;0)*HA$5:HA$64))</f>
        <v>0</v>
      </c>
      <c r="HB93" s="21" t="n">
        <f aca="false">IF($A93="",0,SUMPRODUCT(((($C$5:$C$64=$A93)+($D$5:$D$64=$A93)+($E$5:$E$64=$A93)+($F$5:$F$64=$A93))&gt;0)*HB$5:HB$64))</f>
        <v>0</v>
      </c>
      <c r="HC93" s="21" t="n">
        <f aca="false">IF($A93="",0,SUMPRODUCT(((($C$5:$C$64=$A93)+($D$5:$D$64=$A93)+($E$5:$E$64=$A93)+($F$5:$F$64=$A93))&gt;0)*HC$5:HC$64))</f>
        <v>0</v>
      </c>
      <c r="HD93" s="21" t="n">
        <f aca="false">IF($A93="",0,SUMPRODUCT(((($C$5:$C$64=$A93)+($D$5:$D$64=$A93)+($E$5:$E$64=$A93)+($F$5:$F$64=$A93))&gt;0)*HD$5:HD$64))</f>
        <v>0</v>
      </c>
      <c r="HE93" s="21" t="n">
        <f aca="false">IF($A93="",0,SUMPRODUCT(((($C$5:$C$64=$A93)+($D$5:$D$64=$A93)+($E$5:$E$64=$A93)+($F$5:$F$64=$A93))&gt;0)*HE$5:HE$64))</f>
        <v>0</v>
      </c>
      <c r="HF93" s="21" t="n">
        <f aca="false">IF($A93="",0,SUMPRODUCT(((($C$5:$C$64=$A93)+($D$5:$D$64=$A93)+($E$5:$E$64=$A93)+($F$5:$F$64=$A93))&gt;0)*HF$5:HF$64))</f>
        <v>0</v>
      </c>
      <c r="HG93" s="21" t="n">
        <f aca="false">IF($A93="",0,SUMPRODUCT(((($C$5:$C$64=$A93)+($D$5:$D$64=$A93)+($E$5:$E$64=$A93)+($F$5:$F$64=$A93))&gt;0)*HG$5:HG$64))</f>
        <v>0</v>
      </c>
      <c r="HH93" s="21" t="n">
        <f aca="false">IF($A93="",0,SUMPRODUCT(((($C$5:$C$64=$A93)+($D$5:$D$64=$A93)+($E$5:$E$64=$A93)+($F$5:$F$64=$A93))&gt;0)*HH$5:HH$64))</f>
        <v>0</v>
      </c>
      <c r="HI93" s="21" t="n">
        <f aca="false">IF($A93="",0,SUMPRODUCT(((($C$5:$C$64=$A93)+($D$5:$D$64=$A93)+($E$5:$E$64=$A93)+($F$5:$F$64=$A93))&gt;0)*HI$5:HI$64))</f>
        <v>0</v>
      </c>
      <c r="HJ93" s="21" t="n">
        <f aca="false">IF($A93="",0,SUMPRODUCT(((($C$5:$C$64=$A93)+($D$5:$D$64=$A93)+($E$5:$E$64=$A93)+($F$5:$F$64=$A93))&gt;0)*HJ$5:HJ$64))</f>
        <v>0</v>
      </c>
      <c r="HK93" s="21" t="n">
        <f aca="false">IF($A93="",0,SUMPRODUCT(((($C$5:$C$64=$A93)+($D$5:$D$64=$A93)+($E$5:$E$64=$A93)+($F$5:$F$64=$A93))&gt;0)*HK$5:HK$64))</f>
        <v>0</v>
      </c>
      <c r="HL93" s="21" t="n">
        <f aca="false">IF($A93="",0,SUMPRODUCT(((($C$5:$C$64=$A93)+($D$5:$D$64=$A93)+($E$5:$E$64=$A93)+($F$5:$F$64=$A93))&gt;0)*HL$5:HL$64))</f>
        <v>0</v>
      </c>
      <c r="HM93" s="21" t="n">
        <f aca="false">IF($A93="",0,SUMPRODUCT(((($C$5:$C$64=$A93)+($D$5:$D$64=$A93)+($E$5:$E$64=$A93)+($F$5:$F$64=$A93))&gt;0)*HM$5:HM$64))</f>
        <v>0</v>
      </c>
      <c r="HN93" s="21" t="n">
        <f aca="false">IF($A93="",0,SUMPRODUCT(((($C$5:$C$64=$A93)+($D$5:$D$64=$A93)+($E$5:$E$64=$A93)+($F$5:$F$64=$A93))&gt;0)*HN$5:HN$64))</f>
        <v>0</v>
      </c>
      <c r="HO93" s="21" t="n">
        <f aca="false">IF($A93="",0,SUMPRODUCT(((($C$5:$C$64=$A93)+($D$5:$D$64=$A93)+($E$5:$E$64=$A93)+($F$5:$F$64=$A93))&gt;0)*HO$5:HO$64))</f>
        <v>0</v>
      </c>
      <c r="HP93" s="21" t="n">
        <f aca="false">IF($A93="",0,SUMPRODUCT(((($C$5:$C$64=$A93)+($D$5:$D$64=$A93)+($E$5:$E$64=$A93)+($F$5:$F$64=$A93))&gt;0)*HP$5:HP$64))</f>
        <v>0</v>
      </c>
      <c r="HQ93" s="21" t="n">
        <f aca="false">IF($A93="",0,SUMPRODUCT(((($C$5:$C$64=$A93)+($D$5:$D$64=$A93)+($E$5:$E$64=$A93)+($F$5:$F$64=$A93))&gt;0)*HQ$5:HQ$64))</f>
        <v>0</v>
      </c>
      <c r="HR93" s="21" t="n">
        <f aca="false">IF($A93="",0,SUMPRODUCT(((($C$5:$C$64=$A93)+($D$5:$D$64=$A93)+($E$5:$E$64=$A93)+($F$5:$F$64=$A93))&gt;0)*HR$5:HR$64))</f>
        <v>0</v>
      </c>
      <c r="HS93" s="21" t="n">
        <f aca="false">IF($A93="",0,SUMPRODUCT(((($C$5:$C$64=$A93)+($D$5:$D$64=$A93)+($E$5:$E$64=$A93)+($F$5:$F$64=$A93))&gt;0)*HS$5:HS$64))</f>
        <v>0</v>
      </c>
      <c r="HT93" s="21" t="n">
        <f aca="false">IF($A93="",0,SUMPRODUCT(((($C$5:$C$64=$A93)+($D$5:$D$64=$A93)+($E$5:$E$64=$A93)+($F$5:$F$64=$A93))&gt;0)*HT$5:HT$64))</f>
        <v>0</v>
      </c>
      <c r="HU93" s="21" t="n">
        <f aca="false">IF($A93="",0,SUMPRODUCT(((($C$5:$C$64=$A93)+($D$5:$D$64=$A93)+($E$5:$E$64=$A93)+($F$5:$F$64=$A93))&gt;0)*HU$5:HU$64))</f>
        <v>0</v>
      </c>
      <c r="HV93" s="21" t="n">
        <f aca="false">IF($A93="",0,SUMPRODUCT(((($C$5:$C$64=$A93)+($D$5:$D$64=$A93)+($E$5:$E$64=$A93)+($F$5:$F$64=$A93))&gt;0)*HV$5:HV$64))</f>
        <v>0</v>
      </c>
      <c r="HW93" s="21" t="n">
        <f aca="false">IF($A93="",0,SUMPRODUCT(((($C$5:$C$64=$A93)+($D$5:$D$64=$A93)+($E$5:$E$64=$A93)+($F$5:$F$64=$A93))&gt;0)*HW$5:HW$64))</f>
        <v>0</v>
      </c>
      <c r="HX93" s="21" t="n">
        <f aca="false">IF($A93="",0,SUMPRODUCT(((($C$5:$C$64=$A93)+($D$5:$D$64=$A93)+($E$5:$E$64=$A93)+($F$5:$F$64=$A93))&gt;0)*HX$5:HX$64))</f>
        <v>0</v>
      </c>
      <c r="HY93" s="21" t="n">
        <f aca="false">IF($A93="",0,SUMPRODUCT(((($C$5:$C$64=$A93)+($D$5:$D$64=$A93)+($E$5:$E$64=$A93)+($F$5:$F$64=$A93))&gt;0)*HY$5:HY$64))</f>
        <v>0</v>
      </c>
      <c r="HZ93" s="21" t="n">
        <f aca="false">IF($A93="",0,SUMPRODUCT(((($C$5:$C$64=$A93)+($D$5:$D$64=$A93)+($E$5:$E$64=$A93)+($F$5:$F$64=$A93))&gt;0)*HZ$5:HZ$64))</f>
        <v>0</v>
      </c>
      <c r="IA93" s="21" t="n">
        <f aca="false">IF($A93="",0,SUMPRODUCT(((($C$5:$C$64=$A93)+($D$5:$D$64=$A93)+($E$5:$E$64=$A93)+($F$5:$F$64=$A93))&gt;0)*IA$5:IA$64))</f>
        <v>0</v>
      </c>
      <c r="IB93" s="21" t="n">
        <f aca="false">IF($A93="",0,SUMPRODUCT(((($C$5:$C$64=$A93)+($D$5:$D$64=$A93)+($E$5:$E$64=$A93)+($F$5:$F$64=$A93))&gt;0)*IB$5:IB$64))</f>
        <v>0</v>
      </c>
      <c r="IC93" s="21" t="n">
        <f aca="false">IF($A93="",0,SUMPRODUCT(((($C$5:$C$64=$A93)+($D$5:$D$64=$A93)+($E$5:$E$64=$A93)+($F$5:$F$64=$A93))&gt;0)*IC$5:IC$64))</f>
        <v>0</v>
      </c>
      <c r="ID93" s="21" t="n">
        <f aca="false">IF($A93="",0,SUMPRODUCT(((($C$5:$C$64=$A93)+($D$5:$D$64=$A93)+($E$5:$E$64=$A93)+($F$5:$F$64=$A93))&gt;0)*ID$5:ID$64))</f>
        <v>0</v>
      </c>
      <c r="IE93" s="21" t="n">
        <f aca="false">IF($A93="",0,SUMPRODUCT(((($C$5:$C$64=$A93)+($D$5:$D$64=$A93)+($E$5:$E$64=$A93)+($F$5:$F$64=$A93))&gt;0)*IE$5:IE$64))</f>
        <v>0</v>
      </c>
      <c r="IF93" s="21" t="n">
        <f aca="false">IF($A93="",0,SUMPRODUCT(((($C$5:$C$64=$A93)+($D$5:$D$64=$A93)+($E$5:$E$64=$A93)+($F$5:$F$64=$A93))&gt;0)*IF$5:IF$64))</f>
        <v>0</v>
      </c>
      <c r="IG93" s="21" t="n">
        <f aca="false">IF($A93="",0,SUMPRODUCT(((($C$5:$C$64=$A93)+($D$5:$D$64=$A93)+($E$5:$E$64=$A93)+($F$5:$F$64=$A93))&gt;0)*IG$5:IG$64))</f>
        <v>0</v>
      </c>
      <c r="IH93" s="21" t="n">
        <f aca="false">IF($A93="",0,SUMPRODUCT(((($C$5:$C$64=$A93)+($D$5:$D$64=$A93)+($E$5:$E$64=$A93)+($F$5:$F$64=$A93))&gt;0)*IH$5:IH$64))</f>
        <v>0</v>
      </c>
      <c r="II93" s="21" t="n">
        <f aca="false">IF($A93="",0,SUMPRODUCT(((($C$5:$C$64=$A93)+($D$5:$D$64=$A93)+($E$5:$E$64=$A93)+($F$5:$F$64=$A93))&gt;0)*II$5:II$64))</f>
        <v>0</v>
      </c>
      <c r="IJ93" s="21" t="n">
        <f aca="false">IF($A93="",0,SUMPRODUCT(((($C$5:$C$64=$A93)+($D$5:$D$64=$A93)+($E$5:$E$64=$A93)+($F$5:$F$64=$A93))&gt;0)*IJ$5:IJ$64))</f>
        <v>0</v>
      </c>
      <c r="IK93" s="21" t="n">
        <f aca="false">IF($A93="",0,SUMPRODUCT(((($C$5:$C$64=$A93)+($D$5:$D$64=$A93)+($E$5:$E$64=$A93)+($F$5:$F$64=$A93))&gt;0)*IK$5:IK$64))</f>
        <v>0</v>
      </c>
      <c r="IL93" s="21" t="n">
        <f aca="false">IF($A93="",0,SUMPRODUCT(((($C$5:$C$64=$A93)+($D$5:$D$64=$A93)+($E$5:$E$64=$A93)+($F$5:$F$64=$A93))&gt;0)*IL$5:IL$64))</f>
        <v>0</v>
      </c>
      <c r="IM93" s="21" t="n">
        <f aca="false">IF($A93="",0,SUMPRODUCT(((($C$5:$C$64=$A93)+($D$5:$D$64=$A93)+($E$5:$E$64=$A93)+($F$5:$F$64=$A93))&gt;0)*IM$5:IM$64))</f>
        <v>0</v>
      </c>
      <c r="IN93" s="21" t="n">
        <f aca="false">IF($A93="",0,SUMPRODUCT(((($C$5:$C$64=$A93)+($D$5:$D$64=$A93)+($E$5:$E$64=$A93)+($F$5:$F$64=$A93))&gt;0)*IN$5:IN$64))</f>
        <v>0</v>
      </c>
      <c r="IO93" s="21" t="n">
        <f aca="false">IF($A93="",0,SUMPRODUCT(((($C$5:$C$64=$A93)+($D$5:$D$64=$A93)+($E$5:$E$64=$A93)+($F$5:$F$64=$A93))&gt;0)*IO$5:IO$64))</f>
        <v>0</v>
      </c>
      <c r="IP93" s="21" t="n">
        <f aca="false">IF($A93="",0,SUMPRODUCT(((($C$5:$C$64=$A93)+($D$5:$D$64=$A93)+($E$5:$E$64=$A93)+($F$5:$F$64=$A93))&gt;0)*IP$5:IP$64))</f>
        <v>0</v>
      </c>
      <c r="IQ93" s="21" t="n">
        <f aca="false">IF($A93="",0,SUMPRODUCT(((($C$5:$C$64=$A93)+($D$5:$D$64=$A93)+($E$5:$E$64=$A93)+($F$5:$F$64=$A93))&gt;0)*IQ$5:IQ$64))</f>
        <v>0</v>
      </c>
      <c r="IR93" s="21" t="n">
        <f aca="false">IF($A93="",0,SUMPRODUCT(((($C$5:$C$64=$A93)+($D$5:$D$64=$A93)+($E$5:$E$64=$A93)+($F$5:$F$64=$A93))&gt;0)*IR$5:IR$64))</f>
        <v>0</v>
      </c>
      <c r="IS93" s="21" t="n">
        <f aca="false">IF($A93="",0,SUMPRODUCT(((($C$5:$C$64=$A93)+($D$5:$D$64=$A93)+($E$5:$E$64=$A93)+($F$5:$F$64=$A93))&gt;0)*IS$5:IS$64))</f>
        <v>0</v>
      </c>
      <c r="IT93" s="21" t="n">
        <f aca="false">IF($A93="",0,SUMPRODUCT(((($C$5:$C$64=$A93)+($D$5:$D$64=$A93)+($E$5:$E$64=$A93)+($F$5:$F$64=$A93))&gt;0)*IT$5:IT$64))</f>
        <v>0</v>
      </c>
      <c r="IU93" s="21" t="n">
        <f aca="false">IF($A93="",0,SUMPRODUCT(((($C$5:$C$64=$A93)+($D$5:$D$64=$A93)+($E$5:$E$64=$A93)+($F$5:$F$64=$A93))&gt;0)*IU$5:IU$64))</f>
        <v>0</v>
      </c>
      <c r="IV93" s="21" t="n">
        <f aca="false">IF($A93="",0,SUMPRODUCT(((($C$5:$C$64=$A93)+($D$5:$D$64=$A93)+($E$5:$E$64=$A93)+($F$5:$F$64=$A93))&gt;0)*IV$5:IV$64))</f>
        <v>0</v>
      </c>
      <c r="IW93" s="21" t="n">
        <f aca="false">IF($A93="",0,SUMPRODUCT(((($C$5:$C$64=$A93)+($D$5:$D$64=$A93)+($E$5:$E$64=$A93)+($F$5:$F$64=$A93))&gt;0)*IW$5:IW$64))</f>
        <v>0</v>
      </c>
      <c r="IX93" s="21" t="n">
        <f aca="false">IF($A93="",0,SUMPRODUCT(((($C$5:$C$64=$A93)+($D$5:$D$64=$A93)+($E$5:$E$64=$A93)+($F$5:$F$64=$A93))&gt;0)*IX$5:IX$64))</f>
        <v>0</v>
      </c>
      <c r="IY93" s="21" t="n">
        <f aca="false">IF($A93="",0,SUMPRODUCT(((($C$5:$C$64=$A93)+($D$5:$D$64=$A93)+($E$5:$E$64=$A93)+($F$5:$F$64=$A93))&gt;0)*IY$5:IY$64))</f>
        <v>0</v>
      </c>
      <c r="IZ93" s="21" t="n">
        <f aca="false">IF($A93="",0,SUMPRODUCT(((($C$5:$C$64=$A93)+($D$5:$D$64=$A93)+($E$5:$E$64=$A93)+($F$5:$F$64=$A93))&gt;0)*IZ$5:IZ$64))</f>
        <v>0</v>
      </c>
      <c r="JA93" s="21" t="n">
        <f aca="false">IF($A93="",0,SUMPRODUCT(((($C$5:$C$64=$A93)+($D$5:$D$64=$A93)+($E$5:$E$64=$A93)+($F$5:$F$64=$A93))&gt;0)*JA$5:JA$64))</f>
        <v>0</v>
      </c>
      <c r="JB93" s="21" t="n">
        <f aca="false">IF($A93="",0,SUMPRODUCT(((($C$5:$C$64=$A93)+($D$5:$D$64=$A93)+($E$5:$E$64=$A93)+($F$5:$F$64=$A93))&gt;0)*JB$5:JB$64))</f>
        <v>0</v>
      </c>
      <c r="JC93" s="21" t="n">
        <f aca="false">IF($A93="",0,SUMPRODUCT(((($C$5:$C$64=$A93)+($D$5:$D$64=$A93)+($E$5:$E$64=$A93)+($F$5:$F$64=$A93))&gt;0)*JC$5:JC$64))</f>
        <v>0</v>
      </c>
      <c r="JD93" s="21" t="n">
        <f aca="false">IF($A93="",0,SUMPRODUCT(((($C$5:$C$64=$A93)+($D$5:$D$64=$A93)+($E$5:$E$64=$A93)+($F$5:$F$64=$A93))&gt;0)*JD$5:JD$64))</f>
        <v>0</v>
      </c>
      <c r="JE93" s="21" t="n">
        <f aca="false">IF($A93="",0,SUMPRODUCT(((($C$5:$C$64=$A93)+($D$5:$D$64=$A93)+($E$5:$E$64=$A93)+($F$5:$F$64=$A93))&gt;0)*JE$5:JE$64))</f>
        <v>0</v>
      </c>
      <c r="JF93" s="21" t="n">
        <f aca="false">IF($A93="",0,SUMPRODUCT(((($C$5:$C$64=$A93)+($D$5:$D$64=$A93)+($E$5:$E$64=$A93)+($F$5:$F$64=$A93))&gt;0)*JF$5:JF$64))</f>
        <v>0</v>
      </c>
      <c r="JG93" s="21" t="n">
        <f aca="false">IF($A93="",0,SUMPRODUCT(((($C$5:$C$64=$A93)+($D$5:$D$64=$A93)+($E$5:$E$64=$A93)+($F$5:$F$64=$A93))&gt;0)*JG$5:JG$64))</f>
        <v>0</v>
      </c>
      <c r="JH93" s="21" t="n">
        <f aca="false">IF($A93="",0,SUMPRODUCT(((($C$5:$C$64=$A93)+($D$5:$D$64=$A93)+($E$5:$E$64=$A93)+($F$5:$F$64=$A93))&gt;0)*JH$5:JH$64))</f>
        <v>0</v>
      </c>
      <c r="JI93" s="21" t="n">
        <f aca="false">IF($A93="",0,SUMPRODUCT(((($C$5:$C$64=$A93)+($D$5:$D$64=$A93)+($E$5:$E$64=$A93)+($F$5:$F$64=$A93))&gt;0)*JI$5:JI$64))</f>
        <v>0</v>
      </c>
      <c r="JJ93" s="21" t="n">
        <f aca="false">IF($A93="",0,SUMPRODUCT(((($C$5:$C$64=$A93)+($D$5:$D$64=$A93)+($E$5:$E$64=$A93)+($F$5:$F$64=$A93))&gt;0)*JJ$5:JJ$64))</f>
        <v>0</v>
      </c>
      <c r="JK93" s="21" t="n">
        <f aca="false">IF($A93="",0,SUMPRODUCT(((($C$5:$C$64=$A93)+($D$5:$D$64=$A93)+($E$5:$E$64=$A93)+($F$5:$F$64=$A93))&gt;0)*JK$5:JK$64))</f>
        <v>0</v>
      </c>
      <c r="JL93" s="21" t="n">
        <f aca="false">IF($A93="",0,SUMPRODUCT(((($C$5:$C$64=$A93)+($D$5:$D$64=$A93)+($E$5:$E$64=$A93)+($F$5:$F$64=$A93))&gt;0)*JL$5:JL$64))</f>
        <v>0</v>
      </c>
      <c r="JM93" s="21" t="n">
        <f aca="false">IF($A93="",0,SUMPRODUCT(((($C$5:$C$64=$A93)+($D$5:$D$64=$A93)+($E$5:$E$64=$A93)+($F$5:$F$64=$A93))&gt;0)*JM$5:JM$64))</f>
        <v>0</v>
      </c>
      <c r="JN93" s="21" t="n">
        <f aca="false">IF($A93="",0,SUMPRODUCT(((($C$5:$C$64=$A93)+($D$5:$D$64=$A93)+($E$5:$E$64=$A93)+($F$5:$F$64=$A93))&gt;0)*JN$5:JN$64))</f>
        <v>0</v>
      </c>
      <c r="JO93" s="21" t="n">
        <f aca="false">IF($A93="",0,SUMPRODUCT(((($C$5:$C$64=$A93)+($D$5:$D$64=$A93)+($E$5:$E$64=$A93)+($F$5:$F$64=$A93))&gt;0)*JO$5:JO$64))</f>
        <v>0</v>
      </c>
      <c r="JP93" s="21" t="n">
        <f aca="false">IF($A93="",0,SUMPRODUCT(((($C$5:$C$64=$A93)+($D$5:$D$64=$A93)+($E$5:$E$64=$A93)+($F$5:$F$64=$A93))&gt;0)*JP$5:JP$64))</f>
        <v>0</v>
      </c>
      <c r="JQ93" s="21" t="n">
        <f aca="false">IF($A93="",0,SUMPRODUCT(((($C$5:$C$64=$A93)+($D$5:$D$64=$A93)+($E$5:$E$64=$A93)+($F$5:$F$64=$A93))&gt;0)*JQ$5:JQ$64))</f>
        <v>0</v>
      </c>
      <c r="JR93" s="21" t="n">
        <f aca="false">IF($A93="",0,SUMPRODUCT(((($C$5:$C$64=$A93)+($D$5:$D$64=$A93)+($E$5:$E$64=$A93)+($F$5:$F$64=$A93))&gt;0)*JR$5:JR$64))</f>
        <v>0</v>
      </c>
      <c r="JS93" s="21" t="n">
        <f aca="false">IF($A93="",0,SUMPRODUCT(((($C$5:$C$64=$A93)+($D$5:$D$64=$A93)+($E$5:$E$64=$A93)+($F$5:$F$64=$A93))&gt;0)*JS$5:JS$64))</f>
        <v>0</v>
      </c>
      <c r="JT93" s="21" t="n">
        <f aca="false">IF($A93="",0,SUMPRODUCT(((($C$5:$C$64=$A93)+($D$5:$D$64=$A93)+($E$5:$E$64=$A93)+($F$5:$F$64=$A93))&gt;0)*JT$5:JT$64))</f>
        <v>0</v>
      </c>
      <c r="JU93" s="21" t="n">
        <f aca="false">IF($A93="",0,SUMPRODUCT(((($C$5:$C$64=$A93)+($D$5:$D$64=$A93)+($E$5:$E$64=$A93)+($F$5:$F$64=$A93))&gt;0)*JU$5:JU$64))</f>
        <v>0</v>
      </c>
      <c r="JV93" s="21" t="n">
        <f aca="false">IF($A93="",0,SUMPRODUCT(((($C$5:$C$64=$A93)+($D$5:$D$64=$A93)+($E$5:$E$64=$A93)+($F$5:$F$64=$A93))&gt;0)*JV$5:JV$64))</f>
        <v>0</v>
      </c>
      <c r="JW93" s="21" t="n">
        <f aca="false">IF($A93="",0,SUMPRODUCT(((($C$5:$C$64=$A93)+($D$5:$D$64=$A93)+($E$5:$E$64=$A93)+($F$5:$F$64=$A93))&gt;0)*JW$5:JW$64))</f>
        <v>0</v>
      </c>
      <c r="JX93" s="21" t="n">
        <f aca="false">IF($A93="",0,SUMPRODUCT(((($C$5:$C$64=$A93)+($D$5:$D$64=$A93)+($E$5:$E$64=$A93)+($F$5:$F$64=$A93))&gt;0)*JX$5:JX$64))</f>
        <v>0</v>
      </c>
      <c r="JY93" s="21" t="n">
        <f aca="false">IF($A93="",0,SUMPRODUCT(((($C$5:$C$64=$A93)+($D$5:$D$64=$A93)+($E$5:$E$64=$A93)+($F$5:$F$64=$A93))&gt;0)*JY$5:JY$64))</f>
        <v>0</v>
      </c>
      <c r="JZ93" s="21" t="n">
        <f aca="false">IF($A93="",0,SUMPRODUCT(((($C$5:$C$64=$A93)+($D$5:$D$64=$A93)+($E$5:$E$64=$A93)+($F$5:$F$64=$A93))&gt;0)*JZ$5:JZ$64))</f>
        <v>0</v>
      </c>
      <c r="KA93" s="21" t="n">
        <f aca="false">IF($A93="",0,SUMPRODUCT(((($C$5:$C$64=$A93)+($D$5:$D$64=$A93)+($E$5:$E$64=$A93)+($F$5:$F$64=$A93))&gt;0)*KA$5:KA$64))</f>
        <v>0</v>
      </c>
      <c r="KB93" s="21" t="n">
        <f aca="false">IF($A93="",0,SUMPRODUCT(((($C$5:$C$64=$A93)+($D$5:$D$64=$A93)+($E$5:$E$64=$A93)+($F$5:$F$64=$A93))&gt;0)*KB$5:KB$64))</f>
        <v>0</v>
      </c>
      <c r="KC93" s="21" t="n">
        <f aca="false">IF($A93="",0,SUMPRODUCT(((($C$5:$C$64=$A93)+($D$5:$D$64=$A93)+($E$5:$E$64=$A93)+($F$5:$F$64=$A93))&gt;0)*KC$5:KC$64))</f>
        <v>0</v>
      </c>
      <c r="KD93" s="21" t="n">
        <f aca="false">IF($A93="",0,SUMPRODUCT(((($C$5:$C$64=$A93)+($D$5:$D$64=$A93)+($E$5:$E$64=$A93)+($F$5:$F$64=$A93))&gt;0)*KD$5:KD$64))</f>
        <v>0</v>
      </c>
      <c r="KE93" s="21" t="n">
        <f aca="false">IF($A93="",0,SUMPRODUCT(((($C$5:$C$64=$A93)+($D$5:$D$64=$A93)+($E$5:$E$64=$A93)+($F$5:$F$64=$A93))&gt;0)*KE$5:KE$64))</f>
        <v>0</v>
      </c>
      <c r="KF93" s="21" t="n">
        <f aca="false">IF($A93="",0,SUMPRODUCT(((($C$5:$C$64=$A93)+($D$5:$D$64=$A93)+($E$5:$E$64=$A93)+($F$5:$F$64=$A93))&gt;0)*KF$5:KF$64))</f>
        <v>0</v>
      </c>
      <c r="KG93" s="21" t="n">
        <f aca="false">IF($A93="",0,SUMPRODUCT(((($C$5:$C$64=$A93)+($D$5:$D$64=$A93)+($E$5:$E$64=$A93)+($F$5:$F$64=$A93))&gt;0)*KG$5:KG$64))</f>
        <v>0</v>
      </c>
      <c r="KH93" s="21" t="n">
        <f aca="false">IF($A93="",0,SUMPRODUCT(((($C$5:$C$64=$A93)+($D$5:$D$64=$A93)+($E$5:$E$64=$A93)+($F$5:$F$64=$A93))&gt;0)*KH$5:KH$64))</f>
        <v>0</v>
      </c>
      <c r="KI93" s="21" t="n">
        <f aca="false">IF($A93="",0,SUMPRODUCT(((($C$5:$C$64=$A93)+($D$5:$D$64=$A93)+($E$5:$E$64=$A93)+($F$5:$F$64=$A93))&gt;0)*KI$5:KI$64))</f>
        <v>0</v>
      </c>
      <c r="KJ93" s="21" t="n">
        <f aca="false">IF($A93="",0,SUMPRODUCT(((($C$5:$C$64=$A93)+($D$5:$D$64=$A93)+($E$5:$E$64=$A93)+($F$5:$F$64=$A93))&gt;0)*KJ$5:KJ$64))</f>
        <v>0</v>
      </c>
      <c r="KK93" s="21" t="n">
        <f aca="false">IF($A93="",0,SUMPRODUCT(((($C$5:$C$64=$A93)+($D$5:$D$64=$A93)+($E$5:$E$64=$A93)+($F$5:$F$64=$A93))&gt;0)*KK$5:KK$64))</f>
        <v>0</v>
      </c>
      <c r="KL93" s="21" t="n">
        <f aca="false">IF($A93="",0,SUMPRODUCT(((($C$5:$C$64=$A93)+($D$5:$D$64=$A93)+($E$5:$E$64=$A93)+($F$5:$F$64=$A93))&gt;0)*KL$5:KL$64))</f>
        <v>0</v>
      </c>
      <c r="KM93" s="21" t="n">
        <f aca="false">IF($A93="",0,SUMPRODUCT(((($C$5:$C$64=$A93)+($D$5:$D$64=$A93)+($E$5:$E$64=$A93)+($F$5:$F$64=$A93))&gt;0)*KM$5:KM$64))</f>
        <v>0</v>
      </c>
      <c r="KN93" s="21" t="n">
        <f aca="false">IF($A93="",0,SUMPRODUCT(((($C$5:$C$64=$A93)+($D$5:$D$64=$A93)+($E$5:$E$64=$A93)+($F$5:$F$64=$A93))&gt;0)*KN$5:KN$64))</f>
        <v>0</v>
      </c>
      <c r="KO93" s="21" t="n">
        <f aca="false">IF($A93="",0,SUMPRODUCT(((($C$5:$C$64=$A93)+($D$5:$D$64=$A93)+($E$5:$E$64=$A93)+($F$5:$F$64=$A93))&gt;0)*KO$5:KO$64))</f>
        <v>0</v>
      </c>
      <c r="KP93" s="21" t="n">
        <f aca="false">IF($A93="",0,SUMPRODUCT(((($C$5:$C$64=$A93)+($D$5:$D$64=$A93)+($E$5:$E$64=$A93)+($F$5:$F$64=$A93))&gt;0)*KP$5:KP$64))</f>
        <v>0</v>
      </c>
      <c r="KQ93" s="21" t="n">
        <f aca="false">IF($A93="",0,SUMPRODUCT(((($C$5:$C$64=$A93)+($D$5:$D$64=$A93)+($E$5:$E$64=$A93)+($F$5:$F$64=$A93))&gt;0)*KQ$5:KQ$64))</f>
        <v>0</v>
      </c>
      <c r="KR93" s="21" t="n">
        <f aca="false">IF($A93="",0,SUMPRODUCT(((($C$5:$C$64=$A93)+($D$5:$D$64=$A93)+($E$5:$E$64=$A93)+($F$5:$F$64=$A93))&gt;0)*KR$5:KR$64))</f>
        <v>0</v>
      </c>
      <c r="KS93" s="21" t="n">
        <f aca="false">IF($A93="",0,SUMPRODUCT(((($C$5:$C$64=$A93)+($D$5:$D$64=$A93)+($E$5:$E$64=$A93)+($F$5:$F$64=$A93))&gt;0)*KS$5:KS$64))</f>
        <v>0</v>
      </c>
      <c r="KT93" s="21" t="n">
        <f aca="false">IF($A93="",0,SUMPRODUCT(((($C$5:$C$64=$A93)+($D$5:$D$64=$A93)+($E$5:$E$64=$A93)+($F$5:$F$64=$A93))&gt;0)*KT$5:KT$64))</f>
        <v>0</v>
      </c>
      <c r="KU93" s="21" t="n">
        <f aca="false">IF($A93="",0,SUMPRODUCT(((($C$5:$C$64=$A93)+($D$5:$D$64=$A93)+($E$5:$E$64=$A93)+($F$5:$F$64=$A93))&gt;0)*KU$5:KU$64))</f>
        <v>0</v>
      </c>
      <c r="KV93" s="21" t="n">
        <f aca="false">IF($A93="",0,SUMPRODUCT(((($C$5:$C$64=$A93)+($D$5:$D$64=$A93)+($E$5:$E$64=$A93)+($F$5:$F$64=$A93))&gt;0)*KV$5:KV$64))</f>
        <v>0</v>
      </c>
      <c r="KW93" s="21" t="n">
        <f aca="false">IF($A93="",0,SUMPRODUCT(((($C$5:$C$64=$A93)+($D$5:$D$64=$A93)+($E$5:$E$64=$A93)+($F$5:$F$64=$A93))&gt;0)*KW$5:KW$64))</f>
        <v>0</v>
      </c>
      <c r="KX93" s="21" t="n">
        <f aca="false">IF($A93="",0,SUMPRODUCT(((($C$5:$C$64=$A93)+($D$5:$D$64=$A93)+($E$5:$E$64=$A93)+($F$5:$F$64=$A93))&gt;0)*KX$5:KX$64))</f>
        <v>0</v>
      </c>
      <c r="KY93" s="21" t="n">
        <f aca="false">IF($A93="",0,SUMPRODUCT(((($C$5:$C$64=$A93)+($D$5:$D$64=$A93)+($E$5:$E$64=$A93)+($F$5:$F$64=$A93))&gt;0)*KY$5:KY$64))</f>
        <v>0</v>
      </c>
      <c r="KZ93" s="21" t="n">
        <f aca="false">IF($A93="",0,SUMPRODUCT(((($C$5:$C$64=$A93)+($D$5:$D$64=$A93)+($E$5:$E$64=$A93)+($F$5:$F$64=$A93))&gt;0)*KZ$5:KZ$64))</f>
        <v>0</v>
      </c>
      <c r="LA93" s="21" t="n">
        <f aca="false">IF($A93="",0,SUMPRODUCT(((($C$5:$C$64=$A93)+($D$5:$D$64=$A93)+($E$5:$E$64=$A93)+($F$5:$F$64=$A93))&gt;0)*LA$5:LA$64))</f>
        <v>0</v>
      </c>
      <c r="LB93" s="21" t="n">
        <f aca="false">IF($A93="",0,SUMPRODUCT(((($C$5:$C$64=$A93)+($D$5:$D$64=$A93)+($E$5:$E$64=$A93)+($F$5:$F$64=$A93))&gt;0)*LB$5:LB$64))</f>
        <v>0</v>
      </c>
      <c r="LC93" s="21" t="n">
        <f aca="false">IF($A93="",0,SUMPRODUCT(((($C$5:$C$64=$A93)+($D$5:$D$64=$A93)+($E$5:$E$64=$A93)+($F$5:$F$64=$A93))&gt;0)*LC$5:LC$64))</f>
        <v>0</v>
      </c>
      <c r="LD93" s="21" t="n">
        <f aca="false">IF($A93="",0,SUMPRODUCT(((($C$5:$C$64=$A93)+($D$5:$D$64=$A93)+($E$5:$E$64=$A93)+($F$5:$F$64=$A93))&gt;0)*LD$5:LD$64))</f>
        <v>0</v>
      </c>
      <c r="LE93" s="21" t="n">
        <f aca="false">IF($A93="",0,SUMPRODUCT(((($C$5:$C$64=$A93)+($D$5:$D$64=$A93)+($E$5:$E$64=$A93)+($F$5:$F$64=$A93))&gt;0)*LE$5:LE$64))</f>
        <v>0</v>
      </c>
      <c r="LF93" s="21" t="n">
        <f aca="false">IF($A93="",0,SUMPRODUCT(((($C$5:$C$64=$A93)+($D$5:$D$64=$A93)+($E$5:$E$64=$A93)+($F$5:$F$64=$A93))&gt;0)*LF$5:LF$64))</f>
        <v>0</v>
      </c>
      <c r="LG93" s="21" t="n">
        <f aca="false">IF($A93="",0,SUMPRODUCT(((($C$5:$C$64=$A93)+($D$5:$D$64=$A93)+($E$5:$E$64=$A93)+($F$5:$F$64=$A93))&gt;0)*LG$5:LG$64))</f>
        <v>0</v>
      </c>
      <c r="LH93" s="21" t="n">
        <f aca="false">IF($A93="",0,SUMPRODUCT(((($C$5:$C$64=$A93)+($D$5:$D$64=$A93)+($E$5:$E$64=$A93)+($F$5:$F$64=$A93))&gt;0)*LH$5:LH$64))</f>
        <v>0</v>
      </c>
      <c r="LI93" s="21" t="n">
        <f aca="false">IF($A93="",0,SUMPRODUCT(((($C$5:$C$64=$A93)+($D$5:$D$64=$A93)+($E$5:$E$64=$A93)+($F$5:$F$64=$A93))&gt;0)*LI$5:LI$64))</f>
        <v>0</v>
      </c>
      <c r="LJ93" s="21" t="n">
        <f aca="false">IF($A93="",0,SUMPRODUCT(((($C$5:$C$64=$A93)+($D$5:$D$64=$A93)+($E$5:$E$64=$A93)+($F$5:$F$64=$A93))&gt;0)*LJ$5:LJ$64))</f>
        <v>0</v>
      </c>
      <c r="LK93" s="21" t="n">
        <f aca="false">IF($A93="",0,SUMPRODUCT(((($C$5:$C$64=$A93)+($D$5:$D$64=$A93)+($E$5:$E$64=$A93)+($F$5:$F$64=$A93))&gt;0)*LK$5:LK$64))</f>
        <v>0</v>
      </c>
      <c r="LL93" s="21" t="n">
        <f aca="false">IF($A93="",0,SUMPRODUCT(((($C$5:$C$64=$A93)+($D$5:$D$64=$A93)+($E$5:$E$64=$A93)+($F$5:$F$64=$A93))&gt;0)*LL$5:LL$64))</f>
        <v>0</v>
      </c>
      <c r="LM93" s="21" t="n">
        <f aca="false">IF($A93="",0,SUMPRODUCT(((($C$5:$C$64=$A93)+($D$5:$D$64=$A93)+($E$5:$E$64=$A93)+($F$5:$F$64=$A93))&gt;0)*LM$5:LM$64))</f>
        <v>0</v>
      </c>
      <c r="LN93" s="21" t="n">
        <f aca="false">IF($A93="",0,SUMPRODUCT(((($C$5:$C$64=$A93)+($D$5:$D$64=$A93)+($E$5:$E$64=$A93)+($F$5:$F$64=$A93))&gt;0)*LN$5:LN$64))</f>
        <v>0</v>
      </c>
      <c r="LO93" s="21" t="n">
        <f aca="false">IF($A93="",0,SUMPRODUCT(((($C$5:$C$64=$A93)+($D$5:$D$64=$A93)+($E$5:$E$64=$A93)+($F$5:$F$64=$A93))&gt;0)*LO$5:LO$64))</f>
        <v>0</v>
      </c>
      <c r="LP93" s="21" t="n">
        <f aca="false">IF($A93="",0,SUMPRODUCT(((($C$5:$C$64=$A93)+($D$5:$D$64=$A93)+($E$5:$E$64=$A93)+($F$5:$F$64=$A93))&gt;0)*LP$5:LP$64))</f>
        <v>0</v>
      </c>
      <c r="LQ93" s="21" t="n">
        <f aca="false">IF($A93="",0,SUMPRODUCT(((($C$5:$C$64=$A93)+($D$5:$D$64=$A93)+($E$5:$E$64=$A93)+($F$5:$F$64=$A93))&gt;0)*LQ$5:LQ$64))</f>
        <v>0</v>
      </c>
      <c r="LR93" s="21" t="n">
        <f aca="false">IF($A93="",0,SUMPRODUCT(((($C$5:$C$64=$A93)+($D$5:$D$64=$A93)+($E$5:$E$64=$A93)+($F$5:$F$64=$A93))&gt;0)*LR$5:LR$64))</f>
        <v>0</v>
      </c>
      <c r="LS93" s="21" t="n">
        <f aca="false">IF($A93="",0,SUMPRODUCT(((($C$5:$C$64=$A93)+($D$5:$D$64=$A93)+($E$5:$E$64=$A93)+($F$5:$F$64=$A93))&gt;0)*LS$5:LS$64))</f>
        <v>0</v>
      </c>
      <c r="LT93" s="21" t="n">
        <f aca="false">IF($A93="",0,SUMPRODUCT(((($C$5:$C$64=$A93)+($D$5:$D$64=$A93)+($E$5:$E$64=$A93)+($F$5:$F$64=$A93))&gt;0)*LT$5:LT$64))</f>
        <v>0</v>
      </c>
      <c r="LU93" s="21" t="n">
        <f aca="false">IF($A93="",0,SUMPRODUCT(((($C$5:$C$64=$A93)+($D$5:$D$64=$A93)+($E$5:$E$64=$A93)+($F$5:$F$64=$A93))&gt;0)*LU$5:LU$64))</f>
        <v>0</v>
      </c>
      <c r="LV93" s="21" t="n">
        <f aca="false">IF($A93="",0,SUMPRODUCT(((($C$5:$C$64=$A93)+($D$5:$D$64=$A93)+($E$5:$E$64=$A93)+($F$5:$F$64=$A93))&gt;0)*LV$5:LV$64))</f>
        <v>0</v>
      </c>
      <c r="LW93" s="21" t="n">
        <f aca="false">IF($A93="",0,SUMPRODUCT(((($C$5:$C$64=$A93)+($D$5:$D$64=$A93)+($E$5:$E$64=$A93)+($F$5:$F$64=$A93))&gt;0)*LW$5:LW$64))</f>
        <v>0</v>
      </c>
      <c r="LX93" s="21" t="n">
        <f aca="false">IF($A93="",0,SUMPRODUCT(((($C$5:$C$64=$A93)+($D$5:$D$64=$A93)+($E$5:$E$64=$A93)+($F$5:$F$64=$A93))&gt;0)*LX$5:LX$64))</f>
        <v>0</v>
      </c>
      <c r="LY93" s="21" t="n">
        <f aca="false">IF($A93="",0,SUMPRODUCT(((($C$5:$C$64=$A93)+($D$5:$D$64=$A93)+($E$5:$E$64=$A93)+($F$5:$F$64=$A93))&gt;0)*LY$5:LY$64))</f>
        <v>0</v>
      </c>
      <c r="LZ93" s="21" t="n">
        <f aca="false">IF($A93="",0,SUMPRODUCT(((($C$5:$C$64=$A93)+($D$5:$D$64=$A93)+($E$5:$E$64=$A93)+($F$5:$F$64=$A93))&gt;0)*LZ$5:LZ$64))</f>
        <v>0</v>
      </c>
      <c r="MA93" s="21" t="n">
        <f aca="false">IF($A93="",0,SUMPRODUCT(((($C$5:$C$64=$A93)+($D$5:$D$64=$A93)+($E$5:$E$64=$A93)+($F$5:$F$64=$A93))&gt;0)*MA$5:MA$64))</f>
        <v>0</v>
      </c>
      <c r="MB93" s="21" t="n">
        <f aca="false">IF($A93="",0,SUMPRODUCT(((($C$5:$C$64=$A93)+($D$5:$D$64=$A93)+($E$5:$E$64=$A93)+($F$5:$F$64=$A93))&gt;0)*MB$5:MB$64))</f>
        <v>0</v>
      </c>
      <c r="MC93" s="21" t="n">
        <f aca="false">IF($A93="",0,SUMPRODUCT(((($C$5:$C$64=$A93)+($D$5:$D$64=$A93)+($E$5:$E$64=$A93)+($F$5:$F$64=$A93))&gt;0)*MC$5:MC$64))</f>
        <v>0</v>
      </c>
      <c r="MD93" s="21" t="n">
        <f aca="false">IF($A93="",0,SUMPRODUCT(((($C$5:$C$64=$A93)+($D$5:$D$64=$A93)+($E$5:$E$64=$A93)+($F$5:$F$64=$A93))&gt;0)*MD$5:MD$64))</f>
        <v>0</v>
      </c>
      <c r="ME93" s="21" t="n">
        <f aca="false">IF($A93="",0,SUMPRODUCT(((($C$5:$C$64=$A93)+($D$5:$D$64=$A93)+($E$5:$E$64=$A93)+($F$5:$F$64=$A93))&gt;0)*ME$5:ME$64))</f>
        <v>0</v>
      </c>
      <c r="MF93" s="21" t="n">
        <f aca="false">IF($A93="",0,SUMPRODUCT(((($C$5:$C$64=$A93)+($D$5:$D$64=$A93)+($E$5:$E$64=$A93)+($F$5:$F$64=$A93))&gt;0)*MF$5:MF$64))</f>
        <v>0</v>
      </c>
      <c r="MG93" s="21" t="n">
        <f aca="false">IF($A93="",0,SUMPRODUCT(((($C$5:$C$64=$A93)+($D$5:$D$64=$A93)+($E$5:$E$64=$A93)+($F$5:$F$64=$A93))&gt;0)*MG$5:MG$64))</f>
        <v>0</v>
      </c>
      <c r="MH93" s="21" t="n">
        <f aca="false">IF($A93="",0,SUMPRODUCT(((($C$5:$C$64=$A93)+($D$5:$D$64=$A93)+($E$5:$E$64=$A93)+($F$5:$F$64=$A93))&gt;0)*MH$5:MH$64))</f>
        <v>0</v>
      </c>
      <c r="MI93" s="21" t="n">
        <f aca="false">IF($A93="",0,SUMPRODUCT(((($C$5:$C$64=$A93)+($D$5:$D$64=$A93)+($E$5:$E$64=$A93)+($F$5:$F$64=$A93))&gt;0)*MI$5:MI$64))</f>
        <v>0</v>
      </c>
      <c r="MJ93" s="21" t="n">
        <f aca="false">IF($A93="",0,SUMPRODUCT(((($C$5:$C$64=$A93)+($D$5:$D$64=$A93)+($E$5:$E$64=$A93)+($F$5:$F$64=$A93))&gt;0)*MJ$5:MJ$64))</f>
        <v>0</v>
      </c>
      <c r="MK93" s="21" t="n">
        <f aca="false">IF($A93="",0,SUMPRODUCT(((($C$5:$C$64=$A93)+($D$5:$D$64=$A93)+($E$5:$E$64=$A93)+($F$5:$F$64=$A93))&gt;0)*MK$5:MK$64))</f>
        <v>0</v>
      </c>
      <c r="ML93" s="21" t="n">
        <f aca="false">IF($A93="",0,SUMPRODUCT(((($C$5:$C$64=$A93)+($D$5:$D$64=$A93)+($E$5:$E$64=$A93)+($F$5:$F$64=$A93))&gt;0)*ML$5:ML$64))</f>
        <v>0</v>
      </c>
      <c r="MM93" s="21" t="n">
        <f aca="false">IF($A93="",0,SUMPRODUCT(((($C$5:$C$64=$A93)+($D$5:$D$64=$A93)+($E$5:$E$64=$A93)+($F$5:$F$64=$A93))&gt;0)*MM$5:MM$64))</f>
        <v>0</v>
      </c>
      <c r="MN93" s="21" t="n">
        <f aca="false">IF($A93="",0,SUMPRODUCT(((($C$5:$C$64=$A93)+($D$5:$D$64=$A93)+($E$5:$E$64=$A93)+($F$5:$F$64=$A93))&gt;0)*MN$5:MN$64))</f>
        <v>0</v>
      </c>
      <c r="MO93" s="21" t="n">
        <f aca="false">IF($A93="",0,SUMPRODUCT(((($C$5:$C$64=$A93)+($D$5:$D$64=$A93)+($E$5:$E$64=$A93)+($F$5:$F$64=$A93))&gt;0)*MO$5:MO$64))</f>
        <v>0</v>
      </c>
      <c r="MP93" s="21" t="n">
        <f aca="false">IF($A93="",0,SUMPRODUCT(((($C$5:$C$64=$A93)+($D$5:$D$64=$A93)+($E$5:$E$64=$A93)+($F$5:$F$64=$A93))&gt;0)*MP$5:MP$64))</f>
        <v>0</v>
      </c>
      <c r="MQ93" s="21" t="n">
        <f aca="false">IF($A93="",0,SUMPRODUCT(((($C$5:$C$64=$A93)+($D$5:$D$64=$A93)+($E$5:$E$64=$A93)+($F$5:$F$64=$A93))&gt;0)*MQ$5:MQ$64))</f>
        <v>0</v>
      </c>
      <c r="MR93" s="21" t="n">
        <f aca="false">IF($A93="",0,SUMPRODUCT(((($C$5:$C$64=$A93)+($D$5:$D$64=$A93)+($E$5:$E$64=$A93)+($F$5:$F$64=$A93))&gt;0)*MR$5:MR$64))</f>
        <v>0</v>
      </c>
      <c r="MS93" s="21" t="n">
        <f aca="false">IF($A93="",0,SUMPRODUCT(((($C$5:$C$64=$A93)+($D$5:$D$64=$A93)+($E$5:$E$64=$A93)+($F$5:$F$64=$A93))&gt;0)*MS$5:MS$64))</f>
        <v>0</v>
      </c>
      <c r="MT93" s="21" t="n">
        <f aca="false">IF($A93="",0,SUMPRODUCT(((($C$5:$C$64=$A93)+($D$5:$D$64=$A93)+($E$5:$E$64=$A93)+($F$5:$F$64=$A93))&gt;0)*MT$5:MT$64))</f>
        <v>0</v>
      </c>
      <c r="MU93" s="21" t="n">
        <f aca="false">IF($A93="",0,SUMPRODUCT(((($C$5:$C$64=$A93)+($D$5:$D$64=$A93)+($E$5:$E$64=$A93)+($F$5:$F$64=$A93))&gt;0)*MU$5:MU$64))</f>
        <v>0</v>
      </c>
      <c r="MV93" s="21" t="n">
        <f aca="false">IF($A93="",0,SUMPRODUCT(((($C$5:$C$64=$A93)+($D$5:$D$64=$A93)+($E$5:$E$64=$A93)+($F$5:$F$64=$A93))&gt;0)*MV$5:MV$64))</f>
        <v>0</v>
      </c>
      <c r="MW93" s="21" t="n">
        <f aca="false">IF($A93="",0,SUMPRODUCT(((($C$5:$C$64=$A93)+($D$5:$D$64=$A93)+($E$5:$E$64=$A93)+($F$5:$F$64=$A93))&gt;0)*MW$5:MW$64))</f>
        <v>0</v>
      </c>
      <c r="MX93" s="21" t="n">
        <f aca="false">IF($A93="",0,SUMPRODUCT(((($C$5:$C$64=$A93)+($D$5:$D$64=$A93)+($E$5:$E$64=$A93)+($F$5:$F$64=$A93))&gt;0)*MX$5:MX$64))</f>
        <v>0</v>
      </c>
      <c r="MY93" s="21" t="n">
        <f aca="false">IF($A93="",0,SUMPRODUCT(((($C$5:$C$64=$A93)+($D$5:$D$64=$A93)+($E$5:$E$64=$A93)+($F$5:$F$64=$A93))&gt;0)*MY$5:MY$64))</f>
        <v>0</v>
      </c>
      <c r="MZ93" s="21" t="n">
        <f aca="false">IF($A93="",0,SUMPRODUCT(((($C$5:$C$64=$A93)+($D$5:$D$64=$A93)+($E$5:$E$64=$A93)+($F$5:$F$64=$A93))&gt;0)*MZ$5:MZ$64))</f>
        <v>0</v>
      </c>
      <c r="NA93" s="21" t="n">
        <f aca="false">IF($A93="",0,SUMPRODUCT(((($C$5:$C$64=$A93)+($D$5:$D$64=$A93)+($E$5:$E$64=$A93)+($F$5:$F$64=$A93))&gt;0)*NA$5:NA$64))</f>
        <v>0</v>
      </c>
      <c r="NB93" s="21" t="n">
        <f aca="false">IF($A93="",0,SUMPRODUCT(((($C$5:$C$64=$A93)+($D$5:$D$64=$A93)+($E$5:$E$64=$A93)+($F$5:$F$64=$A93))&gt;0)*NB$5:NB$64))</f>
        <v>0</v>
      </c>
      <c r="NC93" s="21" t="n">
        <f aca="false">IF($A93="",0,SUMPRODUCT(((($C$5:$C$64=$A93)+($D$5:$D$64=$A93)+($E$5:$E$64=$A93)+($F$5:$F$64=$A93))&gt;0)*NC$5:NC$64))</f>
        <v>0</v>
      </c>
      <c r="ND93" s="21" t="n">
        <f aca="false">IF($A93="",0,SUMPRODUCT(((($C$5:$C$64=$A93)+($D$5:$D$64=$A93)+($E$5:$E$64=$A93)+($F$5:$F$64=$A93))&gt;0)*ND$5:ND$64))</f>
        <v>0</v>
      </c>
      <c r="NE93" s="21" t="n">
        <f aca="false">IF($A93="",0,SUMPRODUCT(((($C$5:$C$64=$A93)+($D$5:$D$64=$A93)+($E$5:$E$64=$A93)+($F$5:$F$64=$A93))&gt;0)*NE$5:NE$64))</f>
        <v>0</v>
      </c>
      <c r="NF93" s="21" t="n">
        <f aca="false">IF($A93="",0,SUMPRODUCT(((($C$5:$C$64=$A93)+($D$5:$D$64=$A93)+($E$5:$E$64=$A93)+($F$5:$F$64=$A93))&gt;0)*NF$5:NF$64))</f>
        <v>0</v>
      </c>
      <c r="NG93" s="21" t="n">
        <f aca="false">IF($A93="",0,SUMPRODUCT(((($C$5:$C$64=$A93)+($D$5:$D$64=$A93)+($E$5:$E$64=$A93)+($F$5:$F$64=$A93))&gt;0)*NG$5:NG$64))</f>
        <v>0</v>
      </c>
      <c r="NH93" s="21" t="n">
        <f aca="false">IF($A93="",0,SUMPRODUCT(((($C$5:$C$64=$A93)+($D$5:$D$64=$A93)+($E$5:$E$64=$A93)+($F$5:$F$64=$A93))&gt;0)*NH$5:NH$64))</f>
        <v>0</v>
      </c>
    </row>
    <row r="94" customFormat="false" ht="15" hidden="false" customHeight="false" outlineLevel="0" collapsed="false">
      <c r="A94" s="6" t="str">
        <f aca="false">IF(Einstellungen!E20="","",Einstellungen!E20)</f>
        <v/>
      </c>
      <c r="B94" s="20" t="n">
        <f aca="false">IF(Einstellungen!F20="",999,Einstellungen!F20)</f>
        <v>999</v>
      </c>
      <c r="C94" s="5" t="str">
        <f aca="false">Einstellungen!G20</f>
        <v/>
      </c>
      <c r="D94" s="5"/>
      <c r="E94" s="5"/>
      <c r="F94" s="5"/>
      <c r="G94" s="21" t="n">
        <f aca="false">IF($A94="",0,SUMPRODUCT(((($C$5:$C$64=$A94)+($D$5:$D$64=$A94)+($E$5:$E$64=$A94)+($F$5:$F$64=$A94))&gt;0)*G$5:G$64))</f>
        <v>0</v>
      </c>
      <c r="H94" s="21" t="n">
        <f aca="false">IF($A94="",0,SUMPRODUCT(((($C$5:$C$64=$A94)+($D$5:$D$64=$A94)+($E$5:$E$64=$A94)+($F$5:$F$64=$A94))&gt;0)*H$5:H$64))</f>
        <v>0</v>
      </c>
      <c r="I94" s="21" t="n">
        <f aca="false">IF($A94="",0,SUMPRODUCT(((($C$5:$C$64=$A94)+($D$5:$D$64=$A94)+($E$5:$E$64=$A94)+($F$5:$F$64=$A94))&gt;0)*I$5:I$64))</f>
        <v>0</v>
      </c>
      <c r="J94" s="21" t="n">
        <f aca="false">IF($A94="",0,SUMPRODUCT(((($C$5:$C$64=$A94)+($D$5:$D$64=$A94)+($E$5:$E$64=$A94)+($F$5:$F$64=$A94))&gt;0)*J$5:J$64))</f>
        <v>0</v>
      </c>
      <c r="K94" s="21" t="n">
        <f aca="false">IF($A94="",0,SUMPRODUCT(((($C$5:$C$64=$A94)+($D$5:$D$64=$A94)+($E$5:$E$64=$A94)+($F$5:$F$64=$A94))&gt;0)*K$5:K$64))</f>
        <v>0</v>
      </c>
      <c r="L94" s="21" t="n">
        <f aca="false">IF($A94="",0,SUMPRODUCT(((($C$5:$C$64=$A94)+($D$5:$D$64=$A94)+($E$5:$E$64=$A94)+($F$5:$F$64=$A94))&gt;0)*L$5:L$64))</f>
        <v>0</v>
      </c>
      <c r="M94" s="21" t="n">
        <f aca="false">IF($A94="",0,SUMPRODUCT(((($C$5:$C$64=$A94)+($D$5:$D$64=$A94)+($E$5:$E$64=$A94)+($F$5:$F$64=$A94))&gt;0)*M$5:M$64))</f>
        <v>0</v>
      </c>
      <c r="N94" s="21" t="n">
        <f aca="false">IF($A94="",0,SUMPRODUCT(((($C$5:$C$64=$A94)+($D$5:$D$64=$A94)+($E$5:$E$64=$A94)+($F$5:$F$64=$A94))&gt;0)*N$5:N$64))</f>
        <v>0</v>
      </c>
      <c r="O94" s="21" t="n">
        <f aca="false">IF($A94="",0,SUMPRODUCT(((($C$5:$C$64=$A94)+($D$5:$D$64=$A94)+($E$5:$E$64=$A94)+($F$5:$F$64=$A94))&gt;0)*O$5:O$64))</f>
        <v>0</v>
      </c>
      <c r="P94" s="21" t="n">
        <f aca="false">IF($A94="",0,SUMPRODUCT(((($C$5:$C$64=$A94)+($D$5:$D$64=$A94)+($E$5:$E$64=$A94)+($F$5:$F$64=$A94))&gt;0)*P$5:P$64))</f>
        <v>0</v>
      </c>
      <c r="Q94" s="21" t="n">
        <f aca="false">IF($A94="",0,SUMPRODUCT(((($C$5:$C$64=$A94)+($D$5:$D$64=$A94)+($E$5:$E$64=$A94)+($F$5:$F$64=$A94))&gt;0)*Q$5:Q$64))</f>
        <v>0</v>
      </c>
      <c r="R94" s="21" t="n">
        <f aca="false">IF($A94="",0,SUMPRODUCT(((($C$5:$C$64=$A94)+($D$5:$D$64=$A94)+($E$5:$E$64=$A94)+($F$5:$F$64=$A94))&gt;0)*R$5:R$64))</f>
        <v>0</v>
      </c>
      <c r="S94" s="21" t="n">
        <f aca="false">IF($A94="",0,SUMPRODUCT(((($C$5:$C$64=$A94)+($D$5:$D$64=$A94)+($E$5:$E$64=$A94)+($F$5:$F$64=$A94))&gt;0)*S$5:S$64))</f>
        <v>0</v>
      </c>
      <c r="T94" s="21" t="n">
        <f aca="false">IF($A94="",0,SUMPRODUCT(((($C$5:$C$64=$A94)+($D$5:$D$64=$A94)+($E$5:$E$64=$A94)+($F$5:$F$64=$A94))&gt;0)*T$5:T$64))</f>
        <v>0</v>
      </c>
      <c r="U94" s="21" t="n">
        <f aca="false">IF($A94="",0,SUMPRODUCT(((($C$5:$C$64=$A94)+($D$5:$D$64=$A94)+($E$5:$E$64=$A94)+($F$5:$F$64=$A94))&gt;0)*U$5:U$64))</f>
        <v>0</v>
      </c>
      <c r="V94" s="21" t="n">
        <f aca="false">IF($A94="",0,SUMPRODUCT(((($C$5:$C$64=$A94)+($D$5:$D$64=$A94)+($E$5:$E$64=$A94)+($F$5:$F$64=$A94))&gt;0)*V$5:V$64))</f>
        <v>0</v>
      </c>
      <c r="W94" s="21" t="n">
        <f aca="false">IF($A94="",0,SUMPRODUCT(((($C$5:$C$64=$A94)+($D$5:$D$64=$A94)+($E$5:$E$64=$A94)+($F$5:$F$64=$A94))&gt;0)*W$5:W$64))</f>
        <v>0</v>
      </c>
      <c r="X94" s="21" t="n">
        <f aca="false">IF($A94="",0,SUMPRODUCT(((($C$5:$C$64=$A94)+($D$5:$D$64=$A94)+($E$5:$E$64=$A94)+($F$5:$F$64=$A94))&gt;0)*X$5:X$64))</f>
        <v>0</v>
      </c>
      <c r="Y94" s="21" t="n">
        <f aca="false">IF($A94="",0,SUMPRODUCT(((($C$5:$C$64=$A94)+($D$5:$D$64=$A94)+($E$5:$E$64=$A94)+($F$5:$F$64=$A94))&gt;0)*Y$5:Y$64))</f>
        <v>0</v>
      </c>
      <c r="Z94" s="21" t="n">
        <f aca="false">IF($A94="",0,SUMPRODUCT(((($C$5:$C$64=$A94)+($D$5:$D$64=$A94)+($E$5:$E$64=$A94)+($F$5:$F$64=$A94))&gt;0)*Z$5:Z$64))</f>
        <v>0</v>
      </c>
      <c r="AA94" s="21" t="n">
        <f aca="false">IF($A94="",0,SUMPRODUCT(((($C$5:$C$64=$A94)+($D$5:$D$64=$A94)+($E$5:$E$64=$A94)+($F$5:$F$64=$A94))&gt;0)*AA$5:AA$64))</f>
        <v>0</v>
      </c>
      <c r="AB94" s="21" t="n">
        <f aca="false">IF($A94="",0,SUMPRODUCT(((($C$5:$C$64=$A94)+($D$5:$D$64=$A94)+($E$5:$E$64=$A94)+($F$5:$F$64=$A94))&gt;0)*AB$5:AB$64))</f>
        <v>0</v>
      </c>
      <c r="AC94" s="21" t="n">
        <f aca="false">IF($A94="",0,SUMPRODUCT(((($C$5:$C$64=$A94)+($D$5:$D$64=$A94)+($E$5:$E$64=$A94)+($F$5:$F$64=$A94))&gt;0)*AC$5:AC$64))</f>
        <v>0</v>
      </c>
      <c r="AD94" s="21" t="n">
        <f aca="false">IF($A94="",0,SUMPRODUCT(((($C$5:$C$64=$A94)+($D$5:$D$64=$A94)+($E$5:$E$64=$A94)+($F$5:$F$64=$A94))&gt;0)*AD$5:AD$64))</f>
        <v>0</v>
      </c>
      <c r="AE94" s="21" t="n">
        <f aca="false">IF($A94="",0,SUMPRODUCT(((($C$5:$C$64=$A94)+($D$5:$D$64=$A94)+($E$5:$E$64=$A94)+($F$5:$F$64=$A94))&gt;0)*AE$5:AE$64))</f>
        <v>0</v>
      </c>
      <c r="AF94" s="21" t="n">
        <f aca="false">IF($A94="",0,SUMPRODUCT(((($C$5:$C$64=$A94)+($D$5:$D$64=$A94)+($E$5:$E$64=$A94)+($F$5:$F$64=$A94))&gt;0)*AF$5:AF$64))</f>
        <v>0</v>
      </c>
      <c r="AG94" s="21" t="n">
        <f aca="false">IF($A94="",0,SUMPRODUCT(((($C$5:$C$64=$A94)+($D$5:$D$64=$A94)+($E$5:$E$64=$A94)+($F$5:$F$64=$A94))&gt;0)*AG$5:AG$64))</f>
        <v>0</v>
      </c>
      <c r="AH94" s="21" t="n">
        <f aca="false">IF($A94="",0,SUMPRODUCT(((($C$5:$C$64=$A94)+($D$5:$D$64=$A94)+($E$5:$E$64=$A94)+($F$5:$F$64=$A94))&gt;0)*AH$5:AH$64))</f>
        <v>0</v>
      </c>
      <c r="AI94" s="21" t="n">
        <f aca="false">IF($A94="",0,SUMPRODUCT(((($C$5:$C$64=$A94)+($D$5:$D$64=$A94)+($E$5:$E$64=$A94)+($F$5:$F$64=$A94))&gt;0)*AI$5:AI$64))</f>
        <v>0</v>
      </c>
      <c r="AJ94" s="21" t="n">
        <f aca="false">IF($A94="",0,SUMPRODUCT(((($C$5:$C$64=$A94)+($D$5:$D$64=$A94)+($E$5:$E$64=$A94)+($F$5:$F$64=$A94))&gt;0)*AJ$5:AJ$64))</f>
        <v>0</v>
      </c>
      <c r="AK94" s="21" t="n">
        <f aca="false">IF($A94="",0,SUMPRODUCT(((($C$5:$C$64=$A94)+($D$5:$D$64=$A94)+($E$5:$E$64=$A94)+($F$5:$F$64=$A94))&gt;0)*AK$5:AK$64))</f>
        <v>0</v>
      </c>
      <c r="AL94" s="21" t="n">
        <f aca="false">IF($A94="",0,SUMPRODUCT(((($C$5:$C$64=$A94)+($D$5:$D$64=$A94)+($E$5:$E$64=$A94)+($F$5:$F$64=$A94))&gt;0)*AL$5:AL$64))</f>
        <v>0</v>
      </c>
      <c r="AM94" s="21" t="n">
        <f aca="false">IF($A94="",0,SUMPRODUCT(((($C$5:$C$64=$A94)+($D$5:$D$64=$A94)+($E$5:$E$64=$A94)+($F$5:$F$64=$A94))&gt;0)*AM$5:AM$64))</f>
        <v>0</v>
      </c>
      <c r="AN94" s="21" t="n">
        <f aca="false">IF($A94="",0,SUMPRODUCT(((($C$5:$C$64=$A94)+($D$5:$D$64=$A94)+($E$5:$E$64=$A94)+($F$5:$F$64=$A94))&gt;0)*AN$5:AN$64))</f>
        <v>0</v>
      </c>
      <c r="AO94" s="21" t="n">
        <f aca="false">IF($A94="",0,SUMPRODUCT(((($C$5:$C$64=$A94)+($D$5:$D$64=$A94)+($E$5:$E$64=$A94)+($F$5:$F$64=$A94))&gt;0)*AO$5:AO$64))</f>
        <v>0</v>
      </c>
      <c r="AP94" s="21" t="n">
        <f aca="false">IF($A94="",0,SUMPRODUCT(((($C$5:$C$64=$A94)+($D$5:$D$64=$A94)+($E$5:$E$64=$A94)+($F$5:$F$64=$A94))&gt;0)*AP$5:AP$64))</f>
        <v>0</v>
      </c>
      <c r="AQ94" s="21" t="n">
        <f aca="false">IF($A94="",0,SUMPRODUCT(((($C$5:$C$64=$A94)+($D$5:$D$64=$A94)+($E$5:$E$64=$A94)+($F$5:$F$64=$A94))&gt;0)*AQ$5:AQ$64))</f>
        <v>0</v>
      </c>
      <c r="AR94" s="21" t="n">
        <f aca="false">IF($A94="",0,SUMPRODUCT(((($C$5:$C$64=$A94)+($D$5:$D$64=$A94)+($E$5:$E$64=$A94)+($F$5:$F$64=$A94))&gt;0)*AR$5:AR$64))</f>
        <v>0</v>
      </c>
      <c r="AS94" s="21" t="n">
        <f aca="false">IF($A94="",0,SUMPRODUCT(((($C$5:$C$64=$A94)+($D$5:$D$64=$A94)+($E$5:$E$64=$A94)+($F$5:$F$64=$A94))&gt;0)*AS$5:AS$64))</f>
        <v>0</v>
      </c>
      <c r="AT94" s="21" t="n">
        <f aca="false">IF($A94="",0,SUMPRODUCT(((($C$5:$C$64=$A94)+($D$5:$D$64=$A94)+($E$5:$E$64=$A94)+($F$5:$F$64=$A94))&gt;0)*AT$5:AT$64))</f>
        <v>0</v>
      </c>
      <c r="AU94" s="21" t="n">
        <f aca="false">IF($A94="",0,SUMPRODUCT(((($C$5:$C$64=$A94)+($D$5:$D$64=$A94)+($E$5:$E$64=$A94)+($F$5:$F$64=$A94))&gt;0)*AU$5:AU$64))</f>
        <v>0</v>
      </c>
      <c r="AV94" s="21" t="n">
        <f aca="false">IF($A94="",0,SUMPRODUCT(((($C$5:$C$64=$A94)+($D$5:$D$64=$A94)+($E$5:$E$64=$A94)+($F$5:$F$64=$A94))&gt;0)*AV$5:AV$64))</f>
        <v>0</v>
      </c>
      <c r="AW94" s="21" t="n">
        <f aca="false">IF($A94="",0,SUMPRODUCT(((($C$5:$C$64=$A94)+($D$5:$D$64=$A94)+($E$5:$E$64=$A94)+($F$5:$F$64=$A94))&gt;0)*AW$5:AW$64))</f>
        <v>0</v>
      </c>
      <c r="AX94" s="21" t="n">
        <f aca="false">IF($A94="",0,SUMPRODUCT(((($C$5:$C$64=$A94)+($D$5:$D$64=$A94)+($E$5:$E$64=$A94)+($F$5:$F$64=$A94))&gt;0)*AX$5:AX$64))</f>
        <v>0</v>
      </c>
      <c r="AY94" s="21" t="n">
        <f aca="false">IF($A94="",0,SUMPRODUCT(((($C$5:$C$64=$A94)+($D$5:$D$64=$A94)+($E$5:$E$64=$A94)+($F$5:$F$64=$A94))&gt;0)*AY$5:AY$64))</f>
        <v>0</v>
      </c>
      <c r="AZ94" s="21" t="n">
        <f aca="false">IF($A94="",0,SUMPRODUCT(((($C$5:$C$64=$A94)+($D$5:$D$64=$A94)+($E$5:$E$64=$A94)+($F$5:$F$64=$A94))&gt;0)*AZ$5:AZ$64))</f>
        <v>0</v>
      </c>
      <c r="BA94" s="21" t="n">
        <f aca="false">IF($A94="",0,SUMPRODUCT(((($C$5:$C$64=$A94)+($D$5:$D$64=$A94)+($E$5:$E$64=$A94)+($F$5:$F$64=$A94))&gt;0)*BA$5:BA$64))</f>
        <v>0</v>
      </c>
      <c r="BB94" s="21" t="n">
        <f aca="false">IF($A94="",0,SUMPRODUCT(((($C$5:$C$64=$A94)+($D$5:$D$64=$A94)+($E$5:$E$64=$A94)+($F$5:$F$64=$A94))&gt;0)*BB$5:BB$64))</f>
        <v>0</v>
      </c>
      <c r="BC94" s="21" t="n">
        <f aca="false">IF($A94="",0,SUMPRODUCT(((($C$5:$C$64=$A94)+($D$5:$D$64=$A94)+($E$5:$E$64=$A94)+($F$5:$F$64=$A94))&gt;0)*BC$5:BC$64))</f>
        <v>0</v>
      </c>
      <c r="BD94" s="21" t="n">
        <f aca="false">IF($A94="",0,SUMPRODUCT(((($C$5:$C$64=$A94)+($D$5:$D$64=$A94)+($E$5:$E$64=$A94)+($F$5:$F$64=$A94))&gt;0)*BD$5:BD$64))</f>
        <v>0</v>
      </c>
      <c r="BE94" s="21" t="n">
        <f aca="false">IF($A94="",0,SUMPRODUCT(((($C$5:$C$64=$A94)+($D$5:$D$64=$A94)+($E$5:$E$64=$A94)+($F$5:$F$64=$A94))&gt;0)*BE$5:BE$64))</f>
        <v>0</v>
      </c>
      <c r="BF94" s="21" t="n">
        <f aca="false">IF($A94="",0,SUMPRODUCT(((($C$5:$C$64=$A94)+($D$5:$D$64=$A94)+($E$5:$E$64=$A94)+($F$5:$F$64=$A94))&gt;0)*BF$5:BF$64))</f>
        <v>0</v>
      </c>
      <c r="BG94" s="21" t="n">
        <f aca="false">IF($A94="",0,SUMPRODUCT(((($C$5:$C$64=$A94)+($D$5:$D$64=$A94)+($E$5:$E$64=$A94)+($F$5:$F$64=$A94))&gt;0)*BG$5:BG$64))</f>
        <v>0</v>
      </c>
      <c r="BH94" s="21" t="n">
        <f aca="false">IF($A94="",0,SUMPRODUCT(((($C$5:$C$64=$A94)+($D$5:$D$64=$A94)+($E$5:$E$64=$A94)+($F$5:$F$64=$A94))&gt;0)*BH$5:BH$64))</f>
        <v>0</v>
      </c>
      <c r="BI94" s="21" t="n">
        <f aca="false">IF($A94="",0,SUMPRODUCT(((($C$5:$C$64=$A94)+($D$5:$D$64=$A94)+($E$5:$E$64=$A94)+($F$5:$F$64=$A94))&gt;0)*BI$5:BI$64))</f>
        <v>0</v>
      </c>
      <c r="BJ94" s="21" t="n">
        <f aca="false">IF($A94="",0,SUMPRODUCT(((($C$5:$C$64=$A94)+($D$5:$D$64=$A94)+($E$5:$E$64=$A94)+($F$5:$F$64=$A94))&gt;0)*BJ$5:BJ$64))</f>
        <v>0</v>
      </c>
      <c r="BK94" s="21" t="n">
        <f aca="false">IF($A94="",0,SUMPRODUCT(((($C$5:$C$64=$A94)+($D$5:$D$64=$A94)+($E$5:$E$64=$A94)+($F$5:$F$64=$A94))&gt;0)*BK$5:BK$64))</f>
        <v>0</v>
      </c>
      <c r="BL94" s="21" t="n">
        <f aca="false">IF($A94="",0,SUMPRODUCT(((($C$5:$C$64=$A94)+($D$5:$D$64=$A94)+($E$5:$E$64=$A94)+($F$5:$F$64=$A94))&gt;0)*BL$5:BL$64))</f>
        <v>0</v>
      </c>
      <c r="BM94" s="21" t="n">
        <f aca="false">IF($A94="",0,SUMPRODUCT(((($C$5:$C$64=$A94)+($D$5:$D$64=$A94)+($E$5:$E$64=$A94)+($F$5:$F$64=$A94))&gt;0)*BM$5:BM$64))</f>
        <v>0</v>
      </c>
      <c r="BN94" s="21" t="n">
        <f aca="false">IF($A94="",0,SUMPRODUCT(((($C$5:$C$64=$A94)+($D$5:$D$64=$A94)+($E$5:$E$64=$A94)+($F$5:$F$64=$A94))&gt;0)*BN$5:BN$64))</f>
        <v>0</v>
      </c>
      <c r="BO94" s="21" t="n">
        <f aca="false">IF($A94="",0,SUMPRODUCT(((($C$5:$C$64=$A94)+($D$5:$D$64=$A94)+($E$5:$E$64=$A94)+($F$5:$F$64=$A94))&gt;0)*BO$5:BO$64))</f>
        <v>0</v>
      </c>
      <c r="BP94" s="21" t="n">
        <f aca="false">IF($A94="",0,SUMPRODUCT(((($C$5:$C$64=$A94)+($D$5:$D$64=$A94)+($E$5:$E$64=$A94)+($F$5:$F$64=$A94))&gt;0)*BP$5:BP$64))</f>
        <v>0</v>
      </c>
      <c r="BQ94" s="21" t="n">
        <f aca="false">IF($A94="",0,SUMPRODUCT(((($C$5:$C$64=$A94)+($D$5:$D$64=$A94)+($E$5:$E$64=$A94)+($F$5:$F$64=$A94))&gt;0)*BQ$5:BQ$64))</f>
        <v>0</v>
      </c>
      <c r="BR94" s="21" t="n">
        <f aca="false">IF($A94="",0,SUMPRODUCT(((($C$5:$C$64=$A94)+($D$5:$D$64=$A94)+($E$5:$E$64=$A94)+($F$5:$F$64=$A94))&gt;0)*BR$5:BR$64))</f>
        <v>0</v>
      </c>
      <c r="BS94" s="21" t="n">
        <f aca="false">IF($A94="",0,SUMPRODUCT(((($C$5:$C$64=$A94)+($D$5:$D$64=$A94)+($E$5:$E$64=$A94)+($F$5:$F$64=$A94))&gt;0)*BS$5:BS$64))</f>
        <v>0</v>
      </c>
      <c r="BT94" s="21" t="n">
        <f aca="false">IF($A94="",0,SUMPRODUCT(((($C$5:$C$64=$A94)+($D$5:$D$64=$A94)+($E$5:$E$64=$A94)+($F$5:$F$64=$A94))&gt;0)*BT$5:BT$64))</f>
        <v>0</v>
      </c>
      <c r="BU94" s="21" t="n">
        <f aca="false">IF($A94="",0,SUMPRODUCT(((($C$5:$C$64=$A94)+($D$5:$D$64=$A94)+($E$5:$E$64=$A94)+($F$5:$F$64=$A94))&gt;0)*BU$5:BU$64))</f>
        <v>0</v>
      </c>
      <c r="BV94" s="21" t="n">
        <f aca="false">IF($A94="",0,SUMPRODUCT(((($C$5:$C$64=$A94)+($D$5:$D$64=$A94)+($E$5:$E$64=$A94)+($F$5:$F$64=$A94))&gt;0)*BV$5:BV$64))</f>
        <v>0</v>
      </c>
      <c r="BW94" s="21" t="n">
        <f aca="false">IF($A94="",0,SUMPRODUCT(((($C$5:$C$64=$A94)+($D$5:$D$64=$A94)+($E$5:$E$64=$A94)+($F$5:$F$64=$A94))&gt;0)*BW$5:BW$64))</f>
        <v>0</v>
      </c>
      <c r="BX94" s="21" t="n">
        <f aca="false">IF($A94="",0,SUMPRODUCT(((($C$5:$C$64=$A94)+($D$5:$D$64=$A94)+($E$5:$E$64=$A94)+($F$5:$F$64=$A94))&gt;0)*BX$5:BX$64))</f>
        <v>0</v>
      </c>
      <c r="BY94" s="21" t="n">
        <f aca="false">IF($A94="",0,SUMPRODUCT(((($C$5:$C$64=$A94)+($D$5:$D$64=$A94)+($E$5:$E$64=$A94)+($F$5:$F$64=$A94))&gt;0)*BY$5:BY$64))</f>
        <v>0</v>
      </c>
      <c r="BZ94" s="21" t="n">
        <f aca="false">IF($A94="",0,SUMPRODUCT(((($C$5:$C$64=$A94)+($D$5:$D$64=$A94)+($E$5:$E$64=$A94)+($F$5:$F$64=$A94))&gt;0)*BZ$5:BZ$64))</f>
        <v>0</v>
      </c>
      <c r="CA94" s="21" t="n">
        <f aca="false">IF($A94="",0,SUMPRODUCT(((($C$5:$C$64=$A94)+($D$5:$D$64=$A94)+($E$5:$E$64=$A94)+($F$5:$F$64=$A94))&gt;0)*CA$5:CA$64))</f>
        <v>0</v>
      </c>
      <c r="CB94" s="21" t="n">
        <f aca="false">IF($A94="",0,SUMPRODUCT(((($C$5:$C$64=$A94)+($D$5:$D$64=$A94)+($E$5:$E$64=$A94)+($F$5:$F$64=$A94))&gt;0)*CB$5:CB$64))</f>
        <v>0</v>
      </c>
      <c r="CC94" s="21" t="n">
        <f aca="false">IF($A94="",0,SUMPRODUCT(((($C$5:$C$64=$A94)+($D$5:$D$64=$A94)+($E$5:$E$64=$A94)+($F$5:$F$64=$A94))&gt;0)*CC$5:CC$64))</f>
        <v>0</v>
      </c>
      <c r="CD94" s="21" t="n">
        <f aca="false">IF($A94="",0,SUMPRODUCT(((($C$5:$C$64=$A94)+($D$5:$D$64=$A94)+($E$5:$E$64=$A94)+($F$5:$F$64=$A94))&gt;0)*CD$5:CD$64))</f>
        <v>0</v>
      </c>
      <c r="CE94" s="21" t="n">
        <f aca="false">IF($A94="",0,SUMPRODUCT(((($C$5:$C$64=$A94)+($D$5:$D$64=$A94)+($E$5:$E$64=$A94)+($F$5:$F$64=$A94))&gt;0)*CE$5:CE$64))</f>
        <v>0</v>
      </c>
      <c r="CF94" s="21" t="n">
        <f aca="false">IF($A94="",0,SUMPRODUCT(((($C$5:$C$64=$A94)+($D$5:$D$64=$A94)+($E$5:$E$64=$A94)+($F$5:$F$64=$A94))&gt;0)*CF$5:CF$64))</f>
        <v>0</v>
      </c>
      <c r="CG94" s="21" t="n">
        <f aca="false">IF($A94="",0,SUMPRODUCT(((($C$5:$C$64=$A94)+($D$5:$D$64=$A94)+($E$5:$E$64=$A94)+($F$5:$F$64=$A94))&gt;0)*CG$5:CG$64))</f>
        <v>0</v>
      </c>
      <c r="CH94" s="21" t="n">
        <f aca="false">IF($A94="",0,SUMPRODUCT(((($C$5:$C$64=$A94)+($D$5:$D$64=$A94)+($E$5:$E$64=$A94)+($F$5:$F$64=$A94))&gt;0)*CH$5:CH$64))</f>
        <v>0</v>
      </c>
      <c r="CI94" s="21" t="n">
        <f aca="false">IF($A94="",0,SUMPRODUCT(((($C$5:$C$64=$A94)+($D$5:$D$64=$A94)+($E$5:$E$64=$A94)+($F$5:$F$64=$A94))&gt;0)*CI$5:CI$64))</f>
        <v>0</v>
      </c>
      <c r="CJ94" s="21" t="n">
        <f aca="false">IF($A94="",0,SUMPRODUCT(((($C$5:$C$64=$A94)+($D$5:$D$64=$A94)+($E$5:$E$64=$A94)+($F$5:$F$64=$A94))&gt;0)*CJ$5:CJ$64))</f>
        <v>0</v>
      </c>
      <c r="CK94" s="21" t="n">
        <f aca="false">IF($A94="",0,SUMPRODUCT(((($C$5:$C$64=$A94)+($D$5:$D$64=$A94)+($E$5:$E$64=$A94)+($F$5:$F$64=$A94))&gt;0)*CK$5:CK$64))</f>
        <v>0</v>
      </c>
      <c r="CL94" s="21" t="n">
        <f aca="false">IF($A94="",0,SUMPRODUCT(((($C$5:$C$64=$A94)+($D$5:$D$64=$A94)+($E$5:$E$64=$A94)+($F$5:$F$64=$A94))&gt;0)*CL$5:CL$64))</f>
        <v>0</v>
      </c>
      <c r="CM94" s="21" t="n">
        <f aca="false">IF($A94="",0,SUMPRODUCT(((($C$5:$C$64=$A94)+($D$5:$D$64=$A94)+($E$5:$E$64=$A94)+($F$5:$F$64=$A94))&gt;0)*CM$5:CM$64))</f>
        <v>0</v>
      </c>
      <c r="CN94" s="21" t="n">
        <f aca="false">IF($A94="",0,SUMPRODUCT(((($C$5:$C$64=$A94)+($D$5:$D$64=$A94)+($E$5:$E$64=$A94)+($F$5:$F$64=$A94))&gt;0)*CN$5:CN$64))</f>
        <v>0</v>
      </c>
      <c r="CO94" s="21" t="n">
        <f aca="false">IF($A94="",0,SUMPRODUCT(((($C$5:$C$64=$A94)+($D$5:$D$64=$A94)+($E$5:$E$64=$A94)+($F$5:$F$64=$A94))&gt;0)*CO$5:CO$64))</f>
        <v>0</v>
      </c>
      <c r="CP94" s="21" t="n">
        <f aca="false">IF($A94="",0,SUMPRODUCT(((($C$5:$C$64=$A94)+($D$5:$D$64=$A94)+($E$5:$E$64=$A94)+($F$5:$F$64=$A94))&gt;0)*CP$5:CP$64))</f>
        <v>0</v>
      </c>
      <c r="CQ94" s="21" t="n">
        <f aca="false">IF($A94="",0,SUMPRODUCT(((($C$5:$C$64=$A94)+($D$5:$D$64=$A94)+($E$5:$E$64=$A94)+($F$5:$F$64=$A94))&gt;0)*CQ$5:CQ$64))</f>
        <v>0</v>
      </c>
      <c r="CR94" s="21" t="n">
        <f aca="false">IF($A94="",0,SUMPRODUCT(((($C$5:$C$64=$A94)+($D$5:$D$64=$A94)+($E$5:$E$64=$A94)+($F$5:$F$64=$A94))&gt;0)*CR$5:CR$64))</f>
        <v>0</v>
      </c>
      <c r="CS94" s="21" t="n">
        <f aca="false">IF($A94="",0,SUMPRODUCT(((($C$5:$C$64=$A94)+($D$5:$D$64=$A94)+($E$5:$E$64=$A94)+($F$5:$F$64=$A94))&gt;0)*CS$5:CS$64))</f>
        <v>0</v>
      </c>
      <c r="CT94" s="21" t="n">
        <f aca="false">IF($A94="",0,SUMPRODUCT(((($C$5:$C$64=$A94)+($D$5:$D$64=$A94)+($E$5:$E$64=$A94)+($F$5:$F$64=$A94))&gt;0)*CT$5:CT$64))</f>
        <v>0</v>
      </c>
      <c r="CU94" s="21" t="n">
        <f aca="false">IF($A94="",0,SUMPRODUCT(((($C$5:$C$64=$A94)+($D$5:$D$64=$A94)+($E$5:$E$64=$A94)+($F$5:$F$64=$A94))&gt;0)*CU$5:CU$64))</f>
        <v>0</v>
      </c>
      <c r="CV94" s="21" t="n">
        <f aca="false">IF($A94="",0,SUMPRODUCT(((($C$5:$C$64=$A94)+($D$5:$D$64=$A94)+($E$5:$E$64=$A94)+($F$5:$F$64=$A94))&gt;0)*CV$5:CV$64))</f>
        <v>0</v>
      </c>
      <c r="CW94" s="21" t="n">
        <f aca="false">IF($A94="",0,SUMPRODUCT(((($C$5:$C$64=$A94)+($D$5:$D$64=$A94)+($E$5:$E$64=$A94)+($F$5:$F$64=$A94))&gt;0)*CW$5:CW$64))</f>
        <v>0</v>
      </c>
      <c r="CX94" s="21" t="n">
        <f aca="false">IF($A94="",0,SUMPRODUCT(((($C$5:$C$64=$A94)+($D$5:$D$64=$A94)+($E$5:$E$64=$A94)+($F$5:$F$64=$A94))&gt;0)*CX$5:CX$64))</f>
        <v>0</v>
      </c>
      <c r="CY94" s="21" t="n">
        <f aca="false">IF($A94="",0,SUMPRODUCT(((($C$5:$C$64=$A94)+($D$5:$D$64=$A94)+($E$5:$E$64=$A94)+($F$5:$F$64=$A94))&gt;0)*CY$5:CY$64))</f>
        <v>0</v>
      </c>
      <c r="CZ94" s="21" t="n">
        <f aca="false">IF($A94="",0,SUMPRODUCT(((($C$5:$C$64=$A94)+($D$5:$D$64=$A94)+($E$5:$E$64=$A94)+($F$5:$F$64=$A94))&gt;0)*CZ$5:CZ$64))</f>
        <v>0</v>
      </c>
      <c r="DA94" s="21" t="n">
        <f aca="false">IF($A94="",0,SUMPRODUCT(((($C$5:$C$64=$A94)+($D$5:$D$64=$A94)+($E$5:$E$64=$A94)+($F$5:$F$64=$A94))&gt;0)*DA$5:DA$64))</f>
        <v>0</v>
      </c>
      <c r="DB94" s="21" t="n">
        <f aca="false">IF($A94="",0,SUMPRODUCT(((($C$5:$C$64=$A94)+($D$5:$D$64=$A94)+($E$5:$E$64=$A94)+($F$5:$F$64=$A94))&gt;0)*DB$5:DB$64))</f>
        <v>0</v>
      </c>
      <c r="DC94" s="21" t="n">
        <f aca="false">IF($A94="",0,SUMPRODUCT(((($C$5:$C$64=$A94)+($D$5:$D$64=$A94)+($E$5:$E$64=$A94)+($F$5:$F$64=$A94))&gt;0)*DC$5:DC$64))</f>
        <v>0</v>
      </c>
      <c r="DD94" s="21" t="n">
        <f aca="false">IF($A94="",0,SUMPRODUCT(((($C$5:$C$64=$A94)+($D$5:$D$64=$A94)+($E$5:$E$64=$A94)+($F$5:$F$64=$A94))&gt;0)*DD$5:DD$64))</f>
        <v>0</v>
      </c>
      <c r="DE94" s="21" t="n">
        <f aca="false">IF($A94="",0,SUMPRODUCT(((($C$5:$C$64=$A94)+($D$5:$D$64=$A94)+($E$5:$E$64=$A94)+($F$5:$F$64=$A94))&gt;0)*DE$5:DE$64))</f>
        <v>0</v>
      </c>
      <c r="DF94" s="21" t="n">
        <f aca="false">IF($A94="",0,SUMPRODUCT(((($C$5:$C$64=$A94)+($D$5:$D$64=$A94)+($E$5:$E$64=$A94)+($F$5:$F$64=$A94))&gt;0)*DF$5:DF$64))</f>
        <v>0</v>
      </c>
      <c r="DG94" s="21" t="n">
        <f aca="false">IF($A94="",0,SUMPRODUCT(((($C$5:$C$64=$A94)+($D$5:$D$64=$A94)+($E$5:$E$64=$A94)+($F$5:$F$64=$A94))&gt;0)*DG$5:DG$64))</f>
        <v>0</v>
      </c>
      <c r="DH94" s="21" t="n">
        <f aca="false">IF($A94="",0,SUMPRODUCT(((($C$5:$C$64=$A94)+($D$5:$D$64=$A94)+($E$5:$E$64=$A94)+($F$5:$F$64=$A94))&gt;0)*DH$5:DH$64))</f>
        <v>0</v>
      </c>
      <c r="DI94" s="21" t="n">
        <f aca="false">IF($A94="",0,SUMPRODUCT(((($C$5:$C$64=$A94)+($D$5:$D$64=$A94)+($E$5:$E$64=$A94)+($F$5:$F$64=$A94))&gt;0)*DI$5:DI$64))</f>
        <v>0</v>
      </c>
      <c r="DJ94" s="21" t="n">
        <f aca="false">IF($A94="",0,SUMPRODUCT(((($C$5:$C$64=$A94)+($D$5:$D$64=$A94)+($E$5:$E$64=$A94)+($F$5:$F$64=$A94))&gt;0)*DJ$5:DJ$64))</f>
        <v>0</v>
      </c>
      <c r="DK94" s="21" t="n">
        <f aca="false">IF($A94="",0,SUMPRODUCT(((($C$5:$C$64=$A94)+($D$5:$D$64=$A94)+($E$5:$E$64=$A94)+($F$5:$F$64=$A94))&gt;0)*DK$5:DK$64))</f>
        <v>0</v>
      </c>
      <c r="DL94" s="21" t="n">
        <f aca="false">IF($A94="",0,SUMPRODUCT(((($C$5:$C$64=$A94)+($D$5:$D$64=$A94)+($E$5:$E$64=$A94)+($F$5:$F$64=$A94))&gt;0)*DL$5:DL$64))</f>
        <v>0</v>
      </c>
      <c r="DM94" s="21" t="n">
        <f aca="false">IF($A94="",0,SUMPRODUCT(((($C$5:$C$64=$A94)+($D$5:$D$64=$A94)+($E$5:$E$64=$A94)+($F$5:$F$64=$A94))&gt;0)*DM$5:DM$64))</f>
        <v>0</v>
      </c>
      <c r="DN94" s="21" t="n">
        <f aca="false">IF($A94="",0,SUMPRODUCT(((($C$5:$C$64=$A94)+($D$5:$D$64=$A94)+($E$5:$E$64=$A94)+($F$5:$F$64=$A94))&gt;0)*DN$5:DN$64))</f>
        <v>0</v>
      </c>
      <c r="DO94" s="21" t="n">
        <f aca="false">IF($A94="",0,SUMPRODUCT(((($C$5:$C$64=$A94)+($D$5:$D$64=$A94)+($E$5:$E$64=$A94)+($F$5:$F$64=$A94))&gt;0)*DO$5:DO$64))</f>
        <v>0</v>
      </c>
      <c r="DP94" s="21" t="n">
        <f aca="false">IF($A94="",0,SUMPRODUCT(((($C$5:$C$64=$A94)+($D$5:$D$64=$A94)+($E$5:$E$64=$A94)+($F$5:$F$64=$A94))&gt;0)*DP$5:DP$64))</f>
        <v>0</v>
      </c>
      <c r="DQ94" s="21" t="n">
        <f aca="false">IF($A94="",0,SUMPRODUCT(((($C$5:$C$64=$A94)+($D$5:$D$64=$A94)+($E$5:$E$64=$A94)+($F$5:$F$64=$A94))&gt;0)*DQ$5:DQ$64))</f>
        <v>0</v>
      </c>
      <c r="DR94" s="21" t="n">
        <f aca="false">IF($A94="",0,SUMPRODUCT(((($C$5:$C$64=$A94)+($D$5:$D$64=$A94)+($E$5:$E$64=$A94)+($F$5:$F$64=$A94))&gt;0)*DR$5:DR$64))</f>
        <v>0</v>
      </c>
      <c r="DS94" s="21" t="n">
        <f aca="false">IF($A94="",0,SUMPRODUCT(((($C$5:$C$64=$A94)+($D$5:$D$64=$A94)+($E$5:$E$64=$A94)+($F$5:$F$64=$A94))&gt;0)*DS$5:DS$64))</f>
        <v>0</v>
      </c>
      <c r="DT94" s="21" t="n">
        <f aca="false">IF($A94="",0,SUMPRODUCT(((($C$5:$C$64=$A94)+($D$5:$D$64=$A94)+($E$5:$E$64=$A94)+($F$5:$F$64=$A94))&gt;0)*DT$5:DT$64))</f>
        <v>0</v>
      </c>
      <c r="DU94" s="21" t="n">
        <f aca="false">IF($A94="",0,SUMPRODUCT(((($C$5:$C$64=$A94)+($D$5:$D$64=$A94)+($E$5:$E$64=$A94)+($F$5:$F$64=$A94))&gt;0)*DU$5:DU$64))</f>
        <v>0</v>
      </c>
      <c r="DV94" s="21" t="n">
        <f aca="false">IF($A94="",0,SUMPRODUCT(((($C$5:$C$64=$A94)+($D$5:$D$64=$A94)+($E$5:$E$64=$A94)+($F$5:$F$64=$A94))&gt;0)*DV$5:DV$64))</f>
        <v>0</v>
      </c>
      <c r="DW94" s="21" t="n">
        <f aca="false">IF($A94="",0,SUMPRODUCT(((($C$5:$C$64=$A94)+($D$5:$D$64=$A94)+($E$5:$E$64=$A94)+($F$5:$F$64=$A94))&gt;0)*DW$5:DW$64))</f>
        <v>0</v>
      </c>
      <c r="DX94" s="21" t="n">
        <f aca="false">IF($A94="",0,SUMPRODUCT(((($C$5:$C$64=$A94)+($D$5:$D$64=$A94)+($E$5:$E$64=$A94)+($F$5:$F$64=$A94))&gt;0)*DX$5:DX$64))</f>
        <v>0</v>
      </c>
      <c r="DY94" s="21" t="n">
        <f aca="false">IF($A94="",0,SUMPRODUCT(((($C$5:$C$64=$A94)+($D$5:$D$64=$A94)+($E$5:$E$64=$A94)+($F$5:$F$64=$A94))&gt;0)*DY$5:DY$64))</f>
        <v>0</v>
      </c>
      <c r="DZ94" s="21" t="n">
        <f aca="false">IF($A94="",0,SUMPRODUCT(((($C$5:$C$64=$A94)+($D$5:$D$64=$A94)+($E$5:$E$64=$A94)+($F$5:$F$64=$A94))&gt;0)*DZ$5:DZ$64))</f>
        <v>0</v>
      </c>
      <c r="EA94" s="21" t="n">
        <f aca="false">IF($A94="",0,SUMPRODUCT(((($C$5:$C$64=$A94)+($D$5:$D$64=$A94)+($E$5:$E$64=$A94)+($F$5:$F$64=$A94))&gt;0)*EA$5:EA$64))</f>
        <v>0</v>
      </c>
      <c r="EB94" s="21" t="n">
        <f aca="false">IF($A94="",0,SUMPRODUCT(((($C$5:$C$64=$A94)+($D$5:$D$64=$A94)+($E$5:$E$64=$A94)+($F$5:$F$64=$A94))&gt;0)*EB$5:EB$64))</f>
        <v>0</v>
      </c>
      <c r="EC94" s="21" t="n">
        <f aca="false">IF($A94="",0,SUMPRODUCT(((($C$5:$C$64=$A94)+($D$5:$D$64=$A94)+($E$5:$E$64=$A94)+($F$5:$F$64=$A94))&gt;0)*EC$5:EC$64))</f>
        <v>0</v>
      </c>
      <c r="ED94" s="21" t="n">
        <f aca="false">IF($A94="",0,SUMPRODUCT(((($C$5:$C$64=$A94)+($D$5:$D$64=$A94)+($E$5:$E$64=$A94)+($F$5:$F$64=$A94))&gt;0)*ED$5:ED$64))</f>
        <v>0</v>
      </c>
      <c r="EE94" s="21" t="n">
        <f aca="false">IF($A94="",0,SUMPRODUCT(((($C$5:$C$64=$A94)+($D$5:$D$64=$A94)+($E$5:$E$64=$A94)+($F$5:$F$64=$A94))&gt;0)*EE$5:EE$64))</f>
        <v>0</v>
      </c>
      <c r="EF94" s="21" t="n">
        <f aca="false">IF($A94="",0,SUMPRODUCT(((($C$5:$C$64=$A94)+($D$5:$D$64=$A94)+($E$5:$E$64=$A94)+($F$5:$F$64=$A94))&gt;0)*EF$5:EF$64))</f>
        <v>0</v>
      </c>
      <c r="EG94" s="21" t="n">
        <f aca="false">IF($A94="",0,SUMPRODUCT(((($C$5:$C$64=$A94)+($D$5:$D$64=$A94)+($E$5:$E$64=$A94)+($F$5:$F$64=$A94))&gt;0)*EG$5:EG$64))</f>
        <v>0</v>
      </c>
      <c r="EH94" s="21" t="n">
        <f aca="false">IF($A94="",0,SUMPRODUCT(((($C$5:$C$64=$A94)+($D$5:$D$64=$A94)+($E$5:$E$64=$A94)+($F$5:$F$64=$A94))&gt;0)*EH$5:EH$64))</f>
        <v>0</v>
      </c>
      <c r="EI94" s="21" t="n">
        <f aca="false">IF($A94="",0,SUMPRODUCT(((($C$5:$C$64=$A94)+($D$5:$D$64=$A94)+($E$5:$E$64=$A94)+($F$5:$F$64=$A94))&gt;0)*EI$5:EI$64))</f>
        <v>0</v>
      </c>
      <c r="EJ94" s="21" t="n">
        <f aca="false">IF($A94="",0,SUMPRODUCT(((($C$5:$C$64=$A94)+($D$5:$D$64=$A94)+($E$5:$E$64=$A94)+($F$5:$F$64=$A94))&gt;0)*EJ$5:EJ$64))</f>
        <v>0</v>
      </c>
      <c r="EK94" s="21" t="n">
        <f aca="false">IF($A94="",0,SUMPRODUCT(((($C$5:$C$64=$A94)+($D$5:$D$64=$A94)+($E$5:$E$64=$A94)+($F$5:$F$64=$A94))&gt;0)*EK$5:EK$64))</f>
        <v>0</v>
      </c>
      <c r="EL94" s="21" t="n">
        <f aca="false">IF($A94="",0,SUMPRODUCT(((($C$5:$C$64=$A94)+($D$5:$D$64=$A94)+($E$5:$E$64=$A94)+($F$5:$F$64=$A94))&gt;0)*EL$5:EL$64))</f>
        <v>0</v>
      </c>
      <c r="EM94" s="21" t="n">
        <f aca="false">IF($A94="",0,SUMPRODUCT(((($C$5:$C$64=$A94)+($D$5:$D$64=$A94)+($E$5:$E$64=$A94)+($F$5:$F$64=$A94))&gt;0)*EM$5:EM$64))</f>
        <v>0</v>
      </c>
      <c r="EN94" s="21" t="n">
        <f aca="false">IF($A94="",0,SUMPRODUCT(((($C$5:$C$64=$A94)+($D$5:$D$64=$A94)+($E$5:$E$64=$A94)+($F$5:$F$64=$A94))&gt;0)*EN$5:EN$64))</f>
        <v>0</v>
      </c>
      <c r="EO94" s="21" t="n">
        <f aca="false">IF($A94="",0,SUMPRODUCT(((($C$5:$C$64=$A94)+($D$5:$D$64=$A94)+($E$5:$E$64=$A94)+($F$5:$F$64=$A94))&gt;0)*EO$5:EO$64))</f>
        <v>0</v>
      </c>
      <c r="EP94" s="21" t="n">
        <f aca="false">IF($A94="",0,SUMPRODUCT(((($C$5:$C$64=$A94)+($D$5:$D$64=$A94)+($E$5:$E$64=$A94)+($F$5:$F$64=$A94))&gt;0)*EP$5:EP$64))</f>
        <v>0</v>
      </c>
      <c r="EQ94" s="21" t="n">
        <f aca="false">IF($A94="",0,SUMPRODUCT(((($C$5:$C$64=$A94)+($D$5:$D$64=$A94)+($E$5:$E$64=$A94)+($F$5:$F$64=$A94))&gt;0)*EQ$5:EQ$64))</f>
        <v>0</v>
      </c>
      <c r="ER94" s="21" t="n">
        <f aca="false">IF($A94="",0,SUMPRODUCT(((($C$5:$C$64=$A94)+($D$5:$D$64=$A94)+($E$5:$E$64=$A94)+($F$5:$F$64=$A94))&gt;0)*ER$5:ER$64))</f>
        <v>0</v>
      </c>
      <c r="ES94" s="21" t="n">
        <f aca="false">IF($A94="",0,SUMPRODUCT(((($C$5:$C$64=$A94)+($D$5:$D$64=$A94)+($E$5:$E$64=$A94)+($F$5:$F$64=$A94))&gt;0)*ES$5:ES$64))</f>
        <v>0</v>
      </c>
      <c r="ET94" s="21" t="n">
        <f aca="false">IF($A94="",0,SUMPRODUCT(((($C$5:$C$64=$A94)+($D$5:$D$64=$A94)+($E$5:$E$64=$A94)+($F$5:$F$64=$A94))&gt;0)*ET$5:ET$64))</f>
        <v>0</v>
      </c>
      <c r="EU94" s="21" t="n">
        <f aca="false">IF($A94="",0,SUMPRODUCT(((($C$5:$C$64=$A94)+($D$5:$D$64=$A94)+($E$5:$E$64=$A94)+($F$5:$F$64=$A94))&gt;0)*EU$5:EU$64))</f>
        <v>0</v>
      </c>
      <c r="EV94" s="21" t="n">
        <f aca="false">IF($A94="",0,SUMPRODUCT(((($C$5:$C$64=$A94)+($D$5:$D$64=$A94)+($E$5:$E$64=$A94)+($F$5:$F$64=$A94))&gt;0)*EV$5:EV$64))</f>
        <v>0</v>
      </c>
      <c r="EW94" s="21" t="n">
        <f aca="false">IF($A94="",0,SUMPRODUCT(((($C$5:$C$64=$A94)+($D$5:$D$64=$A94)+($E$5:$E$64=$A94)+($F$5:$F$64=$A94))&gt;0)*EW$5:EW$64))</f>
        <v>0</v>
      </c>
      <c r="EX94" s="21" t="n">
        <f aca="false">IF($A94="",0,SUMPRODUCT(((($C$5:$C$64=$A94)+($D$5:$D$64=$A94)+($E$5:$E$64=$A94)+($F$5:$F$64=$A94))&gt;0)*EX$5:EX$64))</f>
        <v>0</v>
      </c>
      <c r="EY94" s="21" t="n">
        <f aca="false">IF($A94="",0,SUMPRODUCT(((($C$5:$C$64=$A94)+($D$5:$D$64=$A94)+($E$5:$E$64=$A94)+($F$5:$F$64=$A94))&gt;0)*EY$5:EY$64))</f>
        <v>0</v>
      </c>
      <c r="EZ94" s="21" t="n">
        <f aca="false">IF($A94="",0,SUMPRODUCT(((($C$5:$C$64=$A94)+($D$5:$D$64=$A94)+($E$5:$E$64=$A94)+($F$5:$F$64=$A94))&gt;0)*EZ$5:EZ$64))</f>
        <v>0</v>
      </c>
      <c r="FA94" s="21" t="n">
        <f aca="false">IF($A94="",0,SUMPRODUCT(((($C$5:$C$64=$A94)+($D$5:$D$64=$A94)+($E$5:$E$64=$A94)+($F$5:$F$64=$A94))&gt;0)*FA$5:FA$64))</f>
        <v>0</v>
      </c>
      <c r="FB94" s="21" t="n">
        <f aca="false">IF($A94="",0,SUMPRODUCT(((($C$5:$C$64=$A94)+($D$5:$D$64=$A94)+($E$5:$E$64=$A94)+($F$5:$F$64=$A94))&gt;0)*FB$5:FB$64))</f>
        <v>0</v>
      </c>
      <c r="FC94" s="21" t="n">
        <f aca="false">IF($A94="",0,SUMPRODUCT(((($C$5:$C$64=$A94)+($D$5:$D$64=$A94)+($E$5:$E$64=$A94)+($F$5:$F$64=$A94))&gt;0)*FC$5:FC$64))</f>
        <v>0</v>
      </c>
      <c r="FD94" s="21" t="n">
        <f aca="false">IF($A94="",0,SUMPRODUCT(((($C$5:$C$64=$A94)+($D$5:$D$64=$A94)+($E$5:$E$64=$A94)+($F$5:$F$64=$A94))&gt;0)*FD$5:FD$64))</f>
        <v>0</v>
      </c>
      <c r="FE94" s="21" t="n">
        <f aca="false">IF($A94="",0,SUMPRODUCT(((($C$5:$C$64=$A94)+($D$5:$D$64=$A94)+($E$5:$E$64=$A94)+($F$5:$F$64=$A94))&gt;0)*FE$5:FE$64))</f>
        <v>0</v>
      </c>
      <c r="FF94" s="21" t="n">
        <f aca="false">IF($A94="",0,SUMPRODUCT(((($C$5:$C$64=$A94)+($D$5:$D$64=$A94)+($E$5:$E$64=$A94)+($F$5:$F$64=$A94))&gt;0)*FF$5:FF$64))</f>
        <v>0</v>
      </c>
      <c r="FG94" s="21" t="n">
        <f aca="false">IF($A94="",0,SUMPRODUCT(((($C$5:$C$64=$A94)+($D$5:$D$64=$A94)+($E$5:$E$64=$A94)+($F$5:$F$64=$A94))&gt;0)*FG$5:FG$64))</f>
        <v>0</v>
      </c>
      <c r="FH94" s="21" t="n">
        <f aca="false">IF($A94="",0,SUMPRODUCT(((($C$5:$C$64=$A94)+($D$5:$D$64=$A94)+($E$5:$E$64=$A94)+($F$5:$F$64=$A94))&gt;0)*FH$5:FH$64))</f>
        <v>0</v>
      </c>
      <c r="FI94" s="21" t="n">
        <f aca="false">IF($A94="",0,SUMPRODUCT(((($C$5:$C$64=$A94)+($D$5:$D$64=$A94)+($E$5:$E$64=$A94)+($F$5:$F$64=$A94))&gt;0)*FI$5:FI$64))</f>
        <v>0</v>
      </c>
      <c r="FJ94" s="21" t="n">
        <f aca="false">IF($A94="",0,SUMPRODUCT(((($C$5:$C$64=$A94)+($D$5:$D$64=$A94)+($E$5:$E$64=$A94)+($F$5:$F$64=$A94))&gt;0)*FJ$5:FJ$64))</f>
        <v>0</v>
      </c>
      <c r="FK94" s="21" t="n">
        <f aca="false">IF($A94="",0,SUMPRODUCT(((($C$5:$C$64=$A94)+($D$5:$D$64=$A94)+($E$5:$E$64=$A94)+($F$5:$F$64=$A94))&gt;0)*FK$5:FK$64))</f>
        <v>0</v>
      </c>
      <c r="FL94" s="21" t="n">
        <f aca="false">IF($A94="",0,SUMPRODUCT(((($C$5:$C$64=$A94)+($D$5:$D$64=$A94)+($E$5:$E$64=$A94)+($F$5:$F$64=$A94))&gt;0)*FL$5:FL$64))</f>
        <v>0</v>
      </c>
      <c r="FM94" s="21" t="n">
        <f aca="false">IF($A94="",0,SUMPRODUCT(((($C$5:$C$64=$A94)+($D$5:$D$64=$A94)+($E$5:$E$64=$A94)+($F$5:$F$64=$A94))&gt;0)*FM$5:FM$64))</f>
        <v>0</v>
      </c>
      <c r="FN94" s="21" t="n">
        <f aca="false">IF($A94="",0,SUMPRODUCT(((($C$5:$C$64=$A94)+($D$5:$D$64=$A94)+($E$5:$E$64=$A94)+($F$5:$F$64=$A94))&gt;0)*FN$5:FN$64))</f>
        <v>0</v>
      </c>
      <c r="FO94" s="21" t="n">
        <f aca="false">IF($A94="",0,SUMPRODUCT(((($C$5:$C$64=$A94)+($D$5:$D$64=$A94)+($E$5:$E$64=$A94)+($F$5:$F$64=$A94))&gt;0)*FO$5:FO$64))</f>
        <v>0</v>
      </c>
      <c r="FP94" s="21" t="n">
        <f aca="false">IF($A94="",0,SUMPRODUCT(((($C$5:$C$64=$A94)+($D$5:$D$64=$A94)+($E$5:$E$64=$A94)+($F$5:$F$64=$A94))&gt;0)*FP$5:FP$64))</f>
        <v>0</v>
      </c>
      <c r="FQ94" s="21" t="n">
        <f aca="false">IF($A94="",0,SUMPRODUCT(((($C$5:$C$64=$A94)+($D$5:$D$64=$A94)+($E$5:$E$64=$A94)+($F$5:$F$64=$A94))&gt;0)*FQ$5:FQ$64))</f>
        <v>0</v>
      </c>
      <c r="FR94" s="21" t="n">
        <f aca="false">IF($A94="",0,SUMPRODUCT(((($C$5:$C$64=$A94)+($D$5:$D$64=$A94)+($E$5:$E$64=$A94)+($F$5:$F$64=$A94))&gt;0)*FR$5:FR$64))</f>
        <v>0</v>
      </c>
      <c r="FS94" s="21" t="n">
        <f aca="false">IF($A94="",0,SUMPRODUCT(((($C$5:$C$64=$A94)+($D$5:$D$64=$A94)+($E$5:$E$64=$A94)+($F$5:$F$64=$A94))&gt;0)*FS$5:FS$64))</f>
        <v>0</v>
      </c>
      <c r="FT94" s="21" t="n">
        <f aca="false">IF($A94="",0,SUMPRODUCT(((($C$5:$C$64=$A94)+($D$5:$D$64=$A94)+($E$5:$E$64=$A94)+($F$5:$F$64=$A94))&gt;0)*FT$5:FT$64))</f>
        <v>0</v>
      </c>
      <c r="FU94" s="21" t="n">
        <f aca="false">IF($A94="",0,SUMPRODUCT(((($C$5:$C$64=$A94)+($D$5:$D$64=$A94)+($E$5:$E$64=$A94)+($F$5:$F$64=$A94))&gt;0)*FU$5:FU$64))</f>
        <v>0</v>
      </c>
      <c r="FV94" s="21" t="n">
        <f aca="false">IF($A94="",0,SUMPRODUCT(((($C$5:$C$64=$A94)+($D$5:$D$64=$A94)+($E$5:$E$64=$A94)+($F$5:$F$64=$A94))&gt;0)*FV$5:FV$64))</f>
        <v>0</v>
      </c>
      <c r="FW94" s="21" t="n">
        <f aca="false">IF($A94="",0,SUMPRODUCT(((($C$5:$C$64=$A94)+($D$5:$D$64=$A94)+($E$5:$E$64=$A94)+($F$5:$F$64=$A94))&gt;0)*FW$5:FW$64))</f>
        <v>0</v>
      </c>
      <c r="FX94" s="21" t="n">
        <f aca="false">IF($A94="",0,SUMPRODUCT(((($C$5:$C$64=$A94)+($D$5:$D$64=$A94)+($E$5:$E$64=$A94)+($F$5:$F$64=$A94))&gt;0)*FX$5:FX$64))</f>
        <v>0</v>
      </c>
      <c r="FY94" s="21" t="n">
        <f aca="false">IF($A94="",0,SUMPRODUCT(((($C$5:$C$64=$A94)+($D$5:$D$64=$A94)+($E$5:$E$64=$A94)+($F$5:$F$64=$A94))&gt;0)*FY$5:FY$64))</f>
        <v>0</v>
      </c>
      <c r="FZ94" s="21" t="n">
        <f aca="false">IF($A94="",0,SUMPRODUCT(((($C$5:$C$64=$A94)+($D$5:$D$64=$A94)+($E$5:$E$64=$A94)+($F$5:$F$64=$A94))&gt;0)*FZ$5:FZ$64))</f>
        <v>0</v>
      </c>
      <c r="GA94" s="21" t="n">
        <f aca="false">IF($A94="",0,SUMPRODUCT(((($C$5:$C$64=$A94)+($D$5:$D$64=$A94)+($E$5:$E$64=$A94)+($F$5:$F$64=$A94))&gt;0)*GA$5:GA$64))</f>
        <v>0</v>
      </c>
      <c r="GB94" s="21" t="n">
        <f aca="false">IF($A94="",0,SUMPRODUCT(((($C$5:$C$64=$A94)+($D$5:$D$64=$A94)+($E$5:$E$64=$A94)+($F$5:$F$64=$A94))&gt;0)*GB$5:GB$64))</f>
        <v>0</v>
      </c>
      <c r="GC94" s="21" t="n">
        <f aca="false">IF($A94="",0,SUMPRODUCT(((($C$5:$C$64=$A94)+($D$5:$D$64=$A94)+($E$5:$E$64=$A94)+($F$5:$F$64=$A94))&gt;0)*GC$5:GC$64))</f>
        <v>0</v>
      </c>
      <c r="GD94" s="21" t="n">
        <f aca="false">IF($A94="",0,SUMPRODUCT(((($C$5:$C$64=$A94)+($D$5:$D$64=$A94)+($E$5:$E$64=$A94)+($F$5:$F$64=$A94))&gt;0)*GD$5:GD$64))</f>
        <v>0</v>
      </c>
      <c r="GE94" s="21" t="n">
        <f aca="false">IF($A94="",0,SUMPRODUCT(((($C$5:$C$64=$A94)+($D$5:$D$64=$A94)+($E$5:$E$64=$A94)+($F$5:$F$64=$A94))&gt;0)*GE$5:GE$64))</f>
        <v>0</v>
      </c>
      <c r="GF94" s="21" t="n">
        <f aca="false">IF($A94="",0,SUMPRODUCT(((($C$5:$C$64=$A94)+($D$5:$D$64=$A94)+($E$5:$E$64=$A94)+($F$5:$F$64=$A94))&gt;0)*GF$5:GF$64))</f>
        <v>0</v>
      </c>
      <c r="GG94" s="21" t="n">
        <f aca="false">IF($A94="",0,SUMPRODUCT(((($C$5:$C$64=$A94)+($D$5:$D$64=$A94)+($E$5:$E$64=$A94)+($F$5:$F$64=$A94))&gt;0)*GG$5:GG$64))</f>
        <v>0</v>
      </c>
      <c r="GH94" s="21" t="n">
        <f aca="false">IF($A94="",0,SUMPRODUCT(((($C$5:$C$64=$A94)+($D$5:$D$64=$A94)+($E$5:$E$64=$A94)+($F$5:$F$64=$A94))&gt;0)*GH$5:GH$64))</f>
        <v>0</v>
      </c>
      <c r="GI94" s="21" t="n">
        <f aca="false">IF($A94="",0,SUMPRODUCT(((($C$5:$C$64=$A94)+($D$5:$D$64=$A94)+($E$5:$E$64=$A94)+($F$5:$F$64=$A94))&gt;0)*GI$5:GI$64))</f>
        <v>0</v>
      </c>
      <c r="GJ94" s="21" t="n">
        <f aca="false">IF($A94="",0,SUMPRODUCT(((($C$5:$C$64=$A94)+($D$5:$D$64=$A94)+($E$5:$E$64=$A94)+($F$5:$F$64=$A94))&gt;0)*GJ$5:GJ$64))</f>
        <v>0</v>
      </c>
      <c r="GK94" s="21" t="n">
        <f aca="false">IF($A94="",0,SUMPRODUCT(((($C$5:$C$64=$A94)+($D$5:$D$64=$A94)+($E$5:$E$64=$A94)+($F$5:$F$64=$A94))&gt;0)*GK$5:GK$64))</f>
        <v>0</v>
      </c>
      <c r="GL94" s="21" t="n">
        <f aca="false">IF($A94="",0,SUMPRODUCT(((($C$5:$C$64=$A94)+($D$5:$D$64=$A94)+($E$5:$E$64=$A94)+($F$5:$F$64=$A94))&gt;0)*GL$5:GL$64))</f>
        <v>0</v>
      </c>
      <c r="GM94" s="21" t="n">
        <f aca="false">IF($A94="",0,SUMPRODUCT(((($C$5:$C$64=$A94)+($D$5:$D$64=$A94)+($E$5:$E$64=$A94)+($F$5:$F$64=$A94))&gt;0)*GM$5:GM$64))</f>
        <v>0</v>
      </c>
      <c r="GN94" s="21" t="n">
        <f aca="false">IF($A94="",0,SUMPRODUCT(((($C$5:$C$64=$A94)+($D$5:$D$64=$A94)+($E$5:$E$64=$A94)+($F$5:$F$64=$A94))&gt;0)*GN$5:GN$64))</f>
        <v>0</v>
      </c>
      <c r="GO94" s="21" t="n">
        <f aca="false">IF($A94="",0,SUMPRODUCT(((($C$5:$C$64=$A94)+($D$5:$D$64=$A94)+($E$5:$E$64=$A94)+($F$5:$F$64=$A94))&gt;0)*GO$5:GO$64))</f>
        <v>0</v>
      </c>
      <c r="GP94" s="21" t="n">
        <f aca="false">IF($A94="",0,SUMPRODUCT(((($C$5:$C$64=$A94)+($D$5:$D$64=$A94)+($E$5:$E$64=$A94)+($F$5:$F$64=$A94))&gt;0)*GP$5:GP$64))</f>
        <v>0</v>
      </c>
      <c r="GQ94" s="21" t="n">
        <f aca="false">IF($A94="",0,SUMPRODUCT(((($C$5:$C$64=$A94)+($D$5:$D$64=$A94)+($E$5:$E$64=$A94)+($F$5:$F$64=$A94))&gt;0)*GQ$5:GQ$64))</f>
        <v>0</v>
      </c>
      <c r="GR94" s="21" t="n">
        <f aca="false">IF($A94="",0,SUMPRODUCT(((($C$5:$C$64=$A94)+($D$5:$D$64=$A94)+($E$5:$E$64=$A94)+($F$5:$F$64=$A94))&gt;0)*GR$5:GR$64))</f>
        <v>0</v>
      </c>
      <c r="GS94" s="21" t="n">
        <f aca="false">IF($A94="",0,SUMPRODUCT(((($C$5:$C$64=$A94)+($D$5:$D$64=$A94)+($E$5:$E$64=$A94)+($F$5:$F$64=$A94))&gt;0)*GS$5:GS$64))</f>
        <v>0</v>
      </c>
      <c r="GT94" s="21" t="n">
        <f aca="false">IF($A94="",0,SUMPRODUCT(((($C$5:$C$64=$A94)+($D$5:$D$64=$A94)+($E$5:$E$64=$A94)+($F$5:$F$64=$A94))&gt;0)*GT$5:GT$64))</f>
        <v>0</v>
      </c>
      <c r="GU94" s="21" t="n">
        <f aca="false">IF($A94="",0,SUMPRODUCT(((($C$5:$C$64=$A94)+($D$5:$D$64=$A94)+($E$5:$E$64=$A94)+($F$5:$F$64=$A94))&gt;0)*GU$5:GU$64))</f>
        <v>0</v>
      </c>
      <c r="GV94" s="21" t="n">
        <f aca="false">IF($A94="",0,SUMPRODUCT(((($C$5:$C$64=$A94)+($D$5:$D$64=$A94)+($E$5:$E$64=$A94)+($F$5:$F$64=$A94))&gt;0)*GV$5:GV$64))</f>
        <v>0</v>
      </c>
      <c r="GW94" s="21" t="n">
        <f aca="false">IF($A94="",0,SUMPRODUCT(((($C$5:$C$64=$A94)+($D$5:$D$64=$A94)+($E$5:$E$64=$A94)+($F$5:$F$64=$A94))&gt;0)*GW$5:GW$64))</f>
        <v>0</v>
      </c>
      <c r="GX94" s="21" t="n">
        <f aca="false">IF($A94="",0,SUMPRODUCT(((($C$5:$C$64=$A94)+($D$5:$D$64=$A94)+($E$5:$E$64=$A94)+($F$5:$F$64=$A94))&gt;0)*GX$5:GX$64))</f>
        <v>0</v>
      </c>
      <c r="GY94" s="21" t="n">
        <f aca="false">IF($A94="",0,SUMPRODUCT(((($C$5:$C$64=$A94)+($D$5:$D$64=$A94)+($E$5:$E$64=$A94)+($F$5:$F$64=$A94))&gt;0)*GY$5:GY$64))</f>
        <v>0</v>
      </c>
      <c r="GZ94" s="21" t="n">
        <f aca="false">IF($A94="",0,SUMPRODUCT(((($C$5:$C$64=$A94)+($D$5:$D$64=$A94)+($E$5:$E$64=$A94)+($F$5:$F$64=$A94))&gt;0)*GZ$5:GZ$64))</f>
        <v>0</v>
      </c>
      <c r="HA94" s="21" t="n">
        <f aca="false">IF($A94="",0,SUMPRODUCT(((($C$5:$C$64=$A94)+($D$5:$D$64=$A94)+($E$5:$E$64=$A94)+($F$5:$F$64=$A94))&gt;0)*HA$5:HA$64))</f>
        <v>0</v>
      </c>
      <c r="HB94" s="21" t="n">
        <f aca="false">IF($A94="",0,SUMPRODUCT(((($C$5:$C$64=$A94)+($D$5:$D$64=$A94)+($E$5:$E$64=$A94)+($F$5:$F$64=$A94))&gt;0)*HB$5:HB$64))</f>
        <v>0</v>
      </c>
      <c r="HC94" s="21" t="n">
        <f aca="false">IF($A94="",0,SUMPRODUCT(((($C$5:$C$64=$A94)+($D$5:$D$64=$A94)+($E$5:$E$64=$A94)+($F$5:$F$64=$A94))&gt;0)*HC$5:HC$64))</f>
        <v>0</v>
      </c>
      <c r="HD94" s="21" t="n">
        <f aca="false">IF($A94="",0,SUMPRODUCT(((($C$5:$C$64=$A94)+($D$5:$D$64=$A94)+($E$5:$E$64=$A94)+($F$5:$F$64=$A94))&gt;0)*HD$5:HD$64))</f>
        <v>0</v>
      </c>
      <c r="HE94" s="21" t="n">
        <f aca="false">IF($A94="",0,SUMPRODUCT(((($C$5:$C$64=$A94)+($D$5:$D$64=$A94)+($E$5:$E$64=$A94)+($F$5:$F$64=$A94))&gt;0)*HE$5:HE$64))</f>
        <v>0</v>
      </c>
      <c r="HF94" s="21" t="n">
        <f aca="false">IF($A94="",0,SUMPRODUCT(((($C$5:$C$64=$A94)+($D$5:$D$64=$A94)+($E$5:$E$64=$A94)+($F$5:$F$64=$A94))&gt;0)*HF$5:HF$64))</f>
        <v>0</v>
      </c>
      <c r="HG94" s="21" t="n">
        <f aca="false">IF($A94="",0,SUMPRODUCT(((($C$5:$C$64=$A94)+($D$5:$D$64=$A94)+($E$5:$E$64=$A94)+($F$5:$F$64=$A94))&gt;0)*HG$5:HG$64))</f>
        <v>0</v>
      </c>
      <c r="HH94" s="21" t="n">
        <f aca="false">IF($A94="",0,SUMPRODUCT(((($C$5:$C$64=$A94)+($D$5:$D$64=$A94)+($E$5:$E$64=$A94)+($F$5:$F$64=$A94))&gt;0)*HH$5:HH$64))</f>
        <v>0</v>
      </c>
      <c r="HI94" s="21" t="n">
        <f aca="false">IF($A94="",0,SUMPRODUCT(((($C$5:$C$64=$A94)+($D$5:$D$64=$A94)+($E$5:$E$64=$A94)+($F$5:$F$64=$A94))&gt;0)*HI$5:HI$64))</f>
        <v>0</v>
      </c>
      <c r="HJ94" s="21" t="n">
        <f aca="false">IF($A94="",0,SUMPRODUCT(((($C$5:$C$64=$A94)+($D$5:$D$64=$A94)+($E$5:$E$64=$A94)+($F$5:$F$64=$A94))&gt;0)*HJ$5:HJ$64))</f>
        <v>0</v>
      </c>
      <c r="HK94" s="21" t="n">
        <f aca="false">IF($A94="",0,SUMPRODUCT(((($C$5:$C$64=$A94)+($D$5:$D$64=$A94)+($E$5:$E$64=$A94)+($F$5:$F$64=$A94))&gt;0)*HK$5:HK$64))</f>
        <v>0</v>
      </c>
      <c r="HL94" s="21" t="n">
        <f aca="false">IF($A94="",0,SUMPRODUCT(((($C$5:$C$64=$A94)+($D$5:$D$64=$A94)+($E$5:$E$64=$A94)+($F$5:$F$64=$A94))&gt;0)*HL$5:HL$64))</f>
        <v>0</v>
      </c>
      <c r="HM94" s="21" t="n">
        <f aca="false">IF($A94="",0,SUMPRODUCT(((($C$5:$C$64=$A94)+($D$5:$D$64=$A94)+($E$5:$E$64=$A94)+($F$5:$F$64=$A94))&gt;0)*HM$5:HM$64))</f>
        <v>0</v>
      </c>
      <c r="HN94" s="21" t="n">
        <f aca="false">IF($A94="",0,SUMPRODUCT(((($C$5:$C$64=$A94)+($D$5:$D$64=$A94)+($E$5:$E$64=$A94)+($F$5:$F$64=$A94))&gt;0)*HN$5:HN$64))</f>
        <v>0</v>
      </c>
      <c r="HO94" s="21" t="n">
        <f aca="false">IF($A94="",0,SUMPRODUCT(((($C$5:$C$64=$A94)+($D$5:$D$64=$A94)+($E$5:$E$64=$A94)+($F$5:$F$64=$A94))&gt;0)*HO$5:HO$64))</f>
        <v>0</v>
      </c>
      <c r="HP94" s="21" t="n">
        <f aca="false">IF($A94="",0,SUMPRODUCT(((($C$5:$C$64=$A94)+($D$5:$D$64=$A94)+($E$5:$E$64=$A94)+($F$5:$F$64=$A94))&gt;0)*HP$5:HP$64))</f>
        <v>0</v>
      </c>
      <c r="HQ94" s="21" t="n">
        <f aca="false">IF($A94="",0,SUMPRODUCT(((($C$5:$C$64=$A94)+($D$5:$D$64=$A94)+($E$5:$E$64=$A94)+($F$5:$F$64=$A94))&gt;0)*HQ$5:HQ$64))</f>
        <v>0</v>
      </c>
      <c r="HR94" s="21" t="n">
        <f aca="false">IF($A94="",0,SUMPRODUCT(((($C$5:$C$64=$A94)+($D$5:$D$64=$A94)+($E$5:$E$64=$A94)+($F$5:$F$64=$A94))&gt;0)*HR$5:HR$64))</f>
        <v>0</v>
      </c>
      <c r="HS94" s="21" t="n">
        <f aca="false">IF($A94="",0,SUMPRODUCT(((($C$5:$C$64=$A94)+($D$5:$D$64=$A94)+($E$5:$E$64=$A94)+($F$5:$F$64=$A94))&gt;0)*HS$5:HS$64))</f>
        <v>0</v>
      </c>
      <c r="HT94" s="21" t="n">
        <f aca="false">IF($A94="",0,SUMPRODUCT(((($C$5:$C$64=$A94)+($D$5:$D$64=$A94)+($E$5:$E$64=$A94)+($F$5:$F$64=$A94))&gt;0)*HT$5:HT$64))</f>
        <v>0</v>
      </c>
      <c r="HU94" s="21" t="n">
        <f aca="false">IF($A94="",0,SUMPRODUCT(((($C$5:$C$64=$A94)+($D$5:$D$64=$A94)+($E$5:$E$64=$A94)+($F$5:$F$64=$A94))&gt;0)*HU$5:HU$64))</f>
        <v>0</v>
      </c>
      <c r="HV94" s="21" t="n">
        <f aca="false">IF($A94="",0,SUMPRODUCT(((($C$5:$C$64=$A94)+($D$5:$D$64=$A94)+($E$5:$E$64=$A94)+($F$5:$F$64=$A94))&gt;0)*HV$5:HV$64))</f>
        <v>0</v>
      </c>
      <c r="HW94" s="21" t="n">
        <f aca="false">IF($A94="",0,SUMPRODUCT(((($C$5:$C$64=$A94)+($D$5:$D$64=$A94)+($E$5:$E$64=$A94)+($F$5:$F$64=$A94))&gt;0)*HW$5:HW$64))</f>
        <v>0</v>
      </c>
      <c r="HX94" s="21" t="n">
        <f aca="false">IF($A94="",0,SUMPRODUCT(((($C$5:$C$64=$A94)+($D$5:$D$64=$A94)+($E$5:$E$64=$A94)+($F$5:$F$64=$A94))&gt;0)*HX$5:HX$64))</f>
        <v>0</v>
      </c>
      <c r="HY94" s="21" t="n">
        <f aca="false">IF($A94="",0,SUMPRODUCT(((($C$5:$C$64=$A94)+($D$5:$D$64=$A94)+($E$5:$E$64=$A94)+($F$5:$F$64=$A94))&gt;0)*HY$5:HY$64))</f>
        <v>0</v>
      </c>
      <c r="HZ94" s="21" t="n">
        <f aca="false">IF($A94="",0,SUMPRODUCT(((($C$5:$C$64=$A94)+($D$5:$D$64=$A94)+($E$5:$E$64=$A94)+($F$5:$F$64=$A94))&gt;0)*HZ$5:HZ$64))</f>
        <v>0</v>
      </c>
      <c r="IA94" s="21" t="n">
        <f aca="false">IF($A94="",0,SUMPRODUCT(((($C$5:$C$64=$A94)+($D$5:$D$64=$A94)+($E$5:$E$64=$A94)+($F$5:$F$64=$A94))&gt;0)*IA$5:IA$64))</f>
        <v>0</v>
      </c>
      <c r="IB94" s="21" t="n">
        <f aca="false">IF($A94="",0,SUMPRODUCT(((($C$5:$C$64=$A94)+($D$5:$D$64=$A94)+($E$5:$E$64=$A94)+($F$5:$F$64=$A94))&gt;0)*IB$5:IB$64))</f>
        <v>0</v>
      </c>
      <c r="IC94" s="21" t="n">
        <f aca="false">IF($A94="",0,SUMPRODUCT(((($C$5:$C$64=$A94)+($D$5:$D$64=$A94)+($E$5:$E$64=$A94)+($F$5:$F$64=$A94))&gt;0)*IC$5:IC$64))</f>
        <v>0</v>
      </c>
      <c r="ID94" s="21" t="n">
        <f aca="false">IF($A94="",0,SUMPRODUCT(((($C$5:$C$64=$A94)+($D$5:$D$64=$A94)+($E$5:$E$64=$A94)+($F$5:$F$64=$A94))&gt;0)*ID$5:ID$64))</f>
        <v>0</v>
      </c>
      <c r="IE94" s="21" t="n">
        <f aca="false">IF($A94="",0,SUMPRODUCT(((($C$5:$C$64=$A94)+($D$5:$D$64=$A94)+($E$5:$E$64=$A94)+($F$5:$F$64=$A94))&gt;0)*IE$5:IE$64))</f>
        <v>0</v>
      </c>
      <c r="IF94" s="21" t="n">
        <f aca="false">IF($A94="",0,SUMPRODUCT(((($C$5:$C$64=$A94)+($D$5:$D$64=$A94)+($E$5:$E$64=$A94)+($F$5:$F$64=$A94))&gt;0)*IF$5:IF$64))</f>
        <v>0</v>
      </c>
      <c r="IG94" s="21" t="n">
        <f aca="false">IF($A94="",0,SUMPRODUCT(((($C$5:$C$64=$A94)+($D$5:$D$64=$A94)+($E$5:$E$64=$A94)+($F$5:$F$64=$A94))&gt;0)*IG$5:IG$64))</f>
        <v>0</v>
      </c>
      <c r="IH94" s="21" t="n">
        <f aca="false">IF($A94="",0,SUMPRODUCT(((($C$5:$C$64=$A94)+($D$5:$D$64=$A94)+($E$5:$E$64=$A94)+($F$5:$F$64=$A94))&gt;0)*IH$5:IH$64))</f>
        <v>0</v>
      </c>
      <c r="II94" s="21" t="n">
        <f aca="false">IF($A94="",0,SUMPRODUCT(((($C$5:$C$64=$A94)+($D$5:$D$64=$A94)+($E$5:$E$64=$A94)+($F$5:$F$64=$A94))&gt;0)*II$5:II$64))</f>
        <v>0</v>
      </c>
      <c r="IJ94" s="21" t="n">
        <f aca="false">IF($A94="",0,SUMPRODUCT(((($C$5:$C$64=$A94)+($D$5:$D$64=$A94)+($E$5:$E$64=$A94)+($F$5:$F$64=$A94))&gt;0)*IJ$5:IJ$64))</f>
        <v>0</v>
      </c>
      <c r="IK94" s="21" t="n">
        <f aca="false">IF($A94="",0,SUMPRODUCT(((($C$5:$C$64=$A94)+($D$5:$D$64=$A94)+($E$5:$E$64=$A94)+($F$5:$F$64=$A94))&gt;0)*IK$5:IK$64))</f>
        <v>0</v>
      </c>
      <c r="IL94" s="21" t="n">
        <f aca="false">IF($A94="",0,SUMPRODUCT(((($C$5:$C$64=$A94)+($D$5:$D$64=$A94)+($E$5:$E$64=$A94)+($F$5:$F$64=$A94))&gt;0)*IL$5:IL$64))</f>
        <v>0</v>
      </c>
      <c r="IM94" s="21" t="n">
        <f aca="false">IF($A94="",0,SUMPRODUCT(((($C$5:$C$64=$A94)+($D$5:$D$64=$A94)+($E$5:$E$64=$A94)+($F$5:$F$64=$A94))&gt;0)*IM$5:IM$64))</f>
        <v>0</v>
      </c>
      <c r="IN94" s="21" t="n">
        <f aca="false">IF($A94="",0,SUMPRODUCT(((($C$5:$C$64=$A94)+($D$5:$D$64=$A94)+($E$5:$E$64=$A94)+($F$5:$F$64=$A94))&gt;0)*IN$5:IN$64))</f>
        <v>0</v>
      </c>
      <c r="IO94" s="21" t="n">
        <f aca="false">IF($A94="",0,SUMPRODUCT(((($C$5:$C$64=$A94)+($D$5:$D$64=$A94)+($E$5:$E$64=$A94)+($F$5:$F$64=$A94))&gt;0)*IO$5:IO$64))</f>
        <v>0</v>
      </c>
      <c r="IP94" s="21" t="n">
        <f aca="false">IF($A94="",0,SUMPRODUCT(((($C$5:$C$64=$A94)+($D$5:$D$64=$A94)+($E$5:$E$64=$A94)+($F$5:$F$64=$A94))&gt;0)*IP$5:IP$64))</f>
        <v>0</v>
      </c>
      <c r="IQ94" s="21" t="n">
        <f aca="false">IF($A94="",0,SUMPRODUCT(((($C$5:$C$64=$A94)+($D$5:$D$64=$A94)+($E$5:$E$64=$A94)+($F$5:$F$64=$A94))&gt;0)*IQ$5:IQ$64))</f>
        <v>0</v>
      </c>
      <c r="IR94" s="21" t="n">
        <f aca="false">IF($A94="",0,SUMPRODUCT(((($C$5:$C$64=$A94)+($D$5:$D$64=$A94)+($E$5:$E$64=$A94)+($F$5:$F$64=$A94))&gt;0)*IR$5:IR$64))</f>
        <v>0</v>
      </c>
      <c r="IS94" s="21" t="n">
        <f aca="false">IF($A94="",0,SUMPRODUCT(((($C$5:$C$64=$A94)+($D$5:$D$64=$A94)+($E$5:$E$64=$A94)+($F$5:$F$64=$A94))&gt;0)*IS$5:IS$64))</f>
        <v>0</v>
      </c>
      <c r="IT94" s="21" t="n">
        <f aca="false">IF($A94="",0,SUMPRODUCT(((($C$5:$C$64=$A94)+($D$5:$D$64=$A94)+($E$5:$E$64=$A94)+($F$5:$F$64=$A94))&gt;0)*IT$5:IT$64))</f>
        <v>0</v>
      </c>
      <c r="IU94" s="21" t="n">
        <f aca="false">IF($A94="",0,SUMPRODUCT(((($C$5:$C$64=$A94)+($D$5:$D$64=$A94)+($E$5:$E$64=$A94)+($F$5:$F$64=$A94))&gt;0)*IU$5:IU$64))</f>
        <v>0</v>
      </c>
      <c r="IV94" s="21" t="n">
        <f aca="false">IF($A94="",0,SUMPRODUCT(((($C$5:$C$64=$A94)+($D$5:$D$64=$A94)+($E$5:$E$64=$A94)+($F$5:$F$64=$A94))&gt;0)*IV$5:IV$64))</f>
        <v>0</v>
      </c>
      <c r="IW94" s="21" t="n">
        <f aca="false">IF($A94="",0,SUMPRODUCT(((($C$5:$C$64=$A94)+($D$5:$D$64=$A94)+($E$5:$E$64=$A94)+($F$5:$F$64=$A94))&gt;0)*IW$5:IW$64))</f>
        <v>0</v>
      </c>
      <c r="IX94" s="21" t="n">
        <f aca="false">IF($A94="",0,SUMPRODUCT(((($C$5:$C$64=$A94)+($D$5:$D$64=$A94)+($E$5:$E$64=$A94)+($F$5:$F$64=$A94))&gt;0)*IX$5:IX$64))</f>
        <v>0</v>
      </c>
      <c r="IY94" s="21" t="n">
        <f aca="false">IF($A94="",0,SUMPRODUCT(((($C$5:$C$64=$A94)+($D$5:$D$64=$A94)+($E$5:$E$64=$A94)+($F$5:$F$64=$A94))&gt;0)*IY$5:IY$64))</f>
        <v>0</v>
      </c>
      <c r="IZ94" s="21" t="n">
        <f aca="false">IF($A94="",0,SUMPRODUCT(((($C$5:$C$64=$A94)+($D$5:$D$64=$A94)+($E$5:$E$64=$A94)+($F$5:$F$64=$A94))&gt;0)*IZ$5:IZ$64))</f>
        <v>0</v>
      </c>
      <c r="JA94" s="21" t="n">
        <f aca="false">IF($A94="",0,SUMPRODUCT(((($C$5:$C$64=$A94)+($D$5:$D$64=$A94)+($E$5:$E$64=$A94)+($F$5:$F$64=$A94))&gt;0)*JA$5:JA$64))</f>
        <v>0</v>
      </c>
      <c r="JB94" s="21" t="n">
        <f aca="false">IF($A94="",0,SUMPRODUCT(((($C$5:$C$64=$A94)+($D$5:$D$64=$A94)+($E$5:$E$64=$A94)+($F$5:$F$64=$A94))&gt;0)*JB$5:JB$64))</f>
        <v>0</v>
      </c>
      <c r="JC94" s="21" t="n">
        <f aca="false">IF($A94="",0,SUMPRODUCT(((($C$5:$C$64=$A94)+($D$5:$D$64=$A94)+($E$5:$E$64=$A94)+($F$5:$F$64=$A94))&gt;0)*JC$5:JC$64))</f>
        <v>0</v>
      </c>
      <c r="JD94" s="21" t="n">
        <f aca="false">IF($A94="",0,SUMPRODUCT(((($C$5:$C$64=$A94)+($D$5:$D$64=$A94)+($E$5:$E$64=$A94)+($F$5:$F$64=$A94))&gt;0)*JD$5:JD$64))</f>
        <v>0</v>
      </c>
      <c r="JE94" s="21" t="n">
        <f aca="false">IF($A94="",0,SUMPRODUCT(((($C$5:$C$64=$A94)+($D$5:$D$64=$A94)+($E$5:$E$64=$A94)+($F$5:$F$64=$A94))&gt;0)*JE$5:JE$64))</f>
        <v>0</v>
      </c>
      <c r="JF94" s="21" t="n">
        <f aca="false">IF($A94="",0,SUMPRODUCT(((($C$5:$C$64=$A94)+($D$5:$D$64=$A94)+($E$5:$E$64=$A94)+($F$5:$F$64=$A94))&gt;0)*JF$5:JF$64))</f>
        <v>0</v>
      </c>
      <c r="JG94" s="21" t="n">
        <f aca="false">IF($A94="",0,SUMPRODUCT(((($C$5:$C$64=$A94)+($D$5:$D$64=$A94)+($E$5:$E$64=$A94)+($F$5:$F$64=$A94))&gt;0)*JG$5:JG$64))</f>
        <v>0</v>
      </c>
      <c r="JH94" s="21" t="n">
        <f aca="false">IF($A94="",0,SUMPRODUCT(((($C$5:$C$64=$A94)+($D$5:$D$64=$A94)+($E$5:$E$64=$A94)+($F$5:$F$64=$A94))&gt;0)*JH$5:JH$64))</f>
        <v>0</v>
      </c>
      <c r="JI94" s="21" t="n">
        <f aca="false">IF($A94="",0,SUMPRODUCT(((($C$5:$C$64=$A94)+($D$5:$D$64=$A94)+($E$5:$E$64=$A94)+($F$5:$F$64=$A94))&gt;0)*JI$5:JI$64))</f>
        <v>0</v>
      </c>
      <c r="JJ94" s="21" t="n">
        <f aca="false">IF($A94="",0,SUMPRODUCT(((($C$5:$C$64=$A94)+($D$5:$D$64=$A94)+($E$5:$E$64=$A94)+($F$5:$F$64=$A94))&gt;0)*JJ$5:JJ$64))</f>
        <v>0</v>
      </c>
      <c r="JK94" s="21" t="n">
        <f aca="false">IF($A94="",0,SUMPRODUCT(((($C$5:$C$64=$A94)+($D$5:$D$64=$A94)+($E$5:$E$64=$A94)+($F$5:$F$64=$A94))&gt;0)*JK$5:JK$64))</f>
        <v>0</v>
      </c>
      <c r="JL94" s="21" t="n">
        <f aca="false">IF($A94="",0,SUMPRODUCT(((($C$5:$C$64=$A94)+($D$5:$D$64=$A94)+($E$5:$E$64=$A94)+($F$5:$F$64=$A94))&gt;0)*JL$5:JL$64))</f>
        <v>0</v>
      </c>
      <c r="JM94" s="21" t="n">
        <f aca="false">IF($A94="",0,SUMPRODUCT(((($C$5:$C$64=$A94)+($D$5:$D$64=$A94)+($E$5:$E$64=$A94)+($F$5:$F$64=$A94))&gt;0)*JM$5:JM$64))</f>
        <v>0</v>
      </c>
      <c r="JN94" s="21" t="n">
        <f aca="false">IF($A94="",0,SUMPRODUCT(((($C$5:$C$64=$A94)+($D$5:$D$64=$A94)+($E$5:$E$64=$A94)+($F$5:$F$64=$A94))&gt;0)*JN$5:JN$64))</f>
        <v>0</v>
      </c>
      <c r="JO94" s="21" t="n">
        <f aca="false">IF($A94="",0,SUMPRODUCT(((($C$5:$C$64=$A94)+($D$5:$D$64=$A94)+($E$5:$E$64=$A94)+($F$5:$F$64=$A94))&gt;0)*JO$5:JO$64))</f>
        <v>0</v>
      </c>
      <c r="JP94" s="21" t="n">
        <f aca="false">IF($A94="",0,SUMPRODUCT(((($C$5:$C$64=$A94)+($D$5:$D$64=$A94)+($E$5:$E$64=$A94)+($F$5:$F$64=$A94))&gt;0)*JP$5:JP$64))</f>
        <v>0</v>
      </c>
      <c r="JQ94" s="21" t="n">
        <f aca="false">IF($A94="",0,SUMPRODUCT(((($C$5:$C$64=$A94)+($D$5:$D$64=$A94)+($E$5:$E$64=$A94)+($F$5:$F$64=$A94))&gt;0)*JQ$5:JQ$64))</f>
        <v>0</v>
      </c>
      <c r="JR94" s="21" t="n">
        <f aca="false">IF($A94="",0,SUMPRODUCT(((($C$5:$C$64=$A94)+($D$5:$D$64=$A94)+($E$5:$E$64=$A94)+($F$5:$F$64=$A94))&gt;0)*JR$5:JR$64))</f>
        <v>0</v>
      </c>
      <c r="JS94" s="21" t="n">
        <f aca="false">IF($A94="",0,SUMPRODUCT(((($C$5:$C$64=$A94)+($D$5:$D$64=$A94)+($E$5:$E$64=$A94)+($F$5:$F$64=$A94))&gt;0)*JS$5:JS$64))</f>
        <v>0</v>
      </c>
      <c r="JT94" s="21" t="n">
        <f aca="false">IF($A94="",0,SUMPRODUCT(((($C$5:$C$64=$A94)+($D$5:$D$64=$A94)+($E$5:$E$64=$A94)+($F$5:$F$64=$A94))&gt;0)*JT$5:JT$64))</f>
        <v>0</v>
      </c>
      <c r="JU94" s="21" t="n">
        <f aca="false">IF($A94="",0,SUMPRODUCT(((($C$5:$C$64=$A94)+($D$5:$D$64=$A94)+($E$5:$E$64=$A94)+($F$5:$F$64=$A94))&gt;0)*JU$5:JU$64))</f>
        <v>0</v>
      </c>
      <c r="JV94" s="21" t="n">
        <f aca="false">IF($A94="",0,SUMPRODUCT(((($C$5:$C$64=$A94)+($D$5:$D$64=$A94)+($E$5:$E$64=$A94)+($F$5:$F$64=$A94))&gt;0)*JV$5:JV$64))</f>
        <v>0</v>
      </c>
      <c r="JW94" s="21" t="n">
        <f aca="false">IF($A94="",0,SUMPRODUCT(((($C$5:$C$64=$A94)+($D$5:$D$64=$A94)+($E$5:$E$64=$A94)+($F$5:$F$64=$A94))&gt;0)*JW$5:JW$64))</f>
        <v>0</v>
      </c>
      <c r="JX94" s="21" t="n">
        <f aca="false">IF($A94="",0,SUMPRODUCT(((($C$5:$C$64=$A94)+($D$5:$D$64=$A94)+($E$5:$E$64=$A94)+($F$5:$F$64=$A94))&gt;0)*JX$5:JX$64))</f>
        <v>0</v>
      </c>
      <c r="JY94" s="21" t="n">
        <f aca="false">IF($A94="",0,SUMPRODUCT(((($C$5:$C$64=$A94)+($D$5:$D$64=$A94)+($E$5:$E$64=$A94)+($F$5:$F$64=$A94))&gt;0)*JY$5:JY$64))</f>
        <v>0</v>
      </c>
      <c r="JZ94" s="21" t="n">
        <f aca="false">IF($A94="",0,SUMPRODUCT(((($C$5:$C$64=$A94)+($D$5:$D$64=$A94)+($E$5:$E$64=$A94)+($F$5:$F$64=$A94))&gt;0)*JZ$5:JZ$64))</f>
        <v>0</v>
      </c>
      <c r="KA94" s="21" t="n">
        <f aca="false">IF($A94="",0,SUMPRODUCT(((($C$5:$C$64=$A94)+($D$5:$D$64=$A94)+($E$5:$E$64=$A94)+($F$5:$F$64=$A94))&gt;0)*KA$5:KA$64))</f>
        <v>0</v>
      </c>
      <c r="KB94" s="21" t="n">
        <f aca="false">IF($A94="",0,SUMPRODUCT(((($C$5:$C$64=$A94)+($D$5:$D$64=$A94)+($E$5:$E$64=$A94)+($F$5:$F$64=$A94))&gt;0)*KB$5:KB$64))</f>
        <v>0</v>
      </c>
      <c r="KC94" s="21" t="n">
        <f aca="false">IF($A94="",0,SUMPRODUCT(((($C$5:$C$64=$A94)+($D$5:$D$64=$A94)+($E$5:$E$64=$A94)+($F$5:$F$64=$A94))&gt;0)*KC$5:KC$64))</f>
        <v>0</v>
      </c>
      <c r="KD94" s="21" t="n">
        <f aca="false">IF($A94="",0,SUMPRODUCT(((($C$5:$C$64=$A94)+($D$5:$D$64=$A94)+($E$5:$E$64=$A94)+($F$5:$F$64=$A94))&gt;0)*KD$5:KD$64))</f>
        <v>0</v>
      </c>
      <c r="KE94" s="21" t="n">
        <f aca="false">IF($A94="",0,SUMPRODUCT(((($C$5:$C$64=$A94)+($D$5:$D$64=$A94)+($E$5:$E$64=$A94)+($F$5:$F$64=$A94))&gt;0)*KE$5:KE$64))</f>
        <v>0</v>
      </c>
      <c r="KF94" s="21" t="n">
        <f aca="false">IF($A94="",0,SUMPRODUCT(((($C$5:$C$64=$A94)+($D$5:$D$64=$A94)+($E$5:$E$64=$A94)+($F$5:$F$64=$A94))&gt;0)*KF$5:KF$64))</f>
        <v>0</v>
      </c>
      <c r="KG94" s="21" t="n">
        <f aca="false">IF($A94="",0,SUMPRODUCT(((($C$5:$C$64=$A94)+($D$5:$D$64=$A94)+($E$5:$E$64=$A94)+($F$5:$F$64=$A94))&gt;0)*KG$5:KG$64))</f>
        <v>0</v>
      </c>
      <c r="KH94" s="21" t="n">
        <f aca="false">IF($A94="",0,SUMPRODUCT(((($C$5:$C$64=$A94)+($D$5:$D$64=$A94)+($E$5:$E$64=$A94)+($F$5:$F$64=$A94))&gt;0)*KH$5:KH$64))</f>
        <v>0</v>
      </c>
      <c r="KI94" s="21" t="n">
        <f aca="false">IF($A94="",0,SUMPRODUCT(((($C$5:$C$64=$A94)+($D$5:$D$64=$A94)+($E$5:$E$64=$A94)+($F$5:$F$64=$A94))&gt;0)*KI$5:KI$64))</f>
        <v>0</v>
      </c>
      <c r="KJ94" s="21" t="n">
        <f aca="false">IF($A94="",0,SUMPRODUCT(((($C$5:$C$64=$A94)+($D$5:$D$64=$A94)+($E$5:$E$64=$A94)+($F$5:$F$64=$A94))&gt;0)*KJ$5:KJ$64))</f>
        <v>0</v>
      </c>
      <c r="KK94" s="21" t="n">
        <f aca="false">IF($A94="",0,SUMPRODUCT(((($C$5:$C$64=$A94)+($D$5:$D$64=$A94)+($E$5:$E$64=$A94)+($F$5:$F$64=$A94))&gt;0)*KK$5:KK$64))</f>
        <v>0</v>
      </c>
      <c r="KL94" s="21" t="n">
        <f aca="false">IF($A94="",0,SUMPRODUCT(((($C$5:$C$64=$A94)+($D$5:$D$64=$A94)+($E$5:$E$64=$A94)+($F$5:$F$64=$A94))&gt;0)*KL$5:KL$64))</f>
        <v>0</v>
      </c>
      <c r="KM94" s="21" t="n">
        <f aca="false">IF($A94="",0,SUMPRODUCT(((($C$5:$C$64=$A94)+($D$5:$D$64=$A94)+($E$5:$E$64=$A94)+($F$5:$F$64=$A94))&gt;0)*KM$5:KM$64))</f>
        <v>0</v>
      </c>
      <c r="KN94" s="21" t="n">
        <f aca="false">IF($A94="",0,SUMPRODUCT(((($C$5:$C$64=$A94)+($D$5:$D$64=$A94)+($E$5:$E$64=$A94)+($F$5:$F$64=$A94))&gt;0)*KN$5:KN$64))</f>
        <v>0</v>
      </c>
      <c r="KO94" s="21" t="n">
        <f aca="false">IF($A94="",0,SUMPRODUCT(((($C$5:$C$64=$A94)+($D$5:$D$64=$A94)+($E$5:$E$64=$A94)+($F$5:$F$64=$A94))&gt;0)*KO$5:KO$64))</f>
        <v>0</v>
      </c>
      <c r="KP94" s="21" t="n">
        <f aca="false">IF($A94="",0,SUMPRODUCT(((($C$5:$C$64=$A94)+($D$5:$D$64=$A94)+($E$5:$E$64=$A94)+($F$5:$F$64=$A94))&gt;0)*KP$5:KP$64))</f>
        <v>0</v>
      </c>
      <c r="KQ94" s="21" t="n">
        <f aca="false">IF($A94="",0,SUMPRODUCT(((($C$5:$C$64=$A94)+($D$5:$D$64=$A94)+($E$5:$E$64=$A94)+($F$5:$F$64=$A94))&gt;0)*KQ$5:KQ$64))</f>
        <v>0</v>
      </c>
      <c r="KR94" s="21" t="n">
        <f aca="false">IF($A94="",0,SUMPRODUCT(((($C$5:$C$64=$A94)+($D$5:$D$64=$A94)+($E$5:$E$64=$A94)+($F$5:$F$64=$A94))&gt;0)*KR$5:KR$64))</f>
        <v>0</v>
      </c>
      <c r="KS94" s="21" t="n">
        <f aca="false">IF($A94="",0,SUMPRODUCT(((($C$5:$C$64=$A94)+($D$5:$D$64=$A94)+($E$5:$E$64=$A94)+($F$5:$F$64=$A94))&gt;0)*KS$5:KS$64))</f>
        <v>0</v>
      </c>
      <c r="KT94" s="21" t="n">
        <f aca="false">IF($A94="",0,SUMPRODUCT(((($C$5:$C$64=$A94)+($D$5:$D$64=$A94)+($E$5:$E$64=$A94)+($F$5:$F$64=$A94))&gt;0)*KT$5:KT$64))</f>
        <v>0</v>
      </c>
      <c r="KU94" s="21" t="n">
        <f aca="false">IF($A94="",0,SUMPRODUCT(((($C$5:$C$64=$A94)+($D$5:$D$64=$A94)+($E$5:$E$64=$A94)+($F$5:$F$64=$A94))&gt;0)*KU$5:KU$64))</f>
        <v>0</v>
      </c>
      <c r="KV94" s="21" t="n">
        <f aca="false">IF($A94="",0,SUMPRODUCT(((($C$5:$C$64=$A94)+($D$5:$D$64=$A94)+($E$5:$E$64=$A94)+($F$5:$F$64=$A94))&gt;0)*KV$5:KV$64))</f>
        <v>0</v>
      </c>
      <c r="KW94" s="21" t="n">
        <f aca="false">IF($A94="",0,SUMPRODUCT(((($C$5:$C$64=$A94)+($D$5:$D$64=$A94)+($E$5:$E$64=$A94)+($F$5:$F$64=$A94))&gt;0)*KW$5:KW$64))</f>
        <v>0</v>
      </c>
      <c r="KX94" s="21" t="n">
        <f aca="false">IF($A94="",0,SUMPRODUCT(((($C$5:$C$64=$A94)+($D$5:$D$64=$A94)+($E$5:$E$64=$A94)+($F$5:$F$64=$A94))&gt;0)*KX$5:KX$64))</f>
        <v>0</v>
      </c>
      <c r="KY94" s="21" t="n">
        <f aca="false">IF($A94="",0,SUMPRODUCT(((($C$5:$C$64=$A94)+($D$5:$D$64=$A94)+($E$5:$E$64=$A94)+($F$5:$F$64=$A94))&gt;0)*KY$5:KY$64))</f>
        <v>0</v>
      </c>
      <c r="KZ94" s="21" t="n">
        <f aca="false">IF($A94="",0,SUMPRODUCT(((($C$5:$C$64=$A94)+($D$5:$D$64=$A94)+($E$5:$E$64=$A94)+($F$5:$F$64=$A94))&gt;0)*KZ$5:KZ$64))</f>
        <v>0</v>
      </c>
      <c r="LA94" s="21" t="n">
        <f aca="false">IF($A94="",0,SUMPRODUCT(((($C$5:$C$64=$A94)+($D$5:$D$64=$A94)+($E$5:$E$64=$A94)+($F$5:$F$64=$A94))&gt;0)*LA$5:LA$64))</f>
        <v>0</v>
      </c>
      <c r="LB94" s="21" t="n">
        <f aca="false">IF($A94="",0,SUMPRODUCT(((($C$5:$C$64=$A94)+($D$5:$D$64=$A94)+($E$5:$E$64=$A94)+($F$5:$F$64=$A94))&gt;0)*LB$5:LB$64))</f>
        <v>0</v>
      </c>
      <c r="LC94" s="21" t="n">
        <f aca="false">IF($A94="",0,SUMPRODUCT(((($C$5:$C$64=$A94)+($D$5:$D$64=$A94)+($E$5:$E$64=$A94)+($F$5:$F$64=$A94))&gt;0)*LC$5:LC$64))</f>
        <v>0</v>
      </c>
      <c r="LD94" s="21" t="n">
        <f aca="false">IF($A94="",0,SUMPRODUCT(((($C$5:$C$64=$A94)+($D$5:$D$64=$A94)+($E$5:$E$64=$A94)+($F$5:$F$64=$A94))&gt;0)*LD$5:LD$64))</f>
        <v>0</v>
      </c>
      <c r="LE94" s="21" t="n">
        <f aca="false">IF($A94="",0,SUMPRODUCT(((($C$5:$C$64=$A94)+($D$5:$D$64=$A94)+($E$5:$E$64=$A94)+($F$5:$F$64=$A94))&gt;0)*LE$5:LE$64))</f>
        <v>0</v>
      </c>
      <c r="LF94" s="21" t="n">
        <f aca="false">IF($A94="",0,SUMPRODUCT(((($C$5:$C$64=$A94)+($D$5:$D$64=$A94)+($E$5:$E$64=$A94)+($F$5:$F$64=$A94))&gt;0)*LF$5:LF$64))</f>
        <v>0</v>
      </c>
      <c r="LG94" s="21" t="n">
        <f aca="false">IF($A94="",0,SUMPRODUCT(((($C$5:$C$64=$A94)+($D$5:$D$64=$A94)+($E$5:$E$64=$A94)+($F$5:$F$64=$A94))&gt;0)*LG$5:LG$64))</f>
        <v>0</v>
      </c>
      <c r="LH94" s="21" t="n">
        <f aca="false">IF($A94="",0,SUMPRODUCT(((($C$5:$C$64=$A94)+($D$5:$D$64=$A94)+($E$5:$E$64=$A94)+($F$5:$F$64=$A94))&gt;0)*LH$5:LH$64))</f>
        <v>0</v>
      </c>
      <c r="LI94" s="21" t="n">
        <f aca="false">IF($A94="",0,SUMPRODUCT(((($C$5:$C$64=$A94)+($D$5:$D$64=$A94)+($E$5:$E$64=$A94)+($F$5:$F$64=$A94))&gt;0)*LI$5:LI$64))</f>
        <v>0</v>
      </c>
      <c r="LJ94" s="21" t="n">
        <f aca="false">IF($A94="",0,SUMPRODUCT(((($C$5:$C$64=$A94)+($D$5:$D$64=$A94)+($E$5:$E$64=$A94)+($F$5:$F$64=$A94))&gt;0)*LJ$5:LJ$64))</f>
        <v>0</v>
      </c>
      <c r="LK94" s="21" t="n">
        <f aca="false">IF($A94="",0,SUMPRODUCT(((($C$5:$C$64=$A94)+($D$5:$D$64=$A94)+($E$5:$E$64=$A94)+($F$5:$F$64=$A94))&gt;0)*LK$5:LK$64))</f>
        <v>0</v>
      </c>
      <c r="LL94" s="21" t="n">
        <f aca="false">IF($A94="",0,SUMPRODUCT(((($C$5:$C$64=$A94)+($D$5:$D$64=$A94)+($E$5:$E$64=$A94)+($F$5:$F$64=$A94))&gt;0)*LL$5:LL$64))</f>
        <v>0</v>
      </c>
      <c r="LM94" s="21" t="n">
        <f aca="false">IF($A94="",0,SUMPRODUCT(((($C$5:$C$64=$A94)+($D$5:$D$64=$A94)+($E$5:$E$64=$A94)+($F$5:$F$64=$A94))&gt;0)*LM$5:LM$64))</f>
        <v>0</v>
      </c>
      <c r="LN94" s="21" t="n">
        <f aca="false">IF($A94="",0,SUMPRODUCT(((($C$5:$C$64=$A94)+($D$5:$D$64=$A94)+($E$5:$E$64=$A94)+($F$5:$F$64=$A94))&gt;0)*LN$5:LN$64))</f>
        <v>0</v>
      </c>
      <c r="LO94" s="21" t="n">
        <f aca="false">IF($A94="",0,SUMPRODUCT(((($C$5:$C$64=$A94)+($D$5:$D$64=$A94)+($E$5:$E$64=$A94)+($F$5:$F$64=$A94))&gt;0)*LO$5:LO$64))</f>
        <v>0</v>
      </c>
      <c r="LP94" s="21" t="n">
        <f aca="false">IF($A94="",0,SUMPRODUCT(((($C$5:$C$64=$A94)+($D$5:$D$64=$A94)+($E$5:$E$64=$A94)+($F$5:$F$64=$A94))&gt;0)*LP$5:LP$64))</f>
        <v>0</v>
      </c>
      <c r="LQ94" s="21" t="n">
        <f aca="false">IF($A94="",0,SUMPRODUCT(((($C$5:$C$64=$A94)+($D$5:$D$64=$A94)+($E$5:$E$64=$A94)+($F$5:$F$64=$A94))&gt;0)*LQ$5:LQ$64))</f>
        <v>0</v>
      </c>
      <c r="LR94" s="21" t="n">
        <f aca="false">IF($A94="",0,SUMPRODUCT(((($C$5:$C$64=$A94)+($D$5:$D$64=$A94)+($E$5:$E$64=$A94)+($F$5:$F$64=$A94))&gt;0)*LR$5:LR$64))</f>
        <v>0</v>
      </c>
      <c r="LS94" s="21" t="n">
        <f aca="false">IF($A94="",0,SUMPRODUCT(((($C$5:$C$64=$A94)+($D$5:$D$64=$A94)+($E$5:$E$64=$A94)+($F$5:$F$64=$A94))&gt;0)*LS$5:LS$64))</f>
        <v>0</v>
      </c>
      <c r="LT94" s="21" t="n">
        <f aca="false">IF($A94="",0,SUMPRODUCT(((($C$5:$C$64=$A94)+($D$5:$D$64=$A94)+($E$5:$E$64=$A94)+($F$5:$F$64=$A94))&gt;0)*LT$5:LT$64))</f>
        <v>0</v>
      </c>
      <c r="LU94" s="21" t="n">
        <f aca="false">IF($A94="",0,SUMPRODUCT(((($C$5:$C$64=$A94)+($D$5:$D$64=$A94)+($E$5:$E$64=$A94)+($F$5:$F$64=$A94))&gt;0)*LU$5:LU$64))</f>
        <v>0</v>
      </c>
      <c r="LV94" s="21" t="n">
        <f aca="false">IF($A94="",0,SUMPRODUCT(((($C$5:$C$64=$A94)+($D$5:$D$64=$A94)+($E$5:$E$64=$A94)+($F$5:$F$64=$A94))&gt;0)*LV$5:LV$64))</f>
        <v>0</v>
      </c>
      <c r="LW94" s="21" t="n">
        <f aca="false">IF($A94="",0,SUMPRODUCT(((($C$5:$C$64=$A94)+($D$5:$D$64=$A94)+($E$5:$E$64=$A94)+($F$5:$F$64=$A94))&gt;0)*LW$5:LW$64))</f>
        <v>0</v>
      </c>
      <c r="LX94" s="21" t="n">
        <f aca="false">IF($A94="",0,SUMPRODUCT(((($C$5:$C$64=$A94)+($D$5:$D$64=$A94)+($E$5:$E$64=$A94)+($F$5:$F$64=$A94))&gt;0)*LX$5:LX$64))</f>
        <v>0</v>
      </c>
      <c r="LY94" s="21" t="n">
        <f aca="false">IF($A94="",0,SUMPRODUCT(((($C$5:$C$64=$A94)+($D$5:$D$64=$A94)+($E$5:$E$64=$A94)+($F$5:$F$64=$A94))&gt;0)*LY$5:LY$64))</f>
        <v>0</v>
      </c>
      <c r="LZ94" s="21" t="n">
        <f aca="false">IF($A94="",0,SUMPRODUCT(((($C$5:$C$64=$A94)+($D$5:$D$64=$A94)+($E$5:$E$64=$A94)+($F$5:$F$64=$A94))&gt;0)*LZ$5:LZ$64))</f>
        <v>0</v>
      </c>
      <c r="MA94" s="21" t="n">
        <f aca="false">IF($A94="",0,SUMPRODUCT(((($C$5:$C$64=$A94)+($D$5:$D$64=$A94)+($E$5:$E$64=$A94)+($F$5:$F$64=$A94))&gt;0)*MA$5:MA$64))</f>
        <v>0</v>
      </c>
      <c r="MB94" s="21" t="n">
        <f aca="false">IF($A94="",0,SUMPRODUCT(((($C$5:$C$64=$A94)+($D$5:$D$64=$A94)+($E$5:$E$64=$A94)+($F$5:$F$64=$A94))&gt;0)*MB$5:MB$64))</f>
        <v>0</v>
      </c>
      <c r="MC94" s="21" t="n">
        <f aca="false">IF($A94="",0,SUMPRODUCT(((($C$5:$C$64=$A94)+($D$5:$D$64=$A94)+($E$5:$E$64=$A94)+($F$5:$F$64=$A94))&gt;0)*MC$5:MC$64))</f>
        <v>0</v>
      </c>
      <c r="MD94" s="21" t="n">
        <f aca="false">IF($A94="",0,SUMPRODUCT(((($C$5:$C$64=$A94)+($D$5:$D$64=$A94)+($E$5:$E$64=$A94)+($F$5:$F$64=$A94))&gt;0)*MD$5:MD$64))</f>
        <v>0</v>
      </c>
      <c r="ME94" s="21" t="n">
        <f aca="false">IF($A94="",0,SUMPRODUCT(((($C$5:$C$64=$A94)+($D$5:$D$64=$A94)+($E$5:$E$64=$A94)+($F$5:$F$64=$A94))&gt;0)*ME$5:ME$64))</f>
        <v>0</v>
      </c>
      <c r="MF94" s="21" t="n">
        <f aca="false">IF($A94="",0,SUMPRODUCT(((($C$5:$C$64=$A94)+($D$5:$D$64=$A94)+($E$5:$E$64=$A94)+($F$5:$F$64=$A94))&gt;0)*MF$5:MF$64))</f>
        <v>0</v>
      </c>
      <c r="MG94" s="21" t="n">
        <f aca="false">IF($A94="",0,SUMPRODUCT(((($C$5:$C$64=$A94)+($D$5:$D$64=$A94)+($E$5:$E$64=$A94)+($F$5:$F$64=$A94))&gt;0)*MG$5:MG$64))</f>
        <v>0</v>
      </c>
      <c r="MH94" s="21" t="n">
        <f aca="false">IF($A94="",0,SUMPRODUCT(((($C$5:$C$64=$A94)+($D$5:$D$64=$A94)+($E$5:$E$64=$A94)+($F$5:$F$64=$A94))&gt;0)*MH$5:MH$64))</f>
        <v>0</v>
      </c>
      <c r="MI94" s="21" t="n">
        <f aca="false">IF($A94="",0,SUMPRODUCT(((($C$5:$C$64=$A94)+($D$5:$D$64=$A94)+($E$5:$E$64=$A94)+($F$5:$F$64=$A94))&gt;0)*MI$5:MI$64))</f>
        <v>0</v>
      </c>
      <c r="MJ94" s="21" t="n">
        <f aca="false">IF($A94="",0,SUMPRODUCT(((($C$5:$C$64=$A94)+($D$5:$D$64=$A94)+($E$5:$E$64=$A94)+($F$5:$F$64=$A94))&gt;0)*MJ$5:MJ$64))</f>
        <v>0</v>
      </c>
      <c r="MK94" s="21" t="n">
        <f aca="false">IF($A94="",0,SUMPRODUCT(((($C$5:$C$64=$A94)+($D$5:$D$64=$A94)+($E$5:$E$64=$A94)+($F$5:$F$64=$A94))&gt;0)*MK$5:MK$64))</f>
        <v>0</v>
      </c>
      <c r="ML94" s="21" t="n">
        <f aca="false">IF($A94="",0,SUMPRODUCT(((($C$5:$C$64=$A94)+($D$5:$D$64=$A94)+($E$5:$E$64=$A94)+($F$5:$F$64=$A94))&gt;0)*ML$5:ML$64))</f>
        <v>0</v>
      </c>
      <c r="MM94" s="21" t="n">
        <f aca="false">IF($A94="",0,SUMPRODUCT(((($C$5:$C$64=$A94)+($D$5:$D$64=$A94)+($E$5:$E$64=$A94)+($F$5:$F$64=$A94))&gt;0)*MM$5:MM$64))</f>
        <v>0</v>
      </c>
      <c r="MN94" s="21" t="n">
        <f aca="false">IF($A94="",0,SUMPRODUCT(((($C$5:$C$64=$A94)+($D$5:$D$64=$A94)+($E$5:$E$64=$A94)+($F$5:$F$64=$A94))&gt;0)*MN$5:MN$64))</f>
        <v>0</v>
      </c>
      <c r="MO94" s="21" t="n">
        <f aca="false">IF($A94="",0,SUMPRODUCT(((($C$5:$C$64=$A94)+($D$5:$D$64=$A94)+($E$5:$E$64=$A94)+($F$5:$F$64=$A94))&gt;0)*MO$5:MO$64))</f>
        <v>0</v>
      </c>
      <c r="MP94" s="21" t="n">
        <f aca="false">IF($A94="",0,SUMPRODUCT(((($C$5:$C$64=$A94)+($D$5:$D$64=$A94)+($E$5:$E$64=$A94)+($F$5:$F$64=$A94))&gt;0)*MP$5:MP$64))</f>
        <v>0</v>
      </c>
      <c r="MQ94" s="21" t="n">
        <f aca="false">IF($A94="",0,SUMPRODUCT(((($C$5:$C$64=$A94)+($D$5:$D$64=$A94)+($E$5:$E$64=$A94)+($F$5:$F$64=$A94))&gt;0)*MQ$5:MQ$64))</f>
        <v>0</v>
      </c>
      <c r="MR94" s="21" t="n">
        <f aca="false">IF($A94="",0,SUMPRODUCT(((($C$5:$C$64=$A94)+($D$5:$D$64=$A94)+($E$5:$E$64=$A94)+($F$5:$F$64=$A94))&gt;0)*MR$5:MR$64))</f>
        <v>0</v>
      </c>
      <c r="MS94" s="21" t="n">
        <f aca="false">IF($A94="",0,SUMPRODUCT(((($C$5:$C$64=$A94)+($D$5:$D$64=$A94)+($E$5:$E$64=$A94)+($F$5:$F$64=$A94))&gt;0)*MS$5:MS$64))</f>
        <v>0</v>
      </c>
      <c r="MT94" s="21" t="n">
        <f aca="false">IF($A94="",0,SUMPRODUCT(((($C$5:$C$64=$A94)+($D$5:$D$64=$A94)+($E$5:$E$64=$A94)+($F$5:$F$64=$A94))&gt;0)*MT$5:MT$64))</f>
        <v>0</v>
      </c>
      <c r="MU94" s="21" t="n">
        <f aca="false">IF($A94="",0,SUMPRODUCT(((($C$5:$C$64=$A94)+($D$5:$D$64=$A94)+($E$5:$E$64=$A94)+($F$5:$F$64=$A94))&gt;0)*MU$5:MU$64))</f>
        <v>0</v>
      </c>
      <c r="MV94" s="21" t="n">
        <f aca="false">IF($A94="",0,SUMPRODUCT(((($C$5:$C$64=$A94)+($D$5:$D$64=$A94)+($E$5:$E$64=$A94)+($F$5:$F$64=$A94))&gt;0)*MV$5:MV$64))</f>
        <v>0</v>
      </c>
      <c r="MW94" s="21" t="n">
        <f aca="false">IF($A94="",0,SUMPRODUCT(((($C$5:$C$64=$A94)+($D$5:$D$64=$A94)+($E$5:$E$64=$A94)+($F$5:$F$64=$A94))&gt;0)*MW$5:MW$64))</f>
        <v>0</v>
      </c>
      <c r="MX94" s="21" t="n">
        <f aca="false">IF($A94="",0,SUMPRODUCT(((($C$5:$C$64=$A94)+($D$5:$D$64=$A94)+($E$5:$E$64=$A94)+($F$5:$F$64=$A94))&gt;0)*MX$5:MX$64))</f>
        <v>0</v>
      </c>
      <c r="MY94" s="21" t="n">
        <f aca="false">IF($A94="",0,SUMPRODUCT(((($C$5:$C$64=$A94)+($D$5:$D$64=$A94)+($E$5:$E$64=$A94)+($F$5:$F$64=$A94))&gt;0)*MY$5:MY$64))</f>
        <v>0</v>
      </c>
      <c r="MZ94" s="21" t="n">
        <f aca="false">IF($A94="",0,SUMPRODUCT(((($C$5:$C$64=$A94)+($D$5:$D$64=$A94)+($E$5:$E$64=$A94)+($F$5:$F$64=$A94))&gt;0)*MZ$5:MZ$64))</f>
        <v>0</v>
      </c>
      <c r="NA94" s="21" t="n">
        <f aca="false">IF($A94="",0,SUMPRODUCT(((($C$5:$C$64=$A94)+($D$5:$D$64=$A94)+($E$5:$E$64=$A94)+($F$5:$F$64=$A94))&gt;0)*NA$5:NA$64))</f>
        <v>0</v>
      </c>
      <c r="NB94" s="21" t="n">
        <f aca="false">IF($A94="",0,SUMPRODUCT(((($C$5:$C$64=$A94)+($D$5:$D$64=$A94)+($E$5:$E$64=$A94)+($F$5:$F$64=$A94))&gt;0)*NB$5:NB$64))</f>
        <v>0</v>
      </c>
      <c r="NC94" s="21" t="n">
        <f aca="false">IF($A94="",0,SUMPRODUCT(((($C$5:$C$64=$A94)+($D$5:$D$64=$A94)+($E$5:$E$64=$A94)+($F$5:$F$64=$A94))&gt;0)*NC$5:NC$64))</f>
        <v>0</v>
      </c>
      <c r="ND94" s="21" t="n">
        <f aca="false">IF($A94="",0,SUMPRODUCT(((($C$5:$C$64=$A94)+($D$5:$D$64=$A94)+($E$5:$E$64=$A94)+($F$5:$F$64=$A94))&gt;0)*ND$5:ND$64))</f>
        <v>0</v>
      </c>
      <c r="NE94" s="21" t="n">
        <f aca="false">IF($A94="",0,SUMPRODUCT(((($C$5:$C$64=$A94)+($D$5:$D$64=$A94)+($E$5:$E$64=$A94)+($F$5:$F$64=$A94))&gt;0)*NE$5:NE$64))</f>
        <v>0</v>
      </c>
      <c r="NF94" s="21" t="n">
        <f aca="false">IF($A94="",0,SUMPRODUCT(((($C$5:$C$64=$A94)+($D$5:$D$64=$A94)+($E$5:$E$64=$A94)+($F$5:$F$64=$A94))&gt;0)*NF$5:NF$64))</f>
        <v>0</v>
      </c>
      <c r="NG94" s="21" t="n">
        <f aca="false">IF($A94="",0,SUMPRODUCT(((($C$5:$C$64=$A94)+($D$5:$D$64=$A94)+($E$5:$E$64=$A94)+($F$5:$F$64=$A94))&gt;0)*NG$5:NG$64))</f>
        <v>0</v>
      </c>
      <c r="NH94" s="21" t="n">
        <f aca="false">IF($A94="",0,SUMPRODUCT(((($C$5:$C$64=$A94)+($D$5:$D$64=$A94)+($E$5:$E$64=$A94)+($F$5:$F$64=$A94))&gt;0)*NH$5:NH$64))</f>
        <v>0</v>
      </c>
    </row>
    <row r="95" customFormat="false" ht="15" hidden="false" customHeight="false" outlineLevel="0" collapsed="false">
      <c r="A95" s="6" t="str">
        <f aca="false">IF(Einstellungen!E21="","",Einstellungen!E21)</f>
        <v/>
      </c>
      <c r="B95" s="20" t="n">
        <f aca="false">IF(Einstellungen!F21="",999,Einstellungen!F21)</f>
        <v>999</v>
      </c>
      <c r="C95" s="5" t="str">
        <f aca="false">Einstellungen!G21</f>
        <v/>
      </c>
      <c r="D95" s="5"/>
      <c r="E95" s="5"/>
      <c r="F95" s="5"/>
      <c r="G95" s="21" t="n">
        <f aca="false">IF($A95="",0,SUMPRODUCT(((($C$5:$C$64=$A95)+($D$5:$D$64=$A95)+($E$5:$E$64=$A95)+($F$5:$F$64=$A95))&gt;0)*G$5:G$64))</f>
        <v>0</v>
      </c>
      <c r="H95" s="21" t="n">
        <f aca="false">IF($A95="",0,SUMPRODUCT(((($C$5:$C$64=$A95)+($D$5:$D$64=$A95)+($E$5:$E$64=$A95)+($F$5:$F$64=$A95))&gt;0)*H$5:H$64))</f>
        <v>0</v>
      </c>
      <c r="I95" s="21" t="n">
        <f aca="false">IF($A95="",0,SUMPRODUCT(((($C$5:$C$64=$A95)+($D$5:$D$64=$A95)+($E$5:$E$64=$A95)+($F$5:$F$64=$A95))&gt;0)*I$5:I$64))</f>
        <v>0</v>
      </c>
      <c r="J95" s="21" t="n">
        <f aca="false">IF($A95="",0,SUMPRODUCT(((($C$5:$C$64=$A95)+($D$5:$D$64=$A95)+($E$5:$E$64=$A95)+($F$5:$F$64=$A95))&gt;0)*J$5:J$64))</f>
        <v>0</v>
      </c>
      <c r="K95" s="21" t="n">
        <f aca="false">IF($A95="",0,SUMPRODUCT(((($C$5:$C$64=$A95)+($D$5:$D$64=$A95)+($E$5:$E$64=$A95)+($F$5:$F$64=$A95))&gt;0)*K$5:K$64))</f>
        <v>0</v>
      </c>
      <c r="L95" s="21" t="n">
        <f aca="false">IF($A95="",0,SUMPRODUCT(((($C$5:$C$64=$A95)+($D$5:$D$64=$A95)+($E$5:$E$64=$A95)+($F$5:$F$64=$A95))&gt;0)*L$5:L$64))</f>
        <v>0</v>
      </c>
      <c r="M95" s="21" t="n">
        <f aca="false">IF($A95="",0,SUMPRODUCT(((($C$5:$C$64=$A95)+($D$5:$D$64=$A95)+($E$5:$E$64=$A95)+($F$5:$F$64=$A95))&gt;0)*M$5:M$64))</f>
        <v>0</v>
      </c>
      <c r="N95" s="21" t="n">
        <f aca="false">IF($A95="",0,SUMPRODUCT(((($C$5:$C$64=$A95)+($D$5:$D$64=$A95)+($E$5:$E$64=$A95)+($F$5:$F$64=$A95))&gt;0)*N$5:N$64))</f>
        <v>0</v>
      </c>
      <c r="O95" s="21" t="n">
        <f aca="false">IF($A95="",0,SUMPRODUCT(((($C$5:$C$64=$A95)+($D$5:$D$64=$A95)+($E$5:$E$64=$A95)+($F$5:$F$64=$A95))&gt;0)*O$5:O$64))</f>
        <v>0</v>
      </c>
      <c r="P95" s="21" t="n">
        <f aca="false">IF($A95="",0,SUMPRODUCT(((($C$5:$C$64=$A95)+($D$5:$D$64=$A95)+($E$5:$E$64=$A95)+($F$5:$F$64=$A95))&gt;0)*P$5:P$64))</f>
        <v>0</v>
      </c>
      <c r="Q95" s="21" t="n">
        <f aca="false">IF($A95="",0,SUMPRODUCT(((($C$5:$C$64=$A95)+($D$5:$D$64=$A95)+($E$5:$E$64=$A95)+($F$5:$F$64=$A95))&gt;0)*Q$5:Q$64))</f>
        <v>0</v>
      </c>
      <c r="R95" s="21" t="n">
        <f aca="false">IF($A95="",0,SUMPRODUCT(((($C$5:$C$64=$A95)+($D$5:$D$64=$A95)+($E$5:$E$64=$A95)+($F$5:$F$64=$A95))&gt;0)*R$5:R$64))</f>
        <v>0</v>
      </c>
      <c r="S95" s="21" t="n">
        <f aca="false">IF($A95="",0,SUMPRODUCT(((($C$5:$C$64=$A95)+($D$5:$D$64=$A95)+($E$5:$E$64=$A95)+($F$5:$F$64=$A95))&gt;0)*S$5:S$64))</f>
        <v>0</v>
      </c>
      <c r="T95" s="21" t="n">
        <f aca="false">IF($A95="",0,SUMPRODUCT(((($C$5:$C$64=$A95)+($D$5:$D$64=$A95)+($E$5:$E$64=$A95)+($F$5:$F$64=$A95))&gt;0)*T$5:T$64))</f>
        <v>0</v>
      </c>
      <c r="U95" s="21" t="n">
        <f aca="false">IF($A95="",0,SUMPRODUCT(((($C$5:$C$64=$A95)+($D$5:$D$64=$A95)+($E$5:$E$64=$A95)+($F$5:$F$64=$A95))&gt;0)*U$5:U$64))</f>
        <v>0</v>
      </c>
      <c r="V95" s="21" t="n">
        <f aca="false">IF($A95="",0,SUMPRODUCT(((($C$5:$C$64=$A95)+($D$5:$D$64=$A95)+($E$5:$E$64=$A95)+($F$5:$F$64=$A95))&gt;0)*V$5:V$64))</f>
        <v>0</v>
      </c>
      <c r="W95" s="21" t="n">
        <f aca="false">IF($A95="",0,SUMPRODUCT(((($C$5:$C$64=$A95)+($D$5:$D$64=$A95)+($E$5:$E$64=$A95)+($F$5:$F$64=$A95))&gt;0)*W$5:W$64))</f>
        <v>0</v>
      </c>
      <c r="X95" s="21" t="n">
        <f aca="false">IF($A95="",0,SUMPRODUCT(((($C$5:$C$64=$A95)+($D$5:$D$64=$A95)+($E$5:$E$64=$A95)+($F$5:$F$64=$A95))&gt;0)*X$5:X$64))</f>
        <v>0</v>
      </c>
      <c r="Y95" s="21" t="n">
        <f aca="false">IF($A95="",0,SUMPRODUCT(((($C$5:$C$64=$A95)+($D$5:$D$64=$A95)+($E$5:$E$64=$A95)+($F$5:$F$64=$A95))&gt;0)*Y$5:Y$64))</f>
        <v>0</v>
      </c>
      <c r="Z95" s="21" t="n">
        <f aca="false">IF($A95="",0,SUMPRODUCT(((($C$5:$C$64=$A95)+($D$5:$D$64=$A95)+($E$5:$E$64=$A95)+($F$5:$F$64=$A95))&gt;0)*Z$5:Z$64))</f>
        <v>0</v>
      </c>
      <c r="AA95" s="21" t="n">
        <f aca="false">IF($A95="",0,SUMPRODUCT(((($C$5:$C$64=$A95)+($D$5:$D$64=$A95)+($E$5:$E$64=$A95)+($F$5:$F$64=$A95))&gt;0)*AA$5:AA$64))</f>
        <v>0</v>
      </c>
      <c r="AB95" s="21" t="n">
        <f aca="false">IF($A95="",0,SUMPRODUCT(((($C$5:$C$64=$A95)+($D$5:$D$64=$A95)+($E$5:$E$64=$A95)+($F$5:$F$64=$A95))&gt;0)*AB$5:AB$64))</f>
        <v>0</v>
      </c>
      <c r="AC95" s="21" t="n">
        <f aca="false">IF($A95="",0,SUMPRODUCT(((($C$5:$C$64=$A95)+($D$5:$D$64=$A95)+($E$5:$E$64=$A95)+($F$5:$F$64=$A95))&gt;0)*AC$5:AC$64))</f>
        <v>0</v>
      </c>
      <c r="AD95" s="21" t="n">
        <f aca="false">IF($A95="",0,SUMPRODUCT(((($C$5:$C$64=$A95)+($D$5:$D$64=$A95)+($E$5:$E$64=$A95)+($F$5:$F$64=$A95))&gt;0)*AD$5:AD$64))</f>
        <v>0</v>
      </c>
      <c r="AE95" s="21" t="n">
        <f aca="false">IF($A95="",0,SUMPRODUCT(((($C$5:$C$64=$A95)+($D$5:$D$64=$A95)+($E$5:$E$64=$A95)+($F$5:$F$64=$A95))&gt;0)*AE$5:AE$64))</f>
        <v>0</v>
      </c>
      <c r="AF95" s="21" t="n">
        <f aca="false">IF($A95="",0,SUMPRODUCT(((($C$5:$C$64=$A95)+($D$5:$D$64=$A95)+($E$5:$E$64=$A95)+($F$5:$F$64=$A95))&gt;0)*AF$5:AF$64))</f>
        <v>0</v>
      </c>
      <c r="AG95" s="21" t="n">
        <f aca="false">IF($A95="",0,SUMPRODUCT(((($C$5:$C$64=$A95)+($D$5:$D$64=$A95)+($E$5:$E$64=$A95)+($F$5:$F$64=$A95))&gt;0)*AG$5:AG$64))</f>
        <v>0</v>
      </c>
      <c r="AH95" s="21" t="n">
        <f aca="false">IF($A95="",0,SUMPRODUCT(((($C$5:$C$64=$A95)+($D$5:$D$64=$A95)+($E$5:$E$64=$A95)+($F$5:$F$64=$A95))&gt;0)*AH$5:AH$64))</f>
        <v>0</v>
      </c>
      <c r="AI95" s="21" t="n">
        <f aca="false">IF($A95="",0,SUMPRODUCT(((($C$5:$C$64=$A95)+($D$5:$D$64=$A95)+($E$5:$E$64=$A95)+($F$5:$F$64=$A95))&gt;0)*AI$5:AI$64))</f>
        <v>0</v>
      </c>
      <c r="AJ95" s="21" t="n">
        <f aca="false">IF($A95="",0,SUMPRODUCT(((($C$5:$C$64=$A95)+($D$5:$D$64=$A95)+($E$5:$E$64=$A95)+($F$5:$F$64=$A95))&gt;0)*AJ$5:AJ$64))</f>
        <v>0</v>
      </c>
      <c r="AK95" s="21" t="n">
        <f aca="false">IF($A95="",0,SUMPRODUCT(((($C$5:$C$64=$A95)+($D$5:$D$64=$A95)+($E$5:$E$64=$A95)+($F$5:$F$64=$A95))&gt;0)*AK$5:AK$64))</f>
        <v>0</v>
      </c>
      <c r="AL95" s="21" t="n">
        <f aca="false">IF($A95="",0,SUMPRODUCT(((($C$5:$C$64=$A95)+($D$5:$D$64=$A95)+($E$5:$E$64=$A95)+($F$5:$F$64=$A95))&gt;0)*AL$5:AL$64))</f>
        <v>0</v>
      </c>
      <c r="AM95" s="21" t="n">
        <f aca="false">IF($A95="",0,SUMPRODUCT(((($C$5:$C$64=$A95)+($D$5:$D$64=$A95)+($E$5:$E$64=$A95)+($F$5:$F$64=$A95))&gt;0)*AM$5:AM$64))</f>
        <v>0</v>
      </c>
      <c r="AN95" s="21" t="n">
        <f aca="false">IF($A95="",0,SUMPRODUCT(((($C$5:$C$64=$A95)+($D$5:$D$64=$A95)+($E$5:$E$64=$A95)+($F$5:$F$64=$A95))&gt;0)*AN$5:AN$64))</f>
        <v>0</v>
      </c>
      <c r="AO95" s="21" t="n">
        <f aca="false">IF($A95="",0,SUMPRODUCT(((($C$5:$C$64=$A95)+($D$5:$D$64=$A95)+($E$5:$E$64=$A95)+($F$5:$F$64=$A95))&gt;0)*AO$5:AO$64))</f>
        <v>0</v>
      </c>
      <c r="AP95" s="21" t="n">
        <f aca="false">IF($A95="",0,SUMPRODUCT(((($C$5:$C$64=$A95)+($D$5:$D$64=$A95)+($E$5:$E$64=$A95)+($F$5:$F$64=$A95))&gt;0)*AP$5:AP$64))</f>
        <v>0</v>
      </c>
      <c r="AQ95" s="21" t="n">
        <f aca="false">IF($A95="",0,SUMPRODUCT(((($C$5:$C$64=$A95)+($D$5:$D$64=$A95)+($E$5:$E$64=$A95)+($F$5:$F$64=$A95))&gt;0)*AQ$5:AQ$64))</f>
        <v>0</v>
      </c>
      <c r="AR95" s="21" t="n">
        <f aca="false">IF($A95="",0,SUMPRODUCT(((($C$5:$C$64=$A95)+($D$5:$D$64=$A95)+($E$5:$E$64=$A95)+($F$5:$F$64=$A95))&gt;0)*AR$5:AR$64))</f>
        <v>0</v>
      </c>
      <c r="AS95" s="21" t="n">
        <f aca="false">IF($A95="",0,SUMPRODUCT(((($C$5:$C$64=$A95)+($D$5:$D$64=$A95)+($E$5:$E$64=$A95)+($F$5:$F$64=$A95))&gt;0)*AS$5:AS$64))</f>
        <v>0</v>
      </c>
      <c r="AT95" s="21" t="n">
        <f aca="false">IF($A95="",0,SUMPRODUCT(((($C$5:$C$64=$A95)+($D$5:$D$64=$A95)+($E$5:$E$64=$A95)+($F$5:$F$64=$A95))&gt;0)*AT$5:AT$64))</f>
        <v>0</v>
      </c>
      <c r="AU95" s="21" t="n">
        <f aca="false">IF($A95="",0,SUMPRODUCT(((($C$5:$C$64=$A95)+($D$5:$D$64=$A95)+($E$5:$E$64=$A95)+($F$5:$F$64=$A95))&gt;0)*AU$5:AU$64))</f>
        <v>0</v>
      </c>
      <c r="AV95" s="21" t="n">
        <f aca="false">IF($A95="",0,SUMPRODUCT(((($C$5:$C$64=$A95)+($D$5:$D$64=$A95)+($E$5:$E$64=$A95)+($F$5:$F$64=$A95))&gt;0)*AV$5:AV$64))</f>
        <v>0</v>
      </c>
      <c r="AW95" s="21" t="n">
        <f aca="false">IF($A95="",0,SUMPRODUCT(((($C$5:$C$64=$A95)+($D$5:$D$64=$A95)+($E$5:$E$64=$A95)+($F$5:$F$64=$A95))&gt;0)*AW$5:AW$64))</f>
        <v>0</v>
      </c>
      <c r="AX95" s="21" t="n">
        <f aca="false">IF($A95="",0,SUMPRODUCT(((($C$5:$C$64=$A95)+($D$5:$D$64=$A95)+($E$5:$E$64=$A95)+($F$5:$F$64=$A95))&gt;0)*AX$5:AX$64))</f>
        <v>0</v>
      </c>
      <c r="AY95" s="21" t="n">
        <f aca="false">IF($A95="",0,SUMPRODUCT(((($C$5:$C$64=$A95)+($D$5:$D$64=$A95)+($E$5:$E$64=$A95)+($F$5:$F$64=$A95))&gt;0)*AY$5:AY$64))</f>
        <v>0</v>
      </c>
      <c r="AZ95" s="21" t="n">
        <f aca="false">IF($A95="",0,SUMPRODUCT(((($C$5:$C$64=$A95)+($D$5:$D$64=$A95)+($E$5:$E$64=$A95)+($F$5:$F$64=$A95))&gt;0)*AZ$5:AZ$64))</f>
        <v>0</v>
      </c>
      <c r="BA95" s="21" t="n">
        <f aca="false">IF($A95="",0,SUMPRODUCT(((($C$5:$C$64=$A95)+($D$5:$D$64=$A95)+($E$5:$E$64=$A95)+($F$5:$F$64=$A95))&gt;0)*BA$5:BA$64))</f>
        <v>0</v>
      </c>
      <c r="BB95" s="21" t="n">
        <f aca="false">IF($A95="",0,SUMPRODUCT(((($C$5:$C$64=$A95)+($D$5:$D$64=$A95)+($E$5:$E$64=$A95)+($F$5:$F$64=$A95))&gt;0)*BB$5:BB$64))</f>
        <v>0</v>
      </c>
      <c r="BC95" s="21" t="n">
        <f aca="false">IF($A95="",0,SUMPRODUCT(((($C$5:$C$64=$A95)+($D$5:$D$64=$A95)+($E$5:$E$64=$A95)+($F$5:$F$64=$A95))&gt;0)*BC$5:BC$64))</f>
        <v>0</v>
      </c>
      <c r="BD95" s="21" t="n">
        <f aca="false">IF($A95="",0,SUMPRODUCT(((($C$5:$C$64=$A95)+($D$5:$D$64=$A95)+($E$5:$E$64=$A95)+($F$5:$F$64=$A95))&gt;0)*BD$5:BD$64))</f>
        <v>0</v>
      </c>
      <c r="BE95" s="21" t="n">
        <f aca="false">IF($A95="",0,SUMPRODUCT(((($C$5:$C$64=$A95)+($D$5:$D$64=$A95)+($E$5:$E$64=$A95)+($F$5:$F$64=$A95))&gt;0)*BE$5:BE$64))</f>
        <v>0</v>
      </c>
      <c r="BF95" s="21" t="n">
        <f aca="false">IF($A95="",0,SUMPRODUCT(((($C$5:$C$64=$A95)+($D$5:$D$64=$A95)+($E$5:$E$64=$A95)+($F$5:$F$64=$A95))&gt;0)*BF$5:BF$64))</f>
        <v>0</v>
      </c>
      <c r="BG95" s="21" t="n">
        <f aca="false">IF($A95="",0,SUMPRODUCT(((($C$5:$C$64=$A95)+($D$5:$D$64=$A95)+($E$5:$E$64=$A95)+($F$5:$F$64=$A95))&gt;0)*BG$5:BG$64))</f>
        <v>0</v>
      </c>
      <c r="BH95" s="21" t="n">
        <f aca="false">IF($A95="",0,SUMPRODUCT(((($C$5:$C$64=$A95)+($D$5:$D$64=$A95)+($E$5:$E$64=$A95)+($F$5:$F$64=$A95))&gt;0)*BH$5:BH$64))</f>
        <v>0</v>
      </c>
      <c r="BI95" s="21" t="n">
        <f aca="false">IF($A95="",0,SUMPRODUCT(((($C$5:$C$64=$A95)+($D$5:$D$64=$A95)+($E$5:$E$64=$A95)+($F$5:$F$64=$A95))&gt;0)*BI$5:BI$64))</f>
        <v>0</v>
      </c>
      <c r="BJ95" s="21" t="n">
        <f aca="false">IF($A95="",0,SUMPRODUCT(((($C$5:$C$64=$A95)+($D$5:$D$64=$A95)+($E$5:$E$64=$A95)+($F$5:$F$64=$A95))&gt;0)*BJ$5:BJ$64))</f>
        <v>0</v>
      </c>
      <c r="BK95" s="21" t="n">
        <f aca="false">IF($A95="",0,SUMPRODUCT(((($C$5:$C$64=$A95)+($D$5:$D$64=$A95)+($E$5:$E$64=$A95)+($F$5:$F$64=$A95))&gt;0)*BK$5:BK$64))</f>
        <v>0</v>
      </c>
      <c r="BL95" s="21" t="n">
        <f aca="false">IF($A95="",0,SUMPRODUCT(((($C$5:$C$64=$A95)+($D$5:$D$64=$A95)+($E$5:$E$64=$A95)+($F$5:$F$64=$A95))&gt;0)*BL$5:BL$64))</f>
        <v>0</v>
      </c>
      <c r="BM95" s="21" t="n">
        <f aca="false">IF($A95="",0,SUMPRODUCT(((($C$5:$C$64=$A95)+($D$5:$D$64=$A95)+($E$5:$E$64=$A95)+($F$5:$F$64=$A95))&gt;0)*BM$5:BM$64))</f>
        <v>0</v>
      </c>
      <c r="BN95" s="21" t="n">
        <f aca="false">IF($A95="",0,SUMPRODUCT(((($C$5:$C$64=$A95)+($D$5:$D$64=$A95)+($E$5:$E$64=$A95)+($F$5:$F$64=$A95))&gt;0)*BN$5:BN$64))</f>
        <v>0</v>
      </c>
      <c r="BO95" s="21" t="n">
        <f aca="false">IF($A95="",0,SUMPRODUCT(((($C$5:$C$64=$A95)+($D$5:$D$64=$A95)+($E$5:$E$64=$A95)+($F$5:$F$64=$A95))&gt;0)*BO$5:BO$64))</f>
        <v>0</v>
      </c>
      <c r="BP95" s="21" t="n">
        <f aca="false">IF($A95="",0,SUMPRODUCT(((($C$5:$C$64=$A95)+($D$5:$D$64=$A95)+($E$5:$E$64=$A95)+($F$5:$F$64=$A95))&gt;0)*BP$5:BP$64))</f>
        <v>0</v>
      </c>
      <c r="BQ95" s="21" t="n">
        <f aca="false">IF($A95="",0,SUMPRODUCT(((($C$5:$C$64=$A95)+($D$5:$D$64=$A95)+($E$5:$E$64=$A95)+($F$5:$F$64=$A95))&gt;0)*BQ$5:BQ$64))</f>
        <v>0</v>
      </c>
      <c r="BR95" s="21" t="n">
        <f aca="false">IF($A95="",0,SUMPRODUCT(((($C$5:$C$64=$A95)+($D$5:$D$64=$A95)+($E$5:$E$64=$A95)+($F$5:$F$64=$A95))&gt;0)*BR$5:BR$64))</f>
        <v>0</v>
      </c>
      <c r="BS95" s="21" t="n">
        <f aca="false">IF($A95="",0,SUMPRODUCT(((($C$5:$C$64=$A95)+($D$5:$D$64=$A95)+($E$5:$E$64=$A95)+($F$5:$F$64=$A95))&gt;0)*BS$5:BS$64))</f>
        <v>0</v>
      </c>
      <c r="BT95" s="21" t="n">
        <f aca="false">IF($A95="",0,SUMPRODUCT(((($C$5:$C$64=$A95)+($D$5:$D$64=$A95)+($E$5:$E$64=$A95)+($F$5:$F$64=$A95))&gt;0)*BT$5:BT$64))</f>
        <v>0</v>
      </c>
      <c r="BU95" s="21" t="n">
        <f aca="false">IF($A95="",0,SUMPRODUCT(((($C$5:$C$64=$A95)+($D$5:$D$64=$A95)+($E$5:$E$64=$A95)+($F$5:$F$64=$A95))&gt;0)*BU$5:BU$64))</f>
        <v>0</v>
      </c>
      <c r="BV95" s="21" t="n">
        <f aca="false">IF($A95="",0,SUMPRODUCT(((($C$5:$C$64=$A95)+($D$5:$D$64=$A95)+($E$5:$E$64=$A95)+($F$5:$F$64=$A95))&gt;0)*BV$5:BV$64))</f>
        <v>0</v>
      </c>
      <c r="BW95" s="21" t="n">
        <f aca="false">IF($A95="",0,SUMPRODUCT(((($C$5:$C$64=$A95)+($D$5:$D$64=$A95)+($E$5:$E$64=$A95)+($F$5:$F$64=$A95))&gt;0)*BW$5:BW$64))</f>
        <v>0</v>
      </c>
      <c r="BX95" s="21" t="n">
        <f aca="false">IF($A95="",0,SUMPRODUCT(((($C$5:$C$64=$A95)+($D$5:$D$64=$A95)+($E$5:$E$64=$A95)+($F$5:$F$64=$A95))&gt;0)*BX$5:BX$64))</f>
        <v>0</v>
      </c>
      <c r="BY95" s="21" t="n">
        <f aca="false">IF($A95="",0,SUMPRODUCT(((($C$5:$C$64=$A95)+($D$5:$D$64=$A95)+($E$5:$E$64=$A95)+($F$5:$F$64=$A95))&gt;0)*BY$5:BY$64))</f>
        <v>0</v>
      </c>
      <c r="BZ95" s="21" t="n">
        <f aca="false">IF($A95="",0,SUMPRODUCT(((($C$5:$C$64=$A95)+($D$5:$D$64=$A95)+($E$5:$E$64=$A95)+($F$5:$F$64=$A95))&gt;0)*BZ$5:BZ$64))</f>
        <v>0</v>
      </c>
      <c r="CA95" s="21" t="n">
        <f aca="false">IF($A95="",0,SUMPRODUCT(((($C$5:$C$64=$A95)+($D$5:$D$64=$A95)+($E$5:$E$64=$A95)+($F$5:$F$64=$A95))&gt;0)*CA$5:CA$64))</f>
        <v>0</v>
      </c>
      <c r="CB95" s="21" t="n">
        <f aca="false">IF($A95="",0,SUMPRODUCT(((($C$5:$C$64=$A95)+($D$5:$D$64=$A95)+($E$5:$E$64=$A95)+($F$5:$F$64=$A95))&gt;0)*CB$5:CB$64))</f>
        <v>0</v>
      </c>
      <c r="CC95" s="21" t="n">
        <f aca="false">IF($A95="",0,SUMPRODUCT(((($C$5:$C$64=$A95)+($D$5:$D$64=$A95)+($E$5:$E$64=$A95)+($F$5:$F$64=$A95))&gt;0)*CC$5:CC$64))</f>
        <v>0</v>
      </c>
      <c r="CD95" s="21" t="n">
        <f aca="false">IF($A95="",0,SUMPRODUCT(((($C$5:$C$64=$A95)+($D$5:$D$64=$A95)+($E$5:$E$64=$A95)+($F$5:$F$64=$A95))&gt;0)*CD$5:CD$64))</f>
        <v>0</v>
      </c>
      <c r="CE95" s="21" t="n">
        <f aca="false">IF($A95="",0,SUMPRODUCT(((($C$5:$C$64=$A95)+($D$5:$D$64=$A95)+($E$5:$E$64=$A95)+($F$5:$F$64=$A95))&gt;0)*CE$5:CE$64))</f>
        <v>0</v>
      </c>
      <c r="CF95" s="21" t="n">
        <f aca="false">IF($A95="",0,SUMPRODUCT(((($C$5:$C$64=$A95)+($D$5:$D$64=$A95)+($E$5:$E$64=$A95)+($F$5:$F$64=$A95))&gt;0)*CF$5:CF$64))</f>
        <v>0</v>
      </c>
      <c r="CG95" s="21" t="n">
        <f aca="false">IF($A95="",0,SUMPRODUCT(((($C$5:$C$64=$A95)+($D$5:$D$64=$A95)+($E$5:$E$64=$A95)+($F$5:$F$64=$A95))&gt;0)*CG$5:CG$64))</f>
        <v>0</v>
      </c>
      <c r="CH95" s="21" t="n">
        <f aca="false">IF($A95="",0,SUMPRODUCT(((($C$5:$C$64=$A95)+($D$5:$D$64=$A95)+($E$5:$E$64=$A95)+($F$5:$F$64=$A95))&gt;0)*CH$5:CH$64))</f>
        <v>0</v>
      </c>
      <c r="CI95" s="21" t="n">
        <f aca="false">IF($A95="",0,SUMPRODUCT(((($C$5:$C$64=$A95)+($D$5:$D$64=$A95)+($E$5:$E$64=$A95)+($F$5:$F$64=$A95))&gt;0)*CI$5:CI$64))</f>
        <v>0</v>
      </c>
      <c r="CJ95" s="21" t="n">
        <f aca="false">IF($A95="",0,SUMPRODUCT(((($C$5:$C$64=$A95)+($D$5:$D$64=$A95)+($E$5:$E$64=$A95)+($F$5:$F$64=$A95))&gt;0)*CJ$5:CJ$64))</f>
        <v>0</v>
      </c>
      <c r="CK95" s="21" t="n">
        <f aca="false">IF($A95="",0,SUMPRODUCT(((($C$5:$C$64=$A95)+($D$5:$D$64=$A95)+($E$5:$E$64=$A95)+($F$5:$F$64=$A95))&gt;0)*CK$5:CK$64))</f>
        <v>0</v>
      </c>
      <c r="CL95" s="21" t="n">
        <f aca="false">IF($A95="",0,SUMPRODUCT(((($C$5:$C$64=$A95)+($D$5:$D$64=$A95)+($E$5:$E$64=$A95)+($F$5:$F$64=$A95))&gt;0)*CL$5:CL$64))</f>
        <v>0</v>
      </c>
      <c r="CM95" s="21" t="n">
        <f aca="false">IF($A95="",0,SUMPRODUCT(((($C$5:$C$64=$A95)+($D$5:$D$64=$A95)+($E$5:$E$64=$A95)+($F$5:$F$64=$A95))&gt;0)*CM$5:CM$64))</f>
        <v>0</v>
      </c>
      <c r="CN95" s="21" t="n">
        <f aca="false">IF($A95="",0,SUMPRODUCT(((($C$5:$C$64=$A95)+($D$5:$D$64=$A95)+($E$5:$E$64=$A95)+($F$5:$F$64=$A95))&gt;0)*CN$5:CN$64))</f>
        <v>0</v>
      </c>
      <c r="CO95" s="21" t="n">
        <f aca="false">IF($A95="",0,SUMPRODUCT(((($C$5:$C$64=$A95)+($D$5:$D$64=$A95)+($E$5:$E$64=$A95)+($F$5:$F$64=$A95))&gt;0)*CO$5:CO$64))</f>
        <v>0</v>
      </c>
      <c r="CP95" s="21" t="n">
        <f aca="false">IF($A95="",0,SUMPRODUCT(((($C$5:$C$64=$A95)+($D$5:$D$64=$A95)+($E$5:$E$64=$A95)+($F$5:$F$64=$A95))&gt;0)*CP$5:CP$64))</f>
        <v>0</v>
      </c>
      <c r="CQ95" s="21" t="n">
        <f aca="false">IF($A95="",0,SUMPRODUCT(((($C$5:$C$64=$A95)+($D$5:$D$64=$A95)+($E$5:$E$64=$A95)+($F$5:$F$64=$A95))&gt;0)*CQ$5:CQ$64))</f>
        <v>0</v>
      </c>
      <c r="CR95" s="21" t="n">
        <f aca="false">IF($A95="",0,SUMPRODUCT(((($C$5:$C$64=$A95)+($D$5:$D$64=$A95)+($E$5:$E$64=$A95)+($F$5:$F$64=$A95))&gt;0)*CR$5:CR$64))</f>
        <v>0</v>
      </c>
      <c r="CS95" s="21" t="n">
        <f aca="false">IF($A95="",0,SUMPRODUCT(((($C$5:$C$64=$A95)+($D$5:$D$64=$A95)+($E$5:$E$64=$A95)+($F$5:$F$64=$A95))&gt;0)*CS$5:CS$64))</f>
        <v>0</v>
      </c>
      <c r="CT95" s="21" t="n">
        <f aca="false">IF($A95="",0,SUMPRODUCT(((($C$5:$C$64=$A95)+($D$5:$D$64=$A95)+($E$5:$E$64=$A95)+($F$5:$F$64=$A95))&gt;0)*CT$5:CT$64))</f>
        <v>0</v>
      </c>
      <c r="CU95" s="21" t="n">
        <f aca="false">IF($A95="",0,SUMPRODUCT(((($C$5:$C$64=$A95)+($D$5:$D$64=$A95)+($E$5:$E$64=$A95)+($F$5:$F$64=$A95))&gt;0)*CU$5:CU$64))</f>
        <v>0</v>
      </c>
      <c r="CV95" s="21" t="n">
        <f aca="false">IF($A95="",0,SUMPRODUCT(((($C$5:$C$64=$A95)+($D$5:$D$64=$A95)+($E$5:$E$64=$A95)+($F$5:$F$64=$A95))&gt;0)*CV$5:CV$64))</f>
        <v>0</v>
      </c>
      <c r="CW95" s="21" t="n">
        <f aca="false">IF($A95="",0,SUMPRODUCT(((($C$5:$C$64=$A95)+($D$5:$D$64=$A95)+($E$5:$E$64=$A95)+($F$5:$F$64=$A95))&gt;0)*CW$5:CW$64))</f>
        <v>0</v>
      </c>
      <c r="CX95" s="21" t="n">
        <f aca="false">IF($A95="",0,SUMPRODUCT(((($C$5:$C$64=$A95)+($D$5:$D$64=$A95)+($E$5:$E$64=$A95)+($F$5:$F$64=$A95))&gt;0)*CX$5:CX$64))</f>
        <v>0</v>
      </c>
      <c r="CY95" s="21" t="n">
        <f aca="false">IF($A95="",0,SUMPRODUCT(((($C$5:$C$64=$A95)+($D$5:$D$64=$A95)+($E$5:$E$64=$A95)+($F$5:$F$64=$A95))&gt;0)*CY$5:CY$64))</f>
        <v>0</v>
      </c>
      <c r="CZ95" s="21" t="n">
        <f aca="false">IF($A95="",0,SUMPRODUCT(((($C$5:$C$64=$A95)+($D$5:$D$64=$A95)+($E$5:$E$64=$A95)+($F$5:$F$64=$A95))&gt;0)*CZ$5:CZ$64))</f>
        <v>0</v>
      </c>
      <c r="DA95" s="21" t="n">
        <f aca="false">IF($A95="",0,SUMPRODUCT(((($C$5:$C$64=$A95)+($D$5:$D$64=$A95)+($E$5:$E$64=$A95)+($F$5:$F$64=$A95))&gt;0)*DA$5:DA$64))</f>
        <v>0</v>
      </c>
      <c r="DB95" s="21" t="n">
        <f aca="false">IF($A95="",0,SUMPRODUCT(((($C$5:$C$64=$A95)+($D$5:$D$64=$A95)+($E$5:$E$64=$A95)+($F$5:$F$64=$A95))&gt;0)*DB$5:DB$64))</f>
        <v>0</v>
      </c>
      <c r="DC95" s="21" t="n">
        <f aca="false">IF($A95="",0,SUMPRODUCT(((($C$5:$C$64=$A95)+($D$5:$D$64=$A95)+($E$5:$E$64=$A95)+($F$5:$F$64=$A95))&gt;0)*DC$5:DC$64))</f>
        <v>0</v>
      </c>
      <c r="DD95" s="21" t="n">
        <f aca="false">IF($A95="",0,SUMPRODUCT(((($C$5:$C$64=$A95)+($D$5:$D$64=$A95)+($E$5:$E$64=$A95)+($F$5:$F$64=$A95))&gt;0)*DD$5:DD$64))</f>
        <v>0</v>
      </c>
      <c r="DE95" s="21" t="n">
        <f aca="false">IF($A95="",0,SUMPRODUCT(((($C$5:$C$64=$A95)+($D$5:$D$64=$A95)+($E$5:$E$64=$A95)+($F$5:$F$64=$A95))&gt;0)*DE$5:DE$64))</f>
        <v>0</v>
      </c>
      <c r="DF95" s="21" t="n">
        <f aca="false">IF($A95="",0,SUMPRODUCT(((($C$5:$C$64=$A95)+($D$5:$D$64=$A95)+($E$5:$E$64=$A95)+($F$5:$F$64=$A95))&gt;0)*DF$5:DF$64))</f>
        <v>0</v>
      </c>
      <c r="DG95" s="21" t="n">
        <f aca="false">IF($A95="",0,SUMPRODUCT(((($C$5:$C$64=$A95)+($D$5:$D$64=$A95)+($E$5:$E$64=$A95)+($F$5:$F$64=$A95))&gt;0)*DG$5:DG$64))</f>
        <v>0</v>
      </c>
      <c r="DH95" s="21" t="n">
        <f aca="false">IF($A95="",0,SUMPRODUCT(((($C$5:$C$64=$A95)+($D$5:$D$64=$A95)+($E$5:$E$64=$A95)+($F$5:$F$64=$A95))&gt;0)*DH$5:DH$64))</f>
        <v>0</v>
      </c>
      <c r="DI95" s="21" t="n">
        <f aca="false">IF($A95="",0,SUMPRODUCT(((($C$5:$C$64=$A95)+($D$5:$D$64=$A95)+($E$5:$E$64=$A95)+($F$5:$F$64=$A95))&gt;0)*DI$5:DI$64))</f>
        <v>0</v>
      </c>
      <c r="DJ95" s="21" t="n">
        <f aca="false">IF($A95="",0,SUMPRODUCT(((($C$5:$C$64=$A95)+($D$5:$D$64=$A95)+($E$5:$E$64=$A95)+($F$5:$F$64=$A95))&gt;0)*DJ$5:DJ$64))</f>
        <v>0</v>
      </c>
      <c r="DK95" s="21" t="n">
        <f aca="false">IF($A95="",0,SUMPRODUCT(((($C$5:$C$64=$A95)+($D$5:$D$64=$A95)+($E$5:$E$64=$A95)+($F$5:$F$64=$A95))&gt;0)*DK$5:DK$64))</f>
        <v>0</v>
      </c>
      <c r="DL95" s="21" t="n">
        <f aca="false">IF($A95="",0,SUMPRODUCT(((($C$5:$C$64=$A95)+($D$5:$D$64=$A95)+($E$5:$E$64=$A95)+($F$5:$F$64=$A95))&gt;0)*DL$5:DL$64))</f>
        <v>0</v>
      </c>
      <c r="DM95" s="21" t="n">
        <f aca="false">IF($A95="",0,SUMPRODUCT(((($C$5:$C$64=$A95)+($D$5:$D$64=$A95)+($E$5:$E$64=$A95)+($F$5:$F$64=$A95))&gt;0)*DM$5:DM$64))</f>
        <v>0</v>
      </c>
      <c r="DN95" s="21" t="n">
        <f aca="false">IF($A95="",0,SUMPRODUCT(((($C$5:$C$64=$A95)+($D$5:$D$64=$A95)+($E$5:$E$64=$A95)+($F$5:$F$64=$A95))&gt;0)*DN$5:DN$64))</f>
        <v>0</v>
      </c>
      <c r="DO95" s="21" t="n">
        <f aca="false">IF($A95="",0,SUMPRODUCT(((($C$5:$C$64=$A95)+($D$5:$D$64=$A95)+($E$5:$E$64=$A95)+($F$5:$F$64=$A95))&gt;0)*DO$5:DO$64))</f>
        <v>0</v>
      </c>
      <c r="DP95" s="21" t="n">
        <f aca="false">IF($A95="",0,SUMPRODUCT(((($C$5:$C$64=$A95)+($D$5:$D$64=$A95)+($E$5:$E$64=$A95)+($F$5:$F$64=$A95))&gt;0)*DP$5:DP$64))</f>
        <v>0</v>
      </c>
      <c r="DQ95" s="21" t="n">
        <f aca="false">IF($A95="",0,SUMPRODUCT(((($C$5:$C$64=$A95)+($D$5:$D$64=$A95)+($E$5:$E$64=$A95)+($F$5:$F$64=$A95))&gt;0)*DQ$5:DQ$64))</f>
        <v>0</v>
      </c>
      <c r="DR95" s="21" t="n">
        <f aca="false">IF($A95="",0,SUMPRODUCT(((($C$5:$C$64=$A95)+($D$5:$D$64=$A95)+($E$5:$E$64=$A95)+($F$5:$F$64=$A95))&gt;0)*DR$5:DR$64))</f>
        <v>0</v>
      </c>
      <c r="DS95" s="21" t="n">
        <f aca="false">IF($A95="",0,SUMPRODUCT(((($C$5:$C$64=$A95)+($D$5:$D$64=$A95)+($E$5:$E$64=$A95)+($F$5:$F$64=$A95))&gt;0)*DS$5:DS$64))</f>
        <v>0</v>
      </c>
      <c r="DT95" s="21" t="n">
        <f aca="false">IF($A95="",0,SUMPRODUCT(((($C$5:$C$64=$A95)+($D$5:$D$64=$A95)+($E$5:$E$64=$A95)+($F$5:$F$64=$A95))&gt;0)*DT$5:DT$64))</f>
        <v>0</v>
      </c>
      <c r="DU95" s="21" t="n">
        <f aca="false">IF($A95="",0,SUMPRODUCT(((($C$5:$C$64=$A95)+($D$5:$D$64=$A95)+($E$5:$E$64=$A95)+($F$5:$F$64=$A95))&gt;0)*DU$5:DU$64))</f>
        <v>0</v>
      </c>
      <c r="DV95" s="21" t="n">
        <f aca="false">IF($A95="",0,SUMPRODUCT(((($C$5:$C$64=$A95)+($D$5:$D$64=$A95)+($E$5:$E$64=$A95)+($F$5:$F$64=$A95))&gt;0)*DV$5:DV$64))</f>
        <v>0</v>
      </c>
      <c r="DW95" s="21" t="n">
        <f aca="false">IF($A95="",0,SUMPRODUCT(((($C$5:$C$64=$A95)+($D$5:$D$64=$A95)+($E$5:$E$64=$A95)+($F$5:$F$64=$A95))&gt;0)*DW$5:DW$64))</f>
        <v>0</v>
      </c>
      <c r="DX95" s="21" t="n">
        <f aca="false">IF($A95="",0,SUMPRODUCT(((($C$5:$C$64=$A95)+($D$5:$D$64=$A95)+($E$5:$E$64=$A95)+($F$5:$F$64=$A95))&gt;0)*DX$5:DX$64))</f>
        <v>0</v>
      </c>
      <c r="DY95" s="21" t="n">
        <f aca="false">IF($A95="",0,SUMPRODUCT(((($C$5:$C$64=$A95)+($D$5:$D$64=$A95)+($E$5:$E$64=$A95)+($F$5:$F$64=$A95))&gt;0)*DY$5:DY$64))</f>
        <v>0</v>
      </c>
      <c r="DZ95" s="21" t="n">
        <f aca="false">IF($A95="",0,SUMPRODUCT(((($C$5:$C$64=$A95)+($D$5:$D$64=$A95)+($E$5:$E$64=$A95)+($F$5:$F$64=$A95))&gt;0)*DZ$5:DZ$64))</f>
        <v>0</v>
      </c>
      <c r="EA95" s="21" t="n">
        <f aca="false">IF($A95="",0,SUMPRODUCT(((($C$5:$C$64=$A95)+($D$5:$D$64=$A95)+($E$5:$E$64=$A95)+($F$5:$F$64=$A95))&gt;0)*EA$5:EA$64))</f>
        <v>0</v>
      </c>
      <c r="EB95" s="21" t="n">
        <f aca="false">IF($A95="",0,SUMPRODUCT(((($C$5:$C$64=$A95)+($D$5:$D$64=$A95)+($E$5:$E$64=$A95)+($F$5:$F$64=$A95))&gt;0)*EB$5:EB$64))</f>
        <v>0</v>
      </c>
      <c r="EC95" s="21" t="n">
        <f aca="false">IF($A95="",0,SUMPRODUCT(((($C$5:$C$64=$A95)+($D$5:$D$64=$A95)+($E$5:$E$64=$A95)+($F$5:$F$64=$A95))&gt;0)*EC$5:EC$64))</f>
        <v>0</v>
      </c>
      <c r="ED95" s="21" t="n">
        <f aca="false">IF($A95="",0,SUMPRODUCT(((($C$5:$C$64=$A95)+($D$5:$D$64=$A95)+($E$5:$E$64=$A95)+($F$5:$F$64=$A95))&gt;0)*ED$5:ED$64))</f>
        <v>0</v>
      </c>
      <c r="EE95" s="21" t="n">
        <f aca="false">IF($A95="",0,SUMPRODUCT(((($C$5:$C$64=$A95)+($D$5:$D$64=$A95)+($E$5:$E$64=$A95)+($F$5:$F$64=$A95))&gt;0)*EE$5:EE$64))</f>
        <v>0</v>
      </c>
      <c r="EF95" s="21" t="n">
        <f aca="false">IF($A95="",0,SUMPRODUCT(((($C$5:$C$64=$A95)+($D$5:$D$64=$A95)+($E$5:$E$64=$A95)+($F$5:$F$64=$A95))&gt;0)*EF$5:EF$64))</f>
        <v>0</v>
      </c>
      <c r="EG95" s="21" t="n">
        <f aca="false">IF($A95="",0,SUMPRODUCT(((($C$5:$C$64=$A95)+($D$5:$D$64=$A95)+($E$5:$E$64=$A95)+($F$5:$F$64=$A95))&gt;0)*EG$5:EG$64))</f>
        <v>0</v>
      </c>
      <c r="EH95" s="21" t="n">
        <f aca="false">IF($A95="",0,SUMPRODUCT(((($C$5:$C$64=$A95)+($D$5:$D$64=$A95)+($E$5:$E$64=$A95)+($F$5:$F$64=$A95))&gt;0)*EH$5:EH$64))</f>
        <v>0</v>
      </c>
      <c r="EI95" s="21" t="n">
        <f aca="false">IF($A95="",0,SUMPRODUCT(((($C$5:$C$64=$A95)+($D$5:$D$64=$A95)+($E$5:$E$64=$A95)+($F$5:$F$64=$A95))&gt;0)*EI$5:EI$64))</f>
        <v>0</v>
      </c>
      <c r="EJ95" s="21" t="n">
        <f aca="false">IF($A95="",0,SUMPRODUCT(((($C$5:$C$64=$A95)+($D$5:$D$64=$A95)+($E$5:$E$64=$A95)+($F$5:$F$64=$A95))&gt;0)*EJ$5:EJ$64))</f>
        <v>0</v>
      </c>
      <c r="EK95" s="21" t="n">
        <f aca="false">IF($A95="",0,SUMPRODUCT(((($C$5:$C$64=$A95)+($D$5:$D$64=$A95)+($E$5:$E$64=$A95)+($F$5:$F$64=$A95))&gt;0)*EK$5:EK$64))</f>
        <v>0</v>
      </c>
      <c r="EL95" s="21" t="n">
        <f aca="false">IF($A95="",0,SUMPRODUCT(((($C$5:$C$64=$A95)+($D$5:$D$64=$A95)+($E$5:$E$64=$A95)+($F$5:$F$64=$A95))&gt;0)*EL$5:EL$64))</f>
        <v>0</v>
      </c>
      <c r="EM95" s="21" t="n">
        <f aca="false">IF($A95="",0,SUMPRODUCT(((($C$5:$C$64=$A95)+($D$5:$D$64=$A95)+($E$5:$E$64=$A95)+($F$5:$F$64=$A95))&gt;0)*EM$5:EM$64))</f>
        <v>0</v>
      </c>
      <c r="EN95" s="21" t="n">
        <f aca="false">IF($A95="",0,SUMPRODUCT(((($C$5:$C$64=$A95)+($D$5:$D$64=$A95)+($E$5:$E$64=$A95)+($F$5:$F$64=$A95))&gt;0)*EN$5:EN$64))</f>
        <v>0</v>
      </c>
      <c r="EO95" s="21" t="n">
        <f aca="false">IF($A95="",0,SUMPRODUCT(((($C$5:$C$64=$A95)+($D$5:$D$64=$A95)+($E$5:$E$64=$A95)+($F$5:$F$64=$A95))&gt;0)*EO$5:EO$64))</f>
        <v>0</v>
      </c>
      <c r="EP95" s="21" t="n">
        <f aca="false">IF($A95="",0,SUMPRODUCT(((($C$5:$C$64=$A95)+($D$5:$D$64=$A95)+($E$5:$E$64=$A95)+($F$5:$F$64=$A95))&gt;0)*EP$5:EP$64))</f>
        <v>0</v>
      </c>
      <c r="EQ95" s="21" t="n">
        <f aca="false">IF($A95="",0,SUMPRODUCT(((($C$5:$C$64=$A95)+($D$5:$D$64=$A95)+($E$5:$E$64=$A95)+($F$5:$F$64=$A95))&gt;0)*EQ$5:EQ$64))</f>
        <v>0</v>
      </c>
      <c r="ER95" s="21" t="n">
        <f aca="false">IF($A95="",0,SUMPRODUCT(((($C$5:$C$64=$A95)+($D$5:$D$64=$A95)+($E$5:$E$64=$A95)+($F$5:$F$64=$A95))&gt;0)*ER$5:ER$64))</f>
        <v>0</v>
      </c>
      <c r="ES95" s="21" t="n">
        <f aca="false">IF($A95="",0,SUMPRODUCT(((($C$5:$C$64=$A95)+($D$5:$D$64=$A95)+($E$5:$E$64=$A95)+($F$5:$F$64=$A95))&gt;0)*ES$5:ES$64))</f>
        <v>0</v>
      </c>
      <c r="ET95" s="21" t="n">
        <f aca="false">IF($A95="",0,SUMPRODUCT(((($C$5:$C$64=$A95)+($D$5:$D$64=$A95)+($E$5:$E$64=$A95)+($F$5:$F$64=$A95))&gt;0)*ET$5:ET$64))</f>
        <v>0</v>
      </c>
      <c r="EU95" s="21" t="n">
        <f aca="false">IF($A95="",0,SUMPRODUCT(((($C$5:$C$64=$A95)+($D$5:$D$64=$A95)+($E$5:$E$64=$A95)+($F$5:$F$64=$A95))&gt;0)*EU$5:EU$64))</f>
        <v>0</v>
      </c>
      <c r="EV95" s="21" t="n">
        <f aca="false">IF($A95="",0,SUMPRODUCT(((($C$5:$C$64=$A95)+($D$5:$D$64=$A95)+($E$5:$E$64=$A95)+($F$5:$F$64=$A95))&gt;0)*EV$5:EV$64))</f>
        <v>0</v>
      </c>
      <c r="EW95" s="21" t="n">
        <f aca="false">IF($A95="",0,SUMPRODUCT(((($C$5:$C$64=$A95)+($D$5:$D$64=$A95)+($E$5:$E$64=$A95)+($F$5:$F$64=$A95))&gt;0)*EW$5:EW$64))</f>
        <v>0</v>
      </c>
      <c r="EX95" s="21" t="n">
        <f aca="false">IF($A95="",0,SUMPRODUCT(((($C$5:$C$64=$A95)+($D$5:$D$64=$A95)+($E$5:$E$64=$A95)+($F$5:$F$64=$A95))&gt;0)*EX$5:EX$64))</f>
        <v>0</v>
      </c>
      <c r="EY95" s="21" t="n">
        <f aca="false">IF($A95="",0,SUMPRODUCT(((($C$5:$C$64=$A95)+($D$5:$D$64=$A95)+($E$5:$E$64=$A95)+($F$5:$F$64=$A95))&gt;0)*EY$5:EY$64))</f>
        <v>0</v>
      </c>
      <c r="EZ95" s="21" t="n">
        <f aca="false">IF($A95="",0,SUMPRODUCT(((($C$5:$C$64=$A95)+($D$5:$D$64=$A95)+($E$5:$E$64=$A95)+($F$5:$F$64=$A95))&gt;0)*EZ$5:EZ$64))</f>
        <v>0</v>
      </c>
      <c r="FA95" s="21" t="n">
        <f aca="false">IF($A95="",0,SUMPRODUCT(((($C$5:$C$64=$A95)+($D$5:$D$64=$A95)+($E$5:$E$64=$A95)+($F$5:$F$64=$A95))&gt;0)*FA$5:FA$64))</f>
        <v>0</v>
      </c>
      <c r="FB95" s="21" t="n">
        <f aca="false">IF($A95="",0,SUMPRODUCT(((($C$5:$C$64=$A95)+($D$5:$D$64=$A95)+($E$5:$E$64=$A95)+($F$5:$F$64=$A95))&gt;0)*FB$5:FB$64))</f>
        <v>0</v>
      </c>
      <c r="FC95" s="21" t="n">
        <f aca="false">IF($A95="",0,SUMPRODUCT(((($C$5:$C$64=$A95)+($D$5:$D$64=$A95)+($E$5:$E$64=$A95)+($F$5:$F$64=$A95))&gt;0)*FC$5:FC$64))</f>
        <v>0</v>
      </c>
      <c r="FD95" s="21" t="n">
        <f aca="false">IF($A95="",0,SUMPRODUCT(((($C$5:$C$64=$A95)+($D$5:$D$64=$A95)+($E$5:$E$64=$A95)+($F$5:$F$64=$A95))&gt;0)*FD$5:FD$64))</f>
        <v>0</v>
      </c>
      <c r="FE95" s="21" t="n">
        <f aca="false">IF($A95="",0,SUMPRODUCT(((($C$5:$C$64=$A95)+($D$5:$D$64=$A95)+($E$5:$E$64=$A95)+($F$5:$F$64=$A95))&gt;0)*FE$5:FE$64))</f>
        <v>0</v>
      </c>
      <c r="FF95" s="21" t="n">
        <f aca="false">IF($A95="",0,SUMPRODUCT(((($C$5:$C$64=$A95)+($D$5:$D$64=$A95)+($E$5:$E$64=$A95)+($F$5:$F$64=$A95))&gt;0)*FF$5:FF$64))</f>
        <v>0</v>
      </c>
      <c r="FG95" s="21" t="n">
        <f aca="false">IF($A95="",0,SUMPRODUCT(((($C$5:$C$64=$A95)+($D$5:$D$64=$A95)+($E$5:$E$64=$A95)+($F$5:$F$64=$A95))&gt;0)*FG$5:FG$64))</f>
        <v>0</v>
      </c>
      <c r="FH95" s="21" t="n">
        <f aca="false">IF($A95="",0,SUMPRODUCT(((($C$5:$C$64=$A95)+($D$5:$D$64=$A95)+($E$5:$E$64=$A95)+($F$5:$F$64=$A95))&gt;0)*FH$5:FH$64))</f>
        <v>0</v>
      </c>
      <c r="FI95" s="21" t="n">
        <f aca="false">IF($A95="",0,SUMPRODUCT(((($C$5:$C$64=$A95)+($D$5:$D$64=$A95)+($E$5:$E$64=$A95)+($F$5:$F$64=$A95))&gt;0)*FI$5:FI$64))</f>
        <v>0</v>
      </c>
      <c r="FJ95" s="21" t="n">
        <f aca="false">IF($A95="",0,SUMPRODUCT(((($C$5:$C$64=$A95)+($D$5:$D$64=$A95)+($E$5:$E$64=$A95)+($F$5:$F$64=$A95))&gt;0)*FJ$5:FJ$64))</f>
        <v>0</v>
      </c>
      <c r="FK95" s="21" t="n">
        <f aca="false">IF($A95="",0,SUMPRODUCT(((($C$5:$C$64=$A95)+($D$5:$D$64=$A95)+($E$5:$E$64=$A95)+($F$5:$F$64=$A95))&gt;0)*FK$5:FK$64))</f>
        <v>0</v>
      </c>
      <c r="FL95" s="21" t="n">
        <f aca="false">IF($A95="",0,SUMPRODUCT(((($C$5:$C$64=$A95)+($D$5:$D$64=$A95)+($E$5:$E$64=$A95)+($F$5:$F$64=$A95))&gt;0)*FL$5:FL$64))</f>
        <v>0</v>
      </c>
      <c r="FM95" s="21" t="n">
        <f aca="false">IF($A95="",0,SUMPRODUCT(((($C$5:$C$64=$A95)+($D$5:$D$64=$A95)+($E$5:$E$64=$A95)+($F$5:$F$64=$A95))&gt;0)*FM$5:FM$64))</f>
        <v>0</v>
      </c>
      <c r="FN95" s="21" t="n">
        <f aca="false">IF($A95="",0,SUMPRODUCT(((($C$5:$C$64=$A95)+($D$5:$D$64=$A95)+($E$5:$E$64=$A95)+($F$5:$F$64=$A95))&gt;0)*FN$5:FN$64))</f>
        <v>0</v>
      </c>
      <c r="FO95" s="21" t="n">
        <f aca="false">IF($A95="",0,SUMPRODUCT(((($C$5:$C$64=$A95)+($D$5:$D$64=$A95)+($E$5:$E$64=$A95)+($F$5:$F$64=$A95))&gt;0)*FO$5:FO$64))</f>
        <v>0</v>
      </c>
      <c r="FP95" s="21" t="n">
        <f aca="false">IF($A95="",0,SUMPRODUCT(((($C$5:$C$64=$A95)+($D$5:$D$64=$A95)+($E$5:$E$64=$A95)+($F$5:$F$64=$A95))&gt;0)*FP$5:FP$64))</f>
        <v>0</v>
      </c>
      <c r="FQ95" s="21" t="n">
        <f aca="false">IF($A95="",0,SUMPRODUCT(((($C$5:$C$64=$A95)+($D$5:$D$64=$A95)+($E$5:$E$64=$A95)+($F$5:$F$64=$A95))&gt;0)*FQ$5:FQ$64))</f>
        <v>0</v>
      </c>
      <c r="FR95" s="21" t="n">
        <f aca="false">IF($A95="",0,SUMPRODUCT(((($C$5:$C$64=$A95)+($D$5:$D$64=$A95)+($E$5:$E$64=$A95)+($F$5:$F$64=$A95))&gt;0)*FR$5:FR$64))</f>
        <v>0</v>
      </c>
      <c r="FS95" s="21" t="n">
        <f aca="false">IF($A95="",0,SUMPRODUCT(((($C$5:$C$64=$A95)+($D$5:$D$64=$A95)+($E$5:$E$64=$A95)+($F$5:$F$64=$A95))&gt;0)*FS$5:FS$64))</f>
        <v>0</v>
      </c>
      <c r="FT95" s="21" t="n">
        <f aca="false">IF($A95="",0,SUMPRODUCT(((($C$5:$C$64=$A95)+($D$5:$D$64=$A95)+($E$5:$E$64=$A95)+($F$5:$F$64=$A95))&gt;0)*FT$5:FT$64))</f>
        <v>0</v>
      </c>
      <c r="FU95" s="21" t="n">
        <f aca="false">IF($A95="",0,SUMPRODUCT(((($C$5:$C$64=$A95)+($D$5:$D$64=$A95)+($E$5:$E$64=$A95)+($F$5:$F$64=$A95))&gt;0)*FU$5:FU$64))</f>
        <v>0</v>
      </c>
      <c r="FV95" s="21" t="n">
        <f aca="false">IF($A95="",0,SUMPRODUCT(((($C$5:$C$64=$A95)+($D$5:$D$64=$A95)+($E$5:$E$64=$A95)+($F$5:$F$64=$A95))&gt;0)*FV$5:FV$64))</f>
        <v>0</v>
      </c>
      <c r="FW95" s="21" t="n">
        <f aca="false">IF($A95="",0,SUMPRODUCT(((($C$5:$C$64=$A95)+($D$5:$D$64=$A95)+($E$5:$E$64=$A95)+($F$5:$F$64=$A95))&gt;0)*FW$5:FW$64))</f>
        <v>0</v>
      </c>
      <c r="FX95" s="21" t="n">
        <f aca="false">IF($A95="",0,SUMPRODUCT(((($C$5:$C$64=$A95)+($D$5:$D$64=$A95)+($E$5:$E$64=$A95)+($F$5:$F$64=$A95))&gt;0)*FX$5:FX$64))</f>
        <v>0</v>
      </c>
      <c r="FY95" s="21" t="n">
        <f aca="false">IF($A95="",0,SUMPRODUCT(((($C$5:$C$64=$A95)+($D$5:$D$64=$A95)+($E$5:$E$64=$A95)+($F$5:$F$64=$A95))&gt;0)*FY$5:FY$64))</f>
        <v>0</v>
      </c>
      <c r="FZ95" s="21" t="n">
        <f aca="false">IF($A95="",0,SUMPRODUCT(((($C$5:$C$64=$A95)+($D$5:$D$64=$A95)+($E$5:$E$64=$A95)+($F$5:$F$64=$A95))&gt;0)*FZ$5:FZ$64))</f>
        <v>0</v>
      </c>
      <c r="GA95" s="21" t="n">
        <f aca="false">IF($A95="",0,SUMPRODUCT(((($C$5:$C$64=$A95)+($D$5:$D$64=$A95)+($E$5:$E$64=$A95)+($F$5:$F$64=$A95))&gt;0)*GA$5:GA$64))</f>
        <v>0</v>
      </c>
      <c r="GB95" s="21" t="n">
        <f aca="false">IF($A95="",0,SUMPRODUCT(((($C$5:$C$64=$A95)+($D$5:$D$64=$A95)+($E$5:$E$64=$A95)+($F$5:$F$64=$A95))&gt;0)*GB$5:GB$64))</f>
        <v>0</v>
      </c>
      <c r="GC95" s="21" t="n">
        <f aca="false">IF($A95="",0,SUMPRODUCT(((($C$5:$C$64=$A95)+($D$5:$D$64=$A95)+($E$5:$E$64=$A95)+($F$5:$F$64=$A95))&gt;0)*GC$5:GC$64))</f>
        <v>0</v>
      </c>
      <c r="GD95" s="21" t="n">
        <f aca="false">IF($A95="",0,SUMPRODUCT(((($C$5:$C$64=$A95)+($D$5:$D$64=$A95)+($E$5:$E$64=$A95)+($F$5:$F$64=$A95))&gt;0)*GD$5:GD$64))</f>
        <v>0</v>
      </c>
      <c r="GE95" s="21" t="n">
        <f aca="false">IF($A95="",0,SUMPRODUCT(((($C$5:$C$64=$A95)+($D$5:$D$64=$A95)+($E$5:$E$64=$A95)+($F$5:$F$64=$A95))&gt;0)*GE$5:GE$64))</f>
        <v>0</v>
      </c>
      <c r="GF95" s="21" t="n">
        <f aca="false">IF($A95="",0,SUMPRODUCT(((($C$5:$C$64=$A95)+($D$5:$D$64=$A95)+($E$5:$E$64=$A95)+($F$5:$F$64=$A95))&gt;0)*GF$5:GF$64))</f>
        <v>0</v>
      </c>
      <c r="GG95" s="21" t="n">
        <f aca="false">IF($A95="",0,SUMPRODUCT(((($C$5:$C$64=$A95)+($D$5:$D$64=$A95)+($E$5:$E$64=$A95)+($F$5:$F$64=$A95))&gt;0)*GG$5:GG$64))</f>
        <v>0</v>
      </c>
      <c r="GH95" s="21" t="n">
        <f aca="false">IF($A95="",0,SUMPRODUCT(((($C$5:$C$64=$A95)+($D$5:$D$64=$A95)+($E$5:$E$64=$A95)+($F$5:$F$64=$A95))&gt;0)*GH$5:GH$64))</f>
        <v>0</v>
      </c>
      <c r="GI95" s="21" t="n">
        <f aca="false">IF($A95="",0,SUMPRODUCT(((($C$5:$C$64=$A95)+($D$5:$D$64=$A95)+($E$5:$E$64=$A95)+($F$5:$F$64=$A95))&gt;0)*GI$5:GI$64))</f>
        <v>0</v>
      </c>
      <c r="GJ95" s="21" t="n">
        <f aca="false">IF($A95="",0,SUMPRODUCT(((($C$5:$C$64=$A95)+($D$5:$D$64=$A95)+($E$5:$E$64=$A95)+($F$5:$F$64=$A95))&gt;0)*GJ$5:GJ$64))</f>
        <v>0</v>
      </c>
      <c r="GK95" s="21" t="n">
        <f aca="false">IF($A95="",0,SUMPRODUCT(((($C$5:$C$64=$A95)+($D$5:$D$64=$A95)+($E$5:$E$64=$A95)+($F$5:$F$64=$A95))&gt;0)*GK$5:GK$64))</f>
        <v>0</v>
      </c>
      <c r="GL95" s="21" t="n">
        <f aca="false">IF($A95="",0,SUMPRODUCT(((($C$5:$C$64=$A95)+($D$5:$D$64=$A95)+($E$5:$E$64=$A95)+($F$5:$F$64=$A95))&gt;0)*GL$5:GL$64))</f>
        <v>0</v>
      </c>
      <c r="GM95" s="21" t="n">
        <f aca="false">IF($A95="",0,SUMPRODUCT(((($C$5:$C$64=$A95)+($D$5:$D$64=$A95)+($E$5:$E$64=$A95)+($F$5:$F$64=$A95))&gt;0)*GM$5:GM$64))</f>
        <v>0</v>
      </c>
      <c r="GN95" s="21" t="n">
        <f aca="false">IF($A95="",0,SUMPRODUCT(((($C$5:$C$64=$A95)+($D$5:$D$64=$A95)+($E$5:$E$64=$A95)+($F$5:$F$64=$A95))&gt;0)*GN$5:GN$64))</f>
        <v>0</v>
      </c>
      <c r="GO95" s="21" t="n">
        <f aca="false">IF($A95="",0,SUMPRODUCT(((($C$5:$C$64=$A95)+($D$5:$D$64=$A95)+($E$5:$E$64=$A95)+($F$5:$F$64=$A95))&gt;0)*GO$5:GO$64))</f>
        <v>0</v>
      </c>
      <c r="GP95" s="21" t="n">
        <f aca="false">IF($A95="",0,SUMPRODUCT(((($C$5:$C$64=$A95)+($D$5:$D$64=$A95)+($E$5:$E$64=$A95)+($F$5:$F$64=$A95))&gt;0)*GP$5:GP$64))</f>
        <v>0</v>
      </c>
      <c r="GQ95" s="21" t="n">
        <f aca="false">IF($A95="",0,SUMPRODUCT(((($C$5:$C$64=$A95)+($D$5:$D$64=$A95)+($E$5:$E$64=$A95)+($F$5:$F$64=$A95))&gt;0)*GQ$5:GQ$64))</f>
        <v>0</v>
      </c>
      <c r="GR95" s="21" t="n">
        <f aca="false">IF($A95="",0,SUMPRODUCT(((($C$5:$C$64=$A95)+($D$5:$D$64=$A95)+($E$5:$E$64=$A95)+($F$5:$F$64=$A95))&gt;0)*GR$5:GR$64))</f>
        <v>0</v>
      </c>
      <c r="GS95" s="21" t="n">
        <f aca="false">IF($A95="",0,SUMPRODUCT(((($C$5:$C$64=$A95)+($D$5:$D$64=$A95)+($E$5:$E$64=$A95)+($F$5:$F$64=$A95))&gt;0)*GS$5:GS$64))</f>
        <v>0</v>
      </c>
      <c r="GT95" s="21" t="n">
        <f aca="false">IF($A95="",0,SUMPRODUCT(((($C$5:$C$64=$A95)+($D$5:$D$64=$A95)+($E$5:$E$64=$A95)+($F$5:$F$64=$A95))&gt;0)*GT$5:GT$64))</f>
        <v>0</v>
      </c>
      <c r="GU95" s="21" t="n">
        <f aca="false">IF($A95="",0,SUMPRODUCT(((($C$5:$C$64=$A95)+($D$5:$D$64=$A95)+($E$5:$E$64=$A95)+($F$5:$F$64=$A95))&gt;0)*GU$5:GU$64))</f>
        <v>0</v>
      </c>
      <c r="GV95" s="21" t="n">
        <f aca="false">IF($A95="",0,SUMPRODUCT(((($C$5:$C$64=$A95)+($D$5:$D$64=$A95)+($E$5:$E$64=$A95)+($F$5:$F$64=$A95))&gt;0)*GV$5:GV$64))</f>
        <v>0</v>
      </c>
      <c r="GW95" s="21" t="n">
        <f aca="false">IF($A95="",0,SUMPRODUCT(((($C$5:$C$64=$A95)+($D$5:$D$64=$A95)+($E$5:$E$64=$A95)+($F$5:$F$64=$A95))&gt;0)*GW$5:GW$64))</f>
        <v>0</v>
      </c>
      <c r="GX95" s="21" t="n">
        <f aca="false">IF($A95="",0,SUMPRODUCT(((($C$5:$C$64=$A95)+($D$5:$D$64=$A95)+($E$5:$E$64=$A95)+($F$5:$F$64=$A95))&gt;0)*GX$5:GX$64))</f>
        <v>0</v>
      </c>
      <c r="GY95" s="21" t="n">
        <f aca="false">IF($A95="",0,SUMPRODUCT(((($C$5:$C$64=$A95)+($D$5:$D$64=$A95)+($E$5:$E$64=$A95)+($F$5:$F$64=$A95))&gt;0)*GY$5:GY$64))</f>
        <v>0</v>
      </c>
      <c r="GZ95" s="21" t="n">
        <f aca="false">IF($A95="",0,SUMPRODUCT(((($C$5:$C$64=$A95)+($D$5:$D$64=$A95)+($E$5:$E$64=$A95)+($F$5:$F$64=$A95))&gt;0)*GZ$5:GZ$64))</f>
        <v>0</v>
      </c>
      <c r="HA95" s="21" t="n">
        <f aca="false">IF($A95="",0,SUMPRODUCT(((($C$5:$C$64=$A95)+($D$5:$D$64=$A95)+($E$5:$E$64=$A95)+($F$5:$F$64=$A95))&gt;0)*HA$5:HA$64))</f>
        <v>0</v>
      </c>
      <c r="HB95" s="21" t="n">
        <f aca="false">IF($A95="",0,SUMPRODUCT(((($C$5:$C$64=$A95)+($D$5:$D$64=$A95)+($E$5:$E$64=$A95)+($F$5:$F$64=$A95))&gt;0)*HB$5:HB$64))</f>
        <v>0</v>
      </c>
      <c r="HC95" s="21" t="n">
        <f aca="false">IF($A95="",0,SUMPRODUCT(((($C$5:$C$64=$A95)+($D$5:$D$64=$A95)+($E$5:$E$64=$A95)+($F$5:$F$64=$A95))&gt;0)*HC$5:HC$64))</f>
        <v>0</v>
      </c>
      <c r="HD95" s="21" t="n">
        <f aca="false">IF($A95="",0,SUMPRODUCT(((($C$5:$C$64=$A95)+($D$5:$D$64=$A95)+($E$5:$E$64=$A95)+($F$5:$F$64=$A95))&gt;0)*HD$5:HD$64))</f>
        <v>0</v>
      </c>
      <c r="HE95" s="21" t="n">
        <f aca="false">IF($A95="",0,SUMPRODUCT(((($C$5:$C$64=$A95)+($D$5:$D$64=$A95)+($E$5:$E$64=$A95)+($F$5:$F$64=$A95))&gt;0)*HE$5:HE$64))</f>
        <v>0</v>
      </c>
      <c r="HF95" s="21" t="n">
        <f aca="false">IF($A95="",0,SUMPRODUCT(((($C$5:$C$64=$A95)+($D$5:$D$64=$A95)+($E$5:$E$64=$A95)+($F$5:$F$64=$A95))&gt;0)*HF$5:HF$64))</f>
        <v>0</v>
      </c>
      <c r="HG95" s="21" t="n">
        <f aca="false">IF($A95="",0,SUMPRODUCT(((($C$5:$C$64=$A95)+($D$5:$D$64=$A95)+($E$5:$E$64=$A95)+($F$5:$F$64=$A95))&gt;0)*HG$5:HG$64))</f>
        <v>0</v>
      </c>
      <c r="HH95" s="21" t="n">
        <f aca="false">IF($A95="",0,SUMPRODUCT(((($C$5:$C$64=$A95)+($D$5:$D$64=$A95)+($E$5:$E$64=$A95)+($F$5:$F$64=$A95))&gt;0)*HH$5:HH$64))</f>
        <v>0</v>
      </c>
      <c r="HI95" s="21" t="n">
        <f aca="false">IF($A95="",0,SUMPRODUCT(((($C$5:$C$64=$A95)+($D$5:$D$64=$A95)+($E$5:$E$64=$A95)+($F$5:$F$64=$A95))&gt;0)*HI$5:HI$64))</f>
        <v>0</v>
      </c>
      <c r="HJ95" s="21" t="n">
        <f aca="false">IF($A95="",0,SUMPRODUCT(((($C$5:$C$64=$A95)+($D$5:$D$64=$A95)+($E$5:$E$64=$A95)+($F$5:$F$64=$A95))&gt;0)*HJ$5:HJ$64))</f>
        <v>0</v>
      </c>
      <c r="HK95" s="21" t="n">
        <f aca="false">IF($A95="",0,SUMPRODUCT(((($C$5:$C$64=$A95)+($D$5:$D$64=$A95)+($E$5:$E$64=$A95)+($F$5:$F$64=$A95))&gt;0)*HK$5:HK$64))</f>
        <v>0</v>
      </c>
      <c r="HL95" s="21" t="n">
        <f aca="false">IF($A95="",0,SUMPRODUCT(((($C$5:$C$64=$A95)+($D$5:$D$64=$A95)+($E$5:$E$64=$A95)+($F$5:$F$64=$A95))&gt;0)*HL$5:HL$64))</f>
        <v>0</v>
      </c>
      <c r="HM95" s="21" t="n">
        <f aca="false">IF($A95="",0,SUMPRODUCT(((($C$5:$C$64=$A95)+($D$5:$D$64=$A95)+($E$5:$E$64=$A95)+($F$5:$F$64=$A95))&gt;0)*HM$5:HM$64))</f>
        <v>0</v>
      </c>
      <c r="HN95" s="21" t="n">
        <f aca="false">IF($A95="",0,SUMPRODUCT(((($C$5:$C$64=$A95)+($D$5:$D$64=$A95)+($E$5:$E$64=$A95)+($F$5:$F$64=$A95))&gt;0)*HN$5:HN$64))</f>
        <v>0</v>
      </c>
      <c r="HO95" s="21" t="n">
        <f aca="false">IF($A95="",0,SUMPRODUCT(((($C$5:$C$64=$A95)+($D$5:$D$64=$A95)+($E$5:$E$64=$A95)+($F$5:$F$64=$A95))&gt;0)*HO$5:HO$64))</f>
        <v>0</v>
      </c>
      <c r="HP95" s="21" t="n">
        <f aca="false">IF($A95="",0,SUMPRODUCT(((($C$5:$C$64=$A95)+($D$5:$D$64=$A95)+($E$5:$E$64=$A95)+($F$5:$F$64=$A95))&gt;0)*HP$5:HP$64))</f>
        <v>0</v>
      </c>
      <c r="HQ95" s="21" t="n">
        <f aca="false">IF($A95="",0,SUMPRODUCT(((($C$5:$C$64=$A95)+($D$5:$D$64=$A95)+($E$5:$E$64=$A95)+($F$5:$F$64=$A95))&gt;0)*HQ$5:HQ$64))</f>
        <v>0</v>
      </c>
      <c r="HR95" s="21" t="n">
        <f aca="false">IF($A95="",0,SUMPRODUCT(((($C$5:$C$64=$A95)+($D$5:$D$64=$A95)+($E$5:$E$64=$A95)+($F$5:$F$64=$A95))&gt;0)*HR$5:HR$64))</f>
        <v>0</v>
      </c>
      <c r="HS95" s="21" t="n">
        <f aca="false">IF($A95="",0,SUMPRODUCT(((($C$5:$C$64=$A95)+($D$5:$D$64=$A95)+($E$5:$E$64=$A95)+($F$5:$F$64=$A95))&gt;0)*HS$5:HS$64))</f>
        <v>0</v>
      </c>
      <c r="HT95" s="21" t="n">
        <f aca="false">IF($A95="",0,SUMPRODUCT(((($C$5:$C$64=$A95)+($D$5:$D$64=$A95)+($E$5:$E$64=$A95)+($F$5:$F$64=$A95))&gt;0)*HT$5:HT$64))</f>
        <v>0</v>
      </c>
      <c r="HU95" s="21" t="n">
        <f aca="false">IF($A95="",0,SUMPRODUCT(((($C$5:$C$64=$A95)+($D$5:$D$64=$A95)+($E$5:$E$64=$A95)+($F$5:$F$64=$A95))&gt;0)*HU$5:HU$64))</f>
        <v>0</v>
      </c>
      <c r="HV95" s="21" t="n">
        <f aca="false">IF($A95="",0,SUMPRODUCT(((($C$5:$C$64=$A95)+($D$5:$D$64=$A95)+($E$5:$E$64=$A95)+($F$5:$F$64=$A95))&gt;0)*HV$5:HV$64))</f>
        <v>0</v>
      </c>
      <c r="HW95" s="21" t="n">
        <f aca="false">IF($A95="",0,SUMPRODUCT(((($C$5:$C$64=$A95)+($D$5:$D$64=$A95)+($E$5:$E$64=$A95)+($F$5:$F$64=$A95))&gt;0)*HW$5:HW$64))</f>
        <v>0</v>
      </c>
      <c r="HX95" s="21" t="n">
        <f aca="false">IF($A95="",0,SUMPRODUCT(((($C$5:$C$64=$A95)+($D$5:$D$64=$A95)+($E$5:$E$64=$A95)+($F$5:$F$64=$A95))&gt;0)*HX$5:HX$64))</f>
        <v>0</v>
      </c>
      <c r="HY95" s="21" t="n">
        <f aca="false">IF($A95="",0,SUMPRODUCT(((($C$5:$C$64=$A95)+($D$5:$D$64=$A95)+($E$5:$E$64=$A95)+($F$5:$F$64=$A95))&gt;0)*HY$5:HY$64))</f>
        <v>0</v>
      </c>
      <c r="HZ95" s="21" t="n">
        <f aca="false">IF($A95="",0,SUMPRODUCT(((($C$5:$C$64=$A95)+($D$5:$D$64=$A95)+($E$5:$E$64=$A95)+($F$5:$F$64=$A95))&gt;0)*HZ$5:HZ$64))</f>
        <v>0</v>
      </c>
      <c r="IA95" s="21" t="n">
        <f aca="false">IF($A95="",0,SUMPRODUCT(((($C$5:$C$64=$A95)+($D$5:$D$64=$A95)+($E$5:$E$64=$A95)+($F$5:$F$64=$A95))&gt;0)*IA$5:IA$64))</f>
        <v>0</v>
      </c>
      <c r="IB95" s="21" t="n">
        <f aca="false">IF($A95="",0,SUMPRODUCT(((($C$5:$C$64=$A95)+($D$5:$D$64=$A95)+($E$5:$E$64=$A95)+($F$5:$F$64=$A95))&gt;0)*IB$5:IB$64))</f>
        <v>0</v>
      </c>
      <c r="IC95" s="21" t="n">
        <f aca="false">IF($A95="",0,SUMPRODUCT(((($C$5:$C$64=$A95)+($D$5:$D$64=$A95)+($E$5:$E$64=$A95)+($F$5:$F$64=$A95))&gt;0)*IC$5:IC$64))</f>
        <v>0</v>
      </c>
      <c r="ID95" s="21" t="n">
        <f aca="false">IF($A95="",0,SUMPRODUCT(((($C$5:$C$64=$A95)+($D$5:$D$64=$A95)+($E$5:$E$64=$A95)+($F$5:$F$64=$A95))&gt;0)*ID$5:ID$64))</f>
        <v>0</v>
      </c>
      <c r="IE95" s="21" t="n">
        <f aca="false">IF($A95="",0,SUMPRODUCT(((($C$5:$C$64=$A95)+($D$5:$D$64=$A95)+($E$5:$E$64=$A95)+($F$5:$F$64=$A95))&gt;0)*IE$5:IE$64))</f>
        <v>0</v>
      </c>
      <c r="IF95" s="21" t="n">
        <f aca="false">IF($A95="",0,SUMPRODUCT(((($C$5:$C$64=$A95)+($D$5:$D$64=$A95)+($E$5:$E$64=$A95)+($F$5:$F$64=$A95))&gt;0)*IF$5:IF$64))</f>
        <v>0</v>
      </c>
      <c r="IG95" s="21" t="n">
        <f aca="false">IF($A95="",0,SUMPRODUCT(((($C$5:$C$64=$A95)+($D$5:$D$64=$A95)+($E$5:$E$64=$A95)+($F$5:$F$64=$A95))&gt;0)*IG$5:IG$64))</f>
        <v>0</v>
      </c>
      <c r="IH95" s="21" t="n">
        <f aca="false">IF($A95="",0,SUMPRODUCT(((($C$5:$C$64=$A95)+($D$5:$D$64=$A95)+($E$5:$E$64=$A95)+($F$5:$F$64=$A95))&gt;0)*IH$5:IH$64))</f>
        <v>0</v>
      </c>
      <c r="II95" s="21" t="n">
        <f aca="false">IF($A95="",0,SUMPRODUCT(((($C$5:$C$64=$A95)+($D$5:$D$64=$A95)+($E$5:$E$64=$A95)+($F$5:$F$64=$A95))&gt;0)*II$5:II$64))</f>
        <v>0</v>
      </c>
      <c r="IJ95" s="21" t="n">
        <f aca="false">IF($A95="",0,SUMPRODUCT(((($C$5:$C$64=$A95)+($D$5:$D$64=$A95)+($E$5:$E$64=$A95)+($F$5:$F$64=$A95))&gt;0)*IJ$5:IJ$64))</f>
        <v>0</v>
      </c>
      <c r="IK95" s="21" t="n">
        <f aca="false">IF($A95="",0,SUMPRODUCT(((($C$5:$C$64=$A95)+($D$5:$D$64=$A95)+($E$5:$E$64=$A95)+($F$5:$F$64=$A95))&gt;0)*IK$5:IK$64))</f>
        <v>0</v>
      </c>
      <c r="IL95" s="21" t="n">
        <f aca="false">IF($A95="",0,SUMPRODUCT(((($C$5:$C$64=$A95)+($D$5:$D$64=$A95)+($E$5:$E$64=$A95)+($F$5:$F$64=$A95))&gt;0)*IL$5:IL$64))</f>
        <v>0</v>
      </c>
      <c r="IM95" s="21" t="n">
        <f aca="false">IF($A95="",0,SUMPRODUCT(((($C$5:$C$64=$A95)+($D$5:$D$64=$A95)+($E$5:$E$64=$A95)+($F$5:$F$64=$A95))&gt;0)*IM$5:IM$64))</f>
        <v>0</v>
      </c>
      <c r="IN95" s="21" t="n">
        <f aca="false">IF($A95="",0,SUMPRODUCT(((($C$5:$C$64=$A95)+($D$5:$D$64=$A95)+($E$5:$E$64=$A95)+($F$5:$F$64=$A95))&gt;0)*IN$5:IN$64))</f>
        <v>0</v>
      </c>
      <c r="IO95" s="21" t="n">
        <f aca="false">IF($A95="",0,SUMPRODUCT(((($C$5:$C$64=$A95)+($D$5:$D$64=$A95)+($E$5:$E$64=$A95)+($F$5:$F$64=$A95))&gt;0)*IO$5:IO$64))</f>
        <v>0</v>
      </c>
      <c r="IP95" s="21" t="n">
        <f aca="false">IF($A95="",0,SUMPRODUCT(((($C$5:$C$64=$A95)+($D$5:$D$64=$A95)+($E$5:$E$64=$A95)+($F$5:$F$64=$A95))&gt;0)*IP$5:IP$64))</f>
        <v>0</v>
      </c>
      <c r="IQ95" s="21" t="n">
        <f aca="false">IF($A95="",0,SUMPRODUCT(((($C$5:$C$64=$A95)+($D$5:$D$64=$A95)+($E$5:$E$64=$A95)+($F$5:$F$64=$A95))&gt;0)*IQ$5:IQ$64))</f>
        <v>0</v>
      </c>
      <c r="IR95" s="21" t="n">
        <f aca="false">IF($A95="",0,SUMPRODUCT(((($C$5:$C$64=$A95)+($D$5:$D$64=$A95)+($E$5:$E$64=$A95)+($F$5:$F$64=$A95))&gt;0)*IR$5:IR$64))</f>
        <v>0</v>
      </c>
      <c r="IS95" s="21" t="n">
        <f aca="false">IF($A95="",0,SUMPRODUCT(((($C$5:$C$64=$A95)+($D$5:$D$64=$A95)+($E$5:$E$64=$A95)+($F$5:$F$64=$A95))&gt;0)*IS$5:IS$64))</f>
        <v>0</v>
      </c>
      <c r="IT95" s="21" t="n">
        <f aca="false">IF($A95="",0,SUMPRODUCT(((($C$5:$C$64=$A95)+($D$5:$D$64=$A95)+($E$5:$E$64=$A95)+($F$5:$F$64=$A95))&gt;0)*IT$5:IT$64))</f>
        <v>0</v>
      </c>
      <c r="IU95" s="21" t="n">
        <f aca="false">IF($A95="",0,SUMPRODUCT(((($C$5:$C$64=$A95)+($D$5:$D$64=$A95)+($E$5:$E$64=$A95)+($F$5:$F$64=$A95))&gt;0)*IU$5:IU$64))</f>
        <v>0</v>
      </c>
      <c r="IV95" s="21" t="n">
        <f aca="false">IF($A95="",0,SUMPRODUCT(((($C$5:$C$64=$A95)+($D$5:$D$64=$A95)+($E$5:$E$64=$A95)+($F$5:$F$64=$A95))&gt;0)*IV$5:IV$64))</f>
        <v>0</v>
      </c>
      <c r="IW95" s="21" t="n">
        <f aca="false">IF($A95="",0,SUMPRODUCT(((($C$5:$C$64=$A95)+($D$5:$D$64=$A95)+($E$5:$E$64=$A95)+($F$5:$F$64=$A95))&gt;0)*IW$5:IW$64))</f>
        <v>0</v>
      </c>
      <c r="IX95" s="21" t="n">
        <f aca="false">IF($A95="",0,SUMPRODUCT(((($C$5:$C$64=$A95)+($D$5:$D$64=$A95)+($E$5:$E$64=$A95)+($F$5:$F$64=$A95))&gt;0)*IX$5:IX$64))</f>
        <v>0</v>
      </c>
      <c r="IY95" s="21" t="n">
        <f aca="false">IF($A95="",0,SUMPRODUCT(((($C$5:$C$64=$A95)+($D$5:$D$64=$A95)+($E$5:$E$64=$A95)+($F$5:$F$64=$A95))&gt;0)*IY$5:IY$64))</f>
        <v>0</v>
      </c>
      <c r="IZ95" s="21" t="n">
        <f aca="false">IF($A95="",0,SUMPRODUCT(((($C$5:$C$64=$A95)+($D$5:$D$64=$A95)+($E$5:$E$64=$A95)+($F$5:$F$64=$A95))&gt;0)*IZ$5:IZ$64))</f>
        <v>0</v>
      </c>
      <c r="JA95" s="21" t="n">
        <f aca="false">IF($A95="",0,SUMPRODUCT(((($C$5:$C$64=$A95)+($D$5:$D$64=$A95)+($E$5:$E$64=$A95)+($F$5:$F$64=$A95))&gt;0)*JA$5:JA$64))</f>
        <v>0</v>
      </c>
      <c r="JB95" s="21" t="n">
        <f aca="false">IF($A95="",0,SUMPRODUCT(((($C$5:$C$64=$A95)+($D$5:$D$64=$A95)+($E$5:$E$64=$A95)+($F$5:$F$64=$A95))&gt;0)*JB$5:JB$64))</f>
        <v>0</v>
      </c>
      <c r="JC95" s="21" t="n">
        <f aca="false">IF($A95="",0,SUMPRODUCT(((($C$5:$C$64=$A95)+($D$5:$D$64=$A95)+($E$5:$E$64=$A95)+($F$5:$F$64=$A95))&gt;0)*JC$5:JC$64))</f>
        <v>0</v>
      </c>
      <c r="JD95" s="21" t="n">
        <f aca="false">IF($A95="",0,SUMPRODUCT(((($C$5:$C$64=$A95)+($D$5:$D$64=$A95)+($E$5:$E$64=$A95)+($F$5:$F$64=$A95))&gt;0)*JD$5:JD$64))</f>
        <v>0</v>
      </c>
      <c r="JE95" s="21" t="n">
        <f aca="false">IF($A95="",0,SUMPRODUCT(((($C$5:$C$64=$A95)+($D$5:$D$64=$A95)+($E$5:$E$64=$A95)+($F$5:$F$64=$A95))&gt;0)*JE$5:JE$64))</f>
        <v>0</v>
      </c>
      <c r="JF95" s="21" t="n">
        <f aca="false">IF($A95="",0,SUMPRODUCT(((($C$5:$C$64=$A95)+($D$5:$D$64=$A95)+($E$5:$E$64=$A95)+($F$5:$F$64=$A95))&gt;0)*JF$5:JF$64))</f>
        <v>0</v>
      </c>
      <c r="JG95" s="21" t="n">
        <f aca="false">IF($A95="",0,SUMPRODUCT(((($C$5:$C$64=$A95)+($D$5:$D$64=$A95)+($E$5:$E$64=$A95)+($F$5:$F$64=$A95))&gt;0)*JG$5:JG$64))</f>
        <v>0</v>
      </c>
      <c r="JH95" s="21" t="n">
        <f aca="false">IF($A95="",0,SUMPRODUCT(((($C$5:$C$64=$A95)+($D$5:$D$64=$A95)+($E$5:$E$64=$A95)+($F$5:$F$64=$A95))&gt;0)*JH$5:JH$64))</f>
        <v>0</v>
      </c>
      <c r="JI95" s="21" t="n">
        <f aca="false">IF($A95="",0,SUMPRODUCT(((($C$5:$C$64=$A95)+($D$5:$D$64=$A95)+($E$5:$E$64=$A95)+($F$5:$F$64=$A95))&gt;0)*JI$5:JI$64))</f>
        <v>0</v>
      </c>
      <c r="JJ95" s="21" t="n">
        <f aca="false">IF($A95="",0,SUMPRODUCT(((($C$5:$C$64=$A95)+($D$5:$D$64=$A95)+($E$5:$E$64=$A95)+($F$5:$F$64=$A95))&gt;0)*JJ$5:JJ$64))</f>
        <v>0</v>
      </c>
      <c r="JK95" s="21" t="n">
        <f aca="false">IF($A95="",0,SUMPRODUCT(((($C$5:$C$64=$A95)+($D$5:$D$64=$A95)+($E$5:$E$64=$A95)+($F$5:$F$64=$A95))&gt;0)*JK$5:JK$64))</f>
        <v>0</v>
      </c>
      <c r="JL95" s="21" t="n">
        <f aca="false">IF($A95="",0,SUMPRODUCT(((($C$5:$C$64=$A95)+($D$5:$D$64=$A95)+($E$5:$E$64=$A95)+($F$5:$F$64=$A95))&gt;0)*JL$5:JL$64))</f>
        <v>0</v>
      </c>
      <c r="JM95" s="21" t="n">
        <f aca="false">IF($A95="",0,SUMPRODUCT(((($C$5:$C$64=$A95)+($D$5:$D$64=$A95)+($E$5:$E$64=$A95)+($F$5:$F$64=$A95))&gt;0)*JM$5:JM$64))</f>
        <v>0</v>
      </c>
      <c r="JN95" s="21" t="n">
        <f aca="false">IF($A95="",0,SUMPRODUCT(((($C$5:$C$64=$A95)+($D$5:$D$64=$A95)+($E$5:$E$64=$A95)+($F$5:$F$64=$A95))&gt;0)*JN$5:JN$64))</f>
        <v>0</v>
      </c>
      <c r="JO95" s="21" t="n">
        <f aca="false">IF($A95="",0,SUMPRODUCT(((($C$5:$C$64=$A95)+($D$5:$D$64=$A95)+($E$5:$E$64=$A95)+($F$5:$F$64=$A95))&gt;0)*JO$5:JO$64))</f>
        <v>0</v>
      </c>
      <c r="JP95" s="21" t="n">
        <f aca="false">IF($A95="",0,SUMPRODUCT(((($C$5:$C$64=$A95)+($D$5:$D$64=$A95)+($E$5:$E$64=$A95)+($F$5:$F$64=$A95))&gt;0)*JP$5:JP$64))</f>
        <v>0</v>
      </c>
      <c r="JQ95" s="21" t="n">
        <f aca="false">IF($A95="",0,SUMPRODUCT(((($C$5:$C$64=$A95)+($D$5:$D$64=$A95)+($E$5:$E$64=$A95)+($F$5:$F$64=$A95))&gt;0)*JQ$5:JQ$64))</f>
        <v>0</v>
      </c>
      <c r="JR95" s="21" t="n">
        <f aca="false">IF($A95="",0,SUMPRODUCT(((($C$5:$C$64=$A95)+($D$5:$D$64=$A95)+($E$5:$E$64=$A95)+($F$5:$F$64=$A95))&gt;0)*JR$5:JR$64))</f>
        <v>0</v>
      </c>
      <c r="JS95" s="21" t="n">
        <f aca="false">IF($A95="",0,SUMPRODUCT(((($C$5:$C$64=$A95)+($D$5:$D$64=$A95)+($E$5:$E$64=$A95)+($F$5:$F$64=$A95))&gt;0)*JS$5:JS$64))</f>
        <v>0</v>
      </c>
      <c r="JT95" s="21" t="n">
        <f aca="false">IF($A95="",0,SUMPRODUCT(((($C$5:$C$64=$A95)+($D$5:$D$64=$A95)+($E$5:$E$64=$A95)+($F$5:$F$64=$A95))&gt;0)*JT$5:JT$64))</f>
        <v>0</v>
      </c>
      <c r="JU95" s="21" t="n">
        <f aca="false">IF($A95="",0,SUMPRODUCT(((($C$5:$C$64=$A95)+($D$5:$D$64=$A95)+($E$5:$E$64=$A95)+($F$5:$F$64=$A95))&gt;0)*JU$5:JU$64))</f>
        <v>0</v>
      </c>
      <c r="JV95" s="21" t="n">
        <f aca="false">IF($A95="",0,SUMPRODUCT(((($C$5:$C$64=$A95)+($D$5:$D$64=$A95)+($E$5:$E$64=$A95)+($F$5:$F$64=$A95))&gt;0)*JV$5:JV$64))</f>
        <v>0</v>
      </c>
      <c r="JW95" s="21" t="n">
        <f aca="false">IF($A95="",0,SUMPRODUCT(((($C$5:$C$64=$A95)+($D$5:$D$64=$A95)+($E$5:$E$64=$A95)+($F$5:$F$64=$A95))&gt;0)*JW$5:JW$64))</f>
        <v>0</v>
      </c>
      <c r="JX95" s="21" t="n">
        <f aca="false">IF($A95="",0,SUMPRODUCT(((($C$5:$C$64=$A95)+($D$5:$D$64=$A95)+($E$5:$E$64=$A95)+($F$5:$F$64=$A95))&gt;0)*JX$5:JX$64))</f>
        <v>0</v>
      </c>
      <c r="JY95" s="21" t="n">
        <f aca="false">IF($A95="",0,SUMPRODUCT(((($C$5:$C$64=$A95)+($D$5:$D$64=$A95)+($E$5:$E$64=$A95)+($F$5:$F$64=$A95))&gt;0)*JY$5:JY$64))</f>
        <v>0</v>
      </c>
      <c r="JZ95" s="21" t="n">
        <f aca="false">IF($A95="",0,SUMPRODUCT(((($C$5:$C$64=$A95)+($D$5:$D$64=$A95)+($E$5:$E$64=$A95)+($F$5:$F$64=$A95))&gt;0)*JZ$5:JZ$64))</f>
        <v>0</v>
      </c>
      <c r="KA95" s="21" t="n">
        <f aca="false">IF($A95="",0,SUMPRODUCT(((($C$5:$C$64=$A95)+($D$5:$D$64=$A95)+($E$5:$E$64=$A95)+($F$5:$F$64=$A95))&gt;0)*KA$5:KA$64))</f>
        <v>0</v>
      </c>
      <c r="KB95" s="21" t="n">
        <f aca="false">IF($A95="",0,SUMPRODUCT(((($C$5:$C$64=$A95)+($D$5:$D$64=$A95)+($E$5:$E$64=$A95)+($F$5:$F$64=$A95))&gt;0)*KB$5:KB$64))</f>
        <v>0</v>
      </c>
      <c r="KC95" s="21" t="n">
        <f aca="false">IF($A95="",0,SUMPRODUCT(((($C$5:$C$64=$A95)+($D$5:$D$64=$A95)+($E$5:$E$64=$A95)+($F$5:$F$64=$A95))&gt;0)*KC$5:KC$64))</f>
        <v>0</v>
      </c>
      <c r="KD95" s="21" t="n">
        <f aca="false">IF($A95="",0,SUMPRODUCT(((($C$5:$C$64=$A95)+($D$5:$D$64=$A95)+($E$5:$E$64=$A95)+($F$5:$F$64=$A95))&gt;0)*KD$5:KD$64))</f>
        <v>0</v>
      </c>
      <c r="KE95" s="21" t="n">
        <f aca="false">IF($A95="",0,SUMPRODUCT(((($C$5:$C$64=$A95)+($D$5:$D$64=$A95)+($E$5:$E$64=$A95)+($F$5:$F$64=$A95))&gt;0)*KE$5:KE$64))</f>
        <v>0</v>
      </c>
      <c r="KF95" s="21" t="n">
        <f aca="false">IF($A95="",0,SUMPRODUCT(((($C$5:$C$64=$A95)+($D$5:$D$64=$A95)+($E$5:$E$64=$A95)+($F$5:$F$64=$A95))&gt;0)*KF$5:KF$64))</f>
        <v>0</v>
      </c>
      <c r="KG95" s="21" t="n">
        <f aca="false">IF($A95="",0,SUMPRODUCT(((($C$5:$C$64=$A95)+($D$5:$D$64=$A95)+($E$5:$E$64=$A95)+($F$5:$F$64=$A95))&gt;0)*KG$5:KG$64))</f>
        <v>0</v>
      </c>
      <c r="KH95" s="21" t="n">
        <f aca="false">IF($A95="",0,SUMPRODUCT(((($C$5:$C$64=$A95)+($D$5:$D$64=$A95)+($E$5:$E$64=$A95)+($F$5:$F$64=$A95))&gt;0)*KH$5:KH$64))</f>
        <v>0</v>
      </c>
      <c r="KI95" s="21" t="n">
        <f aca="false">IF($A95="",0,SUMPRODUCT(((($C$5:$C$64=$A95)+($D$5:$D$64=$A95)+($E$5:$E$64=$A95)+($F$5:$F$64=$A95))&gt;0)*KI$5:KI$64))</f>
        <v>0</v>
      </c>
      <c r="KJ95" s="21" t="n">
        <f aca="false">IF($A95="",0,SUMPRODUCT(((($C$5:$C$64=$A95)+($D$5:$D$64=$A95)+($E$5:$E$64=$A95)+($F$5:$F$64=$A95))&gt;0)*KJ$5:KJ$64))</f>
        <v>0</v>
      </c>
      <c r="KK95" s="21" t="n">
        <f aca="false">IF($A95="",0,SUMPRODUCT(((($C$5:$C$64=$A95)+($D$5:$D$64=$A95)+($E$5:$E$64=$A95)+($F$5:$F$64=$A95))&gt;0)*KK$5:KK$64))</f>
        <v>0</v>
      </c>
      <c r="KL95" s="21" t="n">
        <f aca="false">IF($A95="",0,SUMPRODUCT(((($C$5:$C$64=$A95)+($D$5:$D$64=$A95)+($E$5:$E$64=$A95)+($F$5:$F$64=$A95))&gt;0)*KL$5:KL$64))</f>
        <v>0</v>
      </c>
      <c r="KM95" s="21" t="n">
        <f aca="false">IF($A95="",0,SUMPRODUCT(((($C$5:$C$64=$A95)+($D$5:$D$64=$A95)+($E$5:$E$64=$A95)+($F$5:$F$64=$A95))&gt;0)*KM$5:KM$64))</f>
        <v>0</v>
      </c>
      <c r="KN95" s="21" t="n">
        <f aca="false">IF($A95="",0,SUMPRODUCT(((($C$5:$C$64=$A95)+($D$5:$D$64=$A95)+($E$5:$E$64=$A95)+($F$5:$F$64=$A95))&gt;0)*KN$5:KN$64))</f>
        <v>0</v>
      </c>
      <c r="KO95" s="21" t="n">
        <f aca="false">IF($A95="",0,SUMPRODUCT(((($C$5:$C$64=$A95)+($D$5:$D$64=$A95)+($E$5:$E$64=$A95)+($F$5:$F$64=$A95))&gt;0)*KO$5:KO$64))</f>
        <v>0</v>
      </c>
      <c r="KP95" s="21" t="n">
        <f aca="false">IF($A95="",0,SUMPRODUCT(((($C$5:$C$64=$A95)+($D$5:$D$64=$A95)+($E$5:$E$64=$A95)+($F$5:$F$64=$A95))&gt;0)*KP$5:KP$64))</f>
        <v>0</v>
      </c>
      <c r="KQ95" s="21" t="n">
        <f aca="false">IF($A95="",0,SUMPRODUCT(((($C$5:$C$64=$A95)+($D$5:$D$64=$A95)+($E$5:$E$64=$A95)+($F$5:$F$64=$A95))&gt;0)*KQ$5:KQ$64))</f>
        <v>0</v>
      </c>
      <c r="KR95" s="21" t="n">
        <f aca="false">IF($A95="",0,SUMPRODUCT(((($C$5:$C$64=$A95)+($D$5:$D$64=$A95)+($E$5:$E$64=$A95)+($F$5:$F$64=$A95))&gt;0)*KR$5:KR$64))</f>
        <v>0</v>
      </c>
      <c r="KS95" s="21" t="n">
        <f aca="false">IF($A95="",0,SUMPRODUCT(((($C$5:$C$64=$A95)+($D$5:$D$64=$A95)+($E$5:$E$64=$A95)+($F$5:$F$64=$A95))&gt;0)*KS$5:KS$64))</f>
        <v>0</v>
      </c>
      <c r="KT95" s="21" t="n">
        <f aca="false">IF($A95="",0,SUMPRODUCT(((($C$5:$C$64=$A95)+($D$5:$D$64=$A95)+($E$5:$E$64=$A95)+($F$5:$F$64=$A95))&gt;0)*KT$5:KT$64))</f>
        <v>0</v>
      </c>
      <c r="KU95" s="21" t="n">
        <f aca="false">IF($A95="",0,SUMPRODUCT(((($C$5:$C$64=$A95)+($D$5:$D$64=$A95)+($E$5:$E$64=$A95)+($F$5:$F$64=$A95))&gt;0)*KU$5:KU$64))</f>
        <v>0</v>
      </c>
      <c r="KV95" s="21" t="n">
        <f aca="false">IF($A95="",0,SUMPRODUCT(((($C$5:$C$64=$A95)+($D$5:$D$64=$A95)+($E$5:$E$64=$A95)+($F$5:$F$64=$A95))&gt;0)*KV$5:KV$64))</f>
        <v>0</v>
      </c>
      <c r="KW95" s="21" t="n">
        <f aca="false">IF($A95="",0,SUMPRODUCT(((($C$5:$C$64=$A95)+($D$5:$D$64=$A95)+($E$5:$E$64=$A95)+($F$5:$F$64=$A95))&gt;0)*KW$5:KW$64))</f>
        <v>0</v>
      </c>
      <c r="KX95" s="21" t="n">
        <f aca="false">IF($A95="",0,SUMPRODUCT(((($C$5:$C$64=$A95)+($D$5:$D$64=$A95)+($E$5:$E$64=$A95)+($F$5:$F$64=$A95))&gt;0)*KX$5:KX$64))</f>
        <v>0</v>
      </c>
      <c r="KY95" s="21" t="n">
        <f aca="false">IF($A95="",0,SUMPRODUCT(((($C$5:$C$64=$A95)+($D$5:$D$64=$A95)+($E$5:$E$64=$A95)+($F$5:$F$64=$A95))&gt;0)*KY$5:KY$64))</f>
        <v>0</v>
      </c>
      <c r="KZ95" s="21" t="n">
        <f aca="false">IF($A95="",0,SUMPRODUCT(((($C$5:$C$64=$A95)+($D$5:$D$64=$A95)+($E$5:$E$64=$A95)+($F$5:$F$64=$A95))&gt;0)*KZ$5:KZ$64))</f>
        <v>0</v>
      </c>
      <c r="LA95" s="21" t="n">
        <f aca="false">IF($A95="",0,SUMPRODUCT(((($C$5:$C$64=$A95)+($D$5:$D$64=$A95)+($E$5:$E$64=$A95)+($F$5:$F$64=$A95))&gt;0)*LA$5:LA$64))</f>
        <v>0</v>
      </c>
      <c r="LB95" s="21" t="n">
        <f aca="false">IF($A95="",0,SUMPRODUCT(((($C$5:$C$64=$A95)+($D$5:$D$64=$A95)+($E$5:$E$64=$A95)+($F$5:$F$64=$A95))&gt;0)*LB$5:LB$64))</f>
        <v>0</v>
      </c>
      <c r="LC95" s="21" t="n">
        <f aca="false">IF($A95="",0,SUMPRODUCT(((($C$5:$C$64=$A95)+($D$5:$D$64=$A95)+($E$5:$E$64=$A95)+($F$5:$F$64=$A95))&gt;0)*LC$5:LC$64))</f>
        <v>0</v>
      </c>
      <c r="LD95" s="21" t="n">
        <f aca="false">IF($A95="",0,SUMPRODUCT(((($C$5:$C$64=$A95)+($D$5:$D$64=$A95)+($E$5:$E$64=$A95)+($F$5:$F$64=$A95))&gt;0)*LD$5:LD$64))</f>
        <v>0</v>
      </c>
      <c r="LE95" s="21" t="n">
        <f aca="false">IF($A95="",0,SUMPRODUCT(((($C$5:$C$64=$A95)+($D$5:$D$64=$A95)+($E$5:$E$64=$A95)+($F$5:$F$64=$A95))&gt;0)*LE$5:LE$64))</f>
        <v>0</v>
      </c>
      <c r="LF95" s="21" t="n">
        <f aca="false">IF($A95="",0,SUMPRODUCT(((($C$5:$C$64=$A95)+($D$5:$D$64=$A95)+($E$5:$E$64=$A95)+($F$5:$F$64=$A95))&gt;0)*LF$5:LF$64))</f>
        <v>0</v>
      </c>
      <c r="LG95" s="21" t="n">
        <f aca="false">IF($A95="",0,SUMPRODUCT(((($C$5:$C$64=$A95)+($D$5:$D$64=$A95)+($E$5:$E$64=$A95)+($F$5:$F$64=$A95))&gt;0)*LG$5:LG$64))</f>
        <v>0</v>
      </c>
      <c r="LH95" s="21" t="n">
        <f aca="false">IF($A95="",0,SUMPRODUCT(((($C$5:$C$64=$A95)+($D$5:$D$64=$A95)+($E$5:$E$64=$A95)+($F$5:$F$64=$A95))&gt;0)*LH$5:LH$64))</f>
        <v>0</v>
      </c>
      <c r="LI95" s="21" t="n">
        <f aca="false">IF($A95="",0,SUMPRODUCT(((($C$5:$C$64=$A95)+($D$5:$D$64=$A95)+($E$5:$E$64=$A95)+($F$5:$F$64=$A95))&gt;0)*LI$5:LI$64))</f>
        <v>0</v>
      </c>
      <c r="LJ95" s="21" t="n">
        <f aca="false">IF($A95="",0,SUMPRODUCT(((($C$5:$C$64=$A95)+($D$5:$D$64=$A95)+($E$5:$E$64=$A95)+($F$5:$F$64=$A95))&gt;0)*LJ$5:LJ$64))</f>
        <v>0</v>
      </c>
      <c r="LK95" s="21" t="n">
        <f aca="false">IF($A95="",0,SUMPRODUCT(((($C$5:$C$64=$A95)+($D$5:$D$64=$A95)+($E$5:$E$64=$A95)+($F$5:$F$64=$A95))&gt;0)*LK$5:LK$64))</f>
        <v>0</v>
      </c>
      <c r="LL95" s="21" t="n">
        <f aca="false">IF($A95="",0,SUMPRODUCT(((($C$5:$C$64=$A95)+($D$5:$D$64=$A95)+($E$5:$E$64=$A95)+($F$5:$F$64=$A95))&gt;0)*LL$5:LL$64))</f>
        <v>0</v>
      </c>
      <c r="LM95" s="21" t="n">
        <f aca="false">IF($A95="",0,SUMPRODUCT(((($C$5:$C$64=$A95)+($D$5:$D$64=$A95)+($E$5:$E$64=$A95)+($F$5:$F$64=$A95))&gt;0)*LM$5:LM$64))</f>
        <v>0</v>
      </c>
      <c r="LN95" s="21" t="n">
        <f aca="false">IF($A95="",0,SUMPRODUCT(((($C$5:$C$64=$A95)+($D$5:$D$64=$A95)+($E$5:$E$64=$A95)+($F$5:$F$64=$A95))&gt;0)*LN$5:LN$64))</f>
        <v>0</v>
      </c>
      <c r="LO95" s="21" t="n">
        <f aca="false">IF($A95="",0,SUMPRODUCT(((($C$5:$C$64=$A95)+($D$5:$D$64=$A95)+($E$5:$E$64=$A95)+($F$5:$F$64=$A95))&gt;0)*LO$5:LO$64))</f>
        <v>0</v>
      </c>
      <c r="LP95" s="21" t="n">
        <f aca="false">IF($A95="",0,SUMPRODUCT(((($C$5:$C$64=$A95)+($D$5:$D$64=$A95)+($E$5:$E$64=$A95)+($F$5:$F$64=$A95))&gt;0)*LP$5:LP$64))</f>
        <v>0</v>
      </c>
      <c r="LQ95" s="21" t="n">
        <f aca="false">IF($A95="",0,SUMPRODUCT(((($C$5:$C$64=$A95)+($D$5:$D$64=$A95)+($E$5:$E$64=$A95)+($F$5:$F$64=$A95))&gt;0)*LQ$5:LQ$64))</f>
        <v>0</v>
      </c>
      <c r="LR95" s="21" t="n">
        <f aca="false">IF($A95="",0,SUMPRODUCT(((($C$5:$C$64=$A95)+($D$5:$D$64=$A95)+($E$5:$E$64=$A95)+($F$5:$F$64=$A95))&gt;0)*LR$5:LR$64))</f>
        <v>0</v>
      </c>
      <c r="LS95" s="21" t="n">
        <f aca="false">IF($A95="",0,SUMPRODUCT(((($C$5:$C$64=$A95)+($D$5:$D$64=$A95)+($E$5:$E$64=$A95)+($F$5:$F$64=$A95))&gt;0)*LS$5:LS$64))</f>
        <v>0</v>
      </c>
      <c r="LT95" s="21" t="n">
        <f aca="false">IF($A95="",0,SUMPRODUCT(((($C$5:$C$64=$A95)+($D$5:$D$64=$A95)+($E$5:$E$64=$A95)+($F$5:$F$64=$A95))&gt;0)*LT$5:LT$64))</f>
        <v>0</v>
      </c>
      <c r="LU95" s="21" t="n">
        <f aca="false">IF($A95="",0,SUMPRODUCT(((($C$5:$C$64=$A95)+($D$5:$D$64=$A95)+($E$5:$E$64=$A95)+($F$5:$F$64=$A95))&gt;0)*LU$5:LU$64))</f>
        <v>0</v>
      </c>
      <c r="LV95" s="21" t="n">
        <f aca="false">IF($A95="",0,SUMPRODUCT(((($C$5:$C$64=$A95)+($D$5:$D$64=$A95)+($E$5:$E$64=$A95)+($F$5:$F$64=$A95))&gt;0)*LV$5:LV$64))</f>
        <v>0</v>
      </c>
      <c r="LW95" s="21" t="n">
        <f aca="false">IF($A95="",0,SUMPRODUCT(((($C$5:$C$64=$A95)+($D$5:$D$64=$A95)+($E$5:$E$64=$A95)+($F$5:$F$64=$A95))&gt;0)*LW$5:LW$64))</f>
        <v>0</v>
      </c>
      <c r="LX95" s="21" t="n">
        <f aca="false">IF($A95="",0,SUMPRODUCT(((($C$5:$C$64=$A95)+($D$5:$D$64=$A95)+($E$5:$E$64=$A95)+($F$5:$F$64=$A95))&gt;0)*LX$5:LX$64))</f>
        <v>0</v>
      </c>
      <c r="LY95" s="21" t="n">
        <f aca="false">IF($A95="",0,SUMPRODUCT(((($C$5:$C$64=$A95)+($D$5:$D$64=$A95)+($E$5:$E$64=$A95)+($F$5:$F$64=$A95))&gt;0)*LY$5:LY$64))</f>
        <v>0</v>
      </c>
      <c r="LZ95" s="21" t="n">
        <f aca="false">IF($A95="",0,SUMPRODUCT(((($C$5:$C$64=$A95)+($D$5:$D$64=$A95)+($E$5:$E$64=$A95)+($F$5:$F$64=$A95))&gt;0)*LZ$5:LZ$64))</f>
        <v>0</v>
      </c>
      <c r="MA95" s="21" t="n">
        <f aca="false">IF($A95="",0,SUMPRODUCT(((($C$5:$C$64=$A95)+($D$5:$D$64=$A95)+($E$5:$E$64=$A95)+($F$5:$F$64=$A95))&gt;0)*MA$5:MA$64))</f>
        <v>0</v>
      </c>
      <c r="MB95" s="21" t="n">
        <f aca="false">IF($A95="",0,SUMPRODUCT(((($C$5:$C$64=$A95)+($D$5:$D$64=$A95)+($E$5:$E$64=$A95)+($F$5:$F$64=$A95))&gt;0)*MB$5:MB$64))</f>
        <v>0</v>
      </c>
      <c r="MC95" s="21" t="n">
        <f aca="false">IF($A95="",0,SUMPRODUCT(((($C$5:$C$64=$A95)+($D$5:$D$64=$A95)+($E$5:$E$64=$A95)+($F$5:$F$64=$A95))&gt;0)*MC$5:MC$64))</f>
        <v>0</v>
      </c>
      <c r="MD95" s="21" t="n">
        <f aca="false">IF($A95="",0,SUMPRODUCT(((($C$5:$C$64=$A95)+($D$5:$D$64=$A95)+($E$5:$E$64=$A95)+($F$5:$F$64=$A95))&gt;0)*MD$5:MD$64))</f>
        <v>0</v>
      </c>
      <c r="ME95" s="21" t="n">
        <f aca="false">IF($A95="",0,SUMPRODUCT(((($C$5:$C$64=$A95)+($D$5:$D$64=$A95)+($E$5:$E$64=$A95)+($F$5:$F$64=$A95))&gt;0)*ME$5:ME$64))</f>
        <v>0</v>
      </c>
      <c r="MF95" s="21" t="n">
        <f aca="false">IF($A95="",0,SUMPRODUCT(((($C$5:$C$64=$A95)+($D$5:$D$64=$A95)+($E$5:$E$64=$A95)+($F$5:$F$64=$A95))&gt;0)*MF$5:MF$64))</f>
        <v>0</v>
      </c>
      <c r="MG95" s="21" t="n">
        <f aca="false">IF($A95="",0,SUMPRODUCT(((($C$5:$C$64=$A95)+($D$5:$D$64=$A95)+($E$5:$E$64=$A95)+($F$5:$F$64=$A95))&gt;0)*MG$5:MG$64))</f>
        <v>0</v>
      </c>
      <c r="MH95" s="21" t="n">
        <f aca="false">IF($A95="",0,SUMPRODUCT(((($C$5:$C$64=$A95)+($D$5:$D$64=$A95)+($E$5:$E$64=$A95)+($F$5:$F$64=$A95))&gt;0)*MH$5:MH$64))</f>
        <v>0</v>
      </c>
      <c r="MI95" s="21" t="n">
        <f aca="false">IF($A95="",0,SUMPRODUCT(((($C$5:$C$64=$A95)+($D$5:$D$64=$A95)+($E$5:$E$64=$A95)+($F$5:$F$64=$A95))&gt;0)*MI$5:MI$64))</f>
        <v>0</v>
      </c>
      <c r="MJ95" s="21" t="n">
        <f aca="false">IF($A95="",0,SUMPRODUCT(((($C$5:$C$64=$A95)+($D$5:$D$64=$A95)+($E$5:$E$64=$A95)+($F$5:$F$64=$A95))&gt;0)*MJ$5:MJ$64))</f>
        <v>0</v>
      </c>
      <c r="MK95" s="21" t="n">
        <f aca="false">IF($A95="",0,SUMPRODUCT(((($C$5:$C$64=$A95)+($D$5:$D$64=$A95)+($E$5:$E$64=$A95)+($F$5:$F$64=$A95))&gt;0)*MK$5:MK$64))</f>
        <v>0</v>
      </c>
      <c r="ML95" s="21" t="n">
        <f aca="false">IF($A95="",0,SUMPRODUCT(((($C$5:$C$64=$A95)+($D$5:$D$64=$A95)+($E$5:$E$64=$A95)+($F$5:$F$64=$A95))&gt;0)*ML$5:ML$64))</f>
        <v>0</v>
      </c>
      <c r="MM95" s="21" t="n">
        <f aca="false">IF($A95="",0,SUMPRODUCT(((($C$5:$C$64=$A95)+($D$5:$D$64=$A95)+($E$5:$E$64=$A95)+($F$5:$F$64=$A95))&gt;0)*MM$5:MM$64))</f>
        <v>0</v>
      </c>
      <c r="MN95" s="21" t="n">
        <f aca="false">IF($A95="",0,SUMPRODUCT(((($C$5:$C$64=$A95)+($D$5:$D$64=$A95)+($E$5:$E$64=$A95)+($F$5:$F$64=$A95))&gt;0)*MN$5:MN$64))</f>
        <v>0</v>
      </c>
      <c r="MO95" s="21" t="n">
        <f aca="false">IF($A95="",0,SUMPRODUCT(((($C$5:$C$64=$A95)+($D$5:$D$64=$A95)+($E$5:$E$64=$A95)+($F$5:$F$64=$A95))&gt;0)*MO$5:MO$64))</f>
        <v>0</v>
      </c>
      <c r="MP95" s="21" t="n">
        <f aca="false">IF($A95="",0,SUMPRODUCT(((($C$5:$C$64=$A95)+($D$5:$D$64=$A95)+($E$5:$E$64=$A95)+($F$5:$F$64=$A95))&gt;0)*MP$5:MP$64))</f>
        <v>0</v>
      </c>
      <c r="MQ95" s="21" t="n">
        <f aca="false">IF($A95="",0,SUMPRODUCT(((($C$5:$C$64=$A95)+($D$5:$D$64=$A95)+($E$5:$E$64=$A95)+($F$5:$F$64=$A95))&gt;0)*MQ$5:MQ$64))</f>
        <v>0</v>
      </c>
      <c r="MR95" s="21" t="n">
        <f aca="false">IF($A95="",0,SUMPRODUCT(((($C$5:$C$64=$A95)+($D$5:$D$64=$A95)+($E$5:$E$64=$A95)+($F$5:$F$64=$A95))&gt;0)*MR$5:MR$64))</f>
        <v>0</v>
      </c>
      <c r="MS95" s="21" t="n">
        <f aca="false">IF($A95="",0,SUMPRODUCT(((($C$5:$C$64=$A95)+($D$5:$D$64=$A95)+($E$5:$E$64=$A95)+($F$5:$F$64=$A95))&gt;0)*MS$5:MS$64))</f>
        <v>0</v>
      </c>
      <c r="MT95" s="21" t="n">
        <f aca="false">IF($A95="",0,SUMPRODUCT(((($C$5:$C$64=$A95)+($D$5:$D$64=$A95)+($E$5:$E$64=$A95)+($F$5:$F$64=$A95))&gt;0)*MT$5:MT$64))</f>
        <v>0</v>
      </c>
      <c r="MU95" s="21" t="n">
        <f aca="false">IF($A95="",0,SUMPRODUCT(((($C$5:$C$64=$A95)+($D$5:$D$64=$A95)+($E$5:$E$64=$A95)+($F$5:$F$64=$A95))&gt;0)*MU$5:MU$64))</f>
        <v>0</v>
      </c>
      <c r="MV95" s="21" t="n">
        <f aca="false">IF($A95="",0,SUMPRODUCT(((($C$5:$C$64=$A95)+($D$5:$D$64=$A95)+($E$5:$E$64=$A95)+($F$5:$F$64=$A95))&gt;0)*MV$5:MV$64))</f>
        <v>0</v>
      </c>
      <c r="MW95" s="21" t="n">
        <f aca="false">IF($A95="",0,SUMPRODUCT(((($C$5:$C$64=$A95)+($D$5:$D$64=$A95)+($E$5:$E$64=$A95)+($F$5:$F$64=$A95))&gt;0)*MW$5:MW$64))</f>
        <v>0</v>
      </c>
      <c r="MX95" s="21" t="n">
        <f aca="false">IF($A95="",0,SUMPRODUCT(((($C$5:$C$64=$A95)+($D$5:$D$64=$A95)+($E$5:$E$64=$A95)+($F$5:$F$64=$A95))&gt;0)*MX$5:MX$64))</f>
        <v>0</v>
      </c>
      <c r="MY95" s="21" t="n">
        <f aca="false">IF($A95="",0,SUMPRODUCT(((($C$5:$C$64=$A95)+($D$5:$D$64=$A95)+($E$5:$E$64=$A95)+($F$5:$F$64=$A95))&gt;0)*MY$5:MY$64))</f>
        <v>0</v>
      </c>
      <c r="MZ95" s="21" t="n">
        <f aca="false">IF($A95="",0,SUMPRODUCT(((($C$5:$C$64=$A95)+($D$5:$D$64=$A95)+($E$5:$E$64=$A95)+($F$5:$F$64=$A95))&gt;0)*MZ$5:MZ$64))</f>
        <v>0</v>
      </c>
      <c r="NA95" s="21" t="n">
        <f aca="false">IF($A95="",0,SUMPRODUCT(((($C$5:$C$64=$A95)+($D$5:$D$64=$A95)+($E$5:$E$64=$A95)+($F$5:$F$64=$A95))&gt;0)*NA$5:NA$64))</f>
        <v>0</v>
      </c>
      <c r="NB95" s="21" t="n">
        <f aca="false">IF($A95="",0,SUMPRODUCT(((($C$5:$C$64=$A95)+($D$5:$D$64=$A95)+($E$5:$E$64=$A95)+($F$5:$F$64=$A95))&gt;0)*NB$5:NB$64))</f>
        <v>0</v>
      </c>
      <c r="NC95" s="21" t="n">
        <f aca="false">IF($A95="",0,SUMPRODUCT(((($C$5:$C$64=$A95)+($D$5:$D$64=$A95)+($E$5:$E$64=$A95)+($F$5:$F$64=$A95))&gt;0)*NC$5:NC$64))</f>
        <v>0</v>
      </c>
      <c r="ND95" s="21" t="n">
        <f aca="false">IF($A95="",0,SUMPRODUCT(((($C$5:$C$64=$A95)+($D$5:$D$64=$A95)+($E$5:$E$64=$A95)+($F$5:$F$64=$A95))&gt;0)*ND$5:ND$64))</f>
        <v>0</v>
      </c>
      <c r="NE95" s="21" t="n">
        <f aca="false">IF($A95="",0,SUMPRODUCT(((($C$5:$C$64=$A95)+($D$5:$D$64=$A95)+($E$5:$E$64=$A95)+($F$5:$F$64=$A95))&gt;0)*NE$5:NE$64))</f>
        <v>0</v>
      </c>
      <c r="NF95" s="21" t="n">
        <f aca="false">IF($A95="",0,SUMPRODUCT(((($C$5:$C$64=$A95)+($D$5:$D$64=$A95)+($E$5:$E$64=$A95)+($F$5:$F$64=$A95))&gt;0)*NF$5:NF$64))</f>
        <v>0</v>
      </c>
      <c r="NG95" s="21" t="n">
        <f aca="false">IF($A95="",0,SUMPRODUCT(((($C$5:$C$64=$A95)+($D$5:$D$64=$A95)+($E$5:$E$64=$A95)+($F$5:$F$64=$A95))&gt;0)*NG$5:NG$64))</f>
        <v>0</v>
      </c>
      <c r="NH95" s="21" t="n">
        <f aca="false">IF($A95="",0,SUMPRODUCT(((($C$5:$C$64=$A95)+($D$5:$D$64=$A95)+($E$5:$E$64=$A95)+($F$5:$F$64=$A95))&gt;0)*NH$5:NH$64))</f>
        <v>0</v>
      </c>
    </row>
    <row r="96" customFormat="false" ht="15" hidden="false" customHeight="false" outlineLevel="0" collapsed="false">
      <c r="A96" s="6" t="str">
        <f aca="false">IF(Einstellungen!E22="","",Einstellungen!E22)</f>
        <v/>
      </c>
      <c r="B96" s="20" t="n">
        <f aca="false">IF(Einstellungen!F22="",999,Einstellungen!F22)</f>
        <v>999</v>
      </c>
      <c r="C96" s="5" t="str">
        <f aca="false">Einstellungen!G22</f>
        <v/>
      </c>
      <c r="D96" s="5"/>
      <c r="E96" s="5"/>
      <c r="F96" s="5"/>
      <c r="G96" s="21" t="n">
        <f aca="false">IF($A96="",0,SUMPRODUCT(((($C$5:$C$64=$A96)+($D$5:$D$64=$A96)+($E$5:$E$64=$A96)+($F$5:$F$64=$A96))&gt;0)*G$5:G$64))</f>
        <v>0</v>
      </c>
      <c r="H96" s="21" t="n">
        <f aca="false">IF($A96="",0,SUMPRODUCT(((($C$5:$C$64=$A96)+($D$5:$D$64=$A96)+($E$5:$E$64=$A96)+($F$5:$F$64=$A96))&gt;0)*H$5:H$64))</f>
        <v>0</v>
      </c>
      <c r="I96" s="21" t="n">
        <f aca="false">IF($A96="",0,SUMPRODUCT(((($C$5:$C$64=$A96)+($D$5:$D$64=$A96)+($E$5:$E$64=$A96)+($F$5:$F$64=$A96))&gt;0)*I$5:I$64))</f>
        <v>0</v>
      </c>
      <c r="J96" s="21" t="n">
        <f aca="false">IF($A96="",0,SUMPRODUCT(((($C$5:$C$64=$A96)+($D$5:$D$64=$A96)+($E$5:$E$64=$A96)+($F$5:$F$64=$A96))&gt;0)*J$5:J$64))</f>
        <v>0</v>
      </c>
      <c r="K96" s="21" t="n">
        <f aca="false">IF($A96="",0,SUMPRODUCT(((($C$5:$C$64=$A96)+($D$5:$D$64=$A96)+($E$5:$E$64=$A96)+($F$5:$F$64=$A96))&gt;0)*K$5:K$64))</f>
        <v>0</v>
      </c>
      <c r="L96" s="21" t="n">
        <f aca="false">IF($A96="",0,SUMPRODUCT(((($C$5:$C$64=$A96)+($D$5:$D$64=$A96)+($E$5:$E$64=$A96)+($F$5:$F$64=$A96))&gt;0)*L$5:L$64))</f>
        <v>0</v>
      </c>
      <c r="M96" s="21" t="n">
        <f aca="false">IF($A96="",0,SUMPRODUCT(((($C$5:$C$64=$A96)+($D$5:$D$64=$A96)+($E$5:$E$64=$A96)+($F$5:$F$64=$A96))&gt;0)*M$5:M$64))</f>
        <v>0</v>
      </c>
      <c r="N96" s="21" t="n">
        <f aca="false">IF($A96="",0,SUMPRODUCT(((($C$5:$C$64=$A96)+($D$5:$D$64=$A96)+($E$5:$E$64=$A96)+($F$5:$F$64=$A96))&gt;0)*N$5:N$64))</f>
        <v>0</v>
      </c>
      <c r="O96" s="21" t="n">
        <f aca="false">IF($A96="",0,SUMPRODUCT(((($C$5:$C$64=$A96)+($D$5:$D$64=$A96)+($E$5:$E$64=$A96)+($F$5:$F$64=$A96))&gt;0)*O$5:O$64))</f>
        <v>0</v>
      </c>
      <c r="P96" s="21" t="n">
        <f aca="false">IF($A96="",0,SUMPRODUCT(((($C$5:$C$64=$A96)+($D$5:$D$64=$A96)+($E$5:$E$64=$A96)+($F$5:$F$64=$A96))&gt;0)*P$5:P$64))</f>
        <v>0</v>
      </c>
      <c r="Q96" s="21" t="n">
        <f aca="false">IF($A96="",0,SUMPRODUCT(((($C$5:$C$64=$A96)+($D$5:$D$64=$A96)+($E$5:$E$64=$A96)+($F$5:$F$64=$A96))&gt;0)*Q$5:Q$64))</f>
        <v>0</v>
      </c>
      <c r="R96" s="21" t="n">
        <f aca="false">IF($A96="",0,SUMPRODUCT(((($C$5:$C$64=$A96)+($D$5:$D$64=$A96)+($E$5:$E$64=$A96)+($F$5:$F$64=$A96))&gt;0)*R$5:R$64))</f>
        <v>0</v>
      </c>
      <c r="S96" s="21" t="n">
        <f aca="false">IF($A96="",0,SUMPRODUCT(((($C$5:$C$64=$A96)+($D$5:$D$64=$A96)+($E$5:$E$64=$A96)+($F$5:$F$64=$A96))&gt;0)*S$5:S$64))</f>
        <v>0</v>
      </c>
      <c r="T96" s="21" t="n">
        <f aca="false">IF($A96="",0,SUMPRODUCT(((($C$5:$C$64=$A96)+($D$5:$D$64=$A96)+($E$5:$E$64=$A96)+($F$5:$F$64=$A96))&gt;0)*T$5:T$64))</f>
        <v>0</v>
      </c>
      <c r="U96" s="21" t="n">
        <f aca="false">IF($A96="",0,SUMPRODUCT(((($C$5:$C$64=$A96)+($D$5:$D$64=$A96)+($E$5:$E$64=$A96)+($F$5:$F$64=$A96))&gt;0)*U$5:U$64))</f>
        <v>0</v>
      </c>
      <c r="V96" s="21" t="n">
        <f aca="false">IF($A96="",0,SUMPRODUCT(((($C$5:$C$64=$A96)+($D$5:$D$64=$A96)+($E$5:$E$64=$A96)+($F$5:$F$64=$A96))&gt;0)*V$5:V$64))</f>
        <v>0</v>
      </c>
      <c r="W96" s="21" t="n">
        <f aca="false">IF($A96="",0,SUMPRODUCT(((($C$5:$C$64=$A96)+($D$5:$D$64=$A96)+($E$5:$E$64=$A96)+($F$5:$F$64=$A96))&gt;0)*W$5:W$64))</f>
        <v>0</v>
      </c>
      <c r="X96" s="21" t="n">
        <f aca="false">IF($A96="",0,SUMPRODUCT(((($C$5:$C$64=$A96)+($D$5:$D$64=$A96)+($E$5:$E$64=$A96)+($F$5:$F$64=$A96))&gt;0)*X$5:X$64))</f>
        <v>0</v>
      </c>
      <c r="Y96" s="21" t="n">
        <f aca="false">IF($A96="",0,SUMPRODUCT(((($C$5:$C$64=$A96)+($D$5:$D$64=$A96)+($E$5:$E$64=$A96)+($F$5:$F$64=$A96))&gt;0)*Y$5:Y$64))</f>
        <v>0</v>
      </c>
      <c r="Z96" s="21" t="n">
        <f aca="false">IF($A96="",0,SUMPRODUCT(((($C$5:$C$64=$A96)+($D$5:$D$64=$A96)+($E$5:$E$64=$A96)+($F$5:$F$64=$A96))&gt;0)*Z$5:Z$64))</f>
        <v>0</v>
      </c>
      <c r="AA96" s="21" t="n">
        <f aca="false">IF($A96="",0,SUMPRODUCT(((($C$5:$C$64=$A96)+($D$5:$D$64=$A96)+($E$5:$E$64=$A96)+($F$5:$F$64=$A96))&gt;0)*AA$5:AA$64))</f>
        <v>0</v>
      </c>
      <c r="AB96" s="21" t="n">
        <f aca="false">IF($A96="",0,SUMPRODUCT(((($C$5:$C$64=$A96)+($D$5:$D$64=$A96)+($E$5:$E$64=$A96)+($F$5:$F$64=$A96))&gt;0)*AB$5:AB$64))</f>
        <v>0</v>
      </c>
      <c r="AC96" s="21" t="n">
        <f aca="false">IF($A96="",0,SUMPRODUCT(((($C$5:$C$64=$A96)+($D$5:$D$64=$A96)+($E$5:$E$64=$A96)+($F$5:$F$64=$A96))&gt;0)*AC$5:AC$64))</f>
        <v>0</v>
      </c>
      <c r="AD96" s="21" t="n">
        <f aca="false">IF($A96="",0,SUMPRODUCT(((($C$5:$C$64=$A96)+($D$5:$D$64=$A96)+($E$5:$E$64=$A96)+($F$5:$F$64=$A96))&gt;0)*AD$5:AD$64))</f>
        <v>0</v>
      </c>
      <c r="AE96" s="21" t="n">
        <f aca="false">IF($A96="",0,SUMPRODUCT(((($C$5:$C$64=$A96)+($D$5:$D$64=$A96)+($E$5:$E$64=$A96)+($F$5:$F$64=$A96))&gt;0)*AE$5:AE$64))</f>
        <v>0</v>
      </c>
      <c r="AF96" s="21" t="n">
        <f aca="false">IF($A96="",0,SUMPRODUCT(((($C$5:$C$64=$A96)+($D$5:$D$64=$A96)+($E$5:$E$64=$A96)+($F$5:$F$64=$A96))&gt;0)*AF$5:AF$64))</f>
        <v>0</v>
      </c>
      <c r="AG96" s="21" t="n">
        <f aca="false">IF($A96="",0,SUMPRODUCT(((($C$5:$C$64=$A96)+($D$5:$D$64=$A96)+($E$5:$E$64=$A96)+($F$5:$F$64=$A96))&gt;0)*AG$5:AG$64))</f>
        <v>0</v>
      </c>
      <c r="AH96" s="21" t="n">
        <f aca="false">IF($A96="",0,SUMPRODUCT(((($C$5:$C$64=$A96)+($D$5:$D$64=$A96)+($E$5:$E$64=$A96)+($F$5:$F$64=$A96))&gt;0)*AH$5:AH$64))</f>
        <v>0</v>
      </c>
      <c r="AI96" s="21" t="n">
        <f aca="false">IF($A96="",0,SUMPRODUCT(((($C$5:$C$64=$A96)+($D$5:$D$64=$A96)+($E$5:$E$64=$A96)+($F$5:$F$64=$A96))&gt;0)*AI$5:AI$64))</f>
        <v>0</v>
      </c>
      <c r="AJ96" s="21" t="n">
        <f aca="false">IF($A96="",0,SUMPRODUCT(((($C$5:$C$64=$A96)+($D$5:$D$64=$A96)+($E$5:$E$64=$A96)+($F$5:$F$64=$A96))&gt;0)*AJ$5:AJ$64))</f>
        <v>0</v>
      </c>
      <c r="AK96" s="21" t="n">
        <f aca="false">IF($A96="",0,SUMPRODUCT(((($C$5:$C$64=$A96)+($D$5:$D$64=$A96)+($E$5:$E$64=$A96)+($F$5:$F$64=$A96))&gt;0)*AK$5:AK$64))</f>
        <v>0</v>
      </c>
      <c r="AL96" s="21" t="n">
        <f aca="false">IF($A96="",0,SUMPRODUCT(((($C$5:$C$64=$A96)+($D$5:$D$64=$A96)+($E$5:$E$64=$A96)+($F$5:$F$64=$A96))&gt;0)*AL$5:AL$64))</f>
        <v>0</v>
      </c>
      <c r="AM96" s="21" t="n">
        <f aca="false">IF($A96="",0,SUMPRODUCT(((($C$5:$C$64=$A96)+($D$5:$D$64=$A96)+($E$5:$E$64=$A96)+($F$5:$F$64=$A96))&gt;0)*AM$5:AM$64))</f>
        <v>0</v>
      </c>
      <c r="AN96" s="21" t="n">
        <f aca="false">IF($A96="",0,SUMPRODUCT(((($C$5:$C$64=$A96)+($D$5:$D$64=$A96)+($E$5:$E$64=$A96)+($F$5:$F$64=$A96))&gt;0)*AN$5:AN$64))</f>
        <v>0</v>
      </c>
      <c r="AO96" s="21" t="n">
        <f aca="false">IF($A96="",0,SUMPRODUCT(((($C$5:$C$64=$A96)+($D$5:$D$64=$A96)+($E$5:$E$64=$A96)+($F$5:$F$64=$A96))&gt;0)*AO$5:AO$64))</f>
        <v>0</v>
      </c>
      <c r="AP96" s="21" t="n">
        <f aca="false">IF($A96="",0,SUMPRODUCT(((($C$5:$C$64=$A96)+($D$5:$D$64=$A96)+($E$5:$E$64=$A96)+($F$5:$F$64=$A96))&gt;0)*AP$5:AP$64))</f>
        <v>0</v>
      </c>
      <c r="AQ96" s="21" t="n">
        <f aca="false">IF($A96="",0,SUMPRODUCT(((($C$5:$C$64=$A96)+($D$5:$D$64=$A96)+($E$5:$E$64=$A96)+($F$5:$F$64=$A96))&gt;0)*AQ$5:AQ$64))</f>
        <v>0</v>
      </c>
      <c r="AR96" s="21" t="n">
        <f aca="false">IF($A96="",0,SUMPRODUCT(((($C$5:$C$64=$A96)+($D$5:$D$64=$A96)+($E$5:$E$64=$A96)+($F$5:$F$64=$A96))&gt;0)*AR$5:AR$64))</f>
        <v>0</v>
      </c>
      <c r="AS96" s="21" t="n">
        <f aca="false">IF($A96="",0,SUMPRODUCT(((($C$5:$C$64=$A96)+($D$5:$D$64=$A96)+($E$5:$E$64=$A96)+($F$5:$F$64=$A96))&gt;0)*AS$5:AS$64))</f>
        <v>0</v>
      </c>
      <c r="AT96" s="21" t="n">
        <f aca="false">IF($A96="",0,SUMPRODUCT(((($C$5:$C$64=$A96)+($D$5:$D$64=$A96)+($E$5:$E$64=$A96)+($F$5:$F$64=$A96))&gt;0)*AT$5:AT$64))</f>
        <v>0</v>
      </c>
      <c r="AU96" s="21" t="n">
        <f aca="false">IF($A96="",0,SUMPRODUCT(((($C$5:$C$64=$A96)+($D$5:$D$64=$A96)+($E$5:$E$64=$A96)+($F$5:$F$64=$A96))&gt;0)*AU$5:AU$64))</f>
        <v>0</v>
      </c>
      <c r="AV96" s="21" t="n">
        <f aca="false">IF($A96="",0,SUMPRODUCT(((($C$5:$C$64=$A96)+($D$5:$D$64=$A96)+($E$5:$E$64=$A96)+($F$5:$F$64=$A96))&gt;0)*AV$5:AV$64))</f>
        <v>0</v>
      </c>
      <c r="AW96" s="21" t="n">
        <f aca="false">IF($A96="",0,SUMPRODUCT(((($C$5:$C$64=$A96)+($D$5:$D$64=$A96)+($E$5:$E$64=$A96)+($F$5:$F$64=$A96))&gt;0)*AW$5:AW$64))</f>
        <v>0</v>
      </c>
      <c r="AX96" s="21" t="n">
        <f aca="false">IF($A96="",0,SUMPRODUCT(((($C$5:$C$64=$A96)+($D$5:$D$64=$A96)+($E$5:$E$64=$A96)+($F$5:$F$64=$A96))&gt;0)*AX$5:AX$64))</f>
        <v>0</v>
      </c>
      <c r="AY96" s="21" t="n">
        <f aca="false">IF($A96="",0,SUMPRODUCT(((($C$5:$C$64=$A96)+($D$5:$D$64=$A96)+($E$5:$E$64=$A96)+($F$5:$F$64=$A96))&gt;0)*AY$5:AY$64))</f>
        <v>0</v>
      </c>
      <c r="AZ96" s="21" t="n">
        <f aca="false">IF($A96="",0,SUMPRODUCT(((($C$5:$C$64=$A96)+($D$5:$D$64=$A96)+($E$5:$E$64=$A96)+($F$5:$F$64=$A96))&gt;0)*AZ$5:AZ$64))</f>
        <v>0</v>
      </c>
      <c r="BA96" s="21" t="n">
        <f aca="false">IF($A96="",0,SUMPRODUCT(((($C$5:$C$64=$A96)+($D$5:$D$64=$A96)+($E$5:$E$64=$A96)+($F$5:$F$64=$A96))&gt;0)*BA$5:BA$64))</f>
        <v>0</v>
      </c>
      <c r="BB96" s="21" t="n">
        <f aca="false">IF($A96="",0,SUMPRODUCT(((($C$5:$C$64=$A96)+($D$5:$D$64=$A96)+($E$5:$E$64=$A96)+($F$5:$F$64=$A96))&gt;0)*BB$5:BB$64))</f>
        <v>0</v>
      </c>
      <c r="BC96" s="21" t="n">
        <f aca="false">IF($A96="",0,SUMPRODUCT(((($C$5:$C$64=$A96)+($D$5:$D$64=$A96)+($E$5:$E$64=$A96)+($F$5:$F$64=$A96))&gt;0)*BC$5:BC$64))</f>
        <v>0</v>
      </c>
      <c r="BD96" s="21" t="n">
        <f aca="false">IF($A96="",0,SUMPRODUCT(((($C$5:$C$64=$A96)+($D$5:$D$64=$A96)+($E$5:$E$64=$A96)+($F$5:$F$64=$A96))&gt;0)*BD$5:BD$64))</f>
        <v>0</v>
      </c>
      <c r="BE96" s="21" t="n">
        <f aca="false">IF($A96="",0,SUMPRODUCT(((($C$5:$C$64=$A96)+($D$5:$D$64=$A96)+($E$5:$E$64=$A96)+($F$5:$F$64=$A96))&gt;0)*BE$5:BE$64))</f>
        <v>0</v>
      </c>
      <c r="BF96" s="21" t="n">
        <f aca="false">IF($A96="",0,SUMPRODUCT(((($C$5:$C$64=$A96)+($D$5:$D$64=$A96)+($E$5:$E$64=$A96)+($F$5:$F$64=$A96))&gt;0)*BF$5:BF$64))</f>
        <v>0</v>
      </c>
      <c r="BG96" s="21" t="n">
        <f aca="false">IF($A96="",0,SUMPRODUCT(((($C$5:$C$64=$A96)+($D$5:$D$64=$A96)+($E$5:$E$64=$A96)+($F$5:$F$64=$A96))&gt;0)*BG$5:BG$64))</f>
        <v>0</v>
      </c>
      <c r="BH96" s="21" t="n">
        <f aca="false">IF($A96="",0,SUMPRODUCT(((($C$5:$C$64=$A96)+($D$5:$D$64=$A96)+($E$5:$E$64=$A96)+($F$5:$F$64=$A96))&gt;0)*BH$5:BH$64))</f>
        <v>0</v>
      </c>
      <c r="BI96" s="21" t="n">
        <f aca="false">IF($A96="",0,SUMPRODUCT(((($C$5:$C$64=$A96)+($D$5:$D$64=$A96)+($E$5:$E$64=$A96)+($F$5:$F$64=$A96))&gt;0)*BI$5:BI$64))</f>
        <v>0</v>
      </c>
      <c r="BJ96" s="21" t="n">
        <f aca="false">IF($A96="",0,SUMPRODUCT(((($C$5:$C$64=$A96)+($D$5:$D$64=$A96)+($E$5:$E$64=$A96)+($F$5:$F$64=$A96))&gt;0)*BJ$5:BJ$64))</f>
        <v>0</v>
      </c>
      <c r="BK96" s="21" t="n">
        <f aca="false">IF($A96="",0,SUMPRODUCT(((($C$5:$C$64=$A96)+($D$5:$D$64=$A96)+($E$5:$E$64=$A96)+($F$5:$F$64=$A96))&gt;0)*BK$5:BK$64))</f>
        <v>0</v>
      </c>
      <c r="BL96" s="21" t="n">
        <f aca="false">IF($A96="",0,SUMPRODUCT(((($C$5:$C$64=$A96)+($D$5:$D$64=$A96)+($E$5:$E$64=$A96)+($F$5:$F$64=$A96))&gt;0)*BL$5:BL$64))</f>
        <v>0</v>
      </c>
      <c r="BM96" s="21" t="n">
        <f aca="false">IF($A96="",0,SUMPRODUCT(((($C$5:$C$64=$A96)+($D$5:$D$64=$A96)+($E$5:$E$64=$A96)+($F$5:$F$64=$A96))&gt;0)*BM$5:BM$64))</f>
        <v>0</v>
      </c>
      <c r="BN96" s="21" t="n">
        <f aca="false">IF($A96="",0,SUMPRODUCT(((($C$5:$C$64=$A96)+($D$5:$D$64=$A96)+($E$5:$E$64=$A96)+($F$5:$F$64=$A96))&gt;0)*BN$5:BN$64))</f>
        <v>0</v>
      </c>
      <c r="BO96" s="21" t="n">
        <f aca="false">IF($A96="",0,SUMPRODUCT(((($C$5:$C$64=$A96)+($D$5:$D$64=$A96)+($E$5:$E$64=$A96)+($F$5:$F$64=$A96))&gt;0)*BO$5:BO$64))</f>
        <v>0</v>
      </c>
      <c r="BP96" s="21" t="n">
        <f aca="false">IF($A96="",0,SUMPRODUCT(((($C$5:$C$64=$A96)+($D$5:$D$64=$A96)+($E$5:$E$64=$A96)+($F$5:$F$64=$A96))&gt;0)*BP$5:BP$64))</f>
        <v>0</v>
      </c>
      <c r="BQ96" s="21" t="n">
        <f aca="false">IF($A96="",0,SUMPRODUCT(((($C$5:$C$64=$A96)+($D$5:$D$64=$A96)+($E$5:$E$64=$A96)+($F$5:$F$64=$A96))&gt;0)*BQ$5:BQ$64))</f>
        <v>0</v>
      </c>
      <c r="BR96" s="21" t="n">
        <f aca="false">IF($A96="",0,SUMPRODUCT(((($C$5:$C$64=$A96)+($D$5:$D$64=$A96)+($E$5:$E$64=$A96)+($F$5:$F$64=$A96))&gt;0)*BR$5:BR$64))</f>
        <v>0</v>
      </c>
      <c r="BS96" s="21" t="n">
        <f aca="false">IF($A96="",0,SUMPRODUCT(((($C$5:$C$64=$A96)+($D$5:$D$64=$A96)+($E$5:$E$64=$A96)+($F$5:$F$64=$A96))&gt;0)*BS$5:BS$64))</f>
        <v>0</v>
      </c>
      <c r="BT96" s="21" t="n">
        <f aca="false">IF($A96="",0,SUMPRODUCT(((($C$5:$C$64=$A96)+($D$5:$D$64=$A96)+($E$5:$E$64=$A96)+($F$5:$F$64=$A96))&gt;0)*BT$5:BT$64))</f>
        <v>0</v>
      </c>
      <c r="BU96" s="21" t="n">
        <f aca="false">IF($A96="",0,SUMPRODUCT(((($C$5:$C$64=$A96)+($D$5:$D$64=$A96)+($E$5:$E$64=$A96)+($F$5:$F$64=$A96))&gt;0)*BU$5:BU$64))</f>
        <v>0</v>
      </c>
      <c r="BV96" s="21" t="n">
        <f aca="false">IF($A96="",0,SUMPRODUCT(((($C$5:$C$64=$A96)+($D$5:$D$64=$A96)+($E$5:$E$64=$A96)+($F$5:$F$64=$A96))&gt;0)*BV$5:BV$64))</f>
        <v>0</v>
      </c>
      <c r="BW96" s="21" t="n">
        <f aca="false">IF($A96="",0,SUMPRODUCT(((($C$5:$C$64=$A96)+($D$5:$D$64=$A96)+($E$5:$E$64=$A96)+($F$5:$F$64=$A96))&gt;0)*BW$5:BW$64))</f>
        <v>0</v>
      </c>
      <c r="BX96" s="21" t="n">
        <f aca="false">IF($A96="",0,SUMPRODUCT(((($C$5:$C$64=$A96)+($D$5:$D$64=$A96)+($E$5:$E$64=$A96)+($F$5:$F$64=$A96))&gt;0)*BX$5:BX$64))</f>
        <v>0</v>
      </c>
      <c r="BY96" s="21" t="n">
        <f aca="false">IF($A96="",0,SUMPRODUCT(((($C$5:$C$64=$A96)+($D$5:$D$64=$A96)+($E$5:$E$64=$A96)+($F$5:$F$64=$A96))&gt;0)*BY$5:BY$64))</f>
        <v>0</v>
      </c>
      <c r="BZ96" s="21" t="n">
        <f aca="false">IF($A96="",0,SUMPRODUCT(((($C$5:$C$64=$A96)+($D$5:$D$64=$A96)+($E$5:$E$64=$A96)+($F$5:$F$64=$A96))&gt;0)*BZ$5:BZ$64))</f>
        <v>0</v>
      </c>
      <c r="CA96" s="21" t="n">
        <f aca="false">IF($A96="",0,SUMPRODUCT(((($C$5:$C$64=$A96)+($D$5:$D$64=$A96)+($E$5:$E$64=$A96)+($F$5:$F$64=$A96))&gt;0)*CA$5:CA$64))</f>
        <v>0</v>
      </c>
      <c r="CB96" s="21" t="n">
        <f aca="false">IF($A96="",0,SUMPRODUCT(((($C$5:$C$64=$A96)+($D$5:$D$64=$A96)+($E$5:$E$64=$A96)+($F$5:$F$64=$A96))&gt;0)*CB$5:CB$64))</f>
        <v>0</v>
      </c>
      <c r="CC96" s="21" t="n">
        <f aca="false">IF($A96="",0,SUMPRODUCT(((($C$5:$C$64=$A96)+($D$5:$D$64=$A96)+($E$5:$E$64=$A96)+($F$5:$F$64=$A96))&gt;0)*CC$5:CC$64))</f>
        <v>0</v>
      </c>
      <c r="CD96" s="21" t="n">
        <f aca="false">IF($A96="",0,SUMPRODUCT(((($C$5:$C$64=$A96)+($D$5:$D$64=$A96)+($E$5:$E$64=$A96)+($F$5:$F$64=$A96))&gt;0)*CD$5:CD$64))</f>
        <v>0</v>
      </c>
      <c r="CE96" s="21" t="n">
        <f aca="false">IF($A96="",0,SUMPRODUCT(((($C$5:$C$64=$A96)+($D$5:$D$64=$A96)+($E$5:$E$64=$A96)+($F$5:$F$64=$A96))&gt;0)*CE$5:CE$64))</f>
        <v>0</v>
      </c>
      <c r="CF96" s="21" t="n">
        <f aca="false">IF($A96="",0,SUMPRODUCT(((($C$5:$C$64=$A96)+($D$5:$D$64=$A96)+($E$5:$E$64=$A96)+($F$5:$F$64=$A96))&gt;0)*CF$5:CF$64))</f>
        <v>0</v>
      </c>
      <c r="CG96" s="21" t="n">
        <f aca="false">IF($A96="",0,SUMPRODUCT(((($C$5:$C$64=$A96)+($D$5:$D$64=$A96)+($E$5:$E$64=$A96)+($F$5:$F$64=$A96))&gt;0)*CG$5:CG$64))</f>
        <v>0</v>
      </c>
      <c r="CH96" s="21" t="n">
        <f aca="false">IF($A96="",0,SUMPRODUCT(((($C$5:$C$64=$A96)+($D$5:$D$64=$A96)+($E$5:$E$64=$A96)+($F$5:$F$64=$A96))&gt;0)*CH$5:CH$64))</f>
        <v>0</v>
      </c>
      <c r="CI96" s="21" t="n">
        <f aca="false">IF($A96="",0,SUMPRODUCT(((($C$5:$C$64=$A96)+($D$5:$D$64=$A96)+($E$5:$E$64=$A96)+($F$5:$F$64=$A96))&gt;0)*CI$5:CI$64))</f>
        <v>0</v>
      </c>
      <c r="CJ96" s="21" t="n">
        <f aca="false">IF($A96="",0,SUMPRODUCT(((($C$5:$C$64=$A96)+($D$5:$D$64=$A96)+($E$5:$E$64=$A96)+($F$5:$F$64=$A96))&gt;0)*CJ$5:CJ$64))</f>
        <v>0</v>
      </c>
      <c r="CK96" s="21" t="n">
        <f aca="false">IF($A96="",0,SUMPRODUCT(((($C$5:$C$64=$A96)+($D$5:$D$64=$A96)+($E$5:$E$64=$A96)+($F$5:$F$64=$A96))&gt;0)*CK$5:CK$64))</f>
        <v>0</v>
      </c>
      <c r="CL96" s="21" t="n">
        <f aca="false">IF($A96="",0,SUMPRODUCT(((($C$5:$C$64=$A96)+($D$5:$D$64=$A96)+($E$5:$E$64=$A96)+($F$5:$F$64=$A96))&gt;0)*CL$5:CL$64))</f>
        <v>0</v>
      </c>
      <c r="CM96" s="21" t="n">
        <f aca="false">IF($A96="",0,SUMPRODUCT(((($C$5:$C$64=$A96)+($D$5:$D$64=$A96)+($E$5:$E$64=$A96)+($F$5:$F$64=$A96))&gt;0)*CM$5:CM$64))</f>
        <v>0</v>
      </c>
      <c r="CN96" s="21" t="n">
        <f aca="false">IF($A96="",0,SUMPRODUCT(((($C$5:$C$64=$A96)+($D$5:$D$64=$A96)+($E$5:$E$64=$A96)+($F$5:$F$64=$A96))&gt;0)*CN$5:CN$64))</f>
        <v>0</v>
      </c>
      <c r="CO96" s="21" t="n">
        <f aca="false">IF($A96="",0,SUMPRODUCT(((($C$5:$C$64=$A96)+($D$5:$D$64=$A96)+($E$5:$E$64=$A96)+($F$5:$F$64=$A96))&gt;0)*CO$5:CO$64))</f>
        <v>0</v>
      </c>
      <c r="CP96" s="21" t="n">
        <f aca="false">IF($A96="",0,SUMPRODUCT(((($C$5:$C$64=$A96)+($D$5:$D$64=$A96)+($E$5:$E$64=$A96)+($F$5:$F$64=$A96))&gt;0)*CP$5:CP$64))</f>
        <v>0</v>
      </c>
      <c r="CQ96" s="21" t="n">
        <f aca="false">IF($A96="",0,SUMPRODUCT(((($C$5:$C$64=$A96)+($D$5:$D$64=$A96)+($E$5:$E$64=$A96)+($F$5:$F$64=$A96))&gt;0)*CQ$5:CQ$64))</f>
        <v>0</v>
      </c>
      <c r="CR96" s="21" t="n">
        <f aca="false">IF($A96="",0,SUMPRODUCT(((($C$5:$C$64=$A96)+($D$5:$D$64=$A96)+($E$5:$E$64=$A96)+($F$5:$F$64=$A96))&gt;0)*CR$5:CR$64))</f>
        <v>0</v>
      </c>
      <c r="CS96" s="21" t="n">
        <f aca="false">IF($A96="",0,SUMPRODUCT(((($C$5:$C$64=$A96)+($D$5:$D$64=$A96)+($E$5:$E$64=$A96)+($F$5:$F$64=$A96))&gt;0)*CS$5:CS$64))</f>
        <v>0</v>
      </c>
      <c r="CT96" s="21" t="n">
        <f aca="false">IF($A96="",0,SUMPRODUCT(((($C$5:$C$64=$A96)+($D$5:$D$64=$A96)+($E$5:$E$64=$A96)+($F$5:$F$64=$A96))&gt;0)*CT$5:CT$64))</f>
        <v>0</v>
      </c>
      <c r="CU96" s="21" t="n">
        <f aca="false">IF($A96="",0,SUMPRODUCT(((($C$5:$C$64=$A96)+($D$5:$D$64=$A96)+($E$5:$E$64=$A96)+($F$5:$F$64=$A96))&gt;0)*CU$5:CU$64))</f>
        <v>0</v>
      </c>
      <c r="CV96" s="21" t="n">
        <f aca="false">IF($A96="",0,SUMPRODUCT(((($C$5:$C$64=$A96)+($D$5:$D$64=$A96)+($E$5:$E$64=$A96)+($F$5:$F$64=$A96))&gt;0)*CV$5:CV$64))</f>
        <v>0</v>
      </c>
      <c r="CW96" s="21" t="n">
        <f aca="false">IF($A96="",0,SUMPRODUCT(((($C$5:$C$64=$A96)+($D$5:$D$64=$A96)+($E$5:$E$64=$A96)+($F$5:$F$64=$A96))&gt;0)*CW$5:CW$64))</f>
        <v>0</v>
      </c>
      <c r="CX96" s="21" t="n">
        <f aca="false">IF($A96="",0,SUMPRODUCT(((($C$5:$C$64=$A96)+($D$5:$D$64=$A96)+($E$5:$E$64=$A96)+($F$5:$F$64=$A96))&gt;0)*CX$5:CX$64))</f>
        <v>0</v>
      </c>
      <c r="CY96" s="21" t="n">
        <f aca="false">IF($A96="",0,SUMPRODUCT(((($C$5:$C$64=$A96)+($D$5:$D$64=$A96)+($E$5:$E$64=$A96)+($F$5:$F$64=$A96))&gt;0)*CY$5:CY$64))</f>
        <v>0</v>
      </c>
      <c r="CZ96" s="21" t="n">
        <f aca="false">IF($A96="",0,SUMPRODUCT(((($C$5:$C$64=$A96)+($D$5:$D$64=$A96)+($E$5:$E$64=$A96)+($F$5:$F$64=$A96))&gt;0)*CZ$5:CZ$64))</f>
        <v>0</v>
      </c>
      <c r="DA96" s="21" t="n">
        <f aca="false">IF($A96="",0,SUMPRODUCT(((($C$5:$C$64=$A96)+($D$5:$D$64=$A96)+($E$5:$E$64=$A96)+($F$5:$F$64=$A96))&gt;0)*DA$5:DA$64))</f>
        <v>0</v>
      </c>
      <c r="DB96" s="21" t="n">
        <f aca="false">IF($A96="",0,SUMPRODUCT(((($C$5:$C$64=$A96)+($D$5:$D$64=$A96)+($E$5:$E$64=$A96)+($F$5:$F$64=$A96))&gt;0)*DB$5:DB$64))</f>
        <v>0</v>
      </c>
      <c r="DC96" s="21" t="n">
        <f aca="false">IF($A96="",0,SUMPRODUCT(((($C$5:$C$64=$A96)+($D$5:$D$64=$A96)+($E$5:$E$64=$A96)+($F$5:$F$64=$A96))&gt;0)*DC$5:DC$64))</f>
        <v>0</v>
      </c>
      <c r="DD96" s="21" t="n">
        <f aca="false">IF($A96="",0,SUMPRODUCT(((($C$5:$C$64=$A96)+($D$5:$D$64=$A96)+($E$5:$E$64=$A96)+($F$5:$F$64=$A96))&gt;0)*DD$5:DD$64))</f>
        <v>0</v>
      </c>
      <c r="DE96" s="21" t="n">
        <f aca="false">IF($A96="",0,SUMPRODUCT(((($C$5:$C$64=$A96)+($D$5:$D$64=$A96)+($E$5:$E$64=$A96)+($F$5:$F$64=$A96))&gt;0)*DE$5:DE$64))</f>
        <v>0</v>
      </c>
      <c r="DF96" s="21" t="n">
        <f aca="false">IF($A96="",0,SUMPRODUCT(((($C$5:$C$64=$A96)+($D$5:$D$64=$A96)+($E$5:$E$64=$A96)+($F$5:$F$64=$A96))&gt;0)*DF$5:DF$64))</f>
        <v>0</v>
      </c>
      <c r="DG96" s="21" t="n">
        <f aca="false">IF($A96="",0,SUMPRODUCT(((($C$5:$C$64=$A96)+($D$5:$D$64=$A96)+($E$5:$E$64=$A96)+($F$5:$F$64=$A96))&gt;0)*DG$5:DG$64))</f>
        <v>0</v>
      </c>
      <c r="DH96" s="21" t="n">
        <f aca="false">IF($A96="",0,SUMPRODUCT(((($C$5:$C$64=$A96)+($D$5:$D$64=$A96)+($E$5:$E$64=$A96)+($F$5:$F$64=$A96))&gt;0)*DH$5:DH$64))</f>
        <v>0</v>
      </c>
      <c r="DI96" s="21" t="n">
        <f aca="false">IF($A96="",0,SUMPRODUCT(((($C$5:$C$64=$A96)+($D$5:$D$64=$A96)+($E$5:$E$64=$A96)+($F$5:$F$64=$A96))&gt;0)*DI$5:DI$64))</f>
        <v>0</v>
      </c>
      <c r="DJ96" s="21" t="n">
        <f aca="false">IF($A96="",0,SUMPRODUCT(((($C$5:$C$64=$A96)+($D$5:$D$64=$A96)+($E$5:$E$64=$A96)+($F$5:$F$64=$A96))&gt;0)*DJ$5:DJ$64))</f>
        <v>0</v>
      </c>
      <c r="DK96" s="21" t="n">
        <f aca="false">IF($A96="",0,SUMPRODUCT(((($C$5:$C$64=$A96)+($D$5:$D$64=$A96)+($E$5:$E$64=$A96)+($F$5:$F$64=$A96))&gt;0)*DK$5:DK$64))</f>
        <v>0</v>
      </c>
      <c r="DL96" s="21" t="n">
        <f aca="false">IF($A96="",0,SUMPRODUCT(((($C$5:$C$64=$A96)+($D$5:$D$64=$A96)+($E$5:$E$64=$A96)+($F$5:$F$64=$A96))&gt;0)*DL$5:DL$64))</f>
        <v>0</v>
      </c>
      <c r="DM96" s="21" t="n">
        <f aca="false">IF($A96="",0,SUMPRODUCT(((($C$5:$C$64=$A96)+($D$5:$D$64=$A96)+($E$5:$E$64=$A96)+($F$5:$F$64=$A96))&gt;0)*DM$5:DM$64))</f>
        <v>0</v>
      </c>
      <c r="DN96" s="21" t="n">
        <f aca="false">IF($A96="",0,SUMPRODUCT(((($C$5:$C$64=$A96)+($D$5:$D$64=$A96)+($E$5:$E$64=$A96)+($F$5:$F$64=$A96))&gt;0)*DN$5:DN$64))</f>
        <v>0</v>
      </c>
      <c r="DO96" s="21" t="n">
        <f aca="false">IF($A96="",0,SUMPRODUCT(((($C$5:$C$64=$A96)+($D$5:$D$64=$A96)+($E$5:$E$64=$A96)+($F$5:$F$64=$A96))&gt;0)*DO$5:DO$64))</f>
        <v>0</v>
      </c>
      <c r="DP96" s="21" t="n">
        <f aca="false">IF($A96="",0,SUMPRODUCT(((($C$5:$C$64=$A96)+($D$5:$D$64=$A96)+($E$5:$E$64=$A96)+($F$5:$F$64=$A96))&gt;0)*DP$5:DP$64))</f>
        <v>0</v>
      </c>
      <c r="DQ96" s="21" t="n">
        <f aca="false">IF($A96="",0,SUMPRODUCT(((($C$5:$C$64=$A96)+($D$5:$D$64=$A96)+($E$5:$E$64=$A96)+($F$5:$F$64=$A96))&gt;0)*DQ$5:DQ$64))</f>
        <v>0</v>
      </c>
      <c r="DR96" s="21" t="n">
        <f aca="false">IF($A96="",0,SUMPRODUCT(((($C$5:$C$64=$A96)+($D$5:$D$64=$A96)+($E$5:$E$64=$A96)+($F$5:$F$64=$A96))&gt;0)*DR$5:DR$64))</f>
        <v>0</v>
      </c>
      <c r="DS96" s="21" t="n">
        <f aca="false">IF($A96="",0,SUMPRODUCT(((($C$5:$C$64=$A96)+($D$5:$D$64=$A96)+($E$5:$E$64=$A96)+($F$5:$F$64=$A96))&gt;0)*DS$5:DS$64))</f>
        <v>0</v>
      </c>
      <c r="DT96" s="21" t="n">
        <f aca="false">IF($A96="",0,SUMPRODUCT(((($C$5:$C$64=$A96)+($D$5:$D$64=$A96)+($E$5:$E$64=$A96)+($F$5:$F$64=$A96))&gt;0)*DT$5:DT$64))</f>
        <v>0</v>
      </c>
      <c r="DU96" s="21" t="n">
        <f aca="false">IF($A96="",0,SUMPRODUCT(((($C$5:$C$64=$A96)+($D$5:$D$64=$A96)+($E$5:$E$64=$A96)+($F$5:$F$64=$A96))&gt;0)*DU$5:DU$64))</f>
        <v>0</v>
      </c>
      <c r="DV96" s="21" t="n">
        <f aca="false">IF($A96="",0,SUMPRODUCT(((($C$5:$C$64=$A96)+($D$5:$D$64=$A96)+($E$5:$E$64=$A96)+($F$5:$F$64=$A96))&gt;0)*DV$5:DV$64))</f>
        <v>0</v>
      </c>
      <c r="DW96" s="21" t="n">
        <f aca="false">IF($A96="",0,SUMPRODUCT(((($C$5:$C$64=$A96)+($D$5:$D$64=$A96)+($E$5:$E$64=$A96)+($F$5:$F$64=$A96))&gt;0)*DW$5:DW$64))</f>
        <v>0</v>
      </c>
      <c r="DX96" s="21" t="n">
        <f aca="false">IF($A96="",0,SUMPRODUCT(((($C$5:$C$64=$A96)+($D$5:$D$64=$A96)+($E$5:$E$64=$A96)+($F$5:$F$64=$A96))&gt;0)*DX$5:DX$64))</f>
        <v>0</v>
      </c>
      <c r="DY96" s="21" t="n">
        <f aca="false">IF($A96="",0,SUMPRODUCT(((($C$5:$C$64=$A96)+($D$5:$D$64=$A96)+($E$5:$E$64=$A96)+($F$5:$F$64=$A96))&gt;0)*DY$5:DY$64))</f>
        <v>0</v>
      </c>
      <c r="DZ96" s="21" t="n">
        <f aca="false">IF($A96="",0,SUMPRODUCT(((($C$5:$C$64=$A96)+($D$5:$D$64=$A96)+($E$5:$E$64=$A96)+($F$5:$F$64=$A96))&gt;0)*DZ$5:DZ$64))</f>
        <v>0</v>
      </c>
      <c r="EA96" s="21" t="n">
        <f aca="false">IF($A96="",0,SUMPRODUCT(((($C$5:$C$64=$A96)+($D$5:$D$64=$A96)+($E$5:$E$64=$A96)+($F$5:$F$64=$A96))&gt;0)*EA$5:EA$64))</f>
        <v>0</v>
      </c>
      <c r="EB96" s="21" t="n">
        <f aca="false">IF($A96="",0,SUMPRODUCT(((($C$5:$C$64=$A96)+($D$5:$D$64=$A96)+($E$5:$E$64=$A96)+($F$5:$F$64=$A96))&gt;0)*EB$5:EB$64))</f>
        <v>0</v>
      </c>
      <c r="EC96" s="21" t="n">
        <f aca="false">IF($A96="",0,SUMPRODUCT(((($C$5:$C$64=$A96)+($D$5:$D$64=$A96)+($E$5:$E$64=$A96)+($F$5:$F$64=$A96))&gt;0)*EC$5:EC$64))</f>
        <v>0</v>
      </c>
      <c r="ED96" s="21" t="n">
        <f aca="false">IF($A96="",0,SUMPRODUCT(((($C$5:$C$64=$A96)+($D$5:$D$64=$A96)+($E$5:$E$64=$A96)+($F$5:$F$64=$A96))&gt;0)*ED$5:ED$64))</f>
        <v>0</v>
      </c>
      <c r="EE96" s="21" t="n">
        <f aca="false">IF($A96="",0,SUMPRODUCT(((($C$5:$C$64=$A96)+($D$5:$D$64=$A96)+($E$5:$E$64=$A96)+($F$5:$F$64=$A96))&gt;0)*EE$5:EE$64))</f>
        <v>0</v>
      </c>
      <c r="EF96" s="21" t="n">
        <f aca="false">IF($A96="",0,SUMPRODUCT(((($C$5:$C$64=$A96)+($D$5:$D$64=$A96)+($E$5:$E$64=$A96)+($F$5:$F$64=$A96))&gt;0)*EF$5:EF$64))</f>
        <v>0</v>
      </c>
      <c r="EG96" s="21" t="n">
        <f aca="false">IF($A96="",0,SUMPRODUCT(((($C$5:$C$64=$A96)+($D$5:$D$64=$A96)+($E$5:$E$64=$A96)+($F$5:$F$64=$A96))&gt;0)*EG$5:EG$64))</f>
        <v>0</v>
      </c>
      <c r="EH96" s="21" t="n">
        <f aca="false">IF($A96="",0,SUMPRODUCT(((($C$5:$C$64=$A96)+($D$5:$D$64=$A96)+($E$5:$E$64=$A96)+($F$5:$F$64=$A96))&gt;0)*EH$5:EH$64))</f>
        <v>0</v>
      </c>
      <c r="EI96" s="21" t="n">
        <f aca="false">IF($A96="",0,SUMPRODUCT(((($C$5:$C$64=$A96)+($D$5:$D$64=$A96)+($E$5:$E$64=$A96)+($F$5:$F$64=$A96))&gt;0)*EI$5:EI$64))</f>
        <v>0</v>
      </c>
      <c r="EJ96" s="21" t="n">
        <f aca="false">IF($A96="",0,SUMPRODUCT(((($C$5:$C$64=$A96)+($D$5:$D$64=$A96)+($E$5:$E$64=$A96)+($F$5:$F$64=$A96))&gt;0)*EJ$5:EJ$64))</f>
        <v>0</v>
      </c>
      <c r="EK96" s="21" t="n">
        <f aca="false">IF($A96="",0,SUMPRODUCT(((($C$5:$C$64=$A96)+($D$5:$D$64=$A96)+($E$5:$E$64=$A96)+($F$5:$F$64=$A96))&gt;0)*EK$5:EK$64))</f>
        <v>0</v>
      </c>
      <c r="EL96" s="21" t="n">
        <f aca="false">IF($A96="",0,SUMPRODUCT(((($C$5:$C$64=$A96)+($D$5:$D$64=$A96)+($E$5:$E$64=$A96)+($F$5:$F$64=$A96))&gt;0)*EL$5:EL$64))</f>
        <v>0</v>
      </c>
      <c r="EM96" s="21" t="n">
        <f aca="false">IF($A96="",0,SUMPRODUCT(((($C$5:$C$64=$A96)+($D$5:$D$64=$A96)+($E$5:$E$64=$A96)+($F$5:$F$64=$A96))&gt;0)*EM$5:EM$64))</f>
        <v>0</v>
      </c>
      <c r="EN96" s="21" t="n">
        <f aca="false">IF($A96="",0,SUMPRODUCT(((($C$5:$C$64=$A96)+($D$5:$D$64=$A96)+($E$5:$E$64=$A96)+($F$5:$F$64=$A96))&gt;0)*EN$5:EN$64))</f>
        <v>0</v>
      </c>
      <c r="EO96" s="21" t="n">
        <f aca="false">IF($A96="",0,SUMPRODUCT(((($C$5:$C$64=$A96)+($D$5:$D$64=$A96)+($E$5:$E$64=$A96)+($F$5:$F$64=$A96))&gt;0)*EO$5:EO$64))</f>
        <v>0</v>
      </c>
      <c r="EP96" s="21" t="n">
        <f aca="false">IF($A96="",0,SUMPRODUCT(((($C$5:$C$64=$A96)+($D$5:$D$64=$A96)+($E$5:$E$64=$A96)+($F$5:$F$64=$A96))&gt;0)*EP$5:EP$64))</f>
        <v>0</v>
      </c>
      <c r="EQ96" s="21" t="n">
        <f aca="false">IF($A96="",0,SUMPRODUCT(((($C$5:$C$64=$A96)+($D$5:$D$64=$A96)+($E$5:$E$64=$A96)+($F$5:$F$64=$A96))&gt;0)*EQ$5:EQ$64))</f>
        <v>0</v>
      </c>
      <c r="ER96" s="21" t="n">
        <f aca="false">IF($A96="",0,SUMPRODUCT(((($C$5:$C$64=$A96)+($D$5:$D$64=$A96)+($E$5:$E$64=$A96)+($F$5:$F$64=$A96))&gt;0)*ER$5:ER$64))</f>
        <v>0</v>
      </c>
      <c r="ES96" s="21" t="n">
        <f aca="false">IF($A96="",0,SUMPRODUCT(((($C$5:$C$64=$A96)+($D$5:$D$64=$A96)+($E$5:$E$64=$A96)+($F$5:$F$64=$A96))&gt;0)*ES$5:ES$64))</f>
        <v>0</v>
      </c>
      <c r="ET96" s="21" t="n">
        <f aca="false">IF($A96="",0,SUMPRODUCT(((($C$5:$C$64=$A96)+($D$5:$D$64=$A96)+($E$5:$E$64=$A96)+($F$5:$F$64=$A96))&gt;0)*ET$5:ET$64))</f>
        <v>0</v>
      </c>
      <c r="EU96" s="21" t="n">
        <f aca="false">IF($A96="",0,SUMPRODUCT(((($C$5:$C$64=$A96)+($D$5:$D$64=$A96)+($E$5:$E$64=$A96)+($F$5:$F$64=$A96))&gt;0)*EU$5:EU$64))</f>
        <v>0</v>
      </c>
      <c r="EV96" s="21" t="n">
        <f aca="false">IF($A96="",0,SUMPRODUCT(((($C$5:$C$64=$A96)+($D$5:$D$64=$A96)+($E$5:$E$64=$A96)+($F$5:$F$64=$A96))&gt;0)*EV$5:EV$64))</f>
        <v>0</v>
      </c>
      <c r="EW96" s="21" t="n">
        <f aca="false">IF($A96="",0,SUMPRODUCT(((($C$5:$C$64=$A96)+($D$5:$D$64=$A96)+($E$5:$E$64=$A96)+($F$5:$F$64=$A96))&gt;0)*EW$5:EW$64))</f>
        <v>0</v>
      </c>
      <c r="EX96" s="21" t="n">
        <f aca="false">IF($A96="",0,SUMPRODUCT(((($C$5:$C$64=$A96)+($D$5:$D$64=$A96)+($E$5:$E$64=$A96)+($F$5:$F$64=$A96))&gt;0)*EX$5:EX$64))</f>
        <v>0</v>
      </c>
      <c r="EY96" s="21" t="n">
        <f aca="false">IF($A96="",0,SUMPRODUCT(((($C$5:$C$64=$A96)+($D$5:$D$64=$A96)+($E$5:$E$64=$A96)+($F$5:$F$64=$A96))&gt;0)*EY$5:EY$64))</f>
        <v>0</v>
      </c>
      <c r="EZ96" s="21" t="n">
        <f aca="false">IF($A96="",0,SUMPRODUCT(((($C$5:$C$64=$A96)+($D$5:$D$64=$A96)+($E$5:$E$64=$A96)+($F$5:$F$64=$A96))&gt;0)*EZ$5:EZ$64))</f>
        <v>0</v>
      </c>
      <c r="FA96" s="21" t="n">
        <f aca="false">IF($A96="",0,SUMPRODUCT(((($C$5:$C$64=$A96)+($D$5:$D$64=$A96)+($E$5:$E$64=$A96)+($F$5:$F$64=$A96))&gt;0)*FA$5:FA$64))</f>
        <v>0</v>
      </c>
      <c r="FB96" s="21" t="n">
        <f aca="false">IF($A96="",0,SUMPRODUCT(((($C$5:$C$64=$A96)+($D$5:$D$64=$A96)+($E$5:$E$64=$A96)+($F$5:$F$64=$A96))&gt;0)*FB$5:FB$64))</f>
        <v>0</v>
      </c>
      <c r="FC96" s="21" t="n">
        <f aca="false">IF($A96="",0,SUMPRODUCT(((($C$5:$C$64=$A96)+($D$5:$D$64=$A96)+($E$5:$E$64=$A96)+($F$5:$F$64=$A96))&gt;0)*FC$5:FC$64))</f>
        <v>0</v>
      </c>
      <c r="FD96" s="21" t="n">
        <f aca="false">IF($A96="",0,SUMPRODUCT(((($C$5:$C$64=$A96)+($D$5:$D$64=$A96)+($E$5:$E$64=$A96)+($F$5:$F$64=$A96))&gt;0)*FD$5:FD$64))</f>
        <v>0</v>
      </c>
      <c r="FE96" s="21" t="n">
        <f aca="false">IF($A96="",0,SUMPRODUCT(((($C$5:$C$64=$A96)+($D$5:$D$64=$A96)+($E$5:$E$64=$A96)+($F$5:$F$64=$A96))&gt;0)*FE$5:FE$64))</f>
        <v>0</v>
      </c>
      <c r="FF96" s="21" t="n">
        <f aca="false">IF($A96="",0,SUMPRODUCT(((($C$5:$C$64=$A96)+($D$5:$D$64=$A96)+($E$5:$E$64=$A96)+($F$5:$F$64=$A96))&gt;0)*FF$5:FF$64))</f>
        <v>0</v>
      </c>
      <c r="FG96" s="21" t="n">
        <f aca="false">IF($A96="",0,SUMPRODUCT(((($C$5:$C$64=$A96)+($D$5:$D$64=$A96)+($E$5:$E$64=$A96)+($F$5:$F$64=$A96))&gt;0)*FG$5:FG$64))</f>
        <v>0</v>
      </c>
      <c r="FH96" s="21" t="n">
        <f aca="false">IF($A96="",0,SUMPRODUCT(((($C$5:$C$64=$A96)+($D$5:$D$64=$A96)+($E$5:$E$64=$A96)+($F$5:$F$64=$A96))&gt;0)*FH$5:FH$64))</f>
        <v>0</v>
      </c>
      <c r="FI96" s="21" t="n">
        <f aca="false">IF($A96="",0,SUMPRODUCT(((($C$5:$C$64=$A96)+($D$5:$D$64=$A96)+($E$5:$E$64=$A96)+($F$5:$F$64=$A96))&gt;0)*FI$5:FI$64))</f>
        <v>0</v>
      </c>
      <c r="FJ96" s="21" t="n">
        <f aca="false">IF($A96="",0,SUMPRODUCT(((($C$5:$C$64=$A96)+($D$5:$D$64=$A96)+($E$5:$E$64=$A96)+($F$5:$F$64=$A96))&gt;0)*FJ$5:FJ$64))</f>
        <v>0</v>
      </c>
      <c r="FK96" s="21" t="n">
        <f aca="false">IF($A96="",0,SUMPRODUCT(((($C$5:$C$64=$A96)+($D$5:$D$64=$A96)+($E$5:$E$64=$A96)+($F$5:$F$64=$A96))&gt;0)*FK$5:FK$64))</f>
        <v>0</v>
      </c>
      <c r="FL96" s="21" t="n">
        <f aca="false">IF($A96="",0,SUMPRODUCT(((($C$5:$C$64=$A96)+($D$5:$D$64=$A96)+($E$5:$E$64=$A96)+($F$5:$F$64=$A96))&gt;0)*FL$5:FL$64))</f>
        <v>0</v>
      </c>
      <c r="FM96" s="21" t="n">
        <f aca="false">IF($A96="",0,SUMPRODUCT(((($C$5:$C$64=$A96)+($D$5:$D$64=$A96)+($E$5:$E$64=$A96)+($F$5:$F$64=$A96))&gt;0)*FM$5:FM$64))</f>
        <v>0</v>
      </c>
      <c r="FN96" s="21" t="n">
        <f aca="false">IF($A96="",0,SUMPRODUCT(((($C$5:$C$64=$A96)+($D$5:$D$64=$A96)+($E$5:$E$64=$A96)+($F$5:$F$64=$A96))&gt;0)*FN$5:FN$64))</f>
        <v>0</v>
      </c>
      <c r="FO96" s="21" t="n">
        <f aca="false">IF($A96="",0,SUMPRODUCT(((($C$5:$C$64=$A96)+($D$5:$D$64=$A96)+($E$5:$E$64=$A96)+($F$5:$F$64=$A96))&gt;0)*FO$5:FO$64))</f>
        <v>0</v>
      </c>
      <c r="FP96" s="21" t="n">
        <f aca="false">IF($A96="",0,SUMPRODUCT(((($C$5:$C$64=$A96)+($D$5:$D$64=$A96)+($E$5:$E$64=$A96)+($F$5:$F$64=$A96))&gt;0)*FP$5:FP$64))</f>
        <v>0</v>
      </c>
      <c r="FQ96" s="21" t="n">
        <f aca="false">IF($A96="",0,SUMPRODUCT(((($C$5:$C$64=$A96)+($D$5:$D$64=$A96)+($E$5:$E$64=$A96)+($F$5:$F$64=$A96))&gt;0)*FQ$5:FQ$64))</f>
        <v>0</v>
      </c>
      <c r="FR96" s="21" t="n">
        <f aca="false">IF($A96="",0,SUMPRODUCT(((($C$5:$C$64=$A96)+($D$5:$D$64=$A96)+($E$5:$E$64=$A96)+($F$5:$F$64=$A96))&gt;0)*FR$5:FR$64))</f>
        <v>0</v>
      </c>
      <c r="FS96" s="21" t="n">
        <f aca="false">IF($A96="",0,SUMPRODUCT(((($C$5:$C$64=$A96)+($D$5:$D$64=$A96)+($E$5:$E$64=$A96)+($F$5:$F$64=$A96))&gt;0)*FS$5:FS$64))</f>
        <v>0</v>
      </c>
      <c r="FT96" s="21" t="n">
        <f aca="false">IF($A96="",0,SUMPRODUCT(((($C$5:$C$64=$A96)+($D$5:$D$64=$A96)+($E$5:$E$64=$A96)+($F$5:$F$64=$A96))&gt;0)*FT$5:FT$64))</f>
        <v>0</v>
      </c>
      <c r="FU96" s="21" t="n">
        <f aca="false">IF($A96="",0,SUMPRODUCT(((($C$5:$C$64=$A96)+($D$5:$D$64=$A96)+($E$5:$E$64=$A96)+($F$5:$F$64=$A96))&gt;0)*FU$5:FU$64))</f>
        <v>0</v>
      </c>
      <c r="FV96" s="21" t="n">
        <f aca="false">IF($A96="",0,SUMPRODUCT(((($C$5:$C$64=$A96)+($D$5:$D$64=$A96)+($E$5:$E$64=$A96)+($F$5:$F$64=$A96))&gt;0)*FV$5:FV$64))</f>
        <v>0</v>
      </c>
      <c r="FW96" s="21" t="n">
        <f aca="false">IF($A96="",0,SUMPRODUCT(((($C$5:$C$64=$A96)+($D$5:$D$64=$A96)+($E$5:$E$64=$A96)+($F$5:$F$64=$A96))&gt;0)*FW$5:FW$64))</f>
        <v>0</v>
      </c>
      <c r="FX96" s="21" t="n">
        <f aca="false">IF($A96="",0,SUMPRODUCT(((($C$5:$C$64=$A96)+($D$5:$D$64=$A96)+($E$5:$E$64=$A96)+($F$5:$F$64=$A96))&gt;0)*FX$5:FX$64))</f>
        <v>0</v>
      </c>
      <c r="FY96" s="21" t="n">
        <f aca="false">IF($A96="",0,SUMPRODUCT(((($C$5:$C$64=$A96)+($D$5:$D$64=$A96)+($E$5:$E$64=$A96)+($F$5:$F$64=$A96))&gt;0)*FY$5:FY$64))</f>
        <v>0</v>
      </c>
      <c r="FZ96" s="21" t="n">
        <f aca="false">IF($A96="",0,SUMPRODUCT(((($C$5:$C$64=$A96)+($D$5:$D$64=$A96)+($E$5:$E$64=$A96)+($F$5:$F$64=$A96))&gt;0)*FZ$5:FZ$64))</f>
        <v>0</v>
      </c>
      <c r="GA96" s="21" t="n">
        <f aca="false">IF($A96="",0,SUMPRODUCT(((($C$5:$C$64=$A96)+($D$5:$D$64=$A96)+($E$5:$E$64=$A96)+($F$5:$F$64=$A96))&gt;0)*GA$5:GA$64))</f>
        <v>0</v>
      </c>
      <c r="GB96" s="21" t="n">
        <f aca="false">IF($A96="",0,SUMPRODUCT(((($C$5:$C$64=$A96)+($D$5:$D$64=$A96)+($E$5:$E$64=$A96)+($F$5:$F$64=$A96))&gt;0)*GB$5:GB$64))</f>
        <v>0</v>
      </c>
      <c r="GC96" s="21" t="n">
        <f aca="false">IF($A96="",0,SUMPRODUCT(((($C$5:$C$64=$A96)+($D$5:$D$64=$A96)+($E$5:$E$64=$A96)+($F$5:$F$64=$A96))&gt;0)*GC$5:GC$64))</f>
        <v>0</v>
      </c>
      <c r="GD96" s="21" t="n">
        <f aca="false">IF($A96="",0,SUMPRODUCT(((($C$5:$C$64=$A96)+($D$5:$D$64=$A96)+($E$5:$E$64=$A96)+($F$5:$F$64=$A96))&gt;0)*GD$5:GD$64))</f>
        <v>0</v>
      </c>
      <c r="GE96" s="21" t="n">
        <f aca="false">IF($A96="",0,SUMPRODUCT(((($C$5:$C$64=$A96)+($D$5:$D$64=$A96)+($E$5:$E$64=$A96)+($F$5:$F$64=$A96))&gt;0)*GE$5:GE$64))</f>
        <v>0</v>
      </c>
      <c r="GF96" s="21" t="n">
        <f aca="false">IF($A96="",0,SUMPRODUCT(((($C$5:$C$64=$A96)+($D$5:$D$64=$A96)+($E$5:$E$64=$A96)+($F$5:$F$64=$A96))&gt;0)*GF$5:GF$64))</f>
        <v>0</v>
      </c>
      <c r="GG96" s="21" t="n">
        <f aca="false">IF($A96="",0,SUMPRODUCT(((($C$5:$C$64=$A96)+($D$5:$D$64=$A96)+($E$5:$E$64=$A96)+($F$5:$F$64=$A96))&gt;0)*GG$5:GG$64))</f>
        <v>0</v>
      </c>
      <c r="GH96" s="21" t="n">
        <f aca="false">IF($A96="",0,SUMPRODUCT(((($C$5:$C$64=$A96)+($D$5:$D$64=$A96)+($E$5:$E$64=$A96)+($F$5:$F$64=$A96))&gt;0)*GH$5:GH$64))</f>
        <v>0</v>
      </c>
      <c r="GI96" s="21" t="n">
        <f aca="false">IF($A96="",0,SUMPRODUCT(((($C$5:$C$64=$A96)+($D$5:$D$64=$A96)+($E$5:$E$64=$A96)+($F$5:$F$64=$A96))&gt;0)*GI$5:GI$64))</f>
        <v>0</v>
      </c>
      <c r="GJ96" s="21" t="n">
        <f aca="false">IF($A96="",0,SUMPRODUCT(((($C$5:$C$64=$A96)+($D$5:$D$64=$A96)+($E$5:$E$64=$A96)+($F$5:$F$64=$A96))&gt;0)*GJ$5:GJ$64))</f>
        <v>0</v>
      </c>
      <c r="GK96" s="21" t="n">
        <f aca="false">IF($A96="",0,SUMPRODUCT(((($C$5:$C$64=$A96)+($D$5:$D$64=$A96)+($E$5:$E$64=$A96)+($F$5:$F$64=$A96))&gt;0)*GK$5:GK$64))</f>
        <v>0</v>
      </c>
      <c r="GL96" s="21" t="n">
        <f aca="false">IF($A96="",0,SUMPRODUCT(((($C$5:$C$64=$A96)+($D$5:$D$64=$A96)+($E$5:$E$64=$A96)+($F$5:$F$64=$A96))&gt;0)*GL$5:GL$64))</f>
        <v>0</v>
      </c>
      <c r="GM96" s="21" t="n">
        <f aca="false">IF($A96="",0,SUMPRODUCT(((($C$5:$C$64=$A96)+($D$5:$D$64=$A96)+($E$5:$E$64=$A96)+($F$5:$F$64=$A96))&gt;0)*GM$5:GM$64))</f>
        <v>0</v>
      </c>
      <c r="GN96" s="21" t="n">
        <f aca="false">IF($A96="",0,SUMPRODUCT(((($C$5:$C$64=$A96)+($D$5:$D$64=$A96)+($E$5:$E$64=$A96)+($F$5:$F$64=$A96))&gt;0)*GN$5:GN$64))</f>
        <v>0</v>
      </c>
      <c r="GO96" s="21" t="n">
        <f aca="false">IF($A96="",0,SUMPRODUCT(((($C$5:$C$64=$A96)+($D$5:$D$64=$A96)+($E$5:$E$64=$A96)+($F$5:$F$64=$A96))&gt;0)*GO$5:GO$64))</f>
        <v>0</v>
      </c>
      <c r="GP96" s="21" t="n">
        <f aca="false">IF($A96="",0,SUMPRODUCT(((($C$5:$C$64=$A96)+($D$5:$D$64=$A96)+($E$5:$E$64=$A96)+($F$5:$F$64=$A96))&gt;0)*GP$5:GP$64))</f>
        <v>0</v>
      </c>
      <c r="GQ96" s="21" t="n">
        <f aca="false">IF($A96="",0,SUMPRODUCT(((($C$5:$C$64=$A96)+($D$5:$D$64=$A96)+($E$5:$E$64=$A96)+($F$5:$F$64=$A96))&gt;0)*GQ$5:GQ$64))</f>
        <v>0</v>
      </c>
      <c r="GR96" s="21" t="n">
        <f aca="false">IF($A96="",0,SUMPRODUCT(((($C$5:$C$64=$A96)+($D$5:$D$64=$A96)+($E$5:$E$64=$A96)+($F$5:$F$64=$A96))&gt;0)*GR$5:GR$64))</f>
        <v>0</v>
      </c>
      <c r="GS96" s="21" t="n">
        <f aca="false">IF($A96="",0,SUMPRODUCT(((($C$5:$C$64=$A96)+($D$5:$D$64=$A96)+($E$5:$E$64=$A96)+($F$5:$F$64=$A96))&gt;0)*GS$5:GS$64))</f>
        <v>0</v>
      </c>
      <c r="GT96" s="21" t="n">
        <f aca="false">IF($A96="",0,SUMPRODUCT(((($C$5:$C$64=$A96)+($D$5:$D$64=$A96)+($E$5:$E$64=$A96)+($F$5:$F$64=$A96))&gt;0)*GT$5:GT$64))</f>
        <v>0</v>
      </c>
      <c r="GU96" s="21" t="n">
        <f aca="false">IF($A96="",0,SUMPRODUCT(((($C$5:$C$64=$A96)+($D$5:$D$64=$A96)+($E$5:$E$64=$A96)+($F$5:$F$64=$A96))&gt;0)*GU$5:GU$64))</f>
        <v>0</v>
      </c>
      <c r="GV96" s="21" t="n">
        <f aca="false">IF($A96="",0,SUMPRODUCT(((($C$5:$C$64=$A96)+($D$5:$D$64=$A96)+($E$5:$E$64=$A96)+($F$5:$F$64=$A96))&gt;0)*GV$5:GV$64))</f>
        <v>0</v>
      </c>
      <c r="GW96" s="21" t="n">
        <f aca="false">IF($A96="",0,SUMPRODUCT(((($C$5:$C$64=$A96)+($D$5:$D$64=$A96)+($E$5:$E$64=$A96)+($F$5:$F$64=$A96))&gt;0)*GW$5:GW$64))</f>
        <v>0</v>
      </c>
      <c r="GX96" s="21" t="n">
        <f aca="false">IF($A96="",0,SUMPRODUCT(((($C$5:$C$64=$A96)+($D$5:$D$64=$A96)+($E$5:$E$64=$A96)+($F$5:$F$64=$A96))&gt;0)*GX$5:GX$64))</f>
        <v>0</v>
      </c>
      <c r="GY96" s="21" t="n">
        <f aca="false">IF($A96="",0,SUMPRODUCT(((($C$5:$C$64=$A96)+($D$5:$D$64=$A96)+($E$5:$E$64=$A96)+($F$5:$F$64=$A96))&gt;0)*GY$5:GY$64))</f>
        <v>0</v>
      </c>
      <c r="GZ96" s="21" t="n">
        <f aca="false">IF($A96="",0,SUMPRODUCT(((($C$5:$C$64=$A96)+($D$5:$D$64=$A96)+($E$5:$E$64=$A96)+($F$5:$F$64=$A96))&gt;0)*GZ$5:GZ$64))</f>
        <v>0</v>
      </c>
      <c r="HA96" s="21" t="n">
        <f aca="false">IF($A96="",0,SUMPRODUCT(((($C$5:$C$64=$A96)+($D$5:$D$64=$A96)+($E$5:$E$64=$A96)+($F$5:$F$64=$A96))&gt;0)*HA$5:HA$64))</f>
        <v>0</v>
      </c>
      <c r="HB96" s="21" t="n">
        <f aca="false">IF($A96="",0,SUMPRODUCT(((($C$5:$C$64=$A96)+($D$5:$D$64=$A96)+($E$5:$E$64=$A96)+($F$5:$F$64=$A96))&gt;0)*HB$5:HB$64))</f>
        <v>0</v>
      </c>
      <c r="HC96" s="21" t="n">
        <f aca="false">IF($A96="",0,SUMPRODUCT(((($C$5:$C$64=$A96)+($D$5:$D$64=$A96)+($E$5:$E$64=$A96)+($F$5:$F$64=$A96))&gt;0)*HC$5:HC$64))</f>
        <v>0</v>
      </c>
      <c r="HD96" s="21" t="n">
        <f aca="false">IF($A96="",0,SUMPRODUCT(((($C$5:$C$64=$A96)+($D$5:$D$64=$A96)+($E$5:$E$64=$A96)+($F$5:$F$64=$A96))&gt;0)*HD$5:HD$64))</f>
        <v>0</v>
      </c>
      <c r="HE96" s="21" t="n">
        <f aca="false">IF($A96="",0,SUMPRODUCT(((($C$5:$C$64=$A96)+($D$5:$D$64=$A96)+($E$5:$E$64=$A96)+($F$5:$F$64=$A96))&gt;0)*HE$5:HE$64))</f>
        <v>0</v>
      </c>
      <c r="HF96" s="21" t="n">
        <f aca="false">IF($A96="",0,SUMPRODUCT(((($C$5:$C$64=$A96)+($D$5:$D$64=$A96)+($E$5:$E$64=$A96)+($F$5:$F$64=$A96))&gt;0)*HF$5:HF$64))</f>
        <v>0</v>
      </c>
      <c r="HG96" s="21" t="n">
        <f aca="false">IF($A96="",0,SUMPRODUCT(((($C$5:$C$64=$A96)+($D$5:$D$64=$A96)+($E$5:$E$64=$A96)+($F$5:$F$64=$A96))&gt;0)*HG$5:HG$64))</f>
        <v>0</v>
      </c>
      <c r="HH96" s="21" t="n">
        <f aca="false">IF($A96="",0,SUMPRODUCT(((($C$5:$C$64=$A96)+($D$5:$D$64=$A96)+($E$5:$E$64=$A96)+($F$5:$F$64=$A96))&gt;0)*HH$5:HH$64))</f>
        <v>0</v>
      </c>
      <c r="HI96" s="21" t="n">
        <f aca="false">IF($A96="",0,SUMPRODUCT(((($C$5:$C$64=$A96)+($D$5:$D$64=$A96)+($E$5:$E$64=$A96)+($F$5:$F$64=$A96))&gt;0)*HI$5:HI$64))</f>
        <v>0</v>
      </c>
      <c r="HJ96" s="21" t="n">
        <f aca="false">IF($A96="",0,SUMPRODUCT(((($C$5:$C$64=$A96)+($D$5:$D$64=$A96)+($E$5:$E$64=$A96)+($F$5:$F$64=$A96))&gt;0)*HJ$5:HJ$64))</f>
        <v>0</v>
      </c>
      <c r="HK96" s="21" t="n">
        <f aca="false">IF($A96="",0,SUMPRODUCT(((($C$5:$C$64=$A96)+($D$5:$D$64=$A96)+($E$5:$E$64=$A96)+($F$5:$F$64=$A96))&gt;0)*HK$5:HK$64))</f>
        <v>0</v>
      </c>
      <c r="HL96" s="21" t="n">
        <f aca="false">IF($A96="",0,SUMPRODUCT(((($C$5:$C$64=$A96)+($D$5:$D$64=$A96)+($E$5:$E$64=$A96)+($F$5:$F$64=$A96))&gt;0)*HL$5:HL$64))</f>
        <v>0</v>
      </c>
      <c r="HM96" s="21" t="n">
        <f aca="false">IF($A96="",0,SUMPRODUCT(((($C$5:$C$64=$A96)+($D$5:$D$64=$A96)+($E$5:$E$64=$A96)+($F$5:$F$64=$A96))&gt;0)*HM$5:HM$64))</f>
        <v>0</v>
      </c>
      <c r="HN96" s="21" t="n">
        <f aca="false">IF($A96="",0,SUMPRODUCT(((($C$5:$C$64=$A96)+($D$5:$D$64=$A96)+($E$5:$E$64=$A96)+($F$5:$F$64=$A96))&gt;0)*HN$5:HN$64))</f>
        <v>0</v>
      </c>
      <c r="HO96" s="21" t="n">
        <f aca="false">IF($A96="",0,SUMPRODUCT(((($C$5:$C$64=$A96)+($D$5:$D$64=$A96)+($E$5:$E$64=$A96)+($F$5:$F$64=$A96))&gt;0)*HO$5:HO$64))</f>
        <v>0</v>
      </c>
      <c r="HP96" s="21" t="n">
        <f aca="false">IF($A96="",0,SUMPRODUCT(((($C$5:$C$64=$A96)+($D$5:$D$64=$A96)+($E$5:$E$64=$A96)+($F$5:$F$64=$A96))&gt;0)*HP$5:HP$64))</f>
        <v>0</v>
      </c>
      <c r="HQ96" s="21" t="n">
        <f aca="false">IF($A96="",0,SUMPRODUCT(((($C$5:$C$64=$A96)+($D$5:$D$64=$A96)+($E$5:$E$64=$A96)+($F$5:$F$64=$A96))&gt;0)*HQ$5:HQ$64))</f>
        <v>0</v>
      </c>
      <c r="HR96" s="21" t="n">
        <f aca="false">IF($A96="",0,SUMPRODUCT(((($C$5:$C$64=$A96)+($D$5:$D$64=$A96)+($E$5:$E$64=$A96)+($F$5:$F$64=$A96))&gt;0)*HR$5:HR$64))</f>
        <v>0</v>
      </c>
      <c r="HS96" s="21" t="n">
        <f aca="false">IF($A96="",0,SUMPRODUCT(((($C$5:$C$64=$A96)+($D$5:$D$64=$A96)+($E$5:$E$64=$A96)+($F$5:$F$64=$A96))&gt;0)*HS$5:HS$64))</f>
        <v>0</v>
      </c>
      <c r="HT96" s="21" t="n">
        <f aca="false">IF($A96="",0,SUMPRODUCT(((($C$5:$C$64=$A96)+($D$5:$D$64=$A96)+($E$5:$E$64=$A96)+($F$5:$F$64=$A96))&gt;0)*HT$5:HT$64))</f>
        <v>0</v>
      </c>
      <c r="HU96" s="21" t="n">
        <f aca="false">IF($A96="",0,SUMPRODUCT(((($C$5:$C$64=$A96)+($D$5:$D$64=$A96)+($E$5:$E$64=$A96)+($F$5:$F$64=$A96))&gt;0)*HU$5:HU$64))</f>
        <v>0</v>
      </c>
      <c r="HV96" s="21" t="n">
        <f aca="false">IF($A96="",0,SUMPRODUCT(((($C$5:$C$64=$A96)+($D$5:$D$64=$A96)+($E$5:$E$64=$A96)+($F$5:$F$64=$A96))&gt;0)*HV$5:HV$64))</f>
        <v>0</v>
      </c>
      <c r="HW96" s="21" t="n">
        <f aca="false">IF($A96="",0,SUMPRODUCT(((($C$5:$C$64=$A96)+($D$5:$D$64=$A96)+($E$5:$E$64=$A96)+($F$5:$F$64=$A96))&gt;0)*HW$5:HW$64))</f>
        <v>0</v>
      </c>
      <c r="HX96" s="21" t="n">
        <f aca="false">IF($A96="",0,SUMPRODUCT(((($C$5:$C$64=$A96)+($D$5:$D$64=$A96)+($E$5:$E$64=$A96)+($F$5:$F$64=$A96))&gt;0)*HX$5:HX$64))</f>
        <v>0</v>
      </c>
      <c r="HY96" s="21" t="n">
        <f aca="false">IF($A96="",0,SUMPRODUCT(((($C$5:$C$64=$A96)+($D$5:$D$64=$A96)+($E$5:$E$64=$A96)+($F$5:$F$64=$A96))&gt;0)*HY$5:HY$64))</f>
        <v>0</v>
      </c>
      <c r="HZ96" s="21" t="n">
        <f aca="false">IF($A96="",0,SUMPRODUCT(((($C$5:$C$64=$A96)+($D$5:$D$64=$A96)+($E$5:$E$64=$A96)+($F$5:$F$64=$A96))&gt;0)*HZ$5:HZ$64))</f>
        <v>0</v>
      </c>
      <c r="IA96" s="21" t="n">
        <f aca="false">IF($A96="",0,SUMPRODUCT(((($C$5:$C$64=$A96)+($D$5:$D$64=$A96)+($E$5:$E$64=$A96)+($F$5:$F$64=$A96))&gt;0)*IA$5:IA$64))</f>
        <v>0</v>
      </c>
      <c r="IB96" s="21" t="n">
        <f aca="false">IF($A96="",0,SUMPRODUCT(((($C$5:$C$64=$A96)+($D$5:$D$64=$A96)+($E$5:$E$64=$A96)+($F$5:$F$64=$A96))&gt;0)*IB$5:IB$64))</f>
        <v>0</v>
      </c>
      <c r="IC96" s="21" t="n">
        <f aca="false">IF($A96="",0,SUMPRODUCT(((($C$5:$C$64=$A96)+($D$5:$D$64=$A96)+($E$5:$E$64=$A96)+($F$5:$F$64=$A96))&gt;0)*IC$5:IC$64))</f>
        <v>0</v>
      </c>
      <c r="ID96" s="21" t="n">
        <f aca="false">IF($A96="",0,SUMPRODUCT(((($C$5:$C$64=$A96)+($D$5:$D$64=$A96)+($E$5:$E$64=$A96)+($F$5:$F$64=$A96))&gt;0)*ID$5:ID$64))</f>
        <v>0</v>
      </c>
      <c r="IE96" s="21" t="n">
        <f aca="false">IF($A96="",0,SUMPRODUCT(((($C$5:$C$64=$A96)+($D$5:$D$64=$A96)+($E$5:$E$64=$A96)+($F$5:$F$64=$A96))&gt;0)*IE$5:IE$64))</f>
        <v>0</v>
      </c>
      <c r="IF96" s="21" t="n">
        <f aca="false">IF($A96="",0,SUMPRODUCT(((($C$5:$C$64=$A96)+($D$5:$D$64=$A96)+($E$5:$E$64=$A96)+($F$5:$F$64=$A96))&gt;0)*IF$5:IF$64))</f>
        <v>0</v>
      </c>
      <c r="IG96" s="21" t="n">
        <f aca="false">IF($A96="",0,SUMPRODUCT(((($C$5:$C$64=$A96)+($D$5:$D$64=$A96)+($E$5:$E$64=$A96)+($F$5:$F$64=$A96))&gt;0)*IG$5:IG$64))</f>
        <v>0</v>
      </c>
      <c r="IH96" s="21" t="n">
        <f aca="false">IF($A96="",0,SUMPRODUCT(((($C$5:$C$64=$A96)+($D$5:$D$64=$A96)+($E$5:$E$64=$A96)+($F$5:$F$64=$A96))&gt;0)*IH$5:IH$64))</f>
        <v>0</v>
      </c>
      <c r="II96" s="21" t="n">
        <f aca="false">IF($A96="",0,SUMPRODUCT(((($C$5:$C$64=$A96)+($D$5:$D$64=$A96)+($E$5:$E$64=$A96)+($F$5:$F$64=$A96))&gt;0)*II$5:II$64))</f>
        <v>0</v>
      </c>
      <c r="IJ96" s="21" t="n">
        <f aca="false">IF($A96="",0,SUMPRODUCT(((($C$5:$C$64=$A96)+($D$5:$D$64=$A96)+($E$5:$E$64=$A96)+($F$5:$F$64=$A96))&gt;0)*IJ$5:IJ$64))</f>
        <v>0</v>
      </c>
      <c r="IK96" s="21" t="n">
        <f aca="false">IF($A96="",0,SUMPRODUCT(((($C$5:$C$64=$A96)+($D$5:$D$64=$A96)+($E$5:$E$64=$A96)+($F$5:$F$64=$A96))&gt;0)*IK$5:IK$64))</f>
        <v>0</v>
      </c>
      <c r="IL96" s="21" t="n">
        <f aca="false">IF($A96="",0,SUMPRODUCT(((($C$5:$C$64=$A96)+($D$5:$D$64=$A96)+($E$5:$E$64=$A96)+($F$5:$F$64=$A96))&gt;0)*IL$5:IL$64))</f>
        <v>0</v>
      </c>
      <c r="IM96" s="21" t="n">
        <f aca="false">IF($A96="",0,SUMPRODUCT(((($C$5:$C$64=$A96)+($D$5:$D$64=$A96)+($E$5:$E$64=$A96)+($F$5:$F$64=$A96))&gt;0)*IM$5:IM$64))</f>
        <v>0</v>
      </c>
      <c r="IN96" s="21" t="n">
        <f aca="false">IF($A96="",0,SUMPRODUCT(((($C$5:$C$64=$A96)+($D$5:$D$64=$A96)+($E$5:$E$64=$A96)+($F$5:$F$64=$A96))&gt;0)*IN$5:IN$64))</f>
        <v>0</v>
      </c>
      <c r="IO96" s="21" t="n">
        <f aca="false">IF($A96="",0,SUMPRODUCT(((($C$5:$C$64=$A96)+($D$5:$D$64=$A96)+($E$5:$E$64=$A96)+($F$5:$F$64=$A96))&gt;0)*IO$5:IO$64))</f>
        <v>0</v>
      </c>
      <c r="IP96" s="21" t="n">
        <f aca="false">IF($A96="",0,SUMPRODUCT(((($C$5:$C$64=$A96)+($D$5:$D$64=$A96)+($E$5:$E$64=$A96)+($F$5:$F$64=$A96))&gt;0)*IP$5:IP$64))</f>
        <v>0</v>
      </c>
      <c r="IQ96" s="21" t="n">
        <f aca="false">IF($A96="",0,SUMPRODUCT(((($C$5:$C$64=$A96)+($D$5:$D$64=$A96)+($E$5:$E$64=$A96)+($F$5:$F$64=$A96))&gt;0)*IQ$5:IQ$64))</f>
        <v>0</v>
      </c>
      <c r="IR96" s="21" t="n">
        <f aca="false">IF($A96="",0,SUMPRODUCT(((($C$5:$C$64=$A96)+($D$5:$D$64=$A96)+($E$5:$E$64=$A96)+($F$5:$F$64=$A96))&gt;0)*IR$5:IR$64))</f>
        <v>0</v>
      </c>
      <c r="IS96" s="21" t="n">
        <f aca="false">IF($A96="",0,SUMPRODUCT(((($C$5:$C$64=$A96)+($D$5:$D$64=$A96)+($E$5:$E$64=$A96)+($F$5:$F$64=$A96))&gt;0)*IS$5:IS$64))</f>
        <v>0</v>
      </c>
      <c r="IT96" s="21" t="n">
        <f aca="false">IF($A96="",0,SUMPRODUCT(((($C$5:$C$64=$A96)+($D$5:$D$64=$A96)+($E$5:$E$64=$A96)+($F$5:$F$64=$A96))&gt;0)*IT$5:IT$64))</f>
        <v>0</v>
      </c>
      <c r="IU96" s="21" t="n">
        <f aca="false">IF($A96="",0,SUMPRODUCT(((($C$5:$C$64=$A96)+($D$5:$D$64=$A96)+($E$5:$E$64=$A96)+($F$5:$F$64=$A96))&gt;0)*IU$5:IU$64))</f>
        <v>0</v>
      </c>
      <c r="IV96" s="21" t="n">
        <f aca="false">IF($A96="",0,SUMPRODUCT(((($C$5:$C$64=$A96)+($D$5:$D$64=$A96)+($E$5:$E$64=$A96)+($F$5:$F$64=$A96))&gt;0)*IV$5:IV$64))</f>
        <v>0</v>
      </c>
      <c r="IW96" s="21" t="n">
        <f aca="false">IF($A96="",0,SUMPRODUCT(((($C$5:$C$64=$A96)+($D$5:$D$64=$A96)+($E$5:$E$64=$A96)+($F$5:$F$64=$A96))&gt;0)*IW$5:IW$64))</f>
        <v>0</v>
      </c>
      <c r="IX96" s="21" t="n">
        <f aca="false">IF($A96="",0,SUMPRODUCT(((($C$5:$C$64=$A96)+($D$5:$D$64=$A96)+($E$5:$E$64=$A96)+($F$5:$F$64=$A96))&gt;0)*IX$5:IX$64))</f>
        <v>0</v>
      </c>
      <c r="IY96" s="21" t="n">
        <f aca="false">IF($A96="",0,SUMPRODUCT(((($C$5:$C$64=$A96)+($D$5:$D$64=$A96)+($E$5:$E$64=$A96)+($F$5:$F$64=$A96))&gt;0)*IY$5:IY$64))</f>
        <v>0</v>
      </c>
      <c r="IZ96" s="21" t="n">
        <f aca="false">IF($A96="",0,SUMPRODUCT(((($C$5:$C$64=$A96)+($D$5:$D$64=$A96)+($E$5:$E$64=$A96)+($F$5:$F$64=$A96))&gt;0)*IZ$5:IZ$64))</f>
        <v>0</v>
      </c>
      <c r="JA96" s="21" t="n">
        <f aca="false">IF($A96="",0,SUMPRODUCT(((($C$5:$C$64=$A96)+($D$5:$D$64=$A96)+($E$5:$E$64=$A96)+($F$5:$F$64=$A96))&gt;0)*JA$5:JA$64))</f>
        <v>0</v>
      </c>
      <c r="JB96" s="21" t="n">
        <f aca="false">IF($A96="",0,SUMPRODUCT(((($C$5:$C$64=$A96)+($D$5:$D$64=$A96)+($E$5:$E$64=$A96)+($F$5:$F$64=$A96))&gt;0)*JB$5:JB$64))</f>
        <v>0</v>
      </c>
      <c r="JC96" s="21" t="n">
        <f aca="false">IF($A96="",0,SUMPRODUCT(((($C$5:$C$64=$A96)+($D$5:$D$64=$A96)+($E$5:$E$64=$A96)+($F$5:$F$64=$A96))&gt;0)*JC$5:JC$64))</f>
        <v>0</v>
      </c>
      <c r="JD96" s="21" t="n">
        <f aca="false">IF($A96="",0,SUMPRODUCT(((($C$5:$C$64=$A96)+($D$5:$D$64=$A96)+($E$5:$E$64=$A96)+($F$5:$F$64=$A96))&gt;0)*JD$5:JD$64))</f>
        <v>0</v>
      </c>
      <c r="JE96" s="21" t="n">
        <f aca="false">IF($A96="",0,SUMPRODUCT(((($C$5:$C$64=$A96)+($D$5:$D$64=$A96)+($E$5:$E$64=$A96)+($F$5:$F$64=$A96))&gt;0)*JE$5:JE$64))</f>
        <v>0</v>
      </c>
      <c r="JF96" s="21" t="n">
        <f aca="false">IF($A96="",0,SUMPRODUCT(((($C$5:$C$64=$A96)+($D$5:$D$64=$A96)+($E$5:$E$64=$A96)+($F$5:$F$64=$A96))&gt;0)*JF$5:JF$64))</f>
        <v>0</v>
      </c>
      <c r="JG96" s="21" t="n">
        <f aca="false">IF($A96="",0,SUMPRODUCT(((($C$5:$C$64=$A96)+($D$5:$D$64=$A96)+($E$5:$E$64=$A96)+($F$5:$F$64=$A96))&gt;0)*JG$5:JG$64))</f>
        <v>0</v>
      </c>
      <c r="JH96" s="21" t="n">
        <f aca="false">IF($A96="",0,SUMPRODUCT(((($C$5:$C$64=$A96)+($D$5:$D$64=$A96)+($E$5:$E$64=$A96)+($F$5:$F$64=$A96))&gt;0)*JH$5:JH$64))</f>
        <v>0</v>
      </c>
      <c r="JI96" s="21" t="n">
        <f aca="false">IF($A96="",0,SUMPRODUCT(((($C$5:$C$64=$A96)+($D$5:$D$64=$A96)+($E$5:$E$64=$A96)+($F$5:$F$64=$A96))&gt;0)*JI$5:JI$64))</f>
        <v>0</v>
      </c>
      <c r="JJ96" s="21" t="n">
        <f aca="false">IF($A96="",0,SUMPRODUCT(((($C$5:$C$64=$A96)+($D$5:$D$64=$A96)+($E$5:$E$64=$A96)+($F$5:$F$64=$A96))&gt;0)*JJ$5:JJ$64))</f>
        <v>0</v>
      </c>
      <c r="JK96" s="21" t="n">
        <f aca="false">IF($A96="",0,SUMPRODUCT(((($C$5:$C$64=$A96)+($D$5:$D$64=$A96)+($E$5:$E$64=$A96)+($F$5:$F$64=$A96))&gt;0)*JK$5:JK$64))</f>
        <v>0</v>
      </c>
      <c r="JL96" s="21" t="n">
        <f aca="false">IF($A96="",0,SUMPRODUCT(((($C$5:$C$64=$A96)+($D$5:$D$64=$A96)+($E$5:$E$64=$A96)+($F$5:$F$64=$A96))&gt;0)*JL$5:JL$64))</f>
        <v>0</v>
      </c>
      <c r="JM96" s="21" t="n">
        <f aca="false">IF($A96="",0,SUMPRODUCT(((($C$5:$C$64=$A96)+($D$5:$D$64=$A96)+($E$5:$E$64=$A96)+($F$5:$F$64=$A96))&gt;0)*JM$5:JM$64))</f>
        <v>0</v>
      </c>
      <c r="JN96" s="21" t="n">
        <f aca="false">IF($A96="",0,SUMPRODUCT(((($C$5:$C$64=$A96)+($D$5:$D$64=$A96)+($E$5:$E$64=$A96)+($F$5:$F$64=$A96))&gt;0)*JN$5:JN$64))</f>
        <v>0</v>
      </c>
      <c r="JO96" s="21" t="n">
        <f aca="false">IF($A96="",0,SUMPRODUCT(((($C$5:$C$64=$A96)+($D$5:$D$64=$A96)+($E$5:$E$64=$A96)+($F$5:$F$64=$A96))&gt;0)*JO$5:JO$64))</f>
        <v>0</v>
      </c>
      <c r="JP96" s="21" t="n">
        <f aca="false">IF($A96="",0,SUMPRODUCT(((($C$5:$C$64=$A96)+($D$5:$D$64=$A96)+($E$5:$E$64=$A96)+($F$5:$F$64=$A96))&gt;0)*JP$5:JP$64))</f>
        <v>0</v>
      </c>
      <c r="JQ96" s="21" t="n">
        <f aca="false">IF($A96="",0,SUMPRODUCT(((($C$5:$C$64=$A96)+($D$5:$D$64=$A96)+($E$5:$E$64=$A96)+($F$5:$F$64=$A96))&gt;0)*JQ$5:JQ$64))</f>
        <v>0</v>
      </c>
      <c r="JR96" s="21" t="n">
        <f aca="false">IF($A96="",0,SUMPRODUCT(((($C$5:$C$64=$A96)+($D$5:$D$64=$A96)+($E$5:$E$64=$A96)+($F$5:$F$64=$A96))&gt;0)*JR$5:JR$64))</f>
        <v>0</v>
      </c>
      <c r="JS96" s="21" t="n">
        <f aca="false">IF($A96="",0,SUMPRODUCT(((($C$5:$C$64=$A96)+($D$5:$D$64=$A96)+($E$5:$E$64=$A96)+($F$5:$F$64=$A96))&gt;0)*JS$5:JS$64))</f>
        <v>0</v>
      </c>
      <c r="JT96" s="21" t="n">
        <f aca="false">IF($A96="",0,SUMPRODUCT(((($C$5:$C$64=$A96)+($D$5:$D$64=$A96)+($E$5:$E$64=$A96)+($F$5:$F$64=$A96))&gt;0)*JT$5:JT$64))</f>
        <v>0</v>
      </c>
      <c r="JU96" s="21" t="n">
        <f aca="false">IF($A96="",0,SUMPRODUCT(((($C$5:$C$64=$A96)+($D$5:$D$64=$A96)+($E$5:$E$64=$A96)+($F$5:$F$64=$A96))&gt;0)*JU$5:JU$64))</f>
        <v>0</v>
      </c>
      <c r="JV96" s="21" t="n">
        <f aca="false">IF($A96="",0,SUMPRODUCT(((($C$5:$C$64=$A96)+($D$5:$D$64=$A96)+($E$5:$E$64=$A96)+($F$5:$F$64=$A96))&gt;0)*JV$5:JV$64))</f>
        <v>0</v>
      </c>
      <c r="JW96" s="21" t="n">
        <f aca="false">IF($A96="",0,SUMPRODUCT(((($C$5:$C$64=$A96)+($D$5:$D$64=$A96)+($E$5:$E$64=$A96)+($F$5:$F$64=$A96))&gt;0)*JW$5:JW$64))</f>
        <v>0</v>
      </c>
      <c r="JX96" s="21" t="n">
        <f aca="false">IF($A96="",0,SUMPRODUCT(((($C$5:$C$64=$A96)+($D$5:$D$64=$A96)+($E$5:$E$64=$A96)+($F$5:$F$64=$A96))&gt;0)*JX$5:JX$64))</f>
        <v>0</v>
      </c>
      <c r="JY96" s="21" t="n">
        <f aca="false">IF($A96="",0,SUMPRODUCT(((($C$5:$C$64=$A96)+($D$5:$D$64=$A96)+($E$5:$E$64=$A96)+($F$5:$F$64=$A96))&gt;0)*JY$5:JY$64))</f>
        <v>0</v>
      </c>
      <c r="JZ96" s="21" t="n">
        <f aca="false">IF($A96="",0,SUMPRODUCT(((($C$5:$C$64=$A96)+($D$5:$D$64=$A96)+($E$5:$E$64=$A96)+($F$5:$F$64=$A96))&gt;0)*JZ$5:JZ$64))</f>
        <v>0</v>
      </c>
      <c r="KA96" s="21" t="n">
        <f aca="false">IF($A96="",0,SUMPRODUCT(((($C$5:$C$64=$A96)+($D$5:$D$64=$A96)+($E$5:$E$64=$A96)+($F$5:$F$64=$A96))&gt;0)*KA$5:KA$64))</f>
        <v>0</v>
      </c>
      <c r="KB96" s="21" t="n">
        <f aca="false">IF($A96="",0,SUMPRODUCT(((($C$5:$C$64=$A96)+($D$5:$D$64=$A96)+($E$5:$E$64=$A96)+($F$5:$F$64=$A96))&gt;0)*KB$5:KB$64))</f>
        <v>0</v>
      </c>
      <c r="KC96" s="21" t="n">
        <f aca="false">IF($A96="",0,SUMPRODUCT(((($C$5:$C$64=$A96)+($D$5:$D$64=$A96)+($E$5:$E$64=$A96)+($F$5:$F$64=$A96))&gt;0)*KC$5:KC$64))</f>
        <v>0</v>
      </c>
      <c r="KD96" s="21" t="n">
        <f aca="false">IF($A96="",0,SUMPRODUCT(((($C$5:$C$64=$A96)+($D$5:$D$64=$A96)+($E$5:$E$64=$A96)+($F$5:$F$64=$A96))&gt;0)*KD$5:KD$64))</f>
        <v>0</v>
      </c>
      <c r="KE96" s="21" t="n">
        <f aca="false">IF($A96="",0,SUMPRODUCT(((($C$5:$C$64=$A96)+($D$5:$D$64=$A96)+($E$5:$E$64=$A96)+($F$5:$F$64=$A96))&gt;0)*KE$5:KE$64))</f>
        <v>0</v>
      </c>
      <c r="KF96" s="21" t="n">
        <f aca="false">IF($A96="",0,SUMPRODUCT(((($C$5:$C$64=$A96)+($D$5:$D$64=$A96)+($E$5:$E$64=$A96)+($F$5:$F$64=$A96))&gt;0)*KF$5:KF$64))</f>
        <v>0</v>
      </c>
      <c r="KG96" s="21" t="n">
        <f aca="false">IF($A96="",0,SUMPRODUCT(((($C$5:$C$64=$A96)+($D$5:$D$64=$A96)+($E$5:$E$64=$A96)+($F$5:$F$64=$A96))&gt;0)*KG$5:KG$64))</f>
        <v>0</v>
      </c>
      <c r="KH96" s="21" t="n">
        <f aca="false">IF($A96="",0,SUMPRODUCT(((($C$5:$C$64=$A96)+($D$5:$D$64=$A96)+($E$5:$E$64=$A96)+($F$5:$F$64=$A96))&gt;0)*KH$5:KH$64))</f>
        <v>0</v>
      </c>
      <c r="KI96" s="21" t="n">
        <f aca="false">IF($A96="",0,SUMPRODUCT(((($C$5:$C$64=$A96)+($D$5:$D$64=$A96)+($E$5:$E$64=$A96)+($F$5:$F$64=$A96))&gt;0)*KI$5:KI$64))</f>
        <v>0</v>
      </c>
      <c r="KJ96" s="21" t="n">
        <f aca="false">IF($A96="",0,SUMPRODUCT(((($C$5:$C$64=$A96)+($D$5:$D$64=$A96)+($E$5:$E$64=$A96)+($F$5:$F$64=$A96))&gt;0)*KJ$5:KJ$64))</f>
        <v>0</v>
      </c>
      <c r="KK96" s="21" t="n">
        <f aca="false">IF($A96="",0,SUMPRODUCT(((($C$5:$C$64=$A96)+($D$5:$D$64=$A96)+($E$5:$E$64=$A96)+($F$5:$F$64=$A96))&gt;0)*KK$5:KK$64))</f>
        <v>0</v>
      </c>
      <c r="KL96" s="21" t="n">
        <f aca="false">IF($A96="",0,SUMPRODUCT(((($C$5:$C$64=$A96)+($D$5:$D$64=$A96)+($E$5:$E$64=$A96)+($F$5:$F$64=$A96))&gt;0)*KL$5:KL$64))</f>
        <v>0</v>
      </c>
      <c r="KM96" s="21" t="n">
        <f aca="false">IF($A96="",0,SUMPRODUCT(((($C$5:$C$64=$A96)+($D$5:$D$64=$A96)+($E$5:$E$64=$A96)+($F$5:$F$64=$A96))&gt;0)*KM$5:KM$64))</f>
        <v>0</v>
      </c>
      <c r="KN96" s="21" t="n">
        <f aca="false">IF($A96="",0,SUMPRODUCT(((($C$5:$C$64=$A96)+($D$5:$D$64=$A96)+($E$5:$E$64=$A96)+($F$5:$F$64=$A96))&gt;0)*KN$5:KN$64))</f>
        <v>0</v>
      </c>
      <c r="KO96" s="21" t="n">
        <f aca="false">IF($A96="",0,SUMPRODUCT(((($C$5:$C$64=$A96)+($D$5:$D$64=$A96)+($E$5:$E$64=$A96)+($F$5:$F$64=$A96))&gt;0)*KO$5:KO$64))</f>
        <v>0</v>
      </c>
      <c r="KP96" s="21" t="n">
        <f aca="false">IF($A96="",0,SUMPRODUCT(((($C$5:$C$64=$A96)+($D$5:$D$64=$A96)+($E$5:$E$64=$A96)+($F$5:$F$64=$A96))&gt;0)*KP$5:KP$64))</f>
        <v>0</v>
      </c>
      <c r="KQ96" s="21" t="n">
        <f aca="false">IF($A96="",0,SUMPRODUCT(((($C$5:$C$64=$A96)+($D$5:$D$64=$A96)+($E$5:$E$64=$A96)+($F$5:$F$64=$A96))&gt;0)*KQ$5:KQ$64))</f>
        <v>0</v>
      </c>
      <c r="KR96" s="21" t="n">
        <f aca="false">IF($A96="",0,SUMPRODUCT(((($C$5:$C$64=$A96)+($D$5:$D$64=$A96)+($E$5:$E$64=$A96)+($F$5:$F$64=$A96))&gt;0)*KR$5:KR$64))</f>
        <v>0</v>
      </c>
      <c r="KS96" s="21" t="n">
        <f aca="false">IF($A96="",0,SUMPRODUCT(((($C$5:$C$64=$A96)+($D$5:$D$64=$A96)+($E$5:$E$64=$A96)+($F$5:$F$64=$A96))&gt;0)*KS$5:KS$64))</f>
        <v>0</v>
      </c>
      <c r="KT96" s="21" t="n">
        <f aca="false">IF($A96="",0,SUMPRODUCT(((($C$5:$C$64=$A96)+($D$5:$D$64=$A96)+($E$5:$E$64=$A96)+($F$5:$F$64=$A96))&gt;0)*KT$5:KT$64))</f>
        <v>0</v>
      </c>
      <c r="KU96" s="21" t="n">
        <f aca="false">IF($A96="",0,SUMPRODUCT(((($C$5:$C$64=$A96)+($D$5:$D$64=$A96)+($E$5:$E$64=$A96)+($F$5:$F$64=$A96))&gt;0)*KU$5:KU$64))</f>
        <v>0</v>
      </c>
      <c r="KV96" s="21" t="n">
        <f aca="false">IF($A96="",0,SUMPRODUCT(((($C$5:$C$64=$A96)+($D$5:$D$64=$A96)+($E$5:$E$64=$A96)+($F$5:$F$64=$A96))&gt;0)*KV$5:KV$64))</f>
        <v>0</v>
      </c>
      <c r="KW96" s="21" t="n">
        <f aca="false">IF($A96="",0,SUMPRODUCT(((($C$5:$C$64=$A96)+($D$5:$D$64=$A96)+($E$5:$E$64=$A96)+($F$5:$F$64=$A96))&gt;0)*KW$5:KW$64))</f>
        <v>0</v>
      </c>
      <c r="KX96" s="21" t="n">
        <f aca="false">IF($A96="",0,SUMPRODUCT(((($C$5:$C$64=$A96)+($D$5:$D$64=$A96)+($E$5:$E$64=$A96)+($F$5:$F$64=$A96))&gt;0)*KX$5:KX$64))</f>
        <v>0</v>
      </c>
      <c r="KY96" s="21" t="n">
        <f aca="false">IF($A96="",0,SUMPRODUCT(((($C$5:$C$64=$A96)+($D$5:$D$64=$A96)+($E$5:$E$64=$A96)+($F$5:$F$64=$A96))&gt;0)*KY$5:KY$64))</f>
        <v>0</v>
      </c>
      <c r="KZ96" s="21" t="n">
        <f aca="false">IF($A96="",0,SUMPRODUCT(((($C$5:$C$64=$A96)+($D$5:$D$64=$A96)+($E$5:$E$64=$A96)+($F$5:$F$64=$A96))&gt;0)*KZ$5:KZ$64))</f>
        <v>0</v>
      </c>
      <c r="LA96" s="21" t="n">
        <f aca="false">IF($A96="",0,SUMPRODUCT(((($C$5:$C$64=$A96)+($D$5:$D$64=$A96)+($E$5:$E$64=$A96)+($F$5:$F$64=$A96))&gt;0)*LA$5:LA$64))</f>
        <v>0</v>
      </c>
      <c r="LB96" s="21" t="n">
        <f aca="false">IF($A96="",0,SUMPRODUCT(((($C$5:$C$64=$A96)+($D$5:$D$64=$A96)+($E$5:$E$64=$A96)+($F$5:$F$64=$A96))&gt;0)*LB$5:LB$64))</f>
        <v>0</v>
      </c>
      <c r="LC96" s="21" t="n">
        <f aca="false">IF($A96="",0,SUMPRODUCT(((($C$5:$C$64=$A96)+($D$5:$D$64=$A96)+($E$5:$E$64=$A96)+($F$5:$F$64=$A96))&gt;0)*LC$5:LC$64))</f>
        <v>0</v>
      </c>
      <c r="LD96" s="21" t="n">
        <f aca="false">IF($A96="",0,SUMPRODUCT(((($C$5:$C$64=$A96)+($D$5:$D$64=$A96)+($E$5:$E$64=$A96)+($F$5:$F$64=$A96))&gt;0)*LD$5:LD$64))</f>
        <v>0</v>
      </c>
      <c r="LE96" s="21" t="n">
        <f aca="false">IF($A96="",0,SUMPRODUCT(((($C$5:$C$64=$A96)+($D$5:$D$64=$A96)+($E$5:$E$64=$A96)+($F$5:$F$64=$A96))&gt;0)*LE$5:LE$64))</f>
        <v>0</v>
      </c>
      <c r="LF96" s="21" t="n">
        <f aca="false">IF($A96="",0,SUMPRODUCT(((($C$5:$C$64=$A96)+($D$5:$D$64=$A96)+($E$5:$E$64=$A96)+($F$5:$F$64=$A96))&gt;0)*LF$5:LF$64))</f>
        <v>0</v>
      </c>
      <c r="LG96" s="21" t="n">
        <f aca="false">IF($A96="",0,SUMPRODUCT(((($C$5:$C$64=$A96)+($D$5:$D$64=$A96)+($E$5:$E$64=$A96)+($F$5:$F$64=$A96))&gt;0)*LG$5:LG$64))</f>
        <v>0</v>
      </c>
      <c r="LH96" s="21" t="n">
        <f aca="false">IF($A96="",0,SUMPRODUCT(((($C$5:$C$64=$A96)+($D$5:$D$64=$A96)+($E$5:$E$64=$A96)+($F$5:$F$64=$A96))&gt;0)*LH$5:LH$64))</f>
        <v>0</v>
      </c>
      <c r="LI96" s="21" t="n">
        <f aca="false">IF($A96="",0,SUMPRODUCT(((($C$5:$C$64=$A96)+($D$5:$D$64=$A96)+($E$5:$E$64=$A96)+($F$5:$F$64=$A96))&gt;0)*LI$5:LI$64))</f>
        <v>0</v>
      </c>
      <c r="LJ96" s="21" t="n">
        <f aca="false">IF($A96="",0,SUMPRODUCT(((($C$5:$C$64=$A96)+($D$5:$D$64=$A96)+($E$5:$E$64=$A96)+($F$5:$F$64=$A96))&gt;0)*LJ$5:LJ$64))</f>
        <v>0</v>
      </c>
      <c r="LK96" s="21" t="n">
        <f aca="false">IF($A96="",0,SUMPRODUCT(((($C$5:$C$64=$A96)+($D$5:$D$64=$A96)+($E$5:$E$64=$A96)+($F$5:$F$64=$A96))&gt;0)*LK$5:LK$64))</f>
        <v>0</v>
      </c>
      <c r="LL96" s="21" t="n">
        <f aca="false">IF($A96="",0,SUMPRODUCT(((($C$5:$C$64=$A96)+($D$5:$D$64=$A96)+($E$5:$E$64=$A96)+($F$5:$F$64=$A96))&gt;0)*LL$5:LL$64))</f>
        <v>0</v>
      </c>
      <c r="LM96" s="21" t="n">
        <f aca="false">IF($A96="",0,SUMPRODUCT(((($C$5:$C$64=$A96)+($D$5:$D$64=$A96)+($E$5:$E$64=$A96)+($F$5:$F$64=$A96))&gt;0)*LM$5:LM$64))</f>
        <v>0</v>
      </c>
      <c r="LN96" s="21" t="n">
        <f aca="false">IF($A96="",0,SUMPRODUCT(((($C$5:$C$64=$A96)+($D$5:$D$64=$A96)+($E$5:$E$64=$A96)+($F$5:$F$64=$A96))&gt;0)*LN$5:LN$64))</f>
        <v>0</v>
      </c>
      <c r="LO96" s="21" t="n">
        <f aca="false">IF($A96="",0,SUMPRODUCT(((($C$5:$C$64=$A96)+($D$5:$D$64=$A96)+($E$5:$E$64=$A96)+($F$5:$F$64=$A96))&gt;0)*LO$5:LO$64))</f>
        <v>0</v>
      </c>
      <c r="LP96" s="21" t="n">
        <f aca="false">IF($A96="",0,SUMPRODUCT(((($C$5:$C$64=$A96)+($D$5:$D$64=$A96)+($E$5:$E$64=$A96)+($F$5:$F$64=$A96))&gt;0)*LP$5:LP$64))</f>
        <v>0</v>
      </c>
      <c r="LQ96" s="21" t="n">
        <f aca="false">IF($A96="",0,SUMPRODUCT(((($C$5:$C$64=$A96)+($D$5:$D$64=$A96)+($E$5:$E$64=$A96)+($F$5:$F$64=$A96))&gt;0)*LQ$5:LQ$64))</f>
        <v>0</v>
      </c>
      <c r="LR96" s="21" t="n">
        <f aca="false">IF($A96="",0,SUMPRODUCT(((($C$5:$C$64=$A96)+($D$5:$D$64=$A96)+($E$5:$E$64=$A96)+($F$5:$F$64=$A96))&gt;0)*LR$5:LR$64))</f>
        <v>0</v>
      </c>
      <c r="LS96" s="21" t="n">
        <f aca="false">IF($A96="",0,SUMPRODUCT(((($C$5:$C$64=$A96)+($D$5:$D$64=$A96)+($E$5:$E$64=$A96)+($F$5:$F$64=$A96))&gt;0)*LS$5:LS$64))</f>
        <v>0</v>
      </c>
      <c r="LT96" s="21" t="n">
        <f aca="false">IF($A96="",0,SUMPRODUCT(((($C$5:$C$64=$A96)+($D$5:$D$64=$A96)+($E$5:$E$64=$A96)+($F$5:$F$64=$A96))&gt;0)*LT$5:LT$64))</f>
        <v>0</v>
      </c>
      <c r="LU96" s="21" t="n">
        <f aca="false">IF($A96="",0,SUMPRODUCT(((($C$5:$C$64=$A96)+($D$5:$D$64=$A96)+($E$5:$E$64=$A96)+($F$5:$F$64=$A96))&gt;0)*LU$5:LU$64))</f>
        <v>0</v>
      </c>
      <c r="LV96" s="21" t="n">
        <f aca="false">IF($A96="",0,SUMPRODUCT(((($C$5:$C$64=$A96)+($D$5:$D$64=$A96)+($E$5:$E$64=$A96)+($F$5:$F$64=$A96))&gt;0)*LV$5:LV$64))</f>
        <v>0</v>
      </c>
      <c r="LW96" s="21" t="n">
        <f aca="false">IF($A96="",0,SUMPRODUCT(((($C$5:$C$64=$A96)+($D$5:$D$64=$A96)+($E$5:$E$64=$A96)+($F$5:$F$64=$A96))&gt;0)*LW$5:LW$64))</f>
        <v>0</v>
      </c>
      <c r="LX96" s="21" t="n">
        <f aca="false">IF($A96="",0,SUMPRODUCT(((($C$5:$C$64=$A96)+($D$5:$D$64=$A96)+($E$5:$E$64=$A96)+($F$5:$F$64=$A96))&gt;0)*LX$5:LX$64))</f>
        <v>0</v>
      </c>
      <c r="LY96" s="21" t="n">
        <f aca="false">IF($A96="",0,SUMPRODUCT(((($C$5:$C$64=$A96)+($D$5:$D$64=$A96)+($E$5:$E$64=$A96)+($F$5:$F$64=$A96))&gt;0)*LY$5:LY$64))</f>
        <v>0</v>
      </c>
      <c r="LZ96" s="21" t="n">
        <f aca="false">IF($A96="",0,SUMPRODUCT(((($C$5:$C$64=$A96)+($D$5:$D$64=$A96)+($E$5:$E$64=$A96)+($F$5:$F$64=$A96))&gt;0)*LZ$5:LZ$64))</f>
        <v>0</v>
      </c>
      <c r="MA96" s="21" t="n">
        <f aca="false">IF($A96="",0,SUMPRODUCT(((($C$5:$C$64=$A96)+($D$5:$D$64=$A96)+($E$5:$E$64=$A96)+($F$5:$F$64=$A96))&gt;0)*MA$5:MA$64))</f>
        <v>0</v>
      </c>
      <c r="MB96" s="21" t="n">
        <f aca="false">IF($A96="",0,SUMPRODUCT(((($C$5:$C$64=$A96)+($D$5:$D$64=$A96)+($E$5:$E$64=$A96)+($F$5:$F$64=$A96))&gt;0)*MB$5:MB$64))</f>
        <v>0</v>
      </c>
      <c r="MC96" s="21" t="n">
        <f aca="false">IF($A96="",0,SUMPRODUCT(((($C$5:$C$64=$A96)+($D$5:$D$64=$A96)+($E$5:$E$64=$A96)+($F$5:$F$64=$A96))&gt;0)*MC$5:MC$64))</f>
        <v>0</v>
      </c>
      <c r="MD96" s="21" t="n">
        <f aca="false">IF($A96="",0,SUMPRODUCT(((($C$5:$C$64=$A96)+($D$5:$D$64=$A96)+($E$5:$E$64=$A96)+($F$5:$F$64=$A96))&gt;0)*MD$5:MD$64))</f>
        <v>0</v>
      </c>
      <c r="ME96" s="21" t="n">
        <f aca="false">IF($A96="",0,SUMPRODUCT(((($C$5:$C$64=$A96)+($D$5:$D$64=$A96)+($E$5:$E$64=$A96)+($F$5:$F$64=$A96))&gt;0)*ME$5:ME$64))</f>
        <v>0</v>
      </c>
      <c r="MF96" s="21" t="n">
        <f aca="false">IF($A96="",0,SUMPRODUCT(((($C$5:$C$64=$A96)+($D$5:$D$64=$A96)+($E$5:$E$64=$A96)+($F$5:$F$64=$A96))&gt;0)*MF$5:MF$64))</f>
        <v>0</v>
      </c>
      <c r="MG96" s="21" t="n">
        <f aca="false">IF($A96="",0,SUMPRODUCT(((($C$5:$C$64=$A96)+($D$5:$D$64=$A96)+($E$5:$E$64=$A96)+($F$5:$F$64=$A96))&gt;0)*MG$5:MG$64))</f>
        <v>0</v>
      </c>
      <c r="MH96" s="21" t="n">
        <f aca="false">IF($A96="",0,SUMPRODUCT(((($C$5:$C$64=$A96)+($D$5:$D$64=$A96)+($E$5:$E$64=$A96)+($F$5:$F$64=$A96))&gt;0)*MH$5:MH$64))</f>
        <v>0</v>
      </c>
      <c r="MI96" s="21" t="n">
        <f aca="false">IF($A96="",0,SUMPRODUCT(((($C$5:$C$64=$A96)+($D$5:$D$64=$A96)+($E$5:$E$64=$A96)+($F$5:$F$64=$A96))&gt;0)*MI$5:MI$64))</f>
        <v>0</v>
      </c>
      <c r="MJ96" s="21" t="n">
        <f aca="false">IF($A96="",0,SUMPRODUCT(((($C$5:$C$64=$A96)+($D$5:$D$64=$A96)+($E$5:$E$64=$A96)+($F$5:$F$64=$A96))&gt;0)*MJ$5:MJ$64))</f>
        <v>0</v>
      </c>
      <c r="MK96" s="21" t="n">
        <f aca="false">IF($A96="",0,SUMPRODUCT(((($C$5:$C$64=$A96)+($D$5:$D$64=$A96)+($E$5:$E$64=$A96)+($F$5:$F$64=$A96))&gt;0)*MK$5:MK$64))</f>
        <v>0</v>
      </c>
      <c r="ML96" s="21" t="n">
        <f aca="false">IF($A96="",0,SUMPRODUCT(((($C$5:$C$64=$A96)+($D$5:$D$64=$A96)+($E$5:$E$64=$A96)+($F$5:$F$64=$A96))&gt;0)*ML$5:ML$64))</f>
        <v>0</v>
      </c>
      <c r="MM96" s="21" t="n">
        <f aca="false">IF($A96="",0,SUMPRODUCT(((($C$5:$C$64=$A96)+($D$5:$D$64=$A96)+($E$5:$E$64=$A96)+($F$5:$F$64=$A96))&gt;0)*MM$5:MM$64))</f>
        <v>0</v>
      </c>
      <c r="MN96" s="21" t="n">
        <f aca="false">IF($A96="",0,SUMPRODUCT(((($C$5:$C$64=$A96)+($D$5:$D$64=$A96)+($E$5:$E$64=$A96)+($F$5:$F$64=$A96))&gt;0)*MN$5:MN$64))</f>
        <v>0</v>
      </c>
      <c r="MO96" s="21" t="n">
        <f aca="false">IF($A96="",0,SUMPRODUCT(((($C$5:$C$64=$A96)+($D$5:$D$64=$A96)+($E$5:$E$64=$A96)+($F$5:$F$64=$A96))&gt;0)*MO$5:MO$64))</f>
        <v>0</v>
      </c>
      <c r="MP96" s="21" t="n">
        <f aca="false">IF($A96="",0,SUMPRODUCT(((($C$5:$C$64=$A96)+($D$5:$D$64=$A96)+($E$5:$E$64=$A96)+($F$5:$F$64=$A96))&gt;0)*MP$5:MP$64))</f>
        <v>0</v>
      </c>
      <c r="MQ96" s="21" t="n">
        <f aca="false">IF($A96="",0,SUMPRODUCT(((($C$5:$C$64=$A96)+($D$5:$D$64=$A96)+($E$5:$E$64=$A96)+($F$5:$F$64=$A96))&gt;0)*MQ$5:MQ$64))</f>
        <v>0</v>
      </c>
      <c r="MR96" s="21" t="n">
        <f aca="false">IF($A96="",0,SUMPRODUCT(((($C$5:$C$64=$A96)+($D$5:$D$64=$A96)+($E$5:$E$64=$A96)+($F$5:$F$64=$A96))&gt;0)*MR$5:MR$64))</f>
        <v>0</v>
      </c>
      <c r="MS96" s="21" t="n">
        <f aca="false">IF($A96="",0,SUMPRODUCT(((($C$5:$C$64=$A96)+($D$5:$D$64=$A96)+($E$5:$E$64=$A96)+($F$5:$F$64=$A96))&gt;0)*MS$5:MS$64))</f>
        <v>0</v>
      </c>
      <c r="MT96" s="21" t="n">
        <f aca="false">IF($A96="",0,SUMPRODUCT(((($C$5:$C$64=$A96)+($D$5:$D$64=$A96)+($E$5:$E$64=$A96)+($F$5:$F$64=$A96))&gt;0)*MT$5:MT$64))</f>
        <v>0</v>
      </c>
      <c r="MU96" s="21" t="n">
        <f aca="false">IF($A96="",0,SUMPRODUCT(((($C$5:$C$64=$A96)+($D$5:$D$64=$A96)+($E$5:$E$64=$A96)+($F$5:$F$64=$A96))&gt;0)*MU$5:MU$64))</f>
        <v>0</v>
      </c>
      <c r="MV96" s="21" t="n">
        <f aca="false">IF($A96="",0,SUMPRODUCT(((($C$5:$C$64=$A96)+($D$5:$D$64=$A96)+($E$5:$E$64=$A96)+($F$5:$F$64=$A96))&gt;0)*MV$5:MV$64))</f>
        <v>0</v>
      </c>
      <c r="MW96" s="21" t="n">
        <f aca="false">IF($A96="",0,SUMPRODUCT(((($C$5:$C$64=$A96)+($D$5:$D$64=$A96)+($E$5:$E$64=$A96)+($F$5:$F$64=$A96))&gt;0)*MW$5:MW$64))</f>
        <v>0</v>
      </c>
      <c r="MX96" s="21" t="n">
        <f aca="false">IF($A96="",0,SUMPRODUCT(((($C$5:$C$64=$A96)+($D$5:$D$64=$A96)+($E$5:$E$64=$A96)+($F$5:$F$64=$A96))&gt;0)*MX$5:MX$64))</f>
        <v>0</v>
      </c>
      <c r="MY96" s="21" t="n">
        <f aca="false">IF($A96="",0,SUMPRODUCT(((($C$5:$C$64=$A96)+($D$5:$D$64=$A96)+($E$5:$E$64=$A96)+($F$5:$F$64=$A96))&gt;0)*MY$5:MY$64))</f>
        <v>0</v>
      </c>
      <c r="MZ96" s="21" t="n">
        <f aca="false">IF($A96="",0,SUMPRODUCT(((($C$5:$C$64=$A96)+($D$5:$D$64=$A96)+($E$5:$E$64=$A96)+($F$5:$F$64=$A96))&gt;0)*MZ$5:MZ$64))</f>
        <v>0</v>
      </c>
      <c r="NA96" s="21" t="n">
        <f aca="false">IF($A96="",0,SUMPRODUCT(((($C$5:$C$64=$A96)+($D$5:$D$64=$A96)+($E$5:$E$64=$A96)+($F$5:$F$64=$A96))&gt;0)*NA$5:NA$64))</f>
        <v>0</v>
      </c>
      <c r="NB96" s="21" t="n">
        <f aca="false">IF($A96="",0,SUMPRODUCT(((($C$5:$C$64=$A96)+($D$5:$D$64=$A96)+($E$5:$E$64=$A96)+($F$5:$F$64=$A96))&gt;0)*NB$5:NB$64))</f>
        <v>0</v>
      </c>
      <c r="NC96" s="21" t="n">
        <f aca="false">IF($A96="",0,SUMPRODUCT(((($C$5:$C$64=$A96)+($D$5:$D$64=$A96)+($E$5:$E$64=$A96)+($F$5:$F$64=$A96))&gt;0)*NC$5:NC$64))</f>
        <v>0</v>
      </c>
      <c r="ND96" s="21" t="n">
        <f aca="false">IF($A96="",0,SUMPRODUCT(((($C$5:$C$64=$A96)+($D$5:$D$64=$A96)+($E$5:$E$64=$A96)+($F$5:$F$64=$A96))&gt;0)*ND$5:ND$64))</f>
        <v>0</v>
      </c>
      <c r="NE96" s="21" t="n">
        <f aca="false">IF($A96="",0,SUMPRODUCT(((($C$5:$C$64=$A96)+($D$5:$D$64=$A96)+($E$5:$E$64=$A96)+($F$5:$F$64=$A96))&gt;0)*NE$5:NE$64))</f>
        <v>0</v>
      </c>
      <c r="NF96" s="21" t="n">
        <f aca="false">IF($A96="",0,SUMPRODUCT(((($C$5:$C$64=$A96)+($D$5:$D$64=$A96)+($E$5:$E$64=$A96)+($F$5:$F$64=$A96))&gt;0)*NF$5:NF$64))</f>
        <v>0</v>
      </c>
      <c r="NG96" s="21" t="n">
        <f aca="false">IF($A96="",0,SUMPRODUCT(((($C$5:$C$64=$A96)+($D$5:$D$64=$A96)+($E$5:$E$64=$A96)+($F$5:$F$64=$A96))&gt;0)*NG$5:NG$64))</f>
        <v>0</v>
      </c>
      <c r="NH96" s="21" t="n">
        <f aca="false">IF($A96="",0,SUMPRODUCT(((($C$5:$C$64=$A96)+($D$5:$D$64=$A96)+($E$5:$E$64=$A96)+($F$5:$F$64=$A96))&gt;0)*NH$5:NH$64))</f>
        <v>0</v>
      </c>
    </row>
    <row r="97" customFormat="false" ht="15" hidden="false" customHeight="false" outlineLevel="0" collapsed="false">
      <c r="A97" s="6" t="str">
        <f aca="false">IF(Einstellungen!E23="","",Einstellungen!E23)</f>
        <v/>
      </c>
      <c r="B97" s="20" t="n">
        <f aca="false">IF(Einstellungen!F23="",999,Einstellungen!F23)</f>
        <v>999</v>
      </c>
      <c r="C97" s="5" t="str">
        <f aca="false">Einstellungen!G23</f>
        <v/>
      </c>
      <c r="D97" s="5"/>
      <c r="E97" s="5"/>
      <c r="F97" s="5"/>
      <c r="G97" s="21" t="n">
        <f aca="false">IF($A97="",0,SUMPRODUCT(((($C$5:$C$64=$A97)+($D$5:$D$64=$A97)+($E$5:$E$64=$A97)+($F$5:$F$64=$A97))&gt;0)*G$5:G$64))</f>
        <v>0</v>
      </c>
      <c r="H97" s="21" t="n">
        <f aca="false">IF($A97="",0,SUMPRODUCT(((($C$5:$C$64=$A97)+($D$5:$D$64=$A97)+($E$5:$E$64=$A97)+($F$5:$F$64=$A97))&gt;0)*H$5:H$64))</f>
        <v>0</v>
      </c>
      <c r="I97" s="21" t="n">
        <f aca="false">IF($A97="",0,SUMPRODUCT(((($C$5:$C$64=$A97)+($D$5:$D$64=$A97)+($E$5:$E$64=$A97)+($F$5:$F$64=$A97))&gt;0)*I$5:I$64))</f>
        <v>0</v>
      </c>
      <c r="J97" s="21" t="n">
        <f aca="false">IF($A97="",0,SUMPRODUCT(((($C$5:$C$64=$A97)+($D$5:$D$64=$A97)+($E$5:$E$64=$A97)+($F$5:$F$64=$A97))&gt;0)*J$5:J$64))</f>
        <v>0</v>
      </c>
      <c r="K97" s="21" t="n">
        <f aca="false">IF($A97="",0,SUMPRODUCT(((($C$5:$C$64=$A97)+($D$5:$D$64=$A97)+($E$5:$E$64=$A97)+($F$5:$F$64=$A97))&gt;0)*K$5:K$64))</f>
        <v>0</v>
      </c>
      <c r="L97" s="21" t="n">
        <f aca="false">IF($A97="",0,SUMPRODUCT(((($C$5:$C$64=$A97)+($D$5:$D$64=$A97)+($E$5:$E$64=$A97)+($F$5:$F$64=$A97))&gt;0)*L$5:L$64))</f>
        <v>0</v>
      </c>
      <c r="M97" s="21" t="n">
        <f aca="false">IF($A97="",0,SUMPRODUCT(((($C$5:$C$64=$A97)+($D$5:$D$64=$A97)+($E$5:$E$64=$A97)+($F$5:$F$64=$A97))&gt;0)*M$5:M$64))</f>
        <v>0</v>
      </c>
      <c r="N97" s="21" t="n">
        <f aca="false">IF($A97="",0,SUMPRODUCT(((($C$5:$C$64=$A97)+($D$5:$D$64=$A97)+($E$5:$E$64=$A97)+($F$5:$F$64=$A97))&gt;0)*N$5:N$64))</f>
        <v>0</v>
      </c>
      <c r="O97" s="21" t="n">
        <f aca="false">IF($A97="",0,SUMPRODUCT(((($C$5:$C$64=$A97)+($D$5:$D$64=$A97)+($E$5:$E$64=$A97)+($F$5:$F$64=$A97))&gt;0)*O$5:O$64))</f>
        <v>0</v>
      </c>
      <c r="P97" s="21" t="n">
        <f aca="false">IF($A97="",0,SUMPRODUCT(((($C$5:$C$64=$A97)+($D$5:$D$64=$A97)+($E$5:$E$64=$A97)+($F$5:$F$64=$A97))&gt;0)*P$5:P$64))</f>
        <v>0</v>
      </c>
      <c r="Q97" s="21" t="n">
        <f aca="false">IF($A97="",0,SUMPRODUCT(((($C$5:$C$64=$A97)+($D$5:$D$64=$A97)+($E$5:$E$64=$A97)+($F$5:$F$64=$A97))&gt;0)*Q$5:Q$64))</f>
        <v>0</v>
      </c>
      <c r="R97" s="21" t="n">
        <f aca="false">IF($A97="",0,SUMPRODUCT(((($C$5:$C$64=$A97)+($D$5:$D$64=$A97)+($E$5:$E$64=$A97)+($F$5:$F$64=$A97))&gt;0)*R$5:R$64))</f>
        <v>0</v>
      </c>
      <c r="S97" s="21" t="n">
        <f aca="false">IF($A97="",0,SUMPRODUCT(((($C$5:$C$64=$A97)+($D$5:$D$64=$A97)+($E$5:$E$64=$A97)+($F$5:$F$64=$A97))&gt;0)*S$5:S$64))</f>
        <v>0</v>
      </c>
      <c r="T97" s="21" t="n">
        <f aca="false">IF($A97="",0,SUMPRODUCT(((($C$5:$C$64=$A97)+($D$5:$D$64=$A97)+($E$5:$E$64=$A97)+($F$5:$F$64=$A97))&gt;0)*T$5:T$64))</f>
        <v>0</v>
      </c>
      <c r="U97" s="21" t="n">
        <f aca="false">IF($A97="",0,SUMPRODUCT(((($C$5:$C$64=$A97)+($D$5:$D$64=$A97)+($E$5:$E$64=$A97)+($F$5:$F$64=$A97))&gt;0)*U$5:U$64))</f>
        <v>0</v>
      </c>
      <c r="V97" s="21" t="n">
        <f aca="false">IF($A97="",0,SUMPRODUCT(((($C$5:$C$64=$A97)+($D$5:$D$64=$A97)+($E$5:$E$64=$A97)+($F$5:$F$64=$A97))&gt;0)*V$5:V$64))</f>
        <v>0</v>
      </c>
      <c r="W97" s="21" t="n">
        <f aca="false">IF($A97="",0,SUMPRODUCT(((($C$5:$C$64=$A97)+($D$5:$D$64=$A97)+($E$5:$E$64=$A97)+($F$5:$F$64=$A97))&gt;0)*W$5:W$64))</f>
        <v>0</v>
      </c>
      <c r="X97" s="21" t="n">
        <f aca="false">IF($A97="",0,SUMPRODUCT(((($C$5:$C$64=$A97)+($D$5:$D$64=$A97)+($E$5:$E$64=$A97)+($F$5:$F$64=$A97))&gt;0)*X$5:X$64))</f>
        <v>0</v>
      </c>
      <c r="Y97" s="21" t="n">
        <f aca="false">IF($A97="",0,SUMPRODUCT(((($C$5:$C$64=$A97)+($D$5:$D$64=$A97)+($E$5:$E$64=$A97)+($F$5:$F$64=$A97))&gt;0)*Y$5:Y$64))</f>
        <v>0</v>
      </c>
      <c r="Z97" s="21" t="n">
        <f aca="false">IF($A97="",0,SUMPRODUCT(((($C$5:$C$64=$A97)+($D$5:$D$64=$A97)+($E$5:$E$64=$A97)+($F$5:$F$64=$A97))&gt;0)*Z$5:Z$64))</f>
        <v>0</v>
      </c>
      <c r="AA97" s="21" t="n">
        <f aca="false">IF($A97="",0,SUMPRODUCT(((($C$5:$C$64=$A97)+($D$5:$D$64=$A97)+($E$5:$E$64=$A97)+($F$5:$F$64=$A97))&gt;0)*AA$5:AA$64))</f>
        <v>0</v>
      </c>
      <c r="AB97" s="21" t="n">
        <f aca="false">IF($A97="",0,SUMPRODUCT(((($C$5:$C$64=$A97)+($D$5:$D$64=$A97)+($E$5:$E$64=$A97)+($F$5:$F$64=$A97))&gt;0)*AB$5:AB$64))</f>
        <v>0</v>
      </c>
      <c r="AC97" s="21" t="n">
        <f aca="false">IF($A97="",0,SUMPRODUCT(((($C$5:$C$64=$A97)+($D$5:$D$64=$A97)+($E$5:$E$64=$A97)+($F$5:$F$64=$A97))&gt;0)*AC$5:AC$64))</f>
        <v>0</v>
      </c>
      <c r="AD97" s="21" t="n">
        <f aca="false">IF($A97="",0,SUMPRODUCT(((($C$5:$C$64=$A97)+($D$5:$D$64=$A97)+($E$5:$E$64=$A97)+($F$5:$F$64=$A97))&gt;0)*AD$5:AD$64))</f>
        <v>0</v>
      </c>
      <c r="AE97" s="21" t="n">
        <f aca="false">IF($A97="",0,SUMPRODUCT(((($C$5:$C$64=$A97)+($D$5:$D$64=$A97)+($E$5:$E$64=$A97)+($F$5:$F$64=$A97))&gt;0)*AE$5:AE$64))</f>
        <v>0</v>
      </c>
      <c r="AF97" s="21" t="n">
        <f aca="false">IF($A97="",0,SUMPRODUCT(((($C$5:$C$64=$A97)+($D$5:$D$64=$A97)+($E$5:$E$64=$A97)+($F$5:$F$64=$A97))&gt;0)*AF$5:AF$64))</f>
        <v>0</v>
      </c>
      <c r="AG97" s="21" t="n">
        <f aca="false">IF($A97="",0,SUMPRODUCT(((($C$5:$C$64=$A97)+($D$5:$D$64=$A97)+($E$5:$E$64=$A97)+($F$5:$F$64=$A97))&gt;0)*AG$5:AG$64))</f>
        <v>0</v>
      </c>
      <c r="AH97" s="21" t="n">
        <f aca="false">IF($A97="",0,SUMPRODUCT(((($C$5:$C$64=$A97)+($D$5:$D$64=$A97)+($E$5:$E$64=$A97)+($F$5:$F$64=$A97))&gt;0)*AH$5:AH$64))</f>
        <v>0</v>
      </c>
      <c r="AI97" s="21" t="n">
        <f aca="false">IF($A97="",0,SUMPRODUCT(((($C$5:$C$64=$A97)+($D$5:$D$64=$A97)+($E$5:$E$64=$A97)+($F$5:$F$64=$A97))&gt;0)*AI$5:AI$64))</f>
        <v>0</v>
      </c>
      <c r="AJ97" s="21" t="n">
        <f aca="false">IF($A97="",0,SUMPRODUCT(((($C$5:$C$64=$A97)+($D$5:$D$64=$A97)+($E$5:$E$64=$A97)+($F$5:$F$64=$A97))&gt;0)*AJ$5:AJ$64))</f>
        <v>0</v>
      </c>
      <c r="AK97" s="21" t="n">
        <f aca="false">IF($A97="",0,SUMPRODUCT(((($C$5:$C$64=$A97)+($D$5:$D$64=$A97)+($E$5:$E$64=$A97)+($F$5:$F$64=$A97))&gt;0)*AK$5:AK$64))</f>
        <v>0</v>
      </c>
      <c r="AL97" s="21" t="n">
        <f aca="false">IF($A97="",0,SUMPRODUCT(((($C$5:$C$64=$A97)+($D$5:$D$64=$A97)+($E$5:$E$64=$A97)+($F$5:$F$64=$A97))&gt;0)*AL$5:AL$64))</f>
        <v>0</v>
      </c>
      <c r="AM97" s="21" t="n">
        <f aca="false">IF($A97="",0,SUMPRODUCT(((($C$5:$C$64=$A97)+($D$5:$D$64=$A97)+($E$5:$E$64=$A97)+($F$5:$F$64=$A97))&gt;0)*AM$5:AM$64))</f>
        <v>0</v>
      </c>
      <c r="AN97" s="21" t="n">
        <f aca="false">IF($A97="",0,SUMPRODUCT(((($C$5:$C$64=$A97)+($D$5:$D$64=$A97)+($E$5:$E$64=$A97)+($F$5:$F$64=$A97))&gt;0)*AN$5:AN$64))</f>
        <v>0</v>
      </c>
      <c r="AO97" s="21" t="n">
        <f aca="false">IF($A97="",0,SUMPRODUCT(((($C$5:$C$64=$A97)+($D$5:$D$64=$A97)+($E$5:$E$64=$A97)+($F$5:$F$64=$A97))&gt;0)*AO$5:AO$64))</f>
        <v>0</v>
      </c>
      <c r="AP97" s="21" t="n">
        <f aca="false">IF($A97="",0,SUMPRODUCT(((($C$5:$C$64=$A97)+($D$5:$D$64=$A97)+($E$5:$E$64=$A97)+($F$5:$F$64=$A97))&gt;0)*AP$5:AP$64))</f>
        <v>0</v>
      </c>
      <c r="AQ97" s="21" t="n">
        <f aca="false">IF($A97="",0,SUMPRODUCT(((($C$5:$C$64=$A97)+($D$5:$D$64=$A97)+($E$5:$E$64=$A97)+($F$5:$F$64=$A97))&gt;0)*AQ$5:AQ$64))</f>
        <v>0</v>
      </c>
      <c r="AR97" s="21" t="n">
        <f aca="false">IF($A97="",0,SUMPRODUCT(((($C$5:$C$64=$A97)+($D$5:$D$64=$A97)+($E$5:$E$64=$A97)+($F$5:$F$64=$A97))&gt;0)*AR$5:AR$64))</f>
        <v>0</v>
      </c>
      <c r="AS97" s="21" t="n">
        <f aca="false">IF($A97="",0,SUMPRODUCT(((($C$5:$C$64=$A97)+($D$5:$D$64=$A97)+($E$5:$E$64=$A97)+($F$5:$F$64=$A97))&gt;0)*AS$5:AS$64))</f>
        <v>0</v>
      </c>
      <c r="AT97" s="21" t="n">
        <f aca="false">IF($A97="",0,SUMPRODUCT(((($C$5:$C$64=$A97)+($D$5:$D$64=$A97)+($E$5:$E$64=$A97)+($F$5:$F$64=$A97))&gt;0)*AT$5:AT$64))</f>
        <v>0</v>
      </c>
      <c r="AU97" s="21" t="n">
        <f aca="false">IF($A97="",0,SUMPRODUCT(((($C$5:$C$64=$A97)+($D$5:$D$64=$A97)+($E$5:$E$64=$A97)+($F$5:$F$64=$A97))&gt;0)*AU$5:AU$64))</f>
        <v>0</v>
      </c>
      <c r="AV97" s="21" t="n">
        <f aca="false">IF($A97="",0,SUMPRODUCT(((($C$5:$C$64=$A97)+($D$5:$D$64=$A97)+($E$5:$E$64=$A97)+($F$5:$F$64=$A97))&gt;0)*AV$5:AV$64))</f>
        <v>0</v>
      </c>
      <c r="AW97" s="21" t="n">
        <f aca="false">IF($A97="",0,SUMPRODUCT(((($C$5:$C$64=$A97)+($D$5:$D$64=$A97)+($E$5:$E$64=$A97)+($F$5:$F$64=$A97))&gt;0)*AW$5:AW$64))</f>
        <v>0</v>
      </c>
      <c r="AX97" s="21" t="n">
        <f aca="false">IF($A97="",0,SUMPRODUCT(((($C$5:$C$64=$A97)+($D$5:$D$64=$A97)+($E$5:$E$64=$A97)+($F$5:$F$64=$A97))&gt;0)*AX$5:AX$64))</f>
        <v>0</v>
      </c>
      <c r="AY97" s="21" t="n">
        <f aca="false">IF($A97="",0,SUMPRODUCT(((($C$5:$C$64=$A97)+($D$5:$D$64=$A97)+($E$5:$E$64=$A97)+($F$5:$F$64=$A97))&gt;0)*AY$5:AY$64))</f>
        <v>0</v>
      </c>
      <c r="AZ97" s="21" t="n">
        <f aca="false">IF($A97="",0,SUMPRODUCT(((($C$5:$C$64=$A97)+($D$5:$D$64=$A97)+($E$5:$E$64=$A97)+($F$5:$F$64=$A97))&gt;0)*AZ$5:AZ$64))</f>
        <v>0</v>
      </c>
      <c r="BA97" s="21" t="n">
        <f aca="false">IF($A97="",0,SUMPRODUCT(((($C$5:$C$64=$A97)+($D$5:$D$64=$A97)+($E$5:$E$64=$A97)+($F$5:$F$64=$A97))&gt;0)*BA$5:BA$64))</f>
        <v>0</v>
      </c>
      <c r="BB97" s="21" t="n">
        <f aca="false">IF($A97="",0,SUMPRODUCT(((($C$5:$C$64=$A97)+($D$5:$D$64=$A97)+($E$5:$E$64=$A97)+($F$5:$F$64=$A97))&gt;0)*BB$5:BB$64))</f>
        <v>0</v>
      </c>
      <c r="BC97" s="21" t="n">
        <f aca="false">IF($A97="",0,SUMPRODUCT(((($C$5:$C$64=$A97)+($D$5:$D$64=$A97)+($E$5:$E$64=$A97)+($F$5:$F$64=$A97))&gt;0)*BC$5:BC$64))</f>
        <v>0</v>
      </c>
      <c r="BD97" s="21" t="n">
        <f aca="false">IF($A97="",0,SUMPRODUCT(((($C$5:$C$64=$A97)+($D$5:$D$64=$A97)+($E$5:$E$64=$A97)+($F$5:$F$64=$A97))&gt;0)*BD$5:BD$64))</f>
        <v>0</v>
      </c>
      <c r="BE97" s="21" t="n">
        <f aca="false">IF($A97="",0,SUMPRODUCT(((($C$5:$C$64=$A97)+($D$5:$D$64=$A97)+($E$5:$E$64=$A97)+($F$5:$F$64=$A97))&gt;0)*BE$5:BE$64))</f>
        <v>0</v>
      </c>
      <c r="BF97" s="21" t="n">
        <f aca="false">IF($A97="",0,SUMPRODUCT(((($C$5:$C$64=$A97)+($D$5:$D$64=$A97)+($E$5:$E$64=$A97)+($F$5:$F$64=$A97))&gt;0)*BF$5:BF$64))</f>
        <v>0</v>
      </c>
      <c r="BG97" s="21" t="n">
        <f aca="false">IF($A97="",0,SUMPRODUCT(((($C$5:$C$64=$A97)+($D$5:$D$64=$A97)+($E$5:$E$64=$A97)+($F$5:$F$64=$A97))&gt;0)*BG$5:BG$64))</f>
        <v>0</v>
      </c>
      <c r="BH97" s="21" t="n">
        <f aca="false">IF($A97="",0,SUMPRODUCT(((($C$5:$C$64=$A97)+($D$5:$D$64=$A97)+($E$5:$E$64=$A97)+($F$5:$F$64=$A97))&gt;0)*BH$5:BH$64))</f>
        <v>0</v>
      </c>
      <c r="BI97" s="21" t="n">
        <f aca="false">IF($A97="",0,SUMPRODUCT(((($C$5:$C$64=$A97)+($D$5:$D$64=$A97)+($E$5:$E$64=$A97)+($F$5:$F$64=$A97))&gt;0)*BI$5:BI$64))</f>
        <v>0</v>
      </c>
      <c r="BJ97" s="21" t="n">
        <f aca="false">IF($A97="",0,SUMPRODUCT(((($C$5:$C$64=$A97)+($D$5:$D$64=$A97)+($E$5:$E$64=$A97)+($F$5:$F$64=$A97))&gt;0)*BJ$5:BJ$64))</f>
        <v>0</v>
      </c>
      <c r="BK97" s="21" t="n">
        <f aca="false">IF($A97="",0,SUMPRODUCT(((($C$5:$C$64=$A97)+($D$5:$D$64=$A97)+($E$5:$E$64=$A97)+($F$5:$F$64=$A97))&gt;0)*BK$5:BK$64))</f>
        <v>0</v>
      </c>
      <c r="BL97" s="21" t="n">
        <f aca="false">IF($A97="",0,SUMPRODUCT(((($C$5:$C$64=$A97)+($D$5:$D$64=$A97)+($E$5:$E$64=$A97)+($F$5:$F$64=$A97))&gt;0)*BL$5:BL$64))</f>
        <v>0</v>
      </c>
      <c r="BM97" s="21" t="n">
        <f aca="false">IF($A97="",0,SUMPRODUCT(((($C$5:$C$64=$A97)+($D$5:$D$64=$A97)+($E$5:$E$64=$A97)+($F$5:$F$64=$A97))&gt;0)*BM$5:BM$64))</f>
        <v>0</v>
      </c>
      <c r="BN97" s="21" t="n">
        <f aca="false">IF($A97="",0,SUMPRODUCT(((($C$5:$C$64=$A97)+($D$5:$D$64=$A97)+($E$5:$E$64=$A97)+($F$5:$F$64=$A97))&gt;0)*BN$5:BN$64))</f>
        <v>0</v>
      </c>
      <c r="BO97" s="21" t="n">
        <f aca="false">IF($A97="",0,SUMPRODUCT(((($C$5:$C$64=$A97)+($D$5:$D$64=$A97)+($E$5:$E$64=$A97)+($F$5:$F$64=$A97))&gt;0)*BO$5:BO$64))</f>
        <v>0</v>
      </c>
      <c r="BP97" s="21" t="n">
        <f aca="false">IF($A97="",0,SUMPRODUCT(((($C$5:$C$64=$A97)+($D$5:$D$64=$A97)+($E$5:$E$64=$A97)+($F$5:$F$64=$A97))&gt;0)*BP$5:BP$64))</f>
        <v>0</v>
      </c>
      <c r="BQ97" s="21" t="n">
        <f aca="false">IF($A97="",0,SUMPRODUCT(((($C$5:$C$64=$A97)+($D$5:$D$64=$A97)+($E$5:$E$64=$A97)+($F$5:$F$64=$A97))&gt;0)*BQ$5:BQ$64))</f>
        <v>0</v>
      </c>
      <c r="BR97" s="21" t="n">
        <f aca="false">IF($A97="",0,SUMPRODUCT(((($C$5:$C$64=$A97)+($D$5:$D$64=$A97)+($E$5:$E$64=$A97)+($F$5:$F$64=$A97))&gt;0)*BR$5:BR$64))</f>
        <v>0</v>
      </c>
      <c r="BS97" s="21" t="n">
        <f aca="false">IF($A97="",0,SUMPRODUCT(((($C$5:$C$64=$A97)+($D$5:$D$64=$A97)+($E$5:$E$64=$A97)+($F$5:$F$64=$A97))&gt;0)*BS$5:BS$64))</f>
        <v>0</v>
      </c>
      <c r="BT97" s="21" t="n">
        <f aca="false">IF($A97="",0,SUMPRODUCT(((($C$5:$C$64=$A97)+($D$5:$D$64=$A97)+($E$5:$E$64=$A97)+($F$5:$F$64=$A97))&gt;0)*BT$5:BT$64))</f>
        <v>0</v>
      </c>
      <c r="BU97" s="21" t="n">
        <f aca="false">IF($A97="",0,SUMPRODUCT(((($C$5:$C$64=$A97)+($D$5:$D$64=$A97)+($E$5:$E$64=$A97)+($F$5:$F$64=$A97))&gt;0)*BU$5:BU$64))</f>
        <v>0</v>
      </c>
      <c r="BV97" s="21" t="n">
        <f aca="false">IF($A97="",0,SUMPRODUCT(((($C$5:$C$64=$A97)+($D$5:$D$64=$A97)+($E$5:$E$64=$A97)+($F$5:$F$64=$A97))&gt;0)*BV$5:BV$64))</f>
        <v>0</v>
      </c>
      <c r="BW97" s="21" t="n">
        <f aca="false">IF($A97="",0,SUMPRODUCT(((($C$5:$C$64=$A97)+($D$5:$D$64=$A97)+($E$5:$E$64=$A97)+($F$5:$F$64=$A97))&gt;0)*BW$5:BW$64))</f>
        <v>0</v>
      </c>
      <c r="BX97" s="21" t="n">
        <f aca="false">IF($A97="",0,SUMPRODUCT(((($C$5:$C$64=$A97)+($D$5:$D$64=$A97)+($E$5:$E$64=$A97)+($F$5:$F$64=$A97))&gt;0)*BX$5:BX$64))</f>
        <v>0</v>
      </c>
      <c r="BY97" s="21" t="n">
        <f aca="false">IF($A97="",0,SUMPRODUCT(((($C$5:$C$64=$A97)+($D$5:$D$64=$A97)+($E$5:$E$64=$A97)+($F$5:$F$64=$A97))&gt;0)*BY$5:BY$64))</f>
        <v>0</v>
      </c>
      <c r="BZ97" s="21" t="n">
        <f aca="false">IF($A97="",0,SUMPRODUCT(((($C$5:$C$64=$A97)+($D$5:$D$64=$A97)+($E$5:$E$64=$A97)+($F$5:$F$64=$A97))&gt;0)*BZ$5:BZ$64))</f>
        <v>0</v>
      </c>
      <c r="CA97" s="21" t="n">
        <f aca="false">IF($A97="",0,SUMPRODUCT(((($C$5:$C$64=$A97)+($D$5:$D$64=$A97)+($E$5:$E$64=$A97)+($F$5:$F$64=$A97))&gt;0)*CA$5:CA$64))</f>
        <v>0</v>
      </c>
      <c r="CB97" s="21" t="n">
        <f aca="false">IF($A97="",0,SUMPRODUCT(((($C$5:$C$64=$A97)+($D$5:$D$64=$A97)+($E$5:$E$64=$A97)+($F$5:$F$64=$A97))&gt;0)*CB$5:CB$64))</f>
        <v>0</v>
      </c>
      <c r="CC97" s="21" t="n">
        <f aca="false">IF($A97="",0,SUMPRODUCT(((($C$5:$C$64=$A97)+($D$5:$D$64=$A97)+($E$5:$E$64=$A97)+($F$5:$F$64=$A97))&gt;0)*CC$5:CC$64))</f>
        <v>0</v>
      </c>
      <c r="CD97" s="21" t="n">
        <f aca="false">IF($A97="",0,SUMPRODUCT(((($C$5:$C$64=$A97)+($D$5:$D$64=$A97)+($E$5:$E$64=$A97)+($F$5:$F$64=$A97))&gt;0)*CD$5:CD$64))</f>
        <v>0</v>
      </c>
      <c r="CE97" s="21" t="n">
        <f aca="false">IF($A97="",0,SUMPRODUCT(((($C$5:$C$64=$A97)+($D$5:$D$64=$A97)+($E$5:$E$64=$A97)+($F$5:$F$64=$A97))&gt;0)*CE$5:CE$64))</f>
        <v>0</v>
      </c>
      <c r="CF97" s="21" t="n">
        <f aca="false">IF($A97="",0,SUMPRODUCT(((($C$5:$C$64=$A97)+($D$5:$D$64=$A97)+($E$5:$E$64=$A97)+($F$5:$F$64=$A97))&gt;0)*CF$5:CF$64))</f>
        <v>0</v>
      </c>
      <c r="CG97" s="21" t="n">
        <f aca="false">IF($A97="",0,SUMPRODUCT(((($C$5:$C$64=$A97)+($D$5:$D$64=$A97)+($E$5:$E$64=$A97)+($F$5:$F$64=$A97))&gt;0)*CG$5:CG$64))</f>
        <v>0</v>
      </c>
      <c r="CH97" s="21" t="n">
        <f aca="false">IF($A97="",0,SUMPRODUCT(((($C$5:$C$64=$A97)+($D$5:$D$64=$A97)+($E$5:$E$64=$A97)+($F$5:$F$64=$A97))&gt;0)*CH$5:CH$64))</f>
        <v>0</v>
      </c>
      <c r="CI97" s="21" t="n">
        <f aca="false">IF($A97="",0,SUMPRODUCT(((($C$5:$C$64=$A97)+($D$5:$D$64=$A97)+($E$5:$E$64=$A97)+($F$5:$F$64=$A97))&gt;0)*CI$5:CI$64))</f>
        <v>0</v>
      </c>
      <c r="CJ97" s="21" t="n">
        <f aca="false">IF($A97="",0,SUMPRODUCT(((($C$5:$C$64=$A97)+($D$5:$D$64=$A97)+($E$5:$E$64=$A97)+($F$5:$F$64=$A97))&gt;0)*CJ$5:CJ$64))</f>
        <v>0</v>
      </c>
      <c r="CK97" s="21" t="n">
        <f aca="false">IF($A97="",0,SUMPRODUCT(((($C$5:$C$64=$A97)+($D$5:$D$64=$A97)+($E$5:$E$64=$A97)+($F$5:$F$64=$A97))&gt;0)*CK$5:CK$64))</f>
        <v>0</v>
      </c>
      <c r="CL97" s="21" t="n">
        <f aca="false">IF($A97="",0,SUMPRODUCT(((($C$5:$C$64=$A97)+($D$5:$D$64=$A97)+($E$5:$E$64=$A97)+($F$5:$F$64=$A97))&gt;0)*CL$5:CL$64))</f>
        <v>0</v>
      </c>
      <c r="CM97" s="21" t="n">
        <f aca="false">IF($A97="",0,SUMPRODUCT(((($C$5:$C$64=$A97)+($D$5:$D$64=$A97)+($E$5:$E$64=$A97)+($F$5:$F$64=$A97))&gt;0)*CM$5:CM$64))</f>
        <v>0</v>
      </c>
      <c r="CN97" s="21" t="n">
        <f aca="false">IF($A97="",0,SUMPRODUCT(((($C$5:$C$64=$A97)+($D$5:$D$64=$A97)+($E$5:$E$64=$A97)+($F$5:$F$64=$A97))&gt;0)*CN$5:CN$64))</f>
        <v>0</v>
      </c>
      <c r="CO97" s="21" t="n">
        <f aca="false">IF($A97="",0,SUMPRODUCT(((($C$5:$C$64=$A97)+($D$5:$D$64=$A97)+($E$5:$E$64=$A97)+($F$5:$F$64=$A97))&gt;0)*CO$5:CO$64))</f>
        <v>0</v>
      </c>
      <c r="CP97" s="21" t="n">
        <f aca="false">IF($A97="",0,SUMPRODUCT(((($C$5:$C$64=$A97)+($D$5:$D$64=$A97)+($E$5:$E$64=$A97)+($F$5:$F$64=$A97))&gt;0)*CP$5:CP$64))</f>
        <v>0</v>
      </c>
      <c r="CQ97" s="21" t="n">
        <f aca="false">IF($A97="",0,SUMPRODUCT(((($C$5:$C$64=$A97)+($D$5:$D$64=$A97)+($E$5:$E$64=$A97)+($F$5:$F$64=$A97))&gt;0)*CQ$5:CQ$64))</f>
        <v>0</v>
      </c>
      <c r="CR97" s="21" t="n">
        <f aca="false">IF($A97="",0,SUMPRODUCT(((($C$5:$C$64=$A97)+($D$5:$D$64=$A97)+($E$5:$E$64=$A97)+($F$5:$F$64=$A97))&gt;0)*CR$5:CR$64))</f>
        <v>0</v>
      </c>
      <c r="CS97" s="21" t="n">
        <f aca="false">IF($A97="",0,SUMPRODUCT(((($C$5:$C$64=$A97)+($D$5:$D$64=$A97)+($E$5:$E$64=$A97)+($F$5:$F$64=$A97))&gt;0)*CS$5:CS$64))</f>
        <v>0</v>
      </c>
      <c r="CT97" s="21" t="n">
        <f aca="false">IF($A97="",0,SUMPRODUCT(((($C$5:$C$64=$A97)+($D$5:$D$64=$A97)+($E$5:$E$64=$A97)+($F$5:$F$64=$A97))&gt;0)*CT$5:CT$64))</f>
        <v>0</v>
      </c>
      <c r="CU97" s="21" t="n">
        <f aca="false">IF($A97="",0,SUMPRODUCT(((($C$5:$C$64=$A97)+($D$5:$D$64=$A97)+($E$5:$E$64=$A97)+($F$5:$F$64=$A97))&gt;0)*CU$5:CU$64))</f>
        <v>0</v>
      </c>
      <c r="CV97" s="21" t="n">
        <f aca="false">IF($A97="",0,SUMPRODUCT(((($C$5:$C$64=$A97)+($D$5:$D$64=$A97)+($E$5:$E$64=$A97)+($F$5:$F$64=$A97))&gt;0)*CV$5:CV$64))</f>
        <v>0</v>
      </c>
      <c r="CW97" s="21" t="n">
        <f aca="false">IF($A97="",0,SUMPRODUCT(((($C$5:$C$64=$A97)+($D$5:$D$64=$A97)+($E$5:$E$64=$A97)+($F$5:$F$64=$A97))&gt;0)*CW$5:CW$64))</f>
        <v>0</v>
      </c>
      <c r="CX97" s="21" t="n">
        <f aca="false">IF($A97="",0,SUMPRODUCT(((($C$5:$C$64=$A97)+($D$5:$D$64=$A97)+($E$5:$E$64=$A97)+($F$5:$F$64=$A97))&gt;0)*CX$5:CX$64))</f>
        <v>0</v>
      </c>
      <c r="CY97" s="21" t="n">
        <f aca="false">IF($A97="",0,SUMPRODUCT(((($C$5:$C$64=$A97)+($D$5:$D$64=$A97)+($E$5:$E$64=$A97)+($F$5:$F$64=$A97))&gt;0)*CY$5:CY$64))</f>
        <v>0</v>
      </c>
      <c r="CZ97" s="21" t="n">
        <f aca="false">IF($A97="",0,SUMPRODUCT(((($C$5:$C$64=$A97)+($D$5:$D$64=$A97)+($E$5:$E$64=$A97)+($F$5:$F$64=$A97))&gt;0)*CZ$5:CZ$64))</f>
        <v>0</v>
      </c>
      <c r="DA97" s="21" t="n">
        <f aca="false">IF($A97="",0,SUMPRODUCT(((($C$5:$C$64=$A97)+($D$5:$D$64=$A97)+($E$5:$E$64=$A97)+($F$5:$F$64=$A97))&gt;0)*DA$5:DA$64))</f>
        <v>0</v>
      </c>
      <c r="DB97" s="21" t="n">
        <f aca="false">IF($A97="",0,SUMPRODUCT(((($C$5:$C$64=$A97)+($D$5:$D$64=$A97)+($E$5:$E$64=$A97)+($F$5:$F$64=$A97))&gt;0)*DB$5:DB$64))</f>
        <v>0</v>
      </c>
      <c r="DC97" s="21" t="n">
        <f aca="false">IF($A97="",0,SUMPRODUCT(((($C$5:$C$64=$A97)+($D$5:$D$64=$A97)+($E$5:$E$64=$A97)+($F$5:$F$64=$A97))&gt;0)*DC$5:DC$64))</f>
        <v>0</v>
      </c>
      <c r="DD97" s="21" t="n">
        <f aca="false">IF($A97="",0,SUMPRODUCT(((($C$5:$C$64=$A97)+($D$5:$D$64=$A97)+($E$5:$E$64=$A97)+($F$5:$F$64=$A97))&gt;0)*DD$5:DD$64))</f>
        <v>0</v>
      </c>
      <c r="DE97" s="21" t="n">
        <f aca="false">IF($A97="",0,SUMPRODUCT(((($C$5:$C$64=$A97)+($D$5:$D$64=$A97)+($E$5:$E$64=$A97)+($F$5:$F$64=$A97))&gt;0)*DE$5:DE$64))</f>
        <v>0</v>
      </c>
      <c r="DF97" s="21" t="n">
        <f aca="false">IF($A97="",0,SUMPRODUCT(((($C$5:$C$64=$A97)+($D$5:$D$64=$A97)+($E$5:$E$64=$A97)+($F$5:$F$64=$A97))&gt;0)*DF$5:DF$64))</f>
        <v>0</v>
      </c>
      <c r="DG97" s="21" t="n">
        <f aca="false">IF($A97="",0,SUMPRODUCT(((($C$5:$C$64=$A97)+($D$5:$D$64=$A97)+($E$5:$E$64=$A97)+($F$5:$F$64=$A97))&gt;0)*DG$5:DG$64))</f>
        <v>0</v>
      </c>
      <c r="DH97" s="21" t="n">
        <f aca="false">IF($A97="",0,SUMPRODUCT(((($C$5:$C$64=$A97)+($D$5:$D$64=$A97)+($E$5:$E$64=$A97)+($F$5:$F$64=$A97))&gt;0)*DH$5:DH$64))</f>
        <v>0</v>
      </c>
      <c r="DI97" s="21" t="n">
        <f aca="false">IF($A97="",0,SUMPRODUCT(((($C$5:$C$64=$A97)+($D$5:$D$64=$A97)+($E$5:$E$64=$A97)+($F$5:$F$64=$A97))&gt;0)*DI$5:DI$64))</f>
        <v>0</v>
      </c>
      <c r="DJ97" s="21" t="n">
        <f aca="false">IF($A97="",0,SUMPRODUCT(((($C$5:$C$64=$A97)+($D$5:$D$64=$A97)+($E$5:$E$64=$A97)+($F$5:$F$64=$A97))&gt;0)*DJ$5:DJ$64))</f>
        <v>0</v>
      </c>
      <c r="DK97" s="21" t="n">
        <f aca="false">IF($A97="",0,SUMPRODUCT(((($C$5:$C$64=$A97)+($D$5:$D$64=$A97)+($E$5:$E$64=$A97)+($F$5:$F$64=$A97))&gt;0)*DK$5:DK$64))</f>
        <v>0</v>
      </c>
      <c r="DL97" s="21" t="n">
        <f aca="false">IF($A97="",0,SUMPRODUCT(((($C$5:$C$64=$A97)+($D$5:$D$64=$A97)+($E$5:$E$64=$A97)+($F$5:$F$64=$A97))&gt;0)*DL$5:DL$64))</f>
        <v>0</v>
      </c>
      <c r="DM97" s="21" t="n">
        <f aca="false">IF($A97="",0,SUMPRODUCT(((($C$5:$C$64=$A97)+($D$5:$D$64=$A97)+($E$5:$E$64=$A97)+($F$5:$F$64=$A97))&gt;0)*DM$5:DM$64))</f>
        <v>0</v>
      </c>
      <c r="DN97" s="21" t="n">
        <f aca="false">IF($A97="",0,SUMPRODUCT(((($C$5:$C$64=$A97)+($D$5:$D$64=$A97)+($E$5:$E$64=$A97)+($F$5:$F$64=$A97))&gt;0)*DN$5:DN$64))</f>
        <v>0</v>
      </c>
      <c r="DO97" s="21" t="n">
        <f aca="false">IF($A97="",0,SUMPRODUCT(((($C$5:$C$64=$A97)+($D$5:$D$64=$A97)+($E$5:$E$64=$A97)+($F$5:$F$64=$A97))&gt;0)*DO$5:DO$64))</f>
        <v>0</v>
      </c>
      <c r="DP97" s="21" t="n">
        <f aca="false">IF($A97="",0,SUMPRODUCT(((($C$5:$C$64=$A97)+($D$5:$D$64=$A97)+($E$5:$E$64=$A97)+($F$5:$F$64=$A97))&gt;0)*DP$5:DP$64))</f>
        <v>0</v>
      </c>
      <c r="DQ97" s="21" t="n">
        <f aca="false">IF($A97="",0,SUMPRODUCT(((($C$5:$C$64=$A97)+($D$5:$D$64=$A97)+($E$5:$E$64=$A97)+($F$5:$F$64=$A97))&gt;0)*DQ$5:DQ$64))</f>
        <v>0</v>
      </c>
      <c r="DR97" s="21" t="n">
        <f aca="false">IF($A97="",0,SUMPRODUCT(((($C$5:$C$64=$A97)+($D$5:$D$64=$A97)+($E$5:$E$64=$A97)+($F$5:$F$64=$A97))&gt;0)*DR$5:DR$64))</f>
        <v>0</v>
      </c>
      <c r="DS97" s="21" t="n">
        <f aca="false">IF($A97="",0,SUMPRODUCT(((($C$5:$C$64=$A97)+($D$5:$D$64=$A97)+($E$5:$E$64=$A97)+($F$5:$F$64=$A97))&gt;0)*DS$5:DS$64))</f>
        <v>0</v>
      </c>
      <c r="DT97" s="21" t="n">
        <f aca="false">IF($A97="",0,SUMPRODUCT(((($C$5:$C$64=$A97)+($D$5:$D$64=$A97)+($E$5:$E$64=$A97)+($F$5:$F$64=$A97))&gt;0)*DT$5:DT$64))</f>
        <v>0</v>
      </c>
      <c r="DU97" s="21" t="n">
        <f aca="false">IF($A97="",0,SUMPRODUCT(((($C$5:$C$64=$A97)+($D$5:$D$64=$A97)+($E$5:$E$64=$A97)+($F$5:$F$64=$A97))&gt;0)*DU$5:DU$64))</f>
        <v>0</v>
      </c>
      <c r="DV97" s="21" t="n">
        <f aca="false">IF($A97="",0,SUMPRODUCT(((($C$5:$C$64=$A97)+($D$5:$D$64=$A97)+($E$5:$E$64=$A97)+($F$5:$F$64=$A97))&gt;0)*DV$5:DV$64))</f>
        <v>0</v>
      </c>
      <c r="DW97" s="21" t="n">
        <f aca="false">IF($A97="",0,SUMPRODUCT(((($C$5:$C$64=$A97)+($D$5:$D$64=$A97)+($E$5:$E$64=$A97)+($F$5:$F$64=$A97))&gt;0)*DW$5:DW$64))</f>
        <v>0</v>
      </c>
      <c r="DX97" s="21" t="n">
        <f aca="false">IF($A97="",0,SUMPRODUCT(((($C$5:$C$64=$A97)+($D$5:$D$64=$A97)+($E$5:$E$64=$A97)+($F$5:$F$64=$A97))&gt;0)*DX$5:DX$64))</f>
        <v>0</v>
      </c>
      <c r="DY97" s="21" t="n">
        <f aca="false">IF($A97="",0,SUMPRODUCT(((($C$5:$C$64=$A97)+($D$5:$D$64=$A97)+($E$5:$E$64=$A97)+($F$5:$F$64=$A97))&gt;0)*DY$5:DY$64))</f>
        <v>0</v>
      </c>
      <c r="DZ97" s="21" t="n">
        <f aca="false">IF($A97="",0,SUMPRODUCT(((($C$5:$C$64=$A97)+($D$5:$D$64=$A97)+($E$5:$E$64=$A97)+($F$5:$F$64=$A97))&gt;0)*DZ$5:DZ$64))</f>
        <v>0</v>
      </c>
      <c r="EA97" s="21" t="n">
        <f aca="false">IF($A97="",0,SUMPRODUCT(((($C$5:$C$64=$A97)+($D$5:$D$64=$A97)+($E$5:$E$64=$A97)+($F$5:$F$64=$A97))&gt;0)*EA$5:EA$64))</f>
        <v>0</v>
      </c>
      <c r="EB97" s="21" t="n">
        <f aca="false">IF($A97="",0,SUMPRODUCT(((($C$5:$C$64=$A97)+($D$5:$D$64=$A97)+($E$5:$E$64=$A97)+($F$5:$F$64=$A97))&gt;0)*EB$5:EB$64))</f>
        <v>0</v>
      </c>
      <c r="EC97" s="21" t="n">
        <f aca="false">IF($A97="",0,SUMPRODUCT(((($C$5:$C$64=$A97)+($D$5:$D$64=$A97)+($E$5:$E$64=$A97)+($F$5:$F$64=$A97))&gt;0)*EC$5:EC$64))</f>
        <v>0</v>
      </c>
      <c r="ED97" s="21" t="n">
        <f aca="false">IF($A97="",0,SUMPRODUCT(((($C$5:$C$64=$A97)+($D$5:$D$64=$A97)+($E$5:$E$64=$A97)+($F$5:$F$64=$A97))&gt;0)*ED$5:ED$64))</f>
        <v>0</v>
      </c>
      <c r="EE97" s="21" t="n">
        <f aca="false">IF($A97="",0,SUMPRODUCT(((($C$5:$C$64=$A97)+($D$5:$D$64=$A97)+($E$5:$E$64=$A97)+($F$5:$F$64=$A97))&gt;0)*EE$5:EE$64))</f>
        <v>0</v>
      </c>
      <c r="EF97" s="21" t="n">
        <f aca="false">IF($A97="",0,SUMPRODUCT(((($C$5:$C$64=$A97)+($D$5:$D$64=$A97)+($E$5:$E$64=$A97)+($F$5:$F$64=$A97))&gt;0)*EF$5:EF$64))</f>
        <v>0</v>
      </c>
      <c r="EG97" s="21" t="n">
        <f aca="false">IF($A97="",0,SUMPRODUCT(((($C$5:$C$64=$A97)+($D$5:$D$64=$A97)+($E$5:$E$64=$A97)+($F$5:$F$64=$A97))&gt;0)*EG$5:EG$64))</f>
        <v>0</v>
      </c>
      <c r="EH97" s="21" t="n">
        <f aca="false">IF($A97="",0,SUMPRODUCT(((($C$5:$C$64=$A97)+($D$5:$D$64=$A97)+($E$5:$E$64=$A97)+($F$5:$F$64=$A97))&gt;0)*EH$5:EH$64))</f>
        <v>0</v>
      </c>
      <c r="EI97" s="21" t="n">
        <f aca="false">IF($A97="",0,SUMPRODUCT(((($C$5:$C$64=$A97)+($D$5:$D$64=$A97)+($E$5:$E$64=$A97)+($F$5:$F$64=$A97))&gt;0)*EI$5:EI$64))</f>
        <v>0</v>
      </c>
      <c r="EJ97" s="21" t="n">
        <f aca="false">IF($A97="",0,SUMPRODUCT(((($C$5:$C$64=$A97)+($D$5:$D$64=$A97)+($E$5:$E$64=$A97)+($F$5:$F$64=$A97))&gt;0)*EJ$5:EJ$64))</f>
        <v>0</v>
      </c>
      <c r="EK97" s="21" t="n">
        <f aca="false">IF($A97="",0,SUMPRODUCT(((($C$5:$C$64=$A97)+($D$5:$D$64=$A97)+($E$5:$E$64=$A97)+($F$5:$F$64=$A97))&gt;0)*EK$5:EK$64))</f>
        <v>0</v>
      </c>
      <c r="EL97" s="21" t="n">
        <f aca="false">IF($A97="",0,SUMPRODUCT(((($C$5:$C$64=$A97)+($D$5:$D$64=$A97)+($E$5:$E$64=$A97)+($F$5:$F$64=$A97))&gt;0)*EL$5:EL$64))</f>
        <v>0</v>
      </c>
      <c r="EM97" s="21" t="n">
        <f aca="false">IF($A97="",0,SUMPRODUCT(((($C$5:$C$64=$A97)+($D$5:$D$64=$A97)+($E$5:$E$64=$A97)+($F$5:$F$64=$A97))&gt;0)*EM$5:EM$64))</f>
        <v>0</v>
      </c>
      <c r="EN97" s="21" t="n">
        <f aca="false">IF($A97="",0,SUMPRODUCT(((($C$5:$C$64=$A97)+($D$5:$D$64=$A97)+($E$5:$E$64=$A97)+($F$5:$F$64=$A97))&gt;0)*EN$5:EN$64))</f>
        <v>0</v>
      </c>
      <c r="EO97" s="21" t="n">
        <f aca="false">IF($A97="",0,SUMPRODUCT(((($C$5:$C$64=$A97)+($D$5:$D$64=$A97)+($E$5:$E$64=$A97)+($F$5:$F$64=$A97))&gt;0)*EO$5:EO$64))</f>
        <v>0</v>
      </c>
      <c r="EP97" s="21" t="n">
        <f aca="false">IF($A97="",0,SUMPRODUCT(((($C$5:$C$64=$A97)+($D$5:$D$64=$A97)+($E$5:$E$64=$A97)+($F$5:$F$64=$A97))&gt;0)*EP$5:EP$64))</f>
        <v>0</v>
      </c>
      <c r="EQ97" s="21" t="n">
        <f aca="false">IF($A97="",0,SUMPRODUCT(((($C$5:$C$64=$A97)+($D$5:$D$64=$A97)+($E$5:$E$64=$A97)+($F$5:$F$64=$A97))&gt;0)*EQ$5:EQ$64))</f>
        <v>0</v>
      </c>
      <c r="ER97" s="21" t="n">
        <f aca="false">IF($A97="",0,SUMPRODUCT(((($C$5:$C$64=$A97)+($D$5:$D$64=$A97)+($E$5:$E$64=$A97)+($F$5:$F$64=$A97))&gt;0)*ER$5:ER$64))</f>
        <v>0</v>
      </c>
      <c r="ES97" s="21" t="n">
        <f aca="false">IF($A97="",0,SUMPRODUCT(((($C$5:$C$64=$A97)+($D$5:$D$64=$A97)+($E$5:$E$64=$A97)+($F$5:$F$64=$A97))&gt;0)*ES$5:ES$64))</f>
        <v>0</v>
      </c>
      <c r="ET97" s="21" t="n">
        <f aca="false">IF($A97="",0,SUMPRODUCT(((($C$5:$C$64=$A97)+($D$5:$D$64=$A97)+($E$5:$E$64=$A97)+($F$5:$F$64=$A97))&gt;0)*ET$5:ET$64))</f>
        <v>0</v>
      </c>
      <c r="EU97" s="21" t="n">
        <f aca="false">IF($A97="",0,SUMPRODUCT(((($C$5:$C$64=$A97)+($D$5:$D$64=$A97)+($E$5:$E$64=$A97)+($F$5:$F$64=$A97))&gt;0)*EU$5:EU$64))</f>
        <v>0</v>
      </c>
      <c r="EV97" s="21" t="n">
        <f aca="false">IF($A97="",0,SUMPRODUCT(((($C$5:$C$64=$A97)+($D$5:$D$64=$A97)+($E$5:$E$64=$A97)+($F$5:$F$64=$A97))&gt;0)*EV$5:EV$64))</f>
        <v>0</v>
      </c>
      <c r="EW97" s="21" t="n">
        <f aca="false">IF($A97="",0,SUMPRODUCT(((($C$5:$C$64=$A97)+($D$5:$D$64=$A97)+($E$5:$E$64=$A97)+($F$5:$F$64=$A97))&gt;0)*EW$5:EW$64))</f>
        <v>0</v>
      </c>
      <c r="EX97" s="21" t="n">
        <f aca="false">IF($A97="",0,SUMPRODUCT(((($C$5:$C$64=$A97)+($D$5:$D$64=$A97)+($E$5:$E$64=$A97)+($F$5:$F$64=$A97))&gt;0)*EX$5:EX$64))</f>
        <v>0</v>
      </c>
      <c r="EY97" s="21" t="n">
        <f aca="false">IF($A97="",0,SUMPRODUCT(((($C$5:$C$64=$A97)+($D$5:$D$64=$A97)+($E$5:$E$64=$A97)+($F$5:$F$64=$A97))&gt;0)*EY$5:EY$64))</f>
        <v>0</v>
      </c>
      <c r="EZ97" s="21" t="n">
        <f aca="false">IF($A97="",0,SUMPRODUCT(((($C$5:$C$64=$A97)+($D$5:$D$64=$A97)+($E$5:$E$64=$A97)+($F$5:$F$64=$A97))&gt;0)*EZ$5:EZ$64))</f>
        <v>0</v>
      </c>
      <c r="FA97" s="21" t="n">
        <f aca="false">IF($A97="",0,SUMPRODUCT(((($C$5:$C$64=$A97)+($D$5:$D$64=$A97)+($E$5:$E$64=$A97)+($F$5:$F$64=$A97))&gt;0)*FA$5:FA$64))</f>
        <v>0</v>
      </c>
      <c r="FB97" s="21" t="n">
        <f aca="false">IF($A97="",0,SUMPRODUCT(((($C$5:$C$64=$A97)+($D$5:$D$64=$A97)+($E$5:$E$64=$A97)+($F$5:$F$64=$A97))&gt;0)*FB$5:FB$64))</f>
        <v>0</v>
      </c>
      <c r="FC97" s="21" t="n">
        <f aca="false">IF($A97="",0,SUMPRODUCT(((($C$5:$C$64=$A97)+($D$5:$D$64=$A97)+($E$5:$E$64=$A97)+($F$5:$F$64=$A97))&gt;0)*FC$5:FC$64))</f>
        <v>0</v>
      </c>
      <c r="FD97" s="21" t="n">
        <f aca="false">IF($A97="",0,SUMPRODUCT(((($C$5:$C$64=$A97)+($D$5:$D$64=$A97)+($E$5:$E$64=$A97)+($F$5:$F$64=$A97))&gt;0)*FD$5:FD$64))</f>
        <v>0</v>
      </c>
      <c r="FE97" s="21" t="n">
        <f aca="false">IF($A97="",0,SUMPRODUCT(((($C$5:$C$64=$A97)+($D$5:$D$64=$A97)+($E$5:$E$64=$A97)+($F$5:$F$64=$A97))&gt;0)*FE$5:FE$64))</f>
        <v>0</v>
      </c>
      <c r="FF97" s="21" t="n">
        <f aca="false">IF($A97="",0,SUMPRODUCT(((($C$5:$C$64=$A97)+($D$5:$D$64=$A97)+($E$5:$E$64=$A97)+($F$5:$F$64=$A97))&gt;0)*FF$5:FF$64))</f>
        <v>0</v>
      </c>
      <c r="FG97" s="21" t="n">
        <f aca="false">IF($A97="",0,SUMPRODUCT(((($C$5:$C$64=$A97)+($D$5:$D$64=$A97)+($E$5:$E$64=$A97)+($F$5:$F$64=$A97))&gt;0)*FG$5:FG$64))</f>
        <v>0</v>
      </c>
      <c r="FH97" s="21" t="n">
        <f aca="false">IF($A97="",0,SUMPRODUCT(((($C$5:$C$64=$A97)+($D$5:$D$64=$A97)+($E$5:$E$64=$A97)+($F$5:$F$64=$A97))&gt;0)*FH$5:FH$64))</f>
        <v>0</v>
      </c>
      <c r="FI97" s="21" t="n">
        <f aca="false">IF($A97="",0,SUMPRODUCT(((($C$5:$C$64=$A97)+($D$5:$D$64=$A97)+($E$5:$E$64=$A97)+($F$5:$F$64=$A97))&gt;0)*FI$5:FI$64))</f>
        <v>0</v>
      </c>
      <c r="FJ97" s="21" t="n">
        <f aca="false">IF($A97="",0,SUMPRODUCT(((($C$5:$C$64=$A97)+($D$5:$D$64=$A97)+($E$5:$E$64=$A97)+($F$5:$F$64=$A97))&gt;0)*FJ$5:FJ$64))</f>
        <v>0</v>
      </c>
      <c r="FK97" s="21" t="n">
        <f aca="false">IF($A97="",0,SUMPRODUCT(((($C$5:$C$64=$A97)+($D$5:$D$64=$A97)+($E$5:$E$64=$A97)+($F$5:$F$64=$A97))&gt;0)*FK$5:FK$64))</f>
        <v>0</v>
      </c>
      <c r="FL97" s="21" t="n">
        <f aca="false">IF($A97="",0,SUMPRODUCT(((($C$5:$C$64=$A97)+($D$5:$D$64=$A97)+($E$5:$E$64=$A97)+($F$5:$F$64=$A97))&gt;0)*FL$5:FL$64))</f>
        <v>0</v>
      </c>
      <c r="FM97" s="21" t="n">
        <f aca="false">IF($A97="",0,SUMPRODUCT(((($C$5:$C$64=$A97)+($D$5:$D$64=$A97)+($E$5:$E$64=$A97)+($F$5:$F$64=$A97))&gt;0)*FM$5:FM$64))</f>
        <v>0</v>
      </c>
      <c r="FN97" s="21" t="n">
        <f aca="false">IF($A97="",0,SUMPRODUCT(((($C$5:$C$64=$A97)+($D$5:$D$64=$A97)+($E$5:$E$64=$A97)+($F$5:$F$64=$A97))&gt;0)*FN$5:FN$64))</f>
        <v>0</v>
      </c>
      <c r="FO97" s="21" t="n">
        <f aca="false">IF($A97="",0,SUMPRODUCT(((($C$5:$C$64=$A97)+($D$5:$D$64=$A97)+($E$5:$E$64=$A97)+($F$5:$F$64=$A97))&gt;0)*FO$5:FO$64))</f>
        <v>0</v>
      </c>
      <c r="FP97" s="21" t="n">
        <f aca="false">IF($A97="",0,SUMPRODUCT(((($C$5:$C$64=$A97)+($D$5:$D$64=$A97)+($E$5:$E$64=$A97)+($F$5:$F$64=$A97))&gt;0)*FP$5:FP$64))</f>
        <v>0</v>
      </c>
      <c r="FQ97" s="21" t="n">
        <f aca="false">IF($A97="",0,SUMPRODUCT(((($C$5:$C$64=$A97)+($D$5:$D$64=$A97)+($E$5:$E$64=$A97)+($F$5:$F$64=$A97))&gt;0)*FQ$5:FQ$64))</f>
        <v>0</v>
      </c>
      <c r="FR97" s="21" t="n">
        <f aca="false">IF($A97="",0,SUMPRODUCT(((($C$5:$C$64=$A97)+($D$5:$D$64=$A97)+($E$5:$E$64=$A97)+($F$5:$F$64=$A97))&gt;0)*FR$5:FR$64))</f>
        <v>0</v>
      </c>
      <c r="FS97" s="21" t="n">
        <f aca="false">IF($A97="",0,SUMPRODUCT(((($C$5:$C$64=$A97)+($D$5:$D$64=$A97)+($E$5:$E$64=$A97)+($F$5:$F$64=$A97))&gt;0)*FS$5:FS$64))</f>
        <v>0</v>
      </c>
      <c r="FT97" s="21" t="n">
        <f aca="false">IF($A97="",0,SUMPRODUCT(((($C$5:$C$64=$A97)+($D$5:$D$64=$A97)+($E$5:$E$64=$A97)+($F$5:$F$64=$A97))&gt;0)*FT$5:FT$64))</f>
        <v>0</v>
      </c>
      <c r="FU97" s="21" t="n">
        <f aca="false">IF($A97="",0,SUMPRODUCT(((($C$5:$C$64=$A97)+($D$5:$D$64=$A97)+($E$5:$E$64=$A97)+($F$5:$F$64=$A97))&gt;0)*FU$5:FU$64))</f>
        <v>0</v>
      </c>
      <c r="FV97" s="21" t="n">
        <f aca="false">IF($A97="",0,SUMPRODUCT(((($C$5:$C$64=$A97)+($D$5:$D$64=$A97)+($E$5:$E$64=$A97)+($F$5:$F$64=$A97))&gt;0)*FV$5:FV$64))</f>
        <v>0</v>
      </c>
      <c r="FW97" s="21" t="n">
        <f aca="false">IF($A97="",0,SUMPRODUCT(((($C$5:$C$64=$A97)+($D$5:$D$64=$A97)+($E$5:$E$64=$A97)+($F$5:$F$64=$A97))&gt;0)*FW$5:FW$64))</f>
        <v>0</v>
      </c>
      <c r="FX97" s="21" t="n">
        <f aca="false">IF($A97="",0,SUMPRODUCT(((($C$5:$C$64=$A97)+($D$5:$D$64=$A97)+($E$5:$E$64=$A97)+($F$5:$F$64=$A97))&gt;0)*FX$5:FX$64))</f>
        <v>0</v>
      </c>
      <c r="FY97" s="21" t="n">
        <f aca="false">IF($A97="",0,SUMPRODUCT(((($C$5:$C$64=$A97)+($D$5:$D$64=$A97)+($E$5:$E$64=$A97)+($F$5:$F$64=$A97))&gt;0)*FY$5:FY$64))</f>
        <v>0</v>
      </c>
      <c r="FZ97" s="21" t="n">
        <f aca="false">IF($A97="",0,SUMPRODUCT(((($C$5:$C$64=$A97)+($D$5:$D$64=$A97)+($E$5:$E$64=$A97)+($F$5:$F$64=$A97))&gt;0)*FZ$5:FZ$64))</f>
        <v>0</v>
      </c>
      <c r="GA97" s="21" t="n">
        <f aca="false">IF($A97="",0,SUMPRODUCT(((($C$5:$C$64=$A97)+($D$5:$D$64=$A97)+($E$5:$E$64=$A97)+($F$5:$F$64=$A97))&gt;0)*GA$5:GA$64))</f>
        <v>0</v>
      </c>
      <c r="GB97" s="21" t="n">
        <f aca="false">IF($A97="",0,SUMPRODUCT(((($C$5:$C$64=$A97)+($D$5:$D$64=$A97)+($E$5:$E$64=$A97)+($F$5:$F$64=$A97))&gt;0)*GB$5:GB$64))</f>
        <v>0</v>
      </c>
      <c r="GC97" s="21" t="n">
        <f aca="false">IF($A97="",0,SUMPRODUCT(((($C$5:$C$64=$A97)+($D$5:$D$64=$A97)+($E$5:$E$64=$A97)+($F$5:$F$64=$A97))&gt;0)*GC$5:GC$64))</f>
        <v>0</v>
      </c>
      <c r="GD97" s="21" t="n">
        <f aca="false">IF($A97="",0,SUMPRODUCT(((($C$5:$C$64=$A97)+($D$5:$D$64=$A97)+($E$5:$E$64=$A97)+($F$5:$F$64=$A97))&gt;0)*GD$5:GD$64))</f>
        <v>0</v>
      </c>
      <c r="GE97" s="21" t="n">
        <f aca="false">IF($A97="",0,SUMPRODUCT(((($C$5:$C$64=$A97)+($D$5:$D$64=$A97)+($E$5:$E$64=$A97)+($F$5:$F$64=$A97))&gt;0)*GE$5:GE$64))</f>
        <v>0</v>
      </c>
      <c r="GF97" s="21" t="n">
        <f aca="false">IF($A97="",0,SUMPRODUCT(((($C$5:$C$64=$A97)+($D$5:$D$64=$A97)+($E$5:$E$64=$A97)+($F$5:$F$64=$A97))&gt;0)*GF$5:GF$64))</f>
        <v>0</v>
      </c>
      <c r="GG97" s="21" t="n">
        <f aca="false">IF($A97="",0,SUMPRODUCT(((($C$5:$C$64=$A97)+($D$5:$D$64=$A97)+($E$5:$E$64=$A97)+($F$5:$F$64=$A97))&gt;0)*GG$5:GG$64))</f>
        <v>0</v>
      </c>
      <c r="GH97" s="21" t="n">
        <f aca="false">IF($A97="",0,SUMPRODUCT(((($C$5:$C$64=$A97)+($D$5:$D$64=$A97)+($E$5:$E$64=$A97)+($F$5:$F$64=$A97))&gt;0)*GH$5:GH$64))</f>
        <v>0</v>
      </c>
      <c r="GI97" s="21" t="n">
        <f aca="false">IF($A97="",0,SUMPRODUCT(((($C$5:$C$64=$A97)+($D$5:$D$64=$A97)+($E$5:$E$64=$A97)+($F$5:$F$64=$A97))&gt;0)*GI$5:GI$64))</f>
        <v>0</v>
      </c>
      <c r="GJ97" s="21" t="n">
        <f aca="false">IF($A97="",0,SUMPRODUCT(((($C$5:$C$64=$A97)+($D$5:$D$64=$A97)+($E$5:$E$64=$A97)+($F$5:$F$64=$A97))&gt;0)*GJ$5:GJ$64))</f>
        <v>0</v>
      </c>
      <c r="GK97" s="21" t="n">
        <f aca="false">IF($A97="",0,SUMPRODUCT(((($C$5:$C$64=$A97)+($D$5:$D$64=$A97)+($E$5:$E$64=$A97)+($F$5:$F$64=$A97))&gt;0)*GK$5:GK$64))</f>
        <v>0</v>
      </c>
      <c r="GL97" s="21" t="n">
        <f aca="false">IF($A97="",0,SUMPRODUCT(((($C$5:$C$64=$A97)+($D$5:$D$64=$A97)+($E$5:$E$64=$A97)+($F$5:$F$64=$A97))&gt;0)*GL$5:GL$64))</f>
        <v>0</v>
      </c>
      <c r="GM97" s="21" t="n">
        <f aca="false">IF($A97="",0,SUMPRODUCT(((($C$5:$C$64=$A97)+($D$5:$D$64=$A97)+($E$5:$E$64=$A97)+($F$5:$F$64=$A97))&gt;0)*GM$5:GM$64))</f>
        <v>0</v>
      </c>
      <c r="GN97" s="21" t="n">
        <f aca="false">IF($A97="",0,SUMPRODUCT(((($C$5:$C$64=$A97)+($D$5:$D$64=$A97)+($E$5:$E$64=$A97)+($F$5:$F$64=$A97))&gt;0)*GN$5:GN$64))</f>
        <v>0</v>
      </c>
      <c r="GO97" s="21" t="n">
        <f aca="false">IF($A97="",0,SUMPRODUCT(((($C$5:$C$64=$A97)+($D$5:$D$64=$A97)+($E$5:$E$64=$A97)+($F$5:$F$64=$A97))&gt;0)*GO$5:GO$64))</f>
        <v>0</v>
      </c>
      <c r="GP97" s="21" t="n">
        <f aca="false">IF($A97="",0,SUMPRODUCT(((($C$5:$C$64=$A97)+($D$5:$D$64=$A97)+($E$5:$E$64=$A97)+($F$5:$F$64=$A97))&gt;0)*GP$5:GP$64))</f>
        <v>0</v>
      </c>
      <c r="GQ97" s="21" t="n">
        <f aca="false">IF($A97="",0,SUMPRODUCT(((($C$5:$C$64=$A97)+($D$5:$D$64=$A97)+($E$5:$E$64=$A97)+($F$5:$F$64=$A97))&gt;0)*GQ$5:GQ$64))</f>
        <v>0</v>
      </c>
      <c r="GR97" s="21" t="n">
        <f aca="false">IF($A97="",0,SUMPRODUCT(((($C$5:$C$64=$A97)+($D$5:$D$64=$A97)+($E$5:$E$64=$A97)+($F$5:$F$64=$A97))&gt;0)*GR$5:GR$64))</f>
        <v>0</v>
      </c>
      <c r="GS97" s="21" t="n">
        <f aca="false">IF($A97="",0,SUMPRODUCT(((($C$5:$C$64=$A97)+($D$5:$D$64=$A97)+($E$5:$E$64=$A97)+($F$5:$F$64=$A97))&gt;0)*GS$5:GS$64))</f>
        <v>0</v>
      </c>
      <c r="GT97" s="21" t="n">
        <f aca="false">IF($A97="",0,SUMPRODUCT(((($C$5:$C$64=$A97)+($D$5:$D$64=$A97)+($E$5:$E$64=$A97)+($F$5:$F$64=$A97))&gt;0)*GT$5:GT$64))</f>
        <v>0</v>
      </c>
      <c r="GU97" s="21" t="n">
        <f aca="false">IF($A97="",0,SUMPRODUCT(((($C$5:$C$64=$A97)+($D$5:$D$64=$A97)+($E$5:$E$64=$A97)+($F$5:$F$64=$A97))&gt;0)*GU$5:GU$64))</f>
        <v>0</v>
      </c>
      <c r="GV97" s="21" t="n">
        <f aca="false">IF($A97="",0,SUMPRODUCT(((($C$5:$C$64=$A97)+($D$5:$D$64=$A97)+($E$5:$E$64=$A97)+($F$5:$F$64=$A97))&gt;0)*GV$5:GV$64))</f>
        <v>0</v>
      </c>
      <c r="GW97" s="21" t="n">
        <f aca="false">IF($A97="",0,SUMPRODUCT(((($C$5:$C$64=$A97)+($D$5:$D$64=$A97)+($E$5:$E$64=$A97)+($F$5:$F$64=$A97))&gt;0)*GW$5:GW$64))</f>
        <v>0</v>
      </c>
      <c r="GX97" s="21" t="n">
        <f aca="false">IF($A97="",0,SUMPRODUCT(((($C$5:$C$64=$A97)+($D$5:$D$64=$A97)+($E$5:$E$64=$A97)+($F$5:$F$64=$A97))&gt;0)*GX$5:GX$64))</f>
        <v>0</v>
      </c>
      <c r="GY97" s="21" t="n">
        <f aca="false">IF($A97="",0,SUMPRODUCT(((($C$5:$C$64=$A97)+($D$5:$D$64=$A97)+($E$5:$E$64=$A97)+($F$5:$F$64=$A97))&gt;0)*GY$5:GY$64))</f>
        <v>0</v>
      </c>
      <c r="GZ97" s="21" t="n">
        <f aca="false">IF($A97="",0,SUMPRODUCT(((($C$5:$C$64=$A97)+($D$5:$D$64=$A97)+($E$5:$E$64=$A97)+($F$5:$F$64=$A97))&gt;0)*GZ$5:GZ$64))</f>
        <v>0</v>
      </c>
      <c r="HA97" s="21" t="n">
        <f aca="false">IF($A97="",0,SUMPRODUCT(((($C$5:$C$64=$A97)+($D$5:$D$64=$A97)+($E$5:$E$64=$A97)+($F$5:$F$64=$A97))&gt;0)*HA$5:HA$64))</f>
        <v>0</v>
      </c>
      <c r="HB97" s="21" t="n">
        <f aca="false">IF($A97="",0,SUMPRODUCT(((($C$5:$C$64=$A97)+($D$5:$D$64=$A97)+($E$5:$E$64=$A97)+($F$5:$F$64=$A97))&gt;0)*HB$5:HB$64))</f>
        <v>0</v>
      </c>
      <c r="HC97" s="21" t="n">
        <f aca="false">IF($A97="",0,SUMPRODUCT(((($C$5:$C$64=$A97)+($D$5:$D$64=$A97)+($E$5:$E$64=$A97)+($F$5:$F$64=$A97))&gt;0)*HC$5:HC$64))</f>
        <v>0</v>
      </c>
      <c r="HD97" s="21" t="n">
        <f aca="false">IF($A97="",0,SUMPRODUCT(((($C$5:$C$64=$A97)+($D$5:$D$64=$A97)+($E$5:$E$64=$A97)+($F$5:$F$64=$A97))&gt;0)*HD$5:HD$64))</f>
        <v>0</v>
      </c>
      <c r="HE97" s="21" t="n">
        <f aca="false">IF($A97="",0,SUMPRODUCT(((($C$5:$C$64=$A97)+($D$5:$D$64=$A97)+($E$5:$E$64=$A97)+($F$5:$F$64=$A97))&gt;0)*HE$5:HE$64))</f>
        <v>0</v>
      </c>
      <c r="HF97" s="21" t="n">
        <f aca="false">IF($A97="",0,SUMPRODUCT(((($C$5:$C$64=$A97)+($D$5:$D$64=$A97)+($E$5:$E$64=$A97)+($F$5:$F$64=$A97))&gt;0)*HF$5:HF$64))</f>
        <v>0</v>
      </c>
      <c r="HG97" s="21" t="n">
        <f aca="false">IF($A97="",0,SUMPRODUCT(((($C$5:$C$64=$A97)+($D$5:$D$64=$A97)+($E$5:$E$64=$A97)+($F$5:$F$64=$A97))&gt;0)*HG$5:HG$64))</f>
        <v>0</v>
      </c>
      <c r="HH97" s="21" t="n">
        <f aca="false">IF($A97="",0,SUMPRODUCT(((($C$5:$C$64=$A97)+($D$5:$D$64=$A97)+($E$5:$E$64=$A97)+($F$5:$F$64=$A97))&gt;0)*HH$5:HH$64))</f>
        <v>0</v>
      </c>
      <c r="HI97" s="21" t="n">
        <f aca="false">IF($A97="",0,SUMPRODUCT(((($C$5:$C$64=$A97)+($D$5:$D$64=$A97)+($E$5:$E$64=$A97)+($F$5:$F$64=$A97))&gt;0)*HI$5:HI$64))</f>
        <v>0</v>
      </c>
      <c r="HJ97" s="21" t="n">
        <f aca="false">IF($A97="",0,SUMPRODUCT(((($C$5:$C$64=$A97)+($D$5:$D$64=$A97)+($E$5:$E$64=$A97)+($F$5:$F$64=$A97))&gt;0)*HJ$5:HJ$64))</f>
        <v>0</v>
      </c>
      <c r="HK97" s="21" t="n">
        <f aca="false">IF($A97="",0,SUMPRODUCT(((($C$5:$C$64=$A97)+($D$5:$D$64=$A97)+($E$5:$E$64=$A97)+($F$5:$F$64=$A97))&gt;0)*HK$5:HK$64))</f>
        <v>0</v>
      </c>
      <c r="HL97" s="21" t="n">
        <f aca="false">IF($A97="",0,SUMPRODUCT(((($C$5:$C$64=$A97)+($D$5:$D$64=$A97)+($E$5:$E$64=$A97)+($F$5:$F$64=$A97))&gt;0)*HL$5:HL$64))</f>
        <v>0</v>
      </c>
      <c r="HM97" s="21" t="n">
        <f aca="false">IF($A97="",0,SUMPRODUCT(((($C$5:$C$64=$A97)+($D$5:$D$64=$A97)+($E$5:$E$64=$A97)+($F$5:$F$64=$A97))&gt;0)*HM$5:HM$64))</f>
        <v>0</v>
      </c>
      <c r="HN97" s="21" t="n">
        <f aca="false">IF($A97="",0,SUMPRODUCT(((($C$5:$C$64=$A97)+($D$5:$D$64=$A97)+($E$5:$E$64=$A97)+($F$5:$F$64=$A97))&gt;0)*HN$5:HN$64))</f>
        <v>0</v>
      </c>
      <c r="HO97" s="21" t="n">
        <f aca="false">IF($A97="",0,SUMPRODUCT(((($C$5:$C$64=$A97)+($D$5:$D$64=$A97)+($E$5:$E$64=$A97)+($F$5:$F$64=$A97))&gt;0)*HO$5:HO$64))</f>
        <v>0</v>
      </c>
      <c r="HP97" s="21" t="n">
        <f aca="false">IF($A97="",0,SUMPRODUCT(((($C$5:$C$64=$A97)+($D$5:$D$64=$A97)+($E$5:$E$64=$A97)+($F$5:$F$64=$A97))&gt;0)*HP$5:HP$64))</f>
        <v>0</v>
      </c>
      <c r="HQ97" s="21" t="n">
        <f aca="false">IF($A97="",0,SUMPRODUCT(((($C$5:$C$64=$A97)+($D$5:$D$64=$A97)+($E$5:$E$64=$A97)+($F$5:$F$64=$A97))&gt;0)*HQ$5:HQ$64))</f>
        <v>0</v>
      </c>
      <c r="HR97" s="21" t="n">
        <f aca="false">IF($A97="",0,SUMPRODUCT(((($C$5:$C$64=$A97)+($D$5:$D$64=$A97)+($E$5:$E$64=$A97)+($F$5:$F$64=$A97))&gt;0)*HR$5:HR$64))</f>
        <v>0</v>
      </c>
      <c r="HS97" s="21" t="n">
        <f aca="false">IF($A97="",0,SUMPRODUCT(((($C$5:$C$64=$A97)+($D$5:$D$64=$A97)+($E$5:$E$64=$A97)+($F$5:$F$64=$A97))&gt;0)*HS$5:HS$64))</f>
        <v>0</v>
      </c>
      <c r="HT97" s="21" t="n">
        <f aca="false">IF($A97="",0,SUMPRODUCT(((($C$5:$C$64=$A97)+($D$5:$D$64=$A97)+($E$5:$E$64=$A97)+($F$5:$F$64=$A97))&gt;0)*HT$5:HT$64))</f>
        <v>0</v>
      </c>
      <c r="HU97" s="21" t="n">
        <f aca="false">IF($A97="",0,SUMPRODUCT(((($C$5:$C$64=$A97)+($D$5:$D$64=$A97)+($E$5:$E$64=$A97)+($F$5:$F$64=$A97))&gt;0)*HU$5:HU$64))</f>
        <v>0</v>
      </c>
      <c r="HV97" s="21" t="n">
        <f aca="false">IF($A97="",0,SUMPRODUCT(((($C$5:$C$64=$A97)+($D$5:$D$64=$A97)+($E$5:$E$64=$A97)+($F$5:$F$64=$A97))&gt;0)*HV$5:HV$64))</f>
        <v>0</v>
      </c>
      <c r="HW97" s="21" t="n">
        <f aca="false">IF($A97="",0,SUMPRODUCT(((($C$5:$C$64=$A97)+($D$5:$D$64=$A97)+($E$5:$E$64=$A97)+($F$5:$F$64=$A97))&gt;0)*HW$5:HW$64))</f>
        <v>0</v>
      </c>
      <c r="HX97" s="21" t="n">
        <f aca="false">IF($A97="",0,SUMPRODUCT(((($C$5:$C$64=$A97)+($D$5:$D$64=$A97)+($E$5:$E$64=$A97)+($F$5:$F$64=$A97))&gt;0)*HX$5:HX$64))</f>
        <v>0</v>
      </c>
      <c r="HY97" s="21" t="n">
        <f aca="false">IF($A97="",0,SUMPRODUCT(((($C$5:$C$64=$A97)+($D$5:$D$64=$A97)+($E$5:$E$64=$A97)+($F$5:$F$64=$A97))&gt;0)*HY$5:HY$64))</f>
        <v>0</v>
      </c>
      <c r="HZ97" s="21" t="n">
        <f aca="false">IF($A97="",0,SUMPRODUCT(((($C$5:$C$64=$A97)+($D$5:$D$64=$A97)+($E$5:$E$64=$A97)+($F$5:$F$64=$A97))&gt;0)*HZ$5:HZ$64))</f>
        <v>0</v>
      </c>
      <c r="IA97" s="21" t="n">
        <f aca="false">IF($A97="",0,SUMPRODUCT(((($C$5:$C$64=$A97)+($D$5:$D$64=$A97)+($E$5:$E$64=$A97)+($F$5:$F$64=$A97))&gt;0)*IA$5:IA$64))</f>
        <v>0</v>
      </c>
      <c r="IB97" s="21" t="n">
        <f aca="false">IF($A97="",0,SUMPRODUCT(((($C$5:$C$64=$A97)+($D$5:$D$64=$A97)+($E$5:$E$64=$A97)+($F$5:$F$64=$A97))&gt;0)*IB$5:IB$64))</f>
        <v>0</v>
      </c>
      <c r="IC97" s="21" t="n">
        <f aca="false">IF($A97="",0,SUMPRODUCT(((($C$5:$C$64=$A97)+($D$5:$D$64=$A97)+($E$5:$E$64=$A97)+($F$5:$F$64=$A97))&gt;0)*IC$5:IC$64))</f>
        <v>0</v>
      </c>
      <c r="ID97" s="21" t="n">
        <f aca="false">IF($A97="",0,SUMPRODUCT(((($C$5:$C$64=$A97)+($D$5:$D$64=$A97)+($E$5:$E$64=$A97)+($F$5:$F$64=$A97))&gt;0)*ID$5:ID$64))</f>
        <v>0</v>
      </c>
      <c r="IE97" s="21" t="n">
        <f aca="false">IF($A97="",0,SUMPRODUCT(((($C$5:$C$64=$A97)+($D$5:$D$64=$A97)+($E$5:$E$64=$A97)+($F$5:$F$64=$A97))&gt;0)*IE$5:IE$64))</f>
        <v>0</v>
      </c>
      <c r="IF97" s="21" t="n">
        <f aca="false">IF($A97="",0,SUMPRODUCT(((($C$5:$C$64=$A97)+($D$5:$D$64=$A97)+($E$5:$E$64=$A97)+($F$5:$F$64=$A97))&gt;0)*IF$5:IF$64))</f>
        <v>0</v>
      </c>
      <c r="IG97" s="21" t="n">
        <f aca="false">IF($A97="",0,SUMPRODUCT(((($C$5:$C$64=$A97)+($D$5:$D$64=$A97)+($E$5:$E$64=$A97)+($F$5:$F$64=$A97))&gt;0)*IG$5:IG$64))</f>
        <v>0</v>
      </c>
      <c r="IH97" s="21" t="n">
        <f aca="false">IF($A97="",0,SUMPRODUCT(((($C$5:$C$64=$A97)+($D$5:$D$64=$A97)+($E$5:$E$64=$A97)+($F$5:$F$64=$A97))&gt;0)*IH$5:IH$64))</f>
        <v>0</v>
      </c>
      <c r="II97" s="21" t="n">
        <f aca="false">IF($A97="",0,SUMPRODUCT(((($C$5:$C$64=$A97)+($D$5:$D$64=$A97)+($E$5:$E$64=$A97)+($F$5:$F$64=$A97))&gt;0)*II$5:II$64))</f>
        <v>0</v>
      </c>
      <c r="IJ97" s="21" t="n">
        <f aca="false">IF($A97="",0,SUMPRODUCT(((($C$5:$C$64=$A97)+($D$5:$D$64=$A97)+($E$5:$E$64=$A97)+($F$5:$F$64=$A97))&gt;0)*IJ$5:IJ$64))</f>
        <v>0</v>
      </c>
      <c r="IK97" s="21" t="n">
        <f aca="false">IF($A97="",0,SUMPRODUCT(((($C$5:$C$64=$A97)+($D$5:$D$64=$A97)+($E$5:$E$64=$A97)+($F$5:$F$64=$A97))&gt;0)*IK$5:IK$64))</f>
        <v>0</v>
      </c>
      <c r="IL97" s="21" t="n">
        <f aca="false">IF($A97="",0,SUMPRODUCT(((($C$5:$C$64=$A97)+($D$5:$D$64=$A97)+($E$5:$E$64=$A97)+($F$5:$F$64=$A97))&gt;0)*IL$5:IL$64))</f>
        <v>0</v>
      </c>
      <c r="IM97" s="21" t="n">
        <f aca="false">IF($A97="",0,SUMPRODUCT(((($C$5:$C$64=$A97)+($D$5:$D$64=$A97)+($E$5:$E$64=$A97)+($F$5:$F$64=$A97))&gt;0)*IM$5:IM$64))</f>
        <v>0</v>
      </c>
      <c r="IN97" s="21" t="n">
        <f aca="false">IF($A97="",0,SUMPRODUCT(((($C$5:$C$64=$A97)+($D$5:$D$64=$A97)+($E$5:$E$64=$A97)+($F$5:$F$64=$A97))&gt;0)*IN$5:IN$64))</f>
        <v>0</v>
      </c>
      <c r="IO97" s="21" t="n">
        <f aca="false">IF($A97="",0,SUMPRODUCT(((($C$5:$C$64=$A97)+($D$5:$D$64=$A97)+($E$5:$E$64=$A97)+($F$5:$F$64=$A97))&gt;0)*IO$5:IO$64))</f>
        <v>0</v>
      </c>
      <c r="IP97" s="21" t="n">
        <f aca="false">IF($A97="",0,SUMPRODUCT(((($C$5:$C$64=$A97)+($D$5:$D$64=$A97)+($E$5:$E$64=$A97)+($F$5:$F$64=$A97))&gt;0)*IP$5:IP$64))</f>
        <v>0</v>
      </c>
      <c r="IQ97" s="21" t="n">
        <f aca="false">IF($A97="",0,SUMPRODUCT(((($C$5:$C$64=$A97)+($D$5:$D$64=$A97)+($E$5:$E$64=$A97)+($F$5:$F$64=$A97))&gt;0)*IQ$5:IQ$64))</f>
        <v>0</v>
      </c>
      <c r="IR97" s="21" t="n">
        <f aca="false">IF($A97="",0,SUMPRODUCT(((($C$5:$C$64=$A97)+($D$5:$D$64=$A97)+($E$5:$E$64=$A97)+($F$5:$F$64=$A97))&gt;0)*IR$5:IR$64))</f>
        <v>0</v>
      </c>
      <c r="IS97" s="21" t="n">
        <f aca="false">IF($A97="",0,SUMPRODUCT(((($C$5:$C$64=$A97)+($D$5:$D$64=$A97)+($E$5:$E$64=$A97)+($F$5:$F$64=$A97))&gt;0)*IS$5:IS$64))</f>
        <v>0</v>
      </c>
      <c r="IT97" s="21" t="n">
        <f aca="false">IF($A97="",0,SUMPRODUCT(((($C$5:$C$64=$A97)+($D$5:$D$64=$A97)+($E$5:$E$64=$A97)+($F$5:$F$64=$A97))&gt;0)*IT$5:IT$64))</f>
        <v>0</v>
      </c>
      <c r="IU97" s="21" t="n">
        <f aca="false">IF($A97="",0,SUMPRODUCT(((($C$5:$C$64=$A97)+($D$5:$D$64=$A97)+($E$5:$E$64=$A97)+($F$5:$F$64=$A97))&gt;0)*IU$5:IU$64))</f>
        <v>0</v>
      </c>
      <c r="IV97" s="21" t="n">
        <f aca="false">IF($A97="",0,SUMPRODUCT(((($C$5:$C$64=$A97)+($D$5:$D$64=$A97)+($E$5:$E$64=$A97)+($F$5:$F$64=$A97))&gt;0)*IV$5:IV$64))</f>
        <v>0</v>
      </c>
      <c r="IW97" s="21" t="n">
        <f aca="false">IF($A97="",0,SUMPRODUCT(((($C$5:$C$64=$A97)+($D$5:$D$64=$A97)+($E$5:$E$64=$A97)+($F$5:$F$64=$A97))&gt;0)*IW$5:IW$64))</f>
        <v>0</v>
      </c>
      <c r="IX97" s="21" t="n">
        <f aca="false">IF($A97="",0,SUMPRODUCT(((($C$5:$C$64=$A97)+($D$5:$D$64=$A97)+($E$5:$E$64=$A97)+($F$5:$F$64=$A97))&gt;0)*IX$5:IX$64))</f>
        <v>0</v>
      </c>
      <c r="IY97" s="21" t="n">
        <f aca="false">IF($A97="",0,SUMPRODUCT(((($C$5:$C$64=$A97)+($D$5:$D$64=$A97)+($E$5:$E$64=$A97)+($F$5:$F$64=$A97))&gt;0)*IY$5:IY$64))</f>
        <v>0</v>
      </c>
      <c r="IZ97" s="21" t="n">
        <f aca="false">IF($A97="",0,SUMPRODUCT(((($C$5:$C$64=$A97)+($D$5:$D$64=$A97)+($E$5:$E$64=$A97)+($F$5:$F$64=$A97))&gt;0)*IZ$5:IZ$64))</f>
        <v>0</v>
      </c>
      <c r="JA97" s="21" t="n">
        <f aca="false">IF($A97="",0,SUMPRODUCT(((($C$5:$C$64=$A97)+($D$5:$D$64=$A97)+($E$5:$E$64=$A97)+($F$5:$F$64=$A97))&gt;0)*JA$5:JA$64))</f>
        <v>0</v>
      </c>
      <c r="JB97" s="21" t="n">
        <f aca="false">IF($A97="",0,SUMPRODUCT(((($C$5:$C$64=$A97)+($D$5:$D$64=$A97)+($E$5:$E$64=$A97)+($F$5:$F$64=$A97))&gt;0)*JB$5:JB$64))</f>
        <v>0</v>
      </c>
      <c r="JC97" s="21" t="n">
        <f aca="false">IF($A97="",0,SUMPRODUCT(((($C$5:$C$64=$A97)+($D$5:$D$64=$A97)+($E$5:$E$64=$A97)+($F$5:$F$64=$A97))&gt;0)*JC$5:JC$64))</f>
        <v>0</v>
      </c>
      <c r="JD97" s="21" t="n">
        <f aca="false">IF($A97="",0,SUMPRODUCT(((($C$5:$C$64=$A97)+($D$5:$D$64=$A97)+($E$5:$E$64=$A97)+($F$5:$F$64=$A97))&gt;0)*JD$5:JD$64))</f>
        <v>0</v>
      </c>
      <c r="JE97" s="21" t="n">
        <f aca="false">IF($A97="",0,SUMPRODUCT(((($C$5:$C$64=$A97)+($D$5:$D$64=$A97)+($E$5:$E$64=$A97)+($F$5:$F$64=$A97))&gt;0)*JE$5:JE$64))</f>
        <v>0</v>
      </c>
      <c r="JF97" s="21" t="n">
        <f aca="false">IF($A97="",0,SUMPRODUCT(((($C$5:$C$64=$A97)+($D$5:$D$64=$A97)+($E$5:$E$64=$A97)+($F$5:$F$64=$A97))&gt;0)*JF$5:JF$64))</f>
        <v>0</v>
      </c>
      <c r="JG97" s="21" t="n">
        <f aca="false">IF($A97="",0,SUMPRODUCT(((($C$5:$C$64=$A97)+($D$5:$D$64=$A97)+($E$5:$E$64=$A97)+($F$5:$F$64=$A97))&gt;0)*JG$5:JG$64))</f>
        <v>0</v>
      </c>
      <c r="JH97" s="21" t="n">
        <f aca="false">IF($A97="",0,SUMPRODUCT(((($C$5:$C$64=$A97)+($D$5:$D$64=$A97)+($E$5:$E$64=$A97)+($F$5:$F$64=$A97))&gt;0)*JH$5:JH$64))</f>
        <v>0</v>
      </c>
      <c r="JI97" s="21" t="n">
        <f aca="false">IF($A97="",0,SUMPRODUCT(((($C$5:$C$64=$A97)+($D$5:$D$64=$A97)+($E$5:$E$64=$A97)+($F$5:$F$64=$A97))&gt;0)*JI$5:JI$64))</f>
        <v>0</v>
      </c>
      <c r="JJ97" s="21" t="n">
        <f aca="false">IF($A97="",0,SUMPRODUCT(((($C$5:$C$64=$A97)+($D$5:$D$64=$A97)+($E$5:$E$64=$A97)+($F$5:$F$64=$A97))&gt;0)*JJ$5:JJ$64))</f>
        <v>0</v>
      </c>
      <c r="JK97" s="21" t="n">
        <f aca="false">IF($A97="",0,SUMPRODUCT(((($C$5:$C$64=$A97)+($D$5:$D$64=$A97)+($E$5:$E$64=$A97)+($F$5:$F$64=$A97))&gt;0)*JK$5:JK$64))</f>
        <v>0</v>
      </c>
      <c r="JL97" s="21" t="n">
        <f aca="false">IF($A97="",0,SUMPRODUCT(((($C$5:$C$64=$A97)+($D$5:$D$64=$A97)+($E$5:$E$64=$A97)+($F$5:$F$64=$A97))&gt;0)*JL$5:JL$64))</f>
        <v>0</v>
      </c>
      <c r="JM97" s="21" t="n">
        <f aca="false">IF($A97="",0,SUMPRODUCT(((($C$5:$C$64=$A97)+($D$5:$D$64=$A97)+($E$5:$E$64=$A97)+($F$5:$F$64=$A97))&gt;0)*JM$5:JM$64))</f>
        <v>0</v>
      </c>
      <c r="JN97" s="21" t="n">
        <f aca="false">IF($A97="",0,SUMPRODUCT(((($C$5:$C$64=$A97)+($D$5:$D$64=$A97)+($E$5:$E$64=$A97)+($F$5:$F$64=$A97))&gt;0)*JN$5:JN$64))</f>
        <v>0</v>
      </c>
      <c r="JO97" s="21" t="n">
        <f aca="false">IF($A97="",0,SUMPRODUCT(((($C$5:$C$64=$A97)+($D$5:$D$64=$A97)+($E$5:$E$64=$A97)+($F$5:$F$64=$A97))&gt;0)*JO$5:JO$64))</f>
        <v>0</v>
      </c>
      <c r="JP97" s="21" t="n">
        <f aca="false">IF($A97="",0,SUMPRODUCT(((($C$5:$C$64=$A97)+($D$5:$D$64=$A97)+($E$5:$E$64=$A97)+($F$5:$F$64=$A97))&gt;0)*JP$5:JP$64))</f>
        <v>0</v>
      </c>
      <c r="JQ97" s="21" t="n">
        <f aca="false">IF($A97="",0,SUMPRODUCT(((($C$5:$C$64=$A97)+($D$5:$D$64=$A97)+($E$5:$E$64=$A97)+($F$5:$F$64=$A97))&gt;0)*JQ$5:JQ$64))</f>
        <v>0</v>
      </c>
      <c r="JR97" s="21" t="n">
        <f aca="false">IF($A97="",0,SUMPRODUCT(((($C$5:$C$64=$A97)+($D$5:$D$64=$A97)+($E$5:$E$64=$A97)+($F$5:$F$64=$A97))&gt;0)*JR$5:JR$64))</f>
        <v>0</v>
      </c>
      <c r="JS97" s="21" t="n">
        <f aca="false">IF($A97="",0,SUMPRODUCT(((($C$5:$C$64=$A97)+($D$5:$D$64=$A97)+($E$5:$E$64=$A97)+($F$5:$F$64=$A97))&gt;0)*JS$5:JS$64))</f>
        <v>0</v>
      </c>
      <c r="JT97" s="21" t="n">
        <f aca="false">IF($A97="",0,SUMPRODUCT(((($C$5:$C$64=$A97)+($D$5:$D$64=$A97)+($E$5:$E$64=$A97)+($F$5:$F$64=$A97))&gt;0)*JT$5:JT$64))</f>
        <v>0</v>
      </c>
      <c r="JU97" s="21" t="n">
        <f aca="false">IF($A97="",0,SUMPRODUCT(((($C$5:$C$64=$A97)+($D$5:$D$64=$A97)+($E$5:$E$64=$A97)+($F$5:$F$64=$A97))&gt;0)*JU$5:JU$64))</f>
        <v>0</v>
      </c>
      <c r="JV97" s="21" t="n">
        <f aca="false">IF($A97="",0,SUMPRODUCT(((($C$5:$C$64=$A97)+($D$5:$D$64=$A97)+($E$5:$E$64=$A97)+($F$5:$F$64=$A97))&gt;0)*JV$5:JV$64))</f>
        <v>0</v>
      </c>
      <c r="JW97" s="21" t="n">
        <f aca="false">IF($A97="",0,SUMPRODUCT(((($C$5:$C$64=$A97)+($D$5:$D$64=$A97)+($E$5:$E$64=$A97)+($F$5:$F$64=$A97))&gt;0)*JW$5:JW$64))</f>
        <v>0</v>
      </c>
      <c r="JX97" s="21" t="n">
        <f aca="false">IF($A97="",0,SUMPRODUCT(((($C$5:$C$64=$A97)+($D$5:$D$64=$A97)+($E$5:$E$64=$A97)+($F$5:$F$64=$A97))&gt;0)*JX$5:JX$64))</f>
        <v>0</v>
      </c>
      <c r="JY97" s="21" t="n">
        <f aca="false">IF($A97="",0,SUMPRODUCT(((($C$5:$C$64=$A97)+($D$5:$D$64=$A97)+($E$5:$E$64=$A97)+($F$5:$F$64=$A97))&gt;0)*JY$5:JY$64))</f>
        <v>0</v>
      </c>
      <c r="JZ97" s="21" t="n">
        <f aca="false">IF($A97="",0,SUMPRODUCT(((($C$5:$C$64=$A97)+($D$5:$D$64=$A97)+($E$5:$E$64=$A97)+($F$5:$F$64=$A97))&gt;0)*JZ$5:JZ$64))</f>
        <v>0</v>
      </c>
      <c r="KA97" s="21" t="n">
        <f aca="false">IF($A97="",0,SUMPRODUCT(((($C$5:$C$64=$A97)+($D$5:$D$64=$A97)+($E$5:$E$64=$A97)+($F$5:$F$64=$A97))&gt;0)*KA$5:KA$64))</f>
        <v>0</v>
      </c>
      <c r="KB97" s="21" t="n">
        <f aca="false">IF($A97="",0,SUMPRODUCT(((($C$5:$C$64=$A97)+($D$5:$D$64=$A97)+($E$5:$E$64=$A97)+($F$5:$F$64=$A97))&gt;0)*KB$5:KB$64))</f>
        <v>0</v>
      </c>
      <c r="KC97" s="21" t="n">
        <f aca="false">IF($A97="",0,SUMPRODUCT(((($C$5:$C$64=$A97)+($D$5:$D$64=$A97)+($E$5:$E$64=$A97)+($F$5:$F$64=$A97))&gt;0)*KC$5:KC$64))</f>
        <v>0</v>
      </c>
      <c r="KD97" s="21" t="n">
        <f aca="false">IF($A97="",0,SUMPRODUCT(((($C$5:$C$64=$A97)+($D$5:$D$64=$A97)+($E$5:$E$64=$A97)+($F$5:$F$64=$A97))&gt;0)*KD$5:KD$64))</f>
        <v>0</v>
      </c>
      <c r="KE97" s="21" t="n">
        <f aca="false">IF($A97="",0,SUMPRODUCT(((($C$5:$C$64=$A97)+($D$5:$D$64=$A97)+($E$5:$E$64=$A97)+($F$5:$F$64=$A97))&gt;0)*KE$5:KE$64))</f>
        <v>0</v>
      </c>
      <c r="KF97" s="21" t="n">
        <f aca="false">IF($A97="",0,SUMPRODUCT(((($C$5:$C$64=$A97)+($D$5:$D$64=$A97)+($E$5:$E$64=$A97)+($F$5:$F$64=$A97))&gt;0)*KF$5:KF$64))</f>
        <v>0</v>
      </c>
      <c r="KG97" s="21" t="n">
        <f aca="false">IF($A97="",0,SUMPRODUCT(((($C$5:$C$64=$A97)+($D$5:$D$64=$A97)+($E$5:$E$64=$A97)+($F$5:$F$64=$A97))&gt;0)*KG$5:KG$64))</f>
        <v>0</v>
      </c>
      <c r="KH97" s="21" t="n">
        <f aca="false">IF($A97="",0,SUMPRODUCT(((($C$5:$C$64=$A97)+($D$5:$D$64=$A97)+($E$5:$E$64=$A97)+($F$5:$F$64=$A97))&gt;0)*KH$5:KH$64))</f>
        <v>0</v>
      </c>
      <c r="KI97" s="21" t="n">
        <f aca="false">IF($A97="",0,SUMPRODUCT(((($C$5:$C$64=$A97)+($D$5:$D$64=$A97)+($E$5:$E$64=$A97)+($F$5:$F$64=$A97))&gt;0)*KI$5:KI$64))</f>
        <v>0</v>
      </c>
      <c r="KJ97" s="21" t="n">
        <f aca="false">IF($A97="",0,SUMPRODUCT(((($C$5:$C$64=$A97)+($D$5:$D$64=$A97)+($E$5:$E$64=$A97)+($F$5:$F$64=$A97))&gt;0)*KJ$5:KJ$64))</f>
        <v>0</v>
      </c>
      <c r="KK97" s="21" t="n">
        <f aca="false">IF($A97="",0,SUMPRODUCT(((($C$5:$C$64=$A97)+($D$5:$D$64=$A97)+($E$5:$E$64=$A97)+($F$5:$F$64=$A97))&gt;0)*KK$5:KK$64))</f>
        <v>0</v>
      </c>
      <c r="KL97" s="21" t="n">
        <f aca="false">IF($A97="",0,SUMPRODUCT(((($C$5:$C$64=$A97)+($D$5:$D$64=$A97)+($E$5:$E$64=$A97)+($F$5:$F$64=$A97))&gt;0)*KL$5:KL$64))</f>
        <v>0</v>
      </c>
      <c r="KM97" s="21" t="n">
        <f aca="false">IF($A97="",0,SUMPRODUCT(((($C$5:$C$64=$A97)+($D$5:$D$64=$A97)+($E$5:$E$64=$A97)+($F$5:$F$64=$A97))&gt;0)*KM$5:KM$64))</f>
        <v>0</v>
      </c>
      <c r="KN97" s="21" t="n">
        <f aca="false">IF($A97="",0,SUMPRODUCT(((($C$5:$C$64=$A97)+($D$5:$D$64=$A97)+($E$5:$E$64=$A97)+($F$5:$F$64=$A97))&gt;0)*KN$5:KN$64))</f>
        <v>0</v>
      </c>
      <c r="KO97" s="21" t="n">
        <f aca="false">IF($A97="",0,SUMPRODUCT(((($C$5:$C$64=$A97)+($D$5:$D$64=$A97)+($E$5:$E$64=$A97)+($F$5:$F$64=$A97))&gt;0)*KO$5:KO$64))</f>
        <v>0</v>
      </c>
      <c r="KP97" s="21" t="n">
        <f aca="false">IF($A97="",0,SUMPRODUCT(((($C$5:$C$64=$A97)+($D$5:$D$64=$A97)+($E$5:$E$64=$A97)+($F$5:$F$64=$A97))&gt;0)*KP$5:KP$64))</f>
        <v>0</v>
      </c>
      <c r="KQ97" s="21" t="n">
        <f aca="false">IF($A97="",0,SUMPRODUCT(((($C$5:$C$64=$A97)+($D$5:$D$64=$A97)+($E$5:$E$64=$A97)+($F$5:$F$64=$A97))&gt;0)*KQ$5:KQ$64))</f>
        <v>0</v>
      </c>
      <c r="KR97" s="21" t="n">
        <f aca="false">IF($A97="",0,SUMPRODUCT(((($C$5:$C$64=$A97)+($D$5:$D$64=$A97)+($E$5:$E$64=$A97)+($F$5:$F$64=$A97))&gt;0)*KR$5:KR$64))</f>
        <v>0</v>
      </c>
      <c r="KS97" s="21" t="n">
        <f aca="false">IF($A97="",0,SUMPRODUCT(((($C$5:$C$64=$A97)+($D$5:$D$64=$A97)+($E$5:$E$64=$A97)+($F$5:$F$64=$A97))&gt;0)*KS$5:KS$64))</f>
        <v>0</v>
      </c>
      <c r="KT97" s="21" t="n">
        <f aca="false">IF($A97="",0,SUMPRODUCT(((($C$5:$C$64=$A97)+($D$5:$D$64=$A97)+($E$5:$E$64=$A97)+($F$5:$F$64=$A97))&gt;0)*KT$5:KT$64))</f>
        <v>0</v>
      </c>
      <c r="KU97" s="21" t="n">
        <f aca="false">IF($A97="",0,SUMPRODUCT(((($C$5:$C$64=$A97)+($D$5:$D$64=$A97)+($E$5:$E$64=$A97)+($F$5:$F$64=$A97))&gt;0)*KU$5:KU$64))</f>
        <v>0</v>
      </c>
      <c r="KV97" s="21" t="n">
        <f aca="false">IF($A97="",0,SUMPRODUCT(((($C$5:$C$64=$A97)+($D$5:$D$64=$A97)+($E$5:$E$64=$A97)+($F$5:$F$64=$A97))&gt;0)*KV$5:KV$64))</f>
        <v>0</v>
      </c>
      <c r="KW97" s="21" t="n">
        <f aca="false">IF($A97="",0,SUMPRODUCT(((($C$5:$C$64=$A97)+($D$5:$D$64=$A97)+($E$5:$E$64=$A97)+($F$5:$F$64=$A97))&gt;0)*KW$5:KW$64))</f>
        <v>0</v>
      </c>
      <c r="KX97" s="21" t="n">
        <f aca="false">IF($A97="",0,SUMPRODUCT(((($C$5:$C$64=$A97)+($D$5:$D$64=$A97)+($E$5:$E$64=$A97)+($F$5:$F$64=$A97))&gt;0)*KX$5:KX$64))</f>
        <v>0</v>
      </c>
      <c r="KY97" s="21" t="n">
        <f aca="false">IF($A97="",0,SUMPRODUCT(((($C$5:$C$64=$A97)+($D$5:$D$64=$A97)+($E$5:$E$64=$A97)+($F$5:$F$64=$A97))&gt;0)*KY$5:KY$64))</f>
        <v>0</v>
      </c>
      <c r="KZ97" s="21" t="n">
        <f aca="false">IF($A97="",0,SUMPRODUCT(((($C$5:$C$64=$A97)+($D$5:$D$64=$A97)+($E$5:$E$64=$A97)+($F$5:$F$64=$A97))&gt;0)*KZ$5:KZ$64))</f>
        <v>0</v>
      </c>
      <c r="LA97" s="21" t="n">
        <f aca="false">IF($A97="",0,SUMPRODUCT(((($C$5:$C$64=$A97)+($D$5:$D$64=$A97)+($E$5:$E$64=$A97)+($F$5:$F$64=$A97))&gt;0)*LA$5:LA$64))</f>
        <v>0</v>
      </c>
      <c r="LB97" s="21" t="n">
        <f aca="false">IF($A97="",0,SUMPRODUCT(((($C$5:$C$64=$A97)+($D$5:$D$64=$A97)+($E$5:$E$64=$A97)+($F$5:$F$64=$A97))&gt;0)*LB$5:LB$64))</f>
        <v>0</v>
      </c>
      <c r="LC97" s="21" t="n">
        <f aca="false">IF($A97="",0,SUMPRODUCT(((($C$5:$C$64=$A97)+($D$5:$D$64=$A97)+($E$5:$E$64=$A97)+($F$5:$F$64=$A97))&gt;0)*LC$5:LC$64))</f>
        <v>0</v>
      </c>
      <c r="LD97" s="21" t="n">
        <f aca="false">IF($A97="",0,SUMPRODUCT(((($C$5:$C$64=$A97)+($D$5:$D$64=$A97)+($E$5:$E$64=$A97)+($F$5:$F$64=$A97))&gt;0)*LD$5:LD$64))</f>
        <v>0</v>
      </c>
      <c r="LE97" s="21" t="n">
        <f aca="false">IF($A97="",0,SUMPRODUCT(((($C$5:$C$64=$A97)+($D$5:$D$64=$A97)+($E$5:$E$64=$A97)+($F$5:$F$64=$A97))&gt;0)*LE$5:LE$64))</f>
        <v>0</v>
      </c>
      <c r="LF97" s="21" t="n">
        <f aca="false">IF($A97="",0,SUMPRODUCT(((($C$5:$C$64=$A97)+($D$5:$D$64=$A97)+($E$5:$E$64=$A97)+($F$5:$F$64=$A97))&gt;0)*LF$5:LF$64))</f>
        <v>0</v>
      </c>
      <c r="LG97" s="21" t="n">
        <f aca="false">IF($A97="",0,SUMPRODUCT(((($C$5:$C$64=$A97)+($D$5:$D$64=$A97)+($E$5:$E$64=$A97)+($F$5:$F$64=$A97))&gt;0)*LG$5:LG$64))</f>
        <v>0</v>
      </c>
      <c r="LH97" s="21" t="n">
        <f aca="false">IF($A97="",0,SUMPRODUCT(((($C$5:$C$64=$A97)+($D$5:$D$64=$A97)+($E$5:$E$64=$A97)+($F$5:$F$64=$A97))&gt;0)*LH$5:LH$64))</f>
        <v>0</v>
      </c>
      <c r="LI97" s="21" t="n">
        <f aca="false">IF($A97="",0,SUMPRODUCT(((($C$5:$C$64=$A97)+($D$5:$D$64=$A97)+($E$5:$E$64=$A97)+($F$5:$F$64=$A97))&gt;0)*LI$5:LI$64))</f>
        <v>0</v>
      </c>
      <c r="LJ97" s="21" t="n">
        <f aca="false">IF($A97="",0,SUMPRODUCT(((($C$5:$C$64=$A97)+($D$5:$D$64=$A97)+($E$5:$E$64=$A97)+($F$5:$F$64=$A97))&gt;0)*LJ$5:LJ$64))</f>
        <v>0</v>
      </c>
      <c r="LK97" s="21" t="n">
        <f aca="false">IF($A97="",0,SUMPRODUCT(((($C$5:$C$64=$A97)+($D$5:$D$64=$A97)+($E$5:$E$64=$A97)+($F$5:$F$64=$A97))&gt;0)*LK$5:LK$64))</f>
        <v>0</v>
      </c>
      <c r="LL97" s="21" t="n">
        <f aca="false">IF($A97="",0,SUMPRODUCT(((($C$5:$C$64=$A97)+($D$5:$D$64=$A97)+($E$5:$E$64=$A97)+($F$5:$F$64=$A97))&gt;0)*LL$5:LL$64))</f>
        <v>0</v>
      </c>
      <c r="LM97" s="21" t="n">
        <f aca="false">IF($A97="",0,SUMPRODUCT(((($C$5:$C$64=$A97)+($D$5:$D$64=$A97)+($E$5:$E$64=$A97)+($F$5:$F$64=$A97))&gt;0)*LM$5:LM$64))</f>
        <v>0</v>
      </c>
      <c r="LN97" s="21" t="n">
        <f aca="false">IF($A97="",0,SUMPRODUCT(((($C$5:$C$64=$A97)+($D$5:$D$64=$A97)+($E$5:$E$64=$A97)+($F$5:$F$64=$A97))&gt;0)*LN$5:LN$64))</f>
        <v>0</v>
      </c>
      <c r="LO97" s="21" t="n">
        <f aca="false">IF($A97="",0,SUMPRODUCT(((($C$5:$C$64=$A97)+($D$5:$D$64=$A97)+($E$5:$E$64=$A97)+($F$5:$F$64=$A97))&gt;0)*LO$5:LO$64))</f>
        <v>0</v>
      </c>
      <c r="LP97" s="21" t="n">
        <f aca="false">IF($A97="",0,SUMPRODUCT(((($C$5:$C$64=$A97)+($D$5:$D$64=$A97)+($E$5:$E$64=$A97)+($F$5:$F$64=$A97))&gt;0)*LP$5:LP$64))</f>
        <v>0</v>
      </c>
      <c r="LQ97" s="21" t="n">
        <f aca="false">IF($A97="",0,SUMPRODUCT(((($C$5:$C$64=$A97)+($D$5:$D$64=$A97)+($E$5:$E$64=$A97)+($F$5:$F$64=$A97))&gt;0)*LQ$5:LQ$64))</f>
        <v>0</v>
      </c>
      <c r="LR97" s="21" t="n">
        <f aca="false">IF($A97="",0,SUMPRODUCT(((($C$5:$C$64=$A97)+($D$5:$D$64=$A97)+($E$5:$E$64=$A97)+($F$5:$F$64=$A97))&gt;0)*LR$5:LR$64))</f>
        <v>0</v>
      </c>
      <c r="LS97" s="21" t="n">
        <f aca="false">IF($A97="",0,SUMPRODUCT(((($C$5:$C$64=$A97)+($D$5:$D$64=$A97)+($E$5:$E$64=$A97)+($F$5:$F$64=$A97))&gt;0)*LS$5:LS$64))</f>
        <v>0</v>
      </c>
      <c r="LT97" s="21" t="n">
        <f aca="false">IF($A97="",0,SUMPRODUCT(((($C$5:$C$64=$A97)+($D$5:$D$64=$A97)+($E$5:$E$64=$A97)+($F$5:$F$64=$A97))&gt;0)*LT$5:LT$64))</f>
        <v>0</v>
      </c>
      <c r="LU97" s="21" t="n">
        <f aca="false">IF($A97="",0,SUMPRODUCT(((($C$5:$C$64=$A97)+($D$5:$D$64=$A97)+($E$5:$E$64=$A97)+($F$5:$F$64=$A97))&gt;0)*LU$5:LU$64))</f>
        <v>0</v>
      </c>
      <c r="LV97" s="21" t="n">
        <f aca="false">IF($A97="",0,SUMPRODUCT(((($C$5:$C$64=$A97)+($D$5:$D$64=$A97)+($E$5:$E$64=$A97)+($F$5:$F$64=$A97))&gt;0)*LV$5:LV$64))</f>
        <v>0</v>
      </c>
      <c r="LW97" s="21" t="n">
        <f aca="false">IF($A97="",0,SUMPRODUCT(((($C$5:$C$64=$A97)+($D$5:$D$64=$A97)+($E$5:$E$64=$A97)+($F$5:$F$64=$A97))&gt;0)*LW$5:LW$64))</f>
        <v>0</v>
      </c>
      <c r="LX97" s="21" t="n">
        <f aca="false">IF($A97="",0,SUMPRODUCT(((($C$5:$C$64=$A97)+($D$5:$D$64=$A97)+($E$5:$E$64=$A97)+($F$5:$F$64=$A97))&gt;0)*LX$5:LX$64))</f>
        <v>0</v>
      </c>
      <c r="LY97" s="21" t="n">
        <f aca="false">IF($A97="",0,SUMPRODUCT(((($C$5:$C$64=$A97)+($D$5:$D$64=$A97)+($E$5:$E$64=$A97)+($F$5:$F$64=$A97))&gt;0)*LY$5:LY$64))</f>
        <v>0</v>
      </c>
      <c r="LZ97" s="21" t="n">
        <f aca="false">IF($A97="",0,SUMPRODUCT(((($C$5:$C$64=$A97)+($D$5:$D$64=$A97)+($E$5:$E$64=$A97)+($F$5:$F$64=$A97))&gt;0)*LZ$5:LZ$64))</f>
        <v>0</v>
      </c>
      <c r="MA97" s="21" t="n">
        <f aca="false">IF($A97="",0,SUMPRODUCT(((($C$5:$C$64=$A97)+($D$5:$D$64=$A97)+($E$5:$E$64=$A97)+($F$5:$F$64=$A97))&gt;0)*MA$5:MA$64))</f>
        <v>0</v>
      </c>
      <c r="MB97" s="21" t="n">
        <f aca="false">IF($A97="",0,SUMPRODUCT(((($C$5:$C$64=$A97)+($D$5:$D$64=$A97)+($E$5:$E$64=$A97)+($F$5:$F$64=$A97))&gt;0)*MB$5:MB$64))</f>
        <v>0</v>
      </c>
      <c r="MC97" s="21" t="n">
        <f aca="false">IF($A97="",0,SUMPRODUCT(((($C$5:$C$64=$A97)+($D$5:$D$64=$A97)+($E$5:$E$64=$A97)+($F$5:$F$64=$A97))&gt;0)*MC$5:MC$64))</f>
        <v>0</v>
      </c>
      <c r="MD97" s="21" t="n">
        <f aca="false">IF($A97="",0,SUMPRODUCT(((($C$5:$C$64=$A97)+($D$5:$D$64=$A97)+($E$5:$E$64=$A97)+($F$5:$F$64=$A97))&gt;0)*MD$5:MD$64))</f>
        <v>0</v>
      </c>
      <c r="ME97" s="21" t="n">
        <f aca="false">IF($A97="",0,SUMPRODUCT(((($C$5:$C$64=$A97)+($D$5:$D$64=$A97)+($E$5:$E$64=$A97)+($F$5:$F$64=$A97))&gt;0)*ME$5:ME$64))</f>
        <v>0</v>
      </c>
      <c r="MF97" s="21" t="n">
        <f aca="false">IF($A97="",0,SUMPRODUCT(((($C$5:$C$64=$A97)+($D$5:$D$64=$A97)+($E$5:$E$64=$A97)+($F$5:$F$64=$A97))&gt;0)*MF$5:MF$64))</f>
        <v>0</v>
      </c>
      <c r="MG97" s="21" t="n">
        <f aca="false">IF($A97="",0,SUMPRODUCT(((($C$5:$C$64=$A97)+($D$5:$D$64=$A97)+($E$5:$E$64=$A97)+($F$5:$F$64=$A97))&gt;0)*MG$5:MG$64))</f>
        <v>0</v>
      </c>
      <c r="MH97" s="21" t="n">
        <f aca="false">IF($A97="",0,SUMPRODUCT(((($C$5:$C$64=$A97)+($D$5:$D$64=$A97)+($E$5:$E$64=$A97)+($F$5:$F$64=$A97))&gt;0)*MH$5:MH$64))</f>
        <v>0</v>
      </c>
      <c r="MI97" s="21" t="n">
        <f aca="false">IF($A97="",0,SUMPRODUCT(((($C$5:$C$64=$A97)+($D$5:$D$64=$A97)+($E$5:$E$64=$A97)+($F$5:$F$64=$A97))&gt;0)*MI$5:MI$64))</f>
        <v>0</v>
      </c>
      <c r="MJ97" s="21" t="n">
        <f aca="false">IF($A97="",0,SUMPRODUCT(((($C$5:$C$64=$A97)+($D$5:$D$64=$A97)+($E$5:$E$64=$A97)+($F$5:$F$64=$A97))&gt;0)*MJ$5:MJ$64))</f>
        <v>0</v>
      </c>
      <c r="MK97" s="21" t="n">
        <f aca="false">IF($A97="",0,SUMPRODUCT(((($C$5:$C$64=$A97)+($D$5:$D$64=$A97)+($E$5:$E$64=$A97)+($F$5:$F$64=$A97))&gt;0)*MK$5:MK$64))</f>
        <v>0</v>
      </c>
      <c r="ML97" s="21" t="n">
        <f aca="false">IF($A97="",0,SUMPRODUCT(((($C$5:$C$64=$A97)+($D$5:$D$64=$A97)+($E$5:$E$64=$A97)+($F$5:$F$64=$A97))&gt;0)*ML$5:ML$64))</f>
        <v>0</v>
      </c>
      <c r="MM97" s="21" t="n">
        <f aca="false">IF($A97="",0,SUMPRODUCT(((($C$5:$C$64=$A97)+($D$5:$D$64=$A97)+($E$5:$E$64=$A97)+($F$5:$F$64=$A97))&gt;0)*MM$5:MM$64))</f>
        <v>0</v>
      </c>
      <c r="MN97" s="21" t="n">
        <f aca="false">IF($A97="",0,SUMPRODUCT(((($C$5:$C$64=$A97)+($D$5:$D$64=$A97)+($E$5:$E$64=$A97)+($F$5:$F$64=$A97))&gt;0)*MN$5:MN$64))</f>
        <v>0</v>
      </c>
      <c r="MO97" s="21" t="n">
        <f aca="false">IF($A97="",0,SUMPRODUCT(((($C$5:$C$64=$A97)+($D$5:$D$64=$A97)+($E$5:$E$64=$A97)+($F$5:$F$64=$A97))&gt;0)*MO$5:MO$64))</f>
        <v>0</v>
      </c>
      <c r="MP97" s="21" t="n">
        <f aca="false">IF($A97="",0,SUMPRODUCT(((($C$5:$C$64=$A97)+($D$5:$D$64=$A97)+($E$5:$E$64=$A97)+($F$5:$F$64=$A97))&gt;0)*MP$5:MP$64))</f>
        <v>0</v>
      </c>
      <c r="MQ97" s="21" t="n">
        <f aca="false">IF($A97="",0,SUMPRODUCT(((($C$5:$C$64=$A97)+($D$5:$D$64=$A97)+($E$5:$E$64=$A97)+($F$5:$F$64=$A97))&gt;0)*MQ$5:MQ$64))</f>
        <v>0</v>
      </c>
      <c r="MR97" s="21" t="n">
        <f aca="false">IF($A97="",0,SUMPRODUCT(((($C$5:$C$64=$A97)+($D$5:$D$64=$A97)+($E$5:$E$64=$A97)+($F$5:$F$64=$A97))&gt;0)*MR$5:MR$64))</f>
        <v>0</v>
      </c>
      <c r="MS97" s="21" t="n">
        <f aca="false">IF($A97="",0,SUMPRODUCT(((($C$5:$C$64=$A97)+($D$5:$D$64=$A97)+($E$5:$E$64=$A97)+($F$5:$F$64=$A97))&gt;0)*MS$5:MS$64))</f>
        <v>0</v>
      </c>
      <c r="MT97" s="21" t="n">
        <f aca="false">IF($A97="",0,SUMPRODUCT(((($C$5:$C$64=$A97)+($D$5:$D$64=$A97)+($E$5:$E$64=$A97)+($F$5:$F$64=$A97))&gt;0)*MT$5:MT$64))</f>
        <v>0</v>
      </c>
      <c r="MU97" s="21" t="n">
        <f aca="false">IF($A97="",0,SUMPRODUCT(((($C$5:$C$64=$A97)+($D$5:$D$64=$A97)+($E$5:$E$64=$A97)+($F$5:$F$64=$A97))&gt;0)*MU$5:MU$64))</f>
        <v>0</v>
      </c>
      <c r="MV97" s="21" t="n">
        <f aca="false">IF($A97="",0,SUMPRODUCT(((($C$5:$C$64=$A97)+($D$5:$D$64=$A97)+($E$5:$E$64=$A97)+($F$5:$F$64=$A97))&gt;0)*MV$5:MV$64))</f>
        <v>0</v>
      </c>
      <c r="MW97" s="21" t="n">
        <f aca="false">IF($A97="",0,SUMPRODUCT(((($C$5:$C$64=$A97)+($D$5:$D$64=$A97)+($E$5:$E$64=$A97)+($F$5:$F$64=$A97))&gt;0)*MW$5:MW$64))</f>
        <v>0</v>
      </c>
      <c r="MX97" s="21" t="n">
        <f aca="false">IF($A97="",0,SUMPRODUCT(((($C$5:$C$64=$A97)+($D$5:$D$64=$A97)+($E$5:$E$64=$A97)+($F$5:$F$64=$A97))&gt;0)*MX$5:MX$64))</f>
        <v>0</v>
      </c>
      <c r="MY97" s="21" t="n">
        <f aca="false">IF($A97="",0,SUMPRODUCT(((($C$5:$C$64=$A97)+($D$5:$D$64=$A97)+($E$5:$E$64=$A97)+($F$5:$F$64=$A97))&gt;0)*MY$5:MY$64))</f>
        <v>0</v>
      </c>
      <c r="MZ97" s="21" t="n">
        <f aca="false">IF($A97="",0,SUMPRODUCT(((($C$5:$C$64=$A97)+($D$5:$D$64=$A97)+($E$5:$E$64=$A97)+($F$5:$F$64=$A97))&gt;0)*MZ$5:MZ$64))</f>
        <v>0</v>
      </c>
      <c r="NA97" s="21" t="n">
        <f aca="false">IF($A97="",0,SUMPRODUCT(((($C$5:$C$64=$A97)+($D$5:$D$64=$A97)+($E$5:$E$64=$A97)+($F$5:$F$64=$A97))&gt;0)*NA$5:NA$64))</f>
        <v>0</v>
      </c>
      <c r="NB97" s="21" t="n">
        <f aca="false">IF($A97="",0,SUMPRODUCT(((($C$5:$C$64=$A97)+($D$5:$D$64=$A97)+($E$5:$E$64=$A97)+($F$5:$F$64=$A97))&gt;0)*NB$5:NB$64))</f>
        <v>0</v>
      </c>
      <c r="NC97" s="21" t="n">
        <f aca="false">IF($A97="",0,SUMPRODUCT(((($C$5:$C$64=$A97)+($D$5:$D$64=$A97)+($E$5:$E$64=$A97)+($F$5:$F$64=$A97))&gt;0)*NC$5:NC$64))</f>
        <v>0</v>
      </c>
      <c r="ND97" s="21" t="n">
        <f aca="false">IF($A97="",0,SUMPRODUCT(((($C$5:$C$64=$A97)+($D$5:$D$64=$A97)+($E$5:$E$64=$A97)+($F$5:$F$64=$A97))&gt;0)*ND$5:ND$64))</f>
        <v>0</v>
      </c>
      <c r="NE97" s="21" t="n">
        <f aca="false">IF($A97="",0,SUMPRODUCT(((($C$5:$C$64=$A97)+($D$5:$D$64=$A97)+($E$5:$E$64=$A97)+($F$5:$F$64=$A97))&gt;0)*NE$5:NE$64))</f>
        <v>0</v>
      </c>
      <c r="NF97" s="21" t="n">
        <f aca="false">IF($A97="",0,SUMPRODUCT(((($C$5:$C$64=$A97)+($D$5:$D$64=$A97)+($E$5:$E$64=$A97)+($F$5:$F$64=$A97))&gt;0)*NF$5:NF$64))</f>
        <v>0</v>
      </c>
      <c r="NG97" s="21" t="n">
        <f aca="false">IF($A97="",0,SUMPRODUCT(((($C$5:$C$64=$A97)+($D$5:$D$64=$A97)+($E$5:$E$64=$A97)+($F$5:$F$64=$A97))&gt;0)*NG$5:NG$64))</f>
        <v>0</v>
      </c>
      <c r="NH97" s="21" t="n">
        <f aca="false">IF($A97="",0,SUMPRODUCT(((($C$5:$C$64=$A97)+($D$5:$D$64=$A97)+($E$5:$E$64=$A97)+($F$5:$F$64=$A97))&gt;0)*NH$5:NH$64))</f>
        <v>0</v>
      </c>
    </row>
    <row r="98" customFormat="false" ht="15" hidden="false" customHeight="false" outlineLevel="0" collapsed="false">
      <c r="A98" s="6" t="str">
        <f aca="false">IF(Einstellungen!E24="","",Einstellungen!E24)</f>
        <v/>
      </c>
      <c r="B98" s="20" t="n">
        <f aca="false">IF(Einstellungen!F24="",999,Einstellungen!F24)</f>
        <v>999</v>
      </c>
      <c r="C98" s="5" t="str">
        <f aca="false">Einstellungen!G24</f>
        <v/>
      </c>
      <c r="D98" s="5"/>
      <c r="E98" s="5"/>
      <c r="F98" s="5"/>
      <c r="G98" s="21" t="n">
        <f aca="false">IF($A98="",0,SUMPRODUCT(((($C$5:$C$64=$A98)+($D$5:$D$64=$A98)+($E$5:$E$64=$A98)+($F$5:$F$64=$A98))&gt;0)*G$5:G$64))</f>
        <v>0</v>
      </c>
      <c r="H98" s="21" t="n">
        <f aca="false">IF($A98="",0,SUMPRODUCT(((($C$5:$C$64=$A98)+($D$5:$D$64=$A98)+($E$5:$E$64=$A98)+($F$5:$F$64=$A98))&gt;0)*H$5:H$64))</f>
        <v>0</v>
      </c>
      <c r="I98" s="21" t="n">
        <f aca="false">IF($A98="",0,SUMPRODUCT(((($C$5:$C$64=$A98)+($D$5:$D$64=$A98)+($E$5:$E$64=$A98)+($F$5:$F$64=$A98))&gt;0)*I$5:I$64))</f>
        <v>0</v>
      </c>
      <c r="J98" s="21" t="n">
        <f aca="false">IF($A98="",0,SUMPRODUCT(((($C$5:$C$64=$A98)+($D$5:$D$64=$A98)+($E$5:$E$64=$A98)+($F$5:$F$64=$A98))&gt;0)*J$5:J$64))</f>
        <v>0</v>
      </c>
      <c r="K98" s="21" t="n">
        <f aca="false">IF($A98="",0,SUMPRODUCT(((($C$5:$C$64=$A98)+($D$5:$D$64=$A98)+($E$5:$E$64=$A98)+($F$5:$F$64=$A98))&gt;0)*K$5:K$64))</f>
        <v>0</v>
      </c>
      <c r="L98" s="21" t="n">
        <f aca="false">IF($A98="",0,SUMPRODUCT(((($C$5:$C$64=$A98)+($D$5:$D$64=$A98)+($E$5:$E$64=$A98)+($F$5:$F$64=$A98))&gt;0)*L$5:L$64))</f>
        <v>0</v>
      </c>
      <c r="M98" s="21" t="n">
        <f aca="false">IF($A98="",0,SUMPRODUCT(((($C$5:$C$64=$A98)+($D$5:$D$64=$A98)+($E$5:$E$64=$A98)+($F$5:$F$64=$A98))&gt;0)*M$5:M$64))</f>
        <v>0</v>
      </c>
      <c r="N98" s="21" t="n">
        <f aca="false">IF($A98="",0,SUMPRODUCT(((($C$5:$C$64=$A98)+($D$5:$D$64=$A98)+($E$5:$E$64=$A98)+($F$5:$F$64=$A98))&gt;0)*N$5:N$64))</f>
        <v>0</v>
      </c>
      <c r="O98" s="21" t="n">
        <f aca="false">IF($A98="",0,SUMPRODUCT(((($C$5:$C$64=$A98)+($D$5:$D$64=$A98)+($E$5:$E$64=$A98)+($F$5:$F$64=$A98))&gt;0)*O$5:O$64))</f>
        <v>0</v>
      </c>
      <c r="P98" s="21" t="n">
        <f aca="false">IF($A98="",0,SUMPRODUCT(((($C$5:$C$64=$A98)+($D$5:$D$64=$A98)+($E$5:$E$64=$A98)+($F$5:$F$64=$A98))&gt;0)*P$5:P$64))</f>
        <v>0</v>
      </c>
      <c r="Q98" s="21" t="n">
        <f aca="false">IF($A98="",0,SUMPRODUCT(((($C$5:$C$64=$A98)+($D$5:$D$64=$A98)+($E$5:$E$64=$A98)+($F$5:$F$64=$A98))&gt;0)*Q$5:Q$64))</f>
        <v>0</v>
      </c>
      <c r="R98" s="21" t="n">
        <f aca="false">IF($A98="",0,SUMPRODUCT(((($C$5:$C$64=$A98)+($D$5:$D$64=$A98)+($E$5:$E$64=$A98)+($F$5:$F$64=$A98))&gt;0)*R$5:R$64))</f>
        <v>0</v>
      </c>
      <c r="S98" s="21" t="n">
        <f aca="false">IF($A98="",0,SUMPRODUCT(((($C$5:$C$64=$A98)+($D$5:$D$64=$A98)+($E$5:$E$64=$A98)+($F$5:$F$64=$A98))&gt;0)*S$5:S$64))</f>
        <v>0</v>
      </c>
      <c r="T98" s="21" t="n">
        <f aca="false">IF($A98="",0,SUMPRODUCT(((($C$5:$C$64=$A98)+($D$5:$D$64=$A98)+($E$5:$E$64=$A98)+($F$5:$F$64=$A98))&gt;0)*T$5:T$64))</f>
        <v>0</v>
      </c>
      <c r="U98" s="21" t="n">
        <f aca="false">IF($A98="",0,SUMPRODUCT(((($C$5:$C$64=$A98)+($D$5:$D$64=$A98)+($E$5:$E$64=$A98)+($F$5:$F$64=$A98))&gt;0)*U$5:U$64))</f>
        <v>0</v>
      </c>
      <c r="V98" s="21" t="n">
        <f aca="false">IF($A98="",0,SUMPRODUCT(((($C$5:$C$64=$A98)+($D$5:$D$64=$A98)+($E$5:$E$64=$A98)+($F$5:$F$64=$A98))&gt;0)*V$5:V$64))</f>
        <v>0</v>
      </c>
      <c r="W98" s="21" t="n">
        <f aca="false">IF($A98="",0,SUMPRODUCT(((($C$5:$C$64=$A98)+($D$5:$D$64=$A98)+($E$5:$E$64=$A98)+($F$5:$F$64=$A98))&gt;0)*W$5:W$64))</f>
        <v>0</v>
      </c>
      <c r="X98" s="21" t="n">
        <f aca="false">IF($A98="",0,SUMPRODUCT(((($C$5:$C$64=$A98)+($D$5:$D$64=$A98)+($E$5:$E$64=$A98)+($F$5:$F$64=$A98))&gt;0)*X$5:X$64))</f>
        <v>0</v>
      </c>
      <c r="Y98" s="21" t="n">
        <f aca="false">IF($A98="",0,SUMPRODUCT(((($C$5:$C$64=$A98)+($D$5:$D$64=$A98)+($E$5:$E$64=$A98)+($F$5:$F$64=$A98))&gt;0)*Y$5:Y$64))</f>
        <v>0</v>
      </c>
      <c r="Z98" s="21" t="n">
        <f aca="false">IF($A98="",0,SUMPRODUCT(((($C$5:$C$64=$A98)+($D$5:$D$64=$A98)+($E$5:$E$64=$A98)+($F$5:$F$64=$A98))&gt;0)*Z$5:Z$64))</f>
        <v>0</v>
      </c>
      <c r="AA98" s="21" t="n">
        <f aca="false">IF($A98="",0,SUMPRODUCT(((($C$5:$C$64=$A98)+($D$5:$D$64=$A98)+($E$5:$E$64=$A98)+($F$5:$F$64=$A98))&gt;0)*AA$5:AA$64))</f>
        <v>0</v>
      </c>
      <c r="AB98" s="21" t="n">
        <f aca="false">IF($A98="",0,SUMPRODUCT(((($C$5:$C$64=$A98)+($D$5:$D$64=$A98)+($E$5:$E$64=$A98)+($F$5:$F$64=$A98))&gt;0)*AB$5:AB$64))</f>
        <v>0</v>
      </c>
      <c r="AC98" s="21" t="n">
        <f aca="false">IF($A98="",0,SUMPRODUCT(((($C$5:$C$64=$A98)+($D$5:$D$64=$A98)+($E$5:$E$64=$A98)+($F$5:$F$64=$A98))&gt;0)*AC$5:AC$64))</f>
        <v>0</v>
      </c>
      <c r="AD98" s="21" t="n">
        <f aca="false">IF($A98="",0,SUMPRODUCT(((($C$5:$C$64=$A98)+($D$5:$D$64=$A98)+($E$5:$E$64=$A98)+($F$5:$F$64=$A98))&gt;0)*AD$5:AD$64))</f>
        <v>0</v>
      </c>
      <c r="AE98" s="21" t="n">
        <f aca="false">IF($A98="",0,SUMPRODUCT(((($C$5:$C$64=$A98)+($D$5:$D$64=$A98)+($E$5:$E$64=$A98)+($F$5:$F$64=$A98))&gt;0)*AE$5:AE$64))</f>
        <v>0</v>
      </c>
      <c r="AF98" s="21" t="n">
        <f aca="false">IF($A98="",0,SUMPRODUCT(((($C$5:$C$64=$A98)+($D$5:$D$64=$A98)+($E$5:$E$64=$A98)+($F$5:$F$64=$A98))&gt;0)*AF$5:AF$64))</f>
        <v>0</v>
      </c>
      <c r="AG98" s="21" t="n">
        <f aca="false">IF($A98="",0,SUMPRODUCT(((($C$5:$C$64=$A98)+($D$5:$D$64=$A98)+($E$5:$E$64=$A98)+($F$5:$F$64=$A98))&gt;0)*AG$5:AG$64))</f>
        <v>0</v>
      </c>
      <c r="AH98" s="21" t="n">
        <f aca="false">IF($A98="",0,SUMPRODUCT(((($C$5:$C$64=$A98)+($D$5:$D$64=$A98)+($E$5:$E$64=$A98)+($F$5:$F$64=$A98))&gt;0)*AH$5:AH$64))</f>
        <v>0</v>
      </c>
      <c r="AI98" s="21" t="n">
        <f aca="false">IF($A98="",0,SUMPRODUCT(((($C$5:$C$64=$A98)+($D$5:$D$64=$A98)+($E$5:$E$64=$A98)+($F$5:$F$64=$A98))&gt;0)*AI$5:AI$64))</f>
        <v>0</v>
      </c>
      <c r="AJ98" s="21" t="n">
        <f aca="false">IF($A98="",0,SUMPRODUCT(((($C$5:$C$64=$A98)+($D$5:$D$64=$A98)+($E$5:$E$64=$A98)+($F$5:$F$64=$A98))&gt;0)*AJ$5:AJ$64))</f>
        <v>0</v>
      </c>
      <c r="AK98" s="21" t="n">
        <f aca="false">IF($A98="",0,SUMPRODUCT(((($C$5:$C$64=$A98)+($D$5:$D$64=$A98)+($E$5:$E$64=$A98)+($F$5:$F$64=$A98))&gt;0)*AK$5:AK$64))</f>
        <v>0</v>
      </c>
      <c r="AL98" s="21" t="n">
        <f aca="false">IF($A98="",0,SUMPRODUCT(((($C$5:$C$64=$A98)+($D$5:$D$64=$A98)+($E$5:$E$64=$A98)+($F$5:$F$64=$A98))&gt;0)*AL$5:AL$64))</f>
        <v>0</v>
      </c>
      <c r="AM98" s="21" t="n">
        <f aca="false">IF($A98="",0,SUMPRODUCT(((($C$5:$C$64=$A98)+($D$5:$D$64=$A98)+($E$5:$E$64=$A98)+($F$5:$F$64=$A98))&gt;0)*AM$5:AM$64))</f>
        <v>0</v>
      </c>
      <c r="AN98" s="21" t="n">
        <f aca="false">IF($A98="",0,SUMPRODUCT(((($C$5:$C$64=$A98)+($D$5:$D$64=$A98)+($E$5:$E$64=$A98)+($F$5:$F$64=$A98))&gt;0)*AN$5:AN$64))</f>
        <v>0</v>
      </c>
      <c r="AO98" s="21" t="n">
        <f aca="false">IF($A98="",0,SUMPRODUCT(((($C$5:$C$64=$A98)+($D$5:$D$64=$A98)+($E$5:$E$64=$A98)+($F$5:$F$64=$A98))&gt;0)*AO$5:AO$64))</f>
        <v>0</v>
      </c>
      <c r="AP98" s="21" t="n">
        <f aca="false">IF($A98="",0,SUMPRODUCT(((($C$5:$C$64=$A98)+($D$5:$D$64=$A98)+($E$5:$E$64=$A98)+($F$5:$F$64=$A98))&gt;0)*AP$5:AP$64))</f>
        <v>0</v>
      </c>
      <c r="AQ98" s="21" t="n">
        <f aca="false">IF($A98="",0,SUMPRODUCT(((($C$5:$C$64=$A98)+($D$5:$D$64=$A98)+($E$5:$E$64=$A98)+($F$5:$F$64=$A98))&gt;0)*AQ$5:AQ$64))</f>
        <v>0</v>
      </c>
      <c r="AR98" s="21" t="n">
        <f aca="false">IF($A98="",0,SUMPRODUCT(((($C$5:$C$64=$A98)+($D$5:$D$64=$A98)+($E$5:$E$64=$A98)+($F$5:$F$64=$A98))&gt;0)*AR$5:AR$64))</f>
        <v>0</v>
      </c>
      <c r="AS98" s="21" t="n">
        <f aca="false">IF($A98="",0,SUMPRODUCT(((($C$5:$C$64=$A98)+($D$5:$D$64=$A98)+($E$5:$E$64=$A98)+($F$5:$F$64=$A98))&gt;0)*AS$5:AS$64))</f>
        <v>0</v>
      </c>
      <c r="AT98" s="21" t="n">
        <f aca="false">IF($A98="",0,SUMPRODUCT(((($C$5:$C$64=$A98)+($D$5:$D$64=$A98)+($E$5:$E$64=$A98)+($F$5:$F$64=$A98))&gt;0)*AT$5:AT$64))</f>
        <v>0</v>
      </c>
      <c r="AU98" s="21" t="n">
        <f aca="false">IF($A98="",0,SUMPRODUCT(((($C$5:$C$64=$A98)+($D$5:$D$64=$A98)+($E$5:$E$64=$A98)+($F$5:$F$64=$A98))&gt;0)*AU$5:AU$64))</f>
        <v>0</v>
      </c>
      <c r="AV98" s="21" t="n">
        <f aca="false">IF($A98="",0,SUMPRODUCT(((($C$5:$C$64=$A98)+($D$5:$D$64=$A98)+($E$5:$E$64=$A98)+($F$5:$F$64=$A98))&gt;0)*AV$5:AV$64))</f>
        <v>0</v>
      </c>
      <c r="AW98" s="21" t="n">
        <f aca="false">IF($A98="",0,SUMPRODUCT(((($C$5:$C$64=$A98)+($D$5:$D$64=$A98)+($E$5:$E$64=$A98)+($F$5:$F$64=$A98))&gt;0)*AW$5:AW$64))</f>
        <v>0</v>
      </c>
      <c r="AX98" s="21" t="n">
        <f aca="false">IF($A98="",0,SUMPRODUCT(((($C$5:$C$64=$A98)+($D$5:$D$64=$A98)+($E$5:$E$64=$A98)+($F$5:$F$64=$A98))&gt;0)*AX$5:AX$64))</f>
        <v>0</v>
      </c>
      <c r="AY98" s="21" t="n">
        <f aca="false">IF($A98="",0,SUMPRODUCT(((($C$5:$C$64=$A98)+($D$5:$D$64=$A98)+($E$5:$E$64=$A98)+($F$5:$F$64=$A98))&gt;0)*AY$5:AY$64))</f>
        <v>0</v>
      </c>
      <c r="AZ98" s="21" t="n">
        <f aca="false">IF($A98="",0,SUMPRODUCT(((($C$5:$C$64=$A98)+($D$5:$D$64=$A98)+($E$5:$E$64=$A98)+($F$5:$F$64=$A98))&gt;0)*AZ$5:AZ$64))</f>
        <v>0</v>
      </c>
      <c r="BA98" s="21" t="n">
        <f aca="false">IF($A98="",0,SUMPRODUCT(((($C$5:$C$64=$A98)+($D$5:$D$64=$A98)+($E$5:$E$64=$A98)+($F$5:$F$64=$A98))&gt;0)*BA$5:BA$64))</f>
        <v>0</v>
      </c>
      <c r="BB98" s="21" t="n">
        <f aca="false">IF($A98="",0,SUMPRODUCT(((($C$5:$C$64=$A98)+($D$5:$D$64=$A98)+($E$5:$E$64=$A98)+($F$5:$F$64=$A98))&gt;0)*BB$5:BB$64))</f>
        <v>0</v>
      </c>
      <c r="BC98" s="21" t="n">
        <f aca="false">IF($A98="",0,SUMPRODUCT(((($C$5:$C$64=$A98)+($D$5:$D$64=$A98)+($E$5:$E$64=$A98)+($F$5:$F$64=$A98))&gt;0)*BC$5:BC$64))</f>
        <v>0</v>
      </c>
      <c r="BD98" s="21" t="n">
        <f aca="false">IF($A98="",0,SUMPRODUCT(((($C$5:$C$64=$A98)+($D$5:$D$64=$A98)+($E$5:$E$64=$A98)+($F$5:$F$64=$A98))&gt;0)*BD$5:BD$64))</f>
        <v>0</v>
      </c>
      <c r="BE98" s="21" t="n">
        <f aca="false">IF($A98="",0,SUMPRODUCT(((($C$5:$C$64=$A98)+($D$5:$D$64=$A98)+($E$5:$E$64=$A98)+($F$5:$F$64=$A98))&gt;0)*BE$5:BE$64))</f>
        <v>0</v>
      </c>
      <c r="BF98" s="21" t="n">
        <f aca="false">IF($A98="",0,SUMPRODUCT(((($C$5:$C$64=$A98)+($D$5:$D$64=$A98)+($E$5:$E$64=$A98)+($F$5:$F$64=$A98))&gt;0)*BF$5:BF$64))</f>
        <v>0</v>
      </c>
      <c r="BG98" s="21" t="n">
        <f aca="false">IF($A98="",0,SUMPRODUCT(((($C$5:$C$64=$A98)+($D$5:$D$64=$A98)+($E$5:$E$64=$A98)+($F$5:$F$64=$A98))&gt;0)*BG$5:BG$64))</f>
        <v>0</v>
      </c>
      <c r="BH98" s="21" t="n">
        <f aca="false">IF($A98="",0,SUMPRODUCT(((($C$5:$C$64=$A98)+($D$5:$D$64=$A98)+($E$5:$E$64=$A98)+($F$5:$F$64=$A98))&gt;0)*BH$5:BH$64))</f>
        <v>0</v>
      </c>
      <c r="BI98" s="21" t="n">
        <f aca="false">IF($A98="",0,SUMPRODUCT(((($C$5:$C$64=$A98)+($D$5:$D$64=$A98)+($E$5:$E$64=$A98)+($F$5:$F$64=$A98))&gt;0)*BI$5:BI$64))</f>
        <v>0</v>
      </c>
      <c r="BJ98" s="21" t="n">
        <f aca="false">IF($A98="",0,SUMPRODUCT(((($C$5:$C$64=$A98)+($D$5:$D$64=$A98)+($E$5:$E$64=$A98)+($F$5:$F$64=$A98))&gt;0)*BJ$5:BJ$64))</f>
        <v>0</v>
      </c>
      <c r="BK98" s="21" t="n">
        <f aca="false">IF($A98="",0,SUMPRODUCT(((($C$5:$C$64=$A98)+($D$5:$D$64=$A98)+($E$5:$E$64=$A98)+($F$5:$F$64=$A98))&gt;0)*BK$5:BK$64))</f>
        <v>0</v>
      </c>
      <c r="BL98" s="21" t="n">
        <f aca="false">IF($A98="",0,SUMPRODUCT(((($C$5:$C$64=$A98)+($D$5:$D$64=$A98)+($E$5:$E$64=$A98)+($F$5:$F$64=$A98))&gt;0)*BL$5:BL$64))</f>
        <v>0</v>
      </c>
      <c r="BM98" s="21" t="n">
        <f aca="false">IF($A98="",0,SUMPRODUCT(((($C$5:$C$64=$A98)+($D$5:$D$64=$A98)+($E$5:$E$64=$A98)+($F$5:$F$64=$A98))&gt;0)*BM$5:BM$64))</f>
        <v>0</v>
      </c>
      <c r="BN98" s="21" t="n">
        <f aca="false">IF($A98="",0,SUMPRODUCT(((($C$5:$C$64=$A98)+($D$5:$D$64=$A98)+($E$5:$E$64=$A98)+($F$5:$F$64=$A98))&gt;0)*BN$5:BN$64))</f>
        <v>0</v>
      </c>
      <c r="BO98" s="21" t="n">
        <f aca="false">IF($A98="",0,SUMPRODUCT(((($C$5:$C$64=$A98)+($D$5:$D$64=$A98)+($E$5:$E$64=$A98)+($F$5:$F$64=$A98))&gt;0)*BO$5:BO$64))</f>
        <v>0</v>
      </c>
      <c r="BP98" s="21" t="n">
        <f aca="false">IF($A98="",0,SUMPRODUCT(((($C$5:$C$64=$A98)+($D$5:$D$64=$A98)+($E$5:$E$64=$A98)+($F$5:$F$64=$A98))&gt;0)*BP$5:BP$64))</f>
        <v>0</v>
      </c>
      <c r="BQ98" s="21" t="n">
        <f aca="false">IF($A98="",0,SUMPRODUCT(((($C$5:$C$64=$A98)+($D$5:$D$64=$A98)+($E$5:$E$64=$A98)+($F$5:$F$64=$A98))&gt;0)*BQ$5:BQ$64))</f>
        <v>0</v>
      </c>
      <c r="BR98" s="21" t="n">
        <f aca="false">IF($A98="",0,SUMPRODUCT(((($C$5:$C$64=$A98)+($D$5:$D$64=$A98)+($E$5:$E$64=$A98)+($F$5:$F$64=$A98))&gt;0)*BR$5:BR$64))</f>
        <v>0</v>
      </c>
      <c r="BS98" s="21" t="n">
        <f aca="false">IF($A98="",0,SUMPRODUCT(((($C$5:$C$64=$A98)+($D$5:$D$64=$A98)+($E$5:$E$64=$A98)+($F$5:$F$64=$A98))&gt;0)*BS$5:BS$64))</f>
        <v>0</v>
      </c>
      <c r="BT98" s="21" t="n">
        <f aca="false">IF($A98="",0,SUMPRODUCT(((($C$5:$C$64=$A98)+($D$5:$D$64=$A98)+($E$5:$E$64=$A98)+($F$5:$F$64=$A98))&gt;0)*BT$5:BT$64))</f>
        <v>0</v>
      </c>
      <c r="BU98" s="21" t="n">
        <f aca="false">IF($A98="",0,SUMPRODUCT(((($C$5:$C$64=$A98)+($D$5:$D$64=$A98)+($E$5:$E$64=$A98)+($F$5:$F$64=$A98))&gt;0)*BU$5:BU$64))</f>
        <v>0</v>
      </c>
      <c r="BV98" s="21" t="n">
        <f aca="false">IF($A98="",0,SUMPRODUCT(((($C$5:$C$64=$A98)+($D$5:$D$64=$A98)+($E$5:$E$64=$A98)+($F$5:$F$64=$A98))&gt;0)*BV$5:BV$64))</f>
        <v>0</v>
      </c>
      <c r="BW98" s="21" t="n">
        <f aca="false">IF($A98="",0,SUMPRODUCT(((($C$5:$C$64=$A98)+($D$5:$D$64=$A98)+($E$5:$E$64=$A98)+($F$5:$F$64=$A98))&gt;0)*BW$5:BW$64))</f>
        <v>0</v>
      </c>
      <c r="BX98" s="21" t="n">
        <f aca="false">IF($A98="",0,SUMPRODUCT(((($C$5:$C$64=$A98)+($D$5:$D$64=$A98)+($E$5:$E$64=$A98)+($F$5:$F$64=$A98))&gt;0)*BX$5:BX$64))</f>
        <v>0</v>
      </c>
      <c r="BY98" s="21" t="n">
        <f aca="false">IF($A98="",0,SUMPRODUCT(((($C$5:$C$64=$A98)+($D$5:$D$64=$A98)+($E$5:$E$64=$A98)+($F$5:$F$64=$A98))&gt;0)*BY$5:BY$64))</f>
        <v>0</v>
      </c>
      <c r="BZ98" s="21" t="n">
        <f aca="false">IF($A98="",0,SUMPRODUCT(((($C$5:$C$64=$A98)+($D$5:$D$64=$A98)+($E$5:$E$64=$A98)+($F$5:$F$64=$A98))&gt;0)*BZ$5:BZ$64))</f>
        <v>0</v>
      </c>
      <c r="CA98" s="21" t="n">
        <f aca="false">IF($A98="",0,SUMPRODUCT(((($C$5:$C$64=$A98)+($D$5:$D$64=$A98)+($E$5:$E$64=$A98)+($F$5:$F$64=$A98))&gt;0)*CA$5:CA$64))</f>
        <v>0</v>
      </c>
      <c r="CB98" s="21" t="n">
        <f aca="false">IF($A98="",0,SUMPRODUCT(((($C$5:$C$64=$A98)+($D$5:$D$64=$A98)+($E$5:$E$64=$A98)+($F$5:$F$64=$A98))&gt;0)*CB$5:CB$64))</f>
        <v>0</v>
      </c>
      <c r="CC98" s="21" t="n">
        <f aca="false">IF($A98="",0,SUMPRODUCT(((($C$5:$C$64=$A98)+($D$5:$D$64=$A98)+($E$5:$E$64=$A98)+($F$5:$F$64=$A98))&gt;0)*CC$5:CC$64))</f>
        <v>0</v>
      </c>
      <c r="CD98" s="21" t="n">
        <f aca="false">IF($A98="",0,SUMPRODUCT(((($C$5:$C$64=$A98)+($D$5:$D$64=$A98)+($E$5:$E$64=$A98)+($F$5:$F$64=$A98))&gt;0)*CD$5:CD$64))</f>
        <v>0</v>
      </c>
      <c r="CE98" s="21" t="n">
        <f aca="false">IF($A98="",0,SUMPRODUCT(((($C$5:$C$64=$A98)+($D$5:$D$64=$A98)+($E$5:$E$64=$A98)+($F$5:$F$64=$A98))&gt;0)*CE$5:CE$64))</f>
        <v>0</v>
      </c>
      <c r="CF98" s="21" t="n">
        <f aca="false">IF($A98="",0,SUMPRODUCT(((($C$5:$C$64=$A98)+($D$5:$D$64=$A98)+($E$5:$E$64=$A98)+($F$5:$F$64=$A98))&gt;0)*CF$5:CF$64))</f>
        <v>0</v>
      </c>
      <c r="CG98" s="21" t="n">
        <f aca="false">IF($A98="",0,SUMPRODUCT(((($C$5:$C$64=$A98)+($D$5:$D$64=$A98)+($E$5:$E$64=$A98)+($F$5:$F$64=$A98))&gt;0)*CG$5:CG$64))</f>
        <v>0</v>
      </c>
      <c r="CH98" s="21" t="n">
        <f aca="false">IF($A98="",0,SUMPRODUCT(((($C$5:$C$64=$A98)+($D$5:$D$64=$A98)+($E$5:$E$64=$A98)+($F$5:$F$64=$A98))&gt;0)*CH$5:CH$64))</f>
        <v>0</v>
      </c>
      <c r="CI98" s="21" t="n">
        <f aca="false">IF($A98="",0,SUMPRODUCT(((($C$5:$C$64=$A98)+($D$5:$D$64=$A98)+($E$5:$E$64=$A98)+($F$5:$F$64=$A98))&gt;0)*CI$5:CI$64))</f>
        <v>0</v>
      </c>
      <c r="CJ98" s="21" t="n">
        <f aca="false">IF($A98="",0,SUMPRODUCT(((($C$5:$C$64=$A98)+($D$5:$D$64=$A98)+($E$5:$E$64=$A98)+($F$5:$F$64=$A98))&gt;0)*CJ$5:CJ$64))</f>
        <v>0</v>
      </c>
      <c r="CK98" s="21" t="n">
        <f aca="false">IF($A98="",0,SUMPRODUCT(((($C$5:$C$64=$A98)+($D$5:$D$64=$A98)+($E$5:$E$64=$A98)+($F$5:$F$64=$A98))&gt;0)*CK$5:CK$64))</f>
        <v>0</v>
      </c>
      <c r="CL98" s="21" t="n">
        <f aca="false">IF($A98="",0,SUMPRODUCT(((($C$5:$C$64=$A98)+($D$5:$D$64=$A98)+($E$5:$E$64=$A98)+($F$5:$F$64=$A98))&gt;0)*CL$5:CL$64))</f>
        <v>0</v>
      </c>
      <c r="CM98" s="21" t="n">
        <f aca="false">IF($A98="",0,SUMPRODUCT(((($C$5:$C$64=$A98)+($D$5:$D$64=$A98)+($E$5:$E$64=$A98)+($F$5:$F$64=$A98))&gt;0)*CM$5:CM$64))</f>
        <v>0</v>
      </c>
      <c r="CN98" s="21" t="n">
        <f aca="false">IF($A98="",0,SUMPRODUCT(((($C$5:$C$64=$A98)+($D$5:$D$64=$A98)+($E$5:$E$64=$A98)+($F$5:$F$64=$A98))&gt;0)*CN$5:CN$64))</f>
        <v>0</v>
      </c>
      <c r="CO98" s="21" t="n">
        <f aca="false">IF($A98="",0,SUMPRODUCT(((($C$5:$C$64=$A98)+($D$5:$D$64=$A98)+($E$5:$E$64=$A98)+($F$5:$F$64=$A98))&gt;0)*CO$5:CO$64))</f>
        <v>0</v>
      </c>
      <c r="CP98" s="21" t="n">
        <f aca="false">IF($A98="",0,SUMPRODUCT(((($C$5:$C$64=$A98)+($D$5:$D$64=$A98)+($E$5:$E$64=$A98)+($F$5:$F$64=$A98))&gt;0)*CP$5:CP$64))</f>
        <v>0</v>
      </c>
      <c r="CQ98" s="21" t="n">
        <f aca="false">IF($A98="",0,SUMPRODUCT(((($C$5:$C$64=$A98)+($D$5:$D$64=$A98)+($E$5:$E$64=$A98)+($F$5:$F$64=$A98))&gt;0)*CQ$5:CQ$64))</f>
        <v>0</v>
      </c>
      <c r="CR98" s="21" t="n">
        <f aca="false">IF($A98="",0,SUMPRODUCT(((($C$5:$C$64=$A98)+($D$5:$D$64=$A98)+($E$5:$E$64=$A98)+($F$5:$F$64=$A98))&gt;0)*CR$5:CR$64))</f>
        <v>0</v>
      </c>
      <c r="CS98" s="21" t="n">
        <f aca="false">IF($A98="",0,SUMPRODUCT(((($C$5:$C$64=$A98)+($D$5:$D$64=$A98)+($E$5:$E$64=$A98)+($F$5:$F$64=$A98))&gt;0)*CS$5:CS$64))</f>
        <v>0</v>
      </c>
      <c r="CT98" s="21" t="n">
        <f aca="false">IF($A98="",0,SUMPRODUCT(((($C$5:$C$64=$A98)+($D$5:$D$64=$A98)+($E$5:$E$64=$A98)+($F$5:$F$64=$A98))&gt;0)*CT$5:CT$64))</f>
        <v>0</v>
      </c>
      <c r="CU98" s="21" t="n">
        <f aca="false">IF($A98="",0,SUMPRODUCT(((($C$5:$C$64=$A98)+($D$5:$D$64=$A98)+($E$5:$E$64=$A98)+($F$5:$F$64=$A98))&gt;0)*CU$5:CU$64))</f>
        <v>0</v>
      </c>
      <c r="CV98" s="21" t="n">
        <f aca="false">IF($A98="",0,SUMPRODUCT(((($C$5:$C$64=$A98)+($D$5:$D$64=$A98)+($E$5:$E$64=$A98)+($F$5:$F$64=$A98))&gt;0)*CV$5:CV$64))</f>
        <v>0</v>
      </c>
      <c r="CW98" s="21" t="n">
        <f aca="false">IF($A98="",0,SUMPRODUCT(((($C$5:$C$64=$A98)+($D$5:$D$64=$A98)+($E$5:$E$64=$A98)+($F$5:$F$64=$A98))&gt;0)*CW$5:CW$64))</f>
        <v>0</v>
      </c>
      <c r="CX98" s="21" t="n">
        <f aca="false">IF($A98="",0,SUMPRODUCT(((($C$5:$C$64=$A98)+($D$5:$D$64=$A98)+($E$5:$E$64=$A98)+($F$5:$F$64=$A98))&gt;0)*CX$5:CX$64))</f>
        <v>0</v>
      </c>
      <c r="CY98" s="21" t="n">
        <f aca="false">IF($A98="",0,SUMPRODUCT(((($C$5:$C$64=$A98)+($D$5:$D$64=$A98)+($E$5:$E$64=$A98)+($F$5:$F$64=$A98))&gt;0)*CY$5:CY$64))</f>
        <v>0</v>
      </c>
      <c r="CZ98" s="21" t="n">
        <f aca="false">IF($A98="",0,SUMPRODUCT(((($C$5:$C$64=$A98)+($D$5:$D$64=$A98)+($E$5:$E$64=$A98)+($F$5:$F$64=$A98))&gt;0)*CZ$5:CZ$64))</f>
        <v>0</v>
      </c>
      <c r="DA98" s="21" t="n">
        <f aca="false">IF($A98="",0,SUMPRODUCT(((($C$5:$C$64=$A98)+($D$5:$D$64=$A98)+($E$5:$E$64=$A98)+($F$5:$F$64=$A98))&gt;0)*DA$5:DA$64))</f>
        <v>0</v>
      </c>
      <c r="DB98" s="21" t="n">
        <f aca="false">IF($A98="",0,SUMPRODUCT(((($C$5:$C$64=$A98)+($D$5:$D$64=$A98)+($E$5:$E$64=$A98)+($F$5:$F$64=$A98))&gt;0)*DB$5:DB$64))</f>
        <v>0</v>
      </c>
      <c r="DC98" s="21" t="n">
        <f aca="false">IF($A98="",0,SUMPRODUCT(((($C$5:$C$64=$A98)+($D$5:$D$64=$A98)+($E$5:$E$64=$A98)+($F$5:$F$64=$A98))&gt;0)*DC$5:DC$64))</f>
        <v>0</v>
      </c>
      <c r="DD98" s="21" t="n">
        <f aca="false">IF($A98="",0,SUMPRODUCT(((($C$5:$C$64=$A98)+($D$5:$D$64=$A98)+($E$5:$E$64=$A98)+($F$5:$F$64=$A98))&gt;0)*DD$5:DD$64))</f>
        <v>0</v>
      </c>
      <c r="DE98" s="21" t="n">
        <f aca="false">IF($A98="",0,SUMPRODUCT(((($C$5:$C$64=$A98)+($D$5:$D$64=$A98)+($E$5:$E$64=$A98)+($F$5:$F$64=$A98))&gt;0)*DE$5:DE$64))</f>
        <v>0</v>
      </c>
      <c r="DF98" s="21" t="n">
        <f aca="false">IF($A98="",0,SUMPRODUCT(((($C$5:$C$64=$A98)+($D$5:$D$64=$A98)+($E$5:$E$64=$A98)+($F$5:$F$64=$A98))&gt;0)*DF$5:DF$64))</f>
        <v>0</v>
      </c>
      <c r="DG98" s="21" t="n">
        <f aca="false">IF($A98="",0,SUMPRODUCT(((($C$5:$C$64=$A98)+($D$5:$D$64=$A98)+($E$5:$E$64=$A98)+($F$5:$F$64=$A98))&gt;0)*DG$5:DG$64))</f>
        <v>0</v>
      </c>
      <c r="DH98" s="21" t="n">
        <f aca="false">IF($A98="",0,SUMPRODUCT(((($C$5:$C$64=$A98)+($D$5:$D$64=$A98)+($E$5:$E$64=$A98)+($F$5:$F$64=$A98))&gt;0)*DH$5:DH$64))</f>
        <v>0</v>
      </c>
      <c r="DI98" s="21" t="n">
        <f aca="false">IF($A98="",0,SUMPRODUCT(((($C$5:$C$64=$A98)+($D$5:$D$64=$A98)+($E$5:$E$64=$A98)+($F$5:$F$64=$A98))&gt;0)*DI$5:DI$64))</f>
        <v>0</v>
      </c>
      <c r="DJ98" s="21" t="n">
        <f aca="false">IF($A98="",0,SUMPRODUCT(((($C$5:$C$64=$A98)+($D$5:$D$64=$A98)+($E$5:$E$64=$A98)+($F$5:$F$64=$A98))&gt;0)*DJ$5:DJ$64))</f>
        <v>0</v>
      </c>
      <c r="DK98" s="21" t="n">
        <f aca="false">IF($A98="",0,SUMPRODUCT(((($C$5:$C$64=$A98)+($D$5:$D$64=$A98)+($E$5:$E$64=$A98)+($F$5:$F$64=$A98))&gt;0)*DK$5:DK$64))</f>
        <v>0</v>
      </c>
      <c r="DL98" s="21" t="n">
        <f aca="false">IF($A98="",0,SUMPRODUCT(((($C$5:$C$64=$A98)+($D$5:$D$64=$A98)+($E$5:$E$64=$A98)+($F$5:$F$64=$A98))&gt;0)*DL$5:DL$64))</f>
        <v>0</v>
      </c>
      <c r="DM98" s="21" t="n">
        <f aca="false">IF($A98="",0,SUMPRODUCT(((($C$5:$C$64=$A98)+($D$5:$D$64=$A98)+($E$5:$E$64=$A98)+($F$5:$F$64=$A98))&gt;0)*DM$5:DM$64))</f>
        <v>0</v>
      </c>
      <c r="DN98" s="21" t="n">
        <f aca="false">IF($A98="",0,SUMPRODUCT(((($C$5:$C$64=$A98)+($D$5:$D$64=$A98)+($E$5:$E$64=$A98)+($F$5:$F$64=$A98))&gt;0)*DN$5:DN$64))</f>
        <v>0</v>
      </c>
      <c r="DO98" s="21" t="n">
        <f aca="false">IF($A98="",0,SUMPRODUCT(((($C$5:$C$64=$A98)+($D$5:$D$64=$A98)+($E$5:$E$64=$A98)+($F$5:$F$64=$A98))&gt;0)*DO$5:DO$64))</f>
        <v>0</v>
      </c>
      <c r="DP98" s="21" t="n">
        <f aca="false">IF($A98="",0,SUMPRODUCT(((($C$5:$C$64=$A98)+($D$5:$D$64=$A98)+($E$5:$E$64=$A98)+($F$5:$F$64=$A98))&gt;0)*DP$5:DP$64))</f>
        <v>0</v>
      </c>
      <c r="DQ98" s="21" t="n">
        <f aca="false">IF($A98="",0,SUMPRODUCT(((($C$5:$C$64=$A98)+($D$5:$D$64=$A98)+($E$5:$E$64=$A98)+($F$5:$F$64=$A98))&gt;0)*DQ$5:DQ$64))</f>
        <v>0</v>
      </c>
      <c r="DR98" s="21" t="n">
        <f aca="false">IF($A98="",0,SUMPRODUCT(((($C$5:$C$64=$A98)+($D$5:$D$64=$A98)+($E$5:$E$64=$A98)+($F$5:$F$64=$A98))&gt;0)*DR$5:DR$64))</f>
        <v>0</v>
      </c>
      <c r="DS98" s="21" t="n">
        <f aca="false">IF($A98="",0,SUMPRODUCT(((($C$5:$C$64=$A98)+($D$5:$D$64=$A98)+($E$5:$E$64=$A98)+($F$5:$F$64=$A98))&gt;0)*DS$5:DS$64))</f>
        <v>0</v>
      </c>
      <c r="DT98" s="21" t="n">
        <f aca="false">IF($A98="",0,SUMPRODUCT(((($C$5:$C$64=$A98)+($D$5:$D$64=$A98)+($E$5:$E$64=$A98)+($F$5:$F$64=$A98))&gt;0)*DT$5:DT$64))</f>
        <v>0</v>
      </c>
      <c r="DU98" s="21" t="n">
        <f aca="false">IF($A98="",0,SUMPRODUCT(((($C$5:$C$64=$A98)+($D$5:$D$64=$A98)+($E$5:$E$64=$A98)+($F$5:$F$64=$A98))&gt;0)*DU$5:DU$64))</f>
        <v>0</v>
      </c>
      <c r="DV98" s="21" t="n">
        <f aca="false">IF($A98="",0,SUMPRODUCT(((($C$5:$C$64=$A98)+($D$5:$D$64=$A98)+($E$5:$E$64=$A98)+($F$5:$F$64=$A98))&gt;0)*DV$5:DV$64))</f>
        <v>0</v>
      </c>
      <c r="DW98" s="21" t="n">
        <f aca="false">IF($A98="",0,SUMPRODUCT(((($C$5:$C$64=$A98)+($D$5:$D$64=$A98)+($E$5:$E$64=$A98)+($F$5:$F$64=$A98))&gt;0)*DW$5:DW$64))</f>
        <v>0</v>
      </c>
      <c r="DX98" s="21" t="n">
        <f aca="false">IF($A98="",0,SUMPRODUCT(((($C$5:$C$64=$A98)+($D$5:$D$64=$A98)+($E$5:$E$64=$A98)+($F$5:$F$64=$A98))&gt;0)*DX$5:DX$64))</f>
        <v>0</v>
      </c>
      <c r="DY98" s="21" t="n">
        <f aca="false">IF($A98="",0,SUMPRODUCT(((($C$5:$C$64=$A98)+($D$5:$D$64=$A98)+($E$5:$E$64=$A98)+($F$5:$F$64=$A98))&gt;0)*DY$5:DY$64))</f>
        <v>0</v>
      </c>
      <c r="DZ98" s="21" t="n">
        <f aca="false">IF($A98="",0,SUMPRODUCT(((($C$5:$C$64=$A98)+($D$5:$D$64=$A98)+($E$5:$E$64=$A98)+($F$5:$F$64=$A98))&gt;0)*DZ$5:DZ$64))</f>
        <v>0</v>
      </c>
      <c r="EA98" s="21" t="n">
        <f aca="false">IF($A98="",0,SUMPRODUCT(((($C$5:$C$64=$A98)+($D$5:$D$64=$A98)+($E$5:$E$64=$A98)+($F$5:$F$64=$A98))&gt;0)*EA$5:EA$64))</f>
        <v>0</v>
      </c>
      <c r="EB98" s="21" t="n">
        <f aca="false">IF($A98="",0,SUMPRODUCT(((($C$5:$C$64=$A98)+($D$5:$D$64=$A98)+($E$5:$E$64=$A98)+($F$5:$F$64=$A98))&gt;0)*EB$5:EB$64))</f>
        <v>0</v>
      </c>
      <c r="EC98" s="21" t="n">
        <f aca="false">IF($A98="",0,SUMPRODUCT(((($C$5:$C$64=$A98)+($D$5:$D$64=$A98)+($E$5:$E$64=$A98)+($F$5:$F$64=$A98))&gt;0)*EC$5:EC$64))</f>
        <v>0</v>
      </c>
      <c r="ED98" s="21" t="n">
        <f aca="false">IF($A98="",0,SUMPRODUCT(((($C$5:$C$64=$A98)+($D$5:$D$64=$A98)+($E$5:$E$64=$A98)+($F$5:$F$64=$A98))&gt;0)*ED$5:ED$64))</f>
        <v>0</v>
      </c>
      <c r="EE98" s="21" t="n">
        <f aca="false">IF($A98="",0,SUMPRODUCT(((($C$5:$C$64=$A98)+($D$5:$D$64=$A98)+($E$5:$E$64=$A98)+($F$5:$F$64=$A98))&gt;0)*EE$5:EE$64))</f>
        <v>0</v>
      </c>
      <c r="EF98" s="21" t="n">
        <f aca="false">IF($A98="",0,SUMPRODUCT(((($C$5:$C$64=$A98)+($D$5:$D$64=$A98)+($E$5:$E$64=$A98)+($F$5:$F$64=$A98))&gt;0)*EF$5:EF$64))</f>
        <v>0</v>
      </c>
      <c r="EG98" s="21" t="n">
        <f aca="false">IF($A98="",0,SUMPRODUCT(((($C$5:$C$64=$A98)+($D$5:$D$64=$A98)+($E$5:$E$64=$A98)+($F$5:$F$64=$A98))&gt;0)*EG$5:EG$64))</f>
        <v>0</v>
      </c>
      <c r="EH98" s="21" t="n">
        <f aca="false">IF($A98="",0,SUMPRODUCT(((($C$5:$C$64=$A98)+($D$5:$D$64=$A98)+($E$5:$E$64=$A98)+($F$5:$F$64=$A98))&gt;0)*EH$5:EH$64))</f>
        <v>0</v>
      </c>
      <c r="EI98" s="21" t="n">
        <f aca="false">IF($A98="",0,SUMPRODUCT(((($C$5:$C$64=$A98)+($D$5:$D$64=$A98)+($E$5:$E$64=$A98)+($F$5:$F$64=$A98))&gt;0)*EI$5:EI$64))</f>
        <v>0</v>
      </c>
      <c r="EJ98" s="21" t="n">
        <f aca="false">IF($A98="",0,SUMPRODUCT(((($C$5:$C$64=$A98)+($D$5:$D$64=$A98)+($E$5:$E$64=$A98)+($F$5:$F$64=$A98))&gt;0)*EJ$5:EJ$64))</f>
        <v>0</v>
      </c>
      <c r="EK98" s="21" t="n">
        <f aca="false">IF($A98="",0,SUMPRODUCT(((($C$5:$C$64=$A98)+($D$5:$D$64=$A98)+($E$5:$E$64=$A98)+($F$5:$F$64=$A98))&gt;0)*EK$5:EK$64))</f>
        <v>0</v>
      </c>
      <c r="EL98" s="21" t="n">
        <f aca="false">IF($A98="",0,SUMPRODUCT(((($C$5:$C$64=$A98)+($D$5:$D$64=$A98)+($E$5:$E$64=$A98)+($F$5:$F$64=$A98))&gt;0)*EL$5:EL$64))</f>
        <v>0</v>
      </c>
      <c r="EM98" s="21" t="n">
        <f aca="false">IF($A98="",0,SUMPRODUCT(((($C$5:$C$64=$A98)+($D$5:$D$64=$A98)+($E$5:$E$64=$A98)+($F$5:$F$64=$A98))&gt;0)*EM$5:EM$64))</f>
        <v>0</v>
      </c>
      <c r="EN98" s="21" t="n">
        <f aca="false">IF($A98="",0,SUMPRODUCT(((($C$5:$C$64=$A98)+($D$5:$D$64=$A98)+($E$5:$E$64=$A98)+($F$5:$F$64=$A98))&gt;0)*EN$5:EN$64))</f>
        <v>0</v>
      </c>
      <c r="EO98" s="21" t="n">
        <f aca="false">IF($A98="",0,SUMPRODUCT(((($C$5:$C$64=$A98)+($D$5:$D$64=$A98)+($E$5:$E$64=$A98)+($F$5:$F$64=$A98))&gt;0)*EO$5:EO$64))</f>
        <v>0</v>
      </c>
      <c r="EP98" s="21" t="n">
        <f aca="false">IF($A98="",0,SUMPRODUCT(((($C$5:$C$64=$A98)+($D$5:$D$64=$A98)+($E$5:$E$64=$A98)+($F$5:$F$64=$A98))&gt;0)*EP$5:EP$64))</f>
        <v>0</v>
      </c>
      <c r="EQ98" s="21" t="n">
        <f aca="false">IF($A98="",0,SUMPRODUCT(((($C$5:$C$64=$A98)+($D$5:$D$64=$A98)+($E$5:$E$64=$A98)+($F$5:$F$64=$A98))&gt;0)*EQ$5:EQ$64))</f>
        <v>0</v>
      </c>
      <c r="ER98" s="21" t="n">
        <f aca="false">IF($A98="",0,SUMPRODUCT(((($C$5:$C$64=$A98)+($D$5:$D$64=$A98)+($E$5:$E$64=$A98)+($F$5:$F$64=$A98))&gt;0)*ER$5:ER$64))</f>
        <v>0</v>
      </c>
      <c r="ES98" s="21" t="n">
        <f aca="false">IF($A98="",0,SUMPRODUCT(((($C$5:$C$64=$A98)+($D$5:$D$64=$A98)+($E$5:$E$64=$A98)+($F$5:$F$64=$A98))&gt;0)*ES$5:ES$64))</f>
        <v>0</v>
      </c>
      <c r="ET98" s="21" t="n">
        <f aca="false">IF($A98="",0,SUMPRODUCT(((($C$5:$C$64=$A98)+($D$5:$D$64=$A98)+($E$5:$E$64=$A98)+($F$5:$F$64=$A98))&gt;0)*ET$5:ET$64))</f>
        <v>0</v>
      </c>
      <c r="EU98" s="21" t="n">
        <f aca="false">IF($A98="",0,SUMPRODUCT(((($C$5:$C$64=$A98)+($D$5:$D$64=$A98)+($E$5:$E$64=$A98)+($F$5:$F$64=$A98))&gt;0)*EU$5:EU$64))</f>
        <v>0</v>
      </c>
      <c r="EV98" s="21" t="n">
        <f aca="false">IF($A98="",0,SUMPRODUCT(((($C$5:$C$64=$A98)+($D$5:$D$64=$A98)+($E$5:$E$64=$A98)+($F$5:$F$64=$A98))&gt;0)*EV$5:EV$64))</f>
        <v>0</v>
      </c>
      <c r="EW98" s="21" t="n">
        <f aca="false">IF($A98="",0,SUMPRODUCT(((($C$5:$C$64=$A98)+($D$5:$D$64=$A98)+($E$5:$E$64=$A98)+($F$5:$F$64=$A98))&gt;0)*EW$5:EW$64))</f>
        <v>0</v>
      </c>
      <c r="EX98" s="21" t="n">
        <f aca="false">IF($A98="",0,SUMPRODUCT(((($C$5:$C$64=$A98)+($D$5:$D$64=$A98)+($E$5:$E$64=$A98)+($F$5:$F$64=$A98))&gt;0)*EX$5:EX$64))</f>
        <v>0</v>
      </c>
      <c r="EY98" s="21" t="n">
        <f aca="false">IF($A98="",0,SUMPRODUCT(((($C$5:$C$64=$A98)+($D$5:$D$64=$A98)+($E$5:$E$64=$A98)+($F$5:$F$64=$A98))&gt;0)*EY$5:EY$64))</f>
        <v>0</v>
      </c>
      <c r="EZ98" s="21" t="n">
        <f aca="false">IF($A98="",0,SUMPRODUCT(((($C$5:$C$64=$A98)+($D$5:$D$64=$A98)+($E$5:$E$64=$A98)+($F$5:$F$64=$A98))&gt;0)*EZ$5:EZ$64))</f>
        <v>0</v>
      </c>
      <c r="FA98" s="21" t="n">
        <f aca="false">IF($A98="",0,SUMPRODUCT(((($C$5:$C$64=$A98)+($D$5:$D$64=$A98)+($E$5:$E$64=$A98)+($F$5:$F$64=$A98))&gt;0)*FA$5:FA$64))</f>
        <v>0</v>
      </c>
      <c r="FB98" s="21" t="n">
        <f aca="false">IF($A98="",0,SUMPRODUCT(((($C$5:$C$64=$A98)+($D$5:$D$64=$A98)+($E$5:$E$64=$A98)+($F$5:$F$64=$A98))&gt;0)*FB$5:FB$64))</f>
        <v>0</v>
      </c>
      <c r="FC98" s="21" t="n">
        <f aca="false">IF($A98="",0,SUMPRODUCT(((($C$5:$C$64=$A98)+($D$5:$D$64=$A98)+($E$5:$E$64=$A98)+($F$5:$F$64=$A98))&gt;0)*FC$5:FC$64))</f>
        <v>0</v>
      </c>
      <c r="FD98" s="21" t="n">
        <f aca="false">IF($A98="",0,SUMPRODUCT(((($C$5:$C$64=$A98)+($D$5:$D$64=$A98)+($E$5:$E$64=$A98)+($F$5:$F$64=$A98))&gt;0)*FD$5:FD$64))</f>
        <v>0</v>
      </c>
      <c r="FE98" s="21" t="n">
        <f aca="false">IF($A98="",0,SUMPRODUCT(((($C$5:$C$64=$A98)+($D$5:$D$64=$A98)+($E$5:$E$64=$A98)+($F$5:$F$64=$A98))&gt;0)*FE$5:FE$64))</f>
        <v>0</v>
      </c>
      <c r="FF98" s="21" t="n">
        <f aca="false">IF($A98="",0,SUMPRODUCT(((($C$5:$C$64=$A98)+($D$5:$D$64=$A98)+($E$5:$E$64=$A98)+($F$5:$F$64=$A98))&gt;0)*FF$5:FF$64))</f>
        <v>0</v>
      </c>
      <c r="FG98" s="21" t="n">
        <f aca="false">IF($A98="",0,SUMPRODUCT(((($C$5:$C$64=$A98)+($D$5:$D$64=$A98)+($E$5:$E$64=$A98)+($F$5:$F$64=$A98))&gt;0)*FG$5:FG$64))</f>
        <v>0</v>
      </c>
      <c r="FH98" s="21" t="n">
        <f aca="false">IF($A98="",0,SUMPRODUCT(((($C$5:$C$64=$A98)+($D$5:$D$64=$A98)+($E$5:$E$64=$A98)+($F$5:$F$64=$A98))&gt;0)*FH$5:FH$64))</f>
        <v>0</v>
      </c>
      <c r="FI98" s="21" t="n">
        <f aca="false">IF($A98="",0,SUMPRODUCT(((($C$5:$C$64=$A98)+($D$5:$D$64=$A98)+($E$5:$E$64=$A98)+($F$5:$F$64=$A98))&gt;0)*FI$5:FI$64))</f>
        <v>0</v>
      </c>
      <c r="FJ98" s="21" t="n">
        <f aca="false">IF($A98="",0,SUMPRODUCT(((($C$5:$C$64=$A98)+($D$5:$D$64=$A98)+($E$5:$E$64=$A98)+($F$5:$F$64=$A98))&gt;0)*FJ$5:FJ$64))</f>
        <v>0</v>
      </c>
      <c r="FK98" s="21" t="n">
        <f aca="false">IF($A98="",0,SUMPRODUCT(((($C$5:$C$64=$A98)+($D$5:$D$64=$A98)+($E$5:$E$64=$A98)+($F$5:$F$64=$A98))&gt;0)*FK$5:FK$64))</f>
        <v>0</v>
      </c>
      <c r="FL98" s="21" t="n">
        <f aca="false">IF($A98="",0,SUMPRODUCT(((($C$5:$C$64=$A98)+($D$5:$D$64=$A98)+($E$5:$E$64=$A98)+($F$5:$F$64=$A98))&gt;0)*FL$5:FL$64))</f>
        <v>0</v>
      </c>
      <c r="FM98" s="21" t="n">
        <f aca="false">IF($A98="",0,SUMPRODUCT(((($C$5:$C$64=$A98)+($D$5:$D$64=$A98)+($E$5:$E$64=$A98)+($F$5:$F$64=$A98))&gt;0)*FM$5:FM$64))</f>
        <v>0</v>
      </c>
      <c r="FN98" s="21" t="n">
        <f aca="false">IF($A98="",0,SUMPRODUCT(((($C$5:$C$64=$A98)+($D$5:$D$64=$A98)+($E$5:$E$64=$A98)+($F$5:$F$64=$A98))&gt;0)*FN$5:FN$64))</f>
        <v>0</v>
      </c>
      <c r="FO98" s="21" t="n">
        <f aca="false">IF($A98="",0,SUMPRODUCT(((($C$5:$C$64=$A98)+($D$5:$D$64=$A98)+($E$5:$E$64=$A98)+($F$5:$F$64=$A98))&gt;0)*FO$5:FO$64))</f>
        <v>0</v>
      </c>
      <c r="FP98" s="21" t="n">
        <f aca="false">IF($A98="",0,SUMPRODUCT(((($C$5:$C$64=$A98)+($D$5:$D$64=$A98)+($E$5:$E$64=$A98)+($F$5:$F$64=$A98))&gt;0)*FP$5:FP$64))</f>
        <v>0</v>
      </c>
      <c r="FQ98" s="21" t="n">
        <f aca="false">IF($A98="",0,SUMPRODUCT(((($C$5:$C$64=$A98)+($D$5:$D$64=$A98)+($E$5:$E$64=$A98)+($F$5:$F$64=$A98))&gt;0)*FQ$5:FQ$64))</f>
        <v>0</v>
      </c>
      <c r="FR98" s="21" t="n">
        <f aca="false">IF($A98="",0,SUMPRODUCT(((($C$5:$C$64=$A98)+($D$5:$D$64=$A98)+($E$5:$E$64=$A98)+($F$5:$F$64=$A98))&gt;0)*FR$5:FR$64))</f>
        <v>0</v>
      </c>
      <c r="FS98" s="21" t="n">
        <f aca="false">IF($A98="",0,SUMPRODUCT(((($C$5:$C$64=$A98)+($D$5:$D$64=$A98)+($E$5:$E$64=$A98)+($F$5:$F$64=$A98))&gt;0)*FS$5:FS$64))</f>
        <v>0</v>
      </c>
      <c r="FT98" s="21" t="n">
        <f aca="false">IF($A98="",0,SUMPRODUCT(((($C$5:$C$64=$A98)+($D$5:$D$64=$A98)+($E$5:$E$64=$A98)+($F$5:$F$64=$A98))&gt;0)*FT$5:FT$64))</f>
        <v>0</v>
      </c>
      <c r="FU98" s="21" t="n">
        <f aca="false">IF($A98="",0,SUMPRODUCT(((($C$5:$C$64=$A98)+($D$5:$D$64=$A98)+($E$5:$E$64=$A98)+($F$5:$F$64=$A98))&gt;0)*FU$5:FU$64))</f>
        <v>0</v>
      </c>
      <c r="FV98" s="21" t="n">
        <f aca="false">IF($A98="",0,SUMPRODUCT(((($C$5:$C$64=$A98)+($D$5:$D$64=$A98)+($E$5:$E$64=$A98)+($F$5:$F$64=$A98))&gt;0)*FV$5:FV$64))</f>
        <v>0</v>
      </c>
      <c r="FW98" s="21" t="n">
        <f aca="false">IF($A98="",0,SUMPRODUCT(((($C$5:$C$64=$A98)+($D$5:$D$64=$A98)+($E$5:$E$64=$A98)+($F$5:$F$64=$A98))&gt;0)*FW$5:FW$64))</f>
        <v>0</v>
      </c>
      <c r="FX98" s="21" t="n">
        <f aca="false">IF($A98="",0,SUMPRODUCT(((($C$5:$C$64=$A98)+($D$5:$D$64=$A98)+($E$5:$E$64=$A98)+($F$5:$F$64=$A98))&gt;0)*FX$5:FX$64))</f>
        <v>0</v>
      </c>
      <c r="FY98" s="21" t="n">
        <f aca="false">IF($A98="",0,SUMPRODUCT(((($C$5:$C$64=$A98)+($D$5:$D$64=$A98)+($E$5:$E$64=$A98)+($F$5:$F$64=$A98))&gt;0)*FY$5:FY$64))</f>
        <v>0</v>
      </c>
      <c r="FZ98" s="21" t="n">
        <f aca="false">IF($A98="",0,SUMPRODUCT(((($C$5:$C$64=$A98)+($D$5:$D$64=$A98)+($E$5:$E$64=$A98)+($F$5:$F$64=$A98))&gt;0)*FZ$5:FZ$64))</f>
        <v>0</v>
      </c>
      <c r="GA98" s="21" t="n">
        <f aca="false">IF($A98="",0,SUMPRODUCT(((($C$5:$C$64=$A98)+($D$5:$D$64=$A98)+($E$5:$E$64=$A98)+($F$5:$F$64=$A98))&gt;0)*GA$5:GA$64))</f>
        <v>0</v>
      </c>
      <c r="GB98" s="21" t="n">
        <f aca="false">IF($A98="",0,SUMPRODUCT(((($C$5:$C$64=$A98)+($D$5:$D$64=$A98)+($E$5:$E$64=$A98)+($F$5:$F$64=$A98))&gt;0)*GB$5:GB$64))</f>
        <v>0</v>
      </c>
      <c r="GC98" s="21" t="n">
        <f aca="false">IF($A98="",0,SUMPRODUCT(((($C$5:$C$64=$A98)+($D$5:$D$64=$A98)+($E$5:$E$64=$A98)+($F$5:$F$64=$A98))&gt;0)*GC$5:GC$64))</f>
        <v>0</v>
      </c>
      <c r="GD98" s="21" t="n">
        <f aca="false">IF($A98="",0,SUMPRODUCT(((($C$5:$C$64=$A98)+($D$5:$D$64=$A98)+($E$5:$E$64=$A98)+($F$5:$F$64=$A98))&gt;0)*GD$5:GD$64))</f>
        <v>0</v>
      </c>
      <c r="GE98" s="21" t="n">
        <f aca="false">IF($A98="",0,SUMPRODUCT(((($C$5:$C$64=$A98)+($D$5:$D$64=$A98)+($E$5:$E$64=$A98)+($F$5:$F$64=$A98))&gt;0)*GE$5:GE$64))</f>
        <v>0</v>
      </c>
      <c r="GF98" s="21" t="n">
        <f aca="false">IF($A98="",0,SUMPRODUCT(((($C$5:$C$64=$A98)+($D$5:$D$64=$A98)+($E$5:$E$64=$A98)+($F$5:$F$64=$A98))&gt;0)*GF$5:GF$64))</f>
        <v>0</v>
      </c>
      <c r="GG98" s="21" t="n">
        <f aca="false">IF($A98="",0,SUMPRODUCT(((($C$5:$C$64=$A98)+($D$5:$D$64=$A98)+($E$5:$E$64=$A98)+($F$5:$F$64=$A98))&gt;0)*GG$5:GG$64))</f>
        <v>0</v>
      </c>
      <c r="GH98" s="21" t="n">
        <f aca="false">IF($A98="",0,SUMPRODUCT(((($C$5:$C$64=$A98)+($D$5:$D$64=$A98)+($E$5:$E$64=$A98)+($F$5:$F$64=$A98))&gt;0)*GH$5:GH$64))</f>
        <v>0</v>
      </c>
      <c r="GI98" s="21" t="n">
        <f aca="false">IF($A98="",0,SUMPRODUCT(((($C$5:$C$64=$A98)+($D$5:$D$64=$A98)+($E$5:$E$64=$A98)+($F$5:$F$64=$A98))&gt;0)*GI$5:GI$64))</f>
        <v>0</v>
      </c>
      <c r="GJ98" s="21" t="n">
        <f aca="false">IF($A98="",0,SUMPRODUCT(((($C$5:$C$64=$A98)+($D$5:$D$64=$A98)+($E$5:$E$64=$A98)+($F$5:$F$64=$A98))&gt;0)*GJ$5:GJ$64))</f>
        <v>0</v>
      </c>
      <c r="GK98" s="21" t="n">
        <f aca="false">IF($A98="",0,SUMPRODUCT(((($C$5:$C$64=$A98)+($D$5:$D$64=$A98)+($E$5:$E$64=$A98)+($F$5:$F$64=$A98))&gt;0)*GK$5:GK$64))</f>
        <v>0</v>
      </c>
      <c r="GL98" s="21" t="n">
        <f aca="false">IF($A98="",0,SUMPRODUCT(((($C$5:$C$64=$A98)+($D$5:$D$64=$A98)+($E$5:$E$64=$A98)+($F$5:$F$64=$A98))&gt;0)*GL$5:GL$64))</f>
        <v>0</v>
      </c>
      <c r="GM98" s="21" t="n">
        <f aca="false">IF($A98="",0,SUMPRODUCT(((($C$5:$C$64=$A98)+($D$5:$D$64=$A98)+($E$5:$E$64=$A98)+($F$5:$F$64=$A98))&gt;0)*GM$5:GM$64))</f>
        <v>0</v>
      </c>
      <c r="GN98" s="21" t="n">
        <f aca="false">IF($A98="",0,SUMPRODUCT(((($C$5:$C$64=$A98)+($D$5:$D$64=$A98)+($E$5:$E$64=$A98)+($F$5:$F$64=$A98))&gt;0)*GN$5:GN$64))</f>
        <v>0</v>
      </c>
      <c r="GO98" s="21" t="n">
        <f aca="false">IF($A98="",0,SUMPRODUCT(((($C$5:$C$64=$A98)+($D$5:$D$64=$A98)+($E$5:$E$64=$A98)+($F$5:$F$64=$A98))&gt;0)*GO$5:GO$64))</f>
        <v>0</v>
      </c>
      <c r="GP98" s="21" t="n">
        <f aca="false">IF($A98="",0,SUMPRODUCT(((($C$5:$C$64=$A98)+($D$5:$D$64=$A98)+($E$5:$E$64=$A98)+($F$5:$F$64=$A98))&gt;0)*GP$5:GP$64))</f>
        <v>0</v>
      </c>
      <c r="GQ98" s="21" t="n">
        <f aca="false">IF($A98="",0,SUMPRODUCT(((($C$5:$C$64=$A98)+($D$5:$D$64=$A98)+($E$5:$E$64=$A98)+($F$5:$F$64=$A98))&gt;0)*GQ$5:GQ$64))</f>
        <v>0</v>
      </c>
      <c r="GR98" s="21" t="n">
        <f aca="false">IF($A98="",0,SUMPRODUCT(((($C$5:$C$64=$A98)+($D$5:$D$64=$A98)+($E$5:$E$64=$A98)+($F$5:$F$64=$A98))&gt;0)*GR$5:GR$64))</f>
        <v>0</v>
      </c>
      <c r="GS98" s="21" t="n">
        <f aca="false">IF($A98="",0,SUMPRODUCT(((($C$5:$C$64=$A98)+($D$5:$D$64=$A98)+($E$5:$E$64=$A98)+($F$5:$F$64=$A98))&gt;0)*GS$5:GS$64))</f>
        <v>0</v>
      </c>
      <c r="GT98" s="21" t="n">
        <f aca="false">IF($A98="",0,SUMPRODUCT(((($C$5:$C$64=$A98)+($D$5:$D$64=$A98)+($E$5:$E$64=$A98)+($F$5:$F$64=$A98))&gt;0)*GT$5:GT$64))</f>
        <v>0</v>
      </c>
      <c r="GU98" s="21" t="n">
        <f aca="false">IF($A98="",0,SUMPRODUCT(((($C$5:$C$64=$A98)+($D$5:$D$64=$A98)+($E$5:$E$64=$A98)+($F$5:$F$64=$A98))&gt;0)*GU$5:GU$64))</f>
        <v>0</v>
      </c>
      <c r="GV98" s="21" t="n">
        <f aca="false">IF($A98="",0,SUMPRODUCT(((($C$5:$C$64=$A98)+($D$5:$D$64=$A98)+($E$5:$E$64=$A98)+($F$5:$F$64=$A98))&gt;0)*GV$5:GV$64))</f>
        <v>0</v>
      </c>
      <c r="GW98" s="21" t="n">
        <f aca="false">IF($A98="",0,SUMPRODUCT(((($C$5:$C$64=$A98)+($D$5:$D$64=$A98)+($E$5:$E$64=$A98)+($F$5:$F$64=$A98))&gt;0)*GW$5:GW$64))</f>
        <v>0</v>
      </c>
      <c r="GX98" s="21" t="n">
        <f aca="false">IF($A98="",0,SUMPRODUCT(((($C$5:$C$64=$A98)+($D$5:$D$64=$A98)+($E$5:$E$64=$A98)+($F$5:$F$64=$A98))&gt;0)*GX$5:GX$64))</f>
        <v>0</v>
      </c>
      <c r="GY98" s="21" t="n">
        <f aca="false">IF($A98="",0,SUMPRODUCT(((($C$5:$C$64=$A98)+($D$5:$D$64=$A98)+($E$5:$E$64=$A98)+($F$5:$F$64=$A98))&gt;0)*GY$5:GY$64))</f>
        <v>0</v>
      </c>
      <c r="GZ98" s="21" t="n">
        <f aca="false">IF($A98="",0,SUMPRODUCT(((($C$5:$C$64=$A98)+($D$5:$D$64=$A98)+($E$5:$E$64=$A98)+($F$5:$F$64=$A98))&gt;0)*GZ$5:GZ$64))</f>
        <v>0</v>
      </c>
      <c r="HA98" s="21" t="n">
        <f aca="false">IF($A98="",0,SUMPRODUCT(((($C$5:$C$64=$A98)+($D$5:$D$64=$A98)+($E$5:$E$64=$A98)+($F$5:$F$64=$A98))&gt;0)*HA$5:HA$64))</f>
        <v>0</v>
      </c>
      <c r="HB98" s="21" t="n">
        <f aca="false">IF($A98="",0,SUMPRODUCT(((($C$5:$C$64=$A98)+($D$5:$D$64=$A98)+($E$5:$E$64=$A98)+($F$5:$F$64=$A98))&gt;0)*HB$5:HB$64))</f>
        <v>0</v>
      </c>
      <c r="HC98" s="21" t="n">
        <f aca="false">IF($A98="",0,SUMPRODUCT(((($C$5:$C$64=$A98)+($D$5:$D$64=$A98)+($E$5:$E$64=$A98)+($F$5:$F$64=$A98))&gt;0)*HC$5:HC$64))</f>
        <v>0</v>
      </c>
      <c r="HD98" s="21" t="n">
        <f aca="false">IF($A98="",0,SUMPRODUCT(((($C$5:$C$64=$A98)+($D$5:$D$64=$A98)+($E$5:$E$64=$A98)+($F$5:$F$64=$A98))&gt;0)*HD$5:HD$64))</f>
        <v>0</v>
      </c>
      <c r="HE98" s="21" t="n">
        <f aca="false">IF($A98="",0,SUMPRODUCT(((($C$5:$C$64=$A98)+($D$5:$D$64=$A98)+($E$5:$E$64=$A98)+($F$5:$F$64=$A98))&gt;0)*HE$5:HE$64))</f>
        <v>0</v>
      </c>
      <c r="HF98" s="21" t="n">
        <f aca="false">IF($A98="",0,SUMPRODUCT(((($C$5:$C$64=$A98)+($D$5:$D$64=$A98)+($E$5:$E$64=$A98)+($F$5:$F$64=$A98))&gt;0)*HF$5:HF$64))</f>
        <v>0</v>
      </c>
      <c r="HG98" s="21" t="n">
        <f aca="false">IF($A98="",0,SUMPRODUCT(((($C$5:$C$64=$A98)+($D$5:$D$64=$A98)+($E$5:$E$64=$A98)+($F$5:$F$64=$A98))&gt;0)*HG$5:HG$64))</f>
        <v>0</v>
      </c>
      <c r="HH98" s="21" t="n">
        <f aca="false">IF($A98="",0,SUMPRODUCT(((($C$5:$C$64=$A98)+($D$5:$D$64=$A98)+($E$5:$E$64=$A98)+($F$5:$F$64=$A98))&gt;0)*HH$5:HH$64))</f>
        <v>0</v>
      </c>
      <c r="HI98" s="21" t="n">
        <f aca="false">IF($A98="",0,SUMPRODUCT(((($C$5:$C$64=$A98)+($D$5:$D$64=$A98)+($E$5:$E$64=$A98)+($F$5:$F$64=$A98))&gt;0)*HI$5:HI$64))</f>
        <v>0</v>
      </c>
      <c r="HJ98" s="21" t="n">
        <f aca="false">IF($A98="",0,SUMPRODUCT(((($C$5:$C$64=$A98)+($D$5:$D$64=$A98)+($E$5:$E$64=$A98)+($F$5:$F$64=$A98))&gt;0)*HJ$5:HJ$64))</f>
        <v>0</v>
      </c>
      <c r="HK98" s="21" t="n">
        <f aca="false">IF($A98="",0,SUMPRODUCT(((($C$5:$C$64=$A98)+($D$5:$D$64=$A98)+($E$5:$E$64=$A98)+($F$5:$F$64=$A98))&gt;0)*HK$5:HK$64))</f>
        <v>0</v>
      </c>
      <c r="HL98" s="21" t="n">
        <f aca="false">IF($A98="",0,SUMPRODUCT(((($C$5:$C$64=$A98)+($D$5:$D$64=$A98)+($E$5:$E$64=$A98)+($F$5:$F$64=$A98))&gt;0)*HL$5:HL$64))</f>
        <v>0</v>
      </c>
      <c r="HM98" s="21" t="n">
        <f aca="false">IF($A98="",0,SUMPRODUCT(((($C$5:$C$64=$A98)+($D$5:$D$64=$A98)+($E$5:$E$64=$A98)+($F$5:$F$64=$A98))&gt;0)*HM$5:HM$64))</f>
        <v>0</v>
      </c>
      <c r="HN98" s="21" t="n">
        <f aca="false">IF($A98="",0,SUMPRODUCT(((($C$5:$C$64=$A98)+($D$5:$D$64=$A98)+($E$5:$E$64=$A98)+($F$5:$F$64=$A98))&gt;0)*HN$5:HN$64))</f>
        <v>0</v>
      </c>
      <c r="HO98" s="21" t="n">
        <f aca="false">IF($A98="",0,SUMPRODUCT(((($C$5:$C$64=$A98)+($D$5:$D$64=$A98)+($E$5:$E$64=$A98)+($F$5:$F$64=$A98))&gt;0)*HO$5:HO$64))</f>
        <v>0</v>
      </c>
      <c r="HP98" s="21" t="n">
        <f aca="false">IF($A98="",0,SUMPRODUCT(((($C$5:$C$64=$A98)+($D$5:$D$64=$A98)+($E$5:$E$64=$A98)+($F$5:$F$64=$A98))&gt;0)*HP$5:HP$64))</f>
        <v>0</v>
      </c>
      <c r="HQ98" s="21" t="n">
        <f aca="false">IF($A98="",0,SUMPRODUCT(((($C$5:$C$64=$A98)+($D$5:$D$64=$A98)+($E$5:$E$64=$A98)+($F$5:$F$64=$A98))&gt;0)*HQ$5:HQ$64))</f>
        <v>0</v>
      </c>
      <c r="HR98" s="21" t="n">
        <f aca="false">IF($A98="",0,SUMPRODUCT(((($C$5:$C$64=$A98)+($D$5:$D$64=$A98)+($E$5:$E$64=$A98)+($F$5:$F$64=$A98))&gt;0)*HR$5:HR$64))</f>
        <v>0</v>
      </c>
      <c r="HS98" s="21" t="n">
        <f aca="false">IF($A98="",0,SUMPRODUCT(((($C$5:$C$64=$A98)+($D$5:$D$64=$A98)+($E$5:$E$64=$A98)+($F$5:$F$64=$A98))&gt;0)*HS$5:HS$64))</f>
        <v>0</v>
      </c>
      <c r="HT98" s="21" t="n">
        <f aca="false">IF($A98="",0,SUMPRODUCT(((($C$5:$C$64=$A98)+($D$5:$D$64=$A98)+($E$5:$E$64=$A98)+($F$5:$F$64=$A98))&gt;0)*HT$5:HT$64))</f>
        <v>0</v>
      </c>
      <c r="HU98" s="21" t="n">
        <f aca="false">IF($A98="",0,SUMPRODUCT(((($C$5:$C$64=$A98)+($D$5:$D$64=$A98)+($E$5:$E$64=$A98)+($F$5:$F$64=$A98))&gt;0)*HU$5:HU$64))</f>
        <v>0</v>
      </c>
      <c r="HV98" s="21" t="n">
        <f aca="false">IF($A98="",0,SUMPRODUCT(((($C$5:$C$64=$A98)+($D$5:$D$64=$A98)+($E$5:$E$64=$A98)+($F$5:$F$64=$A98))&gt;0)*HV$5:HV$64))</f>
        <v>0</v>
      </c>
      <c r="HW98" s="21" t="n">
        <f aca="false">IF($A98="",0,SUMPRODUCT(((($C$5:$C$64=$A98)+($D$5:$D$64=$A98)+($E$5:$E$64=$A98)+($F$5:$F$64=$A98))&gt;0)*HW$5:HW$64))</f>
        <v>0</v>
      </c>
      <c r="HX98" s="21" t="n">
        <f aca="false">IF($A98="",0,SUMPRODUCT(((($C$5:$C$64=$A98)+($D$5:$D$64=$A98)+($E$5:$E$64=$A98)+($F$5:$F$64=$A98))&gt;0)*HX$5:HX$64))</f>
        <v>0</v>
      </c>
      <c r="HY98" s="21" t="n">
        <f aca="false">IF($A98="",0,SUMPRODUCT(((($C$5:$C$64=$A98)+($D$5:$D$64=$A98)+($E$5:$E$64=$A98)+($F$5:$F$64=$A98))&gt;0)*HY$5:HY$64))</f>
        <v>0</v>
      </c>
      <c r="HZ98" s="21" t="n">
        <f aca="false">IF($A98="",0,SUMPRODUCT(((($C$5:$C$64=$A98)+($D$5:$D$64=$A98)+($E$5:$E$64=$A98)+($F$5:$F$64=$A98))&gt;0)*HZ$5:HZ$64))</f>
        <v>0</v>
      </c>
      <c r="IA98" s="21" t="n">
        <f aca="false">IF($A98="",0,SUMPRODUCT(((($C$5:$C$64=$A98)+($D$5:$D$64=$A98)+($E$5:$E$64=$A98)+($F$5:$F$64=$A98))&gt;0)*IA$5:IA$64))</f>
        <v>0</v>
      </c>
      <c r="IB98" s="21" t="n">
        <f aca="false">IF($A98="",0,SUMPRODUCT(((($C$5:$C$64=$A98)+($D$5:$D$64=$A98)+($E$5:$E$64=$A98)+($F$5:$F$64=$A98))&gt;0)*IB$5:IB$64))</f>
        <v>0</v>
      </c>
      <c r="IC98" s="21" t="n">
        <f aca="false">IF($A98="",0,SUMPRODUCT(((($C$5:$C$64=$A98)+($D$5:$D$64=$A98)+($E$5:$E$64=$A98)+($F$5:$F$64=$A98))&gt;0)*IC$5:IC$64))</f>
        <v>0</v>
      </c>
      <c r="ID98" s="21" t="n">
        <f aca="false">IF($A98="",0,SUMPRODUCT(((($C$5:$C$64=$A98)+($D$5:$D$64=$A98)+($E$5:$E$64=$A98)+($F$5:$F$64=$A98))&gt;0)*ID$5:ID$64))</f>
        <v>0</v>
      </c>
      <c r="IE98" s="21" t="n">
        <f aca="false">IF($A98="",0,SUMPRODUCT(((($C$5:$C$64=$A98)+($D$5:$D$64=$A98)+($E$5:$E$64=$A98)+($F$5:$F$64=$A98))&gt;0)*IE$5:IE$64))</f>
        <v>0</v>
      </c>
      <c r="IF98" s="21" t="n">
        <f aca="false">IF($A98="",0,SUMPRODUCT(((($C$5:$C$64=$A98)+($D$5:$D$64=$A98)+($E$5:$E$64=$A98)+($F$5:$F$64=$A98))&gt;0)*IF$5:IF$64))</f>
        <v>0</v>
      </c>
      <c r="IG98" s="21" t="n">
        <f aca="false">IF($A98="",0,SUMPRODUCT(((($C$5:$C$64=$A98)+($D$5:$D$64=$A98)+($E$5:$E$64=$A98)+($F$5:$F$64=$A98))&gt;0)*IG$5:IG$64))</f>
        <v>0</v>
      </c>
      <c r="IH98" s="21" t="n">
        <f aca="false">IF($A98="",0,SUMPRODUCT(((($C$5:$C$64=$A98)+($D$5:$D$64=$A98)+($E$5:$E$64=$A98)+($F$5:$F$64=$A98))&gt;0)*IH$5:IH$64))</f>
        <v>0</v>
      </c>
      <c r="II98" s="21" t="n">
        <f aca="false">IF($A98="",0,SUMPRODUCT(((($C$5:$C$64=$A98)+($D$5:$D$64=$A98)+($E$5:$E$64=$A98)+($F$5:$F$64=$A98))&gt;0)*II$5:II$64))</f>
        <v>0</v>
      </c>
      <c r="IJ98" s="21" t="n">
        <f aca="false">IF($A98="",0,SUMPRODUCT(((($C$5:$C$64=$A98)+($D$5:$D$64=$A98)+($E$5:$E$64=$A98)+($F$5:$F$64=$A98))&gt;0)*IJ$5:IJ$64))</f>
        <v>0</v>
      </c>
      <c r="IK98" s="21" t="n">
        <f aca="false">IF($A98="",0,SUMPRODUCT(((($C$5:$C$64=$A98)+($D$5:$D$64=$A98)+($E$5:$E$64=$A98)+($F$5:$F$64=$A98))&gt;0)*IK$5:IK$64))</f>
        <v>0</v>
      </c>
      <c r="IL98" s="21" t="n">
        <f aca="false">IF($A98="",0,SUMPRODUCT(((($C$5:$C$64=$A98)+($D$5:$D$64=$A98)+($E$5:$E$64=$A98)+($F$5:$F$64=$A98))&gt;0)*IL$5:IL$64))</f>
        <v>0</v>
      </c>
      <c r="IM98" s="21" t="n">
        <f aca="false">IF($A98="",0,SUMPRODUCT(((($C$5:$C$64=$A98)+($D$5:$D$64=$A98)+($E$5:$E$64=$A98)+($F$5:$F$64=$A98))&gt;0)*IM$5:IM$64))</f>
        <v>0</v>
      </c>
      <c r="IN98" s="21" t="n">
        <f aca="false">IF($A98="",0,SUMPRODUCT(((($C$5:$C$64=$A98)+($D$5:$D$64=$A98)+($E$5:$E$64=$A98)+($F$5:$F$64=$A98))&gt;0)*IN$5:IN$64))</f>
        <v>0</v>
      </c>
      <c r="IO98" s="21" t="n">
        <f aca="false">IF($A98="",0,SUMPRODUCT(((($C$5:$C$64=$A98)+($D$5:$D$64=$A98)+($E$5:$E$64=$A98)+($F$5:$F$64=$A98))&gt;0)*IO$5:IO$64))</f>
        <v>0</v>
      </c>
      <c r="IP98" s="21" t="n">
        <f aca="false">IF($A98="",0,SUMPRODUCT(((($C$5:$C$64=$A98)+($D$5:$D$64=$A98)+($E$5:$E$64=$A98)+($F$5:$F$64=$A98))&gt;0)*IP$5:IP$64))</f>
        <v>0</v>
      </c>
      <c r="IQ98" s="21" t="n">
        <f aca="false">IF($A98="",0,SUMPRODUCT(((($C$5:$C$64=$A98)+($D$5:$D$64=$A98)+($E$5:$E$64=$A98)+($F$5:$F$64=$A98))&gt;0)*IQ$5:IQ$64))</f>
        <v>0</v>
      </c>
      <c r="IR98" s="21" t="n">
        <f aca="false">IF($A98="",0,SUMPRODUCT(((($C$5:$C$64=$A98)+($D$5:$D$64=$A98)+($E$5:$E$64=$A98)+($F$5:$F$64=$A98))&gt;0)*IR$5:IR$64))</f>
        <v>0</v>
      </c>
      <c r="IS98" s="21" t="n">
        <f aca="false">IF($A98="",0,SUMPRODUCT(((($C$5:$C$64=$A98)+($D$5:$D$64=$A98)+($E$5:$E$64=$A98)+($F$5:$F$64=$A98))&gt;0)*IS$5:IS$64))</f>
        <v>0</v>
      </c>
      <c r="IT98" s="21" t="n">
        <f aca="false">IF($A98="",0,SUMPRODUCT(((($C$5:$C$64=$A98)+($D$5:$D$64=$A98)+($E$5:$E$64=$A98)+($F$5:$F$64=$A98))&gt;0)*IT$5:IT$64))</f>
        <v>0</v>
      </c>
      <c r="IU98" s="21" t="n">
        <f aca="false">IF($A98="",0,SUMPRODUCT(((($C$5:$C$64=$A98)+($D$5:$D$64=$A98)+($E$5:$E$64=$A98)+($F$5:$F$64=$A98))&gt;0)*IU$5:IU$64))</f>
        <v>0</v>
      </c>
      <c r="IV98" s="21" t="n">
        <f aca="false">IF($A98="",0,SUMPRODUCT(((($C$5:$C$64=$A98)+($D$5:$D$64=$A98)+($E$5:$E$64=$A98)+($F$5:$F$64=$A98))&gt;0)*IV$5:IV$64))</f>
        <v>0</v>
      </c>
      <c r="IW98" s="21" t="n">
        <f aca="false">IF($A98="",0,SUMPRODUCT(((($C$5:$C$64=$A98)+($D$5:$D$64=$A98)+($E$5:$E$64=$A98)+($F$5:$F$64=$A98))&gt;0)*IW$5:IW$64))</f>
        <v>0</v>
      </c>
      <c r="IX98" s="21" t="n">
        <f aca="false">IF($A98="",0,SUMPRODUCT(((($C$5:$C$64=$A98)+($D$5:$D$64=$A98)+($E$5:$E$64=$A98)+($F$5:$F$64=$A98))&gt;0)*IX$5:IX$64))</f>
        <v>0</v>
      </c>
      <c r="IY98" s="21" t="n">
        <f aca="false">IF($A98="",0,SUMPRODUCT(((($C$5:$C$64=$A98)+($D$5:$D$64=$A98)+($E$5:$E$64=$A98)+($F$5:$F$64=$A98))&gt;0)*IY$5:IY$64))</f>
        <v>0</v>
      </c>
      <c r="IZ98" s="21" t="n">
        <f aca="false">IF($A98="",0,SUMPRODUCT(((($C$5:$C$64=$A98)+($D$5:$D$64=$A98)+($E$5:$E$64=$A98)+($F$5:$F$64=$A98))&gt;0)*IZ$5:IZ$64))</f>
        <v>0</v>
      </c>
      <c r="JA98" s="21" t="n">
        <f aca="false">IF($A98="",0,SUMPRODUCT(((($C$5:$C$64=$A98)+($D$5:$D$64=$A98)+($E$5:$E$64=$A98)+($F$5:$F$64=$A98))&gt;0)*JA$5:JA$64))</f>
        <v>0</v>
      </c>
      <c r="JB98" s="21" t="n">
        <f aca="false">IF($A98="",0,SUMPRODUCT(((($C$5:$C$64=$A98)+($D$5:$D$64=$A98)+($E$5:$E$64=$A98)+($F$5:$F$64=$A98))&gt;0)*JB$5:JB$64))</f>
        <v>0</v>
      </c>
      <c r="JC98" s="21" t="n">
        <f aca="false">IF($A98="",0,SUMPRODUCT(((($C$5:$C$64=$A98)+($D$5:$D$64=$A98)+($E$5:$E$64=$A98)+($F$5:$F$64=$A98))&gt;0)*JC$5:JC$64))</f>
        <v>0</v>
      </c>
      <c r="JD98" s="21" t="n">
        <f aca="false">IF($A98="",0,SUMPRODUCT(((($C$5:$C$64=$A98)+($D$5:$D$64=$A98)+($E$5:$E$64=$A98)+($F$5:$F$64=$A98))&gt;0)*JD$5:JD$64))</f>
        <v>0</v>
      </c>
      <c r="JE98" s="21" t="n">
        <f aca="false">IF($A98="",0,SUMPRODUCT(((($C$5:$C$64=$A98)+($D$5:$D$64=$A98)+($E$5:$E$64=$A98)+($F$5:$F$64=$A98))&gt;0)*JE$5:JE$64))</f>
        <v>0</v>
      </c>
      <c r="JF98" s="21" t="n">
        <f aca="false">IF($A98="",0,SUMPRODUCT(((($C$5:$C$64=$A98)+($D$5:$D$64=$A98)+($E$5:$E$64=$A98)+($F$5:$F$64=$A98))&gt;0)*JF$5:JF$64))</f>
        <v>0</v>
      </c>
      <c r="JG98" s="21" t="n">
        <f aca="false">IF($A98="",0,SUMPRODUCT(((($C$5:$C$64=$A98)+($D$5:$D$64=$A98)+($E$5:$E$64=$A98)+($F$5:$F$64=$A98))&gt;0)*JG$5:JG$64))</f>
        <v>0</v>
      </c>
      <c r="JH98" s="21" t="n">
        <f aca="false">IF($A98="",0,SUMPRODUCT(((($C$5:$C$64=$A98)+($D$5:$D$64=$A98)+($E$5:$E$64=$A98)+($F$5:$F$64=$A98))&gt;0)*JH$5:JH$64))</f>
        <v>0</v>
      </c>
      <c r="JI98" s="21" t="n">
        <f aca="false">IF($A98="",0,SUMPRODUCT(((($C$5:$C$64=$A98)+($D$5:$D$64=$A98)+($E$5:$E$64=$A98)+($F$5:$F$64=$A98))&gt;0)*JI$5:JI$64))</f>
        <v>0</v>
      </c>
      <c r="JJ98" s="21" t="n">
        <f aca="false">IF($A98="",0,SUMPRODUCT(((($C$5:$C$64=$A98)+($D$5:$D$64=$A98)+($E$5:$E$64=$A98)+($F$5:$F$64=$A98))&gt;0)*JJ$5:JJ$64))</f>
        <v>0</v>
      </c>
      <c r="JK98" s="21" t="n">
        <f aca="false">IF($A98="",0,SUMPRODUCT(((($C$5:$C$64=$A98)+($D$5:$D$64=$A98)+($E$5:$E$64=$A98)+($F$5:$F$64=$A98))&gt;0)*JK$5:JK$64))</f>
        <v>0</v>
      </c>
      <c r="JL98" s="21" t="n">
        <f aca="false">IF($A98="",0,SUMPRODUCT(((($C$5:$C$64=$A98)+($D$5:$D$64=$A98)+($E$5:$E$64=$A98)+($F$5:$F$64=$A98))&gt;0)*JL$5:JL$64))</f>
        <v>0</v>
      </c>
      <c r="JM98" s="21" t="n">
        <f aca="false">IF($A98="",0,SUMPRODUCT(((($C$5:$C$64=$A98)+($D$5:$D$64=$A98)+($E$5:$E$64=$A98)+($F$5:$F$64=$A98))&gt;0)*JM$5:JM$64))</f>
        <v>0</v>
      </c>
      <c r="JN98" s="21" t="n">
        <f aca="false">IF($A98="",0,SUMPRODUCT(((($C$5:$C$64=$A98)+($D$5:$D$64=$A98)+($E$5:$E$64=$A98)+($F$5:$F$64=$A98))&gt;0)*JN$5:JN$64))</f>
        <v>0</v>
      </c>
      <c r="JO98" s="21" t="n">
        <f aca="false">IF($A98="",0,SUMPRODUCT(((($C$5:$C$64=$A98)+($D$5:$D$64=$A98)+($E$5:$E$64=$A98)+($F$5:$F$64=$A98))&gt;0)*JO$5:JO$64))</f>
        <v>0</v>
      </c>
      <c r="JP98" s="21" t="n">
        <f aca="false">IF($A98="",0,SUMPRODUCT(((($C$5:$C$64=$A98)+($D$5:$D$64=$A98)+($E$5:$E$64=$A98)+($F$5:$F$64=$A98))&gt;0)*JP$5:JP$64))</f>
        <v>0</v>
      </c>
      <c r="JQ98" s="21" t="n">
        <f aca="false">IF($A98="",0,SUMPRODUCT(((($C$5:$C$64=$A98)+($D$5:$D$64=$A98)+($E$5:$E$64=$A98)+($F$5:$F$64=$A98))&gt;0)*JQ$5:JQ$64))</f>
        <v>0</v>
      </c>
      <c r="JR98" s="21" t="n">
        <f aca="false">IF($A98="",0,SUMPRODUCT(((($C$5:$C$64=$A98)+($D$5:$D$64=$A98)+($E$5:$E$64=$A98)+($F$5:$F$64=$A98))&gt;0)*JR$5:JR$64))</f>
        <v>0</v>
      </c>
      <c r="JS98" s="21" t="n">
        <f aca="false">IF($A98="",0,SUMPRODUCT(((($C$5:$C$64=$A98)+($D$5:$D$64=$A98)+($E$5:$E$64=$A98)+($F$5:$F$64=$A98))&gt;0)*JS$5:JS$64))</f>
        <v>0</v>
      </c>
      <c r="JT98" s="21" t="n">
        <f aca="false">IF($A98="",0,SUMPRODUCT(((($C$5:$C$64=$A98)+($D$5:$D$64=$A98)+($E$5:$E$64=$A98)+($F$5:$F$64=$A98))&gt;0)*JT$5:JT$64))</f>
        <v>0</v>
      </c>
      <c r="JU98" s="21" t="n">
        <f aca="false">IF($A98="",0,SUMPRODUCT(((($C$5:$C$64=$A98)+($D$5:$D$64=$A98)+($E$5:$E$64=$A98)+($F$5:$F$64=$A98))&gt;0)*JU$5:JU$64))</f>
        <v>0</v>
      </c>
      <c r="JV98" s="21" t="n">
        <f aca="false">IF($A98="",0,SUMPRODUCT(((($C$5:$C$64=$A98)+($D$5:$D$64=$A98)+($E$5:$E$64=$A98)+($F$5:$F$64=$A98))&gt;0)*JV$5:JV$64))</f>
        <v>0</v>
      </c>
      <c r="JW98" s="21" t="n">
        <f aca="false">IF($A98="",0,SUMPRODUCT(((($C$5:$C$64=$A98)+($D$5:$D$64=$A98)+($E$5:$E$64=$A98)+($F$5:$F$64=$A98))&gt;0)*JW$5:JW$64))</f>
        <v>0</v>
      </c>
      <c r="JX98" s="21" t="n">
        <f aca="false">IF($A98="",0,SUMPRODUCT(((($C$5:$C$64=$A98)+($D$5:$D$64=$A98)+($E$5:$E$64=$A98)+($F$5:$F$64=$A98))&gt;0)*JX$5:JX$64))</f>
        <v>0</v>
      </c>
      <c r="JY98" s="21" t="n">
        <f aca="false">IF($A98="",0,SUMPRODUCT(((($C$5:$C$64=$A98)+($D$5:$D$64=$A98)+($E$5:$E$64=$A98)+($F$5:$F$64=$A98))&gt;0)*JY$5:JY$64))</f>
        <v>0</v>
      </c>
      <c r="JZ98" s="21" t="n">
        <f aca="false">IF($A98="",0,SUMPRODUCT(((($C$5:$C$64=$A98)+($D$5:$D$64=$A98)+($E$5:$E$64=$A98)+($F$5:$F$64=$A98))&gt;0)*JZ$5:JZ$64))</f>
        <v>0</v>
      </c>
      <c r="KA98" s="21" t="n">
        <f aca="false">IF($A98="",0,SUMPRODUCT(((($C$5:$C$64=$A98)+($D$5:$D$64=$A98)+($E$5:$E$64=$A98)+($F$5:$F$64=$A98))&gt;0)*KA$5:KA$64))</f>
        <v>0</v>
      </c>
      <c r="KB98" s="21" t="n">
        <f aca="false">IF($A98="",0,SUMPRODUCT(((($C$5:$C$64=$A98)+($D$5:$D$64=$A98)+($E$5:$E$64=$A98)+($F$5:$F$64=$A98))&gt;0)*KB$5:KB$64))</f>
        <v>0</v>
      </c>
      <c r="KC98" s="21" t="n">
        <f aca="false">IF($A98="",0,SUMPRODUCT(((($C$5:$C$64=$A98)+($D$5:$D$64=$A98)+($E$5:$E$64=$A98)+($F$5:$F$64=$A98))&gt;0)*KC$5:KC$64))</f>
        <v>0</v>
      </c>
      <c r="KD98" s="21" t="n">
        <f aca="false">IF($A98="",0,SUMPRODUCT(((($C$5:$C$64=$A98)+($D$5:$D$64=$A98)+($E$5:$E$64=$A98)+($F$5:$F$64=$A98))&gt;0)*KD$5:KD$64))</f>
        <v>0</v>
      </c>
      <c r="KE98" s="21" t="n">
        <f aca="false">IF($A98="",0,SUMPRODUCT(((($C$5:$C$64=$A98)+($D$5:$D$64=$A98)+($E$5:$E$64=$A98)+($F$5:$F$64=$A98))&gt;0)*KE$5:KE$64))</f>
        <v>0</v>
      </c>
      <c r="KF98" s="21" t="n">
        <f aca="false">IF($A98="",0,SUMPRODUCT(((($C$5:$C$64=$A98)+($D$5:$D$64=$A98)+($E$5:$E$64=$A98)+($F$5:$F$64=$A98))&gt;0)*KF$5:KF$64))</f>
        <v>0</v>
      </c>
      <c r="KG98" s="21" t="n">
        <f aca="false">IF($A98="",0,SUMPRODUCT(((($C$5:$C$64=$A98)+($D$5:$D$64=$A98)+($E$5:$E$64=$A98)+($F$5:$F$64=$A98))&gt;0)*KG$5:KG$64))</f>
        <v>0</v>
      </c>
      <c r="KH98" s="21" t="n">
        <f aca="false">IF($A98="",0,SUMPRODUCT(((($C$5:$C$64=$A98)+($D$5:$D$64=$A98)+($E$5:$E$64=$A98)+($F$5:$F$64=$A98))&gt;0)*KH$5:KH$64))</f>
        <v>0</v>
      </c>
      <c r="KI98" s="21" t="n">
        <f aca="false">IF($A98="",0,SUMPRODUCT(((($C$5:$C$64=$A98)+($D$5:$D$64=$A98)+($E$5:$E$64=$A98)+($F$5:$F$64=$A98))&gt;0)*KI$5:KI$64))</f>
        <v>0</v>
      </c>
      <c r="KJ98" s="21" t="n">
        <f aca="false">IF($A98="",0,SUMPRODUCT(((($C$5:$C$64=$A98)+($D$5:$D$64=$A98)+($E$5:$E$64=$A98)+($F$5:$F$64=$A98))&gt;0)*KJ$5:KJ$64))</f>
        <v>0</v>
      </c>
      <c r="KK98" s="21" t="n">
        <f aca="false">IF($A98="",0,SUMPRODUCT(((($C$5:$C$64=$A98)+($D$5:$D$64=$A98)+($E$5:$E$64=$A98)+($F$5:$F$64=$A98))&gt;0)*KK$5:KK$64))</f>
        <v>0</v>
      </c>
      <c r="KL98" s="21" t="n">
        <f aca="false">IF($A98="",0,SUMPRODUCT(((($C$5:$C$64=$A98)+($D$5:$D$64=$A98)+($E$5:$E$64=$A98)+($F$5:$F$64=$A98))&gt;0)*KL$5:KL$64))</f>
        <v>0</v>
      </c>
      <c r="KM98" s="21" t="n">
        <f aca="false">IF($A98="",0,SUMPRODUCT(((($C$5:$C$64=$A98)+($D$5:$D$64=$A98)+($E$5:$E$64=$A98)+($F$5:$F$64=$A98))&gt;0)*KM$5:KM$64))</f>
        <v>0</v>
      </c>
      <c r="KN98" s="21" t="n">
        <f aca="false">IF($A98="",0,SUMPRODUCT(((($C$5:$C$64=$A98)+($D$5:$D$64=$A98)+($E$5:$E$64=$A98)+($F$5:$F$64=$A98))&gt;0)*KN$5:KN$64))</f>
        <v>0</v>
      </c>
      <c r="KO98" s="21" t="n">
        <f aca="false">IF($A98="",0,SUMPRODUCT(((($C$5:$C$64=$A98)+($D$5:$D$64=$A98)+($E$5:$E$64=$A98)+($F$5:$F$64=$A98))&gt;0)*KO$5:KO$64))</f>
        <v>0</v>
      </c>
      <c r="KP98" s="21" t="n">
        <f aca="false">IF($A98="",0,SUMPRODUCT(((($C$5:$C$64=$A98)+($D$5:$D$64=$A98)+($E$5:$E$64=$A98)+($F$5:$F$64=$A98))&gt;0)*KP$5:KP$64))</f>
        <v>0</v>
      </c>
      <c r="KQ98" s="21" t="n">
        <f aca="false">IF($A98="",0,SUMPRODUCT(((($C$5:$C$64=$A98)+($D$5:$D$64=$A98)+($E$5:$E$64=$A98)+($F$5:$F$64=$A98))&gt;0)*KQ$5:KQ$64))</f>
        <v>0</v>
      </c>
      <c r="KR98" s="21" t="n">
        <f aca="false">IF($A98="",0,SUMPRODUCT(((($C$5:$C$64=$A98)+($D$5:$D$64=$A98)+($E$5:$E$64=$A98)+($F$5:$F$64=$A98))&gt;0)*KR$5:KR$64))</f>
        <v>0</v>
      </c>
      <c r="KS98" s="21" t="n">
        <f aca="false">IF($A98="",0,SUMPRODUCT(((($C$5:$C$64=$A98)+($D$5:$D$64=$A98)+($E$5:$E$64=$A98)+($F$5:$F$64=$A98))&gt;0)*KS$5:KS$64))</f>
        <v>0</v>
      </c>
      <c r="KT98" s="21" t="n">
        <f aca="false">IF($A98="",0,SUMPRODUCT(((($C$5:$C$64=$A98)+($D$5:$D$64=$A98)+($E$5:$E$64=$A98)+($F$5:$F$64=$A98))&gt;0)*KT$5:KT$64))</f>
        <v>0</v>
      </c>
      <c r="KU98" s="21" t="n">
        <f aca="false">IF($A98="",0,SUMPRODUCT(((($C$5:$C$64=$A98)+($D$5:$D$64=$A98)+($E$5:$E$64=$A98)+($F$5:$F$64=$A98))&gt;0)*KU$5:KU$64))</f>
        <v>0</v>
      </c>
      <c r="KV98" s="21" t="n">
        <f aca="false">IF($A98="",0,SUMPRODUCT(((($C$5:$C$64=$A98)+($D$5:$D$64=$A98)+($E$5:$E$64=$A98)+($F$5:$F$64=$A98))&gt;0)*KV$5:KV$64))</f>
        <v>0</v>
      </c>
      <c r="KW98" s="21" t="n">
        <f aca="false">IF($A98="",0,SUMPRODUCT(((($C$5:$C$64=$A98)+($D$5:$D$64=$A98)+($E$5:$E$64=$A98)+($F$5:$F$64=$A98))&gt;0)*KW$5:KW$64))</f>
        <v>0</v>
      </c>
      <c r="KX98" s="21" t="n">
        <f aca="false">IF($A98="",0,SUMPRODUCT(((($C$5:$C$64=$A98)+($D$5:$D$64=$A98)+($E$5:$E$64=$A98)+($F$5:$F$64=$A98))&gt;0)*KX$5:KX$64))</f>
        <v>0</v>
      </c>
      <c r="KY98" s="21" t="n">
        <f aca="false">IF($A98="",0,SUMPRODUCT(((($C$5:$C$64=$A98)+($D$5:$D$64=$A98)+($E$5:$E$64=$A98)+($F$5:$F$64=$A98))&gt;0)*KY$5:KY$64))</f>
        <v>0</v>
      </c>
      <c r="KZ98" s="21" t="n">
        <f aca="false">IF($A98="",0,SUMPRODUCT(((($C$5:$C$64=$A98)+($D$5:$D$64=$A98)+($E$5:$E$64=$A98)+($F$5:$F$64=$A98))&gt;0)*KZ$5:KZ$64))</f>
        <v>0</v>
      </c>
      <c r="LA98" s="21" t="n">
        <f aca="false">IF($A98="",0,SUMPRODUCT(((($C$5:$C$64=$A98)+($D$5:$D$64=$A98)+($E$5:$E$64=$A98)+($F$5:$F$64=$A98))&gt;0)*LA$5:LA$64))</f>
        <v>0</v>
      </c>
      <c r="LB98" s="21" t="n">
        <f aca="false">IF($A98="",0,SUMPRODUCT(((($C$5:$C$64=$A98)+($D$5:$D$64=$A98)+($E$5:$E$64=$A98)+($F$5:$F$64=$A98))&gt;0)*LB$5:LB$64))</f>
        <v>0</v>
      </c>
      <c r="LC98" s="21" t="n">
        <f aca="false">IF($A98="",0,SUMPRODUCT(((($C$5:$C$64=$A98)+($D$5:$D$64=$A98)+($E$5:$E$64=$A98)+($F$5:$F$64=$A98))&gt;0)*LC$5:LC$64))</f>
        <v>0</v>
      </c>
      <c r="LD98" s="21" t="n">
        <f aca="false">IF($A98="",0,SUMPRODUCT(((($C$5:$C$64=$A98)+($D$5:$D$64=$A98)+($E$5:$E$64=$A98)+($F$5:$F$64=$A98))&gt;0)*LD$5:LD$64))</f>
        <v>0</v>
      </c>
      <c r="LE98" s="21" t="n">
        <f aca="false">IF($A98="",0,SUMPRODUCT(((($C$5:$C$64=$A98)+($D$5:$D$64=$A98)+($E$5:$E$64=$A98)+($F$5:$F$64=$A98))&gt;0)*LE$5:LE$64))</f>
        <v>0</v>
      </c>
      <c r="LF98" s="21" t="n">
        <f aca="false">IF($A98="",0,SUMPRODUCT(((($C$5:$C$64=$A98)+($D$5:$D$64=$A98)+($E$5:$E$64=$A98)+($F$5:$F$64=$A98))&gt;0)*LF$5:LF$64))</f>
        <v>0</v>
      </c>
      <c r="LG98" s="21" t="n">
        <f aca="false">IF($A98="",0,SUMPRODUCT(((($C$5:$C$64=$A98)+($D$5:$D$64=$A98)+($E$5:$E$64=$A98)+($F$5:$F$64=$A98))&gt;0)*LG$5:LG$64))</f>
        <v>0</v>
      </c>
      <c r="LH98" s="21" t="n">
        <f aca="false">IF($A98="",0,SUMPRODUCT(((($C$5:$C$64=$A98)+($D$5:$D$64=$A98)+($E$5:$E$64=$A98)+($F$5:$F$64=$A98))&gt;0)*LH$5:LH$64))</f>
        <v>0</v>
      </c>
      <c r="LI98" s="21" t="n">
        <f aca="false">IF($A98="",0,SUMPRODUCT(((($C$5:$C$64=$A98)+($D$5:$D$64=$A98)+($E$5:$E$64=$A98)+($F$5:$F$64=$A98))&gt;0)*LI$5:LI$64))</f>
        <v>0</v>
      </c>
      <c r="LJ98" s="21" t="n">
        <f aca="false">IF($A98="",0,SUMPRODUCT(((($C$5:$C$64=$A98)+($D$5:$D$64=$A98)+($E$5:$E$64=$A98)+($F$5:$F$64=$A98))&gt;0)*LJ$5:LJ$64))</f>
        <v>0</v>
      </c>
      <c r="LK98" s="21" t="n">
        <f aca="false">IF($A98="",0,SUMPRODUCT(((($C$5:$C$64=$A98)+($D$5:$D$64=$A98)+($E$5:$E$64=$A98)+($F$5:$F$64=$A98))&gt;0)*LK$5:LK$64))</f>
        <v>0</v>
      </c>
      <c r="LL98" s="21" t="n">
        <f aca="false">IF($A98="",0,SUMPRODUCT(((($C$5:$C$64=$A98)+($D$5:$D$64=$A98)+($E$5:$E$64=$A98)+($F$5:$F$64=$A98))&gt;0)*LL$5:LL$64))</f>
        <v>0</v>
      </c>
      <c r="LM98" s="21" t="n">
        <f aca="false">IF($A98="",0,SUMPRODUCT(((($C$5:$C$64=$A98)+($D$5:$D$64=$A98)+($E$5:$E$64=$A98)+($F$5:$F$64=$A98))&gt;0)*LM$5:LM$64))</f>
        <v>0</v>
      </c>
      <c r="LN98" s="21" t="n">
        <f aca="false">IF($A98="",0,SUMPRODUCT(((($C$5:$C$64=$A98)+($D$5:$D$64=$A98)+($E$5:$E$64=$A98)+($F$5:$F$64=$A98))&gt;0)*LN$5:LN$64))</f>
        <v>0</v>
      </c>
      <c r="LO98" s="21" t="n">
        <f aca="false">IF($A98="",0,SUMPRODUCT(((($C$5:$C$64=$A98)+($D$5:$D$64=$A98)+($E$5:$E$64=$A98)+($F$5:$F$64=$A98))&gt;0)*LO$5:LO$64))</f>
        <v>0</v>
      </c>
      <c r="LP98" s="21" t="n">
        <f aca="false">IF($A98="",0,SUMPRODUCT(((($C$5:$C$64=$A98)+($D$5:$D$64=$A98)+($E$5:$E$64=$A98)+($F$5:$F$64=$A98))&gt;0)*LP$5:LP$64))</f>
        <v>0</v>
      </c>
      <c r="LQ98" s="21" t="n">
        <f aca="false">IF($A98="",0,SUMPRODUCT(((($C$5:$C$64=$A98)+($D$5:$D$64=$A98)+($E$5:$E$64=$A98)+($F$5:$F$64=$A98))&gt;0)*LQ$5:LQ$64))</f>
        <v>0</v>
      </c>
      <c r="LR98" s="21" t="n">
        <f aca="false">IF($A98="",0,SUMPRODUCT(((($C$5:$C$64=$A98)+($D$5:$D$64=$A98)+($E$5:$E$64=$A98)+($F$5:$F$64=$A98))&gt;0)*LR$5:LR$64))</f>
        <v>0</v>
      </c>
      <c r="LS98" s="21" t="n">
        <f aca="false">IF($A98="",0,SUMPRODUCT(((($C$5:$C$64=$A98)+($D$5:$D$64=$A98)+($E$5:$E$64=$A98)+($F$5:$F$64=$A98))&gt;0)*LS$5:LS$64))</f>
        <v>0</v>
      </c>
      <c r="LT98" s="21" t="n">
        <f aca="false">IF($A98="",0,SUMPRODUCT(((($C$5:$C$64=$A98)+($D$5:$D$64=$A98)+($E$5:$E$64=$A98)+($F$5:$F$64=$A98))&gt;0)*LT$5:LT$64))</f>
        <v>0</v>
      </c>
      <c r="LU98" s="21" t="n">
        <f aca="false">IF($A98="",0,SUMPRODUCT(((($C$5:$C$64=$A98)+($D$5:$D$64=$A98)+($E$5:$E$64=$A98)+($F$5:$F$64=$A98))&gt;0)*LU$5:LU$64))</f>
        <v>0</v>
      </c>
      <c r="LV98" s="21" t="n">
        <f aca="false">IF($A98="",0,SUMPRODUCT(((($C$5:$C$64=$A98)+($D$5:$D$64=$A98)+($E$5:$E$64=$A98)+($F$5:$F$64=$A98))&gt;0)*LV$5:LV$64))</f>
        <v>0</v>
      </c>
      <c r="LW98" s="21" t="n">
        <f aca="false">IF($A98="",0,SUMPRODUCT(((($C$5:$C$64=$A98)+($D$5:$D$64=$A98)+($E$5:$E$64=$A98)+($F$5:$F$64=$A98))&gt;0)*LW$5:LW$64))</f>
        <v>0</v>
      </c>
      <c r="LX98" s="21" t="n">
        <f aca="false">IF($A98="",0,SUMPRODUCT(((($C$5:$C$64=$A98)+($D$5:$D$64=$A98)+($E$5:$E$64=$A98)+($F$5:$F$64=$A98))&gt;0)*LX$5:LX$64))</f>
        <v>0</v>
      </c>
      <c r="LY98" s="21" t="n">
        <f aca="false">IF($A98="",0,SUMPRODUCT(((($C$5:$C$64=$A98)+($D$5:$D$64=$A98)+($E$5:$E$64=$A98)+($F$5:$F$64=$A98))&gt;0)*LY$5:LY$64))</f>
        <v>0</v>
      </c>
      <c r="LZ98" s="21" t="n">
        <f aca="false">IF($A98="",0,SUMPRODUCT(((($C$5:$C$64=$A98)+($D$5:$D$64=$A98)+($E$5:$E$64=$A98)+($F$5:$F$64=$A98))&gt;0)*LZ$5:LZ$64))</f>
        <v>0</v>
      </c>
      <c r="MA98" s="21" t="n">
        <f aca="false">IF($A98="",0,SUMPRODUCT(((($C$5:$C$64=$A98)+($D$5:$D$64=$A98)+($E$5:$E$64=$A98)+($F$5:$F$64=$A98))&gt;0)*MA$5:MA$64))</f>
        <v>0</v>
      </c>
      <c r="MB98" s="21" t="n">
        <f aca="false">IF($A98="",0,SUMPRODUCT(((($C$5:$C$64=$A98)+($D$5:$D$64=$A98)+($E$5:$E$64=$A98)+($F$5:$F$64=$A98))&gt;0)*MB$5:MB$64))</f>
        <v>0</v>
      </c>
      <c r="MC98" s="21" t="n">
        <f aca="false">IF($A98="",0,SUMPRODUCT(((($C$5:$C$64=$A98)+($D$5:$D$64=$A98)+($E$5:$E$64=$A98)+($F$5:$F$64=$A98))&gt;0)*MC$5:MC$64))</f>
        <v>0</v>
      </c>
      <c r="MD98" s="21" t="n">
        <f aca="false">IF($A98="",0,SUMPRODUCT(((($C$5:$C$64=$A98)+($D$5:$D$64=$A98)+($E$5:$E$64=$A98)+($F$5:$F$64=$A98))&gt;0)*MD$5:MD$64))</f>
        <v>0</v>
      </c>
      <c r="ME98" s="21" t="n">
        <f aca="false">IF($A98="",0,SUMPRODUCT(((($C$5:$C$64=$A98)+($D$5:$D$64=$A98)+($E$5:$E$64=$A98)+($F$5:$F$64=$A98))&gt;0)*ME$5:ME$64))</f>
        <v>0</v>
      </c>
      <c r="MF98" s="21" t="n">
        <f aca="false">IF($A98="",0,SUMPRODUCT(((($C$5:$C$64=$A98)+($D$5:$D$64=$A98)+($E$5:$E$64=$A98)+($F$5:$F$64=$A98))&gt;0)*MF$5:MF$64))</f>
        <v>0</v>
      </c>
      <c r="MG98" s="21" t="n">
        <f aca="false">IF($A98="",0,SUMPRODUCT(((($C$5:$C$64=$A98)+($D$5:$D$64=$A98)+($E$5:$E$64=$A98)+($F$5:$F$64=$A98))&gt;0)*MG$5:MG$64))</f>
        <v>0</v>
      </c>
      <c r="MH98" s="21" t="n">
        <f aca="false">IF($A98="",0,SUMPRODUCT(((($C$5:$C$64=$A98)+($D$5:$D$64=$A98)+($E$5:$E$64=$A98)+($F$5:$F$64=$A98))&gt;0)*MH$5:MH$64))</f>
        <v>0</v>
      </c>
      <c r="MI98" s="21" t="n">
        <f aca="false">IF($A98="",0,SUMPRODUCT(((($C$5:$C$64=$A98)+($D$5:$D$64=$A98)+($E$5:$E$64=$A98)+($F$5:$F$64=$A98))&gt;0)*MI$5:MI$64))</f>
        <v>0</v>
      </c>
      <c r="MJ98" s="21" t="n">
        <f aca="false">IF($A98="",0,SUMPRODUCT(((($C$5:$C$64=$A98)+($D$5:$D$64=$A98)+($E$5:$E$64=$A98)+($F$5:$F$64=$A98))&gt;0)*MJ$5:MJ$64))</f>
        <v>0</v>
      </c>
      <c r="MK98" s="21" t="n">
        <f aca="false">IF($A98="",0,SUMPRODUCT(((($C$5:$C$64=$A98)+($D$5:$D$64=$A98)+($E$5:$E$64=$A98)+($F$5:$F$64=$A98))&gt;0)*MK$5:MK$64))</f>
        <v>0</v>
      </c>
      <c r="ML98" s="21" t="n">
        <f aca="false">IF($A98="",0,SUMPRODUCT(((($C$5:$C$64=$A98)+($D$5:$D$64=$A98)+($E$5:$E$64=$A98)+($F$5:$F$64=$A98))&gt;0)*ML$5:ML$64))</f>
        <v>0</v>
      </c>
      <c r="MM98" s="21" t="n">
        <f aca="false">IF($A98="",0,SUMPRODUCT(((($C$5:$C$64=$A98)+($D$5:$D$64=$A98)+($E$5:$E$64=$A98)+($F$5:$F$64=$A98))&gt;0)*MM$5:MM$64))</f>
        <v>0</v>
      </c>
      <c r="MN98" s="21" t="n">
        <f aca="false">IF($A98="",0,SUMPRODUCT(((($C$5:$C$64=$A98)+($D$5:$D$64=$A98)+($E$5:$E$64=$A98)+($F$5:$F$64=$A98))&gt;0)*MN$5:MN$64))</f>
        <v>0</v>
      </c>
      <c r="MO98" s="21" t="n">
        <f aca="false">IF($A98="",0,SUMPRODUCT(((($C$5:$C$64=$A98)+($D$5:$D$64=$A98)+($E$5:$E$64=$A98)+($F$5:$F$64=$A98))&gt;0)*MO$5:MO$64))</f>
        <v>0</v>
      </c>
      <c r="MP98" s="21" t="n">
        <f aca="false">IF($A98="",0,SUMPRODUCT(((($C$5:$C$64=$A98)+($D$5:$D$64=$A98)+($E$5:$E$64=$A98)+($F$5:$F$64=$A98))&gt;0)*MP$5:MP$64))</f>
        <v>0</v>
      </c>
      <c r="MQ98" s="21" t="n">
        <f aca="false">IF($A98="",0,SUMPRODUCT(((($C$5:$C$64=$A98)+($D$5:$D$64=$A98)+($E$5:$E$64=$A98)+($F$5:$F$64=$A98))&gt;0)*MQ$5:MQ$64))</f>
        <v>0</v>
      </c>
      <c r="MR98" s="21" t="n">
        <f aca="false">IF($A98="",0,SUMPRODUCT(((($C$5:$C$64=$A98)+($D$5:$D$64=$A98)+($E$5:$E$64=$A98)+($F$5:$F$64=$A98))&gt;0)*MR$5:MR$64))</f>
        <v>0</v>
      </c>
      <c r="MS98" s="21" t="n">
        <f aca="false">IF($A98="",0,SUMPRODUCT(((($C$5:$C$64=$A98)+($D$5:$D$64=$A98)+($E$5:$E$64=$A98)+($F$5:$F$64=$A98))&gt;0)*MS$5:MS$64))</f>
        <v>0</v>
      </c>
      <c r="MT98" s="21" t="n">
        <f aca="false">IF($A98="",0,SUMPRODUCT(((($C$5:$C$64=$A98)+($D$5:$D$64=$A98)+($E$5:$E$64=$A98)+($F$5:$F$64=$A98))&gt;0)*MT$5:MT$64))</f>
        <v>0</v>
      </c>
      <c r="MU98" s="21" t="n">
        <f aca="false">IF($A98="",0,SUMPRODUCT(((($C$5:$C$64=$A98)+($D$5:$D$64=$A98)+($E$5:$E$64=$A98)+($F$5:$F$64=$A98))&gt;0)*MU$5:MU$64))</f>
        <v>0</v>
      </c>
      <c r="MV98" s="21" t="n">
        <f aca="false">IF($A98="",0,SUMPRODUCT(((($C$5:$C$64=$A98)+($D$5:$D$64=$A98)+($E$5:$E$64=$A98)+($F$5:$F$64=$A98))&gt;0)*MV$5:MV$64))</f>
        <v>0</v>
      </c>
      <c r="MW98" s="21" t="n">
        <f aca="false">IF($A98="",0,SUMPRODUCT(((($C$5:$C$64=$A98)+($D$5:$D$64=$A98)+($E$5:$E$64=$A98)+($F$5:$F$64=$A98))&gt;0)*MW$5:MW$64))</f>
        <v>0</v>
      </c>
      <c r="MX98" s="21" t="n">
        <f aca="false">IF($A98="",0,SUMPRODUCT(((($C$5:$C$64=$A98)+($D$5:$D$64=$A98)+($E$5:$E$64=$A98)+($F$5:$F$64=$A98))&gt;0)*MX$5:MX$64))</f>
        <v>0</v>
      </c>
      <c r="MY98" s="21" t="n">
        <f aca="false">IF($A98="",0,SUMPRODUCT(((($C$5:$C$64=$A98)+($D$5:$D$64=$A98)+($E$5:$E$64=$A98)+($F$5:$F$64=$A98))&gt;0)*MY$5:MY$64))</f>
        <v>0</v>
      </c>
      <c r="MZ98" s="21" t="n">
        <f aca="false">IF($A98="",0,SUMPRODUCT(((($C$5:$C$64=$A98)+($D$5:$D$64=$A98)+($E$5:$E$64=$A98)+($F$5:$F$64=$A98))&gt;0)*MZ$5:MZ$64))</f>
        <v>0</v>
      </c>
      <c r="NA98" s="21" t="n">
        <f aca="false">IF($A98="",0,SUMPRODUCT(((($C$5:$C$64=$A98)+($D$5:$D$64=$A98)+($E$5:$E$64=$A98)+($F$5:$F$64=$A98))&gt;0)*NA$5:NA$64))</f>
        <v>0</v>
      </c>
      <c r="NB98" s="21" t="n">
        <f aca="false">IF($A98="",0,SUMPRODUCT(((($C$5:$C$64=$A98)+($D$5:$D$64=$A98)+($E$5:$E$64=$A98)+($F$5:$F$64=$A98))&gt;0)*NB$5:NB$64))</f>
        <v>0</v>
      </c>
      <c r="NC98" s="21" t="n">
        <f aca="false">IF($A98="",0,SUMPRODUCT(((($C$5:$C$64=$A98)+($D$5:$D$64=$A98)+($E$5:$E$64=$A98)+($F$5:$F$64=$A98))&gt;0)*NC$5:NC$64))</f>
        <v>0</v>
      </c>
      <c r="ND98" s="21" t="n">
        <f aca="false">IF($A98="",0,SUMPRODUCT(((($C$5:$C$64=$A98)+($D$5:$D$64=$A98)+($E$5:$E$64=$A98)+($F$5:$F$64=$A98))&gt;0)*ND$5:ND$64))</f>
        <v>0</v>
      </c>
      <c r="NE98" s="21" t="n">
        <f aca="false">IF($A98="",0,SUMPRODUCT(((($C$5:$C$64=$A98)+($D$5:$D$64=$A98)+($E$5:$E$64=$A98)+($F$5:$F$64=$A98))&gt;0)*NE$5:NE$64))</f>
        <v>0</v>
      </c>
      <c r="NF98" s="21" t="n">
        <f aca="false">IF($A98="",0,SUMPRODUCT(((($C$5:$C$64=$A98)+($D$5:$D$64=$A98)+($E$5:$E$64=$A98)+($F$5:$F$64=$A98))&gt;0)*NF$5:NF$64))</f>
        <v>0</v>
      </c>
      <c r="NG98" s="21" t="n">
        <f aca="false">IF($A98="",0,SUMPRODUCT(((($C$5:$C$64=$A98)+($D$5:$D$64=$A98)+($E$5:$E$64=$A98)+($F$5:$F$64=$A98))&gt;0)*NG$5:NG$64))</f>
        <v>0</v>
      </c>
      <c r="NH98" s="21" t="n">
        <f aca="false">IF($A98="",0,SUMPRODUCT(((($C$5:$C$64=$A98)+($D$5:$D$64=$A98)+($E$5:$E$64=$A98)+($F$5:$F$64=$A98))&gt;0)*NH$5:NH$64))</f>
        <v>0</v>
      </c>
    </row>
    <row r="99" customFormat="false" ht="15" hidden="false" customHeight="false" outlineLevel="0" collapsed="false">
      <c r="A99" s="6" t="str">
        <f aca="false">IF(Einstellungen!E25="","",Einstellungen!E25)</f>
        <v/>
      </c>
      <c r="B99" s="20" t="n">
        <f aca="false">IF(Einstellungen!F25="",999,Einstellungen!F25)</f>
        <v>999</v>
      </c>
      <c r="C99" s="5" t="str">
        <f aca="false">Einstellungen!G25</f>
        <v/>
      </c>
      <c r="D99" s="5"/>
      <c r="E99" s="5"/>
      <c r="F99" s="5"/>
      <c r="G99" s="21" t="n">
        <f aca="false">IF($A99="",0,SUMPRODUCT(((($C$5:$C$64=$A99)+($D$5:$D$64=$A99)+($E$5:$E$64=$A99)+($F$5:$F$64=$A99))&gt;0)*G$5:G$64))</f>
        <v>0</v>
      </c>
      <c r="H99" s="21" t="n">
        <f aca="false">IF($A99="",0,SUMPRODUCT(((($C$5:$C$64=$A99)+($D$5:$D$64=$A99)+($E$5:$E$64=$A99)+($F$5:$F$64=$A99))&gt;0)*H$5:H$64))</f>
        <v>0</v>
      </c>
      <c r="I99" s="21" t="n">
        <f aca="false">IF($A99="",0,SUMPRODUCT(((($C$5:$C$64=$A99)+($D$5:$D$64=$A99)+($E$5:$E$64=$A99)+($F$5:$F$64=$A99))&gt;0)*I$5:I$64))</f>
        <v>0</v>
      </c>
      <c r="J99" s="21" t="n">
        <f aca="false">IF($A99="",0,SUMPRODUCT(((($C$5:$C$64=$A99)+($D$5:$D$64=$A99)+($E$5:$E$64=$A99)+($F$5:$F$64=$A99))&gt;0)*J$5:J$64))</f>
        <v>0</v>
      </c>
      <c r="K99" s="21" t="n">
        <f aca="false">IF($A99="",0,SUMPRODUCT(((($C$5:$C$64=$A99)+($D$5:$D$64=$A99)+($E$5:$E$64=$A99)+($F$5:$F$64=$A99))&gt;0)*K$5:K$64))</f>
        <v>0</v>
      </c>
      <c r="L99" s="21" t="n">
        <f aca="false">IF($A99="",0,SUMPRODUCT(((($C$5:$C$64=$A99)+($D$5:$D$64=$A99)+($E$5:$E$64=$A99)+($F$5:$F$64=$A99))&gt;0)*L$5:L$64))</f>
        <v>0</v>
      </c>
      <c r="M99" s="21" t="n">
        <f aca="false">IF($A99="",0,SUMPRODUCT(((($C$5:$C$64=$A99)+($D$5:$D$64=$A99)+($E$5:$E$64=$A99)+($F$5:$F$64=$A99))&gt;0)*M$5:M$64))</f>
        <v>0</v>
      </c>
      <c r="N99" s="21" t="n">
        <f aca="false">IF($A99="",0,SUMPRODUCT(((($C$5:$C$64=$A99)+($D$5:$D$64=$A99)+($E$5:$E$64=$A99)+($F$5:$F$64=$A99))&gt;0)*N$5:N$64))</f>
        <v>0</v>
      </c>
      <c r="O99" s="21" t="n">
        <f aca="false">IF($A99="",0,SUMPRODUCT(((($C$5:$C$64=$A99)+($D$5:$D$64=$A99)+($E$5:$E$64=$A99)+($F$5:$F$64=$A99))&gt;0)*O$5:O$64))</f>
        <v>0</v>
      </c>
      <c r="P99" s="21" t="n">
        <f aca="false">IF($A99="",0,SUMPRODUCT(((($C$5:$C$64=$A99)+($D$5:$D$64=$A99)+($E$5:$E$64=$A99)+($F$5:$F$64=$A99))&gt;0)*P$5:P$64))</f>
        <v>0</v>
      </c>
      <c r="Q99" s="21" t="n">
        <f aca="false">IF($A99="",0,SUMPRODUCT(((($C$5:$C$64=$A99)+($D$5:$D$64=$A99)+($E$5:$E$64=$A99)+($F$5:$F$64=$A99))&gt;0)*Q$5:Q$64))</f>
        <v>0</v>
      </c>
      <c r="R99" s="21" t="n">
        <f aca="false">IF($A99="",0,SUMPRODUCT(((($C$5:$C$64=$A99)+($D$5:$D$64=$A99)+($E$5:$E$64=$A99)+($F$5:$F$64=$A99))&gt;0)*R$5:R$64))</f>
        <v>0</v>
      </c>
      <c r="S99" s="21" t="n">
        <f aca="false">IF($A99="",0,SUMPRODUCT(((($C$5:$C$64=$A99)+($D$5:$D$64=$A99)+($E$5:$E$64=$A99)+($F$5:$F$64=$A99))&gt;0)*S$5:S$64))</f>
        <v>0</v>
      </c>
      <c r="T99" s="21" t="n">
        <f aca="false">IF($A99="",0,SUMPRODUCT(((($C$5:$C$64=$A99)+($D$5:$D$64=$A99)+($E$5:$E$64=$A99)+($F$5:$F$64=$A99))&gt;0)*T$5:T$64))</f>
        <v>0</v>
      </c>
      <c r="U99" s="21" t="n">
        <f aca="false">IF($A99="",0,SUMPRODUCT(((($C$5:$C$64=$A99)+($D$5:$D$64=$A99)+($E$5:$E$64=$A99)+($F$5:$F$64=$A99))&gt;0)*U$5:U$64))</f>
        <v>0</v>
      </c>
      <c r="V99" s="21" t="n">
        <f aca="false">IF($A99="",0,SUMPRODUCT(((($C$5:$C$64=$A99)+($D$5:$D$64=$A99)+($E$5:$E$64=$A99)+($F$5:$F$64=$A99))&gt;0)*V$5:V$64))</f>
        <v>0</v>
      </c>
      <c r="W99" s="21" t="n">
        <f aca="false">IF($A99="",0,SUMPRODUCT(((($C$5:$C$64=$A99)+($D$5:$D$64=$A99)+($E$5:$E$64=$A99)+($F$5:$F$64=$A99))&gt;0)*W$5:W$64))</f>
        <v>0</v>
      </c>
      <c r="X99" s="21" t="n">
        <f aca="false">IF($A99="",0,SUMPRODUCT(((($C$5:$C$64=$A99)+($D$5:$D$64=$A99)+($E$5:$E$64=$A99)+($F$5:$F$64=$A99))&gt;0)*X$5:X$64))</f>
        <v>0</v>
      </c>
      <c r="Y99" s="21" t="n">
        <f aca="false">IF($A99="",0,SUMPRODUCT(((($C$5:$C$64=$A99)+($D$5:$D$64=$A99)+($E$5:$E$64=$A99)+($F$5:$F$64=$A99))&gt;0)*Y$5:Y$64))</f>
        <v>0</v>
      </c>
      <c r="Z99" s="21" t="n">
        <f aca="false">IF($A99="",0,SUMPRODUCT(((($C$5:$C$64=$A99)+($D$5:$D$64=$A99)+($E$5:$E$64=$A99)+($F$5:$F$64=$A99))&gt;0)*Z$5:Z$64))</f>
        <v>0</v>
      </c>
      <c r="AA99" s="21" t="n">
        <f aca="false">IF($A99="",0,SUMPRODUCT(((($C$5:$C$64=$A99)+($D$5:$D$64=$A99)+($E$5:$E$64=$A99)+($F$5:$F$64=$A99))&gt;0)*AA$5:AA$64))</f>
        <v>0</v>
      </c>
      <c r="AB99" s="21" t="n">
        <f aca="false">IF($A99="",0,SUMPRODUCT(((($C$5:$C$64=$A99)+($D$5:$D$64=$A99)+($E$5:$E$64=$A99)+($F$5:$F$64=$A99))&gt;0)*AB$5:AB$64))</f>
        <v>0</v>
      </c>
      <c r="AC99" s="21" t="n">
        <f aca="false">IF($A99="",0,SUMPRODUCT(((($C$5:$C$64=$A99)+($D$5:$D$64=$A99)+($E$5:$E$64=$A99)+($F$5:$F$64=$A99))&gt;0)*AC$5:AC$64))</f>
        <v>0</v>
      </c>
      <c r="AD99" s="21" t="n">
        <f aca="false">IF($A99="",0,SUMPRODUCT(((($C$5:$C$64=$A99)+($D$5:$D$64=$A99)+($E$5:$E$64=$A99)+($F$5:$F$64=$A99))&gt;0)*AD$5:AD$64))</f>
        <v>0</v>
      </c>
      <c r="AE99" s="21" t="n">
        <f aca="false">IF($A99="",0,SUMPRODUCT(((($C$5:$C$64=$A99)+($D$5:$D$64=$A99)+($E$5:$E$64=$A99)+($F$5:$F$64=$A99))&gt;0)*AE$5:AE$64))</f>
        <v>0</v>
      </c>
      <c r="AF99" s="21" t="n">
        <f aca="false">IF($A99="",0,SUMPRODUCT(((($C$5:$C$64=$A99)+($D$5:$D$64=$A99)+($E$5:$E$64=$A99)+($F$5:$F$64=$A99))&gt;0)*AF$5:AF$64))</f>
        <v>0</v>
      </c>
      <c r="AG99" s="21" t="n">
        <f aca="false">IF($A99="",0,SUMPRODUCT(((($C$5:$C$64=$A99)+($D$5:$D$64=$A99)+($E$5:$E$64=$A99)+($F$5:$F$64=$A99))&gt;0)*AG$5:AG$64))</f>
        <v>0</v>
      </c>
      <c r="AH99" s="21" t="n">
        <f aca="false">IF($A99="",0,SUMPRODUCT(((($C$5:$C$64=$A99)+($D$5:$D$64=$A99)+($E$5:$E$64=$A99)+($F$5:$F$64=$A99))&gt;0)*AH$5:AH$64))</f>
        <v>0</v>
      </c>
      <c r="AI99" s="21" t="n">
        <f aca="false">IF($A99="",0,SUMPRODUCT(((($C$5:$C$64=$A99)+($D$5:$D$64=$A99)+($E$5:$E$64=$A99)+($F$5:$F$64=$A99))&gt;0)*AI$5:AI$64))</f>
        <v>0</v>
      </c>
      <c r="AJ99" s="21" t="n">
        <f aca="false">IF($A99="",0,SUMPRODUCT(((($C$5:$C$64=$A99)+($D$5:$D$64=$A99)+($E$5:$E$64=$A99)+($F$5:$F$64=$A99))&gt;0)*AJ$5:AJ$64))</f>
        <v>0</v>
      </c>
      <c r="AK99" s="21" t="n">
        <f aca="false">IF($A99="",0,SUMPRODUCT(((($C$5:$C$64=$A99)+($D$5:$D$64=$A99)+($E$5:$E$64=$A99)+($F$5:$F$64=$A99))&gt;0)*AK$5:AK$64))</f>
        <v>0</v>
      </c>
      <c r="AL99" s="21" t="n">
        <f aca="false">IF($A99="",0,SUMPRODUCT(((($C$5:$C$64=$A99)+($D$5:$D$64=$A99)+($E$5:$E$64=$A99)+($F$5:$F$64=$A99))&gt;0)*AL$5:AL$64))</f>
        <v>0</v>
      </c>
      <c r="AM99" s="21" t="n">
        <f aca="false">IF($A99="",0,SUMPRODUCT(((($C$5:$C$64=$A99)+($D$5:$D$64=$A99)+($E$5:$E$64=$A99)+($F$5:$F$64=$A99))&gt;0)*AM$5:AM$64))</f>
        <v>0</v>
      </c>
      <c r="AN99" s="21" t="n">
        <f aca="false">IF($A99="",0,SUMPRODUCT(((($C$5:$C$64=$A99)+($D$5:$D$64=$A99)+($E$5:$E$64=$A99)+($F$5:$F$64=$A99))&gt;0)*AN$5:AN$64))</f>
        <v>0</v>
      </c>
      <c r="AO99" s="21" t="n">
        <f aca="false">IF($A99="",0,SUMPRODUCT(((($C$5:$C$64=$A99)+($D$5:$D$64=$A99)+($E$5:$E$64=$A99)+($F$5:$F$64=$A99))&gt;0)*AO$5:AO$64))</f>
        <v>0</v>
      </c>
      <c r="AP99" s="21" t="n">
        <f aca="false">IF($A99="",0,SUMPRODUCT(((($C$5:$C$64=$A99)+($D$5:$D$64=$A99)+($E$5:$E$64=$A99)+($F$5:$F$64=$A99))&gt;0)*AP$5:AP$64))</f>
        <v>0</v>
      </c>
      <c r="AQ99" s="21" t="n">
        <f aca="false">IF($A99="",0,SUMPRODUCT(((($C$5:$C$64=$A99)+($D$5:$D$64=$A99)+($E$5:$E$64=$A99)+($F$5:$F$64=$A99))&gt;0)*AQ$5:AQ$64))</f>
        <v>0</v>
      </c>
      <c r="AR99" s="21" t="n">
        <f aca="false">IF($A99="",0,SUMPRODUCT(((($C$5:$C$64=$A99)+($D$5:$D$64=$A99)+($E$5:$E$64=$A99)+($F$5:$F$64=$A99))&gt;0)*AR$5:AR$64))</f>
        <v>0</v>
      </c>
      <c r="AS99" s="21" t="n">
        <f aca="false">IF($A99="",0,SUMPRODUCT(((($C$5:$C$64=$A99)+($D$5:$D$64=$A99)+($E$5:$E$64=$A99)+($F$5:$F$64=$A99))&gt;0)*AS$5:AS$64))</f>
        <v>0</v>
      </c>
      <c r="AT99" s="21" t="n">
        <f aca="false">IF($A99="",0,SUMPRODUCT(((($C$5:$C$64=$A99)+($D$5:$D$64=$A99)+($E$5:$E$64=$A99)+($F$5:$F$64=$A99))&gt;0)*AT$5:AT$64))</f>
        <v>0</v>
      </c>
      <c r="AU99" s="21" t="n">
        <f aca="false">IF($A99="",0,SUMPRODUCT(((($C$5:$C$64=$A99)+($D$5:$D$64=$A99)+($E$5:$E$64=$A99)+($F$5:$F$64=$A99))&gt;0)*AU$5:AU$64))</f>
        <v>0</v>
      </c>
      <c r="AV99" s="21" t="n">
        <f aca="false">IF($A99="",0,SUMPRODUCT(((($C$5:$C$64=$A99)+($D$5:$D$64=$A99)+($E$5:$E$64=$A99)+($F$5:$F$64=$A99))&gt;0)*AV$5:AV$64))</f>
        <v>0</v>
      </c>
      <c r="AW99" s="21" t="n">
        <f aca="false">IF($A99="",0,SUMPRODUCT(((($C$5:$C$64=$A99)+($D$5:$D$64=$A99)+($E$5:$E$64=$A99)+($F$5:$F$64=$A99))&gt;0)*AW$5:AW$64))</f>
        <v>0</v>
      </c>
      <c r="AX99" s="21" t="n">
        <f aca="false">IF($A99="",0,SUMPRODUCT(((($C$5:$C$64=$A99)+($D$5:$D$64=$A99)+($E$5:$E$64=$A99)+($F$5:$F$64=$A99))&gt;0)*AX$5:AX$64))</f>
        <v>0</v>
      </c>
      <c r="AY99" s="21" t="n">
        <f aca="false">IF($A99="",0,SUMPRODUCT(((($C$5:$C$64=$A99)+($D$5:$D$64=$A99)+($E$5:$E$64=$A99)+($F$5:$F$64=$A99))&gt;0)*AY$5:AY$64))</f>
        <v>0</v>
      </c>
      <c r="AZ99" s="21" t="n">
        <f aca="false">IF($A99="",0,SUMPRODUCT(((($C$5:$C$64=$A99)+($D$5:$D$64=$A99)+($E$5:$E$64=$A99)+($F$5:$F$64=$A99))&gt;0)*AZ$5:AZ$64))</f>
        <v>0</v>
      </c>
      <c r="BA99" s="21" t="n">
        <f aca="false">IF($A99="",0,SUMPRODUCT(((($C$5:$C$64=$A99)+($D$5:$D$64=$A99)+($E$5:$E$64=$A99)+($F$5:$F$64=$A99))&gt;0)*BA$5:BA$64))</f>
        <v>0</v>
      </c>
      <c r="BB99" s="21" t="n">
        <f aca="false">IF($A99="",0,SUMPRODUCT(((($C$5:$C$64=$A99)+($D$5:$D$64=$A99)+($E$5:$E$64=$A99)+($F$5:$F$64=$A99))&gt;0)*BB$5:BB$64))</f>
        <v>0</v>
      </c>
      <c r="BC99" s="21" t="n">
        <f aca="false">IF($A99="",0,SUMPRODUCT(((($C$5:$C$64=$A99)+($D$5:$D$64=$A99)+($E$5:$E$64=$A99)+($F$5:$F$64=$A99))&gt;0)*BC$5:BC$64))</f>
        <v>0</v>
      </c>
      <c r="BD99" s="21" t="n">
        <f aca="false">IF($A99="",0,SUMPRODUCT(((($C$5:$C$64=$A99)+($D$5:$D$64=$A99)+($E$5:$E$64=$A99)+($F$5:$F$64=$A99))&gt;0)*BD$5:BD$64))</f>
        <v>0</v>
      </c>
      <c r="BE99" s="21" t="n">
        <f aca="false">IF($A99="",0,SUMPRODUCT(((($C$5:$C$64=$A99)+($D$5:$D$64=$A99)+($E$5:$E$64=$A99)+($F$5:$F$64=$A99))&gt;0)*BE$5:BE$64))</f>
        <v>0</v>
      </c>
      <c r="BF99" s="21" t="n">
        <f aca="false">IF($A99="",0,SUMPRODUCT(((($C$5:$C$64=$A99)+($D$5:$D$64=$A99)+($E$5:$E$64=$A99)+($F$5:$F$64=$A99))&gt;0)*BF$5:BF$64))</f>
        <v>0</v>
      </c>
      <c r="BG99" s="21" t="n">
        <f aca="false">IF($A99="",0,SUMPRODUCT(((($C$5:$C$64=$A99)+($D$5:$D$64=$A99)+($E$5:$E$64=$A99)+($F$5:$F$64=$A99))&gt;0)*BG$5:BG$64))</f>
        <v>0</v>
      </c>
      <c r="BH99" s="21" t="n">
        <f aca="false">IF($A99="",0,SUMPRODUCT(((($C$5:$C$64=$A99)+($D$5:$D$64=$A99)+($E$5:$E$64=$A99)+($F$5:$F$64=$A99))&gt;0)*BH$5:BH$64))</f>
        <v>0</v>
      </c>
      <c r="BI99" s="21" t="n">
        <f aca="false">IF($A99="",0,SUMPRODUCT(((($C$5:$C$64=$A99)+($D$5:$D$64=$A99)+($E$5:$E$64=$A99)+($F$5:$F$64=$A99))&gt;0)*BI$5:BI$64))</f>
        <v>0</v>
      </c>
      <c r="BJ99" s="21" t="n">
        <f aca="false">IF($A99="",0,SUMPRODUCT(((($C$5:$C$64=$A99)+($D$5:$D$64=$A99)+($E$5:$E$64=$A99)+($F$5:$F$64=$A99))&gt;0)*BJ$5:BJ$64))</f>
        <v>0</v>
      </c>
      <c r="BK99" s="21" t="n">
        <f aca="false">IF($A99="",0,SUMPRODUCT(((($C$5:$C$64=$A99)+($D$5:$D$64=$A99)+($E$5:$E$64=$A99)+($F$5:$F$64=$A99))&gt;0)*BK$5:BK$64))</f>
        <v>0</v>
      </c>
      <c r="BL99" s="21" t="n">
        <f aca="false">IF($A99="",0,SUMPRODUCT(((($C$5:$C$64=$A99)+($D$5:$D$64=$A99)+($E$5:$E$64=$A99)+($F$5:$F$64=$A99))&gt;0)*BL$5:BL$64))</f>
        <v>0</v>
      </c>
      <c r="BM99" s="21" t="n">
        <f aca="false">IF($A99="",0,SUMPRODUCT(((($C$5:$C$64=$A99)+($D$5:$D$64=$A99)+($E$5:$E$64=$A99)+($F$5:$F$64=$A99))&gt;0)*BM$5:BM$64))</f>
        <v>0</v>
      </c>
      <c r="BN99" s="21" t="n">
        <f aca="false">IF($A99="",0,SUMPRODUCT(((($C$5:$C$64=$A99)+($D$5:$D$64=$A99)+($E$5:$E$64=$A99)+($F$5:$F$64=$A99))&gt;0)*BN$5:BN$64))</f>
        <v>0</v>
      </c>
      <c r="BO99" s="21" t="n">
        <f aca="false">IF($A99="",0,SUMPRODUCT(((($C$5:$C$64=$A99)+($D$5:$D$64=$A99)+($E$5:$E$64=$A99)+($F$5:$F$64=$A99))&gt;0)*BO$5:BO$64))</f>
        <v>0</v>
      </c>
      <c r="BP99" s="21" t="n">
        <f aca="false">IF($A99="",0,SUMPRODUCT(((($C$5:$C$64=$A99)+($D$5:$D$64=$A99)+($E$5:$E$64=$A99)+($F$5:$F$64=$A99))&gt;0)*BP$5:BP$64))</f>
        <v>0</v>
      </c>
      <c r="BQ99" s="21" t="n">
        <f aca="false">IF($A99="",0,SUMPRODUCT(((($C$5:$C$64=$A99)+($D$5:$D$64=$A99)+($E$5:$E$64=$A99)+($F$5:$F$64=$A99))&gt;0)*BQ$5:BQ$64))</f>
        <v>0</v>
      </c>
      <c r="BR99" s="21" t="n">
        <f aca="false">IF($A99="",0,SUMPRODUCT(((($C$5:$C$64=$A99)+($D$5:$D$64=$A99)+($E$5:$E$64=$A99)+($F$5:$F$64=$A99))&gt;0)*BR$5:BR$64))</f>
        <v>0</v>
      </c>
      <c r="BS99" s="21" t="n">
        <f aca="false">IF($A99="",0,SUMPRODUCT(((($C$5:$C$64=$A99)+($D$5:$D$64=$A99)+($E$5:$E$64=$A99)+($F$5:$F$64=$A99))&gt;0)*BS$5:BS$64))</f>
        <v>0</v>
      </c>
      <c r="BT99" s="21" t="n">
        <f aca="false">IF($A99="",0,SUMPRODUCT(((($C$5:$C$64=$A99)+($D$5:$D$64=$A99)+($E$5:$E$64=$A99)+($F$5:$F$64=$A99))&gt;0)*BT$5:BT$64))</f>
        <v>0</v>
      </c>
      <c r="BU99" s="21" t="n">
        <f aca="false">IF($A99="",0,SUMPRODUCT(((($C$5:$C$64=$A99)+($D$5:$D$64=$A99)+($E$5:$E$64=$A99)+($F$5:$F$64=$A99))&gt;0)*BU$5:BU$64))</f>
        <v>0</v>
      </c>
      <c r="BV99" s="21" t="n">
        <f aca="false">IF($A99="",0,SUMPRODUCT(((($C$5:$C$64=$A99)+($D$5:$D$64=$A99)+($E$5:$E$64=$A99)+($F$5:$F$64=$A99))&gt;0)*BV$5:BV$64))</f>
        <v>0</v>
      </c>
      <c r="BW99" s="21" t="n">
        <f aca="false">IF($A99="",0,SUMPRODUCT(((($C$5:$C$64=$A99)+($D$5:$D$64=$A99)+($E$5:$E$64=$A99)+($F$5:$F$64=$A99))&gt;0)*BW$5:BW$64))</f>
        <v>0</v>
      </c>
      <c r="BX99" s="21" t="n">
        <f aca="false">IF($A99="",0,SUMPRODUCT(((($C$5:$C$64=$A99)+($D$5:$D$64=$A99)+($E$5:$E$64=$A99)+($F$5:$F$64=$A99))&gt;0)*BX$5:BX$64))</f>
        <v>0</v>
      </c>
      <c r="BY99" s="21" t="n">
        <f aca="false">IF($A99="",0,SUMPRODUCT(((($C$5:$C$64=$A99)+($D$5:$D$64=$A99)+($E$5:$E$64=$A99)+($F$5:$F$64=$A99))&gt;0)*BY$5:BY$64))</f>
        <v>0</v>
      </c>
      <c r="BZ99" s="21" t="n">
        <f aca="false">IF($A99="",0,SUMPRODUCT(((($C$5:$C$64=$A99)+($D$5:$D$64=$A99)+($E$5:$E$64=$A99)+($F$5:$F$64=$A99))&gt;0)*BZ$5:BZ$64))</f>
        <v>0</v>
      </c>
      <c r="CA99" s="21" t="n">
        <f aca="false">IF($A99="",0,SUMPRODUCT(((($C$5:$C$64=$A99)+($D$5:$D$64=$A99)+($E$5:$E$64=$A99)+($F$5:$F$64=$A99))&gt;0)*CA$5:CA$64))</f>
        <v>0</v>
      </c>
      <c r="CB99" s="21" t="n">
        <f aca="false">IF($A99="",0,SUMPRODUCT(((($C$5:$C$64=$A99)+($D$5:$D$64=$A99)+($E$5:$E$64=$A99)+($F$5:$F$64=$A99))&gt;0)*CB$5:CB$64))</f>
        <v>0</v>
      </c>
      <c r="CC99" s="21" t="n">
        <f aca="false">IF($A99="",0,SUMPRODUCT(((($C$5:$C$64=$A99)+($D$5:$D$64=$A99)+($E$5:$E$64=$A99)+($F$5:$F$64=$A99))&gt;0)*CC$5:CC$64))</f>
        <v>0</v>
      </c>
      <c r="CD99" s="21" t="n">
        <f aca="false">IF($A99="",0,SUMPRODUCT(((($C$5:$C$64=$A99)+($D$5:$D$64=$A99)+($E$5:$E$64=$A99)+($F$5:$F$64=$A99))&gt;0)*CD$5:CD$64))</f>
        <v>0</v>
      </c>
      <c r="CE99" s="21" t="n">
        <f aca="false">IF($A99="",0,SUMPRODUCT(((($C$5:$C$64=$A99)+($D$5:$D$64=$A99)+($E$5:$E$64=$A99)+($F$5:$F$64=$A99))&gt;0)*CE$5:CE$64))</f>
        <v>0</v>
      </c>
      <c r="CF99" s="21" t="n">
        <f aca="false">IF($A99="",0,SUMPRODUCT(((($C$5:$C$64=$A99)+($D$5:$D$64=$A99)+($E$5:$E$64=$A99)+($F$5:$F$64=$A99))&gt;0)*CF$5:CF$64))</f>
        <v>0</v>
      </c>
      <c r="CG99" s="21" t="n">
        <f aca="false">IF($A99="",0,SUMPRODUCT(((($C$5:$C$64=$A99)+($D$5:$D$64=$A99)+($E$5:$E$64=$A99)+($F$5:$F$64=$A99))&gt;0)*CG$5:CG$64))</f>
        <v>0</v>
      </c>
      <c r="CH99" s="21" t="n">
        <f aca="false">IF($A99="",0,SUMPRODUCT(((($C$5:$C$64=$A99)+($D$5:$D$64=$A99)+($E$5:$E$64=$A99)+($F$5:$F$64=$A99))&gt;0)*CH$5:CH$64))</f>
        <v>0</v>
      </c>
      <c r="CI99" s="21" t="n">
        <f aca="false">IF($A99="",0,SUMPRODUCT(((($C$5:$C$64=$A99)+($D$5:$D$64=$A99)+($E$5:$E$64=$A99)+($F$5:$F$64=$A99))&gt;0)*CI$5:CI$64))</f>
        <v>0</v>
      </c>
      <c r="CJ99" s="21" t="n">
        <f aca="false">IF($A99="",0,SUMPRODUCT(((($C$5:$C$64=$A99)+($D$5:$D$64=$A99)+($E$5:$E$64=$A99)+($F$5:$F$64=$A99))&gt;0)*CJ$5:CJ$64))</f>
        <v>0</v>
      </c>
      <c r="CK99" s="21" t="n">
        <f aca="false">IF($A99="",0,SUMPRODUCT(((($C$5:$C$64=$A99)+($D$5:$D$64=$A99)+($E$5:$E$64=$A99)+($F$5:$F$64=$A99))&gt;0)*CK$5:CK$64))</f>
        <v>0</v>
      </c>
      <c r="CL99" s="21" t="n">
        <f aca="false">IF($A99="",0,SUMPRODUCT(((($C$5:$C$64=$A99)+($D$5:$D$64=$A99)+($E$5:$E$64=$A99)+($F$5:$F$64=$A99))&gt;0)*CL$5:CL$64))</f>
        <v>0</v>
      </c>
      <c r="CM99" s="21" t="n">
        <f aca="false">IF($A99="",0,SUMPRODUCT(((($C$5:$C$64=$A99)+($D$5:$D$64=$A99)+($E$5:$E$64=$A99)+($F$5:$F$64=$A99))&gt;0)*CM$5:CM$64))</f>
        <v>0</v>
      </c>
      <c r="CN99" s="21" t="n">
        <f aca="false">IF($A99="",0,SUMPRODUCT(((($C$5:$C$64=$A99)+($D$5:$D$64=$A99)+($E$5:$E$64=$A99)+($F$5:$F$64=$A99))&gt;0)*CN$5:CN$64))</f>
        <v>0</v>
      </c>
      <c r="CO99" s="21" t="n">
        <f aca="false">IF($A99="",0,SUMPRODUCT(((($C$5:$C$64=$A99)+($D$5:$D$64=$A99)+($E$5:$E$64=$A99)+($F$5:$F$64=$A99))&gt;0)*CO$5:CO$64))</f>
        <v>0</v>
      </c>
      <c r="CP99" s="21" t="n">
        <f aca="false">IF($A99="",0,SUMPRODUCT(((($C$5:$C$64=$A99)+($D$5:$D$64=$A99)+($E$5:$E$64=$A99)+($F$5:$F$64=$A99))&gt;0)*CP$5:CP$64))</f>
        <v>0</v>
      </c>
      <c r="CQ99" s="21" t="n">
        <f aca="false">IF($A99="",0,SUMPRODUCT(((($C$5:$C$64=$A99)+($D$5:$D$64=$A99)+($E$5:$E$64=$A99)+($F$5:$F$64=$A99))&gt;0)*CQ$5:CQ$64))</f>
        <v>0</v>
      </c>
      <c r="CR99" s="21" t="n">
        <f aca="false">IF($A99="",0,SUMPRODUCT(((($C$5:$C$64=$A99)+($D$5:$D$64=$A99)+($E$5:$E$64=$A99)+($F$5:$F$64=$A99))&gt;0)*CR$5:CR$64))</f>
        <v>0</v>
      </c>
      <c r="CS99" s="21" t="n">
        <f aca="false">IF($A99="",0,SUMPRODUCT(((($C$5:$C$64=$A99)+($D$5:$D$64=$A99)+($E$5:$E$64=$A99)+($F$5:$F$64=$A99))&gt;0)*CS$5:CS$64))</f>
        <v>0</v>
      </c>
      <c r="CT99" s="21" t="n">
        <f aca="false">IF($A99="",0,SUMPRODUCT(((($C$5:$C$64=$A99)+($D$5:$D$64=$A99)+($E$5:$E$64=$A99)+($F$5:$F$64=$A99))&gt;0)*CT$5:CT$64))</f>
        <v>0</v>
      </c>
      <c r="CU99" s="21" t="n">
        <f aca="false">IF($A99="",0,SUMPRODUCT(((($C$5:$C$64=$A99)+($D$5:$D$64=$A99)+($E$5:$E$64=$A99)+($F$5:$F$64=$A99))&gt;0)*CU$5:CU$64))</f>
        <v>0</v>
      </c>
      <c r="CV99" s="21" t="n">
        <f aca="false">IF($A99="",0,SUMPRODUCT(((($C$5:$C$64=$A99)+($D$5:$D$64=$A99)+($E$5:$E$64=$A99)+($F$5:$F$64=$A99))&gt;0)*CV$5:CV$64))</f>
        <v>0</v>
      </c>
      <c r="CW99" s="21" t="n">
        <f aca="false">IF($A99="",0,SUMPRODUCT(((($C$5:$C$64=$A99)+($D$5:$D$64=$A99)+($E$5:$E$64=$A99)+($F$5:$F$64=$A99))&gt;0)*CW$5:CW$64))</f>
        <v>0</v>
      </c>
      <c r="CX99" s="21" t="n">
        <f aca="false">IF($A99="",0,SUMPRODUCT(((($C$5:$C$64=$A99)+($D$5:$D$64=$A99)+($E$5:$E$64=$A99)+($F$5:$F$64=$A99))&gt;0)*CX$5:CX$64))</f>
        <v>0</v>
      </c>
      <c r="CY99" s="21" t="n">
        <f aca="false">IF($A99="",0,SUMPRODUCT(((($C$5:$C$64=$A99)+($D$5:$D$64=$A99)+($E$5:$E$64=$A99)+($F$5:$F$64=$A99))&gt;0)*CY$5:CY$64))</f>
        <v>0</v>
      </c>
      <c r="CZ99" s="21" t="n">
        <f aca="false">IF($A99="",0,SUMPRODUCT(((($C$5:$C$64=$A99)+($D$5:$D$64=$A99)+($E$5:$E$64=$A99)+($F$5:$F$64=$A99))&gt;0)*CZ$5:CZ$64))</f>
        <v>0</v>
      </c>
      <c r="DA99" s="21" t="n">
        <f aca="false">IF($A99="",0,SUMPRODUCT(((($C$5:$C$64=$A99)+($D$5:$D$64=$A99)+($E$5:$E$64=$A99)+($F$5:$F$64=$A99))&gt;0)*DA$5:DA$64))</f>
        <v>0</v>
      </c>
      <c r="DB99" s="21" t="n">
        <f aca="false">IF($A99="",0,SUMPRODUCT(((($C$5:$C$64=$A99)+($D$5:$D$64=$A99)+($E$5:$E$64=$A99)+($F$5:$F$64=$A99))&gt;0)*DB$5:DB$64))</f>
        <v>0</v>
      </c>
      <c r="DC99" s="21" t="n">
        <f aca="false">IF($A99="",0,SUMPRODUCT(((($C$5:$C$64=$A99)+($D$5:$D$64=$A99)+($E$5:$E$64=$A99)+($F$5:$F$64=$A99))&gt;0)*DC$5:DC$64))</f>
        <v>0</v>
      </c>
      <c r="DD99" s="21" t="n">
        <f aca="false">IF($A99="",0,SUMPRODUCT(((($C$5:$C$64=$A99)+($D$5:$D$64=$A99)+($E$5:$E$64=$A99)+($F$5:$F$64=$A99))&gt;0)*DD$5:DD$64))</f>
        <v>0</v>
      </c>
      <c r="DE99" s="21" t="n">
        <f aca="false">IF($A99="",0,SUMPRODUCT(((($C$5:$C$64=$A99)+($D$5:$D$64=$A99)+($E$5:$E$64=$A99)+($F$5:$F$64=$A99))&gt;0)*DE$5:DE$64))</f>
        <v>0</v>
      </c>
      <c r="DF99" s="21" t="n">
        <f aca="false">IF($A99="",0,SUMPRODUCT(((($C$5:$C$64=$A99)+($D$5:$D$64=$A99)+($E$5:$E$64=$A99)+($F$5:$F$64=$A99))&gt;0)*DF$5:DF$64))</f>
        <v>0</v>
      </c>
      <c r="DG99" s="21" t="n">
        <f aca="false">IF($A99="",0,SUMPRODUCT(((($C$5:$C$64=$A99)+($D$5:$D$64=$A99)+($E$5:$E$64=$A99)+($F$5:$F$64=$A99))&gt;0)*DG$5:DG$64))</f>
        <v>0</v>
      </c>
      <c r="DH99" s="21" t="n">
        <f aca="false">IF($A99="",0,SUMPRODUCT(((($C$5:$C$64=$A99)+($D$5:$D$64=$A99)+($E$5:$E$64=$A99)+($F$5:$F$64=$A99))&gt;0)*DH$5:DH$64))</f>
        <v>0</v>
      </c>
      <c r="DI99" s="21" t="n">
        <f aca="false">IF($A99="",0,SUMPRODUCT(((($C$5:$C$64=$A99)+($D$5:$D$64=$A99)+($E$5:$E$64=$A99)+($F$5:$F$64=$A99))&gt;0)*DI$5:DI$64))</f>
        <v>0</v>
      </c>
      <c r="DJ99" s="21" t="n">
        <f aca="false">IF($A99="",0,SUMPRODUCT(((($C$5:$C$64=$A99)+($D$5:$D$64=$A99)+($E$5:$E$64=$A99)+($F$5:$F$64=$A99))&gt;0)*DJ$5:DJ$64))</f>
        <v>0</v>
      </c>
      <c r="DK99" s="21" t="n">
        <f aca="false">IF($A99="",0,SUMPRODUCT(((($C$5:$C$64=$A99)+($D$5:$D$64=$A99)+($E$5:$E$64=$A99)+($F$5:$F$64=$A99))&gt;0)*DK$5:DK$64))</f>
        <v>0</v>
      </c>
      <c r="DL99" s="21" t="n">
        <f aca="false">IF($A99="",0,SUMPRODUCT(((($C$5:$C$64=$A99)+($D$5:$D$64=$A99)+($E$5:$E$64=$A99)+($F$5:$F$64=$A99))&gt;0)*DL$5:DL$64))</f>
        <v>0</v>
      </c>
      <c r="DM99" s="21" t="n">
        <f aca="false">IF($A99="",0,SUMPRODUCT(((($C$5:$C$64=$A99)+($D$5:$D$64=$A99)+($E$5:$E$64=$A99)+($F$5:$F$64=$A99))&gt;0)*DM$5:DM$64))</f>
        <v>0</v>
      </c>
      <c r="DN99" s="21" t="n">
        <f aca="false">IF($A99="",0,SUMPRODUCT(((($C$5:$C$64=$A99)+($D$5:$D$64=$A99)+($E$5:$E$64=$A99)+($F$5:$F$64=$A99))&gt;0)*DN$5:DN$64))</f>
        <v>0</v>
      </c>
      <c r="DO99" s="21" t="n">
        <f aca="false">IF($A99="",0,SUMPRODUCT(((($C$5:$C$64=$A99)+($D$5:$D$64=$A99)+($E$5:$E$64=$A99)+($F$5:$F$64=$A99))&gt;0)*DO$5:DO$64))</f>
        <v>0</v>
      </c>
      <c r="DP99" s="21" t="n">
        <f aca="false">IF($A99="",0,SUMPRODUCT(((($C$5:$C$64=$A99)+($D$5:$D$64=$A99)+($E$5:$E$64=$A99)+($F$5:$F$64=$A99))&gt;0)*DP$5:DP$64))</f>
        <v>0</v>
      </c>
      <c r="DQ99" s="21" t="n">
        <f aca="false">IF($A99="",0,SUMPRODUCT(((($C$5:$C$64=$A99)+($D$5:$D$64=$A99)+($E$5:$E$64=$A99)+($F$5:$F$64=$A99))&gt;0)*DQ$5:DQ$64))</f>
        <v>0</v>
      </c>
      <c r="DR99" s="21" t="n">
        <f aca="false">IF($A99="",0,SUMPRODUCT(((($C$5:$C$64=$A99)+($D$5:$D$64=$A99)+($E$5:$E$64=$A99)+($F$5:$F$64=$A99))&gt;0)*DR$5:DR$64))</f>
        <v>0</v>
      </c>
      <c r="DS99" s="21" t="n">
        <f aca="false">IF($A99="",0,SUMPRODUCT(((($C$5:$C$64=$A99)+($D$5:$D$64=$A99)+($E$5:$E$64=$A99)+($F$5:$F$64=$A99))&gt;0)*DS$5:DS$64))</f>
        <v>0</v>
      </c>
      <c r="DT99" s="21" t="n">
        <f aca="false">IF($A99="",0,SUMPRODUCT(((($C$5:$C$64=$A99)+($D$5:$D$64=$A99)+($E$5:$E$64=$A99)+($F$5:$F$64=$A99))&gt;0)*DT$5:DT$64))</f>
        <v>0</v>
      </c>
      <c r="DU99" s="21" t="n">
        <f aca="false">IF($A99="",0,SUMPRODUCT(((($C$5:$C$64=$A99)+($D$5:$D$64=$A99)+($E$5:$E$64=$A99)+($F$5:$F$64=$A99))&gt;0)*DU$5:DU$64))</f>
        <v>0</v>
      </c>
      <c r="DV99" s="21" t="n">
        <f aca="false">IF($A99="",0,SUMPRODUCT(((($C$5:$C$64=$A99)+($D$5:$D$64=$A99)+($E$5:$E$64=$A99)+($F$5:$F$64=$A99))&gt;0)*DV$5:DV$64))</f>
        <v>0</v>
      </c>
      <c r="DW99" s="21" t="n">
        <f aca="false">IF($A99="",0,SUMPRODUCT(((($C$5:$C$64=$A99)+($D$5:$D$64=$A99)+($E$5:$E$64=$A99)+($F$5:$F$64=$A99))&gt;0)*DW$5:DW$64))</f>
        <v>0</v>
      </c>
      <c r="DX99" s="21" t="n">
        <f aca="false">IF($A99="",0,SUMPRODUCT(((($C$5:$C$64=$A99)+($D$5:$D$64=$A99)+($E$5:$E$64=$A99)+($F$5:$F$64=$A99))&gt;0)*DX$5:DX$64))</f>
        <v>0</v>
      </c>
      <c r="DY99" s="21" t="n">
        <f aca="false">IF($A99="",0,SUMPRODUCT(((($C$5:$C$64=$A99)+($D$5:$D$64=$A99)+($E$5:$E$64=$A99)+($F$5:$F$64=$A99))&gt;0)*DY$5:DY$64))</f>
        <v>0</v>
      </c>
      <c r="DZ99" s="21" t="n">
        <f aca="false">IF($A99="",0,SUMPRODUCT(((($C$5:$C$64=$A99)+($D$5:$D$64=$A99)+($E$5:$E$64=$A99)+($F$5:$F$64=$A99))&gt;0)*DZ$5:DZ$64))</f>
        <v>0</v>
      </c>
      <c r="EA99" s="21" t="n">
        <f aca="false">IF($A99="",0,SUMPRODUCT(((($C$5:$C$64=$A99)+($D$5:$D$64=$A99)+($E$5:$E$64=$A99)+($F$5:$F$64=$A99))&gt;0)*EA$5:EA$64))</f>
        <v>0</v>
      </c>
      <c r="EB99" s="21" t="n">
        <f aca="false">IF($A99="",0,SUMPRODUCT(((($C$5:$C$64=$A99)+($D$5:$D$64=$A99)+($E$5:$E$64=$A99)+($F$5:$F$64=$A99))&gt;0)*EB$5:EB$64))</f>
        <v>0</v>
      </c>
      <c r="EC99" s="21" t="n">
        <f aca="false">IF($A99="",0,SUMPRODUCT(((($C$5:$C$64=$A99)+($D$5:$D$64=$A99)+($E$5:$E$64=$A99)+($F$5:$F$64=$A99))&gt;0)*EC$5:EC$64))</f>
        <v>0</v>
      </c>
      <c r="ED99" s="21" t="n">
        <f aca="false">IF($A99="",0,SUMPRODUCT(((($C$5:$C$64=$A99)+($D$5:$D$64=$A99)+($E$5:$E$64=$A99)+($F$5:$F$64=$A99))&gt;0)*ED$5:ED$64))</f>
        <v>0</v>
      </c>
      <c r="EE99" s="21" t="n">
        <f aca="false">IF($A99="",0,SUMPRODUCT(((($C$5:$C$64=$A99)+($D$5:$D$64=$A99)+($E$5:$E$64=$A99)+($F$5:$F$64=$A99))&gt;0)*EE$5:EE$64))</f>
        <v>0</v>
      </c>
      <c r="EF99" s="21" t="n">
        <f aca="false">IF($A99="",0,SUMPRODUCT(((($C$5:$C$64=$A99)+($D$5:$D$64=$A99)+($E$5:$E$64=$A99)+($F$5:$F$64=$A99))&gt;0)*EF$5:EF$64))</f>
        <v>0</v>
      </c>
      <c r="EG99" s="21" t="n">
        <f aca="false">IF($A99="",0,SUMPRODUCT(((($C$5:$C$64=$A99)+($D$5:$D$64=$A99)+($E$5:$E$64=$A99)+($F$5:$F$64=$A99))&gt;0)*EG$5:EG$64))</f>
        <v>0</v>
      </c>
      <c r="EH99" s="21" t="n">
        <f aca="false">IF($A99="",0,SUMPRODUCT(((($C$5:$C$64=$A99)+($D$5:$D$64=$A99)+($E$5:$E$64=$A99)+($F$5:$F$64=$A99))&gt;0)*EH$5:EH$64))</f>
        <v>0</v>
      </c>
      <c r="EI99" s="21" t="n">
        <f aca="false">IF($A99="",0,SUMPRODUCT(((($C$5:$C$64=$A99)+($D$5:$D$64=$A99)+($E$5:$E$64=$A99)+($F$5:$F$64=$A99))&gt;0)*EI$5:EI$64))</f>
        <v>0</v>
      </c>
      <c r="EJ99" s="21" t="n">
        <f aca="false">IF($A99="",0,SUMPRODUCT(((($C$5:$C$64=$A99)+($D$5:$D$64=$A99)+($E$5:$E$64=$A99)+($F$5:$F$64=$A99))&gt;0)*EJ$5:EJ$64))</f>
        <v>0</v>
      </c>
      <c r="EK99" s="21" t="n">
        <f aca="false">IF($A99="",0,SUMPRODUCT(((($C$5:$C$64=$A99)+($D$5:$D$64=$A99)+($E$5:$E$64=$A99)+($F$5:$F$64=$A99))&gt;0)*EK$5:EK$64))</f>
        <v>0</v>
      </c>
      <c r="EL99" s="21" t="n">
        <f aca="false">IF($A99="",0,SUMPRODUCT(((($C$5:$C$64=$A99)+($D$5:$D$64=$A99)+($E$5:$E$64=$A99)+($F$5:$F$64=$A99))&gt;0)*EL$5:EL$64))</f>
        <v>0</v>
      </c>
      <c r="EM99" s="21" t="n">
        <f aca="false">IF($A99="",0,SUMPRODUCT(((($C$5:$C$64=$A99)+($D$5:$D$64=$A99)+($E$5:$E$64=$A99)+($F$5:$F$64=$A99))&gt;0)*EM$5:EM$64))</f>
        <v>0</v>
      </c>
      <c r="EN99" s="21" t="n">
        <f aca="false">IF($A99="",0,SUMPRODUCT(((($C$5:$C$64=$A99)+($D$5:$D$64=$A99)+($E$5:$E$64=$A99)+($F$5:$F$64=$A99))&gt;0)*EN$5:EN$64))</f>
        <v>0</v>
      </c>
      <c r="EO99" s="21" t="n">
        <f aca="false">IF($A99="",0,SUMPRODUCT(((($C$5:$C$64=$A99)+($D$5:$D$64=$A99)+($E$5:$E$64=$A99)+($F$5:$F$64=$A99))&gt;0)*EO$5:EO$64))</f>
        <v>0</v>
      </c>
      <c r="EP99" s="21" t="n">
        <f aca="false">IF($A99="",0,SUMPRODUCT(((($C$5:$C$64=$A99)+($D$5:$D$64=$A99)+($E$5:$E$64=$A99)+($F$5:$F$64=$A99))&gt;0)*EP$5:EP$64))</f>
        <v>0</v>
      </c>
      <c r="EQ99" s="21" t="n">
        <f aca="false">IF($A99="",0,SUMPRODUCT(((($C$5:$C$64=$A99)+($D$5:$D$64=$A99)+($E$5:$E$64=$A99)+($F$5:$F$64=$A99))&gt;0)*EQ$5:EQ$64))</f>
        <v>0</v>
      </c>
      <c r="ER99" s="21" t="n">
        <f aca="false">IF($A99="",0,SUMPRODUCT(((($C$5:$C$64=$A99)+($D$5:$D$64=$A99)+($E$5:$E$64=$A99)+($F$5:$F$64=$A99))&gt;0)*ER$5:ER$64))</f>
        <v>0</v>
      </c>
      <c r="ES99" s="21" t="n">
        <f aca="false">IF($A99="",0,SUMPRODUCT(((($C$5:$C$64=$A99)+($D$5:$D$64=$A99)+($E$5:$E$64=$A99)+($F$5:$F$64=$A99))&gt;0)*ES$5:ES$64))</f>
        <v>0</v>
      </c>
      <c r="ET99" s="21" t="n">
        <f aca="false">IF($A99="",0,SUMPRODUCT(((($C$5:$C$64=$A99)+($D$5:$D$64=$A99)+($E$5:$E$64=$A99)+($F$5:$F$64=$A99))&gt;0)*ET$5:ET$64))</f>
        <v>0</v>
      </c>
      <c r="EU99" s="21" t="n">
        <f aca="false">IF($A99="",0,SUMPRODUCT(((($C$5:$C$64=$A99)+($D$5:$D$64=$A99)+($E$5:$E$64=$A99)+($F$5:$F$64=$A99))&gt;0)*EU$5:EU$64))</f>
        <v>0</v>
      </c>
      <c r="EV99" s="21" t="n">
        <f aca="false">IF($A99="",0,SUMPRODUCT(((($C$5:$C$64=$A99)+($D$5:$D$64=$A99)+($E$5:$E$64=$A99)+($F$5:$F$64=$A99))&gt;0)*EV$5:EV$64))</f>
        <v>0</v>
      </c>
      <c r="EW99" s="21" t="n">
        <f aca="false">IF($A99="",0,SUMPRODUCT(((($C$5:$C$64=$A99)+($D$5:$D$64=$A99)+($E$5:$E$64=$A99)+($F$5:$F$64=$A99))&gt;0)*EW$5:EW$64))</f>
        <v>0</v>
      </c>
      <c r="EX99" s="21" t="n">
        <f aca="false">IF($A99="",0,SUMPRODUCT(((($C$5:$C$64=$A99)+($D$5:$D$64=$A99)+($E$5:$E$64=$A99)+($F$5:$F$64=$A99))&gt;0)*EX$5:EX$64))</f>
        <v>0</v>
      </c>
      <c r="EY99" s="21" t="n">
        <f aca="false">IF($A99="",0,SUMPRODUCT(((($C$5:$C$64=$A99)+($D$5:$D$64=$A99)+($E$5:$E$64=$A99)+($F$5:$F$64=$A99))&gt;0)*EY$5:EY$64))</f>
        <v>0</v>
      </c>
      <c r="EZ99" s="21" t="n">
        <f aca="false">IF($A99="",0,SUMPRODUCT(((($C$5:$C$64=$A99)+($D$5:$D$64=$A99)+($E$5:$E$64=$A99)+($F$5:$F$64=$A99))&gt;0)*EZ$5:EZ$64))</f>
        <v>0</v>
      </c>
      <c r="FA99" s="21" t="n">
        <f aca="false">IF($A99="",0,SUMPRODUCT(((($C$5:$C$64=$A99)+($D$5:$D$64=$A99)+($E$5:$E$64=$A99)+($F$5:$F$64=$A99))&gt;0)*FA$5:FA$64))</f>
        <v>0</v>
      </c>
      <c r="FB99" s="21" t="n">
        <f aca="false">IF($A99="",0,SUMPRODUCT(((($C$5:$C$64=$A99)+($D$5:$D$64=$A99)+($E$5:$E$64=$A99)+($F$5:$F$64=$A99))&gt;0)*FB$5:FB$64))</f>
        <v>0</v>
      </c>
      <c r="FC99" s="21" t="n">
        <f aca="false">IF($A99="",0,SUMPRODUCT(((($C$5:$C$64=$A99)+($D$5:$D$64=$A99)+($E$5:$E$64=$A99)+($F$5:$F$64=$A99))&gt;0)*FC$5:FC$64))</f>
        <v>0</v>
      </c>
      <c r="FD99" s="21" t="n">
        <f aca="false">IF($A99="",0,SUMPRODUCT(((($C$5:$C$64=$A99)+($D$5:$D$64=$A99)+($E$5:$E$64=$A99)+($F$5:$F$64=$A99))&gt;0)*FD$5:FD$64))</f>
        <v>0</v>
      </c>
      <c r="FE99" s="21" t="n">
        <f aca="false">IF($A99="",0,SUMPRODUCT(((($C$5:$C$64=$A99)+($D$5:$D$64=$A99)+($E$5:$E$64=$A99)+($F$5:$F$64=$A99))&gt;0)*FE$5:FE$64))</f>
        <v>0</v>
      </c>
      <c r="FF99" s="21" t="n">
        <f aca="false">IF($A99="",0,SUMPRODUCT(((($C$5:$C$64=$A99)+($D$5:$D$64=$A99)+($E$5:$E$64=$A99)+($F$5:$F$64=$A99))&gt;0)*FF$5:FF$64))</f>
        <v>0</v>
      </c>
      <c r="FG99" s="21" t="n">
        <f aca="false">IF($A99="",0,SUMPRODUCT(((($C$5:$C$64=$A99)+($D$5:$D$64=$A99)+($E$5:$E$64=$A99)+($F$5:$F$64=$A99))&gt;0)*FG$5:FG$64))</f>
        <v>0</v>
      </c>
      <c r="FH99" s="21" t="n">
        <f aca="false">IF($A99="",0,SUMPRODUCT(((($C$5:$C$64=$A99)+($D$5:$D$64=$A99)+($E$5:$E$64=$A99)+($F$5:$F$64=$A99))&gt;0)*FH$5:FH$64))</f>
        <v>0</v>
      </c>
      <c r="FI99" s="21" t="n">
        <f aca="false">IF($A99="",0,SUMPRODUCT(((($C$5:$C$64=$A99)+($D$5:$D$64=$A99)+($E$5:$E$64=$A99)+($F$5:$F$64=$A99))&gt;0)*FI$5:FI$64))</f>
        <v>0</v>
      </c>
      <c r="FJ99" s="21" t="n">
        <f aca="false">IF($A99="",0,SUMPRODUCT(((($C$5:$C$64=$A99)+($D$5:$D$64=$A99)+($E$5:$E$64=$A99)+($F$5:$F$64=$A99))&gt;0)*FJ$5:FJ$64))</f>
        <v>0</v>
      </c>
      <c r="FK99" s="21" t="n">
        <f aca="false">IF($A99="",0,SUMPRODUCT(((($C$5:$C$64=$A99)+($D$5:$D$64=$A99)+($E$5:$E$64=$A99)+($F$5:$F$64=$A99))&gt;0)*FK$5:FK$64))</f>
        <v>0</v>
      </c>
      <c r="FL99" s="21" t="n">
        <f aca="false">IF($A99="",0,SUMPRODUCT(((($C$5:$C$64=$A99)+($D$5:$D$64=$A99)+($E$5:$E$64=$A99)+($F$5:$F$64=$A99))&gt;0)*FL$5:FL$64))</f>
        <v>0</v>
      </c>
      <c r="FM99" s="21" t="n">
        <f aca="false">IF($A99="",0,SUMPRODUCT(((($C$5:$C$64=$A99)+($D$5:$D$64=$A99)+($E$5:$E$64=$A99)+($F$5:$F$64=$A99))&gt;0)*FM$5:FM$64))</f>
        <v>0</v>
      </c>
      <c r="FN99" s="21" t="n">
        <f aca="false">IF($A99="",0,SUMPRODUCT(((($C$5:$C$64=$A99)+($D$5:$D$64=$A99)+($E$5:$E$64=$A99)+($F$5:$F$64=$A99))&gt;0)*FN$5:FN$64))</f>
        <v>0</v>
      </c>
      <c r="FO99" s="21" t="n">
        <f aca="false">IF($A99="",0,SUMPRODUCT(((($C$5:$C$64=$A99)+($D$5:$D$64=$A99)+($E$5:$E$64=$A99)+($F$5:$F$64=$A99))&gt;0)*FO$5:FO$64))</f>
        <v>0</v>
      </c>
      <c r="FP99" s="21" t="n">
        <f aca="false">IF($A99="",0,SUMPRODUCT(((($C$5:$C$64=$A99)+($D$5:$D$64=$A99)+($E$5:$E$64=$A99)+($F$5:$F$64=$A99))&gt;0)*FP$5:FP$64))</f>
        <v>0</v>
      </c>
      <c r="FQ99" s="21" t="n">
        <f aca="false">IF($A99="",0,SUMPRODUCT(((($C$5:$C$64=$A99)+($D$5:$D$64=$A99)+($E$5:$E$64=$A99)+($F$5:$F$64=$A99))&gt;0)*FQ$5:FQ$64))</f>
        <v>0</v>
      </c>
      <c r="FR99" s="21" t="n">
        <f aca="false">IF($A99="",0,SUMPRODUCT(((($C$5:$C$64=$A99)+($D$5:$D$64=$A99)+($E$5:$E$64=$A99)+($F$5:$F$64=$A99))&gt;0)*FR$5:FR$64))</f>
        <v>0</v>
      </c>
      <c r="FS99" s="21" t="n">
        <f aca="false">IF($A99="",0,SUMPRODUCT(((($C$5:$C$64=$A99)+($D$5:$D$64=$A99)+($E$5:$E$64=$A99)+($F$5:$F$64=$A99))&gt;0)*FS$5:FS$64))</f>
        <v>0</v>
      </c>
      <c r="FT99" s="21" t="n">
        <f aca="false">IF($A99="",0,SUMPRODUCT(((($C$5:$C$64=$A99)+($D$5:$D$64=$A99)+($E$5:$E$64=$A99)+($F$5:$F$64=$A99))&gt;0)*FT$5:FT$64))</f>
        <v>0</v>
      </c>
      <c r="FU99" s="21" t="n">
        <f aca="false">IF($A99="",0,SUMPRODUCT(((($C$5:$C$64=$A99)+($D$5:$D$64=$A99)+($E$5:$E$64=$A99)+($F$5:$F$64=$A99))&gt;0)*FU$5:FU$64))</f>
        <v>0</v>
      </c>
      <c r="FV99" s="21" t="n">
        <f aca="false">IF($A99="",0,SUMPRODUCT(((($C$5:$C$64=$A99)+($D$5:$D$64=$A99)+($E$5:$E$64=$A99)+($F$5:$F$64=$A99))&gt;0)*FV$5:FV$64))</f>
        <v>0</v>
      </c>
      <c r="FW99" s="21" t="n">
        <f aca="false">IF($A99="",0,SUMPRODUCT(((($C$5:$C$64=$A99)+($D$5:$D$64=$A99)+($E$5:$E$64=$A99)+($F$5:$F$64=$A99))&gt;0)*FW$5:FW$64))</f>
        <v>0</v>
      </c>
      <c r="FX99" s="21" t="n">
        <f aca="false">IF($A99="",0,SUMPRODUCT(((($C$5:$C$64=$A99)+($D$5:$D$64=$A99)+($E$5:$E$64=$A99)+($F$5:$F$64=$A99))&gt;0)*FX$5:FX$64))</f>
        <v>0</v>
      </c>
      <c r="FY99" s="21" t="n">
        <f aca="false">IF($A99="",0,SUMPRODUCT(((($C$5:$C$64=$A99)+($D$5:$D$64=$A99)+($E$5:$E$64=$A99)+($F$5:$F$64=$A99))&gt;0)*FY$5:FY$64))</f>
        <v>0</v>
      </c>
      <c r="FZ99" s="21" t="n">
        <f aca="false">IF($A99="",0,SUMPRODUCT(((($C$5:$C$64=$A99)+($D$5:$D$64=$A99)+($E$5:$E$64=$A99)+($F$5:$F$64=$A99))&gt;0)*FZ$5:FZ$64))</f>
        <v>0</v>
      </c>
      <c r="GA99" s="21" t="n">
        <f aca="false">IF($A99="",0,SUMPRODUCT(((($C$5:$C$64=$A99)+($D$5:$D$64=$A99)+($E$5:$E$64=$A99)+($F$5:$F$64=$A99))&gt;0)*GA$5:GA$64))</f>
        <v>0</v>
      </c>
      <c r="GB99" s="21" t="n">
        <f aca="false">IF($A99="",0,SUMPRODUCT(((($C$5:$C$64=$A99)+($D$5:$D$64=$A99)+($E$5:$E$64=$A99)+($F$5:$F$64=$A99))&gt;0)*GB$5:GB$64))</f>
        <v>0</v>
      </c>
      <c r="GC99" s="21" t="n">
        <f aca="false">IF($A99="",0,SUMPRODUCT(((($C$5:$C$64=$A99)+($D$5:$D$64=$A99)+($E$5:$E$64=$A99)+($F$5:$F$64=$A99))&gt;0)*GC$5:GC$64))</f>
        <v>0</v>
      </c>
      <c r="GD99" s="21" t="n">
        <f aca="false">IF($A99="",0,SUMPRODUCT(((($C$5:$C$64=$A99)+($D$5:$D$64=$A99)+($E$5:$E$64=$A99)+($F$5:$F$64=$A99))&gt;0)*GD$5:GD$64))</f>
        <v>0</v>
      </c>
      <c r="GE99" s="21" t="n">
        <f aca="false">IF($A99="",0,SUMPRODUCT(((($C$5:$C$64=$A99)+($D$5:$D$64=$A99)+($E$5:$E$64=$A99)+($F$5:$F$64=$A99))&gt;0)*GE$5:GE$64))</f>
        <v>0</v>
      </c>
      <c r="GF99" s="21" t="n">
        <f aca="false">IF($A99="",0,SUMPRODUCT(((($C$5:$C$64=$A99)+($D$5:$D$64=$A99)+($E$5:$E$64=$A99)+($F$5:$F$64=$A99))&gt;0)*GF$5:GF$64))</f>
        <v>0</v>
      </c>
      <c r="GG99" s="21" t="n">
        <f aca="false">IF($A99="",0,SUMPRODUCT(((($C$5:$C$64=$A99)+($D$5:$D$64=$A99)+($E$5:$E$64=$A99)+($F$5:$F$64=$A99))&gt;0)*GG$5:GG$64))</f>
        <v>0</v>
      </c>
      <c r="GH99" s="21" t="n">
        <f aca="false">IF($A99="",0,SUMPRODUCT(((($C$5:$C$64=$A99)+($D$5:$D$64=$A99)+($E$5:$E$64=$A99)+($F$5:$F$64=$A99))&gt;0)*GH$5:GH$64))</f>
        <v>0</v>
      </c>
      <c r="GI99" s="21" t="n">
        <f aca="false">IF($A99="",0,SUMPRODUCT(((($C$5:$C$64=$A99)+($D$5:$D$64=$A99)+($E$5:$E$64=$A99)+($F$5:$F$64=$A99))&gt;0)*GI$5:GI$64))</f>
        <v>0</v>
      </c>
      <c r="GJ99" s="21" t="n">
        <f aca="false">IF($A99="",0,SUMPRODUCT(((($C$5:$C$64=$A99)+($D$5:$D$64=$A99)+($E$5:$E$64=$A99)+($F$5:$F$64=$A99))&gt;0)*GJ$5:GJ$64))</f>
        <v>0</v>
      </c>
      <c r="GK99" s="21" t="n">
        <f aca="false">IF($A99="",0,SUMPRODUCT(((($C$5:$C$64=$A99)+($D$5:$D$64=$A99)+($E$5:$E$64=$A99)+($F$5:$F$64=$A99))&gt;0)*GK$5:GK$64))</f>
        <v>0</v>
      </c>
      <c r="GL99" s="21" t="n">
        <f aca="false">IF($A99="",0,SUMPRODUCT(((($C$5:$C$64=$A99)+($D$5:$D$64=$A99)+($E$5:$E$64=$A99)+($F$5:$F$64=$A99))&gt;0)*GL$5:GL$64))</f>
        <v>0</v>
      </c>
      <c r="GM99" s="21" t="n">
        <f aca="false">IF($A99="",0,SUMPRODUCT(((($C$5:$C$64=$A99)+($D$5:$D$64=$A99)+($E$5:$E$64=$A99)+($F$5:$F$64=$A99))&gt;0)*GM$5:GM$64))</f>
        <v>0</v>
      </c>
      <c r="GN99" s="21" t="n">
        <f aca="false">IF($A99="",0,SUMPRODUCT(((($C$5:$C$64=$A99)+($D$5:$D$64=$A99)+($E$5:$E$64=$A99)+($F$5:$F$64=$A99))&gt;0)*GN$5:GN$64))</f>
        <v>0</v>
      </c>
      <c r="GO99" s="21" t="n">
        <f aca="false">IF($A99="",0,SUMPRODUCT(((($C$5:$C$64=$A99)+($D$5:$D$64=$A99)+($E$5:$E$64=$A99)+($F$5:$F$64=$A99))&gt;0)*GO$5:GO$64))</f>
        <v>0</v>
      </c>
      <c r="GP99" s="21" t="n">
        <f aca="false">IF($A99="",0,SUMPRODUCT(((($C$5:$C$64=$A99)+($D$5:$D$64=$A99)+($E$5:$E$64=$A99)+($F$5:$F$64=$A99))&gt;0)*GP$5:GP$64))</f>
        <v>0</v>
      </c>
      <c r="GQ99" s="21" t="n">
        <f aca="false">IF($A99="",0,SUMPRODUCT(((($C$5:$C$64=$A99)+($D$5:$D$64=$A99)+($E$5:$E$64=$A99)+($F$5:$F$64=$A99))&gt;0)*GQ$5:GQ$64))</f>
        <v>0</v>
      </c>
      <c r="GR99" s="21" t="n">
        <f aca="false">IF($A99="",0,SUMPRODUCT(((($C$5:$C$64=$A99)+($D$5:$D$64=$A99)+($E$5:$E$64=$A99)+($F$5:$F$64=$A99))&gt;0)*GR$5:GR$64))</f>
        <v>0</v>
      </c>
      <c r="GS99" s="21" t="n">
        <f aca="false">IF($A99="",0,SUMPRODUCT(((($C$5:$C$64=$A99)+($D$5:$D$64=$A99)+($E$5:$E$64=$A99)+($F$5:$F$64=$A99))&gt;0)*GS$5:GS$64))</f>
        <v>0</v>
      </c>
      <c r="GT99" s="21" t="n">
        <f aca="false">IF($A99="",0,SUMPRODUCT(((($C$5:$C$64=$A99)+($D$5:$D$64=$A99)+($E$5:$E$64=$A99)+($F$5:$F$64=$A99))&gt;0)*GT$5:GT$64))</f>
        <v>0</v>
      </c>
      <c r="GU99" s="21" t="n">
        <f aca="false">IF($A99="",0,SUMPRODUCT(((($C$5:$C$64=$A99)+($D$5:$D$64=$A99)+($E$5:$E$64=$A99)+($F$5:$F$64=$A99))&gt;0)*GU$5:GU$64))</f>
        <v>0</v>
      </c>
      <c r="GV99" s="21" t="n">
        <f aca="false">IF($A99="",0,SUMPRODUCT(((($C$5:$C$64=$A99)+($D$5:$D$64=$A99)+($E$5:$E$64=$A99)+($F$5:$F$64=$A99))&gt;0)*GV$5:GV$64))</f>
        <v>0</v>
      </c>
      <c r="GW99" s="21" t="n">
        <f aca="false">IF($A99="",0,SUMPRODUCT(((($C$5:$C$64=$A99)+($D$5:$D$64=$A99)+($E$5:$E$64=$A99)+($F$5:$F$64=$A99))&gt;0)*GW$5:GW$64))</f>
        <v>0</v>
      </c>
      <c r="GX99" s="21" t="n">
        <f aca="false">IF($A99="",0,SUMPRODUCT(((($C$5:$C$64=$A99)+($D$5:$D$64=$A99)+($E$5:$E$64=$A99)+($F$5:$F$64=$A99))&gt;0)*GX$5:GX$64))</f>
        <v>0</v>
      </c>
      <c r="GY99" s="21" t="n">
        <f aca="false">IF($A99="",0,SUMPRODUCT(((($C$5:$C$64=$A99)+($D$5:$D$64=$A99)+($E$5:$E$64=$A99)+($F$5:$F$64=$A99))&gt;0)*GY$5:GY$64))</f>
        <v>0</v>
      </c>
      <c r="GZ99" s="21" t="n">
        <f aca="false">IF($A99="",0,SUMPRODUCT(((($C$5:$C$64=$A99)+($D$5:$D$64=$A99)+($E$5:$E$64=$A99)+($F$5:$F$64=$A99))&gt;0)*GZ$5:GZ$64))</f>
        <v>0</v>
      </c>
      <c r="HA99" s="21" t="n">
        <f aca="false">IF($A99="",0,SUMPRODUCT(((($C$5:$C$64=$A99)+($D$5:$D$64=$A99)+($E$5:$E$64=$A99)+($F$5:$F$64=$A99))&gt;0)*HA$5:HA$64))</f>
        <v>0</v>
      </c>
      <c r="HB99" s="21" t="n">
        <f aca="false">IF($A99="",0,SUMPRODUCT(((($C$5:$C$64=$A99)+($D$5:$D$64=$A99)+($E$5:$E$64=$A99)+($F$5:$F$64=$A99))&gt;0)*HB$5:HB$64))</f>
        <v>0</v>
      </c>
      <c r="HC99" s="21" t="n">
        <f aca="false">IF($A99="",0,SUMPRODUCT(((($C$5:$C$64=$A99)+($D$5:$D$64=$A99)+($E$5:$E$64=$A99)+($F$5:$F$64=$A99))&gt;0)*HC$5:HC$64))</f>
        <v>0</v>
      </c>
      <c r="HD99" s="21" t="n">
        <f aca="false">IF($A99="",0,SUMPRODUCT(((($C$5:$C$64=$A99)+($D$5:$D$64=$A99)+($E$5:$E$64=$A99)+($F$5:$F$64=$A99))&gt;0)*HD$5:HD$64))</f>
        <v>0</v>
      </c>
      <c r="HE99" s="21" t="n">
        <f aca="false">IF($A99="",0,SUMPRODUCT(((($C$5:$C$64=$A99)+($D$5:$D$64=$A99)+($E$5:$E$64=$A99)+($F$5:$F$64=$A99))&gt;0)*HE$5:HE$64))</f>
        <v>0</v>
      </c>
      <c r="HF99" s="21" t="n">
        <f aca="false">IF($A99="",0,SUMPRODUCT(((($C$5:$C$64=$A99)+($D$5:$D$64=$A99)+($E$5:$E$64=$A99)+($F$5:$F$64=$A99))&gt;0)*HF$5:HF$64))</f>
        <v>0</v>
      </c>
      <c r="HG99" s="21" t="n">
        <f aca="false">IF($A99="",0,SUMPRODUCT(((($C$5:$C$64=$A99)+($D$5:$D$64=$A99)+($E$5:$E$64=$A99)+($F$5:$F$64=$A99))&gt;0)*HG$5:HG$64))</f>
        <v>0</v>
      </c>
      <c r="HH99" s="21" t="n">
        <f aca="false">IF($A99="",0,SUMPRODUCT(((($C$5:$C$64=$A99)+($D$5:$D$64=$A99)+($E$5:$E$64=$A99)+($F$5:$F$64=$A99))&gt;0)*HH$5:HH$64))</f>
        <v>0</v>
      </c>
      <c r="HI99" s="21" t="n">
        <f aca="false">IF($A99="",0,SUMPRODUCT(((($C$5:$C$64=$A99)+($D$5:$D$64=$A99)+($E$5:$E$64=$A99)+($F$5:$F$64=$A99))&gt;0)*HI$5:HI$64))</f>
        <v>0</v>
      </c>
      <c r="HJ99" s="21" t="n">
        <f aca="false">IF($A99="",0,SUMPRODUCT(((($C$5:$C$64=$A99)+($D$5:$D$64=$A99)+($E$5:$E$64=$A99)+($F$5:$F$64=$A99))&gt;0)*HJ$5:HJ$64))</f>
        <v>0</v>
      </c>
      <c r="HK99" s="21" t="n">
        <f aca="false">IF($A99="",0,SUMPRODUCT(((($C$5:$C$64=$A99)+($D$5:$D$64=$A99)+($E$5:$E$64=$A99)+($F$5:$F$64=$A99))&gt;0)*HK$5:HK$64))</f>
        <v>0</v>
      </c>
      <c r="HL99" s="21" t="n">
        <f aca="false">IF($A99="",0,SUMPRODUCT(((($C$5:$C$64=$A99)+($D$5:$D$64=$A99)+($E$5:$E$64=$A99)+($F$5:$F$64=$A99))&gt;0)*HL$5:HL$64))</f>
        <v>0</v>
      </c>
      <c r="HM99" s="21" t="n">
        <f aca="false">IF($A99="",0,SUMPRODUCT(((($C$5:$C$64=$A99)+($D$5:$D$64=$A99)+($E$5:$E$64=$A99)+($F$5:$F$64=$A99))&gt;0)*HM$5:HM$64))</f>
        <v>0</v>
      </c>
      <c r="HN99" s="21" t="n">
        <f aca="false">IF($A99="",0,SUMPRODUCT(((($C$5:$C$64=$A99)+($D$5:$D$64=$A99)+($E$5:$E$64=$A99)+($F$5:$F$64=$A99))&gt;0)*HN$5:HN$64))</f>
        <v>0</v>
      </c>
      <c r="HO99" s="21" t="n">
        <f aca="false">IF($A99="",0,SUMPRODUCT(((($C$5:$C$64=$A99)+($D$5:$D$64=$A99)+($E$5:$E$64=$A99)+($F$5:$F$64=$A99))&gt;0)*HO$5:HO$64))</f>
        <v>0</v>
      </c>
      <c r="HP99" s="21" t="n">
        <f aca="false">IF($A99="",0,SUMPRODUCT(((($C$5:$C$64=$A99)+($D$5:$D$64=$A99)+($E$5:$E$64=$A99)+($F$5:$F$64=$A99))&gt;0)*HP$5:HP$64))</f>
        <v>0</v>
      </c>
      <c r="HQ99" s="21" t="n">
        <f aca="false">IF($A99="",0,SUMPRODUCT(((($C$5:$C$64=$A99)+($D$5:$D$64=$A99)+($E$5:$E$64=$A99)+($F$5:$F$64=$A99))&gt;0)*HQ$5:HQ$64))</f>
        <v>0</v>
      </c>
      <c r="HR99" s="21" t="n">
        <f aca="false">IF($A99="",0,SUMPRODUCT(((($C$5:$C$64=$A99)+($D$5:$D$64=$A99)+($E$5:$E$64=$A99)+($F$5:$F$64=$A99))&gt;0)*HR$5:HR$64))</f>
        <v>0</v>
      </c>
      <c r="HS99" s="21" t="n">
        <f aca="false">IF($A99="",0,SUMPRODUCT(((($C$5:$C$64=$A99)+($D$5:$D$64=$A99)+($E$5:$E$64=$A99)+($F$5:$F$64=$A99))&gt;0)*HS$5:HS$64))</f>
        <v>0</v>
      </c>
      <c r="HT99" s="21" t="n">
        <f aca="false">IF($A99="",0,SUMPRODUCT(((($C$5:$C$64=$A99)+($D$5:$D$64=$A99)+($E$5:$E$64=$A99)+($F$5:$F$64=$A99))&gt;0)*HT$5:HT$64))</f>
        <v>0</v>
      </c>
      <c r="HU99" s="21" t="n">
        <f aca="false">IF($A99="",0,SUMPRODUCT(((($C$5:$C$64=$A99)+($D$5:$D$64=$A99)+($E$5:$E$64=$A99)+($F$5:$F$64=$A99))&gt;0)*HU$5:HU$64))</f>
        <v>0</v>
      </c>
      <c r="HV99" s="21" t="n">
        <f aca="false">IF($A99="",0,SUMPRODUCT(((($C$5:$C$64=$A99)+($D$5:$D$64=$A99)+($E$5:$E$64=$A99)+($F$5:$F$64=$A99))&gt;0)*HV$5:HV$64))</f>
        <v>0</v>
      </c>
      <c r="HW99" s="21" t="n">
        <f aca="false">IF($A99="",0,SUMPRODUCT(((($C$5:$C$64=$A99)+($D$5:$D$64=$A99)+($E$5:$E$64=$A99)+($F$5:$F$64=$A99))&gt;0)*HW$5:HW$64))</f>
        <v>0</v>
      </c>
      <c r="HX99" s="21" t="n">
        <f aca="false">IF($A99="",0,SUMPRODUCT(((($C$5:$C$64=$A99)+($D$5:$D$64=$A99)+($E$5:$E$64=$A99)+($F$5:$F$64=$A99))&gt;0)*HX$5:HX$64))</f>
        <v>0</v>
      </c>
      <c r="HY99" s="21" t="n">
        <f aca="false">IF($A99="",0,SUMPRODUCT(((($C$5:$C$64=$A99)+($D$5:$D$64=$A99)+($E$5:$E$64=$A99)+($F$5:$F$64=$A99))&gt;0)*HY$5:HY$64))</f>
        <v>0</v>
      </c>
      <c r="HZ99" s="21" t="n">
        <f aca="false">IF($A99="",0,SUMPRODUCT(((($C$5:$C$64=$A99)+($D$5:$D$64=$A99)+($E$5:$E$64=$A99)+($F$5:$F$64=$A99))&gt;0)*HZ$5:HZ$64))</f>
        <v>0</v>
      </c>
      <c r="IA99" s="21" t="n">
        <f aca="false">IF($A99="",0,SUMPRODUCT(((($C$5:$C$64=$A99)+($D$5:$D$64=$A99)+($E$5:$E$64=$A99)+($F$5:$F$64=$A99))&gt;0)*IA$5:IA$64))</f>
        <v>0</v>
      </c>
      <c r="IB99" s="21" t="n">
        <f aca="false">IF($A99="",0,SUMPRODUCT(((($C$5:$C$64=$A99)+($D$5:$D$64=$A99)+($E$5:$E$64=$A99)+($F$5:$F$64=$A99))&gt;0)*IB$5:IB$64))</f>
        <v>0</v>
      </c>
      <c r="IC99" s="21" t="n">
        <f aca="false">IF($A99="",0,SUMPRODUCT(((($C$5:$C$64=$A99)+($D$5:$D$64=$A99)+($E$5:$E$64=$A99)+($F$5:$F$64=$A99))&gt;0)*IC$5:IC$64))</f>
        <v>0</v>
      </c>
      <c r="ID99" s="21" t="n">
        <f aca="false">IF($A99="",0,SUMPRODUCT(((($C$5:$C$64=$A99)+($D$5:$D$64=$A99)+($E$5:$E$64=$A99)+($F$5:$F$64=$A99))&gt;0)*ID$5:ID$64))</f>
        <v>0</v>
      </c>
      <c r="IE99" s="21" t="n">
        <f aca="false">IF($A99="",0,SUMPRODUCT(((($C$5:$C$64=$A99)+($D$5:$D$64=$A99)+($E$5:$E$64=$A99)+($F$5:$F$64=$A99))&gt;0)*IE$5:IE$64))</f>
        <v>0</v>
      </c>
      <c r="IF99" s="21" t="n">
        <f aca="false">IF($A99="",0,SUMPRODUCT(((($C$5:$C$64=$A99)+($D$5:$D$64=$A99)+($E$5:$E$64=$A99)+($F$5:$F$64=$A99))&gt;0)*IF$5:IF$64))</f>
        <v>0</v>
      </c>
      <c r="IG99" s="21" t="n">
        <f aca="false">IF($A99="",0,SUMPRODUCT(((($C$5:$C$64=$A99)+($D$5:$D$64=$A99)+($E$5:$E$64=$A99)+($F$5:$F$64=$A99))&gt;0)*IG$5:IG$64))</f>
        <v>0</v>
      </c>
      <c r="IH99" s="21" t="n">
        <f aca="false">IF($A99="",0,SUMPRODUCT(((($C$5:$C$64=$A99)+($D$5:$D$64=$A99)+($E$5:$E$64=$A99)+($F$5:$F$64=$A99))&gt;0)*IH$5:IH$64))</f>
        <v>0</v>
      </c>
      <c r="II99" s="21" t="n">
        <f aca="false">IF($A99="",0,SUMPRODUCT(((($C$5:$C$64=$A99)+($D$5:$D$64=$A99)+($E$5:$E$64=$A99)+($F$5:$F$64=$A99))&gt;0)*II$5:II$64))</f>
        <v>0</v>
      </c>
      <c r="IJ99" s="21" t="n">
        <f aca="false">IF($A99="",0,SUMPRODUCT(((($C$5:$C$64=$A99)+($D$5:$D$64=$A99)+($E$5:$E$64=$A99)+($F$5:$F$64=$A99))&gt;0)*IJ$5:IJ$64))</f>
        <v>0</v>
      </c>
      <c r="IK99" s="21" t="n">
        <f aca="false">IF($A99="",0,SUMPRODUCT(((($C$5:$C$64=$A99)+($D$5:$D$64=$A99)+($E$5:$E$64=$A99)+($F$5:$F$64=$A99))&gt;0)*IK$5:IK$64))</f>
        <v>0</v>
      </c>
      <c r="IL99" s="21" t="n">
        <f aca="false">IF($A99="",0,SUMPRODUCT(((($C$5:$C$64=$A99)+($D$5:$D$64=$A99)+($E$5:$E$64=$A99)+($F$5:$F$64=$A99))&gt;0)*IL$5:IL$64))</f>
        <v>0</v>
      </c>
      <c r="IM99" s="21" t="n">
        <f aca="false">IF($A99="",0,SUMPRODUCT(((($C$5:$C$64=$A99)+($D$5:$D$64=$A99)+($E$5:$E$64=$A99)+($F$5:$F$64=$A99))&gt;0)*IM$5:IM$64))</f>
        <v>0</v>
      </c>
      <c r="IN99" s="21" t="n">
        <f aca="false">IF($A99="",0,SUMPRODUCT(((($C$5:$C$64=$A99)+($D$5:$D$64=$A99)+($E$5:$E$64=$A99)+($F$5:$F$64=$A99))&gt;0)*IN$5:IN$64))</f>
        <v>0</v>
      </c>
      <c r="IO99" s="21" t="n">
        <f aca="false">IF($A99="",0,SUMPRODUCT(((($C$5:$C$64=$A99)+($D$5:$D$64=$A99)+($E$5:$E$64=$A99)+($F$5:$F$64=$A99))&gt;0)*IO$5:IO$64))</f>
        <v>0</v>
      </c>
      <c r="IP99" s="21" t="n">
        <f aca="false">IF($A99="",0,SUMPRODUCT(((($C$5:$C$64=$A99)+($D$5:$D$64=$A99)+($E$5:$E$64=$A99)+($F$5:$F$64=$A99))&gt;0)*IP$5:IP$64))</f>
        <v>0</v>
      </c>
      <c r="IQ99" s="21" t="n">
        <f aca="false">IF($A99="",0,SUMPRODUCT(((($C$5:$C$64=$A99)+($D$5:$D$64=$A99)+($E$5:$E$64=$A99)+($F$5:$F$64=$A99))&gt;0)*IQ$5:IQ$64))</f>
        <v>0</v>
      </c>
      <c r="IR99" s="21" t="n">
        <f aca="false">IF($A99="",0,SUMPRODUCT(((($C$5:$C$64=$A99)+($D$5:$D$64=$A99)+($E$5:$E$64=$A99)+($F$5:$F$64=$A99))&gt;0)*IR$5:IR$64))</f>
        <v>0</v>
      </c>
      <c r="IS99" s="21" t="n">
        <f aca="false">IF($A99="",0,SUMPRODUCT(((($C$5:$C$64=$A99)+($D$5:$D$64=$A99)+($E$5:$E$64=$A99)+($F$5:$F$64=$A99))&gt;0)*IS$5:IS$64))</f>
        <v>0</v>
      </c>
      <c r="IT99" s="21" t="n">
        <f aca="false">IF($A99="",0,SUMPRODUCT(((($C$5:$C$64=$A99)+($D$5:$D$64=$A99)+($E$5:$E$64=$A99)+($F$5:$F$64=$A99))&gt;0)*IT$5:IT$64))</f>
        <v>0</v>
      </c>
      <c r="IU99" s="21" t="n">
        <f aca="false">IF($A99="",0,SUMPRODUCT(((($C$5:$C$64=$A99)+($D$5:$D$64=$A99)+($E$5:$E$64=$A99)+($F$5:$F$64=$A99))&gt;0)*IU$5:IU$64))</f>
        <v>0</v>
      </c>
      <c r="IV99" s="21" t="n">
        <f aca="false">IF($A99="",0,SUMPRODUCT(((($C$5:$C$64=$A99)+($D$5:$D$64=$A99)+($E$5:$E$64=$A99)+($F$5:$F$64=$A99))&gt;0)*IV$5:IV$64))</f>
        <v>0</v>
      </c>
      <c r="IW99" s="21" t="n">
        <f aca="false">IF($A99="",0,SUMPRODUCT(((($C$5:$C$64=$A99)+($D$5:$D$64=$A99)+($E$5:$E$64=$A99)+($F$5:$F$64=$A99))&gt;0)*IW$5:IW$64))</f>
        <v>0</v>
      </c>
      <c r="IX99" s="21" t="n">
        <f aca="false">IF($A99="",0,SUMPRODUCT(((($C$5:$C$64=$A99)+($D$5:$D$64=$A99)+($E$5:$E$64=$A99)+($F$5:$F$64=$A99))&gt;0)*IX$5:IX$64))</f>
        <v>0</v>
      </c>
      <c r="IY99" s="21" t="n">
        <f aca="false">IF($A99="",0,SUMPRODUCT(((($C$5:$C$64=$A99)+($D$5:$D$64=$A99)+($E$5:$E$64=$A99)+($F$5:$F$64=$A99))&gt;0)*IY$5:IY$64))</f>
        <v>0</v>
      </c>
      <c r="IZ99" s="21" t="n">
        <f aca="false">IF($A99="",0,SUMPRODUCT(((($C$5:$C$64=$A99)+($D$5:$D$64=$A99)+($E$5:$E$64=$A99)+($F$5:$F$64=$A99))&gt;0)*IZ$5:IZ$64))</f>
        <v>0</v>
      </c>
      <c r="JA99" s="21" t="n">
        <f aca="false">IF($A99="",0,SUMPRODUCT(((($C$5:$C$64=$A99)+($D$5:$D$64=$A99)+($E$5:$E$64=$A99)+($F$5:$F$64=$A99))&gt;0)*JA$5:JA$64))</f>
        <v>0</v>
      </c>
      <c r="JB99" s="21" t="n">
        <f aca="false">IF($A99="",0,SUMPRODUCT(((($C$5:$C$64=$A99)+($D$5:$D$64=$A99)+($E$5:$E$64=$A99)+($F$5:$F$64=$A99))&gt;0)*JB$5:JB$64))</f>
        <v>0</v>
      </c>
      <c r="JC99" s="21" t="n">
        <f aca="false">IF($A99="",0,SUMPRODUCT(((($C$5:$C$64=$A99)+($D$5:$D$64=$A99)+($E$5:$E$64=$A99)+($F$5:$F$64=$A99))&gt;0)*JC$5:JC$64))</f>
        <v>0</v>
      </c>
      <c r="JD99" s="21" t="n">
        <f aca="false">IF($A99="",0,SUMPRODUCT(((($C$5:$C$64=$A99)+($D$5:$D$64=$A99)+($E$5:$E$64=$A99)+($F$5:$F$64=$A99))&gt;0)*JD$5:JD$64))</f>
        <v>0</v>
      </c>
      <c r="JE99" s="21" t="n">
        <f aca="false">IF($A99="",0,SUMPRODUCT(((($C$5:$C$64=$A99)+($D$5:$D$64=$A99)+($E$5:$E$64=$A99)+($F$5:$F$64=$A99))&gt;0)*JE$5:JE$64))</f>
        <v>0</v>
      </c>
      <c r="JF99" s="21" t="n">
        <f aca="false">IF($A99="",0,SUMPRODUCT(((($C$5:$C$64=$A99)+($D$5:$D$64=$A99)+($E$5:$E$64=$A99)+($F$5:$F$64=$A99))&gt;0)*JF$5:JF$64))</f>
        <v>0</v>
      </c>
      <c r="JG99" s="21" t="n">
        <f aca="false">IF($A99="",0,SUMPRODUCT(((($C$5:$C$64=$A99)+($D$5:$D$64=$A99)+($E$5:$E$64=$A99)+($F$5:$F$64=$A99))&gt;0)*JG$5:JG$64))</f>
        <v>0</v>
      </c>
      <c r="JH99" s="21" t="n">
        <f aca="false">IF($A99="",0,SUMPRODUCT(((($C$5:$C$64=$A99)+($D$5:$D$64=$A99)+($E$5:$E$64=$A99)+($F$5:$F$64=$A99))&gt;0)*JH$5:JH$64))</f>
        <v>0</v>
      </c>
      <c r="JI99" s="21" t="n">
        <f aca="false">IF($A99="",0,SUMPRODUCT(((($C$5:$C$64=$A99)+($D$5:$D$64=$A99)+($E$5:$E$64=$A99)+($F$5:$F$64=$A99))&gt;0)*JI$5:JI$64))</f>
        <v>0</v>
      </c>
      <c r="JJ99" s="21" t="n">
        <f aca="false">IF($A99="",0,SUMPRODUCT(((($C$5:$C$64=$A99)+($D$5:$D$64=$A99)+($E$5:$E$64=$A99)+($F$5:$F$64=$A99))&gt;0)*JJ$5:JJ$64))</f>
        <v>0</v>
      </c>
      <c r="JK99" s="21" t="n">
        <f aca="false">IF($A99="",0,SUMPRODUCT(((($C$5:$C$64=$A99)+($D$5:$D$64=$A99)+($E$5:$E$64=$A99)+($F$5:$F$64=$A99))&gt;0)*JK$5:JK$64))</f>
        <v>0</v>
      </c>
      <c r="JL99" s="21" t="n">
        <f aca="false">IF($A99="",0,SUMPRODUCT(((($C$5:$C$64=$A99)+($D$5:$D$64=$A99)+($E$5:$E$64=$A99)+($F$5:$F$64=$A99))&gt;0)*JL$5:JL$64))</f>
        <v>0</v>
      </c>
      <c r="JM99" s="21" t="n">
        <f aca="false">IF($A99="",0,SUMPRODUCT(((($C$5:$C$64=$A99)+($D$5:$D$64=$A99)+($E$5:$E$64=$A99)+($F$5:$F$64=$A99))&gt;0)*JM$5:JM$64))</f>
        <v>0</v>
      </c>
      <c r="JN99" s="21" t="n">
        <f aca="false">IF($A99="",0,SUMPRODUCT(((($C$5:$C$64=$A99)+($D$5:$D$64=$A99)+($E$5:$E$64=$A99)+($F$5:$F$64=$A99))&gt;0)*JN$5:JN$64))</f>
        <v>0</v>
      </c>
      <c r="JO99" s="21" t="n">
        <f aca="false">IF($A99="",0,SUMPRODUCT(((($C$5:$C$64=$A99)+($D$5:$D$64=$A99)+($E$5:$E$64=$A99)+($F$5:$F$64=$A99))&gt;0)*JO$5:JO$64))</f>
        <v>0</v>
      </c>
      <c r="JP99" s="21" t="n">
        <f aca="false">IF($A99="",0,SUMPRODUCT(((($C$5:$C$64=$A99)+($D$5:$D$64=$A99)+($E$5:$E$64=$A99)+($F$5:$F$64=$A99))&gt;0)*JP$5:JP$64))</f>
        <v>0</v>
      </c>
      <c r="JQ99" s="21" t="n">
        <f aca="false">IF($A99="",0,SUMPRODUCT(((($C$5:$C$64=$A99)+($D$5:$D$64=$A99)+($E$5:$E$64=$A99)+($F$5:$F$64=$A99))&gt;0)*JQ$5:JQ$64))</f>
        <v>0</v>
      </c>
      <c r="JR99" s="21" t="n">
        <f aca="false">IF($A99="",0,SUMPRODUCT(((($C$5:$C$64=$A99)+($D$5:$D$64=$A99)+($E$5:$E$64=$A99)+($F$5:$F$64=$A99))&gt;0)*JR$5:JR$64))</f>
        <v>0</v>
      </c>
      <c r="JS99" s="21" t="n">
        <f aca="false">IF($A99="",0,SUMPRODUCT(((($C$5:$C$64=$A99)+($D$5:$D$64=$A99)+($E$5:$E$64=$A99)+($F$5:$F$64=$A99))&gt;0)*JS$5:JS$64))</f>
        <v>0</v>
      </c>
      <c r="JT99" s="21" t="n">
        <f aca="false">IF($A99="",0,SUMPRODUCT(((($C$5:$C$64=$A99)+($D$5:$D$64=$A99)+($E$5:$E$64=$A99)+($F$5:$F$64=$A99))&gt;0)*JT$5:JT$64))</f>
        <v>0</v>
      </c>
      <c r="JU99" s="21" t="n">
        <f aca="false">IF($A99="",0,SUMPRODUCT(((($C$5:$C$64=$A99)+($D$5:$D$64=$A99)+($E$5:$E$64=$A99)+($F$5:$F$64=$A99))&gt;0)*JU$5:JU$64))</f>
        <v>0</v>
      </c>
      <c r="JV99" s="21" t="n">
        <f aca="false">IF($A99="",0,SUMPRODUCT(((($C$5:$C$64=$A99)+($D$5:$D$64=$A99)+($E$5:$E$64=$A99)+($F$5:$F$64=$A99))&gt;0)*JV$5:JV$64))</f>
        <v>0</v>
      </c>
      <c r="JW99" s="21" t="n">
        <f aca="false">IF($A99="",0,SUMPRODUCT(((($C$5:$C$64=$A99)+($D$5:$D$64=$A99)+($E$5:$E$64=$A99)+($F$5:$F$64=$A99))&gt;0)*JW$5:JW$64))</f>
        <v>0</v>
      </c>
      <c r="JX99" s="21" t="n">
        <f aca="false">IF($A99="",0,SUMPRODUCT(((($C$5:$C$64=$A99)+($D$5:$D$64=$A99)+($E$5:$E$64=$A99)+($F$5:$F$64=$A99))&gt;0)*JX$5:JX$64))</f>
        <v>0</v>
      </c>
      <c r="JY99" s="21" t="n">
        <f aca="false">IF($A99="",0,SUMPRODUCT(((($C$5:$C$64=$A99)+($D$5:$D$64=$A99)+($E$5:$E$64=$A99)+($F$5:$F$64=$A99))&gt;0)*JY$5:JY$64))</f>
        <v>0</v>
      </c>
      <c r="JZ99" s="21" t="n">
        <f aca="false">IF($A99="",0,SUMPRODUCT(((($C$5:$C$64=$A99)+($D$5:$D$64=$A99)+($E$5:$E$64=$A99)+($F$5:$F$64=$A99))&gt;0)*JZ$5:JZ$64))</f>
        <v>0</v>
      </c>
      <c r="KA99" s="21" t="n">
        <f aca="false">IF($A99="",0,SUMPRODUCT(((($C$5:$C$64=$A99)+($D$5:$D$64=$A99)+($E$5:$E$64=$A99)+($F$5:$F$64=$A99))&gt;0)*KA$5:KA$64))</f>
        <v>0</v>
      </c>
      <c r="KB99" s="21" t="n">
        <f aca="false">IF($A99="",0,SUMPRODUCT(((($C$5:$C$64=$A99)+($D$5:$D$64=$A99)+($E$5:$E$64=$A99)+($F$5:$F$64=$A99))&gt;0)*KB$5:KB$64))</f>
        <v>0</v>
      </c>
      <c r="KC99" s="21" t="n">
        <f aca="false">IF($A99="",0,SUMPRODUCT(((($C$5:$C$64=$A99)+($D$5:$D$64=$A99)+($E$5:$E$64=$A99)+($F$5:$F$64=$A99))&gt;0)*KC$5:KC$64))</f>
        <v>0</v>
      </c>
      <c r="KD99" s="21" t="n">
        <f aca="false">IF($A99="",0,SUMPRODUCT(((($C$5:$C$64=$A99)+($D$5:$D$64=$A99)+($E$5:$E$64=$A99)+($F$5:$F$64=$A99))&gt;0)*KD$5:KD$64))</f>
        <v>0</v>
      </c>
      <c r="KE99" s="21" t="n">
        <f aca="false">IF($A99="",0,SUMPRODUCT(((($C$5:$C$64=$A99)+($D$5:$D$64=$A99)+($E$5:$E$64=$A99)+($F$5:$F$64=$A99))&gt;0)*KE$5:KE$64))</f>
        <v>0</v>
      </c>
      <c r="KF99" s="21" t="n">
        <f aca="false">IF($A99="",0,SUMPRODUCT(((($C$5:$C$64=$A99)+($D$5:$D$64=$A99)+($E$5:$E$64=$A99)+($F$5:$F$64=$A99))&gt;0)*KF$5:KF$64))</f>
        <v>0</v>
      </c>
      <c r="KG99" s="21" t="n">
        <f aca="false">IF($A99="",0,SUMPRODUCT(((($C$5:$C$64=$A99)+($D$5:$D$64=$A99)+($E$5:$E$64=$A99)+($F$5:$F$64=$A99))&gt;0)*KG$5:KG$64))</f>
        <v>0</v>
      </c>
      <c r="KH99" s="21" t="n">
        <f aca="false">IF($A99="",0,SUMPRODUCT(((($C$5:$C$64=$A99)+($D$5:$D$64=$A99)+($E$5:$E$64=$A99)+($F$5:$F$64=$A99))&gt;0)*KH$5:KH$64))</f>
        <v>0</v>
      </c>
      <c r="KI99" s="21" t="n">
        <f aca="false">IF($A99="",0,SUMPRODUCT(((($C$5:$C$64=$A99)+($D$5:$D$64=$A99)+($E$5:$E$64=$A99)+($F$5:$F$64=$A99))&gt;0)*KI$5:KI$64))</f>
        <v>0</v>
      </c>
      <c r="KJ99" s="21" t="n">
        <f aca="false">IF($A99="",0,SUMPRODUCT(((($C$5:$C$64=$A99)+($D$5:$D$64=$A99)+($E$5:$E$64=$A99)+($F$5:$F$64=$A99))&gt;0)*KJ$5:KJ$64))</f>
        <v>0</v>
      </c>
      <c r="KK99" s="21" t="n">
        <f aca="false">IF($A99="",0,SUMPRODUCT(((($C$5:$C$64=$A99)+($D$5:$D$64=$A99)+($E$5:$E$64=$A99)+($F$5:$F$64=$A99))&gt;0)*KK$5:KK$64))</f>
        <v>0</v>
      </c>
      <c r="KL99" s="21" t="n">
        <f aca="false">IF($A99="",0,SUMPRODUCT(((($C$5:$C$64=$A99)+($D$5:$D$64=$A99)+($E$5:$E$64=$A99)+($F$5:$F$64=$A99))&gt;0)*KL$5:KL$64))</f>
        <v>0</v>
      </c>
      <c r="KM99" s="21" t="n">
        <f aca="false">IF($A99="",0,SUMPRODUCT(((($C$5:$C$64=$A99)+($D$5:$D$64=$A99)+($E$5:$E$64=$A99)+($F$5:$F$64=$A99))&gt;0)*KM$5:KM$64))</f>
        <v>0</v>
      </c>
      <c r="KN99" s="21" t="n">
        <f aca="false">IF($A99="",0,SUMPRODUCT(((($C$5:$C$64=$A99)+($D$5:$D$64=$A99)+($E$5:$E$64=$A99)+($F$5:$F$64=$A99))&gt;0)*KN$5:KN$64))</f>
        <v>0</v>
      </c>
      <c r="KO99" s="21" t="n">
        <f aca="false">IF($A99="",0,SUMPRODUCT(((($C$5:$C$64=$A99)+($D$5:$D$64=$A99)+($E$5:$E$64=$A99)+($F$5:$F$64=$A99))&gt;0)*KO$5:KO$64))</f>
        <v>0</v>
      </c>
      <c r="KP99" s="21" t="n">
        <f aca="false">IF($A99="",0,SUMPRODUCT(((($C$5:$C$64=$A99)+($D$5:$D$64=$A99)+($E$5:$E$64=$A99)+($F$5:$F$64=$A99))&gt;0)*KP$5:KP$64))</f>
        <v>0</v>
      </c>
      <c r="KQ99" s="21" t="n">
        <f aca="false">IF($A99="",0,SUMPRODUCT(((($C$5:$C$64=$A99)+($D$5:$D$64=$A99)+($E$5:$E$64=$A99)+($F$5:$F$64=$A99))&gt;0)*KQ$5:KQ$64))</f>
        <v>0</v>
      </c>
      <c r="KR99" s="21" t="n">
        <f aca="false">IF($A99="",0,SUMPRODUCT(((($C$5:$C$64=$A99)+($D$5:$D$64=$A99)+($E$5:$E$64=$A99)+($F$5:$F$64=$A99))&gt;0)*KR$5:KR$64))</f>
        <v>0</v>
      </c>
      <c r="KS99" s="21" t="n">
        <f aca="false">IF($A99="",0,SUMPRODUCT(((($C$5:$C$64=$A99)+($D$5:$D$64=$A99)+($E$5:$E$64=$A99)+($F$5:$F$64=$A99))&gt;0)*KS$5:KS$64))</f>
        <v>0</v>
      </c>
      <c r="KT99" s="21" t="n">
        <f aca="false">IF($A99="",0,SUMPRODUCT(((($C$5:$C$64=$A99)+($D$5:$D$64=$A99)+($E$5:$E$64=$A99)+($F$5:$F$64=$A99))&gt;0)*KT$5:KT$64))</f>
        <v>0</v>
      </c>
      <c r="KU99" s="21" t="n">
        <f aca="false">IF($A99="",0,SUMPRODUCT(((($C$5:$C$64=$A99)+($D$5:$D$64=$A99)+($E$5:$E$64=$A99)+($F$5:$F$64=$A99))&gt;0)*KU$5:KU$64))</f>
        <v>0</v>
      </c>
      <c r="KV99" s="21" t="n">
        <f aca="false">IF($A99="",0,SUMPRODUCT(((($C$5:$C$64=$A99)+($D$5:$D$64=$A99)+($E$5:$E$64=$A99)+($F$5:$F$64=$A99))&gt;0)*KV$5:KV$64))</f>
        <v>0</v>
      </c>
      <c r="KW99" s="21" t="n">
        <f aca="false">IF($A99="",0,SUMPRODUCT(((($C$5:$C$64=$A99)+($D$5:$D$64=$A99)+($E$5:$E$64=$A99)+($F$5:$F$64=$A99))&gt;0)*KW$5:KW$64))</f>
        <v>0</v>
      </c>
      <c r="KX99" s="21" t="n">
        <f aca="false">IF($A99="",0,SUMPRODUCT(((($C$5:$C$64=$A99)+($D$5:$D$64=$A99)+($E$5:$E$64=$A99)+($F$5:$F$64=$A99))&gt;0)*KX$5:KX$64))</f>
        <v>0</v>
      </c>
      <c r="KY99" s="21" t="n">
        <f aca="false">IF($A99="",0,SUMPRODUCT(((($C$5:$C$64=$A99)+($D$5:$D$64=$A99)+($E$5:$E$64=$A99)+($F$5:$F$64=$A99))&gt;0)*KY$5:KY$64))</f>
        <v>0</v>
      </c>
      <c r="KZ99" s="21" t="n">
        <f aca="false">IF($A99="",0,SUMPRODUCT(((($C$5:$C$64=$A99)+($D$5:$D$64=$A99)+($E$5:$E$64=$A99)+($F$5:$F$64=$A99))&gt;0)*KZ$5:KZ$64))</f>
        <v>0</v>
      </c>
      <c r="LA99" s="21" t="n">
        <f aca="false">IF($A99="",0,SUMPRODUCT(((($C$5:$C$64=$A99)+($D$5:$D$64=$A99)+($E$5:$E$64=$A99)+($F$5:$F$64=$A99))&gt;0)*LA$5:LA$64))</f>
        <v>0</v>
      </c>
      <c r="LB99" s="21" t="n">
        <f aca="false">IF($A99="",0,SUMPRODUCT(((($C$5:$C$64=$A99)+($D$5:$D$64=$A99)+($E$5:$E$64=$A99)+($F$5:$F$64=$A99))&gt;0)*LB$5:LB$64))</f>
        <v>0</v>
      </c>
      <c r="LC99" s="21" t="n">
        <f aca="false">IF($A99="",0,SUMPRODUCT(((($C$5:$C$64=$A99)+($D$5:$D$64=$A99)+($E$5:$E$64=$A99)+($F$5:$F$64=$A99))&gt;0)*LC$5:LC$64))</f>
        <v>0</v>
      </c>
      <c r="LD99" s="21" t="n">
        <f aca="false">IF($A99="",0,SUMPRODUCT(((($C$5:$C$64=$A99)+($D$5:$D$64=$A99)+($E$5:$E$64=$A99)+($F$5:$F$64=$A99))&gt;0)*LD$5:LD$64))</f>
        <v>0</v>
      </c>
      <c r="LE99" s="21" t="n">
        <f aca="false">IF($A99="",0,SUMPRODUCT(((($C$5:$C$64=$A99)+($D$5:$D$64=$A99)+($E$5:$E$64=$A99)+($F$5:$F$64=$A99))&gt;0)*LE$5:LE$64))</f>
        <v>0</v>
      </c>
      <c r="LF99" s="21" t="n">
        <f aca="false">IF($A99="",0,SUMPRODUCT(((($C$5:$C$64=$A99)+($D$5:$D$64=$A99)+($E$5:$E$64=$A99)+($F$5:$F$64=$A99))&gt;0)*LF$5:LF$64))</f>
        <v>0</v>
      </c>
      <c r="LG99" s="21" t="n">
        <f aca="false">IF($A99="",0,SUMPRODUCT(((($C$5:$C$64=$A99)+($D$5:$D$64=$A99)+($E$5:$E$64=$A99)+($F$5:$F$64=$A99))&gt;0)*LG$5:LG$64))</f>
        <v>0</v>
      </c>
      <c r="LH99" s="21" t="n">
        <f aca="false">IF($A99="",0,SUMPRODUCT(((($C$5:$C$64=$A99)+($D$5:$D$64=$A99)+($E$5:$E$64=$A99)+($F$5:$F$64=$A99))&gt;0)*LH$5:LH$64))</f>
        <v>0</v>
      </c>
      <c r="LI99" s="21" t="n">
        <f aca="false">IF($A99="",0,SUMPRODUCT(((($C$5:$C$64=$A99)+($D$5:$D$64=$A99)+($E$5:$E$64=$A99)+($F$5:$F$64=$A99))&gt;0)*LI$5:LI$64))</f>
        <v>0</v>
      </c>
      <c r="LJ99" s="21" t="n">
        <f aca="false">IF($A99="",0,SUMPRODUCT(((($C$5:$C$64=$A99)+($D$5:$D$64=$A99)+($E$5:$E$64=$A99)+($F$5:$F$64=$A99))&gt;0)*LJ$5:LJ$64))</f>
        <v>0</v>
      </c>
      <c r="LK99" s="21" t="n">
        <f aca="false">IF($A99="",0,SUMPRODUCT(((($C$5:$C$64=$A99)+($D$5:$D$64=$A99)+($E$5:$E$64=$A99)+($F$5:$F$64=$A99))&gt;0)*LK$5:LK$64))</f>
        <v>0</v>
      </c>
      <c r="LL99" s="21" t="n">
        <f aca="false">IF($A99="",0,SUMPRODUCT(((($C$5:$C$64=$A99)+($D$5:$D$64=$A99)+($E$5:$E$64=$A99)+($F$5:$F$64=$A99))&gt;0)*LL$5:LL$64))</f>
        <v>0</v>
      </c>
      <c r="LM99" s="21" t="n">
        <f aca="false">IF($A99="",0,SUMPRODUCT(((($C$5:$C$64=$A99)+($D$5:$D$64=$A99)+($E$5:$E$64=$A99)+($F$5:$F$64=$A99))&gt;0)*LM$5:LM$64))</f>
        <v>0</v>
      </c>
      <c r="LN99" s="21" t="n">
        <f aca="false">IF($A99="",0,SUMPRODUCT(((($C$5:$C$64=$A99)+($D$5:$D$64=$A99)+($E$5:$E$64=$A99)+($F$5:$F$64=$A99))&gt;0)*LN$5:LN$64))</f>
        <v>0</v>
      </c>
      <c r="LO99" s="21" t="n">
        <f aca="false">IF($A99="",0,SUMPRODUCT(((($C$5:$C$64=$A99)+($D$5:$D$64=$A99)+($E$5:$E$64=$A99)+($F$5:$F$64=$A99))&gt;0)*LO$5:LO$64))</f>
        <v>0</v>
      </c>
      <c r="LP99" s="21" t="n">
        <f aca="false">IF($A99="",0,SUMPRODUCT(((($C$5:$C$64=$A99)+($D$5:$D$64=$A99)+($E$5:$E$64=$A99)+($F$5:$F$64=$A99))&gt;0)*LP$5:LP$64))</f>
        <v>0</v>
      </c>
      <c r="LQ99" s="21" t="n">
        <f aca="false">IF($A99="",0,SUMPRODUCT(((($C$5:$C$64=$A99)+($D$5:$D$64=$A99)+($E$5:$E$64=$A99)+($F$5:$F$64=$A99))&gt;0)*LQ$5:LQ$64))</f>
        <v>0</v>
      </c>
      <c r="LR99" s="21" t="n">
        <f aca="false">IF($A99="",0,SUMPRODUCT(((($C$5:$C$64=$A99)+($D$5:$D$64=$A99)+($E$5:$E$64=$A99)+($F$5:$F$64=$A99))&gt;0)*LR$5:LR$64))</f>
        <v>0</v>
      </c>
      <c r="LS99" s="21" t="n">
        <f aca="false">IF($A99="",0,SUMPRODUCT(((($C$5:$C$64=$A99)+($D$5:$D$64=$A99)+($E$5:$E$64=$A99)+($F$5:$F$64=$A99))&gt;0)*LS$5:LS$64))</f>
        <v>0</v>
      </c>
      <c r="LT99" s="21" t="n">
        <f aca="false">IF($A99="",0,SUMPRODUCT(((($C$5:$C$64=$A99)+($D$5:$D$64=$A99)+($E$5:$E$64=$A99)+($F$5:$F$64=$A99))&gt;0)*LT$5:LT$64))</f>
        <v>0</v>
      </c>
      <c r="LU99" s="21" t="n">
        <f aca="false">IF($A99="",0,SUMPRODUCT(((($C$5:$C$64=$A99)+($D$5:$D$64=$A99)+($E$5:$E$64=$A99)+($F$5:$F$64=$A99))&gt;0)*LU$5:LU$64))</f>
        <v>0</v>
      </c>
      <c r="LV99" s="21" t="n">
        <f aca="false">IF($A99="",0,SUMPRODUCT(((($C$5:$C$64=$A99)+($D$5:$D$64=$A99)+($E$5:$E$64=$A99)+($F$5:$F$64=$A99))&gt;0)*LV$5:LV$64))</f>
        <v>0</v>
      </c>
      <c r="LW99" s="21" t="n">
        <f aca="false">IF($A99="",0,SUMPRODUCT(((($C$5:$C$64=$A99)+($D$5:$D$64=$A99)+($E$5:$E$64=$A99)+($F$5:$F$64=$A99))&gt;0)*LW$5:LW$64))</f>
        <v>0</v>
      </c>
      <c r="LX99" s="21" t="n">
        <f aca="false">IF($A99="",0,SUMPRODUCT(((($C$5:$C$64=$A99)+($D$5:$D$64=$A99)+($E$5:$E$64=$A99)+($F$5:$F$64=$A99))&gt;0)*LX$5:LX$64))</f>
        <v>0</v>
      </c>
      <c r="LY99" s="21" t="n">
        <f aca="false">IF($A99="",0,SUMPRODUCT(((($C$5:$C$64=$A99)+($D$5:$D$64=$A99)+($E$5:$E$64=$A99)+($F$5:$F$64=$A99))&gt;0)*LY$5:LY$64))</f>
        <v>0</v>
      </c>
      <c r="LZ99" s="21" t="n">
        <f aca="false">IF($A99="",0,SUMPRODUCT(((($C$5:$C$64=$A99)+($D$5:$D$64=$A99)+($E$5:$E$64=$A99)+($F$5:$F$64=$A99))&gt;0)*LZ$5:LZ$64))</f>
        <v>0</v>
      </c>
      <c r="MA99" s="21" t="n">
        <f aca="false">IF($A99="",0,SUMPRODUCT(((($C$5:$C$64=$A99)+($D$5:$D$64=$A99)+($E$5:$E$64=$A99)+($F$5:$F$64=$A99))&gt;0)*MA$5:MA$64))</f>
        <v>0</v>
      </c>
      <c r="MB99" s="21" t="n">
        <f aca="false">IF($A99="",0,SUMPRODUCT(((($C$5:$C$64=$A99)+($D$5:$D$64=$A99)+($E$5:$E$64=$A99)+($F$5:$F$64=$A99))&gt;0)*MB$5:MB$64))</f>
        <v>0</v>
      </c>
      <c r="MC99" s="21" t="n">
        <f aca="false">IF($A99="",0,SUMPRODUCT(((($C$5:$C$64=$A99)+($D$5:$D$64=$A99)+($E$5:$E$64=$A99)+($F$5:$F$64=$A99))&gt;0)*MC$5:MC$64))</f>
        <v>0</v>
      </c>
      <c r="MD99" s="21" t="n">
        <f aca="false">IF($A99="",0,SUMPRODUCT(((($C$5:$C$64=$A99)+($D$5:$D$64=$A99)+($E$5:$E$64=$A99)+($F$5:$F$64=$A99))&gt;0)*MD$5:MD$64))</f>
        <v>0</v>
      </c>
      <c r="ME99" s="21" t="n">
        <f aca="false">IF($A99="",0,SUMPRODUCT(((($C$5:$C$64=$A99)+($D$5:$D$64=$A99)+($E$5:$E$64=$A99)+($F$5:$F$64=$A99))&gt;0)*ME$5:ME$64))</f>
        <v>0</v>
      </c>
      <c r="MF99" s="21" t="n">
        <f aca="false">IF($A99="",0,SUMPRODUCT(((($C$5:$C$64=$A99)+($D$5:$D$64=$A99)+($E$5:$E$64=$A99)+($F$5:$F$64=$A99))&gt;0)*MF$5:MF$64))</f>
        <v>0</v>
      </c>
      <c r="MG99" s="21" t="n">
        <f aca="false">IF($A99="",0,SUMPRODUCT(((($C$5:$C$64=$A99)+($D$5:$D$64=$A99)+($E$5:$E$64=$A99)+($F$5:$F$64=$A99))&gt;0)*MG$5:MG$64))</f>
        <v>0</v>
      </c>
      <c r="MH99" s="21" t="n">
        <f aca="false">IF($A99="",0,SUMPRODUCT(((($C$5:$C$64=$A99)+($D$5:$D$64=$A99)+($E$5:$E$64=$A99)+($F$5:$F$64=$A99))&gt;0)*MH$5:MH$64))</f>
        <v>0</v>
      </c>
      <c r="MI99" s="21" t="n">
        <f aca="false">IF($A99="",0,SUMPRODUCT(((($C$5:$C$64=$A99)+($D$5:$D$64=$A99)+($E$5:$E$64=$A99)+($F$5:$F$64=$A99))&gt;0)*MI$5:MI$64))</f>
        <v>0</v>
      </c>
      <c r="MJ99" s="21" t="n">
        <f aca="false">IF($A99="",0,SUMPRODUCT(((($C$5:$C$64=$A99)+($D$5:$D$64=$A99)+($E$5:$E$64=$A99)+($F$5:$F$64=$A99))&gt;0)*MJ$5:MJ$64))</f>
        <v>0</v>
      </c>
      <c r="MK99" s="21" t="n">
        <f aca="false">IF($A99="",0,SUMPRODUCT(((($C$5:$C$64=$A99)+($D$5:$D$64=$A99)+($E$5:$E$64=$A99)+($F$5:$F$64=$A99))&gt;0)*MK$5:MK$64))</f>
        <v>0</v>
      </c>
      <c r="ML99" s="21" t="n">
        <f aca="false">IF($A99="",0,SUMPRODUCT(((($C$5:$C$64=$A99)+($D$5:$D$64=$A99)+($E$5:$E$64=$A99)+($F$5:$F$64=$A99))&gt;0)*ML$5:ML$64))</f>
        <v>0</v>
      </c>
      <c r="MM99" s="21" t="n">
        <f aca="false">IF($A99="",0,SUMPRODUCT(((($C$5:$C$64=$A99)+($D$5:$D$64=$A99)+($E$5:$E$64=$A99)+($F$5:$F$64=$A99))&gt;0)*MM$5:MM$64))</f>
        <v>0</v>
      </c>
      <c r="MN99" s="21" t="n">
        <f aca="false">IF($A99="",0,SUMPRODUCT(((($C$5:$C$64=$A99)+($D$5:$D$64=$A99)+($E$5:$E$64=$A99)+($F$5:$F$64=$A99))&gt;0)*MN$5:MN$64))</f>
        <v>0</v>
      </c>
      <c r="MO99" s="21" t="n">
        <f aca="false">IF($A99="",0,SUMPRODUCT(((($C$5:$C$64=$A99)+($D$5:$D$64=$A99)+($E$5:$E$64=$A99)+($F$5:$F$64=$A99))&gt;0)*MO$5:MO$64))</f>
        <v>0</v>
      </c>
      <c r="MP99" s="21" t="n">
        <f aca="false">IF($A99="",0,SUMPRODUCT(((($C$5:$C$64=$A99)+($D$5:$D$64=$A99)+($E$5:$E$64=$A99)+($F$5:$F$64=$A99))&gt;0)*MP$5:MP$64))</f>
        <v>0</v>
      </c>
      <c r="MQ99" s="21" t="n">
        <f aca="false">IF($A99="",0,SUMPRODUCT(((($C$5:$C$64=$A99)+($D$5:$D$64=$A99)+($E$5:$E$64=$A99)+($F$5:$F$64=$A99))&gt;0)*MQ$5:MQ$64))</f>
        <v>0</v>
      </c>
      <c r="MR99" s="21" t="n">
        <f aca="false">IF($A99="",0,SUMPRODUCT(((($C$5:$C$64=$A99)+($D$5:$D$64=$A99)+($E$5:$E$64=$A99)+($F$5:$F$64=$A99))&gt;0)*MR$5:MR$64))</f>
        <v>0</v>
      </c>
      <c r="MS99" s="21" t="n">
        <f aca="false">IF($A99="",0,SUMPRODUCT(((($C$5:$C$64=$A99)+($D$5:$D$64=$A99)+($E$5:$E$64=$A99)+($F$5:$F$64=$A99))&gt;0)*MS$5:MS$64))</f>
        <v>0</v>
      </c>
      <c r="MT99" s="21" t="n">
        <f aca="false">IF($A99="",0,SUMPRODUCT(((($C$5:$C$64=$A99)+($D$5:$D$64=$A99)+($E$5:$E$64=$A99)+($F$5:$F$64=$A99))&gt;0)*MT$5:MT$64))</f>
        <v>0</v>
      </c>
      <c r="MU99" s="21" t="n">
        <f aca="false">IF($A99="",0,SUMPRODUCT(((($C$5:$C$64=$A99)+($D$5:$D$64=$A99)+($E$5:$E$64=$A99)+($F$5:$F$64=$A99))&gt;0)*MU$5:MU$64))</f>
        <v>0</v>
      </c>
      <c r="MV99" s="21" t="n">
        <f aca="false">IF($A99="",0,SUMPRODUCT(((($C$5:$C$64=$A99)+($D$5:$D$64=$A99)+($E$5:$E$64=$A99)+($F$5:$F$64=$A99))&gt;0)*MV$5:MV$64))</f>
        <v>0</v>
      </c>
      <c r="MW99" s="21" t="n">
        <f aca="false">IF($A99="",0,SUMPRODUCT(((($C$5:$C$64=$A99)+($D$5:$D$64=$A99)+($E$5:$E$64=$A99)+($F$5:$F$64=$A99))&gt;0)*MW$5:MW$64))</f>
        <v>0</v>
      </c>
      <c r="MX99" s="21" t="n">
        <f aca="false">IF($A99="",0,SUMPRODUCT(((($C$5:$C$64=$A99)+($D$5:$D$64=$A99)+($E$5:$E$64=$A99)+($F$5:$F$64=$A99))&gt;0)*MX$5:MX$64))</f>
        <v>0</v>
      </c>
      <c r="MY99" s="21" t="n">
        <f aca="false">IF($A99="",0,SUMPRODUCT(((($C$5:$C$64=$A99)+($D$5:$D$64=$A99)+($E$5:$E$64=$A99)+($F$5:$F$64=$A99))&gt;0)*MY$5:MY$64))</f>
        <v>0</v>
      </c>
      <c r="MZ99" s="21" t="n">
        <f aca="false">IF($A99="",0,SUMPRODUCT(((($C$5:$C$64=$A99)+($D$5:$D$64=$A99)+($E$5:$E$64=$A99)+($F$5:$F$64=$A99))&gt;0)*MZ$5:MZ$64))</f>
        <v>0</v>
      </c>
      <c r="NA99" s="21" t="n">
        <f aca="false">IF($A99="",0,SUMPRODUCT(((($C$5:$C$64=$A99)+($D$5:$D$64=$A99)+($E$5:$E$64=$A99)+($F$5:$F$64=$A99))&gt;0)*NA$5:NA$64))</f>
        <v>0</v>
      </c>
      <c r="NB99" s="21" t="n">
        <f aca="false">IF($A99="",0,SUMPRODUCT(((($C$5:$C$64=$A99)+($D$5:$D$64=$A99)+($E$5:$E$64=$A99)+($F$5:$F$64=$A99))&gt;0)*NB$5:NB$64))</f>
        <v>0</v>
      </c>
      <c r="NC99" s="21" t="n">
        <f aca="false">IF($A99="",0,SUMPRODUCT(((($C$5:$C$64=$A99)+($D$5:$D$64=$A99)+($E$5:$E$64=$A99)+($F$5:$F$64=$A99))&gt;0)*NC$5:NC$64))</f>
        <v>0</v>
      </c>
      <c r="ND99" s="21" t="n">
        <f aca="false">IF($A99="",0,SUMPRODUCT(((($C$5:$C$64=$A99)+($D$5:$D$64=$A99)+($E$5:$E$64=$A99)+($F$5:$F$64=$A99))&gt;0)*ND$5:ND$64))</f>
        <v>0</v>
      </c>
      <c r="NE99" s="21" t="n">
        <f aca="false">IF($A99="",0,SUMPRODUCT(((($C$5:$C$64=$A99)+($D$5:$D$64=$A99)+($E$5:$E$64=$A99)+($F$5:$F$64=$A99))&gt;0)*NE$5:NE$64))</f>
        <v>0</v>
      </c>
      <c r="NF99" s="21" t="n">
        <f aca="false">IF($A99="",0,SUMPRODUCT(((($C$5:$C$64=$A99)+($D$5:$D$64=$A99)+($E$5:$E$64=$A99)+($F$5:$F$64=$A99))&gt;0)*NF$5:NF$64))</f>
        <v>0</v>
      </c>
      <c r="NG99" s="21" t="n">
        <f aca="false">IF($A99="",0,SUMPRODUCT(((($C$5:$C$64=$A99)+($D$5:$D$64=$A99)+($E$5:$E$64=$A99)+($F$5:$F$64=$A99))&gt;0)*NG$5:NG$64))</f>
        <v>0</v>
      </c>
      <c r="NH99" s="21" t="n">
        <f aca="false">IF($A99="",0,SUMPRODUCT(((($C$5:$C$64=$A99)+($D$5:$D$64=$A99)+($E$5:$E$64=$A99)+($F$5:$F$64=$A99))&gt;0)*NH$5:NH$64))</f>
        <v>0</v>
      </c>
    </row>
    <row r="100" customFormat="false" ht="15" hidden="false" customHeight="false" outlineLevel="0" collapsed="false">
      <c r="A100" s="6" t="str">
        <f aca="false">IF(Einstellungen!E26="","",Einstellungen!E26)</f>
        <v/>
      </c>
      <c r="B100" s="20" t="n">
        <f aca="false">IF(Einstellungen!F26="",999,Einstellungen!F26)</f>
        <v>999</v>
      </c>
      <c r="C100" s="5" t="str">
        <f aca="false">Einstellungen!G26</f>
        <v/>
      </c>
      <c r="D100" s="5"/>
      <c r="E100" s="5"/>
      <c r="F100" s="5"/>
      <c r="G100" s="21" t="n">
        <f aca="false">IF($A100="",0,SUMPRODUCT(((($C$5:$C$64=$A100)+($D$5:$D$64=$A100)+($E$5:$E$64=$A100)+($F$5:$F$64=$A100))&gt;0)*G$5:G$64))</f>
        <v>0</v>
      </c>
      <c r="H100" s="21" t="n">
        <f aca="false">IF($A100="",0,SUMPRODUCT(((($C$5:$C$64=$A100)+($D$5:$D$64=$A100)+($E$5:$E$64=$A100)+($F$5:$F$64=$A100))&gt;0)*H$5:H$64))</f>
        <v>0</v>
      </c>
      <c r="I100" s="21" t="n">
        <f aca="false">IF($A100="",0,SUMPRODUCT(((($C$5:$C$64=$A100)+($D$5:$D$64=$A100)+($E$5:$E$64=$A100)+($F$5:$F$64=$A100))&gt;0)*I$5:I$64))</f>
        <v>0</v>
      </c>
      <c r="J100" s="21" t="n">
        <f aca="false">IF($A100="",0,SUMPRODUCT(((($C$5:$C$64=$A100)+($D$5:$D$64=$A100)+($E$5:$E$64=$A100)+($F$5:$F$64=$A100))&gt;0)*J$5:J$64))</f>
        <v>0</v>
      </c>
      <c r="K100" s="21" t="n">
        <f aca="false">IF($A100="",0,SUMPRODUCT(((($C$5:$C$64=$A100)+($D$5:$D$64=$A100)+($E$5:$E$64=$A100)+($F$5:$F$64=$A100))&gt;0)*K$5:K$64))</f>
        <v>0</v>
      </c>
      <c r="L100" s="21" t="n">
        <f aca="false">IF($A100="",0,SUMPRODUCT(((($C$5:$C$64=$A100)+($D$5:$D$64=$A100)+($E$5:$E$64=$A100)+($F$5:$F$64=$A100))&gt;0)*L$5:L$64))</f>
        <v>0</v>
      </c>
      <c r="M100" s="21" t="n">
        <f aca="false">IF($A100="",0,SUMPRODUCT(((($C$5:$C$64=$A100)+($D$5:$D$64=$A100)+($E$5:$E$64=$A100)+($F$5:$F$64=$A100))&gt;0)*M$5:M$64))</f>
        <v>0</v>
      </c>
      <c r="N100" s="21" t="n">
        <f aca="false">IF($A100="",0,SUMPRODUCT(((($C$5:$C$64=$A100)+($D$5:$D$64=$A100)+($E$5:$E$64=$A100)+($F$5:$F$64=$A100))&gt;0)*N$5:N$64))</f>
        <v>0</v>
      </c>
      <c r="O100" s="21" t="n">
        <f aca="false">IF($A100="",0,SUMPRODUCT(((($C$5:$C$64=$A100)+($D$5:$D$64=$A100)+($E$5:$E$64=$A100)+($F$5:$F$64=$A100))&gt;0)*O$5:O$64))</f>
        <v>0</v>
      </c>
      <c r="P100" s="21" t="n">
        <f aca="false">IF($A100="",0,SUMPRODUCT(((($C$5:$C$64=$A100)+($D$5:$D$64=$A100)+($E$5:$E$64=$A100)+($F$5:$F$64=$A100))&gt;0)*P$5:P$64))</f>
        <v>0</v>
      </c>
      <c r="Q100" s="21" t="n">
        <f aca="false">IF($A100="",0,SUMPRODUCT(((($C$5:$C$64=$A100)+($D$5:$D$64=$A100)+($E$5:$E$64=$A100)+($F$5:$F$64=$A100))&gt;0)*Q$5:Q$64))</f>
        <v>0</v>
      </c>
      <c r="R100" s="21" t="n">
        <f aca="false">IF($A100="",0,SUMPRODUCT(((($C$5:$C$64=$A100)+($D$5:$D$64=$A100)+($E$5:$E$64=$A100)+($F$5:$F$64=$A100))&gt;0)*R$5:R$64))</f>
        <v>0</v>
      </c>
      <c r="S100" s="21" t="n">
        <f aca="false">IF($A100="",0,SUMPRODUCT(((($C$5:$C$64=$A100)+($D$5:$D$64=$A100)+($E$5:$E$64=$A100)+($F$5:$F$64=$A100))&gt;0)*S$5:S$64))</f>
        <v>0</v>
      </c>
      <c r="T100" s="21" t="n">
        <f aca="false">IF($A100="",0,SUMPRODUCT(((($C$5:$C$64=$A100)+($D$5:$D$64=$A100)+($E$5:$E$64=$A100)+($F$5:$F$64=$A100))&gt;0)*T$5:T$64))</f>
        <v>0</v>
      </c>
      <c r="U100" s="21" t="n">
        <f aca="false">IF($A100="",0,SUMPRODUCT(((($C$5:$C$64=$A100)+($D$5:$D$64=$A100)+($E$5:$E$64=$A100)+($F$5:$F$64=$A100))&gt;0)*U$5:U$64))</f>
        <v>0</v>
      </c>
      <c r="V100" s="21" t="n">
        <f aca="false">IF($A100="",0,SUMPRODUCT(((($C$5:$C$64=$A100)+($D$5:$D$64=$A100)+($E$5:$E$64=$A100)+($F$5:$F$64=$A100))&gt;0)*V$5:V$64))</f>
        <v>0</v>
      </c>
      <c r="W100" s="21" t="n">
        <f aca="false">IF($A100="",0,SUMPRODUCT(((($C$5:$C$64=$A100)+($D$5:$D$64=$A100)+($E$5:$E$64=$A100)+($F$5:$F$64=$A100))&gt;0)*W$5:W$64))</f>
        <v>0</v>
      </c>
      <c r="X100" s="21" t="n">
        <f aca="false">IF($A100="",0,SUMPRODUCT(((($C$5:$C$64=$A100)+($D$5:$D$64=$A100)+($E$5:$E$64=$A100)+($F$5:$F$64=$A100))&gt;0)*X$5:X$64))</f>
        <v>0</v>
      </c>
      <c r="Y100" s="21" t="n">
        <f aca="false">IF($A100="",0,SUMPRODUCT(((($C$5:$C$64=$A100)+($D$5:$D$64=$A100)+($E$5:$E$64=$A100)+($F$5:$F$64=$A100))&gt;0)*Y$5:Y$64))</f>
        <v>0</v>
      </c>
      <c r="Z100" s="21" t="n">
        <f aca="false">IF($A100="",0,SUMPRODUCT(((($C$5:$C$64=$A100)+($D$5:$D$64=$A100)+($E$5:$E$64=$A100)+($F$5:$F$64=$A100))&gt;0)*Z$5:Z$64))</f>
        <v>0</v>
      </c>
      <c r="AA100" s="21" t="n">
        <f aca="false">IF($A100="",0,SUMPRODUCT(((($C$5:$C$64=$A100)+($D$5:$D$64=$A100)+($E$5:$E$64=$A100)+($F$5:$F$64=$A100))&gt;0)*AA$5:AA$64))</f>
        <v>0</v>
      </c>
      <c r="AB100" s="21" t="n">
        <f aca="false">IF($A100="",0,SUMPRODUCT(((($C$5:$C$64=$A100)+($D$5:$D$64=$A100)+($E$5:$E$64=$A100)+($F$5:$F$64=$A100))&gt;0)*AB$5:AB$64))</f>
        <v>0</v>
      </c>
      <c r="AC100" s="21" t="n">
        <f aca="false">IF($A100="",0,SUMPRODUCT(((($C$5:$C$64=$A100)+($D$5:$D$64=$A100)+($E$5:$E$64=$A100)+($F$5:$F$64=$A100))&gt;0)*AC$5:AC$64))</f>
        <v>0</v>
      </c>
      <c r="AD100" s="21" t="n">
        <f aca="false">IF($A100="",0,SUMPRODUCT(((($C$5:$C$64=$A100)+($D$5:$D$64=$A100)+($E$5:$E$64=$A100)+($F$5:$F$64=$A100))&gt;0)*AD$5:AD$64))</f>
        <v>0</v>
      </c>
      <c r="AE100" s="21" t="n">
        <f aca="false">IF($A100="",0,SUMPRODUCT(((($C$5:$C$64=$A100)+($D$5:$D$64=$A100)+($E$5:$E$64=$A100)+($F$5:$F$64=$A100))&gt;0)*AE$5:AE$64))</f>
        <v>0</v>
      </c>
      <c r="AF100" s="21" t="n">
        <f aca="false">IF($A100="",0,SUMPRODUCT(((($C$5:$C$64=$A100)+($D$5:$D$64=$A100)+($E$5:$E$64=$A100)+($F$5:$F$64=$A100))&gt;0)*AF$5:AF$64))</f>
        <v>0</v>
      </c>
      <c r="AG100" s="21" t="n">
        <f aca="false">IF($A100="",0,SUMPRODUCT(((($C$5:$C$64=$A100)+($D$5:$D$64=$A100)+($E$5:$E$64=$A100)+($F$5:$F$64=$A100))&gt;0)*AG$5:AG$64))</f>
        <v>0</v>
      </c>
      <c r="AH100" s="21" t="n">
        <f aca="false">IF($A100="",0,SUMPRODUCT(((($C$5:$C$64=$A100)+($D$5:$D$64=$A100)+($E$5:$E$64=$A100)+($F$5:$F$64=$A100))&gt;0)*AH$5:AH$64))</f>
        <v>0</v>
      </c>
      <c r="AI100" s="21" t="n">
        <f aca="false">IF($A100="",0,SUMPRODUCT(((($C$5:$C$64=$A100)+($D$5:$D$64=$A100)+($E$5:$E$64=$A100)+($F$5:$F$64=$A100))&gt;0)*AI$5:AI$64))</f>
        <v>0</v>
      </c>
      <c r="AJ100" s="21" t="n">
        <f aca="false">IF($A100="",0,SUMPRODUCT(((($C$5:$C$64=$A100)+($D$5:$D$64=$A100)+($E$5:$E$64=$A100)+($F$5:$F$64=$A100))&gt;0)*AJ$5:AJ$64))</f>
        <v>0</v>
      </c>
      <c r="AK100" s="21" t="n">
        <f aca="false">IF($A100="",0,SUMPRODUCT(((($C$5:$C$64=$A100)+($D$5:$D$64=$A100)+($E$5:$E$64=$A100)+($F$5:$F$64=$A100))&gt;0)*AK$5:AK$64))</f>
        <v>0</v>
      </c>
      <c r="AL100" s="21" t="n">
        <f aca="false">IF($A100="",0,SUMPRODUCT(((($C$5:$C$64=$A100)+($D$5:$D$64=$A100)+($E$5:$E$64=$A100)+($F$5:$F$64=$A100))&gt;0)*AL$5:AL$64))</f>
        <v>0</v>
      </c>
      <c r="AM100" s="21" t="n">
        <f aca="false">IF($A100="",0,SUMPRODUCT(((($C$5:$C$64=$A100)+($D$5:$D$64=$A100)+($E$5:$E$64=$A100)+($F$5:$F$64=$A100))&gt;0)*AM$5:AM$64))</f>
        <v>0</v>
      </c>
      <c r="AN100" s="21" t="n">
        <f aca="false">IF($A100="",0,SUMPRODUCT(((($C$5:$C$64=$A100)+($D$5:$D$64=$A100)+($E$5:$E$64=$A100)+($F$5:$F$64=$A100))&gt;0)*AN$5:AN$64))</f>
        <v>0</v>
      </c>
      <c r="AO100" s="21" t="n">
        <f aca="false">IF($A100="",0,SUMPRODUCT(((($C$5:$C$64=$A100)+($D$5:$D$64=$A100)+($E$5:$E$64=$A100)+($F$5:$F$64=$A100))&gt;0)*AO$5:AO$64))</f>
        <v>0</v>
      </c>
      <c r="AP100" s="21" t="n">
        <f aca="false">IF($A100="",0,SUMPRODUCT(((($C$5:$C$64=$A100)+($D$5:$D$64=$A100)+($E$5:$E$64=$A100)+($F$5:$F$64=$A100))&gt;0)*AP$5:AP$64))</f>
        <v>0</v>
      </c>
      <c r="AQ100" s="21" t="n">
        <f aca="false">IF($A100="",0,SUMPRODUCT(((($C$5:$C$64=$A100)+($D$5:$D$64=$A100)+($E$5:$E$64=$A100)+($F$5:$F$64=$A100))&gt;0)*AQ$5:AQ$64))</f>
        <v>0</v>
      </c>
      <c r="AR100" s="21" t="n">
        <f aca="false">IF($A100="",0,SUMPRODUCT(((($C$5:$C$64=$A100)+($D$5:$D$64=$A100)+($E$5:$E$64=$A100)+($F$5:$F$64=$A100))&gt;0)*AR$5:AR$64))</f>
        <v>0</v>
      </c>
      <c r="AS100" s="21" t="n">
        <f aca="false">IF($A100="",0,SUMPRODUCT(((($C$5:$C$64=$A100)+($D$5:$D$64=$A100)+($E$5:$E$64=$A100)+($F$5:$F$64=$A100))&gt;0)*AS$5:AS$64))</f>
        <v>0</v>
      </c>
      <c r="AT100" s="21" t="n">
        <f aca="false">IF($A100="",0,SUMPRODUCT(((($C$5:$C$64=$A100)+($D$5:$D$64=$A100)+($E$5:$E$64=$A100)+($F$5:$F$64=$A100))&gt;0)*AT$5:AT$64))</f>
        <v>0</v>
      </c>
      <c r="AU100" s="21" t="n">
        <f aca="false">IF($A100="",0,SUMPRODUCT(((($C$5:$C$64=$A100)+($D$5:$D$64=$A100)+($E$5:$E$64=$A100)+($F$5:$F$64=$A100))&gt;0)*AU$5:AU$64))</f>
        <v>0</v>
      </c>
      <c r="AV100" s="21" t="n">
        <f aca="false">IF($A100="",0,SUMPRODUCT(((($C$5:$C$64=$A100)+($D$5:$D$64=$A100)+($E$5:$E$64=$A100)+($F$5:$F$64=$A100))&gt;0)*AV$5:AV$64))</f>
        <v>0</v>
      </c>
      <c r="AW100" s="21" t="n">
        <f aca="false">IF($A100="",0,SUMPRODUCT(((($C$5:$C$64=$A100)+($D$5:$D$64=$A100)+($E$5:$E$64=$A100)+($F$5:$F$64=$A100))&gt;0)*AW$5:AW$64))</f>
        <v>0</v>
      </c>
      <c r="AX100" s="21" t="n">
        <f aca="false">IF($A100="",0,SUMPRODUCT(((($C$5:$C$64=$A100)+($D$5:$D$64=$A100)+($E$5:$E$64=$A100)+($F$5:$F$64=$A100))&gt;0)*AX$5:AX$64))</f>
        <v>0</v>
      </c>
      <c r="AY100" s="21" t="n">
        <f aca="false">IF($A100="",0,SUMPRODUCT(((($C$5:$C$64=$A100)+($D$5:$D$64=$A100)+($E$5:$E$64=$A100)+($F$5:$F$64=$A100))&gt;0)*AY$5:AY$64))</f>
        <v>0</v>
      </c>
      <c r="AZ100" s="21" t="n">
        <f aca="false">IF($A100="",0,SUMPRODUCT(((($C$5:$C$64=$A100)+($D$5:$D$64=$A100)+($E$5:$E$64=$A100)+($F$5:$F$64=$A100))&gt;0)*AZ$5:AZ$64))</f>
        <v>0</v>
      </c>
      <c r="BA100" s="21" t="n">
        <f aca="false">IF($A100="",0,SUMPRODUCT(((($C$5:$C$64=$A100)+($D$5:$D$64=$A100)+($E$5:$E$64=$A100)+($F$5:$F$64=$A100))&gt;0)*BA$5:BA$64))</f>
        <v>0</v>
      </c>
      <c r="BB100" s="21" t="n">
        <f aca="false">IF($A100="",0,SUMPRODUCT(((($C$5:$C$64=$A100)+($D$5:$D$64=$A100)+($E$5:$E$64=$A100)+($F$5:$F$64=$A100))&gt;0)*BB$5:BB$64))</f>
        <v>0</v>
      </c>
      <c r="BC100" s="21" t="n">
        <f aca="false">IF($A100="",0,SUMPRODUCT(((($C$5:$C$64=$A100)+($D$5:$D$64=$A100)+($E$5:$E$64=$A100)+($F$5:$F$64=$A100))&gt;0)*BC$5:BC$64))</f>
        <v>0</v>
      </c>
      <c r="BD100" s="21" t="n">
        <f aca="false">IF($A100="",0,SUMPRODUCT(((($C$5:$C$64=$A100)+($D$5:$D$64=$A100)+($E$5:$E$64=$A100)+($F$5:$F$64=$A100))&gt;0)*BD$5:BD$64))</f>
        <v>0</v>
      </c>
      <c r="BE100" s="21" t="n">
        <f aca="false">IF($A100="",0,SUMPRODUCT(((($C$5:$C$64=$A100)+($D$5:$D$64=$A100)+($E$5:$E$64=$A100)+($F$5:$F$64=$A100))&gt;0)*BE$5:BE$64))</f>
        <v>0</v>
      </c>
      <c r="BF100" s="21" t="n">
        <f aca="false">IF($A100="",0,SUMPRODUCT(((($C$5:$C$64=$A100)+($D$5:$D$64=$A100)+($E$5:$E$64=$A100)+($F$5:$F$64=$A100))&gt;0)*BF$5:BF$64))</f>
        <v>0</v>
      </c>
      <c r="BG100" s="21" t="n">
        <f aca="false">IF($A100="",0,SUMPRODUCT(((($C$5:$C$64=$A100)+($D$5:$D$64=$A100)+($E$5:$E$64=$A100)+($F$5:$F$64=$A100))&gt;0)*BG$5:BG$64))</f>
        <v>0</v>
      </c>
      <c r="BH100" s="21" t="n">
        <f aca="false">IF($A100="",0,SUMPRODUCT(((($C$5:$C$64=$A100)+($D$5:$D$64=$A100)+($E$5:$E$64=$A100)+($F$5:$F$64=$A100))&gt;0)*BH$5:BH$64))</f>
        <v>0</v>
      </c>
      <c r="BI100" s="21" t="n">
        <f aca="false">IF($A100="",0,SUMPRODUCT(((($C$5:$C$64=$A100)+($D$5:$D$64=$A100)+($E$5:$E$64=$A100)+($F$5:$F$64=$A100))&gt;0)*BI$5:BI$64))</f>
        <v>0</v>
      </c>
      <c r="BJ100" s="21" t="n">
        <f aca="false">IF($A100="",0,SUMPRODUCT(((($C$5:$C$64=$A100)+($D$5:$D$64=$A100)+($E$5:$E$64=$A100)+($F$5:$F$64=$A100))&gt;0)*BJ$5:BJ$64))</f>
        <v>0</v>
      </c>
      <c r="BK100" s="21" t="n">
        <f aca="false">IF($A100="",0,SUMPRODUCT(((($C$5:$C$64=$A100)+($D$5:$D$64=$A100)+($E$5:$E$64=$A100)+($F$5:$F$64=$A100))&gt;0)*BK$5:BK$64))</f>
        <v>0</v>
      </c>
      <c r="BL100" s="21" t="n">
        <f aca="false">IF($A100="",0,SUMPRODUCT(((($C$5:$C$64=$A100)+($D$5:$D$64=$A100)+($E$5:$E$64=$A100)+($F$5:$F$64=$A100))&gt;0)*BL$5:BL$64))</f>
        <v>0</v>
      </c>
      <c r="BM100" s="21" t="n">
        <f aca="false">IF($A100="",0,SUMPRODUCT(((($C$5:$C$64=$A100)+($D$5:$D$64=$A100)+($E$5:$E$64=$A100)+($F$5:$F$64=$A100))&gt;0)*BM$5:BM$64))</f>
        <v>0</v>
      </c>
      <c r="BN100" s="21" t="n">
        <f aca="false">IF($A100="",0,SUMPRODUCT(((($C$5:$C$64=$A100)+($D$5:$D$64=$A100)+($E$5:$E$64=$A100)+($F$5:$F$64=$A100))&gt;0)*BN$5:BN$64))</f>
        <v>0</v>
      </c>
      <c r="BO100" s="21" t="n">
        <f aca="false">IF($A100="",0,SUMPRODUCT(((($C$5:$C$64=$A100)+($D$5:$D$64=$A100)+($E$5:$E$64=$A100)+($F$5:$F$64=$A100))&gt;0)*BO$5:BO$64))</f>
        <v>0</v>
      </c>
      <c r="BP100" s="21" t="n">
        <f aca="false">IF($A100="",0,SUMPRODUCT(((($C$5:$C$64=$A100)+($D$5:$D$64=$A100)+($E$5:$E$64=$A100)+($F$5:$F$64=$A100))&gt;0)*BP$5:BP$64))</f>
        <v>0</v>
      </c>
      <c r="BQ100" s="21" t="n">
        <f aca="false">IF($A100="",0,SUMPRODUCT(((($C$5:$C$64=$A100)+($D$5:$D$64=$A100)+($E$5:$E$64=$A100)+($F$5:$F$64=$A100))&gt;0)*BQ$5:BQ$64))</f>
        <v>0</v>
      </c>
      <c r="BR100" s="21" t="n">
        <f aca="false">IF($A100="",0,SUMPRODUCT(((($C$5:$C$64=$A100)+($D$5:$D$64=$A100)+($E$5:$E$64=$A100)+($F$5:$F$64=$A100))&gt;0)*BR$5:BR$64))</f>
        <v>0</v>
      </c>
      <c r="BS100" s="21" t="n">
        <f aca="false">IF($A100="",0,SUMPRODUCT(((($C$5:$C$64=$A100)+($D$5:$D$64=$A100)+($E$5:$E$64=$A100)+($F$5:$F$64=$A100))&gt;0)*BS$5:BS$64))</f>
        <v>0</v>
      </c>
      <c r="BT100" s="21" t="n">
        <f aca="false">IF($A100="",0,SUMPRODUCT(((($C$5:$C$64=$A100)+($D$5:$D$64=$A100)+($E$5:$E$64=$A100)+($F$5:$F$64=$A100))&gt;0)*BT$5:BT$64))</f>
        <v>0</v>
      </c>
      <c r="BU100" s="21" t="n">
        <f aca="false">IF($A100="",0,SUMPRODUCT(((($C$5:$C$64=$A100)+($D$5:$D$64=$A100)+($E$5:$E$64=$A100)+($F$5:$F$64=$A100))&gt;0)*BU$5:BU$64))</f>
        <v>0</v>
      </c>
      <c r="BV100" s="21" t="n">
        <f aca="false">IF($A100="",0,SUMPRODUCT(((($C$5:$C$64=$A100)+($D$5:$D$64=$A100)+($E$5:$E$64=$A100)+($F$5:$F$64=$A100))&gt;0)*BV$5:BV$64))</f>
        <v>0</v>
      </c>
      <c r="BW100" s="21" t="n">
        <f aca="false">IF($A100="",0,SUMPRODUCT(((($C$5:$C$64=$A100)+($D$5:$D$64=$A100)+($E$5:$E$64=$A100)+($F$5:$F$64=$A100))&gt;0)*BW$5:BW$64))</f>
        <v>0</v>
      </c>
      <c r="BX100" s="21" t="n">
        <f aca="false">IF($A100="",0,SUMPRODUCT(((($C$5:$C$64=$A100)+($D$5:$D$64=$A100)+($E$5:$E$64=$A100)+($F$5:$F$64=$A100))&gt;0)*BX$5:BX$64))</f>
        <v>0</v>
      </c>
      <c r="BY100" s="21" t="n">
        <f aca="false">IF($A100="",0,SUMPRODUCT(((($C$5:$C$64=$A100)+($D$5:$D$64=$A100)+($E$5:$E$64=$A100)+($F$5:$F$64=$A100))&gt;0)*BY$5:BY$64))</f>
        <v>0</v>
      </c>
      <c r="BZ100" s="21" t="n">
        <f aca="false">IF($A100="",0,SUMPRODUCT(((($C$5:$C$64=$A100)+($D$5:$D$64=$A100)+($E$5:$E$64=$A100)+($F$5:$F$64=$A100))&gt;0)*BZ$5:BZ$64))</f>
        <v>0</v>
      </c>
      <c r="CA100" s="21" t="n">
        <f aca="false">IF($A100="",0,SUMPRODUCT(((($C$5:$C$64=$A100)+($D$5:$D$64=$A100)+($E$5:$E$64=$A100)+($F$5:$F$64=$A100))&gt;0)*CA$5:CA$64))</f>
        <v>0</v>
      </c>
      <c r="CB100" s="21" t="n">
        <f aca="false">IF($A100="",0,SUMPRODUCT(((($C$5:$C$64=$A100)+($D$5:$D$64=$A100)+($E$5:$E$64=$A100)+($F$5:$F$64=$A100))&gt;0)*CB$5:CB$64))</f>
        <v>0</v>
      </c>
      <c r="CC100" s="21" t="n">
        <f aca="false">IF($A100="",0,SUMPRODUCT(((($C$5:$C$64=$A100)+($D$5:$D$64=$A100)+($E$5:$E$64=$A100)+($F$5:$F$64=$A100))&gt;0)*CC$5:CC$64))</f>
        <v>0</v>
      </c>
      <c r="CD100" s="21" t="n">
        <f aca="false">IF($A100="",0,SUMPRODUCT(((($C$5:$C$64=$A100)+($D$5:$D$64=$A100)+($E$5:$E$64=$A100)+($F$5:$F$64=$A100))&gt;0)*CD$5:CD$64))</f>
        <v>0</v>
      </c>
      <c r="CE100" s="21" t="n">
        <f aca="false">IF($A100="",0,SUMPRODUCT(((($C$5:$C$64=$A100)+($D$5:$D$64=$A100)+($E$5:$E$64=$A100)+($F$5:$F$64=$A100))&gt;0)*CE$5:CE$64))</f>
        <v>0</v>
      </c>
      <c r="CF100" s="21" t="n">
        <f aca="false">IF($A100="",0,SUMPRODUCT(((($C$5:$C$64=$A100)+($D$5:$D$64=$A100)+($E$5:$E$64=$A100)+($F$5:$F$64=$A100))&gt;0)*CF$5:CF$64))</f>
        <v>0</v>
      </c>
      <c r="CG100" s="21" t="n">
        <f aca="false">IF($A100="",0,SUMPRODUCT(((($C$5:$C$64=$A100)+($D$5:$D$64=$A100)+($E$5:$E$64=$A100)+($F$5:$F$64=$A100))&gt;0)*CG$5:CG$64))</f>
        <v>0</v>
      </c>
      <c r="CH100" s="21" t="n">
        <f aca="false">IF($A100="",0,SUMPRODUCT(((($C$5:$C$64=$A100)+($D$5:$D$64=$A100)+($E$5:$E$64=$A100)+($F$5:$F$64=$A100))&gt;0)*CH$5:CH$64))</f>
        <v>0</v>
      </c>
      <c r="CI100" s="21" t="n">
        <f aca="false">IF($A100="",0,SUMPRODUCT(((($C$5:$C$64=$A100)+($D$5:$D$64=$A100)+($E$5:$E$64=$A100)+($F$5:$F$64=$A100))&gt;0)*CI$5:CI$64))</f>
        <v>0</v>
      </c>
      <c r="CJ100" s="21" t="n">
        <f aca="false">IF($A100="",0,SUMPRODUCT(((($C$5:$C$64=$A100)+($D$5:$D$64=$A100)+($E$5:$E$64=$A100)+($F$5:$F$64=$A100))&gt;0)*CJ$5:CJ$64))</f>
        <v>0</v>
      </c>
      <c r="CK100" s="21" t="n">
        <f aca="false">IF($A100="",0,SUMPRODUCT(((($C$5:$C$64=$A100)+($D$5:$D$64=$A100)+($E$5:$E$64=$A100)+($F$5:$F$64=$A100))&gt;0)*CK$5:CK$64))</f>
        <v>0</v>
      </c>
      <c r="CL100" s="21" t="n">
        <f aca="false">IF($A100="",0,SUMPRODUCT(((($C$5:$C$64=$A100)+($D$5:$D$64=$A100)+($E$5:$E$64=$A100)+($F$5:$F$64=$A100))&gt;0)*CL$5:CL$64))</f>
        <v>0</v>
      </c>
      <c r="CM100" s="21" t="n">
        <f aca="false">IF($A100="",0,SUMPRODUCT(((($C$5:$C$64=$A100)+($D$5:$D$64=$A100)+($E$5:$E$64=$A100)+($F$5:$F$64=$A100))&gt;0)*CM$5:CM$64))</f>
        <v>0</v>
      </c>
      <c r="CN100" s="21" t="n">
        <f aca="false">IF($A100="",0,SUMPRODUCT(((($C$5:$C$64=$A100)+($D$5:$D$64=$A100)+($E$5:$E$64=$A100)+($F$5:$F$64=$A100))&gt;0)*CN$5:CN$64))</f>
        <v>0</v>
      </c>
      <c r="CO100" s="21" t="n">
        <f aca="false">IF($A100="",0,SUMPRODUCT(((($C$5:$C$64=$A100)+($D$5:$D$64=$A100)+($E$5:$E$64=$A100)+($F$5:$F$64=$A100))&gt;0)*CO$5:CO$64))</f>
        <v>0</v>
      </c>
      <c r="CP100" s="21" t="n">
        <f aca="false">IF($A100="",0,SUMPRODUCT(((($C$5:$C$64=$A100)+($D$5:$D$64=$A100)+($E$5:$E$64=$A100)+($F$5:$F$64=$A100))&gt;0)*CP$5:CP$64))</f>
        <v>0</v>
      </c>
      <c r="CQ100" s="21" t="n">
        <f aca="false">IF($A100="",0,SUMPRODUCT(((($C$5:$C$64=$A100)+($D$5:$D$64=$A100)+($E$5:$E$64=$A100)+($F$5:$F$64=$A100))&gt;0)*CQ$5:CQ$64))</f>
        <v>0</v>
      </c>
      <c r="CR100" s="21" t="n">
        <f aca="false">IF($A100="",0,SUMPRODUCT(((($C$5:$C$64=$A100)+($D$5:$D$64=$A100)+($E$5:$E$64=$A100)+($F$5:$F$64=$A100))&gt;0)*CR$5:CR$64))</f>
        <v>0</v>
      </c>
      <c r="CS100" s="21" t="n">
        <f aca="false">IF($A100="",0,SUMPRODUCT(((($C$5:$C$64=$A100)+($D$5:$D$64=$A100)+($E$5:$E$64=$A100)+($F$5:$F$64=$A100))&gt;0)*CS$5:CS$64))</f>
        <v>0</v>
      </c>
      <c r="CT100" s="21" t="n">
        <f aca="false">IF($A100="",0,SUMPRODUCT(((($C$5:$C$64=$A100)+($D$5:$D$64=$A100)+($E$5:$E$64=$A100)+($F$5:$F$64=$A100))&gt;0)*CT$5:CT$64))</f>
        <v>0</v>
      </c>
      <c r="CU100" s="21" t="n">
        <f aca="false">IF($A100="",0,SUMPRODUCT(((($C$5:$C$64=$A100)+($D$5:$D$64=$A100)+($E$5:$E$64=$A100)+($F$5:$F$64=$A100))&gt;0)*CU$5:CU$64))</f>
        <v>0</v>
      </c>
      <c r="CV100" s="21" t="n">
        <f aca="false">IF($A100="",0,SUMPRODUCT(((($C$5:$C$64=$A100)+($D$5:$D$64=$A100)+($E$5:$E$64=$A100)+($F$5:$F$64=$A100))&gt;0)*CV$5:CV$64))</f>
        <v>0</v>
      </c>
      <c r="CW100" s="21" t="n">
        <f aca="false">IF($A100="",0,SUMPRODUCT(((($C$5:$C$64=$A100)+($D$5:$D$64=$A100)+($E$5:$E$64=$A100)+($F$5:$F$64=$A100))&gt;0)*CW$5:CW$64))</f>
        <v>0</v>
      </c>
      <c r="CX100" s="21" t="n">
        <f aca="false">IF($A100="",0,SUMPRODUCT(((($C$5:$C$64=$A100)+($D$5:$D$64=$A100)+($E$5:$E$64=$A100)+($F$5:$F$64=$A100))&gt;0)*CX$5:CX$64))</f>
        <v>0</v>
      </c>
      <c r="CY100" s="21" t="n">
        <f aca="false">IF($A100="",0,SUMPRODUCT(((($C$5:$C$64=$A100)+($D$5:$D$64=$A100)+($E$5:$E$64=$A100)+($F$5:$F$64=$A100))&gt;0)*CY$5:CY$64))</f>
        <v>0</v>
      </c>
      <c r="CZ100" s="21" t="n">
        <f aca="false">IF($A100="",0,SUMPRODUCT(((($C$5:$C$64=$A100)+($D$5:$D$64=$A100)+($E$5:$E$64=$A100)+($F$5:$F$64=$A100))&gt;0)*CZ$5:CZ$64))</f>
        <v>0</v>
      </c>
      <c r="DA100" s="21" t="n">
        <f aca="false">IF($A100="",0,SUMPRODUCT(((($C$5:$C$64=$A100)+($D$5:$D$64=$A100)+($E$5:$E$64=$A100)+($F$5:$F$64=$A100))&gt;0)*DA$5:DA$64))</f>
        <v>0</v>
      </c>
      <c r="DB100" s="21" t="n">
        <f aca="false">IF($A100="",0,SUMPRODUCT(((($C$5:$C$64=$A100)+($D$5:$D$64=$A100)+($E$5:$E$64=$A100)+($F$5:$F$64=$A100))&gt;0)*DB$5:DB$64))</f>
        <v>0</v>
      </c>
      <c r="DC100" s="21" t="n">
        <f aca="false">IF($A100="",0,SUMPRODUCT(((($C$5:$C$64=$A100)+($D$5:$D$64=$A100)+($E$5:$E$64=$A100)+($F$5:$F$64=$A100))&gt;0)*DC$5:DC$64))</f>
        <v>0</v>
      </c>
      <c r="DD100" s="21" t="n">
        <f aca="false">IF($A100="",0,SUMPRODUCT(((($C$5:$C$64=$A100)+($D$5:$D$64=$A100)+($E$5:$E$64=$A100)+($F$5:$F$64=$A100))&gt;0)*DD$5:DD$64))</f>
        <v>0</v>
      </c>
      <c r="DE100" s="21" t="n">
        <f aca="false">IF($A100="",0,SUMPRODUCT(((($C$5:$C$64=$A100)+($D$5:$D$64=$A100)+($E$5:$E$64=$A100)+($F$5:$F$64=$A100))&gt;0)*DE$5:DE$64))</f>
        <v>0</v>
      </c>
      <c r="DF100" s="21" t="n">
        <f aca="false">IF($A100="",0,SUMPRODUCT(((($C$5:$C$64=$A100)+($D$5:$D$64=$A100)+($E$5:$E$64=$A100)+($F$5:$F$64=$A100))&gt;0)*DF$5:DF$64))</f>
        <v>0</v>
      </c>
      <c r="DG100" s="21" t="n">
        <f aca="false">IF($A100="",0,SUMPRODUCT(((($C$5:$C$64=$A100)+($D$5:$D$64=$A100)+($E$5:$E$64=$A100)+($F$5:$F$64=$A100))&gt;0)*DG$5:DG$64))</f>
        <v>0</v>
      </c>
      <c r="DH100" s="21" t="n">
        <f aca="false">IF($A100="",0,SUMPRODUCT(((($C$5:$C$64=$A100)+($D$5:$D$64=$A100)+($E$5:$E$64=$A100)+($F$5:$F$64=$A100))&gt;0)*DH$5:DH$64))</f>
        <v>0</v>
      </c>
      <c r="DI100" s="21" t="n">
        <f aca="false">IF($A100="",0,SUMPRODUCT(((($C$5:$C$64=$A100)+($D$5:$D$64=$A100)+($E$5:$E$64=$A100)+($F$5:$F$64=$A100))&gt;0)*DI$5:DI$64))</f>
        <v>0</v>
      </c>
      <c r="DJ100" s="21" t="n">
        <f aca="false">IF($A100="",0,SUMPRODUCT(((($C$5:$C$64=$A100)+($D$5:$D$64=$A100)+($E$5:$E$64=$A100)+($F$5:$F$64=$A100))&gt;0)*DJ$5:DJ$64))</f>
        <v>0</v>
      </c>
      <c r="DK100" s="21" t="n">
        <f aca="false">IF($A100="",0,SUMPRODUCT(((($C$5:$C$64=$A100)+($D$5:$D$64=$A100)+($E$5:$E$64=$A100)+($F$5:$F$64=$A100))&gt;0)*DK$5:DK$64))</f>
        <v>0</v>
      </c>
      <c r="DL100" s="21" t="n">
        <f aca="false">IF($A100="",0,SUMPRODUCT(((($C$5:$C$64=$A100)+($D$5:$D$64=$A100)+($E$5:$E$64=$A100)+($F$5:$F$64=$A100))&gt;0)*DL$5:DL$64))</f>
        <v>0</v>
      </c>
      <c r="DM100" s="21" t="n">
        <f aca="false">IF($A100="",0,SUMPRODUCT(((($C$5:$C$64=$A100)+($D$5:$D$64=$A100)+($E$5:$E$64=$A100)+($F$5:$F$64=$A100))&gt;0)*DM$5:DM$64))</f>
        <v>0</v>
      </c>
      <c r="DN100" s="21" t="n">
        <f aca="false">IF($A100="",0,SUMPRODUCT(((($C$5:$C$64=$A100)+($D$5:$D$64=$A100)+($E$5:$E$64=$A100)+($F$5:$F$64=$A100))&gt;0)*DN$5:DN$64))</f>
        <v>0</v>
      </c>
      <c r="DO100" s="21" t="n">
        <f aca="false">IF($A100="",0,SUMPRODUCT(((($C$5:$C$64=$A100)+($D$5:$D$64=$A100)+($E$5:$E$64=$A100)+($F$5:$F$64=$A100))&gt;0)*DO$5:DO$64))</f>
        <v>0</v>
      </c>
      <c r="DP100" s="21" t="n">
        <f aca="false">IF($A100="",0,SUMPRODUCT(((($C$5:$C$64=$A100)+($D$5:$D$64=$A100)+($E$5:$E$64=$A100)+($F$5:$F$64=$A100))&gt;0)*DP$5:DP$64))</f>
        <v>0</v>
      </c>
      <c r="DQ100" s="21" t="n">
        <f aca="false">IF($A100="",0,SUMPRODUCT(((($C$5:$C$64=$A100)+($D$5:$D$64=$A100)+($E$5:$E$64=$A100)+($F$5:$F$64=$A100))&gt;0)*DQ$5:DQ$64))</f>
        <v>0</v>
      </c>
      <c r="DR100" s="21" t="n">
        <f aca="false">IF($A100="",0,SUMPRODUCT(((($C$5:$C$64=$A100)+($D$5:$D$64=$A100)+($E$5:$E$64=$A100)+($F$5:$F$64=$A100))&gt;0)*DR$5:DR$64))</f>
        <v>0</v>
      </c>
      <c r="DS100" s="21" t="n">
        <f aca="false">IF($A100="",0,SUMPRODUCT(((($C$5:$C$64=$A100)+($D$5:$D$64=$A100)+($E$5:$E$64=$A100)+($F$5:$F$64=$A100))&gt;0)*DS$5:DS$64))</f>
        <v>0</v>
      </c>
      <c r="DT100" s="21" t="n">
        <f aca="false">IF($A100="",0,SUMPRODUCT(((($C$5:$C$64=$A100)+($D$5:$D$64=$A100)+($E$5:$E$64=$A100)+($F$5:$F$64=$A100))&gt;0)*DT$5:DT$64))</f>
        <v>0</v>
      </c>
      <c r="DU100" s="21" t="n">
        <f aca="false">IF($A100="",0,SUMPRODUCT(((($C$5:$C$64=$A100)+($D$5:$D$64=$A100)+($E$5:$E$64=$A100)+($F$5:$F$64=$A100))&gt;0)*DU$5:DU$64))</f>
        <v>0</v>
      </c>
      <c r="DV100" s="21" t="n">
        <f aca="false">IF($A100="",0,SUMPRODUCT(((($C$5:$C$64=$A100)+($D$5:$D$64=$A100)+($E$5:$E$64=$A100)+($F$5:$F$64=$A100))&gt;0)*DV$5:DV$64))</f>
        <v>0</v>
      </c>
      <c r="DW100" s="21" t="n">
        <f aca="false">IF($A100="",0,SUMPRODUCT(((($C$5:$C$64=$A100)+($D$5:$D$64=$A100)+($E$5:$E$64=$A100)+($F$5:$F$64=$A100))&gt;0)*DW$5:DW$64))</f>
        <v>0</v>
      </c>
      <c r="DX100" s="21" t="n">
        <f aca="false">IF($A100="",0,SUMPRODUCT(((($C$5:$C$64=$A100)+($D$5:$D$64=$A100)+($E$5:$E$64=$A100)+($F$5:$F$64=$A100))&gt;0)*DX$5:DX$64))</f>
        <v>0</v>
      </c>
      <c r="DY100" s="21" t="n">
        <f aca="false">IF($A100="",0,SUMPRODUCT(((($C$5:$C$64=$A100)+($D$5:$D$64=$A100)+($E$5:$E$64=$A100)+($F$5:$F$64=$A100))&gt;0)*DY$5:DY$64))</f>
        <v>0</v>
      </c>
      <c r="DZ100" s="21" t="n">
        <f aca="false">IF($A100="",0,SUMPRODUCT(((($C$5:$C$64=$A100)+($D$5:$D$64=$A100)+($E$5:$E$64=$A100)+($F$5:$F$64=$A100))&gt;0)*DZ$5:DZ$64))</f>
        <v>0</v>
      </c>
      <c r="EA100" s="21" t="n">
        <f aca="false">IF($A100="",0,SUMPRODUCT(((($C$5:$C$64=$A100)+($D$5:$D$64=$A100)+($E$5:$E$64=$A100)+($F$5:$F$64=$A100))&gt;0)*EA$5:EA$64))</f>
        <v>0</v>
      </c>
      <c r="EB100" s="21" t="n">
        <f aca="false">IF($A100="",0,SUMPRODUCT(((($C$5:$C$64=$A100)+($D$5:$D$64=$A100)+($E$5:$E$64=$A100)+($F$5:$F$64=$A100))&gt;0)*EB$5:EB$64))</f>
        <v>0</v>
      </c>
      <c r="EC100" s="21" t="n">
        <f aca="false">IF($A100="",0,SUMPRODUCT(((($C$5:$C$64=$A100)+($D$5:$D$64=$A100)+($E$5:$E$64=$A100)+($F$5:$F$64=$A100))&gt;0)*EC$5:EC$64))</f>
        <v>0</v>
      </c>
      <c r="ED100" s="21" t="n">
        <f aca="false">IF($A100="",0,SUMPRODUCT(((($C$5:$C$64=$A100)+($D$5:$D$64=$A100)+($E$5:$E$64=$A100)+($F$5:$F$64=$A100))&gt;0)*ED$5:ED$64))</f>
        <v>0</v>
      </c>
      <c r="EE100" s="21" t="n">
        <f aca="false">IF($A100="",0,SUMPRODUCT(((($C$5:$C$64=$A100)+($D$5:$D$64=$A100)+($E$5:$E$64=$A100)+($F$5:$F$64=$A100))&gt;0)*EE$5:EE$64))</f>
        <v>0</v>
      </c>
      <c r="EF100" s="21" t="n">
        <f aca="false">IF($A100="",0,SUMPRODUCT(((($C$5:$C$64=$A100)+($D$5:$D$64=$A100)+($E$5:$E$64=$A100)+($F$5:$F$64=$A100))&gt;0)*EF$5:EF$64))</f>
        <v>0</v>
      </c>
      <c r="EG100" s="21" t="n">
        <f aca="false">IF($A100="",0,SUMPRODUCT(((($C$5:$C$64=$A100)+($D$5:$D$64=$A100)+($E$5:$E$64=$A100)+($F$5:$F$64=$A100))&gt;0)*EG$5:EG$64))</f>
        <v>0</v>
      </c>
      <c r="EH100" s="21" t="n">
        <f aca="false">IF($A100="",0,SUMPRODUCT(((($C$5:$C$64=$A100)+($D$5:$D$64=$A100)+($E$5:$E$64=$A100)+($F$5:$F$64=$A100))&gt;0)*EH$5:EH$64))</f>
        <v>0</v>
      </c>
      <c r="EI100" s="21" t="n">
        <f aca="false">IF($A100="",0,SUMPRODUCT(((($C$5:$C$64=$A100)+($D$5:$D$64=$A100)+($E$5:$E$64=$A100)+($F$5:$F$64=$A100))&gt;0)*EI$5:EI$64))</f>
        <v>0</v>
      </c>
      <c r="EJ100" s="21" t="n">
        <f aca="false">IF($A100="",0,SUMPRODUCT(((($C$5:$C$64=$A100)+($D$5:$D$64=$A100)+($E$5:$E$64=$A100)+($F$5:$F$64=$A100))&gt;0)*EJ$5:EJ$64))</f>
        <v>0</v>
      </c>
      <c r="EK100" s="21" t="n">
        <f aca="false">IF($A100="",0,SUMPRODUCT(((($C$5:$C$64=$A100)+($D$5:$D$64=$A100)+($E$5:$E$64=$A100)+($F$5:$F$64=$A100))&gt;0)*EK$5:EK$64))</f>
        <v>0</v>
      </c>
      <c r="EL100" s="21" t="n">
        <f aca="false">IF($A100="",0,SUMPRODUCT(((($C$5:$C$64=$A100)+($D$5:$D$64=$A100)+($E$5:$E$64=$A100)+($F$5:$F$64=$A100))&gt;0)*EL$5:EL$64))</f>
        <v>0</v>
      </c>
      <c r="EM100" s="21" t="n">
        <f aca="false">IF($A100="",0,SUMPRODUCT(((($C$5:$C$64=$A100)+($D$5:$D$64=$A100)+($E$5:$E$64=$A100)+($F$5:$F$64=$A100))&gt;0)*EM$5:EM$64))</f>
        <v>0</v>
      </c>
      <c r="EN100" s="21" t="n">
        <f aca="false">IF($A100="",0,SUMPRODUCT(((($C$5:$C$64=$A100)+($D$5:$D$64=$A100)+($E$5:$E$64=$A100)+($F$5:$F$64=$A100))&gt;0)*EN$5:EN$64))</f>
        <v>0</v>
      </c>
      <c r="EO100" s="21" t="n">
        <f aca="false">IF($A100="",0,SUMPRODUCT(((($C$5:$C$64=$A100)+($D$5:$D$64=$A100)+($E$5:$E$64=$A100)+($F$5:$F$64=$A100))&gt;0)*EO$5:EO$64))</f>
        <v>0</v>
      </c>
      <c r="EP100" s="21" t="n">
        <f aca="false">IF($A100="",0,SUMPRODUCT(((($C$5:$C$64=$A100)+($D$5:$D$64=$A100)+($E$5:$E$64=$A100)+($F$5:$F$64=$A100))&gt;0)*EP$5:EP$64))</f>
        <v>0</v>
      </c>
      <c r="EQ100" s="21" t="n">
        <f aca="false">IF($A100="",0,SUMPRODUCT(((($C$5:$C$64=$A100)+($D$5:$D$64=$A100)+($E$5:$E$64=$A100)+($F$5:$F$64=$A100))&gt;0)*EQ$5:EQ$64))</f>
        <v>0</v>
      </c>
      <c r="ER100" s="21" t="n">
        <f aca="false">IF($A100="",0,SUMPRODUCT(((($C$5:$C$64=$A100)+($D$5:$D$64=$A100)+($E$5:$E$64=$A100)+($F$5:$F$64=$A100))&gt;0)*ER$5:ER$64))</f>
        <v>0</v>
      </c>
      <c r="ES100" s="21" t="n">
        <f aca="false">IF($A100="",0,SUMPRODUCT(((($C$5:$C$64=$A100)+($D$5:$D$64=$A100)+($E$5:$E$64=$A100)+($F$5:$F$64=$A100))&gt;0)*ES$5:ES$64))</f>
        <v>0</v>
      </c>
      <c r="ET100" s="21" t="n">
        <f aca="false">IF($A100="",0,SUMPRODUCT(((($C$5:$C$64=$A100)+($D$5:$D$64=$A100)+($E$5:$E$64=$A100)+($F$5:$F$64=$A100))&gt;0)*ET$5:ET$64))</f>
        <v>0</v>
      </c>
      <c r="EU100" s="21" t="n">
        <f aca="false">IF($A100="",0,SUMPRODUCT(((($C$5:$C$64=$A100)+($D$5:$D$64=$A100)+($E$5:$E$64=$A100)+($F$5:$F$64=$A100))&gt;0)*EU$5:EU$64))</f>
        <v>0</v>
      </c>
      <c r="EV100" s="21" t="n">
        <f aca="false">IF($A100="",0,SUMPRODUCT(((($C$5:$C$64=$A100)+($D$5:$D$64=$A100)+($E$5:$E$64=$A100)+($F$5:$F$64=$A100))&gt;0)*EV$5:EV$64))</f>
        <v>0</v>
      </c>
      <c r="EW100" s="21" t="n">
        <f aca="false">IF($A100="",0,SUMPRODUCT(((($C$5:$C$64=$A100)+($D$5:$D$64=$A100)+($E$5:$E$64=$A100)+($F$5:$F$64=$A100))&gt;0)*EW$5:EW$64))</f>
        <v>0</v>
      </c>
      <c r="EX100" s="21" t="n">
        <f aca="false">IF($A100="",0,SUMPRODUCT(((($C$5:$C$64=$A100)+($D$5:$D$64=$A100)+($E$5:$E$64=$A100)+($F$5:$F$64=$A100))&gt;0)*EX$5:EX$64))</f>
        <v>0</v>
      </c>
      <c r="EY100" s="21" t="n">
        <f aca="false">IF($A100="",0,SUMPRODUCT(((($C$5:$C$64=$A100)+($D$5:$D$64=$A100)+($E$5:$E$64=$A100)+($F$5:$F$64=$A100))&gt;0)*EY$5:EY$64))</f>
        <v>0</v>
      </c>
      <c r="EZ100" s="21" t="n">
        <f aca="false">IF($A100="",0,SUMPRODUCT(((($C$5:$C$64=$A100)+($D$5:$D$64=$A100)+($E$5:$E$64=$A100)+($F$5:$F$64=$A100))&gt;0)*EZ$5:EZ$64))</f>
        <v>0</v>
      </c>
      <c r="FA100" s="21" t="n">
        <f aca="false">IF($A100="",0,SUMPRODUCT(((($C$5:$C$64=$A100)+($D$5:$D$64=$A100)+($E$5:$E$64=$A100)+($F$5:$F$64=$A100))&gt;0)*FA$5:FA$64))</f>
        <v>0</v>
      </c>
      <c r="FB100" s="21" t="n">
        <f aca="false">IF($A100="",0,SUMPRODUCT(((($C$5:$C$64=$A100)+($D$5:$D$64=$A100)+($E$5:$E$64=$A100)+($F$5:$F$64=$A100))&gt;0)*FB$5:FB$64))</f>
        <v>0</v>
      </c>
      <c r="FC100" s="21" t="n">
        <f aca="false">IF($A100="",0,SUMPRODUCT(((($C$5:$C$64=$A100)+($D$5:$D$64=$A100)+($E$5:$E$64=$A100)+($F$5:$F$64=$A100))&gt;0)*FC$5:FC$64))</f>
        <v>0</v>
      </c>
      <c r="FD100" s="21" t="n">
        <f aca="false">IF($A100="",0,SUMPRODUCT(((($C$5:$C$64=$A100)+($D$5:$D$64=$A100)+($E$5:$E$64=$A100)+($F$5:$F$64=$A100))&gt;0)*FD$5:FD$64))</f>
        <v>0</v>
      </c>
      <c r="FE100" s="21" t="n">
        <f aca="false">IF($A100="",0,SUMPRODUCT(((($C$5:$C$64=$A100)+($D$5:$D$64=$A100)+($E$5:$E$64=$A100)+($F$5:$F$64=$A100))&gt;0)*FE$5:FE$64))</f>
        <v>0</v>
      </c>
      <c r="FF100" s="21" t="n">
        <f aca="false">IF($A100="",0,SUMPRODUCT(((($C$5:$C$64=$A100)+($D$5:$D$64=$A100)+($E$5:$E$64=$A100)+($F$5:$F$64=$A100))&gt;0)*FF$5:FF$64))</f>
        <v>0</v>
      </c>
      <c r="FG100" s="21" t="n">
        <f aca="false">IF($A100="",0,SUMPRODUCT(((($C$5:$C$64=$A100)+($D$5:$D$64=$A100)+($E$5:$E$64=$A100)+($F$5:$F$64=$A100))&gt;0)*FG$5:FG$64))</f>
        <v>0</v>
      </c>
      <c r="FH100" s="21" t="n">
        <f aca="false">IF($A100="",0,SUMPRODUCT(((($C$5:$C$64=$A100)+($D$5:$D$64=$A100)+($E$5:$E$64=$A100)+($F$5:$F$64=$A100))&gt;0)*FH$5:FH$64))</f>
        <v>0</v>
      </c>
      <c r="FI100" s="21" t="n">
        <f aca="false">IF($A100="",0,SUMPRODUCT(((($C$5:$C$64=$A100)+($D$5:$D$64=$A100)+($E$5:$E$64=$A100)+($F$5:$F$64=$A100))&gt;0)*FI$5:FI$64))</f>
        <v>0</v>
      </c>
      <c r="FJ100" s="21" t="n">
        <f aca="false">IF($A100="",0,SUMPRODUCT(((($C$5:$C$64=$A100)+($D$5:$D$64=$A100)+($E$5:$E$64=$A100)+($F$5:$F$64=$A100))&gt;0)*FJ$5:FJ$64))</f>
        <v>0</v>
      </c>
      <c r="FK100" s="21" t="n">
        <f aca="false">IF($A100="",0,SUMPRODUCT(((($C$5:$C$64=$A100)+($D$5:$D$64=$A100)+($E$5:$E$64=$A100)+($F$5:$F$64=$A100))&gt;0)*FK$5:FK$64))</f>
        <v>0</v>
      </c>
      <c r="FL100" s="21" t="n">
        <f aca="false">IF($A100="",0,SUMPRODUCT(((($C$5:$C$64=$A100)+($D$5:$D$64=$A100)+($E$5:$E$64=$A100)+($F$5:$F$64=$A100))&gt;0)*FL$5:FL$64))</f>
        <v>0</v>
      </c>
      <c r="FM100" s="21" t="n">
        <f aca="false">IF($A100="",0,SUMPRODUCT(((($C$5:$C$64=$A100)+($D$5:$D$64=$A100)+($E$5:$E$64=$A100)+($F$5:$F$64=$A100))&gt;0)*FM$5:FM$64))</f>
        <v>0</v>
      </c>
      <c r="FN100" s="21" t="n">
        <f aca="false">IF($A100="",0,SUMPRODUCT(((($C$5:$C$64=$A100)+($D$5:$D$64=$A100)+($E$5:$E$64=$A100)+($F$5:$F$64=$A100))&gt;0)*FN$5:FN$64))</f>
        <v>0</v>
      </c>
      <c r="FO100" s="21" t="n">
        <f aca="false">IF($A100="",0,SUMPRODUCT(((($C$5:$C$64=$A100)+($D$5:$D$64=$A100)+($E$5:$E$64=$A100)+($F$5:$F$64=$A100))&gt;0)*FO$5:FO$64))</f>
        <v>0</v>
      </c>
      <c r="FP100" s="21" t="n">
        <f aca="false">IF($A100="",0,SUMPRODUCT(((($C$5:$C$64=$A100)+($D$5:$D$64=$A100)+($E$5:$E$64=$A100)+($F$5:$F$64=$A100))&gt;0)*FP$5:FP$64))</f>
        <v>0</v>
      </c>
      <c r="FQ100" s="21" t="n">
        <f aca="false">IF($A100="",0,SUMPRODUCT(((($C$5:$C$64=$A100)+($D$5:$D$64=$A100)+($E$5:$E$64=$A100)+($F$5:$F$64=$A100))&gt;0)*FQ$5:FQ$64))</f>
        <v>0</v>
      </c>
      <c r="FR100" s="21" t="n">
        <f aca="false">IF($A100="",0,SUMPRODUCT(((($C$5:$C$64=$A100)+($D$5:$D$64=$A100)+($E$5:$E$64=$A100)+($F$5:$F$64=$A100))&gt;0)*FR$5:FR$64))</f>
        <v>0</v>
      </c>
      <c r="FS100" s="21" t="n">
        <f aca="false">IF($A100="",0,SUMPRODUCT(((($C$5:$C$64=$A100)+($D$5:$D$64=$A100)+($E$5:$E$64=$A100)+($F$5:$F$64=$A100))&gt;0)*FS$5:FS$64))</f>
        <v>0</v>
      </c>
      <c r="FT100" s="21" t="n">
        <f aca="false">IF($A100="",0,SUMPRODUCT(((($C$5:$C$64=$A100)+($D$5:$D$64=$A100)+($E$5:$E$64=$A100)+($F$5:$F$64=$A100))&gt;0)*FT$5:FT$64))</f>
        <v>0</v>
      </c>
      <c r="FU100" s="21" t="n">
        <f aca="false">IF($A100="",0,SUMPRODUCT(((($C$5:$C$64=$A100)+($D$5:$D$64=$A100)+($E$5:$E$64=$A100)+($F$5:$F$64=$A100))&gt;0)*FU$5:FU$64))</f>
        <v>0</v>
      </c>
      <c r="FV100" s="21" t="n">
        <f aca="false">IF($A100="",0,SUMPRODUCT(((($C$5:$C$64=$A100)+($D$5:$D$64=$A100)+($E$5:$E$64=$A100)+($F$5:$F$64=$A100))&gt;0)*FV$5:FV$64))</f>
        <v>0</v>
      </c>
      <c r="FW100" s="21" t="n">
        <f aca="false">IF($A100="",0,SUMPRODUCT(((($C$5:$C$64=$A100)+($D$5:$D$64=$A100)+($E$5:$E$64=$A100)+($F$5:$F$64=$A100))&gt;0)*FW$5:FW$64))</f>
        <v>0</v>
      </c>
      <c r="FX100" s="21" t="n">
        <f aca="false">IF($A100="",0,SUMPRODUCT(((($C$5:$C$64=$A100)+($D$5:$D$64=$A100)+($E$5:$E$64=$A100)+($F$5:$F$64=$A100))&gt;0)*FX$5:FX$64))</f>
        <v>0</v>
      </c>
      <c r="FY100" s="21" t="n">
        <f aca="false">IF($A100="",0,SUMPRODUCT(((($C$5:$C$64=$A100)+($D$5:$D$64=$A100)+($E$5:$E$64=$A100)+($F$5:$F$64=$A100))&gt;0)*FY$5:FY$64))</f>
        <v>0</v>
      </c>
      <c r="FZ100" s="21" t="n">
        <f aca="false">IF($A100="",0,SUMPRODUCT(((($C$5:$C$64=$A100)+($D$5:$D$64=$A100)+($E$5:$E$64=$A100)+($F$5:$F$64=$A100))&gt;0)*FZ$5:FZ$64))</f>
        <v>0</v>
      </c>
      <c r="GA100" s="21" t="n">
        <f aca="false">IF($A100="",0,SUMPRODUCT(((($C$5:$C$64=$A100)+($D$5:$D$64=$A100)+($E$5:$E$64=$A100)+($F$5:$F$64=$A100))&gt;0)*GA$5:GA$64))</f>
        <v>0</v>
      </c>
      <c r="GB100" s="21" t="n">
        <f aca="false">IF($A100="",0,SUMPRODUCT(((($C$5:$C$64=$A100)+($D$5:$D$64=$A100)+($E$5:$E$64=$A100)+($F$5:$F$64=$A100))&gt;0)*GB$5:GB$64))</f>
        <v>0</v>
      </c>
      <c r="GC100" s="21" t="n">
        <f aca="false">IF($A100="",0,SUMPRODUCT(((($C$5:$C$64=$A100)+($D$5:$D$64=$A100)+($E$5:$E$64=$A100)+($F$5:$F$64=$A100))&gt;0)*GC$5:GC$64))</f>
        <v>0</v>
      </c>
      <c r="GD100" s="21" t="n">
        <f aca="false">IF($A100="",0,SUMPRODUCT(((($C$5:$C$64=$A100)+($D$5:$D$64=$A100)+($E$5:$E$64=$A100)+($F$5:$F$64=$A100))&gt;0)*GD$5:GD$64))</f>
        <v>0</v>
      </c>
      <c r="GE100" s="21" t="n">
        <f aca="false">IF($A100="",0,SUMPRODUCT(((($C$5:$C$64=$A100)+($D$5:$D$64=$A100)+($E$5:$E$64=$A100)+($F$5:$F$64=$A100))&gt;0)*GE$5:GE$64))</f>
        <v>0</v>
      </c>
      <c r="GF100" s="21" t="n">
        <f aca="false">IF($A100="",0,SUMPRODUCT(((($C$5:$C$64=$A100)+($D$5:$D$64=$A100)+($E$5:$E$64=$A100)+($F$5:$F$64=$A100))&gt;0)*GF$5:GF$64))</f>
        <v>0</v>
      </c>
      <c r="GG100" s="21" t="n">
        <f aca="false">IF($A100="",0,SUMPRODUCT(((($C$5:$C$64=$A100)+($D$5:$D$64=$A100)+($E$5:$E$64=$A100)+($F$5:$F$64=$A100))&gt;0)*GG$5:GG$64))</f>
        <v>0</v>
      </c>
      <c r="GH100" s="21" t="n">
        <f aca="false">IF($A100="",0,SUMPRODUCT(((($C$5:$C$64=$A100)+($D$5:$D$64=$A100)+($E$5:$E$64=$A100)+($F$5:$F$64=$A100))&gt;0)*GH$5:GH$64))</f>
        <v>0</v>
      </c>
      <c r="GI100" s="21" t="n">
        <f aca="false">IF($A100="",0,SUMPRODUCT(((($C$5:$C$64=$A100)+($D$5:$D$64=$A100)+($E$5:$E$64=$A100)+($F$5:$F$64=$A100))&gt;0)*GI$5:GI$64))</f>
        <v>0</v>
      </c>
      <c r="GJ100" s="21" t="n">
        <f aca="false">IF($A100="",0,SUMPRODUCT(((($C$5:$C$64=$A100)+($D$5:$D$64=$A100)+($E$5:$E$64=$A100)+($F$5:$F$64=$A100))&gt;0)*GJ$5:GJ$64))</f>
        <v>0</v>
      </c>
      <c r="GK100" s="21" t="n">
        <f aca="false">IF($A100="",0,SUMPRODUCT(((($C$5:$C$64=$A100)+($D$5:$D$64=$A100)+($E$5:$E$64=$A100)+($F$5:$F$64=$A100))&gt;0)*GK$5:GK$64))</f>
        <v>0</v>
      </c>
      <c r="GL100" s="21" t="n">
        <f aca="false">IF($A100="",0,SUMPRODUCT(((($C$5:$C$64=$A100)+($D$5:$D$64=$A100)+($E$5:$E$64=$A100)+($F$5:$F$64=$A100))&gt;0)*GL$5:GL$64))</f>
        <v>0</v>
      </c>
      <c r="GM100" s="21" t="n">
        <f aca="false">IF($A100="",0,SUMPRODUCT(((($C$5:$C$64=$A100)+($D$5:$D$64=$A100)+($E$5:$E$64=$A100)+($F$5:$F$64=$A100))&gt;0)*GM$5:GM$64))</f>
        <v>0</v>
      </c>
      <c r="GN100" s="21" t="n">
        <f aca="false">IF($A100="",0,SUMPRODUCT(((($C$5:$C$64=$A100)+($D$5:$D$64=$A100)+($E$5:$E$64=$A100)+($F$5:$F$64=$A100))&gt;0)*GN$5:GN$64))</f>
        <v>0</v>
      </c>
      <c r="GO100" s="21" t="n">
        <f aca="false">IF($A100="",0,SUMPRODUCT(((($C$5:$C$64=$A100)+($D$5:$D$64=$A100)+($E$5:$E$64=$A100)+($F$5:$F$64=$A100))&gt;0)*GO$5:GO$64))</f>
        <v>0</v>
      </c>
      <c r="GP100" s="21" t="n">
        <f aca="false">IF($A100="",0,SUMPRODUCT(((($C$5:$C$64=$A100)+($D$5:$D$64=$A100)+($E$5:$E$64=$A100)+($F$5:$F$64=$A100))&gt;0)*GP$5:GP$64))</f>
        <v>0</v>
      </c>
      <c r="GQ100" s="21" t="n">
        <f aca="false">IF($A100="",0,SUMPRODUCT(((($C$5:$C$64=$A100)+($D$5:$D$64=$A100)+($E$5:$E$64=$A100)+($F$5:$F$64=$A100))&gt;0)*GQ$5:GQ$64))</f>
        <v>0</v>
      </c>
      <c r="GR100" s="21" t="n">
        <f aca="false">IF($A100="",0,SUMPRODUCT(((($C$5:$C$64=$A100)+($D$5:$D$64=$A100)+($E$5:$E$64=$A100)+($F$5:$F$64=$A100))&gt;0)*GR$5:GR$64))</f>
        <v>0</v>
      </c>
      <c r="GS100" s="21" t="n">
        <f aca="false">IF($A100="",0,SUMPRODUCT(((($C$5:$C$64=$A100)+($D$5:$D$64=$A100)+($E$5:$E$64=$A100)+($F$5:$F$64=$A100))&gt;0)*GS$5:GS$64))</f>
        <v>0</v>
      </c>
      <c r="GT100" s="21" t="n">
        <f aca="false">IF($A100="",0,SUMPRODUCT(((($C$5:$C$64=$A100)+($D$5:$D$64=$A100)+($E$5:$E$64=$A100)+($F$5:$F$64=$A100))&gt;0)*GT$5:GT$64))</f>
        <v>0</v>
      </c>
      <c r="GU100" s="21" t="n">
        <f aca="false">IF($A100="",0,SUMPRODUCT(((($C$5:$C$64=$A100)+($D$5:$D$64=$A100)+($E$5:$E$64=$A100)+($F$5:$F$64=$A100))&gt;0)*GU$5:GU$64))</f>
        <v>0</v>
      </c>
      <c r="GV100" s="21" t="n">
        <f aca="false">IF($A100="",0,SUMPRODUCT(((($C$5:$C$64=$A100)+($D$5:$D$64=$A100)+($E$5:$E$64=$A100)+($F$5:$F$64=$A100))&gt;0)*GV$5:GV$64))</f>
        <v>0</v>
      </c>
      <c r="GW100" s="21" t="n">
        <f aca="false">IF($A100="",0,SUMPRODUCT(((($C$5:$C$64=$A100)+($D$5:$D$64=$A100)+($E$5:$E$64=$A100)+($F$5:$F$64=$A100))&gt;0)*GW$5:GW$64))</f>
        <v>0</v>
      </c>
      <c r="GX100" s="21" t="n">
        <f aca="false">IF($A100="",0,SUMPRODUCT(((($C$5:$C$64=$A100)+($D$5:$D$64=$A100)+($E$5:$E$64=$A100)+($F$5:$F$64=$A100))&gt;0)*GX$5:GX$64))</f>
        <v>0</v>
      </c>
      <c r="GY100" s="21" t="n">
        <f aca="false">IF($A100="",0,SUMPRODUCT(((($C$5:$C$64=$A100)+($D$5:$D$64=$A100)+($E$5:$E$64=$A100)+($F$5:$F$64=$A100))&gt;0)*GY$5:GY$64))</f>
        <v>0</v>
      </c>
      <c r="GZ100" s="21" t="n">
        <f aca="false">IF($A100="",0,SUMPRODUCT(((($C$5:$C$64=$A100)+($D$5:$D$64=$A100)+($E$5:$E$64=$A100)+($F$5:$F$64=$A100))&gt;0)*GZ$5:GZ$64))</f>
        <v>0</v>
      </c>
      <c r="HA100" s="21" t="n">
        <f aca="false">IF($A100="",0,SUMPRODUCT(((($C$5:$C$64=$A100)+($D$5:$D$64=$A100)+($E$5:$E$64=$A100)+($F$5:$F$64=$A100))&gt;0)*HA$5:HA$64))</f>
        <v>0</v>
      </c>
      <c r="HB100" s="21" t="n">
        <f aca="false">IF($A100="",0,SUMPRODUCT(((($C$5:$C$64=$A100)+($D$5:$D$64=$A100)+($E$5:$E$64=$A100)+($F$5:$F$64=$A100))&gt;0)*HB$5:HB$64))</f>
        <v>0</v>
      </c>
      <c r="HC100" s="21" t="n">
        <f aca="false">IF($A100="",0,SUMPRODUCT(((($C$5:$C$64=$A100)+($D$5:$D$64=$A100)+($E$5:$E$64=$A100)+($F$5:$F$64=$A100))&gt;0)*HC$5:HC$64))</f>
        <v>0</v>
      </c>
      <c r="HD100" s="21" t="n">
        <f aca="false">IF($A100="",0,SUMPRODUCT(((($C$5:$C$64=$A100)+($D$5:$D$64=$A100)+($E$5:$E$64=$A100)+($F$5:$F$64=$A100))&gt;0)*HD$5:HD$64))</f>
        <v>0</v>
      </c>
      <c r="HE100" s="21" t="n">
        <f aca="false">IF($A100="",0,SUMPRODUCT(((($C$5:$C$64=$A100)+($D$5:$D$64=$A100)+($E$5:$E$64=$A100)+($F$5:$F$64=$A100))&gt;0)*HE$5:HE$64))</f>
        <v>0</v>
      </c>
      <c r="HF100" s="21" t="n">
        <f aca="false">IF($A100="",0,SUMPRODUCT(((($C$5:$C$64=$A100)+($D$5:$D$64=$A100)+($E$5:$E$64=$A100)+($F$5:$F$64=$A100))&gt;0)*HF$5:HF$64))</f>
        <v>0</v>
      </c>
      <c r="HG100" s="21" t="n">
        <f aca="false">IF($A100="",0,SUMPRODUCT(((($C$5:$C$64=$A100)+($D$5:$D$64=$A100)+($E$5:$E$64=$A100)+($F$5:$F$64=$A100))&gt;0)*HG$5:HG$64))</f>
        <v>0</v>
      </c>
      <c r="HH100" s="21" t="n">
        <f aca="false">IF($A100="",0,SUMPRODUCT(((($C$5:$C$64=$A100)+($D$5:$D$64=$A100)+($E$5:$E$64=$A100)+($F$5:$F$64=$A100))&gt;0)*HH$5:HH$64))</f>
        <v>0</v>
      </c>
      <c r="HI100" s="21" t="n">
        <f aca="false">IF($A100="",0,SUMPRODUCT(((($C$5:$C$64=$A100)+($D$5:$D$64=$A100)+($E$5:$E$64=$A100)+($F$5:$F$64=$A100))&gt;0)*HI$5:HI$64))</f>
        <v>0</v>
      </c>
      <c r="HJ100" s="21" t="n">
        <f aca="false">IF($A100="",0,SUMPRODUCT(((($C$5:$C$64=$A100)+($D$5:$D$64=$A100)+($E$5:$E$64=$A100)+($F$5:$F$64=$A100))&gt;0)*HJ$5:HJ$64))</f>
        <v>0</v>
      </c>
      <c r="HK100" s="21" t="n">
        <f aca="false">IF($A100="",0,SUMPRODUCT(((($C$5:$C$64=$A100)+($D$5:$D$64=$A100)+($E$5:$E$64=$A100)+($F$5:$F$64=$A100))&gt;0)*HK$5:HK$64))</f>
        <v>0</v>
      </c>
      <c r="HL100" s="21" t="n">
        <f aca="false">IF($A100="",0,SUMPRODUCT(((($C$5:$C$64=$A100)+($D$5:$D$64=$A100)+($E$5:$E$64=$A100)+($F$5:$F$64=$A100))&gt;0)*HL$5:HL$64))</f>
        <v>0</v>
      </c>
      <c r="HM100" s="21" t="n">
        <f aca="false">IF($A100="",0,SUMPRODUCT(((($C$5:$C$64=$A100)+($D$5:$D$64=$A100)+($E$5:$E$64=$A100)+($F$5:$F$64=$A100))&gt;0)*HM$5:HM$64))</f>
        <v>0</v>
      </c>
      <c r="HN100" s="21" t="n">
        <f aca="false">IF($A100="",0,SUMPRODUCT(((($C$5:$C$64=$A100)+($D$5:$D$64=$A100)+($E$5:$E$64=$A100)+($F$5:$F$64=$A100))&gt;0)*HN$5:HN$64))</f>
        <v>0</v>
      </c>
      <c r="HO100" s="21" t="n">
        <f aca="false">IF($A100="",0,SUMPRODUCT(((($C$5:$C$64=$A100)+($D$5:$D$64=$A100)+($E$5:$E$64=$A100)+($F$5:$F$64=$A100))&gt;0)*HO$5:HO$64))</f>
        <v>0</v>
      </c>
      <c r="HP100" s="21" t="n">
        <f aca="false">IF($A100="",0,SUMPRODUCT(((($C$5:$C$64=$A100)+($D$5:$D$64=$A100)+($E$5:$E$64=$A100)+($F$5:$F$64=$A100))&gt;0)*HP$5:HP$64))</f>
        <v>0</v>
      </c>
      <c r="HQ100" s="21" t="n">
        <f aca="false">IF($A100="",0,SUMPRODUCT(((($C$5:$C$64=$A100)+($D$5:$D$64=$A100)+($E$5:$E$64=$A100)+($F$5:$F$64=$A100))&gt;0)*HQ$5:HQ$64))</f>
        <v>0</v>
      </c>
      <c r="HR100" s="21" t="n">
        <f aca="false">IF($A100="",0,SUMPRODUCT(((($C$5:$C$64=$A100)+($D$5:$D$64=$A100)+($E$5:$E$64=$A100)+($F$5:$F$64=$A100))&gt;0)*HR$5:HR$64))</f>
        <v>0</v>
      </c>
      <c r="HS100" s="21" t="n">
        <f aca="false">IF($A100="",0,SUMPRODUCT(((($C$5:$C$64=$A100)+($D$5:$D$64=$A100)+($E$5:$E$64=$A100)+($F$5:$F$64=$A100))&gt;0)*HS$5:HS$64))</f>
        <v>0</v>
      </c>
      <c r="HT100" s="21" t="n">
        <f aca="false">IF($A100="",0,SUMPRODUCT(((($C$5:$C$64=$A100)+($D$5:$D$64=$A100)+($E$5:$E$64=$A100)+($F$5:$F$64=$A100))&gt;0)*HT$5:HT$64))</f>
        <v>0</v>
      </c>
      <c r="HU100" s="21" t="n">
        <f aca="false">IF($A100="",0,SUMPRODUCT(((($C$5:$C$64=$A100)+($D$5:$D$64=$A100)+($E$5:$E$64=$A100)+($F$5:$F$64=$A100))&gt;0)*HU$5:HU$64))</f>
        <v>0</v>
      </c>
      <c r="HV100" s="21" t="n">
        <f aca="false">IF($A100="",0,SUMPRODUCT(((($C$5:$C$64=$A100)+($D$5:$D$64=$A100)+($E$5:$E$64=$A100)+($F$5:$F$64=$A100))&gt;0)*HV$5:HV$64))</f>
        <v>0</v>
      </c>
      <c r="HW100" s="21" t="n">
        <f aca="false">IF($A100="",0,SUMPRODUCT(((($C$5:$C$64=$A100)+($D$5:$D$64=$A100)+($E$5:$E$64=$A100)+($F$5:$F$64=$A100))&gt;0)*HW$5:HW$64))</f>
        <v>0</v>
      </c>
      <c r="HX100" s="21" t="n">
        <f aca="false">IF($A100="",0,SUMPRODUCT(((($C$5:$C$64=$A100)+($D$5:$D$64=$A100)+($E$5:$E$64=$A100)+($F$5:$F$64=$A100))&gt;0)*HX$5:HX$64))</f>
        <v>0</v>
      </c>
      <c r="HY100" s="21" t="n">
        <f aca="false">IF($A100="",0,SUMPRODUCT(((($C$5:$C$64=$A100)+($D$5:$D$64=$A100)+($E$5:$E$64=$A100)+($F$5:$F$64=$A100))&gt;0)*HY$5:HY$64))</f>
        <v>0</v>
      </c>
      <c r="HZ100" s="21" t="n">
        <f aca="false">IF($A100="",0,SUMPRODUCT(((($C$5:$C$64=$A100)+($D$5:$D$64=$A100)+($E$5:$E$64=$A100)+($F$5:$F$64=$A100))&gt;0)*HZ$5:HZ$64))</f>
        <v>0</v>
      </c>
      <c r="IA100" s="21" t="n">
        <f aca="false">IF($A100="",0,SUMPRODUCT(((($C$5:$C$64=$A100)+($D$5:$D$64=$A100)+($E$5:$E$64=$A100)+($F$5:$F$64=$A100))&gt;0)*IA$5:IA$64))</f>
        <v>0</v>
      </c>
      <c r="IB100" s="21" t="n">
        <f aca="false">IF($A100="",0,SUMPRODUCT(((($C$5:$C$64=$A100)+($D$5:$D$64=$A100)+($E$5:$E$64=$A100)+($F$5:$F$64=$A100))&gt;0)*IB$5:IB$64))</f>
        <v>0</v>
      </c>
      <c r="IC100" s="21" t="n">
        <f aca="false">IF($A100="",0,SUMPRODUCT(((($C$5:$C$64=$A100)+($D$5:$D$64=$A100)+($E$5:$E$64=$A100)+($F$5:$F$64=$A100))&gt;0)*IC$5:IC$64))</f>
        <v>0</v>
      </c>
      <c r="ID100" s="21" t="n">
        <f aca="false">IF($A100="",0,SUMPRODUCT(((($C$5:$C$64=$A100)+($D$5:$D$64=$A100)+($E$5:$E$64=$A100)+($F$5:$F$64=$A100))&gt;0)*ID$5:ID$64))</f>
        <v>0</v>
      </c>
      <c r="IE100" s="21" t="n">
        <f aca="false">IF($A100="",0,SUMPRODUCT(((($C$5:$C$64=$A100)+($D$5:$D$64=$A100)+($E$5:$E$64=$A100)+($F$5:$F$64=$A100))&gt;0)*IE$5:IE$64))</f>
        <v>0</v>
      </c>
      <c r="IF100" s="21" t="n">
        <f aca="false">IF($A100="",0,SUMPRODUCT(((($C$5:$C$64=$A100)+($D$5:$D$64=$A100)+($E$5:$E$64=$A100)+($F$5:$F$64=$A100))&gt;0)*IF$5:IF$64))</f>
        <v>0</v>
      </c>
      <c r="IG100" s="21" t="n">
        <f aca="false">IF($A100="",0,SUMPRODUCT(((($C$5:$C$64=$A100)+($D$5:$D$64=$A100)+($E$5:$E$64=$A100)+($F$5:$F$64=$A100))&gt;0)*IG$5:IG$64))</f>
        <v>0</v>
      </c>
      <c r="IH100" s="21" t="n">
        <f aca="false">IF($A100="",0,SUMPRODUCT(((($C$5:$C$64=$A100)+($D$5:$D$64=$A100)+($E$5:$E$64=$A100)+($F$5:$F$64=$A100))&gt;0)*IH$5:IH$64))</f>
        <v>0</v>
      </c>
      <c r="II100" s="21" t="n">
        <f aca="false">IF($A100="",0,SUMPRODUCT(((($C$5:$C$64=$A100)+($D$5:$D$64=$A100)+($E$5:$E$64=$A100)+($F$5:$F$64=$A100))&gt;0)*II$5:II$64))</f>
        <v>0</v>
      </c>
      <c r="IJ100" s="21" t="n">
        <f aca="false">IF($A100="",0,SUMPRODUCT(((($C$5:$C$64=$A100)+($D$5:$D$64=$A100)+($E$5:$E$64=$A100)+($F$5:$F$64=$A100))&gt;0)*IJ$5:IJ$64))</f>
        <v>0</v>
      </c>
      <c r="IK100" s="21" t="n">
        <f aca="false">IF($A100="",0,SUMPRODUCT(((($C$5:$C$64=$A100)+($D$5:$D$64=$A100)+($E$5:$E$64=$A100)+($F$5:$F$64=$A100))&gt;0)*IK$5:IK$64))</f>
        <v>0</v>
      </c>
      <c r="IL100" s="21" t="n">
        <f aca="false">IF($A100="",0,SUMPRODUCT(((($C$5:$C$64=$A100)+($D$5:$D$64=$A100)+($E$5:$E$64=$A100)+($F$5:$F$64=$A100))&gt;0)*IL$5:IL$64))</f>
        <v>0</v>
      </c>
      <c r="IM100" s="21" t="n">
        <f aca="false">IF($A100="",0,SUMPRODUCT(((($C$5:$C$64=$A100)+($D$5:$D$64=$A100)+($E$5:$E$64=$A100)+($F$5:$F$64=$A100))&gt;0)*IM$5:IM$64))</f>
        <v>0</v>
      </c>
      <c r="IN100" s="21" t="n">
        <f aca="false">IF($A100="",0,SUMPRODUCT(((($C$5:$C$64=$A100)+($D$5:$D$64=$A100)+($E$5:$E$64=$A100)+($F$5:$F$64=$A100))&gt;0)*IN$5:IN$64))</f>
        <v>0</v>
      </c>
      <c r="IO100" s="21" t="n">
        <f aca="false">IF($A100="",0,SUMPRODUCT(((($C$5:$C$64=$A100)+($D$5:$D$64=$A100)+($E$5:$E$64=$A100)+($F$5:$F$64=$A100))&gt;0)*IO$5:IO$64))</f>
        <v>0</v>
      </c>
      <c r="IP100" s="21" t="n">
        <f aca="false">IF($A100="",0,SUMPRODUCT(((($C$5:$C$64=$A100)+($D$5:$D$64=$A100)+($E$5:$E$64=$A100)+($F$5:$F$64=$A100))&gt;0)*IP$5:IP$64))</f>
        <v>0</v>
      </c>
      <c r="IQ100" s="21" t="n">
        <f aca="false">IF($A100="",0,SUMPRODUCT(((($C$5:$C$64=$A100)+($D$5:$D$64=$A100)+($E$5:$E$64=$A100)+($F$5:$F$64=$A100))&gt;0)*IQ$5:IQ$64))</f>
        <v>0</v>
      </c>
      <c r="IR100" s="21" t="n">
        <f aca="false">IF($A100="",0,SUMPRODUCT(((($C$5:$C$64=$A100)+($D$5:$D$64=$A100)+($E$5:$E$64=$A100)+($F$5:$F$64=$A100))&gt;0)*IR$5:IR$64))</f>
        <v>0</v>
      </c>
      <c r="IS100" s="21" t="n">
        <f aca="false">IF($A100="",0,SUMPRODUCT(((($C$5:$C$64=$A100)+($D$5:$D$64=$A100)+($E$5:$E$64=$A100)+($F$5:$F$64=$A100))&gt;0)*IS$5:IS$64))</f>
        <v>0</v>
      </c>
      <c r="IT100" s="21" t="n">
        <f aca="false">IF($A100="",0,SUMPRODUCT(((($C$5:$C$64=$A100)+($D$5:$D$64=$A100)+($E$5:$E$64=$A100)+($F$5:$F$64=$A100))&gt;0)*IT$5:IT$64))</f>
        <v>0</v>
      </c>
      <c r="IU100" s="21" t="n">
        <f aca="false">IF($A100="",0,SUMPRODUCT(((($C$5:$C$64=$A100)+($D$5:$D$64=$A100)+($E$5:$E$64=$A100)+($F$5:$F$64=$A100))&gt;0)*IU$5:IU$64))</f>
        <v>0</v>
      </c>
      <c r="IV100" s="21" t="n">
        <f aca="false">IF($A100="",0,SUMPRODUCT(((($C$5:$C$64=$A100)+($D$5:$D$64=$A100)+($E$5:$E$64=$A100)+($F$5:$F$64=$A100))&gt;0)*IV$5:IV$64))</f>
        <v>0</v>
      </c>
      <c r="IW100" s="21" t="n">
        <f aca="false">IF($A100="",0,SUMPRODUCT(((($C$5:$C$64=$A100)+($D$5:$D$64=$A100)+($E$5:$E$64=$A100)+($F$5:$F$64=$A100))&gt;0)*IW$5:IW$64))</f>
        <v>0</v>
      </c>
      <c r="IX100" s="21" t="n">
        <f aca="false">IF($A100="",0,SUMPRODUCT(((($C$5:$C$64=$A100)+($D$5:$D$64=$A100)+($E$5:$E$64=$A100)+($F$5:$F$64=$A100))&gt;0)*IX$5:IX$64))</f>
        <v>0</v>
      </c>
      <c r="IY100" s="21" t="n">
        <f aca="false">IF($A100="",0,SUMPRODUCT(((($C$5:$C$64=$A100)+($D$5:$D$64=$A100)+($E$5:$E$64=$A100)+($F$5:$F$64=$A100))&gt;0)*IY$5:IY$64))</f>
        <v>0</v>
      </c>
      <c r="IZ100" s="21" t="n">
        <f aca="false">IF($A100="",0,SUMPRODUCT(((($C$5:$C$64=$A100)+($D$5:$D$64=$A100)+($E$5:$E$64=$A100)+($F$5:$F$64=$A100))&gt;0)*IZ$5:IZ$64))</f>
        <v>0</v>
      </c>
      <c r="JA100" s="21" t="n">
        <f aca="false">IF($A100="",0,SUMPRODUCT(((($C$5:$C$64=$A100)+($D$5:$D$64=$A100)+($E$5:$E$64=$A100)+($F$5:$F$64=$A100))&gt;0)*JA$5:JA$64))</f>
        <v>0</v>
      </c>
      <c r="JB100" s="21" t="n">
        <f aca="false">IF($A100="",0,SUMPRODUCT(((($C$5:$C$64=$A100)+($D$5:$D$64=$A100)+($E$5:$E$64=$A100)+($F$5:$F$64=$A100))&gt;0)*JB$5:JB$64))</f>
        <v>0</v>
      </c>
      <c r="JC100" s="21" t="n">
        <f aca="false">IF($A100="",0,SUMPRODUCT(((($C$5:$C$64=$A100)+($D$5:$D$64=$A100)+($E$5:$E$64=$A100)+($F$5:$F$64=$A100))&gt;0)*JC$5:JC$64))</f>
        <v>0</v>
      </c>
      <c r="JD100" s="21" t="n">
        <f aca="false">IF($A100="",0,SUMPRODUCT(((($C$5:$C$64=$A100)+($D$5:$D$64=$A100)+($E$5:$E$64=$A100)+($F$5:$F$64=$A100))&gt;0)*JD$5:JD$64))</f>
        <v>0</v>
      </c>
      <c r="JE100" s="21" t="n">
        <f aca="false">IF($A100="",0,SUMPRODUCT(((($C$5:$C$64=$A100)+($D$5:$D$64=$A100)+($E$5:$E$64=$A100)+($F$5:$F$64=$A100))&gt;0)*JE$5:JE$64))</f>
        <v>0</v>
      </c>
      <c r="JF100" s="21" t="n">
        <f aca="false">IF($A100="",0,SUMPRODUCT(((($C$5:$C$64=$A100)+($D$5:$D$64=$A100)+($E$5:$E$64=$A100)+($F$5:$F$64=$A100))&gt;0)*JF$5:JF$64))</f>
        <v>0</v>
      </c>
      <c r="JG100" s="21" t="n">
        <f aca="false">IF($A100="",0,SUMPRODUCT(((($C$5:$C$64=$A100)+($D$5:$D$64=$A100)+($E$5:$E$64=$A100)+($F$5:$F$64=$A100))&gt;0)*JG$5:JG$64))</f>
        <v>0</v>
      </c>
      <c r="JH100" s="21" t="n">
        <f aca="false">IF($A100="",0,SUMPRODUCT(((($C$5:$C$64=$A100)+($D$5:$D$64=$A100)+($E$5:$E$64=$A100)+($F$5:$F$64=$A100))&gt;0)*JH$5:JH$64))</f>
        <v>0</v>
      </c>
      <c r="JI100" s="21" t="n">
        <f aca="false">IF($A100="",0,SUMPRODUCT(((($C$5:$C$64=$A100)+($D$5:$D$64=$A100)+($E$5:$E$64=$A100)+($F$5:$F$64=$A100))&gt;0)*JI$5:JI$64))</f>
        <v>0</v>
      </c>
      <c r="JJ100" s="21" t="n">
        <f aca="false">IF($A100="",0,SUMPRODUCT(((($C$5:$C$64=$A100)+($D$5:$D$64=$A100)+($E$5:$E$64=$A100)+($F$5:$F$64=$A100))&gt;0)*JJ$5:JJ$64))</f>
        <v>0</v>
      </c>
      <c r="JK100" s="21" t="n">
        <f aca="false">IF($A100="",0,SUMPRODUCT(((($C$5:$C$64=$A100)+($D$5:$D$64=$A100)+($E$5:$E$64=$A100)+($F$5:$F$64=$A100))&gt;0)*JK$5:JK$64))</f>
        <v>0</v>
      </c>
      <c r="JL100" s="21" t="n">
        <f aca="false">IF($A100="",0,SUMPRODUCT(((($C$5:$C$64=$A100)+($D$5:$D$64=$A100)+($E$5:$E$64=$A100)+($F$5:$F$64=$A100))&gt;0)*JL$5:JL$64))</f>
        <v>0</v>
      </c>
      <c r="JM100" s="21" t="n">
        <f aca="false">IF($A100="",0,SUMPRODUCT(((($C$5:$C$64=$A100)+($D$5:$D$64=$A100)+($E$5:$E$64=$A100)+($F$5:$F$64=$A100))&gt;0)*JM$5:JM$64))</f>
        <v>0</v>
      </c>
      <c r="JN100" s="21" t="n">
        <f aca="false">IF($A100="",0,SUMPRODUCT(((($C$5:$C$64=$A100)+($D$5:$D$64=$A100)+($E$5:$E$64=$A100)+($F$5:$F$64=$A100))&gt;0)*JN$5:JN$64))</f>
        <v>0</v>
      </c>
      <c r="JO100" s="21" t="n">
        <f aca="false">IF($A100="",0,SUMPRODUCT(((($C$5:$C$64=$A100)+($D$5:$D$64=$A100)+($E$5:$E$64=$A100)+($F$5:$F$64=$A100))&gt;0)*JO$5:JO$64))</f>
        <v>0</v>
      </c>
      <c r="JP100" s="21" t="n">
        <f aca="false">IF($A100="",0,SUMPRODUCT(((($C$5:$C$64=$A100)+($D$5:$D$64=$A100)+($E$5:$E$64=$A100)+($F$5:$F$64=$A100))&gt;0)*JP$5:JP$64))</f>
        <v>0</v>
      </c>
      <c r="JQ100" s="21" t="n">
        <f aca="false">IF($A100="",0,SUMPRODUCT(((($C$5:$C$64=$A100)+($D$5:$D$64=$A100)+($E$5:$E$64=$A100)+($F$5:$F$64=$A100))&gt;0)*JQ$5:JQ$64))</f>
        <v>0</v>
      </c>
      <c r="JR100" s="21" t="n">
        <f aca="false">IF($A100="",0,SUMPRODUCT(((($C$5:$C$64=$A100)+($D$5:$D$64=$A100)+($E$5:$E$64=$A100)+($F$5:$F$64=$A100))&gt;0)*JR$5:JR$64))</f>
        <v>0</v>
      </c>
      <c r="JS100" s="21" t="n">
        <f aca="false">IF($A100="",0,SUMPRODUCT(((($C$5:$C$64=$A100)+($D$5:$D$64=$A100)+($E$5:$E$64=$A100)+($F$5:$F$64=$A100))&gt;0)*JS$5:JS$64))</f>
        <v>0</v>
      </c>
      <c r="JT100" s="21" t="n">
        <f aca="false">IF($A100="",0,SUMPRODUCT(((($C$5:$C$64=$A100)+($D$5:$D$64=$A100)+($E$5:$E$64=$A100)+($F$5:$F$64=$A100))&gt;0)*JT$5:JT$64))</f>
        <v>0</v>
      </c>
      <c r="JU100" s="21" t="n">
        <f aca="false">IF($A100="",0,SUMPRODUCT(((($C$5:$C$64=$A100)+($D$5:$D$64=$A100)+($E$5:$E$64=$A100)+($F$5:$F$64=$A100))&gt;0)*JU$5:JU$64))</f>
        <v>0</v>
      </c>
      <c r="JV100" s="21" t="n">
        <f aca="false">IF($A100="",0,SUMPRODUCT(((($C$5:$C$64=$A100)+($D$5:$D$64=$A100)+($E$5:$E$64=$A100)+($F$5:$F$64=$A100))&gt;0)*JV$5:JV$64))</f>
        <v>0</v>
      </c>
      <c r="JW100" s="21" t="n">
        <f aca="false">IF($A100="",0,SUMPRODUCT(((($C$5:$C$64=$A100)+($D$5:$D$64=$A100)+($E$5:$E$64=$A100)+($F$5:$F$64=$A100))&gt;0)*JW$5:JW$64))</f>
        <v>0</v>
      </c>
      <c r="JX100" s="21" t="n">
        <f aca="false">IF($A100="",0,SUMPRODUCT(((($C$5:$C$64=$A100)+($D$5:$D$64=$A100)+($E$5:$E$64=$A100)+($F$5:$F$64=$A100))&gt;0)*JX$5:JX$64))</f>
        <v>0</v>
      </c>
      <c r="JY100" s="21" t="n">
        <f aca="false">IF($A100="",0,SUMPRODUCT(((($C$5:$C$64=$A100)+($D$5:$D$64=$A100)+($E$5:$E$64=$A100)+($F$5:$F$64=$A100))&gt;0)*JY$5:JY$64))</f>
        <v>0</v>
      </c>
      <c r="JZ100" s="21" t="n">
        <f aca="false">IF($A100="",0,SUMPRODUCT(((($C$5:$C$64=$A100)+($D$5:$D$64=$A100)+($E$5:$E$64=$A100)+($F$5:$F$64=$A100))&gt;0)*JZ$5:JZ$64))</f>
        <v>0</v>
      </c>
      <c r="KA100" s="21" t="n">
        <f aca="false">IF($A100="",0,SUMPRODUCT(((($C$5:$C$64=$A100)+($D$5:$D$64=$A100)+($E$5:$E$64=$A100)+($F$5:$F$64=$A100))&gt;0)*KA$5:KA$64))</f>
        <v>0</v>
      </c>
      <c r="KB100" s="21" t="n">
        <f aca="false">IF($A100="",0,SUMPRODUCT(((($C$5:$C$64=$A100)+($D$5:$D$64=$A100)+($E$5:$E$64=$A100)+($F$5:$F$64=$A100))&gt;0)*KB$5:KB$64))</f>
        <v>0</v>
      </c>
      <c r="KC100" s="21" t="n">
        <f aca="false">IF($A100="",0,SUMPRODUCT(((($C$5:$C$64=$A100)+($D$5:$D$64=$A100)+($E$5:$E$64=$A100)+($F$5:$F$64=$A100))&gt;0)*KC$5:KC$64))</f>
        <v>0</v>
      </c>
      <c r="KD100" s="21" t="n">
        <f aca="false">IF($A100="",0,SUMPRODUCT(((($C$5:$C$64=$A100)+($D$5:$D$64=$A100)+($E$5:$E$64=$A100)+($F$5:$F$64=$A100))&gt;0)*KD$5:KD$64))</f>
        <v>0</v>
      </c>
      <c r="KE100" s="21" t="n">
        <f aca="false">IF($A100="",0,SUMPRODUCT(((($C$5:$C$64=$A100)+($D$5:$D$64=$A100)+($E$5:$E$64=$A100)+($F$5:$F$64=$A100))&gt;0)*KE$5:KE$64))</f>
        <v>0</v>
      </c>
      <c r="KF100" s="21" t="n">
        <f aca="false">IF($A100="",0,SUMPRODUCT(((($C$5:$C$64=$A100)+($D$5:$D$64=$A100)+($E$5:$E$64=$A100)+($F$5:$F$64=$A100))&gt;0)*KF$5:KF$64))</f>
        <v>0</v>
      </c>
      <c r="KG100" s="21" t="n">
        <f aca="false">IF($A100="",0,SUMPRODUCT(((($C$5:$C$64=$A100)+($D$5:$D$64=$A100)+($E$5:$E$64=$A100)+($F$5:$F$64=$A100))&gt;0)*KG$5:KG$64))</f>
        <v>0</v>
      </c>
      <c r="KH100" s="21" t="n">
        <f aca="false">IF($A100="",0,SUMPRODUCT(((($C$5:$C$64=$A100)+($D$5:$D$64=$A100)+($E$5:$E$64=$A100)+($F$5:$F$64=$A100))&gt;0)*KH$5:KH$64))</f>
        <v>0</v>
      </c>
      <c r="KI100" s="21" t="n">
        <f aca="false">IF($A100="",0,SUMPRODUCT(((($C$5:$C$64=$A100)+($D$5:$D$64=$A100)+($E$5:$E$64=$A100)+($F$5:$F$64=$A100))&gt;0)*KI$5:KI$64))</f>
        <v>0</v>
      </c>
      <c r="KJ100" s="21" t="n">
        <f aca="false">IF($A100="",0,SUMPRODUCT(((($C$5:$C$64=$A100)+($D$5:$D$64=$A100)+($E$5:$E$64=$A100)+($F$5:$F$64=$A100))&gt;0)*KJ$5:KJ$64))</f>
        <v>0</v>
      </c>
      <c r="KK100" s="21" t="n">
        <f aca="false">IF($A100="",0,SUMPRODUCT(((($C$5:$C$64=$A100)+($D$5:$D$64=$A100)+($E$5:$E$64=$A100)+($F$5:$F$64=$A100))&gt;0)*KK$5:KK$64))</f>
        <v>0</v>
      </c>
      <c r="KL100" s="21" t="n">
        <f aca="false">IF($A100="",0,SUMPRODUCT(((($C$5:$C$64=$A100)+($D$5:$D$64=$A100)+($E$5:$E$64=$A100)+($F$5:$F$64=$A100))&gt;0)*KL$5:KL$64))</f>
        <v>0</v>
      </c>
      <c r="KM100" s="21" t="n">
        <f aca="false">IF($A100="",0,SUMPRODUCT(((($C$5:$C$64=$A100)+($D$5:$D$64=$A100)+($E$5:$E$64=$A100)+($F$5:$F$64=$A100))&gt;0)*KM$5:KM$64))</f>
        <v>0</v>
      </c>
      <c r="KN100" s="21" t="n">
        <f aca="false">IF($A100="",0,SUMPRODUCT(((($C$5:$C$64=$A100)+($D$5:$D$64=$A100)+($E$5:$E$64=$A100)+($F$5:$F$64=$A100))&gt;0)*KN$5:KN$64))</f>
        <v>0</v>
      </c>
      <c r="KO100" s="21" t="n">
        <f aca="false">IF($A100="",0,SUMPRODUCT(((($C$5:$C$64=$A100)+($D$5:$D$64=$A100)+($E$5:$E$64=$A100)+($F$5:$F$64=$A100))&gt;0)*KO$5:KO$64))</f>
        <v>0</v>
      </c>
      <c r="KP100" s="21" t="n">
        <f aca="false">IF($A100="",0,SUMPRODUCT(((($C$5:$C$64=$A100)+($D$5:$D$64=$A100)+($E$5:$E$64=$A100)+($F$5:$F$64=$A100))&gt;0)*KP$5:KP$64))</f>
        <v>0</v>
      </c>
      <c r="KQ100" s="21" t="n">
        <f aca="false">IF($A100="",0,SUMPRODUCT(((($C$5:$C$64=$A100)+($D$5:$D$64=$A100)+($E$5:$E$64=$A100)+($F$5:$F$64=$A100))&gt;0)*KQ$5:KQ$64))</f>
        <v>0</v>
      </c>
      <c r="KR100" s="21" t="n">
        <f aca="false">IF($A100="",0,SUMPRODUCT(((($C$5:$C$64=$A100)+($D$5:$D$64=$A100)+($E$5:$E$64=$A100)+($F$5:$F$64=$A100))&gt;0)*KR$5:KR$64))</f>
        <v>0</v>
      </c>
      <c r="KS100" s="21" t="n">
        <f aca="false">IF($A100="",0,SUMPRODUCT(((($C$5:$C$64=$A100)+($D$5:$D$64=$A100)+($E$5:$E$64=$A100)+($F$5:$F$64=$A100))&gt;0)*KS$5:KS$64))</f>
        <v>0</v>
      </c>
      <c r="KT100" s="21" t="n">
        <f aca="false">IF($A100="",0,SUMPRODUCT(((($C$5:$C$64=$A100)+($D$5:$D$64=$A100)+($E$5:$E$64=$A100)+($F$5:$F$64=$A100))&gt;0)*KT$5:KT$64))</f>
        <v>0</v>
      </c>
      <c r="KU100" s="21" t="n">
        <f aca="false">IF($A100="",0,SUMPRODUCT(((($C$5:$C$64=$A100)+($D$5:$D$64=$A100)+($E$5:$E$64=$A100)+($F$5:$F$64=$A100))&gt;0)*KU$5:KU$64))</f>
        <v>0</v>
      </c>
      <c r="KV100" s="21" t="n">
        <f aca="false">IF($A100="",0,SUMPRODUCT(((($C$5:$C$64=$A100)+($D$5:$D$64=$A100)+($E$5:$E$64=$A100)+($F$5:$F$64=$A100))&gt;0)*KV$5:KV$64))</f>
        <v>0</v>
      </c>
      <c r="KW100" s="21" t="n">
        <f aca="false">IF($A100="",0,SUMPRODUCT(((($C$5:$C$64=$A100)+($D$5:$D$64=$A100)+($E$5:$E$64=$A100)+($F$5:$F$64=$A100))&gt;0)*KW$5:KW$64))</f>
        <v>0</v>
      </c>
      <c r="KX100" s="21" t="n">
        <f aca="false">IF($A100="",0,SUMPRODUCT(((($C$5:$C$64=$A100)+($D$5:$D$64=$A100)+($E$5:$E$64=$A100)+($F$5:$F$64=$A100))&gt;0)*KX$5:KX$64))</f>
        <v>0</v>
      </c>
      <c r="KY100" s="21" t="n">
        <f aca="false">IF($A100="",0,SUMPRODUCT(((($C$5:$C$64=$A100)+($D$5:$D$64=$A100)+($E$5:$E$64=$A100)+($F$5:$F$64=$A100))&gt;0)*KY$5:KY$64))</f>
        <v>0</v>
      </c>
      <c r="KZ100" s="21" t="n">
        <f aca="false">IF($A100="",0,SUMPRODUCT(((($C$5:$C$64=$A100)+($D$5:$D$64=$A100)+($E$5:$E$64=$A100)+($F$5:$F$64=$A100))&gt;0)*KZ$5:KZ$64))</f>
        <v>0</v>
      </c>
      <c r="LA100" s="21" t="n">
        <f aca="false">IF($A100="",0,SUMPRODUCT(((($C$5:$C$64=$A100)+($D$5:$D$64=$A100)+($E$5:$E$64=$A100)+($F$5:$F$64=$A100))&gt;0)*LA$5:LA$64))</f>
        <v>0</v>
      </c>
      <c r="LB100" s="21" t="n">
        <f aca="false">IF($A100="",0,SUMPRODUCT(((($C$5:$C$64=$A100)+($D$5:$D$64=$A100)+($E$5:$E$64=$A100)+($F$5:$F$64=$A100))&gt;0)*LB$5:LB$64))</f>
        <v>0</v>
      </c>
      <c r="LC100" s="21" t="n">
        <f aca="false">IF($A100="",0,SUMPRODUCT(((($C$5:$C$64=$A100)+($D$5:$D$64=$A100)+($E$5:$E$64=$A100)+($F$5:$F$64=$A100))&gt;0)*LC$5:LC$64))</f>
        <v>0</v>
      </c>
      <c r="LD100" s="21" t="n">
        <f aca="false">IF($A100="",0,SUMPRODUCT(((($C$5:$C$64=$A100)+($D$5:$D$64=$A100)+($E$5:$E$64=$A100)+($F$5:$F$64=$A100))&gt;0)*LD$5:LD$64))</f>
        <v>0</v>
      </c>
      <c r="LE100" s="21" t="n">
        <f aca="false">IF($A100="",0,SUMPRODUCT(((($C$5:$C$64=$A100)+($D$5:$D$64=$A100)+($E$5:$E$64=$A100)+($F$5:$F$64=$A100))&gt;0)*LE$5:LE$64))</f>
        <v>0</v>
      </c>
      <c r="LF100" s="21" t="n">
        <f aca="false">IF($A100="",0,SUMPRODUCT(((($C$5:$C$64=$A100)+($D$5:$D$64=$A100)+($E$5:$E$64=$A100)+($F$5:$F$64=$A100))&gt;0)*LF$5:LF$64))</f>
        <v>0</v>
      </c>
      <c r="LG100" s="21" t="n">
        <f aca="false">IF($A100="",0,SUMPRODUCT(((($C$5:$C$64=$A100)+($D$5:$D$64=$A100)+($E$5:$E$64=$A100)+($F$5:$F$64=$A100))&gt;0)*LG$5:LG$64))</f>
        <v>0</v>
      </c>
      <c r="LH100" s="21" t="n">
        <f aca="false">IF($A100="",0,SUMPRODUCT(((($C$5:$C$64=$A100)+($D$5:$D$64=$A100)+($E$5:$E$64=$A100)+($F$5:$F$64=$A100))&gt;0)*LH$5:LH$64))</f>
        <v>0</v>
      </c>
      <c r="LI100" s="21" t="n">
        <f aca="false">IF($A100="",0,SUMPRODUCT(((($C$5:$C$64=$A100)+($D$5:$D$64=$A100)+($E$5:$E$64=$A100)+($F$5:$F$64=$A100))&gt;0)*LI$5:LI$64))</f>
        <v>0</v>
      </c>
      <c r="LJ100" s="21" t="n">
        <f aca="false">IF($A100="",0,SUMPRODUCT(((($C$5:$C$64=$A100)+($D$5:$D$64=$A100)+($E$5:$E$64=$A100)+($F$5:$F$64=$A100))&gt;0)*LJ$5:LJ$64))</f>
        <v>0</v>
      </c>
      <c r="LK100" s="21" t="n">
        <f aca="false">IF($A100="",0,SUMPRODUCT(((($C$5:$C$64=$A100)+($D$5:$D$64=$A100)+($E$5:$E$64=$A100)+($F$5:$F$64=$A100))&gt;0)*LK$5:LK$64))</f>
        <v>0</v>
      </c>
      <c r="LL100" s="21" t="n">
        <f aca="false">IF($A100="",0,SUMPRODUCT(((($C$5:$C$64=$A100)+($D$5:$D$64=$A100)+($E$5:$E$64=$A100)+($F$5:$F$64=$A100))&gt;0)*LL$5:LL$64))</f>
        <v>0</v>
      </c>
      <c r="LM100" s="21" t="n">
        <f aca="false">IF($A100="",0,SUMPRODUCT(((($C$5:$C$64=$A100)+($D$5:$D$64=$A100)+($E$5:$E$64=$A100)+($F$5:$F$64=$A100))&gt;0)*LM$5:LM$64))</f>
        <v>0</v>
      </c>
      <c r="LN100" s="21" t="n">
        <f aca="false">IF($A100="",0,SUMPRODUCT(((($C$5:$C$64=$A100)+($D$5:$D$64=$A100)+($E$5:$E$64=$A100)+($F$5:$F$64=$A100))&gt;0)*LN$5:LN$64))</f>
        <v>0</v>
      </c>
      <c r="LO100" s="21" t="n">
        <f aca="false">IF($A100="",0,SUMPRODUCT(((($C$5:$C$64=$A100)+($D$5:$D$64=$A100)+($E$5:$E$64=$A100)+($F$5:$F$64=$A100))&gt;0)*LO$5:LO$64))</f>
        <v>0</v>
      </c>
      <c r="LP100" s="21" t="n">
        <f aca="false">IF($A100="",0,SUMPRODUCT(((($C$5:$C$64=$A100)+($D$5:$D$64=$A100)+($E$5:$E$64=$A100)+($F$5:$F$64=$A100))&gt;0)*LP$5:LP$64))</f>
        <v>0</v>
      </c>
      <c r="LQ100" s="21" t="n">
        <f aca="false">IF($A100="",0,SUMPRODUCT(((($C$5:$C$64=$A100)+($D$5:$D$64=$A100)+($E$5:$E$64=$A100)+($F$5:$F$64=$A100))&gt;0)*LQ$5:LQ$64))</f>
        <v>0</v>
      </c>
      <c r="LR100" s="21" t="n">
        <f aca="false">IF($A100="",0,SUMPRODUCT(((($C$5:$C$64=$A100)+($D$5:$D$64=$A100)+($E$5:$E$64=$A100)+($F$5:$F$64=$A100))&gt;0)*LR$5:LR$64))</f>
        <v>0</v>
      </c>
      <c r="LS100" s="21" t="n">
        <f aca="false">IF($A100="",0,SUMPRODUCT(((($C$5:$C$64=$A100)+($D$5:$D$64=$A100)+($E$5:$E$64=$A100)+($F$5:$F$64=$A100))&gt;0)*LS$5:LS$64))</f>
        <v>0</v>
      </c>
      <c r="LT100" s="21" t="n">
        <f aca="false">IF($A100="",0,SUMPRODUCT(((($C$5:$C$64=$A100)+($D$5:$D$64=$A100)+($E$5:$E$64=$A100)+($F$5:$F$64=$A100))&gt;0)*LT$5:LT$64))</f>
        <v>0</v>
      </c>
      <c r="LU100" s="21" t="n">
        <f aca="false">IF($A100="",0,SUMPRODUCT(((($C$5:$C$64=$A100)+($D$5:$D$64=$A100)+($E$5:$E$64=$A100)+($F$5:$F$64=$A100))&gt;0)*LU$5:LU$64))</f>
        <v>0</v>
      </c>
      <c r="LV100" s="21" t="n">
        <f aca="false">IF($A100="",0,SUMPRODUCT(((($C$5:$C$64=$A100)+($D$5:$D$64=$A100)+($E$5:$E$64=$A100)+($F$5:$F$64=$A100))&gt;0)*LV$5:LV$64))</f>
        <v>0</v>
      </c>
      <c r="LW100" s="21" t="n">
        <f aca="false">IF($A100="",0,SUMPRODUCT(((($C$5:$C$64=$A100)+($D$5:$D$64=$A100)+($E$5:$E$64=$A100)+($F$5:$F$64=$A100))&gt;0)*LW$5:LW$64))</f>
        <v>0</v>
      </c>
      <c r="LX100" s="21" t="n">
        <f aca="false">IF($A100="",0,SUMPRODUCT(((($C$5:$C$64=$A100)+($D$5:$D$64=$A100)+($E$5:$E$64=$A100)+($F$5:$F$64=$A100))&gt;0)*LX$5:LX$64))</f>
        <v>0</v>
      </c>
      <c r="LY100" s="21" t="n">
        <f aca="false">IF($A100="",0,SUMPRODUCT(((($C$5:$C$64=$A100)+($D$5:$D$64=$A100)+($E$5:$E$64=$A100)+($F$5:$F$64=$A100))&gt;0)*LY$5:LY$64))</f>
        <v>0</v>
      </c>
      <c r="LZ100" s="21" t="n">
        <f aca="false">IF($A100="",0,SUMPRODUCT(((($C$5:$C$64=$A100)+($D$5:$D$64=$A100)+($E$5:$E$64=$A100)+($F$5:$F$64=$A100))&gt;0)*LZ$5:LZ$64))</f>
        <v>0</v>
      </c>
      <c r="MA100" s="21" t="n">
        <f aca="false">IF($A100="",0,SUMPRODUCT(((($C$5:$C$64=$A100)+($D$5:$D$64=$A100)+($E$5:$E$64=$A100)+($F$5:$F$64=$A100))&gt;0)*MA$5:MA$64))</f>
        <v>0</v>
      </c>
      <c r="MB100" s="21" t="n">
        <f aca="false">IF($A100="",0,SUMPRODUCT(((($C$5:$C$64=$A100)+($D$5:$D$64=$A100)+($E$5:$E$64=$A100)+($F$5:$F$64=$A100))&gt;0)*MB$5:MB$64))</f>
        <v>0</v>
      </c>
      <c r="MC100" s="21" t="n">
        <f aca="false">IF($A100="",0,SUMPRODUCT(((($C$5:$C$64=$A100)+($D$5:$D$64=$A100)+($E$5:$E$64=$A100)+($F$5:$F$64=$A100))&gt;0)*MC$5:MC$64))</f>
        <v>0</v>
      </c>
      <c r="MD100" s="21" t="n">
        <f aca="false">IF($A100="",0,SUMPRODUCT(((($C$5:$C$64=$A100)+($D$5:$D$64=$A100)+($E$5:$E$64=$A100)+($F$5:$F$64=$A100))&gt;0)*MD$5:MD$64))</f>
        <v>0</v>
      </c>
      <c r="ME100" s="21" t="n">
        <f aca="false">IF($A100="",0,SUMPRODUCT(((($C$5:$C$64=$A100)+($D$5:$D$64=$A100)+($E$5:$E$64=$A100)+($F$5:$F$64=$A100))&gt;0)*ME$5:ME$64))</f>
        <v>0</v>
      </c>
      <c r="MF100" s="21" t="n">
        <f aca="false">IF($A100="",0,SUMPRODUCT(((($C$5:$C$64=$A100)+($D$5:$D$64=$A100)+($E$5:$E$64=$A100)+($F$5:$F$64=$A100))&gt;0)*MF$5:MF$64))</f>
        <v>0</v>
      </c>
      <c r="MG100" s="21" t="n">
        <f aca="false">IF($A100="",0,SUMPRODUCT(((($C$5:$C$64=$A100)+($D$5:$D$64=$A100)+($E$5:$E$64=$A100)+($F$5:$F$64=$A100))&gt;0)*MG$5:MG$64))</f>
        <v>0</v>
      </c>
      <c r="MH100" s="21" t="n">
        <f aca="false">IF($A100="",0,SUMPRODUCT(((($C$5:$C$64=$A100)+($D$5:$D$64=$A100)+($E$5:$E$64=$A100)+($F$5:$F$64=$A100))&gt;0)*MH$5:MH$64))</f>
        <v>0</v>
      </c>
      <c r="MI100" s="21" t="n">
        <f aca="false">IF($A100="",0,SUMPRODUCT(((($C$5:$C$64=$A100)+($D$5:$D$64=$A100)+($E$5:$E$64=$A100)+($F$5:$F$64=$A100))&gt;0)*MI$5:MI$64))</f>
        <v>0</v>
      </c>
      <c r="MJ100" s="21" t="n">
        <f aca="false">IF($A100="",0,SUMPRODUCT(((($C$5:$C$64=$A100)+($D$5:$D$64=$A100)+($E$5:$E$64=$A100)+($F$5:$F$64=$A100))&gt;0)*MJ$5:MJ$64))</f>
        <v>0</v>
      </c>
      <c r="MK100" s="21" t="n">
        <f aca="false">IF($A100="",0,SUMPRODUCT(((($C$5:$C$64=$A100)+($D$5:$D$64=$A100)+($E$5:$E$64=$A100)+($F$5:$F$64=$A100))&gt;0)*MK$5:MK$64))</f>
        <v>0</v>
      </c>
      <c r="ML100" s="21" t="n">
        <f aca="false">IF($A100="",0,SUMPRODUCT(((($C$5:$C$64=$A100)+($D$5:$D$64=$A100)+($E$5:$E$64=$A100)+($F$5:$F$64=$A100))&gt;0)*ML$5:ML$64))</f>
        <v>0</v>
      </c>
      <c r="MM100" s="21" t="n">
        <f aca="false">IF($A100="",0,SUMPRODUCT(((($C$5:$C$64=$A100)+($D$5:$D$64=$A100)+($E$5:$E$64=$A100)+($F$5:$F$64=$A100))&gt;0)*MM$5:MM$64))</f>
        <v>0</v>
      </c>
      <c r="MN100" s="21" t="n">
        <f aca="false">IF($A100="",0,SUMPRODUCT(((($C$5:$C$64=$A100)+($D$5:$D$64=$A100)+($E$5:$E$64=$A100)+($F$5:$F$64=$A100))&gt;0)*MN$5:MN$64))</f>
        <v>0</v>
      </c>
      <c r="MO100" s="21" t="n">
        <f aca="false">IF($A100="",0,SUMPRODUCT(((($C$5:$C$64=$A100)+($D$5:$D$64=$A100)+($E$5:$E$64=$A100)+($F$5:$F$64=$A100))&gt;0)*MO$5:MO$64))</f>
        <v>0</v>
      </c>
      <c r="MP100" s="21" t="n">
        <f aca="false">IF($A100="",0,SUMPRODUCT(((($C$5:$C$64=$A100)+($D$5:$D$64=$A100)+($E$5:$E$64=$A100)+($F$5:$F$64=$A100))&gt;0)*MP$5:MP$64))</f>
        <v>0</v>
      </c>
      <c r="MQ100" s="21" t="n">
        <f aca="false">IF($A100="",0,SUMPRODUCT(((($C$5:$C$64=$A100)+($D$5:$D$64=$A100)+($E$5:$E$64=$A100)+($F$5:$F$64=$A100))&gt;0)*MQ$5:MQ$64))</f>
        <v>0</v>
      </c>
      <c r="MR100" s="21" t="n">
        <f aca="false">IF($A100="",0,SUMPRODUCT(((($C$5:$C$64=$A100)+($D$5:$D$64=$A100)+($E$5:$E$64=$A100)+($F$5:$F$64=$A100))&gt;0)*MR$5:MR$64))</f>
        <v>0</v>
      </c>
      <c r="MS100" s="21" t="n">
        <f aca="false">IF($A100="",0,SUMPRODUCT(((($C$5:$C$64=$A100)+($D$5:$D$64=$A100)+($E$5:$E$64=$A100)+($F$5:$F$64=$A100))&gt;0)*MS$5:MS$64))</f>
        <v>0</v>
      </c>
      <c r="MT100" s="21" t="n">
        <f aca="false">IF($A100="",0,SUMPRODUCT(((($C$5:$C$64=$A100)+($D$5:$D$64=$A100)+($E$5:$E$64=$A100)+($F$5:$F$64=$A100))&gt;0)*MT$5:MT$64))</f>
        <v>0</v>
      </c>
      <c r="MU100" s="21" t="n">
        <f aca="false">IF($A100="",0,SUMPRODUCT(((($C$5:$C$64=$A100)+($D$5:$D$64=$A100)+($E$5:$E$64=$A100)+($F$5:$F$64=$A100))&gt;0)*MU$5:MU$64))</f>
        <v>0</v>
      </c>
      <c r="MV100" s="21" t="n">
        <f aca="false">IF($A100="",0,SUMPRODUCT(((($C$5:$C$64=$A100)+($D$5:$D$64=$A100)+($E$5:$E$64=$A100)+($F$5:$F$64=$A100))&gt;0)*MV$5:MV$64))</f>
        <v>0</v>
      </c>
      <c r="MW100" s="21" t="n">
        <f aca="false">IF($A100="",0,SUMPRODUCT(((($C$5:$C$64=$A100)+($D$5:$D$64=$A100)+($E$5:$E$64=$A100)+($F$5:$F$64=$A100))&gt;0)*MW$5:MW$64))</f>
        <v>0</v>
      </c>
      <c r="MX100" s="21" t="n">
        <f aca="false">IF($A100="",0,SUMPRODUCT(((($C$5:$C$64=$A100)+($D$5:$D$64=$A100)+($E$5:$E$64=$A100)+($F$5:$F$64=$A100))&gt;0)*MX$5:MX$64))</f>
        <v>0</v>
      </c>
      <c r="MY100" s="21" t="n">
        <f aca="false">IF($A100="",0,SUMPRODUCT(((($C$5:$C$64=$A100)+($D$5:$D$64=$A100)+($E$5:$E$64=$A100)+($F$5:$F$64=$A100))&gt;0)*MY$5:MY$64))</f>
        <v>0</v>
      </c>
      <c r="MZ100" s="21" t="n">
        <f aca="false">IF($A100="",0,SUMPRODUCT(((($C$5:$C$64=$A100)+($D$5:$D$64=$A100)+($E$5:$E$64=$A100)+($F$5:$F$64=$A100))&gt;0)*MZ$5:MZ$64))</f>
        <v>0</v>
      </c>
      <c r="NA100" s="21" t="n">
        <f aca="false">IF($A100="",0,SUMPRODUCT(((($C$5:$C$64=$A100)+($D$5:$D$64=$A100)+($E$5:$E$64=$A100)+($F$5:$F$64=$A100))&gt;0)*NA$5:NA$64))</f>
        <v>0</v>
      </c>
      <c r="NB100" s="21" t="n">
        <f aca="false">IF($A100="",0,SUMPRODUCT(((($C$5:$C$64=$A100)+($D$5:$D$64=$A100)+($E$5:$E$64=$A100)+($F$5:$F$64=$A100))&gt;0)*NB$5:NB$64))</f>
        <v>0</v>
      </c>
      <c r="NC100" s="21" t="n">
        <f aca="false">IF($A100="",0,SUMPRODUCT(((($C$5:$C$64=$A100)+($D$5:$D$64=$A100)+($E$5:$E$64=$A100)+($F$5:$F$64=$A100))&gt;0)*NC$5:NC$64))</f>
        <v>0</v>
      </c>
      <c r="ND100" s="21" t="n">
        <f aca="false">IF($A100="",0,SUMPRODUCT(((($C$5:$C$64=$A100)+($D$5:$D$64=$A100)+($E$5:$E$64=$A100)+($F$5:$F$64=$A100))&gt;0)*ND$5:ND$64))</f>
        <v>0</v>
      </c>
      <c r="NE100" s="21" t="n">
        <f aca="false">IF($A100="",0,SUMPRODUCT(((($C$5:$C$64=$A100)+($D$5:$D$64=$A100)+($E$5:$E$64=$A100)+($F$5:$F$64=$A100))&gt;0)*NE$5:NE$64))</f>
        <v>0</v>
      </c>
      <c r="NF100" s="21" t="n">
        <f aca="false">IF($A100="",0,SUMPRODUCT(((($C$5:$C$64=$A100)+($D$5:$D$64=$A100)+($E$5:$E$64=$A100)+($F$5:$F$64=$A100))&gt;0)*NF$5:NF$64))</f>
        <v>0</v>
      </c>
      <c r="NG100" s="21" t="n">
        <f aca="false">IF($A100="",0,SUMPRODUCT(((($C$5:$C$64=$A100)+($D$5:$D$64=$A100)+($E$5:$E$64=$A100)+($F$5:$F$64=$A100))&gt;0)*NG$5:NG$64))</f>
        <v>0</v>
      </c>
      <c r="NH100" s="21" t="n">
        <f aca="false">IF($A100="",0,SUMPRODUCT(((($C$5:$C$64=$A100)+($D$5:$D$64=$A100)+($E$5:$E$64=$A100)+($F$5:$F$64=$A100))&gt;0)*NH$5:NH$64))</f>
        <v>0</v>
      </c>
    </row>
    <row r="101" customFormat="false" ht="15" hidden="false" customHeight="false" outlineLevel="0" collapsed="false">
      <c r="A101" s="6" t="str">
        <f aca="false">IF(Einstellungen!E27="","",Einstellungen!E27)</f>
        <v/>
      </c>
      <c r="B101" s="20" t="n">
        <f aca="false">IF(Einstellungen!F27="",999,Einstellungen!F27)</f>
        <v>999</v>
      </c>
      <c r="C101" s="5" t="str">
        <f aca="false">Einstellungen!G27</f>
        <v/>
      </c>
      <c r="D101" s="5"/>
      <c r="E101" s="5"/>
      <c r="F101" s="5"/>
      <c r="G101" s="21" t="n">
        <f aca="false">IF($A101="",0,SUMPRODUCT(((($C$5:$C$64=$A101)+($D$5:$D$64=$A101)+($E$5:$E$64=$A101)+($F$5:$F$64=$A101))&gt;0)*G$5:G$64))</f>
        <v>0</v>
      </c>
      <c r="H101" s="21" t="n">
        <f aca="false">IF($A101="",0,SUMPRODUCT(((($C$5:$C$64=$A101)+($D$5:$D$64=$A101)+($E$5:$E$64=$A101)+($F$5:$F$64=$A101))&gt;0)*H$5:H$64))</f>
        <v>0</v>
      </c>
      <c r="I101" s="21" t="n">
        <f aca="false">IF($A101="",0,SUMPRODUCT(((($C$5:$C$64=$A101)+($D$5:$D$64=$A101)+($E$5:$E$64=$A101)+($F$5:$F$64=$A101))&gt;0)*I$5:I$64))</f>
        <v>0</v>
      </c>
      <c r="J101" s="21" t="n">
        <f aca="false">IF($A101="",0,SUMPRODUCT(((($C$5:$C$64=$A101)+($D$5:$D$64=$A101)+($E$5:$E$64=$A101)+($F$5:$F$64=$A101))&gt;0)*J$5:J$64))</f>
        <v>0</v>
      </c>
      <c r="K101" s="21" t="n">
        <f aca="false">IF($A101="",0,SUMPRODUCT(((($C$5:$C$64=$A101)+($D$5:$D$64=$A101)+($E$5:$E$64=$A101)+($F$5:$F$64=$A101))&gt;0)*K$5:K$64))</f>
        <v>0</v>
      </c>
      <c r="L101" s="21" t="n">
        <f aca="false">IF($A101="",0,SUMPRODUCT(((($C$5:$C$64=$A101)+($D$5:$D$64=$A101)+($E$5:$E$64=$A101)+($F$5:$F$64=$A101))&gt;0)*L$5:L$64))</f>
        <v>0</v>
      </c>
      <c r="M101" s="21" t="n">
        <f aca="false">IF($A101="",0,SUMPRODUCT(((($C$5:$C$64=$A101)+($D$5:$D$64=$A101)+($E$5:$E$64=$A101)+($F$5:$F$64=$A101))&gt;0)*M$5:M$64))</f>
        <v>0</v>
      </c>
      <c r="N101" s="21" t="n">
        <f aca="false">IF($A101="",0,SUMPRODUCT(((($C$5:$C$64=$A101)+($D$5:$D$64=$A101)+($E$5:$E$64=$A101)+($F$5:$F$64=$A101))&gt;0)*N$5:N$64))</f>
        <v>0</v>
      </c>
      <c r="O101" s="21" t="n">
        <f aca="false">IF($A101="",0,SUMPRODUCT(((($C$5:$C$64=$A101)+($D$5:$D$64=$A101)+($E$5:$E$64=$A101)+($F$5:$F$64=$A101))&gt;0)*O$5:O$64))</f>
        <v>0</v>
      </c>
      <c r="P101" s="21" t="n">
        <f aca="false">IF($A101="",0,SUMPRODUCT(((($C$5:$C$64=$A101)+($D$5:$D$64=$A101)+($E$5:$E$64=$A101)+($F$5:$F$64=$A101))&gt;0)*P$5:P$64))</f>
        <v>0</v>
      </c>
      <c r="Q101" s="21" t="n">
        <f aca="false">IF($A101="",0,SUMPRODUCT(((($C$5:$C$64=$A101)+($D$5:$D$64=$A101)+($E$5:$E$64=$A101)+($F$5:$F$64=$A101))&gt;0)*Q$5:Q$64))</f>
        <v>0</v>
      </c>
      <c r="R101" s="21" t="n">
        <f aca="false">IF($A101="",0,SUMPRODUCT(((($C$5:$C$64=$A101)+($D$5:$D$64=$A101)+($E$5:$E$64=$A101)+($F$5:$F$64=$A101))&gt;0)*R$5:R$64))</f>
        <v>0</v>
      </c>
      <c r="S101" s="21" t="n">
        <f aca="false">IF($A101="",0,SUMPRODUCT(((($C$5:$C$64=$A101)+($D$5:$D$64=$A101)+($E$5:$E$64=$A101)+($F$5:$F$64=$A101))&gt;0)*S$5:S$64))</f>
        <v>0</v>
      </c>
      <c r="T101" s="21" t="n">
        <f aca="false">IF($A101="",0,SUMPRODUCT(((($C$5:$C$64=$A101)+($D$5:$D$64=$A101)+($E$5:$E$64=$A101)+($F$5:$F$64=$A101))&gt;0)*T$5:T$64))</f>
        <v>0</v>
      </c>
      <c r="U101" s="21" t="n">
        <f aca="false">IF($A101="",0,SUMPRODUCT(((($C$5:$C$64=$A101)+($D$5:$D$64=$A101)+($E$5:$E$64=$A101)+($F$5:$F$64=$A101))&gt;0)*U$5:U$64))</f>
        <v>0</v>
      </c>
      <c r="V101" s="21" t="n">
        <f aca="false">IF($A101="",0,SUMPRODUCT(((($C$5:$C$64=$A101)+($D$5:$D$64=$A101)+($E$5:$E$64=$A101)+($F$5:$F$64=$A101))&gt;0)*V$5:V$64))</f>
        <v>0</v>
      </c>
      <c r="W101" s="21" t="n">
        <f aca="false">IF($A101="",0,SUMPRODUCT(((($C$5:$C$64=$A101)+($D$5:$D$64=$A101)+($E$5:$E$64=$A101)+($F$5:$F$64=$A101))&gt;0)*W$5:W$64))</f>
        <v>0</v>
      </c>
      <c r="X101" s="21" t="n">
        <f aca="false">IF($A101="",0,SUMPRODUCT(((($C$5:$C$64=$A101)+($D$5:$D$64=$A101)+($E$5:$E$64=$A101)+($F$5:$F$64=$A101))&gt;0)*X$5:X$64))</f>
        <v>0</v>
      </c>
      <c r="Y101" s="21" t="n">
        <f aca="false">IF($A101="",0,SUMPRODUCT(((($C$5:$C$64=$A101)+($D$5:$D$64=$A101)+($E$5:$E$64=$A101)+($F$5:$F$64=$A101))&gt;0)*Y$5:Y$64))</f>
        <v>0</v>
      </c>
      <c r="Z101" s="21" t="n">
        <f aca="false">IF($A101="",0,SUMPRODUCT(((($C$5:$C$64=$A101)+($D$5:$D$64=$A101)+($E$5:$E$64=$A101)+($F$5:$F$64=$A101))&gt;0)*Z$5:Z$64))</f>
        <v>0</v>
      </c>
      <c r="AA101" s="21" t="n">
        <f aca="false">IF($A101="",0,SUMPRODUCT(((($C$5:$C$64=$A101)+($D$5:$D$64=$A101)+($E$5:$E$64=$A101)+($F$5:$F$64=$A101))&gt;0)*AA$5:AA$64))</f>
        <v>0</v>
      </c>
      <c r="AB101" s="21" t="n">
        <f aca="false">IF($A101="",0,SUMPRODUCT(((($C$5:$C$64=$A101)+($D$5:$D$64=$A101)+($E$5:$E$64=$A101)+($F$5:$F$64=$A101))&gt;0)*AB$5:AB$64))</f>
        <v>0</v>
      </c>
      <c r="AC101" s="21" t="n">
        <f aca="false">IF($A101="",0,SUMPRODUCT(((($C$5:$C$64=$A101)+($D$5:$D$64=$A101)+($E$5:$E$64=$A101)+($F$5:$F$64=$A101))&gt;0)*AC$5:AC$64))</f>
        <v>0</v>
      </c>
      <c r="AD101" s="21" t="n">
        <f aca="false">IF($A101="",0,SUMPRODUCT(((($C$5:$C$64=$A101)+($D$5:$D$64=$A101)+($E$5:$E$64=$A101)+($F$5:$F$64=$A101))&gt;0)*AD$5:AD$64))</f>
        <v>0</v>
      </c>
      <c r="AE101" s="21" t="n">
        <f aca="false">IF($A101="",0,SUMPRODUCT(((($C$5:$C$64=$A101)+($D$5:$D$64=$A101)+($E$5:$E$64=$A101)+($F$5:$F$64=$A101))&gt;0)*AE$5:AE$64))</f>
        <v>0</v>
      </c>
      <c r="AF101" s="21" t="n">
        <f aca="false">IF($A101="",0,SUMPRODUCT(((($C$5:$C$64=$A101)+($D$5:$D$64=$A101)+($E$5:$E$64=$A101)+($F$5:$F$64=$A101))&gt;0)*AF$5:AF$64))</f>
        <v>0</v>
      </c>
      <c r="AG101" s="21" t="n">
        <f aca="false">IF($A101="",0,SUMPRODUCT(((($C$5:$C$64=$A101)+($D$5:$D$64=$A101)+($E$5:$E$64=$A101)+($F$5:$F$64=$A101))&gt;0)*AG$5:AG$64))</f>
        <v>0</v>
      </c>
      <c r="AH101" s="21" t="n">
        <f aca="false">IF($A101="",0,SUMPRODUCT(((($C$5:$C$64=$A101)+($D$5:$D$64=$A101)+($E$5:$E$64=$A101)+($F$5:$F$64=$A101))&gt;0)*AH$5:AH$64))</f>
        <v>0</v>
      </c>
      <c r="AI101" s="21" t="n">
        <f aca="false">IF($A101="",0,SUMPRODUCT(((($C$5:$C$64=$A101)+($D$5:$D$64=$A101)+($E$5:$E$64=$A101)+($F$5:$F$64=$A101))&gt;0)*AI$5:AI$64))</f>
        <v>0</v>
      </c>
      <c r="AJ101" s="21" t="n">
        <f aca="false">IF($A101="",0,SUMPRODUCT(((($C$5:$C$64=$A101)+($D$5:$D$64=$A101)+($E$5:$E$64=$A101)+($F$5:$F$64=$A101))&gt;0)*AJ$5:AJ$64))</f>
        <v>0</v>
      </c>
      <c r="AK101" s="21" t="n">
        <f aca="false">IF($A101="",0,SUMPRODUCT(((($C$5:$C$64=$A101)+($D$5:$D$64=$A101)+($E$5:$E$64=$A101)+($F$5:$F$64=$A101))&gt;0)*AK$5:AK$64))</f>
        <v>0</v>
      </c>
      <c r="AL101" s="21" t="n">
        <f aca="false">IF($A101="",0,SUMPRODUCT(((($C$5:$C$64=$A101)+($D$5:$D$64=$A101)+($E$5:$E$64=$A101)+($F$5:$F$64=$A101))&gt;0)*AL$5:AL$64))</f>
        <v>0</v>
      </c>
      <c r="AM101" s="21" t="n">
        <f aca="false">IF($A101="",0,SUMPRODUCT(((($C$5:$C$64=$A101)+($D$5:$D$64=$A101)+($E$5:$E$64=$A101)+($F$5:$F$64=$A101))&gt;0)*AM$5:AM$64))</f>
        <v>0</v>
      </c>
      <c r="AN101" s="21" t="n">
        <f aca="false">IF($A101="",0,SUMPRODUCT(((($C$5:$C$64=$A101)+($D$5:$D$64=$A101)+($E$5:$E$64=$A101)+($F$5:$F$64=$A101))&gt;0)*AN$5:AN$64))</f>
        <v>0</v>
      </c>
      <c r="AO101" s="21" t="n">
        <f aca="false">IF($A101="",0,SUMPRODUCT(((($C$5:$C$64=$A101)+($D$5:$D$64=$A101)+($E$5:$E$64=$A101)+($F$5:$F$64=$A101))&gt;0)*AO$5:AO$64))</f>
        <v>0</v>
      </c>
      <c r="AP101" s="21" t="n">
        <f aca="false">IF($A101="",0,SUMPRODUCT(((($C$5:$C$64=$A101)+($D$5:$D$64=$A101)+($E$5:$E$64=$A101)+($F$5:$F$64=$A101))&gt;0)*AP$5:AP$64))</f>
        <v>0</v>
      </c>
      <c r="AQ101" s="21" t="n">
        <f aca="false">IF($A101="",0,SUMPRODUCT(((($C$5:$C$64=$A101)+($D$5:$D$64=$A101)+($E$5:$E$64=$A101)+($F$5:$F$64=$A101))&gt;0)*AQ$5:AQ$64))</f>
        <v>0</v>
      </c>
      <c r="AR101" s="21" t="n">
        <f aca="false">IF($A101="",0,SUMPRODUCT(((($C$5:$C$64=$A101)+($D$5:$D$64=$A101)+($E$5:$E$64=$A101)+($F$5:$F$64=$A101))&gt;0)*AR$5:AR$64))</f>
        <v>0</v>
      </c>
      <c r="AS101" s="21" t="n">
        <f aca="false">IF($A101="",0,SUMPRODUCT(((($C$5:$C$64=$A101)+($D$5:$D$64=$A101)+($E$5:$E$64=$A101)+($F$5:$F$64=$A101))&gt;0)*AS$5:AS$64))</f>
        <v>0</v>
      </c>
      <c r="AT101" s="21" t="n">
        <f aca="false">IF($A101="",0,SUMPRODUCT(((($C$5:$C$64=$A101)+($D$5:$D$64=$A101)+($E$5:$E$64=$A101)+($F$5:$F$64=$A101))&gt;0)*AT$5:AT$64))</f>
        <v>0</v>
      </c>
      <c r="AU101" s="21" t="n">
        <f aca="false">IF($A101="",0,SUMPRODUCT(((($C$5:$C$64=$A101)+($D$5:$D$64=$A101)+($E$5:$E$64=$A101)+($F$5:$F$64=$A101))&gt;0)*AU$5:AU$64))</f>
        <v>0</v>
      </c>
      <c r="AV101" s="21" t="n">
        <f aca="false">IF($A101="",0,SUMPRODUCT(((($C$5:$C$64=$A101)+($D$5:$D$64=$A101)+($E$5:$E$64=$A101)+($F$5:$F$64=$A101))&gt;0)*AV$5:AV$64))</f>
        <v>0</v>
      </c>
      <c r="AW101" s="21" t="n">
        <f aca="false">IF($A101="",0,SUMPRODUCT(((($C$5:$C$64=$A101)+($D$5:$D$64=$A101)+($E$5:$E$64=$A101)+($F$5:$F$64=$A101))&gt;0)*AW$5:AW$64))</f>
        <v>0</v>
      </c>
      <c r="AX101" s="21" t="n">
        <f aca="false">IF($A101="",0,SUMPRODUCT(((($C$5:$C$64=$A101)+($D$5:$D$64=$A101)+($E$5:$E$64=$A101)+($F$5:$F$64=$A101))&gt;0)*AX$5:AX$64))</f>
        <v>0</v>
      </c>
      <c r="AY101" s="21" t="n">
        <f aca="false">IF($A101="",0,SUMPRODUCT(((($C$5:$C$64=$A101)+($D$5:$D$64=$A101)+($E$5:$E$64=$A101)+($F$5:$F$64=$A101))&gt;0)*AY$5:AY$64))</f>
        <v>0</v>
      </c>
      <c r="AZ101" s="21" t="n">
        <f aca="false">IF($A101="",0,SUMPRODUCT(((($C$5:$C$64=$A101)+($D$5:$D$64=$A101)+($E$5:$E$64=$A101)+($F$5:$F$64=$A101))&gt;0)*AZ$5:AZ$64))</f>
        <v>0</v>
      </c>
      <c r="BA101" s="21" t="n">
        <f aca="false">IF($A101="",0,SUMPRODUCT(((($C$5:$C$64=$A101)+($D$5:$D$64=$A101)+($E$5:$E$64=$A101)+($F$5:$F$64=$A101))&gt;0)*BA$5:BA$64))</f>
        <v>0</v>
      </c>
      <c r="BB101" s="21" t="n">
        <f aca="false">IF($A101="",0,SUMPRODUCT(((($C$5:$C$64=$A101)+($D$5:$D$64=$A101)+($E$5:$E$64=$A101)+($F$5:$F$64=$A101))&gt;0)*BB$5:BB$64))</f>
        <v>0</v>
      </c>
      <c r="BC101" s="21" t="n">
        <f aca="false">IF($A101="",0,SUMPRODUCT(((($C$5:$C$64=$A101)+($D$5:$D$64=$A101)+($E$5:$E$64=$A101)+($F$5:$F$64=$A101))&gt;0)*BC$5:BC$64))</f>
        <v>0</v>
      </c>
      <c r="BD101" s="21" t="n">
        <f aca="false">IF($A101="",0,SUMPRODUCT(((($C$5:$C$64=$A101)+($D$5:$D$64=$A101)+($E$5:$E$64=$A101)+($F$5:$F$64=$A101))&gt;0)*BD$5:BD$64))</f>
        <v>0</v>
      </c>
      <c r="BE101" s="21" t="n">
        <f aca="false">IF($A101="",0,SUMPRODUCT(((($C$5:$C$64=$A101)+($D$5:$D$64=$A101)+($E$5:$E$64=$A101)+($F$5:$F$64=$A101))&gt;0)*BE$5:BE$64))</f>
        <v>0</v>
      </c>
      <c r="BF101" s="21" t="n">
        <f aca="false">IF($A101="",0,SUMPRODUCT(((($C$5:$C$64=$A101)+($D$5:$D$64=$A101)+($E$5:$E$64=$A101)+($F$5:$F$64=$A101))&gt;0)*BF$5:BF$64))</f>
        <v>0</v>
      </c>
      <c r="BG101" s="21" t="n">
        <f aca="false">IF($A101="",0,SUMPRODUCT(((($C$5:$C$64=$A101)+($D$5:$D$64=$A101)+($E$5:$E$64=$A101)+($F$5:$F$64=$A101))&gt;0)*BG$5:BG$64))</f>
        <v>0</v>
      </c>
      <c r="BH101" s="21" t="n">
        <f aca="false">IF($A101="",0,SUMPRODUCT(((($C$5:$C$64=$A101)+($D$5:$D$64=$A101)+($E$5:$E$64=$A101)+($F$5:$F$64=$A101))&gt;0)*BH$5:BH$64))</f>
        <v>0</v>
      </c>
      <c r="BI101" s="21" t="n">
        <f aca="false">IF($A101="",0,SUMPRODUCT(((($C$5:$C$64=$A101)+($D$5:$D$64=$A101)+($E$5:$E$64=$A101)+($F$5:$F$64=$A101))&gt;0)*BI$5:BI$64))</f>
        <v>0</v>
      </c>
      <c r="BJ101" s="21" t="n">
        <f aca="false">IF($A101="",0,SUMPRODUCT(((($C$5:$C$64=$A101)+($D$5:$D$64=$A101)+($E$5:$E$64=$A101)+($F$5:$F$64=$A101))&gt;0)*BJ$5:BJ$64))</f>
        <v>0</v>
      </c>
      <c r="BK101" s="21" t="n">
        <f aca="false">IF($A101="",0,SUMPRODUCT(((($C$5:$C$64=$A101)+($D$5:$D$64=$A101)+($E$5:$E$64=$A101)+($F$5:$F$64=$A101))&gt;0)*BK$5:BK$64))</f>
        <v>0</v>
      </c>
      <c r="BL101" s="21" t="n">
        <f aca="false">IF($A101="",0,SUMPRODUCT(((($C$5:$C$64=$A101)+($D$5:$D$64=$A101)+($E$5:$E$64=$A101)+($F$5:$F$64=$A101))&gt;0)*BL$5:BL$64))</f>
        <v>0</v>
      </c>
      <c r="BM101" s="21" t="n">
        <f aca="false">IF($A101="",0,SUMPRODUCT(((($C$5:$C$64=$A101)+($D$5:$D$64=$A101)+($E$5:$E$64=$A101)+($F$5:$F$64=$A101))&gt;0)*BM$5:BM$64))</f>
        <v>0</v>
      </c>
      <c r="BN101" s="21" t="n">
        <f aca="false">IF($A101="",0,SUMPRODUCT(((($C$5:$C$64=$A101)+($D$5:$D$64=$A101)+($E$5:$E$64=$A101)+($F$5:$F$64=$A101))&gt;0)*BN$5:BN$64))</f>
        <v>0</v>
      </c>
      <c r="BO101" s="21" t="n">
        <f aca="false">IF($A101="",0,SUMPRODUCT(((($C$5:$C$64=$A101)+($D$5:$D$64=$A101)+($E$5:$E$64=$A101)+($F$5:$F$64=$A101))&gt;0)*BO$5:BO$64))</f>
        <v>0</v>
      </c>
      <c r="BP101" s="21" t="n">
        <f aca="false">IF($A101="",0,SUMPRODUCT(((($C$5:$C$64=$A101)+($D$5:$D$64=$A101)+($E$5:$E$64=$A101)+($F$5:$F$64=$A101))&gt;0)*BP$5:BP$64))</f>
        <v>0</v>
      </c>
      <c r="BQ101" s="21" t="n">
        <f aca="false">IF($A101="",0,SUMPRODUCT(((($C$5:$C$64=$A101)+($D$5:$D$64=$A101)+($E$5:$E$64=$A101)+($F$5:$F$64=$A101))&gt;0)*BQ$5:BQ$64))</f>
        <v>0</v>
      </c>
      <c r="BR101" s="21" t="n">
        <f aca="false">IF($A101="",0,SUMPRODUCT(((($C$5:$C$64=$A101)+($D$5:$D$64=$A101)+($E$5:$E$64=$A101)+($F$5:$F$64=$A101))&gt;0)*BR$5:BR$64))</f>
        <v>0</v>
      </c>
      <c r="BS101" s="21" t="n">
        <f aca="false">IF($A101="",0,SUMPRODUCT(((($C$5:$C$64=$A101)+($D$5:$D$64=$A101)+($E$5:$E$64=$A101)+($F$5:$F$64=$A101))&gt;0)*BS$5:BS$64))</f>
        <v>0</v>
      </c>
      <c r="BT101" s="21" t="n">
        <f aca="false">IF($A101="",0,SUMPRODUCT(((($C$5:$C$64=$A101)+($D$5:$D$64=$A101)+($E$5:$E$64=$A101)+($F$5:$F$64=$A101))&gt;0)*BT$5:BT$64))</f>
        <v>0</v>
      </c>
      <c r="BU101" s="21" t="n">
        <f aca="false">IF($A101="",0,SUMPRODUCT(((($C$5:$C$64=$A101)+($D$5:$D$64=$A101)+($E$5:$E$64=$A101)+($F$5:$F$64=$A101))&gt;0)*BU$5:BU$64))</f>
        <v>0</v>
      </c>
      <c r="BV101" s="21" t="n">
        <f aca="false">IF($A101="",0,SUMPRODUCT(((($C$5:$C$64=$A101)+($D$5:$D$64=$A101)+($E$5:$E$64=$A101)+($F$5:$F$64=$A101))&gt;0)*BV$5:BV$64))</f>
        <v>0</v>
      </c>
      <c r="BW101" s="21" t="n">
        <f aca="false">IF($A101="",0,SUMPRODUCT(((($C$5:$C$64=$A101)+($D$5:$D$64=$A101)+($E$5:$E$64=$A101)+($F$5:$F$64=$A101))&gt;0)*BW$5:BW$64))</f>
        <v>0</v>
      </c>
      <c r="BX101" s="21" t="n">
        <f aca="false">IF($A101="",0,SUMPRODUCT(((($C$5:$C$64=$A101)+($D$5:$D$64=$A101)+($E$5:$E$64=$A101)+($F$5:$F$64=$A101))&gt;0)*BX$5:BX$64))</f>
        <v>0</v>
      </c>
      <c r="BY101" s="21" t="n">
        <f aca="false">IF($A101="",0,SUMPRODUCT(((($C$5:$C$64=$A101)+($D$5:$D$64=$A101)+($E$5:$E$64=$A101)+($F$5:$F$64=$A101))&gt;0)*BY$5:BY$64))</f>
        <v>0</v>
      </c>
      <c r="BZ101" s="21" t="n">
        <f aca="false">IF($A101="",0,SUMPRODUCT(((($C$5:$C$64=$A101)+($D$5:$D$64=$A101)+($E$5:$E$64=$A101)+($F$5:$F$64=$A101))&gt;0)*BZ$5:BZ$64))</f>
        <v>0</v>
      </c>
      <c r="CA101" s="21" t="n">
        <f aca="false">IF($A101="",0,SUMPRODUCT(((($C$5:$C$64=$A101)+($D$5:$D$64=$A101)+($E$5:$E$64=$A101)+($F$5:$F$64=$A101))&gt;0)*CA$5:CA$64))</f>
        <v>0</v>
      </c>
      <c r="CB101" s="21" t="n">
        <f aca="false">IF($A101="",0,SUMPRODUCT(((($C$5:$C$64=$A101)+($D$5:$D$64=$A101)+($E$5:$E$64=$A101)+($F$5:$F$64=$A101))&gt;0)*CB$5:CB$64))</f>
        <v>0</v>
      </c>
      <c r="CC101" s="21" t="n">
        <f aca="false">IF($A101="",0,SUMPRODUCT(((($C$5:$C$64=$A101)+($D$5:$D$64=$A101)+($E$5:$E$64=$A101)+($F$5:$F$64=$A101))&gt;0)*CC$5:CC$64))</f>
        <v>0</v>
      </c>
      <c r="CD101" s="21" t="n">
        <f aca="false">IF($A101="",0,SUMPRODUCT(((($C$5:$C$64=$A101)+($D$5:$D$64=$A101)+($E$5:$E$64=$A101)+($F$5:$F$64=$A101))&gt;0)*CD$5:CD$64))</f>
        <v>0</v>
      </c>
      <c r="CE101" s="21" t="n">
        <f aca="false">IF($A101="",0,SUMPRODUCT(((($C$5:$C$64=$A101)+($D$5:$D$64=$A101)+($E$5:$E$64=$A101)+($F$5:$F$64=$A101))&gt;0)*CE$5:CE$64))</f>
        <v>0</v>
      </c>
      <c r="CF101" s="21" t="n">
        <f aca="false">IF($A101="",0,SUMPRODUCT(((($C$5:$C$64=$A101)+($D$5:$D$64=$A101)+($E$5:$E$64=$A101)+($F$5:$F$64=$A101))&gt;0)*CF$5:CF$64))</f>
        <v>0</v>
      </c>
      <c r="CG101" s="21" t="n">
        <f aca="false">IF($A101="",0,SUMPRODUCT(((($C$5:$C$64=$A101)+($D$5:$D$64=$A101)+($E$5:$E$64=$A101)+($F$5:$F$64=$A101))&gt;0)*CG$5:CG$64))</f>
        <v>0</v>
      </c>
      <c r="CH101" s="21" t="n">
        <f aca="false">IF($A101="",0,SUMPRODUCT(((($C$5:$C$64=$A101)+($D$5:$D$64=$A101)+($E$5:$E$64=$A101)+($F$5:$F$64=$A101))&gt;0)*CH$5:CH$64))</f>
        <v>0</v>
      </c>
      <c r="CI101" s="21" t="n">
        <f aca="false">IF($A101="",0,SUMPRODUCT(((($C$5:$C$64=$A101)+($D$5:$D$64=$A101)+($E$5:$E$64=$A101)+($F$5:$F$64=$A101))&gt;0)*CI$5:CI$64))</f>
        <v>0</v>
      </c>
      <c r="CJ101" s="21" t="n">
        <f aca="false">IF($A101="",0,SUMPRODUCT(((($C$5:$C$64=$A101)+($D$5:$D$64=$A101)+($E$5:$E$64=$A101)+($F$5:$F$64=$A101))&gt;0)*CJ$5:CJ$64))</f>
        <v>0</v>
      </c>
      <c r="CK101" s="21" t="n">
        <f aca="false">IF($A101="",0,SUMPRODUCT(((($C$5:$C$64=$A101)+($D$5:$D$64=$A101)+($E$5:$E$64=$A101)+($F$5:$F$64=$A101))&gt;0)*CK$5:CK$64))</f>
        <v>0</v>
      </c>
      <c r="CL101" s="21" t="n">
        <f aca="false">IF($A101="",0,SUMPRODUCT(((($C$5:$C$64=$A101)+($D$5:$D$64=$A101)+($E$5:$E$64=$A101)+($F$5:$F$64=$A101))&gt;0)*CL$5:CL$64))</f>
        <v>0</v>
      </c>
      <c r="CM101" s="21" t="n">
        <f aca="false">IF($A101="",0,SUMPRODUCT(((($C$5:$C$64=$A101)+($D$5:$D$64=$A101)+($E$5:$E$64=$A101)+($F$5:$F$64=$A101))&gt;0)*CM$5:CM$64))</f>
        <v>0</v>
      </c>
      <c r="CN101" s="21" t="n">
        <f aca="false">IF($A101="",0,SUMPRODUCT(((($C$5:$C$64=$A101)+($D$5:$D$64=$A101)+($E$5:$E$64=$A101)+($F$5:$F$64=$A101))&gt;0)*CN$5:CN$64))</f>
        <v>0</v>
      </c>
      <c r="CO101" s="21" t="n">
        <f aca="false">IF($A101="",0,SUMPRODUCT(((($C$5:$C$64=$A101)+($D$5:$D$64=$A101)+($E$5:$E$64=$A101)+($F$5:$F$64=$A101))&gt;0)*CO$5:CO$64))</f>
        <v>0</v>
      </c>
      <c r="CP101" s="21" t="n">
        <f aca="false">IF($A101="",0,SUMPRODUCT(((($C$5:$C$64=$A101)+($D$5:$D$64=$A101)+($E$5:$E$64=$A101)+($F$5:$F$64=$A101))&gt;0)*CP$5:CP$64))</f>
        <v>0</v>
      </c>
      <c r="CQ101" s="21" t="n">
        <f aca="false">IF($A101="",0,SUMPRODUCT(((($C$5:$C$64=$A101)+($D$5:$D$64=$A101)+($E$5:$E$64=$A101)+($F$5:$F$64=$A101))&gt;0)*CQ$5:CQ$64))</f>
        <v>0</v>
      </c>
      <c r="CR101" s="21" t="n">
        <f aca="false">IF($A101="",0,SUMPRODUCT(((($C$5:$C$64=$A101)+($D$5:$D$64=$A101)+($E$5:$E$64=$A101)+($F$5:$F$64=$A101))&gt;0)*CR$5:CR$64))</f>
        <v>0</v>
      </c>
      <c r="CS101" s="21" t="n">
        <f aca="false">IF($A101="",0,SUMPRODUCT(((($C$5:$C$64=$A101)+($D$5:$D$64=$A101)+($E$5:$E$64=$A101)+($F$5:$F$64=$A101))&gt;0)*CS$5:CS$64))</f>
        <v>0</v>
      </c>
      <c r="CT101" s="21" t="n">
        <f aca="false">IF($A101="",0,SUMPRODUCT(((($C$5:$C$64=$A101)+($D$5:$D$64=$A101)+($E$5:$E$64=$A101)+($F$5:$F$64=$A101))&gt;0)*CT$5:CT$64))</f>
        <v>0</v>
      </c>
      <c r="CU101" s="21" t="n">
        <f aca="false">IF($A101="",0,SUMPRODUCT(((($C$5:$C$64=$A101)+($D$5:$D$64=$A101)+($E$5:$E$64=$A101)+($F$5:$F$64=$A101))&gt;0)*CU$5:CU$64))</f>
        <v>0</v>
      </c>
      <c r="CV101" s="21" t="n">
        <f aca="false">IF($A101="",0,SUMPRODUCT(((($C$5:$C$64=$A101)+($D$5:$D$64=$A101)+($E$5:$E$64=$A101)+($F$5:$F$64=$A101))&gt;0)*CV$5:CV$64))</f>
        <v>0</v>
      </c>
      <c r="CW101" s="21" t="n">
        <f aca="false">IF($A101="",0,SUMPRODUCT(((($C$5:$C$64=$A101)+($D$5:$D$64=$A101)+($E$5:$E$64=$A101)+($F$5:$F$64=$A101))&gt;0)*CW$5:CW$64))</f>
        <v>0</v>
      </c>
      <c r="CX101" s="21" t="n">
        <f aca="false">IF($A101="",0,SUMPRODUCT(((($C$5:$C$64=$A101)+($D$5:$D$64=$A101)+($E$5:$E$64=$A101)+($F$5:$F$64=$A101))&gt;0)*CX$5:CX$64))</f>
        <v>0</v>
      </c>
      <c r="CY101" s="21" t="n">
        <f aca="false">IF($A101="",0,SUMPRODUCT(((($C$5:$C$64=$A101)+($D$5:$D$64=$A101)+($E$5:$E$64=$A101)+($F$5:$F$64=$A101))&gt;0)*CY$5:CY$64))</f>
        <v>0</v>
      </c>
      <c r="CZ101" s="21" t="n">
        <f aca="false">IF($A101="",0,SUMPRODUCT(((($C$5:$C$64=$A101)+($D$5:$D$64=$A101)+($E$5:$E$64=$A101)+($F$5:$F$64=$A101))&gt;0)*CZ$5:CZ$64))</f>
        <v>0</v>
      </c>
      <c r="DA101" s="21" t="n">
        <f aca="false">IF($A101="",0,SUMPRODUCT(((($C$5:$C$64=$A101)+($D$5:$D$64=$A101)+($E$5:$E$64=$A101)+($F$5:$F$64=$A101))&gt;0)*DA$5:DA$64))</f>
        <v>0</v>
      </c>
      <c r="DB101" s="21" t="n">
        <f aca="false">IF($A101="",0,SUMPRODUCT(((($C$5:$C$64=$A101)+($D$5:$D$64=$A101)+($E$5:$E$64=$A101)+($F$5:$F$64=$A101))&gt;0)*DB$5:DB$64))</f>
        <v>0</v>
      </c>
      <c r="DC101" s="21" t="n">
        <f aca="false">IF($A101="",0,SUMPRODUCT(((($C$5:$C$64=$A101)+($D$5:$D$64=$A101)+($E$5:$E$64=$A101)+($F$5:$F$64=$A101))&gt;0)*DC$5:DC$64))</f>
        <v>0</v>
      </c>
      <c r="DD101" s="21" t="n">
        <f aca="false">IF($A101="",0,SUMPRODUCT(((($C$5:$C$64=$A101)+($D$5:$D$64=$A101)+($E$5:$E$64=$A101)+($F$5:$F$64=$A101))&gt;0)*DD$5:DD$64))</f>
        <v>0</v>
      </c>
      <c r="DE101" s="21" t="n">
        <f aca="false">IF($A101="",0,SUMPRODUCT(((($C$5:$C$64=$A101)+($D$5:$D$64=$A101)+($E$5:$E$64=$A101)+($F$5:$F$64=$A101))&gt;0)*DE$5:DE$64))</f>
        <v>0</v>
      </c>
      <c r="DF101" s="21" t="n">
        <f aca="false">IF($A101="",0,SUMPRODUCT(((($C$5:$C$64=$A101)+($D$5:$D$64=$A101)+($E$5:$E$64=$A101)+($F$5:$F$64=$A101))&gt;0)*DF$5:DF$64))</f>
        <v>0</v>
      </c>
      <c r="DG101" s="21" t="n">
        <f aca="false">IF($A101="",0,SUMPRODUCT(((($C$5:$C$64=$A101)+($D$5:$D$64=$A101)+($E$5:$E$64=$A101)+($F$5:$F$64=$A101))&gt;0)*DG$5:DG$64))</f>
        <v>0</v>
      </c>
      <c r="DH101" s="21" t="n">
        <f aca="false">IF($A101="",0,SUMPRODUCT(((($C$5:$C$64=$A101)+($D$5:$D$64=$A101)+($E$5:$E$64=$A101)+($F$5:$F$64=$A101))&gt;0)*DH$5:DH$64))</f>
        <v>0</v>
      </c>
      <c r="DI101" s="21" t="n">
        <f aca="false">IF($A101="",0,SUMPRODUCT(((($C$5:$C$64=$A101)+($D$5:$D$64=$A101)+($E$5:$E$64=$A101)+($F$5:$F$64=$A101))&gt;0)*DI$5:DI$64))</f>
        <v>0</v>
      </c>
      <c r="DJ101" s="21" t="n">
        <f aca="false">IF($A101="",0,SUMPRODUCT(((($C$5:$C$64=$A101)+($D$5:$D$64=$A101)+($E$5:$E$64=$A101)+($F$5:$F$64=$A101))&gt;0)*DJ$5:DJ$64))</f>
        <v>0</v>
      </c>
      <c r="DK101" s="21" t="n">
        <f aca="false">IF($A101="",0,SUMPRODUCT(((($C$5:$C$64=$A101)+($D$5:$D$64=$A101)+($E$5:$E$64=$A101)+($F$5:$F$64=$A101))&gt;0)*DK$5:DK$64))</f>
        <v>0</v>
      </c>
      <c r="DL101" s="21" t="n">
        <f aca="false">IF($A101="",0,SUMPRODUCT(((($C$5:$C$64=$A101)+($D$5:$D$64=$A101)+($E$5:$E$64=$A101)+($F$5:$F$64=$A101))&gt;0)*DL$5:DL$64))</f>
        <v>0</v>
      </c>
      <c r="DM101" s="21" t="n">
        <f aca="false">IF($A101="",0,SUMPRODUCT(((($C$5:$C$64=$A101)+($D$5:$D$64=$A101)+($E$5:$E$64=$A101)+($F$5:$F$64=$A101))&gt;0)*DM$5:DM$64))</f>
        <v>0</v>
      </c>
      <c r="DN101" s="21" t="n">
        <f aca="false">IF($A101="",0,SUMPRODUCT(((($C$5:$C$64=$A101)+($D$5:$D$64=$A101)+($E$5:$E$64=$A101)+($F$5:$F$64=$A101))&gt;0)*DN$5:DN$64))</f>
        <v>0</v>
      </c>
      <c r="DO101" s="21" t="n">
        <f aca="false">IF($A101="",0,SUMPRODUCT(((($C$5:$C$64=$A101)+($D$5:$D$64=$A101)+($E$5:$E$64=$A101)+($F$5:$F$64=$A101))&gt;0)*DO$5:DO$64))</f>
        <v>0</v>
      </c>
      <c r="DP101" s="21" t="n">
        <f aca="false">IF($A101="",0,SUMPRODUCT(((($C$5:$C$64=$A101)+($D$5:$D$64=$A101)+($E$5:$E$64=$A101)+($F$5:$F$64=$A101))&gt;0)*DP$5:DP$64))</f>
        <v>0</v>
      </c>
      <c r="DQ101" s="21" t="n">
        <f aca="false">IF($A101="",0,SUMPRODUCT(((($C$5:$C$64=$A101)+($D$5:$D$64=$A101)+($E$5:$E$64=$A101)+($F$5:$F$64=$A101))&gt;0)*DQ$5:DQ$64))</f>
        <v>0</v>
      </c>
      <c r="DR101" s="21" t="n">
        <f aca="false">IF($A101="",0,SUMPRODUCT(((($C$5:$C$64=$A101)+($D$5:$D$64=$A101)+($E$5:$E$64=$A101)+($F$5:$F$64=$A101))&gt;0)*DR$5:DR$64))</f>
        <v>0</v>
      </c>
      <c r="DS101" s="21" t="n">
        <f aca="false">IF($A101="",0,SUMPRODUCT(((($C$5:$C$64=$A101)+($D$5:$D$64=$A101)+($E$5:$E$64=$A101)+($F$5:$F$64=$A101))&gt;0)*DS$5:DS$64))</f>
        <v>0</v>
      </c>
      <c r="DT101" s="21" t="n">
        <f aca="false">IF($A101="",0,SUMPRODUCT(((($C$5:$C$64=$A101)+($D$5:$D$64=$A101)+($E$5:$E$64=$A101)+($F$5:$F$64=$A101))&gt;0)*DT$5:DT$64))</f>
        <v>0</v>
      </c>
      <c r="DU101" s="21" t="n">
        <f aca="false">IF($A101="",0,SUMPRODUCT(((($C$5:$C$64=$A101)+($D$5:$D$64=$A101)+($E$5:$E$64=$A101)+($F$5:$F$64=$A101))&gt;0)*DU$5:DU$64))</f>
        <v>0</v>
      </c>
      <c r="DV101" s="21" t="n">
        <f aca="false">IF($A101="",0,SUMPRODUCT(((($C$5:$C$64=$A101)+($D$5:$D$64=$A101)+($E$5:$E$64=$A101)+($F$5:$F$64=$A101))&gt;0)*DV$5:DV$64))</f>
        <v>0</v>
      </c>
      <c r="DW101" s="21" t="n">
        <f aca="false">IF($A101="",0,SUMPRODUCT(((($C$5:$C$64=$A101)+($D$5:$D$64=$A101)+($E$5:$E$64=$A101)+($F$5:$F$64=$A101))&gt;0)*DW$5:DW$64))</f>
        <v>0</v>
      </c>
      <c r="DX101" s="21" t="n">
        <f aca="false">IF($A101="",0,SUMPRODUCT(((($C$5:$C$64=$A101)+($D$5:$D$64=$A101)+($E$5:$E$64=$A101)+($F$5:$F$64=$A101))&gt;0)*DX$5:DX$64))</f>
        <v>0</v>
      </c>
      <c r="DY101" s="21" t="n">
        <f aca="false">IF($A101="",0,SUMPRODUCT(((($C$5:$C$64=$A101)+($D$5:$D$64=$A101)+($E$5:$E$64=$A101)+($F$5:$F$64=$A101))&gt;0)*DY$5:DY$64))</f>
        <v>0</v>
      </c>
      <c r="DZ101" s="21" t="n">
        <f aca="false">IF($A101="",0,SUMPRODUCT(((($C$5:$C$64=$A101)+($D$5:$D$64=$A101)+($E$5:$E$64=$A101)+($F$5:$F$64=$A101))&gt;0)*DZ$5:DZ$64))</f>
        <v>0</v>
      </c>
      <c r="EA101" s="21" t="n">
        <f aca="false">IF($A101="",0,SUMPRODUCT(((($C$5:$C$64=$A101)+($D$5:$D$64=$A101)+($E$5:$E$64=$A101)+($F$5:$F$64=$A101))&gt;0)*EA$5:EA$64))</f>
        <v>0</v>
      </c>
      <c r="EB101" s="21" t="n">
        <f aca="false">IF($A101="",0,SUMPRODUCT(((($C$5:$C$64=$A101)+($D$5:$D$64=$A101)+($E$5:$E$64=$A101)+($F$5:$F$64=$A101))&gt;0)*EB$5:EB$64))</f>
        <v>0</v>
      </c>
      <c r="EC101" s="21" t="n">
        <f aca="false">IF($A101="",0,SUMPRODUCT(((($C$5:$C$64=$A101)+($D$5:$D$64=$A101)+($E$5:$E$64=$A101)+($F$5:$F$64=$A101))&gt;0)*EC$5:EC$64))</f>
        <v>0</v>
      </c>
      <c r="ED101" s="21" t="n">
        <f aca="false">IF($A101="",0,SUMPRODUCT(((($C$5:$C$64=$A101)+($D$5:$D$64=$A101)+($E$5:$E$64=$A101)+($F$5:$F$64=$A101))&gt;0)*ED$5:ED$64))</f>
        <v>0</v>
      </c>
      <c r="EE101" s="21" t="n">
        <f aca="false">IF($A101="",0,SUMPRODUCT(((($C$5:$C$64=$A101)+($D$5:$D$64=$A101)+($E$5:$E$64=$A101)+($F$5:$F$64=$A101))&gt;0)*EE$5:EE$64))</f>
        <v>0</v>
      </c>
      <c r="EF101" s="21" t="n">
        <f aca="false">IF($A101="",0,SUMPRODUCT(((($C$5:$C$64=$A101)+($D$5:$D$64=$A101)+($E$5:$E$64=$A101)+($F$5:$F$64=$A101))&gt;0)*EF$5:EF$64))</f>
        <v>0</v>
      </c>
      <c r="EG101" s="21" t="n">
        <f aca="false">IF($A101="",0,SUMPRODUCT(((($C$5:$C$64=$A101)+($D$5:$D$64=$A101)+($E$5:$E$64=$A101)+($F$5:$F$64=$A101))&gt;0)*EG$5:EG$64))</f>
        <v>0</v>
      </c>
      <c r="EH101" s="21" t="n">
        <f aca="false">IF($A101="",0,SUMPRODUCT(((($C$5:$C$64=$A101)+($D$5:$D$64=$A101)+($E$5:$E$64=$A101)+($F$5:$F$64=$A101))&gt;0)*EH$5:EH$64))</f>
        <v>0</v>
      </c>
      <c r="EI101" s="21" t="n">
        <f aca="false">IF($A101="",0,SUMPRODUCT(((($C$5:$C$64=$A101)+($D$5:$D$64=$A101)+($E$5:$E$64=$A101)+($F$5:$F$64=$A101))&gt;0)*EI$5:EI$64))</f>
        <v>0</v>
      </c>
      <c r="EJ101" s="21" t="n">
        <f aca="false">IF($A101="",0,SUMPRODUCT(((($C$5:$C$64=$A101)+($D$5:$D$64=$A101)+($E$5:$E$64=$A101)+($F$5:$F$64=$A101))&gt;0)*EJ$5:EJ$64))</f>
        <v>0</v>
      </c>
      <c r="EK101" s="21" t="n">
        <f aca="false">IF($A101="",0,SUMPRODUCT(((($C$5:$C$64=$A101)+($D$5:$D$64=$A101)+($E$5:$E$64=$A101)+($F$5:$F$64=$A101))&gt;0)*EK$5:EK$64))</f>
        <v>0</v>
      </c>
      <c r="EL101" s="21" t="n">
        <f aca="false">IF($A101="",0,SUMPRODUCT(((($C$5:$C$64=$A101)+($D$5:$D$64=$A101)+($E$5:$E$64=$A101)+($F$5:$F$64=$A101))&gt;0)*EL$5:EL$64))</f>
        <v>0</v>
      </c>
      <c r="EM101" s="21" t="n">
        <f aca="false">IF($A101="",0,SUMPRODUCT(((($C$5:$C$64=$A101)+($D$5:$D$64=$A101)+($E$5:$E$64=$A101)+($F$5:$F$64=$A101))&gt;0)*EM$5:EM$64))</f>
        <v>0</v>
      </c>
      <c r="EN101" s="21" t="n">
        <f aca="false">IF($A101="",0,SUMPRODUCT(((($C$5:$C$64=$A101)+($D$5:$D$64=$A101)+($E$5:$E$64=$A101)+($F$5:$F$64=$A101))&gt;0)*EN$5:EN$64))</f>
        <v>0</v>
      </c>
      <c r="EO101" s="21" t="n">
        <f aca="false">IF($A101="",0,SUMPRODUCT(((($C$5:$C$64=$A101)+($D$5:$D$64=$A101)+($E$5:$E$64=$A101)+($F$5:$F$64=$A101))&gt;0)*EO$5:EO$64))</f>
        <v>0</v>
      </c>
      <c r="EP101" s="21" t="n">
        <f aca="false">IF($A101="",0,SUMPRODUCT(((($C$5:$C$64=$A101)+($D$5:$D$64=$A101)+($E$5:$E$64=$A101)+($F$5:$F$64=$A101))&gt;0)*EP$5:EP$64))</f>
        <v>0</v>
      </c>
      <c r="EQ101" s="21" t="n">
        <f aca="false">IF($A101="",0,SUMPRODUCT(((($C$5:$C$64=$A101)+($D$5:$D$64=$A101)+($E$5:$E$64=$A101)+($F$5:$F$64=$A101))&gt;0)*EQ$5:EQ$64))</f>
        <v>0</v>
      </c>
      <c r="ER101" s="21" t="n">
        <f aca="false">IF($A101="",0,SUMPRODUCT(((($C$5:$C$64=$A101)+($D$5:$D$64=$A101)+($E$5:$E$64=$A101)+($F$5:$F$64=$A101))&gt;0)*ER$5:ER$64))</f>
        <v>0</v>
      </c>
      <c r="ES101" s="21" t="n">
        <f aca="false">IF($A101="",0,SUMPRODUCT(((($C$5:$C$64=$A101)+($D$5:$D$64=$A101)+($E$5:$E$64=$A101)+($F$5:$F$64=$A101))&gt;0)*ES$5:ES$64))</f>
        <v>0</v>
      </c>
      <c r="ET101" s="21" t="n">
        <f aca="false">IF($A101="",0,SUMPRODUCT(((($C$5:$C$64=$A101)+($D$5:$D$64=$A101)+($E$5:$E$64=$A101)+($F$5:$F$64=$A101))&gt;0)*ET$5:ET$64))</f>
        <v>0</v>
      </c>
      <c r="EU101" s="21" t="n">
        <f aca="false">IF($A101="",0,SUMPRODUCT(((($C$5:$C$64=$A101)+($D$5:$D$64=$A101)+($E$5:$E$64=$A101)+($F$5:$F$64=$A101))&gt;0)*EU$5:EU$64))</f>
        <v>0</v>
      </c>
      <c r="EV101" s="21" t="n">
        <f aca="false">IF($A101="",0,SUMPRODUCT(((($C$5:$C$64=$A101)+($D$5:$D$64=$A101)+($E$5:$E$64=$A101)+($F$5:$F$64=$A101))&gt;0)*EV$5:EV$64))</f>
        <v>0</v>
      </c>
      <c r="EW101" s="21" t="n">
        <f aca="false">IF($A101="",0,SUMPRODUCT(((($C$5:$C$64=$A101)+($D$5:$D$64=$A101)+($E$5:$E$64=$A101)+($F$5:$F$64=$A101))&gt;0)*EW$5:EW$64))</f>
        <v>0</v>
      </c>
      <c r="EX101" s="21" t="n">
        <f aca="false">IF($A101="",0,SUMPRODUCT(((($C$5:$C$64=$A101)+($D$5:$D$64=$A101)+($E$5:$E$64=$A101)+($F$5:$F$64=$A101))&gt;0)*EX$5:EX$64))</f>
        <v>0</v>
      </c>
      <c r="EY101" s="21" t="n">
        <f aca="false">IF($A101="",0,SUMPRODUCT(((($C$5:$C$64=$A101)+($D$5:$D$64=$A101)+($E$5:$E$64=$A101)+($F$5:$F$64=$A101))&gt;0)*EY$5:EY$64))</f>
        <v>0</v>
      </c>
      <c r="EZ101" s="21" t="n">
        <f aca="false">IF($A101="",0,SUMPRODUCT(((($C$5:$C$64=$A101)+($D$5:$D$64=$A101)+($E$5:$E$64=$A101)+($F$5:$F$64=$A101))&gt;0)*EZ$5:EZ$64))</f>
        <v>0</v>
      </c>
      <c r="FA101" s="21" t="n">
        <f aca="false">IF($A101="",0,SUMPRODUCT(((($C$5:$C$64=$A101)+($D$5:$D$64=$A101)+($E$5:$E$64=$A101)+($F$5:$F$64=$A101))&gt;0)*FA$5:FA$64))</f>
        <v>0</v>
      </c>
      <c r="FB101" s="21" t="n">
        <f aca="false">IF($A101="",0,SUMPRODUCT(((($C$5:$C$64=$A101)+($D$5:$D$64=$A101)+($E$5:$E$64=$A101)+($F$5:$F$64=$A101))&gt;0)*FB$5:FB$64))</f>
        <v>0</v>
      </c>
      <c r="FC101" s="21" t="n">
        <f aca="false">IF($A101="",0,SUMPRODUCT(((($C$5:$C$64=$A101)+($D$5:$D$64=$A101)+($E$5:$E$64=$A101)+($F$5:$F$64=$A101))&gt;0)*FC$5:FC$64))</f>
        <v>0</v>
      </c>
      <c r="FD101" s="21" t="n">
        <f aca="false">IF($A101="",0,SUMPRODUCT(((($C$5:$C$64=$A101)+($D$5:$D$64=$A101)+($E$5:$E$64=$A101)+($F$5:$F$64=$A101))&gt;0)*FD$5:FD$64))</f>
        <v>0</v>
      </c>
      <c r="FE101" s="21" t="n">
        <f aca="false">IF($A101="",0,SUMPRODUCT(((($C$5:$C$64=$A101)+($D$5:$D$64=$A101)+($E$5:$E$64=$A101)+($F$5:$F$64=$A101))&gt;0)*FE$5:FE$64))</f>
        <v>0</v>
      </c>
      <c r="FF101" s="21" t="n">
        <f aca="false">IF($A101="",0,SUMPRODUCT(((($C$5:$C$64=$A101)+($D$5:$D$64=$A101)+($E$5:$E$64=$A101)+($F$5:$F$64=$A101))&gt;0)*FF$5:FF$64))</f>
        <v>0</v>
      </c>
      <c r="FG101" s="21" t="n">
        <f aca="false">IF($A101="",0,SUMPRODUCT(((($C$5:$C$64=$A101)+($D$5:$D$64=$A101)+($E$5:$E$64=$A101)+($F$5:$F$64=$A101))&gt;0)*FG$5:FG$64))</f>
        <v>0</v>
      </c>
      <c r="FH101" s="21" t="n">
        <f aca="false">IF($A101="",0,SUMPRODUCT(((($C$5:$C$64=$A101)+($D$5:$D$64=$A101)+($E$5:$E$64=$A101)+($F$5:$F$64=$A101))&gt;0)*FH$5:FH$64))</f>
        <v>0</v>
      </c>
      <c r="FI101" s="21" t="n">
        <f aca="false">IF($A101="",0,SUMPRODUCT(((($C$5:$C$64=$A101)+($D$5:$D$64=$A101)+($E$5:$E$64=$A101)+($F$5:$F$64=$A101))&gt;0)*FI$5:FI$64))</f>
        <v>0</v>
      </c>
      <c r="FJ101" s="21" t="n">
        <f aca="false">IF($A101="",0,SUMPRODUCT(((($C$5:$C$64=$A101)+($D$5:$D$64=$A101)+($E$5:$E$64=$A101)+($F$5:$F$64=$A101))&gt;0)*FJ$5:FJ$64))</f>
        <v>0</v>
      </c>
      <c r="FK101" s="21" t="n">
        <f aca="false">IF($A101="",0,SUMPRODUCT(((($C$5:$C$64=$A101)+($D$5:$D$64=$A101)+($E$5:$E$64=$A101)+($F$5:$F$64=$A101))&gt;0)*FK$5:FK$64))</f>
        <v>0</v>
      </c>
      <c r="FL101" s="21" t="n">
        <f aca="false">IF($A101="",0,SUMPRODUCT(((($C$5:$C$64=$A101)+($D$5:$D$64=$A101)+($E$5:$E$64=$A101)+($F$5:$F$64=$A101))&gt;0)*FL$5:FL$64))</f>
        <v>0</v>
      </c>
      <c r="FM101" s="21" t="n">
        <f aca="false">IF($A101="",0,SUMPRODUCT(((($C$5:$C$64=$A101)+($D$5:$D$64=$A101)+($E$5:$E$64=$A101)+($F$5:$F$64=$A101))&gt;0)*FM$5:FM$64))</f>
        <v>0</v>
      </c>
      <c r="FN101" s="21" t="n">
        <f aca="false">IF($A101="",0,SUMPRODUCT(((($C$5:$C$64=$A101)+($D$5:$D$64=$A101)+($E$5:$E$64=$A101)+($F$5:$F$64=$A101))&gt;0)*FN$5:FN$64))</f>
        <v>0</v>
      </c>
      <c r="FO101" s="21" t="n">
        <f aca="false">IF($A101="",0,SUMPRODUCT(((($C$5:$C$64=$A101)+($D$5:$D$64=$A101)+($E$5:$E$64=$A101)+($F$5:$F$64=$A101))&gt;0)*FO$5:FO$64))</f>
        <v>0</v>
      </c>
      <c r="FP101" s="21" t="n">
        <f aca="false">IF($A101="",0,SUMPRODUCT(((($C$5:$C$64=$A101)+($D$5:$D$64=$A101)+($E$5:$E$64=$A101)+($F$5:$F$64=$A101))&gt;0)*FP$5:FP$64))</f>
        <v>0</v>
      </c>
      <c r="FQ101" s="21" t="n">
        <f aca="false">IF($A101="",0,SUMPRODUCT(((($C$5:$C$64=$A101)+($D$5:$D$64=$A101)+($E$5:$E$64=$A101)+($F$5:$F$64=$A101))&gt;0)*FQ$5:FQ$64))</f>
        <v>0</v>
      </c>
      <c r="FR101" s="21" t="n">
        <f aca="false">IF($A101="",0,SUMPRODUCT(((($C$5:$C$64=$A101)+($D$5:$D$64=$A101)+($E$5:$E$64=$A101)+($F$5:$F$64=$A101))&gt;0)*FR$5:FR$64))</f>
        <v>0</v>
      </c>
      <c r="FS101" s="21" t="n">
        <f aca="false">IF($A101="",0,SUMPRODUCT(((($C$5:$C$64=$A101)+($D$5:$D$64=$A101)+($E$5:$E$64=$A101)+($F$5:$F$64=$A101))&gt;0)*FS$5:FS$64))</f>
        <v>0</v>
      </c>
      <c r="FT101" s="21" t="n">
        <f aca="false">IF($A101="",0,SUMPRODUCT(((($C$5:$C$64=$A101)+($D$5:$D$64=$A101)+($E$5:$E$64=$A101)+($F$5:$F$64=$A101))&gt;0)*FT$5:FT$64))</f>
        <v>0</v>
      </c>
      <c r="FU101" s="21" t="n">
        <f aca="false">IF($A101="",0,SUMPRODUCT(((($C$5:$C$64=$A101)+($D$5:$D$64=$A101)+($E$5:$E$64=$A101)+($F$5:$F$64=$A101))&gt;0)*FU$5:FU$64))</f>
        <v>0</v>
      </c>
      <c r="FV101" s="21" t="n">
        <f aca="false">IF($A101="",0,SUMPRODUCT(((($C$5:$C$64=$A101)+($D$5:$D$64=$A101)+($E$5:$E$64=$A101)+($F$5:$F$64=$A101))&gt;0)*FV$5:FV$64))</f>
        <v>0</v>
      </c>
      <c r="FW101" s="21" t="n">
        <f aca="false">IF($A101="",0,SUMPRODUCT(((($C$5:$C$64=$A101)+($D$5:$D$64=$A101)+($E$5:$E$64=$A101)+($F$5:$F$64=$A101))&gt;0)*FW$5:FW$64))</f>
        <v>0</v>
      </c>
      <c r="FX101" s="21" t="n">
        <f aca="false">IF($A101="",0,SUMPRODUCT(((($C$5:$C$64=$A101)+($D$5:$D$64=$A101)+($E$5:$E$64=$A101)+($F$5:$F$64=$A101))&gt;0)*FX$5:FX$64))</f>
        <v>0</v>
      </c>
      <c r="FY101" s="21" t="n">
        <f aca="false">IF($A101="",0,SUMPRODUCT(((($C$5:$C$64=$A101)+($D$5:$D$64=$A101)+($E$5:$E$64=$A101)+($F$5:$F$64=$A101))&gt;0)*FY$5:FY$64))</f>
        <v>0</v>
      </c>
      <c r="FZ101" s="21" t="n">
        <f aca="false">IF($A101="",0,SUMPRODUCT(((($C$5:$C$64=$A101)+($D$5:$D$64=$A101)+($E$5:$E$64=$A101)+($F$5:$F$64=$A101))&gt;0)*FZ$5:FZ$64))</f>
        <v>0</v>
      </c>
      <c r="GA101" s="21" t="n">
        <f aca="false">IF($A101="",0,SUMPRODUCT(((($C$5:$C$64=$A101)+($D$5:$D$64=$A101)+($E$5:$E$64=$A101)+($F$5:$F$64=$A101))&gt;0)*GA$5:GA$64))</f>
        <v>0</v>
      </c>
      <c r="GB101" s="21" t="n">
        <f aca="false">IF($A101="",0,SUMPRODUCT(((($C$5:$C$64=$A101)+($D$5:$D$64=$A101)+($E$5:$E$64=$A101)+($F$5:$F$64=$A101))&gt;0)*GB$5:GB$64))</f>
        <v>0</v>
      </c>
      <c r="GC101" s="21" t="n">
        <f aca="false">IF($A101="",0,SUMPRODUCT(((($C$5:$C$64=$A101)+($D$5:$D$64=$A101)+($E$5:$E$64=$A101)+($F$5:$F$64=$A101))&gt;0)*GC$5:GC$64))</f>
        <v>0</v>
      </c>
      <c r="GD101" s="21" t="n">
        <f aca="false">IF($A101="",0,SUMPRODUCT(((($C$5:$C$64=$A101)+($D$5:$D$64=$A101)+($E$5:$E$64=$A101)+($F$5:$F$64=$A101))&gt;0)*GD$5:GD$64))</f>
        <v>0</v>
      </c>
      <c r="GE101" s="21" t="n">
        <f aca="false">IF($A101="",0,SUMPRODUCT(((($C$5:$C$64=$A101)+($D$5:$D$64=$A101)+($E$5:$E$64=$A101)+($F$5:$F$64=$A101))&gt;0)*GE$5:GE$64))</f>
        <v>0</v>
      </c>
      <c r="GF101" s="21" t="n">
        <f aca="false">IF($A101="",0,SUMPRODUCT(((($C$5:$C$64=$A101)+($D$5:$D$64=$A101)+($E$5:$E$64=$A101)+($F$5:$F$64=$A101))&gt;0)*GF$5:GF$64))</f>
        <v>0</v>
      </c>
      <c r="GG101" s="21" t="n">
        <f aca="false">IF($A101="",0,SUMPRODUCT(((($C$5:$C$64=$A101)+($D$5:$D$64=$A101)+($E$5:$E$64=$A101)+($F$5:$F$64=$A101))&gt;0)*GG$5:GG$64))</f>
        <v>0</v>
      </c>
      <c r="GH101" s="21" t="n">
        <f aca="false">IF($A101="",0,SUMPRODUCT(((($C$5:$C$64=$A101)+($D$5:$D$64=$A101)+($E$5:$E$64=$A101)+($F$5:$F$64=$A101))&gt;0)*GH$5:GH$64))</f>
        <v>0</v>
      </c>
      <c r="GI101" s="21" t="n">
        <f aca="false">IF($A101="",0,SUMPRODUCT(((($C$5:$C$64=$A101)+($D$5:$D$64=$A101)+($E$5:$E$64=$A101)+($F$5:$F$64=$A101))&gt;0)*GI$5:GI$64))</f>
        <v>0</v>
      </c>
      <c r="GJ101" s="21" t="n">
        <f aca="false">IF($A101="",0,SUMPRODUCT(((($C$5:$C$64=$A101)+($D$5:$D$64=$A101)+($E$5:$E$64=$A101)+($F$5:$F$64=$A101))&gt;0)*GJ$5:GJ$64))</f>
        <v>0</v>
      </c>
      <c r="GK101" s="21" t="n">
        <f aca="false">IF($A101="",0,SUMPRODUCT(((($C$5:$C$64=$A101)+($D$5:$D$64=$A101)+($E$5:$E$64=$A101)+($F$5:$F$64=$A101))&gt;0)*GK$5:GK$64))</f>
        <v>0</v>
      </c>
      <c r="GL101" s="21" t="n">
        <f aca="false">IF($A101="",0,SUMPRODUCT(((($C$5:$C$64=$A101)+($D$5:$D$64=$A101)+($E$5:$E$64=$A101)+($F$5:$F$64=$A101))&gt;0)*GL$5:GL$64))</f>
        <v>0</v>
      </c>
      <c r="GM101" s="21" t="n">
        <f aca="false">IF($A101="",0,SUMPRODUCT(((($C$5:$C$64=$A101)+($D$5:$D$64=$A101)+($E$5:$E$64=$A101)+($F$5:$F$64=$A101))&gt;0)*GM$5:GM$64))</f>
        <v>0</v>
      </c>
      <c r="GN101" s="21" t="n">
        <f aca="false">IF($A101="",0,SUMPRODUCT(((($C$5:$C$64=$A101)+($D$5:$D$64=$A101)+($E$5:$E$64=$A101)+($F$5:$F$64=$A101))&gt;0)*GN$5:GN$64))</f>
        <v>0</v>
      </c>
      <c r="GO101" s="21" t="n">
        <f aca="false">IF($A101="",0,SUMPRODUCT(((($C$5:$C$64=$A101)+($D$5:$D$64=$A101)+($E$5:$E$64=$A101)+($F$5:$F$64=$A101))&gt;0)*GO$5:GO$64))</f>
        <v>0</v>
      </c>
      <c r="GP101" s="21" t="n">
        <f aca="false">IF($A101="",0,SUMPRODUCT(((($C$5:$C$64=$A101)+($D$5:$D$64=$A101)+($E$5:$E$64=$A101)+($F$5:$F$64=$A101))&gt;0)*GP$5:GP$64))</f>
        <v>0</v>
      </c>
      <c r="GQ101" s="21" t="n">
        <f aca="false">IF($A101="",0,SUMPRODUCT(((($C$5:$C$64=$A101)+($D$5:$D$64=$A101)+($E$5:$E$64=$A101)+($F$5:$F$64=$A101))&gt;0)*GQ$5:GQ$64))</f>
        <v>0</v>
      </c>
      <c r="GR101" s="21" t="n">
        <f aca="false">IF($A101="",0,SUMPRODUCT(((($C$5:$C$64=$A101)+($D$5:$D$64=$A101)+($E$5:$E$64=$A101)+($F$5:$F$64=$A101))&gt;0)*GR$5:GR$64))</f>
        <v>0</v>
      </c>
      <c r="GS101" s="21" t="n">
        <f aca="false">IF($A101="",0,SUMPRODUCT(((($C$5:$C$64=$A101)+($D$5:$D$64=$A101)+($E$5:$E$64=$A101)+($F$5:$F$64=$A101))&gt;0)*GS$5:GS$64))</f>
        <v>0</v>
      </c>
      <c r="GT101" s="21" t="n">
        <f aca="false">IF($A101="",0,SUMPRODUCT(((($C$5:$C$64=$A101)+($D$5:$D$64=$A101)+($E$5:$E$64=$A101)+($F$5:$F$64=$A101))&gt;0)*GT$5:GT$64))</f>
        <v>0</v>
      </c>
      <c r="GU101" s="21" t="n">
        <f aca="false">IF($A101="",0,SUMPRODUCT(((($C$5:$C$64=$A101)+($D$5:$D$64=$A101)+($E$5:$E$64=$A101)+($F$5:$F$64=$A101))&gt;0)*GU$5:GU$64))</f>
        <v>0</v>
      </c>
      <c r="GV101" s="21" t="n">
        <f aca="false">IF($A101="",0,SUMPRODUCT(((($C$5:$C$64=$A101)+($D$5:$D$64=$A101)+($E$5:$E$64=$A101)+($F$5:$F$64=$A101))&gt;0)*GV$5:GV$64))</f>
        <v>0</v>
      </c>
      <c r="GW101" s="21" t="n">
        <f aca="false">IF($A101="",0,SUMPRODUCT(((($C$5:$C$64=$A101)+($D$5:$D$64=$A101)+($E$5:$E$64=$A101)+($F$5:$F$64=$A101))&gt;0)*GW$5:GW$64))</f>
        <v>0</v>
      </c>
      <c r="GX101" s="21" t="n">
        <f aca="false">IF($A101="",0,SUMPRODUCT(((($C$5:$C$64=$A101)+($D$5:$D$64=$A101)+($E$5:$E$64=$A101)+($F$5:$F$64=$A101))&gt;0)*GX$5:GX$64))</f>
        <v>0</v>
      </c>
      <c r="GY101" s="21" t="n">
        <f aca="false">IF($A101="",0,SUMPRODUCT(((($C$5:$C$64=$A101)+($D$5:$D$64=$A101)+($E$5:$E$64=$A101)+($F$5:$F$64=$A101))&gt;0)*GY$5:GY$64))</f>
        <v>0</v>
      </c>
      <c r="GZ101" s="21" t="n">
        <f aca="false">IF($A101="",0,SUMPRODUCT(((($C$5:$C$64=$A101)+($D$5:$D$64=$A101)+($E$5:$E$64=$A101)+($F$5:$F$64=$A101))&gt;0)*GZ$5:GZ$64))</f>
        <v>0</v>
      </c>
      <c r="HA101" s="21" t="n">
        <f aca="false">IF($A101="",0,SUMPRODUCT(((($C$5:$C$64=$A101)+($D$5:$D$64=$A101)+($E$5:$E$64=$A101)+($F$5:$F$64=$A101))&gt;0)*HA$5:HA$64))</f>
        <v>0</v>
      </c>
      <c r="HB101" s="21" t="n">
        <f aca="false">IF($A101="",0,SUMPRODUCT(((($C$5:$C$64=$A101)+($D$5:$D$64=$A101)+($E$5:$E$64=$A101)+($F$5:$F$64=$A101))&gt;0)*HB$5:HB$64))</f>
        <v>0</v>
      </c>
      <c r="HC101" s="21" t="n">
        <f aca="false">IF($A101="",0,SUMPRODUCT(((($C$5:$C$64=$A101)+($D$5:$D$64=$A101)+($E$5:$E$64=$A101)+($F$5:$F$64=$A101))&gt;0)*HC$5:HC$64))</f>
        <v>0</v>
      </c>
      <c r="HD101" s="21" t="n">
        <f aca="false">IF($A101="",0,SUMPRODUCT(((($C$5:$C$64=$A101)+($D$5:$D$64=$A101)+($E$5:$E$64=$A101)+($F$5:$F$64=$A101))&gt;0)*HD$5:HD$64))</f>
        <v>0</v>
      </c>
      <c r="HE101" s="21" t="n">
        <f aca="false">IF($A101="",0,SUMPRODUCT(((($C$5:$C$64=$A101)+($D$5:$D$64=$A101)+($E$5:$E$64=$A101)+($F$5:$F$64=$A101))&gt;0)*HE$5:HE$64))</f>
        <v>0</v>
      </c>
      <c r="HF101" s="21" t="n">
        <f aca="false">IF($A101="",0,SUMPRODUCT(((($C$5:$C$64=$A101)+($D$5:$D$64=$A101)+($E$5:$E$64=$A101)+($F$5:$F$64=$A101))&gt;0)*HF$5:HF$64))</f>
        <v>0</v>
      </c>
      <c r="HG101" s="21" t="n">
        <f aca="false">IF($A101="",0,SUMPRODUCT(((($C$5:$C$64=$A101)+($D$5:$D$64=$A101)+($E$5:$E$64=$A101)+($F$5:$F$64=$A101))&gt;0)*HG$5:HG$64))</f>
        <v>0</v>
      </c>
      <c r="HH101" s="21" t="n">
        <f aca="false">IF($A101="",0,SUMPRODUCT(((($C$5:$C$64=$A101)+($D$5:$D$64=$A101)+($E$5:$E$64=$A101)+($F$5:$F$64=$A101))&gt;0)*HH$5:HH$64))</f>
        <v>0</v>
      </c>
      <c r="HI101" s="21" t="n">
        <f aca="false">IF($A101="",0,SUMPRODUCT(((($C$5:$C$64=$A101)+($D$5:$D$64=$A101)+($E$5:$E$64=$A101)+($F$5:$F$64=$A101))&gt;0)*HI$5:HI$64))</f>
        <v>0</v>
      </c>
      <c r="HJ101" s="21" t="n">
        <f aca="false">IF($A101="",0,SUMPRODUCT(((($C$5:$C$64=$A101)+($D$5:$D$64=$A101)+($E$5:$E$64=$A101)+($F$5:$F$64=$A101))&gt;0)*HJ$5:HJ$64))</f>
        <v>0</v>
      </c>
      <c r="HK101" s="21" t="n">
        <f aca="false">IF($A101="",0,SUMPRODUCT(((($C$5:$C$64=$A101)+($D$5:$D$64=$A101)+($E$5:$E$64=$A101)+($F$5:$F$64=$A101))&gt;0)*HK$5:HK$64))</f>
        <v>0</v>
      </c>
      <c r="HL101" s="21" t="n">
        <f aca="false">IF($A101="",0,SUMPRODUCT(((($C$5:$C$64=$A101)+($D$5:$D$64=$A101)+($E$5:$E$64=$A101)+($F$5:$F$64=$A101))&gt;0)*HL$5:HL$64))</f>
        <v>0</v>
      </c>
      <c r="HM101" s="21" t="n">
        <f aca="false">IF($A101="",0,SUMPRODUCT(((($C$5:$C$64=$A101)+($D$5:$D$64=$A101)+($E$5:$E$64=$A101)+($F$5:$F$64=$A101))&gt;0)*HM$5:HM$64))</f>
        <v>0</v>
      </c>
      <c r="HN101" s="21" t="n">
        <f aca="false">IF($A101="",0,SUMPRODUCT(((($C$5:$C$64=$A101)+($D$5:$D$64=$A101)+($E$5:$E$64=$A101)+($F$5:$F$64=$A101))&gt;0)*HN$5:HN$64))</f>
        <v>0</v>
      </c>
      <c r="HO101" s="21" t="n">
        <f aca="false">IF($A101="",0,SUMPRODUCT(((($C$5:$C$64=$A101)+($D$5:$D$64=$A101)+($E$5:$E$64=$A101)+($F$5:$F$64=$A101))&gt;0)*HO$5:HO$64))</f>
        <v>0</v>
      </c>
      <c r="HP101" s="21" t="n">
        <f aca="false">IF($A101="",0,SUMPRODUCT(((($C$5:$C$64=$A101)+($D$5:$D$64=$A101)+($E$5:$E$64=$A101)+($F$5:$F$64=$A101))&gt;0)*HP$5:HP$64))</f>
        <v>0</v>
      </c>
      <c r="HQ101" s="21" t="n">
        <f aca="false">IF($A101="",0,SUMPRODUCT(((($C$5:$C$64=$A101)+($D$5:$D$64=$A101)+($E$5:$E$64=$A101)+($F$5:$F$64=$A101))&gt;0)*HQ$5:HQ$64))</f>
        <v>0</v>
      </c>
      <c r="HR101" s="21" t="n">
        <f aca="false">IF($A101="",0,SUMPRODUCT(((($C$5:$C$64=$A101)+($D$5:$D$64=$A101)+($E$5:$E$64=$A101)+($F$5:$F$64=$A101))&gt;0)*HR$5:HR$64))</f>
        <v>0</v>
      </c>
      <c r="HS101" s="21" t="n">
        <f aca="false">IF($A101="",0,SUMPRODUCT(((($C$5:$C$64=$A101)+($D$5:$D$64=$A101)+($E$5:$E$64=$A101)+($F$5:$F$64=$A101))&gt;0)*HS$5:HS$64))</f>
        <v>0</v>
      </c>
      <c r="HT101" s="21" t="n">
        <f aca="false">IF($A101="",0,SUMPRODUCT(((($C$5:$C$64=$A101)+($D$5:$D$64=$A101)+($E$5:$E$64=$A101)+($F$5:$F$64=$A101))&gt;0)*HT$5:HT$64))</f>
        <v>0</v>
      </c>
      <c r="HU101" s="21" t="n">
        <f aca="false">IF($A101="",0,SUMPRODUCT(((($C$5:$C$64=$A101)+($D$5:$D$64=$A101)+($E$5:$E$64=$A101)+($F$5:$F$64=$A101))&gt;0)*HU$5:HU$64))</f>
        <v>0</v>
      </c>
      <c r="HV101" s="21" t="n">
        <f aca="false">IF($A101="",0,SUMPRODUCT(((($C$5:$C$64=$A101)+($D$5:$D$64=$A101)+($E$5:$E$64=$A101)+($F$5:$F$64=$A101))&gt;0)*HV$5:HV$64))</f>
        <v>0</v>
      </c>
      <c r="HW101" s="21" t="n">
        <f aca="false">IF($A101="",0,SUMPRODUCT(((($C$5:$C$64=$A101)+($D$5:$D$64=$A101)+($E$5:$E$64=$A101)+($F$5:$F$64=$A101))&gt;0)*HW$5:HW$64))</f>
        <v>0</v>
      </c>
      <c r="HX101" s="21" t="n">
        <f aca="false">IF($A101="",0,SUMPRODUCT(((($C$5:$C$64=$A101)+($D$5:$D$64=$A101)+($E$5:$E$64=$A101)+($F$5:$F$64=$A101))&gt;0)*HX$5:HX$64))</f>
        <v>0</v>
      </c>
      <c r="HY101" s="21" t="n">
        <f aca="false">IF($A101="",0,SUMPRODUCT(((($C$5:$C$64=$A101)+($D$5:$D$64=$A101)+($E$5:$E$64=$A101)+($F$5:$F$64=$A101))&gt;0)*HY$5:HY$64))</f>
        <v>0</v>
      </c>
      <c r="HZ101" s="21" t="n">
        <f aca="false">IF($A101="",0,SUMPRODUCT(((($C$5:$C$64=$A101)+($D$5:$D$64=$A101)+($E$5:$E$64=$A101)+($F$5:$F$64=$A101))&gt;0)*HZ$5:HZ$64))</f>
        <v>0</v>
      </c>
      <c r="IA101" s="21" t="n">
        <f aca="false">IF($A101="",0,SUMPRODUCT(((($C$5:$C$64=$A101)+($D$5:$D$64=$A101)+($E$5:$E$64=$A101)+($F$5:$F$64=$A101))&gt;0)*IA$5:IA$64))</f>
        <v>0</v>
      </c>
      <c r="IB101" s="21" t="n">
        <f aca="false">IF($A101="",0,SUMPRODUCT(((($C$5:$C$64=$A101)+($D$5:$D$64=$A101)+($E$5:$E$64=$A101)+($F$5:$F$64=$A101))&gt;0)*IB$5:IB$64))</f>
        <v>0</v>
      </c>
      <c r="IC101" s="21" t="n">
        <f aca="false">IF($A101="",0,SUMPRODUCT(((($C$5:$C$64=$A101)+($D$5:$D$64=$A101)+($E$5:$E$64=$A101)+($F$5:$F$64=$A101))&gt;0)*IC$5:IC$64))</f>
        <v>0</v>
      </c>
      <c r="ID101" s="21" t="n">
        <f aca="false">IF($A101="",0,SUMPRODUCT(((($C$5:$C$64=$A101)+($D$5:$D$64=$A101)+($E$5:$E$64=$A101)+($F$5:$F$64=$A101))&gt;0)*ID$5:ID$64))</f>
        <v>0</v>
      </c>
      <c r="IE101" s="21" t="n">
        <f aca="false">IF($A101="",0,SUMPRODUCT(((($C$5:$C$64=$A101)+($D$5:$D$64=$A101)+($E$5:$E$64=$A101)+($F$5:$F$64=$A101))&gt;0)*IE$5:IE$64))</f>
        <v>0</v>
      </c>
      <c r="IF101" s="21" t="n">
        <f aca="false">IF($A101="",0,SUMPRODUCT(((($C$5:$C$64=$A101)+($D$5:$D$64=$A101)+($E$5:$E$64=$A101)+($F$5:$F$64=$A101))&gt;0)*IF$5:IF$64))</f>
        <v>0</v>
      </c>
      <c r="IG101" s="21" t="n">
        <f aca="false">IF($A101="",0,SUMPRODUCT(((($C$5:$C$64=$A101)+($D$5:$D$64=$A101)+($E$5:$E$64=$A101)+($F$5:$F$64=$A101))&gt;0)*IG$5:IG$64))</f>
        <v>0</v>
      </c>
      <c r="IH101" s="21" t="n">
        <f aca="false">IF($A101="",0,SUMPRODUCT(((($C$5:$C$64=$A101)+($D$5:$D$64=$A101)+($E$5:$E$64=$A101)+($F$5:$F$64=$A101))&gt;0)*IH$5:IH$64))</f>
        <v>0</v>
      </c>
      <c r="II101" s="21" t="n">
        <f aca="false">IF($A101="",0,SUMPRODUCT(((($C$5:$C$64=$A101)+($D$5:$D$64=$A101)+($E$5:$E$64=$A101)+($F$5:$F$64=$A101))&gt;0)*II$5:II$64))</f>
        <v>0</v>
      </c>
      <c r="IJ101" s="21" t="n">
        <f aca="false">IF($A101="",0,SUMPRODUCT(((($C$5:$C$64=$A101)+($D$5:$D$64=$A101)+($E$5:$E$64=$A101)+($F$5:$F$64=$A101))&gt;0)*IJ$5:IJ$64))</f>
        <v>0</v>
      </c>
      <c r="IK101" s="21" t="n">
        <f aca="false">IF($A101="",0,SUMPRODUCT(((($C$5:$C$64=$A101)+($D$5:$D$64=$A101)+($E$5:$E$64=$A101)+($F$5:$F$64=$A101))&gt;0)*IK$5:IK$64))</f>
        <v>0</v>
      </c>
      <c r="IL101" s="21" t="n">
        <f aca="false">IF($A101="",0,SUMPRODUCT(((($C$5:$C$64=$A101)+($D$5:$D$64=$A101)+($E$5:$E$64=$A101)+($F$5:$F$64=$A101))&gt;0)*IL$5:IL$64))</f>
        <v>0</v>
      </c>
      <c r="IM101" s="21" t="n">
        <f aca="false">IF($A101="",0,SUMPRODUCT(((($C$5:$C$64=$A101)+($D$5:$D$64=$A101)+($E$5:$E$64=$A101)+($F$5:$F$64=$A101))&gt;0)*IM$5:IM$64))</f>
        <v>0</v>
      </c>
      <c r="IN101" s="21" t="n">
        <f aca="false">IF($A101="",0,SUMPRODUCT(((($C$5:$C$64=$A101)+($D$5:$D$64=$A101)+($E$5:$E$64=$A101)+($F$5:$F$64=$A101))&gt;0)*IN$5:IN$64))</f>
        <v>0</v>
      </c>
      <c r="IO101" s="21" t="n">
        <f aca="false">IF($A101="",0,SUMPRODUCT(((($C$5:$C$64=$A101)+($D$5:$D$64=$A101)+($E$5:$E$64=$A101)+($F$5:$F$64=$A101))&gt;0)*IO$5:IO$64))</f>
        <v>0</v>
      </c>
      <c r="IP101" s="21" t="n">
        <f aca="false">IF($A101="",0,SUMPRODUCT(((($C$5:$C$64=$A101)+($D$5:$D$64=$A101)+($E$5:$E$64=$A101)+($F$5:$F$64=$A101))&gt;0)*IP$5:IP$64))</f>
        <v>0</v>
      </c>
      <c r="IQ101" s="21" t="n">
        <f aca="false">IF($A101="",0,SUMPRODUCT(((($C$5:$C$64=$A101)+($D$5:$D$64=$A101)+($E$5:$E$64=$A101)+($F$5:$F$64=$A101))&gt;0)*IQ$5:IQ$64))</f>
        <v>0</v>
      </c>
      <c r="IR101" s="21" t="n">
        <f aca="false">IF($A101="",0,SUMPRODUCT(((($C$5:$C$64=$A101)+($D$5:$D$64=$A101)+($E$5:$E$64=$A101)+($F$5:$F$64=$A101))&gt;0)*IR$5:IR$64))</f>
        <v>0</v>
      </c>
      <c r="IS101" s="21" t="n">
        <f aca="false">IF($A101="",0,SUMPRODUCT(((($C$5:$C$64=$A101)+($D$5:$D$64=$A101)+($E$5:$E$64=$A101)+($F$5:$F$64=$A101))&gt;0)*IS$5:IS$64))</f>
        <v>0</v>
      </c>
      <c r="IT101" s="21" t="n">
        <f aca="false">IF($A101="",0,SUMPRODUCT(((($C$5:$C$64=$A101)+($D$5:$D$64=$A101)+($E$5:$E$64=$A101)+($F$5:$F$64=$A101))&gt;0)*IT$5:IT$64))</f>
        <v>0</v>
      </c>
      <c r="IU101" s="21" t="n">
        <f aca="false">IF($A101="",0,SUMPRODUCT(((($C$5:$C$64=$A101)+($D$5:$D$64=$A101)+($E$5:$E$64=$A101)+($F$5:$F$64=$A101))&gt;0)*IU$5:IU$64))</f>
        <v>0</v>
      </c>
      <c r="IV101" s="21" t="n">
        <f aca="false">IF($A101="",0,SUMPRODUCT(((($C$5:$C$64=$A101)+($D$5:$D$64=$A101)+($E$5:$E$64=$A101)+($F$5:$F$64=$A101))&gt;0)*IV$5:IV$64))</f>
        <v>0</v>
      </c>
      <c r="IW101" s="21" t="n">
        <f aca="false">IF($A101="",0,SUMPRODUCT(((($C$5:$C$64=$A101)+($D$5:$D$64=$A101)+($E$5:$E$64=$A101)+($F$5:$F$64=$A101))&gt;0)*IW$5:IW$64))</f>
        <v>0</v>
      </c>
      <c r="IX101" s="21" t="n">
        <f aca="false">IF($A101="",0,SUMPRODUCT(((($C$5:$C$64=$A101)+($D$5:$D$64=$A101)+($E$5:$E$64=$A101)+($F$5:$F$64=$A101))&gt;0)*IX$5:IX$64))</f>
        <v>0</v>
      </c>
      <c r="IY101" s="21" t="n">
        <f aca="false">IF($A101="",0,SUMPRODUCT(((($C$5:$C$64=$A101)+($D$5:$D$64=$A101)+($E$5:$E$64=$A101)+($F$5:$F$64=$A101))&gt;0)*IY$5:IY$64))</f>
        <v>0</v>
      </c>
      <c r="IZ101" s="21" t="n">
        <f aca="false">IF($A101="",0,SUMPRODUCT(((($C$5:$C$64=$A101)+($D$5:$D$64=$A101)+($E$5:$E$64=$A101)+($F$5:$F$64=$A101))&gt;0)*IZ$5:IZ$64))</f>
        <v>0</v>
      </c>
      <c r="JA101" s="21" t="n">
        <f aca="false">IF($A101="",0,SUMPRODUCT(((($C$5:$C$64=$A101)+($D$5:$D$64=$A101)+($E$5:$E$64=$A101)+($F$5:$F$64=$A101))&gt;0)*JA$5:JA$64))</f>
        <v>0</v>
      </c>
      <c r="JB101" s="21" t="n">
        <f aca="false">IF($A101="",0,SUMPRODUCT(((($C$5:$C$64=$A101)+($D$5:$D$64=$A101)+($E$5:$E$64=$A101)+($F$5:$F$64=$A101))&gt;0)*JB$5:JB$64))</f>
        <v>0</v>
      </c>
      <c r="JC101" s="21" t="n">
        <f aca="false">IF($A101="",0,SUMPRODUCT(((($C$5:$C$64=$A101)+($D$5:$D$64=$A101)+($E$5:$E$64=$A101)+($F$5:$F$64=$A101))&gt;0)*JC$5:JC$64))</f>
        <v>0</v>
      </c>
      <c r="JD101" s="21" t="n">
        <f aca="false">IF($A101="",0,SUMPRODUCT(((($C$5:$C$64=$A101)+($D$5:$D$64=$A101)+($E$5:$E$64=$A101)+($F$5:$F$64=$A101))&gt;0)*JD$5:JD$64))</f>
        <v>0</v>
      </c>
      <c r="JE101" s="21" t="n">
        <f aca="false">IF($A101="",0,SUMPRODUCT(((($C$5:$C$64=$A101)+($D$5:$D$64=$A101)+($E$5:$E$64=$A101)+($F$5:$F$64=$A101))&gt;0)*JE$5:JE$64))</f>
        <v>0</v>
      </c>
      <c r="JF101" s="21" t="n">
        <f aca="false">IF($A101="",0,SUMPRODUCT(((($C$5:$C$64=$A101)+($D$5:$D$64=$A101)+($E$5:$E$64=$A101)+($F$5:$F$64=$A101))&gt;0)*JF$5:JF$64))</f>
        <v>0</v>
      </c>
      <c r="JG101" s="21" t="n">
        <f aca="false">IF($A101="",0,SUMPRODUCT(((($C$5:$C$64=$A101)+($D$5:$D$64=$A101)+($E$5:$E$64=$A101)+($F$5:$F$64=$A101))&gt;0)*JG$5:JG$64))</f>
        <v>0</v>
      </c>
      <c r="JH101" s="21" t="n">
        <f aca="false">IF($A101="",0,SUMPRODUCT(((($C$5:$C$64=$A101)+($D$5:$D$64=$A101)+($E$5:$E$64=$A101)+($F$5:$F$64=$A101))&gt;0)*JH$5:JH$64))</f>
        <v>0</v>
      </c>
      <c r="JI101" s="21" t="n">
        <f aca="false">IF($A101="",0,SUMPRODUCT(((($C$5:$C$64=$A101)+($D$5:$D$64=$A101)+($E$5:$E$64=$A101)+($F$5:$F$64=$A101))&gt;0)*JI$5:JI$64))</f>
        <v>0</v>
      </c>
      <c r="JJ101" s="21" t="n">
        <f aca="false">IF($A101="",0,SUMPRODUCT(((($C$5:$C$64=$A101)+($D$5:$D$64=$A101)+($E$5:$E$64=$A101)+($F$5:$F$64=$A101))&gt;0)*JJ$5:JJ$64))</f>
        <v>0</v>
      </c>
      <c r="JK101" s="21" t="n">
        <f aca="false">IF($A101="",0,SUMPRODUCT(((($C$5:$C$64=$A101)+($D$5:$D$64=$A101)+($E$5:$E$64=$A101)+($F$5:$F$64=$A101))&gt;0)*JK$5:JK$64))</f>
        <v>0</v>
      </c>
      <c r="JL101" s="21" t="n">
        <f aca="false">IF($A101="",0,SUMPRODUCT(((($C$5:$C$64=$A101)+($D$5:$D$64=$A101)+($E$5:$E$64=$A101)+($F$5:$F$64=$A101))&gt;0)*JL$5:JL$64))</f>
        <v>0</v>
      </c>
      <c r="JM101" s="21" t="n">
        <f aca="false">IF($A101="",0,SUMPRODUCT(((($C$5:$C$64=$A101)+($D$5:$D$64=$A101)+($E$5:$E$64=$A101)+($F$5:$F$64=$A101))&gt;0)*JM$5:JM$64))</f>
        <v>0</v>
      </c>
      <c r="JN101" s="21" t="n">
        <f aca="false">IF($A101="",0,SUMPRODUCT(((($C$5:$C$64=$A101)+($D$5:$D$64=$A101)+($E$5:$E$64=$A101)+($F$5:$F$64=$A101))&gt;0)*JN$5:JN$64))</f>
        <v>0</v>
      </c>
      <c r="JO101" s="21" t="n">
        <f aca="false">IF($A101="",0,SUMPRODUCT(((($C$5:$C$64=$A101)+($D$5:$D$64=$A101)+($E$5:$E$64=$A101)+($F$5:$F$64=$A101))&gt;0)*JO$5:JO$64))</f>
        <v>0</v>
      </c>
      <c r="JP101" s="21" t="n">
        <f aca="false">IF($A101="",0,SUMPRODUCT(((($C$5:$C$64=$A101)+($D$5:$D$64=$A101)+($E$5:$E$64=$A101)+($F$5:$F$64=$A101))&gt;0)*JP$5:JP$64))</f>
        <v>0</v>
      </c>
      <c r="JQ101" s="21" t="n">
        <f aca="false">IF($A101="",0,SUMPRODUCT(((($C$5:$C$64=$A101)+($D$5:$D$64=$A101)+($E$5:$E$64=$A101)+($F$5:$F$64=$A101))&gt;0)*JQ$5:JQ$64))</f>
        <v>0</v>
      </c>
      <c r="JR101" s="21" t="n">
        <f aca="false">IF($A101="",0,SUMPRODUCT(((($C$5:$C$64=$A101)+($D$5:$D$64=$A101)+($E$5:$E$64=$A101)+($F$5:$F$64=$A101))&gt;0)*JR$5:JR$64))</f>
        <v>0</v>
      </c>
      <c r="JS101" s="21" t="n">
        <f aca="false">IF($A101="",0,SUMPRODUCT(((($C$5:$C$64=$A101)+($D$5:$D$64=$A101)+($E$5:$E$64=$A101)+($F$5:$F$64=$A101))&gt;0)*JS$5:JS$64))</f>
        <v>0</v>
      </c>
      <c r="JT101" s="21" t="n">
        <f aca="false">IF($A101="",0,SUMPRODUCT(((($C$5:$C$64=$A101)+($D$5:$D$64=$A101)+($E$5:$E$64=$A101)+($F$5:$F$64=$A101))&gt;0)*JT$5:JT$64))</f>
        <v>0</v>
      </c>
      <c r="JU101" s="21" t="n">
        <f aca="false">IF($A101="",0,SUMPRODUCT(((($C$5:$C$64=$A101)+($D$5:$D$64=$A101)+($E$5:$E$64=$A101)+($F$5:$F$64=$A101))&gt;0)*JU$5:JU$64))</f>
        <v>0</v>
      </c>
      <c r="JV101" s="21" t="n">
        <f aca="false">IF($A101="",0,SUMPRODUCT(((($C$5:$C$64=$A101)+($D$5:$D$64=$A101)+($E$5:$E$64=$A101)+($F$5:$F$64=$A101))&gt;0)*JV$5:JV$64))</f>
        <v>0</v>
      </c>
      <c r="JW101" s="21" t="n">
        <f aca="false">IF($A101="",0,SUMPRODUCT(((($C$5:$C$64=$A101)+($D$5:$D$64=$A101)+($E$5:$E$64=$A101)+($F$5:$F$64=$A101))&gt;0)*JW$5:JW$64))</f>
        <v>0</v>
      </c>
      <c r="JX101" s="21" t="n">
        <f aca="false">IF($A101="",0,SUMPRODUCT(((($C$5:$C$64=$A101)+($D$5:$D$64=$A101)+($E$5:$E$64=$A101)+($F$5:$F$64=$A101))&gt;0)*JX$5:JX$64))</f>
        <v>0</v>
      </c>
      <c r="JY101" s="21" t="n">
        <f aca="false">IF($A101="",0,SUMPRODUCT(((($C$5:$C$64=$A101)+($D$5:$D$64=$A101)+($E$5:$E$64=$A101)+($F$5:$F$64=$A101))&gt;0)*JY$5:JY$64))</f>
        <v>0</v>
      </c>
      <c r="JZ101" s="21" t="n">
        <f aca="false">IF($A101="",0,SUMPRODUCT(((($C$5:$C$64=$A101)+($D$5:$D$64=$A101)+($E$5:$E$64=$A101)+($F$5:$F$64=$A101))&gt;0)*JZ$5:JZ$64))</f>
        <v>0</v>
      </c>
      <c r="KA101" s="21" t="n">
        <f aca="false">IF($A101="",0,SUMPRODUCT(((($C$5:$C$64=$A101)+($D$5:$D$64=$A101)+($E$5:$E$64=$A101)+($F$5:$F$64=$A101))&gt;0)*KA$5:KA$64))</f>
        <v>0</v>
      </c>
      <c r="KB101" s="21" t="n">
        <f aca="false">IF($A101="",0,SUMPRODUCT(((($C$5:$C$64=$A101)+($D$5:$D$64=$A101)+($E$5:$E$64=$A101)+($F$5:$F$64=$A101))&gt;0)*KB$5:KB$64))</f>
        <v>0</v>
      </c>
      <c r="KC101" s="21" t="n">
        <f aca="false">IF($A101="",0,SUMPRODUCT(((($C$5:$C$64=$A101)+($D$5:$D$64=$A101)+($E$5:$E$64=$A101)+($F$5:$F$64=$A101))&gt;0)*KC$5:KC$64))</f>
        <v>0</v>
      </c>
      <c r="KD101" s="21" t="n">
        <f aca="false">IF($A101="",0,SUMPRODUCT(((($C$5:$C$64=$A101)+($D$5:$D$64=$A101)+($E$5:$E$64=$A101)+($F$5:$F$64=$A101))&gt;0)*KD$5:KD$64))</f>
        <v>0</v>
      </c>
      <c r="KE101" s="21" t="n">
        <f aca="false">IF($A101="",0,SUMPRODUCT(((($C$5:$C$64=$A101)+($D$5:$D$64=$A101)+($E$5:$E$64=$A101)+($F$5:$F$64=$A101))&gt;0)*KE$5:KE$64))</f>
        <v>0</v>
      </c>
      <c r="KF101" s="21" t="n">
        <f aca="false">IF($A101="",0,SUMPRODUCT(((($C$5:$C$64=$A101)+($D$5:$D$64=$A101)+($E$5:$E$64=$A101)+($F$5:$F$64=$A101))&gt;0)*KF$5:KF$64))</f>
        <v>0</v>
      </c>
      <c r="KG101" s="21" t="n">
        <f aca="false">IF($A101="",0,SUMPRODUCT(((($C$5:$C$64=$A101)+($D$5:$D$64=$A101)+($E$5:$E$64=$A101)+($F$5:$F$64=$A101))&gt;0)*KG$5:KG$64))</f>
        <v>0</v>
      </c>
      <c r="KH101" s="21" t="n">
        <f aca="false">IF($A101="",0,SUMPRODUCT(((($C$5:$C$64=$A101)+($D$5:$D$64=$A101)+($E$5:$E$64=$A101)+($F$5:$F$64=$A101))&gt;0)*KH$5:KH$64))</f>
        <v>0</v>
      </c>
      <c r="KI101" s="21" t="n">
        <f aca="false">IF($A101="",0,SUMPRODUCT(((($C$5:$C$64=$A101)+($D$5:$D$64=$A101)+($E$5:$E$64=$A101)+($F$5:$F$64=$A101))&gt;0)*KI$5:KI$64))</f>
        <v>0</v>
      </c>
      <c r="KJ101" s="21" t="n">
        <f aca="false">IF($A101="",0,SUMPRODUCT(((($C$5:$C$64=$A101)+($D$5:$D$64=$A101)+($E$5:$E$64=$A101)+($F$5:$F$64=$A101))&gt;0)*KJ$5:KJ$64))</f>
        <v>0</v>
      </c>
      <c r="KK101" s="21" t="n">
        <f aca="false">IF($A101="",0,SUMPRODUCT(((($C$5:$C$64=$A101)+($D$5:$D$64=$A101)+($E$5:$E$64=$A101)+($F$5:$F$64=$A101))&gt;0)*KK$5:KK$64))</f>
        <v>0</v>
      </c>
      <c r="KL101" s="21" t="n">
        <f aca="false">IF($A101="",0,SUMPRODUCT(((($C$5:$C$64=$A101)+($D$5:$D$64=$A101)+($E$5:$E$64=$A101)+($F$5:$F$64=$A101))&gt;0)*KL$5:KL$64))</f>
        <v>0</v>
      </c>
      <c r="KM101" s="21" t="n">
        <f aca="false">IF($A101="",0,SUMPRODUCT(((($C$5:$C$64=$A101)+($D$5:$D$64=$A101)+($E$5:$E$64=$A101)+($F$5:$F$64=$A101))&gt;0)*KM$5:KM$64))</f>
        <v>0</v>
      </c>
      <c r="KN101" s="21" t="n">
        <f aca="false">IF($A101="",0,SUMPRODUCT(((($C$5:$C$64=$A101)+($D$5:$D$64=$A101)+($E$5:$E$64=$A101)+($F$5:$F$64=$A101))&gt;0)*KN$5:KN$64))</f>
        <v>0</v>
      </c>
      <c r="KO101" s="21" t="n">
        <f aca="false">IF($A101="",0,SUMPRODUCT(((($C$5:$C$64=$A101)+($D$5:$D$64=$A101)+($E$5:$E$64=$A101)+($F$5:$F$64=$A101))&gt;0)*KO$5:KO$64))</f>
        <v>0</v>
      </c>
      <c r="KP101" s="21" t="n">
        <f aca="false">IF($A101="",0,SUMPRODUCT(((($C$5:$C$64=$A101)+($D$5:$D$64=$A101)+($E$5:$E$64=$A101)+($F$5:$F$64=$A101))&gt;0)*KP$5:KP$64))</f>
        <v>0</v>
      </c>
      <c r="KQ101" s="21" t="n">
        <f aca="false">IF($A101="",0,SUMPRODUCT(((($C$5:$C$64=$A101)+($D$5:$D$64=$A101)+($E$5:$E$64=$A101)+($F$5:$F$64=$A101))&gt;0)*KQ$5:KQ$64))</f>
        <v>0</v>
      </c>
      <c r="KR101" s="21" t="n">
        <f aca="false">IF($A101="",0,SUMPRODUCT(((($C$5:$C$64=$A101)+($D$5:$D$64=$A101)+($E$5:$E$64=$A101)+($F$5:$F$64=$A101))&gt;0)*KR$5:KR$64))</f>
        <v>0</v>
      </c>
      <c r="KS101" s="21" t="n">
        <f aca="false">IF($A101="",0,SUMPRODUCT(((($C$5:$C$64=$A101)+($D$5:$D$64=$A101)+($E$5:$E$64=$A101)+($F$5:$F$64=$A101))&gt;0)*KS$5:KS$64))</f>
        <v>0</v>
      </c>
      <c r="KT101" s="21" t="n">
        <f aca="false">IF($A101="",0,SUMPRODUCT(((($C$5:$C$64=$A101)+($D$5:$D$64=$A101)+($E$5:$E$64=$A101)+($F$5:$F$64=$A101))&gt;0)*KT$5:KT$64))</f>
        <v>0</v>
      </c>
      <c r="KU101" s="21" t="n">
        <f aca="false">IF($A101="",0,SUMPRODUCT(((($C$5:$C$64=$A101)+($D$5:$D$64=$A101)+($E$5:$E$64=$A101)+($F$5:$F$64=$A101))&gt;0)*KU$5:KU$64))</f>
        <v>0</v>
      </c>
      <c r="KV101" s="21" t="n">
        <f aca="false">IF($A101="",0,SUMPRODUCT(((($C$5:$C$64=$A101)+($D$5:$D$64=$A101)+($E$5:$E$64=$A101)+($F$5:$F$64=$A101))&gt;0)*KV$5:KV$64))</f>
        <v>0</v>
      </c>
      <c r="KW101" s="21" t="n">
        <f aca="false">IF($A101="",0,SUMPRODUCT(((($C$5:$C$64=$A101)+($D$5:$D$64=$A101)+($E$5:$E$64=$A101)+($F$5:$F$64=$A101))&gt;0)*KW$5:KW$64))</f>
        <v>0</v>
      </c>
      <c r="KX101" s="21" t="n">
        <f aca="false">IF($A101="",0,SUMPRODUCT(((($C$5:$C$64=$A101)+($D$5:$D$64=$A101)+($E$5:$E$64=$A101)+($F$5:$F$64=$A101))&gt;0)*KX$5:KX$64))</f>
        <v>0</v>
      </c>
      <c r="KY101" s="21" t="n">
        <f aca="false">IF($A101="",0,SUMPRODUCT(((($C$5:$C$64=$A101)+($D$5:$D$64=$A101)+($E$5:$E$64=$A101)+($F$5:$F$64=$A101))&gt;0)*KY$5:KY$64))</f>
        <v>0</v>
      </c>
      <c r="KZ101" s="21" t="n">
        <f aca="false">IF($A101="",0,SUMPRODUCT(((($C$5:$C$64=$A101)+($D$5:$D$64=$A101)+($E$5:$E$64=$A101)+($F$5:$F$64=$A101))&gt;0)*KZ$5:KZ$64))</f>
        <v>0</v>
      </c>
      <c r="LA101" s="21" t="n">
        <f aca="false">IF($A101="",0,SUMPRODUCT(((($C$5:$C$64=$A101)+($D$5:$D$64=$A101)+($E$5:$E$64=$A101)+($F$5:$F$64=$A101))&gt;0)*LA$5:LA$64))</f>
        <v>0</v>
      </c>
      <c r="LB101" s="21" t="n">
        <f aca="false">IF($A101="",0,SUMPRODUCT(((($C$5:$C$64=$A101)+($D$5:$D$64=$A101)+($E$5:$E$64=$A101)+($F$5:$F$64=$A101))&gt;0)*LB$5:LB$64))</f>
        <v>0</v>
      </c>
      <c r="LC101" s="21" t="n">
        <f aca="false">IF($A101="",0,SUMPRODUCT(((($C$5:$C$64=$A101)+($D$5:$D$64=$A101)+($E$5:$E$64=$A101)+($F$5:$F$64=$A101))&gt;0)*LC$5:LC$64))</f>
        <v>0</v>
      </c>
      <c r="LD101" s="21" t="n">
        <f aca="false">IF($A101="",0,SUMPRODUCT(((($C$5:$C$64=$A101)+($D$5:$D$64=$A101)+($E$5:$E$64=$A101)+($F$5:$F$64=$A101))&gt;0)*LD$5:LD$64))</f>
        <v>0</v>
      </c>
      <c r="LE101" s="21" t="n">
        <f aca="false">IF($A101="",0,SUMPRODUCT(((($C$5:$C$64=$A101)+($D$5:$D$64=$A101)+($E$5:$E$64=$A101)+($F$5:$F$64=$A101))&gt;0)*LE$5:LE$64))</f>
        <v>0</v>
      </c>
      <c r="LF101" s="21" t="n">
        <f aca="false">IF($A101="",0,SUMPRODUCT(((($C$5:$C$64=$A101)+($D$5:$D$64=$A101)+($E$5:$E$64=$A101)+($F$5:$F$64=$A101))&gt;0)*LF$5:LF$64))</f>
        <v>0</v>
      </c>
      <c r="LG101" s="21" t="n">
        <f aca="false">IF($A101="",0,SUMPRODUCT(((($C$5:$C$64=$A101)+($D$5:$D$64=$A101)+($E$5:$E$64=$A101)+($F$5:$F$64=$A101))&gt;0)*LG$5:LG$64))</f>
        <v>0</v>
      </c>
      <c r="LH101" s="21" t="n">
        <f aca="false">IF($A101="",0,SUMPRODUCT(((($C$5:$C$64=$A101)+($D$5:$D$64=$A101)+($E$5:$E$64=$A101)+($F$5:$F$64=$A101))&gt;0)*LH$5:LH$64))</f>
        <v>0</v>
      </c>
      <c r="LI101" s="21" t="n">
        <f aca="false">IF($A101="",0,SUMPRODUCT(((($C$5:$C$64=$A101)+($D$5:$D$64=$A101)+($E$5:$E$64=$A101)+($F$5:$F$64=$A101))&gt;0)*LI$5:LI$64))</f>
        <v>0</v>
      </c>
      <c r="LJ101" s="21" t="n">
        <f aca="false">IF($A101="",0,SUMPRODUCT(((($C$5:$C$64=$A101)+($D$5:$D$64=$A101)+($E$5:$E$64=$A101)+($F$5:$F$64=$A101))&gt;0)*LJ$5:LJ$64))</f>
        <v>0</v>
      </c>
      <c r="LK101" s="21" t="n">
        <f aca="false">IF($A101="",0,SUMPRODUCT(((($C$5:$C$64=$A101)+($D$5:$D$64=$A101)+($E$5:$E$64=$A101)+($F$5:$F$64=$A101))&gt;0)*LK$5:LK$64))</f>
        <v>0</v>
      </c>
      <c r="LL101" s="21" t="n">
        <f aca="false">IF($A101="",0,SUMPRODUCT(((($C$5:$C$64=$A101)+($D$5:$D$64=$A101)+($E$5:$E$64=$A101)+($F$5:$F$64=$A101))&gt;0)*LL$5:LL$64))</f>
        <v>0</v>
      </c>
      <c r="LM101" s="21" t="n">
        <f aca="false">IF($A101="",0,SUMPRODUCT(((($C$5:$C$64=$A101)+($D$5:$D$64=$A101)+($E$5:$E$64=$A101)+($F$5:$F$64=$A101))&gt;0)*LM$5:LM$64))</f>
        <v>0</v>
      </c>
      <c r="LN101" s="21" t="n">
        <f aca="false">IF($A101="",0,SUMPRODUCT(((($C$5:$C$64=$A101)+($D$5:$D$64=$A101)+($E$5:$E$64=$A101)+($F$5:$F$64=$A101))&gt;0)*LN$5:LN$64))</f>
        <v>0</v>
      </c>
      <c r="LO101" s="21" t="n">
        <f aca="false">IF($A101="",0,SUMPRODUCT(((($C$5:$C$64=$A101)+($D$5:$D$64=$A101)+($E$5:$E$64=$A101)+($F$5:$F$64=$A101))&gt;0)*LO$5:LO$64))</f>
        <v>0</v>
      </c>
      <c r="LP101" s="21" t="n">
        <f aca="false">IF($A101="",0,SUMPRODUCT(((($C$5:$C$64=$A101)+($D$5:$D$64=$A101)+($E$5:$E$64=$A101)+($F$5:$F$64=$A101))&gt;0)*LP$5:LP$64))</f>
        <v>0</v>
      </c>
      <c r="LQ101" s="21" t="n">
        <f aca="false">IF($A101="",0,SUMPRODUCT(((($C$5:$C$64=$A101)+($D$5:$D$64=$A101)+($E$5:$E$64=$A101)+($F$5:$F$64=$A101))&gt;0)*LQ$5:LQ$64))</f>
        <v>0</v>
      </c>
      <c r="LR101" s="21" t="n">
        <f aca="false">IF($A101="",0,SUMPRODUCT(((($C$5:$C$64=$A101)+($D$5:$D$64=$A101)+($E$5:$E$64=$A101)+($F$5:$F$64=$A101))&gt;0)*LR$5:LR$64))</f>
        <v>0</v>
      </c>
      <c r="LS101" s="21" t="n">
        <f aca="false">IF($A101="",0,SUMPRODUCT(((($C$5:$C$64=$A101)+($D$5:$D$64=$A101)+($E$5:$E$64=$A101)+($F$5:$F$64=$A101))&gt;0)*LS$5:LS$64))</f>
        <v>0</v>
      </c>
      <c r="LT101" s="21" t="n">
        <f aca="false">IF($A101="",0,SUMPRODUCT(((($C$5:$C$64=$A101)+($D$5:$D$64=$A101)+($E$5:$E$64=$A101)+($F$5:$F$64=$A101))&gt;0)*LT$5:LT$64))</f>
        <v>0</v>
      </c>
      <c r="LU101" s="21" t="n">
        <f aca="false">IF($A101="",0,SUMPRODUCT(((($C$5:$C$64=$A101)+($D$5:$D$64=$A101)+($E$5:$E$64=$A101)+($F$5:$F$64=$A101))&gt;0)*LU$5:LU$64))</f>
        <v>0</v>
      </c>
      <c r="LV101" s="21" t="n">
        <f aca="false">IF($A101="",0,SUMPRODUCT(((($C$5:$C$64=$A101)+($D$5:$D$64=$A101)+($E$5:$E$64=$A101)+($F$5:$F$64=$A101))&gt;0)*LV$5:LV$64))</f>
        <v>0</v>
      </c>
      <c r="LW101" s="21" t="n">
        <f aca="false">IF($A101="",0,SUMPRODUCT(((($C$5:$C$64=$A101)+($D$5:$D$64=$A101)+($E$5:$E$64=$A101)+($F$5:$F$64=$A101))&gt;0)*LW$5:LW$64))</f>
        <v>0</v>
      </c>
      <c r="LX101" s="21" t="n">
        <f aca="false">IF($A101="",0,SUMPRODUCT(((($C$5:$C$64=$A101)+($D$5:$D$64=$A101)+($E$5:$E$64=$A101)+($F$5:$F$64=$A101))&gt;0)*LX$5:LX$64))</f>
        <v>0</v>
      </c>
      <c r="LY101" s="21" t="n">
        <f aca="false">IF($A101="",0,SUMPRODUCT(((($C$5:$C$64=$A101)+($D$5:$D$64=$A101)+($E$5:$E$64=$A101)+($F$5:$F$64=$A101))&gt;0)*LY$5:LY$64))</f>
        <v>0</v>
      </c>
      <c r="LZ101" s="21" t="n">
        <f aca="false">IF($A101="",0,SUMPRODUCT(((($C$5:$C$64=$A101)+($D$5:$D$64=$A101)+($E$5:$E$64=$A101)+($F$5:$F$64=$A101))&gt;0)*LZ$5:LZ$64))</f>
        <v>0</v>
      </c>
      <c r="MA101" s="21" t="n">
        <f aca="false">IF($A101="",0,SUMPRODUCT(((($C$5:$C$64=$A101)+($D$5:$D$64=$A101)+($E$5:$E$64=$A101)+($F$5:$F$64=$A101))&gt;0)*MA$5:MA$64))</f>
        <v>0</v>
      </c>
      <c r="MB101" s="21" t="n">
        <f aca="false">IF($A101="",0,SUMPRODUCT(((($C$5:$C$64=$A101)+($D$5:$D$64=$A101)+($E$5:$E$64=$A101)+($F$5:$F$64=$A101))&gt;0)*MB$5:MB$64))</f>
        <v>0</v>
      </c>
      <c r="MC101" s="21" t="n">
        <f aca="false">IF($A101="",0,SUMPRODUCT(((($C$5:$C$64=$A101)+($D$5:$D$64=$A101)+($E$5:$E$64=$A101)+($F$5:$F$64=$A101))&gt;0)*MC$5:MC$64))</f>
        <v>0</v>
      </c>
      <c r="MD101" s="21" t="n">
        <f aca="false">IF($A101="",0,SUMPRODUCT(((($C$5:$C$64=$A101)+($D$5:$D$64=$A101)+($E$5:$E$64=$A101)+($F$5:$F$64=$A101))&gt;0)*MD$5:MD$64))</f>
        <v>0</v>
      </c>
      <c r="ME101" s="21" t="n">
        <f aca="false">IF($A101="",0,SUMPRODUCT(((($C$5:$C$64=$A101)+($D$5:$D$64=$A101)+($E$5:$E$64=$A101)+($F$5:$F$64=$A101))&gt;0)*ME$5:ME$64))</f>
        <v>0</v>
      </c>
      <c r="MF101" s="21" t="n">
        <f aca="false">IF($A101="",0,SUMPRODUCT(((($C$5:$C$64=$A101)+($D$5:$D$64=$A101)+($E$5:$E$64=$A101)+($F$5:$F$64=$A101))&gt;0)*MF$5:MF$64))</f>
        <v>0</v>
      </c>
      <c r="MG101" s="21" t="n">
        <f aca="false">IF($A101="",0,SUMPRODUCT(((($C$5:$C$64=$A101)+($D$5:$D$64=$A101)+($E$5:$E$64=$A101)+($F$5:$F$64=$A101))&gt;0)*MG$5:MG$64))</f>
        <v>0</v>
      </c>
      <c r="MH101" s="21" t="n">
        <f aca="false">IF($A101="",0,SUMPRODUCT(((($C$5:$C$64=$A101)+($D$5:$D$64=$A101)+($E$5:$E$64=$A101)+($F$5:$F$64=$A101))&gt;0)*MH$5:MH$64))</f>
        <v>0</v>
      </c>
      <c r="MI101" s="21" t="n">
        <f aca="false">IF($A101="",0,SUMPRODUCT(((($C$5:$C$64=$A101)+($D$5:$D$64=$A101)+($E$5:$E$64=$A101)+($F$5:$F$64=$A101))&gt;0)*MI$5:MI$64))</f>
        <v>0</v>
      </c>
      <c r="MJ101" s="21" t="n">
        <f aca="false">IF($A101="",0,SUMPRODUCT(((($C$5:$C$64=$A101)+($D$5:$D$64=$A101)+($E$5:$E$64=$A101)+($F$5:$F$64=$A101))&gt;0)*MJ$5:MJ$64))</f>
        <v>0</v>
      </c>
      <c r="MK101" s="21" t="n">
        <f aca="false">IF($A101="",0,SUMPRODUCT(((($C$5:$C$64=$A101)+($D$5:$D$64=$A101)+($E$5:$E$64=$A101)+($F$5:$F$64=$A101))&gt;0)*MK$5:MK$64))</f>
        <v>0</v>
      </c>
      <c r="ML101" s="21" t="n">
        <f aca="false">IF($A101="",0,SUMPRODUCT(((($C$5:$C$64=$A101)+($D$5:$D$64=$A101)+($E$5:$E$64=$A101)+($F$5:$F$64=$A101))&gt;0)*ML$5:ML$64))</f>
        <v>0</v>
      </c>
      <c r="MM101" s="21" t="n">
        <f aca="false">IF($A101="",0,SUMPRODUCT(((($C$5:$C$64=$A101)+($D$5:$D$64=$A101)+($E$5:$E$64=$A101)+($F$5:$F$64=$A101))&gt;0)*MM$5:MM$64))</f>
        <v>0</v>
      </c>
      <c r="MN101" s="21" t="n">
        <f aca="false">IF($A101="",0,SUMPRODUCT(((($C$5:$C$64=$A101)+($D$5:$D$64=$A101)+($E$5:$E$64=$A101)+($F$5:$F$64=$A101))&gt;0)*MN$5:MN$64))</f>
        <v>0</v>
      </c>
      <c r="MO101" s="21" t="n">
        <f aca="false">IF($A101="",0,SUMPRODUCT(((($C$5:$C$64=$A101)+($D$5:$D$64=$A101)+($E$5:$E$64=$A101)+($F$5:$F$64=$A101))&gt;0)*MO$5:MO$64))</f>
        <v>0</v>
      </c>
      <c r="MP101" s="21" t="n">
        <f aca="false">IF($A101="",0,SUMPRODUCT(((($C$5:$C$64=$A101)+($D$5:$D$64=$A101)+($E$5:$E$64=$A101)+($F$5:$F$64=$A101))&gt;0)*MP$5:MP$64))</f>
        <v>0</v>
      </c>
      <c r="MQ101" s="21" t="n">
        <f aca="false">IF($A101="",0,SUMPRODUCT(((($C$5:$C$64=$A101)+($D$5:$D$64=$A101)+($E$5:$E$64=$A101)+($F$5:$F$64=$A101))&gt;0)*MQ$5:MQ$64))</f>
        <v>0</v>
      </c>
      <c r="MR101" s="21" t="n">
        <f aca="false">IF($A101="",0,SUMPRODUCT(((($C$5:$C$64=$A101)+($D$5:$D$64=$A101)+($E$5:$E$64=$A101)+($F$5:$F$64=$A101))&gt;0)*MR$5:MR$64))</f>
        <v>0</v>
      </c>
      <c r="MS101" s="21" t="n">
        <f aca="false">IF($A101="",0,SUMPRODUCT(((($C$5:$C$64=$A101)+($D$5:$D$64=$A101)+($E$5:$E$64=$A101)+($F$5:$F$64=$A101))&gt;0)*MS$5:MS$64))</f>
        <v>0</v>
      </c>
      <c r="MT101" s="21" t="n">
        <f aca="false">IF($A101="",0,SUMPRODUCT(((($C$5:$C$64=$A101)+($D$5:$D$64=$A101)+($E$5:$E$64=$A101)+($F$5:$F$64=$A101))&gt;0)*MT$5:MT$64))</f>
        <v>0</v>
      </c>
      <c r="MU101" s="21" t="n">
        <f aca="false">IF($A101="",0,SUMPRODUCT(((($C$5:$C$64=$A101)+($D$5:$D$64=$A101)+($E$5:$E$64=$A101)+($F$5:$F$64=$A101))&gt;0)*MU$5:MU$64))</f>
        <v>0</v>
      </c>
      <c r="MV101" s="21" t="n">
        <f aca="false">IF($A101="",0,SUMPRODUCT(((($C$5:$C$64=$A101)+($D$5:$D$64=$A101)+($E$5:$E$64=$A101)+($F$5:$F$64=$A101))&gt;0)*MV$5:MV$64))</f>
        <v>0</v>
      </c>
      <c r="MW101" s="21" t="n">
        <f aca="false">IF($A101="",0,SUMPRODUCT(((($C$5:$C$64=$A101)+($D$5:$D$64=$A101)+($E$5:$E$64=$A101)+($F$5:$F$64=$A101))&gt;0)*MW$5:MW$64))</f>
        <v>0</v>
      </c>
      <c r="MX101" s="21" t="n">
        <f aca="false">IF($A101="",0,SUMPRODUCT(((($C$5:$C$64=$A101)+($D$5:$D$64=$A101)+($E$5:$E$64=$A101)+($F$5:$F$64=$A101))&gt;0)*MX$5:MX$64))</f>
        <v>0</v>
      </c>
      <c r="MY101" s="21" t="n">
        <f aca="false">IF($A101="",0,SUMPRODUCT(((($C$5:$C$64=$A101)+($D$5:$D$64=$A101)+($E$5:$E$64=$A101)+($F$5:$F$64=$A101))&gt;0)*MY$5:MY$64))</f>
        <v>0</v>
      </c>
      <c r="MZ101" s="21" t="n">
        <f aca="false">IF($A101="",0,SUMPRODUCT(((($C$5:$C$64=$A101)+($D$5:$D$64=$A101)+($E$5:$E$64=$A101)+($F$5:$F$64=$A101))&gt;0)*MZ$5:MZ$64))</f>
        <v>0</v>
      </c>
      <c r="NA101" s="21" t="n">
        <f aca="false">IF($A101="",0,SUMPRODUCT(((($C$5:$C$64=$A101)+($D$5:$D$64=$A101)+($E$5:$E$64=$A101)+($F$5:$F$64=$A101))&gt;0)*NA$5:NA$64))</f>
        <v>0</v>
      </c>
      <c r="NB101" s="21" t="n">
        <f aca="false">IF($A101="",0,SUMPRODUCT(((($C$5:$C$64=$A101)+($D$5:$D$64=$A101)+($E$5:$E$64=$A101)+($F$5:$F$64=$A101))&gt;0)*NB$5:NB$64))</f>
        <v>0</v>
      </c>
      <c r="NC101" s="21" t="n">
        <f aca="false">IF($A101="",0,SUMPRODUCT(((($C$5:$C$64=$A101)+($D$5:$D$64=$A101)+($E$5:$E$64=$A101)+($F$5:$F$64=$A101))&gt;0)*NC$5:NC$64))</f>
        <v>0</v>
      </c>
      <c r="ND101" s="21" t="n">
        <f aca="false">IF($A101="",0,SUMPRODUCT(((($C$5:$C$64=$A101)+($D$5:$D$64=$A101)+($E$5:$E$64=$A101)+($F$5:$F$64=$A101))&gt;0)*ND$5:ND$64))</f>
        <v>0</v>
      </c>
      <c r="NE101" s="21" t="n">
        <f aca="false">IF($A101="",0,SUMPRODUCT(((($C$5:$C$64=$A101)+($D$5:$D$64=$A101)+($E$5:$E$64=$A101)+($F$5:$F$64=$A101))&gt;0)*NE$5:NE$64))</f>
        <v>0</v>
      </c>
      <c r="NF101" s="21" t="n">
        <f aca="false">IF($A101="",0,SUMPRODUCT(((($C$5:$C$64=$A101)+($D$5:$D$64=$A101)+($E$5:$E$64=$A101)+($F$5:$F$64=$A101))&gt;0)*NF$5:NF$64))</f>
        <v>0</v>
      </c>
      <c r="NG101" s="21" t="n">
        <f aca="false">IF($A101="",0,SUMPRODUCT(((($C$5:$C$64=$A101)+($D$5:$D$64=$A101)+($E$5:$E$64=$A101)+($F$5:$F$64=$A101))&gt;0)*NG$5:NG$64))</f>
        <v>0</v>
      </c>
      <c r="NH101" s="21" t="n">
        <f aca="false">IF($A101="",0,SUMPRODUCT(((($C$5:$C$64=$A101)+($D$5:$D$64=$A101)+($E$5:$E$64=$A101)+($F$5:$F$64=$A101))&gt;0)*NH$5:NH$64))</f>
        <v>0</v>
      </c>
    </row>
    <row r="102" customFormat="false" ht="15" hidden="false" customHeight="false" outlineLevel="0" collapsed="false">
      <c r="A102" s="6" t="str">
        <f aca="false">IF(Einstellungen!E28="","",Einstellungen!E28)</f>
        <v/>
      </c>
      <c r="B102" s="20" t="n">
        <f aca="false">IF(Einstellungen!F28="",999,Einstellungen!F28)</f>
        <v>999</v>
      </c>
      <c r="C102" s="5" t="str">
        <f aca="false">Einstellungen!G28</f>
        <v/>
      </c>
      <c r="D102" s="5"/>
      <c r="E102" s="5"/>
      <c r="F102" s="5"/>
      <c r="G102" s="21" t="n">
        <f aca="false">IF($A102="",0,SUMPRODUCT(((($C$5:$C$64=$A102)+($D$5:$D$64=$A102)+($E$5:$E$64=$A102)+($F$5:$F$64=$A102))&gt;0)*G$5:G$64))</f>
        <v>0</v>
      </c>
      <c r="H102" s="21" t="n">
        <f aca="false">IF($A102="",0,SUMPRODUCT(((($C$5:$C$64=$A102)+($D$5:$D$64=$A102)+($E$5:$E$64=$A102)+($F$5:$F$64=$A102))&gt;0)*H$5:H$64))</f>
        <v>0</v>
      </c>
      <c r="I102" s="21" t="n">
        <f aca="false">IF($A102="",0,SUMPRODUCT(((($C$5:$C$64=$A102)+($D$5:$D$64=$A102)+($E$5:$E$64=$A102)+($F$5:$F$64=$A102))&gt;0)*I$5:I$64))</f>
        <v>0</v>
      </c>
      <c r="J102" s="21" t="n">
        <f aca="false">IF($A102="",0,SUMPRODUCT(((($C$5:$C$64=$A102)+($D$5:$D$64=$A102)+($E$5:$E$64=$A102)+($F$5:$F$64=$A102))&gt;0)*J$5:J$64))</f>
        <v>0</v>
      </c>
      <c r="K102" s="21" t="n">
        <f aca="false">IF($A102="",0,SUMPRODUCT(((($C$5:$C$64=$A102)+($D$5:$D$64=$A102)+($E$5:$E$64=$A102)+($F$5:$F$64=$A102))&gt;0)*K$5:K$64))</f>
        <v>0</v>
      </c>
      <c r="L102" s="21" t="n">
        <f aca="false">IF($A102="",0,SUMPRODUCT(((($C$5:$C$64=$A102)+($D$5:$D$64=$A102)+($E$5:$E$64=$A102)+($F$5:$F$64=$A102))&gt;0)*L$5:L$64))</f>
        <v>0</v>
      </c>
      <c r="M102" s="21" t="n">
        <f aca="false">IF($A102="",0,SUMPRODUCT(((($C$5:$C$64=$A102)+($D$5:$D$64=$A102)+($E$5:$E$64=$A102)+($F$5:$F$64=$A102))&gt;0)*M$5:M$64))</f>
        <v>0</v>
      </c>
      <c r="N102" s="21" t="n">
        <f aca="false">IF($A102="",0,SUMPRODUCT(((($C$5:$C$64=$A102)+($D$5:$D$64=$A102)+($E$5:$E$64=$A102)+($F$5:$F$64=$A102))&gt;0)*N$5:N$64))</f>
        <v>0</v>
      </c>
      <c r="O102" s="21" t="n">
        <f aca="false">IF($A102="",0,SUMPRODUCT(((($C$5:$C$64=$A102)+($D$5:$D$64=$A102)+($E$5:$E$64=$A102)+($F$5:$F$64=$A102))&gt;0)*O$5:O$64))</f>
        <v>0</v>
      </c>
      <c r="P102" s="21" t="n">
        <f aca="false">IF($A102="",0,SUMPRODUCT(((($C$5:$C$64=$A102)+($D$5:$D$64=$A102)+($E$5:$E$64=$A102)+($F$5:$F$64=$A102))&gt;0)*P$5:P$64))</f>
        <v>0</v>
      </c>
      <c r="Q102" s="21" t="n">
        <f aca="false">IF($A102="",0,SUMPRODUCT(((($C$5:$C$64=$A102)+($D$5:$D$64=$A102)+($E$5:$E$64=$A102)+($F$5:$F$64=$A102))&gt;0)*Q$5:Q$64))</f>
        <v>0</v>
      </c>
      <c r="R102" s="21" t="n">
        <f aca="false">IF($A102="",0,SUMPRODUCT(((($C$5:$C$64=$A102)+($D$5:$D$64=$A102)+($E$5:$E$64=$A102)+($F$5:$F$64=$A102))&gt;0)*R$5:R$64))</f>
        <v>0</v>
      </c>
      <c r="S102" s="21" t="n">
        <f aca="false">IF($A102="",0,SUMPRODUCT(((($C$5:$C$64=$A102)+($D$5:$D$64=$A102)+($E$5:$E$64=$A102)+($F$5:$F$64=$A102))&gt;0)*S$5:S$64))</f>
        <v>0</v>
      </c>
      <c r="T102" s="21" t="n">
        <f aca="false">IF($A102="",0,SUMPRODUCT(((($C$5:$C$64=$A102)+($D$5:$D$64=$A102)+($E$5:$E$64=$A102)+($F$5:$F$64=$A102))&gt;0)*T$5:T$64))</f>
        <v>0</v>
      </c>
      <c r="U102" s="21" t="n">
        <f aca="false">IF($A102="",0,SUMPRODUCT(((($C$5:$C$64=$A102)+($D$5:$D$64=$A102)+($E$5:$E$64=$A102)+($F$5:$F$64=$A102))&gt;0)*U$5:U$64))</f>
        <v>0</v>
      </c>
      <c r="V102" s="21" t="n">
        <f aca="false">IF($A102="",0,SUMPRODUCT(((($C$5:$C$64=$A102)+($D$5:$D$64=$A102)+($E$5:$E$64=$A102)+($F$5:$F$64=$A102))&gt;0)*V$5:V$64))</f>
        <v>0</v>
      </c>
      <c r="W102" s="21" t="n">
        <f aca="false">IF($A102="",0,SUMPRODUCT(((($C$5:$C$64=$A102)+($D$5:$D$64=$A102)+($E$5:$E$64=$A102)+($F$5:$F$64=$A102))&gt;0)*W$5:W$64))</f>
        <v>0</v>
      </c>
      <c r="X102" s="21" t="n">
        <f aca="false">IF($A102="",0,SUMPRODUCT(((($C$5:$C$64=$A102)+($D$5:$D$64=$A102)+($E$5:$E$64=$A102)+($F$5:$F$64=$A102))&gt;0)*X$5:X$64))</f>
        <v>0</v>
      </c>
      <c r="Y102" s="21" t="n">
        <f aca="false">IF($A102="",0,SUMPRODUCT(((($C$5:$C$64=$A102)+($D$5:$D$64=$A102)+($E$5:$E$64=$A102)+($F$5:$F$64=$A102))&gt;0)*Y$5:Y$64))</f>
        <v>0</v>
      </c>
      <c r="Z102" s="21" t="n">
        <f aca="false">IF($A102="",0,SUMPRODUCT(((($C$5:$C$64=$A102)+($D$5:$D$64=$A102)+($E$5:$E$64=$A102)+($F$5:$F$64=$A102))&gt;0)*Z$5:Z$64))</f>
        <v>0</v>
      </c>
      <c r="AA102" s="21" t="n">
        <f aca="false">IF($A102="",0,SUMPRODUCT(((($C$5:$C$64=$A102)+($D$5:$D$64=$A102)+($E$5:$E$64=$A102)+($F$5:$F$64=$A102))&gt;0)*AA$5:AA$64))</f>
        <v>0</v>
      </c>
      <c r="AB102" s="21" t="n">
        <f aca="false">IF($A102="",0,SUMPRODUCT(((($C$5:$C$64=$A102)+($D$5:$D$64=$A102)+($E$5:$E$64=$A102)+($F$5:$F$64=$A102))&gt;0)*AB$5:AB$64))</f>
        <v>0</v>
      </c>
      <c r="AC102" s="21" t="n">
        <f aca="false">IF($A102="",0,SUMPRODUCT(((($C$5:$C$64=$A102)+($D$5:$D$64=$A102)+($E$5:$E$64=$A102)+($F$5:$F$64=$A102))&gt;0)*AC$5:AC$64))</f>
        <v>0</v>
      </c>
      <c r="AD102" s="21" t="n">
        <f aca="false">IF($A102="",0,SUMPRODUCT(((($C$5:$C$64=$A102)+($D$5:$D$64=$A102)+($E$5:$E$64=$A102)+($F$5:$F$64=$A102))&gt;0)*AD$5:AD$64))</f>
        <v>0</v>
      </c>
      <c r="AE102" s="21" t="n">
        <f aca="false">IF($A102="",0,SUMPRODUCT(((($C$5:$C$64=$A102)+($D$5:$D$64=$A102)+($E$5:$E$64=$A102)+($F$5:$F$64=$A102))&gt;0)*AE$5:AE$64))</f>
        <v>0</v>
      </c>
      <c r="AF102" s="21" t="n">
        <f aca="false">IF($A102="",0,SUMPRODUCT(((($C$5:$C$64=$A102)+($D$5:$D$64=$A102)+($E$5:$E$64=$A102)+($F$5:$F$64=$A102))&gt;0)*AF$5:AF$64))</f>
        <v>0</v>
      </c>
      <c r="AG102" s="21" t="n">
        <f aca="false">IF($A102="",0,SUMPRODUCT(((($C$5:$C$64=$A102)+($D$5:$D$64=$A102)+($E$5:$E$64=$A102)+($F$5:$F$64=$A102))&gt;0)*AG$5:AG$64))</f>
        <v>0</v>
      </c>
      <c r="AH102" s="21" t="n">
        <f aca="false">IF($A102="",0,SUMPRODUCT(((($C$5:$C$64=$A102)+($D$5:$D$64=$A102)+($E$5:$E$64=$A102)+($F$5:$F$64=$A102))&gt;0)*AH$5:AH$64))</f>
        <v>0</v>
      </c>
      <c r="AI102" s="21" t="n">
        <f aca="false">IF($A102="",0,SUMPRODUCT(((($C$5:$C$64=$A102)+($D$5:$D$64=$A102)+($E$5:$E$64=$A102)+($F$5:$F$64=$A102))&gt;0)*AI$5:AI$64))</f>
        <v>0</v>
      </c>
      <c r="AJ102" s="21" t="n">
        <f aca="false">IF($A102="",0,SUMPRODUCT(((($C$5:$C$64=$A102)+($D$5:$D$64=$A102)+($E$5:$E$64=$A102)+($F$5:$F$64=$A102))&gt;0)*AJ$5:AJ$64))</f>
        <v>0</v>
      </c>
      <c r="AK102" s="21" t="n">
        <f aca="false">IF($A102="",0,SUMPRODUCT(((($C$5:$C$64=$A102)+($D$5:$D$64=$A102)+($E$5:$E$64=$A102)+($F$5:$F$64=$A102))&gt;0)*AK$5:AK$64))</f>
        <v>0</v>
      </c>
      <c r="AL102" s="21" t="n">
        <f aca="false">IF($A102="",0,SUMPRODUCT(((($C$5:$C$64=$A102)+($D$5:$D$64=$A102)+($E$5:$E$64=$A102)+($F$5:$F$64=$A102))&gt;0)*AL$5:AL$64))</f>
        <v>0</v>
      </c>
      <c r="AM102" s="21" t="n">
        <f aca="false">IF($A102="",0,SUMPRODUCT(((($C$5:$C$64=$A102)+($D$5:$D$64=$A102)+($E$5:$E$64=$A102)+($F$5:$F$64=$A102))&gt;0)*AM$5:AM$64))</f>
        <v>0</v>
      </c>
      <c r="AN102" s="21" t="n">
        <f aca="false">IF($A102="",0,SUMPRODUCT(((($C$5:$C$64=$A102)+($D$5:$D$64=$A102)+($E$5:$E$64=$A102)+($F$5:$F$64=$A102))&gt;0)*AN$5:AN$64))</f>
        <v>0</v>
      </c>
      <c r="AO102" s="21" t="n">
        <f aca="false">IF($A102="",0,SUMPRODUCT(((($C$5:$C$64=$A102)+($D$5:$D$64=$A102)+($E$5:$E$64=$A102)+($F$5:$F$64=$A102))&gt;0)*AO$5:AO$64))</f>
        <v>0</v>
      </c>
      <c r="AP102" s="21" t="n">
        <f aca="false">IF($A102="",0,SUMPRODUCT(((($C$5:$C$64=$A102)+($D$5:$D$64=$A102)+($E$5:$E$64=$A102)+($F$5:$F$64=$A102))&gt;0)*AP$5:AP$64))</f>
        <v>0</v>
      </c>
      <c r="AQ102" s="21" t="n">
        <f aca="false">IF($A102="",0,SUMPRODUCT(((($C$5:$C$64=$A102)+($D$5:$D$64=$A102)+($E$5:$E$64=$A102)+($F$5:$F$64=$A102))&gt;0)*AQ$5:AQ$64))</f>
        <v>0</v>
      </c>
      <c r="AR102" s="21" t="n">
        <f aca="false">IF($A102="",0,SUMPRODUCT(((($C$5:$C$64=$A102)+($D$5:$D$64=$A102)+($E$5:$E$64=$A102)+($F$5:$F$64=$A102))&gt;0)*AR$5:AR$64))</f>
        <v>0</v>
      </c>
      <c r="AS102" s="21" t="n">
        <f aca="false">IF($A102="",0,SUMPRODUCT(((($C$5:$C$64=$A102)+($D$5:$D$64=$A102)+($E$5:$E$64=$A102)+($F$5:$F$64=$A102))&gt;0)*AS$5:AS$64))</f>
        <v>0</v>
      </c>
      <c r="AT102" s="21" t="n">
        <f aca="false">IF($A102="",0,SUMPRODUCT(((($C$5:$C$64=$A102)+($D$5:$D$64=$A102)+($E$5:$E$64=$A102)+($F$5:$F$64=$A102))&gt;0)*AT$5:AT$64))</f>
        <v>0</v>
      </c>
      <c r="AU102" s="21" t="n">
        <f aca="false">IF($A102="",0,SUMPRODUCT(((($C$5:$C$64=$A102)+($D$5:$D$64=$A102)+($E$5:$E$64=$A102)+($F$5:$F$64=$A102))&gt;0)*AU$5:AU$64))</f>
        <v>0</v>
      </c>
      <c r="AV102" s="21" t="n">
        <f aca="false">IF($A102="",0,SUMPRODUCT(((($C$5:$C$64=$A102)+($D$5:$D$64=$A102)+($E$5:$E$64=$A102)+($F$5:$F$64=$A102))&gt;0)*AV$5:AV$64))</f>
        <v>0</v>
      </c>
      <c r="AW102" s="21" t="n">
        <f aca="false">IF($A102="",0,SUMPRODUCT(((($C$5:$C$64=$A102)+($D$5:$D$64=$A102)+($E$5:$E$64=$A102)+($F$5:$F$64=$A102))&gt;0)*AW$5:AW$64))</f>
        <v>0</v>
      </c>
      <c r="AX102" s="21" t="n">
        <f aca="false">IF($A102="",0,SUMPRODUCT(((($C$5:$C$64=$A102)+($D$5:$D$64=$A102)+($E$5:$E$64=$A102)+($F$5:$F$64=$A102))&gt;0)*AX$5:AX$64))</f>
        <v>0</v>
      </c>
      <c r="AY102" s="21" t="n">
        <f aca="false">IF($A102="",0,SUMPRODUCT(((($C$5:$C$64=$A102)+($D$5:$D$64=$A102)+($E$5:$E$64=$A102)+($F$5:$F$64=$A102))&gt;0)*AY$5:AY$64))</f>
        <v>0</v>
      </c>
      <c r="AZ102" s="21" t="n">
        <f aca="false">IF($A102="",0,SUMPRODUCT(((($C$5:$C$64=$A102)+($D$5:$D$64=$A102)+($E$5:$E$64=$A102)+($F$5:$F$64=$A102))&gt;0)*AZ$5:AZ$64))</f>
        <v>0</v>
      </c>
      <c r="BA102" s="21" t="n">
        <f aca="false">IF($A102="",0,SUMPRODUCT(((($C$5:$C$64=$A102)+($D$5:$D$64=$A102)+($E$5:$E$64=$A102)+($F$5:$F$64=$A102))&gt;0)*BA$5:BA$64))</f>
        <v>0</v>
      </c>
      <c r="BB102" s="21" t="n">
        <f aca="false">IF($A102="",0,SUMPRODUCT(((($C$5:$C$64=$A102)+($D$5:$D$64=$A102)+($E$5:$E$64=$A102)+($F$5:$F$64=$A102))&gt;0)*BB$5:BB$64))</f>
        <v>0</v>
      </c>
      <c r="BC102" s="21" t="n">
        <f aca="false">IF($A102="",0,SUMPRODUCT(((($C$5:$C$64=$A102)+($D$5:$D$64=$A102)+($E$5:$E$64=$A102)+($F$5:$F$64=$A102))&gt;0)*BC$5:BC$64))</f>
        <v>0</v>
      </c>
      <c r="BD102" s="21" t="n">
        <f aca="false">IF($A102="",0,SUMPRODUCT(((($C$5:$C$64=$A102)+($D$5:$D$64=$A102)+($E$5:$E$64=$A102)+($F$5:$F$64=$A102))&gt;0)*BD$5:BD$64))</f>
        <v>0</v>
      </c>
      <c r="BE102" s="21" t="n">
        <f aca="false">IF($A102="",0,SUMPRODUCT(((($C$5:$C$64=$A102)+($D$5:$D$64=$A102)+($E$5:$E$64=$A102)+($F$5:$F$64=$A102))&gt;0)*BE$5:BE$64))</f>
        <v>0</v>
      </c>
      <c r="BF102" s="21" t="n">
        <f aca="false">IF($A102="",0,SUMPRODUCT(((($C$5:$C$64=$A102)+($D$5:$D$64=$A102)+($E$5:$E$64=$A102)+($F$5:$F$64=$A102))&gt;0)*BF$5:BF$64))</f>
        <v>0</v>
      </c>
      <c r="BG102" s="21" t="n">
        <f aca="false">IF($A102="",0,SUMPRODUCT(((($C$5:$C$64=$A102)+($D$5:$D$64=$A102)+($E$5:$E$64=$A102)+($F$5:$F$64=$A102))&gt;0)*BG$5:BG$64))</f>
        <v>0</v>
      </c>
      <c r="BH102" s="21" t="n">
        <f aca="false">IF($A102="",0,SUMPRODUCT(((($C$5:$C$64=$A102)+($D$5:$D$64=$A102)+($E$5:$E$64=$A102)+($F$5:$F$64=$A102))&gt;0)*BH$5:BH$64))</f>
        <v>0</v>
      </c>
      <c r="BI102" s="21" t="n">
        <f aca="false">IF($A102="",0,SUMPRODUCT(((($C$5:$C$64=$A102)+($D$5:$D$64=$A102)+($E$5:$E$64=$A102)+($F$5:$F$64=$A102))&gt;0)*BI$5:BI$64))</f>
        <v>0</v>
      </c>
      <c r="BJ102" s="21" t="n">
        <f aca="false">IF($A102="",0,SUMPRODUCT(((($C$5:$C$64=$A102)+($D$5:$D$64=$A102)+($E$5:$E$64=$A102)+($F$5:$F$64=$A102))&gt;0)*BJ$5:BJ$64))</f>
        <v>0</v>
      </c>
      <c r="BK102" s="21" t="n">
        <f aca="false">IF($A102="",0,SUMPRODUCT(((($C$5:$C$64=$A102)+($D$5:$D$64=$A102)+($E$5:$E$64=$A102)+($F$5:$F$64=$A102))&gt;0)*BK$5:BK$64))</f>
        <v>0</v>
      </c>
      <c r="BL102" s="21" t="n">
        <f aca="false">IF($A102="",0,SUMPRODUCT(((($C$5:$C$64=$A102)+($D$5:$D$64=$A102)+($E$5:$E$64=$A102)+($F$5:$F$64=$A102))&gt;0)*BL$5:BL$64))</f>
        <v>0</v>
      </c>
      <c r="BM102" s="21" t="n">
        <f aca="false">IF($A102="",0,SUMPRODUCT(((($C$5:$C$64=$A102)+($D$5:$D$64=$A102)+($E$5:$E$64=$A102)+($F$5:$F$64=$A102))&gt;0)*BM$5:BM$64))</f>
        <v>0</v>
      </c>
      <c r="BN102" s="21" t="n">
        <f aca="false">IF($A102="",0,SUMPRODUCT(((($C$5:$C$64=$A102)+($D$5:$D$64=$A102)+($E$5:$E$64=$A102)+($F$5:$F$64=$A102))&gt;0)*BN$5:BN$64))</f>
        <v>0</v>
      </c>
      <c r="BO102" s="21" t="n">
        <f aca="false">IF($A102="",0,SUMPRODUCT(((($C$5:$C$64=$A102)+($D$5:$D$64=$A102)+($E$5:$E$64=$A102)+($F$5:$F$64=$A102))&gt;0)*BO$5:BO$64))</f>
        <v>0</v>
      </c>
      <c r="BP102" s="21" t="n">
        <f aca="false">IF($A102="",0,SUMPRODUCT(((($C$5:$C$64=$A102)+($D$5:$D$64=$A102)+($E$5:$E$64=$A102)+($F$5:$F$64=$A102))&gt;0)*BP$5:BP$64))</f>
        <v>0</v>
      </c>
      <c r="BQ102" s="21" t="n">
        <f aca="false">IF($A102="",0,SUMPRODUCT(((($C$5:$C$64=$A102)+($D$5:$D$64=$A102)+($E$5:$E$64=$A102)+($F$5:$F$64=$A102))&gt;0)*BQ$5:BQ$64))</f>
        <v>0</v>
      </c>
      <c r="BR102" s="21" t="n">
        <f aca="false">IF($A102="",0,SUMPRODUCT(((($C$5:$C$64=$A102)+($D$5:$D$64=$A102)+($E$5:$E$64=$A102)+($F$5:$F$64=$A102))&gt;0)*BR$5:BR$64))</f>
        <v>0</v>
      </c>
      <c r="BS102" s="21" t="n">
        <f aca="false">IF($A102="",0,SUMPRODUCT(((($C$5:$C$64=$A102)+($D$5:$D$64=$A102)+($E$5:$E$64=$A102)+($F$5:$F$64=$A102))&gt;0)*BS$5:BS$64))</f>
        <v>0</v>
      </c>
      <c r="BT102" s="21" t="n">
        <f aca="false">IF($A102="",0,SUMPRODUCT(((($C$5:$C$64=$A102)+($D$5:$D$64=$A102)+($E$5:$E$64=$A102)+($F$5:$F$64=$A102))&gt;0)*BT$5:BT$64))</f>
        <v>0</v>
      </c>
      <c r="BU102" s="21" t="n">
        <f aca="false">IF($A102="",0,SUMPRODUCT(((($C$5:$C$64=$A102)+($D$5:$D$64=$A102)+($E$5:$E$64=$A102)+($F$5:$F$64=$A102))&gt;0)*BU$5:BU$64))</f>
        <v>0</v>
      </c>
      <c r="BV102" s="21" t="n">
        <f aca="false">IF($A102="",0,SUMPRODUCT(((($C$5:$C$64=$A102)+($D$5:$D$64=$A102)+($E$5:$E$64=$A102)+($F$5:$F$64=$A102))&gt;0)*BV$5:BV$64))</f>
        <v>0</v>
      </c>
      <c r="BW102" s="21" t="n">
        <f aca="false">IF($A102="",0,SUMPRODUCT(((($C$5:$C$64=$A102)+($D$5:$D$64=$A102)+($E$5:$E$64=$A102)+($F$5:$F$64=$A102))&gt;0)*BW$5:BW$64))</f>
        <v>0</v>
      </c>
      <c r="BX102" s="21" t="n">
        <f aca="false">IF($A102="",0,SUMPRODUCT(((($C$5:$C$64=$A102)+($D$5:$D$64=$A102)+($E$5:$E$64=$A102)+($F$5:$F$64=$A102))&gt;0)*BX$5:BX$64))</f>
        <v>0</v>
      </c>
      <c r="BY102" s="21" t="n">
        <f aca="false">IF($A102="",0,SUMPRODUCT(((($C$5:$C$64=$A102)+($D$5:$D$64=$A102)+($E$5:$E$64=$A102)+($F$5:$F$64=$A102))&gt;0)*BY$5:BY$64))</f>
        <v>0</v>
      </c>
      <c r="BZ102" s="21" t="n">
        <f aca="false">IF($A102="",0,SUMPRODUCT(((($C$5:$C$64=$A102)+($D$5:$D$64=$A102)+($E$5:$E$64=$A102)+($F$5:$F$64=$A102))&gt;0)*BZ$5:BZ$64))</f>
        <v>0</v>
      </c>
      <c r="CA102" s="21" t="n">
        <f aca="false">IF($A102="",0,SUMPRODUCT(((($C$5:$C$64=$A102)+($D$5:$D$64=$A102)+($E$5:$E$64=$A102)+($F$5:$F$64=$A102))&gt;0)*CA$5:CA$64))</f>
        <v>0</v>
      </c>
      <c r="CB102" s="21" t="n">
        <f aca="false">IF($A102="",0,SUMPRODUCT(((($C$5:$C$64=$A102)+($D$5:$D$64=$A102)+($E$5:$E$64=$A102)+($F$5:$F$64=$A102))&gt;0)*CB$5:CB$64))</f>
        <v>0</v>
      </c>
      <c r="CC102" s="21" t="n">
        <f aca="false">IF($A102="",0,SUMPRODUCT(((($C$5:$C$64=$A102)+($D$5:$D$64=$A102)+($E$5:$E$64=$A102)+($F$5:$F$64=$A102))&gt;0)*CC$5:CC$64))</f>
        <v>0</v>
      </c>
      <c r="CD102" s="21" t="n">
        <f aca="false">IF($A102="",0,SUMPRODUCT(((($C$5:$C$64=$A102)+($D$5:$D$64=$A102)+($E$5:$E$64=$A102)+($F$5:$F$64=$A102))&gt;0)*CD$5:CD$64))</f>
        <v>0</v>
      </c>
      <c r="CE102" s="21" t="n">
        <f aca="false">IF($A102="",0,SUMPRODUCT(((($C$5:$C$64=$A102)+($D$5:$D$64=$A102)+($E$5:$E$64=$A102)+($F$5:$F$64=$A102))&gt;0)*CE$5:CE$64))</f>
        <v>0</v>
      </c>
      <c r="CF102" s="21" t="n">
        <f aca="false">IF($A102="",0,SUMPRODUCT(((($C$5:$C$64=$A102)+($D$5:$D$64=$A102)+($E$5:$E$64=$A102)+($F$5:$F$64=$A102))&gt;0)*CF$5:CF$64))</f>
        <v>0</v>
      </c>
      <c r="CG102" s="21" t="n">
        <f aca="false">IF($A102="",0,SUMPRODUCT(((($C$5:$C$64=$A102)+($D$5:$D$64=$A102)+($E$5:$E$64=$A102)+($F$5:$F$64=$A102))&gt;0)*CG$5:CG$64))</f>
        <v>0</v>
      </c>
      <c r="CH102" s="21" t="n">
        <f aca="false">IF($A102="",0,SUMPRODUCT(((($C$5:$C$64=$A102)+($D$5:$D$64=$A102)+($E$5:$E$64=$A102)+($F$5:$F$64=$A102))&gt;0)*CH$5:CH$64))</f>
        <v>0</v>
      </c>
      <c r="CI102" s="21" t="n">
        <f aca="false">IF($A102="",0,SUMPRODUCT(((($C$5:$C$64=$A102)+($D$5:$D$64=$A102)+($E$5:$E$64=$A102)+($F$5:$F$64=$A102))&gt;0)*CI$5:CI$64))</f>
        <v>0</v>
      </c>
      <c r="CJ102" s="21" t="n">
        <f aca="false">IF($A102="",0,SUMPRODUCT(((($C$5:$C$64=$A102)+($D$5:$D$64=$A102)+($E$5:$E$64=$A102)+($F$5:$F$64=$A102))&gt;0)*CJ$5:CJ$64))</f>
        <v>0</v>
      </c>
      <c r="CK102" s="21" t="n">
        <f aca="false">IF($A102="",0,SUMPRODUCT(((($C$5:$C$64=$A102)+($D$5:$D$64=$A102)+($E$5:$E$64=$A102)+($F$5:$F$64=$A102))&gt;0)*CK$5:CK$64))</f>
        <v>0</v>
      </c>
      <c r="CL102" s="21" t="n">
        <f aca="false">IF($A102="",0,SUMPRODUCT(((($C$5:$C$64=$A102)+($D$5:$D$64=$A102)+($E$5:$E$64=$A102)+($F$5:$F$64=$A102))&gt;0)*CL$5:CL$64))</f>
        <v>0</v>
      </c>
      <c r="CM102" s="21" t="n">
        <f aca="false">IF($A102="",0,SUMPRODUCT(((($C$5:$C$64=$A102)+($D$5:$D$64=$A102)+($E$5:$E$64=$A102)+($F$5:$F$64=$A102))&gt;0)*CM$5:CM$64))</f>
        <v>0</v>
      </c>
      <c r="CN102" s="21" t="n">
        <f aca="false">IF($A102="",0,SUMPRODUCT(((($C$5:$C$64=$A102)+($D$5:$D$64=$A102)+($E$5:$E$64=$A102)+($F$5:$F$64=$A102))&gt;0)*CN$5:CN$64))</f>
        <v>0</v>
      </c>
      <c r="CO102" s="21" t="n">
        <f aca="false">IF($A102="",0,SUMPRODUCT(((($C$5:$C$64=$A102)+($D$5:$D$64=$A102)+($E$5:$E$64=$A102)+($F$5:$F$64=$A102))&gt;0)*CO$5:CO$64))</f>
        <v>0</v>
      </c>
      <c r="CP102" s="21" t="n">
        <f aca="false">IF($A102="",0,SUMPRODUCT(((($C$5:$C$64=$A102)+($D$5:$D$64=$A102)+($E$5:$E$64=$A102)+($F$5:$F$64=$A102))&gt;0)*CP$5:CP$64))</f>
        <v>0</v>
      </c>
      <c r="CQ102" s="21" t="n">
        <f aca="false">IF($A102="",0,SUMPRODUCT(((($C$5:$C$64=$A102)+($D$5:$D$64=$A102)+($E$5:$E$64=$A102)+($F$5:$F$64=$A102))&gt;0)*CQ$5:CQ$64))</f>
        <v>0</v>
      </c>
      <c r="CR102" s="21" t="n">
        <f aca="false">IF($A102="",0,SUMPRODUCT(((($C$5:$C$64=$A102)+($D$5:$D$64=$A102)+($E$5:$E$64=$A102)+($F$5:$F$64=$A102))&gt;0)*CR$5:CR$64))</f>
        <v>0</v>
      </c>
      <c r="CS102" s="21" t="n">
        <f aca="false">IF($A102="",0,SUMPRODUCT(((($C$5:$C$64=$A102)+($D$5:$D$64=$A102)+($E$5:$E$64=$A102)+($F$5:$F$64=$A102))&gt;0)*CS$5:CS$64))</f>
        <v>0</v>
      </c>
      <c r="CT102" s="21" t="n">
        <f aca="false">IF($A102="",0,SUMPRODUCT(((($C$5:$C$64=$A102)+($D$5:$D$64=$A102)+($E$5:$E$64=$A102)+($F$5:$F$64=$A102))&gt;0)*CT$5:CT$64))</f>
        <v>0</v>
      </c>
      <c r="CU102" s="21" t="n">
        <f aca="false">IF($A102="",0,SUMPRODUCT(((($C$5:$C$64=$A102)+($D$5:$D$64=$A102)+($E$5:$E$64=$A102)+($F$5:$F$64=$A102))&gt;0)*CU$5:CU$64))</f>
        <v>0</v>
      </c>
      <c r="CV102" s="21" t="n">
        <f aca="false">IF($A102="",0,SUMPRODUCT(((($C$5:$C$64=$A102)+($D$5:$D$64=$A102)+($E$5:$E$64=$A102)+($F$5:$F$64=$A102))&gt;0)*CV$5:CV$64))</f>
        <v>0</v>
      </c>
      <c r="CW102" s="21" t="n">
        <f aca="false">IF($A102="",0,SUMPRODUCT(((($C$5:$C$64=$A102)+($D$5:$D$64=$A102)+($E$5:$E$64=$A102)+($F$5:$F$64=$A102))&gt;0)*CW$5:CW$64))</f>
        <v>0</v>
      </c>
      <c r="CX102" s="21" t="n">
        <f aca="false">IF($A102="",0,SUMPRODUCT(((($C$5:$C$64=$A102)+($D$5:$D$64=$A102)+($E$5:$E$64=$A102)+($F$5:$F$64=$A102))&gt;0)*CX$5:CX$64))</f>
        <v>0</v>
      </c>
      <c r="CY102" s="21" t="n">
        <f aca="false">IF($A102="",0,SUMPRODUCT(((($C$5:$C$64=$A102)+($D$5:$D$64=$A102)+($E$5:$E$64=$A102)+($F$5:$F$64=$A102))&gt;0)*CY$5:CY$64))</f>
        <v>0</v>
      </c>
      <c r="CZ102" s="21" t="n">
        <f aca="false">IF($A102="",0,SUMPRODUCT(((($C$5:$C$64=$A102)+($D$5:$D$64=$A102)+($E$5:$E$64=$A102)+($F$5:$F$64=$A102))&gt;0)*CZ$5:CZ$64))</f>
        <v>0</v>
      </c>
      <c r="DA102" s="21" t="n">
        <f aca="false">IF($A102="",0,SUMPRODUCT(((($C$5:$C$64=$A102)+($D$5:$D$64=$A102)+($E$5:$E$64=$A102)+($F$5:$F$64=$A102))&gt;0)*DA$5:DA$64))</f>
        <v>0</v>
      </c>
      <c r="DB102" s="21" t="n">
        <f aca="false">IF($A102="",0,SUMPRODUCT(((($C$5:$C$64=$A102)+($D$5:$D$64=$A102)+($E$5:$E$64=$A102)+($F$5:$F$64=$A102))&gt;0)*DB$5:DB$64))</f>
        <v>0</v>
      </c>
      <c r="DC102" s="21" t="n">
        <f aca="false">IF($A102="",0,SUMPRODUCT(((($C$5:$C$64=$A102)+($D$5:$D$64=$A102)+($E$5:$E$64=$A102)+($F$5:$F$64=$A102))&gt;0)*DC$5:DC$64))</f>
        <v>0</v>
      </c>
      <c r="DD102" s="21" t="n">
        <f aca="false">IF($A102="",0,SUMPRODUCT(((($C$5:$C$64=$A102)+($D$5:$D$64=$A102)+($E$5:$E$64=$A102)+($F$5:$F$64=$A102))&gt;0)*DD$5:DD$64))</f>
        <v>0</v>
      </c>
      <c r="DE102" s="21" t="n">
        <f aca="false">IF($A102="",0,SUMPRODUCT(((($C$5:$C$64=$A102)+($D$5:$D$64=$A102)+($E$5:$E$64=$A102)+($F$5:$F$64=$A102))&gt;0)*DE$5:DE$64))</f>
        <v>0</v>
      </c>
      <c r="DF102" s="21" t="n">
        <f aca="false">IF($A102="",0,SUMPRODUCT(((($C$5:$C$64=$A102)+($D$5:$D$64=$A102)+($E$5:$E$64=$A102)+($F$5:$F$64=$A102))&gt;0)*DF$5:DF$64))</f>
        <v>0</v>
      </c>
      <c r="DG102" s="21" t="n">
        <f aca="false">IF($A102="",0,SUMPRODUCT(((($C$5:$C$64=$A102)+($D$5:$D$64=$A102)+($E$5:$E$64=$A102)+($F$5:$F$64=$A102))&gt;0)*DG$5:DG$64))</f>
        <v>0</v>
      </c>
      <c r="DH102" s="21" t="n">
        <f aca="false">IF($A102="",0,SUMPRODUCT(((($C$5:$C$64=$A102)+($D$5:$D$64=$A102)+($E$5:$E$64=$A102)+($F$5:$F$64=$A102))&gt;0)*DH$5:DH$64))</f>
        <v>0</v>
      </c>
      <c r="DI102" s="21" t="n">
        <f aca="false">IF($A102="",0,SUMPRODUCT(((($C$5:$C$64=$A102)+($D$5:$D$64=$A102)+($E$5:$E$64=$A102)+($F$5:$F$64=$A102))&gt;0)*DI$5:DI$64))</f>
        <v>0</v>
      </c>
      <c r="DJ102" s="21" t="n">
        <f aca="false">IF($A102="",0,SUMPRODUCT(((($C$5:$C$64=$A102)+($D$5:$D$64=$A102)+($E$5:$E$64=$A102)+($F$5:$F$64=$A102))&gt;0)*DJ$5:DJ$64))</f>
        <v>0</v>
      </c>
      <c r="DK102" s="21" t="n">
        <f aca="false">IF($A102="",0,SUMPRODUCT(((($C$5:$C$64=$A102)+($D$5:$D$64=$A102)+($E$5:$E$64=$A102)+($F$5:$F$64=$A102))&gt;0)*DK$5:DK$64))</f>
        <v>0</v>
      </c>
      <c r="DL102" s="21" t="n">
        <f aca="false">IF($A102="",0,SUMPRODUCT(((($C$5:$C$64=$A102)+($D$5:$D$64=$A102)+($E$5:$E$64=$A102)+($F$5:$F$64=$A102))&gt;0)*DL$5:DL$64))</f>
        <v>0</v>
      </c>
      <c r="DM102" s="21" t="n">
        <f aca="false">IF($A102="",0,SUMPRODUCT(((($C$5:$C$64=$A102)+($D$5:$D$64=$A102)+($E$5:$E$64=$A102)+($F$5:$F$64=$A102))&gt;0)*DM$5:DM$64))</f>
        <v>0</v>
      </c>
      <c r="DN102" s="21" t="n">
        <f aca="false">IF($A102="",0,SUMPRODUCT(((($C$5:$C$64=$A102)+($D$5:$D$64=$A102)+($E$5:$E$64=$A102)+($F$5:$F$64=$A102))&gt;0)*DN$5:DN$64))</f>
        <v>0</v>
      </c>
      <c r="DO102" s="21" t="n">
        <f aca="false">IF($A102="",0,SUMPRODUCT(((($C$5:$C$64=$A102)+($D$5:$D$64=$A102)+($E$5:$E$64=$A102)+($F$5:$F$64=$A102))&gt;0)*DO$5:DO$64))</f>
        <v>0</v>
      </c>
      <c r="DP102" s="21" t="n">
        <f aca="false">IF($A102="",0,SUMPRODUCT(((($C$5:$C$64=$A102)+($D$5:$D$64=$A102)+($E$5:$E$64=$A102)+($F$5:$F$64=$A102))&gt;0)*DP$5:DP$64))</f>
        <v>0</v>
      </c>
      <c r="DQ102" s="21" t="n">
        <f aca="false">IF($A102="",0,SUMPRODUCT(((($C$5:$C$64=$A102)+($D$5:$D$64=$A102)+($E$5:$E$64=$A102)+($F$5:$F$64=$A102))&gt;0)*DQ$5:DQ$64))</f>
        <v>0</v>
      </c>
      <c r="DR102" s="21" t="n">
        <f aca="false">IF($A102="",0,SUMPRODUCT(((($C$5:$C$64=$A102)+($D$5:$D$64=$A102)+($E$5:$E$64=$A102)+($F$5:$F$64=$A102))&gt;0)*DR$5:DR$64))</f>
        <v>0</v>
      </c>
      <c r="DS102" s="21" t="n">
        <f aca="false">IF($A102="",0,SUMPRODUCT(((($C$5:$C$64=$A102)+($D$5:$D$64=$A102)+($E$5:$E$64=$A102)+($F$5:$F$64=$A102))&gt;0)*DS$5:DS$64))</f>
        <v>0</v>
      </c>
      <c r="DT102" s="21" t="n">
        <f aca="false">IF($A102="",0,SUMPRODUCT(((($C$5:$C$64=$A102)+($D$5:$D$64=$A102)+($E$5:$E$64=$A102)+($F$5:$F$64=$A102))&gt;0)*DT$5:DT$64))</f>
        <v>0</v>
      </c>
      <c r="DU102" s="21" t="n">
        <f aca="false">IF($A102="",0,SUMPRODUCT(((($C$5:$C$64=$A102)+($D$5:$D$64=$A102)+($E$5:$E$64=$A102)+($F$5:$F$64=$A102))&gt;0)*DU$5:DU$64))</f>
        <v>0</v>
      </c>
      <c r="DV102" s="21" t="n">
        <f aca="false">IF($A102="",0,SUMPRODUCT(((($C$5:$C$64=$A102)+($D$5:$D$64=$A102)+($E$5:$E$64=$A102)+($F$5:$F$64=$A102))&gt;0)*DV$5:DV$64))</f>
        <v>0</v>
      </c>
      <c r="DW102" s="21" t="n">
        <f aca="false">IF($A102="",0,SUMPRODUCT(((($C$5:$C$64=$A102)+($D$5:$D$64=$A102)+($E$5:$E$64=$A102)+($F$5:$F$64=$A102))&gt;0)*DW$5:DW$64))</f>
        <v>0</v>
      </c>
      <c r="DX102" s="21" t="n">
        <f aca="false">IF($A102="",0,SUMPRODUCT(((($C$5:$C$64=$A102)+($D$5:$D$64=$A102)+($E$5:$E$64=$A102)+($F$5:$F$64=$A102))&gt;0)*DX$5:DX$64))</f>
        <v>0</v>
      </c>
      <c r="DY102" s="21" t="n">
        <f aca="false">IF($A102="",0,SUMPRODUCT(((($C$5:$C$64=$A102)+($D$5:$D$64=$A102)+($E$5:$E$64=$A102)+($F$5:$F$64=$A102))&gt;0)*DY$5:DY$64))</f>
        <v>0</v>
      </c>
      <c r="DZ102" s="21" t="n">
        <f aca="false">IF($A102="",0,SUMPRODUCT(((($C$5:$C$64=$A102)+($D$5:$D$64=$A102)+($E$5:$E$64=$A102)+($F$5:$F$64=$A102))&gt;0)*DZ$5:DZ$64))</f>
        <v>0</v>
      </c>
      <c r="EA102" s="21" t="n">
        <f aca="false">IF($A102="",0,SUMPRODUCT(((($C$5:$C$64=$A102)+($D$5:$D$64=$A102)+($E$5:$E$64=$A102)+($F$5:$F$64=$A102))&gt;0)*EA$5:EA$64))</f>
        <v>0</v>
      </c>
      <c r="EB102" s="21" t="n">
        <f aca="false">IF($A102="",0,SUMPRODUCT(((($C$5:$C$64=$A102)+($D$5:$D$64=$A102)+($E$5:$E$64=$A102)+($F$5:$F$64=$A102))&gt;0)*EB$5:EB$64))</f>
        <v>0</v>
      </c>
      <c r="EC102" s="21" t="n">
        <f aca="false">IF($A102="",0,SUMPRODUCT(((($C$5:$C$64=$A102)+($D$5:$D$64=$A102)+($E$5:$E$64=$A102)+($F$5:$F$64=$A102))&gt;0)*EC$5:EC$64))</f>
        <v>0</v>
      </c>
      <c r="ED102" s="21" t="n">
        <f aca="false">IF($A102="",0,SUMPRODUCT(((($C$5:$C$64=$A102)+($D$5:$D$64=$A102)+($E$5:$E$64=$A102)+($F$5:$F$64=$A102))&gt;0)*ED$5:ED$64))</f>
        <v>0</v>
      </c>
      <c r="EE102" s="21" t="n">
        <f aca="false">IF($A102="",0,SUMPRODUCT(((($C$5:$C$64=$A102)+($D$5:$D$64=$A102)+($E$5:$E$64=$A102)+($F$5:$F$64=$A102))&gt;0)*EE$5:EE$64))</f>
        <v>0</v>
      </c>
      <c r="EF102" s="21" t="n">
        <f aca="false">IF($A102="",0,SUMPRODUCT(((($C$5:$C$64=$A102)+($D$5:$D$64=$A102)+($E$5:$E$64=$A102)+($F$5:$F$64=$A102))&gt;0)*EF$5:EF$64))</f>
        <v>0</v>
      </c>
      <c r="EG102" s="21" t="n">
        <f aca="false">IF($A102="",0,SUMPRODUCT(((($C$5:$C$64=$A102)+($D$5:$D$64=$A102)+($E$5:$E$64=$A102)+($F$5:$F$64=$A102))&gt;0)*EG$5:EG$64))</f>
        <v>0</v>
      </c>
      <c r="EH102" s="21" t="n">
        <f aca="false">IF($A102="",0,SUMPRODUCT(((($C$5:$C$64=$A102)+($D$5:$D$64=$A102)+($E$5:$E$64=$A102)+($F$5:$F$64=$A102))&gt;0)*EH$5:EH$64))</f>
        <v>0</v>
      </c>
      <c r="EI102" s="21" t="n">
        <f aca="false">IF($A102="",0,SUMPRODUCT(((($C$5:$C$64=$A102)+($D$5:$D$64=$A102)+($E$5:$E$64=$A102)+($F$5:$F$64=$A102))&gt;0)*EI$5:EI$64))</f>
        <v>0</v>
      </c>
      <c r="EJ102" s="21" t="n">
        <f aca="false">IF($A102="",0,SUMPRODUCT(((($C$5:$C$64=$A102)+($D$5:$D$64=$A102)+($E$5:$E$64=$A102)+($F$5:$F$64=$A102))&gt;0)*EJ$5:EJ$64))</f>
        <v>0</v>
      </c>
      <c r="EK102" s="21" t="n">
        <f aca="false">IF($A102="",0,SUMPRODUCT(((($C$5:$C$64=$A102)+($D$5:$D$64=$A102)+($E$5:$E$64=$A102)+($F$5:$F$64=$A102))&gt;0)*EK$5:EK$64))</f>
        <v>0</v>
      </c>
      <c r="EL102" s="21" t="n">
        <f aca="false">IF($A102="",0,SUMPRODUCT(((($C$5:$C$64=$A102)+($D$5:$D$64=$A102)+($E$5:$E$64=$A102)+($F$5:$F$64=$A102))&gt;0)*EL$5:EL$64))</f>
        <v>0</v>
      </c>
      <c r="EM102" s="21" t="n">
        <f aca="false">IF($A102="",0,SUMPRODUCT(((($C$5:$C$64=$A102)+($D$5:$D$64=$A102)+($E$5:$E$64=$A102)+($F$5:$F$64=$A102))&gt;0)*EM$5:EM$64))</f>
        <v>0</v>
      </c>
      <c r="EN102" s="21" t="n">
        <f aca="false">IF($A102="",0,SUMPRODUCT(((($C$5:$C$64=$A102)+($D$5:$D$64=$A102)+($E$5:$E$64=$A102)+($F$5:$F$64=$A102))&gt;0)*EN$5:EN$64))</f>
        <v>0</v>
      </c>
      <c r="EO102" s="21" t="n">
        <f aca="false">IF($A102="",0,SUMPRODUCT(((($C$5:$C$64=$A102)+($D$5:$D$64=$A102)+($E$5:$E$64=$A102)+($F$5:$F$64=$A102))&gt;0)*EO$5:EO$64))</f>
        <v>0</v>
      </c>
      <c r="EP102" s="21" t="n">
        <f aca="false">IF($A102="",0,SUMPRODUCT(((($C$5:$C$64=$A102)+($D$5:$D$64=$A102)+($E$5:$E$64=$A102)+($F$5:$F$64=$A102))&gt;0)*EP$5:EP$64))</f>
        <v>0</v>
      </c>
      <c r="EQ102" s="21" t="n">
        <f aca="false">IF($A102="",0,SUMPRODUCT(((($C$5:$C$64=$A102)+($D$5:$D$64=$A102)+($E$5:$E$64=$A102)+($F$5:$F$64=$A102))&gt;0)*EQ$5:EQ$64))</f>
        <v>0</v>
      </c>
      <c r="ER102" s="21" t="n">
        <f aca="false">IF($A102="",0,SUMPRODUCT(((($C$5:$C$64=$A102)+($D$5:$D$64=$A102)+($E$5:$E$64=$A102)+($F$5:$F$64=$A102))&gt;0)*ER$5:ER$64))</f>
        <v>0</v>
      </c>
      <c r="ES102" s="21" t="n">
        <f aca="false">IF($A102="",0,SUMPRODUCT(((($C$5:$C$64=$A102)+($D$5:$D$64=$A102)+($E$5:$E$64=$A102)+($F$5:$F$64=$A102))&gt;0)*ES$5:ES$64))</f>
        <v>0</v>
      </c>
      <c r="ET102" s="21" t="n">
        <f aca="false">IF($A102="",0,SUMPRODUCT(((($C$5:$C$64=$A102)+($D$5:$D$64=$A102)+($E$5:$E$64=$A102)+($F$5:$F$64=$A102))&gt;0)*ET$5:ET$64))</f>
        <v>0</v>
      </c>
      <c r="EU102" s="21" t="n">
        <f aca="false">IF($A102="",0,SUMPRODUCT(((($C$5:$C$64=$A102)+($D$5:$D$64=$A102)+($E$5:$E$64=$A102)+($F$5:$F$64=$A102))&gt;0)*EU$5:EU$64))</f>
        <v>0</v>
      </c>
      <c r="EV102" s="21" t="n">
        <f aca="false">IF($A102="",0,SUMPRODUCT(((($C$5:$C$64=$A102)+($D$5:$D$64=$A102)+($E$5:$E$64=$A102)+($F$5:$F$64=$A102))&gt;0)*EV$5:EV$64))</f>
        <v>0</v>
      </c>
      <c r="EW102" s="21" t="n">
        <f aca="false">IF($A102="",0,SUMPRODUCT(((($C$5:$C$64=$A102)+($D$5:$D$64=$A102)+($E$5:$E$64=$A102)+($F$5:$F$64=$A102))&gt;0)*EW$5:EW$64))</f>
        <v>0</v>
      </c>
      <c r="EX102" s="21" t="n">
        <f aca="false">IF($A102="",0,SUMPRODUCT(((($C$5:$C$64=$A102)+($D$5:$D$64=$A102)+($E$5:$E$64=$A102)+($F$5:$F$64=$A102))&gt;0)*EX$5:EX$64))</f>
        <v>0</v>
      </c>
      <c r="EY102" s="21" t="n">
        <f aca="false">IF($A102="",0,SUMPRODUCT(((($C$5:$C$64=$A102)+($D$5:$D$64=$A102)+($E$5:$E$64=$A102)+($F$5:$F$64=$A102))&gt;0)*EY$5:EY$64))</f>
        <v>0</v>
      </c>
      <c r="EZ102" s="21" t="n">
        <f aca="false">IF($A102="",0,SUMPRODUCT(((($C$5:$C$64=$A102)+($D$5:$D$64=$A102)+($E$5:$E$64=$A102)+($F$5:$F$64=$A102))&gt;0)*EZ$5:EZ$64))</f>
        <v>0</v>
      </c>
      <c r="FA102" s="21" t="n">
        <f aca="false">IF($A102="",0,SUMPRODUCT(((($C$5:$C$64=$A102)+($D$5:$D$64=$A102)+($E$5:$E$64=$A102)+($F$5:$F$64=$A102))&gt;0)*FA$5:FA$64))</f>
        <v>0</v>
      </c>
      <c r="FB102" s="21" t="n">
        <f aca="false">IF($A102="",0,SUMPRODUCT(((($C$5:$C$64=$A102)+($D$5:$D$64=$A102)+($E$5:$E$64=$A102)+($F$5:$F$64=$A102))&gt;0)*FB$5:FB$64))</f>
        <v>0</v>
      </c>
      <c r="FC102" s="21" t="n">
        <f aca="false">IF($A102="",0,SUMPRODUCT(((($C$5:$C$64=$A102)+($D$5:$D$64=$A102)+($E$5:$E$64=$A102)+($F$5:$F$64=$A102))&gt;0)*FC$5:FC$64))</f>
        <v>0</v>
      </c>
      <c r="FD102" s="21" t="n">
        <f aca="false">IF($A102="",0,SUMPRODUCT(((($C$5:$C$64=$A102)+($D$5:$D$64=$A102)+($E$5:$E$64=$A102)+($F$5:$F$64=$A102))&gt;0)*FD$5:FD$64))</f>
        <v>0</v>
      </c>
      <c r="FE102" s="21" t="n">
        <f aca="false">IF($A102="",0,SUMPRODUCT(((($C$5:$C$64=$A102)+($D$5:$D$64=$A102)+($E$5:$E$64=$A102)+($F$5:$F$64=$A102))&gt;0)*FE$5:FE$64))</f>
        <v>0</v>
      </c>
      <c r="FF102" s="21" t="n">
        <f aca="false">IF($A102="",0,SUMPRODUCT(((($C$5:$C$64=$A102)+($D$5:$D$64=$A102)+($E$5:$E$64=$A102)+($F$5:$F$64=$A102))&gt;0)*FF$5:FF$64))</f>
        <v>0</v>
      </c>
      <c r="FG102" s="21" t="n">
        <f aca="false">IF($A102="",0,SUMPRODUCT(((($C$5:$C$64=$A102)+($D$5:$D$64=$A102)+($E$5:$E$64=$A102)+($F$5:$F$64=$A102))&gt;0)*FG$5:FG$64))</f>
        <v>0</v>
      </c>
      <c r="FH102" s="21" t="n">
        <f aca="false">IF($A102="",0,SUMPRODUCT(((($C$5:$C$64=$A102)+($D$5:$D$64=$A102)+($E$5:$E$64=$A102)+($F$5:$F$64=$A102))&gt;0)*FH$5:FH$64))</f>
        <v>0</v>
      </c>
      <c r="FI102" s="21" t="n">
        <f aca="false">IF($A102="",0,SUMPRODUCT(((($C$5:$C$64=$A102)+($D$5:$D$64=$A102)+($E$5:$E$64=$A102)+($F$5:$F$64=$A102))&gt;0)*FI$5:FI$64))</f>
        <v>0</v>
      </c>
      <c r="FJ102" s="21" t="n">
        <f aca="false">IF($A102="",0,SUMPRODUCT(((($C$5:$C$64=$A102)+($D$5:$D$64=$A102)+($E$5:$E$64=$A102)+($F$5:$F$64=$A102))&gt;0)*FJ$5:FJ$64))</f>
        <v>0</v>
      </c>
      <c r="FK102" s="21" t="n">
        <f aca="false">IF($A102="",0,SUMPRODUCT(((($C$5:$C$64=$A102)+($D$5:$D$64=$A102)+($E$5:$E$64=$A102)+($F$5:$F$64=$A102))&gt;0)*FK$5:FK$64))</f>
        <v>0</v>
      </c>
      <c r="FL102" s="21" t="n">
        <f aca="false">IF($A102="",0,SUMPRODUCT(((($C$5:$C$64=$A102)+($D$5:$D$64=$A102)+($E$5:$E$64=$A102)+($F$5:$F$64=$A102))&gt;0)*FL$5:FL$64))</f>
        <v>0</v>
      </c>
      <c r="FM102" s="21" t="n">
        <f aca="false">IF($A102="",0,SUMPRODUCT(((($C$5:$C$64=$A102)+($D$5:$D$64=$A102)+($E$5:$E$64=$A102)+($F$5:$F$64=$A102))&gt;0)*FM$5:FM$64))</f>
        <v>0</v>
      </c>
      <c r="FN102" s="21" t="n">
        <f aca="false">IF($A102="",0,SUMPRODUCT(((($C$5:$C$64=$A102)+($D$5:$D$64=$A102)+($E$5:$E$64=$A102)+($F$5:$F$64=$A102))&gt;0)*FN$5:FN$64))</f>
        <v>0</v>
      </c>
      <c r="FO102" s="21" t="n">
        <f aca="false">IF($A102="",0,SUMPRODUCT(((($C$5:$C$64=$A102)+($D$5:$D$64=$A102)+($E$5:$E$64=$A102)+($F$5:$F$64=$A102))&gt;0)*FO$5:FO$64))</f>
        <v>0</v>
      </c>
      <c r="FP102" s="21" t="n">
        <f aca="false">IF($A102="",0,SUMPRODUCT(((($C$5:$C$64=$A102)+($D$5:$D$64=$A102)+($E$5:$E$64=$A102)+($F$5:$F$64=$A102))&gt;0)*FP$5:FP$64))</f>
        <v>0</v>
      </c>
      <c r="FQ102" s="21" t="n">
        <f aca="false">IF($A102="",0,SUMPRODUCT(((($C$5:$C$64=$A102)+($D$5:$D$64=$A102)+($E$5:$E$64=$A102)+($F$5:$F$64=$A102))&gt;0)*FQ$5:FQ$64))</f>
        <v>0</v>
      </c>
      <c r="FR102" s="21" t="n">
        <f aca="false">IF($A102="",0,SUMPRODUCT(((($C$5:$C$64=$A102)+($D$5:$D$64=$A102)+($E$5:$E$64=$A102)+($F$5:$F$64=$A102))&gt;0)*FR$5:FR$64))</f>
        <v>0</v>
      </c>
      <c r="FS102" s="21" t="n">
        <f aca="false">IF($A102="",0,SUMPRODUCT(((($C$5:$C$64=$A102)+($D$5:$D$64=$A102)+($E$5:$E$64=$A102)+($F$5:$F$64=$A102))&gt;0)*FS$5:FS$64))</f>
        <v>0</v>
      </c>
      <c r="FT102" s="21" t="n">
        <f aca="false">IF($A102="",0,SUMPRODUCT(((($C$5:$C$64=$A102)+($D$5:$D$64=$A102)+($E$5:$E$64=$A102)+($F$5:$F$64=$A102))&gt;0)*FT$5:FT$64))</f>
        <v>0</v>
      </c>
      <c r="FU102" s="21" t="n">
        <f aca="false">IF($A102="",0,SUMPRODUCT(((($C$5:$C$64=$A102)+($D$5:$D$64=$A102)+($E$5:$E$64=$A102)+($F$5:$F$64=$A102))&gt;0)*FU$5:FU$64))</f>
        <v>0</v>
      </c>
      <c r="FV102" s="21" t="n">
        <f aca="false">IF($A102="",0,SUMPRODUCT(((($C$5:$C$64=$A102)+($D$5:$D$64=$A102)+($E$5:$E$64=$A102)+($F$5:$F$64=$A102))&gt;0)*FV$5:FV$64))</f>
        <v>0</v>
      </c>
      <c r="FW102" s="21" t="n">
        <f aca="false">IF($A102="",0,SUMPRODUCT(((($C$5:$C$64=$A102)+($D$5:$D$64=$A102)+($E$5:$E$64=$A102)+($F$5:$F$64=$A102))&gt;0)*FW$5:FW$64))</f>
        <v>0</v>
      </c>
      <c r="FX102" s="21" t="n">
        <f aca="false">IF($A102="",0,SUMPRODUCT(((($C$5:$C$64=$A102)+($D$5:$D$64=$A102)+($E$5:$E$64=$A102)+($F$5:$F$64=$A102))&gt;0)*FX$5:FX$64))</f>
        <v>0</v>
      </c>
      <c r="FY102" s="21" t="n">
        <f aca="false">IF($A102="",0,SUMPRODUCT(((($C$5:$C$64=$A102)+($D$5:$D$64=$A102)+($E$5:$E$64=$A102)+($F$5:$F$64=$A102))&gt;0)*FY$5:FY$64))</f>
        <v>0</v>
      </c>
      <c r="FZ102" s="21" t="n">
        <f aca="false">IF($A102="",0,SUMPRODUCT(((($C$5:$C$64=$A102)+($D$5:$D$64=$A102)+($E$5:$E$64=$A102)+($F$5:$F$64=$A102))&gt;0)*FZ$5:FZ$64))</f>
        <v>0</v>
      </c>
      <c r="GA102" s="21" t="n">
        <f aca="false">IF($A102="",0,SUMPRODUCT(((($C$5:$C$64=$A102)+($D$5:$D$64=$A102)+($E$5:$E$64=$A102)+($F$5:$F$64=$A102))&gt;0)*GA$5:GA$64))</f>
        <v>0</v>
      </c>
      <c r="GB102" s="21" t="n">
        <f aca="false">IF($A102="",0,SUMPRODUCT(((($C$5:$C$64=$A102)+($D$5:$D$64=$A102)+($E$5:$E$64=$A102)+($F$5:$F$64=$A102))&gt;0)*GB$5:GB$64))</f>
        <v>0</v>
      </c>
      <c r="GC102" s="21" t="n">
        <f aca="false">IF($A102="",0,SUMPRODUCT(((($C$5:$C$64=$A102)+($D$5:$D$64=$A102)+($E$5:$E$64=$A102)+($F$5:$F$64=$A102))&gt;0)*GC$5:GC$64))</f>
        <v>0</v>
      </c>
      <c r="GD102" s="21" t="n">
        <f aca="false">IF($A102="",0,SUMPRODUCT(((($C$5:$C$64=$A102)+($D$5:$D$64=$A102)+($E$5:$E$64=$A102)+($F$5:$F$64=$A102))&gt;0)*GD$5:GD$64))</f>
        <v>0</v>
      </c>
      <c r="GE102" s="21" t="n">
        <f aca="false">IF($A102="",0,SUMPRODUCT(((($C$5:$C$64=$A102)+($D$5:$D$64=$A102)+($E$5:$E$64=$A102)+($F$5:$F$64=$A102))&gt;0)*GE$5:GE$64))</f>
        <v>0</v>
      </c>
      <c r="GF102" s="21" t="n">
        <f aca="false">IF($A102="",0,SUMPRODUCT(((($C$5:$C$64=$A102)+($D$5:$D$64=$A102)+($E$5:$E$64=$A102)+($F$5:$F$64=$A102))&gt;0)*GF$5:GF$64))</f>
        <v>0</v>
      </c>
      <c r="GG102" s="21" t="n">
        <f aca="false">IF($A102="",0,SUMPRODUCT(((($C$5:$C$64=$A102)+($D$5:$D$64=$A102)+($E$5:$E$64=$A102)+($F$5:$F$64=$A102))&gt;0)*GG$5:GG$64))</f>
        <v>0</v>
      </c>
      <c r="GH102" s="21" t="n">
        <f aca="false">IF($A102="",0,SUMPRODUCT(((($C$5:$C$64=$A102)+($D$5:$D$64=$A102)+($E$5:$E$64=$A102)+($F$5:$F$64=$A102))&gt;0)*GH$5:GH$64))</f>
        <v>0</v>
      </c>
      <c r="GI102" s="21" t="n">
        <f aca="false">IF($A102="",0,SUMPRODUCT(((($C$5:$C$64=$A102)+($D$5:$D$64=$A102)+($E$5:$E$64=$A102)+($F$5:$F$64=$A102))&gt;0)*GI$5:GI$64))</f>
        <v>0</v>
      </c>
      <c r="GJ102" s="21" t="n">
        <f aca="false">IF($A102="",0,SUMPRODUCT(((($C$5:$C$64=$A102)+($D$5:$D$64=$A102)+($E$5:$E$64=$A102)+($F$5:$F$64=$A102))&gt;0)*GJ$5:GJ$64))</f>
        <v>0</v>
      </c>
      <c r="GK102" s="21" t="n">
        <f aca="false">IF($A102="",0,SUMPRODUCT(((($C$5:$C$64=$A102)+($D$5:$D$64=$A102)+($E$5:$E$64=$A102)+($F$5:$F$64=$A102))&gt;0)*GK$5:GK$64))</f>
        <v>0</v>
      </c>
      <c r="GL102" s="21" t="n">
        <f aca="false">IF($A102="",0,SUMPRODUCT(((($C$5:$C$64=$A102)+($D$5:$D$64=$A102)+($E$5:$E$64=$A102)+($F$5:$F$64=$A102))&gt;0)*GL$5:GL$64))</f>
        <v>0</v>
      </c>
      <c r="GM102" s="21" t="n">
        <f aca="false">IF($A102="",0,SUMPRODUCT(((($C$5:$C$64=$A102)+($D$5:$D$64=$A102)+($E$5:$E$64=$A102)+($F$5:$F$64=$A102))&gt;0)*GM$5:GM$64))</f>
        <v>0</v>
      </c>
      <c r="GN102" s="21" t="n">
        <f aca="false">IF($A102="",0,SUMPRODUCT(((($C$5:$C$64=$A102)+($D$5:$D$64=$A102)+($E$5:$E$64=$A102)+($F$5:$F$64=$A102))&gt;0)*GN$5:GN$64))</f>
        <v>0</v>
      </c>
      <c r="GO102" s="21" t="n">
        <f aca="false">IF($A102="",0,SUMPRODUCT(((($C$5:$C$64=$A102)+($D$5:$D$64=$A102)+($E$5:$E$64=$A102)+($F$5:$F$64=$A102))&gt;0)*GO$5:GO$64))</f>
        <v>0</v>
      </c>
      <c r="GP102" s="21" t="n">
        <f aca="false">IF($A102="",0,SUMPRODUCT(((($C$5:$C$64=$A102)+($D$5:$D$64=$A102)+($E$5:$E$64=$A102)+($F$5:$F$64=$A102))&gt;0)*GP$5:GP$64))</f>
        <v>0</v>
      </c>
      <c r="GQ102" s="21" t="n">
        <f aca="false">IF($A102="",0,SUMPRODUCT(((($C$5:$C$64=$A102)+($D$5:$D$64=$A102)+($E$5:$E$64=$A102)+($F$5:$F$64=$A102))&gt;0)*GQ$5:GQ$64))</f>
        <v>0</v>
      </c>
      <c r="GR102" s="21" t="n">
        <f aca="false">IF($A102="",0,SUMPRODUCT(((($C$5:$C$64=$A102)+($D$5:$D$64=$A102)+($E$5:$E$64=$A102)+($F$5:$F$64=$A102))&gt;0)*GR$5:GR$64))</f>
        <v>0</v>
      </c>
      <c r="GS102" s="21" t="n">
        <f aca="false">IF($A102="",0,SUMPRODUCT(((($C$5:$C$64=$A102)+($D$5:$D$64=$A102)+($E$5:$E$64=$A102)+($F$5:$F$64=$A102))&gt;0)*GS$5:GS$64))</f>
        <v>0</v>
      </c>
      <c r="GT102" s="21" t="n">
        <f aca="false">IF($A102="",0,SUMPRODUCT(((($C$5:$C$64=$A102)+($D$5:$D$64=$A102)+($E$5:$E$64=$A102)+($F$5:$F$64=$A102))&gt;0)*GT$5:GT$64))</f>
        <v>0</v>
      </c>
      <c r="GU102" s="21" t="n">
        <f aca="false">IF($A102="",0,SUMPRODUCT(((($C$5:$C$64=$A102)+($D$5:$D$64=$A102)+($E$5:$E$64=$A102)+($F$5:$F$64=$A102))&gt;0)*GU$5:GU$64))</f>
        <v>0</v>
      </c>
      <c r="GV102" s="21" t="n">
        <f aca="false">IF($A102="",0,SUMPRODUCT(((($C$5:$C$64=$A102)+($D$5:$D$64=$A102)+($E$5:$E$64=$A102)+($F$5:$F$64=$A102))&gt;0)*GV$5:GV$64))</f>
        <v>0</v>
      </c>
      <c r="GW102" s="21" t="n">
        <f aca="false">IF($A102="",0,SUMPRODUCT(((($C$5:$C$64=$A102)+($D$5:$D$64=$A102)+($E$5:$E$64=$A102)+($F$5:$F$64=$A102))&gt;0)*GW$5:GW$64))</f>
        <v>0</v>
      </c>
      <c r="GX102" s="21" t="n">
        <f aca="false">IF($A102="",0,SUMPRODUCT(((($C$5:$C$64=$A102)+($D$5:$D$64=$A102)+($E$5:$E$64=$A102)+($F$5:$F$64=$A102))&gt;0)*GX$5:GX$64))</f>
        <v>0</v>
      </c>
      <c r="GY102" s="21" t="n">
        <f aca="false">IF($A102="",0,SUMPRODUCT(((($C$5:$C$64=$A102)+($D$5:$D$64=$A102)+($E$5:$E$64=$A102)+($F$5:$F$64=$A102))&gt;0)*GY$5:GY$64))</f>
        <v>0</v>
      </c>
      <c r="GZ102" s="21" t="n">
        <f aca="false">IF($A102="",0,SUMPRODUCT(((($C$5:$C$64=$A102)+($D$5:$D$64=$A102)+($E$5:$E$64=$A102)+($F$5:$F$64=$A102))&gt;0)*GZ$5:GZ$64))</f>
        <v>0</v>
      </c>
      <c r="HA102" s="21" t="n">
        <f aca="false">IF($A102="",0,SUMPRODUCT(((($C$5:$C$64=$A102)+($D$5:$D$64=$A102)+($E$5:$E$64=$A102)+($F$5:$F$64=$A102))&gt;0)*HA$5:HA$64))</f>
        <v>0</v>
      </c>
      <c r="HB102" s="21" t="n">
        <f aca="false">IF($A102="",0,SUMPRODUCT(((($C$5:$C$64=$A102)+($D$5:$D$64=$A102)+($E$5:$E$64=$A102)+($F$5:$F$64=$A102))&gt;0)*HB$5:HB$64))</f>
        <v>0</v>
      </c>
      <c r="HC102" s="21" t="n">
        <f aca="false">IF($A102="",0,SUMPRODUCT(((($C$5:$C$64=$A102)+($D$5:$D$64=$A102)+($E$5:$E$64=$A102)+($F$5:$F$64=$A102))&gt;0)*HC$5:HC$64))</f>
        <v>0</v>
      </c>
      <c r="HD102" s="21" t="n">
        <f aca="false">IF($A102="",0,SUMPRODUCT(((($C$5:$C$64=$A102)+($D$5:$D$64=$A102)+($E$5:$E$64=$A102)+($F$5:$F$64=$A102))&gt;0)*HD$5:HD$64))</f>
        <v>0</v>
      </c>
      <c r="HE102" s="21" t="n">
        <f aca="false">IF($A102="",0,SUMPRODUCT(((($C$5:$C$64=$A102)+($D$5:$D$64=$A102)+($E$5:$E$64=$A102)+($F$5:$F$64=$A102))&gt;0)*HE$5:HE$64))</f>
        <v>0</v>
      </c>
      <c r="HF102" s="21" t="n">
        <f aca="false">IF($A102="",0,SUMPRODUCT(((($C$5:$C$64=$A102)+($D$5:$D$64=$A102)+($E$5:$E$64=$A102)+($F$5:$F$64=$A102))&gt;0)*HF$5:HF$64))</f>
        <v>0</v>
      </c>
      <c r="HG102" s="21" t="n">
        <f aca="false">IF($A102="",0,SUMPRODUCT(((($C$5:$C$64=$A102)+($D$5:$D$64=$A102)+($E$5:$E$64=$A102)+($F$5:$F$64=$A102))&gt;0)*HG$5:HG$64))</f>
        <v>0</v>
      </c>
      <c r="HH102" s="21" t="n">
        <f aca="false">IF($A102="",0,SUMPRODUCT(((($C$5:$C$64=$A102)+($D$5:$D$64=$A102)+($E$5:$E$64=$A102)+($F$5:$F$64=$A102))&gt;0)*HH$5:HH$64))</f>
        <v>0</v>
      </c>
      <c r="HI102" s="21" t="n">
        <f aca="false">IF($A102="",0,SUMPRODUCT(((($C$5:$C$64=$A102)+($D$5:$D$64=$A102)+($E$5:$E$64=$A102)+($F$5:$F$64=$A102))&gt;0)*HI$5:HI$64))</f>
        <v>0</v>
      </c>
      <c r="HJ102" s="21" t="n">
        <f aca="false">IF($A102="",0,SUMPRODUCT(((($C$5:$C$64=$A102)+($D$5:$D$64=$A102)+($E$5:$E$64=$A102)+($F$5:$F$64=$A102))&gt;0)*HJ$5:HJ$64))</f>
        <v>0</v>
      </c>
      <c r="HK102" s="21" t="n">
        <f aca="false">IF($A102="",0,SUMPRODUCT(((($C$5:$C$64=$A102)+($D$5:$D$64=$A102)+($E$5:$E$64=$A102)+($F$5:$F$64=$A102))&gt;0)*HK$5:HK$64))</f>
        <v>0</v>
      </c>
      <c r="HL102" s="21" t="n">
        <f aca="false">IF($A102="",0,SUMPRODUCT(((($C$5:$C$64=$A102)+($D$5:$D$64=$A102)+($E$5:$E$64=$A102)+($F$5:$F$64=$A102))&gt;0)*HL$5:HL$64))</f>
        <v>0</v>
      </c>
      <c r="HM102" s="21" t="n">
        <f aca="false">IF($A102="",0,SUMPRODUCT(((($C$5:$C$64=$A102)+($D$5:$D$64=$A102)+($E$5:$E$64=$A102)+($F$5:$F$64=$A102))&gt;0)*HM$5:HM$64))</f>
        <v>0</v>
      </c>
      <c r="HN102" s="21" t="n">
        <f aca="false">IF($A102="",0,SUMPRODUCT(((($C$5:$C$64=$A102)+($D$5:$D$64=$A102)+($E$5:$E$64=$A102)+($F$5:$F$64=$A102))&gt;0)*HN$5:HN$64))</f>
        <v>0</v>
      </c>
      <c r="HO102" s="21" t="n">
        <f aca="false">IF($A102="",0,SUMPRODUCT(((($C$5:$C$64=$A102)+($D$5:$D$64=$A102)+($E$5:$E$64=$A102)+($F$5:$F$64=$A102))&gt;0)*HO$5:HO$64))</f>
        <v>0</v>
      </c>
      <c r="HP102" s="21" t="n">
        <f aca="false">IF($A102="",0,SUMPRODUCT(((($C$5:$C$64=$A102)+($D$5:$D$64=$A102)+($E$5:$E$64=$A102)+($F$5:$F$64=$A102))&gt;0)*HP$5:HP$64))</f>
        <v>0</v>
      </c>
      <c r="HQ102" s="21" t="n">
        <f aca="false">IF($A102="",0,SUMPRODUCT(((($C$5:$C$64=$A102)+($D$5:$D$64=$A102)+($E$5:$E$64=$A102)+($F$5:$F$64=$A102))&gt;0)*HQ$5:HQ$64))</f>
        <v>0</v>
      </c>
      <c r="HR102" s="21" t="n">
        <f aca="false">IF($A102="",0,SUMPRODUCT(((($C$5:$C$64=$A102)+($D$5:$D$64=$A102)+($E$5:$E$64=$A102)+($F$5:$F$64=$A102))&gt;0)*HR$5:HR$64))</f>
        <v>0</v>
      </c>
      <c r="HS102" s="21" t="n">
        <f aca="false">IF($A102="",0,SUMPRODUCT(((($C$5:$C$64=$A102)+($D$5:$D$64=$A102)+($E$5:$E$64=$A102)+($F$5:$F$64=$A102))&gt;0)*HS$5:HS$64))</f>
        <v>0</v>
      </c>
      <c r="HT102" s="21" t="n">
        <f aca="false">IF($A102="",0,SUMPRODUCT(((($C$5:$C$64=$A102)+($D$5:$D$64=$A102)+($E$5:$E$64=$A102)+($F$5:$F$64=$A102))&gt;0)*HT$5:HT$64))</f>
        <v>0</v>
      </c>
      <c r="HU102" s="21" t="n">
        <f aca="false">IF($A102="",0,SUMPRODUCT(((($C$5:$C$64=$A102)+($D$5:$D$64=$A102)+($E$5:$E$64=$A102)+($F$5:$F$64=$A102))&gt;0)*HU$5:HU$64))</f>
        <v>0</v>
      </c>
      <c r="HV102" s="21" t="n">
        <f aca="false">IF($A102="",0,SUMPRODUCT(((($C$5:$C$64=$A102)+($D$5:$D$64=$A102)+($E$5:$E$64=$A102)+($F$5:$F$64=$A102))&gt;0)*HV$5:HV$64))</f>
        <v>0</v>
      </c>
      <c r="HW102" s="21" t="n">
        <f aca="false">IF($A102="",0,SUMPRODUCT(((($C$5:$C$64=$A102)+($D$5:$D$64=$A102)+($E$5:$E$64=$A102)+($F$5:$F$64=$A102))&gt;0)*HW$5:HW$64))</f>
        <v>0</v>
      </c>
      <c r="HX102" s="21" t="n">
        <f aca="false">IF($A102="",0,SUMPRODUCT(((($C$5:$C$64=$A102)+($D$5:$D$64=$A102)+($E$5:$E$64=$A102)+($F$5:$F$64=$A102))&gt;0)*HX$5:HX$64))</f>
        <v>0</v>
      </c>
      <c r="HY102" s="21" t="n">
        <f aca="false">IF($A102="",0,SUMPRODUCT(((($C$5:$C$64=$A102)+($D$5:$D$64=$A102)+($E$5:$E$64=$A102)+($F$5:$F$64=$A102))&gt;0)*HY$5:HY$64))</f>
        <v>0</v>
      </c>
      <c r="HZ102" s="21" t="n">
        <f aca="false">IF($A102="",0,SUMPRODUCT(((($C$5:$C$64=$A102)+($D$5:$D$64=$A102)+($E$5:$E$64=$A102)+($F$5:$F$64=$A102))&gt;0)*HZ$5:HZ$64))</f>
        <v>0</v>
      </c>
      <c r="IA102" s="21" t="n">
        <f aca="false">IF($A102="",0,SUMPRODUCT(((($C$5:$C$64=$A102)+($D$5:$D$64=$A102)+($E$5:$E$64=$A102)+($F$5:$F$64=$A102))&gt;0)*IA$5:IA$64))</f>
        <v>0</v>
      </c>
      <c r="IB102" s="21" t="n">
        <f aca="false">IF($A102="",0,SUMPRODUCT(((($C$5:$C$64=$A102)+($D$5:$D$64=$A102)+($E$5:$E$64=$A102)+($F$5:$F$64=$A102))&gt;0)*IB$5:IB$64))</f>
        <v>0</v>
      </c>
      <c r="IC102" s="21" t="n">
        <f aca="false">IF($A102="",0,SUMPRODUCT(((($C$5:$C$64=$A102)+($D$5:$D$64=$A102)+($E$5:$E$64=$A102)+($F$5:$F$64=$A102))&gt;0)*IC$5:IC$64))</f>
        <v>0</v>
      </c>
      <c r="ID102" s="21" t="n">
        <f aca="false">IF($A102="",0,SUMPRODUCT(((($C$5:$C$64=$A102)+($D$5:$D$64=$A102)+($E$5:$E$64=$A102)+($F$5:$F$64=$A102))&gt;0)*ID$5:ID$64))</f>
        <v>0</v>
      </c>
      <c r="IE102" s="21" t="n">
        <f aca="false">IF($A102="",0,SUMPRODUCT(((($C$5:$C$64=$A102)+($D$5:$D$64=$A102)+($E$5:$E$64=$A102)+($F$5:$F$64=$A102))&gt;0)*IE$5:IE$64))</f>
        <v>0</v>
      </c>
      <c r="IF102" s="21" t="n">
        <f aca="false">IF($A102="",0,SUMPRODUCT(((($C$5:$C$64=$A102)+($D$5:$D$64=$A102)+($E$5:$E$64=$A102)+($F$5:$F$64=$A102))&gt;0)*IF$5:IF$64))</f>
        <v>0</v>
      </c>
      <c r="IG102" s="21" t="n">
        <f aca="false">IF($A102="",0,SUMPRODUCT(((($C$5:$C$64=$A102)+($D$5:$D$64=$A102)+($E$5:$E$64=$A102)+($F$5:$F$64=$A102))&gt;0)*IG$5:IG$64))</f>
        <v>0</v>
      </c>
      <c r="IH102" s="21" t="n">
        <f aca="false">IF($A102="",0,SUMPRODUCT(((($C$5:$C$64=$A102)+($D$5:$D$64=$A102)+($E$5:$E$64=$A102)+($F$5:$F$64=$A102))&gt;0)*IH$5:IH$64))</f>
        <v>0</v>
      </c>
      <c r="II102" s="21" t="n">
        <f aca="false">IF($A102="",0,SUMPRODUCT(((($C$5:$C$64=$A102)+($D$5:$D$64=$A102)+($E$5:$E$64=$A102)+($F$5:$F$64=$A102))&gt;0)*II$5:II$64))</f>
        <v>0</v>
      </c>
      <c r="IJ102" s="21" t="n">
        <f aca="false">IF($A102="",0,SUMPRODUCT(((($C$5:$C$64=$A102)+($D$5:$D$64=$A102)+($E$5:$E$64=$A102)+($F$5:$F$64=$A102))&gt;0)*IJ$5:IJ$64))</f>
        <v>0</v>
      </c>
      <c r="IK102" s="21" t="n">
        <f aca="false">IF($A102="",0,SUMPRODUCT(((($C$5:$C$64=$A102)+($D$5:$D$64=$A102)+($E$5:$E$64=$A102)+($F$5:$F$64=$A102))&gt;0)*IK$5:IK$64))</f>
        <v>0</v>
      </c>
      <c r="IL102" s="21" t="n">
        <f aca="false">IF($A102="",0,SUMPRODUCT(((($C$5:$C$64=$A102)+($D$5:$D$64=$A102)+($E$5:$E$64=$A102)+($F$5:$F$64=$A102))&gt;0)*IL$5:IL$64))</f>
        <v>0</v>
      </c>
      <c r="IM102" s="21" t="n">
        <f aca="false">IF($A102="",0,SUMPRODUCT(((($C$5:$C$64=$A102)+($D$5:$D$64=$A102)+($E$5:$E$64=$A102)+($F$5:$F$64=$A102))&gt;0)*IM$5:IM$64))</f>
        <v>0</v>
      </c>
      <c r="IN102" s="21" t="n">
        <f aca="false">IF($A102="",0,SUMPRODUCT(((($C$5:$C$64=$A102)+($D$5:$D$64=$A102)+($E$5:$E$64=$A102)+($F$5:$F$64=$A102))&gt;0)*IN$5:IN$64))</f>
        <v>0</v>
      </c>
      <c r="IO102" s="21" t="n">
        <f aca="false">IF($A102="",0,SUMPRODUCT(((($C$5:$C$64=$A102)+($D$5:$D$64=$A102)+($E$5:$E$64=$A102)+($F$5:$F$64=$A102))&gt;0)*IO$5:IO$64))</f>
        <v>0</v>
      </c>
      <c r="IP102" s="21" t="n">
        <f aca="false">IF($A102="",0,SUMPRODUCT(((($C$5:$C$64=$A102)+($D$5:$D$64=$A102)+($E$5:$E$64=$A102)+($F$5:$F$64=$A102))&gt;0)*IP$5:IP$64))</f>
        <v>0</v>
      </c>
      <c r="IQ102" s="21" t="n">
        <f aca="false">IF($A102="",0,SUMPRODUCT(((($C$5:$C$64=$A102)+($D$5:$D$64=$A102)+($E$5:$E$64=$A102)+($F$5:$F$64=$A102))&gt;0)*IQ$5:IQ$64))</f>
        <v>0</v>
      </c>
      <c r="IR102" s="21" t="n">
        <f aca="false">IF($A102="",0,SUMPRODUCT(((($C$5:$C$64=$A102)+($D$5:$D$64=$A102)+($E$5:$E$64=$A102)+($F$5:$F$64=$A102))&gt;0)*IR$5:IR$64))</f>
        <v>0</v>
      </c>
      <c r="IS102" s="21" t="n">
        <f aca="false">IF($A102="",0,SUMPRODUCT(((($C$5:$C$64=$A102)+($D$5:$D$64=$A102)+($E$5:$E$64=$A102)+($F$5:$F$64=$A102))&gt;0)*IS$5:IS$64))</f>
        <v>0</v>
      </c>
      <c r="IT102" s="21" t="n">
        <f aca="false">IF($A102="",0,SUMPRODUCT(((($C$5:$C$64=$A102)+($D$5:$D$64=$A102)+($E$5:$E$64=$A102)+($F$5:$F$64=$A102))&gt;0)*IT$5:IT$64))</f>
        <v>0</v>
      </c>
      <c r="IU102" s="21" t="n">
        <f aca="false">IF($A102="",0,SUMPRODUCT(((($C$5:$C$64=$A102)+($D$5:$D$64=$A102)+($E$5:$E$64=$A102)+($F$5:$F$64=$A102))&gt;0)*IU$5:IU$64))</f>
        <v>0</v>
      </c>
      <c r="IV102" s="21" t="n">
        <f aca="false">IF($A102="",0,SUMPRODUCT(((($C$5:$C$64=$A102)+($D$5:$D$64=$A102)+($E$5:$E$64=$A102)+($F$5:$F$64=$A102))&gt;0)*IV$5:IV$64))</f>
        <v>0</v>
      </c>
      <c r="IW102" s="21" t="n">
        <f aca="false">IF($A102="",0,SUMPRODUCT(((($C$5:$C$64=$A102)+($D$5:$D$64=$A102)+($E$5:$E$64=$A102)+($F$5:$F$64=$A102))&gt;0)*IW$5:IW$64))</f>
        <v>0</v>
      </c>
      <c r="IX102" s="21" t="n">
        <f aca="false">IF($A102="",0,SUMPRODUCT(((($C$5:$C$64=$A102)+($D$5:$D$64=$A102)+($E$5:$E$64=$A102)+($F$5:$F$64=$A102))&gt;0)*IX$5:IX$64))</f>
        <v>0</v>
      </c>
      <c r="IY102" s="21" t="n">
        <f aca="false">IF($A102="",0,SUMPRODUCT(((($C$5:$C$64=$A102)+($D$5:$D$64=$A102)+($E$5:$E$64=$A102)+($F$5:$F$64=$A102))&gt;0)*IY$5:IY$64))</f>
        <v>0</v>
      </c>
      <c r="IZ102" s="21" t="n">
        <f aca="false">IF($A102="",0,SUMPRODUCT(((($C$5:$C$64=$A102)+($D$5:$D$64=$A102)+($E$5:$E$64=$A102)+($F$5:$F$64=$A102))&gt;0)*IZ$5:IZ$64))</f>
        <v>0</v>
      </c>
      <c r="JA102" s="21" t="n">
        <f aca="false">IF($A102="",0,SUMPRODUCT(((($C$5:$C$64=$A102)+($D$5:$D$64=$A102)+($E$5:$E$64=$A102)+($F$5:$F$64=$A102))&gt;0)*JA$5:JA$64))</f>
        <v>0</v>
      </c>
      <c r="JB102" s="21" t="n">
        <f aca="false">IF($A102="",0,SUMPRODUCT(((($C$5:$C$64=$A102)+($D$5:$D$64=$A102)+($E$5:$E$64=$A102)+($F$5:$F$64=$A102))&gt;0)*JB$5:JB$64))</f>
        <v>0</v>
      </c>
      <c r="JC102" s="21" t="n">
        <f aca="false">IF($A102="",0,SUMPRODUCT(((($C$5:$C$64=$A102)+($D$5:$D$64=$A102)+($E$5:$E$64=$A102)+($F$5:$F$64=$A102))&gt;0)*JC$5:JC$64))</f>
        <v>0</v>
      </c>
      <c r="JD102" s="21" t="n">
        <f aca="false">IF($A102="",0,SUMPRODUCT(((($C$5:$C$64=$A102)+($D$5:$D$64=$A102)+($E$5:$E$64=$A102)+($F$5:$F$64=$A102))&gt;0)*JD$5:JD$64))</f>
        <v>0</v>
      </c>
      <c r="JE102" s="21" t="n">
        <f aca="false">IF($A102="",0,SUMPRODUCT(((($C$5:$C$64=$A102)+($D$5:$D$64=$A102)+($E$5:$E$64=$A102)+($F$5:$F$64=$A102))&gt;0)*JE$5:JE$64))</f>
        <v>0</v>
      </c>
      <c r="JF102" s="21" t="n">
        <f aca="false">IF($A102="",0,SUMPRODUCT(((($C$5:$C$64=$A102)+($D$5:$D$64=$A102)+($E$5:$E$64=$A102)+($F$5:$F$64=$A102))&gt;0)*JF$5:JF$64))</f>
        <v>0</v>
      </c>
      <c r="JG102" s="21" t="n">
        <f aca="false">IF($A102="",0,SUMPRODUCT(((($C$5:$C$64=$A102)+($D$5:$D$64=$A102)+($E$5:$E$64=$A102)+($F$5:$F$64=$A102))&gt;0)*JG$5:JG$64))</f>
        <v>0</v>
      </c>
      <c r="JH102" s="21" t="n">
        <f aca="false">IF($A102="",0,SUMPRODUCT(((($C$5:$C$64=$A102)+($D$5:$D$64=$A102)+($E$5:$E$64=$A102)+($F$5:$F$64=$A102))&gt;0)*JH$5:JH$64))</f>
        <v>0</v>
      </c>
      <c r="JI102" s="21" t="n">
        <f aca="false">IF($A102="",0,SUMPRODUCT(((($C$5:$C$64=$A102)+($D$5:$D$64=$A102)+($E$5:$E$64=$A102)+($F$5:$F$64=$A102))&gt;0)*JI$5:JI$64))</f>
        <v>0</v>
      </c>
      <c r="JJ102" s="21" t="n">
        <f aca="false">IF($A102="",0,SUMPRODUCT(((($C$5:$C$64=$A102)+($D$5:$D$64=$A102)+($E$5:$E$64=$A102)+($F$5:$F$64=$A102))&gt;0)*JJ$5:JJ$64))</f>
        <v>0</v>
      </c>
      <c r="JK102" s="21" t="n">
        <f aca="false">IF($A102="",0,SUMPRODUCT(((($C$5:$C$64=$A102)+($D$5:$D$64=$A102)+($E$5:$E$64=$A102)+($F$5:$F$64=$A102))&gt;0)*JK$5:JK$64))</f>
        <v>0</v>
      </c>
      <c r="JL102" s="21" t="n">
        <f aca="false">IF($A102="",0,SUMPRODUCT(((($C$5:$C$64=$A102)+($D$5:$D$64=$A102)+($E$5:$E$64=$A102)+($F$5:$F$64=$A102))&gt;0)*JL$5:JL$64))</f>
        <v>0</v>
      </c>
      <c r="JM102" s="21" t="n">
        <f aca="false">IF($A102="",0,SUMPRODUCT(((($C$5:$C$64=$A102)+($D$5:$D$64=$A102)+($E$5:$E$64=$A102)+($F$5:$F$64=$A102))&gt;0)*JM$5:JM$64))</f>
        <v>0</v>
      </c>
      <c r="JN102" s="21" t="n">
        <f aca="false">IF($A102="",0,SUMPRODUCT(((($C$5:$C$64=$A102)+($D$5:$D$64=$A102)+($E$5:$E$64=$A102)+($F$5:$F$64=$A102))&gt;0)*JN$5:JN$64))</f>
        <v>0</v>
      </c>
      <c r="JO102" s="21" t="n">
        <f aca="false">IF($A102="",0,SUMPRODUCT(((($C$5:$C$64=$A102)+($D$5:$D$64=$A102)+($E$5:$E$64=$A102)+($F$5:$F$64=$A102))&gt;0)*JO$5:JO$64))</f>
        <v>0</v>
      </c>
      <c r="JP102" s="21" t="n">
        <f aca="false">IF($A102="",0,SUMPRODUCT(((($C$5:$C$64=$A102)+($D$5:$D$64=$A102)+($E$5:$E$64=$A102)+($F$5:$F$64=$A102))&gt;0)*JP$5:JP$64))</f>
        <v>0</v>
      </c>
      <c r="JQ102" s="21" t="n">
        <f aca="false">IF($A102="",0,SUMPRODUCT(((($C$5:$C$64=$A102)+($D$5:$D$64=$A102)+($E$5:$E$64=$A102)+($F$5:$F$64=$A102))&gt;0)*JQ$5:JQ$64))</f>
        <v>0</v>
      </c>
      <c r="JR102" s="21" t="n">
        <f aca="false">IF($A102="",0,SUMPRODUCT(((($C$5:$C$64=$A102)+($D$5:$D$64=$A102)+($E$5:$E$64=$A102)+($F$5:$F$64=$A102))&gt;0)*JR$5:JR$64))</f>
        <v>0</v>
      </c>
      <c r="JS102" s="21" t="n">
        <f aca="false">IF($A102="",0,SUMPRODUCT(((($C$5:$C$64=$A102)+($D$5:$D$64=$A102)+($E$5:$E$64=$A102)+($F$5:$F$64=$A102))&gt;0)*JS$5:JS$64))</f>
        <v>0</v>
      </c>
      <c r="JT102" s="21" t="n">
        <f aca="false">IF($A102="",0,SUMPRODUCT(((($C$5:$C$64=$A102)+($D$5:$D$64=$A102)+($E$5:$E$64=$A102)+($F$5:$F$64=$A102))&gt;0)*JT$5:JT$64))</f>
        <v>0</v>
      </c>
      <c r="JU102" s="21" t="n">
        <f aca="false">IF($A102="",0,SUMPRODUCT(((($C$5:$C$64=$A102)+($D$5:$D$64=$A102)+($E$5:$E$64=$A102)+($F$5:$F$64=$A102))&gt;0)*JU$5:JU$64))</f>
        <v>0</v>
      </c>
      <c r="JV102" s="21" t="n">
        <f aca="false">IF($A102="",0,SUMPRODUCT(((($C$5:$C$64=$A102)+($D$5:$D$64=$A102)+($E$5:$E$64=$A102)+($F$5:$F$64=$A102))&gt;0)*JV$5:JV$64))</f>
        <v>0</v>
      </c>
      <c r="JW102" s="21" t="n">
        <f aca="false">IF($A102="",0,SUMPRODUCT(((($C$5:$C$64=$A102)+($D$5:$D$64=$A102)+($E$5:$E$64=$A102)+($F$5:$F$64=$A102))&gt;0)*JW$5:JW$64))</f>
        <v>0</v>
      </c>
      <c r="JX102" s="21" t="n">
        <f aca="false">IF($A102="",0,SUMPRODUCT(((($C$5:$C$64=$A102)+($D$5:$D$64=$A102)+($E$5:$E$64=$A102)+($F$5:$F$64=$A102))&gt;0)*JX$5:JX$64))</f>
        <v>0</v>
      </c>
      <c r="JY102" s="21" t="n">
        <f aca="false">IF($A102="",0,SUMPRODUCT(((($C$5:$C$64=$A102)+($D$5:$D$64=$A102)+($E$5:$E$64=$A102)+($F$5:$F$64=$A102))&gt;0)*JY$5:JY$64))</f>
        <v>0</v>
      </c>
      <c r="JZ102" s="21" t="n">
        <f aca="false">IF($A102="",0,SUMPRODUCT(((($C$5:$C$64=$A102)+($D$5:$D$64=$A102)+($E$5:$E$64=$A102)+($F$5:$F$64=$A102))&gt;0)*JZ$5:JZ$64))</f>
        <v>0</v>
      </c>
      <c r="KA102" s="21" t="n">
        <f aca="false">IF($A102="",0,SUMPRODUCT(((($C$5:$C$64=$A102)+($D$5:$D$64=$A102)+($E$5:$E$64=$A102)+($F$5:$F$64=$A102))&gt;0)*KA$5:KA$64))</f>
        <v>0</v>
      </c>
      <c r="KB102" s="21" t="n">
        <f aca="false">IF($A102="",0,SUMPRODUCT(((($C$5:$C$64=$A102)+($D$5:$D$64=$A102)+($E$5:$E$64=$A102)+($F$5:$F$64=$A102))&gt;0)*KB$5:KB$64))</f>
        <v>0</v>
      </c>
      <c r="KC102" s="21" t="n">
        <f aca="false">IF($A102="",0,SUMPRODUCT(((($C$5:$C$64=$A102)+($D$5:$D$64=$A102)+($E$5:$E$64=$A102)+($F$5:$F$64=$A102))&gt;0)*KC$5:KC$64))</f>
        <v>0</v>
      </c>
      <c r="KD102" s="21" t="n">
        <f aca="false">IF($A102="",0,SUMPRODUCT(((($C$5:$C$64=$A102)+($D$5:$D$64=$A102)+($E$5:$E$64=$A102)+($F$5:$F$64=$A102))&gt;0)*KD$5:KD$64))</f>
        <v>0</v>
      </c>
      <c r="KE102" s="21" t="n">
        <f aca="false">IF($A102="",0,SUMPRODUCT(((($C$5:$C$64=$A102)+($D$5:$D$64=$A102)+($E$5:$E$64=$A102)+($F$5:$F$64=$A102))&gt;0)*KE$5:KE$64))</f>
        <v>0</v>
      </c>
      <c r="KF102" s="21" t="n">
        <f aca="false">IF($A102="",0,SUMPRODUCT(((($C$5:$C$64=$A102)+($D$5:$D$64=$A102)+($E$5:$E$64=$A102)+($F$5:$F$64=$A102))&gt;0)*KF$5:KF$64))</f>
        <v>0</v>
      </c>
      <c r="KG102" s="21" t="n">
        <f aca="false">IF($A102="",0,SUMPRODUCT(((($C$5:$C$64=$A102)+($D$5:$D$64=$A102)+($E$5:$E$64=$A102)+($F$5:$F$64=$A102))&gt;0)*KG$5:KG$64))</f>
        <v>0</v>
      </c>
      <c r="KH102" s="21" t="n">
        <f aca="false">IF($A102="",0,SUMPRODUCT(((($C$5:$C$64=$A102)+($D$5:$D$64=$A102)+($E$5:$E$64=$A102)+($F$5:$F$64=$A102))&gt;0)*KH$5:KH$64))</f>
        <v>0</v>
      </c>
      <c r="KI102" s="21" t="n">
        <f aca="false">IF($A102="",0,SUMPRODUCT(((($C$5:$C$64=$A102)+($D$5:$D$64=$A102)+($E$5:$E$64=$A102)+($F$5:$F$64=$A102))&gt;0)*KI$5:KI$64))</f>
        <v>0</v>
      </c>
      <c r="KJ102" s="21" t="n">
        <f aca="false">IF($A102="",0,SUMPRODUCT(((($C$5:$C$64=$A102)+($D$5:$D$64=$A102)+($E$5:$E$64=$A102)+($F$5:$F$64=$A102))&gt;0)*KJ$5:KJ$64))</f>
        <v>0</v>
      </c>
      <c r="KK102" s="21" t="n">
        <f aca="false">IF($A102="",0,SUMPRODUCT(((($C$5:$C$64=$A102)+($D$5:$D$64=$A102)+($E$5:$E$64=$A102)+($F$5:$F$64=$A102))&gt;0)*KK$5:KK$64))</f>
        <v>0</v>
      </c>
      <c r="KL102" s="21" t="n">
        <f aca="false">IF($A102="",0,SUMPRODUCT(((($C$5:$C$64=$A102)+($D$5:$D$64=$A102)+($E$5:$E$64=$A102)+($F$5:$F$64=$A102))&gt;0)*KL$5:KL$64))</f>
        <v>0</v>
      </c>
      <c r="KM102" s="21" t="n">
        <f aca="false">IF($A102="",0,SUMPRODUCT(((($C$5:$C$64=$A102)+($D$5:$D$64=$A102)+($E$5:$E$64=$A102)+($F$5:$F$64=$A102))&gt;0)*KM$5:KM$64))</f>
        <v>0</v>
      </c>
      <c r="KN102" s="21" t="n">
        <f aca="false">IF($A102="",0,SUMPRODUCT(((($C$5:$C$64=$A102)+($D$5:$D$64=$A102)+($E$5:$E$64=$A102)+($F$5:$F$64=$A102))&gt;0)*KN$5:KN$64))</f>
        <v>0</v>
      </c>
      <c r="KO102" s="21" t="n">
        <f aca="false">IF($A102="",0,SUMPRODUCT(((($C$5:$C$64=$A102)+($D$5:$D$64=$A102)+($E$5:$E$64=$A102)+($F$5:$F$64=$A102))&gt;0)*KO$5:KO$64))</f>
        <v>0</v>
      </c>
      <c r="KP102" s="21" t="n">
        <f aca="false">IF($A102="",0,SUMPRODUCT(((($C$5:$C$64=$A102)+($D$5:$D$64=$A102)+($E$5:$E$64=$A102)+($F$5:$F$64=$A102))&gt;0)*KP$5:KP$64))</f>
        <v>0</v>
      </c>
      <c r="KQ102" s="21" t="n">
        <f aca="false">IF($A102="",0,SUMPRODUCT(((($C$5:$C$64=$A102)+($D$5:$D$64=$A102)+($E$5:$E$64=$A102)+($F$5:$F$64=$A102))&gt;0)*KQ$5:KQ$64))</f>
        <v>0</v>
      </c>
      <c r="KR102" s="21" t="n">
        <f aca="false">IF($A102="",0,SUMPRODUCT(((($C$5:$C$64=$A102)+($D$5:$D$64=$A102)+($E$5:$E$64=$A102)+($F$5:$F$64=$A102))&gt;0)*KR$5:KR$64))</f>
        <v>0</v>
      </c>
      <c r="KS102" s="21" t="n">
        <f aca="false">IF($A102="",0,SUMPRODUCT(((($C$5:$C$64=$A102)+($D$5:$D$64=$A102)+($E$5:$E$64=$A102)+($F$5:$F$64=$A102))&gt;0)*KS$5:KS$64))</f>
        <v>0</v>
      </c>
      <c r="KT102" s="21" t="n">
        <f aca="false">IF($A102="",0,SUMPRODUCT(((($C$5:$C$64=$A102)+($D$5:$D$64=$A102)+($E$5:$E$64=$A102)+($F$5:$F$64=$A102))&gt;0)*KT$5:KT$64))</f>
        <v>0</v>
      </c>
      <c r="KU102" s="21" t="n">
        <f aca="false">IF($A102="",0,SUMPRODUCT(((($C$5:$C$64=$A102)+($D$5:$D$64=$A102)+($E$5:$E$64=$A102)+($F$5:$F$64=$A102))&gt;0)*KU$5:KU$64))</f>
        <v>0</v>
      </c>
      <c r="KV102" s="21" t="n">
        <f aca="false">IF($A102="",0,SUMPRODUCT(((($C$5:$C$64=$A102)+($D$5:$D$64=$A102)+($E$5:$E$64=$A102)+($F$5:$F$64=$A102))&gt;0)*KV$5:KV$64))</f>
        <v>0</v>
      </c>
      <c r="KW102" s="21" t="n">
        <f aca="false">IF($A102="",0,SUMPRODUCT(((($C$5:$C$64=$A102)+($D$5:$D$64=$A102)+($E$5:$E$64=$A102)+($F$5:$F$64=$A102))&gt;0)*KW$5:KW$64))</f>
        <v>0</v>
      </c>
      <c r="KX102" s="21" t="n">
        <f aca="false">IF($A102="",0,SUMPRODUCT(((($C$5:$C$64=$A102)+($D$5:$D$64=$A102)+($E$5:$E$64=$A102)+($F$5:$F$64=$A102))&gt;0)*KX$5:KX$64))</f>
        <v>0</v>
      </c>
      <c r="KY102" s="21" t="n">
        <f aca="false">IF($A102="",0,SUMPRODUCT(((($C$5:$C$64=$A102)+($D$5:$D$64=$A102)+($E$5:$E$64=$A102)+($F$5:$F$64=$A102))&gt;0)*KY$5:KY$64))</f>
        <v>0</v>
      </c>
      <c r="KZ102" s="21" t="n">
        <f aca="false">IF($A102="",0,SUMPRODUCT(((($C$5:$C$64=$A102)+($D$5:$D$64=$A102)+($E$5:$E$64=$A102)+($F$5:$F$64=$A102))&gt;0)*KZ$5:KZ$64))</f>
        <v>0</v>
      </c>
      <c r="LA102" s="21" t="n">
        <f aca="false">IF($A102="",0,SUMPRODUCT(((($C$5:$C$64=$A102)+($D$5:$D$64=$A102)+($E$5:$E$64=$A102)+($F$5:$F$64=$A102))&gt;0)*LA$5:LA$64))</f>
        <v>0</v>
      </c>
      <c r="LB102" s="21" t="n">
        <f aca="false">IF($A102="",0,SUMPRODUCT(((($C$5:$C$64=$A102)+($D$5:$D$64=$A102)+($E$5:$E$64=$A102)+($F$5:$F$64=$A102))&gt;0)*LB$5:LB$64))</f>
        <v>0</v>
      </c>
      <c r="LC102" s="21" t="n">
        <f aca="false">IF($A102="",0,SUMPRODUCT(((($C$5:$C$64=$A102)+($D$5:$D$64=$A102)+($E$5:$E$64=$A102)+($F$5:$F$64=$A102))&gt;0)*LC$5:LC$64))</f>
        <v>0</v>
      </c>
      <c r="LD102" s="21" t="n">
        <f aca="false">IF($A102="",0,SUMPRODUCT(((($C$5:$C$64=$A102)+($D$5:$D$64=$A102)+($E$5:$E$64=$A102)+($F$5:$F$64=$A102))&gt;0)*LD$5:LD$64))</f>
        <v>0</v>
      </c>
      <c r="LE102" s="21" t="n">
        <f aca="false">IF($A102="",0,SUMPRODUCT(((($C$5:$C$64=$A102)+($D$5:$D$64=$A102)+($E$5:$E$64=$A102)+($F$5:$F$64=$A102))&gt;0)*LE$5:LE$64))</f>
        <v>0</v>
      </c>
      <c r="LF102" s="21" t="n">
        <f aca="false">IF($A102="",0,SUMPRODUCT(((($C$5:$C$64=$A102)+($D$5:$D$64=$A102)+($E$5:$E$64=$A102)+($F$5:$F$64=$A102))&gt;0)*LF$5:LF$64))</f>
        <v>0</v>
      </c>
      <c r="LG102" s="21" t="n">
        <f aca="false">IF($A102="",0,SUMPRODUCT(((($C$5:$C$64=$A102)+($D$5:$D$64=$A102)+($E$5:$E$64=$A102)+($F$5:$F$64=$A102))&gt;0)*LG$5:LG$64))</f>
        <v>0</v>
      </c>
      <c r="LH102" s="21" t="n">
        <f aca="false">IF($A102="",0,SUMPRODUCT(((($C$5:$C$64=$A102)+($D$5:$D$64=$A102)+($E$5:$E$64=$A102)+($F$5:$F$64=$A102))&gt;0)*LH$5:LH$64))</f>
        <v>0</v>
      </c>
      <c r="LI102" s="21" t="n">
        <f aca="false">IF($A102="",0,SUMPRODUCT(((($C$5:$C$64=$A102)+($D$5:$D$64=$A102)+($E$5:$E$64=$A102)+($F$5:$F$64=$A102))&gt;0)*LI$5:LI$64))</f>
        <v>0</v>
      </c>
      <c r="LJ102" s="21" t="n">
        <f aca="false">IF($A102="",0,SUMPRODUCT(((($C$5:$C$64=$A102)+($D$5:$D$64=$A102)+($E$5:$E$64=$A102)+($F$5:$F$64=$A102))&gt;0)*LJ$5:LJ$64))</f>
        <v>0</v>
      </c>
      <c r="LK102" s="21" t="n">
        <f aca="false">IF($A102="",0,SUMPRODUCT(((($C$5:$C$64=$A102)+($D$5:$D$64=$A102)+($E$5:$E$64=$A102)+($F$5:$F$64=$A102))&gt;0)*LK$5:LK$64))</f>
        <v>0</v>
      </c>
      <c r="LL102" s="21" t="n">
        <f aca="false">IF($A102="",0,SUMPRODUCT(((($C$5:$C$64=$A102)+($D$5:$D$64=$A102)+($E$5:$E$64=$A102)+($F$5:$F$64=$A102))&gt;0)*LL$5:LL$64))</f>
        <v>0</v>
      </c>
      <c r="LM102" s="21" t="n">
        <f aca="false">IF($A102="",0,SUMPRODUCT(((($C$5:$C$64=$A102)+($D$5:$D$64=$A102)+($E$5:$E$64=$A102)+($F$5:$F$64=$A102))&gt;0)*LM$5:LM$64))</f>
        <v>0</v>
      </c>
      <c r="LN102" s="21" t="n">
        <f aca="false">IF($A102="",0,SUMPRODUCT(((($C$5:$C$64=$A102)+($D$5:$D$64=$A102)+($E$5:$E$64=$A102)+($F$5:$F$64=$A102))&gt;0)*LN$5:LN$64))</f>
        <v>0</v>
      </c>
      <c r="LO102" s="21" t="n">
        <f aca="false">IF($A102="",0,SUMPRODUCT(((($C$5:$C$64=$A102)+($D$5:$D$64=$A102)+($E$5:$E$64=$A102)+($F$5:$F$64=$A102))&gt;0)*LO$5:LO$64))</f>
        <v>0</v>
      </c>
      <c r="LP102" s="21" t="n">
        <f aca="false">IF($A102="",0,SUMPRODUCT(((($C$5:$C$64=$A102)+($D$5:$D$64=$A102)+($E$5:$E$64=$A102)+($F$5:$F$64=$A102))&gt;0)*LP$5:LP$64))</f>
        <v>0</v>
      </c>
      <c r="LQ102" s="21" t="n">
        <f aca="false">IF($A102="",0,SUMPRODUCT(((($C$5:$C$64=$A102)+($D$5:$D$64=$A102)+($E$5:$E$64=$A102)+($F$5:$F$64=$A102))&gt;0)*LQ$5:LQ$64))</f>
        <v>0</v>
      </c>
      <c r="LR102" s="21" t="n">
        <f aca="false">IF($A102="",0,SUMPRODUCT(((($C$5:$C$64=$A102)+($D$5:$D$64=$A102)+($E$5:$E$64=$A102)+($F$5:$F$64=$A102))&gt;0)*LR$5:LR$64))</f>
        <v>0</v>
      </c>
      <c r="LS102" s="21" t="n">
        <f aca="false">IF($A102="",0,SUMPRODUCT(((($C$5:$C$64=$A102)+($D$5:$D$64=$A102)+($E$5:$E$64=$A102)+($F$5:$F$64=$A102))&gt;0)*LS$5:LS$64))</f>
        <v>0</v>
      </c>
      <c r="LT102" s="21" t="n">
        <f aca="false">IF($A102="",0,SUMPRODUCT(((($C$5:$C$64=$A102)+($D$5:$D$64=$A102)+($E$5:$E$64=$A102)+($F$5:$F$64=$A102))&gt;0)*LT$5:LT$64))</f>
        <v>0</v>
      </c>
      <c r="LU102" s="21" t="n">
        <f aca="false">IF($A102="",0,SUMPRODUCT(((($C$5:$C$64=$A102)+($D$5:$D$64=$A102)+($E$5:$E$64=$A102)+($F$5:$F$64=$A102))&gt;0)*LU$5:LU$64))</f>
        <v>0</v>
      </c>
      <c r="LV102" s="21" t="n">
        <f aca="false">IF($A102="",0,SUMPRODUCT(((($C$5:$C$64=$A102)+($D$5:$D$64=$A102)+($E$5:$E$64=$A102)+($F$5:$F$64=$A102))&gt;0)*LV$5:LV$64))</f>
        <v>0</v>
      </c>
      <c r="LW102" s="21" t="n">
        <f aca="false">IF($A102="",0,SUMPRODUCT(((($C$5:$C$64=$A102)+($D$5:$D$64=$A102)+($E$5:$E$64=$A102)+($F$5:$F$64=$A102))&gt;0)*LW$5:LW$64))</f>
        <v>0</v>
      </c>
      <c r="LX102" s="21" t="n">
        <f aca="false">IF($A102="",0,SUMPRODUCT(((($C$5:$C$64=$A102)+($D$5:$D$64=$A102)+($E$5:$E$64=$A102)+($F$5:$F$64=$A102))&gt;0)*LX$5:LX$64))</f>
        <v>0</v>
      </c>
      <c r="LY102" s="21" t="n">
        <f aca="false">IF($A102="",0,SUMPRODUCT(((($C$5:$C$64=$A102)+($D$5:$D$64=$A102)+($E$5:$E$64=$A102)+($F$5:$F$64=$A102))&gt;0)*LY$5:LY$64))</f>
        <v>0</v>
      </c>
      <c r="LZ102" s="21" t="n">
        <f aca="false">IF($A102="",0,SUMPRODUCT(((($C$5:$C$64=$A102)+($D$5:$D$64=$A102)+($E$5:$E$64=$A102)+($F$5:$F$64=$A102))&gt;0)*LZ$5:LZ$64))</f>
        <v>0</v>
      </c>
      <c r="MA102" s="21" t="n">
        <f aca="false">IF($A102="",0,SUMPRODUCT(((($C$5:$C$64=$A102)+($D$5:$D$64=$A102)+($E$5:$E$64=$A102)+($F$5:$F$64=$A102))&gt;0)*MA$5:MA$64))</f>
        <v>0</v>
      </c>
      <c r="MB102" s="21" t="n">
        <f aca="false">IF($A102="",0,SUMPRODUCT(((($C$5:$C$64=$A102)+($D$5:$D$64=$A102)+($E$5:$E$64=$A102)+($F$5:$F$64=$A102))&gt;0)*MB$5:MB$64))</f>
        <v>0</v>
      </c>
      <c r="MC102" s="21" t="n">
        <f aca="false">IF($A102="",0,SUMPRODUCT(((($C$5:$C$64=$A102)+($D$5:$D$64=$A102)+($E$5:$E$64=$A102)+($F$5:$F$64=$A102))&gt;0)*MC$5:MC$64))</f>
        <v>0</v>
      </c>
      <c r="MD102" s="21" t="n">
        <f aca="false">IF($A102="",0,SUMPRODUCT(((($C$5:$C$64=$A102)+($D$5:$D$64=$A102)+($E$5:$E$64=$A102)+($F$5:$F$64=$A102))&gt;0)*MD$5:MD$64))</f>
        <v>0</v>
      </c>
      <c r="ME102" s="21" t="n">
        <f aca="false">IF($A102="",0,SUMPRODUCT(((($C$5:$C$64=$A102)+($D$5:$D$64=$A102)+($E$5:$E$64=$A102)+($F$5:$F$64=$A102))&gt;0)*ME$5:ME$64))</f>
        <v>0</v>
      </c>
      <c r="MF102" s="21" t="n">
        <f aca="false">IF($A102="",0,SUMPRODUCT(((($C$5:$C$64=$A102)+($D$5:$D$64=$A102)+($E$5:$E$64=$A102)+($F$5:$F$64=$A102))&gt;0)*MF$5:MF$64))</f>
        <v>0</v>
      </c>
      <c r="MG102" s="21" t="n">
        <f aca="false">IF($A102="",0,SUMPRODUCT(((($C$5:$C$64=$A102)+($D$5:$D$64=$A102)+($E$5:$E$64=$A102)+($F$5:$F$64=$A102))&gt;0)*MG$5:MG$64))</f>
        <v>0</v>
      </c>
      <c r="MH102" s="21" t="n">
        <f aca="false">IF($A102="",0,SUMPRODUCT(((($C$5:$C$64=$A102)+($D$5:$D$64=$A102)+($E$5:$E$64=$A102)+($F$5:$F$64=$A102))&gt;0)*MH$5:MH$64))</f>
        <v>0</v>
      </c>
      <c r="MI102" s="21" t="n">
        <f aca="false">IF($A102="",0,SUMPRODUCT(((($C$5:$C$64=$A102)+($D$5:$D$64=$A102)+($E$5:$E$64=$A102)+($F$5:$F$64=$A102))&gt;0)*MI$5:MI$64))</f>
        <v>0</v>
      </c>
      <c r="MJ102" s="21" t="n">
        <f aca="false">IF($A102="",0,SUMPRODUCT(((($C$5:$C$64=$A102)+($D$5:$D$64=$A102)+($E$5:$E$64=$A102)+($F$5:$F$64=$A102))&gt;0)*MJ$5:MJ$64))</f>
        <v>0</v>
      </c>
      <c r="MK102" s="21" t="n">
        <f aca="false">IF($A102="",0,SUMPRODUCT(((($C$5:$C$64=$A102)+($D$5:$D$64=$A102)+($E$5:$E$64=$A102)+($F$5:$F$64=$A102))&gt;0)*MK$5:MK$64))</f>
        <v>0</v>
      </c>
      <c r="ML102" s="21" t="n">
        <f aca="false">IF($A102="",0,SUMPRODUCT(((($C$5:$C$64=$A102)+($D$5:$D$64=$A102)+($E$5:$E$64=$A102)+($F$5:$F$64=$A102))&gt;0)*ML$5:ML$64))</f>
        <v>0</v>
      </c>
      <c r="MM102" s="21" t="n">
        <f aca="false">IF($A102="",0,SUMPRODUCT(((($C$5:$C$64=$A102)+($D$5:$D$64=$A102)+($E$5:$E$64=$A102)+($F$5:$F$64=$A102))&gt;0)*MM$5:MM$64))</f>
        <v>0</v>
      </c>
      <c r="MN102" s="21" t="n">
        <f aca="false">IF($A102="",0,SUMPRODUCT(((($C$5:$C$64=$A102)+($D$5:$D$64=$A102)+($E$5:$E$64=$A102)+($F$5:$F$64=$A102))&gt;0)*MN$5:MN$64))</f>
        <v>0</v>
      </c>
      <c r="MO102" s="21" t="n">
        <f aca="false">IF($A102="",0,SUMPRODUCT(((($C$5:$C$64=$A102)+($D$5:$D$64=$A102)+($E$5:$E$64=$A102)+($F$5:$F$64=$A102))&gt;0)*MO$5:MO$64))</f>
        <v>0</v>
      </c>
      <c r="MP102" s="21" t="n">
        <f aca="false">IF($A102="",0,SUMPRODUCT(((($C$5:$C$64=$A102)+($D$5:$D$64=$A102)+($E$5:$E$64=$A102)+($F$5:$F$64=$A102))&gt;0)*MP$5:MP$64))</f>
        <v>0</v>
      </c>
      <c r="MQ102" s="21" t="n">
        <f aca="false">IF($A102="",0,SUMPRODUCT(((($C$5:$C$64=$A102)+($D$5:$D$64=$A102)+($E$5:$E$64=$A102)+($F$5:$F$64=$A102))&gt;0)*MQ$5:MQ$64))</f>
        <v>0</v>
      </c>
      <c r="MR102" s="21" t="n">
        <f aca="false">IF($A102="",0,SUMPRODUCT(((($C$5:$C$64=$A102)+($D$5:$D$64=$A102)+($E$5:$E$64=$A102)+($F$5:$F$64=$A102))&gt;0)*MR$5:MR$64))</f>
        <v>0</v>
      </c>
      <c r="MS102" s="21" t="n">
        <f aca="false">IF($A102="",0,SUMPRODUCT(((($C$5:$C$64=$A102)+($D$5:$D$64=$A102)+($E$5:$E$64=$A102)+($F$5:$F$64=$A102))&gt;0)*MS$5:MS$64))</f>
        <v>0</v>
      </c>
      <c r="MT102" s="21" t="n">
        <f aca="false">IF($A102="",0,SUMPRODUCT(((($C$5:$C$64=$A102)+($D$5:$D$64=$A102)+($E$5:$E$64=$A102)+($F$5:$F$64=$A102))&gt;0)*MT$5:MT$64))</f>
        <v>0</v>
      </c>
      <c r="MU102" s="21" t="n">
        <f aca="false">IF($A102="",0,SUMPRODUCT(((($C$5:$C$64=$A102)+($D$5:$D$64=$A102)+($E$5:$E$64=$A102)+($F$5:$F$64=$A102))&gt;0)*MU$5:MU$64))</f>
        <v>0</v>
      </c>
      <c r="MV102" s="21" t="n">
        <f aca="false">IF($A102="",0,SUMPRODUCT(((($C$5:$C$64=$A102)+($D$5:$D$64=$A102)+($E$5:$E$64=$A102)+($F$5:$F$64=$A102))&gt;0)*MV$5:MV$64))</f>
        <v>0</v>
      </c>
      <c r="MW102" s="21" t="n">
        <f aca="false">IF($A102="",0,SUMPRODUCT(((($C$5:$C$64=$A102)+($D$5:$D$64=$A102)+($E$5:$E$64=$A102)+($F$5:$F$64=$A102))&gt;0)*MW$5:MW$64))</f>
        <v>0</v>
      </c>
      <c r="MX102" s="21" t="n">
        <f aca="false">IF($A102="",0,SUMPRODUCT(((($C$5:$C$64=$A102)+($D$5:$D$64=$A102)+($E$5:$E$64=$A102)+($F$5:$F$64=$A102))&gt;0)*MX$5:MX$64))</f>
        <v>0</v>
      </c>
      <c r="MY102" s="21" t="n">
        <f aca="false">IF($A102="",0,SUMPRODUCT(((($C$5:$C$64=$A102)+($D$5:$D$64=$A102)+($E$5:$E$64=$A102)+($F$5:$F$64=$A102))&gt;0)*MY$5:MY$64))</f>
        <v>0</v>
      </c>
      <c r="MZ102" s="21" t="n">
        <f aca="false">IF($A102="",0,SUMPRODUCT(((($C$5:$C$64=$A102)+($D$5:$D$64=$A102)+($E$5:$E$64=$A102)+($F$5:$F$64=$A102))&gt;0)*MZ$5:MZ$64))</f>
        <v>0</v>
      </c>
      <c r="NA102" s="21" t="n">
        <f aca="false">IF($A102="",0,SUMPRODUCT(((($C$5:$C$64=$A102)+($D$5:$D$64=$A102)+($E$5:$E$64=$A102)+($F$5:$F$64=$A102))&gt;0)*NA$5:NA$64))</f>
        <v>0</v>
      </c>
      <c r="NB102" s="21" t="n">
        <f aca="false">IF($A102="",0,SUMPRODUCT(((($C$5:$C$64=$A102)+($D$5:$D$64=$A102)+($E$5:$E$64=$A102)+($F$5:$F$64=$A102))&gt;0)*NB$5:NB$64))</f>
        <v>0</v>
      </c>
      <c r="NC102" s="21" t="n">
        <f aca="false">IF($A102="",0,SUMPRODUCT(((($C$5:$C$64=$A102)+($D$5:$D$64=$A102)+($E$5:$E$64=$A102)+($F$5:$F$64=$A102))&gt;0)*NC$5:NC$64))</f>
        <v>0</v>
      </c>
      <c r="ND102" s="21" t="n">
        <f aca="false">IF($A102="",0,SUMPRODUCT(((($C$5:$C$64=$A102)+($D$5:$D$64=$A102)+($E$5:$E$64=$A102)+($F$5:$F$64=$A102))&gt;0)*ND$5:ND$64))</f>
        <v>0</v>
      </c>
      <c r="NE102" s="21" t="n">
        <f aca="false">IF($A102="",0,SUMPRODUCT(((($C$5:$C$64=$A102)+($D$5:$D$64=$A102)+($E$5:$E$64=$A102)+($F$5:$F$64=$A102))&gt;0)*NE$5:NE$64))</f>
        <v>0</v>
      </c>
      <c r="NF102" s="21" t="n">
        <f aca="false">IF($A102="",0,SUMPRODUCT(((($C$5:$C$64=$A102)+($D$5:$D$64=$A102)+($E$5:$E$64=$A102)+($F$5:$F$64=$A102))&gt;0)*NF$5:NF$64))</f>
        <v>0</v>
      </c>
      <c r="NG102" s="21" t="n">
        <f aca="false">IF($A102="",0,SUMPRODUCT(((($C$5:$C$64=$A102)+($D$5:$D$64=$A102)+($E$5:$E$64=$A102)+($F$5:$F$64=$A102))&gt;0)*NG$5:NG$64))</f>
        <v>0</v>
      </c>
      <c r="NH102" s="21" t="n">
        <f aca="false">IF($A102="",0,SUMPRODUCT(((($C$5:$C$64=$A102)+($D$5:$D$64=$A102)+($E$5:$E$64=$A102)+($F$5:$F$64=$A102))&gt;0)*NH$5:NH$64))</f>
        <v>0</v>
      </c>
    </row>
    <row r="103" customFormat="false" ht="15" hidden="false" customHeight="false" outlineLevel="0" collapsed="false">
      <c r="A103" s="6" t="str">
        <f aca="false">IF(Einstellungen!E29="","",Einstellungen!E29)</f>
        <v/>
      </c>
      <c r="B103" s="20" t="n">
        <f aca="false">IF(Einstellungen!F29="",999,Einstellungen!F29)</f>
        <v>999</v>
      </c>
      <c r="C103" s="5" t="str">
        <f aca="false">Einstellungen!G29</f>
        <v/>
      </c>
      <c r="D103" s="5"/>
      <c r="E103" s="5"/>
      <c r="F103" s="5"/>
      <c r="G103" s="21" t="n">
        <f aca="false">IF($A103="",0,SUMPRODUCT(((($C$5:$C$64=$A103)+($D$5:$D$64=$A103)+($E$5:$E$64=$A103)+($F$5:$F$64=$A103))&gt;0)*G$5:G$64))</f>
        <v>0</v>
      </c>
      <c r="H103" s="21" t="n">
        <f aca="false">IF($A103="",0,SUMPRODUCT(((($C$5:$C$64=$A103)+($D$5:$D$64=$A103)+($E$5:$E$64=$A103)+($F$5:$F$64=$A103))&gt;0)*H$5:H$64))</f>
        <v>0</v>
      </c>
      <c r="I103" s="21" t="n">
        <f aca="false">IF($A103="",0,SUMPRODUCT(((($C$5:$C$64=$A103)+($D$5:$D$64=$A103)+($E$5:$E$64=$A103)+($F$5:$F$64=$A103))&gt;0)*I$5:I$64))</f>
        <v>0</v>
      </c>
      <c r="J103" s="21" t="n">
        <f aca="false">IF($A103="",0,SUMPRODUCT(((($C$5:$C$64=$A103)+($D$5:$D$64=$A103)+($E$5:$E$64=$A103)+($F$5:$F$64=$A103))&gt;0)*J$5:J$64))</f>
        <v>0</v>
      </c>
      <c r="K103" s="21" t="n">
        <f aca="false">IF($A103="",0,SUMPRODUCT(((($C$5:$C$64=$A103)+($D$5:$D$64=$A103)+($E$5:$E$64=$A103)+($F$5:$F$64=$A103))&gt;0)*K$5:K$64))</f>
        <v>0</v>
      </c>
      <c r="L103" s="21" t="n">
        <f aca="false">IF($A103="",0,SUMPRODUCT(((($C$5:$C$64=$A103)+($D$5:$D$64=$A103)+($E$5:$E$64=$A103)+($F$5:$F$64=$A103))&gt;0)*L$5:L$64))</f>
        <v>0</v>
      </c>
      <c r="M103" s="21" t="n">
        <f aca="false">IF($A103="",0,SUMPRODUCT(((($C$5:$C$64=$A103)+($D$5:$D$64=$A103)+($E$5:$E$64=$A103)+($F$5:$F$64=$A103))&gt;0)*M$5:M$64))</f>
        <v>0</v>
      </c>
      <c r="N103" s="21" t="n">
        <f aca="false">IF($A103="",0,SUMPRODUCT(((($C$5:$C$64=$A103)+($D$5:$D$64=$A103)+($E$5:$E$64=$A103)+($F$5:$F$64=$A103))&gt;0)*N$5:N$64))</f>
        <v>0</v>
      </c>
      <c r="O103" s="21" t="n">
        <f aca="false">IF($A103="",0,SUMPRODUCT(((($C$5:$C$64=$A103)+($D$5:$D$64=$A103)+($E$5:$E$64=$A103)+($F$5:$F$64=$A103))&gt;0)*O$5:O$64))</f>
        <v>0</v>
      </c>
      <c r="P103" s="21" t="n">
        <f aca="false">IF($A103="",0,SUMPRODUCT(((($C$5:$C$64=$A103)+($D$5:$D$64=$A103)+($E$5:$E$64=$A103)+($F$5:$F$64=$A103))&gt;0)*P$5:P$64))</f>
        <v>0</v>
      </c>
      <c r="Q103" s="21" t="n">
        <f aca="false">IF($A103="",0,SUMPRODUCT(((($C$5:$C$64=$A103)+($D$5:$D$64=$A103)+($E$5:$E$64=$A103)+($F$5:$F$64=$A103))&gt;0)*Q$5:Q$64))</f>
        <v>0</v>
      </c>
      <c r="R103" s="21" t="n">
        <f aca="false">IF($A103="",0,SUMPRODUCT(((($C$5:$C$64=$A103)+($D$5:$D$64=$A103)+($E$5:$E$64=$A103)+($F$5:$F$64=$A103))&gt;0)*R$5:R$64))</f>
        <v>0</v>
      </c>
      <c r="S103" s="21" t="n">
        <f aca="false">IF($A103="",0,SUMPRODUCT(((($C$5:$C$64=$A103)+($D$5:$D$64=$A103)+($E$5:$E$64=$A103)+($F$5:$F$64=$A103))&gt;0)*S$5:S$64))</f>
        <v>0</v>
      </c>
      <c r="T103" s="21" t="n">
        <f aca="false">IF($A103="",0,SUMPRODUCT(((($C$5:$C$64=$A103)+($D$5:$D$64=$A103)+($E$5:$E$64=$A103)+($F$5:$F$64=$A103))&gt;0)*T$5:T$64))</f>
        <v>0</v>
      </c>
      <c r="U103" s="21" t="n">
        <f aca="false">IF($A103="",0,SUMPRODUCT(((($C$5:$C$64=$A103)+($D$5:$D$64=$A103)+($E$5:$E$64=$A103)+($F$5:$F$64=$A103))&gt;0)*U$5:U$64))</f>
        <v>0</v>
      </c>
      <c r="V103" s="21" t="n">
        <f aca="false">IF($A103="",0,SUMPRODUCT(((($C$5:$C$64=$A103)+($D$5:$D$64=$A103)+($E$5:$E$64=$A103)+($F$5:$F$64=$A103))&gt;0)*V$5:V$64))</f>
        <v>0</v>
      </c>
      <c r="W103" s="21" t="n">
        <f aca="false">IF($A103="",0,SUMPRODUCT(((($C$5:$C$64=$A103)+($D$5:$D$64=$A103)+($E$5:$E$64=$A103)+($F$5:$F$64=$A103))&gt;0)*W$5:W$64))</f>
        <v>0</v>
      </c>
      <c r="X103" s="21" t="n">
        <f aca="false">IF($A103="",0,SUMPRODUCT(((($C$5:$C$64=$A103)+($D$5:$D$64=$A103)+($E$5:$E$64=$A103)+($F$5:$F$64=$A103))&gt;0)*X$5:X$64))</f>
        <v>0</v>
      </c>
      <c r="Y103" s="21" t="n">
        <f aca="false">IF($A103="",0,SUMPRODUCT(((($C$5:$C$64=$A103)+($D$5:$D$64=$A103)+($E$5:$E$64=$A103)+($F$5:$F$64=$A103))&gt;0)*Y$5:Y$64))</f>
        <v>0</v>
      </c>
      <c r="Z103" s="21" t="n">
        <f aca="false">IF($A103="",0,SUMPRODUCT(((($C$5:$C$64=$A103)+($D$5:$D$64=$A103)+($E$5:$E$64=$A103)+($F$5:$F$64=$A103))&gt;0)*Z$5:Z$64))</f>
        <v>0</v>
      </c>
      <c r="AA103" s="21" t="n">
        <f aca="false">IF($A103="",0,SUMPRODUCT(((($C$5:$C$64=$A103)+($D$5:$D$64=$A103)+($E$5:$E$64=$A103)+($F$5:$F$64=$A103))&gt;0)*AA$5:AA$64))</f>
        <v>0</v>
      </c>
      <c r="AB103" s="21" t="n">
        <f aca="false">IF($A103="",0,SUMPRODUCT(((($C$5:$C$64=$A103)+($D$5:$D$64=$A103)+($E$5:$E$64=$A103)+($F$5:$F$64=$A103))&gt;0)*AB$5:AB$64))</f>
        <v>0</v>
      </c>
      <c r="AC103" s="21" t="n">
        <f aca="false">IF($A103="",0,SUMPRODUCT(((($C$5:$C$64=$A103)+($D$5:$D$64=$A103)+($E$5:$E$64=$A103)+($F$5:$F$64=$A103))&gt;0)*AC$5:AC$64))</f>
        <v>0</v>
      </c>
      <c r="AD103" s="21" t="n">
        <f aca="false">IF($A103="",0,SUMPRODUCT(((($C$5:$C$64=$A103)+($D$5:$D$64=$A103)+($E$5:$E$64=$A103)+($F$5:$F$64=$A103))&gt;0)*AD$5:AD$64))</f>
        <v>0</v>
      </c>
      <c r="AE103" s="21" t="n">
        <f aca="false">IF($A103="",0,SUMPRODUCT(((($C$5:$C$64=$A103)+($D$5:$D$64=$A103)+($E$5:$E$64=$A103)+($F$5:$F$64=$A103))&gt;0)*AE$5:AE$64))</f>
        <v>0</v>
      </c>
      <c r="AF103" s="21" t="n">
        <f aca="false">IF($A103="",0,SUMPRODUCT(((($C$5:$C$64=$A103)+($D$5:$D$64=$A103)+($E$5:$E$64=$A103)+($F$5:$F$64=$A103))&gt;0)*AF$5:AF$64))</f>
        <v>0</v>
      </c>
      <c r="AG103" s="21" t="n">
        <f aca="false">IF($A103="",0,SUMPRODUCT(((($C$5:$C$64=$A103)+($D$5:$D$64=$A103)+($E$5:$E$64=$A103)+($F$5:$F$64=$A103))&gt;0)*AG$5:AG$64))</f>
        <v>0</v>
      </c>
      <c r="AH103" s="21" t="n">
        <f aca="false">IF($A103="",0,SUMPRODUCT(((($C$5:$C$64=$A103)+($D$5:$D$64=$A103)+($E$5:$E$64=$A103)+($F$5:$F$64=$A103))&gt;0)*AH$5:AH$64))</f>
        <v>0</v>
      </c>
      <c r="AI103" s="21" t="n">
        <f aca="false">IF($A103="",0,SUMPRODUCT(((($C$5:$C$64=$A103)+($D$5:$D$64=$A103)+($E$5:$E$64=$A103)+($F$5:$F$64=$A103))&gt;0)*AI$5:AI$64))</f>
        <v>0</v>
      </c>
      <c r="AJ103" s="21" t="n">
        <f aca="false">IF($A103="",0,SUMPRODUCT(((($C$5:$C$64=$A103)+($D$5:$D$64=$A103)+($E$5:$E$64=$A103)+($F$5:$F$64=$A103))&gt;0)*AJ$5:AJ$64))</f>
        <v>0</v>
      </c>
      <c r="AK103" s="21" t="n">
        <f aca="false">IF($A103="",0,SUMPRODUCT(((($C$5:$C$64=$A103)+($D$5:$D$64=$A103)+($E$5:$E$64=$A103)+($F$5:$F$64=$A103))&gt;0)*AK$5:AK$64))</f>
        <v>0</v>
      </c>
      <c r="AL103" s="21" t="n">
        <f aca="false">IF($A103="",0,SUMPRODUCT(((($C$5:$C$64=$A103)+($D$5:$D$64=$A103)+($E$5:$E$64=$A103)+($F$5:$F$64=$A103))&gt;0)*AL$5:AL$64))</f>
        <v>0</v>
      </c>
      <c r="AM103" s="21" t="n">
        <f aca="false">IF($A103="",0,SUMPRODUCT(((($C$5:$C$64=$A103)+($D$5:$D$64=$A103)+($E$5:$E$64=$A103)+($F$5:$F$64=$A103))&gt;0)*AM$5:AM$64))</f>
        <v>0</v>
      </c>
      <c r="AN103" s="21" t="n">
        <f aca="false">IF($A103="",0,SUMPRODUCT(((($C$5:$C$64=$A103)+($D$5:$D$64=$A103)+($E$5:$E$64=$A103)+($F$5:$F$64=$A103))&gt;0)*AN$5:AN$64))</f>
        <v>0</v>
      </c>
      <c r="AO103" s="21" t="n">
        <f aca="false">IF($A103="",0,SUMPRODUCT(((($C$5:$C$64=$A103)+($D$5:$D$64=$A103)+($E$5:$E$64=$A103)+($F$5:$F$64=$A103))&gt;0)*AO$5:AO$64))</f>
        <v>0</v>
      </c>
      <c r="AP103" s="21" t="n">
        <f aca="false">IF($A103="",0,SUMPRODUCT(((($C$5:$C$64=$A103)+($D$5:$D$64=$A103)+($E$5:$E$64=$A103)+($F$5:$F$64=$A103))&gt;0)*AP$5:AP$64))</f>
        <v>0</v>
      </c>
      <c r="AQ103" s="21" t="n">
        <f aca="false">IF($A103="",0,SUMPRODUCT(((($C$5:$C$64=$A103)+($D$5:$D$64=$A103)+($E$5:$E$64=$A103)+($F$5:$F$64=$A103))&gt;0)*AQ$5:AQ$64))</f>
        <v>0</v>
      </c>
      <c r="AR103" s="21" t="n">
        <f aca="false">IF($A103="",0,SUMPRODUCT(((($C$5:$C$64=$A103)+($D$5:$D$64=$A103)+($E$5:$E$64=$A103)+($F$5:$F$64=$A103))&gt;0)*AR$5:AR$64))</f>
        <v>0</v>
      </c>
      <c r="AS103" s="21" t="n">
        <f aca="false">IF($A103="",0,SUMPRODUCT(((($C$5:$C$64=$A103)+($D$5:$D$64=$A103)+($E$5:$E$64=$A103)+($F$5:$F$64=$A103))&gt;0)*AS$5:AS$64))</f>
        <v>0</v>
      </c>
      <c r="AT103" s="21" t="n">
        <f aca="false">IF($A103="",0,SUMPRODUCT(((($C$5:$C$64=$A103)+($D$5:$D$64=$A103)+($E$5:$E$64=$A103)+($F$5:$F$64=$A103))&gt;0)*AT$5:AT$64))</f>
        <v>0</v>
      </c>
      <c r="AU103" s="21" t="n">
        <f aca="false">IF($A103="",0,SUMPRODUCT(((($C$5:$C$64=$A103)+($D$5:$D$64=$A103)+($E$5:$E$64=$A103)+($F$5:$F$64=$A103))&gt;0)*AU$5:AU$64))</f>
        <v>0</v>
      </c>
      <c r="AV103" s="21" t="n">
        <f aca="false">IF($A103="",0,SUMPRODUCT(((($C$5:$C$64=$A103)+($D$5:$D$64=$A103)+($E$5:$E$64=$A103)+($F$5:$F$64=$A103))&gt;0)*AV$5:AV$64))</f>
        <v>0</v>
      </c>
      <c r="AW103" s="21" t="n">
        <f aca="false">IF($A103="",0,SUMPRODUCT(((($C$5:$C$64=$A103)+($D$5:$D$64=$A103)+($E$5:$E$64=$A103)+($F$5:$F$64=$A103))&gt;0)*AW$5:AW$64))</f>
        <v>0</v>
      </c>
      <c r="AX103" s="21" t="n">
        <f aca="false">IF($A103="",0,SUMPRODUCT(((($C$5:$C$64=$A103)+($D$5:$D$64=$A103)+($E$5:$E$64=$A103)+($F$5:$F$64=$A103))&gt;0)*AX$5:AX$64))</f>
        <v>0</v>
      </c>
      <c r="AY103" s="21" t="n">
        <f aca="false">IF($A103="",0,SUMPRODUCT(((($C$5:$C$64=$A103)+($D$5:$D$64=$A103)+($E$5:$E$64=$A103)+($F$5:$F$64=$A103))&gt;0)*AY$5:AY$64))</f>
        <v>0</v>
      </c>
      <c r="AZ103" s="21" t="n">
        <f aca="false">IF($A103="",0,SUMPRODUCT(((($C$5:$C$64=$A103)+($D$5:$D$64=$A103)+($E$5:$E$64=$A103)+($F$5:$F$64=$A103))&gt;0)*AZ$5:AZ$64))</f>
        <v>0</v>
      </c>
      <c r="BA103" s="21" t="n">
        <f aca="false">IF($A103="",0,SUMPRODUCT(((($C$5:$C$64=$A103)+($D$5:$D$64=$A103)+($E$5:$E$64=$A103)+($F$5:$F$64=$A103))&gt;0)*BA$5:BA$64))</f>
        <v>0</v>
      </c>
      <c r="BB103" s="21" t="n">
        <f aca="false">IF($A103="",0,SUMPRODUCT(((($C$5:$C$64=$A103)+($D$5:$D$64=$A103)+($E$5:$E$64=$A103)+($F$5:$F$64=$A103))&gt;0)*BB$5:BB$64))</f>
        <v>0</v>
      </c>
      <c r="BC103" s="21" t="n">
        <f aca="false">IF($A103="",0,SUMPRODUCT(((($C$5:$C$64=$A103)+($D$5:$D$64=$A103)+($E$5:$E$64=$A103)+($F$5:$F$64=$A103))&gt;0)*BC$5:BC$64))</f>
        <v>0</v>
      </c>
      <c r="BD103" s="21" t="n">
        <f aca="false">IF($A103="",0,SUMPRODUCT(((($C$5:$C$64=$A103)+($D$5:$D$64=$A103)+($E$5:$E$64=$A103)+($F$5:$F$64=$A103))&gt;0)*BD$5:BD$64))</f>
        <v>0</v>
      </c>
      <c r="BE103" s="21" t="n">
        <f aca="false">IF($A103="",0,SUMPRODUCT(((($C$5:$C$64=$A103)+($D$5:$D$64=$A103)+($E$5:$E$64=$A103)+($F$5:$F$64=$A103))&gt;0)*BE$5:BE$64))</f>
        <v>0</v>
      </c>
      <c r="BF103" s="21" t="n">
        <f aca="false">IF($A103="",0,SUMPRODUCT(((($C$5:$C$64=$A103)+($D$5:$D$64=$A103)+($E$5:$E$64=$A103)+($F$5:$F$64=$A103))&gt;0)*BF$5:BF$64))</f>
        <v>0</v>
      </c>
      <c r="BG103" s="21" t="n">
        <f aca="false">IF($A103="",0,SUMPRODUCT(((($C$5:$C$64=$A103)+($D$5:$D$64=$A103)+($E$5:$E$64=$A103)+($F$5:$F$64=$A103))&gt;0)*BG$5:BG$64))</f>
        <v>0</v>
      </c>
      <c r="BH103" s="21" t="n">
        <f aca="false">IF($A103="",0,SUMPRODUCT(((($C$5:$C$64=$A103)+($D$5:$D$64=$A103)+($E$5:$E$64=$A103)+($F$5:$F$64=$A103))&gt;0)*BH$5:BH$64))</f>
        <v>0</v>
      </c>
      <c r="BI103" s="21" t="n">
        <f aca="false">IF($A103="",0,SUMPRODUCT(((($C$5:$C$64=$A103)+($D$5:$D$64=$A103)+($E$5:$E$64=$A103)+($F$5:$F$64=$A103))&gt;0)*BI$5:BI$64))</f>
        <v>0</v>
      </c>
      <c r="BJ103" s="21" t="n">
        <f aca="false">IF($A103="",0,SUMPRODUCT(((($C$5:$C$64=$A103)+($D$5:$D$64=$A103)+($E$5:$E$64=$A103)+($F$5:$F$64=$A103))&gt;0)*BJ$5:BJ$64))</f>
        <v>0</v>
      </c>
      <c r="BK103" s="21" t="n">
        <f aca="false">IF($A103="",0,SUMPRODUCT(((($C$5:$C$64=$A103)+($D$5:$D$64=$A103)+($E$5:$E$64=$A103)+($F$5:$F$64=$A103))&gt;0)*BK$5:BK$64))</f>
        <v>0</v>
      </c>
      <c r="BL103" s="21" t="n">
        <f aca="false">IF($A103="",0,SUMPRODUCT(((($C$5:$C$64=$A103)+($D$5:$D$64=$A103)+($E$5:$E$64=$A103)+($F$5:$F$64=$A103))&gt;0)*BL$5:BL$64))</f>
        <v>0</v>
      </c>
      <c r="BM103" s="21" t="n">
        <f aca="false">IF($A103="",0,SUMPRODUCT(((($C$5:$C$64=$A103)+($D$5:$D$64=$A103)+($E$5:$E$64=$A103)+($F$5:$F$64=$A103))&gt;0)*BM$5:BM$64))</f>
        <v>0</v>
      </c>
      <c r="BN103" s="21" t="n">
        <f aca="false">IF($A103="",0,SUMPRODUCT(((($C$5:$C$64=$A103)+($D$5:$D$64=$A103)+($E$5:$E$64=$A103)+($F$5:$F$64=$A103))&gt;0)*BN$5:BN$64))</f>
        <v>0</v>
      </c>
      <c r="BO103" s="21" t="n">
        <f aca="false">IF($A103="",0,SUMPRODUCT(((($C$5:$C$64=$A103)+($D$5:$D$64=$A103)+($E$5:$E$64=$A103)+($F$5:$F$64=$A103))&gt;0)*BO$5:BO$64))</f>
        <v>0</v>
      </c>
      <c r="BP103" s="21" t="n">
        <f aca="false">IF($A103="",0,SUMPRODUCT(((($C$5:$C$64=$A103)+($D$5:$D$64=$A103)+($E$5:$E$64=$A103)+($F$5:$F$64=$A103))&gt;0)*BP$5:BP$64))</f>
        <v>0</v>
      </c>
      <c r="BQ103" s="21" t="n">
        <f aca="false">IF($A103="",0,SUMPRODUCT(((($C$5:$C$64=$A103)+($D$5:$D$64=$A103)+($E$5:$E$64=$A103)+($F$5:$F$64=$A103))&gt;0)*BQ$5:BQ$64))</f>
        <v>0</v>
      </c>
      <c r="BR103" s="21" t="n">
        <f aca="false">IF($A103="",0,SUMPRODUCT(((($C$5:$C$64=$A103)+($D$5:$D$64=$A103)+($E$5:$E$64=$A103)+($F$5:$F$64=$A103))&gt;0)*BR$5:BR$64))</f>
        <v>0</v>
      </c>
      <c r="BS103" s="21" t="n">
        <f aca="false">IF($A103="",0,SUMPRODUCT(((($C$5:$C$64=$A103)+($D$5:$D$64=$A103)+($E$5:$E$64=$A103)+($F$5:$F$64=$A103))&gt;0)*BS$5:BS$64))</f>
        <v>0</v>
      </c>
      <c r="BT103" s="21" t="n">
        <f aca="false">IF($A103="",0,SUMPRODUCT(((($C$5:$C$64=$A103)+($D$5:$D$64=$A103)+($E$5:$E$64=$A103)+($F$5:$F$64=$A103))&gt;0)*BT$5:BT$64))</f>
        <v>0</v>
      </c>
      <c r="BU103" s="21" t="n">
        <f aca="false">IF($A103="",0,SUMPRODUCT(((($C$5:$C$64=$A103)+($D$5:$D$64=$A103)+($E$5:$E$64=$A103)+($F$5:$F$64=$A103))&gt;0)*BU$5:BU$64))</f>
        <v>0</v>
      </c>
      <c r="BV103" s="21" t="n">
        <f aca="false">IF($A103="",0,SUMPRODUCT(((($C$5:$C$64=$A103)+($D$5:$D$64=$A103)+($E$5:$E$64=$A103)+($F$5:$F$64=$A103))&gt;0)*BV$5:BV$64))</f>
        <v>0</v>
      </c>
      <c r="BW103" s="21" t="n">
        <f aca="false">IF($A103="",0,SUMPRODUCT(((($C$5:$C$64=$A103)+($D$5:$D$64=$A103)+($E$5:$E$64=$A103)+($F$5:$F$64=$A103))&gt;0)*BW$5:BW$64))</f>
        <v>0</v>
      </c>
      <c r="BX103" s="21" t="n">
        <f aca="false">IF($A103="",0,SUMPRODUCT(((($C$5:$C$64=$A103)+($D$5:$D$64=$A103)+($E$5:$E$64=$A103)+($F$5:$F$64=$A103))&gt;0)*BX$5:BX$64))</f>
        <v>0</v>
      </c>
      <c r="BY103" s="21" t="n">
        <f aca="false">IF($A103="",0,SUMPRODUCT(((($C$5:$C$64=$A103)+($D$5:$D$64=$A103)+($E$5:$E$64=$A103)+($F$5:$F$64=$A103))&gt;0)*BY$5:BY$64))</f>
        <v>0</v>
      </c>
      <c r="BZ103" s="21" t="n">
        <f aca="false">IF($A103="",0,SUMPRODUCT(((($C$5:$C$64=$A103)+($D$5:$D$64=$A103)+($E$5:$E$64=$A103)+($F$5:$F$64=$A103))&gt;0)*BZ$5:BZ$64))</f>
        <v>0</v>
      </c>
      <c r="CA103" s="21" t="n">
        <f aca="false">IF($A103="",0,SUMPRODUCT(((($C$5:$C$64=$A103)+($D$5:$D$64=$A103)+($E$5:$E$64=$A103)+($F$5:$F$64=$A103))&gt;0)*CA$5:CA$64))</f>
        <v>0</v>
      </c>
      <c r="CB103" s="21" t="n">
        <f aca="false">IF($A103="",0,SUMPRODUCT(((($C$5:$C$64=$A103)+($D$5:$D$64=$A103)+($E$5:$E$64=$A103)+($F$5:$F$64=$A103))&gt;0)*CB$5:CB$64))</f>
        <v>0</v>
      </c>
      <c r="CC103" s="21" t="n">
        <f aca="false">IF($A103="",0,SUMPRODUCT(((($C$5:$C$64=$A103)+($D$5:$D$64=$A103)+($E$5:$E$64=$A103)+($F$5:$F$64=$A103))&gt;0)*CC$5:CC$64))</f>
        <v>0</v>
      </c>
      <c r="CD103" s="21" t="n">
        <f aca="false">IF($A103="",0,SUMPRODUCT(((($C$5:$C$64=$A103)+($D$5:$D$64=$A103)+($E$5:$E$64=$A103)+($F$5:$F$64=$A103))&gt;0)*CD$5:CD$64))</f>
        <v>0</v>
      </c>
      <c r="CE103" s="21" t="n">
        <f aca="false">IF($A103="",0,SUMPRODUCT(((($C$5:$C$64=$A103)+($D$5:$D$64=$A103)+($E$5:$E$64=$A103)+($F$5:$F$64=$A103))&gt;0)*CE$5:CE$64))</f>
        <v>0</v>
      </c>
      <c r="CF103" s="21" t="n">
        <f aca="false">IF($A103="",0,SUMPRODUCT(((($C$5:$C$64=$A103)+($D$5:$D$64=$A103)+($E$5:$E$64=$A103)+($F$5:$F$64=$A103))&gt;0)*CF$5:CF$64))</f>
        <v>0</v>
      </c>
      <c r="CG103" s="21" t="n">
        <f aca="false">IF($A103="",0,SUMPRODUCT(((($C$5:$C$64=$A103)+($D$5:$D$64=$A103)+($E$5:$E$64=$A103)+($F$5:$F$64=$A103))&gt;0)*CG$5:CG$64))</f>
        <v>0</v>
      </c>
      <c r="CH103" s="21" t="n">
        <f aca="false">IF($A103="",0,SUMPRODUCT(((($C$5:$C$64=$A103)+($D$5:$D$64=$A103)+($E$5:$E$64=$A103)+($F$5:$F$64=$A103))&gt;0)*CH$5:CH$64))</f>
        <v>0</v>
      </c>
      <c r="CI103" s="21" t="n">
        <f aca="false">IF($A103="",0,SUMPRODUCT(((($C$5:$C$64=$A103)+($D$5:$D$64=$A103)+($E$5:$E$64=$A103)+($F$5:$F$64=$A103))&gt;0)*CI$5:CI$64))</f>
        <v>0</v>
      </c>
      <c r="CJ103" s="21" t="n">
        <f aca="false">IF($A103="",0,SUMPRODUCT(((($C$5:$C$64=$A103)+($D$5:$D$64=$A103)+($E$5:$E$64=$A103)+($F$5:$F$64=$A103))&gt;0)*CJ$5:CJ$64))</f>
        <v>0</v>
      </c>
      <c r="CK103" s="21" t="n">
        <f aca="false">IF($A103="",0,SUMPRODUCT(((($C$5:$C$64=$A103)+($D$5:$D$64=$A103)+($E$5:$E$64=$A103)+($F$5:$F$64=$A103))&gt;0)*CK$5:CK$64))</f>
        <v>0</v>
      </c>
      <c r="CL103" s="21" t="n">
        <f aca="false">IF($A103="",0,SUMPRODUCT(((($C$5:$C$64=$A103)+($D$5:$D$64=$A103)+($E$5:$E$64=$A103)+($F$5:$F$64=$A103))&gt;0)*CL$5:CL$64))</f>
        <v>0</v>
      </c>
      <c r="CM103" s="21" t="n">
        <f aca="false">IF($A103="",0,SUMPRODUCT(((($C$5:$C$64=$A103)+($D$5:$D$64=$A103)+($E$5:$E$64=$A103)+($F$5:$F$64=$A103))&gt;0)*CM$5:CM$64))</f>
        <v>0</v>
      </c>
      <c r="CN103" s="21" t="n">
        <f aca="false">IF($A103="",0,SUMPRODUCT(((($C$5:$C$64=$A103)+($D$5:$D$64=$A103)+($E$5:$E$64=$A103)+($F$5:$F$64=$A103))&gt;0)*CN$5:CN$64))</f>
        <v>0</v>
      </c>
      <c r="CO103" s="21" t="n">
        <f aca="false">IF($A103="",0,SUMPRODUCT(((($C$5:$C$64=$A103)+($D$5:$D$64=$A103)+($E$5:$E$64=$A103)+($F$5:$F$64=$A103))&gt;0)*CO$5:CO$64))</f>
        <v>0</v>
      </c>
      <c r="CP103" s="21" t="n">
        <f aca="false">IF($A103="",0,SUMPRODUCT(((($C$5:$C$64=$A103)+($D$5:$D$64=$A103)+($E$5:$E$64=$A103)+($F$5:$F$64=$A103))&gt;0)*CP$5:CP$64))</f>
        <v>0</v>
      </c>
      <c r="CQ103" s="21" t="n">
        <f aca="false">IF($A103="",0,SUMPRODUCT(((($C$5:$C$64=$A103)+($D$5:$D$64=$A103)+($E$5:$E$64=$A103)+($F$5:$F$64=$A103))&gt;0)*CQ$5:CQ$64))</f>
        <v>0</v>
      </c>
      <c r="CR103" s="21" t="n">
        <f aca="false">IF($A103="",0,SUMPRODUCT(((($C$5:$C$64=$A103)+($D$5:$D$64=$A103)+($E$5:$E$64=$A103)+($F$5:$F$64=$A103))&gt;0)*CR$5:CR$64))</f>
        <v>0</v>
      </c>
      <c r="CS103" s="21" t="n">
        <f aca="false">IF($A103="",0,SUMPRODUCT(((($C$5:$C$64=$A103)+($D$5:$D$64=$A103)+($E$5:$E$64=$A103)+($F$5:$F$64=$A103))&gt;0)*CS$5:CS$64))</f>
        <v>0</v>
      </c>
      <c r="CT103" s="21" t="n">
        <f aca="false">IF($A103="",0,SUMPRODUCT(((($C$5:$C$64=$A103)+($D$5:$D$64=$A103)+($E$5:$E$64=$A103)+($F$5:$F$64=$A103))&gt;0)*CT$5:CT$64))</f>
        <v>0</v>
      </c>
      <c r="CU103" s="21" t="n">
        <f aca="false">IF($A103="",0,SUMPRODUCT(((($C$5:$C$64=$A103)+($D$5:$D$64=$A103)+($E$5:$E$64=$A103)+($F$5:$F$64=$A103))&gt;0)*CU$5:CU$64))</f>
        <v>0</v>
      </c>
      <c r="CV103" s="21" t="n">
        <f aca="false">IF($A103="",0,SUMPRODUCT(((($C$5:$C$64=$A103)+($D$5:$D$64=$A103)+($E$5:$E$64=$A103)+($F$5:$F$64=$A103))&gt;0)*CV$5:CV$64))</f>
        <v>0</v>
      </c>
      <c r="CW103" s="21" t="n">
        <f aca="false">IF($A103="",0,SUMPRODUCT(((($C$5:$C$64=$A103)+($D$5:$D$64=$A103)+($E$5:$E$64=$A103)+($F$5:$F$64=$A103))&gt;0)*CW$5:CW$64))</f>
        <v>0</v>
      </c>
      <c r="CX103" s="21" t="n">
        <f aca="false">IF($A103="",0,SUMPRODUCT(((($C$5:$C$64=$A103)+($D$5:$D$64=$A103)+($E$5:$E$64=$A103)+($F$5:$F$64=$A103))&gt;0)*CX$5:CX$64))</f>
        <v>0</v>
      </c>
      <c r="CY103" s="21" t="n">
        <f aca="false">IF($A103="",0,SUMPRODUCT(((($C$5:$C$64=$A103)+($D$5:$D$64=$A103)+($E$5:$E$64=$A103)+($F$5:$F$64=$A103))&gt;0)*CY$5:CY$64))</f>
        <v>0</v>
      </c>
      <c r="CZ103" s="21" t="n">
        <f aca="false">IF($A103="",0,SUMPRODUCT(((($C$5:$C$64=$A103)+($D$5:$D$64=$A103)+($E$5:$E$64=$A103)+($F$5:$F$64=$A103))&gt;0)*CZ$5:CZ$64))</f>
        <v>0</v>
      </c>
      <c r="DA103" s="21" t="n">
        <f aca="false">IF($A103="",0,SUMPRODUCT(((($C$5:$C$64=$A103)+($D$5:$D$64=$A103)+($E$5:$E$64=$A103)+($F$5:$F$64=$A103))&gt;0)*DA$5:DA$64))</f>
        <v>0</v>
      </c>
      <c r="DB103" s="21" t="n">
        <f aca="false">IF($A103="",0,SUMPRODUCT(((($C$5:$C$64=$A103)+($D$5:$D$64=$A103)+($E$5:$E$64=$A103)+($F$5:$F$64=$A103))&gt;0)*DB$5:DB$64))</f>
        <v>0</v>
      </c>
      <c r="DC103" s="21" t="n">
        <f aca="false">IF($A103="",0,SUMPRODUCT(((($C$5:$C$64=$A103)+($D$5:$D$64=$A103)+($E$5:$E$64=$A103)+($F$5:$F$64=$A103))&gt;0)*DC$5:DC$64))</f>
        <v>0</v>
      </c>
      <c r="DD103" s="21" t="n">
        <f aca="false">IF($A103="",0,SUMPRODUCT(((($C$5:$C$64=$A103)+($D$5:$D$64=$A103)+($E$5:$E$64=$A103)+($F$5:$F$64=$A103))&gt;0)*DD$5:DD$64))</f>
        <v>0</v>
      </c>
      <c r="DE103" s="21" t="n">
        <f aca="false">IF($A103="",0,SUMPRODUCT(((($C$5:$C$64=$A103)+($D$5:$D$64=$A103)+($E$5:$E$64=$A103)+($F$5:$F$64=$A103))&gt;0)*DE$5:DE$64))</f>
        <v>0</v>
      </c>
      <c r="DF103" s="21" t="n">
        <f aca="false">IF($A103="",0,SUMPRODUCT(((($C$5:$C$64=$A103)+($D$5:$D$64=$A103)+($E$5:$E$64=$A103)+($F$5:$F$64=$A103))&gt;0)*DF$5:DF$64))</f>
        <v>0</v>
      </c>
      <c r="DG103" s="21" t="n">
        <f aca="false">IF($A103="",0,SUMPRODUCT(((($C$5:$C$64=$A103)+($D$5:$D$64=$A103)+($E$5:$E$64=$A103)+($F$5:$F$64=$A103))&gt;0)*DG$5:DG$64))</f>
        <v>0</v>
      </c>
      <c r="DH103" s="21" t="n">
        <f aca="false">IF($A103="",0,SUMPRODUCT(((($C$5:$C$64=$A103)+($D$5:$D$64=$A103)+($E$5:$E$64=$A103)+($F$5:$F$64=$A103))&gt;0)*DH$5:DH$64))</f>
        <v>0</v>
      </c>
      <c r="DI103" s="21" t="n">
        <f aca="false">IF($A103="",0,SUMPRODUCT(((($C$5:$C$64=$A103)+($D$5:$D$64=$A103)+($E$5:$E$64=$A103)+($F$5:$F$64=$A103))&gt;0)*DI$5:DI$64))</f>
        <v>0</v>
      </c>
      <c r="DJ103" s="21" t="n">
        <f aca="false">IF($A103="",0,SUMPRODUCT(((($C$5:$C$64=$A103)+($D$5:$D$64=$A103)+($E$5:$E$64=$A103)+($F$5:$F$64=$A103))&gt;0)*DJ$5:DJ$64))</f>
        <v>0</v>
      </c>
      <c r="DK103" s="21" t="n">
        <f aca="false">IF($A103="",0,SUMPRODUCT(((($C$5:$C$64=$A103)+($D$5:$D$64=$A103)+($E$5:$E$64=$A103)+($F$5:$F$64=$A103))&gt;0)*DK$5:DK$64))</f>
        <v>0</v>
      </c>
      <c r="DL103" s="21" t="n">
        <f aca="false">IF($A103="",0,SUMPRODUCT(((($C$5:$C$64=$A103)+($D$5:$D$64=$A103)+($E$5:$E$64=$A103)+($F$5:$F$64=$A103))&gt;0)*DL$5:DL$64))</f>
        <v>0</v>
      </c>
      <c r="DM103" s="21" t="n">
        <f aca="false">IF($A103="",0,SUMPRODUCT(((($C$5:$C$64=$A103)+($D$5:$D$64=$A103)+($E$5:$E$64=$A103)+($F$5:$F$64=$A103))&gt;0)*DM$5:DM$64))</f>
        <v>0</v>
      </c>
      <c r="DN103" s="21" t="n">
        <f aca="false">IF($A103="",0,SUMPRODUCT(((($C$5:$C$64=$A103)+($D$5:$D$64=$A103)+($E$5:$E$64=$A103)+($F$5:$F$64=$A103))&gt;0)*DN$5:DN$64))</f>
        <v>0</v>
      </c>
      <c r="DO103" s="21" t="n">
        <f aca="false">IF($A103="",0,SUMPRODUCT(((($C$5:$C$64=$A103)+($D$5:$D$64=$A103)+($E$5:$E$64=$A103)+($F$5:$F$64=$A103))&gt;0)*DO$5:DO$64))</f>
        <v>0</v>
      </c>
      <c r="DP103" s="21" t="n">
        <f aca="false">IF($A103="",0,SUMPRODUCT(((($C$5:$C$64=$A103)+($D$5:$D$64=$A103)+($E$5:$E$64=$A103)+($F$5:$F$64=$A103))&gt;0)*DP$5:DP$64))</f>
        <v>0</v>
      </c>
      <c r="DQ103" s="21" t="n">
        <f aca="false">IF($A103="",0,SUMPRODUCT(((($C$5:$C$64=$A103)+($D$5:$D$64=$A103)+($E$5:$E$64=$A103)+($F$5:$F$64=$A103))&gt;0)*DQ$5:DQ$64))</f>
        <v>0</v>
      </c>
      <c r="DR103" s="21" t="n">
        <f aca="false">IF($A103="",0,SUMPRODUCT(((($C$5:$C$64=$A103)+($D$5:$D$64=$A103)+($E$5:$E$64=$A103)+($F$5:$F$64=$A103))&gt;0)*DR$5:DR$64))</f>
        <v>0</v>
      </c>
      <c r="DS103" s="21" t="n">
        <f aca="false">IF($A103="",0,SUMPRODUCT(((($C$5:$C$64=$A103)+($D$5:$D$64=$A103)+($E$5:$E$64=$A103)+($F$5:$F$64=$A103))&gt;0)*DS$5:DS$64))</f>
        <v>0</v>
      </c>
      <c r="DT103" s="21" t="n">
        <f aca="false">IF($A103="",0,SUMPRODUCT(((($C$5:$C$64=$A103)+($D$5:$D$64=$A103)+($E$5:$E$64=$A103)+($F$5:$F$64=$A103))&gt;0)*DT$5:DT$64))</f>
        <v>0</v>
      </c>
      <c r="DU103" s="21" t="n">
        <f aca="false">IF($A103="",0,SUMPRODUCT(((($C$5:$C$64=$A103)+($D$5:$D$64=$A103)+($E$5:$E$64=$A103)+($F$5:$F$64=$A103))&gt;0)*DU$5:DU$64))</f>
        <v>0</v>
      </c>
      <c r="DV103" s="21" t="n">
        <f aca="false">IF($A103="",0,SUMPRODUCT(((($C$5:$C$64=$A103)+($D$5:$D$64=$A103)+($E$5:$E$64=$A103)+($F$5:$F$64=$A103))&gt;0)*DV$5:DV$64))</f>
        <v>0</v>
      </c>
      <c r="DW103" s="21" t="n">
        <f aca="false">IF($A103="",0,SUMPRODUCT(((($C$5:$C$64=$A103)+($D$5:$D$64=$A103)+($E$5:$E$64=$A103)+($F$5:$F$64=$A103))&gt;0)*DW$5:DW$64))</f>
        <v>0</v>
      </c>
      <c r="DX103" s="21" t="n">
        <f aca="false">IF($A103="",0,SUMPRODUCT(((($C$5:$C$64=$A103)+($D$5:$D$64=$A103)+($E$5:$E$64=$A103)+($F$5:$F$64=$A103))&gt;0)*DX$5:DX$64))</f>
        <v>0</v>
      </c>
      <c r="DY103" s="21" t="n">
        <f aca="false">IF($A103="",0,SUMPRODUCT(((($C$5:$C$64=$A103)+($D$5:$D$64=$A103)+($E$5:$E$64=$A103)+($F$5:$F$64=$A103))&gt;0)*DY$5:DY$64))</f>
        <v>0</v>
      </c>
      <c r="DZ103" s="21" t="n">
        <f aca="false">IF($A103="",0,SUMPRODUCT(((($C$5:$C$64=$A103)+($D$5:$D$64=$A103)+($E$5:$E$64=$A103)+($F$5:$F$64=$A103))&gt;0)*DZ$5:DZ$64))</f>
        <v>0</v>
      </c>
      <c r="EA103" s="21" t="n">
        <f aca="false">IF($A103="",0,SUMPRODUCT(((($C$5:$C$64=$A103)+($D$5:$D$64=$A103)+($E$5:$E$64=$A103)+($F$5:$F$64=$A103))&gt;0)*EA$5:EA$64))</f>
        <v>0</v>
      </c>
      <c r="EB103" s="21" t="n">
        <f aca="false">IF($A103="",0,SUMPRODUCT(((($C$5:$C$64=$A103)+($D$5:$D$64=$A103)+($E$5:$E$64=$A103)+($F$5:$F$64=$A103))&gt;0)*EB$5:EB$64))</f>
        <v>0</v>
      </c>
      <c r="EC103" s="21" t="n">
        <f aca="false">IF($A103="",0,SUMPRODUCT(((($C$5:$C$64=$A103)+($D$5:$D$64=$A103)+($E$5:$E$64=$A103)+($F$5:$F$64=$A103))&gt;0)*EC$5:EC$64))</f>
        <v>0</v>
      </c>
      <c r="ED103" s="21" t="n">
        <f aca="false">IF($A103="",0,SUMPRODUCT(((($C$5:$C$64=$A103)+($D$5:$D$64=$A103)+($E$5:$E$64=$A103)+($F$5:$F$64=$A103))&gt;0)*ED$5:ED$64))</f>
        <v>0</v>
      </c>
      <c r="EE103" s="21" t="n">
        <f aca="false">IF($A103="",0,SUMPRODUCT(((($C$5:$C$64=$A103)+($D$5:$D$64=$A103)+($E$5:$E$64=$A103)+($F$5:$F$64=$A103))&gt;0)*EE$5:EE$64))</f>
        <v>0</v>
      </c>
      <c r="EF103" s="21" t="n">
        <f aca="false">IF($A103="",0,SUMPRODUCT(((($C$5:$C$64=$A103)+($D$5:$D$64=$A103)+($E$5:$E$64=$A103)+($F$5:$F$64=$A103))&gt;0)*EF$5:EF$64))</f>
        <v>0</v>
      </c>
      <c r="EG103" s="21" t="n">
        <f aca="false">IF($A103="",0,SUMPRODUCT(((($C$5:$C$64=$A103)+($D$5:$D$64=$A103)+($E$5:$E$64=$A103)+($F$5:$F$64=$A103))&gt;0)*EG$5:EG$64))</f>
        <v>0</v>
      </c>
      <c r="EH103" s="21" t="n">
        <f aca="false">IF($A103="",0,SUMPRODUCT(((($C$5:$C$64=$A103)+($D$5:$D$64=$A103)+($E$5:$E$64=$A103)+($F$5:$F$64=$A103))&gt;0)*EH$5:EH$64))</f>
        <v>0</v>
      </c>
      <c r="EI103" s="21" t="n">
        <f aca="false">IF($A103="",0,SUMPRODUCT(((($C$5:$C$64=$A103)+($D$5:$D$64=$A103)+($E$5:$E$64=$A103)+($F$5:$F$64=$A103))&gt;0)*EI$5:EI$64))</f>
        <v>0</v>
      </c>
      <c r="EJ103" s="21" t="n">
        <f aca="false">IF($A103="",0,SUMPRODUCT(((($C$5:$C$64=$A103)+($D$5:$D$64=$A103)+($E$5:$E$64=$A103)+($F$5:$F$64=$A103))&gt;0)*EJ$5:EJ$64))</f>
        <v>0</v>
      </c>
      <c r="EK103" s="21" t="n">
        <f aca="false">IF($A103="",0,SUMPRODUCT(((($C$5:$C$64=$A103)+($D$5:$D$64=$A103)+($E$5:$E$64=$A103)+($F$5:$F$64=$A103))&gt;0)*EK$5:EK$64))</f>
        <v>0</v>
      </c>
      <c r="EL103" s="21" t="n">
        <f aca="false">IF($A103="",0,SUMPRODUCT(((($C$5:$C$64=$A103)+($D$5:$D$64=$A103)+($E$5:$E$64=$A103)+($F$5:$F$64=$A103))&gt;0)*EL$5:EL$64))</f>
        <v>0</v>
      </c>
      <c r="EM103" s="21" t="n">
        <f aca="false">IF($A103="",0,SUMPRODUCT(((($C$5:$C$64=$A103)+($D$5:$D$64=$A103)+($E$5:$E$64=$A103)+($F$5:$F$64=$A103))&gt;0)*EM$5:EM$64))</f>
        <v>0</v>
      </c>
      <c r="EN103" s="21" t="n">
        <f aca="false">IF($A103="",0,SUMPRODUCT(((($C$5:$C$64=$A103)+($D$5:$D$64=$A103)+($E$5:$E$64=$A103)+($F$5:$F$64=$A103))&gt;0)*EN$5:EN$64))</f>
        <v>0</v>
      </c>
      <c r="EO103" s="21" t="n">
        <f aca="false">IF($A103="",0,SUMPRODUCT(((($C$5:$C$64=$A103)+($D$5:$D$64=$A103)+($E$5:$E$64=$A103)+($F$5:$F$64=$A103))&gt;0)*EO$5:EO$64))</f>
        <v>0</v>
      </c>
      <c r="EP103" s="21" t="n">
        <f aca="false">IF($A103="",0,SUMPRODUCT(((($C$5:$C$64=$A103)+($D$5:$D$64=$A103)+($E$5:$E$64=$A103)+($F$5:$F$64=$A103))&gt;0)*EP$5:EP$64))</f>
        <v>0</v>
      </c>
      <c r="EQ103" s="21" t="n">
        <f aca="false">IF($A103="",0,SUMPRODUCT(((($C$5:$C$64=$A103)+($D$5:$D$64=$A103)+($E$5:$E$64=$A103)+($F$5:$F$64=$A103))&gt;0)*EQ$5:EQ$64))</f>
        <v>0</v>
      </c>
      <c r="ER103" s="21" t="n">
        <f aca="false">IF($A103="",0,SUMPRODUCT(((($C$5:$C$64=$A103)+($D$5:$D$64=$A103)+($E$5:$E$64=$A103)+($F$5:$F$64=$A103))&gt;0)*ER$5:ER$64))</f>
        <v>0</v>
      </c>
      <c r="ES103" s="21" t="n">
        <f aca="false">IF($A103="",0,SUMPRODUCT(((($C$5:$C$64=$A103)+($D$5:$D$64=$A103)+($E$5:$E$64=$A103)+($F$5:$F$64=$A103))&gt;0)*ES$5:ES$64))</f>
        <v>0</v>
      </c>
      <c r="ET103" s="21" t="n">
        <f aca="false">IF($A103="",0,SUMPRODUCT(((($C$5:$C$64=$A103)+($D$5:$D$64=$A103)+($E$5:$E$64=$A103)+($F$5:$F$64=$A103))&gt;0)*ET$5:ET$64))</f>
        <v>0</v>
      </c>
      <c r="EU103" s="21" t="n">
        <f aca="false">IF($A103="",0,SUMPRODUCT(((($C$5:$C$64=$A103)+($D$5:$D$64=$A103)+($E$5:$E$64=$A103)+($F$5:$F$64=$A103))&gt;0)*EU$5:EU$64))</f>
        <v>0</v>
      </c>
      <c r="EV103" s="21" t="n">
        <f aca="false">IF($A103="",0,SUMPRODUCT(((($C$5:$C$64=$A103)+($D$5:$D$64=$A103)+($E$5:$E$64=$A103)+($F$5:$F$64=$A103))&gt;0)*EV$5:EV$64))</f>
        <v>0</v>
      </c>
      <c r="EW103" s="21" t="n">
        <f aca="false">IF($A103="",0,SUMPRODUCT(((($C$5:$C$64=$A103)+($D$5:$D$64=$A103)+($E$5:$E$64=$A103)+($F$5:$F$64=$A103))&gt;0)*EW$5:EW$64))</f>
        <v>0</v>
      </c>
      <c r="EX103" s="21" t="n">
        <f aca="false">IF($A103="",0,SUMPRODUCT(((($C$5:$C$64=$A103)+($D$5:$D$64=$A103)+($E$5:$E$64=$A103)+($F$5:$F$64=$A103))&gt;0)*EX$5:EX$64))</f>
        <v>0</v>
      </c>
      <c r="EY103" s="21" t="n">
        <f aca="false">IF($A103="",0,SUMPRODUCT(((($C$5:$C$64=$A103)+($D$5:$D$64=$A103)+($E$5:$E$64=$A103)+($F$5:$F$64=$A103))&gt;0)*EY$5:EY$64))</f>
        <v>0</v>
      </c>
      <c r="EZ103" s="21" t="n">
        <f aca="false">IF($A103="",0,SUMPRODUCT(((($C$5:$C$64=$A103)+($D$5:$D$64=$A103)+($E$5:$E$64=$A103)+($F$5:$F$64=$A103))&gt;0)*EZ$5:EZ$64))</f>
        <v>0</v>
      </c>
      <c r="FA103" s="21" t="n">
        <f aca="false">IF($A103="",0,SUMPRODUCT(((($C$5:$C$64=$A103)+($D$5:$D$64=$A103)+($E$5:$E$64=$A103)+($F$5:$F$64=$A103))&gt;0)*FA$5:FA$64))</f>
        <v>0</v>
      </c>
      <c r="FB103" s="21" t="n">
        <f aca="false">IF($A103="",0,SUMPRODUCT(((($C$5:$C$64=$A103)+($D$5:$D$64=$A103)+($E$5:$E$64=$A103)+($F$5:$F$64=$A103))&gt;0)*FB$5:FB$64))</f>
        <v>0</v>
      </c>
      <c r="FC103" s="21" t="n">
        <f aca="false">IF($A103="",0,SUMPRODUCT(((($C$5:$C$64=$A103)+($D$5:$D$64=$A103)+($E$5:$E$64=$A103)+($F$5:$F$64=$A103))&gt;0)*FC$5:FC$64))</f>
        <v>0</v>
      </c>
      <c r="FD103" s="21" t="n">
        <f aca="false">IF($A103="",0,SUMPRODUCT(((($C$5:$C$64=$A103)+($D$5:$D$64=$A103)+($E$5:$E$64=$A103)+($F$5:$F$64=$A103))&gt;0)*FD$5:FD$64))</f>
        <v>0</v>
      </c>
      <c r="FE103" s="21" t="n">
        <f aca="false">IF($A103="",0,SUMPRODUCT(((($C$5:$C$64=$A103)+($D$5:$D$64=$A103)+($E$5:$E$64=$A103)+($F$5:$F$64=$A103))&gt;0)*FE$5:FE$64))</f>
        <v>0</v>
      </c>
      <c r="FF103" s="21" t="n">
        <f aca="false">IF($A103="",0,SUMPRODUCT(((($C$5:$C$64=$A103)+($D$5:$D$64=$A103)+($E$5:$E$64=$A103)+($F$5:$F$64=$A103))&gt;0)*FF$5:FF$64))</f>
        <v>0</v>
      </c>
      <c r="FG103" s="21" t="n">
        <f aca="false">IF($A103="",0,SUMPRODUCT(((($C$5:$C$64=$A103)+($D$5:$D$64=$A103)+($E$5:$E$64=$A103)+($F$5:$F$64=$A103))&gt;0)*FG$5:FG$64))</f>
        <v>0</v>
      </c>
      <c r="FH103" s="21" t="n">
        <f aca="false">IF($A103="",0,SUMPRODUCT(((($C$5:$C$64=$A103)+($D$5:$D$64=$A103)+($E$5:$E$64=$A103)+($F$5:$F$64=$A103))&gt;0)*FH$5:FH$64))</f>
        <v>0</v>
      </c>
      <c r="FI103" s="21" t="n">
        <f aca="false">IF($A103="",0,SUMPRODUCT(((($C$5:$C$64=$A103)+($D$5:$D$64=$A103)+($E$5:$E$64=$A103)+($F$5:$F$64=$A103))&gt;0)*FI$5:FI$64))</f>
        <v>0</v>
      </c>
      <c r="FJ103" s="21" t="n">
        <f aca="false">IF($A103="",0,SUMPRODUCT(((($C$5:$C$64=$A103)+($D$5:$D$64=$A103)+($E$5:$E$64=$A103)+($F$5:$F$64=$A103))&gt;0)*FJ$5:FJ$64))</f>
        <v>0</v>
      </c>
      <c r="FK103" s="21" t="n">
        <f aca="false">IF($A103="",0,SUMPRODUCT(((($C$5:$C$64=$A103)+($D$5:$D$64=$A103)+($E$5:$E$64=$A103)+($F$5:$F$64=$A103))&gt;0)*FK$5:FK$64))</f>
        <v>0</v>
      </c>
      <c r="FL103" s="21" t="n">
        <f aca="false">IF($A103="",0,SUMPRODUCT(((($C$5:$C$64=$A103)+($D$5:$D$64=$A103)+($E$5:$E$64=$A103)+($F$5:$F$64=$A103))&gt;0)*FL$5:FL$64))</f>
        <v>0</v>
      </c>
      <c r="FM103" s="21" t="n">
        <f aca="false">IF($A103="",0,SUMPRODUCT(((($C$5:$C$64=$A103)+($D$5:$D$64=$A103)+($E$5:$E$64=$A103)+($F$5:$F$64=$A103))&gt;0)*FM$5:FM$64))</f>
        <v>0</v>
      </c>
      <c r="FN103" s="21" t="n">
        <f aca="false">IF($A103="",0,SUMPRODUCT(((($C$5:$C$64=$A103)+($D$5:$D$64=$A103)+($E$5:$E$64=$A103)+($F$5:$F$64=$A103))&gt;0)*FN$5:FN$64))</f>
        <v>0</v>
      </c>
      <c r="FO103" s="21" t="n">
        <f aca="false">IF($A103="",0,SUMPRODUCT(((($C$5:$C$64=$A103)+($D$5:$D$64=$A103)+($E$5:$E$64=$A103)+($F$5:$F$64=$A103))&gt;0)*FO$5:FO$64))</f>
        <v>0</v>
      </c>
      <c r="FP103" s="21" t="n">
        <f aca="false">IF($A103="",0,SUMPRODUCT(((($C$5:$C$64=$A103)+($D$5:$D$64=$A103)+($E$5:$E$64=$A103)+($F$5:$F$64=$A103))&gt;0)*FP$5:FP$64))</f>
        <v>0</v>
      </c>
      <c r="FQ103" s="21" t="n">
        <f aca="false">IF($A103="",0,SUMPRODUCT(((($C$5:$C$64=$A103)+($D$5:$D$64=$A103)+($E$5:$E$64=$A103)+($F$5:$F$64=$A103))&gt;0)*FQ$5:FQ$64))</f>
        <v>0</v>
      </c>
      <c r="FR103" s="21" t="n">
        <f aca="false">IF($A103="",0,SUMPRODUCT(((($C$5:$C$64=$A103)+($D$5:$D$64=$A103)+($E$5:$E$64=$A103)+($F$5:$F$64=$A103))&gt;0)*FR$5:FR$64))</f>
        <v>0</v>
      </c>
      <c r="FS103" s="21" t="n">
        <f aca="false">IF($A103="",0,SUMPRODUCT(((($C$5:$C$64=$A103)+($D$5:$D$64=$A103)+($E$5:$E$64=$A103)+($F$5:$F$64=$A103))&gt;0)*FS$5:FS$64))</f>
        <v>0</v>
      </c>
      <c r="FT103" s="21" t="n">
        <f aca="false">IF($A103="",0,SUMPRODUCT(((($C$5:$C$64=$A103)+($D$5:$D$64=$A103)+($E$5:$E$64=$A103)+($F$5:$F$64=$A103))&gt;0)*FT$5:FT$64))</f>
        <v>0</v>
      </c>
      <c r="FU103" s="21" t="n">
        <f aca="false">IF($A103="",0,SUMPRODUCT(((($C$5:$C$64=$A103)+($D$5:$D$64=$A103)+($E$5:$E$64=$A103)+($F$5:$F$64=$A103))&gt;0)*FU$5:FU$64))</f>
        <v>0</v>
      </c>
      <c r="FV103" s="21" t="n">
        <f aca="false">IF($A103="",0,SUMPRODUCT(((($C$5:$C$64=$A103)+($D$5:$D$64=$A103)+($E$5:$E$64=$A103)+($F$5:$F$64=$A103))&gt;0)*FV$5:FV$64))</f>
        <v>0</v>
      </c>
      <c r="FW103" s="21" t="n">
        <f aca="false">IF($A103="",0,SUMPRODUCT(((($C$5:$C$64=$A103)+($D$5:$D$64=$A103)+($E$5:$E$64=$A103)+($F$5:$F$64=$A103))&gt;0)*FW$5:FW$64))</f>
        <v>0</v>
      </c>
      <c r="FX103" s="21" t="n">
        <f aca="false">IF($A103="",0,SUMPRODUCT(((($C$5:$C$64=$A103)+($D$5:$D$64=$A103)+($E$5:$E$64=$A103)+($F$5:$F$64=$A103))&gt;0)*FX$5:FX$64))</f>
        <v>0</v>
      </c>
      <c r="FY103" s="21" t="n">
        <f aca="false">IF($A103="",0,SUMPRODUCT(((($C$5:$C$64=$A103)+($D$5:$D$64=$A103)+($E$5:$E$64=$A103)+($F$5:$F$64=$A103))&gt;0)*FY$5:FY$64))</f>
        <v>0</v>
      </c>
      <c r="FZ103" s="21" t="n">
        <f aca="false">IF($A103="",0,SUMPRODUCT(((($C$5:$C$64=$A103)+($D$5:$D$64=$A103)+($E$5:$E$64=$A103)+($F$5:$F$64=$A103))&gt;0)*FZ$5:FZ$64))</f>
        <v>0</v>
      </c>
      <c r="GA103" s="21" t="n">
        <f aca="false">IF($A103="",0,SUMPRODUCT(((($C$5:$C$64=$A103)+($D$5:$D$64=$A103)+($E$5:$E$64=$A103)+($F$5:$F$64=$A103))&gt;0)*GA$5:GA$64))</f>
        <v>0</v>
      </c>
      <c r="GB103" s="21" t="n">
        <f aca="false">IF($A103="",0,SUMPRODUCT(((($C$5:$C$64=$A103)+($D$5:$D$64=$A103)+($E$5:$E$64=$A103)+($F$5:$F$64=$A103))&gt;0)*GB$5:GB$64))</f>
        <v>0</v>
      </c>
      <c r="GC103" s="21" t="n">
        <f aca="false">IF($A103="",0,SUMPRODUCT(((($C$5:$C$64=$A103)+($D$5:$D$64=$A103)+($E$5:$E$64=$A103)+($F$5:$F$64=$A103))&gt;0)*GC$5:GC$64))</f>
        <v>0</v>
      </c>
      <c r="GD103" s="21" t="n">
        <f aca="false">IF($A103="",0,SUMPRODUCT(((($C$5:$C$64=$A103)+($D$5:$D$64=$A103)+($E$5:$E$64=$A103)+($F$5:$F$64=$A103))&gt;0)*GD$5:GD$64))</f>
        <v>0</v>
      </c>
      <c r="GE103" s="21" t="n">
        <f aca="false">IF($A103="",0,SUMPRODUCT(((($C$5:$C$64=$A103)+($D$5:$D$64=$A103)+($E$5:$E$64=$A103)+($F$5:$F$64=$A103))&gt;0)*GE$5:GE$64))</f>
        <v>0</v>
      </c>
      <c r="GF103" s="21" t="n">
        <f aca="false">IF($A103="",0,SUMPRODUCT(((($C$5:$C$64=$A103)+($D$5:$D$64=$A103)+($E$5:$E$64=$A103)+($F$5:$F$64=$A103))&gt;0)*GF$5:GF$64))</f>
        <v>0</v>
      </c>
      <c r="GG103" s="21" t="n">
        <f aca="false">IF($A103="",0,SUMPRODUCT(((($C$5:$C$64=$A103)+($D$5:$D$64=$A103)+($E$5:$E$64=$A103)+($F$5:$F$64=$A103))&gt;0)*GG$5:GG$64))</f>
        <v>0</v>
      </c>
      <c r="GH103" s="21" t="n">
        <f aca="false">IF($A103="",0,SUMPRODUCT(((($C$5:$C$64=$A103)+($D$5:$D$64=$A103)+($E$5:$E$64=$A103)+($F$5:$F$64=$A103))&gt;0)*GH$5:GH$64))</f>
        <v>0</v>
      </c>
      <c r="GI103" s="21" t="n">
        <f aca="false">IF($A103="",0,SUMPRODUCT(((($C$5:$C$64=$A103)+($D$5:$D$64=$A103)+($E$5:$E$64=$A103)+($F$5:$F$64=$A103))&gt;0)*GI$5:GI$64))</f>
        <v>0</v>
      </c>
      <c r="GJ103" s="21" t="n">
        <f aca="false">IF($A103="",0,SUMPRODUCT(((($C$5:$C$64=$A103)+($D$5:$D$64=$A103)+($E$5:$E$64=$A103)+($F$5:$F$64=$A103))&gt;0)*GJ$5:GJ$64))</f>
        <v>0</v>
      </c>
      <c r="GK103" s="21" t="n">
        <f aca="false">IF($A103="",0,SUMPRODUCT(((($C$5:$C$64=$A103)+($D$5:$D$64=$A103)+($E$5:$E$64=$A103)+($F$5:$F$64=$A103))&gt;0)*GK$5:GK$64))</f>
        <v>0</v>
      </c>
      <c r="GL103" s="21" t="n">
        <f aca="false">IF($A103="",0,SUMPRODUCT(((($C$5:$C$64=$A103)+($D$5:$D$64=$A103)+($E$5:$E$64=$A103)+($F$5:$F$64=$A103))&gt;0)*GL$5:GL$64))</f>
        <v>0</v>
      </c>
      <c r="GM103" s="21" t="n">
        <f aca="false">IF($A103="",0,SUMPRODUCT(((($C$5:$C$64=$A103)+($D$5:$D$64=$A103)+($E$5:$E$64=$A103)+($F$5:$F$64=$A103))&gt;0)*GM$5:GM$64))</f>
        <v>0</v>
      </c>
      <c r="GN103" s="21" t="n">
        <f aca="false">IF($A103="",0,SUMPRODUCT(((($C$5:$C$64=$A103)+($D$5:$D$64=$A103)+($E$5:$E$64=$A103)+($F$5:$F$64=$A103))&gt;0)*GN$5:GN$64))</f>
        <v>0</v>
      </c>
      <c r="GO103" s="21" t="n">
        <f aca="false">IF($A103="",0,SUMPRODUCT(((($C$5:$C$64=$A103)+($D$5:$D$64=$A103)+($E$5:$E$64=$A103)+($F$5:$F$64=$A103))&gt;0)*GO$5:GO$64))</f>
        <v>0</v>
      </c>
      <c r="GP103" s="21" t="n">
        <f aca="false">IF($A103="",0,SUMPRODUCT(((($C$5:$C$64=$A103)+($D$5:$D$64=$A103)+($E$5:$E$64=$A103)+($F$5:$F$64=$A103))&gt;0)*GP$5:GP$64))</f>
        <v>0</v>
      </c>
      <c r="GQ103" s="21" t="n">
        <f aca="false">IF($A103="",0,SUMPRODUCT(((($C$5:$C$64=$A103)+($D$5:$D$64=$A103)+($E$5:$E$64=$A103)+($F$5:$F$64=$A103))&gt;0)*GQ$5:GQ$64))</f>
        <v>0</v>
      </c>
      <c r="GR103" s="21" t="n">
        <f aca="false">IF($A103="",0,SUMPRODUCT(((($C$5:$C$64=$A103)+($D$5:$D$64=$A103)+($E$5:$E$64=$A103)+($F$5:$F$64=$A103))&gt;0)*GR$5:GR$64))</f>
        <v>0</v>
      </c>
      <c r="GS103" s="21" t="n">
        <f aca="false">IF($A103="",0,SUMPRODUCT(((($C$5:$C$64=$A103)+($D$5:$D$64=$A103)+($E$5:$E$64=$A103)+($F$5:$F$64=$A103))&gt;0)*GS$5:GS$64))</f>
        <v>0</v>
      </c>
      <c r="GT103" s="21" t="n">
        <f aca="false">IF($A103="",0,SUMPRODUCT(((($C$5:$C$64=$A103)+($D$5:$D$64=$A103)+($E$5:$E$64=$A103)+($F$5:$F$64=$A103))&gt;0)*GT$5:GT$64))</f>
        <v>0</v>
      </c>
      <c r="GU103" s="21" t="n">
        <f aca="false">IF($A103="",0,SUMPRODUCT(((($C$5:$C$64=$A103)+($D$5:$D$64=$A103)+($E$5:$E$64=$A103)+($F$5:$F$64=$A103))&gt;0)*GU$5:GU$64))</f>
        <v>0</v>
      </c>
      <c r="GV103" s="21" t="n">
        <f aca="false">IF($A103="",0,SUMPRODUCT(((($C$5:$C$64=$A103)+($D$5:$D$64=$A103)+($E$5:$E$64=$A103)+($F$5:$F$64=$A103))&gt;0)*GV$5:GV$64))</f>
        <v>0</v>
      </c>
      <c r="GW103" s="21" t="n">
        <f aca="false">IF($A103="",0,SUMPRODUCT(((($C$5:$C$64=$A103)+($D$5:$D$64=$A103)+($E$5:$E$64=$A103)+($F$5:$F$64=$A103))&gt;0)*GW$5:GW$64))</f>
        <v>0</v>
      </c>
      <c r="GX103" s="21" t="n">
        <f aca="false">IF($A103="",0,SUMPRODUCT(((($C$5:$C$64=$A103)+($D$5:$D$64=$A103)+($E$5:$E$64=$A103)+($F$5:$F$64=$A103))&gt;0)*GX$5:GX$64))</f>
        <v>0</v>
      </c>
      <c r="GY103" s="21" t="n">
        <f aca="false">IF($A103="",0,SUMPRODUCT(((($C$5:$C$64=$A103)+($D$5:$D$64=$A103)+($E$5:$E$64=$A103)+($F$5:$F$64=$A103))&gt;0)*GY$5:GY$64))</f>
        <v>0</v>
      </c>
      <c r="GZ103" s="21" t="n">
        <f aca="false">IF($A103="",0,SUMPRODUCT(((($C$5:$C$64=$A103)+($D$5:$D$64=$A103)+($E$5:$E$64=$A103)+($F$5:$F$64=$A103))&gt;0)*GZ$5:GZ$64))</f>
        <v>0</v>
      </c>
      <c r="HA103" s="21" t="n">
        <f aca="false">IF($A103="",0,SUMPRODUCT(((($C$5:$C$64=$A103)+($D$5:$D$64=$A103)+($E$5:$E$64=$A103)+($F$5:$F$64=$A103))&gt;0)*HA$5:HA$64))</f>
        <v>0</v>
      </c>
      <c r="HB103" s="21" t="n">
        <f aca="false">IF($A103="",0,SUMPRODUCT(((($C$5:$C$64=$A103)+($D$5:$D$64=$A103)+($E$5:$E$64=$A103)+($F$5:$F$64=$A103))&gt;0)*HB$5:HB$64))</f>
        <v>0</v>
      </c>
      <c r="HC103" s="21" t="n">
        <f aca="false">IF($A103="",0,SUMPRODUCT(((($C$5:$C$64=$A103)+($D$5:$D$64=$A103)+($E$5:$E$64=$A103)+($F$5:$F$64=$A103))&gt;0)*HC$5:HC$64))</f>
        <v>0</v>
      </c>
      <c r="HD103" s="21" t="n">
        <f aca="false">IF($A103="",0,SUMPRODUCT(((($C$5:$C$64=$A103)+($D$5:$D$64=$A103)+($E$5:$E$64=$A103)+($F$5:$F$64=$A103))&gt;0)*HD$5:HD$64))</f>
        <v>0</v>
      </c>
      <c r="HE103" s="21" t="n">
        <f aca="false">IF($A103="",0,SUMPRODUCT(((($C$5:$C$64=$A103)+($D$5:$D$64=$A103)+($E$5:$E$64=$A103)+($F$5:$F$64=$A103))&gt;0)*HE$5:HE$64))</f>
        <v>0</v>
      </c>
      <c r="HF103" s="21" t="n">
        <f aca="false">IF($A103="",0,SUMPRODUCT(((($C$5:$C$64=$A103)+($D$5:$D$64=$A103)+($E$5:$E$64=$A103)+($F$5:$F$64=$A103))&gt;0)*HF$5:HF$64))</f>
        <v>0</v>
      </c>
      <c r="HG103" s="21" t="n">
        <f aca="false">IF($A103="",0,SUMPRODUCT(((($C$5:$C$64=$A103)+($D$5:$D$64=$A103)+($E$5:$E$64=$A103)+($F$5:$F$64=$A103))&gt;0)*HG$5:HG$64))</f>
        <v>0</v>
      </c>
      <c r="HH103" s="21" t="n">
        <f aca="false">IF($A103="",0,SUMPRODUCT(((($C$5:$C$64=$A103)+($D$5:$D$64=$A103)+($E$5:$E$64=$A103)+($F$5:$F$64=$A103))&gt;0)*HH$5:HH$64))</f>
        <v>0</v>
      </c>
      <c r="HI103" s="21" t="n">
        <f aca="false">IF($A103="",0,SUMPRODUCT(((($C$5:$C$64=$A103)+($D$5:$D$64=$A103)+($E$5:$E$64=$A103)+($F$5:$F$64=$A103))&gt;0)*HI$5:HI$64))</f>
        <v>0</v>
      </c>
      <c r="HJ103" s="21" t="n">
        <f aca="false">IF($A103="",0,SUMPRODUCT(((($C$5:$C$64=$A103)+($D$5:$D$64=$A103)+($E$5:$E$64=$A103)+($F$5:$F$64=$A103))&gt;0)*HJ$5:HJ$64))</f>
        <v>0</v>
      </c>
      <c r="HK103" s="21" t="n">
        <f aca="false">IF($A103="",0,SUMPRODUCT(((($C$5:$C$64=$A103)+($D$5:$D$64=$A103)+($E$5:$E$64=$A103)+($F$5:$F$64=$A103))&gt;0)*HK$5:HK$64))</f>
        <v>0</v>
      </c>
      <c r="HL103" s="21" t="n">
        <f aca="false">IF($A103="",0,SUMPRODUCT(((($C$5:$C$64=$A103)+($D$5:$D$64=$A103)+($E$5:$E$64=$A103)+($F$5:$F$64=$A103))&gt;0)*HL$5:HL$64))</f>
        <v>0</v>
      </c>
      <c r="HM103" s="21" t="n">
        <f aca="false">IF($A103="",0,SUMPRODUCT(((($C$5:$C$64=$A103)+($D$5:$D$64=$A103)+($E$5:$E$64=$A103)+($F$5:$F$64=$A103))&gt;0)*HM$5:HM$64))</f>
        <v>0</v>
      </c>
      <c r="HN103" s="21" t="n">
        <f aca="false">IF($A103="",0,SUMPRODUCT(((($C$5:$C$64=$A103)+($D$5:$D$64=$A103)+($E$5:$E$64=$A103)+($F$5:$F$64=$A103))&gt;0)*HN$5:HN$64))</f>
        <v>0</v>
      </c>
      <c r="HO103" s="21" t="n">
        <f aca="false">IF($A103="",0,SUMPRODUCT(((($C$5:$C$64=$A103)+($D$5:$D$64=$A103)+($E$5:$E$64=$A103)+($F$5:$F$64=$A103))&gt;0)*HO$5:HO$64))</f>
        <v>0</v>
      </c>
      <c r="HP103" s="21" t="n">
        <f aca="false">IF($A103="",0,SUMPRODUCT(((($C$5:$C$64=$A103)+($D$5:$D$64=$A103)+($E$5:$E$64=$A103)+($F$5:$F$64=$A103))&gt;0)*HP$5:HP$64))</f>
        <v>0</v>
      </c>
      <c r="HQ103" s="21" t="n">
        <f aca="false">IF($A103="",0,SUMPRODUCT(((($C$5:$C$64=$A103)+($D$5:$D$64=$A103)+($E$5:$E$64=$A103)+($F$5:$F$64=$A103))&gt;0)*HQ$5:HQ$64))</f>
        <v>0</v>
      </c>
      <c r="HR103" s="21" t="n">
        <f aca="false">IF($A103="",0,SUMPRODUCT(((($C$5:$C$64=$A103)+($D$5:$D$64=$A103)+($E$5:$E$64=$A103)+($F$5:$F$64=$A103))&gt;0)*HR$5:HR$64))</f>
        <v>0</v>
      </c>
      <c r="HS103" s="21" t="n">
        <f aca="false">IF($A103="",0,SUMPRODUCT(((($C$5:$C$64=$A103)+($D$5:$D$64=$A103)+($E$5:$E$64=$A103)+($F$5:$F$64=$A103))&gt;0)*HS$5:HS$64))</f>
        <v>0</v>
      </c>
      <c r="HT103" s="21" t="n">
        <f aca="false">IF($A103="",0,SUMPRODUCT(((($C$5:$C$64=$A103)+($D$5:$D$64=$A103)+($E$5:$E$64=$A103)+($F$5:$F$64=$A103))&gt;0)*HT$5:HT$64))</f>
        <v>0</v>
      </c>
      <c r="HU103" s="21" t="n">
        <f aca="false">IF($A103="",0,SUMPRODUCT(((($C$5:$C$64=$A103)+($D$5:$D$64=$A103)+($E$5:$E$64=$A103)+($F$5:$F$64=$A103))&gt;0)*HU$5:HU$64))</f>
        <v>0</v>
      </c>
      <c r="HV103" s="21" t="n">
        <f aca="false">IF($A103="",0,SUMPRODUCT(((($C$5:$C$64=$A103)+($D$5:$D$64=$A103)+($E$5:$E$64=$A103)+($F$5:$F$64=$A103))&gt;0)*HV$5:HV$64))</f>
        <v>0</v>
      </c>
      <c r="HW103" s="21" t="n">
        <f aca="false">IF($A103="",0,SUMPRODUCT(((($C$5:$C$64=$A103)+($D$5:$D$64=$A103)+($E$5:$E$64=$A103)+($F$5:$F$64=$A103))&gt;0)*HW$5:HW$64))</f>
        <v>0</v>
      </c>
      <c r="HX103" s="21" t="n">
        <f aca="false">IF($A103="",0,SUMPRODUCT(((($C$5:$C$64=$A103)+($D$5:$D$64=$A103)+($E$5:$E$64=$A103)+($F$5:$F$64=$A103))&gt;0)*HX$5:HX$64))</f>
        <v>0</v>
      </c>
      <c r="HY103" s="21" t="n">
        <f aca="false">IF($A103="",0,SUMPRODUCT(((($C$5:$C$64=$A103)+($D$5:$D$64=$A103)+($E$5:$E$64=$A103)+($F$5:$F$64=$A103))&gt;0)*HY$5:HY$64))</f>
        <v>0</v>
      </c>
      <c r="HZ103" s="21" t="n">
        <f aca="false">IF($A103="",0,SUMPRODUCT(((($C$5:$C$64=$A103)+($D$5:$D$64=$A103)+($E$5:$E$64=$A103)+($F$5:$F$64=$A103))&gt;0)*HZ$5:HZ$64))</f>
        <v>0</v>
      </c>
      <c r="IA103" s="21" t="n">
        <f aca="false">IF($A103="",0,SUMPRODUCT(((($C$5:$C$64=$A103)+($D$5:$D$64=$A103)+($E$5:$E$64=$A103)+($F$5:$F$64=$A103))&gt;0)*IA$5:IA$64))</f>
        <v>0</v>
      </c>
      <c r="IB103" s="21" t="n">
        <f aca="false">IF($A103="",0,SUMPRODUCT(((($C$5:$C$64=$A103)+($D$5:$D$64=$A103)+($E$5:$E$64=$A103)+($F$5:$F$64=$A103))&gt;0)*IB$5:IB$64))</f>
        <v>0</v>
      </c>
      <c r="IC103" s="21" t="n">
        <f aca="false">IF($A103="",0,SUMPRODUCT(((($C$5:$C$64=$A103)+($D$5:$D$64=$A103)+($E$5:$E$64=$A103)+($F$5:$F$64=$A103))&gt;0)*IC$5:IC$64))</f>
        <v>0</v>
      </c>
      <c r="ID103" s="21" t="n">
        <f aca="false">IF($A103="",0,SUMPRODUCT(((($C$5:$C$64=$A103)+($D$5:$D$64=$A103)+($E$5:$E$64=$A103)+($F$5:$F$64=$A103))&gt;0)*ID$5:ID$64))</f>
        <v>0</v>
      </c>
      <c r="IE103" s="21" t="n">
        <f aca="false">IF($A103="",0,SUMPRODUCT(((($C$5:$C$64=$A103)+($D$5:$D$64=$A103)+($E$5:$E$64=$A103)+($F$5:$F$64=$A103))&gt;0)*IE$5:IE$64))</f>
        <v>0</v>
      </c>
      <c r="IF103" s="21" t="n">
        <f aca="false">IF($A103="",0,SUMPRODUCT(((($C$5:$C$64=$A103)+($D$5:$D$64=$A103)+($E$5:$E$64=$A103)+($F$5:$F$64=$A103))&gt;0)*IF$5:IF$64))</f>
        <v>0</v>
      </c>
      <c r="IG103" s="21" t="n">
        <f aca="false">IF($A103="",0,SUMPRODUCT(((($C$5:$C$64=$A103)+($D$5:$D$64=$A103)+($E$5:$E$64=$A103)+($F$5:$F$64=$A103))&gt;0)*IG$5:IG$64))</f>
        <v>0</v>
      </c>
      <c r="IH103" s="21" t="n">
        <f aca="false">IF($A103="",0,SUMPRODUCT(((($C$5:$C$64=$A103)+($D$5:$D$64=$A103)+($E$5:$E$64=$A103)+($F$5:$F$64=$A103))&gt;0)*IH$5:IH$64))</f>
        <v>0</v>
      </c>
      <c r="II103" s="21" t="n">
        <f aca="false">IF($A103="",0,SUMPRODUCT(((($C$5:$C$64=$A103)+($D$5:$D$64=$A103)+($E$5:$E$64=$A103)+($F$5:$F$64=$A103))&gt;0)*II$5:II$64))</f>
        <v>0</v>
      </c>
      <c r="IJ103" s="21" t="n">
        <f aca="false">IF($A103="",0,SUMPRODUCT(((($C$5:$C$64=$A103)+($D$5:$D$64=$A103)+($E$5:$E$64=$A103)+($F$5:$F$64=$A103))&gt;0)*IJ$5:IJ$64))</f>
        <v>0</v>
      </c>
      <c r="IK103" s="21" t="n">
        <f aca="false">IF($A103="",0,SUMPRODUCT(((($C$5:$C$64=$A103)+($D$5:$D$64=$A103)+($E$5:$E$64=$A103)+($F$5:$F$64=$A103))&gt;0)*IK$5:IK$64))</f>
        <v>0</v>
      </c>
      <c r="IL103" s="21" t="n">
        <f aca="false">IF($A103="",0,SUMPRODUCT(((($C$5:$C$64=$A103)+($D$5:$D$64=$A103)+($E$5:$E$64=$A103)+($F$5:$F$64=$A103))&gt;0)*IL$5:IL$64))</f>
        <v>0</v>
      </c>
      <c r="IM103" s="21" t="n">
        <f aca="false">IF($A103="",0,SUMPRODUCT(((($C$5:$C$64=$A103)+($D$5:$D$64=$A103)+($E$5:$E$64=$A103)+($F$5:$F$64=$A103))&gt;0)*IM$5:IM$64))</f>
        <v>0</v>
      </c>
      <c r="IN103" s="21" t="n">
        <f aca="false">IF($A103="",0,SUMPRODUCT(((($C$5:$C$64=$A103)+($D$5:$D$64=$A103)+($E$5:$E$64=$A103)+($F$5:$F$64=$A103))&gt;0)*IN$5:IN$64))</f>
        <v>0</v>
      </c>
      <c r="IO103" s="21" t="n">
        <f aca="false">IF($A103="",0,SUMPRODUCT(((($C$5:$C$64=$A103)+($D$5:$D$64=$A103)+($E$5:$E$64=$A103)+($F$5:$F$64=$A103))&gt;0)*IO$5:IO$64))</f>
        <v>0</v>
      </c>
      <c r="IP103" s="21" t="n">
        <f aca="false">IF($A103="",0,SUMPRODUCT(((($C$5:$C$64=$A103)+($D$5:$D$64=$A103)+($E$5:$E$64=$A103)+($F$5:$F$64=$A103))&gt;0)*IP$5:IP$64))</f>
        <v>0</v>
      </c>
      <c r="IQ103" s="21" t="n">
        <f aca="false">IF($A103="",0,SUMPRODUCT(((($C$5:$C$64=$A103)+($D$5:$D$64=$A103)+($E$5:$E$64=$A103)+($F$5:$F$64=$A103))&gt;0)*IQ$5:IQ$64))</f>
        <v>0</v>
      </c>
      <c r="IR103" s="21" t="n">
        <f aca="false">IF($A103="",0,SUMPRODUCT(((($C$5:$C$64=$A103)+($D$5:$D$64=$A103)+($E$5:$E$64=$A103)+($F$5:$F$64=$A103))&gt;0)*IR$5:IR$64))</f>
        <v>0</v>
      </c>
      <c r="IS103" s="21" t="n">
        <f aca="false">IF($A103="",0,SUMPRODUCT(((($C$5:$C$64=$A103)+($D$5:$D$64=$A103)+($E$5:$E$64=$A103)+($F$5:$F$64=$A103))&gt;0)*IS$5:IS$64))</f>
        <v>0</v>
      </c>
      <c r="IT103" s="21" t="n">
        <f aca="false">IF($A103="",0,SUMPRODUCT(((($C$5:$C$64=$A103)+($D$5:$D$64=$A103)+($E$5:$E$64=$A103)+($F$5:$F$64=$A103))&gt;0)*IT$5:IT$64))</f>
        <v>0</v>
      </c>
      <c r="IU103" s="21" t="n">
        <f aca="false">IF($A103="",0,SUMPRODUCT(((($C$5:$C$64=$A103)+($D$5:$D$64=$A103)+($E$5:$E$64=$A103)+($F$5:$F$64=$A103))&gt;0)*IU$5:IU$64))</f>
        <v>0</v>
      </c>
      <c r="IV103" s="21" t="n">
        <f aca="false">IF($A103="",0,SUMPRODUCT(((($C$5:$C$64=$A103)+($D$5:$D$64=$A103)+($E$5:$E$64=$A103)+($F$5:$F$64=$A103))&gt;0)*IV$5:IV$64))</f>
        <v>0</v>
      </c>
      <c r="IW103" s="21" t="n">
        <f aca="false">IF($A103="",0,SUMPRODUCT(((($C$5:$C$64=$A103)+($D$5:$D$64=$A103)+($E$5:$E$64=$A103)+($F$5:$F$64=$A103))&gt;0)*IW$5:IW$64))</f>
        <v>0</v>
      </c>
      <c r="IX103" s="21" t="n">
        <f aca="false">IF($A103="",0,SUMPRODUCT(((($C$5:$C$64=$A103)+($D$5:$D$64=$A103)+($E$5:$E$64=$A103)+($F$5:$F$64=$A103))&gt;0)*IX$5:IX$64))</f>
        <v>0</v>
      </c>
      <c r="IY103" s="21" t="n">
        <f aca="false">IF($A103="",0,SUMPRODUCT(((($C$5:$C$64=$A103)+($D$5:$D$64=$A103)+($E$5:$E$64=$A103)+($F$5:$F$64=$A103))&gt;0)*IY$5:IY$64))</f>
        <v>0</v>
      </c>
      <c r="IZ103" s="21" t="n">
        <f aca="false">IF($A103="",0,SUMPRODUCT(((($C$5:$C$64=$A103)+($D$5:$D$64=$A103)+($E$5:$E$64=$A103)+($F$5:$F$64=$A103))&gt;0)*IZ$5:IZ$64))</f>
        <v>0</v>
      </c>
      <c r="JA103" s="21" t="n">
        <f aca="false">IF($A103="",0,SUMPRODUCT(((($C$5:$C$64=$A103)+($D$5:$D$64=$A103)+($E$5:$E$64=$A103)+($F$5:$F$64=$A103))&gt;0)*JA$5:JA$64))</f>
        <v>0</v>
      </c>
      <c r="JB103" s="21" t="n">
        <f aca="false">IF($A103="",0,SUMPRODUCT(((($C$5:$C$64=$A103)+($D$5:$D$64=$A103)+($E$5:$E$64=$A103)+($F$5:$F$64=$A103))&gt;0)*JB$5:JB$64))</f>
        <v>0</v>
      </c>
      <c r="JC103" s="21" t="n">
        <f aca="false">IF($A103="",0,SUMPRODUCT(((($C$5:$C$64=$A103)+($D$5:$D$64=$A103)+($E$5:$E$64=$A103)+($F$5:$F$64=$A103))&gt;0)*JC$5:JC$64))</f>
        <v>0</v>
      </c>
      <c r="JD103" s="21" t="n">
        <f aca="false">IF($A103="",0,SUMPRODUCT(((($C$5:$C$64=$A103)+($D$5:$D$64=$A103)+($E$5:$E$64=$A103)+($F$5:$F$64=$A103))&gt;0)*JD$5:JD$64))</f>
        <v>0</v>
      </c>
      <c r="JE103" s="21" t="n">
        <f aca="false">IF($A103="",0,SUMPRODUCT(((($C$5:$C$64=$A103)+($D$5:$D$64=$A103)+($E$5:$E$64=$A103)+($F$5:$F$64=$A103))&gt;0)*JE$5:JE$64))</f>
        <v>0</v>
      </c>
      <c r="JF103" s="21" t="n">
        <f aca="false">IF($A103="",0,SUMPRODUCT(((($C$5:$C$64=$A103)+($D$5:$D$64=$A103)+($E$5:$E$64=$A103)+($F$5:$F$64=$A103))&gt;0)*JF$5:JF$64))</f>
        <v>0</v>
      </c>
      <c r="JG103" s="21" t="n">
        <f aca="false">IF($A103="",0,SUMPRODUCT(((($C$5:$C$64=$A103)+($D$5:$D$64=$A103)+($E$5:$E$64=$A103)+($F$5:$F$64=$A103))&gt;0)*JG$5:JG$64))</f>
        <v>0</v>
      </c>
      <c r="JH103" s="21" t="n">
        <f aca="false">IF($A103="",0,SUMPRODUCT(((($C$5:$C$64=$A103)+($D$5:$D$64=$A103)+($E$5:$E$64=$A103)+($F$5:$F$64=$A103))&gt;0)*JH$5:JH$64))</f>
        <v>0</v>
      </c>
      <c r="JI103" s="21" t="n">
        <f aca="false">IF($A103="",0,SUMPRODUCT(((($C$5:$C$64=$A103)+($D$5:$D$64=$A103)+($E$5:$E$64=$A103)+($F$5:$F$64=$A103))&gt;0)*JI$5:JI$64))</f>
        <v>0</v>
      </c>
      <c r="JJ103" s="21" t="n">
        <f aca="false">IF($A103="",0,SUMPRODUCT(((($C$5:$C$64=$A103)+($D$5:$D$64=$A103)+($E$5:$E$64=$A103)+($F$5:$F$64=$A103))&gt;0)*JJ$5:JJ$64))</f>
        <v>0</v>
      </c>
      <c r="JK103" s="21" t="n">
        <f aca="false">IF($A103="",0,SUMPRODUCT(((($C$5:$C$64=$A103)+($D$5:$D$64=$A103)+($E$5:$E$64=$A103)+($F$5:$F$64=$A103))&gt;0)*JK$5:JK$64))</f>
        <v>0</v>
      </c>
      <c r="JL103" s="21" t="n">
        <f aca="false">IF($A103="",0,SUMPRODUCT(((($C$5:$C$64=$A103)+($D$5:$D$64=$A103)+($E$5:$E$64=$A103)+($F$5:$F$64=$A103))&gt;0)*JL$5:JL$64))</f>
        <v>0</v>
      </c>
      <c r="JM103" s="21" t="n">
        <f aca="false">IF($A103="",0,SUMPRODUCT(((($C$5:$C$64=$A103)+($D$5:$D$64=$A103)+($E$5:$E$64=$A103)+($F$5:$F$64=$A103))&gt;0)*JM$5:JM$64))</f>
        <v>0</v>
      </c>
      <c r="JN103" s="21" t="n">
        <f aca="false">IF($A103="",0,SUMPRODUCT(((($C$5:$C$64=$A103)+($D$5:$D$64=$A103)+($E$5:$E$64=$A103)+($F$5:$F$64=$A103))&gt;0)*JN$5:JN$64))</f>
        <v>0</v>
      </c>
      <c r="JO103" s="21" t="n">
        <f aca="false">IF($A103="",0,SUMPRODUCT(((($C$5:$C$64=$A103)+($D$5:$D$64=$A103)+($E$5:$E$64=$A103)+($F$5:$F$64=$A103))&gt;0)*JO$5:JO$64))</f>
        <v>0</v>
      </c>
      <c r="JP103" s="21" t="n">
        <f aca="false">IF($A103="",0,SUMPRODUCT(((($C$5:$C$64=$A103)+($D$5:$D$64=$A103)+($E$5:$E$64=$A103)+($F$5:$F$64=$A103))&gt;0)*JP$5:JP$64))</f>
        <v>0</v>
      </c>
      <c r="JQ103" s="21" t="n">
        <f aca="false">IF($A103="",0,SUMPRODUCT(((($C$5:$C$64=$A103)+($D$5:$D$64=$A103)+($E$5:$E$64=$A103)+($F$5:$F$64=$A103))&gt;0)*JQ$5:JQ$64))</f>
        <v>0</v>
      </c>
      <c r="JR103" s="21" t="n">
        <f aca="false">IF($A103="",0,SUMPRODUCT(((($C$5:$C$64=$A103)+($D$5:$D$64=$A103)+($E$5:$E$64=$A103)+($F$5:$F$64=$A103))&gt;0)*JR$5:JR$64))</f>
        <v>0</v>
      </c>
      <c r="JS103" s="21" t="n">
        <f aca="false">IF($A103="",0,SUMPRODUCT(((($C$5:$C$64=$A103)+($D$5:$D$64=$A103)+($E$5:$E$64=$A103)+($F$5:$F$64=$A103))&gt;0)*JS$5:JS$64))</f>
        <v>0</v>
      </c>
      <c r="JT103" s="21" t="n">
        <f aca="false">IF($A103="",0,SUMPRODUCT(((($C$5:$C$64=$A103)+($D$5:$D$64=$A103)+($E$5:$E$64=$A103)+($F$5:$F$64=$A103))&gt;0)*JT$5:JT$64))</f>
        <v>0</v>
      </c>
      <c r="JU103" s="21" t="n">
        <f aca="false">IF($A103="",0,SUMPRODUCT(((($C$5:$C$64=$A103)+($D$5:$D$64=$A103)+($E$5:$E$64=$A103)+($F$5:$F$64=$A103))&gt;0)*JU$5:JU$64))</f>
        <v>0</v>
      </c>
      <c r="JV103" s="21" t="n">
        <f aca="false">IF($A103="",0,SUMPRODUCT(((($C$5:$C$64=$A103)+($D$5:$D$64=$A103)+($E$5:$E$64=$A103)+($F$5:$F$64=$A103))&gt;0)*JV$5:JV$64))</f>
        <v>0</v>
      </c>
      <c r="JW103" s="21" t="n">
        <f aca="false">IF($A103="",0,SUMPRODUCT(((($C$5:$C$64=$A103)+($D$5:$D$64=$A103)+($E$5:$E$64=$A103)+($F$5:$F$64=$A103))&gt;0)*JW$5:JW$64))</f>
        <v>0</v>
      </c>
      <c r="JX103" s="21" t="n">
        <f aca="false">IF($A103="",0,SUMPRODUCT(((($C$5:$C$64=$A103)+($D$5:$D$64=$A103)+($E$5:$E$64=$A103)+($F$5:$F$64=$A103))&gt;0)*JX$5:JX$64))</f>
        <v>0</v>
      </c>
      <c r="JY103" s="21" t="n">
        <f aca="false">IF($A103="",0,SUMPRODUCT(((($C$5:$C$64=$A103)+($D$5:$D$64=$A103)+($E$5:$E$64=$A103)+($F$5:$F$64=$A103))&gt;0)*JY$5:JY$64))</f>
        <v>0</v>
      </c>
      <c r="JZ103" s="21" t="n">
        <f aca="false">IF($A103="",0,SUMPRODUCT(((($C$5:$C$64=$A103)+($D$5:$D$64=$A103)+($E$5:$E$64=$A103)+($F$5:$F$64=$A103))&gt;0)*JZ$5:JZ$64))</f>
        <v>0</v>
      </c>
      <c r="KA103" s="21" t="n">
        <f aca="false">IF($A103="",0,SUMPRODUCT(((($C$5:$C$64=$A103)+($D$5:$D$64=$A103)+($E$5:$E$64=$A103)+($F$5:$F$64=$A103))&gt;0)*KA$5:KA$64))</f>
        <v>0</v>
      </c>
      <c r="KB103" s="21" t="n">
        <f aca="false">IF($A103="",0,SUMPRODUCT(((($C$5:$C$64=$A103)+($D$5:$D$64=$A103)+($E$5:$E$64=$A103)+($F$5:$F$64=$A103))&gt;0)*KB$5:KB$64))</f>
        <v>0</v>
      </c>
      <c r="KC103" s="21" t="n">
        <f aca="false">IF($A103="",0,SUMPRODUCT(((($C$5:$C$64=$A103)+($D$5:$D$64=$A103)+($E$5:$E$64=$A103)+($F$5:$F$64=$A103))&gt;0)*KC$5:KC$64))</f>
        <v>0</v>
      </c>
      <c r="KD103" s="21" t="n">
        <f aca="false">IF($A103="",0,SUMPRODUCT(((($C$5:$C$64=$A103)+($D$5:$D$64=$A103)+($E$5:$E$64=$A103)+($F$5:$F$64=$A103))&gt;0)*KD$5:KD$64))</f>
        <v>0</v>
      </c>
      <c r="KE103" s="21" t="n">
        <f aca="false">IF($A103="",0,SUMPRODUCT(((($C$5:$C$64=$A103)+($D$5:$D$64=$A103)+($E$5:$E$64=$A103)+($F$5:$F$64=$A103))&gt;0)*KE$5:KE$64))</f>
        <v>0</v>
      </c>
      <c r="KF103" s="21" t="n">
        <f aca="false">IF($A103="",0,SUMPRODUCT(((($C$5:$C$64=$A103)+($D$5:$D$64=$A103)+($E$5:$E$64=$A103)+($F$5:$F$64=$A103))&gt;0)*KF$5:KF$64))</f>
        <v>0</v>
      </c>
      <c r="KG103" s="21" t="n">
        <f aca="false">IF($A103="",0,SUMPRODUCT(((($C$5:$C$64=$A103)+($D$5:$D$64=$A103)+($E$5:$E$64=$A103)+($F$5:$F$64=$A103))&gt;0)*KG$5:KG$64))</f>
        <v>0</v>
      </c>
      <c r="KH103" s="21" t="n">
        <f aca="false">IF($A103="",0,SUMPRODUCT(((($C$5:$C$64=$A103)+($D$5:$D$64=$A103)+($E$5:$E$64=$A103)+($F$5:$F$64=$A103))&gt;0)*KH$5:KH$64))</f>
        <v>0</v>
      </c>
      <c r="KI103" s="21" t="n">
        <f aca="false">IF($A103="",0,SUMPRODUCT(((($C$5:$C$64=$A103)+($D$5:$D$64=$A103)+($E$5:$E$64=$A103)+($F$5:$F$64=$A103))&gt;0)*KI$5:KI$64))</f>
        <v>0</v>
      </c>
      <c r="KJ103" s="21" t="n">
        <f aca="false">IF($A103="",0,SUMPRODUCT(((($C$5:$C$64=$A103)+($D$5:$D$64=$A103)+($E$5:$E$64=$A103)+($F$5:$F$64=$A103))&gt;0)*KJ$5:KJ$64))</f>
        <v>0</v>
      </c>
      <c r="KK103" s="21" t="n">
        <f aca="false">IF($A103="",0,SUMPRODUCT(((($C$5:$C$64=$A103)+($D$5:$D$64=$A103)+($E$5:$E$64=$A103)+($F$5:$F$64=$A103))&gt;0)*KK$5:KK$64))</f>
        <v>0</v>
      </c>
      <c r="KL103" s="21" t="n">
        <f aca="false">IF($A103="",0,SUMPRODUCT(((($C$5:$C$64=$A103)+($D$5:$D$64=$A103)+($E$5:$E$64=$A103)+($F$5:$F$64=$A103))&gt;0)*KL$5:KL$64))</f>
        <v>0</v>
      </c>
      <c r="KM103" s="21" t="n">
        <f aca="false">IF($A103="",0,SUMPRODUCT(((($C$5:$C$64=$A103)+($D$5:$D$64=$A103)+($E$5:$E$64=$A103)+($F$5:$F$64=$A103))&gt;0)*KM$5:KM$64))</f>
        <v>0</v>
      </c>
      <c r="KN103" s="21" t="n">
        <f aca="false">IF($A103="",0,SUMPRODUCT(((($C$5:$C$64=$A103)+($D$5:$D$64=$A103)+($E$5:$E$64=$A103)+($F$5:$F$64=$A103))&gt;0)*KN$5:KN$64))</f>
        <v>0</v>
      </c>
      <c r="KO103" s="21" t="n">
        <f aca="false">IF($A103="",0,SUMPRODUCT(((($C$5:$C$64=$A103)+($D$5:$D$64=$A103)+($E$5:$E$64=$A103)+($F$5:$F$64=$A103))&gt;0)*KO$5:KO$64))</f>
        <v>0</v>
      </c>
      <c r="KP103" s="21" t="n">
        <f aca="false">IF($A103="",0,SUMPRODUCT(((($C$5:$C$64=$A103)+($D$5:$D$64=$A103)+($E$5:$E$64=$A103)+($F$5:$F$64=$A103))&gt;0)*KP$5:KP$64))</f>
        <v>0</v>
      </c>
      <c r="KQ103" s="21" t="n">
        <f aca="false">IF($A103="",0,SUMPRODUCT(((($C$5:$C$64=$A103)+($D$5:$D$64=$A103)+($E$5:$E$64=$A103)+($F$5:$F$64=$A103))&gt;0)*KQ$5:KQ$64))</f>
        <v>0</v>
      </c>
      <c r="KR103" s="21" t="n">
        <f aca="false">IF($A103="",0,SUMPRODUCT(((($C$5:$C$64=$A103)+($D$5:$D$64=$A103)+($E$5:$E$64=$A103)+($F$5:$F$64=$A103))&gt;0)*KR$5:KR$64))</f>
        <v>0</v>
      </c>
      <c r="KS103" s="21" t="n">
        <f aca="false">IF($A103="",0,SUMPRODUCT(((($C$5:$C$64=$A103)+($D$5:$D$64=$A103)+($E$5:$E$64=$A103)+($F$5:$F$64=$A103))&gt;0)*KS$5:KS$64))</f>
        <v>0</v>
      </c>
      <c r="KT103" s="21" t="n">
        <f aca="false">IF($A103="",0,SUMPRODUCT(((($C$5:$C$64=$A103)+($D$5:$D$64=$A103)+($E$5:$E$64=$A103)+($F$5:$F$64=$A103))&gt;0)*KT$5:KT$64))</f>
        <v>0</v>
      </c>
      <c r="KU103" s="21" t="n">
        <f aca="false">IF($A103="",0,SUMPRODUCT(((($C$5:$C$64=$A103)+($D$5:$D$64=$A103)+($E$5:$E$64=$A103)+($F$5:$F$64=$A103))&gt;0)*KU$5:KU$64))</f>
        <v>0</v>
      </c>
      <c r="KV103" s="21" t="n">
        <f aca="false">IF($A103="",0,SUMPRODUCT(((($C$5:$C$64=$A103)+($D$5:$D$64=$A103)+($E$5:$E$64=$A103)+($F$5:$F$64=$A103))&gt;0)*KV$5:KV$64))</f>
        <v>0</v>
      </c>
      <c r="KW103" s="21" t="n">
        <f aca="false">IF($A103="",0,SUMPRODUCT(((($C$5:$C$64=$A103)+($D$5:$D$64=$A103)+($E$5:$E$64=$A103)+($F$5:$F$64=$A103))&gt;0)*KW$5:KW$64))</f>
        <v>0</v>
      </c>
      <c r="KX103" s="21" t="n">
        <f aca="false">IF($A103="",0,SUMPRODUCT(((($C$5:$C$64=$A103)+($D$5:$D$64=$A103)+($E$5:$E$64=$A103)+($F$5:$F$64=$A103))&gt;0)*KX$5:KX$64))</f>
        <v>0</v>
      </c>
      <c r="KY103" s="21" t="n">
        <f aca="false">IF($A103="",0,SUMPRODUCT(((($C$5:$C$64=$A103)+($D$5:$D$64=$A103)+($E$5:$E$64=$A103)+($F$5:$F$64=$A103))&gt;0)*KY$5:KY$64))</f>
        <v>0</v>
      </c>
      <c r="KZ103" s="21" t="n">
        <f aca="false">IF($A103="",0,SUMPRODUCT(((($C$5:$C$64=$A103)+($D$5:$D$64=$A103)+($E$5:$E$64=$A103)+($F$5:$F$64=$A103))&gt;0)*KZ$5:KZ$64))</f>
        <v>0</v>
      </c>
      <c r="LA103" s="21" t="n">
        <f aca="false">IF($A103="",0,SUMPRODUCT(((($C$5:$C$64=$A103)+($D$5:$D$64=$A103)+($E$5:$E$64=$A103)+($F$5:$F$64=$A103))&gt;0)*LA$5:LA$64))</f>
        <v>0</v>
      </c>
      <c r="LB103" s="21" t="n">
        <f aca="false">IF($A103="",0,SUMPRODUCT(((($C$5:$C$64=$A103)+($D$5:$D$64=$A103)+($E$5:$E$64=$A103)+($F$5:$F$64=$A103))&gt;0)*LB$5:LB$64))</f>
        <v>0</v>
      </c>
      <c r="LC103" s="21" t="n">
        <f aca="false">IF($A103="",0,SUMPRODUCT(((($C$5:$C$64=$A103)+($D$5:$D$64=$A103)+($E$5:$E$64=$A103)+($F$5:$F$64=$A103))&gt;0)*LC$5:LC$64))</f>
        <v>0</v>
      </c>
      <c r="LD103" s="21" t="n">
        <f aca="false">IF($A103="",0,SUMPRODUCT(((($C$5:$C$64=$A103)+($D$5:$D$64=$A103)+($E$5:$E$64=$A103)+($F$5:$F$64=$A103))&gt;0)*LD$5:LD$64))</f>
        <v>0</v>
      </c>
      <c r="LE103" s="21" t="n">
        <f aca="false">IF($A103="",0,SUMPRODUCT(((($C$5:$C$64=$A103)+($D$5:$D$64=$A103)+($E$5:$E$64=$A103)+($F$5:$F$64=$A103))&gt;0)*LE$5:LE$64))</f>
        <v>0</v>
      </c>
      <c r="LF103" s="21" t="n">
        <f aca="false">IF($A103="",0,SUMPRODUCT(((($C$5:$C$64=$A103)+($D$5:$D$64=$A103)+($E$5:$E$64=$A103)+($F$5:$F$64=$A103))&gt;0)*LF$5:LF$64))</f>
        <v>0</v>
      </c>
      <c r="LG103" s="21" t="n">
        <f aca="false">IF($A103="",0,SUMPRODUCT(((($C$5:$C$64=$A103)+($D$5:$D$64=$A103)+($E$5:$E$64=$A103)+($F$5:$F$64=$A103))&gt;0)*LG$5:LG$64))</f>
        <v>0</v>
      </c>
      <c r="LH103" s="21" t="n">
        <f aca="false">IF($A103="",0,SUMPRODUCT(((($C$5:$C$64=$A103)+($D$5:$D$64=$A103)+($E$5:$E$64=$A103)+($F$5:$F$64=$A103))&gt;0)*LH$5:LH$64))</f>
        <v>0</v>
      </c>
      <c r="LI103" s="21" t="n">
        <f aca="false">IF($A103="",0,SUMPRODUCT(((($C$5:$C$64=$A103)+($D$5:$D$64=$A103)+($E$5:$E$64=$A103)+($F$5:$F$64=$A103))&gt;0)*LI$5:LI$64))</f>
        <v>0</v>
      </c>
      <c r="LJ103" s="21" t="n">
        <f aca="false">IF($A103="",0,SUMPRODUCT(((($C$5:$C$64=$A103)+($D$5:$D$64=$A103)+($E$5:$E$64=$A103)+($F$5:$F$64=$A103))&gt;0)*LJ$5:LJ$64))</f>
        <v>0</v>
      </c>
      <c r="LK103" s="21" t="n">
        <f aca="false">IF($A103="",0,SUMPRODUCT(((($C$5:$C$64=$A103)+($D$5:$D$64=$A103)+($E$5:$E$64=$A103)+($F$5:$F$64=$A103))&gt;0)*LK$5:LK$64))</f>
        <v>0</v>
      </c>
      <c r="LL103" s="21" t="n">
        <f aca="false">IF($A103="",0,SUMPRODUCT(((($C$5:$C$64=$A103)+($D$5:$D$64=$A103)+($E$5:$E$64=$A103)+($F$5:$F$64=$A103))&gt;0)*LL$5:LL$64))</f>
        <v>0</v>
      </c>
      <c r="LM103" s="21" t="n">
        <f aca="false">IF($A103="",0,SUMPRODUCT(((($C$5:$C$64=$A103)+($D$5:$D$64=$A103)+($E$5:$E$64=$A103)+($F$5:$F$64=$A103))&gt;0)*LM$5:LM$64))</f>
        <v>0</v>
      </c>
      <c r="LN103" s="21" t="n">
        <f aca="false">IF($A103="",0,SUMPRODUCT(((($C$5:$C$64=$A103)+($D$5:$D$64=$A103)+($E$5:$E$64=$A103)+($F$5:$F$64=$A103))&gt;0)*LN$5:LN$64))</f>
        <v>0</v>
      </c>
      <c r="LO103" s="21" t="n">
        <f aca="false">IF($A103="",0,SUMPRODUCT(((($C$5:$C$64=$A103)+($D$5:$D$64=$A103)+($E$5:$E$64=$A103)+($F$5:$F$64=$A103))&gt;0)*LO$5:LO$64))</f>
        <v>0</v>
      </c>
      <c r="LP103" s="21" t="n">
        <f aca="false">IF($A103="",0,SUMPRODUCT(((($C$5:$C$64=$A103)+($D$5:$D$64=$A103)+($E$5:$E$64=$A103)+($F$5:$F$64=$A103))&gt;0)*LP$5:LP$64))</f>
        <v>0</v>
      </c>
      <c r="LQ103" s="21" t="n">
        <f aca="false">IF($A103="",0,SUMPRODUCT(((($C$5:$C$64=$A103)+($D$5:$D$64=$A103)+($E$5:$E$64=$A103)+($F$5:$F$64=$A103))&gt;0)*LQ$5:LQ$64))</f>
        <v>0</v>
      </c>
      <c r="LR103" s="21" t="n">
        <f aca="false">IF($A103="",0,SUMPRODUCT(((($C$5:$C$64=$A103)+($D$5:$D$64=$A103)+($E$5:$E$64=$A103)+($F$5:$F$64=$A103))&gt;0)*LR$5:LR$64))</f>
        <v>0</v>
      </c>
      <c r="LS103" s="21" t="n">
        <f aca="false">IF($A103="",0,SUMPRODUCT(((($C$5:$C$64=$A103)+($D$5:$D$64=$A103)+($E$5:$E$64=$A103)+($F$5:$F$64=$A103))&gt;0)*LS$5:LS$64))</f>
        <v>0</v>
      </c>
      <c r="LT103" s="21" t="n">
        <f aca="false">IF($A103="",0,SUMPRODUCT(((($C$5:$C$64=$A103)+($D$5:$D$64=$A103)+($E$5:$E$64=$A103)+($F$5:$F$64=$A103))&gt;0)*LT$5:LT$64))</f>
        <v>0</v>
      </c>
      <c r="LU103" s="21" t="n">
        <f aca="false">IF($A103="",0,SUMPRODUCT(((($C$5:$C$64=$A103)+($D$5:$D$64=$A103)+($E$5:$E$64=$A103)+($F$5:$F$64=$A103))&gt;0)*LU$5:LU$64))</f>
        <v>0</v>
      </c>
      <c r="LV103" s="21" t="n">
        <f aca="false">IF($A103="",0,SUMPRODUCT(((($C$5:$C$64=$A103)+($D$5:$D$64=$A103)+($E$5:$E$64=$A103)+($F$5:$F$64=$A103))&gt;0)*LV$5:LV$64))</f>
        <v>0</v>
      </c>
      <c r="LW103" s="21" t="n">
        <f aca="false">IF($A103="",0,SUMPRODUCT(((($C$5:$C$64=$A103)+($D$5:$D$64=$A103)+($E$5:$E$64=$A103)+($F$5:$F$64=$A103))&gt;0)*LW$5:LW$64))</f>
        <v>0</v>
      </c>
      <c r="LX103" s="21" t="n">
        <f aca="false">IF($A103="",0,SUMPRODUCT(((($C$5:$C$64=$A103)+($D$5:$D$64=$A103)+($E$5:$E$64=$A103)+($F$5:$F$64=$A103))&gt;0)*LX$5:LX$64))</f>
        <v>0</v>
      </c>
      <c r="LY103" s="21" t="n">
        <f aca="false">IF($A103="",0,SUMPRODUCT(((($C$5:$C$64=$A103)+($D$5:$D$64=$A103)+($E$5:$E$64=$A103)+($F$5:$F$64=$A103))&gt;0)*LY$5:LY$64))</f>
        <v>0</v>
      </c>
      <c r="LZ103" s="21" t="n">
        <f aca="false">IF($A103="",0,SUMPRODUCT(((($C$5:$C$64=$A103)+($D$5:$D$64=$A103)+($E$5:$E$64=$A103)+($F$5:$F$64=$A103))&gt;0)*LZ$5:LZ$64))</f>
        <v>0</v>
      </c>
      <c r="MA103" s="21" t="n">
        <f aca="false">IF($A103="",0,SUMPRODUCT(((($C$5:$C$64=$A103)+($D$5:$D$64=$A103)+($E$5:$E$64=$A103)+($F$5:$F$64=$A103))&gt;0)*MA$5:MA$64))</f>
        <v>0</v>
      </c>
      <c r="MB103" s="21" t="n">
        <f aca="false">IF($A103="",0,SUMPRODUCT(((($C$5:$C$64=$A103)+($D$5:$D$64=$A103)+($E$5:$E$64=$A103)+($F$5:$F$64=$A103))&gt;0)*MB$5:MB$64))</f>
        <v>0</v>
      </c>
      <c r="MC103" s="21" t="n">
        <f aca="false">IF($A103="",0,SUMPRODUCT(((($C$5:$C$64=$A103)+($D$5:$D$64=$A103)+($E$5:$E$64=$A103)+($F$5:$F$64=$A103))&gt;0)*MC$5:MC$64))</f>
        <v>0</v>
      </c>
      <c r="MD103" s="21" t="n">
        <f aca="false">IF($A103="",0,SUMPRODUCT(((($C$5:$C$64=$A103)+($D$5:$D$64=$A103)+($E$5:$E$64=$A103)+($F$5:$F$64=$A103))&gt;0)*MD$5:MD$64))</f>
        <v>0</v>
      </c>
      <c r="ME103" s="21" t="n">
        <f aca="false">IF($A103="",0,SUMPRODUCT(((($C$5:$C$64=$A103)+($D$5:$D$64=$A103)+($E$5:$E$64=$A103)+($F$5:$F$64=$A103))&gt;0)*ME$5:ME$64))</f>
        <v>0</v>
      </c>
      <c r="MF103" s="21" t="n">
        <f aca="false">IF($A103="",0,SUMPRODUCT(((($C$5:$C$64=$A103)+($D$5:$D$64=$A103)+($E$5:$E$64=$A103)+($F$5:$F$64=$A103))&gt;0)*MF$5:MF$64))</f>
        <v>0</v>
      </c>
      <c r="MG103" s="21" t="n">
        <f aca="false">IF($A103="",0,SUMPRODUCT(((($C$5:$C$64=$A103)+($D$5:$D$64=$A103)+($E$5:$E$64=$A103)+($F$5:$F$64=$A103))&gt;0)*MG$5:MG$64))</f>
        <v>0</v>
      </c>
      <c r="MH103" s="21" t="n">
        <f aca="false">IF($A103="",0,SUMPRODUCT(((($C$5:$C$64=$A103)+($D$5:$D$64=$A103)+($E$5:$E$64=$A103)+($F$5:$F$64=$A103))&gt;0)*MH$5:MH$64))</f>
        <v>0</v>
      </c>
      <c r="MI103" s="21" t="n">
        <f aca="false">IF($A103="",0,SUMPRODUCT(((($C$5:$C$64=$A103)+($D$5:$D$64=$A103)+($E$5:$E$64=$A103)+($F$5:$F$64=$A103))&gt;0)*MI$5:MI$64))</f>
        <v>0</v>
      </c>
      <c r="MJ103" s="21" t="n">
        <f aca="false">IF($A103="",0,SUMPRODUCT(((($C$5:$C$64=$A103)+($D$5:$D$64=$A103)+($E$5:$E$64=$A103)+($F$5:$F$64=$A103))&gt;0)*MJ$5:MJ$64))</f>
        <v>0</v>
      </c>
      <c r="MK103" s="21" t="n">
        <f aca="false">IF($A103="",0,SUMPRODUCT(((($C$5:$C$64=$A103)+($D$5:$D$64=$A103)+($E$5:$E$64=$A103)+($F$5:$F$64=$A103))&gt;0)*MK$5:MK$64))</f>
        <v>0</v>
      </c>
      <c r="ML103" s="21" t="n">
        <f aca="false">IF($A103="",0,SUMPRODUCT(((($C$5:$C$64=$A103)+($D$5:$D$64=$A103)+($E$5:$E$64=$A103)+($F$5:$F$64=$A103))&gt;0)*ML$5:ML$64))</f>
        <v>0</v>
      </c>
      <c r="MM103" s="21" t="n">
        <f aca="false">IF($A103="",0,SUMPRODUCT(((($C$5:$C$64=$A103)+($D$5:$D$64=$A103)+($E$5:$E$64=$A103)+($F$5:$F$64=$A103))&gt;0)*MM$5:MM$64))</f>
        <v>0</v>
      </c>
      <c r="MN103" s="21" t="n">
        <f aca="false">IF($A103="",0,SUMPRODUCT(((($C$5:$C$64=$A103)+($D$5:$D$64=$A103)+($E$5:$E$64=$A103)+($F$5:$F$64=$A103))&gt;0)*MN$5:MN$64))</f>
        <v>0</v>
      </c>
      <c r="MO103" s="21" t="n">
        <f aca="false">IF($A103="",0,SUMPRODUCT(((($C$5:$C$64=$A103)+($D$5:$D$64=$A103)+($E$5:$E$64=$A103)+($F$5:$F$64=$A103))&gt;0)*MO$5:MO$64))</f>
        <v>0</v>
      </c>
      <c r="MP103" s="21" t="n">
        <f aca="false">IF($A103="",0,SUMPRODUCT(((($C$5:$C$64=$A103)+($D$5:$D$64=$A103)+($E$5:$E$64=$A103)+($F$5:$F$64=$A103))&gt;0)*MP$5:MP$64))</f>
        <v>0</v>
      </c>
      <c r="MQ103" s="21" t="n">
        <f aca="false">IF($A103="",0,SUMPRODUCT(((($C$5:$C$64=$A103)+($D$5:$D$64=$A103)+($E$5:$E$64=$A103)+($F$5:$F$64=$A103))&gt;0)*MQ$5:MQ$64))</f>
        <v>0</v>
      </c>
      <c r="MR103" s="21" t="n">
        <f aca="false">IF($A103="",0,SUMPRODUCT(((($C$5:$C$64=$A103)+($D$5:$D$64=$A103)+($E$5:$E$64=$A103)+($F$5:$F$64=$A103))&gt;0)*MR$5:MR$64))</f>
        <v>0</v>
      </c>
      <c r="MS103" s="21" t="n">
        <f aca="false">IF($A103="",0,SUMPRODUCT(((($C$5:$C$64=$A103)+($D$5:$D$64=$A103)+($E$5:$E$64=$A103)+($F$5:$F$64=$A103))&gt;0)*MS$5:MS$64))</f>
        <v>0</v>
      </c>
      <c r="MT103" s="21" t="n">
        <f aca="false">IF($A103="",0,SUMPRODUCT(((($C$5:$C$64=$A103)+($D$5:$D$64=$A103)+($E$5:$E$64=$A103)+($F$5:$F$64=$A103))&gt;0)*MT$5:MT$64))</f>
        <v>0</v>
      </c>
      <c r="MU103" s="21" t="n">
        <f aca="false">IF($A103="",0,SUMPRODUCT(((($C$5:$C$64=$A103)+($D$5:$D$64=$A103)+($E$5:$E$64=$A103)+($F$5:$F$64=$A103))&gt;0)*MU$5:MU$64))</f>
        <v>0</v>
      </c>
      <c r="MV103" s="21" t="n">
        <f aca="false">IF($A103="",0,SUMPRODUCT(((($C$5:$C$64=$A103)+($D$5:$D$64=$A103)+($E$5:$E$64=$A103)+($F$5:$F$64=$A103))&gt;0)*MV$5:MV$64))</f>
        <v>0</v>
      </c>
      <c r="MW103" s="21" t="n">
        <f aca="false">IF($A103="",0,SUMPRODUCT(((($C$5:$C$64=$A103)+($D$5:$D$64=$A103)+($E$5:$E$64=$A103)+($F$5:$F$64=$A103))&gt;0)*MW$5:MW$64))</f>
        <v>0</v>
      </c>
      <c r="MX103" s="21" t="n">
        <f aca="false">IF($A103="",0,SUMPRODUCT(((($C$5:$C$64=$A103)+($D$5:$D$64=$A103)+($E$5:$E$64=$A103)+($F$5:$F$64=$A103))&gt;0)*MX$5:MX$64))</f>
        <v>0</v>
      </c>
      <c r="MY103" s="21" t="n">
        <f aca="false">IF($A103="",0,SUMPRODUCT(((($C$5:$C$64=$A103)+($D$5:$D$64=$A103)+($E$5:$E$64=$A103)+($F$5:$F$64=$A103))&gt;0)*MY$5:MY$64))</f>
        <v>0</v>
      </c>
      <c r="MZ103" s="21" t="n">
        <f aca="false">IF($A103="",0,SUMPRODUCT(((($C$5:$C$64=$A103)+($D$5:$D$64=$A103)+($E$5:$E$64=$A103)+($F$5:$F$64=$A103))&gt;0)*MZ$5:MZ$64))</f>
        <v>0</v>
      </c>
      <c r="NA103" s="21" t="n">
        <f aca="false">IF($A103="",0,SUMPRODUCT(((($C$5:$C$64=$A103)+($D$5:$D$64=$A103)+($E$5:$E$64=$A103)+($F$5:$F$64=$A103))&gt;0)*NA$5:NA$64))</f>
        <v>0</v>
      </c>
      <c r="NB103" s="21" t="n">
        <f aca="false">IF($A103="",0,SUMPRODUCT(((($C$5:$C$64=$A103)+($D$5:$D$64=$A103)+($E$5:$E$64=$A103)+($F$5:$F$64=$A103))&gt;0)*NB$5:NB$64))</f>
        <v>0</v>
      </c>
      <c r="NC103" s="21" t="n">
        <f aca="false">IF($A103="",0,SUMPRODUCT(((($C$5:$C$64=$A103)+($D$5:$D$64=$A103)+($E$5:$E$64=$A103)+($F$5:$F$64=$A103))&gt;0)*NC$5:NC$64))</f>
        <v>0</v>
      </c>
      <c r="ND103" s="21" t="n">
        <f aca="false">IF($A103="",0,SUMPRODUCT(((($C$5:$C$64=$A103)+($D$5:$D$64=$A103)+($E$5:$E$64=$A103)+($F$5:$F$64=$A103))&gt;0)*ND$5:ND$64))</f>
        <v>0</v>
      </c>
      <c r="NE103" s="21" t="n">
        <f aca="false">IF($A103="",0,SUMPRODUCT(((($C$5:$C$64=$A103)+($D$5:$D$64=$A103)+($E$5:$E$64=$A103)+($F$5:$F$64=$A103))&gt;0)*NE$5:NE$64))</f>
        <v>0</v>
      </c>
      <c r="NF103" s="21" t="n">
        <f aca="false">IF($A103="",0,SUMPRODUCT(((($C$5:$C$64=$A103)+($D$5:$D$64=$A103)+($E$5:$E$64=$A103)+($F$5:$F$64=$A103))&gt;0)*NF$5:NF$64))</f>
        <v>0</v>
      </c>
      <c r="NG103" s="21" t="n">
        <f aca="false">IF($A103="",0,SUMPRODUCT(((($C$5:$C$64=$A103)+($D$5:$D$64=$A103)+($E$5:$E$64=$A103)+($F$5:$F$64=$A103))&gt;0)*NG$5:NG$64))</f>
        <v>0</v>
      </c>
      <c r="NH103" s="21" t="n">
        <f aca="false">IF($A103="",0,SUMPRODUCT(((($C$5:$C$64=$A103)+($D$5:$D$64=$A103)+($E$5:$E$64=$A103)+($F$5:$F$64=$A103))&gt;0)*NH$5:NH$64))</f>
        <v>0</v>
      </c>
    </row>
    <row r="104" customFormat="false" ht="15" hidden="false" customHeight="false" outlineLevel="0" collapsed="false">
      <c r="A104" s="6" t="str">
        <f aca="false">IF(Einstellungen!E30="","",Einstellungen!E30)</f>
        <v/>
      </c>
      <c r="B104" s="20" t="n">
        <f aca="false">IF(Einstellungen!F30="",999,Einstellungen!F30)</f>
        <v>999</v>
      </c>
      <c r="C104" s="5" t="str">
        <f aca="false">Einstellungen!G30</f>
        <v/>
      </c>
      <c r="D104" s="5"/>
      <c r="E104" s="5"/>
      <c r="F104" s="5"/>
      <c r="G104" s="21" t="n">
        <f aca="false">IF($A104="",0,SUMPRODUCT(((($C$5:$C$64=$A104)+($D$5:$D$64=$A104)+($E$5:$E$64=$A104)+($F$5:$F$64=$A104))&gt;0)*G$5:G$64))</f>
        <v>0</v>
      </c>
      <c r="H104" s="21" t="n">
        <f aca="false">IF($A104="",0,SUMPRODUCT(((($C$5:$C$64=$A104)+($D$5:$D$64=$A104)+($E$5:$E$64=$A104)+($F$5:$F$64=$A104))&gt;0)*H$5:H$64))</f>
        <v>0</v>
      </c>
      <c r="I104" s="21" t="n">
        <f aca="false">IF($A104="",0,SUMPRODUCT(((($C$5:$C$64=$A104)+($D$5:$D$64=$A104)+($E$5:$E$64=$A104)+($F$5:$F$64=$A104))&gt;0)*I$5:I$64))</f>
        <v>0</v>
      </c>
      <c r="J104" s="21" t="n">
        <f aca="false">IF($A104="",0,SUMPRODUCT(((($C$5:$C$64=$A104)+($D$5:$D$64=$A104)+($E$5:$E$64=$A104)+($F$5:$F$64=$A104))&gt;0)*J$5:J$64))</f>
        <v>0</v>
      </c>
      <c r="K104" s="21" t="n">
        <f aca="false">IF($A104="",0,SUMPRODUCT(((($C$5:$C$64=$A104)+($D$5:$D$64=$A104)+($E$5:$E$64=$A104)+($F$5:$F$64=$A104))&gt;0)*K$5:K$64))</f>
        <v>0</v>
      </c>
      <c r="L104" s="21" t="n">
        <f aca="false">IF($A104="",0,SUMPRODUCT(((($C$5:$C$64=$A104)+($D$5:$D$64=$A104)+($E$5:$E$64=$A104)+($F$5:$F$64=$A104))&gt;0)*L$5:L$64))</f>
        <v>0</v>
      </c>
      <c r="M104" s="21" t="n">
        <f aca="false">IF($A104="",0,SUMPRODUCT(((($C$5:$C$64=$A104)+($D$5:$D$64=$A104)+($E$5:$E$64=$A104)+($F$5:$F$64=$A104))&gt;0)*M$5:M$64))</f>
        <v>0</v>
      </c>
      <c r="N104" s="21" t="n">
        <f aca="false">IF($A104="",0,SUMPRODUCT(((($C$5:$C$64=$A104)+($D$5:$D$64=$A104)+($E$5:$E$64=$A104)+($F$5:$F$64=$A104))&gt;0)*N$5:N$64))</f>
        <v>0</v>
      </c>
      <c r="O104" s="21" t="n">
        <f aca="false">IF($A104="",0,SUMPRODUCT(((($C$5:$C$64=$A104)+($D$5:$D$64=$A104)+($E$5:$E$64=$A104)+($F$5:$F$64=$A104))&gt;0)*O$5:O$64))</f>
        <v>0</v>
      </c>
      <c r="P104" s="21" t="n">
        <f aca="false">IF($A104="",0,SUMPRODUCT(((($C$5:$C$64=$A104)+($D$5:$D$64=$A104)+($E$5:$E$64=$A104)+($F$5:$F$64=$A104))&gt;0)*P$5:P$64))</f>
        <v>0</v>
      </c>
      <c r="Q104" s="21" t="n">
        <f aca="false">IF($A104="",0,SUMPRODUCT(((($C$5:$C$64=$A104)+($D$5:$D$64=$A104)+($E$5:$E$64=$A104)+($F$5:$F$64=$A104))&gt;0)*Q$5:Q$64))</f>
        <v>0</v>
      </c>
      <c r="R104" s="21" t="n">
        <f aca="false">IF($A104="",0,SUMPRODUCT(((($C$5:$C$64=$A104)+($D$5:$D$64=$A104)+($E$5:$E$64=$A104)+($F$5:$F$64=$A104))&gt;0)*R$5:R$64))</f>
        <v>0</v>
      </c>
      <c r="S104" s="21" t="n">
        <f aca="false">IF($A104="",0,SUMPRODUCT(((($C$5:$C$64=$A104)+($D$5:$D$64=$A104)+($E$5:$E$64=$A104)+($F$5:$F$64=$A104))&gt;0)*S$5:S$64))</f>
        <v>0</v>
      </c>
      <c r="T104" s="21" t="n">
        <f aca="false">IF($A104="",0,SUMPRODUCT(((($C$5:$C$64=$A104)+($D$5:$D$64=$A104)+($E$5:$E$64=$A104)+($F$5:$F$64=$A104))&gt;0)*T$5:T$64))</f>
        <v>0</v>
      </c>
      <c r="U104" s="21" t="n">
        <f aca="false">IF($A104="",0,SUMPRODUCT(((($C$5:$C$64=$A104)+($D$5:$D$64=$A104)+($E$5:$E$64=$A104)+($F$5:$F$64=$A104))&gt;0)*U$5:U$64))</f>
        <v>0</v>
      </c>
      <c r="V104" s="21" t="n">
        <f aca="false">IF($A104="",0,SUMPRODUCT(((($C$5:$C$64=$A104)+($D$5:$D$64=$A104)+($E$5:$E$64=$A104)+($F$5:$F$64=$A104))&gt;0)*V$5:V$64))</f>
        <v>0</v>
      </c>
      <c r="W104" s="21" t="n">
        <f aca="false">IF($A104="",0,SUMPRODUCT(((($C$5:$C$64=$A104)+($D$5:$D$64=$A104)+($E$5:$E$64=$A104)+($F$5:$F$64=$A104))&gt;0)*W$5:W$64))</f>
        <v>0</v>
      </c>
      <c r="X104" s="21" t="n">
        <f aca="false">IF($A104="",0,SUMPRODUCT(((($C$5:$C$64=$A104)+($D$5:$D$64=$A104)+($E$5:$E$64=$A104)+($F$5:$F$64=$A104))&gt;0)*X$5:X$64))</f>
        <v>0</v>
      </c>
      <c r="Y104" s="21" t="n">
        <f aca="false">IF($A104="",0,SUMPRODUCT(((($C$5:$C$64=$A104)+($D$5:$D$64=$A104)+($E$5:$E$64=$A104)+($F$5:$F$64=$A104))&gt;0)*Y$5:Y$64))</f>
        <v>0</v>
      </c>
      <c r="Z104" s="21" t="n">
        <f aca="false">IF($A104="",0,SUMPRODUCT(((($C$5:$C$64=$A104)+($D$5:$D$64=$A104)+($E$5:$E$64=$A104)+($F$5:$F$64=$A104))&gt;0)*Z$5:Z$64))</f>
        <v>0</v>
      </c>
      <c r="AA104" s="21" t="n">
        <f aca="false">IF($A104="",0,SUMPRODUCT(((($C$5:$C$64=$A104)+($D$5:$D$64=$A104)+($E$5:$E$64=$A104)+($F$5:$F$64=$A104))&gt;0)*AA$5:AA$64))</f>
        <v>0</v>
      </c>
      <c r="AB104" s="21" t="n">
        <f aca="false">IF($A104="",0,SUMPRODUCT(((($C$5:$C$64=$A104)+($D$5:$D$64=$A104)+($E$5:$E$64=$A104)+($F$5:$F$64=$A104))&gt;0)*AB$5:AB$64))</f>
        <v>0</v>
      </c>
      <c r="AC104" s="21" t="n">
        <f aca="false">IF($A104="",0,SUMPRODUCT(((($C$5:$C$64=$A104)+($D$5:$D$64=$A104)+($E$5:$E$64=$A104)+($F$5:$F$64=$A104))&gt;0)*AC$5:AC$64))</f>
        <v>0</v>
      </c>
      <c r="AD104" s="21" t="n">
        <f aca="false">IF($A104="",0,SUMPRODUCT(((($C$5:$C$64=$A104)+($D$5:$D$64=$A104)+($E$5:$E$64=$A104)+($F$5:$F$64=$A104))&gt;0)*AD$5:AD$64))</f>
        <v>0</v>
      </c>
      <c r="AE104" s="21" t="n">
        <f aca="false">IF($A104="",0,SUMPRODUCT(((($C$5:$C$64=$A104)+($D$5:$D$64=$A104)+($E$5:$E$64=$A104)+($F$5:$F$64=$A104))&gt;0)*AE$5:AE$64))</f>
        <v>0</v>
      </c>
      <c r="AF104" s="21" t="n">
        <f aca="false">IF($A104="",0,SUMPRODUCT(((($C$5:$C$64=$A104)+($D$5:$D$64=$A104)+($E$5:$E$64=$A104)+($F$5:$F$64=$A104))&gt;0)*AF$5:AF$64))</f>
        <v>0</v>
      </c>
      <c r="AG104" s="21" t="n">
        <f aca="false">IF($A104="",0,SUMPRODUCT(((($C$5:$C$64=$A104)+($D$5:$D$64=$A104)+($E$5:$E$64=$A104)+($F$5:$F$64=$A104))&gt;0)*AG$5:AG$64))</f>
        <v>0</v>
      </c>
      <c r="AH104" s="21" t="n">
        <f aca="false">IF($A104="",0,SUMPRODUCT(((($C$5:$C$64=$A104)+($D$5:$D$64=$A104)+($E$5:$E$64=$A104)+($F$5:$F$64=$A104))&gt;0)*AH$5:AH$64))</f>
        <v>0</v>
      </c>
      <c r="AI104" s="21" t="n">
        <f aca="false">IF($A104="",0,SUMPRODUCT(((($C$5:$C$64=$A104)+($D$5:$D$64=$A104)+($E$5:$E$64=$A104)+($F$5:$F$64=$A104))&gt;0)*AI$5:AI$64))</f>
        <v>0</v>
      </c>
      <c r="AJ104" s="21" t="n">
        <f aca="false">IF($A104="",0,SUMPRODUCT(((($C$5:$C$64=$A104)+($D$5:$D$64=$A104)+($E$5:$E$64=$A104)+($F$5:$F$64=$A104))&gt;0)*AJ$5:AJ$64))</f>
        <v>0</v>
      </c>
      <c r="AK104" s="21" t="n">
        <f aca="false">IF($A104="",0,SUMPRODUCT(((($C$5:$C$64=$A104)+($D$5:$D$64=$A104)+($E$5:$E$64=$A104)+($F$5:$F$64=$A104))&gt;0)*AK$5:AK$64))</f>
        <v>0</v>
      </c>
      <c r="AL104" s="21" t="n">
        <f aca="false">IF($A104="",0,SUMPRODUCT(((($C$5:$C$64=$A104)+($D$5:$D$64=$A104)+($E$5:$E$64=$A104)+($F$5:$F$64=$A104))&gt;0)*AL$5:AL$64))</f>
        <v>0</v>
      </c>
      <c r="AM104" s="21" t="n">
        <f aca="false">IF($A104="",0,SUMPRODUCT(((($C$5:$C$64=$A104)+($D$5:$D$64=$A104)+($E$5:$E$64=$A104)+($F$5:$F$64=$A104))&gt;0)*AM$5:AM$64))</f>
        <v>0</v>
      </c>
      <c r="AN104" s="21" t="n">
        <f aca="false">IF($A104="",0,SUMPRODUCT(((($C$5:$C$64=$A104)+($D$5:$D$64=$A104)+($E$5:$E$64=$A104)+($F$5:$F$64=$A104))&gt;0)*AN$5:AN$64))</f>
        <v>0</v>
      </c>
      <c r="AO104" s="21" t="n">
        <f aca="false">IF($A104="",0,SUMPRODUCT(((($C$5:$C$64=$A104)+($D$5:$D$64=$A104)+($E$5:$E$64=$A104)+($F$5:$F$64=$A104))&gt;0)*AO$5:AO$64))</f>
        <v>0</v>
      </c>
      <c r="AP104" s="21" t="n">
        <f aca="false">IF($A104="",0,SUMPRODUCT(((($C$5:$C$64=$A104)+($D$5:$D$64=$A104)+($E$5:$E$64=$A104)+($F$5:$F$64=$A104))&gt;0)*AP$5:AP$64))</f>
        <v>0</v>
      </c>
      <c r="AQ104" s="21" t="n">
        <f aca="false">IF($A104="",0,SUMPRODUCT(((($C$5:$C$64=$A104)+($D$5:$D$64=$A104)+($E$5:$E$64=$A104)+($F$5:$F$64=$A104))&gt;0)*AQ$5:AQ$64))</f>
        <v>0</v>
      </c>
      <c r="AR104" s="21" t="n">
        <f aca="false">IF($A104="",0,SUMPRODUCT(((($C$5:$C$64=$A104)+($D$5:$D$64=$A104)+($E$5:$E$64=$A104)+($F$5:$F$64=$A104))&gt;0)*AR$5:AR$64))</f>
        <v>0</v>
      </c>
      <c r="AS104" s="21" t="n">
        <f aca="false">IF($A104="",0,SUMPRODUCT(((($C$5:$C$64=$A104)+($D$5:$D$64=$A104)+($E$5:$E$64=$A104)+($F$5:$F$64=$A104))&gt;0)*AS$5:AS$64))</f>
        <v>0</v>
      </c>
      <c r="AT104" s="21" t="n">
        <f aca="false">IF($A104="",0,SUMPRODUCT(((($C$5:$C$64=$A104)+($D$5:$D$64=$A104)+($E$5:$E$64=$A104)+($F$5:$F$64=$A104))&gt;0)*AT$5:AT$64))</f>
        <v>0</v>
      </c>
      <c r="AU104" s="21" t="n">
        <f aca="false">IF($A104="",0,SUMPRODUCT(((($C$5:$C$64=$A104)+($D$5:$D$64=$A104)+($E$5:$E$64=$A104)+($F$5:$F$64=$A104))&gt;0)*AU$5:AU$64))</f>
        <v>0</v>
      </c>
      <c r="AV104" s="21" t="n">
        <f aca="false">IF($A104="",0,SUMPRODUCT(((($C$5:$C$64=$A104)+($D$5:$D$64=$A104)+($E$5:$E$64=$A104)+($F$5:$F$64=$A104))&gt;0)*AV$5:AV$64))</f>
        <v>0</v>
      </c>
      <c r="AW104" s="21" t="n">
        <f aca="false">IF($A104="",0,SUMPRODUCT(((($C$5:$C$64=$A104)+($D$5:$D$64=$A104)+($E$5:$E$64=$A104)+($F$5:$F$64=$A104))&gt;0)*AW$5:AW$64))</f>
        <v>0</v>
      </c>
      <c r="AX104" s="21" t="n">
        <f aca="false">IF($A104="",0,SUMPRODUCT(((($C$5:$C$64=$A104)+($D$5:$D$64=$A104)+($E$5:$E$64=$A104)+($F$5:$F$64=$A104))&gt;0)*AX$5:AX$64))</f>
        <v>0</v>
      </c>
      <c r="AY104" s="21" t="n">
        <f aca="false">IF($A104="",0,SUMPRODUCT(((($C$5:$C$64=$A104)+($D$5:$D$64=$A104)+($E$5:$E$64=$A104)+($F$5:$F$64=$A104))&gt;0)*AY$5:AY$64))</f>
        <v>0</v>
      </c>
      <c r="AZ104" s="21" t="n">
        <f aca="false">IF($A104="",0,SUMPRODUCT(((($C$5:$C$64=$A104)+($D$5:$D$64=$A104)+($E$5:$E$64=$A104)+($F$5:$F$64=$A104))&gt;0)*AZ$5:AZ$64))</f>
        <v>0</v>
      </c>
      <c r="BA104" s="21" t="n">
        <f aca="false">IF($A104="",0,SUMPRODUCT(((($C$5:$C$64=$A104)+($D$5:$D$64=$A104)+($E$5:$E$64=$A104)+($F$5:$F$64=$A104))&gt;0)*BA$5:BA$64))</f>
        <v>0</v>
      </c>
      <c r="BB104" s="21" t="n">
        <f aca="false">IF($A104="",0,SUMPRODUCT(((($C$5:$C$64=$A104)+($D$5:$D$64=$A104)+($E$5:$E$64=$A104)+($F$5:$F$64=$A104))&gt;0)*BB$5:BB$64))</f>
        <v>0</v>
      </c>
      <c r="BC104" s="21" t="n">
        <f aca="false">IF($A104="",0,SUMPRODUCT(((($C$5:$C$64=$A104)+($D$5:$D$64=$A104)+($E$5:$E$64=$A104)+($F$5:$F$64=$A104))&gt;0)*BC$5:BC$64))</f>
        <v>0</v>
      </c>
      <c r="BD104" s="21" t="n">
        <f aca="false">IF($A104="",0,SUMPRODUCT(((($C$5:$C$64=$A104)+($D$5:$D$64=$A104)+($E$5:$E$64=$A104)+($F$5:$F$64=$A104))&gt;0)*BD$5:BD$64))</f>
        <v>0</v>
      </c>
      <c r="BE104" s="21" t="n">
        <f aca="false">IF($A104="",0,SUMPRODUCT(((($C$5:$C$64=$A104)+($D$5:$D$64=$A104)+($E$5:$E$64=$A104)+($F$5:$F$64=$A104))&gt;0)*BE$5:BE$64))</f>
        <v>0</v>
      </c>
      <c r="BF104" s="21" t="n">
        <f aca="false">IF($A104="",0,SUMPRODUCT(((($C$5:$C$64=$A104)+($D$5:$D$64=$A104)+($E$5:$E$64=$A104)+($F$5:$F$64=$A104))&gt;0)*BF$5:BF$64))</f>
        <v>0</v>
      </c>
      <c r="BG104" s="21" t="n">
        <f aca="false">IF($A104="",0,SUMPRODUCT(((($C$5:$C$64=$A104)+($D$5:$D$64=$A104)+($E$5:$E$64=$A104)+($F$5:$F$64=$A104))&gt;0)*BG$5:BG$64))</f>
        <v>0</v>
      </c>
      <c r="BH104" s="21" t="n">
        <f aca="false">IF($A104="",0,SUMPRODUCT(((($C$5:$C$64=$A104)+($D$5:$D$64=$A104)+($E$5:$E$64=$A104)+($F$5:$F$64=$A104))&gt;0)*BH$5:BH$64))</f>
        <v>0</v>
      </c>
      <c r="BI104" s="21" t="n">
        <f aca="false">IF($A104="",0,SUMPRODUCT(((($C$5:$C$64=$A104)+($D$5:$D$64=$A104)+($E$5:$E$64=$A104)+($F$5:$F$64=$A104))&gt;0)*BI$5:BI$64))</f>
        <v>0</v>
      </c>
      <c r="BJ104" s="21" t="n">
        <f aca="false">IF($A104="",0,SUMPRODUCT(((($C$5:$C$64=$A104)+($D$5:$D$64=$A104)+($E$5:$E$64=$A104)+($F$5:$F$64=$A104))&gt;0)*BJ$5:BJ$64))</f>
        <v>0</v>
      </c>
      <c r="BK104" s="21" t="n">
        <f aca="false">IF($A104="",0,SUMPRODUCT(((($C$5:$C$64=$A104)+($D$5:$D$64=$A104)+($E$5:$E$64=$A104)+($F$5:$F$64=$A104))&gt;0)*BK$5:BK$64))</f>
        <v>0</v>
      </c>
      <c r="BL104" s="21" t="n">
        <f aca="false">IF($A104="",0,SUMPRODUCT(((($C$5:$C$64=$A104)+($D$5:$D$64=$A104)+($E$5:$E$64=$A104)+($F$5:$F$64=$A104))&gt;0)*BL$5:BL$64))</f>
        <v>0</v>
      </c>
      <c r="BM104" s="21" t="n">
        <f aca="false">IF($A104="",0,SUMPRODUCT(((($C$5:$C$64=$A104)+($D$5:$D$64=$A104)+($E$5:$E$64=$A104)+($F$5:$F$64=$A104))&gt;0)*BM$5:BM$64))</f>
        <v>0</v>
      </c>
      <c r="BN104" s="21" t="n">
        <f aca="false">IF($A104="",0,SUMPRODUCT(((($C$5:$C$64=$A104)+($D$5:$D$64=$A104)+($E$5:$E$64=$A104)+($F$5:$F$64=$A104))&gt;0)*BN$5:BN$64))</f>
        <v>0</v>
      </c>
      <c r="BO104" s="21" t="n">
        <f aca="false">IF($A104="",0,SUMPRODUCT(((($C$5:$C$64=$A104)+($D$5:$D$64=$A104)+($E$5:$E$64=$A104)+($F$5:$F$64=$A104))&gt;0)*BO$5:BO$64))</f>
        <v>0</v>
      </c>
      <c r="BP104" s="21" t="n">
        <f aca="false">IF($A104="",0,SUMPRODUCT(((($C$5:$C$64=$A104)+($D$5:$D$64=$A104)+($E$5:$E$64=$A104)+($F$5:$F$64=$A104))&gt;0)*BP$5:BP$64))</f>
        <v>0</v>
      </c>
      <c r="BQ104" s="21" t="n">
        <f aca="false">IF($A104="",0,SUMPRODUCT(((($C$5:$C$64=$A104)+($D$5:$D$64=$A104)+($E$5:$E$64=$A104)+($F$5:$F$64=$A104))&gt;0)*BQ$5:BQ$64))</f>
        <v>0</v>
      </c>
      <c r="BR104" s="21" t="n">
        <f aca="false">IF($A104="",0,SUMPRODUCT(((($C$5:$C$64=$A104)+($D$5:$D$64=$A104)+($E$5:$E$64=$A104)+($F$5:$F$64=$A104))&gt;0)*BR$5:BR$64))</f>
        <v>0</v>
      </c>
      <c r="BS104" s="21" t="n">
        <f aca="false">IF($A104="",0,SUMPRODUCT(((($C$5:$C$64=$A104)+($D$5:$D$64=$A104)+($E$5:$E$64=$A104)+($F$5:$F$64=$A104))&gt;0)*BS$5:BS$64))</f>
        <v>0</v>
      </c>
      <c r="BT104" s="21" t="n">
        <f aca="false">IF($A104="",0,SUMPRODUCT(((($C$5:$C$64=$A104)+($D$5:$D$64=$A104)+($E$5:$E$64=$A104)+($F$5:$F$64=$A104))&gt;0)*BT$5:BT$64))</f>
        <v>0</v>
      </c>
      <c r="BU104" s="21" t="n">
        <f aca="false">IF($A104="",0,SUMPRODUCT(((($C$5:$C$64=$A104)+($D$5:$D$64=$A104)+($E$5:$E$64=$A104)+($F$5:$F$64=$A104))&gt;0)*BU$5:BU$64))</f>
        <v>0</v>
      </c>
      <c r="BV104" s="21" t="n">
        <f aca="false">IF($A104="",0,SUMPRODUCT(((($C$5:$C$64=$A104)+($D$5:$D$64=$A104)+($E$5:$E$64=$A104)+($F$5:$F$64=$A104))&gt;0)*BV$5:BV$64))</f>
        <v>0</v>
      </c>
      <c r="BW104" s="21" t="n">
        <f aca="false">IF($A104="",0,SUMPRODUCT(((($C$5:$C$64=$A104)+($D$5:$D$64=$A104)+($E$5:$E$64=$A104)+($F$5:$F$64=$A104))&gt;0)*BW$5:BW$64))</f>
        <v>0</v>
      </c>
      <c r="BX104" s="21" t="n">
        <f aca="false">IF($A104="",0,SUMPRODUCT(((($C$5:$C$64=$A104)+($D$5:$D$64=$A104)+($E$5:$E$64=$A104)+($F$5:$F$64=$A104))&gt;0)*BX$5:BX$64))</f>
        <v>0</v>
      </c>
      <c r="BY104" s="21" t="n">
        <f aca="false">IF($A104="",0,SUMPRODUCT(((($C$5:$C$64=$A104)+($D$5:$D$64=$A104)+($E$5:$E$64=$A104)+($F$5:$F$64=$A104))&gt;0)*BY$5:BY$64))</f>
        <v>0</v>
      </c>
      <c r="BZ104" s="21" t="n">
        <f aca="false">IF($A104="",0,SUMPRODUCT(((($C$5:$C$64=$A104)+($D$5:$D$64=$A104)+($E$5:$E$64=$A104)+($F$5:$F$64=$A104))&gt;0)*BZ$5:BZ$64))</f>
        <v>0</v>
      </c>
      <c r="CA104" s="21" t="n">
        <f aca="false">IF($A104="",0,SUMPRODUCT(((($C$5:$C$64=$A104)+($D$5:$D$64=$A104)+($E$5:$E$64=$A104)+($F$5:$F$64=$A104))&gt;0)*CA$5:CA$64))</f>
        <v>0</v>
      </c>
      <c r="CB104" s="21" t="n">
        <f aca="false">IF($A104="",0,SUMPRODUCT(((($C$5:$C$64=$A104)+($D$5:$D$64=$A104)+($E$5:$E$64=$A104)+($F$5:$F$64=$A104))&gt;0)*CB$5:CB$64))</f>
        <v>0</v>
      </c>
      <c r="CC104" s="21" t="n">
        <f aca="false">IF($A104="",0,SUMPRODUCT(((($C$5:$C$64=$A104)+($D$5:$D$64=$A104)+($E$5:$E$64=$A104)+($F$5:$F$64=$A104))&gt;0)*CC$5:CC$64))</f>
        <v>0</v>
      </c>
      <c r="CD104" s="21" t="n">
        <f aca="false">IF($A104="",0,SUMPRODUCT(((($C$5:$C$64=$A104)+($D$5:$D$64=$A104)+($E$5:$E$64=$A104)+($F$5:$F$64=$A104))&gt;0)*CD$5:CD$64))</f>
        <v>0</v>
      </c>
      <c r="CE104" s="21" t="n">
        <f aca="false">IF($A104="",0,SUMPRODUCT(((($C$5:$C$64=$A104)+($D$5:$D$64=$A104)+($E$5:$E$64=$A104)+($F$5:$F$64=$A104))&gt;0)*CE$5:CE$64))</f>
        <v>0</v>
      </c>
      <c r="CF104" s="21" t="n">
        <f aca="false">IF($A104="",0,SUMPRODUCT(((($C$5:$C$64=$A104)+($D$5:$D$64=$A104)+($E$5:$E$64=$A104)+($F$5:$F$64=$A104))&gt;0)*CF$5:CF$64))</f>
        <v>0</v>
      </c>
      <c r="CG104" s="21" t="n">
        <f aca="false">IF($A104="",0,SUMPRODUCT(((($C$5:$C$64=$A104)+($D$5:$D$64=$A104)+($E$5:$E$64=$A104)+($F$5:$F$64=$A104))&gt;0)*CG$5:CG$64))</f>
        <v>0</v>
      </c>
      <c r="CH104" s="21" t="n">
        <f aca="false">IF($A104="",0,SUMPRODUCT(((($C$5:$C$64=$A104)+($D$5:$D$64=$A104)+($E$5:$E$64=$A104)+($F$5:$F$64=$A104))&gt;0)*CH$5:CH$64))</f>
        <v>0</v>
      </c>
      <c r="CI104" s="21" t="n">
        <f aca="false">IF($A104="",0,SUMPRODUCT(((($C$5:$C$64=$A104)+($D$5:$D$64=$A104)+($E$5:$E$64=$A104)+($F$5:$F$64=$A104))&gt;0)*CI$5:CI$64))</f>
        <v>0</v>
      </c>
      <c r="CJ104" s="21" t="n">
        <f aca="false">IF($A104="",0,SUMPRODUCT(((($C$5:$C$64=$A104)+($D$5:$D$64=$A104)+($E$5:$E$64=$A104)+($F$5:$F$64=$A104))&gt;0)*CJ$5:CJ$64))</f>
        <v>0</v>
      </c>
      <c r="CK104" s="21" t="n">
        <f aca="false">IF($A104="",0,SUMPRODUCT(((($C$5:$C$64=$A104)+($D$5:$D$64=$A104)+($E$5:$E$64=$A104)+($F$5:$F$64=$A104))&gt;0)*CK$5:CK$64))</f>
        <v>0</v>
      </c>
      <c r="CL104" s="21" t="n">
        <f aca="false">IF($A104="",0,SUMPRODUCT(((($C$5:$C$64=$A104)+($D$5:$D$64=$A104)+($E$5:$E$64=$A104)+($F$5:$F$64=$A104))&gt;0)*CL$5:CL$64))</f>
        <v>0</v>
      </c>
      <c r="CM104" s="21" t="n">
        <f aca="false">IF($A104="",0,SUMPRODUCT(((($C$5:$C$64=$A104)+($D$5:$D$64=$A104)+($E$5:$E$64=$A104)+($F$5:$F$64=$A104))&gt;0)*CM$5:CM$64))</f>
        <v>0</v>
      </c>
      <c r="CN104" s="21" t="n">
        <f aca="false">IF($A104="",0,SUMPRODUCT(((($C$5:$C$64=$A104)+($D$5:$D$64=$A104)+($E$5:$E$64=$A104)+($F$5:$F$64=$A104))&gt;0)*CN$5:CN$64))</f>
        <v>0</v>
      </c>
      <c r="CO104" s="21" t="n">
        <f aca="false">IF($A104="",0,SUMPRODUCT(((($C$5:$C$64=$A104)+($D$5:$D$64=$A104)+($E$5:$E$64=$A104)+($F$5:$F$64=$A104))&gt;0)*CO$5:CO$64))</f>
        <v>0</v>
      </c>
      <c r="CP104" s="21" t="n">
        <f aca="false">IF($A104="",0,SUMPRODUCT(((($C$5:$C$64=$A104)+($D$5:$D$64=$A104)+($E$5:$E$64=$A104)+($F$5:$F$64=$A104))&gt;0)*CP$5:CP$64))</f>
        <v>0</v>
      </c>
      <c r="CQ104" s="21" t="n">
        <f aca="false">IF($A104="",0,SUMPRODUCT(((($C$5:$C$64=$A104)+($D$5:$D$64=$A104)+($E$5:$E$64=$A104)+($F$5:$F$64=$A104))&gt;0)*CQ$5:CQ$64))</f>
        <v>0</v>
      </c>
      <c r="CR104" s="21" t="n">
        <f aca="false">IF($A104="",0,SUMPRODUCT(((($C$5:$C$64=$A104)+($D$5:$D$64=$A104)+($E$5:$E$64=$A104)+($F$5:$F$64=$A104))&gt;0)*CR$5:CR$64))</f>
        <v>0</v>
      </c>
      <c r="CS104" s="21" t="n">
        <f aca="false">IF($A104="",0,SUMPRODUCT(((($C$5:$C$64=$A104)+($D$5:$D$64=$A104)+($E$5:$E$64=$A104)+($F$5:$F$64=$A104))&gt;0)*CS$5:CS$64))</f>
        <v>0</v>
      </c>
      <c r="CT104" s="21" t="n">
        <f aca="false">IF($A104="",0,SUMPRODUCT(((($C$5:$C$64=$A104)+($D$5:$D$64=$A104)+($E$5:$E$64=$A104)+($F$5:$F$64=$A104))&gt;0)*CT$5:CT$64))</f>
        <v>0</v>
      </c>
      <c r="CU104" s="21" t="n">
        <f aca="false">IF($A104="",0,SUMPRODUCT(((($C$5:$C$64=$A104)+($D$5:$D$64=$A104)+($E$5:$E$64=$A104)+($F$5:$F$64=$A104))&gt;0)*CU$5:CU$64))</f>
        <v>0</v>
      </c>
      <c r="CV104" s="21" t="n">
        <f aca="false">IF($A104="",0,SUMPRODUCT(((($C$5:$C$64=$A104)+($D$5:$D$64=$A104)+($E$5:$E$64=$A104)+($F$5:$F$64=$A104))&gt;0)*CV$5:CV$64))</f>
        <v>0</v>
      </c>
      <c r="CW104" s="21" t="n">
        <f aca="false">IF($A104="",0,SUMPRODUCT(((($C$5:$C$64=$A104)+($D$5:$D$64=$A104)+($E$5:$E$64=$A104)+($F$5:$F$64=$A104))&gt;0)*CW$5:CW$64))</f>
        <v>0</v>
      </c>
      <c r="CX104" s="21" t="n">
        <f aca="false">IF($A104="",0,SUMPRODUCT(((($C$5:$C$64=$A104)+($D$5:$D$64=$A104)+($E$5:$E$64=$A104)+($F$5:$F$64=$A104))&gt;0)*CX$5:CX$64))</f>
        <v>0</v>
      </c>
      <c r="CY104" s="21" t="n">
        <f aca="false">IF($A104="",0,SUMPRODUCT(((($C$5:$C$64=$A104)+($D$5:$D$64=$A104)+($E$5:$E$64=$A104)+($F$5:$F$64=$A104))&gt;0)*CY$5:CY$64))</f>
        <v>0</v>
      </c>
      <c r="CZ104" s="21" t="n">
        <f aca="false">IF($A104="",0,SUMPRODUCT(((($C$5:$C$64=$A104)+($D$5:$D$64=$A104)+($E$5:$E$64=$A104)+($F$5:$F$64=$A104))&gt;0)*CZ$5:CZ$64))</f>
        <v>0</v>
      </c>
      <c r="DA104" s="21" t="n">
        <f aca="false">IF($A104="",0,SUMPRODUCT(((($C$5:$C$64=$A104)+($D$5:$D$64=$A104)+($E$5:$E$64=$A104)+($F$5:$F$64=$A104))&gt;0)*DA$5:DA$64))</f>
        <v>0</v>
      </c>
      <c r="DB104" s="21" t="n">
        <f aca="false">IF($A104="",0,SUMPRODUCT(((($C$5:$C$64=$A104)+($D$5:$D$64=$A104)+($E$5:$E$64=$A104)+($F$5:$F$64=$A104))&gt;0)*DB$5:DB$64))</f>
        <v>0</v>
      </c>
      <c r="DC104" s="21" t="n">
        <f aca="false">IF($A104="",0,SUMPRODUCT(((($C$5:$C$64=$A104)+($D$5:$D$64=$A104)+($E$5:$E$64=$A104)+($F$5:$F$64=$A104))&gt;0)*DC$5:DC$64))</f>
        <v>0</v>
      </c>
      <c r="DD104" s="21" t="n">
        <f aca="false">IF($A104="",0,SUMPRODUCT(((($C$5:$C$64=$A104)+($D$5:$D$64=$A104)+($E$5:$E$64=$A104)+($F$5:$F$64=$A104))&gt;0)*DD$5:DD$64))</f>
        <v>0</v>
      </c>
      <c r="DE104" s="21" t="n">
        <f aca="false">IF($A104="",0,SUMPRODUCT(((($C$5:$C$64=$A104)+($D$5:$D$64=$A104)+($E$5:$E$64=$A104)+($F$5:$F$64=$A104))&gt;0)*DE$5:DE$64))</f>
        <v>0</v>
      </c>
      <c r="DF104" s="21" t="n">
        <f aca="false">IF($A104="",0,SUMPRODUCT(((($C$5:$C$64=$A104)+($D$5:$D$64=$A104)+($E$5:$E$64=$A104)+($F$5:$F$64=$A104))&gt;0)*DF$5:DF$64))</f>
        <v>0</v>
      </c>
      <c r="DG104" s="21" t="n">
        <f aca="false">IF($A104="",0,SUMPRODUCT(((($C$5:$C$64=$A104)+($D$5:$D$64=$A104)+($E$5:$E$64=$A104)+($F$5:$F$64=$A104))&gt;0)*DG$5:DG$64))</f>
        <v>0</v>
      </c>
      <c r="DH104" s="21" t="n">
        <f aca="false">IF($A104="",0,SUMPRODUCT(((($C$5:$C$64=$A104)+($D$5:$D$64=$A104)+($E$5:$E$64=$A104)+($F$5:$F$64=$A104))&gt;0)*DH$5:DH$64))</f>
        <v>0</v>
      </c>
      <c r="DI104" s="21" t="n">
        <f aca="false">IF($A104="",0,SUMPRODUCT(((($C$5:$C$64=$A104)+($D$5:$D$64=$A104)+($E$5:$E$64=$A104)+($F$5:$F$64=$A104))&gt;0)*DI$5:DI$64))</f>
        <v>0</v>
      </c>
      <c r="DJ104" s="21" t="n">
        <f aca="false">IF($A104="",0,SUMPRODUCT(((($C$5:$C$64=$A104)+($D$5:$D$64=$A104)+($E$5:$E$64=$A104)+($F$5:$F$64=$A104))&gt;0)*DJ$5:DJ$64))</f>
        <v>0</v>
      </c>
      <c r="DK104" s="21" t="n">
        <f aca="false">IF($A104="",0,SUMPRODUCT(((($C$5:$C$64=$A104)+($D$5:$D$64=$A104)+($E$5:$E$64=$A104)+($F$5:$F$64=$A104))&gt;0)*DK$5:DK$64))</f>
        <v>0</v>
      </c>
      <c r="DL104" s="21" t="n">
        <f aca="false">IF($A104="",0,SUMPRODUCT(((($C$5:$C$64=$A104)+($D$5:$D$64=$A104)+($E$5:$E$64=$A104)+($F$5:$F$64=$A104))&gt;0)*DL$5:DL$64))</f>
        <v>0</v>
      </c>
      <c r="DM104" s="21" t="n">
        <f aca="false">IF($A104="",0,SUMPRODUCT(((($C$5:$C$64=$A104)+($D$5:$D$64=$A104)+($E$5:$E$64=$A104)+($F$5:$F$64=$A104))&gt;0)*DM$5:DM$64))</f>
        <v>0</v>
      </c>
      <c r="DN104" s="21" t="n">
        <f aca="false">IF($A104="",0,SUMPRODUCT(((($C$5:$C$64=$A104)+($D$5:$D$64=$A104)+($E$5:$E$64=$A104)+($F$5:$F$64=$A104))&gt;0)*DN$5:DN$64))</f>
        <v>0</v>
      </c>
      <c r="DO104" s="21" t="n">
        <f aca="false">IF($A104="",0,SUMPRODUCT(((($C$5:$C$64=$A104)+($D$5:$D$64=$A104)+($E$5:$E$64=$A104)+($F$5:$F$64=$A104))&gt;0)*DO$5:DO$64))</f>
        <v>0</v>
      </c>
      <c r="DP104" s="21" t="n">
        <f aca="false">IF($A104="",0,SUMPRODUCT(((($C$5:$C$64=$A104)+($D$5:$D$64=$A104)+($E$5:$E$64=$A104)+($F$5:$F$64=$A104))&gt;0)*DP$5:DP$64))</f>
        <v>0</v>
      </c>
      <c r="DQ104" s="21" t="n">
        <f aca="false">IF($A104="",0,SUMPRODUCT(((($C$5:$C$64=$A104)+($D$5:$D$64=$A104)+($E$5:$E$64=$A104)+($F$5:$F$64=$A104))&gt;0)*DQ$5:DQ$64))</f>
        <v>0</v>
      </c>
      <c r="DR104" s="21" t="n">
        <f aca="false">IF($A104="",0,SUMPRODUCT(((($C$5:$C$64=$A104)+($D$5:$D$64=$A104)+($E$5:$E$64=$A104)+($F$5:$F$64=$A104))&gt;0)*DR$5:DR$64))</f>
        <v>0</v>
      </c>
      <c r="DS104" s="21" t="n">
        <f aca="false">IF($A104="",0,SUMPRODUCT(((($C$5:$C$64=$A104)+($D$5:$D$64=$A104)+($E$5:$E$64=$A104)+($F$5:$F$64=$A104))&gt;0)*DS$5:DS$64))</f>
        <v>0</v>
      </c>
      <c r="DT104" s="21" t="n">
        <f aca="false">IF($A104="",0,SUMPRODUCT(((($C$5:$C$64=$A104)+($D$5:$D$64=$A104)+($E$5:$E$64=$A104)+($F$5:$F$64=$A104))&gt;0)*DT$5:DT$64))</f>
        <v>0</v>
      </c>
      <c r="DU104" s="21" t="n">
        <f aca="false">IF($A104="",0,SUMPRODUCT(((($C$5:$C$64=$A104)+($D$5:$D$64=$A104)+($E$5:$E$64=$A104)+($F$5:$F$64=$A104))&gt;0)*DU$5:DU$64))</f>
        <v>0</v>
      </c>
      <c r="DV104" s="21" t="n">
        <f aca="false">IF($A104="",0,SUMPRODUCT(((($C$5:$C$64=$A104)+($D$5:$D$64=$A104)+($E$5:$E$64=$A104)+($F$5:$F$64=$A104))&gt;0)*DV$5:DV$64))</f>
        <v>0</v>
      </c>
      <c r="DW104" s="21" t="n">
        <f aca="false">IF($A104="",0,SUMPRODUCT(((($C$5:$C$64=$A104)+($D$5:$D$64=$A104)+($E$5:$E$64=$A104)+($F$5:$F$64=$A104))&gt;0)*DW$5:DW$64))</f>
        <v>0</v>
      </c>
      <c r="DX104" s="21" t="n">
        <f aca="false">IF($A104="",0,SUMPRODUCT(((($C$5:$C$64=$A104)+($D$5:$D$64=$A104)+($E$5:$E$64=$A104)+($F$5:$F$64=$A104))&gt;0)*DX$5:DX$64))</f>
        <v>0</v>
      </c>
      <c r="DY104" s="21" t="n">
        <f aca="false">IF($A104="",0,SUMPRODUCT(((($C$5:$C$64=$A104)+($D$5:$D$64=$A104)+($E$5:$E$64=$A104)+($F$5:$F$64=$A104))&gt;0)*DY$5:DY$64))</f>
        <v>0</v>
      </c>
      <c r="DZ104" s="21" t="n">
        <f aca="false">IF($A104="",0,SUMPRODUCT(((($C$5:$C$64=$A104)+($D$5:$D$64=$A104)+($E$5:$E$64=$A104)+($F$5:$F$64=$A104))&gt;0)*DZ$5:DZ$64))</f>
        <v>0</v>
      </c>
      <c r="EA104" s="21" t="n">
        <f aca="false">IF($A104="",0,SUMPRODUCT(((($C$5:$C$64=$A104)+($D$5:$D$64=$A104)+($E$5:$E$64=$A104)+($F$5:$F$64=$A104))&gt;0)*EA$5:EA$64))</f>
        <v>0</v>
      </c>
      <c r="EB104" s="21" t="n">
        <f aca="false">IF($A104="",0,SUMPRODUCT(((($C$5:$C$64=$A104)+($D$5:$D$64=$A104)+($E$5:$E$64=$A104)+($F$5:$F$64=$A104))&gt;0)*EB$5:EB$64))</f>
        <v>0</v>
      </c>
      <c r="EC104" s="21" t="n">
        <f aca="false">IF($A104="",0,SUMPRODUCT(((($C$5:$C$64=$A104)+($D$5:$D$64=$A104)+($E$5:$E$64=$A104)+($F$5:$F$64=$A104))&gt;0)*EC$5:EC$64))</f>
        <v>0</v>
      </c>
      <c r="ED104" s="21" t="n">
        <f aca="false">IF($A104="",0,SUMPRODUCT(((($C$5:$C$64=$A104)+($D$5:$D$64=$A104)+($E$5:$E$64=$A104)+($F$5:$F$64=$A104))&gt;0)*ED$5:ED$64))</f>
        <v>0</v>
      </c>
      <c r="EE104" s="21" t="n">
        <f aca="false">IF($A104="",0,SUMPRODUCT(((($C$5:$C$64=$A104)+($D$5:$D$64=$A104)+($E$5:$E$64=$A104)+($F$5:$F$64=$A104))&gt;0)*EE$5:EE$64))</f>
        <v>0</v>
      </c>
      <c r="EF104" s="21" t="n">
        <f aca="false">IF($A104="",0,SUMPRODUCT(((($C$5:$C$64=$A104)+($D$5:$D$64=$A104)+($E$5:$E$64=$A104)+($F$5:$F$64=$A104))&gt;0)*EF$5:EF$64))</f>
        <v>0</v>
      </c>
      <c r="EG104" s="21" t="n">
        <f aca="false">IF($A104="",0,SUMPRODUCT(((($C$5:$C$64=$A104)+($D$5:$D$64=$A104)+($E$5:$E$64=$A104)+($F$5:$F$64=$A104))&gt;0)*EG$5:EG$64))</f>
        <v>0</v>
      </c>
      <c r="EH104" s="21" t="n">
        <f aca="false">IF($A104="",0,SUMPRODUCT(((($C$5:$C$64=$A104)+($D$5:$D$64=$A104)+($E$5:$E$64=$A104)+($F$5:$F$64=$A104))&gt;0)*EH$5:EH$64))</f>
        <v>0</v>
      </c>
      <c r="EI104" s="21" t="n">
        <f aca="false">IF($A104="",0,SUMPRODUCT(((($C$5:$C$64=$A104)+($D$5:$D$64=$A104)+($E$5:$E$64=$A104)+($F$5:$F$64=$A104))&gt;0)*EI$5:EI$64))</f>
        <v>0</v>
      </c>
      <c r="EJ104" s="21" t="n">
        <f aca="false">IF($A104="",0,SUMPRODUCT(((($C$5:$C$64=$A104)+($D$5:$D$64=$A104)+($E$5:$E$64=$A104)+($F$5:$F$64=$A104))&gt;0)*EJ$5:EJ$64))</f>
        <v>0</v>
      </c>
      <c r="EK104" s="21" t="n">
        <f aca="false">IF($A104="",0,SUMPRODUCT(((($C$5:$C$64=$A104)+($D$5:$D$64=$A104)+($E$5:$E$64=$A104)+($F$5:$F$64=$A104))&gt;0)*EK$5:EK$64))</f>
        <v>0</v>
      </c>
      <c r="EL104" s="21" t="n">
        <f aca="false">IF($A104="",0,SUMPRODUCT(((($C$5:$C$64=$A104)+($D$5:$D$64=$A104)+($E$5:$E$64=$A104)+($F$5:$F$64=$A104))&gt;0)*EL$5:EL$64))</f>
        <v>0</v>
      </c>
      <c r="EM104" s="21" t="n">
        <f aca="false">IF($A104="",0,SUMPRODUCT(((($C$5:$C$64=$A104)+($D$5:$D$64=$A104)+($E$5:$E$64=$A104)+($F$5:$F$64=$A104))&gt;0)*EM$5:EM$64))</f>
        <v>0</v>
      </c>
      <c r="EN104" s="21" t="n">
        <f aca="false">IF($A104="",0,SUMPRODUCT(((($C$5:$C$64=$A104)+($D$5:$D$64=$A104)+($E$5:$E$64=$A104)+($F$5:$F$64=$A104))&gt;0)*EN$5:EN$64))</f>
        <v>0</v>
      </c>
      <c r="EO104" s="21" t="n">
        <f aca="false">IF($A104="",0,SUMPRODUCT(((($C$5:$C$64=$A104)+($D$5:$D$64=$A104)+($E$5:$E$64=$A104)+($F$5:$F$64=$A104))&gt;0)*EO$5:EO$64))</f>
        <v>0</v>
      </c>
      <c r="EP104" s="21" t="n">
        <f aca="false">IF($A104="",0,SUMPRODUCT(((($C$5:$C$64=$A104)+($D$5:$D$64=$A104)+($E$5:$E$64=$A104)+($F$5:$F$64=$A104))&gt;0)*EP$5:EP$64))</f>
        <v>0</v>
      </c>
      <c r="EQ104" s="21" t="n">
        <f aca="false">IF($A104="",0,SUMPRODUCT(((($C$5:$C$64=$A104)+($D$5:$D$64=$A104)+($E$5:$E$64=$A104)+($F$5:$F$64=$A104))&gt;0)*EQ$5:EQ$64))</f>
        <v>0</v>
      </c>
      <c r="ER104" s="21" t="n">
        <f aca="false">IF($A104="",0,SUMPRODUCT(((($C$5:$C$64=$A104)+($D$5:$D$64=$A104)+($E$5:$E$64=$A104)+($F$5:$F$64=$A104))&gt;0)*ER$5:ER$64))</f>
        <v>0</v>
      </c>
      <c r="ES104" s="21" t="n">
        <f aca="false">IF($A104="",0,SUMPRODUCT(((($C$5:$C$64=$A104)+($D$5:$D$64=$A104)+($E$5:$E$64=$A104)+($F$5:$F$64=$A104))&gt;0)*ES$5:ES$64))</f>
        <v>0</v>
      </c>
      <c r="ET104" s="21" t="n">
        <f aca="false">IF($A104="",0,SUMPRODUCT(((($C$5:$C$64=$A104)+($D$5:$D$64=$A104)+($E$5:$E$64=$A104)+($F$5:$F$64=$A104))&gt;0)*ET$5:ET$64))</f>
        <v>0</v>
      </c>
      <c r="EU104" s="21" t="n">
        <f aca="false">IF($A104="",0,SUMPRODUCT(((($C$5:$C$64=$A104)+($D$5:$D$64=$A104)+($E$5:$E$64=$A104)+($F$5:$F$64=$A104))&gt;0)*EU$5:EU$64))</f>
        <v>0</v>
      </c>
      <c r="EV104" s="21" t="n">
        <f aca="false">IF($A104="",0,SUMPRODUCT(((($C$5:$C$64=$A104)+($D$5:$D$64=$A104)+($E$5:$E$64=$A104)+($F$5:$F$64=$A104))&gt;0)*EV$5:EV$64))</f>
        <v>0</v>
      </c>
      <c r="EW104" s="21" t="n">
        <f aca="false">IF($A104="",0,SUMPRODUCT(((($C$5:$C$64=$A104)+($D$5:$D$64=$A104)+($E$5:$E$64=$A104)+($F$5:$F$64=$A104))&gt;0)*EW$5:EW$64))</f>
        <v>0</v>
      </c>
      <c r="EX104" s="21" t="n">
        <f aca="false">IF($A104="",0,SUMPRODUCT(((($C$5:$C$64=$A104)+($D$5:$D$64=$A104)+($E$5:$E$64=$A104)+($F$5:$F$64=$A104))&gt;0)*EX$5:EX$64))</f>
        <v>0</v>
      </c>
      <c r="EY104" s="21" t="n">
        <f aca="false">IF($A104="",0,SUMPRODUCT(((($C$5:$C$64=$A104)+($D$5:$D$64=$A104)+($E$5:$E$64=$A104)+($F$5:$F$64=$A104))&gt;0)*EY$5:EY$64))</f>
        <v>0</v>
      </c>
      <c r="EZ104" s="21" t="n">
        <f aca="false">IF($A104="",0,SUMPRODUCT(((($C$5:$C$64=$A104)+($D$5:$D$64=$A104)+($E$5:$E$64=$A104)+($F$5:$F$64=$A104))&gt;0)*EZ$5:EZ$64))</f>
        <v>0</v>
      </c>
      <c r="FA104" s="21" t="n">
        <f aca="false">IF($A104="",0,SUMPRODUCT(((($C$5:$C$64=$A104)+($D$5:$D$64=$A104)+($E$5:$E$64=$A104)+($F$5:$F$64=$A104))&gt;0)*FA$5:FA$64))</f>
        <v>0</v>
      </c>
      <c r="FB104" s="21" t="n">
        <f aca="false">IF($A104="",0,SUMPRODUCT(((($C$5:$C$64=$A104)+($D$5:$D$64=$A104)+($E$5:$E$64=$A104)+($F$5:$F$64=$A104))&gt;0)*FB$5:FB$64))</f>
        <v>0</v>
      </c>
      <c r="FC104" s="21" t="n">
        <f aca="false">IF($A104="",0,SUMPRODUCT(((($C$5:$C$64=$A104)+($D$5:$D$64=$A104)+($E$5:$E$64=$A104)+($F$5:$F$64=$A104))&gt;0)*FC$5:FC$64))</f>
        <v>0</v>
      </c>
      <c r="FD104" s="21" t="n">
        <f aca="false">IF($A104="",0,SUMPRODUCT(((($C$5:$C$64=$A104)+($D$5:$D$64=$A104)+($E$5:$E$64=$A104)+($F$5:$F$64=$A104))&gt;0)*FD$5:FD$64))</f>
        <v>0</v>
      </c>
      <c r="FE104" s="21" t="n">
        <f aca="false">IF($A104="",0,SUMPRODUCT(((($C$5:$C$64=$A104)+($D$5:$D$64=$A104)+($E$5:$E$64=$A104)+($F$5:$F$64=$A104))&gt;0)*FE$5:FE$64))</f>
        <v>0</v>
      </c>
      <c r="FF104" s="21" t="n">
        <f aca="false">IF($A104="",0,SUMPRODUCT(((($C$5:$C$64=$A104)+($D$5:$D$64=$A104)+($E$5:$E$64=$A104)+($F$5:$F$64=$A104))&gt;0)*FF$5:FF$64))</f>
        <v>0</v>
      </c>
      <c r="FG104" s="21" t="n">
        <f aca="false">IF($A104="",0,SUMPRODUCT(((($C$5:$C$64=$A104)+($D$5:$D$64=$A104)+($E$5:$E$64=$A104)+($F$5:$F$64=$A104))&gt;0)*FG$5:FG$64))</f>
        <v>0</v>
      </c>
      <c r="FH104" s="21" t="n">
        <f aca="false">IF($A104="",0,SUMPRODUCT(((($C$5:$C$64=$A104)+($D$5:$D$64=$A104)+($E$5:$E$64=$A104)+($F$5:$F$64=$A104))&gt;0)*FH$5:FH$64))</f>
        <v>0</v>
      </c>
      <c r="FI104" s="21" t="n">
        <f aca="false">IF($A104="",0,SUMPRODUCT(((($C$5:$C$64=$A104)+($D$5:$D$64=$A104)+($E$5:$E$64=$A104)+($F$5:$F$64=$A104))&gt;0)*FI$5:FI$64))</f>
        <v>0</v>
      </c>
      <c r="FJ104" s="21" t="n">
        <f aca="false">IF($A104="",0,SUMPRODUCT(((($C$5:$C$64=$A104)+($D$5:$D$64=$A104)+($E$5:$E$64=$A104)+($F$5:$F$64=$A104))&gt;0)*FJ$5:FJ$64))</f>
        <v>0</v>
      </c>
      <c r="FK104" s="21" t="n">
        <f aca="false">IF($A104="",0,SUMPRODUCT(((($C$5:$C$64=$A104)+($D$5:$D$64=$A104)+($E$5:$E$64=$A104)+($F$5:$F$64=$A104))&gt;0)*FK$5:FK$64))</f>
        <v>0</v>
      </c>
      <c r="FL104" s="21" t="n">
        <f aca="false">IF($A104="",0,SUMPRODUCT(((($C$5:$C$64=$A104)+($D$5:$D$64=$A104)+($E$5:$E$64=$A104)+($F$5:$F$64=$A104))&gt;0)*FL$5:FL$64))</f>
        <v>0</v>
      </c>
      <c r="FM104" s="21" t="n">
        <f aca="false">IF($A104="",0,SUMPRODUCT(((($C$5:$C$64=$A104)+($D$5:$D$64=$A104)+($E$5:$E$64=$A104)+($F$5:$F$64=$A104))&gt;0)*FM$5:FM$64))</f>
        <v>0</v>
      </c>
      <c r="FN104" s="21" t="n">
        <f aca="false">IF($A104="",0,SUMPRODUCT(((($C$5:$C$64=$A104)+($D$5:$D$64=$A104)+($E$5:$E$64=$A104)+($F$5:$F$64=$A104))&gt;0)*FN$5:FN$64))</f>
        <v>0</v>
      </c>
      <c r="FO104" s="21" t="n">
        <f aca="false">IF($A104="",0,SUMPRODUCT(((($C$5:$C$64=$A104)+($D$5:$D$64=$A104)+($E$5:$E$64=$A104)+($F$5:$F$64=$A104))&gt;0)*FO$5:FO$64))</f>
        <v>0</v>
      </c>
      <c r="FP104" s="21" t="n">
        <f aca="false">IF($A104="",0,SUMPRODUCT(((($C$5:$C$64=$A104)+($D$5:$D$64=$A104)+($E$5:$E$64=$A104)+($F$5:$F$64=$A104))&gt;0)*FP$5:FP$64))</f>
        <v>0</v>
      </c>
      <c r="FQ104" s="21" t="n">
        <f aca="false">IF($A104="",0,SUMPRODUCT(((($C$5:$C$64=$A104)+($D$5:$D$64=$A104)+($E$5:$E$64=$A104)+($F$5:$F$64=$A104))&gt;0)*FQ$5:FQ$64))</f>
        <v>0</v>
      </c>
      <c r="FR104" s="21" t="n">
        <f aca="false">IF($A104="",0,SUMPRODUCT(((($C$5:$C$64=$A104)+($D$5:$D$64=$A104)+($E$5:$E$64=$A104)+($F$5:$F$64=$A104))&gt;0)*FR$5:FR$64))</f>
        <v>0</v>
      </c>
      <c r="FS104" s="21" t="n">
        <f aca="false">IF($A104="",0,SUMPRODUCT(((($C$5:$C$64=$A104)+($D$5:$D$64=$A104)+($E$5:$E$64=$A104)+($F$5:$F$64=$A104))&gt;0)*FS$5:FS$64))</f>
        <v>0</v>
      </c>
      <c r="FT104" s="21" t="n">
        <f aca="false">IF($A104="",0,SUMPRODUCT(((($C$5:$C$64=$A104)+($D$5:$D$64=$A104)+($E$5:$E$64=$A104)+($F$5:$F$64=$A104))&gt;0)*FT$5:FT$64))</f>
        <v>0</v>
      </c>
      <c r="FU104" s="21" t="n">
        <f aca="false">IF($A104="",0,SUMPRODUCT(((($C$5:$C$64=$A104)+($D$5:$D$64=$A104)+($E$5:$E$64=$A104)+($F$5:$F$64=$A104))&gt;0)*FU$5:FU$64))</f>
        <v>0</v>
      </c>
      <c r="FV104" s="21" t="n">
        <f aca="false">IF($A104="",0,SUMPRODUCT(((($C$5:$C$64=$A104)+($D$5:$D$64=$A104)+($E$5:$E$64=$A104)+($F$5:$F$64=$A104))&gt;0)*FV$5:FV$64))</f>
        <v>0</v>
      </c>
      <c r="FW104" s="21" t="n">
        <f aca="false">IF($A104="",0,SUMPRODUCT(((($C$5:$C$64=$A104)+($D$5:$D$64=$A104)+($E$5:$E$64=$A104)+($F$5:$F$64=$A104))&gt;0)*FW$5:FW$64))</f>
        <v>0</v>
      </c>
      <c r="FX104" s="21" t="n">
        <f aca="false">IF($A104="",0,SUMPRODUCT(((($C$5:$C$64=$A104)+($D$5:$D$64=$A104)+($E$5:$E$64=$A104)+($F$5:$F$64=$A104))&gt;0)*FX$5:FX$64))</f>
        <v>0</v>
      </c>
      <c r="FY104" s="21" t="n">
        <f aca="false">IF($A104="",0,SUMPRODUCT(((($C$5:$C$64=$A104)+($D$5:$D$64=$A104)+($E$5:$E$64=$A104)+($F$5:$F$64=$A104))&gt;0)*FY$5:FY$64))</f>
        <v>0</v>
      </c>
      <c r="FZ104" s="21" t="n">
        <f aca="false">IF($A104="",0,SUMPRODUCT(((($C$5:$C$64=$A104)+($D$5:$D$64=$A104)+($E$5:$E$64=$A104)+($F$5:$F$64=$A104))&gt;0)*FZ$5:FZ$64))</f>
        <v>0</v>
      </c>
      <c r="GA104" s="21" t="n">
        <f aca="false">IF($A104="",0,SUMPRODUCT(((($C$5:$C$64=$A104)+($D$5:$D$64=$A104)+($E$5:$E$64=$A104)+($F$5:$F$64=$A104))&gt;0)*GA$5:GA$64))</f>
        <v>0</v>
      </c>
      <c r="GB104" s="21" t="n">
        <f aca="false">IF($A104="",0,SUMPRODUCT(((($C$5:$C$64=$A104)+($D$5:$D$64=$A104)+($E$5:$E$64=$A104)+($F$5:$F$64=$A104))&gt;0)*GB$5:GB$64))</f>
        <v>0</v>
      </c>
      <c r="GC104" s="21" t="n">
        <f aca="false">IF($A104="",0,SUMPRODUCT(((($C$5:$C$64=$A104)+($D$5:$D$64=$A104)+($E$5:$E$64=$A104)+($F$5:$F$64=$A104))&gt;0)*GC$5:GC$64))</f>
        <v>0</v>
      </c>
      <c r="GD104" s="21" t="n">
        <f aca="false">IF($A104="",0,SUMPRODUCT(((($C$5:$C$64=$A104)+($D$5:$D$64=$A104)+($E$5:$E$64=$A104)+($F$5:$F$64=$A104))&gt;0)*GD$5:GD$64))</f>
        <v>0</v>
      </c>
      <c r="GE104" s="21" t="n">
        <f aca="false">IF($A104="",0,SUMPRODUCT(((($C$5:$C$64=$A104)+($D$5:$D$64=$A104)+($E$5:$E$64=$A104)+($F$5:$F$64=$A104))&gt;0)*GE$5:GE$64))</f>
        <v>0</v>
      </c>
      <c r="GF104" s="21" t="n">
        <f aca="false">IF($A104="",0,SUMPRODUCT(((($C$5:$C$64=$A104)+($D$5:$D$64=$A104)+($E$5:$E$64=$A104)+($F$5:$F$64=$A104))&gt;0)*GF$5:GF$64))</f>
        <v>0</v>
      </c>
      <c r="GG104" s="21" t="n">
        <f aca="false">IF($A104="",0,SUMPRODUCT(((($C$5:$C$64=$A104)+($D$5:$D$64=$A104)+($E$5:$E$64=$A104)+($F$5:$F$64=$A104))&gt;0)*GG$5:GG$64))</f>
        <v>0</v>
      </c>
      <c r="GH104" s="21" t="n">
        <f aca="false">IF($A104="",0,SUMPRODUCT(((($C$5:$C$64=$A104)+($D$5:$D$64=$A104)+($E$5:$E$64=$A104)+($F$5:$F$64=$A104))&gt;0)*GH$5:GH$64))</f>
        <v>0</v>
      </c>
      <c r="GI104" s="21" t="n">
        <f aca="false">IF($A104="",0,SUMPRODUCT(((($C$5:$C$64=$A104)+($D$5:$D$64=$A104)+($E$5:$E$64=$A104)+($F$5:$F$64=$A104))&gt;0)*GI$5:GI$64))</f>
        <v>0</v>
      </c>
      <c r="GJ104" s="21" t="n">
        <f aca="false">IF($A104="",0,SUMPRODUCT(((($C$5:$C$64=$A104)+($D$5:$D$64=$A104)+($E$5:$E$64=$A104)+($F$5:$F$64=$A104))&gt;0)*GJ$5:GJ$64))</f>
        <v>0</v>
      </c>
      <c r="GK104" s="21" t="n">
        <f aca="false">IF($A104="",0,SUMPRODUCT(((($C$5:$C$64=$A104)+($D$5:$D$64=$A104)+($E$5:$E$64=$A104)+($F$5:$F$64=$A104))&gt;0)*GK$5:GK$64))</f>
        <v>0</v>
      </c>
      <c r="GL104" s="21" t="n">
        <f aca="false">IF($A104="",0,SUMPRODUCT(((($C$5:$C$64=$A104)+($D$5:$D$64=$A104)+($E$5:$E$64=$A104)+($F$5:$F$64=$A104))&gt;0)*GL$5:GL$64))</f>
        <v>0</v>
      </c>
      <c r="GM104" s="21" t="n">
        <f aca="false">IF($A104="",0,SUMPRODUCT(((($C$5:$C$64=$A104)+($D$5:$D$64=$A104)+($E$5:$E$64=$A104)+($F$5:$F$64=$A104))&gt;0)*GM$5:GM$64))</f>
        <v>0</v>
      </c>
      <c r="GN104" s="21" t="n">
        <f aca="false">IF($A104="",0,SUMPRODUCT(((($C$5:$C$64=$A104)+($D$5:$D$64=$A104)+($E$5:$E$64=$A104)+($F$5:$F$64=$A104))&gt;0)*GN$5:GN$64))</f>
        <v>0</v>
      </c>
      <c r="GO104" s="21" t="n">
        <f aca="false">IF($A104="",0,SUMPRODUCT(((($C$5:$C$64=$A104)+($D$5:$D$64=$A104)+($E$5:$E$64=$A104)+($F$5:$F$64=$A104))&gt;0)*GO$5:GO$64))</f>
        <v>0</v>
      </c>
      <c r="GP104" s="21" t="n">
        <f aca="false">IF($A104="",0,SUMPRODUCT(((($C$5:$C$64=$A104)+($D$5:$D$64=$A104)+($E$5:$E$64=$A104)+($F$5:$F$64=$A104))&gt;0)*GP$5:GP$64))</f>
        <v>0</v>
      </c>
      <c r="GQ104" s="21" t="n">
        <f aca="false">IF($A104="",0,SUMPRODUCT(((($C$5:$C$64=$A104)+($D$5:$D$64=$A104)+($E$5:$E$64=$A104)+($F$5:$F$64=$A104))&gt;0)*GQ$5:GQ$64))</f>
        <v>0</v>
      </c>
      <c r="GR104" s="21" t="n">
        <f aca="false">IF($A104="",0,SUMPRODUCT(((($C$5:$C$64=$A104)+($D$5:$D$64=$A104)+($E$5:$E$64=$A104)+($F$5:$F$64=$A104))&gt;0)*GR$5:GR$64))</f>
        <v>0</v>
      </c>
      <c r="GS104" s="21" t="n">
        <f aca="false">IF($A104="",0,SUMPRODUCT(((($C$5:$C$64=$A104)+($D$5:$D$64=$A104)+($E$5:$E$64=$A104)+($F$5:$F$64=$A104))&gt;0)*GS$5:GS$64))</f>
        <v>0</v>
      </c>
      <c r="GT104" s="21" t="n">
        <f aca="false">IF($A104="",0,SUMPRODUCT(((($C$5:$C$64=$A104)+($D$5:$D$64=$A104)+($E$5:$E$64=$A104)+($F$5:$F$64=$A104))&gt;0)*GT$5:GT$64))</f>
        <v>0</v>
      </c>
      <c r="GU104" s="21" t="n">
        <f aca="false">IF($A104="",0,SUMPRODUCT(((($C$5:$C$64=$A104)+($D$5:$D$64=$A104)+($E$5:$E$64=$A104)+($F$5:$F$64=$A104))&gt;0)*GU$5:GU$64))</f>
        <v>0</v>
      </c>
      <c r="GV104" s="21" t="n">
        <f aca="false">IF($A104="",0,SUMPRODUCT(((($C$5:$C$64=$A104)+($D$5:$D$64=$A104)+($E$5:$E$64=$A104)+($F$5:$F$64=$A104))&gt;0)*GV$5:GV$64))</f>
        <v>0</v>
      </c>
      <c r="GW104" s="21" t="n">
        <f aca="false">IF($A104="",0,SUMPRODUCT(((($C$5:$C$64=$A104)+($D$5:$D$64=$A104)+($E$5:$E$64=$A104)+($F$5:$F$64=$A104))&gt;0)*GW$5:GW$64))</f>
        <v>0</v>
      </c>
      <c r="GX104" s="21" t="n">
        <f aca="false">IF($A104="",0,SUMPRODUCT(((($C$5:$C$64=$A104)+($D$5:$D$64=$A104)+($E$5:$E$64=$A104)+($F$5:$F$64=$A104))&gt;0)*GX$5:GX$64))</f>
        <v>0</v>
      </c>
      <c r="GY104" s="21" t="n">
        <f aca="false">IF($A104="",0,SUMPRODUCT(((($C$5:$C$64=$A104)+($D$5:$D$64=$A104)+($E$5:$E$64=$A104)+($F$5:$F$64=$A104))&gt;0)*GY$5:GY$64))</f>
        <v>0</v>
      </c>
      <c r="GZ104" s="21" t="n">
        <f aca="false">IF($A104="",0,SUMPRODUCT(((($C$5:$C$64=$A104)+($D$5:$D$64=$A104)+($E$5:$E$64=$A104)+($F$5:$F$64=$A104))&gt;0)*GZ$5:GZ$64))</f>
        <v>0</v>
      </c>
      <c r="HA104" s="21" t="n">
        <f aca="false">IF($A104="",0,SUMPRODUCT(((($C$5:$C$64=$A104)+($D$5:$D$64=$A104)+($E$5:$E$64=$A104)+($F$5:$F$64=$A104))&gt;0)*HA$5:HA$64))</f>
        <v>0</v>
      </c>
      <c r="HB104" s="21" t="n">
        <f aca="false">IF($A104="",0,SUMPRODUCT(((($C$5:$C$64=$A104)+($D$5:$D$64=$A104)+($E$5:$E$64=$A104)+($F$5:$F$64=$A104))&gt;0)*HB$5:HB$64))</f>
        <v>0</v>
      </c>
      <c r="HC104" s="21" t="n">
        <f aca="false">IF($A104="",0,SUMPRODUCT(((($C$5:$C$64=$A104)+($D$5:$D$64=$A104)+($E$5:$E$64=$A104)+($F$5:$F$64=$A104))&gt;0)*HC$5:HC$64))</f>
        <v>0</v>
      </c>
      <c r="HD104" s="21" t="n">
        <f aca="false">IF($A104="",0,SUMPRODUCT(((($C$5:$C$64=$A104)+($D$5:$D$64=$A104)+($E$5:$E$64=$A104)+($F$5:$F$64=$A104))&gt;0)*HD$5:HD$64))</f>
        <v>0</v>
      </c>
      <c r="HE104" s="21" t="n">
        <f aca="false">IF($A104="",0,SUMPRODUCT(((($C$5:$C$64=$A104)+($D$5:$D$64=$A104)+($E$5:$E$64=$A104)+($F$5:$F$64=$A104))&gt;0)*HE$5:HE$64))</f>
        <v>0</v>
      </c>
      <c r="HF104" s="21" t="n">
        <f aca="false">IF($A104="",0,SUMPRODUCT(((($C$5:$C$64=$A104)+($D$5:$D$64=$A104)+($E$5:$E$64=$A104)+($F$5:$F$64=$A104))&gt;0)*HF$5:HF$64))</f>
        <v>0</v>
      </c>
      <c r="HG104" s="21" t="n">
        <f aca="false">IF($A104="",0,SUMPRODUCT(((($C$5:$C$64=$A104)+($D$5:$D$64=$A104)+($E$5:$E$64=$A104)+($F$5:$F$64=$A104))&gt;0)*HG$5:HG$64))</f>
        <v>0</v>
      </c>
      <c r="HH104" s="21" t="n">
        <f aca="false">IF($A104="",0,SUMPRODUCT(((($C$5:$C$64=$A104)+($D$5:$D$64=$A104)+($E$5:$E$64=$A104)+($F$5:$F$64=$A104))&gt;0)*HH$5:HH$64))</f>
        <v>0</v>
      </c>
      <c r="HI104" s="21" t="n">
        <f aca="false">IF($A104="",0,SUMPRODUCT(((($C$5:$C$64=$A104)+($D$5:$D$64=$A104)+($E$5:$E$64=$A104)+($F$5:$F$64=$A104))&gt;0)*HI$5:HI$64))</f>
        <v>0</v>
      </c>
      <c r="HJ104" s="21" t="n">
        <f aca="false">IF($A104="",0,SUMPRODUCT(((($C$5:$C$64=$A104)+($D$5:$D$64=$A104)+($E$5:$E$64=$A104)+($F$5:$F$64=$A104))&gt;0)*HJ$5:HJ$64))</f>
        <v>0</v>
      </c>
      <c r="HK104" s="21" t="n">
        <f aca="false">IF($A104="",0,SUMPRODUCT(((($C$5:$C$64=$A104)+($D$5:$D$64=$A104)+($E$5:$E$64=$A104)+($F$5:$F$64=$A104))&gt;0)*HK$5:HK$64))</f>
        <v>0</v>
      </c>
      <c r="HL104" s="21" t="n">
        <f aca="false">IF($A104="",0,SUMPRODUCT(((($C$5:$C$64=$A104)+($D$5:$D$64=$A104)+($E$5:$E$64=$A104)+($F$5:$F$64=$A104))&gt;0)*HL$5:HL$64))</f>
        <v>0</v>
      </c>
      <c r="HM104" s="21" t="n">
        <f aca="false">IF($A104="",0,SUMPRODUCT(((($C$5:$C$64=$A104)+($D$5:$D$64=$A104)+($E$5:$E$64=$A104)+($F$5:$F$64=$A104))&gt;0)*HM$5:HM$64))</f>
        <v>0</v>
      </c>
      <c r="HN104" s="21" t="n">
        <f aca="false">IF($A104="",0,SUMPRODUCT(((($C$5:$C$64=$A104)+($D$5:$D$64=$A104)+($E$5:$E$64=$A104)+($F$5:$F$64=$A104))&gt;0)*HN$5:HN$64))</f>
        <v>0</v>
      </c>
      <c r="HO104" s="21" t="n">
        <f aca="false">IF($A104="",0,SUMPRODUCT(((($C$5:$C$64=$A104)+($D$5:$D$64=$A104)+($E$5:$E$64=$A104)+($F$5:$F$64=$A104))&gt;0)*HO$5:HO$64))</f>
        <v>0</v>
      </c>
      <c r="HP104" s="21" t="n">
        <f aca="false">IF($A104="",0,SUMPRODUCT(((($C$5:$C$64=$A104)+($D$5:$D$64=$A104)+($E$5:$E$64=$A104)+($F$5:$F$64=$A104))&gt;0)*HP$5:HP$64))</f>
        <v>0</v>
      </c>
      <c r="HQ104" s="21" t="n">
        <f aca="false">IF($A104="",0,SUMPRODUCT(((($C$5:$C$64=$A104)+($D$5:$D$64=$A104)+($E$5:$E$64=$A104)+($F$5:$F$64=$A104))&gt;0)*HQ$5:HQ$64))</f>
        <v>0</v>
      </c>
      <c r="HR104" s="21" t="n">
        <f aca="false">IF($A104="",0,SUMPRODUCT(((($C$5:$C$64=$A104)+($D$5:$D$64=$A104)+($E$5:$E$64=$A104)+($F$5:$F$64=$A104))&gt;0)*HR$5:HR$64))</f>
        <v>0</v>
      </c>
      <c r="HS104" s="21" t="n">
        <f aca="false">IF($A104="",0,SUMPRODUCT(((($C$5:$C$64=$A104)+($D$5:$D$64=$A104)+($E$5:$E$64=$A104)+($F$5:$F$64=$A104))&gt;0)*HS$5:HS$64))</f>
        <v>0</v>
      </c>
      <c r="HT104" s="21" t="n">
        <f aca="false">IF($A104="",0,SUMPRODUCT(((($C$5:$C$64=$A104)+($D$5:$D$64=$A104)+($E$5:$E$64=$A104)+($F$5:$F$64=$A104))&gt;0)*HT$5:HT$64))</f>
        <v>0</v>
      </c>
      <c r="HU104" s="21" t="n">
        <f aca="false">IF($A104="",0,SUMPRODUCT(((($C$5:$C$64=$A104)+($D$5:$D$64=$A104)+($E$5:$E$64=$A104)+($F$5:$F$64=$A104))&gt;0)*HU$5:HU$64))</f>
        <v>0</v>
      </c>
      <c r="HV104" s="21" t="n">
        <f aca="false">IF($A104="",0,SUMPRODUCT(((($C$5:$C$64=$A104)+($D$5:$D$64=$A104)+($E$5:$E$64=$A104)+($F$5:$F$64=$A104))&gt;0)*HV$5:HV$64))</f>
        <v>0</v>
      </c>
      <c r="HW104" s="21" t="n">
        <f aca="false">IF($A104="",0,SUMPRODUCT(((($C$5:$C$64=$A104)+($D$5:$D$64=$A104)+($E$5:$E$64=$A104)+($F$5:$F$64=$A104))&gt;0)*HW$5:HW$64))</f>
        <v>0</v>
      </c>
      <c r="HX104" s="21" t="n">
        <f aca="false">IF($A104="",0,SUMPRODUCT(((($C$5:$C$64=$A104)+($D$5:$D$64=$A104)+($E$5:$E$64=$A104)+($F$5:$F$64=$A104))&gt;0)*HX$5:HX$64))</f>
        <v>0</v>
      </c>
      <c r="HY104" s="21" t="n">
        <f aca="false">IF($A104="",0,SUMPRODUCT(((($C$5:$C$64=$A104)+($D$5:$D$64=$A104)+($E$5:$E$64=$A104)+($F$5:$F$64=$A104))&gt;0)*HY$5:HY$64))</f>
        <v>0</v>
      </c>
      <c r="HZ104" s="21" t="n">
        <f aca="false">IF($A104="",0,SUMPRODUCT(((($C$5:$C$64=$A104)+($D$5:$D$64=$A104)+($E$5:$E$64=$A104)+($F$5:$F$64=$A104))&gt;0)*HZ$5:HZ$64))</f>
        <v>0</v>
      </c>
      <c r="IA104" s="21" t="n">
        <f aca="false">IF($A104="",0,SUMPRODUCT(((($C$5:$C$64=$A104)+($D$5:$D$64=$A104)+($E$5:$E$64=$A104)+($F$5:$F$64=$A104))&gt;0)*IA$5:IA$64))</f>
        <v>0</v>
      </c>
      <c r="IB104" s="21" t="n">
        <f aca="false">IF($A104="",0,SUMPRODUCT(((($C$5:$C$64=$A104)+($D$5:$D$64=$A104)+($E$5:$E$64=$A104)+($F$5:$F$64=$A104))&gt;0)*IB$5:IB$64))</f>
        <v>0</v>
      </c>
      <c r="IC104" s="21" t="n">
        <f aca="false">IF($A104="",0,SUMPRODUCT(((($C$5:$C$64=$A104)+($D$5:$D$64=$A104)+($E$5:$E$64=$A104)+($F$5:$F$64=$A104))&gt;0)*IC$5:IC$64))</f>
        <v>0</v>
      </c>
      <c r="ID104" s="21" t="n">
        <f aca="false">IF($A104="",0,SUMPRODUCT(((($C$5:$C$64=$A104)+($D$5:$D$64=$A104)+($E$5:$E$64=$A104)+($F$5:$F$64=$A104))&gt;0)*ID$5:ID$64))</f>
        <v>0</v>
      </c>
      <c r="IE104" s="21" t="n">
        <f aca="false">IF($A104="",0,SUMPRODUCT(((($C$5:$C$64=$A104)+($D$5:$D$64=$A104)+($E$5:$E$64=$A104)+($F$5:$F$64=$A104))&gt;0)*IE$5:IE$64))</f>
        <v>0</v>
      </c>
      <c r="IF104" s="21" t="n">
        <f aca="false">IF($A104="",0,SUMPRODUCT(((($C$5:$C$64=$A104)+($D$5:$D$64=$A104)+($E$5:$E$64=$A104)+($F$5:$F$64=$A104))&gt;0)*IF$5:IF$64))</f>
        <v>0</v>
      </c>
      <c r="IG104" s="21" t="n">
        <f aca="false">IF($A104="",0,SUMPRODUCT(((($C$5:$C$64=$A104)+($D$5:$D$64=$A104)+($E$5:$E$64=$A104)+($F$5:$F$64=$A104))&gt;0)*IG$5:IG$64))</f>
        <v>0</v>
      </c>
      <c r="IH104" s="21" t="n">
        <f aca="false">IF($A104="",0,SUMPRODUCT(((($C$5:$C$64=$A104)+($D$5:$D$64=$A104)+($E$5:$E$64=$A104)+($F$5:$F$64=$A104))&gt;0)*IH$5:IH$64))</f>
        <v>0</v>
      </c>
      <c r="II104" s="21" t="n">
        <f aca="false">IF($A104="",0,SUMPRODUCT(((($C$5:$C$64=$A104)+($D$5:$D$64=$A104)+($E$5:$E$64=$A104)+($F$5:$F$64=$A104))&gt;0)*II$5:II$64))</f>
        <v>0</v>
      </c>
      <c r="IJ104" s="21" t="n">
        <f aca="false">IF($A104="",0,SUMPRODUCT(((($C$5:$C$64=$A104)+($D$5:$D$64=$A104)+($E$5:$E$64=$A104)+($F$5:$F$64=$A104))&gt;0)*IJ$5:IJ$64))</f>
        <v>0</v>
      </c>
      <c r="IK104" s="21" t="n">
        <f aca="false">IF($A104="",0,SUMPRODUCT(((($C$5:$C$64=$A104)+($D$5:$D$64=$A104)+($E$5:$E$64=$A104)+($F$5:$F$64=$A104))&gt;0)*IK$5:IK$64))</f>
        <v>0</v>
      </c>
      <c r="IL104" s="21" t="n">
        <f aca="false">IF($A104="",0,SUMPRODUCT(((($C$5:$C$64=$A104)+($D$5:$D$64=$A104)+($E$5:$E$64=$A104)+($F$5:$F$64=$A104))&gt;0)*IL$5:IL$64))</f>
        <v>0</v>
      </c>
      <c r="IM104" s="21" t="n">
        <f aca="false">IF($A104="",0,SUMPRODUCT(((($C$5:$C$64=$A104)+($D$5:$D$64=$A104)+($E$5:$E$64=$A104)+($F$5:$F$64=$A104))&gt;0)*IM$5:IM$64))</f>
        <v>0</v>
      </c>
      <c r="IN104" s="21" t="n">
        <f aca="false">IF($A104="",0,SUMPRODUCT(((($C$5:$C$64=$A104)+($D$5:$D$64=$A104)+($E$5:$E$64=$A104)+($F$5:$F$64=$A104))&gt;0)*IN$5:IN$64))</f>
        <v>0</v>
      </c>
      <c r="IO104" s="21" t="n">
        <f aca="false">IF($A104="",0,SUMPRODUCT(((($C$5:$C$64=$A104)+($D$5:$D$64=$A104)+($E$5:$E$64=$A104)+($F$5:$F$64=$A104))&gt;0)*IO$5:IO$64))</f>
        <v>0</v>
      </c>
      <c r="IP104" s="21" t="n">
        <f aca="false">IF($A104="",0,SUMPRODUCT(((($C$5:$C$64=$A104)+($D$5:$D$64=$A104)+($E$5:$E$64=$A104)+($F$5:$F$64=$A104))&gt;0)*IP$5:IP$64))</f>
        <v>0</v>
      </c>
      <c r="IQ104" s="21" t="n">
        <f aca="false">IF($A104="",0,SUMPRODUCT(((($C$5:$C$64=$A104)+($D$5:$D$64=$A104)+($E$5:$E$64=$A104)+($F$5:$F$64=$A104))&gt;0)*IQ$5:IQ$64))</f>
        <v>0</v>
      </c>
      <c r="IR104" s="21" t="n">
        <f aca="false">IF($A104="",0,SUMPRODUCT(((($C$5:$C$64=$A104)+($D$5:$D$64=$A104)+($E$5:$E$64=$A104)+($F$5:$F$64=$A104))&gt;0)*IR$5:IR$64))</f>
        <v>0</v>
      </c>
      <c r="IS104" s="21" t="n">
        <f aca="false">IF($A104="",0,SUMPRODUCT(((($C$5:$C$64=$A104)+($D$5:$D$64=$A104)+($E$5:$E$64=$A104)+($F$5:$F$64=$A104))&gt;0)*IS$5:IS$64))</f>
        <v>0</v>
      </c>
      <c r="IT104" s="21" t="n">
        <f aca="false">IF($A104="",0,SUMPRODUCT(((($C$5:$C$64=$A104)+($D$5:$D$64=$A104)+($E$5:$E$64=$A104)+($F$5:$F$64=$A104))&gt;0)*IT$5:IT$64))</f>
        <v>0</v>
      </c>
      <c r="IU104" s="21" t="n">
        <f aca="false">IF($A104="",0,SUMPRODUCT(((($C$5:$C$64=$A104)+($D$5:$D$64=$A104)+($E$5:$E$64=$A104)+($F$5:$F$64=$A104))&gt;0)*IU$5:IU$64))</f>
        <v>0</v>
      </c>
      <c r="IV104" s="21" t="n">
        <f aca="false">IF($A104="",0,SUMPRODUCT(((($C$5:$C$64=$A104)+($D$5:$D$64=$A104)+($E$5:$E$64=$A104)+($F$5:$F$64=$A104))&gt;0)*IV$5:IV$64))</f>
        <v>0</v>
      </c>
      <c r="IW104" s="21" t="n">
        <f aca="false">IF($A104="",0,SUMPRODUCT(((($C$5:$C$64=$A104)+($D$5:$D$64=$A104)+($E$5:$E$64=$A104)+($F$5:$F$64=$A104))&gt;0)*IW$5:IW$64))</f>
        <v>0</v>
      </c>
      <c r="IX104" s="21" t="n">
        <f aca="false">IF($A104="",0,SUMPRODUCT(((($C$5:$C$64=$A104)+($D$5:$D$64=$A104)+($E$5:$E$64=$A104)+($F$5:$F$64=$A104))&gt;0)*IX$5:IX$64))</f>
        <v>0</v>
      </c>
      <c r="IY104" s="21" t="n">
        <f aca="false">IF($A104="",0,SUMPRODUCT(((($C$5:$C$64=$A104)+($D$5:$D$64=$A104)+($E$5:$E$64=$A104)+($F$5:$F$64=$A104))&gt;0)*IY$5:IY$64))</f>
        <v>0</v>
      </c>
      <c r="IZ104" s="21" t="n">
        <f aca="false">IF($A104="",0,SUMPRODUCT(((($C$5:$C$64=$A104)+($D$5:$D$64=$A104)+($E$5:$E$64=$A104)+($F$5:$F$64=$A104))&gt;0)*IZ$5:IZ$64))</f>
        <v>0</v>
      </c>
      <c r="JA104" s="21" t="n">
        <f aca="false">IF($A104="",0,SUMPRODUCT(((($C$5:$C$64=$A104)+($D$5:$D$64=$A104)+($E$5:$E$64=$A104)+($F$5:$F$64=$A104))&gt;0)*JA$5:JA$64))</f>
        <v>0</v>
      </c>
      <c r="JB104" s="21" t="n">
        <f aca="false">IF($A104="",0,SUMPRODUCT(((($C$5:$C$64=$A104)+($D$5:$D$64=$A104)+($E$5:$E$64=$A104)+($F$5:$F$64=$A104))&gt;0)*JB$5:JB$64))</f>
        <v>0</v>
      </c>
      <c r="JC104" s="21" t="n">
        <f aca="false">IF($A104="",0,SUMPRODUCT(((($C$5:$C$64=$A104)+($D$5:$D$64=$A104)+($E$5:$E$64=$A104)+($F$5:$F$64=$A104))&gt;0)*JC$5:JC$64))</f>
        <v>0</v>
      </c>
      <c r="JD104" s="21" t="n">
        <f aca="false">IF($A104="",0,SUMPRODUCT(((($C$5:$C$64=$A104)+($D$5:$D$64=$A104)+($E$5:$E$64=$A104)+($F$5:$F$64=$A104))&gt;0)*JD$5:JD$64))</f>
        <v>0</v>
      </c>
      <c r="JE104" s="21" t="n">
        <f aca="false">IF($A104="",0,SUMPRODUCT(((($C$5:$C$64=$A104)+($D$5:$D$64=$A104)+($E$5:$E$64=$A104)+($F$5:$F$64=$A104))&gt;0)*JE$5:JE$64))</f>
        <v>0</v>
      </c>
      <c r="JF104" s="21" t="n">
        <f aca="false">IF($A104="",0,SUMPRODUCT(((($C$5:$C$64=$A104)+($D$5:$D$64=$A104)+($E$5:$E$64=$A104)+($F$5:$F$64=$A104))&gt;0)*JF$5:JF$64))</f>
        <v>0</v>
      </c>
      <c r="JG104" s="21" t="n">
        <f aca="false">IF($A104="",0,SUMPRODUCT(((($C$5:$C$64=$A104)+($D$5:$D$64=$A104)+($E$5:$E$64=$A104)+($F$5:$F$64=$A104))&gt;0)*JG$5:JG$64))</f>
        <v>0</v>
      </c>
      <c r="JH104" s="21" t="n">
        <f aca="false">IF($A104="",0,SUMPRODUCT(((($C$5:$C$64=$A104)+($D$5:$D$64=$A104)+($E$5:$E$64=$A104)+($F$5:$F$64=$A104))&gt;0)*JH$5:JH$64))</f>
        <v>0</v>
      </c>
      <c r="JI104" s="21" t="n">
        <f aca="false">IF($A104="",0,SUMPRODUCT(((($C$5:$C$64=$A104)+($D$5:$D$64=$A104)+($E$5:$E$64=$A104)+($F$5:$F$64=$A104))&gt;0)*JI$5:JI$64))</f>
        <v>0</v>
      </c>
      <c r="JJ104" s="21" t="n">
        <f aca="false">IF($A104="",0,SUMPRODUCT(((($C$5:$C$64=$A104)+($D$5:$D$64=$A104)+($E$5:$E$64=$A104)+($F$5:$F$64=$A104))&gt;0)*JJ$5:JJ$64))</f>
        <v>0</v>
      </c>
      <c r="JK104" s="21" t="n">
        <f aca="false">IF($A104="",0,SUMPRODUCT(((($C$5:$C$64=$A104)+($D$5:$D$64=$A104)+($E$5:$E$64=$A104)+($F$5:$F$64=$A104))&gt;0)*JK$5:JK$64))</f>
        <v>0</v>
      </c>
      <c r="JL104" s="21" t="n">
        <f aca="false">IF($A104="",0,SUMPRODUCT(((($C$5:$C$64=$A104)+($D$5:$D$64=$A104)+($E$5:$E$64=$A104)+($F$5:$F$64=$A104))&gt;0)*JL$5:JL$64))</f>
        <v>0</v>
      </c>
      <c r="JM104" s="21" t="n">
        <f aca="false">IF($A104="",0,SUMPRODUCT(((($C$5:$C$64=$A104)+($D$5:$D$64=$A104)+($E$5:$E$64=$A104)+($F$5:$F$64=$A104))&gt;0)*JM$5:JM$64))</f>
        <v>0</v>
      </c>
      <c r="JN104" s="21" t="n">
        <f aca="false">IF($A104="",0,SUMPRODUCT(((($C$5:$C$64=$A104)+($D$5:$D$64=$A104)+($E$5:$E$64=$A104)+($F$5:$F$64=$A104))&gt;0)*JN$5:JN$64))</f>
        <v>0</v>
      </c>
      <c r="JO104" s="21" t="n">
        <f aca="false">IF($A104="",0,SUMPRODUCT(((($C$5:$C$64=$A104)+($D$5:$D$64=$A104)+($E$5:$E$64=$A104)+($F$5:$F$64=$A104))&gt;0)*JO$5:JO$64))</f>
        <v>0</v>
      </c>
      <c r="JP104" s="21" t="n">
        <f aca="false">IF($A104="",0,SUMPRODUCT(((($C$5:$C$64=$A104)+($D$5:$D$64=$A104)+($E$5:$E$64=$A104)+($F$5:$F$64=$A104))&gt;0)*JP$5:JP$64))</f>
        <v>0</v>
      </c>
      <c r="JQ104" s="21" t="n">
        <f aca="false">IF($A104="",0,SUMPRODUCT(((($C$5:$C$64=$A104)+($D$5:$D$64=$A104)+($E$5:$E$64=$A104)+($F$5:$F$64=$A104))&gt;0)*JQ$5:JQ$64))</f>
        <v>0</v>
      </c>
      <c r="JR104" s="21" t="n">
        <f aca="false">IF($A104="",0,SUMPRODUCT(((($C$5:$C$64=$A104)+($D$5:$D$64=$A104)+($E$5:$E$64=$A104)+($F$5:$F$64=$A104))&gt;0)*JR$5:JR$64))</f>
        <v>0</v>
      </c>
      <c r="JS104" s="21" t="n">
        <f aca="false">IF($A104="",0,SUMPRODUCT(((($C$5:$C$64=$A104)+($D$5:$D$64=$A104)+($E$5:$E$64=$A104)+($F$5:$F$64=$A104))&gt;0)*JS$5:JS$64))</f>
        <v>0</v>
      </c>
      <c r="JT104" s="21" t="n">
        <f aca="false">IF($A104="",0,SUMPRODUCT(((($C$5:$C$64=$A104)+($D$5:$D$64=$A104)+($E$5:$E$64=$A104)+($F$5:$F$64=$A104))&gt;0)*JT$5:JT$64))</f>
        <v>0</v>
      </c>
      <c r="JU104" s="21" t="n">
        <f aca="false">IF($A104="",0,SUMPRODUCT(((($C$5:$C$64=$A104)+($D$5:$D$64=$A104)+($E$5:$E$64=$A104)+($F$5:$F$64=$A104))&gt;0)*JU$5:JU$64))</f>
        <v>0</v>
      </c>
      <c r="JV104" s="21" t="n">
        <f aca="false">IF($A104="",0,SUMPRODUCT(((($C$5:$C$64=$A104)+($D$5:$D$64=$A104)+($E$5:$E$64=$A104)+($F$5:$F$64=$A104))&gt;0)*JV$5:JV$64))</f>
        <v>0</v>
      </c>
      <c r="JW104" s="21" t="n">
        <f aca="false">IF($A104="",0,SUMPRODUCT(((($C$5:$C$64=$A104)+($D$5:$D$64=$A104)+($E$5:$E$64=$A104)+($F$5:$F$64=$A104))&gt;0)*JW$5:JW$64))</f>
        <v>0</v>
      </c>
      <c r="JX104" s="21" t="n">
        <f aca="false">IF($A104="",0,SUMPRODUCT(((($C$5:$C$64=$A104)+($D$5:$D$64=$A104)+($E$5:$E$64=$A104)+($F$5:$F$64=$A104))&gt;0)*JX$5:JX$64))</f>
        <v>0</v>
      </c>
      <c r="JY104" s="21" t="n">
        <f aca="false">IF($A104="",0,SUMPRODUCT(((($C$5:$C$64=$A104)+($D$5:$D$64=$A104)+($E$5:$E$64=$A104)+($F$5:$F$64=$A104))&gt;0)*JY$5:JY$64))</f>
        <v>0</v>
      </c>
      <c r="JZ104" s="21" t="n">
        <f aca="false">IF($A104="",0,SUMPRODUCT(((($C$5:$C$64=$A104)+($D$5:$D$64=$A104)+($E$5:$E$64=$A104)+($F$5:$F$64=$A104))&gt;0)*JZ$5:JZ$64))</f>
        <v>0</v>
      </c>
      <c r="KA104" s="21" t="n">
        <f aca="false">IF($A104="",0,SUMPRODUCT(((($C$5:$C$64=$A104)+($D$5:$D$64=$A104)+($E$5:$E$64=$A104)+($F$5:$F$64=$A104))&gt;0)*KA$5:KA$64))</f>
        <v>0</v>
      </c>
      <c r="KB104" s="21" t="n">
        <f aca="false">IF($A104="",0,SUMPRODUCT(((($C$5:$C$64=$A104)+($D$5:$D$64=$A104)+($E$5:$E$64=$A104)+($F$5:$F$64=$A104))&gt;0)*KB$5:KB$64))</f>
        <v>0</v>
      </c>
      <c r="KC104" s="21" t="n">
        <f aca="false">IF($A104="",0,SUMPRODUCT(((($C$5:$C$64=$A104)+($D$5:$D$64=$A104)+($E$5:$E$64=$A104)+($F$5:$F$64=$A104))&gt;0)*KC$5:KC$64))</f>
        <v>0</v>
      </c>
      <c r="KD104" s="21" t="n">
        <f aca="false">IF($A104="",0,SUMPRODUCT(((($C$5:$C$64=$A104)+($D$5:$D$64=$A104)+($E$5:$E$64=$A104)+($F$5:$F$64=$A104))&gt;0)*KD$5:KD$64))</f>
        <v>0</v>
      </c>
      <c r="KE104" s="21" t="n">
        <f aca="false">IF($A104="",0,SUMPRODUCT(((($C$5:$C$64=$A104)+($D$5:$D$64=$A104)+($E$5:$E$64=$A104)+($F$5:$F$64=$A104))&gt;0)*KE$5:KE$64))</f>
        <v>0</v>
      </c>
      <c r="KF104" s="21" t="n">
        <f aca="false">IF($A104="",0,SUMPRODUCT(((($C$5:$C$64=$A104)+($D$5:$D$64=$A104)+($E$5:$E$64=$A104)+($F$5:$F$64=$A104))&gt;0)*KF$5:KF$64))</f>
        <v>0</v>
      </c>
      <c r="KG104" s="21" t="n">
        <f aca="false">IF($A104="",0,SUMPRODUCT(((($C$5:$C$64=$A104)+($D$5:$D$64=$A104)+($E$5:$E$64=$A104)+($F$5:$F$64=$A104))&gt;0)*KG$5:KG$64))</f>
        <v>0</v>
      </c>
      <c r="KH104" s="21" t="n">
        <f aca="false">IF($A104="",0,SUMPRODUCT(((($C$5:$C$64=$A104)+($D$5:$D$64=$A104)+($E$5:$E$64=$A104)+($F$5:$F$64=$A104))&gt;0)*KH$5:KH$64))</f>
        <v>0</v>
      </c>
      <c r="KI104" s="21" t="n">
        <f aca="false">IF($A104="",0,SUMPRODUCT(((($C$5:$C$64=$A104)+($D$5:$D$64=$A104)+($E$5:$E$64=$A104)+($F$5:$F$64=$A104))&gt;0)*KI$5:KI$64))</f>
        <v>0</v>
      </c>
      <c r="KJ104" s="21" t="n">
        <f aca="false">IF($A104="",0,SUMPRODUCT(((($C$5:$C$64=$A104)+($D$5:$D$64=$A104)+($E$5:$E$64=$A104)+($F$5:$F$64=$A104))&gt;0)*KJ$5:KJ$64))</f>
        <v>0</v>
      </c>
      <c r="KK104" s="21" t="n">
        <f aca="false">IF($A104="",0,SUMPRODUCT(((($C$5:$C$64=$A104)+($D$5:$D$64=$A104)+($E$5:$E$64=$A104)+($F$5:$F$64=$A104))&gt;0)*KK$5:KK$64))</f>
        <v>0</v>
      </c>
      <c r="KL104" s="21" t="n">
        <f aca="false">IF($A104="",0,SUMPRODUCT(((($C$5:$C$64=$A104)+($D$5:$D$64=$A104)+($E$5:$E$64=$A104)+($F$5:$F$64=$A104))&gt;0)*KL$5:KL$64))</f>
        <v>0</v>
      </c>
      <c r="KM104" s="21" t="n">
        <f aca="false">IF($A104="",0,SUMPRODUCT(((($C$5:$C$64=$A104)+($D$5:$D$64=$A104)+($E$5:$E$64=$A104)+($F$5:$F$64=$A104))&gt;0)*KM$5:KM$64))</f>
        <v>0</v>
      </c>
      <c r="KN104" s="21" t="n">
        <f aca="false">IF($A104="",0,SUMPRODUCT(((($C$5:$C$64=$A104)+($D$5:$D$64=$A104)+($E$5:$E$64=$A104)+($F$5:$F$64=$A104))&gt;0)*KN$5:KN$64))</f>
        <v>0</v>
      </c>
      <c r="KO104" s="21" t="n">
        <f aca="false">IF($A104="",0,SUMPRODUCT(((($C$5:$C$64=$A104)+($D$5:$D$64=$A104)+($E$5:$E$64=$A104)+($F$5:$F$64=$A104))&gt;0)*KO$5:KO$64))</f>
        <v>0</v>
      </c>
      <c r="KP104" s="21" t="n">
        <f aca="false">IF($A104="",0,SUMPRODUCT(((($C$5:$C$64=$A104)+($D$5:$D$64=$A104)+($E$5:$E$64=$A104)+($F$5:$F$64=$A104))&gt;0)*KP$5:KP$64))</f>
        <v>0</v>
      </c>
      <c r="KQ104" s="21" t="n">
        <f aca="false">IF($A104="",0,SUMPRODUCT(((($C$5:$C$64=$A104)+($D$5:$D$64=$A104)+($E$5:$E$64=$A104)+($F$5:$F$64=$A104))&gt;0)*KQ$5:KQ$64))</f>
        <v>0</v>
      </c>
      <c r="KR104" s="21" t="n">
        <f aca="false">IF($A104="",0,SUMPRODUCT(((($C$5:$C$64=$A104)+($D$5:$D$64=$A104)+($E$5:$E$64=$A104)+($F$5:$F$64=$A104))&gt;0)*KR$5:KR$64))</f>
        <v>0</v>
      </c>
      <c r="KS104" s="21" t="n">
        <f aca="false">IF($A104="",0,SUMPRODUCT(((($C$5:$C$64=$A104)+($D$5:$D$64=$A104)+($E$5:$E$64=$A104)+($F$5:$F$64=$A104))&gt;0)*KS$5:KS$64))</f>
        <v>0</v>
      </c>
      <c r="KT104" s="21" t="n">
        <f aca="false">IF($A104="",0,SUMPRODUCT(((($C$5:$C$64=$A104)+($D$5:$D$64=$A104)+($E$5:$E$64=$A104)+($F$5:$F$64=$A104))&gt;0)*KT$5:KT$64))</f>
        <v>0</v>
      </c>
      <c r="KU104" s="21" t="n">
        <f aca="false">IF($A104="",0,SUMPRODUCT(((($C$5:$C$64=$A104)+($D$5:$D$64=$A104)+($E$5:$E$64=$A104)+($F$5:$F$64=$A104))&gt;0)*KU$5:KU$64))</f>
        <v>0</v>
      </c>
      <c r="KV104" s="21" t="n">
        <f aca="false">IF($A104="",0,SUMPRODUCT(((($C$5:$C$64=$A104)+($D$5:$D$64=$A104)+($E$5:$E$64=$A104)+($F$5:$F$64=$A104))&gt;0)*KV$5:KV$64))</f>
        <v>0</v>
      </c>
      <c r="KW104" s="21" t="n">
        <f aca="false">IF($A104="",0,SUMPRODUCT(((($C$5:$C$64=$A104)+($D$5:$D$64=$A104)+($E$5:$E$64=$A104)+($F$5:$F$64=$A104))&gt;0)*KW$5:KW$64))</f>
        <v>0</v>
      </c>
      <c r="KX104" s="21" t="n">
        <f aca="false">IF($A104="",0,SUMPRODUCT(((($C$5:$C$64=$A104)+($D$5:$D$64=$A104)+($E$5:$E$64=$A104)+($F$5:$F$64=$A104))&gt;0)*KX$5:KX$64))</f>
        <v>0</v>
      </c>
      <c r="KY104" s="21" t="n">
        <f aca="false">IF($A104="",0,SUMPRODUCT(((($C$5:$C$64=$A104)+($D$5:$D$64=$A104)+($E$5:$E$64=$A104)+($F$5:$F$64=$A104))&gt;0)*KY$5:KY$64))</f>
        <v>0</v>
      </c>
      <c r="KZ104" s="21" t="n">
        <f aca="false">IF($A104="",0,SUMPRODUCT(((($C$5:$C$64=$A104)+($D$5:$D$64=$A104)+($E$5:$E$64=$A104)+($F$5:$F$64=$A104))&gt;0)*KZ$5:KZ$64))</f>
        <v>0</v>
      </c>
      <c r="LA104" s="21" t="n">
        <f aca="false">IF($A104="",0,SUMPRODUCT(((($C$5:$C$64=$A104)+($D$5:$D$64=$A104)+($E$5:$E$64=$A104)+($F$5:$F$64=$A104))&gt;0)*LA$5:LA$64))</f>
        <v>0</v>
      </c>
      <c r="LB104" s="21" t="n">
        <f aca="false">IF($A104="",0,SUMPRODUCT(((($C$5:$C$64=$A104)+($D$5:$D$64=$A104)+($E$5:$E$64=$A104)+($F$5:$F$64=$A104))&gt;0)*LB$5:LB$64))</f>
        <v>0</v>
      </c>
      <c r="LC104" s="21" t="n">
        <f aca="false">IF($A104="",0,SUMPRODUCT(((($C$5:$C$64=$A104)+($D$5:$D$64=$A104)+($E$5:$E$64=$A104)+($F$5:$F$64=$A104))&gt;0)*LC$5:LC$64))</f>
        <v>0</v>
      </c>
      <c r="LD104" s="21" t="n">
        <f aca="false">IF($A104="",0,SUMPRODUCT(((($C$5:$C$64=$A104)+($D$5:$D$64=$A104)+($E$5:$E$64=$A104)+($F$5:$F$64=$A104))&gt;0)*LD$5:LD$64))</f>
        <v>0</v>
      </c>
      <c r="LE104" s="21" t="n">
        <f aca="false">IF($A104="",0,SUMPRODUCT(((($C$5:$C$64=$A104)+($D$5:$D$64=$A104)+($E$5:$E$64=$A104)+($F$5:$F$64=$A104))&gt;0)*LE$5:LE$64))</f>
        <v>0</v>
      </c>
      <c r="LF104" s="21" t="n">
        <f aca="false">IF($A104="",0,SUMPRODUCT(((($C$5:$C$64=$A104)+($D$5:$D$64=$A104)+($E$5:$E$64=$A104)+($F$5:$F$64=$A104))&gt;0)*LF$5:LF$64))</f>
        <v>0</v>
      </c>
      <c r="LG104" s="21" t="n">
        <f aca="false">IF($A104="",0,SUMPRODUCT(((($C$5:$C$64=$A104)+($D$5:$D$64=$A104)+($E$5:$E$64=$A104)+($F$5:$F$64=$A104))&gt;0)*LG$5:LG$64))</f>
        <v>0</v>
      </c>
      <c r="LH104" s="21" t="n">
        <f aca="false">IF($A104="",0,SUMPRODUCT(((($C$5:$C$64=$A104)+($D$5:$D$64=$A104)+($E$5:$E$64=$A104)+($F$5:$F$64=$A104))&gt;0)*LH$5:LH$64))</f>
        <v>0</v>
      </c>
      <c r="LI104" s="21" t="n">
        <f aca="false">IF($A104="",0,SUMPRODUCT(((($C$5:$C$64=$A104)+($D$5:$D$64=$A104)+($E$5:$E$64=$A104)+($F$5:$F$64=$A104))&gt;0)*LI$5:LI$64))</f>
        <v>0</v>
      </c>
      <c r="LJ104" s="21" t="n">
        <f aca="false">IF($A104="",0,SUMPRODUCT(((($C$5:$C$64=$A104)+($D$5:$D$64=$A104)+($E$5:$E$64=$A104)+($F$5:$F$64=$A104))&gt;0)*LJ$5:LJ$64))</f>
        <v>0</v>
      </c>
      <c r="LK104" s="21" t="n">
        <f aca="false">IF($A104="",0,SUMPRODUCT(((($C$5:$C$64=$A104)+($D$5:$D$64=$A104)+($E$5:$E$64=$A104)+($F$5:$F$64=$A104))&gt;0)*LK$5:LK$64))</f>
        <v>0</v>
      </c>
      <c r="LL104" s="21" t="n">
        <f aca="false">IF($A104="",0,SUMPRODUCT(((($C$5:$C$64=$A104)+($D$5:$D$64=$A104)+($E$5:$E$64=$A104)+($F$5:$F$64=$A104))&gt;0)*LL$5:LL$64))</f>
        <v>0</v>
      </c>
      <c r="LM104" s="21" t="n">
        <f aca="false">IF($A104="",0,SUMPRODUCT(((($C$5:$C$64=$A104)+($D$5:$D$64=$A104)+($E$5:$E$64=$A104)+($F$5:$F$64=$A104))&gt;0)*LM$5:LM$64))</f>
        <v>0</v>
      </c>
      <c r="LN104" s="21" t="n">
        <f aca="false">IF($A104="",0,SUMPRODUCT(((($C$5:$C$64=$A104)+($D$5:$D$64=$A104)+($E$5:$E$64=$A104)+($F$5:$F$64=$A104))&gt;0)*LN$5:LN$64))</f>
        <v>0</v>
      </c>
      <c r="LO104" s="21" t="n">
        <f aca="false">IF($A104="",0,SUMPRODUCT(((($C$5:$C$64=$A104)+($D$5:$D$64=$A104)+($E$5:$E$64=$A104)+($F$5:$F$64=$A104))&gt;0)*LO$5:LO$64))</f>
        <v>0</v>
      </c>
      <c r="LP104" s="21" t="n">
        <f aca="false">IF($A104="",0,SUMPRODUCT(((($C$5:$C$64=$A104)+($D$5:$D$64=$A104)+($E$5:$E$64=$A104)+($F$5:$F$64=$A104))&gt;0)*LP$5:LP$64))</f>
        <v>0</v>
      </c>
      <c r="LQ104" s="21" t="n">
        <f aca="false">IF($A104="",0,SUMPRODUCT(((($C$5:$C$64=$A104)+($D$5:$D$64=$A104)+($E$5:$E$64=$A104)+($F$5:$F$64=$A104))&gt;0)*LQ$5:LQ$64))</f>
        <v>0</v>
      </c>
      <c r="LR104" s="21" t="n">
        <f aca="false">IF($A104="",0,SUMPRODUCT(((($C$5:$C$64=$A104)+($D$5:$D$64=$A104)+($E$5:$E$64=$A104)+($F$5:$F$64=$A104))&gt;0)*LR$5:LR$64))</f>
        <v>0</v>
      </c>
      <c r="LS104" s="21" t="n">
        <f aca="false">IF($A104="",0,SUMPRODUCT(((($C$5:$C$64=$A104)+($D$5:$D$64=$A104)+($E$5:$E$64=$A104)+($F$5:$F$64=$A104))&gt;0)*LS$5:LS$64))</f>
        <v>0</v>
      </c>
      <c r="LT104" s="21" t="n">
        <f aca="false">IF($A104="",0,SUMPRODUCT(((($C$5:$C$64=$A104)+($D$5:$D$64=$A104)+($E$5:$E$64=$A104)+($F$5:$F$64=$A104))&gt;0)*LT$5:LT$64))</f>
        <v>0</v>
      </c>
      <c r="LU104" s="21" t="n">
        <f aca="false">IF($A104="",0,SUMPRODUCT(((($C$5:$C$64=$A104)+($D$5:$D$64=$A104)+($E$5:$E$64=$A104)+($F$5:$F$64=$A104))&gt;0)*LU$5:LU$64))</f>
        <v>0</v>
      </c>
      <c r="LV104" s="21" t="n">
        <f aca="false">IF($A104="",0,SUMPRODUCT(((($C$5:$C$64=$A104)+($D$5:$D$64=$A104)+($E$5:$E$64=$A104)+($F$5:$F$64=$A104))&gt;0)*LV$5:LV$64))</f>
        <v>0</v>
      </c>
      <c r="LW104" s="21" t="n">
        <f aca="false">IF($A104="",0,SUMPRODUCT(((($C$5:$C$64=$A104)+($D$5:$D$64=$A104)+($E$5:$E$64=$A104)+($F$5:$F$64=$A104))&gt;0)*LW$5:LW$64))</f>
        <v>0</v>
      </c>
      <c r="LX104" s="21" t="n">
        <f aca="false">IF($A104="",0,SUMPRODUCT(((($C$5:$C$64=$A104)+($D$5:$D$64=$A104)+($E$5:$E$64=$A104)+($F$5:$F$64=$A104))&gt;0)*LX$5:LX$64))</f>
        <v>0</v>
      </c>
      <c r="LY104" s="21" t="n">
        <f aca="false">IF($A104="",0,SUMPRODUCT(((($C$5:$C$64=$A104)+($D$5:$D$64=$A104)+($E$5:$E$64=$A104)+($F$5:$F$64=$A104))&gt;0)*LY$5:LY$64))</f>
        <v>0</v>
      </c>
      <c r="LZ104" s="21" t="n">
        <f aca="false">IF($A104="",0,SUMPRODUCT(((($C$5:$C$64=$A104)+($D$5:$D$64=$A104)+($E$5:$E$64=$A104)+($F$5:$F$64=$A104))&gt;0)*LZ$5:LZ$64))</f>
        <v>0</v>
      </c>
      <c r="MA104" s="21" t="n">
        <f aca="false">IF($A104="",0,SUMPRODUCT(((($C$5:$C$64=$A104)+($D$5:$D$64=$A104)+($E$5:$E$64=$A104)+($F$5:$F$64=$A104))&gt;0)*MA$5:MA$64))</f>
        <v>0</v>
      </c>
      <c r="MB104" s="21" t="n">
        <f aca="false">IF($A104="",0,SUMPRODUCT(((($C$5:$C$64=$A104)+($D$5:$D$64=$A104)+($E$5:$E$64=$A104)+($F$5:$F$64=$A104))&gt;0)*MB$5:MB$64))</f>
        <v>0</v>
      </c>
      <c r="MC104" s="21" t="n">
        <f aca="false">IF($A104="",0,SUMPRODUCT(((($C$5:$C$64=$A104)+($D$5:$D$64=$A104)+($E$5:$E$64=$A104)+($F$5:$F$64=$A104))&gt;0)*MC$5:MC$64))</f>
        <v>0</v>
      </c>
      <c r="MD104" s="21" t="n">
        <f aca="false">IF($A104="",0,SUMPRODUCT(((($C$5:$C$64=$A104)+($D$5:$D$64=$A104)+($E$5:$E$64=$A104)+($F$5:$F$64=$A104))&gt;0)*MD$5:MD$64))</f>
        <v>0</v>
      </c>
      <c r="ME104" s="21" t="n">
        <f aca="false">IF($A104="",0,SUMPRODUCT(((($C$5:$C$64=$A104)+($D$5:$D$64=$A104)+($E$5:$E$64=$A104)+($F$5:$F$64=$A104))&gt;0)*ME$5:ME$64))</f>
        <v>0</v>
      </c>
      <c r="MF104" s="21" t="n">
        <f aca="false">IF($A104="",0,SUMPRODUCT(((($C$5:$C$64=$A104)+($D$5:$D$64=$A104)+($E$5:$E$64=$A104)+($F$5:$F$64=$A104))&gt;0)*MF$5:MF$64))</f>
        <v>0</v>
      </c>
      <c r="MG104" s="21" t="n">
        <f aca="false">IF($A104="",0,SUMPRODUCT(((($C$5:$C$64=$A104)+($D$5:$D$64=$A104)+($E$5:$E$64=$A104)+($F$5:$F$64=$A104))&gt;0)*MG$5:MG$64))</f>
        <v>0</v>
      </c>
      <c r="MH104" s="21" t="n">
        <f aca="false">IF($A104="",0,SUMPRODUCT(((($C$5:$C$64=$A104)+($D$5:$D$64=$A104)+($E$5:$E$64=$A104)+($F$5:$F$64=$A104))&gt;0)*MH$5:MH$64))</f>
        <v>0</v>
      </c>
      <c r="MI104" s="21" t="n">
        <f aca="false">IF($A104="",0,SUMPRODUCT(((($C$5:$C$64=$A104)+($D$5:$D$64=$A104)+($E$5:$E$64=$A104)+($F$5:$F$64=$A104))&gt;0)*MI$5:MI$64))</f>
        <v>0</v>
      </c>
      <c r="MJ104" s="21" t="n">
        <f aca="false">IF($A104="",0,SUMPRODUCT(((($C$5:$C$64=$A104)+($D$5:$D$64=$A104)+($E$5:$E$64=$A104)+($F$5:$F$64=$A104))&gt;0)*MJ$5:MJ$64))</f>
        <v>0</v>
      </c>
      <c r="MK104" s="21" t="n">
        <f aca="false">IF($A104="",0,SUMPRODUCT(((($C$5:$C$64=$A104)+($D$5:$D$64=$A104)+($E$5:$E$64=$A104)+($F$5:$F$64=$A104))&gt;0)*MK$5:MK$64))</f>
        <v>0</v>
      </c>
      <c r="ML104" s="21" t="n">
        <f aca="false">IF($A104="",0,SUMPRODUCT(((($C$5:$C$64=$A104)+($D$5:$D$64=$A104)+($E$5:$E$64=$A104)+($F$5:$F$64=$A104))&gt;0)*ML$5:ML$64))</f>
        <v>0</v>
      </c>
      <c r="MM104" s="21" t="n">
        <f aca="false">IF($A104="",0,SUMPRODUCT(((($C$5:$C$64=$A104)+($D$5:$D$64=$A104)+($E$5:$E$64=$A104)+($F$5:$F$64=$A104))&gt;0)*MM$5:MM$64))</f>
        <v>0</v>
      </c>
      <c r="MN104" s="21" t="n">
        <f aca="false">IF($A104="",0,SUMPRODUCT(((($C$5:$C$64=$A104)+($D$5:$D$64=$A104)+($E$5:$E$64=$A104)+($F$5:$F$64=$A104))&gt;0)*MN$5:MN$64))</f>
        <v>0</v>
      </c>
      <c r="MO104" s="21" t="n">
        <f aca="false">IF($A104="",0,SUMPRODUCT(((($C$5:$C$64=$A104)+($D$5:$D$64=$A104)+($E$5:$E$64=$A104)+($F$5:$F$64=$A104))&gt;0)*MO$5:MO$64))</f>
        <v>0</v>
      </c>
      <c r="MP104" s="21" t="n">
        <f aca="false">IF($A104="",0,SUMPRODUCT(((($C$5:$C$64=$A104)+($D$5:$D$64=$A104)+($E$5:$E$64=$A104)+($F$5:$F$64=$A104))&gt;0)*MP$5:MP$64))</f>
        <v>0</v>
      </c>
      <c r="MQ104" s="21" t="n">
        <f aca="false">IF($A104="",0,SUMPRODUCT(((($C$5:$C$64=$A104)+($D$5:$D$64=$A104)+($E$5:$E$64=$A104)+($F$5:$F$64=$A104))&gt;0)*MQ$5:MQ$64))</f>
        <v>0</v>
      </c>
      <c r="MR104" s="21" t="n">
        <f aca="false">IF($A104="",0,SUMPRODUCT(((($C$5:$C$64=$A104)+($D$5:$D$64=$A104)+($E$5:$E$64=$A104)+($F$5:$F$64=$A104))&gt;0)*MR$5:MR$64))</f>
        <v>0</v>
      </c>
      <c r="MS104" s="21" t="n">
        <f aca="false">IF($A104="",0,SUMPRODUCT(((($C$5:$C$64=$A104)+($D$5:$D$64=$A104)+($E$5:$E$64=$A104)+($F$5:$F$64=$A104))&gt;0)*MS$5:MS$64))</f>
        <v>0</v>
      </c>
      <c r="MT104" s="21" t="n">
        <f aca="false">IF($A104="",0,SUMPRODUCT(((($C$5:$C$64=$A104)+($D$5:$D$64=$A104)+($E$5:$E$64=$A104)+($F$5:$F$64=$A104))&gt;0)*MT$5:MT$64))</f>
        <v>0</v>
      </c>
      <c r="MU104" s="21" t="n">
        <f aca="false">IF($A104="",0,SUMPRODUCT(((($C$5:$C$64=$A104)+($D$5:$D$64=$A104)+($E$5:$E$64=$A104)+($F$5:$F$64=$A104))&gt;0)*MU$5:MU$64))</f>
        <v>0</v>
      </c>
      <c r="MV104" s="21" t="n">
        <f aca="false">IF($A104="",0,SUMPRODUCT(((($C$5:$C$64=$A104)+($D$5:$D$64=$A104)+($E$5:$E$64=$A104)+($F$5:$F$64=$A104))&gt;0)*MV$5:MV$64))</f>
        <v>0</v>
      </c>
      <c r="MW104" s="21" t="n">
        <f aca="false">IF($A104="",0,SUMPRODUCT(((($C$5:$C$64=$A104)+($D$5:$D$64=$A104)+($E$5:$E$64=$A104)+($F$5:$F$64=$A104))&gt;0)*MW$5:MW$64))</f>
        <v>0</v>
      </c>
      <c r="MX104" s="21" t="n">
        <f aca="false">IF($A104="",0,SUMPRODUCT(((($C$5:$C$64=$A104)+($D$5:$D$64=$A104)+($E$5:$E$64=$A104)+($F$5:$F$64=$A104))&gt;0)*MX$5:MX$64))</f>
        <v>0</v>
      </c>
      <c r="MY104" s="21" t="n">
        <f aca="false">IF($A104="",0,SUMPRODUCT(((($C$5:$C$64=$A104)+($D$5:$D$64=$A104)+($E$5:$E$64=$A104)+($F$5:$F$64=$A104))&gt;0)*MY$5:MY$64))</f>
        <v>0</v>
      </c>
      <c r="MZ104" s="21" t="n">
        <f aca="false">IF($A104="",0,SUMPRODUCT(((($C$5:$C$64=$A104)+($D$5:$D$64=$A104)+($E$5:$E$64=$A104)+($F$5:$F$64=$A104))&gt;0)*MZ$5:MZ$64))</f>
        <v>0</v>
      </c>
      <c r="NA104" s="21" t="n">
        <f aca="false">IF($A104="",0,SUMPRODUCT(((($C$5:$C$64=$A104)+($D$5:$D$64=$A104)+($E$5:$E$64=$A104)+($F$5:$F$64=$A104))&gt;0)*NA$5:NA$64))</f>
        <v>0</v>
      </c>
      <c r="NB104" s="21" t="n">
        <f aca="false">IF($A104="",0,SUMPRODUCT(((($C$5:$C$64=$A104)+($D$5:$D$64=$A104)+($E$5:$E$64=$A104)+($F$5:$F$64=$A104))&gt;0)*NB$5:NB$64))</f>
        <v>0</v>
      </c>
      <c r="NC104" s="21" t="n">
        <f aca="false">IF($A104="",0,SUMPRODUCT(((($C$5:$C$64=$A104)+($D$5:$D$64=$A104)+($E$5:$E$64=$A104)+($F$5:$F$64=$A104))&gt;0)*NC$5:NC$64))</f>
        <v>0</v>
      </c>
      <c r="ND104" s="21" t="n">
        <f aca="false">IF($A104="",0,SUMPRODUCT(((($C$5:$C$64=$A104)+($D$5:$D$64=$A104)+($E$5:$E$64=$A104)+($F$5:$F$64=$A104))&gt;0)*ND$5:ND$64))</f>
        <v>0</v>
      </c>
      <c r="NE104" s="21" t="n">
        <f aca="false">IF($A104="",0,SUMPRODUCT(((($C$5:$C$64=$A104)+($D$5:$D$64=$A104)+($E$5:$E$64=$A104)+($F$5:$F$64=$A104))&gt;0)*NE$5:NE$64))</f>
        <v>0</v>
      </c>
      <c r="NF104" s="21" t="n">
        <f aca="false">IF($A104="",0,SUMPRODUCT(((($C$5:$C$64=$A104)+($D$5:$D$64=$A104)+($E$5:$E$64=$A104)+($F$5:$F$64=$A104))&gt;0)*NF$5:NF$64))</f>
        <v>0</v>
      </c>
      <c r="NG104" s="21" t="n">
        <f aca="false">IF($A104="",0,SUMPRODUCT(((($C$5:$C$64=$A104)+($D$5:$D$64=$A104)+($E$5:$E$64=$A104)+($F$5:$F$64=$A104))&gt;0)*NG$5:NG$64))</f>
        <v>0</v>
      </c>
      <c r="NH104" s="21" t="n">
        <f aca="false">IF($A104="",0,SUMPRODUCT(((($C$5:$C$64=$A104)+($D$5:$D$64=$A104)+($E$5:$E$64=$A104)+($F$5:$F$64=$A104))&gt;0)*NH$5:NH$64))</f>
        <v>0</v>
      </c>
    </row>
    <row r="105" customFormat="false" ht="15" hidden="false" customHeight="false" outlineLevel="0" collapsed="false">
      <c r="A105" s="6" t="str">
        <f aca="false">IF(Einstellungen!E31="","",Einstellungen!E31)</f>
        <v/>
      </c>
      <c r="B105" s="20" t="n">
        <f aca="false">IF(Einstellungen!F31="",999,Einstellungen!F31)</f>
        <v>999</v>
      </c>
      <c r="C105" s="5" t="str">
        <f aca="false">Einstellungen!G31</f>
        <v/>
      </c>
      <c r="D105" s="5"/>
      <c r="E105" s="5"/>
      <c r="F105" s="5"/>
      <c r="G105" s="21" t="n">
        <f aca="false">IF($A105="",0,SUMPRODUCT(((($C$5:$C$64=$A105)+($D$5:$D$64=$A105)+($E$5:$E$64=$A105)+($F$5:$F$64=$A105))&gt;0)*G$5:G$64))</f>
        <v>0</v>
      </c>
      <c r="H105" s="21" t="n">
        <f aca="false">IF($A105="",0,SUMPRODUCT(((($C$5:$C$64=$A105)+($D$5:$D$64=$A105)+($E$5:$E$64=$A105)+($F$5:$F$64=$A105))&gt;0)*H$5:H$64))</f>
        <v>0</v>
      </c>
      <c r="I105" s="21" t="n">
        <f aca="false">IF($A105="",0,SUMPRODUCT(((($C$5:$C$64=$A105)+($D$5:$D$64=$A105)+($E$5:$E$64=$A105)+($F$5:$F$64=$A105))&gt;0)*I$5:I$64))</f>
        <v>0</v>
      </c>
      <c r="J105" s="21" t="n">
        <f aca="false">IF($A105="",0,SUMPRODUCT(((($C$5:$C$64=$A105)+($D$5:$D$64=$A105)+($E$5:$E$64=$A105)+($F$5:$F$64=$A105))&gt;0)*J$5:J$64))</f>
        <v>0</v>
      </c>
      <c r="K105" s="21" t="n">
        <f aca="false">IF($A105="",0,SUMPRODUCT(((($C$5:$C$64=$A105)+($D$5:$D$64=$A105)+($E$5:$E$64=$A105)+($F$5:$F$64=$A105))&gt;0)*K$5:K$64))</f>
        <v>0</v>
      </c>
      <c r="L105" s="21" t="n">
        <f aca="false">IF($A105="",0,SUMPRODUCT(((($C$5:$C$64=$A105)+($D$5:$D$64=$A105)+($E$5:$E$64=$A105)+($F$5:$F$64=$A105))&gt;0)*L$5:L$64))</f>
        <v>0</v>
      </c>
      <c r="M105" s="21" t="n">
        <f aca="false">IF($A105="",0,SUMPRODUCT(((($C$5:$C$64=$A105)+($D$5:$D$64=$A105)+($E$5:$E$64=$A105)+($F$5:$F$64=$A105))&gt;0)*M$5:M$64))</f>
        <v>0</v>
      </c>
      <c r="N105" s="21" t="n">
        <f aca="false">IF($A105="",0,SUMPRODUCT(((($C$5:$C$64=$A105)+($D$5:$D$64=$A105)+($E$5:$E$64=$A105)+($F$5:$F$64=$A105))&gt;0)*N$5:N$64))</f>
        <v>0</v>
      </c>
      <c r="O105" s="21" t="n">
        <f aca="false">IF($A105="",0,SUMPRODUCT(((($C$5:$C$64=$A105)+($D$5:$D$64=$A105)+($E$5:$E$64=$A105)+($F$5:$F$64=$A105))&gt;0)*O$5:O$64))</f>
        <v>0</v>
      </c>
      <c r="P105" s="21" t="n">
        <f aca="false">IF($A105="",0,SUMPRODUCT(((($C$5:$C$64=$A105)+($D$5:$D$64=$A105)+($E$5:$E$64=$A105)+($F$5:$F$64=$A105))&gt;0)*P$5:P$64))</f>
        <v>0</v>
      </c>
      <c r="Q105" s="21" t="n">
        <f aca="false">IF($A105="",0,SUMPRODUCT(((($C$5:$C$64=$A105)+($D$5:$D$64=$A105)+($E$5:$E$64=$A105)+($F$5:$F$64=$A105))&gt;0)*Q$5:Q$64))</f>
        <v>0</v>
      </c>
      <c r="R105" s="21" t="n">
        <f aca="false">IF($A105="",0,SUMPRODUCT(((($C$5:$C$64=$A105)+($D$5:$D$64=$A105)+($E$5:$E$64=$A105)+($F$5:$F$64=$A105))&gt;0)*R$5:R$64))</f>
        <v>0</v>
      </c>
      <c r="S105" s="21" t="n">
        <f aca="false">IF($A105="",0,SUMPRODUCT(((($C$5:$C$64=$A105)+($D$5:$D$64=$A105)+($E$5:$E$64=$A105)+($F$5:$F$64=$A105))&gt;0)*S$5:S$64))</f>
        <v>0</v>
      </c>
      <c r="T105" s="21" t="n">
        <f aca="false">IF($A105="",0,SUMPRODUCT(((($C$5:$C$64=$A105)+($D$5:$D$64=$A105)+($E$5:$E$64=$A105)+($F$5:$F$64=$A105))&gt;0)*T$5:T$64))</f>
        <v>0</v>
      </c>
      <c r="U105" s="21" t="n">
        <f aca="false">IF($A105="",0,SUMPRODUCT(((($C$5:$C$64=$A105)+($D$5:$D$64=$A105)+($E$5:$E$64=$A105)+($F$5:$F$64=$A105))&gt;0)*U$5:U$64))</f>
        <v>0</v>
      </c>
      <c r="V105" s="21" t="n">
        <f aca="false">IF($A105="",0,SUMPRODUCT(((($C$5:$C$64=$A105)+($D$5:$D$64=$A105)+($E$5:$E$64=$A105)+($F$5:$F$64=$A105))&gt;0)*V$5:V$64))</f>
        <v>0</v>
      </c>
      <c r="W105" s="21" t="n">
        <f aca="false">IF($A105="",0,SUMPRODUCT(((($C$5:$C$64=$A105)+($D$5:$D$64=$A105)+($E$5:$E$64=$A105)+($F$5:$F$64=$A105))&gt;0)*W$5:W$64))</f>
        <v>0</v>
      </c>
      <c r="X105" s="21" t="n">
        <f aca="false">IF($A105="",0,SUMPRODUCT(((($C$5:$C$64=$A105)+($D$5:$D$64=$A105)+($E$5:$E$64=$A105)+($F$5:$F$64=$A105))&gt;0)*X$5:X$64))</f>
        <v>0</v>
      </c>
      <c r="Y105" s="21" t="n">
        <f aca="false">IF($A105="",0,SUMPRODUCT(((($C$5:$C$64=$A105)+($D$5:$D$64=$A105)+($E$5:$E$64=$A105)+($F$5:$F$64=$A105))&gt;0)*Y$5:Y$64))</f>
        <v>0</v>
      </c>
      <c r="Z105" s="21" t="n">
        <f aca="false">IF($A105="",0,SUMPRODUCT(((($C$5:$C$64=$A105)+($D$5:$D$64=$A105)+($E$5:$E$64=$A105)+($F$5:$F$64=$A105))&gt;0)*Z$5:Z$64))</f>
        <v>0</v>
      </c>
      <c r="AA105" s="21" t="n">
        <f aca="false">IF($A105="",0,SUMPRODUCT(((($C$5:$C$64=$A105)+($D$5:$D$64=$A105)+($E$5:$E$64=$A105)+($F$5:$F$64=$A105))&gt;0)*AA$5:AA$64))</f>
        <v>0</v>
      </c>
      <c r="AB105" s="21" t="n">
        <f aca="false">IF($A105="",0,SUMPRODUCT(((($C$5:$C$64=$A105)+($D$5:$D$64=$A105)+($E$5:$E$64=$A105)+($F$5:$F$64=$A105))&gt;0)*AB$5:AB$64))</f>
        <v>0</v>
      </c>
      <c r="AC105" s="21" t="n">
        <f aca="false">IF($A105="",0,SUMPRODUCT(((($C$5:$C$64=$A105)+($D$5:$D$64=$A105)+($E$5:$E$64=$A105)+($F$5:$F$64=$A105))&gt;0)*AC$5:AC$64))</f>
        <v>0</v>
      </c>
      <c r="AD105" s="21" t="n">
        <f aca="false">IF($A105="",0,SUMPRODUCT(((($C$5:$C$64=$A105)+($D$5:$D$64=$A105)+($E$5:$E$64=$A105)+($F$5:$F$64=$A105))&gt;0)*AD$5:AD$64))</f>
        <v>0</v>
      </c>
      <c r="AE105" s="21" t="n">
        <f aca="false">IF($A105="",0,SUMPRODUCT(((($C$5:$C$64=$A105)+($D$5:$D$64=$A105)+($E$5:$E$64=$A105)+($F$5:$F$64=$A105))&gt;0)*AE$5:AE$64))</f>
        <v>0</v>
      </c>
      <c r="AF105" s="21" t="n">
        <f aca="false">IF($A105="",0,SUMPRODUCT(((($C$5:$C$64=$A105)+($D$5:$D$64=$A105)+($E$5:$E$64=$A105)+($F$5:$F$64=$A105))&gt;0)*AF$5:AF$64))</f>
        <v>0</v>
      </c>
      <c r="AG105" s="21" t="n">
        <f aca="false">IF($A105="",0,SUMPRODUCT(((($C$5:$C$64=$A105)+($D$5:$D$64=$A105)+($E$5:$E$64=$A105)+($F$5:$F$64=$A105))&gt;0)*AG$5:AG$64))</f>
        <v>0</v>
      </c>
      <c r="AH105" s="21" t="n">
        <f aca="false">IF($A105="",0,SUMPRODUCT(((($C$5:$C$64=$A105)+($D$5:$D$64=$A105)+($E$5:$E$64=$A105)+($F$5:$F$64=$A105))&gt;0)*AH$5:AH$64))</f>
        <v>0</v>
      </c>
      <c r="AI105" s="21" t="n">
        <f aca="false">IF($A105="",0,SUMPRODUCT(((($C$5:$C$64=$A105)+($D$5:$D$64=$A105)+($E$5:$E$64=$A105)+($F$5:$F$64=$A105))&gt;0)*AI$5:AI$64))</f>
        <v>0</v>
      </c>
      <c r="AJ105" s="21" t="n">
        <f aca="false">IF($A105="",0,SUMPRODUCT(((($C$5:$C$64=$A105)+($D$5:$D$64=$A105)+($E$5:$E$64=$A105)+($F$5:$F$64=$A105))&gt;0)*AJ$5:AJ$64))</f>
        <v>0</v>
      </c>
      <c r="AK105" s="21" t="n">
        <f aca="false">IF($A105="",0,SUMPRODUCT(((($C$5:$C$64=$A105)+($D$5:$D$64=$A105)+($E$5:$E$64=$A105)+($F$5:$F$64=$A105))&gt;0)*AK$5:AK$64))</f>
        <v>0</v>
      </c>
      <c r="AL105" s="21" t="n">
        <f aca="false">IF($A105="",0,SUMPRODUCT(((($C$5:$C$64=$A105)+($D$5:$D$64=$A105)+($E$5:$E$64=$A105)+($F$5:$F$64=$A105))&gt;0)*AL$5:AL$64))</f>
        <v>0</v>
      </c>
      <c r="AM105" s="21" t="n">
        <f aca="false">IF($A105="",0,SUMPRODUCT(((($C$5:$C$64=$A105)+($D$5:$D$64=$A105)+($E$5:$E$64=$A105)+($F$5:$F$64=$A105))&gt;0)*AM$5:AM$64))</f>
        <v>0</v>
      </c>
      <c r="AN105" s="21" t="n">
        <f aca="false">IF($A105="",0,SUMPRODUCT(((($C$5:$C$64=$A105)+($D$5:$D$64=$A105)+($E$5:$E$64=$A105)+($F$5:$F$64=$A105))&gt;0)*AN$5:AN$64))</f>
        <v>0</v>
      </c>
      <c r="AO105" s="21" t="n">
        <f aca="false">IF($A105="",0,SUMPRODUCT(((($C$5:$C$64=$A105)+($D$5:$D$64=$A105)+($E$5:$E$64=$A105)+($F$5:$F$64=$A105))&gt;0)*AO$5:AO$64))</f>
        <v>0</v>
      </c>
      <c r="AP105" s="21" t="n">
        <f aca="false">IF($A105="",0,SUMPRODUCT(((($C$5:$C$64=$A105)+($D$5:$D$64=$A105)+($E$5:$E$64=$A105)+($F$5:$F$64=$A105))&gt;0)*AP$5:AP$64))</f>
        <v>0</v>
      </c>
      <c r="AQ105" s="21" t="n">
        <f aca="false">IF($A105="",0,SUMPRODUCT(((($C$5:$C$64=$A105)+($D$5:$D$64=$A105)+($E$5:$E$64=$A105)+($F$5:$F$64=$A105))&gt;0)*AQ$5:AQ$64))</f>
        <v>0</v>
      </c>
      <c r="AR105" s="21" t="n">
        <f aca="false">IF($A105="",0,SUMPRODUCT(((($C$5:$C$64=$A105)+($D$5:$D$64=$A105)+($E$5:$E$64=$A105)+($F$5:$F$64=$A105))&gt;0)*AR$5:AR$64))</f>
        <v>0</v>
      </c>
      <c r="AS105" s="21" t="n">
        <f aca="false">IF($A105="",0,SUMPRODUCT(((($C$5:$C$64=$A105)+($D$5:$D$64=$A105)+($E$5:$E$64=$A105)+($F$5:$F$64=$A105))&gt;0)*AS$5:AS$64))</f>
        <v>0</v>
      </c>
      <c r="AT105" s="21" t="n">
        <f aca="false">IF($A105="",0,SUMPRODUCT(((($C$5:$C$64=$A105)+($D$5:$D$64=$A105)+($E$5:$E$64=$A105)+($F$5:$F$64=$A105))&gt;0)*AT$5:AT$64))</f>
        <v>0</v>
      </c>
      <c r="AU105" s="21" t="n">
        <f aca="false">IF($A105="",0,SUMPRODUCT(((($C$5:$C$64=$A105)+($D$5:$D$64=$A105)+($E$5:$E$64=$A105)+($F$5:$F$64=$A105))&gt;0)*AU$5:AU$64))</f>
        <v>0</v>
      </c>
      <c r="AV105" s="21" t="n">
        <f aca="false">IF($A105="",0,SUMPRODUCT(((($C$5:$C$64=$A105)+($D$5:$D$64=$A105)+($E$5:$E$64=$A105)+($F$5:$F$64=$A105))&gt;0)*AV$5:AV$64))</f>
        <v>0</v>
      </c>
      <c r="AW105" s="21" t="n">
        <f aca="false">IF($A105="",0,SUMPRODUCT(((($C$5:$C$64=$A105)+($D$5:$D$64=$A105)+($E$5:$E$64=$A105)+($F$5:$F$64=$A105))&gt;0)*AW$5:AW$64))</f>
        <v>0</v>
      </c>
      <c r="AX105" s="21" t="n">
        <f aca="false">IF($A105="",0,SUMPRODUCT(((($C$5:$C$64=$A105)+($D$5:$D$64=$A105)+($E$5:$E$64=$A105)+($F$5:$F$64=$A105))&gt;0)*AX$5:AX$64))</f>
        <v>0</v>
      </c>
      <c r="AY105" s="21" t="n">
        <f aca="false">IF($A105="",0,SUMPRODUCT(((($C$5:$C$64=$A105)+($D$5:$D$64=$A105)+($E$5:$E$64=$A105)+($F$5:$F$64=$A105))&gt;0)*AY$5:AY$64))</f>
        <v>0</v>
      </c>
      <c r="AZ105" s="21" t="n">
        <f aca="false">IF($A105="",0,SUMPRODUCT(((($C$5:$C$64=$A105)+($D$5:$D$64=$A105)+($E$5:$E$64=$A105)+($F$5:$F$64=$A105))&gt;0)*AZ$5:AZ$64))</f>
        <v>0</v>
      </c>
      <c r="BA105" s="21" t="n">
        <f aca="false">IF($A105="",0,SUMPRODUCT(((($C$5:$C$64=$A105)+($D$5:$D$64=$A105)+($E$5:$E$64=$A105)+($F$5:$F$64=$A105))&gt;0)*BA$5:BA$64))</f>
        <v>0</v>
      </c>
      <c r="BB105" s="21" t="n">
        <f aca="false">IF($A105="",0,SUMPRODUCT(((($C$5:$C$64=$A105)+($D$5:$D$64=$A105)+($E$5:$E$64=$A105)+($F$5:$F$64=$A105))&gt;0)*BB$5:BB$64))</f>
        <v>0</v>
      </c>
      <c r="BC105" s="21" t="n">
        <f aca="false">IF($A105="",0,SUMPRODUCT(((($C$5:$C$64=$A105)+($D$5:$D$64=$A105)+($E$5:$E$64=$A105)+($F$5:$F$64=$A105))&gt;0)*BC$5:BC$64))</f>
        <v>0</v>
      </c>
      <c r="BD105" s="21" t="n">
        <f aca="false">IF($A105="",0,SUMPRODUCT(((($C$5:$C$64=$A105)+($D$5:$D$64=$A105)+($E$5:$E$64=$A105)+($F$5:$F$64=$A105))&gt;0)*BD$5:BD$64))</f>
        <v>0</v>
      </c>
      <c r="BE105" s="21" t="n">
        <f aca="false">IF($A105="",0,SUMPRODUCT(((($C$5:$C$64=$A105)+($D$5:$D$64=$A105)+($E$5:$E$64=$A105)+($F$5:$F$64=$A105))&gt;0)*BE$5:BE$64))</f>
        <v>0</v>
      </c>
      <c r="BF105" s="21" t="n">
        <f aca="false">IF($A105="",0,SUMPRODUCT(((($C$5:$C$64=$A105)+($D$5:$D$64=$A105)+($E$5:$E$64=$A105)+($F$5:$F$64=$A105))&gt;0)*BF$5:BF$64))</f>
        <v>0</v>
      </c>
      <c r="BG105" s="21" t="n">
        <f aca="false">IF($A105="",0,SUMPRODUCT(((($C$5:$C$64=$A105)+($D$5:$D$64=$A105)+($E$5:$E$64=$A105)+($F$5:$F$64=$A105))&gt;0)*BG$5:BG$64))</f>
        <v>0</v>
      </c>
      <c r="BH105" s="21" t="n">
        <f aca="false">IF($A105="",0,SUMPRODUCT(((($C$5:$C$64=$A105)+($D$5:$D$64=$A105)+($E$5:$E$64=$A105)+($F$5:$F$64=$A105))&gt;0)*BH$5:BH$64))</f>
        <v>0</v>
      </c>
      <c r="BI105" s="21" t="n">
        <f aca="false">IF($A105="",0,SUMPRODUCT(((($C$5:$C$64=$A105)+($D$5:$D$64=$A105)+($E$5:$E$64=$A105)+($F$5:$F$64=$A105))&gt;0)*BI$5:BI$64))</f>
        <v>0</v>
      </c>
      <c r="BJ105" s="21" t="n">
        <f aca="false">IF($A105="",0,SUMPRODUCT(((($C$5:$C$64=$A105)+($D$5:$D$64=$A105)+($E$5:$E$64=$A105)+($F$5:$F$64=$A105))&gt;0)*BJ$5:BJ$64))</f>
        <v>0</v>
      </c>
      <c r="BK105" s="21" t="n">
        <f aca="false">IF($A105="",0,SUMPRODUCT(((($C$5:$C$64=$A105)+($D$5:$D$64=$A105)+($E$5:$E$64=$A105)+($F$5:$F$64=$A105))&gt;0)*BK$5:BK$64))</f>
        <v>0</v>
      </c>
      <c r="BL105" s="21" t="n">
        <f aca="false">IF($A105="",0,SUMPRODUCT(((($C$5:$C$64=$A105)+($D$5:$D$64=$A105)+($E$5:$E$64=$A105)+($F$5:$F$64=$A105))&gt;0)*BL$5:BL$64))</f>
        <v>0</v>
      </c>
      <c r="BM105" s="21" t="n">
        <f aca="false">IF($A105="",0,SUMPRODUCT(((($C$5:$C$64=$A105)+($D$5:$D$64=$A105)+($E$5:$E$64=$A105)+($F$5:$F$64=$A105))&gt;0)*BM$5:BM$64))</f>
        <v>0</v>
      </c>
      <c r="BN105" s="21" t="n">
        <f aca="false">IF($A105="",0,SUMPRODUCT(((($C$5:$C$64=$A105)+($D$5:$D$64=$A105)+($E$5:$E$64=$A105)+($F$5:$F$64=$A105))&gt;0)*BN$5:BN$64))</f>
        <v>0</v>
      </c>
      <c r="BO105" s="21" t="n">
        <f aca="false">IF($A105="",0,SUMPRODUCT(((($C$5:$C$64=$A105)+($D$5:$D$64=$A105)+($E$5:$E$64=$A105)+($F$5:$F$64=$A105))&gt;0)*BO$5:BO$64))</f>
        <v>0</v>
      </c>
      <c r="BP105" s="21" t="n">
        <f aca="false">IF($A105="",0,SUMPRODUCT(((($C$5:$C$64=$A105)+($D$5:$D$64=$A105)+($E$5:$E$64=$A105)+($F$5:$F$64=$A105))&gt;0)*BP$5:BP$64))</f>
        <v>0</v>
      </c>
      <c r="BQ105" s="21" t="n">
        <f aca="false">IF($A105="",0,SUMPRODUCT(((($C$5:$C$64=$A105)+($D$5:$D$64=$A105)+($E$5:$E$64=$A105)+($F$5:$F$64=$A105))&gt;0)*BQ$5:BQ$64))</f>
        <v>0</v>
      </c>
      <c r="BR105" s="21" t="n">
        <f aca="false">IF($A105="",0,SUMPRODUCT(((($C$5:$C$64=$A105)+($D$5:$D$64=$A105)+($E$5:$E$64=$A105)+($F$5:$F$64=$A105))&gt;0)*BR$5:BR$64))</f>
        <v>0</v>
      </c>
      <c r="BS105" s="21" t="n">
        <f aca="false">IF($A105="",0,SUMPRODUCT(((($C$5:$C$64=$A105)+($D$5:$D$64=$A105)+($E$5:$E$64=$A105)+($F$5:$F$64=$A105))&gt;0)*BS$5:BS$64))</f>
        <v>0</v>
      </c>
      <c r="BT105" s="21" t="n">
        <f aca="false">IF($A105="",0,SUMPRODUCT(((($C$5:$C$64=$A105)+($D$5:$D$64=$A105)+($E$5:$E$64=$A105)+($F$5:$F$64=$A105))&gt;0)*BT$5:BT$64))</f>
        <v>0</v>
      </c>
      <c r="BU105" s="21" t="n">
        <f aca="false">IF($A105="",0,SUMPRODUCT(((($C$5:$C$64=$A105)+($D$5:$D$64=$A105)+($E$5:$E$64=$A105)+($F$5:$F$64=$A105))&gt;0)*BU$5:BU$64))</f>
        <v>0</v>
      </c>
      <c r="BV105" s="21" t="n">
        <f aca="false">IF($A105="",0,SUMPRODUCT(((($C$5:$C$64=$A105)+($D$5:$D$64=$A105)+($E$5:$E$64=$A105)+($F$5:$F$64=$A105))&gt;0)*BV$5:BV$64))</f>
        <v>0</v>
      </c>
      <c r="BW105" s="21" t="n">
        <f aca="false">IF($A105="",0,SUMPRODUCT(((($C$5:$C$64=$A105)+($D$5:$D$64=$A105)+($E$5:$E$64=$A105)+($F$5:$F$64=$A105))&gt;0)*BW$5:BW$64))</f>
        <v>0</v>
      </c>
      <c r="BX105" s="21" t="n">
        <f aca="false">IF($A105="",0,SUMPRODUCT(((($C$5:$C$64=$A105)+($D$5:$D$64=$A105)+($E$5:$E$64=$A105)+($F$5:$F$64=$A105))&gt;0)*BX$5:BX$64))</f>
        <v>0</v>
      </c>
      <c r="BY105" s="21" t="n">
        <f aca="false">IF($A105="",0,SUMPRODUCT(((($C$5:$C$64=$A105)+($D$5:$D$64=$A105)+($E$5:$E$64=$A105)+($F$5:$F$64=$A105))&gt;0)*BY$5:BY$64))</f>
        <v>0</v>
      </c>
      <c r="BZ105" s="21" t="n">
        <f aca="false">IF($A105="",0,SUMPRODUCT(((($C$5:$C$64=$A105)+($D$5:$D$64=$A105)+($E$5:$E$64=$A105)+($F$5:$F$64=$A105))&gt;0)*BZ$5:BZ$64))</f>
        <v>0</v>
      </c>
      <c r="CA105" s="21" t="n">
        <f aca="false">IF($A105="",0,SUMPRODUCT(((($C$5:$C$64=$A105)+($D$5:$D$64=$A105)+($E$5:$E$64=$A105)+($F$5:$F$64=$A105))&gt;0)*CA$5:CA$64))</f>
        <v>0</v>
      </c>
      <c r="CB105" s="21" t="n">
        <f aca="false">IF($A105="",0,SUMPRODUCT(((($C$5:$C$64=$A105)+($D$5:$D$64=$A105)+($E$5:$E$64=$A105)+($F$5:$F$64=$A105))&gt;0)*CB$5:CB$64))</f>
        <v>0</v>
      </c>
      <c r="CC105" s="21" t="n">
        <f aca="false">IF($A105="",0,SUMPRODUCT(((($C$5:$C$64=$A105)+($D$5:$D$64=$A105)+($E$5:$E$64=$A105)+($F$5:$F$64=$A105))&gt;0)*CC$5:CC$64))</f>
        <v>0</v>
      </c>
      <c r="CD105" s="21" t="n">
        <f aca="false">IF($A105="",0,SUMPRODUCT(((($C$5:$C$64=$A105)+($D$5:$D$64=$A105)+($E$5:$E$64=$A105)+($F$5:$F$64=$A105))&gt;0)*CD$5:CD$64))</f>
        <v>0</v>
      </c>
      <c r="CE105" s="21" t="n">
        <f aca="false">IF($A105="",0,SUMPRODUCT(((($C$5:$C$64=$A105)+($D$5:$D$64=$A105)+($E$5:$E$64=$A105)+($F$5:$F$64=$A105))&gt;0)*CE$5:CE$64))</f>
        <v>0</v>
      </c>
      <c r="CF105" s="21" t="n">
        <f aca="false">IF($A105="",0,SUMPRODUCT(((($C$5:$C$64=$A105)+($D$5:$D$64=$A105)+($E$5:$E$64=$A105)+($F$5:$F$64=$A105))&gt;0)*CF$5:CF$64))</f>
        <v>0</v>
      </c>
      <c r="CG105" s="21" t="n">
        <f aca="false">IF($A105="",0,SUMPRODUCT(((($C$5:$C$64=$A105)+($D$5:$D$64=$A105)+($E$5:$E$64=$A105)+($F$5:$F$64=$A105))&gt;0)*CG$5:CG$64))</f>
        <v>0</v>
      </c>
      <c r="CH105" s="21" t="n">
        <f aca="false">IF($A105="",0,SUMPRODUCT(((($C$5:$C$64=$A105)+($D$5:$D$64=$A105)+($E$5:$E$64=$A105)+($F$5:$F$64=$A105))&gt;0)*CH$5:CH$64))</f>
        <v>0</v>
      </c>
      <c r="CI105" s="21" t="n">
        <f aca="false">IF($A105="",0,SUMPRODUCT(((($C$5:$C$64=$A105)+($D$5:$D$64=$A105)+($E$5:$E$64=$A105)+($F$5:$F$64=$A105))&gt;0)*CI$5:CI$64))</f>
        <v>0</v>
      </c>
      <c r="CJ105" s="21" t="n">
        <f aca="false">IF($A105="",0,SUMPRODUCT(((($C$5:$C$64=$A105)+($D$5:$D$64=$A105)+($E$5:$E$64=$A105)+($F$5:$F$64=$A105))&gt;0)*CJ$5:CJ$64))</f>
        <v>0</v>
      </c>
      <c r="CK105" s="21" t="n">
        <f aca="false">IF($A105="",0,SUMPRODUCT(((($C$5:$C$64=$A105)+($D$5:$D$64=$A105)+($E$5:$E$64=$A105)+($F$5:$F$64=$A105))&gt;0)*CK$5:CK$64))</f>
        <v>0</v>
      </c>
      <c r="CL105" s="21" t="n">
        <f aca="false">IF($A105="",0,SUMPRODUCT(((($C$5:$C$64=$A105)+($D$5:$D$64=$A105)+($E$5:$E$64=$A105)+($F$5:$F$64=$A105))&gt;0)*CL$5:CL$64))</f>
        <v>0</v>
      </c>
      <c r="CM105" s="21" t="n">
        <f aca="false">IF($A105="",0,SUMPRODUCT(((($C$5:$C$64=$A105)+($D$5:$D$64=$A105)+($E$5:$E$64=$A105)+($F$5:$F$64=$A105))&gt;0)*CM$5:CM$64))</f>
        <v>0</v>
      </c>
      <c r="CN105" s="21" t="n">
        <f aca="false">IF($A105="",0,SUMPRODUCT(((($C$5:$C$64=$A105)+($D$5:$D$64=$A105)+($E$5:$E$64=$A105)+($F$5:$F$64=$A105))&gt;0)*CN$5:CN$64))</f>
        <v>0</v>
      </c>
      <c r="CO105" s="21" t="n">
        <f aca="false">IF($A105="",0,SUMPRODUCT(((($C$5:$C$64=$A105)+($D$5:$D$64=$A105)+($E$5:$E$64=$A105)+($F$5:$F$64=$A105))&gt;0)*CO$5:CO$64))</f>
        <v>0</v>
      </c>
      <c r="CP105" s="21" t="n">
        <f aca="false">IF($A105="",0,SUMPRODUCT(((($C$5:$C$64=$A105)+($D$5:$D$64=$A105)+($E$5:$E$64=$A105)+($F$5:$F$64=$A105))&gt;0)*CP$5:CP$64))</f>
        <v>0</v>
      </c>
      <c r="CQ105" s="21" t="n">
        <f aca="false">IF($A105="",0,SUMPRODUCT(((($C$5:$C$64=$A105)+($D$5:$D$64=$A105)+($E$5:$E$64=$A105)+($F$5:$F$64=$A105))&gt;0)*CQ$5:CQ$64))</f>
        <v>0</v>
      </c>
      <c r="CR105" s="21" t="n">
        <f aca="false">IF($A105="",0,SUMPRODUCT(((($C$5:$C$64=$A105)+($D$5:$D$64=$A105)+($E$5:$E$64=$A105)+($F$5:$F$64=$A105))&gt;0)*CR$5:CR$64))</f>
        <v>0</v>
      </c>
      <c r="CS105" s="21" t="n">
        <f aca="false">IF($A105="",0,SUMPRODUCT(((($C$5:$C$64=$A105)+($D$5:$D$64=$A105)+($E$5:$E$64=$A105)+($F$5:$F$64=$A105))&gt;0)*CS$5:CS$64))</f>
        <v>0</v>
      </c>
      <c r="CT105" s="21" t="n">
        <f aca="false">IF($A105="",0,SUMPRODUCT(((($C$5:$C$64=$A105)+($D$5:$D$64=$A105)+($E$5:$E$64=$A105)+($F$5:$F$64=$A105))&gt;0)*CT$5:CT$64))</f>
        <v>0</v>
      </c>
      <c r="CU105" s="21" t="n">
        <f aca="false">IF($A105="",0,SUMPRODUCT(((($C$5:$C$64=$A105)+($D$5:$D$64=$A105)+($E$5:$E$64=$A105)+($F$5:$F$64=$A105))&gt;0)*CU$5:CU$64))</f>
        <v>0</v>
      </c>
      <c r="CV105" s="21" t="n">
        <f aca="false">IF($A105="",0,SUMPRODUCT(((($C$5:$C$64=$A105)+($D$5:$D$64=$A105)+($E$5:$E$64=$A105)+($F$5:$F$64=$A105))&gt;0)*CV$5:CV$64))</f>
        <v>0</v>
      </c>
      <c r="CW105" s="21" t="n">
        <f aca="false">IF($A105="",0,SUMPRODUCT(((($C$5:$C$64=$A105)+($D$5:$D$64=$A105)+($E$5:$E$64=$A105)+($F$5:$F$64=$A105))&gt;0)*CW$5:CW$64))</f>
        <v>0</v>
      </c>
      <c r="CX105" s="21" t="n">
        <f aca="false">IF($A105="",0,SUMPRODUCT(((($C$5:$C$64=$A105)+($D$5:$D$64=$A105)+($E$5:$E$64=$A105)+($F$5:$F$64=$A105))&gt;0)*CX$5:CX$64))</f>
        <v>0</v>
      </c>
      <c r="CY105" s="21" t="n">
        <f aca="false">IF($A105="",0,SUMPRODUCT(((($C$5:$C$64=$A105)+($D$5:$D$64=$A105)+($E$5:$E$64=$A105)+($F$5:$F$64=$A105))&gt;0)*CY$5:CY$64))</f>
        <v>0</v>
      </c>
      <c r="CZ105" s="21" t="n">
        <f aca="false">IF($A105="",0,SUMPRODUCT(((($C$5:$C$64=$A105)+($D$5:$D$64=$A105)+($E$5:$E$64=$A105)+($F$5:$F$64=$A105))&gt;0)*CZ$5:CZ$64))</f>
        <v>0</v>
      </c>
      <c r="DA105" s="21" t="n">
        <f aca="false">IF($A105="",0,SUMPRODUCT(((($C$5:$C$64=$A105)+($D$5:$D$64=$A105)+($E$5:$E$64=$A105)+($F$5:$F$64=$A105))&gt;0)*DA$5:DA$64))</f>
        <v>0</v>
      </c>
      <c r="DB105" s="21" t="n">
        <f aca="false">IF($A105="",0,SUMPRODUCT(((($C$5:$C$64=$A105)+($D$5:$D$64=$A105)+($E$5:$E$64=$A105)+($F$5:$F$64=$A105))&gt;0)*DB$5:DB$64))</f>
        <v>0</v>
      </c>
      <c r="DC105" s="21" t="n">
        <f aca="false">IF($A105="",0,SUMPRODUCT(((($C$5:$C$64=$A105)+($D$5:$D$64=$A105)+($E$5:$E$64=$A105)+($F$5:$F$64=$A105))&gt;0)*DC$5:DC$64))</f>
        <v>0</v>
      </c>
      <c r="DD105" s="21" t="n">
        <f aca="false">IF($A105="",0,SUMPRODUCT(((($C$5:$C$64=$A105)+($D$5:$D$64=$A105)+($E$5:$E$64=$A105)+($F$5:$F$64=$A105))&gt;0)*DD$5:DD$64))</f>
        <v>0</v>
      </c>
      <c r="DE105" s="21" t="n">
        <f aca="false">IF($A105="",0,SUMPRODUCT(((($C$5:$C$64=$A105)+($D$5:$D$64=$A105)+($E$5:$E$64=$A105)+($F$5:$F$64=$A105))&gt;0)*DE$5:DE$64))</f>
        <v>0</v>
      </c>
      <c r="DF105" s="21" t="n">
        <f aca="false">IF($A105="",0,SUMPRODUCT(((($C$5:$C$64=$A105)+($D$5:$D$64=$A105)+($E$5:$E$64=$A105)+($F$5:$F$64=$A105))&gt;0)*DF$5:DF$64))</f>
        <v>0</v>
      </c>
      <c r="DG105" s="21" t="n">
        <f aca="false">IF($A105="",0,SUMPRODUCT(((($C$5:$C$64=$A105)+($D$5:$D$64=$A105)+($E$5:$E$64=$A105)+($F$5:$F$64=$A105))&gt;0)*DG$5:DG$64))</f>
        <v>0</v>
      </c>
      <c r="DH105" s="21" t="n">
        <f aca="false">IF($A105="",0,SUMPRODUCT(((($C$5:$C$64=$A105)+($D$5:$D$64=$A105)+($E$5:$E$64=$A105)+($F$5:$F$64=$A105))&gt;0)*DH$5:DH$64))</f>
        <v>0</v>
      </c>
      <c r="DI105" s="21" t="n">
        <f aca="false">IF($A105="",0,SUMPRODUCT(((($C$5:$C$64=$A105)+($D$5:$D$64=$A105)+($E$5:$E$64=$A105)+($F$5:$F$64=$A105))&gt;0)*DI$5:DI$64))</f>
        <v>0</v>
      </c>
      <c r="DJ105" s="21" t="n">
        <f aca="false">IF($A105="",0,SUMPRODUCT(((($C$5:$C$64=$A105)+($D$5:$D$64=$A105)+($E$5:$E$64=$A105)+($F$5:$F$64=$A105))&gt;0)*DJ$5:DJ$64))</f>
        <v>0</v>
      </c>
      <c r="DK105" s="21" t="n">
        <f aca="false">IF($A105="",0,SUMPRODUCT(((($C$5:$C$64=$A105)+($D$5:$D$64=$A105)+($E$5:$E$64=$A105)+($F$5:$F$64=$A105))&gt;0)*DK$5:DK$64))</f>
        <v>0</v>
      </c>
      <c r="DL105" s="21" t="n">
        <f aca="false">IF($A105="",0,SUMPRODUCT(((($C$5:$C$64=$A105)+($D$5:$D$64=$A105)+($E$5:$E$64=$A105)+($F$5:$F$64=$A105))&gt;0)*DL$5:DL$64))</f>
        <v>0</v>
      </c>
      <c r="DM105" s="21" t="n">
        <f aca="false">IF($A105="",0,SUMPRODUCT(((($C$5:$C$64=$A105)+($D$5:$D$64=$A105)+($E$5:$E$64=$A105)+($F$5:$F$64=$A105))&gt;0)*DM$5:DM$64))</f>
        <v>0</v>
      </c>
      <c r="DN105" s="21" t="n">
        <f aca="false">IF($A105="",0,SUMPRODUCT(((($C$5:$C$64=$A105)+($D$5:$D$64=$A105)+($E$5:$E$64=$A105)+($F$5:$F$64=$A105))&gt;0)*DN$5:DN$64))</f>
        <v>0</v>
      </c>
      <c r="DO105" s="21" t="n">
        <f aca="false">IF($A105="",0,SUMPRODUCT(((($C$5:$C$64=$A105)+($D$5:$D$64=$A105)+($E$5:$E$64=$A105)+($F$5:$F$64=$A105))&gt;0)*DO$5:DO$64))</f>
        <v>0</v>
      </c>
      <c r="DP105" s="21" t="n">
        <f aca="false">IF($A105="",0,SUMPRODUCT(((($C$5:$C$64=$A105)+($D$5:$D$64=$A105)+($E$5:$E$64=$A105)+($F$5:$F$64=$A105))&gt;0)*DP$5:DP$64))</f>
        <v>0</v>
      </c>
      <c r="DQ105" s="21" t="n">
        <f aca="false">IF($A105="",0,SUMPRODUCT(((($C$5:$C$64=$A105)+($D$5:$D$64=$A105)+($E$5:$E$64=$A105)+($F$5:$F$64=$A105))&gt;0)*DQ$5:DQ$64))</f>
        <v>0</v>
      </c>
      <c r="DR105" s="21" t="n">
        <f aca="false">IF($A105="",0,SUMPRODUCT(((($C$5:$C$64=$A105)+($D$5:$D$64=$A105)+($E$5:$E$64=$A105)+($F$5:$F$64=$A105))&gt;0)*DR$5:DR$64))</f>
        <v>0</v>
      </c>
      <c r="DS105" s="21" t="n">
        <f aca="false">IF($A105="",0,SUMPRODUCT(((($C$5:$C$64=$A105)+($D$5:$D$64=$A105)+($E$5:$E$64=$A105)+($F$5:$F$64=$A105))&gt;0)*DS$5:DS$64))</f>
        <v>0</v>
      </c>
      <c r="DT105" s="21" t="n">
        <f aca="false">IF($A105="",0,SUMPRODUCT(((($C$5:$C$64=$A105)+($D$5:$D$64=$A105)+($E$5:$E$64=$A105)+($F$5:$F$64=$A105))&gt;0)*DT$5:DT$64))</f>
        <v>0</v>
      </c>
      <c r="DU105" s="21" t="n">
        <f aca="false">IF($A105="",0,SUMPRODUCT(((($C$5:$C$64=$A105)+($D$5:$D$64=$A105)+($E$5:$E$64=$A105)+($F$5:$F$64=$A105))&gt;0)*DU$5:DU$64))</f>
        <v>0</v>
      </c>
      <c r="DV105" s="21" t="n">
        <f aca="false">IF($A105="",0,SUMPRODUCT(((($C$5:$C$64=$A105)+($D$5:$D$64=$A105)+($E$5:$E$64=$A105)+($F$5:$F$64=$A105))&gt;0)*DV$5:DV$64))</f>
        <v>0</v>
      </c>
      <c r="DW105" s="21" t="n">
        <f aca="false">IF($A105="",0,SUMPRODUCT(((($C$5:$C$64=$A105)+($D$5:$D$64=$A105)+($E$5:$E$64=$A105)+($F$5:$F$64=$A105))&gt;0)*DW$5:DW$64))</f>
        <v>0</v>
      </c>
      <c r="DX105" s="21" t="n">
        <f aca="false">IF($A105="",0,SUMPRODUCT(((($C$5:$C$64=$A105)+($D$5:$D$64=$A105)+($E$5:$E$64=$A105)+($F$5:$F$64=$A105))&gt;0)*DX$5:DX$64))</f>
        <v>0</v>
      </c>
      <c r="DY105" s="21" t="n">
        <f aca="false">IF($A105="",0,SUMPRODUCT(((($C$5:$C$64=$A105)+($D$5:$D$64=$A105)+($E$5:$E$64=$A105)+($F$5:$F$64=$A105))&gt;0)*DY$5:DY$64))</f>
        <v>0</v>
      </c>
      <c r="DZ105" s="21" t="n">
        <f aca="false">IF($A105="",0,SUMPRODUCT(((($C$5:$C$64=$A105)+($D$5:$D$64=$A105)+($E$5:$E$64=$A105)+($F$5:$F$64=$A105))&gt;0)*DZ$5:DZ$64))</f>
        <v>0</v>
      </c>
      <c r="EA105" s="21" t="n">
        <f aca="false">IF($A105="",0,SUMPRODUCT(((($C$5:$C$64=$A105)+($D$5:$D$64=$A105)+($E$5:$E$64=$A105)+($F$5:$F$64=$A105))&gt;0)*EA$5:EA$64))</f>
        <v>0</v>
      </c>
      <c r="EB105" s="21" t="n">
        <f aca="false">IF($A105="",0,SUMPRODUCT(((($C$5:$C$64=$A105)+($D$5:$D$64=$A105)+($E$5:$E$64=$A105)+($F$5:$F$64=$A105))&gt;0)*EB$5:EB$64))</f>
        <v>0</v>
      </c>
      <c r="EC105" s="21" t="n">
        <f aca="false">IF($A105="",0,SUMPRODUCT(((($C$5:$C$64=$A105)+($D$5:$D$64=$A105)+($E$5:$E$64=$A105)+($F$5:$F$64=$A105))&gt;0)*EC$5:EC$64))</f>
        <v>0</v>
      </c>
      <c r="ED105" s="21" t="n">
        <f aca="false">IF($A105="",0,SUMPRODUCT(((($C$5:$C$64=$A105)+($D$5:$D$64=$A105)+($E$5:$E$64=$A105)+($F$5:$F$64=$A105))&gt;0)*ED$5:ED$64))</f>
        <v>0</v>
      </c>
      <c r="EE105" s="21" t="n">
        <f aca="false">IF($A105="",0,SUMPRODUCT(((($C$5:$C$64=$A105)+($D$5:$D$64=$A105)+($E$5:$E$64=$A105)+($F$5:$F$64=$A105))&gt;0)*EE$5:EE$64))</f>
        <v>0</v>
      </c>
      <c r="EF105" s="21" t="n">
        <f aca="false">IF($A105="",0,SUMPRODUCT(((($C$5:$C$64=$A105)+($D$5:$D$64=$A105)+($E$5:$E$64=$A105)+($F$5:$F$64=$A105))&gt;0)*EF$5:EF$64))</f>
        <v>0</v>
      </c>
      <c r="EG105" s="21" t="n">
        <f aca="false">IF($A105="",0,SUMPRODUCT(((($C$5:$C$64=$A105)+($D$5:$D$64=$A105)+($E$5:$E$64=$A105)+($F$5:$F$64=$A105))&gt;0)*EG$5:EG$64))</f>
        <v>0</v>
      </c>
      <c r="EH105" s="21" t="n">
        <f aca="false">IF($A105="",0,SUMPRODUCT(((($C$5:$C$64=$A105)+($D$5:$D$64=$A105)+($E$5:$E$64=$A105)+($F$5:$F$64=$A105))&gt;0)*EH$5:EH$64))</f>
        <v>0</v>
      </c>
      <c r="EI105" s="21" t="n">
        <f aca="false">IF($A105="",0,SUMPRODUCT(((($C$5:$C$64=$A105)+($D$5:$D$64=$A105)+($E$5:$E$64=$A105)+($F$5:$F$64=$A105))&gt;0)*EI$5:EI$64))</f>
        <v>0</v>
      </c>
      <c r="EJ105" s="21" t="n">
        <f aca="false">IF($A105="",0,SUMPRODUCT(((($C$5:$C$64=$A105)+($D$5:$D$64=$A105)+($E$5:$E$64=$A105)+($F$5:$F$64=$A105))&gt;0)*EJ$5:EJ$64))</f>
        <v>0</v>
      </c>
      <c r="EK105" s="21" t="n">
        <f aca="false">IF($A105="",0,SUMPRODUCT(((($C$5:$C$64=$A105)+($D$5:$D$64=$A105)+($E$5:$E$64=$A105)+($F$5:$F$64=$A105))&gt;0)*EK$5:EK$64))</f>
        <v>0</v>
      </c>
      <c r="EL105" s="21" t="n">
        <f aca="false">IF($A105="",0,SUMPRODUCT(((($C$5:$C$64=$A105)+($D$5:$D$64=$A105)+($E$5:$E$64=$A105)+($F$5:$F$64=$A105))&gt;0)*EL$5:EL$64))</f>
        <v>0</v>
      </c>
      <c r="EM105" s="21" t="n">
        <f aca="false">IF($A105="",0,SUMPRODUCT(((($C$5:$C$64=$A105)+($D$5:$D$64=$A105)+($E$5:$E$64=$A105)+($F$5:$F$64=$A105))&gt;0)*EM$5:EM$64))</f>
        <v>0</v>
      </c>
      <c r="EN105" s="21" t="n">
        <f aca="false">IF($A105="",0,SUMPRODUCT(((($C$5:$C$64=$A105)+($D$5:$D$64=$A105)+($E$5:$E$64=$A105)+($F$5:$F$64=$A105))&gt;0)*EN$5:EN$64))</f>
        <v>0</v>
      </c>
      <c r="EO105" s="21" t="n">
        <f aca="false">IF($A105="",0,SUMPRODUCT(((($C$5:$C$64=$A105)+($D$5:$D$64=$A105)+($E$5:$E$64=$A105)+($F$5:$F$64=$A105))&gt;0)*EO$5:EO$64))</f>
        <v>0</v>
      </c>
      <c r="EP105" s="21" t="n">
        <f aca="false">IF($A105="",0,SUMPRODUCT(((($C$5:$C$64=$A105)+($D$5:$D$64=$A105)+($E$5:$E$64=$A105)+($F$5:$F$64=$A105))&gt;0)*EP$5:EP$64))</f>
        <v>0</v>
      </c>
      <c r="EQ105" s="21" t="n">
        <f aca="false">IF($A105="",0,SUMPRODUCT(((($C$5:$C$64=$A105)+($D$5:$D$64=$A105)+($E$5:$E$64=$A105)+($F$5:$F$64=$A105))&gt;0)*EQ$5:EQ$64))</f>
        <v>0</v>
      </c>
      <c r="ER105" s="21" t="n">
        <f aca="false">IF($A105="",0,SUMPRODUCT(((($C$5:$C$64=$A105)+($D$5:$D$64=$A105)+($E$5:$E$64=$A105)+($F$5:$F$64=$A105))&gt;0)*ER$5:ER$64))</f>
        <v>0</v>
      </c>
      <c r="ES105" s="21" t="n">
        <f aca="false">IF($A105="",0,SUMPRODUCT(((($C$5:$C$64=$A105)+($D$5:$D$64=$A105)+($E$5:$E$64=$A105)+($F$5:$F$64=$A105))&gt;0)*ES$5:ES$64))</f>
        <v>0</v>
      </c>
      <c r="ET105" s="21" t="n">
        <f aca="false">IF($A105="",0,SUMPRODUCT(((($C$5:$C$64=$A105)+($D$5:$D$64=$A105)+($E$5:$E$64=$A105)+($F$5:$F$64=$A105))&gt;0)*ET$5:ET$64))</f>
        <v>0</v>
      </c>
      <c r="EU105" s="21" t="n">
        <f aca="false">IF($A105="",0,SUMPRODUCT(((($C$5:$C$64=$A105)+($D$5:$D$64=$A105)+($E$5:$E$64=$A105)+($F$5:$F$64=$A105))&gt;0)*EU$5:EU$64))</f>
        <v>0</v>
      </c>
      <c r="EV105" s="21" t="n">
        <f aca="false">IF($A105="",0,SUMPRODUCT(((($C$5:$C$64=$A105)+($D$5:$D$64=$A105)+($E$5:$E$64=$A105)+($F$5:$F$64=$A105))&gt;0)*EV$5:EV$64))</f>
        <v>0</v>
      </c>
      <c r="EW105" s="21" t="n">
        <f aca="false">IF($A105="",0,SUMPRODUCT(((($C$5:$C$64=$A105)+($D$5:$D$64=$A105)+($E$5:$E$64=$A105)+($F$5:$F$64=$A105))&gt;0)*EW$5:EW$64))</f>
        <v>0</v>
      </c>
      <c r="EX105" s="21" t="n">
        <f aca="false">IF($A105="",0,SUMPRODUCT(((($C$5:$C$64=$A105)+($D$5:$D$64=$A105)+($E$5:$E$64=$A105)+($F$5:$F$64=$A105))&gt;0)*EX$5:EX$64))</f>
        <v>0</v>
      </c>
      <c r="EY105" s="21" t="n">
        <f aca="false">IF($A105="",0,SUMPRODUCT(((($C$5:$C$64=$A105)+($D$5:$D$64=$A105)+($E$5:$E$64=$A105)+($F$5:$F$64=$A105))&gt;0)*EY$5:EY$64))</f>
        <v>0</v>
      </c>
      <c r="EZ105" s="21" t="n">
        <f aca="false">IF($A105="",0,SUMPRODUCT(((($C$5:$C$64=$A105)+($D$5:$D$64=$A105)+($E$5:$E$64=$A105)+($F$5:$F$64=$A105))&gt;0)*EZ$5:EZ$64))</f>
        <v>0</v>
      </c>
      <c r="FA105" s="21" t="n">
        <f aca="false">IF($A105="",0,SUMPRODUCT(((($C$5:$C$64=$A105)+($D$5:$D$64=$A105)+($E$5:$E$64=$A105)+($F$5:$F$64=$A105))&gt;0)*FA$5:FA$64))</f>
        <v>0</v>
      </c>
      <c r="FB105" s="21" t="n">
        <f aca="false">IF($A105="",0,SUMPRODUCT(((($C$5:$C$64=$A105)+($D$5:$D$64=$A105)+($E$5:$E$64=$A105)+($F$5:$F$64=$A105))&gt;0)*FB$5:FB$64))</f>
        <v>0</v>
      </c>
      <c r="FC105" s="21" t="n">
        <f aca="false">IF($A105="",0,SUMPRODUCT(((($C$5:$C$64=$A105)+($D$5:$D$64=$A105)+($E$5:$E$64=$A105)+($F$5:$F$64=$A105))&gt;0)*FC$5:FC$64))</f>
        <v>0</v>
      </c>
      <c r="FD105" s="21" t="n">
        <f aca="false">IF($A105="",0,SUMPRODUCT(((($C$5:$C$64=$A105)+($D$5:$D$64=$A105)+($E$5:$E$64=$A105)+($F$5:$F$64=$A105))&gt;0)*FD$5:FD$64))</f>
        <v>0</v>
      </c>
      <c r="FE105" s="21" t="n">
        <f aca="false">IF($A105="",0,SUMPRODUCT(((($C$5:$C$64=$A105)+($D$5:$D$64=$A105)+($E$5:$E$64=$A105)+($F$5:$F$64=$A105))&gt;0)*FE$5:FE$64))</f>
        <v>0</v>
      </c>
      <c r="FF105" s="21" t="n">
        <f aca="false">IF($A105="",0,SUMPRODUCT(((($C$5:$C$64=$A105)+($D$5:$D$64=$A105)+($E$5:$E$64=$A105)+($F$5:$F$64=$A105))&gt;0)*FF$5:FF$64))</f>
        <v>0</v>
      </c>
      <c r="FG105" s="21" t="n">
        <f aca="false">IF($A105="",0,SUMPRODUCT(((($C$5:$C$64=$A105)+($D$5:$D$64=$A105)+($E$5:$E$64=$A105)+($F$5:$F$64=$A105))&gt;0)*FG$5:FG$64))</f>
        <v>0</v>
      </c>
      <c r="FH105" s="21" t="n">
        <f aca="false">IF($A105="",0,SUMPRODUCT(((($C$5:$C$64=$A105)+($D$5:$D$64=$A105)+($E$5:$E$64=$A105)+($F$5:$F$64=$A105))&gt;0)*FH$5:FH$64))</f>
        <v>0</v>
      </c>
      <c r="FI105" s="21" t="n">
        <f aca="false">IF($A105="",0,SUMPRODUCT(((($C$5:$C$64=$A105)+($D$5:$D$64=$A105)+($E$5:$E$64=$A105)+($F$5:$F$64=$A105))&gt;0)*FI$5:FI$64))</f>
        <v>0</v>
      </c>
      <c r="FJ105" s="21" t="n">
        <f aca="false">IF($A105="",0,SUMPRODUCT(((($C$5:$C$64=$A105)+($D$5:$D$64=$A105)+($E$5:$E$64=$A105)+($F$5:$F$64=$A105))&gt;0)*FJ$5:FJ$64))</f>
        <v>0</v>
      </c>
      <c r="FK105" s="21" t="n">
        <f aca="false">IF($A105="",0,SUMPRODUCT(((($C$5:$C$64=$A105)+($D$5:$D$64=$A105)+($E$5:$E$64=$A105)+($F$5:$F$64=$A105))&gt;0)*FK$5:FK$64))</f>
        <v>0</v>
      </c>
      <c r="FL105" s="21" t="n">
        <f aca="false">IF($A105="",0,SUMPRODUCT(((($C$5:$C$64=$A105)+($D$5:$D$64=$A105)+($E$5:$E$64=$A105)+($F$5:$F$64=$A105))&gt;0)*FL$5:FL$64))</f>
        <v>0</v>
      </c>
      <c r="FM105" s="21" t="n">
        <f aca="false">IF($A105="",0,SUMPRODUCT(((($C$5:$C$64=$A105)+($D$5:$D$64=$A105)+($E$5:$E$64=$A105)+($F$5:$F$64=$A105))&gt;0)*FM$5:FM$64))</f>
        <v>0</v>
      </c>
      <c r="FN105" s="21" t="n">
        <f aca="false">IF($A105="",0,SUMPRODUCT(((($C$5:$C$64=$A105)+($D$5:$D$64=$A105)+($E$5:$E$64=$A105)+($F$5:$F$64=$A105))&gt;0)*FN$5:FN$64))</f>
        <v>0</v>
      </c>
      <c r="FO105" s="21" t="n">
        <f aca="false">IF($A105="",0,SUMPRODUCT(((($C$5:$C$64=$A105)+($D$5:$D$64=$A105)+($E$5:$E$64=$A105)+($F$5:$F$64=$A105))&gt;0)*FO$5:FO$64))</f>
        <v>0</v>
      </c>
      <c r="FP105" s="21" t="n">
        <f aca="false">IF($A105="",0,SUMPRODUCT(((($C$5:$C$64=$A105)+($D$5:$D$64=$A105)+($E$5:$E$64=$A105)+($F$5:$F$64=$A105))&gt;0)*FP$5:FP$64))</f>
        <v>0</v>
      </c>
      <c r="FQ105" s="21" t="n">
        <f aca="false">IF($A105="",0,SUMPRODUCT(((($C$5:$C$64=$A105)+($D$5:$D$64=$A105)+($E$5:$E$64=$A105)+($F$5:$F$64=$A105))&gt;0)*FQ$5:FQ$64))</f>
        <v>0</v>
      </c>
      <c r="FR105" s="21" t="n">
        <f aca="false">IF($A105="",0,SUMPRODUCT(((($C$5:$C$64=$A105)+($D$5:$D$64=$A105)+($E$5:$E$64=$A105)+($F$5:$F$64=$A105))&gt;0)*FR$5:FR$64))</f>
        <v>0</v>
      </c>
      <c r="FS105" s="21" t="n">
        <f aca="false">IF($A105="",0,SUMPRODUCT(((($C$5:$C$64=$A105)+($D$5:$D$64=$A105)+($E$5:$E$64=$A105)+($F$5:$F$64=$A105))&gt;0)*FS$5:FS$64))</f>
        <v>0</v>
      </c>
      <c r="FT105" s="21" t="n">
        <f aca="false">IF($A105="",0,SUMPRODUCT(((($C$5:$C$64=$A105)+($D$5:$D$64=$A105)+($E$5:$E$64=$A105)+($F$5:$F$64=$A105))&gt;0)*FT$5:FT$64))</f>
        <v>0</v>
      </c>
      <c r="FU105" s="21" t="n">
        <f aca="false">IF($A105="",0,SUMPRODUCT(((($C$5:$C$64=$A105)+($D$5:$D$64=$A105)+($E$5:$E$64=$A105)+($F$5:$F$64=$A105))&gt;0)*FU$5:FU$64))</f>
        <v>0</v>
      </c>
      <c r="FV105" s="21" t="n">
        <f aca="false">IF($A105="",0,SUMPRODUCT(((($C$5:$C$64=$A105)+($D$5:$D$64=$A105)+($E$5:$E$64=$A105)+($F$5:$F$64=$A105))&gt;0)*FV$5:FV$64))</f>
        <v>0</v>
      </c>
      <c r="FW105" s="21" t="n">
        <f aca="false">IF($A105="",0,SUMPRODUCT(((($C$5:$C$64=$A105)+($D$5:$D$64=$A105)+($E$5:$E$64=$A105)+($F$5:$F$64=$A105))&gt;0)*FW$5:FW$64))</f>
        <v>0</v>
      </c>
      <c r="FX105" s="21" t="n">
        <f aca="false">IF($A105="",0,SUMPRODUCT(((($C$5:$C$64=$A105)+($D$5:$D$64=$A105)+($E$5:$E$64=$A105)+($F$5:$F$64=$A105))&gt;0)*FX$5:FX$64))</f>
        <v>0</v>
      </c>
      <c r="FY105" s="21" t="n">
        <f aca="false">IF($A105="",0,SUMPRODUCT(((($C$5:$C$64=$A105)+($D$5:$D$64=$A105)+($E$5:$E$64=$A105)+($F$5:$F$64=$A105))&gt;0)*FY$5:FY$64))</f>
        <v>0</v>
      </c>
      <c r="FZ105" s="21" t="n">
        <f aca="false">IF($A105="",0,SUMPRODUCT(((($C$5:$C$64=$A105)+($D$5:$D$64=$A105)+($E$5:$E$64=$A105)+($F$5:$F$64=$A105))&gt;0)*FZ$5:FZ$64))</f>
        <v>0</v>
      </c>
      <c r="GA105" s="21" t="n">
        <f aca="false">IF($A105="",0,SUMPRODUCT(((($C$5:$C$64=$A105)+($D$5:$D$64=$A105)+($E$5:$E$64=$A105)+($F$5:$F$64=$A105))&gt;0)*GA$5:GA$64))</f>
        <v>0</v>
      </c>
      <c r="GB105" s="21" t="n">
        <f aca="false">IF($A105="",0,SUMPRODUCT(((($C$5:$C$64=$A105)+($D$5:$D$64=$A105)+($E$5:$E$64=$A105)+($F$5:$F$64=$A105))&gt;0)*GB$5:GB$64))</f>
        <v>0</v>
      </c>
      <c r="GC105" s="21" t="n">
        <f aca="false">IF($A105="",0,SUMPRODUCT(((($C$5:$C$64=$A105)+($D$5:$D$64=$A105)+($E$5:$E$64=$A105)+($F$5:$F$64=$A105))&gt;0)*GC$5:GC$64))</f>
        <v>0</v>
      </c>
      <c r="GD105" s="21" t="n">
        <f aca="false">IF($A105="",0,SUMPRODUCT(((($C$5:$C$64=$A105)+($D$5:$D$64=$A105)+($E$5:$E$64=$A105)+($F$5:$F$64=$A105))&gt;0)*GD$5:GD$64))</f>
        <v>0</v>
      </c>
      <c r="GE105" s="21" t="n">
        <f aca="false">IF($A105="",0,SUMPRODUCT(((($C$5:$C$64=$A105)+($D$5:$D$64=$A105)+($E$5:$E$64=$A105)+($F$5:$F$64=$A105))&gt;0)*GE$5:GE$64))</f>
        <v>0</v>
      </c>
      <c r="GF105" s="21" t="n">
        <f aca="false">IF($A105="",0,SUMPRODUCT(((($C$5:$C$64=$A105)+($D$5:$D$64=$A105)+($E$5:$E$64=$A105)+($F$5:$F$64=$A105))&gt;0)*GF$5:GF$64))</f>
        <v>0</v>
      </c>
      <c r="GG105" s="21" t="n">
        <f aca="false">IF($A105="",0,SUMPRODUCT(((($C$5:$C$64=$A105)+($D$5:$D$64=$A105)+($E$5:$E$64=$A105)+($F$5:$F$64=$A105))&gt;0)*GG$5:GG$64))</f>
        <v>0</v>
      </c>
      <c r="GH105" s="21" t="n">
        <f aca="false">IF($A105="",0,SUMPRODUCT(((($C$5:$C$64=$A105)+($D$5:$D$64=$A105)+($E$5:$E$64=$A105)+($F$5:$F$64=$A105))&gt;0)*GH$5:GH$64))</f>
        <v>0</v>
      </c>
      <c r="GI105" s="21" t="n">
        <f aca="false">IF($A105="",0,SUMPRODUCT(((($C$5:$C$64=$A105)+($D$5:$D$64=$A105)+($E$5:$E$64=$A105)+($F$5:$F$64=$A105))&gt;0)*GI$5:GI$64))</f>
        <v>0</v>
      </c>
      <c r="GJ105" s="21" t="n">
        <f aca="false">IF($A105="",0,SUMPRODUCT(((($C$5:$C$64=$A105)+($D$5:$D$64=$A105)+($E$5:$E$64=$A105)+($F$5:$F$64=$A105))&gt;0)*GJ$5:GJ$64))</f>
        <v>0</v>
      </c>
      <c r="GK105" s="21" t="n">
        <f aca="false">IF($A105="",0,SUMPRODUCT(((($C$5:$C$64=$A105)+($D$5:$D$64=$A105)+($E$5:$E$64=$A105)+($F$5:$F$64=$A105))&gt;0)*GK$5:GK$64))</f>
        <v>0</v>
      </c>
      <c r="GL105" s="21" t="n">
        <f aca="false">IF($A105="",0,SUMPRODUCT(((($C$5:$C$64=$A105)+($D$5:$D$64=$A105)+($E$5:$E$64=$A105)+($F$5:$F$64=$A105))&gt;0)*GL$5:GL$64))</f>
        <v>0</v>
      </c>
      <c r="GM105" s="21" t="n">
        <f aca="false">IF($A105="",0,SUMPRODUCT(((($C$5:$C$64=$A105)+($D$5:$D$64=$A105)+($E$5:$E$64=$A105)+($F$5:$F$64=$A105))&gt;0)*GM$5:GM$64))</f>
        <v>0</v>
      </c>
      <c r="GN105" s="21" t="n">
        <f aca="false">IF($A105="",0,SUMPRODUCT(((($C$5:$C$64=$A105)+($D$5:$D$64=$A105)+($E$5:$E$64=$A105)+($F$5:$F$64=$A105))&gt;0)*GN$5:GN$64))</f>
        <v>0</v>
      </c>
      <c r="GO105" s="21" t="n">
        <f aca="false">IF($A105="",0,SUMPRODUCT(((($C$5:$C$64=$A105)+($D$5:$D$64=$A105)+($E$5:$E$64=$A105)+($F$5:$F$64=$A105))&gt;0)*GO$5:GO$64))</f>
        <v>0</v>
      </c>
      <c r="GP105" s="21" t="n">
        <f aca="false">IF($A105="",0,SUMPRODUCT(((($C$5:$C$64=$A105)+($D$5:$D$64=$A105)+($E$5:$E$64=$A105)+($F$5:$F$64=$A105))&gt;0)*GP$5:GP$64))</f>
        <v>0</v>
      </c>
      <c r="GQ105" s="21" t="n">
        <f aca="false">IF($A105="",0,SUMPRODUCT(((($C$5:$C$64=$A105)+($D$5:$D$64=$A105)+($E$5:$E$64=$A105)+($F$5:$F$64=$A105))&gt;0)*GQ$5:GQ$64))</f>
        <v>0</v>
      </c>
      <c r="GR105" s="21" t="n">
        <f aca="false">IF($A105="",0,SUMPRODUCT(((($C$5:$C$64=$A105)+($D$5:$D$64=$A105)+($E$5:$E$64=$A105)+($F$5:$F$64=$A105))&gt;0)*GR$5:GR$64))</f>
        <v>0</v>
      </c>
      <c r="GS105" s="21" t="n">
        <f aca="false">IF($A105="",0,SUMPRODUCT(((($C$5:$C$64=$A105)+($D$5:$D$64=$A105)+($E$5:$E$64=$A105)+($F$5:$F$64=$A105))&gt;0)*GS$5:GS$64))</f>
        <v>0</v>
      </c>
      <c r="GT105" s="21" t="n">
        <f aca="false">IF($A105="",0,SUMPRODUCT(((($C$5:$C$64=$A105)+($D$5:$D$64=$A105)+($E$5:$E$64=$A105)+($F$5:$F$64=$A105))&gt;0)*GT$5:GT$64))</f>
        <v>0</v>
      </c>
      <c r="GU105" s="21" t="n">
        <f aca="false">IF($A105="",0,SUMPRODUCT(((($C$5:$C$64=$A105)+($D$5:$D$64=$A105)+($E$5:$E$64=$A105)+($F$5:$F$64=$A105))&gt;0)*GU$5:GU$64))</f>
        <v>0</v>
      </c>
      <c r="GV105" s="21" t="n">
        <f aca="false">IF($A105="",0,SUMPRODUCT(((($C$5:$C$64=$A105)+($D$5:$D$64=$A105)+($E$5:$E$64=$A105)+($F$5:$F$64=$A105))&gt;0)*GV$5:GV$64))</f>
        <v>0</v>
      </c>
      <c r="GW105" s="21" t="n">
        <f aca="false">IF($A105="",0,SUMPRODUCT(((($C$5:$C$64=$A105)+($D$5:$D$64=$A105)+($E$5:$E$64=$A105)+($F$5:$F$64=$A105))&gt;0)*GW$5:GW$64))</f>
        <v>0</v>
      </c>
      <c r="GX105" s="21" t="n">
        <f aca="false">IF($A105="",0,SUMPRODUCT(((($C$5:$C$64=$A105)+($D$5:$D$64=$A105)+($E$5:$E$64=$A105)+($F$5:$F$64=$A105))&gt;0)*GX$5:GX$64))</f>
        <v>0</v>
      </c>
      <c r="GY105" s="21" t="n">
        <f aca="false">IF($A105="",0,SUMPRODUCT(((($C$5:$C$64=$A105)+($D$5:$D$64=$A105)+($E$5:$E$64=$A105)+($F$5:$F$64=$A105))&gt;0)*GY$5:GY$64))</f>
        <v>0</v>
      </c>
      <c r="GZ105" s="21" t="n">
        <f aca="false">IF($A105="",0,SUMPRODUCT(((($C$5:$C$64=$A105)+($D$5:$D$64=$A105)+($E$5:$E$64=$A105)+($F$5:$F$64=$A105))&gt;0)*GZ$5:GZ$64))</f>
        <v>0</v>
      </c>
      <c r="HA105" s="21" t="n">
        <f aca="false">IF($A105="",0,SUMPRODUCT(((($C$5:$C$64=$A105)+($D$5:$D$64=$A105)+($E$5:$E$64=$A105)+($F$5:$F$64=$A105))&gt;0)*HA$5:HA$64))</f>
        <v>0</v>
      </c>
      <c r="HB105" s="21" t="n">
        <f aca="false">IF($A105="",0,SUMPRODUCT(((($C$5:$C$64=$A105)+($D$5:$D$64=$A105)+($E$5:$E$64=$A105)+($F$5:$F$64=$A105))&gt;0)*HB$5:HB$64))</f>
        <v>0</v>
      </c>
      <c r="HC105" s="21" t="n">
        <f aca="false">IF($A105="",0,SUMPRODUCT(((($C$5:$C$64=$A105)+($D$5:$D$64=$A105)+($E$5:$E$64=$A105)+($F$5:$F$64=$A105))&gt;0)*HC$5:HC$64))</f>
        <v>0</v>
      </c>
      <c r="HD105" s="21" t="n">
        <f aca="false">IF($A105="",0,SUMPRODUCT(((($C$5:$C$64=$A105)+($D$5:$D$64=$A105)+($E$5:$E$64=$A105)+($F$5:$F$64=$A105))&gt;0)*HD$5:HD$64))</f>
        <v>0</v>
      </c>
      <c r="HE105" s="21" t="n">
        <f aca="false">IF($A105="",0,SUMPRODUCT(((($C$5:$C$64=$A105)+($D$5:$D$64=$A105)+($E$5:$E$64=$A105)+($F$5:$F$64=$A105))&gt;0)*HE$5:HE$64))</f>
        <v>0</v>
      </c>
      <c r="HF105" s="21" t="n">
        <f aca="false">IF($A105="",0,SUMPRODUCT(((($C$5:$C$64=$A105)+($D$5:$D$64=$A105)+($E$5:$E$64=$A105)+($F$5:$F$64=$A105))&gt;0)*HF$5:HF$64))</f>
        <v>0</v>
      </c>
      <c r="HG105" s="21" t="n">
        <f aca="false">IF($A105="",0,SUMPRODUCT(((($C$5:$C$64=$A105)+($D$5:$D$64=$A105)+($E$5:$E$64=$A105)+($F$5:$F$64=$A105))&gt;0)*HG$5:HG$64))</f>
        <v>0</v>
      </c>
      <c r="HH105" s="21" t="n">
        <f aca="false">IF($A105="",0,SUMPRODUCT(((($C$5:$C$64=$A105)+($D$5:$D$64=$A105)+($E$5:$E$64=$A105)+($F$5:$F$64=$A105))&gt;0)*HH$5:HH$64))</f>
        <v>0</v>
      </c>
      <c r="HI105" s="21" t="n">
        <f aca="false">IF($A105="",0,SUMPRODUCT(((($C$5:$C$64=$A105)+($D$5:$D$64=$A105)+($E$5:$E$64=$A105)+($F$5:$F$64=$A105))&gt;0)*HI$5:HI$64))</f>
        <v>0</v>
      </c>
      <c r="HJ105" s="21" t="n">
        <f aca="false">IF($A105="",0,SUMPRODUCT(((($C$5:$C$64=$A105)+($D$5:$D$64=$A105)+($E$5:$E$64=$A105)+($F$5:$F$64=$A105))&gt;0)*HJ$5:HJ$64))</f>
        <v>0</v>
      </c>
      <c r="HK105" s="21" t="n">
        <f aca="false">IF($A105="",0,SUMPRODUCT(((($C$5:$C$64=$A105)+($D$5:$D$64=$A105)+($E$5:$E$64=$A105)+($F$5:$F$64=$A105))&gt;0)*HK$5:HK$64))</f>
        <v>0</v>
      </c>
      <c r="HL105" s="21" t="n">
        <f aca="false">IF($A105="",0,SUMPRODUCT(((($C$5:$C$64=$A105)+($D$5:$D$64=$A105)+($E$5:$E$64=$A105)+($F$5:$F$64=$A105))&gt;0)*HL$5:HL$64))</f>
        <v>0</v>
      </c>
      <c r="HM105" s="21" t="n">
        <f aca="false">IF($A105="",0,SUMPRODUCT(((($C$5:$C$64=$A105)+($D$5:$D$64=$A105)+($E$5:$E$64=$A105)+($F$5:$F$64=$A105))&gt;0)*HM$5:HM$64))</f>
        <v>0</v>
      </c>
      <c r="HN105" s="21" t="n">
        <f aca="false">IF($A105="",0,SUMPRODUCT(((($C$5:$C$64=$A105)+($D$5:$D$64=$A105)+($E$5:$E$64=$A105)+($F$5:$F$64=$A105))&gt;0)*HN$5:HN$64))</f>
        <v>0</v>
      </c>
      <c r="HO105" s="21" t="n">
        <f aca="false">IF($A105="",0,SUMPRODUCT(((($C$5:$C$64=$A105)+($D$5:$D$64=$A105)+($E$5:$E$64=$A105)+($F$5:$F$64=$A105))&gt;0)*HO$5:HO$64))</f>
        <v>0</v>
      </c>
      <c r="HP105" s="21" t="n">
        <f aca="false">IF($A105="",0,SUMPRODUCT(((($C$5:$C$64=$A105)+($D$5:$D$64=$A105)+($E$5:$E$64=$A105)+($F$5:$F$64=$A105))&gt;0)*HP$5:HP$64))</f>
        <v>0</v>
      </c>
      <c r="HQ105" s="21" t="n">
        <f aca="false">IF($A105="",0,SUMPRODUCT(((($C$5:$C$64=$A105)+($D$5:$D$64=$A105)+($E$5:$E$64=$A105)+($F$5:$F$64=$A105))&gt;0)*HQ$5:HQ$64))</f>
        <v>0</v>
      </c>
      <c r="HR105" s="21" t="n">
        <f aca="false">IF($A105="",0,SUMPRODUCT(((($C$5:$C$64=$A105)+($D$5:$D$64=$A105)+($E$5:$E$64=$A105)+($F$5:$F$64=$A105))&gt;0)*HR$5:HR$64))</f>
        <v>0</v>
      </c>
      <c r="HS105" s="21" t="n">
        <f aca="false">IF($A105="",0,SUMPRODUCT(((($C$5:$C$64=$A105)+($D$5:$D$64=$A105)+($E$5:$E$64=$A105)+($F$5:$F$64=$A105))&gt;0)*HS$5:HS$64))</f>
        <v>0</v>
      </c>
      <c r="HT105" s="21" t="n">
        <f aca="false">IF($A105="",0,SUMPRODUCT(((($C$5:$C$64=$A105)+($D$5:$D$64=$A105)+($E$5:$E$64=$A105)+($F$5:$F$64=$A105))&gt;0)*HT$5:HT$64))</f>
        <v>0</v>
      </c>
      <c r="HU105" s="21" t="n">
        <f aca="false">IF($A105="",0,SUMPRODUCT(((($C$5:$C$64=$A105)+($D$5:$D$64=$A105)+($E$5:$E$64=$A105)+($F$5:$F$64=$A105))&gt;0)*HU$5:HU$64))</f>
        <v>0</v>
      </c>
      <c r="HV105" s="21" t="n">
        <f aca="false">IF($A105="",0,SUMPRODUCT(((($C$5:$C$64=$A105)+($D$5:$D$64=$A105)+($E$5:$E$64=$A105)+($F$5:$F$64=$A105))&gt;0)*HV$5:HV$64))</f>
        <v>0</v>
      </c>
      <c r="HW105" s="21" t="n">
        <f aca="false">IF($A105="",0,SUMPRODUCT(((($C$5:$C$64=$A105)+($D$5:$D$64=$A105)+($E$5:$E$64=$A105)+($F$5:$F$64=$A105))&gt;0)*HW$5:HW$64))</f>
        <v>0</v>
      </c>
      <c r="HX105" s="21" t="n">
        <f aca="false">IF($A105="",0,SUMPRODUCT(((($C$5:$C$64=$A105)+($D$5:$D$64=$A105)+($E$5:$E$64=$A105)+($F$5:$F$64=$A105))&gt;0)*HX$5:HX$64))</f>
        <v>0</v>
      </c>
      <c r="HY105" s="21" t="n">
        <f aca="false">IF($A105="",0,SUMPRODUCT(((($C$5:$C$64=$A105)+($D$5:$D$64=$A105)+($E$5:$E$64=$A105)+($F$5:$F$64=$A105))&gt;0)*HY$5:HY$64))</f>
        <v>0</v>
      </c>
      <c r="HZ105" s="21" t="n">
        <f aca="false">IF($A105="",0,SUMPRODUCT(((($C$5:$C$64=$A105)+($D$5:$D$64=$A105)+($E$5:$E$64=$A105)+($F$5:$F$64=$A105))&gt;0)*HZ$5:HZ$64))</f>
        <v>0</v>
      </c>
      <c r="IA105" s="21" t="n">
        <f aca="false">IF($A105="",0,SUMPRODUCT(((($C$5:$C$64=$A105)+($D$5:$D$64=$A105)+($E$5:$E$64=$A105)+($F$5:$F$64=$A105))&gt;0)*IA$5:IA$64))</f>
        <v>0</v>
      </c>
      <c r="IB105" s="21" t="n">
        <f aca="false">IF($A105="",0,SUMPRODUCT(((($C$5:$C$64=$A105)+($D$5:$D$64=$A105)+($E$5:$E$64=$A105)+($F$5:$F$64=$A105))&gt;0)*IB$5:IB$64))</f>
        <v>0</v>
      </c>
      <c r="IC105" s="21" t="n">
        <f aca="false">IF($A105="",0,SUMPRODUCT(((($C$5:$C$64=$A105)+($D$5:$D$64=$A105)+($E$5:$E$64=$A105)+($F$5:$F$64=$A105))&gt;0)*IC$5:IC$64))</f>
        <v>0</v>
      </c>
      <c r="ID105" s="21" t="n">
        <f aca="false">IF($A105="",0,SUMPRODUCT(((($C$5:$C$64=$A105)+($D$5:$D$64=$A105)+($E$5:$E$64=$A105)+($F$5:$F$64=$A105))&gt;0)*ID$5:ID$64))</f>
        <v>0</v>
      </c>
      <c r="IE105" s="21" t="n">
        <f aca="false">IF($A105="",0,SUMPRODUCT(((($C$5:$C$64=$A105)+($D$5:$D$64=$A105)+($E$5:$E$64=$A105)+($F$5:$F$64=$A105))&gt;0)*IE$5:IE$64))</f>
        <v>0</v>
      </c>
      <c r="IF105" s="21" t="n">
        <f aca="false">IF($A105="",0,SUMPRODUCT(((($C$5:$C$64=$A105)+($D$5:$D$64=$A105)+($E$5:$E$64=$A105)+($F$5:$F$64=$A105))&gt;0)*IF$5:IF$64))</f>
        <v>0</v>
      </c>
      <c r="IG105" s="21" t="n">
        <f aca="false">IF($A105="",0,SUMPRODUCT(((($C$5:$C$64=$A105)+($D$5:$D$64=$A105)+($E$5:$E$64=$A105)+($F$5:$F$64=$A105))&gt;0)*IG$5:IG$64))</f>
        <v>0</v>
      </c>
      <c r="IH105" s="21" t="n">
        <f aca="false">IF($A105="",0,SUMPRODUCT(((($C$5:$C$64=$A105)+($D$5:$D$64=$A105)+($E$5:$E$64=$A105)+($F$5:$F$64=$A105))&gt;0)*IH$5:IH$64))</f>
        <v>0</v>
      </c>
      <c r="II105" s="21" t="n">
        <f aca="false">IF($A105="",0,SUMPRODUCT(((($C$5:$C$64=$A105)+($D$5:$D$64=$A105)+($E$5:$E$64=$A105)+($F$5:$F$64=$A105))&gt;0)*II$5:II$64))</f>
        <v>0</v>
      </c>
      <c r="IJ105" s="21" t="n">
        <f aca="false">IF($A105="",0,SUMPRODUCT(((($C$5:$C$64=$A105)+($D$5:$D$64=$A105)+($E$5:$E$64=$A105)+($F$5:$F$64=$A105))&gt;0)*IJ$5:IJ$64))</f>
        <v>0</v>
      </c>
      <c r="IK105" s="21" t="n">
        <f aca="false">IF($A105="",0,SUMPRODUCT(((($C$5:$C$64=$A105)+($D$5:$D$64=$A105)+($E$5:$E$64=$A105)+($F$5:$F$64=$A105))&gt;0)*IK$5:IK$64))</f>
        <v>0</v>
      </c>
      <c r="IL105" s="21" t="n">
        <f aca="false">IF($A105="",0,SUMPRODUCT(((($C$5:$C$64=$A105)+($D$5:$D$64=$A105)+($E$5:$E$64=$A105)+($F$5:$F$64=$A105))&gt;0)*IL$5:IL$64))</f>
        <v>0</v>
      </c>
      <c r="IM105" s="21" t="n">
        <f aca="false">IF($A105="",0,SUMPRODUCT(((($C$5:$C$64=$A105)+($D$5:$D$64=$A105)+($E$5:$E$64=$A105)+($F$5:$F$64=$A105))&gt;0)*IM$5:IM$64))</f>
        <v>0</v>
      </c>
      <c r="IN105" s="21" t="n">
        <f aca="false">IF($A105="",0,SUMPRODUCT(((($C$5:$C$64=$A105)+($D$5:$D$64=$A105)+($E$5:$E$64=$A105)+($F$5:$F$64=$A105))&gt;0)*IN$5:IN$64))</f>
        <v>0</v>
      </c>
      <c r="IO105" s="21" t="n">
        <f aca="false">IF($A105="",0,SUMPRODUCT(((($C$5:$C$64=$A105)+($D$5:$D$64=$A105)+($E$5:$E$64=$A105)+($F$5:$F$64=$A105))&gt;0)*IO$5:IO$64))</f>
        <v>0</v>
      </c>
      <c r="IP105" s="21" t="n">
        <f aca="false">IF($A105="",0,SUMPRODUCT(((($C$5:$C$64=$A105)+($D$5:$D$64=$A105)+($E$5:$E$64=$A105)+($F$5:$F$64=$A105))&gt;0)*IP$5:IP$64))</f>
        <v>0</v>
      </c>
      <c r="IQ105" s="21" t="n">
        <f aca="false">IF($A105="",0,SUMPRODUCT(((($C$5:$C$64=$A105)+($D$5:$D$64=$A105)+($E$5:$E$64=$A105)+($F$5:$F$64=$A105))&gt;0)*IQ$5:IQ$64))</f>
        <v>0</v>
      </c>
      <c r="IR105" s="21" t="n">
        <f aca="false">IF($A105="",0,SUMPRODUCT(((($C$5:$C$64=$A105)+($D$5:$D$64=$A105)+($E$5:$E$64=$A105)+($F$5:$F$64=$A105))&gt;0)*IR$5:IR$64))</f>
        <v>0</v>
      </c>
      <c r="IS105" s="21" t="n">
        <f aca="false">IF($A105="",0,SUMPRODUCT(((($C$5:$C$64=$A105)+($D$5:$D$64=$A105)+($E$5:$E$64=$A105)+($F$5:$F$64=$A105))&gt;0)*IS$5:IS$64))</f>
        <v>0</v>
      </c>
      <c r="IT105" s="21" t="n">
        <f aca="false">IF($A105="",0,SUMPRODUCT(((($C$5:$C$64=$A105)+($D$5:$D$64=$A105)+($E$5:$E$64=$A105)+($F$5:$F$64=$A105))&gt;0)*IT$5:IT$64))</f>
        <v>0</v>
      </c>
      <c r="IU105" s="21" t="n">
        <f aca="false">IF($A105="",0,SUMPRODUCT(((($C$5:$C$64=$A105)+($D$5:$D$64=$A105)+($E$5:$E$64=$A105)+($F$5:$F$64=$A105))&gt;0)*IU$5:IU$64))</f>
        <v>0</v>
      </c>
      <c r="IV105" s="21" t="n">
        <f aca="false">IF($A105="",0,SUMPRODUCT(((($C$5:$C$64=$A105)+($D$5:$D$64=$A105)+($E$5:$E$64=$A105)+($F$5:$F$64=$A105))&gt;0)*IV$5:IV$64))</f>
        <v>0</v>
      </c>
      <c r="IW105" s="21" t="n">
        <f aca="false">IF($A105="",0,SUMPRODUCT(((($C$5:$C$64=$A105)+($D$5:$D$64=$A105)+($E$5:$E$64=$A105)+($F$5:$F$64=$A105))&gt;0)*IW$5:IW$64))</f>
        <v>0</v>
      </c>
      <c r="IX105" s="21" t="n">
        <f aca="false">IF($A105="",0,SUMPRODUCT(((($C$5:$C$64=$A105)+($D$5:$D$64=$A105)+($E$5:$E$64=$A105)+($F$5:$F$64=$A105))&gt;0)*IX$5:IX$64))</f>
        <v>0</v>
      </c>
      <c r="IY105" s="21" t="n">
        <f aca="false">IF($A105="",0,SUMPRODUCT(((($C$5:$C$64=$A105)+($D$5:$D$64=$A105)+($E$5:$E$64=$A105)+($F$5:$F$64=$A105))&gt;0)*IY$5:IY$64))</f>
        <v>0</v>
      </c>
      <c r="IZ105" s="21" t="n">
        <f aca="false">IF($A105="",0,SUMPRODUCT(((($C$5:$C$64=$A105)+($D$5:$D$64=$A105)+($E$5:$E$64=$A105)+($F$5:$F$64=$A105))&gt;0)*IZ$5:IZ$64))</f>
        <v>0</v>
      </c>
      <c r="JA105" s="21" t="n">
        <f aca="false">IF($A105="",0,SUMPRODUCT(((($C$5:$C$64=$A105)+($D$5:$D$64=$A105)+($E$5:$E$64=$A105)+($F$5:$F$64=$A105))&gt;0)*JA$5:JA$64))</f>
        <v>0</v>
      </c>
      <c r="JB105" s="21" t="n">
        <f aca="false">IF($A105="",0,SUMPRODUCT(((($C$5:$C$64=$A105)+($D$5:$D$64=$A105)+($E$5:$E$64=$A105)+($F$5:$F$64=$A105))&gt;0)*JB$5:JB$64))</f>
        <v>0</v>
      </c>
      <c r="JC105" s="21" t="n">
        <f aca="false">IF($A105="",0,SUMPRODUCT(((($C$5:$C$64=$A105)+($D$5:$D$64=$A105)+($E$5:$E$64=$A105)+($F$5:$F$64=$A105))&gt;0)*JC$5:JC$64))</f>
        <v>0</v>
      </c>
      <c r="JD105" s="21" t="n">
        <f aca="false">IF($A105="",0,SUMPRODUCT(((($C$5:$C$64=$A105)+($D$5:$D$64=$A105)+($E$5:$E$64=$A105)+($F$5:$F$64=$A105))&gt;0)*JD$5:JD$64))</f>
        <v>0</v>
      </c>
      <c r="JE105" s="21" t="n">
        <f aca="false">IF($A105="",0,SUMPRODUCT(((($C$5:$C$64=$A105)+($D$5:$D$64=$A105)+($E$5:$E$64=$A105)+($F$5:$F$64=$A105))&gt;0)*JE$5:JE$64))</f>
        <v>0</v>
      </c>
      <c r="JF105" s="21" t="n">
        <f aca="false">IF($A105="",0,SUMPRODUCT(((($C$5:$C$64=$A105)+($D$5:$D$64=$A105)+($E$5:$E$64=$A105)+($F$5:$F$64=$A105))&gt;0)*JF$5:JF$64))</f>
        <v>0</v>
      </c>
      <c r="JG105" s="21" t="n">
        <f aca="false">IF($A105="",0,SUMPRODUCT(((($C$5:$C$64=$A105)+($D$5:$D$64=$A105)+($E$5:$E$64=$A105)+($F$5:$F$64=$A105))&gt;0)*JG$5:JG$64))</f>
        <v>0</v>
      </c>
      <c r="JH105" s="21" t="n">
        <f aca="false">IF($A105="",0,SUMPRODUCT(((($C$5:$C$64=$A105)+($D$5:$D$64=$A105)+($E$5:$E$64=$A105)+($F$5:$F$64=$A105))&gt;0)*JH$5:JH$64))</f>
        <v>0</v>
      </c>
      <c r="JI105" s="21" t="n">
        <f aca="false">IF($A105="",0,SUMPRODUCT(((($C$5:$C$64=$A105)+($D$5:$D$64=$A105)+($E$5:$E$64=$A105)+($F$5:$F$64=$A105))&gt;0)*JI$5:JI$64))</f>
        <v>0</v>
      </c>
      <c r="JJ105" s="21" t="n">
        <f aca="false">IF($A105="",0,SUMPRODUCT(((($C$5:$C$64=$A105)+($D$5:$D$64=$A105)+($E$5:$E$64=$A105)+($F$5:$F$64=$A105))&gt;0)*JJ$5:JJ$64))</f>
        <v>0</v>
      </c>
      <c r="JK105" s="21" t="n">
        <f aca="false">IF($A105="",0,SUMPRODUCT(((($C$5:$C$64=$A105)+($D$5:$D$64=$A105)+($E$5:$E$64=$A105)+($F$5:$F$64=$A105))&gt;0)*JK$5:JK$64))</f>
        <v>0</v>
      </c>
      <c r="JL105" s="21" t="n">
        <f aca="false">IF($A105="",0,SUMPRODUCT(((($C$5:$C$64=$A105)+($D$5:$D$64=$A105)+($E$5:$E$64=$A105)+($F$5:$F$64=$A105))&gt;0)*JL$5:JL$64))</f>
        <v>0</v>
      </c>
      <c r="JM105" s="21" t="n">
        <f aca="false">IF($A105="",0,SUMPRODUCT(((($C$5:$C$64=$A105)+($D$5:$D$64=$A105)+($E$5:$E$64=$A105)+($F$5:$F$64=$A105))&gt;0)*JM$5:JM$64))</f>
        <v>0</v>
      </c>
      <c r="JN105" s="21" t="n">
        <f aca="false">IF($A105="",0,SUMPRODUCT(((($C$5:$C$64=$A105)+($D$5:$D$64=$A105)+($E$5:$E$64=$A105)+($F$5:$F$64=$A105))&gt;0)*JN$5:JN$64))</f>
        <v>0</v>
      </c>
      <c r="JO105" s="21" t="n">
        <f aca="false">IF($A105="",0,SUMPRODUCT(((($C$5:$C$64=$A105)+($D$5:$D$64=$A105)+($E$5:$E$64=$A105)+($F$5:$F$64=$A105))&gt;0)*JO$5:JO$64))</f>
        <v>0</v>
      </c>
      <c r="JP105" s="21" t="n">
        <f aca="false">IF($A105="",0,SUMPRODUCT(((($C$5:$C$64=$A105)+($D$5:$D$64=$A105)+($E$5:$E$64=$A105)+($F$5:$F$64=$A105))&gt;0)*JP$5:JP$64))</f>
        <v>0</v>
      </c>
      <c r="JQ105" s="21" t="n">
        <f aca="false">IF($A105="",0,SUMPRODUCT(((($C$5:$C$64=$A105)+($D$5:$D$64=$A105)+($E$5:$E$64=$A105)+($F$5:$F$64=$A105))&gt;0)*JQ$5:JQ$64))</f>
        <v>0</v>
      </c>
      <c r="JR105" s="21" t="n">
        <f aca="false">IF($A105="",0,SUMPRODUCT(((($C$5:$C$64=$A105)+($D$5:$D$64=$A105)+($E$5:$E$64=$A105)+($F$5:$F$64=$A105))&gt;0)*JR$5:JR$64))</f>
        <v>0</v>
      </c>
      <c r="JS105" s="21" t="n">
        <f aca="false">IF($A105="",0,SUMPRODUCT(((($C$5:$C$64=$A105)+($D$5:$D$64=$A105)+($E$5:$E$64=$A105)+($F$5:$F$64=$A105))&gt;0)*JS$5:JS$64))</f>
        <v>0</v>
      </c>
      <c r="JT105" s="21" t="n">
        <f aca="false">IF($A105="",0,SUMPRODUCT(((($C$5:$C$64=$A105)+($D$5:$D$64=$A105)+($E$5:$E$64=$A105)+($F$5:$F$64=$A105))&gt;0)*JT$5:JT$64))</f>
        <v>0</v>
      </c>
      <c r="JU105" s="21" t="n">
        <f aca="false">IF($A105="",0,SUMPRODUCT(((($C$5:$C$64=$A105)+($D$5:$D$64=$A105)+($E$5:$E$64=$A105)+($F$5:$F$64=$A105))&gt;0)*JU$5:JU$64))</f>
        <v>0</v>
      </c>
      <c r="JV105" s="21" t="n">
        <f aca="false">IF($A105="",0,SUMPRODUCT(((($C$5:$C$64=$A105)+($D$5:$D$64=$A105)+($E$5:$E$64=$A105)+($F$5:$F$64=$A105))&gt;0)*JV$5:JV$64))</f>
        <v>0</v>
      </c>
      <c r="JW105" s="21" t="n">
        <f aca="false">IF($A105="",0,SUMPRODUCT(((($C$5:$C$64=$A105)+($D$5:$D$64=$A105)+($E$5:$E$64=$A105)+($F$5:$F$64=$A105))&gt;0)*JW$5:JW$64))</f>
        <v>0</v>
      </c>
      <c r="JX105" s="21" t="n">
        <f aca="false">IF($A105="",0,SUMPRODUCT(((($C$5:$C$64=$A105)+($D$5:$D$64=$A105)+($E$5:$E$64=$A105)+($F$5:$F$64=$A105))&gt;0)*JX$5:JX$64))</f>
        <v>0</v>
      </c>
      <c r="JY105" s="21" t="n">
        <f aca="false">IF($A105="",0,SUMPRODUCT(((($C$5:$C$64=$A105)+($D$5:$D$64=$A105)+($E$5:$E$64=$A105)+($F$5:$F$64=$A105))&gt;0)*JY$5:JY$64))</f>
        <v>0</v>
      </c>
      <c r="JZ105" s="21" t="n">
        <f aca="false">IF($A105="",0,SUMPRODUCT(((($C$5:$C$64=$A105)+($D$5:$D$64=$A105)+($E$5:$E$64=$A105)+($F$5:$F$64=$A105))&gt;0)*JZ$5:JZ$64))</f>
        <v>0</v>
      </c>
      <c r="KA105" s="21" t="n">
        <f aca="false">IF($A105="",0,SUMPRODUCT(((($C$5:$C$64=$A105)+($D$5:$D$64=$A105)+($E$5:$E$64=$A105)+($F$5:$F$64=$A105))&gt;0)*KA$5:KA$64))</f>
        <v>0</v>
      </c>
      <c r="KB105" s="21" t="n">
        <f aca="false">IF($A105="",0,SUMPRODUCT(((($C$5:$C$64=$A105)+($D$5:$D$64=$A105)+($E$5:$E$64=$A105)+($F$5:$F$64=$A105))&gt;0)*KB$5:KB$64))</f>
        <v>0</v>
      </c>
      <c r="KC105" s="21" t="n">
        <f aca="false">IF($A105="",0,SUMPRODUCT(((($C$5:$C$64=$A105)+($D$5:$D$64=$A105)+($E$5:$E$64=$A105)+($F$5:$F$64=$A105))&gt;0)*KC$5:KC$64))</f>
        <v>0</v>
      </c>
      <c r="KD105" s="21" t="n">
        <f aca="false">IF($A105="",0,SUMPRODUCT(((($C$5:$C$64=$A105)+($D$5:$D$64=$A105)+($E$5:$E$64=$A105)+($F$5:$F$64=$A105))&gt;0)*KD$5:KD$64))</f>
        <v>0</v>
      </c>
      <c r="KE105" s="21" t="n">
        <f aca="false">IF($A105="",0,SUMPRODUCT(((($C$5:$C$64=$A105)+($D$5:$D$64=$A105)+($E$5:$E$64=$A105)+($F$5:$F$64=$A105))&gt;0)*KE$5:KE$64))</f>
        <v>0</v>
      </c>
      <c r="KF105" s="21" t="n">
        <f aca="false">IF($A105="",0,SUMPRODUCT(((($C$5:$C$64=$A105)+($D$5:$D$64=$A105)+($E$5:$E$64=$A105)+($F$5:$F$64=$A105))&gt;0)*KF$5:KF$64))</f>
        <v>0</v>
      </c>
      <c r="KG105" s="21" t="n">
        <f aca="false">IF($A105="",0,SUMPRODUCT(((($C$5:$C$64=$A105)+($D$5:$D$64=$A105)+($E$5:$E$64=$A105)+($F$5:$F$64=$A105))&gt;0)*KG$5:KG$64))</f>
        <v>0</v>
      </c>
      <c r="KH105" s="21" t="n">
        <f aca="false">IF($A105="",0,SUMPRODUCT(((($C$5:$C$64=$A105)+($D$5:$D$64=$A105)+($E$5:$E$64=$A105)+($F$5:$F$64=$A105))&gt;0)*KH$5:KH$64))</f>
        <v>0</v>
      </c>
      <c r="KI105" s="21" t="n">
        <f aca="false">IF($A105="",0,SUMPRODUCT(((($C$5:$C$64=$A105)+($D$5:$D$64=$A105)+($E$5:$E$64=$A105)+($F$5:$F$64=$A105))&gt;0)*KI$5:KI$64))</f>
        <v>0</v>
      </c>
      <c r="KJ105" s="21" t="n">
        <f aca="false">IF($A105="",0,SUMPRODUCT(((($C$5:$C$64=$A105)+($D$5:$D$64=$A105)+($E$5:$E$64=$A105)+($F$5:$F$64=$A105))&gt;0)*KJ$5:KJ$64))</f>
        <v>0</v>
      </c>
      <c r="KK105" s="21" t="n">
        <f aca="false">IF($A105="",0,SUMPRODUCT(((($C$5:$C$64=$A105)+($D$5:$D$64=$A105)+($E$5:$E$64=$A105)+($F$5:$F$64=$A105))&gt;0)*KK$5:KK$64))</f>
        <v>0</v>
      </c>
      <c r="KL105" s="21" t="n">
        <f aca="false">IF($A105="",0,SUMPRODUCT(((($C$5:$C$64=$A105)+($D$5:$D$64=$A105)+($E$5:$E$64=$A105)+($F$5:$F$64=$A105))&gt;0)*KL$5:KL$64))</f>
        <v>0</v>
      </c>
      <c r="KM105" s="21" t="n">
        <f aca="false">IF($A105="",0,SUMPRODUCT(((($C$5:$C$64=$A105)+($D$5:$D$64=$A105)+($E$5:$E$64=$A105)+($F$5:$F$64=$A105))&gt;0)*KM$5:KM$64))</f>
        <v>0</v>
      </c>
      <c r="KN105" s="21" t="n">
        <f aca="false">IF($A105="",0,SUMPRODUCT(((($C$5:$C$64=$A105)+($D$5:$D$64=$A105)+($E$5:$E$64=$A105)+($F$5:$F$64=$A105))&gt;0)*KN$5:KN$64))</f>
        <v>0</v>
      </c>
      <c r="KO105" s="21" t="n">
        <f aca="false">IF($A105="",0,SUMPRODUCT(((($C$5:$C$64=$A105)+($D$5:$D$64=$A105)+($E$5:$E$64=$A105)+($F$5:$F$64=$A105))&gt;0)*KO$5:KO$64))</f>
        <v>0</v>
      </c>
      <c r="KP105" s="21" t="n">
        <f aca="false">IF($A105="",0,SUMPRODUCT(((($C$5:$C$64=$A105)+($D$5:$D$64=$A105)+($E$5:$E$64=$A105)+($F$5:$F$64=$A105))&gt;0)*KP$5:KP$64))</f>
        <v>0</v>
      </c>
      <c r="KQ105" s="21" t="n">
        <f aca="false">IF($A105="",0,SUMPRODUCT(((($C$5:$C$64=$A105)+($D$5:$D$64=$A105)+($E$5:$E$64=$A105)+($F$5:$F$64=$A105))&gt;0)*KQ$5:KQ$64))</f>
        <v>0</v>
      </c>
      <c r="KR105" s="21" t="n">
        <f aca="false">IF($A105="",0,SUMPRODUCT(((($C$5:$C$64=$A105)+($D$5:$D$64=$A105)+($E$5:$E$64=$A105)+($F$5:$F$64=$A105))&gt;0)*KR$5:KR$64))</f>
        <v>0</v>
      </c>
      <c r="KS105" s="21" t="n">
        <f aca="false">IF($A105="",0,SUMPRODUCT(((($C$5:$C$64=$A105)+($D$5:$D$64=$A105)+($E$5:$E$64=$A105)+($F$5:$F$64=$A105))&gt;0)*KS$5:KS$64))</f>
        <v>0</v>
      </c>
      <c r="KT105" s="21" t="n">
        <f aca="false">IF($A105="",0,SUMPRODUCT(((($C$5:$C$64=$A105)+($D$5:$D$64=$A105)+($E$5:$E$64=$A105)+($F$5:$F$64=$A105))&gt;0)*KT$5:KT$64))</f>
        <v>0</v>
      </c>
      <c r="KU105" s="21" t="n">
        <f aca="false">IF($A105="",0,SUMPRODUCT(((($C$5:$C$64=$A105)+($D$5:$D$64=$A105)+($E$5:$E$64=$A105)+($F$5:$F$64=$A105))&gt;0)*KU$5:KU$64))</f>
        <v>0</v>
      </c>
      <c r="KV105" s="21" t="n">
        <f aca="false">IF($A105="",0,SUMPRODUCT(((($C$5:$C$64=$A105)+($D$5:$D$64=$A105)+($E$5:$E$64=$A105)+($F$5:$F$64=$A105))&gt;0)*KV$5:KV$64))</f>
        <v>0</v>
      </c>
      <c r="KW105" s="21" t="n">
        <f aca="false">IF($A105="",0,SUMPRODUCT(((($C$5:$C$64=$A105)+($D$5:$D$64=$A105)+($E$5:$E$64=$A105)+($F$5:$F$64=$A105))&gt;0)*KW$5:KW$64))</f>
        <v>0</v>
      </c>
      <c r="KX105" s="21" t="n">
        <f aca="false">IF($A105="",0,SUMPRODUCT(((($C$5:$C$64=$A105)+($D$5:$D$64=$A105)+($E$5:$E$64=$A105)+($F$5:$F$64=$A105))&gt;0)*KX$5:KX$64))</f>
        <v>0</v>
      </c>
      <c r="KY105" s="21" t="n">
        <f aca="false">IF($A105="",0,SUMPRODUCT(((($C$5:$C$64=$A105)+($D$5:$D$64=$A105)+($E$5:$E$64=$A105)+($F$5:$F$64=$A105))&gt;0)*KY$5:KY$64))</f>
        <v>0</v>
      </c>
      <c r="KZ105" s="21" t="n">
        <f aca="false">IF($A105="",0,SUMPRODUCT(((($C$5:$C$64=$A105)+($D$5:$D$64=$A105)+($E$5:$E$64=$A105)+($F$5:$F$64=$A105))&gt;0)*KZ$5:KZ$64))</f>
        <v>0</v>
      </c>
      <c r="LA105" s="21" t="n">
        <f aca="false">IF($A105="",0,SUMPRODUCT(((($C$5:$C$64=$A105)+($D$5:$D$64=$A105)+($E$5:$E$64=$A105)+($F$5:$F$64=$A105))&gt;0)*LA$5:LA$64))</f>
        <v>0</v>
      </c>
      <c r="LB105" s="21" t="n">
        <f aca="false">IF($A105="",0,SUMPRODUCT(((($C$5:$C$64=$A105)+($D$5:$D$64=$A105)+($E$5:$E$64=$A105)+($F$5:$F$64=$A105))&gt;0)*LB$5:LB$64))</f>
        <v>0</v>
      </c>
      <c r="LC105" s="21" t="n">
        <f aca="false">IF($A105="",0,SUMPRODUCT(((($C$5:$C$64=$A105)+($D$5:$D$64=$A105)+($E$5:$E$64=$A105)+($F$5:$F$64=$A105))&gt;0)*LC$5:LC$64))</f>
        <v>0</v>
      </c>
      <c r="LD105" s="21" t="n">
        <f aca="false">IF($A105="",0,SUMPRODUCT(((($C$5:$C$64=$A105)+($D$5:$D$64=$A105)+($E$5:$E$64=$A105)+($F$5:$F$64=$A105))&gt;0)*LD$5:LD$64))</f>
        <v>0</v>
      </c>
      <c r="LE105" s="21" t="n">
        <f aca="false">IF($A105="",0,SUMPRODUCT(((($C$5:$C$64=$A105)+($D$5:$D$64=$A105)+($E$5:$E$64=$A105)+($F$5:$F$64=$A105))&gt;0)*LE$5:LE$64))</f>
        <v>0</v>
      </c>
      <c r="LF105" s="21" t="n">
        <f aca="false">IF($A105="",0,SUMPRODUCT(((($C$5:$C$64=$A105)+($D$5:$D$64=$A105)+($E$5:$E$64=$A105)+($F$5:$F$64=$A105))&gt;0)*LF$5:LF$64))</f>
        <v>0</v>
      </c>
      <c r="LG105" s="21" t="n">
        <f aca="false">IF($A105="",0,SUMPRODUCT(((($C$5:$C$64=$A105)+($D$5:$D$64=$A105)+($E$5:$E$64=$A105)+($F$5:$F$64=$A105))&gt;0)*LG$5:LG$64))</f>
        <v>0</v>
      </c>
      <c r="LH105" s="21" t="n">
        <f aca="false">IF($A105="",0,SUMPRODUCT(((($C$5:$C$64=$A105)+($D$5:$D$64=$A105)+($E$5:$E$64=$A105)+($F$5:$F$64=$A105))&gt;0)*LH$5:LH$64))</f>
        <v>0</v>
      </c>
      <c r="LI105" s="21" t="n">
        <f aca="false">IF($A105="",0,SUMPRODUCT(((($C$5:$C$64=$A105)+($D$5:$D$64=$A105)+($E$5:$E$64=$A105)+($F$5:$F$64=$A105))&gt;0)*LI$5:LI$64))</f>
        <v>0</v>
      </c>
      <c r="LJ105" s="21" t="n">
        <f aca="false">IF($A105="",0,SUMPRODUCT(((($C$5:$C$64=$A105)+($D$5:$D$64=$A105)+($E$5:$E$64=$A105)+($F$5:$F$64=$A105))&gt;0)*LJ$5:LJ$64))</f>
        <v>0</v>
      </c>
      <c r="LK105" s="21" t="n">
        <f aca="false">IF($A105="",0,SUMPRODUCT(((($C$5:$C$64=$A105)+($D$5:$D$64=$A105)+($E$5:$E$64=$A105)+($F$5:$F$64=$A105))&gt;0)*LK$5:LK$64))</f>
        <v>0</v>
      </c>
      <c r="LL105" s="21" t="n">
        <f aca="false">IF($A105="",0,SUMPRODUCT(((($C$5:$C$64=$A105)+($D$5:$D$64=$A105)+($E$5:$E$64=$A105)+($F$5:$F$64=$A105))&gt;0)*LL$5:LL$64))</f>
        <v>0</v>
      </c>
      <c r="LM105" s="21" t="n">
        <f aca="false">IF($A105="",0,SUMPRODUCT(((($C$5:$C$64=$A105)+($D$5:$D$64=$A105)+($E$5:$E$64=$A105)+($F$5:$F$64=$A105))&gt;0)*LM$5:LM$64))</f>
        <v>0</v>
      </c>
      <c r="LN105" s="21" t="n">
        <f aca="false">IF($A105="",0,SUMPRODUCT(((($C$5:$C$64=$A105)+($D$5:$D$64=$A105)+($E$5:$E$64=$A105)+($F$5:$F$64=$A105))&gt;0)*LN$5:LN$64))</f>
        <v>0</v>
      </c>
      <c r="LO105" s="21" t="n">
        <f aca="false">IF($A105="",0,SUMPRODUCT(((($C$5:$C$64=$A105)+($D$5:$D$64=$A105)+($E$5:$E$64=$A105)+($F$5:$F$64=$A105))&gt;0)*LO$5:LO$64))</f>
        <v>0</v>
      </c>
      <c r="LP105" s="21" t="n">
        <f aca="false">IF($A105="",0,SUMPRODUCT(((($C$5:$C$64=$A105)+($D$5:$D$64=$A105)+($E$5:$E$64=$A105)+($F$5:$F$64=$A105))&gt;0)*LP$5:LP$64))</f>
        <v>0</v>
      </c>
      <c r="LQ105" s="21" t="n">
        <f aca="false">IF($A105="",0,SUMPRODUCT(((($C$5:$C$64=$A105)+($D$5:$D$64=$A105)+($E$5:$E$64=$A105)+($F$5:$F$64=$A105))&gt;0)*LQ$5:LQ$64))</f>
        <v>0</v>
      </c>
      <c r="LR105" s="21" t="n">
        <f aca="false">IF($A105="",0,SUMPRODUCT(((($C$5:$C$64=$A105)+($D$5:$D$64=$A105)+($E$5:$E$64=$A105)+($F$5:$F$64=$A105))&gt;0)*LR$5:LR$64))</f>
        <v>0</v>
      </c>
      <c r="LS105" s="21" t="n">
        <f aca="false">IF($A105="",0,SUMPRODUCT(((($C$5:$C$64=$A105)+($D$5:$D$64=$A105)+($E$5:$E$64=$A105)+($F$5:$F$64=$A105))&gt;0)*LS$5:LS$64))</f>
        <v>0</v>
      </c>
      <c r="LT105" s="21" t="n">
        <f aca="false">IF($A105="",0,SUMPRODUCT(((($C$5:$C$64=$A105)+($D$5:$D$64=$A105)+($E$5:$E$64=$A105)+($F$5:$F$64=$A105))&gt;0)*LT$5:LT$64))</f>
        <v>0</v>
      </c>
      <c r="LU105" s="21" t="n">
        <f aca="false">IF($A105="",0,SUMPRODUCT(((($C$5:$C$64=$A105)+($D$5:$D$64=$A105)+($E$5:$E$64=$A105)+($F$5:$F$64=$A105))&gt;0)*LU$5:LU$64))</f>
        <v>0</v>
      </c>
      <c r="LV105" s="21" t="n">
        <f aca="false">IF($A105="",0,SUMPRODUCT(((($C$5:$C$64=$A105)+($D$5:$D$64=$A105)+($E$5:$E$64=$A105)+($F$5:$F$64=$A105))&gt;0)*LV$5:LV$64))</f>
        <v>0</v>
      </c>
      <c r="LW105" s="21" t="n">
        <f aca="false">IF($A105="",0,SUMPRODUCT(((($C$5:$C$64=$A105)+($D$5:$D$64=$A105)+($E$5:$E$64=$A105)+($F$5:$F$64=$A105))&gt;0)*LW$5:LW$64))</f>
        <v>0</v>
      </c>
      <c r="LX105" s="21" t="n">
        <f aca="false">IF($A105="",0,SUMPRODUCT(((($C$5:$C$64=$A105)+($D$5:$D$64=$A105)+($E$5:$E$64=$A105)+($F$5:$F$64=$A105))&gt;0)*LX$5:LX$64))</f>
        <v>0</v>
      </c>
      <c r="LY105" s="21" t="n">
        <f aca="false">IF($A105="",0,SUMPRODUCT(((($C$5:$C$64=$A105)+($D$5:$D$64=$A105)+($E$5:$E$64=$A105)+($F$5:$F$64=$A105))&gt;0)*LY$5:LY$64))</f>
        <v>0</v>
      </c>
      <c r="LZ105" s="21" t="n">
        <f aca="false">IF($A105="",0,SUMPRODUCT(((($C$5:$C$64=$A105)+($D$5:$D$64=$A105)+($E$5:$E$64=$A105)+($F$5:$F$64=$A105))&gt;0)*LZ$5:LZ$64))</f>
        <v>0</v>
      </c>
      <c r="MA105" s="21" t="n">
        <f aca="false">IF($A105="",0,SUMPRODUCT(((($C$5:$C$64=$A105)+($D$5:$D$64=$A105)+($E$5:$E$64=$A105)+($F$5:$F$64=$A105))&gt;0)*MA$5:MA$64))</f>
        <v>0</v>
      </c>
      <c r="MB105" s="21" t="n">
        <f aca="false">IF($A105="",0,SUMPRODUCT(((($C$5:$C$64=$A105)+($D$5:$D$64=$A105)+($E$5:$E$64=$A105)+($F$5:$F$64=$A105))&gt;0)*MB$5:MB$64))</f>
        <v>0</v>
      </c>
      <c r="MC105" s="21" t="n">
        <f aca="false">IF($A105="",0,SUMPRODUCT(((($C$5:$C$64=$A105)+($D$5:$D$64=$A105)+($E$5:$E$64=$A105)+($F$5:$F$64=$A105))&gt;0)*MC$5:MC$64))</f>
        <v>0</v>
      </c>
      <c r="MD105" s="21" t="n">
        <f aca="false">IF($A105="",0,SUMPRODUCT(((($C$5:$C$64=$A105)+($D$5:$D$64=$A105)+($E$5:$E$64=$A105)+($F$5:$F$64=$A105))&gt;0)*MD$5:MD$64))</f>
        <v>0</v>
      </c>
      <c r="ME105" s="21" t="n">
        <f aca="false">IF($A105="",0,SUMPRODUCT(((($C$5:$C$64=$A105)+($D$5:$D$64=$A105)+($E$5:$E$64=$A105)+($F$5:$F$64=$A105))&gt;0)*ME$5:ME$64))</f>
        <v>0</v>
      </c>
      <c r="MF105" s="21" t="n">
        <f aca="false">IF($A105="",0,SUMPRODUCT(((($C$5:$C$64=$A105)+($D$5:$D$64=$A105)+($E$5:$E$64=$A105)+($F$5:$F$64=$A105))&gt;0)*MF$5:MF$64))</f>
        <v>0</v>
      </c>
      <c r="MG105" s="21" t="n">
        <f aca="false">IF($A105="",0,SUMPRODUCT(((($C$5:$C$64=$A105)+($D$5:$D$64=$A105)+($E$5:$E$64=$A105)+($F$5:$F$64=$A105))&gt;0)*MG$5:MG$64))</f>
        <v>0</v>
      </c>
      <c r="MH105" s="21" t="n">
        <f aca="false">IF($A105="",0,SUMPRODUCT(((($C$5:$C$64=$A105)+($D$5:$D$64=$A105)+($E$5:$E$64=$A105)+($F$5:$F$64=$A105))&gt;0)*MH$5:MH$64))</f>
        <v>0</v>
      </c>
      <c r="MI105" s="21" t="n">
        <f aca="false">IF($A105="",0,SUMPRODUCT(((($C$5:$C$64=$A105)+($D$5:$D$64=$A105)+($E$5:$E$64=$A105)+($F$5:$F$64=$A105))&gt;0)*MI$5:MI$64))</f>
        <v>0</v>
      </c>
      <c r="MJ105" s="21" t="n">
        <f aca="false">IF($A105="",0,SUMPRODUCT(((($C$5:$C$64=$A105)+($D$5:$D$64=$A105)+($E$5:$E$64=$A105)+($F$5:$F$64=$A105))&gt;0)*MJ$5:MJ$64))</f>
        <v>0</v>
      </c>
      <c r="MK105" s="21" t="n">
        <f aca="false">IF($A105="",0,SUMPRODUCT(((($C$5:$C$64=$A105)+($D$5:$D$64=$A105)+($E$5:$E$64=$A105)+($F$5:$F$64=$A105))&gt;0)*MK$5:MK$64))</f>
        <v>0</v>
      </c>
      <c r="ML105" s="21" t="n">
        <f aca="false">IF($A105="",0,SUMPRODUCT(((($C$5:$C$64=$A105)+($D$5:$D$64=$A105)+($E$5:$E$64=$A105)+($F$5:$F$64=$A105))&gt;0)*ML$5:ML$64))</f>
        <v>0</v>
      </c>
      <c r="MM105" s="21" t="n">
        <f aca="false">IF($A105="",0,SUMPRODUCT(((($C$5:$C$64=$A105)+($D$5:$D$64=$A105)+($E$5:$E$64=$A105)+($F$5:$F$64=$A105))&gt;0)*MM$5:MM$64))</f>
        <v>0</v>
      </c>
      <c r="MN105" s="21" t="n">
        <f aca="false">IF($A105="",0,SUMPRODUCT(((($C$5:$C$64=$A105)+($D$5:$D$64=$A105)+($E$5:$E$64=$A105)+($F$5:$F$64=$A105))&gt;0)*MN$5:MN$64))</f>
        <v>0</v>
      </c>
      <c r="MO105" s="21" t="n">
        <f aca="false">IF($A105="",0,SUMPRODUCT(((($C$5:$C$64=$A105)+($D$5:$D$64=$A105)+($E$5:$E$64=$A105)+($F$5:$F$64=$A105))&gt;0)*MO$5:MO$64))</f>
        <v>0</v>
      </c>
      <c r="MP105" s="21" t="n">
        <f aca="false">IF($A105="",0,SUMPRODUCT(((($C$5:$C$64=$A105)+($D$5:$D$64=$A105)+($E$5:$E$64=$A105)+($F$5:$F$64=$A105))&gt;0)*MP$5:MP$64))</f>
        <v>0</v>
      </c>
      <c r="MQ105" s="21" t="n">
        <f aca="false">IF($A105="",0,SUMPRODUCT(((($C$5:$C$64=$A105)+($D$5:$D$64=$A105)+($E$5:$E$64=$A105)+($F$5:$F$64=$A105))&gt;0)*MQ$5:MQ$64))</f>
        <v>0</v>
      </c>
      <c r="MR105" s="21" t="n">
        <f aca="false">IF($A105="",0,SUMPRODUCT(((($C$5:$C$64=$A105)+($D$5:$D$64=$A105)+($E$5:$E$64=$A105)+($F$5:$F$64=$A105))&gt;0)*MR$5:MR$64))</f>
        <v>0</v>
      </c>
      <c r="MS105" s="21" t="n">
        <f aca="false">IF($A105="",0,SUMPRODUCT(((($C$5:$C$64=$A105)+($D$5:$D$64=$A105)+($E$5:$E$64=$A105)+($F$5:$F$64=$A105))&gt;0)*MS$5:MS$64))</f>
        <v>0</v>
      </c>
      <c r="MT105" s="21" t="n">
        <f aca="false">IF($A105="",0,SUMPRODUCT(((($C$5:$C$64=$A105)+($D$5:$D$64=$A105)+($E$5:$E$64=$A105)+($F$5:$F$64=$A105))&gt;0)*MT$5:MT$64))</f>
        <v>0</v>
      </c>
      <c r="MU105" s="21" t="n">
        <f aca="false">IF($A105="",0,SUMPRODUCT(((($C$5:$C$64=$A105)+($D$5:$D$64=$A105)+($E$5:$E$64=$A105)+($F$5:$F$64=$A105))&gt;0)*MU$5:MU$64))</f>
        <v>0</v>
      </c>
      <c r="MV105" s="21" t="n">
        <f aca="false">IF($A105="",0,SUMPRODUCT(((($C$5:$C$64=$A105)+($D$5:$D$64=$A105)+($E$5:$E$64=$A105)+($F$5:$F$64=$A105))&gt;0)*MV$5:MV$64))</f>
        <v>0</v>
      </c>
      <c r="MW105" s="21" t="n">
        <f aca="false">IF($A105="",0,SUMPRODUCT(((($C$5:$C$64=$A105)+($D$5:$D$64=$A105)+($E$5:$E$64=$A105)+($F$5:$F$64=$A105))&gt;0)*MW$5:MW$64))</f>
        <v>0</v>
      </c>
      <c r="MX105" s="21" t="n">
        <f aca="false">IF($A105="",0,SUMPRODUCT(((($C$5:$C$64=$A105)+($D$5:$D$64=$A105)+($E$5:$E$64=$A105)+($F$5:$F$64=$A105))&gt;0)*MX$5:MX$64))</f>
        <v>0</v>
      </c>
      <c r="MY105" s="21" t="n">
        <f aca="false">IF($A105="",0,SUMPRODUCT(((($C$5:$C$64=$A105)+($D$5:$D$64=$A105)+($E$5:$E$64=$A105)+($F$5:$F$64=$A105))&gt;0)*MY$5:MY$64))</f>
        <v>0</v>
      </c>
      <c r="MZ105" s="21" t="n">
        <f aca="false">IF($A105="",0,SUMPRODUCT(((($C$5:$C$64=$A105)+($D$5:$D$64=$A105)+($E$5:$E$64=$A105)+($F$5:$F$64=$A105))&gt;0)*MZ$5:MZ$64))</f>
        <v>0</v>
      </c>
      <c r="NA105" s="21" t="n">
        <f aca="false">IF($A105="",0,SUMPRODUCT(((($C$5:$C$64=$A105)+($D$5:$D$64=$A105)+($E$5:$E$64=$A105)+($F$5:$F$64=$A105))&gt;0)*NA$5:NA$64))</f>
        <v>0</v>
      </c>
      <c r="NB105" s="21" t="n">
        <f aca="false">IF($A105="",0,SUMPRODUCT(((($C$5:$C$64=$A105)+($D$5:$D$64=$A105)+($E$5:$E$64=$A105)+($F$5:$F$64=$A105))&gt;0)*NB$5:NB$64))</f>
        <v>0</v>
      </c>
      <c r="NC105" s="21" t="n">
        <f aca="false">IF($A105="",0,SUMPRODUCT(((($C$5:$C$64=$A105)+($D$5:$D$64=$A105)+($E$5:$E$64=$A105)+($F$5:$F$64=$A105))&gt;0)*NC$5:NC$64))</f>
        <v>0</v>
      </c>
      <c r="ND105" s="21" t="n">
        <f aca="false">IF($A105="",0,SUMPRODUCT(((($C$5:$C$64=$A105)+($D$5:$D$64=$A105)+($E$5:$E$64=$A105)+($F$5:$F$64=$A105))&gt;0)*ND$5:ND$64))</f>
        <v>0</v>
      </c>
      <c r="NE105" s="21" t="n">
        <f aca="false">IF($A105="",0,SUMPRODUCT(((($C$5:$C$64=$A105)+($D$5:$D$64=$A105)+($E$5:$E$64=$A105)+($F$5:$F$64=$A105))&gt;0)*NE$5:NE$64))</f>
        <v>0</v>
      </c>
      <c r="NF105" s="21" t="n">
        <f aca="false">IF($A105="",0,SUMPRODUCT(((($C$5:$C$64=$A105)+($D$5:$D$64=$A105)+($E$5:$E$64=$A105)+($F$5:$F$64=$A105))&gt;0)*NF$5:NF$64))</f>
        <v>0</v>
      </c>
      <c r="NG105" s="21" t="n">
        <f aca="false">IF($A105="",0,SUMPRODUCT(((($C$5:$C$64=$A105)+($D$5:$D$64=$A105)+($E$5:$E$64=$A105)+($F$5:$F$64=$A105))&gt;0)*NG$5:NG$64))</f>
        <v>0</v>
      </c>
      <c r="NH105" s="21" t="n">
        <f aca="false">IF($A105="",0,SUMPRODUCT(((($C$5:$C$64=$A105)+($D$5:$D$64=$A105)+($E$5:$E$64=$A105)+($F$5:$F$64=$A105))&gt;0)*NH$5:NH$64))</f>
        <v>0</v>
      </c>
    </row>
    <row r="106" customFormat="false" ht="15" hidden="false" customHeight="false" outlineLevel="0" collapsed="false">
      <c r="A106" s="6" t="str">
        <f aca="false">IF(Einstellungen!E32="","",Einstellungen!E32)</f>
        <v/>
      </c>
      <c r="B106" s="20" t="n">
        <f aca="false">IF(Einstellungen!F32="",999,Einstellungen!F32)</f>
        <v>999</v>
      </c>
      <c r="C106" s="5" t="str">
        <f aca="false">Einstellungen!G32</f>
        <v/>
      </c>
      <c r="D106" s="5"/>
      <c r="E106" s="5"/>
      <c r="F106" s="5"/>
      <c r="G106" s="21" t="n">
        <f aca="false">IF($A106="",0,SUMPRODUCT(((($C$5:$C$64=$A106)+($D$5:$D$64=$A106)+($E$5:$E$64=$A106)+($F$5:$F$64=$A106))&gt;0)*G$5:G$64))</f>
        <v>0</v>
      </c>
      <c r="H106" s="21" t="n">
        <f aca="false">IF($A106="",0,SUMPRODUCT(((($C$5:$C$64=$A106)+($D$5:$D$64=$A106)+($E$5:$E$64=$A106)+($F$5:$F$64=$A106))&gt;0)*H$5:H$64))</f>
        <v>0</v>
      </c>
      <c r="I106" s="21" t="n">
        <f aca="false">IF($A106="",0,SUMPRODUCT(((($C$5:$C$64=$A106)+($D$5:$D$64=$A106)+($E$5:$E$64=$A106)+($F$5:$F$64=$A106))&gt;0)*I$5:I$64))</f>
        <v>0</v>
      </c>
      <c r="J106" s="21" t="n">
        <f aca="false">IF($A106="",0,SUMPRODUCT(((($C$5:$C$64=$A106)+($D$5:$D$64=$A106)+($E$5:$E$64=$A106)+($F$5:$F$64=$A106))&gt;0)*J$5:J$64))</f>
        <v>0</v>
      </c>
      <c r="K106" s="21" t="n">
        <f aca="false">IF($A106="",0,SUMPRODUCT(((($C$5:$C$64=$A106)+($D$5:$D$64=$A106)+($E$5:$E$64=$A106)+($F$5:$F$64=$A106))&gt;0)*K$5:K$64))</f>
        <v>0</v>
      </c>
      <c r="L106" s="21" t="n">
        <f aca="false">IF($A106="",0,SUMPRODUCT(((($C$5:$C$64=$A106)+($D$5:$D$64=$A106)+($E$5:$E$64=$A106)+($F$5:$F$64=$A106))&gt;0)*L$5:L$64))</f>
        <v>0</v>
      </c>
      <c r="M106" s="21" t="n">
        <f aca="false">IF($A106="",0,SUMPRODUCT(((($C$5:$C$64=$A106)+($D$5:$D$64=$A106)+($E$5:$E$64=$A106)+($F$5:$F$64=$A106))&gt;0)*M$5:M$64))</f>
        <v>0</v>
      </c>
      <c r="N106" s="21" t="n">
        <f aca="false">IF($A106="",0,SUMPRODUCT(((($C$5:$C$64=$A106)+($D$5:$D$64=$A106)+($E$5:$E$64=$A106)+($F$5:$F$64=$A106))&gt;0)*N$5:N$64))</f>
        <v>0</v>
      </c>
      <c r="O106" s="21" t="n">
        <f aca="false">IF($A106="",0,SUMPRODUCT(((($C$5:$C$64=$A106)+($D$5:$D$64=$A106)+($E$5:$E$64=$A106)+($F$5:$F$64=$A106))&gt;0)*O$5:O$64))</f>
        <v>0</v>
      </c>
      <c r="P106" s="21" t="n">
        <f aca="false">IF($A106="",0,SUMPRODUCT(((($C$5:$C$64=$A106)+($D$5:$D$64=$A106)+($E$5:$E$64=$A106)+($F$5:$F$64=$A106))&gt;0)*P$5:P$64))</f>
        <v>0</v>
      </c>
      <c r="Q106" s="21" t="n">
        <f aca="false">IF($A106="",0,SUMPRODUCT(((($C$5:$C$64=$A106)+($D$5:$D$64=$A106)+($E$5:$E$64=$A106)+($F$5:$F$64=$A106))&gt;0)*Q$5:Q$64))</f>
        <v>0</v>
      </c>
      <c r="R106" s="21" t="n">
        <f aca="false">IF($A106="",0,SUMPRODUCT(((($C$5:$C$64=$A106)+($D$5:$D$64=$A106)+($E$5:$E$64=$A106)+($F$5:$F$64=$A106))&gt;0)*R$5:R$64))</f>
        <v>0</v>
      </c>
      <c r="S106" s="21" t="n">
        <f aca="false">IF($A106="",0,SUMPRODUCT(((($C$5:$C$64=$A106)+($D$5:$D$64=$A106)+($E$5:$E$64=$A106)+($F$5:$F$64=$A106))&gt;0)*S$5:S$64))</f>
        <v>0</v>
      </c>
      <c r="T106" s="21" t="n">
        <f aca="false">IF($A106="",0,SUMPRODUCT(((($C$5:$C$64=$A106)+($D$5:$D$64=$A106)+($E$5:$E$64=$A106)+($F$5:$F$64=$A106))&gt;0)*T$5:T$64))</f>
        <v>0</v>
      </c>
      <c r="U106" s="21" t="n">
        <f aca="false">IF($A106="",0,SUMPRODUCT(((($C$5:$C$64=$A106)+($D$5:$D$64=$A106)+($E$5:$E$64=$A106)+($F$5:$F$64=$A106))&gt;0)*U$5:U$64))</f>
        <v>0</v>
      </c>
      <c r="V106" s="21" t="n">
        <f aca="false">IF($A106="",0,SUMPRODUCT(((($C$5:$C$64=$A106)+($D$5:$D$64=$A106)+($E$5:$E$64=$A106)+($F$5:$F$64=$A106))&gt;0)*V$5:V$64))</f>
        <v>0</v>
      </c>
      <c r="W106" s="21" t="n">
        <f aca="false">IF($A106="",0,SUMPRODUCT(((($C$5:$C$64=$A106)+($D$5:$D$64=$A106)+($E$5:$E$64=$A106)+($F$5:$F$64=$A106))&gt;0)*W$5:W$64))</f>
        <v>0</v>
      </c>
      <c r="X106" s="21" t="n">
        <f aca="false">IF($A106="",0,SUMPRODUCT(((($C$5:$C$64=$A106)+($D$5:$D$64=$A106)+($E$5:$E$64=$A106)+($F$5:$F$64=$A106))&gt;0)*X$5:X$64))</f>
        <v>0</v>
      </c>
      <c r="Y106" s="21" t="n">
        <f aca="false">IF($A106="",0,SUMPRODUCT(((($C$5:$C$64=$A106)+($D$5:$D$64=$A106)+($E$5:$E$64=$A106)+($F$5:$F$64=$A106))&gt;0)*Y$5:Y$64))</f>
        <v>0</v>
      </c>
      <c r="Z106" s="21" t="n">
        <f aca="false">IF($A106="",0,SUMPRODUCT(((($C$5:$C$64=$A106)+($D$5:$D$64=$A106)+($E$5:$E$64=$A106)+($F$5:$F$64=$A106))&gt;0)*Z$5:Z$64))</f>
        <v>0</v>
      </c>
      <c r="AA106" s="21" t="n">
        <f aca="false">IF($A106="",0,SUMPRODUCT(((($C$5:$C$64=$A106)+($D$5:$D$64=$A106)+($E$5:$E$64=$A106)+($F$5:$F$64=$A106))&gt;0)*AA$5:AA$64))</f>
        <v>0</v>
      </c>
      <c r="AB106" s="21" t="n">
        <f aca="false">IF($A106="",0,SUMPRODUCT(((($C$5:$C$64=$A106)+($D$5:$D$64=$A106)+($E$5:$E$64=$A106)+($F$5:$F$64=$A106))&gt;0)*AB$5:AB$64))</f>
        <v>0</v>
      </c>
      <c r="AC106" s="21" t="n">
        <f aca="false">IF($A106="",0,SUMPRODUCT(((($C$5:$C$64=$A106)+($D$5:$D$64=$A106)+($E$5:$E$64=$A106)+($F$5:$F$64=$A106))&gt;0)*AC$5:AC$64))</f>
        <v>0</v>
      </c>
      <c r="AD106" s="21" t="n">
        <f aca="false">IF($A106="",0,SUMPRODUCT(((($C$5:$C$64=$A106)+($D$5:$D$64=$A106)+($E$5:$E$64=$A106)+($F$5:$F$64=$A106))&gt;0)*AD$5:AD$64))</f>
        <v>0</v>
      </c>
      <c r="AE106" s="21" t="n">
        <f aca="false">IF($A106="",0,SUMPRODUCT(((($C$5:$C$64=$A106)+($D$5:$D$64=$A106)+($E$5:$E$64=$A106)+($F$5:$F$64=$A106))&gt;0)*AE$5:AE$64))</f>
        <v>0</v>
      </c>
      <c r="AF106" s="21" t="n">
        <f aca="false">IF($A106="",0,SUMPRODUCT(((($C$5:$C$64=$A106)+($D$5:$D$64=$A106)+($E$5:$E$64=$A106)+($F$5:$F$64=$A106))&gt;0)*AF$5:AF$64))</f>
        <v>0</v>
      </c>
      <c r="AG106" s="21" t="n">
        <f aca="false">IF($A106="",0,SUMPRODUCT(((($C$5:$C$64=$A106)+($D$5:$D$64=$A106)+($E$5:$E$64=$A106)+($F$5:$F$64=$A106))&gt;0)*AG$5:AG$64))</f>
        <v>0</v>
      </c>
      <c r="AH106" s="21" t="n">
        <f aca="false">IF($A106="",0,SUMPRODUCT(((($C$5:$C$64=$A106)+($D$5:$D$64=$A106)+($E$5:$E$64=$A106)+($F$5:$F$64=$A106))&gt;0)*AH$5:AH$64))</f>
        <v>0</v>
      </c>
      <c r="AI106" s="21" t="n">
        <f aca="false">IF($A106="",0,SUMPRODUCT(((($C$5:$C$64=$A106)+($D$5:$D$64=$A106)+($E$5:$E$64=$A106)+($F$5:$F$64=$A106))&gt;0)*AI$5:AI$64))</f>
        <v>0</v>
      </c>
      <c r="AJ106" s="21" t="n">
        <f aca="false">IF($A106="",0,SUMPRODUCT(((($C$5:$C$64=$A106)+($D$5:$D$64=$A106)+($E$5:$E$64=$A106)+($F$5:$F$64=$A106))&gt;0)*AJ$5:AJ$64))</f>
        <v>0</v>
      </c>
      <c r="AK106" s="21" t="n">
        <f aca="false">IF($A106="",0,SUMPRODUCT(((($C$5:$C$64=$A106)+($D$5:$D$64=$A106)+($E$5:$E$64=$A106)+($F$5:$F$64=$A106))&gt;0)*AK$5:AK$64))</f>
        <v>0</v>
      </c>
      <c r="AL106" s="21" t="n">
        <f aca="false">IF($A106="",0,SUMPRODUCT(((($C$5:$C$64=$A106)+($D$5:$D$64=$A106)+($E$5:$E$64=$A106)+($F$5:$F$64=$A106))&gt;0)*AL$5:AL$64))</f>
        <v>0</v>
      </c>
      <c r="AM106" s="21" t="n">
        <f aca="false">IF($A106="",0,SUMPRODUCT(((($C$5:$C$64=$A106)+($D$5:$D$64=$A106)+($E$5:$E$64=$A106)+($F$5:$F$64=$A106))&gt;0)*AM$5:AM$64))</f>
        <v>0</v>
      </c>
      <c r="AN106" s="21" t="n">
        <f aca="false">IF($A106="",0,SUMPRODUCT(((($C$5:$C$64=$A106)+($D$5:$D$64=$A106)+($E$5:$E$64=$A106)+($F$5:$F$64=$A106))&gt;0)*AN$5:AN$64))</f>
        <v>0</v>
      </c>
      <c r="AO106" s="21" t="n">
        <f aca="false">IF($A106="",0,SUMPRODUCT(((($C$5:$C$64=$A106)+($D$5:$D$64=$A106)+($E$5:$E$64=$A106)+($F$5:$F$64=$A106))&gt;0)*AO$5:AO$64))</f>
        <v>0</v>
      </c>
      <c r="AP106" s="21" t="n">
        <f aca="false">IF($A106="",0,SUMPRODUCT(((($C$5:$C$64=$A106)+($D$5:$D$64=$A106)+($E$5:$E$64=$A106)+($F$5:$F$64=$A106))&gt;0)*AP$5:AP$64))</f>
        <v>0</v>
      </c>
      <c r="AQ106" s="21" t="n">
        <f aca="false">IF($A106="",0,SUMPRODUCT(((($C$5:$C$64=$A106)+($D$5:$D$64=$A106)+($E$5:$E$64=$A106)+($F$5:$F$64=$A106))&gt;0)*AQ$5:AQ$64))</f>
        <v>0</v>
      </c>
      <c r="AR106" s="21" t="n">
        <f aca="false">IF($A106="",0,SUMPRODUCT(((($C$5:$C$64=$A106)+($D$5:$D$64=$A106)+($E$5:$E$64=$A106)+($F$5:$F$64=$A106))&gt;0)*AR$5:AR$64))</f>
        <v>0</v>
      </c>
      <c r="AS106" s="21" t="n">
        <f aca="false">IF($A106="",0,SUMPRODUCT(((($C$5:$C$64=$A106)+($D$5:$D$64=$A106)+($E$5:$E$64=$A106)+($F$5:$F$64=$A106))&gt;0)*AS$5:AS$64))</f>
        <v>0</v>
      </c>
      <c r="AT106" s="21" t="n">
        <f aca="false">IF($A106="",0,SUMPRODUCT(((($C$5:$C$64=$A106)+($D$5:$D$64=$A106)+($E$5:$E$64=$A106)+($F$5:$F$64=$A106))&gt;0)*AT$5:AT$64))</f>
        <v>0</v>
      </c>
      <c r="AU106" s="21" t="n">
        <f aca="false">IF($A106="",0,SUMPRODUCT(((($C$5:$C$64=$A106)+($D$5:$D$64=$A106)+($E$5:$E$64=$A106)+($F$5:$F$64=$A106))&gt;0)*AU$5:AU$64))</f>
        <v>0</v>
      </c>
      <c r="AV106" s="21" t="n">
        <f aca="false">IF($A106="",0,SUMPRODUCT(((($C$5:$C$64=$A106)+($D$5:$D$64=$A106)+($E$5:$E$64=$A106)+($F$5:$F$64=$A106))&gt;0)*AV$5:AV$64))</f>
        <v>0</v>
      </c>
      <c r="AW106" s="21" t="n">
        <f aca="false">IF($A106="",0,SUMPRODUCT(((($C$5:$C$64=$A106)+($D$5:$D$64=$A106)+($E$5:$E$64=$A106)+($F$5:$F$64=$A106))&gt;0)*AW$5:AW$64))</f>
        <v>0</v>
      </c>
      <c r="AX106" s="21" t="n">
        <f aca="false">IF($A106="",0,SUMPRODUCT(((($C$5:$C$64=$A106)+($D$5:$D$64=$A106)+($E$5:$E$64=$A106)+($F$5:$F$64=$A106))&gt;0)*AX$5:AX$64))</f>
        <v>0</v>
      </c>
      <c r="AY106" s="21" t="n">
        <f aca="false">IF($A106="",0,SUMPRODUCT(((($C$5:$C$64=$A106)+($D$5:$D$64=$A106)+($E$5:$E$64=$A106)+($F$5:$F$64=$A106))&gt;0)*AY$5:AY$64))</f>
        <v>0</v>
      </c>
      <c r="AZ106" s="21" t="n">
        <f aca="false">IF($A106="",0,SUMPRODUCT(((($C$5:$C$64=$A106)+($D$5:$D$64=$A106)+($E$5:$E$64=$A106)+($F$5:$F$64=$A106))&gt;0)*AZ$5:AZ$64))</f>
        <v>0</v>
      </c>
      <c r="BA106" s="21" t="n">
        <f aca="false">IF($A106="",0,SUMPRODUCT(((($C$5:$C$64=$A106)+($D$5:$D$64=$A106)+($E$5:$E$64=$A106)+($F$5:$F$64=$A106))&gt;0)*BA$5:BA$64))</f>
        <v>0</v>
      </c>
      <c r="BB106" s="21" t="n">
        <f aca="false">IF($A106="",0,SUMPRODUCT(((($C$5:$C$64=$A106)+($D$5:$D$64=$A106)+($E$5:$E$64=$A106)+($F$5:$F$64=$A106))&gt;0)*BB$5:BB$64))</f>
        <v>0</v>
      </c>
      <c r="BC106" s="21" t="n">
        <f aca="false">IF($A106="",0,SUMPRODUCT(((($C$5:$C$64=$A106)+($D$5:$D$64=$A106)+($E$5:$E$64=$A106)+($F$5:$F$64=$A106))&gt;0)*BC$5:BC$64))</f>
        <v>0</v>
      </c>
      <c r="BD106" s="21" t="n">
        <f aca="false">IF($A106="",0,SUMPRODUCT(((($C$5:$C$64=$A106)+($D$5:$D$64=$A106)+($E$5:$E$64=$A106)+($F$5:$F$64=$A106))&gt;0)*BD$5:BD$64))</f>
        <v>0</v>
      </c>
      <c r="BE106" s="21" t="n">
        <f aca="false">IF($A106="",0,SUMPRODUCT(((($C$5:$C$64=$A106)+($D$5:$D$64=$A106)+($E$5:$E$64=$A106)+($F$5:$F$64=$A106))&gt;0)*BE$5:BE$64))</f>
        <v>0</v>
      </c>
      <c r="BF106" s="21" t="n">
        <f aca="false">IF($A106="",0,SUMPRODUCT(((($C$5:$C$64=$A106)+($D$5:$D$64=$A106)+($E$5:$E$64=$A106)+($F$5:$F$64=$A106))&gt;0)*BF$5:BF$64))</f>
        <v>0</v>
      </c>
      <c r="BG106" s="21" t="n">
        <f aca="false">IF($A106="",0,SUMPRODUCT(((($C$5:$C$64=$A106)+($D$5:$D$64=$A106)+($E$5:$E$64=$A106)+($F$5:$F$64=$A106))&gt;0)*BG$5:BG$64))</f>
        <v>0</v>
      </c>
      <c r="BH106" s="21" t="n">
        <f aca="false">IF($A106="",0,SUMPRODUCT(((($C$5:$C$64=$A106)+($D$5:$D$64=$A106)+($E$5:$E$64=$A106)+($F$5:$F$64=$A106))&gt;0)*BH$5:BH$64))</f>
        <v>0</v>
      </c>
      <c r="BI106" s="21" t="n">
        <f aca="false">IF($A106="",0,SUMPRODUCT(((($C$5:$C$64=$A106)+($D$5:$D$64=$A106)+($E$5:$E$64=$A106)+($F$5:$F$64=$A106))&gt;0)*BI$5:BI$64))</f>
        <v>0</v>
      </c>
      <c r="BJ106" s="21" t="n">
        <f aca="false">IF($A106="",0,SUMPRODUCT(((($C$5:$C$64=$A106)+($D$5:$D$64=$A106)+($E$5:$E$64=$A106)+($F$5:$F$64=$A106))&gt;0)*BJ$5:BJ$64))</f>
        <v>0</v>
      </c>
      <c r="BK106" s="21" t="n">
        <f aca="false">IF($A106="",0,SUMPRODUCT(((($C$5:$C$64=$A106)+($D$5:$D$64=$A106)+($E$5:$E$64=$A106)+($F$5:$F$64=$A106))&gt;0)*BK$5:BK$64))</f>
        <v>0</v>
      </c>
      <c r="BL106" s="21" t="n">
        <f aca="false">IF($A106="",0,SUMPRODUCT(((($C$5:$C$64=$A106)+($D$5:$D$64=$A106)+($E$5:$E$64=$A106)+($F$5:$F$64=$A106))&gt;0)*BL$5:BL$64))</f>
        <v>0</v>
      </c>
      <c r="BM106" s="21" t="n">
        <f aca="false">IF($A106="",0,SUMPRODUCT(((($C$5:$C$64=$A106)+($D$5:$D$64=$A106)+($E$5:$E$64=$A106)+($F$5:$F$64=$A106))&gt;0)*BM$5:BM$64))</f>
        <v>0</v>
      </c>
      <c r="BN106" s="21" t="n">
        <f aca="false">IF($A106="",0,SUMPRODUCT(((($C$5:$C$64=$A106)+($D$5:$D$64=$A106)+($E$5:$E$64=$A106)+($F$5:$F$64=$A106))&gt;0)*BN$5:BN$64))</f>
        <v>0</v>
      </c>
      <c r="BO106" s="21" t="n">
        <f aca="false">IF($A106="",0,SUMPRODUCT(((($C$5:$C$64=$A106)+($D$5:$D$64=$A106)+($E$5:$E$64=$A106)+($F$5:$F$64=$A106))&gt;0)*BO$5:BO$64))</f>
        <v>0</v>
      </c>
      <c r="BP106" s="21" t="n">
        <f aca="false">IF($A106="",0,SUMPRODUCT(((($C$5:$C$64=$A106)+($D$5:$D$64=$A106)+($E$5:$E$64=$A106)+($F$5:$F$64=$A106))&gt;0)*BP$5:BP$64))</f>
        <v>0</v>
      </c>
      <c r="BQ106" s="21" t="n">
        <f aca="false">IF($A106="",0,SUMPRODUCT(((($C$5:$C$64=$A106)+($D$5:$D$64=$A106)+($E$5:$E$64=$A106)+($F$5:$F$64=$A106))&gt;0)*BQ$5:BQ$64))</f>
        <v>0</v>
      </c>
      <c r="BR106" s="21" t="n">
        <f aca="false">IF($A106="",0,SUMPRODUCT(((($C$5:$C$64=$A106)+($D$5:$D$64=$A106)+($E$5:$E$64=$A106)+($F$5:$F$64=$A106))&gt;0)*BR$5:BR$64))</f>
        <v>0</v>
      </c>
      <c r="BS106" s="21" t="n">
        <f aca="false">IF($A106="",0,SUMPRODUCT(((($C$5:$C$64=$A106)+($D$5:$D$64=$A106)+($E$5:$E$64=$A106)+($F$5:$F$64=$A106))&gt;0)*BS$5:BS$64))</f>
        <v>0</v>
      </c>
      <c r="BT106" s="21" t="n">
        <f aca="false">IF($A106="",0,SUMPRODUCT(((($C$5:$C$64=$A106)+($D$5:$D$64=$A106)+($E$5:$E$64=$A106)+($F$5:$F$64=$A106))&gt;0)*BT$5:BT$64))</f>
        <v>0</v>
      </c>
      <c r="BU106" s="21" t="n">
        <f aca="false">IF($A106="",0,SUMPRODUCT(((($C$5:$C$64=$A106)+($D$5:$D$64=$A106)+($E$5:$E$64=$A106)+($F$5:$F$64=$A106))&gt;0)*BU$5:BU$64))</f>
        <v>0</v>
      </c>
      <c r="BV106" s="21" t="n">
        <f aca="false">IF($A106="",0,SUMPRODUCT(((($C$5:$C$64=$A106)+($D$5:$D$64=$A106)+($E$5:$E$64=$A106)+($F$5:$F$64=$A106))&gt;0)*BV$5:BV$64))</f>
        <v>0</v>
      </c>
      <c r="BW106" s="21" t="n">
        <f aca="false">IF($A106="",0,SUMPRODUCT(((($C$5:$C$64=$A106)+($D$5:$D$64=$A106)+($E$5:$E$64=$A106)+($F$5:$F$64=$A106))&gt;0)*BW$5:BW$64))</f>
        <v>0</v>
      </c>
      <c r="BX106" s="21" t="n">
        <f aca="false">IF($A106="",0,SUMPRODUCT(((($C$5:$C$64=$A106)+($D$5:$D$64=$A106)+($E$5:$E$64=$A106)+($F$5:$F$64=$A106))&gt;0)*BX$5:BX$64))</f>
        <v>0</v>
      </c>
      <c r="BY106" s="21" t="n">
        <f aca="false">IF($A106="",0,SUMPRODUCT(((($C$5:$C$64=$A106)+($D$5:$D$64=$A106)+($E$5:$E$64=$A106)+($F$5:$F$64=$A106))&gt;0)*BY$5:BY$64))</f>
        <v>0</v>
      </c>
      <c r="BZ106" s="21" t="n">
        <f aca="false">IF($A106="",0,SUMPRODUCT(((($C$5:$C$64=$A106)+($D$5:$D$64=$A106)+($E$5:$E$64=$A106)+($F$5:$F$64=$A106))&gt;0)*BZ$5:BZ$64))</f>
        <v>0</v>
      </c>
      <c r="CA106" s="21" t="n">
        <f aca="false">IF($A106="",0,SUMPRODUCT(((($C$5:$C$64=$A106)+($D$5:$D$64=$A106)+($E$5:$E$64=$A106)+($F$5:$F$64=$A106))&gt;0)*CA$5:CA$64))</f>
        <v>0</v>
      </c>
      <c r="CB106" s="21" t="n">
        <f aca="false">IF($A106="",0,SUMPRODUCT(((($C$5:$C$64=$A106)+($D$5:$D$64=$A106)+($E$5:$E$64=$A106)+($F$5:$F$64=$A106))&gt;0)*CB$5:CB$64))</f>
        <v>0</v>
      </c>
      <c r="CC106" s="21" t="n">
        <f aca="false">IF($A106="",0,SUMPRODUCT(((($C$5:$C$64=$A106)+($D$5:$D$64=$A106)+($E$5:$E$64=$A106)+($F$5:$F$64=$A106))&gt;0)*CC$5:CC$64))</f>
        <v>0</v>
      </c>
      <c r="CD106" s="21" t="n">
        <f aca="false">IF($A106="",0,SUMPRODUCT(((($C$5:$C$64=$A106)+($D$5:$D$64=$A106)+($E$5:$E$64=$A106)+($F$5:$F$64=$A106))&gt;0)*CD$5:CD$64))</f>
        <v>0</v>
      </c>
      <c r="CE106" s="21" t="n">
        <f aca="false">IF($A106="",0,SUMPRODUCT(((($C$5:$C$64=$A106)+($D$5:$D$64=$A106)+($E$5:$E$64=$A106)+($F$5:$F$64=$A106))&gt;0)*CE$5:CE$64))</f>
        <v>0</v>
      </c>
      <c r="CF106" s="21" t="n">
        <f aca="false">IF($A106="",0,SUMPRODUCT(((($C$5:$C$64=$A106)+($D$5:$D$64=$A106)+($E$5:$E$64=$A106)+($F$5:$F$64=$A106))&gt;0)*CF$5:CF$64))</f>
        <v>0</v>
      </c>
      <c r="CG106" s="21" t="n">
        <f aca="false">IF($A106="",0,SUMPRODUCT(((($C$5:$C$64=$A106)+($D$5:$D$64=$A106)+($E$5:$E$64=$A106)+($F$5:$F$64=$A106))&gt;0)*CG$5:CG$64))</f>
        <v>0</v>
      </c>
      <c r="CH106" s="21" t="n">
        <f aca="false">IF($A106="",0,SUMPRODUCT(((($C$5:$C$64=$A106)+($D$5:$D$64=$A106)+($E$5:$E$64=$A106)+($F$5:$F$64=$A106))&gt;0)*CH$5:CH$64))</f>
        <v>0</v>
      </c>
      <c r="CI106" s="21" t="n">
        <f aca="false">IF($A106="",0,SUMPRODUCT(((($C$5:$C$64=$A106)+($D$5:$D$64=$A106)+($E$5:$E$64=$A106)+($F$5:$F$64=$A106))&gt;0)*CI$5:CI$64))</f>
        <v>0</v>
      </c>
      <c r="CJ106" s="21" t="n">
        <f aca="false">IF($A106="",0,SUMPRODUCT(((($C$5:$C$64=$A106)+($D$5:$D$64=$A106)+($E$5:$E$64=$A106)+($F$5:$F$64=$A106))&gt;0)*CJ$5:CJ$64))</f>
        <v>0</v>
      </c>
      <c r="CK106" s="21" t="n">
        <f aca="false">IF($A106="",0,SUMPRODUCT(((($C$5:$C$64=$A106)+($D$5:$D$64=$A106)+($E$5:$E$64=$A106)+($F$5:$F$64=$A106))&gt;0)*CK$5:CK$64))</f>
        <v>0</v>
      </c>
      <c r="CL106" s="21" t="n">
        <f aca="false">IF($A106="",0,SUMPRODUCT(((($C$5:$C$64=$A106)+($D$5:$D$64=$A106)+($E$5:$E$64=$A106)+($F$5:$F$64=$A106))&gt;0)*CL$5:CL$64))</f>
        <v>0</v>
      </c>
      <c r="CM106" s="21" t="n">
        <f aca="false">IF($A106="",0,SUMPRODUCT(((($C$5:$C$64=$A106)+($D$5:$D$64=$A106)+($E$5:$E$64=$A106)+($F$5:$F$64=$A106))&gt;0)*CM$5:CM$64))</f>
        <v>0</v>
      </c>
      <c r="CN106" s="21" t="n">
        <f aca="false">IF($A106="",0,SUMPRODUCT(((($C$5:$C$64=$A106)+($D$5:$D$64=$A106)+($E$5:$E$64=$A106)+($F$5:$F$64=$A106))&gt;0)*CN$5:CN$64))</f>
        <v>0</v>
      </c>
      <c r="CO106" s="21" t="n">
        <f aca="false">IF($A106="",0,SUMPRODUCT(((($C$5:$C$64=$A106)+($D$5:$D$64=$A106)+($E$5:$E$64=$A106)+($F$5:$F$64=$A106))&gt;0)*CO$5:CO$64))</f>
        <v>0</v>
      </c>
      <c r="CP106" s="21" t="n">
        <f aca="false">IF($A106="",0,SUMPRODUCT(((($C$5:$C$64=$A106)+($D$5:$D$64=$A106)+($E$5:$E$64=$A106)+($F$5:$F$64=$A106))&gt;0)*CP$5:CP$64))</f>
        <v>0</v>
      </c>
      <c r="CQ106" s="21" t="n">
        <f aca="false">IF($A106="",0,SUMPRODUCT(((($C$5:$C$64=$A106)+($D$5:$D$64=$A106)+($E$5:$E$64=$A106)+($F$5:$F$64=$A106))&gt;0)*CQ$5:CQ$64))</f>
        <v>0</v>
      </c>
      <c r="CR106" s="21" t="n">
        <f aca="false">IF($A106="",0,SUMPRODUCT(((($C$5:$C$64=$A106)+($D$5:$D$64=$A106)+($E$5:$E$64=$A106)+($F$5:$F$64=$A106))&gt;0)*CR$5:CR$64))</f>
        <v>0</v>
      </c>
      <c r="CS106" s="21" t="n">
        <f aca="false">IF($A106="",0,SUMPRODUCT(((($C$5:$C$64=$A106)+($D$5:$D$64=$A106)+($E$5:$E$64=$A106)+($F$5:$F$64=$A106))&gt;0)*CS$5:CS$64))</f>
        <v>0</v>
      </c>
      <c r="CT106" s="21" t="n">
        <f aca="false">IF($A106="",0,SUMPRODUCT(((($C$5:$C$64=$A106)+($D$5:$D$64=$A106)+($E$5:$E$64=$A106)+($F$5:$F$64=$A106))&gt;0)*CT$5:CT$64))</f>
        <v>0</v>
      </c>
      <c r="CU106" s="21" t="n">
        <f aca="false">IF($A106="",0,SUMPRODUCT(((($C$5:$C$64=$A106)+($D$5:$D$64=$A106)+($E$5:$E$64=$A106)+($F$5:$F$64=$A106))&gt;0)*CU$5:CU$64))</f>
        <v>0</v>
      </c>
      <c r="CV106" s="21" t="n">
        <f aca="false">IF($A106="",0,SUMPRODUCT(((($C$5:$C$64=$A106)+($D$5:$D$64=$A106)+($E$5:$E$64=$A106)+($F$5:$F$64=$A106))&gt;0)*CV$5:CV$64))</f>
        <v>0</v>
      </c>
      <c r="CW106" s="21" t="n">
        <f aca="false">IF($A106="",0,SUMPRODUCT(((($C$5:$C$64=$A106)+($D$5:$D$64=$A106)+($E$5:$E$64=$A106)+($F$5:$F$64=$A106))&gt;0)*CW$5:CW$64))</f>
        <v>0</v>
      </c>
      <c r="CX106" s="21" t="n">
        <f aca="false">IF($A106="",0,SUMPRODUCT(((($C$5:$C$64=$A106)+($D$5:$D$64=$A106)+($E$5:$E$64=$A106)+($F$5:$F$64=$A106))&gt;0)*CX$5:CX$64))</f>
        <v>0</v>
      </c>
      <c r="CY106" s="21" t="n">
        <f aca="false">IF($A106="",0,SUMPRODUCT(((($C$5:$C$64=$A106)+($D$5:$D$64=$A106)+($E$5:$E$64=$A106)+($F$5:$F$64=$A106))&gt;0)*CY$5:CY$64))</f>
        <v>0</v>
      </c>
      <c r="CZ106" s="21" t="n">
        <f aca="false">IF($A106="",0,SUMPRODUCT(((($C$5:$C$64=$A106)+($D$5:$D$64=$A106)+($E$5:$E$64=$A106)+($F$5:$F$64=$A106))&gt;0)*CZ$5:CZ$64))</f>
        <v>0</v>
      </c>
      <c r="DA106" s="21" t="n">
        <f aca="false">IF($A106="",0,SUMPRODUCT(((($C$5:$C$64=$A106)+($D$5:$D$64=$A106)+($E$5:$E$64=$A106)+($F$5:$F$64=$A106))&gt;0)*DA$5:DA$64))</f>
        <v>0</v>
      </c>
      <c r="DB106" s="21" t="n">
        <f aca="false">IF($A106="",0,SUMPRODUCT(((($C$5:$C$64=$A106)+($D$5:$D$64=$A106)+($E$5:$E$64=$A106)+($F$5:$F$64=$A106))&gt;0)*DB$5:DB$64))</f>
        <v>0</v>
      </c>
      <c r="DC106" s="21" t="n">
        <f aca="false">IF($A106="",0,SUMPRODUCT(((($C$5:$C$64=$A106)+($D$5:$D$64=$A106)+($E$5:$E$64=$A106)+($F$5:$F$64=$A106))&gt;0)*DC$5:DC$64))</f>
        <v>0</v>
      </c>
      <c r="DD106" s="21" t="n">
        <f aca="false">IF($A106="",0,SUMPRODUCT(((($C$5:$C$64=$A106)+($D$5:$D$64=$A106)+($E$5:$E$64=$A106)+($F$5:$F$64=$A106))&gt;0)*DD$5:DD$64))</f>
        <v>0</v>
      </c>
      <c r="DE106" s="21" t="n">
        <f aca="false">IF($A106="",0,SUMPRODUCT(((($C$5:$C$64=$A106)+($D$5:$D$64=$A106)+($E$5:$E$64=$A106)+($F$5:$F$64=$A106))&gt;0)*DE$5:DE$64))</f>
        <v>0</v>
      </c>
      <c r="DF106" s="21" t="n">
        <f aca="false">IF($A106="",0,SUMPRODUCT(((($C$5:$C$64=$A106)+($D$5:$D$64=$A106)+($E$5:$E$64=$A106)+($F$5:$F$64=$A106))&gt;0)*DF$5:DF$64))</f>
        <v>0</v>
      </c>
      <c r="DG106" s="21" t="n">
        <f aca="false">IF($A106="",0,SUMPRODUCT(((($C$5:$C$64=$A106)+($D$5:$D$64=$A106)+($E$5:$E$64=$A106)+($F$5:$F$64=$A106))&gt;0)*DG$5:DG$64))</f>
        <v>0</v>
      </c>
      <c r="DH106" s="21" t="n">
        <f aca="false">IF($A106="",0,SUMPRODUCT(((($C$5:$C$64=$A106)+($D$5:$D$64=$A106)+($E$5:$E$64=$A106)+($F$5:$F$64=$A106))&gt;0)*DH$5:DH$64))</f>
        <v>0</v>
      </c>
      <c r="DI106" s="21" t="n">
        <f aca="false">IF($A106="",0,SUMPRODUCT(((($C$5:$C$64=$A106)+($D$5:$D$64=$A106)+($E$5:$E$64=$A106)+($F$5:$F$64=$A106))&gt;0)*DI$5:DI$64))</f>
        <v>0</v>
      </c>
      <c r="DJ106" s="21" t="n">
        <f aca="false">IF($A106="",0,SUMPRODUCT(((($C$5:$C$64=$A106)+($D$5:$D$64=$A106)+($E$5:$E$64=$A106)+($F$5:$F$64=$A106))&gt;0)*DJ$5:DJ$64))</f>
        <v>0</v>
      </c>
      <c r="DK106" s="21" t="n">
        <f aca="false">IF($A106="",0,SUMPRODUCT(((($C$5:$C$64=$A106)+($D$5:$D$64=$A106)+($E$5:$E$64=$A106)+($F$5:$F$64=$A106))&gt;0)*DK$5:DK$64))</f>
        <v>0</v>
      </c>
      <c r="DL106" s="21" t="n">
        <f aca="false">IF($A106="",0,SUMPRODUCT(((($C$5:$C$64=$A106)+($D$5:$D$64=$A106)+($E$5:$E$64=$A106)+($F$5:$F$64=$A106))&gt;0)*DL$5:DL$64))</f>
        <v>0</v>
      </c>
      <c r="DM106" s="21" t="n">
        <f aca="false">IF($A106="",0,SUMPRODUCT(((($C$5:$C$64=$A106)+($D$5:$D$64=$A106)+($E$5:$E$64=$A106)+($F$5:$F$64=$A106))&gt;0)*DM$5:DM$64))</f>
        <v>0</v>
      </c>
      <c r="DN106" s="21" t="n">
        <f aca="false">IF($A106="",0,SUMPRODUCT(((($C$5:$C$64=$A106)+($D$5:$D$64=$A106)+($E$5:$E$64=$A106)+($F$5:$F$64=$A106))&gt;0)*DN$5:DN$64))</f>
        <v>0</v>
      </c>
      <c r="DO106" s="21" t="n">
        <f aca="false">IF($A106="",0,SUMPRODUCT(((($C$5:$C$64=$A106)+($D$5:$D$64=$A106)+($E$5:$E$64=$A106)+($F$5:$F$64=$A106))&gt;0)*DO$5:DO$64))</f>
        <v>0</v>
      </c>
      <c r="DP106" s="21" t="n">
        <f aca="false">IF($A106="",0,SUMPRODUCT(((($C$5:$C$64=$A106)+($D$5:$D$64=$A106)+($E$5:$E$64=$A106)+($F$5:$F$64=$A106))&gt;0)*DP$5:DP$64))</f>
        <v>0</v>
      </c>
      <c r="DQ106" s="21" t="n">
        <f aca="false">IF($A106="",0,SUMPRODUCT(((($C$5:$C$64=$A106)+($D$5:$D$64=$A106)+($E$5:$E$64=$A106)+($F$5:$F$64=$A106))&gt;0)*DQ$5:DQ$64))</f>
        <v>0</v>
      </c>
      <c r="DR106" s="21" t="n">
        <f aca="false">IF($A106="",0,SUMPRODUCT(((($C$5:$C$64=$A106)+($D$5:$D$64=$A106)+($E$5:$E$64=$A106)+($F$5:$F$64=$A106))&gt;0)*DR$5:DR$64))</f>
        <v>0</v>
      </c>
      <c r="DS106" s="21" t="n">
        <f aca="false">IF($A106="",0,SUMPRODUCT(((($C$5:$C$64=$A106)+($D$5:$D$64=$A106)+($E$5:$E$64=$A106)+($F$5:$F$64=$A106))&gt;0)*DS$5:DS$64))</f>
        <v>0</v>
      </c>
      <c r="DT106" s="21" t="n">
        <f aca="false">IF($A106="",0,SUMPRODUCT(((($C$5:$C$64=$A106)+($D$5:$D$64=$A106)+($E$5:$E$64=$A106)+($F$5:$F$64=$A106))&gt;0)*DT$5:DT$64))</f>
        <v>0</v>
      </c>
      <c r="DU106" s="21" t="n">
        <f aca="false">IF($A106="",0,SUMPRODUCT(((($C$5:$C$64=$A106)+($D$5:$D$64=$A106)+($E$5:$E$64=$A106)+($F$5:$F$64=$A106))&gt;0)*DU$5:DU$64))</f>
        <v>0</v>
      </c>
      <c r="DV106" s="21" t="n">
        <f aca="false">IF($A106="",0,SUMPRODUCT(((($C$5:$C$64=$A106)+($D$5:$D$64=$A106)+($E$5:$E$64=$A106)+($F$5:$F$64=$A106))&gt;0)*DV$5:DV$64))</f>
        <v>0</v>
      </c>
      <c r="DW106" s="21" t="n">
        <f aca="false">IF($A106="",0,SUMPRODUCT(((($C$5:$C$64=$A106)+($D$5:$D$64=$A106)+($E$5:$E$64=$A106)+($F$5:$F$64=$A106))&gt;0)*DW$5:DW$64))</f>
        <v>0</v>
      </c>
      <c r="DX106" s="21" t="n">
        <f aca="false">IF($A106="",0,SUMPRODUCT(((($C$5:$C$64=$A106)+($D$5:$D$64=$A106)+($E$5:$E$64=$A106)+($F$5:$F$64=$A106))&gt;0)*DX$5:DX$64))</f>
        <v>0</v>
      </c>
      <c r="DY106" s="21" t="n">
        <f aca="false">IF($A106="",0,SUMPRODUCT(((($C$5:$C$64=$A106)+($D$5:$D$64=$A106)+($E$5:$E$64=$A106)+($F$5:$F$64=$A106))&gt;0)*DY$5:DY$64))</f>
        <v>0</v>
      </c>
      <c r="DZ106" s="21" t="n">
        <f aca="false">IF($A106="",0,SUMPRODUCT(((($C$5:$C$64=$A106)+($D$5:$D$64=$A106)+($E$5:$E$64=$A106)+($F$5:$F$64=$A106))&gt;0)*DZ$5:DZ$64))</f>
        <v>0</v>
      </c>
      <c r="EA106" s="21" t="n">
        <f aca="false">IF($A106="",0,SUMPRODUCT(((($C$5:$C$64=$A106)+($D$5:$D$64=$A106)+($E$5:$E$64=$A106)+($F$5:$F$64=$A106))&gt;0)*EA$5:EA$64))</f>
        <v>0</v>
      </c>
      <c r="EB106" s="21" t="n">
        <f aca="false">IF($A106="",0,SUMPRODUCT(((($C$5:$C$64=$A106)+($D$5:$D$64=$A106)+($E$5:$E$64=$A106)+($F$5:$F$64=$A106))&gt;0)*EB$5:EB$64))</f>
        <v>0</v>
      </c>
      <c r="EC106" s="21" t="n">
        <f aca="false">IF($A106="",0,SUMPRODUCT(((($C$5:$C$64=$A106)+($D$5:$D$64=$A106)+($E$5:$E$64=$A106)+($F$5:$F$64=$A106))&gt;0)*EC$5:EC$64))</f>
        <v>0</v>
      </c>
      <c r="ED106" s="21" t="n">
        <f aca="false">IF($A106="",0,SUMPRODUCT(((($C$5:$C$64=$A106)+($D$5:$D$64=$A106)+($E$5:$E$64=$A106)+($F$5:$F$64=$A106))&gt;0)*ED$5:ED$64))</f>
        <v>0</v>
      </c>
      <c r="EE106" s="21" t="n">
        <f aca="false">IF($A106="",0,SUMPRODUCT(((($C$5:$C$64=$A106)+($D$5:$D$64=$A106)+($E$5:$E$64=$A106)+($F$5:$F$64=$A106))&gt;0)*EE$5:EE$64))</f>
        <v>0</v>
      </c>
      <c r="EF106" s="21" t="n">
        <f aca="false">IF($A106="",0,SUMPRODUCT(((($C$5:$C$64=$A106)+($D$5:$D$64=$A106)+($E$5:$E$64=$A106)+($F$5:$F$64=$A106))&gt;0)*EF$5:EF$64))</f>
        <v>0</v>
      </c>
      <c r="EG106" s="21" t="n">
        <f aca="false">IF($A106="",0,SUMPRODUCT(((($C$5:$C$64=$A106)+($D$5:$D$64=$A106)+($E$5:$E$64=$A106)+($F$5:$F$64=$A106))&gt;0)*EG$5:EG$64))</f>
        <v>0</v>
      </c>
      <c r="EH106" s="21" t="n">
        <f aca="false">IF($A106="",0,SUMPRODUCT(((($C$5:$C$64=$A106)+($D$5:$D$64=$A106)+($E$5:$E$64=$A106)+($F$5:$F$64=$A106))&gt;0)*EH$5:EH$64))</f>
        <v>0</v>
      </c>
      <c r="EI106" s="21" t="n">
        <f aca="false">IF($A106="",0,SUMPRODUCT(((($C$5:$C$64=$A106)+($D$5:$D$64=$A106)+($E$5:$E$64=$A106)+($F$5:$F$64=$A106))&gt;0)*EI$5:EI$64))</f>
        <v>0</v>
      </c>
      <c r="EJ106" s="21" t="n">
        <f aca="false">IF($A106="",0,SUMPRODUCT(((($C$5:$C$64=$A106)+($D$5:$D$64=$A106)+($E$5:$E$64=$A106)+($F$5:$F$64=$A106))&gt;0)*EJ$5:EJ$64))</f>
        <v>0</v>
      </c>
      <c r="EK106" s="21" t="n">
        <f aca="false">IF($A106="",0,SUMPRODUCT(((($C$5:$C$64=$A106)+($D$5:$D$64=$A106)+($E$5:$E$64=$A106)+($F$5:$F$64=$A106))&gt;0)*EK$5:EK$64))</f>
        <v>0</v>
      </c>
      <c r="EL106" s="21" t="n">
        <f aca="false">IF($A106="",0,SUMPRODUCT(((($C$5:$C$64=$A106)+($D$5:$D$64=$A106)+($E$5:$E$64=$A106)+($F$5:$F$64=$A106))&gt;0)*EL$5:EL$64))</f>
        <v>0</v>
      </c>
      <c r="EM106" s="21" t="n">
        <f aca="false">IF($A106="",0,SUMPRODUCT(((($C$5:$C$64=$A106)+($D$5:$D$64=$A106)+($E$5:$E$64=$A106)+($F$5:$F$64=$A106))&gt;0)*EM$5:EM$64))</f>
        <v>0</v>
      </c>
      <c r="EN106" s="21" t="n">
        <f aca="false">IF($A106="",0,SUMPRODUCT(((($C$5:$C$64=$A106)+($D$5:$D$64=$A106)+($E$5:$E$64=$A106)+($F$5:$F$64=$A106))&gt;0)*EN$5:EN$64))</f>
        <v>0</v>
      </c>
      <c r="EO106" s="21" t="n">
        <f aca="false">IF($A106="",0,SUMPRODUCT(((($C$5:$C$64=$A106)+($D$5:$D$64=$A106)+($E$5:$E$64=$A106)+($F$5:$F$64=$A106))&gt;0)*EO$5:EO$64))</f>
        <v>0</v>
      </c>
      <c r="EP106" s="21" t="n">
        <f aca="false">IF($A106="",0,SUMPRODUCT(((($C$5:$C$64=$A106)+($D$5:$D$64=$A106)+($E$5:$E$64=$A106)+($F$5:$F$64=$A106))&gt;0)*EP$5:EP$64))</f>
        <v>0</v>
      </c>
      <c r="EQ106" s="21" t="n">
        <f aca="false">IF($A106="",0,SUMPRODUCT(((($C$5:$C$64=$A106)+($D$5:$D$64=$A106)+($E$5:$E$64=$A106)+($F$5:$F$64=$A106))&gt;0)*EQ$5:EQ$64))</f>
        <v>0</v>
      </c>
      <c r="ER106" s="21" t="n">
        <f aca="false">IF($A106="",0,SUMPRODUCT(((($C$5:$C$64=$A106)+($D$5:$D$64=$A106)+($E$5:$E$64=$A106)+($F$5:$F$64=$A106))&gt;0)*ER$5:ER$64))</f>
        <v>0</v>
      </c>
      <c r="ES106" s="21" t="n">
        <f aca="false">IF($A106="",0,SUMPRODUCT(((($C$5:$C$64=$A106)+($D$5:$D$64=$A106)+($E$5:$E$64=$A106)+($F$5:$F$64=$A106))&gt;0)*ES$5:ES$64))</f>
        <v>0</v>
      </c>
      <c r="ET106" s="21" t="n">
        <f aca="false">IF($A106="",0,SUMPRODUCT(((($C$5:$C$64=$A106)+($D$5:$D$64=$A106)+($E$5:$E$64=$A106)+($F$5:$F$64=$A106))&gt;0)*ET$5:ET$64))</f>
        <v>0</v>
      </c>
      <c r="EU106" s="21" t="n">
        <f aca="false">IF($A106="",0,SUMPRODUCT(((($C$5:$C$64=$A106)+($D$5:$D$64=$A106)+($E$5:$E$64=$A106)+($F$5:$F$64=$A106))&gt;0)*EU$5:EU$64))</f>
        <v>0</v>
      </c>
      <c r="EV106" s="21" t="n">
        <f aca="false">IF($A106="",0,SUMPRODUCT(((($C$5:$C$64=$A106)+($D$5:$D$64=$A106)+($E$5:$E$64=$A106)+($F$5:$F$64=$A106))&gt;0)*EV$5:EV$64))</f>
        <v>0</v>
      </c>
      <c r="EW106" s="21" t="n">
        <f aca="false">IF($A106="",0,SUMPRODUCT(((($C$5:$C$64=$A106)+($D$5:$D$64=$A106)+($E$5:$E$64=$A106)+($F$5:$F$64=$A106))&gt;0)*EW$5:EW$64))</f>
        <v>0</v>
      </c>
      <c r="EX106" s="21" t="n">
        <f aca="false">IF($A106="",0,SUMPRODUCT(((($C$5:$C$64=$A106)+($D$5:$D$64=$A106)+($E$5:$E$64=$A106)+($F$5:$F$64=$A106))&gt;0)*EX$5:EX$64))</f>
        <v>0</v>
      </c>
      <c r="EY106" s="21" t="n">
        <f aca="false">IF($A106="",0,SUMPRODUCT(((($C$5:$C$64=$A106)+($D$5:$D$64=$A106)+($E$5:$E$64=$A106)+($F$5:$F$64=$A106))&gt;0)*EY$5:EY$64))</f>
        <v>0</v>
      </c>
      <c r="EZ106" s="21" t="n">
        <f aca="false">IF($A106="",0,SUMPRODUCT(((($C$5:$C$64=$A106)+($D$5:$D$64=$A106)+($E$5:$E$64=$A106)+($F$5:$F$64=$A106))&gt;0)*EZ$5:EZ$64))</f>
        <v>0</v>
      </c>
      <c r="FA106" s="21" t="n">
        <f aca="false">IF($A106="",0,SUMPRODUCT(((($C$5:$C$64=$A106)+($D$5:$D$64=$A106)+($E$5:$E$64=$A106)+($F$5:$F$64=$A106))&gt;0)*FA$5:FA$64))</f>
        <v>0</v>
      </c>
      <c r="FB106" s="21" t="n">
        <f aca="false">IF($A106="",0,SUMPRODUCT(((($C$5:$C$64=$A106)+($D$5:$D$64=$A106)+($E$5:$E$64=$A106)+($F$5:$F$64=$A106))&gt;0)*FB$5:FB$64))</f>
        <v>0</v>
      </c>
      <c r="FC106" s="21" t="n">
        <f aca="false">IF($A106="",0,SUMPRODUCT(((($C$5:$C$64=$A106)+($D$5:$D$64=$A106)+($E$5:$E$64=$A106)+($F$5:$F$64=$A106))&gt;0)*FC$5:FC$64))</f>
        <v>0</v>
      </c>
      <c r="FD106" s="21" t="n">
        <f aca="false">IF($A106="",0,SUMPRODUCT(((($C$5:$C$64=$A106)+($D$5:$D$64=$A106)+($E$5:$E$64=$A106)+($F$5:$F$64=$A106))&gt;0)*FD$5:FD$64))</f>
        <v>0</v>
      </c>
      <c r="FE106" s="21" t="n">
        <f aca="false">IF($A106="",0,SUMPRODUCT(((($C$5:$C$64=$A106)+($D$5:$D$64=$A106)+($E$5:$E$64=$A106)+($F$5:$F$64=$A106))&gt;0)*FE$5:FE$64))</f>
        <v>0</v>
      </c>
      <c r="FF106" s="21" t="n">
        <f aca="false">IF($A106="",0,SUMPRODUCT(((($C$5:$C$64=$A106)+($D$5:$D$64=$A106)+($E$5:$E$64=$A106)+($F$5:$F$64=$A106))&gt;0)*FF$5:FF$64))</f>
        <v>0</v>
      </c>
      <c r="FG106" s="21" t="n">
        <f aca="false">IF($A106="",0,SUMPRODUCT(((($C$5:$C$64=$A106)+($D$5:$D$64=$A106)+($E$5:$E$64=$A106)+($F$5:$F$64=$A106))&gt;0)*FG$5:FG$64))</f>
        <v>0</v>
      </c>
      <c r="FH106" s="21" t="n">
        <f aca="false">IF($A106="",0,SUMPRODUCT(((($C$5:$C$64=$A106)+($D$5:$D$64=$A106)+($E$5:$E$64=$A106)+($F$5:$F$64=$A106))&gt;0)*FH$5:FH$64))</f>
        <v>0</v>
      </c>
      <c r="FI106" s="21" t="n">
        <f aca="false">IF($A106="",0,SUMPRODUCT(((($C$5:$C$64=$A106)+($D$5:$D$64=$A106)+($E$5:$E$64=$A106)+($F$5:$F$64=$A106))&gt;0)*FI$5:FI$64))</f>
        <v>0</v>
      </c>
      <c r="FJ106" s="21" t="n">
        <f aca="false">IF($A106="",0,SUMPRODUCT(((($C$5:$C$64=$A106)+($D$5:$D$64=$A106)+($E$5:$E$64=$A106)+($F$5:$F$64=$A106))&gt;0)*FJ$5:FJ$64))</f>
        <v>0</v>
      </c>
      <c r="FK106" s="21" t="n">
        <f aca="false">IF($A106="",0,SUMPRODUCT(((($C$5:$C$64=$A106)+($D$5:$D$64=$A106)+($E$5:$E$64=$A106)+($F$5:$F$64=$A106))&gt;0)*FK$5:FK$64))</f>
        <v>0</v>
      </c>
      <c r="FL106" s="21" t="n">
        <f aca="false">IF($A106="",0,SUMPRODUCT(((($C$5:$C$64=$A106)+($D$5:$D$64=$A106)+($E$5:$E$64=$A106)+($F$5:$F$64=$A106))&gt;0)*FL$5:FL$64))</f>
        <v>0</v>
      </c>
      <c r="FM106" s="21" t="n">
        <f aca="false">IF($A106="",0,SUMPRODUCT(((($C$5:$C$64=$A106)+($D$5:$D$64=$A106)+($E$5:$E$64=$A106)+($F$5:$F$64=$A106))&gt;0)*FM$5:FM$64))</f>
        <v>0</v>
      </c>
      <c r="FN106" s="21" t="n">
        <f aca="false">IF($A106="",0,SUMPRODUCT(((($C$5:$C$64=$A106)+($D$5:$D$64=$A106)+($E$5:$E$64=$A106)+($F$5:$F$64=$A106))&gt;0)*FN$5:FN$64))</f>
        <v>0</v>
      </c>
      <c r="FO106" s="21" t="n">
        <f aca="false">IF($A106="",0,SUMPRODUCT(((($C$5:$C$64=$A106)+($D$5:$D$64=$A106)+($E$5:$E$64=$A106)+($F$5:$F$64=$A106))&gt;0)*FO$5:FO$64))</f>
        <v>0</v>
      </c>
      <c r="FP106" s="21" t="n">
        <f aca="false">IF($A106="",0,SUMPRODUCT(((($C$5:$C$64=$A106)+($D$5:$D$64=$A106)+($E$5:$E$64=$A106)+($F$5:$F$64=$A106))&gt;0)*FP$5:FP$64))</f>
        <v>0</v>
      </c>
      <c r="FQ106" s="21" t="n">
        <f aca="false">IF($A106="",0,SUMPRODUCT(((($C$5:$C$64=$A106)+($D$5:$D$64=$A106)+($E$5:$E$64=$A106)+($F$5:$F$64=$A106))&gt;0)*FQ$5:FQ$64))</f>
        <v>0</v>
      </c>
      <c r="FR106" s="21" t="n">
        <f aca="false">IF($A106="",0,SUMPRODUCT(((($C$5:$C$64=$A106)+($D$5:$D$64=$A106)+($E$5:$E$64=$A106)+($F$5:$F$64=$A106))&gt;0)*FR$5:FR$64))</f>
        <v>0</v>
      </c>
      <c r="FS106" s="21" t="n">
        <f aca="false">IF($A106="",0,SUMPRODUCT(((($C$5:$C$64=$A106)+($D$5:$D$64=$A106)+($E$5:$E$64=$A106)+($F$5:$F$64=$A106))&gt;0)*FS$5:FS$64))</f>
        <v>0</v>
      </c>
      <c r="FT106" s="21" t="n">
        <f aca="false">IF($A106="",0,SUMPRODUCT(((($C$5:$C$64=$A106)+($D$5:$D$64=$A106)+($E$5:$E$64=$A106)+($F$5:$F$64=$A106))&gt;0)*FT$5:FT$64))</f>
        <v>0</v>
      </c>
      <c r="FU106" s="21" t="n">
        <f aca="false">IF($A106="",0,SUMPRODUCT(((($C$5:$C$64=$A106)+($D$5:$D$64=$A106)+($E$5:$E$64=$A106)+($F$5:$F$64=$A106))&gt;0)*FU$5:FU$64))</f>
        <v>0</v>
      </c>
      <c r="FV106" s="21" t="n">
        <f aca="false">IF($A106="",0,SUMPRODUCT(((($C$5:$C$64=$A106)+($D$5:$D$64=$A106)+($E$5:$E$64=$A106)+($F$5:$F$64=$A106))&gt;0)*FV$5:FV$64))</f>
        <v>0</v>
      </c>
      <c r="FW106" s="21" t="n">
        <f aca="false">IF($A106="",0,SUMPRODUCT(((($C$5:$C$64=$A106)+($D$5:$D$64=$A106)+($E$5:$E$64=$A106)+($F$5:$F$64=$A106))&gt;0)*FW$5:FW$64))</f>
        <v>0</v>
      </c>
      <c r="FX106" s="21" t="n">
        <f aca="false">IF($A106="",0,SUMPRODUCT(((($C$5:$C$64=$A106)+($D$5:$D$64=$A106)+($E$5:$E$64=$A106)+($F$5:$F$64=$A106))&gt;0)*FX$5:FX$64))</f>
        <v>0</v>
      </c>
      <c r="FY106" s="21" t="n">
        <f aca="false">IF($A106="",0,SUMPRODUCT(((($C$5:$C$64=$A106)+($D$5:$D$64=$A106)+($E$5:$E$64=$A106)+($F$5:$F$64=$A106))&gt;0)*FY$5:FY$64))</f>
        <v>0</v>
      </c>
      <c r="FZ106" s="21" t="n">
        <f aca="false">IF($A106="",0,SUMPRODUCT(((($C$5:$C$64=$A106)+($D$5:$D$64=$A106)+($E$5:$E$64=$A106)+($F$5:$F$64=$A106))&gt;0)*FZ$5:FZ$64))</f>
        <v>0</v>
      </c>
      <c r="GA106" s="21" t="n">
        <f aca="false">IF($A106="",0,SUMPRODUCT(((($C$5:$C$64=$A106)+($D$5:$D$64=$A106)+($E$5:$E$64=$A106)+($F$5:$F$64=$A106))&gt;0)*GA$5:GA$64))</f>
        <v>0</v>
      </c>
      <c r="GB106" s="21" t="n">
        <f aca="false">IF($A106="",0,SUMPRODUCT(((($C$5:$C$64=$A106)+($D$5:$D$64=$A106)+($E$5:$E$64=$A106)+($F$5:$F$64=$A106))&gt;0)*GB$5:GB$64))</f>
        <v>0</v>
      </c>
      <c r="GC106" s="21" t="n">
        <f aca="false">IF($A106="",0,SUMPRODUCT(((($C$5:$C$64=$A106)+($D$5:$D$64=$A106)+($E$5:$E$64=$A106)+($F$5:$F$64=$A106))&gt;0)*GC$5:GC$64))</f>
        <v>0</v>
      </c>
      <c r="GD106" s="21" t="n">
        <f aca="false">IF($A106="",0,SUMPRODUCT(((($C$5:$C$64=$A106)+($D$5:$D$64=$A106)+($E$5:$E$64=$A106)+($F$5:$F$64=$A106))&gt;0)*GD$5:GD$64))</f>
        <v>0</v>
      </c>
      <c r="GE106" s="21" t="n">
        <f aca="false">IF($A106="",0,SUMPRODUCT(((($C$5:$C$64=$A106)+($D$5:$D$64=$A106)+($E$5:$E$64=$A106)+($F$5:$F$64=$A106))&gt;0)*GE$5:GE$64))</f>
        <v>0</v>
      </c>
      <c r="GF106" s="21" t="n">
        <f aca="false">IF($A106="",0,SUMPRODUCT(((($C$5:$C$64=$A106)+($D$5:$D$64=$A106)+($E$5:$E$64=$A106)+($F$5:$F$64=$A106))&gt;0)*GF$5:GF$64))</f>
        <v>0</v>
      </c>
      <c r="GG106" s="21" t="n">
        <f aca="false">IF($A106="",0,SUMPRODUCT(((($C$5:$C$64=$A106)+($D$5:$D$64=$A106)+($E$5:$E$64=$A106)+($F$5:$F$64=$A106))&gt;0)*GG$5:GG$64))</f>
        <v>0</v>
      </c>
      <c r="GH106" s="21" t="n">
        <f aca="false">IF($A106="",0,SUMPRODUCT(((($C$5:$C$64=$A106)+($D$5:$D$64=$A106)+($E$5:$E$64=$A106)+($F$5:$F$64=$A106))&gt;0)*GH$5:GH$64))</f>
        <v>0</v>
      </c>
      <c r="GI106" s="21" t="n">
        <f aca="false">IF($A106="",0,SUMPRODUCT(((($C$5:$C$64=$A106)+($D$5:$D$64=$A106)+($E$5:$E$64=$A106)+($F$5:$F$64=$A106))&gt;0)*GI$5:GI$64))</f>
        <v>0</v>
      </c>
      <c r="GJ106" s="21" t="n">
        <f aca="false">IF($A106="",0,SUMPRODUCT(((($C$5:$C$64=$A106)+($D$5:$D$64=$A106)+($E$5:$E$64=$A106)+($F$5:$F$64=$A106))&gt;0)*GJ$5:GJ$64))</f>
        <v>0</v>
      </c>
      <c r="GK106" s="21" t="n">
        <f aca="false">IF($A106="",0,SUMPRODUCT(((($C$5:$C$64=$A106)+($D$5:$D$64=$A106)+($E$5:$E$64=$A106)+($F$5:$F$64=$A106))&gt;0)*GK$5:GK$64))</f>
        <v>0</v>
      </c>
      <c r="GL106" s="21" t="n">
        <f aca="false">IF($A106="",0,SUMPRODUCT(((($C$5:$C$64=$A106)+($D$5:$D$64=$A106)+($E$5:$E$64=$A106)+($F$5:$F$64=$A106))&gt;0)*GL$5:GL$64))</f>
        <v>0</v>
      </c>
      <c r="GM106" s="21" t="n">
        <f aca="false">IF($A106="",0,SUMPRODUCT(((($C$5:$C$64=$A106)+($D$5:$D$64=$A106)+($E$5:$E$64=$A106)+($F$5:$F$64=$A106))&gt;0)*GM$5:GM$64))</f>
        <v>0</v>
      </c>
      <c r="GN106" s="21" t="n">
        <f aca="false">IF($A106="",0,SUMPRODUCT(((($C$5:$C$64=$A106)+($D$5:$D$64=$A106)+($E$5:$E$64=$A106)+($F$5:$F$64=$A106))&gt;0)*GN$5:GN$64))</f>
        <v>0</v>
      </c>
      <c r="GO106" s="21" t="n">
        <f aca="false">IF($A106="",0,SUMPRODUCT(((($C$5:$C$64=$A106)+($D$5:$D$64=$A106)+($E$5:$E$64=$A106)+($F$5:$F$64=$A106))&gt;0)*GO$5:GO$64))</f>
        <v>0</v>
      </c>
      <c r="GP106" s="21" t="n">
        <f aca="false">IF($A106="",0,SUMPRODUCT(((($C$5:$C$64=$A106)+($D$5:$D$64=$A106)+($E$5:$E$64=$A106)+($F$5:$F$64=$A106))&gt;0)*GP$5:GP$64))</f>
        <v>0</v>
      </c>
      <c r="GQ106" s="21" t="n">
        <f aca="false">IF($A106="",0,SUMPRODUCT(((($C$5:$C$64=$A106)+($D$5:$D$64=$A106)+($E$5:$E$64=$A106)+($F$5:$F$64=$A106))&gt;0)*GQ$5:GQ$64))</f>
        <v>0</v>
      </c>
      <c r="GR106" s="21" t="n">
        <f aca="false">IF($A106="",0,SUMPRODUCT(((($C$5:$C$64=$A106)+($D$5:$D$64=$A106)+($E$5:$E$64=$A106)+($F$5:$F$64=$A106))&gt;0)*GR$5:GR$64))</f>
        <v>0</v>
      </c>
      <c r="GS106" s="21" t="n">
        <f aca="false">IF($A106="",0,SUMPRODUCT(((($C$5:$C$64=$A106)+($D$5:$D$64=$A106)+($E$5:$E$64=$A106)+($F$5:$F$64=$A106))&gt;0)*GS$5:GS$64))</f>
        <v>0</v>
      </c>
      <c r="GT106" s="21" t="n">
        <f aca="false">IF($A106="",0,SUMPRODUCT(((($C$5:$C$64=$A106)+($D$5:$D$64=$A106)+($E$5:$E$64=$A106)+($F$5:$F$64=$A106))&gt;0)*GT$5:GT$64))</f>
        <v>0</v>
      </c>
      <c r="GU106" s="21" t="n">
        <f aca="false">IF($A106="",0,SUMPRODUCT(((($C$5:$C$64=$A106)+($D$5:$D$64=$A106)+($E$5:$E$64=$A106)+($F$5:$F$64=$A106))&gt;0)*GU$5:GU$64))</f>
        <v>0</v>
      </c>
      <c r="GV106" s="21" t="n">
        <f aca="false">IF($A106="",0,SUMPRODUCT(((($C$5:$C$64=$A106)+($D$5:$D$64=$A106)+($E$5:$E$64=$A106)+($F$5:$F$64=$A106))&gt;0)*GV$5:GV$64))</f>
        <v>0</v>
      </c>
      <c r="GW106" s="21" t="n">
        <f aca="false">IF($A106="",0,SUMPRODUCT(((($C$5:$C$64=$A106)+($D$5:$D$64=$A106)+($E$5:$E$64=$A106)+($F$5:$F$64=$A106))&gt;0)*GW$5:GW$64))</f>
        <v>0</v>
      </c>
      <c r="GX106" s="21" t="n">
        <f aca="false">IF($A106="",0,SUMPRODUCT(((($C$5:$C$64=$A106)+($D$5:$D$64=$A106)+($E$5:$E$64=$A106)+($F$5:$F$64=$A106))&gt;0)*GX$5:GX$64))</f>
        <v>0</v>
      </c>
      <c r="GY106" s="21" t="n">
        <f aca="false">IF($A106="",0,SUMPRODUCT(((($C$5:$C$64=$A106)+($D$5:$D$64=$A106)+($E$5:$E$64=$A106)+($F$5:$F$64=$A106))&gt;0)*GY$5:GY$64))</f>
        <v>0</v>
      </c>
      <c r="GZ106" s="21" t="n">
        <f aca="false">IF($A106="",0,SUMPRODUCT(((($C$5:$C$64=$A106)+($D$5:$D$64=$A106)+($E$5:$E$64=$A106)+($F$5:$F$64=$A106))&gt;0)*GZ$5:GZ$64))</f>
        <v>0</v>
      </c>
      <c r="HA106" s="21" t="n">
        <f aca="false">IF($A106="",0,SUMPRODUCT(((($C$5:$C$64=$A106)+($D$5:$D$64=$A106)+($E$5:$E$64=$A106)+($F$5:$F$64=$A106))&gt;0)*HA$5:HA$64))</f>
        <v>0</v>
      </c>
      <c r="HB106" s="21" t="n">
        <f aca="false">IF($A106="",0,SUMPRODUCT(((($C$5:$C$64=$A106)+($D$5:$D$64=$A106)+($E$5:$E$64=$A106)+($F$5:$F$64=$A106))&gt;0)*HB$5:HB$64))</f>
        <v>0</v>
      </c>
      <c r="HC106" s="21" t="n">
        <f aca="false">IF($A106="",0,SUMPRODUCT(((($C$5:$C$64=$A106)+($D$5:$D$64=$A106)+($E$5:$E$64=$A106)+($F$5:$F$64=$A106))&gt;0)*HC$5:HC$64))</f>
        <v>0</v>
      </c>
      <c r="HD106" s="21" t="n">
        <f aca="false">IF($A106="",0,SUMPRODUCT(((($C$5:$C$64=$A106)+($D$5:$D$64=$A106)+($E$5:$E$64=$A106)+($F$5:$F$64=$A106))&gt;0)*HD$5:HD$64))</f>
        <v>0</v>
      </c>
      <c r="HE106" s="21" t="n">
        <f aca="false">IF($A106="",0,SUMPRODUCT(((($C$5:$C$64=$A106)+($D$5:$D$64=$A106)+($E$5:$E$64=$A106)+($F$5:$F$64=$A106))&gt;0)*HE$5:HE$64))</f>
        <v>0</v>
      </c>
      <c r="HF106" s="21" t="n">
        <f aca="false">IF($A106="",0,SUMPRODUCT(((($C$5:$C$64=$A106)+($D$5:$D$64=$A106)+($E$5:$E$64=$A106)+($F$5:$F$64=$A106))&gt;0)*HF$5:HF$64))</f>
        <v>0</v>
      </c>
      <c r="HG106" s="21" t="n">
        <f aca="false">IF($A106="",0,SUMPRODUCT(((($C$5:$C$64=$A106)+($D$5:$D$64=$A106)+($E$5:$E$64=$A106)+($F$5:$F$64=$A106))&gt;0)*HG$5:HG$64))</f>
        <v>0</v>
      </c>
      <c r="HH106" s="21" t="n">
        <f aca="false">IF($A106="",0,SUMPRODUCT(((($C$5:$C$64=$A106)+($D$5:$D$64=$A106)+($E$5:$E$64=$A106)+($F$5:$F$64=$A106))&gt;0)*HH$5:HH$64))</f>
        <v>0</v>
      </c>
      <c r="HI106" s="21" t="n">
        <f aca="false">IF($A106="",0,SUMPRODUCT(((($C$5:$C$64=$A106)+($D$5:$D$64=$A106)+($E$5:$E$64=$A106)+($F$5:$F$64=$A106))&gt;0)*HI$5:HI$64))</f>
        <v>0</v>
      </c>
      <c r="HJ106" s="21" t="n">
        <f aca="false">IF($A106="",0,SUMPRODUCT(((($C$5:$C$64=$A106)+($D$5:$D$64=$A106)+($E$5:$E$64=$A106)+($F$5:$F$64=$A106))&gt;0)*HJ$5:HJ$64))</f>
        <v>0</v>
      </c>
      <c r="HK106" s="21" t="n">
        <f aca="false">IF($A106="",0,SUMPRODUCT(((($C$5:$C$64=$A106)+($D$5:$D$64=$A106)+($E$5:$E$64=$A106)+($F$5:$F$64=$A106))&gt;0)*HK$5:HK$64))</f>
        <v>0</v>
      </c>
      <c r="HL106" s="21" t="n">
        <f aca="false">IF($A106="",0,SUMPRODUCT(((($C$5:$C$64=$A106)+($D$5:$D$64=$A106)+($E$5:$E$64=$A106)+($F$5:$F$64=$A106))&gt;0)*HL$5:HL$64))</f>
        <v>0</v>
      </c>
      <c r="HM106" s="21" t="n">
        <f aca="false">IF($A106="",0,SUMPRODUCT(((($C$5:$C$64=$A106)+($D$5:$D$64=$A106)+($E$5:$E$64=$A106)+($F$5:$F$64=$A106))&gt;0)*HM$5:HM$64))</f>
        <v>0</v>
      </c>
      <c r="HN106" s="21" t="n">
        <f aca="false">IF($A106="",0,SUMPRODUCT(((($C$5:$C$64=$A106)+($D$5:$D$64=$A106)+($E$5:$E$64=$A106)+($F$5:$F$64=$A106))&gt;0)*HN$5:HN$64))</f>
        <v>0</v>
      </c>
      <c r="HO106" s="21" t="n">
        <f aca="false">IF($A106="",0,SUMPRODUCT(((($C$5:$C$64=$A106)+($D$5:$D$64=$A106)+($E$5:$E$64=$A106)+($F$5:$F$64=$A106))&gt;0)*HO$5:HO$64))</f>
        <v>0</v>
      </c>
      <c r="HP106" s="21" t="n">
        <f aca="false">IF($A106="",0,SUMPRODUCT(((($C$5:$C$64=$A106)+($D$5:$D$64=$A106)+($E$5:$E$64=$A106)+($F$5:$F$64=$A106))&gt;0)*HP$5:HP$64))</f>
        <v>0</v>
      </c>
      <c r="HQ106" s="21" t="n">
        <f aca="false">IF($A106="",0,SUMPRODUCT(((($C$5:$C$64=$A106)+($D$5:$D$64=$A106)+($E$5:$E$64=$A106)+($F$5:$F$64=$A106))&gt;0)*HQ$5:HQ$64))</f>
        <v>0</v>
      </c>
      <c r="HR106" s="21" t="n">
        <f aca="false">IF($A106="",0,SUMPRODUCT(((($C$5:$C$64=$A106)+($D$5:$D$64=$A106)+($E$5:$E$64=$A106)+($F$5:$F$64=$A106))&gt;0)*HR$5:HR$64))</f>
        <v>0</v>
      </c>
      <c r="HS106" s="21" t="n">
        <f aca="false">IF($A106="",0,SUMPRODUCT(((($C$5:$C$64=$A106)+($D$5:$D$64=$A106)+($E$5:$E$64=$A106)+($F$5:$F$64=$A106))&gt;0)*HS$5:HS$64))</f>
        <v>0</v>
      </c>
      <c r="HT106" s="21" t="n">
        <f aca="false">IF($A106="",0,SUMPRODUCT(((($C$5:$C$64=$A106)+($D$5:$D$64=$A106)+($E$5:$E$64=$A106)+($F$5:$F$64=$A106))&gt;0)*HT$5:HT$64))</f>
        <v>0</v>
      </c>
      <c r="HU106" s="21" t="n">
        <f aca="false">IF($A106="",0,SUMPRODUCT(((($C$5:$C$64=$A106)+($D$5:$D$64=$A106)+($E$5:$E$64=$A106)+($F$5:$F$64=$A106))&gt;0)*HU$5:HU$64))</f>
        <v>0</v>
      </c>
      <c r="HV106" s="21" t="n">
        <f aca="false">IF($A106="",0,SUMPRODUCT(((($C$5:$C$64=$A106)+($D$5:$D$64=$A106)+($E$5:$E$64=$A106)+($F$5:$F$64=$A106))&gt;0)*HV$5:HV$64))</f>
        <v>0</v>
      </c>
      <c r="HW106" s="21" t="n">
        <f aca="false">IF($A106="",0,SUMPRODUCT(((($C$5:$C$64=$A106)+($D$5:$D$64=$A106)+($E$5:$E$64=$A106)+($F$5:$F$64=$A106))&gt;0)*HW$5:HW$64))</f>
        <v>0</v>
      </c>
      <c r="HX106" s="21" t="n">
        <f aca="false">IF($A106="",0,SUMPRODUCT(((($C$5:$C$64=$A106)+($D$5:$D$64=$A106)+($E$5:$E$64=$A106)+($F$5:$F$64=$A106))&gt;0)*HX$5:HX$64))</f>
        <v>0</v>
      </c>
      <c r="HY106" s="21" t="n">
        <f aca="false">IF($A106="",0,SUMPRODUCT(((($C$5:$C$64=$A106)+($D$5:$D$64=$A106)+($E$5:$E$64=$A106)+($F$5:$F$64=$A106))&gt;0)*HY$5:HY$64))</f>
        <v>0</v>
      </c>
      <c r="HZ106" s="21" t="n">
        <f aca="false">IF($A106="",0,SUMPRODUCT(((($C$5:$C$64=$A106)+($D$5:$D$64=$A106)+($E$5:$E$64=$A106)+($F$5:$F$64=$A106))&gt;0)*HZ$5:HZ$64))</f>
        <v>0</v>
      </c>
      <c r="IA106" s="21" t="n">
        <f aca="false">IF($A106="",0,SUMPRODUCT(((($C$5:$C$64=$A106)+($D$5:$D$64=$A106)+($E$5:$E$64=$A106)+($F$5:$F$64=$A106))&gt;0)*IA$5:IA$64))</f>
        <v>0</v>
      </c>
      <c r="IB106" s="21" t="n">
        <f aca="false">IF($A106="",0,SUMPRODUCT(((($C$5:$C$64=$A106)+($D$5:$D$64=$A106)+($E$5:$E$64=$A106)+($F$5:$F$64=$A106))&gt;0)*IB$5:IB$64))</f>
        <v>0</v>
      </c>
      <c r="IC106" s="21" t="n">
        <f aca="false">IF($A106="",0,SUMPRODUCT(((($C$5:$C$64=$A106)+($D$5:$D$64=$A106)+($E$5:$E$64=$A106)+($F$5:$F$64=$A106))&gt;0)*IC$5:IC$64))</f>
        <v>0</v>
      </c>
      <c r="ID106" s="21" t="n">
        <f aca="false">IF($A106="",0,SUMPRODUCT(((($C$5:$C$64=$A106)+($D$5:$D$64=$A106)+($E$5:$E$64=$A106)+($F$5:$F$64=$A106))&gt;0)*ID$5:ID$64))</f>
        <v>0</v>
      </c>
      <c r="IE106" s="21" t="n">
        <f aca="false">IF($A106="",0,SUMPRODUCT(((($C$5:$C$64=$A106)+($D$5:$D$64=$A106)+($E$5:$E$64=$A106)+($F$5:$F$64=$A106))&gt;0)*IE$5:IE$64))</f>
        <v>0</v>
      </c>
      <c r="IF106" s="21" t="n">
        <f aca="false">IF($A106="",0,SUMPRODUCT(((($C$5:$C$64=$A106)+($D$5:$D$64=$A106)+($E$5:$E$64=$A106)+($F$5:$F$64=$A106))&gt;0)*IF$5:IF$64))</f>
        <v>0</v>
      </c>
      <c r="IG106" s="21" t="n">
        <f aca="false">IF($A106="",0,SUMPRODUCT(((($C$5:$C$64=$A106)+($D$5:$D$64=$A106)+($E$5:$E$64=$A106)+($F$5:$F$64=$A106))&gt;0)*IG$5:IG$64))</f>
        <v>0</v>
      </c>
      <c r="IH106" s="21" t="n">
        <f aca="false">IF($A106="",0,SUMPRODUCT(((($C$5:$C$64=$A106)+($D$5:$D$64=$A106)+($E$5:$E$64=$A106)+($F$5:$F$64=$A106))&gt;0)*IH$5:IH$64))</f>
        <v>0</v>
      </c>
      <c r="II106" s="21" t="n">
        <f aca="false">IF($A106="",0,SUMPRODUCT(((($C$5:$C$64=$A106)+($D$5:$D$64=$A106)+($E$5:$E$64=$A106)+($F$5:$F$64=$A106))&gt;0)*II$5:II$64))</f>
        <v>0</v>
      </c>
      <c r="IJ106" s="21" t="n">
        <f aca="false">IF($A106="",0,SUMPRODUCT(((($C$5:$C$64=$A106)+($D$5:$D$64=$A106)+($E$5:$E$64=$A106)+($F$5:$F$64=$A106))&gt;0)*IJ$5:IJ$64))</f>
        <v>0</v>
      </c>
      <c r="IK106" s="21" t="n">
        <f aca="false">IF($A106="",0,SUMPRODUCT(((($C$5:$C$64=$A106)+($D$5:$D$64=$A106)+($E$5:$E$64=$A106)+($F$5:$F$64=$A106))&gt;0)*IK$5:IK$64))</f>
        <v>0</v>
      </c>
      <c r="IL106" s="21" t="n">
        <f aca="false">IF($A106="",0,SUMPRODUCT(((($C$5:$C$64=$A106)+($D$5:$D$64=$A106)+($E$5:$E$64=$A106)+($F$5:$F$64=$A106))&gt;0)*IL$5:IL$64))</f>
        <v>0</v>
      </c>
      <c r="IM106" s="21" t="n">
        <f aca="false">IF($A106="",0,SUMPRODUCT(((($C$5:$C$64=$A106)+($D$5:$D$64=$A106)+($E$5:$E$64=$A106)+($F$5:$F$64=$A106))&gt;0)*IM$5:IM$64))</f>
        <v>0</v>
      </c>
      <c r="IN106" s="21" t="n">
        <f aca="false">IF($A106="",0,SUMPRODUCT(((($C$5:$C$64=$A106)+($D$5:$D$64=$A106)+($E$5:$E$64=$A106)+($F$5:$F$64=$A106))&gt;0)*IN$5:IN$64))</f>
        <v>0</v>
      </c>
      <c r="IO106" s="21" t="n">
        <f aca="false">IF($A106="",0,SUMPRODUCT(((($C$5:$C$64=$A106)+($D$5:$D$64=$A106)+($E$5:$E$64=$A106)+($F$5:$F$64=$A106))&gt;0)*IO$5:IO$64))</f>
        <v>0</v>
      </c>
      <c r="IP106" s="21" t="n">
        <f aca="false">IF($A106="",0,SUMPRODUCT(((($C$5:$C$64=$A106)+($D$5:$D$64=$A106)+($E$5:$E$64=$A106)+($F$5:$F$64=$A106))&gt;0)*IP$5:IP$64))</f>
        <v>0</v>
      </c>
      <c r="IQ106" s="21" t="n">
        <f aca="false">IF($A106="",0,SUMPRODUCT(((($C$5:$C$64=$A106)+($D$5:$D$64=$A106)+($E$5:$E$64=$A106)+($F$5:$F$64=$A106))&gt;0)*IQ$5:IQ$64))</f>
        <v>0</v>
      </c>
      <c r="IR106" s="21" t="n">
        <f aca="false">IF($A106="",0,SUMPRODUCT(((($C$5:$C$64=$A106)+($D$5:$D$64=$A106)+($E$5:$E$64=$A106)+($F$5:$F$64=$A106))&gt;0)*IR$5:IR$64))</f>
        <v>0</v>
      </c>
      <c r="IS106" s="21" t="n">
        <f aca="false">IF($A106="",0,SUMPRODUCT(((($C$5:$C$64=$A106)+($D$5:$D$64=$A106)+($E$5:$E$64=$A106)+($F$5:$F$64=$A106))&gt;0)*IS$5:IS$64))</f>
        <v>0</v>
      </c>
      <c r="IT106" s="21" t="n">
        <f aca="false">IF($A106="",0,SUMPRODUCT(((($C$5:$C$64=$A106)+($D$5:$D$64=$A106)+($E$5:$E$64=$A106)+($F$5:$F$64=$A106))&gt;0)*IT$5:IT$64))</f>
        <v>0</v>
      </c>
      <c r="IU106" s="21" t="n">
        <f aca="false">IF($A106="",0,SUMPRODUCT(((($C$5:$C$64=$A106)+($D$5:$D$64=$A106)+($E$5:$E$64=$A106)+($F$5:$F$64=$A106))&gt;0)*IU$5:IU$64))</f>
        <v>0</v>
      </c>
      <c r="IV106" s="21" t="n">
        <f aca="false">IF($A106="",0,SUMPRODUCT(((($C$5:$C$64=$A106)+($D$5:$D$64=$A106)+($E$5:$E$64=$A106)+($F$5:$F$64=$A106))&gt;0)*IV$5:IV$64))</f>
        <v>0</v>
      </c>
      <c r="IW106" s="21" t="n">
        <f aca="false">IF($A106="",0,SUMPRODUCT(((($C$5:$C$64=$A106)+($D$5:$D$64=$A106)+($E$5:$E$64=$A106)+($F$5:$F$64=$A106))&gt;0)*IW$5:IW$64))</f>
        <v>0</v>
      </c>
      <c r="IX106" s="21" t="n">
        <f aca="false">IF($A106="",0,SUMPRODUCT(((($C$5:$C$64=$A106)+($D$5:$D$64=$A106)+($E$5:$E$64=$A106)+($F$5:$F$64=$A106))&gt;0)*IX$5:IX$64))</f>
        <v>0</v>
      </c>
      <c r="IY106" s="21" t="n">
        <f aca="false">IF($A106="",0,SUMPRODUCT(((($C$5:$C$64=$A106)+($D$5:$D$64=$A106)+($E$5:$E$64=$A106)+($F$5:$F$64=$A106))&gt;0)*IY$5:IY$64))</f>
        <v>0</v>
      </c>
      <c r="IZ106" s="21" t="n">
        <f aca="false">IF($A106="",0,SUMPRODUCT(((($C$5:$C$64=$A106)+($D$5:$D$64=$A106)+($E$5:$E$64=$A106)+($F$5:$F$64=$A106))&gt;0)*IZ$5:IZ$64))</f>
        <v>0</v>
      </c>
      <c r="JA106" s="21" t="n">
        <f aca="false">IF($A106="",0,SUMPRODUCT(((($C$5:$C$64=$A106)+($D$5:$D$64=$A106)+($E$5:$E$64=$A106)+($F$5:$F$64=$A106))&gt;0)*JA$5:JA$64))</f>
        <v>0</v>
      </c>
      <c r="JB106" s="21" t="n">
        <f aca="false">IF($A106="",0,SUMPRODUCT(((($C$5:$C$64=$A106)+($D$5:$D$64=$A106)+($E$5:$E$64=$A106)+($F$5:$F$64=$A106))&gt;0)*JB$5:JB$64))</f>
        <v>0</v>
      </c>
      <c r="JC106" s="21" t="n">
        <f aca="false">IF($A106="",0,SUMPRODUCT(((($C$5:$C$64=$A106)+($D$5:$D$64=$A106)+($E$5:$E$64=$A106)+($F$5:$F$64=$A106))&gt;0)*JC$5:JC$64))</f>
        <v>0</v>
      </c>
      <c r="JD106" s="21" t="n">
        <f aca="false">IF($A106="",0,SUMPRODUCT(((($C$5:$C$64=$A106)+($D$5:$D$64=$A106)+($E$5:$E$64=$A106)+($F$5:$F$64=$A106))&gt;0)*JD$5:JD$64))</f>
        <v>0</v>
      </c>
      <c r="JE106" s="21" t="n">
        <f aca="false">IF($A106="",0,SUMPRODUCT(((($C$5:$C$64=$A106)+($D$5:$D$64=$A106)+($E$5:$E$64=$A106)+($F$5:$F$64=$A106))&gt;0)*JE$5:JE$64))</f>
        <v>0</v>
      </c>
      <c r="JF106" s="21" t="n">
        <f aca="false">IF($A106="",0,SUMPRODUCT(((($C$5:$C$64=$A106)+($D$5:$D$64=$A106)+($E$5:$E$64=$A106)+($F$5:$F$64=$A106))&gt;0)*JF$5:JF$64))</f>
        <v>0</v>
      </c>
      <c r="JG106" s="21" t="n">
        <f aca="false">IF($A106="",0,SUMPRODUCT(((($C$5:$C$64=$A106)+($D$5:$D$64=$A106)+($E$5:$E$64=$A106)+($F$5:$F$64=$A106))&gt;0)*JG$5:JG$64))</f>
        <v>0</v>
      </c>
      <c r="JH106" s="21" t="n">
        <f aca="false">IF($A106="",0,SUMPRODUCT(((($C$5:$C$64=$A106)+($D$5:$D$64=$A106)+($E$5:$E$64=$A106)+($F$5:$F$64=$A106))&gt;0)*JH$5:JH$64))</f>
        <v>0</v>
      </c>
      <c r="JI106" s="21" t="n">
        <f aca="false">IF($A106="",0,SUMPRODUCT(((($C$5:$C$64=$A106)+($D$5:$D$64=$A106)+($E$5:$E$64=$A106)+($F$5:$F$64=$A106))&gt;0)*JI$5:JI$64))</f>
        <v>0</v>
      </c>
      <c r="JJ106" s="21" t="n">
        <f aca="false">IF($A106="",0,SUMPRODUCT(((($C$5:$C$64=$A106)+($D$5:$D$64=$A106)+($E$5:$E$64=$A106)+($F$5:$F$64=$A106))&gt;0)*JJ$5:JJ$64))</f>
        <v>0</v>
      </c>
      <c r="JK106" s="21" t="n">
        <f aca="false">IF($A106="",0,SUMPRODUCT(((($C$5:$C$64=$A106)+($D$5:$D$64=$A106)+($E$5:$E$64=$A106)+($F$5:$F$64=$A106))&gt;0)*JK$5:JK$64))</f>
        <v>0</v>
      </c>
      <c r="JL106" s="21" t="n">
        <f aca="false">IF($A106="",0,SUMPRODUCT(((($C$5:$C$64=$A106)+($D$5:$D$64=$A106)+($E$5:$E$64=$A106)+($F$5:$F$64=$A106))&gt;0)*JL$5:JL$64))</f>
        <v>0</v>
      </c>
      <c r="JM106" s="21" t="n">
        <f aca="false">IF($A106="",0,SUMPRODUCT(((($C$5:$C$64=$A106)+($D$5:$D$64=$A106)+($E$5:$E$64=$A106)+($F$5:$F$64=$A106))&gt;0)*JM$5:JM$64))</f>
        <v>0</v>
      </c>
      <c r="JN106" s="21" t="n">
        <f aca="false">IF($A106="",0,SUMPRODUCT(((($C$5:$C$64=$A106)+($D$5:$D$64=$A106)+($E$5:$E$64=$A106)+($F$5:$F$64=$A106))&gt;0)*JN$5:JN$64))</f>
        <v>0</v>
      </c>
      <c r="JO106" s="21" t="n">
        <f aca="false">IF($A106="",0,SUMPRODUCT(((($C$5:$C$64=$A106)+($D$5:$D$64=$A106)+($E$5:$E$64=$A106)+($F$5:$F$64=$A106))&gt;0)*JO$5:JO$64))</f>
        <v>0</v>
      </c>
      <c r="JP106" s="21" t="n">
        <f aca="false">IF($A106="",0,SUMPRODUCT(((($C$5:$C$64=$A106)+($D$5:$D$64=$A106)+($E$5:$E$64=$A106)+($F$5:$F$64=$A106))&gt;0)*JP$5:JP$64))</f>
        <v>0</v>
      </c>
      <c r="JQ106" s="21" t="n">
        <f aca="false">IF($A106="",0,SUMPRODUCT(((($C$5:$C$64=$A106)+($D$5:$D$64=$A106)+($E$5:$E$64=$A106)+($F$5:$F$64=$A106))&gt;0)*JQ$5:JQ$64))</f>
        <v>0</v>
      </c>
      <c r="JR106" s="21" t="n">
        <f aca="false">IF($A106="",0,SUMPRODUCT(((($C$5:$C$64=$A106)+($D$5:$D$64=$A106)+($E$5:$E$64=$A106)+($F$5:$F$64=$A106))&gt;0)*JR$5:JR$64))</f>
        <v>0</v>
      </c>
      <c r="JS106" s="21" t="n">
        <f aca="false">IF($A106="",0,SUMPRODUCT(((($C$5:$C$64=$A106)+($D$5:$D$64=$A106)+($E$5:$E$64=$A106)+($F$5:$F$64=$A106))&gt;0)*JS$5:JS$64))</f>
        <v>0</v>
      </c>
      <c r="JT106" s="21" t="n">
        <f aca="false">IF($A106="",0,SUMPRODUCT(((($C$5:$C$64=$A106)+($D$5:$D$64=$A106)+($E$5:$E$64=$A106)+($F$5:$F$64=$A106))&gt;0)*JT$5:JT$64))</f>
        <v>0</v>
      </c>
      <c r="JU106" s="21" t="n">
        <f aca="false">IF($A106="",0,SUMPRODUCT(((($C$5:$C$64=$A106)+($D$5:$D$64=$A106)+($E$5:$E$64=$A106)+($F$5:$F$64=$A106))&gt;0)*JU$5:JU$64))</f>
        <v>0</v>
      </c>
      <c r="JV106" s="21" t="n">
        <f aca="false">IF($A106="",0,SUMPRODUCT(((($C$5:$C$64=$A106)+($D$5:$D$64=$A106)+($E$5:$E$64=$A106)+($F$5:$F$64=$A106))&gt;0)*JV$5:JV$64))</f>
        <v>0</v>
      </c>
      <c r="JW106" s="21" t="n">
        <f aca="false">IF($A106="",0,SUMPRODUCT(((($C$5:$C$64=$A106)+($D$5:$D$64=$A106)+($E$5:$E$64=$A106)+($F$5:$F$64=$A106))&gt;0)*JW$5:JW$64))</f>
        <v>0</v>
      </c>
      <c r="JX106" s="21" t="n">
        <f aca="false">IF($A106="",0,SUMPRODUCT(((($C$5:$C$64=$A106)+($D$5:$D$64=$A106)+($E$5:$E$64=$A106)+($F$5:$F$64=$A106))&gt;0)*JX$5:JX$64))</f>
        <v>0</v>
      </c>
      <c r="JY106" s="21" t="n">
        <f aca="false">IF($A106="",0,SUMPRODUCT(((($C$5:$C$64=$A106)+($D$5:$D$64=$A106)+($E$5:$E$64=$A106)+($F$5:$F$64=$A106))&gt;0)*JY$5:JY$64))</f>
        <v>0</v>
      </c>
      <c r="JZ106" s="21" t="n">
        <f aca="false">IF($A106="",0,SUMPRODUCT(((($C$5:$C$64=$A106)+($D$5:$D$64=$A106)+($E$5:$E$64=$A106)+($F$5:$F$64=$A106))&gt;0)*JZ$5:JZ$64))</f>
        <v>0</v>
      </c>
      <c r="KA106" s="21" t="n">
        <f aca="false">IF($A106="",0,SUMPRODUCT(((($C$5:$C$64=$A106)+($D$5:$D$64=$A106)+($E$5:$E$64=$A106)+($F$5:$F$64=$A106))&gt;0)*KA$5:KA$64))</f>
        <v>0</v>
      </c>
      <c r="KB106" s="21" t="n">
        <f aca="false">IF($A106="",0,SUMPRODUCT(((($C$5:$C$64=$A106)+($D$5:$D$64=$A106)+($E$5:$E$64=$A106)+($F$5:$F$64=$A106))&gt;0)*KB$5:KB$64))</f>
        <v>0</v>
      </c>
      <c r="KC106" s="21" t="n">
        <f aca="false">IF($A106="",0,SUMPRODUCT(((($C$5:$C$64=$A106)+($D$5:$D$64=$A106)+($E$5:$E$64=$A106)+($F$5:$F$64=$A106))&gt;0)*KC$5:KC$64))</f>
        <v>0</v>
      </c>
      <c r="KD106" s="21" t="n">
        <f aca="false">IF($A106="",0,SUMPRODUCT(((($C$5:$C$64=$A106)+($D$5:$D$64=$A106)+($E$5:$E$64=$A106)+($F$5:$F$64=$A106))&gt;0)*KD$5:KD$64))</f>
        <v>0</v>
      </c>
      <c r="KE106" s="21" t="n">
        <f aca="false">IF($A106="",0,SUMPRODUCT(((($C$5:$C$64=$A106)+($D$5:$D$64=$A106)+($E$5:$E$64=$A106)+($F$5:$F$64=$A106))&gt;0)*KE$5:KE$64))</f>
        <v>0</v>
      </c>
      <c r="KF106" s="21" t="n">
        <f aca="false">IF($A106="",0,SUMPRODUCT(((($C$5:$C$64=$A106)+($D$5:$D$64=$A106)+($E$5:$E$64=$A106)+($F$5:$F$64=$A106))&gt;0)*KF$5:KF$64))</f>
        <v>0</v>
      </c>
      <c r="KG106" s="21" t="n">
        <f aca="false">IF($A106="",0,SUMPRODUCT(((($C$5:$C$64=$A106)+($D$5:$D$64=$A106)+($E$5:$E$64=$A106)+($F$5:$F$64=$A106))&gt;0)*KG$5:KG$64))</f>
        <v>0</v>
      </c>
      <c r="KH106" s="21" t="n">
        <f aca="false">IF($A106="",0,SUMPRODUCT(((($C$5:$C$64=$A106)+($D$5:$D$64=$A106)+($E$5:$E$64=$A106)+($F$5:$F$64=$A106))&gt;0)*KH$5:KH$64))</f>
        <v>0</v>
      </c>
      <c r="KI106" s="21" t="n">
        <f aca="false">IF($A106="",0,SUMPRODUCT(((($C$5:$C$64=$A106)+($D$5:$D$64=$A106)+($E$5:$E$64=$A106)+($F$5:$F$64=$A106))&gt;0)*KI$5:KI$64))</f>
        <v>0</v>
      </c>
      <c r="KJ106" s="21" t="n">
        <f aca="false">IF($A106="",0,SUMPRODUCT(((($C$5:$C$64=$A106)+($D$5:$D$64=$A106)+($E$5:$E$64=$A106)+($F$5:$F$64=$A106))&gt;0)*KJ$5:KJ$64))</f>
        <v>0</v>
      </c>
      <c r="KK106" s="21" t="n">
        <f aca="false">IF($A106="",0,SUMPRODUCT(((($C$5:$C$64=$A106)+($D$5:$D$64=$A106)+($E$5:$E$64=$A106)+($F$5:$F$64=$A106))&gt;0)*KK$5:KK$64))</f>
        <v>0</v>
      </c>
      <c r="KL106" s="21" t="n">
        <f aca="false">IF($A106="",0,SUMPRODUCT(((($C$5:$C$64=$A106)+($D$5:$D$64=$A106)+($E$5:$E$64=$A106)+($F$5:$F$64=$A106))&gt;0)*KL$5:KL$64))</f>
        <v>0</v>
      </c>
      <c r="KM106" s="21" t="n">
        <f aca="false">IF($A106="",0,SUMPRODUCT(((($C$5:$C$64=$A106)+($D$5:$D$64=$A106)+($E$5:$E$64=$A106)+($F$5:$F$64=$A106))&gt;0)*KM$5:KM$64))</f>
        <v>0</v>
      </c>
      <c r="KN106" s="21" t="n">
        <f aca="false">IF($A106="",0,SUMPRODUCT(((($C$5:$C$64=$A106)+($D$5:$D$64=$A106)+($E$5:$E$64=$A106)+($F$5:$F$64=$A106))&gt;0)*KN$5:KN$64))</f>
        <v>0</v>
      </c>
      <c r="KO106" s="21" t="n">
        <f aca="false">IF($A106="",0,SUMPRODUCT(((($C$5:$C$64=$A106)+($D$5:$D$64=$A106)+($E$5:$E$64=$A106)+($F$5:$F$64=$A106))&gt;0)*KO$5:KO$64))</f>
        <v>0</v>
      </c>
      <c r="KP106" s="21" t="n">
        <f aca="false">IF($A106="",0,SUMPRODUCT(((($C$5:$C$64=$A106)+($D$5:$D$64=$A106)+($E$5:$E$64=$A106)+($F$5:$F$64=$A106))&gt;0)*KP$5:KP$64))</f>
        <v>0</v>
      </c>
      <c r="KQ106" s="21" t="n">
        <f aca="false">IF($A106="",0,SUMPRODUCT(((($C$5:$C$64=$A106)+($D$5:$D$64=$A106)+($E$5:$E$64=$A106)+($F$5:$F$64=$A106))&gt;0)*KQ$5:KQ$64))</f>
        <v>0</v>
      </c>
      <c r="KR106" s="21" t="n">
        <f aca="false">IF($A106="",0,SUMPRODUCT(((($C$5:$C$64=$A106)+($D$5:$D$64=$A106)+($E$5:$E$64=$A106)+($F$5:$F$64=$A106))&gt;0)*KR$5:KR$64))</f>
        <v>0</v>
      </c>
      <c r="KS106" s="21" t="n">
        <f aca="false">IF($A106="",0,SUMPRODUCT(((($C$5:$C$64=$A106)+($D$5:$D$64=$A106)+($E$5:$E$64=$A106)+($F$5:$F$64=$A106))&gt;0)*KS$5:KS$64))</f>
        <v>0</v>
      </c>
      <c r="KT106" s="21" t="n">
        <f aca="false">IF($A106="",0,SUMPRODUCT(((($C$5:$C$64=$A106)+($D$5:$D$64=$A106)+($E$5:$E$64=$A106)+($F$5:$F$64=$A106))&gt;0)*KT$5:KT$64))</f>
        <v>0</v>
      </c>
      <c r="KU106" s="21" t="n">
        <f aca="false">IF($A106="",0,SUMPRODUCT(((($C$5:$C$64=$A106)+($D$5:$D$64=$A106)+($E$5:$E$64=$A106)+($F$5:$F$64=$A106))&gt;0)*KU$5:KU$64))</f>
        <v>0</v>
      </c>
      <c r="KV106" s="21" t="n">
        <f aca="false">IF($A106="",0,SUMPRODUCT(((($C$5:$C$64=$A106)+($D$5:$D$64=$A106)+($E$5:$E$64=$A106)+($F$5:$F$64=$A106))&gt;0)*KV$5:KV$64))</f>
        <v>0</v>
      </c>
      <c r="KW106" s="21" t="n">
        <f aca="false">IF($A106="",0,SUMPRODUCT(((($C$5:$C$64=$A106)+($D$5:$D$64=$A106)+($E$5:$E$64=$A106)+($F$5:$F$64=$A106))&gt;0)*KW$5:KW$64))</f>
        <v>0</v>
      </c>
      <c r="KX106" s="21" t="n">
        <f aca="false">IF($A106="",0,SUMPRODUCT(((($C$5:$C$64=$A106)+($D$5:$D$64=$A106)+($E$5:$E$64=$A106)+($F$5:$F$64=$A106))&gt;0)*KX$5:KX$64))</f>
        <v>0</v>
      </c>
      <c r="KY106" s="21" t="n">
        <f aca="false">IF($A106="",0,SUMPRODUCT(((($C$5:$C$64=$A106)+($D$5:$D$64=$A106)+($E$5:$E$64=$A106)+($F$5:$F$64=$A106))&gt;0)*KY$5:KY$64))</f>
        <v>0</v>
      </c>
      <c r="KZ106" s="21" t="n">
        <f aca="false">IF($A106="",0,SUMPRODUCT(((($C$5:$C$64=$A106)+($D$5:$D$64=$A106)+($E$5:$E$64=$A106)+($F$5:$F$64=$A106))&gt;0)*KZ$5:KZ$64))</f>
        <v>0</v>
      </c>
      <c r="LA106" s="21" t="n">
        <f aca="false">IF($A106="",0,SUMPRODUCT(((($C$5:$C$64=$A106)+($D$5:$D$64=$A106)+($E$5:$E$64=$A106)+($F$5:$F$64=$A106))&gt;0)*LA$5:LA$64))</f>
        <v>0</v>
      </c>
      <c r="LB106" s="21" t="n">
        <f aca="false">IF($A106="",0,SUMPRODUCT(((($C$5:$C$64=$A106)+($D$5:$D$64=$A106)+($E$5:$E$64=$A106)+($F$5:$F$64=$A106))&gt;0)*LB$5:LB$64))</f>
        <v>0</v>
      </c>
      <c r="LC106" s="21" t="n">
        <f aca="false">IF($A106="",0,SUMPRODUCT(((($C$5:$C$64=$A106)+($D$5:$D$64=$A106)+($E$5:$E$64=$A106)+($F$5:$F$64=$A106))&gt;0)*LC$5:LC$64))</f>
        <v>0</v>
      </c>
      <c r="LD106" s="21" t="n">
        <f aca="false">IF($A106="",0,SUMPRODUCT(((($C$5:$C$64=$A106)+($D$5:$D$64=$A106)+($E$5:$E$64=$A106)+($F$5:$F$64=$A106))&gt;0)*LD$5:LD$64))</f>
        <v>0</v>
      </c>
      <c r="LE106" s="21" t="n">
        <f aca="false">IF($A106="",0,SUMPRODUCT(((($C$5:$C$64=$A106)+($D$5:$D$64=$A106)+($E$5:$E$64=$A106)+($F$5:$F$64=$A106))&gt;0)*LE$5:LE$64))</f>
        <v>0</v>
      </c>
      <c r="LF106" s="21" t="n">
        <f aca="false">IF($A106="",0,SUMPRODUCT(((($C$5:$C$64=$A106)+($D$5:$D$64=$A106)+($E$5:$E$64=$A106)+($F$5:$F$64=$A106))&gt;0)*LF$5:LF$64))</f>
        <v>0</v>
      </c>
      <c r="LG106" s="21" t="n">
        <f aca="false">IF($A106="",0,SUMPRODUCT(((($C$5:$C$64=$A106)+($D$5:$D$64=$A106)+($E$5:$E$64=$A106)+($F$5:$F$64=$A106))&gt;0)*LG$5:LG$64))</f>
        <v>0</v>
      </c>
      <c r="LH106" s="21" t="n">
        <f aca="false">IF($A106="",0,SUMPRODUCT(((($C$5:$C$64=$A106)+($D$5:$D$64=$A106)+($E$5:$E$64=$A106)+($F$5:$F$64=$A106))&gt;0)*LH$5:LH$64))</f>
        <v>0</v>
      </c>
      <c r="LI106" s="21" t="n">
        <f aca="false">IF($A106="",0,SUMPRODUCT(((($C$5:$C$64=$A106)+($D$5:$D$64=$A106)+($E$5:$E$64=$A106)+($F$5:$F$64=$A106))&gt;0)*LI$5:LI$64))</f>
        <v>0</v>
      </c>
      <c r="LJ106" s="21" t="n">
        <f aca="false">IF($A106="",0,SUMPRODUCT(((($C$5:$C$64=$A106)+($D$5:$D$64=$A106)+($E$5:$E$64=$A106)+($F$5:$F$64=$A106))&gt;0)*LJ$5:LJ$64))</f>
        <v>0</v>
      </c>
      <c r="LK106" s="21" t="n">
        <f aca="false">IF($A106="",0,SUMPRODUCT(((($C$5:$C$64=$A106)+($D$5:$D$64=$A106)+($E$5:$E$64=$A106)+($F$5:$F$64=$A106))&gt;0)*LK$5:LK$64))</f>
        <v>0</v>
      </c>
      <c r="LL106" s="21" t="n">
        <f aca="false">IF($A106="",0,SUMPRODUCT(((($C$5:$C$64=$A106)+($D$5:$D$64=$A106)+($E$5:$E$64=$A106)+($F$5:$F$64=$A106))&gt;0)*LL$5:LL$64))</f>
        <v>0</v>
      </c>
      <c r="LM106" s="21" t="n">
        <f aca="false">IF($A106="",0,SUMPRODUCT(((($C$5:$C$64=$A106)+($D$5:$D$64=$A106)+($E$5:$E$64=$A106)+($F$5:$F$64=$A106))&gt;0)*LM$5:LM$64))</f>
        <v>0</v>
      </c>
      <c r="LN106" s="21" t="n">
        <f aca="false">IF($A106="",0,SUMPRODUCT(((($C$5:$C$64=$A106)+($D$5:$D$64=$A106)+($E$5:$E$64=$A106)+($F$5:$F$64=$A106))&gt;0)*LN$5:LN$64))</f>
        <v>0</v>
      </c>
      <c r="LO106" s="21" t="n">
        <f aca="false">IF($A106="",0,SUMPRODUCT(((($C$5:$C$64=$A106)+($D$5:$D$64=$A106)+($E$5:$E$64=$A106)+($F$5:$F$64=$A106))&gt;0)*LO$5:LO$64))</f>
        <v>0</v>
      </c>
      <c r="LP106" s="21" t="n">
        <f aca="false">IF($A106="",0,SUMPRODUCT(((($C$5:$C$64=$A106)+($D$5:$D$64=$A106)+($E$5:$E$64=$A106)+($F$5:$F$64=$A106))&gt;0)*LP$5:LP$64))</f>
        <v>0</v>
      </c>
      <c r="LQ106" s="21" t="n">
        <f aca="false">IF($A106="",0,SUMPRODUCT(((($C$5:$C$64=$A106)+($D$5:$D$64=$A106)+($E$5:$E$64=$A106)+($F$5:$F$64=$A106))&gt;0)*LQ$5:LQ$64))</f>
        <v>0</v>
      </c>
      <c r="LR106" s="21" t="n">
        <f aca="false">IF($A106="",0,SUMPRODUCT(((($C$5:$C$64=$A106)+($D$5:$D$64=$A106)+($E$5:$E$64=$A106)+($F$5:$F$64=$A106))&gt;0)*LR$5:LR$64))</f>
        <v>0</v>
      </c>
      <c r="LS106" s="21" t="n">
        <f aca="false">IF($A106="",0,SUMPRODUCT(((($C$5:$C$64=$A106)+($D$5:$D$64=$A106)+($E$5:$E$64=$A106)+($F$5:$F$64=$A106))&gt;0)*LS$5:LS$64))</f>
        <v>0</v>
      </c>
      <c r="LT106" s="21" t="n">
        <f aca="false">IF($A106="",0,SUMPRODUCT(((($C$5:$C$64=$A106)+($D$5:$D$64=$A106)+($E$5:$E$64=$A106)+($F$5:$F$64=$A106))&gt;0)*LT$5:LT$64))</f>
        <v>0</v>
      </c>
      <c r="LU106" s="21" t="n">
        <f aca="false">IF($A106="",0,SUMPRODUCT(((($C$5:$C$64=$A106)+($D$5:$D$64=$A106)+($E$5:$E$64=$A106)+($F$5:$F$64=$A106))&gt;0)*LU$5:LU$64))</f>
        <v>0</v>
      </c>
      <c r="LV106" s="21" t="n">
        <f aca="false">IF($A106="",0,SUMPRODUCT(((($C$5:$C$64=$A106)+($D$5:$D$64=$A106)+($E$5:$E$64=$A106)+($F$5:$F$64=$A106))&gt;0)*LV$5:LV$64))</f>
        <v>0</v>
      </c>
      <c r="LW106" s="21" t="n">
        <f aca="false">IF($A106="",0,SUMPRODUCT(((($C$5:$C$64=$A106)+($D$5:$D$64=$A106)+($E$5:$E$64=$A106)+($F$5:$F$64=$A106))&gt;0)*LW$5:LW$64))</f>
        <v>0</v>
      </c>
      <c r="LX106" s="21" t="n">
        <f aca="false">IF($A106="",0,SUMPRODUCT(((($C$5:$C$64=$A106)+($D$5:$D$64=$A106)+($E$5:$E$64=$A106)+($F$5:$F$64=$A106))&gt;0)*LX$5:LX$64))</f>
        <v>0</v>
      </c>
      <c r="LY106" s="21" t="n">
        <f aca="false">IF($A106="",0,SUMPRODUCT(((($C$5:$C$64=$A106)+($D$5:$D$64=$A106)+($E$5:$E$64=$A106)+($F$5:$F$64=$A106))&gt;0)*LY$5:LY$64))</f>
        <v>0</v>
      </c>
      <c r="LZ106" s="21" t="n">
        <f aca="false">IF($A106="",0,SUMPRODUCT(((($C$5:$C$64=$A106)+($D$5:$D$64=$A106)+($E$5:$E$64=$A106)+($F$5:$F$64=$A106))&gt;0)*LZ$5:LZ$64))</f>
        <v>0</v>
      </c>
      <c r="MA106" s="21" t="n">
        <f aca="false">IF($A106="",0,SUMPRODUCT(((($C$5:$C$64=$A106)+($D$5:$D$64=$A106)+($E$5:$E$64=$A106)+($F$5:$F$64=$A106))&gt;0)*MA$5:MA$64))</f>
        <v>0</v>
      </c>
      <c r="MB106" s="21" t="n">
        <f aca="false">IF($A106="",0,SUMPRODUCT(((($C$5:$C$64=$A106)+($D$5:$D$64=$A106)+($E$5:$E$64=$A106)+($F$5:$F$64=$A106))&gt;0)*MB$5:MB$64))</f>
        <v>0</v>
      </c>
      <c r="MC106" s="21" t="n">
        <f aca="false">IF($A106="",0,SUMPRODUCT(((($C$5:$C$64=$A106)+($D$5:$D$64=$A106)+($E$5:$E$64=$A106)+($F$5:$F$64=$A106))&gt;0)*MC$5:MC$64))</f>
        <v>0</v>
      </c>
      <c r="MD106" s="21" t="n">
        <f aca="false">IF($A106="",0,SUMPRODUCT(((($C$5:$C$64=$A106)+($D$5:$D$64=$A106)+($E$5:$E$64=$A106)+($F$5:$F$64=$A106))&gt;0)*MD$5:MD$64))</f>
        <v>0</v>
      </c>
      <c r="ME106" s="21" t="n">
        <f aca="false">IF($A106="",0,SUMPRODUCT(((($C$5:$C$64=$A106)+($D$5:$D$64=$A106)+($E$5:$E$64=$A106)+($F$5:$F$64=$A106))&gt;0)*ME$5:ME$64))</f>
        <v>0</v>
      </c>
      <c r="MF106" s="21" t="n">
        <f aca="false">IF($A106="",0,SUMPRODUCT(((($C$5:$C$64=$A106)+($D$5:$D$64=$A106)+($E$5:$E$64=$A106)+($F$5:$F$64=$A106))&gt;0)*MF$5:MF$64))</f>
        <v>0</v>
      </c>
      <c r="MG106" s="21" t="n">
        <f aca="false">IF($A106="",0,SUMPRODUCT(((($C$5:$C$64=$A106)+($D$5:$D$64=$A106)+($E$5:$E$64=$A106)+($F$5:$F$64=$A106))&gt;0)*MG$5:MG$64))</f>
        <v>0</v>
      </c>
      <c r="MH106" s="21" t="n">
        <f aca="false">IF($A106="",0,SUMPRODUCT(((($C$5:$C$64=$A106)+($D$5:$D$64=$A106)+($E$5:$E$64=$A106)+($F$5:$F$64=$A106))&gt;0)*MH$5:MH$64))</f>
        <v>0</v>
      </c>
      <c r="MI106" s="21" t="n">
        <f aca="false">IF($A106="",0,SUMPRODUCT(((($C$5:$C$64=$A106)+($D$5:$D$64=$A106)+($E$5:$E$64=$A106)+($F$5:$F$64=$A106))&gt;0)*MI$5:MI$64))</f>
        <v>0</v>
      </c>
      <c r="MJ106" s="21" t="n">
        <f aca="false">IF($A106="",0,SUMPRODUCT(((($C$5:$C$64=$A106)+($D$5:$D$64=$A106)+($E$5:$E$64=$A106)+($F$5:$F$64=$A106))&gt;0)*MJ$5:MJ$64))</f>
        <v>0</v>
      </c>
      <c r="MK106" s="21" t="n">
        <f aca="false">IF($A106="",0,SUMPRODUCT(((($C$5:$C$64=$A106)+($D$5:$D$64=$A106)+($E$5:$E$64=$A106)+($F$5:$F$64=$A106))&gt;0)*MK$5:MK$64))</f>
        <v>0</v>
      </c>
      <c r="ML106" s="21" t="n">
        <f aca="false">IF($A106="",0,SUMPRODUCT(((($C$5:$C$64=$A106)+($D$5:$D$64=$A106)+($E$5:$E$64=$A106)+($F$5:$F$64=$A106))&gt;0)*ML$5:ML$64))</f>
        <v>0</v>
      </c>
      <c r="MM106" s="21" t="n">
        <f aca="false">IF($A106="",0,SUMPRODUCT(((($C$5:$C$64=$A106)+($D$5:$D$64=$A106)+($E$5:$E$64=$A106)+($F$5:$F$64=$A106))&gt;0)*MM$5:MM$64))</f>
        <v>0</v>
      </c>
      <c r="MN106" s="21" t="n">
        <f aca="false">IF($A106="",0,SUMPRODUCT(((($C$5:$C$64=$A106)+($D$5:$D$64=$A106)+($E$5:$E$64=$A106)+($F$5:$F$64=$A106))&gt;0)*MN$5:MN$64))</f>
        <v>0</v>
      </c>
      <c r="MO106" s="21" t="n">
        <f aca="false">IF($A106="",0,SUMPRODUCT(((($C$5:$C$64=$A106)+($D$5:$D$64=$A106)+($E$5:$E$64=$A106)+($F$5:$F$64=$A106))&gt;0)*MO$5:MO$64))</f>
        <v>0</v>
      </c>
      <c r="MP106" s="21" t="n">
        <f aca="false">IF($A106="",0,SUMPRODUCT(((($C$5:$C$64=$A106)+($D$5:$D$64=$A106)+($E$5:$E$64=$A106)+($F$5:$F$64=$A106))&gt;0)*MP$5:MP$64))</f>
        <v>0</v>
      </c>
      <c r="MQ106" s="21" t="n">
        <f aca="false">IF($A106="",0,SUMPRODUCT(((($C$5:$C$64=$A106)+($D$5:$D$64=$A106)+($E$5:$E$64=$A106)+($F$5:$F$64=$A106))&gt;0)*MQ$5:MQ$64))</f>
        <v>0</v>
      </c>
      <c r="MR106" s="21" t="n">
        <f aca="false">IF($A106="",0,SUMPRODUCT(((($C$5:$C$64=$A106)+($D$5:$D$64=$A106)+($E$5:$E$64=$A106)+($F$5:$F$64=$A106))&gt;0)*MR$5:MR$64))</f>
        <v>0</v>
      </c>
      <c r="MS106" s="21" t="n">
        <f aca="false">IF($A106="",0,SUMPRODUCT(((($C$5:$C$64=$A106)+($D$5:$D$64=$A106)+($E$5:$E$64=$A106)+($F$5:$F$64=$A106))&gt;0)*MS$5:MS$64))</f>
        <v>0</v>
      </c>
      <c r="MT106" s="21" t="n">
        <f aca="false">IF($A106="",0,SUMPRODUCT(((($C$5:$C$64=$A106)+($D$5:$D$64=$A106)+($E$5:$E$64=$A106)+($F$5:$F$64=$A106))&gt;0)*MT$5:MT$64))</f>
        <v>0</v>
      </c>
      <c r="MU106" s="21" t="n">
        <f aca="false">IF($A106="",0,SUMPRODUCT(((($C$5:$C$64=$A106)+($D$5:$D$64=$A106)+($E$5:$E$64=$A106)+($F$5:$F$64=$A106))&gt;0)*MU$5:MU$64))</f>
        <v>0</v>
      </c>
      <c r="MV106" s="21" t="n">
        <f aca="false">IF($A106="",0,SUMPRODUCT(((($C$5:$C$64=$A106)+($D$5:$D$64=$A106)+($E$5:$E$64=$A106)+($F$5:$F$64=$A106))&gt;0)*MV$5:MV$64))</f>
        <v>0</v>
      </c>
      <c r="MW106" s="21" t="n">
        <f aca="false">IF($A106="",0,SUMPRODUCT(((($C$5:$C$64=$A106)+($D$5:$D$64=$A106)+($E$5:$E$64=$A106)+($F$5:$F$64=$A106))&gt;0)*MW$5:MW$64))</f>
        <v>0</v>
      </c>
      <c r="MX106" s="21" t="n">
        <f aca="false">IF($A106="",0,SUMPRODUCT(((($C$5:$C$64=$A106)+($D$5:$D$64=$A106)+($E$5:$E$64=$A106)+($F$5:$F$64=$A106))&gt;0)*MX$5:MX$64))</f>
        <v>0</v>
      </c>
      <c r="MY106" s="21" t="n">
        <f aca="false">IF($A106="",0,SUMPRODUCT(((($C$5:$C$64=$A106)+($D$5:$D$64=$A106)+($E$5:$E$64=$A106)+($F$5:$F$64=$A106))&gt;0)*MY$5:MY$64))</f>
        <v>0</v>
      </c>
      <c r="MZ106" s="21" t="n">
        <f aca="false">IF($A106="",0,SUMPRODUCT(((($C$5:$C$64=$A106)+($D$5:$D$64=$A106)+($E$5:$E$64=$A106)+($F$5:$F$64=$A106))&gt;0)*MZ$5:MZ$64))</f>
        <v>0</v>
      </c>
      <c r="NA106" s="21" t="n">
        <f aca="false">IF($A106="",0,SUMPRODUCT(((($C$5:$C$64=$A106)+($D$5:$D$64=$A106)+($E$5:$E$64=$A106)+($F$5:$F$64=$A106))&gt;0)*NA$5:NA$64))</f>
        <v>0</v>
      </c>
      <c r="NB106" s="21" t="n">
        <f aca="false">IF($A106="",0,SUMPRODUCT(((($C$5:$C$64=$A106)+($D$5:$D$64=$A106)+($E$5:$E$64=$A106)+($F$5:$F$64=$A106))&gt;0)*NB$5:NB$64))</f>
        <v>0</v>
      </c>
      <c r="NC106" s="21" t="n">
        <f aca="false">IF($A106="",0,SUMPRODUCT(((($C$5:$C$64=$A106)+($D$5:$D$64=$A106)+($E$5:$E$64=$A106)+($F$5:$F$64=$A106))&gt;0)*NC$5:NC$64))</f>
        <v>0</v>
      </c>
      <c r="ND106" s="21" t="n">
        <f aca="false">IF($A106="",0,SUMPRODUCT(((($C$5:$C$64=$A106)+($D$5:$D$64=$A106)+($E$5:$E$64=$A106)+($F$5:$F$64=$A106))&gt;0)*ND$5:ND$64))</f>
        <v>0</v>
      </c>
      <c r="NE106" s="21" t="n">
        <f aca="false">IF($A106="",0,SUMPRODUCT(((($C$5:$C$64=$A106)+($D$5:$D$64=$A106)+($E$5:$E$64=$A106)+($F$5:$F$64=$A106))&gt;0)*NE$5:NE$64))</f>
        <v>0</v>
      </c>
      <c r="NF106" s="21" t="n">
        <f aca="false">IF($A106="",0,SUMPRODUCT(((($C$5:$C$64=$A106)+($D$5:$D$64=$A106)+($E$5:$E$64=$A106)+($F$5:$F$64=$A106))&gt;0)*NF$5:NF$64))</f>
        <v>0</v>
      </c>
      <c r="NG106" s="21" t="n">
        <f aca="false">IF($A106="",0,SUMPRODUCT(((($C$5:$C$64=$A106)+($D$5:$D$64=$A106)+($E$5:$E$64=$A106)+($F$5:$F$64=$A106))&gt;0)*NG$5:NG$64))</f>
        <v>0</v>
      </c>
      <c r="NH106" s="21" t="n">
        <f aca="false">IF($A106="",0,SUMPRODUCT(((($C$5:$C$64=$A106)+($D$5:$D$64=$A106)+($E$5:$E$64=$A106)+($F$5:$F$64=$A106))&gt;0)*NH$5:NH$64))</f>
        <v>0</v>
      </c>
    </row>
    <row r="107" customFormat="false" ht="15" hidden="false" customHeight="false" outlineLevel="0" collapsed="false">
      <c r="A107" s="6" t="str">
        <f aca="false">IF(Einstellungen!E33="","",Einstellungen!E33)</f>
        <v/>
      </c>
      <c r="B107" s="20" t="n">
        <f aca="false">IF(Einstellungen!F33="",999,Einstellungen!F33)</f>
        <v>999</v>
      </c>
      <c r="C107" s="5" t="str">
        <f aca="false">Einstellungen!G33</f>
        <v/>
      </c>
      <c r="D107" s="5"/>
      <c r="E107" s="5"/>
      <c r="F107" s="5"/>
      <c r="G107" s="21" t="n">
        <f aca="false">IF($A107="",0,SUMPRODUCT(((($C$5:$C$64=$A107)+($D$5:$D$64=$A107)+($E$5:$E$64=$A107)+($F$5:$F$64=$A107))&gt;0)*G$5:G$64))</f>
        <v>0</v>
      </c>
      <c r="H107" s="21" t="n">
        <f aca="false">IF($A107="",0,SUMPRODUCT(((($C$5:$C$64=$A107)+($D$5:$D$64=$A107)+($E$5:$E$64=$A107)+($F$5:$F$64=$A107))&gt;0)*H$5:H$64))</f>
        <v>0</v>
      </c>
      <c r="I107" s="21" t="n">
        <f aca="false">IF($A107="",0,SUMPRODUCT(((($C$5:$C$64=$A107)+($D$5:$D$64=$A107)+($E$5:$E$64=$A107)+($F$5:$F$64=$A107))&gt;0)*I$5:I$64))</f>
        <v>0</v>
      </c>
      <c r="J107" s="21" t="n">
        <f aca="false">IF($A107="",0,SUMPRODUCT(((($C$5:$C$64=$A107)+($D$5:$D$64=$A107)+($E$5:$E$64=$A107)+($F$5:$F$64=$A107))&gt;0)*J$5:J$64))</f>
        <v>0</v>
      </c>
      <c r="K107" s="21" t="n">
        <f aca="false">IF($A107="",0,SUMPRODUCT(((($C$5:$C$64=$A107)+($D$5:$D$64=$A107)+($E$5:$E$64=$A107)+($F$5:$F$64=$A107))&gt;0)*K$5:K$64))</f>
        <v>0</v>
      </c>
      <c r="L107" s="21" t="n">
        <f aca="false">IF($A107="",0,SUMPRODUCT(((($C$5:$C$64=$A107)+($D$5:$D$64=$A107)+($E$5:$E$64=$A107)+($F$5:$F$64=$A107))&gt;0)*L$5:L$64))</f>
        <v>0</v>
      </c>
      <c r="M107" s="21" t="n">
        <f aca="false">IF($A107="",0,SUMPRODUCT(((($C$5:$C$64=$A107)+($D$5:$D$64=$A107)+($E$5:$E$64=$A107)+($F$5:$F$64=$A107))&gt;0)*M$5:M$64))</f>
        <v>0</v>
      </c>
      <c r="N107" s="21" t="n">
        <f aca="false">IF($A107="",0,SUMPRODUCT(((($C$5:$C$64=$A107)+($D$5:$D$64=$A107)+($E$5:$E$64=$A107)+($F$5:$F$64=$A107))&gt;0)*N$5:N$64))</f>
        <v>0</v>
      </c>
      <c r="O107" s="21" t="n">
        <f aca="false">IF($A107="",0,SUMPRODUCT(((($C$5:$C$64=$A107)+($D$5:$D$64=$A107)+($E$5:$E$64=$A107)+($F$5:$F$64=$A107))&gt;0)*O$5:O$64))</f>
        <v>0</v>
      </c>
      <c r="P107" s="21" t="n">
        <f aca="false">IF($A107="",0,SUMPRODUCT(((($C$5:$C$64=$A107)+($D$5:$D$64=$A107)+($E$5:$E$64=$A107)+($F$5:$F$64=$A107))&gt;0)*P$5:P$64))</f>
        <v>0</v>
      </c>
      <c r="Q107" s="21" t="n">
        <f aca="false">IF($A107="",0,SUMPRODUCT(((($C$5:$C$64=$A107)+($D$5:$D$64=$A107)+($E$5:$E$64=$A107)+($F$5:$F$64=$A107))&gt;0)*Q$5:Q$64))</f>
        <v>0</v>
      </c>
      <c r="R107" s="21" t="n">
        <f aca="false">IF($A107="",0,SUMPRODUCT(((($C$5:$C$64=$A107)+($D$5:$D$64=$A107)+($E$5:$E$64=$A107)+($F$5:$F$64=$A107))&gt;0)*R$5:R$64))</f>
        <v>0</v>
      </c>
      <c r="S107" s="21" t="n">
        <f aca="false">IF($A107="",0,SUMPRODUCT(((($C$5:$C$64=$A107)+($D$5:$D$64=$A107)+($E$5:$E$64=$A107)+($F$5:$F$64=$A107))&gt;0)*S$5:S$64))</f>
        <v>0</v>
      </c>
      <c r="T107" s="21" t="n">
        <f aca="false">IF($A107="",0,SUMPRODUCT(((($C$5:$C$64=$A107)+($D$5:$D$64=$A107)+($E$5:$E$64=$A107)+($F$5:$F$64=$A107))&gt;0)*T$5:T$64))</f>
        <v>0</v>
      </c>
      <c r="U107" s="21" t="n">
        <f aca="false">IF($A107="",0,SUMPRODUCT(((($C$5:$C$64=$A107)+($D$5:$D$64=$A107)+($E$5:$E$64=$A107)+($F$5:$F$64=$A107))&gt;0)*U$5:U$64))</f>
        <v>0</v>
      </c>
      <c r="V107" s="21" t="n">
        <f aca="false">IF($A107="",0,SUMPRODUCT(((($C$5:$C$64=$A107)+($D$5:$D$64=$A107)+($E$5:$E$64=$A107)+($F$5:$F$64=$A107))&gt;0)*V$5:V$64))</f>
        <v>0</v>
      </c>
      <c r="W107" s="21" t="n">
        <f aca="false">IF($A107="",0,SUMPRODUCT(((($C$5:$C$64=$A107)+($D$5:$D$64=$A107)+($E$5:$E$64=$A107)+($F$5:$F$64=$A107))&gt;0)*W$5:W$64))</f>
        <v>0</v>
      </c>
      <c r="X107" s="21" t="n">
        <f aca="false">IF($A107="",0,SUMPRODUCT(((($C$5:$C$64=$A107)+($D$5:$D$64=$A107)+($E$5:$E$64=$A107)+($F$5:$F$64=$A107))&gt;0)*X$5:X$64))</f>
        <v>0</v>
      </c>
      <c r="Y107" s="21" t="n">
        <f aca="false">IF($A107="",0,SUMPRODUCT(((($C$5:$C$64=$A107)+($D$5:$D$64=$A107)+($E$5:$E$64=$A107)+($F$5:$F$64=$A107))&gt;0)*Y$5:Y$64))</f>
        <v>0</v>
      </c>
      <c r="Z107" s="21" t="n">
        <f aca="false">IF($A107="",0,SUMPRODUCT(((($C$5:$C$64=$A107)+($D$5:$D$64=$A107)+($E$5:$E$64=$A107)+($F$5:$F$64=$A107))&gt;0)*Z$5:Z$64))</f>
        <v>0</v>
      </c>
      <c r="AA107" s="21" t="n">
        <f aca="false">IF($A107="",0,SUMPRODUCT(((($C$5:$C$64=$A107)+($D$5:$D$64=$A107)+($E$5:$E$64=$A107)+($F$5:$F$64=$A107))&gt;0)*AA$5:AA$64))</f>
        <v>0</v>
      </c>
      <c r="AB107" s="21" t="n">
        <f aca="false">IF($A107="",0,SUMPRODUCT(((($C$5:$C$64=$A107)+($D$5:$D$64=$A107)+($E$5:$E$64=$A107)+($F$5:$F$64=$A107))&gt;0)*AB$5:AB$64))</f>
        <v>0</v>
      </c>
      <c r="AC107" s="21" t="n">
        <f aca="false">IF($A107="",0,SUMPRODUCT(((($C$5:$C$64=$A107)+($D$5:$D$64=$A107)+($E$5:$E$64=$A107)+($F$5:$F$64=$A107))&gt;0)*AC$5:AC$64))</f>
        <v>0</v>
      </c>
      <c r="AD107" s="21" t="n">
        <f aca="false">IF($A107="",0,SUMPRODUCT(((($C$5:$C$64=$A107)+($D$5:$D$64=$A107)+($E$5:$E$64=$A107)+($F$5:$F$64=$A107))&gt;0)*AD$5:AD$64))</f>
        <v>0</v>
      </c>
      <c r="AE107" s="21" t="n">
        <f aca="false">IF($A107="",0,SUMPRODUCT(((($C$5:$C$64=$A107)+($D$5:$D$64=$A107)+($E$5:$E$64=$A107)+($F$5:$F$64=$A107))&gt;0)*AE$5:AE$64))</f>
        <v>0</v>
      </c>
      <c r="AF107" s="21" t="n">
        <f aca="false">IF($A107="",0,SUMPRODUCT(((($C$5:$C$64=$A107)+($D$5:$D$64=$A107)+($E$5:$E$64=$A107)+($F$5:$F$64=$A107))&gt;0)*AF$5:AF$64))</f>
        <v>0</v>
      </c>
      <c r="AG107" s="21" t="n">
        <f aca="false">IF($A107="",0,SUMPRODUCT(((($C$5:$C$64=$A107)+($D$5:$D$64=$A107)+($E$5:$E$64=$A107)+($F$5:$F$64=$A107))&gt;0)*AG$5:AG$64))</f>
        <v>0</v>
      </c>
      <c r="AH107" s="21" t="n">
        <f aca="false">IF($A107="",0,SUMPRODUCT(((($C$5:$C$64=$A107)+($D$5:$D$64=$A107)+($E$5:$E$64=$A107)+($F$5:$F$64=$A107))&gt;0)*AH$5:AH$64))</f>
        <v>0</v>
      </c>
      <c r="AI107" s="21" t="n">
        <f aca="false">IF($A107="",0,SUMPRODUCT(((($C$5:$C$64=$A107)+($D$5:$D$64=$A107)+($E$5:$E$64=$A107)+($F$5:$F$64=$A107))&gt;0)*AI$5:AI$64))</f>
        <v>0</v>
      </c>
      <c r="AJ107" s="21" t="n">
        <f aca="false">IF($A107="",0,SUMPRODUCT(((($C$5:$C$64=$A107)+($D$5:$D$64=$A107)+($E$5:$E$64=$A107)+($F$5:$F$64=$A107))&gt;0)*AJ$5:AJ$64))</f>
        <v>0</v>
      </c>
      <c r="AK107" s="21" t="n">
        <f aca="false">IF($A107="",0,SUMPRODUCT(((($C$5:$C$64=$A107)+($D$5:$D$64=$A107)+($E$5:$E$64=$A107)+($F$5:$F$64=$A107))&gt;0)*AK$5:AK$64))</f>
        <v>0</v>
      </c>
      <c r="AL107" s="21" t="n">
        <f aca="false">IF($A107="",0,SUMPRODUCT(((($C$5:$C$64=$A107)+($D$5:$D$64=$A107)+($E$5:$E$64=$A107)+($F$5:$F$64=$A107))&gt;0)*AL$5:AL$64))</f>
        <v>0</v>
      </c>
      <c r="AM107" s="21" t="n">
        <f aca="false">IF($A107="",0,SUMPRODUCT(((($C$5:$C$64=$A107)+($D$5:$D$64=$A107)+($E$5:$E$64=$A107)+($F$5:$F$64=$A107))&gt;0)*AM$5:AM$64))</f>
        <v>0</v>
      </c>
      <c r="AN107" s="21" t="n">
        <f aca="false">IF($A107="",0,SUMPRODUCT(((($C$5:$C$64=$A107)+($D$5:$D$64=$A107)+($E$5:$E$64=$A107)+($F$5:$F$64=$A107))&gt;0)*AN$5:AN$64))</f>
        <v>0</v>
      </c>
      <c r="AO107" s="21" t="n">
        <f aca="false">IF($A107="",0,SUMPRODUCT(((($C$5:$C$64=$A107)+($D$5:$D$64=$A107)+($E$5:$E$64=$A107)+($F$5:$F$64=$A107))&gt;0)*AO$5:AO$64))</f>
        <v>0</v>
      </c>
      <c r="AP107" s="21" t="n">
        <f aca="false">IF($A107="",0,SUMPRODUCT(((($C$5:$C$64=$A107)+($D$5:$D$64=$A107)+($E$5:$E$64=$A107)+($F$5:$F$64=$A107))&gt;0)*AP$5:AP$64))</f>
        <v>0</v>
      </c>
      <c r="AQ107" s="21" t="n">
        <f aca="false">IF($A107="",0,SUMPRODUCT(((($C$5:$C$64=$A107)+($D$5:$D$64=$A107)+($E$5:$E$64=$A107)+($F$5:$F$64=$A107))&gt;0)*AQ$5:AQ$64))</f>
        <v>0</v>
      </c>
      <c r="AR107" s="21" t="n">
        <f aca="false">IF($A107="",0,SUMPRODUCT(((($C$5:$C$64=$A107)+($D$5:$D$64=$A107)+($E$5:$E$64=$A107)+($F$5:$F$64=$A107))&gt;0)*AR$5:AR$64))</f>
        <v>0</v>
      </c>
      <c r="AS107" s="21" t="n">
        <f aca="false">IF($A107="",0,SUMPRODUCT(((($C$5:$C$64=$A107)+($D$5:$D$64=$A107)+($E$5:$E$64=$A107)+($F$5:$F$64=$A107))&gt;0)*AS$5:AS$64))</f>
        <v>0</v>
      </c>
      <c r="AT107" s="21" t="n">
        <f aca="false">IF($A107="",0,SUMPRODUCT(((($C$5:$C$64=$A107)+($D$5:$D$64=$A107)+($E$5:$E$64=$A107)+($F$5:$F$64=$A107))&gt;0)*AT$5:AT$64))</f>
        <v>0</v>
      </c>
      <c r="AU107" s="21" t="n">
        <f aca="false">IF($A107="",0,SUMPRODUCT(((($C$5:$C$64=$A107)+($D$5:$D$64=$A107)+($E$5:$E$64=$A107)+($F$5:$F$64=$A107))&gt;0)*AU$5:AU$64))</f>
        <v>0</v>
      </c>
      <c r="AV107" s="21" t="n">
        <f aca="false">IF($A107="",0,SUMPRODUCT(((($C$5:$C$64=$A107)+($D$5:$D$64=$A107)+($E$5:$E$64=$A107)+($F$5:$F$64=$A107))&gt;0)*AV$5:AV$64))</f>
        <v>0</v>
      </c>
      <c r="AW107" s="21" t="n">
        <f aca="false">IF($A107="",0,SUMPRODUCT(((($C$5:$C$64=$A107)+($D$5:$D$64=$A107)+($E$5:$E$64=$A107)+($F$5:$F$64=$A107))&gt;0)*AW$5:AW$64))</f>
        <v>0</v>
      </c>
      <c r="AX107" s="21" t="n">
        <f aca="false">IF($A107="",0,SUMPRODUCT(((($C$5:$C$64=$A107)+($D$5:$D$64=$A107)+($E$5:$E$64=$A107)+($F$5:$F$64=$A107))&gt;0)*AX$5:AX$64))</f>
        <v>0</v>
      </c>
      <c r="AY107" s="21" t="n">
        <f aca="false">IF($A107="",0,SUMPRODUCT(((($C$5:$C$64=$A107)+($D$5:$D$64=$A107)+($E$5:$E$64=$A107)+($F$5:$F$64=$A107))&gt;0)*AY$5:AY$64))</f>
        <v>0</v>
      </c>
      <c r="AZ107" s="21" t="n">
        <f aca="false">IF($A107="",0,SUMPRODUCT(((($C$5:$C$64=$A107)+($D$5:$D$64=$A107)+($E$5:$E$64=$A107)+($F$5:$F$64=$A107))&gt;0)*AZ$5:AZ$64))</f>
        <v>0</v>
      </c>
      <c r="BA107" s="21" t="n">
        <f aca="false">IF($A107="",0,SUMPRODUCT(((($C$5:$C$64=$A107)+($D$5:$D$64=$A107)+($E$5:$E$64=$A107)+($F$5:$F$64=$A107))&gt;0)*BA$5:BA$64))</f>
        <v>0</v>
      </c>
      <c r="BB107" s="21" t="n">
        <f aca="false">IF($A107="",0,SUMPRODUCT(((($C$5:$C$64=$A107)+($D$5:$D$64=$A107)+($E$5:$E$64=$A107)+($F$5:$F$64=$A107))&gt;0)*BB$5:BB$64))</f>
        <v>0</v>
      </c>
      <c r="BC107" s="21" t="n">
        <f aca="false">IF($A107="",0,SUMPRODUCT(((($C$5:$C$64=$A107)+($D$5:$D$64=$A107)+($E$5:$E$64=$A107)+($F$5:$F$64=$A107))&gt;0)*BC$5:BC$64))</f>
        <v>0</v>
      </c>
      <c r="BD107" s="21" t="n">
        <f aca="false">IF($A107="",0,SUMPRODUCT(((($C$5:$C$64=$A107)+($D$5:$D$64=$A107)+($E$5:$E$64=$A107)+($F$5:$F$64=$A107))&gt;0)*BD$5:BD$64))</f>
        <v>0</v>
      </c>
      <c r="BE107" s="21" t="n">
        <f aca="false">IF($A107="",0,SUMPRODUCT(((($C$5:$C$64=$A107)+($D$5:$D$64=$A107)+($E$5:$E$64=$A107)+($F$5:$F$64=$A107))&gt;0)*BE$5:BE$64))</f>
        <v>0</v>
      </c>
      <c r="BF107" s="21" t="n">
        <f aca="false">IF($A107="",0,SUMPRODUCT(((($C$5:$C$64=$A107)+($D$5:$D$64=$A107)+($E$5:$E$64=$A107)+($F$5:$F$64=$A107))&gt;0)*BF$5:BF$64))</f>
        <v>0</v>
      </c>
      <c r="BG107" s="21" t="n">
        <f aca="false">IF($A107="",0,SUMPRODUCT(((($C$5:$C$64=$A107)+($D$5:$D$64=$A107)+($E$5:$E$64=$A107)+($F$5:$F$64=$A107))&gt;0)*BG$5:BG$64))</f>
        <v>0</v>
      </c>
      <c r="BH107" s="21" t="n">
        <f aca="false">IF($A107="",0,SUMPRODUCT(((($C$5:$C$64=$A107)+($D$5:$D$64=$A107)+($E$5:$E$64=$A107)+($F$5:$F$64=$A107))&gt;0)*BH$5:BH$64))</f>
        <v>0</v>
      </c>
      <c r="BI107" s="21" t="n">
        <f aca="false">IF($A107="",0,SUMPRODUCT(((($C$5:$C$64=$A107)+($D$5:$D$64=$A107)+($E$5:$E$64=$A107)+($F$5:$F$64=$A107))&gt;0)*BI$5:BI$64))</f>
        <v>0</v>
      </c>
      <c r="BJ107" s="21" t="n">
        <f aca="false">IF($A107="",0,SUMPRODUCT(((($C$5:$C$64=$A107)+($D$5:$D$64=$A107)+($E$5:$E$64=$A107)+($F$5:$F$64=$A107))&gt;0)*BJ$5:BJ$64))</f>
        <v>0</v>
      </c>
      <c r="BK107" s="21" t="n">
        <f aca="false">IF($A107="",0,SUMPRODUCT(((($C$5:$C$64=$A107)+($D$5:$D$64=$A107)+($E$5:$E$64=$A107)+($F$5:$F$64=$A107))&gt;0)*BK$5:BK$64))</f>
        <v>0</v>
      </c>
      <c r="BL107" s="21" t="n">
        <f aca="false">IF($A107="",0,SUMPRODUCT(((($C$5:$C$64=$A107)+($D$5:$D$64=$A107)+($E$5:$E$64=$A107)+($F$5:$F$64=$A107))&gt;0)*BL$5:BL$64))</f>
        <v>0</v>
      </c>
      <c r="BM107" s="21" t="n">
        <f aca="false">IF($A107="",0,SUMPRODUCT(((($C$5:$C$64=$A107)+($D$5:$D$64=$A107)+($E$5:$E$64=$A107)+($F$5:$F$64=$A107))&gt;0)*BM$5:BM$64))</f>
        <v>0</v>
      </c>
      <c r="BN107" s="21" t="n">
        <f aca="false">IF($A107="",0,SUMPRODUCT(((($C$5:$C$64=$A107)+($D$5:$D$64=$A107)+($E$5:$E$64=$A107)+($F$5:$F$64=$A107))&gt;0)*BN$5:BN$64))</f>
        <v>0</v>
      </c>
      <c r="BO107" s="21" t="n">
        <f aca="false">IF($A107="",0,SUMPRODUCT(((($C$5:$C$64=$A107)+($D$5:$D$64=$A107)+($E$5:$E$64=$A107)+($F$5:$F$64=$A107))&gt;0)*BO$5:BO$64))</f>
        <v>0</v>
      </c>
      <c r="BP107" s="21" t="n">
        <f aca="false">IF($A107="",0,SUMPRODUCT(((($C$5:$C$64=$A107)+($D$5:$D$64=$A107)+($E$5:$E$64=$A107)+($F$5:$F$64=$A107))&gt;0)*BP$5:BP$64))</f>
        <v>0</v>
      </c>
      <c r="BQ107" s="21" t="n">
        <f aca="false">IF($A107="",0,SUMPRODUCT(((($C$5:$C$64=$A107)+($D$5:$D$64=$A107)+($E$5:$E$64=$A107)+($F$5:$F$64=$A107))&gt;0)*BQ$5:BQ$64))</f>
        <v>0</v>
      </c>
      <c r="BR107" s="21" t="n">
        <f aca="false">IF($A107="",0,SUMPRODUCT(((($C$5:$C$64=$A107)+($D$5:$D$64=$A107)+($E$5:$E$64=$A107)+($F$5:$F$64=$A107))&gt;0)*BR$5:BR$64))</f>
        <v>0</v>
      </c>
      <c r="BS107" s="21" t="n">
        <f aca="false">IF($A107="",0,SUMPRODUCT(((($C$5:$C$64=$A107)+($D$5:$D$64=$A107)+($E$5:$E$64=$A107)+($F$5:$F$64=$A107))&gt;0)*BS$5:BS$64))</f>
        <v>0</v>
      </c>
      <c r="BT107" s="21" t="n">
        <f aca="false">IF($A107="",0,SUMPRODUCT(((($C$5:$C$64=$A107)+($D$5:$D$64=$A107)+($E$5:$E$64=$A107)+($F$5:$F$64=$A107))&gt;0)*BT$5:BT$64))</f>
        <v>0</v>
      </c>
      <c r="BU107" s="21" t="n">
        <f aca="false">IF($A107="",0,SUMPRODUCT(((($C$5:$C$64=$A107)+($D$5:$D$64=$A107)+($E$5:$E$64=$A107)+($F$5:$F$64=$A107))&gt;0)*BU$5:BU$64))</f>
        <v>0</v>
      </c>
      <c r="BV107" s="21" t="n">
        <f aca="false">IF($A107="",0,SUMPRODUCT(((($C$5:$C$64=$A107)+($D$5:$D$64=$A107)+($E$5:$E$64=$A107)+($F$5:$F$64=$A107))&gt;0)*BV$5:BV$64))</f>
        <v>0</v>
      </c>
      <c r="BW107" s="21" t="n">
        <f aca="false">IF($A107="",0,SUMPRODUCT(((($C$5:$C$64=$A107)+($D$5:$D$64=$A107)+($E$5:$E$64=$A107)+($F$5:$F$64=$A107))&gt;0)*BW$5:BW$64))</f>
        <v>0</v>
      </c>
      <c r="BX107" s="21" t="n">
        <f aca="false">IF($A107="",0,SUMPRODUCT(((($C$5:$C$64=$A107)+($D$5:$D$64=$A107)+($E$5:$E$64=$A107)+($F$5:$F$64=$A107))&gt;0)*BX$5:BX$64))</f>
        <v>0</v>
      </c>
      <c r="BY107" s="21" t="n">
        <f aca="false">IF($A107="",0,SUMPRODUCT(((($C$5:$C$64=$A107)+($D$5:$D$64=$A107)+($E$5:$E$64=$A107)+($F$5:$F$64=$A107))&gt;0)*BY$5:BY$64))</f>
        <v>0</v>
      </c>
      <c r="BZ107" s="21" t="n">
        <f aca="false">IF($A107="",0,SUMPRODUCT(((($C$5:$C$64=$A107)+($D$5:$D$64=$A107)+($E$5:$E$64=$A107)+($F$5:$F$64=$A107))&gt;0)*BZ$5:BZ$64))</f>
        <v>0</v>
      </c>
      <c r="CA107" s="21" t="n">
        <f aca="false">IF($A107="",0,SUMPRODUCT(((($C$5:$C$64=$A107)+($D$5:$D$64=$A107)+($E$5:$E$64=$A107)+($F$5:$F$64=$A107))&gt;0)*CA$5:CA$64))</f>
        <v>0</v>
      </c>
      <c r="CB107" s="21" t="n">
        <f aca="false">IF($A107="",0,SUMPRODUCT(((($C$5:$C$64=$A107)+($D$5:$D$64=$A107)+($E$5:$E$64=$A107)+($F$5:$F$64=$A107))&gt;0)*CB$5:CB$64))</f>
        <v>0</v>
      </c>
      <c r="CC107" s="21" t="n">
        <f aca="false">IF($A107="",0,SUMPRODUCT(((($C$5:$C$64=$A107)+($D$5:$D$64=$A107)+($E$5:$E$64=$A107)+($F$5:$F$64=$A107))&gt;0)*CC$5:CC$64))</f>
        <v>0</v>
      </c>
      <c r="CD107" s="21" t="n">
        <f aca="false">IF($A107="",0,SUMPRODUCT(((($C$5:$C$64=$A107)+($D$5:$D$64=$A107)+($E$5:$E$64=$A107)+($F$5:$F$64=$A107))&gt;0)*CD$5:CD$64))</f>
        <v>0</v>
      </c>
      <c r="CE107" s="21" t="n">
        <f aca="false">IF($A107="",0,SUMPRODUCT(((($C$5:$C$64=$A107)+($D$5:$D$64=$A107)+($E$5:$E$64=$A107)+($F$5:$F$64=$A107))&gt;0)*CE$5:CE$64))</f>
        <v>0</v>
      </c>
      <c r="CF107" s="21" t="n">
        <f aca="false">IF($A107="",0,SUMPRODUCT(((($C$5:$C$64=$A107)+($D$5:$D$64=$A107)+($E$5:$E$64=$A107)+($F$5:$F$64=$A107))&gt;0)*CF$5:CF$64))</f>
        <v>0</v>
      </c>
      <c r="CG107" s="21" t="n">
        <f aca="false">IF($A107="",0,SUMPRODUCT(((($C$5:$C$64=$A107)+($D$5:$D$64=$A107)+($E$5:$E$64=$A107)+($F$5:$F$64=$A107))&gt;0)*CG$5:CG$64))</f>
        <v>0</v>
      </c>
      <c r="CH107" s="21" t="n">
        <f aca="false">IF($A107="",0,SUMPRODUCT(((($C$5:$C$64=$A107)+($D$5:$D$64=$A107)+($E$5:$E$64=$A107)+($F$5:$F$64=$A107))&gt;0)*CH$5:CH$64))</f>
        <v>0</v>
      </c>
      <c r="CI107" s="21" t="n">
        <f aca="false">IF($A107="",0,SUMPRODUCT(((($C$5:$C$64=$A107)+($D$5:$D$64=$A107)+($E$5:$E$64=$A107)+($F$5:$F$64=$A107))&gt;0)*CI$5:CI$64))</f>
        <v>0</v>
      </c>
      <c r="CJ107" s="21" t="n">
        <f aca="false">IF($A107="",0,SUMPRODUCT(((($C$5:$C$64=$A107)+($D$5:$D$64=$A107)+($E$5:$E$64=$A107)+($F$5:$F$64=$A107))&gt;0)*CJ$5:CJ$64))</f>
        <v>0</v>
      </c>
      <c r="CK107" s="21" t="n">
        <f aca="false">IF($A107="",0,SUMPRODUCT(((($C$5:$C$64=$A107)+($D$5:$D$64=$A107)+($E$5:$E$64=$A107)+($F$5:$F$64=$A107))&gt;0)*CK$5:CK$64))</f>
        <v>0</v>
      </c>
      <c r="CL107" s="21" t="n">
        <f aca="false">IF($A107="",0,SUMPRODUCT(((($C$5:$C$64=$A107)+($D$5:$D$64=$A107)+($E$5:$E$64=$A107)+($F$5:$F$64=$A107))&gt;0)*CL$5:CL$64))</f>
        <v>0</v>
      </c>
      <c r="CM107" s="21" t="n">
        <f aca="false">IF($A107="",0,SUMPRODUCT(((($C$5:$C$64=$A107)+($D$5:$D$64=$A107)+($E$5:$E$64=$A107)+($F$5:$F$64=$A107))&gt;0)*CM$5:CM$64))</f>
        <v>0</v>
      </c>
      <c r="CN107" s="21" t="n">
        <f aca="false">IF($A107="",0,SUMPRODUCT(((($C$5:$C$64=$A107)+($D$5:$D$64=$A107)+($E$5:$E$64=$A107)+($F$5:$F$64=$A107))&gt;0)*CN$5:CN$64))</f>
        <v>0</v>
      </c>
      <c r="CO107" s="21" t="n">
        <f aca="false">IF($A107="",0,SUMPRODUCT(((($C$5:$C$64=$A107)+($D$5:$D$64=$A107)+($E$5:$E$64=$A107)+($F$5:$F$64=$A107))&gt;0)*CO$5:CO$64))</f>
        <v>0</v>
      </c>
      <c r="CP107" s="21" t="n">
        <f aca="false">IF($A107="",0,SUMPRODUCT(((($C$5:$C$64=$A107)+($D$5:$D$64=$A107)+($E$5:$E$64=$A107)+($F$5:$F$64=$A107))&gt;0)*CP$5:CP$64))</f>
        <v>0</v>
      </c>
      <c r="CQ107" s="21" t="n">
        <f aca="false">IF($A107="",0,SUMPRODUCT(((($C$5:$C$64=$A107)+($D$5:$D$64=$A107)+($E$5:$E$64=$A107)+($F$5:$F$64=$A107))&gt;0)*CQ$5:CQ$64))</f>
        <v>0</v>
      </c>
      <c r="CR107" s="21" t="n">
        <f aca="false">IF($A107="",0,SUMPRODUCT(((($C$5:$C$64=$A107)+($D$5:$D$64=$A107)+($E$5:$E$64=$A107)+($F$5:$F$64=$A107))&gt;0)*CR$5:CR$64))</f>
        <v>0</v>
      </c>
      <c r="CS107" s="21" t="n">
        <f aca="false">IF($A107="",0,SUMPRODUCT(((($C$5:$C$64=$A107)+($D$5:$D$64=$A107)+($E$5:$E$64=$A107)+($F$5:$F$64=$A107))&gt;0)*CS$5:CS$64))</f>
        <v>0</v>
      </c>
      <c r="CT107" s="21" t="n">
        <f aca="false">IF($A107="",0,SUMPRODUCT(((($C$5:$C$64=$A107)+($D$5:$D$64=$A107)+($E$5:$E$64=$A107)+($F$5:$F$64=$A107))&gt;0)*CT$5:CT$64))</f>
        <v>0</v>
      </c>
      <c r="CU107" s="21" t="n">
        <f aca="false">IF($A107="",0,SUMPRODUCT(((($C$5:$C$64=$A107)+($D$5:$D$64=$A107)+($E$5:$E$64=$A107)+($F$5:$F$64=$A107))&gt;0)*CU$5:CU$64))</f>
        <v>0</v>
      </c>
      <c r="CV107" s="21" t="n">
        <f aca="false">IF($A107="",0,SUMPRODUCT(((($C$5:$C$64=$A107)+($D$5:$D$64=$A107)+($E$5:$E$64=$A107)+($F$5:$F$64=$A107))&gt;0)*CV$5:CV$64))</f>
        <v>0</v>
      </c>
      <c r="CW107" s="21" t="n">
        <f aca="false">IF($A107="",0,SUMPRODUCT(((($C$5:$C$64=$A107)+($D$5:$D$64=$A107)+($E$5:$E$64=$A107)+($F$5:$F$64=$A107))&gt;0)*CW$5:CW$64))</f>
        <v>0</v>
      </c>
      <c r="CX107" s="21" t="n">
        <f aca="false">IF($A107="",0,SUMPRODUCT(((($C$5:$C$64=$A107)+($D$5:$D$64=$A107)+($E$5:$E$64=$A107)+($F$5:$F$64=$A107))&gt;0)*CX$5:CX$64))</f>
        <v>0</v>
      </c>
      <c r="CY107" s="21" t="n">
        <f aca="false">IF($A107="",0,SUMPRODUCT(((($C$5:$C$64=$A107)+($D$5:$D$64=$A107)+($E$5:$E$64=$A107)+($F$5:$F$64=$A107))&gt;0)*CY$5:CY$64))</f>
        <v>0</v>
      </c>
      <c r="CZ107" s="21" t="n">
        <f aca="false">IF($A107="",0,SUMPRODUCT(((($C$5:$C$64=$A107)+($D$5:$D$64=$A107)+($E$5:$E$64=$A107)+($F$5:$F$64=$A107))&gt;0)*CZ$5:CZ$64))</f>
        <v>0</v>
      </c>
      <c r="DA107" s="21" t="n">
        <f aca="false">IF($A107="",0,SUMPRODUCT(((($C$5:$C$64=$A107)+($D$5:$D$64=$A107)+($E$5:$E$64=$A107)+($F$5:$F$64=$A107))&gt;0)*DA$5:DA$64))</f>
        <v>0</v>
      </c>
      <c r="DB107" s="21" t="n">
        <f aca="false">IF($A107="",0,SUMPRODUCT(((($C$5:$C$64=$A107)+($D$5:$D$64=$A107)+($E$5:$E$64=$A107)+($F$5:$F$64=$A107))&gt;0)*DB$5:DB$64))</f>
        <v>0</v>
      </c>
      <c r="DC107" s="21" t="n">
        <f aca="false">IF($A107="",0,SUMPRODUCT(((($C$5:$C$64=$A107)+($D$5:$D$64=$A107)+($E$5:$E$64=$A107)+($F$5:$F$64=$A107))&gt;0)*DC$5:DC$64))</f>
        <v>0</v>
      </c>
      <c r="DD107" s="21" t="n">
        <f aca="false">IF($A107="",0,SUMPRODUCT(((($C$5:$C$64=$A107)+($D$5:$D$64=$A107)+($E$5:$E$64=$A107)+($F$5:$F$64=$A107))&gt;0)*DD$5:DD$64))</f>
        <v>0</v>
      </c>
      <c r="DE107" s="21" t="n">
        <f aca="false">IF($A107="",0,SUMPRODUCT(((($C$5:$C$64=$A107)+($D$5:$D$64=$A107)+($E$5:$E$64=$A107)+($F$5:$F$64=$A107))&gt;0)*DE$5:DE$64))</f>
        <v>0</v>
      </c>
      <c r="DF107" s="21" t="n">
        <f aca="false">IF($A107="",0,SUMPRODUCT(((($C$5:$C$64=$A107)+($D$5:$D$64=$A107)+($E$5:$E$64=$A107)+($F$5:$F$64=$A107))&gt;0)*DF$5:DF$64))</f>
        <v>0</v>
      </c>
      <c r="DG107" s="21" t="n">
        <f aca="false">IF($A107="",0,SUMPRODUCT(((($C$5:$C$64=$A107)+($D$5:$D$64=$A107)+($E$5:$E$64=$A107)+($F$5:$F$64=$A107))&gt;0)*DG$5:DG$64))</f>
        <v>0</v>
      </c>
      <c r="DH107" s="21" t="n">
        <f aca="false">IF($A107="",0,SUMPRODUCT(((($C$5:$C$64=$A107)+($D$5:$D$64=$A107)+($E$5:$E$64=$A107)+($F$5:$F$64=$A107))&gt;0)*DH$5:DH$64))</f>
        <v>0</v>
      </c>
      <c r="DI107" s="21" t="n">
        <f aca="false">IF($A107="",0,SUMPRODUCT(((($C$5:$C$64=$A107)+($D$5:$D$64=$A107)+($E$5:$E$64=$A107)+($F$5:$F$64=$A107))&gt;0)*DI$5:DI$64))</f>
        <v>0</v>
      </c>
      <c r="DJ107" s="21" t="n">
        <f aca="false">IF($A107="",0,SUMPRODUCT(((($C$5:$C$64=$A107)+($D$5:$D$64=$A107)+($E$5:$E$64=$A107)+($F$5:$F$64=$A107))&gt;0)*DJ$5:DJ$64))</f>
        <v>0</v>
      </c>
      <c r="DK107" s="21" t="n">
        <f aca="false">IF($A107="",0,SUMPRODUCT(((($C$5:$C$64=$A107)+($D$5:$D$64=$A107)+($E$5:$E$64=$A107)+($F$5:$F$64=$A107))&gt;0)*DK$5:DK$64))</f>
        <v>0</v>
      </c>
      <c r="DL107" s="21" t="n">
        <f aca="false">IF($A107="",0,SUMPRODUCT(((($C$5:$C$64=$A107)+($D$5:$D$64=$A107)+($E$5:$E$64=$A107)+($F$5:$F$64=$A107))&gt;0)*DL$5:DL$64))</f>
        <v>0</v>
      </c>
      <c r="DM107" s="21" t="n">
        <f aca="false">IF($A107="",0,SUMPRODUCT(((($C$5:$C$64=$A107)+($D$5:$D$64=$A107)+($E$5:$E$64=$A107)+($F$5:$F$64=$A107))&gt;0)*DM$5:DM$64))</f>
        <v>0</v>
      </c>
      <c r="DN107" s="21" t="n">
        <f aca="false">IF($A107="",0,SUMPRODUCT(((($C$5:$C$64=$A107)+($D$5:$D$64=$A107)+($E$5:$E$64=$A107)+($F$5:$F$64=$A107))&gt;0)*DN$5:DN$64))</f>
        <v>0</v>
      </c>
      <c r="DO107" s="21" t="n">
        <f aca="false">IF($A107="",0,SUMPRODUCT(((($C$5:$C$64=$A107)+($D$5:$D$64=$A107)+($E$5:$E$64=$A107)+($F$5:$F$64=$A107))&gt;0)*DO$5:DO$64))</f>
        <v>0</v>
      </c>
      <c r="DP107" s="21" t="n">
        <f aca="false">IF($A107="",0,SUMPRODUCT(((($C$5:$C$64=$A107)+($D$5:$D$64=$A107)+($E$5:$E$64=$A107)+($F$5:$F$64=$A107))&gt;0)*DP$5:DP$64))</f>
        <v>0</v>
      </c>
      <c r="DQ107" s="21" t="n">
        <f aca="false">IF($A107="",0,SUMPRODUCT(((($C$5:$C$64=$A107)+($D$5:$D$64=$A107)+($E$5:$E$64=$A107)+($F$5:$F$64=$A107))&gt;0)*DQ$5:DQ$64))</f>
        <v>0</v>
      </c>
      <c r="DR107" s="21" t="n">
        <f aca="false">IF($A107="",0,SUMPRODUCT(((($C$5:$C$64=$A107)+($D$5:$D$64=$A107)+($E$5:$E$64=$A107)+($F$5:$F$64=$A107))&gt;0)*DR$5:DR$64))</f>
        <v>0</v>
      </c>
      <c r="DS107" s="21" t="n">
        <f aca="false">IF($A107="",0,SUMPRODUCT(((($C$5:$C$64=$A107)+($D$5:$D$64=$A107)+($E$5:$E$64=$A107)+($F$5:$F$64=$A107))&gt;0)*DS$5:DS$64))</f>
        <v>0</v>
      </c>
      <c r="DT107" s="21" t="n">
        <f aca="false">IF($A107="",0,SUMPRODUCT(((($C$5:$C$64=$A107)+($D$5:$D$64=$A107)+($E$5:$E$64=$A107)+($F$5:$F$64=$A107))&gt;0)*DT$5:DT$64))</f>
        <v>0</v>
      </c>
      <c r="DU107" s="21" t="n">
        <f aca="false">IF($A107="",0,SUMPRODUCT(((($C$5:$C$64=$A107)+($D$5:$D$64=$A107)+($E$5:$E$64=$A107)+($F$5:$F$64=$A107))&gt;0)*DU$5:DU$64))</f>
        <v>0</v>
      </c>
      <c r="DV107" s="21" t="n">
        <f aca="false">IF($A107="",0,SUMPRODUCT(((($C$5:$C$64=$A107)+($D$5:$D$64=$A107)+($E$5:$E$64=$A107)+($F$5:$F$64=$A107))&gt;0)*DV$5:DV$64))</f>
        <v>0</v>
      </c>
      <c r="DW107" s="21" t="n">
        <f aca="false">IF($A107="",0,SUMPRODUCT(((($C$5:$C$64=$A107)+($D$5:$D$64=$A107)+($E$5:$E$64=$A107)+($F$5:$F$64=$A107))&gt;0)*DW$5:DW$64))</f>
        <v>0</v>
      </c>
      <c r="DX107" s="21" t="n">
        <f aca="false">IF($A107="",0,SUMPRODUCT(((($C$5:$C$64=$A107)+($D$5:$D$64=$A107)+($E$5:$E$64=$A107)+($F$5:$F$64=$A107))&gt;0)*DX$5:DX$64))</f>
        <v>0</v>
      </c>
      <c r="DY107" s="21" t="n">
        <f aca="false">IF($A107="",0,SUMPRODUCT(((($C$5:$C$64=$A107)+($D$5:$D$64=$A107)+($E$5:$E$64=$A107)+($F$5:$F$64=$A107))&gt;0)*DY$5:DY$64))</f>
        <v>0</v>
      </c>
      <c r="DZ107" s="21" t="n">
        <f aca="false">IF($A107="",0,SUMPRODUCT(((($C$5:$C$64=$A107)+($D$5:$D$64=$A107)+($E$5:$E$64=$A107)+($F$5:$F$64=$A107))&gt;0)*DZ$5:DZ$64))</f>
        <v>0</v>
      </c>
      <c r="EA107" s="21" t="n">
        <f aca="false">IF($A107="",0,SUMPRODUCT(((($C$5:$C$64=$A107)+($D$5:$D$64=$A107)+($E$5:$E$64=$A107)+($F$5:$F$64=$A107))&gt;0)*EA$5:EA$64))</f>
        <v>0</v>
      </c>
      <c r="EB107" s="21" t="n">
        <f aca="false">IF($A107="",0,SUMPRODUCT(((($C$5:$C$64=$A107)+($D$5:$D$64=$A107)+($E$5:$E$64=$A107)+($F$5:$F$64=$A107))&gt;0)*EB$5:EB$64))</f>
        <v>0</v>
      </c>
      <c r="EC107" s="21" t="n">
        <f aca="false">IF($A107="",0,SUMPRODUCT(((($C$5:$C$64=$A107)+($D$5:$D$64=$A107)+($E$5:$E$64=$A107)+($F$5:$F$64=$A107))&gt;0)*EC$5:EC$64))</f>
        <v>0</v>
      </c>
      <c r="ED107" s="21" t="n">
        <f aca="false">IF($A107="",0,SUMPRODUCT(((($C$5:$C$64=$A107)+($D$5:$D$64=$A107)+($E$5:$E$64=$A107)+($F$5:$F$64=$A107))&gt;0)*ED$5:ED$64))</f>
        <v>0</v>
      </c>
      <c r="EE107" s="21" t="n">
        <f aca="false">IF($A107="",0,SUMPRODUCT(((($C$5:$C$64=$A107)+($D$5:$D$64=$A107)+($E$5:$E$64=$A107)+($F$5:$F$64=$A107))&gt;0)*EE$5:EE$64))</f>
        <v>0</v>
      </c>
      <c r="EF107" s="21" t="n">
        <f aca="false">IF($A107="",0,SUMPRODUCT(((($C$5:$C$64=$A107)+($D$5:$D$64=$A107)+($E$5:$E$64=$A107)+($F$5:$F$64=$A107))&gt;0)*EF$5:EF$64))</f>
        <v>0</v>
      </c>
      <c r="EG107" s="21" t="n">
        <f aca="false">IF($A107="",0,SUMPRODUCT(((($C$5:$C$64=$A107)+($D$5:$D$64=$A107)+($E$5:$E$64=$A107)+($F$5:$F$64=$A107))&gt;0)*EG$5:EG$64))</f>
        <v>0</v>
      </c>
      <c r="EH107" s="21" t="n">
        <f aca="false">IF($A107="",0,SUMPRODUCT(((($C$5:$C$64=$A107)+($D$5:$D$64=$A107)+($E$5:$E$64=$A107)+($F$5:$F$64=$A107))&gt;0)*EH$5:EH$64))</f>
        <v>0</v>
      </c>
      <c r="EI107" s="21" t="n">
        <f aca="false">IF($A107="",0,SUMPRODUCT(((($C$5:$C$64=$A107)+($D$5:$D$64=$A107)+($E$5:$E$64=$A107)+($F$5:$F$64=$A107))&gt;0)*EI$5:EI$64))</f>
        <v>0</v>
      </c>
      <c r="EJ107" s="21" t="n">
        <f aca="false">IF($A107="",0,SUMPRODUCT(((($C$5:$C$64=$A107)+($D$5:$D$64=$A107)+($E$5:$E$64=$A107)+($F$5:$F$64=$A107))&gt;0)*EJ$5:EJ$64))</f>
        <v>0</v>
      </c>
      <c r="EK107" s="21" t="n">
        <f aca="false">IF($A107="",0,SUMPRODUCT(((($C$5:$C$64=$A107)+($D$5:$D$64=$A107)+($E$5:$E$64=$A107)+($F$5:$F$64=$A107))&gt;0)*EK$5:EK$64))</f>
        <v>0</v>
      </c>
      <c r="EL107" s="21" t="n">
        <f aca="false">IF($A107="",0,SUMPRODUCT(((($C$5:$C$64=$A107)+($D$5:$D$64=$A107)+($E$5:$E$64=$A107)+($F$5:$F$64=$A107))&gt;0)*EL$5:EL$64))</f>
        <v>0</v>
      </c>
      <c r="EM107" s="21" t="n">
        <f aca="false">IF($A107="",0,SUMPRODUCT(((($C$5:$C$64=$A107)+($D$5:$D$64=$A107)+($E$5:$E$64=$A107)+($F$5:$F$64=$A107))&gt;0)*EM$5:EM$64))</f>
        <v>0</v>
      </c>
      <c r="EN107" s="21" t="n">
        <f aca="false">IF($A107="",0,SUMPRODUCT(((($C$5:$C$64=$A107)+($D$5:$D$64=$A107)+($E$5:$E$64=$A107)+($F$5:$F$64=$A107))&gt;0)*EN$5:EN$64))</f>
        <v>0</v>
      </c>
      <c r="EO107" s="21" t="n">
        <f aca="false">IF($A107="",0,SUMPRODUCT(((($C$5:$C$64=$A107)+($D$5:$D$64=$A107)+($E$5:$E$64=$A107)+($F$5:$F$64=$A107))&gt;0)*EO$5:EO$64))</f>
        <v>0</v>
      </c>
      <c r="EP107" s="21" t="n">
        <f aca="false">IF($A107="",0,SUMPRODUCT(((($C$5:$C$64=$A107)+($D$5:$D$64=$A107)+($E$5:$E$64=$A107)+($F$5:$F$64=$A107))&gt;0)*EP$5:EP$64))</f>
        <v>0</v>
      </c>
      <c r="EQ107" s="21" t="n">
        <f aca="false">IF($A107="",0,SUMPRODUCT(((($C$5:$C$64=$A107)+($D$5:$D$64=$A107)+($E$5:$E$64=$A107)+($F$5:$F$64=$A107))&gt;0)*EQ$5:EQ$64))</f>
        <v>0</v>
      </c>
      <c r="ER107" s="21" t="n">
        <f aca="false">IF($A107="",0,SUMPRODUCT(((($C$5:$C$64=$A107)+($D$5:$D$64=$A107)+($E$5:$E$64=$A107)+($F$5:$F$64=$A107))&gt;0)*ER$5:ER$64))</f>
        <v>0</v>
      </c>
      <c r="ES107" s="21" t="n">
        <f aca="false">IF($A107="",0,SUMPRODUCT(((($C$5:$C$64=$A107)+($D$5:$D$64=$A107)+($E$5:$E$64=$A107)+($F$5:$F$64=$A107))&gt;0)*ES$5:ES$64))</f>
        <v>0</v>
      </c>
      <c r="ET107" s="21" t="n">
        <f aca="false">IF($A107="",0,SUMPRODUCT(((($C$5:$C$64=$A107)+($D$5:$D$64=$A107)+($E$5:$E$64=$A107)+($F$5:$F$64=$A107))&gt;0)*ET$5:ET$64))</f>
        <v>0</v>
      </c>
      <c r="EU107" s="21" t="n">
        <f aca="false">IF($A107="",0,SUMPRODUCT(((($C$5:$C$64=$A107)+($D$5:$D$64=$A107)+($E$5:$E$64=$A107)+($F$5:$F$64=$A107))&gt;0)*EU$5:EU$64))</f>
        <v>0</v>
      </c>
      <c r="EV107" s="21" t="n">
        <f aca="false">IF($A107="",0,SUMPRODUCT(((($C$5:$C$64=$A107)+($D$5:$D$64=$A107)+($E$5:$E$64=$A107)+($F$5:$F$64=$A107))&gt;0)*EV$5:EV$64))</f>
        <v>0</v>
      </c>
      <c r="EW107" s="21" t="n">
        <f aca="false">IF($A107="",0,SUMPRODUCT(((($C$5:$C$64=$A107)+($D$5:$D$64=$A107)+($E$5:$E$64=$A107)+($F$5:$F$64=$A107))&gt;0)*EW$5:EW$64))</f>
        <v>0</v>
      </c>
      <c r="EX107" s="21" t="n">
        <f aca="false">IF($A107="",0,SUMPRODUCT(((($C$5:$C$64=$A107)+($D$5:$D$64=$A107)+($E$5:$E$64=$A107)+($F$5:$F$64=$A107))&gt;0)*EX$5:EX$64))</f>
        <v>0</v>
      </c>
      <c r="EY107" s="21" t="n">
        <f aca="false">IF($A107="",0,SUMPRODUCT(((($C$5:$C$64=$A107)+($D$5:$D$64=$A107)+($E$5:$E$64=$A107)+($F$5:$F$64=$A107))&gt;0)*EY$5:EY$64))</f>
        <v>0</v>
      </c>
      <c r="EZ107" s="21" t="n">
        <f aca="false">IF($A107="",0,SUMPRODUCT(((($C$5:$C$64=$A107)+($D$5:$D$64=$A107)+($E$5:$E$64=$A107)+($F$5:$F$64=$A107))&gt;0)*EZ$5:EZ$64))</f>
        <v>0</v>
      </c>
      <c r="FA107" s="21" t="n">
        <f aca="false">IF($A107="",0,SUMPRODUCT(((($C$5:$C$64=$A107)+($D$5:$D$64=$A107)+($E$5:$E$64=$A107)+($F$5:$F$64=$A107))&gt;0)*FA$5:FA$64))</f>
        <v>0</v>
      </c>
      <c r="FB107" s="21" t="n">
        <f aca="false">IF($A107="",0,SUMPRODUCT(((($C$5:$C$64=$A107)+($D$5:$D$64=$A107)+($E$5:$E$64=$A107)+($F$5:$F$64=$A107))&gt;0)*FB$5:FB$64))</f>
        <v>0</v>
      </c>
      <c r="FC107" s="21" t="n">
        <f aca="false">IF($A107="",0,SUMPRODUCT(((($C$5:$C$64=$A107)+($D$5:$D$64=$A107)+($E$5:$E$64=$A107)+($F$5:$F$64=$A107))&gt;0)*FC$5:FC$64))</f>
        <v>0</v>
      </c>
      <c r="FD107" s="21" t="n">
        <f aca="false">IF($A107="",0,SUMPRODUCT(((($C$5:$C$64=$A107)+($D$5:$D$64=$A107)+($E$5:$E$64=$A107)+($F$5:$F$64=$A107))&gt;0)*FD$5:FD$64))</f>
        <v>0</v>
      </c>
      <c r="FE107" s="21" t="n">
        <f aca="false">IF($A107="",0,SUMPRODUCT(((($C$5:$C$64=$A107)+($D$5:$D$64=$A107)+($E$5:$E$64=$A107)+($F$5:$F$64=$A107))&gt;0)*FE$5:FE$64))</f>
        <v>0</v>
      </c>
      <c r="FF107" s="21" t="n">
        <f aca="false">IF($A107="",0,SUMPRODUCT(((($C$5:$C$64=$A107)+($D$5:$D$64=$A107)+($E$5:$E$64=$A107)+($F$5:$F$64=$A107))&gt;0)*FF$5:FF$64))</f>
        <v>0</v>
      </c>
      <c r="FG107" s="21" t="n">
        <f aca="false">IF($A107="",0,SUMPRODUCT(((($C$5:$C$64=$A107)+($D$5:$D$64=$A107)+($E$5:$E$64=$A107)+($F$5:$F$64=$A107))&gt;0)*FG$5:FG$64))</f>
        <v>0</v>
      </c>
      <c r="FH107" s="21" t="n">
        <f aca="false">IF($A107="",0,SUMPRODUCT(((($C$5:$C$64=$A107)+($D$5:$D$64=$A107)+($E$5:$E$64=$A107)+($F$5:$F$64=$A107))&gt;0)*FH$5:FH$64))</f>
        <v>0</v>
      </c>
      <c r="FI107" s="21" t="n">
        <f aca="false">IF($A107="",0,SUMPRODUCT(((($C$5:$C$64=$A107)+($D$5:$D$64=$A107)+($E$5:$E$64=$A107)+($F$5:$F$64=$A107))&gt;0)*FI$5:FI$64))</f>
        <v>0</v>
      </c>
      <c r="FJ107" s="21" t="n">
        <f aca="false">IF($A107="",0,SUMPRODUCT(((($C$5:$C$64=$A107)+($D$5:$D$64=$A107)+($E$5:$E$64=$A107)+($F$5:$F$64=$A107))&gt;0)*FJ$5:FJ$64))</f>
        <v>0</v>
      </c>
      <c r="FK107" s="21" t="n">
        <f aca="false">IF($A107="",0,SUMPRODUCT(((($C$5:$C$64=$A107)+($D$5:$D$64=$A107)+($E$5:$E$64=$A107)+($F$5:$F$64=$A107))&gt;0)*FK$5:FK$64))</f>
        <v>0</v>
      </c>
      <c r="FL107" s="21" t="n">
        <f aca="false">IF($A107="",0,SUMPRODUCT(((($C$5:$C$64=$A107)+($D$5:$D$64=$A107)+($E$5:$E$64=$A107)+($F$5:$F$64=$A107))&gt;0)*FL$5:FL$64))</f>
        <v>0</v>
      </c>
      <c r="FM107" s="21" t="n">
        <f aca="false">IF($A107="",0,SUMPRODUCT(((($C$5:$C$64=$A107)+($D$5:$D$64=$A107)+($E$5:$E$64=$A107)+($F$5:$F$64=$A107))&gt;0)*FM$5:FM$64))</f>
        <v>0</v>
      </c>
      <c r="FN107" s="21" t="n">
        <f aca="false">IF($A107="",0,SUMPRODUCT(((($C$5:$C$64=$A107)+($D$5:$D$64=$A107)+($E$5:$E$64=$A107)+($F$5:$F$64=$A107))&gt;0)*FN$5:FN$64))</f>
        <v>0</v>
      </c>
      <c r="FO107" s="21" t="n">
        <f aca="false">IF($A107="",0,SUMPRODUCT(((($C$5:$C$64=$A107)+($D$5:$D$64=$A107)+($E$5:$E$64=$A107)+($F$5:$F$64=$A107))&gt;0)*FO$5:FO$64))</f>
        <v>0</v>
      </c>
      <c r="FP107" s="21" t="n">
        <f aca="false">IF($A107="",0,SUMPRODUCT(((($C$5:$C$64=$A107)+($D$5:$D$64=$A107)+($E$5:$E$64=$A107)+($F$5:$F$64=$A107))&gt;0)*FP$5:FP$64))</f>
        <v>0</v>
      </c>
      <c r="FQ107" s="21" t="n">
        <f aca="false">IF($A107="",0,SUMPRODUCT(((($C$5:$C$64=$A107)+($D$5:$D$64=$A107)+($E$5:$E$64=$A107)+($F$5:$F$64=$A107))&gt;0)*FQ$5:FQ$64))</f>
        <v>0</v>
      </c>
      <c r="FR107" s="21" t="n">
        <f aca="false">IF($A107="",0,SUMPRODUCT(((($C$5:$C$64=$A107)+($D$5:$D$64=$A107)+($E$5:$E$64=$A107)+($F$5:$F$64=$A107))&gt;0)*FR$5:FR$64))</f>
        <v>0</v>
      </c>
      <c r="FS107" s="21" t="n">
        <f aca="false">IF($A107="",0,SUMPRODUCT(((($C$5:$C$64=$A107)+($D$5:$D$64=$A107)+($E$5:$E$64=$A107)+($F$5:$F$64=$A107))&gt;0)*FS$5:FS$64))</f>
        <v>0</v>
      </c>
      <c r="FT107" s="21" t="n">
        <f aca="false">IF($A107="",0,SUMPRODUCT(((($C$5:$C$64=$A107)+($D$5:$D$64=$A107)+($E$5:$E$64=$A107)+($F$5:$F$64=$A107))&gt;0)*FT$5:FT$64))</f>
        <v>0</v>
      </c>
      <c r="FU107" s="21" t="n">
        <f aca="false">IF($A107="",0,SUMPRODUCT(((($C$5:$C$64=$A107)+($D$5:$D$64=$A107)+($E$5:$E$64=$A107)+($F$5:$F$64=$A107))&gt;0)*FU$5:FU$64))</f>
        <v>0</v>
      </c>
      <c r="FV107" s="21" t="n">
        <f aca="false">IF($A107="",0,SUMPRODUCT(((($C$5:$C$64=$A107)+($D$5:$D$64=$A107)+($E$5:$E$64=$A107)+($F$5:$F$64=$A107))&gt;0)*FV$5:FV$64))</f>
        <v>0</v>
      </c>
      <c r="FW107" s="21" t="n">
        <f aca="false">IF($A107="",0,SUMPRODUCT(((($C$5:$C$64=$A107)+($D$5:$D$64=$A107)+($E$5:$E$64=$A107)+($F$5:$F$64=$A107))&gt;0)*FW$5:FW$64))</f>
        <v>0</v>
      </c>
      <c r="FX107" s="21" t="n">
        <f aca="false">IF($A107="",0,SUMPRODUCT(((($C$5:$C$64=$A107)+($D$5:$D$64=$A107)+($E$5:$E$64=$A107)+($F$5:$F$64=$A107))&gt;0)*FX$5:FX$64))</f>
        <v>0</v>
      </c>
      <c r="FY107" s="21" t="n">
        <f aca="false">IF($A107="",0,SUMPRODUCT(((($C$5:$C$64=$A107)+($D$5:$D$64=$A107)+($E$5:$E$64=$A107)+($F$5:$F$64=$A107))&gt;0)*FY$5:FY$64))</f>
        <v>0</v>
      </c>
      <c r="FZ107" s="21" t="n">
        <f aca="false">IF($A107="",0,SUMPRODUCT(((($C$5:$C$64=$A107)+($D$5:$D$64=$A107)+($E$5:$E$64=$A107)+($F$5:$F$64=$A107))&gt;0)*FZ$5:FZ$64))</f>
        <v>0</v>
      </c>
      <c r="GA107" s="21" t="n">
        <f aca="false">IF($A107="",0,SUMPRODUCT(((($C$5:$C$64=$A107)+($D$5:$D$64=$A107)+($E$5:$E$64=$A107)+($F$5:$F$64=$A107))&gt;0)*GA$5:GA$64))</f>
        <v>0</v>
      </c>
      <c r="GB107" s="21" t="n">
        <f aca="false">IF($A107="",0,SUMPRODUCT(((($C$5:$C$64=$A107)+($D$5:$D$64=$A107)+($E$5:$E$64=$A107)+($F$5:$F$64=$A107))&gt;0)*GB$5:GB$64))</f>
        <v>0</v>
      </c>
      <c r="GC107" s="21" t="n">
        <f aca="false">IF($A107="",0,SUMPRODUCT(((($C$5:$C$64=$A107)+($D$5:$D$64=$A107)+($E$5:$E$64=$A107)+($F$5:$F$64=$A107))&gt;0)*GC$5:GC$64))</f>
        <v>0</v>
      </c>
      <c r="GD107" s="21" t="n">
        <f aca="false">IF($A107="",0,SUMPRODUCT(((($C$5:$C$64=$A107)+($D$5:$D$64=$A107)+($E$5:$E$64=$A107)+($F$5:$F$64=$A107))&gt;0)*GD$5:GD$64))</f>
        <v>0</v>
      </c>
      <c r="GE107" s="21" t="n">
        <f aca="false">IF($A107="",0,SUMPRODUCT(((($C$5:$C$64=$A107)+($D$5:$D$64=$A107)+($E$5:$E$64=$A107)+($F$5:$F$64=$A107))&gt;0)*GE$5:GE$64))</f>
        <v>0</v>
      </c>
      <c r="GF107" s="21" t="n">
        <f aca="false">IF($A107="",0,SUMPRODUCT(((($C$5:$C$64=$A107)+($D$5:$D$64=$A107)+($E$5:$E$64=$A107)+($F$5:$F$64=$A107))&gt;0)*GF$5:GF$64))</f>
        <v>0</v>
      </c>
      <c r="GG107" s="21" t="n">
        <f aca="false">IF($A107="",0,SUMPRODUCT(((($C$5:$C$64=$A107)+($D$5:$D$64=$A107)+($E$5:$E$64=$A107)+($F$5:$F$64=$A107))&gt;0)*GG$5:GG$64))</f>
        <v>0</v>
      </c>
      <c r="GH107" s="21" t="n">
        <f aca="false">IF($A107="",0,SUMPRODUCT(((($C$5:$C$64=$A107)+($D$5:$D$64=$A107)+($E$5:$E$64=$A107)+($F$5:$F$64=$A107))&gt;0)*GH$5:GH$64))</f>
        <v>0</v>
      </c>
      <c r="GI107" s="21" t="n">
        <f aca="false">IF($A107="",0,SUMPRODUCT(((($C$5:$C$64=$A107)+($D$5:$D$64=$A107)+($E$5:$E$64=$A107)+($F$5:$F$64=$A107))&gt;0)*GI$5:GI$64))</f>
        <v>0</v>
      </c>
      <c r="GJ107" s="21" t="n">
        <f aca="false">IF($A107="",0,SUMPRODUCT(((($C$5:$C$64=$A107)+($D$5:$D$64=$A107)+($E$5:$E$64=$A107)+($F$5:$F$64=$A107))&gt;0)*GJ$5:GJ$64))</f>
        <v>0</v>
      </c>
      <c r="GK107" s="21" t="n">
        <f aca="false">IF($A107="",0,SUMPRODUCT(((($C$5:$C$64=$A107)+($D$5:$D$64=$A107)+($E$5:$E$64=$A107)+($F$5:$F$64=$A107))&gt;0)*GK$5:GK$64))</f>
        <v>0</v>
      </c>
      <c r="GL107" s="21" t="n">
        <f aca="false">IF($A107="",0,SUMPRODUCT(((($C$5:$C$64=$A107)+($D$5:$D$64=$A107)+($E$5:$E$64=$A107)+($F$5:$F$64=$A107))&gt;0)*GL$5:GL$64))</f>
        <v>0</v>
      </c>
      <c r="GM107" s="21" t="n">
        <f aca="false">IF($A107="",0,SUMPRODUCT(((($C$5:$C$64=$A107)+($D$5:$D$64=$A107)+($E$5:$E$64=$A107)+($F$5:$F$64=$A107))&gt;0)*GM$5:GM$64))</f>
        <v>0</v>
      </c>
      <c r="GN107" s="21" t="n">
        <f aca="false">IF($A107="",0,SUMPRODUCT(((($C$5:$C$64=$A107)+($D$5:$D$64=$A107)+($E$5:$E$64=$A107)+($F$5:$F$64=$A107))&gt;0)*GN$5:GN$64))</f>
        <v>0</v>
      </c>
      <c r="GO107" s="21" t="n">
        <f aca="false">IF($A107="",0,SUMPRODUCT(((($C$5:$C$64=$A107)+($D$5:$D$64=$A107)+($E$5:$E$64=$A107)+($F$5:$F$64=$A107))&gt;0)*GO$5:GO$64))</f>
        <v>0</v>
      </c>
      <c r="GP107" s="21" t="n">
        <f aca="false">IF($A107="",0,SUMPRODUCT(((($C$5:$C$64=$A107)+($D$5:$D$64=$A107)+($E$5:$E$64=$A107)+($F$5:$F$64=$A107))&gt;0)*GP$5:GP$64))</f>
        <v>0</v>
      </c>
      <c r="GQ107" s="21" t="n">
        <f aca="false">IF($A107="",0,SUMPRODUCT(((($C$5:$C$64=$A107)+($D$5:$D$64=$A107)+($E$5:$E$64=$A107)+($F$5:$F$64=$A107))&gt;0)*GQ$5:GQ$64))</f>
        <v>0</v>
      </c>
      <c r="GR107" s="21" t="n">
        <f aca="false">IF($A107="",0,SUMPRODUCT(((($C$5:$C$64=$A107)+($D$5:$D$64=$A107)+($E$5:$E$64=$A107)+($F$5:$F$64=$A107))&gt;0)*GR$5:GR$64))</f>
        <v>0</v>
      </c>
      <c r="GS107" s="21" t="n">
        <f aca="false">IF($A107="",0,SUMPRODUCT(((($C$5:$C$64=$A107)+($D$5:$D$64=$A107)+($E$5:$E$64=$A107)+($F$5:$F$64=$A107))&gt;0)*GS$5:GS$64))</f>
        <v>0</v>
      </c>
      <c r="GT107" s="21" t="n">
        <f aca="false">IF($A107="",0,SUMPRODUCT(((($C$5:$C$64=$A107)+($D$5:$D$64=$A107)+($E$5:$E$64=$A107)+($F$5:$F$64=$A107))&gt;0)*GT$5:GT$64))</f>
        <v>0</v>
      </c>
      <c r="GU107" s="21" t="n">
        <f aca="false">IF($A107="",0,SUMPRODUCT(((($C$5:$C$64=$A107)+($D$5:$D$64=$A107)+($E$5:$E$64=$A107)+($F$5:$F$64=$A107))&gt;0)*GU$5:GU$64))</f>
        <v>0</v>
      </c>
      <c r="GV107" s="21" t="n">
        <f aca="false">IF($A107="",0,SUMPRODUCT(((($C$5:$C$64=$A107)+($D$5:$D$64=$A107)+($E$5:$E$64=$A107)+($F$5:$F$64=$A107))&gt;0)*GV$5:GV$64))</f>
        <v>0</v>
      </c>
      <c r="GW107" s="21" t="n">
        <f aca="false">IF($A107="",0,SUMPRODUCT(((($C$5:$C$64=$A107)+($D$5:$D$64=$A107)+($E$5:$E$64=$A107)+($F$5:$F$64=$A107))&gt;0)*GW$5:GW$64))</f>
        <v>0</v>
      </c>
      <c r="GX107" s="21" t="n">
        <f aca="false">IF($A107="",0,SUMPRODUCT(((($C$5:$C$64=$A107)+($D$5:$D$64=$A107)+($E$5:$E$64=$A107)+($F$5:$F$64=$A107))&gt;0)*GX$5:GX$64))</f>
        <v>0</v>
      </c>
      <c r="GY107" s="21" t="n">
        <f aca="false">IF($A107="",0,SUMPRODUCT(((($C$5:$C$64=$A107)+($D$5:$D$64=$A107)+($E$5:$E$64=$A107)+($F$5:$F$64=$A107))&gt;0)*GY$5:GY$64))</f>
        <v>0</v>
      </c>
      <c r="GZ107" s="21" t="n">
        <f aca="false">IF($A107="",0,SUMPRODUCT(((($C$5:$C$64=$A107)+($D$5:$D$64=$A107)+($E$5:$E$64=$A107)+($F$5:$F$64=$A107))&gt;0)*GZ$5:GZ$64))</f>
        <v>0</v>
      </c>
      <c r="HA107" s="21" t="n">
        <f aca="false">IF($A107="",0,SUMPRODUCT(((($C$5:$C$64=$A107)+($D$5:$D$64=$A107)+($E$5:$E$64=$A107)+($F$5:$F$64=$A107))&gt;0)*HA$5:HA$64))</f>
        <v>0</v>
      </c>
      <c r="HB107" s="21" t="n">
        <f aca="false">IF($A107="",0,SUMPRODUCT(((($C$5:$C$64=$A107)+($D$5:$D$64=$A107)+($E$5:$E$64=$A107)+($F$5:$F$64=$A107))&gt;0)*HB$5:HB$64))</f>
        <v>0</v>
      </c>
      <c r="HC107" s="21" t="n">
        <f aca="false">IF($A107="",0,SUMPRODUCT(((($C$5:$C$64=$A107)+($D$5:$D$64=$A107)+($E$5:$E$64=$A107)+($F$5:$F$64=$A107))&gt;0)*HC$5:HC$64))</f>
        <v>0</v>
      </c>
      <c r="HD107" s="21" t="n">
        <f aca="false">IF($A107="",0,SUMPRODUCT(((($C$5:$C$64=$A107)+($D$5:$D$64=$A107)+($E$5:$E$64=$A107)+($F$5:$F$64=$A107))&gt;0)*HD$5:HD$64))</f>
        <v>0</v>
      </c>
      <c r="HE107" s="21" t="n">
        <f aca="false">IF($A107="",0,SUMPRODUCT(((($C$5:$C$64=$A107)+($D$5:$D$64=$A107)+($E$5:$E$64=$A107)+($F$5:$F$64=$A107))&gt;0)*HE$5:HE$64))</f>
        <v>0</v>
      </c>
      <c r="HF107" s="21" t="n">
        <f aca="false">IF($A107="",0,SUMPRODUCT(((($C$5:$C$64=$A107)+($D$5:$D$64=$A107)+($E$5:$E$64=$A107)+($F$5:$F$64=$A107))&gt;0)*HF$5:HF$64))</f>
        <v>0</v>
      </c>
      <c r="HG107" s="21" t="n">
        <f aca="false">IF($A107="",0,SUMPRODUCT(((($C$5:$C$64=$A107)+($D$5:$D$64=$A107)+($E$5:$E$64=$A107)+($F$5:$F$64=$A107))&gt;0)*HG$5:HG$64))</f>
        <v>0</v>
      </c>
      <c r="HH107" s="21" t="n">
        <f aca="false">IF($A107="",0,SUMPRODUCT(((($C$5:$C$64=$A107)+($D$5:$D$64=$A107)+($E$5:$E$64=$A107)+($F$5:$F$64=$A107))&gt;0)*HH$5:HH$64))</f>
        <v>0</v>
      </c>
      <c r="HI107" s="21" t="n">
        <f aca="false">IF($A107="",0,SUMPRODUCT(((($C$5:$C$64=$A107)+($D$5:$D$64=$A107)+($E$5:$E$64=$A107)+($F$5:$F$64=$A107))&gt;0)*HI$5:HI$64))</f>
        <v>0</v>
      </c>
      <c r="HJ107" s="21" t="n">
        <f aca="false">IF($A107="",0,SUMPRODUCT(((($C$5:$C$64=$A107)+($D$5:$D$64=$A107)+($E$5:$E$64=$A107)+($F$5:$F$64=$A107))&gt;0)*HJ$5:HJ$64))</f>
        <v>0</v>
      </c>
      <c r="HK107" s="21" t="n">
        <f aca="false">IF($A107="",0,SUMPRODUCT(((($C$5:$C$64=$A107)+($D$5:$D$64=$A107)+($E$5:$E$64=$A107)+($F$5:$F$64=$A107))&gt;0)*HK$5:HK$64))</f>
        <v>0</v>
      </c>
      <c r="HL107" s="21" t="n">
        <f aca="false">IF($A107="",0,SUMPRODUCT(((($C$5:$C$64=$A107)+($D$5:$D$64=$A107)+($E$5:$E$64=$A107)+($F$5:$F$64=$A107))&gt;0)*HL$5:HL$64))</f>
        <v>0</v>
      </c>
      <c r="HM107" s="21" t="n">
        <f aca="false">IF($A107="",0,SUMPRODUCT(((($C$5:$C$64=$A107)+($D$5:$D$64=$A107)+($E$5:$E$64=$A107)+($F$5:$F$64=$A107))&gt;0)*HM$5:HM$64))</f>
        <v>0</v>
      </c>
      <c r="HN107" s="21" t="n">
        <f aca="false">IF($A107="",0,SUMPRODUCT(((($C$5:$C$64=$A107)+($D$5:$D$64=$A107)+($E$5:$E$64=$A107)+($F$5:$F$64=$A107))&gt;0)*HN$5:HN$64))</f>
        <v>0</v>
      </c>
      <c r="HO107" s="21" t="n">
        <f aca="false">IF($A107="",0,SUMPRODUCT(((($C$5:$C$64=$A107)+($D$5:$D$64=$A107)+($E$5:$E$64=$A107)+($F$5:$F$64=$A107))&gt;0)*HO$5:HO$64))</f>
        <v>0</v>
      </c>
      <c r="HP107" s="21" t="n">
        <f aca="false">IF($A107="",0,SUMPRODUCT(((($C$5:$C$64=$A107)+($D$5:$D$64=$A107)+($E$5:$E$64=$A107)+($F$5:$F$64=$A107))&gt;0)*HP$5:HP$64))</f>
        <v>0</v>
      </c>
      <c r="HQ107" s="21" t="n">
        <f aca="false">IF($A107="",0,SUMPRODUCT(((($C$5:$C$64=$A107)+($D$5:$D$64=$A107)+($E$5:$E$64=$A107)+($F$5:$F$64=$A107))&gt;0)*HQ$5:HQ$64))</f>
        <v>0</v>
      </c>
      <c r="HR107" s="21" t="n">
        <f aca="false">IF($A107="",0,SUMPRODUCT(((($C$5:$C$64=$A107)+($D$5:$D$64=$A107)+($E$5:$E$64=$A107)+($F$5:$F$64=$A107))&gt;0)*HR$5:HR$64))</f>
        <v>0</v>
      </c>
      <c r="HS107" s="21" t="n">
        <f aca="false">IF($A107="",0,SUMPRODUCT(((($C$5:$C$64=$A107)+($D$5:$D$64=$A107)+($E$5:$E$64=$A107)+($F$5:$F$64=$A107))&gt;0)*HS$5:HS$64))</f>
        <v>0</v>
      </c>
      <c r="HT107" s="21" t="n">
        <f aca="false">IF($A107="",0,SUMPRODUCT(((($C$5:$C$64=$A107)+($D$5:$D$64=$A107)+($E$5:$E$64=$A107)+($F$5:$F$64=$A107))&gt;0)*HT$5:HT$64))</f>
        <v>0</v>
      </c>
      <c r="HU107" s="21" t="n">
        <f aca="false">IF($A107="",0,SUMPRODUCT(((($C$5:$C$64=$A107)+($D$5:$D$64=$A107)+($E$5:$E$64=$A107)+($F$5:$F$64=$A107))&gt;0)*HU$5:HU$64))</f>
        <v>0</v>
      </c>
      <c r="HV107" s="21" t="n">
        <f aca="false">IF($A107="",0,SUMPRODUCT(((($C$5:$C$64=$A107)+($D$5:$D$64=$A107)+($E$5:$E$64=$A107)+($F$5:$F$64=$A107))&gt;0)*HV$5:HV$64))</f>
        <v>0</v>
      </c>
      <c r="HW107" s="21" t="n">
        <f aca="false">IF($A107="",0,SUMPRODUCT(((($C$5:$C$64=$A107)+($D$5:$D$64=$A107)+($E$5:$E$64=$A107)+($F$5:$F$64=$A107))&gt;0)*HW$5:HW$64))</f>
        <v>0</v>
      </c>
      <c r="HX107" s="21" t="n">
        <f aca="false">IF($A107="",0,SUMPRODUCT(((($C$5:$C$64=$A107)+($D$5:$D$64=$A107)+($E$5:$E$64=$A107)+($F$5:$F$64=$A107))&gt;0)*HX$5:HX$64))</f>
        <v>0</v>
      </c>
      <c r="HY107" s="21" t="n">
        <f aca="false">IF($A107="",0,SUMPRODUCT(((($C$5:$C$64=$A107)+($D$5:$D$64=$A107)+($E$5:$E$64=$A107)+($F$5:$F$64=$A107))&gt;0)*HY$5:HY$64))</f>
        <v>0</v>
      </c>
      <c r="HZ107" s="21" t="n">
        <f aca="false">IF($A107="",0,SUMPRODUCT(((($C$5:$C$64=$A107)+($D$5:$D$64=$A107)+($E$5:$E$64=$A107)+($F$5:$F$64=$A107))&gt;0)*HZ$5:HZ$64))</f>
        <v>0</v>
      </c>
      <c r="IA107" s="21" t="n">
        <f aca="false">IF($A107="",0,SUMPRODUCT(((($C$5:$C$64=$A107)+($D$5:$D$64=$A107)+($E$5:$E$64=$A107)+($F$5:$F$64=$A107))&gt;0)*IA$5:IA$64))</f>
        <v>0</v>
      </c>
      <c r="IB107" s="21" t="n">
        <f aca="false">IF($A107="",0,SUMPRODUCT(((($C$5:$C$64=$A107)+($D$5:$D$64=$A107)+($E$5:$E$64=$A107)+($F$5:$F$64=$A107))&gt;0)*IB$5:IB$64))</f>
        <v>0</v>
      </c>
      <c r="IC107" s="21" t="n">
        <f aca="false">IF($A107="",0,SUMPRODUCT(((($C$5:$C$64=$A107)+($D$5:$D$64=$A107)+($E$5:$E$64=$A107)+($F$5:$F$64=$A107))&gt;0)*IC$5:IC$64))</f>
        <v>0</v>
      </c>
      <c r="ID107" s="21" t="n">
        <f aca="false">IF($A107="",0,SUMPRODUCT(((($C$5:$C$64=$A107)+($D$5:$D$64=$A107)+($E$5:$E$64=$A107)+($F$5:$F$64=$A107))&gt;0)*ID$5:ID$64))</f>
        <v>0</v>
      </c>
      <c r="IE107" s="21" t="n">
        <f aca="false">IF($A107="",0,SUMPRODUCT(((($C$5:$C$64=$A107)+($D$5:$D$64=$A107)+($E$5:$E$64=$A107)+($F$5:$F$64=$A107))&gt;0)*IE$5:IE$64))</f>
        <v>0</v>
      </c>
      <c r="IF107" s="21" t="n">
        <f aca="false">IF($A107="",0,SUMPRODUCT(((($C$5:$C$64=$A107)+($D$5:$D$64=$A107)+($E$5:$E$64=$A107)+($F$5:$F$64=$A107))&gt;0)*IF$5:IF$64))</f>
        <v>0</v>
      </c>
      <c r="IG107" s="21" t="n">
        <f aca="false">IF($A107="",0,SUMPRODUCT(((($C$5:$C$64=$A107)+($D$5:$D$64=$A107)+($E$5:$E$64=$A107)+($F$5:$F$64=$A107))&gt;0)*IG$5:IG$64))</f>
        <v>0</v>
      </c>
      <c r="IH107" s="21" t="n">
        <f aca="false">IF($A107="",0,SUMPRODUCT(((($C$5:$C$64=$A107)+($D$5:$D$64=$A107)+($E$5:$E$64=$A107)+($F$5:$F$64=$A107))&gt;0)*IH$5:IH$64))</f>
        <v>0</v>
      </c>
      <c r="II107" s="21" t="n">
        <f aca="false">IF($A107="",0,SUMPRODUCT(((($C$5:$C$64=$A107)+($D$5:$D$64=$A107)+($E$5:$E$64=$A107)+($F$5:$F$64=$A107))&gt;0)*II$5:II$64))</f>
        <v>0</v>
      </c>
      <c r="IJ107" s="21" t="n">
        <f aca="false">IF($A107="",0,SUMPRODUCT(((($C$5:$C$64=$A107)+($D$5:$D$64=$A107)+($E$5:$E$64=$A107)+($F$5:$F$64=$A107))&gt;0)*IJ$5:IJ$64))</f>
        <v>0</v>
      </c>
      <c r="IK107" s="21" t="n">
        <f aca="false">IF($A107="",0,SUMPRODUCT(((($C$5:$C$64=$A107)+($D$5:$D$64=$A107)+($E$5:$E$64=$A107)+($F$5:$F$64=$A107))&gt;0)*IK$5:IK$64))</f>
        <v>0</v>
      </c>
      <c r="IL107" s="21" t="n">
        <f aca="false">IF($A107="",0,SUMPRODUCT(((($C$5:$C$64=$A107)+($D$5:$D$64=$A107)+($E$5:$E$64=$A107)+($F$5:$F$64=$A107))&gt;0)*IL$5:IL$64))</f>
        <v>0</v>
      </c>
      <c r="IM107" s="21" t="n">
        <f aca="false">IF($A107="",0,SUMPRODUCT(((($C$5:$C$64=$A107)+($D$5:$D$64=$A107)+($E$5:$E$64=$A107)+($F$5:$F$64=$A107))&gt;0)*IM$5:IM$64))</f>
        <v>0</v>
      </c>
      <c r="IN107" s="21" t="n">
        <f aca="false">IF($A107="",0,SUMPRODUCT(((($C$5:$C$64=$A107)+($D$5:$D$64=$A107)+($E$5:$E$64=$A107)+($F$5:$F$64=$A107))&gt;0)*IN$5:IN$64))</f>
        <v>0</v>
      </c>
      <c r="IO107" s="21" t="n">
        <f aca="false">IF($A107="",0,SUMPRODUCT(((($C$5:$C$64=$A107)+($D$5:$D$64=$A107)+($E$5:$E$64=$A107)+($F$5:$F$64=$A107))&gt;0)*IO$5:IO$64))</f>
        <v>0</v>
      </c>
      <c r="IP107" s="21" t="n">
        <f aca="false">IF($A107="",0,SUMPRODUCT(((($C$5:$C$64=$A107)+($D$5:$D$64=$A107)+($E$5:$E$64=$A107)+($F$5:$F$64=$A107))&gt;0)*IP$5:IP$64))</f>
        <v>0</v>
      </c>
      <c r="IQ107" s="21" t="n">
        <f aca="false">IF($A107="",0,SUMPRODUCT(((($C$5:$C$64=$A107)+($D$5:$D$64=$A107)+($E$5:$E$64=$A107)+($F$5:$F$64=$A107))&gt;0)*IQ$5:IQ$64))</f>
        <v>0</v>
      </c>
      <c r="IR107" s="21" t="n">
        <f aca="false">IF($A107="",0,SUMPRODUCT(((($C$5:$C$64=$A107)+($D$5:$D$64=$A107)+($E$5:$E$64=$A107)+($F$5:$F$64=$A107))&gt;0)*IR$5:IR$64))</f>
        <v>0</v>
      </c>
      <c r="IS107" s="21" t="n">
        <f aca="false">IF($A107="",0,SUMPRODUCT(((($C$5:$C$64=$A107)+($D$5:$D$64=$A107)+($E$5:$E$64=$A107)+($F$5:$F$64=$A107))&gt;0)*IS$5:IS$64))</f>
        <v>0</v>
      </c>
      <c r="IT107" s="21" t="n">
        <f aca="false">IF($A107="",0,SUMPRODUCT(((($C$5:$C$64=$A107)+($D$5:$D$64=$A107)+($E$5:$E$64=$A107)+($F$5:$F$64=$A107))&gt;0)*IT$5:IT$64))</f>
        <v>0</v>
      </c>
      <c r="IU107" s="21" t="n">
        <f aca="false">IF($A107="",0,SUMPRODUCT(((($C$5:$C$64=$A107)+($D$5:$D$64=$A107)+($E$5:$E$64=$A107)+($F$5:$F$64=$A107))&gt;0)*IU$5:IU$64))</f>
        <v>0</v>
      </c>
      <c r="IV107" s="21" t="n">
        <f aca="false">IF($A107="",0,SUMPRODUCT(((($C$5:$C$64=$A107)+($D$5:$D$64=$A107)+($E$5:$E$64=$A107)+($F$5:$F$64=$A107))&gt;0)*IV$5:IV$64))</f>
        <v>0</v>
      </c>
      <c r="IW107" s="21" t="n">
        <f aca="false">IF($A107="",0,SUMPRODUCT(((($C$5:$C$64=$A107)+($D$5:$D$64=$A107)+($E$5:$E$64=$A107)+($F$5:$F$64=$A107))&gt;0)*IW$5:IW$64))</f>
        <v>0</v>
      </c>
      <c r="IX107" s="21" t="n">
        <f aca="false">IF($A107="",0,SUMPRODUCT(((($C$5:$C$64=$A107)+($D$5:$D$64=$A107)+($E$5:$E$64=$A107)+($F$5:$F$64=$A107))&gt;0)*IX$5:IX$64))</f>
        <v>0</v>
      </c>
      <c r="IY107" s="21" t="n">
        <f aca="false">IF($A107="",0,SUMPRODUCT(((($C$5:$C$64=$A107)+($D$5:$D$64=$A107)+($E$5:$E$64=$A107)+($F$5:$F$64=$A107))&gt;0)*IY$5:IY$64))</f>
        <v>0</v>
      </c>
      <c r="IZ107" s="21" t="n">
        <f aca="false">IF($A107="",0,SUMPRODUCT(((($C$5:$C$64=$A107)+($D$5:$D$64=$A107)+($E$5:$E$64=$A107)+($F$5:$F$64=$A107))&gt;0)*IZ$5:IZ$64))</f>
        <v>0</v>
      </c>
      <c r="JA107" s="21" t="n">
        <f aca="false">IF($A107="",0,SUMPRODUCT(((($C$5:$C$64=$A107)+($D$5:$D$64=$A107)+($E$5:$E$64=$A107)+($F$5:$F$64=$A107))&gt;0)*JA$5:JA$64))</f>
        <v>0</v>
      </c>
      <c r="JB107" s="21" t="n">
        <f aca="false">IF($A107="",0,SUMPRODUCT(((($C$5:$C$64=$A107)+($D$5:$D$64=$A107)+($E$5:$E$64=$A107)+($F$5:$F$64=$A107))&gt;0)*JB$5:JB$64))</f>
        <v>0</v>
      </c>
      <c r="JC107" s="21" t="n">
        <f aca="false">IF($A107="",0,SUMPRODUCT(((($C$5:$C$64=$A107)+($D$5:$D$64=$A107)+($E$5:$E$64=$A107)+($F$5:$F$64=$A107))&gt;0)*JC$5:JC$64))</f>
        <v>0</v>
      </c>
      <c r="JD107" s="21" t="n">
        <f aca="false">IF($A107="",0,SUMPRODUCT(((($C$5:$C$64=$A107)+($D$5:$D$64=$A107)+($E$5:$E$64=$A107)+($F$5:$F$64=$A107))&gt;0)*JD$5:JD$64))</f>
        <v>0</v>
      </c>
      <c r="JE107" s="21" t="n">
        <f aca="false">IF($A107="",0,SUMPRODUCT(((($C$5:$C$64=$A107)+($D$5:$D$64=$A107)+($E$5:$E$64=$A107)+($F$5:$F$64=$A107))&gt;0)*JE$5:JE$64))</f>
        <v>0</v>
      </c>
      <c r="JF107" s="21" t="n">
        <f aca="false">IF($A107="",0,SUMPRODUCT(((($C$5:$C$64=$A107)+($D$5:$D$64=$A107)+($E$5:$E$64=$A107)+($F$5:$F$64=$A107))&gt;0)*JF$5:JF$64))</f>
        <v>0</v>
      </c>
      <c r="JG107" s="21" t="n">
        <f aca="false">IF($A107="",0,SUMPRODUCT(((($C$5:$C$64=$A107)+($D$5:$D$64=$A107)+($E$5:$E$64=$A107)+($F$5:$F$64=$A107))&gt;0)*JG$5:JG$64))</f>
        <v>0</v>
      </c>
      <c r="JH107" s="21" t="n">
        <f aca="false">IF($A107="",0,SUMPRODUCT(((($C$5:$C$64=$A107)+($D$5:$D$64=$A107)+($E$5:$E$64=$A107)+($F$5:$F$64=$A107))&gt;0)*JH$5:JH$64))</f>
        <v>0</v>
      </c>
      <c r="JI107" s="21" t="n">
        <f aca="false">IF($A107="",0,SUMPRODUCT(((($C$5:$C$64=$A107)+($D$5:$D$64=$A107)+($E$5:$E$64=$A107)+($F$5:$F$64=$A107))&gt;0)*JI$5:JI$64))</f>
        <v>0</v>
      </c>
      <c r="JJ107" s="21" t="n">
        <f aca="false">IF($A107="",0,SUMPRODUCT(((($C$5:$C$64=$A107)+($D$5:$D$64=$A107)+($E$5:$E$64=$A107)+($F$5:$F$64=$A107))&gt;0)*JJ$5:JJ$64))</f>
        <v>0</v>
      </c>
      <c r="JK107" s="21" t="n">
        <f aca="false">IF($A107="",0,SUMPRODUCT(((($C$5:$C$64=$A107)+($D$5:$D$64=$A107)+($E$5:$E$64=$A107)+($F$5:$F$64=$A107))&gt;0)*JK$5:JK$64))</f>
        <v>0</v>
      </c>
      <c r="JL107" s="21" t="n">
        <f aca="false">IF($A107="",0,SUMPRODUCT(((($C$5:$C$64=$A107)+($D$5:$D$64=$A107)+($E$5:$E$64=$A107)+($F$5:$F$64=$A107))&gt;0)*JL$5:JL$64))</f>
        <v>0</v>
      </c>
      <c r="JM107" s="21" t="n">
        <f aca="false">IF($A107="",0,SUMPRODUCT(((($C$5:$C$64=$A107)+($D$5:$D$64=$A107)+($E$5:$E$64=$A107)+($F$5:$F$64=$A107))&gt;0)*JM$5:JM$64))</f>
        <v>0</v>
      </c>
      <c r="JN107" s="21" t="n">
        <f aca="false">IF($A107="",0,SUMPRODUCT(((($C$5:$C$64=$A107)+($D$5:$D$64=$A107)+($E$5:$E$64=$A107)+($F$5:$F$64=$A107))&gt;0)*JN$5:JN$64))</f>
        <v>0</v>
      </c>
      <c r="JO107" s="21" t="n">
        <f aca="false">IF($A107="",0,SUMPRODUCT(((($C$5:$C$64=$A107)+($D$5:$D$64=$A107)+($E$5:$E$64=$A107)+($F$5:$F$64=$A107))&gt;0)*JO$5:JO$64))</f>
        <v>0</v>
      </c>
      <c r="JP107" s="21" t="n">
        <f aca="false">IF($A107="",0,SUMPRODUCT(((($C$5:$C$64=$A107)+($D$5:$D$64=$A107)+($E$5:$E$64=$A107)+($F$5:$F$64=$A107))&gt;0)*JP$5:JP$64))</f>
        <v>0</v>
      </c>
      <c r="JQ107" s="21" t="n">
        <f aca="false">IF($A107="",0,SUMPRODUCT(((($C$5:$C$64=$A107)+($D$5:$D$64=$A107)+($E$5:$E$64=$A107)+($F$5:$F$64=$A107))&gt;0)*JQ$5:JQ$64))</f>
        <v>0</v>
      </c>
      <c r="JR107" s="21" t="n">
        <f aca="false">IF($A107="",0,SUMPRODUCT(((($C$5:$C$64=$A107)+($D$5:$D$64=$A107)+($E$5:$E$64=$A107)+($F$5:$F$64=$A107))&gt;0)*JR$5:JR$64))</f>
        <v>0</v>
      </c>
      <c r="JS107" s="21" t="n">
        <f aca="false">IF($A107="",0,SUMPRODUCT(((($C$5:$C$64=$A107)+($D$5:$D$64=$A107)+($E$5:$E$64=$A107)+($F$5:$F$64=$A107))&gt;0)*JS$5:JS$64))</f>
        <v>0</v>
      </c>
      <c r="JT107" s="21" t="n">
        <f aca="false">IF($A107="",0,SUMPRODUCT(((($C$5:$C$64=$A107)+($D$5:$D$64=$A107)+($E$5:$E$64=$A107)+($F$5:$F$64=$A107))&gt;0)*JT$5:JT$64))</f>
        <v>0</v>
      </c>
      <c r="JU107" s="21" t="n">
        <f aca="false">IF($A107="",0,SUMPRODUCT(((($C$5:$C$64=$A107)+($D$5:$D$64=$A107)+($E$5:$E$64=$A107)+($F$5:$F$64=$A107))&gt;0)*JU$5:JU$64))</f>
        <v>0</v>
      </c>
      <c r="JV107" s="21" t="n">
        <f aca="false">IF($A107="",0,SUMPRODUCT(((($C$5:$C$64=$A107)+($D$5:$D$64=$A107)+($E$5:$E$64=$A107)+($F$5:$F$64=$A107))&gt;0)*JV$5:JV$64))</f>
        <v>0</v>
      </c>
      <c r="JW107" s="21" t="n">
        <f aca="false">IF($A107="",0,SUMPRODUCT(((($C$5:$C$64=$A107)+($D$5:$D$64=$A107)+($E$5:$E$64=$A107)+($F$5:$F$64=$A107))&gt;0)*JW$5:JW$64))</f>
        <v>0</v>
      </c>
      <c r="JX107" s="21" t="n">
        <f aca="false">IF($A107="",0,SUMPRODUCT(((($C$5:$C$64=$A107)+($D$5:$D$64=$A107)+($E$5:$E$64=$A107)+($F$5:$F$64=$A107))&gt;0)*JX$5:JX$64))</f>
        <v>0</v>
      </c>
      <c r="JY107" s="21" t="n">
        <f aca="false">IF($A107="",0,SUMPRODUCT(((($C$5:$C$64=$A107)+($D$5:$D$64=$A107)+($E$5:$E$64=$A107)+($F$5:$F$64=$A107))&gt;0)*JY$5:JY$64))</f>
        <v>0</v>
      </c>
      <c r="JZ107" s="21" t="n">
        <f aca="false">IF($A107="",0,SUMPRODUCT(((($C$5:$C$64=$A107)+($D$5:$D$64=$A107)+($E$5:$E$64=$A107)+($F$5:$F$64=$A107))&gt;0)*JZ$5:JZ$64))</f>
        <v>0</v>
      </c>
      <c r="KA107" s="21" t="n">
        <f aca="false">IF($A107="",0,SUMPRODUCT(((($C$5:$C$64=$A107)+($D$5:$D$64=$A107)+($E$5:$E$64=$A107)+($F$5:$F$64=$A107))&gt;0)*KA$5:KA$64))</f>
        <v>0</v>
      </c>
      <c r="KB107" s="21" t="n">
        <f aca="false">IF($A107="",0,SUMPRODUCT(((($C$5:$C$64=$A107)+($D$5:$D$64=$A107)+($E$5:$E$64=$A107)+($F$5:$F$64=$A107))&gt;0)*KB$5:KB$64))</f>
        <v>0</v>
      </c>
      <c r="KC107" s="21" t="n">
        <f aca="false">IF($A107="",0,SUMPRODUCT(((($C$5:$C$64=$A107)+($D$5:$D$64=$A107)+($E$5:$E$64=$A107)+($F$5:$F$64=$A107))&gt;0)*KC$5:KC$64))</f>
        <v>0</v>
      </c>
      <c r="KD107" s="21" t="n">
        <f aca="false">IF($A107="",0,SUMPRODUCT(((($C$5:$C$64=$A107)+($D$5:$D$64=$A107)+($E$5:$E$64=$A107)+($F$5:$F$64=$A107))&gt;0)*KD$5:KD$64))</f>
        <v>0</v>
      </c>
      <c r="KE107" s="21" t="n">
        <f aca="false">IF($A107="",0,SUMPRODUCT(((($C$5:$C$64=$A107)+($D$5:$D$64=$A107)+($E$5:$E$64=$A107)+($F$5:$F$64=$A107))&gt;0)*KE$5:KE$64))</f>
        <v>0</v>
      </c>
      <c r="KF107" s="21" t="n">
        <f aca="false">IF($A107="",0,SUMPRODUCT(((($C$5:$C$64=$A107)+($D$5:$D$64=$A107)+($E$5:$E$64=$A107)+($F$5:$F$64=$A107))&gt;0)*KF$5:KF$64))</f>
        <v>0</v>
      </c>
      <c r="KG107" s="21" t="n">
        <f aca="false">IF($A107="",0,SUMPRODUCT(((($C$5:$C$64=$A107)+($D$5:$D$64=$A107)+($E$5:$E$64=$A107)+($F$5:$F$64=$A107))&gt;0)*KG$5:KG$64))</f>
        <v>0</v>
      </c>
      <c r="KH107" s="21" t="n">
        <f aca="false">IF($A107="",0,SUMPRODUCT(((($C$5:$C$64=$A107)+($D$5:$D$64=$A107)+($E$5:$E$64=$A107)+($F$5:$F$64=$A107))&gt;0)*KH$5:KH$64))</f>
        <v>0</v>
      </c>
      <c r="KI107" s="21" t="n">
        <f aca="false">IF($A107="",0,SUMPRODUCT(((($C$5:$C$64=$A107)+($D$5:$D$64=$A107)+($E$5:$E$64=$A107)+($F$5:$F$64=$A107))&gt;0)*KI$5:KI$64))</f>
        <v>0</v>
      </c>
      <c r="KJ107" s="21" t="n">
        <f aca="false">IF($A107="",0,SUMPRODUCT(((($C$5:$C$64=$A107)+($D$5:$D$64=$A107)+($E$5:$E$64=$A107)+($F$5:$F$64=$A107))&gt;0)*KJ$5:KJ$64))</f>
        <v>0</v>
      </c>
      <c r="KK107" s="21" t="n">
        <f aca="false">IF($A107="",0,SUMPRODUCT(((($C$5:$C$64=$A107)+($D$5:$D$64=$A107)+($E$5:$E$64=$A107)+($F$5:$F$64=$A107))&gt;0)*KK$5:KK$64))</f>
        <v>0</v>
      </c>
      <c r="KL107" s="21" t="n">
        <f aca="false">IF($A107="",0,SUMPRODUCT(((($C$5:$C$64=$A107)+($D$5:$D$64=$A107)+($E$5:$E$64=$A107)+($F$5:$F$64=$A107))&gt;0)*KL$5:KL$64))</f>
        <v>0</v>
      </c>
      <c r="KM107" s="21" t="n">
        <f aca="false">IF($A107="",0,SUMPRODUCT(((($C$5:$C$64=$A107)+($D$5:$D$64=$A107)+($E$5:$E$64=$A107)+($F$5:$F$64=$A107))&gt;0)*KM$5:KM$64))</f>
        <v>0</v>
      </c>
      <c r="KN107" s="21" t="n">
        <f aca="false">IF($A107="",0,SUMPRODUCT(((($C$5:$C$64=$A107)+($D$5:$D$64=$A107)+($E$5:$E$64=$A107)+($F$5:$F$64=$A107))&gt;0)*KN$5:KN$64))</f>
        <v>0</v>
      </c>
      <c r="KO107" s="21" t="n">
        <f aca="false">IF($A107="",0,SUMPRODUCT(((($C$5:$C$64=$A107)+($D$5:$D$64=$A107)+($E$5:$E$64=$A107)+($F$5:$F$64=$A107))&gt;0)*KO$5:KO$64))</f>
        <v>0</v>
      </c>
      <c r="KP107" s="21" t="n">
        <f aca="false">IF($A107="",0,SUMPRODUCT(((($C$5:$C$64=$A107)+($D$5:$D$64=$A107)+($E$5:$E$64=$A107)+($F$5:$F$64=$A107))&gt;0)*KP$5:KP$64))</f>
        <v>0</v>
      </c>
      <c r="KQ107" s="21" t="n">
        <f aca="false">IF($A107="",0,SUMPRODUCT(((($C$5:$C$64=$A107)+($D$5:$D$64=$A107)+($E$5:$E$64=$A107)+($F$5:$F$64=$A107))&gt;0)*KQ$5:KQ$64))</f>
        <v>0</v>
      </c>
      <c r="KR107" s="21" t="n">
        <f aca="false">IF($A107="",0,SUMPRODUCT(((($C$5:$C$64=$A107)+($D$5:$D$64=$A107)+($E$5:$E$64=$A107)+($F$5:$F$64=$A107))&gt;0)*KR$5:KR$64))</f>
        <v>0</v>
      </c>
      <c r="KS107" s="21" t="n">
        <f aca="false">IF($A107="",0,SUMPRODUCT(((($C$5:$C$64=$A107)+($D$5:$D$64=$A107)+($E$5:$E$64=$A107)+($F$5:$F$64=$A107))&gt;0)*KS$5:KS$64))</f>
        <v>0</v>
      </c>
      <c r="KT107" s="21" t="n">
        <f aca="false">IF($A107="",0,SUMPRODUCT(((($C$5:$C$64=$A107)+($D$5:$D$64=$A107)+($E$5:$E$64=$A107)+($F$5:$F$64=$A107))&gt;0)*KT$5:KT$64))</f>
        <v>0</v>
      </c>
      <c r="KU107" s="21" t="n">
        <f aca="false">IF($A107="",0,SUMPRODUCT(((($C$5:$C$64=$A107)+($D$5:$D$64=$A107)+($E$5:$E$64=$A107)+($F$5:$F$64=$A107))&gt;0)*KU$5:KU$64))</f>
        <v>0</v>
      </c>
      <c r="KV107" s="21" t="n">
        <f aca="false">IF($A107="",0,SUMPRODUCT(((($C$5:$C$64=$A107)+($D$5:$D$64=$A107)+($E$5:$E$64=$A107)+($F$5:$F$64=$A107))&gt;0)*KV$5:KV$64))</f>
        <v>0</v>
      </c>
      <c r="KW107" s="21" t="n">
        <f aca="false">IF($A107="",0,SUMPRODUCT(((($C$5:$C$64=$A107)+($D$5:$D$64=$A107)+($E$5:$E$64=$A107)+($F$5:$F$64=$A107))&gt;0)*KW$5:KW$64))</f>
        <v>0</v>
      </c>
      <c r="KX107" s="21" t="n">
        <f aca="false">IF($A107="",0,SUMPRODUCT(((($C$5:$C$64=$A107)+($D$5:$D$64=$A107)+($E$5:$E$64=$A107)+($F$5:$F$64=$A107))&gt;0)*KX$5:KX$64))</f>
        <v>0</v>
      </c>
      <c r="KY107" s="21" t="n">
        <f aca="false">IF($A107="",0,SUMPRODUCT(((($C$5:$C$64=$A107)+($D$5:$D$64=$A107)+($E$5:$E$64=$A107)+($F$5:$F$64=$A107))&gt;0)*KY$5:KY$64))</f>
        <v>0</v>
      </c>
      <c r="KZ107" s="21" t="n">
        <f aca="false">IF($A107="",0,SUMPRODUCT(((($C$5:$C$64=$A107)+($D$5:$D$64=$A107)+($E$5:$E$64=$A107)+($F$5:$F$64=$A107))&gt;0)*KZ$5:KZ$64))</f>
        <v>0</v>
      </c>
      <c r="LA107" s="21" t="n">
        <f aca="false">IF($A107="",0,SUMPRODUCT(((($C$5:$C$64=$A107)+($D$5:$D$64=$A107)+($E$5:$E$64=$A107)+($F$5:$F$64=$A107))&gt;0)*LA$5:LA$64))</f>
        <v>0</v>
      </c>
      <c r="LB107" s="21" t="n">
        <f aca="false">IF($A107="",0,SUMPRODUCT(((($C$5:$C$64=$A107)+($D$5:$D$64=$A107)+($E$5:$E$64=$A107)+($F$5:$F$64=$A107))&gt;0)*LB$5:LB$64))</f>
        <v>0</v>
      </c>
      <c r="LC107" s="21" t="n">
        <f aca="false">IF($A107="",0,SUMPRODUCT(((($C$5:$C$64=$A107)+($D$5:$D$64=$A107)+($E$5:$E$64=$A107)+($F$5:$F$64=$A107))&gt;0)*LC$5:LC$64))</f>
        <v>0</v>
      </c>
      <c r="LD107" s="21" t="n">
        <f aca="false">IF($A107="",0,SUMPRODUCT(((($C$5:$C$64=$A107)+($D$5:$D$64=$A107)+($E$5:$E$64=$A107)+($F$5:$F$64=$A107))&gt;0)*LD$5:LD$64))</f>
        <v>0</v>
      </c>
      <c r="LE107" s="21" t="n">
        <f aca="false">IF($A107="",0,SUMPRODUCT(((($C$5:$C$64=$A107)+($D$5:$D$64=$A107)+($E$5:$E$64=$A107)+($F$5:$F$64=$A107))&gt;0)*LE$5:LE$64))</f>
        <v>0</v>
      </c>
      <c r="LF107" s="21" t="n">
        <f aca="false">IF($A107="",0,SUMPRODUCT(((($C$5:$C$64=$A107)+($D$5:$D$64=$A107)+($E$5:$E$64=$A107)+($F$5:$F$64=$A107))&gt;0)*LF$5:LF$64))</f>
        <v>0</v>
      </c>
      <c r="LG107" s="21" t="n">
        <f aca="false">IF($A107="",0,SUMPRODUCT(((($C$5:$C$64=$A107)+($D$5:$D$64=$A107)+($E$5:$E$64=$A107)+($F$5:$F$64=$A107))&gt;0)*LG$5:LG$64))</f>
        <v>0</v>
      </c>
      <c r="LH107" s="21" t="n">
        <f aca="false">IF($A107="",0,SUMPRODUCT(((($C$5:$C$64=$A107)+($D$5:$D$64=$A107)+($E$5:$E$64=$A107)+($F$5:$F$64=$A107))&gt;0)*LH$5:LH$64))</f>
        <v>0</v>
      </c>
      <c r="LI107" s="21" t="n">
        <f aca="false">IF($A107="",0,SUMPRODUCT(((($C$5:$C$64=$A107)+($D$5:$D$64=$A107)+($E$5:$E$64=$A107)+($F$5:$F$64=$A107))&gt;0)*LI$5:LI$64))</f>
        <v>0</v>
      </c>
      <c r="LJ107" s="21" t="n">
        <f aca="false">IF($A107="",0,SUMPRODUCT(((($C$5:$C$64=$A107)+($D$5:$D$64=$A107)+($E$5:$E$64=$A107)+($F$5:$F$64=$A107))&gt;0)*LJ$5:LJ$64))</f>
        <v>0</v>
      </c>
      <c r="LK107" s="21" t="n">
        <f aca="false">IF($A107="",0,SUMPRODUCT(((($C$5:$C$64=$A107)+($D$5:$D$64=$A107)+($E$5:$E$64=$A107)+($F$5:$F$64=$A107))&gt;0)*LK$5:LK$64))</f>
        <v>0</v>
      </c>
      <c r="LL107" s="21" t="n">
        <f aca="false">IF($A107="",0,SUMPRODUCT(((($C$5:$C$64=$A107)+($D$5:$D$64=$A107)+($E$5:$E$64=$A107)+($F$5:$F$64=$A107))&gt;0)*LL$5:LL$64))</f>
        <v>0</v>
      </c>
      <c r="LM107" s="21" t="n">
        <f aca="false">IF($A107="",0,SUMPRODUCT(((($C$5:$C$64=$A107)+($D$5:$D$64=$A107)+($E$5:$E$64=$A107)+($F$5:$F$64=$A107))&gt;0)*LM$5:LM$64))</f>
        <v>0</v>
      </c>
      <c r="LN107" s="21" t="n">
        <f aca="false">IF($A107="",0,SUMPRODUCT(((($C$5:$C$64=$A107)+($D$5:$D$64=$A107)+($E$5:$E$64=$A107)+($F$5:$F$64=$A107))&gt;0)*LN$5:LN$64))</f>
        <v>0</v>
      </c>
      <c r="LO107" s="21" t="n">
        <f aca="false">IF($A107="",0,SUMPRODUCT(((($C$5:$C$64=$A107)+($D$5:$D$64=$A107)+($E$5:$E$64=$A107)+($F$5:$F$64=$A107))&gt;0)*LO$5:LO$64))</f>
        <v>0</v>
      </c>
      <c r="LP107" s="21" t="n">
        <f aca="false">IF($A107="",0,SUMPRODUCT(((($C$5:$C$64=$A107)+($D$5:$D$64=$A107)+($E$5:$E$64=$A107)+($F$5:$F$64=$A107))&gt;0)*LP$5:LP$64))</f>
        <v>0</v>
      </c>
      <c r="LQ107" s="21" t="n">
        <f aca="false">IF($A107="",0,SUMPRODUCT(((($C$5:$C$64=$A107)+($D$5:$D$64=$A107)+($E$5:$E$64=$A107)+($F$5:$F$64=$A107))&gt;0)*LQ$5:LQ$64))</f>
        <v>0</v>
      </c>
      <c r="LR107" s="21" t="n">
        <f aca="false">IF($A107="",0,SUMPRODUCT(((($C$5:$C$64=$A107)+($D$5:$D$64=$A107)+($E$5:$E$64=$A107)+($F$5:$F$64=$A107))&gt;0)*LR$5:LR$64))</f>
        <v>0</v>
      </c>
      <c r="LS107" s="21" t="n">
        <f aca="false">IF($A107="",0,SUMPRODUCT(((($C$5:$C$64=$A107)+($D$5:$D$64=$A107)+($E$5:$E$64=$A107)+($F$5:$F$64=$A107))&gt;0)*LS$5:LS$64))</f>
        <v>0</v>
      </c>
      <c r="LT107" s="21" t="n">
        <f aca="false">IF($A107="",0,SUMPRODUCT(((($C$5:$C$64=$A107)+($D$5:$D$64=$A107)+($E$5:$E$64=$A107)+($F$5:$F$64=$A107))&gt;0)*LT$5:LT$64))</f>
        <v>0</v>
      </c>
      <c r="LU107" s="21" t="n">
        <f aca="false">IF($A107="",0,SUMPRODUCT(((($C$5:$C$64=$A107)+($D$5:$D$64=$A107)+($E$5:$E$64=$A107)+($F$5:$F$64=$A107))&gt;0)*LU$5:LU$64))</f>
        <v>0</v>
      </c>
      <c r="LV107" s="21" t="n">
        <f aca="false">IF($A107="",0,SUMPRODUCT(((($C$5:$C$64=$A107)+($D$5:$D$64=$A107)+($E$5:$E$64=$A107)+($F$5:$F$64=$A107))&gt;0)*LV$5:LV$64))</f>
        <v>0</v>
      </c>
      <c r="LW107" s="21" t="n">
        <f aca="false">IF($A107="",0,SUMPRODUCT(((($C$5:$C$64=$A107)+($D$5:$D$64=$A107)+($E$5:$E$64=$A107)+($F$5:$F$64=$A107))&gt;0)*LW$5:LW$64))</f>
        <v>0</v>
      </c>
      <c r="LX107" s="21" t="n">
        <f aca="false">IF($A107="",0,SUMPRODUCT(((($C$5:$C$64=$A107)+($D$5:$D$64=$A107)+($E$5:$E$64=$A107)+($F$5:$F$64=$A107))&gt;0)*LX$5:LX$64))</f>
        <v>0</v>
      </c>
      <c r="LY107" s="21" t="n">
        <f aca="false">IF($A107="",0,SUMPRODUCT(((($C$5:$C$64=$A107)+($D$5:$D$64=$A107)+($E$5:$E$64=$A107)+($F$5:$F$64=$A107))&gt;0)*LY$5:LY$64))</f>
        <v>0</v>
      </c>
      <c r="LZ107" s="21" t="n">
        <f aca="false">IF($A107="",0,SUMPRODUCT(((($C$5:$C$64=$A107)+($D$5:$D$64=$A107)+($E$5:$E$64=$A107)+($F$5:$F$64=$A107))&gt;0)*LZ$5:LZ$64))</f>
        <v>0</v>
      </c>
      <c r="MA107" s="21" t="n">
        <f aca="false">IF($A107="",0,SUMPRODUCT(((($C$5:$C$64=$A107)+($D$5:$D$64=$A107)+($E$5:$E$64=$A107)+($F$5:$F$64=$A107))&gt;0)*MA$5:MA$64))</f>
        <v>0</v>
      </c>
      <c r="MB107" s="21" t="n">
        <f aca="false">IF($A107="",0,SUMPRODUCT(((($C$5:$C$64=$A107)+($D$5:$D$64=$A107)+($E$5:$E$64=$A107)+($F$5:$F$64=$A107))&gt;0)*MB$5:MB$64))</f>
        <v>0</v>
      </c>
      <c r="MC107" s="21" t="n">
        <f aca="false">IF($A107="",0,SUMPRODUCT(((($C$5:$C$64=$A107)+($D$5:$D$64=$A107)+($E$5:$E$64=$A107)+($F$5:$F$64=$A107))&gt;0)*MC$5:MC$64))</f>
        <v>0</v>
      </c>
      <c r="MD107" s="21" t="n">
        <f aca="false">IF($A107="",0,SUMPRODUCT(((($C$5:$C$64=$A107)+($D$5:$D$64=$A107)+($E$5:$E$64=$A107)+($F$5:$F$64=$A107))&gt;0)*MD$5:MD$64))</f>
        <v>0</v>
      </c>
      <c r="ME107" s="21" t="n">
        <f aca="false">IF($A107="",0,SUMPRODUCT(((($C$5:$C$64=$A107)+($D$5:$D$64=$A107)+($E$5:$E$64=$A107)+($F$5:$F$64=$A107))&gt;0)*ME$5:ME$64))</f>
        <v>0</v>
      </c>
      <c r="MF107" s="21" t="n">
        <f aca="false">IF($A107="",0,SUMPRODUCT(((($C$5:$C$64=$A107)+($D$5:$D$64=$A107)+($E$5:$E$64=$A107)+($F$5:$F$64=$A107))&gt;0)*MF$5:MF$64))</f>
        <v>0</v>
      </c>
      <c r="MG107" s="21" t="n">
        <f aca="false">IF($A107="",0,SUMPRODUCT(((($C$5:$C$64=$A107)+($D$5:$D$64=$A107)+($E$5:$E$64=$A107)+($F$5:$F$64=$A107))&gt;0)*MG$5:MG$64))</f>
        <v>0</v>
      </c>
      <c r="MH107" s="21" t="n">
        <f aca="false">IF($A107="",0,SUMPRODUCT(((($C$5:$C$64=$A107)+($D$5:$D$64=$A107)+($E$5:$E$64=$A107)+($F$5:$F$64=$A107))&gt;0)*MH$5:MH$64))</f>
        <v>0</v>
      </c>
      <c r="MI107" s="21" t="n">
        <f aca="false">IF($A107="",0,SUMPRODUCT(((($C$5:$C$64=$A107)+($D$5:$D$64=$A107)+($E$5:$E$64=$A107)+($F$5:$F$64=$A107))&gt;0)*MI$5:MI$64))</f>
        <v>0</v>
      </c>
      <c r="MJ107" s="21" t="n">
        <f aca="false">IF($A107="",0,SUMPRODUCT(((($C$5:$C$64=$A107)+($D$5:$D$64=$A107)+($E$5:$E$64=$A107)+($F$5:$F$64=$A107))&gt;0)*MJ$5:MJ$64))</f>
        <v>0</v>
      </c>
      <c r="MK107" s="21" t="n">
        <f aca="false">IF($A107="",0,SUMPRODUCT(((($C$5:$C$64=$A107)+($D$5:$D$64=$A107)+($E$5:$E$64=$A107)+($F$5:$F$64=$A107))&gt;0)*MK$5:MK$64))</f>
        <v>0</v>
      </c>
      <c r="ML107" s="21" t="n">
        <f aca="false">IF($A107="",0,SUMPRODUCT(((($C$5:$C$64=$A107)+($D$5:$D$64=$A107)+($E$5:$E$64=$A107)+($F$5:$F$64=$A107))&gt;0)*ML$5:ML$64))</f>
        <v>0</v>
      </c>
      <c r="MM107" s="21" t="n">
        <f aca="false">IF($A107="",0,SUMPRODUCT(((($C$5:$C$64=$A107)+($D$5:$D$64=$A107)+($E$5:$E$64=$A107)+($F$5:$F$64=$A107))&gt;0)*MM$5:MM$64))</f>
        <v>0</v>
      </c>
      <c r="MN107" s="21" t="n">
        <f aca="false">IF($A107="",0,SUMPRODUCT(((($C$5:$C$64=$A107)+($D$5:$D$64=$A107)+($E$5:$E$64=$A107)+($F$5:$F$64=$A107))&gt;0)*MN$5:MN$64))</f>
        <v>0</v>
      </c>
      <c r="MO107" s="21" t="n">
        <f aca="false">IF($A107="",0,SUMPRODUCT(((($C$5:$C$64=$A107)+($D$5:$D$64=$A107)+($E$5:$E$64=$A107)+($F$5:$F$64=$A107))&gt;0)*MO$5:MO$64))</f>
        <v>0</v>
      </c>
      <c r="MP107" s="21" t="n">
        <f aca="false">IF($A107="",0,SUMPRODUCT(((($C$5:$C$64=$A107)+($D$5:$D$64=$A107)+($E$5:$E$64=$A107)+($F$5:$F$64=$A107))&gt;0)*MP$5:MP$64))</f>
        <v>0</v>
      </c>
      <c r="MQ107" s="21" t="n">
        <f aca="false">IF($A107="",0,SUMPRODUCT(((($C$5:$C$64=$A107)+($D$5:$D$64=$A107)+($E$5:$E$64=$A107)+($F$5:$F$64=$A107))&gt;0)*MQ$5:MQ$64))</f>
        <v>0</v>
      </c>
      <c r="MR107" s="21" t="n">
        <f aca="false">IF($A107="",0,SUMPRODUCT(((($C$5:$C$64=$A107)+($D$5:$D$64=$A107)+($E$5:$E$64=$A107)+($F$5:$F$64=$A107))&gt;0)*MR$5:MR$64))</f>
        <v>0</v>
      </c>
      <c r="MS107" s="21" t="n">
        <f aca="false">IF($A107="",0,SUMPRODUCT(((($C$5:$C$64=$A107)+($D$5:$D$64=$A107)+($E$5:$E$64=$A107)+($F$5:$F$64=$A107))&gt;0)*MS$5:MS$64))</f>
        <v>0</v>
      </c>
      <c r="MT107" s="21" t="n">
        <f aca="false">IF($A107="",0,SUMPRODUCT(((($C$5:$C$64=$A107)+($D$5:$D$64=$A107)+($E$5:$E$64=$A107)+($F$5:$F$64=$A107))&gt;0)*MT$5:MT$64))</f>
        <v>0</v>
      </c>
      <c r="MU107" s="21" t="n">
        <f aca="false">IF($A107="",0,SUMPRODUCT(((($C$5:$C$64=$A107)+($D$5:$D$64=$A107)+($E$5:$E$64=$A107)+($F$5:$F$64=$A107))&gt;0)*MU$5:MU$64))</f>
        <v>0</v>
      </c>
      <c r="MV107" s="21" t="n">
        <f aca="false">IF($A107="",0,SUMPRODUCT(((($C$5:$C$64=$A107)+($D$5:$D$64=$A107)+($E$5:$E$64=$A107)+($F$5:$F$64=$A107))&gt;0)*MV$5:MV$64))</f>
        <v>0</v>
      </c>
      <c r="MW107" s="21" t="n">
        <f aca="false">IF($A107="",0,SUMPRODUCT(((($C$5:$C$64=$A107)+($D$5:$D$64=$A107)+($E$5:$E$64=$A107)+($F$5:$F$64=$A107))&gt;0)*MW$5:MW$64))</f>
        <v>0</v>
      </c>
      <c r="MX107" s="21" t="n">
        <f aca="false">IF($A107="",0,SUMPRODUCT(((($C$5:$C$64=$A107)+($D$5:$D$64=$A107)+($E$5:$E$64=$A107)+($F$5:$F$64=$A107))&gt;0)*MX$5:MX$64))</f>
        <v>0</v>
      </c>
      <c r="MY107" s="21" t="n">
        <f aca="false">IF($A107="",0,SUMPRODUCT(((($C$5:$C$64=$A107)+($D$5:$D$64=$A107)+($E$5:$E$64=$A107)+($F$5:$F$64=$A107))&gt;0)*MY$5:MY$64))</f>
        <v>0</v>
      </c>
      <c r="MZ107" s="21" t="n">
        <f aca="false">IF($A107="",0,SUMPRODUCT(((($C$5:$C$64=$A107)+($D$5:$D$64=$A107)+($E$5:$E$64=$A107)+($F$5:$F$64=$A107))&gt;0)*MZ$5:MZ$64))</f>
        <v>0</v>
      </c>
      <c r="NA107" s="21" t="n">
        <f aca="false">IF($A107="",0,SUMPRODUCT(((($C$5:$C$64=$A107)+($D$5:$D$64=$A107)+($E$5:$E$64=$A107)+($F$5:$F$64=$A107))&gt;0)*NA$5:NA$64))</f>
        <v>0</v>
      </c>
      <c r="NB107" s="21" t="n">
        <f aca="false">IF($A107="",0,SUMPRODUCT(((($C$5:$C$64=$A107)+($D$5:$D$64=$A107)+($E$5:$E$64=$A107)+($F$5:$F$64=$A107))&gt;0)*NB$5:NB$64))</f>
        <v>0</v>
      </c>
      <c r="NC107" s="21" t="n">
        <f aca="false">IF($A107="",0,SUMPRODUCT(((($C$5:$C$64=$A107)+($D$5:$D$64=$A107)+($E$5:$E$64=$A107)+($F$5:$F$64=$A107))&gt;0)*NC$5:NC$64))</f>
        <v>0</v>
      </c>
      <c r="ND107" s="21" t="n">
        <f aca="false">IF($A107="",0,SUMPRODUCT(((($C$5:$C$64=$A107)+($D$5:$D$64=$A107)+($E$5:$E$64=$A107)+($F$5:$F$64=$A107))&gt;0)*ND$5:ND$64))</f>
        <v>0</v>
      </c>
      <c r="NE107" s="21" t="n">
        <f aca="false">IF($A107="",0,SUMPRODUCT(((($C$5:$C$64=$A107)+($D$5:$D$64=$A107)+($E$5:$E$64=$A107)+($F$5:$F$64=$A107))&gt;0)*NE$5:NE$64))</f>
        <v>0</v>
      </c>
      <c r="NF107" s="21" t="n">
        <f aca="false">IF($A107="",0,SUMPRODUCT(((($C$5:$C$64=$A107)+($D$5:$D$64=$A107)+($E$5:$E$64=$A107)+($F$5:$F$64=$A107))&gt;0)*NF$5:NF$64))</f>
        <v>0</v>
      </c>
      <c r="NG107" s="21" t="n">
        <f aca="false">IF($A107="",0,SUMPRODUCT(((($C$5:$C$64=$A107)+($D$5:$D$64=$A107)+($E$5:$E$64=$A107)+($F$5:$F$64=$A107))&gt;0)*NG$5:NG$64))</f>
        <v>0</v>
      </c>
      <c r="NH107" s="21" t="n">
        <f aca="false">IF($A107="",0,SUMPRODUCT(((($C$5:$C$64=$A107)+($D$5:$D$64=$A107)+($E$5:$E$64=$A107)+($F$5:$F$64=$A107))&gt;0)*NH$5:NH$64))</f>
        <v>0</v>
      </c>
    </row>
    <row r="108" customFormat="false" ht="15" hidden="false" customHeight="false" outlineLevel="0" collapsed="false">
      <c r="A108" s="6" t="str">
        <f aca="false">IF(Einstellungen!E34="","",Einstellungen!E34)</f>
        <v/>
      </c>
      <c r="B108" s="20" t="n">
        <f aca="false">IF(Einstellungen!F34="",999,Einstellungen!F34)</f>
        <v>999</v>
      </c>
      <c r="C108" s="5" t="str">
        <f aca="false">Einstellungen!G34</f>
        <v/>
      </c>
      <c r="D108" s="5"/>
      <c r="E108" s="5"/>
      <c r="F108" s="5"/>
      <c r="G108" s="21" t="n">
        <f aca="false">IF($A108="",0,SUMPRODUCT(((($C$5:$C$64=$A108)+($D$5:$D$64=$A108)+($E$5:$E$64=$A108)+($F$5:$F$64=$A108))&gt;0)*G$5:G$64))</f>
        <v>0</v>
      </c>
      <c r="H108" s="21" t="n">
        <f aca="false">IF($A108="",0,SUMPRODUCT(((($C$5:$C$64=$A108)+($D$5:$D$64=$A108)+($E$5:$E$64=$A108)+($F$5:$F$64=$A108))&gt;0)*H$5:H$64))</f>
        <v>0</v>
      </c>
      <c r="I108" s="21" t="n">
        <f aca="false">IF($A108="",0,SUMPRODUCT(((($C$5:$C$64=$A108)+($D$5:$D$64=$A108)+($E$5:$E$64=$A108)+($F$5:$F$64=$A108))&gt;0)*I$5:I$64))</f>
        <v>0</v>
      </c>
      <c r="J108" s="21" t="n">
        <f aca="false">IF($A108="",0,SUMPRODUCT(((($C$5:$C$64=$A108)+($D$5:$D$64=$A108)+($E$5:$E$64=$A108)+($F$5:$F$64=$A108))&gt;0)*J$5:J$64))</f>
        <v>0</v>
      </c>
      <c r="K108" s="21" t="n">
        <f aca="false">IF($A108="",0,SUMPRODUCT(((($C$5:$C$64=$A108)+($D$5:$D$64=$A108)+($E$5:$E$64=$A108)+($F$5:$F$64=$A108))&gt;0)*K$5:K$64))</f>
        <v>0</v>
      </c>
      <c r="L108" s="21" t="n">
        <f aca="false">IF($A108="",0,SUMPRODUCT(((($C$5:$C$64=$A108)+($D$5:$D$64=$A108)+($E$5:$E$64=$A108)+($F$5:$F$64=$A108))&gt;0)*L$5:L$64))</f>
        <v>0</v>
      </c>
      <c r="M108" s="21" t="n">
        <f aca="false">IF($A108="",0,SUMPRODUCT(((($C$5:$C$64=$A108)+($D$5:$D$64=$A108)+($E$5:$E$64=$A108)+($F$5:$F$64=$A108))&gt;0)*M$5:M$64))</f>
        <v>0</v>
      </c>
      <c r="N108" s="21" t="n">
        <f aca="false">IF($A108="",0,SUMPRODUCT(((($C$5:$C$64=$A108)+($D$5:$D$64=$A108)+($E$5:$E$64=$A108)+($F$5:$F$64=$A108))&gt;0)*N$5:N$64))</f>
        <v>0</v>
      </c>
      <c r="O108" s="21" t="n">
        <f aca="false">IF($A108="",0,SUMPRODUCT(((($C$5:$C$64=$A108)+($D$5:$D$64=$A108)+($E$5:$E$64=$A108)+($F$5:$F$64=$A108))&gt;0)*O$5:O$64))</f>
        <v>0</v>
      </c>
      <c r="P108" s="21" t="n">
        <f aca="false">IF($A108="",0,SUMPRODUCT(((($C$5:$C$64=$A108)+($D$5:$D$64=$A108)+($E$5:$E$64=$A108)+($F$5:$F$64=$A108))&gt;0)*P$5:P$64))</f>
        <v>0</v>
      </c>
      <c r="Q108" s="21" t="n">
        <f aca="false">IF($A108="",0,SUMPRODUCT(((($C$5:$C$64=$A108)+($D$5:$D$64=$A108)+($E$5:$E$64=$A108)+($F$5:$F$64=$A108))&gt;0)*Q$5:Q$64))</f>
        <v>0</v>
      </c>
      <c r="R108" s="21" t="n">
        <f aca="false">IF($A108="",0,SUMPRODUCT(((($C$5:$C$64=$A108)+($D$5:$D$64=$A108)+($E$5:$E$64=$A108)+($F$5:$F$64=$A108))&gt;0)*R$5:R$64))</f>
        <v>0</v>
      </c>
      <c r="S108" s="21" t="n">
        <f aca="false">IF($A108="",0,SUMPRODUCT(((($C$5:$C$64=$A108)+($D$5:$D$64=$A108)+($E$5:$E$64=$A108)+($F$5:$F$64=$A108))&gt;0)*S$5:S$64))</f>
        <v>0</v>
      </c>
      <c r="T108" s="21" t="n">
        <f aca="false">IF($A108="",0,SUMPRODUCT(((($C$5:$C$64=$A108)+($D$5:$D$64=$A108)+($E$5:$E$64=$A108)+($F$5:$F$64=$A108))&gt;0)*T$5:T$64))</f>
        <v>0</v>
      </c>
      <c r="U108" s="21" t="n">
        <f aca="false">IF($A108="",0,SUMPRODUCT(((($C$5:$C$64=$A108)+($D$5:$D$64=$A108)+($E$5:$E$64=$A108)+($F$5:$F$64=$A108))&gt;0)*U$5:U$64))</f>
        <v>0</v>
      </c>
      <c r="V108" s="21" t="n">
        <f aca="false">IF($A108="",0,SUMPRODUCT(((($C$5:$C$64=$A108)+($D$5:$D$64=$A108)+($E$5:$E$64=$A108)+($F$5:$F$64=$A108))&gt;0)*V$5:V$64))</f>
        <v>0</v>
      </c>
      <c r="W108" s="21" t="n">
        <f aca="false">IF($A108="",0,SUMPRODUCT(((($C$5:$C$64=$A108)+($D$5:$D$64=$A108)+($E$5:$E$64=$A108)+($F$5:$F$64=$A108))&gt;0)*W$5:W$64))</f>
        <v>0</v>
      </c>
      <c r="X108" s="21" t="n">
        <f aca="false">IF($A108="",0,SUMPRODUCT(((($C$5:$C$64=$A108)+($D$5:$D$64=$A108)+($E$5:$E$64=$A108)+($F$5:$F$64=$A108))&gt;0)*X$5:X$64))</f>
        <v>0</v>
      </c>
      <c r="Y108" s="21" t="n">
        <f aca="false">IF($A108="",0,SUMPRODUCT(((($C$5:$C$64=$A108)+($D$5:$D$64=$A108)+($E$5:$E$64=$A108)+($F$5:$F$64=$A108))&gt;0)*Y$5:Y$64))</f>
        <v>0</v>
      </c>
      <c r="Z108" s="21" t="n">
        <f aca="false">IF($A108="",0,SUMPRODUCT(((($C$5:$C$64=$A108)+($D$5:$D$64=$A108)+($E$5:$E$64=$A108)+($F$5:$F$64=$A108))&gt;0)*Z$5:Z$64))</f>
        <v>0</v>
      </c>
      <c r="AA108" s="21" t="n">
        <f aca="false">IF($A108="",0,SUMPRODUCT(((($C$5:$C$64=$A108)+($D$5:$D$64=$A108)+($E$5:$E$64=$A108)+($F$5:$F$64=$A108))&gt;0)*AA$5:AA$64))</f>
        <v>0</v>
      </c>
      <c r="AB108" s="21" t="n">
        <f aca="false">IF($A108="",0,SUMPRODUCT(((($C$5:$C$64=$A108)+($D$5:$D$64=$A108)+($E$5:$E$64=$A108)+($F$5:$F$64=$A108))&gt;0)*AB$5:AB$64))</f>
        <v>0</v>
      </c>
      <c r="AC108" s="21" t="n">
        <f aca="false">IF($A108="",0,SUMPRODUCT(((($C$5:$C$64=$A108)+($D$5:$D$64=$A108)+($E$5:$E$64=$A108)+($F$5:$F$64=$A108))&gt;0)*AC$5:AC$64))</f>
        <v>0</v>
      </c>
      <c r="AD108" s="21" t="n">
        <f aca="false">IF($A108="",0,SUMPRODUCT(((($C$5:$C$64=$A108)+($D$5:$D$64=$A108)+($E$5:$E$64=$A108)+($F$5:$F$64=$A108))&gt;0)*AD$5:AD$64))</f>
        <v>0</v>
      </c>
      <c r="AE108" s="21" t="n">
        <f aca="false">IF($A108="",0,SUMPRODUCT(((($C$5:$C$64=$A108)+($D$5:$D$64=$A108)+($E$5:$E$64=$A108)+($F$5:$F$64=$A108))&gt;0)*AE$5:AE$64))</f>
        <v>0</v>
      </c>
      <c r="AF108" s="21" t="n">
        <f aca="false">IF($A108="",0,SUMPRODUCT(((($C$5:$C$64=$A108)+($D$5:$D$64=$A108)+($E$5:$E$64=$A108)+($F$5:$F$64=$A108))&gt;0)*AF$5:AF$64))</f>
        <v>0</v>
      </c>
      <c r="AG108" s="21" t="n">
        <f aca="false">IF($A108="",0,SUMPRODUCT(((($C$5:$C$64=$A108)+($D$5:$D$64=$A108)+($E$5:$E$64=$A108)+($F$5:$F$64=$A108))&gt;0)*AG$5:AG$64))</f>
        <v>0</v>
      </c>
      <c r="AH108" s="21" t="n">
        <f aca="false">IF($A108="",0,SUMPRODUCT(((($C$5:$C$64=$A108)+($D$5:$D$64=$A108)+($E$5:$E$64=$A108)+($F$5:$F$64=$A108))&gt;0)*AH$5:AH$64))</f>
        <v>0</v>
      </c>
      <c r="AI108" s="21" t="n">
        <f aca="false">IF($A108="",0,SUMPRODUCT(((($C$5:$C$64=$A108)+($D$5:$D$64=$A108)+($E$5:$E$64=$A108)+($F$5:$F$64=$A108))&gt;0)*AI$5:AI$64))</f>
        <v>0</v>
      </c>
      <c r="AJ108" s="21" t="n">
        <f aca="false">IF($A108="",0,SUMPRODUCT(((($C$5:$C$64=$A108)+($D$5:$D$64=$A108)+($E$5:$E$64=$A108)+($F$5:$F$64=$A108))&gt;0)*AJ$5:AJ$64))</f>
        <v>0</v>
      </c>
      <c r="AK108" s="21" t="n">
        <f aca="false">IF($A108="",0,SUMPRODUCT(((($C$5:$C$64=$A108)+($D$5:$D$64=$A108)+($E$5:$E$64=$A108)+($F$5:$F$64=$A108))&gt;0)*AK$5:AK$64))</f>
        <v>0</v>
      </c>
      <c r="AL108" s="21" t="n">
        <f aca="false">IF($A108="",0,SUMPRODUCT(((($C$5:$C$64=$A108)+($D$5:$D$64=$A108)+($E$5:$E$64=$A108)+($F$5:$F$64=$A108))&gt;0)*AL$5:AL$64))</f>
        <v>0</v>
      </c>
      <c r="AM108" s="21" t="n">
        <f aca="false">IF($A108="",0,SUMPRODUCT(((($C$5:$C$64=$A108)+($D$5:$D$64=$A108)+($E$5:$E$64=$A108)+($F$5:$F$64=$A108))&gt;0)*AM$5:AM$64))</f>
        <v>0</v>
      </c>
      <c r="AN108" s="21" t="n">
        <f aca="false">IF($A108="",0,SUMPRODUCT(((($C$5:$C$64=$A108)+($D$5:$D$64=$A108)+($E$5:$E$64=$A108)+($F$5:$F$64=$A108))&gt;0)*AN$5:AN$64))</f>
        <v>0</v>
      </c>
      <c r="AO108" s="21" t="n">
        <f aca="false">IF($A108="",0,SUMPRODUCT(((($C$5:$C$64=$A108)+($D$5:$D$64=$A108)+($E$5:$E$64=$A108)+($F$5:$F$64=$A108))&gt;0)*AO$5:AO$64))</f>
        <v>0</v>
      </c>
      <c r="AP108" s="21" t="n">
        <f aca="false">IF($A108="",0,SUMPRODUCT(((($C$5:$C$64=$A108)+($D$5:$D$64=$A108)+($E$5:$E$64=$A108)+($F$5:$F$64=$A108))&gt;0)*AP$5:AP$64))</f>
        <v>0</v>
      </c>
      <c r="AQ108" s="21" t="n">
        <f aca="false">IF($A108="",0,SUMPRODUCT(((($C$5:$C$64=$A108)+($D$5:$D$64=$A108)+($E$5:$E$64=$A108)+($F$5:$F$64=$A108))&gt;0)*AQ$5:AQ$64))</f>
        <v>0</v>
      </c>
      <c r="AR108" s="21" t="n">
        <f aca="false">IF($A108="",0,SUMPRODUCT(((($C$5:$C$64=$A108)+($D$5:$D$64=$A108)+($E$5:$E$64=$A108)+($F$5:$F$64=$A108))&gt;0)*AR$5:AR$64))</f>
        <v>0</v>
      </c>
      <c r="AS108" s="21" t="n">
        <f aca="false">IF($A108="",0,SUMPRODUCT(((($C$5:$C$64=$A108)+($D$5:$D$64=$A108)+($E$5:$E$64=$A108)+($F$5:$F$64=$A108))&gt;0)*AS$5:AS$64))</f>
        <v>0</v>
      </c>
      <c r="AT108" s="21" t="n">
        <f aca="false">IF($A108="",0,SUMPRODUCT(((($C$5:$C$64=$A108)+($D$5:$D$64=$A108)+($E$5:$E$64=$A108)+($F$5:$F$64=$A108))&gt;0)*AT$5:AT$64))</f>
        <v>0</v>
      </c>
      <c r="AU108" s="21" t="n">
        <f aca="false">IF($A108="",0,SUMPRODUCT(((($C$5:$C$64=$A108)+($D$5:$D$64=$A108)+($E$5:$E$64=$A108)+($F$5:$F$64=$A108))&gt;0)*AU$5:AU$64))</f>
        <v>0</v>
      </c>
      <c r="AV108" s="21" t="n">
        <f aca="false">IF($A108="",0,SUMPRODUCT(((($C$5:$C$64=$A108)+($D$5:$D$64=$A108)+($E$5:$E$64=$A108)+($F$5:$F$64=$A108))&gt;0)*AV$5:AV$64))</f>
        <v>0</v>
      </c>
      <c r="AW108" s="21" t="n">
        <f aca="false">IF($A108="",0,SUMPRODUCT(((($C$5:$C$64=$A108)+($D$5:$D$64=$A108)+($E$5:$E$64=$A108)+($F$5:$F$64=$A108))&gt;0)*AW$5:AW$64))</f>
        <v>0</v>
      </c>
      <c r="AX108" s="21" t="n">
        <f aca="false">IF($A108="",0,SUMPRODUCT(((($C$5:$C$64=$A108)+($D$5:$D$64=$A108)+($E$5:$E$64=$A108)+($F$5:$F$64=$A108))&gt;0)*AX$5:AX$64))</f>
        <v>0</v>
      </c>
      <c r="AY108" s="21" t="n">
        <f aca="false">IF($A108="",0,SUMPRODUCT(((($C$5:$C$64=$A108)+($D$5:$D$64=$A108)+($E$5:$E$64=$A108)+($F$5:$F$64=$A108))&gt;0)*AY$5:AY$64))</f>
        <v>0</v>
      </c>
      <c r="AZ108" s="21" t="n">
        <f aca="false">IF($A108="",0,SUMPRODUCT(((($C$5:$C$64=$A108)+($D$5:$D$64=$A108)+($E$5:$E$64=$A108)+($F$5:$F$64=$A108))&gt;0)*AZ$5:AZ$64))</f>
        <v>0</v>
      </c>
      <c r="BA108" s="21" t="n">
        <f aca="false">IF($A108="",0,SUMPRODUCT(((($C$5:$C$64=$A108)+($D$5:$D$64=$A108)+($E$5:$E$64=$A108)+($F$5:$F$64=$A108))&gt;0)*BA$5:BA$64))</f>
        <v>0</v>
      </c>
      <c r="BB108" s="21" t="n">
        <f aca="false">IF($A108="",0,SUMPRODUCT(((($C$5:$C$64=$A108)+($D$5:$D$64=$A108)+($E$5:$E$64=$A108)+($F$5:$F$64=$A108))&gt;0)*BB$5:BB$64))</f>
        <v>0</v>
      </c>
      <c r="BC108" s="21" t="n">
        <f aca="false">IF($A108="",0,SUMPRODUCT(((($C$5:$C$64=$A108)+($D$5:$D$64=$A108)+($E$5:$E$64=$A108)+($F$5:$F$64=$A108))&gt;0)*BC$5:BC$64))</f>
        <v>0</v>
      </c>
      <c r="BD108" s="21" t="n">
        <f aca="false">IF($A108="",0,SUMPRODUCT(((($C$5:$C$64=$A108)+($D$5:$D$64=$A108)+($E$5:$E$64=$A108)+($F$5:$F$64=$A108))&gt;0)*BD$5:BD$64))</f>
        <v>0</v>
      </c>
      <c r="BE108" s="21" t="n">
        <f aca="false">IF($A108="",0,SUMPRODUCT(((($C$5:$C$64=$A108)+($D$5:$D$64=$A108)+($E$5:$E$64=$A108)+($F$5:$F$64=$A108))&gt;0)*BE$5:BE$64))</f>
        <v>0</v>
      </c>
      <c r="BF108" s="21" t="n">
        <f aca="false">IF($A108="",0,SUMPRODUCT(((($C$5:$C$64=$A108)+($D$5:$D$64=$A108)+($E$5:$E$64=$A108)+($F$5:$F$64=$A108))&gt;0)*BF$5:BF$64))</f>
        <v>0</v>
      </c>
      <c r="BG108" s="21" t="n">
        <f aca="false">IF($A108="",0,SUMPRODUCT(((($C$5:$C$64=$A108)+($D$5:$D$64=$A108)+($E$5:$E$64=$A108)+($F$5:$F$64=$A108))&gt;0)*BG$5:BG$64))</f>
        <v>0</v>
      </c>
      <c r="BH108" s="21" t="n">
        <f aca="false">IF($A108="",0,SUMPRODUCT(((($C$5:$C$64=$A108)+($D$5:$D$64=$A108)+($E$5:$E$64=$A108)+($F$5:$F$64=$A108))&gt;0)*BH$5:BH$64))</f>
        <v>0</v>
      </c>
      <c r="BI108" s="21" t="n">
        <f aca="false">IF($A108="",0,SUMPRODUCT(((($C$5:$C$64=$A108)+($D$5:$D$64=$A108)+($E$5:$E$64=$A108)+($F$5:$F$64=$A108))&gt;0)*BI$5:BI$64))</f>
        <v>0</v>
      </c>
      <c r="BJ108" s="21" t="n">
        <f aca="false">IF($A108="",0,SUMPRODUCT(((($C$5:$C$64=$A108)+($D$5:$D$64=$A108)+($E$5:$E$64=$A108)+($F$5:$F$64=$A108))&gt;0)*BJ$5:BJ$64))</f>
        <v>0</v>
      </c>
      <c r="BK108" s="21" t="n">
        <f aca="false">IF($A108="",0,SUMPRODUCT(((($C$5:$C$64=$A108)+($D$5:$D$64=$A108)+($E$5:$E$64=$A108)+($F$5:$F$64=$A108))&gt;0)*BK$5:BK$64))</f>
        <v>0</v>
      </c>
      <c r="BL108" s="21" t="n">
        <f aca="false">IF($A108="",0,SUMPRODUCT(((($C$5:$C$64=$A108)+($D$5:$D$64=$A108)+($E$5:$E$64=$A108)+($F$5:$F$64=$A108))&gt;0)*BL$5:BL$64))</f>
        <v>0</v>
      </c>
      <c r="BM108" s="21" t="n">
        <f aca="false">IF($A108="",0,SUMPRODUCT(((($C$5:$C$64=$A108)+($D$5:$D$64=$A108)+($E$5:$E$64=$A108)+($F$5:$F$64=$A108))&gt;0)*BM$5:BM$64))</f>
        <v>0</v>
      </c>
      <c r="BN108" s="21" t="n">
        <f aca="false">IF($A108="",0,SUMPRODUCT(((($C$5:$C$64=$A108)+($D$5:$D$64=$A108)+($E$5:$E$64=$A108)+($F$5:$F$64=$A108))&gt;0)*BN$5:BN$64))</f>
        <v>0</v>
      </c>
      <c r="BO108" s="21" t="n">
        <f aca="false">IF($A108="",0,SUMPRODUCT(((($C$5:$C$64=$A108)+($D$5:$D$64=$A108)+($E$5:$E$64=$A108)+($F$5:$F$64=$A108))&gt;0)*BO$5:BO$64))</f>
        <v>0</v>
      </c>
      <c r="BP108" s="21" t="n">
        <f aca="false">IF($A108="",0,SUMPRODUCT(((($C$5:$C$64=$A108)+($D$5:$D$64=$A108)+($E$5:$E$64=$A108)+($F$5:$F$64=$A108))&gt;0)*BP$5:BP$64))</f>
        <v>0</v>
      </c>
      <c r="BQ108" s="21" t="n">
        <f aca="false">IF($A108="",0,SUMPRODUCT(((($C$5:$C$64=$A108)+($D$5:$D$64=$A108)+($E$5:$E$64=$A108)+($F$5:$F$64=$A108))&gt;0)*BQ$5:BQ$64))</f>
        <v>0</v>
      </c>
      <c r="BR108" s="21" t="n">
        <f aca="false">IF($A108="",0,SUMPRODUCT(((($C$5:$C$64=$A108)+($D$5:$D$64=$A108)+($E$5:$E$64=$A108)+($F$5:$F$64=$A108))&gt;0)*BR$5:BR$64))</f>
        <v>0</v>
      </c>
      <c r="BS108" s="21" t="n">
        <f aca="false">IF($A108="",0,SUMPRODUCT(((($C$5:$C$64=$A108)+($D$5:$D$64=$A108)+($E$5:$E$64=$A108)+($F$5:$F$64=$A108))&gt;0)*BS$5:BS$64))</f>
        <v>0</v>
      </c>
      <c r="BT108" s="21" t="n">
        <f aca="false">IF($A108="",0,SUMPRODUCT(((($C$5:$C$64=$A108)+($D$5:$D$64=$A108)+($E$5:$E$64=$A108)+($F$5:$F$64=$A108))&gt;0)*BT$5:BT$64))</f>
        <v>0</v>
      </c>
      <c r="BU108" s="21" t="n">
        <f aca="false">IF($A108="",0,SUMPRODUCT(((($C$5:$C$64=$A108)+($D$5:$D$64=$A108)+($E$5:$E$64=$A108)+($F$5:$F$64=$A108))&gt;0)*BU$5:BU$64))</f>
        <v>0</v>
      </c>
      <c r="BV108" s="21" t="n">
        <f aca="false">IF($A108="",0,SUMPRODUCT(((($C$5:$C$64=$A108)+($D$5:$D$64=$A108)+($E$5:$E$64=$A108)+($F$5:$F$64=$A108))&gt;0)*BV$5:BV$64))</f>
        <v>0</v>
      </c>
      <c r="BW108" s="21" t="n">
        <f aca="false">IF($A108="",0,SUMPRODUCT(((($C$5:$C$64=$A108)+($D$5:$D$64=$A108)+($E$5:$E$64=$A108)+($F$5:$F$64=$A108))&gt;0)*BW$5:BW$64))</f>
        <v>0</v>
      </c>
      <c r="BX108" s="21" t="n">
        <f aca="false">IF($A108="",0,SUMPRODUCT(((($C$5:$C$64=$A108)+($D$5:$D$64=$A108)+($E$5:$E$64=$A108)+($F$5:$F$64=$A108))&gt;0)*BX$5:BX$64))</f>
        <v>0</v>
      </c>
      <c r="BY108" s="21" t="n">
        <f aca="false">IF($A108="",0,SUMPRODUCT(((($C$5:$C$64=$A108)+($D$5:$D$64=$A108)+($E$5:$E$64=$A108)+($F$5:$F$64=$A108))&gt;0)*BY$5:BY$64))</f>
        <v>0</v>
      </c>
      <c r="BZ108" s="21" t="n">
        <f aca="false">IF($A108="",0,SUMPRODUCT(((($C$5:$C$64=$A108)+($D$5:$D$64=$A108)+($E$5:$E$64=$A108)+($F$5:$F$64=$A108))&gt;0)*BZ$5:BZ$64))</f>
        <v>0</v>
      </c>
      <c r="CA108" s="21" t="n">
        <f aca="false">IF($A108="",0,SUMPRODUCT(((($C$5:$C$64=$A108)+($D$5:$D$64=$A108)+($E$5:$E$64=$A108)+($F$5:$F$64=$A108))&gt;0)*CA$5:CA$64))</f>
        <v>0</v>
      </c>
      <c r="CB108" s="21" t="n">
        <f aca="false">IF($A108="",0,SUMPRODUCT(((($C$5:$C$64=$A108)+($D$5:$D$64=$A108)+($E$5:$E$64=$A108)+($F$5:$F$64=$A108))&gt;0)*CB$5:CB$64))</f>
        <v>0</v>
      </c>
      <c r="CC108" s="21" t="n">
        <f aca="false">IF($A108="",0,SUMPRODUCT(((($C$5:$C$64=$A108)+($D$5:$D$64=$A108)+($E$5:$E$64=$A108)+($F$5:$F$64=$A108))&gt;0)*CC$5:CC$64))</f>
        <v>0</v>
      </c>
      <c r="CD108" s="21" t="n">
        <f aca="false">IF($A108="",0,SUMPRODUCT(((($C$5:$C$64=$A108)+($D$5:$D$64=$A108)+($E$5:$E$64=$A108)+($F$5:$F$64=$A108))&gt;0)*CD$5:CD$64))</f>
        <v>0</v>
      </c>
      <c r="CE108" s="21" t="n">
        <f aca="false">IF($A108="",0,SUMPRODUCT(((($C$5:$C$64=$A108)+($D$5:$D$64=$A108)+($E$5:$E$64=$A108)+($F$5:$F$64=$A108))&gt;0)*CE$5:CE$64))</f>
        <v>0</v>
      </c>
      <c r="CF108" s="21" t="n">
        <f aca="false">IF($A108="",0,SUMPRODUCT(((($C$5:$C$64=$A108)+($D$5:$D$64=$A108)+($E$5:$E$64=$A108)+($F$5:$F$64=$A108))&gt;0)*CF$5:CF$64))</f>
        <v>0</v>
      </c>
      <c r="CG108" s="21" t="n">
        <f aca="false">IF($A108="",0,SUMPRODUCT(((($C$5:$C$64=$A108)+($D$5:$D$64=$A108)+($E$5:$E$64=$A108)+($F$5:$F$64=$A108))&gt;0)*CG$5:CG$64))</f>
        <v>0</v>
      </c>
      <c r="CH108" s="21" t="n">
        <f aca="false">IF($A108="",0,SUMPRODUCT(((($C$5:$C$64=$A108)+($D$5:$D$64=$A108)+($E$5:$E$64=$A108)+($F$5:$F$64=$A108))&gt;0)*CH$5:CH$64))</f>
        <v>0</v>
      </c>
      <c r="CI108" s="21" t="n">
        <f aca="false">IF($A108="",0,SUMPRODUCT(((($C$5:$C$64=$A108)+($D$5:$D$64=$A108)+($E$5:$E$64=$A108)+($F$5:$F$64=$A108))&gt;0)*CI$5:CI$64))</f>
        <v>0</v>
      </c>
      <c r="CJ108" s="21" t="n">
        <f aca="false">IF($A108="",0,SUMPRODUCT(((($C$5:$C$64=$A108)+($D$5:$D$64=$A108)+($E$5:$E$64=$A108)+($F$5:$F$64=$A108))&gt;0)*CJ$5:CJ$64))</f>
        <v>0</v>
      </c>
      <c r="CK108" s="21" t="n">
        <f aca="false">IF($A108="",0,SUMPRODUCT(((($C$5:$C$64=$A108)+($D$5:$D$64=$A108)+($E$5:$E$64=$A108)+($F$5:$F$64=$A108))&gt;0)*CK$5:CK$64))</f>
        <v>0</v>
      </c>
      <c r="CL108" s="21" t="n">
        <f aca="false">IF($A108="",0,SUMPRODUCT(((($C$5:$C$64=$A108)+($D$5:$D$64=$A108)+($E$5:$E$64=$A108)+($F$5:$F$64=$A108))&gt;0)*CL$5:CL$64))</f>
        <v>0</v>
      </c>
      <c r="CM108" s="21" t="n">
        <f aca="false">IF($A108="",0,SUMPRODUCT(((($C$5:$C$64=$A108)+($D$5:$D$64=$A108)+($E$5:$E$64=$A108)+($F$5:$F$64=$A108))&gt;0)*CM$5:CM$64))</f>
        <v>0</v>
      </c>
      <c r="CN108" s="21" t="n">
        <f aca="false">IF($A108="",0,SUMPRODUCT(((($C$5:$C$64=$A108)+($D$5:$D$64=$A108)+($E$5:$E$64=$A108)+($F$5:$F$64=$A108))&gt;0)*CN$5:CN$64))</f>
        <v>0</v>
      </c>
      <c r="CO108" s="21" t="n">
        <f aca="false">IF($A108="",0,SUMPRODUCT(((($C$5:$C$64=$A108)+($D$5:$D$64=$A108)+($E$5:$E$64=$A108)+($F$5:$F$64=$A108))&gt;0)*CO$5:CO$64))</f>
        <v>0</v>
      </c>
      <c r="CP108" s="21" t="n">
        <f aca="false">IF($A108="",0,SUMPRODUCT(((($C$5:$C$64=$A108)+($D$5:$D$64=$A108)+($E$5:$E$64=$A108)+($F$5:$F$64=$A108))&gt;0)*CP$5:CP$64))</f>
        <v>0</v>
      </c>
      <c r="CQ108" s="21" t="n">
        <f aca="false">IF($A108="",0,SUMPRODUCT(((($C$5:$C$64=$A108)+($D$5:$D$64=$A108)+($E$5:$E$64=$A108)+($F$5:$F$64=$A108))&gt;0)*CQ$5:CQ$64))</f>
        <v>0</v>
      </c>
      <c r="CR108" s="21" t="n">
        <f aca="false">IF($A108="",0,SUMPRODUCT(((($C$5:$C$64=$A108)+($D$5:$D$64=$A108)+($E$5:$E$64=$A108)+($F$5:$F$64=$A108))&gt;0)*CR$5:CR$64))</f>
        <v>0</v>
      </c>
      <c r="CS108" s="21" t="n">
        <f aca="false">IF($A108="",0,SUMPRODUCT(((($C$5:$C$64=$A108)+($D$5:$D$64=$A108)+($E$5:$E$64=$A108)+($F$5:$F$64=$A108))&gt;0)*CS$5:CS$64))</f>
        <v>0</v>
      </c>
      <c r="CT108" s="21" t="n">
        <f aca="false">IF($A108="",0,SUMPRODUCT(((($C$5:$C$64=$A108)+($D$5:$D$64=$A108)+($E$5:$E$64=$A108)+($F$5:$F$64=$A108))&gt;0)*CT$5:CT$64))</f>
        <v>0</v>
      </c>
      <c r="CU108" s="21" t="n">
        <f aca="false">IF($A108="",0,SUMPRODUCT(((($C$5:$C$64=$A108)+($D$5:$D$64=$A108)+($E$5:$E$64=$A108)+($F$5:$F$64=$A108))&gt;0)*CU$5:CU$64))</f>
        <v>0</v>
      </c>
      <c r="CV108" s="21" t="n">
        <f aca="false">IF($A108="",0,SUMPRODUCT(((($C$5:$C$64=$A108)+($D$5:$D$64=$A108)+($E$5:$E$64=$A108)+($F$5:$F$64=$A108))&gt;0)*CV$5:CV$64))</f>
        <v>0</v>
      </c>
      <c r="CW108" s="21" t="n">
        <f aca="false">IF($A108="",0,SUMPRODUCT(((($C$5:$C$64=$A108)+($D$5:$D$64=$A108)+($E$5:$E$64=$A108)+($F$5:$F$64=$A108))&gt;0)*CW$5:CW$64))</f>
        <v>0</v>
      </c>
      <c r="CX108" s="21" t="n">
        <f aca="false">IF($A108="",0,SUMPRODUCT(((($C$5:$C$64=$A108)+($D$5:$D$64=$A108)+($E$5:$E$64=$A108)+($F$5:$F$64=$A108))&gt;0)*CX$5:CX$64))</f>
        <v>0</v>
      </c>
      <c r="CY108" s="21" t="n">
        <f aca="false">IF($A108="",0,SUMPRODUCT(((($C$5:$C$64=$A108)+($D$5:$D$64=$A108)+($E$5:$E$64=$A108)+($F$5:$F$64=$A108))&gt;0)*CY$5:CY$64))</f>
        <v>0</v>
      </c>
      <c r="CZ108" s="21" t="n">
        <f aca="false">IF($A108="",0,SUMPRODUCT(((($C$5:$C$64=$A108)+($D$5:$D$64=$A108)+($E$5:$E$64=$A108)+($F$5:$F$64=$A108))&gt;0)*CZ$5:CZ$64))</f>
        <v>0</v>
      </c>
      <c r="DA108" s="21" t="n">
        <f aca="false">IF($A108="",0,SUMPRODUCT(((($C$5:$C$64=$A108)+($D$5:$D$64=$A108)+($E$5:$E$64=$A108)+($F$5:$F$64=$A108))&gt;0)*DA$5:DA$64))</f>
        <v>0</v>
      </c>
      <c r="DB108" s="21" t="n">
        <f aca="false">IF($A108="",0,SUMPRODUCT(((($C$5:$C$64=$A108)+($D$5:$D$64=$A108)+($E$5:$E$64=$A108)+($F$5:$F$64=$A108))&gt;0)*DB$5:DB$64))</f>
        <v>0</v>
      </c>
      <c r="DC108" s="21" t="n">
        <f aca="false">IF($A108="",0,SUMPRODUCT(((($C$5:$C$64=$A108)+($D$5:$D$64=$A108)+($E$5:$E$64=$A108)+($F$5:$F$64=$A108))&gt;0)*DC$5:DC$64))</f>
        <v>0</v>
      </c>
      <c r="DD108" s="21" t="n">
        <f aca="false">IF($A108="",0,SUMPRODUCT(((($C$5:$C$64=$A108)+($D$5:$D$64=$A108)+($E$5:$E$64=$A108)+($F$5:$F$64=$A108))&gt;0)*DD$5:DD$64))</f>
        <v>0</v>
      </c>
      <c r="DE108" s="21" t="n">
        <f aca="false">IF($A108="",0,SUMPRODUCT(((($C$5:$C$64=$A108)+($D$5:$D$64=$A108)+($E$5:$E$64=$A108)+($F$5:$F$64=$A108))&gt;0)*DE$5:DE$64))</f>
        <v>0</v>
      </c>
      <c r="DF108" s="21" t="n">
        <f aca="false">IF($A108="",0,SUMPRODUCT(((($C$5:$C$64=$A108)+($D$5:$D$64=$A108)+($E$5:$E$64=$A108)+($F$5:$F$64=$A108))&gt;0)*DF$5:DF$64))</f>
        <v>0</v>
      </c>
      <c r="DG108" s="21" t="n">
        <f aca="false">IF($A108="",0,SUMPRODUCT(((($C$5:$C$64=$A108)+($D$5:$D$64=$A108)+($E$5:$E$64=$A108)+($F$5:$F$64=$A108))&gt;0)*DG$5:DG$64))</f>
        <v>0</v>
      </c>
      <c r="DH108" s="21" t="n">
        <f aca="false">IF($A108="",0,SUMPRODUCT(((($C$5:$C$64=$A108)+($D$5:$D$64=$A108)+($E$5:$E$64=$A108)+($F$5:$F$64=$A108))&gt;0)*DH$5:DH$64))</f>
        <v>0</v>
      </c>
      <c r="DI108" s="21" t="n">
        <f aca="false">IF($A108="",0,SUMPRODUCT(((($C$5:$C$64=$A108)+($D$5:$D$64=$A108)+($E$5:$E$64=$A108)+($F$5:$F$64=$A108))&gt;0)*DI$5:DI$64))</f>
        <v>0</v>
      </c>
      <c r="DJ108" s="21" t="n">
        <f aca="false">IF($A108="",0,SUMPRODUCT(((($C$5:$C$64=$A108)+($D$5:$D$64=$A108)+($E$5:$E$64=$A108)+($F$5:$F$64=$A108))&gt;0)*DJ$5:DJ$64))</f>
        <v>0</v>
      </c>
      <c r="DK108" s="21" t="n">
        <f aca="false">IF($A108="",0,SUMPRODUCT(((($C$5:$C$64=$A108)+($D$5:$D$64=$A108)+($E$5:$E$64=$A108)+($F$5:$F$64=$A108))&gt;0)*DK$5:DK$64))</f>
        <v>0</v>
      </c>
      <c r="DL108" s="21" t="n">
        <f aca="false">IF($A108="",0,SUMPRODUCT(((($C$5:$C$64=$A108)+($D$5:$D$64=$A108)+($E$5:$E$64=$A108)+($F$5:$F$64=$A108))&gt;0)*DL$5:DL$64))</f>
        <v>0</v>
      </c>
      <c r="DM108" s="21" t="n">
        <f aca="false">IF($A108="",0,SUMPRODUCT(((($C$5:$C$64=$A108)+($D$5:$D$64=$A108)+($E$5:$E$64=$A108)+($F$5:$F$64=$A108))&gt;0)*DM$5:DM$64))</f>
        <v>0</v>
      </c>
      <c r="DN108" s="21" t="n">
        <f aca="false">IF($A108="",0,SUMPRODUCT(((($C$5:$C$64=$A108)+($D$5:$D$64=$A108)+($E$5:$E$64=$A108)+($F$5:$F$64=$A108))&gt;0)*DN$5:DN$64))</f>
        <v>0</v>
      </c>
      <c r="DO108" s="21" t="n">
        <f aca="false">IF($A108="",0,SUMPRODUCT(((($C$5:$C$64=$A108)+($D$5:$D$64=$A108)+($E$5:$E$64=$A108)+($F$5:$F$64=$A108))&gt;0)*DO$5:DO$64))</f>
        <v>0</v>
      </c>
      <c r="DP108" s="21" t="n">
        <f aca="false">IF($A108="",0,SUMPRODUCT(((($C$5:$C$64=$A108)+($D$5:$D$64=$A108)+($E$5:$E$64=$A108)+($F$5:$F$64=$A108))&gt;0)*DP$5:DP$64))</f>
        <v>0</v>
      </c>
      <c r="DQ108" s="21" t="n">
        <f aca="false">IF($A108="",0,SUMPRODUCT(((($C$5:$C$64=$A108)+($D$5:$D$64=$A108)+($E$5:$E$64=$A108)+($F$5:$F$64=$A108))&gt;0)*DQ$5:DQ$64))</f>
        <v>0</v>
      </c>
      <c r="DR108" s="21" t="n">
        <f aca="false">IF($A108="",0,SUMPRODUCT(((($C$5:$C$64=$A108)+($D$5:$D$64=$A108)+($E$5:$E$64=$A108)+($F$5:$F$64=$A108))&gt;0)*DR$5:DR$64))</f>
        <v>0</v>
      </c>
      <c r="DS108" s="21" t="n">
        <f aca="false">IF($A108="",0,SUMPRODUCT(((($C$5:$C$64=$A108)+($D$5:$D$64=$A108)+($E$5:$E$64=$A108)+($F$5:$F$64=$A108))&gt;0)*DS$5:DS$64))</f>
        <v>0</v>
      </c>
      <c r="DT108" s="21" t="n">
        <f aca="false">IF($A108="",0,SUMPRODUCT(((($C$5:$C$64=$A108)+($D$5:$D$64=$A108)+($E$5:$E$64=$A108)+($F$5:$F$64=$A108))&gt;0)*DT$5:DT$64))</f>
        <v>0</v>
      </c>
      <c r="DU108" s="21" t="n">
        <f aca="false">IF($A108="",0,SUMPRODUCT(((($C$5:$C$64=$A108)+($D$5:$D$64=$A108)+($E$5:$E$64=$A108)+($F$5:$F$64=$A108))&gt;0)*DU$5:DU$64))</f>
        <v>0</v>
      </c>
      <c r="DV108" s="21" t="n">
        <f aca="false">IF($A108="",0,SUMPRODUCT(((($C$5:$C$64=$A108)+($D$5:$D$64=$A108)+($E$5:$E$64=$A108)+($F$5:$F$64=$A108))&gt;0)*DV$5:DV$64))</f>
        <v>0</v>
      </c>
      <c r="DW108" s="21" t="n">
        <f aca="false">IF($A108="",0,SUMPRODUCT(((($C$5:$C$64=$A108)+($D$5:$D$64=$A108)+($E$5:$E$64=$A108)+($F$5:$F$64=$A108))&gt;0)*DW$5:DW$64))</f>
        <v>0</v>
      </c>
      <c r="DX108" s="21" t="n">
        <f aca="false">IF($A108="",0,SUMPRODUCT(((($C$5:$C$64=$A108)+($D$5:$D$64=$A108)+($E$5:$E$64=$A108)+($F$5:$F$64=$A108))&gt;0)*DX$5:DX$64))</f>
        <v>0</v>
      </c>
      <c r="DY108" s="21" t="n">
        <f aca="false">IF($A108="",0,SUMPRODUCT(((($C$5:$C$64=$A108)+($D$5:$D$64=$A108)+($E$5:$E$64=$A108)+($F$5:$F$64=$A108))&gt;0)*DY$5:DY$64))</f>
        <v>0</v>
      </c>
      <c r="DZ108" s="21" t="n">
        <f aca="false">IF($A108="",0,SUMPRODUCT(((($C$5:$C$64=$A108)+($D$5:$D$64=$A108)+($E$5:$E$64=$A108)+($F$5:$F$64=$A108))&gt;0)*DZ$5:DZ$64))</f>
        <v>0</v>
      </c>
      <c r="EA108" s="21" t="n">
        <f aca="false">IF($A108="",0,SUMPRODUCT(((($C$5:$C$64=$A108)+($D$5:$D$64=$A108)+($E$5:$E$64=$A108)+($F$5:$F$64=$A108))&gt;0)*EA$5:EA$64))</f>
        <v>0</v>
      </c>
      <c r="EB108" s="21" t="n">
        <f aca="false">IF($A108="",0,SUMPRODUCT(((($C$5:$C$64=$A108)+($D$5:$D$64=$A108)+($E$5:$E$64=$A108)+($F$5:$F$64=$A108))&gt;0)*EB$5:EB$64))</f>
        <v>0</v>
      </c>
      <c r="EC108" s="21" t="n">
        <f aca="false">IF($A108="",0,SUMPRODUCT(((($C$5:$C$64=$A108)+($D$5:$D$64=$A108)+($E$5:$E$64=$A108)+($F$5:$F$64=$A108))&gt;0)*EC$5:EC$64))</f>
        <v>0</v>
      </c>
      <c r="ED108" s="21" t="n">
        <f aca="false">IF($A108="",0,SUMPRODUCT(((($C$5:$C$64=$A108)+($D$5:$D$64=$A108)+($E$5:$E$64=$A108)+($F$5:$F$64=$A108))&gt;0)*ED$5:ED$64))</f>
        <v>0</v>
      </c>
      <c r="EE108" s="21" t="n">
        <f aca="false">IF($A108="",0,SUMPRODUCT(((($C$5:$C$64=$A108)+($D$5:$D$64=$A108)+($E$5:$E$64=$A108)+($F$5:$F$64=$A108))&gt;0)*EE$5:EE$64))</f>
        <v>0</v>
      </c>
      <c r="EF108" s="21" t="n">
        <f aca="false">IF($A108="",0,SUMPRODUCT(((($C$5:$C$64=$A108)+($D$5:$D$64=$A108)+($E$5:$E$64=$A108)+($F$5:$F$64=$A108))&gt;0)*EF$5:EF$64))</f>
        <v>0</v>
      </c>
      <c r="EG108" s="21" t="n">
        <f aca="false">IF($A108="",0,SUMPRODUCT(((($C$5:$C$64=$A108)+($D$5:$D$64=$A108)+($E$5:$E$64=$A108)+($F$5:$F$64=$A108))&gt;0)*EG$5:EG$64))</f>
        <v>0</v>
      </c>
      <c r="EH108" s="21" t="n">
        <f aca="false">IF($A108="",0,SUMPRODUCT(((($C$5:$C$64=$A108)+($D$5:$D$64=$A108)+($E$5:$E$64=$A108)+($F$5:$F$64=$A108))&gt;0)*EH$5:EH$64))</f>
        <v>0</v>
      </c>
      <c r="EI108" s="21" t="n">
        <f aca="false">IF($A108="",0,SUMPRODUCT(((($C$5:$C$64=$A108)+($D$5:$D$64=$A108)+($E$5:$E$64=$A108)+($F$5:$F$64=$A108))&gt;0)*EI$5:EI$64))</f>
        <v>0</v>
      </c>
      <c r="EJ108" s="21" t="n">
        <f aca="false">IF($A108="",0,SUMPRODUCT(((($C$5:$C$64=$A108)+($D$5:$D$64=$A108)+($E$5:$E$64=$A108)+($F$5:$F$64=$A108))&gt;0)*EJ$5:EJ$64))</f>
        <v>0</v>
      </c>
      <c r="EK108" s="21" t="n">
        <f aca="false">IF($A108="",0,SUMPRODUCT(((($C$5:$C$64=$A108)+($D$5:$D$64=$A108)+($E$5:$E$64=$A108)+($F$5:$F$64=$A108))&gt;0)*EK$5:EK$64))</f>
        <v>0</v>
      </c>
      <c r="EL108" s="21" t="n">
        <f aca="false">IF($A108="",0,SUMPRODUCT(((($C$5:$C$64=$A108)+($D$5:$D$64=$A108)+($E$5:$E$64=$A108)+($F$5:$F$64=$A108))&gt;0)*EL$5:EL$64))</f>
        <v>0</v>
      </c>
      <c r="EM108" s="21" t="n">
        <f aca="false">IF($A108="",0,SUMPRODUCT(((($C$5:$C$64=$A108)+($D$5:$D$64=$A108)+($E$5:$E$64=$A108)+($F$5:$F$64=$A108))&gt;0)*EM$5:EM$64))</f>
        <v>0</v>
      </c>
      <c r="EN108" s="21" t="n">
        <f aca="false">IF($A108="",0,SUMPRODUCT(((($C$5:$C$64=$A108)+($D$5:$D$64=$A108)+($E$5:$E$64=$A108)+($F$5:$F$64=$A108))&gt;0)*EN$5:EN$64))</f>
        <v>0</v>
      </c>
      <c r="EO108" s="21" t="n">
        <f aca="false">IF($A108="",0,SUMPRODUCT(((($C$5:$C$64=$A108)+($D$5:$D$64=$A108)+($E$5:$E$64=$A108)+($F$5:$F$64=$A108))&gt;0)*EO$5:EO$64))</f>
        <v>0</v>
      </c>
      <c r="EP108" s="21" t="n">
        <f aca="false">IF($A108="",0,SUMPRODUCT(((($C$5:$C$64=$A108)+($D$5:$D$64=$A108)+($E$5:$E$64=$A108)+($F$5:$F$64=$A108))&gt;0)*EP$5:EP$64))</f>
        <v>0</v>
      </c>
      <c r="EQ108" s="21" t="n">
        <f aca="false">IF($A108="",0,SUMPRODUCT(((($C$5:$C$64=$A108)+($D$5:$D$64=$A108)+($E$5:$E$64=$A108)+($F$5:$F$64=$A108))&gt;0)*EQ$5:EQ$64))</f>
        <v>0</v>
      </c>
      <c r="ER108" s="21" t="n">
        <f aca="false">IF($A108="",0,SUMPRODUCT(((($C$5:$C$64=$A108)+($D$5:$D$64=$A108)+($E$5:$E$64=$A108)+($F$5:$F$64=$A108))&gt;0)*ER$5:ER$64))</f>
        <v>0</v>
      </c>
      <c r="ES108" s="21" t="n">
        <f aca="false">IF($A108="",0,SUMPRODUCT(((($C$5:$C$64=$A108)+($D$5:$D$64=$A108)+($E$5:$E$64=$A108)+($F$5:$F$64=$A108))&gt;0)*ES$5:ES$64))</f>
        <v>0</v>
      </c>
      <c r="ET108" s="21" t="n">
        <f aca="false">IF($A108="",0,SUMPRODUCT(((($C$5:$C$64=$A108)+($D$5:$D$64=$A108)+($E$5:$E$64=$A108)+($F$5:$F$64=$A108))&gt;0)*ET$5:ET$64))</f>
        <v>0</v>
      </c>
      <c r="EU108" s="21" t="n">
        <f aca="false">IF($A108="",0,SUMPRODUCT(((($C$5:$C$64=$A108)+($D$5:$D$64=$A108)+($E$5:$E$64=$A108)+($F$5:$F$64=$A108))&gt;0)*EU$5:EU$64))</f>
        <v>0</v>
      </c>
      <c r="EV108" s="21" t="n">
        <f aca="false">IF($A108="",0,SUMPRODUCT(((($C$5:$C$64=$A108)+($D$5:$D$64=$A108)+($E$5:$E$64=$A108)+($F$5:$F$64=$A108))&gt;0)*EV$5:EV$64))</f>
        <v>0</v>
      </c>
      <c r="EW108" s="21" t="n">
        <f aca="false">IF($A108="",0,SUMPRODUCT(((($C$5:$C$64=$A108)+($D$5:$D$64=$A108)+($E$5:$E$64=$A108)+($F$5:$F$64=$A108))&gt;0)*EW$5:EW$64))</f>
        <v>0</v>
      </c>
      <c r="EX108" s="21" t="n">
        <f aca="false">IF($A108="",0,SUMPRODUCT(((($C$5:$C$64=$A108)+($D$5:$D$64=$A108)+($E$5:$E$64=$A108)+($F$5:$F$64=$A108))&gt;0)*EX$5:EX$64))</f>
        <v>0</v>
      </c>
      <c r="EY108" s="21" t="n">
        <f aca="false">IF($A108="",0,SUMPRODUCT(((($C$5:$C$64=$A108)+($D$5:$D$64=$A108)+($E$5:$E$64=$A108)+($F$5:$F$64=$A108))&gt;0)*EY$5:EY$64))</f>
        <v>0</v>
      </c>
      <c r="EZ108" s="21" t="n">
        <f aca="false">IF($A108="",0,SUMPRODUCT(((($C$5:$C$64=$A108)+($D$5:$D$64=$A108)+($E$5:$E$64=$A108)+($F$5:$F$64=$A108))&gt;0)*EZ$5:EZ$64))</f>
        <v>0</v>
      </c>
      <c r="FA108" s="21" t="n">
        <f aca="false">IF($A108="",0,SUMPRODUCT(((($C$5:$C$64=$A108)+($D$5:$D$64=$A108)+($E$5:$E$64=$A108)+($F$5:$F$64=$A108))&gt;0)*FA$5:FA$64))</f>
        <v>0</v>
      </c>
      <c r="FB108" s="21" t="n">
        <f aca="false">IF($A108="",0,SUMPRODUCT(((($C$5:$C$64=$A108)+($D$5:$D$64=$A108)+($E$5:$E$64=$A108)+($F$5:$F$64=$A108))&gt;0)*FB$5:FB$64))</f>
        <v>0</v>
      </c>
      <c r="FC108" s="21" t="n">
        <f aca="false">IF($A108="",0,SUMPRODUCT(((($C$5:$C$64=$A108)+($D$5:$D$64=$A108)+($E$5:$E$64=$A108)+($F$5:$F$64=$A108))&gt;0)*FC$5:FC$64))</f>
        <v>0</v>
      </c>
      <c r="FD108" s="21" t="n">
        <f aca="false">IF($A108="",0,SUMPRODUCT(((($C$5:$C$64=$A108)+($D$5:$D$64=$A108)+($E$5:$E$64=$A108)+($F$5:$F$64=$A108))&gt;0)*FD$5:FD$64))</f>
        <v>0</v>
      </c>
      <c r="FE108" s="21" t="n">
        <f aca="false">IF($A108="",0,SUMPRODUCT(((($C$5:$C$64=$A108)+($D$5:$D$64=$A108)+($E$5:$E$64=$A108)+($F$5:$F$64=$A108))&gt;0)*FE$5:FE$64))</f>
        <v>0</v>
      </c>
      <c r="FF108" s="21" t="n">
        <f aca="false">IF($A108="",0,SUMPRODUCT(((($C$5:$C$64=$A108)+($D$5:$D$64=$A108)+($E$5:$E$64=$A108)+($F$5:$F$64=$A108))&gt;0)*FF$5:FF$64))</f>
        <v>0</v>
      </c>
      <c r="FG108" s="21" t="n">
        <f aca="false">IF($A108="",0,SUMPRODUCT(((($C$5:$C$64=$A108)+($D$5:$D$64=$A108)+($E$5:$E$64=$A108)+($F$5:$F$64=$A108))&gt;0)*FG$5:FG$64))</f>
        <v>0</v>
      </c>
      <c r="FH108" s="21" t="n">
        <f aca="false">IF($A108="",0,SUMPRODUCT(((($C$5:$C$64=$A108)+($D$5:$D$64=$A108)+($E$5:$E$64=$A108)+($F$5:$F$64=$A108))&gt;0)*FH$5:FH$64))</f>
        <v>0</v>
      </c>
      <c r="FI108" s="21" t="n">
        <f aca="false">IF($A108="",0,SUMPRODUCT(((($C$5:$C$64=$A108)+($D$5:$D$64=$A108)+($E$5:$E$64=$A108)+($F$5:$F$64=$A108))&gt;0)*FI$5:FI$64))</f>
        <v>0</v>
      </c>
      <c r="FJ108" s="21" t="n">
        <f aca="false">IF($A108="",0,SUMPRODUCT(((($C$5:$C$64=$A108)+($D$5:$D$64=$A108)+($E$5:$E$64=$A108)+($F$5:$F$64=$A108))&gt;0)*FJ$5:FJ$64))</f>
        <v>0</v>
      </c>
      <c r="FK108" s="21" t="n">
        <f aca="false">IF($A108="",0,SUMPRODUCT(((($C$5:$C$64=$A108)+($D$5:$D$64=$A108)+($E$5:$E$64=$A108)+($F$5:$F$64=$A108))&gt;0)*FK$5:FK$64))</f>
        <v>0</v>
      </c>
      <c r="FL108" s="21" t="n">
        <f aca="false">IF($A108="",0,SUMPRODUCT(((($C$5:$C$64=$A108)+($D$5:$D$64=$A108)+($E$5:$E$64=$A108)+($F$5:$F$64=$A108))&gt;0)*FL$5:FL$64))</f>
        <v>0</v>
      </c>
      <c r="FM108" s="21" t="n">
        <f aca="false">IF($A108="",0,SUMPRODUCT(((($C$5:$C$64=$A108)+($D$5:$D$64=$A108)+($E$5:$E$64=$A108)+($F$5:$F$64=$A108))&gt;0)*FM$5:FM$64))</f>
        <v>0</v>
      </c>
      <c r="FN108" s="21" t="n">
        <f aca="false">IF($A108="",0,SUMPRODUCT(((($C$5:$C$64=$A108)+($D$5:$D$64=$A108)+($E$5:$E$64=$A108)+($F$5:$F$64=$A108))&gt;0)*FN$5:FN$64))</f>
        <v>0</v>
      </c>
      <c r="FO108" s="21" t="n">
        <f aca="false">IF($A108="",0,SUMPRODUCT(((($C$5:$C$64=$A108)+($D$5:$D$64=$A108)+($E$5:$E$64=$A108)+($F$5:$F$64=$A108))&gt;0)*FO$5:FO$64))</f>
        <v>0</v>
      </c>
      <c r="FP108" s="21" t="n">
        <f aca="false">IF($A108="",0,SUMPRODUCT(((($C$5:$C$64=$A108)+($D$5:$D$64=$A108)+($E$5:$E$64=$A108)+($F$5:$F$64=$A108))&gt;0)*FP$5:FP$64))</f>
        <v>0</v>
      </c>
      <c r="FQ108" s="21" t="n">
        <f aca="false">IF($A108="",0,SUMPRODUCT(((($C$5:$C$64=$A108)+($D$5:$D$64=$A108)+($E$5:$E$64=$A108)+($F$5:$F$64=$A108))&gt;0)*FQ$5:FQ$64))</f>
        <v>0</v>
      </c>
      <c r="FR108" s="21" t="n">
        <f aca="false">IF($A108="",0,SUMPRODUCT(((($C$5:$C$64=$A108)+($D$5:$D$64=$A108)+($E$5:$E$64=$A108)+($F$5:$F$64=$A108))&gt;0)*FR$5:FR$64))</f>
        <v>0</v>
      </c>
      <c r="FS108" s="21" t="n">
        <f aca="false">IF($A108="",0,SUMPRODUCT(((($C$5:$C$64=$A108)+($D$5:$D$64=$A108)+($E$5:$E$64=$A108)+($F$5:$F$64=$A108))&gt;0)*FS$5:FS$64))</f>
        <v>0</v>
      </c>
      <c r="FT108" s="21" t="n">
        <f aca="false">IF($A108="",0,SUMPRODUCT(((($C$5:$C$64=$A108)+($D$5:$D$64=$A108)+($E$5:$E$64=$A108)+($F$5:$F$64=$A108))&gt;0)*FT$5:FT$64))</f>
        <v>0</v>
      </c>
      <c r="FU108" s="21" t="n">
        <f aca="false">IF($A108="",0,SUMPRODUCT(((($C$5:$C$64=$A108)+($D$5:$D$64=$A108)+($E$5:$E$64=$A108)+($F$5:$F$64=$A108))&gt;0)*FU$5:FU$64))</f>
        <v>0</v>
      </c>
      <c r="FV108" s="21" t="n">
        <f aca="false">IF($A108="",0,SUMPRODUCT(((($C$5:$C$64=$A108)+($D$5:$D$64=$A108)+($E$5:$E$64=$A108)+($F$5:$F$64=$A108))&gt;0)*FV$5:FV$64))</f>
        <v>0</v>
      </c>
      <c r="FW108" s="21" t="n">
        <f aca="false">IF($A108="",0,SUMPRODUCT(((($C$5:$C$64=$A108)+($D$5:$D$64=$A108)+($E$5:$E$64=$A108)+($F$5:$F$64=$A108))&gt;0)*FW$5:FW$64))</f>
        <v>0</v>
      </c>
      <c r="FX108" s="21" t="n">
        <f aca="false">IF($A108="",0,SUMPRODUCT(((($C$5:$C$64=$A108)+($D$5:$D$64=$A108)+($E$5:$E$64=$A108)+($F$5:$F$64=$A108))&gt;0)*FX$5:FX$64))</f>
        <v>0</v>
      </c>
      <c r="FY108" s="21" t="n">
        <f aca="false">IF($A108="",0,SUMPRODUCT(((($C$5:$C$64=$A108)+($D$5:$D$64=$A108)+($E$5:$E$64=$A108)+($F$5:$F$64=$A108))&gt;0)*FY$5:FY$64))</f>
        <v>0</v>
      </c>
      <c r="FZ108" s="21" t="n">
        <f aca="false">IF($A108="",0,SUMPRODUCT(((($C$5:$C$64=$A108)+($D$5:$D$64=$A108)+($E$5:$E$64=$A108)+($F$5:$F$64=$A108))&gt;0)*FZ$5:FZ$64))</f>
        <v>0</v>
      </c>
      <c r="GA108" s="21" t="n">
        <f aca="false">IF($A108="",0,SUMPRODUCT(((($C$5:$C$64=$A108)+($D$5:$D$64=$A108)+($E$5:$E$64=$A108)+($F$5:$F$64=$A108))&gt;0)*GA$5:GA$64))</f>
        <v>0</v>
      </c>
      <c r="GB108" s="21" t="n">
        <f aca="false">IF($A108="",0,SUMPRODUCT(((($C$5:$C$64=$A108)+($D$5:$D$64=$A108)+($E$5:$E$64=$A108)+($F$5:$F$64=$A108))&gt;0)*GB$5:GB$64))</f>
        <v>0</v>
      </c>
      <c r="GC108" s="21" t="n">
        <f aca="false">IF($A108="",0,SUMPRODUCT(((($C$5:$C$64=$A108)+($D$5:$D$64=$A108)+($E$5:$E$64=$A108)+($F$5:$F$64=$A108))&gt;0)*GC$5:GC$64))</f>
        <v>0</v>
      </c>
      <c r="GD108" s="21" t="n">
        <f aca="false">IF($A108="",0,SUMPRODUCT(((($C$5:$C$64=$A108)+($D$5:$D$64=$A108)+($E$5:$E$64=$A108)+($F$5:$F$64=$A108))&gt;0)*GD$5:GD$64))</f>
        <v>0</v>
      </c>
      <c r="GE108" s="21" t="n">
        <f aca="false">IF($A108="",0,SUMPRODUCT(((($C$5:$C$64=$A108)+($D$5:$D$64=$A108)+($E$5:$E$64=$A108)+($F$5:$F$64=$A108))&gt;0)*GE$5:GE$64))</f>
        <v>0</v>
      </c>
      <c r="GF108" s="21" t="n">
        <f aca="false">IF($A108="",0,SUMPRODUCT(((($C$5:$C$64=$A108)+($D$5:$D$64=$A108)+($E$5:$E$64=$A108)+($F$5:$F$64=$A108))&gt;0)*GF$5:GF$64))</f>
        <v>0</v>
      </c>
      <c r="GG108" s="21" t="n">
        <f aca="false">IF($A108="",0,SUMPRODUCT(((($C$5:$C$64=$A108)+($D$5:$D$64=$A108)+($E$5:$E$64=$A108)+($F$5:$F$64=$A108))&gt;0)*GG$5:GG$64))</f>
        <v>0</v>
      </c>
      <c r="GH108" s="21" t="n">
        <f aca="false">IF($A108="",0,SUMPRODUCT(((($C$5:$C$64=$A108)+($D$5:$D$64=$A108)+($E$5:$E$64=$A108)+($F$5:$F$64=$A108))&gt;0)*GH$5:GH$64))</f>
        <v>0</v>
      </c>
      <c r="GI108" s="21" t="n">
        <f aca="false">IF($A108="",0,SUMPRODUCT(((($C$5:$C$64=$A108)+($D$5:$D$64=$A108)+($E$5:$E$64=$A108)+($F$5:$F$64=$A108))&gt;0)*GI$5:GI$64))</f>
        <v>0</v>
      </c>
      <c r="GJ108" s="21" t="n">
        <f aca="false">IF($A108="",0,SUMPRODUCT(((($C$5:$C$64=$A108)+($D$5:$D$64=$A108)+($E$5:$E$64=$A108)+($F$5:$F$64=$A108))&gt;0)*GJ$5:GJ$64))</f>
        <v>0</v>
      </c>
      <c r="GK108" s="21" t="n">
        <f aca="false">IF($A108="",0,SUMPRODUCT(((($C$5:$C$64=$A108)+($D$5:$D$64=$A108)+($E$5:$E$64=$A108)+($F$5:$F$64=$A108))&gt;0)*GK$5:GK$64))</f>
        <v>0</v>
      </c>
      <c r="GL108" s="21" t="n">
        <f aca="false">IF($A108="",0,SUMPRODUCT(((($C$5:$C$64=$A108)+($D$5:$D$64=$A108)+($E$5:$E$64=$A108)+($F$5:$F$64=$A108))&gt;0)*GL$5:GL$64))</f>
        <v>0</v>
      </c>
      <c r="GM108" s="21" t="n">
        <f aca="false">IF($A108="",0,SUMPRODUCT(((($C$5:$C$64=$A108)+($D$5:$D$64=$A108)+($E$5:$E$64=$A108)+($F$5:$F$64=$A108))&gt;0)*GM$5:GM$64))</f>
        <v>0</v>
      </c>
      <c r="GN108" s="21" t="n">
        <f aca="false">IF($A108="",0,SUMPRODUCT(((($C$5:$C$64=$A108)+($D$5:$D$64=$A108)+($E$5:$E$64=$A108)+($F$5:$F$64=$A108))&gt;0)*GN$5:GN$64))</f>
        <v>0</v>
      </c>
      <c r="GO108" s="21" t="n">
        <f aca="false">IF($A108="",0,SUMPRODUCT(((($C$5:$C$64=$A108)+($D$5:$D$64=$A108)+($E$5:$E$64=$A108)+($F$5:$F$64=$A108))&gt;0)*GO$5:GO$64))</f>
        <v>0</v>
      </c>
      <c r="GP108" s="21" t="n">
        <f aca="false">IF($A108="",0,SUMPRODUCT(((($C$5:$C$64=$A108)+($D$5:$D$64=$A108)+($E$5:$E$64=$A108)+($F$5:$F$64=$A108))&gt;0)*GP$5:GP$64))</f>
        <v>0</v>
      </c>
      <c r="GQ108" s="21" t="n">
        <f aca="false">IF($A108="",0,SUMPRODUCT(((($C$5:$C$64=$A108)+($D$5:$D$64=$A108)+($E$5:$E$64=$A108)+($F$5:$F$64=$A108))&gt;0)*GQ$5:GQ$64))</f>
        <v>0</v>
      </c>
      <c r="GR108" s="21" t="n">
        <f aca="false">IF($A108="",0,SUMPRODUCT(((($C$5:$C$64=$A108)+($D$5:$D$64=$A108)+($E$5:$E$64=$A108)+($F$5:$F$64=$A108))&gt;0)*GR$5:GR$64))</f>
        <v>0</v>
      </c>
      <c r="GS108" s="21" t="n">
        <f aca="false">IF($A108="",0,SUMPRODUCT(((($C$5:$C$64=$A108)+($D$5:$D$64=$A108)+($E$5:$E$64=$A108)+($F$5:$F$64=$A108))&gt;0)*GS$5:GS$64))</f>
        <v>0</v>
      </c>
      <c r="GT108" s="21" t="n">
        <f aca="false">IF($A108="",0,SUMPRODUCT(((($C$5:$C$64=$A108)+($D$5:$D$64=$A108)+($E$5:$E$64=$A108)+($F$5:$F$64=$A108))&gt;0)*GT$5:GT$64))</f>
        <v>0</v>
      </c>
      <c r="GU108" s="21" t="n">
        <f aca="false">IF($A108="",0,SUMPRODUCT(((($C$5:$C$64=$A108)+($D$5:$D$64=$A108)+($E$5:$E$64=$A108)+($F$5:$F$64=$A108))&gt;0)*GU$5:GU$64))</f>
        <v>0</v>
      </c>
      <c r="GV108" s="21" t="n">
        <f aca="false">IF($A108="",0,SUMPRODUCT(((($C$5:$C$64=$A108)+($D$5:$D$64=$A108)+($E$5:$E$64=$A108)+($F$5:$F$64=$A108))&gt;0)*GV$5:GV$64))</f>
        <v>0</v>
      </c>
      <c r="GW108" s="21" t="n">
        <f aca="false">IF($A108="",0,SUMPRODUCT(((($C$5:$C$64=$A108)+($D$5:$D$64=$A108)+($E$5:$E$64=$A108)+($F$5:$F$64=$A108))&gt;0)*GW$5:GW$64))</f>
        <v>0</v>
      </c>
      <c r="GX108" s="21" t="n">
        <f aca="false">IF($A108="",0,SUMPRODUCT(((($C$5:$C$64=$A108)+($D$5:$D$64=$A108)+($E$5:$E$64=$A108)+($F$5:$F$64=$A108))&gt;0)*GX$5:GX$64))</f>
        <v>0</v>
      </c>
      <c r="GY108" s="21" t="n">
        <f aca="false">IF($A108="",0,SUMPRODUCT(((($C$5:$C$64=$A108)+($D$5:$D$64=$A108)+($E$5:$E$64=$A108)+($F$5:$F$64=$A108))&gt;0)*GY$5:GY$64))</f>
        <v>0</v>
      </c>
      <c r="GZ108" s="21" t="n">
        <f aca="false">IF($A108="",0,SUMPRODUCT(((($C$5:$C$64=$A108)+($D$5:$D$64=$A108)+($E$5:$E$64=$A108)+($F$5:$F$64=$A108))&gt;0)*GZ$5:GZ$64))</f>
        <v>0</v>
      </c>
      <c r="HA108" s="21" t="n">
        <f aca="false">IF($A108="",0,SUMPRODUCT(((($C$5:$C$64=$A108)+($D$5:$D$64=$A108)+($E$5:$E$64=$A108)+($F$5:$F$64=$A108))&gt;0)*HA$5:HA$64))</f>
        <v>0</v>
      </c>
      <c r="HB108" s="21" t="n">
        <f aca="false">IF($A108="",0,SUMPRODUCT(((($C$5:$C$64=$A108)+($D$5:$D$64=$A108)+($E$5:$E$64=$A108)+($F$5:$F$64=$A108))&gt;0)*HB$5:HB$64))</f>
        <v>0</v>
      </c>
      <c r="HC108" s="21" t="n">
        <f aca="false">IF($A108="",0,SUMPRODUCT(((($C$5:$C$64=$A108)+($D$5:$D$64=$A108)+($E$5:$E$64=$A108)+($F$5:$F$64=$A108))&gt;0)*HC$5:HC$64))</f>
        <v>0</v>
      </c>
      <c r="HD108" s="21" t="n">
        <f aca="false">IF($A108="",0,SUMPRODUCT(((($C$5:$C$64=$A108)+($D$5:$D$64=$A108)+($E$5:$E$64=$A108)+($F$5:$F$64=$A108))&gt;0)*HD$5:HD$64))</f>
        <v>0</v>
      </c>
      <c r="HE108" s="21" t="n">
        <f aca="false">IF($A108="",0,SUMPRODUCT(((($C$5:$C$64=$A108)+($D$5:$D$64=$A108)+($E$5:$E$64=$A108)+($F$5:$F$64=$A108))&gt;0)*HE$5:HE$64))</f>
        <v>0</v>
      </c>
      <c r="HF108" s="21" t="n">
        <f aca="false">IF($A108="",0,SUMPRODUCT(((($C$5:$C$64=$A108)+($D$5:$D$64=$A108)+($E$5:$E$64=$A108)+($F$5:$F$64=$A108))&gt;0)*HF$5:HF$64))</f>
        <v>0</v>
      </c>
      <c r="HG108" s="21" t="n">
        <f aca="false">IF($A108="",0,SUMPRODUCT(((($C$5:$C$64=$A108)+($D$5:$D$64=$A108)+($E$5:$E$64=$A108)+($F$5:$F$64=$A108))&gt;0)*HG$5:HG$64))</f>
        <v>0</v>
      </c>
      <c r="HH108" s="21" t="n">
        <f aca="false">IF($A108="",0,SUMPRODUCT(((($C$5:$C$64=$A108)+($D$5:$D$64=$A108)+($E$5:$E$64=$A108)+($F$5:$F$64=$A108))&gt;0)*HH$5:HH$64))</f>
        <v>0</v>
      </c>
      <c r="HI108" s="21" t="n">
        <f aca="false">IF($A108="",0,SUMPRODUCT(((($C$5:$C$64=$A108)+($D$5:$D$64=$A108)+($E$5:$E$64=$A108)+($F$5:$F$64=$A108))&gt;0)*HI$5:HI$64))</f>
        <v>0</v>
      </c>
      <c r="HJ108" s="21" t="n">
        <f aca="false">IF($A108="",0,SUMPRODUCT(((($C$5:$C$64=$A108)+($D$5:$D$64=$A108)+($E$5:$E$64=$A108)+($F$5:$F$64=$A108))&gt;0)*HJ$5:HJ$64))</f>
        <v>0</v>
      </c>
      <c r="HK108" s="21" t="n">
        <f aca="false">IF($A108="",0,SUMPRODUCT(((($C$5:$C$64=$A108)+($D$5:$D$64=$A108)+($E$5:$E$64=$A108)+($F$5:$F$64=$A108))&gt;0)*HK$5:HK$64))</f>
        <v>0</v>
      </c>
      <c r="HL108" s="21" t="n">
        <f aca="false">IF($A108="",0,SUMPRODUCT(((($C$5:$C$64=$A108)+($D$5:$D$64=$A108)+($E$5:$E$64=$A108)+($F$5:$F$64=$A108))&gt;0)*HL$5:HL$64))</f>
        <v>0</v>
      </c>
      <c r="HM108" s="21" t="n">
        <f aca="false">IF($A108="",0,SUMPRODUCT(((($C$5:$C$64=$A108)+($D$5:$D$64=$A108)+($E$5:$E$64=$A108)+($F$5:$F$64=$A108))&gt;0)*HM$5:HM$64))</f>
        <v>0</v>
      </c>
      <c r="HN108" s="21" t="n">
        <f aca="false">IF($A108="",0,SUMPRODUCT(((($C$5:$C$64=$A108)+($D$5:$D$64=$A108)+($E$5:$E$64=$A108)+($F$5:$F$64=$A108))&gt;0)*HN$5:HN$64))</f>
        <v>0</v>
      </c>
      <c r="HO108" s="21" t="n">
        <f aca="false">IF($A108="",0,SUMPRODUCT(((($C$5:$C$64=$A108)+($D$5:$D$64=$A108)+($E$5:$E$64=$A108)+($F$5:$F$64=$A108))&gt;0)*HO$5:HO$64))</f>
        <v>0</v>
      </c>
      <c r="HP108" s="21" t="n">
        <f aca="false">IF($A108="",0,SUMPRODUCT(((($C$5:$C$64=$A108)+($D$5:$D$64=$A108)+($E$5:$E$64=$A108)+($F$5:$F$64=$A108))&gt;0)*HP$5:HP$64))</f>
        <v>0</v>
      </c>
      <c r="HQ108" s="21" t="n">
        <f aca="false">IF($A108="",0,SUMPRODUCT(((($C$5:$C$64=$A108)+($D$5:$D$64=$A108)+($E$5:$E$64=$A108)+($F$5:$F$64=$A108))&gt;0)*HQ$5:HQ$64))</f>
        <v>0</v>
      </c>
      <c r="HR108" s="21" t="n">
        <f aca="false">IF($A108="",0,SUMPRODUCT(((($C$5:$C$64=$A108)+($D$5:$D$64=$A108)+($E$5:$E$64=$A108)+($F$5:$F$64=$A108))&gt;0)*HR$5:HR$64))</f>
        <v>0</v>
      </c>
      <c r="HS108" s="21" t="n">
        <f aca="false">IF($A108="",0,SUMPRODUCT(((($C$5:$C$64=$A108)+($D$5:$D$64=$A108)+($E$5:$E$64=$A108)+($F$5:$F$64=$A108))&gt;0)*HS$5:HS$64))</f>
        <v>0</v>
      </c>
      <c r="HT108" s="21" t="n">
        <f aca="false">IF($A108="",0,SUMPRODUCT(((($C$5:$C$64=$A108)+($D$5:$D$64=$A108)+($E$5:$E$64=$A108)+($F$5:$F$64=$A108))&gt;0)*HT$5:HT$64))</f>
        <v>0</v>
      </c>
      <c r="HU108" s="21" t="n">
        <f aca="false">IF($A108="",0,SUMPRODUCT(((($C$5:$C$64=$A108)+($D$5:$D$64=$A108)+($E$5:$E$64=$A108)+($F$5:$F$64=$A108))&gt;0)*HU$5:HU$64))</f>
        <v>0</v>
      </c>
      <c r="HV108" s="21" t="n">
        <f aca="false">IF($A108="",0,SUMPRODUCT(((($C$5:$C$64=$A108)+($D$5:$D$64=$A108)+($E$5:$E$64=$A108)+($F$5:$F$64=$A108))&gt;0)*HV$5:HV$64))</f>
        <v>0</v>
      </c>
      <c r="HW108" s="21" t="n">
        <f aca="false">IF($A108="",0,SUMPRODUCT(((($C$5:$C$64=$A108)+($D$5:$D$64=$A108)+($E$5:$E$64=$A108)+($F$5:$F$64=$A108))&gt;0)*HW$5:HW$64))</f>
        <v>0</v>
      </c>
      <c r="HX108" s="21" t="n">
        <f aca="false">IF($A108="",0,SUMPRODUCT(((($C$5:$C$64=$A108)+($D$5:$D$64=$A108)+($E$5:$E$64=$A108)+($F$5:$F$64=$A108))&gt;0)*HX$5:HX$64))</f>
        <v>0</v>
      </c>
      <c r="HY108" s="21" t="n">
        <f aca="false">IF($A108="",0,SUMPRODUCT(((($C$5:$C$64=$A108)+($D$5:$D$64=$A108)+($E$5:$E$64=$A108)+($F$5:$F$64=$A108))&gt;0)*HY$5:HY$64))</f>
        <v>0</v>
      </c>
      <c r="HZ108" s="21" t="n">
        <f aca="false">IF($A108="",0,SUMPRODUCT(((($C$5:$C$64=$A108)+($D$5:$D$64=$A108)+($E$5:$E$64=$A108)+($F$5:$F$64=$A108))&gt;0)*HZ$5:HZ$64))</f>
        <v>0</v>
      </c>
      <c r="IA108" s="21" t="n">
        <f aca="false">IF($A108="",0,SUMPRODUCT(((($C$5:$C$64=$A108)+($D$5:$D$64=$A108)+($E$5:$E$64=$A108)+($F$5:$F$64=$A108))&gt;0)*IA$5:IA$64))</f>
        <v>0</v>
      </c>
      <c r="IB108" s="21" t="n">
        <f aca="false">IF($A108="",0,SUMPRODUCT(((($C$5:$C$64=$A108)+($D$5:$D$64=$A108)+($E$5:$E$64=$A108)+($F$5:$F$64=$A108))&gt;0)*IB$5:IB$64))</f>
        <v>0</v>
      </c>
      <c r="IC108" s="21" t="n">
        <f aca="false">IF($A108="",0,SUMPRODUCT(((($C$5:$C$64=$A108)+($D$5:$D$64=$A108)+($E$5:$E$64=$A108)+($F$5:$F$64=$A108))&gt;0)*IC$5:IC$64))</f>
        <v>0</v>
      </c>
      <c r="ID108" s="21" t="n">
        <f aca="false">IF($A108="",0,SUMPRODUCT(((($C$5:$C$64=$A108)+($D$5:$D$64=$A108)+($E$5:$E$64=$A108)+($F$5:$F$64=$A108))&gt;0)*ID$5:ID$64))</f>
        <v>0</v>
      </c>
      <c r="IE108" s="21" t="n">
        <f aca="false">IF($A108="",0,SUMPRODUCT(((($C$5:$C$64=$A108)+($D$5:$D$64=$A108)+($E$5:$E$64=$A108)+($F$5:$F$64=$A108))&gt;0)*IE$5:IE$64))</f>
        <v>0</v>
      </c>
      <c r="IF108" s="21" t="n">
        <f aca="false">IF($A108="",0,SUMPRODUCT(((($C$5:$C$64=$A108)+($D$5:$D$64=$A108)+($E$5:$E$64=$A108)+($F$5:$F$64=$A108))&gt;0)*IF$5:IF$64))</f>
        <v>0</v>
      </c>
      <c r="IG108" s="21" t="n">
        <f aca="false">IF($A108="",0,SUMPRODUCT(((($C$5:$C$64=$A108)+($D$5:$D$64=$A108)+($E$5:$E$64=$A108)+($F$5:$F$64=$A108))&gt;0)*IG$5:IG$64))</f>
        <v>0</v>
      </c>
      <c r="IH108" s="21" t="n">
        <f aca="false">IF($A108="",0,SUMPRODUCT(((($C$5:$C$64=$A108)+($D$5:$D$64=$A108)+($E$5:$E$64=$A108)+($F$5:$F$64=$A108))&gt;0)*IH$5:IH$64))</f>
        <v>0</v>
      </c>
      <c r="II108" s="21" t="n">
        <f aca="false">IF($A108="",0,SUMPRODUCT(((($C$5:$C$64=$A108)+($D$5:$D$64=$A108)+($E$5:$E$64=$A108)+($F$5:$F$64=$A108))&gt;0)*II$5:II$64))</f>
        <v>0</v>
      </c>
      <c r="IJ108" s="21" t="n">
        <f aca="false">IF($A108="",0,SUMPRODUCT(((($C$5:$C$64=$A108)+($D$5:$D$64=$A108)+($E$5:$E$64=$A108)+($F$5:$F$64=$A108))&gt;0)*IJ$5:IJ$64))</f>
        <v>0</v>
      </c>
      <c r="IK108" s="21" t="n">
        <f aca="false">IF($A108="",0,SUMPRODUCT(((($C$5:$C$64=$A108)+($D$5:$D$64=$A108)+($E$5:$E$64=$A108)+($F$5:$F$64=$A108))&gt;0)*IK$5:IK$64))</f>
        <v>0</v>
      </c>
      <c r="IL108" s="21" t="n">
        <f aca="false">IF($A108="",0,SUMPRODUCT(((($C$5:$C$64=$A108)+($D$5:$D$64=$A108)+($E$5:$E$64=$A108)+($F$5:$F$64=$A108))&gt;0)*IL$5:IL$64))</f>
        <v>0</v>
      </c>
      <c r="IM108" s="21" t="n">
        <f aca="false">IF($A108="",0,SUMPRODUCT(((($C$5:$C$64=$A108)+($D$5:$D$64=$A108)+($E$5:$E$64=$A108)+($F$5:$F$64=$A108))&gt;0)*IM$5:IM$64))</f>
        <v>0</v>
      </c>
      <c r="IN108" s="21" t="n">
        <f aca="false">IF($A108="",0,SUMPRODUCT(((($C$5:$C$64=$A108)+($D$5:$D$64=$A108)+($E$5:$E$64=$A108)+($F$5:$F$64=$A108))&gt;0)*IN$5:IN$64))</f>
        <v>0</v>
      </c>
      <c r="IO108" s="21" t="n">
        <f aca="false">IF($A108="",0,SUMPRODUCT(((($C$5:$C$64=$A108)+($D$5:$D$64=$A108)+($E$5:$E$64=$A108)+($F$5:$F$64=$A108))&gt;0)*IO$5:IO$64))</f>
        <v>0</v>
      </c>
      <c r="IP108" s="21" t="n">
        <f aca="false">IF($A108="",0,SUMPRODUCT(((($C$5:$C$64=$A108)+($D$5:$D$64=$A108)+($E$5:$E$64=$A108)+($F$5:$F$64=$A108))&gt;0)*IP$5:IP$64))</f>
        <v>0</v>
      </c>
      <c r="IQ108" s="21" t="n">
        <f aca="false">IF($A108="",0,SUMPRODUCT(((($C$5:$C$64=$A108)+($D$5:$D$64=$A108)+($E$5:$E$64=$A108)+($F$5:$F$64=$A108))&gt;0)*IQ$5:IQ$64))</f>
        <v>0</v>
      </c>
      <c r="IR108" s="21" t="n">
        <f aca="false">IF($A108="",0,SUMPRODUCT(((($C$5:$C$64=$A108)+($D$5:$D$64=$A108)+($E$5:$E$64=$A108)+($F$5:$F$64=$A108))&gt;0)*IR$5:IR$64))</f>
        <v>0</v>
      </c>
      <c r="IS108" s="21" t="n">
        <f aca="false">IF($A108="",0,SUMPRODUCT(((($C$5:$C$64=$A108)+($D$5:$D$64=$A108)+($E$5:$E$64=$A108)+($F$5:$F$64=$A108))&gt;0)*IS$5:IS$64))</f>
        <v>0</v>
      </c>
      <c r="IT108" s="21" t="n">
        <f aca="false">IF($A108="",0,SUMPRODUCT(((($C$5:$C$64=$A108)+($D$5:$D$64=$A108)+($E$5:$E$64=$A108)+($F$5:$F$64=$A108))&gt;0)*IT$5:IT$64))</f>
        <v>0</v>
      </c>
      <c r="IU108" s="21" t="n">
        <f aca="false">IF($A108="",0,SUMPRODUCT(((($C$5:$C$64=$A108)+($D$5:$D$64=$A108)+($E$5:$E$64=$A108)+($F$5:$F$64=$A108))&gt;0)*IU$5:IU$64))</f>
        <v>0</v>
      </c>
      <c r="IV108" s="21" t="n">
        <f aca="false">IF($A108="",0,SUMPRODUCT(((($C$5:$C$64=$A108)+($D$5:$D$64=$A108)+($E$5:$E$64=$A108)+($F$5:$F$64=$A108))&gt;0)*IV$5:IV$64))</f>
        <v>0</v>
      </c>
      <c r="IW108" s="21" t="n">
        <f aca="false">IF($A108="",0,SUMPRODUCT(((($C$5:$C$64=$A108)+($D$5:$D$64=$A108)+($E$5:$E$64=$A108)+($F$5:$F$64=$A108))&gt;0)*IW$5:IW$64))</f>
        <v>0</v>
      </c>
      <c r="IX108" s="21" t="n">
        <f aca="false">IF($A108="",0,SUMPRODUCT(((($C$5:$C$64=$A108)+($D$5:$D$64=$A108)+($E$5:$E$64=$A108)+($F$5:$F$64=$A108))&gt;0)*IX$5:IX$64))</f>
        <v>0</v>
      </c>
      <c r="IY108" s="21" t="n">
        <f aca="false">IF($A108="",0,SUMPRODUCT(((($C$5:$C$64=$A108)+($D$5:$D$64=$A108)+($E$5:$E$64=$A108)+($F$5:$F$64=$A108))&gt;0)*IY$5:IY$64))</f>
        <v>0</v>
      </c>
      <c r="IZ108" s="21" t="n">
        <f aca="false">IF($A108="",0,SUMPRODUCT(((($C$5:$C$64=$A108)+($D$5:$D$64=$A108)+($E$5:$E$64=$A108)+($F$5:$F$64=$A108))&gt;0)*IZ$5:IZ$64))</f>
        <v>0</v>
      </c>
      <c r="JA108" s="21" t="n">
        <f aca="false">IF($A108="",0,SUMPRODUCT(((($C$5:$C$64=$A108)+($D$5:$D$64=$A108)+($E$5:$E$64=$A108)+($F$5:$F$64=$A108))&gt;0)*JA$5:JA$64))</f>
        <v>0</v>
      </c>
      <c r="JB108" s="21" t="n">
        <f aca="false">IF($A108="",0,SUMPRODUCT(((($C$5:$C$64=$A108)+($D$5:$D$64=$A108)+($E$5:$E$64=$A108)+($F$5:$F$64=$A108))&gt;0)*JB$5:JB$64))</f>
        <v>0</v>
      </c>
      <c r="JC108" s="21" t="n">
        <f aca="false">IF($A108="",0,SUMPRODUCT(((($C$5:$C$64=$A108)+($D$5:$D$64=$A108)+($E$5:$E$64=$A108)+($F$5:$F$64=$A108))&gt;0)*JC$5:JC$64))</f>
        <v>0</v>
      </c>
      <c r="JD108" s="21" t="n">
        <f aca="false">IF($A108="",0,SUMPRODUCT(((($C$5:$C$64=$A108)+($D$5:$D$64=$A108)+($E$5:$E$64=$A108)+($F$5:$F$64=$A108))&gt;0)*JD$5:JD$64))</f>
        <v>0</v>
      </c>
      <c r="JE108" s="21" t="n">
        <f aca="false">IF($A108="",0,SUMPRODUCT(((($C$5:$C$64=$A108)+($D$5:$D$64=$A108)+($E$5:$E$64=$A108)+($F$5:$F$64=$A108))&gt;0)*JE$5:JE$64))</f>
        <v>0</v>
      </c>
      <c r="JF108" s="21" t="n">
        <f aca="false">IF($A108="",0,SUMPRODUCT(((($C$5:$C$64=$A108)+($D$5:$D$64=$A108)+($E$5:$E$64=$A108)+($F$5:$F$64=$A108))&gt;0)*JF$5:JF$64))</f>
        <v>0</v>
      </c>
      <c r="JG108" s="21" t="n">
        <f aca="false">IF($A108="",0,SUMPRODUCT(((($C$5:$C$64=$A108)+($D$5:$D$64=$A108)+($E$5:$E$64=$A108)+($F$5:$F$64=$A108))&gt;0)*JG$5:JG$64))</f>
        <v>0</v>
      </c>
      <c r="JH108" s="21" t="n">
        <f aca="false">IF($A108="",0,SUMPRODUCT(((($C$5:$C$64=$A108)+($D$5:$D$64=$A108)+($E$5:$E$64=$A108)+($F$5:$F$64=$A108))&gt;0)*JH$5:JH$64))</f>
        <v>0</v>
      </c>
      <c r="JI108" s="21" t="n">
        <f aca="false">IF($A108="",0,SUMPRODUCT(((($C$5:$C$64=$A108)+($D$5:$D$64=$A108)+($E$5:$E$64=$A108)+($F$5:$F$64=$A108))&gt;0)*JI$5:JI$64))</f>
        <v>0</v>
      </c>
      <c r="JJ108" s="21" t="n">
        <f aca="false">IF($A108="",0,SUMPRODUCT(((($C$5:$C$64=$A108)+($D$5:$D$64=$A108)+($E$5:$E$64=$A108)+($F$5:$F$64=$A108))&gt;0)*JJ$5:JJ$64))</f>
        <v>0</v>
      </c>
      <c r="JK108" s="21" t="n">
        <f aca="false">IF($A108="",0,SUMPRODUCT(((($C$5:$C$64=$A108)+($D$5:$D$64=$A108)+($E$5:$E$64=$A108)+($F$5:$F$64=$A108))&gt;0)*JK$5:JK$64))</f>
        <v>0</v>
      </c>
      <c r="JL108" s="21" t="n">
        <f aca="false">IF($A108="",0,SUMPRODUCT(((($C$5:$C$64=$A108)+($D$5:$D$64=$A108)+($E$5:$E$64=$A108)+($F$5:$F$64=$A108))&gt;0)*JL$5:JL$64))</f>
        <v>0</v>
      </c>
      <c r="JM108" s="21" t="n">
        <f aca="false">IF($A108="",0,SUMPRODUCT(((($C$5:$C$64=$A108)+($D$5:$D$64=$A108)+($E$5:$E$64=$A108)+($F$5:$F$64=$A108))&gt;0)*JM$5:JM$64))</f>
        <v>0</v>
      </c>
      <c r="JN108" s="21" t="n">
        <f aca="false">IF($A108="",0,SUMPRODUCT(((($C$5:$C$64=$A108)+($D$5:$D$64=$A108)+($E$5:$E$64=$A108)+($F$5:$F$64=$A108))&gt;0)*JN$5:JN$64))</f>
        <v>0</v>
      </c>
      <c r="JO108" s="21" t="n">
        <f aca="false">IF($A108="",0,SUMPRODUCT(((($C$5:$C$64=$A108)+($D$5:$D$64=$A108)+($E$5:$E$64=$A108)+($F$5:$F$64=$A108))&gt;0)*JO$5:JO$64))</f>
        <v>0</v>
      </c>
      <c r="JP108" s="21" t="n">
        <f aca="false">IF($A108="",0,SUMPRODUCT(((($C$5:$C$64=$A108)+($D$5:$D$64=$A108)+($E$5:$E$64=$A108)+($F$5:$F$64=$A108))&gt;0)*JP$5:JP$64))</f>
        <v>0</v>
      </c>
      <c r="JQ108" s="21" t="n">
        <f aca="false">IF($A108="",0,SUMPRODUCT(((($C$5:$C$64=$A108)+($D$5:$D$64=$A108)+($E$5:$E$64=$A108)+($F$5:$F$64=$A108))&gt;0)*JQ$5:JQ$64))</f>
        <v>0</v>
      </c>
      <c r="JR108" s="21" t="n">
        <f aca="false">IF($A108="",0,SUMPRODUCT(((($C$5:$C$64=$A108)+($D$5:$D$64=$A108)+($E$5:$E$64=$A108)+($F$5:$F$64=$A108))&gt;0)*JR$5:JR$64))</f>
        <v>0</v>
      </c>
      <c r="JS108" s="21" t="n">
        <f aca="false">IF($A108="",0,SUMPRODUCT(((($C$5:$C$64=$A108)+($D$5:$D$64=$A108)+($E$5:$E$64=$A108)+($F$5:$F$64=$A108))&gt;0)*JS$5:JS$64))</f>
        <v>0</v>
      </c>
      <c r="JT108" s="21" t="n">
        <f aca="false">IF($A108="",0,SUMPRODUCT(((($C$5:$C$64=$A108)+($D$5:$D$64=$A108)+($E$5:$E$64=$A108)+($F$5:$F$64=$A108))&gt;0)*JT$5:JT$64))</f>
        <v>0</v>
      </c>
      <c r="JU108" s="21" t="n">
        <f aca="false">IF($A108="",0,SUMPRODUCT(((($C$5:$C$64=$A108)+($D$5:$D$64=$A108)+($E$5:$E$64=$A108)+($F$5:$F$64=$A108))&gt;0)*JU$5:JU$64))</f>
        <v>0</v>
      </c>
      <c r="JV108" s="21" t="n">
        <f aca="false">IF($A108="",0,SUMPRODUCT(((($C$5:$C$64=$A108)+($D$5:$D$64=$A108)+($E$5:$E$64=$A108)+($F$5:$F$64=$A108))&gt;0)*JV$5:JV$64))</f>
        <v>0</v>
      </c>
      <c r="JW108" s="21" t="n">
        <f aca="false">IF($A108="",0,SUMPRODUCT(((($C$5:$C$64=$A108)+($D$5:$D$64=$A108)+($E$5:$E$64=$A108)+($F$5:$F$64=$A108))&gt;0)*JW$5:JW$64))</f>
        <v>0</v>
      </c>
      <c r="JX108" s="21" t="n">
        <f aca="false">IF($A108="",0,SUMPRODUCT(((($C$5:$C$64=$A108)+($D$5:$D$64=$A108)+($E$5:$E$64=$A108)+($F$5:$F$64=$A108))&gt;0)*JX$5:JX$64))</f>
        <v>0</v>
      </c>
      <c r="JY108" s="21" t="n">
        <f aca="false">IF($A108="",0,SUMPRODUCT(((($C$5:$C$64=$A108)+($D$5:$D$64=$A108)+($E$5:$E$64=$A108)+($F$5:$F$64=$A108))&gt;0)*JY$5:JY$64))</f>
        <v>0</v>
      </c>
      <c r="JZ108" s="21" t="n">
        <f aca="false">IF($A108="",0,SUMPRODUCT(((($C$5:$C$64=$A108)+($D$5:$D$64=$A108)+($E$5:$E$64=$A108)+($F$5:$F$64=$A108))&gt;0)*JZ$5:JZ$64))</f>
        <v>0</v>
      </c>
      <c r="KA108" s="21" t="n">
        <f aca="false">IF($A108="",0,SUMPRODUCT(((($C$5:$C$64=$A108)+($D$5:$D$64=$A108)+($E$5:$E$64=$A108)+($F$5:$F$64=$A108))&gt;0)*KA$5:KA$64))</f>
        <v>0</v>
      </c>
      <c r="KB108" s="21" t="n">
        <f aca="false">IF($A108="",0,SUMPRODUCT(((($C$5:$C$64=$A108)+($D$5:$D$64=$A108)+($E$5:$E$64=$A108)+($F$5:$F$64=$A108))&gt;0)*KB$5:KB$64))</f>
        <v>0</v>
      </c>
      <c r="KC108" s="21" t="n">
        <f aca="false">IF($A108="",0,SUMPRODUCT(((($C$5:$C$64=$A108)+($D$5:$D$64=$A108)+($E$5:$E$64=$A108)+($F$5:$F$64=$A108))&gt;0)*KC$5:KC$64))</f>
        <v>0</v>
      </c>
      <c r="KD108" s="21" t="n">
        <f aca="false">IF($A108="",0,SUMPRODUCT(((($C$5:$C$64=$A108)+($D$5:$D$64=$A108)+($E$5:$E$64=$A108)+($F$5:$F$64=$A108))&gt;0)*KD$5:KD$64))</f>
        <v>0</v>
      </c>
      <c r="KE108" s="21" t="n">
        <f aca="false">IF($A108="",0,SUMPRODUCT(((($C$5:$C$64=$A108)+($D$5:$D$64=$A108)+($E$5:$E$64=$A108)+($F$5:$F$64=$A108))&gt;0)*KE$5:KE$64))</f>
        <v>0</v>
      </c>
      <c r="KF108" s="21" t="n">
        <f aca="false">IF($A108="",0,SUMPRODUCT(((($C$5:$C$64=$A108)+($D$5:$D$64=$A108)+($E$5:$E$64=$A108)+($F$5:$F$64=$A108))&gt;0)*KF$5:KF$64))</f>
        <v>0</v>
      </c>
      <c r="KG108" s="21" t="n">
        <f aca="false">IF($A108="",0,SUMPRODUCT(((($C$5:$C$64=$A108)+($D$5:$D$64=$A108)+($E$5:$E$64=$A108)+($F$5:$F$64=$A108))&gt;0)*KG$5:KG$64))</f>
        <v>0</v>
      </c>
      <c r="KH108" s="21" t="n">
        <f aca="false">IF($A108="",0,SUMPRODUCT(((($C$5:$C$64=$A108)+($D$5:$D$64=$A108)+($E$5:$E$64=$A108)+($F$5:$F$64=$A108))&gt;0)*KH$5:KH$64))</f>
        <v>0</v>
      </c>
      <c r="KI108" s="21" t="n">
        <f aca="false">IF($A108="",0,SUMPRODUCT(((($C$5:$C$64=$A108)+($D$5:$D$64=$A108)+($E$5:$E$64=$A108)+($F$5:$F$64=$A108))&gt;0)*KI$5:KI$64))</f>
        <v>0</v>
      </c>
      <c r="KJ108" s="21" t="n">
        <f aca="false">IF($A108="",0,SUMPRODUCT(((($C$5:$C$64=$A108)+($D$5:$D$64=$A108)+($E$5:$E$64=$A108)+($F$5:$F$64=$A108))&gt;0)*KJ$5:KJ$64))</f>
        <v>0</v>
      </c>
      <c r="KK108" s="21" t="n">
        <f aca="false">IF($A108="",0,SUMPRODUCT(((($C$5:$C$64=$A108)+($D$5:$D$64=$A108)+($E$5:$E$64=$A108)+($F$5:$F$64=$A108))&gt;0)*KK$5:KK$64))</f>
        <v>0</v>
      </c>
      <c r="KL108" s="21" t="n">
        <f aca="false">IF($A108="",0,SUMPRODUCT(((($C$5:$C$64=$A108)+($D$5:$D$64=$A108)+($E$5:$E$64=$A108)+($F$5:$F$64=$A108))&gt;0)*KL$5:KL$64))</f>
        <v>0</v>
      </c>
      <c r="KM108" s="21" t="n">
        <f aca="false">IF($A108="",0,SUMPRODUCT(((($C$5:$C$64=$A108)+($D$5:$D$64=$A108)+($E$5:$E$64=$A108)+($F$5:$F$64=$A108))&gt;0)*KM$5:KM$64))</f>
        <v>0</v>
      </c>
      <c r="KN108" s="21" t="n">
        <f aca="false">IF($A108="",0,SUMPRODUCT(((($C$5:$C$64=$A108)+($D$5:$D$64=$A108)+($E$5:$E$64=$A108)+($F$5:$F$64=$A108))&gt;0)*KN$5:KN$64))</f>
        <v>0</v>
      </c>
      <c r="KO108" s="21" t="n">
        <f aca="false">IF($A108="",0,SUMPRODUCT(((($C$5:$C$64=$A108)+($D$5:$D$64=$A108)+($E$5:$E$64=$A108)+($F$5:$F$64=$A108))&gt;0)*KO$5:KO$64))</f>
        <v>0</v>
      </c>
      <c r="KP108" s="21" t="n">
        <f aca="false">IF($A108="",0,SUMPRODUCT(((($C$5:$C$64=$A108)+($D$5:$D$64=$A108)+($E$5:$E$64=$A108)+($F$5:$F$64=$A108))&gt;0)*KP$5:KP$64))</f>
        <v>0</v>
      </c>
      <c r="KQ108" s="21" t="n">
        <f aca="false">IF($A108="",0,SUMPRODUCT(((($C$5:$C$64=$A108)+($D$5:$D$64=$A108)+($E$5:$E$64=$A108)+($F$5:$F$64=$A108))&gt;0)*KQ$5:KQ$64))</f>
        <v>0</v>
      </c>
      <c r="KR108" s="21" t="n">
        <f aca="false">IF($A108="",0,SUMPRODUCT(((($C$5:$C$64=$A108)+($D$5:$D$64=$A108)+($E$5:$E$64=$A108)+($F$5:$F$64=$A108))&gt;0)*KR$5:KR$64))</f>
        <v>0</v>
      </c>
      <c r="KS108" s="21" t="n">
        <f aca="false">IF($A108="",0,SUMPRODUCT(((($C$5:$C$64=$A108)+($D$5:$D$64=$A108)+($E$5:$E$64=$A108)+($F$5:$F$64=$A108))&gt;0)*KS$5:KS$64))</f>
        <v>0</v>
      </c>
      <c r="KT108" s="21" t="n">
        <f aca="false">IF($A108="",0,SUMPRODUCT(((($C$5:$C$64=$A108)+($D$5:$D$64=$A108)+($E$5:$E$64=$A108)+($F$5:$F$64=$A108))&gt;0)*KT$5:KT$64))</f>
        <v>0</v>
      </c>
      <c r="KU108" s="21" t="n">
        <f aca="false">IF($A108="",0,SUMPRODUCT(((($C$5:$C$64=$A108)+($D$5:$D$64=$A108)+($E$5:$E$64=$A108)+($F$5:$F$64=$A108))&gt;0)*KU$5:KU$64))</f>
        <v>0</v>
      </c>
      <c r="KV108" s="21" t="n">
        <f aca="false">IF($A108="",0,SUMPRODUCT(((($C$5:$C$64=$A108)+($D$5:$D$64=$A108)+($E$5:$E$64=$A108)+($F$5:$F$64=$A108))&gt;0)*KV$5:KV$64))</f>
        <v>0</v>
      </c>
      <c r="KW108" s="21" t="n">
        <f aca="false">IF($A108="",0,SUMPRODUCT(((($C$5:$C$64=$A108)+($D$5:$D$64=$A108)+($E$5:$E$64=$A108)+($F$5:$F$64=$A108))&gt;0)*KW$5:KW$64))</f>
        <v>0</v>
      </c>
      <c r="KX108" s="21" t="n">
        <f aca="false">IF($A108="",0,SUMPRODUCT(((($C$5:$C$64=$A108)+($D$5:$D$64=$A108)+($E$5:$E$64=$A108)+($F$5:$F$64=$A108))&gt;0)*KX$5:KX$64))</f>
        <v>0</v>
      </c>
      <c r="KY108" s="21" t="n">
        <f aca="false">IF($A108="",0,SUMPRODUCT(((($C$5:$C$64=$A108)+($D$5:$D$64=$A108)+($E$5:$E$64=$A108)+($F$5:$F$64=$A108))&gt;0)*KY$5:KY$64))</f>
        <v>0</v>
      </c>
      <c r="KZ108" s="21" t="n">
        <f aca="false">IF($A108="",0,SUMPRODUCT(((($C$5:$C$64=$A108)+($D$5:$D$64=$A108)+($E$5:$E$64=$A108)+($F$5:$F$64=$A108))&gt;0)*KZ$5:KZ$64))</f>
        <v>0</v>
      </c>
      <c r="LA108" s="21" t="n">
        <f aca="false">IF($A108="",0,SUMPRODUCT(((($C$5:$C$64=$A108)+($D$5:$D$64=$A108)+($E$5:$E$64=$A108)+($F$5:$F$64=$A108))&gt;0)*LA$5:LA$64))</f>
        <v>0</v>
      </c>
      <c r="LB108" s="21" t="n">
        <f aca="false">IF($A108="",0,SUMPRODUCT(((($C$5:$C$64=$A108)+($D$5:$D$64=$A108)+($E$5:$E$64=$A108)+($F$5:$F$64=$A108))&gt;0)*LB$5:LB$64))</f>
        <v>0</v>
      </c>
      <c r="LC108" s="21" t="n">
        <f aca="false">IF($A108="",0,SUMPRODUCT(((($C$5:$C$64=$A108)+($D$5:$D$64=$A108)+($E$5:$E$64=$A108)+($F$5:$F$64=$A108))&gt;0)*LC$5:LC$64))</f>
        <v>0</v>
      </c>
      <c r="LD108" s="21" t="n">
        <f aca="false">IF($A108="",0,SUMPRODUCT(((($C$5:$C$64=$A108)+($D$5:$D$64=$A108)+($E$5:$E$64=$A108)+($F$5:$F$64=$A108))&gt;0)*LD$5:LD$64))</f>
        <v>0</v>
      </c>
      <c r="LE108" s="21" t="n">
        <f aca="false">IF($A108="",0,SUMPRODUCT(((($C$5:$C$64=$A108)+($D$5:$D$64=$A108)+($E$5:$E$64=$A108)+($F$5:$F$64=$A108))&gt;0)*LE$5:LE$64))</f>
        <v>0</v>
      </c>
      <c r="LF108" s="21" t="n">
        <f aca="false">IF($A108="",0,SUMPRODUCT(((($C$5:$C$64=$A108)+($D$5:$D$64=$A108)+($E$5:$E$64=$A108)+($F$5:$F$64=$A108))&gt;0)*LF$5:LF$64))</f>
        <v>0</v>
      </c>
      <c r="LG108" s="21" t="n">
        <f aca="false">IF($A108="",0,SUMPRODUCT(((($C$5:$C$64=$A108)+($D$5:$D$64=$A108)+($E$5:$E$64=$A108)+($F$5:$F$64=$A108))&gt;0)*LG$5:LG$64))</f>
        <v>0</v>
      </c>
      <c r="LH108" s="21" t="n">
        <f aca="false">IF($A108="",0,SUMPRODUCT(((($C$5:$C$64=$A108)+($D$5:$D$64=$A108)+($E$5:$E$64=$A108)+($F$5:$F$64=$A108))&gt;0)*LH$5:LH$64))</f>
        <v>0</v>
      </c>
      <c r="LI108" s="21" t="n">
        <f aca="false">IF($A108="",0,SUMPRODUCT(((($C$5:$C$64=$A108)+($D$5:$D$64=$A108)+($E$5:$E$64=$A108)+($F$5:$F$64=$A108))&gt;0)*LI$5:LI$64))</f>
        <v>0</v>
      </c>
      <c r="LJ108" s="21" t="n">
        <f aca="false">IF($A108="",0,SUMPRODUCT(((($C$5:$C$64=$A108)+($D$5:$D$64=$A108)+($E$5:$E$64=$A108)+($F$5:$F$64=$A108))&gt;0)*LJ$5:LJ$64))</f>
        <v>0</v>
      </c>
      <c r="LK108" s="21" t="n">
        <f aca="false">IF($A108="",0,SUMPRODUCT(((($C$5:$C$64=$A108)+($D$5:$D$64=$A108)+($E$5:$E$64=$A108)+($F$5:$F$64=$A108))&gt;0)*LK$5:LK$64))</f>
        <v>0</v>
      </c>
      <c r="LL108" s="21" t="n">
        <f aca="false">IF($A108="",0,SUMPRODUCT(((($C$5:$C$64=$A108)+($D$5:$D$64=$A108)+($E$5:$E$64=$A108)+($F$5:$F$64=$A108))&gt;0)*LL$5:LL$64))</f>
        <v>0</v>
      </c>
      <c r="LM108" s="21" t="n">
        <f aca="false">IF($A108="",0,SUMPRODUCT(((($C$5:$C$64=$A108)+($D$5:$D$64=$A108)+($E$5:$E$64=$A108)+($F$5:$F$64=$A108))&gt;0)*LM$5:LM$64))</f>
        <v>0</v>
      </c>
      <c r="LN108" s="21" t="n">
        <f aca="false">IF($A108="",0,SUMPRODUCT(((($C$5:$C$64=$A108)+($D$5:$D$64=$A108)+($E$5:$E$64=$A108)+($F$5:$F$64=$A108))&gt;0)*LN$5:LN$64))</f>
        <v>0</v>
      </c>
      <c r="LO108" s="21" t="n">
        <f aca="false">IF($A108="",0,SUMPRODUCT(((($C$5:$C$64=$A108)+($D$5:$D$64=$A108)+($E$5:$E$64=$A108)+($F$5:$F$64=$A108))&gt;0)*LO$5:LO$64))</f>
        <v>0</v>
      </c>
      <c r="LP108" s="21" t="n">
        <f aca="false">IF($A108="",0,SUMPRODUCT(((($C$5:$C$64=$A108)+($D$5:$D$64=$A108)+($E$5:$E$64=$A108)+($F$5:$F$64=$A108))&gt;0)*LP$5:LP$64))</f>
        <v>0</v>
      </c>
      <c r="LQ108" s="21" t="n">
        <f aca="false">IF($A108="",0,SUMPRODUCT(((($C$5:$C$64=$A108)+($D$5:$D$64=$A108)+($E$5:$E$64=$A108)+($F$5:$F$64=$A108))&gt;0)*LQ$5:LQ$64))</f>
        <v>0</v>
      </c>
      <c r="LR108" s="21" t="n">
        <f aca="false">IF($A108="",0,SUMPRODUCT(((($C$5:$C$64=$A108)+($D$5:$D$64=$A108)+($E$5:$E$64=$A108)+($F$5:$F$64=$A108))&gt;0)*LR$5:LR$64))</f>
        <v>0</v>
      </c>
      <c r="LS108" s="21" t="n">
        <f aca="false">IF($A108="",0,SUMPRODUCT(((($C$5:$C$64=$A108)+($D$5:$D$64=$A108)+($E$5:$E$64=$A108)+($F$5:$F$64=$A108))&gt;0)*LS$5:LS$64))</f>
        <v>0</v>
      </c>
      <c r="LT108" s="21" t="n">
        <f aca="false">IF($A108="",0,SUMPRODUCT(((($C$5:$C$64=$A108)+($D$5:$D$64=$A108)+($E$5:$E$64=$A108)+($F$5:$F$64=$A108))&gt;0)*LT$5:LT$64))</f>
        <v>0</v>
      </c>
      <c r="LU108" s="21" t="n">
        <f aca="false">IF($A108="",0,SUMPRODUCT(((($C$5:$C$64=$A108)+($D$5:$D$64=$A108)+($E$5:$E$64=$A108)+($F$5:$F$64=$A108))&gt;0)*LU$5:LU$64))</f>
        <v>0</v>
      </c>
      <c r="LV108" s="21" t="n">
        <f aca="false">IF($A108="",0,SUMPRODUCT(((($C$5:$C$64=$A108)+($D$5:$D$64=$A108)+($E$5:$E$64=$A108)+($F$5:$F$64=$A108))&gt;0)*LV$5:LV$64))</f>
        <v>0</v>
      </c>
      <c r="LW108" s="21" t="n">
        <f aca="false">IF($A108="",0,SUMPRODUCT(((($C$5:$C$64=$A108)+($D$5:$D$64=$A108)+($E$5:$E$64=$A108)+($F$5:$F$64=$A108))&gt;0)*LW$5:LW$64))</f>
        <v>0</v>
      </c>
      <c r="LX108" s="21" t="n">
        <f aca="false">IF($A108="",0,SUMPRODUCT(((($C$5:$C$64=$A108)+($D$5:$D$64=$A108)+($E$5:$E$64=$A108)+($F$5:$F$64=$A108))&gt;0)*LX$5:LX$64))</f>
        <v>0</v>
      </c>
      <c r="LY108" s="21" t="n">
        <f aca="false">IF($A108="",0,SUMPRODUCT(((($C$5:$C$64=$A108)+($D$5:$D$64=$A108)+($E$5:$E$64=$A108)+($F$5:$F$64=$A108))&gt;0)*LY$5:LY$64))</f>
        <v>0</v>
      </c>
      <c r="LZ108" s="21" t="n">
        <f aca="false">IF($A108="",0,SUMPRODUCT(((($C$5:$C$64=$A108)+($D$5:$D$64=$A108)+($E$5:$E$64=$A108)+($F$5:$F$64=$A108))&gt;0)*LZ$5:LZ$64))</f>
        <v>0</v>
      </c>
      <c r="MA108" s="21" t="n">
        <f aca="false">IF($A108="",0,SUMPRODUCT(((($C$5:$C$64=$A108)+($D$5:$D$64=$A108)+($E$5:$E$64=$A108)+($F$5:$F$64=$A108))&gt;0)*MA$5:MA$64))</f>
        <v>0</v>
      </c>
      <c r="MB108" s="21" t="n">
        <f aca="false">IF($A108="",0,SUMPRODUCT(((($C$5:$C$64=$A108)+($D$5:$D$64=$A108)+($E$5:$E$64=$A108)+($F$5:$F$64=$A108))&gt;0)*MB$5:MB$64))</f>
        <v>0</v>
      </c>
      <c r="MC108" s="21" t="n">
        <f aca="false">IF($A108="",0,SUMPRODUCT(((($C$5:$C$64=$A108)+($D$5:$D$64=$A108)+($E$5:$E$64=$A108)+($F$5:$F$64=$A108))&gt;0)*MC$5:MC$64))</f>
        <v>0</v>
      </c>
      <c r="MD108" s="21" t="n">
        <f aca="false">IF($A108="",0,SUMPRODUCT(((($C$5:$C$64=$A108)+($D$5:$D$64=$A108)+($E$5:$E$64=$A108)+($F$5:$F$64=$A108))&gt;0)*MD$5:MD$64))</f>
        <v>0</v>
      </c>
      <c r="ME108" s="21" t="n">
        <f aca="false">IF($A108="",0,SUMPRODUCT(((($C$5:$C$64=$A108)+($D$5:$D$64=$A108)+($E$5:$E$64=$A108)+($F$5:$F$64=$A108))&gt;0)*ME$5:ME$64))</f>
        <v>0</v>
      </c>
      <c r="MF108" s="21" t="n">
        <f aca="false">IF($A108="",0,SUMPRODUCT(((($C$5:$C$64=$A108)+($D$5:$D$64=$A108)+($E$5:$E$64=$A108)+($F$5:$F$64=$A108))&gt;0)*MF$5:MF$64))</f>
        <v>0</v>
      </c>
      <c r="MG108" s="21" t="n">
        <f aca="false">IF($A108="",0,SUMPRODUCT(((($C$5:$C$64=$A108)+($D$5:$D$64=$A108)+($E$5:$E$64=$A108)+($F$5:$F$64=$A108))&gt;0)*MG$5:MG$64))</f>
        <v>0</v>
      </c>
      <c r="MH108" s="21" t="n">
        <f aca="false">IF($A108="",0,SUMPRODUCT(((($C$5:$C$64=$A108)+($D$5:$D$64=$A108)+($E$5:$E$64=$A108)+($F$5:$F$64=$A108))&gt;0)*MH$5:MH$64))</f>
        <v>0</v>
      </c>
      <c r="MI108" s="21" t="n">
        <f aca="false">IF($A108="",0,SUMPRODUCT(((($C$5:$C$64=$A108)+($D$5:$D$64=$A108)+($E$5:$E$64=$A108)+($F$5:$F$64=$A108))&gt;0)*MI$5:MI$64))</f>
        <v>0</v>
      </c>
      <c r="MJ108" s="21" t="n">
        <f aca="false">IF($A108="",0,SUMPRODUCT(((($C$5:$C$64=$A108)+($D$5:$D$64=$A108)+($E$5:$E$64=$A108)+($F$5:$F$64=$A108))&gt;0)*MJ$5:MJ$64))</f>
        <v>0</v>
      </c>
      <c r="MK108" s="21" t="n">
        <f aca="false">IF($A108="",0,SUMPRODUCT(((($C$5:$C$64=$A108)+($D$5:$D$64=$A108)+($E$5:$E$64=$A108)+($F$5:$F$64=$A108))&gt;0)*MK$5:MK$64))</f>
        <v>0</v>
      </c>
      <c r="ML108" s="21" t="n">
        <f aca="false">IF($A108="",0,SUMPRODUCT(((($C$5:$C$64=$A108)+($D$5:$D$64=$A108)+($E$5:$E$64=$A108)+($F$5:$F$64=$A108))&gt;0)*ML$5:ML$64))</f>
        <v>0</v>
      </c>
      <c r="MM108" s="21" t="n">
        <f aca="false">IF($A108="",0,SUMPRODUCT(((($C$5:$C$64=$A108)+($D$5:$D$64=$A108)+($E$5:$E$64=$A108)+($F$5:$F$64=$A108))&gt;0)*MM$5:MM$64))</f>
        <v>0</v>
      </c>
      <c r="MN108" s="21" t="n">
        <f aca="false">IF($A108="",0,SUMPRODUCT(((($C$5:$C$64=$A108)+($D$5:$D$64=$A108)+($E$5:$E$64=$A108)+($F$5:$F$64=$A108))&gt;0)*MN$5:MN$64))</f>
        <v>0</v>
      </c>
      <c r="MO108" s="21" t="n">
        <f aca="false">IF($A108="",0,SUMPRODUCT(((($C$5:$C$64=$A108)+($D$5:$D$64=$A108)+($E$5:$E$64=$A108)+($F$5:$F$64=$A108))&gt;0)*MO$5:MO$64))</f>
        <v>0</v>
      </c>
      <c r="MP108" s="21" t="n">
        <f aca="false">IF($A108="",0,SUMPRODUCT(((($C$5:$C$64=$A108)+($D$5:$D$64=$A108)+($E$5:$E$64=$A108)+($F$5:$F$64=$A108))&gt;0)*MP$5:MP$64))</f>
        <v>0</v>
      </c>
      <c r="MQ108" s="21" t="n">
        <f aca="false">IF($A108="",0,SUMPRODUCT(((($C$5:$C$64=$A108)+($D$5:$D$64=$A108)+($E$5:$E$64=$A108)+($F$5:$F$64=$A108))&gt;0)*MQ$5:MQ$64))</f>
        <v>0</v>
      </c>
      <c r="MR108" s="21" t="n">
        <f aca="false">IF($A108="",0,SUMPRODUCT(((($C$5:$C$64=$A108)+($D$5:$D$64=$A108)+($E$5:$E$64=$A108)+($F$5:$F$64=$A108))&gt;0)*MR$5:MR$64))</f>
        <v>0</v>
      </c>
      <c r="MS108" s="21" t="n">
        <f aca="false">IF($A108="",0,SUMPRODUCT(((($C$5:$C$64=$A108)+($D$5:$D$64=$A108)+($E$5:$E$64=$A108)+($F$5:$F$64=$A108))&gt;0)*MS$5:MS$64))</f>
        <v>0</v>
      </c>
      <c r="MT108" s="21" t="n">
        <f aca="false">IF($A108="",0,SUMPRODUCT(((($C$5:$C$64=$A108)+($D$5:$D$64=$A108)+($E$5:$E$64=$A108)+($F$5:$F$64=$A108))&gt;0)*MT$5:MT$64))</f>
        <v>0</v>
      </c>
      <c r="MU108" s="21" t="n">
        <f aca="false">IF($A108="",0,SUMPRODUCT(((($C$5:$C$64=$A108)+($D$5:$D$64=$A108)+($E$5:$E$64=$A108)+($F$5:$F$64=$A108))&gt;0)*MU$5:MU$64))</f>
        <v>0</v>
      </c>
      <c r="MV108" s="21" t="n">
        <f aca="false">IF($A108="",0,SUMPRODUCT(((($C$5:$C$64=$A108)+($D$5:$D$64=$A108)+($E$5:$E$64=$A108)+($F$5:$F$64=$A108))&gt;0)*MV$5:MV$64))</f>
        <v>0</v>
      </c>
      <c r="MW108" s="21" t="n">
        <f aca="false">IF($A108="",0,SUMPRODUCT(((($C$5:$C$64=$A108)+($D$5:$D$64=$A108)+($E$5:$E$64=$A108)+($F$5:$F$64=$A108))&gt;0)*MW$5:MW$64))</f>
        <v>0</v>
      </c>
      <c r="MX108" s="21" t="n">
        <f aca="false">IF($A108="",0,SUMPRODUCT(((($C$5:$C$64=$A108)+($D$5:$D$64=$A108)+($E$5:$E$64=$A108)+($F$5:$F$64=$A108))&gt;0)*MX$5:MX$64))</f>
        <v>0</v>
      </c>
      <c r="MY108" s="21" t="n">
        <f aca="false">IF($A108="",0,SUMPRODUCT(((($C$5:$C$64=$A108)+($D$5:$D$64=$A108)+($E$5:$E$64=$A108)+($F$5:$F$64=$A108))&gt;0)*MY$5:MY$64))</f>
        <v>0</v>
      </c>
      <c r="MZ108" s="21" t="n">
        <f aca="false">IF($A108="",0,SUMPRODUCT(((($C$5:$C$64=$A108)+($D$5:$D$64=$A108)+($E$5:$E$64=$A108)+($F$5:$F$64=$A108))&gt;0)*MZ$5:MZ$64))</f>
        <v>0</v>
      </c>
      <c r="NA108" s="21" t="n">
        <f aca="false">IF($A108="",0,SUMPRODUCT(((($C$5:$C$64=$A108)+($D$5:$D$64=$A108)+($E$5:$E$64=$A108)+($F$5:$F$64=$A108))&gt;0)*NA$5:NA$64))</f>
        <v>0</v>
      </c>
      <c r="NB108" s="21" t="n">
        <f aca="false">IF($A108="",0,SUMPRODUCT(((($C$5:$C$64=$A108)+($D$5:$D$64=$A108)+($E$5:$E$64=$A108)+($F$5:$F$64=$A108))&gt;0)*NB$5:NB$64))</f>
        <v>0</v>
      </c>
      <c r="NC108" s="21" t="n">
        <f aca="false">IF($A108="",0,SUMPRODUCT(((($C$5:$C$64=$A108)+($D$5:$D$64=$A108)+($E$5:$E$64=$A108)+($F$5:$F$64=$A108))&gt;0)*NC$5:NC$64))</f>
        <v>0</v>
      </c>
      <c r="ND108" s="21" t="n">
        <f aca="false">IF($A108="",0,SUMPRODUCT(((($C$5:$C$64=$A108)+($D$5:$D$64=$A108)+($E$5:$E$64=$A108)+($F$5:$F$64=$A108))&gt;0)*ND$5:ND$64))</f>
        <v>0</v>
      </c>
      <c r="NE108" s="21" t="n">
        <f aca="false">IF($A108="",0,SUMPRODUCT(((($C$5:$C$64=$A108)+($D$5:$D$64=$A108)+($E$5:$E$64=$A108)+($F$5:$F$64=$A108))&gt;0)*NE$5:NE$64))</f>
        <v>0</v>
      </c>
      <c r="NF108" s="21" t="n">
        <f aca="false">IF($A108="",0,SUMPRODUCT(((($C$5:$C$64=$A108)+($D$5:$D$64=$A108)+($E$5:$E$64=$A108)+($F$5:$F$64=$A108))&gt;0)*NF$5:NF$64))</f>
        <v>0</v>
      </c>
      <c r="NG108" s="21" t="n">
        <f aca="false">IF($A108="",0,SUMPRODUCT(((($C$5:$C$64=$A108)+($D$5:$D$64=$A108)+($E$5:$E$64=$A108)+($F$5:$F$64=$A108))&gt;0)*NG$5:NG$64))</f>
        <v>0</v>
      </c>
      <c r="NH108" s="21" t="n">
        <f aca="false">IF($A108="",0,SUMPRODUCT(((($C$5:$C$64=$A108)+($D$5:$D$64=$A108)+($E$5:$E$64=$A108)+($F$5:$F$64=$A108))&gt;0)*NH$5:NH$64))</f>
        <v>0</v>
      </c>
    </row>
    <row r="109" customFormat="false" ht="15" hidden="false" customHeight="false" outlineLevel="0" collapsed="false">
      <c r="A109" s="6" t="str">
        <f aca="false">IF(Einstellungen!E35="","",Einstellungen!E35)</f>
        <v/>
      </c>
      <c r="B109" s="20" t="n">
        <f aca="false">IF(Einstellungen!F35="",999,Einstellungen!F35)</f>
        <v>999</v>
      </c>
      <c r="C109" s="5" t="str">
        <f aca="false">Einstellungen!G35</f>
        <v/>
      </c>
      <c r="D109" s="5"/>
      <c r="E109" s="5"/>
      <c r="F109" s="5"/>
      <c r="G109" s="21" t="n">
        <f aca="false">IF($A109="",0,SUMPRODUCT(((($C$5:$C$64=$A109)+($D$5:$D$64=$A109)+($E$5:$E$64=$A109)+($F$5:$F$64=$A109))&gt;0)*G$5:G$64))</f>
        <v>0</v>
      </c>
      <c r="H109" s="21" t="n">
        <f aca="false">IF($A109="",0,SUMPRODUCT(((($C$5:$C$64=$A109)+($D$5:$D$64=$A109)+($E$5:$E$64=$A109)+($F$5:$F$64=$A109))&gt;0)*H$5:H$64))</f>
        <v>0</v>
      </c>
      <c r="I109" s="21" t="n">
        <f aca="false">IF($A109="",0,SUMPRODUCT(((($C$5:$C$64=$A109)+($D$5:$D$64=$A109)+($E$5:$E$64=$A109)+($F$5:$F$64=$A109))&gt;0)*I$5:I$64))</f>
        <v>0</v>
      </c>
      <c r="J109" s="21" t="n">
        <f aca="false">IF($A109="",0,SUMPRODUCT(((($C$5:$C$64=$A109)+($D$5:$D$64=$A109)+($E$5:$E$64=$A109)+($F$5:$F$64=$A109))&gt;0)*J$5:J$64))</f>
        <v>0</v>
      </c>
      <c r="K109" s="21" t="n">
        <f aca="false">IF($A109="",0,SUMPRODUCT(((($C$5:$C$64=$A109)+($D$5:$D$64=$A109)+($E$5:$E$64=$A109)+($F$5:$F$64=$A109))&gt;0)*K$5:K$64))</f>
        <v>0</v>
      </c>
      <c r="L109" s="21" t="n">
        <f aca="false">IF($A109="",0,SUMPRODUCT(((($C$5:$C$64=$A109)+($D$5:$D$64=$A109)+($E$5:$E$64=$A109)+($F$5:$F$64=$A109))&gt;0)*L$5:L$64))</f>
        <v>0</v>
      </c>
      <c r="M109" s="21" t="n">
        <f aca="false">IF($A109="",0,SUMPRODUCT(((($C$5:$C$64=$A109)+($D$5:$D$64=$A109)+($E$5:$E$64=$A109)+($F$5:$F$64=$A109))&gt;0)*M$5:M$64))</f>
        <v>0</v>
      </c>
      <c r="N109" s="21" t="n">
        <f aca="false">IF($A109="",0,SUMPRODUCT(((($C$5:$C$64=$A109)+($D$5:$D$64=$A109)+($E$5:$E$64=$A109)+($F$5:$F$64=$A109))&gt;0)*N$5:N$64))</f>
        <v>0</v>
      </c>
      <c r="O109" s="21" t="n">
        <f aca="false">IF($A109="",0,SUMPRODUCT(((($C$5:$C$64=$A109)+($D$5:$D$64=$A109)+($E$5:$E$64=$A109)+($F$5:$F$64=$A109))&gt;0)*O$5:O$64))</f>
        <v>0</v>
      </c>
      <c r="P109" s="21" t="n">
        <f aca="false">IF($A109="",0,SUMPRODUCT(((($C$5:$C$64=$A109)+($D$5:$D$64=$A109)+($E$5:$E$64=$A109)+($F$5:$F$64=$A109))&gt;0)*P$5:P$64))</f>
        <v>0</v>
      </c>
      <c r="Q109" s="21" t="n">
        <f aca="false">IF($A109="",0,SUMPRODUCT(((($C$5:$C$64=$A109)+($D$5:$D$64=$A109)+($E$5:$E$64=$A109)+($F$5:$F$64=$A109))&gt;0)*Q$5:Q$64))</f>
        <v>0</v>
      </c>
      <c r="R109" s="21" t="n">
        <f aca="false">IF($A109="",0,SUMPRODUCT(((($C$5:$C$64=$A109)+($D$5:$D$64=$A109)+($E$5:$E$64=$A109)+($F$5:$F$64=$A109))&gt;0)*R$5:R$64))</f>
        <v>0</v>
      </c>
      <c r="S109" s="21" t="n">
        <f aca="false">IF($A109="",0,SUMPRODUCT(((($C$5:$C$64=$A109)+($D$5:$D$64=$A109)+($E$5:$E$64=$A109)+($F$5:$F$64=$A109))&gt;0)*S$5:S$64))</f>
        <v>0</v>
      </c>
      <c r="T109" s="21" t="n">
        <f aca="false">IF($A109="",0,SUMPRODUCT(((($C$5:$C$64=$A109)+($D$5:$D$64=$A109)+($E$5:$E$64=$A109)+($F$5:$F$64=$A109))&gt;0)*T$5:T$64))</f>
        <v>0</v>
      </c>
      <c r="U109" s="21" t="n">
        <f aca="false">IF($A109="",0,SUMPRODUCT(((($C$5:$C$64=$A109)+($D$5:$D$64=$A109)+($E$5:$E$64=$A109)+($F$5:$F$64=$A109))&gt;0)*U$5:U$64))</f>
        <v>0</v>
      </c>
      <c r="V109" s="21" t="n">
        <f aca="false">IF($A109="",0,SUMPRODUCT(((($C$5:$C$64=$A109)+($D$5:$D$64=$A109)+($E$5:$E$64=$A109)+($F$5:$F$64=$A109))&gt;0)*V$5:V$64))</f>
        <v>0</v>
      </c>
      <c r="W109" s="21" t="n">
        <f aca="false">IF($A109="",0,SUMPRODUCT(((($C$5:$C$64=$A109)+($D$5:$D$64=$A109)+($E$5:$E$64=$A109)+($F$5:$F$64=$A109))&gt;0)*W$5:W$64))</f>
        <v>0</v>
      </c>
      <c r="X109" s="21" t="n">
        <f aca="false">IF($A109="",0,SUMPRODUCT(((($C$5:$C$64=$A109)+($D$5:$D$64=$A109)+($E$5:$E$64=$A109)+($F$5:$F$64=$A109))&gt;0)*X$5:X$64))</f>
        <v>0</v>
      </c>
      <c r="Y109" s="21" t="n">
        <f aca="false">IF($A109="",0,SUMPRODUCT(((($C$5:$C$64=$A109)+($D$5:$D$64=$A109)+($E$5:$E$64=$A109)+($F$5:$F$64=$A109))&gt;0)*Y$5:Y$64))</f>
        <v>0</v>
      </c>
      <c r="Z109" s="21" t="n">
        <f aca="false">IF($A109="",0,SUMPRODUCT(((($C$5:$C$64=$A109)+($D$5:$D$64=$A109)+($E$5:$E$64=$A109)+($F$5:$F$64=$A109))&gt;0)*Z$5:Z$64))</f>
        <v>0</v>
      </c>
      <c r="AA109" s="21" t="n">
        <f aca="false">IF($A109="",0,SUMPRODUCT(((($C$5:$C$64=$A109)+($D$5:$D$64=$A109)+($E$5:$E$64=$A109)+($F$5:$F$64=$A109))&gt;0)*AA$5:AA$64))</f>
        <v>0</v>
      </c>
      <c r="AB109" s="21" t="n">
        <f aca="false">IF($A109="",0,SUMPRODUCT(((($C$5:$C$64=$A109)+($D$5:$D$64=$A109)+($E$5:$E$64=$A109)+($F$5:$F$64=$A109))&gt;0)*AB$5:AB$64))</f>
        <v>0</v>
      </c>
      <c r="AC109" s="21" t="n">
        <f aca="false">IF($A109="",0,SUMPRODUCT(((($C$5:$C$64=$A109)+($D$5:$D$64=$A109)+($E$5:$E$64=$A109)+($F$5:$F$64=$A109))&gt;0)*AC$5:AC$64))</f>
        <v>0</v>
      </c>
      <c r="AD109" s="21" t="n">
        <f aca="false">IF($A109="",0,SUMPRODUCT(((($C$5:$C$64=$A109)+($D$5:$D$64=$A109)+($E$5:$E$64=$A109)+($F$5:$F$64=$A109))&gt;0)*AD$5:AD$64))</f>
        <v>0</v>
      </c>
      <c r="AE109" s="21" t="n">
        <f aca="false">IF($A109="",0,SUMPRODUCT(((($C$5:$C$64=$A109)+($D$5:$D$64=$A109)+($E$5:$E$64=$A109)+($F$5:$F$64=$A109))&gt;0)*AE$5:AE$64))</f>
        <v>0</v>
      </c>
      <c r="AF109" s="21" t="n">
        <f aca="false">IF($A109="",0,SUMPRODUCT(((($C$5:$C$64=$A109)+($D$5:$D$64=$A109)+($E$5:$E$64=$A109)+($F$5:$F$64=$A109))&gt;0)*AF$5:AF$64))</f>
        <v>0</v>
      </c>
      <c r="AG109" s="21" t="n">
        <f aca="false">IF($A109="",0,SUMPRODUCT(((($C$5:$C$64=$A109)+($D$5:$D$64=$A109)+($E$5:$E$64=$A109)+($F$5:$F$64=$A109))&gt;0)*AG$5:AG$64))</f>
        <v>0</v>
      </c>
      <c r="AH109" s="21" t="n">
        <f aca="false">IF($A109="",0,SUMPRODUCT(((($C$5:$C$64=$A109)+($D$5:$D$64=$A109)+($E$5:$E$64=$A109)+($F$5:$F$64=$A109))&gt;0)*AH$5:AH$64))</f>
        <v>0</v>
      </c>
      <c r="AI109" s="21" t="n">
        <f aca="false">IF($A109="",0,SUMPRODUCT(((($C$5:$C$64=$A109)+($D$5:$D$64=$A109)+($E$5:$E$64=$A109)+($F$5:$F$64=$A109))&gt;0)*AI$5:AI$64))</f>
        <v>0</v>
      </c>
      <c r="AJ109" s="21" t="n">
        <f aca="false">IF($A109="",0,SUMPRODUCT(((($C$5:$C$64=$A109)+($D$5:$D$64=$A109)+($E$5:$E$64=$A109)+($F$5:$F$64=$A109))&gt;0)*AJ$5:AJ$64))</f>
        <v>0</v>
      </c>
      <c r="AK109" s="21" t="n">
        <f aca="false">IF($A109="",0,SUMPRODUCT(((($C$5:$C$64=$A109)+($D$5:$D$64=$A109)+($E$5:$E$64=$A109)+($F$5:$F$64=$A109))&gt;0)*AK$5:AK$64))</f>
        <v>0</v>
      </c>
      <c r="AL109" s="21" t="n">
        <f aca="false">IF($A109="",0,SUMPRODUCT(((($C$5:$C$64=$A109)+($D$5:$D$64=$A109)+($E$5:$E$64=$A109)+($F$5:$F$64=$A109))&gt;0)*AL$5:AL$64))</f>
        <v>0</v>
      </c>
      <c r="AM109" s="21" t="n">
        <f aca="false">IF($A109="",0,SUMPRODUCT(((($C$5:$C$64=$A109)+($D$5:$D$64=$A109)+($E$5:$E$64=$A109)+($F$5:$F$64=$A109))&gt;0)*AM$5:AM$64))</f>
        <v>0</v>
      </c>
      <c r="AN109" s="21" t="n">
        <f aca="false">IF($A109="",0,SUMPRODUCT(((($C$5:$C$64=$A109)+($D$5:$D$64=$A109)+($E$5:$E$64=$A109)+($F$5:$F$64=$A109))&gt;0)*AN$5:AN$64))</f>
        <v>0</v>
      </c>
      <c r="AO109" s="21" t="n">
        <f aca="false">IF($A109="",0,SUMPRODUCT(((($C$5:$C$64=$A109)+($D$5:$D$64=$A109)+($E$5:$E$64=$A109)+($F$5:$F$64=$A109))&gt;0)*AO$5:AO$64))</f>
        <v>0</v>
      </c>
      <c r="AP109" s="21" t="n">
        <f aca="false">IF($A109="",0,SUMPRODUCT(((($C$5:$C$64=$A109)+($D$5:$D$64=$A109)+($E$5:$E$64=$A109)+($F$5:$F$64=$A109))&gt;0)*AP$5:AP$64))</f>
        <v>0</v>
      </c>
      <c r="AQ109" s="21" t="n">
        <f aca="false">IF($A109="",0,SUMPRODUCT(((($C$5:$C$64=$A109)+($D$5:$D$64=$A109)+($E$5:$E$64=$A109)+($F$5:$F$64=$A109))&gt;0)*AQ$5:AQ$64))</f>
        <v>0</v>
      </c>
      <c r="AR109" s="21" t="n">
        <f aca="false">IF($A109="",0,SUMPRODUCT(((($C$5:$C$64=$A109)+($D$5:$D$64=$A109)+($E$5:$E$64=$A109)+($F$5:$F$64=$A109))&gt;0)*AR$5:AR$64))</f>
        <v>0</v>
      </c>
      <c r="AS109" s="21" t="n">
        <f aca="false">IF($A109="",0,SUMPRODUCT(((($C$5:$C$64=$A109)+($D$5:$D$64=$A109)+($E$5:$E$64=$A109)+($F$5:$F$64=$A109))&gt;0)*AS$5:AS$64))</f>
        <v>0</v>
      </c>
      <c r="AT109" s="21" t="n">
        <f aca="false">IF($A109="",0,SUMPRODUCT(((($C$5:$C$64=$A109)+($D$5:$D$64=$A109)+($E$5:$E$64=$A109)+($F$5:$F$64=$A109))&gt;0)*AT$5:AT$64))</f>
        <v>0</v>
      </c>
      <c r="AU109" s="21" t="n">
        <f aca="false">IF($A109="",0,SUMPRODUCT(((($C$5:$C$64=$A109)+($D$5:$D$64=$A109)+($E$5:$E$64=$A109)+($F$5:$F$64=$A109))&gt;0)*AU$5:AU$64))</f>
        <v>0</v>
      </c>
      <c r="AV109" s="21" t="n">
        <f aca="false">IF($A109="",0,SUMPRODUCT(((($C$5:$C$64=$A109)+($D$5:$D$64=$A109)+($E$5:$E$64=$A109)+($F$5:$F$64=$A109))&gt;0)*AV$5:AV$64))</f>
        <v>0</v>
      </c>
      <c r="AW109" s="21" t="n">
        <f aca="false">IF($A109="",0,SUMPRODUCT(((($C$5:$C$64=$A109)+($D$5:$D$64=$A109)+($E$5:$E$64=$A109)+($F$5:$F$64=$A109))&gt;0)*AW$5:AW$64))</f>
        <v>0</v>
      </c>
      <c r="AX109" s="21" t="n">
        <f aca="false">IF($A109="",0,SUMPRODUCT(((($C$5:$C$64=$A109)+($D$5:$D$64=$A109)+($E$5:$E$64=$A109)+($F$5:$F$64=$A109))&gt;0)*AX$5:AX$64))</f>
        <v>0</v>
      </c>
      <c r="AY109" s="21" t="n">
        <f aca="false">IF($A109="",0,SUMPRODUCT(((($C$5:$C$64=$A109)+($D$5:$D$64=$A109)+($E$5:$E$64=$A109)+($F$5:$F$64=$A109))&gt;0)*AY$5:AY$64))</f>
        <v>0</v>
      </c>
      <c r="AZ109" s="21" t="n">
        <f aca="false">IF($A109="",0,SUMPRODUCT(((($C$5:$C$64=$A109)+($D$5:$D$64=$A109)+($E$5:$E$64=$A109)+($F$5:$F$64=$A109))&gt;0)*AZ$5:AZ$64))</f>
        <v>0</v>
      </c>
      <c r="BA109" s="21" t="n">
        <f aca="false">IF($A109="",0,SUMPRODUCT(((($C$5:$C$64=$A109)+($D$5:$D$64=$A109)+($E$5:$E$64=$A109)+($F$5:$F$64=$A109))&gt;0)*BA$5:BA$64))</f>
        <v>0</v>
      </c>
      <c r="BB109" s="21" t="n">
        <f aca="false">IF($A109="",0,SUMPRODUCT(((($C$5:$C$64=$A109)+($D$5:$D$64=$A109)+($E$5:$E$64=$A109)+($F$5:$F$64=$A109))&gt;0)*BB$5:BB$64))</f>
        <v>0</v>
      </c>
      <c r="BC109" s="21" t="n">
        <f aca="false">IF($A109="",0,SUMPRODUCT(((($C$5:$C$64=$A109)+($D$5:$D$64=$A109)+($E$5:$E$64=$A109)+($F$5:$F$64=$A109))&gt;0)*BC$5:BC$64))</f>
        <v>0</v>
      </c>
      <c r="BD109" s="21" t="n">
        <f aca="false">IF($A109="",0,SUMPRODUCT(((($C$5:$C$64=$A109)+($D$5:$D$64=$A109)+($E$5:$E$64=$A109)+($F$5:$F$64=$A109))&gt;0)*BD$5:BD$64))</f>
        <v>0</v>
      </c>
      <c r="BE109" s="21" t="n">
        <f aca="false">IF($A109="",0,SUMPRODUCT(((($C$5:$C$64=$A109)+($D$5:$D$64=$A109)+($E$5:$E$64=$A109)+($F$5:$F$64=$A109))&gt;0)*BE$5:BE$64))</f>
        <v>0</v>
      </c>
      <c r="BF109" s="21" t="n">
        <f aca="false">IF($A109="",0,SUMPRODUCT(((($C$5:$C$64=$A109)+($D$5:$D$64=$A109)+($E$5:$E$64=$A109)+($F$5:$F$64=$A109))&gt;0)*BF$5:BF$64))</f>
        <v>0</v>
      </c>
      <c r="BG109" s="21" t="n">
        <f aca="false">IF($A109="",0,SUMPRODUCT(((($C$5:$C$64=$A109)+($D$5:$D$64=$A109)+($E$5:$E$64=$A109)+($F$5:$F$64=$A109))&gt;0)*BG$5:BG$64))</f>
        <v>0</v>
      </c>
      <c r="BH109" s="21" t="n">
        <f aca="false">IF($A109="",0,SUMPRODUCT(((($C$5:$C$64=$A109)+($D$5:$D$64=$A109)+($E$5:$E$64=$A109)+($F$5:$F$64=$A109))&gt;0)*BH$5:BH$64))</f>
        <v>0</v>
      </c>
      <c r="BI109" s="21" t="n">
        <f aca="false">IF($A109="",0,SUMPRODUCT(((($C$5:$C$64=$A109)+($D$5:$D$64=$A109)+($E$5:$E$64=$A109)+($F$5:$F$64=$A109))&gt;0)*BI$5:BI$64))</f>
        <v>0</v>
      </c>
      <c r="BJ109" s="21" t="n">
        <f aca="false">IF($A109="",0,SUMPRODUCT(((($C$5:$C$64=$A109)+($D$5:$D$64=$A109)+($E$5:$E$64=$A109)+($F$5:$F$64=$A109))&gt;0)*BJ$5:BJ$64))</f>
        <v>0</v>
      </c>
      <c r="BK109" s="21" t="n">
        <f aca="false">IF($A109="",0,SUMPRODUCT(((($C$5:$C$64=$A109)+($D$5:$D$64=$A109)+($E$5:$E$64=$A109)+($F$5:$F$64=$A109))&gt;0)*BK$5:BK$64))</f>
        <v>0</v>
      </c>
      <c r="BL109" s="21" t="n">
        <f aca="false">IF($A109="",0,SUMPRODUCT(((($C$5:$C$64=$A109)+($D$5:$D$64=$A109)+($E$5:$E$64=$A109)+($F$5:$F$64=$A109))&gt;0)*BL$5:BL$64))</f>
        <v>0</v>
      </c>
      <c r="BM109" s="21" t="n">
        <f aca="false">IF($A109="",0,SUMPRODUCT(((($C$5:$C$64=$A109)+($D$5:$D$64=$A109)+($E$5:$E$64=$A109)+($F$5:$F$64=$A109))&gt;0)*BM$5:BM$64))</f>
        <v>0</v>
      </c>
      <c r="BN109" s="21" t="n">
        <f aca="false">IF($A109="",0,SUMPRODUCT(((($C$5:$C$64=$A109)+($D$5:$D$64=$A109)+($E$5:$E$64=$A109)+($F$5:$F$64=$A109))&gt;0)*BN$5:BN$64))</f>
        <v>0</v>
      </c>
      <c r="BO109" s="21" t="n">
        <f aca="false">IF($A109="",0,SUMPRODUCT(((($C$5:$C$64=$A109)+($D$5:$D$64=$A109)+($E$5:$E$64=$A109)+($F$5:$F$64=$A109))&gt;0)*BO$5:BO$64))</f>
        <v>0</v>
      </c>
      <c r="BP109" s="21" t="n">
        <f aca="false">IF($A109="",0,SUMPRODUCT(((($C$5:$C$64=$A109)+($D$5:$D$64=$A109)+($E$5:$E$64=$A109)+($F$5:$F$64=$A109))&gt;0)*BP$5:BP$64))</f>
        <v>0</v>
      </c>
      <c r="BQ109" s="21" t="n">
        <f aca="false">IF($A109="",0,SUMPRODUCT(((($C$5:$C$64=$A109)+($D$5:$D$64=$A109)+($E$5:$E$64=$A109)+($F$5:$F$64=$A109))&gt;0)*BQ$5:BQ$64))</f>
        <v>0</v>
      </c>
      <c r="BR109" s="21" t="n">
        <f aca="false">IF($A109="",0,SUMPRODUCT(((($C$5:$C$64=$A109)+($D$5:$D$64=$A109)+($E$5:$E$64=$A109)+($F$5:$F$64=$A109))&gt;0)*BR$5:BR$64))</f>
        <v>0</v>
      </c>
      <c r="BS109" s="21" t="n">
        <f aca="false">IF($A109="",0,SUMPRODUCT(((($C$5:$C$64=$A109)+($D$5:$D$64=$A109)+($E$5:$E$64=$A109)+($F$5:$F$64=$A109))&gt;0)*BS$5:BS$64))</f>
        <v>0</v>
      </c>
      <c r="BT109" s="21" t="n">
        <f aca="false">IF($A109="",0,SUMPRODUCT(((($C$5:$C$64=$A109)+($D$5:$D$64=$A109)+($E$5:$E$64=$A109)+($F$5:$F$64=$A109))&gt;0)*BT$5:BT$64))</f>
        <v>0</v>
      </c>
      <c r="BU109" s="21" t="n">
        <f aca="false">IF($A109="",0,SUMPRODUCT(((($C$5:$C$64=$A109)+($D$5:$D$64=$A109)+($E$5:$E$64=$A109)+($F$5:$F$64=$A109))&gt;0)*BU$5:BU$64))</f>
        <v>0</v>
      </c>
      <c r="BV109" s="21" t="n">
        <f aca="false">IF($A109="",0,SUMPRODUCT(((($C$5:$C$64=$A109)+($D$5:$D$64=$A109)+($E$5:$E$64=$A109)+($F$5:$F$64=$A109))&gt;0)*BV$5:BV$64))</f>
        <v>0</v>
      </c>
      <c r="BW109" s="21" t="n">
        <f aca="false">IF($A109="",0,SUMPRODUCT(((($C$5:$C$64=$A109)+($D$5:$D$64=$A109)+($E$5:$E$64=$A109)+($F$5:$F$64=$A109))&gt;0)*BW$5:BW$64))</f>
        <v>0</v>
      </c>
      <c r="BX109" s="21" t="n">
        <f aca="false">IF($A109="",0,SUMPRODUCT(((($C$5:$C$64=$A109)+($D$5:$D$64=$A109)+($E$5:$E$64=$A109)+($F$5:$F$64=$A109))&gt;0)*BX$5:BX$64))</f>
        <v>0</v>
      </c>
      <c r="BY109" s="21" t="n">
        <f aca="false">IF($A109="",0,SUMPRODUCT(((($C$5:$C$64=$A109)+($D$5:$D$64=$A109)+($E$5:$E$64=$A109)+($F$5:$F$64=$A109))&gt;0)*BY$5:BY$64))</f>
        <v>0</v>
      </c>
      <c r="BZ109" s="21" t="n">
        <f aca="false">IF($A109="",0,SUMPRODUCT(((($C$5:$C$64=$A109)+($D$5:$D$64=$A109)+($E$5:$E$64=$A109)+($F$5:$F$64=$A109))&gt;0)*BZ$5:BZ$64))</f>
        <v>0</v>
      </c>
      <c r="CA109" s="21" t="n">
        <f aca="false">IF($A109="",0,SUMPRODUCT(((($C$5:$C$64=$A109)+($D$5:$D$64=$A109)+($E$5:$E$64=$A109)+($F$5:$F$64=$A109))&gt;0)*CA$5:CA$64))</f>
        <v>0</v>
      </c>
      <c r="CB109" s="21" t="n">
        <f aca="false">IF($A109="",0,SUMPRODUCT(((($C$5:$C$64=$A109)+($D$5:$D$64=$A109)+($E$5:$E$64=$A109)+($F$5:$F$64=$A109))&gt;0)*CB$5:CB$64))</f>
        <v>0</v>
      </c>
      <c r="CC109" s="21" t="n">
        <f aca="false">IF($A109="",0,SUMPRODUCT(((($C$5:$C$64=$A109)+($D$5:$D$64=$A109)+($E$5:$E$64=$A109)+($F$5:$F$64=$A109))&gt;0)*CC$5:CC$64))</f>
        <v>0</v>
      </c>
      <c r="CD109" s="21" t="n">
        <f aca="false">IF($A109="",0,SUMPRODUCT(((($C$5:$C$64=$A109)+($D$5:$D$64=$A109)+($E$5:$E$64=$A109)+($F$5:$F$64=$A109))&gt;0)*CD$5:CD$64))</f>
        <v>0</v>
      </c>
      <c r="CE109" s="21" t="n">
        <f aca="false">IF($A109="",0,SUMPRODUCT(((($C$5:$C$64=$A109)+($D$5:$D$64=$A109)+($E$5:$E$64=$A109)+($F$5:$F$64=$A109))&gt;0)*CE$5:CE$64))</f>
        <v>0</v>
      </c>
      <c r="CF109" s="21" t="n">
        <f aca="false">IF($A109="",0,SUMPRODUCT(((($C$5:$C$64=$A109)+($D$5:$D$64=$A109)+($E$5:$E$64=$A109)+($F$5:$F$64=$A109))&gt;0)*CF$5:CF$64))</f>
        <v>0</v>
      </c>
      <c r="CG109" s="21" t="n">
        <f aca="false">IF($A109="",0,SUMPRODUCT(((($C$5:$C$64=$A109)+($D$5:$D$64=$A109)+($E$5:$E$64=$A109)+($F$5:$F$64=$A109))&gt;0)*CG$5:CG$64))</f>
        <v>0</v>
      </c>
      <c r="CH109" s="21" t="n">
        <f aca="false">IF($A109="",0,SUMPRODUCT(((($C$5:$C$64=$A109)+($D$5:$D$64=$A109)+($E$5:$E$64=$A109)+($F$5:$F$64=$A109))&gt;0)*CH$5:CH$64))</f>
        <v>0</v>
      </c>
      <c r="CI109" s="21" t="n">
        <f aca="false">IF($A109="",0,SUMPRODUCT(((($C$5:$C$64=$A109)+($D$5:$D$64=$A109)+($E$5:$E$64=$A109)+($F$5:$F$64=$A109))&gt;0)*CI$5:CI$64))</f>
        <v>0</v>
      </c>
      <c r="CJ109" s="21" t="n">
        <f aca="false">IF($A109="",0,SUMPRODUCT(((($C$5:$C$64=$A109)+($D$5:$D$64=$A109)+($E$5:$E$64=$A109)+($F$5:$F$64=$A109))&gt;0)*CJ$5:CJ$64))</f>
        <v>0</v>
      </c>
      <c r="CK109" s="21" t="n">
        <f aca="false">IF($A109="",0,SUMPRODUCT(((($C$5:$C$64=$A109)+($D$5:$D$64=$A109)+($E$5:$E$64=$A109)+($F$5:$F$64=$A109))&gt;0)*CK$5:CK$64))</f>
        <v>0</v>
      </c>
      <c r="CL109" s="21" t="n">
        <f aca="false">IF($A109="",0,SUMPRODUCT(((($C$5:$C$64=$A109)+($D$5:$D$64=$A109)+($E$5:$E$64=$A109)+($F$5:$F$64=$A109))&gt;0)*CL$5:CL$64))</f>
        <v>0</v>
      </c>
      <c r="CM109" s="21" t="n">
        <f aca="false">IF($A109="",0,SUMPRODUCT(((($C$5:$C$64=$A109)+($D$5:$D$64=$A109)+($E$5:$E$64=$A109)+($F$5:$F$64=$A109))&gt;0)*CM$5:CM$64))</f>
        <v>0</v>
      </c>
      <c r="CN109" s="21" t="n">
        <f aca="false">IF($A109="",0,SUMPRODUCT(((($C$5:$C$64=$A109)+($D$5:$D$64=$A109)+($E$5:$E$64=$A109)+($F$5:$F$64=$A109))&gt;0)*CN$5:CN$64))</f>
        <v>0</v>
      </c>
      <c r="CO109" s="21" t="n">
        <f aca="false">IF($A109="",0,SUMPRODUCT(((($C$5:$C$64=$A109)+($D$5:$D$64=$A109)+($E$5:$E$64=$A109)+($F$5:$F$64=$A109))&gt;0)*CO$5:CO$64))</f>
        <v>0</v>
      </c>
      <c r="CP109" s="21" t="n">
        <f aca="false">IF($A109="",0,SUMPRODUCT(((($C$5:$C$64=$A109)+($D$5:$D$64=$A109)+($E$5:$E$64=$A109)+($F$5:$F$64=$A109))&gt;0)*CP$5:CP$64))</f>
        <v>0</v>
      </c>
      <c r="CQ109" s="21" t="n">
        <f aca="false">IF($A109="",0,SUMPRODUCT(((($C$5:$C$64=$A109)+($D$5:$D$64=$A109)+($E$5:$E$64=$A109)+($F$5:$F$64=$A109))&gt;0)*CQ$5:CQ$64))</f>
        <v>0</v>
      </c>
      <c r="CR109" s="21" t="n">
        <f aca="false">IF($A109="",0,SUMPRODUCT(((($C$5:$C$64=$A109)+($D$5:$D$64=$A109)+($E$5:$E$64=$A109)+($F$5:$F$64=$A109))&gt;0)*CR$5:CR$64))</f>
        <v>0</v>
      </c>
      <c r="CS109" s="21" t="n">
        <f aca="false">IF($A109="",0,SUMPRODUCT(((($C$5:$C$64=$A109)+($D$5:$D$64=$A109)+($E$5:$E$64=$A109)+($F$5:$F$64=$A109))&gt;0)*CS$5:CS$64))</f>
        <v>0</v>
      </c>
      <c r="CT109" s="21" t="n">
        <f aca="false">IF($A109="",0,SUMPRODUCT(((($C$5:$C$64=$A109)+($D$5:$D$64=$A109)+($E$5:$E$64=$A109)+($F$5:$F$64=$A109))&gt;0)*CT$5:CT$64))</f>
        <v>0</v>
      </c>
      <c r="CU109" s="21" t="n">
        <f aca="false">IF($A109="",0,SUMPRODUCT(((($C$5:$C$64=$A109)+($D$5:$D$64=$A109)+($E$5:$E$64=$A109)+($F$5:$F$64=$A109))&gt;0)*CU$5:CU$64))</f>
        <v>0</v>
      </c>
      <c r="CV109" s="21" t="n">
        <f aca="false">IF($A109="",0,SUMPRODUCT(((($C$5:$C$64=$A109)+($D$5:$D$64=$A109)+($E$5:$E$64=$A109)+($F$5:$F$64=$A109))&gt;0)*CV$5:CV$64))</f>
        <v>0</v>
      </c>
      <c r="CW109" s="21" t="n">
        <f aca="false">IF($A109="",0,SUMPRODUCT(((($C$5:$C$64=$A109)+($D$5:$D$64=$A109)+($E$5:$E$64=$A109)+($F$5:$F$64=$A109))&gt;0)*CW$5:CW$64))</f>
        <v>0</v>
      </c>
      <c r="CX109" s="21" t="n">
        <f aca="false">IF($A109="",0,SUMPRODUCT(((($C$5:$C$64=$A109)+($D$5:$D$64=$A109)+($E$5:$E$64=$A109)+($F$5:$F$64=$A109))&gt;0)*CX$5:CX$64))</f>
        <v>0</v>
      </c>
      <c r="CY109" s="21" t="n">
        <f aca="false">IF($A109="",0,SUMPRODUCT(((($C$5:$C$64=$A109)+($D$5:$D$64=$A109)+($E$5:$E$64=$A109)+($F$5:$F$64=$A109))&gt;0)*CY$5:CY$64))</f>
        <v>0</v>
      </c>
      <c r="CZ109" s="21" t="n">
        <f aca="false">IF($A109="",0,SUMPRODUCT(((($C$5:$C$64=$A109)+($D$5:$D$64=$A109)+($E$5:$E$64=$A109)+($F$5:$F$64=$A109))&gt;0)*CZ$5:CZ$64))</f>
        <v>0</v>
      </c>
      <c r="DA109" s="21" t="n">
        <f aca="false">IF($A109="",0,SUMPRODUCT(((($C$5:$C$64=$A109)+($D$5:$D$64=$A109)+($E$5:$E$64=$A109)+($F$5:$F$64=$A109))&gt;0)*DA$5:DA$64))</f>
        <v>0</v>
      </c>
      <c r="DB109" s="21" t="n">
        <f aca="false">IF($A109="",0,SUMPRODUCT(((($C$5:$C$64=$A109)+($D$5:$D$64=$A109)+($E$5:$E$64=$A109)+($F$5:$F$64=$A109))&gt;0)*DB$5:DB$64))</f>
        <v>0</v>
      </c>
      <c r="DC109" s="21" t="n">
        <f aca="false">IF($A109="",0,SUMPRODUCT(((($C$5:$C$64=$A109)+($D$5:$D$64=$A109)+($E$5:$E$64=$A109)+($F$5:$F$64=$A109))&gt;0)*DC$5:DC$64))</f>
        <v>0</v>
      </c>
      <c r="DD109" s="21" t="n">
        <f aca="false">IF($A109="",0,SUMPRODUCT(((($C$5:$C$64=$A109)+($D$5:$D$64=$A109)+($E$5:$E$64=$A109)+($F$5:$F$64=$A109))&gt;0)*DD$5:DD$64))</f>
        <v>0</v>
      </c>
      <c r="DE109" s="21" t="n">
        <f aca="false">IF($A109="",0,SUMPRODUCT(((($C$5:$C$64=$A109)+($D$5:$D$64=$A109)+($E$5:$E$64=$A109)+($F$5:$F$64=$A109))&gt;0)*DE$5:DE$64))</f>
        <v>0</v>
      </c>
      <c r="DF109" s="21" t="n">
        <f aca="false">IF($A109="",0,SUMPRODUCT(((($C$5:$C$64=$A109)+($D$5:$D$64=$A109)+($E$5:$E$64=$A109)+($F$5:$F$64=$A109))&gt;0)*DF$5:DF$64))</f>
        <v>0</v>
      </c>
      <c r="DG109" s="21" t="n">
        <f aca="false">IF($A109="",0,SUMPRODUCT(((($C$5:$C$64=$A109)+($D$5:$D$64=$A109)+($E$5:$E$64=$A109)+($F$5:$F$64=$A109))&gt;0)*DG$5:DG$64))</f>
        <v>0</v>
      </c>
      <c r="DH109" s="21" t="n">
        <f aca="false">IF($A109="",0,SUMPRODUCT(((($C$5:$C$64=$A109)+($D$5:$D$64=$A109)+($E$5:$E$64=$A109)+($F$5:$F$64=$A109))&gt;0)*DH$5:DH$64))</f>
        <v>0</v>
      </c>
      <c r="DI109" s="21" t="n">
        <f aca="false">IF($A109="",0,SUMPRODUCT(((($C$5:$C$64=$A109)+($D$5:$D$64=$A109)+($E$5:$E$64=$A109)+($F$5:$F$64=$A109))&gt;0)*DI$5:DI$64))</f>
        <v>0</v>
      </c>
      <c r="DJ109" s="21" t="n">
        <f aca="false">IF($A109="",0,SUMPRODUCT(((($C$5:$C$64=$A109)+($D$5:$D$64=$A109)+($E$5:$E$64=$A109)+($F$5:$F$64=$A109))&gt;0)*DJ$5:DJ$64))</f>
        <v>0</v>
      </c>
      <c r="DK109" s="21" t="n">
        <f aca="false">IF($A109="",0,SUMPRODUCT(((($C$5:$C$64=$A109)+($D$5:$D$64=$A109)+($E$5:$E$64=$A109)+($F$5:$F$64=$A109))&gt;0)*DK$5:DK$64))</f>
        <v>0</v>
      </c>
      <c r="DL109" s="21" t="n">
        <f aca="false">IF($A109="",0,SUMPRODUCT(((($C$5:$C$64=$A109)+($D$5:$D$64=$A109)+($E$5:$E$64=$A109)+($F$5:$F$64=$A109))&gt;0)*DL$5:DL$64))</f>
        <v>0</v>
      </c>
      <c r="DM109" s="21" t="n">
        <f aca="false">IF($A109="",0,SUMPRODUCT(((($C$5:$C$64=$A109)+($D$5:$D$64=$A109)+($E$5:$E$64=$A109)+($F$5:$F$64=$A109))&gt;0)*DM$5:DM$64))</f>
        <v>0</v>
      </c>
      <c r="DN109" s="21" t="n">
        <f aca="false">IF($A109="",0,SUMPRODUCT(((($C$5:$C$64=$A109)+($D$5:$D$64=$A109)+($E$5:$E$64=$A109)+($F$5:$F$64=$A109))&gt;0)*DN$5:DN$64))</f>
        <v>0</v>
      </c>
      <c r="DO109" s="21" t="n">
        <f aca="false">IF($A109="",0,SUMPRODUCT(((($C$5:$C$64=$A109)+($D$5:$D$64=$A109)+($E$5:$E$64=$A109)+($F$5:$F$64=$A109))&gt;0)*DO$5:DO$64))</f>
        <v>0</v>
      </c>
      <c r="DP109" s="21" t="n">
        <f aca="false">IF($A109="",0,SUMPRODUCT(((($C$5:$C$64=$A109)+($D$5:$D$64=$A109)+($E$5:$E$64=$A109)+($F$5:$F$64=$A109))&gt;0)*DP$5:DP$64))</f>
        <v>0</v>
      </c>
      <c r="DQ109" s="21" t="n">
        <f aca="false">IF($A109="",0,SUMPRODUCT(((($C$5:$C$64=$A109)+($D$5:$D$64=$A109)+($E$5:$E$64=$A109)+($F$5:$F$64=$A109))&gt;0)*DQ$5:DQ$64))</f>
        <v>0</v>
      </c>
      <c r="DR109" s="21" t="n">
        <f aca="false">IF($A109="",0,SUMPRODUCT(((($C$5:$C$64=$A109)+($D$5:$D$64=$A109)+($E$5:$E$64=$A109)+($F$5:$F$64=$A109))&gt;0)*DR$5:DR$64))</f>
        <v>0</v>
      </c>
      <c r="DS109" s="21" t="n">
        <f aca="false">IF($A109="",0,SUMPRODUCT(((($C$5:$C$64=$A109)+($D$5:$D$64=$A109)+($E$5:$E$64=$A109)+($F$5:$F$64=$A109))&gt;0)*DS$5:DS$64))</f>
        <v>0</v>
      </c>
      <c r="DT109" s="21" t="n">
        <f aca="false">IF($A109="",0,SUMPRODUCT(((($C$5:$C$64=$A109)+($D$5:$D$64=$A109)+($E$5:$E$64=$A109)+($F$5:$F$64=$A109))&gt;0)*DT$5:DT$64))</f>
        <v>0</v>
      </c>
      <c r="DU109" s="21" t="n">
        <f aca="false">IF($A109="",0,SUMPRODUCT(((($C$5:$C$64=$A109)+($D$5:$D$64=$A109)+($E$5:$E$64=$A109)+($F$5:$F$64=$A109))&gt;0)*DU$5:DU$64))</f>
        <v>0</v>
      </c>
      <c r="DV109" s="21" t="n">
        <f aca="false">IF($A109="",0,SUMPRODUCT(((($C$5:$C$64=$A109)+($D$5:$D$64=$A109)+($E$5:$E$64=$A109)+($F$5:$F$64=$A109))&gt;0)*DV$5:DV$64))</f>
        <v>0</v>
      </c>
      <c r="DW109" s="21" t="n">
        <f aca="false">IF($A109="",0,SUMPRODUCT(((($C$5:$C$64=$A109)+($D$5:$D$64=$A109)+($E$5:$E$64=$A109)+($F$5:$F$64=$A109))&gt;0)*DW$5:DW$64))</f>
        <v>0</v>
      </c>
      <c r="DX109" s="21" t="n">
        <f aca="false">IF($A109="",0,SUMPRODUCT(((($C$5:$C$64=$A109)+($D$5:$D$64=$A109)+($E$5:$E$64=$A109)+($F$5:$F$64=$A109))&gt;0)*DX$5:DX$64))</f>
        <v>0</v>
      </c>
      <c r="DY109" s="21" t="n">
        <f aca="false">IF($A109="",0,SUMPRODUCT(((($C$5:$C$64=$A109)+($D$5:$D$64=$A109)+($E$5:$E$64=$A109)+($F$5:$F$64=$A109))&gt;0)*DY$5:DY$64))</f>
        <v>0</v>
      </c>
      <c r="DZ109" s="21" t="n">
        <f aca="false">IF($A109="",0,SUMPRODUCT(((($C$5:$C$64=$A109)+($D$5:$D$64=$A109)+($E$5:$E$64=$A109)+($F$5:$F$64=$A109))&gt;0)*DZ$5:DZ$64))</f>
        <v>0</v>
      </c>
      <c r="EA109" s="21" t="n">
        <f aca="false">IF($A109="",0,SUMPRODUCT(((($C$5:$C$64=$A109)+($D$5:$D$64=$A109)+($E$5:$E$64=$A109)+($F$5:$F$64=$A109))&gt;0)*EA$5:EA$64))</f>
        <v>0</v>
      </c>
      <c r="EB109" s="21" t="n">
        <f aca="false">IF($A109="",0,SUMPRODUCT(((($C$5:$C$64=$A109)+($D$5:$D$64=$A109)+($E$5:$E$64=$A109)+($F$5:$F$64=$A109))&gt;0)*EB$5:EB$64))</f>
        <v>0</v>
      </c>
      <c r="EC109" s="21" t="n">
        <f aca="false">IF($A109="",0,SUMPRODUCT(((($C$5:$C$64=$A109)+($D$5:$D$64=$A109)+($E$5:$E$64=$A109)+($F$5:$F$64=$A109))&gt;0)*EC$5:EC$64))</f>
        <v>0</v>
      </c>
      <c r="ED109" s="21" t="n">
        <f aca="false">IF($A109="",0,SUMPRODUCT(((($C$5:$C$64=$A109)+($D$5:$D$64=$A109)+($E$5:$E$64=$A109)+($F$5:$F$64=$A109))&gt;0)*ED$5:ED$64))</f>
        <v>0</v>
      </c>
      <c r="EE109" s="21" t="n">
        <f aca="false">IF($A109="",0,SUMPRODUCT(((($C$5:$C$64=$A109)+($D$5:$D$64=$A109)+($E$5:$E$64=$A109)+($F$5:$F$64=$A109))&gt;0)*EE$5:EE$64))</f>
        <v>0</v>
      </c>
      <c r="EF109" s="21" t="n">
        <f aca="false">IF($A109="",0,SUMPRODUCT(((($C$5:$C$64=$A109)+($D$5:$D$64=$A109)+($E$5:$E$64=$A109)+($F$5:$F$64=$A109))&gt;0)*EF$5:EF$64))</f>
        <v>0</v>
      </c>
      <c r="EG109" s="21" t="n">
        <f aca="false">IF($A109="",0,SUMPRODUCT(((($C$5:$C$64=$A109)+($D$5:$D$64=$A109)+($E$5:$E$64=$A109)+($F$5:$F$64=$A109))&gt;0)*EG$5:EG$64))</f>
        <v>0</v>
      </c>
      <c r="EH109" s="21" t="n">
        <f aca="false">IF($A109="",0,SUMPRODUCT(((($C$5:$C$64=$A109)+($D$5:$D$64=$A109)+($E$5:$E$64=$A109)+($F$5:$F$64=$A109))&gt;0)*EH$5:EH$64))</f>
        <v>0</v>
      </c>
      <c r="EI109" s="21" t="n">
        <f aca="false">IF($A109="",0,SUMPRODUCT(((($C$5:$C$64=$A109)+($D$5:$D$64=$A109)+($E$5:$E$64=$A109)+($F$5:$F$64=$A109))&gt;0)*EI$5:EI$64))</f>
        <v>0</v>
      </c>
      <c r="EJ109" s="21" t="n">
        <f aca="false">IF($A109="",0,SUMPRODUCT(((($C$5:$C$64=$A109)+($D$5:$D$64=$A109)+($E$5:$E$64=$A109)+($F$5:$F$64=$A109))&gt;0)*EJ$5:EJ$64))</f>
        <v>0</v>
      </c>
      <c r="EK109" s="21" t="n">
        <f aca="false">IF($A109="",0,SUMPRODUCT(((($C$5:$C$64=$A109)+($D$5:$D$64=$A109)+($E$5:$E$64=$A109)+($F$5:$F$64=$A109))&gt;0)*EK$5:EK$64))</f>
        <v>0</v>
      </c>
      <c r="EL109" s="21" t="n">
        <f aca="false">IF($A109="",0,SUMPRODUCT(((($C$5:$C$64=$A109)+($D$5:$D$64=$A109)+($E$5:$E$64=$A109)+($F$5:$F$64=$A109))&gt;0)*EL$5:EL$64))</f>
        <v>0</v>
      </c>
      <c r="EM109" s="21" t="n">
        <f aca="false">IF($A109="",0,SUMPRODUCT(((($C$5:$C$64=$A109)+($D$5:$D$64=$A109)+($E$5:$E$64=$A109)+($F$5:$F$64=$A109))&gt;0)*EM$5:EM$64))</f>
        <v>0</v>
      </c>
      <c r="EN109" s="21" t="n">
        <f aca="false">IF($A109="",0,SUMPRODUCT(((($C$5:$C$64=$A109)+($D$5:$D$64=$A109)+($E$5:$E$64=$A109)+($F$5:$F$64=$A109))&gt;0)*EN$5:EN$64))</f>
        <v>0</v>
      </c>
      <c r="EO109" s="21" t="n">
        <f aca="false">IF($A109="",0,SUMPRODUCT(((($C$5:$C$64=$A109)+($D$5:$D$64=$A109)+($E$5:$E$64=$A109)+($F$5:$F$64=$A109))&gt;0)*EO$5:EO$64))</f>
        <v>0</v>
      </c>
      <c r="EP109" s="21" t="n">
        <f aca="false">IF($A109="",0,SUMPRODUCT(((($C$5:$C$64=$A109)+($D$5:$D$64=$A109)+($E$5:$E$64=$A109)+($F$5:$F$64=$A109))&gt;0)*EP$5:EP$64))</f>
        <v>0</v>
      </c>
      <c r="EQ109" s="21" t="n">
        <f aca="false">IF($A109="",0,SUMPRODUCT(((($C$5:$C$64=$A109)+($D$5:$D$64=$A109)+($E$5:$E$64=$A109)+($F$5:$F$64=$A109))&gt;0)*EQ$5:EQ$64))</f>
        <v>0</v>
      </c>
      <c r="ER109" s="21" t="n">
        <f aca="false">IF($A109="",0,SUMPRODUCT(((($C$5:$C$64=$A109)+($D$5:$D$64=$A109)+($E$5:$E$64=$A109)+($F$5:$F$64=$A109))&gt;0)*ER$5:ER$64))</f>
        <v>0</v>
      </c>
      <c r="ES109" s="21" t="n">
        <f aca="false">IF($A109="",0,SUMPRODUCT(((($C$5:$C$64=$A109)+($D$5:$D$64=$A109)+($E$5:$E$64=$A109)+($F$5:$F$64=$A109))&gt;0)*ES$5:ES$64))</f>
        <v>0</v>
      </c>
      <c r="ET109" s="21" t="n">
        <f aca="false">IF($A109="",0,SUMPRODUCT(((($C$5:$C$64=$A109)+($D$5:$D$64=$A109)+($E$5:$E$64=$A109)+($F$5:$F$64=$A109))&gt;0)*ET$5:ET$64))</f>
        <v>0</v>
      </c>
      <c r="EU109" s="21" t="n">
        <f aca="false">IF($A109="",0,SUMPRODUCT(((($C$5:$C$64=$A109)+($D$5:$D$64=$A109)+($E$5:$E$64=$A109)+($F$5:$F$64=$A109))&gt;0)*EU$5:EU$64))</f>
        <v>0</v>
      </c>
      <c r="EV109" s="21" t="n">
        <f aca="false">IF($A109="",0,SUMPRODUCT(((($C$5:$C$64=$A109)+($D$5:$D$64=$A109)+($E$5:$E$64=$A109)+($F$5:$F$64=$A109))&gt;0)*EV$5:EV$64))</f>
        <v>0</v>
      </c>
      <c r="EW109" s="21" t="n">
        <f aca="false">IF($A109="",0,SUMPRODUCT(((($C$5:$C$64=$A109)+($D$5:$D$64=$A109)+($E$5:$E$64=$A109)+($F$5:$F$64=$A109))&gt;0)*EW$5:EW$64))</f>
        <v>0</v>
      </c>
      <c r="EX109" s="21" t="n">
        <f aca="false">IF($A109="",0,SUMPRODUCT(((($C$5:$C$64=$A109)+($D$5:$D$64=$A109)+($E$5:$E$64=$A109)+($F$5:$F$64=$A109))&gt;0)*EX$5:EX$64))</f>
        <v>0</v>
      </c>
      <c r="EY109" s="21" t="n">
        <f aca="false">IF($A109="",0,SUMPRODUCT(((($C$5:$C$64=$A109)+($D$5:$D$64=$A109)+($E$5:$E$64=$A109)+($F$5:$F$64=$A109))&gt;0)*EY$5:EY$64))</f>
        <v>0</v>
      </c>
      <c r="EZ109" s="21" t="n">
        <f aca="false">IF($A109="",0,SUMPRODUCT(((($C$5:$C$64=$A109)+($D$5:$D$64=$A109)+($E$5:$E$64=$A109)+($F$5:$F$64=$A109))&gt;0)*EZ$5:EZ$64))</f>
        <v>0</v>
      </c>
      <c r="FA109" s="21" t="n">
        <f aca="false">IF($A109="",0,SUMPRODUCT(((($C$5:$C$64=$A109)+($D$5:$D$64=$A109)+($E$5:$E$64=$A109)+($F$5:$F$64=$A109))&gt;0)*FA$5:FA$64))</f>
        <v>0</v>
      </c>
      <c r="FB109" s="21" t="n">
        <f aca="false">IF($A109="",0,SUMPRODUCT(((($C$5:$C$64=$A109)+($D$5:$D$64=$A109)+($E$5:$E$64=$A109)+($F$5:$F$64=$A109))&gt;0)*FB$5:FB$64))</f>
        <v>0</v>
      </c>
      <c r="FC109" s="21" t="n">
        <f aca="false">IF($A109="",0,SUMPRODUCT(((($C$5:$C$64=$A109)+($D$5:$D$64=$A109)+($E$5:$E$64=$A109)+($F$5:$F$64=$A109))&gt;0)*FC$5:FC$64))</f>
        <v>0</v>
      </c>
      <c r="FD109" s="21" t="n">
        <f aca="false">IF($A109="",0,SUMPRODUCT(((($C$5:$C$64=$A109)+($D$5:$D$64=$A109)+($E$5:$E$64=$A109)+($F$5:$F$64=$A109))&gt;0)*FD$5:FD$64))</f>
        <v>0</v>
      </c>
      <c r="FE109" s="21" t="n">
        <f aca="false">IF($A109="",0,SUMPRODUCT(((($C$5:$C$64=$A109)+($D$5:$D$64=$A109)+($E$5:$E$64=$A109)+($F$5:$F$64=$A109))&gt;0)*FE$5:FE$64))</f>
        <v>0</v>
      </c>
      <c r="FF109" s="21" t="n">
        <f aca="false">IF($A109="",0,SUMPRODUCT(((($C$5:$C$64=$A109)+($D$5:$D$64=$A109)+($E$5:$E$64=$A109)+($F$5:$F$64=$A109))&gt;0)*FF$5:FF$64))</f>
        <v>0</v>
      </c>
      <c r="FG109" s="21" t="n">
        <f aca="false">IF($A109="",0,SUMPRODUCT(((($C$5:$C$64=$A109)+($D$5:$D$64=$A109)+($E$5:$E$64=$A109)+($F$5:$F$64=$A109))&gt;0)*FG$5:FG$64))</f>
        <v>0</v>
      </c>
      <c r="FH109" s="21" t="n">
        <f aca="false">IF($A109="",0,SUMPRODUCT(((($C$5:$C$64=$A109)+($D$5:$D$64=$A109)+($E$5:$E$64=$A109)+($F$5:$F$64=$A109))&gt;0)*FH$5:FH$64))</f>
        <v>0</v>
      </c>
      <c r="FI109" s="21" t="n">
        <f aca="false">IF($A109="",0,SUMPRODUCT(((($C$5:$C$64=$A109)+($D$5:$D$64=$A109)+($E$5:$E$64=$A109)+($F$5:$F$64=$A109))&gt;0)*FI$5:FI$64))</f>
        <v>0</v>
      </c>
      <c r="FJ109" s="21" t="n">
        <f aca="false">IF($A109="",0,SUMPRODUCT(((($C$5:$C$64=$A109)+($D$5:$D$64=$A109)+($E$5:$E$64=$A109)+($F$5:$F$64=$A109))&gt;0)*FJ$5:FJ$64))</f>
        <v>0</v>
      </c>
      <c r="FK109" s="21" t="n">
        <f aca="false">IF($A109="",0,SUMPRODUCT(((($C$5:$C$64=$A109)+($D$5:$D$64=$A109)+($E$5:$E$64=$A109)+($F$5:$F$64=$A109))&gt;0)*FK$5:FK$64))</f>
        <v>0</v>
      </c>
      <c r="FL109" s="21" t="n">
        <f aca="false">IF($A109="",0,SUMPRODUCT(((($C$5:$C$64=$A109)+($D$5:$D$64=$A109)+($E$5:$E$64=$A109)+($F$5:$F$64=$A109))&gt;0)*FL$5:FL$64))</f>
        <v>0</v>
      </c>
      <c r="FM109" s="21" t="n">
        <f aca="false">IF($A109="",0,SUMPRODUCT(((($C$5:$C$64=$A109)+($D$5:$D$64=$A109)+($E$5:$E$64=$A109)+($F$5:$F$64=$A109))&gt;0)*FM$5:FM$64))</f>
        <v>0</v>
      </c>
      <c r="FN109" s="21" t="n">
        <f aca="false">IF($A109="",0,SUMPRODUCT(((($C$5:$C$64=$A109)+($D$5:$D$64=$A109)+($E$5:$E$64=$A109)+($F$5:$F$64=$A109))&gt;0)*FN$5:FN$64))</f>
        <v>0</v>
      </c>
      <c r="FO109" s="21" t="n">
        <f aca="false">IF($A109="",0,SUMPRODUCT(((($C$5:$C$64=$A109)+($D$5:$D$64=$A109)+($E$5:$E$64=$A109)+($F$5:$F$64=$A109))&gt;0)*FO$5:FO$64))</f>
        <v>0</v>
      </c>
      <c r="FP109" s="21" t="n">
        <f aca="false">IF($A109="",0,SUMPRODUCT(((($C$5:$C$64=$A109)+($D$5:$D$64=$A109)+($E$5:$E$64=$A109)+($F$5:$F$64=$A109))&gt;0)*FP$5:FP$64))</f>
        <v>0</v>
      </c>
      <c r="FQ109" s="21" t="n">
        <f aca="false">IF($A109="",0,SUMPRODUCT(((($C$5:$C$64=$A109)+($D$5:$D$64=$A109)+($E$5:$E$64=$A109)+($F$5:$F$64=$A109))&gt;0)*FQ$5:FQ$64))</f>
        <v>0</v>
      </c>
      <c r="FR109" s="21" t="n">
        <f aca="false">IF($A109="",0,SUMPRODUCT(((($C$5:$C$64=$A109)+($D$5:$D$64=$A109)+($E$5:$E$64=$A109)+($F$5:$F$64=$A109))&gt;0)*FR$5:FR$64))</f>
        <v>0</v>
      </c>
      <c r="FS109" s="21" t="n">
        <f aca="false">IF($A109="",0,SUMPRODUCT(((($C$5:$C$64=$A109)+($D$5:$D$64=$A109)+($E$5:$E$64=$A109)+($F$5:$F$64=$A109))&gt;0)*FS$5:FS$64))</f>
        <v>0</v>
      </c>
      <c r="FT109" s="21" t="n">
        <f aca="false">IF($A109="",0,SUMPRODUCT(((($C$5:$C$64=$A109)+($D$5:$D$64=$A109)+($E$5:$E$64=$A109)+($F$5:$F$64=$A109))&gt;0)*FT$5:FT$64))</f>
        <v>0</v>
      </c>
      <c r="FU109" s="21" t="n">
        <f aca="false">IF($A109="",0,SUMPRODUCT(((($C$5:$C$64=$A109)+($D$5:$D$64=$A109)+($E$5:$E$64=$A109)+($F$5:$F$64=$A109))&gt;0)*FU$5:FU$64))</f>
        <v>0</v>
      </c>
      <c r="FV109" s="21" t="n">
        <f aca="false">IF($A109="",0,SUMPRODUCT(((($C$5:$C$64=$A109)+($D$5:$D$64=$A109)+($E$5:$E$64=$A109)+($F$5:$F$64=$A109))&gt;0)*FV$5:FV$64))</f>
        <v>0</v>
      </c>
      <c r="FW109" s="21" t="n">
        <f aca="false">IF($A109="",0,SUMPRODUCT(((($C$5:$C$64=$A109)+($D$5:$D$64=$A109)+($E$5:$E$64=$A109)+($F$5:$F$64=$A109))&gt;0)*FW$5:FW$64))</f>
        <v>0</v>
      </c>
      <c r="FX109" s="21" t="n">
        <f aca="false">IF($A109="",0,SUMPRODUCT(((($C$5:$C$64=$A109)+($D$5:$D$64=$A109)+($E$5:$E$64=$A109)+($F$5:$F$64=$A109))&gt;0)*FX$5:FX$64))</f>
        <v>0</v>
      </c>
      <c r="FY109" s="21" t="n">
        <f aca="false">IF($A109="",0,SUMPRODUCT(((($C$5:$C$64=$A109)+($D$5:$D$64=$A109)+($E$5:$E$64=$A109)+($F$5:$F$64=$A109))&gt;0)*FY$5:FY$64))</f>
        <v>0</v>
      </c>
      <c r="FZ109" s="21" t="n">
        <f aca="false">IF($A109="",0,SUMPRODUCT(((($C$5:$C$64=$A109)+($D$5:$D$64=$A109)+($E$5:$E$64=$A109)+($F$5:$F$64=$A109))&gt;0)*FZ$5:FZ$64))</f>
        <v>0</v>
      </c>
      <c r="GA109" s="21" t="n">
        <f aca="false">IF($A109="",0,SUMPRODUCT(((($C$5:$C$64=$A109)+($D$5:$D$64=$A109)+($E$5:$E$64=$A109)+($F$5:$F$64=$A109))&gt;0)*GA$5:GA$64))</f>
        <v>0</v>
      </c>
      <c r="GB109" s="21" t="n">
        <f aca="false">IF($A109="",0,SUMPRODUCT(((($C$5:$C$64=$A109)+($D$5:$D$64=$A109)+($E$5:$E$64=$A109)+($F$5:$F$64=$A109))&gt;0)*GB$5:GB$64))</f>
        <v>0</v>
      </c>
      <c r="GC109" s="21" t="n">
        <f aca="false">IF($A109="",0,SUMPRODUCT(((($C$5:$C$64=$A109)+($D$5:$D$64=$A109)+($E$5:$E$64=$A109)+($F$5:$F$64=$A109))&gt;0)*GC$5:GC$64))</f>
        <v>0</v>
      </c>
      <c r="GD109" s="21" t="n">
        <f aca="false">IF($A109="",0,SUMPRODUCT(((($C$5:$C$64=$A109)+($D$5:$D$64=$A109)+($E$5:$E$64=$A109)+($F$5:$F$64=$A109))&gt;0)*GD$5:GD$64))</f>
        <v>0</v>
      </c>
      <c r="GE109" s="21" t="n">
        <f aca="false">IF($A109="",0,SUMPRODUCT(((($C$5:$C$64=$A109)+($D$5:$D$64=$A109)+($E$5:$E$64=$A109)+($F$5:$F$64=$A109))&gt;0)*GE$5:GE$64))</f>
        <v>0</v>
      </c>
      <c r="GF109" s="21" t="n">
        <f aca="false">IF($A109="",0,SUMPRODUCT(((($C$5:$C$64=$A109)+($D$5:$D$64=$A109)+($E$5:$E$64=$A109)+($F$5:$F$64=$A109))&gt;0)*GF$5:GF$64))</f>
        <v>0</v>
      </c>
      <c r="GG109" s="21" t="n">
        <f aca="false">IF($A109="",0,SUMPRODUCT(((($C$5:$C$64=$A109)+($D$5:$D$64=$A109)+($E$5:$E$64=$A109)+($F$5:$F$64=$A109))&gt;0)*GG$5:GG$64))</f>
        <v>0</v>
      </c>
      <c r="GH109" s="21" t="n">
        <f aca="false">IF($A109="",0,SUMPRODUCT(((($C$5:$C$64=$A109)+($D$5:$D$64=$A109)+($E$5:$E$64=$A109)+($F$5:$F$64=$A109))&gt;0)*GH$5:GH$64))</f>
        <v>0</v>
      </c>
      <c r="GI109" s="21" t="n">
        <f aca="false">IF($A109="",0,SUMPRODUCT(((($C$5:$C$64=$A109)+($D$5:$D$64=$A109)+($E$5:$E$64=$A109)+($F$5:$F$64=$A109))&gt;0)*GI$5:GI$64))</f>
        <v>0</v>
      </c>
      <c r="GJ109" s="21" t="n">
        <f aca="false">IF($A109="",0,SUMPRODUCT(((($C$5:$C$64=$A109)+($D$5:$D$64=$A109)+($E$5:$E$64=$A109)+($F$5:$F$64=$A109))&gt;0)*GJ$5:GJ$64))</f>
        <v>0</v>
      </c>
      <c r="GK109" s="21" t="n">
        <f aca="false">IF($A109="",0,SUMPRODUCT(((($C$5:$C$64=$A109)+($D$5:$D$64=$A109)+($E$5:$E$64=$A109)+($F$5:$F$64=$A109))&gt;0)*GK$5:GK$64))</f>
        <v>0</v>
      </c>
      <c r="GL109" s="21" t="n">
        <f aca="false">IF($A109="",0,SUMPRODUCT(((($C$5:$C$64=$A109)+($D$5:$D$64=$A109)+($E$5:$E$64=$A109)+($F$5:$F$64=$A109))&gt;0)*GL$5:GL$64))</f>
        <v>0</v>
      </c>
      <c r="GM109" s="21" t="n">
        <f aca="false">IF($A109="",0,SUMPRODUCT(((($C$5:$C$64=$A109)+($D$5:$D$64=$A109)+($E$5:$E$64=$A109)+($F$5:$F$64=$A109))&gt;0)*GM$5:GM$64))</f>
        <v>0</v>
      </c>
      <c r="GN109" s="21" t="n">
        <f aca="false">IF($A109="",0,SUMPRODUCT(((($C$5:$C$64=$A109)+($D$5:$D$64=$A109)+($E$5:$E$64=$A109)+($F$5:$F$64=$A109))&gt;0)*GN$5:GN$64))</f>
        <v>0</v>
      </c>
      <c r="GO109" s="21" t="n">
        <f aca="false">IF($A109="",0,SUMPRODUCT(((($C$5:$C$64=$A109)+($D$5:$D$64=$A109)+($E$5:$E$64=$A109)+($F$5:$F$64=$A109))&gt;0)*GO$5:GO$64))</f>
        <v>0</v>
      </c>
      <c r="GP109" s="21" t="n">
        <f aca="false">IF($A109="",0,SUMPRODUCT(((($C$5:$C$64=$A109)+($D$5:$D$64=$A109)+($E$5:$E$64=$A109)+($F$5:$F$64=$A109))&gt;0)*GP$5:GP$64))</f>
        <v>0</v>
      </c>
      <c r="GQ109" s="21" t="n">
        <f aca="false">IF($A109="",0,SUMPRODUCT(((($C$5:$C$64=$A109)+($D$5:$D$64=$A109)+($E$5:$E$64=$A109)+($F$5:$F$64=$A109))&gt;0)*GQ$5:GQ$64))</f>
        <v>0</v>
      </c>
      <c r="GR109" s="21" t="n">
        <f aca="false">IF($A109="",0,SUMPRODUCT(((($C$5:$C$64=$A109)+($D$5:$D$64=$A109)+($E$5:$E$64=$A109)+($F$5:$F$64=$A109))&gt;0)*GR$5:GR$64))</f>
        <v>0</v>
      </c>
      <c r="GS109" s="21" t="n">
        <f aca="false">IF($A109="",0,SUMPRODUCT(((($C$5:$C$64=$A109)+($D$5:$D$64=$A109)+($E$5:$E$64=$A109)+($F$5:$F$64=$A109))&gt;0)*GS$5:GS$64))</f>
        <v>0</v>
      </c>
      <c r="GT109" s="21" t="n">
        <f aca="false">IF($A109="",0,SUMPRODUCT(((($C$5:$C$64=$A109)+($D$5:$D$64=$A109)+($E$5:$E$64=$A109)+($F$5:$F$64=$A109))&gt;0)*GT$5:GT$64))</f>
        <v>0</v>
      </c>
      <c r="GU109" s="21" t="n">
        <f aca="false">IF($A109="",0,SUMPRODUCT(((($C$5:$C$64=$A109)+($D$5:$D$64=$A109)+($E$5:$E$64=$A109)+($F$5:$F$64=$A109))&gt;0)*GU$5:GU$64))</f>
        <v>0</v>
      </c>
      <c r="GV109" s="21" t="n">
        <f aca="false">IF($A109="",0,SUMPRODUCT(((($C$5:$C$64=$A109)+($D$5:$D$64=$A109)+($E$5:$E$64=$A109)+($F$5:$F$64=$A109))&gt;0)*GV$5:GV$64))</f>
        <v>0</v>
      </c>
      <c r="GW109" s="21" t="n">
        <f aca="false">IF($A109="",0,SUMPRODUCT(((($C$5:$C$64=$A109)+($D$5:$D$64=$A109)+($E$5:$E$64=$A109)+($F$5:$F$64=$A109))&gt;0)*GW$5:GW$64))</f>
        <v>0</v>
      </c>
      <c r="GX109" s="21" t="n">
        <f aca="false">IF($A109="",0,SUMPRODUCT(((($C$5:$C$64=$A109)+($D$5:$D$64=$A109)+($E$5:$E$64=$A109)+($F$5:$F$64=$A109))&gt;0)*GX$5:GX$64))</f>
        <v>0</v>
      </c>
      <c r="GY109" s="21" t="n">
        <f aca="false">IF($A109="",0,SUMPRODUCT(((($C$5:$C$64=$A109)+($D$5:$D$64=$A109)+($E$5:$E$64=$A109)+($F$5:$F$64=$A109))&gt;0)*GY$5:GY$64))</f>
        <v>0</v>
      </c>
      <c r="GZ109" s="21" t="n">
        <f aca="false">IF($A109="",0,SUMPRODUCT(((($C$5:$C$64=$A109)+($D$5:$D$64=$A109)+($E$5:$E$64=$A109)+($F$5:$F$64=$A109))&gt;0)*GZ$5:GZ$64))</f>
        <v>0</v>
      </c>
      <c r="HA109" s="21" t="n">
        <f aca="false">IF($A109="",0,SUMPRODUCT(((($C$5:$C$64=$A109)+($D$5:$D$64=$A109)+($E$5:$E$64=$A109)+($F$5:$F$64=$A109))&gt;0)*HA$5:HA$64))</f>
        <v>0</v>
      </c>
      <c r="HB109" s="21" t="n">
        <f aca="false">IF($A109="",0,SUMPRODUCT(((($C$5:$C$64=$A109)+($D$5:$D$64=$A109)+($E$5:$E$64=$A109)+($F$5:$F$64=$A109))&gt;0)*HB$5:HB$64))</f>
        <v>0</v>
      </c>
      <c r="HC109" s="21" t="n">
        <f aca="false">IF($A109="",0,SUMPRODUCT(((($C$5:$C$64=$A109)+($D$5:$D$64=$A109)+($E$5:$E$64=$A109)+($F$5:$F$64=$A109))&gt;0)*HC$5:HC$64))</f>
        <v>0</v>
      </c>
      <c r="HD109" s="21" t="n">
        <f aca="false">IF($A109="",0,SUMPRODUCT(((($C$5:$C$64=$A109)+($D$5:$D$64=$A109)+($E$5:$E$64=$A109)+($F$5:$F$64=$A109))&gt;0)*HD$5:HD$64))</f>
        <v>0</v>
      </c>
      <c r="HE109" s="21" t="n">
        <f aca="false">IF($A109="",0,SUMPRODUCT(((($C$5:$C$64=$A109)+($D$5:$D$64=$A109)+($E$5:$E$64=$A109)+($F$5:$F$64=$A109))&gt;0)*HE$5:HE$64))</f>
        <v>0</v>
      </c>
      <c r="HF109" s="21" t="n">
        <f aca="false">IF($A109="",0,SUMPRODUCT(((($C$5:$C$64=$A109)+($D$5:$D$64=$A109)+($E$5:$E$64=$A109)+($F$5:$F$64=$A109))&gt;0)*HF$5:HF$64))</f>
        <v>0</v>
      </c>
      <c r="HG109" s="21" t="n">
        <f aca="false">IF($A109="",0,SUMPRODUCT(((($C$5:$C$64=$A109)+($D$5:$D$64=$A109)+($E$5:$E$64=$A109)+($F$5:$F$64=$A109))&gt;0)*HG$5:HG$64))</f>
        <v>0</v>
      </c>
      <c r="HH109" s="21" t="n">
        <f aca="false">IF($A109="",0,SUMPRODUCT(((($C$5:$C$64=$A109)+($D$5:$D$64=$A109)+($E$5:$E$64=$A109)+($F$5:$F$64=$A109))&gt;0)*HH$5:HH$64))</f>
        <v>0</v>
      </c>
      <c r="HI109" s="21" t="n">
        <f aca="false">IF($A109="",0,SUMPRODUCT(((($C$5:$C$64=$A109)+($D$5:$D$64=$A109)+($E$5:$E$64=$A109)+($F$5:$F$64=$A109))&gt;0)*HI$5:HI$64))</f>
        <v>0</v>
      </c>
      <c r="HJ109" s="21" t="n">
        <f aca="false">IF($A109="",0,SUMPRODUCT(((($C$5:$C$64=$A109)+($D$5:$D$64=$A109)+($E$5:$E$64=$A109)+($F$5:$F$64=$A109))&gt;0)*HJ$5:HJ$64))</f>
        <v>0</v>
      </c>
      <c r="HK109" s="21" t="n">
        <f aca="false">IF($A109="",0,SUMPRODUCT(((($C$5:$C$64=$A109)+($D$5:$D$64=$A109)+($E$5:$E$64=$A109)+($F$5:$F$64=$A109))&gt;0)*HK$5:HK$64))</f>
        <v>0</v>
      </c>
      <c r="HL109" s="21" t="n">
        <f aca="false">IF($A109="",0,SUMPRODUCT(((($C$5:$C$64=$A109)+($D$5:$D$64=$A109)+($E$5:$E$64=$A109)+($F$5:$F$64=$A109))&gt;0)*HL$5:HL$64))</f>
        <v>0</v>
      </c>
      <c r="HM109" s="21" t="n">
        <f aca="false">IF($A109="",0,SUMPRODUCT(((($C$5:$C$64=$A109)+($D$5:$D$64=$A109)+($E$5:$E$64=$A109)+($F$5:$F$64=$A109))&gt;0)*HM$5:HM$64))</f>
        <v>0</v>
      </c>
      <c r="HN109" s="21" t="n">
        <f aca="false">IF($A109="",0,SUMPRODUCT(((($C$5:$C$64=$A109)+($D$5:$D$64=$A109)+($E$5:$E$64=$A109)+($F$5:$F$64=$A109))&gt;0)*HN$5:HN$64))</f>
        <v>0</v>
      </c>
      <c r="HO109" s="21" t="n">
        <f aca="false">IF($A109="",0,SUMPRODUCT(((($C$5:$C$64=$A109)+($D$5:$D$64=$A109)+($E$5:$E$64=$A109)+($F$5:$F$64=$A109))&gt;0)*HO$5:HO$64))</f>
        <v>0</v>
      </c>
      <c r="HP109" s="21" t="n">
        <f aca="false">IF($A109="",0,SUMPRODUCT(((($C$5:$C$64=$A109)+($D$5:$D$64=$A109)+($E$5:$E$64=$A109)+($F$5:$F$64=$A109))&gt;0)*HP$5:HP$64))</f>
        <v>0</v>
      </c>
      <c r="HQ109" s="21" t="n">
        <f aca="false">IF($A109="",0,SUMPRODUCT(((($C$5:$C$64=$A109)+($D$5:$D$64=$A109)+($E$5:$E$64=$A109)+($F$5:$F$64=$A109))&gt;0)*HQ$5:HQ$64))</f>
        <v>0</v>
      </c>
      <c r="HR109" s="21" t="n">
        <f aca="false">IF($A109="",0,SUMPRODUCT(((($C$5:$C$64=$A109)+($D$5:$D$64=$A109)+($E$5:$E$64=$A109)+($F$5:$F$64=$A109))&gt;0)*HR$5:HR$64))</f>
        <v>0</v>
      </c>
      <c r="HS109" s="21" t="n">
        <f aca="false">IF($A109="",0,SUMPRODUCT(((($C$5:$C$64=$A109)+($D$5:$D$64=$A109)+($E$5:$E$64=$A109)+($F$5:$F$64=$A109))&gt;0)*HS$5:HS$64))</f>
        <v>0</v>
      </c>
      <c r="HT109" s="21" t="n">
        <f aca="false">IF($A109="",0,SUMPRODUCT(((($C$5:$C$64=$A109)+($D$5:$D$64=$A109)+($E$5:$E$64=$A109)+($F$5:$F$64=$A109))&gt;0)*HT$5:HT$64))</f>
        <v>0</v>
      </c>
      <c r="HU109" s="21" t="n">
        <f aca="false">IF($A109="",0,SUMPRODUCT(((($C$5:$C$64=$A109)+($D$5:$D$64=$A109)+($E$5:$E$64=$A109)+($F$5:$F$64=$A109))&gt;0)*HU$5:HU$64))</f>
        <v>0</v>
      </c>
      <c r="HV109" s="21" t="n">
        <f aca="false">IF($A109="",0,SUMPRODUCT(((($C$5:$C$64=$A109)+($D$5:$D$64=$A109)+($E$5:$E$64=$A109)+($F$5:$F$64=$A109))&gt;0)*HV$5:HV$64))</f>
        <v>0</v>
      </c>
      <c r="HW109" s="21" t="n">
        <f aca="false">IF($A109="",0,SUMPRODUCT(((($C$5:$C$64=$A109)+($D$5:$D$64=$A109)+($E$5:$E$64=$A109)+($F$5:$F$64=$A109))&gt;0)*HW$5:HW$64))</f>
        <v>0</v>
      </c>
      <c r="HX109" s="21" t="n">
        <f aca="false">IF($A109="",0,SUMPRODUCT(((($C$5:$C$64=$A109)+($D$5:$D$64=$A109)+($E$5:$E$64=$A109)+($F$5:$F$64=$A109))&gt;0)*HX$5:HX$64))</f>
        <v>0</v>
      </c>
      <c r="HY109" s="21" t="n">
        <f aca="false">IF($A109="",0,SUMPRODUCT(((($C$5:$C$64=$A109)+($D$5:$D$64=$A109)+($E$5:$E$64=$A109)+($F$5:$F$64=$A109))&gt;0)*HY$5:HY$64))</f>
        <v>0</v>
      </c>
      <c r="HZ109" s="21" t="n">
        <f aca="false">IF($A109="",0,SUMPRODUCT(((($C$5:$C$64=$A109)+($D$5:$D$64=$A109)+($E$5:$E$64=$A109)+($F$5:$F$64=$A109))&gt;0)*HZ$5:HZ$64))</f>
        <v>0</v>
      </c>
      <c r="IA109" s="21" t="n">
        <f aca="false">IF($A109="",0,SUMPRODUCT(((($C$5:$C$64=$A109)+($D$5:$D$64=$A109)+($E$5:$E$64=$A109)+($F$5:$F$64=$A109))&gt;0)*IA$5:IA$64))</f>
        <v>0</v>
      </c>
      <c r="IB109" s="21" t="n">
        <f aca="false">IF($A109="",0,SUMPRODUCT(((($C$5:$C$64=$A109)+($D$5:$D$64=$A109)+($E$5:$E$64=$A109)+($F$5:$F$64=$A109))&gt;0)*IB$5:IB$64))</f>
        <v>0</v>
      </c>
      <c r="IC109" s="21" t="n">
        <f aca="false">IF($A109="",0,SUMPRODUCT(((($C$5:$C$64=$A109)+($D$5:$D$64=$A109)+($E$5:$E$64=$A109)+($F$5:$F$64=$A109))&gt;0)*IC$5:IC$64))</f>
        <v>0</v>
      </c>
      <c r="ID109" s="21" t="n">
        <f aca="false">IF($A109="",0,SUMPRODUCT(((($C$5:$C$64=$A109)+($D$5:$D$64=$A109)+($E$5:$E$64=$A109)+($F$5:$F$64=$A109))&gt;0)*ID$5:ID$64))</f>
        <v>0</v>
      </c>
      <c r="IE109" s="21" t="n">
        <f aca="false">IF($A109="",0,SUMPRODUCT(((($C$5:$C$64=$A109)+($D$5:$D$64=$A109)+($E$5:$E$64=$A109)+($F$5:$F$64=$A109))&gt;0)*IE$5:IE$64))</f>
        <v>0</v>
      </c>
      <c r="IF109" s="21" t="n">
        <f aca="false">IF($A109="",0,SUMPRODUCT(((($C$5:$C$64=$A109)+($D$5:$D$64=$A109)+($E$5:$E$64=$A109)+($F$5:$F$64=$A109))&gt;0)*IF$5:IF$64))</f>
        <v>0</v>
      </c>
      <c r="IG109" s="21" t="n">
        <f aca="false">IF($A109="",0,SUMPRODUCT(((($C$5:$C$64=$A109)+($D$5:$D$64=$A109)+($E$5:$E$64=$A109)+($F$5:$F$64=$A109))&gt;0)*IG$5:IG$64))</f>
        <v>0</v>
      </c>
      <c r="IH109" s="21" t="n">
        <f aca="false">IF($A109="",0,SUMPRODUCT(((($C$5:$C$64=$A109)+($D$5:$D$64=$A109)+($E$5:$E$64=$A109)+($F$5:$F$64=$A109))&gt;0)*IH$5:IH$64))</f>
        <v>0</v>
      </c>
      <c r="II109" s="21" t="n">
        <f aca="false">IF($A109="",0,SUMPRODUCT(((($C$5:$C$64=$A109)+($D$5:$D$64=$A109)+($E$5:$E$64=$A109)+($F$5:$F$64=$A109))&gt;0)*II$5:II$64))</f>
        <v>0</v>
      </c>
      <c r="IJ109" s="21" t="n">
        <f aca="false">IF($A109="",0,SUMPRODUCT(((($C$5:$C$64=$A109)+($D$5:$D$64=$A109)+($E$5:$E$64=$A109)+($F$5:$F$64=$A109))&gt;0)*IJ$5:IJ$64))</f>
        <v>0</v>
      </c>
      <c r="IK109" s="21" t="n">
        <f aca="false">IF($A109="",0,SUMPRODUCT(((($C$5:$C$64=$A109)+($D$5:$D$64=$A109)+($E$5:$E$64=$A109)+($F$5:$F$64=$A109))&gt;0)*IK$5:IK$64))</f>
        <v>0</v>
      </c>
      <c r="IL109" s="21" t="n">
        <f aca="false">IF($A109="",0,SUMPRODUCT(((($C$5:$C$64=$A109)+($D$5:$D$64=$A109)+($E$5:$E$64=$A109)+($F$5:$F$64=$A109))&gt;0)*IL$5:IL$64))</f>
        <v>0</v>
      </c>
      <c r="IM109" s="21" t="n">
        <f aca="false">IF($A109="",0,SUMPRODUCT(((($C$5:$C$64=$A109)+($D$5:$D$64=$A109)+($E$5:$E$64=$A109)+($F$5:$F$64=$A109))&gt;0)*IM$5:IM$64))</f>
        <v>0</v>
      </c>
      <c r="IN109" s="21" t="n">
        <f aca="false">IF($A109="",0,SUMPRODUCT(((($C$5:$C$64=$A109)+($D$5:$D$64=$A109)+($E$5:$E$64=$A109)+($F$5:$F$64=$A109))&gt;0)*IN$5:IN$64))</f>
        <v>0</v>
      </c>
      <c r="IO109" s="21" t="n">
        <f aca="false">IF($A109="",0,SUMPRODUCT(((($C$5:$C$64=$A109)+($D$5:$D$64=$A109)+($E$5:$E$64=$A109)+($F$5:$F$64=$A109))&gt;0)*IO$5:IO$64))</f>
        <v>0</v>
      </c>
      <c r="IP109" s="21" t="n">
        <f aca="false">IF($A109="",0,SUMPRODUCT(((($C$5:$C$64=$A109)+($D$5:$D$64=$A109)+($E$5:$E$64=$A109)+($F$5:$F$64=$A109))&gt;0)*IP$5:IP$64))</f>
        <v>0</v>
      </c>
      <c r="IQ109" s="21" t="n">
        <f aca="false">IF($A109="",0,SUMPRODUCT(((($C$5:$C$64=$A109)+($D$5:$D$64=$A109)+($E$5:$E$64=$A109)+($F$5:$F$64=$A109))&gt;0)*IQ$5:IQ$64))</f>
        <v>0</v>
      </c>
      <c r="IR109" s="21" t="n">
        <f aca="false">IF($A109="",0,SUMPRODUCT(((($C$5:$C$64=$A109)+($D$5:$D$64=$A109)+($E$5:$E$64=$A109)+($F$5:$F$64=$A109))&gt;0)*IR$5:IR$64))</f>
        <v>0</v>
      </c>
      <c r="IS109" s="21" t="n">
        <f aca="false">IF($A109="",0,SUMPRODUCT(((($C$5:$C$64=$A109)+($D$5:$D$64=$A109)+($E$5:$E$64=$A109)+($F$5:$F$64=$A109))&gt;0)*IS$5:IS$64))</f>
        <v>0</v>
      </c>
      <c r="IT109" s="21" t="n">
        <f aca="false">IF($A109="",0,SUMPRODUCT(((($C$5:$C$64=$A109)+($D$5:$D$64=$A109)+($E$5:$E$64=$A109)+($F$5:$F$64=$A109))&gt;0)*IT$5:IT$64))</f>
        <v>0</v>
      </c>
      <c r="IU109" s="21" t="n">
        <f aca="false">IF($A109="",0,SUMPRODUCT(((($C$5:$C$64=$A109)+($D$5:$D$64=$A109)+($E$5:$E$64=$A109)+($F$5:$F$64=$A109))&gt;0)*IU$5:IU$64))</f>
        <v>0</v>
      </c>
      <c r="IV109" s="21" t="n">
        <f aca="false">IF($A109="",0,SUMPRODUCT(((($C$5:$C$64=$A109)+($D$5:$D$64=$A109)+($E$5:$E$64=$A109)+($F$5:$F$64=$A109))&gt;0)*IV$5:IV$64))</f>
        <v>0</v>
      </c>
      <c r="IW109" s="21" t="n">
        <f aca="false">IF($A109="",0,SUMPRODUCT(((($C$5:$C$64=$A109)+($D$5:$D$64=$A109)+($E$5:$E$64=$A109)+($F$5:$F$64=$A109))&gt;0)*IW$5:IW$64))</f>
        <v>0</v>
      </c>
      <c r="IX109" s="21" t="n">
        <f aca="false">IF($A109="",0,SUMPRODUCT(((($C$5:$C$64=$A109)+($D$5:$D$64=$A109)+($E$5:$E$64=$A109)+($F$5:$F$64=$A109))&gt;0)*IX$5:IX$64))</f>
        <v>0</v>
      </c>
      <c r="IY109" s="21" t="n">
        <f aca="false">IF($A109="",0,SUMPRODUCT(((($C$5:$C$64=$A109)+($D$5:$D$64=$A109)+($E$5:$E$64=$A109)+($F$5:$F$64=$A109))&gt;0)*IY$5:IY$64))</f>
        <v>0</v>
      </c>
      <c r="IZ109" s="21" t="n">
        <f aca="false">IF($A109="",0,SUMPRODUCT(((($C$5:$C$64=$A109)+($D$5:$D$64=$A109)+($E$5:$E$64=$A109)+($F$5:$F$64=$A109))&gt;0)*IZ$5:IZ$64))</f>
        <v>0</v>
      </c>
      <c r="JA109" s="21" t="n">
        <f aca="false">IF($A109="",0,SUMPRODUCT(((($C$5:$C$64=$A109)+($D$5:$D$64=$A109)+($E$5:$E$64=$A109)+($F$5:$F$64=$A109))&gt;0)*JA$5:JA$64))</f>
        <v>0</v>
      </c>
      <c r="JB109" s="21" t="n">
        <f aca="false">IF($A109="",0,SUMPRODUCT(((($C$5:$C$64=$A109)+($D$5:$D$64=$A109)+($E$5:$E$64=$A109)+($F$5:$F$64=$A109))&gt;0)*JB$5:JB$64))</f>
        <v>0</v>
      </c>
      <c r="JC109" s="21" t="n">
        <f aca="false">IF($A109="",0,SUMPRODUCT(((($C$5:$C$64=$A109)+($D$5:$D$64=$A109)+($E$5:$E$64=$A109)+($F$5:$F$64=$A109))&gt;0)*JC$5:JC$64))</f>
        <v>0</v>
      </c>
      <c r="JD109" s="21" t="n">
        <f aca="false">IF($A109="",0,SUMPRODUCT(((($C$5:$C$64=$A109)+($D$5:$D$64=$A109)+($E$5:$E$64=$A109)+($F$5:$F$64=$A109))&gt;0)*JD$5:JD$64))</f>
        <v>0</v>
      </c>
      <c r="JE109" s="21" t="n">
        <f aca="false">IF($A109="",0,SUMPRODUCT(((($C$5:$C$64=$A109)+($D$5:$D$64=$A109)+($E$5:$E$64=$A109)+($F$5:$F$64=$A109))&gt;0)*JE$5:JE$64))</f>
        <v>0</v>
      </c>
      <c r="JF109" s="21" t="n">
        <f aca="false">IF($A109="",0,SUMPRODUCT(((($C$5:$C$64=$A109)+($D$5:$D$64=$A109)+($E$5:$E$64=$A109)+($F$5:$F$64=$A109))&gt;0)*JF$5:JF$64))</f>
        <v>0</v>
      </c>
      <c r="JG109" s="21" t="n">
        <f aca="false">IF($A109="",0,SUMPRODUCT(((($C$5:$C$64=$A109)+($D$5:$D$64=$A109)+($E$5:$E$64=$A109)+($F$5:$F$64=$A109))&gt;0)*JG$5:JG$64))</f>
        <v>0</v>
      </c>
      <c r="JH109" s="21" t="n">
        <f aca="false">IF($A109="",0,SUMPRODUCT(((($C$5:$C$64=$A109)+($D$5:$D$64=$A109)+($E$5:$E$64=$A109)+($F$5:$F$64=$A109))&gt;0)*JH$5:JH$64))</f>
        <v>0</v>
      </c>
      <c r="JI109" s="21" t="n">
        <f aca="false">IF($A109="",0,SUMPRODUCT(((($C$5:$C$64=$A109)+($D$5:$D$64=$A109)+($E$5:$E$64=$A109)+($F$5:$F$64=$A109))&gt;0)*JI$5:JI$64))</f>
        <v>0</v>
      </c>
      <c r="JJ109" s="21" t="n">
        <f aca="false">IF($A109="",0,SUMPRODUCT(((($C$5:$C$64=$A109)+($D$5:$D$64=$A109)+($E$5:$E$64=$A109)+($F$5:$F$64=$A109))&gt;0)*JJ$5:JJ$64))</f>
        <v>0</v>
      </c>
      <c r="JK109" s="21" t="n">
        <f aca="false">IF($A109="",0,SUMPRODUCT(((($C$5:$C$64=$A109)+($D$5:$D$64=$A109)+($E$5:$E$64=$A109)+($F$5:$F$64=$A109))&gt;0)*JK$5:JK$64))</f>
        <v>0</v>
      </c>
      <c r="JL109" s="21" t="n">
        <f aca="false">IF($A109="",0,SUMPRODUCT(((($C$5:$C$64=$A109)+($D$5:$D$64=$A109)+($E$5:$E$64=$A109)+($F$5:$F$64=$A109))&gt;0)*JL$5:JL$64))</f>
        <v>0</v>
      </c>
      <c r="JM109" s="21" t="n">
        <f aca="false">IF($A109="",0,SUMPRODUCT(((($C$5:$C$64=$A109)+($D$5:$D$64=$A109)+($E$5:$E$64=$A109)+($F$5:$F$64=$A109))&gt;0)*JM$5:JM$64))</f>
        <v>0</v>
      </c>
      <c r="JN109" s="21" t="n">
        <f aca="false">IF($A109="",0,SUMPRODUCT(((($C$5:$C$64=$A109)+($D$5:$D$64=$A109)+($E$5:$E$64=$A109)+($F$5:$F$64=$A109))&gt;0)*JN$5:JN$64))</f>
        <v>0</v>
      </c>
      <c r="JO109" s="21" t="n">
        <f aca="false">IF($A109="",0,SUMPRODUCT(((($C$5:$C$64=$A109)+($D$5:$D$64=$A109)+($E$5:$E$64=$A109)+($F$5:$F$64=$A109))&gt;0)*JO$5:JO$64))</f>
        <v>0</v>
      </c>
      <c r="JP109" s="21" t="n">
        <f aca="false">IF($A109="",0,SUMPRODUCT(((($C$5:$C$64=$A109)+($D$5:$D$64=$A109)+($E$5:$E$64=$A109)+($F$5:$F$64=$A109))&gt;0)*JP$5:JP$64))</f>
        <v>0</v>
      </c>
      <c r="JQ109" s="21" t="n">
        <f aca="false">IF($A109="",0,SUMPRODUCT(((($C$5:$C$64=$A109)+($D$5:$D$64=$A109)+($E$5:$E$64=$A109)+($F$5:$F$64=$A109))&gt;0)*JQ$5:JQ$64))</f>
        <v>0</v>
      </c>
      <c r="JR109" s="21" t="n">
        <f aca="false">IF($A109="",0,SUMPRODUCT(((($C$5:$C$64=$A109)+($D$5:$D$64=$A109)+($E$5:$E$64=$A109)+($F$5:$F$64=$A109))&gt;0)*JR$5:JR$64))</f>
        <v>0</v>
      </c>
      <c r="JS109" s="21" t="n">
        <f aca="false">IF($A109="",0,SUMPRODUCT(((($C$5:$C$64=$A109)+($D$5:$D$64=$A109)+($E$5:$E$64=$A109)+($F$5:$F$64=$A109))&gt;0)*JS$5:JS$64))</f>
        <v>0</v>
      </c>
      <c r="JT109" s="21" t="n">
        <f aca="false">IF($A109="",0,SUMPRODUCT(((($C$5:$C$64=$A109)+($D$5:$D$64=$A109)+($E$5:$E$64=$A109)+($F$5:$F$64=$A109))&gt;0)*JT$5:JT$64))</f>
        <v>0</v>
      </c>
      <c r="JU109" s="21" t="n">
        <f aca="false">IF($A109="",0,SUMPRODUCT(((($C$5:$C$64=$A109)+($D$5:$D$64=$A109)+($E$5:$E$64=$A109)+($F$5:$F$64=$A109))&gt;0)*JU$5:JU$64))</f>
        <v>0</v>
      </c>
      <c r="JV109" s="21" t="n">
        <f aca="false">IF($A109="",0,SUMPRODUCT(((($C$5:$C$64=$A109)+($D$5:$D$64=$A109)+($E$5:$E$64=$A109)+($F$5:$F$64=$A109))&gt;0)*JV$5:JV$64))</f>
        <v>0</v>
      </c>
      <c r="JW109" s="21" t="n">
        <f aca="false">IF($A109="",0,SUMPRODUCT(((($C$5:$C$64=$A109)+($D$5:$D$64=$A109)+($E$5:$E$64=$A109)+($F$5:$F$64=$A109))&gt;0)*JW$5:JW$64))</f>
        <v>0</v>
      </c>
      <c r="JX109" s="21" t="n">
        <f aca="false">IF($A109="",0,SUMPRODUCT(((($C$5:$C$64=$A109)+($D$5:$D$64=$A109)+($E$5:$E$64=$A109)+($F$5:$F$64=$A109))&gt;0)*JX$5:JX$64))</f>
        <v>0</v>
      </c>
      <c r="JY109" s="21" t="n">
        <f aca="false">IF($A109="",0,SUMPRODUCT(((($C$5:$C$64=$A109)+($D$5:$D$64=$A109)+($E$5:$E$64=$A109)+($F$5:$F$64=$A109))&gt;0)*JY$5:JY$64))</f>
        <v>0</v>
      </c>
      <c r="JZ109" s="21" t="n">
        <f aca="false">IF($A109="",0,SUMPRODUCT(((($C$5:$C$64=$A109)+($D$5:$D$64=$A109)+($E$5:$E$64=$A109)+($F$5:$F$64=$A109))&gt;0)*JZ$5:JZ$64))</f>
        <v>0</v>
      </c>
      <c r="KA109" s="21" t="n">
        <f aca="false">IF($A109="",0,SUMPRODUCT(((($C$5:$C$64=$A109)+($D$5:$D$64=$A109)+($E$5:$E$64=$A109)+($F$5:$F$64=$A109))&gt;0)*KA$5:KA$64))</f>
        <v>0</v>
      </c>
      <c r="KB109" s="21" t="n">
        <f aca="false">IF($A109="",0,SUMPRODUCT(((($C$5:$C$64=$A109)+($D$5:$D$64=$A109)+($E$5:$E$64=$A109)+($F$5:$F$64=$A109))&gt;0)*KB$5:KB$64))</f>
        <v>0</v>
      </c>
      <c r="KC109" s="21" t="n">
        <f aca="false">IF($A109="",0,SUMPRODUCT(((($C$5:$C$64=$A109)+($D$5:$D$64=$A109)+($E$5:$E$64=$A109)+($F$5:$F$64=$A109))&gt;0)*KC$5:KC$64))</f>
        <v>0</v>
      </c>
      <c r="KD109" s="21" t="n">
        <f aca="false">IF($A109="",0,SUMPRODUCT(((($C$5:$C$64=$A109)+($D$5:$D$64=$A109)+($E$5:$E$64=$A109)+($F$5:$F$64=$A109))&gt;0)*KD$5:KD$64))</f>
        <v>0</v>
      </c>
      <c r="KE109" s="21" t="n">
        <f aca="false">IF($A109="",0,SUMPRODUCT(((($C$5:$C$64=$A109)+($D$5:$D$64=$A109)+($E$5:$E$64=$A109)+($F$5:$F$64=$A109))&gt;0)*KE$5:KE$64))</f>
        <v>0</v>
      </c>
      <c r="KF109" s="21" t="n">
        <f aca="false">IF($A109="",0,SUMPRODUCT(((($C$5:$C$64=$A109)+($D$5:$D$64=$A109)+($E$5:$E$64=$A109)+($F$5:$F$64=$A109))&gt;0)*KF$5:KF$64))</f>
        <v>0</v>
      </c>
      <c r="KG109" s="21" t="n">
        <f aca="false">IF($A109="",0,SUMPRODUCT(((($C$5:$C$64=$A109)+($D$5:$D$64=$A109)+($E$5:$E$64=$A109)+($F$5:$F$64=$A109))&gt;0)*KG$5:KG$64))</f>
        <v>0</v>
      </c>
      <c r="KH109" s="21" t="n">
        <f aca="false">IF($A109="",0,SUMPRODUCT(((($C$5:$C$64=$A109)+($D$5:$D$64=$A109)+($E$5:$E$64=$A109)+($F$5:$F$64=$A109))&gt;0)*KH$5:KH$64))</f>
        <v>0</v>
      </c>
      <c r="KI109" s="21" t="n">
        <f aca="false">IF($A109="",0,SUMPRODUCT(((($C$5:$C$64=$A109)+($D$5:$D$64=$A109)+($E$5:$E$64=$A109)+($F$5:$F$64=$A109))&gt;0)*KI$5:KI$64))</f>
        <v>0</v>
      </c>
      <c r="KJ109" s="21" t="n">
        <f aca="false">IF($A109="",0,SUMPRODUCT(((($C$5:$C$64=$A109)+($D$5:$D$64=$A109)+($E$5:$E$64=$A109)+($F$5:$F$64=$A109))&gt;0)*KJ$5:KJ$64))</f>
        <v>0</v>
      </c>
      <c r="KK109" s="21" t="n">
        <f aca="false">IF($A109="",0,SUMPRODUCT(((($C$5:$C$64=$A109)+($D$5:$D$64=$A109)+($E$5:$E$64=$A109)+($F$5:$F$64=$A109))&gt;0)*KK$5:KK$64))</f>
        <v>0</v>
      </c>
      <c r="KL109" s="21" t="n">
        <f aca="false">IF($A109="",0,SUMPRODUCT(((($C$5:$C$64=$A109)+($D$5:$D$64=$A109)+($E$5:$E$64=$A109)+($F$5:$F$64=$A109))&gt;0)*KL$5:KL$64))</f>
        <v>0</v>
      </c>
      <c r="KM109" s="21" t="n">
        <f aca="false">IF($A109="",0,SUMPRODUCT(((($C$5:$C$64=$A109)+($D$5:$D$64=$A109)+($E$5:$E$64=$A109)+($F$5:$F$64=$A109))&gt;0)*KM$5:KM$64))</f>
        <v>0</v>
      </c>
      <c r="KN109" s="21" t="n">
        <f aca="false">IF($A109="",0,SUMPRODUCT(((($C$5:$C$64=$A109)+($D$5:$D$64=$A109)+($E$5:$E$64=$A109)+($F$5:$F$64=$A109))&gt;0)*KN$5:KN$64))</f>
        <v>0</v>
      </c>
      <c r="KO109" s="21" t="n">
        <f aca="false">IF($A109="",0,SUMPRODUCT(((($C$5:$C$64=$A109)+($D$5:$D$64=$A109)+($E$5:$E$64=$A109)+($F$5:$F$64=$A109))&gt;0)*KO$5:KO$64))</f>
        <v>0</v>
      </c>
      <c r="KP109" s="21" t="n">
        <f aca="false">IF($A109="",0,SUMPRODUCT(((($C$5:$C$64=$A109)+($D$5:$D$64=$A109)+($E$5:$E$64=$A109)+($F$5:$F$64=$A109))&gt;0)*KP$5:KP$64))</f>
        <v>0</v>
      </c>
      <c r="KQ109" s="21" t="n">
        <f aca="false">IF($A109="",0,SUMPRODUCT(((($C$5:$C$64=$A109)+($D$5:$D$64=$A109)+($E$5:$E$64=$A109)+($F$5:$F$64=$A109))&gt;0)*KQ$5:KQ$64))</f>
        <v>0</v>
      </c>
      <c r="KR109" s="21" t="n">
        <f aca="false">IF($A109="",0,SUMPRODUCT(((($C$5:$C$64=$A109)+($D$5:$D$64=$A109)+($E$5:$E$64=$A109)+($F$5:$F$64=$A109))&gt;0)*KR$5:KR$64))</f>
        <v>0</v>
      </c>
      <c r="KS109" s="21" t="n">
        <f aca="false">IF($A109="",0,SUMPRODUCT(((($C$5:$C$64=$A109)+($D$5:$D$64=$A109)+($E$5:$E$64=$A109)+($F$5:$F$64=$A109))&gt;0)*KS$5:KS$64))</f>
        <v>0</v>
      </c>
      <c r="KT109" s="21" t="n">
        <f aca="false">IF($A109="",0,SUMPRODUCT(((($C$5:$C$64=$A109)+($D$5:$D$64=$A109)+($E$5:$E$64=$A109)+($F$5:$F$64=$A109))&gt;0)*KT$5:KT$64))</f>
        <v>0</v>
      </c>
      <c r="KU109" s="21" t="n">
        <f aca="false">IF($A109="",0,SUMPRODUCT(((($C$5:$C$64=$A109)+($D$5:$D$64=$A109)+($E$5:$E$64=$A109)+($F$5:$F$64=$A109))&gt;0)*KU$5:KU$64))</f>
        <v>0</v>
      </c>
      <c r="KV109" s="21" t="n">
        <f aca="false">IF($A109="",0,SUMPRODUCT(((($C$5:$C$64=$A109)+($D$5:$D$64=$A109)+($E$5:$E$64=$A109)+($F$5:$F$64=$A109))&gt;0)*KV$5:KV$64))</f>
        <v>0</v>
      </c>
      <c r="KW109" s="21" t="n">
        <f aca="false">IF($A109="",0,SUMPRODUCT(((($C$5:$C$64=$A109)+($D$5:$D$64=$A109)+($E$5:$E$64=$A109)+($F$5:$F$64=$A109))&gt;0)*KW$5:KW$64))</f>
        <v>0</v>
      </c>
      <c r="KX109" s="21" t="n">
        <f aca="false">IF($A109="",0,SUMPRODUCT(((($C$5:$C$64=$A109)+($D$5:$D$64=$A109)+($E$5:$E$64=$A109)+($F$5:$F$64=$A109))&gt;0)*KX$5:KX$64))</f>
        <v>0</v>
      </c>
      <c r="KY109" s="21" t="n">
        <f aca="false">IF($A109="",0,SUMPRODUCT(((($C$5:$C$64=$A109)+($D$5:$D$64=$A109)+($E$5:$E$64=$A109)+($F$5:$F$64=$A109))&gt;0)*KY$5:KY$64))</f>
        <v>0</v>
      </c>
      <c r="KZ109" s="21" t="n">
        <f aca="false">IF($A109="",0,SUMPRODUCT(((($C$5:$C$64=$A109)+($D$5:$D$64=$A109)+($E$5:$E$64=$A109)+($F$5:$F$64=$A109))&gt;0)*KZ$5:KZ$64))</f>
        <v>0</v>
      </c>
      <c r="LA109" s="21" t="n">
        <f aca="false">IF($A109="",0,SUMPRODUCT(((($C$5:$C$64=$A109)+($D$5:$D$64=$A109)+($E$5:$E$64=$A109)+($F$5:$F$64=$A109))&gt;0)*LA$5:LA$64))</f>
        <v>0</v>
      </c>
      <c r="LB109" s="21" t="n">
        <f aca="false">IF($A109="",0,SUMPRODUCT(((($C$5:$C$64=$A109)+($D$5:$D$64=$A109)+($E$5:$E$64=$A109)+($F$5:$F$64=$A109))&gt;0)*LB$5:LB$64))</f>
        <v>0</v>
      </c>
      <c r="LC109" s="21" t="n">
        <f aca="false">IF($A109="",0,SUMPRODUCT(((($C$5:$C$64=$A109)+($D$5:$D$64=$A109)+($E$5:$E$64=$A109)+($F$5:$F$64=$A109))&gt;0)*LC$5:LC$64))</f>
        <v>0</v>
      </c>
      <c r="LD109" s="21" t="n">
        <f aca="false">IF($A109="",0,SUMPRODUCT(((($C$5:$C$64=$A109)+($D$5:$D$64=$A109)+($E$5:$E$64=$A109)+($F$5:$F$64=$A109))&gt;0)*LD$5:LD$64))</f>
        <v>0</v>
      </c>
      <c r="LE109" s="21" t="n">
        <f aca="false">IF($A109="",0,SUMPRODUCT(((($C$5:$C$64=$A109)+($D$5:$D$64=$A109)+($E$5:$E$64=$A109)+($F$5:$F$64=$A109))&gt;0)*LE$5:LE$64))</f>
        <v>0</v>
      </c>
      <c r="LF109" s="21" t="n">
        <f aca="false">IF($A109="",0,SUMPRODUCT(((($C$5:$C$64=$A109)+($D$5:$D$64=$A109)+($E$5:$E$64=$A109)+($F$5:$F$64=$A109))&gt;0)*LF$5:LF$64))</f>
        <v>0</v>
      </c>
      <c r="LG109" s="21" t="n">
        <f aca="false">IF($A109="",0,SUMPRODUCT(((($C$5:$C$64=$A109)+($D$5:$D$64=$A109)+($E$5:$E$64=$A109)+($F$5:$F$64=$A109))&gt;0)*LG$5:LG$64))</f>
        <v>0</v>
      </c>
      <c r="LH109" s="21" t="n">
        <f aca="false">IF($A109="",0,SUMPRODUCT(((($C$5:$C$64=$A109)+($D$5:$D$64=$A109)+($E$5:$E$64=$A109)+($F$5:$F$64=$A109))&gt;0)*LH$5:LH$64))</f>
        <v>0</v>
      </c>
      <c r="LI109" s="21" t="n">
        <f aca="false">IF($A109="",0,SUMPRODUCT(((($C$5:$C$64=$A109)+($D$5:$D$64=$A109)+($E$5:$E$64=$A109)+($F$5:$F$64=$A109))&gt;0)*LI$5:LI$64))</f>
        <v>0</v>
      </c>
      <c r="LJ109" s="21" t="n">
        <f aca="false">IF($A109="",0,SUMPRODUCT(((($C$5:$C$64=$A109)+($D$5:$D$64=$A109)+($E$5:$E$64=$A109)+($F$5:$F$64=$A109))&gt;0)*LJ$5:LJ$64))</f>
        <v>0</v>
      </c>
      <c r="LK109" s="21" t="n">
        <f aca="false">IF($A109="",0,SUMPRODUCT(((($C$5:$C$64=$A109)+($D$5:$D$64=$A109)+($E$5:$E$64=$A109)+($F$5:$F$64=$A109))&gt;0)*LK$5:LK$64))</f>
        <v>0</v>
      </c>
      <c r="LL109" s="21" t="n">
        <f aca="false">IF($A109="",0,SUMPRODUCT(((($C$5:$C$64=$A109)+($D$5:$D$64=$A109)+($E$5:$E$64=$A109)+($F$5:$F$64=$A109))&gt;0)*LL$5:LL$64))</f>
        <v>0</v>
      </c>
      <c r="LM109" s="21" t="n">
        <f aca="false">IF($A109="",0,SUMPRODUCT(((($C$5:$C$64=$A109)+($D$5:$D$64=$A109)+($E$5:$E$64=$A109)+($F$5:$F$64=$A109))&gt;0)*LM$5:LM$64))</f>
        <v>0</v>
      </c>
      <c r="LN109" s="21" t="n">
        <f aca="false">IF($A109="",0,SUMPRODUCT(((($C$5:$C$64=$A109)+($D$5:$D$64=$A109)+($E$5:$E$64=$A109)+($F$5:$F$64=$A109))&gt;0)*LN$5:LN$64))</f>
        <v>0</v>
      </c>
      <c r="LO109" s="21" t="n">
        <f aca="false">IF($A109="",0,SUMPRODUCT(((($C$5:$C$64=$A109)+($D$5:$D$64=$A109)+($E$5:$E$64=$A109)+($F$5:$F$64=$A109))&gt;0)*LO$5:LO$64))</f>
        <v>0</v>
      </c>
      <c r="LP109" s="21" t="n">
        <f aca="false">IF($A109="",0,SUMPRODUCT(((($C$5:$C$64=$A109)+($D$5:$D$64=$A109)+($E$5:$E$64=$A109)+($F$5:$F$64=$A109))&gt;0)*LP$5:LP$64))</f>
        <v>0</v>
      </c>
      <c r="LQ109" s="21" t="n">
        <f aca="false">IF($A109="",0,SUMPRODUCT(((($C$5:$C$64=$A109)+($D$5:$D$64=$A109)+($E$5:$E$64=$A109)+($F$5:$F$64=$A109))&gt;0)*LQ$5:LQ$64))</f>
        <v>0</v>
      </c>
      <c r="LR109" s="21" t="n">
        <f aca="false">IF($A109="",0,SUMPRODUCT(((($C$5:$C$64=$A109)+($D$5:$D$64=$A109)+($E$5:$E$64=$A109)+($F$5:$F$64=$A109))&gt;0)*LR$5:LR$64))</f>
        <v>0</v>
      </c>
      <c r="LS109" s="21" t="n">
        <f aca="false">IF($A109="",0,SUMPRODUCT(((($C$5:$C$64=$A109)+($D$5:$D$64=$A109)+($E$5:$E$64=$A109)+($F$5:$F$64=$A109))&gt;0)*LS$5:LS$64))</f>
        <v>0</v>
      </c>
      <c r="LT109" s="21" t="n">
        <f aca="false">IF($A109="",0,SUMPRODUCT(((($C$5:$C$64=$A109)+($D$5:$D$64=$A109)+($E$5:$E$64=$A109)+($F$5:$F$64=$A109))&gt;0)*LT$5:LT$64))</f>
        <v>0</v>
      </c>
      <c r="LU109" s="21" t="n">
        <f aca="false">IF($A109="",0,SUMPRODUCT(((($C$5:$C$64=$A109)+($D$5:$D$64=$A109)+($E$5:$E$64=$A109)+($F$5:$F$64=$A109))&gt;0)*LU$5:LU$64))</f>
        <v>0</v>
      </c>
      <c r="LV109" s="21" t="n">
        <f aca="false">IF($A109="",0,SUMPRODUCT(((($C$5:$C$64=$A109)+($D$5:$D$64=$A109)+($E$5:$E$64=$A109)+($F$5:$F$64=$A109))&gt;0)*LV$5:LV$64))</f>
        <v>0</v>
      </c>
      <c r="LW109" s="21" t="n">
        <f aca="false">IF($A109="",0,SUMPRODUCT(((($C$5:$C$64=$A109)+($D$5:$D$64=$A109)+($E$5:$E$64=$A109)+($F$5:$F$64=$A109))&gt;0)*LW$5:LW$64))</f>
        <v>0</v>
      </c>
      <c r="LX109" s="21" t="n">
        <f aca="false">IF($A109="",0,SUMPRODUCT(((($C$5:$C$64=$A109)+($D$5:$D$64=$A109)+($E$5:$E$64=$A109)+($F$5:$F$64=$A109))&gt;0)*LX$5:LX$64))</f>
        <v>0</v>
      </c>
      <c r="LY109" s="21" t="n">
        <f aca="false">IF($A109="",0,SUMPRODUCT(((($C$5:$C$64=$A109)+($D$5:$D$64=$A109)+($E$5:$E$64=$A109)+($F$5:$F$64=$A109))&gt;0)*LY$5:LY$64))</f>
        <v>0</v>
      </c>
      <c r="LZ109" s="21" t="n">
        <f aca="false">IF($A109="",0,SUMPRODUCT(((($C$5:$C$64=$A109)+($D$5:$D$64=$A109)+($E$5:$E$64=$A109)+($F$5:$F$64=$A109))&gt;0)*LZ$5:LZ$64))</f>
        <v>0</v>
      </c>
      <c r="MA109" s="21" t="n">
        <f aca="false">IF($A109="",0,SUMPRODUCT(((($C$5:$C$64=$A109)+($D$5:$D$64=$A109)+($E$5:$E$64=$A109)+($F$5:$F$64=$A109))&gt;0)*MA$5:MA$64))</f>
        <v>0</v>
      </c>
      <c r="MB109" s="21" t="n">
        <f aca="false">IF($A109="",0,SUMPRODUCT(((($C$5:$C$64=$A109)+($D$5:$D$64=$A109)+($E$5:$E$64=$A109)+($F$5:$F$64=$A109))&gt;0)*MB$5:MB$64))</f>
        <v>0</v>
      </c>
      <c r="MC109" s="21" t="n">
        <f aca="false">IF($A109="",0,SUMPRODUCT(((($C$5:$C$64=$A109)+($D$5:$D$64=$A109)+($E$5:$E$64=$A109)+($F$5:$F$64=$A109))&gt;0)*MC$5:MC$64))</f>
        <v>0</v>
      </c>
      <c r="MD109" s="21" t="n">
        <f aca="false">IF($A109="",0,SUMPRODUCT(((($C$5:$C$64=$A109)+($D$5:$D$64=$A109)+($E$5:$E$64=$A109)+($F$5:$F$64=$A109))&gt;0)*MD$5:MD$64))</f>
        <v>0</v>
      </c>
      <c r="ME109" s="21" t="n">
        <f aca="false">IF($A109="",0,SUMPRODUCT(((($C$5:$C$64=$A109)+($D$5:$D$64=$A109)+($E$5:$E$64=$A109)+($F$5:$F$64=$A109))&gt;0)*ME$5:ME$64))</f>
        <v>0</v>
      </c>
      <c r="MF109" s="21" t="n">
        <f aca="false">IF($A109="",0,SUMPRODUCT(((($C$5:$C$64=$A109)+($D$5:$D$64=$A109)+($E$5:$E$64=$A109)+($F$5:$F$64=$A109))&gt;0)*MF$5:MF$64))</f>
        <v>0</v>
      </c>
      <c r="MG109" s="21" t="n">
        <f aca="false">IF($A109="",0,SUMPRODUCT(((($C$5:$C$64=$A109)+($D$5:$D$64=$A109)+($E$5:$E$64=$A109)+($F$5:$F$64=$A109))&gt;0)*MG$5:MG$64))</f>
        <v>0</v>
      </c>
      <c r="MH109" s="21" t="n">
        <f aca="false">IF($A109="",0,SUMPRODUCT(((($C$5:$C$64=$A109)+($D$5:$D$64=$A109)+($E$5:$E$64=$A109)+($F$5:$F$64=$A109))&gt;0)*MH$5:MH$64))</f>
        <v>0</v>
      </c>
      <c r="MI109" s="21" t="n">
        <f aca="false">IF($A109="",0,SUMPRODUCT(((($C$5:$C$64=$A109)+($D$5:$D$64=$A109)+($E$5:$E$64=$A109)+($F$5:$F$64=$A109))&gt;0)*MI$5:MI$64))</f>
        <v>0</v>
      </c>
      <c r="MJ109" s="21" t="n">
        <f aca="false">IF($A109="",0,SUMPRODUCT(((($C$5:$C$64=$A109)+($D$5:$D$64=$A109)+($E$5:$E$64=$A109)+($F$5:$F$64=$A109))&gt;0)*MJ$5:MJ$64))</f>
        <v>0</v>
      </c>
      <c r="MK109" s="21" t="n">
        <f aca="false">IF($A109="",0,SUMPRODUCT(((($C$5:$C$64=$A109)+($D$5:$D$64=$A109)+($E$5:$E$64=$A109)+($F$5:$F$64=$A109))&gt;0)*MK$5:MK$64))</f>
        <v>0</v>
      </c>
      <c r="ML109" s="21" t="n">
        <f aca="false">IF($A109="",0,SUMPRODUCT(((($C$5:$C$64=$A109)+($D$5:$D$64=$A109)+($E$5:$E$64=$A109)+($F$5:$F$64=$A109))&gt;0)*ML$5:ML$64))</f>
        <v>0</v>
      </c>
      <c r="MM109" s="21" t="n">
        <f aca="false">IF($A109="",0,SUMPRODUCT(((($C$5:$C$64=$A109)+($D$5:$D$64=$A109)+($E$5:$E$64=$A109)+($F$5:$F$64=$A109))&gt;0)*MM$5:MM$64))</f>
        <v>0</v>
      </c>
      <c r="MN109" s="21" t="n">
        <f aca="false">IF($A109="",0,SUMPRODUCT(((($C$5:$C$64=$A109)+($D$5:$D$64=$A109)+($E$5:$E$64=$A109)+($F$5:$F$64=$A109))&gt;0)*MN$5:MN$64))</f>
        <v>0</v>
      </c>
      <c r="MO109" s="21" t="n">
        <f aca="false">IF($A109="",0,SUMPRODUCT(((($C$5:$C$64=$A109)+($D$5:$D$64=$A109)+($E$5:$E$64=$A109)+($F$5:$F$64=$A109))&gt;0)*MO$5:MO$64))</f>
        <v>0</v>
      </c>
      <c r="MP109" s="21" t="n">
        <f aca="false">IF($A109="",0,SUMPRODUCT(((($C$5:$C$64=$A109)+($D$5:$D$64=$A109)+($E$5:$E$64=$A109)+($F$5:$F$64=$A109))&gt;0)*MP$5:MP$64))</f>
        <v>0</v>
      </c>
      <c r="MQ109" s="21" t="n">
        <f aca="false">IF($A109="",0,SUMPRODUCT(((($C$5:$C$64=$A109)+($D$5:$D$64=$A109)+($E$5:$E$64=$A109)+($F$5:$F$64=$A109))&gt;0)*MQ$5:MQ$64))</f>
        <v>0</v>
      </c>
      <c r="MR109" s="21" t="n">
        <f aca="false">IF($A109="",0,SUMPRODUCT(((($C$5:$C$64=$A109)+($D$5:$D$64=$A109)+($E$5:$E$64=$A109)+($F$5:$F$64=$A109))&gt;0)*MR$5:MR$64))</f>
        <v>0</v>
      </c>
      <c r="MS109" s="21" t="n">
        <f aca="false">IF($A109="",0,SUMPRODUCT(((($C$5:$C$64=$A109)+($D$5:$D$64=$A109)+($E$5:$E$64=$A109)+($F$5:$F$64=$A109))&gt;0)*MS$5:MS$64))</f>
        <v>0</v>
      </c>
      <c r="MT109" s="21" t="n">
        <f aca="false">IF($A109="",0,SUMPRODUCT(((($C$5:$C$64=$A109)+($D$5:$D$64=$A109)+($E$5:$E$64=$A109)+($F$5:$F$64=$A109))&gt;0)*MT$5:MT$64))</f>
        <v>0</v>
      </c>
      <c r="MU109" s="21" t="n">
        <f aca="false">IF($A109="",0,SUMPRODUCT(((($C$5:$C$64=$A109)+($D$5:$D$64=$A109)+($E$5:$E$64=$A109)+($F$5:$F$64=$A109))&gt;0)*MU$5:MU$64))</f>
        <v>0</v>
      </c>
      <c r="MV109" s="21" t="n">
        <f aca="false">IF($A109="",0,SUMPRODUCT(((($C$5:$C$64=$A109)+($D$5:$D$64=$A109)+($E$5:$E$64=$A109)+($F$5:$F$64=$A109))&gt;0)*MV$5:MV$64))</f>
        <v>0</v>
      </c>
      <c r="MW109" s="21" t="n">
        <f aca="false">IF($A109="",0,SUMPRODUCT(((($C$5:$C$64=$A109)+($D$5:$D$64=$A109)+($E$5:$E$64=$A109)+($F$5:$F$64=$A109))&gt;0)*MW$5:MW$64))</f>
        <v>0</v>
      </c>
      <c r="MX109" s="21" t="n">
        <f aca="false">IF($A109="",0,SUMPRODUCT(((($C$5:$C$64=$A109)+($D$5:$D$64=$A109)+($E$5:$E$64=$A109)+($F$5:$F$64=$A109))&gt;0)*MX$5:MX$64))</f>
        <v>0</v>
      </c>
      <c r="MY109" s="21" t="n">
        <f aca="false">IF($A109="",0,SUMPRODUCT(((($C$5:$C$64=$A109)+($D$5:$D$64=$A109)+($E$5:$E$64=$A109)+($F$5:$F$64=$A109))&gt;0)*MY$5:MY$64))</f>
        <v>0</v>
      </c>
      <c r="MZ109" s="21" t="n">
        <f aca="false">IF($A109="",0,SUMPRODUCT(((($C$5:$C$64=$A109)+($D$5:$D$64=$A109)+($E$5:$E$64=$A109)+($F$5:$F$64=$A109))&gt;0)*MZ$5:MZ$64))</f>
        <v>0</v>
      </c>
      <c r="NA109" s="21" t="n">
        <f aca="false">IF($A109="",0,SUMPRODUCT(((($C$5:$C$64=$A109)+($D$5:$D$64=$A109)+($E$5:$E$64=$A109)+($F$5:$F$64=$A109))&gt;0)*NA$5:NA$64))</f>
        <v>0</v>
      </c>
      <c r="NB109" s="21" t="n">
        <f aca="false">IF($A109="",0,SUMPRODUCT(((($C$5:$C$64=$A109)+($D$5:$D$64=$A109)+($E$5:$E$64=$A109)+($F$5:$F$64=$A109))&gt;0)*NB$5:NB$64))</f>
        <v>0</v>
      </c>
      <c r="NC109" s="21" t="n">
        <f aca="false">IF($A109="",0,SUMPRODUCT(((($C$5:$C$64=$A109)+($D$5:$D$64=$A109)+($E$5:$E$64=$A109)+($F$5:$F$64=$A109))&gt;0)*NC$5:NC$64))</f>
        <v>0</v>
      </c>
      <c r="ND109" s="21" t="n">
        <f aca="false">IF($A109="",0,SUMPRODUCT(((($C$5:$C$64=$A109)+($D$5:$D$64=$A109)+($E$5:$E$64=$A109)+($F$5:$F$64=$A109))&gt;0)*ND$5:ND$64))</f>
        <v>0</v>
      </c>
      <c r="NE109" s="21" t="n">
        <f aca="false">IF($A109="",0,SUMPRODUCT(((($C$5:$C$64=$A109)+($D$5:$D$64=$A109)+($E$5:$E$64=$A109)+($F$5:$F$64=$A109))&gt;0)*NE$5:NE$64))</f>
        <v>0</v>
      </c>
      <c r="NF109" s="21" t="n">
        <f aca="false">IF($A109="",0,SUMPRODUCT(((($C$5:$C$64=$A109)+($D$5:$D$64=$A109)+($E$5:$E$64=$A109)+($F$5:$F$64=$A109))&gt;0)*NF$5:NF$64))</f>
        <v>0</v>
      </c>
      <c r="NG109" s="21" t="n">
        <f aca="false">IF($A109="",0,SUMPRODUCT(((($C$5:$C$64=$A109)+($D$5:$D$64=$A109)+($E$5:$E$64=$A109)+($F$5:$F$64=$A109))&gt;0)*NG$5:NG$64))</f>
        <v>0</v>
      </c>
      <c r="NH109" s="21" t="n">
        <f aca="false">IF($A109="",0,SUMPRODUCT(((($C$5:$C$64=$A109)+($D$5:$D$64=$A109)+($E$5:$E$64=$A109)+($F$5:$F$64=$A109))&gt;0)*NH$5:NH$64))</f>
        <v>0</v>
      </c>
    </row>
    <row r="110" customFormat="false" ht="15" hidden="false" customHeight="false" outlineLevel="0" collapsed="false">
      <c r="A110" s="6" t="str">
        <f aca="false">IF(Einstellungen!E36="","",Einstellungen!E36)</f>
        <v/>
      </c>
      <c r="B110" s="20" t="n">
        <f aca="false">IF(Einstellungen!F36="",999,Einstellungen!F36)</f>
        <v>999</v>
      </c>
      <c r="C110" s="5" t="str">
        <f aca="false">Einstellungen!G36</f>
        <v/>
      </c>
      <c r="D110" s="5"/>
      <c r="E110" s="5"/>
      <c r="F110" s="5"/>
      <c r="G110" s="21" t="n">
        <f aca="false">IF($A110="",0,SUMPRODUCT(((($C$5:$C$64=$A110)+($D$5:$D$64=$A110)+($E$5:$E$64=$A110)+($F$5:$F$64=$A110))&gt;0)*G$5:G$64))</f>
        <v>0</v>
      </c>
      <c r="H110" s="21" t="n">
        <f aca="false">IF($A110="",0,SUMPRODUCT(((($C$5:$C$64=$A110)+($D$5:$D$64=$A110)+($E$5:$E$64=$A110)+($F$5:$F$64=$A110))&gt;0)*H$5:H$64))</f>
        <v>0</v>
      </c>
      <c r="I110" s="21" t="n">
        <f aca="false">IF($A110="",0,SUMPRODUCT(((($C$5:$C$64=$A110)+($D$5:$D$64=$A110)+($E$5:$E$64=$A110)+($F$5:$F$64=$A110))&gt;0)*I$5:I$64))</f>
        <v>0</v>
      </c>
      <c r="J110" s="21" t="n">
        <f aca="false">IF($A110="",0,SUMPRODUCT(((($C$5:$C$64=$A110)+($D$5:$D$64=$A110)+($E$5:$E$64=$A110)+($F$5:$F$64=$A110))&gt;0)*J$5:J$64))</f>
        <v>0</v>
      </c>
      <c r="K110" s="21" t="n">
        <f aca="false">IF($A110="",0,SUMPRODUCT(((($C$5:$C$64=$A110)+($D$5:$D$64=$A110)+($E$5:$E$64=$A110)+($F$5:$F$64=$A110))&gt;0)*K$5:K$64))</f>
        <v>0</v>
      </c>
      <c r="L110" s="21" t="n">
        <f aca="false">IF($A110="",0,SUMPRODUCT(((($C$5:$C$64=$A110)+($D$5:$D$64=$A110)+($E$5:$E$64=$A110)+($F$5:$F$64=$A110))&gt;0)*L$5:L$64))</f>
        <v>0</v>
      </c>
      <c r="M110" s="21" t="n">
        <f aca="false">IF($A110="",0,SUMPRODUCT(((($C$5:$C$64=$A110)+($D$5:$D$64=$A110)+($E$5:$E$64=$A110)+($F$5:$F$64=$A110))&gt;0)*M$5:M$64))</f>
        <v>0</v>
      </c>
      <c r="N110" s="21" t="n">
        <f aca="false">IF($A110="",0,SUMPRODUCT(((($C$5:$C$64=$A110)+($D$5:$D$64=$A110)+($E$5:$E$64=$A110)+($F$5:$F$64=$A110))&gt;0)*N$5:N$64))</f>
        <v>0</v>
      </c>
      <c r="O110" s="21" t="n">
        <f aca="false">IF($A110="",0,SUMPRODUCT(((($C$5:$C$64=$A110)+($D$5:$D$64=$A110)+($E$5:$E$64=$A110)+($F$5:$F$64=$A110))&gt;0)*O$5:O$64))</f>
        <v>0</v>
      </c>
      <c r="P110" s="21" t="n">
        <f aca="false">IF($A110="",0,SUMPRODUCT(((($C$5:$C$64=$A110)+($D$5:$D$64=$A110)+($E$5:$E$64=$A110)+($F$5:$F$64=$A110))&gt;0)*P$5:P$64))</f>
        <v>0</v>
      </c>
      <c r="Q110" s="21" t="n">
        <f aca="false">IF($A110="",0,SUMPRODUCT(((($C$5:$C$64=$A110)+($D$5:$D$64=$A110)+($E$5:$E$64=$A110)+($F$5:$F$64=$A110))&gt;0)*Q$5:Q$64))</f>
        <v>0</v>
      </c>
      <c r="R110" s="21" t="n">
        <f aca="false">IF($A110="",0,SUMPRODUCT(((($C$5:$C$64=$A110)+($D$5:$D$64=$A110)+($E$5:$E$64=$A110)+($F$5:$F$64=$A110))&gt;0)*R$5:R$64))</f>
        <v>0</v>
      </c>
      <c r="S110" s="21" t="n">
        <f aca="false">IF($A110="",0,SUMPRODUCT(((($C$5:$C$64=$A110)+($D$5:$D$64=$A110)+($E$5:$E$64=$A110)+($F$5:$F$64=$A110))&gt;0)*S$5:S$64))</f>
        <v>0</v>
      </c>
      <c r="T110" s="21" t="n">
        <f aca="false">IF($A110="",0,SUMPRODUCT(((($C$5:$C$64=$A110)+($D$5:$D$64=$A110)+($E$5:$E$64=$A110)+($F$5:$F$64=$A110))&gt;0)*T$5:T$64))</f>
        <v>0</v>
      </c>
      <c r="U110" s="21" t="n">
        <f aca="false">IF($A110="",0,SUMPRODUCT(((($C$5:$C$64=$A110)+($D$5:$D$64=$A110)+($E$5:$E$64=$A110)+($F$5:$F$64=$A110))&gt;0)*U$5:U$64))</f>
        <v>0</v>
      </c>
      <c r="V110" s="21" t="n">
        <f aca="false">IF($A110="",0,SUMPRODUCT(((($C$5:$C$64=$A110)+($D$5:$D$64=$A110)+($E$5:$E$64=$A110)+($F$5:$F$64=$A110))&gt;0)*V$5:V$64))</f>
        <v>0</v>
      </c>
      <c r="W110" s="21" t="n">
        <f aca="false">IF($A110="",0,SUMPRODUCT(((($C$5:$C$64=$A110)+($D$5:$D$64=$A110)+($E$5:$E$64=$A110)+($F$5:$F$64=$A110))&gt;0)*W$5:W$64))</f>
        <v>0</v>
      </c>
      <c r="X110" s="21" t="n">
        <f aca="false">IF($A110="",0,SUMPRODUCT(((($C$5:$C$64=$A110)+($D$5:$D$64=$A110)+($E$5:$E$64=$A110)+($F$5:$F$64=$A110))&gt;0)*X$5:X$64))</f>
        <v>0</v>
      </c>
      <c r="Y110" s="21" t="n">
        <f aca="false">IF($A110="",0,SUMPRODUCT(((($C$5:$C$64=$A110)+($D$5:$D$64=$A110)+($E$5:$E$64=$A110)+($F$5:$F$64=$A110))&gt;0)*Y$5:Y$64))</f>
        <v>0</v>
      </c>
      <c r="Z110" s="21" t="n">
        <f aca="false">IF($A110="",0,SUMPRODUCT(((($C$5:$C$64=$A110)+($D$5:$D$64=$A110)+($E$5:$E$64=$A110)+($F$5:$F$64=$A110))&gt;0)*Z$5:Z$64))</f>
        <v>0</v>
      </c>
      <c r="AA110" s="21" t="n">
        <f aca="false">IF($A110="",0,SUMPRODUCT(((($C$5:$C$64=$A110)+($D$5:$D$64=$A110)+($E$5:$E$64=$A110)+($F$5:$F$64=$A110))&gt;0)*AA$5:AA$64))</f>
        <v>0</v>
      </c>
      <c r="AB110" s="21" t="n">
        <f aca="false">IF($A110="",0,SUMPRODUCT(((($C$5:$C$64=$A110)+($D$5:$D$64=$A110)+($E$5:$E$64=$A110)+($F$5:$F$64=$A110))&gt;0)*AB$5:AB$64))</f>
        <v>0</v>
      </c>
      <c r="AC110" s="21" t="n">
        <f aca="false">IF($A110="",0,SUMPRODUCT(((($C$5:$C$64=$A110)+($D$5:$D$64=$A110)+($E$5:$E$64=$A110)+($F$5:$F$64=$A110))&gt;0)*AC$5:AC$64))</f>
        <v>0</v>
      </c>
      <c r="AD110" s="21" t="n">
        <f aca="false">IF($A110="",0,SUMPRODUCT(((($C$5:$C$64=$A110)+($D$5:$D$64=$A110)+($E$5:$E$64=$A110)+($F$5:$F$64=$A110))&gt;0)*AD$5:AD$64))</f>
        <v>0</v>
      </c>
      <c r="AE110" s="21" t="n">
        <f aca="false">IF($A110="",0,SUMPRODUCT(((($C$5:$C$64=$A110)+($D$5:$D$64=$A110)+($E$5:$E$64=$A110)+($F$5:$F$64=$A110))&gt;0)*AE$5:AE$64))</f>
        <v>0</v>
      </c>
      <c r="AF110" s="21" t="n">
        <f aca="false">IF($A110="",0,SUMPRODUCT(((($C$5:$C$64=$A110)+($D$5:$D$64=$A110)+($E$5:$E$64=$A110)+($F$5:$F$64=$A110))&gt;0)*AF$5:AF$64))</f>
        <v>0</v>
      </c>
      <c r="AG110" s="21" t="n">
        <f aca="false">IF($A110="",0,SUMPRODUCT(((($C$5:$C$64=$A110)+($D$5:$D$64=$A110)+($E$5:$E$64=$A110)+($F$5:$F$64=$A110))&gt;0)*AG$5:AG$64))</f>
        <v>0</v>
      </c>
      <c r="AH110" s="21" t="n">
        <f aca="false">IF($A110="",0,SUMPRODUCT(((($C$5:$C$64=$A110)+($D$5:$D$64=$A110)+($E$5:$E$64=$A110)+($F$5:$F$64=$A110))&gt;0)*AH$5:AH$64))</f>
        <v>0</v>
      </c>
      <c r="AI110" s="21" t="n">
        <f aca="false">IF($A110="",0,SUMPRODUCT(((($C$5:$C$64=$A110)+($D$5:$D$64=$A110)+($E$5:$E$64=$A110)+($F$5:$F$64=$A110))&gt;0)*AI$5:AI$64))</f>
        <v>0</v>
      </c>
      <c r="AJ110" s="21" t="n">
        <f aca="false">IF($A110="",0,SUMPRODUCT(((($C$5:$C$64=$A110)+($D$5:$D$64=$A110)+($E$5:$E$64=$A110)+($F$5:$F$64=$A110))&gt;0)*AJ$5:AJ$64))</f>
        <v>0</v>
      </c>
      <c r="AK110" s="21" t="n">
        <f aca="false">IF($A110="",0,SUMPRODUCT(((($C$5:$C$64=$A110)+($D$5:$D$64=$A110)+($E$5:$E$64=$A110)+($F$5:$F$64=$A110))&gt;0)*AK$5:AK$64))</f>
        <v>0</v>
      </c>
      <c r="AL110" s="21" t="n">
        <f aca="false">IF($A110="",0,SUMPRODUCT(((($C$5:$C$64=$A110)+($D$5:$D$64=$A110)+($E$5:$E$64=$A110)+($F$5:$F$64=$A110))&gt;0)*AL$5:AL$64))</f>
        <v>0</v>
      </c>
      <c r="AM110" s="21" t="n">
        <f aca="false">IF($A110="",0,SUMPRODUCT(((($C$5:$C$64=$A110)+($D$5:$D$64=$A110)+($E$5:$E$64=$A110)+($F$5:$F$64=$A110))&gt;0)*AM$5:AM$64))</f>
        <v>0</v>
      </c>
      <c r="AN110" s="21" t="n">
        <f aca="false">IF($A110="",0,SUMPRODUCT(((($C$5:$C$64=$A110)+($D$5:$D$64=$A110)+($E$5:$E$64=$A110)+($F$5:$F$64=$A110))&gt;0)*AN$5:AN$64))</f>
        <v>0</v>
      </c>
      <c r="AO110" s="21" t="n">
        <f aca="false">IF($A110="",0,SUMPRODUCT(((($C$5:$C$64=$A110)+($D$5:$D$64=$A110)+($E$5:$E$64=$A110)+($F$5:$F$64=$A110))&gt;0)*AO$5:AO$64))</f>
        <v>0</v>
      </c>
      <c r="AP110" s="21" t="n">
        <f aca="false">IF($A110="",0,SUMPRODUCT(((($C$5:$C$64=$A110)+($D$5:$D$64=$A110)+($E$5:$E$64=$A110)+($F$5:$F$64=$A110))&gt;0)*AP$5:AP$64))</f>
        <v>0</v>
      </c>
      <c r="AQ110" s="21" t="n">
        <f aca="false">IF($A110="",0,SUMPRODUCT(((($C$5:$C$64=$A110)+($D$5:$D$64=$A110)+($E$5:$E$64=$A110)+($F$5:$F$64=$A110))&gt;0)*AQ$5:AQ$64))</f>
        <v>0</v>
      </c>
      <c r="AR110" s="21" t="n">
        <f aca="false">IF($A110="",0,SUMPRODUCT(((($C$5:$C$64=$A110)+($D$5:$D$64=$A110)+($E$5:$E$64=$A110)+($F$5:$F$64=$A110))&gt;0)*AR$5:AR$64))</f>
        <v>0</v>
      </c>
      <c r="AS110" s="21" t="n">
        <f aca="false">IF($A110="",0,SUMPRODUCT(((($C$5:$C$64=$A110)+($D$5:$D$64=$A110)+($E$5:$E$64=$A110)+($F$5:$F$64=$A110))&gt;0)*AS$5:AS$64))</f>
        <v>0</v>
      </c>
      <c r="AT110" s="21" t="n">
        <f aca="false">IF($A110="",0,SUMPRODUCT(((($C$5:$C$64=$A110)+($D$5:$D$64=$A110)+($E$5:$E$64=$A110)+($F$5:$F$64=$A110))&gt;0)*AT$5:AT$64))</f>
        <v>0</v>
      </c>
      <c r="AU110" s="21" t="n">
        <f aca="false">IF($A110="",0,SUMPRODUCT(((($C$5:$C$64=$A110)+($D$5:$D$64=$A110)+($E$5:$E$64=$A110)+($F$5:$F$64=$A110))&gt;0)*AU$5:AU$64))</f>
        <v>0</v>
      </c>
      <c r="AV110" s="21" t="n">
        <f aca="false">IF($A110="",0,SUMPRODUCT(((($C$5:$C$64=$A110)+($D$5:$D$64=$A110)+($E$5:$E$64=$A110)+($F$5:$F$64=$A110))&gt;0)*AV$5:AV$64))</f>
        <v>0</v>
      </c>
      <c r="AW110" s="21" t="n">
        <f aca="false">IF($A110="",0,SUMPRODUCT(((($C$5:$C$64=$A110)+($D$5:$D$64=$A110)+($E$5:$E$64=$A110)+($F$5:$F$64=$A110))&gt;0)*AW$5:AW$64))</f>
        <v>0</v>
      </c>
      <c r="AX110" s="21" t="n">
        <f aca="false">IF($A110="",0,SUMPRODUCT(((($C$5:$C$64=$A110)+($D$5:$D$64=$A110)+($E$5:$E$64=$A110)+($F$5:$F$64=$A110))&gt;0)*AX$5:AX$64))</f>
        <v>0</v>
      </c>
      <c r="AY110" s="21" t="n">
        <f aca="false">IF($A110="",0,SUMPRODUCT(((($C$5:$C$64=$A110)+($D$5:$D$64=$A110)+($E$5:$E$64=$A110)+($F$5:$F$64=$A110))&gt;0)*AY$5:AY$64))</f>
        <v>0</v>
      </c>
      <c r="AZ110" s="21" t="n">
        <f aca="false">IF($A110="",0,SUMPRODUCT(((($C$5:$C$64=$A110)+($D$5:$D$64=$A110)+($E$5:$E$64=$A110)+($F$5:$F$64=$A110))&gt;0)*AZ$5:AZ$64))</f>
        <v>0</v>
      </c>
      <c r="BA110" s="21" t="n">
        <f aca="false">IF($A110="",0,SUMPRODUCT(((($C$5:$C$64=$A110)+($D$5:$D$64=$A110)+($E$5:$E$64=$A110)+($F$5:$F$64=$A110))&gt;0)*BA$5:BA$64))</f>
        <v>0</v>
      </c>
      <c r="BB110" s="21" t="n">
        <f aca="false">IF($A110="",0,SUMPRODUCT(((($C$5:$C$64=$A110)+($D$5:$D$64=$A110)+($E$5:$E$64=$A110)+($F$5:$F$64=$A110))&gt;0)*BB$5:BB$64))</f>
        <v>0</v>
      </c>
      <c r="BC110" s="21" t="n">
        <f aca="false">IF($A110="",0,SUMPRODUCT(((($C$5:$C$64=$A110)+($D$5:$D$64=$A110)+($E$5:$E$64=$A110)+($F$5:$F$64=$A110))&gt;0)*BC$5:BC$64))</f>
        <v>0</v>
      </c>
      <c r="BD110" s="21" t="n">
        <f aca="false">IF($A110="",0,SUMPRODUCT(((($C$5:$C$64=$A110)+($D$5:$D$64=$A110)+($E$5:$E$64=$A110)+($F$5:$F$64=$A110))&gt;0)*BD$5:BD$64))</f>
        <v>0</v>
      </c>
      <c r="BE110" s="21" t="n">
        <f aca="false">IF($A110="",0,SUMPRODUCT(((($C$5:$C$64=$A110)+($D$5:$D$64=$A110)+($E$5:$E$64=$A110)+($F$5:$F$64=$A110))&gt;0)*BE$5:BE$64))</f>
        <v>0</v>
      </c>
      <c r="BF110" s="21" t="n">
        <f aca="false">IF($A110="",0,SUMPRODUCT(((($C$5:$C$64=$A110)+($D$5:$D$64=$A110)+($E$5:$E$64=$A110)+($F$5:$F$64=$A110))&gt;0)*BF$5:BF$64))</f>
        <v>0</v>
      </c>
      <c r="BG110" s="21" t="n">
        <f aca="false">IF($A110="",0,SUMPRODUCT(((($C$5:$C$64=$A110)+($D$5:$D$64=$A110)+($E$5:$E$64=$A110)+($F$5:$F$64=$A110))&gt;0)*BG$5:BG$64))</f>
        <v>0</v>
      </c>
      <c r="BH110" s="21" t="n">
        <f aca="false">IF($A110="",0,SUMPRODUCT(((($C$5:$C$64=$A110)+($D$5:$D$64=$A110)+($E$5:$E$64=$A110)+($F$5:$F$64=$A110))&gt;0)*BH$5:BH$64))</f>
        <v>0</v>
      </c>
      <c r="BI110" s="21" t="n">
        <f aca="false">IF($A110="",0,SUMPRODUCT(((($C$5:$C$64=$A110)+($D$5:$D$64=$A110)+($E$5:$E$64=$A110)+($F$5:$F$64=$A110))&gt;0)*BI$5:BI$64))</f>
        <v>0</v>
      </c>
      <c r="BJ110" s="21" t="n">
        <f aca="false">IF($A110="",0,SUMPRODUCT(((($C$5:$C$64=$A110)+($D$5:$D$64=$A110)+($E$5:$E$64=$A110)+($F$5:$F$64=$A110))&gt;0)*BJ$5:BJ$64))</f>
        <v>0</v>
      </c>
      <c r="BK110" s="21" t="n">
        <f aca="false">IF($A110="",0,SUMPRODUCT(((($C$5:$C$64=$A110)+($D$5:$D$64=$A110)+($E$5:$E$64=$A110)+($F$5:$F$64=$A110))&gt;0)*BK$5:BK$64))</f>
        <v>0</v>
      </c>
      <c r="BL110" s="21" t="n">
        <f aca="false">IF($A110="",0,SUMPRODUCT(((($C$5:$C$64=$A110)+($D$5:$D$64=$A110)+($E$5:$E$64=$A110)+($F$5:$F$64=$A110))&gt;0)*BL$5:BL$64))</f>
        <v>0</v>
      </c>
      <c r="BM110" s="21" t="n">
        <f aca="false">IF($A110="",0,SUMPRODUCT(((($C$5:$C$64=$A110)+($D$5:$D$64=$A110)+($E$5:$E$64=$A110)+($F$5:$F$64=$A110))&gt;0)*BM$5:BM$64))</f>
        <v>0</v>
      </c>
      <c r="BN110" s="21" t="n">
        <f aca="false">IF($A110="",0,SUMPRODUCT(((($C$5:$C$64=$A110)+($D$5:$D$64=$A110)+($E$5:$E$64=$A110)+($F$5:$F$64=$A110))&gt;0)*BN$5:BN$64))</f>
        <v>0</v>
      </c>
      <c r="BO110" s="21" t="n">
        <f aca="false">IF($A110="",0,SUMPRODUCT(((($C$5:$C$64=$A110)+($D$5:$D$64=$A110)+($E$5:$E$64=$A110)+($F$5:$F$64=$A110))&gt;0)*BO$5:BO$64))</f>
        <v>0</v>
      </c>
      <c r="BP110" s="21" t="n">
        <f aca="false">IF($A110="",0,SUMPRODUCT(((($C$5:$C$64=$A110)+($D$5:$D$64=$A110)+($E$5:$E$64=$A110)+($F$5:$F$64=$A110))&gt;0)*BP$5:BP$64))</f>
        <v>0</v>
      </c>
      <c r="BQ110" s="21" t="n">
        <f aca="false">IF($A110="",0,SUMPRODUCT(((($C$5:$C$64=$A110)+($D$5:$D$64=$A110)+($E$5:$E$64=$A110)+($F$5:$F$64=$A110))&gt;0)*BQ$5:BQ$64))</f>
        <v>0</v>
      </c>
      <c r="BR110" s="21" t="n">
        <f aca="false">IF($A110="",0,SUMPRODUCT(((($C$5:$C$64=$A110)+($D$5:$D$64=$A110)+($E$5:$E$64=$A110)+($F$5:$F$64=$A110))&gt;0)*BR$5:BR$64))</f>
        <v>0</v>
      </c>
      <c r="BS110" s="21" t="n">
        <f aca="false">IF($A110="",0,SUMPRODUCT(((($C$5:$C$64=$A110)+($D$5:$D$64=$A110)+($E$5:$E$64=$A110)+($F$5:$F$64=$A110))&gt;0)*BS$5:BS$64))</f>
        <v>0</v>
      </c>
      <c r="BT110" s="21" t="n">
        <f aca="false">IF($A110="",0,SUMPRODUCT(((($C$5:$C$64=$A110)+($D$5:$D$64=$A110)+($E$5:$E$64=$A110)+($F$5:$F$64=$A110))&gt;0)*BT$5:BT$64))</f>
        <v>0</v>
      </c>
      <c r="BU110" s="21" t="n">
        <f aca="false">IF($A110="",0,SUMPRODUCT(((($C$5:$C$64=$A110)+($D$5:$D$64=$A110)+($E$5:$E$64=$A110)+($F$5:$F$64=$A110))&gt;0)*BU$5:BU$64))</f>
        <v>0</v>
      </c>
      <c r="BV110" s="21" t="n">
        <f aca="false">IF($A110="",0,SUMPRODUCT(((($C$5:$C$64=$A110)+($D$5:$D$64=$A110)+($E$5:$E$64=$A110)+($F$5:$F$64=$A110))&gt;0)*BV$5:BV$64))</f>
        <v>0</v>
      </c>
      <c r="BW110" s="21" t="n">
        <f aca="false">IF($A110="",0,SUMPRODUCT(((($C$5:$C$64=$A110)+($D$5:$D$64=$A110)+($E$5:$E$64=$A110)+($F$5:$F$64=$A110))&gt;0)*BW$5:BW$64))</f>
        <v>0</v>
      </c>
      <c r="BX110" s="21" t="n">
        <f aca="false">IF($A110="",0,SUMPRODUCT(((($C$5:$C$64=$A110)+($D$5:$D$64=$A110)+($E$5:$E$64=$A110)+($F$5:$F$64=$A110))&gt;0)*BX$5:BX$64))</f>
        <v>0</v>
      </c>
      <c r="BY110" s="21" t="n">
        <f aca="false">IF($A110="",0,SUMPRODUCT(((($C$5:$C$64=$A110)+($D$5:$D$64=$A110)+($E$5:$E$64=$A110)+($F$5:$F$64=$A110))&gt;0)*BY$5:BY$64))</f>
        <v>0</v>
      </c>
      <c r="BZ110" s="21" t="n">
        <f aca="false">IF($A110="",0,SUMPRODUCT(((($C$5:$C$64=$A110)+($D$5:$D$64=$A110)+($E$5:$E$64=$A110)+($F$5:$F$64=$A110))&gt;0)*BZ$5:BZ$64))</f>
        <v>0</v>
      </c>
      <c r="CA110" s="21" t="n">
        <f aca="false">IF($A110="",0,SUMPRODUCT(((($C$5:$C$64=$A110)+($D$5:$D$64=$A110)+($E$5:$E$64=$A110)+($F$5:$F$64=$A110))&gt;0)*CA$5:CA$64))</f>
        <v>0</v>
      </c>
      <c r="CB110" s="21" t="n">
        <f aca="false">IF($A110="",0,SUMPRODUCT(((($C$5:$C$64=$A110)+($D$5:$D$64=$A110)+($E$5:$E$64=$A110)+($F$5:$F$64=$A110))&gt;0)*CB$5:CB$64))</f>
        <v>0</v>
      </c>
      <c r="CC110" s="21" t="n">
        <f aca="false">IF($A110="",0,SUMPRODUCT(((($C$5:$C$64=$A110)+($D$5:$D$64=$A110)+($E$5:$E$64=$A110)+($F$5:$F$64=$A110))&gt;0)*CC$5:CC$64))</f>
        <v>0</v>
      </c>
      <c r="CD110" s="21" t="n">
        <f aca="false">IF($A110="",0,SUMPRODUCT(((($C$5:$C$64=$A110)+($D$5:$D$64=$A110)+($E$5:$E$64=$A110)+($F$5:$F$64=$A110))&gt;0)*CD$5:CD$64))</f>
        <v>0</v>
      </c>
      <c r="CE110" s="21" t="n">
        <f aca="false">IF($A110="",0,SUMPRODUCT(((($C$5:$C$64=$A110)+($D$5:$D$64=$A110)+($E$5:$E$64=$A110)+($F$5:$F$64=$A110))&gt;0)*CE$5:CE$64))</f>
        <v>0</v>
      </c>
      <c r="CF110" s="21" t="n">
        <f aca="false">IF($A110="",0,SUMPRODUCT(((($C$5:$C$64=$A110)+($D$5:$D$64=$A110)+($E$5:$E$64=$A110)+($F$5:$F$64=$A110))&gt;0)*CF$5:CF$64))</f>
        <v>0</v>
      </c>
      <c r="CG110" s="21" t="n">
        <f aca="false">IF($A110="",0,SUMPRODUCT(((($C$5:$C$64=$A110)+($D$5:$D$64=$A110)+($E$5:$E$64=$A110)+($F$5:$F$64=$A110))&gt;0)*CG$5:CG$64))</f>
        <v>0</v>
      </c>
      <c r="CH110" s="21" t="n">
        <f aca="false">IF($A110="",0,SUMPRODUCT(((($C$5:$C$64=$A110)+($D$5:$D$64=$A110)+($E$5:$E$64=$A110)+($F$5:$F$64=$A110))&gt;0)*CH$5:CH$64))</f>
        <v>0</v>
      </c>
      <c r="CI110" s="21" t="n">
        <f aca="false">IF($A110="",0,SUMPRODUCT(((($C$5:$C$64=$A110)+($D$5:$D$64=$A110)+($E$5:$E$64=$A110)+($F$5:$F$64=$A110))&gt;0)*CI$5:CI$64))</f>
        <v>0</v>
      </c>
      <c r="CJ110" s="21" t="n">
        <f aca="false">IF($A110="",0,SUMPRODUCT(((($C$5:$C$64=$A110)+($D$5:$D$64=$A110)+($E$5:$E$64=$A110)+($F$5:$F$64=$A110))&gt;0)*CJ$5:CJ$64))</f>
        <v>0</v>
      </c>
      <c r="CK110" s="21" t="n">
        <f aca="false">IF($A110="",0,SUMPRODUCT(((($C$5:$C$64=$A110)+($D$5:$D$64=$A110)+($E$5:$E$64=$A110)+($F$5:$F$64=$A110))&gt;0)*CK$5:CK$64))</f>
        <v>0</v>
      </c>
      <c r="CL110" s="21" t="n">
        <f aca="false">IF($A110="",0,SUMPRODUCT(((($C$5:$C$64=$A110)+($D$5:$D$64=$A110)+($E$5:$E$64=$A110)+($F$5:$F$64=$A110))&gt;0)*CL$5:CL$64))</f>
        <v>0</v>
      </c>
      <c r="CM110" s="21" t="n">
        <f aca="false">IF($A110="",0,SUMPRODUCT(((($C$5:$C$64=$A110)+($D$5:$D$64=$A110)+($E$5:$E$64=$A110)+($F$5:$F$64=$A110))&gt;0)*CM$5:CM$64))</f>
        <v>0</v>
      </c>
      <c r="CN110" s="21" t="n">
        <f aca="false">IF($A110="",0,SUMPRODUCT(((($C$5:$C$64=$A110)+($D$5:$D$64=$A110)+($E$5:$E$64=$A110)+($F$5:$F$64=$A110))&gt;0)*CN$5:CN$64))</f>
        <v>0</v>
      </c>
      <c r="CO110" s="21" t="n">
        <f aca="false">IF($A110="",0,SUMPRODUCT(((($C$5:$C$64=$A110)+($D$5:$D$64=$A110)+($E$5:$E$64=$A110)+($F$5:$F$64=$A110))&gt;0)*CO$5:CO$64))</f>
        <v>0</v>
      </c>
      <c r="CP110" s="21" t="n">
        <f aca="false">IF($A110="",0,SUMPRODUCT(((($C$5:$C$64=$A110)+($D$5:$D$64=$A110)+($E$5:$E$64=$A110)+($F$5:$F$64=$A110))&gt;0)*CP$5:CP$64))</f>
        <v>0</v>
      </c>
      <c r="CQ110" s="21" t="n">
        <f aca="false">IF($A110="",0,SUMPRODUCT(((($C$5:$C$64=$A110)+($D$5:$D$64=$A110)+($E$5:$E$64=$A110)+($F$5:$F$64=$A110))&gt;0)*CQ$5:CQ$64))</f>
        <v>0</v>
      </c>
      <c r="CR110" s="21" t="n">
        <f aca="false">IF($A110="",0,SUMPRODUCT(((($C$5:$C$64=$A110)+($D$5:$D$64=$A110)+($E$5:$E$64=$A110)+($F$5:$F$64=$A110))&gt;0)*CR$5:CR$64))</f>
        <v>0</v>
      </c>
      <c r="CS110" s="21" t="n">
        <f aca="false">IF($A110="",0,SUMPRODUCT(((($C$5:$C$64=$A110)+($D$5:$D$64=$A110)+($E$5:$E$64=$A110)+($F$5:$F$64=$A110))&gt;0)*CS$5:CS$64))</f>
        <v>0</v>
      </c>
      <c r="CT110" s="21" t="n">
        <f aca="false">IF($A110="",0,SUMPRODUCT(((($C$5:$C$64=$A110)+($D$5:$D$64=$A110)+($E$5:$E$64=$A110)+($F$5:$F$64=$A110))&gt;0)*CT$5:CT$64))</f>
        <v>0</v>
      </c>
      <c r="CU110" s="21" t="n">
        <f aca="false">IF($A110="",0,SUMPRODUCT(((($C$5:$C$64=$A110)+($D$5:$D$64=$A110)+($E$5:$E$64=$A110)+($F$5:$F$64=$A110))&gt;0)*CU$5:CU$64))</f>
        <v>0</v>
      </c>
      <c r="CV110" s="21" t="n">
        <f aca="false">IF($A110="",0,SUMPRODUCT(((($C$5:$C$64=$A110)+($D$5:$D$64=$A110)+($E$5:$E$64=$A110)+($F$5:$F$64=$A110))&gt;0)*CV$5:CV$64))</f>
        <v>0</v>
      </c>
      <c r="CW110" s="21" t="n">
        <f aca="false">IF($A110="",0,SUMPRODUCT(((($C$5:$C$64=$A110)+($D$5:$D$64=$A110)+($E$5:$E$64=$A110)+($F$5:$F$64=$A110))&gt;0)*CW$5:CW$64))</f>
        <v>0</v>
      </c>
      <c r="CX110" s="21" t="n">
        <f aca="false">IF($A110="",0,SUMPRODUCT(((($C$5:$C$64=$A110)+($D$5:$D$64=$A110)+($E$5:$E$64=$A110)+($F$5:$F$64=$A110))&gt;0)*CX$5:CX$64))</f>
        <v>0</v>
      </c>
      <c r="CY110" s="21" t="n">
        <f aca="false">IF($A110="",0,SUMPRODUCT(((($C$5:$C$64=$A110)+($D$5:$D$64=$A110)+($E$5:$E$64=$A110)+($F$5:$F$64=$A110))&gt;0)*CY$5:CY$64))</f>
        <v>0</v>
      </c>
      <c r="CZ110" s="21" t="n">
        <f aca="false">IF($A110="",0,SUMPRODUCT(((($C$5:$C$64=$A110)+($D$5:$D$64=$A110)+($E$5:$E$64=$A110)+($F$5:$F$64=$A110))&gt;0)*CZ$5:CZ$64))</f>
        <v>0</v>
      </c>
      <c r="DA110" s="21" t="n">
        <f aca="false">IF($A110="",0,SUMPRODUCT(((($C$5:$C$64=$A110)+($D$5:$D$64=$A110)+($E$5:$E$64=$A110)+($F$5:$F$64=$A110))&gt;0)*DA$5:DA$64))</f>
        <v>0</v>
      </c>
      <c r="DB110" s="21" t="n">
        <f aca="false">IF($A110="",0,SUMPRODUCT(((($C$5:$C$64=$A110)+($D$5:$D$64=$A110)+($E$5:$E$64=$A110)+($F$5:$F$64=$A110))&gt;0)*DB$5:DB$64))</f>
        <v>0</v>
      </c>
      <c r="DC110" s="21" t="n">
        <f aca="false">IF($A110="",0,SUMPRODUCT(((($C$5:$C$64=$A110)+($D$5:$D$64=$A110)+($E$5:$E$64=$A110)+($F$5:$F$64=$A110))&gt;0)*DC$5:DC$64))</f>
        <v>0</v>
      </c>
      <c r="DD110" s="21" t="n">
        <f aca="false">IF($A110="",0,SUMPRODUCT(((($C$5:$C$64=$A110)+($D$5:$D$64=$A110)+($E$5:$E$64=$A110)+($F$5:$F$64=$A110))&gt;0)*DD$5:DD$64))</f>
        <v>0</v>
      </c>
      <c r="DE110" s="21" t="n">
        <f aca="false">IF($A110="",0,SUMPRODUCT(((($C$5:$C$64=$A110)+($D$5:$D$64=$A110)+($E$5:$E$64=$A110)+($F$5:$F$64=$A110))&gt;0)*DE$5:DE$64))</f>
        <v>0</v>
      </c>
      <c r="DF110" s="21" t="n">
        <f aca="false">IF($A110="",0,SUMPRODUCT(((($C$5:$C$64=$A110)+($D$5:$D$64=$A110)+($E$5:$E$64=$A110)+($F$5:$F$64=$A110))&gt;0)*DF$5:DF$64))</f>
        <v>0</v>
      </c>
      <c r="DG110" s="21" t="n">
        <f aca="false">IF($A110="",0,SUMPRODUCT(((($C$5:$C$64=$A110)+($D$5:$D$64=$A110)+($E$5:$E$64=$A110)+($F$5:$F$64=$A110))&gt;0)*DG$5:DG$64))</f>
        <v>0</v>
      </c>
      <c r="DH110" s="21" t="n">
        <f aca="false">IF($A110="",0,SUMPRODUCT(((($C$5:$C$64=$A110)+($D$5:$D$64=$A110)+($E$5:$E$64=$A110)+($F$5:$F$64=$A110))&gt;0)*DH$5:DH$64))</f>
        <v>0</v>
      </c>
      <c r="DI110" s="21" t="n">
        <f aca="false">IF($A110="",0,SUMPRODUCT(((($C$5:$C$64=$A110)+($D$5:$D$64=$A110)+($E$5:$E$64=$A110)+($F$5:$F$64=$A110))&gt;0)*DI$5:DI$64))</f>
        <v>0</v>
      </c>
      <c r="DJ110" s="21" t="n">
        <f aca="false">IF($A110="",0,SUMPRODUCT(((($C$5:$C$64=$A110)+($D$5:$D$64=$A110)+($E$5:$E$64=$A110)+($F$5:$F$64=$A110))&gt;0)*DJ$5:DJ$64))</f>
        <v>0</v>
      </c>
      <c r="DK110" s="21" t="n">
        <f aca="false">IF($A110="",0,SUMPRODUCT(((($C$5:$C$64=$A110)+($D$5:$D$64=$A110)+($E$5:$E$64=$A110)+($F$5:$F$64=$A110))&gt;0)*DK$5:DK$64))</f>
        <v>0</v>
      </c>
      <c r="DL110" s="21" t="n">
        <f aca="false">IF($A110="",0,SUMPRODUCT(((($C$5:$C$64=$A110)+($D$5:$D$64=$A110)+($E$5:$E$64=$A110)+($F$5:$F$64=$A110))&gt;0)*DL$5:DL$64))</f>
        <v>0</v>
      </c>
      <c r="DM110" s="21" t="n">
        <f aca="false">IF($A110="",0,SUMPRODUCT(((($C$5:$C$64=$A110)+($D$5:$D$64=$A110)+($E$5:$E$64=$A110)+($F$5:$F$64=$A110))&gt;0)*DM$5:DM$64))</f>
        <v>0</v>
      </c>
      <c r="DN110" s="21" t="n">
        <f aca="false">IF($A110="",0,SUMPRODUCT(((($C$5:$C$64=$A110)+($D$5:$D$64=$A110)+($E$5:$E$64=$A110)+($F$5:$F$64=$A110))&gt;0)*DN$5:DN$64))</f>
        <v>0</v>
      </c>
      <c r="DO110" s="21" t="n">
        <f aca="false">IF($A110="",0,SUMPRODUCT(((($C$5:$C$64=$A110)+($D$5:$D$64=$A110)+($E$5:$E$64=$A110)+($F$5:$F$64=$A110))&gt;0)*DO$5:DO$64))</f>
        <v>0</v>
      </c>
      <c r="DP110" s="21" t="n">
        <f aca="false">IF($A110="",0,SUMPRODUCT(((($C$5:$C$64=$A110)+($D$5:$D$64=$A110)+($E$5:$E$64=$A110)+($F$5:$F$64=$A110))&gt;0)*DP$5:DP$64))</f>
        <v>0</v>
      </c>
      <c r="DQ110" s="21" t="n">
        <f aca="false">IF($A110="",0,SUMPRODUCT(((($C$5:$C$64=$A110)+($D$5:$D$64=$A110)+($E$5:$E$64=$A110)+($F$5:$F$64=$A110))&gt;0)*DQ$5:DQ$64))</f>
        <v>0</v>
      </c>
      <c r="DR110" s="21" t="n">
        <f aca="false">IF($A110="",0,SUMPRODUCT(((($C$5:$C$64=$A110)+($D$5:$D$64=$A110)+($E$5:$E$64=$A110)+($F$5:$F$64=$A110))&gt;0)*DR$5:DR$64))</f>
        <v>0</v>
      </c>
      <c r="DS110" s="21" t="n">
        <f aca="false">IF($A110="",0,SUMPRODUCT(((($C$5:$C$64=$A110)+($D$5:$D$64=$A110)+($E$5:$E$64=$A110)+($F$5:$F$64=$A110))&gt;0)*DS$5:DS$64))</f>
        <v>0</v>
      </c>
      <c r="DT110" s="21" t="n">
        <f aca="false">IF($A110="",0,SUMPRODUCT(((($C$5:$C$64=$A110)+($D$5:$D$64=$A110)+($E$5:$E$64=$A110)+($F$5:$F$64=$A110))&gt;0)*DT$5:DT$64))</f>
        <v>0</v>
      </c>
      <c r="DU110" s="21" t="n">
        <f aca="false">IF($A110="",0,SUMPRODUCT(((($C$5:$C$64=$A110)+($D$5:$D$64=$A110)+($E$5:$E$64=$A110)+($F$5:$F$64=$A110))&gt;0)*DU$5:DU$64))</f>
        <v>0</v>
      </c>
      <c r="DV110" s="21" t="n">
        <f aca="false">IF($A110="",0,SUMPRODUCT(((($C$5:$C$64=$A110)+($D$5:$D$64=$A110)+($E$5:$E$64=$A110)+($F$5:$F$64=$A110))&gt;0)*DV$5:DV$64))</f>
        <v>0</v>
      </c>
      <c r="DW110" s="21" t="n">
        <f aca="false">IF($A110="",0,SUMPRODUCT(((($C$5:$C$64=$A110)+($D$5:$D$64=$A110)+($E$5:$E$64=$A110)+($F$5:$F$64=$A110))&gt;0)*DW$5:DW$64))</f>
        <v>0</v>
      </c>
      <c r="DX110" s="21" t="n">
        <f aca="false">IF($A110="",0,SUMPRODUCT(((($C$5:$C$64=$A110)+($D$5:$D$64=$A110)+($E$5:$E$64=$A110)+($F$5:$F$64=$A110))&gt;0)*DX$5:DX$64))</f>
        <v>0</v>
      </c>
      <c r="DY110" s="21" t="n">
        <f aca="false">IF($A110="",0,SUMPRODUCT(((($C$5:$C$64=$A110)+($D$5:$D$64=$A110)+($E$5:$E$64=$A110)+($F$5:$F$64=$A110))&gt;0)*DY$5:DY$64))</f>
        <v>0</v>
      </c>
      <c r="DZ110" s="21" t="n">
        <f aca="false">IF($A110="",0,SUMPRODUCT(((($C$5:$C$64=$A110)+($D$5:$D$64=$A110)+($E$5:$E$64=$A110)+($F$5:$F$64=$A110))&gt;0)*DZ$5:DZ$64))</f>
        <v>0</v>
      </c>
      <c r="EA110" s="21" t="n">
        <f aca="false">IF($A110="",0,SUMPRODUCT(((($C$5:$C$64=$A110)+($D$5:$D$64=$A110)+($E$5:$E$64=$A110)+($F$5:$F$64=$A110))&gt;0)*EA$5:EA$64))</f>
        <v>0</v>
      </c>
      <c r="EB110" s="21" t="n">
        <f aca="false">IF($A110="",0,SUMPRODUCT(((($C$5:$C$64=$A110)+($D$5:$D$64=$A110)+($E$5:$E$64=$A110)+($F$5:$F$64=$A110))&gt;0)*EB$5:EB$64))</f>
        <v>0</v>
      </c>
      <c r="EC110" s="21" t="n">
        <f aca="false">IF($A110="",0,SUMPRODUCT(((($C$5:$C$64=$A110)+($D$5:$D$64=$A110)+($E$5:$E$64=$A110)+($F$5:$F$64=$A110))&gt;0)*EC$5:EC$64))</f>
        <v>0</v>
      </c>
      <c r="ED110" s="21" t="n">
        <f aca="false">IF($A110="",0,SUMPRODUCT(((($C$5:$C$64=$A110)+($D$5:$D$64=$A110)+($E$5:$E$64=$A110)+($F$5:$F$64=$A110))&gt;0)*ED$5:ED$64))</f>
        <v>0</v>
      </c>
      <c r="EE110" s="21" t="n">
        <f aca="false">IF($A110="",0,SUMPRODUCT(((($C$5:$C$64=$A110)+($D$5:$D$64=$A110)+($E$5:$E$64=$A110)+($F$5:$F$64=$A110))&gt;0)*EE$5:EE$64))</f>
        <v>0</v>
      </c>
      <c r="EF110" s="21" t="n">
        <f aca="false">IF($A110="",0,SUMPRODUCT(((($C$5:$C$64=$A110)+($D$5:$D$64=$A110)+($E$5:$E$64=$A110)+($F$5:$F$64=$A110))&gt;0)*EF$5:EF$64))</f>
        <v>0</v>
      </c>
      <c r="EG110" s="21" t="n">
        <f aca="false">IF($A110="",0,SUMPRODUCT(((($C$5:$C$64=$A110)+($D$5:$D$64=$A110)+($E$5:$E$64=$A110)+($F$5:$F$64=$A110))&gt;0)*EG$5:EG$64))</f>
        <v>0</v>
      </c>
      <c r="EH110" s="21" t="n">
        <f aca="false">IF($A110="",0,SUMPRODUCT(((($C$5:$C$64=$A110)+($D$5:$D$64=$A110)+($E$5:$E$64=$A110)+($F$5:$F$64=$A110))&gt;0)*EH$5:EH$64))</f>
        <v>0</v>
      </c>
      <c r="EI110" s="21" t="n">
        <f aca="false">IF($A110="",0,SUMPRODUCT(((($C$5:$C$64=$A110)+($D$5:$D$64=$A110)+($E$5:$E$64=$A110)+($F$5:$F$64=$A110))&gt;0)*EI$5:EI$64))</f>
        <v>0</v>
      </c>
      <c r="EJ110" s="21" t="n">
        <f aca="false">IF($A110="",0,SUMPRODUCT(((($C$5:$C$64=$A110)+($D$5:$D$64=$A110)+($E$5:$E$64=$A110)+($F$5:$F$64=$A110))&gt;0)*EJ$5:EJ$64))</f>
        <v>0</v>
      </c>
      <c r="EK110" s="21" t="n">
        <f aca="false">IF($A110="",0,SUMPRODUCT(((($C$5:$C$64=$A110)+($D$5:$D$64=$A110)+($E$5:$E$64=$A110)+($F$5:$F$64=$A110))&gt;0)*EK$5:EK$64))</f>
        <v>0</v>
      </c>
      <c r="EL110" s="21" t="n">
        <f aca="false">IF($A110="",0,SUMPRODUCT(((($C$5:$C$64=$A110)+($D$5:$D$64=$A110)+($E$5:$E$64=$A110)+($F$5:$F$64=$A110))&gt;0)*EL$5:EL$64))</f>
        <v>0</v>
      </c>
      <c r="EM110" s="21" t="n">
        <f aca="false">IF($A110="",0,SUMPRODUCT(((($C$5:$C$64=$A110)+($D$5:$D$64=$A110)+($E$5:$E$64=$A110)+($F$5:$F$64=$A110))&gt;0)*EM$5:EM$64))</f>
        <v>0</v>
      </c>
      <c r="EN110" s="21" t="n">
        <f aca="false">IF($A110="",0,SUMPRODUCT(((($C$5:$C$64=$A110)+($D$5:$D$64=$A110)+($E$5:$E$64=$A110)+($F$5:$F$64=$A110))&gt;0)*EN$5:EN$64))</f>
        <v>0</v>
      </c>
      <c r="EO110" s="21" t="n">
        <f aca="false">IF($A110="",0,SUMPRODUCT(((($C$5:$C$64=$A110)+($D$5:$D$64=$A110)+($E$5:$E$64=$A110)+($F$5:$F$64=$A110))&gt;0)*EO$5:EO$64))</f>
        <v>0</v>
      </c>
      <c r="EP110" s="21" t="n">
        <f aca="false">IF($A110="",0,SUMPRODUCT(((($C$5:$C$64=$A110)+($D$5:$D$64=$A110)+($E$5:$E$64=$A110)+($F$5:$F$64=$A110))&gt;0)*EP$5:EP$64))</f>
        <v>0</v>
      </c>
      <c r="EQ110" s="21" t="n">
        <f aca="false">IF($A110="",0,SUMPRODUCT(((($C$5:$C$64=$A110)+($D$5:$D$64=$A110)+($E$5:$E$64=$A110)+($F$5:$F$64=$A110))&gt;0)*EQ$5:EQ$64))</f>
        <v>0</v>
      </c>
      <c r="ER110" s="21" t="n">
        <f aca="false">IF($A110="",0,SUMPRODUCT(((($C$5:$C$64=$A110)+($D$5:$D$64=$A110)+($E$5:$E$64=$A110)+($F$5:$F$64=$A110))&gt;0)*ER$5:ER$64))</f>
        <v>0</v>
      </c>
      <c r="ES110" s="21" t="n">
        <f aca="false">IF($A110="",0,SUMPRODUCT(((($C$5:$C$64=$A110)+($D$5:$D$64=$A110)+($E$5:$E$64=$A110)+($F$5:$F$64=$A110))&gt;0)*ES$5:ES$64))</f>
        <v>0</v>
      </c>
      <c r="ET110" s="21" t="n">
        <f aca="false">IF($A110="",0,SUMPRODUCT(((($C$5:$C$64=$A110)+($D$5:$D$64=$A110)+($E$5:$E$64=$A110)+($F$5:$F$64=$A110))&gt;0)*ET$5:ET$64))</f>
        <v>0</v>
      </c>
      <c r="EU110" s="21" t="n">
        <f aca="false">IF($A110="",0,SUMPRODUCT(((($C$5:$C$64=$A110)+($D$5:$D$64=$A110)+($E$5:$E$64=$A110)+($F$5:$F$64=$A110))&gt;0)*EU$5:EU$64))</f>
        <v>0</v>
      </c>
      <c r="EV110" s="21" t="n">
        <f aca="false">IF($A110="",0,SUMPRODUCT(((($C$5:$C$64=$A110)+($D$5:$D$64=$A110)+($E$5:$E$64=$A110)+($F$5:$F$64=$A110))&gt;0)*EV$5:EV$64))</f>
        <v>0</v>
      </c>
      <c r="EW110" s="21" t="n">
        <f aca="false">IF($A110="",0,SUMPRODUCT(((($C$5:$C$64=$A110)+($D$5:$D$64=$A110)+($E$5:$E$64=$A110)+($F$5:$F$64=$A110))&gt;0)*EW$5:EW$64))</f>
        <v>0</v>
      </c>
      <c r="EX110" s="21" t="n">
        <f aca="false">IF($A110="",0,SUMPRODUCT(((($C$5:$C$64=$A110)+($D$5:$D$64=$A110)+($E$5:$E$64=$A110)+($F$5:$F$64=$A110))&gt;0)*EX$5:EX$64))</f>
        <v>0</v>
      </c>
      <c r="EY110" s="21" t="n">
        <f aca="false">IF($A110="",0,SUMPRODUCT(((($C$5:$C$64=$A110)+($D$5:$D$64=$A110)+($E$5:$E$64=$A110)+($F$5:$F$64=$A110))&gt;0)*EY$5:EY$64))</f>
        <v>0</v>
      </c>
      <c r="EZ110" s="21" t="n">
        <f aca="false">IF($A110="",0,SUMPRODUCT(((($C$5:$C$64=$A110)+($D$5:$D$64=$A110)+($E$5:$E$64=$A110)+($F$5:$F$64=$A110))&gt;0)*EZ$5:EZ$64))</f>
        <v>0</v>
      </c>
      <c r="FA110" s="21" t="n">
        <f aca="false">IF($A110="",0,SUMPRODUCT(((($C$5:$C$64=$A110)+($D$5:$D$64=$A110)+($E$5:$E$64=$A110)+($F$5:$F$64=$A110))&gt;0)*FA$5:FA$64))</f>
        <v>0</v>
      </c>
      <c r="FB110" s="21" t="n">
        <f aca="false">IF($A110="",0,SUMPRODUCT(((($C$5:$C$64=$A110)+($D$5:$D$64=$A110)+($E$5:$E$64=$A110)+($F$5:$F$64=$A110))&gt;0)*FB$5:FB$64))</f>
        <v>0</v>
      </c>
      <c r="FC110" s="21" t="n">
        <f aca="false">IF($A110="",0,SUMPRODUCT(((($C$5:$C$64=$A110)+($D$5:$D$64=$A110)+($E$5:$E$64=$A110)+($F$5:$F$64=$A110))&gt;0)*FC$5:FC$64))</f>
        <v>0</v>
      </c>
      <c r="FD110" s="21" t="n">
        <f aca="false">IF($A110="",0,SUMPRODUCT(((($C$5:$C$64=$A110)+($D$5:$D$64=$A110)+($E$5:$E$64=$A110)+($F$5:$F$64=$A110))&gt;0)*FD$5:FD$64))</f>
        <v>0</v>
      </c>
      <c r="FE110" s="21" t="n">
        <f aca="false">IF($A110="",0,SUMPRODUCT(((($C$5:$C$64=$A110)+($D$5:$D$64=$A110)+($E$5:$E$64=$A110)+($F$5:$F$64=$A110))&gt;0)*FE$5:FE$64))</f>
        <v>0</v>
      </c>
      <c r="FF110" s="21" t="n">
        <f aca="false">IF($A110="",0,SUMPRODUCT(((($C$5:$C$64=$A110)+($D$5:$D$64=$A110)+($E$5:$E$64=$A110)+($F$5:$F$64=$A110))&gt;0)*FF$5:FF$64))</f>
        <v>0</v>
      </c>
      <c r="FG110" s="21" t="n">
        <f aca="false">IF($A110="",0,SUMPRODUCT(((($C$5:$C$64=$A110)+($D$5:$D$64=$A110)+($E$5:$E$64=$A110)+($F$5:$F$64=$A110))&gt;0)*FG$5:FG$64))</f>
        <v>0</v>
      </c>
      <c r="FH110" s="21" t="n">
        <f aca="false">IF($A110="",0,SUMPRODUCT(((($C$5:$C$64=$A110)+($D$5:$D$64=$A110)+($E$5:$E$64=$A110)+($F$5:$F$64=$A110))&gt;0)*FH$5:FH$64))</f>
        <v>0</v>
      </c>
      <c r="FI110" s="21" t="n">
        <f aca="false">IF($A110="",0,SUMPRODUCT(((($C$5:$C$64=$A110)+($D$5:$D$64=$A110)+($E$5:$E$64=$A110)+($F$5:$F$64=$A110))&gt;0)*FI$5:FI$64))</f>
        <v>0</v>
      </c>
      <c r="FJ110" s="21" t="n">
        <f aca="false">IF($A110="",0,SUMPRODUCT(((($C$5:$C$64=$A110)+($D$5:$D$64=$A110)+($E$5:$E$64=$A110)+($F$5:$F$64=$A110))&gt;0)*FJ$5:FJ$64))</f>
        <v>0</v>
      </c>
      <c r="FK110" s="21" t="n">
        <f aca="false">IF($A110="",0,SUMPRODUCT(((($C$5:$C$64=$A110)+($D$5:$D$64=$A110)+($E$5:$E$64=$A110)+($F$5:$F$64=$A110))&gt;0)*FK$5:FK$64))</f>
        <v>0</v>
      </c>
      <c r="FL110" s="21" t="n">
        <f aca="false">IF($A110="",0,SUMPRODUCT(((($C$5:$C$64=$A110)+($D$5:$D$64=$A110)+($E$5:$E$64=$A110)+($F$5:$F$64=$A110))&gt;0)*FL$5:FL$64))</f>
        <v>0</v>
      </c>
      <c r="FM110" s="21" t="n">
        <f aca="false">IF($A110="",0,SUMPRODUCT(((($C$5:$C$64=$A110)+($D$5:$D$64=$A110)+($E$5:$E$64=$A110)+($F$5:$F$64=$A110))&gt;0)*FM$5:FM$64))</f>
        <v>0</v>
      </c>
      <c r="FN110" s="21" t="n">
        <f aca="false">IF($A110="",0,SUMPRODUCT(((($C$5:$C$64=$A110)+($D$5:$D$64=$A110)+($E$5:$E$64=$A110)+($F$5:$F$64=$A110))&gt;0)*FN$5:FN$64))</f>
        <v>0</v>
      </c>
      <c r="FO110" s="21" t="n">
        <f aca="false">IF($A110="",0,SUMPRODUCT(((($C$5:$C$64=$A110)+($D$5:$D$64=$A110)+($E$5:$E$64=$A110)+($F$5:$F$64=$A110))&gt;0)*FO$5:FO$64))</f>
        <v>0</v>
      </c>
      <c r="FP110" s="21" t="n">
        <f aca="false">IF($A110="",0,SUMPRODUCT(((($C$5:$C$64=$A110)+($D$5:$D$64=$A110)+($E$5:$E$64=$A110)+($F$5:$F$64=$A110))&gt;0)*FP$5:FP$64))</f>
        <v>0</v>
      </c>
      <c r="FQ110" s="21" t="n">
        <f aca="false">IF($A110="",0,SUMPRODUCT(((($C$5:$C$64=$A110)+($D$5:$D$64=$A110)+($E$5:$E$64=$A110)+($F$5:$F$64=$A110))&gt;0)*FQ$5:FQ$64))</f>
        <v>0</v>
      </c>
      <c r="FR110" s="21" t="n">
        <f aca="false">IF($A110="",0,SUMPRODUCT(((($C$5:$C$64=$A110)+($D$5:$D$64=$A110)+($E$5:$E$64=$A110)+($F$5:$F$64=$A110))&gt;0)*FR$5:FR$64))</f>
        <v>0</v>
      </c>
      <c r="FS110" s="21" t="n">
        <f aca="false">IF($A110="",0,SUMPRODUCT(((($C$5:$C$64=$A110)+($D$5:$D$64=$A110)+($E$5:$E$64=$A110)+($F$5:$F$64=$A110))&gt;0)*FS$5:FS$64))</f>
        <v>0</v>
      </c>
      <c r="FT110" s="21" t="n">
        <f aca="false">IF($A110="",0,SUMPRODUCT(((($C$5:$C$64=$A110)+($D$5:$D$64=$A110)+($E$5:$E$64=$A110)+($F$5:$F$64=$A110))&gt;0)*FT$5:FT$64))</f>
        <v>0</v>
      </c>
      <c r="FU110" s="21" t="n">
        <f aca="false">IF($A110="",0,SUMPRODUCT(((($C$5:$C$64=$A110)+($D$5:$D$64=$A110)+($E$5:$E$64=$A110)+($F$5:$F$64=$A110))&gt;0)*FU$5:FU$64))</f>
        <v>0</v>
      </c>
      <c r="FV110" s="21" t="n">
        <f aca="false">IF($A110="",0,SUMPRODUCT(((($C$5:$C$64=$A110)+($D$5:$D$64=$A110)+($E$5:$E$64=$A110)+($F$5:$F$64=$A110))&gt;0)*FV$5:FV$64))</f>
        <v>0</v>
      </c>
      <c r="FW110" s="21" t="n">
        <f aca="false">IF($A110="",0,SUMPRODUCT(((($C$5:$C$64=$A110)+($D$5:$D$64=$A110)+($E$5:$E$64=$A110)+($F$5:$F$64=$A110))&gt;0)*FW$5:FW$64))</f>
        <v>0</v>
      </c>
      <c r="FX110" s="21" t="n">
        <f aca="false">IF($A110="",0,SUMPRODUCT(((($C$5:$C$64=$A110)+($D$5:$D$64=$A110)+($E$5:$E$64=$A110)+($F$5:$F$64=$A110))&gt;0)*FX$5:FX$64))</f>
        <v>0</v>
      </c>
      <c r="FY110" s="21" t="n">
        <f aca="false">IF($A110="",0,SUMPRODUCT(((($C$5:$C$64=$A110)+($D$5:$D$64=$A110)+($E$5:$E$64=$A110)+($F$5:$F$64=$A110))&gt;0)*FY$5:FY$64))</f>
        <v>0</v>
      </c>
      <c r="FZ110" s="21" t="n">
        <f aca="false">IF($A110="",0,SUMPRODUCT(((($C$5:$C$64=$A110)+($D$5:$D$64=$A110)+($E$5:$E$64=$A110)+($F$5:$F$64=$A110))&gt;0)*FZ$5:FZ$64))</f>
        <v>0</v>
      </c>
      <c r="GA110" s="21" t="n">
        <f aca="false">IF($A110="",0,SUMPRODUCT(((($C$5:$C$64=$A110)+($D$5:$D$64=$A110)+($E$5:$E$64=$A110)+($F$5:$F$64=$A110))&gt;0)*GA$5:GA$64))</f>
        <v>0</v>
      </c>
      <c r="GB110" s="21" t="n">
        <f aca="false">IF($A110="",0,SUMPRODUCT(((($C$5:$C$64=$A110)+($D$5:$D$64=$A110)+($E$5:$E$64=$A110)+($F$5:$F$64=$A110))&gt;0)*GB$5:GB$64))</f>
        <v>0</v>
      </c>
      <c r="GC110" s="21" t="n">
        <f aca="false">IF($A110="",0,SUMPRODUCT(((($C$5:$C$64=$A110)+($D$5:$D$64=$A110)+($E$5:$E$64=$A110)+($F$5:$F$64=$A110))&gt;0)*GC$5:GC$64))</f>
        <v>0</v>
      </c>
      <c r="GD110" s="21" t="n">
        <f aca="false">IF($A110="",0,SUMPRODUCT(((($C$5:$C$64=$A110)+($D$5:$D$64=$A110)+($E$5:$E$64=$A110)+($F$5:$F$64=$A110))&gt;0)*GD$5:GD$64))</f>
        <v>0</v>
      </c>
      <c r="GE110" s="21" t="n">
        <f aca="false">IF($A110="",0,SUMPRODUCT(((($C$5:$C$64=$A110)+($D$5:$D$64=$A110)+($E$5:$E$64=$A110)+($F$5:$F$64=$A110))&gt;0)*GE$5:GE$64))</f>
        <v>0</v>
      </c>
      <c r="GF110" s="21" t="n">
        <f aca="false">IF($A110="",0,SUMPRODUCT(((($C$5:$C$64=$A110)+($D$5:$D$64=$A110)+($E$5:$E$64=$A110)+($F$5:$F$64=$A110))&gt;0)*GF$5:GF$64))</f>
        <v>0</v>
      </c>
      <c r="GG110" s="21" t="n">
        <f aca="false">IF($A110="",0,SUMPRODUCT(((($C$5:$C$64=$A110)+($D$5:$D$64=$A110)+($E$5:$E$64=$A110)+($F$5:$F$64=$A110))&gt;0)*GG$5:GG$64))</f>
        <v>0</v>
      </c>
      <c r="GH110" s="21" t="n">
        <f aca="false">IF($A110="",0,SUMPRODUCT(((($C$5:$C$64=$A110)+($D$5:$D$64=$A110)+($E$5:$E$64=$A110)+($F$5:$F$64=$A110))&gt;0)*GH$5:GH$64))</f>
        <v>0</v>
      </c>
      <c r="GI110" s="21" t="n">
        <f aca="false">IF($A110="",0,SUMPRODUCT(((($C$5:$C$64=$A110)+($D$5:$D$64=$A110)+($E$5:$E$64=$A110)+($F$5:$F$64=$A110))&gt;0)*GI$5:GI$64))</f>
        <v>0</v>
      </c>
      <c r="GJ110" s="21" t="n">
        <f aca="false">IF($A110="",0,SUMPRODUCT(((($C$5:$C$64=$A110)+($D$5:$D$64=$A110)+($E$5:$E$64=$A110)+($F$5:$F$64=$A110))&gt;0)*GJ$5:GJ$64))</f>
        <v>0</v>
      </c>
      <c r="GK110" s="21" t="n">
        <f aca="false">IF($A110="",0,SUMPRODUCT(((($C$5:$C$64=$A110)+($D$5:$D$64=$A110)+($E$5:$E$64=$A110)+($F$5:$F$64=$A110))&gt;0)*GK$5:GK$64))</f>
        <v>0</v>
      </c>
      <c r="GL110" s="21" t="n">
        <f aca="false">IF($A110="",0,SUMPRODUCT(((($C$5:$C$64=$A110)+($D$5:$D$64=$A110)+($E$5:$E$64=$A110)+($F$5:$F$64=$A110))&gt;0)*GL$5:GL$64))</f>
        <v>0</v>
      </c>
      <c r="GM110" s="21" t="n">
        <f aca="false">IF($A110="",0,SUMPRODUCT(((($C$5:$C$64=$A110)+($D$5:$D$64=$A110)+($E$5:$E$64=$A110)+($F$5:$F$64=$A110))&gt;0)*GM$5:GM$64))</f>
        <v>0</v>
      </c>
      <c r="GN110" s="21" t="n">
        <f aca="false">IF($A110="",0,SUMPRODUCT(((($C$5:$C$64=$A110)+($D$5:$D$64=$A110)+($E$5:$E$64=$A110)+($F$5:$F$64=$A110))&gt;0)*GN$5:GN$64))</f>
        <v>0</v>
      </c>
      <c r="GO110" s="21" t="n">
        <f aca="false">IF($A110="",0,SUMPRODUCT(((($C$5:$C$64=$A110)+($D$5:$D$64=$A110)+($E$5:$E$64=$A110)+($F$5:$F$64=$A110))&gt;0)*GO$5:GO$64))</f>
        <v>0</v>
      </c>
      <c r="GP110" s="21" t="n">
        <f aca="false">IF($A110="",0,SUMPRODUCT(((($C$5:$C$64=$A110)+($D$5:$D$64=$A110)+($E$5:$E$64=$A110)+($F$5:$F$64=$A110))&gt;0)*GP$5:GP$64))</f>
        <v>0</v>
      </c>
      <c r="GQ110" s="21" t="n">
        <f aca="false">IF($A110="",0,SUMPRODUCT(((($C$5:$C$64=$A110)+($D$5:$D$64=$A110)+($E$5:$E$64=$A110)+($F$5:$F$64=$A110))&gt;0)*GQ$5:GQ$64))</f>
        <v>0</v>
      </c>
      <c r="GR110" s="21" t="n">
        <f aca="false">IF($A110="",0,SUMPRODUCT(((($C$5:$C$64=$A110)+($D$5:$D$64=$A110)+($E$5:$E$64=$A110)+($F$5:$F$64=$A110))&gt;0)*GR$5:GR$64))</f>
        <v>0</v>
      </c>
      <c r="GS110" s="21" t="n">
        <f aca="false">IF($A110="",0,SUMPRODUCT(((($C$5:$C$64=$A110)+($D$5:$D$64=$A110)+($E$5:$E$64=$A110)+($F$5:$F$64=$A110))&gt;0)*GS$5:GS$64))</f>
        <v>0</v>
      </c>
      <c r="GT110" s="21" t="n">
        <f aca="false">IF($A110="",0,SUMPRODUCT(((($C$5:$C$64=$A110)+($D$5:$D$64=$A110)+($E$5:$E$64=$A110)+($F$5:$F$64=$A110))&gt;0)*GT$5:GT$64))</f>
        <v>0</v>
      </c>
      <c r="GU110" s="21" t="n">
        <f aca="false">IF($A110="",0,SUMPRODUCT(((($C$5:$C$64=$A110)+($D$5:$D$64=$A110)+($E$5:$E$64=$A110)+($F$5:$F$64=$A110))&gt;0)*GU$5:GU$64))</f>
        <v>0</v>
      </c>
      <c r="GV110" s="21" t="n">
        <f aca="false">IF($A110="",0,SUMPRODUCT(((($C$5:$C$64=$A110)+($D$5:$D$64=$A110)+($E$5:$E$64=$A110)+($F$5:$F$64=$A110))&gt;0)*GV$5:GV$64))</f>
        <v>0</v>
      </c>
      <c r="GW110" s="21" t="n">
        <f aca="false">IF($A110="",0,SUMPRODUCT(((($C$5:$C$64=$A110)+($D$5:$D$64=$A110)+($E$5:$E$64=$A110)+($F$5:$F$64=$A110))&gt;0)*GW$5:GW$64))</f>
        <v>0</v>
      </c>
      <c r="GX110" s="21" t="n">
        <f aca="false">IF($A110="",0,SUMPRODUCT(((($C$5:$C$64=$A110)+($D$5:$D$64=$A110)+($E$5:$E$64=$A110)+($F$5:$F$64=$A110))&gt;0)*GX$5:GX$64))</f>
        <v>0</v>
      </c>
      <c r="GY110" s="21" t="n">
        <f aca="false">IF($A110="",0,SUMPRODUCT(((($C$5:$C$64=$A110)+($D$5:$D$64=$A110)+($E$5:$E$64=$A110)+($F$5:$F$64=$A110))&gt;0)*GY$5:GY$64))</f>
        <v>0</v>
      </c>
      <c r="GZ110" s="21" t="n">
        <f aca="false">IF($A110="",0,SUMPRODUCT(((($C$5:$C$64=$A110)+($D$5:$D$64=$A110)+($E$5:$E$64=$A110)+($F$5:$F$64=$A110))&gt;0)*GZ$5:GZ$64))</f>
        <v>0</v>
      </c>
      <c r="HA110" s="21" t="n">
        <f aca="false">IF($A110="",0,SUMPRODUCT(((($C$5:$C$64=$A110)+($D$5:$D$64=$A110)+($E$5:$E$64=$A110)+($F$5:$F$64=$A110))&gt;0)*HA$5:HA$64))</f>
        <v>0</v>
      </c>
      <c r="HB110" s="21" t="n">
        <f aca="false">IF($A110="",0,SUMPRODUCT(((($C$5:$C$64=$A110)+($D$5:$D$64=$A110)+($E$5:$E$64=$A110)+($F$5:$F$64=$A110))&gt;0)*HB$5:HB$64))</f>
        <v>0</v>
      </c>
      <c r="HC110" s="21" t="n">
        <f aca="false">IF($A110="",0,SUMPRODUCT(((($C$5:$C$64=$A110)+($D$5:$D$64=$A110)+($E$5:$E$64=$A110)+($F$5:$F$64=$A110))&gt;0)*HC$5:HC$64))</f>
        <v>0</v>
      </c>
      <c r="HD110" s="21" t="n">
        <f aca="false">IF($A110="",0,SUMPRODUCT(((($C$5:$C$64=$A110)+($D$5:$D$64=$A110)+($E$5:$E$64=$A110)+($F$5:$F$64=$A110))&gt;0)*HD$5:HD$64))</f>
        <v>0</v>
      </c>
      <c r="HE110" s="21" t="n">
        <f aca="false">IF($A110="",0,SUMPRODUCT(((($C$5:$C$64=$A110)+($D$5:$D$64=$A110)+($E$5:$E$64=$A110)+($F$5:$F$64=$A110))&gt;0)*HE$5:HE$64))</f>
        <v>0</v>
      </c>
      <c r="HF110" s="21" t="n">
        <f aca="false">IF($A110="",0,SUMPRODUCT(((($C$5:$C$64=$A110)+($D$5:$D$64=$A110)+($E$5:$E$64=$A110)+($F$5:$F$64=$A110))&gt;0)*HF$5:HF$64))</f>
        <v>0</v>
      </c>
      <c r="HG110" s="21" t="n">
        <f aca="false">IF($A110="",0,SUMPRODUCT(((($C$5:$C$64=$A110)+($D$5:$D$64=$A110)+($E$5:$E$64=$A110)+($F$5:$F$64=$A110))&gt;0)*HG$5:HG$64))</f>
        <v>0</v>
      </c>
      <c r="HH110" s="21" t="n">
        <f aca="false">IF($A110="",0,SUMPRODUCT(((($C$5:$C$64=$A110)+($D$5:$D$64=$A110)+($E$5:$E$64=$A110)+($F$5:$F$64=$A110))&gt;0)*HH$5:HH$64))</f>
        <v>0</v>
      </c>
      <c r="HI110" s="21" t="n">
        <f aca="false">IF($A110="",0,SUMPRODUCT(((($C$5:$C$64=$A110)+($D$5:$D$64=$A110)+($E$5:$E$64=$A110)+($F$5:$F$64=$A110))&gt;0)*HI$5:HI$64))</f>
        <v>0</v>
      </c>
      <c r="HJ110" s="21" t="n">
        <f aca="false">IF($A110="",0,SUMPRODUCT(((($C$5:$C$64=$A110)+($D$5:$D$64=$A110)+($E$5:$E$64=$A110)+($F$5:$F$64=$A110))&gt;0)*HJ$5:HJ$64))</f>
        <v>0</v>
      </c>
      <c r="HK110" s="21" t="n">
        <f aca="false">IF($A110="",0,SUMPRODUCT(((($C$5:$C$64=$A110)+($D$5:$D$64=$A110)+($E$5:$E$64=$A110)+($F$5:$F$64=$A110))&gt;0)*HK$5:HK$64))</f>
        <v>0</v>
      </c>
      <c r="HL110" s="21" t="n">
        <f aca="false">IF($A110="",0,SUMPRODUCT(((($C$5:$C$64=$A110)+($D$5:$D$64=$A110)+($E$5:$E$64=$A110)+($F$5:$F$64=$A110))&gt;0)*HL$5:HL$64))</f>
        <v>0</v>
      </c>
      <c r="HM110" s="21" t="n">
        <f aca="false">IF($A110="",0,SUMPRODUCT(((($C$5:$C$64=$A110)+($D$5:$D$64=$A110)+($E$5:$E$64=$A110)+($F$5:$F$64=$A110))&gt;0)*HM$5:HM$64))</f>
        <v>0</v>
      </c>
      <c r="HN110" s="21" t="n">
        <f aca="false">IF($A110="",0,SUMPRODUCT(((($C$5:$C$64=$A110)+($D$5:$D$64=$A110)+($E$5:$E$64=$A110)+($F$5:$F$64=$A110))&gt;0)*HN$5:HN$64))</f>
        <v>0</v>
      </c>
      <c r="HO110" s="21" t="n">
        <f aca="false">IF($A110="",0,SUMPRODUCT(((($C$5:$C$64=$A110)+($D$5:$D$64=$A110)+($E$5:$E$64=$A110)+($F$5:$F$64=$A110))&gt;0)*HO$5:HO$64))</f>
        <v>0</v>
      </c>
      <c r="HP110" s="21" t="n">
        <f aca="false">IF($A110="",0,SUMPRODUCT(((($C$5:$C$64=$A110)+($D$5:$D$64=$A110)+($E$5:$E$64=$A110)+($F$5:$F$64=$A110))&gt;0)*HP$5:HP$64))</f>
        <v>0</v>
      </c>
      <c r="HQ110" s="21" t="n">
        <f aca="false">IF($A110="",0,SUMPRODUCT(((($C$5:$C$64=$A110)+($D$5:$D$64=$A110)+($E$5:$E$64=$A110)+($F$5:$F$64=$A110))&gt;0)*HQ$5:HQ$64))</f>
        <v>0</v>
      </c>
      <c r="HR110" s="21" t="n">
        <f aca="false">IF($A110="",0,SUMPRODUCT(((($C$5:$C$64=$A110)+($D$5:$D$64=$A110)+($E$5:$E$64=$A110)+($F$5:$F$64=$A110))&gt;0)*HR$5:HR$64))</f>
        <v>0</v>
      </c>
      <c r="HS110" s="21" t="n">
        <f aca="false">IF($A110="",0,SUMPRODUCT(((($C$5:$C$64=$A110)+($D$5:$D$64=$A110)+($E$5:$E$64=$A110)+($F$5:$F$64=$A110))&gt;0)*HS$5:HS$64))</f>
        <v>0</v>
      </c>
      <c r="HT110" s="21" t="n">
        <f aca="false">IF($A110="",0,SUMPRODUCT(((($C$5:$C$64=$A110)+($D$5:$D$64=$A110)+($E$5:$E$64=$A110)+($F$5:$F$64=$A110))&gt;0)*HT$5:HT$64))</f>
        <v>0</v>
      </c>
      <c r="HU110" s="21" t="n">
        <f aca="false">IF($A110="",0,SUMPRODUCT(((($C$5:$C$64=$A110)+($D$5:$D$64=$A110)+($E$5:$E$64=$A110)+($F$5:$F$64=$A110))&gt;0)*HU$5:HU$64))</f>
        <v>0</v>
      </c>
      <c r="HV110" s="21" t="n">
        <f aca="false">IF($A110="",0,SUMPRODUCT(((($C$5:$C$64=$A110)+($D$5:$D$64=$A110)+($E$5:$E$64=$A110)+($F$5:$F$64=$A110))&gt;0)*HV$5:HV$64))</f>
        <v>0</v>
      </c>
      <c r="HW110" s="21" t="n">
        <f aca="false">IF($A110="",0,SUMPRODUCT(((($C$5:$C$64=$A110)+($D$5:$D$64=$A110)+($E$5:$E$64=$A110)+($F$5:$F$64=$A110))&gt;0)*HW$5:HW$64))</f>
        <v>0</v>
      </c>
      <c r="HX110" s="21" t="n">
        <f aca="false">IF($A110="",0,SUMPRODUCT(((($C$5:$C$64=$A110)+($D$5:$D$64=$A110)+($E$5:$E$64=$A110)+($F$5:$F$64=$A110))&gt;0)*HX$5:HX$64))</f>
        <v>0</v>
      </c>
      <c r="HY110" s="21" t="n">
        <f aca="false">IF($A110="",0,SUMPRODUCT(((($C$5:$C$64=$A110)+($D$5:$D$64=$A110)+($E$5:$E$64=$A110)+($F$5:$F$64=$A110))&gt;0)*HY$5:HY$64))</f>
        <v>0</v>
      </c>
      <c r="HZ110" s="21" t="n">
        <f aca="false">IF($A110="",0,SUMPRODUCT(((($C$5:$C$64=$A110)+($D$5:$D$64=$A110)+($E$5:$E$64=$A110)+($F$5:$F$64=$A110))&gt;0)*HZ$5:HZ$64))</f>
        <v>0</v>
      </c>
      <c r="IA110" s="21" t="n">
        <f aca="false">IF($A110="",0,SUMPRODUCT(((($C$5:$C$64=$A110)+($D$5:$D$64=$A110)+($E$5:$E$64=$A110)+($F$5:$F$64=$A110))&gt;0)*IA$5:IA$64))</f>
        <v>0</v>
      </c>
      <c r="IB110" s="21" t="n">
        <f aca="false">IF($A110="",0,SUMPRODUCT(((($C$5:$C$64=$A110)+($D$5:$D$64=$A110)+($E$5:$E$64=$A110)+($F$5:$F$64=$A110))&gt;0)*IB$5:IB$64))</f>
        <v>0</v>
      </c>
      <c r="IC110" s="21" t="n">
        <f aca="false">IF($A110="",0,SUMPRODUCT(((($C$5:$C$64=$A110)+($D$5:$D$64=$A110)+($E$5:$E$64=$A110)+($F$5:$F$64=$A110))&gt;0)*IC$5:IC$64))</f>
        <v>0</v>
      </c>
      <c r="ID110" s="21" t="n">
        <f aca="false">IF($A110="",0,SUMPRODUCT(((($C$5:$C$64=$A110)+($D$5:$D$64=$A110)+($E$5:$E$64=$A110)+($F$5:$F$64=$A110))&gt;0)*ID$5:ID$64))</f>
        <v>0</v>
      </c>
      <c r="IE110" s="21" t="n">
        <f aca="false">IF($A110="",0,SUMPRODUCT(((($C$5:$C$64=$A110)+($D$5:$D$64=$A110)+($E$5:$E$64=$A110)+($F$5:$F$64=$A110))&gt;0)*IE$5:IE$64))</f>
        <v>0</v>
      </c>
      <c r="IF110" s="21" t="n">
        <f aca="false">IF($A110="",0,SUMPRODUCT(((($C$5:$C$64=$A110)+($D$5:$D$64=$A110)+($E$5:$E$64=$A110)+($F$5:$F$64=$A110))&gt;0)*IF$5:IF$64))</f>
        <v>0</v>
      </c>
      <c r="IG110" s="21" t="n">
        <f aca="false">IF($A110="",0,SUMPRODUCT(((($C$5:$C$64=$A110)+($D$5:$D$64=$A110)+($E$5:$E$64=$A110)+($F$5:$F$64=$A110))&gt;0)*IG$5:IG$64))</f>
        <v>0</v>
      </c>
      <c r="IH110" s="21" t="n">
        <f aca="false">IF($A110="",0,SUMPRODUCT(((($C$5:$C$64=$A110)+($D$5:$D$64=$A110)+($E$5:$E$64=$A110)+($F$5:$F$64=$A110))&gt;0)*IH$5:IH$64))</f>
        <v>0</v>
      </c>
      <c r="II110" s="21" t="n">
        <f aca="false">IF($A110="",0,SUMPRODUCT(((($C$5:$C$64=$A110)+($D$5:$D$64=$A110)+($E$5:$E$64=$A110)+($F$5:$F$64=$A110))&gt;0)*II$5:II$64))</f>
        <v>0</v>
      </c>
      <c r="IJ110" s="21" t="n">
        <f aca="false">IF($A110="",0,SUMPRODUCT(((($C$5:$C$64=$A110)+($D$5:$D$64=$A110)+($E$5:$E$64=$A110)+($F$5:$F$64=$A110))&gt;0)*IJ$5:IJ$64))</f>
        <v>0</v>
      </c>
      <c r="IK110" s="21" t="n">
        <f aca="false">IF($A110="",0,SUMPRODUCT(((($C$5:$C$64=$A110)+($D$5:$D$64=$A110)+($E$5:$E$64=$A110)+($F$5:$F$64=$A110))&gt;0)*IK$5:IK$64))</f>
        <v>0</v>
      </c>
      <c r="IL110" s="21" t="n">
        <f aca="false">IF($A110="",0,SUMPRODUCT(((($C$5:$C$64=$A110)+($D$5:$D$64=$A110)+($E$5:$E$64=$A110)+($F$5:$F$64=$A110))&gt;0)*IL$5:IL$64))</f>
        <v>0</v>
      </c>
      <c r="IM110" s="21" t="n">
        <f aca="false">IF($A110="",0,SUMPRODUCT(((($C$5:$C$64=$A110)+($D$5:$D$64=$A110)+($E$5:$E$64=$A110)+($F$5:$F$64=$A110))&gt;0)*IM$5:IM$64))</f>
        <v>0</v>
      </c>
      <c r="IN110" s="21" t="n">
        <f aca="false">IF($A110="",0,SUMPRODUCT(((($C$5:$C$64=$A110)+($D$5:$D$64=$A110)+($E$5:$E$64=$A110)+($F$5:$F$64=$A110))&gt;0)*IN$5:IN$64))</f>
        <v>0</v>
      </c>
      <c r="IO110" s="21" t="n">
        <f aca="false">IF($A110="",0,SUMPRODUCT(((($C$5:$C$64=$A110)+($D$5:$D$64=$A110)+($E$5:$E$64=$A110)+($F$5:$F$64=$A110))&gt;0)*IO$5:IO$64))</f>
        <v>0</v>
      </c>
      <c r="IP110" s="21" t="n">
        <f aca="false">IF($A110="",0,SUMPRODUCT(((($C$5:$C$64=$A110)+($D$5:$D$64=$A110)+($E$5:$E$64=$A110)+($F$5:$F$64=$A110))&gt;0)*IP$5:IP$64))</f>
        <v>0</v>
      </c>
      <c r="IQ110" s="21" t="n">
        <f aca="false">IF($A110="",0,SUMPRODUCT(((($C$5:$C$64=$A110)+($D$5:$D$64=$A110)+($E$5:$E$64=$A110)+($F$5:$F$64=$A110))&gt;0)*IQ$5:IQ$64))</f>
        <v>0</v>
      </c>
      <c r="IR110" s="21" t="n">
        <f aca="false">IF($A110="",0,SUMPRODUCT(((($C$5:$C$64=$A110)+($D$5:$D$64=$A110)+($E$5:$E$64=$A110)+($F$5:$F$64=$A110))&gt;0)*IR$5:IR$64))</f>
        <v>0</v>
      </c>
      <c r="IS110" s="21" t="n">
        <f aca="false">IF($A110="",0,SUMPRODUCT(((($C$5:$C$64=$A110)+($D$5:$D$64=$A110)+($E$5:$E$64=$A110)+($F$5:$F$64=$A110))&gt;0)*IS$5:IS$64))</f>
        <v>0</v>
      </c>
      <c r="IT110" s="21" t="n">
        <f aca="false">IF($A110="",0,SUMPRODUCT(((($C$5:$C$64=$A110)+($D$5:$D$64=$A110)+($E$5:$E$64=$A110)+($F$5:$F$64=$A110))&gt;0)*IT$5:IT$64))</f>
        <v>0</v>
      </c>
      <c r="IU110" s="21" t="n">
        <f aca="false">IF($A110="",0,SUMPRODUCT(((($C$5:$C$64=$A110)+($D$5:$D$64=$A110)+($E$5:$E$64=$A110)+($F$5:$F$64=$A110))&gt;0)*IU$5:IU$64))</f>
        <v>0</v>
      </c>
      <c r="IV110" s="21" t="n">
        <f aca="false">IF($A110="",0,SUMPRODUCT(((($C$5:$C$64=$A110)+($D$5:$D$64=$A110)+($E$5:$E$64=$A110)+($F$5:$F$64=$A110))&gt;0)*IV$5:IV$64))</f>
        <v>0</v>
      </c>
      <c r="IW110" s="21" t="n">
        <f aca="false">IF($A110="",0,SUMPRODUCT(((($C$5:$C$64=$A110)+($D$5:$D$64=$A110)+($E$5:$E$64=$A110)+($F$5:$F$64=$A110))&gt;0)*IW$5:IW$64))</f>
        <v>0</v>
      </c>
      <c r="IX110" s="21" t="n">
        <f aca="false">IF($A110="",0,SUMPRODUCT(((($C$5:$C$64=$A110)+($D$5:$D$64=$A110)+($E$5:$E$64=$A110)+($F$5:$F$64=$A110))&gt;0)*IX$5:IX$64))</f>
        <v>0</v>
      </c>
      <c r="IY110" s="21" t="n">
        <f aca="false">IF($A110="",0,SUMPRODUCT(((($C$5:$C$64=$A110)+($D$5:$D$64=$A110)+($E$5:$E$64=$A110)+($F$5:$F$64=$A110))&gt;0)*IY$5:IY$64))</f>
        <v>0</v>
      </c>
      <c r="IZ110" s="21" t="n">
        <f aca="false">IF($A110="",0,SUMPRODUCT(((($C$5:$C$64=$A110)+($D$5:$D$64=$A110)+($E$5:$E$64=$A110)+($F$5:$F$64=$A110))&gt;0)*IZ$5:IZ$64))</f>
        <v>0</v>
      </c>
      <c r="JA110" s="21" t="n">
        <f aca="false">IF($A110="",0,SUMPRODUCT(((($C$5:$C$64=$A110)+($D$5:$D$64=$A110)+($E$5:$E$64=$A110)+($F$5:$F$64=$A110))&gt;0)*JA$5:JA$64))</f>
        <v>0</v>
      </c>
      <c r="JB110" s="21" t="n">
        <f aca="false">IF($A110="",0,SUMPRODUCT(((($C$5:$C$64=$A110)+($D$5:$D$64=$A110)+($E$5:$E$64=$A110)+($F$5:$F$64=$A110))&gt;0)*JB$5:JB$64))</f>
        <v>0</v>
      </c>
      <c r="JC110" s="21" t="n">
        <f aca="false">IF($A110="",0,SUMPRODUCT(((($C$5:$C$64=$A110)+($D$5:$D$64=$A110)+($E$5:$E$64=$A110)+($F$5:$F$64=$A110))&gt;0)*JC$5:JC$64))</f>
        <v>0</v>
      </c>
      <c r="JD110" s="21" t="n">
        <f aca="false">IF($A110="",0,SUMPRODUCT(((($C$5:$C$64=$A110)+($D$5:$D$64=$A110)+($E$5:$E$64=$A110)+($F$5:$F$64=$A110))&gt;0)*JD$5:JD$64))</f>
        <v>0</v>
      </c>
      <c r="JE110" s="21" t="n">
        <f aca="false">IF($A110="",0,SUMPRODUCT(((($C$5:$C$64=$A110)+($D$5:$D$64=$A110)+($E$5:$E$64=$A110)+($F$5:$F$64=$A110))&gt;0)*JE$5:JE$64))</f>
        <v>0</v>
      </c>
      <c r="JF110" s="21" t="n">
        <f aca="false">IF($A110="",0,SUMPRODUCT(((($C$5:$C$64=$A110)+($D$5:$D$64=$A110)+($E$5:$E$64=$A110)+($F$5:$F$64=$A110))&gt;0)*JF$5:JF$64))</f>
        <v>0</v>
      </c>
      <c r="JG110" s="21" t="n">
        <f aca="false">IF($A110="",0,SUMPRODUCT(((($C$5:$C$64=$A110)+($D$5:$D$64=$A110)+($E$5:$E$64=$A110)+($F$5:$F$64=$A110))&gt;0)*JG$5:JG$64))</f>
        <v>0</v>
      </c>
      <c r="JH110" s="21" t="n">
        <f aca="false">IF($A110="",0,SUMPRODUCT(((($C$5:$C$64=$A110)+($D$5:$D$64=$A110)+($E$5:$E$64=$A110)+($F$5:$F$64=$A110))&gt;0)*JH$5:JH$64))</f>
        <v>0</v>
      </c>
      <c r="JI110" s="21" t="n">
        <f aca="false">IF($A110="",0,SUMPRODUCT(((($C$5:$C$64=$A110)+($D$5:$D$64=$A110)+($E$5:$E$64=$A110)+($F$5:$F$64=$A110))&gt;0)*JI$5:JI$64))</f>
        <v>0</v>
      </c>
      <c r="JJ110" s="21" t="n">
        <f aca="false">IF($A110="",0,SUMPRODUCT(((($C$5:$C$64=$A110)+($D$5:$D$64=$A110)+($E$5:$E$64=$A110)+($F$5:$F$64=$A110))&gt;0)*JJ$5:JJ$64))</f>
        <v>0</v>
      </c>
      <c r="JK110" s="21" t="n">
        <f aca="false">IF($A110="",0,SUMPRODUCT(((($C$5:$C$64=$A110)+($D$5:$D$64=$A110)+($E$5:$E$64=$A110)+($F$5:$F$64=$A110))&gt;0)*JK$5:JK$64))</f>
        <v>0</v>
      </c>
      <c r="JL110" s="21" t="n">
        <f aca="false">IF($A110="",0,SUMPRODUCT(((($C$5:$C$64=$A110)+($D$5:$D$64=$A110)+($E$5:$E$64=$A110)+($F$5:$F$64=$A110))&gt;0)*JL$5:JL$64))</f>
        <v>0</v>
      </c>
      <c r="JM110" s="21" t="n">
        <f aca="false">IF($A110="",0,SUMPRODUCT(((($C$5:$C$64=$A110)+($D$5:$D$64=$A110)+($E$5:$E$64=$A110)+($F$5:$F$64=$A110))&gt;0)*JM$5:JM$64))</f>
        <v>0</v>
      </c>
      <c r="JN110" s="21" t="n">
        <f aca="false">IF($A110="",0,SUMPRODUCT(((($C$5:$C$64=$A110)+($D$5:$D$64=$A110)+($E$5:$E$64=$A110)+($F$5:$F$64=$A110))&gt;0)*JN$5:JN$64))</f>
        <v>0</v>
      </c>
      <c r="JO110" s="21" t="n">
        <f aca="false">IF($A110="",0,SUMPRODUCT(((($C$5:$C$64=$A110)+($D$5:$D$64=$A110)+($E$5:$E$64=$A110)+($F$5:$F$64=$A110))&gt;0)*JO$5:JO$64))</f>
        <v>0</v>
      </c>
      <c r="JP110" s="21" t="n">
        <f aca="false">IF($A110="",0,SUMPRODUCT(((($C$5:$C$64=$A110)+($D$5:$D$64=$A110)+($E$5:$E$64=$A110)+($F$5:$F$64=$A110))&gt;0)*JP$5:JP$64))</f>
        <v>0</v>
      </c>
      <c r="JQ110" s="21" t="n">
        <f aca="false">IF($A110="",0,SUMPRODUCT(((($C$5:$C$64=$A110)+($D$5:$D$64=$A110)+($E$5:$E$64=$A110)+($F$5:$F$64=$A110))&gt;0)*JQ$5:JQ$64))</f>
        <v>0</v>
      </c>
      <c r="JR110" s="21" t="n">
        <f aca="false">IF($A110="",0,SUMPRODUCT(((($C$5:$C$64=$A110)+($D$5:$D$64=$A110)+($E$5:$E$64=$A110)+($F$5:$F$64=$A110))&gt;0)*JR$5:JR$64))</f>
        <v>0</v>
      </c>
      <c r="JS110" s="21" t="n">
        <f aca="false">IF($A110="",0,SUMPRODUCT(((($C$5:$C$64=$A110)+($D$5:$D$64=$A110)+($E$5:$E$64=$A110)+($F$5:$F$64=$A110))&gt;0)*JS$5:JS$64))</f>
        <v>0</v>
      </c>
      <c r="JT110" s="21" t="n">
        <f aca="false">IF($A110="",0,SUMPRODUCT(((($C$5:$C$64=$A110)+($D$5:$D$64=$A110)+($E$5:$E$64=$A110)+($F$5:$F$64=$A110))&gt;0)*JT$5:JT$64))</f>
        <v>0</v>
      </c>
      <c r="JU110" s="21" t="n">
        <f aca="false">IF($A110="",0,SUMPRODUCT(((($C$5:$C$64=$A110)+($D$5:$D$64=$A110)+($E$5:$E$64=$A110)+($F$5:$F$64=$A110))&gt;0)*JU$5:JU$64))</f>
        <v>0</v>
      </c>
      <c r="JV110" s="21" t="n">
        <f aca="false">IF($A110="",0,SUMPRODUCT(((($C$5:$C$64=$A110)+($D$5:$D$64=$A110)+($E$5:$E$64=$A110)+($F$5:$F$64=$A110))&gt;0)*JV$5:JV$64))</f>
        <v>0</v>
      </c>
      <c r="JW110" s="21" t="n">
        <f aca="false">IF($A110="",0,SUMPRODUCT(((($C$5:$C$64=$A110)+($D$5:$D$64=$A110)+($E$5:$E$64=$A110)+($F$5:$F$64=$A110))&gt;0)*JW$5:JW$64))</f>
        <v>0</v>
      </c>
      <c r="JX110" s="21" t="n">
        <f aca="false">IF($A110="",0,SUMPRODUCT(((($C$5:$C$64=$A110)+($D$5:$D$64=$A110)+($E$5:$E$64=$A110)+($F$5:$F$64=$A110))&gt;0)*JX$5:JX$64))</f>
        <v>0</v>
      </c>
      <c r="JY110" s="21" t="n">
        <f aca="false">IF($A110="",0,SUMPRODUCT(((($C$5:$C$64=$A110)+($D$5:$D$64=$A110)+($E$5:$E$64=$A110)+($F$5:$F$64=$A110))&gt;0)*JY$5:JY$64))</f>
        <v>0</v>
      </c>
      <c r="JZ110" s="21" t="n">
        <f aca="false">IF($A110="",0,SUMPRODUCT(((($C$5:$C$64=$A110)+($D$5:$D$64=$A110)+($E$5:$E$64=$A110)+($F$5:$F$64=$A110))&gt;0)*JZ$5:JZ$64))</f>
        <v>0</v>
      </c>
      <c r="KA110" s="21" t="n">
        <f aca="false">IF($A110="",0,SUMPRODUCT(((($C$5:$C$64=$A110)+($D$5:$D$64=$A110)+($E$5:$E$64=$A110)+($F$5:$F$64=$A110))&gt;0)*KA$5:KA$64))</f>
        <v>0</v>
      </c>
      <c r="KB110" s="21" t="n">
        <f aca="false">IF($A110="",0,SUMPRODUCT(((($C$5:$C$64=$A110)+($D$5:$D$64=$A110)+($E$5:$E$64=$A110)+($F$5:$F$64=$A110))&gt;0)*KB$5:KB$64))</f>
        <v>0</v>
      </c>
      <c r="KC110" s="21" t="n">
        <f aca="false">IF($A110="",0,SUMPRODUCT(((($C$5:$C$64=$A110)+($D$5:$D$64=$A110)+($E$5:$E$64=$A110)+($F$5:$F$64=$A110))&gt;0)*KC$5:KC$64))</f>
        <v>0</v>
      </c>
      <c r="KD110" s="21" t="n">
        <f aca="false">IF($A110="",0,SUMPRODUCT(((($C$5:$C$64=$A110)+($D$5:$D$64=$A110)+($E$5:$E$64=$A110)+($F$5:$F$64=$A110))&gt;0)*KD$5:KD$64))</f>
        <v>0</v>
      </c>
      <c r="KE110" s="21" t="n">
        <f aca="false">IF($A110="",0,SUMPRODUCT(((($C$5:$C$64=$A110)+($D$5:$D$64=$A110)+($E$5:$E$64=$A110)+($F$5:$F$64=$A110))&gt;0)*KE$5:KE$64))</f>
        <v>0</v>
      </c>
      <c r="KF110" s="21" t="n">
        <f aca="false">IF($A110="",0,SUMPRODUCT(((($C$5:$C$64=$A110)+($D$5:$D$64=$A110)+($E$5:$E$64=$A110)+($F$5:$F$64=$A110))&gt;0)*KF$5:KF$64))</f>
        <v>0</v>
      </c>
      <c r="KG110" s="21" t="n">
        <f aca="false">IF($A110="",0,SUMPRODUCT(((($C$5:$C$64=$A110)+($D$5:$D$64=$A110)+($E$5:$E$64=$A110)+($F$5:$F$64=$A110))&gt;0)*KG$5:KG$64))</f>
        <v>0</v>
      </c>
      <c r="KH110" s="21" t="n">
        <f aca="false">IF($A110="",0,SUMPRODUCT(((($C$5:$C$64=$A110)+($D$5:$D$64=$A110)+($E$5:$E$64=$A110)+($F$5:$F$64=$A110))&gt;0)*KH$5:KH$64))</f>
        <v>0</v>
      </c>
      <c r="KI110" s="21" t="n">
        <f aca="false">IF($A110="",0,SUMPRODUCT(((($C$5:$C$64=$A110)+($D$5:$D$64=$A110)+($E$5:$E$64=$A110)+($F$5:$F$64=$A110))&gt;0)*KI$5:KI$64))</f>
        <v>0</v>
      </c>
      <c r="KJ110" s="21" t="n">
        <f aca="false">IF($A110="",0,SUMPRODUCT(((($C$5:$C$64=$A110)+($D$5:$D$64=$A110)+($E$5:$E$64=$A110)+($F$5:$F$64=$A110))&gt;0)*KJ$5:KJ$64))</f>
        <v>0</v>
      </c>
      <c r="KK110" s="21" t="n">
        <f aca="false">IF($A110="",0,SUMPRODUCT(((($C$5:$C$64=$A110)+($D$5:$D$64=$A110)+($E$5:$E$64=$A110)+($F$5:$F$64=$A110))&gt;0)*KK$5:KK$64))</f>
        <v>0</v>
      </c>
      <c r="KL110" s="21" t="n">
        <f aca="false">IF($A110="",0,SUMPRODUCT(((($C$5:$C$64=$A110)+($D$5:$D$64=$A110)+($E$5:$E$64=$A110)+($F$5:$F$64=$A110))&gt;0)*KL$5:KL$64))</f>
        <v>0</v>
      </c>
      <c r="KM110" s="21" t="n">
        <f aca="false">IF($A110="",0,SUMPRODUCT(((($C$5:$C$64=$A110)+($D$5:$D$64=$A110)+($E$5:$E$64=$A110)+($F$5:$F$64=$A110))&gt;0)*KM$5:KM$64))</f>
        <v>0</v>
      </c>
      <c r="KN110" s="21" t="n">
        <f aca="false">IF($A110="",0,SUMPRODUCT(((($C$5:$C$64=$A110)+($D$5:$D$64=$A110)+($E$5:$E$64=$A110)+($F$5:$F$64=$A110))&gt;0)*KN$5:KN$64))</f>
        <v>0</v>
      </c>
      <c r="KO110" s="21" t="n">
        <f aca="false">IF($A110="",0,SUMPRODUCT(((($C$5:$C$64=$A110)+($D$5:$D$64=$A110)+($E$5:$E$64=$A110)+($F$5:$F$64=$A110))&gt;0)*KO$5:KO$64))</f>
        <v>0</v>
      </c>
      <c r="KP110" s="21" t="n">
        <f aca="false">IF($A110="",0,SUMPRODUCT(((($C$5:$C$64=$A110)+($D$5:$D$64=$A110)+($E$5:$E$64=$A110)+($F$5:$F$64=$A110))&gt;0)*KP$5:KP$64))</f>
        <v>0</v>
      </c>
      <c r="KQ110" s="21" t="n">
        <f aca="false">IF($A110="",0,SUMPRODUCT(((($C$5:$C$64=$A110)+($D$5:$D$64=$A110)+($E$5:$E$64=$A110)+($F$5:$F$64=$A110))&gt;0)*KQ$5:KQ$64))</f>
        <v>0</v>
      </c>
      <c r="KR110" s="21" t="n">
        <f aca="false">IF($A110="",0,SUMPRODUCT(((($C$5:$C$64=$A110)+($D$5:$D$64=$A110)+($E$5:$E$64=$A110)+($F$5:$F$64=$A110))&gt;0)*KR$5:KR$64))</f>
        <v>0</v>
      </c>
      <c r="KS110" s="21" t="n">
        <f aca="false">IF($A110="",0,SUMPRODUCT(((($C$5:$C$64=$A110)+($D$5:$D$64=$A110)+($E$5:$E$64=$A110)+($F$5:$F$64=$A110))&gt;0)*KS$5:KS$64))</f>
        <v>0</v>
      </c>
      <c r="KT110" s="21" t="n">
        <f aca="false">IF($A110="",0,SUMPRODUCT(((($C$5:$C$64=$A110)+($D$5:$D$64=$A110)+($E$5:$E$64=$A110)+($F$5:$F$64=$A110))&gt;0)*KT$5:KT$64))</f>
        <v>0</v>
      </c>
      <c r="KU110" s="21" t="n">
        <f aca="false">IF($A110="",0,SUMPRODUCT(((($C$5:$C$64=$A110)+($D$5:$D$64=$A110)+($E$5:$E$64=$A110)+($F$5:$F$64=$A110))&gt;0)*KU$5:KU$64))</f>
        <v>0</v>
      </c>
      <c r="KV110" s="21" t="n">
        <f aca="false">IF($A110="",0,SUMPRODUCT(((($C$5:$C$64=$A110)+($D$5:$D$64=$A110)+($E$5:$E$64=$A110)+($F$5:$F$64=$A110))&gt;0)*KV$5:KV$64))</f>
        <v>0</v>
      </c>
      <c r="KW110" s="21" t="n">
        <f aca="false">IF($A110="",0,SUMPRODUCT(((($C$5:$C$64=$A110)+($D$5:$D$64=$A110)+($E$5:$E$64=$A110)+($F$5:$F$64=$A110))&gt;0)*KW$5:KW$64))</f>
        <v>0</v>
      </c>
      <c r="KX110" s="21" t="n">
        <f aca="false">IF($A110="",0,SUMPRODUCT(((($C$5:$C$64=$A110)+($D$5:$D$64=$A110)+($E$5:$E$64=$A110)+($F$5:$F$64=$A110))&gt;0)*KX$5:KX$64))</f>
        <v>0</v>
      </c>
      <c r="KY110" s="21" t="n">
        <f aca="false">IF($A110="",0,SUMPRODUCT(((($C$5:$C$64=$A110)+($D$5:$D$64=$A110)+($E$5:$E$64=$A110)+($F$5:$F$64=$A110))&gt;0)*KY$5:KY$64))</f>
        <v>0</v>
      </c>
      <c r="KZ110" s="21" t="n">
        <f aca="false">IF($A110="",0,SUMPRODUCT(((($C$5:$C$64=$A110)+($D$5:$D$64=$A110)+($E$5:$E$64=$A110)+($F$5:$F$64=$A110))&gt;0)*KZ$5:KZ$64))</f>
        <v>0</v>
      </c>
      <c r="LA110" s="21" t="n">
        <f aca="false">IF($A110="",0,SUMPRODUCT(((($C$5:$C$64=$A110)+($D$5:$D$64=$A110)+($E$5:$E$64=$A110)+($F$5:$F$64=$A110))&gt;0)*LA$5:LA$64))</f>
        <v>0</v>
      </c>
      <c r="LB110" s="21" t="n">
        <f aca="false">IF($A110="",0,SUMPRODUCT(((($C$5:$C$64=$A110)+($D$5:$D$64=$A110)+($E$5:$E$64=$A110)+($F$5:$F$64=$A110))&gt;0)*LB$5:LB$64))</f>
        <v>0</v>
      </c>
      <c r="LC110" s="21" t="n">
        <f aca="false">IF($A110="",0,SUMPRODUCT(((($C$5:$C$64=$A110)+($D$5:$D$64=$A110)+($E$5:$E$64=$A110)+($F$5:$F$64=$A110))&gt;0)*LC$5:LC$64))</f>
        <v>0</v>
      </c>
      <c r="LD110" s="21" t="n">
        <f aca="false">IF($A110="",0,SUMPRODUCT(((($C$5:$C$64=$A110)+($D$5:$D$64=$A110)+($E$5:$E$64=$A110)+($F$5:$F$64=$A110))&gt;0)*LD$5:LD$64))</f>
        <v>0</v>
      </c>
      <c r="LE110" s="21" t="n">
        <f aca="false">IF($A110="",0,SUMPRODUCT(((($C$5:$C$64=$A110)+($D$5:$D$64=$A110)+($E$5:$E$64=$A110)+($F$5:$F$64=$A110))&gt;0)*LE$5:LE$64))</f>
        <v>0</v>
      </c>
      <c r="LF110" s="21" t="n">
        <f aca="false">IF($A110="",0,SUMPRODUCT(((($C$5:$C$64=$A110)+($D$5:$D$64=$A110)+($E$5:$E$64=$A110)+($F$5:$F$64=$A110))&gt;0)*LF$5:LF$64))</f>
        <v>0</v>
      </c>
      <c r="LG110" s="21" t="n">
        <f aca="false">IF($A110="",0,SUMPRODUCT(((($C$5:$C$64=$A110)+($D$5:$D$64=$A110)+($E$5:$E$64=$A110)+($F$5:$F$64=$A110))&gt;0)*LG$5:LG$64))</f>
        <v>0</v>
      </c>
      <c r="LH110" s="21" t="n">
        <f aca="false">IF($A110="",0,SUMPRODUCT(((($C$5:$C$64=$A110)+($D$5:$D$64=$A110)+($E$5:$E$64=$A110)+($F$5:$F$64=$A110))&gt;0)*LH$5:LH$64))</f>
        <v>0</v>
      </c>
      <c r="LI110" s="21" t="n">
        <f aca="false">IF($A110="",0,SUMPRODUCT(((($C$5:$C$64=$A110)+($D$5:$D$64=$A110)+($E$5:$E$64=$A110)+($F$5:$F$64=$A110))&gt;0)*LI$5:LI$64))</f>
        <v>0</v>
      </c>
      <c r="LJ110" s="21" t="n">
        <f aca="false">IF($A110="",0,SUMPRODUCT(((($C$5:$C$64=$A110)+($D$5:$D$64=$A110)+($E$5:$E$64=$A110)+($F$5:$F$64=$A110))&gt;0)*LJ$5:LJ$64))</f>
        <v>0</v>
      </c>
      <c r="LK110" s="21" t="n">
        <f aca="false">IF($A110="",0,SUMPRODUCT(((($C$5:$C$64=$A110)+($D$5:$D$64=$A110)+($E$5:$E$64=$A110)+($F$5:$F$64=$A110))&gt;0)*LK$5:LK$64))</f>
        <v>0</v>
      </c>
      <c r="LL110" s="21" t="n">
        <f aca="false">IF($A110="",0,SUMPRODUCT(((($C$5:$C$64=$A110)+($D$5:$D$64=$A110)+($E$5:$E$64=$A110)+($F$5:$F$64=$A110))&gt;0)*LL$5:LL$64))</f>
        <v>0</v>
      </c>
      <c r="LM110" s="21" t="n">
        <f aca="false">IF($A110="",0,SUMPRODUCT(((($C$5:$C$64=$A110)+($D$5:$D$64=$A110)+($E$5:$E$64=$A110)+($F$5:$F$64=$A110))&gt;0)*LM$5:LM$64))</f>
        <v>0</v>
      </c>
      <c r="LN110" s="21" t="n">
        <f aca="false">IF($A110="",0,SUMPRODUCT(((($C$5:$C$64=$A110)+($D$5:$D$64=$A110)+($E$5:$E$64=$A110)+($F$5:$F$64=$A110))&gt;0)*LN$5:LN$64))</f>
        <v>0</v>
      </c>
      <c r="LO110" s="21" t="n">
        <f aca="false">IF($A110="",0,SUMPRODUCT(((($C$5:$C$64=$A110)+($D$5:$D$64=$A110)+($E$5:$E$64=$A110)+($F$5:$F$64=$A110))&gt;0)*LO$5:LO$64))</f>
        <v>0</v>
      </c>
      <c r="LP110" s="21" t="n">
        <f aca="false">IF($A110="",0,SUMPRODUCT(((($C$5:$C$64=$A110)+($D$5:$D$64=$A110)+($E$5:$E$64=$A110)+($F$5:$F$64=$A110))&gt;0)*LP$5:LP$64))</f>
        <v>0</v>
      </c>
      <c r="LQ110" s="21" t="n">
        <f aca="false">IF($A110="",0,SUMPRODUCT(((($C$5:$C$64=$A110)+($D$5:$D$64=$A110)+($E$5:$E$64=$A110)+($F$5:$F$64=$A110))&gt;0)*LQ$5:LQ$64))</f>
        <v>0</v>
      </c>
      <c r="LR110" s="21" t="n">
        <f aca="false">IF($A110="",0,SUMPRODUCT(((($C$5:$C$64=$A110)+($D$5:$D$64=$A110)+($E$5:$E$64=$A110)+($F$5:$F$64=$A110))&gt;0)*LR$5:LR$64))</f>
        <v>0</v>
      </c>
      <c r="LS110" s="21" t="n">
        <f aca="false">IF($A110="",0,SUMPRODUCT(((($C$5:$C$64=$A110)+($D$5:$D$64=$A110)+($E$5:$E$64=$A110)+($F$5:$F$64=$A110))&gt;0)*LS$5:LS$64))</f>
        <v>0</v>
      </c>
      <c r="LT110" s="21" t="n">
        <f aca="false">IF($A110="",0,SUMPRODUCT(((($C$5:$C$64=$A110)+($D$5:$D$64=$A110)+($E$5:$E$64=$A110)+($F$5:$F$64=$A110))&gt;0)*LT$5:LT$64))</f>
        <v>0</v>
      </c>
      <c r="LU110" s="21" t="n">
        <f aca="false">IF($A110="",0,SUMPRODUCT(((($C$5:$C$64=$A110)+($D$5:$D$64=$A110)+($E$5:$E$64=$A110)+($F$5:$F$64=$A110))&gt;0)*LU$5:LU$64))</f>
        <v>0</v>
      </c>
      <c r="LV110" s="21" t="n">
        <f aca="false">IF($A110="",0,SUMPRODUCT(((($C$5:$C$64=$A110)+($D$5:$D$64=$A110)+($E$5:$E$64=$A110)+($F$5:$F$64=$A110))&gt;0)*LV$5:LV$64))</f>
        <v>0</v>
      </c>
      <c r="LW110" s="21" t="n">
        <f aca="false">IF($A110="",0,SUMPRODUCT(((($C$5:$C$64=$A110)+($D$5:$D$64=$A110)+($E$5:$E$64=$A110)+($F$5:$F$64=$A110))&gt;0)*LW$5:LW$64))</f>
        <v>0</v>
      </c>
      <c r="LX110" s="21" t="n">
        <f aca="false">IF($A110="",0,SUMPRODUCT(((($C$5:$C$64=$A110)+($D$5:$D$64=$A110)+($E$5:$E$64=$A110)+($F$5:$F$64=$A110))&gt;0)*LX$5:LX$64))</f>
        <v>0</v>
      </c>
      <c r="LY110" s="21" t="n">
        <f aca="false">IF($A110="",0,SUMPRODUCT(((($C$5:$C$64=$A110)+($D$5:$D$64=$A110)+($E$5:$E$64=$A110)+($F$5:$F$64=$A110))&gt;0)*LY$5:LY$64))</f>
        <v>0</v>
      </c>
      <c r="LZ110" s="21" t="n">
        <f aca="false">IF($A110="",0,SUMPRODUCT(((($C$5:$C$64=$A110)+($D$5:$D$64=$A110)+($E$5:$E$64=$A110)+($F$5:$F$64=$A110))&gt;0)*LZ$5:LZ$64))</f>
        <v>0</v>
      </c>
      <c r="MA110" s="21" t="n">
        <f aca="false">IF($A110="",0,SUMPRODUCT(((($C$5:$C$64=$A110)+($D$5:$D$64=$A110)+($E$5:$E$64=$A110)+($F$5:$F$64=$A110))&gt;0)*MA$5:MA$64))</f>
        <v>0</v>
      </c>
      <c r="MB110" s="21" t="n">
        <f aca="false">IF($A110="",0,SUMPRODUCT(((($C$5:$C$64=$A110)+($D$5:$D$64=$A110)+($E$5:$E$64=$A110)+($F$5:$F$64=$A110))&gt;0)*MB$5:MB$64))</f>
        <v>0</v>
      </c>
      <c r="MC110" s="21" t="n">
        <f aca="false">IF($A110="",0,SUMPRODUCT(((($C$5:$C$64=$A110)+($D$5:$D$64=$A110)+($E$5:$E$64=$A110)+($F$5:$F$64=$A110))&gt;0)*MC$5:MC$64))</f>
        <v>0</v>
      </c>
      <c r="MD110" s="21" t="n">
        <f aca="false">IF($A110="",0,SUMPRODUCT(((($C$5:$C$64=$A110)+($D$5:$D$64=$A110)+($E$5:$E$64=$A110)+($F$5:$F$64=$A110))&gt;0)*MD$5:MD$64))</f>
        <v>0</v>
      </c>
      <c r="ME110" s="21" t="n">
        <f aca="false">IF($A110="",0,SUMPRODUCT(((($C$5:$C$64=$A110)+($D$5:$D$64=$A110)+($E$5:$E$64=$A110)+($F$5:$F$64=$A110))&gt;0)*ME$5:ME$64))</f>
        <v>0</v>
      </c>
      <c r="MF110" s="21" t="n">
        <f aca="false">IF($A110="",0,SUMPRODUCT(((($C$5:$C$64=$A110)+($D$5:$D$64=$A110)+($E$5:$E$64=$A110)+($F$5:$F$64=$A110))&gt;0)*MF$5:MF$64))</f>
        <v>0</v>
      </c>
      <c r="MG110" s="21" t="n">
        <f aca="false">IF($A110="",0,SUMPRODUCT(((($C$5:$C$64=$A110)+($D$5:$D$64=$A110)+($E$5:$E$64=$A110)+($F$5:$F$64=$A110))&gt;0)*MG$5:MG$64))</f>
        <v>0</v>
      </c>
      <c r="MH110" s="21" t="n">
        <f aca="false">IF($A110="",0,SUMPRODUCT(((($C$5:$C$64=$A110)+($D$5:$D$64=$A110)+($E$5:$E$64=$A110)+($F$5:$F$64=$A110))&gt;0)*MH$5:MH$64))</f>
        <v>0</v>
      </c>
      <c r="MI110" s="21" t="n">
        <f aca="false">IF($A110="",0,SUMPRODUCT(((($C$5:$C$64=$A110)+($D$5:$D$64=$A110)+($E$5:$E$64=$A110)+($F$5:$F$64=$A110))&gt;0)*MI$5:MI$64))</f>
        <v>0</v>
      </c>
      <c r="MJ110" s="21" t="n">
        <f aca="false">IF($A110="",0,SUMPRODUCT(((($C$5:$C$64=$A110)+($D$5:$D$64=$A110)+($E$5:$E$64=$A110)+($F$5:$F$64=$A110))&gt;0)*MJ$5:MJ$64))</f>
        <v>0</v>
      </c>
      <c r="MK110" s="21" t="n">
        <f aca="false">IF($A110="",0,SUMPRODUCT(((($C$5:$C$64=$A110)+($D$5:$D$64=$A110)+($E$5:$E$64=$A110)+($F$5:$F$64=$A110))&gt;0)*MK$5:MK$64))</f>
        <v>0</v>
      </c>
      <c r="ML110" s="21" t="n">
        <f aca="false">IF($A110="",0,SUMPRODUCT(((($C$5:$C$64=$A110)+($D$5:$D$64=$A110)+($E$5:$E$64=$A110)+($F$5:$F$64=$A110))&gt;0)*ML$5:ML$64))</f>
        <v>0</v>
      </c>
      <c r="MM110" s="21" t="n">
        <f aca="false">IF($A110="",0,SUMPRODUCT(((($C$5:$C$64=$A110)+($D$5:$D$64=$A110)+($E$5:$E$64=$A110)+($F$5:$F$64=$A110))&gt;0)*MM$5:MM$64))</f>
        <v>0</v>
      </c>
      <c r="MN110" s="21" t="n">
        <f aca="false">IF($A110="",0,SUMPRODUCT(((($C$5:$C$64=$A110)+($D$5:$D$64=$A110)+($E$5:$E$64=$A110)+($F$5:$F$64=$A110))&gt;0)*MN$5:MN$64))</f>
        <v>0</v>
      </c>
      <c r="MO110" s="21" t="n">
        <f aca="false">IF($A110="",0,SUMPRODUCT(((($C$5:$C$64=$A110)+($D$5:$D$64=$A110)+($E$5:$E$64=$A110)+($F$5:$F$64=$A110))&gt;0)*MO$5:MO$64))</f>
        <v>0</v>
      </c>
      <c r="MP110" s="21" t="n">
        <f aca="false">IF($A110="",0,SUMPRODUCT(((($C$5:$C$64=$A110)+($D$5:$D$64=$A110)+($E$5:$E$64=$A110)+($F$5:$F$64=$A110))&gt;0)*MP$5:MP$64))</f>
        <v>0</v>
      </c>
      <c r="MQ110" s="21" t="n">
        <f aca="false">IF($A110="",0,SUMPRODUCT(((($C$5:$C$64=$A110)+($D$5:$D$64=$A110)+($E$5:$E$64=$A110)+($F$5:$F$64=$A110))&gt;0)*MQ$5:MQ$64))</f>
        <v>0</v>
      </c>
      <c r="MR110" s="21" t="n">
        <f aca="false">IF($A110="",0,SUMPRODUCT(((($C$5:$C$64=$A110)+($D$5:$D$64=$A110)+($E$5:$E$64=$A110)+($F$5:$F$64=$A110))&gt;0)*MR$5:MR$64))</f>
        <v>0</v>
      </c>
      <c r="MS110" s="21" t="n">
        <f aca="false">IF($A110="",0,SUMPRODUCT(((($C$5:$C$64=$A110)+($D$5:$D$64=$A110)+($E$5:$E$64=$A110)+($F$5:$F$64=$A110))&gt;0)*MS$5:MS$64))</f>
        <v>0</v>
      </c>
      <c r="MT110" s="21" t="n">
        <f aca="false">IF($A110="",0,SUMPRODUCT(((($C$5:$C$64=$A110)+($D$5:$D$64=$A110)+($E$5:$E$64=$A110)+($F$5:$F$64=$A110))&gt;0)*MT$5:MT$64))</f>
        <v>0</v>
      </c>
      <c r="MU110" s="21" t="n">
        <f aca="false">IF($A110="",0,SUMPRODUCT(((($C$5:$C$64=$A110)+($D$5:$D$64=$A110)+($E$5:$E$64=$A110)+($F$5:$F$64=$A110))&gt;0)*MU$5:MU$64))</f>
        <v>0</v>
      </c>
      <c r="MV110" s="21" t="n">
        <f aca="false">IF($A110="",0,SUMPRODUCT(((($C$5:$C$64=$A110)+($D$5:$D$64=$A110)+($E$5:$E$64=$A110)+($F$5:$F$64=$A110))&gt;0)*MV$5:MV$64))</f>
        <v>0</v>
      </c>
      <c r="MW110" s="21" t="n">
        <f aca="false">IF($A110="",0,SUMPRODUCT(((($C$5:$C$64=$A110)+($D$5:$D$64=$A110)+($E$5:$E$64=$A110)+($F$5:$F$64=$A110))&gt;0)*MW$5:MW$64))</f>
        <v>0</v>
      </c>
      <c r="MX110" s="21" t="n">
        <f aca="false">IF($A110="",0,SUMPRODUCT(((($C$5:$C$64=$A110)+($D$5:$D$64=$A110)+($E$5:$E$64=$A110)+($F$5:$F$64=$A110))&gt;0)*MX$5:MX$64))</f>
        <v>0</v>
      </c>
      <c r="MY110" s="21" t="n">
        <f aca="false">IF($A110="",0,SUMPRODUCT(((($C$5:$C$64=$A110)+($D$5:$D$64=$A110)+($E$5:$E$64=$A110)+($F$5:$F$64=$A110))&gt;0)*MY$5:MY$64))</f>
        <v>0</v>
      </c>
      <c r="MZ110" s="21" t="n">
        <f aca="false">IF($A110="",0,SUMPRODUCT(((($C$5:$C$64=$A110)+($D$5:$D$64=$A110)+($E$5:$E$64=$A110)+($F$5:$F$64=$A110))&gt;0)*MZ$5:MZ$64))</f>
        <v>0</v>
      </c>
      <c r="NA110" s="21" t="n">
        <f aca="false">IF($A110="",0,SUMPRODUCT(((($C$5:$C$64=$A110)+($D$5:$D$64=$A110)+($E$5:$E$64=$A110)+($F$5:$F$64=$A110))&gt;0)*NA$5:NA$64))</f>
        <v>0</v>
      </c>
      <c r="NB110" s="21" t="n">
        <f aca="false">IF($A110="",0,SUMPRODUCT(((($C$5:$C$64=$A110)+($D$5:$D$64=$A110)+($E$5:$E$64=$A110)+($F$5:$F$64=$A110))&gt;0)*NB$5:NB$64))</f>
        <v>0</v>
      </c>
      <c r="NC110" s="21" t="n">
        <f aca="false">IF($A110="",0,SUMPRODUCT(((($C$5:$C$64=$A110)+($D$5:$D$64=$A110)+($E$5:$E$64=$A110)+($F$5:$F$64=$A110))&gt;0)*NC$5:NC$64))</f>
        <v>0</v>
      </c>
      <c r="ND110" s="21" t="n">
        <f aca="false">IF($A110="",0,SUMPRODUCT(((($C$5:$C$64=$A110)+($D$5:$D$64=$A110)+($E$5:$E$64=$A110)+($F$5:$F$64=$A110))&gt;0)*ND$5:ND$64))</f>
        <v>0</v>
      </c>
      <c r="NE110" s="21" t="n">
        <f aca="false">IF($A110="",0,SUMPRODUCT(((($C$5:$C$64=$A110)+($D$5:$D$64=$A110)+($E$5:$E$64=$A110)+($F$5:$F$64=$A110))&gt;0)*NE$5:NE$64))</f>
        <v>0</v>
      </c>
      <c r="NF110" s="21" t="n">
        <f aca="false">IF($A110="",0,SUMPRODUCT(((($C$5:$C$64=$A110)+($D$5:$D$64=$A110)+($E$5:$E$64=$A110)+($F$5:$F$64=$A110))&gt;0)*NF$5:NF$64))</f>
        <v>0</v>
      </c>
      <c r="NG110" s="21" t="n">
        <f aca="false">IF($A110="",0,SUMPRODUCT(((($C$5:$C$64=$A110)+($D$5:$D$64=$A110)+($E$5:$E$64=$A110)+($F$5:$F$64=$A110))&gt;0)*NG$5:NG$64))</f>
        <v>0</v>
      </c>
      <c r="NH110" s="21" t="n">
        <f aca="false">IF($A110="",0,SUMPRODUCT(((($C$5:$C$64=$A110)+($D$5:$D$64=$A110)+($E$5:$E$64=$A110)+($F$5:$F$64=$A110))&gt;0)*NH$5:NH$64))</f>
        <v>0</v>
      </c>
    </row>
  </sheetData>
  <sheetProtection sheet="true" formatColumns="false" formatRows="false" sort="false" autoFilter="false"/>
  <conditionalFormatting sqref="G5:NH64">
    <cfRule type="expression" priority="2" aboveAverage="0" equalAverage="0" bottom="0" percent="0" rank="0" text="" dxfId="0">
      <formula>Konflikt!G5&gt;0</formula>
    </cfRule>
    <cfRule type="expression" priority="3" aboveAverage="0" equalAverage="0" bottom="0" percent="0" rank="0" text="" dxfId="11">
      <formula>G5=1</formula>
    </cfRule>
  </conditionalFormatting>
  <conditionalFormatting sqref="G68:NH110">
    <cfRule type="expression" priority="4" aboveAverage="0" equalAverage="0" bottom="0" percent="0" rank="0" text="" dxfId="0">
      <formula>G68&gt;$B68</formula>
    </cfRule>
    <cfRule type="expression" priority="5" aboveAverage="0" equalAverage="0" bottom="0" percent="0" rank="0" text="" dxfId="10">
      <formula>AND(G68&gt;0,G68=$B68)</formula>
    </cfRule>
    <cfRule type="expression" priority="6" aboveAverage="0" equalAverage="0" bottom="0" percent="0" rank="0" text="" dxfId="9">
      <formula>G68&gt;0</formula>
    </cfRule>
  </conditionalFormatting>
  <conditionalFormatting sqref="G3:NH110">
    <cfRule type="expression" priority="7" aboveAverage="0" equalAverage="0" bottom="0" percent="0" rank="0" text="" dxfId="12">
      <formula>OR(WEEKDAY(G$3,2)&gt;5,COUNTIF(Einstellungen!$I$7:$I$40,G$3)&gt;0)</formula>
    </cfRule>
    <cfRule type="expression" priority="8" aboveAverage="0" equalAverage="0" bottom="0" percent="0" rank="0" text="" dxfId="13">
      <formula>G$3=TODAY()</formula>
    </cfRule>
  </conditionalFormatting>
  <conditionalFormatting sqref="G2:NH110">
    <cfRule type="expression" priority="9" aboveAverage="0" equalAverage="0" bottom="0" percent="0" rank="0" text="" dxfId="14">
      <formula>DAY(G$3)=1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H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5" t="s">
        <v>103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</row>
    <row r="2" customFormat="false" ht="15" hidden="false" customHeight="false" outlineLevel="0" collapsed="false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5"/>
      <c r="JJ2" s="5"/>
      <c r="JK2" s="5"/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5"/>
      <c r="JY2" s="5"/>
      <c r="JZ2" s="5"/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5"/>
      <c r="KN2" s="5"/>
      <c r="KO2" s="5"/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5"/>
      <c r="LC2" s="5"/>
      <c r="LD2" s="5"/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5"/>
      <c r="LR2" s="5"/>
      <c r="LS2" s="5"/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5"/>
      <c r="MG2" s="5"/>
      <c r="MH2" s="5"/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5"/>
      <c r="MV2" s="5"/>
      <c r="MW2" s="5"/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</row>
    <row r="3" customFormat="false" ht="15" hidden="false" customHeight="false" outlineLevel="0" collapsed="false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5"/>
      <c r="HP3" s="5"/>
      <c r="HQ3" s="5"/>
      <c r="HR3" s="5"/>
      <c r="HS3" s="5"/>
      <c r="HT3" s="5"/>
      <c r="HU3" s="5"/>
      <c r="HV3" s="5"/>
      <c r="HW3" s="5"/>
      <c r="HX3" s="5"/>
      <c r="HY3" s="5"/>
      <c r="HZ3" s="5"/>
      <c r="IA3" s="5"/>
      <c r="IB3" s="5"/>
      <c r="IC3" s="5"/>
      <c r="ID3" s="5"/>
      <c r="IE3" s="5"/>
      <c r="IF3" s="5"/>
      <c r="IG3" s="5"/>
      <c r="IH3" s="5"/>
      <c r="II3" s="5"/>
      <c r="IJ3" s="5"/>
      <c r="IK3" s="5"/>
      <c r="IL3" s="5"/>
      <c r="IM3" s="5"/>
      <c r="IN3" s="5"/>
      <c r="IO3" s="5"/>
      <c r="IP3" s="5"/>
      <c r="IQ3" s="5"/>
      <c r="IR3" s="5"/>
      <c r="IS3" s="5"/>
      <c r="IT3" s="5"/>
      <c r="IU3" s="5"/>
      <c r="IV3" s="5"/>
      <c r="IW3" s="5"/>
      <c r="IX3" s="5"/>
      <c r="IY3" s="5"/>
      <c r="IZ3" s="5"/>
      <c r="JA3" s="5"/>
      <c r="JB3" s="5"/>
      <c r="JC3" s="5"/>
      <c r="JD3" s="5"/>
      <c r="JE3" s="5"/>
      <c r="JF3" s="5"/>
      <c r="JG3" s="5"/>
      <c r="JH3" s="5"/>
      <c r="JI3" s="5"/>
      <c r="JJ3" s="5"/>
      <c r="JK3" s="5"/>
      <c r="JL3" s="5"/>
      <c r="JM3" s="5"/>
      <c r="JN3" s="5"/>
      <c r="JO3" s="5"/>
      <c r="JP3" s="5"/>
      <c r="JQ3" s="5"/>
      <c r="JR3" s="5"/>
      <c r="JS3" s="5"/>
      <c r="JT3" s="5"/>
      <c r="JU3" s="5"/>
      <c r="JV3" s="5"/>
      <c r="JW3" s="5"/>
      <c r="JX3" s="5"/>
      <c r="JY3" s="5"/>
      <c r="JZ3" s="5"/>
      <c r="KA3" s="5"/>
      <c r="KB3" s="5"/>
      <c r="KC3" s="5"/>
      <c r="KD3" s="5"/>
      <c r="KE3" s="5"/>
      <c r="KF3" s="5"/>
      <c r="KG3" s="5"/>
      <c r="KH3" s="5"/>
      <c r="KI3" s="5"/>
      <c r="KJ3" s="5"/>
      <c r="KK3" s="5"/>
      <c r="KL3" s="5"/>
      <c r="KM3" s="5"/>
      <c r="KN3" s="5"/>
      <c r="KO3" s="5"/>
      <c r="KP3" s="5"/>
      <c r="KQ3" s="5"/>
      <c r="KR3" s="5"/>
      <c r="KS3" s="5"/>
      <c r="KT3" s="5"/>
      <c r="KU3" s="5"/>
      <c r="KV3" s="5"/>
      <c r="KW3" s="5"/>
      <c r="KX3" s="5"/>
      <c r="KY3" s="5"/>
      <c r="KZ3" s="5"/>
      <c r="LA3" s="5"/>
      <c r="LB3" s="5"/>
      <c r="LC3" s="5"/>
      <c r="LD3" s="5"/>
      <c r="LE3" s="5"/>
      <c r="LF3" s="5"/>
      <c r="LG3" s="5"/>
      <c r="LH3" s="5"/>
      <c r="LI3" s="5"/>
      <c r="LJ3" s="5"/>
      <c r="LK3" s="5"/>
      <c r="LL3" s="5"/>
      <c r="LM3" s="5"/>
      <c r="LN3" s="5"/>
      <c r="LO3" s="5"/>
      <c r="LP3" s="5"/>
      <c r="LQ3" s="5"/>
      <c r="LR3" s="5"/>
      <c r="LS3" s="5"/>
      <c r="LT3" s="5"/>
      <c r="LU3" s="5"/>
      <c r="LV3" s="5"/>
      <c r="LW3" s="5"/>
      <c r="LX3" s="5"/>
      <c r="LY3" s="5"/>
      <c r="LZ3" s="5"/>
      <c r="MA3" s="5"/>
      <c r="MB3" s="5"/>
      <c r="MC3" s="5"/>
      <c r="MD3" s="5"/>
      <c r="ME3" s="5"/>
      <c r="MF3" s="5"/>
      <c r="MG3" s="5"/>
      <c r="MH3" s="5"/>
      <c r="MI3" s="5"/>
      <c r="MJ3" s="5"/>
      <c r="MK3" s="5"/>
      <c r="ML3" s="5"/>
      <c r="MM3" s="5"/>
      <c r="MN3" s="5"/>
      <c r="MO3" s="5"/>
      <c r="MP3" s="5"/>
      <c r="MQ3" s="5"/>
      <c r="MR3" s="5"/>
      <c r="MS3" s="5"/>
      <c r="MT3" s="5"/>
      <c r="MU3" s="5"/>
      <c r="MV3" s="5"/>
      <c r="MW3" s="5"/>
      <c r="MX3" s="5"/>
      <c r="MY3" s="5"/>
      <c r="MZ3" s="5"/>
      <c r="NA3" s="5"/>
      <c r="NB3" s="5"/>
      <c r="NC3" s="5"/>
      <c r="ND3" s="5"/>
      <c r="NE3" s="5"/>
      <c r="NF3" s="5"/>
      <c r="NG3" s="5"/>
      <c r="NH3" s="5"/>
    </row>
    <row r="4" customFormat="false" ht="15" hidden="false" customHeight="false" outlineLevel="0" collapsed="false">
      <c r="A4" s="10" t="s">
        <v>65</v>
      </c>
      <c r="B4" s="10" t="s">
        <v>104</v>
      </c>
      <c r="C4" s="10" t="s">
        <v>105</v>
      </c>
      <c r="D4" s="10" t="s">
        <v>106</v>
      </c>
      <c r="E4" s="10" t="s">
        <v>107</v>
      </c>
      <c r="F4" s="10" t="s">
        <v>108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5"/>
      <c r="DE4" s="5"/>
      <c r="DF4" s="5"/>
      <c r="DG4" s="5"/>
      <c r="DH4" s="5"/>
      <c r="DI4" s="5"/>
      <c r="DJ4" s="5"/>
      <c r="DK4" s="5"/>
      <c r="DL4" s="5"/>
      <c r="DM4" s="5"/>
      <c r="DN4" s="5"/>
      <c r="DO4" s="5"/>
      <c r="DP4" s="5"/>
      <c r="DQ4" s="5"/>
      <c r="DR4" s="5"/>
      <c r="DS4" s="5"/>
      <c r="DT4" s="5"/>
      <c r="DU4" s="5"/>
      <c r="DV4" s="5"/>
      <c r="DW4" s="5"/>
      <c r="DX4" s="5"/>
      <c r="DY4" s="5"/>
      <c r="DZ4" s="5"/>
      <c r="EA4" s="5"/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  <c r="FI4" s="5"/>
      <c r="FJ4" s="5"/>
      <c r="FK4" s="5"/>
      <c r="FL4" s="5"/>
      <c r="FM4" s="5"/>
      <c r="FN4" s="5"/>
      <c r="FO4" s="5"/>
      <c r="FP4" s="5"/>
      <c r="FQ4" s="5"/>
      <c r="FR4" s="5"/>
      <c r="FS4" s="5"/>
      <c r="FT4" s="5"/>
      <c r="FU4" s="5"/>
      <c r="FV4" s="5"/>
      <c r="FW4" s="5"/>
      <c r="FX4" s="5"/>
      <c r="FY4" s="5"/>
      <c r="FZ4" s="5"/>
      <c r="GA4" s="5"/>
      <c r="GB4" s="5"/>
      <c r="GC4" s="5"/>
      <c r="GD4" s="5"/>
      <c r="GE4" s="5"/>
      <c r="GF4" s="5"/>
      <c r="GG4" s="5"/>
      <c r="GH4" s="5"/>
      <c r="GI4" s="5"/>
      <c r="GJ4" s="5"/>
      <c r="GK4" s="5"/>
      <c r="GL4" s="5"/>
      <c r="GM4" s="5"/>
      <c r="GN4" s="5"/>
      <c r="GO4" s="5"/>
      <c r="GP4" s="5"/>
      <c r="GQ4" s="5"/>
      <c r="GR4" s="5"/>
      <c r="GS4" s="5"/>
      <c r="GT4" s="5"/>
      <c r="GU4" s="5"/>
      <c r="GV4" s="5"/>
      <c r="GW4" s="5"/>
      <c r="GX4" s="5"/>
      <c r="GY4" s="5"/>
      <c r="GZ4" s="5"/>
      <c r="HA4" s="5"/>
      <c r="HB4" s="5"/>
      <c r="HC4" s="5"/>
      <c r="HD4" s="5"/>
      <c r="HE4" s="5"/>
      <c r="HF4" s="5"/>
      <c r="HG4" s="5"/>
      <c r="HH4" s="5"/>
      <c r="HI4" s="5"/>
      <c r="HJ4" s="5"/>
      <c r="HK4" s="5"/>
      <c r="HL4" s="5"/>
      <c r="HM4" s="5"/>
      <c r="HN4" s="5"/>
      <c r="HO4" s="5"/>
      <c r="HP4" s="5"/>
      <c r="HQ4" s="5"/>
      <c r="HR4" s="5"/>
      <c r="HS4" s="5"/>
      <c r="HT4" s="5"/>
      <c r="HU4" s="5"/>
      <c r="HV4" s="5"/>
      <c r="HW4" s="5"/>
      <c r="HX4" s="5"/>
      <c r="HY4" s="5"/>
      <c r="HZ4" s="5"/>
      <c r="IA4" s="5"/>
      <c r="IB4" s="5"/>
      <c r="IC4" s="5"/>
      <c r="ID4" s="5"/>
      <c r="IE4" s="5"/>
      <c r="IF4" s="5"/>
      <c r="IG4" s="5"/>
      <c r="IH4" s="5"/>
      <c r="II4" s="5"/>
      <c r="IJ4" s="5"/>
      <c r="IK4" s="5"/>
      <c r="IL4" s="5"/>
      <c r="IM4" s="5"/>
      <c r="IN4" s="5"/>
      <c r="IO4" s="5"/>
      <c r="IP4" s="5"/>
      <c r="IQ4" s="5"/>
      <c r="IR4" s="5"/>
      <c r="IS4" s="5"/>
      <c r="IT4" s="5"/>
      <c r="IU4" s="5"/>
      <c r="IV4" s="5"/>
      <c r="IW4" s="5"/>
      <c r="IX4" s="5"/>
      <c r="IY4" s="5"/>
      <c r="IZ4" s="5"/>
      <c r="JA4" s="5"/>
      <c r="JB4" s="5"/>
      <c r="JC4" s="5"/>
      <c r="JD4" s="5"/>
      <c r="JE4" s="5"/>
      <c r="JF4" s="5"/>
      <c r="JG4" s="5"/>
      <c r="JH4" s="5"/>
      <c r="JI4" s="5"/>
      <c r="JJ4" s="5"/>
      <c r="JK4" s="5"/>
      <c r="JL4" s="5"/>
      <c r="JM4" s="5"/>
      <c r="JN4" s="5"/>
      <c r="JO4" s="5"/>
      <c r="JP4" s="5"/>
      <c r="JQ4" s="5"/>
      <c r="JR4" s="5"/>
      <c r="JS4" s="5"/>
      <c r="JT4" s="5"/>
      <c r="JU4" s="5"/>
      <c r="JV4" s="5"/>
      <c r="JW4" s="5"/>
      <c r="JX4" s="5"/>
      <c r="JY4" s="5"/>
      <c r="JZ4" s="5"/>
      <c r="KA4" s="5"/>
      <c r="KB4" s="5"/>
      <c r="KC4" s="5"/>
      <c r="KD4" s="5"/>
      <c r="KE4" s="5"/>
      <c r="KF4" s="5"/>
      <c r="KG4" s="5"/>
      <c r="KH4" s="5"/>
      <c r="KI4" s="5"/>
      <c r="KJ4" s="5"/>
      <c r="KK4" s="5"/>
      <c r="KL4" s="5"/>
      <c r="KM4" s="5"/>
      <c r="KN4" s="5"/>
      <c r="KO4" s="5"/>
      <c r="KP4" s="5"/>
      <c r="KQ4" s="5"/>
      <c r="KR4" s="5"/>
      <c r="KS4" s="5"/>
      <c r="KT4" s="5"/>
      <c r="KU4" s="5"/>
      <c r="KV4" s="5"/>
      <c r="KW4" s="5"/>
      <c r="KX4" s="5"/>
      <c r="KY4" s="5"/>
      <c r="KZ4" s="5"/>
      <c r="LA4" s="5"/>
      <c r="LB4" s="5"/>
      <c r="LC4" s="5"/>
      <c r="LD4" s="5"/>
      <c r="LE4" s="5"/>
      <c r="LF4" s="5"/>
      <c r="LG4" s="5"/>
      <c r="LH4" s="5"/>
      <c r="LI4" s="5"/>
      <c r="LJ4" s="5"/>
      <c r="LK4" s="5"/>
      <c r="LL4" s="5"/>
      <c r="LM4" s="5"/>
      <c r="LN4" s="5"/>
      <c r="LO4" s="5"/>
      <c r="LP4" s="5"/>
      <c r="LQ4" s="5"/>
      <c r="LR4" s="5"/>
      <c r="LS4" s="5"/>
      <c r="LT4" s="5"/>
      <c r="LU4" s="5"/>
      <c r="LV4" s="5"/>
      <c r="LW4" s="5"/>
      <c r="LX4" s="5"/>
      <c r="LY4" s="5"/>
      <c r="LZ4" s="5"/>
      <c r="MA4" s="5"/>
      <c r="MB4" s="5"/>
      <c r="MC4" s="5"/>
      <c r="MD4" s="5"/>
      <c r="ME4" s="5"/>
      <c r="MF4" s="5"/>
      <c r="MG4" s="5"/>
      <c r="MH4" s="5"/>
      <c r="MI4" s="5"/>
      <c r="MJ4" s="5"/>
      <c r="MK4" s="5"/>
      <c r="ML4" s="5"/>
      <c r="MM4" s="5"/>
      <c r="MN4" s="5"/>
      <c r="MO4" s="5"/>
      <c r="MP4" s="5"/>
      <c r="MQ4" s="5"/>
      <c r="MR4" s="5"/>
      <c r="MS4" s="5"/>
      <c r="MT4" s="5"/>
      <c r="MU4" s="5"/>
      <c r="MV4" s="5"/>
      <c r="MW4" s="5"/>
      <c r="MX4" s="5"/>
      <c r="MY4" s="5"/>
      <c r="MZ4" s="5"/>
      <c r="NA4" s="5"/>
      <c r="NB4" s="5"/>
      <c r="NC4" s="5"/>
      <c r="ND4" s="5"/>
      <c r="NE4" s="5"/>
      <c r="NF4" s="5"/>
      <c r="NG4" s="5"/>
      <c r="NH4" s="5"/>
    </row>
    <row r="5" customFormat="false" ht="15" hidden="false" customHeight="false" outlineLevel="0" collapsed="false">
      <c r="A5" s="5" t="str">
        <f aca="false">Kalender!A5</f>
        <v>Beispiel Anna</v>
      </c>
      <c r="B5" s="5" t="n">
        <f aca="false">IFERROR(MATCH(Kalender!$B5,Kalender!$A$68:$A$77,0),0)</f>
        <v>1</v>
      </c>
      <c r="C5" s="5" t="n">
        <f aca="false">IF(Kalender!C5="",0,IFERROR(MATCH(Kalender!C5,Kalender!$A$81:$A$110,0),0))</f>
        <v>1</v>
      </c>
      <c r="D5" s="5" t="n">
        <f aca="false">IF(Kalender!D5="",0,IFERROR(MATCH(Kalender!D5,Kalender!$A$81:$A$110,0),0))</f>
        <v>2</v>
      </c>
      <c r="E5" s="5" t="n">
        <f aca="false">IF(Kalender!E5="",0,IFERROR(MATCH(Kalender!E5,Kalender!$A$81:$A$110,0),0))</f>
        <v>0</v>
      </c>
      <c r="F5" s="5" t="n">
        <f aca="false">IF(Kalender!F5="",0,IFERROR(MATCH(Kalender!F5,Kalender!$A$81:$A$110,0),0))</f>
        <v>0</v>
      </c>
      <c r="G5" s="5" t="n">
        <f aca="false">IF(Kalender!G5&lt;&gt;1,0,IF(AND($B5&gt;0,INDEX(Kalender!G$68:G$77,MAX(1,$B5))&gt;INDEX(Kalender!$B$68:$B$77,MAX(1,$B5))),1,0)+IF(OR(AND($C5&gt;0,INDEX(Kalender!G$81:G$110,MAX(1,$C5))&gt;INDEX(Kalender!$B$81:$B$110,MAX(1,$C5))),AND($D5&gt;0,INDEX(Kalender!G$81:G$110,MAX(1,$D5))&gt;INDEX(Kalender!$B$81:$B$110,MAX(1,$D5))),AND($E5&gt;0,INDEX(Kalender!G$81:G$110,MAX(1,$E5))&gt;INDEX(Kalender!$B$81:$B$110,MAX(1,$E5))),AND($F5&gt;0,INDEX(Kalender!G$81:G$110,MAX(1,$F5))&gt;INDEX(Kalender!$B$81:$B$110,MAX(1,$F5)))),2,0))</f>
        <v>0</v>
      </c>
      <c r="H5" s="5" t="n">
        <f aca="false">IF(Kalender!H5&lt;&gt;1,0,IF(AND($B5&gt;0,INDEX(Kalender!H$68:H$77,MAX(1,$B5))&gt;INDEX(Kalender!$B$68:$B$77,MAX(1,$B5))),1,0)+IF(OR(AND($C5&gt;0,INDEX(Kalender!H$81:H$110,MAX(1,$C5))&gt;INDEX(Kalender!$B$81:$B$110,MAX(1,$C5))),AND($D5&gt;0,INDEX(Kalender!H$81:H$110,MAX(1,$D5))&gt;INDEX(Kalender!$B$81:$B$110,MAX(1,$D5))),AND($E5&gt;0,INDEX(Kalender!H$81:H$110,MAX(1,$E5))&gt;INDEX(Kalender!$B$81:$B$110,MAX(1,$E5))),AND($F5&gt;0,INDEX(Kalender!H$81:H$110,MAX(1,$F5))&gt;INDEX(Kalender!$B$81:$B$110,MAX(1,$F5)))),2,0))</f>
        <v>0</v>
      </c>
      <c r="I5" s="5" t="n">
        <f aca="false">IF(Kalender!I5&lt;&gt;1,0,IF(AND($B5&gt;0,INDEX(Kalender!I$68:I$77,MAX(1,$B5))&gt;INDEX(Kalender!$B$68:$B$77,MAX(1,$B5))),1,0)+IF(OR(AND($C5&gt;0,INDEX(Kalender!I$81:I$110,MAX(1,$C5))&gt;INDEX(Kalender!$B$81:$B$110,MAX(1,$C5))),AND($D5&gt;0,INDEX(Kalender!I$81:I$110,MAX(1,$D5))&gt;INDEX(Kalender!$B$81:$B$110,MAX(1,$D5))),AND($E5&gt;0,INDEX(Kalender!I$81:I$110,MAX(1,$E5))&gt;INDEX(Kalender!$B$81:$B$110,MAX(1,$E5))),AND($F5&gt;0,INDEX(Kalender!I$81:I$110,MAX(1,$F5))&gt;INDEX(Kalender!$B$81:$B$110,MAX(1,$F5)))),2,0))</f>
        <v>0</v>
      </c>
      <c r="J5" s="5" t="n">
        <f aca="false">IF(Kalender!J5&lt;&gt;1,0,IF(AND($B5&gt;0,INDEX(Kalender!J$68:J$77,MAX(1,$B5))&gt;INDEX(Kalender!$B$68:$B$77,MAX(1,$B5))),1,0)+IF(OR(AND($C5&gt;0,INDEX(Kalender!J$81:J$110,MAX(1,$C5))&gt;INDEX(Kalender!$B$81:$B$110,MAX(1,$C5))),AND($D5&gt;0,INDEX(Kalender!J$81:J$110,MAX(1,$D5))&gt;INDEX(Kalender!$B$81:$B$110,MAX(1,$D5))),AND($E5&gt;0,INDEX(Kalender!J$81:J$110,MAX(1,$E5))&gt;INDEX(Kalender!$B$81:$B$110,MAX(1,$E5))),AND($F5&gt;0,INDEX(Kalender!J$81:J$110,MAX(1,$F5))&gt;INDEX(Kalender!$B$81:$B$110,MAX(1,$F5)))),2,0))</f>
        <v>0</v>
      </c>
      <c r="K5" s="5" t="n">
        <f aca="false">IF(Kalender!K5&lt;&gt;1,0,IF(AND($B5&gt;0,INDEX(Kalender!K$68:K$77,MAX(1,$B5))&gt;INDEX(Kalender!$B$68:$B$77,MAX(1,$B5))),1,0)+IF(OR(AND($C5&gt;0,INDEX(Kalender!K$81:K$110,MAX(1,$C5))&gt;INDEX(Kalender!$B$81:$B$110,MAX(1,$C5))),AND($D5&gt;0,INDEX(Kalender!K$81:K$110,MAX(1,$D5))&gt;INDEX(Kalender!$B$81:$B$110,MAX(1,$D5))),AND($E5&gt;0,INDEX(Kalender!K$81:K$110,MAX(1,$E5))&gt;INDEX(Kalender!$B$81:$B$110,MAX(1,$E5))),AND($F5&gt;0,INDEX(Kalender!K$81:K$110,MAX(1,$F5))&gt;INDEX(Kalender!$B$81:$B$110,MAX(1,$F5)))),2,0))</f>
        <v>0</v>
      </c>
      <c r="L5" s="5" t="n">
        <f aca="false">IF(Kalender!L5&lt;&gt;1,0,IF(AND($B5&gt;0,INDEX(Kalender!L$68:L$77,MAX(1,$B5))&gt;INDEX(Kalender!$B$68:$B$77,MAX(1,$B5))),1,0)+IF(OR(AND($C5&gt;0,INDEX(Kalender!L$81:L$110,MAX(1,$C5))&gt;INDEX(Kalender!$B$81:$B$110,MAX(1,$C5))),AND($D5&gt;0,INDEX(Kalender!L$81:L$110,MAX(1,$D5))&gt;INDEX(Kalender!$B$81:$B$110,MAX(1,$D5))),AND($E5&gt;0,INDEX(Kalender!L$81:L$110,MAX(1,$E5))&gt;INDEX(Kalender!$B$81:$B$110,MAX(1,$E5))),AND($F5&gt;0,INDEX(Kalender!L$81:L$110,MAX(1,$F5))&gt;INDEX(Kalender!$B$81:$B$110,MAX(1,$F5)))),2,0))</f>
        <v>0</v>
      </c>
      <c r="M5" s="5" t="n">
        <f aca="false">IF(Kalender!M5&lt;&gt;1,0,IF(AND($B5&gt;0,INDEX(Kalender!M$68:M$77,MAX(1,$B5))&gt;INDEX(Kalender!$B$68:$B$77,MAX(1,$B5))),1,0)+IF(OR(AND($C5&gt;0,INDEX(Kalender!M$81:M$110,MAX(1,$C5))&gt;INDEX(Kalender!$B$81:$B$110,MAX(1,$C5))),AND($D5&gt;0,INDEX(Kalender!M$81:M$110,MAX(1,$D5))&gt;INDEX(Kalender!$B$81:$B$110,MAX(1,$D5))),AND($E5&gt;0,INDEX(Kalender!M$81:M$110,MAX(1,$E5))&gt;INDEX(Kalender!$B$81:$B$110,MAX(1,$E5))),AND($F5&gt;0,INDEX(Kalender!M$81:M$110,MAX(1,$F5))&gt;INDEX(Kalender!$B$81:$B$110,MAX(1,$F5)))),2,0))</f>
        <v>0</v>
      </c>
      <c r="N5" s="5" t="n">
        <f aca="false">IF(Kalender!N5&lt;&gt;1,0,IF(AND($B5&gt;0,INDEX(Kalender!N$68:N$77,MAX(1,$B5))&gt;INDEX(Kalender!$B$68:$B$77,MAX(1,$B5))),1,0)+IF(OR(AND($C5&gt;0,INDEX(Kalender!N$81:N$110,MAX(1,$C5))&gt;INDEX(Kalender!$B$81:$B$110,MAX(1,$C5))),AND($D5&gt;0,INDEX(Kalender!N$81:N$110,MAX(1,$D5))&gt;INDEX(Kalender!$B$81:$B$110,MAX(1,$D5))),AND($E5&gt;0,INDEX(Kalender!N$81:N$110,MAX(1,$E5))&gt;INDEX(Kalender!$B$81:$B$110,MAX(1,$E5))),AND($F5&gt;0,INDEX(Kalender!N$81:N$110,MAX(1,$F5))&gt;INDEX(Kalender!$B$81:$B$110,MAX(1,$F5)))),2,0))</f>
        <v>0</v>
      </c>
      <c r="O5" s="5" t="n">
        <f aca="false">IF(Kalender!O5&lt;&gt;1,0,IF(AND($B5&gt;0,INDEX(Kalender!O$68:O$77,MAX(1,$B5))&gt;INDEX(Kalender!$B$68:$B$77,MAX(1,$B5))),1,0)+IF(OR(AND($C5&gt;0,INDEX(Kalender!O$81:O$110,MAX(1,$C5))&gt;INDEX(Kalender!$B$81:$B$110,MAX(1,$C5))),AND($D5&gt;0,INDEX(Kalender!O$81:O$110,MAX(1,$D5))&gt;INDEX(Kalender!$B$81:$B$110,MAX(1,$D5))),AND($E5&gt;0,INDEX(Kalender!O$81:O$110,MAX(1,$E5))&gt;INDEX(Kalender!$B$81:$B$110,MAX(1,$E5))),AND($F5&gt;0,INDEX(Kalender!O$81:O$110,MAX(1,$F5))&gt;INDEX(Kalender!$B$81:$B$110,MAX(1,$F5)))),2,0))</f>
        <v>0</v>
      </c>
      <c r="P5" s="5" t="n">
        <f aca="false">IF(Kalender!P5&lt;&gt;1,0,IF(AND($B5&gt;0,INDEX(Kalender!P$68:P$77,MAX(1,$B5))&gt;INDEX(Kalender!$B$68:$B$77,MAX(1,$B5))),1,0)+IF(OR(AND($C5&gt;0,INDEX(Kalender!P$81:P$110,MAX(1,$C5))&gt;INDEX(Kalender!$B$81:$B$110,MAX(1,$C5))),AND($D5&gt;0,INDEX(Kalender!P$81:P$110,MAX(1,$D5))&gt;INDEX(Kalender!$B$81:$B$110,MAX(1,$D5))),AND($E5&gt;0,INDEX(Kalender!P$81:P$110,MAX(1,$E5))&gt;INDEX(Kalender!$B$81:$B$110,MAX(1,$E5))),AND($F5&gt;0,INDEX(Kalender!P$81:P$110,MAX(1,$F5))&gt;INDEX(Kalender!$B$81:$B$110,MAX(1,$F5)))),2,0))</f>
        <v>0</v>
      </c>
      <c r="Q5" s="5" t="n">
        <f aca="false">IF(Kalender!Q5&lt;&gt;1,0,IF(AND($B5&gt;0,INDEX(Kalender!Q$68:Q$77,MAX(1,$B5))&gt;INDEX(Kalender!$B$68:$B$77,MAX(1,$B5))),1,0)+IF(OR(AND($C5&gt;0,INDEX(Kalender!Q$81:Q$110,MAX(1,$C5))&gt;INDEX(Kalender!$B$81:$B$110,MAX(1,$C5))),AND($D5&gt;0,INDEX(Kalender!Q$81:Q$110,MAX(1,$D5))&gt;INDEX(Kalender!$B$81:$B$110,MAX(1,$D5))),AND($E5&gt;0,INDEX(Kalender!Q$81:Q$110,MAX(1,$E5))&gt;INDEX(Kalender!$B$81:$B$110,MAX(1,$E5))),AND($F5&gt;0,INDEX(Kalender!Q$81:Q$110,MAX(1,$F5))&gt;INDEX(Kalender!$B$81:$B$110,MAX(1,$F5)))),2,0))</f>
        <v>0</v>
      </c>
      <c r="R5" s="5" t="n">
        <f aca="false">IF(Kalender!R5&lt;&gt;1,0,IF(AND($B5&gt;0,INDEX(Kalender!R$68:R$77,MAX(1,$B5))&gt;INDEX(Kalender!$B$68:$B$77,MAX(1,$B5))),1,0)+IF(OR(AND($C5&gt;0,INDEX(Kalender!R$81:R$110,MAX(1,$C5))&gt;INDEX(Kalender!$B$81:$B$110,MAX(1,$C5))),AND($D5&gt;0,INDEX(Kalender!R$81:R$110,MAX(1,$D5))&gt;INDEX(Kalender!$B$81:$B$110,MAX(1,$D5))),AND($E5&gt;0,INDEX(Kalender!R$81:R$110,MAX(1,$E5))&gt;INDEX(Kalender!$B$81:$B$110,MAX(1,$E5))),AND($F5&gt;0,INDEX(Kalender!R$81:R$110,MAX(1,$F5))&gt;INDEX(Kalender!$B$81:$B$110,MAX(1,$F5)))),2,0))</f>
        <v>0</v>
      </c>
      <c r="S5" s="5" t="n">
        <f aca="false">IF(Kalender!S5&lt;&gt;1,0,IF(AND($B5&gt;0,INDEX(Kalender!S$68:S$77,MAX(1,$B5))&gt;INDEX(Kalender!$B$68:$B$77,MAX(1,$B5))),1,0)+IF(OR(AND($C5&gt;0,INDEX(Kalender!S$81:S$110,MAX(1,$C5))&gt;INDEX(Kalender!$B$81:$B$110,MAX(1,$C5))),AND($D5&gt;0,INDEX(Kalender!S$81:S$110,MAX(1,$D5))&gt;INDEX(Kalender!$B$81:$B$110,MAX(1,$D5))),AND($E5&gt;0,INDEX(Kalender!S$81:S$110,MAX(1,$E5))&gt;INDEX(Kalender!$B$81:$B$110,MAX(1,$E5))),AND($F5&gt;0,INDEX(Kalender!S$81:S$110,MAX(1,$F5))&gt;INDEX(Kalender!$B$81:$B$110,MAX(1,$F5)))),2,0))</f>
        <v>0</v>
      </c>
      <c r="T5" s="5" t="n">
        <f aca="false">IF(Kalender!T5&lt;&gt;1,0,IF(AND($B5&gt;0,INDEX(Kalender!T$68:T$77,MAX(1,$B5))&gt;INDEX(Kalender!$B$68:$B$77,MAX(1,$B5))),1,0)+IF(OR(AND($C5&gt;0,INDEX(Kalender!T$81:T$110,MAX(1,$C5))&gt;INDEX(Kalender!$B$81:$B$110,MAX(1,$C5))),AND($D5&gt;0,INDEX(Kalender!T$81:T$110,MAX(1,$D5))&gt;INDEX(Kalender!$B$81:$B$110,MAX(1,$D5))),AND($E5&gt;0,INDEX(Kalender!T$81:T$110,MAX(1,$E5))&gt;INDEX(Kalender!$B$81:$B$110,MAX(1,$E5))),AND($F5&gt;0,INDEX(Kalender!T$81:T$110,MAX(1,$F5))&gt;INDEX(Kalender!$B$81:$B$110,MAX(1,$F5)))),2,0))</f>
        <v>0</v>
      </c>
      <c r="U5" s="5" t="n">
        <f aca="false">IF(Kalender!U5&lt;&gt;1,0,IF(AND($B5&gt;0,INDEX(Kalender!U$68:U$77,MAX(1,$B5))&gt;INDEX(Kalender!$B$68:$B$77,MAX(1,$B5))),1,0)+IF(OR(AND($C5&gt;0,INDEX(Kalender!U$81:U$110,MAX(1,$C5))&gt;INDEX(Kalender!$B$81:$B$110,MAX(1,$C5))),AND($D5&gt;0,INDEX(Kalender!U$81:U$110,MAX(1,$D5))&gt;INDEX(Kalender!$B$81:$B$110,MAX(1,$D5))),AND($E5&gt;0,INDEX(Kalender!U$81:U$110,MAX(1,$E5))&gt;INDEX(Kalender!$B$81:$B$110,MAX(1,$E5))),AND($F5&gt;0,INDEX(Kalender!U$81:U$110,MAX(1,$F5))&gt;INDEX(Kalender!$B$81:$B$110,MAX(1,$F5)))),2,0))</f>
        <v>0</v>
      </c>
      <c r="V5" s="5" t="n">
        <f aca="false">IF(Kalender!V5&lt;&gt;1,0,IF(AND($B5&gt;0,INDEX(Kalender!V$68:V$77,MAX(1,$B5))&gt;INDEX(Kalender!$B$68:$B$77,MAX(1,$B5))),1,0)+IF(OR(AND($C5&gt;0,INDEX(Kalender!V$81:V$110,MAX(1,$C5))&gt;INDEX(Kalender!$B$81:$B$110,MAX(1,$C5))),AND($D5&gt;0,INDEX(Kalender!V$81:V$110,MAX(1,$D5))&gt;INDEX(Kalender!$B$81:$B$110,MAX(1,$D5))),AND($E5&gt;0,INDEX(Kalender!V$81:V$110,MAX(1,$E5))&gt;INDEX(Kalender!$B$81:$B$110,MAX(1,$E5))),AND($F5&gt;0,INDEX(Kalender!V$81:V$110,MAX(1,$F5))&gt;INDEX(Kalender!$B$81:$B$110,MAX(1,$F5)))),2,0))</f>
        <v>0</v>
      </c>
      <c r="W5" s="5" t="n">
        <f aca="false">IF(Kalender!W5&lt;&gt;1,0,IF(AND($B5&gt;0,INDEX(Kalender!W$68:W$77,MAX(1,$B5))&gt;INDEX(Kalender!$B$68:$B$77,MAX(1,$B5))),1,0)+IF(OR(AND($C5&gt;0,INDEX(Kalender!W$81:W$110,MAX(1,$C5))&gt;INDEX(Kalender!$B$81:$B$110,MAX(1,$C5))),AND($D5&gt;0,INDEX(Kalender!W$81:W$110,MAX(1,$D5))&gt;INDEX(Kalender!$B$81:$B$110,MAX(1,$D5))),AND($E5&gt;0,INDEX(Kalender!W$81:W$110,MAX(1,$E5))&gt;INDEX(Kalender!$B$81:$B$110,MAX(1,$E5))),AND($F5&gt;0,INDEX(Kalender!W$81:W$110,MAX(1,$F5))&gt;INDEX(Kalender!$B$81:$B$110,MAX(1,$F5)))),2,0))</f>
        <v>0</v>
      </c>
      <c r="X5" s="5" t="n">
        <f aca="false">IF(Kalender!X5&lt;&gt;1,0,IF(AND($B5&gt;0,INDEX(Kalender!X$68:X$77,MAX(1,$B5))&gt;INDEX(Kalender!$B$68:$B$77,MAX(1,$B5))),1,0)+IF(OR(AND($C5&gt;0,INDEX(Kalender!X$81:X$110,MAX(1,$C5))&gt;INDEX(Kalender!$B$81:$B$110,MAX(1,$C5))),AND($D5&gt;0,INDEX(Kalender!X$81:X$110,MAX(1,$D5))&gt;INDEX(Kalender!$B$81:$B$110,MAX(1,$D5))),AND($E5&gt;0,INDEX(Kalender!X$81:X$110,MAX(1,$E5))&gt;INDEX(Kalender!$B$81:$B$110,MAX(1,$E5))),AND($F5&gt;0,INDEX(Kalender!X$81:X$110,MAX(1,$F5))&gt;INDEX(Kalender!$B$81:$B$110,MAX(1,$F5)))),2,0))</f>
        <v>0</v>
      </c>
      <c r="Y5" s="5" t="n">
        <f aca="false">IF(Kalender!Y5&lt;&gt;1,0,IF(AND($B5&gt;0,INDEX(Kalender!Y$68:Y$77,MAX(1,$B5))&gt;INDEX(Kalender!$B$68:$B$77,MAX(1,$B5))),1,0)+IF(OR(AND($C5&gt;0,INDEX(Kalender!Y$81:Y$110,MAX(1,$C5))&gt;INDEX(Kalender!$B$81:$B$110,MAX(1,$C5))),AND($D5&gt;0,INDEX(Kalender!Y$81:Y$110,MAX(1,$D5))&gt;INDEX(Kalender!$B$81:$B$110,MAX(1,$D5))),AND($E5&gt;0,INDEX(Kalender!Y$81:Y$110,MAX(1,$E5))&gt;INDEX(Kalender!$B$81:$B$110,MAX(1,$E5))),AND($F5&gt;0,INDEX(Kalender!Y$81:Y$110,MAX(1,$F5))&gt;INDEX(Kalender!$B$81:$B$110,MAX(1,$F5)))),2,0))</f>
        <v>0</v>
      </c>
      <c r="Z5" s="5" t="n">
        <f aca="false">IF(Kalender!Z5&lt;&gt;1,0,IF(AND($B5&gt;0,INDEX(Kalender!Z$68:Z$77,MAX(1,$B5))&gt;INDEX(Kalender!$B$68:$B$77,MAX(1,$B5))),1,0)+IF(OR(AND($C5&gt;0,INDEX(Kalender!Z$81:Z$110,MAX(1,$C5))&gt;INDEX(Kalender!$B$81:$B$110,MAX(1,$C5))),AND($D5&gt;0,INDEX(Kalender!Z$81:Z$110,MAX(1,$D5))&gt;INDEX(Kalender!$B$81:$B$110,MAX(1,$D5))),AND($E5&gt;0,INDEX(Kalender!Z$81:Z$110,MAX(1,$E5))&gt;INDEX(Kalender!$B$81:$B$110,MAX(1,$E5))),AND($F5&gt;0,INDEX(Kalender!Z$81:Z$110,MAX(1,$F5))&gt;INDEX(Kalender!$B$81:$B$110,MAX(1,$F5)))),2,0))</f>
        <v>0</v>
      </c>
      <c r="AA5" s="5" t="n">
        <f aca="false">IF(Kalender!AA5&lt;&gt;1,0,IF(AND($B5&gt;0,INDEX(Kalender!AA$68:AA$77,MAX(1,$B5))&gt;INDEX(Kalender!$B$68:$B$77,MAX(1,$B5))),1,0)+IF(OR(AND($C5&gt;0,INDEX(Kalender!AA$81:AA$110,MAX(1,$C5))&gt;INDEX(Kalender!$B$81:$B$110,MAX(1,$C5))),AND($D5&gt;0,INDEX(Kalender!AA$81:AA$110,MAX(1,$D5))&gt;INDEX(Kalender!$B$81:$B$110,MAX(1,$D5))),AND($E5&gt;0,INDEX(Kalender!AA$81:AA$110,MAX(1,$E5))&gt;INDEX(Kalender!$B$81:$B$110,MAX(1,$E5))),AND($F5&gt;0,INDEX(Kalender!AA$81:AA$110,MAX(1,$F5))&gt;INDEX(Kalender!$B$81:$B$110,MAX(1,$F5)))),2,0))</f>
        <v>0</v>
      </c>
      <c r="AB5" s="5" t="n">
        <f aca="false">IF(Kalender!AB5&lt;&gt;1,0,IF(AND($B5&gt;0,INDEX(Kalender!AB$68:AB$77,MAX(1,$B5))&gt;INDEX(Kalender!$B$68:$B$77,MAX(1,$B5))),1,0)+IF(OR(AND($C5&gt;0,INDEX(Kalender!AB$81:AB$110,MAX(1,$C5))&gt;INDEX(Kalender!$B$81:$B$110,MAX(1,$C5))),AND($D5&gt;0,INDEX(Kalender!AB$81:AB$110,MAX(1,$D5))&gt;INDEX(Kalender!$B$81:$B$110,MAX(1,$D5))),AND($E5&gt;0,INDEX(Kalender!AB$81:AB$110,MAX(1,$E5))&gt;INDEX(Kalender!$B$81:$B$110,MAX(1,$E5))),AND($F5&gt;0,INDEX(Kalender!AB$81:AB$110,MAX(1,$F5))&gt;INDEX(Kalender!$B$81:$B$110,MAX(1,$F5)))),2,0))</f>
        <v>0</v>
      </c>
      <c r="AC5" s="5" t="n">
        <f aca="false">IF(Kalender!AC5&lt;&gt;1,0,IF(AND($B5&gt;0,INDEX(Kalender!AC$68:AC$77,MAX(1,$B5))&gt;INDEX(Kalender!$B$68:$B$77,MAX(1,$B5))),1,0)+IF(OR(AND($C5&gt;0,INDEX(Kalender!AC$81:AC$110,MAX(1,$C5))&gt;INDEX(Kalender!$B$81:$B$110,MAX(1,$C5))),AND($D5&gt;0,INDEX(Kalender!AC$81:AC$110,MAX(1,$D5))&gt;INDEX(Kalender!$B$81:$B$110,MAX(1,$D5))),AND($E5&gt;0,INDEX(Kalender!AC$81:AC$110,MAX(1,$E5))&gt;INDEX(Kalender!$B$81:$B$110,MAX(1,$E5))),AND($F5&gt;0,INDEX(Kalender!AC$81:AC$110,MAX(1,$F5))&gt;INDEX(Kalender!$B$81:$B$110,MAX(1,$F5)))),2,0))</f>
        <v>0</v>
      </c>
      <c r="AD5" s="5" t="n">
        <f aca="false">IF(Kalender!AD5&lt;&gt;1,0,IF(AND($B5&gt;0,INDEX(Kalender!AD$68:AD$77,MAX(1,$B5))&gt;INDEX(Kalender!$B$68:$B$77,MAX(1,$B5))),1,0)+IF(OR(AND($C5&gt;0,INDEX(Kalender!AD$81:AD$110,MAX(1,$C5))&gt;INDEX(Kalender!$B$81:$B$110,MAX(1,$C5))),AND($D5&gt;0,INDEX(Kalender!AD$81:AD$110,MAX(1,$D5))&gt;INDEX(Kalender!$B$81:$B$110,MAX(1,$D5))),AND($E5&gt;0,INDEX(Kalender!AD$81:AD$110,MAX(1,$E5))&gt;INDEX(Kalender!$B$81:$B$110,MAX(1,$E5))),AND($F5&gt;0,INDEX(Kalender!AD$81:AD$110,MAX(1,$F5))&gt;INDEX(Kalender!$B$81:$B$110,MAX(1,$F5)))),2,0))</f>
        <v>0</v>
      </c>
      <c r="AE5" s="5" t="n">
        <f aca="false">IF(Kalender!AE5&lt;&gt;1,0,IF(AND($B5&gt;0,INDEX(Kalender!AE$68:AE$77,MAX(1,$B5))&gt;INDEX(Kalender!$B$68:$B$77,MAX(1,$B5))),1,0)+IF(OR(AND($C5&gt;0,INDEX(Kalender!AE$81:AE$110,MAX(1,$C5))&gt;INDEX(Kalender!$B$81:$B$110,MAX(1,$C5))),AND($D5&gt;0,INDEX(Kalender!AE$81:AE$110,MAX(1,$D5))&gt;INDEX(Kalender!$B$81:$B$110,MAX(1,$D5))),AND($E5&gt;0,INDEX(Kalender!AE$81:AE$110,MAX(1,$E5))&gt;INDEX(Kalender!$B$81:$B$110,MAX(1,$E5))),AND($F5&gt;0,INDEX(Kalender!AE$81:AE$110,MAX(1,$F5))&gt;INDEX(Kalender!$B$81:$B$110,MAX(1,$F5)))),2,0))</f>
        <v>0</v>
      </c>
      <c r="AF5" s="5" t="n">
        <f aca="false">IF(Kalender!AF5&lt;&gt;1,0,IF(AND($B5&gt;0,INDEX(Kalender!AF$68:AF$77,MAX(1,$B5))&gt;INDEX(Kalender!$B$68:$B$77,MAX(1,$B5))),1,0)+IF(OR(AND($C5&gt;0,INDEX(Kalender!AF$81:AF$110,MAX(1,$C5))&gt;INDEX(Kalender!$B$81:$B$110,MAX(1,$C5))),AND($D5&gt;0,INDEX(Kalender!AF$81:AF$110,MAX(1,$D5))&gt;INDEX(Kalender!$B$81:$B$110,MAX(1,$D5))),AND($E5&gt;0,INDEX(Kalender!AF$81:AF$110,MAX(1,$E5))&gt;INDEX(Kalender!$B$81:$B$110,MAX(1,$E5))),AND($F5&gt;0,INDEX(Kalender!AF$81:AF$110,MAX(1,$F5))&gt;INDEX(Kalender!$B$81:$B$110,MAX(1,$F5)))),2,0))</f>
        <v>0</v>
      </c>
      <c r="AG5" s="5" t="n">
        <f aca="false">IF(Kalender!AG5&lt;&gt;1,0,IF(AND($B5&gt;0,INDEX(Kalender!AG$68:AG$77,MAX(1,$B5))&gt;INDEX(Kalender!$B$68:$B$77,MAX(1,$B5))),1,0)+IF(OR(AND($C5&gt;0,INDEX(Kalender!AG$81:AG$110,MAX(1,$C5))&gt;INDEX(Kalender!$B$81:$B$110,MAX(1,$C5))),AND($D5&gt;0,INDEX(Kalender!AG$81:AG$110,MAX(1,$D5))&gt;INDEX(Kalender!$B$81:$B$110,MAX(1,$D5))),AND($E5&gt;0,INDEX(Kalender!AG$81:AG$110,MAX(1,$E5))&gt;INDEX(Kalender!$B$81:$B$110,MAX(1,$E5))),AND($F5&gt;0,INDEX(Kalender!AG$81:AG$110,MAX(1,$F5))&gt;INDEX(Kalender!$B$81:$B$110,MAX(1,$F5)))),2,0))</f>
        <v>0</v>
      </c>
      <c r="AH5" s="5" t="n">
        <f aca="false">IF(Kalender!AH5&lt;&gt;1,0,IF(AND($B5&gt;0,INDEX(Kalender!AH$68:AH$77,MAX(1,$B5))&gt;INDEX(Kalender!$B$68:$B$77,MAX(1,$B5))),1,0)+IF(OR(AND($C5&gt;0,INDEX(Kalender!AH$81:AH$110,MAX(1,$C5))&gt;INDEX(Kalender!$B$81:$B$110,MAX(1,$C5))),AND($D5&gt;0,INDEX(Kalender!AH$81:AH$110,MAX(1,$D5))&gt;INDEX(Kalender!$B$81:$B$110,MAX(1,$D5))),AND($E5&gt;0,INDEX(Kalender!AH$81:AH$110,MAX(1,$E5))&gt;INDEX(Kalender!$B$81:$B$110,MAX(1,$E5))),AND($F5&gt;0,INDEX(Kalender!AH$81:AH$110,MAX(1,$F5))&gt;INDEX(Kalender!$B$81:$B$110,MAX(1,$F5)))),2,0))</f>
        <v>0</v>
      </c>
      <c r="AI5" s="5" t="n">
        <f aca="false">IF(Kalender!AI5&lt;&gt;1,0,IF(AND($B5&gt;0,INDEX(Kalender!AI$68:AI$77,MAX(1,$B5))&gt;INDEX(Kalender!$B$68:$B$77,MAX(1,$B5))),1,0)+IF(OR(AND($C5&gt;0,INDEX(Kalender!AI$81:AI$110,MAX(1,$C5))&gt;INDEX(Kalender!$B$81:$B$110,MAX(1,$C5))),AND($D5&gt;0,INDEX(Kalender!AI$81:AI$110,MAX(1,$D5))&gt;INDEX(Kalender!$B$81:$B$110,MAX(1,$D5))),AND($E5&gt;0,INDEX(Kalender!AI$81:AI$110,MAX(1,$E5))&gt;INDEX(Kalender!$B$81:$B$110,MAX(1,$E5))),AND($F5&gt;0,INDEX(Kalender!AI$81:AI$110,MAX(1,$F5))&gt;INDEX(Kalender!$B$81:$B$110,MAX(1,$F5)))),2,0))</f>
        <v>0</v>
      </c>
      <c r="AJ5" s="5" t="n">
        <f aca="false">IF(Kalender!AJ5&lt;&gt;1,0,IF(AND($B5&gt;0,INDEX(Kalender!AJ$68:AJ$77,MAX(1,$B5))&gt;INDEX(Kalender!$B$68:$B$77,MAX(1,$B5))),1,0)+IF(OR(AND($C5&gt;0,INDEX(Kalender!AJ$81:AJ$110,MAX(1,$C5))&gt;INDEX(Kalender!$B$81:$B$110,MAX(1,$C5))),AND($D5&gt;0,INDEX(Kalender!AJ$81:AJ$110,MAX(1,$D5))&gt;INDEX(Kalender!$B$81:$B$110,MAX(1,$D5))),AND($E5&gt;0,INDEX(Kalender!AJ$81:AJ$110,MAX(1,$E5))&gt;INDEX(Kalender!$B$81:$B$110,MAX(1,$E5))),AND($F5&gt;0,INDEX(Kalender!AJ$81:AJ$110,MAX(1,$F5))&gt;INDEX(Kalender!$B$81:$B$110,MAX(1,$F5)))),2,0))</f>
        <v>0</v>
      </c>
      <c r="AK5" s="5" t="n">
        <f aca="false">IF(Kalender!AK5&lt;&gt;1,0,IF(AND($B5&gt;0,INDEX(Kalender!AK$68:AK$77,MAX(1,$B5))&gt;INDEX(Kalender!$B$68:$B$77,MAX(1,$B5))),1,0)+IF(OR(AND($C5&gt;0,INDEX(Kalender!AK$81:AK$110,MAX(1,$C5))&gt;INDEX(Kalender!$B$81:$B$110,MAX(1,$C5))),AND($D5&gt;0,INDEX(Kalender!AK$81:AK$110,MAX(1,$D5))&gt;INDEX(Kalender!$B$81:$B$110,MAX(1,$D5))),AND($E5&gt;0,INDEX(Kalender!AK$81:AK$110,MAX(1,$E5))&gt;INDEX(Kalender!$B$81:$B$110,MAX(1,$E5))),AND($F5&gt;0,INDEX(Kalender!AK$81:AK$110,MAX(1,$F5))&gt;INDEX(Kalender!$B$81:$B$110,MAX(1,$F5)))),2,0))</f>
        <v>0</v>
      </c>
      <c r="AL5" s="5" t="n">
        <f aca="false">IF(Kalender!AL5&lt;&gt;1,0,IF(AND($B5&gt;0,INDEX(Kalender!AL$68:AL$77,MAX(1,$B5))&gt;INDEX(Kalender!$B$68:$B$77,MAX(1,$B5))),1,0)+IF(OR(AND($C5&gt;0,INDEX(Kalender!AL$81:AL$110,MAX(1,$C5))&gt;INDEX(Kalender!$B$81:$B$110,MAX(1,$C5))),AND($D5&gt;0,INDEX(Kalender!AL$81:AL$110,MAX(1,$D5))&gt;INDEX(Kalender!$B$81:$B$110,MAX(1,$D5))),AND($E5&gt;0,INDEX(Kalender!AL$81:AL$110,MAX(1,$E5))&gt;INDEX(Kalender!$B$81:$B$110,MAX(1,$E5))),AND($F5&gt;0,INDEX(Kalender!AL$81:AL$110,MAX(1,$F5))&gt;INDEX(Kalender!$B$81:$B$110,MAX(1,$F5)))),2,0))</f>
        <v>0</v>
      </c>
      <c r="AM5" s="5" t="n">
        <f aca="false">IF(Kalender!AM5&lt;&gt;1,0,IF(AND($B5&gt;0,INDEX(Kalender!AM$68:AM$77,MAX(1,$B5))&gt;INDEX(Kalender!$B$68:$B$77,MAX(1,$B5))),1,0)+IF(OR(AND($C5&gt;0,INDEX(Kalender!AM$81:AM$110,MAX(1,$C5))&gt;INDEX(Kalender!$B$81:$B$110,MAX(1,$C5))),AND($D5&gt;0,INDEX(Kalender!AM$81:AM$110,MAX(1,$D5))&gt;INDEX(Kalender!$B$81:$B$110,MAX(1,$D5))),AND($E5&gt;0,INDEX(Kalender!AM$81:AM$110,MAX(1,$E5))&gt;INDEX(Kalender!$B$81:$B$110,MAX(1,$E5))),AND($F5&gt;0,INDEX(Kalender!AM$81:AM$110,MAX(1,$F5))&gt;INDEX(Kalender!$B$81:$B$110,MAX(1,$F5)))),2,0))</f>
        <v>0</v>
      </c>
      <c r="AN5" s="5" t="n">
        <f aca="false">IF(Kalender!AN5&lt;&gt;1,0,IF(AND($B5&gt;0,INDEX(Kalender!AN$68:AN$77,MAX(1,$B5))&gt;INDEX(Kalender!$B$68:$B$77,MAX(1,$B5))),1,0)+IF(OR(AND($C5&gt;0,INDEX(Kalender!AN$81:AN$110,MAX(1,$C5))&gt;INDEX(Kalender!$B$81:$B$110,MAX(1,$C5))),AND($D5&gt;0,INDEX(Kalender!AN$81:AN$110,MAX(1,$D5))&gt;INDEX(Kalender!$B$81:$B$110,MAX(1,$D5))),AND($E5&gt;0,INDEX(Kalender!AN$81:AN$110,MAX(1,$E5))&gt;INDEX(Kalender!$B$81:$B$110,MAX(1,$E5))),AND($F5&gt;0,INDEX(Kalender!AN$81:AN$110,MAX(1,$F5))&gt;INDEX(Kalender!$B$81:$B$110,MAX(1,$F5)))),2,0))</f>
        <v>0</v>
      </c>
      <c r="AO5" s="5" t="n">
        <f aca="false">IF(Kalender!AO5&lt;&gt;1,0,IF(AND($B5&gt;0,INDEX(Kalender!AO$68:AO$77,MAX(1,$B5))&gt;INDEX(Kalender!$B$68:$B$77,MAX(1,$B5))),1,0)+IF(OR(AND($C5&gt;0,INDEX(Kalender!AO$81:AO$110,MAX(1,$C5))&gt;INDEX(Kalender!$B$81:$B$110,MAX(1,$C5))),AND($D5&gt;0,INDEX(Kalender!AO$81:AO$110,MAX(1,$D5))&gt;INDEX(Kalender!$B$81:$B$110,MAX(1,$D5))),AND($E5&gt;0,INDEX(Kalender!AO$81:AO$110,MAX(1,$E5))&gt;INDEX(Kalender!$B$81:$B$110,MAX(1,$E5))),AND($F5&gt;0,INDEX(Kalender!AO$81:AO$110,MAX(1,$F5))&gt;INDEX(Kalender!$B$81:$B$110,MAX(1,$F5)))),2,0))</f>
        <v>0</v>
      </c>
      <c r="AP5" s="5" t="n">
        <f aca="false">IF(Kalender!AP5&lt;&gt;1,0,IF(AND($B5&gt;0,INDEX(Kalender!AP$68:AP$77,MAX(1,$B5))&gt;INDEX(Kalender!$B$68:$B$77,MAX(1,$B5))),1,0)+IF(OR(AND($C5&gt;0,INDEX(Kalender!AP$81:AP$110,MAX(1,$C5))&gt;INDEX(Kalender!$B$81:$B$110,MAX(1,$C5))),AND($D5&gt;0,INDEX(Kalender!AP$81:AP$110,MAX(1,$D5))&gt;INDEX(Kalender!$B$81:$B$110,MAX(1,$D5))),AND($E5&gt;0,INDEX(Kalender!AP$81:AP$110,MAX(1,$E5))&gt;INDEX(Kalender!$B$81:$B$110,MAX(1,$E5))),AND($F5&gt;0,INDEX(Kalender!AP$81:AP$110,MAX(1,$F5))&gt;INDEX(Kalender!$B$81:$B$110,MAX(1,$F5)))),2,0))</f>
        <v>0</v>
      </c>
      <c r="AQ5" s="5" t="n">
        <f aca="false">IF(Kalender!AQ5&lt;&gt;1,0,IF(AND($B5&gt;0,INDEX(Kalender!AQ$68:AQ$77,MAX(1,$B5))&gt;INDEX(Kalender!$B$68:$B$77,MAX(1,$B5))),1,0)+IF(OR(AND($C5&gt;0,INDEX(Kalender!AQ$81:AQ$110,MAX(1,$C5))&gt;INDEX(Kalender!$B$81:$B$110,MAX(1,$C5))),AND($D5&gt;0,INDEX(Kalender!AQ$81:AQ$110,MAX(1,$D5))&gt;INDEX(Kalender!$B$81:$B$110,MAX(1,$D5))),AND($E5&gt;0,INDEX(Kalender!AQ$81:AQ$110,MAX(1,$E5))&gt;INDEX(Kalender!$B$81:$B$110,MAX(1,$E5))),AND($F5&gt;0,INDEX(Kalender!AQ$81:AQ$110,MAX(1,$F5))&gt;INDEX(Kalender!$B$81:$B$110,MAX(1,$F5)))),2,0))</f>
        <v>0</v>
      </c>
      <c r="AR5" s="5" t="n">
        <f aca="false">IF(Kalender!AR5&lt;&gt;1,0,IF(AND($B5&gt;0,INDEX(Kalender!AR$68:AR$77,MAX(1,$B5))&gt;INDEX(Kalender!$B$68:$B$77,MAX(1,$B5))),1,0)+IF(OR(AND($C5&gt;0,INDEX(Kalender!AR$81:AR$110,MAX(1,$C5))&gt;INDEX(Kalender!$B$81:$B$110,MAX(1,$C5))),AND($D5&gt;0,INDEX(Kalender!AR$81:AR$110,MAX(1,$D5))&gt;INDEX(Kalender!$B$81:$B$110,MAX(1,$D5))),AND($E5&gt;0,INDEX(Kalender!AR$81:AR$110,MAX(1,$E5))&gt;INDEX(Kalender!$B$81:$B$110,MAX(1,$E5))),AND($F5&gt;0,INDEX(Kalender!AR$81:AR$110,MAX(1,$F5))&gt;INDEX(Kalender!$B$81:$B$110,MAX(1,$F5)))),2,0))</f>
        <v>0</v>
      </c>
      <c r="AS5" s="5" t="n">
        <f aca="false">IF(Kalender!AS5&lt;&gt;1,0,IF(AND($B5&gt;0,INDEX(Kalender!AS$68:AS$77,MAX(1,$B5))&gt;INDEX(Kalender!$B$68:$B$77,MAX(1,$B5))),1,0)+IF(OR(AND($C5&gt;0,INDEX(Kalender!AS$81:AS$110,MAX(1,$C5))&gt;INDEX(Kalender!$B$81:$B$110,MAX(1,$C5))),AND($D5&gt;0,INDEX(Kalender!AS$81:AS$110,MAX(1,$D5))&gt;INDEX(Kalender!$B$81:$B$110,MAX(1,$D5))),AND($E5&gt;0,INDEX(Kalender!AS$81:AS$110,MAX(1,$E5))&gt;INDEX(Kalender!$B$81:$B$110,MAX(1,$E5))),AND($F5&gt;0,INDEX(Kalender!AS$81:AS$110,MAX(1,$F5))&gt;INDEX(Kalender!$B$81:$B$110,MAX(1,$F5)))),2,0))</f>
        <v>0</v>
      </c>
      <c r="AT5" s="5" t="n">
        <f aca="false">IF(Kalender!AT5&lt;&gt;1,0,IF(AND($B5&gt;0,INDEX(Kalender!AT$68:AT$77,MAX(1,$B5))&gt;INDEX(Kalender!$B$68:$B$77,MAX(1,$B5))),1,0)+IF(OR(AND($C5&gt;0,INDEX(Kalender!AT$81:AT$110,MAX(1,$C5))&gt;INDEX(Kalender!$B$81:$B$110,MAX(1,$C5))),AND($D5&gt;0,INDEX(Kalender!AT$81:AT$110,MAX(1,$D5))&gt;INDEX(Kalender!$B$81:$B$110,MAX(1,$D5))),AND($E5&gt;0,INDEX(Kalender!AT$81:AT$110,MAX(1,$E5))&gt;INDEX(Kalender!$B$81:$B$110,MAX(1,$E5))),AND($F5&gt;0,INDEX(Kalender!AT$81:AT$110,MAX(1,$F5))&gt;INDEX(Kalender!$B$81:$B$110,MAX(1,$F5)))),2,0))</f>
        <v>0</v>
      </c>
      <c r="AU5" s="5" t="n">
        <f aca="false">IF(Kalender!AU5&lt;&gt;1,0,IF(AND($B5&gt;0,INDEX(Kalender!AU$68:AU$77,MAX(1,$B5))&gt;INDEX(Kalender!$B$68:$B$77,MAX(1,$B5))),1,0)+IF(OR(AND($C5&gt;0,INDEX(Kalender!AU$81:AU$110,MAX(1,$C5))&gt;INDEX(Kalender!$B$81:$B$110,MAX(1,$C5))),AND($D5&gt;0,INDEX(Kalender!AU$81:AU$110,MAX(1,$D5))&gt;INDEX(Kalender!$B$81:$B$110,MAX(1,$D5))),AND($E5&gt;0,INDEX(Kalender!AU$81:AU$110,MAX(1,$E5))&gt;INDEX(Kalender!$B$81:$B$110,MAX(1,$E5))),AND($F5&gt;0,INDEX(Kalender!AU$81:AU$110,MAX(1,$F5))&gt;INDEX(Kalender!$B$81:$B$110,MAX(1,$F5)))),2,0))</f>
        <v>0</v>
      </c>
      <c r="AV5" s="5" t="n">
        <f aca="false">IF(Kalender!AV5&lt;&gt;1,0,IF(AND($B5&gt;0,INDEX(Kalender!AV$68:AV$77,MAX(1,$B5))&gt;INDEX(Kalender!$B$68:$B$77,MAX(1,$B5))),1,0)+IF(OR(AND($C5&gt;0,INDEX(Kalender!AV$81:AV$110,MAX(1,$C5))&gt;INDEX(Kalender!$B$81:$B$110,MAX(1,$C5))),AND($D5&gt;0,INDEX(Kalender!AV$81:AV$110,MAX(1,$D5))&gt;INDEX(Kalender!$B$81:$B$110,MAX(1,$D5))),AND($E5&gt;0,INDEX(Kalender!AV$81:AV$110,MAX(1,$E5))&gt;INDEX(Kalender!$B$81:$B$110,MAX(1,$E5))),AND($F5&gt;0,INDEX(Kalender!AV$81:AV$110,MAX(1,$F5))&gt;INDEX(Kalender!$B$81:$B$110,MAX(1,$F5)))),2,0))</f>
        <v>0</v>
      </c>
      <c r="AW5" s="5" t="n">
        <f aca="false">IF(Kalender!AW5&lt;&gt;1,0,IF(AND($B5&gt;0,INDEX(Kalender!AW$68:AW$77,MAX(1,$B5))&gt;INDEX(Kalender!$B$68:$B$77,MAX(1,$B5))),1,0)+IF(OR(AND($C5&gt;0,INDEX(Kalender!AW$81:AW$110,MAX(1,$C5))&gt;INDEX(Kalender!$B$81:$B$110,MAX(1,$C5))),AND($D5&gt;0,INDEX(Kalender!AW$81:AW$110,MAX(1,$D5))&gt;INDEX(Kalender!$B$81:$B$110,MAX(1,$D5))),AND($E5&gt;0,INDEX(Kalender!AW$81:AW$110,MAX(1,$E5))&gt;INDEX(Kalender!$B$81:$B$110,MAX(1,$E5))),AND($F5&gt;0,INDEX(Kalender!AW$81:AW$110,MAX(1,$F5))&gt;INDEX(Kalender!$B$81:$B$110,MAX(1,$F5)))),2,0))</f>
        <v>0</v>
      </c>
      <c r="AX5" s="5" t="n">
        <f aca="false">IF(Kalender!AX5&lt;&gt;1,0,IF(AND($B5&gt;0,INDEX(Kalender!AX$68:AX$77,MAX(1,$B5))&gt;INDEX(Kalender!$B$68:$B$77,MAX(1,$B5))),1,0)+IF(OR(AND($C5&gt;0,INDEX(Kalender!AX$81:AX$110,MAX(1,$C5))&gt;INDEX(Kalender!$B$81:$B$110,MAX(1,$C5))),AND($D5&gt;0,INDEX(Kalender!AX$81:AX$110,MAX(1,$D5))&gt;INDEX(Kalender!$B$81:$B$110,MAX(1,$D5))),AND($E5&gt;0,INDEX(Kalender!AX$81:AX$110,MAX(1,$E5))&gt;INDEX(Kalender!$B$81:$B$110,MAX(1,$E5))),AND($F5&gt;0,INDEX(Kalender!AX$81:AX$110,MAX(1,$F5))&gt;INDEX(Kalender!$B$81:$B$110,MAX(1,$F5)))),2,0))</f>
        <v>0</v>
      </c>
      <c r="AY5" s="5" t="n">
        <f aca="false">IF(Kalender!AY5&lt;&gt;1,0,IF(AND($B5&gt;0,INDEX(Kalender!AY$68:AY$77,MAX(1,$B5))&gt;INDEX(Kalender!$B$68:$B$77,MAX(1,$B5))),1,0)+IF(OR(AND($C5&gt;0,INDEX(Kalender!AY$81:AY$110,MAX(1,$C5))&gt;INDEX(Kalender!$B$81:$B$110,MAX(1,$C5))),AND($D5&gt;0,INDEX(Kalender!AY$81:AY$110,MAX(1,$D5))&gt;INDEX(Kalender!$B$81:$B$110,MAX(1,$D5))),AND($E5&gt;0,INDEX(Kalender!AY$81:AY$110,MAX(1,$E5))&gt;INDEX(Kalender!$B$81:$B$110,MAX(1,$E5))),AND($F5&gt;0,INDEX(Kalender!AY$81:AY$110,MAX(1,$F5))&gt;INDEX(Kalender!$B$81:$B$110,MAX(1,$F5)))),2,0))</f>
        <v>0</v>
      </c>
      <c r="AZ5" s="5" t="n">
        <f aca="false">IF(Kalender!AZ5&lt;&gt;1,0,IF(AND($B5&gt;0,INDEX(Kalender!AZ$68:AZ$77,MAX(1,$B5))&gt;INDEX(Kalender!$B$68:$B$77,MAX(1,$B5))),1,0)+IF(OR(AND($C5&gt;0,INDEX(Kalender!AZ$81:AZ$110,MAX(1,$C5))&gt;INDEX(Kalender!$B$81:$B$110,MAX(1,$C5))),AND($D5&gt;0,INDEX(Kalender!AZ$81:AZ$110,MAX(1,$D5))&gt;INDEX(Kalender!$B$81:$B$110,MAX(1,$D5))),AND($E5&gt;0,INDEX(Kalender!AZ$81:AZ$110,MAX(1,$E5))&gt;INDEX(Kalender!$B$81:$B$110,MAX(1,$E5))),AND($F5&gt;0,INDEX(Kalender!AZ$81:AZ$110,MAX(1,$F5))&gt;INDEX(Kalender!$B$81:$B$110,MAX(1,$F5)))),2,0))</f>
        <v>0</v>
      </c>
      <c r="BA5" s="5" t="n">
        <f aca="false">IF(Kalender!BA5&lt;&gt;1,0,IF(AND($B5&gt;0,INDEX(Kalender!BA$68:BA$77,MAX(1,$B5))&gt;INDEX(Kalender!$B$68:$B$77,MAX(1,$B5))),1,0)+IF(OR(AND($C5&gt;0,INDEX(Kalender!BA$81:BA$110,MAX(1,$C5))&gt;INDEX(Kalender!$B$81:$B$110,MAX(1,$C5))),AND($D5&gt;0,INDEX(Kalender!BA$81:BA$110,MAX(1,$D5))&gt;INDEX(Kalender!$B$81:$B$110,MAX(1,$D5))),AND($E5&gt;0,INDEX(Kalender!BA$81:BA$110,MAX(1,$E5))&gt;INDEX(Kalender!$B$81:$B$110,MAX(1,$E5))),AND($F5&gt;0,INDEX(Kalender!BA$81:BA$110,MAX(1,$F5))&gt;INDEX(Kalender!$B$81:$B$110,MAX(1,$F5)))),2,0))</f>
        <v>0</v>
      </c>
      <c r="BB5" s="5" t="n">
        <f aca="false">IF(Kalender!BB5&lt;&gt;1,0,IF(AND($B5&gt;0,INDEX(Kalender!BB$68:BB$77,MAX(1,$B5))&gt;INDEX(Kalender!$B$68:$B$77,MAX(1,$B5))),1,0)+IF(OR(AND($C5&gt;0,INDEX(Kalender!BB$81:BB$110,MAX(1,$C5))&gt;INDEX(Kalender!$B$81:$B$110,MAX(1,$C5))),AND($D5&gt;0,INDEX(Kalender!BB$81:BB$110,MAX(1,$D5))&gt;INDEX(Kalender!$B$81:$B$110,MAX(1,$D5))),AND($E5&gt;0,INDEX(Kalender!BB$81:BB$110,MAX(1,$E5))&gt;INDEX(Kalender!$B$81:$B$110,MAX(1,$E5))),AND($F5&gt;0,INDEX(Kalender!BB$81:BB$110,MAX(1,$F5))&gt;INDEX(Kalender!$B$81:$B$110,MAX(1,$F5)))),2,0))</f>
        <v>0</v>
      </c>
      <c r="BC5" s="5" t="n">
        <f aca="false">IF(Kalender!BC5&lt;&gt;1,0,IF(AND($B5&gt;0,INDEX(Kalender!BC$68:BC$77,MAX(1,$B5))&gt;INDEX(Kalender!$B$68:$B$77,MAX(1,$B5))),1,0)+IF(OR(AND($C5&gt;0,INDEX(Kalender!BC$81:BC$110,MAX(1,$C5))&gt;INDEX(Kalender!$B$81:$B$110,MAX(1,$C5))),AND($D5&gt;0,INDEX(Kalender!BC$81:BC$110,MAX(1,$D5))&gt;INDEX(Kalender!$B$81:$B$110,MAX(1,$D5))),AND($E5&gt;0,INDEX(Kalender!BC$81:BC$110,MAX(1,$E5))&gt;INDEX(Kalender!$B$81:$B$110,MAX(1,$E5))),AND($F5&gt;0,INDEX(Kalender!BC$81:BC$110,MAX(1,$F5))&gt;INDEX(Kalender!$B$81:$B$110,MAX(1,$F5)))),2,0))</f>
        <v>0</v>
      </c>
      <c r="BD5" s="5" t="n">
        <f aca="false">IF(Kalender!BD5&lt;&gt;1,0,IF(AND($B5&gt;0,INDEX(Kalender!BD$68:BD$77,MAX(1,$B5))&gt;INDEX(Kalender!$B$68:$B$77,MAX(1,$B5))),1,0)+IF(OR(AND($C5&gt;0,INDEX(Kalender!BD$81:BD$110,MAX(1,$C5))&gt;INDEX(Kalender!$B$81:$B$110,MAX(1,$C5))),AND($D5&gt;0,INDEX(Kalender!BD$81:BD$110,MAX(1,$D5))&gt;INDEX(Kalender!$B$81:$B$110,MAX(1,$D5))),AND($E5&gt;0,INDEX(Kalender!BD$81:BD$110,MAX(1,$E5))&gt;INDEX(Kalender!$B$81:$B$110,MAX(1,$E5))),AND($F5&gt;0,INDEX(Kalender!BD$81:BD$110,MAX(1,$F5))&gt;INDEX(Kalender!$B$81:$B$110,MAX(1,$F5)))),2,0))</f>
        <v>0</v>
      </c>
      <c r="BE5" s="5" t="n">
        <f aca="false">IF(Kalender!BE5&lt;&gt;1,0,IF(AND($B5&gt;0,INDEX(Kalender!BE$68:BE$77,MAX(1,$B5))&gt;INDEX(Kalender!$B$68:$B$77,MAX(1,$B5))),1,0)+IF(OR(AND($C5&gt;0,INDEX(Kalender!BE$81:BE$110,MAX(1,$C5))&gt;INDEX(Kalender!$B$81:$B$110,MAX(1,$C5))),AND($D5&gt;0,INDEX(Kalender!BE$81:BE$110,MAX(1,$D5))&gt;INDEX(Kalender!$B$81:$B$110,MAX(1,$D5))),AND($E5&gt;0,INDEX(Kalender!BE$81:BE$110,MAX(1,$E5))&gt;INDEX(Kalender!$B$81:$B$110,MAX(1,$E5))),AND($F5&gt;0,INDEX(Kalender!BE$81:BE$110,MAX(1,$F5))&gt;INDEX(Kalender!$B$81:$B$110,MAX(1,$F5)))),2,0))</f>
        <v>0</v>
      </c>
      <c r="BF5" s="5" t="n">
        <f aca="false">IF(Kalender!BF5&lt;&gt;1,0,IF(AND($B5&gt;0,INDEX(Kalender!BF$68:BF$77,MAX(1,$B5))&gt;INDEX(Kalender!$B$68:$B$77,MAX(1,$B5))),1,0)+IF(OR(AND($C5&gt;0,INDEX(Kalender!BF$81:BF$110,MAX(1,$C5))&gt;INDEX(Kalender!$B$81:$B$110,MAX(1,$C5))),AND($D5&gt;0,INDEX(Kalender!BF$81:BF$110,MAX(1,$D5))&gt;INDEX(Kalender!$B$81:$B$110,MAX(1,$D5))),AND($E5&gt;0,INDEX(Kalender!BF$81:BF$110,MAX(1,$E5))&gt;INDEX(Kalender!$B$81:$B$110,MAX(1,$E5))),AND($F5&gt;0,INDEX(Kalender!BF$81:BF$110,MAX(1,$F5))&gt;INDEX(Kalender!$B$81:$B$110,MAX(1,$F5)))),2,0))</f>
        <v>0</v>
      </c>
      <c r="BG5" s="5" t="n">
        <f aca="false">IF(Kalender!BG5&lt;&gt;1,0,IF(AND($B5&gt;0,INDEX(Kalender!BG$68:BG$77,MAX(1,$B5))&gt;INDEX(Kalender!$B$68:$B$77,MAX(1,$B5))),1,0)+IF(OR(AND($C5&gt;0,INDEX(Kalender!BG$81:BG$110,MAX(1,$C5))&gt;INDEX(Kalender!$B$81:$B$110,MAX(1,$C5))),AND($D5&gt;0,INDEX(Kalender!BG$81:BG$110,MAX(1,$D5))&gt;INDEX(Kalender!$B$81:$B$110,MAX(1,$D5))),AND($E5&gt;0,INDEX(Kalender!BG$81:BG$110,MAX(1,$E5))&gt;INDEX(Kalender!$B$81:$B$110,MAX(1,$E5))),AND($F5&gt;0,INDEX(Kalender!BG$81:BG$110,MAX(1,$F5))&gt;INDEX(Kalender!$B$81:$B$110,MAX(1,$F5)))),2,0))</f>
        <v>0</v>
      </c>
      <c r="BH5" s="5" t="n">
        <f aca="false">IF(Kalender!BH5&lt;&gt;1,0,IF(AND($B5&gt;0,INDEX(Kalender!BH$68:BH$77,MAX(1,$B5))&gt;INDEX(Kalender!$B$68:$B$77,MAX(1,$B5))),1,0)+IF(OR(AND($C5&gt;0,INDEX(Kalender!BH$81:BH$110,MAX(1,$C5))&gt;INDEX(Kalender!$B$81:$B$110,MAX(1,$C5))),AND($D5&gt;0,INDEX(Kalender!BH$81:BH$110,MAX(1,$D5))&gt;INDEX(Kalender!$B$81:$B$110,MAX(1,$D5))),AND($E5&gt;0,INDEX(Kalender!BH$81:BH$110,MAX(1,$E5))&gt;INDEX(Kalender!$B$81:$B$110,MAX(1,$E5))),AND($F5&gt;0,INDEX(Kalender!BH$81:BH$110,MAX(1,$F5))&gt;INDEX(Kalender!$B$81:$B$110,MAX(1,$F5)))),2,0))</f>
        <v>0</v>
      </c>
      <c r="BI5" s="5" t="n">
        <f aca="false">IF(Kalender!BI5&lt;&gt;1,0,IF(AND($B5&gt;0,INDEX(Kalender!BI$68:BI$77,MAX(1,$B5))&gt;INDEX(Kalender!$B$68:$B$77,MAX(1,$B5))),1,0)+IF(OR(AND($C5&gt;0,INDEX(Kalender!BI$81:BI$110,MAX(1,$C5))&gt;INDEX(Kalender!$B$81:$B$110,MAX(1,$C5))),AND($D5&gt;0,INDEX(Kalender!BI$81:BI$110,MAX(1,$D5))&gt;INDEX(Kalender!$B$81:$B$110,MAX(1,$D5))),AND($E5&gt;0,INDEX(Kalender!BI$81:BI$110,MAX(1,$E5))&gt;INDEX(Kalender!$B$81:$B$110,MAX(1,$E5))),AND($F5&gt;0,INDEX(Kalender!BI$81:BI$110,MAX(1,$F5))&gt;INDEX(Kalender!$B$81:$B$110,MAX(1,$F5)))),2,0))</f>
        <v>0</v>
      </c>
      <c r="BJ5" s="5" t="n">
        <f aca="false">IF(Kalender!BJ5&lt;&gt;1,0,IF(AND($B5&gt;0,INDEX(Kalender!BJ$68:BJ$77,MAX(1,$B5))&gt;INDEX(Kalender!$B$68:$B$77,MAX(1,$B5))),1,0)+IF(OR(AND($C5&gt;0,INDEX(Kalender!BJ$81:BJ$110,MAX(1,$C5))&gt;INDEX(Kalender!$B$81:$B$110,MAX(1,$C5))),AND($D5&gt;0,INDEX(Kalender!BJ$81:BJ$110,MAX(1,$D5))&gt;INDEX(Kalender!$B$81:$B$110,MAX(1,$D5))),AND($E5&gt;0,INDEX(Kalender!BJ$81:BJ$110,MAX(1,$E5))&gt;INDEX(Kalender!$B$81:$B$110,MAX(1,$E5))),AND($F5&gt;0,INDEX(Kalender!BJ$81:BJ$110,MAX(1,$F5))&gt;INDEX(Kalender!$B$81:$B$110,MAX(1,$F5)))),2,0))</f>
        <v>0</v>
      </c>
      <c r="BK5" s="5" t="n">
        <f aca="false">IF(Kalender!BK5&lt;&gt;1,0,IF(AND($B5&gt;0,INDEX(Kalender!BK$68:BK$77,MAX(1,$B5))&gt;INDEX(Kalender!$B$68:$B$77,MAX(1,$B5))),1,0)+IF(OR(AND($C5&gt;0,INDEX(Kalender!BK$81:BK$110,MAX(1,$C5))&gt;INDEX(Kalender!$B$81:$B$110,MAX(1,$C5))),AND($D5&gt;0,INDEX(Kalender!BK$81:BK$110,MAX(1,$D5))&gt;INDEX(Kalender!$B$81:$B$110,MAX(1,$D5))),AND($E5&gt;0,INDEX(Kalender!BK$81:BK$110,MAX(1,$E5))&gt;INDEX(Kalender!$B$81:$B$110,MAX(1,$E5))),AND($F5&gt;0,INDEX(Kalender!BK$81:BK$110,MAX(1,$F5))&gt;INDEX(Kalender!$B$81:$B$110,MAX(1,$F5)))),2,0))</f>
        <v>0</v>
      </c>
      <c r="BL5" s="5" t="n">
        <f aca="false">IF(Kalender!BL5&lt;&gt;1,0,IF(AND($B5&gt;0,INDEX(Kalender!BL$68:BL$77,MAX(1,$B5))&gt;INDEX(Kalender!$B$68:$B$77,MAX(1,$B5))),1,0)+IF(OR(AND($C5&gt;0,INDEX(Kalender!BL$81:BL$110,MAX(1,$C5))&gt;INDEX(Kalender!$B$81:$B$110,MAX(1,$C5))),AND($D5&gt;0,INDEX(Kalender!BL$81:BL$110,MAX(1,$D5))&gt;INDEX(Kalender!$B$81:$B$110,MAX(1,$D5))),AND($E5&gt;0,INDEX(Kalender!BL$81:BL$110,MAX(1,$E5))&gt;INDEX(Kalender!$B$81:$B$110,MAX(1,$E5))),AND($F5&gt;0,INDEX(Kalender!BL$81:BL$110,MAX(1,$F5))&gt;INDEX(Kalender!$B$81:$B$110,MAX(1,$F5)))),2,0))</f>
        <v>0</v>
      </c>
      <c r="BM5" s="5" t="n">
        <f aca="false">IF(Kalender!BM5&lt;&gt;1,0,IF(AND($B5&gt;0,INDEX(Kalender!BM$68:BM$77,MAX(1,$B5))&gt;INDEX(Kalender!$B$68:$B$77,MAX(1,$B5))),1,0)+IF(OR(AND($C5&gt;0,INDEX(Kalender!BM$81:BM$110,MAX(1,$C5))&gt;INDEX(Kalender!$B$81:$B$110,MAX(1,$C5))),AND($D5&gt;0,INDEX(Kalender!BM$81:BM$110,MAX(1,$D5))&gt;INDEX(Kalender!$B$81:$B$110,MAX(1,$D5))),AND($E5&gt;0,INDEX(Kalender!BM$81:BM$110,MAX(1,$E5))&gt;INDEX(Kalender!$B$81:$B$110,MAX(1,$E5))),AND($F5&gt;0,INDEX(Kalender!BM$81:BM$110,MAX(1,$F5))&gt;INDEX(Kalender!$B$81:$B$110,MAX(1,$F5)))),2,0))</f>
        <v>0</v>
      </c>
      <c r="BN5" s="5" t="n">
        <f aca="false">IF(Kalender!BN5&lt;&gt;1,0,IF(AND($B5&gt;0,INDEX(Kalender!BN$68:BN$77,MAX(1,$B5))&gt;INDEX(Kalender!$B$68:$B$77,MAX(1,$B5))),1,0)+IF(OR(AND($C5&gt;0,INDEX(Kalender!BN$81:BN$110,MAX(1,$C5))&gt;INDEX(Kalender!$B$81:$B$110,MAX(1,$C5))),AND($D5&gt;0,INDEX(Kalender!BN$81:BN$110,MAX(1,$D5))&gt;INDEX(Kalender!$B$81:$B$110,MAX(1,$D5))),AND($E5&gt;0,INDEX(Kalender!BN$81:BN$110,MAX(1,$E5))&gt;INDEX(Kalender!$B$81:$B$110,MAX(1,$E5))),AND($F5&gt;0,INDEX(Kalender!BN$81:BN$110,MAX(1,$F5))&gt;INDEX(Kalender!$B$81:$B$110,MAX(1,$F5)))),2,0))</f>
        <v>0</v>
      </c>
      <c r="BO5" s="5" t="n">
        <f aca="false">IF(Kalender!BO5&lt;&gt;1,0,IF(AND($B5&gt;0,INDEX(Kalender!BO$68:BO$77,MAX(1,$B5))&gt;INDEX(Kalender!$B$68:$B$77,MAX(1,$B5))),1,0)+IF(OR(AND($C5&gt;0,INDEX(Kalender!BO$81:BO$110,MAX(1,$C5))&gt;INDEX(Kalender!$B$81:$B$110,MAX(1,$C5))),AND($D5&gt;0,INDEX(Kalender!BO$81:BO$110,MAX(1,$D5))&gt;INDEX(Kalender!$B$81:$B$110,MAX(1,$D5))),AND($E5&gt;0,INDEX(Kalender!BO$81:BO$110,MAX(1,$E5))&gt;INDEX(Kalender!$B$81:$B$110,MAX(1,$E5))),AND($F5&gt;0,INDEX(Kalender!BO$81:BO$110,MAX(1,$F5))&gt;INDEX(Kalender!$B$81:$B$110,MAX(1,$F5)))),2,0))</f>
        <v>0</v>
      </c>
      <c r="BP5" s="5" t="n">
        <f aca="false">IF(Kalender!BP5&lt;&gt;1,0,IF(AND($B5&gt;0,INDEX(Kalender!BP$68:BP$77,MAX(1,$B5))&gt;INDEX(Kalender!$B$68:$B$77,MAX(1,$B5))),1,0)+IF(OR(AND($C5&gt;0,INDEX(Kalender!BP$81:BP$110,MAX(1,$C5))&gt;INDEX(Kalender!$B$81:$B$110,MAX(1,$C5))),AND($D5&gt;0,INDEX(Kalender!BP$81:BP$110,MAX(1,$D5))&gt;INDEX(Kalender!$B$81:$B$110,MAX(1,$D5))),AND($E5&gt;0,INDEX(Kalender!BP$81:BP$110,MAX(1,$E5))&gt;INDEX(Kalender!$B$81:$B$110,MAX(1,$E5))),AND($F5&gt;0,INDEX(Kalender!BP$81:BP$110,MAX(1,$F5))&gt;INDEX(Kalender!$B$81:$B$110,MAX(1,$F5)))),2,0))</f>
        <v>0</v>
      </c>
      <c r="BQ5" s="5" t="n">
        <f aca="false">IF(Kalender!BQ5&lt;&gt;1,0,IF(AND($B5&gt;0,INDEX(Kalender!BQ$68:BQ$77,MAX(1,$B5))&gt;INDEX(Kalender!$B$68:$B$77,MAX(1,$B5))),1,0)+IF(OR(AND($C5&gt;0,INDEX(Kalender!BQ$81:BQ$110,MAX(1,$C5))&gt;INDEX(Kalender!$B$81:$B$110,MAX(1,$C5))),AND($D5&gt;0,INDEX(Kalender!BQ$81:BQ$110,MAX(1,$D5))&gt;INDEX(Kalender!$B$81:$B$110,MAX(1,$D5))),AND($E5&gt;0,INDEX(Kalender!BQ$81:BQ$110,MAX(1,$E5))&gt;INDEX(Kalender!$B$81:$B$110,MAX(1,$E5))),AND($F5&gt;0,INDEX(Kalender!BQ$81:BQ$110,MAX(1,$F5))&gt;INDEX(Kalender!$B$81:$B$110,MAX(1,$F5)))),2,0))</f>
        <v>0</v>
      </c>
      <c r="BR5" s="5" t="n">
        <f aca="false">IF(Kalender!BR5&lt;&gt;1,0,IF(AND($B5&gt;0,INDEX(Kalender!BR$68:BR$77,MAX(1,$B5))&gt;INDEX(Kalender!$B$68:$B$77,MAX(1,$B5))),1,0)+IF(OR(AND($C5&gt;0,INDEX(Kalender!BR$81:BR$110,MAX(1,$C5))&gt;INDEX(Kalender!$B$81:$B$110,MAX(1,$C5))),AND($D5&gt;0,INDEX(Kalender!BR$81:BR$110,MAX(1,$D5))&gt;INDEX(Kalender!$B$81:$B$110,MAX(1,$D5))),AND($E5&gt;0,INDEX(Kalender!BR$81:BR$110,MAX(1,$E5))&gt;INDEX(Kalender!$B$81:$B$110,MAX(1,$E5))),AND($F5&gt;0,INDEX(Kalender!BR$81:BR$110,MAX(1,$F5))&gt;INDEX(Kalender!$B$81:$B$110,MAX(1,$F5)))),2,0))</f>
        <v>0</v>
      </c>
      <c r="BS5" s="5" t="n">
        <f aca="false">IF(Kalender!BS5&lt;&gt;1,0,IF(AND($B5&gt;0,INDEX(Kalender!BS$68:BS$77,MAX(1,$B5))&gt;INDEX(Kalender!$B$68:$B$77,MAX(1,$B5))),1,0)+IF(OR(AND($C5&gt;0,INDEX(Kalender!BS$81:BS$110,MAX(1,$C5))&gt;INDEX(Kalender!$B$81:$B$110,MAX(1,$C5))),AND($D5&gt;0,INDEX(Kalender!BS$81:BS$110,MAX(1,$D5))&gt;INDEX(Kalender!$B$81:$B$110,MAX(1,$D5))),AND($E5&gt;0,INDEX(Kalender!BS$81:BS$110,MAX(1,$E5))&gt;INDEX(Kalender!$B$81:$B$110,MAX(1,$E5))),AND($F5&gt;0,INDEX(Kalender!BS$81:BS$110,MAX(1,$F5))&gt;INDEX(Kalender!$B$81:$B$110,MAX(1,$F5)))),2,0))</f>
        <v>0</v>
      </c>
      <c r="BT5" s="5" t="n">
        <f aca="false">IF(Kalender!BT5&lt;&gt;1,0,IF(AND($B5&gt;0,INDEX(Kalender!BT$68:BT$77,MAX(1,$B5))&gt;INDEX(Kalender!$B$68:$B$77,MAX(1,$B5))),1,0)+IF(OR(AND($C5&gt;0,INDEX(Kalender!BT$81:BT$110,MAX(1,$C5))&gt;INDEX(Kalender!$B$81:$B$110,MAX(1,$C5))),AND($D5&gt;0,INDEX(Kalender!BT$81:BT$110,MAX(1,$D5))&gt;INDEX(Kalender!$B$81:$B$110,MAX(1,$D5))),AND($E5&gt;0,INDEX(Kalender!BT$81:BT$110,MAX(1,$E5))&gt;INDEX(Kalender!$B$81:$B$110,MAX(1,$E5))),AND($F5&gt;0,INDEX(Kalender!BT$81:BT$110,MAX(1,$F5))&gt;INDEX(Kalender!$B$81:$B$110,MAX(1,$F5)))),2,0))</f>
        <v>0</v>
      </c>
      <c r="BU5" s="5" t="n">
        <f aca="false">IF(Kalender!BU5&lt;&gt;1,0,IF(AND($B5&gt;0,INDEX(Kalender!BU$68:BU$77,MAX(1,$B5))&gt;INDEX(Kalender!$B$68:$B$77,MAX(1,$B5))),1,0)+IF(OR(AND($C5&gt;0,INDEX(Kalender!BU$81:BU$110,MAX(1,$C5))&gt;INDEX(Kalender!$B$81:$B$110,MAX(1,$C5))),AND($D5&gt;0,INDEX(Kalender!BU$81:BU$110,MAX(1,$D5))&gt;INDEX(Kalender!$B$81:$B$110,MAX(1,$D5))),AND($E5&gt;0,INDEX(Kalender!BU$81:BU$110,MAX(1,$E5))&gt;INDEX(Kalender!$B$81:$B$110,MAX(1,$E5))),AND($F5&gt;0,INDEX(Kalender!BU$81:BU$110,MAX(1,$F5))&gt;INDEX(Kalender!$B$81:$B$110,MAX(1,$F5)))),2,0))</f>
        <v>0</v>
      </c>
      <c r="BV5" s="5" t="n">
        <f aca="false">IF(Kalender!BV5&lt;&gt;1,0,IF(AND($B5&gt;0,INDEX(Kalender!BV$68:BV$77,MAX(1,$B5))&gt;INDEX(Kalender!$B$68:$B$77,MAX(1,$B5))),1,0)+IF(OR(AND($C5&gt;0,INDEX(Kalender!BV$81:BV$110,MAX(1,$C5))&gt;INDEX(Kalender!$B$81:$B$110,MAX(1,$C5))),AND($D5&gt;0,INDEX(Kalender!BV$81:BV$110,MAX(1,$D5))&gt;INDEX(Kalender!$B$81:$B$110,MAX(1,$D5))),AND($E5&gt;0,INDEX(Kalender!BV$81:BV$110,MAX(1,$E5))&gt;INDEX(Kalender!$B$81:$B$110,MAX(1,$E5))),AND($F5&gt;0,INDEX(Kalender!BV$81:BV$110,MAX(1,$F5))&gt;INDEX(Kalender!$B$81:$B$110,MAX(1,$F5)))),2,0))</f>
        <v>0</v>
      </c>
      <c r="BW5" s="5" t="n">
        <f aca="false">IF(Kalender!BW5&lt;&gt;1,0,IF(AND($B5&gt;0,INDEX(Kalender!BW$68:BW$77,MAX(1,$B5))&gt;INDEX(Kalender!$B$68:$B$77,MAX(1,$B5))),1,0)+IF(OR(AND($C5&gt;0,INDEX(Kalender!BW$81:BW$110,MAX(1,$C5))&gt;INDEX(Kalender!$B$81:$B$110,MAX(1,$C5))),AND($D5&gt;0,INDEX(Kalender!BW$81:BW$110,MAX(1,$D5))&gt;INDEX(Kalender!$B$81:$B$110,MAX(1,$D5))),AND($E5&gt;0,INDEX(Kalender!BW$81:BW$110,MAX(1,$E5))&gt;INDEX(Kalender!$B$81:$B$110,MAX(1,$E5))),AND($F5&gt;0,INDEX(Kalender!BW$81:BW$110,MAX(1,$F5))&gt;INDEX(Kalender!$B$81:$B$110,MAX(1,$F5)))),2,0))</f>
        <v>0</v>
      </c>
      <c r="BX5" s="5" t="n">
        <f aca="false">IF(Kalender!BX5&lt;&gt;1,0,IF(AND($B5&gt;0,INDEX(Kalender!BX$68:BX$77,MAX(1,$B5))&gt;INDEX(Kalender!$B$68:$B$77,MAX(1,$B5))),1,0)+IF(OR(AND($C5&gt;0,INDEX(Kalender!BX$81:BX$110,MAX(1,$C5))&gt;INDEX(Kalender!$B$81:$B$110,MAX(1,$C5))),AND($D5&gt;0,INDEX(Kalender!BX$81:BX$110,MAX(1,$D5))&gt;INDEX(Kalender!$B$81:$B$110,MAX(1,$D5))),AND($E5&gt;0,INDEX(Kalender!BX$81:BX$110,MAX(1,$E5))&gt;INDEX(Kalender!$B$81:$B$110,MAX(1,$E5))),AND($F5&gt;0,INDEX(Kalender!BX$81:BX$110,MAX(1,$F5))&gt;INDEX(Kalender!$B$81:$B$110,MAX(1,$F5)))),2,0))</f>
        <v>0</v>
      </c>
      <c r="BY5" s="5" t="n">
        <f aca="false">IF(Kalender!BY5&lt;&gt;1,0,IF(AND($B5&gt;0,INDEX(Kalender!BY$68:BY$77,MAX(1,$B5))&gt;INDEX(Kalender!$B$68:$B$77,MAX(1,$B5))),1,0)+IF(OR(AND($C5&gt;0,INDEX(Kalender!BY$81:BY$110,MAX(1,$C5))&gt;INDEX(Kalender!$B$81:$B$110,MAX(1,$C5))),AND($D5&gt;0,INDEX(Kalender!BY$81:BY$110,MAX(1,$D5))&gt;INDEX(Kalender!$B$81:$B$110,MAX(1,$D5))),AND($E5&gt;0,INDEX(Kalender!BY$81:BY$110,MAX(1,$E5))&gt;INDEX(Kalender!$B$81:$B$110,MAX(1,$E5))),AND($F5&gt;0,INDEX(Kalender!BY$81:BY$110,MAX(1,$F5))&gt;INDEX(Kalender!$B$81:$B$110,MAX(1,$F5)))),2,0))</f>
        <v>0</v>
      </c>
      <c r="BZ5" s="5" t="n">
        <f aca="false">IF(Kalender!BZ5&lt;&gt;1,0,IF(AND($B5&gt;0,INDEX(Kalender!BZ$68:BZ$77,MAX(1,$B5))&gt;INDEX(Kalender!$B$68:$B$77,MAX(1,$B5))),1,0)+IF(OR(AND($C5&gt;0,INDEX(Kalender!BZ$81:BZ$110,MAX(1,$C5))&gt;INDEX(Kalender!$B$81:$B$110,MAX(1,$C5))),AND($D5&gt;0,INDEX(Kalender!BZ$81:BZ$110,MAX(1,$D5))&gt;INDEX(Kalender!$B$81:$B$110,MAX(1,$D5))),AND($E5&gt;0,INDEX(Kalender!BZ$81:BZ$110,MAX(1,$E5))&gt;INDEX(Kalender!$B$81:$B$110,MAX(1,$E5))),AND($F5&gt;0,INDEX(Kalender!BZ$81:BZ$110,MAX(1,$F5))&gt;INDEX(Kalender!$B$81:$B$110,MAX(1,$F5)))),2,0))</f>
        <v>0</v>
      </c>
      <c r="CA5" s="5" t="n">
        <f aca="false">IF(Kalender!CA5&lt;&gt;1,0,IF(AND($B5&gt;0,INDEX(Kalender!CA$68:CA$77,MAX(1,$B5))&gt;INDEX(Kalender!$B$68:$B$77,MAX(1,$B5))),1,0)+IF(OR(AND($C5&gt;0,INDEX(Kalender!CA$81:CA$110,MAX(1,$C5))&gt;INDEX(Kalender!$B$81:$B$110,MAX(1,$C5))),AND($D5&gt;0,INDEX(Kalender!CA$81:CA$110,MAX(1,$D5))&gt;INDEX(Kalender!$B$81:$B$110,MAX(1,$D5))),AND($E5&gt;0,INDEX(Kalender!CA$81:CA$110,MAX(1,$E5))&gt;INDEX(Kalender!$B$81:$B$110,MAX(1,$E5))),AND($F5&gt;0,INDEX(Kalender!CA$81:CA$110,MAX(1,$F5))&gt;INDEX(Kalender!$B$81:$B$110,MAX(1,$F5)))),2,0))</f>
        <v>0</v>
      </c>
      <c r="CB5" s="5" t="n">
        <f aca="false">IF(Kalender!CB5&lt;&gt;1,0,IF(AND($B5&gt;0,INDEX(Kalender!CB$68:CB$77,MAX(1,$B5))&gt;INDEX(Kalender!$B$68:$B$77,MAX(1,$B5))),1,0)+IF(OR(AND($C5&gt;0,INDEX(Kalender!CB$81:CB$110,MAX(1,$C5))&gt;INDEX(Kalender!$B$81:$B$110,MAX(1,$C5))),AND($D5&gt;0,INDEX(Kalender!CB$81:CB$110,MAX(1,$D5))&gt;INDEX(Kalender!$B$81:$B$110,MAX(1,$D5))),AND($E5&gt;0,INDEX(Kalender!CB$81:CB$110,MAX(1,$E5))&gt;INDEX(Kalender!$B$81:$B$110,MAX(1,$E5))),AND($F5&gt;0,INDEX(Kalender!CB$81:CB$110,MAX(1,$F5))&gt;INDEX(Kalender!$B$81:$B$110,MAX(1,$F5)))),2,0))</f>
        <v>0</v>
      </c>
      <c r="CC5" s="5" t="n">
        <f aca="false">IF(Kalender!CC5&lt;&gt;1,0,IF(AND($B5&gt;0,INDEX(Kalender!CC$68:CC$77,MAX(1,$B5))&gt;INDEX(Kalender!$B$68:$B$77,MAX(1,$B5))),1,0)+IF(OR(AND($C5&gt;0,INDEX(Kalender!CC$81:CC$110,MAX(1,$C5))&gt;INDEX(Kalender!$B$81:$B$110,MAX(1,$C5))),AND($D5&gt;0,INDEX(Kalender!CC$81:CC$110,MAX(1,$D5))&gt;INDEX(Kalender!$B$81:$B$110,MAX(1,$D5))),AND($E5&gt;0,INDEX(Kalender!CC$81:CC$110,MAX(1,$E5))&gt;INDEX(Kalender!$B$81:$B$110,MAX(1,$E5))),AND($F5&gt;0,INDEX(Kalender!CC$81:CC$110,MAX(1,$F5))&gt;INDEX(Kalender!$B$81:$B$110,MAX(1,$F5)))),2,0))</f>
        <v>0</v>
      </c>
      <c r="CD5" s="5" t="n">
        <f aca="false">IF(Kalender!CD5&lt;&gt;1,0,IF(AND($B5&gt;0,INDEX(Kalender!CD$68:CD$77,MAX(1,$B5))&gt;INDEX(Kalender!$B$68:$B$77,MAX(1,$B5))),1,0)+IF(OR(AND($C5&gt;0,INDEX(Kalender!CD$81:CD$110,MAX(1,$C5))&gt;INDEX(Kalender!$B$81:$B$110,MAX(1,$C5))),AND($D5&gt;0,INDEX(Kalender!CD$81:CD$110,MAX(1,$D5))&gt;INDEX(Kalender!$B$81:$B$110,MAX(1,$D5))),AND($E5&gt;0,INDEX(Kalender!CD$81:CD$110,MAX(1,$E5))&gt;INDEX(Kalender!$B$81:$B$110,MAX(1,$E5))),AND($F5&gt;0,INDEX(Kalender!CD$81:CD$110,MAX(1,$F5))&gt;INDEX(Kalender!$B$81:$B$110,MAX(1,$F5)))),2,0))</f>
        <v>0</v>
      </c>
      <c r="CE5" s="5" t="n">
        <f aca="false">IF(Kalender!CE5&lt;&gt;1,0,IF(AND($B5&gt;0,INDEX(Kalender!CE$68:CE$77,MAX(1,$B5))&gt;INDEX(Kalender!$B$68:$B$77,MAX(1,$B5))),1,0)+IF(OR(AND($C5&gt;0,INDEX(Kalender!CE$81:CE$110,MAX(1,$C5))&gt;INDEX(Kalender!$B$81:$B$110,MAX(1,$C5))),AND($D5&gt;0,INDEX(Kalender!CE$81:CE$110,MAX(1,$D5))&gt;INDEX(Kalender!$B$81:$B$110,MAX(1,$D5))),AND($E5&gt;0,INDEX(Kalender!CE$81:CE$110,MAX(1,$E5))&gt;INDEX(Kalender!$B$81:$B$110,MAX(1,$E5))),AND($F5&gt;0,INDEX(Kalender!CE$81:CE$110,MAX(1,$F5))&gt;INDEX(Kalender!$B$81:$B$110,MAX(1,$F5)))),2,0))</f>
        <v>0</v>
      </c>
      <c r="CF5" s="5" t="n">
        <f aca="false">IF(Kalender!CF5&lt;&gt;1,0,IF(AND($B5&gt;0,INDEX(Kalender!CF$68:CF$77,MAX(1,$B5))&gt;INDEX(Kalender!$B$68:$B$77,MAX(1,$B5))),1,0)+IF(OR(AND($C5&gt;0,INDEX(Kalender!CF$81:CF$110,MAX(1,$C5))&gt;INDEX(Kalender!$B$81:$B$110,MAX(1,$C5))),AND($D5&gt;0,INDEX(Kalender!CF$81:CF$110,MAX(1,$D5))&gt;INDEX(Kalender!$B$81:$B$110,MAX(1,$D5))),AND($E5&gt;0,INDEX(Kalender!CF$81:CF$110,MAX(1,$E5))&gt;INDEX(Kalender!$B$81:$B$110,MAX(1,$E5))),AND($F5&gt;0,INDEX(Kalender!CF$81:CF$110,MAX(1,$F5))&gt;INDEX(Kalender!$B$81:$B$110,MAX(1,$F5)))),2,0))</f>
        <v>0</v>
      </c>
      <c r="CG5" s="5" t="n">
        <f aca="false">IF(Kalender!CG5&lt;&gt;1,0,IF(AND($B5&gt;0,INDEX(Kalender!CG$68:CG$77,MAX(1,$B5))&gt;INDEX(Kalender!$B$68:$B$77,MAX(1,$B5))),1,0)+IF(OR(AND($C5&gt;0,INDEX(Kalender!CG$81:CG$110,MAX(1,$C5))&gt;INDEX(Kalender!$B$81:$B$110,MAX(1,$C5))),AND($D5&gt;0,INDEX(Kalender!CG$81:CG$110,MAX(1,$D5))&gt;INDEX(Kalender!$B$81:$B$110,MAX(1,$D5))),AND($E5&gt;0,INDEX(Kalender!CG$81:CG$110,MAX(1,$E5))&gt;INDEX(Kalender!$B$81:$B$110,MAX(1,$E5))),AND($F5&gt;0,INDEX(Kalender!CG$81:CG$110,MAX(1,$F5))&gt;INDEX(Kalender!$B$81:$B$110,MAX(1,$F5)))),2,0))</f>
        <v>0</v>
      </c>
      <c r="CH5" s="5" t="n">
        <f aca="false">IF(Kalender!CH5&lt;&gt;1,0,IF(AND($B5&gt;0,INDEX(Kalender!CH$68:CH$77,MAX(1,$B5))&gt;INDEX(Kalender!$B$68:$B$77,MAX(1,$B5))),1,0)+IF(OR(AND($C5&gt;0,INDEX(Kalender!CH$81:CH$110,MAX(1,$C5))&gt;INDEX(Kalender!$B$81:$B$110,MAX(1,$C5))),AND($D5&gt;0,INDEX(Kalender!CH$81:CH$110,MAX(1,$D5))&gt;INDEX(Kalender!$B$81:$B$110,MAX(1,$D5))),AND($E5&gt;0,INDEX(Kalender!CH$81:CH$110,MAX(1,$E5))&gt;INDEX(Kalender!$B$81:$B$110,MAX(1,$E5))),AND($F5&gt;0,INDEX(Kalender!CH$81:CH$110,MAX(1,$F5))&gt;INDEX(Kalender!$B$81:$B$110,MAX(1,$F5)))),2,0))</f>
        <v>0</v>
      </c>
      <c r="CI5" s="5" t="n">
        <f aca="false">IF(Kalender!CI5&lt;&gt;1,0,IF(AND($B5&gt;0,INDEX(Kalender!CI$68:CI$77,MAX(1,$B5))&gt;INDEX(Kalender!$B$68:$B$77,MAX(1,$B5))),1,0)+IF(OR(AND($C5&gt;0,INDEX(Kalender!CI$81:CI$110,MAX(1,$C5))&gt;INDEX(Kalender!$B$81:$B$110,MAX(1,$C5))),AND($D5&gt;0,INDEX(Kalender!CI$81:CI$110,MAX(1,$D5))&gt;INDEX(Kalender!$B$81:$B$110,MAX(1,$D5))),AND($E5&gt;0,INDEX(Kalender!CI$81:CI$110,MAX(1,$E5))&gt;INDEX(Kalender!$B$81:$B$110,MAX(1,$E5))),AND($F5&gt;0,INDEX(Kalender!CI$81:CI$110,MAX(1,$F5))&gt;INDEX(Kalender!$B$81:$B$110,MAX(1,$F5)))),2,0))</f>
        <v>0</v>
      </c>
      <c r="CJ5" s="5" t="n">
        <f aca="false">IF(Kalender!CJ5&lt;&gt;1,0,IF(AND($B5&gt;0,INDEX(Kalender!CJ$68:CJ$77,MAX(1,$B5))&gt;INDEX(Kalender!$B$68:$B$77,MAX(1,$B5))),1,0)+IF(OR(AND($C5&gt;0,INDEX(Kalender!CJ$81:CJ$110,MAX(1,$C5))&gt;INDEX(Kalender!$B$81:$B$110,MAX(1,$C5))),AND($D5&gt;0,INDEX(Kalender!CJ$81:CJ$110,MAX(1,$D5))&gt;INDEX(Kalender!$B$81:$B$110,MAX(1,$D5))),AND($E5&gt;0,INDEX(Kalender!CJ$81:CJ$110,MAX(1,$E5))&gt;INDEX(Kalender!$B$81:$B$110,MAX(1,$E5))),AND($F5&gt;0,INDEX(Kalender!CJ$81:CJ$110,MAX(1,$F5))&gt;INDEX(Kalender!$B$81:$B$110,MAX(1,$F5)))),2,0))</f>
        <v>0</v>
      </c>
      <c r="CK5" s="5" t="n">
        <f aca="false">IF(Kalender!CK5&lt;&gt;1,0,IF(AND($B5&gt;0,INDEX(Kalender!CK$68:CK$77,MAX(1,$B5))&gt;INDEX(Kalender!$B$68:$B$77,MAX(1,$B5))),1,0)+IF(OR(AND($C5&gt;0,INDEX(Kalender!CK$81:CK$110,MAX(1,$C5))&gt;INDEX(Kalender!$B$81:$B$110,MAX(1,$C5))),AND($D5&gt;0,INDEX(Kalender!CK$81:CK$110,MAX(1,$D5))&gt;INDEX(Kalender!$B$81:$B$110,MAX(1,$D5))),AND($E5&gt;0,INDEX(Kalender!CK$81:CK$110,MAX(1,$E5))&gt;INDEX(Kalender!$B$81:$B$110,MAX(1,$E5))),AND($F5&gt;0,INDEX(Kalender!CK$81:CK$110,MAX(1,$F5))&gt;INDEX(Kalender!$B$81:$B$110,MAX(1,$F5)))),2,0))</f>
        <v>0</v>
      </c>
      <c r="CL5" s="5" t="n">
        <f aca="false">IF(Kalender!CL5&lt;&gt;1,0,IF(AND($B5&gt;0,INDEX(Kalender!CL$68:CL$77,MAX(1,$B5))&gt;INDEX(Kalender!$B$68:$B$77,MAX(1,$B5))),1,0)+IF(OR(AND($C5&gt;0,INDEX(Kalender!CL$81:CL$110,MAX(1,$C5))&gt;INDEX(Kalender!$B$81:$B$110,MAX(1,$C5))),AND($D5&gt;0,INDEX(Kalender!CL$81:CL$110,MAX(1,$D5))&gt;INDEX(Kalender!$B$81:$B$110,MAX(1,$D5))),AND($E5&gt;0,INDEX(Kalender!CL$81:CL$110,MAX(1,$E5))&gt;INDEX(Kalender!$B$81:$B$110,MAX(1,$E5))),AND($F5&gt;0,INDEX(Kalender!CL$81:CL$110,MAX(1,$F5))&gt;INDEX(Kalender!$B$81:$B$110,MAX(1,$F5)))),2,0))</f>
        <v>0</v>
      </c>
      <c r="CM5" s="5" t="n">
        <f aca="false">IF(Kalender!CM5&lt;&gt;1,0,IF(AND($B5&gt;0,INDEX(Kalender!CM$68:CM$77,MAX(1,$B5))&gt;INDEX(Kalender!$B$68:$B$77,MAX(1,$B5))),1,0)+IF(OR(AND($C5&gt;0,INDEX(Kalender!CM$81:CM$110,MAX(1,$C5))&gt;INDEX(Kalender!$B$81:$B$110,MAX(1,$C5))),AND($D5&gt;0,INDEX(Kalender!CM$81:CM$110,MAX(1,$D5))&gt;INDEX(Kalender!$B$81:$B$110,MAX(1,$D5))),AND($E5&gt;0,INDEX(Kalender!CM$81:CM$110,MAX(1,$E5))&gt;INDEX(Kalender!$B$81:$B$110,MAX(1,$E5))),AND($F5&gt;0,INDEX(Kalender!CM$81:CM$110,MAX(1,$F5))&gt;INDEX(Kalender!$B$81:$B$110,MAX(1,$F5)))),2,0))</f>
        <v>0</v>
      </c>
      <c r="CN5" s="5" t="n">
        <f aca="false">IF(Kalender!CN5&lt;&gt;1,0,IF(AND($B5&gt;0,INDEX(Kalender!CN$68:CN$77,MAX(1,$B5))&gt;INDEX(Kalender!$B$68:$B$77,MAX(1,$B5))),1,0)+IF(OR(AND($C5&gt;0,INDEX(Kalender!CN$81:CN$110,MAX(1,$C5))&gt;INDEX(Kalender!$B$81:$B$110,MAX(1,$C5))),AND($D5&gt;0,INDEX(Kalender!CN$81:CN$110,MAX(1,$D5))&gt;INDEX(Kalender!$B$81:$B$110,MAX(1,$D5))),AND($E5&gt;0,INDEX(Kalender!CN$81:CN$110,MAX(1,$E5))&gt;INDEX(Kalender!$B$81:$B$110,MAX(1,$E5))),AND($F5&gt;0,INDEX(Kalender!CN$81:CN$110,MAX(1,$F5))&gt;INDEX(Kalender!$B$81:$B$110,MAX(1,$F5)))),2,0))</f>
        <v>0</v>
      </c>
      <c r="CO5" s="5" t="n">
        <f aca="false">IF(Kalender!CO5&lt;&gt;1,0,IF(AND($B5&gt;0,INDEX(Kalender!CO$68:CO$77,MAX(1,$B5))&gt;INDEX(Kalender!$B$68:$B$77,MAX(1,$B5))),1,0)+IF(OR(AND($C5&gt;0,INDEX(Kalender!CO$81:CO$110,MAX(1,$C5))&gt;INDEX(Kalender!$B$81:$B$110,MAX(1,$C5))),AND($D5&gt;0,INDEX(Kalender!CO$81:CO$110,MAX(1,$D5))&gt;INDEX(Kalender!$B$81:$B$110,MAX(1,$D5))),AND($E5&gt;0,INDEX(Kalender!CO$81:CO$110,MAX(1,$E5))&gt;INDEX(Kalender!$B$81:$B$110,MAX(1,$E5))),AND($F5&gt;0,INDEX(Kalender!CO$81:CO$110,MAX(1,$F5))&gt;INDEX(Kalender!$B$81:$B$110,MAX(1,$F5)))),2,0))</f>
        <v>0</v>
      </c>
      <c r="CP5" s="5" t="n">
        <f aca="false">IF(Kalender!CP5&lt;&gt;1,0,IF(AND($B5&gt;0,INDEX(Kalender!CP$68:CP$77,MAX(1,$B5))&gt;INDEX(Kalender!$B$68:$B$77,MAX(1,$B5))),1,0)+IF(OR(AND($C5&gt;0,INDEX(Kalender!CP$81:CP$110,MAX(1,$C5))&gt;INDEX(Kalender!$B$81:$B$110,MAX(1,$C5))),AND($D5&gt;0,INDEX(Kalender!CP$81:CP$110,MAX(1,$D5))&gt;INDEX(Kalender!$B$81:$B$110,MAX(1,$D5))),AND($E5&gt;0,INDEX(Kalender!CP$81:CP$110,MAX(1,$E5))&gt;INDEX(Kalender!$B$81:$B$110,MAX(1,$E5))),AND($F5&gt;0,INDEX(Kalender!CP$81:CP$110,MAX(1,$F5))&gt;INDEX(Kalender!$B$81:$B$110,MAX(1,$F5)))),2,0))</f>
        <v>0</v>
      </c>
      <c r="CQ5" s="5" t="n">
        <f aca="false">IF(Kalender!CQ5&lt;&gt;1,0,IF(AND($B5&gt;0,INDEX(Kalender!CQ$68:CQ$77,MAX(1,$B5))&gt;INDEX(Kalender!$B$68:$B$77,MAX(1,$B5))),1,0)+IF(OR(AND($C5&gt;0,INDEX(Kalender!CQ$81:CQ$110,MAX(1,$C5))&gt;INDEX(Kalender!$B$81:$B$110,MAX(1,$C5))),AND($D5&gt;0,INDEX(Kalender!CQ$81:CQ$110,MAX(1,$D5))&gt;INDEX(Kalender!$B$81:$B$110,MAX(1,$D5))),AND($E5&gt;0,INDEX(Kalender!CQ$81:CQ$110,MAX(1,$E5))&gt;INDEX(Kalender!$B$81:$B$110,MAX(1,$E5))),AND($F5&gt;0,INDEX(Kalender!CQ$81:CQ$110,MAX(1,$F5))&gt;INDEX(Kalender!$B$81:$B$110,MAX(1,$F5)))),2,0))</f>
        <v>0</v>
      </c>
      <c r="CR5" s="5" t="n">
        <f aca="false">IF(Kalender!CR5&lt;&gt;1,0,IF(AND($B5&gt;0,INDEX(Kalender!CR$68:CR$77,MAX(1,$B5))&gt;INDEX(Kalender!$B$68:$B$77,MAX(1,$B5))),1,0)+IF(OR(AND($C5&gt;0,INDEX(Kalender!CR$81:CR$110,MAX(1,$C5))&gt;INDEX(Kalender!$B$81:$B$110,MAX(1,$C5))),AND($D5&gt;0,INDEX(Kalender!CR$81:CR$110,MAX(1,$D5))&gt;INDEX(Kalender!$B$81:$B$110,MAX(1,$D5))),AND($E5&gt;0,INDEX(Kalender!CR$81:CR$110,MAX(1,$E5))&gt;INDEX(Kalender!$B$81:$B$110,MAX(1,$E5))),AND($F5&gt;0,INDEX(Kalender!CR$81:CR$110,MAX(1,$F5))&gt;INDEX(Kalender!$B$81:$B$110,MAX(1,$F5)))),2,0))</f>
        <v>0</v>
      </c>
      <c r="CS5" s="5" t="n">
        <f aca="false">IF(Kalender!CS5&lt;&gt;1,0,IF(AND($B5&gt;0,INDEX(Kalender!CS$68:CS$77,MAX(1,$B5))&gt;INDEX(Kalender!$B$68:$B$77,MAX(1,$B5))),1,0)+IF(OR(AND($C5&gt;0,INDEX(Kalender!CS$81:CS$110,MAX(1,$C5))&gt;INDEX(Kalender!$B$81:$B$110,MAX(1,$C5))),AND($D5&gt;0,INDEX(Kalender!CS$81:CS$110,MAX(1,$D5))&gt;INDEX(Kalender!$B$81:$B$110,MAX(1,$D5))),AND($E5&gt;0,INDEX(Kalender!CS$81:CS$110,MAX(1,$E5))&gt;INDEX(Kalender!$B$81:$B$110,MAX(1,$E5))),AND($F5&gt;0,INDEX(Kalender!CS$81:CS$110,MAX(1,$F5))&gt;INDEX(Kalender!$B$81:$B$110,MAX(1,$F5)))),2,0))</f>
        <v>0</v>
      </c>
      <c r="CT5" s="5" t="n">
        <f aca="false">IF(Kalender!CT5&lt;&gt;1,0,IF(AND($B5&gt;0,INDEX(Kalender!CT$68:CT$77,MAX(1,$B5))&gt;INDEX(Kalender!$B$68:$B$77,MAX(1,$B5))),1,0)+IF(OR(AND($C5&gt;0,INDEX(Kalender!CT$81:CT$110,MAX(1,$C5))&gt;INDEX(Kalender!$B$81:$B$110,MAX(1,$C5))),AND($D5&gt;0,INDEX(Kalender!CT$81:CT$110,MAX(1,$D5))&gt;INDEX(Kalender!$B$81:$B$110,MAX(1,$D5))),AND($E5&gt;0,INDEX(Kalender!CT$81:CT$110,MAX(1,$E5))&gt;INDEX(Kalender!$B$81:$B$110,MAX(1,$E5))),AND($F5&gt;0,INDEX(Kalender!CT$81:CT$110,MAX(1,$F5))&gt;INDEX(Kalender!$B$81:$B$110,MAX(1,$F5)))),2,0))</f>
        <v>0</v>
      </c>
      <c r="CU5" s="5" t="n">
        <f aca="false">IF(Kalender!CU5&lt;&gt;1,0,IF(AND($B5&gt;0,INDEX(Kalender!CU$68:CU$77,MAX(1,$B5))&gt;INDEX(Kalender!$B$68:$B$77,MAX(1,$B5))),1,0)+IF(OR(AND($C5&gt;0,INDEX(Kalender!CU$81:CU$110,MAX(1,$C5))&gt;INDEX(Kalender!$B$81:$B$110,MAX(1,$C5))),AND($D5&gt;0,INDEX(Kalender!CU$81:CU$110,MAX(1,$D5))&gt;INDEX(Kalender!$B$81:$B$110,MAX(1,$D5))),AND($E5&gt;0,INDEX(Kalender!CU$81:CU$110,MAX(1,$E5))&gt;INDEX(Kalender!$B$81:$B$110,MAX(1,$E5))),AND($F5&gt;0,INDEX(Kalender!CU$81:CU$110,MAX(1,$F5))&gt;INDEX(Kalender!$B$81:$B$110,MAX(1,$F5)))),2,0))</f>
        <v>0</v>
      </c>
      <c r="CV5" s="5" t="n">
        <f aca="false">IF(Kalender!CV5&lt;&gt;1,0,IF(AND($B5&gt;0,INDEX(Kalender!CV$68:CV$77,MAX(1,$B5))&gt;INDEX(Kalender!$B$68:$B$77,MAX(1,$B5))),1,0)+IF(OR(AND($C5&gt;0,INDEX(Kalender!CV$81:CV$110,MAX(1,$C5))&gt;INDEX(Kalender!$B$81:$B$110,MAX(1,$C5))),AND($D5&gt;0,INDEX(Kalender!CV$81:CV$110,MAX(1,$D5))&gt;INDEX(Kalender!$B$81:$B$110,MAX(1,$D5))),AND($E5&gt;0,INDEX(Kalender!CV$81:CV$110,MAX(1,$E5))&gt;INDEX(Kalender!$B$81:$B$110,MAX(1,$E5))),AND($F5&gt;0,INDEX(Kalender!CV$81:CV$110,MAX(1,$F5))&gt;INDEX(Kalender!$B$81:$B$110,MAX(1,$F5)))),2,0))</f>
        <v>0</v>
      </c>
      <c r="CW5" s="5" t="n">
        <f aca="false">IF(Kalender!CW5&lt;&gt;1,0,IF(AND($B5&gt;0,INDEX(Kalender!CW$68:CW$77,MAX(1,$B5))&gt;INDEX(Kalender!$B$68:$B$77,MAX(1,$B5))),1,0)+IF(OR(AND($C5&gt;0,INDEX(Kalender!CW$81:CW$110,MAX(1,$C5))&gt;INDEX(Kalender!$B$81:$B$110,MAX(1,$C5))),AND($D5&gt;0,INDEX(Kalender!CW$81:CW$110,MAX(1,$D5))&gt;INDEX(Kalender!$B$81:$B$110,MAX(1,$D5))),AND($E5&gt;0,INDEX(Kalender!CW$81:CW$110,MAX(1,$E5))&gt;INDEX(Kalender!$B$81:$B$110,MAX(1,$E5))),AND($F5&gt;0,INDEX(Kalender!CW$81:CW$110,MAX(1,$F5))&gt;INDEX(Kalender!$B$81:$B$110,MAX(1,$F5)))),2,0))</f>
        <v>0</v>
      </c>
      <c r="CX5" s="5" t="n">
        <f aca="false">IF(Kalender!CX5&lt;&gt;1,0,IF(AND($B5&gt;0,INDEX(Kalender!CX$68:CX$77,MAX(1,$B5))&gt;INDEX(Kalender!$B$68:$B$77,MAX(1,$B5))),1,0)+IF(OR(AND($C5&gt;0,INDEX(Kalender!CX$81:CX$110,MAX(1,$C5))&gt;INDEX(Kalender!$B$81:$B$110,MAX(1,$C5))),AND($D5&gt;0,INDEX(Kalender!CX$81:CX$110,MAX(1,$D5))&gt;INDEX(Kalender!$B$81:$B$110,MAX(1,$D5))),AND($E5&gt;0,INDEX(Kalender!CX$81:CX$110,MAX(1,$E5))&gt;INDEX(Kalender!$B$81:$B$110,MAX(1,$E5))),AND($F5&gt;0,INDEX(Kalender!CX$81:CX$110,MAX(1,$F5))&gt;INDEX(Kalender!$B$81:$B$110,MAX(1,$F5)))),2,0))</f>
        <v>0</v>
      </c>
      <c r="CY5" s="5" t="n">
        <f aca="false">IF(Kalender!CY5&lt;&gt;1,0,IF(AND($B5&gt;0,INDEX(Kalender!CY$68:CY$77,MAX(1,$B5))&gt;INDEX(Kalender!$B$68:$B$77,MAX(1,$B5))),1,0)+IF(OR(AND($C5&gt;0,INDEX(Kalender!CY$81:CY$110,MAX(1,$C5))&gt;INDEX(Kalender!$B$81:$B$110,MAX(1,$C5))),AND($D5&gt;0,INDEX(Kalender!CY$81:CY$110,MAX(1,$D5))&gt;INDEX(Kalender!$B$81:$B$110,MAX(1,$D5))),AND($E5&gt;0,INDEX(Kalender!CY$81:CY$110,MAX(1,$E5))&gt;INDEX(Kalender!$B$81:$B$110,MAX(1,$E5))),AND($F5&gt;0,INDEX(Kalender!CY$81:CY$110,MAX(1,$F5))&gt;INDEX(Kalender!$B$81:$B$110,MAX(1,$F5)))),2,0))</f>
        <v>0</v>
      </c>
      <c r="CZ5" s="5" t="n">
        <f aca="false">IF(Kalender!CZ5&lt;&gt;1,0,IF(AND($B5&gt;0,INDEX(Kalender!CZ$68:CZ$77,MAX(1,$B5))&gt;INDEX(Kalender!$B$68:$B$77,MAX(1,$B5))),1,0)+IF(OR(AND($C5&gt;0,INDEX(Kalender!CZ$81:CZ$110,MAX(1,$C5))&gt;INDEX(Kalender!$B$81:$B$110,MAX(1,$C5))),AND($D5&gt;0,INDEX(Kalender!CZ$81:CZ$110,MAX(1,$D5))&gt;INDEX(Kalender!$B$81:$B$110,MAX(1,$D5))),AND($E5&gt;0,INDEX(Kalender!CZ$81:CZ$110,MAX(1,$E5))&gt;INDEX(Kalender!$B$81:$B$110,MAX(1,$E5))),AND($F5&gt;0,INDEX(Kalender!CZ$81:CZ$110,MAX(1,$F5))&gt;INDEX(Kalender!$B$81:$B$110,MAX(1,$F5)))),2,0))</f>
        <v>0</v>
      </c>
      <c r="DA5" s="5" t="n">
        <f aca="false">IF(Kalender!DA5&lt;&gt;1,0,IF(AND($B5&gt;0,INDEX(Kalender!DA$68:DA$77,MAX(1,$B5))&gt;INDEX(Kalender!$B$68:$B$77,MAX(1,$B5))),1,0)+IF(OR(AND($C5&gt;0,INDEX(Kalender!DA$81:DA$110,MAX(1,$C5))&gt;INDEX(Kalender!$B$81:$B$110,MAX(1,$C5))),AND($D5&gt;0,INDEX(Kalender!DA$81:DA$110,MAX(1,$D5))&gt;INDEX(Kalender!$B$81:$B$110,MAX(1,$D5))),AND($E5&gt;0,INDEX(Kalender!DA$81:DA$110,MAX(1,$E5))&gt;INDEX(Kalender!$B$81:$B$110,MAX(1,$E5))),AND($F5&gt;0,INDEX(Kalender!DA$81:DA$110,MAX(1,$F5))&gt;INDEX(Kalender!$B$81:$B$110,MAX(1,$F5)))),2,0))</f>
        <v>0</v>
      </c>
      <c r="DB5" s="5" t="n">
        <f aca="false">IF(Kalender!DB5&lt;&gt;1,0,IF(AND($B5&gt;0,INDEX(Kalender!DB$68:DB$77,MAX(1,$B5))&gt;INDEX(Kalender!$B$68:$B$77,MAX(1,$B5))),1,0)+IF(OR(AND($C5&gt;0,INDEX(Kalender!DB$81:DB$110,MAX(1,$C5))&gt;INDEX(Kalender!$B$81:$B$110,MAX(1,$C5))),AND($D5&gt;0,INDEX(Kalender!DB$81:DB$110,MAX(1,$D5))&gt;INDEX(Kalender!$B$81:$B$110,MAX(1,$D5))),AND($E5&gt;0,INDEX(Kalender!DB$81:DB$110,MAX(1,$E5))&gt;INDEX(Kalender!$B$81:$B$110,MAX(1,$E5))),AND($F5&gt;0,INDEX(Kalender!DB$81:DB$110,MAX(1,$F5))&gt;INDEX(Kalender!$B$81:$B$110,MAX(1,$F5)))),2,0))</f>
        <v>0</v>
      </c>
      <c r="DC5" s="5" t="n">
        <f aca="false">IF(Kalender!DC5&lt;&gt;1,0,IF(AND($B5&gt;0,INDEX(Kalender!DC$68:DC$77,MAX(1,$B5))&gt;INDEX(Kalender!$B$68:$B$77,MAX(1,$B5))),1,0)+IF(OR(AND($C5&gt;0,INDEX(Kalender!DC$81:DC$110,MAX(1,$C5))&gt;INDEX(Kalender!$B$81:$B$110,MAX(1,$C5))),AND($D5&gt;0,INDEX(Kalender!DC$81:DC$110,MAX(1,$D5))&gt;INDEX(Kalender!$B$81:$B$110,MAX(1,$D5))),AND($E5&gt;0,INDEX(Kalender!DC$81:DC$110,MAX(1,$E5))&gt;INDEX(Kalender!$B$81:$B$110,MAX(1,$E5))),AND($F5&gt;0,INDEX(Kalender!DC$81:DC$110,MAX(1,$F5))&gt;INDEX(Kalender!$B$81:$B$110,MAX(1,$F5)))),2,0))</f>
        <v>0</v>
      </c>
      <c r="DD5" s="5" t="n">
        <f aca="false">IF(Kalender!DD5&lt;&gt;1,0,IF(AND($B5&gt;0,INDEX(Kalender!DD$68:DD$77,MAX(1,$B5))&gt;INDEX(Kalender!$B$68:$B$77,MAX(1,$B5))),1,0)+IF(OR(AND($C5&gt;0,INDEX(Kalender!DD$81:DD$110,MAX(1,$C5))&gt;INDEX(Kalender!$B$81:$B$110,MAX(1,$C5))),AND($D5&gt;0,INDEX(Kalender!DD$81:DD$110,MAX(1,$D5))&gt;INDEX(Kalender!$B$81:$B$110,MAX(1,$D5))),AND($E5&gt;0,INDEX(Kalender!DD$81:DD$110,MAX(1,$E5))&gt;INDEX(Kalender!$B$81:$B$110,MAX(1,$E5))),AND($F5&gt;0,INDEX(Kalender!DD$81:DD$110,MAX(1,$F5))&gt;INDEX(Kalender!$B$81:$B$110,MAX(1,$F5)))),2,0))</f>
        <v>0</v>
      </c>
      <c r="DE5" s="5" t="n">
        <f aca="false">IF(Kalender!DE5&lt;&gt;1,0,IF(AND($B5&gt;0,INDEX(Kalender!DE$68:DE$77,MAX(1,$B5))&gt;INDEX(Kalender!$B$68:$B$77,MAX(1,$B5))),1,0)+IF(OR(AND($C5&gt;0,INDEX(Kalender!DE$81:DE$110,MAX(1,$C5))&gt;INDEX(Kalender!$B$81:$B$110,MAX(1,$C5))),AND($D5&gt;0,INDEX(Kalender!DE$81:DE$110,MAX(1,$D5))&gt;INDEX(Kalender!$B$81:$B$110,MAX(1,$D5))),AND($E5&gt;0,INDEX(Kalender!DE$81:DE$110,MAX(1,$E5))&gt;INDEX(Kalender!$B$81:$B$110,MAX(1,$E5))),AND($F5&gt;0,INDEX(Kalender!DE$81:DE$110,MAX(1,$F5))&gt;INDEX(Kalender!$B$81:$B$110,MAX(1,$F5)))),2,0))</f>
        <v>0</v>
      </c>
      <c r="DF5" s="5" t="n">
        <f aca="false">IF(Kalender!DF5&lt;&gt;1,0,IF(AND($B5&gt;0,INDEX(Kalender!DF$68:DF$77,MAX(1,$B5))&gt;INDEX(Kalender!$B$68:$B$77,MAX(1,$B5))),1,0)+IF(OR(AND($C5&gt;0,INDEX(Kalender!DF$81:DF$110,MAX(1,$C5))&gt;INDEX(Kalender!$B$81:$B$110,MAX(1,$C5))),AND($D5&gt;0,INDEX(Kalender!DF$81:DF$110,MAX(1,$D5))&gt;INDEX(Kalender!$B$81:$B$110,MAX(1,$D5))),AND($E5&gt;0,INDEX(Kalender!DF$81:DF$110,MAX(1,$E5))&gt;INDEX(Kalender!$B$81:$B$110,MAX(1,$E5))),AND($F5&gt;0,INDEX(Kalender!DF$81:DF$110,MAX(1,$F5))&gt;INDEX(Kalender!$B$81:$B$110,MAX(1,$F5)))),2,0))</f>
        <v>0</v>
      </c>
      <c r="DG5" s="5" t="n">
        <f aca="false">IF(Kalender!DG5&lt;&gt;1,0,IF(AND($B5&gt;0,INDEX(Kalender!DG$68:DG$77,MAX(1,$B5))&gt;INDEX(Kalender!$B$68:$B$77,MAX(1,$B5))),1,0)+IF(OR(AND($C5&gt;0,INDEX(Kalender!DG$81:DG$110,MAX(1,$C5))&gt;INDEX(Kalender!$B$81:$B$110,MAX(1,$C5))),AND($D5&gt;0,INDEX(Kalender!DG$81:DG$110,MAX(1,$D5))&gt;INDEX(Kalender!$B$81:$B$110,MAX(1,$D5))),AND($E5&gt;0,INDEX(Kalender!DG$81:DG$110,MAX(1,$E5))&gt;INDEX(Kalender!$B$81:$B$110,MAX(1,$E5))),AND($F5&gt;0,INDEX(Kalender!DG$81:DG$110,MAX(1,$F5))&gt;INDEX(Kalender!$B$81:$B$110,MAX(1,$F5)))),2,0))</f>
        <v>0</v>
      </c>
      <c r="DH5" s="5" t="n">
        <f aca="false">IF(Kalender!DH5&lt;&gt;1,0,IF(AND($B5&gt;0,INDEX(Kalender!DH$68:DH$77,MAX(1,$B5))&gt;INDEX(Kalender!$B$68:$B$77,MAX(1,$B5))),1,0)+IF(OR(AND($C5&gt;0,INDEX(Kalender!DH$81:DH$110,MAX(1,$C5))&gt;INDEX(Kalender!$B$81:$B$110,MAX(1,$C5))),AND($D5&gt;0,INDEX(Kalender!DH$81:DH$110,MAX(1,$D5))&gt;INDEX(Kalender!$B$81:$B$110,MAX(1,$D5))),AND($E5&gt;0,INDEX(Kalender!DH$81:DH$110,MAX(1,$E5))&gt;INDEX(Kalender!$B$81:$B$110,MAX(1,$E5))),AND($F5&gt;0,INDEX(Kalender!DH$81:DH$110,MAX(1,$F5))&gt;INDEX(Kalender!$B$81:$B$110,MAX(1,$F5)))),2,0))</f>
        <v>0</v>
      </c>
      <c r="DI5" s="5" t="n">
        <f aca="false">IF(Kalender!DI5&lt;&gt;1,0,IF(AND($B5&gt;0,INDEX(Kalender!DI$68:DI$77,MAX(1,$B5))&gt;INDEX(Kalender!$B$68:$B$77,MAX(1,$B5))),1,0)+IF(OR(AND($C5&gt;0,INDEX(Kalender!DI$81:DI$110,MAX(1,$C5))&gt;INDEX(Kalender!$B$81:$B$110,MAX(1,$C5))),AND($D5&gt;0,INDEX(Kalender!DI$81:DI$110,MAX(1,$D5))&gt;INDEX(Kalender!$B$81:$B$110,MAX(1,$D5))),AND($E5&gt;0,INDEX(Kalender!DI$81:DI$110,MAX(1,$E5))&gt;INDEX(Kalender!$B$81:$B$110,MAX(1,$E5))),AND($F5&gt;0,INDEX(Kalender!DI$81:DI$110,MAX(1,$F5))&gt;INDEX(Kalender!$B$81:$B$110,MAX(1,$F5)))),2,0))</f>
        <v>0</v>
      </c>
      <c r="DJ5" s="5" t="n">
        <f aca="false">IF(Kalender!DJ5&lt;&gt;1,0,IF(AND($B5&gt;0,INDEX(Kalender!DJ$68:DJ$77,MAX(1,$B5))&gt;INDEX(Kalender!$B$68:$B$77,MAX(1,$B5))),1,0)+IF(OR(AND($C5&gt;0,INDEX(Kalender!DJ$81:DJ$110,MAX(1,$C5))&gt;INDEX(Kalender!$B$81:$B$110,MAX(1,$C5))),AND($D5&gt;0,INDEX(Kalender!DJ$81:DJ$110,MAX(1,$D5))&gt;INDEX(Kalender!$B$81:$B$110,MAX(1,$D5))),AND($E5&gt;0,INDEX(Kalender!DJ$81:DJ$110,MAX(1,$E5))&gt;INDEX(Kalender!$B$81:$B$110,MAX(1,$E5))),AND($F5&gt;0,INDEX(Kalender!DJ$81:DJ$110,MAX(1,$F5))&gt;INDEX(Kalender!$B$81:$B$110,MAX(1,$F5)))),2,0))</f>
        <v>0</v>
      </c>
      <c r="DK5" s="5" t="n">
        <f aca="false">IF(Kalender!DK5&lt;&gt;1,0,IF(AND($B5&gt;0,INDEX(Kalender!DK$68:DK$77,MAX(1,$B5))&gt;INDEX(Kalender!$B$68:$B$77,MAX(1,$B5))),1,0)+IF(OR(AND($C5&gt;0,INDEX(Kalender!DK$81:DK$110,MAX(1,$C5))&gt;INDEX(Kalender!$B$81:$B$110,MAX(1,$C5))),AND($D5&gt;0,INDEX(Kalender!DK$81:DK$110,MAX(1,$D5))&gt;INDEX(Kalender!$B$81:$B$110,MAX(1,$D5))),AND($E5&gt;0,INDEX(Kalender!DK$81:DK$110,MAX(1,$E5))&gt;INDEX(Kalender!$B$81:$B$110,MAX(1,$E5))),AND($F5&gt;0,INDEX(Kalender!DK$81:DK$110,MAX(1,$F5))&gt;INDEX(Kalender!$B$81:$B$110,MAX(1,$F5)))),2,0))</f>
        <v>0</v>
      </c>
      <c r="DL5" s="5" t="n">
        <f aca="false">IF(Kalender!DL5&lt;&gt;1,0,IF(AND($B5&gt;0,INDEX(Kalender!DL$68:DL$77,MAX(1,$B5))&gt;INDEX(Kalender!$B$68:$B$77,MAX(1,$B5))),1,0)+IF(OR(AND($C5&gt;0,INDEX(Kalender!DL$81:DL$110,MAX(1,$C5))&gt;INDEX(Kalender!$B$81:$B$110,MAX(1,$C5))),AND($D5&gt;0,INDEX(Kalender!DL$81:DL$110,MAX(1,$D5))&gt;INDEX(Kalender!$B$81:$B$110,MAX(1,$D5))),AND($E5&gt;0,INDEX(Kalender!DL$81:DL$110,MAX(1,$E5))&gt;INDEX(Kalender!$B$81:$B$110,MAX(1,$E5))),AND($F5&gt;0,INDEX(Kalender!DL$81:DL$110,MAX(1,$F5))&gt;INDEX(Kalender!$B$81:$B$110,MAX(1,$F5)))),2,0))</f>
        <v>0</v>
      </c>
      <c r="DM5" s="5" t="n">
        <f aca="false">IF(Kalender!DM5&lt;&gt;1,0,IF(AND($B5&gt;0,INDEX(Kalender!DM$68:DM$77,MAX(1,$B5))&gt;INDEX(Kalender!$B$68:$B$77,MAX(1,$B5))),1,0)+IF(OR(AND($C5&gt;0,INDEX(Kalender!DM$81:DM$110,MAX(1,$C5))&gt;INDEX(Kalender!$B$81:$B$110,MAX(1,$C5))),AND($D5&gt;0,INDEX(Kalender!DM$81:DM$110,MAX(1,$D5))&gt;INDEX(Kalender!$B$81:$B$110,MAX(1,$D5))),AND($E5&gt;0,INDEX(Kalender!DM$81:DM$110,MAX(1,$E5))&gt;INDEX(Kalender!$B$81:$B$110,MAX(1,$E5))),AND($F5&gt;0,INDEX(Kalender!DM$81:DM$110,MAX(1,$F5))&gt;INDEX(Kalender!$B$81:$B$110,MAX(1,$F5)))),2,0))</f>
        <v>0</v>
      </c>
      <c r="DN5" s="5" t="n">
        <f aca="false">IF(Kalender!DN5&lt;&gt;1,0,IF(AND($B5&gt;0,INDEX(Kalender!DN$68:DN$77,MAX(1,$B5))&gt;INDEX(Kalender!$B$68:$B$77,MAX(1,$B5))),1,0)+IF(OR(AND($C5&gt;0,INDEX(Kalender!DN$81:DN$110,MAX(1,$C5))&gt;INDEX(Kalender!$B$81:$B$110,MAX(1,$C5))),AND($D5&gt;0,INDEX(Kalender!DN$81:DN$110,MAX(1,$D5))&gt;INDEX(Kalender!$B$81:$B$110,MAX(1,$D5))),AND($E5&gt;0,INDEX(Kalender!DN$81:DN$110,MAX(1,$E5))&gt;INDEX(Kalender!$B$81:$B$110,MAX(1,$E5))),AND($F5&gt;0,INDEX(Kalender!DN$81:DN$110,MAX(1,$F5))&gt;INDEX(Kalender!$B$81:$B$110,MAX(1,$F5)))),2,0))</f>
        <v>0</v>
      </c>
      <c r="DO5" s="5" t="n">
        <f aca="false">IF(Kalender!DO5&lt;&gt;1,0,IF(AND($B5&gt;0,INDEX(Kalender!DO$68:DO$77,MAX(1,$B5))&gt;INDEX(Kalender!$B$68:$B$77,MAX(1,$B5))),1,0)+IF(OR(AND($C5&gt;0,INDEX(Kalender!DO$81:DO$110,MAX(1,$C5))&gt;INDEX(Kalender!$B$81:$B$110,MAX(1,$C5))),AND($D5&gt;0,INDEX(Kalender!DO$81:DO$110,MAX(1,$D5))&gt;INDEX(Kalender!$B$81:$B$110,MAX(1,$D5))),AND($E5&gt;0,INDEX(Kalender!DO$81:DO$110,MAX(1,$E5))&gt;INDEX(Kalender!$B$81:$B$110,MAX(1,$E5))),AND($F5&gt;0,INDEX(Kalender!DO$81:DO$110,MAX(1,$F5))&gt;INDEX(Kalender!$B$81:$B$110,MAX(1,$F5)))),2,0))</f>
        <v>0</v>
      </c>
      <c r="DP5" s="5" t="n">
        <f aca="false">IF(Kalender!DP5&lt;&gt;1,0,IF(AND($B5&gt;0,INDEX(Kalender!DP$68:DP$77,MAX(1,$B5))&gt;INDEX(Kalender!$B$68:$B$77,MAX(1,$B5))),1,0)+IF(OR(AND($C5&gt;0,INDEX(Kalender!DP$81:DP$110,MAX(1,$C5))&gt;INDEX(Kalender!$B$81:$B$110,MAX(1,$C5))),AND($D5&gt;0,INDEX(Kalender!DP$81:DP$110,MAX(1,$D5))&gt;INDEX(Kalender!$B$81:$B$110,MAX(1,$D5))),AND($E5&gt;0,INDEX(Kalender!DP$81:DP$110,MAX(1,$E5))&gt;INDEX(Kalender!$B$81:$B$110,MAX(1,$E5))),AND($F5&gt;0,INDEX(Kalender!DP$81:DP$110,MAX(1,$F5))&gt;INDEX(Kalender!$B$81:$B$110,MAX(1,$F5)))),2,0))</f>
        <v>0</v>
      </c>
      <c r="DQ5" s="5" t="n">
        <f aca="false">IF(Kalender!DQ5&lt;&gt;1,0,IF(AND($B5&gt;0,INDEX(Kalender!DQ$68:DQ$77,MAX(1,$B5))&gt;INDEX(Kalender!$B$68:$B$77,MAX(1,$B5))),1,0)+IF(OR(AND($C5&gt;0,INDEX(Kalender!DQ$81:DQ$110,MAX(1,$C5))&gt;INDEX(Kalender!$B$81:$B$110,MAX(1,$C5))),AND($D5&gt;0,INDEX(Kalender!DQ$81:DQ$110,MAX(1,$D5))&gt;INDEX(Kalender!$B$81:$B$110,MAX(1,$D5))),AND($E5&gt;0,INDEX(Kalender!DQ$81:DQ$110,MAX(1,$E5))&gt;INDEX(Kalender!$B$81:$B$110,MAX(1,$E5))),AND($F5&gt;0,INDEX(Kalender!DQ$81:DQ$110,MAX(1,$F5))&gt;INDEX(Kalender!$B$81:$B$110,MAX(1,$F5)))),2,0))</f>
        <v>0</v>
      </c>
      <c r="DR5" s="5" t="n">
        <f aca="false">IF(Kalender!DR5&lt;&gt;1,0,IF(AND($B5&gt;0,INDEX(Kalender!DR$68:DR$77,MAX(1,$B5))&gt;INDEX(Kalender!$B$68:$B$77,MAX(1,$B5))),1,0)+IF(OR(AND($C5&gt;0,INDEX(Kalender!DR$81:DR$110,MAX(1,$C5))&gt;INDEX(Kalender!$B$81:$B$110,MAX(1,$C5))),AND($D5&gt;0,INDEX(Kalender!DR$81:DR$110,MAX(1,$D5))&gt;INDEX(Kalender!$B$81:$B$110,MAX(1,$D5))),AND($E5&gt;0,INDEX(Kalender!DR$81:DR$110,MAX(1,$E5))&gt;INDEX(Kalender!$B$81:$B$110,MAX(1,$E5))),AND($F5&gt;0,INDEX(Kalender!DR$81:DR$110,MAX(1,$F5))&gt;INDEX(Kalender!$B$81:$B$110,MAX(1,$F5)))),2,0))</f>
        <v>0</v>
      </c>
      <c r="DS5" s="5" t="n">
        <f aca="false">IF(Kalender!DS5&lt;&gt;1,0,IF(AND($B5&gt;0,INDEX(Kalender!DS$68:DS$77,MAX(1,$B5))&gt;INDEX(Kalender!$B$68:$B$77,MAX(1,$B5))),1,0)+IF(OR(AND($C5&gt;0,INDEX(Kalender!DS$81:DS$110,MAX(1,$C5))&gt;INDEX(Kalender!$B$81:$B$110,MAX(1,$C5))),AND($D5&gt;0,INDEX(Kalender!DS$81:DS$110,MAX(1,$D5))&gt;INDEX(Kalender!$B$81:$B$110,MAX(1,$D5))),AND($E5&gt;0,INDEX(Kalender!DS$81:DS$110,MAX(1,$E5))&gt;INDEX(Kalender!$B$81:$B$110,MAX(1,$E5))),AND($F5&gt;0,INDEX(Kalender!DS$81:DS$110,MAX(1,$F5))&gt;INDEX(Kalender!$B$81:$B$110,MAX(1,$F5)))),2,0))</f>
        <v>0</v>
      </c>
      <c r="DT5" s="5" t="n">
        <f aca="false">IF(Kalender!DT5&lt;&gt;1,0,IF(AND($B5&gt;0,INDEX(Kalender!DT$68:DT$77,MAX(1,$B5))&gt;INDEX(Kalender!$B$68:$B$77,MAX(1,$B5))),1,0)+IF(OR(AND($C5&gt;0,INDEX(Kalender!DT$81:DT$110,MAX(1,$C5))&gt;INDEX(Kalender!$B$81:$B$110,MAX(1,$C5))),AND($D5&gt;0,INDEX(Kalender!DT$81:DT$110,MAX(1,$D5))&gt;INDEX(Kalender!$B$81:$B$110,MAX(1,$D5))),AND($E5&gt;0,INDEX(Kalender!DT$81:DT$110,MAX(1,$E5))&gt;INDEX(Kalender!$B$81:$B$110,MAX(1,$E5))),AND($F5&gt;0,INDEX(Kalender!DT$81:DT$110,MAX(1,$F5))&gt;INDEX(Kalender!$B$81:$B$110,MAX(1,$F5)))),2,0))</f>
        <v>0</v>
      </c>
      <c r="DU5" s="5" t="n">
        <f aca="false">IF(Kalender!DU5&lt;&gt;1,0,IF(AND($B5&gt;0,INDEX(Kalender!DU$68:DU$77,MAX(1,$B5))&gt;INDEX(Kalender!$B$68:$B$77,MAX(1,$B5))),1,0)+IF(OR(AND($C5&gt;0,INDEX(Kalender!DU$81:DU$110,MAX(1,$C5))&gt;INDEX(Kalender!$B$81:$B$110,MAX(1,$C5))),AND($D5&gt;0,INDEX(Kalender!DU$81:DU$110,MAX(1,$D5))&gt;INDEX(Kalender!$B$81:$B$110,MAX(1,$D5))),AND($E5&gt;0,INDEX(Kalender!DU$81:DU$110,MAX(1,$E5))&gt;INDEX(Kalender!$B$81:$B$110,MAX(1,$E5))),AND($F5&gt;0,INDEX(Kalender!DU$81:DU$110,MAX(1,$F5))&gt;INDEX(Kalender!$B$81:$B$110,MAX(1,$F5)))),2,0))</f>
        <v>0</v>
      </c>
      <c r="DV5" s="5" t="n">
        <f aca="false">IF(Kalender!DV5&lt;&gt;1,0,IF(AND($B5&gt;0,INDEX(Kalender!DV$68:DV$77,MAX(1,$B5))&gt;INDEX(Kalender!$B$68:$B$77,MAX(1,$B5))),1,0)+IF(OR(AND($C5&gt;0,INDEX(Kalender!DV$81:DV$110,MAX(1,$C5))&gt;INDEX(Kalender!$B$81:$B$110,MAX(1,$C5))),AND($D5&gt;0,INDEX(Kalender!DV$81:DV$110,MAX(1,$D5))&gt;INDEX(Kalender!$B$81:$B$110,MAX(1,$D5))),AND($E5&gt;0,INDEX(Kalender!DV$81:DV$110,MAX(1,$E5))&gt;INDEX(Kalender!$B$81:$B$110,MAX(1,$E5))),AND($F5&gt;0,INDEX(Kalender!DV$81:DV$110,MAX(1,$F5))&gt;INDEX(Kalender!$B$81:$B$110,MAX(1,$F5)))),2,0))</f>
        <v>0</v>
      </c>
      <c r="DW5" s="5" t="n">
        <f aca="false">IF(Kalender!DW5&lt;&gt;1,0,IF(AND($B5&gt;0,INDEX(Kalender!DW$68:DW$77,MAX(1,$B5))&gt;INDEX(Kalender!$B$68:$B$77,MAX(1,$B5))),1,0)+IF(OR(AND($C5&gt;0,INDEX(Kalender!DW$81:DW$110,MAX(1,$C5))&gt;INDEX(Kalender!$B$81:$B$110,MAX(1,$C5))),AND($D5&gt;0,INDEX(Kalender!DW$81:DW$110,MAX(1,$D5))&gt;INDEX(Kalender!$B$81:$B$110,MAX(1,$D5))),AND($E5&gt;0,INDEX(Kalender!DW$81:DW$110,MAX(1,$E5))&gt;INDEX(Kalender!$B$81:$B$110,MAX(1,$E5))),AND($F5&gt;0,INDEX(Kalender!DW$81:DW$110,MAX(1,$F5))&gt;INDEX(Kalender!$B$81:$B$110,MAX(1,$F5)))),2,0))</f>
        <v>0</v>
      </c>
      <c r="DX5" s="5" t="n">
        <f aca="false">IF(Kalender!DX5&lt;&gt;1,0,IF(AND($B5&gt;0,INDEX(Kalender!DX$68:DX$77,MAX(1,$B5))&gt;INDEX(Kalender!$B$68:$B$77,MAX(1,$B5))),1,0)+IF(OR(AND($C5&gt;0,INDEX(Kalender!DX$81:DX$110,MAX(1,$C5))&gt;INDEX(Kalender!$B$81:$B$110,MAX(1,$C5))),AND($D5&gt;0,INDEX(Kalender!DX$81:DX$110,MAX(1,$D5))&gt;INDEX(Kalender!$B$81:$B$110,MAX(1,$D5))),AND($E5&gt;0,INDEX(Kalender!DX$81:DX$110,MAX(1,$E5))&gt;INDEX(Kalender!$B$81:$B$110,MAX(1,$E5))),AND($F5&gt;0,INDEX(Kalender!DX$81:DX$110,MAX(1,$F5))&gt;INDEX(Kalender!$B$81:$B$110,MAX(1,$F5)))),2,0))</f>
        <v>0</v>
      </c>
      <c r="DY5" s="5" t="n">
        <f aca="false">IF(Kalender!DY5&lt;&gt;1,0,IF(AND($B5&gt;0,INDEX(Kalender!DY$68:DY$77,MAX(1,$B5))&gt;INDEX(Kalender!$B$68:$B$77,MAX(1,$B5))),1,0)+IF(OR(AND($C5&gt;0,INDEX(Kalender!DY$81:DY$110,MAX(1,$C5))&gt;INDEX(Kalender!$B$81:$B$110,MAX(1,$C5))),AND($D5&gt;0,INDEX(Kalender!DY$81:DY$110,MAX(1,$D5))&gt;INDEX(Kalender!$B$81:$B$110,MAX(1,$D5))),AND($E5&gt;0,INDEX(Kalender!DY$81:DY$110,MAX(1,$E5))&gt;INDEX(Kalender!$B$81:$B$110,MAX(1,$E5))),AND($F5&gt;0,INDEX(Kalender!DY$81:DY$110,MAX(1,$F5))&gt;INDEX(Kalender!$B$81:$B$110,MAX(1,$F5)))),2,0))</f>
        <v>0</v>
      </c>
      <c r="DZ5" s="5" t="n">
        <f aca="false">IF(Kalender!DZ5&lt;&gt;1,0,IF(AND($B5&gt;0,INDEX(Kalender!DZ$68:DZ$77,MAX(1,$B5))&gt;INDEX(Kalender!$B$68:$B$77,MAX(1,$B5))),1,0)+IF(OR(AND($C5&gt;0,INDEX(Kalender!DZ$81:DZ$110,MAX(1,$C5))&gt;INDEX(Kalender!$B$81:$B$110,MAX(1,$C5))),AND($D5&gt;0,INDEX(Kalender!DZ$81:DZ$110,MAX(1,$D5))&gt;INDEX(Kalender!$B$81:$B$110,MAX(1,$D5))),AND($E5&gt;0,INDEX(Kalender!DZ$81:DZ$110,MAX(1,$E5))&gt;INDEX(Kalender!$B$81:$B$110,MAX(1,$E5))),AND($F5&gt;0,INDEX(Kalender!DZ$81:DZ$110,MAX(1,$F5))&gt;INDEX(Kalender!$B$81:$B$110,MAX(1,$F5)))),2,0))</f>
        <v>0</v>
      </c>
      <c r="EA5" s="5" t="n">
        <f aca="false">IF(Kalender!EA5&lt;&gt;1,0,IF(AND($B5&gt;0,INDEX(Kalender!EA$68:EA$77,MAX(1,$B5))&gt;INDEX(Kalender!$B$68:$B$77,MAX(1,$B5))),1,0)+IF(OR(AND($C5&gt;0,INDEX(Kalender!EA$81:EA$110,MAX(1,$C5))&gt;INDEX(Kalender!$B$81:$B$110,MAX(1,$C5))),AND($D5&gt;0,INDEX(Kalender!EA$81:EA$110,MAX(1,$D5))&gt;INDEX(Kalender!$B$81:$B$110,MAX(1,$D5))),AND($E5&gt;0,INDEX(Kalender!EA$81:EA$110,MAX(1,$E5))&gt;INDEX(Kalender!$B$81:$B$110,MAX(1,$E5))),AND($F5&gt;0,INDEX(Kalender!EA$81:EA$110,MAX(1,$F5))&gt;INDEX(Kalender!$B$81:$B$110,MAX(1,$F5)))),2,0))</f>
        <v>0</v>
      </c>
      <c r="EB5" s="5" t="n">
        <f aca="false">IF(Kalender!EB5&lt;&gt;1,0,IF(AND($B5&gt;0,INDEX(Kalender!EB$68:EB$77,MAX(1,$B5))&gt;INDEX(Kalender!$B$68:$B$77,MAX(1,$B5))),1,0)+IF(OR(AND($C5&gt;0,INDEX(Kalender!EB$81:EB$110,MAX(1,$C5))&gt;INDEX(Kalender!$B$81:$B$110,MAX(1,$C5))),AND($D5&gt;0,INDEX(Kalender!EB$81:EB$110,MAX(1,$D5))&gt;INDEX(Kalender!$B$81:$B$110,MAX(1,$D5))),AND($E5&gt;0,INDEX(Kalender!EB$81:EB$110,MAX(1,$E5))&gt;INDEX(Kalender!$B$81:$B$110,MAX(1,$E5))),AND($F5&gt;0,INDEX(Kalender!EB$81:EB$110,MAX(1,$F5))&gt;INDEX(Kalender!$B$81:$B$110,MAX(1,$F5)))),2,0))</f>
        <v>0</v>
      </c>
      <c r="EC5" s="5" t="n">
        <f aca="false">IF(Kalender!EC5&lt;&gt;1,0,IF(AND($B5&gt;0,INDEX(Kalender!EC$68:EC$77,MAX(1,$B5))&gt;INDEX(Kalender!$B$68:$B$77,MAX(1,$B5))),1,0)+IF(OR(AND($C5&gt;0,INDEX(Kalender!EC$81:EC$110,MAX(1,$C5))&gt;INDEX(Kalender!$B$81:$B$110,MAX(1,$C5))),AND($D5&gt;0,INDEX(Kalender!EC$81:EC$110,MAX(1,$D5))&gt;INDEX(Kalender!$B$81:$B$110,MAX(1,$D5))),AND($E5&gt;0,INDEX(Kalender!EC$81:EC$110,MAX(1,$E5))&gt;INDEX(Kalender!$B$81:$B$110,MAX(1,$E5))),AND($F5&gt;0,INDEX(Kalender!EC$81:EC$110,MAX(1,$F5))&gt;INDEX(Kalender!$B$81:$B$110,MAX(1,$F5)))),2,0))</f>
        <v>0</v>
      </c>
      <c r="ED5" s="5" t="n">
        <f aca="false">IF(Kalender!ED5&lt;&gt;1,0,IF(AND($B5&gt;0,INDEX(Kalender!ED$68:ED$77,MAX(1,$B5))&gt;INDEX(Kalender!$B$68:$B$77,MAX(1,$B5))),1,0)+IF(OR(AND($C5&gt;0,INDEX(Kalender!ED$81:ED$110,MAX(1,$C5))&gt;INDEX(Kalender!$B$81:$B$110,MAX(1,$C5))),AND($D5&gt;0,INDEX(Kalender!ED$81:ED$110,MAX(1,$D5))&gt;INDEX(Kalender!$B$81:$B$110,MAX(1,$D5))),AND($E5&gt;0,INDEX(Kalender!ED$81:ED$110,MAX(1,$E5))&gt;INDEX(Kalender!$B$81:$B$110,MAX(1,$E5))),AND($F5&gt;0,INDEX(Kalender!ED$81:ED$110,MAX(1,$F5))&gt;INDEX(Kalender!$B$81:$B$110,MAX(1,$F5)))),2,0))</f>
        <v>0</v>
      </c>
      <c r="EE5" s="5" t="n">
        <f aca="false">IF(Kalender!EE5&lt;&gt;1,0,IF(AND($B5&gt;0,INDEX(Kalender!EE$68:EE$77,MAX(1,$B5))&gt;INDEX(Kalender!$B$68:$B$77,MAX(1,$B5))),1,0)+IF(OR(AND($C5&gt;0,INDEX(Kalender!EE$81:EE$110,MAX(1,$C5))&gt;INDEX(Kalender!$B$81:$B$110,MAX(1,$C5))),AND($D5&gt;0,INDEX(Kalender!EE$81:EE$110,MAX(1,$D5))&gt;INDEX(Kalender!$B$81:$B$110,MAX(1,$D5))),AND($E5&gt;0,INDEX(Kalender!EE$81:EE$110,MAX(1,$E5))&gt;INDEX(Kalender!$B$81:$B$110,MAX(1,$E5))),AND($F5&gt;0,INDEX(Kalender!EE$81:EE$110,MAX(1,$F5))&gt;INDEX(Kalender!$B$81:$B$110,MAX(1,$F5)))),2,0))</f>
        <v>0</v>
      </c>
      <c r="EF5" s="5" t="n">
        <f aca="false">IF(Kalender!EF5&lt;&gt;1,0,IF(AND($B5&gt;0,INDEX(Kalender!EF$68:EF$77,MAX(1,$B5))&gt;INDEX(Kalender!$B$68:$B$77,MAX(1,$B5))),1,0)+IF(OR(AND($C5&gt;0,INDEX(Kalender!EF$81:EF$110,MAX(1,$C5))&gt;INDEX(Kalender!$B$81:$B$110,MAX(1,$C5))),AND($D5&gt;0,INDEX(Kalender!EF$81:EF$110,MAX(1,$D5))&gt;INDEX(Kalender!$B$81:$B$110,MAX(1,$D5))),AND($E5&gt;0,INDEX(Kalender!EF$81:EF$110,MAX(1,$E5))&gt;INDEX(Kalender!$B$81:$B$110,MAX(1,$E5))),AND($F5&gt;0,INDEX(Kalender!EF$81:EF$110,MAX(1,$F5))&gt;INDEX(Kalender!$B$81:$B$110,MAX(1,$F5)))),2,0))</f>
        <v>0</v>
      </c>
      <c r="EG5" s="5" t="n">
        <f aca="false">IF(Kalender!EG5&lt;&gt;1,0,IF(AND($B5&gt;0,INDEX(Kalender!EG$68:EG$77,MAX(1,$B5))&gt;INDEX(Kalender!$B$68:$B$77,MAX(1,$B5))),1,0)+IF(OR(AND($C5&gt;0,INDEX(Kalender!EG$81:EG$110,MAX(1,$C5))&gt;INDEX(Kalender!$B$81:$B$110,MAX(1,$C5))),AND($D5&gt;0,INDEX(Kalender!EG$81:EG$110,MAX(1,$D5))&gt;INDEX(Kalender!$B$81:$B$110,MAX(1,$D5))),AND($E5&gt;0,INDEX(Kalender!EG$81:EG$110,MAX(1,$E5))&gt;INDEX(Kalender!$B$81:$B$110,MAX(1,$E5))),AND($F5&gt;0,INDEX(Kalender!EG$81:EG$110,MAX(1,$F5))&gt;INDEX(Kalender!$B$81:$B$110,MAX(1,$F5)))),2,0))</f>
        <v>0</v>
      </c>
      <c r="EH5" s="5" t="n">
        <f aca="false">IF(Kalender!EH5&lt;&gt;1,0,IF(AND($B5&gt;0,INDEX(Kalender!EH$68:EH$77,MAX(1,$B5))&gt;INDEX(Kalender!$B$68:$B$77,MAX(1,$B5))),1,0)+IF(OR(AND($C5&gt;0,INDEX(Kalender!EH$81:EH$110,MAX(1,$C5))&gt;INDEX(Kalender!$B$81:$B$110,MAX(1,$C5))),AND($D5&gt;0,INDEX(Kalender!EH$81:EH$110,MAX(1,$D5))&gt;INDEX(Kalender!$B$81:$B$110,MAX(1,$D5))),AND($E5&gt;0,INDEX(Kalender!EH$81:EH$110,MAX(1,$E5))&gt;INDEX(Kalender!$B$81:$B$110,MAX(1,$E5))),AND($F5&gt;0,INDEX(Kalender!EH$81:EH$110,MAX(1,$F5))&gt;INDEX(Kalender!$B$81:$B$110,MAX(1,$F5)))),2,0))</f>
        <v>0</v>
      </c>
      <c r="EI5" s="5" t="n">
        <f aca="false">IF(Kalender!EI5&lt;&gt;1,0,IF(AND($B5&gt;0,INDEX(Kalender!EI$68:EI$77,MAX(1,$B5))&gt;INDEX(Kalender!$B$68:$B$77,MAX(1,$B5))),1,0)+IF(OR(AND($C5&gt;0,INDEX(Kalender!EI$81:EI$110,MAX(1,$C5))&gt;INDEX(Kalender!$B$81:$B$110,MAX(1,$C5))),AND($D5&gt;0,INDEX(Kalender!EI$81:EI$110,MAX(1,$D5))&gt;INDEX(Kalender!$B$81:$B$110,MAX(1,$D5))),AND($E5&gt;0,INDEX(Kalender!EI$81:EI$110,MAX(1,$E5))&gt;INDEX(Kalender!$B$81:$B$110,MAX(1,$E5))),AND($F5&gt;0,INDEX(Kalender!EI$81:EI$110,MAX(1,$F5))&gt;INDEX(Kalender!$B$81:$B$110,MAX(1,$F5)))),2,0))</f>
        <v>0</v>
      </c>
      <c r="EJ5" s="5" t="n">
        <f aca="false">IF(Kalender!EJ5&lt;&gt;1,0,IF(AND($B5&gt;0,INDEX(Kalender!EJ$68:EJ$77,MAX(1,$B5))&gt;INDEX(Kalender!$B$68:$B$77,MAX(1,$B5))),1,0)+IF(OR(AND($C5&gt;0,INDEX(Kalender!EJ$81:EJ$110,MAX(1,$C5))&gt;INDEX(Kalender!$B$81:$B$110,MAX(1,$C5))),AND($D5&gt;0,INDEX(Kalender!EJ$81:EJ$110,MAX(1,$D5))&gt;INDEX(Kalender!$B$81:$B$110,MAX(1,$D5))),AND($E5&gt;0,INDEX(Kalender!EJ$81:EJ$110,MAX(1,$E5))&gt;INDEX(Kalender!$B$81:$B$110,MAX(1,$E5))),AND($F5&gt;0,INDEX(Kalender!EJ$81:EJ$110,MAX(1,$F5))&gt;INDEX(Kalender!$B$81:$B$110,MAX(1,$F5)))),2,0))</f>
        <v>0</v>
      </c>
      <c r="EK5" s="5" t="n">
        <f aca="false">IF(Kalender!EK5&lt;&gt;1,0,IF(AND($B5&gt;0,INDEX(Kalender!EK$68:EK$77,MAX(1,$B5))&gt;INDEX(Kalender!$B$68:$B$77,MAX(1,$B5))),1,0)+IF(OR(AND($C5&gt;0,INDEX(Kalender!EK$81:EK$110,MAX(1,$C5))&gt;INDEX(Kalender!$B$81:$B$110,MAX(1,$C5))),AND($D5&gt;0,INDEX(Kalender!EK$81:EK$110,MAX(1,$D5))&gt;INDEX(Kalender!$B$81:$B$110,MAX(1,$D5))),AND($E5&gt;0,INDEX(Kalender!EK$81:EK$110,MAX(1,$E5))&gt;INDEX(Kalender!$B$81:$B$110,MAX(1,$E5))),AND($F5&gt;0,INDEX(Kalender!EK$81:EK$110,MAX(1,$F5))&gt;INDEX(Kalender!$B$81:$B$110,MAX(1,$F5)))),2,0))</f>
        <v>0</v>
      </c>
      <c r="EL5" s="5" t="n">
        <f aca="false">IF(Kalender!EL5&lt;&gt;1,0,IF(AND($B5&gt;0,INDEX(Kalender!EL$68:EL$77,MAX(1,$B5))&gt;INDEX(Kalender!$B$68:$B$77,MAX(1,$B5))),1,0)+IF(OR(AND($C5&gt;0,INDEX(Kalender!EL$81:EL$110,MAX(1,$C5))&gt;INDEX(Kalender!$B$81:$B$110,MAX(1,$C5))),AND($D5&gt;0,INDEX(Kalender!EL$81:EL$110,MAX(1,$D5))&gt;INDEX(Kalender!$B$81:$B$110,MAX(1,$D5))),AND($E5&gt;0,INDEX(Kalender!EL$81:EL$110,MAX(1,$E5))&gt;INDEX(Kalender!$B$81:$B$110,MAX(1,$E5))),AND($F5&gt;0,INDEX(Kalender!EL$81:EL$110,MAX(1,$F5))&gt;INDEX(Kalender!$B$81:$B$110,MAX(1,$F5)))),2,0))</f>
        <v>0</v>
      </c>
      <c r="EM5" s="5" t="n">
        <f aca="false">IF(Kalender!EM5&lt;&gt;1,0,IF(AND($B5&gt;0,INDEX(Kalender!EM$68:EM$77,MAX(1,$B5))&gt;INDEX(Kalender!$B$68:$B$77,MAX(1,$B5))),1,0)+IF(OR(AND($C5&gt;0,INDEX(Kalender!EM$81:EM$110,MAX(1,$C5))&gt;INDEX(Kalender!$B$81:$B$110,MAX(1,$C5))),AND($D5&gt;0,INDEX(Kalender!EM$81:EM$110,MAX(1,$D5))&gt;INDEX(Kalender!$B$81:$B$110,MAX(1,$D5))),AND($E5&gt;0,INDEX(Kalender!EM$81:EM$110,MAX(1,$E5))&gt;INDEX(Kalender!$B$81:$B$110,MAX(1,$E5))),AND($F5&gt;0,INDEX(Kalender!EM$81:EM$110,MAX(1,$F5))&gt;INDEX(Kalender!$B$81:$B$110,MAX(1,$F5)))),2,0))</f>
        <v>0</v>
      </c>
      <c r="EN5" s="5" t="n">
        <f aca="false">IF(Kalender!EN5&lt;&gt;1,0,IF(AND($B5&gt;0,INDEX(Kalender!EN$68:EN$77,MAX(1,$B5))&gt;INDEX(Kalender!$B$68:$B$77,MAX(1,$B5))),1,0)+IF(OR(AND($C5&gt;0,INDEX(Kalender!EN$81:EN$110,MAX(1,$C5))&gt;INDEX(Kalender!$B$81:$B$110,MAX(1,$C5))),AND($D5&gt;0,INDEX(Kalender!EN$81:EN$110,MAX(1,$D5))&gt;INDEX(Kalender!$B$81:$B$110,MAX(1,$D5))),AND($E5&gt;0,INDEX(Kalender!EN$81:EN$110,MAX(1,$E5))&gt;INDEX(Kalender!$B$81:$B$110,MAX(1,$E5))),AND($F5&gt;0,INDEX(Kalender!EN$81:EN$110,MAX(1,$F5))&gt;INDEX(Kalender!$B$81:$B$110,MAX(1,$F5)))),2,0))</f>
        <v>0</v>
      </c>
      <c r="EO5" s="5" t="n">
        <f aca="false">IF(Kalender!EO5&lt;&gt;1,0,IF(AND($B5&gt;0,INDEX(Kalender!EO$68:EO$77,MAX(1,$B5))&gt;INDEX(Kalender!$B$68:$B$77,MAX(1,$B5))),1,0)+IF(OR(AND($C5&gt;0,INDEX(Kalender!EO$81:EO$110,MAX(1,$C5))&gt;INDEX(Kalender!$B$81:$B$110,MAX(1,$C5))),AND($D5&gt;0,INDEX(Kalender!EO$81:EO$110,MAX(1,$D5))&gt;INDEX(Kalender!$B$81:$B$110,MAX(1,$D5))),AND($E5&gt;0,INDEX(Kalender!EO$81:EO$110,MAX(1,$E5))&gt;INDEX(Kalender!$B$81:$B$110,MAX(1,$E5))),AND($F5&gt;0,INDEX(Kalender!EO$81:EO$110,MAX(1,$F5))&gt;INDEX(Kalender!$B$81:$B$110,MAX(1,$F5)))),2,0))</f>
        <v>0</v>
      </c>
      <c r="EP5" s="5" t="n">
        <f aca="false">IF(Kalender!EP5&lt;&gt;1,0,IF(AND($B5&gt;0,INDEX(Kalender!EP$68:EP$77,MAX(1,$B5))&gt;INDEX(Kalender!$B$68:$B$77,MAX(1,$B5))),1,0)+IF(OR(AND($C5&gt;0,INDEX(Kalender!EP$81:EP$110,MAX(1,$C5))&gt;INDEX(Kalender!$B$81:$B$110,MAX(1,$C5))),AND($D5&gt;0,INDEX(Kalender!EP$81:EP$110,MAX(1,$D5))&gt;INDEX(Kalender!$B$81:$B$110,MAX(1,$D5))),AND($E5&gt;0,INDEX(Kalender!EP$81:EP$110,MAX(1,$E5))&gt;INDEX(Kalender!$B$81:$B$110,MAX(1,$E5))),AND($F5&gt;0,INDEX(Kalender!EP$81:EP$110,MAX(1,$F5))&gt;INDEX(Kalender!$B$81:$B$110,MAX(1,$F5)))),2,0))</f>
        <v>0</v>
      </c>
      <c r="EQ5" s="5" t="n">
        <f aca="false">IF(Kalender!EQ5&lt;&gt;1,0,IF(AND($B5&gt;0,INDEX(Kalender!EQ$68:EQ$77,MAX(1,$B5))&gt;INDEX(Kalender!$B$68:$B$77,MAX(1,$B5))),1,0)+IF(OR(AND($C5&gt;0,INDEX(Kalender!EQ$81:EQ$110,MAX(1,$C5))&gt;INDEX(Kalender!$B$81:$B$110,MAX(1,$C5))),AND($D5&gt;0,INDEX(Kalender!EQ$81:EQ$110,MAX(1,$D5))&gt;INDEX(Kalender!$B$81:$B$110,MAX(1,$D5))),AND($E5&gt;0,INDEX(Kalender!EQ$81:EQ$110,MAX(1,$E5))&gt;INDEX(Kalender!$B$81:$B$110,MAX(1,$E5))),AND($F5&gt;0,INDEX(Kalender!EQ$81:EQ$110,MAX(1,$F5))&gt;INDEX(Kalender!$B$81:$B$110,MAX(1,$F5)))),2,0))</f>
        <v>0</v>
      </c>
      <c r="ER5" s="5" t="n">
        <f aca="false">IF(Kalender!ER5&lt;&gt;1,0,IF(AND($B5&gt;0,INDEX(Kalender!ER$68:ER$77,MAX(1,$B5))&gt;INDEX(Kalender!$B$68:$B$77,MAX(1,$B5))),1,0)+IF(OR(AND($C5&gt;0,INDEX(Kalender!ER$81:ER$110,MAX(1,$C5))&gt;INDEX(Kalender!$B$81:$B$110,MAX(1,$C5))),AND($D5&gt;0,INDEX(Kalender!ER$81:ER$110,MAX(1,$D5))&gt;INDEX(Kalender!$B$81:$B$110,MAX(1,$D5))),AND($E5&gt;0,INDEX(Kalender!ER$81:ER$110,MAX(1,$E5))&gt;INDEX(Kalender!$B$81:$B$110,MAX(1,$E5))),AND($F5&gt;0,INDEX(Kalender!ER$81:ER$110,MAX(1,$F5))&gt;INDEX(Kalender!$B$81:$B$110,MAX(1,$F5)))),2,0))</f>
        <v>0</v>
      </c>
      <c r="ES5" s="5" t="n">
        <f aca="false">IF(Kalender!ES5&lt;&gt;1,0,IF(AND($B5&gt;0,INDEX(Kalender!ES$68:ES$77,MAX(1,$B5))&gt;INDEX(Kalender!$B$68:$B$77,MAX(1,$B5))),1,0)+IF(OR(AND($C5&gt;0,INDEX(Kalender!ES$81:ES$110,MAX(1,$C5))&gt;INDEX(Kalender!$B$81:$B$110,MAX(1,$C5))),AND($D5&gt;0,INDEX(Kalender!ES$81:ES$110,MAX(1,$D5))&gt;INDEX(Kalender!$B$81:$B$110,MAX(1,$D5))),AND($E5&gt;0,INDEX(Kalender!ES$81:ES$110,MAX(1,$E5))&gt;INDEX(Kalender!$B$81:$B$110,MAX(1,$E5))),AND($F5&gt;0,INDEX(Kalender!ES$81:ES$110,MAX(1,$F5))&gt;INDEX(Kalender!$B$81:$B$110,MAX(1,$F5)))),2,0))</f>
        <v>0</v>
      </c>
      <c r="ET5" s="5" t="n">
        <f aca="false">IF(Kalender!ET5&lt;&gt;1,0,IF(AND($B5&gt;0,INDEX(Kalender!ET$68:ET$77,MAX(1,$B5))&gt;INDEX(Kalender!$B$68:$B$77,MAX(1,$B5))),1,0)+IF(OR(AND($C5&gt;0,INDEX(Kalender!ET$81:ET$110,MAX(1,$C5))&gt;INDEX(Kalender!$B$81:$B$110,MAX(1,$C5))),AND($D5&gt;0,INDEX(Kalender!ET$81:ET$110,MAX(1,$D5))&gt;INDEX(Kalender!$B$81:$B$110,MAX(1,$D5))),AND($E5&gt;0,INDEX(Kalender!ET$81:ET$110,MAX(1,$E5))&gt;INDEX(Kalender!$B$81:$B$110,MAX(1,$E5))),AND($F5&gt;0,INDEX(Kalender!ET$81:ET$110,MAX(1,$F5))&gt;INDEX(Kalender!$B$81:$B$110,MAX(1,$F5)))),2,0))</f>
        <v>0</v>
      </c>
      <c r="EU5" s="5" t="n">
        <f aca="false">IF(Kalender!EU5&lt;&gt;1,0,IF(AND($B5&gt;0,INDEX(Kalender!EU$68:EU$77,MAX(1,$B5))&gt;INDEX(Kalender!$B$68:$B$77,MAX(1,$B5))),1,0)+IF(OR(AND($C5&gt;0,INDEX(Kalender!EU$81:EU$110,MAX(1,$C5))&gt;INDEX(Kalender!$B$81:$B$110,MAX(1,$C5))),AND($D5&gt;0,INDEX(Kalender!EU$81:EU$110,MAX(1,$D5))&gt;INDEX(Kalender!$B$81:$B$110,MAX(1,$D5))),AND($E5&gt;0,INDEX(Kalender!EU$81:EU$110,MAX(1,$E5))&gt;INDEX(Kalender!$B$81:$B$110,MAX(1,$E5))),AND($F5&gt;0,INDEX(Kalender!EU$81:EU$110,MAX(1,$F5))&gt;INDEX(Kalender!$B$81:$B$110,MAX(1,$F5)))),2,0))</f>
        <v>0</v>
      </c>
      <c r="EV5" s="5" t="n">
        <f aca="false">IF(Kalender!EV5&lt;&gt;1,0,IF(AND($B5&gt;0,INDEX(Kalender!EV$68:EV$77,MAX(1,$B5))&gt;INDEX(Kalender!$B$68:$B$77,MAX(1,$B5))),1,0)+IF(OR(AND($C5&gt;0,INDEX(Kalender!EV$81:EV$110,MAX(1,$C5))&gt;INDEX(Kalender!$B$81:$B$110,MAX(1,$C5))),AND($D5&gt;0,INDEX(Kalender!EV$81:EV$110,MAX(1,$D5))&gt;INDEX(Kalender!$B$81:$B$110,MAX(1,$D5))),AND($E5&gt;0,INDEX(Kalender!EV$81:EV$110,MAX(1,$E5))&gt;INDEX(Kalender!$B$81:$B$110,MAX(1,$E5))),AND($F5&gt;0,INDEX(Kalender!EV$81:EV$110,MAX(1,$F5))&gt;INDEX(Kalender!$B$81:$B$110,MAX(1,$F5)))),2,0))</f>
        <v>0</v>
      </c>
      <c r="EW5" s="5" t="n">
        <f aca="false">IF(Kalender!EW5&lt;&gt;1,0,IF(AND($B5&gt;0,INDEX(Kalender!EW$68:EW$77,MAX(1,$B5))&gt;INDEX(Kalender!$B$68:$B$77,MAX(1,$B5))),1,0)+IF(OR(AND($C5&gt;0,INDEX(Kalender!EW$81:EW$110,MAX(1,$C5))&gt;INDEX(Kalender!$B$81:$B$110,MAX(1,$C5))),AND($D5&gt;0,INDEX(Kalender!EW$81:EW$110,MAX(1,$D5))&gt;INDEX(Kalender!$B$81:$B$110,MAX(1,$D5))),AND($E5&gt;0,INDEX(Kalender!EW$81:EW$110,MAX(1,$E5))&gt;INDEX(Kalender!$B$81:$B$110,MAX(1,$E5))),AND($F5&gt;0,INDEX(Kalender!EW$81:EW$110,MAX(1,$F5))&gt;INDEX(Kalender!$B$81:$B$110,MAX(1,$F5)))),2,0))</f>
        <v>0</v>
      </c>
      <c r="EX5" s="5" t="n">
        <f aca="false">IF(Kalender!EX5&lt;&gt;1,0,IF(AND($B5&gt;0,INDEX(Kalender!EX$68:EX$77,MAX(1,$B5))&gt;INDEX(Kalender!$B$68:$B$77,MAX(1,$B5))),1,0)+IF(OR(AND($C5&gt;0,INDEX(Kalender!EX$81:EX$110,MAX(1,$C5))&gt;INDEX(Kalender!$B$81:$B$110,MAX(1,$C5))),AND($D5&gt;0,INDEX(Kalender!EX$81:EX$110,MAX(1,$D5))&gt;INDEX(Kalender!$B$81:$B$110,MAX(1,$D5))),AND($E5&gt;0,INDEX(Kalender!EX$81:EX$110,MAX(1,$E5))&gt;INDEX(Kalender!$B$81:$B$110,MAX(1,$E5))),AND($F5&gt;0,INDEX(Kalender!EX$81:EX$110,MAX(1,$F5))&gt;INDEX(Kalender!$B$81:$B$110,MAX(1,$F5)))),2,0))</f>
        <v>0</v>
      </c>
      <c r="EY5" s="5" t="n">
        <f aca="false">IF(Kalender!EY5&lt;&gt;1,0,IF(AND($B5&gt;0,INDEX(Kalender!EY$68:EY$77,MAX(1,$B5))&gt;INDEX(Kalender!$B$68:$B$77,MAX(1,$B5))),1,0)+IF(OR(AND($C5&gt;0,INDEX(Kalender!EY$81:EY$110,MAX(1,$C5))&gt;INDEX(Kalender!$B$81:$B$110,MAX(1,$C5))),AND($D5&gt;0,INDEX(Kalender!EY$81:EY$110,MAX(1,$D5))&gt;INDEX(Kalender!$B$81:$B$110,MAX(1,$D5))),AND($E5&gt;0,INDEX(Kalender!EY$81:EY$110,MAX(1,$E5))&gt;INDEX(Kalender!$B$81:$B$110,MAX(1,$E5))),AND($F5&gt;0,INDEX(Kalender!EY$81:EY$110,MAX(1,$F5))&gt;INDEX(Kalender!$B$81:$B$110,MAX(1,$F5)))),2,0))</f>
        <v>0</v>
      </c>
      <c r="EZ5" s="5" t="n">
        <f aca="false">IF(Kalender!EZ5&lt;&gt;1,0,IF(AND($B5&gt;0,INDEX(Kalender!EZ$68:EZ$77,MAX(1,$B5))&gt;INDEX(Kalender!$B$68:$B$77,MAX(1,$B5))),1,0)+IF(OR(AND($C5&gt;0,INDEX(Kalender!EZ$81:EZ$110,MAX(1,$C5))&gt;INDEX(Kalender!$B$81:$B$110,MAX(1,$C5))),AND($D5&gt;0,INDEX(Kalender!EZ$81:EZ$110,MAX(1,$D5))&gt;INDEX(Kalender!$B$81:$B$110,MAX(1,$D5))),AND($E5&gt;0,INDEX(Kalender!EZ$81:EZ$110,MAX(1,$E5))&gt;INDEX(Kalender!$B$81:$B$110,MAX(1,$E5))),AND($F5&gt;0,INDEX(Kalender!EZ$81:EZ$110,MAX(1,$F5))&gt;INDEX(Kalender!$B$81:$B$110,MAX(1,$F5)))),2,0))</f>
        <v>0</v>
      </c>
      <c r="FA5" s="5" t="n">
        <f aca="false">IF(Kalender!FA5&lt;&gt;1,0,IF(AND($B5&gt;0,INDEX(Kalender!FA$68:FA$77,MAX(1,$B5))&gt;INDEX(Kalender!$B$68:$B$77,MAX(1,$B5))),1,0)+IF(OR(AND($C5&gt;0,INDEX(Kalender!FA$81:FA$110,MAX(1,$C5))&gt;INDEX(Kalender!$B$81:$B$110,MAX(1,$C5))),AND($D5&gt;0,INDEX(Kalender!FA$81:FA$110,MAX(1,$D5))&gt;INDEX(Kalender!$B$81:$B$110,MAX(1,$D5))),AND($E5&gt;0,INDEX(Kalender!FA$81:FA$110,MAX(1,$E5))&gt;INDEX(Kalender!$B$81:$B$110,MAX(1,$E5))),AND($F5&gt;0,INDEX(Kalender!FA$81:FA$110,MAX(1,$F5))&gt;INDEX(Kalender!$B$81:$B$110,MAX(1,$F5)))),2,0))</f>
        <v>0</v>
      </c>
      <c r="FB5" s="5" t="n">
        <f aca="false">IF(Kalender!FB5&lt;&gt;1,0,IF(AND($B5&gt;0,INDEX(Kalender!FB$68:FB$77,MAX(1,$B5))&gt;INDEX(Kalender!$B$68:$B$77,MAX(1,$B5))),1,0)+IF(OR(AND($C5&gt;0,INDEX(Kalender!FB$81:FB$110,MAX(1,$C5))&gt;INDEX(Kalender!$B$81:$B$110,MAX(1,$C5))),AND($D5&gt;0,INDEX(Kalender!FB$81:FB$110,MAX(1,$D5))&gt;INDEX(Kalender!$B$81:$B$110,MAX(1,$D5))),AND($E5&gt;0,INDEX(Kalender!FB$81:FB$110,MAX(1,$E5))&gt;INDEX(Kalender!$B$81:$B$110,MAX(1,$E5))),AND($F5&gt;0,INDEX(Kalender!FB$81:FB$110,MAX(1,$F5))&gt;INDEX(Kalender!$B$81:$B$110,MAX(1,$F5)))),2,0))</f>
        <v>0</v>
      </c>
      <c r="FC5" s="5" t="n">
        <f aca="false">IF(Kalender!FC5&lt;&gt;1,0,IF(AND($B5&gt;0,INDEX(Kalender!FC$68:FC$77,MAX(1,$B5))&gt;INDEX(Kalender!$B$68:$B$77,MAX(1,$B5))),1,0)+IF(OR(AND($C5&gt;0,INDEX(Kalender!FC$81:FC$110,MAX(1,$C5))&gt;INDEX(Kalender!$B$81:$B$110,MAX(1,$C5))),AND($D5&gt;0,INDEX(Kalender!FC$81:FC$110,MAX(1,$D5))&gt;INDEX(Kalender!$B$81:$B$110,MAX(1,$D5))),AND($E5&gt;0,INDEX(Kalender!FC$81:FC$110,MAX(1,$E5))&gt;INDEX(Kalender!$B$81:$B$110,MAX(1,$E5))),AND($F5&gt;0,INDEX(Kalender!FC$81:FC$110,MAX(1,$F5))&gt;INDEX(Kalender!$B$81:$B$110,MAX(1,$F5)))),2,0))</f>
        <v>0</v>
      </c>
      <c r="FD5" s="5" t="n">
        <f aca="false">IF(Kalender!FD5&lt;&gt;1,0,IF(AND($B5&gt;0,INDEX(Kalender!FD$68:FD$77,MAX(1,$B5))&gt;INDEX(Kalender!$B$68:$B$77,MAX(1,$B5))),1,0)+IF(OR(AND($C5&gt;0,INDEX(Kalender!FD$81:FD$110,MAX(1,$C5))&gt;INDEX(Kalender!$B$81:$B$110,MAX(1,$C5))),AND($D5&gt;0,INDEX(Kalender!FD$81:FD$110,MAX(1,$D5))&gt;INDEX(Kalender!$B$81:$B$110,MAX(1,$D5))),AND($E5&gt;0,INDEX(Kalender!FD$81:FD$110,MAX(1,$E5))&gt;INDEX(Kalender!$B$81:$B$110,MAX(1,$E5))),AND($F5&gt;0,INDEX(Kalender!FD$81:FD$110,MAX(1,$F5))&gt;INDEX(Kalender!$B$81:$B$110,MAX(1,$F5)))),2,0))</f>
        <v>0</v>
      </c>
      <c r="FE5" s="5" t="n">
        <f aca="false">IF(Kalender!FE5&lt;&gt;1,0,IF(AND($B5&gt;0,INDEX(Kalender!FE$68:FE$77,MAX(1,$B5))&gt;INDEX(Kalender!$B$68:$B$77,MAX(1,$B5))),1,0)+IF(OR(AND($C5&gt;0,INDEX(Kalender!FE$81:FE$110,MAX(1,$C5))&gt;INDEX(Kalender!$B$81:$B$110,MAX(1,$C5))),AND($D5&gt;0,INDEX(Kalender!FE$81:FE$110,MAX(1,$D5))&gt;INDEX(Kalender!$B$81:$B$110,MAX(1,$D5))),AND($E5&gt;0,INDEX(Kalender!FE$81:FE$110,MAX(1,$E5))&gt;INDEX(Kalender!$B$81:$B$110,MAX(1,$E5))),AND($F5&gt;0,INDEX(Kalender!FE$81:FE$110,MAX(1,$F5))&gt;INDEX(Kalender!$B$81:$B$110,MAX(1,$F5)))),2,0))</f>
        <v>0</v>
      </c>
      <c r="FF5" s="5" t="n">
        <f aca="false">IF(Kalender!FF5&lt;&gt;1,0,IF(AND($B5&gt;0,INDEX(Kalender!FF$68:FF$77,MAX(1,$B5))&gt;INDEX(Kalender!$B$68:$B$77,MAX(1,$B5))),1,0)+IF(OR(AND($C5&gt;0,INDEX(Kalender!FF$81:FF$110,MAX(1,$C5))&gt;INDEX(Kalender!$B$81:$B$110,MAX(1,$C5))),AND($D5&gt;0,INDEX(Kalender!FF$81:FF$110,MAX(1,$D5))&gt;INDEX(Kalender!$B$81:$B$110,MAX(1,$D5))),AND($E5&gt;0,INDEX(Kalender!FF$81:FF$110,MAX(1,$E5))&gt;INDEX(Kalender!$B$81:$B$110,MAX(1,$E5))),AND($F5&gt;0,INDEX(Kalender!FF$81:FF$110,MAX(1,$F5))&gt;INDEX(Kalender!$B$81:$B$110,MAX(1,$F5)))),2,0))</f>
        <v>0</v>
      </c>
      <c r="FG5" s="5" t="n">
        <f aca="false">IF(Kalender!FG5&lt;&gt;1,0,IF(AND($B5&gt;0,INDEX(Kalender!FG$68:FG$77,MAX(1,$B5))&gt;INDEX(Kalender!$B$68:$B$77,MAX(1,$B5))),1,0)+IF(OR(AND($C5&gt;0,INDEX(Kalender!FG$81:FG$110,MAX(1,$C5))&gt;INDEX(Kalender!$B$81:$B$110,MAX(1,$C5))),AND($D5&gt;0,INDEX(Kalender!FG$81:FG$110,MAX(1,$D5))&gt;INDEX(Kalender!$B$81:$B$110,MAX(1,$D5))),AND($E5&gt;0,INDEX(Kalender!FG$81:FG$110,MAX(1,$E5))&gt;INDEX(Kalender!$B$81:$B$110,MAX(1,$E5))),AND($F5&gt;0,INDEX(Kalender!FG$81:FG$110,MAX(1,$F5))&gt;INDEX(Kalender!$B$81:$B$110,MAX(1,$F5)))),2,0))</f>
        <v>0</v>
      </c>
      <c r="FH5" s="5" t="n">
        <f aca="false">IF(Kalender!FH5&lt;&gt;1,0,IF(AND($B5&gt;0,INDEX(Kalender!FH$68:FH$77,MAX(1,$B5))&gt;INDEX(Kalender!$B$68:$B$77,MAX(1,$B5))),1,0)+IF(OR(AND($C5&gt;0,INDEX(Kalender!FH$81:FH$110,MAX(1,$C5))&gt;INDEX(Kalender!$B$81:$B$110,MAX(1,$C5))),AND($D5&gt;0,INDEX(Kalender!FH$81:FH$110,MAX(1,$D5))&gt;INDEX(Kalender!$B$81:$B$110,MAX(1,$D5))),AND($E5&gt;0,INDEX(Kalender!FH$81:FH$110,MAX(1,$E5))&gt;INDEX(Kalender!$B$81:$B$110,MAX(1,$E5))),AND($F5&gt;0,INDEX(Kalender!FH$81:FH$110,MAX(1,$F5))&gt;INDEX(Kalender!$B$81:$B$110,MAX(1,$F5)))),2,0))</f>
        <v>0</v>
      </c>
      <c r="FI5" s="5" t="n">
        <f aca="false">IF(Kalender!FI5&lt;&gt;1,0,IF(AND($B5&gt;0,INDEX(Kalender!FI$68:FI$77,MAX(1,$B5))&gt;INDEX(Kalender!$B$68:$B$77,MAX(1,$B5))),1,0)+IF(OR(AND($C5&gt;0,INDEX(Kalender!FI$81:FI$110,MAX(1,$C5))&gt;INDEX(Kalender!$B$81:$B$110,MAX(1,$C5))),AND($D5&gt;0,INDEX(Kalender!FI$81:FI$110,MAX(1,$D5))&gt;INDEX(Kalender!$B$81:$B$110,MAX(1,$D5))),AND($E5&gt;0,INDEX(Kalender!FI$81:FI$110,MAX(1,$E5))&gt;INDEX(Kalender!$B$81:$B$110,MAX(1,$E5))),AND($F5&gt;0,INDEX(Kalender!FI$81:FI$110,MAX(1,$F5))&gt;INDEX(Kalender!$B$81:$B$110,MAX(1,$F5)))),2,0))</f>
        <v>0</v>
      </c>
      <c r="FJ5" s="5" t="n">
        <f aca="false">IF(Kalender!FJ5&lt;&gt;1,0,IF(AND($B5&gt;0,INDEX(Kalender!FJ$68:FJ$77,MAX(1,$B5))&gt;INDEX(Kalender!$B$68:$B$77,MAX(1,$B5))),1,0)+IF(OR(AND($C5&gt;0,INDEX(Kalender!FJ$81:FJ$110,MAX(1,$C5))&gt;INDEX(Kalender!$B$81:$B$110,MAX(1,$C5))),AND($D5&gt;0,INDEX(Kalender!FJ$81:FJ$110,MAX(1,$D5))&gt;INDEX(Kalender!$B$81:$B$110,MAX(1,$D5))),AND($E5&gt;0,INDEX(Kalender!FJ$81:FJ$110,MAX(1,$E5))&gt;INDEX(Kalender!$B$81:$B$110,MAX(1,$E5))),AND($F5&gt;0,INDEX(Kalender!FJ$81:FJ$110,MAX(1,$F5))&gt;INDEX(Kalender!$B$81:$B$110,MAX(1,$F5)))),2,0))</f>
        <v>0</v>
      </c>
      <c r="FK5" s="5" t="n">
        <f aca="false">IF(Kalender!FK5&lt;&gt;1,0,IF(AND($B5&gt;0,INDEX(Kalender!FK$68:FK$77,MAX(1,$B5))&gt;INDEX(Kalender!$B$68:$B$77,MAX(1,$B5))),1,0)+IF(OR(AND($C5&gt;0,INDEX(Kalender!FK$81:FK$110,MAX(1,$C5))&gt;INDEX(Kalender!$B$81:$B$110,MAX(1,$C5))),AND($D5&gt;0,INDEX(Kalender!FK$81:FK$110,MAX(1,$D5))&gt;INDEX(Kalender!$B$81:$B$110,MAX(1,$D5))),AND($E5&gt;0,INDEX(Kalender!FK$81:FK$110,MAX(1,$E5))&gt;INDEX(Kalender!$B$81:$B$110,MAX(1,$E5))),AND($F5&gt;0,INDEX(Kalender!FK$81:FK$110,MAX(1,$F5))&gt;INDEX(Kalender!$B$81:$B$110,MAX(1,$F5)))),2,0))</f>
        <v>0</v>
      </c>
      <c r="FL5" s="5" t="n">
        <f aca="false">IF(Kalender!FL5&lt;&gt;1,0,IF(AND($B5&gt;0,INDEX(Kalender!FL$68:FL$77,MAX(1,$B5))&gt;INDEX(Kalender!$B$68:$B$77,MAX(1,$B5))),1,0)+IF(OR(AND($C5&gt;0,INDEX(Kalender!FL$81:FL$110,MAX(1,$C5))&gt;INDEX(Kalender!$B$81:$B$110,MAX(1,$C5))),AND($D5&gt;0,INDEX(Kalender!FL$81:FL$110,MAX(1,$D5))&gt;INDEX(Kalender!$B$81:$B$110,MAX(1,$D5))),AND($E5&gt;0,INDEX(Kalender!FL$81:FL$110,MAX(1,$E5))&gt;INDEX(Kalender!$B$81:$B$110,MAX(1,$E5))),AND($F5&gt;0,INDEX(Kalender!FL$81:FL$110,MAX(1,$F5))&gt;INDEX(Kalender!$B$81:$B$110,MAX(1,$F5)))),2,0))</f>
        <v>0</v>
      </c>
      <c r="FM5" s="5" t="n">
        <f aca="false">IF(Kalender!FM5&lt;&gt;1,0,IF(AND($B5&gt;0,INDEX(Kalender!FM$68:FM$77,MAX(1,$B5))&gt;INDEX(Kalender!$B$68:$B$77,MAX(1,$B5))),1,0)+IF(OR(AND($C5&gt;0,INDEX(Kalender!FM$81:FM$110,MAX(1,$C5))&gt;INDEX(Kalender!$B$81:$B$110,MAX(1,$C5))),AND($D5&gt;0,INDEX(Kalender!FM$81:FM$110,MAX(1,$D5))&gt;INDEX(Kalender!$B$81:$B$110,MAX(1,$D5))),AND($E5&gt;0,INDEX(Kalender!FM$81:FM$110,MAX(1,$E5))&gt;INDEX(Kalender!$B$81:$B$110,MAX(1,$E5))),AND($F5&gt;0,INDEX(Kalender!FM$81:FM$110,MAX(1,$F5))&gt;INDEX(Kalender!$B$81:$B$110,MAX(1,$F5)))),2,0))</f>
        <v>0</v>
      </c>
      <c r="FN5" s="5" t="n">
        <f aca="false">IF(Kalender!FN5&lt;&gt;1,0,IF(AND($B5&gt;0,INDEX(Kalender!FN$68:FN$77,MAX(1,$B5))&gt;INDEX(Kalender!$B$68:$B$77,MAX(1,$B5))),1,0)+IF(OR(AND($C5&gt;0,INDEX(Kalender!FN$81:FN$110,MAX(1,$C5))&gt;INDEX(Kalender!$B$81:$B$110,MAX(1,$C5))),AND($D5&gt;0,INDEX(Kalender!FN$81:FN$110,MAX(1,$D5))&gt;INDEX(Kalender!$B$81:$B$110,MAX(1,$D5))),AND($E5&gt;0,INDEX(Kalender!FN$81:FN$110,MAX(1,$E5))&gt;INDEX(Kalender!$B$81:$B$110,MAX(1,$E5))),AND($F5&gt;0,INDEX(Kalender!FN$81:FN$110,MAX(1,$F5))&gt;INDEX(Kalender!$B$81:$B$110,MAX(1,$F5)))),2,0))</f>
        <v>0</v>
      </c>
      <c r="FO5" s="5" t="n">
        <f aca="false">IF(Kalender!FO5&lt;&gt;1,0,IF(AND($B5&gt;0,INDEX(Kalender!FO$68:FO$77,MAX(1,$B5))&gt;INDEX(Kalender!$B$68:$B$77,MAX(1,$B5))),1,0)+IF(OR(AND($C5&gt;0,INDEX(Kalender!FO$81:FO$110,MAX(1,$C5))&gt;INDEX(Kalender!$B$81:$B$110,MAX(1,$C5))),AND($D5&gt;0,INDEX(Kalender!FO$81:FO$110,MAX(1,$D5))&gt;INDEX(Kalender!$B$81:$B$110,MAX(1,$D5))),AND($E5&gt;0,INDEX(Kalender!FO$81:FO$110,MAX(1,$E5))&gt;INDEX(Kalender!$B$81:$B$110,MAX(1,$E5))),AND($F5&gt;0,INDEX(Kalender!FO$81:FO$110,MAX(1,$F5))&gt;INDEX(Kalender!$B$81:$B$110,MAX(1,$F5)))),2,0))</f>
        <v>0</v>
      </c>
      <c r="FP5" s="5" t="n">
        <f aca="false">IF(Kalender!FP5&lt;&gt;1,0,IF(AND($B5&gt;0,INDEX(Kalender!FP$68:FP$77,MAX(1,$B5))&gt;INDEX(Kalender!$B$68:$B$77,MAX(1,$B5))),1,0)+IF(OR(AND($C5&gt;0,INDEX(Kalender!FP$81:FP$110,MAX(1,$C5))&gt;INDEX(Kalender!$B$81:$B$110,MAX(1,$C5))),AND($D5&gt;0,INDEX(Kalender!FP$81:FP$110,MAX(1,$D5))&gt;INDEX(Kalender!$B$81:$B$110,MAX(1,$D5))),AND($E5&gt;0,INDEX(Kalender!FP$81:FP$110,MAX(1,$E5))&gt;INDEX(Kalender!$B$81:$B$110,MAX(1,$E5))),AND($F5&gt;0,INDEX(Kalender!FP$81:FP$110,MAX(1,$F5))&gt;INDEX(Kalender!$B$81:$B$110,MAX(1,$F5)))),2,0))</f>
        <v>0</v>
      </c>
      <c r="FQ5" s="5" t="n">
        <f aca="false">IF(Kalender!FQ5&lt;&gt;1,0,IF(AND($B5&gt;0,INDEX(Kalender!FQ$68:FQ$77,MAX(1,$B5))&gt;INDEX(Kalender!$B$68:$B$77,MAX(1,$B5))),1,0)+IF(OR(AND($C5&gt;0,INDEX(Kalender!FQ$81:FQ$110,MAX(1,$C5))&gt;INDEX(Kalender!$B$81:$B$110,MAX(1,$C5))),AND($D5&gt;0,INDEX(Kalender!FQ$81:FQ$110,MAX(1,$D5))&gt;INDEX(Kalender!$B$81:$B$110,MAX(1,$D5))),AND($E5&gt;0,INDEX(Kalender!FQ$81:FQ$110,MAX(1,$E5))&gt;INDEX(Kalender!$B$81:$B$110,MAX(1,$E5))),AND($F5&gt;0,INDEX(Kalender!FQ$81:FQ$110,MAX(1,$F5))&gt;INDEX(Kalender!$B$81:$B$110,MAX(1,$F5)))),2,0))</f>
        <v>0</v>
      </c>
      <c r="FR5" s="5" t="n">
        <f aca="false">IF(Kalender!FR5&lt;&gt;1,0,IF(AND($B5&gt;0,INDEX(Kalender!FR$68:FR$77,MAX(1,$B5))&gt;INDEX(Kalender!$B$68:$B$77,MAX(1,$B5))),1,0)+IF(OR(AND($C5&gt;0,INDEX(Kalender!FR$81:FR$110,MAX(1,$C5))&gt;INDEX(Kalender!$B$81:$B$110,MAX(1,$C5))),AND($D5&gt;0,INDEX(Kalender!FR$81:FR$110,MAX(1,$D5))&gt;INDEX(Kalender!$B$81:$B$110,MAX(1,$D5))),AND($E5&gt;0,INDEX(Kalender!FR$81:FR$110,MAX(1,$E5))&gt;INDEX(Kalender!$B$81:$B$110,MAX(1,$E5))),AND($F5&gt;0,INDEX(Kalender!FR$81:FR$110,MAX(1,$F5))&gt;INDEX(Kalender!$B$81:$B$110,MAX(1,$F5)))),2,0))</f>
        <v>0</v>
      </c>
      <c r="FS5" s="5" t="n">
        <f aca="false">IF(Kalender!FS5&lt;&gt;1,0,IF(AND($B5&gt;0,INDEX(Kalender!FS$68:FS$77,MAX(1,$B5))&gt;INDEX(Kalender!$B$68:$B$77,MAX(1,$B5))),1,0)+IF(OR(AND($C5&gt;0,INDEX(Kalender!FS$81:FS$110,MAX(1,$C5))&gt;INDEX(Kalender!$B$81:$B$110,MAX(1,$C5))),AND($D5&gt;0,INDEX(Kalender!FS$81:FS$110,MAX(1,$D5))&gt;INDEX(Kalender!$B$81:$B$110,MAX(1,$D5))),AND($E5&gt;0,INDEX(Kalender!FS$81:FS$110,MAX(1,$E5))&gt;INDEX(Kalender!$B$81:$B$110,MAX(1,$E5))),AND($F5&gt;0,INDEX(Kalender!FS$81:FS$110,MAX(1,$F5))&gt;INDEX(Kalender!$B$81:$B$110,MAX(1,$F5)))),2,0))</f>
        <v>0</v>
      </c>
      <c r="FT5" s="5" t="n">
        <f aca="false">IF(Kalender!FT5&lt;&gt;1,0,IF(AND($B5&gt;0,INDEX(Kalender!FT$68:FT$77,MAX(1,$B5))&gt;INDEX(Kalender!$B$68:$B$77,MAX(1,$B5))),1,0)+IF(OR(AND($C5&gt;0,INDEX(Kalender!FT$81:FT$110,MAX(1,$C5))&gt;INDEX(Kalender!$B$81:$B$110,MAX(1,$C5))),AND($D5&gt;0,INDEX(Kalender!FT$81:FT$110,MAX(1,$D5))&gt;INDEX(Kalender!$B$81:$B$110,MAX(1,$D5))),AND($E5&gt;0,INDEX(Kalender!FT$81:FT$110,MAX(1,$E5))&gt;INDEX(Kalender!$B$81:$B$110,MAX(1,$E5))),AND($F5&gt;0,INDEX(Kalender!FT$81:FT$110,MAX(1,$F5))&gt;INDEX(Kalender!$B$81:$B$110,MAX(1,$F5)))),2,0))</f>
        <v>0</v>
      </c>
      <c r="FU5" s="5" t="n">
        <f aca="false">IF(Kalender!FU5&lt;&gt;1,0,IF(AND($B5&gt;0,INDEX(Kalender!FU$68:FU$77,MAX(1,$B5))&gt;INDEX(Kalender!$B$68:$B$77,MAX(1,$B5))),1,0)+IF(OR(AND($C5&gt;0,INDEX(Kalender!FU$81:FU$110,MAX(1,$C5))&gt;INDEX(Kalender!$B$81:$B$110,MAX(1,$C5))),AND($D5&gt;0,INDEX(Kalender!FU$81:FU$110,MAX(1,$D5))&gt;INDEX(Kalender!$B$81:$B$110,MAX(1,$D5))),AND($E5&gt;0,INDEX(Kalender!FU$81:FU$110,MAX(1,$E5))&gt;INDEX(Kalender!$B$81:$B$110,MAX(1,$E5))),AND($F5&gt;0,INDEX(Kalender!FU$81:FU$110,MAX(1,$F5))&gt;INDEX(Kalender!$B$81:$B$110,MAX(1,$F5)))),2,0))</f>
        <v>0</v>
      </c>
      <c r="FV5" s="5" t="n">
        <f aca="false">IF(Kalender!FV5&lt;&gt;1,0,IF(AND($B5&gt;0,INDEX(Kalender!FV$68:FV$77,MAX(1,$B5))&gt;INDEX(Kalender!$B$68:$B$77,MAX(1,$B5))),1,0)+IF(OR(AND($C5&gt;0,INDEX(Kalender!FV$81:FV$110,MAX(1,$C5))&gt;INDEX(Kalender!$B$81:$B$110,MAX(1,$C5))),AND($D5&gt;0,INDEX(Kalender!FV$81:FV$110,MAX(1,$D5))&gt;INDEX(Kalender!$B$81:$B$110,MAX(1,$D5))),AND($E5&gt;0,INDEX(Kalender!FV$81:FV$110,MAX(1,$E5))&gt;INDEX(Kalender!$B$81:$B$110,MAX(1,$E5))),AND($F5&gt;0,INDEX(Kalender!FV$81:FV$110,MAX(1,$F5))&gt;INDEX(Kalender!$B$81:$B$110,MAX(1,$F5)))),2,0))</f>
        <v>0</v>
      </c>
      <c r="FW5" s="5" t="n">
        <f aca="false">IF(Kalender!FW5&lt;&gt;1,0,IF(AND($B5&gt;0,INDEX(Kalender!FW$68:FW$77,MAX(1,$B5))&gt;INDEX(Kalender!$B$68:$B$77,MAX(1,$B5))),1,0)+IF(OR(AND($C5&gt;0,INDEX(Kalender!FW$81:FW$110,MAX(1,$C5))&gt;INDEX(Kalender!$B$81:$B$110,MAX(1,$C5))),AND($D5&gt;0,INDEX(Kalender!FW$81:FW$110,MAX(1,$D5))&gt;INDEX(Kalender!$B$81:$B$110,MAX(1,$D5))),AND($E5&gt;0,INDEX(Kalender!FW$81:FW$110,MAX(1,$E5))&gt;INDEX(Kalender!$B$81:$B$110,MAX(1,$E5))),AND($F5&gt;0,INDEX(Kalender!FW$81:FW$110,MAX(1,$F5))&gt;INDEX(Kalender!$B$81:$B$110,MAX(1,$F5)))),2,0))</f>
        <v>0</v>
      </c>
      <c r="FX5" s="5" t="n">
        <f aca="false">IF(Kalender!FX5&lt;&gt;1,0,IF(AND($B5&gt;0,INDEX(Kalender!FX$68:FX$77,MAX(1,$B5))&gt;INDEX(Kalender!$B$68:$B$77,MAX(1,$B5))),1,0)+IF(OR(AND($C5&gt;0,INDEX(Kalender!FX$81:FX$110,MAX(1,$C5))&gt;INDEX(Kalender!$B$81:$B$110,MAX(1,$C5))),AND($D5&gt;0,INDEX(Kalender!FX$81:FX$110,MAX(1,$D5))&gt;INDEX(Kalender!$B$81:$B$110,MAX(1,$D5))),AND($E5&gt;0,INDEX(Kalender!FX$81:FX$110,MAX(1,$E5))&gt;INDEX(Kalender!$B$81:$B$110,MAX(1,$E5))),AND($F5&gt;0,INDEX(Kalender!FX$81:FX$110,MAX(1,$F5))&gt;INDEX(Kalender!$B$81:$B$110,MAX(1,$F5)))),2,0))</f>
        <v>0</v>
      </c>
      <c r="FY5" s="5" t="n">
        <f aca="false">IF(Kalender!FY5&lt;&gt;1,0,IF(AND($B5&gt;0,INDEX(Kalender!FY$68:FY$77,MAX(1,$B5))&gt;INDEX(Kalender!$B$68:$B$77,MAX(1,$B5))),1,0)+IF(OR(AND($C5&gt;0,INDEX(Kalender!FY$81:FY$110,MAX(1,$C5))&gt;INDEX(Kalender!$B$81:$B$110,MAX(1,$C5))),AND($D5&gt;0,INDEX(Kalender!FY$81:FY$110,MAX(1,$D5))&gt;INDEX(Kalender!$B$81:$B$110,MAX(1,$D5))),AND($E5&gt;0,INDEX(Kalender!FY$81:FY$110,MAX(1,$E5))&gt;INDEX(Kalender!$B$81:$B$110,MAX(1,$E5))),AND($F5&gt;0,INDEX(Kalender!FY$81:FY$110,MAX(1,$F5))&gt;INDEX(Kalender!$B$81:$B$110,MAX(1,$F5)))),2,0))</f>
        <v>0</v>
      </c>
      <c r="FZ5" s="5" t="n">
        <f aca="false">IF(Kalender!FZ5&lt;&gt;1,0,IF(AND($B5&gt;0,INDEX(Kalender!FZ$68:FZ$77,MAX(1,$B5))&gt;INDEX(Kalender!$B$68:$B$77,MAX(1,$B5))),1,0)+IF(OR(AND($C5&gt;0,INDEX(Kalender!FZ$81:FZ$110,MAX(1,$C5))&gt;INDEX(Kalender!$B$81:$B$110,MAX(1,$C5))),AND($D5&gt;0,INDEX(Kalender!FZ$81:FZ$110,MAX(1,$D5))&gt;INDEX(Kalender!$B$81:$B$110,MAX(1,$D5))),AND($E5&gt;0,INDEX(Kalender!FZ$81:FZ$110,MAX(1,$E5))&gt;INDEX(Kalender!$B$81:$B$110,MAX(1,$E5))),AND($F5&gt;0,INDEX(Kalender!FZ$81:FZ$110,MAX(1,$F5))&gt;INDEX(Kalender!$B$81:$B$110,MAX(1,$F5)))),2,0))</f>
        <v>0</v>
      </c>
      <c r="GA5" s="5" t="n">
        <f aca="false">IF(Kalender!GA5&lt;&gt;1,0,IF(AND($B5&gt;0,INDEX(Kalender!GA$68:GA$77,MAX(1,$B5))&gt;INDEX(Kalender!$B$68:$B$77,MAX(1,$B5))),1,0)+IF(OR(AND($C5&gt;0,INDEX(Kalender!GA$81:GA$110,MAX(1,$C5))&gt;INDEX(Kalender!$B$81:$B$110,MAX(1,$C5))),AND($D5&gt;0,INDEX(Kalender!GA$81:GA$110,MAX(1,$D5))&gt;INDEX(Kalender!$B$81:$B$110,MAX(1,$D5))),AND($E5&gt;0,INDEX(Kalender!GA$81:GA$110,MAX(1,$E5))&gt;INDEX(Kalender!$B$81:$B$110,MAX(1,$E5))),AND($F5&gt;0,INDEX(Kalender!GA$81:GA$110,MAX(1,$F5))&gt;INDEX(Kalender!$B$81:$B$110,MAX(1,$F5)))),2,0))</f>
        <v>0</v>
      </c>
      <c r="GB5" s="5" t="n">
        <f aca="false">IF(Kalender!GB5&lt;&gt;1,0,IF(AND($B5&gt;0,INDEX(Kalender!GB$68:GB$77,MAX(1,$B5))&gt;INDEX(Kalender!$B$68:$B$77,MAX(1,$B5))),1,0)+IF(OR(AND($C5&gt;0,INDEX(Kalender!GB$81:GB$110,MAX(1,$C5))&gt;INDEX(Kalender!$B$81:$B$110,MAX(1,$C5))),AND($D5&gt;0,INDEX(Kalender!GB$81:GB$110,MAX(1,$D5))&gt;INDEX(Kalender!$B$81:$B$110,MAX(1,$D5))),AND($E5&gt;0,INDEX(Kalender!GB$81:GB$110,MAX(1,$E5))&gt;INDEX(Kalender!$B$81:$B$110,MAX(1,$E5))),AND($F5&gt;0,INDEX(Kalender!GB$81:GB$110,MAX(1,$F5))&gt;INDEX(Kalender!$B$81:$B$110,MAX(1,$F5)))),2,0))</f>
        <v>0</v>
      </c>
      <c r="GC5" s="5" t="n">
        <f aca="false">IF(Kalender!GC5&lt;&gt;1,0,IF(AND($B5&gt;0,INDEX(Kalender!GC$68:GC$77,MAX(1,$B5))&gt;INDEX(Kalender!$B$68:$B$77,MAX(1,$B5))),1,0)+IF(OR(AND($C5&gt;0,INDEX(Kalender!GC$81:GC$110,MAX(1,$C5))&gt;INDEX(Kalender!$B$81:$B$110,MAX(1,$C5))),AND($D5&gt;0,INDEX(Kalender!GC$81:GC$110,MAX(1,$D5))&gt;INDEX(Kalender!$B$81:$B$110,MAX(1,$D5))),AND($E5&gt;0,INDEX(Kalender!GC$81:GC$110,MAX(1,$E5))&gt;INDEX(Kalender!$B$81:$B$110,MAX(1,$E5))),AND($F5&gt;0,INDEX(Kalender!GC$81:GC$110,MAX(1,$F5))&gt;INDEX(Kalender!$B$81:$B$110,MAX(1,$F5)))),2,0))</f>
        <v>0</v>
      </c>
      <c r="GD5" s="5" t="n">
        <f aca="false">IF(Kalender!GD5&lt;&gt;1,0,IF(AND($B5&gt;0,INDEX(Kalender!GD$68:GD$77,MAX(1,$B5))&gt;INDEX(Kalender!$B$68:$B$77,MAX(1,$B5))),1,0)+IF(OR(AND($C5&gt;0,INDEX(Kalender!GD$81:GD$110,MAX(1,$C5))&gt;INDEX(Kalender!$B$81:$B$110,MAX(1,$C5))),AND($D5&gt;0,INDEX(Kalender!GD$81:GD$110,MAX(1,$D5))&gt;INDEX(Kalender!$B$81:$B$110,MAX(1,$D5))),AND($E5&gt;0,INDEX(Kalender!GD$81:GD$110,MAX(1,$E5))&gt;INDEX(Kalender!$B$81:$B$110,MAX(1,$E5))),AND($F5&gt;0,INDEX(Kalender!GD$81:GD$110,MAX(1,$F5))&gt;INDEX(Kalender!$B$81:$B$110,MAX(1,$F5)))),2,0))</f>
        <v>0</v>
      </c>
      <c r="GE5" s="5" t="n">
        <f aca="false">IF(Kalender!GE5&lt;&gt;1,0,IF(AND($B5&gt;0,INDEX(Kalender!GE$68:GE$77,MAX(1,$B5))&gt;INDEX(Kalender!$B$68:$B$77,MAX(1,$B5))),1,0)+IF(OR(AND($C5&gt;0,INDEX(Kalender!GE$81:GE$110,MAX(1,$C5))&gt;INDEX(Kalender!$B$81:$B$110,MAX(1,$C5))),AND($D5&gt;0,INDEX(Kalender!GE$81:GE$110,MAX(1,$D5))&gt;INDEX(Kalender!$B$81:$B$110,MAX(1,$D5))),AND($E5&gt;0,INDEX(Kalender!GE$81:GE$110,MAX(1,$E5))&gt;INDEX(Kalender!$B$81:$B$110,MAX(1,$E5))),AND($F5&gt;0,INDEX(Kalender!GE$81:GE$110,MAX(1,$F5))&gt;INDEX(Kalender!$B$81:$B$110,MAX(1,$F5)))),2,0))</f>
        <v>0</v>
      </c>
      <c r="GF5" s="5" t="n">
        <f aca="false">IF(Kalender!GF5&lt;&gt;1,0,IF(AND($B5&gt;0,INDEX(Kalender!GF$68:GF$77,MAX(1,$B5))&gt;INDEX(Kalender!$B$68:$B$77,MAX(1,$B5))),1,0)+IF(OR(AND($C5&gt;0,INDEX(Kalender!GF$81:GF$110,MAX(1,$C5))&gt;INDEX(Kalender!$B$81:$B$110,MAX(1,$C5))),AND($D5&gt;0,INDEX(Kalender!GF$81:GF$110,MAX(1,$D5))&gt;INDEX(Kalender!$B$81:$B$110,MAX(1,$D5))),AND($E5&gt;0,INDEX(Kalender!GF$81:GF$110,MAX(1,$E5))&gt;INDEX(Kalender!$B$81:$B$110,MAX(1,$E5))),AND($F5&gt;0,INDEX(Kalender!GF$81:GF$110,MAX(1,$F5))&gt;INDEX(Kalender!$B$81:$B$110,MAX(1,$F5)))),2,0))</f>
        <v>0</v>
      </c>
      <c r="GG5" s="5" t="n">
        <f aca="false">IF(Kalender!GG5&lt;&gt;1,0,IF(AND($B5&gt;0,INDEX(Kalender!GG$68:GG$77,MAX(1,$B5))&gt;INDEX(Kalender!$B$68:$B$77,MAX(1,$B5))),1,0)+IF(OR(AND($C5&gt;0,INDEX(Kalender!GG$81:GG$110,MAX(1,$C5))&gt;INDEX(Kalender!$B$81:$B$110,MAX(1,$C5))),AND($D5&gt;0,INDEX(Kalender!GG$81:GG$110,MAX(1,$D5))&gt;INDEX(Kalender!$B$81:$B$110,MAX(1,$D5))),AND($E5&gt;0,INDEX(Kalender!GG$81:GG$110,MAX(1,$E5))&gt;INDEX(Kalender!$B$81:$B$110,MAX(1,$E5))),AND($F5&gt;0,INDEX(Kalender!GG$81:GG$110,MAX(1,$F5))&gt;INDEX(Kalender!$B$81:$B$110,MAX(1,$F5)))),2,0))</f>
        <v>0</v>
      </c>
      <c r="GH5" s="5" t="n">
        <f aca="false">IF(Kalender!GH5&lt;&gt;1,0,IF(AND($B5&gt;0,INDEX(Kalender!GH$68:GH$77,MAX(1,$B5))&gt;INDEX(Kalender!$B$68:$B$77,MAX(1,$B5))),1,0)+IF(OR(AND($C5&gt;0,INDEX(Kalender!GH$81:GH$110,MAX(1,$C5))&gt;INDEX(Kalender!$B$81:$B$110,MAX(1,$C5))),AND($D5&gt;0,INDEX(Kalender!GH$81:GH$110,MAX(1,$D5))&gt;INDEX(Kalender!$B$81:$B$110,MAX(1,$D5))),AND($E5&gt;0,INDEX(Kalender!GH$81:GH$110,MAX(1,$E5))&gt;INDEX(Kalender!$B$81:$B$110,MAX(1,$E5))),AND($F5&gt;0,INDEX(Kalender!GH$81:GH$110,MAX(1,$F5))&gt;INDEX(Kalender!$B$81:$B$110,MAX(1,$F5)))),2,0))</f>
        <v>0</v>
      </c>
      <c r="GI5" s="5" t="n">
        <f aca="false">IF(Kalender!GI5&lt;&gt;1,0,IF(AND($B5&gt;0,INDEX(Kalender!GI$68:GI$77,MAX(1,$B5))&gt;INDEX(Kalender!$B$68:$B$77,MAX(1,$B5))),1,0)+IF(OR(AND($C5&gt;0,INDEX(Kalender!GI$81:GI$110,MAX(1,$C5))&gt;INDEX(Kalender!$B$81:$B$110,MAX(1,$C5))),AND($D5&gt;0,INDEX(Kalender!GI$81:GI$110,MAX(1,$D5))&gt;INDEX(Kalender!$B$81:$B$110,MAX(1,$D5))),AND($E5&gt;0,INDEX(Kalender!GI$81:GI$110,MAX(1,$E5))&gt;INDEX(Kalender!$B$81:$B$110,MAX(1,$E5))),AND($F5&gt;0,INDEX(Kalender!GI$81:GI$110,MAX(1,$F5))&gt;INDEX(Kalender!$B$81:$B$110,MAX(1,$F5)))),2,0))</f>
        <v>0</v>
      </c>
      <c r="GJ5" s="5" t="n">
        <f aca="false">IF(Kalender!GJ5&lt;&gt;1,0,IF(AND($B5&gt;0,INDEX(Kalender!GJ$68:GJ$77,MAX(1,$B5))&gt;INDEX(Kalender!$B$68:$B$77,MAX(1,$B5))),1,0)+IF(OR(AND($C5&gt;0,INDEX(Kalender!GJ$81:GJ$110,MAX(1,$C5))&gt;INDEX(Kalender!$B$81:$B$110,MAX(1,$C5))),AND($D5&gt;0,INDEX(Kalender!GJ$81:GJ$110,MAX(1,$D5))&gt;INDEX(Kalender!$B$81:$B$110,MAX(1,$D5))),AND($E5&gt;0,INDEX(Kalender!GJ$81:GJ$110,MAX(1,$E5))&gt;INDEX(Kalender!$B$81:$B$110,MAX(1,$E5))),AND($F5&gt;0,INDEX(Kalender!GJ$81:GJ$110,MAX(1,$F5))&gt;INDEX(Kalender!$B$81:$B$110,MAX(1,$F5)))),2,0))</f>
        <v>0</v>
      </c>
      <c r="GK5" s="5" t="n">
        <f aca="false">IF(Kalender!GK5&lt;&gt;1,0,IF(AND($B5&gt;0,INDEX(Kalender!GK$68:GK$77,MAX(1,$B5))&gt;INDEX(Kalender!$B$68:$B$77,MAX(1,$B5))),1,0)+IF(OR(AND($C5&gt;0,INDEX(Kalender!GK$81:GK$110,MAX(1,$C5))&gt;INDEX(Kalender!$B$81:$B$110,MAX(1,$C5))),AND($D5&gt;0,INDEX(Kalender!GK$81:GK$110,MAX(1,$D5))&gt;INDEX(Kalender!$B$81:$B$110,MAX(1,$D5))),AND($E5&gt;0,INDEX(Kalender!GK$81:GK$110,MAX(1,$E5))&gt;INDEX(Kalender!$B$81:$B$110,MAX(1,$E5))),AND($F5&gt;0,INDEX(Kalender!GK$81:GK$110,MAX(1,$F5))&gt;INDEX(Kalender!$B$81:$B$110,MAX(1,$F5)))),2,0))</f>
        <v>0</v>
      </c>
      <c r="GL5" s="5" t="n">
        <f aca="false">IF(Kalender!GL5&lt;&gt;1,0,IF(AND($B5&gt;0,INDEX(Kalender!GL$68:GL$77,MAX(1,$B5))&gt;INDEX(Kalender!$B$68:$B$77,MAX(1,$B5))),1,0)+IF(OR(AND($C5&gt;0,INDEX(Kalender!GL$81:GL$110,MAX(1,$C5))&gt;INDEX(Kalender!$B$81:$B$110,MAX(1,$C5))),AND($D5&gt;0,INDEX(Kalender!GL$81:GL$110,MAX(1,$D5))&gt;INDEX(Kalender!$B$81:$B$110,MAX(1,$D5))),AND($E5&gt;0,INDEX(Kalender!GL$81:GL$110,MAX(1,$E5))&gt;INDEX(Kalender!$B$81:$B$110,MAX(1,$E5))),AND($F5&gt;0,INDEX(Kalender!GL$81:GL$110,MAX(1,$F5))&gt;INDEX(Kalender!$B$81:$B$110,MAX(1,$F5)))),2,0))</f>
        <v>0</v>
      </c>
      <c r="GM5" s="5" t="n">
        <f aca="false">IF(Kalender!GM5&lt;&gt;1,0,IF(AND($B5&gt;0,INDEX(Kalender!GM$68:GM$77,MAX(1,$B5))&gt;INDEX(Kalender!$B$68:$B$77,MAX(1,$B5))),1,0)+IF(OR(AND($C5&gt;0,INDEX(Kalender!GM$81:GM$110,MAX(1,$C5))&gt;INDEX(Kalender!$B$81:$B$110,MAX(1,$C5))),AND($D5&gt;0,INDEX(Kalender!GM$81:GM$110,MAX(1,$D5))&gt;INDEX(Kalender!$B$81:$B$110,MAX(1,$D5))),AND($E5&gt;0,INDEX(Kalender!GM$81:GM$110,MAX(1,$E5))&gt;INDEX(Kalender!$B$81:$B$110,MAX(1,$E5))),AND($F5&gt;0,INDEX(Kalender!GM$81:GM$110,MAX(1,$F5))&gt;INDEX(Kalender!$B$81:$B$110,MAX(1,$F5)))),2,0))</f>
        <v>0</v>
      </c>
      <c r="GN5" s="5" t="n">
        <f aca="false">IF(Kalender!GN5&lt;&gt;1,0,IF(AND($B5&gt;0,INDEX(Kalender!GN$68:GN$77,MAX(1,$B5))&gt;INDEX(Kalender!$B$68:$B$77,MAX(1,$B5))),1,0)+IF(OR(AND($C5&gt;0,INDEX(Kalender!GN$81:GN$110,MAX(1,$C5))&gt;INDEX(Kalender!$B$81:$B$110,MAX(1,$C5))),AND($D5&gt;0,INDEX(Kalender!GN$81:GN$110,MAX(1,$D5))&gt;INDEX(Kalender!$B$81:$B$110,MAX(1,$D5))),AND($E5&gt;0,INDEX(Kalender!GN$81:GN$110,MAX(1,$E5))&gt;INDEX(Kalender!$B$81:$B$110,MAX(1,$E5))),AND($F5&gt;0,INDEX(Kalender!GN$81:GN$110,MAX(1,$F5))&gt;INDEX(Kalender!$B$81:$B$110,MAX(1,$F5)))),2,0))</f>
        <v>0</v>
      </c>
      <c r="GO5" s="5" t="n">
        <f aca="false">IF(Kalender!GO5&lt;&gt;1,0,IF(AND($B5&gt;0,INDEX(Kalender!GO$68:GO$77,MAX(1,$B5))&gt;INDEX(Kalender!$B$68:$B$77,MAX(1,$B5))),1,0)+IF(OR(AND($C5&gt;0,INDEX(Kalender!GO$81:GO$110,MAX(1,$C5))&gt;INDEX(Kalender!$B$81:$B$110,MAX(1,$C5))),AND($D5&gt;0,INDEX(Kalender!GO$81:GO$110,MAX(1,$D5))&gt;INDEX(Kalender!$B$81:$B$110,MAX(1,$D5))),AND($E5&gt;0,INDEX(Kalender!GO$81:GO$110,MAX(1,$E5))&gt;INDEX(Kalender!$B$81:$B$110,MAX(1,$E5))),AND($F5&gt;0,INDEX(Kalender!GO$81:GO$110,MAX(1,$F5))&gt;INDEX(Kalender!$B$81:$B$110,MAX(1,$F5)))),2,0))</f>
        <v>0</v>
      </c>
      <c r="GP5" s="5" t="n">
        <f aca="false">IF(Kalender!GP5&lt;&gt;1,0,IF(AND($B5&gt;0,INDEX(Kalender!GP$68:GP$77,MAX(1,$B5))&gt;INDEX(Kalender!$B$68:$B$77,MAX(1,$B5))),1,0)+IF(OR(AND($C5&gt;0,INDEX(Kalender!GP$81:GP$110,MAX(1,$C5))&gt;INDEX(Kalender!$B$81:$B$110,MAX(1,$C5))),AND($D5&gt;0,INDEX(Kalender!GP$81:GP$110,MAX(1,$D5))&gt;INDEX(Kalender!$B$81:$B$110,MAX(1,$D5))),AND($E5&gt;0,INDEX(Kalender!GP$81:GP$110,MAX(1,$E5))&gt;INDEX(Kalender!$B$81:$B$110,MAX(1,$E5))),AND($F5&gt;0,INDEX(Kalender!GP$81:GP$110,MAX(1,$F5))&gt;INDEX(Kalender!$B$81:$B$110,MAX(1,$F5)))),2,0))</f>
        <v>0</v>
      </c>
      <c r="GQ5" s="5" t="n">
        <f aca="false">IF(Kalender!GQ5&lt;&gt;1,0,IF(AND($B5&gt;0,INDEX(Kalender!GQ$68:GQ$77,MAX(1,$B5))&gt;INDEX(Kalender!$B$68:$B$77,MAX(1,$B5))),1,0)+IF(OR(AND($C5&gt;0,INDEX(Kalender!GQ$81:GQ$110,MAX(1,$C5))&gt;INDEX(Kalender!$B$81:$B$110,MAX(1,$C5))),AND($D5&gt;0,INDEX(Kalender!GQ$81:GQ$110,MAX(1,$D5))&gt;INDEX(Kalender!$B$81:$B$110,MAX(1,$D5))),AND($E5&gt;0,INDEX(Kalender!GQ$81:GQ$110,MAX(1,$E5))&gt;INDEX(Kalender!$B$81:$B$110,MAX(1,$E5))),AND($F5&gt;0,INDEX(Kalender!GQ$81:GQ$110,MAX(1,$F5))&gt;INDEX(Kalender!$B$81:$B$110,MAX(1,$F5)))),2,0))</f>
        <v>0</v>
      </c>
      <c r="GR5" s="5" t="n">
        <f aca="false">IF(Kalender!GR5&lt;&gt;1,0,IF(AND($B5&gt;0,INDEX(Kalender!GR$68:GR$77,MAX(1,$B5))&gt;INDEX(Kalender!$B$68:$B$77,MAX(1,$B5))),1,0)+IF(OR(AND($C5&gt;0,INDEX(Kalender!GR$81:GR$110,MAX(1,$C5))&gt;INDEX(Kalender!$B$81:$B$110,MAX(1,$C5))),AND($D5&gt;0,INDEX(Kalender!GR$81:GR$110,MAX(1,$D5))&gt;INDEX(Kalender!$B$81:$B$110,MAX(1,$D5))),AND($E5&gt;0,INDEX(Kalender!GR$81:GR$110,MAX(1,$E5))&gt;INDEX(Kalender!$B$81:$B$110,MAX(1,$E5))),AND($F5&gt;0,INDEX(Kalender!GR$81:GR$110,MAX(1,$F5))&gt;INDEX(Kalender!$B$81:$B$110,MAX(1,$F5)))),2,0))</f>
        <v>0</v>
      </c>
      <c r="GS5" s="5" t="n">
        <f aca="false">IF(Kalender!GS5&lt;&gt;1,0,IF(AND($B5&gt;0,INDEX(Kalender!GS$68:GS$77,MAX(1,$B5))&gt;INDEX(Kalender!$B$68:$B$77,MAX(1,$B5))),1,0)+IF(OR(AND($C5&gt;0,INDEX(Kalender!GS$81:GS$110,MAX(1,$C5))&gt;INDEX(Kalender!$B$81:$B$110,MAX(1,$C5))),AND($D5&gt;0,INDEX(Kalender!GS$81:GS$110,MAX(1,$D5))&gt;INDEX(Kalender!$B$81:$B$110,MAX(1,$D5))),AND($E5&gt;0,INDEX(Kalender!GS$81:GS$110,MAX(1,$E5))&gt;INDEX(Kalender!$B$81:$B$110,MAX(1,$E5))),AND($F5&gt;0,INDEX(Kalender!GS$81:GS$110,MAX(1,$F5))&gt;INDEX(Kalender!$B$81:$B$110,MAX(1,$F5)))),2,0))</f>
        <v>0</v>
      </c>
      <c r="GT5" s="5" t="n">
        <f aca="false">IF(Kalender!GT5&lt;&gt;1,0,IF(AND($B5&gt;0,INDEX(Kalender!GT$68:GT$77,MAX(1,$B5))&gt;INDEX(Kalender!$B$68:$B$77,MAX(1,$B5))),1,0)+IF(OR(AND($C5&gt;0,INDEX(Kalender!GT$81:GT$110,MAX(1,$C5))&gt;INDEX(Kalender!$B$81:$B$110,MAX(1,$C5))),AND($D5&gt;0,INDEX(Kalender!GT$81:GT$110,MAX(1,$D5))&gt;INDEX(Kalender!$B$81:$B$110,MAX(1,$D5))),AND($E5&gt;0,INDEX(Kalender!GT$81:GT$110,MAX(1,$E5))&gt;INDEX(Kalender!$B$81:$B$110,MAX(1,$E5))),AND($F5&gt;0,INDEX(Kalender!GT$81:GT$110,MAX(1,$F5))&gt;INDEX(Kalender!$B$81:$B$110,MAX(1,$F5)))),2,0))</f>
        <v>0</v>
      </c>
      <c r="GU5" s="5" t="n">
        <f aca="false">IF(Kalender!GU5&lt;&gt;1,0,IF(AND($B5&gt;0,INDEX(Kalender!GU$68:GU$77,MAX(1,$B5))&gt;INDEX(Kalender!$B$68:$B$77,MAX(1,$B5))),1,0)+IF(OR(AND($C5&gt;0,INDEX(Kalender!GU$81:GU$110,MAX(1,$C5))&gt;INDEX(Kalender!$B$81:$B$110,MAX(1,$C5))),AND($D5&gt;0,INDEX(Kalender!GU$81:GU$110,MAX(1,$D5))&gt;INDEX(Kalender!$B$81:$B$110,MAX(1,$D5))),AND($E5&gt;0,INDEX(Kalender!GU$81:GU$110,MAX(1,$E5))&gt;INDEX(Kalender!$B$81:$B$110,MAX(1,$E5))),AND($F5&gt;0,INDEX(Kalender!GU$81:GU$110,MAX(1,$F5))&gt;INDEX(Kalender!$B$81:$B$110,MAX(1,$F5)))),2,0))</f>
        <v>0</v>
      </c>
      <c r="GV5" s="5" t="n">
        <f aca="false">IF(Kalender!GV5&lt;&gt;1,0,IF(AND($B5&gt;0,INDEX(Kalender!GV$68:GV$77,MAX(1,$B5))&gt;INDEX(Kalender!$B$68:$B$77,MAX(1,$B5))),1,0)+IF(OR(AND($C5&gt;0,INDEX(Kalender!GV$81:GV$110,MAX(1,$C5))&gt;INDEX(Kalender!$B$81:$B$110,MAX(1,$C5))),AND($D5&gt;0,INDEX(Kalender!GV$81:GV$110,MAX(1,$D5))&gt;INDEX(Kalender!$B$81:$B$110,MAX(1,$D5))),AND($E5&gt;0,INDEX(Kalender!GV$81:GV$110,MAX(1,$E5))&gt;INDEX(Kalender!$B$81:$B$110,MAX(1,$E5))),AND($F5&gt;0,INDEX(Kalender!GV$81:GV$110,MAX(1,$F5))&gt;INDEX(Kalender!$B$81:$B$110,MAX(1,$F5)))),2,0))</f>
        <v>0</v>
      </c>
      <c r="GW5" s="5" t="n">
        <f aca="false">IF(Kalender!GW5&lt;&gt;1,0,IF(AND($B5&gt;0,INDEX(Kalender!GW$68:GW$77,MAX(1,$B5))&gt;INDEX(Kalender!$B$68:$B$77,MAX(1,$B5))),1,0)+IF(OR(AND($C5&gt;0,INDEX(Kalender!GW$81:GW$110,MAX(1,$C5))&gt;INDEX(Kalender!$B$81:$B$110,MAX(1,$C5))),AND($D5&gt;0,INDEX(Kalender!GW$81:GW$110,MAX(1,$D5))&gt;INDEX(Kalender!$B$81:$B$110,MAX(1,$D5))),AND($E5&gt;0,INDEX(Kalender!GW$81:GW$110,MAX(1,$E5))&gt;INDEX(Kalender!$B$81:$B$110,MAX(1,$E5))),AND($F5&gt;0,INDEX(Kalender!GW$81:GW$110,MAX(1,$F5))&gt;INDEX(Kalender!$B$81:$B$110,MAX(1,$F5)))),2,0))</f>
        <v>0</v>
      </c>
      <c r="GX5" s="5" t="n">
        <f aca="false">IF(Kalender!GX5&lt;&gt;1,0,IF(AND($B5&gt;0,INDEX(Kalender!GX$68:GX$77,MAX(1,$B5))&gt;INDEX(Kalender!$B$68:$B$77,MAX(1,$B5))),1,0)+IF(OR(AND($C5&gt;0,INDEX(Kalender!GX$81:GX$110,MAX(1,$C5))&gt;INDEX(Kalender!$B$81:$B$110,MAX(1,$C5))),AND($D5&gt;0,INDEX(Kalender!GX$81:GX$110,MAX(1,$D5))&gt;INDEX(Kalender!$B$81:$B$110,MAX(1,$D5))),AND($E5&gt;0,INDEX(Kalender!GX$81:GX$110,MAX(1,$E5))&gt;INDEX(Kalender!$B$81:$B$110,MAX(1,$E5))),AND($F5&gt;0,INDEX(Kalender!GX$81:GX$110,MAX(1,$F5))&gt;INDEX(Kalender!$B$81:$B$110,MAX(1,$F5)))),2,0))</f>
        <v>2</v>
      </c>
      <c r="GY5" s="5" t="n">
        <f aca="false">IF(Kalender!GY5&lt;&gt;1,0,IF(AND($B5&gt;0,INDEX(Kalender!GY$68:GY$77,MAX(1,$B5))&gt;INDEX(Kalender!$B$68:$B$77,MAX(1,$B5))),1,0)+IF(OR(AND($C5&gt;0,INDEX(Kalender!GY$81:GY$110,MAX(1,$C5))&gt;INDEX(Kalender!$B$81:$B$110,MAX(1,$C5))),AND($D5&gt;0,INDEX(Kalender!GY$81:GY$110,MAX(1,$D5))&gt;INDEX(Kalender!$B$81:$B$110,MAX(1,$D5))),AND($E5&gt;0,INDEX(Kalender!GY$81:GY$110,MAX(1,$E5))&gt;INDEX(Kalender!$B$81:$B$110,MAX(1,$E5))),AND($F5&gt;0,INDEX(Kalender!GY$81:GY$110,MAX(1,$F5))&gt;INDEX(Kalender!$B$81:$B$110,MAX(1,$F5)))),2,0))</f>
        <v>2</v>
      </c>
      <c r="GZ5" s="5" t="n">
        <f aca="false">IF(Kalender!GZ5&lt;&gt;1,0,IF(AND($B5&gt;0,INDEX(Kalender!GZ$68:GZ$77,MAX(1,$B5))&gt;INDEX(Kalender!$B$68:$B$77,MAX(1,$B5))),1,0)+IF(OR(AND($C5&gt;0,INDEX(Kalender!GZ$81:GZ$110,MAX(1,$C5))&gt;INDEX(Kalender!$B$81:$B$110,MAX(1,$C5))),AND($D5&gt;0,INDEX(Kalender!GZ$81:GZ$110,MAX(1,$D5))&gt;INDEX(Kalender!$B$81:$B$110,MAX(1,$D5))),AND($E5&gt;0,INDEX(Kalender!GZ$81:GZ$110,MAX(1,$E5))&gt;INDEX(Kalender!$B$81:$B$110,MAX(1,$E5))),AND($F5&gt;0,INDEX(Kalender!GZ$81:GZ$110,MAX(1,$F5))&gt;INDEX(Kalender!$B$81:$B$110,MAX(1,$F5)))),2,0))</f>
        <v>2</v>
      </c>
      <c r="HA5" s="5" t="n">
        <f aca="false">IF(Kalender!HA5&lt;&gt;1,0,IF(AND($B5&gt;0,INDEX(Kalender!HA$68:HA$77,MAX(1,$B5))&gt;INDEX(Kalender!$B$68:$B$77,MAX(1,$B5))),1,0)+IF(OR(AND($C5&gt;0,INDEX(Kalender!HA$81:HA$110,MAX(1,$C5))&gt;INDEX(Kalender!$B$81:$B$110,MAX(1,$C5))),AND($D5&gt;0,INDEX(Kalender!HA$81:HA$110,MAX(1,$D5))&gt;INDEX(Kalender!$B$81:$B$110,MAX(1,$D5))),AND($E5&gt;0,INDEX(Kalender!HA$81:HA$110,MAX(1,$E5))&gt;INDEX(Kalender!$B$81:$B$110,MAX(1,$E5))),AND($F5&gt;0,INDEX(Kalender!HA$81:HA$110,MAX(1,$F5))&gt;INDEX(Kalender!$B$81:$B$110,MAX(1,$F5)))),2,0))</f>
        <v>2</v>
      </c>
      <c r="HB5" s="5" t="n">
        <f aca="false">IF(Kalender!HB5&lt;&gt;1,0,IF(AND($B5&gt;0,INDEX(Kalender!HB$68:HB$77,MAX(1,$B5))&gt;INDEX(Kalender!$B$68:$B$77,MAX(1,$B5))),1,0)+IF(OR(AND($C5&gt;0,INDEX(Kalender!HB$81:HB$110,MAX(1,$C5))&gt;INDEX(Kalender!$B$81:$B$110,MAX(1,$C5))),AND($D5&gt;0,INDEX(Kalender!HB$81:HB$110,MAX(1,$D5))&gt;INDEX(Kalender!$B$81:$B$110,MAX(1,$D5))),AND($E5&gt;0,INDEX(Kalender!HB$81:HB$110,MAX(1,$E5))&gt;INDEX(Kalender!$B$81:$B$110,MAX(1,$E5))),AND($F5&gt;0,INDEX(Kalender!HB$81:HB$110,MAX(1,$F5))&gt;INDEX(Kalender!$B$81:$B$110,MAX(1,$F5)))),2,0))</f>
        <v>2</v>
      </c>
      <c r="HC5" s="5" t="n">
        <f aca="false">IF(Kalender!HC5&lt;&gt;1,0,IF(AND($B5&gt;0,INDEX(Kalender!HC$68:HC$77,MAX(1,$B5))&gt;INDEX(Kalender!$B$68:$B$77,MAX(1,$B5))),1,0)+IF(OR(AND($C5&gt;0,INDEX(Kalender!HC$81:HC$110,MAX(1,$C5))&gt;INDEX(Kalender!$B$81:$B$110,MAX(1,$C5))),AND($D5&gt;0,INDEX(Kalender!HC$81:HC$110,MAX(1,$D5))&gt;INDEX(Kalender!$B$81:$B$110,MAX(1,$D5))),AND($E5&gt;0,INDEX(Kalender!HC$81:HC$110,MAX(1,$E5))&gt;INDEX(Kalender!$B$81:$B$110,MAX(1,$E5))),AND($F5&gt;0,INDEX(Kalender!HC$81:HC$110,MAX(1,$F5))&gt;INDEX(Kalender!$B$81:$B$110,MAX(1,$F5)))),2,0))</f>
        <v>0</v>
      </c>
      <c r="HD5" s="5" t="n">
        <f aca="false">IF(Kalender!HD5&lt;&gt;1,0,IF(AND($B5&gt;0,INDEX(Kalender!HD$68:HD$77,MAX(1,$B5))&gt;INDEX(Kalender!$B$68:$B$77,MAX(1,$B5))),1,0)+IF(OR(AND($C5&gt;0,INDEX(Kalender!HD$81:HD$110,MAX(1,$C5))&gt;INDEX(Kalender!$B$81:$B$110,MAX(1,$C5))),AND($D5&gt;0,INDEX(Kalender!HD$81:HD$110,MAX(1,$D5))&gt;INDEX(Kalender!$B$81:$B$110,MAX(1,$D5))),AND($E5&gt;0,INDEX(Kalender!HD$81:HD$110,MAX(1,$E5))&gt;INDEX(Kalender!$B$81:$B$110,MAX(1,$E5))),AND($F5&gt;0,INDEX(Kalender!HD$81:HD$110,MAX(1,$F5))&gt;INDEX(Kalender!$B$81:$B$110,MAX(1,$F5)))),2,0))</f>
        <v>0</v>
      </c>
      <c r="HE5" s="5" t="n">
        <f aca="false">IF(Kalender!HE5&lt;&gt;1,0,IF(AND($B5&gt;0,INDEX(Kalender!HE$68:HE$77,MAX(1,$B5))&gt;INDEX(Kalender!$B$68:$B$77,MAX(1,$B5))),1,0)+IF(OR(AND($C5&gt;0,INDEX(Kalender!HE$81:HE$110,MAX(1,$C5))&gt;INDEX(Kalender!$B$81:$B$110,MAX(1,$C5))),AND($D5&gt;0,INDEX(Kalender!HE$81:HE$110,MAX(1,$D5))&gt;INDEX(Kalender!$B$81:$B$110,MAX(1,$D5))),AND($E5&gt;0,INDEX(Kalender!HE$81:HE$110,MAX(1,$E5))&gt;INDEX(Kalender!$B$81:$B$110,MAX(1,$E5))),AND($F5&gt;0,INDEX(Kalender!HE$81:HE$110,MAX(1,$F5))&gt;INDEX(Kalender!$B$81:$B$110,MAX(1,$F5)))),2,0))</f>
        <v>0</v>
      </c>
      <c r="HF5" s="5" t="n">
        <f aca="false">IF(Kalender!HF5&lt;&gt;1,0,IF(AND($B5&gt;0,INDEX(Kalender!HF$68:HF$77,MAX(1,$B5))&gt;INDEX(Kalender!$B$68:$B$77,MAX(1,$B5))),1,0)+IF(OR(AND($C5&gt;0,INDEX(Kalender!HF$81:HF$110,MAX(1,$C5))&gt;INDEX(Kalender!$B$81:$B$110,MAX(1,$C5))),AND($D5&gt;0,INDEX(Kalender!HF$81:HF$110,MAX(1,$D5))&gt;INDEX(Kalender!$B$81:$B$110,MAX(1,$D5))),AND($E5&gt;0,INDEX(Kalender!HF$81:HF$110,MAX(1,$E5))&gt;INDEX(Kalender!$B$81:$B$110,MAX(1,$E5))),AND($F5&gt;0,INDEX(Kalender!HF$81:HF$110,MAX(1,$F5))&gt;INDEX(Kalender!$B$81:$B$110,MAX(1,$F5)))),2,0))</f>
        <v>0</v>
      </c>
      <c r="HG5" s="5" t="n">
        <f aca="false">IF(Kalender!HG5&lt;&gt;1,0,IF(AND($B5&gt;0,INDEX(Kalender!HG$68:HG$77,MAX(1,$B5))&gt;INDEX(Kalender!$B$68:$B$77,MAX(1,$B5))),1,0)+IF(OR(AND($C5&gt;0,INDEX(Kalender!HG$81:HG$110,MAX(1,$C5))&gt;INDEX(Kalender!$B$81:$B$110,MAX(1,$C5))),AND($D5&gt;0,INDEX(Kalender!HG$81:HG$110,MAX(1,$D5))&gt;INDEX(Kalender!$B$81:$B$110,MAX(1,$D5))),AND($E5&gt;0,INDEX(Kalender!HG$81:HG$110,MAX(1,$E5))&gt;INDEX(Kalender!$B$81:$B$110,MAX(1,$E5))),AND($F5&gt;0,INDEX(Kalender!HG$81:HG$110,MAX(1,$F5))&gt;INDEX(Kalender!$B$81:$B$110,MAX(1,$F5)))),2,0))</f>
        <v>0</v>
      </c>
      <c r="HH5" s="5" t="n">
        <f aca="false">IF(Kalender!HH5&lt;&gt;1,0,IF(AND($B5&gt;0,INDEX(Kalender!HH$68:HH$77,MAX(1,$B5))&gt;INDEX(Kalender!$B$68:$B$77,MAX(1,$B5))),1,0)+IF(OR(AND($C5&gt;0,INDEX(Kalender!HH$81:HH$110,MAX(1,$C5))&gt;INDEX(Kalender!$B$81:$B$110,MAX(1,$C5))),AND($D5&gt;0,INDEX(Kalender!HH$81:HH$110,MAX(1,$D5))&gt;INDEX(Kalender!$B$81:$B$110,MAX(1,$D5))),AND($E5&gt;0,INDEX(Kalender!HH$81:HH$110,MAX(1,$E5))&gt;INDEX(Kalender!$B$81:$B$110,MAX(1,$E5))),AND($F5&gt;0,INDEX(Kalender!HH$81:HH$110,MAX(1,$F5))&gt;INDEX(Kalender!$B$81:$B$110,MAX(1,$F5)))),2,0))</f>
        <v>0</v>
      </c>
      <c r="HI5" s="5" t="n">
        <f aca="false">IF(Kalender!HI5&lt;&gt;1,0,IF(AND($B5&gt;0,INDEX(Kalender!HI$68:HI$77,MAX(1,$B5))&gt;INDEX(Kalender!$B$68:$B$77,MAX(1,$B5))),1,0)+IF(OR(AND($C5&gt;0,INDEX(Kalender!HI$81:HI$110,MAX(1,$C5))&gt;INDEX(Kalender!$B$81:$B$110,MAX(1,$C5))),AND($D5&gt;0,INDEX(Kalender!HI$81:HI$110,MAX(1,$D5))&gt;INDEX(Kalender!$B$81:$B$110,MAX(1,$D5))),AND($E5&gt;0,INDEX(Kalender!HI$81:HI$110,MAX(1,$E5))&gt;INDEX(Kalender!$B$81:$B$110,MAX(1,$E5))),AND($F5&gt;0,INDEX(Kalender!HI$81:HI$110,MAX(1,$F5))&gt;INDEX(Kalender!$B$81:$B$110,MAX(1,$F5)))),2,0))</f>
        <v>0</v>
      </c>
      <c r="HJ5" s="5" t="n">
        <f aca="false">IF(Kalender!HJ5&lt;&gt;1,0,IF(AND($B5&gt;0,INDEX(Kalender!HJ$68:HJ$77,MAX(1,$B5))&gt;INDEX(Kalender!$B$68:$B$77,MAX(1,$B5))),1,0)+IF(OR(AND($C5&gt;0,INDEX(Kalender!HJ$81:HJ$110,MAX(1,$C5))&gt;INDEX(Kalender!$B$81:$B$110,MAX(1,$C5))),AND($D5&gt;0,INDEX(Kalender!HJ$81:HJ$110,MAX(1,$D5))&gt;INDEX(Kalender!$B$81:$B$110,MAX(1,$D5))),AND($E5&gt;0,INDEX(Kalender!HJ$81:HJ$110,MAX(1,$E5))&gt;INDEX(Kalender!$B$81:$B$110,MAX(1,$E5))),AND($F5&gt;0,INDEX(Kalender!HJ$81:HJ$110,MAX(1,$F5))&gt;INDEX(Kalender!$B$81:$B$110,MAX(1,$F5)))),2,0))</f>
        <v>0</v>
      </c>
      <c r="HK5" s="5" t="n">
        <f aca="false">IF(Kalender!HK5&lt;&gt;1,0,IF(AND($B5&gt;0,INDEX(Kalender!HK$68:HK$77,MAX(1,$B5))&gt;INDEX(Kalender!$B$68:$B$77,MAX(1,$B5))),1,0)+IF(OR(AND($C5&gt;0,INDEX(Kalender!HK$81:HK$110,MAX(1,$C5))&gt;INDEX(Kalender!$B$81:$B$110,MAX(1,$C5))),AND($D5&gt;0,INDEX(Kalender!HK$81:HK$110,MAX(1,$D5))&gt;INDEX(Kalender!$B$81:$B$110,MAX(1,$D5))),AND($E5&gt;0,INDEX(Kalender!HK$81:HK$110,MAX(1,$E5))&gt;INDEX(Kalender!$B$81:$B$110,MAX(1,$E5))),AND($F5&gt;0,INDEX(Kalender!HK$81:HK$110,MAX(1,$F5))&gt;INDEX(Kalender!$B$81:$B$110,MAX(1,$F5)))),2,0))</f>
        <v>0</v>
      </c>
      <c r="HL5" s="5" t="n">
        <f aca="false">IF(Kalender!HL5&lt;&gt;1,0,IF(AND($B5&gt;0,INDEX(Kalender!HL$68:HL$77,MAX(1,$B5))&gt;INDEX(Kalender!$B$68:$B$77,MAX(1,$B5))),1,0)+IF(OR(AND($C5&gt;0,INDEX(Kalender!HL$81:HL$110,MAX(1,$C5))&gt;INDEX(Kalender!$B$81:$B$110,MAX(1,$C5))),AND($D5&gt;0,INDEX(Kalender!HL$81:HL$110,MAX(1,$D5))&gt;INDEX(Kalender!$B$81:$B$110,MAX(1,$D5))),AND($E5&gt;0,INDEX(Kalender!HL$81:HL$110,MAX(1,$E5))&gt;INDEX(Kalender!$B$81:$B$110,MAX(1,$E5))),AND($F5&gt;0,INDEX(Kalender!HL$81:HL$110,MAX(1,$F5))&gt;INDEX(Kalender!$B$81:$B$110,MAX(1,$F5)))),2,0))</f>
        <v>0</v>
      </c>
      <c r="HM5" s="5" t="n">
        <f aca="false">IF(Kalender!HM5&lt;&gt;1,0,IF(AND($B5&gt;0,INDEX(Kalender!HM$68:HM$77,MAX(1,$B5))&gt;INDEX(Kalender!$B$68:$B$77,MAX(1,$B5))),1,0)+IF(OR(AND($C5&gt;0,INDEX(Kalender!HM$81:HM$110,MAX(1,$C5))&gt;INDEX(Kalender!$B$81:$B$110,MAX(1,$C5))),AND($D5&gt;0,INDEX(Kalender!HM$81:HM$110,MAX(1,$D5))&gt;INDEX(Kalender!$B$81:$B$110,MAX(1,$D5))),AND($E5&gt;0,INDEX(Kalender!HM$81:HM$110,MAX(1,$E5))&gt;INDEX(Kalender!$B$81:$B$110,MAX(1,$E5))),AND($F5&gt;0,INDEX(Kalender!HM$81:HM$110,MAX(1,$F5))&gt;INDEX(Kalender!$B$81:$B$110,MAX(1,$F5)))),2,0))</f>
        <v>0</v>
      </c>
      <c r="HN5" s="5" t="n">
        <f aca="false">IF(Kalender!HN5&lt;&gt;1,0,IF(AND($B5&gt;0,INDEX(Kalender!HN$68:HN$77,MAX(1,$B5))&gt;INDEX(Kalender!$B$68:$B$77,MAX(1,$B5))),1,0)+IF(OR(AND($C5&gt;0,INDEX(Kalender!HN$81:HN$110,MAX(1,$C5))&gt;INDEX(Kalender!$B$81:$B$110,MAX(1,$C5))),AND($D5&gt;0,INDEX(Kalender!HN$81:HN$110,MAX(1,$D5))&gt;INDEX(Kalender!$B$81:$B$110,MAX(1,$D5))),AND($E5&gt;0,INDEX(Kalender!HN$81:HN$110,MAX(1,$E5))&gt;INDEX(Kalender!$B$81:$B$110,MAX(1,$E5))),AND($F5&gt;0,INDEX(Kalender!HN$81:HN$110,MAX(1,$F5))&gt;INDEX(Kalender!$B$81:$B$110,MAX(1,$F5)))),2,0))</f>
        <v>0</v>
      </c>
      <c r="HO5" s="5" t="n">
        <f aca="false">IF(Kalender!HO5&lt;&gt;1,0,IF(AND($B5&gt;0,INDEX(Kalender!HO$68:HO$77,MAX(1,$B5))&gt;INDEX(Kalender!$B$68:$B$77,MAX(1,$B5))),1,0)+IF(OR(AND($C5&gt;0,INDEX(Kalender!HO$81:HO$110,MAX(1,$C5))&gt;INDEX(Kalender!$B$81:$B$110,MAX(1,$C5))),AND($D5&gt;0,INDEX(Kalender!HO$81:HO$110,MAX(1,$D5))&gt;INDEX(Kalender!$B$81:$B$110,MAX(1,$D5))),AND($E5&gt;0,INDEX(Kalender!HO$81:HO$110,MAX(1,$E5))&gt;INDEX(Kalender!$B$81:$B$110,MAX(1,$E5))),AND($F5&gt;0,INDEX(Kalender!HO$81:HO$110,MAX(1,$F5))&gt;INDEX(Kalender!$B$81:$B$110,MAX(1,$F5)))),2,0))</f>
        <v>0</v>
      </c>
      <c r="HP5" s="5" t="n">
        <f aca="false">IF(Kalender!HP5&lt;&gt;1,0,IF(AND($B5&gt;0,INDEX(Kalender!HP$68:HP$77,MAX(1,$B5))&gt;INDEX(Kalender!$B$68:$B$77,MAX(1,$B5))),1,0)+IF(OR(AND($C5&gt;0,INDEX(Kalender!HP$81:HP$110,MAX(1,$C5))&gt;INDEX(Kalender!$B$81:$B$110,MAX(1,$C5))),AND($D5&gt;0,INDEX(Kalender!HP$81:HP$110,MAX(1,$D5))&gt;INDEX(Kalender!$B$81:$B$110,MAX(1,$D5))),AND($E5&gt;0,INDEX(Kalender!HP$81:HP$110,MAX(1,$E5))&gt;INDEX(Kalender!$B$81:$B$110,MAX(1,$E5))),AND($F5&gt;0,INDEX(Kalender!HP$81:HP$110,MAX(1,$F5))&gt;INDEX(Kalender!$B$81:$B$110,MAX(1,$F5)))),2,0))</f>
        <v>0</v>
      </c>
      <c r="HQ5" s="5" t="n">
        <f aca="false">IF(Kalender!HQ5&lt;&gt;1,0,IF(AND($B5&gt;0,INDEX(Kalender!HQ$68:HQ$77,MAX(1,$B5))&gt;INDEX(Kalender!$B$68:$B$77,MAX(1,$B5))),1,0)+IF(OR(AND($C5&gt;0,INDEX(Kalender!HQ$81:HQ$110,MAX(1,$C5))&gt;INDEX(Kalender!$B$81:$B$110,MAX(1,$C5))),AND($D5&gt;0,INDEX(Kalender!HQ$81:HQ$110,MAX(1,$D5))&gt;INDEX(Kalender!$B$81:$B$110,MAX(1,$D5))),AND($E5&gt;0,INDEX(Kalender!HQ$81:HQ$110,MAX(1,$E5))&gt;INDEX(Kalender!$B$81:$B$110,MAX(1,$E5))),AND($F5&gt;0,INDEX(Kalender!HQ$81:HQ$110,MAX(1,$F5))&gt;INDEX(Kalender!$B$81:$B$110,MAX(1,$F5)))),2,0))</f>
        <v>0</v>
      </c>
      <c r="HR5" s="5" t="n">
        <f aca="false">IF(Kalender!HR5&lt;&gt;1,0,IF(AND($B5&gt;0,INDEX(Kalender!HR$68:HR$77,MAX(1,$B5))&gt;INDEX(Kalender!$B$68:$B$77,MAX(1,$B5))),1,0)+IF(OR(AND($C5&gt;0,INDEX(Kalender!HR$81:HR$110,MAX(1,$C5))&gt;INDEX(Kalender!$B$81:$B$110,MAX(1,$C5))),AND($D5&gt;0,INDEX(Kalender!HR$81:HR$110,MAX(1,$D5))&gt;INDEX(Kalender!$B$81:$B$110,MAX(1,$D5))),AND($E5&gt;0,INDEX(Kalender!HR$81:HR$110,MAX(1,$E5))&gt;INDEX(Kalender!$B$81:$B$110,MAX(1,$E5))),AND($F5&gt;0,INDEX(Kalender!HR$81:HR$110,MAX(1,$F5))&gt;INDEX(Kalender!$B$81:$B$110,MAX(1,$F5)))),2,0))</f>
        <v>0</v>
      </c>
      <c r="HS5" s="5" t="n">
        <f aca="false">IF(Kalender!HS5&lt;&gt;1,0,IF(AND($B5&gt;0,INDEX(Kalender!HS$68:HS$77,MAX(1,$B5))&gt;INDEX(Kalender!$B$68:$B$77,MAX(1,$B5))),1,0)+IF(OR(AND($C5&gt;0,INDEX(Kalender!HS$81:HS$110,MAX(1,$C5))&gt;INDEX(Kalender!$B$81:$B$110,MAX(1,$C5))),AND($D5&gt;0,INDEX(Kalender!HS$81:HS$110,MAX(1,$D5))&gt;INDEX(Kalender!$B$81:$B$110,MAX(1,$D5))),AND($E5&gt;0,INDEX(Kalender!HS$81:HS$110,MAX(1,$E5))&gt;INDEX(Kalender!$B$81:$B$110,MAX(1,$E5))),AND($F5&gt;0,INDEX(Kalender!HS$81:HS$110,MAX(1,$F5))&gt;INDEX(Kalender!$B$81:$B$110,MAX(1,$F5)))),2,0))</f>
        <v>0</v>
      </c>
      <c r="HT5" s="5" t="n">
        <f aca="false">IF(Kalender!HT5&lt;&gt;1,0,IF(AND($B5&gt;0,INDEX(Kalender!HT$68:HT$77,MAX(1,$B5))&gt;INDEX(Kalender!$B$68:$B$77,MAX(1,$B5))),1,0)+IF(OR(AND($C5&gt;0,INDEX(Kalender!HT$81:HT$110,MAX(1,$C5))&gt;INDEX(Kalender!$B$81:$B$110,MAX(1,$C5))),AND($D5&gt;0,INDEX(Kalender!HT$81:HT$110,MAX(1,$D5))&gt;INDEX(Kalender!$B$81:$B$110,MAX(1,$D5))),AND($E5&gt;0,INDEX(Kalender!HT$81:HT$110,MAX(1,$E5))&gt;INDEX(Kalender!$B$81:$B$110,MAX(1,$E5))),AND($F5&gt;0,INDEX(Kalender!HT$81:HT$110,MAX(1,$F5))&gt;INDEX(Kalender!$B$81:$B$110,MAX(1,$F5)))),2,0))</f>
        <v>0</v>
      </c>
      <c r="HU5" s="5" t="n">
        <f aca="false">IF(Kalender!HU5&lt;&gt;1,0,IF(AND($B5&gt;0,INDEX(Kalender!HU$68:HU$77,MAX(1,$B5))&gt;INDEX(Kalender!$B$68:$B$77,MAX(1,$B5))),1,0)+IF(OR(AND($C5&gt;0,INDEX(Kalender!HU$81:HU$110,MAX(1,$C5))&gt;INDEX(Kalender!$B$81:$B$110,MAX(1,$C5))),AND($D5&gt;0,INDEX(Kalender!HU$81:HU$110,MAX(1,$D5))&gt;INDEX(Kalender!$B$81:$B$110,MAX(1,$D5))),AND($E5&gt;0,INDEX(Kalender!HU$81:HU$110,MAX(1,$E5))&gt;INDEX(Kalender!$B$81:$B$110,MAX(1,$E5))),AND($F5&gt;0,INDEX(Kalender!HU$81:HU$110,MAX(1,$F5))&gt;INDEX(Kalender!$B$81:$B$110,MAX(1,$F5)))),2,0))</f>
        <v>0</v>
      </c>
      <c r="HV5" s="5" t="n">
        <f aca="false">IF(Kalender!HV5&lt;&gt;1,0,IF(AND($B5&gt;0,INDEX(Kalender!HV$68:HV$77,MAX(1,$B5))&gt;INDEX(Kalender!$B$68:$B$77,MAX(1,$B5))),1,0)+IF(OR(AND($C5&gt;0,INDEX(Kalender!HV$81:HV$110,MAX(1,$C5))&gt;INDEX(Kalender!$B$81:$B$110,MAX(1,$C5))),AND($D5&gt;0,INDEX(Kalender!HV$81:HV$110,MAX(1,$D5))&gt;INDEX(Kalender!$B$81:$B$110,MAX(1,$D5))),AND($E5&gt;0,INDEX(Kalender!HV$81:HV$110,MAX(1,$E5))&gt;INDEX(Kalender!$B$81:$B$110,MAX(1,$E5))),AND($F5&gt;0,INDEX(Kalender!HV$81:HV$110,MAX(1,$F5))&gt;INDEX(Kalender!$B$81:$B$110,MAX(1,$F5)))),2,0))</f>
        <v>0</v>
      </c>
      <c r="HW5" s="5" t="n">
        <f aca="false">IF(Kalender!HW5&lt;&gt;1,0,IF(AND($B5&gt;0,INDEX(Kalender!HW$68:HW$77,MAX(1,$B5))&gt;INDEX(Kalender!$B$68:$B$77,MAX(1,$B5))),1,0)+IF(OR(AND($C5&gt;0,INDEX(Kalender!HW$81:HW$110,MAX(1,$C5))&gt;INDEX(Kalender!$B$81:$B$110,MAX(1,$C5))),AND($D5&gt;0,INDEX(Kalender!HW$81:HW$110,MAX(1,$D5))&gt;INDEX(Kalender!$B$81:$B$110,MAX(1,$D5))),AND($E5&gt;0,INDEX(Kalender!HW$81:HW$110,MAX(1,$E5))&gt;INDEX(Kalender!$B$81:$B$110,MAX(1,$E5))),AND($F5&gt;0,INDEX(Kalender!HW$81:HW$110,MAX(1,$F5))&gt;INDEX(Kalender!$B$81:$B$110,MAX(1,$F5)))),2,0))</f>
        <v>0</v>
      </c>
      <c r="HX5" s="5" t="n">
        <f aca="false">IF(Kalender!HX5&lt;&gt;1,0,IF(AND($B5&gt;0,INDEX(Kalender!HX$68:HX$77,MAX(1,$B5))&gt;INDEX(Kalender!$B$68:$B$77,MAX(1,$B5))),1,0)+IF(OR(AND($C5&gt;0,INDEX(Kalender!HX$81:HX$110,MAX(1,$C5))&gt;INDEX(Kalender!$B$81:$B$110,MAX(1,$C5))),AND($D5&gt;0,INDEX(Kalender!HX$81:HX$110,MAX(1,$D5))&gt;INDEX(Kalender!$B$81:$B$110,MAX(1,$D5))),AND($E5&gt;0,INDEX(Kalender!HX$81:HX$110,MAX(1,$E5))&gt;INDEX(Kalender!$B$81:$B$110,MAX(1,$E5))),AND($F5&gt;0,INDEX(Kalender!HX$81:HX$110,MAX(1,$F5))&gt;INDEX(Kalender!$B$81:$B$110,MAX(1,$F5)))),2,0))</f>
        <v>0</v>
      </c>
      <c r="HY5" s="5" t="n">
        <f aca="false">IF(Kalender!HY5&lt;&gt;1,0,IF(AND($B5&gt;0,INDEX(Kalender!HY$68:HY$77,MAX(1,$B5))&gt;INDEX(Kalender!$B$68:$B$77,MAX(1,$B5))),1,0)+IF(OR(AND($C5&gt;0,INDEX(Kalender!HY$81:HY$110,MAX(1,$C5))&gt;INDEX(Kalender!$B$81:$B$110,MAX(1,$C5))),AND($D5&gt;0,INDEX(Kalender!HY$81:HY$110,MAX(1,$D5))&gt;INDEX(Kalender!$B$81:$B$110,MAX(1,$D5))),AND($E5&gt;0,INDEX(Kalender!HY$81:HY$110,MAX(1,$E5))&gt;INDEX(Kalender!$B$81:$B$110,MAX(1,$E5))),AND($F5&gt;0,INDEX(Kalender!HY$81:HY$110,MAX(1,$F5))&gt;INDEX(Kalender!$B$81:$B$110,MAX(1,$F5)))),2,0))</f>
        <v>0</v>
      </c>
      <c r="HZ5" s="5" t="n">
        <f aca="false">IF(Kalender!HZ5&lt;&gt;1,0,IF(AND($B5&gt;0,INDEX(Kalender!HZ$68:HZ$77,MAX(1,$B5))&gt;INDEX(Kalender!$B$68:$B$77,MAX(1,$B5))),1,0)+IF(OR(AND($C5&gt;0,INDEX(Kalender!HZ$81:HZ$110,MAX(1,$C5))&gt;INDEX(Kalender!$B$81:$B$110,MAX(1,$C5))),AND($D5&gt;0,INDEX(Kalender!HZ$81:HZ$110,MAX(1,$D5))&gt;INDEX(Kalender!$B$81:$B$110,MAX(1,$D5))),AND($E5&gt;0,INDEX(Kalender!HZ$81:HZ$110,MAX(1,$E5))&gt;INDEX(Kalender!$B$81:$B$110,MAX(1,$E5))),AND($F5&gt;0,INDEX(Kalender!HZ$81:HZ$110,MAX(1,$F5))&gt;INDEX(Kalender!$B$81:$B$110,MAX(1,$F5)))),2,0))</f>
        <v>0</v>
      </c>
      <c r="IA5" s="5" t="n">
        <f aca="false">IF(Kalender!IA5&lt;&gt;1,0,IF(AND($B5&gt;0,INDEX(Kalender!IA$68:IA$77,MAX(1,$B5))&gt;INDEX(Kalender!$B$68:$B$77,MAX(1,$B5))),1,0)+IF(OR(AND($C5&gt;0,INDEX(Kalender!IA$81:IA$110,MAX(1,$C5))&gt;INDEX(Kalender!$B$81:$B$110,MAX(1,$C5))),AND($D5&gt;0,INDEX(Kalender!IA$81:IA$110,MAX(1,$D5))&gt;INDEX(Kalender!$B$81:$B$110,MAX(1,$D5))),AND($E5&gt;0,INDEX(Kalender!IA$81:IA$110,MAX(1,$E5))&gt;INDEX(Kalender!$B$81:$B$110,MAX(1,$E5))),AND($F5&gt;0,INDEX(Kalender!IA$81:IA$110,MAX(1,$F5))&gt;INDEX(Kalender!$B$81:$B$110,MAX(1,$F5)))),2,0))</f>
        <v>0</v>
      </c>
      <c r="IB5" s="5" t="n">
        <f aca="false">IF(Kalender!IB5&lt;&gt;1,0,IF(AND($B5&gt;0,INDEX(Kalender!IB$68:IB$77,MAX(1,$B5))&gt;INDEX(Kalender!$B$68:$B$77,MAX(1,$B5))),1,0)+IF(OR(AND($C5&gt;0,INDEX(Kalender!IB$81:IB$110,MAX(1,$C5))&gt;INDEX(Kalender!$B$81:$B$110,MAX(1,$C5))),AND($D5&gt;0,INDEX(Kalender!IB$81:IB$110,MAX(1,$D5))&gt;INDEX(Kalender!$B$81:$B$110,MAX(1,$D5))),AND($E5&gt;0,INDEX(Kalender!IB$81:IB$110,MAX(1,$E5))&gt;INDEX(Kalender!$B$81:$B$110,MAX(1,$E5))),AND($F5&gt;0,INDEX(Kalender!IB$81:IB$110,MAX(1,$F5))&gt;INDEX(Kalender!$B$81:$B$110,MAX(1,$F5)))),2,0))</f>
        <v>0</v>
      </c>
      <c r="IC5" s="5" t="n">
        <f aca="false">IF(Kalender!IC5&lt;&gt;1,0,IF(AND($B5&gt;0,INDEX(Kalender!IC$68:IC$77,MAX(1,$B5))&gt;INDEX(Kalender!$B$68:$B$77,MAX(1,$B5))),1,0)+IF(OR(AND($C5&gt;0,INDEX(Kalender!IC$81:IC$110,MAX(1,$C5))&gt;INDEX(Kalender!$B$81:$B$110,MAX(1,$C5))),AND($D5&gt;0,INDEX(Kalender!IC$81:IC$110,MAX(1,$D5))&gt;INDEX(Kalender!$B$81:$B$110,MAX(1,$D5))),AND($E5&gt;0,INDEX(Kalender!IC$81:IC$110,MAX(1,$E5))&gt;INDEX(Kalender!$B$81:$B$110,MAX(1,$E5))),AND($F5&gt;0,INDEX(Kalender!IC$81:IC$110,MAX(1,$F5))&gt;INDEX(Kalender!$B$81:$B$110,MAX(1,$F5)))),2,0))</f>
        <v>0</v>
      </c>
      <c r="ID5" s="5" t="n">
        <f aca="false">IF(Kalender!ID5&lt;&gt;1,0,IF(AND($B5&gt;0,INDEX(Kalender!ID$68:ID$77,MAX(1,$B5))&gt;INDEX(Kalender!$B$68:$B$77,MAX(1,$B5))),1,0)+IF(OR(AND($C5&gt;0,INDEX(Kalender!ID$81:ID$110,MAX(1,$C5))&gt;INDEX(Kalender!$B$81:$B$110,MAX(1,$C5))),AND($D5&gt;0,INDEX(Kalender!ID$81:ID$110,MAX(1,$D5))&gt;INDEX(Kalender!$B$81:$B$110,MAX(1,$D5))),AND($E5&gt;0,INDEX(Kalender!ID$81:ID$110,MAX(1,$E5))&gt;INDEX(Kalender!$B$81:$B$110,MAX(1,$E5))),AND($F5&gt;0,INDEX(Kalender!ID$81:ID$110,MAX(1,$F5))&gt;INDEX(Kalender!$B$81:$B$110,MAX(1,$F5)))),2,0))</f>
        <v>0</v>
      </c>
      <c r="IE5" s="5" t="n">
        <f aca="false">IF(Kalender!IE5&lt;&gt;1,0,IF(AND($B5&gt;0,INDEX(Kalender!IE$68:IE$77,MAX(1,$B5))&gt;INDEX(Kalender!$B$68:$B$77,MAX(1,$B5))),1,0)+IF(OR(AND($C5&gt;0,INDEX(Kalender!IE$81:IE$110,MAX(1,$C5))&gt;INDEX(Kalender!$B$81:$B$110,MAX(1,$C5))),AND($D5&gt;0,INDEX(Kalender!IE$81:IE$110,MAX(1,$D5))&gt;INDEX(Kalender!$B$81:$B$110,MAX(1,$D5))),AND($E5&gt;0,INDEX(Kalender!IE$81:IE$110,MAX(1,$E5))&gt;INDEX(Kalender!$B$81:$B$110,MAX(1,$E5))),AND($F5&gt;0,INDEX(Kalender!IE$81:IE$110,MAX(1,$F5))&gt;INDEX(Kalender!$B$81:$B$110,MAX(1,$F5)))),2,0))</f>
        <v>0</v>
      </c>
      <c r="IF5" s="5" t="n">
        <f aca="false">IF(Kalender!IF5&lt;&gt;1,0,IF(AND($B5&gt;0,INDEX(Kalender!IF$68:IF$77,MAX(1,$B5))&gt;INDEX(Kalender!$B$68:$B$77,MAX(1,$B5))),1,0)+IF(OR(AND($C5&gt;0,INDEX(Kalender!IF$81:IF$110,MAX(1,$C5))&gt;INDEX(Kalender!$B$81:$B$110,MAX(1,$C5))),AND($D5&gt;0,INDEX(Kalender!IF$81:IF$110,MAX(1,$D5))&gt;INDEX(Kalender!$B$81:$B$110,MAX(1,$D5))),AND($E5&gt;0,INDEX(Kalender!IF$81:IF$110,MAX(1,$E5))&gt;INDEX(Kalender!$B$81:$B$110,MAX(1,$E5))),AND($F5&gt;0,INDEX(Kalender!IF$81:IF$110,MAX(1,$F5))&gt;INDEX(Kalender!$B$81:$B$110,MAX(1,$F5)))),2,0))</f>
        <v>0</v>
      </c>
      <c r="IG5" s="5" t="n">
        <f aca="false">IF(Kalender!IG5&lt;&gt;1,0,IF(AND($B5&gt;0,INDEX(Kalender!IG$68:IG$77,MAX(1,$B5))&gt;INDEX(Kalender!$B$68:$B$77,MAX(1,$B5))),1,0)+IF(OR(AND($C5&gt;0,INDEX(Kalender!IG$81:IG$110,MAX(1,$C5))&gt;INDEX(Kalender!$B$81:$B$110,MAX(1,$C5))),AND($D5&gt;0,INDEX(Kalender!IG$81:IG$110,MAX(1,$D5))&gt;INDEX(Kalender!$B$81:$B$110,MAX(1,$D5))),AND($E5&gt;0,INDEX(Kalender!IG$81:IG$110,MAX(1,$E5))&gt;INDEX(Kalender!$B$81:$B$110,MAX(1,$E5))),AND($F5&gt;0,INDEX(Kalender!IG$81:IG$110,MAX(1,$F5))&gt;INDEX(Kalender!$B$81:$B$110,MAX(1,$F5)))),2,0))</f>
        <v>0</v>
      </c>
      <c r="IH5" s="5" t="n">
        <f aca="false">IF(Kalender!IH5&lt;&gt;1,0,IF(AND($B5&gt;0,INDEX(Kalender!IH$68:IH$77,MAX(1,$B5))&gt;INDEX(Kalender!$B$68:$B$77,MAX(1,$B5))),1,0)+IF(OR(AND($C5&gt;0,INDEX(Kalender!IH$81:IH$110,MAX(1,$C5))&gt;INDEX(Kalender!$B$81:$B$110,MAX(1,$C5))),AND($D5&gt;0,INDEX(Kalender!IH$81:IH$110,MAX(1,$D5))&gt;INDEX(Kalender!$B$81:$B$110,MAX(1,$D5))),AND($E5&gt;0,INDEX(Kalender!IH$81:IH$110,MAX(1,$E5))&gt;INDEX(Kalender!$B$81:$B$110,MAX(1,$E5))),AND($F5&gt;0,INDEX(Kalender!IH$81:IH$110,MAX(1,$F5))&gt;INDEX(Kalender!$B$81:$B$110,MAX(1,$F5)))),2,0))</f>
        <v>0</v>
      </c>
      <c r="II5" s="5" t="n">
        <f aca="false">IF(Kalender!II5&lt;&gt;1,0,IF(AND($B5&gt;0,INDEX(Kalender!II$68:II$77,MAX(1,$B5))&gt;INDEX(Kalender!$B$68:$B$77,MAX(1,$B5))),1,0)+IF(OR(AND($C5&gt;0,INDEX(Kalender!II$81:II$110,MAX(1,$C5))&gt;INDEX(Kalender!$B$81:$B$110,MAX(1,$C5))),AND($D5&gt;0,INDEX(Kalender!II$81:II$110,MAX(1,$D5))&gt;INDEX(Kalender!$B$81:$B$110,MAX(1,$D5))),AND($E5&gt;0,INDEX(Kalender!II$81:II$110,MAX(1,$E5))&gt;INDEX(Kalender!$B$81:$B$110,MAX(1,$E5))),AND($F5&gt;0,INDEX(Kalender!II$81:II$110,MAX(1,$F5))&gt;INDEX(Kalender!$B$81:$B$110,MAX(1,$F5)))),2,0))</f>
        <v>0</v>
      </c>
      <c r="IJ5" s="5" t="n">
        <f aca="false">IF(Kalender!IJ5&lt;&gt;1,0,IF(AND($B5&gt;0,INDEX(Kalender!IJ$68:IJ$77,MAX(1,$B5))&gt;INDEX(Kalender!$B$68:$B$77,MAX(1,$B5))),1,0)+IF(OR(AND($C5&gt;0,INDEX(Kalender!IJ$81:IJ$110,MAX(1,$C5))&gt;INDEX(Kalender!$B$81:$B$110,MAX(1,$C5))),AND($D5&gt;0,INDEX(Kalender!IJ$81:IJ$110,MAX(1,$D5))&gt;INDEX(Kalender!$B$81:$B$110,MAX(1,$D5))),AND($E5&gt;0,INDEX(Kalender!IJ$81:IJ$110,MAX(1,$E5))&gt;INDEX(Kalender!$B$81:$B$110,MAX(1,$E5))),AND($F5&gt;0,INDEX(Kalender!IJ$81:IJ$110,MAX(1,$F5))&gt;INDEX(Kalender!$B$81:$B$110,MAX(1,$F5)))),2,0))</f>
        <v>0</v>
      </c>
      <c r="IK5" s="5" t="n">
        <f aca="false">IF(Kalender!IK5&lt;&gt;1,0,IF(AND($B5&gt;0,INDEX(Kalender!IK$68:IK$77,MAX(1,$B5))&gt;INDEX(Kalender!$B$68:$B$77,MAX(1,$B5))),1,0)+IF(OR(AND($C5&gt;0,INDEX(Kalender!IK$81:IK$110,MAX(1,$C5))&gt;INDEX(Kalender!$B$81:$B$110,MAX(1,$C5))),AND($D5&gt;0,INDEX(Kalender!IK$81:IK$110,MAX(1,$D5))&gt;INDEX(Kalender!$B$81:$B$110,MAX(1,$D5))),AND($E5&gt;0,INDEX(Kalender!IK$81:IK$110,MAX(1,$E5))&gt;INDEX(Kalender!$B$81:$B$110,MAX(1,$E5))),AND($F5&gt;0,INDEX(Kalender!IK$81:IK$110,MAX(1,$F5))&gt;INDEX(Kalender!$B$81:$B$110,MAX(1,$F5)))),2,0))</f>
        <v>0</v>
      </c>
      <c r="IL5" s="5" t="n">
        <f aca="false">IF(Kalender!IL5&lt;&gt;1,0,IF(AND($B5&gt;0,INDEX(Kalender!IL$68:IL$77,MAX(1,$B5))&gt;INDEX(Kalender!$B$68:$B$77,MAX(1,$B5))),1,0)+IF(OR(AND($C5&gt;0,INDEX(Kalender!IL$81:IL$110,MAX(1,$C5))&gt;INDEX(Kalender!$B$81:$B$110,MAX(1,$C5))),AND($D5&gt;0,INDEX(Kalender!IL$81:IL$110,MAX(1,$D5))&gt;INDEX(Kalender!$B$81:$B$110,MAX(1,$D5))),AND($E5&gt;0,INDEX(Kalender!IL$81:IL$110,MAX(1,$E5))&gt;INDEX(Kalender!$B$81:$B$110,MAX(1,$E5))),AND($F5&gt;0,INDEX(Kalender!IL$81:IL$110,MAX(1,$F5))&gt;INDEX(Kalender!$B$81:$B$110,MAX(1,$F5)))),2,0))</f>
        <v>0</v>
      </c>
      <c r="IM5" s="5" t="n">
        <f aca="false">IF(Kalender!IM5&lt;&gt;1,0,IF(AND($B5&gt;0,INDEX(Kalender!IM$68:IM$77,MAX(1,$B5))&gt;INDEX(Kalender!$B$68:$B$77,MAX(1,$B5))),1,0)+IF(OR(AND($C5&gt;0,INDEX(Kalender!IM$81:IM$110,MAX(1,$C5))&gt;INDEX(Kalender!$B$81:$B$110,MAX(1,$C5))),AND($D5&gt;0,INDEX(Kalender!IM$81:IM$110,MAX(1,$D5))&gt;INDEX(Kalender!$B$81:$B$110,MAX(1,$D5))),AND($E5&gt;0,INDEX(Kalender!IM$81:IM$110,MAX(1,$E5))&gt;INDEX(Kalender!$B$81:$B$110,MAX(1,$E5))),AND($F5&gt;0,INDEX(Kalender!IM$81:IM$110,MAX(1,$F5))&gt;INDEX(Kalender!$B$81:$B$110,MAX(1,$F5)))),2,0))</f>
        <v>0</v>
      </c>
      <c r="IN5" s="5" t="n">
        <f aca="false">IF(Kalender!IN5&lt;&gt;1,0,IF(AND($B5&gt;0,INDEX(Kalender!IN$68:IN$77,MAX(1,$B5))&gt;INDEX(Kalender!$B$68:$B$77,MAX(1,$B5))),1,0)+IF(OR(AND($C5&gt;0,INDEX(Kalender!IN$81:IN$110,MAX(1,$C5))&gt;INDEX(Kalender!$B$81:$B$110,MAX(1,$C5))),AND($D5&gt;0,INDEX(Kalender!IN$81:IN$110,MAX(1,$D5))&gt;INDEX(Kalender!$B$81:$B$110,MAX(1,$D5))),AND($E5&gt;0,INDEX(Kalender!IN$81:IN$110,MAX(1,$E5))&gt;INDEX(Kalender!$B$81:$B$110,MAX(1,$E5))),AND($F5&gt;0,INDEX(Kalender!IN$81:IN$110,MAX(1,$F5))&gt;INDEX(Kalender!$B$81:$B$110,MAX(1,$F5)))),2,0))</f>
        <v>0</v>
      </c>
      <c r="IO5" s="5" t="n">
        <f aca="false">IF(Kalender!IO5&lt;&gt;1,0,IF(AND($B5&gt;0,INDEX(Kalender!IO$68:IO$77,MAX(1,$B5))&gt;INDEX(Kalender!$B$68:$B$77,MAX(1,$B5))),1,0)+IF(OR(AND($C5&gt;0,INDEX(Kalender!IO$81:IO$110,MAX(1,$C5))&gt;INDEX(Kalender!$B$81:$B$110,MAX(1,$C5))),AND($D5&gt;0,INDEX(Kalender!IO$81:IO$110,MAX(1,$D5))&gt;INDEX(Kalender!$B$81:$B$110,MAX(1,$D5))),AND($E5&gt;0,INDEX(Kalender!IO$81:IO$110,MAX(1,$E5))&gt;INDEX(Kalender!$B$81:$B$110,MAX(1,$E5))),AND($F5&gt;0,INDEX(Kalender!IO$81:IO$110,MAX(1,$F5))&gt;INDEX(Kalender!$B$81:$B$110,MAX(1,$F5)))),2,0))</f>
        <v>0</v>
      </c>
      <c r="IP5" s="5" t="n">
        <f aca="false">IF(Kalender!IP5&lt;&gt;1,0,IF(AND($B5&gt;0,INDEX(Kalender!IP$68:IP$77,MAX(1,$B5))&gt;INDEX(Kalender!$B$68:$B$77,MAX(1,$B5))),1,0)+IF(OR(AND($C5&gt;0,INDEX(Kalender!IP$81:IP$110,MAX(1,$C5))&gt;INDEX(Kalender!$B$81:$B$110,MAX(1,$C5))),AND($D5&gt;0,INDEX(Kalender!IP$81:IP$110,MAX(1,$D5))&gt;INDEX(Kalender!$B$81:$B$110,MAX(1,$D5))),AND($E5&gt;0,INDEX(Kalender!IP$81:IP$110,MAX(1,$E5))&gt;INDEX(Kalender!$B$81:$B$110,MAX(1,$E5))),AND($F5&gt;0,INDEX(Kalender!IP$81:IP$110,MAX(1,$F5))&gt;INDEX(Kalender!$B$81:$B$110,MAX(1,$F5)))),2,0))</f>
        <v>0</v>
      </c>
      <c r="IQ5" s="5" t="n">
        <f aca="false">IF(Kalender!IQ5&lt;&gt;1,0,IF(AND($B5&gt;0,INDEX(Kalender!IQ$68:IQ$77,MAX(1,$B5))&gt;INDEX(Kalender!$B$68:$B$77,MAX(1,$B5))),1,0)+IF(OR(AND($C5&gt;0,INDEX(Kalender!IQ$81:IQ$110,MAX(1,$C5))&gt;INDEX(Kalender!$B$81:$B$110,MAX(1,$C5))),AND($D5&gt;0,INDEX(Kalender!IQ$81:IQ$110,MAX(1,$D5))&gt;INDEX(Kalender!$B$81:$B$110,MAX(1,$D5))),AND($E5&gt;0,INDEX(Kalender!IQ$81:IQ$110,MAX(1,$E5))&gt;INDEX(Kalender!$B$81:$B$110,MAX(1,$E5))),AND($F5&gt;0,INDEX(Kalender!IQ$81:IQ$110,MAX(1,$F5))&gt;INDEX(Kalender!$B$81:$B$110,MAX(1,$F5)))),2,0))</f>
        <v>0</v>
      </c>
      <c r="IR5" s="5" t="n">
        <f aca="false">IF(Kalender!IR5&lt;&gt;1,0,IF(AND($B5&gt;0,INDEX(Kalender!IR$68:IR$77,MAX(1,$B5))&gt;INDEX(Kalender!$B$68:$B$77,MAX(1,$B5))),1,0)+IF(OR(AND($C5&gt;0,INDEX(Kalender!IR$81:IR$110,MAX(1,$C5))&gt;INDEX(Kalender!$B$81:$B$110,MAX(1,$C5))),AND($D5&gt;0,INDEX(Kalender!IR$81:IR$110,MAX(1,$D5))&gt;INDEX(Kalender!$B$81:$B$110,MAX(1,$D5))),AND($E5&gt;0,INDEX(Kalender!IR$81:IR$110,MAX(1,$E5))&gt;INDEX(Kalender!$B$81:$B$110,MAX(1,$E5))),AND($F5&gt;0,INDEX(Kalender!IR$81:IR$110,MAX(1,$F5))&gt;INDEX(Kalender!$B$81:$B$110,MAX(1,$F5)))),2,0))</f>
        <v>0</v>
      </c>
      <c r="IS5" s="5" t="n">
        <f aca="false">IF(Kalender!IS5&lt;&gt;1,0,IF(AND($B5&gt;0,INDEX(Kalender!IS$68:IS$77,MAX(1,$B5))&gt;INDEX(Kalender!$B$68:$B$77,MAX(1,$B5))),1,0)+IF(OR(AND($C5&gt;0,INDEX(Kalender!IS$81:IS$110,MAX(1,$C5))&gt;INDEX(Kalender!$B$81:$B$110,MAX(1,$C5))),AND($D5&gt;0,INDEX(Kalender!IS$81:IS$110,MAX(1,$D5))&gt;INDEX(Kalender!$B$81:$B$110,MAX(1,$D5))),AND($E5&gt;0,INDEX(Kalender!IS$81:IS$110,MAX(1,$E5))&gt;INDEX(Kalender!$B$81:$B$110,MAX(1,$E5))),AND($F5&gt;0,INDEX(Kalender!IS$81:IS$110,MAX(1,$F5))&gt;INDEX(Kalender!$B$81:$B$110,MAX(1,$F5)))),2,0))</f>
        <v>0</v>
      </c>
      <c r="IT5" s="5" t="n">
        <f aca="false">IF(Kalender!IT5&lt;&gt;1,0,IF(AND($B5&gt;0,INDEX(Kalender!IT$68:IT$77,MAX(1,$B5))&gt;INDEX(Kalender!$B$68:$B$77,MAX(1,$B5))),1,0)+IF(OR(AND($C5&gt;0,INDEX(Kalender!IT$81:IT$110,MAX(1,$C5))&gt;INDEX(Kalender!$B$81:$B$110,MAX(1,$C5))),AND($D5&gt;0,INDEX(Kalender!IT$81:IT$110,MAX(1,$D5))&gt;INDEX(Kalender!$B$81:$B$110,MAX(1,$D5))),AND($E5&gt;0,INDEX(Kalender!IT$81:IT$110,MAX(1,$E5))&gt;INDEX(Kalender!$B$81:$B$110,MAX(1,$E5))),AND($F5&gt;0,INDEX(Kalender!IT$81:IT$110,MAX(1,$F5))&gt;INDEX(Kalender!$B$81:$B$110,MAX(1,$F5)))),2,0))</f>
        <v>0</v>
      </c>
      <c r="IU5" s="5" t="n">
        <f aca="false">IF(Kalender!IU5&lt;&gt;1,0,IF(AND($B5&gt;0,INDEX(Kalender!IU$68:IU$77,MAX(1,$B5))&gt;INDEX(Kalender!$B$68:$B$77,MAX(1,$B5))),1,0)+IF(OR(AND($C5&gt;0,INDEX(Kalender!IU$81:IU$110,MAX(1,$C5))&gt;INDEX(Kalender!$B$81:$B$110,MAX(1,$C5))),AND($D5&gt;0,INDEX(Kalender!IU$81:IU$110,MAX(1,$D5))&gt;INDEX(Kalender!$B$81:$B$110,MAX(1,$D5))),AND($E5&gt;0,INDEX(Kalender!IU$81:IU$110,MAX(1,$E5))&gt;INDEX(Kalender!$B$81:$B$110,MAX(1,$E5))),AND($F5&gt;0,INDEX(Kalender!IU$81:IU$110,MAX(1,$F5))&gt;INDEX(Kalender!$B$81:$B$110,MAX(1,$F5)))),2,0))</f>
        <v>0</v>
      </c>
      <c r="IV5" s="5" t="n">
        <f aca="false">IF(Kalender!IV5&lt;&gt;1,0,IF(AND($B5&gt;0,INDEX(Kalender!IV$68:IV$77,MAX(1,$B5))&gt;INDEX(Kalender!$B$68:$B$77,MAX(1,$B5))),1,0)+IF(OR(AND($C5&gt;0,INDEX(Kalender!IV$81:IV$110,MAX(1,$C5))&gt;INDEX(Kalender!$B$81:$B$110,MAX(1,$C5))),AND($D5&gt;0,INDEX(Kalender!IV$81:IV$110,MAX(1,$D5))&gt;INDEX(Kalender!$B$81:$B$110,MAX(1,$D5))),AND($E5&gt;0,INDEX(Kalender!IV$81:IV$110,MAX(1,$E5))&gt;INDEX(Kalender!$B$81:$B$110,MAX(1,$E5))),AND($F5&gt;0,INDEX(Kalender!IV$81:IV$110,MAX(1,$F5))&gt;INDEX(Kalender!$B$81:$B$110,MAX(1,$F5)))),2,0))</f>
        <v>0</v>
      </c>
      <c r="IW5" s="5" t="n">
        <f aca="false">IF(Kalender!IW5&lt;&gt;1,0,IF(AND($B5&gt;0,INDEX(Kalender!IW$68:IW$77,MAX(1,$B5))&gt;INDEX(Kalender!$B$68:$B$77,MAX(1,$B5))),1,0)+IF(OR(AND($C5&gt;0,INDEX(Kalender!IW$81:IW$110,MAX(1,$C5))&gt;INDEX(Kalender!$B$81:$B$110,MAX(1,$C5))),AND($D5&gt;0,INDEX(Kalender!IW$81:IW$110,MAX(1,$D5))&gt;INDEX(Kalender!$B$81:$B$110,MAX(1,$D5))),AND($E5&gt;0,INDEX(Kalender!IW$81:IW$110,MAX(1,$E5))&gt;INDEX(Kalender!$B$81:$B$110,MAX(1,$E5))),AND($F5&gt;0,INDEX(Kalender!IW$81:IW$110,MAX(1,$F5))&gt;INDEX(Kalender!$B$81:$B$110,MAX(1,$F5)))),2,0))</f>
        <v>0</v>
      </c>
      <c r="IX5" s="5" t="n">
        <f aca="false">IF(Kalender!IX5&lt;&gt;1,0,IF(AND($B5&gt;0,INDEX(Kalender!IX$68:IX$77,MAX(1,$B5))&gt;INDEX(Kalender!$B$68:$B$77,MAX(1,$B5))),1,0)+IF(OR(AND($C5&gt;0,INDEX(Kalender!IX$81:IX$110,MAX(1,$C5))&gt;INDEX(Kalender!$B$81:$B$110,MAX(1,$C5))),AND($D5&gt;0,INDEX(Kalender!IX$81:IX$110,MAX(1,$D5))&gt;INDEX(Kalender!$B$81:$B$110,MAX(1,$D5))),AND($E5&gt;0,INDEX(Kalender!IX$81:IX$110,MAX(1,$E5))&gt;INDEX(Kalender!$B$81:$B$110,MAX(1,$E5))),AND($F5&gt;0,INDEX(Kalender!IX$81:IX$110,MAX(1,$F5))&gt;INDEX(Kalender!$B$81:$B$110,MAX(1,$F5)))),2,0))</f>
        <v>0</v>
      </c>
      <c r="IY5" s="5" t="n">
        <f aca="false">IF(Kalender!IY5&lt;&gt;1,0,IF(AND($B5&gt;0,INDEX(Kalender!IY$68:IY$77,MAX(1,$B5))&gt;INDEX(Kalender!$B$68:$B$77,MAX(1,$B5))),1,0)+IF(OR(AND($C5&gt;0,INDEX(Kalender!IY$81:IY$110,MAX(1,$C5))&gt;INDEX(Kalender!$B$81:$B$110,MAX(1,$C5))),AND($D5&gt;0,INDEX(Kalender!IY$81:IY$110,MAX(1,$D5))&gt;INDEX(Kalender!$B$81:$B$110,MAX(1,$D5))),AND($E5&gt;0,INDEX(Kalender!IY$81:IY$110,MAX(1,$E5))&gt;INDEX(Kalender!$B$81:$B$110,MAX(1,$E5))),AND($F5&gt;0,INDEX(Kalender!IY$81:IY$110,MAX(1,$F5))&gt;INDEX(Kalender!$B$81:$B$110,MAX(1,$F5)))),2,0))</f>
        <v>0</v>
      </c>
      <c r="IZ5" s="5" t="n">
        <f aca="false">IF(Kalender!IZ5&lt;&gt;1,0,IF(AND($B5&gt;0,INDEX(Kalender!IZ$68:IZ$77,MAX(1,$B5))&gt;INDEX(Kalender!$B$68:$B$77,MAX(1,$B5))),1,0)+IF(OR(AND($C5&gt;0,INDEX(Kalender!IZ$81:IZ$110,MAX(1,$C5))&gt;INDEX(Kalender!$B$81:$B$110,MAX(1,$C5))),AND($D5&gt;0,INDEX(Kalender!IZ$81:IZ$110,MAX(1,$D5))&gt;INDEX(Kalender!$B$81:$B$110,MAX(1,$D5))),AND($E5&gt;0,INDEX(Kalender!IZ$81:IZ$110,MAX(1,$E5))&gt;INDEX(Kalender!$B$81:$B$110,MAX(1,$E5))),AND($F5&gt;0,INDEX(Kalender!IZ$81:IZ$110,MAX(1,$F5))&gt;INDEX(Kalender!$B$81:$B$110,MAX(1,$F5)))),2,0))</f>
        <v>0</v>
      </c>
      <c r="JA5" s="5" t="n">
        <f aca="false">IF(Kalender!JA5&lt;&gt;1,0,IF(AND($B5&gt;0,INDEX(Kalender!JA$68:JA$77,MAX(1,$B5))&gt;INDEX(Kalender!$B$68:$B$77,MAX(1,$B5))),1,0)+IF(OR(AND($C5&gt;0,INDEX(Kalender!JA$81:JA$110,MAX(1,$C5))&gt;INDEX(Kalender!$B$81:$B$110,MAX(1,$C5))),AND($D5&gt;0,INDEX(Kalender!JA$81:JA$110,MAX(1,$D5))&gt;INDEX(Kalender!$B$81:$B$110,MAX(1,$D5))),AND($E5&gt;0,INDEX(Kalender!JA$81:JA$110,MAX(1,$E5))&gt;INDEX(Kalender!$B$81:$B$110,MAX(1,$E5))),AND($F5&gt;0,INDEX(Kalender!JA$81:JA$110,MAX(1,$F5))&gt;INDEX(Kalender!$B$81:$B$110,MAX(1,$F5)))),2,0))</f>
        <v>0</v>
      </c>
      <c r="JB5" s="5" t="n">
        <f aca="false">IF(Kalender!JB5&lt;&gt;1,0,IF(AND($B5&gt;0,INDEX(Kalender!JB$68:JB$77,MAX(1,$B5))&gt;INDEX(Kalender!$B$68:$B$77,MAX(1,$B5))),1,0)+IF(OR(AND($C5&gt;0,INDEX(Kalender!JB$81:JB$110,MAX(1,$C5))&gt;INDEX(Kalender!$B$81:$B$110,MAX(1,$C5))),AND($D5&gt;0,INDEX(Kalender!JB$81:JB$110,MAX(1,$D5))&gt;INDEX(Kalender!$B$81:$B$110,MAX(1,$D5))),AND($E5&gt;0,INDEX(Kalender!JB$81:JB$110,MAX(1,$E5))&gt;INDEX(Kalender!$B$81:$B$110,MAX(1,$E5))),AND($F5&gt;0,INDEX(Kalender!JB$81:JB$110,MAX(1,$F5))&gt;INDEX(Kalender!$B$81:$B$110,MAX(1,$F5)))),2,0))</f>
        <v>0</v>
      </c>
      <c r="JC5" s="5" t="n">
        <f aca="false">IF(Kalender!JC5&lt;&gt;1,0,IF(AND($B5&gt;0,INDEX(Kalender!JC$68:JC$77,MAX(1,$B5))&gt;INDEX(Kalender!$B$68:$B$77,MAX(1,$B5))),1,0)+IF(OR(AND($C5&gt;0,INDEX(Kalender!JC$81:JC$110,MAX(1,$C5))&gt;INDEX(Kalender!$B$81:$B$110,MAX(1,$C5))),AND($D5&gt;0,INDEX(Kalender!JC$81:JC$110,MAX(1,$D5))&gt;INDEX(Kalender!$B$81:$B$110,MAX(1,$D5))),AND($E5&gt;0,INDEX(Kalender!JC$81:JC$110,MAX(1,$E5))&gt;INDEX(Kalender!$B$81:$B$110,MAX(1,$E5))),AND($F5&gt;0,INDEX(Kalender!JC$81:JC$110,MAX(1,$F5))&gt;INDEX(Kalender!$B$81:$B$110,MAX(1,$F5)))),2,0))</f>
        <v>0</v>
      </c>
      <c r="JD5" s="5" t="n">
        <f aca="false">IF(Kalender!JD5&lt;&gt;1,0,IF(AND($B5&gt;0,INDEX(Kalender!JD$68:JD$77,MAX(1,$B5))&gt;INDEX(Kalender!$B$68:$B$77,MAX(1,$B5))),1,0)+IF(OR(AND($C5&gt;0,INDEX(Kalender!JD$81:JD$110,MAX(1,$C5))&gt;INDEX(Kalender!$B$81:$B$110,MAX(1,$C5))),AND($D5&gt;0,INDEX(Kalender!JD$81:JD$110,MAX(1,$D5))&gt;INDEX(Kalender!$B$81:$B$110,MAX(1,$D5))),AND($E5&gt;0,INDEX(Kalender!JD$81:JD$110,MAX(1,$E5))&gt;INDEX(Kalender!$B$81:$B$110,MAX(1,$E5))),AND($F5&gt;0,INDEX(Kalender!JD$81:JD$110,MAX(1,$F5))&gt;INDEX(Kalender!$B$81:$B$110,MAX(1,$F5)))),2,0))</f>
        <v>0</v>
      </c>
      <c r="JE5" s="5" t="n">
        <f aca="false">IF(Kalender!JE5&lt;&gt;1,0,IF(AND($B5&gt;0,INDEX(Kalender!JE$68:JE$77,MAX(1,$B5))&gt;INDEX(Kalender!$B$68:$B$77,MAX(1,$B5))),1,0)+IF(OR(AND($C5&gt;0,INDEX(Kalender!JE$81:JE$110,MAX(1,$C5))&gt;INDEX(Kalender!$B$81:$B$110,MAX(1,$C5))),AND($D5&gt;0,INDEX(Kalender!JE$81:JE$110,MAX(1,$D5))&gt;INDEX(Kalender!$B$81:$B$110,MAX(1,$D5))),AND($E5&gt;0,INDEX(Kalender!JE$81:JE$110,MAX(1,$E5))&gt;INDEX(Kalender!$B$81:$B$110,MAX(1,$E5))),AND($F5&gt;0,INDEX(Kalender!JE$81:JE$110,MAX(1,$F5))&gt;INDEX(Kalender!$B$81:$B$110,MAX(1,$F5)))),2,0))</f>
        <v>0</v>
      </c>
      <c r="JF5" s="5" t="n">
        <f aca="false">IF(Kalender!JF5&lt;&gt;1,0,IF(AND($B5&gt;0,INDEX(Kalender!JF$68:JF$77,MAX(1,$B5))&gt;INDEX(Kalender!$B$68:$B$77,MAX(1,$B5))),1,0)+IF(OR(AND($C5&gt;0,INDEX(Kalender!JF$81:JF$110,MAX(1,$C5))&gt;INDEX(Kalender!$B$81:$B$110,MAX(1,$C5))),AND($D5&gt;0,INDEX(Kalender!JF$81:JF$110,MAX(1,$D5))&gt;INDEX(Kalender!$B$81:$B$110,MAX(1,$D5))),AND($E5&gt;0,INDEX(Kalender!JF$81:JF$110,MAX(1,$E5))&gt;INDEX(Kalender!$B$81:$B$110,MAX(1,$E5))),AND($F5&gt;0,INDEX(Kalender!JF$81:JF$110,MAX(1,$F5))&gt;INDEX(Kalender!$B$81:$B$110,MAX(1,$F5)))),2,0))</f>
        <v>0</v>
      </c>
      <c r="JG5" s="5" t="n">
        <f aca="false">IF(Kalender!JG5&lt;&gt;1,0,IF(AND($B5&gt;0,INDEX(Kalender!JG$68:JG$77,MAX(1,$B5))&gt;INDEX(Kalender!$B$68:$B$77,MAX(1,$B5))),1,0)+IF(OR(AND($C5&gt;0,INDEX(Kalender!JG$81:JG$110,MAX(1,$C5))&gt;INDEX(Kalender!$B$81:$B$110,MAX(1,$C5))),AND($D5&gt;0,INDEX(Kalender!JG$81:JG$110,MAX(1,$D5))&gt;INDEX(Kalender!$B$81:$B$110,MAX(1,$D5))),AND($E5&gt;0,INDEX(Kalender!JG$81:JG$110,MAX(1,$E5))&gt;INDEX(Kalender!$B$81:$B$110,MAX(1,$E5))),AND($F5&gt;0,INDEX(Kalender!JG$81:JG$110,MAX(1,$F5))&gt;INDEX(Kalender!$B$81:$B$110,MAX(1,$F5)))),2,0))</f>
        <v>0</v>
      </c>
      <c r="JH5" s="5" t="n">
        <f aca="false">IF(Kalender!JH5&lt;&gt;1,0,IF(AND($B5&gt;0,INDEX(Kalender!JH$68:JH$77,MAX(1,$B5))&gt;INDEX(Kalender!$B$68:$B$77,MAX(1,$B5))),1,0)+IF(OR(AND($C5&gt;0,INDEX(Kalender!JH$81:JH$110,MAX(1,$C5))&gt;INDEX(Kalender!$B$81:$B$110,MAX(1,$C5))),AND($D5&gt;0,INDEX(Kalender!JH$81:JH$110,MAX(1,$D5))&gt;INDEX(Kalender!$B$81:$B$110,MAX(1,$D5))),AND($E5&gt;0,INDEX(Kalender!JH$81:JH$110,MAX(1,$E5))&gt;INDEX(Kalender!$B$81:$B$110,MAX(1,$E5))),AND($F5&gt;0,INDEX(Kalender!JH$81:JH$110,MAX(1,$F5))&gt;INDEX(Kalender!$B$81:$B$110,MAX(1,$F5)))),2,0))</f>
        <v>0</v>
      </c>
      <c r="JI5" s="5" t="n">
        <f aca="false">IF(Kalender!JI5&lt;&gt;1,0,IF(AND($B5&gt;0,INDEX(Kalender!JI$68:JI$77,MAX(1,$B5))&gt;INDEX(Kalender!$B$68:$B$77,MAX(1,$B5))),1,0)+IF(OR(AND($C5&gt;0,INDEX(Kalender!JI$81:JI$110,MAX(1,$C5))&gt;INDEX(Kalender!$B$81:$B$110,MAX(1,$C5))),AND($D5&gt;0,INDEX(Kalender!JI$81:JI$110,MAX(1,$D5))&gt;INDEX(Kalender!$B$81:$B$110,MAX(1,$D5))),AND($E5&gt;0,INDEX(Kalender!JI$81:JI$110,MAX(1,$E5))&gt;INDEX(Kalender!$B$81:$B$110,MAX(1,$E5))),AND($F5&gt;0,INDEX(Kalender!JI$81:JI$110,MAX(1,$F5))&gt;INDEX(Kalender!$B$81:$B$110,MAX(1,$F5)))),2,0))</f>
        <v>0</v>
      </c>
      <c r="JJ5" s="5" t="n">
        <f aca="false">IF(Kalender!JJ5&lt;&gt;1,0,IF(AND($B5&gt;0,INDEX(Kalender!JJ$68:JJ$77,MAX(1,$B5))&gt;INDEX(Kalender!$B$68:$B$77,MAX(1,$B5))),1,0)+IF(OR(AND($C5&gt;0,INDEX(Kalender!JJ$81:JJ$110,MAX(1,$C5))&gt;INDEX(Kalender!$B$81:$B$110,MAX(1,$C5))),AND($D5&gt;0,INDEX(Kalender!JJ$81:JJ$110,MAX(1,$D5))&gt;INDEX(Kalender!$B$81:$B$110,MAX(1,$D5))),AND($E5&gt;0,INDEX(Kalender!JJ$81:JJ$110,MAX(1,$E5))&gt;INDEX(Kalender!$B$81:$B$110,MAX(1,$E5))),AND($F5&gt;0,INDEX(Kalender!JJ$81:JJ$110,MAX(1,$F5))&gt;INDEX(Kalender!$B$81:$B$110,MAX(1,$F5)))),2,0))</f>
        <v>0</v>
      </c>
      <c r="JK5" s="5" t="n">
        <f aca="false">IF(Kalender!JK5&lt;&gt;1,0,IF(AND($B5&gt;0,INDEX(Kalender!JK$68:JK$77,MAX(1,$B5))&gt;INDEX(Kalender!$B$68:$B$77,MAX(1,$B5))),1,0)+IF(OR(AND($C5&gt;0,INDEX(Kalender!JK$81:JK$110,MAX(1,$C5))&gt;INDEX(Kalender!$B$81:$B$110,MAX(1,$C5))),AND($D5&gt;0,INDEX(Kalender!JK$81:JK$110,MAX(1,$D5))&gt;INDEX(Kalender!$B$81:$B$110,MAX(1,$D5))),AND($E5&gt;0,INDEX(Kalender!JK$81:JK$110,MAX(1,$E5))&gt;INDEX(Kalender!$B$81:$B$110,MAX(1,$E5))),AND($F5&gt;0,INDEX(Kalender!JK$81:JK$110,MAX(1,$F5))&gt;INDEX(Kalender!$B$81:$B$110,MAX(1,$F5)))),2,0))</f>
        <v>0</v>
      </c>
      <c r="JL5" s="5" t="n">
        <f aca="false">IF(Kalender!JL5&lt;&gt;1,0,IF(AND($B5&gt;0,INDEX(Kalender!JL$68:JL$77,MAX(1,$B5))&gt;INDEX(Kalender!$B$68:$B$77,MAX(1,$B5))),1,0)+IF(OR(AND($C5&gt;0,INDEX(Kalender!JL$81:JL$110,MAX(1,$C5))&gt;INDEX(Kalender!$B$81:$B$110,MAX(1,$C5))),AND($D5&gt;0,INDEX(Kalender!JL$81:JL$110,MAX(1,$D5))&gt;INDEX(Kalender!$B$81:$B$110,MAX(1,$D5))),AND($E5&gt;0,INDEX(Kalender!JL$81:JL$110,MAX(1,$E5))&gt;INDEX(Kalender!$B$81:$B$110,MAX(1,$E5))),AND($F5&gt;0,INDEX(Kalender!JL$81:JL$110,MAX(1,$F5))&gt;INDEX(Kalender!$B$81:$B$110,MAX(1,$F5)))),2,0))</f>
        <v>0</v>
      </c>
      <c r="JM5" s="5" t="n">
        <f aca="false">IF(Kalender!JM5&lt;&gt;1,0,IF(AND($B5&gt;0,INDEX(Kalender!JM$68:JM$77,MAX(1,$B5))&gt;INDEX(Kalender!$B$68:$B$77,MAX(1,$B5))),1,0)+IF(OR(AND($C5&gt;0,INDEX(Kalender!JM$81:JM$110,MAX(1,$C5))&gt;INDEX(Kalender!$B$81:$B$110,MAX(1,$C5))),AND($D5&gt;0,INDEX(Kalender!JM$81:JM$110,MAX(1,$D5))&gt;INDEX(Kalender!$B$81:$B$110,MAX(1,$D5))),AND($E5&gt;0,INDEX(Kalender!JM$81:JM$110,MAX(1,$E5))&gt;INDEX(Kalender!$B$81:$B$110,MAX(1,$E5))),AND($F5&gt;0,INDEX(Kalender!JM$81:JM$110,MAX(1,$F5))&gt;INDEX(Kalender!$B$81:$B$110,MAX(1,$F5)))),2,0))</f>
        <v>0</v>
      </c>
      <c r="JN5" s="5" t="n">
        <f aca="false">IF(Kalender!JN5&lt;&gt;1,0,IF(AND($B5&gt;0,INDEX(Kalender!JN$68:JN$77,MAX(1,$B5))&gt;INDEX(Kalender!$B$68:$B$77,MAX(1,$B5))),1,0)+IF(OR(AND($C5&gt;0,INDEX(Kalender!JN$81:JN$110,MAX(1,$C5))&gt;INDEX(Kalender!$B$81:$B$110,MAX(1,$C5))),AND($D5&gt;0,INDEX(Kalender!JN$81:JN$110,MAX(1,$D5))&gt;INDEX(Kalender!$B$81:$B$110,MAX(1,$D5))),AND($E5&gt;0,INDEX(Kalender!JN$81:JN$110,MAX(1,$E5))&gt;INDEX(Kalender!$B$81:$B$110,MAX(1,$E5))),AND($F5&gt;0,INDEX(Kalender!JN$81:JN$110,MAX(1,$F5))&gt;INDEX(Kalender!$B$81:$B$110,MAX(1,$F5)))),2,0))</f>
        <v>0</v>
      </c>
      <c r="JO5" s="5" t="n">
        <f aca="false">IF(Kalender!JO5&lt;&gt;1,0,IF(AND($B5&gt;0,INDEX(Kalender!JO$68:JO$77,MAX(1,$B5))&gt;INDEX(Kalender!$B$68:$B$77,MAX(1,$B5))),1,0)+IF(OR(AND($C5&gt;0,INDEX(Kalender!JO$81:JO$110,MAX(1,$C5))&gt;INDEX(Kalender!$B$81:$B$110,MAX(1,$C5))),AND($D5&gt;0,INDEX(Kalender!JO$81:JO$110,MAX(1,$D5))&gt;INDEX(Kalender!$B$81:$B$110,MAX(1,$D5))),AND($E5&gt;0,INDEX(Kalender!JO$81:JO$110,MAX(1,$E5))&gt;INDEX(Kalender!$B$81:$B$110,MAX(1,$E5))),AND($F5&gt;0,INDEX(Kalender!JO$81:JO$110,MAX(1,$F5))&gt;INDEX(Kalender!$B$81:$B$110,MAX(1,$F5)))),2,0))</f>
        <v>0</v>
      </c>
      <c r="JP5" s="5" t="n">
        <f aca="false">IF(Kalender!JP5&lt;&gt;1,0,IF(AND($B5&gt;0,INDEX(Kalender!JP$68:JP$77,MAX(1,$B5))&gt;INDEX(Kalender!$B$68:$B$77,MAX(1,$B5))),1,0)+IF(OR(AND($C5&gt;0,INDEX(Kalender!JP$81:JP$110,MAX(1,$C5))&gt;INDEX(Kalender!$B$81:$B$110,MAX(1,$C5))),AND($D5&gt;0,INDEX(Kalender!JP$81:JP$110,MAX(1,$D5))&gt;INDEX(Kalender!$B$81:$B$110,MAX(1,$D5))),AND($E5&gt;0,INDEX(Kalender!JP$81:JP$110,MAX(1,$E5))&gt;INDEX(Kalender!$B$81:$B$110,MAX(1,$E5))),AND($F5&gt;0,INDEX(Kalender!JP$81:JP$110,MAX(1,$F5))&gt;INDEX(Kalender!$B$81:$B$110,MAX(1,$F5)))),2,0))</f>
        <v>0</v>
      </c>
      <c r="JQ5" s="5" t="n">
        <f aca="false">IF(Kalender!JQ5&lt;&gt;1,0,IF(AND($B5&gt;0,INDEX(Kalender!JQ$68:JQ$77,MAX(1,$B5))&gt;INDEX(Kalender!$B$68:$B$77,MAX(1,$B5))),1,0)+IF(OR(AND($C5&gt;0,INDEX(Kalender!JQ$81:JQ$110,MAX(1,$C5))&gt;INDEX(Kalender!$B$81:$B$110,MAX(1,$C5))),AND($D5&gt;0,INDEX(Kalender!JQ$81:JQ$110,MAX(1,$D5))&gt;INDEX(Kalender!$B$81:$B$110,MAX(1,$D5))),AND($E5&gt;0,INDEX(Kalender!JQ$81:JQ$110,MAX(1,$E5))&gt;INDEX(Kalender!$B$81:$B$110,MAX(1,$E5))),AND($F5&gt;0,INDEX(Kalender!JQ$81:JQ$110,MAX(1,$F5))&gt;INDEX(Kalender!$B$81:$B$110,MAX(1,$F5)))),2,0))</f>
        <v>0</v>
      </c>
      <c r="JR5" s="5" t="n">
        <f aca="false">IF(Kalender!JR5&lt;&gt;1,0,IF(AND($B5&gt;0,INDEX(Kalender!JR$68:JR$77,MAX(1,$B5))&gt;INDEX(Kalender!$B$68:$B$77,MAX(1,$B5))),1,0)+IF(OR(AND($C5&gt;0,INDEX(Kalender!JR$81:JR$110,MAX(1,$C5))&gt;INDEX(Kalender!$B$81:$B$110,MAX(1,$C5))),AND($D5&gt;0,INDEX(Kalender!JR$81:JR$110,MAX(1,$D5))&gt;INDEX(Kalender!$B$81:$B$110,MAX(1,$D5))),AND($E5&gt;0,INDEX(Kalender!JR$81:JR$110,MAX(1,$E5))&gt;INDEX(Kalender!$B$81:$B$110,MAX(1,$E5))),AND($F5&gt;0,INDEX(Kalender!JR$81:JR$110,MAX(1,$F5))&gt;INDEX(Kalender!$B$81:$B$110,MAX(1,$F5)))),2,0))</f>
        <v>0</v>
      </c>
      <c r="JS5" s="5" t="n">
        <f aca="false">IF(Kalender!JS5&lt;&gt;1,0,IF(AND($B5&gt;0,INDEX(Kalender!JS$68:JS$77,MAX(1,$B5))&gt;INDEX(Kalender!$B$68:$B$77,MAX(1,$B5))),1,0)+IF(OR(AND($C5&gt;0,INDEX(Kalender!JS$81:JS$110,MAX(1,$C5))&gt;INDEX(Kalender!$B$81:$B$110,MAX(1,$C5))),AND($D5&gt;0,INDEX(Kalender!JS$81:JS$110,MAX(1,$D5))&gt;INDEX(Kalender!$B$81:$B$110,MAX(1,$D5))),AND($E5&gt;0,INDEX(Kalender!JS$81:JS$110,MAX(1,$E5))&gt;INDEX(Kalender!$B$81:$B$110,MAX(1,$E5))),AND($F5&gt;0,INDEX(Kalender!JS$81:JS$110,MAX(1,$F5))&gt;INDEX(Kalender!$B$81:$B$110,MAX(1,$F5)))),2,0))</f>
        <v>0</v>
      </c>
      <c r="JT5" s="5" t="n">
        <f aca="false">IF(Kalender!JT5&lt;&gt;1,0,IF(AND($B5&gt;0,INDEX(Kalender!JT$68:JT$77,MAX(1,$B5))&gt;INDEX(Kalender!$B$68:$B$77,MAX(1,$B5))),1,0)+IF(OR(AND($C5&gt;0,INDEX(Kalender!JT$81:JT$110,MAX(1,$C5))&gt;INDEX(Kalender!$B$81:$B$110,MAX(1,$C5))),AND($D5&gt;0,INDEX(Kalender!JT$81:JT$110,MAX(1,$D5))&gt;INDEX(Kalender!$B$81:$B$110,MAX(1,$D5))),AND($E5&gt;0,INDEX(Kalender!JT$81:JT$110,MAX(1,$E5))&gt;INDEX(Kalender!$B$81:$B$110,MAX(1,$E5))),AND($F5&gt;0,INDEX(Kalender!JT$81:JT$110,MAX(1,$F5))&gt;INDEX(Kalender!$B$81:$B$110,MAX(1,$F5)))),2,0))</f>
        <v>0</v>
      </c>
      <c r="JU5" s="5" t="n">
        <f aca="false">IF(Kalender!JU5&lt;&gt;1,0,IF(AND($B5&gt;0,INDEX(Kalender!JU$68:JU$77,MAX(1,$B5))&gt;INDEX(Kalender!$B$68:$B$77,MAX(1,$B5))),1,0)+IF(OR(AND($C5&gt;0,INDEX(Kalender!JU$81:JU$110,MAX(1,$C5))&gt;INDEX(Kalender!$B$81:$B$110,MAX(1,$C5))),AND($D5&gt;0,INDEX(Kalender!JU$81:JU$110,MAX(1,$D5))&gt;INDEX(Kalender!$B$81:$B$110,MAX(1,$D5))),AND($E5&gt;0,INDEX(Kalender!JU$81:JU$110,MAX(1,$E5))&gt;INDEX(Kalender!$B$81:$B$110,MAX(1,$E5))),AND($F5&gt;0,INDEX(Kalender!JU$81:JU$110,MAX(1,$F5))&gt;INDEX(Kalender!$B$81:$B$110,MAX(1,$F5)))),2,0))</f>
        <v>0</v>
      </c>
      <c r="JV5" s="5" t="n">
        <f aca="false">IF(Kalender!JV5&lt;&gt;1,0,IF(AND($B5&gt;0,INDEX(Kalender!JV$68:JV$77,MAX(1,$B5))&gt;INDEX(Kalender!$B$68:$B$77,MAX(1,$B5))),1,0)+IF(OR(AND($C5&gt;0,INDEX(Kalender!JV$81:JV$110,MAX(1,$C5))&gt;INDEX(Kalender!$B$81:$B$110,MAX(1,$C5))),AND($D5&gt;0,INDEX(Kalender!JV$81:JV$110,MAX(1,$D5))&gt;INDEX(Kalender!$B$81:$B$110,MAX(1,$D5))),AND($E5&gt;0,INDEX(Kalender!JV$81:JV$110,MAX(1,$E5))&gt;INDEX(Kalender!$B$81:$B$110,MAX(1,$E5))),AND($F5&gt;0,INDEX(Kalender!JV$81:JV$110,MAX(1,$F5))&gt;INDEX(Kalender!$B$81:$B$110,MAX(1,$F5)))),2,0))</f>
        <v>0</v>
      </c>
      <c r="JW5" s="5" t="n">
        <f aca="false">IF(Kalender!JW5&lt;&gt;1,0,IF(AND($B5&gt;0,INDEX(Kalender!JW$68:JW$77,MAX(1,$B5))&gt;INDEX(Kalender!$B$68:$B$77,MAX(1,$B5))),1,0)+IF(OR(AND($C5&gt;0,INDEX(Kalender!JW$81:JW$110,MAX(1,$C5))&gt;INDEX(Kalender!$B$81:$B$110,MAX(1,$C5))),AND($D5&gt;0,INDEX(Kalender!JW$81:JW$110,MAX(1,$D5))&gt;INDEX(Kalender!$B$81:$B$110,MAX(1,$D5))),AND($E5&gt;0,INDEX(Kalender!JW$81:JW$110,MAX(1,$E5))&gt;INDEX(Kalender!$B$81:$B$110,MAX(1,$E5))),AND($F5&gt;0,INDEX(Kalender!JW$81:JW$110,MAX(1,$F5))&gt;INDEX(Kalender!$B$81:$B$110,MAX(1,$F5)))),2,0))</f>
        <v>0</v>
      </c>
      <c r="JX5" s="5" t="n">
        <f aca="false">IF(Kalender!JX5&lt;&gt;1,0,IF(AND($B5&gt;0,INDEX(Kalender!JX$68:JX$77,MAX(1,$B5))&gt;INDEX(Kalender!$B$68:$B$77,MAX(1,$B5))),1,0)+IF(OR(AND($C5&gt;0,INDEX(Kalender!JX$81:JX$110,MAX(1,$C5))&gt;INDEX(Kalender!$B$81:$B$110,MAX(1,$C5))),AND($D5&gt;0,INDEX(Kalender!JX$81:JX$110,MAX(1,$D5))&gt;INDEX(Kalender!$B$81:$B$110,MAX(1,$D5))),AND($E5&gt;0,INDEX(Kalender!JX$81:JX$110,MAX(1,$E5))&gt;INDEX(Kalender!$B$81:$B$110,MAX(1,$E5))),AND($F5&gt;0,INDEX(Kalender!JX$81:JX$110,MAX(1,$F5))&gt;INDEX(Kalender!$B$81:$B$110,MAX(1,$F5)))),2,0))</f>
        <v>0</v>
      </c>
      <c r="JY5" s="5" t="n">
        <f aca="false">IF(Kalender!JY5&lt;&gt;1,0,IF(AND($B5&gt;0,INDEX(Kalender!JY$68:JY$77,MAX(1,$B5))&gt;INDEX(Kalender!$B$68:$B$77,MAX(1,$B5))),1,0)+IF(OR(AND($C5&gt;0,INDEX(Kalender!JY$81:JY$110,MAX(1,$C5))&gt;INDEX(Kalender!$B$81:$B$110,MAX(1,$C5))),AND($D5&gt;0,INDEX(Kalender!JY$81:JY$110,MAX(1,$D5))&gt;INDEX(Kalender!$B$81:$B$110,MAX(1,$D5))),AND($E5&gt;0,INDEX(Kalender!JY$81:JY$110,MAX(1,$E5))&gt;INDEX(Kalender!$B$81:$B$110,MAX(1,$E5))),AND($F5&gt;0,INDEX(Kalender!JY$81:JY$110,MAX(1,$F5))&gt;INDEX(Kalender!$B$81:$B$110,MAX(1,$F5)))),2,0))</f>
        <v>0</v>
      </c>
      <c r="JZ5" s="5" t="n">
        <f aca="false">IF(Kalender!JZ5&lt;&gt;1,0,IF(AND($B5&gt;0,INDEX(Kalender!JZ$68:JZ$77,MAX(1,$B5))&gt;INDEX(Kalender!$B$68:$B$77,MAX(1,$B5))),1,0)+IF(OR(AND($C5&gt;0,INDEX(Kalender!JZ$81:JZ$110,MAX(1,$C5))&gt;INDEX(Kalender!$B$81:$B$110,MAX(1,$C5))),AND($D5&gt;0,INDEX(Kalender!JZ$81:JZ$110,MAX(1,$D5))&gt;INDEX(Kalender!$B$81:$B$110,MAX(1,$D5))),AND($E5&gt;0,INDEX(Kalender!JZ$81:JZ$110,MAX(1,$E5))&gt;INDEX(Kalender!$B$81:$B$110,MAX(1,$E5))),AND($F5&gt;0,INDEX(Kalender!JZ$81:JZ$110,MAX(1,$F5))&gt;INDEX(Kalender!$B$81:$B$110,MAX(1,$F5)))),2,0))</f>
        <v>0</v>
      </c>
      <c r="KA5" s="5" t="n">
        <f aca="false">IF(Kalender!KA5&lt;&gt;1,0,IF(AND($B5&gt;0,INDEX(Kalender!KA$68:KA$77,MAX(1,$B5))&gt;INDEX(Kalender!$B$68:$B$77,MAX(1,$B5))),1,0)+IF(OR(AND($C5&gt;0,INDEX(Kalender!KA$81:KA$110,MAX(1,$C5))&gt;INDEX(Kalender!$B$81:$B$110,MAX(1,$C5))),AND($D5&gt;0,INDEX(Kalender!KA$81:KA$110,MAX(1,$D5))&gt;INDEX(Kalender!$B$81:$B$110,MAX(1,$D5))),AND($E5&gt;0,INDEX(Kalender!KA$81:KA$110,MAX(1,$E5))&gt;INDEX(Kalender!$B$81:$B$110,MAX(1,$E5))),AND($F5&gt;0,INDEX(Kalender!KA$81:KA$110,MAX(1,$F5))&gt;INDEX(Kalender!$B$81:$B$110,MAX(1,$F5)))),2,0))</f>
        <v>0</v>
      </c>
      <c r="KB5" s="5" t="n">
        <f aca="false">IF(Kalender!KB5&lt;&gt;1,0,IF(AND($B5&gt;0,INDEX(Kalender!KB$68:KB$77,MAX(1,$B5))&gt;INDEX(Kalender!$B$68:$B$77,MAX(1,$B5))),1,0)+IF(OR(AND($C5&gt;0,INDEX(Kalender!KB$81:KB$110,MAX(1,$C5))&gt;INDEX(Kalender!$B$81:$B$110,MAX(1,$C5))),AND($D5&gt;0,INDEX(Kalender!KB$81:KB$110,MAX(1,$D5))&gt;INDEX(Kalender!$B$81:$B$110,MAX(1,$D5))),AND($E5&gt;0,INDEX(Kalender!KB$81:KB$110,MAX(1,$E5))&gt;INDEX(Kalender!$B$81:$B$110,MAX(1,$E5))),AND($F5&gt;0,INDEX(Kalender!KB$81:KB$110,MAX(1,$F5))&gt;INDEX(Kalender!$B$81:$B$110,MAX(1,$F5)))),2,0))</f>
        <v>0</v>
      </c>
      <c r="KC5" s="5" t="n">
        <f aca="false">IF(Kalender!KC5&lt;&gt;1,0,IF(AND($B5&gt;0,INDEX(Kalender!KC$68:KC$77,MAX(1,$B5))&gt;INDEX(Kalender!$B$68:$B$77,MAX(1,$B5))),1,0)+IF(OR(AND($C5&gt;0,INDEX(Kalender!KC$81:KC$110,MAX(1,$C5))&gt;INDEX(Kalender!$B$81:$B$110,MAX(1,$C5))),AND($D5&gt;0,INDEX(Kalender!KC$81:KC$110,MAX(1,$D5))&gt;INDEX(Kalender!$B$81:$B$110,MAX(1,$D5))),AND($E5&gt;0,INDEX(Kalender!KC$81:KC$110,MAX(1,$E5))&gt;INDEX(Kalender!$B$81:$B$110,MAX(1,$E5))),AND($F5&gt;0,INDEX(Kalender!KC$81:KC$110,MAX(1,$F5))&gt;INDEX(Kalender!$B$81:$B$110,MAX(1,$F5)))),2,0))</f>
        <v>0</v>
      </c>
      <c r="KD5" s="5" t="n">
        <f aca="false">IF(Kalender!KD5&lt;&gt;1,0,IF(AND($B5&gt;0,INDEX(Kalender!KD$68:KD$77,MAX(1,$B5))&gt;INDEX(Kalender!$B$68:$B$77,MAX(1,$B5))),1,0)+IF(OR(AND($C5&gt;0,INDEX(Kalender!KD$81:KD$110,MAX(1,$C5))&gt;INDEX(Kalender!$B$81:$B$110,MAX(1,$C5))),AND($D5&gt;0,INDEX(Kalender!KD$81:KD$110,MAX(1,$D5))&gt;INDEX(Kalender!$B$81:$B$110,MAX(1,$D5))),AND($E5&gt;0,INDEX(Kalender!KD$81:KD$110,MAX(1,$E5))&gt;INDEX(Kalender!$B$81:$B$110,MAX(1,$E5))),AND($F5&gt;0,INDEX(Kalender!KD$81:KD$110,MAX(1,$F5))&gt;INDEX(Kalender!$B$81:$B$110,MAX(1,$F5)))),2,0))</f>
        <v>0</v>
      </c>
      <c r="KE5" s="5" t="n">
        <f aca="false">IF(Kalender!KE5&lt;&gt;1,0,IF(AND($B5&gt;0,INDEX(Kalender!KE$68:KE$77,MAX(1,$B5))&gt;INDEX(Kalender!$B$68:$B$77,MAX(1,$B5))),1,0)+IF(OR(AND($C5&gt;0,INDEX(Kalender!KE$81:KE$110,MAX(1,$C5))&gt;INDEX(Kalender!$B$81:$B$110,MAX(1,$C5))),AND($D5&gt;0,INDEX(Kalender!KE$81:KE$110,MAX(1,$D5))&gt;INDEX(Kalender!$B$81:$B$110,MAX(1,$D5))),AND($E5&gt;0,INDEX(Kalender!KE$81:KE$110,MAX(1,$E5))&gt;INDEX(Kalender!$B$81:$B$110,MAX(1,$E5))),AND($F5&gt;0,INDEX(Kalender!KE$81:KE$110,MAX(1,$F5))&gt;INDEX(Kalender!$B$81:$B$110,MAX(1,$F5)))),2,0))</f>
        <v>0</v>
      </c>
      <c r="KF5" s="5" t="n">
        <f aca="false">IF(Kalender!KF5&lt;&gt;1,0,IF(AND($B5&gt;0,INDEX(Kalender!KF$68:KF$77,MAX(1,$B5))&gt;INDEX(Kalender!$B$68:$B$77,MAX(1,$B5))),1,0)+IF(OR(AND($C5&gt;0,INDEX(Kalender!KF$81:KF$110,MAX(1,$C5))&gt;INDEX(Kalender!$B$81:$B$110,MAX(1,$C5))),AND($D5&gt;0,INDEX(Kalender!KF$81:KF$110,MAX(1,$D5))&gt;INDEX(Kalender!$B$81:$B$110,MAX(1,$D5))),AND($E5&gt;0,INDEX(Kalender!KF$81:KF$110,MAX(1,$E5))&gt;INDEX(Kalender!$B$81:$B$110,MAX(1,$E5))),AND($F5&gt;0,INDEX(Kalender!KF$81:KF$110,MAX(1,$F5))&gt;INDEX(Kalender!$B$81:$B$110,MAX(1,$F5)))),2,0))</f>
        <v>0</v>
      </c>
      <c r="KG5" s="5" t="n">
        <f aca="false">IF(Kalender!KG5&lt;&gt;1,0,IF(AND($B5&gt;0,INDEX(Kalender!KG$68:KG$77,MAX(1,$B5))&gt;INDEX(Kalender!$B$68:$B$77,MAX(1,$B5))),1,0)+IF(OR(AND($C5&gt;0,INDEX(Kalender!KG$81:KG$110,MAX(1,$C5))&gt;INDEX(Kalender!$B$81:$B$110,MAX(1,$C5))),AND($D5&gt;0,INDEX(Kalender!KG$81:KG$110,MAX(1,$D5))&gt;INDEX(Kalender!$B$81:$B$110,MAX(1,$D5))),AND($E5&gt;0,INDEX(Kalender!KG$81:KG$110,MAX(1,$E5))&gt;INDEX(Kalender!$B$81:$B$110,MAX(1,$E5))),AND($F5&gt;0,INDEX(Kalender!KG$81:KG$110,MAX(1,$F5))&gt;INDEX(Kalender!$B$81:$B$110,MAX(1,$F5)))),2,0))</f>
        <v>0</v>
      </c>
      <c r="KH5" s="5" t="n">
        <f aca="false">IF(Kalender!KH5&lt;&gt;1,0,IF(AND($B5&gt;0,INDEX(Kalender!KH$68:KH$77,MAX(1,$B5))&gt;INDEX(Kalender!$B$68:$B$77,MAX(1,$B5))),1,0)+IF(OR(AND($C5&gt;0,INDEX(Kalender!KH$81:KH$110,MAX(1,$C5))&gt;INDEX(Kalender!$B$81:$B$110,MAX(1,$C5))),AND($D5&gt;0,INDEX(Kalender!KH$81:KH$110,MAX(1,$D5))&gt;INDEX(Kalender!$B$81:$B$110,MAX(1,$D5))),AND($E5&gt;0,INDEX(Kalender!KH$81:KH$110,MAX(1,$E5))&gt;INDEX(Kalender!$B$81:$B$110,MAX(1,$E5))),AND($F5&gt;0,INDEX(Kalender!KH$81:KH$110,MAX(1,$F5))&gt;INDEX(Kalender!$B$81:$B$110,MAX(1,$F5)))),2,0))</f>
        <v>0</v>
      </c>
      <c r="KI5" s="5" t="n">
        <f aca="false">IF(Kalender!KI5&lt;&gt;1,0,IF(AND($B5&gt;0,INDEX(Kalender!KI$68:KI$77,MAX(1,$B5))&gt;INDEX(Kalender!$B$68:$B$77,MAX(1,$B5))),1,0)+IF(OR(AND($C5&gt;0,INDEX(Kalender!KI$81:KI$110,MAX(1,$C5))&gt;INDEX(Kalender!$B$81:$B$110,MAX(1,$C5))),AND($D5&gt;0,INDEX(Kalender!KI$81:KI$110,MAX(1,$D5))&gt;INDEX(Kalender!$B$81:$B$110,MAX(1,$D5))),AND($E5&gt;0,INDEX(Kalender!KI$81:KI$110,MAX(1,$E5))&gt;INDEX(Kalender!$B$81:$B$110,MAX(1,$E5))),AND($F5&gt;0,INDEX(Kalender!KI$81:KI$110,MAX(1,$F5))&gt;INDEX(Kalender!$B$81:$B$110,MAX(1,$F5)))),2,0))</f>
        <v>0</v>
      </c>
      <c r="KJ5" s="5" t="n">
        <f aca="false">IF(Kalender!KJ5&lt;&gt;1,0,IF(AND($B5&gt;0,INDEX(Kalender!KJ$68:KJ$77,MAX(1,$B5))&gt;INDEX(Kalender!$B$68:$B$77,MAX(1,$B5))),1,0)+IF(OR(AND($C5&gt;0,INDEX(Kalender!KJ$81:KJ$110,MAX(1,$C5))&gt;INDEX(Kalender!$B$81:$B$110,MAX(1,$C5))),AND($D5&gt;0,INDEX(Kalender!KJ$81:KJ$110,MAX(1,$D5))&gt;INDEX(Kalender!$B$81:$B$110,MAX(1,$D5))),AND($E5&gt;0,INDEX(Kalender!KJ$81:KJ$110,MAX(1,$E5))&gt;INDEX(Kalender!$B$81:$B$110,MAX(1,$E5))),AND($F5&gt;0,INDEX(Kalender!KJ$81:KJ$110,MAX(1,$F5))&gt;INDEX(Kalender!$B$81:$B$110,MAX(1,$F5)))),2,0))</f>
        <v>0</v>
      </c>
      <c r="KK5" s="5" t="n">
        <f aca="false">IF(Kalender!KK5&lt;&gt;1,0,IF(AND($B5&gt;0,INDEX(Kalender!KK$68:KK$77,MAX(1,$B5))&gt;INDEX(Kalender!$B$68:$B$77,MAX(1,$B5))),1,0)+IF(OR(AND($C5&gt;0,INDEX(Kalender!KK$81:KK$110,MAX(1,$C5))&gt;INDEX(Kalender!$B$81:$B$110,MAX(1,$C5))),AND($D5&gt;0,INDEX(Kalender!KK$81:KK$110,MAX(1,$D5))&gt;INDEX(Kalender!$B$81:$B$110,MAX(1,$D5))),AND($E5&gt;0,INDEX(Kalender!KK$81:KK$110,MAX(1,$E5))&gt;INDEX(Kalender!$B$81:$B$110,MAX(1,$E5))),AND($F5&gt;0,INDEX(Kalender!KK$81:KK$110,MAX(1,$F5))&gt;INDEX(Kalender!$B$81:$B$110,MAX(1,$F5)))),2,0))</f>
        <v>0</v>
      </c>
      <c r="KL5" s="5" t="n">
        <f aca="false">IF(Kalender!KL5&lt;&gt;1,0,IF(AND($B5&gt;0,INDEX(Kalender!KL$68:KL$77,MAX(1,$B5))&gt;INDEX(Kalender!$B$68:$B$77,MAX(1,$B5))),1,0)+IF(OR(AND($C5&gt;0,INDEX(Kalender!KL$81:KL$110,MAX(1,$C5))&gt;INDEX(Kalender!$B$81:$B$110,MAX(1,$C5))),AND($D5&gt;0,INDEX(Kalender!KL$81:KL$110,MAX(1,$D5))&gt;INDEX(Kalender!$B$81:$B$110,MAX(1,$D5))),AND($E5&gt;0,INDEX(Kalender!KL$81:KL$110,MAX(1,$E5))&gt;INDEX(Kalender!$B$81:$B$110,MAX(1,$E5))),AND($F5&gt;0,INDEX(Kalender!KL$81:KL$110,MAX(1,$F5))&gt;INDEX(Kalender!$B$81:$B$110,MAX(1,$F5)))),2,0))</f>
        <v>0</v>
      </c>
      <c r="KM5" s="5" t="n">
        <f aca="false">IF(Kalender!KM5&lt;&gt;1,0,IF(AND($B5&gt;0,INDEX(Kalender!KM$68:KM$77,MAX(1,$B5))&gt;INDEX(Kalender!$B$68:$B$77,MAX(1,$B5))),1,0)+IF(OR(AND($C5&gt;0,INDEX(Kalender!KM$81:KM$110,MAX(1,$C5))&gt;INDEX(Kalender!$B$81:$B$110,MAX(1,$C5))),AND($D5&gt;0,INDEX(Kalender!KM$81:KM$110,MAX(1,$D5))&gt;INDEX(Kalender!$B$81:$B$110,MAX(1,$D5))),AND($E5&gt;0,INDEX(Kalender!KM$81:KM$110,MAX(1,$E5))&gt;INDEX(Kalender!$B$81:$B$110,MAX(1,$E5))),AND($F5&gt;0,INDEX(Kalender!KM$81:KM$110,MAX(1,$F5))&gt;INDEX(Kalender!$B$81:$B$110,MAX(1,$F5)))),2,0))</f>
        <v>0</v>
      </c>
      <c r="KN5" s="5" t="n">
        <f aca="false">IF(Kalender!KN5&lt;&gt;1,0,IF(AND($B5&gt;0,INDEX(Kalender!KN$68:KN$77,MAX(1,$B5))&gt;INDEX(Kalender!$B$68:$B$77,MAX(1,$B5))),1,0)+IF(OR(AND($C5&gt;0,INDEX(Kalender!KN$81:KN$110,MAX(1,$C5))&gt;INDEX(Kalender!$B$81:$B$110,MAX(1,$C5))),AND($D5&gt;0,INDEX(Kalender!KN$81:KN$110,MAX(1,$D5))&gt;INDEX(Kalender!$B$81:$B$110,MAX(1,$D5))),AND($E5&gt;0,INDEX(Kalender!KN$81:KN$110,MAX(1,$E5))&gt;INDEX(Kalender!$B$81:$B$110,MAX(1,$E5))),AND($F5&gt;0,INDEX(Kalender!KN$81:KN$110,MAX(1,$F5))&gt;INDEX(Kalender!$B$81:$B$110,MAX(1,$F5)))),2,0))</f>
        <v>0</v>
      </c>
      <c r="KO5" s="5" t="n">
        <f aca="false">IF(Kalender!KO5&lt;&gt;1,0,IF(AND($B5&gt;0,INDEX(Kalender!KO$68:KO$77,MAX(1,$B5))&gt;INDEX(Kalender!$B$68:$B$77,MAX(1,$B5))),1,0)+IF(OR(AND($C5&gt;0,INDEX(Kalender!KO$81:KO$110,MAX(1,$C5))&gt;INDEX(Kalender!$B$81:$B$110,MAX(1,$C5))),AND($D5&gt;0,INDEX(Kalender!KO$81:KO$110,MAX(1,$D5))&gt;INDEX(Kalender!$B$81:$B$110,MAX(1,$D5))),AND($E5&gt;0,INDEX(Kalender!KO$81:KO$110,MAX(1,$E5))&gt;INDEX(Kalender!$B$81:$B$110,MAX(1,$E5))),AND($F5&gt;0,INDEX(Kalender!KO$81:KO$110,MAX(1,$F5))&gt;INDEX(Kalender!$B$81:$B$110,MAX(1,$F5)))),2,0))</f>
        <v>0</v>
      </c>
      <c r="KP5" s="5" t="n">
        <f aca="false">IF(Kalender!KP5&lt;&gt;1,0,IF(AND($B5&gt;0,INDEX(Kalender!KP$68:KP$77,MAX(1,$B5))&gt;INDEX(Kalender!$B$68:$B$77,MAX(1,$B5))),1,0)+IF(OR(AND($C5&gt;0,INDEX(Kalender!KP$81:KP$110,MAX(1,$C5))&gt;INDEX(Kalender!$B$81:$B$110,MAX(1,$C5))),AND($D5&gt;0,INDEX(Kalender!KP$81:KP$110,MAX(1,$D5))&gt;INDEX(Kalender!$B$81:$B$110,MAX(1,$D5))),AND($E5&gt;0,INDEX(Kalender!KP$81:KP$110,MAX(1,$E5))&gt;INDEX(Kalender!$B$81:$B$110,MAX(1,$E5))),AND($F5&gt;0,INDEX(Kalender!KP$81:KP$110,MAX(1,$F5))&gt;INDEX(Kalender!$B$81:$B$110,MAX(1,$F5)))),2,0))</f>
        <v>0</v>
      </c>
      <c r="KQ5" s="5" t="n">
        <f aca="false">IF(Kalender!KQ5&lt;&gt;1,0,IF(AND($B5&gt;0,INDEX(Kalender!KQ$68:KQ$77,MAX(1,$B5))&gt;INDEX(Kalender!$B$68:$B$77,MAX(1,$B5))),1,0)+IF(OR(AND($C5&gt;0,INDEX(Kalender!KQ$81:KQ$110,MAX(1,$C5))&gt;INDEX(Kalender!$B$81:$B$110,MAX(1,$C5))),AND($D5&gt;0,INDEX(Kalender!KQ$81:KQ$110,MAX(1,$D5))&gt;INDEX(Kalender!$B$81:$B$110,MAX(1,$D5))),AND($E5&gt;0,INDEX(Kalender!KQ$81:KQ$110,MAX(1,$E5))&gt;INDEX(Kalender!$B$81:$B$110,MAX(1,$E5))),AND($F5&gt;0,INDEX(Kalender!KQ$81:KQ$110,MAX(1,$F5))&gt;INDEX(Kalender!$B$81:$B$110,MAX(1,$F5)))),2,0))</f>
        <v>0</v>
      </c>
      <c r="KR5" s="5" t="n">
        <f aca="false">IF(Kalender!KR5&lt;&gt;1,0,IF(AND($B5&gt;0,INDEX(Kalender!KR$68:KR$77,MAX(1,$B5))&gt;INDEX(Kalender!$B$68:$B$77,MAX(1,$B5))),1,0)+IF(OR(AND($C5&gt;0,INDEX(Kalender!KR$81:KR$110,MAX(1,$C5))&gt;INDEX(Kalender!$B$81:$B$110,MAX(1,$C5))),AND($D5&gt;0,INDEX(Kalender!KR$81:KR$110,MAX(1,$D5))&gt;INDEX(Kalender!$B$81:$B$110,MAX(1,$D5))),AND($E5&gt;0,INDEX(Kalender!KR$81:KR$110,MAX(1,$E5))&gt;INDEX(Kalender!$B$81:$B$110,MAX(1,$E5))),AND($F5&gt;0,INDEX(Kalender!KR$81:KR$110,MAX(1,$F5))&gt;INDEX(Kalender!$B$81:$B$110,MAX(1,$F5)))),2,0))</f>
        <v>0</v>
      </c>
      <c r="KS5" s="5" t="n">
        <f aca="false">IF(Kalender!KS5&lt;&gt;1,0,IF(AND($B5&gt;0,INDEX(Kalender!KS$68:KS$77,MAX(1,$B5))&gt;INDEX(Kalender!$B$68:$B$77,MAX(1,$B5))),1,0)+IF(OR(AND($C5&gt;0,INDEX(Kalender!KS$81:KS$110,MAX(1,$C5))&gt;INDEX(Kalender!$B$81:$B$110,MAX(1,$C5))),AND($D5&gt;0,INDEX(Kalender!KS$81:KS$110,MAX(1,$D5))&gt;INDEX(Kalender!$B$81:$B$110,MAX(1,$D5))),AND($E5&gt;0,INDEX(Kalender!KS$81:KS$110,MAX(1,$E5))&gt;INDEX(Kalender!$B$81:$B$110,MAX(1,$E5))),AND($F5&gt;0,INDEX(Kalender!KS$81:KS$110,MAX(1,$F5))&gt;INDEX(Kalender!$B$81:$B$110,MAX(1,$F5)))),2,0))</f>
        <v>0</v>
      </c>
      <c r="KT5" s="5" t="n">
        <f aca="false">IF(Kalender!KT5&lt;&gt;1,0,IF(AND($B5&gt;0,INDEX(Kalender!KT$68:KT$77,MAX(1,$B5))&gt;INDEX(Kalender!$B$68:$B$77,MAX(1,$B5))),1,0)+IF(OR(AND($C5&gt;0,INDEX(Kalender!KT$81:KT$110,MAX(1,$C5))&gt;INDEX(Kalender!$B$81:$B$110,MAX(1,$C5))),AND($D5&gt;0,INDEX(Kalender!KT$81:KT$110,MAX(1,$D5))&gt;INDEX(Kalender!$B$81:$B$110,MAX(1,$D5))),AND($E5&gt;0,INDEX(Kalender!KT$81:KT$110,MAX(1,$E5))&gt;INDEX(Kalender!$B$81:$B$110,MAX(1,$E5))),AND($F5&gt;0,INDEX(Kalender!KT$81:KT$110,MAX(1,$F5))&gt;INDEX(Kalender!$B$81:$B$110,MAX(1,$F5)))),2,0))</f>
        <v>0</v>
      </c>
      <c r="KU5" s="5" t="n">
        <f aca="false">IF(Kalender!KU5&lt;&gt;1,0,IF(AND($B5&gt;0,INDEX(Kalender!KU$68:KU$77,MAX(1,$B5))&gt;INDEX(Kalender!$B$68:$B$77,MAX(1,$B5))),1,0)+IF(OR(AND($C5&gt;0,INDEX(Kalender!KU$81:KU$110,MAX(1,$C5))&gt;INDEX(Kalender!$B$81:$B$110,MAX(1,$C5))),AND($D5&gt;0,INDEX(Kalender!KU$81:KU$110,MAX(1,$D5))&gt;INDEX(Kalender!$B$81:$B$110,MAX(1,$D5))),AND($E5&gt;0,INDEX(Kalender!KU$81:KU$110,MAX(1,$E5))&gt;INDEX(Kalender!$B$81:$B$110,MAX(1,$E5))),AND($F5&gt;0,INDEX(Kalender!KU$81:KU$110,MAX(1,$F5))&gt;INDEX(Kalender!$B$81:$B$110,MAX(1,$F5)))),2,0))</f>
        <v>0</v>
      </c>
      <c r="KV5" s="5" t="n">
        <f aca="false">IF(Kalender!KV5&lt;&gt;1,0,IF(AND($B5&gt;0,INDEX(Kalender!KV$68:KV$77,MAX(1,$B5))&gt;INDEX(Kalender!$B$68:$B$77,MAX(1,$B5))),1,0)+IF(OR(AND($C5&gt;0,INDEX(Kalender!KV$81:KV$110,MAX(1,$C5))&gt;INDEX(Kalender!$B$81:$B$110,MAX(1,$C5))),AND($D5&gt;0,INDEX(Kalender!KV$81:KV$110,MAX(1,$D5))&gt;INDEX(Kalender!$B$81:$B$110,MAX(1,$D5))),AND($E5&gt;0,INDEX(Kalender!KV$81:KV$110,MAX(1,$E5))&gt;INDEX(Kalender!$B$81:$B$110,MAX(1,$E5))),AND($F5&gt;0,INDEX(Kalender!KV$81:KV$110,MAX(1,$F5))&gt;INDEX(Kalender!$B$81:$B$110,MAX(1,$F5)))),2,0))</f>
        <v>0</v>
      </c>
      <c r="KW5" s="5" t="n">
        <f aca="false">IF(Kalender!KW5&lt;&gt;1,0,IF(AND($B5&gt;0,INDEX(Kalender!KW$68:KW$77,MAX(1,$B5))&gt;INDEX(Kalender!$B$68:$B$77,MAX(1,$B5))),1,0)+IF(OR(AND($C5&gt;0,INDEX(Kalender!KW$81:KW$110,MAX(1,$C5))&gt;INDEX(Kalender!$B$81:$B$110,MAX(1,$C5))),AND($D5&gt;0,INDEX(Kalender!KW$81:KW$110,MAX(1,$D5))&gt;INDEX(Kalender!$B$81:$B$110,MAX(1,$D5))),AND($E5&gt;0,INDEX(Kalender!KW$81:KW$110,MAX(1,$E5))&gt;INDEX(Kalender!$B$81:$B$110,MAX(1,$E5))),AND($F5&gt;0,INDEX(Kalender!KW$81:KW$110,MAX(1,$F5))&gt;INDEX(Kalender!$B$81:$B$110,MAX(1,$F5)))),2,0))</f>
        <v>0</v>
      </c>
      <c r="KX5" s="5" t="n">
        <f aca="false">IF(Kalender!KX5&lt;&gt;1,0,IF(AND($B5&gt;0,INDEX(Kalender!KX$68:KX$77,MAX(1,$B5))&gt;INDEX(Kalender!$B$68:$B$77,MAX(1,$B5))),1,0)+IF(OR(AND($C5&gt;0,INDEX(Kalender!KX$81:KX$110,MAX(1,$C5))&gt;INDEX(Kalender!$B$81:$B$110,MAX(1,$C5))),AND($D5&gt;0,INDEX(Kalender!KX$81:KX$110,MAX(1,$D5))&gt;INDEX(Kalender!$B$81:$B$110,MAX(1,$D5))),AND($E5&gt;0,INDEX(Kalender!KX$81:KX$110,MAX(1,$E5))&gt;INDEX(Kalender!$B$81:$B$110,MAX(1,$E5))),AND($F5&gt;0,INDEX(Kalender!KX$81:KX$110,MAX(1,$F5))&gt;INDEX(Kalender!$B$81:$B$110,MAX(1,$F5)))),2,0))</f>
        <v>0</v>
      </c>
      <c r="KY5" s="5" t="n">
        <f aca="false">IF(Kalender!KY5&lt;&gt;1,0,IF(AND($B5&gt;0,INDEX(Kalender!KY$68:KY$77,MAX(1,$B5))&gt;INDEX(Kalender!$B$68:$B$77,MAX(1,$B5))),1,0)+IF(OR(AND($C5&gt;0,INDEX(Kalender!KY$81:KY$110,MAX(1,$C5))&gt;INDEX(Kalender!$B$81:$B$110,MAX(1,$C5))),AND($D5&gt;0,INDEX(Kalender!KY$81:KY$110,MAX(1,$D5))&gt;INDEX(Kalender!$B$81:$B$110,MAX(1,$D5))),AND($E5&gt;0,INDEX(Kalender!KY$81:KY$110,MAX(1,$E5))&gt;INDEX(Kalender!$B$81:$B$110,MAX(1,$E5))),AND($F5&gt;0,INDEX(Kalender!KY$81:KY$110,MAX(1,$F5))&gt;INDEX(Kalender!$B$81:$B$110,MAX(1,$F5)))),2,0))</f>
        <v>0</v>
      </c>
      <c r="KZ5" s="5" t="n">
        <f aca="false">IF(Kalender!KZ5&lt;&gt;1,0,IF(AND($B5&gt;0,INDEX(Kalender!KZ$68:KZ$77,MAX(1,$B5))&gt;INDEX(Kalender!$B$68:$B$77,MAX(1,$B5))),1,0)+IF(OR(AND($C5&gt;0,INDEX(Kalender!KZ$81:KZ$110,MAX(1,$C5))&gt;INDEX(Kalender!$B$81:$B$110,MAX(1,$C5))),AND($D5&gt;0,INDEX(Kalender!KZ$81:KZ$110,MAX(1,$D5))&gt;INDEX(Kalender!$B$81:$B$110,MAX(1,$D5))),AND($E5&gt;0,INDEX(Kalender!KZ$81:KZ$110,MAX(1,$E5))&gt;INDEX(Kalender!$B$81:$B$110,MAX(1,$E5))),AND($F5&gt;0,INDEX(Kalender!KZ$81:KZ$110,MAX(1,$F5))&gt;INDEX(Kalender!$B$81:$B$110,MAX(1,$F5)))),2,0))</f>
        <v>0</v>
      </c>
      <c r="LA5" s="5" t="n">
        <f aca="false">IF(Kalender!LA5&lt;&gt;1,0,IF(AND($B5&gt;0,INDEX(Kalender!LA$68:LA$77,MAX(1,$B5))&gt;INDEX(Kalender!$B$68:$B$77,MAX(1,$B5))),1,0)+IF(OR(AND($C5&gt;0,INDEX(Kalender!LA$81:LA$110,MAX(1,$C5))&gt;INDEX(Kalender!$B$81:$B$110,MAX(1,$C5))),AND($D5&gt;0,INDEX(Kalender!LA$81:LA$110,MAX(1,$D5))&gt;INDEX(Kalender!$B$81:$B$110,MAX(1,$D5))),AND($E5&gt;0,INDEX(Kalender!LA$81:LA$110,MAX(1,$E5))&gt;INDEX(Kalender!$B$81:$B$110,MAX(1,$E5))),AND($F5&gt;0,INDEX(Kalender!LA$81:LA$110,MAX(1,$F5))&gt;INDEX(Kalender!$B$81:$B$110,MAX(1,$F5)))),2,0))</f>
        <v>0</v>
      </c>
      <c r="LB5" s="5" t="n">
        <f aca="false">IF(Kalender!LB5&lt;&gt;1,0,IF(AND($B5&gt;0,INDEX(Kalender!LB$68:LB$77,MAX(1,$B5))&gt;INDEX(Kalender!$B$68:$B$77,MAX(1,$B5))),1,0)+IF(OR(AND($C5&gt;0,INDEX(Kalender!LB$81:LB$110,MAX(1,$C5))&gt;INDEX(Kalender!$B$81:$B$110,MAX(1,$C5))),AND($D5&gt;0,INDEX(Kalender!LB$81:LB$110,MAX(1,$D5))&gt;INDEX(Kalender!$B$81:$B$110,MAX(1,$D5))),AND($E5&gt;0,INDEX(Kalender!LB$81:LB$110,MAX(1,$E5))&gt;INDEX(Kalender!$B$81:$B$110,MAX(1,$E5))),AND($F5&gt;0,INDEX(Kalender!LB$81:LB$110,MAX(1,$F5))&gt;INDEX(Kalender!$B$81:$B$110,MAX(1,$F5)))),2,0))</f>
        <v>0</v>
      </c>
      <c r="LC5" s="5" t="n">
        <f aca="false">IF(Kalender!LC5&lt;&gt;1,0,IF(AND($B5&gt;0,INDEX(Kalender!LC$68:LC$77,MAX(1,$B5))&gt;INDEX(Kalender!$B$68:$B$77,MAX(1,$B5))),1,0)+IF(OR(AND($C5&gt;0,INDEX(Kalender!LC$81:LC$110,MAX(1,$C5))&gt;INDEX(Kalender!$B$81:$B$110,MAX(1,$C5))),AND($D5&gt;0,INDEX(Kalender!LC$81:LC$110,MAX(1,$D5))&gt;INDEX(Kalender!$B$81:$B$110,MAX(1,$D5))),AND($E5&gt;0,INDEX(Kalender!LC$81:LC$110,MAX(1,$E5))&gt;INDEX(Kalender!$B$81:$B$110,MAX(1,$E5))),AND($F5&gt;0,INDEX(Kalender!LC$81:LC$110,MAX(1,$F5))&gt;INDEX(Kalender!$B$81:$B$110,MAX(1,$F5)))),2,0))</f>
        <v>0</v>
      </c>
      <c r="LD5" s="5" t="n">
        <f aca="false">IF(Kalender!LD5&lt;&gt;1,0,IF(AND($B5&gt;0,INDEX(Kalender!LD$68:LD$77,MAX(1,$B5))&gt;INDEX(Kalender!$B$68:$B$77,MAX(1,$B5))),1,0)+IF(OR(AND($C5&gt;0,INDEX(Kalender!LD$81:LD$110,MAX(1,$C5))&gt;INDEX(Kalender!$B$81:$B$110,MAX(1,$C5))),AND($D5&gt;0,INDEX(Kalender!LD$81:LD$110,MAX(1,$D5))&gt;INDEX(Kalender!$B$81:$B$110,MAX(1,$D5))),AND($E5&gt;0,INDEX(Kalender!LD$81:LD$110,MAX(1,$E5))&gt;INDEX(Kalender!$B$81:$B$110,MAX(1,$E5))),AND($F5&gt;0,INDEX(Kalender!LD$81:LD$110,MAX(1,$F5))&gt;INDEX(Kalender!$B$81:$B$110,MAX(1,$F5)))),2,0))</f>
        <v>0</v>
      </c>
      <c r="LE5" s="5" t="n">
        <f aca="false">IF(Kalender!LE5&lt;&gt;1,0,IF(AND($B5&gt;0,INDEX(Kalender!LE$68:LE$77,MAX(1,$B5))&gt;INDEX(Kalender!$B$68:$B$77,MAX(1,$B5))),1,0)+IF(OR(AND($C5&gt;0,INDEX(Kalender!LE$81:LE$110,MAX(1,$C5))&gt;INDEX(Kalender!$B$81:$B$110,MAX(1,$C5))),AND($D5&gt;0,INDEX(Kalender!LE$81:LE$110,MAX(1,$D5))&gt;INDEX(Kalender!$B$81:$B$110,MAX(1,$D5))),AND($E5&gt;0,INDEX(Kalender!LE$81:LE$110,MAX(1,$E5))&gt;INDEX(Kalender!$B$81:$B$110,MAX(1,$E5))),AND($F5&gt;0,INDEX(Kalender!LE$81:LE$110,MAX(1,$F5))&gt;INDEX(Kalender!$B$81:$B$110,MAX(1,$F5)))),2,0))</f>
        <v>0</v>
      </c>
      <c r="LF5" s="5" t="n">
        <f aca="false">IF(Kalender!LF5&lt;&gt;1,0,IF(AND($B5&gt;0,INDEX(Kalender!LF$68:LF$77,MAX(1,$B5))&gt;INDEX(Kalender!$B$68:$B$77,MAX(1,$B5))),1,0)+IF(OR(AND($C5&gt;0,INDEX(Kalender!LF$81:LF$110,MAX(1,$C5))&gt;INDEX(Kalender!$B$81:$B$110,MAX(1,$C5))),AND($D5&gt;0,INDEX(Kalender!LF$81:LF$110,MAX(1,$D5))&gt;INDEX(Kalender!$B$81:$B$110,MAX(1,$D5))),AND($E5&gt;0,INDEX(Kalender!LF$81:LF$110,MAX(1,$E5))&gt;INDEX(Kalender!$B$81:$B$110,MAX(1,$E5))),AND($F5&gt;0,INDEX(Kalender!LF$81:LF$110,MAX(1,$F5))&gt;INDEX(Kalender!$B$81:$B$110,MAX(1,$F5)))),2,0))</f>
        <v>0</v>
      </c>
      <c r="LG5" s="5" t="n">
        <f aca="false">IF(Kalender!LG5&lt;&gt;1,0,IF(AND($B5&gt;0,INDEX(Kalender!LG$68:LG$77,MAX(1,$B5))&gt;INDEX(Kalender!$B$68:$B$77,MAX(1,$B5))),1,0)+IF(OR(AND($C5&gt;0,INDEX(Kalender!LG$81:LG$110,MAX(1,$C5))&gt;INDEX(Kalender!$B$81:$B$110,MAX(1,$C5))),AND($D5&gt;0,INDEX(Kalender!LG$81:LG$110,MAX(1,$D5))&gt;INDEX(Kalender!$B$81:$B$110,MAX(1,$D5))),AND($E5&gt;0,INDEX(Kalender!LG$81:LG$110,MAX(1,$E5))&gt;INDEX(Kalender!$B$81:$B$110,MAX(1,$E5))),AND($F5&gt;0,INDEX(Kalender!LG$81:LG$110,MAX(1,$F5))&gt;INDEX(Kalender!$B$81:$B$110,MAX(1,$F5)))),2,0))</f>
        <v>0</v>
      </c>
      <c r="LH5" s="5" t="n">
        <f aca="false">IF(Kalender!LH5&lt;&gt;1,0,IF(AND($B5&gt;0,INDEX(Kalender!LH$68:LH$77,MAX(1,$B5))&gt;INDEX(Kalender!$B$68:$B$77,MAX(1,$B5))),1,0)+IF(OR(AND($C5&gt;0,INDEX(Kalender!LH$81:LH$110,MAX(1,$C5))&gt;INDEX(Kalender!$B$81:$B$110,MAX(1,$C5))),AND($D5&gt;0,INDEX(Kalender!LH$81:LH$110,MAX(1,$D5))&gt;INDEX(Kalender!$B$81:$B$110,MAX(1,$D5))),AND($E5&gt;0,INDEX(Kalender!LH$81:LH$110,MAX(1,$E5))&gt;INDEX(Kalender!$B$81:$B$110,MAX(1,$E5))),AND($F5&gt;0,INDEX(Kalender!LH$81:LH$110,MAX(1,$F5))&gt;INDEX(Kalender!$B$81:$B$110,MAX(1,$F5)))),2,0))</f>
        <v>0</v>
      </c>
      <c r="LI5" s="5" t="n">
        <f aca="false">IF(Kalender!LI5&lt;&gt;1,0,IF(AND($B5&gt;0,INDEX(Kalender!LI$68:LI$77,MAX(1,$B5))&gt;INDEX(Kalender!$B$68:$B$77,MAX(1,$B5))),1,0)+IF(OR(AND($C5&gt;0,INDEX(Kalender!LI$81:LI$110,MAX(1,$C5))&gt;INDEX(Kalender!$B$81:$B$110,MAX(1,$C5))),AND($D5&gt;0,INDEX(Kalender!LI$81:LI$110,MAX(1,$D5))&gt;INDEX(Kalender!$B$81:$B$110,MAX(1,$D5))),AND($E5&gt;0,INDEX(Kalender!LI$81:LI$110,MAX(1,$E5))&gt;INDEX(Kalender!$B$81:$B$110,MAX(1,$E5))),AND($F5&gt;0,INDEX(Kalender!LI$81:LI$110,MAX(1,$F5))&gt;INDEX(Kalender!$B$81:$B$110,MAX(1,$F5)))),2,0))</f>
        <v>0</v>
      </c>
      <c r="LJ5" s="5" t="n">
        <f aca="false">IF(Kalender!LJ5&lt;&gt;1,0,IF(AND($B5&gt;0,INDEX(Kalender!LJ$68:LJ$77,MAX(1,$B5))&gt;INDEX(Kalender!$B$68:$B$77,MAX(1,$B5))),1,0)+IF(OR(AND($C5&gt;0,INDEX(Kalender!LJ$81:LJ$110,MAX(1,$C5))&gt;INDEX(Kalender!$B$81:$B$110,MAX(1,$C5))),AND($D5&gt;0,INDEX(Kalender!LJ$81:LJ$110,MAX(1,$D5))&gt;INDEX(Kalender!$B$81:$B$110,MAX(1,$D5))),AND($E5&gt;0,INDEX(Kalender!LJ$81:LJ$110,MAX(1,$E5))&gt;INDEX(Kalender!$B$81:$B$110,MAX(1,$E5))),AND($F5&gt;0,INDEX(Kalender!LJ$81:LJ$110,MAX(1,$F5))&gt;INDEX(Kalender!$B$81:$B$110,MAX(1,$F5)))),2,0))</f>
        <v>0</v>
      </c>
      <c r="LK5" s="5" t="n">
        <f aca="false">IF(Kalender!LK5&lt;&gt;1,0,IF(AND($B5&gt;0,INDEX(Kalender!LK$68:LK$77,MAX(1,$B5))&gt;INDEX(Kalender!$B$68:$B$77,MAX(1,$B5))),1,0)+IF(OR(AND($C5&gt;0,INDEX(Kalender!LK$81:LK$110,MAX(1,$C5))&gt;INDEX(Kalender!$B$81:$B$110,MAX(1,$C5))),AND($D5&gt;0,INDEX(Kalender!LK$81:LK$110,MAX(1,$D5))&gt;INDEX(Kalender!$B$81:$B$110,MAX(1,$D5))),AND($E5&gt;0,INDEX(Kalender!LK$81:LK$110,MAX(1,$E5))&gt;INDEX(Kalender!$B$81:$B$110,MAX(1,$E5))),AND($F5&gt;0,INDEX(Kalender!LK$81:LK$110,MAX(1,$F5))&gt;INDEX(Kalender!$B$81:$B$110,MAX(1,$F5)))),2,0))</f>
        <v>0</v>
      </c>
      <c r="LL5" s="5" t="n">
        <f aca="false">IF(Kalender!LL5&lt;&gt;1,0,IF(AND($B5&gt;0,INDEX(Kalender!LL$68:LL$77,MAX(1,$B5))&gt;INDEX(Kalender!$B$68:$B$77,MAX(1,$B5))),1,0)+IF(OR(AND($C5&gt;0,INDEX(Kalender!LL$81:LL$110,MAX(1,$C5))&gt;INDEX(Kalender!$B$81:$B$110,MAX(1,$C5))),AND($D5&gt;0,INDEX(Kalender!LL$81:LL$110,MAX(1,$D5))&gt;INDEX(Kalender!$B$81:$B$110,MAX(1,$D5))),AND($E5&gt;0,INDEX(Kalender!LL$81:LL$110,MAX(1,$E5))&gt;INDEX(Kalender!$B$81:$B$110,MAX(1,$E5))),AND($F5&gt;0,INDEX(Kalender!LL$81:LL$110,MAX(1,$F5))&gt;INDEX(Kalender!$B$81:$B$110,MAX(1,$F5)))),2,0))</f>
        <v>0</v>
      </c>
      <c r="LM5" s="5" t="n">
        <f aca="false">IF(Kalender!LM5&lt;&gt;1,0,IF(AND($B5&gt;0,INDEX(Kalender!LM$68:LM$77,MAX(1,$B5))&gt;INDEX(Kalender!$B$68:$B$77,MAX(1,$B5))),1,0)+IF(OR(AND($C5&gt;0,INDEX(Kalender!LM$81:LM$110,MAX(1,$C5))&gt;INDEX(Kalender!$B$81:$B$110,MAX(1,$C5))),AND($D5&gt;0,INDEX(Kalender!LM$81:LM$110,MAX(1,$D5))&gt;INDEX(Kalender!$B$81:$B$110,MAX(1,$D5))),AND($E5&gt;0,INDEX(Kalender!LM$81:LM$110,MAX(1,$E5))&gt;INDEX(Kalender!$B$81:$B$110,MAX(1,$E5))),AND($F5&gt;0,INDEX(Kalender!LM$81:LM$110,MAX(1,$F5))&gt;INDEX(Kalender!$B$81:$B$110,MAX(1,$F5)))),2,0))</f>
        <v>0</v>
      </c>
      <c r="LN5" s="5" t="n">
        <f aca="false">IF(Kalender!LN5&lt;&gt;1,0,IF(AND($B5&gt;0,INDEX(Kalender!LN$68:LN$77,MAX(1,$B5))&gt;INDEX(Kalender!$B$68:$B$77,MAX(1,$B5))),1,0)+IF(OR(AND($C5&gt;0,INDEX(Kalender!LN$81:LN$110,MAX(1,$C5))&gt;INDEX(Kalender!$B$81:$B$110,MAX(1,$C5))),AND($D5&gt;0,INDEX(Kalender!LN$81:LN$110,MAX(1,$D5))&gt;INDEX(Kalender!$B$81:$B$110,MAX(1,$D5))),AND($E5&gt;0,INDEX(Kalender!LN$81:LN$110,MAX(1,$E5))&gt;INDEX(Kalender!$B$81:$B$110,MAX(1,$E5))),AND($F5&gt;0,INDEX(Kalender!LN$81:LN$110,MAX(1,$F5))&gt;INDEX(Kalender!$B$81:$B$110,MAX(1,$F5)))),2,0))</f>
        <v>0</v>
      </c>
      <c r="LO5" s="5" t="n">
        <f aca="false">IF(Kalender!LO5&lt;&gt;1,0,IF(AND($B5&gt;0,INDEX(Kalender!LO$68:LO$77,MAX(1,$B5))&gt;INDEX(Kalender!$B$68:$B$77,MAX(1,$B5))),1,0)+IF(OR(AND($C5&gt;0,INDEX(Kalender!LO$81:LO$110,MAX(1,$C5))&gt;INDEX(Kalender!$B$81:$B$110,MAX(1,$C5))),AND($D5&gt;0,INDEX(Kalender!LO$81:LO$110,MAX(1,$D5))&gt;INDEX(Kalender!$B$81:$B$110,MAX(1,$D5))),AND($E5&gt;0,INDEX(Kalender!LO$81:LO$110,MAX(1,$E5))&gt;INDEX(Kalender!$B$81:$B$110,MAX(1,$E5))),AND($F5&gt;0,INDEX(Kalender!LO$81:LO$110,MAX(1,$F5))&gt;INDEX(Kalender!$B$81:$B$110,MAX(1,$F5)))),2,0))</f>
        <v>0</v>
      </c>
      <c r="LP5" s="5" t="n">
        <f aca="false">IF(Kalender!LP5&lt;&gt;1,0,IF(AND($B5&gt;0,INDEX(Kalender!LP$68:LP$77,MAX(1,$B5))&gt;INDEX(Kalender!$B$68:$B$77,MAX(1,$B5))),1,0)+IF(OR(AND($C5&gt;0,INDEX(Kalender!LP$81:LP$110,MAX(1,$C5))&gt;INDEX(Kalender!$B$81:$B$110,MAX(1,$C5))),AND($D5&gt;0,INDEX(Kalender!LP$81:LP$110,MAX(1,$D5))&gt;INDEX(Kalender!$B$81:$B$110,MAX(1,$D5))),AND($E5&gt;0,INDEX(Kalender!LP$81:LP$110,MAX(1,$E5))&gt;INDEX(Kalender!$B$81:$B$110,MAX(1,$E5))),AND($F5&gt;0,INDEX(Kalender!LP$81:LP$110,MAX(1,$F5))&gt;INDEX(Kalender!$B$81:$B$110,MAX(1,$F5)))),2,0))</f>
        <v>0</v>
      </c>
      <c r="LQ5" s="5" t="n">
        <f aca="false">IF(Kalender!LQ5&lt;&gt;1,0,IF(AND($B5&gt;0,INDEX(Kalender!LQ$68:LQ$77,MAX(1,$B5))&gt;INDEX(Kalender!$B$68:$B$77,MAX(1,$B5))),1,0)+IF(OR(AND($C5&gt;0,INDEX(Kalender!LQ$81:LQ$110,MAX(1,$C5))&gt;INDEX(Kalender!$B$81:$B$110,MAX(1,$C5))),AND($D5&gt;0,INDEX(Kalender!LQ$81:LQ$110,MAX(1,$D5))&gt;INDEX(Kalender!$B$81:$B$110,MAX(1,$D5))),AND($E5&gt;0,INDEX(Kalender!LQ$81:LQ$110,MAX(1,$E5))&gt;INDEX(Kalender!$B$81:$B$110,MAX(1,$E5))),AND($F5&gt;0,INDEX(Kalender!LQ$81:LQ$110,MAX(1,$F5))&gt;INDEX(Kalender!$B$81:$B$110,MAX(1,$F5)))),2,0))</f>
        <v>0</v>
      </c>
      <c r="LR5" s="5" t="n">
        <f aca="false">IF(Kalender!LR5&lt;&gt;1,0,IF(AND($B5&gt;0,INDEX(Kalender!LR$68:LR$77,MAX(1,$B5))&gt;INDEX(Kalender!$B$68:$B$77,MAX(1,$B5))),1,0)+IF(OR(AND($C5&gt;0,INDEX(Kalender!LR$81:LR$110,MAX(1,$C5))&gt;INDEX(Kalender!$B$81:$B$110,MAX(1,$C5))),AND($D5&gt;0,INDEX(Kalender!LR$81:LR$110,MAX(1,$D5))&gt;INDEX(Kalender!$B$81:$B$110,MAX(1,$D5))),AND($E5&gt;0,INDEX(Kalender!LR$81:LR$110,MAX(1,$E5))&gt;INDEX(Kalender!$B$81:$B$110,MAX(1,$E5))),AND($F5&gt;0,INDEX(Kalender!LR$81:LR$110,MAX(1,$F5))&gt;INDEX(Kalender!$B$81:$B$110,MAX(1,$F5)))),2,0))</f>
        <v>0</v>
      </c>
      <c r="LS5" s="5" t="n">
        <f aca="false">IF(Kalender!LS5&lt;&gt;1,0,IF(AND($B5&gt;0,INDEX(Kalender!LS$68:LS$77,MAX(1,$B5))&gt;INDEX(Kalender!$B$68:$B$77,MAX(1,$B5))),1,0)+IF(OR(AND($C5&gt;0,INDEX(Kalender!LS$81:LS$110,MAX(1,$C5))&gt;INDEX(Kalender!$B$81:$B$110,MAX(1,$C5))),AND($D5&gt;0,INDEX(Kalender!LS$81:LS$110,MAX(1,$D5))&gt;INDEX(Kalender!$B$81:$B$110,MAX(1,$D5))),AND($E5&gt;0,INDEX(Kalender!LS$81:LS$110,MAX(1,$E5))&gt;INDEX(Kalender!$B$81:$B$110,MAX(1,$E5))),AND($F5&gt;0,INDEX(Kalender!LS$81:LS$110,MAX(1,$F5))&gt;INDEX(Kalender!$B$81:$B$110,MAX(1,$F5)))),2,0))</f>
        <v>0</v>
      </c>
      <c r="LT5" s="5" t="n">
        <f aca="false">IF(Kalender!LT5&lt;&gt;1,0,IF(AND($B5&gt;0,INDEX(Kalender!LT$68:LT$77,MAX(1,$B5))&gt;INDEX(Kalender!$B$68:$B$77,MAX(1,$B5))),1,0)+IF(OR(AND($C5&gt;0,INDEX(Kalender!LT$81:LT$110,MAX(1,$C5))&gt;INDEX(Kalender!$B$81:$B$110,MAX(1,$C5))),AND($D5&gt;0,INDEX(Kalender!LT$81:LT$110,MAX(1,$D5))&gt;INDEX(Kalender!$B$81:$B$110,MAX(1,$D5))),AND($E5&gt;0,INDEX(Kalender!LT$81:LT$110,MAX(1,$E5))&gt;INDEX(Kalender!$B$81:$B$110,MAX(1,$E5))),AND($F5&gt;0,INDEX(Kalender!LT$81:LT$110,MAX(1,$F5))&gt;INDEX(Kalender!$B$81:$B$110,MAX(1,$F5)))),2,0))</f>
        <v>0</v>
      </c>
      <c r="LU5" s="5" t="n">
        <f aca="false">IF(Kalender!LU5&lt;&gt;1,0,IF(AND($B5&gt;0,INDEX(Kalender!LU$68:LU$77,MAX(1,$B5))&gt;INDEX(Kalender!$B$68:$B$77,MAX(1,$B5))),1,0)+IF(OR(AND($C5&gt;0,INDEX(Kalender!LU$81:LU$110,MAX(1,$C5))&gt;INDEX(Kalender!$B$81:$B$110,MAX(1,$C5))),AND($D5&gt;0,INDEX(Kalender!LU$81:LU$110,MAX(1,$D5))&gt;INDEX(Kalender!$B$81:$B$110,MAX(1,$D5))),AND($E5&gt;0,INDEX(Kalender!LU$81:LU$110,MAX(1,$E5))&gt;INDEX(Kalender!$B$81:$B$110,MAX(1,$E5))),AND($F5&gt;0,INDEX(Kalender!LU$81:LU$110,MAX(1,$F5))&gt;INDEX(Kalender!$B$81:$B$110,MAX(1,$F5)))),2,0))</f>
        <v>0</v>
      </c>
      <c r="LV5" s="5" t="n">
        <f aca="false">IF(Kalender!LV5&lt;&gt;1,0,IF(AND($B5&gt;0,INDEX(Kalender!LV$68:LV$77,MAX(1,$B5))&gt;INDEX(Kalender!$B$68:$B$77,MAX(1,$B5))),1,0)+IF(OR(AND($C5&gt;0,INDEX(Kalender!LV$81:LV$110,MAX(1,$C5))&gt;INDEX(Kalender!$B$81:$B$110,MAX(1,$C5))),AND($D5&gt;0,INDEX(Kalender!LV$81:LV$110,MAX(1,$D5))&gt;INDEX(Kalender!$B$81:$B$110,MAX(1,$D5))),AND($E5&gt;0,INDEX(Kalender!LV$81:LV$110,MAX(1,$E5))&gt;INDEX(Kalender!$B$81:$B$110,MAX(1,$E5))),AND($F5&gt;0,INDEX(Kalender!LV$81:LV$110,MAX(1,$F5))&gt;INDEX(Kalender!$B$81:$B$110,MAX(1,$F5)))),2,0))</f>
        <v>0</v>
      </c>
      <c r="LW5" s="5" t="n">
        <f aca="false">IF(Kalender!LW5&lt;&gt;1,0,IF(AND($B5&gt;0,INDEX(Kalender!LW$68:LW$77,MAX(1,$B5))&gt;INDEX(Kalender!$B$68:$B$77,MAX(1,$B5))),1,0)+IF(OR(AND($C5&gt;0,INDEX(Kalender!LW$81:LW$110,MAX(1,$C5))&gt;INDEX(Kalender!$B$81:$B$110,MAX(1,$C5))),AND($D5&gt;0,INDEX(Kalender!LW$81:LW$110,MAX(1,$D5))&gt;INDEX(Kalender!$B$81:$B$110,MAX(1,$D5))),AND($E5&gt;0,INDEX(Kalender!LW$81:LW$110,MAX(1,$E5))&gt;INDEX(Kalender!$B$81:$B$110,MAX(1,$E5))),AND($F5&gt;0,INDEX(Kalender!LW$81:LW$110,MAX(1,$F5))&gt;INDEX(Kalender!$B$81:$B$110,MAX(1,$F5)))),2,0))</f>
        <v>0</v>
      </c>
      <c r="LX5" s="5" t="n">
        <f aca="false">IF(Kalender!LX5&lt;&gt;1,0,IF(AND($B5&gt;0,INDEX(Kalender!LX$68:LX$77,MAX(1,$B5))&gt;INDEX(Kalender!$B$68:$B$77,MAX(1,$B5))),1,0)+IF(OR(AND($C5&gt;0,INDEX(Kalender!LX$81:LX$110,MAX(1,$C5))&gt;INDEX(Kalender!$B$81:$B$110,MAX(1,$C5))),AND($D5&gt;0,INDEX(Kalender!LX$81:LX$110,MAX(1,$D5))&gt;INDEX(Kalender!$B$81:$B$110,MAX(1,$D5))),AND($E5&gt;0,INDEX(Kalender!LX$81:LX$110,MAX(1,$E5))&gt;INDEX(Kalender!$B$81:$B$110,MAX(1,$E5))),AND($F5&gt;0,INDEX(Kalender!LX$81:LX$110,MAX(1,$F5))&gt;INDEX(Kalender!$B$81:$B$110,MAX(1,$F5)))),2,0))</f>
        <v>0</v>
      </c>
      <c r="LY5" s="5" t="n">
        <f aca="false">IF(Kalender!LY5&lt;&gt;1,0,IF(AND($B5&gt;0,INDEX(Kalender!LY$68:LY$77,MAX(1,$B5))&gt;INDEX(Kalender!$B$68:$B$77,MAX(1,$B5))),1,0)+IF(OR(AND($C5&gt;0,INDEX(Kalender!LY$81:LY$110,MAX(1,$C5))&gt;INDEX(Kalender!$B$81:$B$110,MAX(1,$C5))),AND($D5&gt;0,INDEX(Kalender!LY$81:LY$110,MAX(1,$D5))&gt;INDEX(Kalender!$B$81:$B$110,MAX(1,$D5))),AND($E5&gt;0,INDEX(Kalender!LY$81:LY$110,MAX(1,$E5))&gt;INDEX(Kalender!$B$81:$B$110,MAX(1,$E5))),AND($F5&gt;0,INDEX(Kalender!LY$81:LY$110,MAX(1,$F5))&gt;INDEX(Kalender!$B$81:$B$110,MAX(1,$F5)))),2,0))</f>
        <v>0</v>
      </c>
      <c r="LZ5" s="5" t="n">
        <f aca="false">IF(Kalender!LZ5&lt;&gt;1,0,IF(AND($B5&gt;0,INDEX(Kalender!LZ$68:LZ$77,MAX(1,$B5))&gt;INDEX(Kalender!$B$68:$B$77,MAX(1,$B5))),1,0)+IF(OR(AND($C5&gt;0,INDEX(Kalender!LZ$81:LZ$110,MAX(1,$C5))&gt;INDEX(Kalender!$B$81:$B$110,MAX(1,$C5))),AND($D5&gt;0,INDEX(Kalender!LZ$81:LZ$110,MAX(1,$D5))&gt;INDEX(Kalender!$B$81:$B$110,MAX(1,$D5))),AND($E5&gt;0,INDEX(Kalender!LZ$81:LZ$110,MAX(1,$E5))&gt;INDEX(Kalender!$B$81:$B$110,MAX(1,$E5))),AND($F5&gt;0,INDEX(Kalender!LZ$81:LZ$110,MAX(1,$F5))&gt;INDEX(Kalender!$B$81:$B$110,MAX(1,$F5)))),2,0))</f>
        <v>0</v>
      </c>
      <c r="MA5" s="5" t="n">
        <f aca="false">IF(Kalender!MA5&lt;&gt;1,0,IF(AND($B5&gt;0,INDEX(Kalender!MA$68:MA$77,MAX(1,$B5))&gt;INDEX(Kalender!$B$68:$B$77,MAX(1,$B5))),1,0)+IF(OR(AND($C5&gt;0,INDEX(Kalender!MA$81:MA$110,MAX(1,$C5))&gt;INDEX(Kalender!$B$81:$B$110,MAX(1,$C5))),AND($D5&gt;0,INDEX(Kalender!MA$81:MA$110,MAX(1,$D5))&gt;INDEX(Kalender!$B$81:$B$110,MAX(1,$D5))),AND($E5&gt;0,INDEX(Kalender!MA$81:MA$110,MAX(1,$E5))&gt;INDEX(Kalender!$B$81:$B$110,MAX(1,$E5))),AND($F5&gt;0,INDEX(Kalender!MA$81:MA$110,MAX(1,$F5))&gt;INDEX(Kalender!$B$81:$B$110,MAX(1,$F5)))),2,0))</f>
        <v>0</v>
      </c>
      <c r="MB5" s="5" t="n">
        <f aca="false">IF(Kalender!MB5&lt;&gt;1,0,IF(AND($B5&gt;0,INDEX(Kalender!MB$68:MB$77,MAX(1,$B5))&gt;INDEX(Kalender!$B$68:$B$77,MAX(1,$B5))),1,0)+IF(OR(AND($C5&gt;0,INDEX(Kalender!MB$81:MB$110,MAX(1,$C5))&gt;INDEX(Kalender!$B$81:$B$110,MAX(1,$C5))),AND($D5&gt;0,INDEX(Kalender!MB$81:MB$110,MAX(1,$D5))&gt;INDEX(Kalender!$B$81:$B$110,MAX(1,$D5))),AND($E5&gt;0,INDEX(Kalender!MB$81:MB$110,MAX(1,$E5))&gt;INDEX(Kalender!$B$81:$B$110,MAX(1,$E5))),AND($F5&gt;0,INDEX(Kalender!MB$81:MB$110,MAX(1,$F5))&gt;INDEX(Kalender!$B$81:$B$110,MAX(1,$F5)))),2,0))</f>
        <v>0</v>
      </c>
      <c r="MC5" s="5" t="n">
        <f aca="false">IF(Kalender!MC5&lt;&gt;1,0,IF(AND($B5&gt;0,INDEX(Kalender!MC$68:MC$77,MAX(1,$B5))&gt;INDEX(Kalender!$B$68:$B$77,MAX(1,$B5))),1,0)+IF(OR(AND($C5&gt;0,INDEX(Kalender!MC$81:MC$110,MAX(1,$C5))&gt;INDEX(Kalender!$B$81:$B$110,MAX(1,$C5))),AND($D5&gt;0,INDEX(Kalender!MC$81:MC$110,MAX(1,$D5))&gt;INDEX(Kalender!$B$81:$B$110,MAX(1,$D5))),AND($E5&gt;0,INDEX(Kalender!MC$81:MC$110,MAX(1,$E5))&gt;INDEX(Kalender!$B$81:$B$110,MAX(1,$E5))),AND($F5&gt;0,INDEX(Kalender!MC$81:MC$110,MAX(1,$F5))&gt;INDEX(Kalender!$B$81:$B$110,MAX(1,$F5)))),2,0))</f>
        <v>0</v>
      </c>
      <c r="MD5" s="5" t="n">
        <f aca="false">IF(Kalender!MD5&lt;&gt;1,0,IF(AND($B5&gt;0,INDEX(Kalender!MD$68:MD$77,MAX(1,$B5))&gt;INDEX(Kalender!$B$68:$B$77,MAX(1,$B5))),1,0)+IF(OR(AND($C5&gt;0,INDEX(Kalender!MD$81:MD$110,MAX(1,$C5))&gt;INDEX(Kalender!$B$81:$B$110,MAX(1,$C5))),AND($D5&gt;0,INDEX(Kalender!MD$81:MD$110,MAX(1,$D5))&gt;INDEX(Kalender!$B$81:$B$110,MAX(1,$D5))),AND($E5&gt;0,INDEX(Kalender!MD$81:MD$110,MAX(1,$E5))&gt;INDEX(Kalender!$B$81:$B$110,MAX(1,$E5))),AND($F5&gt;0,INDEX(Kalender!MD$81:MD$110,MAX(1,$F5))&gt;INDEX(Kalender!$B$81:$B$110,MAX(1,$F5)))),2,0))</f>
        <v>0</v>
      </c>
      <c r="ME5" s="5" t="n">
        <f aca="false">IF(Kalender!ME5&lt;&gt;1,0,IF(AND($B5&gt;0,INDEX(Kalender!ME$68:ME$77,MAX(1,$B5))&gt;INDEX(Kalender!$B$68:$B$77,MAX(1,$B5))),1,0)+IF(OR(AND($C5&gt;0,INDEX(Kalender!ME$81:ME$110,MAX(1,$C5))&gt;INDEX(Kalender!$B$81:$B$110,MAX(1,$C5))),AND($D5&gt;0,INDEX(Kalender!ME$81:ME$110,MAX(1,$D5))&gt;INDEX(Kalender!$B$81:$B$110,MAX(1,$D5))),AND($E5&gt;0,INDEX(Kalender!ME$81:ME$110,MAX(1,$E5))&gt;INDEX(Kalender!$B$81:$B$110,MAX(1,$E5))),AND($F5&gt;0,INDEX(Kalender!ME$81:ME$110,MAX(1,$F5))&gt;INDEX(Kalender!$B$81:$B$110,MAX(1,$F5)))),2,0))</f>
        <v>0</v>
      </c>
      <c r="MF5" s="5" t="n">
        <f aca="false">IF(Kalender!MF5&lt;&gt;1,0,IF(AND($B5&gt;0,INDEX(Kalender!MF$68:MF$77,MAX(1,$B5))&gt;INDEX(Kalender!$B$68:$B$77,MAX(1,$B5))),1,0)+IF(OR(AND($C5&gt;0,INDEX(Kalender!MF$81:MF$110,MAX(1,$C5))&gt;INDEX(Kalender!$B$81:$B$110,MAX(1,$C5))),AND($D5&gt;0,INDEX(Kalender!MF$81:MF$110,MAX(1,$D5))&gt;INDEX(Kalender!$B$81:$B$110,MAX(1,$D5))),AND($E5&gt;0,INDEX(Kalender!MF$81:MF$110,MAX(1,$E5))&gt;INDEX(Kalender!$B$81:$B$110,MAX(1,$E5))),AND($F5&gt;0,INDEX(Kalender!MF$81:MF$110,MAX(1,$F5))&gt;INDEX(Kalender!$B$81:$B$110,MAX(1,$F5)))),2,0))</f>
        <v>0</v>
      </c>
      <c r="MG5" s="5" t="n">
        <f aca="false">IF(Kalender!MG5&lt;&gt;1,0,IF(AND($B5&gt;0,INDEX(Kalender!MG$68:MG$77,MAX(1,$B5))&gt;INDEX(Kalender!$B$68:$B$77,MAX(1,$B5))),1,0)+IF(OR(AND($C5&gt;0,INDEX(Kalender!MG$81:MG$110,MAX(1,$C5))&gt;INDEX(Kalender!$B$81:$B$110,MAX(1,$C5))),AND($D5&gt;0,INDEX(Kalender!MG$81:MG$110,MAX(1,$D5))&gt;INDEX(Kalender!$B$81:$B$110,MAX(1,$D5))),AND($E5&gt;0,INDEX(Kalender!MG$81:MG$110,MAX(1,$E5))&gt;INDEX(Kalender!$B$81:$B$110,MAX(1,$E5))),AND($F5&gt;0,INDEX(Kalender!MG$81:MG$110,MAX(1,$F5))&gt;INDEX(Kalender!$B$81:$B$110,MAX(1,$F5)))),2,0))</f>
        <v>0</v>
      </c>
      <c r="MH5" s="5" t="n">
        <f aca="false">IF(Kalender!MH5&lt;&gt;1,0,IF(AND($B5&gt;0,INDEX(Kalender!MH$68:MH$77,MAX(1,$B5))&gt;INDEX(Kalender!$B$68:$B$77,MAX(1,$B5))),1,0)+IF(OR(AND($C5&gt;0,INDEX(Kalender!MH$81:MH$110,MAX(1,$C5))&gt;INDEX(Kalender!$B$81:$B$110,MAX(1,$C5))),AND($D5&gt;0,INDEX(Kalender!MH$81:MH$110,MAX(1,$D5))&gt;INDEX(Kalender!$B$81:$B$110,MAX(1,$D5))),AND($E5&gt;0,INDEX(Kalender!MH$81:MH$110,MAX(1,$E5))&gt;INDEX(Kalender!$B$81:$B$110,MAX(1,$E5))),AND($F5&gt;0,INDEX(Kalender!MH$81:MH$110,MAX(1,$F5))&gt;INDEX(Kalender!$B$81:$B$110,MAX(1,$F5)))),2,0))</f>
        <v>0</v>
      </c>
      <c r="MI5" s="5" t="n">
        <f aca="false">IF(Kalender!MI5&lt;&gt;1,0,IF(AND($B5&gt;0,INDEX(Kalender!MI$68:MI$77,MAX(1,$B5))&gt;INDEX(Kalender!$B$68:$B$77,MAX(1,$B5))),1,0)+IF(OR(AND($C5&gt;0,INDEX(Kalender!MI$81:MI$110,MAX(1,$C5))&gt;INDEX(Kalender!$B$81:$B$110,MAX(1,$C5))),AND($D5&gt;0,INDEX(Kalender!MI$81:MI$110,MAX(1,$D5))&gt;INDEX(Kalender!$B$81:$B$110,MAX(1,$D5))),AND($E5&gt;0,INDEX(Kalender!MI$81:MI$110,MAX(1,$E5))&gt;INDEX(Kalender!$B$81:$B$110,MAX(1,$E5))),AND($F5&gt;0,INDEX(Kalender!MI$81:MI$110,MAX(1,$F5))&gt;INDEX(Kalender!$B$81:$B$110,MAX(1,$F5)))),2,0))</f>
        <v>0</v>
      </c>
      <c r="MJ5" s="5" t="n">
        <f aca="false">IF(Kalender!MJ5&lt;&gt;1,0,IF(AND($B5&gt;0,INDEX(Kalender!MJ$68:MJ$77,MAX(1,$B5))&gt;INDEX(Kalender!$B$68:$B$77,MAX(1,$B5))),1,0)+IF(OR(AND($C5&gt;0,INDEX(Kalender!MJ$81:MJ$110,MAX(1,$C5))&gt;INDEX(Kalender!$B$81:$B$110,MAX(1,$C5))),AND($D5&gt;0,INDEX(Kalender!MJ$81:MJ$110,MAX(1,$D5))&gt;INDEX(Kalender!$B$81:$B$110,MAX(1,$D5))),AND($E5&gt;0,INDEX(Kalender!MJ$81:MJ$110,MAX(1,$E5))&gt;INDEX(Kalender!$B$81:$B$110,MAX(1,$E5))),AND($F5&gt;0,INDEX(Kalender!MJ$81:MJ$110,MAX(1,$F5))&gt;INDEX(Kalender!$B$81:$B$110,MAX(1,$F5)))),2,0))</f>
        <v>0</v>
      </c>
      <c r="MK5" s="5" t="n">
        <f aca="false">IF(Kalender!MK5&lt;&gt;1,0,IF(AND($B5&gt;0,INDEX(Kalender!MK$68:MK$77,MAX(1,$B5))&gt;INDEX(Kalender!$B$68:$B$77,MAX(1,$B5))),1,0)+IF(OR(AND($C5&gt;0,INDEX(Kalender!MK$81:MK$110,MAX(1,$C5))&gt;INDEX(Kalender!$B$81:$B$110,MAX(1,$C5))),AND($D5&gt;0,INDEX(Kalender!MK$81:MK$110,MAX(1,$D5))&gt;INDEX(Kalender!$B$81:$B$110,MAX(1,$D5))),AND($E5&gt;0,INDEX(Kalender!MK$81:MK$110,MAX(1,$E5))&gt;INDEX(Kalender!$B$81:$B$110,MAX(1,$E5))),AND($F5&gt;0,INDEX(Kalender!MK$81:MK$110,MAX(1,$F5))&gt;INDEX(Kalender!$B$81:$B$110,MAX(1,$F5)))),2,0))</f>
        <v>0</v>
      </c>
      <c r="ML5" s="5" t="n">
        <f aca="false">IF(Kalender!ML5&lt;&gt;1,0,IF(AND($B5&gt;0,INDEX(Kalender!ML$68:ML$77,MAX(1,$B5))&gt;INDEX(Kalender!$B$68:$B$77,MAX(1,$B5))),1,0)+IF(OR(AND($C5&gt;0,INDEX(Kalender!ML$81:ML$110,MAX(1,$C5))&gt;INDEX(Kalender!$B$81:$B$110,MAX(1,$C5))),AND($D5&gt;0,INDEX(Kalender!ML$81:ML$110,MAX(1,$D5))&gt;INDEX(Kalender!$B$81:$B$110,MAX(1,$D5))),AND($E5&gt;0,INDEX(Kalender!ML$81:ML$110,MAX(1,$E5))&gt;INDEX(Kalender!$B$81:$B$110,MAX(1,$E5))),AND($F5&gt;0,INDEX(Kalender!ML$81:ML$110,MAX(1,$F5))&gt;INDEX(Kalender!$B$81:$B$110,MAX(1,$F5)))),2,0))</f>
        <v>0</v>
      </c>
      <c r="MM5" s="5" t="n">
        <f aca="false">IF(Kalender!MM5&lt;&gt;1,0,IF(AND($B5&gt;0,INDEX(Kalender!MM$68:MM$77,MAX(1,$B5))&gt;INDEX(Kalender!$B$68:$B$77,MAX(1,$B5))),1,0)+IF(OR(AND($C5&gt;0,INDEX(Kalender!MM$81:MM$110,MAX(1,$C5))&gt;INDEX(Kalender!$B$81:$B$110,MAX(1,$C5))),AND($D5&gt;0,INDEX(Kalender!MM$81:MM$110,MAX(1,$D5))&gt;INDEX(Kalender!$B$81:$B$110,MAX(1,$D5))),AND($E5&gt;0,INDEX(Kalender!MM$81:MM$110,MAX(1,$E5))&gt;INDEX(Kalender!$B$81:$B$110,MAX(1,$E5))),AND($F5&gt;0,INDEX(Kalender!MM$81:MM$110,MAX(1,$F5))&gt;INDEX(Kalender!$B$81:$B$110,MAX(1,$F5)))),2,0))</f>
        <v>0</v>
      </c>
      <c r="MN5" s="5" t="n">
        <f aca="false">IF(Kalender!MN5&lt;&gt;1,0,IF(AND($B5&gt;0,INDEX(Kalender!MN$68:MN$77,MAX(1,$B5))&gt;INDEX(Kalender!$B$68:$B$77,MAX(1,$B5))),1,0)+IF(OR(AND($C5&gt;0,INDEX(Kalender!MN$81:MN$110,MAX(1,$C5))&gt;INDEX(Kalender!$B$81:$B$110,MAX(1,$C5))),AND($D5&gt;0,INDEX(Kalender!MN$81:MN$110,MAX(1,$D5))&gt;INDEX(Kalender!$B$81:$B$110,MAX(1,$D5))),AND($E5&gt;0,INDEX(Kalender!MN$81:MN$110,MAX(1,$E5))&gt;INDEX(Kalender!$B$81:$B$110,MAX(1,$E5))),AND($F5&gt;0,INDEX(Kalender!MN$81:MN$110,MAX(1,$F5))&gt;INDEX(Kalender!$B$81:$B$110,MAX(1,$F5)))),2,0))</f>
        <v>0</v>
      </c>
      <c r="MO5" s="5" t="n">
        <f aca="false">IF(Kalender!MO5&lt;&gt;1,0,IF(AND($B5&gt;0,INDEX(Kalender!MO$68:MO$77,MAX(1,$B5))&gt;INDEX(Kalender!$B$68:$B$77,MAX(1,$B5))),1,0)+IF(OR(AND($C5&gt;0,INDEX(Kalender!MO$81:MO$110,MAX(1,$C5))&gt;INDEX(Kalender!$B$81:$B$110,MAX(1,$C5))),AND($D5&gt;0,INDEX(Kalender!MO$81:MO$110,MAX(1,$D5))&gt;INDEX(Kalender!$B$81:$B$110,MAX(1,$D5))),AND($E5&gt;0,INDEX(Kalender!MO$81:MO$110,MAX(1,$E5))&gt;INDEX(Kalender!$B$81:$B$110,MAX(1,$E5))),AND($F5&gt;0,INDEX(Kalender!MO$81:MO$110,MAX(1,$F5))&gt;INDEX(Kalender!$B$81:$B$110,MAX(1,$F5)))),2,0))</f>
        <v>0</v>
      </c>
      <c r="MP5" s="5" t="n">
        <f aca="false">IF(Kalender!MP5&lt;&gt;1,0,IF(AND($B5&gt;0,INDEX(Kalender!MP$68:MP$77,MAX(1,$B5))&gt;INDEX(Kalender!$B$68:$B$77,MAX(1,$B5))),1,0)+IF(OR(AND($C5&gt;0,INDEX(Kalender!MP$81:MP$110,MAX(1,$C5))&gt;INDEX(Kalender!$B$81:$B$110,MAX(1,$C5))),AND($D5&gt;0,INDEX(Kalender!MP$81:MP$110,MAX(1,$D5))&gt;INDEX(Kalender!$B$81:$B$110,MAX(1,$D5))),AND($E5&gt;0,INDEX(Kalender!MP$81:MP$110,MAX(1,$E5))&gt;INDEX(Kalender!$B$81:$B$110,MAX(1,$E5))),AND($F5&gt;0,INDEX(Kalender!MP$81:MP$110,MAX(1,$F5))&gt;INDEX(Kalender!$B$81:$B$110,MAX(1,$F5)))),2,0))</f>
        <v>0</v>
      </c>
      <c r="MQ5" s="5" t="n">
        <f aca="false">IF(Kalender!MQ5&lt;&gt;1,0,IF(AND($B5&gt;0,INDEX(Kalender!MQ$68:MQ$77,MAX(1,$B5))&gt;INDEX(Kalender!$B$68:$B$77,MAX(1,$B5))),1,0)+IF(OR(AND($C5&gt;0,INDEX(Kalender!MQ$81:MQ$110,MAX(1,$C5))&gt;INDEX(Kalender!$B$81:$B$110,MAX(1,$C5))),AND($D5&gt;0,INDEX(Kalender!MQ$81:MQ$110,MAX(1,$D5))&gt;INDEX(Kalender!$B$81:$B$110,MAX(1,$D5))),AND($E5&gt;0,INDEX(Kalender!MQ$81:MQ$110,MAX(1,$E5))&gt;INDEX(Kalender!$B$81:$B$110,MAX(1,$E5))),AND($F5&gt;0,INDEX(Kalender!MQ$81:MQ$110,MAX(1,$F5))&gt;INDEX(Kalender!$B$81:$B$110,MAX(1,$F5)))),2,0))</f>
        <v>0</v>
      </c>
      <c r="MR5" s="5" t="n">
        <f aca="false">IF(Kalender!MR5&lt;&gt;1,0,IF(AND($B5&gt;0,INDEX(Kalender!MR$68:MR$77,MAX(1,$B5))&gt;INDEX(Kalender!$B$68:$B$77,MAX(1,$B5))),1,0)+IF(OR(AND($C5&gt;0,INDEX(Kalender!MR$81:MR$110,MAX(1,$C5))&gt;INDEX(Kalender!$B$81:$B$110,MAX(1,$C5))),AND($D5&gt;0,INDEX(Kalender!MR$81:MR$110,MAX(1,$D5))&gt;INDEX(Kalender!$B$81:$B$110,MAX(1,$D5))),AND($E5&gt;0,INDEX(Kalender!MR$81:MR$110,MAX(1,$E5))&gt;INDEX(Kalender!$B$81:$B$110,MAX(1,$E5))),AND($F5&gt;0,INDEX(Kalender!MR$81:MR$110,MAX(1,$F5))&gt;INDEX(Kalender!$B$81:$B$110,MAX(1,$F5)))),2,0))</f>
        <v>0</v>
      </c>
      <c r="MS5" s="5" t="n">
        <f aca="false">IF(Kalender!MS5&lt;&gt;1,0,IF(AND($B5&gt;0,INDEX(Kalender!MS$68:MS$77,MAX(1,$B5))&gt;INDEX(Kalender!$B$68:$B$77,MAX(1,$B5))),1,0)+IF(OR(AND($C5&gt;0,INDEX(Kalender!MS$81:MS$110,MAX(1,$C5))&gt;INDEX(Kalender!$B$81:$B$110,MAX(1,$C5))),AND($D5&gt;0,INDEX(Kalender!MS$81:MS$110,MAX(1,$D5))&gt;INDEX(Kalender!$B$81:$B$110,MAX(1,$D5))),AND($E5&gt;0,INDEX(Kalender!MS$81:MS$110,MAX(1,$E5))&gt;INDEX(Kalender!$B$81:$B$110,MAX(1,$E5))),AND($F5&gt;0,INDEX(Kalender!MS$81:MS$110,MAX(1,$F5))&gt;INDEX(Kalender!$B$81:$B$110,MAX(1,$F5)))),2,0))</f>
        <v>0</v>
      </c>
      <c r="MT5" s="5" t="n">
        <f aca="false">IF(Kalender!MT5&lt;&gt;1,0,IF(AND($B5&gt;0,INDEX(Kalender!MT$68:MT$77,MAX(1,$B5))&gt;INDEX(Kalender!$B$68:$B$77,MAX(1,$B5))),1,0)+IF(OR(AND($C5&gt;0,INDEX(Kalender!MT$81:MT$110,MAX(1,$C5))&gt;INDEX(Kalender!$B$81:$B$110,MAX(1,$C5))),AND($D5&gt;0,INDEX(Kalender!MT$81:MT$110,MAX(1,$D5))&gt;INDEX(Kalender!$B$81:$B$110,MAX(1,$D5))),AND($E5&gt;0,INDEX(Kalender!MT$81:MT$110,MAX(1,$E5))&gt;INDEX(Kalender!$B$81:$B$110,MAX(1,$E5))),AND($F5&gt;0,INDEX(Kalender!MT$81:MT$110,MAX(1,$F5))&gt;INDEX(Kalender!$B$81:$B$110,MAX(1,$F5)))),2,0))</f>
        <v>0</v>
      </c>
      <c r="MU5" s="5" t="n">
        <f aca="false">IF(Kalender!MU5&lt;&gt;1,0,IF(AND($B5&gt;0,INDEX(Kalender!MU$68:MU$77,MAX(1,$B5))&gt;INDEX(Kalender!$B$68:$B$77,MAX(1,$B5))),1,0)+IF(OR(AND($C5&gt;0,INDEX(Kalender!MU$81:MU$110,MAX(1,$C5))&gt;INDEX(Kalender!$B$81:$B$110,MAX(1,$C5))),AND($D5&gt;0,INDEX(Kalender!MU$81:MU$110,MAX(1,$D5))&gt;INDEX(Kalender!$B$81:$B$110,MAX(1,$D5))),AND($E5&gt;0,INDEX(Kalender!MU$81:MU$110,MAX(1,$E5))&gt;INDEX(Kalender!$B$81:$B$110,MAX(1,$E5))),AND($F5&gt;0,INDEX(Kalender!MU$81:MU$110,MAX(1,$F5))&gt;INDEX(Kalender!$B$81:$B$110,MAX(1,$F5)))),2,0))</f>
        <v>0</v>
      </c>
      <c r="MV5" s="5" t="n">
        <f aca="false">IF(Kalender!MV5&lt;&gt;1,0,IF(AND($B5&gt;0,INDEX(Kalender!MV$68:MV$77,MAX(1,$B5))&gt;INDEX(Kalender!$B$68:$B$77,MAX(1,$B5))),1,0)+IF(OR(AND($C5&gt;0,INDEX(Kalender!MV$81:MV$110,MAX(1,$C5))&gt;INDEX(Kalender!$B$81:$B$110,MAX(1,$C5))),AND($D5&gt;0,INDEX(Kalender!MV$81:MV$110,MAX(1,$D5))&gt;INDEX(Kalender!$B$81:$B$110,MAX(1,$D5))),AND($E5&gt;0,INDEX(Kalender!MV$81:MV$110,MAX(1,$E5))&gt;INDEX(Kalender!$B$81:$B$110,MAX(1,$E5))),AND($F5&gt;0,INDEX(Kalender!MV$81:MV$110,MAX(1,$F5))&gt;INDEX(Kalender!$B$81:$B$110,MAX(1,$F5)))),2,0))</f>
        <v>0</v>
      </c>
      <c r="MW5" s="5" t="n">
        <f aca="false">IF(Kalender!MW5&lt;&gt;1,0,IF(AND($B5&gt;0,INDEX(Kalender!MW$68:MW$77,MAX(1,$B5))&gt;INDEX(Kalender!$B$68:$B$77,MAX(1,$B5))),1,0)+IF(OR(AND($C5&gt;0,INDEX(Kalender!MW$81:MW$110,MAX(1,$C5))&gt;INDEX(Kalender!$B$81:$B$110,MAX(1,$C5))),AND($D5&gt;0,INDEX(Kalender!MW$81:MW$110,MAX(1,$D5))&gt;INDEX(Kalender!$B$81:$B$110,MAX(1,$D5))),AND($E5&gt;0,INDEX(Kalender!MW$81:MW$110,MAX(1,$E5))&gt;INDEX(Kalender!$B$81:$B$110,MAX(1,$E5))),AND($F5&gt;0,INDEX(Kalender!MW$81:MW$110,MAX(1,$F5))&gt;INDEX(Kalender!$B$81:$B$110,MAX(1,$F5)))),2,0))</f>
        <v>0</v>
      </c>
      <c r="MX5" s="5" t="n">
        <f aca="false">IF(Kalender!MX5&lt;&gt;1,0,IF(AND($B5&gt;0,INDEX(Kalender!MX$68:MX$77,MAX(1,$B5))&gt;INDEX(Kalender!$B$68:$B$77,MAX(1,$B5))),1,0)+IF(OR(AND($C5&gt;0,INDEX(Kalender!MX$81:MX$110,MAX(1,$C5))&gt;INDEX(Kalender!$B$81:$B$110,MAX(1,$C5))),AND($D5&gt;0,INDEX(Kalender!MX$81:MX$110,MAX(1,$D5))&gt;INDEX(Kalender!$B$81:$B$110,MAX(1,$D5))),AND($E5&gt;0,INDEX(Kalender!MX$81:MX$110,MAX(1,$E5))&gt;INDEX(Kalender!$B$81:$B$110,MAX(1,$E5))),AND($F5&gt;0,INDEX(Kalender!MX$81:MX$110,MAX(1,$F5))&gt;INDEX(Kalender!$B$81:$B$110,MAX(1,$F5)))),2,0))</f>
        <v>0</v>
      </c>
      <c r="MY5" s="5" t="n">
        <f aca="false">IF(Kalender!MY5&lt;&gt;1,0,IF(AND($B5&gt;0,INDEX(Kalender!MY$68:MY$77,MAX(1,$B5))&gt;INDEX(Kalender!$B$68:$B$77,MAX(1,$B5))),1,0)+IF(OR(AND($C5&gt;0,INDEX(Kalender!MY$81:MY$110,MAX(1,$C5))&gt;INDEX(Kalender!$B$81:$B$110,MAX(1,$C5))),AND($D5&gt;0,INDEX(Kalender!MY$81:MY$110,MAX(1,$D5))&gt;INDEX(Kalender!$B$81:$B$110,MAX(1,$D5))),AND($E5&gt;0,INDEX(Kalender!MY$81:MY$110,MAX(1,$E5))&gt;INDEX(Kalender!$B$81:$B$110,MAX(1,$E5))),AND($F5&gt;0,INDEX(Kalender!MY$81:MY$110,MAX(1,$F5))&gt;INDEX(Kalender!$B$81:$B$110,MAX(1,$F5)))),2,0))</f>
        <v>0</v>
      </c>
      <c r="MZ5" s="5" t="n">
        <f aca="false">IF(Kalender!MZ5&lt;&gt;1,0,IF(AND($B5&gt;0,INDEX(Kalender!MZ$68:MZ$77,MAX(1,$B5))&gt;INDEX(Kalender!$B$68:$B$77,MAX(1,$B5))),1,0)+IF(OR(AND($C5&gt;0,INDEX(Kalender!MZ$81:MZ$110,MAX(1,$C5))&gt;INDEX(Kalender!$B$81:$B$110,MAX(1,$C5))),AND($D5&gt;0,INDEX(Kalender!MZ$81:MZ$110,MAX(1,$D5))&gt;INDEX(Kalender!$B$81:$B$110,MAX(1,$D5))),AND($E5&gt;0,INDEX(Kalender!MZ$81:MZ$110,MAX(1,$E5))&gt;INDEX(Kalender!$B$81:$B$110,MAX(1,$E5))),AND($F5&gt;0,INDEX(Kalender!MZ$81:MZ$110,MAX(1,$F5))&gt;INDEX(Kalender!$B$81:$B$110,MAX(1,$F5)))),2,0))</f>
        <v>0</v>
      </c>
      <c r="NA5" s="5" t="n">
        <f aca="false">IF(Kalender!NA5&lt;&gt;1,0,IF(AND($B5&gt;0,INDEX(Kalender!NA$68:NA$77,MAX(1,$B5))&gt;INDEX(Kalender!$B$68:$B$77,MAX(1,$B5))),1,0)+IF(OR(AND($C5&gt;0,INDEX(Kalender!NA$81:NA$110,MAX(1,$C5))&gt;INDEX(Kalender!$B$81:$B$110,MAX(1,$C5))),AND($D5&gt;0,INDEX(Kalender!NA$81:NA$110,MAX(1,$D5))&gt;INDEX(Kalender!$B$81:$B$110,MAX(1,$D5))),AND($E5&gt;0,INDEX(Kalender!NA$81:NA$110,MAX(1,$E5))&gt;INDEX(Kalender!$B$81:$B$110,MAX(1,$E5))),AND($F5&gt;0,INDEX(Kalender!NA$81:NA$110,MAX(1,$F5))&gt;INDEX(Kalender!$B$81:$B$110,MAX(1,$F5)))),2,0))</f>
        <v>0</v>
      </c>
      <c r="NB5" s="5" t="n">
        <f aca="false">IF(Kalender!NB5&lt;&gt;1,0,IF(AND($B5&gt;0,INDEX(Kalender!NB$68:NB$77,MAX(1,$B5))&gt;INDEX(Kalender!$B$68:$B$77,MAX(1,$B5))),1,0)+IF(OR(AND($C5&gt;0,INDEX(Kalender!NB$81:NB$110,MAX(1,$C5))&gt;INDEX(Kalender!$B$81:$B$110,MAX(1,$C5))),AND($D5&gt;0,INDEX(Kalender!NB$81:NB$110,MAX(1,$D5))&gt;INDEX(Kalender!$B$81:$B$110,MAX(1,$D5))),AND($E5&gt;0,INDEX(Kalender!NB$81:NB$110,MAX(1,$E5))&gt;INDEX(Kalender!$B$81:$B$110,MAX(1,$E5))),AND($F5&gt;0,INDEX(Kalender!NB$81:NB$110,MAX(1,$F5))&gt;INDEX(Kalender!$B$81:$B$110,MAX(1,$F5)))),2,0))</f>
        <v>0</v>
      </c>
      <c r="NC5" s="5" t="n">
        <f aca="false">IF(Kalender!NC5&lt;&gt;1,0,IF(AND($B5&gt;0,INDEX(Kalender!NC$68:NC$77,MAX(1,$B5))&gt;INDEX(Kalender!$B$68:$B$77,MAX(1,$B5))),1,0)+IF(OR(AND($C5&gt;0,INDEX(Kalender!NC$81:NC$110,MAX(1,$C5))&gt;INDEX(Kalender!$B$81:$B$110,MAX(1,$C5))),AND($D5&gt;0,INDEX(Kalender!NC$81:NC$110,MAX(1,$D5))&gt;INDEX(Kalender!$B$81:$B$110,MAX(1,$D5))),AND($E5&gt;0,INDEX(Kalender!NC$81:NC$110,MAX(1,$E5))&gt;INDEX(Kalender!$B$81:$B$110,MAX(1,$E5))),AND($F5&gt;0,INDEX(Kalender!NC$81:NC$110,MAX(1,$F5))&gt;INDEX(Kalender!$B$81:$B$110,MAX(1,$F5)))),2,0))</f>
        <v>0</v>
      </c>
      <c r="ND5" s="5" t="n">
        <f aca="false">IF(Kalender!ND5&lt;&gt;1,0,IF(AND($B5&gt;0,INDEX(Kalender!ND$68:ND$77,MAX(1,$B5))&gt;INDEX(Kalender!$B$68:$B$77,MAX(1,$B5))),1,0)+IF(OR(AND($C5&gt;0,INDEX(Kalender!ND$81:ND$110,MAX(1,$C5))&gt;INDEX(Kalender!$B$81:$B$110,MAX(1,$C5))),AND($D5&gt;0,INDEX(Kalender!ND$81:ND$110,MAX(1,$D5))&gt;INDEX(Kalender!$B$81:$B$110,MAX(1,$D5))),AND($E5&gt;0,INDEX(Kalender!ND$81:ND$110,MAX(1,$E5))&gt;INDEX(Kalender!$B$81:$B$110,MAX(1,$E5))),AND($F5&gt;0,INDEX(Kalender!ND$81:ND$110,MAX(1,$F5))&gt;INDEX(Kalender!$B$81:$B$110,MAX(1,$F5)))),2,0))</f>
        <v>0</v>
      </c>
      <c r="NE5" s="5" t="n">
        <f aca="false">IF(Kalender!NE5&lt;&gt;1,0,IF(AND($B5&gt;0,INDEX(Kalender!NE$68:NE$77,MAX(1,$B5))&gt;INDEX(Kalender!$B$68:$B$77,MAX(1,$B5))),1,0)+IF(OR(AND($C5&gt;0,INDEX(Kalender!NE$81:NE$110,MAX(1,$C5))&gt;INDEX(Kalender!$B$81:$B$110,MAX(1,$C5))),AND($D5&gt;0,INDEX(Kalender!NE$81:NE$110,MAX(1,$D5))&gt;INDEX(Kalender!$B$81:$B$110,MAX(1,$D5))),AND($E5&gt;0,INDEX(Kalender!NE$81:NE$110,MAX(1,$E5))&gt;INDEX(Kalender!$B$81:$B$110,MAX(1,$E5))),AND($F5&gt;0,INDEX(Kalender!NE$81:NE$110,MAX(1,$F5))&gt;INDEX(Kalender!$B$81:$B$110,MAX(1,$F5)))),2,0))</f>
        <v>0</v>
      </c>
      <c r="NF5" s="5" t="n">
        <f aca="false">IF(Kalender!NF5&lt;&gt;1,0,IF(AND($B5&gt;0,INDEX(Kalender!NF$68:NF$77,MAX(1,$B5))&gt;INDEX(Kalender!$B$68:$B$77,MAX(1,$B5))),1,0)+IF(OR(AND($C5&gt;0,INDEX(Kalender!NF$81:NF$110,MAX(1,$C5))&gt;INDEX(Kalender!$B$81:$B$110,MAX(1,$C5))),AND($D5&gt;0,INDEX(Kalender!NF$81:NF$110,MAX(1,$D5))&gt;INDEX(Kalender!$B$81:$B$110,MAX(1,$D5))),AND($E5&gt;0,INDEX(Kalender!NF$81:NF$110,MAX(1,$E5))&gt;INDEX(Kalender!$B$81:$B$110,MAX(1,$E5))),AND($F5&gt;0,INDEX(Kalender!NF$81:NF$110,MAX(1,$F5))&gt;INDEX(Kalender!$B$81:$B$110,MAX(1,$F5)))),2,0))</f>
        <v>0</v>
      </c>
      <c r="NG5" s="5" t="n">
        <f aca="false">IF(Kalender!NG5&lt;&gt;1,0,IF(AND($B5&gt;0,INDEX(Kalender!NG$68:NG$77,MAX(1,$B5))&gt;INDEX(Kalender!$B$68:$B$77,MAX(1,$B5))),1,0)+IF(OR(AND($C5&gt;0,INDEX(Kalender!NG$81:NG$110,MAX(1,$C5))&gt;INDEX(Kalender!$B$81:$B$110,MAX(1,$C5))),AND($D5&gt;0,INDEX(Kalender!NG$81:NG$110,MAX(1,$D5))&gt;INDEX(Kalender!$B$81:$B$110,MAX(1,$D5))),AND($E5&gt;0,INDEX(Kalender!NG$81:NG$110,MAX(1,$E5))&gt;INDEX(Kalender!$B$81:$B$110,MAX(1,$E5))),AND($F5&gt;0,INDEX(Kalender!NG$81:NG$110,MAX(1,$F5))&gt;INDEX(Kalender!$B$81:$B$110,MAX(1,$F5)))),2,0))</f>
        <v>0</v>
      </c>
      <c r="NH5" s="5" t="n">
        <f aca="false">IF(Kalender!NH5&lt;&gt;1,0,IF(AND($B5&gt;0,INDEX(Kalender!NH$68:NH$77,MAX(1,$B5))&gt;INDEX(Kalender!$B$68:$B$77,MAX(1,$B5))),1,0)+IF(OR(AND($C5&gt;0,INDEX(Kalender!NH$81:NH$110,MAX(1,$C5))&gt;INDEX(Kalender!$B$81:$B$110,MAX(1,$C5))),AND($D5&gt;0,INDEX(Kalender!NH$81:NH$110,MAX(1,$D5))&gt;INDEX(Kalender!$B$81:$B$110,MAX(1,$D5))),AND($E5&gt;0,INDEX(Kalender!NH$81:NH$110,MAX(1,$E5))&gt;INDEX(Kalender!$B$81:$B$110,MAX(1,$E5))),AND($F5&gt;0,INDEX(Kalender!NH$81:NH$110,MAX(1,$F5))&gt;INDEX(Kalender!$B$81:$B$110,MAX(1,$F5)))),2,0))</f>
        <v>0</v>
      </c>
    </row>
    <row r="6" customFormat="false" ht="15" hidden="false" customHeight="false" outlineLevel="0" collapsed="false">
      <c r="A6" s="5" t="str">
        <f aca="false">Kalender!A6</f>
        <v>Beispiel Ben</v>
      </c>
      <c r="B6" s="5" t="n">
        <f aca="false">IFERROR(MATCH(Kalender!$B6,Kalender!$A$68:$A$77,0),0)</f>
        <v>1</v>
      </c>
      <c r="C6" s="5" t="n">
        <f aca="false">IF(Kalender!C6="",0,IFERROR(MATCH(Kalender!C6,Kalender!$A$81:$A$110,0),0))</f>
        <v>3</v>
      </c>
      <c r="D6" s="5" t="n">
        <f aca="false">IF(Kalender!D6="",0,IFERROR(MATCH(Kalender!D6,Kalender!$A$81:$A$110,0),0))</f>
        <v>0</v>
      </c>
      <c r="E6" s="5" t="n">
        <f aca="false">IF(Kalender!E6="",0,IFERROR(MATCH(Kalender!E6,Kalender!$A$81:$A$110,0),0))</f>
        <v>0</v>
      </c>
      <c r="F6" s="5" t="n">
        <f aca="false">IF(Kalender!F6="",0,IFERROR(MATCH(Kalender!F6,Kalender!$A$81:$A$110,0),0))</f>
        <v>0</v>
      </c>
      <c r="G6" s="5" t="n">
        <f aca="false">IF(Kalender!G6&lt;&gt;1,0,IF(AND($B6&gt;0,INDEX(Kalender!G$68:G$77,MAX(1,$B6))&gt;INDEX(Kalender!$B$68:$B$77,MAX(1,$B6))),1,0)+IF(OR(AND($C6&gt;0,INDEX(Kalender!G$81:G$110,MAX(1,$C6))&gt;INDEX(Kalender!$B$81:$B$110,MAX(1,$C6))),AND($D6&gt;0,INDEX(Kalender!G$81:G$110,MAX(1,$D6))&gt;INDEX(Kalender!$B$81:$B$110,MAX(1,$D6))),AND($E6&gt;0,INDEX(Kalender!G$81:G$110,MAX(1,$E6))&gt;INDEX(Kalender!$B$81:$B$110,MAX(1,$E6))),AND($F6&gt;0,INDEX(Kalender!G$81:G$110,MAX(1,$F6))&gt;INDEX(Kalender!$B$81:$B$110,MAX(1,$F6)))),2,0))</f>
        <v>0</v>
      </c>
      <c r="H6" s="5" t="n">
        <f aca="false">IF(Kalender!H6&lt;&gt;1,0,IF(AND($B6&gt;0,INDEX(Kalender!H$68:H$77,MAX(1,$B6))&gt;INDEX(Kalender!$B$68:$B$77,MAX(1,$B6))),1,0)+IF(OR(AND($C6&gt;0,INDEX(Kalender!H$81:H$110,MAX(1,$C6))&gt;INDEX(Kalender!$B$81:$B$110,MAX(1,$C6))),AND($D6&gt;0,INDEX(Kalender!H$81:H$110,MAX(1,$D6))&gt;INDEX(Kalender!$B$81:$B$110,MAX(1,$D6))),AND($E6&gt;0,INDEX(Kalender!H$81:H$110,MAX(1,$E6))&gt;INDEX(Kalender!$B$81:$B$110,MAX(1,$E6))),AND($F6&gt;0,INDEX(Kalender!H$81:H$110,MAX(1,$F6))&gt;INDEX(Kalender!$B$81:$B$110,MAX(1,$F6)))),2,0))</f>
        <v>0</v>
      </c>
      <c r="I6" s="5" t="n">
        <f aca="false">IF(Kalender!I6&lt;&gt;1,0,IF(AND($B6&gt;0,INDEX(Kalender!I$68:I$77,MAX(1,$B6))&gt;INDEX(Kalender!$B$68:$B$77,MAX(1,$B6))),1,0)+IF(OR(AND($C6&gt;0,INDEX(Kalender!I$81:I$110,MAX(1,$C6))&gt;INDEX(Kalender!$B$81:$B$110,MAX(1,$C6))),AND($D6&gt;0,INDEX(Kalender!I$81:I$110,MAX(1,$D6))&gt;INDEX(Kalender!$B$81:$B$110,MAX(1,$D6))),AND($E6&gt;0,INDEX(Kalender!I$81:I$110,MAX(1,$E6))&gt;INDEX(Kalender!$B$81:$B$110,MAX(1,$E6))),AND($F6&gt;0,INDEX(Kalender!I$81:I$110,MAX(1,$F6))&gt;INDEX(Kalender!$B$81:$B$110,MAX(1,$F6)))),2,0))</f>
        <v>0</v>
      </c>
      <c r="J6" s="5" t="n">
        <f aca="false">IF(Kalender!J6&lt;&gt;1,0,IF(AND($B6&gt;0,INDEX(Kalender!J$68:J$77,MAX(1,$B6))&gt;INDEX(Kalender!$B$68:$B$77,MAX(1,$B6))),1,0)+IF(OR(AND($C6&gt;0,INDEX(Kalender!J$81:J$110,MAX(1,$C6))&gt;INDEX(Kalender!$B$81:$B$110,MAX(1,$C6))),AND($D6&gt;0,INDEX(Kalender!J$81:J$110,MAX(1,$D6))&gt;INDEX(Kalender!$B$81:$B$110,MAX(1,$D6))),AND($E6&gt;0,INDEX(Kalender!J$81:J$110,MAX(1,$E6))&gt;INDEX(Kalender!$B$81:$B$110,MAX(1,$E6))),AND($F6&gt;0,INDEX(Kalender!J$81:J$110,MAX(1,$F6))&gt;INDEX(Kalender!$B$81:$B$110,MAX(1,$F6)))),2,0))</f>
        <v>0</v>
      </c>
      <c r="K6" s="5" t="n">
        <f aca="false">IF(Kalender!K6&lt;&gt;1,0,IF(AND($B6&gt;0,INDEX(Kalender!K$68:K$77,MAX(1,$B6))&gt;INDEX(Kalender!$B$68:$B$77,MAX(1,$B6))),1,0)+IF(OR(AND($C6&gt;0,INDEX(Kalender!K$81:K$110,MAX(1,$C6))&gt;INDEX(Kalender!$B$81:$B$110,MAX(1,$C6))),AND($D6&gt;0,INDEX(Kalender!K$81:K$110,MAX(1,$D6))&gt;INDEX(Kalender!$B$81:$B$110,MAX(1,$D6))),AND($E6&gt;0,INDEX(Kalender!K$81:K$110,MAX(1,$E6))&gt;INDEX(Kalender!$B$81:$B$110,MAX(1,$E6))),AND($F6&gt;0,INDEX(Kalender!K$81:K$110,MAX(1,$F6))&gt;INDEX(Kalender!$B$81:$B$110,MAX(1,$F6)))),2,0))</f>
        <v>0</v>
      </c>
      <c r="L6" s="5" t="n">
        <f aca="false">IF(Kalender!L6&lt;&gt;1,0,IF(AND($B6&gt;0,INDEX(Kalender!L$68:L$77,MAX(1,$B6))&gt;INDEX(Kalender!$B$68:$B$77,MAX(1,$B6))),1,0)+IF(OR(AND($C6&gt;0,INDEX(Kalender!L$81:L$110,MAX(1,$C6))&gt;INDEX(Kalender!$B$81:$B$110,MAX(1,$C6))),AND($D6&gt;0,INDEX(Kalender!L$81:L$110,MAX(1,$D6))&gt;INDEX(Kalender!$B$81:$B$110,MAX(1,$D6))),AND($E6&gt;0,INDEX(Kalender!L$81:L$110,MAX(1,$E6))&gt;INDEX(Kalender!$B$81:$B$110,MAX(1,$E6))),AND($F6&gt;0,INDEX(Kalender!L$81:L$110,MAX(1,$F6))&gt;INDEX(Kalender!$B$81:$B$110,MAX(1,$F6)))),2,0))</f>
        <v>0</v>
      </c>
      <c r="M6" s="5" t="n">
        <f aca="false">IF(Kalender!M6&lt;&gt;1,0,IF(AND($B6&gt;0,INDEX(Kalender!M$68:M$77,MAX(1,$B6))&gt;INDEX(Kalender!$B$68:$B$77,MAX(1,$B6))),1,0)+IF(OR(AND($C6&gt;0,INDEX(Kalender!M$81:M$110,MAX(1,$C6))&gt;INDEX(Kalender!$B$81:$B$110,MAX(1,$C6))),AND($D6&gt;0,INDEX(Kalender!M$81:M$110,MAX(1,$D6))&gt;INDEX(Kalender!$B$81:$B$110,MAX(1,$D6))),AND($E6&gt;0,INDEX(Kalender!M$81:M$110,MAX(1,$E6))&gt;INDEX(Kalender!$B$81:$B$110,MAX(1,$E6))),AND($F6&gt;0,INDEX(Kalender!M$81:M$110,MAX(1,$F6))&gt;INDEX(Kalender!$B$81:$B$110,MAX(1,$F6)))),2,0))</f>
        <v>0</v>
      </c>
      <c r="N6" s="5" t="n">
        <f aca="false">IF(Kalender!N6&lt;&gt;1,0,IF(AND($B6&gt;0,INDEX(Kalender!N$68:N$77,MAX(1,$B6))&gt;INDEX(Kalender!$B$68:$B$77,MAX(1,$B6))),1,0)+IF(OR(AND($C6&gt;0,INDEX(Kalender!N$81:N$110,MAX(1,$C6))&gt;INDEX(Kalender!$B$81:$B$110,MAX(1,$C6))),AND($D6&gt;0,INDEX(Kalender!N$81:N$110,MAX(1,$D6))&gt;INDEX(Kalender!$B$81:$B$110,MAX(1,$D6))),AND($E6&gt;0,INDEX(Kalender!N$81:N$110,MAX(1,$E6))&gt;INDEX(Kalender!$B$81:$B$110,MAX(1,$E6))),AND($F6&gt;0,INDEX(Kalender!N$81:N$110,MAX(1,$F6))&gt;INDEX(Kalender!$B$81:$B$110,MAX(1,$F6)))),2,0))</f>
        <v>0</v>
      </c>
      <c r="O6" s="5" t="n">
        <f aca="false">IF(Kalender!O6&lt;&gt;1,0,IF(AND($B6&gt;0,INDEX(Kalender!O$68:O$77,MAX(1,$B6))&gt;INDEX(Kalender!$B$68:$B$77,MAX(1,$B6))),1,0)+IF(OR(AND($C6&gt;0,INDEX(Kalender!O$81:O$110,MAX(1,$C6))&gt;INDEX(Kalender!$B$81:$B$110,MAX(1,$C6))),AND($D6&gt;0,INDEX(Kalender!O$81:O$110,MAX(1,$D6))&gt;INDEX(Kalender!$B$81:$B$110,MAX(1,$D6))),AND($E6&gt;0,INDEX(Kalender!O$81:O$110,MAX(1,$E6))&gt;INDEX(Kalender!$B$81:$B$110,MAX(1,$E6))),AND($F6&gt;0,INDEX(Kalender!O$81:O$110,MAX(1,$F6))&gt;INDEX(Kalender!$B$81:$B$110,MAX(1,$F6)))),2,0))</f>
        <v>0</v>
      </c>
      <c r="P6" s="5" t="n">
        <f aca="false">IF(Kalender!P6&lt;&gt;1,0,IF(AND($B6&gt;0,INDEX(Kalender!P$68:P$77,MAX(1,$B6))&gt;INDEX(Kalender!$B$68:$B$77,MAX(1,$B6))),1,0)+IF(OR(AND($C6&gt;0,INDEX(Kalender!P$81:P$110,MAX(1,$C6))&gt;INDEX(Kalender!$B$81:$B$110,MAX(1,$C6))),AND($D6&gt;0,INDEX(Kalender!P$81:P$110,MAX(1,$D6))&gt;INDEX(Kalender!$B$81:$B$110,MAX(1,$D6))),AND($E6&gt;0,INDEX(Kalender!P$81:P$110,MAX(1,$E6))&gt;INDEX(Kalender!$B$81:$B$110,MAX(1,$E6))),AND($F6&gt;0,INDEX(Kalender!P$81:P$110,MAX(1,$F6))&gt;INDEX(Kalender!$B$81:$B$110,MAX(1,$F6)))),2,0))</f>
        <v>0</v>
      </c>
      <c r="Q6" s="5" t="n">
        <f aca="false">IF(Kalender!Q6&lt;&gt;1,0,IF(AND($B6&gt;0,INDEX(Kalender!Q$68:Q$77,MAX(1,$B6))&gt;INDEX(Kalender!$B$68:$B$77,MAX(1,$B6))),1,0)+IF(OR(AND($C6&gt;0,INDEX(Kalender!Q$81:Q$110,MAX(1,$C6))&gt;INDEX(Kalender!$B$81:$B$110,MAX(1,$C6))),AND($D6&gt;0,INDEX(Kalender!Q$81:Q$110,MAX(1,$D6))&gt;INDEX(Kalender!$B$81:$B$110,MAX(1,$D6))),AND($E6&gt;0,INDEX(Kalender!Q$81:Q$110,MAX(1,$E6))&gt;INDEX(Kalender!$B$81:$B$110,MAX(1,$E6))),AND($F6&gt;0,INDEX(Kalender!Q$81:Q$110,MAX(1,$F6))&gt;INDEX(Kalender!$B$81:$B$110,MAX(1,$F6)))),2,0))</f>
        <v>0</v>
      </c>
      <c r="R6" s="5" t="n">
        <f aca="false">IF(Kalender!R6&lt;&gt;1,0,IF(AND($B6&gt;0,INDEX(Kalender!R$68:R$77,MAX(1,$B6))&gt;INDEX(Kalender!$B$68:$B$77,MAX(1,$B6))),1,0)+IF(OR(AND($C6&gt;0,INDEX(Kalender!R$81:R$110,MAX(1,$C6))&gt;INDEX(Kalender!$B$81:$B$110,MAX(1,$C6))),AND($D6&gt;0,INDEX(Kalender!R$81:R$110,MAX(1,$D6))&gt;INDEX(Kalender!$B$81:$B$110,MAX(1,$D6))),AND($E6&gt;0,INDEX(Kalender!R$81:R$110,MAX(1,$E6))&gt;INDEX(Kalender!$B$81:$B$110,MAX(1,$E6))),AND($F6&gt;0,INDEX(Kalender!R$81:R$110,MAX(1,$F6))&gt;INDEX(Kalender!$B$81:$B$110,MAX(1,$F6)))),2,0))</f>
        <v>0</v>
      </c>
      <c r="S6" s="5" t="n">
        <f aca="false">IF(Kalender!S6&lt;&gt;1,0,IF(AND($B6&gt;0,INDEX(Kalender!S$68:S$77,MAX(1,$B6))&gt;INDEX(Kalender!$B$68:$B$77,MAX(1,$B6))),1,0)+IF(OR(AND($C6&gt;0,INDEX(Kalender!S$81:S$110,MAX(1,$C6))&gt;INDEX(Kalender!$B$81:$B$110,MAX(1,$C6))),AND($D6&gt;0,INDEX(Kalender!S$81:S$110,MAX(1,$D6))&gt;INDEX(Kalender!$B$81:$B$110,MAX(1,$D6))),AND($E6&gt;0,INDEX(Kalender!S$81:S$110,MAX(1,$E6))&gt;INDEX(Kalender!$B$81:$B$110,MAX(1,$E6))),AND($F6&gt;0,INDEX(Kalender!S$81:S$110,MAX(1,$F6))&gt;INDEX(Kalender!$B$81:$B$110,MAX(1,$F6)))),2,0))</f>
        <v>0</v>
      </c>
      <c r="T6" s="5" t="n">
        <f aca="false">IF(Kalender!T6&lt;&gt;1,0,IF(AND($B6&gt;0,INDEX(Kalender!T$68:T$77,MAX(1,$B6))&gt;INDEX(Kalender!$B$68:$B$77,MAX(1,$B6))),1,0)+IF(OR(AND($C6&gt;0,INDEX(Kalender!T$81:T$110,MAX(1,$C6))&gt;INDEX(Kalender!$B$81:$B$110,MAX(1,$C6))),AND($D6&gt;0,INDEX(Kalender!T$81:T$110,MAX(1,$D6))&gt;INDEX(Kalender!$B$81:$B$110,MAX(1,$D6))),AND($E6&gt;0,INDEX(Kalender!T$81:T$110,MAX(1,$E6))&gt;INDEX(Kalender!$B$81:$B$110,MAX(1,$E6))),AND($F6&gt;0,INDEX(Kalender!T$81:T$110,MAX(1,$F6))&gt;INDEX(Kalender!$B$81:$B$110,MAX(1,$F6)))),2,0))</f>
        <v>0</v>
      </c>
      <c r="U6" s="5" t="n">
        <f aca="false">IF(Kalender!U6&lt;&gt;1,0,IF(AND($B6&gt;0,INDEX(Kalender!U$68:U$77,MAX(1,$B6))&gt;INDEX(Kalender!$B$68:$B$77,MAX(1,$B6))),1,0)+IF(OR(AND($C6&gt;0,INDEX(Kalender!U$81:U$110,MAX(1,$C6))&gt;INDEX(Kalender!$B$81:$B$110,MAX(1,$C6))),AND($D6&gt;0,INDEX(Kalender!U$81:U$110,MAX(1,$D6))&gt;INDEX(Kalender!$B$81:$B$110,MAX(1,$D6))),AND($E6&gt;0,INDEX(Kalender!U$81:U$110,MAX(1,$E6))&gt;INDEX(Kalender!$B$81:$B$110,MAX(1,$E6))),AND($F6&gt;0,INDEX(Kalender!U$81:U$110,MAX(1,$F6))&gt;INDEX(Kalender!$B$81:$B$110,MAX(1,$F6)))),2,0))</f>
        <v>0</v>
      </c>
      <c r="V6" s="5" t="n">
        <f aca="false">IF(Kalender!V6&lt;&gt;1,0,IF(AND($B6&gt;0,INDEX(Kalender!V$68:V$77,MAX(1,$B6))&gt;INDEX(Kalender!$B$68:$B$77,MAX(1,$B6))),1,0)+IF(OR(AND($C6&gt;0,INDEX(Kalender!V$81:V$110,MAX(1,$C6))&gt;INDEX(Kalender!$B$81:$B$110,MAX(1,$C6))),AND($D6&gt;0,INDEX(Kalender!V$81:V$110,MAX(1,$D6))&gt;INDEX(Kalender!$B$81:$B$110,MAX(1,$D6))),AND($E6&gt;0,INDEX(Kalender!V$81:V$110,MAX(1,$E6))&gt;INDEX(Kalender!$B$81:$B$110,MAX(1,$E6))),AND($F6&gt;0,INDEX(Kalender!V$81:V$110,MAX(1,$F6))&gt;INDEX(Kalender!$B$81:$B$110,MAX(1,$F6)))),2,0))</f>
        <v>0</v>
      </c>
      <c r="W6" s="5" t="n">
        <f aca="false">IF(Kalender!W6&lt;&gt;1,0,IF(AND($B6&gt;0,INDEX(Kalender!W$68:W$77,MAX(1,$B6))&gt;INDEX(Kalender!$B$68:$B$77,MAX(1,$B6))),1,0)+IF(OR(AND($C6&gt;0,INDEX(Kalender!W$81:W$110,MAX(1,$C6))&gt;INDEX(Kalender!$B$81:$B$110,MAX(1,$C6))),AND($D6&gt;0,INDEX(Kalender!W$81:W$110,MAX(1,$D6))&gt;INDEX(Kalender!$B$81:$B$110,MAX(1,$D6))),AND($E6&gt;0,INDEX(Kalender!W$81:W$110,MAX(1,$E6))&gt;INDEX(Kalender!$B$81:$B$110,MAX(1,$E6))),AND($F6&gt;0,INDEX(Kalender!W$81:W$110,MAX(1,$F6))&gt;INDEX(Kalender!$B$81:$B$110,MAX(1,$F6)))),2,0))</f>
        <v>0</v>
      </c>
      <c r="X6" s="5" t="n">
        <f aca="false">IF(Kalender!X6&lt;&gt;1,0,IF(AND($B6&gt;0,INDEX(Kalender!X$68:X$77,MAX(1,$B6))&gt;INDEX(Kalender!$B$68:$B$77,MAX(1,$B6))),1,0)+IF(OR(AND($C6&gt;0,INDEX(Kalender!X$81:X$110,MAX(1,$C6))&gt;INDEX(Kalender!$B$81:$B$110,MAX(1,$C6))),AND($D6&gt;0,INDEX(Kalender!X$81:X$110,MAX(1,$D6))&gt;INDEX(Kalender!$B$81:$B$110,MAX(1,$D6))),AND($E6&gt;0,INDEX(Kalender!X$81:X$110,MAX(1,$E6))&gt;INDEX(Kalender!$B$81:$B$110,MAX(1,$E6))),AND($F6&gt;0,INDEX(Kalender!X$81:X$110,MAX(1,$F6))&gt;INDEX(Kalender!$B$81:$B$110,MAX(1,$F6)))),2,0))</f>
        <v>0</v>
      </c>
      <c r="Y6" s="5" t="n">
        <f aca="false">IF(Kalender!Y6&lt;&gt;1,0,IF(AND($B6&gt;0,INDEX(Kalender!Y$68:Y$77,MAX(1,$B6))&gt;INDEX(Kalender!$B$68:$B$77,MAX(1,$B6))),1,0)+IF(OR(AND($C6&gt;0,INDEX(Kalender!Y$81:Y$110,MAX(1,$C6))&gt;INDEX(Kalender!$B$81:$B$110,MAX(1,$C6))),AND($D6&gt;0,INDEX(Kalender!Y$81:Y$110,MAX(1,$D6))&gt;INDEX(Kalender!$B$81:$B$110,MAX(1,$D6))),AND($E6&gt;0,INDEX(Kalender!Y$81:Y$110,MAX(1,$E6))&gt;INDEX(Kalender!$B$81:$B$110,MAX(1,$E6))),AND($F6&gt;0,INDEX(Kalender!Y$81:Y$110,MAX(1,$F6))&gt;INDEX(Kalender!$B$81:$B$110,MAX(1,$F6)))),2,0))</f>
        <v>0</v>
      </c>
      <c r="Z6" s="5" t="n">
        <f aca="false">IF(Kalender!Z6&lt;&gt;1,0,IF(AND($B6&gt;0,INDEX(Kalender!Z$68:Z$77,MAX(1,$B6))&gt;INDEX(Kalender!$B$68:$B$77,MAX(1,$B6))),1,0)+IF(OR(AND($C6&gt;0,INDEX(Kalender!Z$81:Z$110,MAX(1,$C6))&gt;INDEX(Kalender!$B$81:$B$110,MAX(1,$C6))),AND($D6&gt;0,INDEX(Kalender!Z$81:Z$110,MAX(1,$D6))&gt;INDEX(Kalender!$B$81:$B$110,MAX(1,$D6))),AND($E6&gt;0,INDEX(Kalender!Z$81:Z$110,MAX(1,$E6))&gt;INDEX(Kalender!$B$81:$B$110,MAX(1,$E6))),AND($F6&gt;0,INDEX(Kalender!Z$81:Z$110,MAX(1,$F6))&gt;INDEX(Kalender!$B$81:$B$110,MAX(1,$F6)))),2,0))</f>
        <v>0</v>
      </c>
      <c r="AA6" s="5" t="n">
        <f aca="false">IF(Kalender!AA6&lt;&gt;1,0,IF(AND($B6&gt;0,INDEX(Kalender!AA$68:AA$77,MAX(1,$B6))&gt;INDEX(Kalender!$B$68:$B$77,MAX(1,$B6))),1,0)+IF(OR(AND($C6&gt;0,INDEX(Kalender!AA$81:AA$110,MAX(1,$C6))&gt;INDEX(Kalender!$B$81:$B$110,MAX(1,$C6))),AND($D6&gt;0,INDEX(Kalender!AA$81:AA$110,MAX(1,$D6))&gt;INDEX(Kalender!$B$81:$B$110,MAX(1,$D6))),AND($E6&gt;0,INDEX(Kalender!AA$81:AA$110,MAX(1,$E6))&gt;INDEX(Kalender!$B$81:$B$110,MAX(1,$E6))),AND($F6&gt;0,INDEX(Kalender!AA$81:AA$110,MAX(1,$F6))&gt;INDEX(Kalender!$B$81:$B$110,MAX(1,$F6)))),2,0))</f>
        <v>0</v>
      </c>
      <c r="AB6" s="5" t="n">
        <f aca="false">IF(Kalender!AB6&lt;&gt;1,0,IF(AND($B6&gt;0,INDEX(Kalender!AB$68:AB$77,MAX(1,$B6))&gt;INDEX(Kalender!$B$68:$B$77,MAX(1,$B6))),1,0)+IF(OR(AND($C6&gt;0,INDEX(Kalender!AB$81:AB$110,MAX(1,$C6))&gt;INDEX(Kalender!$B$81:$B$110,MAX(1,$C6))),AND($D6&gt;0,INDEX(Kalender!AB$81:AB$110,MAX(1,$D6))&gt;INDEX(Kalender!$B$81:$B$110,MAX(1,$D6))),AND($E6&gt;0,INDEX(Kalender!AB$81:AB$110,MAX(1,$E6))&gt;INDEX(Kalender!$B$81:$B$110,MAX(1,$E6))),AND($F6&gt;0,INDEX(Kalender!AB$81:AB$110,MAX(1,$F6))&gt;INDEX(Kalender!$B$81:$B$110,MAX(1,$F6)))),2,0))</f>
        <v>0</v>
      </c>
      <c r="AC6" s="5" t="n">
        <f aca="false">IF(Kalender!AC6&lt;&gt;1,0,IF(AND($B6&gt;0,INDEX(Kalender!AC$68:AC$77,MAX(1,$B6))&gt;INDEX(Kalender!$B$68:$B$77,MAX(1,$B6))),1,0)+IF(OR(AND($C6&gt;0,INDEX(Kalender!AC$81:AC$110,MAX(1,$C6))&gt;INDEX(Kalender!$B$81:$B$110,MAX(1,$C6))),AND($D6&gt;0,INDEX(Kalender!AC$81:AC$110,MAX(1,$D6))&gt;INDEX(Kalender!$B$81:$B$110,MAX(1,$D6))),AND($E6&gt;0,INDEX(Kalender!AC$81:AC$110,MAX(1,$E6))&gt;INDEX(Kalender!$B$81:$B$110,MAX(1,$E6))),AND($F6&gt;0,INDEX(Kalender!AC$81:AC$110,MAX(1,$F6))&gt;INDEX(Kalender!$B$81:$B$110,MAX(1,$F6)))),2,0))</f>
        <v>0</v>
      </c>
      <c r="AD6" s="5" t="n">
        <f aca="false">IF(Kalender!AD6&lt;&gt;1,0,IF(AND($B6&gt;0,INDEX(Kalender!AD$68:AD$77,MAX(1,$B6))&gt;INDEX(Kalender!$B$68:$B$77,MAX(1,$B6))),1,0)+IF(OR(AND($C6&gt;0,INDEX(Kalender!AD$81:AD$110,MAX(1,$C6))&gt;INDEX(Kalender!$B$81:$B$110,MAX(1,$C6))),AND($D6&gt;0,INDEX(Kalender!AD$81:AD$110,MAX(1,$D6))&gt;INDEX(Kalender!$B$81:$B$110,MAX(1,$D6))),AND($E6&gt;0,INDEX(Kalender!AD$81:AD$110,MAX(1,$E6))&gt;INDEX(Kalender!$B$81:$B$110,MAX(1,$E6))),AND($F6&gt;0,INDEX(Kalender!AD$81:AD$110,MAX(1,$F6))&gt;INDEX(Kalender!$B$81:$B$110,MAX(1,$F6)))),2,0))</f>
        <v>0</v>
      </c>
      <c r="AE6" s="5" t="n">
        <f aca="false">IF(Kalender!AE6&lt;&gt;1,0,IF(AND($B6&gt;0,INDEX(Kalender!AE$68:AE$77,MAX(1,$B6))&gt;INDEX(Kalender!$B$68:$B$77,MAX(1,$B6))),1,0)+IF(OR(AND($C6&gt;0,INDEX(Kalender!AE$81:AE$110,MAX(1,$C6))&gt;INDEX(Kalender!$B$81:$B$110,MAX(1,$C6))),AND($D6&gt;0,INDEX(Kalender!AE$81:AE$110,MAX(1,$D6))&gt;INDEX(Kalender!$B$81:$B$110,MAX(1,$D6))),AND($E6&gt;0,INDEX(Kalender!AE$81:AE$110,MAX(1,$E6))&gt;INDEX(Kalender!$B$81:$B$110,MAX(1,$E6))),AND($F6&gt;0,INDEX(Kalender!AE$81:AE$110,MAX(1,$F6))&gt;INDEX(Kalender!$B$81:$B$110,MAX(1,$F6)))),2,0))</f>
        <v>0</v>
      </c>
      <c r="AF6" s="5" t="n">
        <f aca="false">IF(Kalender!AF6&lt;&gt;1,0,IF(AND($B6&gt;0,INDEX(Kalender!AF$68:AF$77,MAX(1,$B6))&gt;INDEX(Kalender!$B$68:$B$77,MAX(1,$B6))),1,0)+IF(OR(AND($C6&gt;0,INDEX(Kalender!AF$81:AF$110,MAX(1,$C6))&gt;INDEX(Kalender!$B$81:$B$110,MAX(1,$C6))),AND($D6&gt;0,INDEX(Kalender!AF$81:AF$110,MAX(1,$D6))&gt;INDEX(Kalender!$B$81:$B$110,MAX(1,$D6))),AND($E6&gt;0,INDEX(Kalender!AF$81:AF$110,MAX(1,$E6))&gt;INDEX(Kalender!$B$81:$B$110,MAX(1,$E6))),AND($F6&gt;0,INDEX(Kalender!AF$81:AF$110,MAX(1,$F6))&gt;INDEX(Kalender!$B$81:$B$110,MAX(1,$F6)))),2,0))</f>
        <v>0</v>
      </c>
      <c r="AG6" s="5" t="n">
        <f aca="false">IF(Kalender!AG6&lt;&gt;1,0,IF(AND($B6&gt;0,INDEX(Kalender!AG$68:AG$77,MAX(1,$B6))&gt;INDEX(Kalender!$B$68:$B$77,MAX(1,$B6))),1,0)+IF(OR(AND($C6&gt;0,INDEX(Kalender!AG$81:AG$110,MAX(1,$C6))&gt;INDEX(Kalender!$B$81:$B$110,MAX(1,$C6))),AND($D6&gt;0,INDEX(Kalender!AG$81:AG$110,MAX(1,$D6))&gt;INDEX(Kalender!$B$81:$B$110,MAX(1,$D6))),AND($E6&gt;0,INDEX(Kalender!AG$81:AG$110,MAX(1,$E6))&gt;INDEX(Kalender!$B$81:$B$110,MAX(1,$E6))),AND($F6&gt;0,INDEX(Kalender!AG$81:AG$110,MAX(1,$F6))&gt;INDEX(Kalender!$B$81:$B$110,MAX(1,$F6)))),2,0))</f>
        <v>0</v>
      </c>
      <c r="AH6" s="5" t="n">
        <f aca="false">IF(Kalender!AH6&lt;&gt;1,0,IF(AND($B6&gt;0,INDEX(Kalender!AH$68:AH$77,MAX(1,$B6))&gt;INDEX(Kalender!$B$68:$B$77,MAX(1,$B6))),1,0)+IF(OR(AND($C6&gt;0,INDEX(Kalender!AH$81:AH$110,MAX(1,$C6))&gt;INDEX(Kalender!$B$81:$B$110,MAX(1,$C6))),AND($D6&gt;0,INDEX(Kalender!AH$81:AH$110,MAX(1,$D6))&gt;INDEX(Kalender!$B$81:$B$110,MAX(1,$D6))),AND($E6&gt;0,INDEX(Kalender!AH$81:AH$110,MAX(1,$E6))&gt;INDEX(Kalender!$B$81:$B$110,MAX(1,$E6))),AND($F6&gt;0,INDEX(Kalender!AH$81:AH$110,MAX(1,$F6))&gt;INDEX(Kalender!$B$81:$B$110,MAX(1,$F6)))),2,0))</f>
        <v>0</v>
      </c>
      <c r="AI6" s="5" t="n">
        <f aca="false">IF(Kalender!AI6&lt;&gt;1,0,IF(AND($B6&gt;0,INDEX(Kalender!AI$68:AI$77,MAX(1,$B6))&gt;INDEX(Kalender!$B$68:$B$77,MAX(1,$B6))),1,0)+IF(OR(AND($C6&gt;0,INDEX(Kalender!AI$81:AI$110,MAX(1,$C6))&gt;INDEX(Kalender!$B$81:$B$110,MAX(1,$C6))),AND($D6&gt;0,INDEX(Kalender!AI$81:AI$110,MAX(1,$D6))&gt;INDEX(Kalender!$B$81:$B$110,MAX(1,$D6))),AND($E6&gt;0,INDEX(Kalender!AI$81:AI$110,MAX(1,$E6))&gt;INDEX(Kalender!$B$81:$B$110,MAX(1,$E6))),AND($F6&gt;0,INDEX(Kalender!AI$81:AI$110,MAX(1,$F6))&gt;INDEX(Kalender!$B$81:$B$110,MAX(1,$F6)))),2,0))</f>
        <v>0</v>
      </c>
      <c r="AJ6" s="5" t="n">
        <f aca="false">IF(Kalender!AJ6&lt;&gt;1,0,IF(AND($B6&gt;0,INDEX(Kalender!AJ$68:AJ$77,MAX(1,$B6))&gt;INDEX(Kalender!$B$68:$B$77,MAX(1,$B6))),1,0)+IF(OR(AND($C6&gt;0,INDEX(Kalender!AJ$81:AJ$110,MAX(1,$C6))&gt;INDEX(Kalender!$B$81:$B$110,MAX(1,$C6))),AND($D6&gt;0,INDEX(Kalender!AJ$81:AJ$110,MAX(1,$D6))&gt;INDEX(Kalender!$B$81:$B$110,MAX(1,$D6))),AND($E6&gt;0,INDEX(Kalender!AJ$81:AJ$110,MAX(1,$E6))&gt;INDEX(Kalender!$B$81:$B$110,MAX(1,$E6))),AND($F6&gt;0,INDEX(Kalender!AJ$81:AJ$110,MAX(1,$F6))&gt;INDEX(Kalender!$B$81:$B$110,MAX(1,$F6)))),2,0))</f>
        <v>0</v>
      </c>
      <c r="AK6" s="5" t="n">
        <f aca="false">IF(Kalender!AK6&lt;&gt;1,0,IF(AND($B6&gt;0,INDEX(Kalender!AK$68:AK$77,MAX(1,$B6))&gt;INDEX(Kalender!$B$68:$B$77,MAX(1,$B6))),1,0)+IF(OR(AND($C6&gt;0,INDEX(Kalender!AK$81:AK$110,MAX(1,$C6))&gt;INDEX(Kalender!$B$81:$B$110,MAX(1,$C6))),AND($D6&gt;0,INDEX(Kalender!AK$81:AK$110,MAX(1,$D6))&gt;INDEX(Kalender!$B$81:$B$110,MAX(1,$D6))),AND($E6&gt;0,INDEX(Kalender!AK$81:AK$110,MAX(1,$E6))&gt;INDEX(Kalender!$B$81:$B$110,MAX(1,$E6))),AND($F6&gt;0,INDEX(Kalender!AK$81:AK$110,MAX(1,$F6))&gt;INDEX(Kalender!$B$81:$B$110,MAX(1,$F6)))),2,0))</f>
        <v>0</v>
      </c>
      <c r="AL6" s="5" t="n">
        <f aca="false">IF(Kalender!AL6&lt;&gt;1,0,IF(AND($B6&gt;0,INDEX(Kalender!AL$68:AL$77,MAX(1,$B6))&gt;INDEX(Kalender!$B$68:$B$77,MAX(1,$B6))),1,0)+IF(OR(AND($C6&gt;0,INDEX(Kalender!AL$81:AL$110,MAX(1,$C6))&gt;INDEX(Kalender!$B$81:$B$110,MAX(1,$C6))),AND($D6&gt;0,INDEX(Kalender!AL$81:AL$110,MAX(1,$D6))&gt;INDEX(Kalender!$B$81:$B$110,MAX(1,$D6))),AND($E6&gt;0,INDEX(Kalender!AL$81:AL$110,MAX(1,$E6))&gt;INDEX(Kalender!$B$81:$B$110,MAX(1,$E6))),AND($F6&gt;0,INDEX(Kalender!AL$81:AL$110,MAX(1,$F6))&gt;INDEX(Kalender!$B$81:$B$110,MAX(1,$F6)))),2,0))</f>
        <v>0</v>
      </c>
      <c r="AM6" s="5" t="n">
        <f aca="false">IF(Kalender!AM6&lt;&gt;1,0,IF(AND($B6&gt;0,INDEX(Kalender!AM$68:AM$77,MAX(1,$B6))&gt;INDEX(Kalender!$B$68:$B$77,MAX(1,$B6))),1,0)+IF(OR(AND($C6&gt;0,INDEX(Kalender!AM$81:AM$110,MAX(1,$C6))&gt;INDEX(Kalender!$B$81:$B$110,MAX(1,$C6))),AND($D6&gt;0,INDEX(Kalender!AM$81:AM$110,MAX(1,$D6))&gt;INDEX(Kalender!$B$81:$B$110,MAX(1,$D6))),AND($E6&gt;0,INDEX(Kalender!AM$81:AM$110,MAX(1,$E6))&gt;INDEX(Kalender!$B$81:$B$110,MAX(1,$E6))),AND($F6&gt;0,INDEX(Kalender!AM$81:AM$110,MAX(1,$F6))&gt;INDEX(Kalender!$B$81:$B$110,MAX(1,$F6)))),2,0))</f>
        <v>0</v>
      </c>
      <c r="AN6" s="5" t="n">
        <f aca="false">IF(Kalender!AN6&lt;&gt;1,0,IF(AND($B6&gt;0,INDEX(Kalender!AN$68:AN$77,MAX(1,$B6))&gt;INDEX(Kalender!$B$68:$B$77,MAX(1,$B6))),1,0)+IF(OR(AND($C6&gt;0,INDEX(Kalender!AN$81:AN$110,MAX(1,$C6))&gt;INDEX(Kalender!$B$81:$B$110,MAX(1,$C6))),AND($D6&gt;0,INDEX(Kalender!AN$81:AN$110,MAX(1,$D6))&gt;INDEX(Kalender!$B$81:$B$110,MAX(1,$D6))),AND($E6&gt;0,INDEX(Kalender!AN$81:AN$110,MAX(1,$E6))&gt;INDEX(Kalender!$B$81:$B$110,MAX(1,$E6))),AND($F6&gt;0,INDEX(Kalender!AN$81:AN$110,MAX(1,$F6))&gt;INDEX(Kalender!$B$81:$B$110,MAX(1,$F6)))),2,0))</f>
        <v>0</v>
      </c>
      <c r="AO6" s="5" t="n">
        <f aca="false">IF(Kalender!AO6&lt;&gt;1,0,IF(AND($B6&gt;0,INDEX(Kalender!AO$68:AO$77,MAX(1,$B6))&gt;INDEX(Kalender!$B$68:$B$77,MAX(1,$B6))),1,0)+IF(OR(AND($C6&gt;0,INDEX(Kalender!AO$81:AO$110,MAX(1,$C6))&gt;INDEX(Kalender!$B$81:$B$110,MAX(1,$C6))),AND($D6&gt;0,INDEX(Kalender!AO$81:AO$110,MAX(1,$D6))&gt;INDEX(Kalender!$B$81:$B$110,MAX(1,$D6))),AND($E6&gt;0,INDEX(Kalender!AO$81:AO$110,MAX(1,$E6))&gt;INDEX(Kalender!$B$81:$B$110,MAX(1,$E6))),AND($F6&gt;0,INDEX(Kalender!AO$81:AO$110,MAX(1,$F6))&gt;INDEX(Kalender!$B$81:$B$110,MAX(1,$F6)))),2,0))</f>
        <v>0</v>
      </c>
      <c r="AP6" s="5" t="n">
        <f aca="false">IF(Kalender!AP6&lt;&gt;1,0,IF(AND($B6&gt;0,INDEX(Kalender!AP$68:AP$77,MAX(1,$B6))&gt;INDEX(Kalender!$B$68:$B$77,MAX(1,$B6))),1,0)+IF(OR(AND($C6&gt;0,INDEX(Kalender!AP$81:AP$110,MAX(1,$C6))&gt;INDEX(Kalender!$B$81:$B$110,MAX(1,$C6))),AND($D6&gt;0,INDEX(Kalender!AP$81:AP$110,MAX(1,$D6))&gt;INDEX(Kalender!$B$81:$B$110,MAX(1,$D6))),AND($E6&gt;0,INDEX(Kalender!AP$81:AP$110,MAX(1,$E6))&gt;INDEX(Kalender!$B$81:$B$110,MAX(1,$E6))),AND($F6&gt;0,INDEX(Kalender!AP$81:AP$110,MAX(1,$F6))&gt;INDEX(Kalender!$B$81:$B$110,MAX(1,$F6)))),2,0))</f>
        <v>0</v>
      </c>
      <c r="AQ6" s="5" t="n">
        <f aca="false">IF(Kalender!AQ6&lt;&gt;1,0,IF(AND($B6&gt;0,INDEX(Kalender!AQ$68:AQ$77,MAX(1,$B6))&gt;INDEX(Kalender!$B$68:$B$77,MAX(1,$B6))),1,0)+IF(OR(AND($C6&gt;0,INDEX(Kalender!AQ$81:AQ$110,MAX(1,$C6))&gt;INDEX(Kalender!$B$81:$B$110,MAX(1,$C6))),AND($D6&gt;0,INDEX(Kalender!AQ$81:AQ$110,MAX(1,$D6))&gt;INDEX(Kalender!$B$81:$B$110,MAX(1,$D6))),AND($E6&gt;0,INDEX(Kalender!AQ$81:AQ$110,MAX(1,$E6))&gt;INDEX(Kalender!$B$81:$B$110,MAX(1,$E6))),AND($F6&gt;0,INDEX(Kalender!AQ$81:AQ$110,MAX(1,$F6))&gt;INDEX(Kalender!$B$81:$B$110,MAX(1,$F6)))),2,0))</f>
        <v>0</v>
      </c>
      <c r="AR6" s="5" t="n">
        <f aca="false">IF(Kalender!AR6&lt;&gt;1,0,IF(AND($B6&gt;0,INDEX(Kalender!AR$68:AR$77,MAX(1,$B6))&gt;INDEX(Kalender!$B$68:$B$77,MAX(1,$B6))),1,0)+IF(OR(AND($C6&gt;0,INDEX(Kalender!AR$81:AR$110,MAX(1,$C6))&gt;INDEX(Kalender!$B$81:$B$110,MAX(1,$C6))),AND($D6&gt;0,INDEX(Kalender!AR$81:AR$110,MAX(1,$D6))&gt;INDEX(Kalender!$B$81:$B$110,MAX(1,$D6))),AND($E6&gt;0,INDEX(Kalender!AR$81:AR$110,MAX(1,$E6))&gt;INDEX(Kalender!$B$81:$B$110,MAX(1,$E6))),AND($F6&gt;0,INDEX(Kalender!AR$81:AR$110,MAX(1,$F6))&gt;INDEX(Kalender!$B$81:$B$110,MAX(1,$F6)))),2,0))</f>
        <v>0</v>
      </c>
      <c r="AS6" s="5" t="n">
        <f aca="false">IF(Kalender!AS6&lt;&gt;1,0,IF(AND($B6&gt;0,INDEX(Kalender!AS$68:AS$77,MAX(1,$B6))&gt;INDEX(Kalender!$B$68:$B$77,MAX(1,$B6))),1,0)+IF(OR(AND($C6&gt;0,INDEX(Kalender!AS$81:AS$110,MAX(1,$C6))&gt;INDEX(Kalender!$B$81:$B$110,MAX(1,$C6))),AND($D6&gt;0,INDEX(Kalender!AS$81:AS$110,MAX(1,$D6))&gt;INDEX(Kalender!$B$81:$B$110,MAX(1,$D6))),AND($E6&gt;0,INDEX(Kalender!AS$81:AS$110,MAX(1,$E6))&gt;INDEX(Kalender!$B$81:$B$110,MAX(1,$E6))),AND($F6&gt;0,INDEX(Kalender!AS$81:AS$110,MAX(1,$F6))&gt;INDEX(Kalender!$B$81:$B$110,MAX(1,$F6)))),2,0))</f>
        <v>0</v>
      </c>
      <c r="AT6" s="5" t="n">
        <f aca="false">IF(Kalender!AT6&lt;&gt;1,0,IF(AND($B6&gt;0,INDEX(Kalender!AT$68:AT$77,MAX(1,$B6))&gt;INDEX(Kalender!$B$68:$B$77,MAX(1,$B6))),1,0)+IF(OR(AND($C6&gt;0,INDEX(Kalender!AT$81:AT$110,MAX(1,$C6))&gt;INDEX(Kalender!$B$81:$B$110,MAX(1,$C6))),AND($D6&gt;0,INDEX(Kalender!AT$81:AT$110,MAX(1,$D6))&gt;INDEX(Kalender!$B$81:$B$110,MAX(1,$D6))),AND($E6&gt;0,INDEX(Kalender!AT$81:AT$110,MAX(1,$E6))&gt;INDEX(Kalender!$B$81:$B$110,MAX(1,$E6))),AND($F6&gt;0,INDEX(Kalender!AT$81:AT$110,MAX(1,$F6))&gt;INDEX(Kalender!$B$81:$B$110,MAX(1,$F6)))),2,0))</f>
        <v>0</v>
      </c>
      <c r="AU6" s="5" t="n">
        <f aca="false">IF(Kalender!AU6&lt;&gt;1,0,IF(AND($B6&gt;0,INDEX(Kalender!AU$68:AU$77,MAX(1,$B6))&gt;INDEX(Kalender!$B$68:$B$77,MAX(1,$B6))),1,0)+IF(OR(AND($C6&gt;0,INDEX(Kalender!AU$81:AU$110,MAX(1,$C6))&gt;INDEX(Kalender!$B$81:$B$110,MAX(1,$C6))),AND($D6&gt;0,INDEX(Kalender!AU$81:AU$110,MAX(1,$D6))&gt;INDEX(Kalender!$B$81:$B$110,MAX(1,$D6))),AND($E6&gt;0,INDEX(Kalender!AU$81:AU$110,MAX(1,$E6))&gt;INDEX(Kalender!$B$81:$B$110,MAX(1,$E6))),AND($F6&gt;0,INDEX(Kalender!AU$81:AU$110,MAX(1,$F6))&gt;INDEX(Kalender!$B$81:$B$110,MAX(1,$F6)))),2,0))</f>
        <v>0</v>
      </c>
      <c r="AV6" s="5" t="n">
        <f aca="false">IF(Kalender!AV6&lt;&gt;1,0,IF(AND($B6&gt;0,INDEX(Kalender!AV$68:AV$77,MAX(1,$B6))&gt;INDEX(Kalender!$B$68:$B$77,MAX(1,$B6))),1,0)+IF(OR(AND($C6&gt;0,INDEX(Kalender!AV$81:AV$110,MAX(1,$C6))&gt;INDEX(Kalender!$B$81:$B$110,MAX(1,$C6))),AND($D6&gt;0,INDEX(Kalender!AV$81:AV$110,MAX(1,$D6))&gt;INDEX(Kalender!$B$81:$B$110,MAX(1,$D6))),AND($E6&gt;0,INDEX(Kalender!AV$81:AV$110,MAX(1,$E6))&gt;INDEX(Kalender!$B$81:$B$110,MAX(1,$E6))),AND($F6&gt;0,INDEX(Kalender!AV$81:AV$110,MAX(1,$F6))&gt;INDEX(Kalender!$B$81:$B$110,MAX(1,$F6)))),2,0))</f>
        <v>0</v>
      </c>
      <c r="AW6" s="5" t="n">
        <f aca="false">IF(Kalender!AW6&lt;&gt;1,0,IF(AND($B6&gt;0,INDEX(Kalender!AW$68:AW$77,MAX(1,$B6))&gt;INDEX(Kalender!$B$68:$B$77,MAX(1,$B6))),1,0)+IF(OR(AND($C6&gt;0,INDEX(Kalender!AW$81:AW$110,MAX(1,$C6))&gt;INDEX(Kalender!$B$81:$B$110,MAX(1,$C6))),AND($D6&gt;0,INDEX(Kalender!AW$81:AW$110,MAX(1,$D6))&gt;INDEX(Kalender!$B$81:$B$110,MAX(1,$D6))),AND($E6&gt;0,INDEX(Kalender!AW$81:AW$110,MAX(1,$E6))&gt;INDEX(Kalender!$B$81:$B$110,MAX(1,$E6))),AND($F6&gt;0,INDEX(Kalender!AW$81:AW$110,MAX(1,$F6))&gt;INDEX(Kalender!$B$81:$B$110,MAX(1,$F6)))),2,0))</f>
        <v>0</v>
      </c>
      <c r="AX6" s="5" t="n">
        <f aca="false">IF(Kalender!AX6&lt;&gt;1,0,IF(AND($B6&gt;0,INDEX(Kalender!AX$68:AX$77,MAX(1,$B6))&gt;INDEX(Kalender!$B$68:$B$77,MAX(1,$B6))),1,0)+IF(OR(AND($C6&gt;0,INDEX(Kalender!AX$81:AX$110,MAX(1,$C6))&gt;INDEX(Kalender!$B$81:$B$110,MAX(1,$C6))),AND($D6&gt;0,INDEX(Kalender!AX$81:AX$110,MAX(1,$D6))&gt;INDEX(Kalender!$B$81:$B$110,MAX(1,$D6))),AND($E6&gt;0,INDEX(Kalender!AX$81:AX$110,MAX(1,$E6))&gt;INDEX(Kalender!$B$81:$B$110,MAX(1,$E6))),AND($F6&gt;0,INDEX(Kalender!AX$81:AX$110,MAX(1,$F6))&gt;INDEX(Kalender!$B$81:$B$110,MAX(1,$F6)))),2,0))</f>
        <v>0</v>
      </c>
      <c r="AY6" s="5" t="n">
        <f aca="false">IF(Kalender!AY6&lt;&gt;1,0,IF(AND($B6&gt;0,INDEX(Kalender!AY$68:AY$77,MAX(1,$B6))&gt;INDEX(Kalender!$B$68:$B$77,MAX(1,$B6))),1,0)+IF(OR(AND($C6&gt;0,INDEX(Kalender!AY$81:AY$110,MAX(1,$C6))&gt;INDEX(Kalender!$B$81:$B$110,MAX(1,$C6))),AND($D6&gt;0,INDEX(Kalender!AY$81:AY$110,MAX(1,$D6))&gt;INDEX(Kalender!$B$81:$B$110,MAX(1,$D6))),AND($E6&gt;0,INDEX(Kalender!AY$81:AY$110,MAX(1,$E6))&gt;INDEX(Kalender!$B$81:$B$110,MAX(1,$E6))),AND($F6&gt;0,INDEX(Kalender!AY$81:AY$110,MAX(1,$F6))&gt;INDEX(Kalender!$B$81:$B$110,MAX(1,$F6)))),2,0))</f>
        <v>0</v>
      </c>
      <c r="AZ6" s="5" t="n">
        <f aca="false">IF(Kalender!AZ6&lt;&gt;1,0,IF(AND($B6&gt;0,INDEX(Kalender!AZ$68:AZ$77,MAX(1,$B6))&gt;INDEX(Kalender!$B$68:$B$77,MAX(1,$B6))),1,0)+IF(OR(AND($C6&gt;0,INDEX(Kalender!AZ$81:AZ$110,MAX(1,$C6))&gt;INDEX(Kalender!$B$81:$B$110,MAX(1,$C6))),AND($D6&gt;0,INDEX(Kalender!AZ$81:AZ$110,MAX(1,$D6))&gt;INDEX(Kalender!$B$81:$B$110,MAX(1,$D6))),AND($E6&gt;0,INDEX(Kalender!AZ$81:AZ$110,MAX(1,$E6))&gt;INDEX(Kalender!$B$81:$B$110,MAX(1,$E6))),AND($F6&gt;0,INDEX(Kalender!AZ$81:AZ$110,MAX(1,$F6))&gt;INDEX(Kalender!$B$81:$B$110,MAX(1,$F6)))),2,0))</f>
        <v>0</v>
      </c>
      <c r="BA6" s="5" t="n">
        <f aca="false">IF(Kalender!BA6&lt;&gt;1,0,IF(AND($B6&gt;0,INDEX(Kalender!BA$68:BA$77,MAX(1,$B6))&gt;INDEX(Kalender!$B$68:$B$77,MAX(1,$B6))),1,0)+IF(OR(AND($C6&gt;0,INDEX(Kalender!BA$81:BA$110,MAX(1,$C6))&gt;INDEX(Kalender!$B$81:$B$110,MAX(1,$C6))),AND($D6&gt;0,INDEX(Kalender!BA$81:BA$110,MAX(1,$D6))&gt;INDEX(Kalender!$B$81:$B$110,MAX(1,$D6))),AND($E6&gt;0,INDEX(Kalender!BA$81:BA$110,MAX(1,$E6))&gt;INDEX(Kalender!$B$81:$B$110,MAX(1,$E6))),AND($F6&gt;0,INDEX(Kalender!BA$81:BA$110,MAX(1,$F6))&gt;INDEX(Kalender!$B$81:$B$110,MAX(1,$F6)))),2,0))</f>
        <v>0</v>
      </c>
      <c r="BB6" s="5" t="n">
        <f aca="false">IF(Kalender!BB6&lt;&gt;1,0,IF(AND($B6&gt;0,INDEX(Kalender!BB$68:BB$77,MAX(1,$B6))&gt;INDEX(Kalender!$B$68:$B$77,MAX(1,$B6))),1,0)+IF(OR(AND($C6&gt;0,INDEX(Kalender!BB$81:BB$110,MAX(1,$C6))&gt;INDEX(Kalender!$B$81:$B$110,MAX(1,$C6))),AND($D6&gt;0,INDEX(Kalender!BB$81:BB$110,MAX(1,$D6))&gt;INDEX(Kalender!$B$81:$B$110,MAX(1,$D6))),AND($E6&gt;0,INDEX(Kalender!BB$81:BB$110,MAX(1,$E6))&gt;INDEX(Kalender!$B$81:$B$110,MAX(1,$E6))),AND($F6&gt;0,INDEX(Kalender!BB$81:BB$110,MAX(1,$F6))&gt;INDEX(Kalender!$B$81:$B$110,MAX(1,$F6)))),2,0))</f>
        <v>0</v>
      </c>
      <c r="BC6" s="5" t="n">
        <f aca="false">IF(Kalender!BC6&lt;&gt;1,0,IF(AND($B6&gt;0,INDEX(Kalender!BC$68:BC$77,MAX(1,$B6))&gt;INDEX(Kalender!$B$68:$B$77,MAX(1,$B6))),1,0)+IF(OR(AND($C6&gt;0,INDEX(Kalender!BC$81:BC$110,MAX(1,$C6))&gt;INDEX(Kalender!$B$81:$B$110,MAX(1,$C6))),AND($D6&gt;0,INDEX(Kalender!BC$81:BC$110,MAX(1,$D6))&gt;INDEX(Kalender!$B$81:$B$110,MAX(1,$D6))),AND($E6&gt;0,INDEX(Kalender!BC$81:BC$110,MAX(1,$E6))&gt;INDEX(Kalender!$B$81:$B$110,MAX(1,$E6))),AND($F6&gt;0,INDEX(Kalender!BC$81:BC$110,MAX(1,$F6))&gt;INDEX(Kalender!$B$81:$B$110,MAX(1,$F6)))),2,0))</f>
        <v>0</v>
      </c>
      <c r="BD6" s="5" t="n">
        <f aca="false">IF(Kalender!BD6&lt;&gt;1,0,IF(AND($B6&gt;0,INDEX(Kalender!BD$68:BD$77,MAX(1,$B6))&gt;INDEX(Kalender!$B$68:$B$77,MAX(1,$B6))),1,0)+IF(OR(AND($C6&gt;0,INDEX(Kalender!BD$81:BD$110,MAX(1,$C6))&gt;INDEX(Kalender!$B$81:$B$110,MAX(1,$C6))),AND($D6&gt;0,INDEX(Kalender!BD$81:BD$110,MAX(1,$D6))&gt;INDEX(Kalender!$B$81:$B$110,MAX(1,$D6))),AND($E6&gt;0,INDEX(Kalender!BD$81:BD$110,MAX(1,$E6))&gt;INDEX(Kalender!$B$81:$B$110,MAX(1,$E6))),AND($F6&gt;0,INDEX(Kalender!BD$81:BD$110,MAX(1,$F6))&gt;INDEX(Kalender!$B$81:$B$110,MAX(1,$F6)))),2,0))</f>
        <v>0</v>
      </c>
      <c r="BE6" s="5" t="n">
        <f aca="false">IF(Kalender!BE6&lt;&gt;1,0,IF(AND($B6&gt;0,INDEX(Kalender!BE$68:BE$77,MAX(1,$B6))&gt;INDEX(Kalender!$B$68:$B$77,MAX(1,$B6))),1,0)+IF(OR(AND($C6&gt;0,INDEX(Kalender!BE$81:BE$110,MAX(1,$C6))&gt;INDEX(Kalender!$B$81:$B$110,MAX(1,$C6))),AND($D6&gt;0,INDEX(Kalender!BE$81:BE$110,MAX(1,$D6))&gt;INDEX(Kalender!$B$81:$B$110,MAX(1,$D6))),AND($E6&gt;0,INDEX(Kalender!BE$81:BE$110,MAX(1,$E6))&gt;INDEX(Kalender!$B$81:$B$110,MAX(1,$E6))),AND($F6&gt;0,INDEX(Kalender!BE$81:BE$110,MAX(1,$F6))&gt;INDEX(Kalender!$B$81:$B$110,MAX(1,$F6)))),2,0))</f>
        <v>0</v>
      </c>
      <c r="BF6" s="5" t="n">
        <f aca="false">IF(Kalender!BF6&lt;&gt;1,0,IF(AND($B6&gt;0,INDEX(Kalender!BF$68:BF$77,MAX(1,$B6))&gt;INDEX(Kalender!$B$68:$B$77,MAX(1,$B6))),1,0)+IF(OR(AND($C6&gt;0,INDEX(Kalender!BF$81:BF$110,MAX(1,$C6))&gt;INDEX(Kalender!$B$81:$B$110,MAX(1,$C6))),AND($D6&gt;0,INDEX(Kalender!BF$81:BF$110,MAX(1,$D6))&gt;INDEX(Kalender!$B$81:$B$110,MAX(1,$D6))),AND($E6&gt;0,INDEX(Kalender!BF$81:BF$110,MAX(1,$E6))&gt;INDEX(Kalender!$B$81:$B$110,MAX(1,$E6))),AND($F6&gt;0,INDEX(Kalender!BF$81:BF$110,MAX(1,$F6))&gt;INDEX(Kalender!$B$81:$B$110,MAX(1,$F6)))),2,0))</f>
        <v>0</v>
      </c>
      <c r="BG6" s="5" t="n">
        <f aca="false">IF(Kalender!BG6&lt;&gt;1,0,IF(AND($B6&gt;0,INDEX(Kalender!BG$68:BG$77,MAX(1,$B6))&gt;INDEX(Kalender!$B$68:$B$77,MAX(1,$B6))),1,0)+IF(OR(AND($C6&gt;0,INDEX(Kalender!BG$81:BG$110,MAX(1,$C6))&gt;INDEX(Kalender!$B$81:$B$110,MAX(1,$C6))),AND($D6&gt;0,INDEX(Kalender!BG$81:BG$110,MAX(1,$D6))&gt;INDEX(Kalender!$B$81:$B$110,MAX(1,$D6))),AND($E6&gt;0,INDEX(Kalender!BG$81:BG$110,MAX(1,$E6))&gt;INDEX(Kalender!$B$81:$B$110,MAX(1,$E6))),AND($F6&gt;0,INDEX(Kalender!BG$81:BG$110,MAX(1,$F6))&gt;INDEX(Kalender!$B$81:$B$110,MAX(1,$F6)))),2,0))</f>
        <v>0</v>
      </c>
      <c r="BH6" s="5" t="n">
        <f aca="false">IF(Kalender!BH6&lt;&gt;1,0,IF(AND($B6&gt;0,INDEX(Kalender!BH$68:BH$77,MAX(1,$B6))&gt;INDEX(Kalender!$B$68:$B$77,MAX(1,$B6))),1,0)+IF(OR(AND($C6&gt;0,INDEX(Kalender!BH$81:BH$110,MAX(1,$C6))&gt;INDEX(Kalender!$B$81:$B$110,MAX(1,$C6))),AND($D6&gt;0,INDEX(Kalender!BH$81:BH$110,MAX(1,$D6))&gt;INDEX(Kalender!$B$81:$B$110,MAX(1,$D6))),AND($E6&gt;0,INDEX(Kalender!BH$81:BH$110,MAX(1,$E6))&gt;INDEX(Kalender!$B$81:$B$110,MAX(1,$E6))),AND($F6&gt;0,INDEX(Kalender!BH$81:BH$110,MAX(1,$F6))&gt;INDEX(Kalender!$B$81:$B$110,MAX(1,$F6)))),2,0))</f>
        <v>0</v>
      </c>
      <c r="BI6" s="5" t="n">
        <f aca="false">IF(Kalender!BI6&lt;&gt;1,0,IF(AND($B6&gt;0,INDEX(Kalender!BI$68:BI$77,MAX(1,$B6))&gt;INDEX(Kalender!$B$68:$B$77,MAX(1,$B6))),1,0)+IF(OR(AND($C6&gt;0,INDEX(Kalender!BI$81:BI$110,MAX(1,$C6))&gt;INDEX(Kalender!$B$81:$B$110,MAX(1,$C6))),AND($D6&gt;0,INDEX(Kalender!BI$81:BI$110,MAX(1,$D6))&gt;INDEX(Kalender!$B$81:$B$110,MAX(1,$D6))),AND($E6&gt;0,INDEX(Kalender!BI$81:BI$110,MAX(1,$E6))&gt;INDEX(Kalender!$B$81:$B$110,MAX(1,$E6))),AND($F6&gt;0,INDEX(Kalender!BI$81:BI$110,MAX(1,$F6))&gt;INDEX(Kalender!$B$81:$B$110,MAX(1,$F6)))),2,0))</f>
        <v>0</v>
      </c>
      <c r="BJ6" s="5" t="n">
        <f aca="false">IF(Kalender!BJ6&lt;&gt;1,0,IF(AND($B6&gt;0,INDEX(Kalender!BJ$68:BJ$77,MAX(1,$B6))&gt;INDEX(Kalender!$B$68:$B$77,MAX(1,$B6))),1,0)+IF(OR(AND($C6&gt;0,INDEX(Kalender!BJ$81:BJ$110,MAX(1,$C6))&gt;INDEX(Kalender!$B$81:$B$110,MAX(1,$C6))),AND($D6&gt;0,INDEX(Kalender!BJ$81:BJ$110,MAX(1,$D6))&gt;INDEX(Kalender!$B$81:$B$110,MAX(1,$D6))),AND($E6&gt;0,INDEX(Kalender!BJ$81:BJ$110,MAX(1,$E6))&gt;INDEX(Kalender!$B$81:$B$110,MAX(1,$E6))),AND($F6&gt;0,INDEX(Kalender!BJ$81:BJ$110,MAX(1,$F6))&gt;INDEX(Kalender!$B$81:$B$110,MAX(1,$F6)))),2,0))</f>
        <v>0</v>
      </c>
      <c r="BK6" s="5" t="n">
        <f aca="false">IF(Kalender!BK6&lt;&gt;1,0,IF(AND($B6&gt;0,INDEX(Kalender!BK$68:BK$77,MAX(1,$B6))&gt;INDEX(Kalender!$B$68:$B$77,MAX(1,$B6))),1,0)+IF(OR(AND($C6&gt;0,INDEX(Kalender!BK$81:BK$110,MAX(1,$C6))&gt;INDEX(Kalender!$B$81:$B$110,MAX(1,$C6))),AND($D6&gt;0,INDEX(Kalender!BK$81:BK$110,MAX(1,$D6))&gt;INDEX(Kalender!$B$81:$B$110,MAX(1,$D6))),AND($E6&gt;0,INDEX(Kalender!BK$81:BK$110,MAX(1,$E6))&gt;INDEX(Kalender!$B$81:$B$110,MAX(1,$E6))),AND($F6&gt;0,INDEX(Kalender!BK$81:BK$110,MAX(1,$F6))&gt;INDEX(Kalender!$B$81:$B$110,MAX(1,$F6)))),2,0))</f>
        <v>0</v>
      </c>
      <c r="BL6" s="5" t="n">
        <f aca="false">IF(Kalender!BL6&lt;&gt;1,0,IF(AND($B6&gt;0,INDEX(Kalender!BL$68:BL$77,MAX(1,$B6))&gt;INDEX(Kalender!$B$68:$B$77,MAX(1,$B6))),1,0)+IF(OR(AND($C6&gt;0,INDEX(Kalender!BL$81:BL$110,MAX(1,$C6))&gt;INDEX(Kalender!$B$81:$B$110,MAX(1,$C6))),AND($D6&gt;0,INDEX(Kalender!BL$81:BL$110,MAX(1,$D6))&gt;INDEX(Kalender!$B$81:$B$110,MAX(1,$D6))),AND($E6&gt;0,INDEX(Kalender!BL$81:BL$110,MAX(1,$E6))&gt;INDEX(Kalender!$B$81:$B$110,MAX(1,$E6))),AND($F6&gt;0,INDEX(Kalender!BL$81:BL$110,MAX(1,$F6))&gt;INDEX(Kalender!$B$81:$B$110,MAX(1,$F6)))),2,0))</f>
        <v>0</v>
      </c>
      <c r="BM6" s="5" t="n">
        <f aca="false">IF(Kalender!BM6&lt;&gt;1,0,IF(AND($B6&gt;0,INDEX(Kalender!BM$68:BM$77,MAX(1,$B6))&gt;INDEX(Kalender!$B$68:$B$77,MAX(1,$B6))),1,0)+IF(OR(AND($C6&gt;0,INDEX(Kalender!BM$81:BM$110,MAX(1,$C6))&gt;INDEX(Kalender!$B$81:$B$110,MAX(1,$C6))),AND($D6&gt;0,INDEX(Kalender!BM$81:BM$110,MAX(1,$D6))&gt;INDEX(Kalender!$B$81:$B$110,MAX(1,$D6))),AND($E6&gt;0,INDEX(Kalender!BM$81:BM$110,MAX(1,$E6))&gt;INDEX(Kalender!$B$81:$B$110,MAX(1,$E6))),AND($F6&gt;0,INDEX(Kalender!BM$81:BM$110,MAX(1,$F6))&gt;INDEX(Kalender!$B$81:$B$110,MAX(1,$F6)))),2,0))</f>
        <v>0</v>
      </c>
      <c r="BN6" s="5" t="n">
        <f aca="false">IF(Kalender!BN6&lt;&gt;1,0,IF(AND($B6&gt;0,INDEX(Kalender!BN$68:BN$77,MAX(1,$B6))&gt;INDEX(Kalender!$B$68:$B$77,MAX(1,$B6))),1,0)+IF(OR(AND($C6&gt;0,INDEX(Kalender!BN$81:BN$110,MAX(1,$C6))&gt;INDEX(Kalender!$B$81:$B$110,MAX(1,$C6))),AND($D6&gt;0,INDEX(Kalender!BN$81:BN$110,MAX(1,$D6))&gt;INDEX(Kalender!$B$81:$B$110,MAX(1,$D6))),AND($E6&gt;0,INDEX(Kalender!BN$81:BN$110,MAX(1,$E6))&gt;INDEX(Kalender!$B$81:$B$110,MAX(1,$E6))),AND($F6&gt;0,INDEX(Kalender!BN$81:BN$110,MAX(1,$F6))&gt;INDEX(Kalender!$B$81:$B$110,MAX(1,$F6)))),2,0))</f>
        <v>0</v>
      </c>
      <c r="BO6" s="5" t="n">
        <f aca="false">IF(Kalender!BO6&lt;&gt;1,0,IF(AND($B6&gt;0,INDEX(Kalender!BO$68:BO$77,MAX(1,$B6))&gt;INDEX(Kalender!$B$68:$B$77,MAX(1,$B6))),1,0)+IF(OR(AND($C6&gt;0,INDEX(Kalender!BO$81:BO$110,MAX(1,$C6))&gt;INDEX(Kalender!$B$81:$B$110,MAX(1,$C6))),AND($D6&gt;0,INDEX(Kalender!BO$81:BO$110,MAX(1,$D6))&gt;INDEX(Kalender!$B$81:$B$110,MAX(1,$D6))),AND($E6&gt;0,INDEX(Kalender!BO$81:BO$110,MAX(1,$E6))&gt;INDEX(Kalender!$B$81:$B$110,MAX(1,$E6))),AND($F6&gt;0,INDEX(Kalender!BO$81:BO$110,MAX(1,$F6))&gt;INDEX(Kalender!$B$81:$B$110,MAX(1,$F6)))),2,0))</f>
        <v>0</v>
      </c>
      <c r="BP6" s="5" t="n">
        <f aca="false">IF(Kalender!BP6&lt;&gt;1,0,IF(AND($B6&gt;0,INDEX(Kalender!BP$68:BP$77,MAX(1,$B6))&gt;INDEX(Kalender!$B$68:$B$77,MAX(1,$B6))),1,0)+IF(OR(AND($C6&gt;0,INDEX(Kalender!BP$81:BP$110,MAX(1,$C6))&gt;INDEX(Kalender!$B$81:$B$110,MAX(1,$C6))),AND($D6&gt;0,INDEX(Kalender!BP$81:BP$110,MAX(1,$D6))&gt;INDEX(Kalender!$B$81:$B$110,MAX(1,$D6))),AND($E6&gt;0,INDEX(Kalender!BP$81:BP$110,MAX(1,$E6))&gt;INDEX(Kalender!$B$81:$B$110,MAX(1,$E6))),AND($F6&gt;0,INDEX(Kalender!BP$81:BP$110,MAX(1,$F6))&gt;INDEX(Kalender!$B$81:$B$110,MAX(1,$F6)))),2,0))</f>
        <v>0</v>
      </c>
      <c r="BQ6" s="5" t="n">
        <f aca="false">IF(Kalender!BQ6&lt;&gt;1,0,IF(AND($B6&gt;0,INDEX(Kalender!BQ$68:BQ$77,MAX(1,$B6))&gt;INDEX(Kalender!$B$68:$B$77,MAX(1,$B6))),1,0)+IF(OR(AND($C6&gt;0,INDEX(Kalender!BQ$81:BQ$110,MAX(1,$C6))&gt;INDEX(Kalender!$B$81:$B$110,MAX(1,$C6))),AND($D6&gt;0,INDEX(Kalender!BQ$81:BQ$110,MAX(1,$D6))&gt;INDEX(Kalender!$B$81:$B$110,MAX(1,$D6))),AND($E6&gt;0,INDEX(Kalender!BQ$81:BQ$110,MAX(1,$E6))&gt;INDEX(Kalender!$B$81:$B$110,MAX(1,$E6))),AND($F6&gt;0,INDEX(Kalender!BQ$81:BQ$110,MAX(1,$F6))&gt;INDEX(Kalender!$B$81:$B$110,MAX(1,$F6)))),2,0))</f>
        <v>0</v>
      </c>
      <c r="BR6" s="5" t="n">
        <f aca="false">IF(Kalender!BR6&lt;&gt;1,0,IF(AND($B6&gt;0,INDEX(Kalender!BR$68:BR$77,MAX(1,$B6))&gt;INDEX(Kalender!$B$68:$B$77,MAX(1,$B6))),1,0)+IF(OR(AND($C6&gt;0,INDEX(Kalender!BR$81:BR$110,MAX(1,$C6))&gt;INDEX(Kalender!$B$81:$B$110,MAX(1,$C6))),AND($D6&gt;0,INDEX(Kalender!BR$81:BR$110,MAX(1,$D6))&gt;INDEX(Kalender!$B$81:$B$110,MAX(1,$D6))),AND($E6&gt;0,INDEX(Kalender!BR$81:BR$110,MAX(1,$E6))&gt;INDEX(Kalender!$B$81:$B$110,MAX(1,$E6))),AND($F6&gt;0,INDEX(Kalender!BR$81:BR$110,MAX(1,$F6))&gt;INDEX(Kalender!$B$81:$B$110,MAX(1,$F6)))),2,0))</f>
        <v>0</v>
      </c>
      <c r="BS6" s="5" t="n">
        <f aca="false">IF(Kalender!BS6&lt;&gt;1,0,IF(AND($B6&gt;0,INDEX(Kalender!BS$68:BS$77,MAX(1,$B6))&gt;INDEX(Kalender!$B$68:$B$77,MAX(1,$B6))),1,0)+IF(OR(AND($C6&gt;0,INDEX(Kalender!BS$81:BS$110,MAX(1,$C6))&gt;INDEX(Kalender!$B$81:$B$110,MAX(1,$C6))),AND($D6&gt;0,INDEX(Kalender!BS$81:BS$110,MAX(1,$D6))&gt;INDEX(Kalender!$B$81:$B$110,MAX(1,$D6))),AND($E6&gt;0,INDEX(Kalender!BS$81:BS$110,MAX(1,$E6))&gt;INDEX(Kalender!$B$81:$B$110,MAX(1,$E6))),AND($F6&gt;0,INDEX(Kalender!BS$81:BS$110,MAX(1,$F6))&gt;INDEX(Kalender!$B$81:$B$110,MAX(1,$F6)))),2,0))</f>
        <v>0</v>
      </c>
      <c r="BT6" s="5" t="n">
        <f aca="false">IF(Kalender!BT6&lt;&gt;1,0,IF(AND($B6&gt;0,INDEX(Kalender!BT$68:BT$77,MAX(1,$B6))&gt;INDEX(Kalender!$B$68:$B$77,MAX(1,$B6))),1,0)+IF(OR(AND($C6&gt;0,INDEX(Kalender!BT$81:BT$110,MAX(1,$C6))&gt;INDEX(Kalender!$B$81:$B$110,MAX(1,$C6))),AND($D6&gt;0,INDEX(Kalender!BT$81:BT$110,MAX(1,$D6))&gt;INDEX(Kalender!$B$81:$B$110,MAX(1,$D6))),AND($E6&gt;0,INDEX(Kalender!BT$81:BT$110,MAX(1,$E6))&gt;INDEX(Kalender!$B$81:$B$110,MAX(1,$E6))),AND($F6&gt;0,INDEX(Kalender!BT$81:BT$110,MAX(1,$F6))&gt;INDEX(Kalender!$B$81:$B$110,MAX(1,$F6)))),2,0))</f>
        <v>0</v>
      </c>
      <c r="BU6" s="5" t="n">
        <f aca="false">IF(Kalender!BU6&lt;&gt;1,0,IF(AND($B6&gt;0,INDEX(Kalender!BU$68:BU$77,MAX(1,$B6))&gt;INDEX(Kalender!$B$68:$B$77,MAX(1,$B6))),1,0)+IF(OR(AND($C6&gt;0,INDEX(Kalender!BU$81:BU$110,MAX(1,$C6))&gt;INDEX(Kalender!$B$81:$B$110,MAX(1,$C6))),AND($D6&gt;0,INDEX(Kalender!BU$81:BU$110,MAX(1,$D6))&gt;INDEX(Kalender!$B$81:$B$110,MAX(1,$D6))),AND($E6&gt;0,INDEX(Kalender!BU$81:BU$110,MAX(1,$E6))&gt;INDEX(Kalender!$B$81:$B$110,MAX(1,$E6))),AND($F6&gt;0,INDEX(Kalender!BU$81:BU$110,MAX(1,$F6))&gt;INDEX(Kalender!$B$81:$B$110,MAX(1,$F6)))),2,0))</f>
        <v>0</v>
      </c>
      <c r="BV6" s="5" t="n">
        <f aca="false">IF(Kalender!BV6&lt;&gt;1,0,IF(AND($B6&gt;0,INDEX(Kalender!BV$68:BV$77,MAX(1,$B6))&gt;INDEX(Kalender!$B$68:$B$77,MAX(1,$B6))),1,0)+IF(OR(AND($C6&gt;0,INDEX(Kalender!BV$81:BV$110,MAX(1,$C6))&gt;INDEX(Kalender!$B$81:$B$110,MAX(1,$C6))),AND($D6&gt;0,INDEX(Kalender!BV$81:BV$110,MAX(1,$D6))&gt;INDEX(Kalender!$B$81:$B$110,MAX(1,$D6))),AND($E6&gt;0,INDEX(Kalender!BV$81:BV$110,MAX(1,$E6))&gt;INDEX(Kalender!$B$81:$B$110,MAX(1,$E6))),AND($F6&gt;0,INDEX(Kalender!BV$81:BV$110,MAX(1,$F6))&gt;INDEX(Kalender!$B$81:$B$110,MAX(1,$F6)))),2,0))</f>
        <v>0</v>
      </c>
      <c r="BW6" s="5" t="n">
        <f aca="false">IF(Kalender!BW6&lt;&gt;1,0,IF(AND($B6&gt;0,INDEX(Kalender!BW$68:BW$77,MAX(1,$B6))&gt;INDEX(Kalender!$B$68:$B$77,MAX(1,$B6))),1,0)+IF(OR(AND($C6&gt;0,INDEX(Kalender!BW$81:BW$110,MAX(1,$C6))&gt;INDEX(Kalender!$B$81:$B$110,MAX(1,$C6))),AND($D6&gt;0,INDEX(Kalender!BW$81:BW$110,MAX(1,$D6))&gt;INDEX(Kalender!$B$81:$B$110,MAX(1,$D6))),AND($E6&gt;0,INDEX(Kalender!BW$81:BW$110,MAX(1,$E6))&gt;INDEX(Kalender!$B$81:$B$110,MAX(1,$E6))),AND($F6&gt;0,INDEX(Kalender!BW$81:BW$110,MAX(1,$F6))&gt;INDEX(Kalender!$B$81:$B$110,MAX(1,$F6)))),2,0))</f>
        <v>0</v>
      </c>
      <c r="BX6" s="5" t="n">
        <f aca="false">IF(Kalender!BX6&lt;&gt;1,0,IF(AND($B6&gt;0,INDEX(Kalender!BX$68:BX$77,MAX(1,$B6))&gt;INDEX(Kalender!$B$68:$B$77,MAX(1,$B6))),1,0)+IF(OR(AND($C6&gt;0,INDEX(Kalender!BX$81:BX$110,MAX(1,$C6))&gt;INDEX(Kalender!$B$81:$B$110,MAX(1,$C6))),AND($D6&gt;0,INDEX(Kalender!BX$81:BX$110,MAX(1,$D6))&gt;INDEX(Kalender!$B$81:$B$110,MAX(1,$D6))),AND($E6&gt;0,INDEX(Kalender!BX$81:BX$110,MAX(1,$E6))&gt;INDEX(Kalender!$B$81:$B$110,MAX(1,$E6))),AND($F6&gt;0,INDEX(Kalender!BX$81:BX$110,MAX(1,$F6))&gt;INDEX(Kalender!$B$81:$B$110,MAX(1,$F6)))),2,0))</f>
        <v>0</v>
      </c>
      <c r="BY6" s="5" t="n">
        <f aca="false">IF(Kalender!BY6&lt;&gt;1,0,IF(AND($B6&gt;0,INDEX(Kalender!BY$68:BY$77,MAX(1,$B6))&gt;INDEX(Kalender!$B$68:$B$77,MAX(1,$B6))),1,0)+IF(OR(AND($C6&gt;0,INDEX(Kalender!BY$81:BY$110,MAX(1,$C6))&gt;INDEX(Kalender!$B$81:$B$110,MAX(1,$C6))),AND($D6&gt;0,INDEX(Kalender!BY$81:BY$110,MAX(1,$D6))&gt;INDEX(Kalender!$B$81:$B$110,MAX(1,$D6))),AND($E6&gt;0,INDEX(Kalender!BY$81:BY$110,MAX(1,$E6))&gt;INDEX(Kalender!$B$81:$B$110,MAX(1,$E6))),AND($F6&gt;0,INDEX(Kalender!BY$81:BY$110,MAX(1,$F6))&gt;INDEX(Kalender!$B$81:$B$110,MAX(1,$F6)))),2,0))</f>
        <v>0</v>
      </c>
      <c r="BZ6" s="5" t="n">
        <f aca="false">IF(Kalender!BZ6&lt;&gt;1,0,IF(AND($B6&gt;0,INDEX(Kalender!BZ$68:BZ$77,MAX(1,$B6))&gt;INDEX(Kalender!$B$68:$B$77,MAX(1,$B6))),1,0)+IF(OR(AND($C6&gt;0,INDEX(Kalender!BZ$81:BZ$110,MAX(1,$C6))&gt;INDEX(Kalender!$B$81:$B$110,MAX(1,$C6))),AND($D6&gt;0,INDEX(Kalender!BZ$81:BZ$110,MAX(1,$D6))&gt;INDEX(Kalender!$B$81:$B$110,MAX(1,$D6))),AND($E6&gt;0,INDEX(Kalender!BZ$81:BZ$110,MAX(1,$E6))&gt;INDEX(Kalender!$B$81:$B$110,MAX(1,$E6))),AND($F6&gt;0,INDEX(Kalender!BZ$81:BZ$110,MAX(1,$F6))&gt;INDEX(Kalender!$B$81:$B$110,MAX(1,$F6)))),2,0))</f>
        <v>0</v>
      </c>
      <c r="CA6" s="5" t="n">
        <f aca="false">IF(Kalender!CA6&lt;&gt;1,0,IF(AND($B6&gt;0,INDEX(Kalender!CA$68:CA$77,MAX(1,$B6))&gt;INDEX(Kalender!$B$68:$B$77,MAX(1,$B6))),1,0)+IF(OR(AND($C6&gt;0,INDEX(Kalender!CA$81:CA$110,MAX(1,$C6))&gt;INDEX(Kalender!$B$81:$B$110,MAX(1,$C6))),AND($D6&gt;0,INDEX(Kalender!CA$81:CA$110,MAX(1,$D6))&gt;INDEX(Kalender!$B$81:$B$110,MAX(1,$D6))),AND($E6&gt;0,INDEX(Kalender!CA$81:CA$110,MAX(1,$E6))&gt;INDEX(Kalender!$B$81:$B$110,MAX(1,$E6))),AND($F6&gt;0,INDEX(Kalender!CA$81:CA$110,MAX(1,$F6))&gt;INDEX(Kalender!$B$81:$B$110,MAX(1,$F6)))),2,0))</f>
        <v>0</v>
      </c>
      <c r="CB6" s="5" t="n">
        <f aca="false">IF(Kalender!CB6&lt;&gt;1,0,IF(AND($B6&gt;0,INDEX(Kalender!CB$68:CB$77,MAX(1,$B6))&gt;INDEX(Kalender!$B$68:$B$77,MAX(1,$B6))),1,0)+IF(OR(AND($C6&gt;0,INDEX(Kalender!CB$81:CB$110,MAX(1,$C6))&gt;INDEX(Kalender!$B$81:$B$110,MAX(1,$C6))),AND($D6&gt;0,INDEX(Kalender!CB$81:CB$110,MAX(1,$D6))&gt;INDEX(Kalender!$B$81:$B$110,MAX(1,$D6))),AND($E6&gt;0,INDEX(Kalender!CB$81:CB$110,MAX(1,$E6))&gt;INDEX(Kalender!$B$81:$B$110,MAX(1,$E6))),AND($F6&gt;0,INDEX(Kalender!CB$81:CB$110,MAX(1,$F6))&gt;INDEX(Kalender!$B$81:$B$110,MAX(1,$F6)))),2,0))</f>
        <v>0</v>
      </c>
      <c r="CC6" s="5" t="n">
        <f aca="false">IF(Kalender!CC6&lt;&gt;1,0,IF(AND($B6&gt;0,INDEX(Kalender!CC$68:CC$77,MAX(1,$B6))&gt;INDEX(Kalender!$B$68:$B$77,MAX(1,$B6))),1,0)+IF(OR(AND($C6&gt;0,INDEX(Kalender!CC$81:CC$110,MAX(1,$C6))&gt;INDEX(Kalender!$B$81:$B$110,MAX(1,$C6))),AND($D6&gt;0,INDEX(Kalender!CC$81:CC$110,MAX(1,$D6))&gt;INDEX(Kalender!$B$81:$B$110,MAX(1,$D6))),AND($E6&gt;0,INDEX(Kalender!CC$81:CC$110,MAX(1,$E6))&gt;INDEX(Kalender!$B$81:$B$110,MAX(1,$E6))),AND($F6&gt;0,INDEX(Kalender!CC$81:CC$110,MAX(1,$F6))&gt;INDEX(Kalender!$B$81:$B$110,MAX(1,$F6)))),2,0))</f>
        <v>0</v>
      </c>
      <c r="CD6" s="5" t="n">
        <f aca="false">IF(Kalender!CD6&lt;&gt;1,0,IF(AND($B6&gt;0,INDEX(Kalender!CD$68:CD$77,MAX(1,$B6))&gt;INDEX(Kalender!$B$68:$B$77,MAX(1,$B6))),1,0)+IF(OR(AND($C6&gt;0,INDEX(Kalender!CD$81:CD$110,MAX(1,$C6))&gt;INDEX(Kalender!$B$81:$B$110,MAX(1,$C6))),AND($D6&gt;0,INDEX(Kalender!CD$81:CD$110,MAX(1,$D6))&gt;INDEX(Kalender!$B$81:$B$110,MAX(1,$D6))),AND($E6&gt;0,INDEX(Kalender!CD$81:CD$110,MAX(1,$E6))&gt;INDEX(Kalender!$B$81:$B$110,MAX(1,$E6))),AND($F6&gt;0,INDEX(Kalender!CD$81:CD$110,MAX(1,$F6))&gt;INDEX(Kalender!$B$81:$B$110,MAX(1,$F6)))),2,0))</f>
        <v>0</v>
      </c>
      <c r="CE6" s="5" t="n">
        <f aca="false">IF(Kalender!CE6&lt;&gt;1,0,IF(AND($B6&gt;0,INDEX(Kalender!CE$68:CE$77,MAX(1,$B6))&gt;INDEX(Kalender!$B$68:$B$77,MAX(1,$B6))),1,0)+IF(OR(AND($C6&gt;0,INDEX(Kalender!CE$81:CE$110,MAX(1,$C6))&gt;INDEX(Kalender!$B$81:$B$110,MAX(1,$C6))),AND($D6&gt;0,INDEX(Kalender!CE$81:CE$110,MAX(1,$D6))&gt;INDEX(Kalender!$B$81:$B$110,MAX(1,$D6))),AND($E6&gt;0,INDEX(Kalender!CE$81:CE$110,MAX(1,$E6))&gt;INDEX(Kalender!$B$81:$B$110,MAX(1,$E6))),AND($F6&gt;0,INDEX(Kalender!CE$81:CE$110,MAX(1,$F6))&gt;INDEX(Kalender!$B$81:$B$110,MAX(1,$F6)))),2,0))</f>
        <v>0</v>
      </c>
      <c r="CF6" s="5" t="n">
        <f aca="false">IF(Kalender!CF6&lt;&gt;1,0,IF(AND($B6&gt;0,INDEX(Kalender!CF$68:CF$77,MAX(1,$B6))&gt;INDEX(Kalender!$B$68:$B$77,MAX(1,$B6))),1,0)+IF(OR(AND($C6&gt;0,INDEX(Kalender!CF$81:CF$110,MAX(1,$C6))&gt;INDEX(Kalender!$B$81:$B$110,MAX(1,$C6))),AND($D6&gt;0,INDEX(Kalender!CF$81:CF$110,MAX(1,$D6))&gt;INDEX(Kalender!$B$81:$B$110,MAX(1,$D6))),AND($E6&gt;0,INDEX(Kalender!CF$81:CF$110,MAX(1,$E6))&gt;INDEX(Kalender!$B$81:$B$110,MAX(1,$E6))),AND($F6&gt;0,INDEX(Kalender!CF$81:CF$110,MAX(1,$F6))&gt;INDEX(Kalender!$B$81:$B$110,MAX(1,$F6)))),2,0))</f>
        <v>0</v>
      </c>
      <c r="CG6" s="5" t="n">
        <f aca="false">IF(Kalender!CG6&lt;&gt;1,0,IF(AND($B6&gt;0,INDEX(Kalender!CG$68:CG$77,MAX(1,$B6))&gt;INDEX(Kalender!$B$68:$B$77,MAX(1,$B6))),1,0)+IF(OR(AND($C6&gt;0,INDEX(Kalender!CG$81:CG$110,MAX(1,$C6))&gt;INDEX(Kalender!$B$81:$B$110,MAX(1,$C6))),AND($D6&gt;0,INDEX(Kalender!CG$81:CG$110,MAX(1,$D6))&gt;INDEX(Kalender!$B$81:$B$110,MAX(1,$D6))),AND($E6&gt;0,INDEX(Kalender!CG$81:CG$110,MAX(1,$E6))&gt;INDEX(Kalender!$B$81:$B$110,MAX(1,$E6))),AND($F6&gt;0,INDEX(Kalender!CG$81:CG$110,MAX(1,$F6))&gt;INDEX(Kalender!$B$81:$B$110,MAX(1,$F6)))),2,0))</f>
        <v>0</v>
      </c>
      <c r="CH6" s="5" t="n">
        <f aca="false">IF(Kalender!CH6&lt;&gt;1,0,IF(AND($B6&gt;0,INDEX(Kalender!CH$68:CH$77,MAX(1,$B6))&gt;INDEX(Kalender!$B$68:$B$77,MAX(1,$B6))),1,0)+IF(OR(AND($C6&gt;0,INDEX(Kalender!CH$81:CH$110,MAX(1,$C6))&gt;INDEX(Kalender!$B$81:$B$110,MAX(1,$C6))),AND($D6&gt;0,INDEX(Kalender!CH$81:CH$110,MAX(1,$D6))&gt;INDEX(Kalender!$B$81:$B$110,MAX(1,$D6))),AND($E6&gt;0,INDEX(Kalender!CH$81:CH$110,MAX(1,$E6))&gt;INDEX(Kalender!$B$81:$B$110,MAX(1,$E6))),AND($F6&gt;0,INDEX(Kalender!CH$81:CH$110,MAX(1,$F6))&gt;INDEX(Kalender!$B$81:$B$110,MAX(1,$F6)))),2,0))</f>
        <v>0</v>
      </c>
      <c r="CI6" s="5" t="n">
        <f aca="false">IF(Kalender!CI6&lt;&gt;1,0,IF(AND($B6&gt;0,INDEX(Kalender!CI$68:CI$77,MAX(1,$B6))&gt;INDEX(Kalender!$B$68:$B$77,MAX(1,$B6))),1,0)+IF(OR(AND($C6&gt;0,INDEX(Kalender!CI$81:CI$110,MAX(1,$C6))&gt;INDEX(Kalender!$B$81:$B$110,MAX(1,$C6))),AND($D6&gt;0,INDEX(Kalender!CI$81:CI$110,MAX(1,$D6))&gt;INDEX(Kalender!$B$81:$B$110,MAX(1,$D6))),AND($E6&gt;0,INDEX(Kalender!CI$81:CI$110,MAX(1,$E6))&gt;INDEX(Kalender!$B$81:$B$110,MAX(1,$E6))),AND($F6&gt;0,INDEX(Kalender!CI$81:CI$110,MAX(1,$F6))&gt;INDEX(Kalender!$B$81:$B$110,MAX(1,$F6)))),2,0))</f>
        <v>0</v>
      </c>
      <c r="CJ6" s="5" t="n">
        <f aca="false">IF(Kalender!CJ6&lt;&gt;1,0,IF(AND($B6&gt;0,INDEX(Kalender!CJ$68:CJ$77,MAX(1,$B6))&gt;INDEX(Kalender!$B$68:$B$77,MAX(1,$B6))),1,0)+IF(OR(AND($C6&gt;0,INDEX(Kalender!CJ$81:CJ$110,MAX(1,$C6))&gt;INDEX(Kalender!$B$81:$B$110,MAX(1,$C6))),AND($D6&gt;0,INDEX(Kalender!CJ$81:CJ$110,MAX(1,$D6))&gt;INDEX(Kalender!$B$81:$B$110,MAX(1,$D6))),AND($E6&gt;0,INDEX(Kalender!CJ$81:CJ$110,MAX(1,$E6))&gt;INDEX(Kalender!$B$81:$B$110,MAX(1,$E6))),AND($F6&gt;0,INDEX(Kalender!CJ$81:CJ$110,MAX(1,$F6))&gt;INDEX(Kalender!$B$81:$B$110,MAX(1,$F6)))),2,0))</f>
        <v>0</v>
      </c>
      <c r="CK6" s="5" t="n">
        <f aca="false">IF(Kalender!CK6&lt;&gt;1,0,IF(AND($B6&gt;0,INDEX(Kalender!CK$68:CK$77,MAX(1,$B6))&gt;INDEX(Kalender!$B$68:$B$77,MAX(1,$B6))),1,0)+IF(OR(AND($C6&gt;0,INDEX(Kalender!CK$81:CK$110,MAX(1,$C6))&gt;INDEX(Kalender!$B$81:$B$110,MAX(1,$C6))),AND($D6&gt;0,INDEX(Kalender!CK$81:CK$110,MAX(1,$D6))&gt;INDEX(Kalender!$B$81:$B$110,MAX(1,$D6))),AND($E6&gt;0,INDEX(Kalender!CK$81:CK$110,MAX(1,$E6))&gt;INDEX(Kalender!$B$81:$B$110,MAX(1,$E6))),AND($F6&gt;0,INDEX(Kalender!CK$81:CK$110,MAX(1,$F6))&gt;INDEX(Kalender!$B$81:$B$110,MAX(1,$F6)))),2,0))</f>
        <v>0</v>
      </c>
      <c r="CL6" s="5" t="n">
        <f aca="false">IF(Kalender!CL6&lt;&gt;1,0,IF(AND($B6&gt;0,INDEX(Kalender!CL$68:CL$77,MAX(1,$B6))&gt;INDEX(Kalender!$B$68:$B$77,MAX(1,$B6))),1,0)+IF(OR(AND($C6&gt;0,INDEX(Kalender!CL$81:CL$110,MAX(1,$C6))&gt;INDEX(Kalender!$B$81:$B$110,MAX(1,$C6))),AND($D6&gt;0,INDEX(Kalender!CL$81:CL$110,MAX(1,$D6))&gt;INDEX(Kalender!$B$81:$B$110,MAX(1,$D6))),AND($E6&gt;0,INDEX(Kalender!CL$81:CL$110,MAX(1,$E6))&gt;INDEX(Kalender!$B$81:$B$110,MAX(1,$E6))),AND($F6&gt;0,INDEX(Kalender!CL$81:CL$110,MAX(1,$F6))&gt;INDEX(Kalender!$B$81:$B$110,MAX(1,$F6)))),2,0))</f>
        <v>0</v>
      </c>
      <c r="CM6" s="5" t="n">
        <f aca="false">IF(Kalender!CM6&lt;&gt;1,0,IF(AND($B6&gt;0,INDEX(Kalender!CM$68:CM$77,MAX(1,$B6))&gt;INDEX(Kalender!$B$68:$B$77,MAX(1,$B6))),1,0)+IF(OR(AND($C6&gt;0,INDEX(Kalender!CM$81:CM$110,MAX(1,$C6))&gt;INDEX(Kalender!$B$81:$B$110,MAX(1,$C6))),AND($D6&gt;0,INDEX(Kalender!CM$81:CM$110,MAX(1,$D6))&gt;INDEX(Kalender!$B$81:$B$110,MAX(1,$D6))),AND($E6&gt;0,INDEX(Kalender!CM$81:CM$110,MAX(1,$E6))&gt;INDEX(Kalender!$B$81:$B$110,MAX(1,$E6))),AND($F6&gt;0,INDEX(Kalender!CM$81:CM$110,MAX(1,$F6))&gt;INDEX(Kalender!$B$81:$B$110,MAX(1,$F6)))),2,0))</f>
        <v>0</v>
      </c>
      <c r="CN6" s="5" t="n">
        <f aca="false">IF(Kalender!CN6&lt;&gt;1,0,IF(AND($B6&gt;0,INDEX(Kalender!CN$68:CN$77,MAX(1,$B6))&gt;INDEX(Kalender!$B$68:$B$77,MAX(1,$B6))),1,0)+IF(OR(AND($C6&gt;0,INDEX(Kalender!CN$81:CN$110,MAX(1,$C6))&gt;INDEX(Kalender!$B$81:$B$110,MAX(1,$C6))),AND($D6&gt;0,INDEX(Kalender!CN$81:CN$110,MAX(1,$D6))&gt;INDEX(Kalender!$B$81:$B$110,MAX(1,$D6))),AND($E6&gt;0,INDEX(Kalender!CN$81:CN$110,MAX(1,$E6))&gt;INDEX(Kalender!$B$81:$B$110,MAX(1,$E6))),AND($F6&gt;0,INDEX(Kalender!CN$81:CN$110,MAX(1,$F6))&gt;INDEX(Kalender!$B$81:$B$110,MAX(1,$F6)))),2,0))</f>
        <v>0</v>
      </c>
      <c r="CO6" s="5" t="n">
        <f aca="false">IF(Kalender!CO6&lt;&gt;1,0,IF(AND($B6&gt;0,INDEX(Kalender!CO$68:CO$77,MAX(1,$B6))&gt;INDEX(Kalender!$B$68:$B$77,MAX(1,$B6))),1,0)+IF(OR(AND($C6&gt;0,INDEX(Kalender!CO$81:CO$110,MAX(1,$C6))&gt;INDEX(Kalender!$B$81:$B$110,MAX(1,$C6))),AND($D6&gt;0,INDEX(Kalender!CO$81:CO$110,MAX(1,$D6))&gt;INDEX(Kalender!$B$81:$B$110,MAX(1,$D6))),AND($E6&gt;0,INDEX(Kalender!CO$81:CO$110,MAX(1,$E6))&gt;INDEX(Kalender!$B$81:$B$110,MAX(1,$E6))),AND($F6&gt;0,INDEX(Kalender!CO$81:CO$110,MAX(1,$F6))&gt;INDEX(Kalender!$B$81:$B$110,MAX(1,$F6)))),2,0))</f>
        <v>0</v>
      </c>
      <c r="CP6" s="5" t="n">
        <f aca="false">IF(Kalender!CP6&lt;&gt;1,0,IF(AND($B6&gt;0,INDEX(Kalender!CP$68:CP$77,MAX(1,$B6))&gt;INDEX(Kalender!$B$68:$B$77,MAX(1,$B6))),1,0)+IF(OR(AND($C6&gt;0,INDEX(Kalender!CP$81:CP$110,MAX(1,$C6))&gt;INDEX(Kalender!$B$81:$B$110,MAX(1,$C6))),AND($D6&gt;0,INDEX(Kalender!CP$81:CP$110,MAX(1,$D6))&gt;INDEX(Kalender!$B$81:$B$110,MAX(1,$D6))),AND($E6&gt;0,INDEX(Kalender!CP$81:CP$110,MAX(1,$E6))&gt;INDEX(Kalender!$B$81:$B$110,MAX(1,$E6))),AND($F6&gt;0,INDEX(Kalender!CP$81:CP$110,MAX(1,$F6))&gt;INDEX(Kalender!$B$81:$B$110,MAX(1,$F6)))),2,0))</f>
        <v>0</v>
      </c>
      <c r="CQ6" s="5" t="n">
        <f aca="false">IF(Kalender!CQ6&lt;&gt;1,0,IF(AND($B6&gt;0,INDEX(Kalender!CQ$68:CQ$77,MAX(1,$B6))&gt;INDEX(Kalender!$B$68:$B$77,MAX(1,$B6))),1,0)+IF(OR(AND($C6&gt;0,INDEX(Kalender!CQ$81:CQ$110,MAX(1,$C6))&gt;INDEX(Kalender!$B$81:$B$110,MAX(1,$C6))),AND($D6&gt;0,INDEX(Kalender!CQ$81:CQ$110,MAX(1,$D6))&gt;INDEX(Kalender!$B$81:$B$110,MAX(1,$D6))),AND($E6&gt;0,INDEX(Kalender!CQ$81:CQ$110,MAX(1,$E6))&gt;INDEX(Kalender!$B$81:$B$110,MAX(1,$E6))),AND($F6&gt;0,INDEX(Kalender!CQ$81:CQ$110,MAX(1,$F6))&gt;INDEX(Kalender!$B$81:$B$110,MAX(1,$F6)))),2,0))</f>
        <v>0</v>
      </c>
      <c r="CR6" s="5" t="n">
        <f aca="false">IF(Kalender!CR6&lt;&gt;1,0,IF(AND($B6&gt;0,INDEX(Kalender!CR$68:CR$77,MAX(1,$B6))&gt;INDEX(Kalender!$B$68:$B$77,MAX(1,$B6))),1,0)+IF(OR(AND($C6&gt;0,INDEX(Kalender!CR$81:CR$110,MAX(1,$C6))&gt;INDEX(Kalender!$B$81:$B$110,MAX(1,$C6))),AND($D6&gt;0,INDEX(Kalender!CR$81:CR$110,MAX(1,$D6))&gt;INDEX(Kalender!$B$81:$B$110,MAX(1,$D6))),AND($E6&gt;0,INDEX(Kalender!CR$81:CR$110,MAX(1,$E6))&gt;INDEX(Kalender!$B$81:$B$110,MAX(1,$E6))),AND($F6&gt;0,INDEX(Kalender!CR$81:CR$110,MAX(1,$F6))&gt;INDEX(Kalender!$B$81:$B$110,MAX(1,$F6)))),2,0))</f>
        <v>0</v>
      </c>
      <c r="CS6" s="5" t="n">
        <f aca="false">IF(Kalender!CS6&lt;&gt;1,0,IF(AND($B6&gt;0,INDEX(Kalender!CS$68:CS$77,MAX(1,$B6))&gt;INDEX(Kalender!$B$68:$B$77,MAX(1,$B6))),1,0)+IF(OR(AND($C6&gt;0,INDEX(Kalender!CS$81:CS$110,MAX(1,$C6))&gt;INDEX(Kalender!$B$81:$B$110,MAX(1,$C6))),AND($D6&gt;0,INDEX(Kalender!CS$81:CS$110,MAX(1,$D6))&gt;INDEX(Kalender!$B$81:$B$110,MAX(1,$D6))),AND($E6&gt;0,INDEX(Kalender!CS$81:CS$110,MAX(1,$E6))&gt;INDEX(Kalender!$B$81:$B$110,MAX(1,$E6))),AND($F6&gt;0,INDEX(Kalender!CS$81:CS$110,MAX(1,$F6))&gt;INDEX(Kalender!$B$81:$B$110,MAX(1,$F6)))),2,0))</f>
        <v>0</v>
      </c>
      <c r="CT6" s="5" t="n">
        <f aca="false">IF(Kalender!CT6&lt;&gt;1,0,IF(AND($B6&gt;0,INDEX(Kalender!CT$68:CT$77,MAX(1,$B6))&gt;INDEX(Kalender!$B$68:$B$77,MAX(1,$B6))),1,0)+IF(OR(AND($C6&gt;0,INDEX(Kalender!CT$81:CT$110,MAX(1,$C6))&gt;INDEX(Kalender!$B$81:$B$110,MAX(1,$C6))),AND($D6&gt;0,INDEX(Kalender!CT$81:CT$110,MAX(1,$D6))&gt;INDEX(Kalender!$B$81:$B$110,MAX(1,$D6))),AND($E6&gt;0,INDEX(Kalender!CT$81:CT$110,MAX(1,$E6))&gt;INDEX(Kalender!$B$81:$B$110,MAX(1,$E6))),AND($F6&gt;0,INDEX(Kalender!CT$81:CT$110,MAX(1,$F6))&gt;INDEX(Kalender!$B$81:$B$110,MAX(1,$F6)))),2,0))</f>
        <v>0</v>
      </c>
      <c r="CU6" s="5" t="n">
        <f aca="false">IF(Kalender!CU6&lt;&gt;1,0,IF(AND($B6&gt;0,INDEX(Kalender!CU$68:CU$77,MAX(1,$B6))&gt;INDEX(Kalender!$B$68:$B$77,MAX(1,$B6))),1,0)+IF(OR(AND($C6&gt;0,INDEX(Kalender!CU$81:CU$110,MAX(1,$C6))&gt;INDEX(Kalender!$B$81:$B$110,MAX(1,$C6))),AND($D6&gt;0,INDEX(Kalender!CU$81:CU$110,MAX(1,$D6))&gt;INDEX(Kalender!$B$81:$B$110,MAX(1,$D6))),AND($E6&gt;0,INDEX(Kalender!CU$81:CU$110,MAX(1,$E6))&gt;INDEX(Kalender!$B$81:$B$110,MAX(1,$E6))),AND($F6&gt;0,INDEX(Kalender!CU$81:CU$110,MAX(1,$F6))&gt;INDEX(Kalender!$B$81:$B$110,MAX(1,$F6)))),2,0))</f>
        <v>0</v>
      </c>
      <c r="CV6" s="5" t="n">
        <f aca="false">IF(Kalender!CV6&lt;&gt;1,0,IF(AND($B6&gt;0,INDEX(Kalender!CV$68:CV$77,MAX(1,$B6))&gt;INDEX(Kalender!$B$68:$B$77,MAX(1,$B6))),1,0)+IF(OR(AND($C6&gt;0,INDEX(Kalender!CV$81:CV$110,MAX(1,$C6))&gt;INDEX(Kalender!$B$81:$B$110,MAX(1,$C6))),AND($D6&gt;0,INDEX(Kalender!CV$81:CV$110,MAX(1,$D6))&gt;INDEX(Kalender!$B$81:$B$110,MAX(1,$D6))),AND($E6&gt;0,INDEX(Kalender!CV$81:CV$110,MAX(1,$E6))&gt;INDEX(Kalender!$B$81:$B$110,MAX(1,$E6))),AND($F6&gt;0,INDEX(Kalender!CV$81:CV$110,MAX(1,$F6))&gt;INDEX(Kalender!$B$81:$B$110,MAX(1,$F6)))),2,0))</f>
        <v>0</v>
      </c>
      <c r="CW6" s="5" t="n">
        <f aca="false">IF(Kalender!CW6&lt;&gt;1,0,IF(AND($B6&gt;0,INDEX(Kalender!CW$68:CW$77,MAX(1,$B6))&gt;INDEX(Kalender!$B$68:$B$77,MAX(1,$B6))),1,0)+IF(OR(AND($C6&gt;0,INDEX(Kalender!CW$81:CW$110,MAX(1,$C6))&gt;INDEX(Kalender!$B$81:$B$110,MAX(1,$C6))),AND($D6&gt;0,INDEX(Kalender!CW$81:CW$110,MAX(1,$D6))&gt;INDEX(Kalender!$B$81:$B$110,MAX(1,$D6))),AND($E6&gt;0,INDEX(Kalender!CW$81:CW$110,MAX(1,$E6))&gt;INDEX(Kalender!$B$81:$B$110,MAX(1,$E6))),AND($F6&gt;0,INDEX(Kalender!CW$81:CW$110,MAX(1,$F6))&gt;INDEX(Kalender!$B$81:$B$110,MAX(1,$F6)))),2,0))</f>
        <v>0</v>
      </c>
      <c r="CX6" s="5" t="n">
        <f aca="false">IF(Kalender!CX6&lt;&gt;1,0,IF(AND($B6&gt;0,INDEX(Kalender!CX$68:CX$77,MAX(1,$B6))&gt;INDEX(Kalender!$B$68:$B$77,MAX(1,$B6))),1,0)+IF(OR(AND($C6&gt;0,INDEX(Kalender!CX$81:CX$110,MAX(1,$C6))&gt;INDEX(Kalender!$B$81:$B$110,MAX(1,$C6))),AND($D6&gt;0,INDEX(Kalender!CX$81:CX$110,MAX(1,$D6))&gt;INDEX(Kalender!$B$81:$B$110,MAX(1,$D6))),AND($E6&gt;0,INDEX(Kalender!CX$81:CX$110,MAX(1,$E6))&gt;INDEX(Kalender!$B$81:$B$110,MAX(1,$E6))),AND($F6&gt;0,INDEX(Kalender!CX$81:CX$110,MAX(1,$F6))&gt;INDEX(Kalender!$B$81:$B$110,MAX(1,$F6)))),2,0))</f>
        <v>0</v>
      </c>
      <c r="CY6" s="5" t="n">
        <f aca="false">IF(Kalender!CY6&lt;&gt;1,0,IF(AND($B6&gt;0,INDEX(Kalender!CY$68:CY$77,MAX(1,$B6))&gt;INDEX(Kalender!$B$68:$B$77,MAX(1,$B6))),1,0)+IF(OR(AND($C6&gt;0,INDEX(Kalender!CY$81:CY$110,MAX(1,$C6))&gt;INDEX(Kalender!$B$81:$B$110,MAX(1,$C6))),AND($D6&gt;0,INDEX(Kalender!CY$81:CY$110,MAX(1,$D6))&gt;INDEX(Kalender!$B$81:$B$110,MAX(1,$D6))),AND($E6&gt;0,INDEX(Kalender!CY$81:CY$110,MAX(1,$E6))&gt;INDEX(Kalender!$B$81:$B$110,MAX(1,$E6))),AND($F6&gt;0,INDEX(Kalender!CY$81:CY$110,MAX(1,$F6))&gt;INDEX(Kalender!$B$81:$B$110,MAX(1,$F6)))),2,0))</f>
        <v>0</v>
      </c>
      <c r="CZ6" s="5" t="n">
        <f aca="false">IF(Kalender!CZ6&lt;&gt;1,0,IF(AND($B6&gt;0,INDEX(Kalender!CZ$68:CZ$77,MAX(1,$B6))&gt;INDEX(Kalender!$B$68:$B$77,MAX(1,$B6))),1,0)+IF(OR(AND($C6&gt;0,INDEX(Kalender!CZ$81:CZ$110,MAX(1,$C6))&gt;INDEX(Kalender!$B$81:$B$110,MAX(1,$C6))),AND($D6&gt;0,INDEX(Kalender!CZ$81:CZ$110,MAX(1,$D6))&gt;INDEX(Kalender!$B$81:$B$110,MAX(1,$D6))),AND($E6&gt;0,INDEX(Kalender!CZ$81:CZ$110,MAX(1,$E6))&gt;INDEX(Kalender!$B$81:$B$110,MAX(1,$E6))),AND($F6&gt;0,INDEX(Kalender!CZ$81:CZ$110,MAX(1,$F6))&gt;INDEX(Kalender!$B$81:$B$110,MAX(1,$F6)))),2,0))</f>
        <v>0</v>
      </c>
      <c r="DA6" s="5" t="n">
        <f aca="false">IF(Kalender!DA6&lt;&gt;1,0,IF(AND($B6&gt;0,INDEX(Kalender!DA$68:DA$77,MAX(1,$B6))&gt;INDEX(Kalender!$B$68:$B$77,MAX(1,$B6))),1,0)+IF(OR(AND($C6&gt;0,INDEX(Kalender!DA$81:DA$110,MAX(1,$C6))&gt;INDEX(Kalender!$B$81:$B$110,MAX(1,$C6))),AND($D6&gt;0,INDEX(Kalender!DA$81:DA$110,MAX(1,$D6))&gt;INDEX(Kalender!$B$81:$B$110,MAX(1,$D6))),AND($E6&gt;0,INDEX(Kalender!DA$81:DA$110,MAX(1,$E6))&gt;INDEX(Kalender!$B$81:$B$110,MAX(1,$E6))),AND($F6&gt;0,INDEX(Kalender!DA$81:DA$110,MAX(1,$F6))&gt;INDEX(Kalender!$B$81:$B$110,MAX(1,$F6)))),2,0))</f>
        <v>0</v>
      </c>
      <c r="DB6" s="5" t="n">
        <f aca="false">IF(Kalender!DB6&lt;&gt;1,0,IF(AND($B6&gt;0,INDEX(Kalender!DB$68:DB$77,MAX(1,$B6))&gt;INDEX(Kalender!$B$68:$B$77,MAX(1,$B6))),1,0)+IF(OR(AND($C6&gt;0,INDEX(Kalender!DB$81:DB$110,MAX(1,$C6))&gt;INDEX(Kalender!$B$81:$B$110,MAX(1,$C6))),AND($D6&gt;0,INDEX(Kalender!DB$81:DB$110,MAX(1,$D6))&gt;INDEX(Kalender!$B$81:$B$110,MAX(1,$D6))),AND($E6&gt;0,INDEX(Kalender!DB$81:DB$110,MAX(1,$E6))&gt;INDEX(Kalender!$B$81:$B$110,MAX(1,$E6))),AND($F6&gt;0,INDEX(Kalender!DB$81:DB$110,MAX(1,$F6))&gt;INDEX(Kalender!$B$81:$B$110,MAX(1,$F6)))),2,0))</f>
        <v>0</v>
      </c>
      <c r="DC6" s="5" t="n">
        <f aca="false">IF(Kalender!DC6&lt;&gt;1,0,IF(AND($B6&gt;0,INDEX(Kalender!DC$68:DC$77,MAX(1,$B6))&gt;INDEX(Kalender!$B$68:$B$77,MAX(1,$B6))),1,0)+IF(OR(AND($C6&gt;0,INDEX(Kalender!DC$81:DC$110,MAX(1,$C6))&gt;INDEX(Kalender!$B$81:$B$110,MAX(1,$C6))),AND($D6&gt;0,INDEX(Kalender!DC$81:DC$110,MAX(1,$D6))&gt;INDEX(Kalender!$B$81:$B$110,MAX(1,$D6))),AND($E6&gt;0,INDEX(Kalender!DC$81:DC$110,MAX(1,$E6))&gt;INDEX(Kalender!$B$81:$B$110,MAX(1,$E6))),AND($F6&gt;0,INDEX(Kalender!DC$81:DC$110,MAX(1,$F6))&gt;INDEX(Kalender!$B$81:$B$110,MAX(1,$F6)))),2,0))</f>
        <v>0</v>
      </c>
      <c r="DD6" s="5" t="n">
        <f aca="false">IF(Kalender!DD6&lt;&gt;1,0,IF(AND($B6&gt;0,INDEX(Kalender!DD$68:DD$77,MAX(1,$B6))&gt;INDEX(Kalender!$B$68:$B$77,MAX(1,$B6))),1,0)+IF(OR(AND($C6&gt;0,INDEX(Kalender!DD$81:DD$110,MAX(1,$C6))&gt;INDEX(Kalender!$B$81:$B$110,MAX(1,$C6))),AND($D6&gt;0,INDEX(Kalender!DD$81:DD$110,MAX(1,$D6))&gt;INDEX(Kalender!$B$81:$B$110,MAX(1,$D6))),AND($E6&gt;0,INDEX(Kalender!DD$81:DD$110,MAX(1,$E6))&gt;INDEX(Kalender!$B$81:$B$110,MAX(1,$E6))),AND($F6&gt;0,INDEX(Kalender!DD$81:DD$110,MAX(1,$F6))&gt;INDEX(Kalender!$B$81:$B$110,MAX(1,$F6)))),2,0))</f>
        <v>0</v>
      </c>
      <c r="DE6" s="5" t="n">
        <f aca="false">IF(Kalender!DE6&lt;&gt;1,0,IF(AND($B6&gt;0,INDEX(Kalender!DE$68:DE$77,MAX(1,$B6))&gt;INDEX(Kalender!$B$68:$B$77,MAX(1,$B6))),1,0)+IF(OR(AND($C6&gt;0,INDEX(Kalender!DE$81:DE$110,MAX(1,$C6))&gt;INDEX(Kalender!$B$81:$B$110,MAX(1,$C6))),AND($D6&gt;0,INDEX(Kalender!DE$81:DE$110,MAX(1,$D6))&gt;INDEX(Kalender!$B$81:$B$110,MAX(1,$D6))),AND($E6&gt;0,INDEX(Kalender!DE$81:DE$110,MAX(1,$E6))&gt;INDEX(Kalender!$B$81:$B$110,MAX(1,$E6))),AND($F6&gt;0,INDEX(Kalender!DE$81:DE$110,MAX(1,$F6))&gt;INDEX(Kalender!$B$81:$B$110,MAX(1,$F6)))),2,0))</f>
        <v>0</v>
      </c>
      <c r="DF6" s="5" t="n">
        <f aca="false">IF(Kalender!DF6&lt;&gt;1,0,IF(AND($B6&gt;0,INDEX(Kalender!DF$68:DF$77,MAX(1,$B6))&gt;INDEX(Kalender!$B$68:$B$77,MAX(1,$B6))),1,0)+IF(OR(AND($C6&gt;0,INDEX(Kalender!DF$81:DF$110,MAX(1,$C6))&gt;INDEX(Kalender!$B$81:$B$110,MAX(1,$C6))),AND($D6&gt;0,INDEX(Kalender!DF$81:DF$110,MAX(1,$D6))&gt;INDEX(Kalender!$B$81:$B$110,MAX(1,$D6))),AND($E6&gt;0,INDEX(Kalender!DF$81:DF$110,MAX(1,$E6))&gt;INDEX(Kalender!$B$81:$B$110,MAX(1,$E6))),AND($F6&gt;0,INDEX(Kalender!DF$81:DF$110,MAX(1,$F6))&gt;INDEX(Kalender!$B$81:$B$110,MAX(1,$F6)))),2,0))</f>
        <v>0</v>
      </c>
      <c r="DG6" s="5" t="n">
        <f aca="false">IF(Kalender!DG6&lt;&gt;1,0,IF(AND($B6&gt;0,INDEX(Kalender!DG$68:DG$77,MAX(1,$B6))&gt;INDEX(Kalender!$B$68:$B$77,MAX(1,$B6))),1,0)+IF(OR(AND($C6&gt;0,INDEX(Kalender!DG$81:DG$110,MAX(1,$C6))&gt;INDEX(Kalender!$B$81:$B$110,MAX(1,$C6))),AND($D6&gt;0,INDEX(Kalender!DG$81:DG$110,MAX(1,$D6))&gt;INDEX(Kalender!$B$81:$B$110,MAX(1,$D6))),AND($E6&gt;0,INDEX(Kalender!DG$81:DG$110,MAX(1,$E6))&gt;INDEX(Kalender!$B$81:$B$110,MAX(1,$E6))),AND($F6&gt;0,INDEX(Kalender!DG$81:DG$110,MAX(1,$F6))&gt;INDEX(Kalender!$B$81:$B$110,MAX(1,$F6)))),2,0))</f>
        <v>0</v>
      </c>
      <c r="DH6" s="5" t="n">
        <f aca="false">IF(Kalender!DH6&lt;&gt;1,0,IF(AND($B6&gt;0,INDEX(Kalender!DH$68:DH$77,MAX(1,$B6))&gt;INDEX(Kalender!$B$68:$B$77,MAX(1,$B6))),1,0)+IF(OR(AND($C6&gt;0,INDEX(Kalender!DH$81:DH$110,MAX(1,$C6))&gt;INDEX(Kalender!$B$81:$B$110,MAX(1,$C6))),AND($D6&gt;0,INDEX(Kalender!DH$81:DH$110,MAX(1,$D6))&gt;INDEX(Kalender!$B$81:$B$110,MAX(1,$D6))),AND($E6&gt;0,INDEX(Kalender!DH$81:DH$110,MAX(1,$E6))&gt;INDEX(Kalender!$B$81:$B$110,MAX(1,$E6))),AND($F6&gt;0,INDEX(Kalender!DH$81:DH$110,MAX(1,$F6))&gt;INDEX(Kalender!$B$81:$B$110,MAX(1,$F6)))),2,0))</f>
        <v>0</v>
      </c>
      <c r="DI6" s="5" t="n">
        <f aca="false">IF(Kalender!DI6&lt;&gt;1,0,IF(AND($B6&gt;0,INDEX(Kalender!DI$68:DI$77,MAX(1,$B6))&gt;INDEX(Kalender!$B$68:$B$77,MAX(1,$B6))),1,0)+IF(OR(AND($C6&gt;0,INDEX(Kalender!DI$81:DI$110,MAX(1,$C6))&gt;INDEX(Kalender!$B$81:$B$110,MAX(1,$C6))),AND($D6&gt;0,INDEX(Kalender!DI$81:DI$110,MAX(1,$D6))&gt;INDEX(Kalender!$B$81:$B$110,MAX(1,$D6))),AND($E6&gt;0,INDEX(Kalender!DI$81:DI$110,MAX(1,$E6))&gt;INDEX(Kalender!$B$81:$B$110,MAX(1,$E6))),AND($F6&gt;0,INDEX(Kalender!DI$81:DI$110,MAX(1,$F6))&gt;INDEX(Kalender!$B$81:$B$110,MAX(1,$F6)))),2,0))</f>
        <v>0</v>
      </c>
      <c r="DJ6" s="5" t="n">
        <f aca="false">IF(Kalender!DJ6&lt;&gt;1,0,IF(AND($B6&gt;0,INDEX(Kalender!DJ$68:DJ$77,MAX(1,$B6))&gt;INDEX(Kalender!$B$68:$B$77,MAX(1,$B6))),1,0)+IF(OR(AND($C6&gt;0,INDEX(Kalender!DJ$81:DJ$110,MAX(1,$C6))&gt;INDEX(Kalender!$B$81:$B$110,MAX(1,$C6))),AND($D6&gt;0,INDEX(Kalender!DJ$81:DJ$110,MAX(1,$D6))&gt;INDEX(Kalender!$B$81:$B$110,MAX(1,$D6))),AND($E6&gt;0,INDEX(Kalender!DJ$81:DJ$110,MAX(1,$E6))&gt;INDEX(Kalender!$B$81:$B$110,MAX(1,$E6))),AND($F6&gt;0,INDEX(Kalender!DJ$81:DJ$110,MAX(1,$F6))&gt;INDEX(Kalender!$B$81:$B$110,MAX(1,$F6)))),2,0))</f>
        <v>0</v>
      </c>
      <c r="DK6" s="5" t="n">
        <f aca="false">IF(Kalender!DK6&lt;&gt;1,0,IF(AND($B6&gt;0,INDEX(Kalender!DK$68:DK$77,MAX(1,$B6))&gt;INDEX(Kalender!$B$68:$B$77,MAX(1,$B6))),1,0)+IF(OR(AND($C6&gt;0,INDEX(Kalender!DK$81:DK$110,MAX(1,$C6))&gt;INDEX(Kalender!$B$81:$B$110,MAX(1,$C6))),AND($D6&gt;0,INDEX(Kalender!DK$81:DK$110,MAX(1,$D6))&gt;INDEX(Kalender!$B$81:$B$110,MAX(1,$D6))),AND($E6&gt;0,INDEX(Kalender!DK$81:DK$110,MAX(1,$E6))&gt;INDEX(Kalender!$B$81:$B$110,MAX(1,$E6))),AND($F6&gt;0,INDEX(Kalender!DK$81:DK$110,MAX(1,$F6))&gt;INDEX(Kalender!$B$81:$B$110,MAX(1,$F6)))),2,0))</f>
        <v>0</v>
      </c>
      <c r="DL6" s="5" t="n">
        <f aca="false">IF(Kalender!DL6&lt;&gt;1,0,IF(AND($B6&gt;0,INDEX(Kalender!DL$68:DL$77,MAX(1,$B6))&gt;INDEX(Kalender!$B$68:$B$77,MAX(1,$B6))),1,0)+IF(OR(AND($C6&gt;0,INDEX(Kalender!DL$81:DL$110,MAX(1,$C6))&gt;INDEX(Kalender!$B$81:$B$110,MAX(1,$C6))),AND($D6&gt;0,INDEX(Kalender!DL$81:DL$110,MAX(1,$D6))&gt;INDEX(Kalender!$B$81:$B$110,MAX(1,$D6))),AND($E6&gt;0,INDEX(Kalender!DL$81:DL$110,MAX(1,$E6))&gt;INDEX(Kalender!$B$81:$B$110,MAX(1,$E6))),AND($F6&gt;0,INDEX(Kalender!DL$81:DL$110,MAX(1,$F6))&gt;INDEX(Kalender!$B$81:$B$110,MAX(1,$F6)))),2,0))</f>
        <v>0</v>
      </c>
      <c r="DM6" s="5" t="n">
        <f aca="false">IF(Kalender!DM6&lt;&gt;1,0,IF(AND($B6&gt;0,INDEX(Kalender!DM$68:DM$77,MAX(1,$B6))&gt;INDEX(Kalender!$B$68:$B$77,MAX(1,$B6))),1,0)+IF(OR(AND($C6&gt;0,INDEX(Kalender!DM$81:DM$110,MAX(1,$C6))&gt;INDEX(Kalender!$B$81:$B$110,MAX(1,$C6))),AND($D6&gt;0,INDEX(Kalender!DM$81:DM$110,MAX(1,$D6))&gt;INDEX(Kalender!$B$81:$B$110,MAX(1,$D6))),AND($E6&gt;0,INDEX(Kalender!DM$81:DM$110,MAX(1,$E6))&gt;INDEX(Kalender!$B$81:$B$110,MAX(1,$E6))),AND($F6&gt;0,INDEX(Kalender!DM$81:DM$110,MAX(1,$F6))&gt;INDEX(Kalender!$B$81:$B$110,MAX(1,$F6)))),2,0))</f>
        <v>0</v>
      </c>
      <c r="DN6" s="5" t="n">
        <f aca="false">IF(Kalender!DN6&lt;&gt;1,0,IF(AND($B6&gt;0,INDEX(Kalender!DN$68:DN$77,MAX(1,$B6))&gt;INDEX(Kalender!$B$68:$B$77,MAX(1,$B6))),1,0)+IF(OR(AND($C6&gt;0,INDEX(Kalender!DN$81:DN$110,MAX(1,$C6))&gt;INDEX(Kalender!$B$81:$B$110,MAX(1,$C6))),AND($D6&gt;0,INDEX(Kalender!DN$81:DN$110,MAX(1,$D6))&gt;INDEX(Kalender!$B$81:$B$110,MAX(1,$D6))),AND($E6&gt;0,INDEX(Kalender!DN$81:DN$110,MAX(1,$E6))&gt;INDEX(Kalender!$B$81:$B$110,MAX(1,$E6))),AND($F6&gt;0,INDEX(Kalender!DN$81:DN$110,MAX(1,$F6))&gt;INDEX(Kalender!$B$81:$B$110,MAX(1,$F6)))),2,0))</f>
        <v>0</v>
      </c>
      <c r="DO6" s="5" t="n">
        <f aca="false">IF(Kalender!DO6&lt;&gt;1,0,IF(AND($B6&gt;0,INDEX(Kalender!DO$68:DO$77,MAX(1,$B6))&gt;INDEX(Kalender!$B$68:$B$77,MAX(1,$B6))),1,0)+IF(OR(AND($C6&gt;0,INDEX(Kalender!DO$81:DO$110,MAX(1,$C6))&gt;INDEX(Kalender!$B$81:$B$110,MAX(1,$C6))),AND($D6&gt;0,INDEX(Kalender!DO$81:DO$110,MAX(1,$D6))&gt;INDEX(Kalender!$B$81:$B$110,MAX(1,$D6))),AND($E6&gt;0,INDEX(Kalender!DO$81:DO$110,MAX(1,$E6))&gt;INDEX(Kalender!$B$81:$B$110,MAX(1,$E6))),AND($F6&gt;0,INDEX(Kalender!DO$81:DO$110,MAX(1,$F6))&gt;INDEX(Kalender!$B$81:$B$110,MAX(1,$F6)))),2,0))</f>
        <v>0</v>
      </c>
      <c r="DP6" s="5" t="n">
        <f aca="false">IF(Kalender!DP6&lt;&gt;1,0,IF(AND($B6&gt;0,INDEX(Kalender!DP$68:DP$77,MAX(1,$B6))&gt;INDEX(Kalender!$B$68:$B$77,MAX(1,$B6))),1,0)+IF(OR(AND($C6&gt;0,INDEX(Kalender!DP$81:DP$110,MAX(1,$C6))&gt;INDEX(Kalender!$B$81:$B$110,MAX(1,$C6))),AND($D6&gt;0,INDEX(Kalender!DP$81:DP$110,MAX(1,$D6))&gt;INDEX(Kalender!$B$81:$B$110,MAX(1,$D6))),AND($E6&gt;0,INDEX(Kalender!DP$81:DP$110,MAX(1,$E6))&gt;INDEX(Kalender!$B$81:$B$110,MAX(1,$E6))),AND($F6&gt;0,INDEX(Kalender!DP$81:DP$110,MAX(1,$F6))&gt;INDEX(Kalender!$B$81:$B$110,MAX(1,$F6)))),2,0))</f>
        <v>0</v>
      </c>
      <c r="DQ6" s="5" t="n">
        <f aca="false">IF(Kalender!DQ6&lt;&gt;1,0,IF(AND($B6&gt;0,INDEX(Kalender!DQ$68:DQ$77,MAX(1,$B6))&gt;INDEX(Kalender!$B$68:$B$77,MAX(1,$B6))),1,0)+IF(OR(AND($C6&gt;0,INDEX(Kalender!DQ$81:DQ$110,MAX(1,$C6))&gt;INDEX(Kalender!$B$81:$B$110,MAX(1,$C6))),AND($D6&gt;0,INDEX(Kalender!DQ$81:DQ$110,MAX(1,$D6))&gt;INDEX(Kalender!$B$81:$B$110,MAX(1,$D6))),AND($E6&gt;0,INDEX(Kalender!DQ$81:DQ$110,MAX(1,$E6))&gt;INDEX(Kalender!$B$81:$B$110,MAX(1,$E6))),AND($F6&gt;0,INDEX(Kalender!DQ$81:DQ$110,MAX(1,$F6))&gt;INDEX(Kalender!$B$81:$B$110,MAX(1,$F6)))),2,0))</f>
        <v>0</v>
      </c>
      <c r="DR6" s="5" t="n">
        <f aca="false">IF(Kalender!DR6&lt;&gt;1,0,IF(AND($B6&gt;0,INDEX(Kalender!DR$68:DR$77,MAX(1,$B6))&gt;INDEX(Kalender!$B$68:$B$77,MAX(1,$B6))),1,0)+IF(OR(AND($C6&gt;0,INDEX(Kalender!DR$81:DR$110,MAX(1,$C6))&gt;INDEX(Kalender!$B$81:$B$110,MAX(1,$C6))),AND($D6&gt;0,INDEX(Kalender!DR$81:DR$110,MAX(1,$D6))&gt;INDEX(Kalender!$B$81:$B$110,MAX(1,$D6))),AND($E6&gt;0,INDEX(Kalender!DR$81:DR$110,MAX(1,$E6))&gt;INDEX(Kalender!$B$81:$B$110,MAX(1,$E6))),AND($F6&gt;0,INDEX(Kalender!DR$81:DR$110,MAX(1,$F6))&gt;INDEX(Kalender!$B$81:$B$110,MAX(1,$F6)))),2,0))</f>
        <v>0</v>
      </c>
      <c r="DS6" s="5" t="n">
        <f aca="false">IF(Kalender!DS6&lt;&gt;1,0,IF(AND($B6&gt;0,INDEX(Kalender!DS$68:DS$77,MAX(1,$B6))&gt;INDEX(Kalender!$B$68:$B$77,MAX(1,$B6))),1,0)+IF(OR(AND($C6&gt;0,INDEX(Kalender!DS$81:DS$110,MAX(1,$C6))&gt;INDEX(Kalender!$B$81:$B$110,MAX(1,$C6))),AND($D6&gt;0,INDEX(Kalender!DS$81:DS$110,MAX(1,$D6))&gt;INDEX(Kalender!$B$81:$B$110,MAX(1,$D6))),AND($E6&gt;0,INDEX(Kalender!DS$81:DS$110,MAX(1,$E6))&gt;INDEX(Kalender!$B$81:$B$110,MAX(1,$E6))),AND($F6&gt;0,INDEX(Kalender!DS$81:DS$110,MAX(1,$F6))&gt;INDEX(Kalender!$B$81:$B$110,MAX(1,$F6)))),2,0))</f>
        <v>0</v>
      </c>
      <c r="DT6" s="5" t="n">
        <f aca="false">IF(Kalender!DT6&lt;&gt;1,0,IF(AND($B6&gt;0,INDEX(Kalender!DT$68:DT$77,MAX(1,$B6))&gt;INDEX(Kalender!$B$68:$B$77,MAX(1,$B6))),1,0)+IF(OR(AND($C6&gt;0,INDEX(Kalender!DT$81:DT$110,MAX(1,$C6))&gt;INDEX(Kalender!$B$81:$B$110,MAX(1,$C6))),AND($D6&gt;0,INDEX(Kalender!DT$81:DT$110,MAX(1,$D6))&gt;INDEX(Kalender!$B$81:$B$110,MAX(1,$D6))),AND($E6&gt;0,INDEX(Kalender!DT$81:DT$110,MAX(1,$E6))&gt;INDEX(Kalender!$B$81:$B$110,MAX(1,$E6))),AND($F6&gt;0,INDEX(Kalender!DT$81:DT$110,MAX(1,$F6))&gt;INDEX(Kalender!$B$81:$B$110,MAX(1,$F6)))),2,0))</f>
        <v>0</v>
      </c>
      <c r="DU6" s="5" t="n">
        <f aca="false">IF(Kalender!DU6&lt;&gt;1,0,IF(AND($B6&gt;0,INDEX(Kalender!DU$68:DU$77,MAX(1,$B6))&gt;INDEX(Kalender!$B$68:$B$77,MAX(1,$B6))),1,0)+IF(OR(AND($C6&gt;0,INDEX(Kalender!DU$81:DU$110,MAX(1,$C6))&gt;INDEX(Kalender!$B$81:$B$110,MAX(1,$C6))),AND($D6&gt;0,INDEX(Kalender!DU$81:DU$110,MAX(1,$D6))&gt;INDEX(Kalender!$B$81:$B$110,MAX(1,$D6))),AND($E6&gt;0,INDEX(Kalender!DU$81:DU$110,MAX(1,$E6))&gt;INDEX(Kalender!$B$81:$B$110,MAX(1,$E6))),AND($F6&gt;0,INDEX(Kalender!DU$81:DU$110,MAX(1,$F6))&gt;INDEX(Kalender!$B$81:$B$110,MAX(1,$F6)))),2,0))</f>
        <v>0</v>
      </c>
      <c r="DV6" s="5" t="n">
        <f aca="false">IF(Kalender!DV6&lt;&gt;1,0,IF(AND($B6&gt;0,INDEX(Kalender!DV$68:DV$77,MAX(1,$B6))&gt;INDEX(Kalender!$B$68:$B$77,MAX(1,$B6))),1,0)+IF(OR(AND($C6&gt;0,INDEX(Kalender!DV$81:DV$110,MAX(1,$C6))&gt;INDEX(Kalender!$B$81:$B$110,MAX(1,$C6))),AND($D6&gt;0,INDEX(Kalender!DV$81:DV$110,MAX(1,$D6))&gt;INDEX(Kalender!$B$81:$B$110,MAX(1,$D6))),AND($E6&gt;0,INDEX(Kalender!DV$81:DV$110,MAX(1,$E6))&gt;INDEX(Kalender!$B$81:$B$110,MAX(1,$E6))),AND($F6&gt;0,INDEX(Kalender!DV$81:DV$110,MAX(1,$F6))&gt;INDEX(Kalender!$B$81:$B$110,MAX(1,$F6)))),2,0))</f>
        <v>0</v>
      </c>
      <c r="DW6" s="5" t="n">
        <f aca="false">IF(Kalender!DW6&lt;&gt;1,0,IF(AND($B6&gt;0,INDEX(Kalender!DW$68:DW$77,MAX(1,$B6))&gt;INDEX(Kalender!$B$68:$B$77,MAX(1,$B6))),1,0)+IF(OR(AND($C6&gt;0,INDEX(Kalender!DW$81:DW$110,MAX(1,$C6))&gt;INDEX(Kalender!$B$81:$B$110,MAX(1,$C6))),AND($D6&gt;0,INDEX(Kalender!DW$81:DW$110,MAX(1,$D6))&gt;INDEX(Kalender!$B$81:$B$110,MAX(1,$D6))),AND($E6&gt;0,INDEX(Kalender!DW$81:DW$110,MAX(1,$E6))&gt;INDEX(Kalender!$B$81:$B$110,MAX(1,$E6))),AND($F6&gt;0,INDEX(Kalender!DW$81:DW$110,MAX(1,$F6))&gt;INDEX(Kalender!$B$81:$B$110,MAX(1,$F6)))),2,0))</f>
        <v>0</v>
      </c>
      <c r="DX6" s="5" t="n">
        <f aca="false">IF(Kalender!DX6&lt;&gt;1,0,IF(AND($B6&gt;0,INDEX(Kalender!DX$68:DX$77,MAX(1,$B6))&gt;INDEX(Kalender!$B$68:$B$77,MAX(1,$B6))),1,0)+IF(OR(AND($C6&gt;0,INDEX(Kalender!DX$81:DX$110,MAX(1,$C6))&gt;INDEX(Kalender!$B$81:$B$110,MAX(1,$C6))),AND($D6&gt;0,INDEX(Kalender!DX$81:DX$110,MAX(1,$D6))&gt;INDEX(Kalender!$B$81:$B$110,MAX(1,$D6))),AND($E6&gt;0,INDEX(Kalender!DX$81:DX$110,MAX(1,$E6))&gt;INDEX(Kalender!$B$81:$B$110,MAX(1,$E6))),AND($F6&gt;0,INDEX(Kalender!DX$81:DX$110,MAX(1,$F6))&gt;INDEX(Kalender!$B$81:$B$110,MAX(1,$F6)))),2,0))</f>
        <v>0</v>
      </c>
      <c r="DY6" s="5" t="n">
        <f aca="false">IF(Kalender!DY6&lt;&gt;1,0,IF(AND($B6&gt;0,INDEX(Kalender!DY$68:DY$77,MAX(1,$B6))&gt;INDEX(Kalender!$B$68:$B$77,MAX(1,$B6))),1,0)+IF(OR(AND($C6&gt;0,INDEX(Kalender!DY$81:DY$110,MAX(1,$C6))&gt;INDEX(Kalender!$B$81:$B$110,MAX(1,$C6))),AND($D6&gt;0,INDEX(Kalender!DY$81:DY$110,MAX(1,$D6))&gt;INDEX(Kalender!$B$81:$B$110,MAX(1,$D6))),AND($E6&gt;0,INDEX(Kalender!DY$81:DY$110,MAX(1,$E6))&gt;INDEX(Kalender!$B$81:$B$110,MAX(1,$E6))),AND($F6&gt;0,INDEX(Kalender!DY$81:DY$110,MAX(1,$F6))&gt;INDEX(Kalender!$B$81:$B$110,MAX(1,$F6)))),2,0))</f>
        <v>0</v>
      </c>
      <c r="DZ6" s="5" t="n">
        <f aca="false">IF(Kalender!DZ6&lt;&gt;1,0,IF(AND($B6&gt;0,INDEX(Kalender!DZ$68:DZ$77,MAX(1,$B6))&gt;INDEX(Kalender!$B$68:$B$77,MAX(1,$B6))),1,0)+IF(OR(AND($C6&gt;0,INDEX(Kalender!DZ$81:DZ$110,MAX(1,$C6))&gt;INDEX(Kalender!$B$81:$B$110,MAX(1,$C6))),AND($D6&gt;0,INDEX(Kalender!DZ$81:DZ$110,MAX(1,$D6))&gt;INDEX(Kalender!$B$81:$B$110,MAX(1,$D6))),AND($E6&gt;0,INDEX(Kalender!DZ$81:DZ$110,MAX(1,$E6))&gt;INDEX(Kalender!$B$81:$B$110,MAX(1,$E6))),AND($F6&gt;0,INDEX(Kalender!DZ$81:DZ$110,MAX(1,$F6))&gt;INDEX(Kalender!$B$81:$B$110,MAX(1,$F6)))),2,0))</f>
        <v>0</v>
      </c>
      <c r="EA6" s="5" t="n">
        <f aca="false">IF(Kalender!EA6&lt;&gt;1,0,IF(AND($B6&gt;0,INDEX(Kalender!EA$68:EA$77,MAX(1,$B6))&gt;INDEX(Kalender!$B$68:$B$77,MAX(1,$B6))),1,0)+IF(OR(AND($C6&gt;0,INDEX(Kalender!EA$81:EA$110,MAX(1,$C6))&gt;INDEX(Kalender!$B$81:$B$110,MAX(1,$C6))),AND($D6&gt;0,INDEX(Kalender!EA$81:EA$110,MAX(1,$D6))&gt;INDEX(Kalender!$B$81:$B$110,MAX(1,$D6))),AND($E6&gt;0,INDEX(Kalender!EA$81:EA$110,MAX(1,$E6))&gt;INDEX(Kalender!$B$81:$B$110,MAX(1,$E6))),AND($F6&gt;0,INDEX(Kalender!EA$81:EA$110,MAX(1,$F6))&gt;INDEX(Kalender!$B$81:$B$110,MAX(1,$F6)))),2,0))</f>
        <v>0</v>
      </c>
      <c r="EB6" s="5" t="n">
        <f aca="false">IF(Kalender!EB6&lt;&gt;1,0,IF(AND($B6&gt;0,INDEX(Kalender!EB$68:EB$77,MAX(1,$B6))&gt;INDEX(Kalender!$B$68:$B$77,MAX(1,$B6))),1,0)+IF(OR(AND($C6&gt;0,INDEX(Kalender!EB$81:EB$110,MAX(1,$C6))&gt;INDEX(Kalender!$B$81:$B$110,MAX(1,$C6))),AND($D6&gt;0,INDEX(Kalender!EB$81:EB$110,MAX(1,$D6))&gt;INDEX(Kalender!$B$81:$B$110,MAX(1,$D6))),AND($E6&gt;0,INDEX(Kalender!EB$81:EB$110,MAX(1,$E6))&gt;INDEX(Kalender!$B$81:$B$110,MAX(1,$E6))),AND($F6&gt;0,INDEX(Kalender!EB$81:EB$110,MAX(1,$F6))&gt;INDEX(Kalender!$B$81:$B$110,MAX(1,$F6)))),2,0))</f>
        <v>0</v>
      </c>
      <c r="EC6" s="5" t="n">
        <f aca="false">IF(Kalender!EC6&lt;&gt;1,0,IF(AND($B6&gt;0,INDEX(Kalender!EC$68:EC$77,MAX(1,$B6))&gt;INDEX(Kalender!$B$68:$B$77,MAX(1,$B6))),1,0)+IF(OR(AND($C6&gt;0,INDEX(Kalender!EC$81:EC$110,MAX(1,$C6))&gt;INDEX(Kalender!$B$81:$B$110,MAX(1,$C6))),AND($D6&gt;0,INDEX(Kalender!EC$81:EC$110,MAX(1,$D6))&gt;INDEX(Kalender!$B$81:$B$110,MAX(1,$D6))),AND($E6&gt;0,INDEX(Kalender!EC$81:EC$110,MAX(1,$E6))&gt;INDEX(Kalender!$B$81:$B$110,MAX(1,$E6))),AND($F6&gt;0,INDEX(Kalender!EC$81:EC$110,MAX(1,$F6))&gt;INDEX(Kalender!$B$81:$B$110,MAX(1,$F6)))),2,0))</f>
        <v>0</v>
      </c>
      <c r="ED6" s="5" t="n">
        <f aca="false">IF(Kalender!ED6&lt;&gt;1,0,IF(AND($B6&gt;0,INDEX(Kalender!ED$68:ED$77,MAX(1,$B6))&gt;INDEX(Kalender!$B$68:$B$77,MAX(1,$B6))),1,0)+IF(OR(AND($C6&gt;0,INDEX(Kalender!ED$81:ED$110,MAX(1,$C6))&gt;INDEX(Kalender!$B$81:$B$110,MAX(1,$C6))),AND($D6&gt;0,INDEX(Kalender!ED$81:ED$110,MAX(1,$D6))&gt;INDEX(Kalender!$B$81:$B$110,MAX(1,$D6))),AND($E6&gt;0,INDEX(Kalender!ED$81:ED$110,MAX(1,$E6))&gt;INDEX(Kalender!$B$81:$B$110,MAX(1,$E6))),AND($F6&gt;0,INDEX(Kalender!ED$81:ED$110,MAX(1,$F6))&gt;INDEX(Kalender!$B$81:$B$110,MAX(1,$F6)))),2,0))</f>
        <v>0</v>
      </c>
      <c r="EE6" s="5" t="n">
        <f aca="false">IF(Kalender!EE6&lt;&gt;1,0,IF(AND($B6&gt;0,INDEX(Kalender!EE$68:EE$77,MAX(1,$B6))&gt;INDEX(Kalender!$B$68:$B$77,MAX(1,$B6))),1,0)+IF(OR(AND($C6&gt;0,INDEX(Kalender!EE$81:EE$110,MAX(1,$C6))&gt;INDEX(Kalender!$B$81:$B$110,MAX(1,$C6))),AND($D6&gt;0,INDEX(Kalender!EE$81:EE$110,MAX(1,$D6))&gt;INDEX(Kalender!$B$81:$B$110,MAX(1,$D6))),AND($E6&gt;0,INDEX(Kalender!EE$81:EE$110,MAX(1,$E6))&gt;INDEX(Kalender!$B$81:$B$110,MAX(1,$E6))),AND($F6&gt;0,INDEX(Kalender!EE$81:EE$110,MAX(1,$F6))&gt;INDEX(Kalender!$B$81:$B$110,MAX(1,$F6)))),2,0))</f>
        <v>0</v>
      </c>
      <c r="EF6" s="5" t="n">
        <f aca="false">IF(Kalender!EF6&lt;&gt;1,0,IF(AND($B6&gt;0,INDEX(Kalender!EF$68:EF$77,MAX(1,$B6))&gt;INDEX(Kalender!$B$68:$B$77,MAX(1,$B6))),1,0)+IF(OR(AND($C6&gt;0,INDEX(Kalender!EF$81:EF$110,MAX(1,$C6))&gt;INDEX(Kalender!$B$81:$B$110,MAX(1,$C6))),AND($D6&gt;0,INDEX(Kalender!EF$81:EF$110,MAX(1,$D6))&gt;INDEX(Kalender!$B$81:$B$110,MAX(1,$D6))),AND($E6&gt;0,INDEX(Kalender!EF$81:EF$110,MAX(1,$E6))&gt;INDEX(Kalender!$B$81:$B$110,MAX(1,$E6))),AND($F6&gt;0,INDEX(Kalender!EF$81:EF$110,MAX(1,$F6))&gt;INDEX(Kalender!$B$81:$B$110,MAX(1,$F6)))),2,0))</f>
        <v>0</v>
      </c>
      <c r="EG6" s="5" t="n">
        <f aca="false">IF(Kalender!EG6&lt;&gt;1,0,IF(AND($B6&gt;0,INDEX(Kalender!EG$68:EG$77,MAX(1,$B6))&gt;INDEX(Kalender!$B$68:$B$77,MAX(1,$B6))),1,0)+IF(OR(AND($C6&gt;0,INDEX(Kalender!EG$81:EG$110,MAX(1,$C6))&gt;INDEX(Kalender!$B$81:$B$110,MAX(1,$C6))),AND($D6&gt;0,INDEX(Kalender!EG$81:EG$110,MAX(1,$D6))&gt;INDEX(Kalender!$B$81:$B$110,MAX(1,$D6))),AND($E6&gt;0,INDEX(Kalender!EG$81:EG$110,MAX(1,$E6))&gt;INDEX(Kalender!$B$81:$B$110,MAX(1,$E6))),AND($F6&gt;0,INDEX(Kalender!EG$81:EG$110,MAX(1,$F6))&gt;INDEX(Kalender!$B$81:$B$110,MAX(1,$F6)))),2,0))</f>
        <v>0</v>
      </c>
      <c r="EH6" s="5" t="n">
        <f aca="false">IF(Kalender!EH6&lt;&gt;1,0,IF(AND($B6&gt;0,INDEX(Kalender!EH$68:EH$77,MAX(1,$B6))&gt;INDEX(Kalender!$B$68:$B$77,MAX(1,$B6))),1,0)+IF(OR(AND($C6&gt;0,INDEX(Kalender!EH$81:EH$110,MAX(1,$C6))&gt;INDEX(Kalender!$B$81:$B$110,MAX(1,$C6))),AND($D6&gt;0,INDEX(Kalender!EH$81:EH$110,MAX(1,$D6))&gt;INDEX(Kalender!$B$81:$B$110,MAX(1,$D6))),AND($E6&gt;0,INDEX(Kalender!EH$81:EH$110,MAX(1,$E6))&gt;INDEX(Kalender!$B$81:$B$110,MAX(1,$E6))),AND($F6&gt;0,INDEX(Kalender!EH$81:EH$110,MAX(1,$F6))&gt;INDEX(Kalender!$B$81:$B$110,MAX(1,$F6)))),2,0))</f>
        <v>0</v>
      </c>
      <c r="EI6" s="5" t="n">
        <f aca="false">IF(Kalender!EI6&lt;&gt;1,0,IF(AND($B6&gt;0,INDEX(Kalender!EI$68:EI$77,MAX(1,$B6))&gt;INDEX(Kalender!$B$68:$B$77,MAX(1,$B6))),1,0)+IF(OR(AND($C6&gt;0,INDEX(Kalender!EI$81:EI$110,MAX(1,$C6))&gt;INDEX(Kalender!$B$81:$B$110,MAX(1,$C6))),AND($D6&gt;0,INDEX(Kalender!EI$81:EI$110,MAX(1,$D6))&gt;INDEX(Kalender!$B$81:$B$110,MAX(1,$D6))),AND($E6&gt;0,INDEX(Kalender!EI$81:EI$110,MAX(1,$E6))&gt;INDEX(Kalender!$B$81:$B$110,MAX(1,$E6))),AND($F6&gt;0,INDEX(Kalender!EI$81:EI$110,MAX(1,$F6))&gt;INDEX(Kalender!$B$81:$B$110,MAX(1,$F6)))),2,0))</f>
        <v>0</v>
      </c>
      <c r="EJ6" s="5" t="n">
        <f aca="false">IF(Kalender!EJ6&lt;&gt;1,0,IF(AND($B6&gt;0,INDEX(Kalender!EJ$68:EJ$77,MAX(1,$B6))&gt;INDEX(Kalender!$B$68:$B$77,MAX(1,$B6))),1,0)+IF(OR(AND($C6&gt;0,INDEX(Kalender!EJ$81:EJ$110,MAX(1,$C6))&gt;INDEX(Kalender!$B$81:$B$110,MAX(1,$C6))),AND($D6&gt;0,INDEX(Kalender!EJ$81:EJ$110,MAX(1,$D6))&gt;INDEX(Kalender!$B$81:$B$110,MAX(1,$D6))),AND($E6&gt;0,INDEX(Kalender!EJ$81:EJ$110,MAX(1,$E6))&gt;INDEX(Kalender!$B$81:$B$110,MAX(1,$E6))),AND($F6&gt;0,INDEX(Kalender!EJ$81:EJ$110,MAX(1,$F6))&gt;INDEX(Kalender!$B$81:$B$110,MAX(1,$F6)))),2,0))</f>
        <v>0</v>
      </c>
      <c r="EK6" s="5" t="n">
        <f aca="false">IF(Kalender!EK6&lt;&gt;1,0,IF(AND($B6&gt;0,INDEX(Kalender!EK$68:EK$77,MAX(1,$B6))&gt;INDEX(Kalender!$B$68:$B$77,MAX(1,$B6))),1,0)+IF(OR(AND($C6&gt;0,INDEX(Kalender!EK$81:EK$110,MAX(1,$C6))&gt;INDEX(Kalender!$B$81:$B$110,MAX(1,$C6))),AND($D6&gt;0,INDEX(Kalender!EK$81:EK$110,MAX(1,$D6))&gt;INDEX(Kalender!$B$81:$B$110,MAX(1,$D6))),AND($E6&gt;0,INDEX(Kalender!EK$81:EK$110,MAX(1,$E6))&gt;INDEX(Kalender!$B$81:$B$110,MAX(1,$E6))),AND($F6&gt;0,INDEX(Kalender!EK$81:EK$110,MAX(1,$F6))&gt;INDEX(Kalender!$B$81:$B$110,MAX(1,$F6)))),2,0))</f>
        <v>0</v>
      </c>
      <c r="EL6" s="5" t="n">
        <f aca="false">IF(Kalender!EL6&lt;&gt;1,0,IF(AND($B6&gt;0,INDEX(Kalender!EL$68:EL$77,MAX(1,$B6))&gt;INDEX(Kalender!$B$68:$B$77,MAX(1,$B6))),1,0)+IF(OR(AND($C6&gt;0,INDEX(Kalender!EL$81:EL$110,MAX(1,$C6))&gt;INDEX(Kalender!$B$81:$B$110,MAX(1,$C6))),AND($D6&gt;0,INDEX(Kalender!EL$81:EL$110,MAX(1,$D6))&gt;INDEX(Kalender!$B$81:$B$110,MAX(1,$D6))),AND($E6&gt;0,INDEX(Kalender!EL$81:EL$110,MAX(1,$E6))&gt;INDEX(Kalender!$B$81:$B$110,MAX(1,$E6))),AND($F6&gt;0,INDEX(Kalender!EL$81:EL$110,MAX(1,$F6))&gt;INDEX(Kalender!$B$81:$B$110,MAX(1,$F6)))),2,0))</f>
        <v>0</v>
      </c>
      <c r="EM6" s="5" t="n">
        <f aca="false">IF(Kalender!EM6&lt;&gt;1,0,IF(AND($B6&gt;0,INDEX(Kalender!EM$68:EM$77,MAX(1,$B6))&gt;INDEX(Kalender!$B$68:$B$77,MAX(1,$B6))),1,0)+IF(OR(AND($C6&gt;0,INDEX(Kalender!EM$81:EM$110,MAX(1,$C6))&gt;INDEX(Kalender!$B$81:$B$110,MAX(1,$C6))),AND($D6&gt;0,INDEX(Kalender!EM$81:EM$110,MAX(1,$D6))&gt;INDEX(Kalender!$B$81:$B$110,MAX(1,$D6))),AND($E6&gt;0,INDEX(Kalender!EM$81:EM$110,MAX(1,$E6))&gt;INDEX(Kalender!$B$81:$B$110,MAX(1,$E6))),AND($F6&gt;0,INDEX(Kalender!EM$81:EM$110,MAX(1,$F6))&gt;INDEX(Kalender!$B$81:$B$110,MAX(1,$F6)))),2,0))</f>
        <v>0</v>
      </c>
      <c r="EN6" s="5" t="n">
        <f aca="false">IF(Kalender!EN6&lt;&gt;1,0,IF(AND($B6&gt;0,INDEX(Kalender!EN$68:EN$77,MAX(1,$B6))&gt;INDEX(Kalender!$B$68:$B$77,MAX(1,$B6))),1,0)+IF(OR(AND($C6&gt;0,INDEX(Kalender!EN$81:EN$110,MAX(1,$C6))&gt;INDEX(Kalender!$B$81:$B$110,MAX(1,$C6))),AND($D6&gt;0,INDEX(Kalender!EN$81:EN$110,MAX(1,$D6))&gt;INDEX(Kalender!$B$81:$B$110,MAX(1,$D6))),AND($E6&gt;0,INDEX(Kalender!EN$81:EN$110,MAX(1,$E6))&gt;INDEX(Kalender!$B$81:$B$110,MAX(1,$E6))),AND($F6&gt;0,INDEX(Kalender!EN$81:EN$110,MAX(1,$F6))&gt;INDEX(Kalender!$B$81:$B$110,MAX(1,$F6)))),2,0))</f>
        <v>0</v>
      </c>
      <c r="EO6" s="5" t="n">
        <f aca="false">IF(Kalender!EO6&lt;&gt;1,0,IF(AND($B6&gt;0,INDEX(Kalender!EO$68:EO$77,MAX(1,$B6))&gt;INDEX(Kalender!$B$68:$B$77,MAX(1,$B6))),1,0)+IF(OR(AND($C6&gt;0,INDEX(Kalender!EO$81:EO$110,MAX(1,$C6))&gt;INDEX(Kalender!$B$81:$B$110,MAX(1,$C6))),AND($D6&gt;0,INDEX(Kalender!EO$81:EO$110,MAX(1,$D6))&gt;INDEX(Kalender!$B$81:$B$110,MAX(1,$D6))),AND($E6&gt;0,INDEX(Kalender!EO$81:EO$110,MAX(1,$E6))&gt;INDEX(Kalender!$B$81:$B$110,MAX(1,$E6))),AND($F6&gt;0,INDEX(Kalender!EO$81:EO$110,MAX(1,$F6))&gt;INDEX(Kalender!$B$81:$B$110,MAX(1,$F6)))),2,0))</f>
        <v>0</v>
      </c>
      <c r="EP6" s="5" t="n">
        <f aca="false">IF(Kalender!EP6&lt;&gt;1,0,IF(AND($B6&gt;0,INDEX(Kalender!EP$68:EP$77,MAX(1,$B6))&gt;INDEX(Kalender!$B$68:$B$77,MAX(1,$B6))),1,0)+IF(OR(AND($C6&gt;0,INDEX(Kalender!EP$81:EP$110,MAX(1,$C6))&gt;INDEX(Kalender!$B$81:$B$110,MAX(1,$C6))),AND($D6&gt;0,INDEX(Kalender!EP$81:EP$110,MAX(1,$D6))&gt;INDEX(Kalender!$B$81:$B$110,MAX(1,$D6))),AND($E6&gt;0,INDEX(Kalender!EP$81:EP$110,MAX(1,$E6))&gt;INDEX(Kalender!$B$81:$B$110,MAX(1,$E6))),AND($F6&gt;0,INDEX(Kalender!EP$81:EP$110,MAX(1,$F6))&gt;INDEX(Kalender!$B$81:$B$110,MAX(1,$F6)))),2,0))</f>
        <v>0</v>
      </c>
      <c r="EQ6" s="5" t="n">
        <f aca="false">IF(Kalender!EQ6&lt;&gt;1,0,IF(AND($B6&gt;0,INDEX(Kalender!EQ$68:EQ$77,MAX(1,$B6))&gt;INDEX(Kalender!$B$68:$B$77,MAX(1,$B6))),1,0)+IF(OR(AND($C6&gt;0,INDEX(Kalender!EQ$81:EQ$110,MAX(1,$C6))&gt;INDEX(Kalender!$B$81:$B$110,MAX(1,$C6))),AND($D6&gt;0,INDEX(Kalender!EQ$81:EQ$110,MAX(1,$D6))&gt;INDEX(Kalender!$B$81:$B$110,MAX(1,$D6))),AND($E6&gt;0,INDEX(Kalender!EQ$81:EQ$110,MAX(1,$E6))&gt;INDEX(Kalender!$B$81:$B$110,MAX(1,$E6))),AND($F6&gt;0,INDEX(Kalender!EQ$81:EQ$110,MAX(1,$F6))&gt;INDEX(Kalender!$B$81:$B$110,MAX(1,$F6)))),2,0))</f>
        <v>0</v>
      </c>
      <c r="ER6" s="5" t="n">
        <f aca="false">IF(Kalender!ER6&lt;&gt;1,0,IF(AND($B6&gt;0,INDEX(Kalender!ER$68:ER$77,MAX(1,$B6))&gt;INDEX(Kalender!$B$68:$B$77,MAX(1,$B6))),1,0)+IF(OR(AND($C6&gt;0,INDEX(Kalender!ER$81:ER$110,MAX(1,$C6))&gt;INDEX(Kalender!$B$81:$B$110,MAX(1,$C6))),AND($D6&gt;0,INDEX(Kalender!ER$81:ER$110,MAX(1,$D6))&gt;INDEX(Kalender!$B$81:$B$110,MAX(1,$D6))),AND($E6&gt;0,INDEX(Kalender!ER$81:ER$110,MAX(1,$E6))&gt;INDEX(Kalender!$B$81:$B$110,MAX(1,$E6))),AND($F6&gt;0,INDEX(Kalender!ER$81:ER$110,MAX(1,$F6))&gt;INDEX(Kalender!$B$81:$B$110,MAX(1,$F6)))),2,0))</f>
        <v>0</v>
      </c>
      <c r="ES6" s="5" t="n">
        <f aca="false">IF(Kalender!ES6&lt;&gt;1,0,IF(AND($B6&gt;0,INDEX(Kalender!ES$68:ES$77,MAX(1,$B6))&gt;INDEX(Kalender!$B$68:$B$77,MAX(1,$B6))),1,0)+IF(OR(AND($C6&gt;0,INDEX(Kalender!ES$81:ES$110,MAX(1,$C6))&gt;INDEX(Kalender!$B$81:$B$110,MAX(1,$C6))),AND($D6&gt;0,INDEX(Kalender!ES$81:ES$110,MAX(1,$D6))&gt;INDEX(Kalender!$B$81:$B$110,MAX(1,$D6))),AND($E6&gt;0,INDEX(Kalender!ES$81:ES$110,MAX(1,$E6))&gt;INDEX(Kalender!$B$81:$B$110,MAX(1,$E6))),AND($F6&gt;0,INDEX(Kalender!ES$81:ES$110,MAX(1,$F6))&gt;INDEX(Kalender!$B$81:$B$110,MAX(1,$F6)))),2,0))</f>
        <v>0</v>
      </c>
      <c r="ET6" s="5" t="n">
        <f aca="false">IF(Kalender!ET6&lt;&gt;1,0,IF(AND($B6&gt;0,INDEX(Kalender!ET$68:ET$77,MAX(1,$B6))&gt;INDEX(Kalender!$B$68:$B$77,MAX(1,$B6))),1,0)+IF(OR(AND($C6&gt;0,INDEX(Kalender!ET$81:ET$110,MAX(1,$C6))&gt;INDEX(Kalender!$B$81:$B$110,MAX(1,$C6))),AND($D6&gt;0,INDEX(Kalender!ET$81:ET$110,MAX(1,$D6))&gt;INDEX(Kalender!$B$81:$B$110,MAX(1,$D6))),AND($E6&gt;0,INDEX(Kalender!ET$81:ET$110,MAX(1,$E6))&gt;INDEX(Kalender!$B$81:$B$110,MAX(1,$E6))),AND($F6&gt;0,INDEX(Kalender!ET$81:ET$110,MAX(1,$F6))&gt;INDEX(Kalender!$B$81:$B$110,MAX(1,$F6)))),2,0))</f>
        <v>0</v>
      </c>
      <c r="EU6" s="5" t="n">
        <f aca="false">IF(Kalender!EU6&lt;&gt;1,0,IF(AND($B6&gt;0,INDEX(Kalender!EU$68:EU$77,MAX(1,$B6))&gt;INDEX(Kalender!$B$68:$B$77,MAX(1,$B6))),1,0)+IF(OR(AND($C6&gt;0,INDEX(Kalender!EU$81:EU$110,MAX(1,$C6))&gt;INDEX(Kalender!$B$81:$B$110,MAX(1,$C6))),AND($D6&gt;0,INDEX(Kalender!EU$81:EU$110,MAX(1,$D6))&gt;INDEX(Kalender!$B$81:$B$110,MAX(1,$D6))),AND($E6&gt;0,INDEX(Kalender!EU$81:EU$110,MAX(1,$E6))&gt;INDEX(Kalender!$B$81:$B$110,MAX(1,$E6))),AND($F6&gt;0,INDEX(Kalender!EU$81:EU$110,MAX(1,$F6))&gt;INDEX(Kalender!$B$81:$B$110,MAX(1,$F6)))),2,0))</f>
        <v>0</v>
      </c>
      <c r="EV6" s="5" t="n">
        <f aca="false">IF(Kalender!EV6&lt;&gt;1,0,IF(AND($B6&gt;0,INDEX(Kalender!EV$68:EV$77,MAX(1,$B6))&gt;INDEX(Kalender!$B$68:$B$77,MAX(1,$B6))),1,0)+IF(OR(AND($C6&gt;0,INDEX(Kalender!EV$81:EV$110,MAX(1,$C6))&gt;INDEX(Kalender!$B$81:$B$110,MAX(1,$C6))),AND($D6&gt;0,INDEX(Kalender!EV$81:EV$110,MAX(1,$D6))&gt;INDEX(Kalender!$B$81:$B$110,MAX(1,$D6))),AND($E6&gt;0,INDEX(Kalender!EV$81:EV$110,MAX(1,$E6))&gt;INDEX(Kalender!$B$81:$B$110,MAX(1,$E6))),AND($F6&gt;0,INDEX(Kalender!EV$81:EV$110,MAX(1,$F6))&gt;INDEX(Kalender!$B$81:$B$110,MAX(1,$F6)))),2,0))</f>
        <v>0</v>
      </c>
      <c r="EW6" s="5" t="n">
        <f aca="false">IF(Kalender!EW6&lt;&gt;1,0,IF(AND($B6&gt;0,INDEX(Kalender!EW$68:EW$77,MAX(1,$B6))&gt;INDEX(Kalender!$B$68:$B$77,MAX(1,$B6))),1,0)+IF(OR(AND($C6&gt;0,INDEX(Kalender!EW$81:EW$110,MAX(1,$C6))&gt;INDEX(Kalender!$B$81:$B$110,MAX(1,$C6))),AND($D6&gt;0,INDEX(Kalender!EW$81:EW$110,MAX(1,$D6))&gt;INDEX(Kalender!$B$81:$B$110,MAX(1,$D6))),AND($E6&gt;0,INDEX(Kalender!EW$81:EW$110,MAX(1,$E6))&gt;INDEX(Kalender!$B$81:$B$110,MAX(1,$E6))),AND($F6&gt;0,INDEX(Kalender!EW$81:EW$110,MAX(1,$F6))&gt;INDEX(Kalender!$B$81:$B$110,MAX(1,$F6)))),2,0))</f>
        <v>0</v>
      </c>
      <c r="EX6" s="5" t="n">
        <f aca="false">IF(Kalender!EX6&lt;&gt;1,0,IF(AND($B6&gt;0,INDEX(Kalender!EX$68:EX$77,MAX(1,$B6))&gt;INDEX(Kalender!$B$68:$B$77,MAX(1,$B6))),1,0)+IF(OR(AND($C6&gt;0,INDEX(Kalender!EX$81:EX$110,MAX(1,$C6))&gt;INDEX(Kalender!$B$81:$B$110,MAX(1,$C6))),AND($D6&gt;0,INDEX(Kalender!EX$81:EX$110,MAX(1,$D6))&gt;INDEX(Kalender!$B$81:$B$110,MAX(1,$D6))),AND($E6&gt;0,INDEX(Kalender!EX$81:EX$110,MAX(1,$E6))&gt;INDEX(Kalender!$B$81:$B$110,MAX(1,$E6))),AND($F6&gt;0,INDEX(Kalender!EX$81:EX$110,MAX(1,$F6))&gt;INDEX(Kalender!$B$81:$B$110,MAX(1,$F6)))),2,0))</f>
        <v>0</v>
      </c>
      <c r="EY6" s="5" t="n">
        <f aca="false">IF(Kalender!EY6&lt;&gt;1,0,IF(AND($B6&gt;0,INDEX(Kalender!EY$68:EY$77,MAX(1,$B6))&gt;INDEX(Kalender!$B$68:$B$77,MAX(1,$B6))),1,0)+IF(OR(AND($C6&gt;0,INDEX(Kalender!EY$81:EY$110,MAX(1,$C6))&gt;INDEX(Kalender!$B$81:$B$110,MAX(1,$C6))),AND($D6&gt;0,INDEX(Kalender!EY$81:EY$110,MAX(1,$D6))&gt;INDEX(Kalender!$B$81:$B$110,MAX(1,$D6))),AND($E6&gt;0,INDEX(Kalender!EY$81:EY$110,MAX(1,$E6))&gt;INDEX(Kalender!$B$81:$B$110,MAX(1,$E6))),AND($F6&gt;0,INDEX(Kalender!EY$81:EY$110,MAX(1,$F6))&gt;INDEX(Kalender!$B$81:$B$110,MAX(1,$F6)))),2,0))</f>
        <v>0</v>
      </c>
      <c r="EZ6" s="5" t="n">
        <f aca="false">IF(Kalender!EZ6&lt;&gt;1,0,IF(AND($B6&gt;0,INDEX(Kalender!EZ$68:EZ$77,MAX(1,$B6))&gt;INDEX(Kalender!$B$68:$B$77,MAX(1,$B6))),1,0)+IF(OR(AND($C6&gt;0,INDEX(Kalender!EZ$81:EZ$110,MAX(1,$C6))&gt;INDEX(Kalender!$B$81:$B$110,MAX(1,$C6))),AND($D6&gt;0,INDEX(Kalender!EZ$81:EZ$110,MAX(1,$D6))&gt;INDEX(Kalender!$B$81:$B$110,MAX(1,$D6))),AND($E6&gt;0,INDEX(Kalender!EZ$81:EZ$110,MAX(1,$E6))&gt;INDEX(Kalender!$B$81:$B$110,MAX(1,$E6))),AND($F6&gt;0,INDEX(Kalender!EZ$81:EZ$110,MAX(1,$F6))&gt;INDEX(Kalender!$B$81:$B$110,MAX(1,$F6)))),2,0))</f>
        <v>0</v>
      </c>
      <c r="FA6" s="5" t="n">
        <f aca="false">IF(Kalender!FA6&lt;&gt;1,0,IF(AND($B6&gt;0,INDEX(Kalender!FA$68:FA$77,MAX(1,$B6))&gt;INDEX(Kalender!$B$68:$B$77,MAX(1,$B6))),1,0)+IF(OR(AND($C6&gt;0,INDEX(Kalender!FA$81:FA$110,MAX(1,$C6))&gt;INDEX(Kalender!$B$81:$B$110,MAX(1,$C6))),AND($D6&gt;0,INDEX(Kalender!FA$81:FA$110,MAX(1,$D6))&gt;INDEX(Kalender!$B$81:$B$110,MAX(1,$D6))),AND($E6&gt;0,INDEX(Kalender!FA$81:FA$110,MAX(1,$E6))&gt;INDEX(Kalender!$B$81:$B$110,MAX(1,$E6))),AND($F6&gt;0,INDEX(Kalender!FA$81:FA$110,MAX(1,$F6))&gt;INDEX(Kalender!$B$81:$B$110,MAX(1,$F6)))),2,0))</f>
        <v>0</v>
      </c>
      <c r="FB6" s="5" t="n">
        <f aca="false">IF(Kalender!FB6&lt;&gt;1,0,IF(AND($B6&gt;0,INDEX(Kalender!FB$68:FB$77,MAX(1,$B6))&gt;INDEX(Kalender!$B$68:$B$77,MAX(1,$B6))),1,0)+IF(OR(AND($C6&gt;0,INDEX(Kalender!FB$81:FB$110,MAX(1,$C6))&gt;INDEX(Kalender!$B$81:$B$110,MAX(1,$C6))),AND($D6&gt;0,INDEX(Kalender!FB$81:FB$110,MAX(1,$D6))&gt;INDEX(Kalender!$B$81:$B$110,MAX(1,$D6))),AND($E6&gt;0,INDEX(Kalender!FB$81:FB$110,MAX(1,$E6))&gt;INDEX(Kalender!$B$81:$B$110,MAX(1,$E6))),AND($F6&gt;0,INDEX(Kalender!FB$81:FB$110,MAX(1,$F6))&gt;INDEX(Kalender!$B$81:$B$110,MAX(1,$F6)))),2,0))</f>
        <v>0</v>
      </c>
      <c r="FC6" s="5" t="n">
        <f aca="false">IF(Kalender!FC6&lt;&gt;1,0,IF(AND($B6&gt;0,INDEX(Kalender!FC$68:FC$77,MAX(1,$B6))&gt;INDEX(Kalender!$B$68:$B$77,MAX(1,$B6))),1,0)+IF(OR(AND($C6&gt;0,INDEX(Kalender!FC$81:FC$110,MAX(1,$C6))&gt;INDEX(Kalender!$B$81:$B$110,MAX(1,$C6))),AND($D6&gt;0,INDEX(Kalender!FC$81:FC$110,MAX(1,$D6))&gt;INDEX(Kalender!$B$81:$B$110,MAX(1,$D6))),AND($E6&gt;0,INDEX(Kalender!FC$81:FC$110,MAX(1,$E6))&gt;INDEX(Kalender!$B$81:$B$110,MAX(1,$E6))),AND($F6&gt;0,INDEX(Kalender!FC$81:FC$110,MAX(1,$F6))&gt;INDEX(Kalender!$B$81:$B$110,MAX(1,$F6)))),2,0))</f>
        <v>0</v>
      </c>
      <c r="FD6" s="5" t="n">
        <f aca="false">IF(Kalender!FD6&lt;&gt;1,0,IF(AND($B6&gt;0,INDEX(Kalender!FD$68:FD$77,MAX(1,$B6))&gt;INDEX(Kalender!$B$68:$B$77,MAX(1,$B6))),1,0)+IF(OR(AND($C6&gt;0,INDEX(Kalender!FD$81:FD$110,MAX(1,$C6))&gt;INDEX(Kalender!$B$81:$B$110,MAX(1,$C6))),AND($D6&gt;0,INDEX(Kalender!FD$81:FD$110,MAX(1,$D6))&gt;INDEX(Kalender!$B$81:$B$110,MAX(1,$D6))),AND($E6&gt;0,INDEX(Kalender!FD$81:FD$110,MAX(1,$E6))&gt;INDEX(Kalender!$B$81:$B$110,MAX(1,$E6))),AND($F6&gt;0,INDEX(Kalender!FD$81:FD$110,MAX(1,$F6))&gt;INDEX(Kalender!$B$81:$B$110,MAX(1,$F6)))),2,0))</f>
        <v>0</v>
      </c>
      <c r="FE6" s="5" t="n">
        <f aca="false">IF(Kalender!FE6&lt;&gt;1,0,IF(AND($B6&gt;0,INDEX(Kalender!FE$68:FE$77,MAX(1,$B6))&gt;INDEX(Kalender!$B$68:$B$77,MAX(1,$B6))),1,0)+IF(OR(AND($C6&gt;0,INDEX(Kalender!FE$81:FE$110,MAX(1,$C6))&gt;INDEX(Kalender!$B$81:$B$110,MAX(1,$C6))),AND($D6&gt;0,INDEX(Kalender!FE$81:FE$110,MAX(1,$D6))&gt;INDEX(Kalender!$B$81:$B$110,MAX(1,$D6))),AND($E6&gt;0,INDEX(Kalender!FE$81:FE$110,MAX(1,$E6))&gt;INDEX(Kalender!$B$81:$B$110,MAX(1,$E6))),AND($F6&gt;0,INDEX(Kalender!FE$81:FE$110,MAX(1,$F6))&gt;INDEX(Kalender!$B$81:$B$110,MAX(1,$F6)))),2,0))</f>
        <v>0</v>
      </c>
      <c r="FF6" s="5" t="n">
        <f aca="false">IF(Kalender!FF6&lt;&gt;1,0,IF(AND($B6&gt;0,INDEX(Kalender!FF$68:FF$77,MAX(1,$B6))&gt;INDEX(Kalender!$B$68:$B$77,MAX(1,$B6))),1,0)+IF(OR(AND($C6&gt;0,INDEX(Kalender!FF$81:FF$110,MAX(1,$C6))&gt;INDEX(Kalender!$B$81:$B$110,MAX(1,$C6))),AND($D6&gt;0,INDEX(Kalender!FF$81:FF$110,MAX(1,$D6))&gt;INDEX(Kalender!$B$81:$B$110,MAX(1,$D6))),AND($E6&gt;0,INDEX(Kalender!FF$81:FF$110,MAX(1,$E6))&gt;INDEX(Kalender!$B$81:$B$110,MAX(1,$E6))),AND($F6&gt;0,INDEX(Kalender!FF$81:FF$110,MAX(1,$F6))&gt;INDEX(Kalender!$B$81:$B$110,MAX(1,$F6)))),2,0))</f>
        <v>0</v>
      </c>
      <c r="FG6" s="5" t="n">
        <f aca="false">IF(Kalender!FG6&lt;&gt;1,0,IF(AND($B6&gt;0,INDEX(Kalender!FG$68:FG$77,MAX(1,$B6))&gt;INDEX(Kalender!$B$68:$B$77,MAX(1,$B6))),1,0)+IF(OR(AND($C6&gt;0,INDEX(Kalender!FG$81:FG$110,MAX(1,$C6))&gt;INDEX(Kalender!$B$81:$B$110,MAX(1,$C6))),AND($D6&gt;0,INDEX(Kalender!FG$81:FG$110,MAX(1,$D6))&gt;INDEX(Kalender!$B$81:$B$110,MAX(1,$D6))),AND($E6&gt;0,INDEX(Kalender!FG$81:FG$110,MAX(1,$E6))&gt;INDEX(Kalender!$B$81:$B$110,MAX(1,$E6))),AND($F6&gt;0,INDEX(Kalender!FG$81:FG$110,MAX(1,$F6))&gt;INDEX(Kalender!$B$81:$B$110,MAX(1,$F6)))),2,0))</f>
        <v>0</v>
      </c>
      <c r="FH6" s="5" t="n">
        <f aca="false">IF(Kalender!FH6&lt;&gt;1,0,IF(AND($B6&gt;0,INDEX(Kalender!FH$68:FH$77,MAX(1,$B6))&gt;INDEX(Kalender!$B$68:$B$77,MAX(1,$B6))),1,0)+IF(OR(AND($C6&gt;0,INDEX(Kalender!FH$81:FH$110,MAX(1,$C6))&gt;INDEX(Kalender!$B$81:$B$110,MAX(1,$C6))),AND($D6&gt;0,INDEX(Kalender!FH$81:FH$110,MAX(1,$D6))&gt;INDEX(Kalender!$B$81:$B$110,MAX(1,$D6))),AND($E6&gt;0,INDEX(Kalender!FH$81:FH$110,MAX(1,$E6))&gt;INDEX(Kalender!$B$81:$B$110,MAX(1,$E6))),AND($F6&gt;0,INDEX(Kalender!FH$81:FH$110,MAX(1,$F6))&gt;INDEX(Kalender!$B$81:$B$110,MAX(1,$F6)))),2,0))</f>
        <v>0</v>
      </c>
      <c r="FI6" s="5" t="n">
        <f aca="false">IF(Kalender!FI6&lt;&gt;1,0,IF(AND($B6&gt;0,INDEX(Kalender!FI$68:FI$77,MAX(1,$B6))&gt;INDEX(Kalender!$B$68:$B$77,MAX(1,$B6))),1,0)+IF(OR(AND($C6&gt;0,INDEX(Kalender!FI$81:FI$110,MAX(1,$C6))&gt;INDEX(Kalender!$B$81:$B$110,MAX(1,$C6))),AND($D6&gt;0,INDEX(Kalender!FI$81:FI$110,MAX(1,$D6))&gt;INDEX(Kalender!$B$81:$B$110,MAX(1,$D6))),AND($E6&gt;0,INDEX(Kalender!FI$81:FI$110,MAX(1,$E6))&gt;INDEX(Kalender!$B$81:$B$110,MAX(1,$E6))),AND($F6&gt;0,INDEX(Kalender!FI$81:FI$110,MAX(1,$F6))&gt;INDEX(Kalender!$B$81:$B$110,MAX(1,$F6)))),2,0))</f>
        <v>0</v>
      </c>
      <c r="FJ6" s="5" t="n">
        <f aca="false">IF(Kalender!FJ6&lt;&gt;1,0,IF(AND($B6&gt;0,INDEX(Kalender!FJ$68:FJ$77,MAX(1,$B6))&gt;INDEX(Kalender!$B$68:$B$77,MAX(1,$B6))),1,0)+IF(OR(AND($C6&gt;0,INDEX(Kalender!FJ$81:FJ$110,MAX(1,$C6))&gt;INDEX(Kalender!$B$81:$B$110,MAX(1,$C6))),AND($D6&gt;0,INDEX(Kalender!FJ$81:FJ$110,MAX(1,$D6))&gt;INDEX(Kalender!$B$81:$B$110,MAX(1,$D6))),AND($E6&gt;0,INDEX(Kalender!FJ$81:FJ$110,MAX(1,$E6))&gt;INDEX(Kalender!$B$81:$B$110,MAX(1,$E6))),AND($F6&gt;0,INDEX(Kalender!FJ$81:FJ$110,MAX(1,$F6))&gt;INDEX(Kalender!$B$81:$B$110,MAX(1,$F6)))),2,0))</f>
        <v>0</v>
      </c>
      <c r="FK6" s="5" t="n">
        <f aca="false">IF(Kalender!FK6&lt;&gt;1,0,IF(AND($B6&gt;0,INDEX(Kalender!FK$68:FK$77,MAX(1,$B6))&gt;INDEX(Kalender!$B$68:$B$77,MAX(1,$B6))),1,0)+IF(OR(AND($C6&gt;0,INDEX(Kalender!FK$81:FK$110,MAX(1,$C6))&gt;INDEX(Kalender!$B$81:$B$110,MAX(1,$C6))),AND($D6&gt;0,INDEX(Kalender!FK$81:FK$110,MAX(1,$D6))&gt;INDEX(Kalender!$B$81:$B$110,MAX(1,$D6))),AND($E6&gt;0,INDEX(Kalender!FK$81:FK$110,MAX(1,$E6))&gt;INDEX(Kalender!$B$81:$B$110,MAX(1,$E6))),AND($F6&gt;0,INDEX(Kalender!FK$81:FK$110,MAX(1,$F6))&gt;INDEX(Kalender!$B$81:$B$110,MAX(1,$F6)))),2,0))</f>
        <v>0</v>
      </c>
      <c r="FL6" s="5" t="n">
        <f aca="false">IF(Kalender!FL6&lt;&gt;1,0,IF(AND($B6&gt;0,INDEX(Kalender!FL$68:FL$77,MAX(1,$B6))&gt;INDEX(Kalender!$B$68:$B$77,MAX(1,$B6))),1,0)+IF(OR(AND($C6&gt;0,INDEX(Kalender!FL$81:FL$110,MAX(1,$C6))&gt;INDEX(Kalender!$B$81:$B$110,MAX(1,$C6))),AND($D6&gt;0,INDEX(Kalender!FL$81:FL$110,MAX(1,$D6))&gt;INDEX(Kalender!$B$81:$B$110,MAX(1,$D6))),AND($E6&gt;0,INDEX(Kalender!FL$81:FL$110,MAX(1,$E6))&gt;INDEX(Kalender!$B$81:$B$110,MAX(1,$E6))),AND($F6&gt;0,INDEX(Kalender!FL$81:FL$110,MAX(1,$F6))&gt;INDEX(Kalender!$B$81:$B$110,MAX(1,$F6)))),2,0))</f>
        <v>0</v>
      </c>
      <c r="FM6" s="5" t="n">
        <f aca="false">IF(Kalender!FM6&lt;&gt;1,0,IF(AND($B6&gt;0,INDEX(Kalender!FM$68:FM$77,MAX(1,$B6))&gt;INDEX(Kalender!$B$68:$B$77,MAX(1,$B6))),1,0)+IF(OR(AND($C6&gt;0,INDEX(Kalender!FM$81:FM$110,MAX(1,$C6))&gt;INDEX(Kalender!$B$81:$B$110,MAX(1,$C6))),AND($D6&gt;0,INDEX(Kalender!FM$81:FM$110,MAX(1,$D6))&gt;INDEX(Kalender!$B$81:$B$110,MAX(1,$D6))),AND($E6&gt;0,INDEX(Kalender!FM$81:FM$110,MAX(1,$E6))&gt;INDEX(Kalender!$B$81:$B$110,MAX(1,$E6))),AND($F6&gt;0,INDEX(Kalender!FM$81:FM$110,MAX(1,$F6))&gt;INDEX(Kalender!$B$81:$B$110,MAX(1,$F6)))),2,0))</f>
        <v>0</v>
      </c>
      <c r="FN6" s="5" t="n">
        <f aca="false">IF(Kalender!FN6&lt;&gt;1,0,IF(AND($B6&gt;0,INDEX(Kalender!FN$68:FN$77,MAX(1,$B6))&gt;INDEX(Kalender!$B$68:$B$77,MAX(1,$B6))),1,0)+IF(OR(AND($C6&gt;0,INDEX(Kalender!FN$81:FN$110,MAX(1,$C6))&gt;INDEX(Kalender!$B$81:$B$110,MAX(1,$C6))),AND($D6&gt;0,INDEX(Kalender!FN$81:FN$110,MAX(1,$D6))&gt;INDEX(Kalender!$B$81:$B$110,MAX(1,$D6))),AND($E6&gt;0,INDEX(Kalender!FN$81:FN$110,MAX(1,$E6))&gt;INDEX(Kalender!$B$81:$B$110,MAX(1,$E6))),AND($F6&gt;0,INDEX(Kalender!FN$81:FN$110,MAX(1,$F6))&gt;INDEX(Kalender!$B$81:$B$110,MAX(1,$F6)))),2,0))</f>
        <v>0</v>
      </c>
      <c r="FO6" s="5" t="n">
        <f aca="false">IF(Kalender!FO6&lt;&gt;1,0,IF(AND($B6&gt;0,INDEX(Kalender!FO$68:FO$77,MAX(1,$B6))&gt;INDEX(Kalender!$B$68:$B$77,MAX(1,$B6))),1,0)+IF(OR(AND($C6&gt;0,INDEX(Kalender!FO$81:FO$110,MAX(1,$C6))&gt;INDEX(Kalender!$B$81:$B$110,MAX(1,$C6))),AND($D6&gt;0,INDEX(Kalender!FO$81:FO$110,MAX(1,$D6))&gt;INDEX(Kalender!$B$81:$B$110,MAX(1,$D6))),AND($E6&gt;0,INDEX(Kalender!FO$81:FO$110,MAX(1,$E6))&gt;INDEX(Kalender!$B$81:$B$110,MAX(1,$E6))),AND($F6&gt;0,INDEX(Kalender!FO$81:FO$110,MAX(1,$F6))&gt;INDEX(Kalender!$B$81:$B$110,MAX(1,$F6)))),2,0))</f>
        <v>0</v>
      </c>
      <c r="FP6" s="5" t="n">
        <f aca="false">IF(Kalender!FP6&lt;&gt;1,0,IF(AND($B6&gt;0,INDEX(Kalender!FP$68:FP$77,MAX(1,$B6))&gt;INDEX(Kalender!$B$68:$B$77,MAX(1,$B6))),1,0)+IF(OR(AND($C6&gt;0,INDEX(Kalender!FP$81:FP$110,MAX(1,$C6))&gt;INDEX(Kalender!$B$81:$B$110,MAX(1,$C6))),AND($D6&gt;0,INDEX(Kalender!FP$81:FP$110,MAX(1,$D6))&gt;INDEX(Kalender!$B$81:$B$110,MAX(1,$D6))),AND($E6&gt;0,INDEX(Kalender!FP$81:FP$110,MAX(1,$E6))&gt;INDEX(Kalender!$B$81:$B$110,MAX(1,$E6))),AND($F6&gt;0,INDEX(Kalender!FP$81:FP$110,MAX(1,$F6))&gt;INDEX(Kalender!$B$81:$B$110,MAX(1,$F6)))),2,0))</f>
        <v>0</v>
      </c>
      <c r="FQ6" s="5" t="n">
        <f aca="false">IF(Kalender!FQ6&lt;&gt;1,0,IF(AND($B6&gt;0,INDEX(Kalender!FQ$68:FQ$77,MAX(1,$B6))&gt;INDEX(Kalender!$B$68:$B$77,MAX(1,$B6))),1,0)+IF(OR(AND($C6&gt;0,INDEX(Kalender!FQ$81:FQ$110,MAX(1,$C6))&gt;INDEX(Kalender!$B$81:$B$110,MAX(1,$C6))),AND($D6&gt;0,INDEX(Kalender!FQ$81:FQ$110,MAX(1,$D6))&gt;INDEX(Kalender!$B$81:$B$110,MAX(1,$D6))),AND($E6&gt;0,INDEX(Kalender!FQ$81:FQ$110,MAX(1,$E6))&gt;INDEX(Kalender!$B$81:$B$110,MAX(1,$E6))),AND($F6&gt;0,INDEX(Kalender!FQ$81:FQ$110,MAX(1,$F6))&gt;INDEX(Kalender!$B$81:$B$110,MAX(1,$F6)))),2,0))</f>
        <v>0</v>
      </c>
      <c r="FR6" s="5" t="n">
        <f aca="false">IF(Kalender!FR6&lt;&gt;1,0,IF(AND($B6&gt;0,INDEX(Kalender!FR$68:FR$77,MAX(1,$B6))&gt;INDEX(Kalender!$B$68:$B$77,MAX(1,$B6))),1,0)+IF(OR(AND($C6&gt;0,INDEX(Kalender!FR$81:FR$110,MAX(1,$C6))&gt;INDEX(Kalender!$B$81:$B$110,MAX(1,$C6))),AND($D6&gt;0,INDEX(Kalender!FR$81:FR$110,MAX(1,$D6))&gt;INDEX(Kalender!$B$81:$B$110,MAX(1,$D6))),AND($E6&gt;0,INDEX(Kalender!FR$81:FR$110,MAX(1,$E6))&gt;INDEX(Kalender!$B$81:$B$110,MAX(1,$E6))),AND($F6&gt;0,INDEX(Kalender!FR$81:FR$110,MAX(1,$F6))&gt;INDEX(Kalender!$B$81:$B$110,MAX(1,$F6)))),2,0))</f>
        <v>0</v>
      </c>
      <c r="FS6" s="5" t="n">
        <f aca="false">IF(Kalender!FS6&lt;&gt;1,0,IF(AND($B6&gt;0,INDEX(Kalender!FS$68:FS$77,MAX(1,$B6))&gt;INDEX(Kalender!$B$68:$B$77,MAX(1,$B6))),1,0)+IF(OR(AND($C6&gt;0,INDEX(Kalender!FS$81:FS$110,MAX(1,$C6))&gt;INDEX(Kalender!$B$81:$B$110,MAX(1,$C6))),AND($D6&gt;0,INDEX(Kalender!FS$81:FS$110,MAX(1,$D6))&gt;INDEX(Kalender!$B$81:$B$110,MAX(1,$D6))),AND($E6&gt;0,INDEX(Kalender!FS$81:FS$110,MAX(1,$E6))&gt;INDEX(Kalender!$B$81:$B$110,MAX(1,$E6))),AND($F6&gt;0,INDEX(Kalender!FS$81:FS$110,MAX(1,$F6))&gt;INDEX(Kalender!$B$81:$B$110,MAX(1,$F6)))),2,0))</f>
        <v>0</v>
      </c>
      <c r="FT6" s="5" t="n">
        <f aca="false">IF(Kalender!FT6&lt;&gt;1,0,IF(AND($B6&gt;0,INDEX(Kalender!FT$68:FT$77,MAX(1,$B6))&gt;INDEX(Kalender!$B$68:$B$77,MAX(1,$B6))),1,0)+IF(OR(AND($C6&gt;0,INDEX(Kalender!FT$81:FT$110,MAX(1,$C6))&gt;INDEX(Kalender!$B$81:$B$110,MAX(1,$C6))),AND($D6&gt;0,INDEX(Kalender!FT$81:FT$110,MAX(1,$D6))&gt;INDEX(Kalender!$B$81:$B$110,MAX(1,$D6))),AND($E6&gt;0,INDEX(Kalender!FT$81:FT$110,MAX(1,$E6))&gt;INDEX(Kalender!$B$81:$B$110,MAX(1,$E6))),AND($F6&gt;0,INDEX(Kalender!FT$81:FT$110,MAX(1,$F6))&gt;INDEX(Kalender!$B$81:$B$110,MAX(1,$F6)))),2,0))</f>
        <v>0</v>
      </c>
      <c r="FU6" s="5" t="n">
        <f aca="false">IF(Kalender!FU6&lt;&gt;1,0,IF(AND($B6&gt;0,INDEX(Kalender!FU$68:FU$77,MAX(1,$B6))&gt;INDEX(Kalender!$B$68:$B$77,MAX(1,$B6))),1,0)+IF(OR(AND($C6&gt;0,INDEX(Kalender!FU$81:FU$110,MAX(1,$C6))&gt;INDEX(Kalender!$B$81:$B$110,MAX(1,$C6))),AND($D6&gt;0,INDEX(Kalender!FU$81:FU$110,MAX(1,$D6))&gt;INDEX(Kalender!$B$81:$B$110,MAX(1,$D6))),AND($E6&gt;0,INDEX(Kalender!FU$81:FU$110,MAX(1,$E6))&gt;INDEX(Kalender!$B$81:$B$110,MAX(1,$E6))),AND($F6&gt;0,INDEX(Kalender!FU$81:FU$110,MAX(1,$F6))&gt;INDEX(Kalender!$B$81:$B$110,MAX(1,$F6)))),2,0))</f>
        <v>0</v>
      </c>
      <c r="FV6" s="5" t="n">
        <f aca="false">IF(Kalender!FV6&lt;&gt;1,0,IF(AND($B6&gt;0,INDEX(Kalender!FV$68:FV$77,MAX(1,$B6))&gt;INDEX(Kalender!$B$68:$B$77,MAX(1,$B6))),1,0)+IF(OR(AND($C6&gt;0,INDEX(Kalender!FV$81:FV$110,MAX(1,$C6))&gt;INDEX(Kalender!$B$81:$B$110,MAX(1,$C6))),AND($D6&gt;0,INDEX(Kalender!FV$81:FV$110,MAX(1,$D6))&gt;INDEX(Kalender!$B$81:$B$110,MAX(1,$D6))),AND($E6&gt;0,INDEX(Kalender!FV$81:FV$110,MAX(1,$E6))&gt;INDEX(Kalender!$B$81:$B$110,MAX(1,$E6))),AND($F6&gt;0,INDEX(Kalender!FV$81:FV$110,MAX(1,$F6))&gt;INDEX(Kalender!$B$81:$B$110,MAX(1,$F6)))),2,0))</f>
        <v>0</v>
      </c>
      <c r="FW6" s="5" t="n">
        <f aca="false">IF(Kalender!FW6&lt;&gt;1,0,IF(AND($B6&gt;0,INDEX(Kalender!FW$68:FW$77,MAX(1,$B6))&gt;INDEX(Kalender!$B$68:$B$77,MAX(1,$B6))),1,0)+IF(OR(AND($C6&gt;0,INDEX(Kalender!FW$81:FW$110,MAX(1,$C6))&gt;INDEX(Kalender!$B$81:$B$110,MAX(1,$C6))),AND($D6&gt;0,INDEX(Kalender!FW$81:FW$110,MAX(1,$D6))&gt;INDEX(Kalender!$B$81:$B$110,MAX(1,$D6))),AND($E6&gt;0,INDEX(Kalender!FW$81:FW$110,MAX(1,$E6))&gt;INDEX(Kalender!$B$81:$B$110,MAX(1,$E6))),AND($F6&gt;0,INDEX(Kalender!FW$81:FW$110,MAX(1,$F6))&gt;INDEX(Kalender!$B$81:$B$110,MAX(1,$F6)))),2,0))</f>
        <v>0</v>
      </c>
      <c r="FX6" s="5" t="n">
        <f aca="false">IF(Kalender!FX6&lt;&gt;1,0,IF(AND($B6&gt;0,INDEX(Kalender!FX$68:FX$77,MAX(1,$B6))&gt;INDEX(Kalender!$B$68:$B$77,MAX(1,$B6))),1,0)+IF(OR(AND($C6&gt;0,INDEX(Kalender!FX$81:FX$110,MAX(1,$C6))&gt;INDEX(Kalender!$B$81:$B$110,MAX(1,$C6))),AND($D6&gt;0,INDEX(Kalender!FX$81:FX$110,MAX(1,$D6))&gt;INDEX(Kalender!$B$81:$B$110,MAX(1,$D6))),AND($E6&gt;0,INDEX(Kalender!FX$81:FX$110,MAX(1,$E6))&gt;INDEX(Kalender!$B$81:$B$110,MAX(1,$E6))),AND($F6&gt;0,INDEX(Kalender!FX$81:FX$110,MAX(1,$F6))&gt;INDEX(Kalender!$B$81:$B$110,MAX(1,$F6)))),2,0))</f>
        <v>0</v>
      </c>
      <c r="FY6" s="5" t="n">
        <f aca="false">IF(Kalender!FY6&lt;&gt;1,0,IF(AND($B6&gt;0,INDEX(Kalender!FY$68:FY$77,MAX(1,$B6))&gt;INDEX(Kalender!$B$68:$B$77,MAX(1,$B6))),1,0)+IF(OR(AND($C6&gt;0,INDEX(Kalender!FY$81:FY$110,MAX(1,$C6))&gt;INDEX(Kalender!$B$81:$B$110,MAX(1,$C6))),AND($D6&gt;0,INDEX(Kalender!FY$81:FY$110,MAX(1,$D6))&gt;INDEX(Kalender!$B$81:$B$110,MAX(1,$D6))),AND($E6&gt;0,INDEX(Kalender!FY$81:FY$110,MAX(1,$E6))&gt;INDEX(Kalender!$B$81:$B$110,MAX(1,$E6))),AND($F6&gt;0,INDEX(Kalender!FY$81:FY$110,MAX(1,$F6))&gt;INDEX(Kalender!$B$81:$B$110,MAX(1,$F6)))),2,0))</f>
        <v>0</v>
      </c>
      <c r="FZ6" s="5" t="n">
        <f aca="false">IF(Kalender!FZ6&lt;&gt;1,0,IF(AND($B6&gt;0,INDEX(Kalender!FZ$68:FZ$77,MAX(1,$B6))&gt;INDEX(Kalender!$B$68:$B$77,MAX(1,$B6))),1,0)+IF(OR(AND($C6&gt;0,INDEX(Kalender!FZ$81:FZ$110,MAX(1,$C6))&gt;INDEX(Kalender!$B$81:$B$110,MAX(1,$C6))),AND($D6&gt;0,INDEX(Kalender!FZ$81:FZ$110,MAX(1,$D6))&gt;INDEX(Kalender!$B$81:$B$110,MAX(1,$D6))),AND($E6&gt;0,INDEX(Kalender!FZ$81:FZ$110,MAX(1,$E6))&gt;INDEX(Kalender!$B$81:$B$110,MAX(1,$E6))),AND($F6&gt;0,INDEX(Kalender!FZ$81:FZ$110,MAX(1,$F6))&gt;INDEX(Kalender!$B$81:$B$110,MAX(1,$F6)))),2,0))</f>
        <v>0</v>
      </c>
      <c r="GA6" s="5" t="n">
        <f aca="false">IF(Kalender!GA6&lt;&gt;1,0,IF(AND($B6&gt;0,INDEX(Kalender!GA$68:GA$77,MAX(1,$B6))&gt;INDEX(Kalender!$B$68:$B$77,MAX(1,$B6))),1,0)+IF(OR(AND($C6&gt;0,INDEX(Kalender!GA$81:GA$110,MAX(1,$C6))&gt;INDEX(Kalender!$B$81:$B$110,MAX(1,$C6))),AND($D6&gt;0,INDEX(Kalender!GA$81:GA$110,MAX(1,$D6))&gt;INDEX(Kalender!$B$81:$B$110,MAX(1,$D6))),AND($E6&gt;0,INDEX(Kalender!GA$81:GA$110,MAX(1,$E6))&gt;INDEX(Kalender!$B$81:$B$110,MAX(1,$E6))),AND($F6&gt;0,INDEX(Kalender!GA$81:GA$110,MAX(1,$F6))&gt;INDEX(Kalender!$B$81:$B$110,MAX(1,$F6)))),2,0))</f>
        <v>0</v>
      </c>
      <c r="GB6" s="5" t="n">
        <f aca="false">IF(Kalender!GB6&lt;&gt;1,0,IF(AND($B6&gt;0,INDEX(Kalender!GB$68:GB$77,MAX(1,$B6))&gt;INDEX(Kalender!$B$68:$B$77,MAX(1,$B6))),1,0)+IF(OR(AND($C6&gt;0,INDEX(Kalender!GB$81:GB$110,MAX(1,$C6))&gt;INDEX(Kalender!$B$81:$B$110,MAX(1,$C6))),AND($D6&gt;0,INDEX(Kalender!GB$81:GB$110,MAX(1,$D6))&gt;INDEX(Kalender!$B$81:$B$110,MAX(1,$D6))),AND($E6&gt;0,INDEX(Kalender!GB$81:GB$110,MAX(1,$E6))&gt;INDEX(Kalender!$B$81:$B$110,MAX(1,$E6))),AND($F6&gt;0,INDEX(Kalender!GB$81:GB$110,MAX(1,$F6))&gt;INDEX(Kalender!$B$81:$B$110,MAX(1,$F6)))),2,0))</f>
        <v>0</v>
      </c>
      <c r="GC6" s="5" t="n">
        <f aca="false">IF(Kalender!GC6&lt;&gt;1,0,IF(AND($B6&gt;0,INDEX(Kalender!GC$68:GC$77,MAX(1,$B6))&gt;INDEX(Kalender!$B$68:$B$77,MAX(1,$B6))),1,0)+IF(OR(AND($C6&gt;0,INDEX(Kalender!GC$81:GC$110,MAX(1,$C6))&gt;INDEX(Kalender!$B$81:$B$110,MAX(1,$C6))),AND($D6&gt;0,INDEX(Kalender!GC$81:GC$110,MAX(1,$D6))&gt;INDEX(Kalender!$B$81:$B$110,MAX(1,$D6))),AND($E6&gt;0,INDEX(Kalender!GC$81:GC$110,MAX(1,$E6))&gt;INDEX(Kalender!$B$81:$B$110,MAX(1,$E6))),AND($F6&gt;0,INDEX(Kalender!GC$81:GC$110,MAX(1,$F6))&gt;INDEX(Kalender!$B$81:$B$110,MAX(1,$F6)))),2,0))</f>
        <v>0</v>
      </c>
      <c r="GD6" s="5" t="n">
        <f aca="false">IF(Kalender!GD6&lt;&gt;1,0,IF(AND($B6&gt;0,INDEX(Kalender!GD$68:GD$77,MAX(1,$B6))&gt;INDEX(Kalender!$B$68:$B$77,MAX(1,$B6))),1,0)+IF(OR(AND($C6&gt;0,INDEX(Kalender!GD$81:GD$110,MAX(1,$C6))&gt;INDEX(Kalender!$B$81:$B$110,MAX(1,$C6))),AND($D6&gt;0,INDEX(Kalender!GD$81:GD$110,MAX(1,$D6))&gt;INDEX(Kalender!$B$81:$B$110,MAX(1,$D6))),AND($E6&gt;0,INDEX(Kalender!GD$81:GD$110,MAX(1,$E6))&gt;INDEX(Kalender!$B$81:$B$110,MAX(1,$E6))),AND($F6&gt;0,INDEX(Kalender!GD$81:GD$110,MAX(1,$F6))&gt;INDEX(Kalender!$B$81:$B$110,MAX(1,$F6)))),2,0))</f>
        <v>0</v>
      </c>
      <c r="GE6" s="5" t="n">
        <f aca="false">IF(Kalender!GE6&lt;&gt;1,0,IF(AND($B6&gt;0,INDEX(Kalender!GE$68:GE$77,MAX(1,$B6))&gt;INDEX(Kalender!$B$68:$B$77,MAX(1,$B6))),1,0)+IF(OR(AND($C6&gt;0,INDEX(Kalender!GE$81:GE$110,MAX(1,$C6))&gt;INDEX(Kalender!$B$81:$B$110,MAX(1,$C6))),AND($D6&gt;0,INDEX(Kalender!GE$81:GE$110,MAX(1,$D6))&gt;INDEX(Kalender!$B$81:$B$110,MAX(1,$D6))),AND($E6&gt;0,INDEX(Kalender!GE$81:GE$110,MAX(1,$E6))&gt;INDEX(Kalender!$B$81:$B$110,MAX(1,$E6))),AND($F6&gt;0,INDEX(Kalender!GE$81:GE$110,MAX(1,$F6))&gt;INDEX(Kalender!$B$81:$B$110,MAX(1,$F6)))),2,0))</f>
        <v>0</v>
      </c>
      <c r="GF6" s="5" t="n">
        <f aca="false">IF(Kalender!GF6&lt;&gt;1,0,IF(AND($B6&gt;0,INDEX(Kalender!GF$68:GF$77,MAX(1,$B6))&gt;INDEX(Kalender!$B$68:$B$77,MAX(1,$B6))),1,0)+IF(OR(AND($C6&gt;0,INDEX(Kalender!GF$81:GF$110,MAX(1,$C6))&gt;INDEX(Kalender!$B$81:$B$110,MAX(1,$C6))),AND($D6&gt;0,INDEX(Kalender!GF$81:GF$110,MAX(1,$D6))&gt;INDEX(Kalender!$B$81:$B$110,MAX(1,$D6))),AND($E6&gt;0,INDEX(Kalender!GF$81:GF$110,MAX(1,$E6))&gt;INDEX(Kalender!$B$81:$B$110,MAX(1,$E6))),AND($F6&gt;0,INDEX(Kalender!GF$81:GF$110,MAX(1,$F6))&gt;INDEX(Kalender!$B$81:$B$110,MAX(1,$F6)))),2,0))</f>
        <v>0</v>
      </c>
      <c r="GG6" s="5" t="n">
        <f aca="false">IF(Kalender!GG6&lt;&gt;1,0,IF(AND($B6&gt;0,INDEX(Kalender!GG$68:GG$77,MAX(1,$B6))&gt;INDEX(Kalender!$B$68:$B$77,MAX(1,$B6))),1,0)+IF(OR(AND($C6&gt;0,INDEX(Kalender!GG$81:GG$110,MAX(1,$C6))&gt;INDEX(Kalender!$B$81:$B$110,MAX(1,$C6))),AND($D6&gt;0,INDEX(Kalender!GG$81:GG$110,MAX(1,$D6))&gt;INDEX(Kalender!$B$81:$B$110,MAX(1,$D6))),AND($E6&gt;0,INDEX(Kalender!GG$81:GG$110,MAX(1,$E6))&gt;INDEX(Kalender!$B$81:$B$110,MAX(1,$E6))),AND($F6&gt;0,INDEX(Kalender!GG$81:GG$110,MAX(1,$F6))&gt;INDEX(Kalender!$B$81:$B$110,MAX(1,$F6)))),2,0))</f>
        <v>0</v>
      </c>
      <c r="GH6" s="5" t="n">
        <f aca="false">IF(Kalender!GH6&lt;&gt;1,0,IF(AND($B6&gt;0,INDEX(Kalender!GH$68:GH$77,MAX(1,$B6))&gt;INDEX(Kalender!$B$68:$B$77,MAX(1,$B6))),1,0)+IF(OR(AND($C6&gt;0,INDEX(Kalender!GH$81:GH$110,MAX(1,$C6))&gt;INDEX(Kalender!$B$81:$B$110,MAX(1,$C6))),AND($D6&gt;0,INDEX(Kalender!GH$81:GH$110,MAX(1,$D6))&gt;INDEX(Kalender!$B$81:$B$110,MAX(1,$D6))),AND($E6&gt;0,INDEX(Kalender!GH$81:GH$110,MAX(1,$E6))&gt;INDEX(Kalender!$B$81:$B$110,MAX(1,$E6))),AND($F6&gt;0,INDEX(Kalender!GH$81:GH$110,MAX(1,$F6))&gt;INDEX(Kalender!$B$81:$B$110,MAX(1,$F6)))),2,0))</f>
        <v>0</v>
      </c>
      <c r="GI6" s="5" t="n">
        <f aca="false">IF(Kalender!GI6&lt;&gt;1,0,IF(AND($B6&gt;0,INDEX(Kalender!GI$68:GI$77,MAX(1,$B6))&gt;INDEX(Kalender!$B$68:$B$77,MAX(1,$B6))),1,0)+IF(OR(AND($C6&gt;0,INDEX(Kalender!GI$81:GI$110,MAX(1,$C6))&gt;INDEX(Kalender!$B$81:$B$110,MAX(1,$C6))),AND($D6&gt;0,INDEX(Kalender!GI$81:GI$110,MAX(1,$D6))&gt;INDEX(Kalender!$B$81:$B$110,MAX(1,$D6))),AND($E6&gt;0,INDEX(Kalender!GI$81:GI$110,MAX(1,$E6))&gt;INDEX(Kalender!$B$81:$B$110,MAX(1,$E6))),AND($F6&gt;0,INDEX(Kalender!GI$81:GI$110,MAX(1,$F6))&gt;INDEX(Kalender!$B$81:$B$110,MAX(1,$F6)))),2,0))</f>
        <v>0</v>
      </c>
      <c r="GJ6" s="5" t="n">
        <f aca="false">IF(Kalender!GJ6&lt;&gt;1,0,IF(AND($B6&gt;0,INDEX(Kalender!GJ$68:GJ$77,MAX(1,$B6))&gt;INDEX(Kalender!$B$68:$B$77,MAX(1,$B6))),1,0)+IF(OR(AND($C6&gt;0,INDEX(Kalender!GJ$81:GJ$110,MAX(1,$C6))&gt;INDEX(Kalender!$B$81:$B$110,MAX(1,$C6))),AND($D6&gt;0,INDEX(Kalender!GJ$81:GJ$110,MAX(1,$D6))&gt;INDEX(Kalender!$B$81:$B$110,MAX(1,$D6))),AND($E6&gt;0,INDEX(Kalender!GJ$81:GJ$110,MAX(1,$E6))&gt;INDEX(Kalender!$B$81:$B$110,MAX(1,$E6))),AND($F6&gt;0,INDEX(Kalender!GJ$81:GJ$110,MAX(1,$F6))&gt;INDEX(Kalender!$B$81:$B$110,MAX(1,$F6)))),2,0))</f>
        <v>0</v>
      </c>
      <c r="GK6" s="5" t="n">
        <f aca="false">IF(Kalender!GK6&lt;&gt;1,0,IF(AND($B6&gt;0,INDEX(Kalender!GK$68:GK$77,MAX(1,$B6))&gt;INDEX(Kalender!$B$68:$B$77,MAX(1,$B6))),1,0)+IF(OR(AND($C6&gt;0,INDEX(Kalender!GK$81:GK$110,MAX(1,$C6))&gt;INDEX(Kalender!$B$81:$B$110,MAX(1,$C6))),AND($D6&gt;0,INDEX(Kalender!GK$81:GK$110,MAX(1,$D6))&gt;INDEX(Kalender!$B$81:$B$110,MAX(1,$D6))),AND($E6&gt;0,INDEX(Kalender!GK$81:GK$110,MAX(1,$E6))&gt;INDEX(Kalender!$B$81:$B$110,MAX(1,$E6))),AND($F6&gt;0,INDEX(Kalender!GK$81:GK$110,MAX(1,$F6))&gt;INDEX(Kalender!$B$81:$B$110,MAX(1,$F6)))),2,0))</f>
        <v>0</v>
      </c>
      <c r="GL6" s="5" t="n">
        <f aca="false">IF(Kalender!GL6&lt;&gt;1,0,IF(AND($B6&gt;0,INDEX(Kalender!GL$68:GL$77,MAX(1,$B6))&gt;INDEX(Kalender!$B$68:$B$77,MAX(1,$B6))),1,0)+IF(OR(AND($C6&gt;0,INDEX(Kalender!GL$81:GL$110,MAX(1,$C6))&gt;INDEX(Kalender!$B$81:$B$110,MAX(1,$C6))),AND($D6&gt;0,INDEX(Kalender!GL$81:GL$110,MAX(1,$D6))&gt;INDEX(Kalender!$B$81:$B$110,MAX(1,$D6))),AND($E6&gt;0,INDEX(Kalender!GL$81:GL$110,MAX(1,$E6))&gt;INDEX(Kalender!$B$81:$B$110,MAX(1,$E6))),AND($F6&gt;0,INDEX(Kalender!GL$81:GL$110,MAX(1,$F6))&gt;INDEX(Kalender!$B$81:$B$110,MAX(1,$F6)))),2,0))</f>
        <v>0</v>
      </c>
      <c r="GM6" s="5" t="n">
        <f aca="false">IF(Kalender!GM6&lt;&gt;1,0,IF(AND($B6&gt;0,INDEX(Kalender!GM$68:GM$77,MAX(1,$B6))&gt;INDEX(Kalender!$B$68:$B$77,MAX(1,$B6))),1,0)+IF(OR(AND($C6&gt;0,INDEX(Kalender!GM$81:GM$110,MAX(1,$C6))&gt;INDEX(Kalender!$B$81:$B$110,MAX(1,$C6))),AND($D6&gt;0,INDEX(Kalender!GM$81:GM$110,MAX(1,$D6))&gt;INDEX(Kalender!$B$81:$B$110,MAX(1,$D6))),AND($E6&gt;0,INDEX(Kalender!GM$81:GM$110,MAX(1,$E6))&gt;INDEX(Kalender!$B$81:$B$110,MAX(1,$E6))),AND($F6&gt;0,INDEX(Kalender!GM$81:GM$110,MAX(1,$F6))&gt;INDEX(Kalender!$B$81:$B$110,MAX(1,$F6)))),2,0))</f>
        <v>0</v>
      </c>
      <c r="GN6" s="5" t="n">
        <f aca="false">IF(Kalender!GN6&lt;&gt;1,0,IF(AND($B6&gt;0,INDEX(Kalender!GN$68:GN$77,MAX(1,$B6))&gt;INDEX(Kalender!$B$68:$B$77,MAX(1,$B6))),1,0)+IF(OR(AND($C6&gt;0,INDEX(Kalender!GN$81:GN$110,MAX(1,$C6))&gt;INDEX(Kalender!$B$81:$B$110,MAX(1,$C6))),AND($D6&gt;0,INDEX(Kalender!GN$81:GN$110,MAX(1,$D6))&gt;INDEX(Kalender!$B$81:$B$110,MAX(1,$D6))),AND($E6&gt;0,INDEX(Kalender!GN$81:GN$110,MAX(1,$E6))&gt;INDEX(Kalender!$B$81:$B$110,MAX(1,$E6))),AND($F6&gt;0,INDEX(Kalender!GN$81:GN$110,MAX(1,$F6))&gt;INDEX(Kalender!$B$81:$B$110,MAX(1,$F6)))),2,0))</f>
        <v>0</v>
      </c>
      <c r="GO6" s="5" t="n">
        <f aca="false">IF(Kalender!GO6&lt;&gt;1,0,IF(AND($B6&gt;0,INDEX(Kalender!GO$68:GO$77,MAX(1,$B6))&gt;INDEX(Kalender!$B$68:$B$77,MAX(1,$B6))),1,0)+IF(OR(AND($C6&gt;0,INDEX(Kalender!GO$81:GO$110,MAX(1,$C6))&gt;INDEX(Kalender!$B$81:$B$110,MAX(1,$C6))),AND($D6&gt;0,INDEX(Kalender!GO$81:GO$110,MAX(1,$D6))&gt;INDEX(Kalender!$B$81:$B$110,MAX(1,$D6))),AND($E6&gt;0,INDEX(Kalender!GO$81:GO$110,MAX(1,$E6))&gt;INDEX(Kalender!$B$81:$B$110,MAX(1,$E6))),AND($F6&gt;0,INDEX(Kalender!GO$81:GO$110,MAX(1,$F6))&gt;INDEX(Kalender!$B$81:$B$110,MAX(1,$F6)))),2,0))</f>
        <v>0</v>
      </c>
      <c r="GP6" s="5" t="n">
        <f aca="false">IF(Kalender!GP6&lt;&gt;1,0,IF(AND($B6&gt;0,INDEX(Kalender!GP$68:GP$77,MAX(1,$B6))&gt;INDEX(Kalender!$B$68:$B$77,MAX(1,$B6))),1,0)+IF(OR(AND($C6&gt;0,INDEX(Kalender!GP$81:GP$110,MAX(1,$C6))&gt;INDEX(Kalender!$B$81:$B$110,MAX(1,$C6))),AND($D6&gt;0,INDEX(Kalender!GP$81:GP$110,MAX(1,$D6))&gt;INDEX(Kalender!$B$81:$B$110,MAX(1,$D6))),AND($E6&gt;0,INDEX(Kalender!GP$81:GP$110,MAX(1,$E6))&gt;INDEX(Kalender!$B$81:$B$110,MAX(1,$E6))),AND($F6&gt;0,INDEX(Kalender!GP$81:GP$110,MAX(1,$F6))&gt;INDEX(Kalender!$B$81:$B$110,MAX(1,$F6)))),2,0))</f>
        <v>0</v>
      </c>
      <c r="GQ6" s="5" t="n">
        <f aca="false">IF(Kalender!GQ6&lt;&gt;1,0,IF(AND($B6&gt;0,INDEX(Kalender!GQ$68:GQ$77,MAX(1,$B6))&gt;INDEX(Kalender!$B$68:$B$77,MAX(1,$B6))),1,0)+IF(OR(AND($C6&gt;0,INDEX(Kalender!GQ$81:GQ$110,MAX(1,$C6))&gt;INDEX(Kalender!$B$81:$B$110,MAX(1,$C6))),AND($D6&gt;0,INDEX(Kalender!GQ$81:GQ$110,MAX(1,$D6))&gt;INDEX(Kalender!$B$81:$B$110,MAX(1,$D6))),AND($E6&gt;0,INDEX(Kalender!GQ$81:GQ$110,MAX(1,$E6))&gt;INDEX(Kalender!$B$81:$B$110,MAX(1,$E6))),AND($F6&gt;0,INDEX(Kalender!GQ$81:GQ$110,MAX(1,$F6))&gt;INDEX(Kalender!$B$81:$B$110,MAX(1,$F6)))),2,0))</f>
        <v>0</v>
      </c>
      <c r="GR6" s="5" t="n">
        <f aca="false">IF(Kalender!GR6&lt;&gt;1,0,IF(AND($B6&gt;0,INDEX(Kalender!GR$68:GR$77,MAX(1,$B6))&gt;INDEX(Kalender!$B$68:$B$77,MAX(1,$B6))),1,0)+IF(OR(AND($C6&gt;0,INDEX(Kalender!GR$81:GR$110,MAX(1,$C6))&gt;INDEX(Kalender!$B$81:$B$110,MAX(1,$C6))),AND($D6&gt;0,INDEX(Kalender!GR$81:GR$110,MAX(1,$D6))&gt;INDEX(Kalender!$B$81:$B$110,MAX(1,$D6))),AND($E6&gt;0,INDEX(Kalender!GR$81:GR$110,MAX(1,$E6))&gt;INDEX(Kalender!$B$81:$B$110,MAX(1,$E6))),AND($F6&gt;0,INDEX(Kalender!GR$81:GR$110,MAX(1,$F6))&gt;INDEX(Kalender!$B$81:$B$110,MAX(1,$F6)))),2,0))</f>
        <v>0</v>
      </c>
      <c r="GS6" s="5" t="n">
        <f aca="false">IF(Kalender!GS6&lt;&gt;1,0,IF(AND($B6&gt;0,INDEX(Kalender!GS$68:GS$77,MAX(1,$B6))&gt;INDEX(Kalender!$B$68:$B$77,MAX(1,$B6))),1,0)+IF(OR(AND($C6&gt;0,INDEX(Kalender!GS$81:GS$110,MAX(1,$C6))&gt;INDEX(Kalender!$B$81:$B$110,MAX(1,$C6))),AND($D6&gt;0,INDEX(Kalender!GS$81:GS$110,MAX(1,$D6))&gt;INDEX(Kalender!$B$81:$B$110,MAX(1,$D6))),AND($E6&gt;0,INDEX(Kalender!GS$81:GS$110,MAX(1,$E6))&gt;INDEX(Kalender!$B$81:$B$110,MAX(1,$E6))),AND($F6&gt;0,INDEX(Kalender!GS$81:GS$110,MAX(1,$F6))&gt;INDEX(Kalender!$B$81:$B$110,MAX(1,$F6)))),2,0))</f>
        <v>0</v>
      </c>
      <c r="GT6" s="5" t="n">
        <f aca="false">IF(Kalender!GT6&lt;&gt;1,0,IF(AND($B6&gt;0,INDEX(Kalender!GT$68:GT$77,MAX(1,$B6))&gt;INDEX(Kalender!$B$68:$B$77,MAX(1,$B6))),1,0)+IF(OR(AND($C6&gt;0,INDEX(Kalender!GT$81:GT$110,MAX(1,$C6))&gt;INDEX(Kalender!$B$81:$B$110,MAX(1,$C6))),AND($D6&gt;0,INDEX(Kalender!GT$81:GT$110,MAX(1,$D6))&gt;INDEX(Kalender!$B$81:$B$110,MAX(1,$D6))),AND($E6&gt;0,INDEX(Kalender!GT$81:GT$110,MAX(1,$E6))&gt;INDEX(Kalender!$B$81:$B$110,MAX(1,$E6))),AND($F6&gt;0,INDEX(Kalender!GT$81:GT$110,MAX(1,$F6))&gt;INDEX(Kalender!$B$81:$B$110,MAX(1,$F6)))),2,0))</f>
        <v>0</v>
      </c>
      <c r="GU6" s="5" t="n">
        <f aca="false">IF(Kalender!GU6&lt;&gt;1,0,IF(AND($B6&gt;0,INDEX(Kalender!GU$68:GU$77,MAX(1,$B6))&gt;INDEX(Kalender!$B$68:$B$77,MAX(1,$B6))),1,0)+IF(OR(AND($C6&gt;0,INDEX(Kalender!GU$81:GU$110,MAX(1,$C6))&gt;INDEX(Kalender!$B$81:$B$110,MAX(1,$C6))),AND($D6&gt;0,INDEX(Kalender!GU$81:GU$110,MAX(1,$D6))&gt;INDEX(Kalender!$B$81:$B$110,MAX(1,$D6))),AND($E6&gt;0,INDEX(Kalender!GU$81:GU$110,MAX(1,$E6))&gt;INDEX(Kalender!$B$81:$B$110,MAX(1,$E6))),AND($F6&gt;0,INDEX(Kalender!GU$81:GU$110,MAX(1,$F6))&gt;INDEX(Kalender!$B$81:$B$110,MAX(1,$F6)))),2,0))</f>
        <v>0</v>
      </c>
      <c r="GV6" s="5" t="n">
        <f aca="false">IF(Kalender!GV6&lt;&gt;1,0,IF(AND($B6&gt;0,INDEX(Kalender!GV$68:GV$77,MAX(1,$B6))&gt;INDEX(Kalender!$B$68:$B$77,MAX(1,$B6))),1,0)+IF(OR(AND($C6&gt;0,INDEX(Kalender!GV$81:GV$110,MAX(1,$C6))&gt;INDEX(Kalender!$B$81:$B$110,MAX(1,$C6))),AND($D6&gt;0,INDEX(Kalender!GV$81:GV$110,MAX(1,$D6))&gt;INDEX(Kalender!$B$81:$B$110,MAX(1,$D6))),AND($E6&gt;0,INDEX(Kalender!GV$81:GV$110,MAX(1,$E6))&gt;INDEX(Kalender!$B$81:$B$110,MAX(1,$E6))),AND($F6&gt;0,INDEX(Kalender!GV$81:GV$110,MAX(1,$F6))&gt;INDEX(Kalender!$B$81:$B$110,MAX(1,$F6)))),2,0))</f>
        <v>0</v>
      </c>
      <c r="GW6" s="5" t="n">
        <f aca="false">IF(Kalender!GW6&lt;&gt;1,0,IF(AND($B6&gt;0,INDEX(Kalender!GW$68:GW$77,MAX(1,$B6))&gt;INDEX(Kalender!$B$68:$B$77,MAX(1,$B6))),1,0)+IF(OR(AND($C6&gt;0,INDEX(Kalender!GW$81:GW$110,MAX(1,$C6))&gt;INDEX(Kalender!$B$81:$B$110,MAX(1,$C6))),AND($D6&gt;0,INDEX(Kalender!GW$81:GW$110,MAX(1,$D6))&gt;INDEX(Kalender!$B$81:$B$110,MAX(1,$D6))),AND($E6&gt;0,INDEX(Kalender!GW$81:GW$110,MAX(1,$E6))&gt;INDEX(Kalender!$B$81:$B$110,MAX(1,$E6))),AND($F6&gt;0,INDEX(Kalender!GW$81:GW$110,MAX(1,$F6))&gt;INDEX(Kalender!$B$81:$B$110,MAX(1,$F6)))),2,0))</f>
        <v>0</v>
      </c>
      <c r="GX6" s="5" t="n">
        <f aca="false">IF(Kalender!GX6&lt;&gt;1,0,IF(AND($B6&gt;0,INDEX(Kalender!GX$68:GX$77,MAX(1,$B6))&gt;INDEX(Kalender!$B$68:$B$77,MAX(1,$B6))),1,0)+IF(OR(AND($C6&gt;0,INDEX(Kalender!GX$81:GX$110,MAX(1,$C6))&gt;INDEX(Kalender!$B$81:$B$110,MAX(1,$C6))),AND($D6&gt;0,INDEX(Kalender!GX$81:GX$110,MAX(1,$D6))&gt;INDEX(Kalender!$B$81:$B$110,MAX(1,$D6))),AND($E6&gt;0,INDEX(Kalender!GX$81:GX$110,MAX(1,$E6))&gt;INDEX(Kalender!$B$81:$B$110,MAX(1,$E6))),AND($F6&gt;0,INDEX(Kalender!GX$81:GX$110,MAX(1,$F6))&gt;INDEX(Kalender!$B$81:$B$110,MAX(1,$F6)))),2,0))</f>
        <v>0</v>
      </c>
      <c r="GY6" s="5" t="n">
        <f aca="false">IF(Kalender!GY6&lt;&gt;1,0,IF(AND($B6&gt;0,INDEX(Kalender!GY$68:GY$77,MAX(1,$B6))&gt;INDEX(Kalender!$B$68:$B$77,MAX(1,$B6))),1,0)+IF(OR(AND($C6&gt;0,INDEX(Kalender!GY$81:GY$110,MAX(1,$C6))&gt;INDEX(Kalender!$B$81:$B$110,MAX(1,$C6))),AND($D6&gt;0,INDEX(Kalender!GY$81:GY$110,MAX(1,$D6))&gt;INDEX(Kalender!$B$81:$B$110,MAX(1,$D6))),AND($E6&gt;0,INDEX(Kalender!GY$81:GY$110,MAX(1,$E6))&gt;INDEX(Kalender!$B$81:$B$110,MAX(1,$E6))),AND($F6&gt;0,INDEX(Kalender!GY$81:GY$110,MAX(1,$F6))&gt;INDEX(Kalender!$B$81:$B$110,MAX(1,$F6)))),2,0))</f>
        <v>0</v>
      </c>
      <c r="GZ6" s="5" t="n">
        <f aca="false">IF(Kalender!GZ6&lt;&gt;1,0,IF(AND($B6&gt;0,INDEX(Kalender!GZ$68:GZ$77,MAX(1,$B6))&gt;INDEX(Kalender!$B$68:$B$77,MAX(1,$B6))),1,0)+IF(OR(AND($C6&gt;0,INDEX(Kalender!GZ$81:GZ$110,MAX(1,$C6))&gt;INDEX(Kalender!$B$81:$B$110,MAX(1,$C6))),AND($D6&gt;0,INDEX(Kalender!GZ$81:GZ$110,MAX(1,$D6))&gt;INDEX(Kalender!$B$81:$B$110,MAX(1,$D6))),AND($E6&gt;0,INDEX(Kalender!GZ$81:GZ$110,MAX(1,$E6))&gt;INDEX(Kalender!$B$81:$B$110,MAX(1,$E6))),AND($F6&gt;0,INDEX(Kalender!GZ$81:GZ$110,MAX(1,$F6))&gt;INDEX(Kalender!$B$81:$B$110,MAX(1,$F6)))),2,0))</f>
        <v>0</v>
      </c>
      <c r="HA6" s="5" t="n">
        <f aca="false">IF(Kalender!HA6&lt;&gt;1,0,IF(AND($B6&gt;0,INDEX(Kalender!HA$68:HA$77,MAX(1,$B6))&gt;INDEX(Kalender!$B$68:$B$77,MAX(1,$B6))),1,0)+IF(OR(AND($C6&gt;0,INDEX(Kalender!HA$81:HA$110,MAX(1,$C6))&gt;INDEX(Kalender!$B$81:$B$110,MAX(1,$C6))),AND($D6&gt;0,INDEX(Kalender!HA$81:HA$110,MAX(1,$D6))&gt;INDEX(Kalender!$B$81:$B$110,MAX(1,$D6))),AND($E6&gt;0,INDEX(Kalender!HA$81:HA$110,MAX(1,$E6))&gt;INDEX(Kalender!$B$81:$B$110,MAX(1,$E6))),AND($F6&gt;0,INDEX(Kalender!HA$81:HA$110,MAX(1,$F6))&gt;INDEX(Kalender!$B$81:$B$110,MAX(1,$F6)))),2,0))</f>
        <v>0</v>
      </c>
      <c r="HB6" s="5" t="n">
        <f aca="false">IF(Kalender!HB6&lt;&gt;1,0,IF(AND($B6&gt;0,INDEX(Kalender!HB$68:HB$77,MAX(1,$B6))&gt;INDEX(Kalender!$B$68:$B$77,MAX(1,$B6))),1,0)+IF(OR(AND($C6&gt;0,INDEX(Kalender!HB$81:HB$110,MAX(1,$C6))&gt;INDEX(Kalender!$B$81:$B$110,MAX(1,$C6))),AND($D6&gt;0,INDEX(Kalender!HB$81:HB$110,MAX(1,$D6))&gt;INDEX(Kalender!$B$81:$B$110,MAX(1,$D6))),AND($E6&gt;0,INDEX(Kalender!HB$81:HB$110,MAX(1,$E6))&gt;INDEX(Kalender!$B$81:$B$110,MAX(1,$E6))),AND($F6&gt;0,INDEX(Kalender!HB$81:HB$110,MAX(1,$F6))&gt;INDEX(Kalender!$B$81:$B$110,MAX(1,$F6)))),2,0))</f>
        <v>0</v>
      </c>
      <c r="HC6" s="5" t="n">
        <f aca="false">IF(Kalender!HC6&lt;&gt;1,0,IF(AND($B6&gt;0,INDEX(Kalender!HC$68:HC$77,MAX(1,$B6))&gt;INDEX(Kalender!$B$68:$B$77,MAX(1,$B6))),1,0)+IF(OR(AND($C6&gt;0,INDEX(Kalender!HC$81:HC$110,MAX(1,$C6))&gt;INDEX(Kalender!$B$81:$B$110,MAX(1,$C6))),AND($D6&gt;0,INDEX(Kalender!HC$81:HC$110,MAX(1,$D6))&gt;INDEX(Kalender!$B$81:$B$110,MAX(1,$D6))),AND($E6&gt;0,INDEX(Kalender!HC$81:HC$110,MAX(1,$E6))&gt;INDEX(Kalender!$B$81:$B$110,MAX(1,$E6))),AND($F6&gt;0,INDEX(Kalender!HC$81:HC$110,MAX(1,$F6))&gt;INDEX(Kalender!$B$81:$B$110,MAX(1,$F6)))),2,0))</f>
        <v>0</v>
      </c>
      <c r="HD6" s="5" t="n">
        <f aca="false">IF(Kalender!HD6&lt;&gt;1,0,IF(AND($B6&gt;0,INDEX(Kalender!HD$68:HD$77,MAX(1,$B6))&gt;INDEX(Kalender!$B$68:$B$77,MAX(1,$B6))),1,0)+IF(OR(AND($C6&gt;0,INDEX(Kalender!HD$81:HD$110,MAX(1,$C6))&gt;INDEX(Kalender!$B$81:$B$110,MAX(1,$C6))),AND($D6&gt;0,INDEX(Kalender!HD$81:HD$110,MAX(1,$D6))&gt;INDEX(Kalender!$B$81:$B$110,MAX(1,$D6))),AND($E6&gt;0,INDEX(Kalender!HD$81:HD$110,MAX(1,$E6))&gt;INDEX(Kalender!$B$81:$B$110,MAX(1,$E6))),AND($F6&gt;0,INDEX(Kalender!HD$81:HD$110,MAX(1,$F6))&gt;INDEX(Kalender!$B$81:$B$110,MAX(1,$F6)))),2,0))</f>
        <v>0</v>
      </c>
      <c r="HE6" s="5" t="n">
        <f aca="false">IF(Kalender!HE6&lt;&gt;1,0,IF(AND($B6&gt;0,INDEX(Kalender!HE$68:HE$77,MAX(1,$B6))&gt;INDEX(Kalender!$B$68:$B$77,MAX(1,$B6))),1,0)+IF(OR(AND($C6&gt;0,INDEX(Kalender!HE$81:HE$110,MAX(1,$C6))&gt;INDEX(Kalender!$B$81:$B$110,MAX(1,$C6))),AND($D6&gt;0,INDEX(Kalender!HE$81:HE$110,MAX(1,$D6))&gt;INDEX(Kalender!$B$81:$B$110,MAX(1,$D6))),AND($E6&gt;0,INDEX(Kalender!HE$81:HE$110,MAX(1,$E6))&gt;INDEX(Kalender!$B$81:$B$110,MAX(1,$E6))),AND($F6&gt;0,INDEX(Kalender!HE$81:HE$110,MAX(1,$F6))&gt;INDEX(Kalender!$B$81:$B$110,MAX(1,$F6)))),2,0))</f>
        <v>0</v>
      </c>
      <c r="HF6" s="5" t="n">
        <f aca="false">IF(Kalender!HF6&lt;&gt;1,0,IF(AND($B6&gt;0,INDEX(Kalender!HF$68:HF$77,MAX(1,$B6))&gt;INDEX(Kalender!$B$68:$B$77,MAX(1,$B6))),1,0)+IF(OR(AND($C6&gt;0,INDEX(Kalender!HF$81:HF$110,MAX(1,$C6))&gt;INDEX(Kalender!$B$81:$B$110,MAX(1,$C6))),AND($D6&gt;0,INDEX(Kalender!HF$81:HF$110,MAX(1,$D6))&gt;INDEX(Kalender!$B$81:$B$110,MAX(1,$D6))),AND($E6&gt;0,INDEX(Kalender!HF$81:HF$110,MAX(1,$E6))&gt;INDEX(Kalender!$B$81:$B$110,MAX(1,$E6))),AND($F6&gt;0,INDEX(Kalender!HF$81:HF$110,MAX(1,$F6))&gt;INDEX(Kalender!$B$81:$B$110,MAX(1,$F6)))),2,0))</f>
        <v>0</v>
      </c>
      <c r="HG6" s="5" t="n">
        <f aca="false">IF(Kalender!HG6&lt;&gt;1,0,IF(AND($B6&gt;0,INDEX(Kalender!HG$68:HG$77,MAX(1,$B6))&gt;INDEX(Kalender!$B$68:$B$77,MAX(1,$B6))),1,0)+IF(OR(AND($C6&gt;0,INDEX(Kalender!HG$81:HG$110,MAX(1,$C6))&gt;INDEX(Kalender!$B$81:$B$110,MAX(1,$C6))),AND($D6&gt;0,INDEX(Kalender!HG$81:HG$110,MAX(1,$D6))&gt;INDEX(Kalender!$B$81:$B$110,MAX(1,$D6))),AND($E6&gt;0,INDEX(Kalender!HG$81:HG$110,MAX(1,$E6))&gt;INDEX(Kalender!$B$81:$B$110,MAX(1,$E6))),AND($F6&gt;0,INDEX(Kalender!HG$81:HG$110,MAX(1,$F6))&gt;INDEX(Kalender!$B$81:$B$110,MAX(1,$F6)))),2,0))</f>
        <v>0</v>
      </c>
      <c r="HH6" s="5" t="n">
        <f aca="false">IF(Kalender!HH6&lt;&gt;1,0,IF(AND($B6&gt;0,INDEX(Kalender!HH$68:HH$77,MAX(1,$B6))&gt;INDEX(Kalender!$B$68:$B$77,MAX(1,$B6))),1,0)+IF(OR(AND($C6&gt;0,INDEX(Kalender!HH$81:HH$110,MAX(1,$C6))&gt;INDEX(Kalender!$B$81:$B$110,MAX(1,$C6))),AND($D6&gt;0,INDEX(Kalender!HH$81:HH$110,MAX(1,$D6))&gt;INDEX(Kalender!$B$81:$B$110,MAX(1,$D6))),AND($E6&gt;0,INDEX(Kalender!HH$81:HH$110,MAX(1,$E6))&gt;INDEX(Kalender!$B$81:$B$110,MAX(1,$E6))),AND($F6&gt;0,INDEX(Kalender!HH$81:HH$110,MAX(1,$F6))&gt;INDEX(Kalender!$B$81:$B$110,MAX(1,$F6)))),2,0))</f>
        <v>0</v>
      </c>
      <c r="HI6" s="5" t="n">
        <f aca="false">IF(Kalender!HI6&lt;&gt;1,0,IF(AND($B6&gt;0,INDEX(Kalender!HI$68:HI$77,MAX(1,$B6))&gt;INDEX(Kalender!$B$68:$B$77,MAX(1,$B6))),1,0)+IF(OR(AND($C6&gt;0,INDEX(Kalender!HI$81:HI$110,MAX(1,$C6))&gt;INDEX(Kalender!$B$81:$B$110,MAX(1,$C6))),AND($D6&gt;0,INDEX(Kalender!HI$81:HI$110,MAX(1,$D6))&gt;INDEX(Kalender!$B$81:$B$110,MAX(1,$D6))),AND($E6&gt;0,INDEX(Kalender!HI$81:HI$110,MAX(1,$E6))&gt;INDEX(Kalender!$B$81:$B$110,MAX(1,$E6))),AND($F6&gt;0,INDEX(Kalender!HI$81:HI$110,MAX(1,$F6))&gt;INDEX(Kalender!$B$81:$B$110,MAX(1,$F6)))),2,0))</f>
        <v>0</v>
      </c>
      <c r="HJ6" s="5" t="n">
        <f aca="false">IF(Kalender!HJ6&lt;&gt;1,0,IF(AND($B6&gt;0,INDEX(Kalender!HJ$68:HJ$77,MAX(1,$B6))&gt;INDEX(Kalender!$B$68:$B$77,MAX(1,$B6))),1,0)+IF(OR(AND($C6&gt;0,INDEX(Kalender!HJ$81:HJ$110,MAX(1,$C6))&gt;INDEX(Kalender!$B$81:$B$110,MAX(1,$C6))),AND($D6&gt;0,INDEX(Kalender!HJ$81:HJ$110,MAX(1,$D6))&gt;INDEX(Kalender!$B$81:$B$110,MAX(1,$D6))),AND($E6&gt;0,INDEX(Kalender!HJ$81:HJ$110,MAX(1,$E6))&gt;INDEX(Kalender!$B$81:$B$110,MAX(1,$E6))),AND($F6&gt;0,INDEX(Kalender!HJ$81:HJ$110,MAX(1,$F6))&gt;INDEX(Kalender!$B$81:$B$110,MAX(1,$F6)))),2,0))</f>
        <v>0</v>
      </c>
      <c r="HK6" s="5" t="n">
        <f aca="false">IF(Kalender!HK6&lt;&gt;1,0,IF(AND($B6&gt;0,INDEX(Kalender!HK$68:HK$77,MAX(1,$B6))&gt;INDEX(Kalender!$B$68:$B$77,MAX(1,$B6))),1,0)+IF(OR(AND($C6&gt;0,INDEX(Kalender!HK$81:HK$110,MAX(1,$C6))&gt;INDEX(Kalender!$B$81:$B$110,MAX(1,$C6))),AND($D6&gt;0,INDEX(Kalender!HK$81:HK$110,MAX(1,$D6))&gt;INDEX(Kalender!$B$81:$B$110,MAX(1,$D6))),AND($E6&gt;0,INDEX(Kalender!HK$81:HK$110,MAX(1,$E6))&gt;INDEX(Kalender!$B$81:$B$110,MAX(1,$E6))),AND($F6&gt;0,INDEX(Kalender!HK$81:HK$110,MAX(1,$F6))&gt;INDEX(Kalender!$B$81:$B$110,MAX(1,$F6)))),2,0))</f>
        <v>0</v>
      </c>
      <c r="HL6" s="5" t="n">
        <f aca="false">IF(Kalender!HL6&lt;&gt;1,0,IF(AND($B6&gt;0,INDEX(Kalender!HL$68:HL$77,MAX(1,$B6))&gt;INDEX(Kalender!$B$68:$B$77,MAX(1,$B6))),1,0)+IF(OR(AND($C6&gt;0,INDEX(Kalender!HL$81:HL$110,MAX(1,$C6))&gt;INDEX(Kalender!$B$81:$B$110,MAX(1,$C6))),AND($D6&gt;0,INDEX(Kalender!HL$81:HL$110,MAX(1,$D6))&gt;INDEX(Kalender!$B$81:$B$110,MAX(1,$D6))),AND($E6&gt;0,INDEX(Kalender!HL$81:HL$110,MAX(1,$E6))&gt;INDEX(Kalender!$B$81:$B$110,MAX(1,$E6))),AND($F6&gt;0,INDEX(Kalender!HL$81:HL$110,MAX(1,$F6))&gt;INDEX(Kalender!$B$81:$B$110,MAX(1,$F6)))),2,0))</f>
        <v>0</v>
      </c>
      <c r="HM6" s="5" t="n">
        <f aca="false">IF(Kalender!HM6&lt;&gt;1,0,IF(AND($B6&gt;0,INDEX(Kalender!HM$68:HM$77,MAX(1,$B6))&gt;INDEX(Kalender!$B$68:$B$77,MAX(1,$B6))),1,0)+IF(OR(AND($C6&gt;0,INDEX(Kalender!HM$81:HM$110,MAX(1,$C6))&gt;INDEX(Kalender!$B$81:$B$110,MAX(1,$C6))),AND($D6&gt;0,INDEX(Kalender!HM$81:HM$110,MAX(1,$D6))&gt;INDEX(Kalender!$B$81:$B$110,MAX(1,$D6))),AND($E6&gt;0,INDEX(Kalender!HM$81:HM$110,MAX(1,$E6))&gt;INDEX(Kalender!$B$81:$B$110,MAX(1,$E6))),AND($F6&gt;0,INDEX(Kalender!HM$81:HM$110,MAX(1,$F6))&gt;INDEX(Kalender!$B$81:$B$110,MAX(1,$F6)))),2,0))</f>
        <v>0</v>
      </c>
      <c r="HN6" s="5" t="n">
        <f aca="false">IF(Kalender!HN6&lt;&gt;1,0,IF(AND($B6&gt;0,INDEX(Kalender!HN$68:HN$77,MAX(1,$B6))&gt;INDEX(Kalender!$B$68:$B$77,MAX(1,$B6))),1,0)+IF(OR(AND($C6&gt;0,INDEX(Kalender!HN$81:HN$110,MAX(1,$C6))&gt;INDEX(Kalender!$B$81:$B$110,MAX(1,$C6))),AND($D6&gt;0,INDEX(Kalender!HN$81:HN$110,MAX(1,$D6))&gt;INDEX(Kalender!$B$81:$B$110,MAX(1,$D6))),AND($E6&gt;0,INDEX(Kalender!HN$81:HN$110,MAX(1,$E6))&gt;INDEX(Kalender!$B$81:$B$110,MAX(1,$E6))),AND($F6&gt;0,INDEX(Kalender!HN$81:HN$110,MAX(1,$F6))&gt;INDEX(Kalender!$B$81:$B$110,MAX(1,$F6)))),2,0))</f>
        <v>0</v>
      </c>
      <c r="HO6" s="5" t="n">
        <f aca="false">IF(Kalender!HO6&lt;&gt;1,0,IF(AND($B6&gt;0,INDEX(Kalender!HO$68:HO$77,MAX(1,$B6))&gt;INDEX(Kalender!$B$68:$B$77,MAX(1,$B6))),1,0)+IF(OR(AND($C6&gt;0,INDEX(Kalender!HO$81:HO$110,MAX(1,$C6))&gt;INDEX(Kalender!$B$81:$B$110,MAX(1,$C6))),AND($D6&gt;0,INDEX(Kalender!HO$81:HO$110,MAX(1,$D6))&gt;INDEX(Kalender!$B$81:$B$110,MAX(1,$D6))),AND($E6&gt;0,INDEX(Kalender!HO$81:HO$110,MAX(1,$E6))&gt;INDEX(Kalender!$B$81:$B$110,MAX(1,$E6))),AND($F6&gt;0,INDEX(Kalender!HO$81:HO$110,MAX(1,$F6))&gt;INDEX(Kalender!$B$81:$B$110,MAX(1,$F6)))),2,0))</f>
        <v>0</v>
      </c>
      <c r="HP6" s="5" t="n">
        <f aca="false">IF(Kalender!HP6&lt;&gt;1,0,IF(AND($B6&gt;0,INDEX(Kalender!HP$68:HP$77,MAX(1,$B6))&gt;INDEX(Kalender!$B$68:$B$77,MAX(1,$B6))),1,0)+IF(OR(AND($C6&gt;0,INDEX(Kalender!HP$81:HP$110,MAX(1,$C6))&gt;INDEX(Kalender!$B$81:$B$110,MAX(1,$C6))),AND($D6&gt;0,INDEX(Kalender!HP$81:HP$110,MAX(1,$D6))&gt;INDEX(Kalender!$B$81:$B$110,MAX(1,$D6))),AND($E6&gt;0,INDEX(Kalender!HP$81:HP$110,MAX(1,$E6))&gt;INDEX(Kalender!$B$81:$B$110,MAX(1,$E6))),AND($F6&gt;0,INDEX(Kalender!HP$81:HP$110,MAX(1,$F6))&gt;INDEX(Kalender!$B$81:$B$110,MAX(1,$F6)))),2,0))</f>
        <v>0</v>
      </c>
      <c r="HQ6" s="5" t="n">
        <f aca="false">IF(Kalender!HQ6&lt;&gt;1,0,IF(AND($B6&gt;0,INDEX(Kalender!HQ$68:HQ$77,MAX(1,$B6))&gt;INDEX(Kalender!$B$68:$B$77,MAX(1,$B6))),1,0)+IF(OR(AND($C6&gt;0,INDEX(Kalender!HQ$81:HQ$110,MAX(1,$C6))&gt;INDEX(Kalender!$B$81:$B$110,MAX(1,$C6))),AND($D6&gt;0,INDEX(Kalender!HQ$81:HQ$110,MAX(1,$D6))&gt;INDEX(Kalender!$B$81:$B$110,MAX(1,$D6))),AND($E6&gt;0,INDEX(Kalender!HQ$81:HQ$110,MAX(1,$E6))&gt;INDEX(Kalender!$B$81:$B$110,MAX(1,$E6))),AND($F6&gt;0,INDEX(Kalender!HQ$81:HQ$110,MAX(1,$F6))&gt;INDEX(Kalender!$B$81:$B$110,MAX(1,$F6)))),2,0))</f>
        <v>0</v>
      </c>
      <c r="HR6" s="5" t="n">
        <f aca="false">IF(Kalender!HR6&lt;&gt;1,0,IF(AND($B6&gt;0,INDEX(Kalender!HR$68:HR$77,MAX(1,$B6))&gt;INDEX(Kalender!$B$68:$B$77,MAX(1,$B6))),1,0)+IF(OR(AND($C6&gt;0,INDEX(Kalender!HR$81:HR$110,MAX(1,$C6))&gt;INDEX(Kalender!$B$81:$B$110,MAX(1,$C6))),AND($D6&gt;0,INDEX(Kalender!HR$81:HR$110,MAX(1,$D6))&gt;INDEX(Kalender!$B$81:$B$110,MAX(1,$D6))),AND($E6&gt;0,INDEX(Kalender!HR$81:HR$110,MAX(1,$E6))&gt;INDEX(Kalender!$B$81:$B$110,MAX(1,$E6))),AND($F6&gt;0,INDEX(Kalender!HR$81:HR$110,MAX(1,$F6))&gt;INDEX(Kalender!$B$81:$B$110,MAX(1,$F6)))),2,0))</f>
        <v>0</v>
      </c>
      <c r="HS6" s="5" t="n">
        <f aca="false">IF(Kalender!HS6&lt;&gt;1,0,IF(AND($B6&gt;0,INDEX(Kalender!HS$68:HS$77,MAX(1,$B6))&gt;INDEX(Kalender!$B$68:$B$77,MAX(1,$B6))),1,0)+IF(OR(AND($C6&gt;0,INDEX(Kalender!HS$81:HS$110,MAX(1,$C6))&gt;INDEX(Kalender!$B$81:$B$110,MAX(1,$C6))),AND($D6&gt;0,INDEX(Kalender!HS$81:HS$110,MAX(1,$D6))&gt;INDEX(Kalender!$B$81:$B$110,MAX(1,$D6))),AND($E6&gt;0,INDEX(Kalender!HS$81:HS$110,MAX(1,$E6))&gt;INDEX(Kalender!$B$81:$B$110,MAX(1,$E6))),AND($F6&gt;0,INDEX(Kalender!HS$81:HS$110,MAX(1,$F6))&gt;INDEX(Kalender!$B$81:$B$110,MAX(1,$F6)))),2,0))</f>
        <v>0</v>
      </c>
      <c r="HT6" s="5" t="n">
        <f aca="false">IF(Kalender!HT6&lt;&gt;1,0,IF(AND($B6&gt;0,INDEX(Kalender!HT$68:HT$77,MAX(1,$B6))&gt;INDEX(Kalender!$B$68:$B$77,MAX(1,$B6))),1,0)+IF(OR(AND($C6&gt;0,INDEX(Kalender!HT$81:HT$110,MAX(1,$C6))&gt;INDEX(Kalender!$B$81:$B$110,MAX(1,$C6))),AND($D6&gt;0,INDEX(Kalender!HT$81:HT$110,MAX(1,$D6))&gt;INDEX(Kalender!$B$81:$B$110,MAX(1,$D6))),AND($E6&gt;0,INDEX(Kalender!HT$81:HT$110,MAX(1,$E6))&gt;INDEX(Kalender!$B$81:$B$110,MAX(1,$E6))),AND($F6&gt;0,INDEX(Kalender!HT$81:HT$110,MAX(1,$F6))&gt;INDEX(Kalender!$B$81:$B$110,MAX(1,$F6)))),2,0))</f>
        <v>0</v>
      </c>
      <c r="HU6" s="5" t="n">
        <f aca="false">IF(Kalender!HU6&lt;&gt;1,0,IF(AND($B6&gt;0,INDEX(Kalender!HU$68:HU$77,MAX(1,$B6))&gt;INDEX(Kalender!$B$68:$B$77,MAX(1,$B6))),1,0)+IF(OR(AND($C6&gt;0,INDEX(Kalender!HU$81:HU$110,MAX(1,$C6))&gt;INDEX(Kalender!$B$81:$B$110,MAX(1,$C6))),AND($D6&gt;0,INDEX(Kalender!HU$81:HU$110,MAX(1,$D6))&gt;INDEX(Kalender!$B$81:$B$110,MAX(1,$D6))),AND($E6&gt;0,INDEX(Kalender!HU$81:HU$110,MAX(1,$E6))&gt;INDEX(Kalender!$B$81:$B$110,MAX(1,$E6))),AND($F6&gt;0,INDEX(Kalender!HU$81:HU$110,MAX(1,$F6))&gt;INDEX(Kalender!$B$81:$B$110,MAX(1,$F6)))),2,0))</f>
        <v>0</v>
      </c>
      <c r="HV6" s="5" t="n">
        <f aca="false">IF(Kalender!HV6&lt;&gt;1,0,IF(AND($B6&gt;0,INDEX(Kalender!HV$68:HV$77,MAX(1,$B6))&gt;INDEX(Kalender!$B$68:$B$77,MAX(1,$B6))),1,0)+IF(OR(AND($C6&gt;0,INDEX(Kalender!HV$81:HV$110,MAX(1,$C6))&gt;INDEX(Kalender!$B$81:$B$110,MAX(1,$C6))),AND($D6&gt;0,INDEX(Kalender!HV$81:HV$110,MAX(1,$D6))&gt;INDEX(Kalender!$B$81:$B$110,MAX(1,$D6))),AND($E6&gt;0,INDEX(Kalender!HV$81:HV$110,MAX(1,$E6))&gt;INDEX(Kalender!$B$81:$B$110,MAX(1,$E6))),AND($F6&gt;0,INDEX(Kalender!HV$81:HV$110,MAX(1,$F6))&gt;INDEX(Kalender!$B$81:$B$110,MAX(1,$F6)))),2,0))</f>
        <v>0</v>
      </c>
      <c r="HW6" s="5" t="n">
        <f aca="false">IF(Kalender!HW6&lt;&gt;1,0,IF(AND($B6&gt;0,INDEX(Kalender!HW$68:HW$77,MAX(1,$B6))&gt;INDEX(Kalender!$B$68:$B$77,MAX(1,$B6))),1,0)+IF(OR(AND($C6&gt;0,INDEX(Kalender!HW$81:HW$110,MAX(1,$C6))&gt;INDEX(Kalender!$B$81:$B$110,MAX(1,$C6))),AND($D6&gt;0,INDEX(Kalender!HW$81:HW$110,MAX(1,$D6))&gt;INDEX(Kalender!$B$81:$B$110,MAX(1,$D6))),AND($E6&gt;0,INDEX(Kalender!HW$81:HW$110,MAX(1,$E6))&gt;INDEX(Kalender!$B$81:$B$110,MAX(1,$E6))),AND($F6&gt;0,INDEX(Kalender!HW$81:HW$110,MAX(1,$F6))&gt;INDEX(Kalender!$B$81:$B$110,MAX(1,$F6)))),2,0))</f>
        <v>0</v>
      </c>
      <c r="HX6" s="5" t="n">
        <f aca="false">IF(Kalender!HX6&lt;&gt;1,0,IF(AND($B6&gt;0,INDEX(Kalender!HX$68:HX$77,MAX(1,$B6))&gt;INDEX(Kalender!$B$68:$B$77,MAX(1,$B6))),1,0)+IF(OR(AND($C6&gt;0,INDEX(Kalender!HX$81:HX$110,MAX(1,$C6))&gt;INDEX(Kalender!$B$81:$B$110,MAX(1,$C6))),AND($D6&gt;0,INDEX(Kalender!HX$81:HX$110,MAX(1,$D6))&gt;INDEX(Kalender!$B$81:$B$110,MAX(1,$D6))),AND($E6&gt;0,INDEX(Kalender!HX$81:HX$110,MAX(1,$E6))&gt;INDEX(Kalender!$B$81:$B$110,MAX(1,$E6))),AND($F6&gt;0,INDEX(Kalender!HX$81:HX$110,MAX(1,$F6))&gt;INDEX(Kalender!$B$81:$B$110,MAX(1,$F6)))),2,0))</f>
        <v>0</v>
      </c>
      <c r="HY6" s="5" t="n">
        <f aca="false">IF(Kalender!HY6&lt;&gt;1,0,IF(AND($B6&gt;0,INDEX(Kalender!HY$68:HY$77,MAX(1,$B6))&gt;INDEX(Kalender!$B$68:$B$77,MAX(1,$B6))),1,0)+IF(OR(AND($C6&gt;0,INDEX(Kalender!HY$81:HY$110,MAX(1,$C6))&gt;INDEX(Kalender!$B$81:$B$110,MAX(1,$C6))),AND($D6&gt;0,INDEX(Kalender!HY$81:HY$110,MAX(1,$D6))&gt;INDEX(Kalender!$B$81:$B$110,MAX(1,$D6))),AND($E6&gt;0,INDEX(Kalender!HY$81:HY$110,MAX(1,$E6))&gt;INDEX(Kalender!$B$81:$B$110,MAX(1,$E6))),AND($F6&gt;0,INDEX(Kalender!HY$81:HY$110,MAX(1,$F6))&gt;INDEX(Kalender!$B$81:$B$110,MAX(1,$F6)))),2,0))</f>
        <v>0</v>
      </c>
      <c r="HZ6" s="5" t="n">
        <f aca="false">IF(Kalender!HZ6&lt;&gt;1,0,IF(AND($B6&gt;0,INDEX(Kalender!HZ$68:HZ$77,MAX(1,$B6))&gt;INDEX(Kalender!$B$68:$B$77,MAX(1,$B6))),1,0)+IF(OR(AND($C6&gt;0,INDEX(Kalender!HZ$81:HZ$110,MAX(1,$C6))&gt;INDEX(Kalender!$B$81:$B$110,MAX(1,$C6))),AND($D6&gt;0,INDEX(Kalender!HZ$81:HZ$110,MAX(1,$D6))&gt;INDEX(Kalender!$B$81:$B$110,MAX(1,$D6))),AND($E6&gt;0,INDEX(Kalender!HZ$81:HZ$110,MAX(1,$E6))&gt;INDEX(Kalender!$B$81:$B$110,MAX(1,$E6))),AND($F6&gt;0,INDEX(Kalender!HZ$81:HZ$110,MAX(1,$F6))&gt;INDEX(Kalender!$B$81:$B$110,MAX(1,$F6)))),2,0))</f>
        <v>0</v>
      </c>
      <c r="IA6" s="5" t="n">
        <f aca="false">IF(Kalender!IA6&lt;&gt;1,0,IF(AND($B6&gt;0,INDEX(Kalender!IA$68:IA$77,MAX(1,$B6))&gt;INDEX(Kalender!$B$68:$B$77,MAX(1,$B6))),1,0)+IF(OR(AND($C6&gt;0,INDEX(Kalender!IA$81:IA$110,MAX(1,$C6))&gt;INDEX(Kalender!$B$81:$B$110,MAX(1,$C6))),AND($D6&gt;0,INDEX(Kalender!IA$81:IA$110,MAX(1,$D6))&gt;INDEX(Kalender!$B$81:$B$110,MAX(1,$D6))),AND($E6&gt;0,INDEX(Kalender!IA$81:IA$110,MAX(1,$E6))&gt;INDEX(Kalender!$B$81:$B$110,MAX(1,$E6))),AND($F6&gt;0,INDEX(Kalender!IA$81:IA$110,MAX(1,$F6))&gt;INDEX(Kalender!$B$81:$B$110,MAX(1,$F6)))),2,0))</f>
        <v>0</v>
      </c>
      <c r="IB6" s="5" t="n">
        <f aca="false">IF(Kalender!IB6&lt;&gt;1,0,IF(AND($B6&gt;0,INDEX(Kalender!IB$68:IB$77,MAX(1,$B6))&gt;INDEX(Kalender!$B$68:$B$77,MAX(1,$B6))),1,0)+IF(OR(AND($C6&gt;0,INDEX(Kalender!IB$81:IB$110,MAX(1,$C6))&gt;INDEX(Kalender!$B$81:$B$110,MAX(1,$C6))),AND($D6&gt;0,INDEX(Kalender!IB$81:IB$110,MAX(1,$D6))&gt;INDEX(Kalender!$B$81:$B$110,MAX(1,$D6))),AND($E6&gt;0,INDEX(Kalender!IB$81:IB$110,MAX(1,$E6))&gt;INDEX(Kalender!$B$81:$B$110,MAX(1,$E6))),AND($F6&gt;0,INDEX(Kalender!IB$81:IB$110,MAX(1,$F6))&gt;INDEX(Kalender!$B$81:$B$110,MAX(1,$F6)))),2,0))</f>
        <v>0</v>
      </c>
      <c r="IC6" s="5" t="n">
        <f aca="false">IF(Kalender!IC6&lt;&gt;1,0,IF(AND($B6&gt;0,INDEX(Kalender!IC$68:IC$77,MAX(1,$B6))&gt;INDEX(Kalender!$B$68:$B$77,MAX(1,$B6))),1,0)+IF(OR(AND($C6&gt;0,INDEX(Kalender!IC$81:IC$110,MAX(1,$C6))&gt;INDEX(Kalender!$B$81:$B$110,MAX(1,$C6))),AND($D6&gt;0,INDEX(Kalender!IC$81:IC$110,MAX(1,$D6))&gt;INDEX(Kalender!$B$81:$B$110,MAX(1,$D6))),AND($E6&gt;0,INDEX(Kalender!IC$81:IC$110,MAX(1,$E6))&gt;INDEX(Kalender!$B$81:$B$110,MAX(1,$E6))),AND($F6&gt;0,INDEX(Kalender!IC$81:IC$110,MAX(1,$F6))&gt;INDEX(Kalender!$B$81:$B$110,MAX(1,$F6)))),2,0))</f>
        <v>0</v>
      </c>
      <c r="ID6" s="5" t="n">
        <f aca="false">IF(Kalender!ID6&lt;&gt;1,0,IF(AND($B6&gt;0,INDEX(Kalender!ID$68:ID$77,MAX(1,$B6))&gt;INDEX(Kalender!$B$68:$B$77,MAX(1,$B6))),1,0)+IF(OR(AND($C6&gt;0,INDEX(Kalender!ID$81:ID$110,MAX(1,$C6))&gt;INDEX(Kalender!$B$81:$B$110,MAX(1,$C6))),AND($D6&gt;0,INDEX(Kalender!ID$81:ID$110,MAX(1,$D6))&gt;INDEX(Kalender!$B$81:$B$110,MAX(1,$D6))),AND($E6&gt;0,INDEX(Kalender!ID$81:ID$110,MAX(1,$E6))&gt;INDEX(Kalender!$B$81:$B$110,MAX(1,$E6))),AND($F6&gt;0,INDEX(Kalender!ID$81:ID$110,MAX(1,$F6))&gt;INDEX(Kalender!$B$81:$B$110,MAX(1,$F6)))),2,0))</f>
        <v>0</v>
      </c>
      <c r="IE6" s="5" t="n">
        <f aca="false">IF(Kalender!IE6&lt;&gt;1,0,IF(AND($B6&gt;0,INDEX(Kalender!IE$68:IE$77,MAX(1,$B6))&gt;INDEX(Kalender!$B$68:$B$77,MAX(1,$B6))),1,0)+IF(OR(AND($C6&gt;0,INDEX(Kalender!IE$81:IE$110,MAX(1,$C6))&gt;INDEX(Kalender!$B$81:$B$110,MAX(1,$C6))),AND($D6&gt;0,INDEX(Kalender!IE$81:IE$110,MAX(1,$D6))&gt;INDEX(Kalender!$B$81:$B$110,MAX(1,$D6))),AND($E6&gt;0,INDEX(Kalender!IE$81:IE$110,MAX(1,$E6))&gt;INDEX(Kalender!$B$81:$B$110,MAX(1,$E6))),AND($F6&gt;0,INDEX(Kalender!IE$81:IE$110,MAX(1,$F6))&gt;INDEX(Kalender!$B$81:$B$110,MAX(1,$F6)))),2,0))</f>
        <v>0</v>
      </c>
      <c r="IF6" s="5" t="n">
        <f aca="false">IF(Kalender!IF6&lt;&gt;1,0,IF(AND($B6&gt;0,INDEX(Kalender!IF$68:IF$77,MAX(1,$B6))&gt;INDEX(Kalender!$B$68:$B$77,MAX(1,$B6))),1,0)+IF(OR(AND($C6&gt;0,INDEX(Kalender!IF$81:IF$110,MAX(1,$C6))&gt;INDEX(Kalender!$B$81:$B$110,MAX(1,$C6))),AND($D6&gt;0,INDEX(Kalender!IF$81:IF$110,MAX(1,$D6))&gt;INDEX(Kalender!$B$81:$B$110,MAX(1,$D6))),AND($E6&gt;0,INDEX(Kalender!IF$81:IF$110,MAX(1,$E6))&gt;INDEX(Kalender!$B$81:$B$110,MAX(1,$E6))),AND($F6&gt;0,INDEX(Kalender!IF$81:IF$110,MAX(1,$F6))&gt;INDEX(Kalender!$B$81:$B$110,MAX(1,$F6)))),2,0))</f>
        <v>0</v>
      </c>
      <c r="IG6" s="5" t="n">
        <f aca="false">IF(Kalender!IG6&lt;&gt;1,0,IF(AND($B6&gt;0,INDEX(Kalender!IG$68:IG$77,MAX(1,$B6))&gt;INDEX(Kalender!$B$68:$B$77,MAX(1,$B6))),1,0)+IF(OR(AND($C6&gt;0,INDEX(Kalender!IG$81:IG$110,MAX(1,$C6))&gt;INDEX(Kalender!$B$81:$B$110,MAX(1,$C6))),AND($D6&gt;0,INDEX(Kalender!IG$81:IG$110,MAX(1,$D6))&gt;INDEX(Kalender!$B$81:$B$110,MAX(1,$D6))),AND($E6&gt;0,INDEX(Kalender!IG$81:IG$110,MAX(1,$E6))&gt;INDEX(Kalender!$B$81:$B$110,MAX(1,$E6))),AND($F6&gt;0,INDEX(Kalender!IG$81:IG$110,MAX(1,$F6))&gt;INDEX(Kalender!$B$81:$B$110,MAX(1,$F6)))),2,0))</f>
        <v>0</v>
      </c>
      <c r="IH6" s="5" t="n">
        <f aca="false">IF(Kalender!IH6&lt;&gt;1,0,IF(AND($B6&gt;0,INDEX(Kalender!IH$68:IH$77,MAX(1,$B6))&gt;INDEX(Kalender!$B$68:$B$77,MAX(1,$B6))),1,0)+IF(OR(AND($C6&gt;0,INDEX(Kalender!IH$81:IH$110,MAX(1,$C6))&gt;INDEX(Kalender!$B$81:$B$110,MAX(1,$C6))),AND($D6&gt;0,INDEX(Kalender!IH$81:IH$110,MAX(1,$D6))&gt;INDEX(Kalender!$B$81:$B$110,MAX(1,$D6))),AND($E6&gt;0,INDEX(Kalender!IH$81:IH$110,MAX(1,$E6))&gt;INDEX(Kalender!$B$81:$B$110,MAX(1,$E6))),AND($F6&gt;0,INDEX(Kalender!IH$81:IH$110,MAX(1,$F6))&gt;INDEX(Kalender!$B$81:$B$110,MAX(1,$F6)))),2,0))</f>
        <v>0</v>
      </c>
      <c r="II6" s="5" t="n">
        <f aca="false">IF(Kalender!II6&lt;&gt;1,0,IF(AND($B6&gt;0,INDEX(Kalender!II$68:II$77,MAX(1,$B6))&gt;INDEX(Kalender!$B$68:$B$77,MAX(1,$B6))),1,0)+IF(OR(AND($C6&gt;0,INDEX(Kalender!II$81:II$110,MAX(1,$C6))&gt;INDEX(Kalender!$B$81:$B$110,MAX(1,$C6))),AND($D6&gt;0,INDEX(Kalender!II$81:II$110,MAX(1,$D6))&gt;INDEX(Kalender!$B$81:$B$110,MAX(1,$D6))),AND($E6&gt;0,INDEX(Kalender!II$81:II$110,MAX(1,$E6))&gt;INDEX(Kalender!$B$81:$B$110,MAX(1,$E6))),AND($F6&gt;0,INDEX(Kalender!II$81:II$110,MAX(1,$F6))&gt;INDEX(Kalender!$B$81:$B$110,MAX(1,$F6)))),2,0))</f>
        <v>0</v>
      </c>
      <c r="IJ6" s="5" t="n">
        <f aca="false">IF(Kalender!IJ6&lt;&gt;1,0,IF(AND($B6&gt;0,INDEX(Kalender!IJ$68:IJ$77,MAX(1,$B6))&gt;INDEX(Kalender!$B$68:$B$77,MAX(1,$B6))),1,0)+IF(OR(AND($C6&gt;0,INDEX(Kalender!IJ$81:IJ$110,MAX(1,$C6))&gt;INDEX(Kalender!$B$81:$B$110,MAX(1,$C6))),AND($D6&gt;0,INDEX(Kalender!IJ$81:IJ$110,MAX(1,$D6))&gt;INDEX(Kalender!$B$81:$B$110,MAX(1,$D6))),AND($E6&gt;0,INDEX(Kalender!IJ$81:IJ$110,MAX(1,$E6))&gt;INDEX(Kalender!$B$81:$B$110,MAX(1,$E6))),AND($F6&gt;0,INDEX(Kalender!IJ$81:IJ$110,MAX(1,$F6))&gt;INDEX(Kalender!$B$81:$B$110,MAX(1,$F6)))),2,0))</f>
        <v>0</v>
      </c>
      <c r="IK6" s="5" t="n">
        <f aca="false">IF(Kalender!IK6&lt;&gt;1,0,IF(AND($B6&gt;0,INDEX(Kalender!IK$68:IK$77,MAX(1,$B6))&gt;INDEX(Kalender!$B$68:$B$77,MAX(1,$B6))),1,0)+IF(OR(AND($C6&gt;0,INDEX(Kalender!IK$81:IK$110,MAX(1,$C6))&gt;INDEX(Kalender!$B$81:$B$110,MAX(1,$C6))),AND($D6&gt;0,INDEX(Kalender!IK$81:IK$110,MAX(1,$D6))&gt;INDEX(Kalender!$B$81:$B$110,MAX(1,$D6))),AND($E6&gt;0,INDEX(Kalender!IK$81:IK$110,MAX(1,$E6))&gt;INDEX(Kalender!$B$81:$B$110,MAX(1,$E6))),AND($F6&gt;0,INDEX(Kalender!IK$81:IK$110,MAX(1,$F6))&gt;INDEX(Kalender!$B$81:$B$110,MAX(1,$F6)))),2,0))</f>
        <v>0</v>
      </c>
      <c r="IL6" s="5" t="n">
        <f aca="false">IF(Kalender!IL6&lt;&gt;1,0,IF(AND($B6&gt;0,INDEX(Kalender!IL$68:IL$77,MAX(1,$B6))&gt;INDEX(Kalender!$B$68:$B$77,MAX(1,$B6))),1,0)+IF(OR(AND($C6&gt;0,INDEX(Kalender!IL$81:IL$110,MAX(1,$C6))&gt;INDEX(Kalender!$B$81:$B$110,MAX(1,$C6))),AND($D6&gt;0,INDEX(Kalender!IL$81:IL$110,MAX(1,$D6))&gt;INDEX(Kalender!$B$81:$B$110,MAX(1,$D6))),AND($E6&gt;0,INDEX(Kalender!IL$81:IL$110,MAX(1,$E6))&gt;INDEX(Kalender!$B$81:$B$110,MAX(1,$E6))),AND($F6&gt;0,INDEX(Kalender!IL$81:IL$110,MAX(1,$F6))&gt;INDEX(Kalender!$B$81:$B$110,MAX(1,$F6)))),2,0))</f>
        <v>0</v>
      </c>
      <c r="IM6" s="5" t="n">
        <f aca="false">IF(Kalender!IM6&lt;&gt;1,0,IF(AND($B6&gt;0,INDEX(Kalender!IM$68:IM$77,MAX(1,$B6))&gt;INDEX(Kalender!$B$68:$B$77,MAX(1,$B6))),1,0)+IF(OR(AND($C6&gt;0,INDEX(Kalender!IM$81:IM$110,MAX(1,$C6))&gt;INDEX(Kalender!$B$81:$B$110,MAX(1,$C6))),AND($D6&gt;0,INDEX(Kalender!IM$81:IM$110,MAX(1,$D6))&gt;INDEX(Kalender!$B$81:$B$110,MAX(1,$D6))),AND($E6&gt;0,INDEX(Kalender!IM$81:IM$110,MAX(1,$E6))&gt;INDEX(Kalender!$B$81:$B$110,MAX(1,$E6))),AND($F6&gt;0,INDEX(Kalender!IM$81:IM$110,MAX(1,$F6))&gt;INDEX(Kalender!$B$81:$B$110,MAX(1,$F6)))),2,0))</f>
        <v>0</v>
      </c>
      <c r="IN6" s="5" t="n">
        <f aca="false">IF(Kalender!IN6&lt;&gt;1,0,IF(AND($B6&gt;0,INDEX(Kalender!IN$68:IN$77,MAX(1,$B6))&gt;INDEX(Kalender!$B$68:$B$77,MAX(1,$B6))),1,0)+IF(OR(AND($C6&gt;0,INDEX(Kalender!IN$81:IN$110,MAX(1,$C6))&gt;INDEX(Kalender!$B$81:$B$110,MAX(1,$C6))),AND($D6&gt;0,INDEX(Kalender!IN$81:IN$110,MAX(1,$D6))&gt;INDEX(Kalender!$B$81:$B$110,MAX(1,$D6))),AND($E6&gt;0,INDEX(Kalender!IN$81:IN$110,MAX(1,$E6))&gt;INDEX(Kalender!$B$81:$B$110,MAX(1,$E6))),AND($F6&gt;0,INDEX(Kalender!IN$81:IN$110,MAX(1,$F6))&gt;INDEX(Kalender!$B$81:$B$110,MAX(1,$F6)))),2,0))</f>
        <v>0</v>
      </c>
      <c r="IO6" s="5" t="n">
        <f aca="false">IF(Kalender!IO6&lt;&gt;1,0,IF(AND($B6&gt;0,INDEX(Kalender!IO$68:IO$77,MAX(1,$B6))&gt;INDEX(Kalender!$B$68:$B$77,MAX(1,$B6))),1,0)+IF(OR(AND($C6&gt;0,INDEX(Kalender!IO$81:IO$110,MAX(1,$C6))&gt;INDEX(Kalender!$B$81:$B$110,MAX(1,$C6))),AND($D6&gt;0,INDEX(Kalender!IO$81:IO$110,MAX(1,$D6))&gt;INDEX(Kalender!$B$81:$B$110,MAX(1,$D6))),AND($E6&gt;0,INDEX(Kalender!IO$81:IO$110,MAX(1,$E6))&gt;INDEX(Kalender!$B$81:$B$110,MAX(1,$E6))),AND($F6&gt;0,INDEX(Kalender!IO$81:IO$110,MAX(1,$F6))&gt;INDEX(Kalender!$B$81:$B$110,MAX(1,$F6)))),2,0))</f>
        <v>0</v>
      </c>
      <c r="IP6" s="5" t="n">
        <f aca="false">IF(Kalender!IP6&lt;&gt;1,0,IF(AND($B6&gt;0,INDEX(Kalender!IP$68:IP$77,MAX(1,$B6))&gt;INDEX(Kalender!$B$68:$B$77,MAX(1,$B6))),1,0)+IF(OR(AND($C6&gt;0,INDEX(Kalender!IP$81:IP$110,MAX(1,$C6))&gt;INDEX(Kalender!$B$81:$B$110,MAX(1,$C6))),AND($D6&gt;0,INDEX(Kalender!IP$81:IP$110,MAX(1,$D6))&gt;INDEX(Kalender!$B$81:$B$110,MAX(1,$D6))),AND($E6&gt;0,INDEX(Kalender!IP$81:IP$110,MAX(1,$E6))&gt;INDEX(Kalender!$B$81:$B$110,MAX(1,$E6))),AND($F6&gt;0,INDEX(Kalender!IP$81:IP$110,MAX(1,$F6))&gt;INDEX(Kalender!$B$81:$B$110,MAX(1,$F6)))),2,0))</f>
        <v>0</v>
      </c>
      <c r="IQ6" s="5" t="n">
        <f aca="false">IF(Kalender!IQ6&lt;&gt;1,0,IF(AND($B6&gt;0,INDEX(Kalender!IQ$68:IQ$77,MAX(1,$B6))&gt;INDEX(Kalender!$B$68:$B$77,MAX(1,$B6))),1,0)+IF(OR(AND($C6&gt;0,INDEX(Kalender!IQ$81:IQ$110,MAX(1,$C6))&gt;INDEX(Kalender!$B$81:$B$110,MAX(1,$C6))),AND($D6&gt;0,INDEX(Kalender!IQ$81:IQ$110,MAX(1,$D6))&gt;INDEX(Kalender!$B$81:$B$110,MAX(1,$D6))),AND($E6&gt;0,INDEX(Kalender!IQ$81:IQ$110,MAX(1,$E6))&gt;INDEX(Kalender!$B$81:$B$110,MAX(1,$E6))),AND($F6&gt;0,INDEX(Kalender!IQ$81:IQ$110,MAX(1,$F6))&gt;INDEX(Kalender!$B$81:$B$110,MAX(1,$F6)))),2,0))</f>
        <v>0</v>
      </c>
      <c r="IR6" s="5" t="n">
        <f aca="false">IF(Kalender!IR6&lt;&gt;1,0,IF(AND($B6&gt;0,INDEX(Kalender!IR$68:IR$77,MAX(1,$B6))&gt;INDEX(Kalender!$B$68:$B$77,MAX(1,$B6))),1,0)+IF(OR(AND($C6&gt;0,INDEX(Kalender!IR$81:IR$110,MAX(1,$C6))&gt;INDEX(Kalender!$B$81:$B$110,MAX(1,$C6))),AND($D6&gt;0,INDEX(Kalender!IR$81:IR$110,MAX(1,$D6))&gt;INDEX(Kalender!$B$81:$B$110,MAX(1,$D6))),AND($E6&gt;0,INDEX(Kalender!IR$81:IR$110,MAX(1,$E6))&gt;INDEX(Kalender!$B$81:$B$110,MAX(1,$E6))),AND($F6&gt;0,INDEX(Kalender!IR$81:IR$110,MAX(1,$F6))&gt;INDEX(Kalender!$B$81:$B$110,MAX(1,$F6)))),2,0))</f>
        <v>0</v>
      </c>
      <c r="IS6" s="5" t="n">
        <f aca="false">IF(Kalender!IS6&lt;&gt;1,0,IF(AND($B6&gt;0,INDEX(Kalender!IS$68:IS$77,MAX(1,$B6))&gt;INDEX(Kalender!$B$68:$B$77,MAX(1,$B6))),1,0)+IF(OR(AND($C6&gt;0,INDEX(Kalender!IS$81:IS$110,MAX(1,$C6))&gt;INDEX(Kalender!$B$81:$B$110,MAX(1,$C6))),AND($D6&gt;0,INDEX(Kalender!IS$81:IS$110,MAX(1,$D6))&gt;INDEX(Kalender!$B$81:$B$110,MAX(1,$D6))),AND($E6&gt;0,INDEX(Kalender!IS$81:IS$110,MAX(1,$E6))&gt;INDEX(Kalender!$B$81:$B$110,MAX(1,$E6))),AND($F6&gt;0,INDEX(Kalender!IS$81:IS$110,MAX(1,$F6))&gt;INDEX(Kalender!$B$81:$B$110,MAX(1,$F6)))),2,0))</f>
        <v>0</v>
      </c>
      <c r="IT6" s="5" t="n">
        <f aca="false">IF(Kalender!IT6&lt;&gt;1,0,IF(AND($B6&gt;0,INDEX(Kalender!IT$68:IT$77,MAX(1,$B6))&gt;INDEX(Kalender!$B$68:$B$77,MAX(1,$B6))),1,0)+IF(OR(AND($C6&gt;0,INDEX(Kalender!IT$81:IT$110,MAX(1,$C6))&gt;INDEX(Kalender!$B$81:$B$110,MAX(1,$C6))),AND($D6&gt;0,INDEX(Kalender!IT$81:IT$110,MAX(1,$D6))&gt;INDEX(Kalender!$B$81:$B$110,MAX(1,$D6))),AND($E6&gt;0,INDEX(Kalender!IT$81:IT$110,MAX(1,$E6))&gt;INDEX(Kalender!$B$81:$B$110,MAX(1,$E6))),AND($F6&gt;0,INDEX(Kalender!IT$81:IT$110,MAX(1,$F6))&gt;INDEX(Kalender!$B$81:$B$110,MAX(1,$F6)))),2,0))</f>
        <v>0</v>
      </c>
      <c r="IU6" s="5" t="n">
        <f aca="false">IF(Kalender!IU6&lt;&gt;1,0,IF(AND($B6&gt;0,INDEX(Kalender!IU$68:IU$77,MAX(1,$B6))&gt;INDEX(Kalender!$B$68:$B$77,MAX(1,$B6))),1,0)+IF(OR(AND($C6&gt;0,INDEX(Kalender!IU$81:IU$110,MAX(1,$C6))&gt;INDEX(Kalender!$B$81:$B$110,MAX(1,$C6))),AND($D6&gt;0,INDEX(Kalender!IU$81:IU$110,MAX(1,$D6))&gt;INDEX(Kalender!$B$81:$B$110,MAX(1,$D6))),AND($E6&gt;0,INDEX(Kalender!IU$81:IU$110,MAX(1,$E6))&gt;INDEX(Kalender!$B$81:$B$110,MAX(1,$E6))),AND($F6&gt;0,INDEX(Kalender!IU$81:IU$110,MAX(1,$F6))&gt;INDEX(Kalender!$B$81:$B$110,MAX(1,$F6)))),2,0))</f>
        <v>0</v>
      </c>
      <c r="IV6" s="5" t="n">
        <f aca="false">IF(Kalender!IV6&lt;&gt;1,0,IF(AND($B6&gt;0,INDEX(Kalender!IV$68:IV$77,MAX(1,$B6))&gt;INDEX(Kalender!$B$68:$B$77,MAX(1,$B6))),1,0)+IF(OR(AND($C6&gt;0,INDEX(Kalender!IV$81:IV$110,MAX(1,$C6))&gt;INDEX(Kalender!$B$81:$B$110,MAX(1,$C6))),AND($D6&gt;0,INDEX(Kalender!IV$81:IV$110,MAX(1,$D6))&gt;INDEX(Kalender!$B$81:$B$110,MAX(1,$D6))),AND($E6&gt;0,INDEX(Kalender!IV$81:IV$110,MAX(1,$E6))&gt;INDEX(Kalender!$B$81:$B$110,MAX(1,$E6))),AND($F6&gt;0,INDEX(Kalender!IV$81:IV$110,MAX(1,$F6))&gt;INDEX(Kalender!$B$81:$B$110,MAX(1,$F6)))),2,0))</f>
        <v>0</v>
      </c>
      <c r="IW6" s="5" t="n">
        <f aca="false">IF(Kalender!IW6&lt;&gt;1,0,IF(AND($B6&gt;0,INDEX(Kalender!IW$68:IW$77,MAX(1,$B6))&gt;INDEX(Kalender!$B$68:$B$77,MAX(1,$B6))),1,0)+IF(OR(AND($C6&gt;0,INDEX(Kalender!IW$81:IW$110,MAX(1,$C6))&gt;INDEX(Kalender!$B$81:$B$110,MAX(1,$C6))),AND($D6&gt;0,INDEX(Kalender!IW$81:IW$110,MAX(1,$D6))&gt;INDEX(Kalender!$B$81:$B$110,MAX(1,$D6))),AND($E6&gt;0,INDEX(Kalender!IW$81:IW$110,MAX(1,$E6))&gt;INDEX(Kalender!$B$81:$B$110,MAX(1,$E6))),AND($F6&gt;0,INDEX(Kalender!IW$81:IW$110,MAX(1,$F6))&gt;INDEX(Kalender!$B$81:$B$110,MAX(1,$F6)))),2,0))</f>
        <v>0</v>
      </c>
      <c r="IX6" s="5" t="n">
        <f aca="false">IF(Kalender!IX6&lt;&gt;1,0,IF(AND($B6&gt;0,INDEX(Kalender!IX$68:IX$77,MAX(1,$B6))&gt;INDEX(Kalender!$B$68:$B$77,MAX(1,$B6))),1,0)+IF(OR(AND($C6&gt;0,INDEX(Kalender!IX$81:IX$110,MAX(1,$C6))&gt;INDEX(Kalender!$B$81:$B$110,MAX(1,$C6))),AND($D6&gt;0,INDEX(Kalender!IX$81:IX$110,MAX(1,$D6))&gt;INDEX(Kalender!$B$81:$B$110,MAX(1,$D6))),AND($E6&gt;0,INDEX(Kalender!IX$81:IX$110,MAX(1,$E6))&gt;INDEX(Kalender!$B$81:$B$110,MAX(1,$E6))),AND($F6&gt;0,INDEX(Kalender!IX$81:IX$110,MAX(1,$F6))&gt;INDEX(Kalender!$B$81:$B$110,MAX(1,$F6)))),2,0))</f>
        <v>0</v>
      </c>
      <c r="IY6" s="5" t="n">
        <f aca="false">IF(Kalender!IY6&lt;&gt;1,0,IF(AND($B6&gt;0,INDEX(Kalender!IY$68:IY$77,MAX(1,$B6))&gt;INDEX(Kalender!$B$68:$B$77,MAX(1,$B6))),1,0)+IF(OR(AND($C6&gt;0,INDEX(Kalender!IY$81:IY$110,MAX(1,$C6))&gt;INDEX(Kalender!$B$81:$B$110,MAX(1,$C6))),AND($D6&gt;0,INDEX(Kalender!IY$81:IY$110,MAX(1,$D6))&gt;INDEX(Kalender!$B$81:$B$110,MAX(1,$D6))),AND($E6&gt;0,INDEX(Kalender!IY$81:IY$110,MAX(1,$E6))&gt;INDEX(Kalender!$B$81:$B$110,MAX(1,$E6))),AND($F6&gt;0,INDEX(Kalender!IY$81:IY$110,MAX(1,$F6))&gt;INDEX(Kalender!$B$81:$B$110,MAX(1,$F6)))),2,0))</f>
        <v>0</v>
      </c>
      <c r="IZ6" s="5" t="n">
        <f aca="false">IF(Kalender!IZ6&lt;&gt;1,0,IF(AND($B6&gt;0,INDEX(Kalender!IZ$68:IZ$77,MAX(1,$B6))&gt;INDEX(Kalender!$B$68:$B$77,MAX(1,$B6))),1,0)+IF(OR(AND($C6&gt;0,INDEX(Kalender!IZ$81:IZ$110,MAX(1,$C6))&gt;INDEX(Kalender!$B$81:$B$110,MAX(1,$C6))),AND($D6&gt;0,INDEX(Kalender!IZ$81:IZ$110,MAX(1,$D6))&gt;INDEX(Kalender!$B$81:$B$110,MAX(1,$D6))),AND($E6&gt;0,INDEX(Kalender!IZ$81:IZ$110,MAX(1,$E6))&gt;INDEX(Kalender!$B$81:$B$110,MAX(1,$E6))),AND($F6&gt;0,INDEX(Kalender!IZ$81:IZ$110,MAX(1,$F6))&gt;INDEX(Kalender!$B$81:$B$110,MAX(1,$F6)))),2,0))</f>
        <v>0</v>
      </c>
      <c r="JA6" s="5" t="n">
        <f aca="false">IF(Kalender!JA6&lt;&gt;1,0,IF(AND($B6&gt;0,INDEX(Kalender!JA$68:JA$77,MAX(1,$B6))&gt;INDEX(Kalender!$B$68:$B$77,MAX(1,$B6))),1,0)+IF(OR(AND($C6&gt;0,INDEX(Kalender!JA$81:JA$110,MAX(1,$C6))&gt;INDEX(Kalender!$B$81:$B$110,MAX(1,$C6))),AND($D6&gt;0,INDEX(Kalender!JA$81:JA$110,MAX(1,$D6))&gt;INDEX(Kalender!$B$81:$B$110,MAX(1,$D6))),AND($E6&gt;0,INDEX(Kalender!JA$81:JA$110,MAX(1,$E6))&gt;INDEX(Kalender!$B$81:$B$110,MAX(1,$E6))),AND($F6&gt;0,INDEX(Kalender!JA$81:JA$110,MAX(1,$F6))&gt;INDEX(Kalender!$B$81:$B$110,MAX(1,$F6)))),2,0))</f>
        <v>0</v>
      </c>
      <c r="JB6" s="5" t="n">
        <f aca="false">IF(Kalender!JB6&lt;&gt;1,0,IF(AND($B6&gt;0,INDEX(Kalender!JB$68:JB$77,MAX(1,$B6))&gt;INDEX(Kalender!$B$68:$B$77,MAX(1,$B6))),1,0)+IF(OR(AND($C6&gt;0,INDEX(Kalender!JB$81:JB$110,MAX(1,$C6))&gt;INDEX(Kalender!$B$81:$B$110,MAX(1,$C6))),AND($D6&gt;0,INDEX(Kalender!JB$81:JB$110,MAX(1,$D6))&gt;INDEX(Kalender!$B$81:$B$110,MAX(1,$D6))),AND($E6&gt;0,INDEX(Kalender!JB$81:JB$110,MAX(1,$E6))&gt;INDEX(Kalender!$B$81:$B$110,MAX(1,$E6))),AND($F6&gt;0,INDEX(Kalender!JB$81:JB$110,MAX(1,$F6))&gt;INDEX(Kalender!$B$81:$B$110,MAX(1,$F6)))),2,0))</f>
        <v>0</v>
      </c>
      <c r="JC6" s="5" t="n">
        <f aca="false">IF(Kalender!JC6&lt;&gt;1,0,IF(AND($B6&gt;0,INDEX(Kalender!JC$68:JC$77,MAX(1,$B6))&gt;INDEX(Kalender!$B$68:$B$77,MAX(1,$B6))),1,0)+IF(OR(AND($C6&gt;0,INDEX(Kalender!JC$81:JC$110,MAX(1,$C6))&gt;INDEX(Kalender!$B$81:$B$110,MAX(1,$C6))),AND($D6&gt;0,INDEX(Kalender!JC$81:JC$110,MAX(1,$D6))&gt;INDEX(Kalender!$B$81:$B$110,MAX(1,$D6))),AND($E6&gt;0,INDEX(Kalender!JC$81:JC$110,MAX(1,$E6))&gt;INDEX(Kalender!$B$81:$B$110,MAX(1,$E6))),AND($F6&gt;0,INDEX(Kalender!JC$81:JC$110,MAX(1,$F6))&gt;INDEX(Kalender!$B$81:$B$110,MAX(1,$F6)))),2,0))</f>
        <v>0</v>
      </c>
      <c r="JD6" s="5" t="n">
        <f aca="false">IF(Kalender!JD6&lt;&gt;1,0,IF(AND($B6&gt;0,INDEX(Kalender!JD$68:JD$77,MAX(1,$B6))&gt;INDEX(Kalender!$B$68:$B$77,MAX(1,$B6))),1,0)+IF(OR(AND($C6&gt;0,INDEX(Kalender!JD$81:JD$110,MAX(1,$C6))&gt;INDEX(Kalender!$B$81:$B$110,MAX(1,$C6))),AND($D6&gt;0,INDEX(Kalender!JD$81:JD$110,MAX(1,$D6))&gt;INDEX(Kalender!$B$81:$B$110,MAX(1,$D6))),AND($E6&gt;0,INDEX(Kalender!JD$81:JD$110,MAX(1,$E6))&gt;INDEX(Kalender!$B$81:$B$110,MAX(1,$E6))),AND($F6&gt;0,INDEX(Kalender!JD$81:JD$110,MAX(1,$F6))&gt;INDEX(Kalender!$B$81:$B$110,MAX(1,$F6)))),2,0))</f>
        <v>0</v>
      </c>
      <c r="JE6" s="5" t="n">
        <f aca="false">IF(Kalender!JE6&lt;&gt;1,0,IF(AND($B6&gt;0,INDEX(Kalender!JE$68:JE$77,MAX(1,$B6))&gt;INDEX(Kalender!$B$68:$B$77,MAX(1,$B6))),1,0)+IF(OR(AND($C6&gt;0,INDEX(Kalender!JE$81:JE$110,MAX(1,$C6))&gt;INDEX(Kalender!$B$81:$B$110,MAX(1,$C6))),AND($D6&gt;0,INDEX(Kalender!JE$81:JE$110,MAX(1,$D6))&gt;INDEX(Kalender!$B$81:$B$110,MAX(1,$D6))),AND($E6&gt;0,INDEX(Kalender!JE$81:JE$110,MAX(1,$E6))&gt;INDEX(Kalender!$B$81:$B$110,MAX(1,$E6))),AND($F6&gt;0,INDEX(Kalender!JE$81:JE$110,MAX(1,$F6))&gt;INDEX(Kalender!$B$81:$B$110,MAX(1,$F6)))),2,0))</f>
        <v>0</v>
      </c>
      <c r="JF6" s="5" t="n">
        <f aca="false">IF(Kalender!JF6&lt;&gt;1,0,IF(AND($B6&gt;0,INDEX(Kalender!JF$68:JF$77,MAX(1,$B6))&gt;INDEX(Kalender!$B$68:$B$77,MAX(1,$B6))),1,0)+IF(OR(AND($C6&gt;0,INDEX(Kalender!JF$81:JF$110,MAX(1,$C6))&gt;INDEX(Kalender!$B$81:$B$110,MAX(1,$C6))),AND($D6&gt;0,INDEX(Kalender!JF$81:JF$110,MAX(1,$D6))&gt;INDEX(Kalender!$B$81:$B$110,MAX(1,$D6))),AND($E6&gt;0,INDEX(Kalender!JF$81:JF$110,MAX(1,$E6))&gt;INDEX(Kalender!$B$81:$B$110,MAX(1,$E6))),AND($F6&gt;0,INDEX(Kalender!JF$81:JF$110,MAX(1,$F6))&gt;INDEX(Kalender!$B$81:$B$110,MAX(1,$F6)))),2,0))</f>
        <v>0</v>
      </c>
      <c r="JG6" s="5" t="n">
        <f aca="false">IF(Kalender!JG6&lt;&gt;1,0,IF(AND($B6&gt;0,INDEX(Kalender!JG$68:JG$77,MAX(1,$B6))&gt;INDEX(Kalender!$B$68:$B$77,MAX(1,$B6))),1,0)+IF(OR(AND($C6&gt;0,INDEX(Kalender!JG$81:JG$110,MAX(1,$C6))&gt;INDEX(Kalender!$B$81:$B$110,MAX(1,$C6))),AND($D6&gt;0,INDEX(Kalender!JG$81:JG$110,MAX(1,$D6))&gt;INDEX(Kalender!$B$81:$B$110,MAX(1,$D6))),AND($E6&gt;0,INDEX(Kalender!JG$81:JG$110,MAX(1,$E6))&gt;INDEX(Kalender!$B$81:$B$110,MAX(1,$E6))),AND($F6&gt;0,INDEX(Kalender!JG$81:JG$110,MAX(1,$F6))&gt;INDEX(Kalender!$B$81:$B$110,MAX(1,$F6)))),2,0))</f>
        <v>0</v>
      </c>
      <c r="JH6" s="5" t="n">
        <f aca="false">IF(Kalender!JH6&lt;&gt;1,0,IF(AND($B6&gt;0,INDEX(Kalender!JH$68:JH$77,MAX(1,$B6))&gt;INDEX(Kalender!$B$68:$B$77,MAX(1,$B6))),1,0)+IF(OR(AND($C6&gt;0,INDEX(Kalender!JH$81:JH$110,MAX(1,$C6))&gt;INDEX(Kalender!$B$81:$B$110,MAX(1,$C6))),AND($D6&gt;0,INDEX(Kalender!JH$81:JH$110,MAX(1,$D6))&gt;INDEX(Kalender!$B$81:$B$110,MAX(1,$D6))),AND($E6&gt;0,INDEX(Kalender!JH$81:JH$110,MAX(1,$E6))&gt;INDEX(Kalender!$B$81:$B$110,MAX(1,$E6))),AND($F6&gt;0,INDEX(Kalender!JH$81:JH$110,MAX(1,$F6))&gt;INDEX(Kalender!$B$81:$B$110,MAX(1,$F6)))),2,0))</f>
        <v>0</v>
      </c>
      <c r="JI6" s="5" t="n">
        <f aca="false">IF(Kalender!JI6&lt;&gt;1,0,IF(AND($B6&gt;0,INDEX(Kalender!JI$68:JI$77,MAX(1,$B6))&gt;INDEX(Kalender!$B$68:$B$77,MAX(1,$B6))),1,0)+IF(OR(AND($C6&gt;0,INDEX(Kalender!JI$81:JI$110,MAX(1,$C6))&gt;INDEX(Kalender!$B$81:$B$110,MAX(1,$C6))),AND($D6&gt;0,INDEX(Kalender!JI$81:JI$110,MAX(1,$D6))&gt;INDEX(Kalender!$B$81:$B$110,MAX(1,$D6))),AND($E6&gt;0,INDEX(Kalender!JI$81:JI$110,MAX(1,$E6))&gt;INDEX(Kalender!$B$81:$B$110,MAX(1,$E6))),AND($F6&gt;0,INDEX(Kalender!JI$81:JI$110,MAX(1,$F6))&gt;INDEX(Kalender!$B$81:$B$110,MAX(1,$F6)))),2,0))</f>
        <v>0</v>
      </c>
      <c r="JJ6" s="5" t="n">
        <f aca="false">IF(Kalender!JJ6&lt;&gt;1,0,IF(AND($B6&gt;0,INDEX(Kalender!JJ$68:JJ$77,MAX(1,$B6))&gt;INDEX(Kalender!$B$68:$B$77,MAX(1,$B6))),1,0)+IF(OR(AND($C6&gt;0,INDEX(Kalender!JJ$81:JJ$110,MAX(1,$C6))&gt;INDEX(Kalender!$B$81:$B$110,MAX(1,$C6))),AND($D6&gt;0,INDEX(Kalender!JJ$81:JJ$110,MAX(1,$D6))&gt;INDEX(Kalender!$B$81:$B$110,MAX(1,$D6))),AND($E6&gt;0,INDEX(Kalender!JJ$81:JJ$110,MAX(1,$E6))&gt;INDEX(Kalender!$B$81:$B$110,MAX(1,$E6))),AND($F6&gt;0,INDEX(Kalender!JJ$81:JJ$110,MAX(1,$F6))&gt;INDEX(Kalender!$B$81:$B$110,MAX(1,$F6)))),2,0))</f>
        <v>0</v>
      </c>
      <c r="JK6" s="5" t="n">
        <f aca="false">IF(Kalender!JK6&lt;&gt;1,0,IF(AND($B6&gt;0,INDEX(Kalender!JK$68:JK$77,MAX(1,$B6))&gt;INDEX(Kalender!$B$68:$B$77,MAX(1,$B6))),1,0)+IF(OR(AND($C6&gt;0,INDEX(Kalender!JK$81:JK$110,MAX(1,$C6))&gt;INDEX(Kalender!$B$81:$B$110,MAX(1,$C6))),AND($D6&gt;0,INDEX(Kalender!JK$81:JK$110,MAX(1,$D6))&gt;INDEX(Kalender!$B$81:$B$110,MAX(1,$D6))),AND($E6&gt;0,INDEX(Kalender!JK$81:JK$110,MAX(1,$E6))&gt;INDEX(Kalender!$B$81:$B$110,MAX(1,$E6))),AND($F6&gt;0,INDEX(Kalender!JK$81:JK$110,MAX(1,$F6))&gt;INDEX(Kalender!$B$81:$B$110,MAX(1,$F6)))),2,0))</f>
        <v>0</v>
      </c>
      <c r="JL6" s="5" t="n">
        <f aca="false">IF(Kalender!JL6&lt;&gt;1,0,IF(AND($B6&gt;0,INDEX(Kalender!JL$68:JL$77,MAX(1,$B6))&gt;INDEX(Kalender!$B$68:$B$77,MAX(1,$B6))),1,0)+IF(OR(AND($C6&gt;0,INDEX(Kalender!JL$81:JL$110,MAX(1,$C6))&gt;INDEX(Kalender!$B$81:$B$110,MAX(1,$C6))),AND($D6&gt;0,INDEX(Kalender!JL$81:JL$110,MAX(1,$D6))&gt;INDEX(Kalender!$B$81:$B$110,MAX(1,$D6))),AND($E6&gt;0,INDEX(Kalender!JL$81:JL$110,MAX(1,$E6))&gt;INDEX(Kalender!$B$81:$B$110,MAX(1,$E6))),AND($F6&gt;0,INDEX(Kalender!JL$81:JL$110,MAX(1,$F6))&gt;INDEX(Kalender!$B$81:$B$110,MAX(1,$F6)))),2,0))</f>
        <v>0</v>
      </c>
      <c r="JM6" s="5" t="n">
        <f aca="false">IF(Kalender!JM6&lt;&gt;1,0,IF(AND($B6&gt;0,INDEX(Kalender!JM$68:JM$77,MAX(1,$B6))&gt;INDEX(Kalender!$B$68:$B$77,MAX(1,$B6))),1,0)+IF(OR(AND($C6&gt;0,INDEX(Kalender!JM$81:JM$110,MAX(1,$C6))&gt;INDEX(Kalender!$B$81:$B$110,MAX(1,$C6))),AND($D6&gt;0,INDEX(Kalender!JM$81:JM$110,MAX(1,$D6))&gt;INDEX(Kalender!$B$81:$B$110,MAX(1,$D6))),AND($E6&gt;0,INDEX(Kalender!JM$81:JM$110,MAX(1,$E6))&gt;INDEX(Kalender!$B$81:$B$110,MAX(1,$E6))),AND($F6&gt;0,INDEX(Kalender!JM$81:JM$110,MAX(1,$F6))&gt;INDEX(Kalender!$B$81:$B$110,MAX(1,$F6)))),2,0))</f>
        <v>0</v>
      </c>
      <c r="JN6" s="5" t="n">
        <f aca="false">IF(Kalender!JN6&lt;&gt;1,0,IF(AND($B6&gt;0,INDEX(Kalender!JN$68:JN$77,MAX(1,$B6))&gt;INDEX(Kalender!$B$68:$B$77,MAX(1,$B6))),1,0)+IF(OR(AND($C6&gt;0,INDEX(Kalender!JN$81:JN$110,MAX(1,$C6))&gt;INDEX(Kalender!$B$81:$B$110,MAX(1,$C6))),AND($D6&gt;0,INDEX(Kalender!JN$81:JN$110,MAX(1,$D6))&gt;INDEX(Kalender!$B$81:$B$110,MAX(1,$D6))),AND($E6&gt;0,INDEX(Kalender!JN$81:JN$110,MAX(1,$E6))&gt;INDEX(Kalender!$B$81:$B$110,MAX(1,$E6))),AND($F6&gt;0,INDEX(Kalender!JN$81:JN$110,MAX(1,$F6))&gt;INDEX(Kalender!$B$81:$B$110,MAX(1,$F6)))),2,0))</f>
        <v>0</v>
      </c>
      <c r="JO6" s="5" t="n">
        <f aca="false">IF(Kalender!JO6&lt;&gt;1,0,IF(AND($B6&gt;0,INDEX(Kalender!JO$68:JO$77,MAX(1,$B6))&gt;INDEX(Kalender!$B$68:$B$77,MAX(1,$B6))),1,0)+IF(OR(AND($C6&gt;0,INDEX(Kalender!JO$81:JO$110,MAX(1,$C6))&gt;INDEX(Kalender!$B$81:$B$110,MAX(1,$C6))),AND($D6&gt;0,INDEX(Kalender!JO$81:JO$110,MAX(1,$D6))&gt;INDEX(Kalender!$B$81:$B$110,MAX(1,$D6))),AND($E6&gt;0,INDEX(Kalender!JO$81:JO$110,MAX(1,$E6))&gt;INDEX(Kalender!$B$81:$B$110,MAX(1,$E6))),AND($F6&gt;0,INDEX(Kalender!JO$81:JO$110,MAX(1,$F6))&gt;INDEX(Kalender!$B$81:$B$110,MAX(1,$F6)))),2,0))</f>
        <v>0</v>
      </c>
      <c r="JP6" s="5" t="n">
        <f aca="false">IF(Kalender!JP6&lt;&gt;1,0,IF(AND($B6&gt;0,INDEX(Kalender!JP$68:JP$77,MAX(1,$B6))&gt;INDEX(Kalender!$B$68:$B$77,MAX(1,$B6))),1,0)+IF(OR(AND($C6&gt;0,INDEX(Kalender!JP$81:JP$110,MAX(1,$C6))&gt;INDEX(Kalender!$B$81:$B$110,MAX(1,$C6))),AND($D6&gt;0,INDEX(Kalender!JP$81:JP$110,MAX(1,$D6))&gt;INDEX(Kalender!$B$81:$B$110,MAX(1,$D6))),AND($E6&gt;0,INDEX(Kalender!JP$81:JP$110,MAX(1,$E6))&gt;INDEX(Kalender!$B$81:$B$110,MAX(1,$E6))),AND($F6&gt;0,INDEX(Kalender!JP$81:JP$110,MAX(1,$F6))&gt;INDEX(Kalender!$B$81:$B$110,MAX(1,$F6)))),2,0))</f>
        <v>0</v>
      </c>
      <c r="JQ6" s="5" t="n">
        <f aca="false">IF(Kalender!JQ6&lt;&gt;1,0,IF(AND($B6&gt;0,INDEX(Kalender!JQ$68:JQ$77,MAX(1,$B6))&gt;INDEX(Kalender!$B$68:$B$77,MAX(1,$B6))),1,0)+IF(OR(AND($C6&gt;0,INDEX(Kalender!JQ$81:JQ$110,MAX(1,$C6))&gt;INDEX(Kalender!$B$81:$B$110,MAX(1,$C6))),AND($D6&gt;0,INDEX(Kalender!JQ$81:JQ$110,MAX(1,$D6))&gt;INDEX(Kalender!$B$81:$B$110,MAX(1,$D6))),AND($E6&gt;0,INDEX(Kalender!JQ$81:JQ$110,MAX(1,$E6))&gt;INDEX(Kalender!$B$81:$B$110,MAX(1,$E6))),AND($F6&gt;0,INDEX(Kalender!JQ$81:JQ$110,MAX(1,$F6))&gt;INDEX(Kalender!$B$81:$B$110,MAX(1,$F6)))),2,0))</f>
        <v>0</v>
      </c>
      <c r="JR6" s="5" t="n">
        <f aca="false">IF(Kalender!JR6&lt;&gt;1,0,IF(AND($B6&gt;0,INDEX(Kalender!JR$68:JR$77,MAX(1,$B6))&gt;INDEX(Kalender!$B$68:$B$77,MAX(1,$B6))),1,0)+IF(OR(AND($C6&gt;0,INDEX(Kalender!JR$81:JR$110,MAX(1,$C6))&gt;INDEX(Kalender!$B$81:$B$110,MAX(1,$C6))),AND($D6&gt;0,INDEX(Kalender!JR$81:JR$110,MAX(1,$D6))&gt;INDEX(Kalender!$B$81:$B$110,MAX(1,$D6))),AND($E6&gt;0,INDEX(Kalender!JR$81:JR$110,MAX(1,$E6))&gt;INDEX(Kalender!$B$81:$B$110,MAX(1,$E6))),AND($F6&gt;0,INDEX(Kalender!JR$81:JR$110,MAX(1,$F6))&gt;INDEX(Kalender!$B$81:$B$110,MAX(1,$F6)))),2,0))</f>
        <v>0</v>
      </c>
      <c r="JS6" s="5" t="n">
        <f aca="false">IF(Kalender!JS6&lt;&gt;1,0,IF(AND($B6&gt;0,INDEX(Kalender!JS$68:JS$77,MAX(1,$B6))&gt;INDEX(Kalender!$B$68:$B$77,MAX(1,$B6))),1,0)+IF(OR(AND($C6&gt;0,INDEX(Kalender!JS$81:JS$110,MAX(1,$C6))&gt;INDEX(Kalender!$B$81:$B$110,MAX(1,$C6))),AND($D6&gt;0,INDEX(Kalender!JS$81:JS$110,MAX(1,$D6))&gt;INDEX(Kalender!$B$81:$B$110,MAX(1,$D6))),AND($E6&gt;0,INDEX(Kalender!JS$81:JS$110,MAX(1,$E6))&gt;INDEX(Kalender!$B$81:$B$110,MAX(1,$E6))),AND($F6&gt;0,INDEX(Kalender!JS$81:JS$110,MAX(1,$F6))&gt;INDEX(Kalender!$B$81:$B$110,MAX(1,$F6)))),2,0))</f>
        <v>0</v>
      </c>
      <c r="JT6" s="5" t="n">
        <f aca="false">IF(Kalender!JT6&lt;&gt;1,0,IF(AND($B6&gt;0,INDEX(Kalender!JT$68:JT$77,MAX(1,$B6))&gt;INDEX(Kalender!$B$68:$B$77,MAX(1,$B6))),1,0)+IF(OR(AND($C6&gt;0,INDEX(Kalender!JT$81:JT$110,MAX(1,$C6))&gt;INDEX(Kalender!$B$81:$B$110,MAX(1,$C6))),AND($D6&gt;0,INDEX(Kalender!JT$81:JT$110,MAX(1,$D6))&gt;INDEX(Kalender!$B$81:$B$110,MAX(1,$D6))),AND($E6&gt;0,INDEX(Kalender!JT$81:JT$110,MAX(1,$E6))&gt;INDEX(Kalender!$B$81:$B$110,MAX(1,$E6))),AND($F6&gt;0,INDEX(Kalender!JT$81:JT$110,MAX(1,$F6))&gt;INDEX(Kalender!$B$81:$B$110,MAX(1,$F6)))),2,0))</f>
        <v>0</v>
      </c>
      <c r="JU6" s="5" t="n">
        <f aca="false">IF(Kalender!JU6&lt;&gt;1,0,IF(AND($B6&gt;0,INDEX(Kalender!JU$68:JU$77,MAX(1,$B6))&gt;INDEX(Kalender!$B$68:$B$77,MAX(1,$B6))),1,0)+IF(OR(AND($C6&gt;0,INDEX(Kalender!JU$81:JU$110,MAX(1,$C6))&gt;INDEX(Kalender!$B$81:$B$110,MAX(1,$C6))),AND($D6&gt;0,INDEX(Kalender!JU$81:JU$110,MAX(1,$D6))&gt;INDEX(Kalender!$B$81:$B$110,MAX(1,$D6))),AND($E6&gt;0,INDEX(Kalender!JU$81:JU$110,MAX(1,$E6))&gt;INDEX(Kalender!$B$81:$B$110,MAX(1,$E6))),AND($F6&gt;0,INDEX(Kalender!JU$81:JU$110,MAX(1,$F6))&gt;INDEX(Kalender!$B$81:$B$110,MAX(1,$F6)))),2,0))</f>
        <v>0</v>
      </c>
      <c r="JV6" s="5" t="n">
        <f aca="false">IF(Kalender!JV6&lt;&gt;1,0,IF(AND($B6&gt;0,INDEX(Kalender!JV$68:JV$77,MAX(1,$B6))&gt;INDEX(Kalender!$B$68:$B$77,MAX(1,$B6))),1,0)+IF(OR(AND($C6&gt;0,INDEX(Kalender!JV$81:JV$110,MAX(1,$C6))&gt;INDEX(Kalender!$B$81:$B$110,MAX(1,$C6))),AND($D6&gt;0,INDEX(Kalender!JV$81:JV$110,MAX(1,$D6))&gt;INDEX(Kalender!$B$81:$B$110,MAX(1,$D6))),AND($E6&gt;0,INDEX(Kalender!JV$81:JV$110,MAX(1,$E6))&gt;INDEX(Kalender!$B$81:$B$110,MAX(1,$E6))),AND($F6&gt;0,INDEX(Kalender!JV$81:JV$110,MAX(1,$F6))&gt;INDEX(Kalender!$B$81:$B$110,MAX(1,$F6)))),2,0))</f>
        <v>0</v>
      </c>
      <c r="JW6" s="5" t="n">
        <f aca="false">IF(Kalender!JW6&lt;&gt;1,0,IF(AND($B6&gt;0,INDEX(Kalender!JW$68:JW$77,MAX(1,$B6))&gt;INDEX(Kalender!$B$68:$B$77,MAX(1,$B6))),1,0)+IF(OR(AND($C6&gt;0,INDEX(Kalender!JW$81:JW$110,MAX(1,$C6))&gt;INDEX(Kalender!$B$81:$B$110,MAX(1,$C6))),AND($D6&gt;0,INDEX(Kalender!JW$81:JW$110,MAX(1,$D6))&gt;INDEX(Kalender!$B$81:$B$110,MAX(1,$D6))),AND($E6&gt;0,INDEX(Kalender!JW$81:JW$110,MAX(1,$E6))&gt;INDEX(Kalender!$B$81:$B$110,MAX(1,$E6))),AND($F6&gt;0,INDEX(Kalender!JW$81:JW$110,MAX(1,$F6))&gt;INDEX(Kalender!$B$81:$B$110,MAX(1,$F6)))),2,0))</f>
        <v>0</v>
      </c>
      <c r="JX6" s="5" t="n">
        <f aca="false">IF(Kalender!JX6&lt;&gt;1,0,IF(AND($B6&gt;0,INDEX(Kalender!JX$68:JX$77,MAX(1,$B6))&gt;INDEX(Kalender!$B$68:$B$77,MAX(1,$B6))),1,0)+IF(OR(AND($C6&gt;0,INDEX(Kalender!JX$81:JX$110,MAX(1,$C6))&gt;INDEX(Kalender!$B$81:$B$110,MAX(1,$C6))),AND($D6&gt;0,INDEX(Kalender!JX$81:JX$110,MAX(1,$D6))&gt;INDEX(Kalender!$B$81:$B$110,MAX(1,$D6))),AND($E6&gt;0,INDEX(Kalender!JX$81:JX$110,MAX(1,$E6))&gt;INDEX(Kalender!$B$81:$B$110,MAX(1,$E6))),AND($F6&gt;0,INDEX(Kalender!JX$81:JX$110,MAX(1,$F6))&gt;INDEX(Kalender!$B$81:$B$110,MAX(1,$F6)))),2,0))</f>
        <v>0</v>
      </c>
      <c r="JY6" s="5" t="n">
        <f aca="false">IF(Kalender!JY6&lt;&gt;1,0,IF(AND($B6&gt;0,INDEX(Kalender!JY$68:JY$77,MAX(1,$B6))&gt;INDEX(Kalender!$B$68:$B$77,MAX(1,$B6))),1,0)+IF(OR(AND($C6&gt;0,INDEX(Kalender!JY$81:JY$110,MAX(1,$C6))&gt;INDEX(Kalender!$B$81:$B$110,MAX(1,$C6))),AND($D6&gt;0,INDEX(Kalender!JY$81:JY$110,MAX(1,$D6))&gt;INDEX(Kalender!$B$81:$B$110,MAX(1,$D6))),AND($E6&gt;0,INDEX(Kalender!JY$81:JY$110,MAX(1,$E6))&gt;INDEX(Kalender!$B$81:$B$110,MAX(1,$E6))),AND($F6&gt;0,INDEX(Kalender!JY$81:JY$110,MAX(1,$F6))&gt;INDEX(Kalender!$B$81:$B$110,MAX(1,$F6)))),2,0))</f>
        <v>0</v>
      </c>
      <c r="JZ6" s="5" t="n">
        <f aca="false">IF(Kalender!JZ6&lt;&gt;1,0,IF(AND($B6&gt;0,INDEX(Kalender!JZ$68:JZ$77,MAX(1,$B6))&gt;INDEX(Kalender!$B$68:$B$77,MAX(1,$B6))),1,0)+IF(OR(AND($C6&gt;0,INDEX(Kalender!JZ$81:JZ$110,MAX(1,$C6))&gt;INDEX(Kalender!$B$81:$B$110,MAX(1,$C6))),AND($D6&gt;0,INDEX(Kalender!JZ$81:JZ$110,MAX(1,$D6))&gt;INDEX(Kalender!$B$81:$B$110,MAX(1,$D6))),AND($E6&gt;0,INDEX(Kalender!JZ$81:JZ$110,MAX(1,$E6))&gt;INDEX(Kalender!$B$81:$B$110,MAX(1,$E6))),AND($F6&gt;0,INDEX(Kalender!JZ$81:JZ$110,MAX(1,$F6))&gt;INDEX(Kalender!$B$81:$B$110,MAX(1,$F6)))),2,0))</f>
        <v>0</v>
      </c>
      <c r="KA6" s="5" t="n">
        <f aca="false">IF(Kalender!KA6&lt;&gt;1,0,IF(AND($B6&gt;0,INDEX(Kalender!KA$68:KA$77,MAX(1,$B6))&gt;INDEX(Kalender!$B$68:$B$77,MAX(1,$B6))),1,0)+IF(OR(AND($C6&gt;0,INDEX(Kalender!KA$81:KA$110,MAX(1,$C6))&gt;INDEX(Kalender!$B$81:$B$110,MAX(1,$C6))),AND($D6&gt;0,INDEX(Kalender!KA$81:KA$110,MAX(1,$D6))&gt;INDEX(Kalender!$B$81:$B$110,MAX(1,$D6))),AND($E6&gt;0,INDEX(Kalender!KA$81:KA$110,MAX(1,$E6))&gt;INDEX(Kalender!$B$81:$B$110,MAX(1,$E6))),AND($F6&gt;0,INDEX(Kalender!KA$81:KA$110,MAX(1,$F6))&gt;INDEX(Kalender!$B$81:$B$110,MAX(1,$F6)))),2,0))</f>
        <v>0</v>
      </c>
      <c r="KB6" s="5" t="n">
        <f aca="false">IF(Kalender!KB6&lt;&gt;1,0,IF(AND($B6&gt;0,INDEX(Kalender!KB$68:KB$77,MAX(1,$B6))&gt;INDEX(Kalender!$B$68:$B$77,MAX(1,$B6))),1,0)+IF(OR(AND($C6&gt;0,INDEX(Kalender!KB$81:KB$110,MAX(1,$C6))&gt;INDEX(Kalender!$B$81:$B$110,MAX(1,$C6))),AND($D6&gt;0,INDEX(Kalender!KB$81:KB$110,MAX(1,$D6))&gt;INDEX(Kalender!$B$81:$B$110,MAX(1,$D6))),AND($E6&gt;0,INDEX(Kalender!KB$81:KB$110,MAX(1,$E6))&gt;INDEX(Kalender!$B$81:$B$110,MAX(1,$E6))),AND($F6&gt;0,INDEX(Kalender!KB$81:KB$110,MAX(1,$F6))&gt;INDEX(Kalender!$B$81:$B$110,MAX(1,$F6)))),2,0))</f>
        <v>0</v>
      </c>
      <c r="KC6" s="5" t="n">
        <f aca="false">IF(Kalender!KC6&lt;&gt;1,0,IF(AND($B6&gt;0,INDEX(Kalender!KC$68:KC$77,MAX(1,$B6))&gt;INDEX(Kalender!$B$68:$B$77,MAX(1,$B6))),1,0)+IF(OR(AND($C6&gt;0,INDEX(Kalender!KC$81:KC$110,MAX(1,$C6))&gt;INDEX(Kalender!$B$81:$B$110,MAX(1,$C6))),AND($D6&gt;0,INDEX(Kalender!KC$81:KC$110,MAX(1,$D6))&gt;INDEX(Kalender!$B$81:$B$110,MAX(1,$D6))),AND($E6&gt;0,INDEX(Kalender!KC$81:KC$110,MAX(1,$E6))&gt;INDEX(Kalender!$B$81:$B$110,MAX(1,$E6))),AND($F6&gt;0,INDEX(Kalender!KC$81:KC$110,MAX(1,$F6))&gt;INDEX(Kalender!$B$81:$B$110,MAX(1,$F6)))),2,0))</f>
        <v>0</v>
      </c>
      <c r="KD6" s="5" t="n">
        <f aca="false">IF(Kalender!KD6&lt;&gt;1,0,IF(AND($B6&gt;0,INDEX(Kalender!KD$68:KD$77,MAX(1,$B6))&gt;INDEX(Kalender!$B$68:$B$77,MAX(1,$B6))),1,0)+IF(OR(AND($C6&gt;0,INDEX(Kalender!KD$81:KD$110,MAX(1,$C6))&gt;INDEX(Kalender!$B$81:$B$110,MAX(1,$C6))),AND($D6&gt;0,INDEX(Kalender!KD$81:KD$110,MAX(1,$D6))&gt;INDEX(Kalender!$B$81:$B$110,MAX(1,$D6))),AND($E6&gt;0,INDEX(Kalender!KD$81:KD$110,MAX(1,$E6))&gt;INDEX(Kalender!$B$81:$B$110,MAX(1,$E6))),AND($F6&gt;0,INDEX(Kalender!KD$81:KD$110,MAX(1,$F6))&gt;INDEX(Kalender!$B$81:$B$110,MAX(1,$F6)))),2,0))</f>
        <v>0</v>
      </c>
      <c r="KE6" s="5" t="n">
        <f aca="false">IF(Kalender!KE6&lt;&gt;1,0,IF(AND($B6&gt;0,INDEX(Kalender!KE$68:KE$77,MAX(1,$B6))&gt;INDEX(Kalender!$B$68:$B$77,MAX(1,$B6))),1,0)+IF(OR(AND($C6&gt;0,INDEX(Kalender!KE$81:KE$110,MAX(1,$C6))&gt;INDEX(Kalender!$B$81:$B$110,MAX(1,$C6))),AND($D6&gt;0,INDEX(Kalender!KE$81:KE$110,MAX(1,$D6))&gt;INDEX(Kalender!$B$81:$B$110,MAX(1,$D6))),AND($E6&gt;0,INDEX(Kalender!KE$81:KE$110,MAX(1,$E6))&gt;INDEX(Kalender!$B$81:$B$110,MAX(1,$E6))),AND($F6&gt;0,INDEX(Kalender!KE$81:KE$110,MAX(1,$F6))&gt;INDEX(Kalender!$B$81:$B$110,MAX(1,$F6)))),2,0))</f>
        <v>0</v>
      </c>
      <c r="KF6" s="5" t="n">
        <f aca="false">IF(Kalender!KF6&lt;&gt;1,0,IF(AND($B6&gt;0,INDEX(Kalender!KF$68:KF$77,MAX(1,$B6))&gt;INDEX(Kalender!$B$68:$B$77,MAX(1,$B6))),1,0)+IF(OR(AND($C6&gt;0,INDEX(Kalender!KF$81:KF$110,MAX(1,$C6))&gt;INDEX(Kalender!$B$81:$B$110,MAX(1,$C6))),AND($D6&gt;0,INDEX(Kalender!KF$81:KF$110,MAX(1,$D6))&gt;INDEX(Kalender!$B$81:$B$110,MAX(1,$D6))),AND($E6&gt;0,INDEX(Kalender!KF$81:KF$110,MAX(1,$E6))&gt;INDEX(Kalender!$B$81:$B$110,MAX(1,$E6))),AND($F6&gt;0,INDEX(Kalender!KF$81:KF$110,MAX(1,$F6))&gt;INDEX(Kalender!$B$81:$B$110,MAX(1,$F6)))),2,0))</f>
        <v>0</v>
      </c>
      <c r="KG6" s="5" t="n">
        <f aca="false">IF(Kalender!KG6&lt;&gt;1,0,IF(AND($B6&gt;0,INDEX(Kalender!KG$68:KG$77,MAX(1,$B6))&gt;INDEX(Kalender!$B$68:$B$77,MAX(1,$B6))),1,0)+IF(OR(AND($C6&gt;0,INDEX(Kalender!KG$81:KG$110,MAX(1,$C6))&gt;INDEX(Kalender!$B$81:$B$110,MAX(1,$C6))),AND($D6&gt;0,INDEX(Kalender!KG$81:KG$110,MAX(1,$D6))&gt;INDEX(Kalender!$B$81:$B$110,MAX(1,$D6))),AND($E6&gt;0,INDEX(Kalender!KG$81:KG$110,MAX(1,$E6))&gt;INDEX(Kalender!$B$81:$B$110,MAX(1,$E6))),AND($F6&gt;0,INDEX(Kalender!KG$81:KG$110,MAX(1,$F6))&gt;INDEX(Kalender!$B$81:$B$110,MAX(1,$F6)))),2,0))</f>
        <v>0</v>
      </c>
      <c r="KH6" s="5" t="n">
        <f aca="false">IF(Kalender!KH6&lt;&gt;1,0,IF(AND($B6&gt;0,INDEX(Kalender!KH$68:KH$77,MAX(1,$B6))&gt;INDEX(Kalender!$B$68:$B$77,MAX(1,$B6))),1,0)+IF(OR(AND($C6&gt;0,INDEX(Kalender!KH$81:KH$110,MAX(1,$C6))&gt;INDEX(Kalender!$B$81:$B$110,MAX(1,$C6))),AND($D6&gt;0,INDEX(Kalender!KH$81:KH$110,MAX(1,$D6))&gt;INDEX(Kalender!$B$81:$B$110,MAX(1,$D6))),AND($E6&gt;0,INDEX(Kalender!KH$81:KH$110,MAX(1,$E6))&gt;INDEX(Kalender!$B$81:$B$110,MAX(1,$E6))),AND($F6&gt;0,INDEX(Kalender!KH$81:KH$110,MAX(1,$F6))&gt;INDEX(Kalender!$B$81:$B$110,MAX(1,$F6)))),2,0))</f>
        <v>0</v>
      </c>
      <c r="KI6" s="5" t="n">
        <f aca="false">IF(Kalender!KI6&lt;&gt;1,0,IF(AND($B6&gt;0,INDEX(Kalender!KI$68:KI$77,MAX(1,$B6))&gt;INDEX(Kalender!$B$68:$B$77,MAX(1,$B6))),1,0)+IF(OR(AND($C6&gt;0,INDEX(Kalender!KI$81:KI$110,MAX(1,$C6))&gt;INDEX(Kalender!$B$81:$B$110,MAX(1,$C6))),AND($D6&gt;0,INDEX(Kalender!KI$81:KI$110,MAX(1,$D6))&gt;INDEX(Kalender!$B$81:$B$110,MAX(1,$D6))),AND($E6&gt;0,INDEX(Kalender!KI$81:KI$110,MAX(1,$E6))&gt;INDEX(Kalender!$B$81:$B$110,MAX(1,$E6))),AND($F6&gt;0,INDEX(Kalender!KI$81:KI$110,MAX(1,$F6))&gt;INDEX(Kalender!$B$81:$B$110,MAX(1,$F6)))),2,0))</f>
        <v>0</v>
      </c>
      <c r="KJ6" s="5" t="n">
        <f aca="false">IF(Kalender!KJ6&lt;&gt;1,0,IF(AND($B6&gt;0,INDEX(Kalender!KJ$68:KJ$77,MAX(1,$B6))&gt;INDEX(Kalender!$B$68:$B$77,MAX(1,$B6))),1,0)+IF(OR(AND($C6&gt;0,INDEX(Kalender!KJ$81:KJ$110,MAX(1,$C6))&gt;INDEX(Kalender!$B$81:$B$110,MAX(1,$C6))),AND($D6&gt;0,INDEX(Kalender!KJ$81:KJ$110,MAX(1,$D6))&gt;INDEX(Kalender!$B$81:$B$110,MAX(1,$D6))),AND($E6&gt;0,INDEX(Kalender!KJ$81:KJ$110,MAX(1,$E6))&gt;INDEX(Kalender!$B$81:$B$110,MAX(1,$E6))),AND($F6&gt;0,INDEX(Kalender!KJ$81:KJ$110,MAX(1,$F6))&gt;INDEX(Kalender!$B$81:$B$110,MAX(1,$F6)))),2,0))</f>
        <v>0</v>
      </c>
      <c r="KK6" s="5" t="n">
        <f aca="false">IF(Kalender!KK6&lt;&gt;1,0,IF(AND($B6&gt;0,INDEX(Kalender!KK$68:KK$77,MAX(1,$B6))&gt;INDEX(Kalender!$B$68:$B$77,MAX(1,$B6))),1,0)+IF(OR(AND($C6&gt;0,INDEX(Kalender!KK$81:KK$110,MAX(1,$C6))&gt;INDEX(Kalender!$B$81:$B$110,MAX(1,$C6))),AND($D6&gt;0,INDEX(Kalender!KK$81:KK$110,MAX(1,$D6))&gt;INDEX(Kalender!$B$81:$B$110,MAX(1,$D6))),AND($E6&gt;0,INDEX(Kalender!KK$81:KK$110,MAX(1,$E6))&gt;INDEX(Kalender!$B$81:$B$110,MAX(1,$E6))),AND($F6&gt;0,INDEX(Kalender!KK$81:KK$110,MAX(1,$F6))&gt;INDEX(Kalender!$B$81:$B$110,MAX(1,$F6)))),2,0))</f>
        <v>0</v>
      </c>
      <c r="KL6" s="5" t="n">
        <f aca="false">IF(Kalender!KL6&lt;&gt;1,0,IF(AND($B6&gt;0,INDEX(Kalender!KL$68:KL$77,MAX(1,$B6))&gt;INDEX(Kalender!$B$68:$B$77,MAX(1,$B6))),1,0)+IF(OR(AND($C6&gt;0,INDEX(Kalender!KL$81:KL$110,MAX(1,$C6))&gt;INDEX(Kalender!$B$81:$B$110,MAX(1,$C6))),AND($D6&gt;0,INDEX(Kalender!KL$81:KL$110,MAX(1,$D6))&gt;INDEX(Kalender!$B$81:$B$110,MAX(1,$D6))),AND($E6&gt;0,INDEX(Kalender!KL$81:KL$110,MAX(1,$E6))&gt;INDEX(Kalender!$B$81:$B$110,MAX(1,$E6))),AND($F6&gt;0,INDEX(Kalender!KL$81:KL$110,MAX(1,$F6))&gt;INDEX(Kalender!$B$81:$B$110,MAX(1,$F6)))),2,0))</f>
        <v>0</v>
      </c>
      <c r="KM6" s="5" t="n">
        <f aca="false">IF(Kalender!KM6&lt;&gt;1,0,IF(AND($B6&gt;0,INDEX(Kalender!KM$68:KM$77,MAX(1,$B6))&gt;INDEX(Kalender!$B$68:$B$77,MAX(1,$B6))),1,0)+IF(OR(AND($C6&gt;0,INDEX(Kalender!KM$81:KM$110,MAX(1,$C6))&gt;INDEX(Kalender!$B$81:$B$110,MAX(1,$C6))),AND($D6&gt;0,INDEX(Kalender!KM$81:KM$110,MAX(1,$D6))&gt;INDEX(Kalender!$B$81:$B$110,MAX(1,$D6))),AND($E6&gt;0,INDEX(Kalender!KM$81:KM$110,MAX(1,$E6))&gt;INDEX(Kalender!$B$81:$B$110,MAX(1,$E6))),AND($F6&gt;0,INDEX(Kalender!KM$81:KM$110,MAX(1,$F6))&gt;INDEX(Kalender!$B$81:$B$110,MAX(1,$F6)))),2,0))</f>
        <v>0</v>
      </c>
      <c r="KN6" s="5" t="n">
        <f aca="false">IF(Kalender!KN6&lt;&gt;1,0,IF(AND($B6&gt;0,INDEX(Kalender!KN$68:KN$77,MAX(1,$B6))&gt;INDEX(Kalender!$B$68:$B$77,MAX(1,$B6))),1,0)+IF(OR(AND($C6&gt;0,INDEX(Kalender!KN$81:KN$110,MAX(1,$C6))&gt;INDEX(Kalender!$B$81:$B$110,MAX(1,$C6))),AND($D6&gt;0,INDEX(Kalender!KN$81:KN$110,MAX(1,$D6))&gt;INDEX(Kalender!$B$81:$B$110,MAX(1,$D6))),AND($E6&gt;0,INDEX(Kalender!KN$81:KN$110,MAX(1,$E6))&gt;INDEX(Kalender!$B$81:$B$110,MAX(1,$E6))),AND($F6&gt;0,INDEX(Kalender!KN$81:KN$110,MAX(1,$F6))&gt;INDEX(Kalender!$B$81:$B$110,MAX(1,$F6)))),2,0))</f>
        <v>0</v>
      </c>
      <c r="KO6" s="5" t="n">
        <f aca="false">IF(Kalender!KO6&lt;&gt;1,0,IF(AND($B6&gt;0,INDEX(Kalender!KO$68:KO$77,MAX(1,$B6))&gt;INDEX(Kalender!$B$68:$B$77,MAX(1,$B6))),1,0)+IF(OR(AND($C6&gt;0,INDEX(Kalender!KO$81:KO$110,MAX(1,$C6))&gt;INDEX(Kalender!$B$81:$B$110,MAX(1,$C6))),AND($D6&gt;0,INDEX(Kalender!KO$81:KO$110,MAX(1,$D6))&gt;INDEX(Kalender!$B$81:$B$110,MAX(1,$D6))),AND($E6&gt;0,INDEX(Kalender!KO$81:KO$110,MAX(1,$E6))&gt;INDEX(Kalender!$B$81:$B$110,MAX(1,$E6))),AND($F6&gt;0,INDEX(Kalender!KO$81:KO$110,MAX(1,$F6))&gt;INDEX(Kalender!$B$81:$B$110,MAX(1,$F6)))),2,0))</f>
        <v>0</v>
      </c>
      <c r="KP6" s="5" t="n">
        <f aca="false">IF(Kalender!KP6&lt;&gt;1,0,IF(AND($B6&gt;0,INDEX(Kalender!KP$68:KP$77,MAX(1,$B6))&gt;INDEX(Kalender!$B$68:$B$77,MAX(1,$B6))),1,0)+IF(OR(AND($C6&gt;0,INDEX(Kalender!KP$81:KP$110,MAX(1,$C6))&gt;INDEX(Kalender!$B$81:$B$110,MAX(1,$C6))),AND($D6&gt;0,INDEX(Kalender!KP$81:KP$110,MAX(1,$D6))&gt;INDEX(Kalender!$B$81:$B$110,MAX(1,$D6))),AND($E6&gt;0,INDEX(Kalender!KP$81:KP$110,MAX(1,$E6))&gt;INDEX(Kalender!$B$81:$B$110,MAX(1,$E6))),AND($F6&gt;0,INDEX(Kalender!KP$81:KP$110,MAX(1,$F6))&gt;INDEX(Kalender!$B$81:$B$110,MAX(1,$F6)))),2,0))</f>
        <v>0</v>
      </c>
      <c r="KQ6" s="5" t="n">
        <f aca="false">IF(Kalender!KQ6&lt;&gt;1,0,IF(AND($B6&gt;0,INDEX(Kalender!KQ$68:KQ$77,MAX(1,$B6))&gt;INDEX(Kalender!$B$68:$B$77,MAX(1,$B6))),1,0)+IF(OR(AND($C6&gt;0,INDEX(Kalender!KQ$81:KQ$110,MAX(1,$C6))&gt;INDEX(Kalender!$B$81:$B$110,MAX(1,$C6))),AND($D6&gt;0,INDEX(Kalender!KQ$81:KQ$110,MAX(1,$D6))&gt;INDEX(Kalender!$B$81:$B$110,MAX(1,$D6))),AND($E6&gt;0,INDEX(Kalender!KQ$81:KQ$110,MAX(1,$E6))&gt;INDEX(Kalender!$B$81:$B$110,MAX(1,$E6))),AND($F6&gt;0,INDEX(Kalender!KQ$81:KQ$110,MAX(1,$F6))&gt;INDEX(Kalender!$B$81:$B$110,MAX(1,$F6)))),2,0))</f>
        <v>0</v>
      </c>
      <c r="KR6" s="5" t="n">
        <f aca="false">IF(Kalender!KR6&lt;&gt;1,0,IF(AND($B6&gt;0,INDEX(Kalender!KR$68:KR$77,MAX(1,$B6))&gt;INDEX(Kalender!$B$68:$B$77,MAX(1,$B6))),1,0)+IF(OR(AND($C6&gt;0,INDEX(Kalender!KR$81:KR$110,MAX(1,$C6))&gt;INDEX(Kalender!$B$81:$B$110,MAX(1,$C6))),AND($D6&gt;0,INDEX(Kalender!KR$81:KR$110,MAX(1,$D6))&gt;INDEX(Kalender!$B$81:$B$110,MAX(1,$D6))),AND($E6&gt;0,INDEX(Kalender!KR$81:KR$110,MAX(1,$E6))&gt;INDEX(Kalender!$B$81:$B$110,MAX(1,$E6))),AND($F6&gt;0,INDEX(Kalender!KR$81:KR$110,MAX(1,$F6))&gt;INDEX(Kalender!$B$81:$B$110,MAX(1,$F6)))),2,0))</f>
        <v>0</v>
      </c>
      <c r="KS6" s="5" t="n">
        <f aca="false">IF(Kalender!KS6&lt;&gt;1,0,IF(AND($B6&gt;0,INDEX(Kalender!KS$68:KS$77,MAX(1,$B6))&gt;INDEX(Kalender!$B$68:$B$77,MAX(1,$B6))),1,0)+IF(OR(AND($C6&gt;0,INDEX(Kalender!KS$81:KS$110,MAX(1,$C6))&gt;INDEX(Kalender!$B$81:$B$110,MAX(1,$C6))),AND($D6&gt;0,INDEX(Kalender!KS$81:KS$110,MAX(1,$D6))&gt;INDEX(Kalender!$B$81:$B$110,MAX(1,$D6))),AND($E6&gt;0,INDEX(Kalender!KS$81:KS$110,MAX(1,$E6))&gt;INDEX(Kalender!$B$81:$B$110,MAX(1,$E6))),AND($F6&gt;0,INDEX(Kalender!KS$81:KS$110,MAX(1,$F6))&gt;INDEX(Kalender!$B$81:$B$110,MAX(1,$F6)))),2,0))</f>
        <v>0</v>
      </c>
      <c r="KT6" s="5" t="n">
        <f aca="false">IF(Kalender!KT6&lt;&gt;1,0,IF(AND($B6&gt;0,INDEX(Kalender!KT$68:KT$77,MAX(1,$B6))&gt;INDEX(Kalender!$B$68:$B$77,MAX(1,$B6))),1,0)+IF(OR(AND($C6&gt;0,INDEX(Kalender!KT$81:KT$110,MAX(1,$C6))&gt;INDEX(Kalender!$B$81:$B$110,MAX(1,$C6))),AND($D6&gt;0,INDEX(Kalender!KT$81:KT$110,MAX(1,$D6))&gt;INDEX(Kalender!$B$81:$B$110,MAX(1,$D6))),AND($E6&gt;0,INDEX(Kalender!KT$81:KT$110,MAX(1,$E6))&gt;INDEX(Kalender!$B$81:$B$110,MAX(1,$E6))),AND($F6&gt;0,INDEX(Kalender!KT$81:KT$110,MAX(1,$F6))&gt;INDEX(Kalender!$B$81:$B$110,MAX(1,$F6)))),2,0))</f>
        <v>0</v>
      </c>
      <c r="KU6" s="5" t="n">
        <f aca="false">IF(Kalender!KU6&lt;&gt;1,0,IF(AND($B6&gt;0,INDEX(Kalender!KU$68:KU$77,MAX(1,$B6))&gt;INDEX(Kalender!$B$68:$B$77,MAX(1,$B6))),1,0)+IF(OR(AND($C6&gt;0,INDEX(Kalender!KU$81:KU$110,MAX(1,$C6))&gt;INDEX(Kalender!$B$81:$B$110,MAX(1,$C6))),AND($D6&gt;0,INDEX(Kalender!KU$81:KU$110,MAX(1,$D6))&gt;INDEX(Kalender!$B$81:$B$110,MAX(1,$D6))),AND($E6&gt;0,INDEX(Kalender!KU$81:KU$110,MAX(1,$E6))&gt;INDEX(Kalender!$B$81:$B$110,MAX(1,$E6))),AND($F6&gt;0,INDEX(Kalender!KU$81:KU$110,MAX(1,$F6))&gt;INDEX(Kalender!$B$81:$B$110,MAX(1,$F6)))),2,0))</f>
        <v>0</v>
      </c>
      <c r="KV6" s="5" t="n">
        <f aca="false">IF(Kalender!KV6&lt;&gt;1,0,IF(AND($B6&gt;0,INDEX(Kalender!KV$68:KV$77,MAX(1,$B6))&gt;INDEX(Kalender!$B$68:$B$77,MAX(1,$B6))),1,0)+IF(OR(AND($C6&gt;0,INDEX(Kalender!KV$81:KV$110,MAX(1,$C6))&gt;INDEX(Kalender!$B$81:$B$110,MAX(1,$C6))),AND($D6&gt;0,INDEX(Kalender!KV$81:KV$110,MAX(1,$D6))&gt;INDEX(Kalender!$B$81:$B$110,MAX(1,$D6))),AND($E6&gt;0,INDEX(Kalender!KV$81:KV$110,MAX(1,$E6))&gt;INDEX(Kalender!$B$81:$B$110,MAX(1,$E6))),AND($F6&gt;0,INDEX(Kalender!KV$81:KV$110,MAX(1,$F6))&gt;INDEX(Kalender!$B$81:$B$110,MAX(1,$F6)))),2,0))</f>
        <v>0</v>
      </c>
      <c r="KW6" s="5" t="n">
        <f aca="false">IF(Kalender!KW6&lt;&gt;1,0,IF(AND($B6&gt;0,INDEX(Kalender!KW$68:KW$77,MAX(1,$B6))&gt;INDEX(Kalender!$B$68:$B$77,MAX(1,$B6))),1,0)+IF(OR(AND($C6&gt;0,INDEX(Kalender!KW$81:KW$110,MAX(1,$C6))&gt;INDEX(Kalender!$B$81:$B$110,MAX(1,$C6))),AND($D6&gt;0,INDEX(Kalender!KW$81:KW$110,MAX(1,$D6))&gt;INDEX(Kalender!$B$81:$B$110,MAX(1,$D6))),AND($E6&gt;0,INDEX(Kalender!KW$81:KW$110,MAX(1,$E6))&gt;INDEX(Kalender!$B$81:$B$110,MAX(1,$E6))),AND($F6&gt;0,INDEX(Kalender!KW$81:KW$110,MAX(1,$F6))&gt;INDEX(Kalender!$B$81:$B$110,MAX(1,$F6)))),2,0))</f>
        <v>0</v>
      </c>
      <c r="KX6" s="5" t="n">
        <f aca="false">IF(Kalender!KX6&lt;&gt;1,0,IF(AND($B6&gt;0,INDEX(Kalender!KX$68:KX$77,MAX(1,$B6))&gt;INDEX(Kalender!$B$68:$B$77,MAX(1,$B6))),1,0)+IF(OR(AND($C6&gt;0,INDEX(Kalender!KX$81:KX$110,MAX(1,$C6))&gt;INDEX(Kalender!$B$81:$B$110,MAX(1,$C6))),AND($D6&gt;0,INDEX(Kalender!KX$81:KX$110,MAX(1,$D6))&gt;INDEX(Kalender!$B$81:$B$110,MAX(1,$D6))),AND($E6&gt;0,INDEX(Kalender!KX$81:KX$110,MAX(1,$E6))&gt;INDEX(Kalender!$B$81:$B$110,MAX(1,$E6))),AND($F6&gt;0,INDEX(Kalender!KX$81:KX$110,MAX(1,$F6))&gt;INDEX(Kalender!$B$81:$B$110,MAX(1,$F6)))),2,0))</f>
        <v>0</v>
      </c>
      <c r="KY6" s="5" t="n">
        <f aca="false">IF(Kalender!KY6&lt;&gt;1,0,IF(AND($B6&gt;0,INDEX(Kalender!KY$68:KY$77,MAX(1,$B6))&gt;INDEX(Kalender!$B$68:$B$77,MAX(1,$B6))),1,0)+IF(OR(AND($C6&gt;0,INDEX(Kalender!KY$81:KY$110,MAX(1,$C6))&gt;INDEX(Kalender!$B$81:$B$110,MAX(1,$C6))),AND($D6&gt;0,INDEX(Kalender!KY$81:KY$110,MAX(1,$D6))&gt;INDEX(Kalender!$B$81:$B$110,MAX(1,$D6))),AND($E6&gt;0,INDEX(Kalender!KY$81:KY$110,MAX(1,$E6))&gt;INDEX(Kalender!$B$81:$B$110,MAX(1,$E6))),AND($F6&gt;0,INDEX(Kalender!KY$81:KY$110,MAX(1,$F6))&gt;INDEX(Kalender!$B$81:$B$110,MAX(1,$F6)))),2,0))</f>
        <v>0</v>
      </c>
      <c r="KZ6" s="5" t="n">
        <f aca="false">IF(Kalender!KZ6&lt;&gt;1,0,IF(AND($B6&gt;0,INDEX(Kalender!KZ$68:KZ$77,MAX(1,$B6))&gt;INDEX(Kalender!$B$68:$B$77,MAX(1,$B6))),1,0)+IF(OR(AND($C6&gt;0,INDEX(Kalender!KZ$81:KZ$110,MAX(1,$C6))&gt;INDEX(Kalender!$B$81:$B$110,MAX(1,$C6))),AND($D6&gt;0,INDEX(Kalender!KZ$81:KZ$110,MAX(1,$D6))&gt;INDEX(Kalender!$B$81:$B$110,MAX(1,$D6))),AND($E6&gt;0,INDEX(Kalender!KZ$81:KZ$110,MAX(1,$E6))&gt;INDEX(Kalender!$B$81:$B$110,MAX(1,$E6))),AND($F6&gt;0,INDEX(Kalender!KZ$81:KZ$110,MAX(1,$F6))&gt;INDEX(Kalender!$B$81:$B$110,MAX(1,$F6)))),2,0))</f>
        <v>0</v>
      </c>
      <c r="LA6" s="5" t="n">
        <f aca="false">IF(Kalender!LA6&lt;&gt;1,0,IF(AND($B6&gt;0,INDEX(Kalender!LA$68:LA$77,MAX(1,$B6))&gt;INDEX(Kalender!$B$68:$B$77,MAX(1,$B6))),1,0)+IF(OR(AND($C6&gt;0,INDEX(Kalender!LA$81:LA$110,MAX(1,$C6))&gt;INDEX(Kalender!$B$81:$B$110,MAX(1,$C6))),AND($D6&gt;0,INDEX(Kalender!LA$81:LA$110,MAX(1,$D6))&gt;INDEX(Kalender!$B$81:$B$110,MAX(1,$D6))),AND($E6&gt;0,INDEX(Kalender!LA$81:LA$110,MAX(1,$E6))&gt;INDEX(Kalender!$B$81:$B$110,MAX(1,$E6))),AND($F6&gt;0,INDEX(Kalender!LA$81:LA$110,MAX(1,$F6))&gt;INDEX(Kalender!$B$81:$B$110,MAX(1,$F6)))),2,0))</f>
        <v>0</v>
      </c>
      <c r="LB6" s="5" t="n">
        <f aca="false">IF(Kalender!LB6&lt;&gt;1,0,IF(AND($B6&gt;0,INDEX(Kalender!LB$68:LB$77,MAX(1,$B6))&gt;INDEX(Kalender!$B$68:$B$77,MAX(1,$B6))),1,0)+IF(OR(AND($C6&gt;0,INDEX(Kalender!LB$81:LB$110,MAX(1,$C6))&gt;INDEX(Kalender!$B$81:$B$110,MAX(1,$C6))),AND($D6&gt;0,INDEX(Kalender!LB$81:LB$110,MAX(1,$D6))&gt;INDEX(Kalender!$B$81:$B$110,MAX(1,$D6))),AND($E6&gt;0,INDEX(Kalender!LB$81:LB$110,MAX(1,$E6))&gt;INDEX(Kalender!$B$81:$B$110,MAX(1,$E6))),AND($F6&gt;0,INDEX(Kalender!LB$81:LB$110,MAX(1,$F6))&gt;INDEX(Kalender!$B$81:$B$110,MAX(1,$F6)))),2,0))</f>
        <v>0</v>
      </c>
      <c r="LC6" s="5" t="n">
        <f aca="false">IF(Kalender!LC6&lt;&gt;1,0,IF(AND($B6&gt;0,INDEX(Kalender!LC$68:LC$77,MAX(1,$B6))&gt;INDEX(Kalender!$B$68:$B$77,MAX(1,$B6))),1,0)+IF(OR(AND($C6&gt;0,INDEX(Kalender!LC$81:LC$110,MAX(1,$C6))&gt;INDEX(Kalender!$B$81:$B$110,MAX(1,$C6))),AND($D6&gt;0,INDEX(Kalender!LC$81:LC$110,MAX(1,$D6))&gt;INDEX(Kalender!$B$81:$B$110,MAX(1,$D6))),AND($E6&gt;0,INDEX(Kalender!LC$81:LC$110,MAX(1,$E6))&gt;INDEX(Kalender!$B$81:$B$110,MAX(1,$E6))),AND($F6&gt;0,INDEX(Kalender!LC$81:LC$110,MAX(1,$F6))&gt;INDEX(Kalender!$B$81:$B$110,MAX(1,$F6)))),2,0))</f>
        <v>0</v>
      </c>
      <c r="LD6" s="5" t="n">
        <f aca="false">IF(Kalender!LD6&lt;&gt;1,0,IF(AND($B6&gt;0,INDEX(Kalender!LD$68:LD$77,MAX(1,$B6))&gt;INDEX(Kalender!$B$68:$B$77,MAX(1,$B6))),1,0)+IF(OR(AND($C6&gt;0,INDEX(Kalender!LD$81:LD$110,MAX(1,$C6))&gt;INDEX(Kalender!$B$81:$B$110,MAX(1,$C6))),AND($D6&gt;0,INDEX(Kalender!LD$81:LD$110,MAX(1,$D6))&gt;INDEX(Kalender!$B$81:$B$110,MAX(1,$D6))),AND($E6&gt;0,INDEX(Kalender!LD$81:LD$110,MAX(1,$E6))&gt;INDEX(Kalender!$B$81:$B$110,MAX(1,$E6))),AND($F6&gt;0,INDEX(Kalender!LD$81:LD$110,MAX(1,$F6))&gt;INDEX(Kalender!$B$81:$B$110,MAX(1,$F6)))),2,0))</f>
        <v>0</v>
      </c>
      <c r="LE6" s="5" t="n">
        <f aca="false">IF(Kalender!LE6&lt;&gt;1,0,IF(AND($B6&gt;0,INDEX(Kalender!LE$68:LE$77,MAX(1,$B6))&gt;INDEX(Kalender!$B$68:$B$77,MAX(1,$B6))),1,0)+IF(OR(AND($C6&gt;0,INDEX(Kalender!LE$81:LE$110,MAX(1,$C6))&gt;INDEX(Kalender!$B$81:$B$110,MAX(1,$C6))),AND($D6&gt;0,INDEX(Kalender!LE$81:LE$110,MAX(1,$D6))&gt;INDEX(Kalender!$B$81:$B$110,MAX(1,$D6))),AND($E6&gt;0,INDEX(Kalender!LE$81:LE$110,MAX(1,$E6))&gt;INDEX(Kalender!$B$81:$B$110,MAX(1,$E6))),AND($F6&gt;0,INDEX(Kalender!LE$81:LE$110,MAX(1,$F6))&gt;INDEX(Kalender!$B$81:$B$110,MAX(1,$F6)))),2,0))</f>
        <v>0</v>
      </c>
      <c r="LF6" s="5" t="n">
        <f aca="false">IF(Kalender!LF6&lt;&gt;1,0,IF(AND($B6&gt;0,INDEX(Kalender!LF$68:LF$77,MAX(1,$B6))&gt;INDEX(Kalender!$B$68:$B$77,MAX(1,$B6))),1,0)+IF(OR(AND($C6&gt;0,INDEX(Kalender!LF$81:LF$110,MAX(1,$C6))&gt;INDEX(Kalender!$B$81:$B$110,MAX(1,$C6))),AND($D6&gt;0,INDEX(Kalender!LF$81:LF$110,MAX(1,$D6))&gt;INDEX(Kalender!$B$81:$B$110,MAX(1,$D6))),AND($E6&gt;0,INDEX(Kalender!LF$81:LF$110,MAX(1,$E6))&gt;INDEX(Kalender!$B$81:$B$110,MAX(1,$E6))),AND($F6&gt;0,INDEX(Kalender!LF$81:LF$110,MAX(1,$F6))&gt;INDEX(Kalender!$B$81:$B$110,MAX(1,$F6)))),2,0))</f>
        <v>0</v>
      </c>
      <c r="LG6" s="5" t="n">
        <f aca="false">IF(Kalender!LG6&lt;&gt;1,0,IF(AND($B6&gt;0,INDEX(Kalender!LG$68:LG$77,MAX(1,$B6))&gt;INDEX(Kalender!$B$68:$B$77,MAX(1,$B6))),1,0)+IF(OR(AND($C6&gt;0,INDEX(Kalender!LG$81:LG$110,MAX(1,$C6))&gt;INDEX(Kalender!$B$81:$B$110,MAX(1,$C6))),AND($D6&gt;0,INDEX(Kalender!LG$81:LG$110,MAX(1,$D6))&gt;INDEX(Kalender!$B$81:$B$110,MAX(1,$D6))),AND($E6&gt;0,INDEX(Kalender!LG$81:LG$110,MAX(1,$E6))&gt;INDEX(Kalender!$B$81:$B$110,MAX(1,$E6))),AND($F6&gt;0,INDEX(Kalender!LG$81:LG$110,MAX(1,$F6))&gt;INDEX(Kalender!$B$81:$B$110,MAX(1,$F6)))),2,0))</f>
        <v>0</v>
      </c>
      <c r="LH6" s="5" t="n">
        <f aca="false">IF(Kalender!LH6&lt;&gt;1,0,IF(AND($B6&gt;0,INDEX(Kalender!LH$68:LH$77,MAX(1,$B6))&gt;INDEX(Kalender!$B$68:$B$77,MAX(1,$B6))),1,0)+IF(OR(AND($C6&gt;0,INDEX(Kalender!LH$81:LH$110,MAX(1,$C6))&gt;INDEX(Kalender!$B$81:$B$110,MAX(1,$C6))),AND($D6&gt;0,INDEX(Kalender!LH$81:LH$110,MAX(1,$D6))&gt;INDEX(Kalender!$B$81:$B$110,MAX(1,$D6))),AND($E6&gt;0,INDEX(Kalender!LH$81:LH$110,MAX(1,$E6))&gt;INDEX(Kalender!$B$81:$B$110,MAX(1,$E6))),AND($F6&gt;0,INDEX(Kalender!LH$81:LH$110,MAX(1,$F6))&gt;INDEX(Kalender!$B$81:$B$110,MAX(1,$F6)))),2,0))</f>
        <v>0</v>
      </c>
      <c r="LI6" s="5" t="n">
        <f aca="false">IF(Kalender!LI6&lt;&gt;1,0,IF(AND($B6&gt;0,INDEX(Kalender!LI$68:LI$77,MAX(1,$B6))&gt;INDEX(Kalender!$B$68:$B$77,MAX(1,$B6))),1,0)+IF(OR(AND($C6&gt;0,INDEX(Kalender!LI$81:LI$110,MAX(1,$C6))&gt;INDEX(Kalender!$B$81:$B$110,MAX(1,$C6))),AND($D6&gt;0,INDEX(Kalender!LI$81:LI$110,MAX(1,$D6))&gt;INDEX(Kalender!$B$81:$B$110,MAX(1,$D6))),AND($E6&gt;0,INDEX(Kalender!LI$81:LI$110,MAX(1,$E6))&gt;INDEX(Kalender!$B$81:$B$110,MAX(1,$E6))),AND($F6&gt;0,INDEX(Kalender!LI$81:LI$110,MAX(1,$F6))&gt;INDEX(Kalender!$B$81:$B$110,MAX(1,$F6)))),2,0))</f>
        <v>0</v>
      </c>
      <c r="LJ6" s="5" t="n">
        <f aca="false">IF(Kalender!LJ6&lt;&gt;1,0,IF(AND($B6&gt;0,INDEX(Kalender!LJ$68:LJ$77,MAX(1,$B6))&gt;INDEX(Kalender!$B$68:$B$77,MAX(1,$B6))),1,0)+IF(OR(AND($C6&gt;0,INDEX(Kalender!LJ$81:LJ$110,MAX(1,$C6))&gt;INDEX(Kalender!$B$81:$B$110,MAX(1,$C6))),AND($D6&gt;0,INDEX(Kalender!LJ$81:LJ$110,MAX(1,$D6))&gt;INDEX(Kalender!$B$81:$B$110,MAX(1,$D6))),AND($E6&gt;0,INDEX(Kalender!LJ$81:LJ$110,MAX(1,$E6))&gt;INDEX(Kalender!$B$81:$B$110,MAX(1,$E6))),AND($F6&gt;0,INDEX(Kalender!LJ$81:LJ$110,MAX(1,$F6))&gt;INDEX(Kalender!$B$81:$B$110,MAX(1,$F6)))),2,0))</f>
        <v>0</v>
      </c>
      <c r="LK6" s="5" t="n">
        <f aca="false">IF(Kalender!LK6&lt;&gt;1,0,IF(AND($B6&gt;0,INDEX(Kalender!LK$68:LK$77,MAX(1,$B6))&gt;INDEX(Kalender!$B$68:$B$77,MAX(1,$B6))),1,0)+IF(OR(AND($C6&gt;0,INDEX(Kalender!LK$81:LK$110,MAX(1,$C6))&gt;INDEX(Kalender!$B$81:$B$110,MAX(1,$C6))),AND($D6&gt;0,INDEX(Kalender!LK$81:LK$110,MAX(1,$D6))&gt;INDEX(Kalender!$B$81:$B$110,MAX(1,$D6))),AND($E6&gt;0,INDEX(Kalender!LK$81:LK$110,MAX(1,$E6))&gt;INDEX(Kalender!$B$81:$B$110,MAX(1,$E6))),AND($F6&gt;0,INDEX(Kalender!LK$81:LK$110,MAX(1,$F6))&gt;INDEX(Kalender!$B$81:$B$110,MAX(1,$F6)))),2,0))</f>
        <v>0</v>
      </c>
      <c r="LL6" s="5" t="n">
        <f aca="false">IF(Kalender!LL6&lt;&gt;1,0,IF(AND($B6&gt;0,INDEX(Kalender!LL$68:LL$77,MAX(1,$B6))&gt;INDEX(Kalender!$B$68:$B$77,MAX(1,$B6))),1,0)+IF(OR(AND($C6&gt;0,INDEX(Kalender!LL$81:LL$110,MAX(1,$C6))&gt;INDEX(Kalender!$B$81:$B$110,MAX(1,$C6))),AND($D6&gt;0,INDEX(Kalender!LL$81:LL$110,MAX(1,$D6))&gt;INDEX(Kalender!$B$81:$B$110,MAX(1,$D6))),AND($E6&gt;0,INDEX(Kalender!LL$81:LL$110,MAX(1,$E6))&gt;INDEX(Kalender!$B$81:$B$110,MAX(1,$E6))),AND($F6&gt;0,INDEX(Kalender!LL$81:LL$110,MAX(1,$F6))&gt;INDEX(Kalender!$B$81:$B$110,MAX(1,$F6)))),2,0))</f>
        <v>0</v>
      </c>
      <c r="LM6" s="5" t="n">
        <f aca="false">IF(Kalender!LM6&lt;&gt;1,0,IF(AND($B6&gt;0,INDEX(Kalender!LM$68:LM$77,MAX(1,$B6))&gt;INDEX(Kalender!$B$68:$B$77,MAX(1,$B6))),1,0)+IF(OR(AND($C6&gt;0,INDEX(Kalender!LM$81:LM$110,MAX(1,$C6))&gt;INDEX(Kalender!$B$81:$B$110,MAX(1,$C6))),AND($D6&gt;0,INDEX(Kalender!LM$81:LM$110,MAX(1,$D6))&gt;INDEX(Kalender!$B$81:$B$110,MAX(1,$D6))),AND($E6&gt;0,INDEX(Kalender!LM$81:LM$110,MAX(1,$E6))&gt;INDEX(Kalender!$B$81:$B$110,MAX(1,$E6))),AND($F6&gt;0,INDEX(Kalender!LM$81:LM$110,MAX(1,$F6))&gt;INDEX(Kalender!$B$81:$B$110,MAX(1,$F6)))),2,0))</f>
        <v>0</v>
      </c>
      <c r="LN6" s="5" t="n">
        <f aca="false">IF(Kalender!LN6&lt;&gt;1,0,IF(AND($B6&gt;0,INDEX(Kalender!LN$68:LN$77,MAX(1,$B6))&gt;INDEX(Kalender!$B$68:$B$77,MAX(1,$B6))),1,0)+IF(OR(AND($C6&gt;0,INDEX(Kalender!LN$81:LN$110,MAX(1,$C6))&gt;INDEX(Kalender!$B$81:$B$110,MAX(1,$C6))),AND($D6&gt;0,INDEX(Kalender!LN$81:LN$110,MAX(1,$D6))&gt;INDEX(Kalender!$B$81:$B$110,MAX(1,$D6))),AND($E6&gt;0,INDEX(Kalender!LN$81:LN$110,MAX(1,$E6))&gt;INDEX(Kalender!$B$81:$B$110,MAX(1,$E6))),AND($F6&gt;0,INDEX(Kalender!LN$81:LN$110,MAX(1,$F6))&gt;INDEX(Kalender!$B$81:$B$110,MAX(1,$F6)))),2,0))</f>
        <v>0</v>
      </c>
      <c r="LO6" s="5" t="n">
        <f aca="false">IF(Kalender!LO6&lt;&gt;1,0,IF(AND($B6&gt;0,INDEX(Kalender!LO$68:LO$77,MAX(1,$B6))&gt;INDEX(Kalender!$B$68:$B$77,MAX(1,$B6))),1,0)+IF(OR(AND($C6&gt;0,INDEX(Kalender!LO$81:LO$110,MAX(1,$C6))&gt;INDEX(Kalender!$B$81:$B$110,MAX(1,$C6))),AND($D6&gt;0,INDEX(Kalender!LO$81:LO$110,MAX(1,$D6))&gt;INDEX(Kalender!$B$81:$B$110,MAX(1,$D6))),AND($E6&gt;0,INDEX(Kalender!LO$81:LO$110,MAX(1,$E6))&gt;INDEX(Kalender!$B$81:$B$110,MAX(1,$E6))),AND($F6&gt;0,INDEX(Kalender!LO$81:LO$110,MAX(1,$F6))&gt;INDEX(Kalender!$B$81:$B$110,MAX(1,$F6)))),2,0))</f>
        <v>0</v>
      </c>
      <c r="LP6" s="5" t="n">
        <f aca="false">IF(Kalender!LP6&lt;&gt;1,0,IF(AND($B6&gt;0,INDEX(Kalender!LP$68:LP$77,MAX(1,$B6))&gt;INDEX(Kalender!$B$68:$B$77,MAX(1,$B6))),1,0)+IF(OR(AND($C6&gt;0,INDEX(Kalender!LP$81:LP$110,MAX(1,$C6))&gt;INDEX(Kalender!$B$81:$B$110,MAX(1,$C6))),AND($D6&gt;0,INDEX(Kalender!LP$81:LP$110,MAX(1,$D6))&gt;INDEX(Kalender!$B$81:$B$110,MAX(1,$D6))),AND($E6&gt;0,INDEX(Kalender!LP$81:LP$110,MAX(1,$E6))&gt;INDEX(Kalender!$B$81:$B$110,MAX(1,$E6))),AND($F6&gt;0,INDEX(Kalender!LP$81:LP$110,MAX(1,$F6))&gt;INDEX(Kalender!$B$81:$B$110,MAX(1,$F6)))),2,0))</f>
        <v>0</v>
      </c>
      <c r="LQ6" s="5" t="n">
        <f aca="false">IF(Kalender!LQ6&lt;&gt;1,0,IF(AND($B6&gt;0,INDEX(Kalender!LQ$68:LQ$77,MAX(1,$B6))&gt;INDEX(Kalender!$B$68:$B$77,MAX(1,$B6))),1,0)+IF(OR(AND($C6&gt;0,INDEX(Kalender!LQ$81:LQ$110,MAX(1,$C6))&gt;INDEX(Kalender!$B$81:$B$110,MAX(1,$C6))),AND($D6&gt;0,INDEX(Kalender!LQ$81:LQ$110,MAX(1,$D6))&gt;INDEX(Kalender!$B$81:$B$110,MAX(1,$D6))),AND($E6&gt;0,INDEX(Kalender!LQ$81:LQ$110,MAX(1,$E6))&gt;INDEX(Kalender!$B$81:$B$110,MAX(1,$E6))),AND($F6&gt;0,INDEX(Kalender!LQ$81:LQ$110,MAX(1,$F6))&gt;INDEX(Kalender!$B$81:$B$110,MAX(1,$F6)))),2,0))</f>
        <v>0</v>
      </c>
      <c r="LR6" s="5" t="n">
        <f aca="false">IF(Kalender!LR6&lt;&gt;1,0,IF(AND($B6&gt;0,INDEX(Kalender!LR$68:LR$77,MAX(1,$B6))&gt;INDEX(Kalender!$B$68:$B$77,MAX(1,$B6))),1,0)+IF(OR(AND($C6&gt;0,INDEX(Kalender!LR$81:LR$110,MAX(1,$C6))&gt;INDEX(Kalender!$B$81:$B$110,MAX(1,$C6))),AND($D6&gt;0,INDEX(Kalender!LR$81:LR$110,MAX(1,$D6))&gt;INDEX(Kalender!$B$81:$B$110,MAX(1,$D6))),AND($E6&gt;0,INDEX(Kalender!LR$81:LR$110,MAX(1,$E6))&gt;INDEX(Kalender!$B$81:$B$110,MAX(1,$E6))),AND($F6&gt;0,INDEX(Kalender!LR$81:LR$110,MAX(1,$F6))&gt;INDEX(Kalender!$B$81:$B$110,MAX(1,$F6)))),2,0))</f>
        <v>0</v>
      </c>
      <c r="LS6" s="5" t="n">
        <f aca="false">IF(Kalender!LS6&lt;&gt;1,0,IF(AND($B6&gt;0,INDEX(Kalender!LS$68:LS$77,MAX(1,$B6))&gt;INDEX(Kalender!$B$68:$B$77,MAX(1,$B6))),1,0)+IF(OR(AND($C6&gt;0,INDEX(Kalender!LS$81:LS$110,MAX(1,$C6))&gt;INDEX(Kalender!$B$81:$B$110,MAX(1,$C6))),AND($D6&gt;0,INDEX(Kalender!LS$81:LS$110,MAX(1,$D6))&gt;INDEX(Kalender!$B$81:$B$110,MAX(1,$D6))),AND($E6&gt;0,INDEX(Kalender!LS$81:LS$110,MAX(1,$E6))&gt;INDEX(Kalender!$B$81:$B$110,MAX(1,$E6))),AND($F6&gt;0,INDEX(Kalender!LS$81:LS$110,MAX(1,$F6))&gt;INDEX(Kalender!$B$81:$B$110,MAX(1,$F6)))),2,0))</f>
        <v>0</v>
      </c>
      <c r="LT6" s="5" t="n">
        <f aca="false">IF(Kalender!LT6&lt;&gt;1,0,IF(AND($B6&gt;0,INDEX(Kalender!LT$68:LT$77,MAX(1,$B6))&gt;INDEX(Kalender!$B$68:$B$77,MAX(1,$B6))),1,0)+IF(OR(AND($C6&gt;0,INDEX(Kalender!LT$81:LT$110,MAX(1,$C6))&gt;INDEX(Kalender!$B$81:$B$110,MAX(1,$C6))),AND($D6&gt;0,INDEX(Kalender!LT$81:LT$110,MAX(1,$D6))&gt;INDEX(Kalender!$B$81:$B$110,MAX(1,$D6))),AND($E6&gt;0,INDEX(Kalender!LT$81:LT$110,MAX(1,$E6))&gt;INDEX(Kalender!$B$81:$B$110,MAX(1,$E6))),AND($F6&gt;0,INDEX(Kalender!LT$81:LT$110,MAX(1,$F6))&gt;INDEX(Kalender!$B$81:$B$110,MAX(1,$F6)))),2,0))</f>
        <v>0</v>
      </c>
      <c r="LU6" s="5" t="n">
        <f aca="false">IF(Kalender!LU6&lt;&gt;1,0,IF(AND($B6&gt;0,INDEX(Kalender!LU$68:LU$77,MAX(1,$B6))&gt;INDEX(Kalender!$B$68:$B$77,MAX(1,$B6))),1,0)+IF(OR(AND($C6&gt;0,INDEX(Kalender!LU$81:LU$110,MAX(1,$C6))&gt;INDEX(Kalender!$B$81:$B$110,MAX(1,$C6))),AND($D6&gt;0,INDEX(Kalender!LU$81:LU$110,MAX(1,$D6))&gt;INDEX(Kalender!$B$81:$B$110,MAX(1,$D6))),AND($E6&gt;0,INDEX(Kalender!LU$81:LU$110,MAX(1,$E6))&gt;INDEX(Kalender!$B$81:$B$110,MAX(1,$E6))),AND($F6&gt;0,INDEX(Kalender!LU$81:LU$110,MAX(1,$F6))&gt;INDEX(Kalender!$B$81:$B$110,MAX(1,$F6)))),2,0))</f>
        <v>0</v>
      </c>
      <c r="LV6" s="5" t="n">
        <f aca="false">IF(Kalender!LV6&lt;&gt;1,0,IF(AND($B6&gt;0,INDEX(Kalender!LV$68:LV$77,MAX(1,$B6))&gt;INDEX(Kalender!$B$68:$B$77,MAX(1,$B6))),1,0)+IF(OR(AND($C6&gt;0,INDEX(Kalender!LV$81:LV$110,MAX(1,$C6))&gt;INDEX(Kalender!$B$81:$B$110,MAX(1,$C6))),AND($D6&gt;0,INDEX(Kalender!LV$81:LV$110,MAX(1,$D6))&gt;INDEX(Kalender!$B$81:$B$110,MAX(1,$D6))),AND($E6&gt;0,INDEX(Kalender!LV$81:LV$110,MAX(1,$E6))&gt;INDEX(Kalender!$B$81:$B$110,MAX(1,$E6))),AND($F6&gt;0,INDEX(Kalender!LV$81:LV$110,MAX(1,$F6))&gt;INDEX(Kalender!$B$81:$B$110,MAX(1,$F6)))),2,0))</f>
        <v>0</v>
      </c>
      <c r="LW6" s="5" t="n">
        <f aca="false">IF(Kalender!LW6&lt;&gt;1,0,IF(AND($B6&gt;0,INDEX(Kalender!LW$68:LW$77,MAX(1,$B6))&gt;INDEX(Kalender!$B$68:$B$77,MAX(1,$B6))),1,0)+IF(OR(AND($C6&gt;0,INDEX(Kalender!LW$81:LW$110,MAX(1,$C6))&gt;INDEX(Kalender!$B$81:$B$110,MAX(1,$C6))),AND($D6&gt;0,INDEX(Kalender!LW$81:LW$110,MAX(1,$D6))&gt;INDEX(Kalender!$B$81:$B$110,MAX(1,$D6))),AND($E6&gt;0,INDEX(Kalender!LW$81:LW$110,MAX(1,$E6))&gt;INDEX(Kalender!$B$81:$B$110,MAX(1,$E6))),AND($F6&gt;0,INDEX(Kalender!LW$81:LW$110,MAX(1,$F6))&gt;INDEX(Kalender!$B$81:$B$110,MAX(1,$F6)))),2,0))</f>
        <v>0</v>
      </c>
      <c r="LX6" s="5" t="n">
        <f aca="false">IF(Kalender!LX6&lt;&gt;1,0,IF(AND($B6&gt;0,INDEX(Kalender!LX$68:LX$77,MAX(1,$B6))&gt;INDEX(Kalender!$B$68:$B$77,MAX(1,$B6))),1,0)+IF(OR(AND($C6&gt;0,INDEX(Kalender!LX$81:LX$110,MAX(1,$C6))&gt;INDEX(Kalender!$B$81:$B$110,MAX(1,$C6))),AND($D6&gt;0,INDEX(Kalender!LX$81:LX$110,MAX(1,$D6))&gt;INDEX(Kalender!$B$81:$B$110,MAX(1,$D6))),AND($E6&gt;0,INDEX(Kalender!LX$81:LX$110,MAX(1,$E6))&gt;INDEX(Kalender!$B$81:$B$110,MAX(1,$E6))),AND($F6&gt;0,INDEX(Kalender!LX$81:LX$110,MAX(1,$F6))&gt;INDEX(Kalender!$B$81:$B$110,MAX(1,$F6)))),2,0))</f>
        <v>0</v>
      </c>
      <c r="LY6" s="5" t="n">
        <f aca="false">IF(Kalender!LY6&lt;&gt;1,0,IF(AND($B6&gt;0,INDEX(Kalender!LY$68:LY$77,MAX(1,$B6))&gt;INDEX(Kalender!$B$68:$B$77,MAX(1,$B6))),1,0)+IF(OR(AND($C6&gt;0,INDEX(Kalender!LY$81:LY$110,MAX(1,$C6))&gt;INDEX(Kalender!$B$81:$B$110,MAX(1,$C6))),AND($D6&gt;0,INDEX(Kalender!LY$81:LY$110,MAX(1,$D6))&gt;INDEX(Kalender!$B$81:$B$110,MAX(1,$D6))),AND($E6&gt;0,INDEX(Kalender!LY$81:LY$110,MAX(1,$E6))&gt;INDEX(Kalender!$B$81:$B$110,MAX(1,$E6))),AND($F6&gt;0,INDEX(Kalender!LY$81:LY$110,MAX(1,$F6))&gt;INDEX(Kalender!$B$81:$B$110,MAX(1,$F6)))),2,0))</f>
        <v>0</v>
      </c>
      <c r="LZ6" s="5" t="n">
        <f aca="false">IF(Kalender!LZ6&lt;&gt;1,0,IF(AND($B6&gt;0,INDEX(Kalender!LZ$68:LZ$77,MAX(1,$B6))&gt;INDEX(Kalender!$B$68:$B$77,MAX(1,$B6))),1,0)+IF(OR(AND($C6&gt;0,INDEX(Kalender!LZ$81:LZ$110,MAX(1,$C6))&gt;INDEX(Kalender!$B$81:$B$110,MAX(1,$C6))),AND($D6&gt;0,INDEX(Kalender!LZ$81:LZ$110,MAX(1,$D6))&gt;INDEX(Kalender!$B$81:$B$110,MAX(1,$D6))),AND($E6&gt;0,INDEX(Kalender!LZ$81:LZ$110,MAX(1,$E6))&gt;INDEX(Kalender!$B$81:$B$110,MAX(1,$E6))),AND($F6&gt;0,INDEX(Kalender!LZ$81:LZ$110,MAX(1,$F6))&gt;INDEX(Kalender!$B$81:$B$110,MAX(1,$F6)))),2,0))</f>
        <v>0</v>
      </c>
      <c r="MA6" s="5" t="n">
        <f aca="false">IF(Kalender!MA6&lt;&gt;1,0,IF(AND($B6&gt;0,INDEX(Kalender!MA$68:MA$77,MAX(1,$B6))&gt;INDEX(Kalender!$B$68:$B$77,MAX(1,$B6))),1,0)+IF(OR(AND($C6&gt;0,INDEX(Kalender!MA$81:MA$110,MAX(1,$C6))&gt;INDEX(Kalender!$B$81:$B$110,MAX(1,$C6))),AND($D6&gt;0,INDEX(Kalender!MA$81:MA$110,MAX(1,$D6))&gt;INDEX(Kalender!$B$81:$B$110,MAX(1,$D6))),AND($E6&gt;0,INDEX(Kalender!MA$81:MA$110,MAX(1,$E6))&gt;INDEX(Kalender!$B$81:$B$110,MAX(1,$E6))),AND($F6&gt;0,INDEX(Kalender!MA$81:MA$110,MAX(1,$F6))&gt;INDEX(Kalender!$B$81:$B$110,MAX(1,$F6)))),2,0))</f>
        <v>0</v>
      </c>
      <c r="MB6" s="5" t="n">
        <f aca="false">IF(Kalender!MB6&lt;&gt;1,0,IF(AND($B6&gt;0,INDEX(Kalender!MB$68:MB$77,MAX(1,$B6))&gt;INDEX(Kalender!$B$68:$B$77,MAX(1,$B6))),1,0)+IF(OR(AND($C6&gt;0,INDEX(Kalender!MB$81:MB$110,MAX(1,$C6))&gt;INDEX(Kalender!$B$81:$B$110,MAX(1,$C6))),AND($D6&gt;0,INDEX(Kalender!MB$81:MB$110,MAX(1,$D6))&gt;INDEX(Kalender!$B$81:$B$110,MAX(1,$D6))),AND($E6&gt;0,INDEX(Kalender!MB$81:MB$110,MAX(1,$E6))&gt;INDEX(Kalender!$B$81:$B$110,MAX(1,$E6))),AND($F6&gt;0,INDEX(Kalender!MB$81:MB$110,MAX(1,$F6))&gt;INDEX(Kalender!$B$81:$B$110,MAX(1,$F6)))),2,0))</f>
        <v>0</v>
      </c>
      <c r="MC6" s="5" t="n">
        <f aca="false">IF(Kalender!MC6&lt;&gt;1,0,IF(AND($B6&gt;0,INDEX(Kalender!MC$68:MC$77,MAX(1,$B6))&gt;INDEX(Kalender!$B$68:$B$77,MAX(1,$B6))),1,0)+IF(OR(AND($C6&gt;0,INDEX(Kalender!MC$81:MC$110,MAX(1,$C6))&gt;INDEX(Kalender!$B$81:$B$110,MAX(1,$C6))),AND($D6&gt;0,INDEX(Kalender!MC$81:MC$110,MAX(1,$D6))&gt;INDEX(Kalender!$B$81:$B$110,MAX(1,$D6))),AND($E6&gt;0,INDEX(Kalender!MC$81:MC$110,MAX(1,$E6))&gt;INDEX(Kalender!$B$81:$B$110,MAX(1,$E6))),AND($F6&gt;0,INDEX(Kalender!MC$81:MC$110,MAX(1,$F6))&gt;INDEX(Kalender!$B$81:$B$110,MAX(1,$F6)))),2,0))</f>
        <v>0</v>
      </c>
      <c r="MD6" s="5" t="n">
        <f aca="false">IF(Kalender!MD6&lt;&gt;1,0,IF(AND($B6&gt;0,INDEX(Kalender!MD$68:MD$77,MAX(1,$B6))&gt;INDEX(Kalender!$B$68:$B$77,MAX(1,$B6))),1,0)+IF(OR(AND($C6&gt;0,INDEX(Kalender!MD$81:MD$110,MAX(1,$C6))&gt;INDEX(Kalender!$B$81:$B$110,MAX(1,$C6))),AND($D6&gt;0,INDEX(Kalender!MD$81:MD$110,MAX(1,$D6))&gt;INDEX(Kalender!$B$81:$B$110,MAX(1,$D6))),AND($E6&gt;0,INDEX(Kalender!MD$81:MD$110,MAX(1,$E6))&gt;INDEX(Kalender!$B$81:$B$110,MAX(1,$E6))),AND($F6&gt;0,INDEX(Kalender!MD$81:MD$110,MAX(1,$F6))&gt;INDEX(Kalender!$B$81:$B$110,MAX(1,$F6)))),2,0))</f>
        <v>0</v>
      </c>
      <c r="ME6" s="5" t="n">
        <f aca="false">IF(Kalender!ME6&lt;&gt;1,0,IF(AND($B6&gt;0,INDEX(Kalender!ME$68:ME$77,MAX(1,$B6))&gt;INDEX(Kalender!$B$68:$B$77,MAX(1,$B6))),1,0)+IF(OR(AND($C6&gt;0,INDEX(Kalender!ME$81:ME$110,MAX(1,$C6))&gt;INDEX(Kalender!$B$81:$B$110,MAX(1,$C6))),AND($D6&gt;0,INDEX(Kalender!ME$81:ME$110,MAX(1,$D6))&gt;INDEX(Kalender!$B$81:$B$110,MAX(1,$D6))),AND($E6&gt;0,INDEX(Kalender!ME$81:ME$110,MAX(1,$E6))&gt;INDEX(Kalender!$B$81:$B$110,MAX(1,$E6))),AND($F6&gt;0,INDEX(Kalender!ME$81:ME$110,MAX(1,$F6))&gt;INDEX(Kalender!$B$81:$B$110,MAX(1,$F6)))),2,0))</f>
        <v>0</v>
      </c>
      <c r="MF6" s="5" t="n">
        <f aca="false">IF(Kalender!MF6&lt;&gt;1,0,IF(AND($B6&gt;0,INDEX(Kalender!MF$68:MF$77,MAX(1,$B6))&gt;INDEX(Kalender!$B$68:$B$77,MAX(1,$B6))),1,0)+IF(OR(AND($C6&gt;0,INDEX(Kalender!MF$81:MF$110,MAX(1,$C6))&gt;INDEX(Kalender!$B$81:$B$110,MAX(1,$C6))),AND($D6&gt;0,INDEX(Kalender!MF$81:MF$110,MAX(1,$D6))&gt;INDEX(Kalender!$B$81:$B$110,MAX(1,$D6))),AND($E6&gt;0,INDEX(Kalender!MF$81:MF$110,MAX(1,$E6))&gt;INDEX(Kalender!$B$81:$B$110,MAX(1,$E6))),AND($F6&gt;0,INDEX(Kalender!MF$81:MF$110,MAX(1,$F6))&gt;INDEX(Kalender!$B$81:$B$110,MAX(1,$F6)))),2,0))</f>
        <v>0</v>
      </c>
      <c r="MG6" s="5" t="n">
        <f aca="false">IF(Kalender!MG6&lt;&gt;1,0,IF(AND($B6&gt;0,INDEX(Kalender!MG$68:MG$77,MAX(1,$B6))&gt;INDEX(Kalender!$B$68:$B$77,MAX(1,$B6))),1,0)+IF(OR(AND($C6&gt;0,INDEX(Kalender!MG$81:MG$110,MAX(1,$C6))&gt;INDEX(Kalender!$B$81:$B$110,MAX(1,$C6))),AND($D6&gt;0,INDEX(Kalender!MG$81:MG$110,MAX(1,$D6))&gt;INDEX(Kalender!$B$81:$B$110,MAX(1,$D6))),AND($E6&gt;0,INDEX(Kalender!MG$81:MG$110,MAX(1,$E6))&gt;INDEX(Kalender!$B$81:$B$110,MAX(1,$E6))),AND($F6&gt;0,INDEX(Kalender!MG$81:MG$110,MAX(1,$F6))&gt;INDEX(Kalender!$B$81:$B$110,MAX(1,$F6)))),2,0))</f>
        <v>0</v>
      </c>
      <c r="MH6" s="5" t="n">
        <f aca="false">IF(Kalender!MH6&lt;&gt;1,0,IF(AND($B6&gt;0,INDEX(Kalender!MH$68:MH$77,MAX(1,$B6))&gt;INDEX(Kalender!$B$68:$B$77,MAX(1,$B6))),1,0)+IF(OR(AND($C6&gt;0,INDEX(Kalender!MH$81:MH$110,MAX(1,$C6))&gt;INDEX(Kalender!$B$81:$B$110,MAX(1,$C6))),AND($D6&gt;0,INDEX(Kalender!MH$81:MH$110,MAX(1,$D6))&gt;INDEX(Kalender!$B$81:$B$110,MAX(1,$D6))),AND($E6&gt;0,INDEX(Kalender!MH$81:MH$110,MAX(1,$E6))&gt;INDEX(Kalender!$B$81:$B$110,MAX(1,$E6))),AND($F6&gt;0,INDEX(Kalender!MH$81:MH$110,MAX(1,$F6))&gt;INDEX(Kalender!$B$81:$B$110,MAX(1,$F6)))),2,0))</f>
        <v>0</v>
      </c>
      <c r="MI6" s="5" t="n">
        <f aca="false">IF(Kalender!MI6&lt;&gt;1,0,IF(AND($B6&gt;0,INDEX(Kalender!MI$68:MI$77,MAX(1,$B6))&gt;INDEX(Kalender!$B$68:$B$77,MAX(1,$B6))),1,0)+IF(OR(AND($C6&gt;0,INDEX(Kalender!MI$81:MI$110,MAX(1,$C6))&gt;INDEX(Kalender!$B$81:$B$110,MAX(1,$C6))),AND($D6&gt;0,INDEX(Kalender!MI$81:MI$110,MAX(1,$D6))&gt;INDEX(Kalender!$B$81:$B$110,MAX(1,$D6))),AND($E6&gt;0,INDEX(Kalender!MI$81:MI$110,MAX(1,$E6))&gt;INDEX(Kalender!$B$81:$B$110,MAX(1,$E6))),AND($F6&gt;0,INDEX(Kalender!MI$81:MI$110,MAX(1,$F6))&gt;INDEX(Kalender!$B$81:$B$110,MAX(1,$F6)))),2,0))</f>
        <v>0</v>
      </c>
      <c r="MJ6" s="5" t="n">
        <f aca="false">IF(Kalender!MJ6&lt;&gt;1,0,IF(AND($B6&gt;0,INDEX(Kalender!MJ$68:MJ$77,MAX(1,$B6))&gt;INDEX(Kalender!$B$68:$B$77,MAX(1,$B6))),1,0)+IF(OR(AND($C6&gt;0,INDEX(Kalender!MJ$81:MJ$110,MAX(1,$C6))&gt;INDEX(Kalender!$B$81:$B$110,MAX(1,$C6))),AND($D6&gt;0,INDEX(Kalender!MJ$81:MJ$110,MAX(1,$D6))&gt;INDEX(Kalender!$B$81:$B$110,MAX(1,$D6))),AND($E6&gt;0,INDEX(Kalender!MJ$81:MJ$110,MAX(1,$E6))&gt;INDEX(Kalender!$B$81:$B$110,MAX(1,$E6))),AND($F6&gt;0,INDEX(Kalender!MJ$81:MJ$110,MAX(1,$F6))&gt;INDEX(Kalender!$B$81:$B$110,MAX(1,$F6)))),2,0))</f>
        <v>0</v>
      </c>
      <c r="MK6" s="5" t="n">
        <f aca="false">IF(Kalender!MK6&lt;&gt;1,0,IF(AND($B6&gt;0,INDEX(Kalender!MK$68:MK$77,MAX(1,$B6))&gt;INDEX(Kalender!$B$68:$B$77,MAX(1,$B6))),1,0)+IF(OR(AND($C6&gt;0,INDEX(Kalender!MK$81:MK$110,MAX(1,$C6))&gt;INDEX(Kalender!$B$81:$B$110,MAX(1,$C6))),AND($D6&gt;0,INDEX(Kalender!MK$81:MK$110,MAX(1,$D6))&gt;INDEX(Kalender!$B$81:$B$110,MAX(1,$D6))),AND($E6&gt;0,INDEX(Kalender!MK$81:MK$110,MAX(1,$E6))&gt;INDEX(Kalender!$B$81:$B$110,MAX(1,$E6))),AND($F6&gt;0,INDEX(Kalender!MK$81:MK$110,MAX(1,$F6))&gt;INDEX(Kalender!$B$81:$B$110,MAX(1,$F6)))),2,0))</f>
        <v>0</v>
      </c>
      <c r="ML6" s="5" t="n">
        <f aca="false">IF(Kalender!ML6&lt;&gt;1,0,IF(AND($B6&gt;0,INDEX(Kalender!ML$68:ML$77,MAX(1,$B6))&gt;INDEX(Kalender!$B$68:$B$77,MAX(1,$B6))),1,0)+IF(OR(AND($C6&gt;0,INDEX(Kalender!ML$81:ML$110,MAX(1,$C6))&gt;INDEX(Kalender!$B$81:$B$110,MAX(1,$C6))),AND($D6&gt;0,INDEX(Kalender!ML$81:ML$110,MAX(1,$D6))&gt;INDEX(Kalender!$B$81:$B$110,MAX(1,$D6))),AND($E6&gt;0,INDEX(Kalender!ML$81:ML$110,MAX(1,$E6))&gt;INDEX(Kalender!$B$81:$B$110,MAX(1,$E6))),AND($F6&gt;0,INDEX(Kalender!ML$81:ML$110,MAX(1,$F6))&gt;INDEX(Kalender!$B$81:$B$110,MAX(1,$F6)))),2,0))</f>
        <v>0</v>
      </c>
      <c r="MM6" s="5" t="n">
        <f aca="false">IF(Kalender!MM6&lt;&gt;1,0,IF(AND($B6&gt;0,INDEX(Kalender!MM$68:MM$77,MAX(1,$B6))&gt;INDEX(Kalender!$B$68:$B$77,MAX(1,$B6))),1,0)+IF(OR(AND($C6&gt;0,INDEX(Kalender!MM$81:MM$110,MAX(1,$C6))&gt;INDEX(Kalender!$B$81:$B$110,MAX(1,$C6))),AND($D6&gt;0,INDEX(Kalender!MM$81:MM$110,MAX(1,$D6))&gt;INDEX(Kalender!$B$81:$B$110,MAX(1,$D6))),AND($E6&gt;0,INDEX(Kalender!MM$81:MM$110,MAX(1,$E6))&gt;INDEX(Kalender!$B$81:$B$110,MAX(1,$E6))),AND($F6&gt;0,INDEX(Kalender!MM$81:MM$110,MAX(1,$F6))&gt;INDEX(Kalender!$B$81:$B$110,MAX(1,$F6)))),2,0))</f>
        <v>0</v>
      </c>
      <c r="MN6" s="5" t="n">
        <f aca="false">IF(Kalender!MN6&lt;&gt;1,0,IF(AND($B6&gt;0,INDEX(Kalender!MN$68:MN$77,MAX(1,$B6))&gt;INDEX(Kalender!$B$68:$B$77,MAX(1,$B6))),1,0)+IF(OR(AND($C6&gt;0,INDEX(Kalender!MN$81:MN$110,MAX(1,$C6))&gt;INDEX(Kalender!$B$81:$B$110,MAX(1,$C6))),AND($D6&gt;0,INDEX(Kalender!MN$81:MN$110,MAX(1,$D6))&gt;INDEX(Kalender!$B$81:$B$110,MAX(1,$D6))),AND($E6&gt;0,INDEX(Kalender!MN$81:MN$110,MAX(1,$E6))&gt;INDEX(Kalender!$B$81:$B$110,MAX(1,$E6))),AND($F6&gt;0,INDEX(Kalender!MN$81:MN$110,MAX(1,$F6))&gt;INDEX(Kalender!$B$81:$B$110,MAX(1,$F6)))),2,0))</f>
        <v>0</v>
      </c>
      <c r="MO6" s="5" t="n">
        <f aca="false">IF(Kalender!MO6&lt;&gt;1,0,IF(AND($B6&gt;0,INDEX(Kalender!MO$68:MO$77,MAX(1,$B6))&gt;INDEX(Kalender!$B$68:$B$77,MAX(1,$B6))),1,0)+IF(OR(AND($C6&gt;0,INDEX(Kalender!MO$81:MO$110,MAX(1,$C6))&gt;INDEX(Kalender!$B$81:$B$110,MAX(1,$C6))),AND($D6&gt;0,INDEX(Kalender!MO$81:MO$110,MAX(1,$D6))&gt;INDEX(Kalender!$B$81:$B$110,MAX(1,$D6))),AND($E6&gt;0,INDEX(Kalender!MO$81:MO$110,MAX(1,$E6))&gt;INDEX(Kalender!$B$81:$B$110,MAX(1,$E6))),AND($F6&gt;0,INDEX(Kalender!MO$81:MO$110,MAX(1,$F6))&gt;INDEX(Kalender!$B$81:$B$110,MAX(1,$F6)))),2,0))</f>
        <v>0</v>
      </c>
      <c r="MP6" s="5" t="n">
        <f aca="false">IF(Kalender!MP6&lt;&gt;1,0,IF(AND($B6&gt;0,INDEX(Kalender!MP$68:MP$77,MAX(1,$B6))&gt;INDEX(Kalender!$B$68:$B$77,MAX(1,$B6))),1,0)+IF(OR(AND($C6&gt;0,INDEX(Kalender!MP$81:MP$110,MAX(1,$C6))&gt;INDEX(Kalender!$B$81:$B$110,MAX(1,$C6))),AND($D6&gt;0,INDEX(Kalender!MP$81:MP$110,MAX(1,$D6))&gt;INDEX(Kalender!$B$81:$B$110,MAX(1,$D6))),AND($E6&gt;0,INDEX(Kalender!MP$81:MP$110,MAX(1,$E6))&gt;INDEX(Kalender!$B$81:$B$110,MAX(1,$E6))),AND($F6&gt;0,INDEX(Kalender!MP$81:MP$110,MAX(1,$F6))&gt;INDEX(Kalender!$B$81:$B$110,MAX(1,$F6)))),2,0))</f>
        <v>0</v>
      </c>
      <c r="MQ6" s="5" t="n">
        <f aca="false">IF(Kalender!MQ6&lt;&gt;1,0,IF(AND($B6&gt;0,INDEX(Kalender!MQ$68:MQ$77,MAX(1,$B6))&gt;INDEX(Kalender!$B$68:$B$77,MAX(1,$B6))),1,0)+IF(OR(AND($C6&gt;0,INDEX(Kalender!MQ$81:MQ$110,MAX(1,$C6))&gt;INDEX(Kalender!$B$81:$B$110,MAX(1,$C6))),AND($D6&gt;0,INDEX(Kalender!MQ$81:MQ$110,MAX(1,$D6))&gt;INDEX(Kalender!$B$81:$B$110,MAX(1,$D6))),AND($E6&gt;0,INDEX(Kalender!MQ$81:MQ$110,MAX(1,$E6))&gt;INDEX(Kalender!$B$81:$B$110,MAX(1,$E6))),AND($F6&gt;0,INDEX(Kalender!MQ$81:MQ$110,MAX(1,$F6))&gt;INDEX(Kalender!$B$81:$B$110,MAX(1,$F6)))),2,0))</f>
        <v>0</v>
      </c>
      <c r="MR6" s="5" t="n">
        <f aca="false">IF(Kalender!MR6&lt;&gt;1,0,IF(AND($B6&gt;0,INDEX(Kalender!MR$68:MR$77,MAX(1,$B6))&gt;INDEX(Kalender!$B$68:$B$77,MAX(1,$B6))),1,0)+IF(OR(AND($C6&gt;0,INDEX(Kalender!MR$81:MR$110,MAX(1,$C6))&gt;INDEX(Kalender!$B$81:$B$110,MAX(1,$C6))),AND($D6&gt;0,INDEX(Kalender!MR$81:MR$110,MAX(1,$D6))&gt;INDEX(Kalender!$B$81:$B$110,MAX(1,$D6))),AND($E6&gt;0,INDEX(Kalender!MR$81:MR$110,MAX(1,$E6))&gt;INDEX(Kalender!$B$81:$B$110,MAX(1,$E6))),AND($F6&gt;0,INDEX(Kalender!MR$81:MR$110,MAX(1,$F6))&gt;INDEX(Kalender!$B$81:$B$110,MAX(1,$F6)))),2,0))</f>
        <v>0</v>
      </c>
      <c r="MS6" s="5" t="n">
        <f aca="false">IF(Kalender!MS6&lt;&gt;1,0,IF(AND($B6&gt;0,INDEX(Kalender!MS$68:MS$77,MAX(1,$B6))&gt;INDEX(Kalender!$B$68:$B$77,MAX(1,$B6))),1,0)+IF(OR(AND($C6&gt;0,INDEX(Kalender!MS$81:MS$110,MAX(1,$C6))&gt;INDEX(Kalender!$B$81:$B$110,MAX(1,$C6))),AND($D6&gt;0,INDEX(Kalender!MS$81:MS$110,MAX(1,$D6))&gt;INDEX(Kalender!$B$81:$B$110,MAX(1,$D6))),AND($E6&gt;0,INDEX(Kalender!MS$81:MS$110,MAX(1,$E6))&gt;INDEX(Kalender!$B$81:$B$110,MAX(1,$E6))),AND($F6&gt;0,INDEX(Kalender!MS$81:MS$110,MAX(1,$F6))&gt;INDEX(Kalender!$B$81:$B$110,MAX(1,$F6)))),2,0))</f>
        <v>0</v>
      </c>
      <c r="MT6" s="5" t="n">
        <f aca="false">IF(Kalender!MT6&lt;&gt;1,0,IF(AND($B6&gt;0,INDEX(Kalender!MT$68:MT$77,MAX(1,$B6))&gt;INDEX(Kalender!$B$68:$B$77,MAX(1,$B6))),1,0)+IF(OR(AND($C6&gt;0,INDEX(Kalender!MT$81:MT$110,MAX(1,$C6))&gt;INDEX(Kalender!$B$81:$B$110,MAX(1,$C6))),AND($D6&gt;0,INDEX(Kalender!MT$81:MT$110,MAX(1,$D6))&gt;INDEX(Kalender!$B$81:$B$110,MAX(1,$D6))),AND($E6&gt;0,INDEX(Kalender!MT$81:MT$110,MAX(1,$E6))&gt;INDEX(Kalender!$B$81:$B$110,MAX(1,$E6))),AND($F6&gt;0,INDEX(Kalender!MT$81:MT$110,MAX(1,$F6))&gt;INDEX(Kalender!$B$81:$B$110,MAX(1,$F6)))),2,0))</f>
        <v>0</v>
      </c>
      <c r="MU6" s="5" t="n">
        <f aca="false">IF(Kalender!MU6&lt;&gt;1,0,IF(AND($B6&gt;0,INDEX(Kalender!MU$68:MU$77,MAX(1,$B6))&gt;INDEX(Kalender!$B$68:$B$77,MAX(1,$B6))),1,0)+IF(OR(AND($C6&gt;0,INDEX(Kalender!MU$81:MU$110,MAX(1,$C6))&gt;INDEX(Kalender!$B$81:$B$110,MAX(1,$C6))),AND($D6&gt;0,INDEX(Kalender!MU$81:MU$110,MAX(1,$D6))&gt;INDEX(Kalender!$B$81:$B$110,MAX(1,$D6))),AND($E6&gt;0,INDEX(Kalender!MU$81:MU$110,MAX(1,$E6))&gt;INDEX(Kalender!$B$81:$B$110,MAX(1,$E6))),AND($F6&gt;0,INDEX(Kalender!MU$81:MU$110,MAX(1,$F6))&gt;INDEX(Kalender!$B$81:$B$110,MAX(1,$F6)))),2,0))</f>
        <v>0</v>
      </c>
      <c r="MV6" s="5" t="n">
        <f aca="false">IF(Kalender!MV6&lt;&gt;1,0,IF(AND($B6&gt;0,INDEX(Kalender!MV$68:MV$77,MAX(1,$B6))&gt;INDEX(Kalender!$B$68:$B$77,MAX(1,$B6))),1,0)+IF(OR(AND($C6&gt;0,INDEX(Kalender!MV$81:MV$110,MAX(1,$C6))&gt;INDEX(Kalender!$B$81:$B$110,MAX(1,$C6))),AND($D6&gt;0,INDEX(Kalender!MV$81:MV$110,MAX(1,$D6))&gt;INDEX(Kalender!$B$81:$B$110,MAX(1,$D6))),AND($E6&gt;0,INDEX(Kalender!MV$81:MV$110,MAX(1,$E6))&gt;INDEX(Kalender!$B$81:$B$110,MAX(1,$E6))),AND($F6&gt;0,INDEX(Kalender!MV$81:MV$110,MAX(1,$F6))&gt;INDEX(Kalender!$B$81:$B$110,MAX(1,$F6)))),2,0))</f>
        <v>0</v>
      </c>
      <c r="MW6" s="5" t="n">
        <f aca="false">IF(Kalender!MW6&lt;&gt;1,0,IF(AND($B6&gt;0,INDEX(Kalender!MW$68:MW$77,MAX(1,$B6))&gt;INDEX(Kalender!$B$68:$B$77,MAX(1,$B6))),1,0)+IF(OR(AND($C6&gt;0,INDEX(Kalender!MW$81:MW$110,MAX(1,$C6))&gt;INDEX(Kalender!$B$81:$B$110,MAX(1,$C6))),AND($D6&gt;0,INDEX(Kalender!MW$81:MW$110,MAX(1,$D6))&gt;INDEX(Kalender!$B$81:$B$110,MAX(1,$D6))),AND($E6&gt;0,INDEX(Kalender!MW$81:MW$110,MAX(1,$E6))&gt;INDEX(Kalender!$B$81:$B$110,MAX(1,$E6))),AND($F6&gt;0,INDEX(Kalender!MW$81:MW$110,MAX(1,$F6))&gt;INDEX(Kalender!$B$81:$B$110,MAX(1,$F6)))),2,0))</f>
        <v>0</v>
      </c>
      <c r="MX6" s="5" t="n">
        <f aca="false">IF(Kalender!MX6&lt;&gt;1,0,IF(AND($B6&gt;0,INDEX(Kalender!MX$68:MX$77,MAX(1,$B6))&gt;INDEX(Kalender!$B$68:$B$77,MAX(1,$B6))),1,0)+IF(OR(AND($C6&gt;0,INDEX(Kalender!MX$81:MX$110,MAX(1,$C6))&gt;INDEX(Kalender!$B$81:$B$110,MAX(1,$C6))),AND($D6&gt;0,INDEX(Kalender!MX$81:MX$110,MAX(1,$D6))&gt;INDEX(Kalender!$B$81:$B$110,MAX(1,$D6))),AND($E6&gt;0,INDEX(Kalender!MX$81:MX$110,MAX(1,$E6))&gt;INDEX(Kalender!$B$81:$B$110,MAX(1,$E6))),AND($F6&gt;0,INDEX(Kalender!MX$81:MX$110,MAX(1,$F6))&gt;INDEX(Kalender!$B$81:$B$110,MAX(1,$F6)))),2,0))</f>
        <v>0</v>
      </c>
      <c r="MY6" s="5" t="n">
        <f aca="false">IF(Kalender!MY6&lt;&gt;1,0,IF(AND($B6&gt;0,INDEX(Kalender!MY$68:MY$77,MAX(1,$B6))&gt;INDEX(Kalender!$B$68:$B$77,MAX(1,$B6))),1,0)+IF(OR(AND($C6&gt;0,INDEX(Kalender!MY$81:MY$110,MAX(1,$C6))&gt;INDEX(Kalender!$B$81:$B$110,MAX(1,$C6))),AND($D6&gt;0,INDEX(Kalender!MY$81:MY$110,MAX(1,$D6))&gt;INDEX(Kalender!$B$81:$B$110,MAX(1,$D6))),AND($E6&gt;0,INDEX(Kalender!MY$81:MY$110,MAX(1,$E6))&gt;INDEX(Kalender!$B$81:$B$110,MAX(1,$E6))),AND($F6&gt;0,INDEX(Kalender!MY$81:MY$110,MAX(1,$F6))&gt;INDEX(Kalender!$B$81:$B$110,MAX(1,$F6)))),2,0))</f>
        <v>0</v>
      </c>
      <c r="MZ6" s="5" t="n">
        <f aca="false">IF(Kalender!MZ6&lt;&gt;1,0,IF(AND($B6&gt;0,INDEX(Kalender!MZ$68:MZ$77,MAX(1,$B6))&gt;INDEX(Kalender!$B$68:$B$77,MAX(1,$B6))),1,0)+IF(OR(AND($C6&gt;0,INDEX(Kalender!MZ$81:MZ$110,MAX(1,$C6))&gt;INDEX(Kalender!$B$81:$B$110,MAX(1,$C6))),AND($D6&gt;0,INDEX(Kalender!MZ$81:MZ$110,MAX(1,$D6))&gt;INDEX(Kalender!$B$81:$B$110,MAX(1,$D6))),AND($E6&gt;0,INDEX(Kalender!MZ$81:MZ$110,MAX(1,$E6))&gt;INDEX(Kalender!$B$81:$B$110,MAX(1,$E6))),AND($F6&gt;0,INDEX(Kalender!MZ$81:MZ$110,MAX(1,$F6))&gt;INDEX(Kalender!$B$81:$B$110,MAX(1,$F6)))),2,0))</f>
        <v>0</v>
      </c>
      <c r="NA6" s="5" t="n">
        <f aca="false">IF(Kalender!NA6&lt;&gt;1,0,IF(AND($B6&gt;0,INDEX(Kalender!NA$68:NA$77,MAX(1,$B6))&gt;INDEX(Kalender!$B$68:$B$77,MAX(1,$B6))),1,0)+IF(OR(AND($C6&gt;0,INDEX(Kalender!NA$81:NA$110,MAX(1,$C6))&gt;INDEX(Kalender!$B$81:$B$110,MAX(1,$C6))),AND($D6&gt;0,INDEX(Kalender!NA$81:NA$110,MAX(1,$D6))&gt;INDEX(Kalender!$B$81:$B$110,MAX(1,$D6))),AND($E6&gt;0,INDEX(Kalender!NA$81:NA$110,MAX(1,$E6))&gt;INDEX(Kalender!$B$81:$B$110,MAX(1,$E6))),AND($F6&gt;0,INDEX(Kalender!NA$81:NA$110,MAX(1,$F6))&gt;INDEX(Kalender!$B$81:$B$110,MAX(1,$F6)))),2,0))</f>
        <v>0</v>
      </c>
      <c r="NB6" s="5" t="n">
        <f aca="false">IF(Kalender!NB6&lt;&gt;1,0,IF(AND($B6&gt;0,INDEX(Kalender!NB$68:NB$77,MAX(1,$B6))&gt;INDEX(Kalender!$B$68:$B$77,MAX(1,$B6))),1,0)+IF(OR(AND($C6&gt;0,INDEX(Kalender!NB$81:NB$110,MAX(1,$C6))&gt;INDEX(Kalender!$B$81:$B$110,MAX(1,$C6))),AND($D6&gt;0,INDEX(Kalender!NB$81:NB$110,MAX(1,$D6))&gt;INDEX(Kalender!$B$81:$B$110,MAX(1,$D6))),AND($E6&gt;0,INDEX(Kalender!NB$81:NB$110,MAX(1,$E6))&gt;INDEX(Kalender!$B$81:$B$110,MAX(1,$E6))),AND($F6&gt;0,INDEX(Kalender!NB$81:NB$110,MAX(1,$F6))&gt;INDEX(Kalender!$B$81:$B$110,MAX(1,$F6)))),2,0))</f>
        <v>0</v>
      </c>
      <c r="NC6" s="5" t="n">
        <f aca="false">IF(Kalender!NC6&lt;&gt;1,0,IF(AND($B6&gt;0,INDEX(Kalender!NC$68:NC$77,MAX(1,$B6))&gt;INDEX(Kalender!$B$68:$B$77,MAX(1,$B6))),1,0)+IF(OR(AND($C6&gt;0,INDEX(Kalender!NC$81:NC$110,MAX(1,$C6))&gt;INDEX(Kalender!$B$81:$B$110,MAX(1,$C6))),AND($D6&gt;0,INDEX(Kalender!NC$81:NC$110,MAX(1,$D6))&gt;INDEX(Kalender!$B$81:$B$110,MAX(1,$D6))),AND($E6&gt;0,INDEX(Kalender!NC$81:NC$110,MAX(1,$E6))&gt;INDEX(Kalender!$B$81:$B$110,MAX(1,$E6))),AND($F6&gt;0,INDEX(Kalender!NC$81:NC$110,MAX(1,$F6))&gt;INDEX(Kalender!$B$81:$B$110,MAX(1,$F6)))),2,0))</f>
        <v>0</v>
      </c>
      <c r="ND6" s="5" t="n">
        <f aca="false">IF(Kalender!ND6&lt;&gt;1,0,IF(AND($B6&gt;0,INDEX(Kalender!ND$68:ND$77,MAX(1,$B6))&gt;INDEX(Kalender!$B$68:$B$77,MAX(1,$B6))),1,0)+IF(OR(AND($C6&gt;0,INDEX(Kalender!ND$81:ND$110,MAX(1,$C6))&gt;INDEX(Kalender!$B$81:$B$110,MAX(1,$C6))),AND($D6&gt;0,INDEX(Kalender!ND$81:ND$110,MAX(1,$D6))&gt;INDEX(Kalender!$B$81:$B$110,MAX(1,$D6))),AND($E6&gt;0,INDEX(Kalender!ND$81:ND$110,MAX(1,$E6))&gt;INDEX(Kalender!$B$81:$B$110,MAX(1,$E6))),AND($F6&gt;0,INDEX(Kalender!ND$81:ND$110,MAX(1,$F6))&gt;INDEX(Kalender!$B$81:$B$110,MAX(1,$F6)))),2,0))</f>
        <v>0</v>
      </c>
      <c r="NE6" s="5" t="n">
        <f aca="false">IF(Kalender!NE6&lt;&gt;1,0,IF(AND($B6&gt;0,INDEX(Kalender!NE$68:NE$77,MAX(1,$B6))&gt;INDEX(Kalender!$B$68:$B$77,MAX(1,$B6))),1,0)+IF(OR(AND($C6&gt;0,INDEX(Kalender!NE$81:NE$110,MAX(1,$C6))&gt;INDEX(Kalender!$B$81:$B$110,MAX(1,$C6))),AND($D6&gt;0,INDEX(Kalender!NE$81:NE$110,MAX(1,$D6))&gt;INDEX(Kalender!$B$81:$B$110,MAX(1,$D6))),AND($E6&gt;0,INDEX(Kalender!NE$81:NE$110,MAX(1,$E6))&gt;INDEX(Kalender!$B$81:$B$110,MAX(1,$E6))),AND($F6&gt;0,INDEX(Kalender!NE$81:NE$110,MAX(1,$F6))&gt;INDEX(Kalender!$B$81:$B$110,MAX(1,$F6)))),2,0))</f>
        <v>0</v>
      </c>
      <c r="NF6" s="5" t="n">
        <f aca="false">IF(Kalender!NF6&lt;&gt;1,0,IF(AND($B6&gt;0,INDEX(Kalender!NF$68:NF$77,MAX(1,$B6))&gt;INDEX(Kalender!$B$68:$B$77,MAX(1,$B6))),1,0)+IF(OR(AND($C6&gt;0,INDEX(Kalender!NF$81:NF$110,MAX(1,$C6))&gt;INDEX(Kalender!$B$81:$B$110,MAX(1,$C6))),AND($D6&gt;0,INDEX(Kalender!NF$81:NF$110,MAX(1,$D6))&gt;INDEX(Kalender!$B$81:$B$110,MAX(1,$D6))),AND($E6&gt;0,INDEX(Kalender!NF$81:NF$110,MAX(1,$E6))&gt;INDEX(Kalender!$B$81:$B$110,MAX(1,$E6))),AND($F6&gt;0,INDEX(Kalender!NF$81:NF$110,MAX(1,$F6))&gt;INDEX(Kalender!$B$81:$B$110,MAX(1,$F6)))),2,0))</f>
        <v>0</v>
      </c>
      <c r="NG6" s="5" t="n">
        <f aca="false">IF(Kalender!NG6&lt;&gt;1,0,IF(AND($B6&gt;0,INDEX(Kalender!NG$68:NG$77,MAX(1,$B6))&gt;INDEX(Kalender!$B$68:$B$77,MAX(1,$B6))),1,0)+IF(OR(AND($C6&gt;0,INDEX(Kalender!NG$81:NG$110,MAX(1,$C6))&gt;INDEX(Kalender!$B$81:$B$110,MAX(1,$C6))),AND($D6&gt;0,INDEX(Kalender!NG$81:NG$110,MAX(1,$D6))&gt;INDEX(Kalender!$B$81:$B$110,MAX(1,$D6))),AND($E6&gt;0,INDEX(Kalender!NG$81:NG$110,MAX(1,$E6))&gt;INDEX(Kalender!$B$81:$B$110,MAX(1,$E6))),AND($F6&gt;0,INDEX(Kalender!NG$81:NG$110,MAX(1,$F6))&gt;INDEX(Kalender!$B$81:$B$110,MAX(1,$F6)))),2,0))</f>
        <v>0</v>
      </c>
      <c r="NH6" s="5" t="n">
        <f aca="false">IF(Kalender!NH6&lt;&gt;1,0,IF(AND($B6&gt;0,INDEX(Kalender!NH$68:NH$77,MAX(1,$B6))&gt;INDEX(Kalender!$B$68:$B$77,MAX(1,$B6))),1,0)+IF(OR(AND($C6&gt;0,INDEX(Kalender!NH$81:NH$110,MAX(1,$C6))&gt;INDEX(Kalender!$B$81:$B$110,MAX(1,$C6))),AND($D6&gt;0,INDEX(Kalender!NH$81:NH$110,MAX(1,$D6))&gt;INDEX(Kalender!$B$81:$B$110,MAX(1,$D6))),AND($E6&gt;0,INDEX(Kalender!NH$81:NH$110,MAX(1,$E6))&gt;INDEX(Kalender!$B$81:$B$110,MAX(1,$E6))),AND($F6&gt;0,INDEX(Kalender!NH$81:NH$110,MAX(1,$F6))&gt;INDEX(Kalender!$B$81:$B$110,MAX(1,$F6)))),2,0))</f>
        <v>0</v>
      </c>
    </row>
    <row r="7" customFormat="false" ht="15" hidden="false" customHeight="false" outlineLevel="0" collapsed="false">
      <c r="A7" s="5" t="str">
        <f aca="false">Kalender!A7</f>
        <v>Beispiel Clara</v>
      </c>
      <c r="B7" s="5" t="n">
        <f aca="false">IFERROR(MATCH(Kalender!$B7,Kalender!$A$68:$A$77,0),0)</f>
        <v>1</v>
      </c>
      <c r="C7" s="5" t="n">
        <f aca="false">IF(Kalender!C7="",0,IFERROR(MATCH(Kalender!C7,Kalender!$A$81:$A$110,0),0))</f>
        <v>4</v>
      </c>
      <c r="D7" s="5" t="n">
        <f aca="false">IF(Kalender!D7="",0,IFERROR(MATCH(Kalender!D7,Kalender!$A$81:$A$110,0),0))</f>
        <v>5</v>
      </c>
      <c r="E7" s="5" t="n">
        <f aca="false">IF(Kalender!E7="",0,IFERROR(MATCH(Kalender!E7,Kalender!$A$81:$A$110,0),0))</f>
        <v>0</v>
      </c>
      <c r="F7" s="5" t="n">
        <f aca="false">IF(Kalender!F7="",0,IFERROR(MATCH(Kalender!F7,Kalender!$A$81:$A$110,0),0))</f>
        <v>0</v>
      </c>
      <c r="G7" s="5" t="n">
        <f aca="false">IF(Kalender!G7&lt;&gt;1,0,IF(AND($B7&gt;0,INDEX(Kalender!G$68:G$77,MAX(1,$B7))&gt;INDEX(Kalender!$B$68:$B$77,MAX(1,$B7))),1,0)+IF(OR(AND($C7&gt;0,INDEX(Kalender!G$81:G$110,MAX(1,$C7))&gt;INDEX(Kalender!$B$81:$B$110,MAX(1,$C7))),AND($D7&gt;0,INDEX(Kalender!G$81:G$110,MAX(1,$D7))&gt;INDEX(Kalender!$B$81:$B$110,MAX(1,$D7))),AND($E7&gt;0,INDEX(Kalender!G$81:G$110,MAX(1,$E7))&gt;INDEX(Kalender!$B$81:$B$110,MAX(1,$E7))),AND($F7&gt;0,INDEX(Kalender!G$81:G$110,MAX(1,$F7))&gt;INDEX(Kalender!$B$81:$B$110,MAX(1,$F7)))),2,0))</f>
        <v>0</v>
      </c>
      <c r="H7" s="5" t="n">
        <f aca="false">IF(Kalender!H7&lt;&gt;1,0,IF(AND($B7&gt;0,INDEX(Kalender!H$68:H$77,MAX(1,$B7))&gt;INDEX(Kalender!$B$68:$B$77,MAX(1,$B7))),1,0)+IF(OR(AND($C7&gt;0,INDEX(Kalender!H$81:H$110,MAX(1,$C7))&gt;INDEX(Kalender!$B$81:$B$110,MAX(1,$C7))),AND($D7&gt;0,INDEX(Kalender!H$81:H$110,MAX(1,$D7))&gt;INDEX(Kalender!$B$81:$B$110,MAX(1,$D7))),AND($E7&gt;0,INDEX(Kalender!H$81:H$110,MAX(1,$E7))&gt;INDEX(Kalender!$B$81:$B$110,MAX(1,$E7))),AND($F7&gt;0,INDEX(Kalender!H$81:H$110,MAX(1,$F7))&gt;INDEX(Kalender!$B$81:$B$110,MAX(1,$F7)))),2,0))</f>
        <v>0</v>
      </c>
      <c r="I7" s="5" t="n">
        <f aca="false">IF(Kalender!I7&lt;&gt;1,0,IF(AND($B7&gt;0,INDEX(Kalender!I$68:I$77,MAX(1,$B7))&gt;INDEX(Kalender!$B$68:$B$77,MAX(1,$B7))),1,0)+IF(OR(AND($C7&gt;0,INDEX(Kalender!I$81:I$110,MAX(1,$C7))&gt;INDEX(Kalender!$B$81:$B$110,MAX(1,$C7))),AND($D7&gt;0,INDEX(Kalender!I$81:I$110,MAX(1,$D7))&gt;INDEX(Kalender!$B$81:$B$110,MAX(1,$D7))),AND($E7&gt;0,INDEX(Kalender!I$81:I$110,MAX(1,$E7))&gt;INDEX(Kalender!$B$81:$B$110,MAX(1,$E7))),AND($F7&gt;0,INDEX(Kalender!I$81:I$110,MAX(1,$F7))&gt;INDEX(Kalender!$B$81:$B$110,MAX(1,$F7)))),2,0))</f>
        <v>0</v>
      </c>
      <c r="J7" s="5" t="n">
        <f aca="false">IF(Kalender!J7&lt;&gt;1,0,IF(AND($B7&gt;0,INDEX(Kalender!J$68:J$77,MAX(1,$B7))&gt;INDEX(Kalender!$B$68:$B$77,MAX(1,$B7))),1,0)+IF(OR(AND($C7&gt;0,INDEX(Kalender!J$81:J$110,MAX(1,$C7))&gt;INDEX(Kalender!$B$81:$B$110,MAX(1,$C7))),AND($D7&gt;0,INDEX(Kalender!J$81:J$110,MAX(1,$D7))&gt;INDEX(Kalender!$B$81:$B$110,MAX(1,$D7))),AND($E7&gt;0,INDEX(Kalender!J$81:J$110,MAX(1,$E7))&gt;INDEX(Kalender!$B$81:$B$110,MAX(1,$E7))),AND($F7&gt;0,INDEX(Kalender!J$81:J$110,MAX(1,$F7))&gt;INDEX(Kalender!$B$81:$B$110,MAX(1,$F7)))),2,0))</f>
        <v>0</v>
      </c>
      <c r="K7" s="5" t="n">
        <f aca="false">IF(Kalender!K7&lt;&gt;1,0,IF(AND($B7&gt;0,INDEX(Kalender!K$68:K$77,MAX(1,$B7))&gt;INDEX(Kalender!$B$68:$B$77,MAX(1,$B7))),1,0)+IF(OR(AND($C7&gt;0,INDEX(Kalender!K$81:K$110,MAX(1,$C7))&gt;INDEX(Kalender!$B$81:$B$110,MAX(1,$C7))),AND($D7&gt;0,INDEX(Kalender!K$81:K$110,MAX(1,$D7))&gt;INDEX(Kalender!$B$81:$B$110,MAX(1,$D7))),AND($E7&gt;0,INDEX(Kalender!K$81:K$110,MAX(1,$E7))&gt;INDEX(Kalender!$B$81:$B$110,MAX(1,$E7))),AND($F7&gt;0,INDEX(Kalender!K$81:K$110,MAX(1,$F7))&gt;INDEX(Kalender!$B$81:$B$110,MAX(1,$F7)))),2,0))</f>
        <v>0</v>
      </c>
      <c r="L7" s="5" t="n">
        <f aca="false">IF(Kalender!L7&lt;&gt;1,0,IF(AND($B7&gt;0,INDEX(Kalender!L$68:L$77,MAX(1,$B7))&gt;INDEX(Kalender!$B$68:$B$77,MAX(1,$B7))),1,0)+IF(OR(AND($C7&gt;0,INDEX(Kalender!L$81:L$110,MAX(1,$C7))&gt;INDEX(Kalender!$B$81:$B$110,MAX(1,$C7))),AND($D7&gt;0,INDEX(Kalender!L$81:L$110,MAX(1,$D7))&gt;INDEX(Kalender!$B$81:$B$110,MAX(1,$D7))),AND($E7&gt;0,INDEX(Kalender!L$81:L$110,MAX(1,$E7))&gt;INDEX(Kalender!$B$81:$B$110,MAX(1,$E7))),AND($F7&gt;0,INDEX(Kalender!L$81:L$110,MAX(1,$F7))&gt;INDEX(Kalender!$B$81:$B$110,MAX(1,$F7)))),2,0))</f>
        <v>0</v>
      </c>
      <c r="M7" s="5" t="n">
        <f aca="false">IF(Kalender!M7&lt;&gt;1,0,IF(AND($B7&gt;0,INDEX(Kalender!M$68:M$77,MAX(1,$B7))&gt;INDEX(Kalender!$B$68:$B$77,MAX(1,$B7))),1,0)+IF(OR(AND($C7&gt;0,INDEX(Kalender!M$81:M$110,MAX(1,$C7))&gt;INDEX(Kalender!$B$81:$B$110,MAX(1,$C7))),AND($D7&gt;0,INDEX(Kalender!M$81:M$110,MAX(1,$D7))&gt;INDEX(Kalender!$B$81:$B$110,MAX(1,$D7))),AND($E7&gt;0,INDEX(Kalender!M$81:M$110,MAX(1,$E7))&gt;INDEX(Kalender!$B$81:$B$110,MAX(1,$E7))),AND($F7&gt;0,INDEX(Kalender!M$81:M$110,MAX(1,$F7))&gt;INDEX(Kalender!$B$81:$B$110,MAX(1,$F7)))),2,0))</f>
        <v>0</v>
      </c>
      <c r="N7" s="5" t="n">
        <f aca="false">IF(Kalender!N7&lt;&gt;1,0,IF(AND($B7&gt;0,INDEX(Kalender!N$68:N$77,MAX(1,$B7))&gt;INDEX(Kalender!$B$68:$B$77,MAX(1,$B7))),1,0)+IF(OR(AND($C7&gt;0,INDEX(Kalender!N$81:N$110,MAX(1,$C7))&gt;INDEX(Kalender!$B$81:$B$110,MAX(1,$C7))),AND($D7&gt;0,INDEX(Kalender!N$81:N$110,MAX(1,$D7))&gt;INDEX(Kalender!$B$81:$B$110,MAX(1,$D7))),AND($E7&gt;0,INDEX(Kalender!N$81:N$110,MAX(1,$E7))&gt;INDEX(Kalender!$B$81:$B$110,MAX(1,$E7))),AND($F7&gt;0,INDEX(Kalender!N$81:N$110,MAX(1,$F7))&gt;INDEX(Kalender!$B$81:$B$110,MAX(1,$F7)))),2,0))</f>
        <v>0</v>
      </c>
      <c r="O7" s="5" t="n">
        <f aca="false">IF(Kalender!O7&lt;&gt;1,0,IF(AND($B7&gt;0,INDEX(Kalender!O$68:O$77,MAX(1,$B7))&gt;INDEX(Kalender!$B$68:$B$77,MAX(1,$B7))),1,0)+IF(OR(AND($C7&gt;0,INDEX(Kalender!O$81:O$110,MAX(1,$C7))&gt;INDEX(Kalender!$B$81:$B$110,MAX(1,$C7))),AND($D7&gt;0,INDEX(Kalender!O$81:O$110,MAX(1,$D7))&gt;INDEX(Kalender!$B$81:$B$110,MAX(1,$D7))),AND($E7&gt;0,INDEX(Kalender!O$81:O$110,MAX(1,$E7))&gt;INDEX(Kalender!$B$81:$B$110,MAX(1,$E7))),AND($F7&gt;0,INDEX(Kalender!O$81:O$110,MAX(1,$F7))&gt;INDEX(Kalender!$B$81:$B$110,MAX(1,$F7)))),2,0))</f>
        <v>0</v>
      </c>
      <c r="P7" s="5" t="n">
        <f aca="false">IF(Kalender!P7&lt;&gt;1,0,IF(AND($B7&gt;0,INDEX(Kalender!P$68:P$77,MAX(1,$B7))&gt;INDEX(Kalender!$B$68:$B$77,MAX(1,$B7))),1,0)+IF(OR(AND($C7&gt;0,INDEX(Kalender!P$81:P$110,MAX(1,$C7))&gt;INDEX(Kalender!$B$81:$B$110,MAX(1,$C7))),AND($D7&gt;0,INDEX(Kalender!P$81:P$110,MAX(1,$D7))&gt;INDEX(Kalender!$B$81:$B$110,MAX(1,$D7))),AND($E7&gt;0,INDEX(Kalender!P$81:P$110,MAX(1,$E7))&gt;INDEX(Kalender!$B$81:$B$110,MAX(1,$E7))),AND($F7&gt;0,INDEX(Kalender!P$81:P$110,MAX(1,$F7))&gt;INDEX(Kalender!$B$81:$B$110,MAX(1,$F7)))),2,0))</f>
        <v>0</v>
      </c>
      <c r="Q7" s="5" t="n">
        <f aca="false">IF(Kalender!Q7&lt;&gt;1,0,IF(AND($B7&gt;0,INDEX(Kalender!Q$68:Q$77,MAX(1,$B7))&gt;INDEX(Kalender!$B$68:$B$77,MAX(1,$B7))),1,0)+IF(OR(AND($C7&gt;0,INDEX(Kalender!Q$81:Q$110,MAX(1,$C7))&gt;INDEX(Kalender!$B$81:$B$110,MAX(1,$C7))),AND($D7&gt;0,INDEX(Kalender!Q$81:Q$110,MAX(1,$D7))&gt;INDEX(Kalender!$B$81:$B$110,MAX(1,$D7))),AND($E7&gt;0,INDEX(Kalender!Q$81:Q$110,MAX(1,$E7))&gt;INDEX(Kalender!$B$81:$B$110,MAX(1,$E7))),AND($F7&gt;0,INDEX(Kalender!Q$81:Q$110,MAX(1,$F7))&gt;INDEX(Kalender!$B$81:$B$110,MAX(1,$F7)))),2,0))</f>
        <v>0</v>
      </c>
      <c r="R7" s="5" t="n">
        <f aca="false">IF(Kalender!R7&lt;&gt;1,0,IF(AND($B7&gt;0,INDEX(Kalender!R$68:R$77,MAX(1,$B7))&gt;INDEX(Kalender!$B$68:$B$77,MAX(1,$B7))),1,0)+IF(OR(AND($C7&gt;0,INDEX(Kalender!R$81:R$110,MAX(1,$C7))&gt;INDEX(Kalender!$B$81:$B$110,MAX(1,$C7))),AND($D7&gt;0,INDEX(Kalender!R$81:R$110,MAX(1,$D7))&gt;INDEX(Kalender!$B$81:$B$110,MAX(1,$D7))),AND($E7&gt;0,INDEX(Kalender!R$81:R$110,MAX(1,$E7))&gt;INDEX(Kalender!$B$81:$B$110,MAX(1,$E7))),AND($F7&gt;0,INDEX(Kalender!R$81:R$110,MAX(1,$F7))&gt;INDEX(Kalender!$B$81:$B$110,MAX(1,$F7)))),2,0))</f>
        <v>0</v>
      </c>
      <c r="S7" s="5" t="n">
        <f aca="false">IF(Kalender!S7&lt;&gt;1,0,IF(AND($B7&gt;0,INDEX(Kalender!S$68:S$77,MAX(1,$B7))&gt;INDEX(Kalender!$B$68:$B$77,MAX(1,$B7))),1,0)+IF(OR(AND($C7&gt;0,INDEX(Kalender!S$81:S$110,MAX(1,$C7))&gt;INDEX(Kalender!$B$81:$B$110,MAX(1,$C7))),AND($D7&gt;0,INDEX(Kalender!S$81:S$110,MAX(1,$D7))&gt;INDEX(Kalender!$B$81:$B$110,MAX(1,$D7))),AND($E7&gt;0,INDEX(Kalender!S$81:S$110,MAX(1,$E7))&gt;INDEX(Kalender!$B$81:$B$110,MAX(1,$E7))),AND($F7&gt;0,INDEX(Kalender!S$81:S$110,MAX(1,$F7))&gt;INDEX(Kalender!$B$81:$B$110,MAX(1,$F7)))),2,0))</f>
        <v>0</v>
      </c>
      <c r="T7" s="5" t="n">
        <f aca="false">IF(Kalender!T7&lt;&gt;1,0,IF(AND($B7&gt;0,INDEX(Kalender!T$68:T$77,MAX(1,$B7))&gt;INDEX(Kalender!$B$68:$B$77,MAX(1,$B7))),1,0)+IF(OR(AND($C7&gt;0,INDEX(Kalender!T$81:T$110,MAX(1,$C7))&gt;INDEX(Kalender!$B$81:$B$110,MAX(1,$C7))),AND($D7&gt;0,INDEX(Kalender!T$81:T$110,MAX(1,$D7))&gt;INDEX(Kalender!$B$81:$B$110,MAX(1,$D7))),AND($E7&gt;0,INDEX(Kalender!T$81:T$110,MAX(1,$E7))&gt;INDEX(Kalender!$B$81:$B$110,MAX(1,$E7))),AND($F7&gt;0,INDEX(Kalender!T$81:T$110,MAX(1,$F7))&gt;INDEX(Kalender!$B$81:$B$110,MAX(1,$F7)))),2,0))</f>
        <v>0</v>
      </c>
      <c r="U7" s="5" t="n">
        <f aca="false">IF(Kalender!U7&lt;&gt;1,0,IF(AND($B7&gt;0,INDEX(Kalender!U$68:U$77,MAX(1,$B7))&gt;INDEX(Kalender!$B$68:$B$77,MAX(1,$B7))),1,0)+IF(OR(AND($C7&gt;0,INDEX(Kalender!U$81:U$110,MAX(1,$C7))&gt;INDEX(Kalender!$B$81:$B$110,MAX(1,$C7))),AND($D7&gt;0,INDEX(Kalender!U$81:U$110,MAX(1,$D7))&gt;INDEX(Kalender!$B$81:$B$110,MAX(1,$D7))),AND($E7&gt;0,INDEX(Kalender!U$81:U$110,MAX(1,$E7))&gt;INDEX(Kalender!$B$81:$B$110,MAX(1,$E7))),AND($F7&gt;0,INDEX(Kalender!U$81:U$110,MAX(1,$F7))&gt;INDEX(Kalender!$B$81:$B$110,MAX(1,$F7)))),2,0))</f>
        <v>0</v>
      </c>
      <c r="V7" s="5" t="n">
        <f aca="false">IF(Kalender!V7&lt;&gt;1,0,IF(AND($B7&gt;0,INDEX(Kalender!V$68:V$77,MAX(1,$B7))&gt;INDEX(Kalender!$B$68:$B$77,MAX(1,$B7))),1,0)+IF(OR(AND($C7&gt;0,INDEX(Kalender!V$81:V$110,MAX(1,$C7))&gt;INDEX(Kalender!$B$81:$B$110,MAX(1,$C7))),AND($D7&gt;0,INDEX(Kalender!V$81:V$110,MAX(1,$D7))&gt;INDEX(Kalender!$B$81:$B$110,MAX(1,$D7))),AND($E7&gt;0,INDEX(Kalender!V$81:V$110,MAX(1,$E7))&gt;INDEX(Kalender!$B$81:$B$110,MAX(1,$E7))),AND($F7&gt;0,INDEX(Kalender!V$81:V$110,MAX(1,$F7))&gt;INDEX(Kalender!$B$81:$B$110,MAX(1,$F7)))),2,0))</f>
        <v>0</v>
      </c>
      <c r="W7" s="5" t="n">
        <f aca="false">IF(Kalender!W7&lt;&gt;1,0,IF(AND($B7&gt;0,INDEX(Kalender!W$68:W$77,MAX(1,$B7))&gt;INDEX(Kalender!$B$68:$B$77,MAX(1,$B7))),1,0)+IF(OR(AND($C7&gt;0,INDEX(Kalender!W$81:W$110,MAX(1,$C7))&gt;INDEX(Kalender!$B$81:$B$110,MAX(1,$C7))),AND($D7&gt;0,INDEX(Kalender!W$81:W$110,MAX(1,$D7))&gt;INDEX(Kalender!$B$81:$B$110,MAX(1,$D7))),AND($E7&gt;0,INDEX(Kalender!W$81:W$110,MAX(1,$E7))&gt;INDEX(Kalender!$B$81:$B$110,MAX(1,$E7))),AND($F7&gt;0,INDEX(Kalender!W$81:W$110,MAX(1,$F7))&gt;INDEX(Kalender!$B$81:$B$110,MAX(1,$F7)))),2,0))</f>
        <v>0</v>
      </c>
      <c r="X7" s="5" t="n">
        <f aca="false">IF(Kalender!X7&lt;&gt;1,0,IF(AND($B7&gt;0,INDEX(Kalender!X$68:X$77,MAX(1,$B7))&gt;INDEX(Kalender!$B$68:$B$77,MAX(1,$B7))),1,0)+IF(OR(AND($C7&gt;0,INDEX(Kalender!X$81:X$110,MAX(1,$C7))&gt;INDEX(Kalender!$B$81:$B$110,MAX(1,$C7))),AND($D7&gt;0,INDEX(Kalender!X$81:X$110,MAX(1,$D7))&gt;INDEX(Kalender!$B$81:$B$110,MAX(1,$D7))),AND($E7&gt;0,INDEX(Kalender!X$81:X$110,MAX(1,$E7))&gt;INDEX(Kalender!$B$81:$B$110,MAX(1,$E7))),AND($F7&gt;0,INDEX(Kalender!X$81:X$110,MAX(1,$F7))&gt;INDEX(Kalender!$B$81:$B$110,MAX(1,$F7)))),2,0))</f>
        <v>0</v>
      </c>
      <c r="Y7" s="5" t="n">
        <f aca="false">IF(Kalender!Y7&lt;&gt;1,0,IF(AND($B7&gt;0,INDEX(Kalender!Y$68:Y$77,MAX(1,$B7))&gt;INDEX(Kalender!$B$68:$B$77,MAX(1,$B7))),1,0)+IF(OR(AND($C7&gt;0,INDEX(Kalender!Y$81:Y$110,MAX(1,$C7))&gt;INDEX(Kalender!$B$81:$B$110,MAX(1,$C7))),AND($D7&gt;0,INDEX(Kalender!Y$81:Y$110,MAX(1,$D7))&gt;INDEX(Kalender!$B$81:$B$110,MAX(1,$D7))),AND($E7&gt;0,INDEX(Kalender!Y$81:Y$110,MAX(1,$E7))&gt;INDEX(Kalender!$B$81:$B$110,MAX(1,$E7))),AND($F7&gt;0,INDEX(Kalender!Y$81:Y$110,MAX(1,$F7))&gt;INDEX(Kalender!$B$81:$B$110,MAX(1,$F7)))),2,0))</f>
        <v>0</v>
      </c>
      <c r="Z7" s="5" t="n">
        <f aca="false">IF(Kalender!Z7&lt;&gt;1,0,IF(AND($B7&gt;0,INDEX(Kalender!Z$68:Z$77,MAX(1,$B7))&gt;INDEX(Kalender!$B$68:$B$77,MAX(1,$B7))),1,0)+IF(OR(AND($C7&gt;0,INDEX(Kalender!Z$81:Z$110,MAX(1,$C7))&gt;INDEX(Kalender!$B$81:$B$110,MAX(1,$C7))),AND($D7&gt;0,INDEX(Kalender!Z$81:Z$110,MAX(1,$D7))&gt;INDEX(Kalender!$B$81:$B$110,MAX(1,$D7))),AND($E7&gt;0,INDEX(Kalender!Z$81:Z$110,MAX(1,$E7))&gt;INDEX(Kalender!$B$81:$B$110,MAX(1,$E7))),AND($F7&gt;0,INDEX(Kalender!Z$81:Z$110,MAX(1,$F7))&gt;INDEX(Kalender!$B$81:$B$110,MAX(1,$F7)))),2,0))</f>
        <v>0</v>
      </c>
      <c r="AA7" s="5" t="n">
        <f aca="false">IF(Kalender!AA7&lt;&gt;1,0,IF(AND($B7&gt;0,INDEX(Kalender!AA$68:AA$77,MAX(1,$B7))&gt;INDEX(Kalender!$B$68:$B$77,MAX(1,$B7))),1,0)+IF(OR(AND($C7&gt;0,INDEX(Kalender!AA$81:AA$110,MAX(1,$C7))&gt;INDEX(Kalender!$B$81:$B$110,MAX(1,$C7))),AND($D7&gt;0,INDEX(Kalender!AA$81:AA$110,MAX(1,$D7))&gt;INDEX(Kalender!$B$81:$B$110,MAX(1,$D7))),AND($E7&gt;0,INDEX(Kalender!AA$81:AA$110,MAX(1,$E7))&gt;INDEX(Kalender!$B$81:$B$110,MAX(1,$E7))),AND($F7&gt;0,INDEX(Kalender!AA$81:AA$110,MAX(1,$F7))&gt;INDEX(Kalender!$B$81:$B$110,MAX(1,$F7)))),2,0))</f>
        <v>0</v>
      </c>
      <c r="AB7" s="5" t="n">
        <f aca="false">IF(Kalender!AB7&lt;&gt;1,0,IF(AND($B7&gt;0,INDEX(Kalender!AB$68:AB$77,MAX(1,$B7))&gt;INDEX(Kalender!$B$68:$B$77,MAX(1,$B7))),1,0)+IF(OR(AND($C7&gt;0,INDEX(Kalender!AB$81:AB$110,MAX(1,$C7))&gt;INDEX(Kalender!$B$81:$B$110,MAX(1,$C7))),AND($D7&gt;0,INDEX(Kalender!AB$81:AB$110,MAX(1,$D7))&gt;INDEX(Kalender!$B$81:$B$110,MAX(1,$D7))),AND($E7&gt;0,INDEX(Kalender!AB$81:AB$110,MAX(1,$E7))&gt;INDEX(Kalender!$B$81:$B$110,MAX(1,$E7))),AND($F7&gt;0,INDEX(Kalender!AB$81:AB$110,MAX(1,$F7))&gt;INDEX(Kalender!$B$81:$B$110,MAX(1,$F7)))),2,0))</f>
        <v>0</v>
      </c>
      <c r="AC7" s="5" t="n">
        <f aca="false">IF(Kalender!AC7&lt;&gt;1,0,IF(AND($B7&gt;0,INDEX(Kalender!AC$68:AC$77,MAX(1,$B7))&gt;INDEX(Kalender!$B$68:$B$77,MAX(1,$B7))),1,0)+IF(OR(AND($C7&gt;0,INDEX(Kalender!AC$81:AC$110,MAX(1,$C7))&gt;INDEX(Kalender!$B$81:$B$110,MAX(1,$C7))),AND($D7&gt;0,INDEX(Kalender!AC$81:AC$110,MAX(1,$D7))&gt;INDEX(Kalender!$B$81:$B$110,MAX(1,$D7))),AND($E7&gt;0,INDEX(Kalender!AC$81:AC$110,MAX(1,$E7))&gt;INDEX(Kalender!$B$81:$B$110,MAX(1,$E7))),AND($F7&gt;0,INDEX(Kalender!AC$81:AC$110,MAX(1,$F7))&gt;INDEX(Kalender!$B$81:$B$110,MAX(1,$F7)))),2,0))</f>
        <v>0</v>
      </c>
      <c r="AD7" s="5" t="n">
        <f aca="false">IF(Kalender!AD7&lt;&gt;1,0,IF(AND($B7&gt;0,INDEX(Kalender!AD$68:AD$77,MAX(1,$B7))&gt;INDEX(Kalender!$B$68:$B$77,MAX(1,$B7))),1,0)+IF(OR(AND($C7&gt;0,INDEX(Kalender!AD$81:AD$110,MAX(1,$C7))&gt;INDEX(Kalender!$B$81:$B$110,MAX(1,$C7))),AND($D7&gt;0,INDEX(Kalender!AD$81:AD$110,MAX(1,$D7))&gt;INDEX(Kalender!$B$81:$B$110,MAX(1,$D7))),AND($E7&gt;0,INDEX(Kalender!AD$81:AD$110,MAX(1,$E7))&gt;INDEX(Kalender!$B$81:$B$110,MAX(1,$E7))),AND($F7&gt;0,INDEX(Kalender!AD$81:AD$110,MAX(1,$F7))&gt;INDEX(Kalender!$B$81:$B$110,MAX(1,$F7)))),2,0))</f>
        <v>0</v>
      </c>
      <c r="AE7" s="5" t="n">
        <f aca="false">IF(Kalender!AE7&lt;&gt;1,0,IF(AND($B7&gt;0,INDEX(Kalender!AE$68:AE$77,MAX(1,$B7))&gt;INDEX(Kalender!$B$68:$B$77,MAX(1,$B7))),1,0)+IF(OR(AND($C7&gt;0,INDEX(Kalender!AE$81:AE$110,MAX(1,$C7))&gt;INDEX(Kalender!$B$81:$B$110,MAX(1,$C7))),AND($D7&gt;0,INDEX(Kalender!AE$81:AE$110,MAX(1,$D7))&gt;INDEX(Kalender!$B$81:$B$110,MAX(1,$D7))),AND($E7&gt;0,INDEX(Kalender!AE$81:AE$110,MAX(1,$E7))&gt;INDEX(Kalender!$B$81:$B$110,MAX(1,$E7))),AND($F7&gt;0,INDEX(Kalender!AE$81:AE$110,MAX(1,$F7))&gt;INDEX(Kalender!$B$81:$B$110,MAX(1,$F7)))),2,0))</f>
        <v>0</v>
      </c>
      <c r="AF7" s="5" t="n">
        <f aca="false">IF(Kalender!AF7&lt;&gt;1,0,IF(AND($B7&gt;0,INDEX(Kalender!AF$68:AF$77,MAX(1,$B7))&gt;INDEX(Kalender!$B$68:$B$77,MAX(1,$B7))),1,0)+IF(OR(AND($C7&gt;0,INDEX(Kalender!AF$81:AF$110,MAX(1,$C7))&gt;INDEX(Kalender!$B$81:$B$110,MAX(1,$C7))),AND($D7&gt;0,INDEX(Kalender!AF$81:AF$110,MAX(1,$D7))&gt;INDEX(Kalender!$B$81:$B$110,MAX(1,$D7))),AND($E7&gt;0,INDEX(Kalender!AF$81:AF$110,MAX(1,$E7))&gt;INDEX(Kalender!$B$81:$B$110,MAX(1,$E7))),AND($F7&gt;0,INDEX(Kalender!AF$81:AF$110,MAX(1,$F7))&gt;INDEX(Kalender!$B$81:$B$110,MAX(1,$F7)))),2,0))</f>
        <v>0</v>
      </c>
      <c r="AG7" s="5" t="n">
        <f aca="false">IF(Kalender!AG7&lt;&gt;1,0,IF(AND($B7&gt;0,INDEX(Kalender!AG$68:AG$77,MAX(1,$B7))&gt;INDEX(Kalender!$B$68:$B$77,MAX(1,$B7))),1,0)+IF(OR(AND($C7&gt;0,INDEX(Kalender!AG$81:AG$110,MAX(1,$C7))&gt;INDEX(Kalender!$B$81:$B$110,MAX(1,$C7))),AND($D7&gt;0,INDEX(Kalender!AG$81:AG$110,MAX(1,$D7))&gt;INDEX(Kalender!$B$81:$B$110,MAX(1,$D7))),AND($E7&gt;0,INDEX(Kalender!AG$81:AG$110,MAX(1,$E7))&gt;INDEX(Kalender!$B$81:$B$110,MAX(1,$E7))),AND($F7&gt;0,INDEX(Kalender!AG$81:AG$110,MAX(1,$F7))&gt;INDEX(Kalender!$B$81:$B$110,MAX(1,$F7)))),2,0))</f>
        <v>0</v>
      </c>
      <c r="AH7" s="5" t="n">
        <f aca="false">IF(Kalender!AH7&lt;&gt;1,0,IF(AND($B7&gt;0,INDEX(Kalender!AH$68:AH$77,MAX(1,$B7))&gt;INDEX(Kalender!$B$68:$B$77,MAX(1,$B7))),1,0)+IF(OR(AND($C7&gt;0,INDEX(Kalender!AH$81:AH$110,MAX(1,$C7))&gt;INDEX(Kalender!$B$81:$B$110,MAX(1,$C7))),AND($D7&gt;0,INDEX(Kalender!AH$81:AH$110,MAX(1,$D7))&gt;INDEX(Kalender!$B$81:$B$110,MAX(1,$D7))),AND($E7&gt;0,INDEX(Kalender!AH$81:AH$110,MAX(1,$E7))&gt;INDEX(Kalender!$B$81:$B$110,MAX(1,$E7))),AND($F7&gt;0,INDEX(Kalender!AH$81:AH$110,MAX(1,$F7))&gt;INDEX(Kalender!$B$81:$B$110,MAX(1,$F7)))),2,0))</f>
        <v>0</v>
      </c>
      <c r="AI7" s="5" t="n">
        <f aca="false">IF(Kalender!AI7&lt;&gt;1,0,IF(AND($B7&gt;0,INDEX(Kalender!AI$68:AI$77,MAX(1,$B7))&gt;INDEX(Kalender!$B$68:$B$77,MAX(1,$B7))),1,0)+IF(OR(AND($C7&gt;0,INDEX(Kalender!AI$81:AI$110,MAX(1,$C7))&gt;INDEX(Kalender!$B$81:$B$110,MAX(1,$C7))),AND($D7&gt;0,INDEX(Kalender!AI$81:AI$110,MAX(1,$D7))&gt;INDEX(Kalender!$B$81:$B$110,MAX(1,$D7))),AND($E7&gt;0,INDEX(Kalender!AI$81:AI$110,MAX(1,$E7))&gt;INDEX(Kalender!$B$81:$B$110,MAX(1,$E7))),AND($F7&gt;0,INDEX(Kalender!AI$81:AI$110,MAX(1,$F7))&gt;INDEX(Kalender!$B$81:$B$110,MAX(1,$F7)))),2,0))</f>
        <v>0</v>
      </c>
      <c r="AJ7" s="5" t="n">
        <f aca="false">IF(Kalender!AJ7&lt;&gt;1,0,IF(AND($B7&gt;0,INDEX(Kalender!AJ$68:AJ$77,MAX(1,$B7))&gt;INDEX(Kalender!$B$68:$B$77,MAX(1,$B7))),1,0)+IF(OR(AND($C7&gt;0,INDEX(Kalender!AJ$81:AJ$110,MAX(1,$C7))&gt;INDEX(Kalender!$B$81:$B$110,MAX(1,$C7))),AND($D7&gt;0,INDEX(Kalender!AJ$81:AJ$110,MAX(1,$D7))&gt;INDEX(Kalender!$B$81:$B$110,MAX(1,$D7))),AND($E7&gt;0,INDEX(Kalender!AJ$81:AJ$110,MAX(1,$E7))&gt;INDEX(Kalender!$B$81:$B$110,MAX(1,$E7))),AND($F7&gt;0,INDEX(Kalender!AJ$81:AJ$110,MAX(1,$F7))&gt;INDEX(Kalender!$B$81:$B$110,MAX(1,$F7)))),2,0))</f>
        <v>0</v>
      </c>
      <c r="AK7" s="5" t="n">
        <f aca="false">IF(Kalender!AK7&lt;&gt;1,0,IF(AND($B7&gt;0,INDEX(Kalender!AK$68:AK$77,MAX(1,$B7))&gt;INDEX(Kalender!$B$68:$B$77,MAX(1,$B7))),1,0)+IF(OR(AND($C7&gt;0,INDEX(Kalender!AK$81:AK$110,MAX(1,$C7))&gt;INDEX(Kalender!$B$81:$B$110,MAX(1,$C7))),AND($D7&gt;0,INDEX(Kalender!AK$81:AK$110,MAX(1,$D7))&gt;INDEX(Kalender!$B$81:$B$110,MAX(1,$D7))),AND($E7&gt;0,INDEX(Kalender!AK$81:AK$110,MAX(1,$E7))&gt;INDEX(Kalender!$B$81:$B$110,MAX(1,$E7))),AND($F7&gt;0,INDEX(Kalender!AK$81:AK$110,MAX(1,$F7))&gt;INDEX(Kalender!$B$81:$B$110,MAX(1,$F7)))),2,0))</f>
        <v>0</v>
      </c>
      <c r="AL7" s="5" t="n">
        <f aca="false">IF(Kalender!AL7&lt;&gt;1,0,IF(AND($B7&gt;0,INDEX(Kalender!AL$68:AL$77,MAX(1,$B7))&gt;INDEX(Kalender!$B$68:$B$77,MAX(1,$B7))),1,0)+IF(OR(AND($C7&gt;0,INDEX(Kalender!AL$81:AL$110,MAX(1,$C7))&gt;INDEX(Kalender!$B$81:$B$110,MAX(1,$C7))),AND($D7&gt;0,INDEX(Kalender!AL$81:AL$110,MAX(1,$D7))&gt;INDEX(Kalender!$B$81:$B$110,MAX(1,$D7))),AND($E7&gt;0,INDEX(Kalender!AL$81:AL$110,MAX(1,$E7))&gt;INDEX(Kalender!$B$81:$B$110,MAX(1,$E7))),AND($F7&gt;0,INDEX(Kalender!AL$81:AL$110,MAX(1,$F7))&gt;INDEX(Kalender!$B$81:$B$110,MAX(1,$F7)))),2,0))</f>
        <v>0</v>
      </c>
      <c r="AM7" s="5" t="n">
        <f aca="false">IF(Kalender!AM7&lt;&gt;1,0,IF(AND($B7&gt;0,INDEX(Kalender!AM$68:AM$77,MAX(1,$B7))&gt;INDEX(Kalender!$B$68:$B$77,MAX(1,$B7))),1,0)+IF(OR(AND($C7&gt;0,INDEX(Kalender!AM$81:AM$110,MAX(1,$C7))&gt;INDEX(Kalender!$B$81:$B$110,MAX(1,$C7))),AND($D7&gt;0,INDEX(Kalender!AM$81:AM$110,MAX(1,$D7))&gt;INDEX(Kalender!$B$81:$B$110,MAX(1,$D7))),AND($E7&gt;0,INDEX(Kalender!AM$81:AM$110,MAX(1,$E7))&gt;INDEX(Kalender!$B$81:$B$110,MAX(1,$E7))),AND($F7&gt;0,INDEX(Kalender!AM$81:AM$110,MAX(1,$F7))&gt;INDEX(Kalender!$B$81:$B$110,MAX(1,$F7)))),2,0))</f>
        <v>0</v>
      </c>
      <c r="AN7" s="5" t="n">
        <f aca="false">IF(Kalender!AN7&lt;&gt;1,0,IF(AND($B7&gt;0,INDEX(Kalender!AN$68:AN$77,MAX(1,$B7))&gt;INDEX(Kalender!$B$68:$B$77,MAX(1,$B7))),1,0)+IF(OR(AND($C7&gt;0,INDEX(Kalender!AN$81:AN$110,MAX(1,$C7))&gt;INDEX(Kalender!$B$81:$B$110,MAX(1,$C7))),AND($D7&gt;0,INDEX(Kalender!AN$81:AN$110,MAX(1,$D7))&gt;INDEX(Kalender!$B$81:$B$110,MAX(1,$D7))),AND($E7&gt;0,INDEX(Kalender!AN$81:AN$110,MAX(1,$E7))&gt;INDEX(Kalender!$B$81:$B$110,MAX(1,$E7))),AND($F7&gt;0,INDEX(Kalender!AN$81:AN$110,MAX(1,$F7))&gt;INDEX(Kalender!$B$81:$B$110,MAX(1,$F7)))),2,0))</f>
        <v>0</v>
      </c>
      <c r="AO7" s="5" t="n">
        <f aca="false">IF(Kalender!AO7&lt;&gt;1,0,IF(AND($B7&gt;0,INDEX(Kalender!AO$68:AO$77,MAX(1,$B7))&gt;INDEX(Kalender!$B$68:$B$77,MAX(1,$B7))),1,0)+IF(OR(AND($C7&gt;0,INDEX(Kalender!AO$81:AO$110,MAX(1,$C7))&gt;INDEX(Kalender!$B$81:$B$110,MAX(1,$C7))),AND($D7&gt;0,INDEX(Kalender!AO$81:AO$110,MAX(1,$D7))&gt;INDEX(Kalender!$B$81:$B$110,MAX(1,$D7))),AND($E7&gt;0,INDEX(Kalender!AO$81:AO$110,MAX(1,$E7))&gt;INDEX(Kalender!$B$81:$B$110,MAX(1,$E7))),AND($F7&gt;0,INDEX(Kalender!AO$81:AO$110,MAX(1,$F7))&gt;INDEX(Kalender!$B$81:$B$110,MAX(1,$F7)))),2,0))</f>
        <v>0</v>
      </c>
      <c r="AP7" s="5" t="n">
        <f aca="false">IF(Kalender!AP7&lt;&gt;1,0,IF(AND($B7&gt;0,INDEX(Kalender!AP$68:AP$77,MAX(1,$B7))&gt;INDEX(Kalender!$B$68:$B$77,MAX(1,$B7))),1,0)+IF(OR(AND($C7&gt;0,INDEX(Kalender!AP$81:AP$110,MAX(1,$C7))&gt;INDEX(Kalender!$B$81:$B$110,MAX(1,$C7))),AND($D7&gt;0,INDEX(Kalender!AP$81:AP$110,MAX(1,$D7))&gt;INDEX(Kalender!$B$81:$B$110,MAX(1,$D7))),AND($E7&gt;0,INDEX(Kalender!AP$81:AP$110,MAX(1,$E7))&gt;INDEX(Kalender!$B$81:$B$110,MAX(1,$E7))),AND($F7&gt;0,INDEX(Kalender!AP$81:AP$110,MAX(1,$F7))&gt;INDEX(Kalender!$B$81:$B$110,MAX(1,$F7)))),2,0))</f>
        <v>0</v>
      </c>
      <c r="AQ7" s="5" t="n">
        <f aca="false">IF(Kalender!AQ7&lt;&gt;1,0,IF(AND($B7&gt;0,INDEX(Kalender!AQ$68:AQ$77,MAX(1,$B7))&gt;INDEX(Kalender!$B$68:$B$77,MAX(1,$B7))),1,0)+IF(OR(AND($C7&gt;0,INDEX(Kalender!AQ$81:AQ$110,MAX(1,$C7))&gt;INDEX(Kalender!$B$81:$B$110,MAX(1,$C7))),AND($D7&gt;0,INDEX(Kalender!AQ$81:AQ$110,MAX(1,$D7))&gt;INDEX(Kalender!$B$81:$B$110,MAX(1,$D7))),AND($E7&gt;0,INDEX(Kalender!AQ$81:AQ$110,MAX(1,$E7))&gt;INDEX(Kalender!$B$81:$B$110,MAX(1,$E7))),AND($F7&gt;0,INDEX(Kalender!AQ$81:AQ$110,MAX(1,$F7))&gt;INDEX(Kalender!$B$81:$B$110,MAX(1,$F7)))),2,0))</f>
        <v>0</v>
      </c>
      <c r="AR7" s="5" t="n">
        <f aca="false">IF(Kalender!AR7&lt;&gt;1,0,IF(AND($B7&gt;0,INDEX(Kalender!AR$68:AR$77,MAX(1,$B7))&gt;INDEX(Kalender!$B$68:$B$77,MAX(1,$B7))),1,0)+IF(OR(AND($C7&gt;0,INDEX(Kalender!AR$81:AR$110,MAX(1,$C7))&gt;INDEX(Kalender!$B$81:$B$110,MAX(1,$C7))),AND($D7&gt;0,INDEX(Kalender!AR$81:AR$110,MAX(1,$D7))&gt;INDEX(Kalender!$B$81:$B$110,MAX(1,$D7))),AND($E7&gt;0,INDEX(Kalender!AR$81:AR$110,MAX(1,$E7))&gt;INDEX(Kalender!$B$81:$B$110,MAX(1,$E7))),AND($F7&gt;0,INDEX(Kalender!AR$81:AR$110,MAX(1,$F7))&gt;INDEX(Kalender!$B$81:$B$110,MAX(1,$F7)))),2,0))</f>
        <v>0</v>
      </c>
      <c r="AS7" s="5" t="n">
        <f aca="false">IF(Kalender!AS7&lt;&gt;1,0,IF(AND($B7&gt;0,INDEX(Kalender!AS$68:AS$77,MAX(1,$B7))&gt;INDEX(Kalender!$B$68:$B$77,MAX(1,$B7))),1,0)+IF(OR(AND($C7&gt;0,INDEX(Kalender!AS$81:AS$110,MAX(1,$C7))&gt;INDEX(Kalender!$B$81:$B$110,MAX(1,$C7))),AND($D7&gt;0,INDEX(Kalender!AS$81:AS$110,MAX(1,$D7))&gt;INDEX(Kalender!$B$81:$B$110,MAX(1,$D7))),AND($E7&gt;0,INDEX(Kalender!AS$81:AS$110,MAX(1,$E7))&gt;INDEX(Kalender!$B$81:$B$110,MAX(1,$E7))),AND($F7&gt;0,INDEX(Kalender!AS$81:AS$110,MAX(1,$F7))&gt;INDEX(Kalender!$B$81:$B$110,MAX(1,$F7)))),2,0))</f>
        <v>0</v>
      </c>
      <c r="AT7" s="5" t="n">
        <f aca="false">IF(Kalender!AT7&lt;&gt;1,0,IF(AND($B7&gt;0,INDEX(Kalender!AT$68:AT$77,MAX(1,$B7))&gt;INDEX(Kalender!$B$68:$B$77,MAX(1,$B7))),1,0)+IF(OR(AND($C7&gt;0,INDEX(Kalender!AT$81:AT$110,MAX(1,$C7))&gt;INDEX(Kalender!$B$81:$B$110,MAX(1,$C7))),AND($D7&gt;0,INDEX(Kalender!AT$81:AT$110,MAX(1,$D7))&gt;INDEX(Kalender!$B$81:$B$110,MAX(1,$D7))),AND($E7&gt;0,INDEX(Kalender!AT$81:AT$110,MAX(1,$E7))&gt;INDEX(Kalender!$B$81:$B$110,MAX(1,$E7))),AND($F7&gt;0,INDEX(Kalender!AT$81:AT$110,MAX(1,$F7))&gt;INDEX(Kalender!$B$81:$B$110,MAX(1,$F7)))),2,0))</f>
        <v>0</v>
      </c>
      <c r="AU7" s="5" t="n">
        <f aca="false">IF(Kalender!AU7&lt;&gt;1,0,IF(AND($B7&gt;0,INDEX(Kalender!AU$68:AU$77,MAX(1,$B7))&gt;INDEX(Kalender!$B$68:$B$77,MAX(1,$B7))),1,0)+IF(OR(AND($C7&gt;0,INDEX(Kalender!AU$81:AU$110,MAX(1,$C7))&gt;INDEX(Kalender!$B$81:$B$110,MAX(1,$C7))),AND($D7&gt;0,INDEX(Kalender!AU$81:AU$110,MAX(1,$D7))&gt;INDEX(Kalender!$B$81:$B$110,MAX(1,$D7))),AND($E7&gt;0,INDEX(Kalender!AU$81:AU$110,MAX(1,$E7))&gt;INDEX(Kalender!$B$81:$B$110,MAX(1,$E7))),AND($F7&gt;0,INDEX(Kalender!AU$81:AU$110,MAX(1,$F7))&gt;INDEX(Kalender!$B$81:$B$110,MAX(1,$F7)))),2,0))</f>
        <v>0</v>
      </c>
      <c r="AV7" s="5" t="n">
        <f aca="false">IF(Kalender!AV7&lt;&gt;1,0,IF(AND($B7&gt;0,INDEX(Kalender!AV$68:AV$77,MAX(1,$B7))&gt;INDEX(Kalender!$B$68:$B$77,MAX(1,$B7))),1,0)+IF(OR(AND($C7&gt;0,INDEX(Kalender!AV$81:AV$110,MAX(1,$C7))&gt;INDEX(Kalender!$B$81:$B$110,MAX(1,$C7))),AND($D7&gt;0,INDEX(Kalender!AV$81:AV$110,MAX(1,$D7))&gt;INDEX(Kalender!$B$81:$B$110,MAX(1,$D7))),AND($E7&gt;0,INDEX(Kalender!AV$81:AV$110,MAX(1,$E7))&gt;INDEX(Kalender!$B$81:$B$110,MAX(1,$E7))),AND($F7&gt;0,INDEX(Kalender!AV$81:AV$110,MAX(1,$F7))&gt;INDEX(Kalender!$B$81:$B$110,MAX(1,$F7)))),2,0))</f>
        <v>0</v>
      </c>
      <c r="AW7" s="5" t="n">
        <f aca="false">IF(Kalender!AW7&lt;&gt;1,0,IF(AND($B7&gt;0,INDEX(Kalender!AW$68:AW$77,MAX(1,$B7))&gt;INDEX(Kalender!$B$68:$B$77,MAX(1,$B7))),1,0)+IF(OR(AND($C7&gt;0,INDEX(Kalender!AW$81:AW$110,MAX(1,$C7))&gt;INDEX(Kalender!$B$81:$B$110,MAX(1,$C7))),AND($D7&gt;0,INDEX(Kalender!AW$81:AW$110,MAX(1,$D7))&gt;INDEX(Kalender!$B$81:$B$110,MAX(1,$D7))),AND($E7&gt;0,INDEX(Kalender!AW$81:AW$110,MAX(1,$E7))&gt;INDEX(Kalender!$B$81:$B$110,MAX(1,$E7))),AND($F7&gt;0,INDEX(Kalender!AW$81:AW$110,MAX(1,$F7))&gt;INDEX(Kalender!$B$81:$B$110,MAX(1,$F7)))),2,0))</f>
        <v>0</v>
      </c>
      <c r="AX7" s="5" t="n">
        <f aca="false">IF(Kalender!AX7&lt;&gt;1,0,IF(AND($B7&gt;0,INDEX(Kalender!AX$68:AX$77,MAX(1,$B7))&gt;INDEX(Kalender!$B$68:$B$77,MAX(1,$B7))),1,0)+IF(OR(AND($C7&gt;0,INDEX(Kalender!AX$81:AX$110,MAX(1,$C7))&gt;INDEX(Kalender!$B$81:$B$110,MAX(1,$C7))),AND($D7&gt;0,INDEX(Kalender!AX$81:AX$110,MAX(1,$D7))&gt;INDEX(Kalender!$B$81:$B$110,MAX(1,$D7))),AND($E7&gt;0,INDEX(Kalender!AX$81:AX$110,MAX(1,$E7))&gt;INDEX(Kalender!$B$81:$B$110,MAX(1,$E7))),AND($F7&gt;0,INDEX(Kalender!AX$81:AX$110,MAX(1,$F7))&gt;INDEX(Kalender!$B$81:$B$110,MAX(1,$F7)))),2,0))</f>
        <v>0</v>
      </c>
      <c r="AY7" s="5" t="n">
        <f aca="false">IF(Kalender!AY7&lt;&gt;1,0,IF(AND($B7&gt;0,INDEX(Kalender!AY$68:AY$77,MAX(1,$B7))&gt;INDEX(Kalender!$B$68:$B$77,MAX(1,$B7))),1,0)+IF(OR(AND($C7&gt;0,INDEX(Kalender!AY$81:AY$110,MAX(1,$C7))&gt;INDEX(Kalender!$B$81:$B$110,MAX(1,$C7))),AND($D7&gt;0,INDEX(Kalender!AY$81:AY$110,MAX(1,$D7))&gt;INDEX(Kalender!$B$81:$B$110,MAX(1,$D7))),AND($E7&gt;0,INDEX(Kalender!AY$81:AY$110,MAX(1,$E7))&gt;INDEX(Kalender!$B$81:$B$110,MAX(1,$E7))),AND($F7&gt;0,INDEX(Kalender!AY$81:AY$110,MAX(1,$F7))&gt;INDEX(Kalender!$B$81:$B$110,MAX(1,$F7)))),2,0))</f>
        <v>0</v>
      </c>
      <c r="AZ7" s="5" t="n">
        <f aca="false">IF(Kalender!AZ7&lt;&gt;1,0,IF(AND($B7&gt;0,INDEX(Kalender!AZ$68:AZ$77,MAX(1,$B7))&gt;INDEX(Kalender!$B$68:$B$77,MAX(1,$B7))),1,0)+IF(OR(AND($C7&gt;0,INDEX(Kalender!AZ$81:AZ$110,MAX(1,$C7))&gt;INDEX(Kalender!$B$81:$B$110,MAX(1,$C7))),AND($D7&gt;0,INDEX(Kalender!AZ$81:AZ$110,MAX(1,$D7))&gt;INDEX(Kalender!$B$81:$B$110,MAX(1,$D7))),AND($E7&gt;0,INDEX(Kalender!AZ$81:AZ$110,MAX(1,$E7))&gt;INDEX(Kalender!$B$81:$B$110,MAX(1,$E7))),AND($F7&gt;0,INDEX(Kalender!AZ$81:AZ$110,MAX(1,$F7))&gt;INDEX(Kalender!$B$81:$B$110,MAX(1,$F7)))),2,0))</f>
        <v>0</v>
      </c>
      <c r="BA7" s="5" t="n">
        <f aca="false">IF(Kalender!BA7&lt;&gt;1,0,IF(AND($B7&gt;0,INDEX(Kalender!BA$68:BA$77,MAX(1,$B7))&gt;INDEX(Kalender!$B$68:$B$77,MAX(1,$B7))),1,0)+IF(OR(AND($C7&gt;0,INDEX(Kalender!BA$81:BA$110,MAX(1,$C7))&gt;INDEX(Kalender!$B$81:$B$110,MAX(1,$C7))),AND($D7&gt;0,INDEX(Kalender!BA$81:BA$110,MAX(1,$D7))&gt;INDEX(Kalender!$B$81:$B$110,MAX(1,$D7))),AND($E7&gt;0,INDEX(Kalender!BA$81:BA$110,MAX(1,$E7))&gt;INDEX(Kalender!$B$81:$B$110,MAX(1,$E7))),AND($F7&gt;0,INDEX(Kalender!BA$81:BA$110,MAX(1,$F7))&gt;INDEX(Kalender!$B$81:$B$110,MAX(1,$F7)))),2,0))</f>
        <v>0</v>
      </c>
      <c r="BB7" s="5" t="n">
        <f aca="false">IF(Kalender!BB7&lt;&gt;1,0,IF(AND($B7&gt;0,INDEX(Kalender!BB$68:BB$77,MAX(1,$B7))&gt;INDEX(Kalender!$B$68:$B$77,MAX(1,$B7))),1,0)+IF(OR(AND($C7&gt;0,INDEX(Kalender!BB$81:BB$110,MAX(1,$C7))&gt;INDEX(Kalender!$B$81:$B$110,MAX(1,$C7))),AND($D7&gt;0,INDEX(Kalender!BB$81:BB$110,MAX(1,$D7))&gt;INDEX(Kalender!$B$81:$B$110,MAX(1,$D7))),AND($E7&gt;0,INDEX(Kalender!BB$81:BB$110,MAX(1,$E7))&gt;INDEX(Kalender!$B$81:$B$110,MAX(1,$E7))),AND($F7&gt;0,INDEX(Kalender!BB$81:BB$110,MAX(1,$F7))&gt;INDEX(Kalender!$B$81:$B$110,MAX(1,$F7)))),2,0))</f>
        <v>0</v>
      </c>
      <c r="BC7" s="5" t="n">
        <f aca="false">IF(Kalender!BC7&lt;&gt;1,0,IF(AND($B7&gt;0,INDEX(Kalender!BC$68:BC$77,MAX(1,$B7))&gt;INDEX(Kalender!$B$68:$B$77,MAX(1,$B7))),1,0)+IF(OR(AND($C7&gt;0,INDEX(Kalender!BC$81:BC$110,MAX(1,$C7))&gt;INDEX(Kalender!$B$81:$B$110,MAX(1,$C7))),AND($D7&gt;0,INDEX(Kalender!BC$81:BC$110,MAX(1,$D7))&gt;INDEX(Kalender!$B$81:$B$110,MAX(1,$D7))),AND($E7&gt;0,INDEX(Kalender!BC$81:BC$110,MAX(1,$E7))&gt;INDEX(Kalender!$B$81:$B$110,MAX(1,$E7))),AND($F7&gt;0,INDEX(Kalender!BC$81:BC$110,MAX(1,$F7))&gt;INDEX(Kalender!$B$81:$B$110,MAX(1,$F7)))),2,0))</f>
        <v>0</v>
      </c>
      <c r="BD7" s="5" t="n">
        <f aca="false">IF(Kalender!BD7&lt;&gt;1,0,IF(AND($B7&gt;0,INDEX(Kalender!BD$68:BD$77,MAX(1,$B7))&gt;INDEX(Kalender!$B$68:$B$77,MAX(1,$B7))),1,0)+IF(OR(AND($C7&gt;0,INDEX(Kalender!BD$81:BD$110,MAX(1,$C7))&gt;INDEX(Kalender!$B$81:$B$110,MAX(1,$C7))),AND($D7&gt;0,INDEX(Kalender!BD$81:BD$110,MAX(1,$D7))&gt;INDEX(Kalender!$B$81:$B$110,MAX(1,$D7))),AND($E7&gt;0,INDEX(Kalender!BD$81:BD$110,MAX(1,$E7))&gt;INDEX(Kalender!$B$81:$B$110,MAX(1,$E7))),AND($F7&gt;0,INDEX(Kalender!BD$81:BD$110,MAX(1,$F7))&gt;INDEX(Kalender!$B$81:$B$110,MAX(1,$F7)))),2,0))</f>
        <v>0</v>
      </c>
      <c r="BE7" s="5" t="n">
        <f aca="false">IF(Kalender!BE7&lt;&gt;1,0,IF(AND($B7&gt;0,INDEX(Kalender!BE$68:BE$77,MAX(1,$B7))&gt;INDEX(Kalender!$B$68:$B$77,MAX(1,$B7))),1,0)+IF(OR(AND($C7&gt;0,INDEX(Kalender!BE$81:BE$110,MAX(1,$C7))&gt;INDEX(Kalender!$B$81:$B$110,MAX(1,$C7))),AND($D7&gt;0,INDEX(Kalender!BE$81:BE$110,MAX(1,$D7))&gt;INDEX(Kalender!$B$81:$B$110,MAX(1,$D7))),AND($E7&gt;0,INDEX(Kalender!BE$81:BE$110,MAX(1,$E7))&gt;INDEX(Kalender!$B$81:$B$110,MAX(1,$E7))),AND($F7&gt;0,INDEX(Kalender!BE$81:BE$110,MAX(1,$F7))&gt;INDEX(Kalender!$B$81:$B$110,MAX(1,$F7)))),2,0))</f>
        <v>0</v>
      </c>
      <c r="BF7" s="5" t="n">
        <f aca="false">IF(Kalender!BF7&lt;&gt;1,0,IF(AND($B7&gt;0,INDEX(Kalender!BF$68:BF$77,MAX(1,$B7))&gt;INDEX(Kalender!$B$68:$B$77,MAX(1,$B7))),1,0)+IF(OR(AND($C7&gt;0,INDEX(Kalender!BF$81:BF$110,MAX(1,$C7))&gt;INDEX(Kalender!$B$81:$B$110,MAX(1,$C7))),AND($D7&gt;0,INDEX(Kalender!BF$81:BF$110,MAX(1,$D7))&gt;INDEX(Kalender!$B$81:$B$110,MAX(1,$D7))),AND($E7&gt;0,INDEX(Kalender!BF$81:BF$110,MAX(1,$E7))&gt;INDEX(Kalender!$B$81:$B$110,MAX(1,$E7))),AND($F7&gt;0,INDEX(Kalender!BF$81:BF$110,MAX(1,$F7))&gt;INDEX(Kalender!$B$81:$B$110,MAX(1,$F7)))),2,0))</f>
        <v>0</v>
      </c>
      <c r="BG7" s="5" t="n">
        <f aca="false">IF(Kalender!BG7&lt;&gt;1,0,IF(AND($B7&gt;0,INDEX(Kalender!BG$68:BG$77,MAX(1,$B7))&gt;INDEX(Kalender!$B$68:$B$77,MAX(1,$B7))),1,0)+IF(OR(AND($C7&gt;0,INDEX(Kalender!BG$81:BG$110,MAX(1,$C7))&gt;INDEX(Kalender!$B$81:$B$110,MAX(1,$C7))),AND($D7&gt;0,INDEX(Kalender!BG$81:BG$110,MAX(1,$D7))&gt;INDEX(Kalender!$B$81:$B$110,MAX(1,$D7))),AND($E7&gt;0,INDEX(Kalender!BG$81:BG$110,MAX(1,$E7))&gt;INDEX(Kalender!$B$81:$B$110,MAX(1,$E7))),AND($F7&gt;0,INDEX(Kalender!BG$81:BG$110,MAX(1,$F7))&gt;INDEX(Kalender!$B$81:$B$110,MAX(1,$F7)))),2,0))</f>
        <v>0</v>
      </c>
      <c r="BH7" s="5" t="n">
        <f aca="false">IF(Kalender!BH7&lt;&gt;1,0,IF(AND($B7&gt;0,INDEX(Kalender!BH$68:BH$77,MAX(1,$B7))&gt;INDEX(Kalender!$B$68:$B$77,MAX(1,$B7))),1,0)+IF(OR(AND($C7&gt;0,INDEX(Kalender!BH$81:BH$110,MAX(1,$C7))&gt;INDEX(Kalender!$B$81:$B$110,MAX(1,$C7))),AND($D7&gt;0,INDEX(Kalender!BH$81:BH$110,MAX(1,$D7))&gt;INDEX(Kalender!$B$81:$B$110,MAX(1,$D7))),AND($E7&gt;0,INDEX(Kalender!BH$81:BH$110,MAX(1,$E7))&gt;INDEX(Kalender!$B$81:$B$110,MAX(1,$E7))),AND($F7&gt;0,INDEX(Kalender!BH$81:BH$110,MAX(1,$F7))&gt;INDEX(Kalender!$B$81:$B$110,MAX(1,$F7)))),2,0))</f>
        <v>0</v>
      </c>
      <c r="BI7" s="5" t="n">
        <f aca="false">IF(Kalender!BI7&lt;&gt;1,0,IF(AND($B7&gt;0,INDEX(Kalender!BI$68:BI$77,MAX(1,$B7))&gt;INDEX(Kalender!$B$68:$B$77,MAX(1,$B7))),1,0)+IF(OR(AND($C7&gt;0,INDEX(Kalender!BI$81:BI$110,MAX(1,$C7))&gt;INDEX(Kalender!$B$81:$B$110,MAX(1,$C7))),AND($D7&gt;0,INDEX(Kalender!BI$81:BI$110,MAX(1,$D7))&gt;INDEX(Kalender!$B$81:$B$110,MAX(1,$D7))),AND($E7&gt;0,INDEX(Kalender!BI$81:BI$110,MAX(1,$E7))&gt;INDEX(Kalender!$B$81:$B$110,MAX(1,$E7))),AND($F7&gt;0,INDEX(Kalender!BI$81:BI$110,MAX(1,$F7))&gt;INDEX(Kalender!$B$81:$B$110,MAX(1,$F7)))),2,0))</f>
        <v>0</v>
      </c>
      <c r="BJ7" s="5" t="n">
        <f aca="false">IF(Kalender!BJ7&lt;&gt;1,0,IF(AND($B7&gt;0,INDEX(Kalender!BJ$68:BJ$77,MAX(1,$B7))&gt;INDEX(Kalender!$B$68:$B$77,MAX(1,$B7))),1,0)+IF(OR(AND($C7&gt;0,INDEX(Kalender!BJ$81:BJ$110,MAX(1,$C7))&gt;INDEX(Kalender!$B$81:$B$110,MAX(1,$C7))),AND($D7&gt;0,INDEX(Kalender!BJ$81:BJ$110,MAX(1,$D7))&gt;INDEX(Kalender!$B$81:$B$110,MAX(1,$D7))),AND($E7&gt;0,INDEX(Kalender!BJ$81:BJ$110,MAX(1,$E7))&gt;INDEX(Kalender!$B$81:$B$110,MAX(1,$E7))),AND($F7&gt;0,INDEX(Kalender!BJ$81:BJ$110,MAX(1,$F7))&gt;INDEX(Kalender!$B$81:$B$110,MAX(1,$F7)))),2,0))</f>
        <v>0</v>
      </c>
      <c r="BK7" s="5" t="n">
        <f aca="false">IF(Kalender!BK7&lt;&gt;1,0,IF(AND($B7&gt;0,INDEX(Kalender!BK$68:BK$77,MAX(1,$B7))&gt;INDEX(Kalender!$B$68:$B$77,MAX(1,$B7))),1,0)+IF(OR(AND($C7&gt;0,INDEX(Kalender!BK$81:BK$110,MAX(1,$C7))&gt;INDEX(Kalender!$B$81:$B$110,MAX(1,$C7))),AND($D7&gt;0,INDEX(Kalender!BK$81:BK$110,MAX(1,$D7))&gt;INDEX(Kalender!$B$81:$B$110,MAX(1,$D7))),AND($E7&gt;0,INDEX(Kalender!BK$81:BK$110,MAX(1,$E7))&gt;INDEX(Kalender!$B$81:$B$110,MAX(1,$E7))),AND($F7&gt;0,INDEX(Kalender!BK$81:BK$110,MAX(1,$F7))&gt;INDEX(Kalender!$B$81:$B$110,MAX(1,$F7)))),2,0))</f>
        <v>0</v>
      </c>
      <c r="BL7" s="5" t="n">
        <f aca="false">IF(Kalender!BL7&lt;&gt;1,0,IF(AND($B7&gt;0,INDEX(Kalender!BL$68:BL$77,MAX(1,$B7))&gt;INDEX(Kalender!$B$68:$B$77,MAX(1,$B7))),1,0)+IF(OR(AND($C7&gt;0,INDEX(Kalender!BL$81:BL$110,MAX(1,$C7))&gt;INDEX(Kalender!$B$81:$B$110,MAX(1,$C7))),AND($D7&gt;0,INDEX(Kalender!BL$81:BL$110,MAX(1,$D7))&gt;INDEX(Kalender!$B$81:$B$110,MAX(1,$D7))),AND($E7&gt;0,INDEX(Kalender!BL$81:BL$110,MAX(1,$E7))&gt;INDEX(Kalender!$B$81:$B$110,MAX(1,$E7))),AND($F7&gt;0,INDEX(Kalender!BL$81:BL$110,MAX(1,$F7))&gt;INDEX(Kalender!$B$81:$B$110,MAX(1,$F7)))),2,0))</f>
        <v>0</v>
      </c>
      <c r="BM7" s="5" t="n">
        <f aca="false">IF(Kalender!BM7&lt;&gt;1,0,IF(AND($B7&gt;0,INDEX(Kalender!BM$68:BM$77,MAX(1,$B7))&gt;INDEX(Kalender!$B$68:$B$77,MAX(1,$B7))),1,0)+IF(OR(AND($C7&gt;0,INDEX(Kalender!BM$81:BM$110,MAX(1,$C7))&gt;INDEX(Kalender!$B$81:$B$110,MAX(1,$C7))),AND($D7&gt;0,INDEX(Kalender!BM$81:BM$110,MAX(1,$D7))&gt;INDEX(Kalender!$B$81:$B$110,MAX(1,$D7))),AND($E7&gt;0,INDEX(Kalender!BM$81:BM$110,MAX(1,$E7))&gt;INDEX(Kalender!$B$81:$B$110,MAX(1,$E7))),AND($F7&gt;0,INDEX(Kalender!BM$81:BM$110,MAX(1,$F7))&gt;INDEX(Kalender!$B$81:$B$110,MAX(1,$F7)))),2,0))</f>
        <v>0</v>
      </c>
      <c r="BN7" s="5" t="n">
        <f aca="false">IF(Kalender!BN7&lt;&gt;1,0,IF(AND($B7&gt;0,INDEX(Kalender!BN$68:BN$77,MAX(1,$B7))&gt;INDEX(Kalender!$B$68:$B$77,MAX(1,$B7))),1,0)+IF(OR(AND($C7&gt;0,INDEX(Kalender!BN$81:BN$110,MAX(1,$C7))&gt;INDEX(Kalender!$B$81:$B$110,MAX(1,$C7))),AND($D7&gt;0,INDEX(Kalender!BN$81:BN$110,MAX(1,$D7))&gt;INDEX(Kalender!$B$81:$B$110,MAX(1,$D7))),AND($E7&gt;0,INDEX(Kalender!BN$81:BN$110,MAX(1,$E7))&gt;INDEX(Kalender!$B$81:$B$110,MAX(1,$E7))),AND($F7&gt;0,INDEX(Kalender!BN$81:BN$110,MAX(1,$F7))&gt;INDEX(Kalender!$B$81:$B$110,MAX(1,$F7)))),2,0))</f>
        <v>0</v>
      </c>
      <c r="BO7" s="5" t="n">
        <f aca="false">IF(Kalender!BO7&lt;&gt;1,0,IF(AND($B7&gt;0,INDEX(Kalender!BO$68:BO$77,MAX(1,$B7))&gt;INDEX(Kalender!$B$68:$B$77,MAX(1,$B7))),1,0)+IF(OR(AND($C7&gt;0,INDEX(Kalender!BO$81:BO$110,MAX(1,$C7))&gt;INDEX(Kalender!$B$81:$B$110,MAX(1,$C7))),AND($D7&gt;0,INDEX(Kalender!BO$81:BO$110,MAX(1,$D7))&gt;INDEX(Kalender!$B$81:$B$110,MAX(1,$D7))),AND($E7&gt;0,INDEX(Kalender!BO$81:BO$110,MAX(1,$E7))&gt;INDEX(Kalender!$B$81:$B$110,MAX(1,$E7))),AND($F7&gt;0,INDEX(Kalender!BO$81:BO$110,MAX(1,$F7))&gt;INDEX(Kalender!$B$81:$B$110,MAX(1,$F7)))),2,0))</f>
        <v>0</v>
      </c>
      <c r="BP7" s="5" t="n">
        <f aca="false">IF(Kalender!BP7&lt;&gt;1,0,IF(AND($B7&gt;0,INDEX(Kalender!BP$68:BP$77,MAX(1,$B7))&gt;INDEX(Kalender!$B$68:$B$77,MAX(1,$B7))),1,0)+IF(OR(AND($C7&gt;0,INDEX(Kalender!BP$81:BP$110,MAX(1,$C7))&gt;INDEX(Kalender!$B$81:$B$110,MAX(1,$C7))),AND($D7&gt;0,INDEX(Kalender!BP$81:BP$110,MAX(1,$D7))&gt;INDEX(Kalender!$B$81:$B$110,MAX(1,$D7))),AND($E7&gt;0,INDEX(Kalender!BP$81:BP$110,MAX(1,$E7))&gt;INDEX(Kalender!$B$81:$B$110,MAX(1,$E7))),AND($F7&gt;0,INDEX(Kalender!BP$81:BP$110,MAX(1,$F7))&gt;INDEX(Kalender!$B$81:$B$110,MAX(1,$F7)))),2,0))</f>
        <v>0</v>
      </c>
      <c r="BQ7" s="5" t="n">
        <f aca="false">IF(Kalender!BQ7&lt;&gt;1,0,IF(AND($B7&gt;0,INDEX(Kalender!BQ$68:BQ$77,MAX(1,$B7))&gt;INDEX(Kalender!$B$68:$B$77,MAX(1,$B7))),1,0)+IF(OR(AND($C7&gt;0,INDEX(Kalender!BQ$81:BQ$110,MAX(1,$C7))&gt;INDEX(Kalender!$B$81:$B$110,MAX(1,$C7))),AND($D7&gt;0,INDEX(Kalender!BQ$81:BQ$110,MAX(1,$D7))&gt;INDEX(Kalender!$B$81:$B$110,MAX(1,$D7))),AND($E7&gt;0,INDEX(Kalender!BQ$81:BQ$110,MAX(1,$E7))&gt;INDEX(Kalender!$B$81:$B$110,MAX(1,$E7))),AND($F7&gt;0,INDEX(Kalender!BQ$81:BQ$110,MAX(1,$F7))&gt;INDEX(Kalender!$B$81:$B$110,MAX(1,$F7)))),2,0))</f>
        <v>0</v>
      </c>
      <c r="BR7" s="5" t="n">
        <f aca="false">IF(Kalender!BR7&lt;&gt;1,0,IF(AND($B7&gt;0,INDEX(Kalender!BR$68:BR$77,MAX(1,$B7))&gt;INDEX(Kalender!$B$68:$B$77,MAX(1,$B7))),1,0)+IF(OR(AND($C7&gt;0,INDEX(Kalender!BR$81:BR$110,MAX(1,$C7))&gt;INDEX(Kalender!$B$81:$B$110,MAX(1,$C7))),AND($D7&gt;0,INDEX(Kalender!BR$81:BR$110,MAX(1,$D7))&gt;INDEX(Kalender!$B$81:$B$110,MAX(1,$D7))),AND($E7&gt;0,INDEX(Kalender!BR$81:BR$110,MAX(1,$E7))&gt;INDEX(Kalender!$B$81:$B$110,MAX(1,$E7))),AND($F7&gt;0,INDEX(Kalender!BR$81:BR$110,MAX(1,$F7))&gt;INDEX(Kalender!$B$81:$B$110,MAX(1,$F7)))),2,0))</f>
        <v>0</v>
      </c>
      <c r="BS7" s="5" t="n">
        <f aca="false">IF(Kalender!BS7&lt;&gt;1,0,IF(AND($B7&gt;0,INDEX(Kalender!BS$68:BS$77,MAX(1,$B7))&gt;INDEX(Kalender!$B$68:$B$77,MAX(1,$B7))),1,0)+IF(OR(AND($C7&gt;0,INDEX(Kalender!BS$81:BS$110,MAX(1,$C7))&gt;INDEX(Kalender!$B$81:$B$110,MAX(1,$C7))),AND($D7&gt;0,INDEX(Kalender!BS$81:BS$110,MAX(1,$D7))&gt;INDEX(Kalender!$B$81:$B$110,MAX(1,$D7))),AND($E7&gt;0,INDEX(Kalender!BS$81:BS$110,MAX(1,$E7))&gt;INDEX(Kalender!$B$81:$B$110,MAX(1,$E7))),AND($F7&gt;0,INDEX(Kalender!BS$81:BS$110,MAX(1,$F7))&gt;INDEX(Kalender!$B$81:$B$110,MAX(1,$F7)))),2,0))</f>
        <v>0</v>
      </c>
      <c r="BT7" s="5" t="n">
        <f aca="false">IF(Kalender!BT7&lt;&gt;1,0,IF(AND($B7&gt;0,INDEX(Kalender!BT$68:BT$77,MAX(1,$B7))&gt;INDEX(Kalender!$B$68:$B$77,MAX(1,$B7))),1,0)+IF(OR(AND($C7&gt;0,INDEX(Kalender!BT$81:BT$110,MAX(1,$C7))&gt;INDEX(Kalender!$B$81:$B$110,MAX(1,$C7))),AND($D7&gt;0,INDEX(Kalender!BT$81:BT$110,MAX(1,$D7))&gt;INDEX(Kalender!$B$81:$B$110,MAX(1,$D7))),AND($E7&gt;0,INDEX(Kalender!BT$81:BT$110,MAX(1,$E7))&gt;INDEX(Kalender!$B$81:$B$110,MAX(1,$E7))),AND($F7&gt;0,INDEX(Kalender!BT$81:BT$110,MAX(1,$F7))&gt;INDEX(Kalender!$B$81:$B$110,MAX(1,$F7)))),2,0))</f>
        <v>0</v>
      </c>
      <c r="BU7" s="5" t="n">
        <f aca="false">IF(Kalender!BU7&lt;&gt;1,0,IF(AND($B7&gt;0,INDEX(Kalender!BU$68:BU$77,MAX(1,$B7))&gt;INDEX(Kalender!$B$68:$B$77,MAX(1,$B7))),1,0)+IF(OR(AND($C7&gt;0,INDEX(Kalender!BU$81:BU$110,MAX(1,$C7))&gt;INDEX(Kalender!$B$81:$B$110,MAX(1,$C7))),AND($D7&gt;0,INDEX(Kalender!BU$81:BU$110,MAX(1,$D7))&gt;INDEX(Kalender!$B$81:$B$110,MAX(1,$D7))),AND($E7&gt;0,INDEX(Kalender!BU$81:BU$110,MAX(1,$E7))&gt;INDEX(Kalender!$B$81:$B$110,MAX(1,$E7))),AND($F7&gt;0,INDEX(Kalender!BU$81:BU$110,MAX(1,$F7))&gt;INDEX(Kalender!$B$81:$B$110,MAX(1,$F7)))),2,0))</f>
        <v>0</v>
      </c>
      <c r="BV7" s="5" t="n">
        <f aca="false">IF(Kalender!BV7&lt;&gt;1,0,IF(AND($B7&gt;0,INDEX(Kalender!BV$68:BV$77,MAX(1,$B7))&gt;INDEX(Kalender!$B$68:$B$77,MAX(1,$B7))),1,0)+IF(OR(AND($C7&gt;0,INDEX(Kalender!BV$81:BV$110,MAX(1,$C7))&gt;INDEX(Kalender!$B$81:$B$110,MAX(1,$C7))),AND($D7&gt;0,INDEX(Kalender!BV$81:BV$110,MAX(1,$D7))&gt;INDEX(Kalender!$B$81:$B$110,MAX(1,$D7))),AND($E7&gt;0,INDEX(Kalender!BV$81:BV$110,MAX(1,$E7))&gt;INDEX(Kalender!$B$81:$B$110,MAX(1,$E7))),AND($F7&gt;0,INDEX(Kalender!BV$81:BV$110,MAX(1,$F7))&gt;INDEX(Kalender!$B$81:$B$110,MAX(1,$F7)))),2,0))</f>
        <v>0</v>
      </c>
      <c r="BW7" s="5" t="n">
        <f aca="false">IF(Kalender!BW7&lt;&gt;1,0,IF(AND($B7&gt;0,INDEX(Kalender!BW$68:BW$77,MAX(1,$B7))&gt;INDEX(Kalender!$B$68:$B$77,MAX(1,$B7))),1,0)+IF(OR(AND($C7&gt;0,INDEX(Kalender!BW$81:BW$110,MAX(1,$C7))&gt;INDEX(Kalender!$B$81:$B$110,MAX(1,$C7))),AND($D7&gt;0,INDEX(Kalender!BW$81:BW$110,MAX(1,$D7))&gt;INDEX(Kalender!$B$81:$B$110,MAX(1,$D7))),AND($E7&gt;0,INDEX(Kalender!BW$81:BW$110,MAX(1,$E7))&gt;INDEX(Kalender!$B$81:$B$110,MAX(1,$E7))),AND($F7&gt;0,INDEX(Kalender!BW$81:BW$110,MAX(1,$F7))&gt;INDEX(Kalender!$B$81:$B$110,MAX(1,$F7)))),2,0))</f>
        <v>0</v>
      </c>
      <c r="BX7" s="5" t="n">
        <f aca="false">IF(Kalender!BX7&lt;&gt;1,0,IF(AND($B7&gt;0,INDEX(Kalender!BX$68:BX$77,MAX(1,$B7))&gt;INDEX(Kalender!$B$68:$B$77,MAX(1,$B7))),1,0)+IF(OR(AND($C7&gt;0,INDEX(Kalender!BX$81:BX$110,MAX(1,$C7))&gt;INDEX(Kalender!$B$81:$B$110,MAX(1,$C7))),AND($D7&gt;0,INDEX(Kalender!BX$81:BX$110,MAX(1,$D7))&gt;INDEX(Kalender!$B$81:$B$110,MAX(1,$D7))),AND($E7&gt;0,INDEX(Kalender!BX$81:BX$110,MAX(1,$E7))&gt;INDEX(Kalender!$B$81:$B$110,MAX(1,$E7))),AND($F7&gt;0,INDEX(Kalender!BX$81:BX$110,MAX(1,$F7))&gt;INDEX(Kalender!$B$81:$B$110,MAX(1,$F7)))),2,0))</f>
        <v>0</v>
      </c>
      <c r="BY7" s="5" t="n">
        <f aca="false">IF(Kalender!BY7&lt;&gt;1,0,IF(AND($B7&gt;0,INDEX(Kalender!BY$68:BY$77,MAX(1,$B7))&gt;INDEX(Kalender!$B$68:$B$77,MAX(1,$B7))),1,0)+IF(OR(AND($C7&gt;0,INDEX(Kalender!BY$81:BY$110,MAX(1,$C7))&gt;INDEX(Kalender!$B$81:$B$110,MAX(1,$C7))),AND($D7&gt;0,INDEX(Kalender!BY$81:BY$110,MAX(1,$D7))&gt;INDEX(Kalender!$B$81:$B$110,MAX(1,$D7))),AND($E7&gt;0,INDEX(Kalender!BY$81:BY$110,MAX(1,$E7))&gt;INDEX(Kalender!$B$81:$B$110,MAX(1,$E7))),AND($F7&gt;0,INDEX(Kalender!BY$81:BY$110,MAX(1,$F7))&gt;INDEX(Kalender!$B$81:$B$110,MAX(1,$F7)))),2,0))</f>
        <v>0</v>
      </c>
      <c r="BZ7" s="5" t="n">
        <f aca="false">IF(Kalender!BZ7&lt;&gt;1,0,IF(AND($B7&gt;0,INDEX(Kalender!BZ$68:BZ$77,MAX(1,$B7))&gt;INDEX(Kalender!$B$68:$B$77,MAX(1,$B7))),1,0)+IF(OR(AND($C7&gt;0,INDEX(Kalender!BZ$81:BZ$110,MAX(1,$C7))&gt;INDEX(Kalender!$B$81:$B$110,MAX(1,$C7))),AND($D7&gt;0,INDEX(Kalender!BZ$81:BZ$110,MAX(1,$D7))&gt;INDEX(Kalender!$B$81:$B$110,MAX(1,$D7))),AND($E7&gt;0,INDEX(Kalender!BZ$81:BZ$110,MAX(1,$E7))&gt;INDEX(Kalender!$B$81:$B$110,MAX(1,$E7))),AND($F7&gt;0,INDEX(Kalender!BZ$81:BZ$110,MAX(1,$F7))&gt;INDEX(Kalender!$B$81:$B$110,MAX(1,$F7)))),2,0))</f>
        <v>0</v>
      </c>
      <c r="CA7" s="5" t="n">
        <f aca="false">IF(Kalender!CA7&lt;&gt;1,0,IF(AND($B7&gt;0,INDEX(Kalender!CA$68:CA$77,MAX(1,$B7))&gt;INDEX(Kalender!$B$68:$B$77,MAX(1,$B7))),1,0)+IF(OR(AND($C7&gt;0,INDEX(Kalender!CA$81:CA$110,MAX(1,$C7))&gt;INDEX(Kalender!$B$81:$B$110,MAX(1,$C7))),AND($D7&gt;0,INDEX(Kalender!CA$81:CA$110,MAX(1,$D7))&gt;INDEX(Kalender!$B$81:$B$110,MAX(1,$D7))),AND($E7&gt;0,INDEX(Kalender!CA$81:CA$110,MAX(1,$E7))&gt;INDEX(Kalender!$B$81:$B$110,MAX(1,$E7))),AND($F7&gt;0,INDEX(Kalender!CA$81:CA$110,MAX(1,$F7))&gt;INDEX(Kalender!$B$81:$B$110,MAX(1,$F7)))),2,0))</f>
        <v>0</v>
      </c>
      <c r="CB7" s="5" t="n">
        <f aca="false">IF(Kalender!CB7&lt;&gt;1,0,IF(AND($B7&gt;0,INDEX(Kalender!CB$68:CB$77,MAX(1,$B7))&gt;INDEX(Kalender!$B$68:$B$77,MAX(1,$B7))),1,0)+IF(OR(AND($C7&gt;0,INDEX(Kalender!CB$81:CB$110,MAX(1,$C7))&gt;INDEX(Kalender!$B$81:$B$110,MAX(1,$C7))),AND($D7&gt;0,INDEX(Kalender!CB$81:CB$110,MAX(1,$D7))&gt;INDEX(Kalender!$B$81:$B$110,MAX(1,$D7))),AND($E7&gt;0,INDEX(Kalender!CB$81:CB$110,MAX(1,$E7))&gt;INDEX(Kalender!$B$81:$B$110,MAX(1,$E7))),AND($F7&gt;0,INDEX(Kalender!CB$81:CB$110,MAX(1,$F7))&gt;INDEX(Kalender!$B$81:$B$110,MAX(1,$F7)))),2,0))</f>
        <v>0</v>
      </c>
      <c r="CC7" s="5" t="n">
        <f aca="false">IF(Kalender!CC7&lt;&gt;1,0,IF(AND($B7&gt;0,INDEX(Kalender!CC$68:CC$77,MAX(1,$B7))&gt;INDEX(Kalender!$B$68:$B$77,MAX(1,$B7))),1,0)+IF(OR(AND($C7&gt;0,INDEX(Kalender!CC$81:CC$110,MAX(1,$C7))&gt;INDEX(Kalender!$B$81:$B$110,MAX(1,$C7))),AND($D7&gt;0,INDEX(Kalender!CC$81:CC$110,MAX(1,$D7))&gt;INDEX(Kalender!$B$81:$B$110,MAX(1,$D7))),AND($E7&gt;0,INDEX(Kalender!CC$81:CC$110,MAX(1,$E7))&gt;INDEX(Kalender!$B$81:$B$110,MAX(1,$E7))),AND($F7&gt;0,INDEX(Kalender!CC$81:CC$110,MAX(1,$F7))&gt;INDEX(Kalender!$B$81:$B$110,MAX(1,$F7)))),2,0))</f>
        <v>0</v>
      </c>
      <c r="CD7" s="5" t="n">
        <f aca="false">IF(Kalender!CD7&lt;&gt;1,0,IF(AND($B7&gt;0,INDEX(Kalender!CD$68:CD$77,MAX(1,$B7))&gt;INDEX(Kalender!$B$68:$B$77,MAX(1,$B7))),1,0)+IF(OR(AND($C7&gt;0,INDEX(Kalender!CD$81:CD$110,MAX(1,$C7))&gt;INDEX(Kalender!$B$81:$B$110,MAX(1,$C7))),AND($D7&gt;0,INDEX(Kalender!CD$81:CD$110,MAX(1,$D7))&gt;INDEX(Kalender!$B$81:$B$110,MAX(1,$D7))),AND($E7&gt;0,INDEX(Kalender!CD$81:CD$110,MAX(1,$E7))&gt;INDEX(Kalender!$B$81:$B$110,MAX(1,$E7))),AND($F7&gt;0,INDEX(Kalender!CD$81:CD$110,MAX(1,$F7))&gt;INDEX(Kalender!$B$81:$B$110,MAX(1,$F7)))),2,0))</f>
        <v>0</v>
      </c>
      <c r="CE7" s="5" t="n">
        <f aca="false">IF(Kalender!CE7&lt;&gt;1,0,IF(AND($B7&gt;0,INDEX(Kalender!CE$68:CE$77,MAX(1,$B7))&gt;INDEX(Kalender!$B$68:$B$77,MAX(1,$B7))),1,0)+IF(OR(AND($C7&gt;0,INDEX(Kalender!CE$81:CE$110,MAX(1,$C7))&gt;INDEX(Kalender!$B$81:$B$110,MAX(1,$C7))),AND($D7&gt;0,INDEX(Kalender!CE$81:CE$110,MAX(1,$D7))&gt;INDEX(Kalender!$B$81:$B$110,MAX(1,$D7))),AND($E7&gt;0,INDEX(Kalender!CE$81:CE$110,MAX(1,$E7))&gt;INDEX(Kalender!$B$81:$B$110,MAX(1,$E7))),AND($F7&gt;0,INDEX(Kalender!CE$81:CE$110,MAX(1,$F7))&gt;INDEX(Kalender!$B$81:$B$110,MAX(1,$F7)))),2,0))</f>
        <v>0</v>
      </c>
      <c r="CF7" s="5" t="n">
        <f aca="false">IF(Kalender!CF7&lt;&gt;1,0,IF(AND($B7&gt;0,INDEX(Kalender!CF$68:CF$77,MAX(1,$B7))&gt;INDEX(Kalender!$B$68:$B$77,MAX(1,$B7))),1,0)+IF(OR(AND($C7&gt;0,INDEX(Kalender!CF$81:CF$110,MAX(1,$C7))&gt;INDEX(Kalender!$B$81:$B$110,MAX(1,$C7))),AND($D7&gt;0,INDEX(Kalender!CF$81:CF$110,MAX(1,$D7))&gt;INDEX(Kalender!$B$81:$B$110,MAX(1,$D7))),AND($E7&gt;0,INDEX(Kalender!CF$81:CF$110,MAX(1,$E7))&gt;INDEX(Kalender!$B$81:$B$110,MAX(1,$E7))),AND($F7&gt;0,INDEX(Kalender!CF$81:CF$110,MAX(1,$F7))&gt;INDEX(Kalender!$B$81:$B$110,MAX(1,$F7)))),2,0))</f>
        <v>0</v>
      </c>
      <c r="CG7" s="5" t="n">
        <f aca="false">IF(Kalender!CG7&lt;&gt;1,0,IF(AND($B7&gt;0,INDEX(Kalender!CG$68:CG$77,MAX(1,$B7))&gt;INDEX(Kalender!$B$68:$B$77,MAX(1,$B7))),1,0)+IF(OR(AND($C7&gt;0,INDEX(Kalender!CG$81:CG$110,MAX(1,$C7))&gt;INDEX(Kalender!$B$81:$B$110,MAX(1,$C7))),AND($D7&gt;0,INDEX(Kalender!CG$81:CG$110,MAX(1,$D7))&gt;INDEX(Kalender!$B$81:$B$110,MAX(1,$D7))),AND($E7&gt;0,INDEX(Kalender!CG$81:CG$110,MAX(1,$E7))&gt;INDEX(Kalender!$B$81:$B$110,MAX(1,$E7))),AND($F7&gt;0,INDEX(Kalender!CG$81:CG$110,MAX(1,$F7))&gt;INDEX(Kalender!$B$81:$B$110,MAX(1,$F7)))),2,0))</f>
        <v>0</v>
      </c>
      <c r="CH7" s="5" t="n">
        <f aca="false">IF(Kalender!CH7&lt;&gt;1,0,IF(AND($B7&gt;0,INDEX(Kalender!CH$68:CH$77,MAX(1,$B7))&gt;INDEX(Kalender!$B$68:$B$77,MAX(1,$B7))),1,0)+IF(OR(AND($C7&gt;0,INDEX(Kalender!CH$81:CH$110,MAX(1,$C7))&gt;INDEX(Kalender!$B$81:$B$110,MAX(1,$C7))),AND($D7&gt;0,INDEX(Kalender!CH$81:CH$110,MAX(1,$D7))&gt;INDEX(Kalender!$B$81:$B$110,MAX(1,$D7))),AND($E7&gt;0,INDEX(Kalender!CH$81:CH$110,MAX(1,$E7))&gt;INDEX(Kalender!$B$81:$B$110,MAX(1,$E7))),AND($F7&gt;0,INDEX(Kalender!CH$81:CH$110,MAX(1,$F7))&gt;INDEX(Kalender!$B$81:$B$110,MAX(1,$F7)))),2,0))</f>
        <v>0</v>
      </c>
      <c r="CI7" s="5" t="n">
        <f aca="false">IF(Kalender!CI7&lt;&gt;1,0,IF(AND($B7&gt;0,INDEX(Kalender!CI$68:CI$77,MAX(1,$B7))&gt;INDEX(Kalender!$B$68:$B$77,MAX(1,$B7))),1,0)+IF(OR(AND($C7&gt;0,INDEX(Kalender!CI$81:CI$110,MAX(1,$C7))&gt;INDEX(Kalender!$B$81:$B$110,MAX(1,$C7))),AND($D7&gt;0,INDEX(Kalender!CI$81:CI$110,MAX(1,$D7))&gt;INDEX(Kalender!$B$81:$B$110,MAX(1,$D7))),AND($E7&gt;0,INDEX(Kalender!CI$81:CI$110,MAX(1,$E7))&gt;INDEX(Kalender!$B$81:$B$110,MAX(1,$E7))),AND($F7&gt;0,INDEX(Kalender!CI$81:CI$110,MAX(1,$F7))&gt;INDEX(Kalender!$B$81:$B$110,MAX(1,$F7)))),2,0))</f>
        <v>0</v>
      </c>
      <c r="CJ7" s="5" t="n">
        <f aca="false">IF(Kalender!CJ7&lt;&gt;1,0,IF(AND($B7&gt;0,INDEX(Kalender!CJ$68:CJ$77,MAX(1,$B7))&gt;INDEX(Kalender!$B$68:$B$77,MAX(1,$B7))),1,0)+IF(OR(AND($C7&gt;0,INDEX(Kalender!CJ$81:CJ$110,MAX(1,$C7))&gt;INDEX(Kalender!$B$81:$B$110,MAX(1,$C7))),AND($D7&gt;0,INDEX(Kalender!CJ$81:CJ$110,MAX(1,$D7))&gt;INDEX(Kalender!$B$81:$B$110,MAX(1,$D7))),AND($E7&gt;0,INDEX(Kalender!CJ$81:CJ$110,MAX(1,$E7))&gt;INDEX(Kalender!$B$81:$B$110,MAX(1,$E7))),AND($F7&gt;0,INDEX(Kalender!CJ$81:CJ$110,MAX(1,$F7))&gt;INDEX(Kalender!$B$81:$B$110,MAX(1,$F7)))),2,0))</f>
        <v>0</v>
      </c>
      <c r="CK7" s="5" t="n">
        <f aca="false">IF(Kalender!CK7&lt;&gt;1,0,IF(AND($B7&gt;0,INDEX(Kalender!CK$68:CK$77,MAX(1,$B7))&gt;INDEX(Kalender!$B$68:$B$77,MAX(1,$B7))),1,0)+IF(OR(AND($C7&gt;0,INDEX(Kalender!CK$81:CK$110,MAX(1,$C7))&gt;INDEX(Kalender!$B$81:$B$110,MAX(1,$C7))),AND($D7&gt;0,INDEX(Kalender!CK$81:CK$110,MAX(1,$D7))&gt;INDEX(Kalender!$B$81:$B$110,MAX(1,$D7))),AND($E7&gt;0,INDEX(Kalender!CK$81:CK$110,MAX(1,$E7))&gt;INDEX(Kalender!$B$81:$B$110,MAX(1,$E7))),AND($F7&gt;0,INDEX(Kalender!CK$81:CK$110,MAX(1,$F7))&gt;INDEX(Kalender!$B$81:$B$110,MAX(1,$F7)))),2,0))</f>
        <v>0</v>
      </c>
      <c r="CL7" s="5" t="n">
        <f aca="false">IF(Kalender!CL7&lt;&gt;1,0,IF(AND($B7&gt;0,INDEX(Kalender!CL$68:CL$77,MAX(1,$B7))&gt;INDEX(Kalender!$B$68:$B$77,MAX(1,$B7))),1,0)+IF(OR(AND($C7&gt;0,INDEX(Kalender!CL$81:CL$110,MAX(1,$C7))&gt;INDEX(Kalender!$B$81:$B$110,MAX(1,$C7))),AND($D7&gt;0,INDEX(Kalender!CL$81:CL$110,MAX(1,$D7))&gt;INDEX(Kalender!$B$81:$B$110,MAX(1,$D7))),AND($E7&gt;0,INDEX(Kalender!CL$81:CL$110,MAX(1,$E7))&gt;INDEX(Kalender!$B$81:$B$110,MAX(1,$E7))),AND($F7&gt;0,INDEX(Kalender!CL$81:CL$110,MAX(1,$F7))&gt;INDEX(Kalender!$B$81:$B$110,MAX(1,$F7)))),2,0))</f>
        <v>0</v>
      </c>
      <c r="CM7" s="5" t="n">
        <f aca="false">IF(Kalender!CM7&lt;&gt;1,0,IF(AND($B7&gt;0,INDEX(Kalender!CM$68:CM$77,MAX(1,$B7))&gt;INDEX(Kalender!$B$68:$B$77,MAX(1,$B7))),1,0)+IF(OR(AND($C7&gt;0,INDEX(Kalender!CM$81:CM$110,MAX(1,$C7))&gt;INDEX(Kalender!$B$81:$B$110,MAX(1,$C7))),AND($D7&gt;0,INDEX(Kalender!CM$81:CM$110,MAX(1,$D7))&gt;INDEX(Kalender!$B$81:$B$110,MAX(1,$D7))),AND($E7&gt;0,INDEX(Kalender!CM$81:CM$110,MAX(1,$E7))&gt;INDEX(Kalender!$B$81:$B$110,MAX(1,$E7))),AND($F7&gt;0,INDEX(Kalender!CM$81:CM$110,MAX(1,$F7))&gt;INDEX(Kalender!$B$81:$B$110,MAX(1,$F7)))),2,0))</f>
        <v>0</v>
      </c>
      <c r="CN7" s="5" t="n">
        <f aca="false">IF(Kalender!CN7&lt;&gt;1,0,IF(AND($B7&gt;0,INDEX(Kalender!CN$68:CN$77,MAX(1,$B7))&gt;INDEX(Kalender!$B$68:$B$77,MAX(1,$B7))),1,0)+IF(OR(AND($C7&gt;0,INDEX(Kalender!CN$81:CN$110,MAX(1,$C7))&gt;INDEX(Kalender!$B$81:$B$110,MAX(1,$C7))),AND($D7&gt;0,INDEX(Kalender!CN$81:CN$110,MAX(1,$D7))&gt;INDEX(Kalender!$B$81:$B$110,MAX(1,$D7))),AND($E7&gt;0,INDEX(Kalender!CN$81:CN$110,MAX(1,$E7))&gt;INDEX(Kalender!$B$81:$B$110,MAX(1,$E7))),AND($F7&gt;0,INDEX(Kalender!CN$81:CN$110,MAX(1,$F7))&gt;INDEX(Kalender!$B$81:$B$110,MAX(1,$F7)))),2,0))</f>
        <v>0</v>
      </c>
      <c r="CO7" s="5" t="n">
        <f aca="false">IF(Kalender!CO7&lt;&gt;1,0,IF(AND($B7&gt;0,INDEX(Kalender!CO$68:CO$77,MAX(1,$B7))&gt;INDEX(Kalender!$B$68:$B$77,MAX(1,$B7))),1,0)+IF(OR(AND($C7&gt;0,INDEX(Kalender!CO$81:CO$110,MAX(1,$C7))&gt;INDEX(Kalender!$B$81:$B$110,MAX(1,$C7))),AND($D7&gt;0,INDEX(Kalender!CO$81:CO$110,MAX(1,$D7))&gt;INDEX(Kalender!$B$81:$B$110,MAX(1,$D7))),AND($E7&gt;0,INDEX(Kalender!CO$81:CO$110,MAX(1,$E7))&gt;INDEX(Kalender!$B$81:$B$110,MAX(1,$E7))),AND($F7&gt;0,INDEX(Kalender!CO$81:CO$110,MAX(1,$F7))&gt;INDEX(Kalender!$B$81:$B$110,MAX(1,$F7)))),2,0))</f>
        <v>0</v>
      </c>
      <c r="CP7" s="5" t="n">
        <f aca="false">IF(Kalender!CP7&lt;&gt;1,0,IF(AND($B7&gt;0,INDEX(Kalender!CP$68:CP$77,MAX(1,$B7))&gt;INDEX(Kalender!$B$68:$B$77,MAX(1,$B7))),1,0)+IF(OR(AND($C7&gt;0,INDEX(Kalender!CP$81:CP$110,MAX(1,$C7))&gt;INDEX(Kalender!$B$81:$B$110,MAX(1,$C7))),AND($D7&gt;0,INDEX(Kalender!CP$81:CP$110,MAX(1,$D7))&gt;INDEX(Kalender!$B$81:$B$110,MAX(1,$D7))),AND($E7&gt;0,INDEX(Kalender!CP$81:CP$110,MAX(1,$E7))&gt;INDEX(Kalender!$B$81:$B$110,MAX(1,$E7))),AND($F7&gt;0,INDEX(Kalender!CP$81:CP$110,MAX(1,$F7))&gt;INDEX(Kalender!$B$81:$B$110,MAX(1,$F7)))),2,0))</f>
        <v>0</v>
      </c>
      <c r="CQ7" s="5" t="n">
        <f aca="false">IF(Kalender!CQ7&lt;&gt;1,0,IF(AND($B7&gt;0,INDEX(Kalender!CQ$68:CQ$77,MAX(1,$B7))&gt;INDEX(Kalender!$B$68:$B$77,MAX(1,$B7))),1,0)+IF(OR(AND($C7&gt;0,INDEX(Kalender!CQ$81:CQ$110,MAX(1,$C7))&gt;INDEX(Kalender!$B$81:$B$110,MAX(1,$C7))),AND($D7&gt;0,INDEX(Kalender!CQ$81:CQ$110,MAX(1,$D7))&gt;INDEX(Kalender!$B$81:$B$110,MAX(1,$D7))),AND($E7&gt;0,INDEX(Kalender!CQ$81:CQ$110,MAX(1,$E7))&gt;INDEX(Kalender!$B$81:$B$110,MAX(1,$E7))),AND($F7&gt;0,INDEX(Kalender!CQ$81:CQ$110,MAX(1,$F7))&gt;INDEX(Kalender!$B$81:$B$110,MAX(1,$F7)))),2,0))</f>
        <v>0</v>
      </c>
      <c r="CR7" s="5" t="n">
        <f aca="false">IF(Kalender!CR7&lt;&gt;1,0,IF(AND($B7&gt;0,INDEX(Kalender!CR$68:CR$77,MAX(1,$B7))&gt;INDEX(Kalender!$B$68:$B$77,MAX(1,$B7))),1,0)+IF(OR(AND($C7&gt;0,INDEX(Kalender!CR$81:CR$110,MAX(1,$C7))&gt;INDEX(Kalender!$B$81:$B$110,MAX(1,$C7))),AND($D7&gt;0,INDEX(Kalender!CR$81:CR$110,MAX(1,$D7))&gt;INDEX(Kalender!$B$81:$B$110,MAX(1,$D7))),AND($E7&gt;0,INDEX(Kalender!CR$81:CR$110,MAX(1,$E7))&gt;INDEX(Kalender!$B$81:$B$110,MAX(1,$E7))),AND($F7&gt;0,INDEX(Kalender!CR$81:CR$110,MAX(1,$F7))&gt;INDEX(Kalender!$B$81:$B$110,MAX(1,$F7)))),2,0))</f>
        <v>0</v>
      </c>
      <c r="CS7" s="5" t="n">
        <f aca="false">IF(Kalender!CS7&lt;&gt;1,0,IF(AND($B7&gt;0,INDEX(Kalender!CS$68:CS$77,MAX(1,$B7))&gt;INDEX(Kalender!$B$68:$B$77,MAX(1,$B7))),1,0)+IF(OR(AND($C7&gt;0,INDEX(Kalender!CS$81:CS$110,MAX(1,$C7))&gt;INDEX(Kalender!$B$81:$B$110,MAX(1,$C7))),AND($D7&gt;0,INDEX(Kalender!CS$81:CS$110,MAX(1,$D7))&gt;INDEX(Kalender!$B$81:$B$110,MAX(1,$D7))),AND($E7&gt;0,INDEX(Kalender!CS$81:CS$110,MAX(1,$E7))&gt;INDEX(Kalender!$B$81:$B$110,MAX(1,$E7))),AND($F7&gt;0,INDEX(Kalender!CS$81:CS$110,MAX(1,$F7))&gt;INDEX(Kalender!$B$81:$B$110,MAX(1,$F7)))),2,0))</f>
        <v>0</v>
      </c>
      <c r="CT7" s="5" t="n">
        <f aca="false">IF(Kalender!CT7&lt;&gt;1,0,IF(AND($B7&gt;0,INDEX(Kalender!CT$68:CT$77,MAX(1,$B7))&gt;INDEX(Kalender!$B$68:$B$77,MAX(1,$B7))),1,0)+IF(OR(AND($C7&gt;0,INDEX(Kalender!CT$81:CT$110,MAX(1,$C7))&gt;INDEX(Kalender!$B$81:$B$110,MAX(1,$C7))),AND($D7&gt;0,INDEX(Kalender!CT$81:CT$110,MAX(1,$D7))&gt;INDEX(Kalender!$B$81:$B$110,MAX(1,$D7))),AND($E7&gt;0,INDEX(Kalender!CT$81:CT$110,MAX(1,$E7))&gt;INDEX(Kalender!$B$81:$B$110,MAX(1,$E7))),AND($F7&gt;0,INDEX(Kalender!CT$81:CT$110,MAX(1,$F7))&gt;INDEX(Kalender!$B$81:$B$110,MAX(1,$F7)))),2,0))</f>
        <v>0</v>
      </c>
      <c r="CU7" s="5" t="n">
        <f aca="false">IF(Kalender!CU7&lt;&gt;1,0,IF(AND($B7&gt;0,INDEX(Kalender!CU$68:CU$77,MAX(1,$B7))&gt;INDEX(Kalender!$B$68:$B$77,MAX(1,$B7))),1,0)+IF(OR(AND($C7&gt;0,INDEX(Kalender!CU$81:CU$110,MAX(1,$C7))&gt;INDEX(Kalender!$B$81:$B$110,MAX(1,$C7))),AND($D7&gt;0,INDEX(Kalender!CU$81:CU$110,MAX(1,$D7))&gt;INDEX(Kalender!$B$81:$B$110,MAX(1,$D7))),AND($E7&gt;0,INDEX(Kalender!CU$81:CU$110,MAX(1,$E7))&gt;INDEX(Kalender!$B$81:$B$110,MAX(1,$E7))),AND($F7&gt;0,INDEX(Kalender!CU$81:CU$110,MAX(1,$F7))&gt;INDEX(Kalender!$B$81:$B$110,MAX(1,$F7)))),2,0))</f>
        <v>0</v>
      </c>
      <c r="CV7" s="5" t="n">
        <f aca="false">IF(Kalender!CV7&lt;&gt;1,0,IF(AND($B7&gt;0,INDEX(Kalender!CV$68:CV$77,MAX(1,$B7))&gt;INDEX(Kalender!$B$68:$B$77,MAX(1,$B7))),1,0)+IF(OR(AND($C7&gt;0,INDEX(Kalender!CV$81:CV$110,MAX(1,$C7))&gt;INDEX(Kalender!$B$81:$B$110,MAX(1,$C7))),AND($D7&gt;0,INDEX(Kalender!CV$81:CV$110,MAX(1,$D7))&gt;INDEX(Kalender!$B$81:$B$110,MAX(1,$D7))),AND($E7&gt;0,INDEX(Kalender!CV$81:CV$110,MAX(1,$E7))&gt;INDEX(Kalender!$B$81:$B$110,MAX(1,$E7))),AND($F7&gt;0,INDEX(Kalender!CV$81:CV$110,MAX(1,$F7))&gt;INDEX(Kalender!$B$81:$B$110,MAX(1,$F7)))),2,0))</f>
        <v>0</v>
      </c>
      <c r="CW7" s="5" t="n">
        <f aca="false">IF(Kalender!CW7&lt;&gt;1,0,IF(AND($B7&gt;0,INDEX(Kalender!CW$68:CW$77,MAX(1,$B7))&gt;INDEX(Kalender!$B$68:$B$77,MAX(1,$B7))),1,0)+IF(OR(AND($C7&gt;0,INDEX(Kalender!CW$81:CW$110,MAX(1,$C7))&gt;INDEX(Kalender!$B$81:$B$110,MAX(1,$C7))),AND($D7&gt;0,INDEX(Kalender!CW$81:CW$110,MAX(1,$D7))&gt;INDEX(Kalender!$B$81:$B$110,MAX(1,$D7))),AND($E7&gt;0,INDEX(Kalender!CW$81:CW$110,MAX(1,$E7))&gt;INDEX(Kalender!$B$81:$B$110,MAX(1,$E7))),AND($F7&gt;0,INDEX(Kalender!CW$81:CW$110,MAX(1,$F7))&gt;INDEX(Kalender!$B$81:$B$110,MAX(1,$F7)))),2,0))</f>
        <v>0</v>
      </c>
      <c r="CX7" s="5" t="n">
        <f aca="false">IF(Kalender!CX7&lt;&gt;1,0,IF(AND($B7&gt;0,INDEX(Kalender!CX$68:CX$77,MAX(1,$B7))&gt;INDEX(Kalender!$B$68:$B$77,MAX(1,$B7))),1,0)+IF(OR(AND($C7&gt;0,INDEX(Kalender!CX$81:CX$110,MAX(1,$C7))&gt;INDEX(Kalender!$B$81:$B$110,MAX(1,$C7))),AND($D7&gt;0,INDEX(Kalender!CX$81:CX$110,MAX(1,$D7))&gt;INDEX(Kalender!$B$81:$B$110,MAX(1,$D7))),AND($E7&gt;0,INDEX(Kalender!CX$81:CX$110,MAX(1,$E7))&gt;INDEX(Kalender!$B$81:$B$110,MAX(1,$E7))),AND($F7&gt;0,INDEX(Kalender!CX$81:CX$110,MAX(1,$F7))&gt;INDEX(Kalender!$B$81:$B$110,MAX(1,$F7)))),2,0))</f>
        <v>0</v>
      </c>
      <c r="CY7" s="5" t="n">
        <f aca="false">IF(Kalender!CY7&lt;&gt;1,0,IF(AND($B7&gt;0,INDEX(Kalender!CY$68:CY$77,MAX(1,$B7))&gt;INDEX(Kalender!$B$68:$B$77,MAX(1,$B7))),1,0)+IF(OR(AND($C7&gt;0,INDEX(Kalender!CY$81:CY$110,MAX(1,$C7))&gt;INDEX(Kalender!$B$81:$B$110,MAX(1,$C7))),AND($D7&gt;0,INDEX(Kalender!CY$81:CY$110,MAX(1,$D7))&gt;INDEX(Kalender!$B$81:$B$110,MAX(1,$D7))),AND($E7&gt;0,INDEX(Kalender!CY$81:CY$110,MAX(1,$E7))&gt;INDEX(Kalender!$B$81:$B$110,MAX(1,$E7))),AND($F7&gt;0,INDEX(Kalender!CY$81:CY$110,MAX(1,$F7))&gt;INDEX(Kalender!$B$81:$B$110,MAX(1,$F7)))),2,0))</f>
        <v>0</v>
      </c>
      <c r="CZ7" s="5" t="n">
        <f aca="false">IF(Kalender!CZ7&lt;&gt;1,0,IF(AND($B7&gt;0,INDEX(Kalender!CZ$68:CZ$77,MAX(1,$B7))&gt;INDEX(Kalender!$B$68:$B$77,MAX(1,$B7))),1,0)+IF(OR(AND($C7&gt;0,INDEX(Kalender!CZ$81:CZ$110,MAX(1,$C7))&gt;INDEX(Kalender!$B$81:$B$110,MAX(1,$C7))),AND($D7&gt;0,INDEX(Kalender!CZ$81:CZ$110,MAX(1,$D7))&gt;INDEX(Kalender!$B$81:$B$110,MAX(1,$D7))),AND($E7&gt;0,INDEX(Kalender!CZ$81:CZ$110,MAX(1,$E7))&gt;INDEX(Kalender!$B$81:$B$110,MAX(1,$E7))),AND($F7&gt;0,INDEX(Kalender!CZ$81:CZ$110,MAX(1,$F7))&gt;INDEX(Kalender!$B$81:$B$110,MAX(1,$F7)))),2,0))</f>
        <v>0</v>
      </c>
      <c r="DA7" s="5" t="n">
        <f aca="false">IF(Kalender!DA7&lt;&gt;1,0,IF(AND($B7&gt;0,INDEX(Kalender!DA$68:DA$77,MAX(1,$B7))&gt;INDEX(Kalender!$B$68:$B$77,MAX(1,$B7))),1,0)+IF(OR(AND($C7&gt;0,INDEX(Kalender!DA$81:DA$110,MAX(1,$C7))&gt;INDEX(Kalender!$B$81:$B$110,MAX(1,$C7))),AND($D7&gt;0,INDEX(Kalender!DA$81:DA$110,MAX(1,$D7))&gt;INDEX(Kalender!$B$81:$B$110,MAX(1,$D7))),AND($E7&gt;0,INDEX(Kalender!DA$81:DA$110,MAX(1,$E7))&gt;INDEX(Kalender!$B$81:$B$110,MAX(1,$E7))),AND($F7&gt;0,INDEX(Kalender!DA$81:DA$110,MAX(1,$F7))&gt;INDEX(Kalender!$B$81:$B$110,MAX(1,$F7)))),2,0))</f>
        <v>0</v>
      </c>
      <c r="DB7" s="5" t="n">
        <f aca="false">IF(Kalender!DB7&lt;&gt;1,0,IF(AND($B7&gt;0,INDEX(Kalender!DB$68:DB$77,MAX(1,$B7))&gt;INDEX(Kalender!$B$68:$B$77,MAX(1,$B7))),1,0)+IF(OR(AND($C7&gt;0,INDEX(Kalender!DB$81:DB$110,MAX(1,$C7))&gt;INDEX(Kalender!$B$81:$B$110,MAX(1,$C7))),AND($D7&gt;0,INDEX(Kalender!DB$81:DB$110,MAX(1,$D7))&gt;INDEX(Kalender!$B$81:$B$110,MAX(1,$D7))),AND($E7&gt;0,INDEX(Kalender!DB$81:DB$110,MAX(1,$E7))&gt;INDEX(Kalender!$B$81:$B$110,MAX(1,$E7))),AND($F7&gt;0,INDEX(Kalender!DB$81:DB$110,MAX(1,$F7))&gt;INDEX(Kalender!$B$81:$B$110,MAX(1,$F7)))),2,0))</f>
        <v>0</v>
      </c>
      <c r="DC7" s="5" t="n">
        <f aca="false">IF(Kalender!DC7&lt;&gt;1,0,IF(AND($B7&gt;0,INDEX(Kalender!DC$68:DC$77,MAX(1,$B7))&gt;INDEX(Kalender!$B$68:$B$77,MAX(1,$B7))),1,0)+IF(OR(AND($C7&gt;0,INDEX(Kalender!DC$81:DC$110,MAX(1,$C7))&gt;INDEX(Kalender!$B$81:$B$110,MAX(1,$C7))),AND($D7&gt;0,INDEX(Kalender!DC$81:DC$110,MAX(1,$D7))&gt;INDEX(Kalender!$B$81:$B$110,MAX(1,$D7))),AND($E7&gt;0,INDEX(Kalender!DC$81:DC$110,MAX(1,$E7))&gt;INDEX(Kalender!$B$81:$B$110,MAX(1,$E7))),AND($F7&gt;0,INDEX(Kalender!DC$81:DC$110,MAX(1,$F7))&gt;INDEX(Kalender!$B$81:$B$110,MAX(1,$F7)))),2,0))</f>
        <v>0</v>
      </c>
      <c r="DD7" s="5" t="n">
        <f aca="false">IF(Kalender!DD7&lt;&gt;1,0,IF(AND($B7&gt;0,INDEX(Kalender!DD$68:DD$77,MAX(1,$B7))&gt;INDEX(Kalender!$B$68:$B$77,MAX(1,$B7))),1,0)+IF(OR(AND($C7&gt;0,INDEX(Kalender!DD$81:DD$110,MAX(1,$C7))&gt;INDEX(Kalender!$B$81:$B$110,MAX(1,$C7))),AND($D7&gt;0,INDEX(Kalender!DD$81:DD$110,MAX(1,$D7))&gt;INDEX(Kalender!$B$81:$B$110,MAX(1,$D7))),AND($E7&gt;0,INDEX(Kalender!DD$81:DD$110,MAX(1,$E7))&gt;INDEX(Kalender!$B$81:$B$110,MAX(1,$E7))),AND($F7&gt;0,INDEX(Kalender!DD$81:DD$110,MAX(1,$F7))&gt;INDEX(Kalender!$B$81:$B$110,MAX(1,$F7)))),2,0))</f>
        <v>0</v>
      </c>
      <c r="DE7" s="5" t="n">
        <f aca="false">IF(Kalender!DE7&lt;&gt;1,0,IF(AND($B7&gt;0,INDEX(Kalender!DE$68:DE$77,MAX(1,$B7))&gt;INDEX(Kalender!$B$68:$B$77,MAX(1,$B7))),1,0)+IF(OR(AND($C7&gt;0,INDEX(Kalender!DE$81:DE$110,MAX(1,$C7))&gt;INDEX(Kalender!$B$81:$B$110,MAX(1,$C7))),AND($D7&gt;0,INDEX(Kalender!DE$81:DE$110,MAX(1,$D7))&gt;INDEX(Kalender!$B$81:$B$110,MAX(1,$D7))),AND($E7&gt;0,INDEX(Kalender!DE$81:DE$110,MAX(1,$E7))&gt;INDEX(Kalender!$B$81:$B$110,MAX(1,$E7))),AND($F7&gt;0,INDEX(Kalender!DE$81:DE$110,MAX(1,$F7))&gt;INDEX(Kalender!$B$81:$B$110,MAX(1,$F7)))),2,0))</f>
        <v>0</v>
      </c>
      <c r="DF7" s="5" t="n">
        <f aca="false">IF(Kalender!DF7&lt;&gt;1,0,IF(AND($B7&gt;0,INDEX(Kalender!DF$68:DF$77,MAX(1,$B7))&gt;INDEX(Kalender!$B$68:$B$77,MAX(1,$B7))),1,0)+IF(OR(AND($C7&gt;0,INDEX(Kalender!DF$81:DF$110,MAX(1,$C7))&gt;INDEX(Kalender!$B$81:$B$110,MAX(1,$C7))),AND($D7&gt;0,INDEX(Kalender!DF$81:DF$110,MAX(1,$D7))&gt;INDEX(Kalender!$B$81:$B$110,MAX(1,$D7))),AND($E7&gt;0,INDEX(Kalender!DF$81:DF$110,MAX(1,$E7))&gt;INDEX(Kalender!$B$81:$B$110,MAX(1,$E7))),AND($F7&gt;0,INDEX(Kalender!DF$81:DF$110,MAX(1,$F7))&gt;INDEX(Kalender!$B$81:$B$110,MAX(1,$F7)))),2,0))</f>
        <v>0</v>
      </c>
      <c r="DG7" s="5" t="n">
        <f aca="false">IF(Kalender!DG7&lt;&gt;1,0,IF(AND($B7&gt;0,INDEX(Kalender!DG$68:DG$77,MAX(1,$B7))&gt;INDEX(Kalender!$B$68:$B$77,MAX(1,$B7))),1,0)+IF(OR(AND($C7&gt;0,INDEX(Kalender!DG$81:DG$110,MAX(1,$C7))&gt;INDEX(Kalender!$B$81:$B$110,MAX(1,$C7))),AND($D7&gt;0,INDEX(Kalender!DG$81:DG$110,MAX(1,$D7))&gt;INDEX(Kalender!$B$81:$B$110,MAX(1,$D7))),AND($E7&gt;0,INDEX(Kalender!DG$81:DG$110,MAX(1,$E7))&gt;INDEX(Kalender!$B$81:$B$110,MAX(1,$E7))),AND($F7&gt;0,INDEX(Kalender!DG$81:DG$110,MAX(1,$F7))&gt;INDEX(Kalender!$B$81:$B$110,MAX(1,$F7)))),2,0))</f>
        <v>0</v>
      </c>
      <c r="DH7" s="5" t="n">
        <f aca="false">IF(Kalender!DH7&lt;&gt;1,0,IF(AND($B7&gt;0,INDEX(Kalender!DH$68:DH$77,MAX(1,$B7))&gt;INDEX(Kalender!$B$68:$B$77,MAX(1,$B7))),1,0)+IF(OR(AND($C7&gt;0,INDEX(Kalender!DH$81:DH$110,MAX(1,$C7))&gt;INDEX(Kalender!$B$81:$B$110,MAX(1,$C7))),AND($D7&gt;0,INDEX(Kalender!DH$81:DH$110,MAX(1,$D7))&gt;INDEX(Kalender!$B$81:$B$110,MAX(1,$D7))),AND($E7&gt;0,INDEX(Kalender!DH$81:DH$110,MAX(1,$E7))&gt;INDEX(Kalender!$B$81:$B$110,MAX(1,$E7))),AND($F7&gt;0,INDEX(Kalender!DH$81:DH$110,MAX(1,$F7))&gt;INDEX(Kalender!$B$81:$B$110,MAX(1,$F7)))),2,0))</f>
        <v>0</v>
      </c>
      <c r="DI7" s="5" t="n">
        <f aca="false">IF(Kalender!DI7&lt;&gt;1,0,IF(AND($B7&gt;0,INDEX(Kalender!DI$68:DI$77,MAX(1,$B7))&gt;INDEX(Kalender!$B$68:$B$77,MAX(1,$B7))),1,0)+IF(OR(AND($C7&gt;0,INDEX(Kalender!DI$81:DI$110,MAX(1,$C7))&gt;INDEX(Kalender!$B$81:$B$110,MAX(1,$C7))),AND($D7&gt;0,INDEX(Kalender!DI$81:DI$110,MAX(1,$D7))&gt;INDEX(Kalender!$B$81:$B$110,MAX(1,$D7))),AND($E7&gt;0,INDEX(Kalender!DI$81:DI$110,MAX(1,$E7))&gt;INDEX(Kalender!$B$81:$B$110,MAX(1,$E7))),AND($F7&gt;0,INDEX(Kalender!DI$81:DI$110,MAX(1,$F7))&gt;INDEX(Kalender!$B$81:$B$110,MAX(1,$F7)))),2,0))</f>
        <v>0</v>
      </c>
      <c r="DJ7" s="5" t="n">
        <f aca="false">IF(Kalender!DJ7&lt;&gt;1,0,IF(AND($B7&gt;0,INDEX(Kalender!DJ$68:DJ$77,MAX(1,$B7))&gt;INDEX(Kalender!$B$68:$B$77,MAX(1,$B7))),1,0)+IF(OR(AND($C7&gt;0,INDEX(Kalender!DJ$81:DJ$110,MAX(1,$C7))&gt;INDEX(Kalender!$B$81:$B$110,MAX(1,$C7))),AND($D7&gt;0,INDEX(Kalender!DJ$81:DJ$110,MAX(1,$D7))&gt;INDEX(Kalender!$B$81:$B$110,MAX(1,$D7))),AND($E7&gt;0,INDEX(Kalender!DJ$81:DJ$110,MAX(1,$E7))&gt;INDEX(Kalender!$B$81:$B$110,MAX(1,$E7))),AND($F7&gt;0,INDEX(Kalender!DJ$81:DJ$110,MAX(1,$F7))&gt;INDEX(Kalender!$B$81:$B$110,MAX(1,$F7)))),2,0))</f>
        <v>0</v>
      </c>
      <c r="DK7" s="5" t="n">
        <f aca="false">IF(Kalender!DK7&lt;&gt;1,0,IF(AND($B7&gt;0,INDEX(Kalender!DK$68:DK$77,MAX(1,$B7))&gt;INDEX(Kalender!$B$68:$B$77,MAX(1,$B7))),1,0)+IF(OR(AND($C7&gt;0,INDEX(Kalender!DK$81:DK$110,MAX(1,$C7))&gt;INDEX(Kalender!$B$81:$B$110,MAX(1,$C7))),AND($D7&gt;0,INDEX(Kalender!DK$81:DK$110,MAX(1,$D7))&gt;INDEX(Kalender!$B$81:$B$110,MAX(1,$D7))),AND($E7&gt;0,INDEX(Kalender!DK$81:DK$110,MAX(1,$E7))&gt;INDEX(Kalender!$B$81:$B$110,MAX(1,$E7))),AND($F7&gt;0,INDEX(Kalender!DK$81:DK$110,MAX(1,$F7))&gt;INDEX(Kalender!$B$81:$B$110,MAX(1,$F7)))),2,0))</f>
        <v>0</v>
      </c>
      <c r="DL7" s="5" t="n">
        <f aca="false">IF(Kalender!DL7&lt;&gt;1,0,IF(AND($B7&gt;0,INDEX(Kalender!DL$68:DL$77,MAX(1,$B7))&gt;INDEX(Kalender!$B$68:$B$77,MAX(1,$B7))),1,0)+IF(OR(AND($C7&gt;0,INDEX(Kalender!DL$81:DL$110,MAX(1,$C7))&gt;INDEX(Kalender!$B$81:$B$110,MAX(1,$C7))),AND($D7&gt;0,INDEX(Kalender!DL$81:DL$110,MAX(1,$D7))&gt;INDEX(Kalender!$B$81:$B$110,MAX(1,$D7))),AND($E7&gt;0,INDEX(Kalender!DL$81:DL$110,MAX(1,$E7))&gt;INDEX(Kalender!$B$81:$B$110,MAX(1,$E7))),AND($F7&gt;0,INDEX(Kalender!DL$81:DL$110,MAX(1,$F7))&gt;INDEX(Kalender!$B$81:$B$110,MAX(1,$F7)))),2,0))</f>
        <v>0</v>
      </c>
      <c r="DM7" s="5" t="n">
        <f aca="false">IF(Kalender!DM7&lt;&gt;1,0,IF(AND($B7&gt;0,INDEX(Kalender!DM$68:DM$77,MAX(1,$B7))&gt;INDEX(Kalender!$B$68:$B$77,MAX(1,$B7))),1,0)+IF(OR(AND($C7&gt;0,INDEX(Kalender!DM$81:DM$110,MAX(1,$C7))&gt;INDEX(Kalender!$B$81:$B$110,MAX(1,$C7))),AND($D7&gt;0,INDEX(Kalender!DM$81:DM$110,MAX(1,$D7))&gt;INDEX(Kalender!$B$81:$B$110,MAX(1,$D7))),AND($E7&gt;0,INDEX(Kalender!DM$81:DM$110,MAX(1,$E7))&gt;INDEX(Kalender!$B$81:$B$110,MAX(1,$E7))),AND($F7&gt;0,INDEX(Kalender!DM$81:DM$110,MAX(1,$F7))&gt;INDEX(Kalender!$B$81:$B$110,MAX(1,$F7)))),2,0))</f>
        <v>0</v>
      </c>
      <c r="DN7" s="5" t="n">
        <f aca="false">IF(Kalender!DN7&lt;&gt;1,0,IF(AND($B7&gt;0,INDEX(Kalender!DN$68:DN$77,MAX(1,$B7))&gt;INDEX(Kalender!$B$68:$B$77,MAX(1,$B7))),1,0)+IF(OR(AND($C7&gt;0,INDEX(Kalender!DN$81:DN$110,MAX(1,$C7))&gt;INDEX(Kalender!$B$81:$B$110,MAX(1,$C7))),AND($D7&gt;0,INDEX(Kalender!DN$81:DN$110,MAX(1,$D7))&gt;INDEX(Kalender!$B$81:$B$110,MAX(1,$D7))),AND($E7&gt;0,INDEX(Kalender!DN$81:DN$110,MAX(1,$E7))&gt;INDEX(Kalender!$B$81:$B$110,MAX(1,$E7))),AND($F7&gt;0,INDEX(Kalender!DN$81:DN$110,MAX(1,$F7))&gt;INDEX(Kalender!$B$81:$B$110,MAX(1,$F7)))),2,0))</f>
        <v>0</v>
      </c>
      <c r="DO7" s="5" t="n">
        <f aca="false">IF(Kalender!DO7&lt;&gt;1,0,IF(AND($B7&gt;0,INDEX(Kalender!DO$68:DO$77,MAX(1,$B7))&gt;INDEX(Kalender!$B$68:$B$77,MAX(1,$B7))),1,0)+IF(OR(AND($C7&gt;0,INDEX(Kalender!DO$81:DO$110,MAX(1,$C7))&gt;INDEX(Kalender!$B$81:$B$110,MAX(1,$C7))),AND($D7&gt;0,INDEX(Kalender!DO$81:DO$110,MAX(1,$D7))&gt;INDEX(Kalender!$B$81:$B$110,MAX(1,$D7))),AND($E7&gt;0,INDEX(Kalender!DO$81:DO$110,MAX(1,$E7))&gt;INDEX(Kalender!$B$81:$B$110,MAX(1,$E7))),AND($F7&gt;0,INDEX(Kalender!DO$81:DO$110,MAX(1,$F7))&gt;INDEX(Kalender!$B$81:$B$110,MAX(1,$F7)))),2,0))</f>
        <v>0</v>
      </c>
      <c r="DP7" s="5" t="n">
        <f aca="false">IF(Kalender!DP7&lt;&gt;1,0,IF(AND($B7&gt;0,INDEX(Kalender!DP$68:DP$77,MAX(1,$B7))&gt;INDEX(Kalender!$B$68:$B$77,MAX(1,$B7))),1,0)+IF(OR(AND($C7&gt;0,INDEX(Kalender!DP$81:DP$110,MAX(1,$C7))&gt;INDEX(Kalender!$B$81:$B$110,MAX(1,$C7))),AND($D7&gt;0,INDEX(Kalender!DP$81:DP$110,MAX(1,$D7))&gt;INDEX(Kalender!$B$81:$B$110,MAX(1,$D7))),AND($E7&gt;0,INDEX(Kalender!DP$81:DP$110,MAX(1,$E7))&gt;INDEX(Kalender!$B$81:$B$110,MAX(1,$E7))),AND($F7&gt;0,INDEX(Kalender!DP$81:DP$110,MAX(1,$F7))&gt;INDEX(Kalender!$B$81:$B$110,MAX(1,$F7)))),2,0))</f>
        <v>0</v>
      </c>
      <c r="DQ7" s="5" t="n">
        <f aca="false">IF(Kalender!DQ7&lt;&gt;1,0,IF(AND($B7&gt;0,INDEX(Kalender!DQ$68:DQ$77,MAX(1,$B7))&gt;INDEX(Kalender!$B$68:$B$77,MAX(1,$B7))),1,0)+IF(OR(AND($C7&gt;0,INDEX(Kalender!DQ$81:DQ$110,MAX(1,$C7))&gt;INDEX(Kalender!$B$81:$B$110,MAX(1,$C7))),AND($D7&gt;0,INDEX(Kalender!DQ$81:DQ$110,MAX(1,$D7))&gt;INDEX(Kalender!$B$81:$B$110,MAX(1,$D7))),AND($E7&gt;0,INDEX(Kalender!DQ$81:DQ$110,MAX(1,$E7))&gt;INDEX(Kalender!$B$81:$B$110,MAX(1,$E7))),AND($F7&gt;0,INDEX(Kalender!DQ$81:DQ$110,MAX(1,$F7))&gt;INDEX(Kalender!$B$81:$B$110,MAX(1,$F7)))),2,0))</f>
        <v>0</v>
      </c>
      <c r="DR7" s="5" t="n">
        <f aca="false">IF(Kalender!DR7&lt;&gt;1,0,IF(AND($B7&gt;0,INDEX(Kalender!DR$68:DR$77,MAX(1,$B7))&gt;INDEX(Kalender!$B$68:$B$77,MAX(1,$B7))),1,0)+IF(OR(AND($C7&gt;0,INDEX(Kalender!DR$81:DR$110,MAX(1,$C7))&gt;INDEX(Kalender!$B$81:$B$110,MAX(1,$C7))),AND($D7&gt;0,INDEX(Kalender!DR$81:DR$110,MAX(1,$D7))&gt;INDEX(Kalender!$B$81:$B$110,MAX(1,$D7))),AND($E7&gt;0,INDEX(Kalender!DR$81:DR$110,MAX(1,$E7))&gt;INDEX(Kalender!$B$81:$B$110,MAX(1,$E7))),AND($F7&gt;0,INDEX(Kalender!DR$81:DR$110,MAX(1,$F7))&gt;INDEX(Kalender!$B$81:$B$110,MAX(1,$F7)))),2,0))</f>
        <v>0</v>
      </c>
      <c r="DS7" s="5" t="n">
        <f aca="false">IF(Kalender!DS7&lt;&gt;1,0,IF(AND($B7&gt;0,INDEX(Kalender!DS$68:DS$77,MAX(1,$B7))&gt;INDEX(Kalender!$B$68:$B$77,MAX(1,$B7))),1,0)+IF(OR(AND($C7&gt;0,INDEX(Kalender!DS$81:DS$110,MAX(1,$C7))&gt;INDEX(Kalender!$B$81:$B$110,MAX(1,$C7))),AND($D7&gt;0,INDEX(Kalender!DS$81:DS$110,MAX(1,$D7))&gt;INDEX(Kalender!$B$81:$B$110,MAX(1,$D7))),AND($E7&gt;0,INDEX(Kalender!DS$81:DS$110,MAX(1,$E7))&gt;INDEX(Kalender!$B$81:$B$110,MAX(1,$E7))),AND($F7&gt;0,INDEX(Kalender!DS$81:DS$110,MAX(1,$F7))&gt;INDEX(Kalender!$B$81:$B$110,MAX(1,$F7)))),2,0))</f>
        <v>0</v>
      </c>
      <c r="DT7" s="5" t="n">
        <f aca="false">IF(Kalender!DT7&lt;&gt;1,0,IF(AND($B7&gt;0,INDEX(Kalender!DT$68:DT$77,MAX(1,$B7))&gt;INDEX(Kalender!$B$68:$B$77,MAX(1,$B7))),1,0)+IF(OR(AND($C7&gt;0,INDEX(Kalender!DT$81:DT$110,MAX(1,$C7))&gt;INDEX(Kalender!$B$81:$B$110,MAX(1,$C7))),AND($D7&gt;0,INDEX(Kalender!DT$81:DT$110,MAX(1,$D7))&gt;INDEX(Kalender!$B$81:$B$110,MAX(1,$D7))),AND($E7&gt;0,INDEX(Kalender!DT$81:DT$110,MAX(1,$E7))&gt;INDEX(Kalender!$B$81:$B$110,MAX(1,$E7))),AND($F7&gt;0,INDEX(Kalender!DT$81:DT$110,MAX(1,$F7))&gt;INDEX(Kalender!$B$81:$B$110,MAX(1,$F7)))),2,0))</f>
        <v>0</v>
      </c>
      <c r="DU7" s="5" t="n">
        <f aca="false">IF(Kalender!DU7&lt;&gt;1,0,IF(AND($B7&gt;0,INDEX(Kalender!DU$68:DU$77,MAX(1,$B7))&gt;INDEX(Kalender!$B$68:$B$77,MAX(1,$B7))),1,0)+IF(OR(AND($C7&gt;0,INDEX(Kalender!DU$81:DU$110,MAX(1,$C7))&gt;INDEX(Kalender!$B$81:$B$110,MAX(1,$C7))),AND($D7&gt;0,INDEX(Kalender!DU$81:DU$110,MAX(1,$D7))&gt;INDEX(Kalender!$B$81:$B$110,MAX(1,$D7))),AND($E7&gt;0,INDEX(Kalender!DU$81:DU$110,MAX(1,$E7))&gt;INDEX(Kalender!$B$81:$B$110,MAX(1,$E7))),AND($F7&gt;0,INDEX(Kalender!DU$81:DU$110,MAX(1,$F7))&gt;INDEX(Kalender!$B$81:$B$110,MAX(1,$F7)))),2,0))</f>
        <v>0</v>
      </c>
      <c r="DV7" s="5" t="n">
        <f aca="false">IF(Kalender!DV7&lt;&gt;1,0,IF(AND($B7&gt;0,INDEX(Kalender!DV$68:DV$77,MAX(1,$B7))&gt;INDEX(Kalender!$B$68:$B$77,MAX(1,$B7))),1,0)+IF(OR(AND($C7&gt;0,INDEX(Kalender!DV$81:DV$110,MAX(1,$C7))&gt;INDEX(Kalender!$B$81:$B$110,MAX(1,$C7))),AND($D7&gt;0,INDEX(Kalender!DV$81:DV$110,MAX(1,$D7))&gt;INDEX(Kalender!$B$81:$B$110,MAX(1,$D7))),AND($E7&gt;0,INDEX(Kalender!DV$81:DV$110,MAX(1,$E7))&gt;INDEX(Kalender!$B$81:$B$110,MAX(1,$E7))),AND($F7&gt;0,INDEX(Kalender!DV$81:DV$110,MAX(1,$F7))&gt;INDEX(Kalender!$B$81:$B$110,MAX(1,$F7)))),2,0))</f>
        <v>0</v>
      </c>
      <c r="DW7" s="5" t="n">
        <f aca="false">IF(Kalender!DW7&lt;&gt;1,0,IF(AND($B7&gt;0,INDEX(Kalender!DW$68:DW$77,MAX(1,$B7))&gt;INDEX(Kalender!$B$68:$B$77,MAX(1,$B7))),1,0)+IF(OR(AND($C7&gt;0,INDEX(Kalender!DW$81:DW$110,MAX(1,$C7))&gt;INDEX(Kalender!$B$81:$B$110,MAX(1,$C7))),AND($D7&gt;0,INDEX(Kalender!DW$81:DW$110,MAX(1,$D7))&gt;INDEX(Kalender!$B$81:$B$110,MAX(1,$D7))),AND($E7&gt;0,INDEX(Kalender!DW$81:DW$110,MAX(1,$E7))&gt;INDEX(Kalender!$B$81:$B$110,MAX(1,$E7))),AND($F7&gt;0,INDEX(Kalender!DW$81:DW$110,MAX(1,$F7))&gt;INDEX(Kalender!$B$81:$B$110,MAX(1,$F7)))),2,0))</f>
        <v>0</v>
      </c>
      <c r="DX7" s="5" t="n">
        <f aca="false">IF(Kalender!DX7&lt;&gt;1,0,IF(AND($B7&gt;0,INDEX(Kalender!DX$68:DX$77,MAX(1,$B7))&gt;INDEX(Kalender!$B$68:$B$77,MAX(1,$B7))),1,0)+IF(OR(AND($C7&gt;0,INDEX(Kalender!DX$81:DX$110,MAX(1,$C7))&gt;INDEX(Kalender!$B$81:$B$110,MAX(1,$C7))),AND($D7&gt;0,INDEX(Kalender!DX$81:DX$110,MAX(1,$D7))&gt;INDEX(Kalender!$B$81:$B$110,MAX(1,$D7))),AND($E7&gt;0,INDEX(Kalender!DX$81:DX$110,MAX(1,$E7))&gt;INDEX(Kalender!$B$81:$B$110,MAX(1,$E7))),AND($F7&gt;0,INDEX(Kalender!DX$81:DX$110,MAX(1,$F7))&gt;INDEX(Kalender!$B$81:$B$110,MAX(1,$F7)))),2,0))</f>
        <v>0</v>
      </c>
      <c r="DY7" s="5" t="n">
        <f aca="false">IF(Kalender!DY7&lt;&gt;1,0,IF(AND($B7&gt;0,INDEX(Kalender!DY$68:DY$77,MAX(1,$B7))&gt;INDEX(Kalender!$B$68:$B$77,MAX(1,$B7))),1,0)+IF(OR(AND($C7&gt;0,INDEX(Kalender!DY$81:DY$110,MAX(1,$C7))&gt;INDEX(Kalender!$B$81:$B$110,MAX(1,$C7))),AND($D7&gt;0,INDEX(Kalender!DY$81:DY$110,MAX(1,$D7))&gt;INDEX(Kalender!$B$81:$B$110,MAX(1,$D7))),AND($E7&gt;0,INDEX(Kalender!DY$81:DY$110,MAX(1,$E7))&gt;INDEX(Kalender!$B$81:$B$110,MAX(1,$E7))),AND($F7&gt;0,INDEX(Kalender!DY$81:DY$110,MAX(1,$F7))&gt;INDEX(Kalender!$B$81:$B$110,MAX(1,$F7)))),2,0))</f>
        <v>0</v>
      </c>
      <c r="DZ7" s="5" t="n">
        <f aca="false">IF(Kalender!DZ7&lt;&gt;1,0,IF(AND($B7&gt;0,INDEX(Kalender!DZ$68:DZ$77,MAX(1,$B7))&gt;INDEX(Kalender!$B$68:$B$77,MAX(1,$B7))),1,0)+IF(OR(AND($C7&gt;0,INDEX(Kalender!DZ$81:DZ$110,MAX(1,$C7))&gt;INDEX(Kalender!$B$81:$B$110,MAX(1,$C7))),AND($D7&gt;0,INDEX(Kalender!DZ$81:DZ$110,MAX(1,$D7))&gt;INDEX(Kalender!$B$81:$B$110,MAX(1,$D7))),AND($E7&gt;0,INDEX(Kalender!DZ$81:DZ$110,MAX(1,$E7))&gt;INDEX(Kalender!$B$81:$B$110,MAX(1,$E7))),AND($F7&gt;0,INDEX(Kalender!DZ$81:DZ$110,MAX(1,$F7))&gt;INDEX(Kalender!$B$81:$B$110,MAX(1,$F7)))),2,0))</f>
        <v>0</v>
      </c>
      <c r="EA7" s="5" t="n">
        <f aca="false">IF(Kalender!EA7&lt;&gt;1,0,IF(AND($B7&gt;0,INDEX(Kalender!EA$68:EA$77,MAX(1,$B7))&gt;INDEX(Kalender!$B$68:$B$77,MAX(1,$B7))),1,0)+IF(OR(AND($C7&gt;0,INDEX(Kalender!EA$81:EA$110,MAX(1,$C7))&gt;INDEX(Kalender!$B$81:$B$110,MAX(1,$C7))),AND($D7&gt;0,INDEX(Kalender!EA$81:EA$110,MAX(1,$D7))&gt;INDEX(Kalender!$B$81:$B$110,MAX(1,$D7))),AND($E7&gt;0,INDEX(Kalender!EA$81:EA$110,MAX(1,$E7))&gt;INDEX(Kalender!$B$81:$B$110,MAX(1,$E7))),AND($F7&gt;0,INDEX(Kalender!EA$81:EA$110,MAX(1,$F7))&gt;INDEX(Kalender!$B$81:$B$110,MAX(1,$F7)))),2,0))</f>
        <v>0</v>
      </c>
      <c r="EB7" s="5" t="n">
        <f aca="false">IF(Kalender!EB7&lt;&gt;1,0,IF(AND($B7&gt;0,INDEX(Kalender!EB$68:EB$77,MAX(1,$B7))&gt;INDEX(Kalender!$B$68:$B$77,MAX(1,$B7))),1,0)+IF(OR(AND($C7&gt;0,INDEX(Kalender!EB$81:EB$110,MAX(1,$C7))&gt;INDEX(Kalender!$B$81:$B$110,MAX(1,$C7))),AND($D7&gt;0,INDEX(Kalender!EB$81:EB$110,MAX(1,$D7))&gt;INDEX(Kalender!$B$81:$B$110,MAX(1,$D7))),AND($E7&gt;0,INDEX(Kalender!EB$81:EB$110,MAX(1,$E7))&gt;INDEX(Kalender!$B$81:$B$110,MAX(1,$E7))),AND($F7&gt;0,INDEX(Kalender!EB$81:EB$110,MAX(1,$F7))&gt;INDEX(Kalender!$B$81:$B$110,MAX(1,$F7)))),2,0))</f>
        <v>0</v>
      </c>
      <c r="EC7" s="5" t="n">
        <f aca="false">IF(Kalender!EC7&lt;&gt;1,0,IF(AND($B7&gt;0,INDEX(Kalender!EC$68:EC$77,MAX(1,$B7))&gt;INDEX(Kalender!$B$68:$B$77,MAX(1,$B7))),1,0)+IF(OR(AND($C7&gt;0,INDEX(Kalender!EC$81:EC$110,MAX(1,$C7))&gt;INDEX(Kalender!$B$81:$B$110,MAX(1,$C7))),AND($D7&gt;0,INDEX(Kalender!EC$81:EC$110,MAX(1,$D7))&gt;INDEX(Kalender!$B$81:$B$110,MAX(1,$D7))),AND($E7&gt;0,INDEX(Kalender!EC$81:EC$110,MAX(1,$E7))&gt;INDEX(Kalender!$B$81:$B$110,MAX(1,$E7))),AND($F7&gt;0,INDEX(Kalender!EC$81:EC$110,MAX(1,$F7))&gt;INDEX(Kalender!$B$81:$B$110,MAX(1,$F7)))),2,0))</f>
        <v>0</v>
      </c>
      <c r="ED7" s="5" t="n">
        <f aca="false">IF(Kalender!ED7&lt;&gt;1,0,IF(AND($B7&gt;0,INDEX(Kalender!ED$68:ED$77,MAX(1,$B7))&gt;INDEX(Kalender!$B$68:$B$77,MAX(1,$B7))),1,0)+IF(OR(AND($C7&gt;0,INDEX(Kalender!ED$81:ED$110,MAX(1,$C7))&gt;INDEX(Kalender!$B$81:$B$110,MAX(1,$C7))),AND($D7&gt;0,INDEX(Kalender!ED$81:ED$110,MAX(1,$D7))&gt;INDEX(Kalender!$B$81:$B$110,MAX(1,$D7))),AND($E7&gt;0,INDEX(Kalender!ED$81:ED$110,MAX(1,$E7))&gt;INDEX(Kalender!$B$81:$B$110,MAX(1,$E7))),AND($F7&gt;0,INDEX(Kalender!ED$81:ED$110,MAX(1,$F7))&gt;INDEX(Kalender!$B$81:$B$110,MAX(1,$F7)))),2,0))</f>
        <v>0</v>
      </c>
      <c r="EE7" s="5" t="n">
        <f aca="false">IF(Kalender!EE7&lt;&gt;1,0,IF(AND($B7&gt;0,INDEX(Kalender!EE$68:EE$77,MAX(1,$B7))&gt;INDEX(Kalender!$B$68:$B$77,MAX(1,$B7))),1,0)+IF(OR(AND($C7&gt;0,INDEX(Kalender!EE$81:EE$110,MAX(1,$C7))&gt;INDEX(Kalender!$B$81:$B$110,MAX(1,$C7))),AND($D7&gt;0,INDEX(Kalender!EE$81:EE$110,MAX(1,$D7))&gt;INDEX(Kalender!$B$81:$B$110,MAX(1,$D7))),AND($E7&gt;0,INDEX(Kalender!EE$81:EE$110,MAX(1,$E7))&gt;INDEX(Kalender!$B$81:$B$110,MAX(1,$E7))),AND($F7&gt;0,INDEX(Kalender!EE$81:EE$110,MAX(1,$F7))&gt;INDEX(Kalender!$B$81:$B$110,MAX(1,$F7)))),2,0))</f>
        <v>0</v>
      </c>
      <c r="EF7" s="5" t="n">
        <f aca="false">IF(Kalender!EF7&lt;&gt;1,0,IF(AND($B7&gt;0,INDEX(Kalender!EF$68:EF$77,MAX(1,$B7))&gt;INDEX(Kalender!$B$68:$B$77,MAX(1,$B7))),1,0)+IF(OR(AND($C7&gt;0,INDEX(Kalender!EF$81:EF$110,MAX(1,$C7))&gt;INDEX(Kalender!$B$81:$B$110,MAX(1,$C7))),AND($D7&gt;0,INDEX(Kalender!EF$81:EF$110,MAX(1,$D7))&gt;INDEX(Kalender!$B$81:$B$110,MAX(1,$D7))),AND($E7&gt;0,INDEX(Kalender!EF$81:EF$110,MAX(1,$E7))&gt;INDEX(Kalender!$B$81:$B$110,MAX(1,$E7))),AND($F7&gt;0,INDEX(Kalender!EF$81:EF$110,MAX(1,$F7))&gt;INDEX(Kalender!$B$81:$B$110,MAX(1,$F7)))),2,0))</f>
        <v>0</v>
      </c>
      <c r="EG7" s="5" t="n">
        <f aca="false">IF(Kalender!EG7&lt;&gt;1,0,IF(AND($B7&gt;0,INDEX(Kalender!EG$68:EG$77,MAX(1,$B7))&gt;INDEX(Kalender!$B$68:$B$77,MAX(1,$B7))),1,0)+IF(OR(AND($C7&gt;0,INDEX(Kalender!EG$81:EG$110,MAX(1,$C7))&gt;INDEX(Kalender!$B$81:$B$110,MAX(1,$C7))),AND($D7&gt;0,INDEX(Kalender!EG$81:EG$110,MAX(1,$D7))&gt;INDEX(Kalender!$B$81:$B$110,MAX(1,$D7))),AND($E7&gt;0,INDEX(Kalender!EG$81:EG$110,MAX(1,$E7))&gt;INDEX(Kalender!$B$81:$B$110,MAX(1,$E7))),AND($F7&gt;0,INDEX(Kalender!EG$81:EG$110,MAX(1,$F7))&gt;INDEX(Kalender!$B$81:$B$110,MAX(1,$F7)))),2,0))</f>
        <v>0</v>
      </c>
      <c r="EH7" s="5" t="n">
        <f aca="false">IF(Kalender!EH7&lt;&gt;1,0,IF(AND($B7&gt;0,INDEX(Kalender!EH$68:EH$77,MAX(1,$B7))&gt;INDEX(Kalender!$B$68:$B$77,MAX(1,$B7))),1,0)+IF(OR(AND($C7&gt;0,INDEX(Kalender!EH$81:EH$110,MAX(1,$C7))&gt;INDEX(Kalender!$B$81:$B$110,MAX(1,$C7))),AND($D7&gt;0,INDEX(Kalender!EH$81:EH$110,MAX(1,$D7))&gt;INDEX(Kalender!$B$81:$B$110,MAX(1,$D7))),AND($E7&gt;0,INDEX(Kalender!EH$81:EH$110,MAX(1,$E7))&gt;INDEX(Kalender!$B$81:$B$110,MAX(1,$E7))),AND($F7&gt;0,INDEX(Kalender!EH$81:EH$110,MAX(1,$F7))&gt;INDEX(Kalender!$B$81:$B$110,MAX(1,$F7)))),2,0))</f>
        <v>0</v>
      </c>
      <c r="EI7" s="5" t="n">
        <f aca="false">IF(Kalender!EI7&lt;&gt;1,0,IF(AND($B7&gt;0,INDEX(Kalender!EI$68:EI$77,MAX(1,$B7))&gt;INDEX(Kalender!$B$68:$B$77,MAX(1,$B7))),1,0)+IF(OR(AND($C7&gt;0,INDEX(Kalender!EI$81:EI$110,MAX(1,$C7))&gt;INDEX(Kalender!$B$81:$B$110,MAX(1,$C7))),AND($D7&gt;0,INDEX(Kalender!EI$81:EI$110,MAX(1,$D7))&gt;INDEX(Kalender!$B$81:$B$110,MAX(1,$D7))),AND($E7&gt;0,INDEX(Kalender!EI$81:EI$110,MAX(1,$E7))&gt;INDEX(Kalender!$B$81:$B$110,MAX(1,$E7))),AND($F7&gt;0,INDEX(Kalender!EI$81:EI$110,MAX(1,$F7))&gt;INDEX(Kalender!$B$81:$B$110,MAX(1,$F7)))),2,0))</f>
        <v>0</v>
      </c>
      <c r="EJ7" s="5" t="n">
        <f aca="false">IF(Kalender!EJ7&lt;&gt;1,0,IF(AND($B7&gt;0,INDEX(Kalender!EJ$68:EJ$77,MAX(1,$B7))&gt;INDEX(Kalender!$B$68:$B$77,MAX(1,$B7))),1,0)+IF(OR(AND($C7&gt;0,INDEX(Kalender!EJ$81:EJ$110,MAX(1,$C7))&gt;INDEX(Kalender!$B$81:$B$110,MAX(1,$C7))),AND($D7&gt;0,INDEX(Kalender!EJ$81:EJ$110,MAX(1,$D7))&gt;INDEX(Kalender!$B$81:$B$110,MAX(1,$D7))),AND($E7&gt;0,INDEX(Kalender!EJ$81:EJ$110,MAX(1,$E7))&gt;INDEX(Kalender!$B$81:$B$110,MAX(1,$E7))),AND($F7&gt;0,INDEX(Kalender!EJ$81:EJ$110,MAX(1,$F7))&gt;INDEX(Kalender!$B$81:$B$110,MAX(1,$F7)))),2,0))</f>
        <v>0</v>
      </c>
      <c r="EK7" s="5" t="n">
        <f aca="false">IF(Kalender!EK7&lt;&gt;1,0,IF(AND($B7&gt;0,INDEX(Kalender!EK$68:EK$77,MAX(1,$B7))&gt;INDEX(Kalender!$B$68:$B$77,MAX(1,$B7))),1,0)+IF(OR(AND($C7&gt;0,INDEX(Kalender!EK$81:EK$110,MAX(1,$C7))&gt;INDEX(Kalender!$B$81:$B$110,MAX(1,$C7))),AND($D7&gt;0,INDEX(Kalender!EK$81:EK$110,MAX(1,$D7))&gt;INDEX(Kalender!$B$81:$B$110,MAX(1,$D7))),AND($E7&gt;0,INDEX(Kalender!EK$81:EK$110,MAX(1,$E7))&gt;INDEX(Kalender!$B$81:$B$110,MAX(1,$E7))),AND($F7&gt;0,INDEX(Kalender!EK$81:EK$110,MAX(1,$F7))&gt;INDEX(Kalender!$B$81:$B$110,MAX(1,$F7)))),2,0))</f>
        <v>0</v>
      </c>
      <c r="EL7" s="5" t="n">
        <f aca="false">IF(Kalender!EL7&lt;&gt;1,0,IF(AND($B7&gt;0,INDEX(Kalender!EL$68:EL$77,MAX(1,$B7))&gt;INDEX(Kalender!$B$68:$B$77,MAX(1,$B7))),1,0)+IF(OR(AND($C7&gt;0,INDEX(Kalender!EL$81:EL$110,MAX(1,$C7))&gt;INDEX(Kalender!$B$81:$B$110,MAX(1,$C7))),AND($D7&gt;0,INDEX(Kalender!EL$81:EL$110,MAX(1,$D7))&gt;INDEX(Kalender!$B$81:$B$110,MAX(1,$D7))),AND($E7&gt;0,INDEX(Kalender!EL$81:EL$110,MAX(1,$E7))&gt;INDEX(Kalender!$B$81:$B$110,MAX(1,$E7))),AND($F7&gt;0,INDEX(Kalender!EL$81:EL$110,MAX(1,$F7))&gt;INDEX(Kalender!$B$81:$B$110,MAX(1,$F7)))),2,0))</f>
        <v>0</v>
      </c>
      <c r="EM7" s="5" t="n">
        <f aca="false">IF(Kalender!EM7&lt;&gt;1,0,IF(AND($B7&gt;0,INDEX(Kalender!EM$68:EM$77,MAX(1,$B7))&gt;INDEX(Kalender!$B$68:$B$77,MAX(1,$B7))),1,0)+IF(OR(AND($C7&gt;0,INDEX(Kalender!EM$81:EM$110,MAX(1,$C7))&gt;INDEX(Kalender!$B$81:$B$110,MAX(1,$C7))),AND($D7&gt;0,INDEX(Kalender!EM$81:EM$110,MAX(1,$D7))&gt;INDEX(Kalender!$B$81:$B$110,MAX(1,$D7))),AND($E7&gt;0,INDEX(Kalender!EM$81:EM$110,MAX(1,$E7))&gt;INDEX(Kalender!$B$81:$B$110,MAX(1,$E7))),AND($F7&gt;0,INDEX(Kalender!EM$81:EM$110,MAX(1,$F7))&gt;INDEX(Kalender!$B$81:$B$110,MAX(1,$F7)))),2,0))</f>
        <v>0</v>
      </c>
      <c r="EN7" s="5" t="n">
        <f aca="false">IF(Kalender!EN7&lt;&gt;1,0,IF(AND($B7&gt;0,INDEX(Kalender!EN$68:EN$77,MAX(1,$B7))&gt;INDEX(Kalender!$B$68:$B$77,MAX(1,$B7))),1,0)+IF(OR(AND($C7&gt;0,INDEX(Kalender!EN$81:EN$110,MAX(1,$C7))&gt;INDEX(Kalender!$B$81:$B$110,MAX(1,$C7))),AND($D7&gt;0,INDEX(Kalender!EN$81:EN$110,MAX(1,$D7))&gt;INDEX(Kalender!$B$81:$B$110,MAX(1,$D7))),AND($E7&gt;0,INDEX(Kalender!EN$81:EN$110,MAX(1,$E7))&gt;INDEX(Kalender!$B$81:$B$110,MAX(1,$E7))),AND($F7&gt;0,INDEX(Kalender!EN$81:EN$110,MAX(1,$F7))&gt;INDEX(Kalender!$B$81:$B$110,MAX(1,$F7)))),2,0))</f>
        <v>0</v>
      </c>
      <c r="EO7" s="5" t="n">
        <f aca="false">IF(Kalender!EO7&lt;&gt;1,0,IF(AND($B7&gt;0,INDEX(Kalender!EO$68:EO$77,MAX(1,$B7))&gt;INDEX(Kalender!$B$68:$B$77,MAX(1,$B7))),1,0)+IF(OR(AND($C7&gt;0,INDEX(Kalender!EO$81:EO$110,MAX(1,$C7))&gt;INDEX(Kalender!$B$81:$B$110,MAX(1,$C7))),AND($D7&gt;0,INDEX(Kalender!EO$81:EO$110,MAX(1,$D7))&gt;INDEX(Kalender!$B$81:$B$110,MAX(1,$D7))),AND($E7&gt;0,INDEX(Kalender!EO$81:EO$110,MAX(1,$E7))&gt;INDEX(Kalender!$B$81:$B$110,MAX(1,$E7))),AND($F7&gt;0,INDEX(Kalender!EO$81:EO$110,MAX(1,$F7))&gt;INDEX(Kalender!$B$81:$B$110,MAX(1,$F7)))),2,0))</f>
        <v>0</v>
      </c>
      <c r="EP7" s="5" t="n">
        <f aca="false">IF(Kalender!EP7&lt;&gt;1,0,IF(AND($B7&gt;0,INDEX(Kalender!EP$68:EP$77,MAX(1,$B7))&gt;INDEX(Kalender!$B$68:$B$77,MAX(1,$B7))),1,0)+IF(OR(AND($C7&gt;0,INDEX(Kalender!EP$81:EP$110,MAX(1,$C7))&gt;INDEX(Kalender!$B$81:$B$110,MAX(1,$C7))),AND($D7&gt;0,INDEX(Kalender!EP$81:EP$110,MAX(1,$D7))&gt;INDEX(Kalender!$B$81:$B$110,MAX(1,$D7))),AND($E7&gt;0,INDEX(Kalender!EP$81:EP$110,MAX(1,$E7))&gt;INDEX(Kalender!$B$81:$B$110,MAX(1,$E7))),AND($F7&gt;0,INDEX(Kalender!EP$81:EP$110,MAX(1,$F7))&gt;INDEX(Kalender!$B$81:$B$110,MAX(1,$F7)))),2,0))</f>
        <v>0</v>
      </c>
      <c r="EQ7" s="5" t="n">
        <f aca="false">IF(Kalender!EQ7&lt;&gt;1,0,IF(AND($B7&gt;0,INDEX(Kalender!EQ$68:EQ$77,MAX(1,$B7))&gt;INDEX(Kalender!$B$68:$B$77,MAX(1,$B7))),1,0)+IF(OR(AND($C7&gt;0,INDEX(Kalender!EQ$81:EQ$110,MAX(1,$C7))&gt;INDEX(Kalender!$B$81:$B$110,MAX(1,$C7))),AND($D7&gt;0,INDEX(Kalender!EQ$81:EQ$110,MAX(1,$D7))&gt;INDEX(Kalender!$B$81:$B$110,MAX(1,$D7))),AND($E7&gt;0,INDEX(Kalender!EQ$81:EQ$110,MAX(1,$E7))&gt;INDEX(Kalender!$B$81:$B$110,MAX(1,$E7))),AND($F7&gt;0,INDEX(Kalender!EQ$81:EQ$110,MAX(1,$F7))&gt;INDEX(Kalender!$B$81:$B$110,MAX(1,$F7)))),2,0))</f>
        <v>0</v>
      </c>
      <c r="ER7" s="5" t="n">
        <f aca="false">IF(Kalender!ER7&lt;&gt;1,0,IF(AND($B7&gt;0,INDEX(Kalender!ER$68:ER$77,MAX(1,$B7))&gt;INDEX(Kalender!$B$68:$B$77,MAX(1,$B7))),1,0)+IF(OR(AND($C7&gt;0,INDEX(Kalender!ER$81:ER$110,MAX(1,$C7))&gt;INDEX(Kalender!$B$81:$B$110,MAX(1,$C7))),AND($D7&gt;0,INDEX(Kalender!ER$81:ER$110,MAX(1,$D7))&gt;INDEX(Kalender!$B$81:$B$110,MAX(1,$D7))),AND($E7&gt;0,INDEX(Kalender!ER$81:ER$110,MAX(1,$E7))&gt;INDEX(Kalender!$B$81:$B$110,MAX(1,$E7))),AND($F7&gt;0,INDEX(Kalender!ER$81:ER$110,MAX(1,$F7))&gt;INDEX(Kalender!$B$81:$B$110,MAX(1,$F7)))),2,0))</f>
        <v>0</v>
      </c>
      <c r="ES7" s="5" t="n">
        <f aca="false">IF(Kalender!ES7&lt;&gt;1,0,IF(AND($B7&gt;0,INDEX(Kalender!ES$68:ES$77,MAX(1,$B7))&gt;INDEX(Kalender!$B$68:$B$77,MAX(1,$B7))),1,0)+IF(OR(AND($C7&gt;0,INDEX(Kalender!ES$81:ES$110,MAX(1,$C7))&gt;INDEX(Kalender!$B$81:$B$110,MAX(1,$C7))),AND($D7&gt;0,INDEX(Kalender!ES$81:ES$110,MAX(1,$D7))&gt;INDEX(Kalender!$B$81:$B$110,MAX(1,$D7))),AND($E7&gt;0,INDEX(Kalender!ES$81:ES$110,MAX(1,$E7))&gt;INDEX(Kalender!$B$81:$B$110,MAX(1,$E7))),AND($F7&gt;0,INDEX(Kalender!ES$81:ES$110,MAX(1,$F7))&gt;INDEX(Kalender!$B$81:$B$110,MAX(1,$F7)))),2,0))</f>
        <v>0</v>
      </c>
      <c r="ET7" s="5" t="n">
        <f aca="false">IF(Kalender!ET7&lt;&gt;1,0,IF(AND($B7&gt;0,INDEX(Kalender!ET$68:ET$77,MAX(1,$B7))&gt;INDEX(Kalender!$B$68:$B$77,MAX(1,$B7))),1,0)+IF(OR(AND($C7&gt;0,INDEX(Kalender!ET$81:ET$110,MAX(1,$C7))&gt;INDEX(Kalender!$B$81:$B$110,MAX(1,$C7))),AND($D7&gt;0,INDEX(Kalender!ET$81:ET$110,MAX(1,$D7))&gt;INDEX(Kalender!$B$81:$B$110,MAX(1,$D7))),AND($E7&gt;0,INDEX(Kalender!ET$81:ET$110,MAX(1,$E7))&gt;INDEX(Kalender!$B$81:$B$110,MAX(1,$E7))),AND($F7&gt;0,INDEX(Kalender!ET$81:ET$110,MAX(1,$F7))&gt;INDEX(Kalender!$B$81:$B$110,MAX(1,$F7)))),2,0))</f>
        <v>0</v>
      </c>
      <c r="EU7" s="5" t="n">
        <f aca="false">IF(Kalender!EU7&lt;&gt;1,0,IF(AND($B7&gt;0,INDEX(Kalender!EU$68:EU$77,MAX(1,$B7))&gt;INDEX(Kalender!$B$68:$B$77,MAX(1,$B7))),1,0)+IF(OR(AND($C7&gt;0,INDEX(Kalender!EU$81:EU$110,MAX(1,$C7))&gt;INDEX(Kalender!$B$81:$B$110,MAX(1,$C7))),AND($D7&gt;0,INDEX(Kalender!EU$81:EU$110,MAX(1,$D7))&gt;INDEX(Kalender!$B$81:$B$110,MAX(1,$D7))),AND($E7&gt;0,INDEX(Kalender!EU$81:EU$110,MAX(1,$E7))&gt;INDEX(Kalender!$B$81:$B$110,MAX(1,$E7))),AND($F7&gt;0,INDEX(Kalender!EU$81:EU$110,MAX(1,$F7))&gt;INDEX(Kalender!$B$81:$B$110,MAX(1,$F7)))),2,0))</f>
        <v>0</v>
      </c>
      <c r="EV7" s="5" t="n">
        <f aca="false">IF(Kalender!EV7&lt;&gt;1,0,IF(AND($B7&gt;0,INDEX(Kalender!EV$68:EV$77,MAX(1,$B7))&gt;INDEX(Kalender!$B$68:$B$77,MAX(1,$B7))),1,0)+IF(OR(AND($C7&gt;0,INDEX(Kalender!EV$81:EV$110,MAX(1,$C7))&gt;INDEX(Kalender!$B$81:$B$110,MAX(1,$C7))),AND($D7&gt;0,INDEX(Kalender!EV$81:EV$110,MAX(1,$D7))&gt;INDEX(Kalender!$B$81:$B$110,MAX(1,$D7))),AND($E7&gt;0,INDEX(Kalender!EV$81:EV$110,MAX(1,$E7))&gt;INDEX(Kalender!$B$81:$B$110,MAX(1,$E7))),AND($F7&gt;0,INDEX(Kalender!EV$81:EV$110,MAX(1,$F7))&gt;INDEX(Kalender!$B$81:$B$110,MAX(1,$F7)))),2,0))</f>
        <v>0</v>
      </c>
      <c r="EW7" s="5" t="n">
        <f aca="false">IF(Kalender!EW7&lt;&gt;1,0,IF(AND($B7&gt;0,INDEX(Kalender!EW$68:EW$77,MAX(1,$B7))&gt;INDEX(Kalender!$B$68:$B$77,MAX(1,$B7))),1,0)+IF(OR(AND($C7&gt;0,INDEX(Kalender!EW$81:EW$110,MAX(1,$C7))&gt;INDEX(Kalender!$B$81:$B$110,MAX(1,$C7))),AND($D7&gt;0,INDEX(Kalender!EW$81:EW$110,MAX(1,$D7))&gt;INDEX(Kalender!$B$81:$B$110,MAX(1,$D7))),AND($E7&gt;0,INDEX(Kalender!EW$81:EW$110,MAX(1,$E7))&gt;INDEX(Kalender!$B$81:$B$110,MAX(1,$E7))),AND($F7&gt;0,INDEX(Kalender!EW$81:EW$110,MAX(1,$F7))&gt;INDEX(Kalender!$B$81:$B$110,MAX(1,$F7)))),2,0))</f>
        <v>0</v>
      </c>
      <c r="EX7" s="5" t="n">
        <f aca="false">IF(Kalender!EX7&lt;&gt;1,0,IF(AND($B7&gt;0,INDEX(Kalender!EX$68:EX$77,MAX(1,$B7))&gt;INDEX(Kalender!$B$68:$B$77,MAX(1,$B7))),1,0)+IF(OR(AND($C7&gt;0,INDEX(Kalender!EX$81:EX$110,MAX(1,$C7))&gt;INDEX(Kalender!$B$81:$B$110,MAX(1,$C7))),AND($D7&gt;0,INDEX(Kalender!EX$81:EX$110,MAX(1,$D7))&gt;INDEX(Kalender!$B$81:$B$110,MAX(1,$D7))),AND($E7&gt;0,INDEX(Kalender!EX$81:EX$110,MAX(1,$E7))&gt;INDEX(Kalender!$B$81:$B$110,MAX(1,$E7))),AND($F7&gt;0,INDEX(Kalender!EX$81:EX$110,MAX(1,$F7))&gt;INDEX(Kalender!$B$81:$B$110,MAX(1,$F7)))),2,0))</f>
        <v>0</v>
      </c>
      <c r="EY7" s="5" t="n">
        <f aca="false">IF(Kalender!EY7&lt;&gt;1,0,IF(AND($B7&gt;0,INDEX(Kalender!EY$68:EY$77,MAX(1,$B7))&gt;INDEX(Kalender!$B$68:$B$77,MAX(1,$B7))),1,0)+IF(OR(AND($C7&gt;0,INDEX(Kalender!EY$81:EY$110,MAX(1,$C7))&gt;INDEX(Kalender!$B$81:$B$110,MAX(1,$C7))),AND($D7&gt;0,INDEX(Kalender!EY$81:EY$110,MAX(1,$D7))&gt;INDEX(Kalender!$B$81:$B$110,MAX(1,$D7))),AND($E7&gt;0,INDEX(Kalender!EY$81:EY$110,MAX(1,$E7))&gt;INDEX(Kalender!$B$81:$B$110,MAX(1,$E7))),AND($F7&gt;0,INDEX(Kalender!EY$81:EY$110,MAX(1,$F7))&gt;INDEX(Kalender!$B$81:$B$110,MAX(1,$F7)))),2,0))</f>
        <v>0</v>
      </c>
      <c r="EZ7" s="5" t="n">
        <f aca="false">IF(Kalender!EZ7&lt;&gt;1,0,IF(AND($B7&gt;0,INDEX(Kalender!EZ$68:EZ$77,MAX(1,$B7))&gt;INDEX(Kalender!$B$68:$B$77,MAX(1,$B7))),1,0)+IF(OR(AND($C7&gt;0,INDEX(Kalender!EZ$81:EZ$110,MAX(1,$C7))&gt;INDEX(Kalender!$B$81:$B$110,MAX(1,$C7))),AND($D7&gt;0,INDEX(Kalender!EZ$81:EZ$110,MAX(1,$D7))&gt;INDEX(Kalender!$B$81:$B$110,MAX(1,$D7))),AND($E7&gt;0,INDEX(Kalender!EZ$81:EZ$110,MAX(1,$E7))&gt;INDEX(Kalender!$B$81:$B$110,MAX(1,$E7))),AND($F7&gt;0,INDEX(Kalender!EZ$81:EZ$110,MAX(1,$F7))&gt;INDEX(Kalender!$B$81:$B$110,MAX(1,$F7)))),2,0))</f>
        <v>0</v>
      </c>
      <c r="FA7" s="5" t="n">
        <f aca="false">IF(Kalender!FA7&lt;&gt;1,0,IF(AND($B7&gt;0,INDEX(Kalender!FA$68:FA$77,MAX(1,$B7))&gt;INDEX(Kalender!$B$68:$B$77,MAX(1,$B7))),1,0)+IF(OR(AND($C7&gt;0,INDEX(Kalender!FA$81:FA$110,MAX(1,$C7))&gt;INDEX(Kalender!$B$81:$B$110,MAX(1,$C7))),AND($D7&gt;0,INDEX(Kalender!FA$81:FA$110,MAX(1,$D7))&gt;INDEX(Kalender!$B$81:$B$110,MAX(1,$D7))),AND($E7&gt;0,INDEX(Kalender!FA$81:FA$110,MAX(1,$E7))&gt;INDEX(Kalender!$B$81:$B$110,MAX(1,$E7))),AND($F7&gt;0,INDEX(Kalender!FA$81:FA$110,MAX(1,$F7))&gt;INDEX(Kalender!$B$81:$B$110,MAX(1,$F7)))),2,0))</f>
        <v>0</v>
      </c>
      <c r="FB7" s="5" t="n">
        <f aca="false">IF(Kalender!FB7&lt;&gt;1,0,IF(AND($B7&gt;0,INDEX(Kalender!FB$68:FB$77,MAX(1,$B7))&gt;INDEX(Kalender!$B$68:$B$77,MAX(1,$B7))),1,0)+IF(OR(AND($C7&gt;0,INDEX(Kalender!FB$81:FB$110,MAX(1,$C7))&gt;INDEX(Kalender!$B$81:$B$110,MAX(1,$C7))),AND($D7&gt;0,INDEX(Kalender!FB$81:FB$110,MAX(1,$D7))&gt;INDEX(Kalender!$B$81:$B$110,MAX(1,$D7))),AND($E7&gt;0,INDEX(Kalender!FB$81:FB$110,MAX(1,$E7))&gt;INDEX(Kalender!$B$81:$B$110,MAX(1,$E7))),AND($F7&gt;0,INDEX(Kalender!FB$81:FB$110,MAX(1,$F7))&gt;INDEX(Kalender!$B$81:$B$110,MAX(1,$F7)))),2,0))</f>
        <v>0</v>
      </c>
      <c r="FC7" s="5" t="n">
        <f aca="false">IF(Kalender!FC7&lt;&gt;1,0,IF(AND($B7&gt;0,INDEX(Kalender!FC$68:FC$77,MAX(1,$B7))&gt;INDEX(Kalender!$B$68:$B$77,MAX(1,$B7))),1,0)+IF(OR(AND($C7&gt;0,INDEX(Kalender!FC$81:FC$110,MAX(1,$C7))&gt;INDEX(Kalender!$B$81:$B$110,MAX(1,$C7))),AND($D7&gt;0,INDEX(Kalender!FC$81:FC$110,MAX(1,$D7))&gt;INDEX(Kalender!$B$81:$B$110,MAX(1,$D7))),AND($E7&gt;0,INDEX(Kalender!FC$81:FC$110,MAX(1,$E7))&gt;INDEX(Kalender!$B$81:$B$110,MAX(1,$E7))),AND($F7&gt;0,INDEX(Kalender!FC$81:FC$110,MAX(1,$F7))&gt;INDEX(Kalender!$B$81:$B$110,MAX(1,$F7)))),2,0))</f>
        <v>0</v>
      </c>
      <c r="FD7" s="5" t="n">
        <f aca="false">IF(Kalender!FD7&lt;&gt;1,0,IF(AND($B7&gt;0,INDEX(Kalender!FD$68:FD$77,MAX(1,$B7))&gt;INDEX(Kalender!$B$68:$B$77,MAX(1,$B7))),1,0)+IF(OR(AND($C7&gt;0,INDEX(Kalender!FD$81:FD$110,MAX(1,$C7))&gt;INDEX(Kalender!$B$81:$B$110,MAX(1,$C7))),AND($D7&gt;0,INDEX(Kalender!FD$81:FD$110,MAX(1,$D7))&gt;INDEX(Kalender!$B$81:$B$110,MAX(1,$D7))),AND($E7&gt;0,INDEX(Kalender!FD$81:FD$110,MAX(1,$E7))&gt;INDEX(Kalender!$B$81:$B$110,MAX(1,$E7))),AND($F7&gt;0,INDEX(Kalender!FD$81:FD$110,MAX(1,$F7))&gt;INDEX(Kalender!$B$81:$B$110,MAX(1,$F7)))),2,0))</f>
        <v>0</v>
      </c>
      <c r="FE7" s="5" t="n">
        <f aca="false">IF(Kalender!FE7&lt;&gt;1,0,IF(AND($B7&gt;0,INDEX(Kalender!FE$68:FE$77,MAX(1,$B7))&gt;INDEX(Kalender!$B$68:$B$77,MAX(1,$B7))),1,0)+IF(OR(AND($C7&gt;0,INDEX(Kalender!FE$81:FE$110,MAX(1,$C7))&gt;INDEX(Kalender!$B$81:$B$110,MAX(1,$C7))),AND($D7&gt;0,INDEX(Kalender!FE$81:FE$110,MAX(1,$D7))&gt;INDEX(Kalender!$B$81:$B$110,MAX(1,$D7))),AND($E7&gt;0,INDEX(Kalender!FE$81:FE$110,MAX(1,$E7))&gt;INDEX(Kalender!$B$81:$B$110,MAX(1,$E7))),AND($F7&gt;0,INDEX(Kalender!FE$81:FE$110,MAX(1,$F7))&gt;INDEX(Kalender!$B$81:$B$110,MAX(1,$F7)))),2,0))</f>
        <v>0</v>
      </c>
      <c r="FF7" s="5" t="n">
        <f aca="false">IF(Kalender!FF7&lt;&gt;1,0,IF(AND($B7&gt;0,INDEX(Kalender!FF$68:FF$77,MAX(1,$B7))&gt;INDEX(Kalender!$B$68:$B$77,MAX(1,$B7))),1,0)+IF(OR(AND($C7&gt;0,INDEX(Kalender!FF$81:FF$110,MAX(1,$C7))&gt;INDEX(Kalender!$B$81:$B$110,MAX(1,$C7))),AND($D7&gt;0,INDEX(Kalender!FF$81:FF$110,MAX(1,$D7))&gt;INDEX(Kalender!$B$81:$B$110,MAX(1,$D7))),AND($E7&gt;0,INDEX(Kalender!FF$81:FF$110,MAX(1,$E7))&gt;INDEX(Kalender!$B$81:$B$110,MAX(1,$E7))),AND($F7&gt;0,INDEX(Kalender!FF$81:FF$110,MAX(1,$F7))&gt;INDEX(Kalender!$B$81:$B$110,MAX(1,$F7)))),2,0))</f>
        <v>0</v>
      </c>
      <c r="FG7" s="5" t="n">
        <f aca="false">IF(Kalender!FG7&lt;&gt;1,0,IF(AND($B7&gt;0,INDEX(Kalender!FG$68:FG$77,MAX(1,$B7))&gt;INDEX(Kalender!$B$68:$B$77,MAX(1,$B7))),1,0)+IF(OR(AND($C7&gt;0,INDEX(Kalender!FG$81:FG$110,MAX(1,$C7))&gt;INDEX(Kalender!$B$81:$B$110,MAX(1,$C7))),AND($D7&gt;0,INDEX(Kalender!FG$81:FG$110,MAX(1,$D7))&gt;INDEX(Kalender!$B$81:$B$110,MAX(1,$D7))),AND($E7&gt;0,INDEX(Kalender!FG$81:FG$110,MAX(1,$E7))&gt;INDEX(Kalender!$B$81:$B$110,MAX(1,$E7))),AND($F7&gt;0,INDEX(Kalender!FG$81:FG$110,MAX(1,$F7))&gt;INDEX(Kalender!$B$81:$B$110,MAX(1,$F7)))),2,0))</f>
        <v>0</v>
      </c>
      <c r="FH7" s="5" t="n">
        <f aca="false">IF(Kalender!FH7&lt;&gt;1,0,IF(AND($B7&gt;0,INDEX(Kalender!FH$68:FH$77,MAX(1,$B7))&gt;INDEX(Kalender!$B$68:$B$77,MAX(1,$B7))),1,0)+IF(OR(AND($C7&gt;0,INDEX(Kalender!FH$81:FH$110,MAX(1,$C7))&gt;INDEX(Kalender!$B$81:$B$110,MAX(1,$C7))),AND($D7&gt;0,INDEX(Kalender!FH$81:FH$110,MAX(1,$D7))&gt;INDEX(Kalender!$B$81:$B$110,MAX(1,$D7))),AND($E7&gt;0,INDEX(Kalender!FH$81:FH$110,MAX(1,$E7))&gt;INDEX(Kalender!$B$81:$B$110,MAX(1,$E7))),AND($F7&gt;0,INDEX(Kalender!FH$81:FH$110,MAX(1,$F7))&gt;INDEX(Kalender!$B$81:$B$110,MAX(1,$F7)))),2,0))</f>
        <v>0</v>
      </c>
      <c r="FI7" s="5" t="n">
        <f aca="false">IF(Kalender!FI7&lt;&gt;1,0,IF(AND($B7&gt;0,INDEX(Kalender!FI$68:FI$77,MAX(1,$B7))&gt;INDEX(Kalender!$B$68:$B$77,MAX(1,$B7))),1,0)+IF(OR(AND($C7&gt;0,INDEX(Kalender!FI$81:FI$110,MAX(1,$C7))&gt;INDEX(Kalender!$B$81:$B$110,MAX(1,$C7))),AND($D7&gt;0,INDEX(Kalender!FI$81:FI$110,MAX(1,$D7))&gt;INDEX(Kalender!$B$81:$B$110,MAX(1,$D7))),AND($E7&gt;0,INDEX(Kalender!FI$81:FI$110,MAX(1,$E7))&gt;INDEX(Kalender!$B$81:$B$110,MAX(1,$E7))),AND($F7&gt;0,INDEX(Kalender!FI$81:FI$110,MAX(1,$F7))&gt;INDEX(Kalender!$B$81:$B$110,MAX(1,$F7)))),2,0))</f>
        <v>0</v>
      </c>
      <c r="FJ7" s="5" t="n">
        <f aca="false">IF(Kalender!FJ7&lt;&gt;1,0,IF(AND($B7&gt;0,INDEX(Kalender!FJ$68:FJ$77,MAX(1,$B7))&gt;INDEX(Kalender!$B$68:$B$77,MAX(1,$B7))),1,0)+IF(OR(AND($C7&gt;0,INDEX(Kalender!FJ$81:FJ$110,MAX(1,$C7))&gt;INDEX(Kalender!$B$81:$B$110,MAX(1,$C7))),AND($D7&gt;0,INDEX(Kalender!FJ$81:FJ$110,MAX(1,$D7))&gt;INDEX(Kalender!$B$81:$B$110,MAX(1,$D7))),AND($E7&gt;0,INDEX(Kalender!FJ$81:FJ$110,MAX(1,$E7))&gt;INDEX(Kalender!$B$81:$B$110,MAX(1,$E7))),AND($F7&gt;0,INDEX(Kalender!FJ$81:FJ$110,MAX(1,$F7))&gt;INDEX(Kalender!$B$81:$B$110,MAX(1,$F7)))),2,0))</f>
        <v>0</v>
      </c>
      <c r="FK7" s="5" t="n">
        <f aca="false">IF(Kalender!FK7&lt;&gt;1,0,IF(AND($B7&gt;0,INDEX(Kalender!FK$68:FK$77,MAX(1,$B7))&gt;INDEX(Kalender!$B$68:$B$77,MAX(1,$B7))),1,0)+IF(OR(AND($C7&gt;0,INDEX(Kalender!FK$81:FK$110,MAX(1,$C7))&gt;INDEX(Kalender!$B$81:$B$110,MAX(1,$C7))),AND($D7&gt;0,INDEX(Kalender!FK$81:FK$110,MAX(1,$D7))&gt;INDEX(Kalender!$B$81:$B$110,MAX(1,$D7))),AND($E7&gt;0,INDEX(Kalender!FK$81:FK$110,MAX(1,$E7))&gt;INDEX(Kalender!$B$81:$B$110,MAX(1,$E7))),AND($F7&gt;0,INDEX(Kalender!FK$81:FK$110,MAX(1,$F7))&gt;INDEX(Kalender!$B$81:$B$110,MAX(1,$F7)))),2,0))</f>
        <v>0</v>
      </c>
      <c r="FL7" s="5" t="n">
        <f aca="false">IF(Kalender!FL7&lt;&gt;1,0,IF(AND($B7&gt;0,INDEX(Kalender!FL$68:FL$77,MAX(1,$B7))&gt;INDEX(Kalender!$B$68:$B$77,MAX(1,$B7))),1,0)+IF(OR(AND($C7&gt;0,INDEX(Kalender!FL$81:FL$110,MAX(1,$C7))&gt;INDEX(Kalender!$B$81:$B$110,MAX(1,$C7))),AND($D7&gt;0,INDEX(Kalender!FL$81:FL$110,MAX(1,$D7))&gt;INDEX(Kalender!$B$81:$B$110,MAX(1,$D7))),AND($E7&gt;0,INDEX(Kalender!FL$81:FL$110,MAX(1,$E7))&gt;INDEX(Kalender!$B$81:$B$110,MAX(1,$E7))),AND($F7&gt;0,INDEX(Kalender!FL$81:FL$110,MAX(1,$F7))&gt;INDEX(Kalender!$B$81:$B$110,MAX(1,$F7)))),2,0))</f>
        <v>0</v>
      </c>
      <c r="FM7" s="5" t="n">
        <f aca="false">IF(Kalender!FM7&lt;&gt;1,0,IF(AND($B7&gt;0,INDEX(Kalender!FM$68:FM$77,MAX(1,$B7))&gt;INDEX(Kalender!$B$68:$B$77,MAX(1,$B7))),1,0)+IF(OR(AND($C7&gt;0,INDEX(Kalender!FM$81:FM$110,MAX(1,$C7))&gt;INDEX(Kalender!$B$81:$B$110,MAX(1,$C7))),AND($D7&gt;0,INDEX(Kalender!FM$81:FM$110,MAX(1,$D7))&gt;INDEX(Kalender!$B$81:$B$110,MAX(1,$D7))),AND($E7&gt;0,INDEX(Kalender!FM$81:FM$110,MAX(1,$E7))&gt;INDEX(Kalender!$B$81:$B$110,MAX(1,$E7))),AND($F7&gt;0,INDEX(Kalender!FM$81:FM$110,MAX(1,$F7))&gt;INDEX(Kalender!$B$81:$B$110,MAX(1,$F7)))),2,0))</f>
        <v>0</v>
      </c>
      <c r="FN7" s="5" t="n">
        <f aca="false">IF(Kalender!FN7&lt;&gt;1,0,IF(AND($B7&gt;0,INDEX(Kalender!FN$68:FN$77,MAX(1,$B7))&gt;INDEX(Kalender!$B$68:$B$77,MAX(1,$B7))),1,0)+IF(OR(AND($C7&gt;0,INDEX(Kalender!FN$81:FN$110,MAX(1,$C7))&gt;INDEX(Kalender!$B$81:$B$110,MAX(1,$C7))),AND($D7&gt;0,INDEX(Kalender!FN$81:FN$110,MAX(1,$D7))&gt;INDEX(Kalender!$B$81:$B$110,MAX(1,$D7))),AND($E7&gt;0,INDEX(Kalender!FN$81:FN$110,MAX(1,$E7))&gt;INDEX(Kalender!$B$81:$B$110,MAX(1,$E7))),AND($F7&gt;0,INDEX(Kalender!FN$81:FN$110,MAX(1,$F7))&gt;INDEX(Kalender!$B$81:$B$110,MAX(1,$F7)))),2,0))</f>
        <v>0</v>
      </c>
      <c r="FO7" s="5" t="n">
        <f aca="false">IF(Kalender!FO7&lt;&gt;1,0,IF(AND($B7&gt;0,INDEX(Kalender!FO$68:FO$77,MAX(1,$B7))&gt;INDEX(Kalender!$B$68:$B$77,MAX(1,$B7))),1,0)+IF(OR(AND($C7&gt;0,INDEX(Kalender!FO$81:FO$110,MAX(1,$C7))&gt;INDEX(Kalender!$B$81:$B$110,MAX(1,$C7))),AND($D7&gt;0,INDEX(Kalender!FO$81:FO$110,MAX(1,$D7))&gt;INDEX(Kalender!$B$81:$B$110,MAX(1,$D7))),AND($E7&gt;0,INDEX(Kalender!FO$81:FO$110,MAX(1,$E7))&gt;INDEX(Kalender!$B$81:$B$110,MAX(1,$E7))),AND($F7&gt;0,INDEX(Kalender!FO$81:FO$110,MAX(1,$F7))&gt;INDEX(Kalender!$B$81:$B$110,MAX(1,$F7)))),2,0))</f>
        <v>0</v>
      </c>
      <c r="FP7" s="5" t="n">
        <f aca="false">IF(Kalender!FP7&lt;&gt;1,0,IF(AND($B7&gt;0,INDEX(Kalender!FP$68:FP$77,MAX(1,$B7))&gt;INDEX(Kalender!$B$68:$B$77,MAX(1,$B7))),1,0)+IF(OR(AND($C7&gt;0,INDEX(Kalender!FP$81:FP$110,MAX(1,$C7))&gt;INDEX(Kalender!$B$81:$B$110,MAX(1,$C7))),AND($D7&gt;0,INDEX(Kalender!FP$81:FP$110,MAX(1,$D7))&gt;INDEX(Kalender!$B$81:$B$110,MAX(1,$D7))),AND($E7&gt;0,INDEX(Kalender!FP$81:FP$110,MAX(1,$E7))&gt;INDEX(Kalender!$B$81:$B$110,MAX(1,$E7))),AND($F7&gt;0,INDEX(Kalender!FP$81:FP$110,MAX(1,$F7))&gt;INDEX(Kalender!$B$81:$B$110,MAX(1,$F7)))),2,0))</f>
        <v>0</v>
      </c>
      <c r="FQ7" s="5" t="n">
        <f aca="false">IF(Kalender!FQ7&lt;&gt;1,0,IF(AND($B7&gt;0,INDEX(Kalender!FQ$68:FQ$77,MAX(1,$B7))&gt;INDEX(Kalender!$B$68:$B$77,MAX(1,$B7))),1,0)+IF(OR(AND($C7&gt;0,INDEX(Kalender!FQ$81:FQ$110,MAX(1,$C7))&gt;INDEX(Kalender!$B$81:$B$110,MAX(1,$C7))),AND($D7&gt;0,INDEX(Kalender!FQ$81:FQ$110,MAX(1,$D7))&gt;INDEX(Kalender!$B$81:$B$110,MAX(1,$D7))),AND($E7&gt;0,INDEX(Kalender!FQ$81:FQ$110,MAX(1,$E7))&gt;INDEX(Kalender!$B$81:$B$110,MAX(1,$E7))),AND($F7&gt;0,INDEX(Kalender!FQ$81:FQ$110,MAX(1,$F7))&gt;INDEX(Kalender!$B$81:$B$110,MAX(1,$F7)))),2,0))</f>
        <v>0</v>
      </c>
      <c r="FR7" s="5" t="n">
        <f aca="false">IF(Kalender!FR7&lt;&gt;1,0,IF(AND($B7&gt;0,INDEX(Kalender!FR$68:FR$77,MAX(1,$B7))&gt;INDEX(Kalender!$B$68:$B$77,MAX(1,$B7))),1,0)+IF(OR(AND($C7&gt;0,INDEX(Kalender!FR$81:FR$110,MAX(1,$C7))&gt;INDEX(Kalender!$B$81:$B$110,MAX(1,$C7))),AND($D7&gt;0,INDEX(Kalender!FR$81:FR$110,MAX(1,$D7))&gt;INDEX(Kalender!$B$81:$B$110,MAX(1,$D7))),AND($E7&gt;0,INDEX(Kalender!FR$81:FR$110,MAX(1,$E7))&gt;INDEX(Kalender!$B$81:$B$110,MAX(1,$E7))),AND($F7&gt;0,INDEX(Kalender!FR$81:FR$110,MAX(1,$F7))&gt;INDEX(Kalender!$B$81:$B$110,MAX(1,$F7)))),2,0))</f>
        <v>0</v>
      </c>
      <c r="FS7" s="5" t="n">
        <f aca="false">IF(Kalender!FS7&lt;&gt;1,0,IF(AND($B7&gt;0,INDEX(Kalender!FS$68:FS$77,MAX(1,$B7))&gt;INDEX(Kalender!$B$68:$B$77,MAX(1,$B7))),1,0)+IF(OR(AND($C7&gt;0,INDEX(Kalender!FS$81:FS$110,MAX(1,$C7))&gt;INDEX(Kalender!$B$81:$B$110,MAX(1,$C7))),AND($D7&gt;0,INDEX(Kalender!FS$81:FS$110,MAX(1,$D7))&gt;INDEX(Kalender!$B$81:$B$110,MAX(1,$D7))),AND($E7&gt;0,INDEX(Kalender!FS$81:FS$110,MAX(1,$E7))&gt;INDEX(Kalender!$B$81:$B$110,MAX(1,$E7))),AND($F7&gt;0,INDEX(Kalender!FS$81:FS$110,MAX(1,$F7))&gt;INDEX(Kalender!$B$81:$B$110,MAX(1,$F7)))),2,0))</f>
        <v>0</v>
      </c>
      <c r="FT7" s="5" t="n">
        <f aca="false">IF(Kalender!FT7&lt;&gt;1,0,IF(AND($B7&gt;0,INDEX(Kalender!FT$68:FT$77,MAX(1,$B7))&gt;INDEX(Kalender!$B$68:$B$77,MAX(1,$B7))),1,0)+IF(OR(AND($C7&gt;0,INDEX(Kalender!FT$81:FT$110,MAX(1,$C7))&gt;INDEX(Kalender!$B$81:$B$110,MAX(1,$C7))),AND($D7&gt;0,INDEX(Kalender!FT$81:FT$110,MAX(1,$D7))&gt;INDEX(Kalender!$B$81:$B$110,MAX(1,$D7))),AND($E7&gt;0,INDEX(Kalender!FT$81:FT$110,MAX(1,$E7))&gt;INDEX(Kalender!$B$81:$B$110,MAX(1,$E7))),AND($F7&gt;0,INDEX(Kalender!FT$81:FT$110,MAX(1,$F7))&gt;INDEX(Kalender!$B$81:$B$110,MAX(1,$F7)))),2,0))</f>
        <v>0</v>
      </c>
      <c r="FU7" s="5" t="n">
        <f aca="false">IF(Kalender!FU7&lt;&gt;1,0,IF(AND($B7&gt;0,INDEX(Kalender!FU$68:FU$77,MAX(1,$B7))&gt;INDEX(Kalender!$B$68:$B$77,MAX(1,$B7))),1,0)+IF(OR(AND($C7&gt;0,INDEX(Kalender!FU$81:FU$110,MAX(1,$C7))&gt;INDEX(Kalender!$B$81:$B$110,MAX(1,$C7))),AND($D7&gt;0,INDEX(Kalender!FU$81:FU$110,MAX(1,$D7))&gt;INDEX(Kalender!$B$81:$B$110,MAX(1,$D7))),AND($E7&gt;0,INDEX(Kalender!FU$81:FU$110,MAX(1,$E7))&gt;INDEX(Kalender!$B$81:$B$110,MAX(1,$E7))),AND($F7&gt;0,INDEX(Kalender!FU$81:FU$110,MAX(1,$F7))&gt;INDEX(Kalender!$B$81:$B$110,MAX(1,$F7)))),2,0))</f>
        <v>0</v>
      </c>
      <c r="FV7" s="5" t="n">
        <f aca="false">IF(Kalender!FV7&lt;&gt;1,0,IF(AND($B7&gt;0,INDEX(Kalender!FV$68:FV$77,MAX(1,$B7))&gt;INDEX(Kalender!$B$68:$B$77,MAX(1,$B7))),1,0)+IF(OR(AND($C7&gt;0,INDEX(Kalender!FV$81:FV$110,MAX(1,$C7))&gt;INDEX(Kalender!$B$81:$B$110,MAX(1,$C7))),AND($D7&gt;0,INDEX(Kalender!FV$81:FV$110,MAX(1,$D7))&gt;INDEX(Kalender!$B$81:$B$110,MAX(1,$D7))),AND($E7&gt;0,INDEX(Kalender!FV$81:FV$110,MAX(1,$E7))&gt;INDEX(Kalender!$B$81:$B$110,MAX(1,$E7))),AND($F7&gt;0,INDEX(Kalender!FV$81:FV$110,MAX(1,$F7))&gt;INDEX(Kalender!$B$81:$B$110,MAX(1,$F7)))),2,0))</f>
        <v>0</v>
      </c>
      <c r="FW7" s="5" t="n">
        <f aca="false">IF(Kalender!FW7&lt;&gt;1,0,IF(AND($B7&gt;0,INDEX(Kalender!FW$68:FW$77,MAX(1,$B7))&gt;INDEX(Kalender!$B$68:$B$77,MAX(1,$B7))),1,0)+IF(OR(AND($C7&gt;0,INDEX(Kalender!FW$81:FW$110,MAX(1,$C7))&gt;INDEX(Kalender!$B$81:$B$110,MAX(1,$C7))),AND($D7&gt;0,INDEX(Kalender!FW$81:FW$110,MAX(1,$D7))&gt;INDEX(Kalender!$B$81:$B$110,MAX(1,$D7))),AND($E7&gt;0,INDEX(Kalender!FW$81:FW$110,MAX(1,$E7))&gt;INDEX(Kalender!$B$81:$B$110,MAX(1,$E7))),AND($F7&gt;0,INDEX(Kalender!FW$81:FW$110,MAX(1,$F7))&gt;INDEX(Kalender!$B$81:$B$110,MAX(1,$F7)))),2,0))</f>
        <v>0</v>
      </c>
      <c r="FX7" s="5" t="n">
        <f aca="false">IF(Kalender!FX7&lt;&gt;1,0,IF(AND($B7&gt;0,INDEX(Kalender!FX$68:FX$77,MAX(1,$B7))&gt;INDEX(Kalender!$B$68:$B$77,MAX(1,$B7))),1,0)+IF(OR(AND($C7&gt;0,INDEX(Kalender!FX$81:FX$110,MAX(1,$C7))&gt;INDEX(Kalender!$B$81:$B$110,MAX(1,$C7))),AND($D7&gt;0,INDEX(Kalender!FX$81:FX$110,MAX(1,$D7))&gt;INDEX(Kalender!$B$81:$B$110,MAX(1,$D7))),AND($E7&gt;0,INDEX(Kalender!FX$81:FX$110,MAX(1,$E7))&gt;INDEX(Kalender!$B$81:$B$110,MAX(1,$E7))),AND($F7&gt;0,INDEX(Kalender!FX$81:FX$110,MAX(1,$F7))&gt;INDEX(Kalender!$B$81:$B$110,MAX(1,$F7)))),2,0))</f>
        <v>0</v>
      </c>
      <c r="FY7" s="5" t="n">
        <f aca="false">IF(Kalender!FY7&lt;&gt;1,0,IF(AND($B7&gt;0,INDEX(Kalender!FY$68:FY$77,MAX(1,$B7))&gt;INDEX(Kalender!$B$68:$B$77,MAX(1,$B7))),1,0)+IF(OR(AND($C7&gt;0,INDEX(Kalender!FY$81:FY$110,MAX(1,$C7))&gt;INDEX(Kalender!$B$81:$B$110,MAX(1,$C7))),AND($D7&gt;0,INDEX(Kalender!FY$81:FY$110,MAX(1,$D7))&gt;INDEX(Kalender!$B$81:$B$110,MAX(1,$D7))),AND($E7&gt;0,INDEX(Kalender!FY$81:FY$110,MAX(1,$E7))&gt;INDEX(Kalender!$B$81:$B$110,MAX(1,$E7))),AND($F7&gt;0,INDEX(Kalender!FY$81:FY$110,MAX(1,$F7))&gt;INDEX(Kalender!$B$81:$B$110,MAX(1,$F7)))),2,0))</f>
        <v>0</v>
      </c>
      <c r="FZ7" s="5" t="n">
        <f aca="false">IF(Kalender!FZ7&lt;&gt;1,0,IF(AND($B7&gt;0,INDEX(Kalender!FZ$68:FZ$77,MAX(1,$B7))&gt;INDEX(Kalender!$B$68:$B$77,MAX(1,$B7))),1,0)+IF(OR(AND($C7&gt;0,INDEX(Kalender!FZ$81:FZ$110,MAX(1,$C7))&gt;INDEX(Kalender!$B$81:$B$110,MAX(1,$C7))),AND($D7&gt;0,INDEX(Kalender!FZ$81:FZ$110,MAX(1,$D7))&gt;INDEX(Kalender!$B$81:$B$110,MAX(1,$D7))),AND($E7&gt;0,INDEX(Kalender!FZ$81:FZ$110,MAX(1,$E7))&gt;INDEX(Kalender!$B$81:$B$110,MAX(1,$E7))),AND($F7&gt;0,INDEX(Kalender!FZ$81:FZ$110,MAX(1,$F7))&gt;INDEX(Kalender!$B$81:$B$110,MAX(1,$F7)))),2,0))</f>
        <v>0</v>
      </c>
      <c r="GA7" s="5" t="n">
        <f aca="false">IF(Kalender!GA7&lt;&gt;1,0,IF(AND($B7&gt;0,INDEX(Kalender!GA$68:GA$77,MAX(1,$B7))&gt;INDEX(Kalender!$B$68:$B$77,MAX(1,$B7))),1,0)+IF(OR(AND($C7&gt;0,INDEX(Kalender!GA$81:GA$110,MAX(1,$C7))&gt;INDEX(Kalender!$B$81:$B$110,MAX(1,$C7))),AND($D7&gt;0,INDEX(Kalender!GA$81:GA$110,MAX(1,$D7))&gt;INDEX(Kalender!$B$81:$B$110,MAX(1,$D7))),AND($E7&gt;0,INDEX(Kalender!GA$81:GA$110,MAX(1,$E7))&gt;INDEX(Kalender!$B$81:$B$110,MAX(1,$E7))),AND($F7&gt;0,INDEX(Kalender!GA$81:GA$110,MAX(1,$F7))&gt;INDEX(Kalender!$B$81:$B$110,MAX(1,$F7)))),2,0))</f>
        <v>0</v>
      </c>
      <c r="GB7" s="5" t="n">
        <f aca="false">IF(Kalender!GB7&lt;&gt;1,0,IF(AND($B7&gt;0,INDEX(Kalender!GB$68:GB$77,MAX(1,$B7))&gt;INDEX(Kalender!$B$68:$B$77,MAX(1,$B7))),1,0)+IF(OR(AND($C7&gt;0,INDEX(Kalender!GB$81:GB$110,MAX(1,$C7))&gt;INDEX(Kalender!$B$81:$B$110,MAX(1,$C7))),AND($D7&gt;0,INDEX(Kalender!GB$81:GB$110,MAX(1,$D7))&gt;INDEX(Kalender!$B$81:$B$110,MAX(1,$D7))),AND($E7&gt;0,INDEX(Kalender!GB$81:GB$110,MAX(1,$E7))&gt;INDEX(Kalender!$B$81:$B$110,MAX(1,$E7))),AND($F7&gt;0,INDEX(Kalender!GB$81:GB$110,MAX(1,$F7))&gt;INDEX(Kalender!$B$81:$B$110,MAX(1,$F7)))),2,0))</f>
        <v>0</v>
      </c>
      <c r="GC7" s="5" t="n">
        <f aca="false">IF(Kalender!GC7&lt;&gt;1,0,IF(AND($B7&gt;0,INDEX(Kalender!GC$68:GC$77,MAX(1,$B7))&gt;INDEX(Kalender!$B$68:$B$77,MAX(1,$B7))),1,0)+IF(OR(AND($C7&gt;0,INDEX(Kalender!GC$81:GC$110,MAX(1,$C7))&gt;INDEX(Kalender!$B$81:$B$110,MAX(1,$C7))),AND($D7&gt;0,INDEX(Kalender!GC$81:GC$110,MAX(1,$D7))&gt;INDEX(Kalender!$B$81:$B$110,MAX(1,$D7))),AND($E7&gt;0,INDEX(Kalender!GC$81:GC$110,MAX(1,$E7))&gt;INDEX(Kalender!$B$81:$B$110,MAX(1,$E7))),AND($F7&gt;0,INDEX(Kalender!GC$81:GC$110,MAX(1,$F7))&gt;INDEX(Kalender!$B$81:$B$110,MAX(1,$F7)))),2,0))</f>
        <v>0</v>
      </c>
      <c r="GD7" s="5" t="n">
        <f aca="false">IF(Kalender!GD7&lt;&gt;1,0,IF(AND($B7&gt;0,INDEX(Kalender!GD$68:GD$77,MAX(1,$B7))&gt;INDEX(Kalender!$B$68:$B$77,MAX(1,$B7))),1,0)+IF(OR(AND($C7&gt;0,INDEX(Kalender!GD$81:GD$110,MAX(1,$C7))&gt;INDEX(Kalender!$B$81:$B$110,MAX(1,$C7))),AND($D7&gt;0,INDEX(Kalender!GD$81:GD$110,MAX(1,$D7))&gt;INDEX(Kalender!$B$81:$B$110,MAX(1,$D7))),AND($E7&gt;0,INDEX(Kalender!GD$81:GD$110,MAX(1,$E7))&gt;INDEX(Kalender!$B$81:$B$110,MAX(1,$E7))),AND($F7&gt;0,INDEX(Kalender!GD$81:GD$110,MAX(1,$F7))&gt;INDEX(Kalender!$B$81:$B$110,MAX(1,$F7)))),2,0))</f>
        <v>0</v>
      </c>
      <c r="GE7" s="5" t="n">
        <f aca="false">IF(Kalender!GE7&lt;&gt;1,0,IF(AND($B7&gt;0,INDEX(Kalender!GE$68:GE$77,MAX(1,$B7))&gt;INDEX(Kalender!$B$68:$B$77,MAX(1,$B7))),1,0)+IF(OR(AND($C7&gt;0,INDEX(Kalender!GE$81:GE$110,MAX(1,$C7))&gt;INDEX(Kalender!$B$81:$B$110,MAX(1,$C7))),AND($D7&gt;0,INDEX(Kalender!GE$81:GE$110,MAX(1,$D7))&gt;INDEX(Kalender!$B$81:$B$110,MAX(1,$D7))),AND($E7&gt;0,INDEX(Kalender!GE$81:GE$110,MAX(1,$E7))&gt;INDEX(Kalender!$B$81:$B$110,MAX(1,$E7))),AND($F7&gt;0,INDEX(Kalender!GE$81:GE$110,MAX(1,$F7))&gt;INDEX(Kalender!$B$81:$B$110,MAX(1,$F7)))),2,0))</f>
        <v>0</v>
      </c>
      <c r="GF7" s="5" t="n">
        <f aca="false">IF(Kalender!GF7&lt;&gt;1,0,IF(AND($B7&gt;0,INDEX(Kalender!GF$68:GF$77,MAX(1,$B7))&gt;INDEX(Kalender!$B$68:$B$77,MAX(1,$B7))),1,0)+IF(OR(AND($C7&gt;0,INDEX(Kalender!GF$81:GF$110,MAX(1,$C7))&gt;INDEX(Kalender!$B$81:$B$110,MAX(1,$C7))),AND($D7&gt;0,INDEX(Kalender!GF$81:GF$110,MAX(1,$D7))&gt;INDEX(Kalender!$B$81:$B$110,MAX(1,$D7))),AND($E7&gt;0,INDEX(Kalender!GF$81:GF$110,MAX(1,$E7))&gt;INDEX(Kalender!$B$81:$B$110,MAX(1,$E7))),AND($F7&gt;0,INDEX(Kalender!GF$81:GF$110,MAX(1,$F7))&gt;INDEX(Kalender!$B$81:$B$110,MAX(1,$F7)))),2,0))</f>
        <v>0</v>
      </c>
      <c r="GG7" s="5" t="n">
        <f aca="false">IF(Kalender!GG7&lt;&gt;1,0,IF(AND($B7&gt;0,INDEX(Kalender!GG$68:GG$77,MAX(1,$B7))&gt;INDEX(Kalender!$B$68:$B$77,MAX(1,$B7))),1,0)+IF(OR(AND($C7&gt;0,INDEX(Kalender!GG$81:GG$110,MAX(1,$C7))&gt;INDEX(Kalender!$B$81:$B$110,MAX(1,$C7))),AND($D7&gt;0,INDEX(Kalender!GG$81:GG$110,MAX(1,$D7))&gt;INDEX(Kalender!$B$81:$B$110,MAX(1,$D7))),AND($E7&gt;0,INDEX(Kalender!GG$81:GG$110,MAX(1,$E7))&gt;INDEX(Kalender!$B$81:$B$110,MAX(1,$E7))),AND($F7&gt;0,INDEX(Kalender!GG$81:GG$110,MAX(1,$F7))&gt;INDEX(Kalender!$B$81:$B$110,MAX(1,$F7)))),2,0))</f>
        <v>0</v>
      </c>
      <c r="GH7" s="5" t="n">
        <f aca="false">IF(Kalender!GH7&lt;&gt;1,0,IF(AND($B7&gt;0,INDEX(Kalender!GH$68:GH$77,MAX(1,$B7))&gt;INDEX(Kalender!$B$68:$B$77,MAX(1,$B7))),1,0)+IF(OR(AND($C7&gt;0,INDEX(Kalender!GH$81:GH$110,MAX(1,$C7))&gt;INDEX(Kalender!$B$81:$B$110,MAX(1,$C7))),AND($D7&gt;0,INDEX(Kalender!GH$81:GH$110,MAX(1,$D7))&gt;INDEX(Kalender!$B$81:$B$110,MAX(1,$D7))),AND($E7&gt;0,INDEX(Kalender!GH$81:GH$110,MAX(1,$E7))&gt;INDEX(Kalender!$B$81:$B$110,MAX(1,$E7))),AND($F7&gt;0,INDEX(Kalender!GH$81:GH$110,MAX(1,$F7))&gt;INDEX(Kalender!$B$81:$B$110,MAX(1,$F7)))),2,0))</f>
        <v>0</v>
      </c>
      <c r="GI7" s="5" t="n">
        <f aca="false">IF(Kalender!GI7&lt;&gt;1,0,IF(AND($B7&gt;0,INDEX(Kalender!GI$68:GI$77,MAX(1,$B7))&gt;INDEX(Kalender!$B$68:$B$77,MAX(1,$B7))),1,0)+IF(OR(AND($C7&gt;0,INDEX(Kalender!GI$81:GI$110,MAX(1,$C7))&gt;INDEX(Kalender!$B$81:$B$110,MAX(1,$C7))),AND($D7&gt;0,INDEX(Kalender!GI$81:GI$110,MAX(1,$D7))&gt;INDEX(Kalender!$B$81:$B$110,MAX(1,$D7))),AND($E7&gt;0,INDEX(Kalender!GI$81:GI$110,MAX(1,$E7))&gt;INDEX(Kalender!$B$81:$B$110,MAX(1,$E7))),AND($F7&gt;0,INDEX(Kalender!GI$81:GI$110,MAX(1,$F7))&gt;INDEX(Kalender!$B$81:$B$110,MAX(1,$F7)))),2,0))</f>
        <v>0</v>
      </c>
      <c r="GJ7" s="5" t="n">
        <f aca="false">IF(Kalender!GJ7&lt;&gt;1,0,IF(AND($B7&gt;0,INDEX(Kalender!GJ$68:GJ$77,MAX(1,$B7))&gt;INDEX(Kalender!$B$68:$B$77,MAX(1,$B7))),1,0)+IF(OR(AND($C7&gt;0,INDEX(Kalender!GJ$81:GJ$110,MAX(1,$C7))&gt;INDEX(Kalender!$B$81:$B$110,MAX(1,$C7))),AND($D7&gt;0,INDEX(Kalender!GJ$81:GJ$110,MAX(1,$D7))&gt;INDEX(Kalender!$B$81:$B$110,MAX(1,$D7))),AND($E7&gt;0,INDEX(Kalender!GJ$81:GJ$110,MAX(1,$E7))&gt;INDEX(Kalender!$B$81:$B$110,MAX(1,$E7))),AND($F7&gt;0,INDEX(Kalender!GJ$81:GJ$110,MAX(1,$F7))&gt;INDEX(Kalender!$B$81:$B$110,MAX(1,$F7)))),2,0))</f>
        <v>0</v>
      </c>
      <c r="GK7" s="5" t="n">
        <f aca="false">IF(Kalender!GK7&lt;&gt;1,0,IF(AND($B7&gt;0,INDEX(Kalender!GK$68:GK$77,MAX(1,$B7))&gt;INDEX(Kalender!$B$68:$B$77,MAX(1,$B7))),1,0)+IF(OR(AND($C7&gt;0,INDEX(Kalender!GK$81:GK$110,MAX(1,$C7))&gt;INDEX(Kalender!$B$81:$B$110,MAX(1,$C7))),AND($D7&gt;0,INDEX(Kalender!GK$81:GK$110,MAX(1,$D7))&gt;INDEX(Kalender!$B$81:$B$110,MAX(1,$D7))),AND($E7&gt;0,INDEX(Kalender!GK$81:GK$110,MAX(1,$E7))&gt;INDEX(Kalender!$B$81:$B$110,MAX(1,$E7))),AND($F7&gt;0,INDEX(Kalender!GK$81:GK$110,MAX(1,$F7))&gt;INDEX(Kalender!$B$81:$B$110,MAX(1,$F7)))),2,0))</f>
        <v>0</v>
      </c>
      <c r="GL7" s="5" t="n">
        <f aca="false">IF(Kalender!GL7&lt;&gt;1,0,IF(AND($B7&gt;0,INDEX(Kalender!GL$68:GL$77,MAX(1,$B7))&gt;INDEX(Kalender!$B$68:$B$77,MAX(1,$B7))),1,0)+IF(OR(AND($C7&gt;0,INDEX(Kalender!GL$81:GL$110,MAX(1,$C7))&gt;INDEX(Kalender!$B$81:$B$110,MAX(1,$C7))),AND($D7&gt;0,INDEX(Kalender!GL$81:GL$110,MAX(1,$D7))&gt;INDEX(Kalender!$B$81:$B$110,MAX(1,$D7))),AND($E7&gt;0,INDEX(Kalender!GL$81:GL$110,MAX(1,$E7))&gt;INDEX(Kalender!$B$81:$B$110,MAX(1,$E7))),AND($F7&gt;0,INDEX(Kalender!GL$81:GL$110,MAX(1,$F7))&gt;INDEX(Kalender!$B$81:$B$110,MAX(1,$F7)))),2,0))</f>
        <v>0</v>
      </c>
      <c r="GM7" s="5" t="n">
        <f aca="false">IF(Kalender!GM7&lt;&gt;1,0,IF(AND($B7&gt;0,INDEX(Kalender!GM$68:GM$77,MAX(1,$B7))&gt;INDEX(Kalender!$B$68:$B$77,MAX(1,$B7))),1,0)+IF(OR(AND($C7&gt;0,INDEX(Kalender!GM$81:GM$110,MAX(1,$C7))&gt;INDEX(Kalender!$B$81:$B$110,MAX(1,$C7))),AND($D7&gt;0,INDEX(Kalender!GM$81:GM$110,MAX(1,$D7))&gt;INDEX(Kalender!$B$81:$B$110,MAX(1,$D7))),AND($E7&gt;0,INDEX(Kalender!GM$81:GM$110,MAX(1,$E7))&gt;INDEX(Kalender!$B$81:$B$110,MAX(1,$E7))),AND($F7&gt;0,INDEX(Kalender!GM$81:GM$110,MAX(1,$F7))&gt;INDEX(Kalender!$B$81:$B$110,MAX(1,$F7)))),2,0))</f>
        <v>0</v>
      </c>
      <c r="GN7" s="5" t="n">
        <f aca="false">IF(Kalender!GN7&lt;&gt;1,0,IF(AND($B7&gt;0,INDEX(Kalender!GN$68:GN$77,MAX(1,$B7))&gt;INDEX(Kalender!$B$68:$B$77,MAX(1,$B7))),1,0)+IF(OR(AND($C7&gt;0,INDEX(Kalender!GN$81:GN$110,MAX(1,$C7))&gt;INDEX(Kalender!$B$81:$B$110,MAX(1,$C7))),AND($D7&gt;0,INDEX(Kalender!GN$81:GN$110,MAX(1,$D7))&gt;INDEX(Kalender!$B$81:$B$110,MAX(1,$D7))),AND($E7&gt;0,INDEX(Kalender!GN$81:GN$110,MAX(1,$E7))&gt;INDEX(Kalender!$B$81:$B$110,MAX(1,$E7))),AND($F7&gt;0,INDEX(Kalender!GN$81:GN$110,MAX(1,$F7))&gt;INDEX(Kalender!$B$81:$B$110,MAX(1,$F7)))),2,0))</f>
        <v>0</v>
      </c>
      <c r="GO7" s="5" t="n">
        <f aca="false">IF(Kalender!GO7&lt;&gt;1,0,IF(AND($B7&gt;0,INDEX(Kalender!GO$68:GO$77,MAX(1,$B7))&gt;INDEX(Kalender!$B$68:$B$77,MAX(1,$B7))),1,0)+IF(OR(AND($C7&gt;0,INDEX(Kalender!GO$81:GO$110,MAX(1,$C7))&gt;INDEX(Kalender!$B$81:$B$110,MAX(1,$C7))),AND($D7&gt;0,INDEX(Kalender!GO$81:GO$110,MAX(1,$D7))&gt;INDEX(Kalender!$B$81:$B$110,MAX(1,$D7))),AND($E7&gt;0,INDEX(Kalender!GO$81:GO$110,MAX(1,$E7))&gt;INDEX(Kalender!$B$81:$B$110,MAX(1,$E7))),AND($F7&gt;0,INDEX(Kalender!GO$81:GO$110,MAX(1,$F7))&gt;INDEX(Kalender!$B$81:$B$110,MAX(1,$F7)))),2,0))</f>
        <v>0</v>
      </c>
      <c r="GP7" s="5" t="n">
        <f aca="false">IF(Kalender!GP7&lt;&gt;1,0,IF(AND($B7&gt;0,INDEX(Kalender!GP$68:GP$77,MAX(1,$B7))&gt;INDEX(Kalender!$B$68:$B$77,MAX(1,$B7))),1,0)+IF(OR(AND($C7&gt;0,INDEX(Kalender!GP$81:GP$110,MAX(1,$C7))&gt;INDEX(Kalender!$B$81:$B$110,MAX(1,$C7))),AND($D7&gt;0,INDEX(Kalender!GP$81:GP$110,MAX(1,$D7))&gt;INDEX(Kalender!$B$81:$B$110,MAX(1,$D7))),AND($E7&gt;0,INDEX(Kalender!GP$81:GP$110,MAX(1,$E7))&gt;INDEX(Kalender!$B$81:$B$110,MAX(1,$E7))),AND($F7&gt;0,INDEX(Kalender!GP$81:GP$110,MAX(1,$F7))&gt;INDEX(Kalender!$B$81:$B$110,MAX(1,$F7)))),2,0))</f>
        <v>0</v>
      </c>
      <c r="GQ7" s="5" t="n">
        <f aca="false">IF(Kalender!GQ7&lt;&gt;1,0,IF(AND($B7&gt;0,INDEX(Kalender!GQ$68:GQ$77,MAX(1,$B7))&gt;INDEX(Kalender!$B$68:$B$77,MAX(1,$B7))),1,0)+IF(OR(AND($C7&gt;0,INDEX(Kalender!GQ$81:GQ$110,MAX(1,$C7))&gt;INDEX(Kalender!$B$81:$B$110,MAX(1,$C7))),AND($D7&gt;0,INDEX(Kalender!GQ$81:GQ$110,MAX(1,$D7))&gt;INDEX(Kalender!$B$81:$B$110,MAX(1,$D7))),AND($E7&gt;0,INDEX(Kalender!GQ$81:GQ$110,MAX(1,$E7))&gt;INDEX(Kalender!$B$81:$B$110,MAX(1,$E7))),AND($F7&gt;0,INDEX(Kalender!GQ$81:GQ$110,MAX(1,$F7))&gt;INDEX(Kalender!$B$81:$B$110,MAX(1,$F7)))),2,0))</f>
        <v>0</v>
      </c>
      <c r="GR7" s="5" t="n">
        <f aca="false">IF(Kalender!GR7&lt;&gt;1,0,IF(AND($B7&gt;0,INDEX(Kalender!GR$68:GR$77,MAX(1,$B7))&gt;INDEX(Kalender!$B$68:$B$77,MAX(1,$B7))),1,0)+IF(OR(AND($C7&gt;0,INDEX(Kalender!GR$81:GR$110,MAX(1,$C7))&gt;INDEX(Kalender!$B$81:$B$110,MAX(1,$C7))),AND($D7&gt;0,INDEX(Kalender!GR$81:GR$110,MAX(1,$D7))&gt;INDEX(Kalender!$B$81:$B$110,MAX(1,$D7))),AND($E7&gt;0,INDEX(Kalender!GR$81:GR$110,MAX(1,$E7))&gt;INDEX(Kalender!$B$81:$B$110,MAX(1,$E7))),AND($F7&gt;0,INDEX(Kalender!GR$81:GR$110,MAX(1,$F7))&gt;INDEX(Kalender!$B$81:$B$110,MAX(1,$F7)))),2,0))</f>
        <v>0</v>
      </c>
      <c r="GS7" s="5" t="n">
        <f aca="false">IF(Kalender!GS7&lt;&gt;1,0,IF(AND($B7&gt;0,INDEX(Kalender!GS$68:GS$77,MAX(1,$B7))&gt;INDEX(Kalender!$B$68:$B$77,MAX(1,$B7))),1,0)+IF(OR(AND($C7&gt;0,INDEX(Kalender!GS$81:GS$110,MAX(1,$C7))&gt;INDEX(Kalender!$B$81:$B$110,MAX(1,$C7))),AND($D7&gt;0,INDEX(Kalender!GS$81:GS$110,MAX(1,$D7))&gt;INDEX(Kalender!$B$81:$B$110,MAX(1,$D7))),AND($E7&gt;0,INDEX(Kalender!GS$81:GS$110,MAX(1,$E7))&gt;INDEX(Kalender!$B$81:$B$110,MAX(1,$E7))),AND($F7&gt;0,INDEX(Kalender!GS$81:GS$110,MAX(1,$F7))&gt;INDEX(Kalender!$B$81:$B$110,MAX(1,$F7)))),2,0))</f>
        <v>0</v>
      </c>
      <c r="GT7" s="5" t="n">
        <f aca="false">IF(Kalender!GT7&lt;&gt;1,0,IF(AND($B7&gt;0,INDEX(Kalender!GT$68:GT$77,MAX(1,$B7))&gt;INDEX(Kalender!$B$68:$B$77,MAX(1,$B7))),1,0)+IF(OR(AND($C7&gt;0,INDEX(Kalender!GT$81:GT$110,MAX(1,$C7))&gt;INDEX(Kalender!$B$81:$B$110,MAX(1,$C7))),AND($D7&gt;0,INDEX(Kalender!GT$81:GT$110,MAX(1,$D7))&gt;INDEX(Kalender!$B$81:$B$110,MAX(1,$D7))),AND($E7&gt;0,INDEX(Kalender!GT$81:GT$110,MAX(1,$E7))&gt;INDEX(Kalender!$B$81:$B$110,MAX(1,$E7))),AND($F7&gt;0,INDEX(Kalender!GT$81:GT$110,MAX(1,$F7))&gt;INDEX(Kalender!$B$81:$B$110,MAX(1,$F7)))),2,0))</f>
        <v>0</v>
      </c>
      <c r="GU7" s="5" t="n">
        <f aca="false">IF(Kalender!GU7&lt;&gt;1,0,IF(AND($B7&gt;0,INDEX(Kalender!GU$68:GU$77,MAX(1,$B7))&gt;INDEX(Kalender!$B$68:$B$77,MAX(1,$B7))),1,0)+IF(OR(AND($C7&gt;0,INDEX(Kalender!GU$81:GU$110,MAX(1,$C7))&gt;INDEX(Kalender!$B$81:$B$110,MAX(1,$C7))),AND($D7&gt;0,INDEX(Kalender!GU$81:GU$110,MAX(1,$D7))&gt;INDEX(Kalender!$B$81:$B$110,MAX(1,$D7))),AND($E7&gt;0,INDEX(Kalender!GU$81:GU$110,MAX(1,$E7))&gt;INDEX(Kalender!$B$81:$B$110,MAX(1,$E7))),AND($F7&gt;0,INDEX(Kalender!GU$81:GU$110,MAX(1,$F7))&gt;INDEX(Kalender!$B$81:$B$110,MAX(1,$F7)))),2,0))</f>
        <v>0</v>
      </c>
      <c r="GV7" s="5" t="n">
        <f aca="false">IF(Kalender!GV7&lt;&gt;1,0,IF(AND($B7&gt;0,INDEX(Kalender!GV$68:GV$77,MAX(1,$B7))&gt;INDEX(Kalender!$B$68:$B$77,MAX(1,$B7))),1,0)+IF(OR(AND($C7&gt;0,INDEX(Kalender!GV$81:GV$110,MAX(1,$C7))&gt;INDEX(Kalender!$B$81:$B$110,MAX(1,$C7))),AND($D7&gt;0,INDEX(Kalender!GV$81:GV$110,MAX(1,$D7))&gt;INDEX(Kalender!$B$81:$B$110,MAX(1,$D7))),AND($E7&gt;0,INDEX(Kalender!GV$81:GV$110,MAX(1,$E7))&gt;INDEX(Kalender!$B$81:$B$110,MAX(1,$E7))),AND($F7&gt;0,INDEX(Kalender!GV$81:GV$110,MAX(1,$F7))&gt;INDEX(Kalender!$B$81:$B$110,MAX(1,$F7)))),2,0))</f>
        <v>0</v>
      </c>
      <c r="GW7" s="5" t="n">
        <f aca="false">IF(Kalender!GW7&lt;&gt;1,0,IF(AND($B7&gt;0,INDEX(Kalender!GW$68:GW$77,MAX(1,$B7))&gt;INDEX(Kalender!$B$68:$B$77,MAX(1,$B7))),1,0)+IF(OR(AND($C7&gt;0,INDEX(Kalender!GW$81:GW$110,MAX(1,$C7))&gt;INDEX(Kalender!$B$81:$B$110,MAX(1,$C7))),AND($D7&gt;0,INDEX(Kalender!GW$81:GW$110,MAX(1,$D7))&gt;INDEX(Kalender!$B$81:$B$110,MAX(1,$D7))),AND($E7&gt;0,INDEX(Kalender!GW$81:GW$110,MAX(1,$E7))&gt;INDEX(Kalender!$B$81:$B$110,MAX(1,$E7))),AND($F7&gt;0,INDEX(Kalender!GW$81:GW$110,MAX(1,$F7))&gt;INDEX(Kalender!$B$81:$B$110,MAX(1,$F7)))),2,0))</f>
        <v>0</v>
      </c>
      <c r="GX7" s="5" t="n">
        <f aca="false">IF(Kalender!GX7&lt;&gt;1,0,IF(AND($B7&gt;0,INDEX(Kalender!GX$68:GX$77,MAX(1,$B7))&gt;INDEX(Kalender!$B$68:$B$77,MAX(1,$B7))),1,0)+IF(OR(AND($C7&gt;0,INDEX(Kalender!GX$81:GX$110,MAX(1,$C7))&gt;INDEX(Kalender!$B$81:$B$110,MAX(1,$C7))),AND($D7&gt;0,INDEX(Kalender!GX$81:GX$110,MAX(1,$D7))&gt;INDEX(Kalender!$B$81:$B$110,MAX(1,$D7))),AND($E7&gt;0,INDEX(Kalender!GX$81:GX$110,MAX(1,$E7))&gt;INDEX(Kalender!$B$81:$B$110,MAX(1,$E7))),AND($F7&gt;0,INDEX(Kalender!GX$81:GX$110,MAX(1,$F7))&gt;INDEX(Kalender!$B$81:$B$110,MAX(1,$F7)))),2,0))</f>
        <v>0</v>
      </c>
      <c r="GY7" s="5" t="n">
        <f aca="false">IF(Kalender!GY7&lt;&gt;1,0,IF(AND($B7&gt;0,INDEX(Kalender!GY$68:GY$77,MAX(1,$B7))&gt;INDEX(Kalender!$B$68:$B$77,MAX(1,$B7))),1,0)+IF(OR(AND($C7&gt;0,INDEX(Kalender!GY$81:GY$110,MAX(1,$C7))&gt;INDEX(Kalender!$B$81:$B$110,MAX(1,$C7))),AND($D7&gt;0,INDEX(Kalender!GY$81:GY$110,MAX(1,$D7))&gt;INDEX(Kalender!$B$81:$B$110,MAX(1,$D7))),AND($E7&gt;0,INDEX(Kalender!GY$81:GY$110,MAX(1,$E7))&gt;INDEX(Kalender!$B$81:$B$110,MAX(1,$E7))),AND($F7&gt;0,INDEX(Kalender!GY$81:GY$110,MAX(1,$F7))&gt;INDEX(Kalender!$B$81:$B$110,MAX(1,$F7)))),2,0))</f>
        <v>0</v>
      </c>
      <c r="GZ7" s="5" t="n">
        <f aca="false">IF(Kalender!GZ7&lt;&gt;1,0,IF(AND($B7&gt;0,INDEX(Kalender!GZ$68:GZ$77,MAX(1,$B7))&gt;INDEX(Kalender!$B$68:$B$77,MAX(1,$B7))),1,0)+IF(OR(AND($C7&gt;0,INDEX(Kalender!GZ$81:GZ$110,MAX(1,$C7))&gt;INDEX(Kalender!$B$81:$B$110,MAX(1,$C7))),AND($D7&gt;0,INDEX(Kalender!GZ$81:GZ$110,MAX(1,$D7))&gt;INDEX(Kalender!$B$81:$B$110,MAX(1,$D7))),AND($E7&gt;0,INDEX(Kalender!GZ$81:GZ$110,MAX(1,$E7))&gt;INDEX(Kalender!$B$81:$B$110,MAX(1,$E7))),AND($F7&gt;0,INDEX(Kalender!GZ$81:GZ$110,MAX(1,$F7))&gt;INDEX(Kalender!$B$81:$B$110,MAX(1,$F7)))),2,0))</f>
        <v>0</v>
      </c>
      <c r="HA7" s="5" t="n">
        <f aca="false">IF(Kalender!HA7&lt;&gt;1,0,IF(AND($B7&gt;0,INDEX(Kalender!HA$68:HA$77,MAX(1,$B7))&gt;INDEX(Kalender!$B$68:$B$77,MAX(1,$B7))),1,0)+IF(OR(AND($C7&gt;0,INDEX(Kalender!HA$81:HA$110,MAX(1,$C7))&gt;INDEX(Kalender!$B$81:$B$110,MAX(1,$C7))),AND($D7&gt;0,INDEX(Kalender!HA$81:HA$110,MAX(1,$D7))&gt;INDEX(Kalender!$B$81:$B$110,MAX(1,$D7))),AND($E7&gt;0,INDEX(Kalender!HA$81:HA$110,MAX(1,$E7))&gt;INDEX(Kalender!$B$81:$B$110,MAX(1,$E7))),AND($F7&gt;0,INDEX(Kalender!HA$81:HA$110,MAX(1,$F7))&gt;INDEX(Kalender!$B$81:$B$110,MAX(1,$F7)))),2,0))</f>
        <v>0</v>
      </c>
      <c r="HB7" s="5" t="n">
        <f aca="false">IF(Kalender!HB7&lt;&gt;1,0,IF(AND($B7&gt;0,INDEX(Kalender!HB$68:HB$77,MAX(1,$B7))&gt;INDEX(Kalender!$B$68:$B$77,MAX(1,$B7))),1,0)+IF(OR(AND($C7&gt;0,INDEX(Kalender!HB$81:HB$110,MAX(1,$C7))&gt;INDEX(Kalender!$B$81:$B$110,MAX(1,$C7))),AND($D7&gt;0,INDEX(Kalender!HB$81:HB$110,MAX(1,$D7))&gt;INDEX(Kalender!$B$81:$B$110,MAX(1,$D7))),AND($E7&gt;0,INDEX(Kalender!HB$81:HB$110,MAX(1,$E7))&gt;INDEX(Kalender!$B$81:$B$110,MAX(1,$E7))),AND($F7&gt;0,INDEX(Kalender!HB$81:HB$110,MAX(1,$F7))&gt;INDEX(Kalender!$B$81:$B$110,MAX(1,$F7)))),2,0))</f>
        <v>0</v>
      </c>
      <c r="HC7" s="5" t="n">
        <f aca="false">IF(Kalender!HC7&lt;&gt;1,0,IF(AND($B7&gt;0,INDEX(Kalender!HC$68:HC$77,MAX(1,$B7))&gt;INDEX(Kalender!$B$68:$B$77,MAX(1,$B7))),1,0)+IF(OR(AND($C7&gt;0,INDEX(Kalender!HC$81:HC$110,MAX(1,$C7))&gt;INDEX(Kalender!$B$81:$B$110,MAX(1,$C7))),AND($D7&gt;0,INDEX(Kalender!HC$81:HC$110,MAX(1,$D7))&gt;INDEX(Kalender!$B$81:$B$110,MAX(1,$D7))),AND($E7&gt;0,INDEX(Kalender!HC$81:HC$110,MAX(1,$E7))&gt;INDEX(Kalender!$B$81:$B$110,MAX(1,$E7))),AND($F7&gt;0,INDEX(Kalender!HC$81:HC$110,MAX(1,$F7))&gt;INDEX(Kalender!$B$81:$B$110,MAX(1,$F7)))),2,0))</f>
        <v>0</v>
      </c>
      <c r="HD7" s="5" t="n">
        <f aca="false">IF(Kalender!HD7&lt;&gt;1,0,IF(AND($B7&gt;0,INDEX(Kalender!HD$68:HD$77,MAX(1,$B7))&gt;INDEX(Kalender!$B$68:$B$77,MAX(1,$B7))),1,0)+IF(OR(AND($C7&gt;0,INDEX(Kalender!HD$81:HD$110,MAX(1,$C7))&gt;INDEX(Kalender!$B$81:$B$110,MAX(1,$C7))),AND($D7&gt;0,INDEX(Kalender!HD$81:HD$110,MAX(1,$D7))&gt;INDEX(Kalender!$B$81:$B$110,MAX(1,$D7))),AND($E7&gt;0,INDEX(Kalender!HD$81:HD$110,MAX(1,$E7))&gt;INDEX(Kalender!$B$81:$B$110,MAX(1,$E7))),AND($F7&gt;0,INDEX(Kalender!HD$81:HD$110,MAX(1,$F7))&gt;INDEX(Kalender!$B$81:$B$110,MAX(1,$F7)))),2,0))</f>
        <v>0</v>
      </c>
      <c r="HE7" s="5" t="n">
        <f aca="false">IF(Kalender!HE7&lt;&gt;1,0,IF(AND($B7&gt;0,INDEX(Kalender!HE$68:HE$77,MAX(1,$B7))&gt;INDEX(Kalender!$B$68:$B$77,MAX(1,$B7))),1,0)+IF(OR(AND($C7&gt;0,INDEX(Kalender!HE$81:HE$110,MAX(1,$C7))&gt;INDEX(Kalender!$B$81:$B$110,MAX(1,$C7))),AND($D7&gt;0,INDEX(Kalender!HE$81:HE$110,MAX(1,$D7))&gt;INDEX(Kalender!$B$81:$B$110,MAX(1,$D7))),AND($E7&gt;0,INDEX(Kalender!HE$81:HE$110,MAX(1,$E7))&gt;INDEX(Kalender!$B$81:$B$110,MAX(1,$E7))),AND($F7&gt;0,INDEX(Kalender!HE$81:HE$110,MAX(1,$F7))&gt;INDEX(Kalender!$B$81:$B$110,MAX(1,$F7)))),2,0))</f>
        <v>0</v>
      </c>
      <c r="HF7" s="5" t="n">
        <f aca="false">IF(Kalender!HF7&lt;&gt;1,0,IF(AND($B7&gt;0,INDEX(Kalender!HF$68:HF$77,MAX(1,$B7))&gt;INDEX(Kalender!$B$68:$B$77,MAX(1,$B7))),1,0)+IF(OR(AND($C7&gt;0,INDEX(Kalender!HF$81:HF$110,MAX(1,$C7))&gt;INDEX(Kalender!$B$81:$B$110,MAX(1,$C7))),AND($D7&gt;0,INDEX(Kalender!HF$81:HF$110,MAX(1,$D7))&gt;INDEX(Kalender!$B$81:$B$110,MAX(1,$D7))),AND($E7&gt;0,INDEX(Kalender!HF$81:HF$110,MAX(1,$E7))&gt;INDEX(Kalender!$B$81:$B$110,MAX(1,$E7))),AND($F7&gt;0,INDEX(Kalender!HF$81:HF$110,MAX(1,$F7))&gt;INDEX(Kalender!$B$81:$B$110,MAX(1,$F7)))),2,0))</f>
        <v>0</v>
      </c>
      <c r="HG7" s="5" t="n">
        <f aca="false">IF(Kalender!HG7&lt;&gt;1,0,IF(AND($B7&gt;0,INDEX(Kalender!HG$68:HG$77,MAX(1,$B7))&gt;INDEX(Kalender!$B$68:$B$77,MAX(1,$B7))),1,0)+IF(OR(AND($C7&gt;0,INDEX(Kalender!HG$81:HG$110,MAX(1,$C7))&gt;INDEX(Kalender!$B$81:$B$110,MAX(1,$C7))),AND($D7&gt;0,INDEX(Kalender!HG$81:HG$110,MAX(1,$D7))&gt;INDEX(Kalender!$B$81:$B$110,MAX(1,$D7))),AND($E7&gt;0,INDEX(Kalender!HG$81:HG$110,MAX(1,$E7))&gt;INDEX(Kalender!$B$81:$B$110,MAX(1,$E7))),AND($F7&gt;0,INDEX(Kalender!HG$81:HG$110,MAX(1,$F7))&gt;INDEX(Kalender!$B$81:$B$110,MAX(1,$F7)))),2,0))</f>
        <v>0</v>
      </c>
      <c r="HH7" s="5" t="n">
        <f aca="false">IF(Kalender!HH7&lt;&gt;1,0,IF(AND($B7&gt;0,INDEX(Kalender!HH$68:HH$77,MAX(1,$B7))&gt;INDEX(Kalender!$B$68:$B$77,MAX(1,$B7))),1,0)+IF(OR(AND($C7&gt;0,INDEX(Kalender!HH$81:HH$110,MAX(1,$C7))&gt;INDEX(Kalender!$B$81:$B$110,MAX(1,$C7))),AND($D7&gt;0,INDEX(Kalender!HH$81:HH$110,MAX(1,$D7))&gt;INDEX(Kalender!$B$81:$B$110,MAX(1,$D7))),AND($E7&gt;0,INDEX(Kalender!HH$81:HH$110,MAX(1,$E7))&gt;INDEX(Kalender!$B$81:$B$110,MAX(1,$E7))),AND($F7&gt;0,INDEX(Kalender!HH$81:HH$110,MAX(1,$F7))&gt;INDEX(Kalender!$B$81:$B$110,MAX(1,$F7)))),2,0))</f>
        <v>0</v>
      </c>
      <c r="HI7" s="5" t="n">
        <f aca="false">IF(Kalender!HI7&lt;&gt;1,0,IF(AND($B7&gt;0,INDEX(Kalender!HI$68:HI$77,MAX(1,$B7))&gt;INDEX(Kalender!$B$68:$B$77,MAX(1,$B7))),1,0)+IF(OR(AND($C7&gt;0,INDEX(Kalender!HI$81:HI$110,MAX(1,$C7))&gt;INDEX(Kalender!$B$81:$B$110,MAX(1,$C7))),AND($D7&gt;0,INDEX(Kalender!HI$81:HI$110,MAX(1,$D7))&gt;INDEX(Kalender!$B$81:$B$110,MAX(1,$D7))),AND($E7&gt;0,INDEX(Kalender!HI$81:HI$110,MAX(1,$E7))&gt;INDEX(Kalender!$B$81:$B$110,MAX(1,$E7))),AND($F7&gt;0,INDEX(Kalender!HI$81:HI$110,MAX(1,$F7))&gt;INDEX(Kalender!$B$81:$B$110,MAX(1,$F7)))),2,0))</f>
        <v>0</v>
      </c>
      <c r="HJ7" s="5" t="n">
        <f aca="false">IF(Kalender!HJ7&lt;&gt;1,0,IF(AND($B7&gt;0,INDEX(Kalender!HJ$68:HJ$77,MAX(1,$B7))&gt;INDEX(Kalender!$B$68:$B$77,MAX(1,$B7))),1,0)+IF(OR(AND($C7&gt;0,INDEX(Kalender!HJ$81:HJ$110,MAX(1,$C7))&gt;INDEX(Kalender!$B$81:$B$110,MAX(1,$C7))),AND($D7&gt;0,INDEX(Kalender!HJ$81:HJ$110,MAX(1,$D7))&gt;INDEX(Kalender!$B$81:$B$110,MAX(1,$D7))),AND($E7&gt;0,INDEX(Kalender!HJ$81:HJ$110,MAX(1,$E7))&gt;INDEX(Kalender!$B$81:$B$110,MAX(1,$E7))),AND($F7&gt;0,INDEX(Kalender!HJ$81:HJ$110,MAX(1,$F7))&gt;INDEX(Kalender!$B$81:$B$110,MAX(1,$F7)))),2,0))</f>
        <v>0</v>
      </c>
      <c r="HK7" s="5" t="n">
        <f aca="false">IF(Kalender!HK7&lt;&gt;1,0,IF(AND($B7&gt;0,INDEX(Kalender!HK$68:HK$77,MAX(1,$B7))&gt;INDEX(Kalender!$B$68:$B$77,MAX(1,$B7))),1,0)+IF(OR(AND($C7&gt;0,INDEX(Kalender!HK$81:HK$110,MAX(1,$C7))&gt;INDEX(Kalender!$B$81:$B$110,MAX(1,$C7))),AND($D7&gt;0,INDEX(Kalender!HK$81:HK$110,MAX(1,$D7))&gt;INDEX(Kalender!$B$81:$B$110,MAX(1,$D7))),AND($E7&gt;0,INDEX(Kalender!HK$81:HK$110,MAX(1,$E7))&gt;INDEX(Kalender!$B$81:$B$110,MAX(1,$E7))),AND($F7&gt;0,INDEX(Kalender!HK$81:HK$110,MAX(1,$F7))&gt;INDEX(Kalender!$B$81:$B$110,MAX(1,$F7)))),2,0))</f>
        <v>0</v>
      </c>
      <c r="HL7" s="5" t="n">
        <f aca="false">IF(Kalender!HL7&lt;&gt;1,0,IF(AND($B7&gt;0,INDEX(Kalender!HL$68:HL$77,MAX(1,$B7))&gt;INDEX(Kalender!$B$68:$B$77,MAX(1,$B7))),1,0)+IF(OR(AND($C7&gt;0,INDEX(Kalender!HL$81:HL$110,MAX(1,$C7))&gt;INDEX(Kalender!$B$81:$B$110,MAX(1,$C7))),AND($D7&gt;0,INDEX(Kalender!HL$81:HL$110,MAX(1,$D7))&gt;INDEX(Kalender!$B$81:$B$110,MAX(1,$D7))),AND($E7&gt;0,INDEX(Kalender!HL$81:HL$110,MAX(1,$E7))&gt;INDEX(Kalender!$B$81:$B$110,MAX(1,$E7))),AND($F7&gt;0,INDEX(Kalender!HL$81:HL$110,MAX(1,$F7))&gt;INDEX(Kalender!$B$81:$B$110,MAX(1,$F7)))),2,0))</f>
        <v>0</v>
      </c>
      <c r="HM7" s="5" t="n">
        <f aca="false">IF(Kalender!HM7&lt;&gt;1,0,IF(AND($B7&gt;0,INDEX(Kalender!HM$68:HM$77,MAX(1,$B7))&gt;INDEX(Kalender!$B$68:$B$77,MAX(1,$B7))),1,0)+IF(OR(AND($C7&gt;0,INDEX(Kalender!HM$81:HM$110,MAX(1,$C7))&gt;INDEX(Kalender!$B$81:$B$110,MAX(1,$C7))),AND($D7&gt;0,INDEX(Kalender!HM$81:HM$110,MAX(1,$D7))&gt;INDEX(Kalender!$B$81:$B$110,MAX(1,$D7))),AND($E7&gt;0,INDEX(Kalender!HM$81:HM$110,MAX(1,$E7))&gt;INDEX(Kalender!$B$81:$B$110,MAX(1,$E7))),AND($F7&gt;0,INDEX(Kalender!HM$81:HM$110,MAX(1,$F7))&gt;INDEX(Kalender!$B$81:$B$110,MAX(1,$F7)))),2,0))</f>
        <v>0</v>
      </c>
      <c r="HN7" s="5" t="n">
        <f aca="false">IF(Kalender!HN7&lt;&gt;1,0,IF(AND($B7&gt;0,INDEX(Kalender!HN$68:HN$77,MAX(1,$B7))&gt;INDEX(Kalender!$B$68:$B$77,MAX(1,$B7))),1,0)+IF(OR(AND($C7&gt;0,INDEX(Kalender!HN$81:HN$110,MAX(1,$C7))&gt;INDEX(Kalender!$B$81:$B$110,MAX(1,$C7))),AND($D7&gt;0,INDEX(Kalender!HN$81:HN$110,MAX(1,$D7))&gt;INDEX(Kalender!$B$81:$B$110,MAX(1,$D7))),AND($E7&gt;0,INDEX(Kalender!HN$81:HN$110,MAX(1,$E7))&gt;INDEX(Kalender!$B$81:$B$110,MAX(1,$E7))),AND($F7&gt;0,INDEX(Kalender!HN$81:HN$110,MAX(1,$F7))&gt;INDEX(Kalender!$B$81:$B$110,MAX(1,$F7)))),2,0))</f>
        <v>0</v>
      </c>
      <c r="HO7" s="5" t="n">
        <f aca="false">IF(Kalender!HO7&lt;&gt;1,0,IF(AND($B7&gt;0,INDEX(Kalender!HO$68:HO$77,MAX(1,$B7))&gt;INDEX(Kalender!$B$68:$B$77,MAX(1,$B7))),1,0)+IF(OR(AND($C7&gt;0,INDEX(Kalender!HO$81:HO$110,MAX(1,$C7))&gt;INDEX(Kalender!$B$81:$B$110,MAX(1,$C7))),AND($D7&gt;0,INDEX(Kalender!HO$81:HO$110,MAX(1,$D7))&gt;INDEX(Kalender!$B$81:$B$110,MAX(1,$D7))),AND($E7&gt;0,INDEX(Kalender!HO$81:HO$110,MAX(1,$E7))&gt;INDEX(Kalender!$B$81:$B$110,MAX(1,$E7))),AND($F7&gt;0,INDEX(Kalender!HO$81:HO$110,MAX(1,$F7))&gt;INDEX(Kalender!$B$81:$B$110,MAX(1,$F7)))),2,0))</f>
        <v>0</v>
      </c>
      <c r="HP7" s="5" t="n">
        <f aca="false">IF(Kalender!HP7&lt;&gt;1,0,IF(AND($B7&gt;0,INDEX(Kalender!HP$68:HP$77,MAX(1,$B7))&gt;INDEX(Kalender!$B$68:$B$77,MAX(1,$B7))),1,0)+IF(OR(AND($C7&gt;0,INDEX(Kalender!HP$81:HP$110,MAX(1,$C7))&gt;INDEX(Kalender!$B$81:$B$110,MAX(1,$C7))),AND($D7&gt;0,INDEX(Kalender!HP$81:HP$110,MAX(1,$D7))&gt;INDEX(Kalender!$B$81:$B$110,MAX(1,$D7))),AND($E7&gt;0,INDEX(Kalender!HP$81:HP$110,MAX(1,$E7))&gt;INDEX(Kalender!$B$81:$B$110,MAX(1,$E7))),AND($F7&gt;0,INDEX(Kalender!HP$81:HP$110,MAX(1,$F7))&gt;INDEX(Kalender!$B$81:$B$110,MAX(1,$F7)))),2,0))</f>
        <v>0</v>
      </c>
      <c r="HQ7" s="5" t="n">
        <f aca="false">IF(Kalender!HQ7&lt;&gt;1,0,IF(AND($B7&gt;0,INDEX(Kalender!HQ$68:HQ$77,MAX(1,$B7))&gt;INDEX(Kalender!$B$68:$B$77,MAX(1,$B7))),1,0)+IF(OR(AND($C7&gt;0,INDEX(Kalender!HQ$81:HQ$110,MAX(1,$C7))&gt;INDEX(Kalender!$B$81:$B$110,MAX(1,$C7))),AND($D7&gt;0,INDEX(Kalender!HQ$81:HQ$110,MAX(1,$D7))&gt;INDEX(Kalender!$B$81:$B$110,MAX(1,$D7))),AND($E7&gt;0,INDEX(Kalender!HQ$81:HQ$110,MAX(1,$E7))&gt;INDEX(Kalender!$B$81:$B$110,MAX(1,$E7))),AND($F7&gt;0,INDEX(Kalender!HQ$81:HQ$110,MAX(1,$F7))&gt;INDEX(Kalender!$B$81:$B$110,MAX(1,$F7)))),2,0))</f>
        <v>0</v>
      </c>
      <c r="HR7" s="5" t="n">
        <f aca="false">IF(Kalender!HR7&lt;&gt;1,0,IF(AND($B7&gt;0,INDEX(Kalender!HR$68:HR$77,MAX(1,$B7))&gt;INDEX(Kalender!$B$68:$B$77,MAX(1,$B7))),1,0)+IF(OR(AND($C7&gt;0,INDEX(Kalender!HR$81:HR$110,MAX(1,$C7))&gt;INDEX(Kalender!$B$81:$B$110,MAX(1,$C7))),AND($D7&gt;0,INDEX(Kalender!HR$81:HR$110,MAX(1,$D7))&gt;INDEX(Kalender!$B$81:$B$110,MAX(1,$D7))),AND($E7&gt;0,INDEX(Kalender!HR$81:HR$110,MAX(1,$E7))&gt;INDEX(Kalender!$B$81:$B$110,MAX(1,$E7))),AND($F7&gt;0,INDEX(Kalender!HR$81:HR$110,MAX(1,$F7))&gt;INDEX(Kalender!$B$81:$B$110,MAX(1,$F7)))),2,0))</f>
        <v>0</v>
      </c>
      <c r="HS7" s="5" t="n">
        <f aca="false">IF(Kalender!HS7&lt;&gt;1,0,IF(AND($B7&gt;0,INDEX(Kalender!HS$68:HS$77,MAX(1,$B7))&gt;INDEX(Kalender!$B$68:$B$77,MAX(1,$B7))),1,0)+IF(OR(AND($C7&gt;0,INDEX(Kalender!HS$81:HS$110,MAX(1,$C7))&gt;INDEX(Kalender!$B$81:$B$110,MAX(1,$C7))),AND($D7&gt;0,INDEX(Kalender!HS$81:HS$110,MAX(1,$D7))&gt;INDEX(Kalender!$B$81:$B$110,MAX(1,$D7))),AND($E7&gt;0,INDEX(Kalender!HS$81:HS$110,MAX(1,$E7))&gt;INDEX(Kalender!$B$81:$B$110,MAX(1,$E7))),AND($F7&gt;0,INDEX(Kalender!HS$81:HS$110,MAX(1,$F7))&gt;INDEX(Kalender!$B$81:$B$110,MAX(1,$F7)))),2,0))</f>
        <v>0</v>
      </c>
      <c r="HT7" s="5" t="n">
        <f aca="false">IF(Kalender!HT7&lt;&gt;1,0,IF(AND($B7&gt;0,INDEX(Kalender!HT$68:HT$77,MAX(1,$B7))&gt;INDEX(Kalender!$B$68:$B$77,MAX(1,$B7))),1,0)+IF(OR(AND($C7&gt;0,INDEX(Kalender!HT$81:HT$110,MAX(1,$C7))&gt;INDEX(Kalender!$B$81:$B$110,MAX(1,$C7))),AND($D7&gt;0,INDEX(Kalender!HT$81:HT$110,MAX(1,$D7))&gt;INDEX(Kalender!$B$81:$B$110,MAX(1,$D7))),AND($E7&gt;0,INDEX(Kalender!HT$81:HT$110,MAX(1,$E7))&gt;INDEX(Kalender!$B$81:$B$110,MAX(1,$E7))),AND($F7&gt;0,INDEX(Kalender!HT$81:HT$110,MAX(1,$F7))&gt;INDEX(Kalender!$B$81:$B$110,MAX(1,$F7)))),2,0))</f>
        <v>0</v>
      </c>
      <c r="HU7" s="5" t="n">
        <f aca="false">IF(Kalender!HU7&lt;&gt;1,0,IF(AND($B7&gt;0,INDEX(Kalender!HU$68:HU$77,MAX(1,$B7))&gt;INDEX(Kalender!$B$68:$B$77,MAX(1,$B7))),1,0)+IF(OR(AND($C7&gt;0,INDEX(Kalender!HU$81:HU$110,MAX(1,$C7))&gt;INDEX(Kalender!$B$81:$B$110,MAX(1,$C7))),AND($D7&gt;0,INDEX(Kalender!HU$81:HU$110,MAX(1,$D7))&gt;INDEX(Kalender!$B$81:$B$110,MAX(1,$D7))),AND($E7&gt;0,INDEX(Kalender!HU$81:HU$110,MAX(1,$E7))&gt;INDEX(Kalender!$B$81:$B$110,MAX(1,$E7))),AND($F7&gt;0,INDEX(Kalender!HU$81:HU$110,MAX(1,$F7))&gt;INDEX(Kalender!$B$81:$B$110,MAX(1,$F7)))),2,0))</f>
        <v>0</v>
      </c>
      <c r="HV7" s="5" t="n">
        <f aca="false">IF(Kalender!HV7&lt;&gt;1,0,IF(AND($B7&gt;0,INDEX(Kalender!HV$68:HV$77,MAX(1,$B7))&gt;INDEX(Kalender!$B$68:$B$77,MAX(1,$B7))),1,0)+IF(OR(AND($C7&gt;0,INDEX(Kalender!HV$81:HV$110,MAX(1,$C7))&gt;INDEX(Kalender!$B$81:$B$110,MAX(1,$C7))),AND($D7&gt;0,INDEX(Kalender!HV$81:HV$110,MAX(1,$D7))&gt;INDEX(Kalender!$B$81:$B$110,MAX(1,$D7))),AND($E7&gt;0,INDEX(Kalender!HV$81:HV$110,MAX(1,$E7))&gt;INDEX(Kalender!$B$81:$B$110,MAX(1,$E7))),AND($F7&gt;0,INDEX(Kalender!HV$81:HV$110,MAX(1,$F7))&gt;INDEX(Kalender!$B$81:$B$110,MAX(1,$F7)))),2,0))</f>
        <v>0</v>
      </c>
      <c r="HW7" s="5" t="n">
        <f aca="false">IF(Kalender!HW7&lt;&gt;1,0,IF(AND($B7&gt;0,INDEX(Kalender!HW$68:HW$77,MAX(1,$B7))&gt;INDEX(Kalender!$B$68:$B$77,MAX(1,$B7))),1,0)+IF(OR(AND($C7&gt;0,INDEX(Kalender!HW$81:HW$110,MAX(1,$C7))&gt;INDEX(Kalender!$B$81:$B$110,MAX(1,$C7))),AND($D7&gt;0,INDEX(Kalender!HW$81:HW$110,MAX(1,$D7))&gt;INDEX(Kalender!$B$81:$B$110,MAX(1,$D7))),AND($E7&gt;0,INDEX(Kalender!HW$81:HW$110,MAX(1,$E7))&gt;INDEX(Kalender!$B$81:$B$110,MAX(1,$E7))),AND($F7&gt;0,INDEX(Kalender!HW$81:HW$110,MAX(1,$F7))&gt;INDEX(Kalender!$B$81:$B$110,MAX(1,$F7)))),2,0))</f>
        <v>0</v>
      </c>
      <c r="HX7" s="5" t="n">
        <f aca="false">IF(Kalender!HX7&lt;&gt;1,0,IF(AND($B7&gt;0,INDEX(Kalender!HX$68:HX$77,MAX(1,$B7))&gt;INDEX(Kalender!$B$68:$B$77,MAX(1,$B7))),1,0)+IF(OR(AND($C7&gt;0,INDEX(Kalender!HX$81:HX$110,MAX(1,$C7))&gt;INDEX(Kalender!$B$81:$B$110,MAX(1,$C7))),AND($D7&gt;0,INDEX(Kalender!HX$81:HX$110,MAX(1,$D7))&gt;INDEX(Kalender!$B$81:$B$110,MAX(1,$D7))),AND($E7&gt;0,INDEX(Kalender!HX$81:HX$110,MAX(1,$E7))&gt;INDEX(Kalender!$B$81:$B$110,MAX(1,$E7))),AND($F7&gt;0,INDEX(Kalender!HX$81:HX$110,MAX(1,$F7))&gt;INDEX(Kalender!$B$81:$B$110,MAX(1,$F7)))),2,0))</f>
        <v>0</v>
      </c>
      <c r="HY7" s="5" t="n">
        <f aca="false">IF(Kalender!HY7&lt;&gt;1,0,IF(AND($B7&gt;0,INDEX(Kalender!HY$68:HY$77,MAX(1,$B7))&gt;INDEX(Kalender!$B$68:$B$77,MAX(1,$B7))),1,0)+IF(OR(AND($C7&gt;0,INDEX(Kalender!HY$81:HY$110,MAX(1,$C7))&gt;INDEX(Kalender!$B$81:$B$110,MAX(1,$C7))),AND($D7&gt;0,INDEX(Kalender!HY$81:HY$110,MAX(1,$D7))&gt;INDEX(Kalender!$B$81:$B$110,MAX(1,$D7))),AND($E7&gt;0,INDEX(Kalender!HY$81:HY$110,MAX(1,$E7))&gt;INDEX(Kalender!$B$81:$B$110,MAX(1,$E7))),AND($F7&gt;0,INDEX(Kalender!HY$81:HY$110,MAX(1,$F7))&gt;INDEX(Kalender!$B$81:$B$110,MAX(1,$F7)))),2,0))</f>
        <v>0</v>
      </c>
      <c r="HZ7" s="5" t="n">
        <f aca="false">IF(Kalender!HZ7&lt;&gt;1,0,IF(AND($B7&gt;0,INDEX(Kalender!HZ$68:HZ$77,MAX(1,$B7))&gt;INDEX(Kalender!$B$68:$B$77,MAX(1,$B7))),1,0)+IF(OR(AND($C7&gt;0,INDEX(Kalender!HZ$81:HZ$110,MAX(1,$C7))&gt;INDEX(Kalender!$B$81:$B$110,MAX(1,$C7))),AND($D7&gt;0,INDEX(Kalender!HZ$81:HZ$110,MAX(1,$D7))&gt;INDEX(Kalender!$B$81:$B$110,MAX(1,$D7))),AND($E7&gt;0,INDEX(Kalender!HZ$81:HZ$110,MAX(1,$E7))&gt;INDEX(Kalender!$B$81:$B$110,MAX(1,$E7))),AND($F7&gt;0,INDEX(Kalender!HZ$81:HZ$110,MAX(1,$F7))&gt;INDEX(Kalender!$B$81:$B$110,MAX(1,$F7)))),2,0))</f>
        <v>0</v>
      </c>
      <c r="IA7" s="5" t="n">
        <f aca="false">IF(Kalender!IA7&lt;&gt;1,0,IF(AND($B7&gt;0,INDEX(Kalender!IA$68:IA$77,MAX(1,$B7))&gt;INDEX(Kalender!$B$68:$B$77,MAX(1,$B7))),1,0)+IF(OR(AND($C7&gt;0,INDEX(Kalender!IA$81:IA$110,MAX(1,$C7))&gt;INDEX(Kalender!$B$81:$B$110,MAX(1,$C7))),AND($D7&gt;0,INDEX(Kalender!IA$81:IA$110,MAX(1,$D7))&gt;INDEX(Kalender!$B$81:$B$110,MAX(1,$D7))),AND($E7&gt;0,INDEX(Kalender!IA$81:IA$110,MAX(1,$E7))&gt;INDEX(Kalender!$B$81:$B$110,MAX(1,$E7))),AND($F7&gt;0,INDEX(Kalender!IA$81:IA$110,MAX(1,$F7))&gt;INDEX(Kalender!$B$81:$B$110,MAX(1,$F7)))),2,0))</f>
        <v>0</v>
      </c>
      <c r="IB7" s="5" t="n">
        <f aca="false">IF(Kalender!IB7&lt;&gt;1,0,IF(AND($B7&gt;0,INDEX(Kalender!IB$68:IB$77,MAX(1,$B7))&gt;INDEX(Kalender!$B$68:$B$77,MAX(1,$B7))),1,0)+IF(OR(AND($C7&gt;0,INDEX(Kalender!IB$81:IB$110,MAX(1,$C7))&gt;INDEX(Kalender!$B$81:$B$110,MAX(1,$C7))),AND($D7&gt;0,INDEX(Kalender!IB$81:IB$110,MAX(1,$D7))&gt;INDEX(Kalender!$B$81:$B$110,MAX(1,$D7))),AND($E7&gt;0,INDEX(Kalender!IB$81:IB$110,MAX(1,$E7))&gt;INDEX(Kalender!$B$81:$B$110,MAX(1,$E7))),AND($F7&gt;0,INDEX(Kalender!IB$81:IB$110,MAX(1,$F7))&gt;INDEX(Kalender!$B$81:$B$110,MAX(1,$F7)))),2,0))</f>
        <v>0</v>
      </c>
      <c r="IC7" s="5" t="n">
        <f aca="false">IF(Kalender!IC7&lt;&gt;1,0,IF(AND($B7&gt;0,INDEX(Kalender!IC$68:IC$77,MAX(1,$B7))&gt;INDEX(Kalender!$B$68:$B$77,MAX(1,$B7))),1,0)+IF(OR(AND($C7&gt;0,INDEX(Kalender!IC$81:IC$110,MAX(1,$C7))&gt;INDEX(Kalender!$B$81:$B$110,MAX(1,$C7))),AND($D7&gt;0,INDEX(Kalender!IC$81:IC$110,MAX(1,$D7))&gt;INDEX(Kalender!$B$81:$B$110,MAX(1,$D7))),AND($E7&gt;0,INDEX(Kalender!IC$81:IC$110,MAX(1,$E7))&gt;INDEX(Kalender!$B$81:$B$110,MAX(1,$E7))),AND($F7&gt;0,INDEX(Kalender!IC$81:IC$110,MAX(1,$F7))&gt;INDEX(Kalender!$B$81:$B$110,MAX(1,$F7)))),2,0))</f>
        <v>0</v>
      </c>
      <c r="ID7" s="5" t="n">
        <f aca="false">IF(Kalender!ID7&lt;&gt;1,0,IF(AND($B7&gt;0,INDEX(Kalender!ID$68:ID$77,MAX(1,$B7))&gt;INDEX(Kalender!$B$68:$B$77,MAX(1,$B7))),1,0)+IF(OR(AND($C7&gt;0,INDEX(Kalender!ID$81:ID$110,MAX(1,$C7))&gt;INDEX(Kalender!$B$81:$B$110,MAX(1,$C7))),AND($D7&gt;0,INDEX(Kalender!ID$81:ID$110,MAX(1,$D7))&gt;INDEX(Kalender!$B$81:$B$110,MAX(1,$D7))),AND($E7&gt;0,INDEX(Kalender!ID$81:ID$110,MAX(1,$E7))&gt;INDEX(Kalender!$B$81:$B$110,MAX(1,$E7))),AND($F7&gt;0,INDEX(Kalender!ID$81:ID$110,MAX(1,$F7))&gt;INDEX(Kalender!$B$81:$B$110,MAX(1,$F7)))),2,0))</f>
        <v>0</v>
      </c>
      <c r="IE7" s="5" t="n">
        <f aca="false">IF(Kalender!IE7&lt;&gt;1,0,IF(AND($B7&gt;0,INDEX(Kalender!IE$68:IE$77,MAX(1,$B7))&gt;INDEX(Kalender!$B$68:$B$77,MAX(1,$B7))),1,0)+IF(OR(AND($C7&gt;0,INDEX(Kalender!IE$81:IE$110,MAX(1,$C7))&gt;INDEX(Kalender!$B$81:$B$110,MAX(1,$C7))),AND($D7&gt;0,INDEX(Kalender!IE$81:IE$110,MAX(1,$D7))&gt;INDEX(Kalender!$B$81:$B$110,MAX(1,$D7))),AND($E7&gt;0,INDEX(Kalender!IE$81:IE$110,MAX(1,$E7))&gt;INDEX(Kalender!$B$81:$B$110,MAX(1,$E7))),AND($F7&gt;0,INDEX(Kalender!IE$81:IE$110,MAX(1,$F7))&gt;INDEX(Kalender!$B$81:$B$110,MAX(1,$F7)))),2,0))</f>
        <v>0</v>
      </c>
      <c r="IF7" s="5" t="n">
        <f aca="false">IF(Kalender!IF7&lt;&gt;1,0,IF(AND($B7&gt;0,INDEX(Kalender!IF$68:IF$77,MAX(1,$B7))&gt;INDEX(Kalender!$B$68:$B$77,MAX(1,$B7))),1,0)+IF(OR(AND($C7&gt;0,INDEX(Kalender!IF$81:IF$110,MAX(1,$C7))&gt;INDEX(Kalender!$B$81:$B$110,MAX(1,$C7))),AND($D7&gt;0,INDEX(Kalender!IF$81:IF$110,MAX(1,$D7))&gt;INDEX(Kalender!$B$81:$B$110,MAX(1,$D7))),AND($E7&gt;0,INDEX(Kalender!IF$81:IF$110,MAX(1,$E7))&gt;INDEX(Kalender!$B$81:$B$110,MAX(1,$E7))),AND($F7&gt;0,INDEX(Kalender!IF$81:IF$110,MAX(1,$F7))&gt;INDEX(Kalender!$B$81:$B$110,MAX(1,$F7)))),2,0))</f>
        <v>0</v>
      </c>
      <c r="IG7" s="5" t="n">
        <f aca="false">IF(Kalender!IG7&lt;&gt;1,0,IF(AND($B7&gt;0,INDEX(Kalender!IG$68:IG$77,MAX(1,$B7))&gt;INDEX(Kalender!$B$68:$B$77,MAX(1,$B7))),1,0)+IF(OR(AND($C7&gt;0,INDEX(Kalender!IG$81:IG$110,MAX(1,$C7))&gt;INDEX(Kalender!$B$81:$B$110,MAX(1,$C7))),AND($D7&gt;0,INDEX(Kalender!IG$81:IG$110,MAX(1,$D7))&gt;INDEX(Kalender!$B$81:$B$110,MAX(1,$D7))),AND($E7&gt;0,INDEX(Kalender!IG$81:IG$110,MAX(1,$E7))&gt;INDEX(Kalender!$B$81:$B$110,MAX(1,$E7))),AND($F7&gt;0,INDEX(Kalender!IG$81:IG$110,MAX(1,$F7))&gt;INDEX(Kalender!$B$81:$B$110,MAX(1,$F7)))),2,0))</f>
        <v>0</v>
      </c>
      <c r="IH7" s="5" t="n">
        <f aca="false">IF(Kalender!IH7&lt;&gt;1,0,IF(AND($B7&gt;0,INDEX(Kalender!IH$68:IH$77,MAX(1,$B7))&gt;INDEX(Kalender!$B$68:$B$77,MAX(1,$B7))),1,0)+IF(OR(AND($C7&gt;0,INDEX(Kalender!IH$81:IH$110,MAX(1,$C7))&gt;INDEX(Kalender!$B$81:$B$110,MAX(1,$C7))),AND($D7&gt;0,INDEX(Kalender!IH$81:IH$110,MAX(1,$D7))&gt;INDEX(Kalender!$B$81:$B$110,MAX(1,$D7))),AND($E7&gt;0,INDEX(Kalender!IH$81:IH$110,MAX(1,$E7))&gt;INDEX(Kalender!$B$81:$B$110,MAX(1,$E7))),AND($F7&gt;0,INDEX(Kalender!IH$81:IH$110,MAX(1,$F7))&gt;INDEX(Kalender!$B$81:$B$110,MAX(1,$F7)))),2,0))</f>
        <v>0</v>
      </c>
      <c r="II7" s="5" t="n">
        <f aca="false">IF(Kalender!II7&lt;&gt;1,0,IF(AND($B7&gt;0,INDEX(Kalender!II$68:II$77,MAX(1,$B7))&gt;INDEX(Kalender!$B$68:$B$77,MAX(1,$B7))),1,0)+IF(OR(AND($C7&gt;0,INDEX(Kalender!II$81:II$110,MAX(1,$C7))&gt;INDEX(Kalender!$B$81:$B$110,MAX(1,$C7))),AND($D7&gt;0,INDEX(Kalender!II$81:II$110,MAX(1,$D7))&gt;INDEX(Kalender!$B$81:$B$110,MAX(1,$D7))),AND($E7&gt;0,INDEX(Kalender!II$81:II$110,MAX(1,$E7))&gt;INDEX(Kalender!$B$81:$B$110,MAX(1,$E7))),AND($F7&gt;0,INDEX(Kalender!II$81:II$110,MAX(1,$F7))&gt;INDEX(Kalender!$B$81:$B$110,MAX(1,$F7)))),2,0))</f>
        <v>0</v>
      </c>
      <c r="IJ7" s="5" t="n">
        <f aca="false">IF(Kalender!IJ7&lt;&gt;1,0,IF(AND($B7&gt;0,INDEX(Kalender!IJ$68:IJ$77,MAX(1,$B7))&gt;INDEX(Kalender!$B$68:$B$77,MAX(1,$B7))),1,0)+IF(OR(AND($C7&gt;0,INDEX(Kalender!IJ$81:IJ$110,MAX(1,$C7))&gt;INDEX(Kalender!$B$81:$B$110,MAX(1,$C7))),AND($D7&gt;0,INDEX(Kalender!IJ$81:IJ$110,MAX(1,$D7))&gt;INDEX(Kalender!$B$81:$B$110,MAX(1,$D7))),AND($E7&gt;0,INDEX(Kalender!IJ$81:IJ$110,MAX(1,$E7))&gt;INDEX(Kalender!$B$81:$B$110,MAX(1,$E7))),AND($F7&gt;0,INDEX(Kalender!IJ$81:IJ$110,MAX(1,$F7))&gt;INDEX(Kalender!$B$81:$B$110,MAX(1,$F7)))),2,0))</f>
        <v>0</v>
      </c>
      <c r="IK7" s="5" t="n">
        <f aca="false">IF(Kalender!IK7&lt;&gt;1,0,IF(AND($B7&gt;0,INDEX(Kalender!IK$68:IK$77,MAX(1,$B7))&gt;INDEX(Kalender!$B$68:$B$77,MAX(1,$B7))),1,0)+IF(OR(AND($C7&gt;0,INDEX(Kalender!IK$81:IK$110,MAX(1,$C7))&gt;INDEX(Kalender!$B$81:$B$110,MAX(1,$C7))),AND($D7&gt;0,INDEX(Kalender!IK$81:IK$110,MAX(1,$D7))&gt;INDEX(Kalender!$B$81:$B$110,MAX(1,$D7))),AND($E7&gt;0,INDEX(Kalender!IK$81:IK$110,MAX(1,$E7))&gt;INDEX(Kalender!$B$81:$B$110,MAX(1,$E7))),AND($F7&gt;0,INDEX(Kalender!IK$81:IK$110,MAX(1,$F7))&gt;INDEX(Kalender!$B$81:$B$110,MAX(1,$F7)))),2,0))</f>
        <v>0</v>
      </c>
      <c r="IL7" s="5" t="n">
        <f aca="false">IF(Kalender!IL7&lt;&gt;1,0,IF(AND($B7&gt;0,INDEX(Kalender!IL$68:IL$77,MAX(1,$B7))&gt;INDEX(Kalender!$B$68:$B$77,MAX(1,$B7))),1,0)+IF(OR(AND($C7&gt;0,INDEX(Kalender!IL$81:IL$110,MAX(1,$C7))&gt;INDEX(Kalender!$B$81:$B$110,MAX(1,$C7))),AND($D7&gt;0,INDEX(Kalender!IL$81:IL$110,MAX(1,$D7))&gt;INDEX(Kalender!$B$81:$B$110,MAX(1,$D7))),AND($E7&gt;0,INDEX(Kalender!IL$81:IL$110,MAX(1,$E7))&gt;INDEX(Kalender!$B$81:$B$110,MAX(1,$E7))),AND($F7&gt;0,INDEX(Kalender!IL$81:IL$110,MAX(1,$F7))&gt;INDEX(Kalender!$B$81:$B$110,MAX(1,$F7)))),2,0))</f>
        <v>0</v>
      </c>
      <c r="IM7" s="5" t="n">
        <f aca="false">IF(Kalender!IM7&lt;&gt;1,0,IF(AND($B7&gt;0,INDEX(Kalender!IM$68:IM$77,MAX(1,$B7))&gt;INDEX(Kalender!$B$68:$B$77,MAX(1,$B7))),1,0)+IF(OR(AND($C7&gt;0,INDEX(Kalender!IM$81:IM$110,MAX(1,$C7))&gt;INDEX(Kalender!$B$81:$B$110,MAX(1,$C7))),AND($D7&gt;0,INDEX(Kalender!IM$81:IM$110,MAX(1,$D7))&gt;INDEX(Kalender!$B$81:$B$110,MAX(1,$D7))),AND($E7&gt;0,INDEX(Kalender!IM$81:IM$110,MAX(1,$E7))&gt;INDEX(Kalender!$B$81:$B$110,MAX(1,$E7))),AND($F7&gt;0,INDEX(Kalender!IM$81:IM$110,MAX(1,$F7))&gt;INDEX(Kalender!$B$81:$B$110,MAX(1,$F7)))),2,0))</f>
        <v>0</v>
      </c>
      <c r="IN7" s="5" t="n">
        <f aca="false">IF(Kalender!IN7&lt;&gt;1,0,IF(AND($B7&gt;0,INDEX(Kalender!IN$68:IN$77,MAX(1,$B7))&gt;INDEX(Kalender!$B$68:$B$77,MAX(1,$B7))),1,0)+IF(OR(AND($C7&gt;0,INDEX(Kalender!IN$81:IN$110,MAX(1,$C7))&gt;INDEX(Kalender!$B$81:$B$110,MAX(1,$C7))),AND($D7&gt;0,INDEX(Kalender!IN$81:IN$110,MAX(1,$D7))&gt;INDEX(Kalender!$B$81:$B$110,MAX(1,$D7))),AND($E7&gt;0,INDEX(Kalender!IN$81:IN$110,MAX(1,$E7))&gt;INDEX(Kalender!$B$81:$B$110,MAX(1,$E7))),AND($F7&gt;0,INDEX(Kalender!IN$81:IN$110,MAX(1,$F7))&gt;INDEX(Kalender!$B$81:$B$110,MAX(1,$F7)))),2,0))</f>
        <v>0</v>
      </c>
      <c r="IO7" s="5" t="n">
        <f aca="false">IF(Kalender!IO7&lt;&gt;1,0,IF(AND($B7&gt;0,INDEX(Kalender!IO$68:IO$77,MAX(1,$B7))&gt;INDEX(Kalender!$B$68:$B$77,MAX(1,$B7))),1,0)+IF(OR(AND($C7&gt;0,INDEX(Kalender!IO$81:IO$110,MAX(1,$C7))&gt;INDEX(Kalender!$B$81:$B$110,MAX(1,$C7))),AND($D7&gt;0,INDEX(Kalender!IO$81:IO$110,MAX(1,$D7))&gt;INDEX(Kalender!$B$81:$B$110,MAX(1,$D7))),AND($E7&gt;0,INDEX(Kalender!IO$81:IO$110,MAX(1,$E7))&gt;INDEX(Kalender!$B$81:$B$110,MAX(1,$E7))),AND($F7&gt;0,INDEX(Kalender!IO$81:IO$110,MAX(1,$F7))&gt;INDEX(Kalender!$B$81:$B$110,MAX(1,$F7)))),2,0))</f>
        <v>0</v>
      </c>
      <c r="IP7" s="5" t="n">
        <f aca="false">IF(Kalender!IP7&lt;&gt;1,0,IF(AND($B7&gt;0,INDEX(Kalender!IP$68:IP$77,MAX(1,$B7))&gt;INDEX(Kalender!$B$68:$B$77,MAX(1,$B7))),1,0)+IF(OR(AND($C7&gt;0,INDEX(Kalender!IP$81:IP$110,MAX(1,$C7))&gt;INDEX(Kalender!$B$81:$B$110,MAX(1,$C7))),AND($D7&gt;0,INDEX(Kalender!IP$81:IP$110,MAX(1,$D7))&gt;INDEX(Kalender!$B$81:$B$110,MAX(1,$D7))),AND($E7&gt;0,INDEX(Kalender!IP$81:IP$110,MAX(1,$E7))&gt;INDEX(Kalender!$B$81:$B$110,MAX(1,$E7))),AND($F7&gt;0,INDEX(Kalender!IP$81:IP$110,MAX(1,$F7))&gt;INDEX(Kalender!$B$81:$B$110,MAX(1,$F7)))),2,0))</f>
        <v>0</v>
      </c>
      <c r="IQ7" s="5" t="n">
        <f aca="false">IF(Kalender!IQ7&lt;&gt;1,0,IF(AND($B7&gt;0,INDEX(Kalender!IQ$68:IQ$77,MAX(1,$B7))&gt;INDEX(Kalender!$B$68:$B$77,MAX(1,$B7))),1,0)+IF(OR(AND($C7&gt;0,INDEX(Kalender!IQ$81:IQ$110,MAX(1,$C7))&gt;INDEX(Kalender!$B$81:$B$110,MAX(1,$C7))),AND($D7&gt;0,INDEX(Kalender!IQ$81:IQ$110,MAX(1,$D7))&gt;INDEX(Kalender!$B$81:$B$110,MAX(1,$D7))),AND($E7&gt;0,INDEX(Kalender!IQ$81:IQ$110,MAX(1,$E7))&gt;INDEX(Kalender!$B$81:$B$110,MAX(1,$E7))),AND($F7&gt;0,INDEX(Kalender!IQ$81:IQ$110,MAX(1,$F7))&gt;INDEX(Kalender!$B$81:$B$110,MAX(1,$F7)))),2,0))</f>
        <v>0</v>
      </c>
      <c r="IR7" s="5" t="n">
        <f aca="false">IF(Kalender!IR7&lt;&gt;1,0,IF(AND($B7&gt;0,INDEX(Kalender!IR$68:IR$77,MAX(1,$B7))&gt;INDEX(Kalender!$B$68:$B$77,MAX(1,$B7))),1,0)+IF(OR(AND($C7&gt;0,INDEX(Kalender!IR$81:IR$110,MAX(1,$C7))&gt;INDEX(Kalender!$B$81:$B$110,MAX(1,$C7))),AND($D7&gt;0,INDEX(Kalender!IR$81:IR$110,MAX(1,$D7))&gt;INDEX(Kalender!$B$81:$B$110,MAX(1,$D7))),AND($E7&gt;0,INDEX(Kalender!IR$81:IR$110,MAX(1,$E7))&gt;INDEX(Kalender!$B$81:$B$110,MAX(1,$E7))),AND($F7&gt;0,INDEX(Kalender!IR$81:IR$110,MAX(1,$F7))&gt;INDEX(Kalender!$B$81:$B$110,MAX(1,$F7)))),2,0))</f>
        <v>0</v>
      </c>
      <c r="IS7" s="5" t="n">
        <f aca="false">IF(Kalender!IS7&lt;&gt;1,0,IF(AND($B7&gt;0,INDEX(Kalender!IS$68:IS$77,MAX(1,$B7))&gt;INDEX(Kalender!$B$68:$B$77,MAX(1,$B7))),1,0)+IF(OR(AND($C7&gt;0,INDEX(Kalender!IS$81:IS$110,MAX(1,$C7))&gt;INDEX(Kalender!$B$81:$B$110,MAX(1,$C7))),AND($D7&gt;0,INDEX(Kalender!IS$81:IS$110,MAX(1,$D7))&gt;INDEX(Kalender!$B$81:$B$110,MAX(1,$D7))),AND($E7&gt;0,INDEX(Kalender!IS$81:IS$110,MAX(1,$E7))&gt;INDEX(Kalender!$B$81:$B$110,MAX(1,$E7))),AND($F7&gt;0,INDEX(Kalender!IS$81:IS$110,MAX(1,$F7))&gt;INDEX(Kalender!$B$81:$B$110,MAX(1,$F7)))),2,0))</f>
        <v>0</v>
      </c>
      <c r="IT7" s="5" t="n">
        <f aca="false">IF(Kalender!IT7&lt;&gt;1,0,IF(AND($B7&gt;0,INDEX(Kalender!IT$68:IT$77,MAX(1,$B7))&gt;INDEX(Kalender!$B$68:$B$77,MAX(1,$B7))),1,0)+IF(OR(AND($C7&gt;0,INDEX(Kalender!IT$81:IT$110,MAX(1,$C7))&gt;INDEX(Kalender!$B$81:$B$110,MAX(1,$C7))),AND($D7&gt;0,INDEX(Kalender!IT$81:IT$110,MAX(1,$D7))&gt;INDEX(Kalender!$B$81:$B$110,MAX(1,$D7))),AND($E7&gt;0,INDEX(Kalender!IT$81:IT$110,MAX(1,$E7))&gt;INDEX(Kalender!$B$81:$B$110,MAX(1,$E7))),AND($F7&gt;0,INDEX(Kalender!IT$81:IT$110,MAX(1,$F7))&gt;INDEX(Kalender!$B$81:$B$110,MAX(1,$F7)))),2,0))</f>
        <v>0</v>
      </c>
      <c r="IU7" s="5" t="n">
        <f aca="false">IF(Kalender!IU7&lt;&gt;1,0,IF(AND($B7&gt;0,INDEX(Kalender!IU$68:IU$77,MAX(1,$B7))&gt;INDEX(Kalender!$B$68:$B$77,MAX(1,$B7))),1,0)+IF(OR(AND($C7&gt;0,INDEX(Kalender!IU$81:IU$110,MAX(1,$C7))&gt;INDEX(Kalender!$B$81:$B$110,MAX(1,$C7))),AND($D7&gt;0,INDEX(Kalender!IU$81:IU$110,MAX(1,$D7))&gt;INDEX(Kalender!$B$81:$B$110,MAX(1,$D7))),AND($E7&gt;0,INDEX(Kalender!IU$81:IU$110,MAX(1,$E7))&gt;INDEX(Kalender!$B$81:$B$110,MAX(1,$E7))),AND($F7&gt;0,INDEX(Kalender!IU$81:IU$110,MAX(1,$F7))&gt;INDEX(Kalender!$B$81:$B$110,MAX(1,$F7)))),2,0))</f>
        <v>0</v>
      </c>
      <c r="IV7" s="5" t="n">
        <f aca="false">IF(Kalender!IV7&lt;&gt;1,0,IF(AND($B7&gt;0,INDEX(Kalender!IV$68:IV$77,MAX(1,$B7))&gt;INDEX(Kalender!$B$68:$B$77,MAX(1,$B7))),1,0)+IF(OR(AND($C7&gt;0,INDEX(Kalender!IV$81:IV$110,MAX(1,$C7))&gt;INDEX(Kalender!$B$81:$B$110,MAX(1,$C7))),AND($D7&gt;0,INDEX(Kalender!IV$81:IV$110,MAX(1,$D7))&gt;INDEX(Kalender!$B$81:$B$110,MAX(1,$D7))),AND($E7&gt;0,INDEX(Kalender!IV$81:IV$110,MAX(1,$E7))&gt;INDEX(Kalender!$B$81:$B$110,MAX(1,$E7))),AND($F7&gt;0,INDEX(Kalender!IV$81:IV$110,MAX(1,$F7))&gt;INDEX(Kalender!$B$81:$B$110,MAX(1,$F7)))),2,0))</f>
        <v>0</v>
      </c>
      <c r="IW7" s="5" t="n">
        <f aca="false">IF(Kalender!IW7&lt;&gt;1,0,IF(AND($B7&gt;0,INDEX(Kalender!IW$68:IW$77,MAX(1,$B7))&gt;INDEX(Kalender!$B$68:$B$77,MAX(1,$B7))),1,0)+IF(OR(AND($C7&gt;0,INDEX(Kalender!IW$81:IW$110,MAX(1,$C7))&gt;INDEX(Kalender!$B$81:$B$110,MAX(1,$C7))),AND($D7&gt;0,INDEX(Kalender!IW$81:IW$110,MAX(1,$D7))&gt;INDEX(Kalender!$B$81:$B$110,MAX(1,$D7))),AND($E7&gt;0,INDEX(Kalender!IW$81:IW$110,MAX(1,$E7))&gt;INDEX(Kalender!$B$81:$B$110,MAX(1,$E7))),AND($F7&gt;0,INDEX(Kalender!IW$81:IW$110,MAX(1,$F7))&gt;INDEX(Kalender!$B$81:$B$110,MAX(1,$F7)))),2,0))</f>
        <v>0</v>
      </c>
      <c r="IX7" s="5" t="n">
        <f aca="false">IF(Kalender!IX7&lt;&gt;1,0,IF(AND($B7&gt;0,INDEX(Kalender!IX$68:IX$77,MAX(1,$B7))&gt;INDEX(Kalender!$B$68:$B$77,MAX(1,$B7))),1,0)+IF(OR(AND($C7&gt;0,INDEX(Kalender!IX$81:IX$110,MAX(1,$C7))&gt;INDEX(Kalender!$B$81:$B$110,MAX(1,$C7))),AND($D7&gt;0,INDEX(Kalender!IX$81:IX$110,MAX(1,$D7))&gt;INDEX(Kalender!$B$81:$B$110,MAX(1,$D7))),AND($E7&gt;0,INDEX(Kalender!IX$81:IX$110,MAX(1,$E7))&gt;INDEX(Kalender!$B$81:$B$110,MAX(1,$E7))),AND($F7&gt;0,INDEX(Kalender!IX$81:IX$110,MAX(1,$F7))&gt;INDEX(Kalender!$B$81:$B$110,MAX(1,$F7)))),2,0))</f>
        <v>0</v>
      </c>
      <c r="IY7" s="5" t="n">
        <f aca="false">IF(Kalender!IY7&lt;&gt;1,0,IF(AND($B7&gt;0,INDEX(Kalender!IY$68:IY$77,MAX(1,$B7))&gt;INDEX(Kalender!$B$68:$B$77,MAX(1,$B7))),1,0)+IF(OR(AND($C7&gt;0,INDEX(Kalender!IY$81:IY$110,MAX(1,$C7))&gt;INDEX(Kalender!$B$81:$B$110,MAX(1,$C7))),AND($D7&gt;0,INDEX(Kalender!IY$81:IY$110,MAX(1,$D7))&gt;INDEX(Kalender!$B$81:$B$110,MAX(1,$D7))),AND($E7&gt;0,INDEX(Kalender!IY$81:IY$110,MAX(1,$E7))&gt;INDEX(Kalender!$B$81:$B$110,MAX(1,$E7))),AND($F7&gt;0,INDEX(Kalender!IY$81:IY$110,MAX(1,$F7))&gt;INDEX(Kalender!$B$81:$B$110,MAX(1,$F7)))),2,0))</f>
        <v>0</v>
      </c>
      <c r="IZ7" s="5" t="n">
        <f aca="false">IF(Kalender!IZ7&lt;&gt;1,0,IF(AND($B7&gt;0,INDEX(Kalender!IZ$68:IZ$77,MAX(1,$B7))&gt;INDEX(Kalender!$B$68:$B$77,MAX(1,$B7))),1,0)+IF(OR(AND($C7&gt;0,INDEX(Kalender!IZ$81:IZ$110,MAX(1,$C7))&gt;INDEX(Kalender!$B$81:$B$110,MAX(1,$C7))),AND($D7&gt;0,INDEX(Kalender!IZ$81:IZ$110,MAX(1,$D7))&gt;INDEX(Kalender!$B$81:$B$110,MAX(1,$D7))),AND($E7&gt;0,INDEX(Kalender!IZ$81:IZ$110,MAX(1,$E7))&gt;INDEX(Kalender!$B$81:$B$110,MAX(1,$E7))),AND($F7&gt;0,INDEX(Kalender!IZ$81:IZ$110,MAX(1,$F7))&gt;INDEX(Kalender!$B$81:$B$110,MAX(1,$F7)))),2,0))</f>
        <v>0</v>
      </c>
      <c r="JA7" s="5" t="n">
        <f aca="false">IF(Kalender!JA7&lt;&gt;1,0,IF(AND($B7&gt;0,INDEX(Kalender!JA$68:JA$77,MAX(1,$B7))&gt;INDEX(Kalender!$B$68:$B$77,MAX(1,$B7))),1,0)+IF(OR(AND($C7&gt;0,INDEX(Kalender!JA$81:JA$110,MAX(1,$C7))&gt;INDEX(Kalender!$B$81:$B$110,MAX(1,$C7))),AND($D7&gt;0,INDEX(Kalender!JA$81:JA$110,MAX(1,$D7))&gt;INDEX(Kalender!$B$81:$B$110,MAX(1,$D7))),AND($E7&gt;0,INDEX(Kalender!JA$81:JA$110,MAX(1,$E7))&gt;INDEX(Kalender!$B$81:$B$110,MAX(1,$E7))),AND($F7&gt;0,INDEX(Kalender!JA$81:JA$110,MAX(1,$F7))&gt;INDEX(Kalender!$B$81:$B$110,MAX(1,$F7)))),2,0))</f>
        <v>0</v>
      </c>
      <c r="JB7" s="5" t="n">
        <f aca="false">IF(Kalender!JB7&lt;&gt;1,0,IF(AND($B7&gt;0,INDEX(Kalender!JB$68:JB$77,MAX(1,$B7))&gt;INDEX(Kalender!$B$68:$B$77,MAX(1,$B7))),1,0)+IF(OR(AND($C7&gt;0,INDEX(Kalender!JB$81:JB$110,MAX(1,$C7))&gt;INDEX(Kalender!$B$81:$B$110,MAX(1,$C7))),AND($D7&gt;0,INDEX(Kalender!JB$81:JB$110,MAX(1,$D7))&gt;INDEX(Kalender!$B$81:$B$110,MAX(1,$D7))),AND($E7&gt;0,INDEX(Kalender!JB$81:JB$110,MAX(1,$E7))&gt;INDEX(Kalender!$B$81:$B$110,MAX(1,$E7))),AND($F7&gt;0,INDEX(Kalender!JB$81:JB$110,MAX(1,$F7))&gt;INDEX(Kalender!$B$81:$B$110,MAX(1,$F7)))),2,0))</f>
        <v>0</v>
      </c>
      <c r="JC7" s="5" t="n">
        <f aca="false">IF(Kalender!JC7&lt;&gt;1,0,IF(AND($B7&gt;0,INDEX(Kalender!JC$68:JC$77,MAX(1,$B7))&gt;INDEX(Kalender!$B$68:$B$77,MAX(1,$B7))),1,0)+IF(OR(AND($C7&gt;0,INDEX(Kalender!JC$81:JC$110,MAX(1,$C7))&gt;INDEX(Kalender!$B$81:$B$110,MAX(1,$C7))),AND($D7&gt;0,INDEX(Kalender!JC$81:JC$110,MAX(1,$D7))&gt;INDEX(Kalender!$B$81:$B$110,MAX(1,$D7))),AND($E7&gt;0,INDEX(Kalender!JC$81:JC$110,MAX(1,$E7))&gt;INDEX(Kalender!$B$81:$B$110,MAX(1,$E7))),AND($F7&gt;0,INDEX(Kalender!JC$81:JC$110,MAX(1,$F7))&gt;INDEX(Kalender!$B$81:$B$110,MAX(1,$F7)))),2,0))</f>
        <v>0</v>
      </c>
      <c r="JD7" s="5" t="n">
        <f aca="false">IF(Kalender!JD7&lt;&gt;1,0,IF(AND($B7&gt;0,INDEX(Kalender!JD$68:JD$77,MAX(1,$B7))&gt;INDEX(Kalender!$B$68:$B$77,MAX(1,$B7))),1,0)+IF(OR(AND($C7&gt;0,INDEX(Kalender!JD$81:JD$110,MAX(1,$C7))&gt;INDEX(Kalender!$B$81:$B$110,MAX(1,$C7))),AND($D7&gt;0,INDEX(Kalender!JD$81:JD$110,MAX(1,$D7))&gt;INDEX(Kalender!$B$81:$B$110,MAX(1,$D7))),AND($E7&gt;0,INDEX(Kalender!JD$81:JD$110,MAX(1,$E7))&gt;INDEX(Kalender!$B$81:$B$110,MAX(1,$E7))),AND($F7&gt;0,INDEX(Kalender!JD$81:JD$110,MAX(1,$F7))&gt;INDEX(Kalender!$B$81:$B$110,MAX(1,$F7)))),2,0))</f>
        <v>0</v>
      </c>
      <c r="JE7" s="5" t="n">
        <f aca="false">IF(Kalender!JE7&lt;&gt;1,0,IF(AND($B7&gt;0,INDEX(Kalender!JE$68:JE$77,MAX(1,$B7))&gt;INDEX(Kalender!$B$68:$B$77,MAX(1,$B7))),1,0)+IF(OR(AND($C7&gt;0,INDEX(Kalender!JE$81:JE$110,MAX(1,$C7))&gt;INDEX(Kalender!$B$81:$B$110,MAX(1,$C7))),AND($D7&gt;0,INDEX(Kalender!JE$81:JE$110,MAX(1,$D7))&gt;INDEX(Kalender!$B$81:$B$110,MAX(1,$D7))),AND($E7&gt;0,INDEX(Kalender!JE$81:JE$110,MAX(1,$E7))&gt;INDEX(Kalender!$B$81:$B$110,MAX(1,$E7))),AND($F7&gt;0,INDEX(Kalender!JE$81:JE$110,MAX(1,$F7))&gt;INDEX(Kalender!$B$81:$B$110,MAX(1,$F7)))),2,0))</f>
        <v>0</v>
      </c>
      <c r="JF7" s="5" t="n">
        <f aca="false">IF(Kalender!JF7&lt;&gt;1,0,IF(AND($B7&gt;0,INDEX(Kalender!JF$68:JF$77,MAX(1,$B7))&gt;INDEX(Kalender!$B$68:$B$77,MAX(1,$B7))),1,0)+IF(OR(AND($C7&gt;0,INDEX(Kalender!JF$81:JF$110,MAX(1,$C7))&gt;INDEX(Kalender!$B$81:$B$110,MAX(1,$C7))),AND($D7&gt;0,INDEX(Kalender!JF$81:JF$110,MAX(1,$D7))&gt;INDEX(Kalender!$B$81:$B$110,MAX(1,$D7))),AND($E7&gt;0,INDEX(Kalender!JF$81:JF$110,MAX(1,$E7))&gt;INDEX(Kalender!$B$81:$B$110,MAX(1,$E7))),AND($F7&gt;0,INDEX(Kalender!JF$81:JF$110,MAX(1,$F7))&gt;INDEX(Kalender!$B$81:$B$110,MAX(1,$F7)))),2,0))</f>
        <v>0</v>
      </c>
      <c r="JG7" s="5" t="n">
        <f aca="false">IF(Kalender!JG7&lt;&gt;1,0,IF(AND($B7&gt;0,INDEX(Kalender!JG$68:JG$77,MAX(1,$B7))&gt;INDEX(Kalender!$B$68:$B$77,MAX(1,$B7))),1,0)+IF(OR(AND($C7&gt;0,INDEX(Kalender!JG$81:JG$110,MAX(1,$C7))&gt;INDEX(Kalender!$B$81:$B$110,MAX(1,$C7))),AND($D7&gt;0,INDEX(Kalender!JG$81:JG$110,MAX(1,$D7))&gt;INDEX(Kalender!$B$81:$B$110,MAX(1,$D7))),AND($E7&gt;0,INDEX(Kalender!JG$81:JG$110,MAX(1,$E7))&gt;INDEX(Kalender!$B$81:$B$110,MAX(1,$E7))),AND($F7&gt;0,INDEX(Kalender!JG$81:JG$110,MAX(1,$F7))&gt;INDEX(Kalender!$B$81:$B$110,MAX(1,$F7)))),2,0))</f>
        <v>0</v>
      </c>
      <c r="JH7" s="5" t="n">
        <f aca="false">IF(Kalender!JH7&lt;&gt;1,0,IF(AND($B7&gt;0,INDEX(Kalender!JH$68:JH$77,MAX(1,$B7))&gt;INDEX(Kalender!$B$68:$B$77,MAX(1,$B7))),1,0)+IF(OR(AND($C7&gt;0,INDEX(Kalender!JH$81:JH$110,MAX(1,$C7))&gt;INDEX(Kalender!$B$81:$B$110,MAX(1,$C7))),AND($D7&gt;0,INDEX(Kalender!JH$81:JH$110,MAX(1,$D7))&gt;INDEX(Kalender!$B$81:$B$110,MAX(1,$D7))),AND($E7&gt;0,INDEX(Kalender!JH$81:JH$110,MAX(1,$E7))&gt;INDEX(Kalender!$B$81:$B$110,MAX(1,$E7))),AND($F7&gt;0,INDEX(Kalender!JH$81:JH$110,MAX(1,$F7))&gt;INDEX(Kalender!$B$81:$B$110,MAX(1,$F7)))),2,0))</f>
        <v>0</v>
      </c>
      <c r="JI7" s="5" t="n">
        <f aca="false">IF(Kalender!JI7&lt;&gt;1,0,IF(AND($B7&gt;0,INDEX(Kalender!JI$68:JI$77,MAX(1,$B7))&gt;INDEX(Kalender!$B$68:$B$77,MAX(1,$B7))),1,0)+IF(OR(AND($C7&gt;0,INDEX(Kalender!JI$81:JI$110,MAX(1,$C7))&gt;INDEX(Kalender!$B$81:$B$110,MAX(1,$C7))),AND($D7&gt;0,INDEX(Kalender!JI$81:JI$110,MAX(1,$D7))&gt;INDEX(Kalender!$B$81:$B$110,MAX(1,$D7))),AND($E7&gt;0,INDEX(Kalender!JI$81:JI$110,MAX(1,$E7))&gt;INDEX(Kalender!$B$81:$B$110,MAX(1,$E7))),AND($F7&gt;0,INDEX(Kalender!JI$81:JI$110,MAX(1,$F7))&gt;INDEX(Kalender!$B$81:$B$110,MAX(1,$F7)))),2,0))</f>
        <v>0</v>
      </c>
      <c r="JJ7" s="5" t="n">
        <f aca="false">IF(Kalender!JJ7&lt;&gt;1,0,IF(AND($B7&gt;0,INDEX(Kalender!JJ$68:JJ$77,MAX(1,$B7))&gt;INDEX(Kalender!$B$68:$B$77,MAX(1,$B7))),1,0)+IF(OR(AND($C7&gt;0,INDEX(Kalender!JJ$81:JJ$110,MAX(1,$C7))&gt;INDEX(Kalender!$B$81:$B$110,MAX(1,$C7))),AND($D7&gt;0,INDEX(Kalender!JJ$81:JJ$110,MAX(1,$D7))&gt;INDEX(Kalender!$B$81:$B$110,MAX(1,$D7))),AND($E7&gt;0,INDEX(Kalender!JJ$81:JJ$110,MAX(1,$E7))&gt;INDEX(Kalender!$B$81:$B$110,MAX(1,$E7))),AND($F7&gt;0,INDEX(Kalender!JJ$81:JJ$110,MAX(1,$F7))&gt;INDEX(Kalender!$B$81:$B$110,MAX(1,$F7)))),2,0))</f>
        <v>0</v>
      </c>
      <c r="JK7" s="5" t="n">
        <f aca="false">IF(Kalender!JK7&lt;&gt;1,0,IF(AND($B7&gt;0,INDEX(Kalender!JK$68:JK$77,MAX(1,$B7))&gt;INDEX(Kalender!$B$68:$B$77,MAX(1,$B7))),1,0)+IF(OR(AND($C7&gt;0,INDEX(Kalender!JK$81:JK$110,MAX(1,$C7))&gt;INDEX(Kalender!$B$81:$B$110,MAX(1,$C7))),AND($D7&gt;0,INDEX(Kalender!JK$81:JK$110,MAX(1,$D7))&gt;INDEX(Kalender!$B$81:$B$110,MAX(1,$D7))),AND($E7&gt;0,INDEX(Kalender!JK$81:JK$110,MAX(1,$E7))&gt;INDEX(Kalender!$B$81:$B$110,MAX(1,$E7))),AND($F7&gt;0,INDEX(Kalender!JK$81:JK$110,MAX(1,$F7))&gt;INDEX(Kalender!$B$81:$B$110,MAX(1,$F7)))),2,0))</f>
        <v>0</v>
      </c>
      <c r="JL7" s="5" t="n">
        <f aca="false">IF(Kalender!JL7&lt;&gt;1,0,IF(AND($B7&gt;0,INDEX(Kalender!JL$68:JL$77,MAX(1,$B7))&gt;INDEX(Kalender!$B$68:$B$77,MAX(1,$B7))),1,0)+IF(OR(AND($C7&gt;0,INDEX(Kalender!JL$81:JL$110,MAX(1,$C7))&gt;INDEX(Kalender!$B$81:$B$110,MAX(1,$C7))),AND($D7&gt;0,INDEX(Kalender!JL$81:JL$110,MAX(1,$D7))&gt;INDEX(Kalender!$B$81:$B$110,MAX(1,$D7))),AND($E7&gt;0,INDEX(Kalender!JL$81:JL$110,MAX(1,$E7))&gt;INDEX(Kalender!$B$81:$B$110,MAX(1,$E7))),AND($F7&gt;0,INDEX(Kalender!JL$81:JL$110,MAX(1,$F7))&gt;INDEX(Kalender!$B$81:$B$110,MAX(1,$F7)))),2,0))</f>
        <v>0</v>
      </c>
      <c r="JM7" s="5" t="n">
        <f aca="false">IF(Kalender!JM7&lt;&gt;1,0,IF(AND($B7&gt;0,INDEX(Kalender!JM$68:JM$77,MAX(1,$B7))&gt;INDEX(Kalender!$B$68:$B$77,MAX(1,$B7))),1,0)+IF(OR(AND($C7&gt;0,INDEX(Kalender!JM$81:JM$110,MAX(1,$C7))&gt;INDEX(Kalender!$B$81:$B$110,MAX(1,$C7))),AND($D7&gt;0,INDEX(Kalender!JM$81:JM$110,MAX(1,$D7))&gt;INDEX(Kalender!$B$81:$B$110,MAX(1,$D7))),AND($E7&gt;0,INDEX(Kalender!JM$81:JM$110,MAX(1,$E7))&gt;INDEX(Kalender!$B$81:$B$110,MAX(1,$E7))),AND($F7&gt;0,INDEX(Kalender!JM$81:JM$110,MAX(1,$F7))&gt;INDEX(Kalender!$B$81:$B$110,MAX(1,$F7)))),2,0))</f>
        <v>0</v>
      </c>
      <c r="JN7" s="5" t="n">
        <f aca="false">IF(Kalender!JN7&lt;&gt;1,0,IF(AND($B7&gt;0,INDEX(Kalender!JN$68:JN$77,MAX(1,$B7))&gt;INDEX(Kalender!$B$68:$B$77,MAX(1,$B7))),1,0)+IF(OR(AND($C7&gt;0,INDEX(Kalender!JN$81:JN$110,MAX(1,$C7))&gt;INDEX(Kalender!$B$81:$B$110,MAX(1,$C7))),AND($D7&gt;0,INDEX(Kalender!JN$81:JN$110,MAX(1,$D7))&gt;INDEX(Kalender!$B$81:$B$110,MAX(1,$D7))),AND($E7&gt;0,INDEX(Kalender!JN$81:JN$110,MAX(1,$E7))&gt;INDEX(Kalender!$B$81:$B$110,MAX(1,$E7))),AND($F7&gt;0,INDEX(Kalender!JN$81:JN$110,MAX(1,$F7))&gt;INDEX(Kalender!$B$81:$B$110,MAX(1,$F7)))),2,0))</f>
        <v>0</v>
      </c>
      <c r="JO7" s="5" t="n">
        <f aca="false">IF(Kalender!JO7&lt;&gt;1,0,IF(AND($B7&gt;0,INDEX(Kalender!JO$68:JO$77,MAX(1,$B7))&gt;INDEX(Kalender!$B$68:$B$77,MAX(1,$B7))),1,0)+IF(OR(AND($C7&gt;0,INDEX(Kalender!JO$81:JO$110,MAX(1,$C7))&gt;INDEX(Kalender!$B$81:$B$110,MAX(1,$C7))),AND($D7&gt;0,INDEX(Kalender!JO$81:JO$110,MAX(1,$D7))&gt;INDEX(Kalender!$B$81:$B$110,MAX(1,$D7))),AND($E7&gt;0,INDEX(Kalender!JO$81:JO$110,MAX(1,$E7))&gt;INDEX(Kalender!$B$81:$B$110,MAX(1,$E7))),AND($F7&gt;0,INDEX(Kalender!JO$81:JO$110,MAX(1,$F7))&gt;INDEX(Kalender!$B$81:$B$110,MAX(1,$F7)))),2,0))</f>
        <v>0</v>
      </c>
      <c r="JP7" s="5" t="n">
        <f aca="false">IF(Kalender!JP7&lt;&gt;1,0,IF(AND($B7&gt;0,INDEX(Kalender!JP$68:JP$77,MAX(1,$B7))&gt;INDEX(Kalender!$B$68:$B$77,MAX(1,$B7))),1,0)+IF(OR(AND($C7&gt;0,INDEX(Kalender!JP$81:JP$110,MAX(1,$C7))&gt;INDEX(Kalender!$B$81:$B$110,MAX(1,$C7))),AND($D7&gt;0,INDEX(Kalender!JP$81:JP$110,MAX(1,$D7))&gt;INDEX(Kalender!$B$81:$B$110,MAX(1,$D7))),AND($E7&gt;0,INDEX(Kalender!JP$81:JP$110,MAX(1,$E7))&gt;INDEX(Kalender!$B$81:$B$110,MAX(1,$E7))),AND($F7&gt;0,INDEX(Kalender!JP$81:JP$110,MAX(1,$F7))&gt;INDEX(Kalender!$B$81:$B$110,MAX(1,$F7)))),2,0))</f>
        <v>0</v>
      </c>
      <c r="JQ7" s="5" t="n">
        <f aca="false">IF(Kalender!JQ7&lt;&gt;1,0,IF(AND($B7&gt;0,INDEX(Kalender!JQ$68:JQ$77,MAX(1,$B7))&gt;INDEX(Kalender!$B$68:$B$77,MAX(1,$B7))),1,0)+IF(OR(AND($C7&gt;0,INDEX(Kalender!JQ$81:JQ$110,MAX(1,$C7))&gt;INDEX(Kalender!$B$81:$B$110,MAX(1,$C7))),AND($D7&gt;0,INDEX(Kalender!JQ$81:JQ$110,MAX(1,$D7))&gt;INDEX(Kalender!$B$81:$B$110,MAX(1,$D7))),AND($E7&gt;0,INDEX(Kalender!JQ$81:JQ$110,MAX(1,$E7))&gt;INDEX(Kalender!$B$81:$B$110,MAX(1,$E7))),AND($F7&gt;0,INDEX(Kalender!JQ$81:JQ$110,MAX(1,$F7))&gt;INDEX(Kalender!$B$81:$B$110,MAX(1,$F7)))),2,0))</f>
        <v>0</v>
      </c>
      <c r="JR7" s="5" t="n">
        <f aca="false">IF(Kalender!JR7&lt;&gt;1,0,IF(AND($B7&gt;0,INDEX(Kalender!JR$68:JR$77,MAX(1,$B7))&gt;INDEX(Kalender!$B$68:$B$77,MAX(1,$B7))),1,0)+IF(OR(AND($C7&gt;0,INDEX(Kalender!JR$81:JR$110,MAX(1,$C7))&gt;INDEX(Kalender!$B$81:$B$110,MAX(1,$C7))),AND($D7&gt;0,INDEX(Kalender!JR$81:JR$110,MAX(1,$D7))&gt;INDEX(Kalender!$B$81:$B$110,MAX(1,$D7))),AND($E7&gt;0,INDEX(Kalender!JR$81:JR$110,MAX(1,$E7))&gt;INDEX(Kalender!$B$81:$B$110,MAX(1,$E7))),AND($F7&gt;0,INDEX(Kalender!JR$81:JR$110,MAX(1,$F7))&gt;INDEX(Kalender!$B$81:$B$110,MAX(1,$F7)))),2,0))</f>
        <v>0</v>
      </c>
      <c r="JS7" s="5" t="n">
        <f aca="false">IF(Kalender!JS7&lt;&gt;1,0,IF(AND($B7&gt;0,INDEX(Kalender!JS$68:JS$77,MAX(1,$B7))&gt;INDEX(Kalender!$B$68:$B$77,MAX(1,$B7))),1,0)+IF(OR(AND($C7&gt;0,INDEX(Kalender!JS$81:JS$110,MAX(1,$C7))&gt;INDEX(Kalender!$B$81:$B$110,MAX(1,$C7))),AND($D7&gt;0,INDEX(Kalender!JS$81:JS$110,MAX(1,$D7))&gt;INDEX(Kalender!$B$81:$B$110,MAX(1,$D7))),AND($E7&gt;0,INDEX(Kalender!JS$81:JS$110,MAX(1,$E7))&gt;INDEX(Kalender!$B$81:$B$110,MAX(1,$E7))),AND($F7&gt;0,INDEX(Kalender!JS$81:JS$110,MAX(1,$F7))&gt;INDEX(Kalender!$B$81:$B$110,MAX(1,$F7)))),2,0))</f>
        <v>0</v>
      </c>
      <c r="JT7" s="5" t="n">
        <f aca="false">IF(Kalender!JT7&lt;&gt;1,0,IF(AND($B7&gt;0,INDEX(Kalender!JT$68:JT$77,MAX(1,$B7))&gt;INDEX(Kalender!$B$68:$B$77,MAX(1,$B7))),1,0)+IF(OR(AND($C7&gt;0,INDEX(Kalender!JT$81:JT$110,MAX(1,$C7))&gt;INDEX(Kalender!$B$81:$B$110,MAX(1,$C7))),AND($D7&gt;0,INDEX(Kalender!JT$81:JT$110,MAX(1,$D7))&gt;INDEX(Kalender!$B$81:$B$110,MAX(1,$D7))),AND($E7&gt;0,INDEX(Kalender!JT$81:JT$110,MAX(1,$E7))&gt;INDEX(Kalender!$B$81:$B$110,MAX(1,$E7))),AND($F7&gt;0,INDEX(Kalender!JT$81:JT$110,MAX(1,$F7))&gt;INDEX(Kalender!$B$81:$B$110,MAX(1,$F7)))),2,0))</f>
        <v>0</v>
      </c>
      <c r="JU7" s="5" t="n">
        <f aca="false">IF(Kalender!JU7&lt;&gt;1,0,IF(AND($B7&gt;0,INDEX(Kalender!JU$68:JU$77,MAX(1,$B7))&gt;INDEX(Kalender!$B$68:$B$77,MAX(1,$B7))),1,0)+IF(OR(AND($C7&gt;0,INDEX(Kalender!JU$81:JU$110,MAX(1,$C7))&gt;INDEX(Kalender!$B$81:$B$110,MAX(1,$C7))),AND($D7&gt;0,INDEX(Kalender!JU$81:JU$110,MAX(1,$D7))&gt;INDEX(Kalender!$B$81:$B$110,MAX(1,$D7))),AND($E7&gt;0,INDEX(Kalender!JU$81:JU$110,MAX(1,$E7))&gt;INDEX(Kalender!$B$81:$B$110,MAX(1,$E7))),AND($F7&gt;0,INDEX(Kalender!JU$81:JU$110,MAX(1,$F7))&gt;INDEX(Kalender!$B$81:$B$110,MAX(1,$F7)))),2,0))</f>
        <v>0</v>
      </c>
      <c r="JV7" s="5" t="n">
        <f aca="false">IF(Kalender!JV7&lt;&gt;1,0,IF(AND($B7&gt;0,INDEX(Kalender!JV$68:JV$77,MAX(1,$B7))&gt;INDEX(Kalender!$B$68:$B$77,MAX(1,$B7))),1,0)+IF(OR(AND($C7&gt;0,INDEX(Kalender!JV$81:JV$110,MAX(1,$C7))&gt;INDEX(Kalender!$B$81:$B$110,MAX(1,$C7))),AND($D7&gt;0,INDEX(Kalender!JV$81:JV$110,MAX(1,$D7))&gt;INDEX(Kalender!$B$81:$B$110,MAX(1,$D7))),AND($E7&gt;0,INDEX(Kalender!JV$81:JV$110,MAX(1,$E7))&gt;INDEX(Kalender!$B$81:$B$110,MAX(1,$E7))),AND($F7&gt;0,INDEX(Kalender!JV$81:JV$110,MAX(1,$F7))&gt;INDEX(Kalender!$B$81:$B$110,MAX(1,$F7)))),2,0))</f>
        <v>0</v>
      </c>
      <c r="JW7" s="5" t="n">
        <f aca="false">IF(Kalender!JW7&lt;&gt;1,0,IF(AND($B7&gt;0,INDEX(Kalender!JW$68:JW$77,MAX(1,$B7))&gt;INDEX(Kalender!$B$68:$B$77,MAX(1,$B7))),1,0)+IF(OR(AND($C7&gt;0,INDEX(Kalender!JW$81:JW$110,MAX(1,$C7))&gt;INDEX(Kalender!$B$81:$B$110,MAX(1,$C7))),AND($D7&gt;0,INDEX(Kalender!JW$81:JW$110,MAX(1,$D7))&gt;INDEX(Kalender!$B$81:$B$110,MAX(1,$D7))),AND($E7&gt;0,INDEX(Kalender!JW$81:JW$110,MAX(1,$E7))&gt;INDEX(Kalender!$B$81:$B$110,MAX(1,$E7))),AND($F7&gt;0,INDEX(Kalender!JW$81:JW$110,MAX(1,$F7))&gt;INDEX(Kalender!$B$81:$B$110,MAX(1,$F7)))),2,0))</f>
        <v>0</v>
      </c>
      <c r="JX7" s="5" t="n">
        <f aca="false">IF(Kalender!JX7&lt;&gt;1,0,IF(AND($B7&gt;0,INDEX(Kalender!JX$68:JX$77,MAX(1,$B7))&gt;INDEX(Kalender!$B$68:$B$77,MAX(1,$B7))),1,0)+IF(OR(AND($C7&gt;0,INDEX(Kalender!JX$81:JX$110,MAX(1,$C7))&gt;INDEX(Kalender!$B$81:$B$110,MAX(1,$C7))),AND($D7&gt;0,INDEX(Kalender!JX$81:JX$110,MAX(1,$D7))&gt;INDEX(Kalender!$B$81:$B$110,MAX(1,$D7))),AND($E7&gt;0,INDEX(Kalender!JX$81:JX$110,MAX(1,$E7))&gt;INDEX(Kalender!$B$81:$B$110,MAX(1,$E7))),AND($F7&gt;0,INDEX(Kalender!JX$81:JX$110,MAX(1,$F7))&gt;INDEX(Kalender!$B$81:$B$110,MAX(1,$F7)))),2,0))</f>
        <v>0</v>
      </c>
      <c r="JY7" s="5" t="n">
        <f aca="false">IF(Kalender!JY7&lt;&gt;1,0,IF(AND($B7&gt;0,INDEX(Kalender!JY$68:JY$77,MAX(1,$B7))&gt;INDEX(Kalender!$B$68:$B$77,MAX(1,$B7))),1,0)+IF(OR(AND($C7&gt;0,INDEX(Kalender!JY$81:JY$110,MAX(1,$C7))&gt;INDEX(Kalender!$B$81:$B$110,MAX(1,$C7))),AND($D7&gt;0,INDEX(Kalender!JY$81:JY$110,MAX(1,$D7))&gt;INDEX(Kalender!$B$81:$B$110,MAX(1,$D7))),AND($E7&gt;0,INDEX(Kalender!JY$81:JY$110,MAX(1,$E7))&gt;INDEX(Kalender!$B$81:$B$110,MAX(1,$E7))),AND($F7&gt;0,INDEX(Kalender!JY$81:JY$110,MAX(1,$F7))&gt;INDEX(Kalender!$B$81:$B$110,MAX(1,$F7)))),2,0))</f>
        <v>0</v>
      </c>
      <c r="JZ7" s="5" t="n">
        <f aca="false">IF(Kalender!JZ7&lt;&gt;1,0,IF(AND($B7&gt;0,INDEX(Kalender!JZ$68:JZ$77,MAX(1,$B7))&gt;INDEX(Kalender!$B$68:$B$77,MAX(1,$B7))),1,0)+IF(OR(AND($C7&gt;0,INDEX(Kalender!JZ$81:JZ$110,MAX(1,$C7))&gt;INDEX(Kalender!$B$81:$B$110,MAX(1,$C7))),AND($D7&gt;0,INDEX(Kalender!JZ$81:JZ$110,MAX(1,$D7))&gt;INDEX(Kalender!$B$81:$B$110,MAX(1,$D7))),AND($E7&gt;0,INDEX(Kalender!JZ$81:JZ$110,MAX(1,$E7))&gt;INDEX(Kalender!$B$81:$B$110,MAX(1,$E7))),AND($F7&gt;0,INDEX(Kalender!JZ$81:JZ$110,MAX(1,$F7))&gt;INDEX(Kalender!$B$81:$B$110,MAX(1,$F7)))),2,0))</f>
        <v>0</v>
      </c>
      <c r="KA7" s="5" t="n">
        <f aca="false">IF(Kalender!KA7&lt;&gt;1,0,IF(AND($B7&gt;0,INDEX(Kalender!KA$68:KA$77,MAX(1,$B7))&gt;INDEX(Kalender!$B$68:$B$77,MAX(1,$B7))),1,0)+IF(OR(AND($C7&gt;0,INDEX(Kalender!KA$81:KA$110,MAX(1,$C7))&gt;INDEX(Kalender!$B$81:$B$110,MAX(1,$C7))),AND($D7&gt;0,INDEX(Kalender!KA$81:KA$110,MAX(1,$D7))&gt;INDEX(Kalender!$B$81:$B$110,MAX(1,$D7))),AND($E7&gt;0,INDEX(Kalender!KA$81:KA$110,MAX(1,$E7))&gt;INDEX(Kalender!$B$81:$B$110,MAX(1,$E7))),AND($F7&gt;0,INDEX(Kalender!KA$81:KA$110,MAX(1,$F7))&gt;INDEX(Kalender!$B$81:$B$110,MAX(1,$F7)))),2,0))</f>
        <v>0</v>
      </c>
      <c r="KB7" s="5" t="n">
        <f aca="false">IF(Kalender!KB7&lt;&gt;1,0,IF(AND($B7&gt;0,INDEX(Kalender!KB$68:KB$77,MAX(1,$B7))&gt;INDEX(Kalender!$B$68:$B$77,MAX(1,$B7))),1,0)+IF(OR(AND($C7&gt;0,INDEX(Kalender!KB$81:KB$110,MAX(1,$C7))&gt;INDEX(Kalender!$B$81:$B$110,MAX(1,$C7))),AND($D7&gt;0,INDEX(Kalender!KB$81:KB$110,MAX(1,$D7))&gt;INDEX(Kalender!$B$81:$B$110,MAX(1,$D7))),AND($E7&gt;0,INDEX(Kalender!KB$81:KB$110,MAX(1,$E7))&gt;INDEX(Kalender!$B$81:$B$110,MAX(1,$E7))),AND($F7&gt;0,INDEX(Kalender!KB$81:KB$110,MAX(1,$F7))&gt;INDEX(Kalender!$B$81:$B$110,MAX(1,$F7)))),2,0))</f>
        <v>0</v>
      </c>
      <c r="KC7" s="5" t="n">
        <f aca="false">IF(Kalender!KC7&lt;&gt;1,0,IF(AND($B7&gt;0,INDEX(Kalender!KC$68:KC$77,MAX(1,$B7))&gt;INDEX(Kalender!$B$68:$B$77,MAX(1,$B7))),1,0)+IF(OR(AND($C7&gt;0,INDEX(Kalender!KC$81:KC$110,MAX(1,$C7))&gt;INDEX(Kalender!$B$81:$B$110,MAX(1,$C7))),AND($D7&gt;0,INDEX(Kalender!KC$81:KC$110,MAX(1,$D7))&gt;INDEX(Kalender!$B$81:$B$110,MAX(1,$D7))),AND($E7&gt;0,INDEX(Kalender!KC$81:KC$110,MAX(1,$E7))&gt;INDEX(Kalender!$B$81:$B$110,MAX(1,$E7))),AND($F7&gt;0,INDEX(Kalender!KC$81:KC$110,MAX(1,$F7))&gt;INDEX(Kalender!$B$81:$B$110,MAX(1,$F7)))),2,0))</f>
        <v>0</v>
      </c>
      <c r="KD7" s="5" t="n">
        <f aca="false">IF(Kalender!KD7&lt;&gt;1,0,IF(AND($B7&gt;0,INDEX(Kalender!KD$68:KD$77,MAX(1,$B7))&gt;INDEX(Kalender!$B$68:$B$77,MAX(1,$B7))),1,0)+IF(OR(AND($C7&gt;0,INDEX(Kalender!KD$81:KD$110,MAX(1,$C7))&gt;INDEX(Kalender!$B$81:$B$110,MAX(1,$C7))),AND($D7&gt;0,INDEX(Kalender!KD$81:KD$110,MAX(1,$D7))&gt;INDEX(Kalender!$B$81:$B$110,MAX(1,$D7))),AND($E7&gt;0,INDEX(Kalender!KD$81:KD$110,MAX(1,$E7))&gt;INDEX(Kalender!$B$81:$B$110,MAX(1,$E7))),AND($F7&gt;0,INDEX(Kalender!KD$81:KD$110,MAX(1,$F7))&gt;INDEX(Kalender!$B$81:$B$110,MAX(1,$F7)))),2,0))</f>
        <v>0</v>
      </c>
      <c r="KE7" s="5" t="n">
        <f aca="false">IF(Kalender!KE7&lt;&gt;1,0,IF(AND($B7&gt;0,INDEX(Kalender!KE$68:KE$77,MAX(1,$B7))&gt;INDEX(Kalender!$B$68:$B$77,MAX(1,$B7))),1,0)+IF(OR(AND($C7&gt;0,INDEX(Kalender!KE$81:KE$110,MAX(1,$C7))&gt;INDEX(Kalender!$B$81:$B$110,MAX(1,$C7))),AND($D7&gt;0,INDEX(Kalender!KE$81:KE$110,MAX(1,$D7))&gt;INDEX(Kalender!$B$81:$B$110,MAX(1,$D7))),AND($E7&gt;0,INDEX(Kalender!KE$81:KE$110,MAX(1,$E7))&gt;INDEX(Kalender!$B$81:$B$110,MAX(1,$E7))),AND($F7&gt;0,INDEX(Kalender!KE$81:KE$110,MAX(1,$F7))&gt;INDEX(Kalender!$B$81:$B$110,MAX(1,$F7)))),2,0))</f>
        <v>0</v>
      </c>
      <c r="KF7" s="5" t="n">
        <f aca="false">IF(Kalender!KF7&lt;&gt;1,0,IF(AND($B7&gt;0,INDEX(Kalender!KF$68:KF$77,MAX(1,$B7))&gt;INDEX(Kalender!$B$68:$B$77,MAX(1,$B7))),1,0)+IF(OR(AND($C7&gt;0,INDEX(Kalender!KF$81:KF$110,MAX(1,$C7))&gt;INDEX(Kalender!$B$81:$B$110,MAX(1,$C7))),AND($D7&gt;0,INDEX(Kalender!KF$81:KF$110,MAX(1,$D7))&gt;INDEX(Kalender!$B$81:$B$110,MAX(1,$D7))),AND($E7&gt;0,INDEX(Kalender!KF$81:KF$110,MAX(1,$E7))&gt;INDEX(Kalender!$B$81:$B$110,MAX(1,$E7))),AND($F7&gt;0,INDEX(Kalender!KF$81:KF$110,MAX(1,$F7))&gt;INDEX(Kalender!$B$81:$B$110,MAX(1,$F7)))),2,0))</f>
        <v>0</v>
      </c>
      <c r="KG7" s="5" t="n">
        <f aca="false">IF(Kalender!KG7&lt;&gt;1,0,IF(AND($B7&gt;0,INDEX(Kalender!KG$68:KG$77,MAX(1,$B7))&gt;INDEX(Kalender!$B$68:$B$77,MAX(1,$B7))),1,0)+IF(OR(AND($C7&gt;0,INDEX(Kalender!KG$81:KG$110,MAX(1,$C7))&gt;INDEX(Kalender!$B$81:$B$110,MAX(1,$C7))),AND($D7&gt;0,INDEX(Kalender!KG$81:KG$110,MAX(1,$D7))&gt;INDEX(Kalender!$B$81:$B$110,MAX(1,$D7))),AND($E7&gt;0,INDEX(Kalender!KG$81:KG$110,MAX(1,$E7))&gt;INDEX(Kalender!$B$81:$B$110,MAX(1,$E7))),AND($F7&gt;0,INDEX(Kalender!KG$81:KG$110,MAX(1,$F7))&gt;INDEX(Kalender!$B$81:$B$110,MAX(1,$F7)))),2,0))</f>
        <v>0</v>
      </c>
      <c r="KH7" s="5" t="n">
        <f aca="false">IF(Kalender!KH7&lt;&gt;1,0,IF(AND($B7&gt;0,INDEX(Kalender!KH$68:KH$77,MAX(1,$B7))&gt;INDEX(Kalender!$B$68:$B$77,MAX(1,$B7))),1,0)+IF(OR(AND($C7&gt;0,INDEX(Kalender!KH$81:KH$110,MAX(1,$C7))&gt;INDEX(Kalender!$B$81:$B$110,MAX(1,$C7))),AND($D7&gt;0,INDEX(Kalender!KH$81:KH$110,MAX(1,$D7))&gt;INDEX(Kalender!$B$81:$B$110,MAX(1,$D7))),AND($E7&gt;0,INDEX(Kalender!KH$81:KH$110,MAX(1,$E7))&gt;INDEX(Kalender!$B$81:$B$110,MAX(1,$E7))),AND($F7&gt;0,INDEX(Kalender!KH$81:KH$110,MAX(1,$F7))&gt;INDEX(Kalender!$B$81:$B$110,MAX(1,$F7)))),2,0))</f>
        <v>0</v>
      </c>
      <c r="KI7" s="5" t="n">
        <f aca="false">IF(Kalender!KI7&lt;&gt;1,0,IF(AND($B7&gt;0,INDEX(Kalender!KI$68:KI$77,MAX(1,$B7))&gt;INDEX(Kalender!$B$68:$B$77,MAX(1,$B7))),1,0)+IF(OR(AND($C7&gt;0,INDEX(Kalender!KI$81:KI$110,MAX(1,$C7))&gt;INDEX(Kalender!$B$81:$B$110,MAX(1,$C7))),AND($D7&gt;0,INDEX(Kalender!KI$81:KI$110,MAX(1,$D7))&gt;INDEX(Kalender!$B$81:$B$110,MAX(1,$D7))),AND($E7&gt;0,INDEX(Kalender!KI$81:KI$110,MAX(1,$E7))&gt;INDEX(Kalender!$B$81:$B$110,MAX(1,$E7))),AND($F7&gt;0,INDEX(Kalender!KI$81:KI$110,MAX(1,$F7))&gt;INDEX(Kalender!$B$81:$B$110,MAX(1,$F7)))),2,0))</f>
        <v>0</v>
      </c>
      <c r="KJ7" s="5" t="n">
        <f aca="false">IF(Kalender!KJ7&lt;&gt;1,0,IF(AND($B7&gt;0,INDEX(Kalender!KJ$68:KJ$77,MAX(1,$B7))&gt;INDEX(Kalender!$B$68:$B$77,MAX(1,$B7))),1,0)+IF(OR(AND($C7&gt;0,INDEX(Kalender!KJ$81:KJ$110,MAX(1,$C7))&gt;INDEX(Kalender!$B$81:$B$110,MAX(1,$C7))),AND($D7&gt;0,INDEX(Kalender!KJ$81:KJ$110,MAX(1,$D7))&gt;INDEX(Kalender!$B$81:$B$110,MAX(1,$D7))),AND($E7&gt;0,INDEX(Kalender!KJ$81:KJ$110,MAX(1,$E7))&gt;INDEX(Kalender!$B$81:$B$110,MAX(1,$E7))),AND($F7&gt;0,INDEX(Kalender!KJ$81:KJ$110,MAX(1,$F7))&gt;INDEX(Kalender!$B$81:$B$110,MAX(1,$F7)))),2,0))</f>
        <v>0</v>
      </c>
      <c r="KK7" s="5" t="n">
        <f aca="false">IF(Kalender!KK7&lt;&gt;1,0,IF(AND($B7&gt;0,INDEX(Kalender!KK$68:KK$77,MAX(1,$B7))&gt;INDEX(Kalender!$B$68:$B$77,MAX(1,$B7))),1,0)+IF(OR(AND($C7&gt;0,INDEX(Kalender!KK$81:KK$110,MAX(1,$C7))&gt;INDEX(Kalender!$B$81:$B$110,MAX(1,$C7))),AND($D7&gt;0,INDEX(Kalender!KK$81:KK$110,MAX(1,$D7))&gt;INDEX(Kalender!$B$81:$B$110,MAX(1,$D7))),AND($E7&gt;0,INDEX(Kalender!KK$81:KK$110,MAX(1,$E7))&gt;INDEX(Kalender!$B$81:$B$110,MAX(1,$E7))),AND($F7&gt;0,INDEX(Kalender!KK$81:KK$110,MAX(1,$F7))&gt;INDEX(Kalender!$B$81:$B$110,MAX(1,$F7)))),2,0))</f>
        <v>0</v>
      </c>
      <c r="KL7" s="5" t="n">
        <f aca="false">IF(Kalender!KL7&lt;&gt;1,0,IF(AND($B7&gt;0,INDEX(Kalender!KL$68:KL$77,MAX(1,$B7))&gt;INDEX(Kalender!$B$68:$B$77,MAX(1,$B7))),1,0)+IF(OR(AND($C7&gt;0,INDEX(Kalender!KL$81:KL$110,MAX(1,$C7))&gt;INDEX(Kalender!$B$81:$B$110,MAX(1,$C7))),AND($D7&gt;0,INDEX(Kalender!KL$81:KL$110,MAX(1,$D7))&gt;INDEX(Kalender!$B$81:$B$110,MAX(1,$D7))),AND($E7&gt;0,INDEX(Kalender!KL$81:KL$110,MAX(1,$E7))&gt;INDEX(Kalender!$B$81:$B$110,MAX(1,$E7))),AND($F7&gt;0,INDEX(Kalender!KL$81:KL$110,MAX(1,$F7))&gt;INDEX(Kalender!$B$81:$B$110,MAX(1,$F7)))),2,0))</f>
        <v>0</v>
      </c>
      <c r="KM7" s="5" t="n">
        <f aca="false">IF(Kalender!KM7&lt;&gt;1,0,IF(AND($B7&gt;0,INDEX(Kalender!KM$68:KM$77,MAX(1,$B7))&gt;INDEX(Kalender!$B$68:$B$77,MAX(1,$B7))),1,0)+IF(OR(AND($C7&gt;0,INDEX(Kalender!KM$81:KM$110,MAX(1,$C7))&gt;INDEX(Kalender!$B$81:$B$110,MAX(1,$C7))),AND($D7&gt;0,INDEX(Kalender!KM$81:KM$110,MAX(1,$D7))&gt;INDEX(Kalender!$B$81:$B$110,MAX(1,$D7))),AND($E7&gt;0,INDEX(Kalender!KM$81:KM$110,MAX(1,$E7))&gt;INDEX(Kalender!$B$81:$B$110,MAX(1,$E7))),AND($F7&gt;0,INDEX(Kalender!KM$81:KM$110,MAX(1,$F7))&gt;INDEX(Kalender!$B$81:$B$110,MAX(1,$F7)))),2,0))</f>
        <v>0</v>
      </c>
      <c r="KN7" s="5" t="n">
        <f aca="false">IF(Kalender!KN7&lt;&gt;1,0,IF(AND($B7&gt;0,INDEX(Kalender!KN$68:KN$77,MAX(1,$B7))&gt;INDEX(Kalender!$B$68:$B$77,MAX(1,$B7))),1,0)+IF(OR(AND($C7&gt;0,INDEX(Kalender!KN$81:KN$110,MAX(1,$C7))&gt;INDEX(Kalender!$B$81:$B$110,MAX(1,$C7))),AND($D7&gt;0,INDEX(Kalender!KN$81:KN$110,MAX(1,$D7))&gt;INDEX(Kalender!$B$81:$B$110,MAX(1,$D7))),AND($E7&gt;0,INDEX(Kalender!KN$81:KN$110,MAX(1,$E7))&gt;INDEX(Kalender!$B$81:$B$110,MAX(1,$E7))),AND($F7&gt;0,INDEX(Kalender!KN$81:KN$110,MAX(1,$F7))&gt;INDEX(Kalender!$B$81:$B$110,MAX(1,$F7)))),2,0))</f>
        <v>0</v>
      </c>
      <c r="KO7" s="5" t="n">
        <f aca="false">IF(Kalender!KO7&lt;&gt;1,0,IF(AND($B7&gt;0,INDEX(Kalender!KO$68:KO$77,MAX(1,$B7))&gt;INDEX(Kalender!$B$68:$B$77,MAX(1,$B7))),1,0)+IF(OR(AND($C7&gt;0,INDEX(Kalender!KO$81:KO$110,MAX(1,$C7))&gt;INDEX(Kalender!$B$81:$B$110,MAX(1,$C7))),AND($D7&gt;0,INDEX(Kalender!KO$81:KO$110,MAX(1,$D7))&gt;INDEX(Kalender!$B$81:$B$110,MAX(1,$D7))),AND($E7&gt;0,INDEX(Kalender!KO$81:KO$110,MAX(1,$E7))&gt;INDEX(Kalender!$B$81:$B$110,MAX(1,$E7))),AND($F7&gt;0,INDEX(Kalender!KO$81:KO$110,MAX(1,$F7))&gt;INDEX(Kalender!$B$81:$B$110,MAX(1,$F7)))),2,0))</f>
        <v>0</v>
      </c>
      <c r="KP7" s="5" t="n">
        <f aca="false">IF(Kalender!KP7&lt;&gt;1,0,IF(AND($B7&gt;0,INDEX(Kalender!KP$68:KP$77,MAX(1,$B7))&gt;INDEX(Kalender!$B$68:$B$77,MAX(1,$B7))),1,0)+IF(OR(AND($C7&gt;0,INDEX(Kalender!KP$81:KP$110,MAX(1,$C7))&gt;INDEX(Kalender!$B$81:$B$110,MAX(1,$C7))),AND($D7&gt;0,INDEX(Kalender!KP$81:KP$110,MAX(1,$D7))&gt;INDEX(Kalender!$B$81:$B$110,MAX(1,$D7))),AND($E7&gt;0,INDEX(Kalender!KP$81:KP$110,MAX(1,$E7))&gt;INDEX(Kalender!$B$81:$B$110,MAX(1,$E7))),AND($F7&gt;0,INDEX(Kalender!KP$81:KP$110,MAX(1,$F7))&gt;INDEX(Kalender!$B$81:$B$110,MAX(1,$F7)))),2,0))</f>
        <v>0</v>
      </c>
      <c r="KQ7" s="5" t="n">
        <f aca="false">IF(Kalender!KQ7&lt;&gt;1,0,IF(AND($B7&gt;0,INDEX(Kalender!KQ$68:KQ$77,MAX(1,$B7))&gt;INDEX(Kalender!$B$68:$B$77,MAX(1,$B7))),1,0)+IF(OR(AND($C7&gt;0,INDEX(Kalender!KQ$81:KQ$110,MAX(1,$C7))&gt;INDEX(Kalender!$B$81:$B$110,MAX(1,$C7))),AND($D7&gt;0,INDEX(Kalender!KQ$81:KQ$110,MAX(1,$D7))&gt;INDEX(Kalender!$B$81:$B$110,MAX(1,$D7))),AND($E7&gt;0,INDEX(Kalender!KQ$81:KQ$110,MAX(1,$E7))&gt;INDEX(Kalender!$B$81:$B$110,MAX(1,$E7))),AND($F7&gt;0,INDEX(Kalender!KQ$81:KQ$110,MAX(1,$F7))&gt;INDEX(Kalender!$B$81:$B$110,MAX(1,$F7)))),2,0))</f>
        <v>0</v>
      </c>
      <c r="KR7" s="5" t="n">
        <f aca="false">IF(Kalender!KR7&lt;&gt;1,0,IF(AND($B7&gt;0,INDEX(Kalender!KR$68:KR$77,MAX(1,$B7))&gt;INDEX(Kalender!$B$68:$B$77,MAX(1,$B7))),1,0)+IF(OR(AND($C7&gt;0,INDEX(Kalender!KR$81:KR$110,MAX(1,$C7))&gt;INDEX(Kalender!$B$81:$B$110,MAX(1,$C7))),AND($D7&gt;0,INDEX(Kalender!KR$81:KR$110,MAX(1,$D7))&gt;INDEX(Kalender!$B$81:$B$110,MAX(1,$D7))),AND($E7&gt;0,INDEX(Kalender!KR$81:KR$110,MAX(1,$E7))&gt;INDEX(Kalender!$B$81:$B$110,MAX(1,$E7))),AND($F7&gt;0,INDEX(Kalender!KR$81:KR$110,MAX(1,$F7))&gt;INDEX(Kalender!$B$81:$B$110,MAX(1,$F7)))),2,0))</f>
        <v>0</v>
      </c>
      <c r="KS7" s="5" t="n">
        <f aca="false">IF(Kalender!KS7&lt;&gt;1,0,IF(AND($B7&gt;0,INDEX(Kalender!KS$68:KS$77,MAX(1,$B7))&gt;INDEX(Kalender!$B$68:$B$77,MAX(1,$B7))),1,0)+IF(OR(AND($C7&gt;0,INDEX(Kalender!KS$81:KS$110,MAX(1,$C7))&gt;INDEX(Kalender!$B$81:$B$110,MAX(1,$C7))),AND($D7&gt;0,INDEX(Kalender!KS$81:KS$110,MAX(1,$D7))&gt;INDEX(Kalender!$B$81:$B$110,MAX(1,$D7))),AND($E7&gt;0,INDEX(Kalender!KS$81:KS$110,MAX(1,$E7))&gt;INDEX(Kalender!$B$81:$B$110,MAX(1,$E7))),AND($F7&gt;0,INDEX(Kalender!KS$81:KS$110,MAX(1,$F7))&gt;INDEX(Kalender!$B$81:$B$110,MAX(1,$F7)))),2,0))</f>
        <v>0</v>
      </c>
      <c r="KT7" s="5" t="n">
        <f aca="false">IF(Kalender!KT7&lt;&gt;1,0,IF(AND($B7&gt;0,INDEX(Kalender!KT$68:KT$77,MAX(1,$B7))&gt;INDEX(Kalender!$B$68:$B$77,MAX(1,$B7))),1,0)+IF(OR(AND($C7&gt;0,INDEX(Kalender!KT$81:KT$110,MAX(1,$C7))&gt;INDEX(Kalender!$B$81:$B$110,MAX(1,$C7))),AND($D7&gt;0,INDEX(Kalender!KT$81:KT$110,MAX(1,$D7))&gt;INDEX(Kalender!$B$81:$B$110,MAX(1,$D7))),AND($E7&gt;0,INDEX(Kalender!KT$81:KT$110,MAX(1,$E7))&gt;INDEX(Kalender!$B$81:$B$110,MAX(1,$E7))),AND($F7&gt;0,INDEX(Kalender!KT$81:KT$110,MAX(1,$F7))&gt;INDEX(Kalender!$B$81:$B$110,MAX(1,$F7)))),2,0))</f>
        <v>0</v>
      </c>
      <c r="KU7" s="5" t="n">
        <f aca="false">IF(Kalender!KU7&lt;&gt;1,0,IF(AND($B7&gt;0,INDEX(Kalender!KU$68:KU$77,MAX(1,$B7))&gt;INDEX(Kalender!$B$68:$B$77,MAX(1,$B7))),1,0)+IF(OR(AND($C7&gt;0,INDEX(Kalender!KU$81:KU$110,MAX(1,$C7))&gt;INDEX(Kalender!$B$81:$B$110,MAX(1,$C7))),AND($D7&gt;0,INDEX(Kalender!KU$81:KU$110,MAX(1,$D7))&gt;INDEX(Kalender!$B$81:$B$110,MAX(1,$D7))),AND($E7&gt;0,INDEX(Kalender!KU$81:KU$110,MAX(1,$E7))&gt;INDEX(Kalender!$B$81:$B$110,MAX(1,$E7))),AND($F7&gt;0,INDEX(Kalender!KU$81:KU$110,MAX(1,$F7))&gt;INDEX(Kalender!$B$81:$B$110,MAX(1,$F7)))),2,0))</f>
        <v>0</v>
      </c>
      <c r="KV7" s="5" t="n">
        <f aca="false">IF(Kalender!KV7&lt;&gt;1,0,IF(AND($B7&gt;0,INDEX(Kalender!KV$68:KV$77,MAX(1,$B7))&gt;INDEX(Kalender!$B$68:$B$77,MAX(1,$B7))),1,0)+IF(OR(AND($C7&gt;0,INDEX(Kalender!KV$81:KV$110,MAX(1,$C7))&gt;INDEX(Kalender!$B$81:$B$110,MAX(1,$C7))),AND($D7&gt;0,INDEX(Kalender!KV$81:KV$110,MAX(1,$D7))&gt;INDEX(Kalender!$B$81:$B$110,MAX(1,$D7))),AND($E7&gt;0,INDEX(Kalender!KV$81:KV$110,MAX(1,$E7))&gt;INDEX(Kalender!$B$81:$B$110,MAX(1,$E7))),AND($F7&gt;0,INDEX(Kalender!KV$81:KV$110,MAX(1,$F7))&gt;INDEX(Kalender!$B$81:$B$110,MAX(1,$F7)))),2,0))</f>
        <v>0</v>
      </c>
      <c r="KW7" s="5" t="n">
        <f aca="false">IF(Kalender!KW7&lt;&gt;1,0,IF(AND($B7&gt;0,INDEX(Kalender!KW$68:KW$77,MAX(1,$B7))&gt;INDEX(Kalender!$B$68:$B$77,MAX(1,$B7))),1,0)+IF(OR(AND($C7&gt;0,INDEX(Kalender!KW$81:KW$110,MAX(1,$C7))&gt;INDEX(Kalender!$B$81:$B$110,MAX(1,$C7))),AND($D7&gt;0,INDEX(Kalender!KW$81:KW$110,MAX(1,$D7))&gt;INDEX(Kalender!$B$81:$B$110,MAX(1,$D7))),AND($E7&gt;0,INDEX(Kalender!KW$81:KW$110,MAX(1,$E7))&gt;INDEX(Kalender!$B$81:$B$110,MAX(1,$E7))),AND($F7&gt;0,INDEX(Kalender!KW$81:KW$110,MAX(1,$F7))&gt;INDEX(Kalender!$B$81:$B$110,MAX(1,$F7)))),2,0))</f>
        <v>0</v>
      </c>
      <c r="KX7" s="5" t="n">
        <f aca="false">IF(Kalender!KX7&lt;&gt;1,0,IF(AND($B7&gt;0,INDEX(Kalender!KX$68:KX$77,MAX(1,$B7))&gt;INDEX(Kalender!$B$68:$B$77,MAX(1,$B7))),1,0)+IF(OR(AND($C7&gt;0,INDEX(Kalender!KX$81:KX$110,MAX(1,$C7))&gt;INDEX(Kalender!$B$81:$B$110,MAX(1,$C7))),AND($D7&gt;0,INDEX(Kalender!KX$81:KX$110,MAX(1,$D7))&gt;INDEX(Kalender!$B$81:$B$110,MAX(1,$D7))),AND($E7&gt;0,INDEX(Kalender!KX$81:KX$110,MAX(1,$E7))&gt;INDEX(Kalender!$B$81:$B$110,MAX(1,$E7))),AND($F7&gt;0,INDEX(Kalender!KX$81:KX$110,MAX(1,$F7))&gt;INDEX(Kalender!$B$81:$B$110,MAX(1,$F7)))),2,0))</f>
        <v>0</v>
      </c>
      <c r="KY7" s="5" t="n">
        <f aca="false">IF(Kalender!KY7&lt;&gt;1,0,IF(AND($B7&gt;0,INDEX(Kalender!KY$68:KY$77,MAX(1,$B7))&gt;INDEX(Kalender!$B$68:$B$77,MAX(1,$B7))),1,0)+IF(OR(AND($C7&gt;0,INDEX(Kalender!KY$81:KY$110,MAX(1,$C7))&gt;INDEX(Kalender!$B$81:$B$110,MAX(1,$C7))),AND($D7&gt;0,INDEX(Kalender!KY$81:KY$110,MAX(1,$D7))&gt;INDEX(Kalender!$B$81:$B$110,MAX(1,$D7))),AND($E7&gt;0,INDEX(Kalender!KY$81:KY$110,MAX(1,$E7))&gt;INDEX(Kalender!$B$81:$B$110,MAX(1,$E7))),AND($F7&gt;0,INDEX(Kalender!KY$81:KY$110,MAX(1,$F7))&gt;INDEX(Kalender!$B$81:$B$110,MAX(1,$F7)))),2,0))</f>
        <v>0</v>
      </c>
      <c r="KZ7" s="5" t="n">
        <f aca="false">IF(Kalender!KZ7&lt;&gt;1,0,IF(AND($B7&gt;0,INDEX(Kalender!KZ$68:KZ$77,MAX(1,$B7))&gt;INDEX(Kalender!$B$68:$B$77,MAX(1,$B7))),1,0)+IF(OR(AND($C7&gt;0,INDEX(Kalender!KZ$81:KZ$110,MAX(1,$C7))&gt;INDEX(Kalender!$B$81:$B$110,MAX(1,$C7))),AND($D7&gt;0,INDEX(Kalender!KZ$81:KZ$110,MAX(1,$D7))&gt;INDEX(Kalender!$B$81:$B$110,MAX(1,$D7))),AND($E7&gt;0,INDEX(Kalender!KZ$81:KZ$110,MAX(1,$E7))&gt;INDEX(Kalender!$B$81:$B$110,MAX(1,$E7))),AND($F7&gt;0,INDEX(Kalender!KZ$81:KZ$110,MAX(1,$F7))&gt;INDEX(Kalender!$B$81:$B$110,MAX(1,$F7)))),2,0))</f>
        <v>0</v>
      </c>
      <c r="LA7" s="5" t="n">
        <f aca="false">IF(Kalender!LA7&lt;&gt;1,0,IF(AND($B7&gt;0,INDEX(Kalender!LA$68:LA$77,MAX(1,$B7))&gt;INDEX(Kalender!$B$68:$B$77,MAX(1,$B7))),1,0)+IF(OR(AND($C7&gt;0,INDEX(Kalender!LA$81:LA$110,MAX(1,$C7))&gt;INDEX(Kalender!$B$81:$B$110,MAX(1,$C7))),AND($D7&gt;0,INDEX(Kalender!LA$81:LA$110,MAX(1,$D7))&gt;INDEX(Kalender!$B$81:$B$110,MAX(1,$D7))),AND($E7&gt;0,INDEX(Kalender!LA$81:LA$110,MAX(1,$E7))&gt;INDEX(Kalender!$B$81:$B$110,MAX(1,$E7))),AND($F7&gt;0,INDEX(Kalender!LA$81:LA$110,MAX(1,$F7))&gt;INDEX(Kalender!$B$81:$B$110,MAX(1,$F7)))),2,0))</f>
        <v>0</v>
      </c>
      <c r="LB7" s="5" t="n">
        <f aca="false">IF(Kalender!LB7&lt;&gt;1,0,IF(AND($B7&gt;0,INDEX(Kalender!LB$68:LB$77,MAX(1,$B7))&gt;INDEX(Kalender!$B$68:$B$77,MAX(1,$B7))),1,0)+IF(OR(AND($C7&gt;0,INDEX(Kalender!LB$81:LB$110,MAX(1,$C7))&gt;INDEX(Kalender!$B$81:$B$110,MAX(1,$C7))),AND($D7&gt;0,INDEX(Kalender!LB$81:LB$110,MAX(1,$D7))&gt;INDEX(Kalender!$B$81:$B$110,MAX(1,$D7))),AND($E7&gt;0,INDEX(Kalender!LB$81:LB$110,MAX(1,$E7))&gt;INDEX(Kalender!$B$81:$B$110,MAX(1,$E7))),AND($F7&gt;0,INDEX(Kalender!LB$81:LB$110,MAX(1,$F7))&gt;INDEX(Kalender!$B$81:$B$110,MAX(1,$F7)))),2,0))</f>
        <v>0</v>
      </c>
      <c r="LC7" s="5" t="n">
        <f aca="false">IF(Kalender!LC7&lt;&gt;1,0,IF(AND($B7&gt;0,INDEX(Kalender!LC$68:LC$77,MAX(1,$B7))&gt;INDEX(Kalender!$B$68:$B$77,MAX(1,$B7))),1,0)+IF(OR(AND($C7&gt;0,INDEX(Kalender!LC$81:LC$110,MAX(1,$C7))&gt;INDEX(Kalender!$B$81:$B$110,MAX(1,$C7))),AND($D7&gt;0,INDEX(Kalender!LC$81:LC$110,MAX(1,$D7))&gt;INDEX(Kalender!$B$81:$B$110,MAX(1,$D7))),AND($E7&gt;0,INDEX(Kalender!LC$81:LC$110,MAX(1,$E7))&gt;INDEX(Kalender!$B$81:$B$110,MAX(1,$E7))),AND($F7&gt;0,INDEX(Kalender!LC$81:LC$110,MAX(1,$F7))&gt;INDEX(Kalender!$B$81:$B$110,MAX(1,$F7)))),2,0))</f>
        <v>0</v>
      </c>
      <c r="LD7" s="5" t="n">
        <f aca="false">IF(Kalender!LD7&lt;&gt;1,0,IF(AND($B7&gt;0,INDEX(Kalender!LD$68:LD$77,MAX(1,$B7))&gt;INDEX(Kalender!$B$68:$B$77,MAX(1,$B7))),1,0)+IF(OR(AND($C7&gt;0,INDEX(Kalender!LD$81:LD$110,MAX(1,$C7))&gt;INDEX(Kalender!$B$81:$B$110,MAX(1,$C7))),AND($D7&gt;0,INDEX(Kalender!LD$81:LD$110,MAX(1,$D7))&gt;INDEX(Kalender!$B$81:$B$110,MAX(1,$D7))),AND($E7&gt;0,INDEX(Kalender!LD$81:LD$110,MAX(1,$E7))&gt;INDEX(Kalender!$B$81:$B$110,MAX(1,$E7))),AND($F7&gt;0,INDEX(Kalender!LD$81:LD$110,MAX(1,$F7))&gt;INDEX(Kalender!$B$81:$B$110,MAX(1,$F7)))),2,0))</f>
        <v>0</v>
      </c>
      <c r="LE7" s="5" t="n">
        <f aca="false">IF(Kalender!LE7&lt;&gt;1,0,IF(AND($B7&gt;0,INDEX(Kalender!LE$68:LE$77,MAX(1,$B7))&gt;INDEX(Kalender!$B$68:$B$77,MAX(1,$B7))),1,0)+IF(OR(AND($C7&gt;0,INDEX(Kalender!LE$81:LE$110,MAX(1,$C7))&gt;INDEX(Kalender!$B$81:$B$110,MAX(1,$C7))),AND($D7&gt;0,INDEX(Kalender!LE$81:LE$110,MAX(1,$D7))&gt;INDEX(Kalender!$B$81:$B$110,MAX(1,$D7))),AND($E7&gt;0,INDEX(Kalender!LE$81:LE$110,MAX(1,$E7))&gt;INDEX(Kalender!$B$81:$B$110,MAX(1,$E7))),AND($F7&gt;0,INDEX(Kalender!LE$81:LE$110,MAX(1,$F7))&gt;INDEX(Kalender!$B$81:$B$110,MAX(1,$F7)))),2,0))</f>
        <v>0</v>
      </c>
      <c r="LF7" s="5" t="n">
        <f aca="false">IF(Kalender!LF7&lt;&gt;1,0,IF(AND($B7&gt;0,INDEX(Kalender!LF$68:LF$77,MAX(1,$B7))&gt;INDEX(Kalender!$B$68:$B$77,MAX(1,$B7))),1,0)+IF(OR(AND($C7&gt;0,INDEX(Kalender!LF$81:LF$110,MAX(1,$C7))&gt;INDEX(Kalender!$B$81:$B$110,MAX(1,$C7))),AND($D7&gt;0,INDEX(Kalender!LF$81:LF$110,MAX(1,$D7))&gt;INDEX(Kalender!$B$81:$B$110,MAX(1,$D7))),AND($E7&gt;0,INDEX(Kalender!LF$81:LF$110,MAX(1,$E7))&gt;INDEX(Kalender!$B$81:$B$110,MAX(1,$E7))),AND($F7&gt;0,INDEX(Kalender!LF$81:LF$110,MAX(1,$F7))&gt;INDEX(Kalender!$B$81:$B$110,MAX(1,$F7)))),2,0))</f>
        <v>0</v>
      </c>
      <c r="LG7" s="5" t="n">
        <f aca="false">IF(Kalender!LG7&lt;&gt;1,0,IF(AND($B7&gt;0,INDEX(Kalender!LG$68:LG$77,MAX(1,$B7))&gt;INDEX(Kalender!$B$68:$B$77,MAX(1,$B7))),1,0)+IF(OR(AND($C7&gt;0,INDEX(Kalender!LG$81:LG$110,MAX(1,$C7))&gt;INDEX(Kalender!$B$81:$B$110,MAX(1,$C7))),AND($D7&gt;0,INDEX(Kalender!LG$81:LG$110,MAX(1,$D7))&gt;INDEX(Kalender!$B$81:$B$110,MAX(1,$D7))),AND($E7&gt;0,INDEX(Kalender!LG$81:LG$110,MAX(1,$E7))&gt;INDEX(Kalender!$B$81:$B$110,MAX(1,$E7))),AND($F7&gt;0,INDEX(Kalender!LG$81:LG$110,MAX(1,$F7))&gt;INDEX(Kalender!$B$81:$B$110,MAX(1,$F7)))),2,0))</f>
        <v>0</v>
      </c>
      <c r="LH7" s="5" t="n">
        <f aca="false">IF(Kalender!LH7&lt;&gt;1,0,IF(AND($B7&gt;0,INDEX(Kalender!LH$68:LH$77,MAX(1,$B7))&gt;INDEX(Kalender!$B$68:$B$77,MAX(1,$B7))),1,0)+IF(OR(AND($C7&gt;0,INDEX(Kalender!LH$81:LH$110,MAX(1,$C7))&gt;INDEX(Kalender!$B$81:$B$110,MAX(1,$C7))),AND($D7&gt;0,INDEX(Kalender!LH$81:LH$110,MAX(1,$D7))&gt;INDEX(Kalender!$B$81:$B$110,MAX(1,$D7))),AND($E7&gt;0,INDEX(Kalender!LH$81:LH$110,MAX(1,$E7))&gt;INDEX(Kalender!$B$81:$B$110,MAX(1,$E7))),AND($F7&gt;0,INDEX(Kalender!LH$81:LH$110,MAX(1,$F7))&gt;INDEX(Kalender!$B$81:$B$110,MAX(1,$F7)))),2,0))</f>
        <v>0</v>
      </c>
      <c r="LI7" s="5" t="n">
        <f aca="false">IF(Kalender!LI7&lt;&gt;1,0,IF(AND($B7&gt;0,INDEX(Kalender!LI$68:LI$77,MAX(1,$B7))&gt;INDEX(Kalender!$B$68:$B$77,MAX(1,$B7))),1,0)+IF(OR(AND($C7&gt;0,INDEX(Kalender!LI$81:LI$110,MAX(1,$C7))&gt;INDEX(Kalender!$B$81:$B$110,MAX(1,$C7))),AND($D7&gt;0,INDEX(Kalender!LI$81:LI$110,MAX(1,$D7))&gt;INDEX(Kalender!$B$81:$B$110,MAX(1,$D7))),AND($E7&gt;0,INDEX(Kalender!LI$81:LI$110,MAX(1,$E7))&gt;INDEX(Kalender!$B$81:$B$110,MAX(1,$E7))),AND($F7&gt;0,INDEX(Kalender!LI$81:LI$110,MAX(1,$F7))&gt;INDEX(Kalender!$B$81:$B$110,MAX(1,$F7)))),2,0))</f>
        <v>0</v>
      </c>
      <c r="LJ7" s="5" t="n">
        <f aca="false">IF(Kalender!LJ7&lt;&gt;1,0,IF(AND($B7&gt;0,INDEX(Kalender!LJ$68:LJ$77,MAX(1,$B7))&gt;INDEX(Kalender!$B$68:$B$77,MAX(1,$B7))),1,0)+IF(OR(AND($C7&gt;0,INDEX(Kalender!LJ$81:LJ$110,MAX(1,$C7))&gt;INDEX(Kalender!$B$81:$B$110,MAX(1,$C7))),AND($D7&gt;0,INDEX(Kalender!LJ$81:LJ$110,MAX(1,$D7))&gt;INDEX(Kalender!$B$81:$B$110,MAX(1,$D7))),AND($E7&gt;0,INDEX(Kalender!LJ$81:LJ$110,MAX(1,$E7))&gt;INDEX(Kalender!$B$81:$B$110,MAX(1,$E7))),AND($F7&gt;0,INDEX(Kalender!LJ$81:LJ$110,MAX(1,$F7))&gt;INDEX(Kalender!$B$81:$B$110,MAX(1,$F7)))),2,0))</f>
        <v>0</v>
      </c>
      <c r="LK7" s="5" t="n">
        <f aca="false">IF(Kalender!LK7&lt;&gt;1,0,IF(AND($B7&gt;0,INDEX(Kalender!LK$68:LK$77,MAX(1,$B7))&gt;INDEX(Kalender!$B$68:$B$77,MAX(1,$B7))),1,0)+IF(OR(AND($C7&gt;0,INDEX(Kalender!LK$81:LK$110,MAX(1,$C7))&gt;INDEX(Kalender!$B$81:$B$110,MAX(1,$C7))),AND($D7&gt;0,INDEX(Kalender!LK$81:LK$110,MAX(1,$D7))&gt;INDEX(Kalender!$B$81:$B$110,MAX(1,$D7))),AND($E7&gt;0,INDEX(Kalender!LK$81:LK$110,MAX(1,$E7))&gt;INDEX(Kalender!$B$81:$B$110,MAX(1,$E7))),AND($F7&gt;0,INDEX(Kalender!LK$81:LK$110,MAX(1,$F7))&gt;INDEX(Kalender!$B$81:$B$110,MAX(1,$F7)))),2,0))</f>
        <v>0</v>
      </c>
      <c r="LL7" s="5" t="n">
        <f aca="false">IF(Kalender!LL7&lt;&gt;1,0,IF(AND($B7&gt;0,INDEX(Kalender!LL$68:LL$77,MAX(1,$B7))&gt;INDEX(Kalender!$B$68:$B$77,MAX(1,$B7))),1,0)+IF(OR(AND($C7&gt;0,INDEX(Kalender!LL$81:LL$110,MAX(1,$C7))&gt;INDEX(Kalender!$B$81:$B$110,MAX(1,$C7))),AND($D7&gt;0,INDEX(Kalender!LL$81:LL$110,MAX(1,$D7))&gt;INDEX(Kalender!$B$81:$B$110,MAX(1,$D7))),AND($E7&gt;0,INDEX(Kalender!LL$81:LL$110,MAX(1,$E7))&gt;INDEX(Kalender!$B$81:$B$110,MAX(1,$E7))),AND($F7&gt;0,INDEX(Kalender!LL$81:LL$110,MAX(1,$F7))&gt;INDEX(Kalender!$B$81:$B$110,MAX(1,$F7)))),2,0))</f>
        <v>0</v>
      </c>
      <c r="LM7" s="5" t="n">
        <f aca="false">IF(Kalender!LM7&lt;&gt;1,0,IF(AND($B7&gt;0,INDEX(Kalender!LM$68:LM$77,MAX(1,$B7))&gt;INDEX(Kalender!$B$68:$B$77,MAX(1,$B7))),1,0)+IF(OR(AND($C7&gt;0,INDEX(Kalender!LM$81:LM$110,MAX(1,$C7))&gt;INDEX(Kalender!$B$81:$B$110,MAX(1,$C7))),AND($D7&gt;0,INDEX(Kalender!LM$81:LM$110,MAX(1,$D7))&gt;INDEX(Kalender!$B$81:$B$110,MAX(1,$D7))),AND($E7&gt;0,INDEX(Kalender!LM$81:LM$110,MAX(1,$E7))&gt;INDEX(Kalender!$B$81:$B$110,MAX(1,$E7))),AND($F7&gt;0,INDEX(Kalender!LM$81:LM$110,MAX(1,$F7))&gt;INDEX(Kalender!$B$81:$B$110,MAX(1,$F7)))),2,0))</f>
        <v>0</v>
      </c>
      <c r="LN7" s="5" t="n">
        <f aca="false">IF(Kalender!LN7&lt;&gt;1,0,IF(AND($B7&gt;0,INDEX(Kalender!LN$68:LN$77,MAX(1,$B7))&gt;INDEX(Kalender!$B$68:$B$77,MAX(1,$B7))),1,0)+IF(OR(AND($C7&gt;0,INDEX(Kalender!LN$81:LN$110,MAX(1,$C7))&gt;INDEX(Kalender!$B$81:$B$110,MAX(1,$C7))),AND($D7&gt;0,INDEX(Kalender!LN$81:LN$110,MAX(1,$D7))&gt;INDEX(Kalender!$B$81:$B$110,MAX(1,$D7))),AND($E7&gt;0,INDEX(Kalender!LN$81:LN$110,MAX(1,$E7))&gt;INDEX(Kalender!$B$81:$B$110,MAX(1,$E7))),AND($F7&gt;0,INDEX(Kalender!LN$81:LN$110,MAX(1,$F7))&gt;INDEX(Kalender!$B$81:$B$110,MAX(1,$F7)))),2,0))</f>
        <v>0</v>
      </c>
      <c r="LO7" s="5" t="n">
        <f aca="false">IF(Kalender!LO7&lt;&gt;1,0,IF(AND($B7&gt;0,INDEX(Kalender!LO$68:LO$77,MAX(1,$B7))&gt;INDEX(Kalender!$B$68:$B$77,MAX(1,$B7))),1,0)+IF(OR(AND($C7&gt;0,INDEX(Kalender!LO$81:LO$110,MAX(1,$C7))&gt;INDEX(Kalender!$B$81:$B$110,MAX(1,$C7))),AND($D7&gt;0,INDEX(Kalender!LO$81:LO$110,MAX(1,$D7))&gt;INDEX(Kalender!$B$81:$B$110,MAX(1,$D7))),AND($E7&gt;0,INDEX(Kalender!LO$81:LO$110,MAX(1,$E7))&gt;INDEX(Kalender!$B$81:$B$110,MAX(1,$E7))),AND($F7&gt;0,INDEX(Kalender!LO$81:LO$110,MAX(1,$F7))&gt;INDEX(Kalender!$B$81:$B$110,MAX(1,$F7)))),2,0))</f>
        <v>0</v>
      </c>
      <c r="LP7" s="5" t="n">
        <f aca="false">IF(Kalender!LP7&lt;&gt;1,0,IF(AND($B7&gt;0,INDEX(Kalender!LP$68:LP$77,MAX(1,$B7))&gt;INDEX(Kalender!$B$68:$B$77,MAX(1,$B7))),1,0)+IF(OR(AND($C7&gt;0,INDEX(Kalender!LP$81:LP$110,MAX(1,$C7))&gt;INDEX(Kalender!$B$81:$B$110,MAX(1,$C7))),AND($D7&gt;0,INDEX(Kalender!LP$81:LP$110,MAX(1,$D7))&gt;INDEX(Kalender!$B$81:$B$110,MAX(1,$D7))),AND($E7&gt;0,INDEX(Kalender!LP$81:LP$110,MAX(1,$E7))&gt;INDEX(Kalender!$B$81:$B$110,MAX(1,$E7))),AND($F7&gt;0,INDEX(Kalender!LP$81:LP$110,MAX(1,$F7))&gt;INDEX(Kalender!$B$81:$B$110,MAX(1,$F7)))),2,0))</f>
        <v>0</v>
      </c>
      <c r="LQ7" s="5" t="n">
        <f aca="false">IF(Kalender!LQ7&lt;&gt;1,0,IF(AND($B7&gt;0,INDEX(Kalender!LQ$68:LQ$77,MAX(1,$B7))&gt;INDEX(Kalender!$B$68:$B$77,MAX(1,$B7))),1,0)+IF(OR(AND($C7&gt;0,INDEX(Kalender!LQ$81:LQ$110,MAX(1,$C7))&gt;INDEX(Kalender!$B$81:$B$110,MAX(1,$C7))),AND($D7&gt;0,INDEX(Kalender!LQ$81:LQ$110,MAX(1,$D7))&gt;INDEX(Kalender!$B$81:$B$110,MAX(1,$D7))),AND($E7&gt;0,INDEX(Kalender!LQ$81:LQ$110,MAX(1,$E7))&gt;INDEX(Kalender!$B$81:$B$110,MAX(1,$E7))),AND($F7&gt;0,INDEX(Kalender!LQ$81:LQ$110,MAX(1,$F7))&gt;INDEX(Kalender!$B$81:$B$110,MAX(1,$F7)))),2,0))</f>
        <v>0</v>
      </c>
      <c r="LR7" s="5" t="n">
        <f aca="false">IF(Kalender!LR7&lt;&gt;1,0,IF(AND($B7&gt;0,INDEX(Kalender!LR$68:LR$77,MAX(1,$B7))&gt;INDEX(Kalender!$B$68:$B$77,MAX(1,$B7))),1,0)+IF(OR(AND($C7&gt;0,INDEX(Kalender!LR$81:LR$110,MAX(1,$C7))&gt;INDEX(Kalender!$B$81:$B$110,MAX(1,$C7))),AND($D7&gt;0,INDEX(Kalender!LR$81:LR$110,MAX(1,$D7))&gt;INDEX(Kalender!$B$81:$B$110,MAX(1,$D7))),AND($E7&gt;0,INDEX(Kalender!LR$81:LR$110,MAX(1,$E7))&gt;INDEX(Kalender!$B$81:$B$110,MAX(1,$E7))),AND($F7&gt;0,INDEX(Kalender!LR$81:LR$110,MAX(1,$F7))&gt;INDEX(Kalender!$B$81:$B$110,MAX(1,$F7)))),2,0))</f>
        <v>0</v>
      </c>
      <c r="LS7" s="5" t="n">
        <f aca="false">IF(Kalender!LS7&lt;&gt;1,0,IF(AND($B7&gt;0,INDEX(Kalender!LS$68:LS$77,MAX(1,$B7))&gt;INDEX(Kalender!$B$68:$B$77,MAX(1,$B7))),1,0)+IF(OR(AND($C7&gt;0,INDEX(Kalender!LS$81:LS$110,MAX(1,$C7))&gt;INDEX(Kalender!$B$81:$B$110,MAX(1,$C7))),AND($D7&gt;0,INDEX(Kalender!LS$81:LS$110,MAX(1,$D7))&gt;INDEX(Kalender!$B$81:$B$110,MAX(1,$D7))),AND($E7&gt;0,INDEX(Kalender!LS$81:LS$110,MAX(1,$E7))&gt;INDEX(Kalender!$B$81:$B$110,MAX(1,$E7))),AND($F7&gt;0,INDEX(Kalender!LS$81:LS$110,MAX(1,$F7))&gt;INDEX(Kalender!$B$81:$B$110,MAX(1,$F7)))),2,0))</f>
        <v>0</v>
      </c>
      <c r="LT7" s="5" t="n">
        <f aca="false">IF(Kalender!LT7&lt;&gt;1,0,IF(AND($B7&gt;0,INDEX(Kalender!LT$68:LT$77,MAX(1,$B7))&gt;INDEX(Kalender!$B$68:$B$77,MAX(1,$B7))),1,0)+IF(OR(AND($C7&gt;0,INDEX(Kalender!LT$81:LT$110,MAX(1,$C7))&gt;INDEX(Kalender!$B$81:$B$110,MAX(1,$C7))),AND($D7&gt;0,INDEX(Kalender!LT$81:LT$110,MAX(1,$D7))&gt;INDEX(Kalender!$B$81:$B$110,MAX(1,$D7))),AND($E7&gt;0,INDEX(Kalender!LT$81:LT$110,MAX(1,$E7))&gt;INDEX(Kalender!$B$81:$B$110,MAX(1,$E7))),AND($F7&gt;0,INDEX(Kalender!LT$81:LT$110,MAX(1,$F7))&gt;INDEX(Kalender!$B$81:$B$110,MAX(1,$F7)))),2,0))</f>
        <v>0</v>
      </c>
      <c r="LU7" s="5" t="n">
        <f aca="false">IF(Kalender!LU7&lt;&gt;1,0,IF(AND($B7&gt;0,INDEX(Kalender!LU$68:LU$77,MAX(1,$B7))&gt;INDEX(Kalender!$B$68:$B$77,MAX(1,$B7))),1,0)+IF(OR(AND($C7&gt;0,INDEX(Kalender!LU$81:LU$110,MAX(1,$C7))&gt;INDEX(Kalender!$B$81:$B$110,MAX(1,$C7))),AND($D7&gt;0,INDEX(Kalender!LU$81:LU$110,MAX(1,$D7))&gt;INDEX(Kalender!$B$81:$B$110,MAX(1,$D7))),AND($E7&gt;0,INDEX(Kalender!LU$81:LU$110,MAX(1,$E7))&gt;INDEX(Kalender!$B$81:$B$110,MAX(1,$E7))),AND($F7&gt;0,INDEX(Kalender!LU$81:LU$110,MAX(1,$F7))&gt;INDEX(Kalender!$B$81:$B$110,MAX(1,$F7)))),2,0))</f>
        <v>0</v>
      </c>
      <c r="LV7" s="5" t="n">
        <f aca="false">IF(Kalender!LV7&lt;&gt;1,0,IF(AND($B7&gt;0,INDEX(Kalender!LV$68:LV$77,MAX(1,$B7))&gt;INDEX(Kalender!$B$68:$B$77,MAX(1,$B7))),1,0)+IF(OR(AND($C7&gt;0,INDEX(Kalender!LV$81:LV$110,MAX(1,$C7))&gt;INDEX(Kalender!$B$81:$B$110,MAX(1,$C7))),AND($D7&gt;0,INDEX(Kalender!LV$81:LV$110,MAX(1,$D7))&gt;INDEX(Kalender!$B$81:$B$110,MAX(1,$D7))),AND($E7&gt;0,INDEX(Kalender!LV$81:LV$110,MAX(1,$E7))&gt;INDEX(Kalender!$B$81:$B$110,MAX(1,$E7))),AND($F7&gt;0,INDEX(Kalender!LV$81:LV$110,MAX(1,$F7))&gt;INDEX(Kalender!$B$81:$B$110,MAX(1,$F7)))),2,0))</f>
        <v>0</v>
      </c>
      <c r="LW7" s="5" t="n">
        <f aca="false">IF(Kalender!LW7&lt;&gt;1,0,IF(AND($B7&gt;0,INDEX(Kalender!LW$68:LW$77,MAX(1,$B7))&gt;INDEX(Kalender!$B$68:$B$77,MAX(1,$B7))),1,0)+IF(OR(AND($C7&gt;0,INDEX(Kalender!LW$81:LW$110,MAX(1,$C7))&gt;INDEX(Kalender!$B$81:$B$110,MAX(1,$C7))),AND($D7&gt;0,INDEX(Kalender!LW$81:LW$110,MAX(1,$D7))&gt;INDEX(Kalender!$B$81:$B$110,MAX(1,$D7))),AND($E7&gt;0,INDEX(Kalender!LW$81:LW$110,MAX(1,$E7))&gt;INDEX(Kalender!$B$81:$B$110,MAX(1,$E7))),AND($F7&gt;0,INDEX(Kalender!LW$81:LW$110,MAX(1,$F7))&gt;INDEX(Kalender!$B$81:$B$110,MAX(1,$F7)))),2,0))</f>
        <v>0</v>
      </c>
      <c r="LX7" s="5" t="n">
        <f aca="false">IF(Kalender!LX7&lt;&gt;1,0,IF(AND($B7&gt;0,INDEX(Kalender!LX$68:LX$77,MAX(1,$B7))&gt;INDEX(Kalender!$B$68:$B$77,MAX(1,$B7))),1,0)+IF(OR(AND($C7&gt;0,INDEX(Kalender!LX$81:LX$110,MAX(1,$C7))&gt;INDEX(Kalender!$B$81:$B$110,MAX(1,$C7))),AND($D7&gt;0,INDEX(Kalender!LX$81:LX$110,MAX(1,$D7))&gt;INDEX(Kalender!$B$81:$B$110,MAX(1,$D7))),AND($E7&gt;0,INDEX(Kalender!LX$81:LX$110,MAX(1,$E7))&gt;INDEX(Kalender!$B$81:$B$110,MAX(1,$E7))),AND($F7&gt;0,INDEX(Kalender!LX$81:LX$110,MAX(1,$F7))&gt;INDEX(Kalender!$B$81:$B$110,MAX(1,$F7)))),2,0))</f>
        <v>0</v>
      </c>
      <c r="LY7" s="5" t="n">
        <f aca="false">IF(Kalender!LY7&lt;&gt;1,0,IF(AND($B7&gt;0,INDEX(Kalender!LY$68:LY$77,MAX(1,$B7))&gt;INDEX(Kalender!$B$68:$B$77,MAX(1,$B7))),1,0)+IF(OR(AND($C7&gt;0,INDEX(Kalender!LY$81:LY$110,MAX(1,$C7))&gt;INDEX(Kalender!$B$81:$B$110,MAX(1,$C7))),AND($D7&gt;0,INDEX(Kalender!LY$81:LY$110,MAX(1,$D7))&gt;INDEX(Kalender!$B$81:$B$110,MAX(1,$D7))),AND($E7&gt;0,INDEX(Kalender!LY$81:LY$110,MAX(1,$E7))&gt;INDEX(Kalender!$B$81:$B$110,MAX(1,$E7))),AND($F7&gt;0,INDEX(Kalender!LY$81:LY$110,MAX(1,$F7))&gt;INDEX(Kalender!$B$81:$B$110,MAX(1,$F7)))),2,0))</f>
        <v>0</v>
      </c>
      <c r="LZ7" s="5" t="n">
        <f aca="false">IF(Kalender!LZ7&lt;&gt;1,0,IF(AND($B7&gt;0,INDEX(Kalender!LZ$68:LZ$77,MAX(1,$B7))&gt;INDEX(Kalender!$B$68:$B$77,MAX(1,$B7))),1,0)+IF(OR(AND($C7&gt;0,INDEX(Kalender!LZ$81:LZ$110,MAX(1,$C7))&gt;INDEX(Kalender!$B$81:$B$110,MAX(1,$C7))),AND($D7&gt;0,INDEX(Kalender!LZ$81:LZ$110,MAX(1,$D7))&gt;INDEX(Kalender!$B$81:$B$110,MAX(1,$D7))),AND($E7&gt;0,INDEX(Kalender!LZ$81:LZ$110,MAX(1,$E7))&gt;INDEX(Kalender!$B$81:$B$110,MAX(1,$E7))),AND($F7&gt;0,INDEX(Kalender!LZ$81:LZ$110,MAX(1,$F7))&gt;INDEX(Kalender!$B$81:$B$110,MAX(1,$F7)))),2,0))</f>
        <v>0</v>
      </c>
      <c r="MA7" s="5" t="n">
        <f aca="false">IF(Kalender!MA7&lt;&gt;1,0,IF(AND($B7&gt;0,INDEX(Kalender!MA$68:MA$77,MAX(1,$B7))&gt;INDEX(Kalender!$B$68:$B$77,MAX(1,$B7))),1,0)+IF(OR(AND($C7&gt;0,INDEX(Kalender!MA$81:MA$110,MAX(1,$C7))&gt;INDEX(Kalender!$B$81:$B$110,MAX(1,$C7))),AND($D7&gt;0,INDEX(Kalender!MA$81:MA$110,MAX(1,$D7))&gt;INDEX(Kalender!$B$81:$B$110,MAX(1,$D7))),AND($E7&gt;0,INDEX(Kalender!MA$81:MA$110,MAX(1,$E7))&gt;INDEX(Kalender!$B$81:$B$110,MAX(1,$E7))),AND($F7&gt;0,INDEX(Kalender!MA$81:MA$110,MAX(1,$F7))&gt;INDEX(Kalender!$B$81:$B$110,MAX(1,$F7)))),2,0))</f>
        <v>0</v>
      </c>
      <c r="MB7" s="5" t="n">
        <f aca="false">IF(Kalender!MB7&lt;&gt;1,0,IF(AND($B7&gt;0,INDEX(Kalender!MB$68:MB$77,MAX(1,$B7))&gt;INDEX(Kalender!$B$68:$B$77,MAX(1,$B7))),1,0)+IF(OR(AND($C7&gt;0,INDEX(Kalender!MB$81:MB$110,MAX(1,$C7))&gt;INDEX(Kalender!$B$81:$B$110,MAX(1,$C7))),AND($D7&gt;0,INDEX(Kalender!MB$81:MB$110,MAX(1,$D7))&gt;INDEX(Kalender!$B$81:$B$110,MAX(1,$D7))),AND($E7&gt;0,INDEX(Kalender!MB$81:MB$110,MAX(1,$E7))&gt;INDEX(Kalender!$B$81:$B$110,MAX(1,$E7))),AND($F7&gt;0,INDEX(Kalender!MB$81:MB$110,MAX(1,$F7))&gt;INDEX(Kalender!$B$81:$B$110,MAX(1,$F7)))),2,0))</f>
        <v>0</v>
      </c>
      <c r="MC7" s="5" t="n">
        <f aca="false">IF(Kalender!MC7&lt;&gt;1,0,IF(AND($B7&gt;0,INDEX(Kalender!MC$68:MC$77,MAX(1,$B7))&gt;INDEX(Kalender!$B$68:$B$77,MAX(1,$B7))),1,0)+IF(OR(AND($C7&gt;0,INDEX(Kalender!MC$81:MC$110,MAX(1,$C7))&gt;INDEX(Kalender!$B$81:$B$110,MAX(1,$C7))),AND($D7&gt;0,INDEX(Kalender!MC$81:MC$110,MAX(1,$D7))&gt;INDEX(Kalender!$B$81:$B$110,MAX(1,$D7))),AND($E7&gt;0,INDEX(Kalender!MC$81:MC$110,MAX(1,$E7))&gt;INDEX(Kalender!$B$81:$B$110,MAX(1,$E7))),AND($F7&gt;0,INDEX(Kalender!MC$81:MC$110,MAX(1,$F7))&gt;INDEX(Kalender!$B$81:$B$110,MAX(1,$F7)))),2,0))</f>
        <v>0</v>
      </c>
      <c r="MD7" s="5" t="n">
        <f aca="false">IF(Kalender!MD7&lt;&gt;1,0,IF(AND($B7&gt;0,INDEX(Kalender!MD$68:MD$77,MAX(1,$B7))&gt;INDEX(Kalender!$B$68:$B$77,MAX(1,$B7))),1,0)+IF(OR(AND($C7&gt;0,INDEX(Kalender!MD$81:MD$110,MAX(1,$C7))&gt;INDEX(Kalender!$B$81:$B$110,MAX(1,$C7))),AND($D7&gt;0,INDEX(Kalender!MD$81:MD$110,MAX(1,$D7))&gt;INDEX(Kalender!$B$81:$B$110,MAX(1,$D7))),AND($E7&gt;0,INDEX(Kalender!MD$81:MD$110,MAX(1,$E7))&gt;INDEX(Kalender!$B$81:$B$110,MAX(1,$E7))),AND($F7&gt;0,INDEX(Kalender!MD$81:MD$110,MAX(1,$F7))&gt;INDEX(Kalender!$B$81:$B$110,MAX(1,$F7)))),2,0))</f>
        <v>0</v>
      </c>
      <c r="ME7" s="5" t="n">
        <f aca="false">IF(Kalender!ME7&lt;&gt;1,0,IF(AND($B7&gt;0,INDEX(Kalender!ME$68:ME$77,MAX(1,$B7))&gt;INDEX(Kalender!$B$68:$B$77,MAX(1,$B7))),1,0)+IF(OR(AND($C7&gt;0,INDEX(Kalender!ME$81:ME$110,MAX(1,$C7))&gt;INDEX(Kalender!$B$81:$B$110,MAX(1,$C7))),AND($D7&gt;0,INDEX(Kalender!ME$81:ME$110,MAX(1,$D7))&gt;INDEX(Kalender!$B$81:$B$110,MAX(1,$D7))),AND($E7&gt;0,INDEX(Kalender!ME$81:ME$110,MAX(1,$E7))&gt;INDEX(Kalender!$B$81:$B$110,MAX(1,$E7))),AND($F7&gt;0,INDEX(Kalender!ME$81:ME$110,MAX(1,$F7))&gt;INDEX(Kalender!$B$81:$B$110,MAX(1,$F7)))),2,0))</f>
        <v>0</v>
      </c>
      <c r="MF7" s="5" t="n">
        <f aca="false">IF(Kalender!MF7&lt;&gt;1,0,IF(AND($B7&gt;0,INDEX(Kalender!MF$68:MF$77,MAX(1,$B7))&gt;INDEX(Kalender!$B$68:$B$77,MAX(1,$B7))),1,0)+IF(OR(AND($C7&gt;0,INDEX(Kalender!MF$81:MF$110,MAX(1,$C7))&gt;INDEX(Kalender!$B$81:$B$110,MAX(1,$C7))),AND($D7&gt;0,INDEX(Kalender!MF$81:MF$110,MAX(1,$D7))&gt;INDEX(Kalender!$B$81:$B$110,MAX(1,$D7))),AND($E7&gt;0,INDEX(Kalender!MF$81:MF$110,MAX(1,$E7))&gt;INDEX(Kalender!$B$81:$B$110,MAX(1,$E7))),AND($F7&gt;0,INDEX(Kalender!MF$81:MF$110,MAX(1,$F7))&gt;INDEX(Kalender!$B$81:$B$110,MAX(1,$F7)))),2,0))</f>
        <v>0</v>
      </c>
      <c r="MG7" s="5" t="n">
        <f aca="false">IF(Kalender!MG7&lt;&gt;1,0,IF(AND($B7&gt;0,INDEX(Kalender!MG$68:MG$77,MAX(1,$B7))&gt;INDEX(Kalender!$B$68:$B$77,MAX(1,$B7))),1,0)+IF(OR(AND($C7&gt;0,INDEX(Kalender!MG$81:MG$110,MAX(1,$C7))&gt;INDEX(Kalender!$B$81:$B$110,MAX(1,$C7))),AND($D7&gt;0,INDEX(Kalender!MG$81:MG$110,MAX(1,$D7))&gt;INDEX(Kalender!$B$81:$B$110,MAX(1,$D7))),AND($E7&gt;0,INDEX(Kalender!MG$81:MG$110,MAX(1,$E7))&gt;INDEX(Kalender!$B$81:$B$110,MAX(1,$E7))),AND($F7&gt;0,INDEX(Kalender!MG$81:MG$110,MAX(1,$F7))&gt;INDEX(Kalender!$B$81:$B$110,MAX(1,$F7)))),2,0))</f>
        <v>0</v>
      </c>
      <c r="MH7" s="5" t="n">
        <f aca="false">IF(Kalender!MH7&lt;&gt;1,0,IF(AND($B7&gt;0,INDEX(Kalender!MH$68:MH$77,MAX(1,$B7))&gt;INDEX(Kalender!$B$68:$B$77,MAX(1,$B7))),1,0)+IF(OR(AND($C7&gt;0,INDEX(Kalender!MH$81:MH$110,MAX(1,$C7))&gt;INDEX(Kalender!$B$81:$B$110,MAX(1,$C7))),AND($D7&gt;0,INDEX(Kalender!MH$81:MH$110,MAX(1,$D7))&gt;INDEX(Kalender!$B$81:$B$110,MAX(1,$D7))),AND($E7&gt;0,INDEX(Kalender!MH$81:MH$110,MAX(1,$E7))&gt;INDEX(Kalender!$B$81:$B$110,MAX(1,$E7))),AND($F7&gt;0,INDEX(Kalender!MH$81:MH$110,MAX(1,$F7))&gt;INDEX(Kalender!$B$81:$B$110,MAX(1,$F7)))),2,0))</f>
        <v>0</v>
      </c>
      <c r="MI7" s="5" t="n">
        <f aca="false">IF(Kalender!MI7&lt;&gt;1,0,IF(AND($B7&gt;0,INDEX(Kalender!MI$68:MI$77,MAX(1,$B7))&gt;INDEX(Kalender!$B$68:$B$77,MAX(1,$B7))),1,0)+IF(OR(AND($C7&gt;0,INDEX(Kalender!MI$81:MI$110,MAX(1,$C7))&gt;INDEX(Kalender!$B$81:$B$110,MAX(1,$C7))),AND($D7&gt;0,INDEX(Kalender!MI$81:MI$110,MAX(1,$D7))&gt;INDEX(Kalender!$B$81:$B$110,MAX(1,$D7))),AND($E7&gt;0,INDEX(Kalender!MI$81:MI$110,MAX(1,$E7))&gt;INDEX(Kalender!$B$81:$B$110,MAX(1,$E7))),AND($F7&gt;0,INDEX(Kalender!MI$81:MI$110,MAX(1,$F7))&gt;INDEX(Kalender!$B$81:$B$110,MAX(1,$F7)))),2,0))</f>
        <v>0</v>
      </c>
      <c r="MJ7" s="5" t="n">
        <f aca="false">IF(Kalender!MJ7&lt;&gt;1,0,IF(AND($B7&gt;0,INDEX(Kalender!MJ$68:MJ$77,MAX(1,$B7))&gt;INDEX(Kalender!$B$68:$B$77,MAX(1,$B7))),1,0)+IF(OR(AND($C7&gt;0,INDEX(Kalender!MJ$81:MJ$110,MAX(1,$C7))&gt;INDEX(Kalender!$B$81:$B$110,MAX(1,$C7))),AND($D7&gt;0,INDEX(Kalender!MJ$81:MJ$110,MAX(1,$D7))&gt;INDEX(Kalender!$B$81:$B$110,MAX(1,$D7))),AND($E7&gt;0,INDEX(Kalender!MJ$81:MJ$110,MAX(1,$E7))&gt;INDEX(Kalender!$B$81:$B$110,MAX(1,$E7))),AND($F7&gt;0,INDEX(Kalender!MJ$81:MJ$110,MAX(1,$F7))&gt;INDEX(Kalender!$B$81:$B$110,MAX(1,$F7)))),2,0))</f>
        <v>0</v>
      </c>
      <c r="MK7" s="5" t="n">
        <f aca="false">IF(Kalender!MK7&lt;&gt;1,0,IF(AND($B7&gt;0,INDEX(Kalender!MK$68:MK$77,MAX(1,$B7))&gt;INDEX(Kalender!$B$68:$B$77,MAX(1,$B7))),1,0)+IF(OR(AND($C7&gt;0,INDEX(Kalender!MK$81:MK$110,MAX(1,$C7))&gt;INDEX(Kalender!$B$81:$B$110,MAX(1,$C7))),AND($D7&gt;0,INDEX(Kalender!MK$81:MK$110,MAX(1,$D7))&gt;INDEX(Kalender!$B$81:$B$110,MAX(1,$D7))),AND($E7&gt;0,INDEX(Kalender!MK$81:MK$110,MAX(1,$E7))&gt;INDEX(Kalender!$B$81:$B$110,MAX(1,$E7))),AND($F7&gt;0,INDEX(Kalender!MK$81:MK$110,MAX(1,$F7))&gt;INDEX(Kalender!$B$81:$B$110,MAX(1,$F7)))),2,0))</f>
        <v>0</v>
      </c>
      <c r="ML7" s="5" t="n">
        <f aca="false">IF(Kalender!ML7&lt;&gt;1,0,IF(AND($B7&gt;0,INDEX(Kalender!ML$68:ML$77,MAX(1,$B7))&gt;INDEX(Kalender!$B$68:$B$77,MAX(1,$B7))),1,0)+IF(OR(AND($C7&gt;0,INDEX(Kalender!ML$81:ML$110,MAX(1,$C7))&gt;INDEX(Kalender!$B$81:$B$110,MAX(1,$C7))),AND($D7&gt;0,INDEX(Kalender!ML$81:ML$110,MAX(1,$D7))&gt;INDEX(Kalender!$B$81:$B$110,MAX(1,$D7))),AND($E7&gt;0,INDEX(Kalender!ML$81:ML$110,MAX(1,$E7))&gt;INDEX(Kalender!$B$81:$B$110,MAX(1,$E7))),AND($F7&gt;0,INDEX(Kalender!ML$81:ML$110,MAX(1,$F7))&gt;INDEX(Kalender!$B$81:$B$110,MAX(1,$F7)))),2,0))</f>
        <v>0</v>
      </c>
      <c r="MM7" s="5" t="n">
        <f aca="false">IF(Kalender!MM7&lt;&gt;1,0,IF(AND($B7&gt;0,INDEX(Kalender!MM$68:MM$77,MAX(1,$B7))&gt;INDEX(Kalender!$B$68:$B$77,MAX(1,$B7))),1,0)+IF(OR(AND($C7&gt;0,INDEX(Kalender!MM$81:MM$110,MAX(1,$C7))&gt;INDEX(Kalender!$B$81:$B$110,MAX(1,$C7))),AND($D7&gt;0,INDEX(Kalender!MM$81:MM$110,MAX(1,$D7))&gt;INDEX(Kalender!$B$81:$B$110,MAX(1,$D7))),AND($E7&gt;0,INDEX(Kalender!MM$81:MM$110,MAX(1,$E7))&gt;INDEX(Kalender!$B$81:$B$110,MAX(1,$E7))),AND($F7&gt;0,INDEX(Kalender!MM$81:MM$110,MAX(1,$F7))&gt;INDEX(Kalender!$B$81:$B$110,MAX(1,$F7)))),2,0))</f>
        <v>0</v>
      </c>
      <c r="MN7" s="5" t="n">
        <f aca="false">IF(Kalender!MN7&lt;&gt;1,0,IF(AND($B7&gt;0,INDEX(Kalender!MN$68:MN$77,MAX(1,$B7))&gt;INDEX(Kalender!$B$68:$B$77,MAX(1,$B7))),1,0)+IF(OR(AND($C7&gt;0,INDEX(Kalender!MN$81:MN$110,MAX(1,$C7))&gt;INDEX(Kalender!$B$81:$B$110,MAX(1,$C7))),AND($D7&gt;0,INDEX(Kalender!MN$81:MN$110,MAX(1,$D7))&gt;INDEX(Kalender!$B$81:$B$110,MAX(1,$D7))),AND($E7&gt;0,INDEX(Kalender!MN$81:MN$110,MAX(1,$E7))&gt;INDEX(Kalender!$B$81:$B$110,MAX(1,$E7))),AND($F7&gt;0,INDEX(Kalender!MN$81:MN$110,MAX(1,$F7))&gt;INDEX(Kalender!$B$81:$B$110,MAX(1,$F7)))),2,0))</f>
        <v>0</v>
      </c>
      <c r="MO7" s="5" t="n">
        <f aca="false">IF(Kalender!MO7&lt;&gt;1,0,IF(AND($B7&gt;0,INDEX(Kalender!MO$68:MO$77,MAX(1,$B7))&gt;INDEX(Kalender!$B$68:$B$77,MAX(1,$B7))),1,0)+IF(OR(AND($C7&gt;0,INDEX(Kalender!MO$81:MO$110,MAX(1,$C7))&gt;INDEX(Kalender!$B$81:$B$110,MAX(1,$C7))),AND($D7&gt;0,INDEX(Kalender!MO$81:MO$110,MAX(1,$D7))&gt;INDEX(Kalender!$B$81:$B$110,MAX(1,$D7))),AND($E7&gt;0,INDEX(Kalender!MO$81:MO$110,MAX(1,$E7))&gt;INDEX(Kalender!$B$81:$B$110,MAX(1,$E7))),AND($F7&gt;0,INDEX(Kalender!MO$81:MO$110,MAX(1,$F7))&gt;INDEX(Kalender!$B$81:$B$110,MAX(1,$F7)))),2,0))</f>
        <v>0</v>
      </c>
      <c r="MP7" s="5" t="n">
        <f aca="false">IF(Kalender!MP7&lt;&gt;1,0,IF(AND($B7&gt;0,INDEX(Kalender!MP$68:MP$77,MAX(1,$B7))&gt;INDEX(Kalender!$B$68:$B$77,MAX(1,$B7))),1,0)+IF(OR(AND($C7&gt;0,INDEX(Kalender!MP$81:MP$110,MAX(1,$C7))&gt;INDEX(Kalender!$B$81:$B$110,MAX(1,$C7))),AND($D7&gt;0,INDEX(Kalender!MP$81:MP$110,MAX(1,$D7))&gt;INDEX(Kalender!$B$81:$B$110,MAX(1,$D7))),AND($E7&gt;0,INDEX(Kalender!MP$81:MP$110,MAX(1,$E7))&gt;INDEX(Kalender!$B$81:$B$110,MAX(1,$E7))),AND($F7&gt;0,INDEX(Kalender!MP$81:MP$110,MAX(1,$F7))&gt;INDEX(Kalender!$B$81:$B$110,MAX(1,$F7)))),2,0))</f>
        <v>0</v>
      </c>
      <c r="MQ7" s="5" t="n">
        <f aca="false">IF(Kalender!MQ7&lt;&gt;1,0,IF(AND($B7&gt;0,INDEX(Kalender!MQ$68:MQ$77,MAX(1,$B7))&gt;INDEX(Kalender!$B$68:$B$77,MAX(1,$B7))),1,0)+IF(OR(AND($C7&gt;0,INDEX(Kalender!MQ$81:MQ$110,MAX(1,$C7))&gt;INDEX(Kalender!$B$81:$B$110,MAX(1,$C7))),AND($D7&gt;0,INDEX(Kalender!MQ$81:MQ$110,MAX(1,$D7))&gt;INDEX(Kalender!$B$81:$B$110,MAX(1,$D7))),AND($E7&gt;0,INDEX(Kalender!MQ$81:MQ$110,MAX(1,$E7))&gt;INDEX(Kalender!$B$81:$B$110,MAX(1,$E7))),AND($F7&gt;0,INDEX(Kalender!MQ$81:MQ$110,MAX(1,$F7))&gt;INDEX(Kalender!$B$81:$B$110,MAX(1,$F7)))),2,0))</f>
        <v>0</v>
      </c>
      <c r="MR7" s="5" t="n">
        <f aca="false">IF(Kalender!MR7&lt;&gt;1,0,IF(AND($B7&gt;0,INDEX(Kalender!MR$68:MR$77,MAX(1,$B7))&gt;INDEX(Kalender!$B$68:$B$77,MAX(1,$B7))),1,0)+IF(OR(AND($C7&gt;0,INDEX(Kalender!MR$81:MR$110,MAX(1,$C7))&gt;INDEX(Kalender!$B$81:$B$110,MAX(1,$C7))),AND($D7&gt;0,INDEX(Kalender!MR$81:MR$110,MAX(1,$D7))&gt;INDEX(Kalender!$B$81:$B$110,MAX(1,$D7))),AND($E7&gt;0,INDEX(Kalender!MR$81:MR$110,MAX(1,$E7))&gt;INDEX(Kalender!$B$81:$B$110,MAX(1,$E7))),AND($F7&gt;0,INDEX(Kalender!MR$81:MR$110,MAX(1,$F7))&gt;INDEX(Kalender!$B$81:$B$110,MAX(1,$F7)))),2,0))</f>
        <v>0</v>
      </c>
      <c r="MS7" s="5" t="n">
        <f aca="false">IF(Kalender!MS7&lt;&gt;1,0,IF(AND($B7&gt;0,INDEX(Kalender!MS$68:MS$77,MAX(1,$B7))&gt;INDEX(Kalender!$B$68:$B$77,MAX(1,$B7))),1,0)+IF(OR(AND($C7&gt;0,INDEX(Kalender!MS$81:MS$110,MAX(1,$C7))&gt;INDEX(Kalender!$B$81:$B$110,MAX(1,$C7))),AND($D7&gt;0,INDEX(Kalender!MS$81:MS$110,MAX(1,$D7))&gt;INDEX(Kalender!$B$81:$B$110,MAX(1,$D7))),AND($E7&gt;0,INDEX(Kalender!MS$81:MS$110,MAX(1,$E7))&gt;INDEX(Kalender!$B$81:$B$110,MAX(1,$E7))),AND($F7&gt;0,INDEX(Kalender!MS$81:MS$110,MAX(1,$F7))&gt;INDEX(Kalender!$B$81:$B$110,MAX(1,$F7)))),2,0))</f>
        <v>0</v>
      </c>
      <c r="MT7" s="5" t="n">
        <f aca="false">IF(Kalender!MT7&lt;&gt;1,0,IF(AND($B7&gt;0,INDEX(Kalender!MT$68:MT$77,MAX(1,$B7))&gt;INDEX(Kalender!$B$68:$B$77,MAX(1,$B7))),1,0)+IF(OR(AND($C7&gt;0,INDEX(Kalender!MT$81:MT$110,MAX(1,$C7))&gt;INDEX(Kalender!$B$81:$B$110,MAX(1,$C7))),AND($D7&gt;0,INDEX(Kalender!MT$81:MT$110,MAX(1,$D7))&gt;INDEX(Kalender!$B$81:$B$110,MAX(1,$D7))),AND($E7&gt;0,INDEX(Kalender!MT$81:MT$110,MAX(1,$E7))&gt;INDEX(Kalender!$B$81:$B$110,MAX(1,$E7))),AND($F7&gt;0,INDEX(Kalender!MT$81:MT$110,MAX(1,$F7))&gt;INDEX(Kalender!$B$81:$B$110,MAX(1,$F7)))),2,0))</f>
        <v>0</v>
      </c>
      <c r="MU7" s="5" t="n">
        <f aca="false">IF(Kalender!MU7&lt;&gt;1,0,IF(AND($B7&gt;0,INDEX(Kalender!MU$68:MU$77,MAX(1,$B7))&gt;INDEX(Kalender!$B$68:$B$77,MAX(1,$B7))),1,0)+IF(OR(AND($C7&gt;0,INDEX(Kalender!MU$81:MU$110,MAX(1,$C7))&gt;INDEX(Kalender!$B$81:$B$110,MAX(1,$C7))),AND($D7&gt;0,INDEX(Kalender!MU$81:MU$110,MAX(1,$D7))&gt;INDEX(Kalender!$B$81:$B$110,MAX(1,$D7))),AND($E7&gt;0,INDEX(Kalender!MU$81:MU$110,MAX(1,$E7))&gt;INDEX(Kalender!$B$81:$B$110,MAX(1,$E7))),AND($F7&gt;0,INDEX(Kalender!MU$81:MU$110,MAX(1,$F7))&gt;INDEX(Kalender!$B$81:$B$110,MAX(1,$F7)))),2,0))</f>
        <v>0</v>
      </c>
      <c r="MV7" s="5" t="n">
        <f aca="false">IF(Kalender!MV7&lt;&gt;1,0,IF(AND($B7&gt;0,INDEX(Kalender!MV$68:MV$77,MAX(1,$B7))&gt;INDEX(Kalender!$B$68:$B$77,MAX(1,$B7))),1,0)+IF(OR(AND($C7&gt;0,INDEX(Kalender!MV$81:MV$110,MAX(1,$C7))&gt;INDEX(Kalender!$B$81:$B$110,MAX(1,$C7))),AND($D7&gt;0,INDEX(Kalender!MV$81:MV$110,MAX(1,$D7))&gt;INDEX(Kalender!$B$81:$B$110,MAX(1,$D7))),AND($E7&gt;0,INDEX(Kalender!MV$81:MV$110,MAX(1,$E7))&gt;INDEX(Kalender!$B$81:$B$110,MAX(1,$E7))),AND($F7&gt;0,INDEX(Kalender!MV$81:MV$110,MAX(1,$F7))&gt;INDEX(Kalender!$B$81:$B$110,MAX(1,$F7)))),2,0))</f>
        <v>0</v>
      </c>
      <c r="MW7" s="5" t="n">
        <f aca="false">IF(Kalender!MW7&lt;&gt;1,0,IF(AND($B7&gt;0,INDEX(Kalender!MW$68:MW$77,MAX(1,$B7))&gt;INDEX(Kalender!$B$68:$B$77,MAX(1,$B7))),1,0)+IF(OR(AND($C7&gt;0,INDEX(Kalender!MW$81:MW$110,MAX(1,$C7))&gt;INDEX(Kalender!$B$81:$B$110,MAX(1,$C7))),AND($D7&gt;0,INDEX(Kalender!MW$81:MW$110,MAX(1,$D7))&gt;INDEX(Kalender!$B$81:$B$110,MAX(1,$D7))),AND($E7&gt;0,INDEX(Kalender!MW$81:MW$110,MAX(1,$E7))&gt;INDEX(Kalender!$B$81:$B$110,MAX(1,$E7))),AND($F7&gt;0,INDEX(Kalender!MW$81:MW$110,MAX(1,$F7))&gt;INDEX(Kalender!$B$81:$B$110,MAX(1,$F7)))),2,0))</f>
        <v>0</v>
      </c>
      <c r="MX7" s="5" t="n">
        <f aca="false">IF(Kalender!MX7&lt;&gt;1,0,IF(AND($B7&gt;0,INDEX(Kalender!MX$68:MX$77,MAX(1,$B7))&gt;INDEX(Kalender!$B$68:$B$77,MAX(1,$B7))),1,0)+IF(OR(AND($C7&gt;0,INDEX(Kalender!MX$81:MX$110,MAX(1,$C7))&gt;INDEX(Kalender!$B$81:$B$110,MAX(1,$C7))),AND($D7&gt;0,INDEX(Kalender!MX$81:MX$110,MAX(1,$D7))&gt;INDEX(Kalender!$B$81:$B$110,MAX(1,$D7))),AND($E7&gt;0,INDEX(Kalender!MX$81:MX$110,MAX(1,$E7))&gt;INDEX(Kalender!$B$81:$B$110,MAX(1,$E7))),AND($F7&gt;0,INDEX(Kalender!MX$81:MX$110,MAX(1,$F7))&gt;INDEX(Kalender!$B$81:$B$110,MAX(1,$F7)))),2,0))</f>
        <v>0</v>
      </c>
      <c r="MY7" s="5" t="n">
        <f aca="false">IF(Kalender!MY7&lt;&gt;1,0,IF(AND($B7&gt;0,INDEX(Kalender!MY$68:MY$77,MAX(1,$B7))&gt;INDEX(Kalender!$B$68:$B$77,MAX(1,$B7))),1,0)+IF(OR(AND($C7&gt;0,INDEX(Kalender!MY$81:MY$110,MAX(1,$C7))&gt;INDEX(Kalender!$B$81:$B$110,MAX(1,$C7))),AND($D7&gt;0,INDEX(Kalender!MY$81:MY$110,MAX(1,$D7))&gt;INDEX(Kalender!$B$81:$B$110,MAX(1,$D7))),AND($E7&gt;0,INDEX(Kalender!MY$81:MY$110,MAX(1,$E7))&gt;INDEX(Kalender!$B$81:$B$110,MAX(1,$E7))),AND($F7&gt;0,INDEX(Kalender!MY$81:MY$110,MAX(1,$F7))&gt;INDEX(Kalender!$B$81:$B$110,MAX(1,$F7)))),2,0))</f>
        <v>0</v>
      </c>
      <c r="MZ7" s="5" t="n">
        <f aca="false">IF(Kalender!MZ7&lt;&gt;1,0,IF(AND($B7&gt;0,INDEX(Kalender!MZ$68:MZ$77,MAX(1,$B7))&gt;INDEX(Kalender!$B$68:$B$77,MAX(1,$B7))),1,0)+IF(OR(AND($C7&gt;0,INDEX(Kalender!MZ$81:MZ$110,MAX(1,$C7))&gt;INDEX(Kalender!$B$81:$B$110,MAX(1,$C7))),AND($D7&gt;0,INDEX(Kalender!MZ$81:MZ$110,MAX(1,$D7))&gt;INDEX(Kalender!$B$81:$B$110,MAX(1,$D7))),AND($E7&gt;0,INDEX(Kalender!MZ$81:MZ$110,MAX(1,$E7))&gt;INDEX(Kalender!$B$81:$B$110,MAX(1,$E7))),AND($F7&gt;0,INDEX(Kalender!MZ$81:MZ$110,MAX(1,$F7))&gt;INDEX(Kalender!$B$81:$B$110,MAX(1,$F7)))),2,0))</f>
        <v>0</v>
      </c>
      <c r="NA7" s="5" t="n">
        <f aca="false">IF(Kalender!NA7&lt;&gt;1,0,IF(AND($B7&gt;0,INDEX(Kalender!NA$68:NA$77,MAX(1,$B7))&gt;INDEX(Kalender!$B$68:$B$77,MAX(1,$B7))),1,0)+IF(OR(AND($C7&gt;0,INDEX(Kalender!NA$81:NA$110,MAX(1,$C7))&gt;INDEX(Kalender!$B$81:$B$110,MAX(1,$C7))),AND($D7&gt;0,INDEX(Kalender!NA$81:NA$110,MAX(1,$D7))&gt;INDEX(Kalender!$B$81:$B$110,MAX(1,$D7))),AND($E7&gt;0,INDEX(Kalender!NA$81:NA$110,MAX(1,$E7))&gt;INDEX(Kalender!$B$81:$B$110,MAX(1,$E7))),AND($F7&gt;0,INDEX(Kalender!NA$81:NA$110,MAX(1,$F7))&gt;INDEX(Kalender!$B$81:$B$110,MAX(1,$F7)))),2,0))</f>
        <v>0</v>
      </c>
      <c r="NB7" s="5" t="n">
        <f aca="false">IF(Kalender!NB7&lt;&gt;1,0,IF(AND($B7&gt;0,INDEX(Kalender!NB$68:NB$77,MAX(1,$B7))&gt;INDEX(Kalender!$B$68:$B$77,MAX(1,$B7))),1,0)+IF(OR(AND($C7&gt;0,INDEX(Kalender!NB$81:NB$110,MAX(1,$C7))&gt;INDEX(Kalender!$B$81:$B$110,MAX(1,$C7))),AND($D7&gt;0,INDEX(Kalender!NB$81:NB$110,MAX(1,$D7))&gt;INDEX(Kalender!$B$81:$B$110,MAX(1,$D7))),AND($E7&gt;0,INDEX(Kalender!NB$81:NB$110,MAX(1,$E7))&gt;INDEX(Kalender!$B$81:$B$110,MAX(1,$E7))),AND($F7&gt;0,INDEX(Kalender!NB$81:NB$110,MAX(1,$F7))&gt;INDEX(Kalender!$B$81:$B$110,MAX(1,$F7)))),2,0))</f>
        <v>0</v>
      </c>
      <c r="NC7" s="5" t="n">
        <f aca="false">IF(Kalender!NC7&lt;&gt;1,0,IF(AND($B7&gt;0,INDEX(Kalender!NC$68:NC$77,MAX(1,$B7))&gt;INDEX(Kalender!$B$68:$B$77,MAX(1,$B7))),1,0)+IF(OR(AND($C7&gt;0,INDEX(Kalender!NC$81:NC$110,MAX(1,$C7))&gt;INDEX(Kalender!$B$81:$B$110,MAX(1,$C7))),AND($D7&gt;0,INDEX(Kalender!NC$81:NC$110,MAX(1,$D7))&gt;INDEX(Kalender!$B$81:$B$110,MAX(1,$D7))),AND($E7&gt;0,INDEX(Kalender!NC$81:NC$110,MAX(1,$E7))&gt;INDEX(Kalender!$B$81:$B$110,MAX(1,$E7))),AND($F7&gt;0,INDEX(Kalender!NC$81:NC$110,MAX(1,$F7))&gt;INDEX(Kalender!$B$81:$B$110,MAX(1,$F7)))),2,0))</f>
        <v>0</v>
      </c>
      <c r="ND7" s="5" t="n">
        <f aca="false">IF(Kalender!ND7&lt;&gt;1,0,IF(AND($B7&gt;0,INDEX(Kalender!ND$68:ND$77,MAX(1,$B7))&gt;INDEX(Kalender!$B$68:$B$77,MAX(1,$B7))),1,0)+IF(OR(AND($C7&gt;0,INDEX(Kalender!ND$81:ND$110,MAX(1,$C7))&gt;INDEX(Kalender!$B$81:$B$110,MAX(1,$C7))),AND($D7&gt;0,INDEX(Kalender!ND$81:ND$110,MAX(1,$D7))&gt;INDEX(Kalender!$B$81:$B$110,MAX(1,$D7))),AND($E7&gt;0,INDEX(Kalender!ND$81:ND$110,MAX(1,$E7))&gt;INDEX(Kalender!$B$81:$B$110,MAX(1,$E7))),AND($F7&gt;0,INDEX(Kalender!ND$81:ND$110,MAX(1,$F7))&gt;INDEX(Kalender!$B$81:$B$110,MAX(1,$F7)))),2,0))</f>
        <v>0</v>
      </c>
      <c r="NE7" s="5" t="n">
        <f aca="false">IF(Kalender!NE7&lt;&gt;1,0,IF(AND($B7&gt;0,INDEX(Kalender!NE$68:NE$77,MAX(1,$B7))&gt;INDEX(Kalender!$B$68:$B$77,MAX(1,$B7))),1,0)+IF(OR(AND($C7&gt;0,INDEX(Kalender!NE$81:NE$110,MAX(1,$C7))&gt;INDEX(Kalender!$B$81:$B$110,MAX(1,$C7))),AND($D7&gt;0,INDEX(Kalender!NE$81:NE$110,MAX(1,$D7))&gt;INDEX(Kalender!$B$81:$B$110,MAX(1,$D7))),AND($E7&gt;0,INDEX(Kalender!NE$81:NE$110,MAX(1,$E7))&gt;INDEX(Kalender!$B$81:$B$110,MAX(1,$E7))),AND($F7&gt;0,INDEX(Kalender!NE$81:NE$110,MAX(1,$F7))&gt;INDEX(Kalender!$B$81:$B$110,MAX(1,$F7)))),2,0))</f>
        <v>0</v>
      </c>
      <c r="NF7" s="5" t="n">
        <f aca="false">IF(Kalender!NF7&lt;&gt;1,0,IF(AND($B7&gt;0,INDEX(Kalender!NF$68:NF$77,MAX(1,$B7))&gt;INDEX(Kalender!$B$68:$B$77,MAX(1,$B7))),1,0)+IF(OR(AND($C7&gt;0,INDEX(Kalender!NF$81:NF$110,MAX(1,$C7))&gt;INDEX(Kalender!$B$81:$B$110,MAX(1,$C7))),AND($D7&gt;0,INDEX(Kalender!NF$81:NF$110,MAX(1,$D7))&gt;INDEX(Kalender!$B$81:$B$110,MAX(1,$D7))),AND($E7&gt;0,INDEX(Kalender!NF$81:NF$110,MAX(1,$E7))&gt;INDEX(Kalender!$B$81:$B$110,MAX(1,$E7))),AND($F7&gt;0,INDEX(Kalender!NF$81:NF$110,MAX(1,$F7))&gt;INDEX(Kalender!$B$81:$B$110,MAX(1,$F7)))),2,0))</f>
        <v>0</v>
      </c>
      <c r="NG7" s="5" t="n">
        <f aca="false">IF(Kalender!NG7&lt;&gt;1,0,IF(AND($B7&gt;0,INDEX(Kalender!NG$68:NG$77,MAX(1,$B7))&gt;INDEX(Kalender!$B$68:$B$77,MAX(1,$B7))),1,0)+IF(OR(AND($C7&gt;0,INDEX(Kalender!NG$81:NG$110,MAX(1,$C7))&gt;INDEX(Kalender!$B$81:$B$110,MAX(1,$C7))),AND($D7&gt;0,INDEX(Kalender!NG$81:NG$110,MAX(1,$D7))&gt;INDEX(Kalender!$B$81:$B$110,MAX(1,$D7))),AND($E7&gt;0,INDEX(Kalender!NG$81:NG$110,MAX(1,$E7))&gt;INDEX(Kalender!$B$81:$B$110,MAX(1,$E7))),AND($F7&gt;0,INDEX(Kalender!NG$81:NG$110,MAX(1,$F7))&gt;INDEX(Kalender!$B$81:$B$110,MAX(1,$F7)))),2,0))</f>
        <v>0</v>
      </c>
      <c r="NH7" s="5" t="n">
        <f aca="false">IF(Kalender!NH7&lt;&gt;1,0,IF(AND($B7&gt;0,INDEX(Kalender!NH$68:NH$77,MAX(1,$B7))&gt;INDEX(Kalender!$B$68:$B$77,MAX(1,$B7))),1,0)+IF(OR(AND($C7&gt;0,INDEX(Kalender!NH$81:NH$110,MAX(1,$C7))&gt;INDEX(Kalender!$B$81:$B$110,MAX(1,$C7))),AND($D7&gt;0,INDEX(Kalender!NH$81:NH$110,MAX(1,$D7))&gt;INDEX(Kalender!$B$81:$B$110,MAX(1,$D7))),AND($E7&gt;0,INDEX(Kalender!NH$81:NH$110,MAX(1,$E7))&gt;INDEX(Kalender!$B$81:$B$110,MAX(1,$E7))),AND($F7&gt;0,INDEX(Kalender!NH$81:NH$110,MAX(1,$F7))&gt;INDEX(Kalender!$B$81:$B$110,MAX(1,$F7)))),2,0))</f>
        <v>0</v>
      </c>
    </row>
    <row r="8" customFormat="false" ht="15" hidden="false" customHeight="false" outlineLevel="0" collapsed="false">
      <c r="A8" s="5" t="str">
        <f aca="false">Kalender!A8</f>
        <v>Beispiel David</v>
      </c>
      <c r="B8" s="5" t="n">
        <f aca="false">IFERROR(MATCH(Kalender!$B8,Kalender!$A$68:$A$77,0),0)</f>
        <v>2</v>
      </c>
      <c r="C8" s="5" t="n">
        <f aca="false">IF(Kalender!C8="",0,IFERROR(MATCH(Kalender!C8,Kalender!$A$81:$A$110,0),0))</f>
        <v>1</v>
      </c>
      <c r="D8" s="5" t="n">
        <f aca="false">IF(Kalender!D8="",0,IFERROR(MATCH(Kalender!D8,Kalender!$A$81:$A$110,0),0))</f>
        <v>3</v>
      </c>
      <c r="E8" s="5" t="n">
        <f aca="false">IF(Kalender!E8="",0,IFERROR(MATCH(Kalender!E8,Kalender!$A$81:$A$110,0),0))</f>
        <v>0</v>
      </c>
      <c r="F8" s="5" t="n">
        <f aca="false">IF(Kalender!F8="",0,IFERROR(MATCH(Kalender!F8,Kalender!$A$81:$A$110,0),0))</f>
        <v>0</v>
      </c>
      <c r="G8" s="5" t="n">
        <f aca="false">IF(Kalender!G8&lt;&gt;1,0,IF(AND($B8&gt;0,INDEX(Kalender!G$68:G$77,MAX(1,$B8))&gt;INDEX(Kalender!$B$68:$B$77,MAX(1,$B8))),1,0)+IF(OR(AND($C8&gt;0,INDEX(Kalender!G$81:G$110,MAX(1,$C8))&gt;INDEX(Kalender!$B$81:$B$110,MAX(1,$C8))),AND($D8&gt;0,INDEX(Kalender!G$81:G$110,MAX(1,$D8))&gt;INDEX(Kalender!$B$81:$B$110,MAX(1,$D8))),AND($E8&gt;0,INDEX(Kalender!G$81:G$110,MAX(1,$E8))&gt;INDEX(Kalender!$B$81:$B$110,MAX(1,$E8))),AND($F8&gt;0,INDEX(Kalender!G$81:G$110,MAX(1,$F8))&gt;INDEX(Kalender!$B$81:$B$110,MAX(1,$F8)))),2,0))</f>
        <v>0</v>
      </c>
      <c r="H8" s="5" t="n">
        <f aca="false">IF(Kalender!H8&lt;&gt;1,0,IF(AND($B8&gt;0,INDEX(Kalender!H$68:H$77,MAX(1,$B8))&gt;INDEX(Kalender!$B$68:$B$77,MAX(1,$B8))),1,0)+IF(OR(AND($C8&gt;0,INDEX(Kalender!H$81:H$110,MAX(1,$C8))&gt;INDEX(Kalender!$B$81:$B$110,MAX(1,$C8))),AND($D8&gt;0,INDEX(Kalender!H$81:H$110,MAX(1,$D8))&gt;INDEX(Kalender!$B$81:$B$110,MAX(1,$D8))),AND($E8&gt;0,INDEX(Kalender!H$81:H$110,MAX(1,$E8))&gt;INDEX(Kalender!$B$81:$B$110,MAX(1,$E8))),AND($F8&gt;0,INDEX(Kalender!H$81:H$110,MAX(1,$F8))&gt;INDEX(Kalender!$B$81:$B$110,MAX(1,$F8)))),2,0))</f>
        <v>0</v>
      </c>
      <c r="I8" s="5" t="n">
        <f aca="false">IF(Kalender!I8&lt;&gt;1,0,IF(AND($B8&gt;0,INDEX(Kalender!I$68:I$77,MAX(1,$B8))&gt;INDEX(Kalender!$B$68:$B$77,MAX(1,$B8))),1,0)+IF(OR(AND($C8&gt;0,INDEX(Kalender!I$81:I$110,MAX(1,$C8))&gt;INDEX(Kalender!$B$81:$B$110,MAX(1,$C8))),AND($D8&gt;0,INDEX(Kalender!I$81:I$110,MAX(1,$D8))&gt;INDEX(Kalender!$B$81:$B$110,MAX(1,$D8))),AND($E8&gt;0,INDEX(Kalender!I$81:I$110,MAX(1,$E8))&gt;INDEX(Kalender!$B$81:$B$110,MAX(1,$E8))),AND($F8&gt;0,INDEX(Kalender!I$81:I$110,MAX(1,$F8))&gt;INDEX(Kalender!$B$81:$B$110,MAX(1,$F8)))),2,0))</f>
        <v>0</v>
      </c>
      <c r="J8" s="5" t="n">
        <f aca="false">IF(Kalender!J8&lt;&gt;1,0,IF(AND($B8&gt;0,INDEX(Kalender!J$68:J$77,MAX(1,$B8))&gt;INDEX(Kalender!$B$68:$B$77,MAX(1,$B8))),1,0)+IF(OR(AND($C8&gt;0,INDEX(Kalender!J$81:J$110,MAX(1,$C8))&gt;INDEX(Kalender!$B$81:$B$110,MAX(1,$C8))),AND($D8&gt;0,INDEX(Kalender!J$81:J$110,MAX(1,$D8))&gt;INDEX(Kalender!$B$81:$B$110,MAX(1,$D8))),AND($E8&gt;0,INDEX(Kalender!J$81:J$110,MAX(1,$E8))&gt;INDEX(Kalender!$B$81:$B$110,MAX(1,$E8))),AND($F8&gt;0,INDEX(Kalender!J$81:J$110,MAX(1,$F8))&gt;INDEX(Kalender!$B$81:$B$110,MAX(1,$F8)))),2,0))</f>
        <v>0</v>
      </c>
      <c r="K8" s="5" t="n">
        <f aca="false">IF(Kalender!K8&lt;&gt;1,0,IF(AND($B8&gt;0,INDEX(Kalender!K$68:K$77,MAX(1,$B8))&gt;INDEX(Kalender!$B$68:$B$77,MAX(1,$B8))),1,0)+IF(OR(AND($C8&gt;0,INDEX(Kalender!K$81:K$110,MAX(1,$C8))&gt;INDEX(Kalender!$B$81:$B$110,MAX(1,$C8))),AND($D8&gt;0,INDEX(Kalender!K$81:K$110,MAX(1,$D8))&gt;INDEX(Kalender!$B$81:$B$110,MAX(1,$D8))),AND($E8&gt;0,INDEX(Kalender!K$81:K$110,MAX(1,$E8))&gt;INDEX(Kalender!$B$81:$B$110,MAX(1,$E8))),AND($F8&gt;0,INDEX(Kalender!K$81:K$110,MAX(1,$F8))&gt;INDEX(Kalender!$B$81:$B$110,MAX(1,$F8)))),2,0))</f>
        <v>0</v>
      </c>
      <c r="L8" s="5" t="n">
        <f aca="false">IF(Kalender!L8&lt;&gt;1,0,IF(AND($B8&gt;0,INDEX(Kalender!L$68:L$77,MAX(1,$B8))&gt;INDEX(Kalender!$B$68:$B$77,MAX(1,$B8))),1,0)+IF(OR(AND($C8&gt;0,INDEX(Kalender!L$81:L$110,MAX(1,$C8))&gt;INDEX(Kalender!$B$81:$B$110,MAX(1,$C8))),AND($D8&gt;0,INDEX(Kalender!L$81:L$110,MAX(1,$D8))&gt;INDEX(Kalender!$B$81:$B$110,MAX(1,$D8))),AND($E8&gt;0,INDEX(Kalender!L$81:L$110,MAX(1,$E8))&gt;INDEX(Kalender!$B$81:$B$110,MAX(1,$E8))),AND($F8&gt;0,INDEX(Kalender!L$81:L$110,MAX(1,$F8))&gt;INDEX(Kalender!$B$81:$B$110,MAX(1,$F8)))),2,0))</f>
        <v>0</v>
      </c>
      <c r="M8" s="5" t="n">
        <f aca="false">IF(Kalender!M8&lt;&gt;1,0,IF(AND($B8&gt;0,INDEX(Kalender!M$68:M$77,MAX(1,$B8))&gt;INDEX(Kalender!$B$68:$B$77,MAX(1,$B8))),1,0)+IF(OR(AND($C8&gt;0,INDEX(Kalender!M$81:M$110,MAX(1,$C8))&gt;INDEX(Kalender!$B$81:$B$110,MAX(1,$C8))),AND($D8&gt;0,INDEX(Kalender!M$81:M$110,MAX(1,$D8))&gt;INDEX(Kalender!$B$81:$B$110,MAX(1,$D8))),AND($E8&gt;0,INDEX(Kalender!M$81:M$110,MAX(1,$E8))&gt;INDEX(Kalender!$B$81:$B$110,MAX(1,$E8))),AND($F8&gt;0,INDEX(Kalender!M$81:M$110,MAX(1,$F8))&gt;INDEX(Kalender!$B$81:$B$110,MAX(1,$F8)))),2,0))</f>
        <v>0</v>
      </c>
      <c r="N8" s="5" t="n">
        <f aca="false">IF(Kalender!N8&lt;&gt;1,0,IF(AND($B8&gt;0,INDEX(Kalender!N$68:N$77,MAX(1,$B8))&gt;INDEX(Kalender!$B$68:$B$77,MAX(1,$B8))),1,0)+IF(OR(AND($C8&gt;0,INDEX(Kalender!N$81:N$110,MAX(1,$C8))&gt;INDEX(Kalender!$B$81:$B$110,MAX(1,$C8))),AND($D8&gt;0,INDEX(Kalender!N$81:N$110,MAX(1,$D8))&gt;INDEX(Kalender!$B$81:$B$110,MAX(1,$D8))),AND($E8&gt;0,INDEX(Kalender!N$81:N$110,MAX(1,$E8))&gt;INDEX(Kalender!$B$81:$B$110,MAX(1,$E8))),AND($F8&gt;0,INDEX(Kalender!N$81:N$110,MAX(1,$F8))&gt;INDEX(Kalender!$B$81:$B$110,MAX(1,$F8)))),2,0))</f>
        <v>0</v>
      </c>
      <c r="O8" s="5" t="n">
        <f aca="false">IF(Kalender!O8&lt;&gt;1,0,IF(AND($B8&gt;0,INDEX(Kalender!O$68:O$77,MAX(1,$B8))&gt;INDEX(Kalender!$B$68:$B$77,MAX(1,$B8))),1,0)+IF(OR(AND($C8&gt;0,INDEX(Kalender!O$81:O$110,MAX(1,$C8))&gt;INDEX(Kalender!$B$81:$B$110,MAX(1,$C8))),AND($D8&gt;0,INDEX(Kalender!O$81:O$110,MAX(1,$D8))&gt;INDEX(Kalender!$B$81:$B$110,MAX(1,$D8))),AND($E8&gt;0,INDEX(Kalender!O$81:O$110,MAX(1,$E8))&gt;INDEX(Kalender!$B$81:$B$110,MAX(1,$E8))),AND($F8&gt;0,INDEX(Kalender!O$81:O$110,MAX(1,$F8))&gt;INDEX(Kalender!$B$81:$B$110,MAX(1,$F8)))),2,0))</f>
        <v>0</v>
      </c>
      <c r="P8" s="5" t="n">
        <f aca="false">IF(Kalender!P8&lt;&gt;1,0,IF(AND($B8&gt;0,INDEX(Kalender!P$68:P$77,MAX(1,$B8))&gt;INDEX(Kalender!$B$68:$B$77,MAX(1,$B8))),1,0)+IF(OR(AND($C8&gt;0,INDEX(Kalender!P$81:P$110,MAX(1,$C8))&gt;INDEX(Kalender!$B$81:$B$110,MAX(1,$C8))),AND($D8&gt;0,INDEX(Kalender!P$81:P$110,MAX(1,$D8))&gt;INDEX(Kalender!$B$81:$B$110,MAX(1,$D8))),AND($E8&gt;0,INDEX(Kalender!P$81:P$110,MAX(1,$E8))&gt;INDEX(Kalender!$B$81:$B$110,MAX(1,$E8))),AND($F8&gt;0,INDEX(Kalender!P$81:P$110,MAX(1,$F8))&gt;INDEX(Kalender!$B$81:$B$110,MAX(1,$F8)))),2,0))</f>
        <v>0</v>
      </c>
      <c r="Q8" s="5" t="n">
        <f aca="false">IF(Kalender!Q8&lt;&gt;1,0,IF(AND($B8&gt;0,INDEX(Kalender!Q$68:Q$77,MAX(1,$B8))&gt;INDEX(Kalender!$B$68:$B$77,MAX(1,$B8))),1,0)+IF(OR(AND($C8&gt;0,INDEX(Kalender!Q$81:Q$110,MAX(1,$C8))&gt;INDEX(Kalender!$B$81:$B$110,MAX(1,$C8))),AND($D8&gt;0,INDEX(Kalender!Q$81:Q$110,MAX(1,$D8))&gt;INDEX(Kalender!$B$81:$B$110,MAX(1,$D8))),AND($E8&gt;0,INDEX(Kalender!Q$81:Q$110,MAX(1,$E8))&gt;INDEX(Kalender!$B$81:$B$110,MAX(1,$E8))),AND($F8&gt;0,INDEX(Kalender!Q$81:Q$110,MAX(1,$F8))&gt;INDEX(Kalender!$B$81:$B$110,MAX(1,$F8)))),2,0))</f>
        <v>0</v>
      </c>
      <c r="R8" s="5" t="n">
        <f aca="false">IF(Kalender!R8&lt;&gt;1,0,IF(AND($B8&gt;0,INDEX(Kalender!R$68:R$77,MAX(1,$B8))&gt;INDEX(Kalender!$B$68:$B$77,MAX(1,$B8))),1,0)+IF(OR(AND($C8&gt;0,INDEX(Kalender!R$81:R$110,MAX(1,$C8))&gt;INDEX(Kalender!$B$81:$B$110,MAX(1,$C8))),AND($D8&gt;0,INDEX(Kalender!R$81:R$110,MAX(1,$D8))&gt;INDEX(Kalender!$B$81:$B$110,MAX(1,$D8))),AND($E8&gt;0,INDEX(Kalender!R$81:R$110,MAX(1,$E8))&gt;INDEX(Kalender!$B$81:$B$110,MAX(1,$E8))),AND($F8&gt;0,INDEX(Kalender!R$81:R$110,MAX(1,$F8))&gt;INDEX(Kalender!$B$81:$B$110,MAX(1,$F8)))),2,0))</f>
        <v>0</v>
      </c>
      <c r="S8" s="5" t="n">
        <f aca="false">IF(Kalender!S8&lt;&gt;1,0,IF(AND($B8&gt;0,INDEX(Kalender!S$68:S$77,MAX(1,$B8))&gt;INDEX(Kalender!$B$68:$B$77,MAX(1,$B8))),1,0)+IF(OR(AND($C8&gt;0,INDEX(Kalender!S$81:S$110,MAX(1,$C8))&gt;INDEX(Kalender!$B$81:$B$110,MAX(1,$C8))),AND($D8&gt;0,INDEX(Kalender!S$81:S$110,MAX(1,$D8))&gt;INDEX(Kalender!$B$81:$B$110,MAX(1,$D8))),AND($E8&gt;0,INDEX(Kalender!S$81:S$110,MAX(1,$E8))&gt;INDEX(Kalender!$B$81:$B$110,MAX(1,$E8))),AND($F8&gt;0,INDEX(Kalender!S$81:S$110,MAX(1,$F8))&gt;INDEX(Kalender!$B$81:$B$110,MAX(1,$F8)))),2,0))</f>
        <v>0</v>
      </c>
      <c r="T8" s="5" t="n">
        <f aca="false">IF(Kalender!T8&lt;&gt;1,0,IF(AND($B8&gt;0,INDEX(Kalender!T$68:T$77,MAX(1,$B8))&gt;INDEX(Kalender!$B$68:$B$77,MAX(1,$B8))),1,0)+IF(OR(AND($C8&gt;0,INDEX(Kalender!T$81:T$110,MAX(1,$C8))&gt;INDEX(Kalender!$B$81:$B$110,MAX(1,$C8))),AND($D8&gt;0,INDEX(Kalender!T$81:T$110,MAX(1,$D8))&gt;INDEX(Kalender!$B$81:$B$110,MAX(1,$D8))),AND($E8&gt;0,INDEX(Kalender!T$81:T$110,MAX(1,$E8))&gt;INDEX(Kalender!$B$81:$B$110,MAX(1,$E8))),AND($F8&gt;0,INDEX(Kalender!T$81:T$110,MAX(1,$F8))&gt;INDEX(Kalender!$B$81:$B$110,MAX(1,$F8)))),2,0))</f>
        <v>0</v>
      </c>
      <c r="U8" s="5" t="n">
        <f aca="false">IF(Kalender!U8&lt;&gt;1,0,IF(AND($B8&gt;0,INDEX(Kalender!U$68:U$77,MAX(1,$B8))&gt;INDEX(Kalender!$B$68:$B$77,MAX(1,$B8))),1,0)+IF(OR(AND($C8&gt;0,INDEX(Kalender!U$81:U$110,MAX(1,$C8))&gt;INDEX(Kalender!$B$81:$B$110,MAX(1,$C8))),AND($D8&gt;0,INDEX(Kalender!U$81:U$110,MAX(1,$D8))&gt;INDEX(Kalender!$B$81:$B$110,MAX(1,$D8))),AND($E8&gt;0,INDEX(Kalender!U$81:U$110,MAX(1,$E8))&gt;INDEX(Kalender!$B$81:$B$110,MAX(1,$E8))),AND($F8&gt;0,INDEX(Kalender!U$81:U$110,MAX(1,$F8))&gt;INDEX(Kalender!$B$81:$B$110,MAX(1,$F8)))),2,0))</f>
        <v>0</v>
      </c>
      <c r="V8" s="5" t="n">
        <f aca="false">IF(Kalender!V8&lt;&gt;1,0,IF(AND($B8&gt;0,INDEX(Kalender!V$68:V$77,MAX(1,$B8))&gt;INDEX(Kalender!$B$68:$B$77,MAX(1,$B8))),1,0)+IF(OR(AND($C8&gt;0,INDEX(Kalender!V$81:V$110,MAX(1,$C8))&gt;INDEX(Kalender!$B$81:$B$110,MAX(1,$C8))),AND($D8&gt;0,INDEX(Kalender!V$81:V$110,MAX(1,$D8))&gt;INDEX(Kalender!$B$81:$B$110,MAX(1,$D8))),AND($E8&gt;0,INDEX(Kalender!V$81:V$110,MAX(1,$E8))&gt;INDEX(Kalender!$B$81:$B$110,MAX(1,$E8))),AND($F8&gt;0,INDEX(Kalender!V$81:V$110,MAX(1,$F8))&gt;INDEX(Kalender!$B$81:$B$110,MAX(1,$F8)))),2,0))</f>
        <v>0</v>
      </c>
      <c r="W8" s="5" t="n">
        <f aca="false">IF(Kalender!W8&lt;&gt;1,0,IF(AND($B8&gt;0,INDEX(Kalender!W$68:W$77,MAX(1,$B8))&gt;INDEX(Kalender!$B$68:$B$77,MAX(1,$B8))),1,0)+IF(OR(AND($C8&gt;0,INDEX(Kalender!W$81:W$110,MAX(1,$C8))&gt;INDEX(Kalender!$B$81:$B$110,MAX(1,$C8))),AND($D8&gt;0,INDEX(Kalender!W$81:W$110,MAX(1,$D8))&gt;INDEX(Kalender!$B$81:$B$110,MAX(1,$D8))),AND($E8&gt;0,INDEX(Kalender!W$81:W$110,MAX(1,$E8))&gt;INDEX(Kalender!$B$81:$B$110,MAX(1,$E8))),AND($F8&gt;0,INDEX(Kalender!W$81:W$110,MAX(1,$F8))&gt;INDEX(Kalender!$B$81:$B$110,MAX(1,$F8)))),2,0))</f>
        <v>0</v>
      </c>
      <c r="X8" s="5" t="n">
        <f aca="false">IF(Kalender!X8&lt;&gt;1,0,IF(AND($B8&gt;0,INDEX(Kalender!X$68:X$77,MAX(1,$B8))&gt;INDEX(Kalender!$B$68:$B$77,MAX(1,$B8))),1,0)+IF(OR(AND($C8&gt;0,INDEX(Kalender!X$81:X$110,MAX(1,$C8))&gt;INDEX(Kalender!$B$81:$B$110,MAX(1,$C8))),AND($D8&gt;0,INDEX(Kalender!X$81:X$110,MAX(1,$D8))&gt;INDEX(Kalender!$B$81:$B$110,MAX(1,$D8))),AND($E8&gt;0,INDEX(Kalender!X$81:X$110,MAX(1,$E8))&gt;INDEX(Kalender!$B$81:$B$110,MAX(1,$E8))),AND($F8&gt;0,INDEX(Kalender!X$81:X$110,MAX(1,$F8))&gt;INDEX(Kalender!$B$81:$B$110,MAX(1,$F8)))),2,0))</f>
        <v>0</v>
      </c>
      <c r="Y8" s="5" t="n">
        <f aca="false">IF(Kalender!Y8&lt;&gt;1,0,IF(AND($B8&gt;0,INDEX(Kalender!Y$68:Y$77,MAX(1,$B8))&gt;INDEX(Kalender!$B$68:$B$77,MAX(1,$B8))),1,0)+IF(OR(AND($C8&gt;0,INDEX(Kalender!Y$81:Y$110,MAX(1,$C8))&gt;INDEX(Kalender!$B$81:$B$110,MAX(1,$C8))),AND($D8&gt;0,INDEX(Kalender!Y$81:Y$110,MAX(1,$D8))&gt;INDEX(Kalender!$B$81:$B$110,MAX(1,$D8))),AND($E8&gt;0,INDEX(Kalender!Y$81:Y$110,MAX(1,$E8))&gt;INDEX(Kalender!$B$81:$B$110,MAX(1,$E8))),AND($F8&gt;0,INDEX(Kalender!Y$81:Y$110,MAX(1,$F8))&gt;INDEX(Kalender!$B$81:$B$110,MAX(1,$F8)))),2,0))</f>
        <v>0</v>
      </c>
      <c r="Z8" s="5" t="n">
        <f aca="false">IF(Kalender!Z8&lt;&gt;1,0,IF(AND($B8&gt;0,INDEX(Kalender!Z$68:Z$77,MAX(1,$B8))&gt;INDEX(Kalender!$B$68:$B$77,MAX(1,$B8))),1,0)+IF(OR(AND($C8&gt;0,INDEX(Kalender!Z$81:Z$110,MAX(1,$C8))&gt;INDEX(Kalender!$B$81:$B$110,MAX(1,$C8))),AND($D8&gt;0,INDEX(Kalender!Z$81:Z$110,MAX(1,$D8))&gt;INDEX(Kalender!$B$81:$B$110,MAX(1,$D8))),AND($E8&gt;0,INDEX(Kalender!Z$81:Z$110,MAX(1,$E8))&gt;INDEX(Kalender!$B$81:$B$110,MAX(1,$E8))),AND($F8&gt;0,INDEX(Kalender!Z$81:Z$110,MAX(1,$F8))&gt;INDEX(Kalender!$B$81:$B$110,MAX(1,$F8)))),2,0))</f>
        <v>0</v>
      </c>
      <c r="AA8" s="5" t="n">
        <f aca="false">IF(Kalender!AA8&lt;&gt;1,0,IF(AND($B8&gt;0,INDEX(Kalender!AA$68:AA$77,MAX(1,$B8))&gt;INDEX(Kalender!$B$68:$B$77,MAX(1,$B8))),1,0)+IF(OR(AND($C8&gt;0,INDEX(Kalender!AA$81:AA$110,MAX(1,$C8))&gt;INDEX(Kalender!$B$81:$B$110,MAX(1,$C8))),AND($D8&gt;0,INDEX(Kalender!AA$81:AA$110,MAX(1,$D8))&gt;INDEX(Kalender!$B$81:$B$110,MAX(1,$D8))),AND($E8&gt;0,INDEX(Kalender!AA$81:AA$110,MAX(1,$E8))&gt;INDEX(Kalender!$B$81:$B$110,MAX(1,$E8))),AND($F8&gt;0,INDEX(Kalender!AA$81:AA$110,MAX(1,$F8))&gt;INDEX(Kalender!$B$81:$B$110,MAX(1,$F8)))),2,0))</f>
        <v>0</v>
      </c>
      <c r="AB8" s="5" t="n">
        <f aca="false">IF(Kalender!AB8&lt;&gt;1,0,IF(AND($B8&gt;0,INDEX(Kalender!AB$68:AB$77,MAX(1,$B8))&gt;INDEX(Kalender!$B$68:$B$77,MAX(1,$B8))),1,0)+IF(OR(AND($C8&gt;0,INDEX(Kalender!AB$81:AB$110,MAX(1,$C8))&gt;INDEX(Kalender!$B$81:$B$110,MAX(1,$C8))),AND($D8&gt;0,INDEX(Kalender!AB$81:AB$110,MAX(1,$D8))&gt;INDEX(Kalender!$B$81:$B$110,MAX(1,$D8))),AND($E8&gt;0,INDEX(Kalender!AB$81:AB$110,MAX(1,$E8))&gt;INDEX(Kalender!$B$81:$B$110,MAX(1,$E8))),AND($F8&gt;0,INDEX(Kalender!AB$81:AB$110,MAX(1,$F8))&gt;INDEX(Kalender!$B$81:$B$110,MAX(1,$F8)))),2,0))</f>
        <v>0</v>
      </c>
      <c r="AC8" s="5" t="n">
        <f aca="false">IF(Kalender!AC8&lt;&gt;1,0,IF(AND($B8&gt;0,INDEX(Kalender!AC$68:AC$77,MAX(1,$B8))&gt;INDEX(Kalender!$B$68:$B$77,MAX(1,$B8))),1,0)+IF(OR(AND($C8&gt;0,INDEX(Kalender!AC$81:AC$110,MAX(1,$C8))&gt;INDEX(Kalender!$B$81:$B$110,MAX(1,$C8))),AND($D8&gt;0,INDEX(Kalender!AC$81:AC$110,MAX(1,$D8))&gt;INDEX(Kalender!$B$81:$B$110,MAX(1,$D8))),AND($E8&gt;0,INDEX(Kalender!AC$81:AC$110,MAX(1,$E8))&gt;INDEX(Kalender!$B$81:$B$110,MAX(1,$E8))),AND($F8&gt;0,INDEX(Kalender!AC$81:AC$110,MAX(1,$F8))&gt;INDEX(Kalender!$B$81:$B$110,MAX(1,$F8)))),2,0))</f>
        <v>0</v>
      </c>
      <c r="AD8" s="5" t="n">
        <f aca="false">IF(Kalender!AD8&lt;&gt;1,0,IF(AND($B8&gt;0,INDEX(Kalender!AD$68:AD$77,MAX(1,$B8))&gt;INDEX(Kalender!$B$68:$B$77,MAX(1,$B8))),1,0)+IF(OR(AND($C8&gt;0,INDEX(Kalender!AD$81:AD$110,MAX(1,$C8))&gt;INDEX(Kalender!$B$81:$B$110,MAX(1,$C8))),AND($D8&gt;0,INDEX(Kalender!AD$81:AD$110,MAX(1,$D8))&gt;INDEX(Kalender!$B$81:$B$110,MAX(1,$D8))),AND($E8&gt;0,INDEX(Kalender!AD$81:AD$110,MAX(1,$E8))&gt;INDEX(Kalender!$B$81:$B$110,MAX(1,$E8))),AND($F8&gt;0,INDEX(Kalender!AD$81:AD$110,MAX(1,$F8))&gt;INDEX(Kalender!$B$81:$B$110,MAX(1,$F8)))),2,0))</f>
        <v>0</v>
      </c>
      <c r="AE8" s="5" t="n">
        <f aca="false">IF(Kalender!AE8&lt;&gt;1,0,IF(AND($B8&gt;0,INDEX(Kalender!AE$68:AE$77,MAX(1,$B8))&gt;INDEX(Kalender!$B$68:$B$77,MAX(1,$B8))),1,0)+IF(OR(AND($C8&gt;0,INDEX(Kalender!AE$81:AE$110,MAX(1,$C8))&gt;INDEX(Kalender!$B$81:$B$110,MAX(1,$C8))),AND($D8&gt;0,INDEX(Kalender!AE$81:AE$110,MAX(1,$D8))&gt;INDEX(Kalender!$B$81:$B$110,MAX(1,$D8))),AND($E8&gt;0,INDEX(Kalender!AE$81:AE$110,MAX(1,$E8))&gt;INDEX(Kalender!$B$81:$B$110,MAX(1,$E8))),AND($F8&gt;0,INDEX(Kalender!AE$81:AE$110,MAX(1,$F8))&gt;INDEX(Kalender!$B$81:$B$110,MAX(1,$F8)))),2,0))</f>
        <v>0</v>
      </c>
      <c r="AF8" s="5" t="n">
        <f aca="false">IF(Kalender!AF8&lt;&gt;1,0,IF(AND($B8&gt;0,INDEX(Kalender!AF$68:AF$77,MAX(1,$B8))&gt;INDEX(Kalender!$B$68:$B$77,MAX(1,$B8))),1,0)+IF(OR(AND($C8&gt;0,INDEX(Kalender!AF$81:AF$110,MAX(1,$C8))&gt;INDEX(Kalender!$B$81:$B$110,MAX(1,$C8))),AND($D8&gt;0,INDEX(Kalender!AF$81:AF$110,MAX(1,$D8))&gt;INDEX(Kalender!$B$81:$B$110,MAX(1,$D8))),AND($E8&gt;0,INDEX(Kalender!AF$81:AF$110,MAX(1,$E8))&gt;INDEX(Kalender!$B$81:$B$110,MAX(1,$E8))),AND($F8&gt;0,INDEX(Kalender!AF$81:AF$110,MAX(1,$F8))&gt;INDEX(Kalender!$B$81:$B$110,MAX(1,$F8)))),2,0))</f>
        <v>0</v>
      </c>
      <c r="AG8" s="5" t="n">
        <f aca="false">IF(Kalender!AG8&lt;&gt;1,0,IF(AND($B8&gt;0,INDEX(Kalender!AG$68:AG$77,MAX(1,$B8))&gt;INDEX(Kalender!$B$68:$B$77,MAX(1,$B8))),1,0)+IF(OR(AND($C8&gt;0,INDEX(Kalender!AG$81:AG$110,MAX(1,$C8))&gt;INDEX(Kalender!$B$81:$B$110,MAX(1,$C8))),AND($D8&gt;0,INDEX(Kalender!AG$81:AG$110,MAX(1,$D8))&gt;INDEX(Kalender!$B$81:$B$110,MAX(1,$D8))),AND($E8&gt;0,INDEX(Kalender!AG$81:AG$110,MAX(1,$E8))&gt;INDEX(Kalender!$B$81:$B$110,MAX(1,$E8))),AND($F8&gt;0,INDEX(Kalender!AG$81:AG$110,MAX(1,$F8))&gt;INDEX(Kalender!$B$81:$B$110,MAX(1,$F8)))),2,0))</f>
        <v>0</v>
      </c>
      <c r="AH8" s="5" t="n">
        <f aca="false">IF(Kalender!AH8&lt;&gt;1,0,IF(AND($B8&gt;0,INDEX(Kalender!AH$68:AH$77,MAX(1,$B8))&gt;INDEX(Kalender!$B$68:$B$77,MAX(1,$B8))),1,0)+IF(OR(AND($C8&gt;0,INDEX(Kalender!AH$81:AH$110,MAX(1,$C8))&gt;INDEX(Kalender!$B$81:$B$110,MAX(1,$C8))),AND($D8&gt;0,INDEX(Kalender!AH$81:AH$110,MAX(1,$D8))&gt;INDEX(Kalender!$B$81:$B$110,MAX(1,$D8))),AND($E8&gt;0,INDEX(Kalender!AH$81:AH$110,MAX(1,$E8))&gt;INDEX(Kalender!$B$81:$B$110,MAX(1,$E8))),AND($F8&gt;0,INDEX(Kalender!AH$81:AH$110,MAX(1,$F8))&gt;INDEX(Kalender!$B$81:$B$110,MAX(1,$F8)))),2,0))</f>
        <v>0</v>
      </c>
      <c r="AI8" s="5" t="n">
        <f aca="false">IF(Kalender!AI8&lt;&gt;1,0,IF(AND($B8&gt;0,INDEX(Kalender!AI$68:AI$77,MAX(1,$B8))&gt;INDEX(Kalender!$B$68:$B$77,MAX(1,$B8))),1,0)+IF(OR(AND($C8&gt;0,INDEX(Kalender!AI$81:AI$110,MAX(1,$C8))&gt;INDEX(Kalender!$B$81:$B$110,MAX(1,$C8))),AND($D8&gt;0,INDEX(Kalender!AI$81:AI$110,MAX(1,$D8))&gt;INDEX(Kalender!$B$81:$B$110,MAX(1,$D8))),AND($E8&gt;0,INDEX(Kalender!AI$81:AI$110,MAX(1,$E8))&gt;INDEX(Kalender!$B$81:$B$110,MAX(1,$E8))),AND($F8&gt;0,INDEX(Kalender!AI$81:AI$110,MAX(1,$F8))&gt;INDEX(Kalender!$B$81:$B$110,MAX(1,$F8)))),2,0))</f>
        <v>0</v>
      </c>
      <c r="AJ8" s="5" t="n">
        <f aca="false">IF(Kalender!AJ8&lt;&gt;1,0,IF(AND($B8&gt;0,INDEX(Kalender!AJ$68:AJ$77,MAX(1,$B8))&gt;INDEX(Kalender!$B$68:$B$77,MAX(1,$B8))),1,0)+IF(OR(AND($C8&gt;0,INDEX(Kalender!AJ$81:AJ$110,MAX(1,$C8))&gt;INDEX(Kalender!$B$81:$B$110,MAX(1,$C8))),AND($D8&gt;0,INDEX(Kalender!AJ$81:AJ$110,MAX(1,$D8))&gt;INDEX(Kalender!$B$81:$B$110,MAX(1,$D8))),AND($E8&gt;0,INDEX(Kalender!AJ$81:AJ$110,MAX(1,$E8))&gt;INDEX(Kalender!$B$81:$B$110,MAX(1,$E8))),AND($F8&gt;0,INDEX(Kalender!AJ$81:AJ$110,MAX(1,$F8))&gt;INDEX(Kalender!$B$81:$B$110,MAX(1,$F8)))),2,0))</f>
        <v>0</v>
      </c>
      <c r="AK8" s="5" t="n">
        <f aca="false">IF(Kalender!AK8&lt;&gt;1,0,IF(AND($B8&gt;0,INDEX(Kalender!AK$68:AK$77,MAX(1,$B8))&gt;INDEX(Kalender!$B$68:$B$77,MAX(1,$B8))),1,0)+IF(OR(AND($C8&gt;0,INDEX(Kalender!AK$81:AK$110,MAX(1,$C8))&gt;INDEX(Kalender!$B$81:$B$110,MAX(1,$C8))),AND($D8&gt;0,INDEX(Kalender!AK$81:AK$110,MAX(1,$D8))&gt;INDEX(Kalender!$B$81:$B$110,MAX(1,$D8))),AND($E8&gt;0,INDEX(Kalender!AK$81:AK$110,MAX(1,$E8))&gt;INDEX(Kalender!$B$81:$B$110,MAX(1,$E8))),AND($F8&gt;0,INDEX(Kalender!AK$81:AK$110,MAX(1,$F8))&gt;INDEX(Kalender!$B$81:$B$110,MAX(1,$F8)))),2,0))</f>
        <v>0</v>
      </c>
      <c r="AL8" s="5" t="n">
        <f aca="false">IF(Kalender!AL8&lt;&gt;1,0,IF(AND($B8&gt;0,INDEX(Kalender!AL$68:AL$77,MAX(1,$B8))&gt;INDEX(Kalender!$B$68:$B$77,MAX(1,$B8))),1,0)+IF(OR(AND($C8&gt;0,INDEX(Kalender!AL$81:AL$110,MAX(1,$C8))&gt;INDEX(Kalender!$B$81:$B$110,MAX(1,$C8))),AND($D8&gt;0,INDEX(Kalender!AL$81:AL$110,MAX(1,$D8))&gt;INDEX(Kalender!$B$81:$B$110,MAX(1,$D8))),AND($E8&gt;0,INDEX(Kalender!AL$81:AL$110,MAX(1,$E8))&gt;INDEX(Kalender!$B$81:$B$110,MAX(1,$E8))),AND($F8&gt;0,INDEX(Kalender!AL$81:AL$110,MAX(1,$F8))&gt;INDEX(Kalender!$B$81:$B$110,MAX(1,$F8)))),2,0))</f>
        <v>0</v>
      </c>
      <c r="AM8" s="5" t="n">
        <f aca="false">IF(Kalender!AM8&lt;&gt;1,0,IF(AND($B8&gt;0,INDEX(Kalender!AM$68:AM$77,MAX(1,$B8))&gt;INDEX(Kalender!$B$68:$B$77,MAX(1,$B8))),1,0)+IF(OR(AND($C8&gt;0,INDEX(Kalender!AM$81:AM$110,MAX(1,$C8))&gt;INDEX(Kalender!$B$81:$B$110,MAX(1,$C8))),AND($D8&gt;0,INDEX(Kalender!AM$81:AM$110,MAX(1,$D8))&gt;INDEX(Kalender!$B$81:$B$110,MAX(1,$D8))),AND($E8&gt;0,INDEX(Kalender!AM$81:AM$110,MAX(1,$E8))&gt;INDEX(Kalender!$B$81:$B$110,MAX(1,$E8))),AND($F8&gt;0,INDEX(Kalender!AM$81:AM$110,MAX(1,$F8))&gt;INDEX(Kalender!$B$81:$B$110,MAX(1,$F8)))),2,0))</f>
        <v>0</v>
      </c>
      <c r="AN8" s="5" t="n">
        <f aca="false">IF(Kalender!AN8&lt;&gt;1,0,IF(AND($B8&gt;0,INDEX(Kalender!AN$68:AN$77,MAX(1,$B8))&gt;INDEX(Kalender!$B$68:$B$77,MAX(1,$B8))),1,0)+IF(OR(AND($C8&gt;0,INDEX(Kalender!AN$81:AN$110,MAX(1,$C8))&gt;INDEX(Kalender!$B$81:$B$110,MAX(1,$C8))),AND($D8&gt;0,INDEX(Kalender!AN$81:AN$110,MAX(1,$D8))&gt;INDEX(Kalender!$B$81:$B$110,MAX(1,$D8))),AND($E8&gt;0,INDEX(Kalender!AN$81:AN$110,MAX(1,$E8))&gt;INDEX(Kalender!$B$81:$B$110,MAX(1,$E8))),AND($F8&gt;0,INDEX(Kalender!AN$81:AN$110,MAX(1,$F8))&gt;INDEX(Kalender!$B$81:$B$110,MAX(1,$F8)))),2,0))</f>
        <v>0</v>
      </c>
      <c r="AO8" s="5" t="n">
        <f aca="false">IF(Kalender!AO8&lt;&gt;1,0,IF(AND($B8&gt;0,INDEX(Kalender!AO$68:AO$77,MAX(1,$B8))&gt;INDEX(Kalender!$B$68:$B$77,MAX(1,$B8))),1,0)+IF(OR(AND($C8&gt;0,INDEX(Kalender!AO$81:AO$110,MAX(1,$C8))&gt;INDEX(Kalender!$B$81:$B$110,MAX(1,$C8))),AND($D8&gt;0,INDEX(Kalender!AO$81:AO$110,MAX(1,$D8))&gt;INDEX(Kalender!$B$81:$B$110,MAX(1,$D8))),AND($E8&gt;0,INDEX(Kalender!AO$81:AO$110,MAX(1,$E8))&gt;INDEX(Kalender!$B$81:$B$110,MAX(1,$E8))),AND($F8&gt;0,INDEX(Kalender!AO$81:AO$110,MAX(1,$F8))&gt;INDEX(Kalender!$B$81:$B$110,MAX(1,$F8)))),2,0))</f>
        <v>0</v>
      </c>
      <c r="AP8" s="5" t="n">
        <f aca="false">IF(Kalender!AP8&lt;&gt;1,0,IF(AND($B8&gt;0,INDEX(Kalender!AP$68:AP$77,MAX(1,$B8))&gt;INDEX(Kalender!$B$68:$B$77,MAX(1,$B8))),1,0)+IF(OR(AND($C8&gt;0,INDEX(Kalender!AP$81:AP$110,MAX(1,$C8))&gt;INDEX(Kalender!$B$81:$B$110,MAX(1,$C8))),AND($D8&gt;0,INDEX(Kalender!AP$81:AP$110,MAX(1,$D8))&gt;INDEX(Kalender!$B$81:$B$110,MAX(1,$D8))),AND($E8&gt;0,INDEX(Kalender!AP$81:AP$110,MAX(1,$E8))&gt;INDEX(Kalender!$B$81:$B$110,MAX(1,$E8))),AND($F8&gt;0,INDEX(Kalender!AP$81:AP$110,MAX(1,$F8))&gt;INDEX(Kalender!$B$81:$B$110,MAX(1,$F8)))),2,0))</f>
        <v>0</v>
      </c>
      <c r="AQ8" s="5" t="n">
        <f aca="false">IF(Kalender!AQ8&lt;&gt;1,0,IF(AND($B8&gt;0,INDEX(Kalender!AQ$68:AQ$77,MAX(1,$B8))&gt;INDEX(Kalender!$B$68:$B$77,MAX(1,$B8))),1,0)+IF(OR(AND($C8&gt;0,INDEX(Kalender!AQ$81:AQ$110,MAX(1,$C8))&gt;INDEX(Kalender!$B$81:$B$110,MAX(1,$C8))),AND($D8&gt;0,INDEX(Kalender!AQ$81:AQ$110,MAX(1,$D8))&gt;INDEX(Kalender!$B$81:$B$110,MAX(1,$D8))),AND($E8&gt;0,INDEX(Kalender!AQ$81:AQ$110,MAX(1,$E8))&gt;INDEX(Kalender!$B$81:$B$110,MAX(1,$E8))),AND($F8&gt;0,INDEX(Kalender!AQ$81:AQ$110,MAX(1,$F8))&gt;INDEX(Kalender!$B$81:$B$110,MAX(1,$F8)))),2,0))</f>
        <v>0</v>
      </c>
      <c r="AR8" s="5" t="n">
        <f aca="false">IF(Kalender!AR8&lt;&gt;1,0,IF(AND($B8&gt;0,INDEX(Kalender!AR$68:AR$77,MAX(1,$B8))&gt;INDEX(Kalender!$B$68:$B$77,MAX(1,$B8))),1,0)+IF(OR(AND($C8&gt;0,INDEX(Kalender!AR$81:AR$110,MAX(1,$C8))&gt;INDEX(Kalender!$B$81:$B$110,MAX(1,$C8))),AND($D8&gt;0,INDEX(Kalender!AR$81:AR$110,MAX(1,$D8))&gt;INDEX(Kalender!$B$81:$B$110,MAX(1,$D8))),AND($E8&gt;0,INDEX(Kalender!AR$81:AR$110,MAX(1,$E8))&gt;INDEX(Kalender!$B$81:$B$110,MAX(1,$E8))),AND($F8&gt;0,INDEX(Kalender!AR$81:AR$110,MAX(1,$F8))&gt;INDEX(Kalender!$B$81:$B$110,MAX(1,$F8)))),2,0))</f>
        <v>0</v>
      </c>
      <c r="AS8" s="5" t="n">
        <f aca="false">IF(Kalender!AS8&lt;&gt;1,0,IF(AND($B8&gt;0,INDEX(Kalender!AS$68:AS$77,MAX(1,$B8))&gt;INDEX(Kalender!$B$68:$B$77,MAX(1,$B8))),1,0)+IF(OR(AND($C8&gt;0,INDEX(Kalender!AS$81:AS$110,MAX(1,$C8))&gt;INDEX(Kalender!$B$81:$B$110,MAX(1,$C8))),AND($D8&gt;0,INDEX(Kalender!AS$81:AS$110,MAX(1,$D8))&gt;INDEX(Kalender!$B$81:$B$110,MAX(1,$D8))),AND($E8&gt;0,INDEX(Kalender!AS$81:AS$110,MAX(1,$E8))&gt;INDEX(Kalender!$B$81:$B$110,MAX(1,$E8))),AND($F8&gt;0,INDEX(Kalender!AS$81:AS$110,MAX(1,$F8))&gt;INDEX(Kalender!$B$81:$B$110,MAX(1,$F8)))),2,0))</f>
        <v>0</v>
      </c>
      <c r="AT8" s="5" t="n">
        <f aca="false">IF(Kalender!AT8&lt;&gt;1,0,IF(AND($B8&gt;0,INDEX(Kalender!AT$68:AT$77,MAX(1,$B8))&gt;INDEX(Kalender!$B$68:$B$77,MAX(1,$B8))),1,0)+IF(OR(AND($C8&gt;0,INDEX(Kalender!AT$81:AT$110,MAX(1,$C8))&gt;INDEX(Kalender!$B$81:$B$110,MAX(1,$C8))),AND($D8&gt;0,INDEX(Kalender!AT$81:AT$110,MAX(1,$D8))&gt;INDEX(Kalender!$B$81:$B$110,MAX(1,$D8))),AND($E8&gt;0,INDEX(Kalender!AT$81:AT$110,MAX(1,$E8))&gt;INDEX(Kalender!$B$81:$B$110,MAX(1,$E8))),AND($F8&gt;0,INDEX(Kalender!AT$81:AT$110,MAX(1,$F8))&gt;INDEX(Kalender!$B$81:$B$110,MAX(1,$F8)))),2,0))</f>
        <v>0</v>
      </c>
      <c r="AU8" s="5" t="n">
        <f aca="false">IF(Kalender!AU8&lt;&gt;1,0,IF(AND($B8&gt;0,INDEX(Kalender!AU$68:AU$77,MAX(1,$B8))&gt;INDEX(Kalender!$B$68:$B$77,MAX(1,$B8))),1,0)+IF(OR(AND($C8&gt;0,INDEX(Kalender!AU$81:AU$110,MAX(1,$C8))&gt;INDEX(Kalender!$B$81:$B$110,MAX(1,$C8))),AND($D8&gt;0,INDEX(Kalender!AU$81:AU$110,MAX(1,$D8))&gt;INDEX(Kalender!$B$81:$B$110,MAX(1,$D8))),AND($E8&gt;0,INDEX(Kalender!AU$81:AU$110,MAX(1,$E8))&gt;INDEX(Kalender!$B$81:$B$110,MAX(1,$E8))),AND($F8&gt;0,INDEX(Kalender!AU$81:AU$110,MAX(1,$F8))&gt;INDEX(Kalender!$B$81:$B$110,MAX(1,$F8)))),2,0))</f>
        <v>0</v>
      </c>
      <c r="AV8" s="5" t="n">
        <f aca="false">IF(Kalender!AV8&lt;&gt;1,0,IF(AND($B8&gt;0,INDEX(Kalender!AV$68:AV$77,MAX(1,$B8))&gt;INDEX(Kalender!$B$68:$B$77,MAX(1,$B8))),1,0)+IF(OR(AND($C8&gt;0,INDEX(Kalender!AV$81:AV$110,MAX(1,$C8))&gt;INDEX(Kalender!$B$81:$B$110,MAX(1,$C8))),AND($D8&gt;0,INDEX(Kalender!AV$81:AV$110,MAX(1,$D8))&gt;INDEX(Kalender!$B$81:$B$110,MAX(1,$D8))),AND($E8&gt;0,INDEX(Kalender!AV$81:AV$110,MAX(1,$E8))&gt;INDEX(Kalender!$B$81:$B$110,MAX(1,$E8))),AND($F8&gt;0,INDEX(Kalender!AV$81:AV$110,MAX(1,$F8))&gt;INDEX(Kalender!$B$81:$B$110,MAX(1,$F8)))),2,0))</f>
        <v>0</v>
      </c>
      <c r="AW8" s="5" t="n">
        <f aca="false">IF(Kalender!AW8&lt;&gt;1,0,IF(AND($B8&gt;0,INDEX(Kalender!AW$68:AW$77,MAX(1,$B8))&gt;INDEX(Kalender!$B$68:$B$77,MAX(1,$B8))),1,0)+IF(OR(AND($C8&gt;0,INDEX(Kalender!AW$81:AW$110,MAX(1,$C8))&gt;INDEX(Kalender!$B$81:$B$110,MAX(1,$C8))),AND($D8&gt;0,INDEX(Kalender!AW$81:AW$110,MAX(1,$D8))&gt;INDEX(Kalender!$B$81:$B$110,MAX(1,$D8))),AND($E8&gt;0,INDEX(Kalender!AW$81:AW$110,MAX(1,$E8))&gt;INDEX(Kalender!$B$81:$B$110,MAX(1,$E8))),AND($F8&gt;0,INDEX(Kalender!AW$81:AW$110,MAX(1,$F8))&gt;INDEX(Kalender!$B$81:$B$110,MAX(1,$F8)))),2,0))</f>
        <v>0</v>
      </c>
      <c r="AX8" s="5" t="n">
        <f aca="false">IF(Kalender!AX8&lt;&gt;1,0,IF(AND($B8&gt;0,INDEX(Kalender!AX$68:AX$77,MAX(1,$B8))&gt;INDEX(Kalender!$B$68:$B$77,MAX(1,$B8))),1,0)+IF(OR(AND($C8&gt;0,INDEX(Kalender!AX$81:AX$110,MAX(1,$C8))&gt;INDEX(Kalender!$B$81:$B$110,MAX(1,$C8))),AND($D8&gt;0,INDEX(Kalender!AX$81:AX$110,MAX(1,$D8))&gt;INDEX(Kalender!$B$81:$B$110,MAX(1,$D8))),AND($E8&gt;0,INDEX(Kalender!AX$81:AX$110,MAX(1,$E8))&gt;INDEX(Kalender!$B$81:$B$110,MAX(1,$E8))),AND($F8&gt;0,INDEX(Kalender!AX$81:AX$110,MAX(1,$F8))&gt;INDEX(Kalender!$B$81:$B$110,MAX(1,$F8)))),2,0))</f>
        <v>0</v>
      </c>
      <c r="AY8" s="5" t="n">
        <f aca="false">IF(Kalender!AY8&lt;&gt;1,0,IF(AND($B8&gt;0,INDEX(Kalender!AY$68:AY$77,MAX(1,$B8))&gt;INDEX(Kalender!$B$68:$B$77,MAX(1,$B8))),1,0)+IF(OR(AND($C8&gt;0,INDEX(Kalender!AY$81:AY$110,MAX(1,$C8))&gt;INDEX(Kalender!$B$81:$B$110,MAX(1,$C8))),AND($D8&gt;0,INDEX(Kalender!AY$81:AY$110,MAX(1,$D8))&gt;INDEX(Kalender!$B$81:$B$110,MAX(1,$D8))),AND($E8&gt;0,INDEX(Kalender!AY$81:AY$110,MAX(1,$E8))&gt;INDEX(Kalender!$B$81:$B$110,MAX(1,$E8))),AND($F8&gt;0,INDEX(Kalender!AY$81:AY$110,MAX(1,$F8))&gt;INDEX(Kalender!$B$81:$B$110,MAX(1,$F8)))),2,0))</f>
        <v>0</v>
      </c>
      <c r="AZ8" s="5" t="n">
        <f aca="false">IF(Kalender!AZ8&lt;&gt;1,0,IF(AND($B8&gt;0,INDEX(Kalender!AZ$68:AZ$77,MAX(1,$B8))&gt;INDEX(Kalender!$B$68:$B$77,MAX(1,$B8))),1,0)+IF(OR(AND($C8&gt;0,INDEX(Kalender!AZ$81:AZ$110,MAX(1,$C8))&gt;INDEX(Kalender!$B$81:$B$110,MAX(1,$C8))),AND($D8&gt;0,INDEX(Kalender!AZ$81:AZ$110,MAX(1,$D8))&gt;INDEX(Kalender!$B$81:$B$110,MAX(1,$D8))),AND($E8&gt;0,INDEX(Kalender!AZ$81:AZ$110,MAX(1,$E8))&gt;INDEX(Kalender!$B$81:$B$110,MAX(1,$E8))),AND($F8&gt;0,INDEX(Kalender!AZ$81:AZ$110,MAX(1,$F8))&gt;INDEX(Kalender!$B$81:$B$110,MAX(1,$F8)))),2,0))</f>
        <v>0</v>
      </c>
      <c r="BA8" s="5" t="n">
        <f aca="false">IF(Kalender!BA8&lt;&gt;1,0,IF(AND($B8&gt;0,INDEX(Kalender!BA$68:BA$77,MAX(1,$B8))&gt;INDEX(Kalender!$B$68:$B$77,MAX(1,$B8))),1,0)+IF(OR(AND($C8&gt;0,INDEX(Kalender!BA$81:BA$110,MAX(1,$C8))&gt;INDEX(Kalender!$B$81:$B$110,MAX(1,$C8))),AND($D8&gt;0,INDEX(Kalender!BA$81:BA$110,MAX(1,$D8))&gt;INDEX(Kalender!$B$81:$B$110,MAX(1,$D8))),AND($E8&gt;0,INDEX(Kalender!BA$81:BA$110,MAX(1,$E8))&gt;INDEX(Kalender!$B$81:$B$110,MAX(1,$E8))),AND($F8&gt;0,INDEX(Kalender!BA$81:BA$110,MAX(1,$F8))&gt;INDEX(Kalender!$B$81:$B$110,MAX(1,$F8)))),2,0))</f>
        <v>0</v>
      </c>
      <c r="BB8" s="5" t="n">
        <f aca="false">IF(Kalender!BB8&lt;&gt;1,0,IF(AND($B8&gt;0,INDEX(Kalender!BB$68:BB$77,MAX(1,$B8))&gt;INDEX(Kalender!$B$68:$B$77,MAX(1,$B8))),1,0)+IF(OR(AND($C8&gt;0,INDEX(Kalender!BB$81:BB$110,MAX(1,$C8))&gt;INDEX(Kalender!$B$81:$B$110,MAX(1,$C8))),AND($D8&gt;0,INDEX(Kalender!BB$81:BB$110,MAX(1,$D8))&gt;INDEX(Kalender!$B$81:$B$110,MAX(1,$D8))),AND($E8&gt;0,INDEX(Kalender!BB$81:BB$110,MAX(1,$E8))&gt;INDEX(Kalender!$B$81:$B$110,MAX(1,$E8))),AND($F8&gt;0,INDEX(Kalender!BB$81:BB$110,MAX(1,$F8))&gt;INDEX(Kalender!$B$81:$B$110,MAX(1,$F8)))),2,0))</f>
        <v>0</v>
      </c>
      <c r="BC8" s="5" t="n">
        <f aca="false">IF(Kalender!BC8&lt;&gt;1,0,IF(AND($B8&gt;0,INDEX(Kalender!BC$68:BC$77,MAX(1,$B8))&gt;INDEX(Kalender!$B$68:$B$77,MAX(1,$B8))),1,0)+IF(OR(AND($C8&gt;0,INDEX(Kalender!BC$81:BC$110,MAX(1,$C8))&gt;INDEX(Kalender!$B$81:$B$110,MAX(1,$C8))),AND($D8&gt;0,INDEX(Kalender!BC$81:BC$110,MAX(1,$D8))&gt;INDEX(Kalender!$B$81:$B$110,MAX(1,$D8))),AND($E8&gt;0,INDEX(Kalender!BC$81:BC$110,MAX(1,$E8))&gt;INDEX(Kalender!$B$81:$B$110,MAX(1,$E8))),AND($F8&gt;0,INDEX(Kalender!BC$81:BC$110,MAX(1,$F8))&gt;INDEX(Kalender!$B$81:$B$110,MAX(1,$F8)))),2,0))</f>
        <v>0</v>
      </c>
      <c r="BD8" s="5" t="n">
        <f aca="false">IF(Kalender!BD8&lt;&gt;1,0,IF(AND($B8&gt;0,INDEX(Kalender!BD$68:BD$77,MAX(1,$B8))&gt;INDEX(Kalender!$B$68:$B$77,MAX(1,$B8))),1,0)+IF(OR(AND($C8&gt;0,INDEX(Kalender!BD$81:BD$110,MAX(1,$C8))&gt;INDEX(Kalender!$B$81:$B$110,MAX(1,$C8))),AND($D8&gt;0,INDEX(Kalender!BD$81:BD$110,MAX(1,$D8))&gt;INDEX(Kalender!$B$81:$B$110,MAX(1,$D8))),AND($E8&gt;0,INDEX(Kalender!BD$81:BD$110,MAX(1,$E8))&gt;INDEX(Kalender!$B$81:$B$110,MAX(1,$E8))),AND($F8&gt;0,INDEX(Kalender!BD$81:BD$110,MAX(1,$F8))&gt;INDEX(Kalender!$B$81:$B$110,MAX(1,$F8)))),2,0))</f>
        <v>0</v>
      </c>
      <c r="BE8" s="5" t="n">
        <f aca="false">IF(Kalender!BE8&lt;&gt;1,0,IF(AND($B8&gt;0,INDEX(Kalender!BE$68:BE$77,MAX(1,$B8))&gt;INDEX(Kalender!$B$68:$B$77,MAX(1,$B8))),1,0)+IF(OR(AND($C8&gt;0,INDEX(Kalender!BE$81:BE$110,MAX(1,$C8))&gt;INDEX(Kalender!$B$81:$B$110,MAX(1,$C8))),AND($D8&gt;0,INDEX(Kalender!BE$81:BE$110,MAX(1,$D8))&gt;INDEX(Kalender!$B$81:$B$110,MAX(1,$D8))),AND($E8&gt;0,INDEX(Kalender!BE$81:BE$110,MAX(1,$E8))&gt;INDEX(Kalender!$B$81:$B$110,MAX(1,$E8))),AND($F8&gt;0,INDEX(Kalender!BE$81:BE$110,MAX(1,$F8))&gt;INDEX(Kalender!$B$81:$B$110,MAX(1,$F8)))),2,0))</f>
        <v>0</v>
      </c>
      <c r="BF8" s="5" t="n">
        <f aca="false">IF(Kalender!BF8&lt;&gt;1,0,IF(AND($B8&gt;0,INDEX(Kalender!BF$68:BF$77,MAX(1,$B8))&gt;INDEX(Kalender!$B$68:$B$77,MAX(1,$B8))),1,0)+IF(OR(AND($C8&gt;0,INDEX(Kalender!BF$81:BF$110,MAX(1,$C8))&gt;INDEX(Kalender!$B$81:$B$110,MAX(1,$C8))),AND($D8&gt;0,INDEX(Kalender!BF$81:BF$110,MAX(1,$D8))&gt;INDEX(Kalender!$B$81:$B$110,MAX(1,$D8))),AND($E8&gt;0,INDEX(Kalender!BF$81:BF$110,MAX(1,$E8))&gt;INDEX(Kalender!$B$81:$B$110,MAX(1,$E8))),AND($F8&gt;0,INDEX(Kalender!BF$81:BF$110,MAX(1,$F8))&gt;INDEX(Kalender!$B$81:$B$110,MAX(1,$F8)))),2,0))</f>
        <v>0</v>
      </c>
      <c r="BG8" s="5" t="n">
        <f aca="false">IF(Kalender!BG8&lt;&gt;1,0,IF(AND($B8&gt;0,INDEX(Kalender!BG$68:BG$77,MAX(1,$B8))&gt;INDEX(Kalender!$B$68:$B$77,MAX(1,$B8))),1,0)+IF(OR(AND($C8&gt;0,INDEX(Kalender!BG$81:BG$110,MAX(1,$C8))&gt;INDEX(Kalender!$B$81:$B$110,MAX(1,$C8))),AND($D8&gt;0,INDEX(Kalender!BG$81:BG$110,MAX(1,$D8))&gt;INDEX(Kalender!$B$81:$B$110,MAX(1,$D8))),AND($E8&gt;0,INDEX(Kalender!BG$81:BG$110,MAX(1,$E8))&gt;INDEX(Kalender!$B$81:$B$110,MAX(1,$E8))),AND($F8&gt;0,INDEX(Kalender!BG$81:BG$110,MAX(1,$F8))&gt;INDEX(Kalender!$B$81:$B$110,MAX(1,$F8)))),2,0))</f>
        <v>0</v>
      </c>
      <c r="BH8" s="5" t="n">
        <f aca="false">IF(Kalender!BH8&lt;&gt;1,0,IF(AND($B8&gt;0,INDEX(Kalender!BH$68:BH$77,MAX(1,$B8))&gt;INDEX(Kalender!$B$68:$B$77,MAX(1,$B8))),1,0)+IF(OR(AND($C8&gt;0,INDEX(Kalender!BH$81:BH$110,MAX(1,$C8))&gt;INDEX(Kalender!$B$81:$B$110,MAX(1,$C8))),AND($D8&gt;0,INDEX(Kalender!BH$81:BH$110,MAX(1,$D8))&gt;INDEX(Kalender!$B$81:$B$110,MAX(1,$D8))),AND($E8&gt;0,INDEX(Kalender!BH$81:BH$110,MAX(1,$E8))&gt;INDEX(Kalender!$B$81:$B$110,MAX(1,$E8))),AND($F8&gt;0,INDEX(Kalender!BH$81:BH$110,MAX(1,$F8))&gt;INDEX(Kalender!$B$81:$B$110,MAX(1,$F8)))),2,0))</f>
        <v>0</v>
      </c>
      <c r="BI8" s="5" t="n">
        <f aca="false">IF(Kalender!BI8&lt;&gt;1,0,IF(AND($B8&gt;0,INDEX(Kalender!BI$68:BI$77,MAX(1,$B8))&gt;INDEX(Kalender!$B$68:$B$77,MAX(1,$B8))),1,0)+IF(OR(AND($C8&gt;0,INDEX(Kalender!BI$81:BI$110,MAX(1,$C8))&gt;INDEX(Kalender!$B$81:$B$110,MAX(1,$C8))),AND($D8&gt;0,INDEX(Kalender!BI$81:BI$110,MAX(1,$D8))&gt;INDEX(Kalender!$B$81:$B$110,MAX(1,$D8))),AND($E8&gt;0,INDEX(Kalender!BI$81:BI$110,MAX(1,$E8))&gt;INDEX(Kalender!$B$81:$B$110,MAX(1,$E8))),AND($F8&gt;0,INDEX(Kalender!BI$81:BI$110,MAX(1,$F8))&gt;INDEX(Kalender!$B$81:$B$110,MAX(1,$F8)))),2,0))</f>
        <v>0</v>
      </c>
      <c r="BJ8" s="5" t="n">
        <f aca="false">IF(Kalender!BJ8&lt;&gt;1,0,IF(AND($B8&gt;0,INDEX(Kalender!BJ$68:BJ$77,MAX(1,$B8))&gt;INDEX(Kalender!$B$68:$B$77,MAX(1,$B8))),1,0)+IF(OR(AND($C8&gt;0,INDEX(Kalender!BJ$81:BJ$110,MAX(1,$C8))&gt;INDEX(Kalender!$B$81:$B$110,MAX(1,$C8))),AND($D8&gt;0,INDEX(Kalender!BJ$81:BJ$110,MAX(1,$D8))&gt;INDEX(Kalender!$B$81:$B$110,MAX(1,$D8))),AND($E8&gt;0,INDEX(Kalender!BJ$81:BJ$110,MAX(1,$E8))&gt;INDEX(Kalender!$B$81:$B$110,MAX(1,$E8))),AND($F8&gt;0,INDEX(Kalender!BJ$81:BJ$110,MAX(1,$F8))&gt;INDEX(Kalender!$B$81:$B$110,MAX(1,$F8)))),2,0))</f>
        <v>0</v>
      </c>
      <c r="BK8" s="5" t="n">
        <f aca="false">IF(Kalender!BK8&lt;&gt;1,0,IF(AND($B8&gt;0,INDEX(Kalender!BK$68:BK$77,MAX(1,$B8))&gt;INDEX(Kalender!$B$68:$B$77,MAX(1,$B8))),1,0)+IF(OR(AND($C8&gt;0,INDEX(Kalender!BK$81:BK$110,MAX(1,$C8))&gt;INDEX(Kalender!$B$81:$B$110,MAX(1,$C8))),AND($D8&gt;0,INDEX(Kalender!BK$81:BK$110,MAX(1,$D8))&gt;INDEX(Kalender!$B$81:$B$110,MAX(1,$D8))),AND($E8&gt;0,INDEX(Kalender!BK$81:BK$110,MAX(1,$E8))&gt;INDEX(Kalender!$B$81:$B$110,MAX(1,$E8))),AND($F8&gt;0,INDEX(Kalender!BK$81:BK$110,MAX(1,$F8))&gt;INDEX(Kalender!$B$81:$B$110,MAX(1,$F8)))),2,0))</f>
        <v>0</v>
      </c>
      <c r="BL8" s="5" t="n">
        <f aca="false">IF(Kalender!BL8&lt;&gt;1,0,IF(AND($B8&gt;0,INDEX(Kalender!BL$68:BL$77,MAX(1,$B8))&gt;INDEX(Kalender!$B$68:$B$77,MAX(1,$B8))),1,0)+IF(OR(AND($C8&gt;0,INDEX(Kalender!BL$81:BL$110,MAX(1,$C8))&gt;INDEX(Kalender!$B$81:$B$110,MAX(1,$C8))),AND($D8&gt;0,INDEX(Kalender!BL$81:BL$110,MAX(1,$D8))&gt;INDEX(Kalender!$B$81:$B$110,MAX(1,$D8))),AND($E8&gt;0,INDEX(Kalender!BL$81:BL$110,MAX(1,$E8))&gt;INDEX(Kalender!$B$81:$B$110,MAX(1,$E8))),AND($F8&gt;0,INDEX(Kalender!BL$81:BL$110,MAX(1,$F8))&gt;INDEX(Kalender!$B$81:$B$110,MAX(1,$F8)))),2,0))</f>
        <v>0</v>
      </c>
      <c r="BM8" s="5" t="n">
        <f aca="false">IF(Kalender!BM8&lt;&gt;1,0,IF(AND($B8&gt;0,INDEX(Kalender!BM$68:BM$77,MAX(1,$B8))&gt;INDEX(Kalender!$B$68:$B$77,MAX(1,$B8))),1,0)+IF(OR(AND($C8&gt;0,INDEX(Kalender!BM$81:BM$110,MAX(1,$C8))&gt;INDEX(Kalender!$B$81:$B$110,MAX(1,$C8))),AND($D8&gt;0,INDEX(Kalender!BM$81:BM$110,MAX(1,$D8))&gt;INDEX(Kalender!$B$81:$B$110,MAX(1,$D8))),AND($E8&gt;0,INDEX(Kalender!BM$81:BM$110,MAX(1,$E8))&gt;INDEX(Kalender!$B$81:$B$110,MAX(1,$E8))),AND($F8&gt;0,INDEX(Kalender!BM$81:BM$110,MAX(1,$F8))&gt;INDEX(Kalender!$B$81:$B$110,MAX(1,$F8)))),2,0))</f>
        <v>0</v>
      </c>
      <c r="BN8" s="5" t="n">
        <f aca="false">IF(Kalender!BN8&lt;&gt;1,0,IF(AND($B8&gt;0,INDEX(Kalender!BN$68:BN$77,MAX(1,$B8))&gt;INDEX(Kalender!$B$68:$B$77,MAX(1,$B8))),1,0)+IF(OR(AND($C8&gt;0,INDEX(Kalender!BN$81:BN$110,MAX(1,$C8))&gt;INDEX(Kalender!$B$81:$B$110,MAX(1,$C8))),AND($D8&gt;0,INDEX(Kalender!BN$81:BN$110,MAX(1,$D8))&gt;INDEX(Kalender!$B$81:$B$110,MAX(1,$D8))),AND($E8&gt;0,INDEX(Kalender!BN$81:BN$110,MAX(1,$E8))&gt;INDEX(Kalender!$B$81:$B$110,MAX(1,$E8))),AND($F8&gt;0,INDEX(Kalender!BN$81:BN$110,MAX(1,$F8))&gt;INDEX(Kalender!$B$81:$B$110,MAX(1,$F8)))),2,0))</f>
        <v>0</v>
      </c>
      <c r="BO8" s="5" t="n">
        <f aca="false">IF(Kalender!BO8&lt;&gt;1,0,IF(AND($B8&gt;0,INDEX(Kalender!BO$68:BO$77,MAX(1,$B8))&gt;INDEX(Kalender!$B$68:$B$77,MAX(1,$B8))),1,0)+IF(OR(AND($C8&gt;0,INDEX(Kalender!BO$81:BO$110,MAX(1,$C8))&gt;INDEX(Kalender!$B$81:$B$110,MAX(1,$C8))),AND($D8&gt;0,INDEX(Kalender!BO$81:BO$110,MAX(1,$D8))&gt;INDEX(Kalender!$B$81:$B$110,MAX(1,$D8))),AND($E8&gt;0,INDEX(Kalender!BO$81:BO$110,MAX(1,$E8))&gt;INDEX(Kalender!$B$81:$B$110,MAX(1,$E8))),AND($F8&gt;0,INDEX(Kalender!BO$81:BO$110,MAX(1,$F8))&gt;INDEX(Kalender!$B$81:$B$110,MAX(1,$F8)))),2,0))</f>
        <v>0</v>
      </c>
      <c r="BP8" s="5" t="n">
        <f aca="false">IF(Kalender!BP8&lt;&gt;1,0,IF(AND($B8&gt;0,INDEX(Kalender!BP$68:BP$77,MAX(1,$B8))&gt;INDEX(Kalender!$B$68:$B$77,MAX(1,$B8))),1,0)+IF(OR(AND($C8&gt;0,INDEX(Kalender!BP$81:BP$110,MAX(1,$C8))&gt;INDEX(Kalender!$B$81:$B$110,MAX(1,$C8))),AND($D8&gt;0,INDEX(Kalender!BP$81:BP$110,MAX(1,$D8))&gt;INDEX(Kalender!$B$81:$B$110,MAX(1,$D8))),AND($E8&gt;0,INDEX(Kalender!BP$81:BP$110,MAX(1,$E8))&gt;INDEX(Kalender!$B$81:$B$110,MAX(1,$E8))),AND($F8&gt;0,INDEX(Kalender!BP$81:BP$110,MAX(1,$F8))&gt;INDEX(Kalender!$B$81:$B$110,MAX(1,$F8)))),2,0))</f>
        <v>0</v>
      </c>
      <c r="BQ8" s="5" t="n">
        <f aca="false">IF(Kalender!BQ8&lt;&gt;1,0,IF(AND($B8&gt;0,INDEX(Kalender!BQ$68:BQ$77,MAX(1,$B8))&gt;INDEX(Kalender!$B$68:$B$77,MAX(1,$B8))),1,0)+IF(OR(AND($C8&gt;0,INDEX(Kalender!BQ$81:BQ$110,MAX(1,$C8))&gt;INDEX(Kalender!$B$81:$B$110,MAX(1,$C8))),AND($D8&gt;0,INDEX(Kalender!BQ$81:BQ$110,MAX(1,$D8))&gt;INDEX(Kalender!$B$81:$B$110,MAX(1,$D8))),AND($E8&gt;0,INDEX(Kalender!BQ$81:BQ$110,MAX(1,$E8))&gt;INDEX(Kalender!$B$81:$B$110,MAX(1,$E8))),AND($F8&gt;0,INDEX(Kalender!BQ$81:BQ$110,MAX(1,$F8))&gt;INDEX(Kalender!$B$81:$B$110,MAX(1,$F8)))),2,0))</f>
        <v>0</v>
      </c>
      <c r="BR8" s="5" t="n">
        <f aca="false">IF(Kalender!BR8&lt;&gt;1,0,IF(AND($B8&gt;0,INDEX(Kalender!BR$68:BR$77,MAX(1,$B8))&gt;INDEX(Kalender!$B$68:$B$77,MAX(1,$B8))),1,0)+IF(OR(AND($C8&gt;0,INDEX(Kalender!BR$81:BR$110,MAX(1,$C8))&gt;INDEX(Kalender!$B$81:$B$110,MAX(1,$C8))),AND($D8&gt;0,INDEX(Kalender!BR$81:BR$110,MAX(1,$D8))&gt;INDEX(Kalender!$B$81:$B$110,MAX(1,$D8))),AND($E8&gt;0,INDEX(Kalender!BR$81:BR$110,MAX(1,$E8))&gt;INDEX(Kalender!$B$81:$B$110,MAX(1,$E8))),AND($F8&gt;0,INDEX(Kalender!BR$81:BR$110,MAX(1,$F8))&gt;INDEX(Kalender!$B$81:$B$110,MAX(1,$F8)))),2,0))</f>
        <v>0</v>
      </c>
      <c r="BS8" s="5" t="n">
        <f aca="false">IF(Kalender!BS8&lt;&gt;1,0,IF(AND($B8&gt;0,INDEX(Kalender!BS$68:BS$77,MAX(1,$B8))&gt;INDEX(Kalender!$B$68:$B$77,MAX(1,$B8))),1,0)+IF(OR(AND($C8&gt;0,INDEX(Kalender!BS$81:BS$110,MAX(1,$C8))&gt;INDEX(Kalender!$B$81:$B$110,MAX(1,$C8))),AND($D8&gt;0,INDEX(Kalender!BS$81:BS$110,MAX(1,$D8))&gt;INDEX(Kalender!$B$81:$B$110,MAX(1,$D8))),AND($E8&gt;0,INDEX(Kalender!BS$81:BS$110,MAX(1,$E8))&gt;INDEX(Kalender!$B$81:$B$110,MAX(1,$E8))),AND($F8&gt;0,INDEX(Kalender!BS$81:BS$110,MAX(1,$F8))&gt;INDEX(Kalender!$B$81:$B$110,MAX(1,$F8)))),2,0))</f>
        <v>0</v>
      </c>
      <c r="BT8" s="5" t="n">
        <f aca="false">IF(Kalender!BT8&lt;&gt;1,0,IF(AND($B8&gt;0,INDEX(Kalender!BT$68:BT$77,MAX(1,$B8))&gt;INDEX(Kalender!$B$68:$B$77,MAX(1,$B8))),1,0)+IF(OR(AND($C8&gt;0,INDEX(Kalender!BT$81:BT$110,MAX(1,$C8))&gt;INDEX(Kalender!$B$81:$B$110,MAX(1,$C8))),AND($D8&gt;0,INDEX(Kalender!BT$81:BT$110,MAX(1,$D8))&gt;INDEX(Kalender!$B$81:$B$110,MAX(1,$D8))),AND($E8&gt;0,INDEX(Kalender!BT$81:BT$110,MAX(1,$E8))&gt;INDEX(Kalender!$B$81:$B$110,MAX(1,$E8))),AND($F8&gt;0,INDEX(Kalender!BT$81:BT$110,MAX(1,$F8))&gt;INDEX(Kalender!$B$81:$B$110,MAX(1,$F8)))),2,0))</f>
        <v>0</v>
      </c>
      <c r="BU8" s="5" t="n">
        <f aca="false">IF(Kalender!BU8&lt;&gt;1,0,IF(AND($B8&gt;0,INDEX(Kalender!BU$68:BU$77,MAX(1,$B8))&gt;INDEX(Kalender!$B$68:$B$77,MAX(1,$B8))),1,0)+IF(OR(AND($C8&gt;0,INDEX(Kalender!BU$81:BU$110,MAX(1,$C8))&gt;INDEX(Kalender!$B$81:$B$110,MAX(1,$C8))),AND($D8&gt;0,INDEX(Kalender!BU$81:BU$110,MAX(1,$D8))&gt;INDEX(Kalender!$B$81:$B$110,MAX(1,$D8))),AND($E8&gt;0,INDEX(Kalender!BU$81:BU$110,MAX(1,$E8))&gt;INDEX(Kalender!$B$81:$B$110,MAX(1,$E8))),AND($F8&gt;0,INDEX(Kalender!BU$81:BU$110,MAX(1,$F8))&gt;INDEX(Kalender!$B$81:$B$110,MAX(1,$F8)))),2,0))</f>
        <v>0</v>
      </c>
      <c r="BV8" s="5" t="n">
        <f aca="false">IF(Kalender!BV8&lt;&gt;1,0,IF(AND($B8&gt;0,INDEX(Kalender!BV$68:BV$77,MAX(1,$B8))&gt;INDEX(Kalender!$B$68:$B$77,MAX(1,$B8))),1,0)+IF(OR(AND($C8&gt;0,INDEX(Kalender!BV$81:BV$110,MAX(1,$C8))&gt;INDEX(Kalender!$B$81:$B$110,MAX(1,$C8))),AND($D8&gt;0,INDEX(Kalender!BV$81:BV$110,MAX(1,$D8))&gt;INDEX(Kalender!$B$81:$B$110,MAX(1,$D8))),AND($E8&gt;0,INDEX(Kalender!BV$81:BV$110,MAX(1,$E8))&gt;INDEX(Kalender!$B$81:$B$110,MAX(1,$E8))),AND($F8&gt;0,INDEX(Kalender!BV$81:BV$110,MAX(1,$F8))&gt;INDEX(Kalender!$B$81:$B$110,MAX(1,$F8)))),2,0))</f>
        <v>0</v>
      </c>
      <c r="BW8" s="5" t="n">
        <f aca="false">IF(Kalender!BW8&lt;&gt;1,0,IF(AND($B8&gt;0,INDEX(Kalender!BW$68:BW$77,MAX(1,$B8))&gt;INDEX(Kalender!$B$68:$B$77,MAX(1,$B8))),1,0)+IF(OR(AND($C8&gt;0,INDEX(Kalender!BW$81:BW$110,MAX(1,$C8))&gt;INDEX(Kalender!$B$81:$B$110,MAX(1,$C8))),AND($D8&gt;0,INDEX(Kalender!BW$81:BW$110,MAX(1,$D8))&gt;INDEX(Kalender!$B$81:$B$110,MAX(1,$D8))),AND($E8&gt;0,INDEX(Kalender!BW$81:BW$110,MAX(1,$E8))&gt;INDEX(Kalender!$B$81:$B$110,MAX(1,$E8))),AND($F8&gt;0,INDEX(Kalender!BW$81:BW$110,MAX(1,$F8))&gt;INDEX(Kalender!$B$81:$B$110,MAX(1,$F8)))),2,0))</f>
        <v>0</v>
      </c>
      <c r="BX8" s="5" t="n">
        <f aca="false">IF(Kalender!BX8&lt;&gt;1,0,IF(AND($B8&gt;0,INDEX(Kalender!BX$68:BX$77,MAX(1,$B8))&gt;INDEX(Kalender!$B$68:$B$77,MAX(1,$B8))),1,0)+IF(OR(AND($C8&gt;0,INDEX(Kalender!BX$81:BX$110,MAX(1,$C8))&gt;INDEX(Kalender!$B$81:$B$110,MAX(1,$C8))),AND($D8&gt;0,INDEX(Kalender!BX$81:BX$110,MAX(1,$D8))&gt;INDEX(Kalender!$B$81:$B$110,MAX(1,$D8))),AND($E8&gt;0,INDEX(Kalender!BX$81:BX$110,MAX(1,$E8))&gt;INDEX(Kalender!$B$81:$B$110,MAX(1,$E8))),AND($F8&gt;0,INDEX(Kalender!BX$81:BX$110,MAX(1,$F8))&gt;INDEX(Kalender!$B$81:$B$110,MAX(1,$F8)))),2,0))</f>
        <v>0</v>
      </c>
      <c r="BY8" s="5" t="n">
        <f aca="false">IF(Kalender!BY8&lt;&gt;1,0,IF(AND($B8&gt;0,INDEX(Kalender!BY$68:BY$77,MAX(1,$B8))&gt;INDEX(Kalender!$B$68:$B$77,MAX(1,$B8))),1,0)+IF(OR(AND($C8&gt;0,INDEX(Kalender!BY$81:BY$110,MAX(1,$C8))&gt;INDEX(Kalender!$B$81:$B$110,MAX(1,$C8))),AND($D8&gt;0,INDEX(Kalender!BY$81:BY$110,MAX(1,$D8))&gt;INDEX(Kalender!$B$81:$B$110,MAX(1,$D8))),AND($E8&gt;0,INDEX(Kalender!BY$81:BY$110,MAX(1,$E8))&gt;INDEX(Kalender!$B$81:$B$110,MAX(1,$E8))),AND($F8&gt;0,INDEX(Kalender!BY$81:BY$110,MAX(1,$F8))&gt;INDEX(Kalender!$B$81:$B$110,MAX(1,$F8)))),2,0))</f>
        <v>0</v>
      </c>
      <c r="BZ8" s="5" t="n">
        <f aca="false">IF(Kalender!BZ8&lt;&gt;1,0,IF(AND($B8&gt;0,INDEX(Kalender!BZ$68:BZ$77,MAX(1,$B8))&gt;INDEX(Kalender!$B$68:$B$77,MAX(1,$B8))),1,0)+IF(OR(AND($C8&gt;0,INDEX(Kalender!BZ$81:BZ$110,MAX(1,$C8))&gt;INDEX(Kalender!$B$81:$B$110,MAX(1,$C8))),AND($D8&gt;0,INDEX(Kalender!BZ$81:BZ$110,MAX(1,$D8))&gt;INDEX(Kalender!$B$81:$B$110,MAX(1,$D8))),AND($E8&gt;0,INDEX(Kalender!BZ$81:BZ$110,MAX(1,$E8))&gt;INDEX(Kalender!$B$81:$B$110,MAX(1,$E8))),AND($F8&gt;0,INDEX(Kalender!BZ$81:BZ$110,MAX(1,$F8))&gt;INDEX(Kalender!$B$81:$B$110,MAX(1,$F8)))),2,0))</f>
        <v>0</v>
      </c>
      <c r="CA8" s="5" t="n">
        <f aca="false">IF(Kalender!CA8&lt;&gt;1,0,IF(AND($B8&gt;0,INDEX(Kalender!CA$68:CA$77,MAX(1,$B8))&gt;INDEX(Kalender!$B$68:$B$77,MAX(1,$B8))),1,0)+IF(OR(AND($C8&gt;0,INDEX(Kalender!CA$81:CA$110,MAX(1,$C8))&gt;INDEX(Kalender!$B$81:$B$110,MAX(1,$C8))),AND($D8&gt;0,INDEX(Kalender!CA$81:CA$110,MAX(1,$D8))&gt;INDEX(Kalender!$B$81:$B$110,MAX(1,$D8))),AND($E8&gt;0,INDEX(Kalender!CA$81:CA$110,MAX(1,$E8))&gt;INDEX(Kalender!$B$81:$B$110,MAX(1,$E8))),AND($F8&gt;0,INDEX(Kalender!CA$81:CA$110,MAX(1,$F8))&gt;INDEX(Kalender!$B$81:$B$110,MAX(1,$F8)))),2,0))</f>
        <v>0</v>
      </c>
      <c r="CB8" s="5" t="n">
        <f aca="false">IF(Kalender!CB8&lt;&gt;1,0,IF(AND($B8&gt;0,INDEX(Kalender!CB$68:CB$77,MAX(1,$B8))&gt;INDEX(Kalender!$B$68:$B$77,MAX(1,$B8))),1,0)+IF(OR(AND($C8&gt;0,INDEX(Kalender!CB$81:CB$110,MAX(1,$C8))&gt;INDEX(Kalender!$B$81:$B$110,MAX(1,$C8))),AND($D8&gt;0,INDEX(Kalender!CB$81:CB$110,MAX(1,$D8))&gt;INDEX(Kalender!$B$81:$B$110,MAX(1,$D8))),AND($E8&gt;0,INDEX(Kalender!CB$81:CB$110,MAX(1,$E8))&gt;INDEX(Kalender!$B$81:$B$110,MAX(1,$E8))),AND($F8&gt;0,INDEX(Kalender!CB$81:CB$110,MAX(1,$F8))&gt;INDEX(Kalender!$B$81:$B$110,MAX(1,$F8)))),2,0))</f>
        <v>0</v>
      </c>
      <c r="CC8" s="5" t="n">
        <f aca="false">IF(Kalender!CC8&lt;&gt;1,0,IF(AND($B8&gt;0,INDEX(Kalender!CC$68:CC$77,MAX(1,$B8))&gt;INDEX(Kalender!$B$68:$B$77,MAX(1,$B8))),1,0)+IF(OR(AND($C8&gt;0,INDEX(Kalender!CC$81:CC$110,MAX(1,$C8))&gt;INDEX(Kalender!$B$81:$B$110,MAX(1,$C8))),AND($D8&gt;0,INDEX(Kalender!CC$81:CC$110,MAX(1,$D8))&gt;INDEX(Kalender!$B$81:$B$110,MAX(1,$D8))),AND($E8&gt;0,INDEX(Kalender!CC$81:CC$110,MAX(1,$E8))&gt;INDEX(Kalender!$B$81:$B$110,MAX(1,$E8))),AND($F8&gt;0,INDEX(Kalender!CC$81:CC$110,MAX(1,$F8))&gt;INDEX(Kalender!$B$81:$B$110,MAX(1,$F8)))),2,0))</f>
        <v>0</v>
      </c>
      <c r="CD8" s="5" t="n">
        <f aca="false">IF(Kalender!CD8&lt;&gt;1,0,IF(AND($B8&gt;0,INDEX(Kalender!CD$68:CD$77,MAX(1,$B8))&gt;INDEX(Kalender!$B$68:$B$77,MAX(1,$B8))),1,0)+IF(OR(AND($C8&gt;0,INDEX(Kalender!CD$81:CD$110,MAX(1,$C8))&gt;INDEX(Kalender!$B$81:$B$110,MAX(1,$C8))),AND($D8&gt;0,INDEX(Kalender!CD$81:CD$110,MAX(1,$D8))&gt;INDEX(Kalender!$B$81:$B$110,MAX(1,$D8))),AND($E8&gt;0,INDEX(Kalender!CD$81:CD$110,MAX(1,$E8))&gt;INDEX(Kalender!$B$81:$B$110,MAX(1,$E8))),AND($F8&gt;0,INDEX(Kalender!CD$81:CD$110,MAX(1,$F8))&gt;INDEX(Kalender!$B$81:$B$110,MAX(1,$F8)))),2,0))</f>
        <v>0</v>
      </c>
      <c r="CE8" s="5" t="n">
        <f aca="false">IF(Kalender!CE8&lt;&gt;1,0,IF(AND($B8&gt;0,INDEX(Kalender!CE$68:CE$77,MAX(1,$B8))&gt;INDEX(Kalender!$B$68:$B$77,MAX(1,$B8))),1,0)+IF(OR(AND($C8&gt;0,INDEX(Kalender!CE$81:CE$110,MAX(1,$C8))&gt;INDEX(Kalender!$B$81:$B$110,MAX(1,$C8))),AND($D8&gt;0,INDEX(Kalender!CE$81:CE$110,MAX(1,$D8))&gt;INDEX(Kalender!$B$81:$B$110,MAX(1,$D8))),AND($E8&gt;0,INDEX(Kalender!CE$81:CE$110,MAX(1,$E8))&gt;INDEX(Kalender!$B$81:$B$110,MAX(1,$E8))),AND($F8&gt;0,INDEX(Kalender!CE$81:CE$110,MAX(1,$F8))&gt;INDEX(Kalender!$B$81:$B$110,MAX(1,$F8)))),2,0))</f>
        <v>0</v>
      </c>
      <c r="CF8" s="5" t="n">
        <f aca="false">IF(Kalender!CF8&lt;&gt;1,0,IF(AND($B8&gt;0,INDEX(Kalender!CF$68:CF$77,MAX(1,$B8))&gt;INDEX(Kalender!$B$68:$B$77,MAX(1,$B8))),1,0)+IF(OR(AND($C8&gt;0,INDEX(Kalender!CF$81:CF$110,MAX(1,$C8))&gt;INDEX(Kalender!$B$81:$B$110,MAX(1,$C8))),AND($D8&gt;0,INDEX(Kalender!CF$81:CF$110,MAX(1,$D8))&gt;INDEX(Kalender!$B$81:$B$110,MAX(1,$D8))),AND($E8&gt;0,INDEX(Kalender!CF$81:CF$110,MAX(1,$E8))&gt;INDEX(Kalender!$B$81:$B$110,MAX(1,$E8))),AND($F8&gt;0,INDEX(Kalender!CF$81:CF$110,MAX(1,$F8))&gt;INDEX(Kalender!$B$81:$B$110,MAX(1,$F8)))),2,0))</f>
        <v>0</v>
      </c>
      <c r="CG8" s="5" t="n">
        <f aca="false">IF(Kalender!CG8&lt;&gt;1,0,IF(AND($B8&gt;0,INDEX(Kalender!CG$68:CG$77,MAX(1,$B8))&gt;INDEX(Kalender!$B$68:$B$77,MAX(1,$B8))),1,0)+IF(OR(AND($C8&gt;0,INDEX(Kalender!CG$81:CG$110,MAX(1,$C8))&gt;INDEX(Kalender!$B$81:$B$110,MAX(1,$C8))),AND($D8&gt;0,INDEX(Kalender!CG$81:CG$110,MAX(1,$D8))&gt;INDEX(Kalender!$B$81:$B$110,MAX(1,$D8))),AND($E8&gt;0,INDEX(Kalender!CG$81:CG$110,MAX(1,$E8))&gt;INDEX(Kalender!$B$81:$B$110,MAX(1,$E8))),AND($F8&gt;0,INDEX(Kalender!CG$81:CG$110,MAX(1,$F8))&gt;INDEX(Kalender!$B$81:$B$110,MAX(1,$F8)))),2,0))</f>
        <v>0</v>
      </c>
      <c r="CH8" s="5" t="n">
        <f aca="false">IF(Kalender!CH8&lt;&gt;1,0,IF(AND($B8&gt;0,INDEX(Kalender!CH$68:CH$77,MAX(1,$B8))&gt;INDEX(Kalender!$B$68:$B$77,MAX(1,$B8))),1,0)+IF(OR(AND($C8&gt;0,INDEX(Kalender!CH$81:CH$110,MAX(1,$C8))&gt;INDEX(Kalender!$B$81:$B$110,MAX(1,$C8))),AND($D8&gt;0,INDEX(Kalender!CH$81:CH$110,MAX(1,$D8))&gt;INDEX(Kalender!$B$81:$B$110,MAX(1,$D8))),AND($E8&gt;0,INDEX(Kalender!CH$81:CH$110,MAX(1,$E8))&gt;INDEX(Kalender!$B$81:$B$110,MAX(1,$E8))),AND($F8&gt;0,INDEX(Kalender!CH$81:CH$110,MAX(1,$F8))&gt;INDEX(Kalender!$B$81:$B$110,MAX(1,$F8)))),2,0))</f>
        <v>0</v>
      </c>
      <c r="CI8" s="5" t="n">
        <f aca="false">IF(Kalender!CI8&lt;&gt;1,0,IF(AND($B8&gt;0,INDEX(Kalender!CI$68:CI$77,MAX(1,$B8))&gt;INDEX(Kalender!$B$68:$B$77,MAX(1,$B8))),1,0)+IF(OR(AND($C8&gt;0,INDEX(Kalender!CI$81:CI$110,MAX(1,$C8))&gt;INDEX(Kalender!$B$81:$B$110,MAX(1,$C8))),AND($D8&gt;0,INDEX(Kalender!CI$81:CI$110,MAX(1,$D8))&gt;INDEX(Kalender!$B$81:$B$110,MAX(1,$D8))),AND($E8&gt;0,INDEX(Kalender!CI$81:CI$110,MAX(1,$E8))&gt;INDEX(Kalender!$B$81:$B$110,MAX(1,$E8))),AND($F8&gt;0,INDEX(Kalender!CI$81:CI$110,MAX(1,$F8))&gt;INDEX(Kalender!$B$81:$B$110,MAX(1,$F8)))),2,0))</f>
        <v>0</v>
      </c>
      <c r="CJ8" s="5" t="n">
        <f aca="false">IF(Kalender!CJ8&lt;&gt;1,0,IF(AND($B8&gt;0,INDEX(Kalender!CJ$68:CJ$77,MAX(1,$B8))&gt;INDEX(Kalender!$B$68:$B$77,MAX(1,$B8))),1,0)+IF(OR(AND($C8&gt;0,INDEX(Kalender!CJ$81:CJ$110,MAX(1,$C8))&gt;INDEX(Kalender!$B$81:$B$110,MAX(1,$C8))),AND($D8&gt;0,INDEX(Kalender!CJ$81:CJ$110,MAX(1,$D8))&gt;INDEX(Kalender!$B$81:$B$110,MAX(1,$D8))),AND($E8&gt;0,INDEX(Kalender!CJ$81:CJ$110,MAX(1,$E8))&gt;INDEX(Kalender!$B$81:$B$110,MAX(1,$E8))),AND($F8&gt;0,INDEX(Kalender!CJ$81:CJ$110,MAX(1,$F8))&gt;INDEX(Kalender!$B$81:$B$110,MAX(1,$F8)))),2,0))</f>
        <v>0</v>
      </c>
      <c r="CK8" s="5" t="n">
        <f aca="false">IF(Kalender!CK8&lt;&gt;1,0,IF(AND($B8&gt;0,INDEX(Kalender!CK$68:CK$77,MAX(1,$B8))&gt;INDEX(Kalender!$B$68:$B$77,MAX(1,$B8))),1,0)+IF(OR(AND($C8&gt;0,INDEX(Kalender!CK$81:CK$110,MAX(1,$C8))&gt;INDEX(Kalender!$B$81:$B$110,MAX(1,$C8))),AND($D8&gt;0,INDEX(Kalender!CK$81:CK$110,MAX(1,$D8))&gt;INDEX(Kalender!$B$81:$B$110,MAX(1,$D8))),AND($E8&gt;0,INDEX(Kalender!CK$81:CK$110,MAX(1,$E8))&gt;INDEX(Kalender!$B$81:$B$110,MAX(1,$E8))),AND($F8&gt;0,INDEX(Kalender!CK$81:CK$110,MAX(1,$F8))&gt;INDEX(Kalender!$B$81:$B$110,MAX(1,$F8)))),2,0))</f>
        <v>0</v>
      </c>
      <c r="CL8" s="5" t="n">
        <f aca="false">IF(Kalender!CL8&lt;&gt;1,0,IF(AND($B8&gt;0,INDEX(Kalender!CL$68:CL$77,MAX(1,$B8))&gt;INDEX(Kalender!$B$68:$B$77,MAX(1,$B8))),1,0)+IF(OR(AND($C8&gt;0,INDEX(Kalender!CL$81:CL$110,MAX(1,$C8))&gt;INDEX(Kalender!$B$81:$B$110,MAX(1,$C8))),AND($D8&gt;0,INDEX(Kalender!CL$81:CL$110,MAX(1,$D8))&gt;INDEX(Kalender!$B$81:$B$110,MAX(1,$D8))),AND($E8&gt;0,INDEX(Kalender!CL$81:CL$110,MAX(1,$E8))&gt;INDEX(Kalender!$B$81:$B$110,MAX(1,$E8))),AND($F8&gt;0,INDEX(Kalender!CL$81:CL$110,MAX(1,$F8))&gt;INDEX(Kalender!$B$81:$B$110,MAX(1,$F8)))),2,0))</f>
        <v>0</v>
      </c>
      <c r="CM8" s="5" t="n">
        <f aca="false">IF(Kalender!CM8&lt;&gt;1,0,IF(AND($B8&gt;0,INDEX(Kalender!CM$68:CM$77,MAX(1,$B8))&gt;INDEX(Kalender!$B$68:$B$77,MAX(1,$B8))),1,0)+IF(OR(AND($C8&gt;0,INDEX(Kalender!CM$81:CM$110,MAX(1,$C8))&gt;INDEX(Kalender!$B$81:$B$110,MAX(1,$C8))),AND($D8&gt;0,INDEX(Kalender!CM$81:CM$110,MAX(1,$D8))&gt;INDEX(Kalender!$B$81:$B$110,MAX(1,$D8))),AND($E8&gt;0,INDEX(Kalender!CM$81:CM$110,MAX(1,$E8))&gt;INDEX(Kalender!$B$81:$B$110,MAX(1,$E8))),AND($F8&gt;0,INDEX(Kalender!CM$81:CM$110,MAX(1,$F8))&gt;INDEX(Kalender!$B$81:$B$110,MAX(1,$F8)))),2,0))</f>
        <v>0</v>
      </c>
      <c r="CN8" s="5" t="n">
        <f aca="false">IF(Kalender!CN8&lt;&gt;1,0,IF(AND($B8&gt;0,INDEX(Kalender!CN$68:CN$77,MAX(1,$B8))&gt;INDEX(Kalender!$B$68:$B$77,MAX(1,$B8))),1,0)+IF(OR(AND($C8&gt;0,INDEX(Kalender!CN$81:CN$110,MAX(1,$C8))&gt;INDEX(Kalender!$B$81:$B$110,MAX(1,$C8))),AND($D8&gt;0,INDEX(Kalender!CN$81:CN$110,MAX(1,$D8))&gt;INDEX(Kalender!$B$81:$B$110,MAX(1,$D8))),AND($E8&gt;0,INDEX(Kalender!CN$81:CN$110,MAX(1,$E8))&gt;INDEX(Kalender!$B$81:$B$110,MAX(1,$E8))),AND($F8&gt;0,INDEX(Kalender!CN$81:CN$110,MAX(1,$F8))&gt;INDEX(Kalender!$B$81:$B$110,MAX(1,$F8)))),2,0))</f>
        <v>0</v>
      </c>
      <c r="CO8" s="5" t="n">
        <f aca="false">IF(Kalender!CO8&lt;&gt;1,0,IF(AND($B8&gt;0,INDEX(Kalender!CO$68:CO$77,MAX(1,$B8))&gt;INDEX(Kalender!$B$68:$B$77,MAX(1,$B8))),1,0)+IF(OR(AND($C8&gt;0,INDEX(Kalender!CO$81:CO$110,MAX(1,$C8))&gt;INDEX(Kalender!$B$81:$B$110,MAX(1,$C8))),AND($D8&gt;0,INDEX(Kalender!CO$81:CO$110,MAX(1,$D8))&gt;INDEX(Kalender!$B$81:$B$110,MAX(1,$D8))),AND($E8&gt;0,INDEX(Kalender!CO$81:CO$110,MAX(1,$E8))&gt;INDEX(Kalender!$B$81:$B$110,MAX(1,$E8))),AND($F8&gt;0,INDEX(Kalender!CO$81:CO$110,MAX(1,$F8))&gt;INDEX(Kalender!$B$81:$B$110,MAX(1,$F8)))),2,0))</f>
        <v>0</v>
      </c>
      <c r="CP8" s="5" t="n">
        <f aca="false">IF(Kalender!CP8&lt;&gt;1,0,IF(AND($B8&gt;0,INDEX(Kalender!CP$68:CP$77,MAX(1,$B8))&gt;INDEX(Kalender!$B$68:$B$77,MAX(1,$B8))),1,0)+IF(OR(AND($C8&gt;0,INDEX(Kalender!CP$81:CP$110,MAX(1,$C8))&gt;INDEX(Kalender!$B$81:$B$110,MAX(1,$C8))),AND($D8&gt;0,INDEX(Kalender!CP$81:CP$110,MAX(1,$D8))&gt;INDEX(Kalender!$B$81:$B$110,MAX(1,$D8))),AND($E8&gt;0,INDEX(Kalender!CP$81:CP$110,MAX(1,$E8))&gt;INDEX(Kalender!$B$81:$B$110,MAX(1,$E8))),AND($F8&gt;0,INDEX(Kalender!CP$81:CP$110,MAX(1,$F8))&gt;INDEX(Kalender!$B$81:$B$110,MAX(1,$F8)))),2,0))</f>
        <v>0</v>
      </c>
      <c r="CQ8" s="5" t="n">
        <f aca="false">IF(Kalender!CQ8&lt;&gt;1,0,IF(AND($B8&gt;0,INDEX(Kalender!CQ$68:CQ$77,MAX(1,$B8))&gt;INDEX(Kalender!$B$68:$B$77,MAX(1,$B8))),1,0)+IF(OR(AND($C8&gt;0,INDEX(Kalender!CQ$81:CQ$110,MAX(1,$C8))&gt;INDEX(Kalender!$B$81:$B$110,MAX(1,$C8))),AND($D8&gt;0,INDEX(Kalender!CQ$81:CQ$110,MAX(1,$D8))&gt;INDEX(Kalender!$B$81:$B$110,MAX(1,$D8))),AND($E8&gt;0,INDEX(Kalender!CQ$81:CQ$110,MAX(1,$E8))&gt;INDEX(Kalender!$B$81:$B$110,MAX(1,$E8))),AND($F8&gt;0,INDEX(Kalender!CQ$81:CQ$110,MAX(1,$F8))&gt;INDEX(Kalender!$B$81:$B$110,MAX(1,$F8)))),2,0))</f>
        <v>0</v>
      </c>
      <c r="CR8" s="5" t="n">
        <f aca="false">IF(Kalender!CR8&lt;&gt;1,0,IF(AND($B8&gt;0,INDEX(Kalender!CR$68:CR$77,MAX(1,$B8))&gt;INDEX(Kalender!$B$68:$B$77,MAX(1,$B8))),1,0)+IF(OR(AND($C8&gt;0,INDEX(Kalender!CR$81:CR$110,MAX(1,$C8))&gt;INDEX(Kalender!$B$81:$B$110,MAX(1,$C8))),AND($D8&gt;0,INDEX(Kalender!CR$81:CR$110,MAX(1,$D8))&gt;INDEX(Kalender!$B$81:$B$110,MAX(1,$D8))),AND($E8&gt;0,INDEX(Kalender!CR$81:CR$110,MAX(1,$E8))&gt;INDEX(Kalender!$B$81:$B$110,MAX(1,$E8))),AND($F8&gt;0,INDEX(Kalender!CR$81:CR$110,MAX(1,$F8))&gt;INDEX(Kalender!$B$81:$B$110,MAX(1,$F8)))),2,0))</f>
        <v>0</v>
      </c>
      <c r="CS8" s="5" t="n">
        <f aca="false">IF(Kalender!CS8&lt;&gt;1,0,IF(AND($B8&gt;0,INDEX(Kalender!CS$68:CS$77,MAX(1,$B8))&gt;INDEX(Kalender!$B$68:$B$77,MAX(1,$B8))),1,0)+IF(OR(AND($C8&gt;0,INDEX(Kalender!CS$81:CS$110,MAX(1,$C8))&gt;INDEX(Kalender!$B$81:$B$110,MAX(1,$C8))),AND($D8&gt;0,INDEX(Kalender!CS$81:CS$110,MAX(1,$D8))&gt;INDEX(Kalender!$B$81:$B$110,MAX(1,$D8))),AND($E8&gt;0,INDEX(Kalender!CS$81:CS$110,MAX(1,$E8))&gt;INDEX(Kalender!$B$81:$B$110,MAX(1,$E8))),AND($F8&gt;0,INDEX(Kalender!CS$81:CS$110,MAX(1,$F8))&gt;INDEX(Kalender!$B$81:$B$110,MAX(1,$F8)))),2,0))</f>
        <v>0</v>
      </c>
      <c r="CT8" s="5" t="n">
        <f aca="false">IF(Kalender!CT8&lt;&gt;1,0,IF(AND($B8&gt;0,INDEX(Kalender!CT$68:CT$77,MAX(1,$B8))&gt;INDEX(Kalender!$B$68:$B$77,MAX(1,$B8))),1,0)+IF(OR(AND($C8&gt;0,INDEX(Kalender!CT$81:CT$110,MAX(1,$C8))&gt;INDEX(Kalender!$B$81:$B$110,MAX(1,$C8))),AND($D8&gt;0,INDEX(Kalender!CT$81:CT$110,MAX(1,$D8))&gt;INDEX(Kalender!$B$81:$B$110,MAX(1,$D8))),AND($E8&gt;0,INDEX(Kalender!CT$81:CT$110,MAX(1,$E8))&gt;INDEX(Kalender!$B$81:$B$110,MAX(1,$E8))),AND($F8&gt;0,INDEX(Kalender!CT$81:CT$110,MAX(1,$F8))&gt;INDEX(Kalender!$B$81:$B$110,MAX(1,$F8)))),2,0))</f>
        <v>0</v>
      </c>
      <c r="CU8" s="5" t="n">
        <f aca="false">IF(Kalender!CU8&lt;&gt;1,0,IF(AND($B8&gt;0,INDEX(Kalender!CU$68:CU$77,MAX(1,$B8))&gt;INDEX(Kalender!$B$68:$B$77,MAX(1,$B8))),1,0)+IF(OR(AND($C8&gt;0,INDEX(Kalender!CU$81:CU$110,MAX(1,$C8))&gt;INDEX(Kalender!$B$81:$B$110,MAX(1,$C8))),AND($D8&gt;0,INDEX(Kalender!CU$81:CU$110,MAX(1,$D8))&gt;INDEX(Kalender!$B$81:$B$110,MAX(1,$D8))),AND($E8&gt;0,INDEX(Kalender!CU$81:CU$110,MAX(1,$E8))&gt;INDEX(Kalender!$B$81:$B$110,MAX(1,$E8))),AND($F8&gt;0,INDEX(Kalender!CU$81:CU$110,MAX(1,$F8))&gt;INDEX(Kalender!$B$81:$B$110,MAX(1,$F8)))),2,0))</f>
        <v>0</v>
      </c>
      <c r="CV8" s="5" t="n">
        <f aca="false">IF(Kalender!CV8&lt;&gt;1,0,IF(AND($B8&gt;0,INDEX(Kalender!CV$68:CV$77,MAX(1,$B8))&gt;INDEX(Kalender!$B$68:$B$77,MAX(1,$B8))),1,0)+IF(OR(AND($C8&gt;0,INDEX(Kalender!CV$81:CV$110,MAX(1,$C8))&gt;INDEX(Kalender!$B$81:$B$110,MAX(1,$C8))),AND($D8&gt;0,INDEX(Kalender!CV$81:CV$110,MAX(1,$D8))&gt;INDEX(Kalender!$B$81:$B$110,MAX(1,$D8))),AND($E8&gt;0,INDEX(Kalender!CV$81:CV$110,MAX(1,$E8))&gt;INDEX(Kalender!$B$81:$B$110,MAX(1,$E8))),AND($F8&gt;0,INDEX(Kalender!CV$81:CV$110,MAX(1,$F8))&gt;INDEX(Kalender!$B$81:$B$110,MAX(1,$F8)))),2,0))</f>
        <v>0</v>
      </c>
      <c r="CW8" s="5" t="n">
        <f aca="false">IF(Kalender!CW8&lt;&gt;1,0,IF(AND($B8&gt;0,INDEX(Kalender!CW$68:CW$77,MAX(1,$B8))&gt;INDEX(Kalender!$B$68:$B$77,MAX(1,$B8))),1,0)+IF(OR(AND($C8&gt;0,INDEX(Kalender!CW$81:CW$110,MAX(1,$C8))&gt;INDEX(Kalender!$B$81:$B$110,MAX(1,$C8))),AND($D8&gt;0,INDEX(Kalender!CW$81:CW$110,MAX(1,$D8))&gt;INDEX(Kalender!$B$81:$B$110,MAX(1,$D8))),AND($E8&gt;0,INDEX(Kalender!CW$81:CW$110,MAX(1,$E8))&gt;INDEX(Kalender!$B$81:$B$110,MAX(1,$E8))),AND($F8&gt;0,INDEX(Kalender!CW$81:CW$110,MAX(1,$F8))&gt;INDEX(Kalender!$B$81:$B$110,MAX(1,$F8)))),2,0))</f>
        <v>0</v>
      </c>
      <c r="CX8" s="5" t="n">
        <f aca="false">IF(Kalender!CX8&lt;&gt;1,0,IF(AND($B8&gt;0,INDEX(Kalender!CX$68:CX$77,MAX(1,$B8))&gt;INDEX(Kalender!$B$68:$B$77,MAX(1,$B8))),1,0)+IF(OR(AND($C8&gt;0,INDEX(Kalender!CX$81:CX$110,MAX(1,$C8))&gt;INDEX(Kalender!$B$81:$B$110,MAX(1,$C8))),AND($D8&gt;0,INDEX(Kalender!CX$81:CX$110,MAX(1,$D8))&gt;INDEX(Kalender!$B$81:$B$110,MAX(1,$D8))),AND($E8&gt;0,INDEX(Kalender!CX$81:CX$110,MAX(1,$E8))&gt;INDEX(Kalender!$B$81:$B$110,MAX(1,$E8))),AND($F8&gt;0,INDEX(Kalender!CX$81:CX$110,MAX(1,$F8))&gt;INDEX(Kalender!$B$81:$B$110,MAX(1,$F8)))),2,0))</f>
        <v>0</v>
      </c>
      <c r="CY8" s="5" t="n">
        <f aca="false">IF(Kalender!CY8&lt;&gt;1,0,IF(AND($B8&gt;0,INDEX(Kalender!CY$68:CY$77,MAX(1,$B8))&gt;INDEX(Kalender!$B$68:$B$77,MAX(1,$B8))),1,0)+IF(OR(AND($C8&gt;0,INDEX(Kalender!CY$81:CY$110,MAX(1,$C8))&gt;INDEX(Kalender!$B$81:$B$110,MAX(1,$C8))),AND($D8&gt;0,INDEX(Kalender!CY$81:CY$110,MAX(1,$D8))&gt;INDEX(Kalender!$B$81:$B$110,MAX(1,$D8))),AND($E8&gt;0,INDEX(Kalender!CY$81:CY$110,MAX(1,$E8))&gt;INDEX(Kalender!$B$81:$B$110,MAX(1,$E8))),AND($F8&gt;0,INDEX(Kalender!CY$81:CY$110,MAX(1,$F8))&gt;INDEX(Kalender!$B$81:$B$110,MAX(1,$F8)))),2,0))</f>
        <v>0</v>
      </c>
      <c r="CZ8" s="5" t="n">
        <f aca="false">IF(Kalender!CZ8&lt;&gt;1,0,IF(AND($B8&gt;0,INDEX(Kalender!CZ$68:CZ$77,MAX(1,$B8))&gt;INDEX(Kalender!$B$68:$B$77,MAX(1,$B8))),1,0)+IF(OR(AND($C8&gt;0,INDEX(Kalender!CZ$81:CZ$110,MAX(1,$C8))&gt;INDEX(Kalender!$B$81:$B$110,MAX(1,$C8))),AND($D8&gt;0,INDEX(Kalender!CZ$81:CZ$110,MAX(1,$D8))&gt;INDEX(Kalender!$B$81:$B$110,MAX(1,$D8))),AND($E8&gt;0,INDEX(Kalender!CZ$81:CZ$110,MAX(1,$E8))&gt;INDEX(Kalender!$B$81:$B$110,MAX(1,$E8))),AND($F8&gt;0,INDEX(Kalender!CZ$81:CZ$110,MAX(1,$F8))&gt;INDEX(Kalender!$B$81:$B$110,MAX(1,$F8)))),2,0))</f>
        <v>0</v>
      </c>
      <c r="DA8" s="5" t="n">
        <f aca="false">IF(Kalender!DA8&lt;&gt;1,0,IF(AND($B8&gt;0,INDEX(Kalender!DA$68:DA$77,MAX(1,$B8))&gt;INDEX(Kalender!$B$68:$B$77,MAX(1,$B8))),1,0)+IF(OR(AND($C8&gt;0,INDEX(Kalender!DA$81:DA$110,MAX(1,$C8))&gt;INDEX(Kalender!$B$81:$B$110,MAX(1,$C8))),AND($D8&gt;0,INDEX(Kalender!DA$81:DA$110,MAX(1,$D8))&gt;INDEX(Kalender!$B$81:$B$110,MAX(1,$D8))),AND($E8&gt;0,INDEX(Kalender!DA$81:DA$110,MAX(1,$E8))&gt;INDEX(Kalender!$B$81:$B$110,MAX(1,$E8))),AND($F8&gt;0,INDEX(Kalender!DA$81:DA$110,MAX(1,$F8))&gt;INDEX(Kalender!$B$81:$B$110,MAX(1,$F8)))),2,0))</f>
        <v>0</v>
      </c>
      <c r="DB8" s="5" t="n">
        <f aca="false">IF(Kalender!DB8&lt;&gt;1,0,IF(AND($B8&gt;0,INDEX(Kalender!DB$68:DB$77,MAX(1,$B8))&gt;INDEX(Kalender!$B$68:$B$77,MAX(1,$B8))),1,0)+IF(OR(AND($C8&gt;0,INDEX(Kalender!DB$81:DB$110,MAX(1,$C8))&gt;INDEX(Kalender!$B$81:$B$110,MAX(1,$C8))),AND($D8&gt;0,INDEX(Kalender!DB$81:DB$110,MAX(1,$D8))&gt;INDEX(Kalender!$B$81:$B$110,MAX(1,$D8))),AND($E8&gt;0,INDEX(Kalender!DB$81:DB$110,MAX(1,$E8))&gt;INDEX(Kalender!$B$81:$B$110,MAX(1,$E8))),AND($F8&gt;0,INDEX(Kalender!DB$81:DB$110,MAX(1,$F8))&gt;INDEX(Kalender!$B$81:$B$110,MAX(1,$F8)))),2,0))</f>
        <v>0</v>
      </c>
      <c r="DC8" s="5" t="n">
        <f aca="false">IF(Kalender!DC8&lt;&gt;1,0,IF(AND($B8&gt;0,INDEX(Kalender!DC$68:DC$77,MAX(1,$B8))&gt;INDEX(Kalender!$B$68:$B$77,MAX(1,$B8))),1,0)+IF(OR(AND($C8&gt;0,INDEX(Kalender!DC$81:DC$110,MAX(1,$C8))&gt;INDEX(Kalender!$B$81:$B$110,MAX(1,$C8))),AND($D8&gt;0,INDEX(Kalender!DC$81:DC$110,MAX(1,$D8))&gt;INDEX(Kalender!$B$81:$B$110,MAX(1,$D8))),AND($E8&gt;0,INDEX(Kalender!DC$81:DC$110,MAX(1,$E8))&gt;INDEX(Kalender!$B$81:$B$110,MAX(1,$E8))),AND($F8&gt;0,INDEX(Kalender!DC$81:DC$110,MAX(1,$F8))&gt;INDEX(Kalender!$B$81:$B$110,MAX(1,$F8)))),2,0))</f>
        <v>0</v>
      </c>
      <c r="DD8" s="5" t="n">
        <f aca="false">IF(Kalender!DD8&lt;&gt;1,0,IF(AND($B8&gt;0,INDEX(Kalender!DD$68:DD$77,MAX(1,$B8))&gt;INDEX(Kalender!$B$68:$B$77,MAX(1,$B8))),1,0)+IF(OR(AND($C8&gt;0,INDEX(Kalender!DD$81:DD$110,MAX(1,$C8))&gt;INDEX(Kalender!$B$81:$B$110,MAX(1,$C8))),AND($D8&gt;0,INDEX(Kalender!DD$81:DD$110,MAX(1,$D8))&gt;INDEX(Kalender!$B$81:$B$110,MAX(1,$D8))),AND($E8&gt;0,INDEX(Kalender!DD$81:DD$110,MAX(1,$E8))&gt;INDEX(Kalender!$B$81:$B$110,MAX(1,$E8))),AND($F8&gt;0,INDEX(Kalender!DD$81:DD$110,MAX(1,$F8))&gt;INDEX(Kalender!$B$81:$B$110,MAX(1,$F8)))),2,0))</f>
        <v>0</v>
      </c>
      <c r="DE8" s="5" t="n">
        <f aca="false">IF(Kalender!DE8&lt;&gt;1,0,IF(AND($B8&gt;0,INDEX(Kalender!DE$68:DE$77,MAX(1,$B8))&gt;INDEX(Kalender!$B$68:$B$77,MAX(1,$B8))),1,0)+IF(OR(AND($C8&gt;0,INDEX(Kalender!DE$81:DE$110,MAX(1,$C8))&gt;INDEX(Kalender!$B$81:$B$110,MAX(1,$C8))),AND($D8&gt;0,INDEX(Kalender!DE$81:DE$110,MAX(1,$D8))&gt;INDEX(Kalender!$B$81:$B$110,MAX(1,$D8))),AND($E8&gt;0,INDEX(Kalender!DE$81:DE$110,MAX(1,$E8))&gt;INDEX(Kalender!$B$81:$B$110,MAX(1,$E8))),AND($F8&gt;0,INDEX(Kalender!DE$81:DE$110,MAX(1,$F8))&gt;INDEX(Kalender!$B$81:$B$110,MAX(1,$F8)))),2,0))</f>
        <v>0</v>
      </c>
      <c r="DF8" s="5" t="n">
        <f aca="false">IF(Kalender!DF8&lt;&gt;1,0,IF(AND($B8&gt;0,INDEX(Kalender!DF$68:DF$77,MAX(1,$B8))&gt;INDEX(Kalender!$B$68:$B$77,MAX(1,$B8))),1,0)+IF(OR(AND($C8&gt;0,INDEX(Kalender!DF$81:DF$110,MAX(1,$C8))&gt;INDEX(Kalender!$B$81:$B$110,MAX(1,$C8))),AND($D8&gt;0,INDEX(Kalender!DF$81:DF$110,MAX(1,$D8))&gt;INDEX(Kalender!$B$81:$B$110,MAX(1,$D8))),AND($E8&gt;0,INDEX(Kalender!DF$81:DF$110,MAX(1,$E8))&gt;INDEX(Kalender!$B$81:$B$110,MAX(1,$E8))),AND($F8&gt;0,INDEX(Kalender!DF$81:DF$110,MAX(1,$F8))&gt;INDEX(Kalender!$B$81:$B$110,MAX(1,$F8)))),2,0))</f>
        <v>0</v>
      </c>
      <c r="DG8" s="5" t="n">
        <f aca="false">IF(Kalender!DG8&lt;&gt;1,0,IF(AND($B8&gt;0,INDEX(Kalender!DG$68:DG$77,MAX(1,$B8))&gt;INDEX(Kalender!$B$68:$B$77,MAX(1,$B8))),1,0)+IF(OR(AND($C8&gt;0,INDEX(Kalender!DG$81:DG$110,MAX(1,$C8))&gt;INDEX(Kalender!$B$81:$B$110,MAX(1,$C8))),AND($D8&gt;0,INDEX(Kalender!DG$81:DG$110,MAX(1,$D8))&gt;INDEX(Kalender!$B$81:$B$110,MAX(1,$D8))),AND($E8&gt;0,INDEX(Kalender!DG$81:DG$110,MAX(1,$E8))&gt;INDEX(Kalender!$B$81:$B$110,MAX(1,$E8))),AND($F8&gt;0,INDEX(Kalender!DG$81:DG$110,MAX(1,$F8))&gt;INDEX(Kalender!$B$81:$B$110,MAX(1,$F8)))),2,0))</f>
        <v>0</v>
      </c>
      <c r="DH8" s="5" t="n">
        <f aca="false">IF(Kalender!DH8&lt;&gt;1,0,IF(AND($B8&gt;0,INDEX(Kalender!DH$68:DH$77,MAX(1,$B8))&gt;INDEX(Kalender!$B$68:$B$77,MAX(1,$B8))),1,0)+IF(OR(AND($C8&gt;0,INDEX(Kalender!DH$81:DH$110,MAX(1,$C8))&gt;INDEX(Kalender!$B$81:$B$110,MAX(1,$C8))),AND($D8&gt;0,INDEX(Kalender!DH$81:DH$110,MAX(1,$D8))&gt;INDEX(Kalender!$B$81:$B$110,MAX(1,$D8))),AND($E8&gt;0,INDEX(Kalender!DH$81:DH$110,MAX(1,$E8))&gt;INDEX(Kalender!$B$81:$B$110,MAX(1,$E8))),AND($F8&gt;0,INDEX(Kalender!DH$81:DH$110,MAX(1,$F8))&gt;INDEX(Kalender!$B$81:$B$110,MAX(1,$F8)))),2,0))</f>
        <v>0</v>
      </c>
      <c r="DI8" s="5" t="n">
        <f aca="false">IF(Kalender!DI8&lt;&gt;1,0,IF(AND($B8&gt;0,INDEX(Kalender!DI$68:DI$77,MAX(1,$B8))&gt;INDEX(Kalender!$B$68:$B$77,MAX(1,$B8))),1,0)+IF(OR(AND($C8&gt;0,INDEX(Kalender!DI$81:DI$110,MAX(1,$C8))&gt;INDEX(Kalender!$B$81:$B$110,MAX(1,$C8))),AND($D8&gt;0,INDEX(Kalender!DI$81:DI$110,MAX(1,$D8))&gt;INDEX(Kalender!$B$81:$B$110,MAX(1,$D8))),AND($E8&gt;0,INDEX(Kalender!DI$81:DI$110,MAX(1,$E8))&gt;INDEX(Kalender!$B$81:$B$110,MAX(1,$E8))),AND($F8&gt;0,INDEX(Kalender!DI$81:DI$110,MAX(1,$F8))&gt;INDEX(Kalender!$B$81:$B$110,MAX(1,$F8)))),2,0))</f>
        <v>0</v>
      </c>
      <c r="DJ8" s="5" t="n">
        <f aca="false">IF(Kalender!DJ8&lt;&gt;1,0,IF(AND($B8&gt;0,INDEX(Kalender!DJ$68:DJ$77,MAX(1,$B8))&gt;INDEX(Kalender!$B$68:$B$77,MAX(1,$B8))),1,0)+IF(OR(AND($C8&gt;0,INDEX(Kalender!DJ$81:DJ$110,MAX(1,$C8))&gt;INDEX(Kalender!$B$81:$B$110,MAX(1,$C8))),AND($D8&gt;0,INDEX(Kalender!DJ$81:DJ$110,MAX(1,$D8))&gt;INDEX(Kalender!$B$81:$B$110,MAX(1,$D8))),AND($E8&gt;0,INDEX(Kalender!DJ$81:DJ$110,MAX(1,$E8))&gt;INDEX(Kalender!$B$81:$B$110,MAX(1,$E8))),AND($F8&gt;0,INDEX(Kalender!DJ$81:DJ$110,MAX(1,$F8))&gt;INDEX(Kalender!$B$81:$B$110,MAX(1,$F8)))),2,0))</f>
        <v>0</v>
      </c>
      <c r="DK8" s="5" t="n">
        <f aca="false">IF(Kalender!DK8&lt;&gt;1,0,IF(AND($B8&gt;0,INDEX(Kalender!DK$68:DK$77,MAX(1,$B8))&gt;INDEX(Kalender!$B$68:$B$77,MAX(1,$B8))),1,0)+IF(OR(AND($C8&gt;0,INDEX(Kalender!DK$81:DK$110,MAX(1,$C8))&gt;INDEX(Kalender!$B$81:$B$110,MAX(1,$C8))),AND($D8&gt;0,INDEX(Kalender!DK$81:DK$110,MAX(1,$D8))&gt;INDEX(Kalender!$B$81:$B$110,MAX(1,$D8))),AND($E8&gt;0,INDEX(Kalender!DK$81:DK$110,MAX(1,$E8))&gt;INDEX(Kalender!$B$81:$B$110,MAX(1,$E8))),AND($F8&gt;0,INDEX(Kalender!DK$81:DK$110,MAX(1,$F8))&gt;INDEX(Kalender!$B$81:$B$110,MAX(1,$F8)))),2,0))</f>
        <v>0</v>
      </c>
      <c r="DL8" s="5" t="n">
        <f aca="false">IF(Kalender!DL8&lt;&gt;1,0,IF(AND($B8&gt;0,INDEX(Kalender!DL$68:DL$77,MAX(1,$B8))&gt;INDEX(Kalender!$B$68:$B$77,MAX(1,$B8))),1,0)+IF(OR(AND($C8&gt;0,INDEX(Kalender!DL$81:DL$110,MAX(1,$C8))&gt;INDEX(Kalender!$B$81:$B$110,MAX(1,$C8))),AND($D8&gt;0,INDEX(Kalender!DL$81:DL$110,MAX(1,$D8))&gt;INDEX(Kalender!$B$81:$B$110,MAX(1,$D8))),AND($E8&gt;0,INDEX(Kalender!DL$81:DL$110,MAX(1,$E8))&gt;INDEX(Kalender!$B$81:$B$110,MAX(1,$E8))),AND($F8&gt;0,INDEX(Kalender!DL$81:DL$110,MAX(1,$F8))&gt;INDEX(Kalender!$B$81:$B$110,MAX(1,$F8)))),2,0))</f>
        <v>0</v>
      </c>
      <c r="DM8" s="5" t="n">
        <f aca="false">IF(Kalender!DM8&lt;&gt;1,0,IF(AND($B8&gt;0,INDEX(Kalender!DM$68:DM$77,MAX(1,$B8))&gt;INDEX(Kalender!$B$68:$B$77,MAX(1,$B8))),1,0)+IF(OR(AND($C8&gt;0,INDEX(Kalender!DM$81:DM$110,MAX(1,$C8))&gt;INDEX(Kalender!$B$81:$B$110,MAX(1,$C8))),AND($D8&gt;0,INDEX(Kalender!DM$81:DM$110,MAX(1,$D8))&gt;INDEX(Kalender!$B$81:$B$110,MAX(1,$D8))),AND($E8&gt;0,INDEX(Kalender!DM$81:DM$110,MAX(1,$E8))&gt;INDEX(Kalender!$B$81:$B$110,MAX(1,$E8))),AND($F8&gt;0,INDEX(Kalender!DM$81:DM$110,MAX(1,$F8))&gt;INDEX(Kalender!$B$81:$B$110,MAX(1,$F8)))),2,0))</f>
        <v>0</v>
      </c>
      <c r="DN8" s="5" t="n">
        <f aca="false">IF(Kalender!DN8&lt;&gt;1,0,IF(AND($B8&gt;0,INDEX(Kalender!DN$68:DN$77,MAX(1,$B8))&gt;INDEX(Kalender!$B$68:$B$77,MAX(1,$B8))),1,0)+IF(OR(AND($C8&gt;0,INDEX(Kalender!DN$81:DN$110,MAX(1,$C8))&gt;INDEX(Kalender!$B$81:$B$110,MAX(1,$C8))),AND($D8&gt;0,INDEX(Kalender!DN$81:DN$110,MAX(1,$D8))&gt;INDEX(Kalender!$B$81:$B$110,MAX(1,$D8))),AND($E8&gt;0,INDEX(Kalender!DN$81:DN$110,MAX(1,$E8))&gt;INDEX(Kalender!$B$81:$B$110,MAX(1,$E8))),AND($F8&gt;0,INDEX(Kalender!DN$81:DN$110,MAX(1,$F8))&gt;INDEX(Kalender!$B$81:$B$110,MAX(1,$F8)))),2,0))</f>
        <v>0</v>
      </c>
      <c r="DO8" s="5" t="n">
        <f aca="false">IF(Kalender!DO8&lt;&gt;1,0,IF(AND($B8&gt;0,INDEX(Kalender!DO$68:DO$77,MAX(1,$B8))&gt;INDEX(Kalender!$B$68:$B$77,MAX(1,$B8))),1,0)+IF(OR(AND($C8&gt;0,INDEX(Kalender!DO$81:DO$110,MAX(1,$C8))&gt;INDEX(Kalender!$B$81:$B$110,MAX(1,$C8))),AND($D8&gt;0,INDEX(Kalender!DO$81:DO$110,MAX(1,$D8))&gt;INDEX(Kalender!$B$81:$B$110,MAX(1,$D8))),AND($E8&gt;0,INDEX(Kalender!DO$81:DO$110,MAX(1,$E8))&gt;INDEX(Kalender!$B$81:$B$110,MAX(1,$E8))),AND($F8&gt;0,INDEX(Kalender!DO$81:DO$110,MAX(1,$F8))&gt;INDEX(Kalender!$B$81:$B$110,MAX(1,$F8)))),2,0))</f>
        <v>0</v>
      </c>
      <c r="DP8" s="5" t="n">
        <f aca="false">IF(Kalender!DP8&lt;&gt;1,0,IF(AND($B8&gt;0,INDEX(Kalender!DP$68:DP$77,MAX(1,$B8))&gt;INDEX(Kalender!$B$68:$B$77,MAX(1,$B8))),1,0)+IF(OR(AND($C8&gt;0,INDEX(Kalender!DP$81:DP$110,MAX(1,$C8))&gt;INDEX(Kalender!$B$81:$B$110,MAX(1,$C8))),AND($D8&gt;0,INDEX(Kalender!DP$81:DP$110,MAX(1,$D8))&gt;INDEX(Kalender!$B$81:$B$110,MAX(1,$D8))),AND($E8&gt;0,INDEX(Kalender!DP$81:DP$110,MAX(1,$E8))&gt;INDEX(Kalender!$B$81:$B$110,MAX(1,$E8))),AND($F8&gt;0,INDEX(Kalender!DP$81:DP$110,MAX(1,$F8))&gt;INDEX(Kalender!$B$81:$B$110,MAX(1,$F8)))),2,0))</f>
        <v>0</v>
      </c>
      <c r="DQ8" s="5" t="n">
        <f aca="false">IF(Kalender!DQ8&lt;&gt;1,0,IF(AND($B8&gt;0,INDEX(Kalender!DQ$68:DQ$77,MAX(1,$B8))&gt;INDEX(Kalender!$B$68:$B$77,MAX(1,$B8))),1,0)+IF(OR(AND($C8&gt;0,INDEX(Kalender!DQ$81:DQ$110,MAX(1,$C8))&gt;INDEX(Kalender!$B$81:$B$110,MAX(1,$C8))),AND($D8&gt;0,INDEX(Kalender!DQ$81:DQ$110,MAX(1,$D8))&gt;INDEX(Kalender!$B$81:$B$110,MAX(1,$D8))),AND($E8&gt;0,INDEX(Kalender!DQ$81:DQ$110,MAX(1,$E8))&gt;INDEX(Kalender!$B$81:$B$110,MAX(1,$E8))),AND($F8&gt;0,INDEX(Kalender!DQ$81:DQ$110,MAX(1,$F8))&gt;INDEX(Kalender!$B$81:$B$110,MAX(1,$F8)))),2,0))</f>
        <v>0</v>
      </c>
      <c r="DR8" s="5" t="n">
        <f aca="false">IF(Kalender!DR8&lt;&gt;1,0,IF(AND($B8&gt;0,INDEX(Kalender!DR$68:DR$77,MAX(1,$B8))&gt;INDEX(Kalender!$B$68:$B$77,MAX(1,$B8))),1,0)+IF(OR(AND($C8&gt;0,INDEX(Kalender!DR$81:DR$110,MAX(1,$C8))&gt;INDEX(Kalender!$B$81:$B$110,MAX(1,$C8))),AND($D8&gt;0,INDEX(Kalender!DR$81:DR$110,MAX(1,$D8))&gt;INDEX(Kalender!$B$81:$B$110,MAX(1,$D8))),AND($E8&gt;0,INDEX(Kalender!DR$81:DR$110,MAX(1,$E8))&gt;INDEX(Kalender!$B$81:$B$110,MAX(1,$E8))),AND($F8&gt;0,INDEX(Kalender!DR$81:DR$110,MAX(1,$F8))&gt;INDEX(Kalender!$B$81:$B$110,MAX(1,$F8)))),2,0))</f>
        <v>0</v>
      </c>
      <c r="DS8" s="5" t="n">
        <f aca="false">IF(Kalender!DS8&lt;&gt;1,0,IF(AND($B8&gt;0,INDEX(Kalender!DS$68:DS$77,MAX(1,$B8))&gt;INDEX(Kalender!$B$68:$B$77,MAX(1,$B8))),1,0)+IF(OR(AND($C8&gt;0,INDEX(Kalender!DS$81:DS$110,MAX(1,$C8))&gt;INDEX(Kalender!$B$81:$B$110,MAX(1,$C8))),AND($D8&gt;0,INDEX(Kalender!DS$81:DS$110,MAX(1,$D8))&gt;INDEX(Kalender!$B$81:$B$110,MAX(1,$D8))),AND($E8&gt;0,INDEX(Kalender!DS$81:DS$110,MAX(1,$E8))&gt;INDEX(Kalender!$B$81:$B$110,MAX(1,$E8))),AND($F8&gt;0,INDEX(Kalender!DS$81:DS$110,MAX(1,$F8))&gt;INDEX(Kalender!$B$81:$B$110,MAX(1,$F8)))),2,0))</f>
        <v>0</v>
      </c>
      <c r="DT8" s="5" t="n">
        <f aca="false">IF(Kalender!DT8&lt;&gt;1,0,IF(AND($B8&gt;0,INDEX(Kalender!DT$68:DT$77,MAX(1,$B8))&gt;INDEX(Kalender!$B$68:$B$77,MAX(1,$B8))),1,0)+IF(OR(AND($C8&gt;0,INDEX(Kalender!DT$81:DT$110,MAX(1,$C8))&gt;INDEX(Kalender!$B$81:$B$110,MAX(1,$C8))),AND($D8&gt;0,INDEX(Kalender!DT$81:DT$110,MAX(1,$D8))&gt;INDEX(Kalender!$B$81:$B$110,MAX(1,$D8))),AND($E8&gt;0,INDEX(Kalender!DT$81:DT$110,MAX(1,$E8))&gt;INDEX(Kalender!$B$81:$B$110,MAX(1,$E8))),AND($F8&gt;0,INDEX(Kalender!DT$81:DT$110,MAX(1,$F8))&gt;INDEX(Kalender!$B$81:$B$110,MAX(1,$F8)))),2,0))</f>
        <v>0</v>
      </c>
      <c r="DU8" s="5" t="n">
        <f aca="false">IF(Kalender!DU8&lt;&gt;1,0,IF(AND($B8&gt;0,INDEX(Kalender!DU$68:DU$77,MAX(1,$B8))&gt;INDEX(Kalender!$B$68:$B$77,MAX(1,$B8))),1,0)+IF(OR(AND($C8&gt;0,INDEX(Kalender!DU$81:DU$110,MAX(1,$C8))&gt;INDEX(Kalender!$B$81:$B$110,MAX(1,$C8))),AND($D8&gt;0,INDEX(Kalender!DU$81:DU$110,MAX(1,$D8))&gt;INDEX(Kalender!$B$81:$B$110,MAX(1,$D8))),AND($E8&gt;0,INDEX(Kalender!DU$81:DU$110,MAX(1,$E8))&gt;INDEX(Kalender!$B$81:$B$110,MAX(1,$E8))),AND($F8&gt;0,INDEX(Kalender!DU$81:DU$110,MAX(1,$F8))&gt;INDEX(Kalender!$B$81:$B$110,MAX(1,$F8)))),2,0))</f>
        <v>0</v>
      </c>
      <c r="DV8" s="5" t="n">
        <f aca="false">IF(Kalender!DV8&lt;&gt;1,0,IF(AND($B8&gt;0,INDEX(Kalender!DV$68:DV$77,MAX(1,$B8))&gt;INDEX(Kalender!$B$68:$B$77,MAX(1,$B8))),1,0)+IF(OR(AND($C8&gt;0,INDEX(Kalender!DV$81:DV$110,MAX(1,$C8))&gt;INDEX(Kalender!$B$81:$B$110,MAX(1,$C8))),AND($D8&gt;0,INDEX(Kalender!DV$81:DV$110,MAX(1,$D8))&gt;INDEX(Kalender!$B$81:$B$110,MAX(1,$D8))),AND($E8&gt;0,INDEX(Kalender!DV$81:DV$110,MAX(1,$E8))&gt;INDEX(Kalender!$B$81:$B$110,MAX(1,$E8))),AND($F8&gt;0,INDEX(Kalender!DV$81:DV$110,MAX(1,$F8))&gt;INDEX(Kalender!$B$81:$B$110,MAX(1,$F8)))),2,0))</f>
        <v>0</v>
      </c>
      <c r="DW8" s="5" t="n">
        <f aca="false">IF(Kalender!DW8&lt;&gt;1,0,IF(AND($B8&gt;0,INDEX(Kalender!DW$68:DW$77,MAX(1,$B8))&gt;INDEX(Kalender!$B$68:$B$77,MAX(1,$B8))),1,0)+IF(OR(AND($C8&gt;0,INDEX(Kalender!DW$81:DW$110,MAX(1,$C8))&gt;INDEX(Kalender!$B$81:$B$110,MAX(1,$C8))),AND($D8&gt;0,INDEX(Kalender!DW$81:DW$110,MAX(1,$D8))&gt;INDEX(Kalender!$B$81:$B$110,MAX(1,$D8))),AND($E8&gt;0,INDEX(Kalender!DW$81:DW$110,MAX(1,$E8))&gt;INDEX(Kalender!$B$81:$B$110,MAX(1,$E8))),AND($F8&gt;0,INDEX(Kalender!DW$81:DW$110,MAX(1,$F8))&gt;INDEX(Kalender!$B$81:$B$110,MAX(1,$F8)))),2,0))</f>
        <v>0</v>
      </c>
      <c r="DX8" s="5" t="n">
        <f aca="false">IF(Kalender!DX8&lt;&gt;1,0,IF(AND($B8&gt;0,INDEX(Kalender!DX$68:DX$77,MAX(1,$B8))&gt;INDEX(Kalender!$B$68:$B$77,MAX(1,$B8))),1,0)+IF(OR(AND($C8&gt;0,INDEX(Kalender!DX$81:DX$110,MAX(1,$C8))&gt;INDEX(Kalender!$B$81:$B$110,MAX(1,$C8))),AND($D8&gt;0,INDEX(Kalender!DX$81:DX$110,MAX(1,$D8))&gt;INDEX(Kalender!$B$81:$B$110,MAX(1,$D8))),AND($E8&gt;0,INDEX(Kalender!DX$81:DX$110,MAX(1,$E8))&gt;INDEX(Kalender!$B$81:$B$110,MAX(1,$E8))),AND($F8&gt;0,INDEX(Kalender!DX$81:DX$110,MAX(1,$F8))&gt;INDEX(Kalender!$B$81:$B$110,MAX(1,$F8)))),2,0))</f>
        <v>0</v>
      </c>
      <c r="DY8" s="5" t="n">
        <f aca="false">IF(Kalender!DY8&lt;&gt;1,0,IF(AND($B8&gt;0,INDEX(Kalender!DY$68:DY$77,MAX(1,$B8))&gt;INDEX(Kalender!$B$68:$B$77,MAX(1,$B8))),1,0)+IF(OR(AND($C8&gt;0,INDEX(Kalender!DY$81:DY$110,MAX(1,$C8))&gt;INDEX(Kalender!$B$81:$B$110,MAX(1,$C8))),AND($D8&gt;0,INDEX(Kalender!DY$81:DY$110,MAX(1,$D8))&gt;INDEX(Kalender!$B$81:$B$110,MAX(1,$D8))),AND($E8&gt;0,INDEX(Kalender!DY$81:DY$110,MAX(1,$E8))&gt;INDEX(Kalender!$B$81:$B$110,MAX(1,$E8))),AND($F8&gt;0,INDEX(Kalender!DY$81:DY$110,MAX(1,$F8))&gt;INDEX(Kalender!$B$81:$B$110,MAX(1,$F8)))),2,0))</f>
        <v>0</v>
      </c>
      <c r="DZ8" s="5" t="n">
        <f aca="false">IF(Kalender!DZ8&lt;&gt;1,0,IF(AND($B8&gt;0,INDEX(Kalender!DZ$68:DZ$77,MAX(1,$B8))&gt;INDEX(Kalender!$B$68:$B$77,MAX(1,$B8))),1,0)+IF(OR(AND($C8&gt;0,INDEX(Kalender!DZ$81:DZ$110,MAX(1,$C8))&gt;INDEX(Kalender!$B$81:$B$110,MAX(1,$C8))),AND($D8&gt;0,INDEX(Kalender!DZ$81:DZ$110,MAX(1,$D8))&gt;INDEX(Kalender!$B$81:$B$110,MAX(1,$D8))),AND($E8&gt;0,INDEX(Kalender!DZ$81:DZ$110,MAX(1,$E8))&gt;INDEX(Kalender!$B$81:$B$110,MAX(1,$E8))),AND($F8&gt;0,INDEX(Kalender!DZ$81:DZ$110,MAX(1,$F8))&gt;INDEX(Kalender!$B$81:$B$110,MAX(1,$F8)))),2,0))</f>
        <v>0</v>
      </c>
      <c r="EA8" s="5" t="n">
        <f aca="false">IF(Kalender!EA8&lt;&gt;1,0,IF(AND($B8&gt;0,INDEX(Kalender!EA$68:EA$77,MAX(1,$B8))&gt;INDEX(Kalender!$B$68:$B$77,MAX(1,$B8))),1,0)+IF(OR(AND($C8&gt;0,INDEX(Kalender!EA$81:EA$110,MAX(1,$C8))&gt;INDEX(Kalender!$B$81:$B$110,MAX(1,$C8))),AND($D8&gt;0,INDEX(Kalender!EA$81:EA$110,MAX(1,$D8))&gt;INDEX(Kalender!$B$81:$B$110,MAX(1,$D8))),AND($E8&gt;0,INDEX(Kalender!EA$81:EA$110,MAX(1,$E8))&gt;INDEX(Kalender!$B$81:$B$110,MAX(1,$E8))),AND($F8&gt;0,INDEX(Kalender!EA$81:EA$110,MAX(1,$F8))&gt;INDEX(Kalender!$B$81:$B$110,MAX(1,$F8)))),2,0))</f>
        <v>0</v>
      </c>
      <c r="EB8" s="5" t="n">
        <f aca="false">IF(Kalender!EB8&lt;&gt;1,0,IF(AND($B8&gt;0,INDEX(Kalender!EB$68:EB$77,MAX(1,$B8))&gt;INDEX(Kalender!$B$68:$B$77,MAX(1,$B8))),1,0)+IF(OR(AND($C8&gt;0,INDEX(Kalender!EB$81:EB$110,MAX(1,$C8))&gt;INDEX(Kalender!$B$81:$B$110,MAX(1,$C8))),AND($D8&gt;0,INDEX(Kalender!EB$81:EB$110,MAX(1,$D8))&gt;INDEX(Kalender!$B$81:$B$110,MAX(1,$D8))),AND($E8&gt;0,INDEX(Kalender!EB$81:EB$110,MAX(1,$E8))&gt;INDEX(Kalender!$B$81:$B$110,MAX(1,$E8))),AND($F8&gt;0,INDEX(Kalender!EB$81:EB$110,MAX(1,$F8))&gt;INDEX(Kalender!$B$81:$B$110,MAX(1,$F8)))),2,0))</f>
        <v>0</v>
      </c>
      <c r="EC8" s="5" t="n">
        <f aca="false">IF(Kalender!EC8&lt;&gt;1,0,IF(AND($B8&gt;0,INDEX(Kalender!EC$68:EC$77,MAX(1,$B8))&gt;INDEX(Kalender!$B$68:$B$77,MAX(1,$B8))),1,0)+IF(OR(AND($C8&gt;0,INDEX(Kalender!EC$81:EC$110,MAX(1,$C8))&gt;INDEX(Kalender!$B$81:$B$110,MAX(1,$C8))),AND($D8&gt;0,INDEX(Kalender!EC$81:EC$110,MAX(1,$D8))&gt;INDEX(Kalender!$B$81:$B$110,MAX(1,$D8))),AND($E8&gt;0,INDEX(Kalender!EC$81:EC$110,MAX(1,$E8))&gt;INDEX(Kalender!$B$81:$B$110,MAX(1,$E8))),AND($F8&gt;0,INDEX(Kalender!EC$81:EC$110,MAX(1,$F8))&gt;INDEX(Kalender!$B$81:$B$110,MAX(1,$F8)))),2,0))</f>
        <v>0</v>
      </c>
      <c r="ED8" s="5" t="n">
        <f aca="false">IF(Kalender!ED8&lt;&gt;1,0,IF(AND($B8&gt;0,INDEX(Kalender!ED$68:ED$77,MAX(1,$B8))&gt;INDEX(Kalender!$B$68:$B$77,MAX(1,$B8))),1,0)+IF(OR(AND($C8&gt;0,INDEX(Kalender!ED$81:ED$110,MAX(1,$C8))&gt;INDEX(Kalender!$B$81:$B$110,MAX(1,$C8))),AND($D8&gt;0,INDEX(Kalender!ED$81:ED$110,MAX(1,$D8))&gt;INDEX(Kalender!$B$81:$B$110,MAX(1,$D8))),AND($E8&gt;0,INDEX(Kalender!ED$81:ED$110,MAX(1,$E8))&gt;INDEX(Kalender!$B$81:$B$110,MAX(1,$E8))),AND($F8&gt;0,INDEX(Kalender!ED$81:ED$110,MAX(1,$F8))&gt;INDEX(Kalender!$B$81:$B$110,MAX(1,$F8)))),2,0))</f>
        <v>0</v>
      </c>
      <c r="EE8" s="5" t="n">
        <f aca="false">IF(Kalender!EE8&lt;&gt;1,0,IF(AND($B8&gt;0,INDEX(Kalender!EE$68:EE$77,MAX(1,$B8))&gt;INDEX(Kalender!$B$68:$B$77,MAX(1,$B8))),1,0)+IF(OR(AND($C8&gt;0,INDEX(Kalender!EE$81:EE$110,MAX(1,$C8))&gt;INDEX(Kalender!$B$81:$B$110,MAX(1,$C8))),AND($D8&gt;0,INDEX(Kalender!EE$81:EE$110,MAX(1,$D8))&gt;INDEX(Kalender!$B$81:$B$110,MAX(1,$D8))),AND($E8&gt;0,INDEX(Kalender!EE$81:EE$110,MAX(1,$E8))&gt;INDEX(Kalender!$B$81:$B$110,MAX(1,$E8))),AND($F8&gt;0,INDEX(Kalender!EE$81:EE$110,MAX(1,$F8))&gt;INDEX(Kalender!$B$81:$B$110,MAX(1,$F8)))),2,0))</f>
        <v>0</v>
      </c>
      <c r="EF8" s="5" t="n">
        <f aca="false">IF(Kalender!EF8&lt;&gt;1,0,IF(AND($B8&gt;0,INDEX(Kalender!EF$68:EF$77,MAX(1,$B8))&gt;INDEX(Kalender!$B$68:$B$77,MAX(1,$B8))),1,0)+IF(OR(AND($C8&gt;0,INDEX(Kalender!EF$81:EF$110,MAX(1,$C8))&gt;INDEX(Kalender!$B$81:$B$110,MAX(1,$C8))),AND($D8&gt;0,INDEX(Kalender!EF$81:EF$110,MAX(1,$D8))&gt;INDEX(Kalender!$B$81:$B$110,MAX(1,$D8))),AND($E8&gt;0,INDEX(Kalender!EF$81:EF$110,MAX(1,$E8))&gt;INDEX(Kalender!$B$81:$B$110,MAX(1,$E8))),AND($F8&gt;0,INDEX(Kalender!EF$81:EF$110,MAX(1,$F8))&gt;INDEX(Kalender!$B$81:$B$110,MAX(1,$F8)))),2,0))</f>
        <v>0</v>
      </c>
      <c r="EG8" s="5" t="n">
        <f aca="false">IF(Kalender!EG8&lt;&gt;1,0,IF(AND($B8&gt;0,INDEX(Kalender!EG$68:EG$77,MAX(1,$B8))&gt;INDEX(Kalender!$B$68:$B$77,MAX(1,$B8))),1,0)+IF(OR(AND($C8&gt;0,INDEX(Kalender!EG$81:EG$110,MAX(1,$C8))&gt;INDEX(Kalender!$B$81:$B$110,MAX(1,$C8))),AND($D8&gt;0,INDEX(Kalender!EG$81:EG$110,MAX(1,$D8))&gt;INDEX(Kalender!$B$81:$B$110,MAX(1,$D8))),AND($E8&gt;0,INDEX(Kalender!EG$81:EG$110,MAX(1,$E8))&gt;INDEX(Kalender!$B$81:$B$110,MAX(1,$E8))),AND($F8&gt;0,INDEX(Kalender!EG$81:EG$110,MAX(1,$F8))&gt;INDEX(Kalender!$B$81:$B$110,MAX(1,$F8)))),2,0))</f>
        <v>0</v>
      </c>
      <c r="EH8" s="5" t="n">
        <f aca="false">IF(Kalender!EH8&lt;&gt;1,0,IF(AND($B8&gt;0,INDEX(Kalender!EH$68:EH$77,MAX(1,$B8))&gt;INDEX(Kalender!$B$68:$B$77,MAX(1,$B8))),1,0)+IF(OR(AND($C8&gt;0,INDEX(Kalender!EH$81:EH$110,MAX(1,$C8))&gt;INDEX(Kalender!$B$81:$B$110,MAX(1,$C8))),AND($D8&gt;0,INDEX(Kalender!EH$81:EH$110,MAX(1,$D8))&gt;INDEX(Kalender!$B$81:$B$110,MAX(1,$D8))),AND($E8&gt;0,INDEX(Kalender!EH$81:EH$110,MAX(1,$E8))&gt;INDEX(Kalender!$B$81:$B$110,MAX(1,$E8))),AND($F8&gt;0,INDEX(Kalender!EH$81:EH$110,MAX(1,$F8))&gt;INDEX(Kalender!$B$81:$B$110,MAX(1,$F8)))),2,0))</f>
        <v>0</v>
      </c>
      <c r="EI8" s="5" t="n">
        <f aca="false">IF(Kalender!EI8&lt;&gt;1,0,IF(AND($B8&gt;0,INDEX(Kalender!EI$68:EI$77,MAX(1,$B8))&gt;INDEX(Kalender!$B$68:$B$77,MAX(1,$B8))),1,0)+IF(OR(AND($C8&gt;0,INDEX(Kalender!EI$81:EI$110,MAX(1,$C8))&gt;INDEX(Kalender!$B$81:$B$110,MAX(1,$C8))),AND($D8&gt;0,INDEX(Kalender!EI$81:EI$110,MAX(1,$D8))&gt;INDEX(Kalender!$B$81:$B$110,MAX(1,$D8))),AND($E8&gt;0,INDEX(Kalender!EI$81:EI$110,MAX(1,$E8))&gt;INDEX(Kalender!$B$81:$B$110,MAX(1,$E8))),AND($F8&gt;0,INDEX(Kalender!EI$81:EI$110,MAX(1,$F8))&gt;INDEX(Kalender!$B$81:$B$110,MAX(1,$F8)))),2,0))</f>
        <v>0</v>
      </c>
      <c r="EJ8" s="5" t="n">
        <f aca="false">IF(Kalender!EJ8&lt;&gt;1,0,IF(AND($B8&gt;0,INDEX(Kalender!EJ$68:EJ$77,MAX(1,$B8))&gt;INDEX(Kalender!$B$68:$B$77,MAX(1,$B8))),1,0)+IF(OR(AND($C8&gt;0,INDEX(Kalender!EJ$81:EJ$110,MAX(1,$C8))&gt;INDEX(Kalender!$B$81:$B$110,MAX(1,$C8))),AND($D8&gt;0,INDEX(Kalender!EJ$81:EJ$110,MAX(1,$D8))&gt;INDEX(Kalender!$B$81:$B$110,MAX(1,$D8))),AND($E8&gt;0,INDEX(Kalender!EJ$81:EJ$110,MAX(1,$E8))&gt;INDEX(Kalender!$B$81:$B$110,MAX(1,$E8))),AND($F8&gt;0,INDEX(Kalender!EJ$81:EJ$110,MAX(1,$F8))&gt;INDEX(Kalender!$B$81:$B$110,MAX(1,$F8)))),2,0))</f>
        <v>0</v>
      </c>
      <c r="EK8" s="5" t="n">
        <f aca="false">IF(Kalender!EK8&lt;&gt;1,0,IF(AND($B8&gt;0,INDEX(Kalender!EK$68:EK$77,MAX(1,$B8))&gt;INDEX(Kalender!$B$68:$B$77,MAX(1,$B8))),1,0)+IF(OR(AND($C8&gt;0,INDEX(Kalender!EK$81:EK$110,MAX(1,$C8))&gt;INDEX(Kalender!$B$81:$B$110,MAX(1,$C8))),AND($D8&gt;0,INDEX(Kalender!EK$81:EK$110,MAX(1,$D8))&gt;INDEX(Kalender!$B$81:$B$110,MAX(1,$D8))),AND($E8&gt;0,INDEX(Kalender!EK$81:EK$110,MAX(1,$E8))&gt;INDEX(Kalender!$B$81:$B$110,MAX(1,$E8))),AND($F8&gt;0,INDEX(Kalender!EK$81:EK$110,MAX(1,$F8))&gt;INDEX(Kalender!$B$81:$B$110,MAX(1,$F8)))),2,0))</f>
        <v>0</v>
      </c>
      <c r="EL8" s="5" t="n">
        <f aca="false">IF(Kalender!EL8&lt;&gt;1,0,IF(AND($B8&gt;0,INDEX(Kalender!EL$68:EL$77,MAX(1,$B8))&gt;INDEX(Kalender!$B$68:$B$77,MAX(1,$B8))),1,0)+IF(OR(AND($C8&gt;0,INDEX(Kalender!EL$81:EL$110,MAX(1,$C8))&gt;INDEX(Kalender!$B$81:$B$110,MAX(1,$C8))),AND($D8&gt;0,INDEX(Kalender!EL$81:EL$110,MAX(1,$D8))&gt;INDEX(Kalender!$B$81:$B$110,MAX(1,$D8))),AND($E8&gt;0,INDEX(Kalender!EL$81:EL$110,MAX(1,$E8))&gt;INDEX(Kalender!$B$81:$B$110,MAX(1,$E8))),AND($F8&gt;0,INDEX(Kalender!EL$81:EL$110,MAX(1,$F8))&gt;INDEX(Kalender!$B$81:$B$110,MAX(1,$F8)))),2,0))</f>
        <v>0</v>
      </c>
      <c r="EM8" s="5" t="n">
        <f aca="false">IF(Kalender!EM8&lt;&gt;1,0,IF(AND($B8&gt;0,INDEX(Kalender!EM$68:EM$77,MAX(1,$B8))&gt;INDEX(Kalender!$B$68:$B$77,MAX(1,$B8))),1,0)+IF(OR(AND($C8&gt;0,INDEX(Kalender!EM$81:EM$110,MAX(1,$C8))&gt;INDEX(Kalender!$B$81:$B$110,MAX(1,$C8))),AND($D8&gt;0,INDEX(Kalender!EM$81:EM$110,MAX(1,$D8))&gt;INDEX(Kalender!$B$81:$B$110,MAX(1,$D8))),AND($E8&gt;0,INDEX(Kalender!EM$81:EM$110,MAX(1,$E8))&gt;INDEX(Kalender!$B$81:$B$110,MAX(1,$E8))),AND($F8&gt;0,INDEX(Kalender!EM$81:EM$110,MAX(1,$F8))&gt;INDEX(Kalender!$B$81:$B$110,MAX(1,$F8)))),2,0))</f>
        <v>0</v>
      </c>
      <c r="EN8" s="5" t="n">
        <f aca="false">IF(Kalender!EN8&lt;&gt;1,0,IF(AND($B8&gt;0,INDEX(Kalender!EN$68:EN$77,MAX(1,$B8))&gt;INDEX(Kalender!$B$68:$B$77,MAX(1,$B8))),1,0)+IF(OR(AND($C8&gt;0,INDEX(Kalender!EN$81:EN$110,MAX(1,$C8))&gt;INDEX(Kalender!$B$81:$B$110,MAX(1,$C8))),AND($D8&gt;0,INDEX(Kalender!EN$81:EN$110,MAX(1,$D8))&gt;INDEX(Kalender!$B$81:$B$110,MAX(1,$D8))),AND($E8&gt;0,INDEX(Kalender!EN$81:EN$110,MAX(1,$E8))&gt;INDEX(Kalender!$B$81:$B$110,MAX(1,$E8))),AND($F8&gt;0,INDEX(Kalender!EN$81:EN$110,MAX(1,$F8))&gt;INDEX(Kalender!$B$81:$B$110,MAX(1,$F8)))),2,0))</f>
        <v>0</v>
      </c>
      <c r="EO8" s="5" t="n">
        <f aca="false">IF(Kalender!EO8&lt;&gt;1,0,IF(AND($B8&gt;0,INDEX(Kalender!EO$68:EO$77,MAX(1,$B8))&gt;INDEX(Kalender!$B$68:$B$77,MAX(1,$B8))),1,0)+IF(OR(AND($C8&gt;0,INDEX(Kalender!EO$81:EO$110,MAX(1,$C8))&gt;INDEX(Kalender!$B$81:$B$110,MAX(1,$C8))),AND($D8&gt;0,INDEX(Kalender!EO$81:EO$110,MAX(1,$D8))&gt;INDEX(Kalender!$B$81:$B$110,MAX(1,$D8))),AND($E8&gt;0,INDEX(Kalender!EO$81:EO$110,MAX(1,$E8))&gt;INDEX(Kalender!$B$81:$B$110,MAX(1,$E8))),AND($F8&gt;0,INDEX(Kalender!EO$81:EO$110,MAX(1,$F8))&gt;INDEX(Kalender!$B$81:$B$110,MAX(1,$F8)))),2,0))</f>
        <v>0</v>
      </c>
      <c r="EP8" s="5" t="n">
        <f aca="false">IF(Kalender!EP8&lt;&gt;1,0,IF(AND($B8&gt;0,INDEX(Kalender!EP$68:EP$77,MAX(1,$B8))&gt;INDEX(Kalender!$B$68:$B$77,MAX(1,$B8))),1,0)+IF(OR(AND($C8&gt;0,INDEX(Kalender!EP$81:EP$110,MAX(1,$C8))&gt;INDEX(Kalender!$B$81:$B$110,MAX(1,$C8))),AND($D8&gt;0,INDEX(Kalender!EP$81:EP$110,MAX(1,$D8))&gt;INDEX(Kalender!$B$81:$B$110,MAX(1,$D8))),AND($E8&gt;0,INDEX(Kalender!EP$81:EP$110,MAX(1,$E8))&gt;INDEX(Kalender!$B$81:$B$110,MAX(1,$E8))),AND($F8&gt;0,INDEX(Kalender!EP$81:EP$110,MAX(1,$F8))&gt;INDEX(Kalender!$B$81:$B$110,MAX(1,$F8)))),2,0))</f>
        <v>0</v>
      </c>
      <c r="EQ8" s="5" t="n">
        <f aca="false">IF(Kalender!EQ8&lt;&gt;1,0,IF(AND($B8&gt;0,INDEX(Kalender!EQ$68:EQ$77,MAX(1,$B8))&gt;INDEX(Kalender!$B$68:$B$77,MAX(1,$B8))),1,0)+IF(OR(AND($C8&gt;0,INDEX(Kalender!EQ$81:EQ$110,MAX(1,$C8))&gt;INDEX(Kalender!$B$81:$B$110,MAX(1,$C8))),AND($D8&gt;0,INDEX(Kalender!EQ$81:EQ$110,MAX(1,$D8))&gt;INDEX(Kalender!$B$81:$B$110,MAX(1,$D8))),AND($E8&gt;0,INDEX(Kalender!EQ$81:EQ$110,MAX(1,$E8))&gt;INDEX(Kalender!$B$81:$B$110,MAX(1,$E8))),AND($F8&gt;0,INDEX(Kalender!EQ$81:EQ$110,MAX(1,$F8))&gt;INDEX(Kalender!$B$81:$B$110,MAX(1,$F8)))),2,0))</f>
        <v>0</v>
      </c>
      <c r="ER8" s="5" t="n">
        <f aca="false">IF(Kalender!ER8&lt;&gt;1,0,IF(AND($B8&gt;0,INDEX(Kalender!ER$68:ER$77,MAX(1,$B8))&gt;INDEX(Kalender!$B$68:$B$77,MAX(1,$B8))),1,0)+IF(OR(AND($C8&gt;0,INDEX(Kalender!ER$81:ER$110,MAX(1,$C8))&gt;INDEX(Kalender!$B$81:$B$110,MAX(1,$C8))),AND($D8&gt;0,INDEX(Kalender!ER$81:ER$110,MAX(1,$D8))&gt;INDEX(Kalender!$B$81:$B$110,MAX(1,$D8))),AND($E8&gt;0,INDEX(Kalender!ER$81:ER$110,MAX(1,$E8))&gt;INDEX(Kalender!$B$81:$B$110,MAX(1,$E8))),AND($F8&gt;0,INDEX(Kalender!ER$81:ER$110,MAX(1,$F8))&gt;INDEX(Kalender!$B$81:$B$110,MAX(1,$F8)))),2,0))</f>
        <v>0</v>
      </c>
      <c r="ES8" s="5" t="n">
        <f aca="false">IF(Kalender!ES8&lt;&gt;1,0,IF(AND($B8&gt;0,INDEX(Kalender!ES$68:ES$77,MAX(1,$B8))&gt;INDEX(Kalender!$B$68:$B$77,MAX(1,$B8))),1,0)+IF(OR(AND($C8&gt;0,INDEX(Kalender!ES$81:ES$110,MAX(1,$C8))&gt;INDEX(Kalender!$B$81:$B$110,MAX(1,$C8))),AND($D8&gt;0,INDEX(Kalender!ES$81:ES$110,MAX(1,$D8))&gt;INDEX(Kalender!$B$81:$B$110,MAX(1,$D8))),AND($E8&gt;0,INDEX(Kalender!ES$81:ES$110,MAX(1,$E8))&gt;INDEX(Kalender!$B$81:$B$110,MAX(1,$E8))),AND($F8&gt;0,INDEX(Kalender!ES$81:ES$110,MAX(1,$F8))&gt;INDEX(Kalender!$B$81:$B$110,MAX(1,$F8)))),2,0))</f>
        <v>0</v>
      </c>
      <c r="ET8" s="5" t="n">
        <f aca="false">IF(Kalender!ET8&lt;&gt;1,0,IF(AND($B8&gt;0,INDEX(Kalender!ET$68:ET$77,MAX(1,$B8))&gt;INDEX(Kalender!$B$68:$B$77,MAX(1,$B8))),1,0)+IF(OR(AND($C8&gt;0,INDEX(Kalender!ET$81:ET$110,MAX(1,$C8))&gt;INDEX(Kalender!$B$81:$B$110,MAX(1,$C8))),AND($D8&gt;0,INDEX(Kalender!ET$81:ET$110,MAX(1,$D8))&gt;INDEX(Kalender!$B$81:$B$110,MAX(1,$D8))),AND($E8&gt;0,INDEX(Kalender!ET$81:ET$110,MAX(1,$E8))&gt;INDEX(Kalender!$B$81:$B$110,MAX(1,$E8))),AND($F8&gt;0,INDEX(Kalender!ET$81:ET$110,MAX(1,$F8))&gt;INDEX(Kalender!$B$81:$B$110,MAX(1,$F8)))),2,0))</f>
        <v>0</v>
      </c>
      <c r="EU8" s="5" t="n">
        <f aca="false">IF(Kalender!EU8&lt;&gt;1,0,IF(AND($B8&gt;0,INDEX(Kalender!EU$68:EU$77,MAX(1,$B8))&gt;INDEX(Kalender!$B$68:$B$77,MAX(1,$B8))),1,0)+IF(OR(AND($C8&gt;0,INDEX(Kalender!EU$81:EU$110,MAX(1,$C8))&gt;INDEX(Kalender!$B$81:$B$110,MAX(1,$C8))),AND($D8&gt;0,INDEX(Kalender!EU$81:EU$110,MAX(1,$D8))&gt;INDEX(Kalender!$B$81:$B$110,MAX(1,$D8))),AND($E8&gt;0,INDEX(Kalender!EU$81:EU$110,MAX(1,$E8))&gt;INDEX(Kalender!$B$81:$B$110,MAX(1,$E8))),AND($F8&gt;0,INDEX(Kalender!EU$81:EU$110,MAX(1,$F8))&gt;INDEX(Kalender!$B$81:$B$110,MAX(1,$F8)))),2,0))</f>
        <v>0</v>
      </c>
      <c r="EV8" s="5" t="n">
        <f aca="false">IF(Kalender!EV8&lt;&gt;1,0,IF(AND($B8&gt;0,INDEX(Kalender!EV$68:EV$77,MAX(1,$B8))&gt;INDEX(Kalender!$B$68:$B$77,MAX(1,$B8))),1,0)+IF(OR(AND($C8&gt;0,INDEX(Kalender!EV$81:EV$110,MAX(1,$C8))&gt;INDEX(Kalender!$B$81:$B$110,MAX(1,$C8))),AND($D8&gt;0,INDEX(Kalender!EV$81:EV$110,MAX(1,$D8))&gt;INDEX(Kalender!$B$81:$B$110,MAX(1,$D8))),AND($E8&gt;0,INDEX(Kalender!EV$81:EV$110,MAX(1,$E8))&gt;INDEX(Kalender!$B$81:$B$110,MAX(1,$E8))),AND($F8&gt;0,INDEX(Kalender!EV$81:EV$110,MAX(1,$F8))&gt;INDEX(Kalender!$B$81:$B$110,MAX(1,$F8)))),2,0))</f>
        <v>0</v>
      </c>
      <c r="EW8" s="5" t="n">
        <f aca="false">IF(Kalender!EW8&lt;&gt;1,0,IF(AND($B8&gt;0,INDEX(Kalender!EW$68:EW$77,MAX(1,$B8))&gt;INDEX(Kalender!$B$68:$B$77,MAX(1,$B8))),1,0)+IF(OR(AND($C8&gt;0,INDEX(Kalender!EW$81:EW$110,MAX(1,$C8))&gt;INDEX(Kalender!$B$81:$B$110,MAX(1,$C8))),AND($D8&gt;0,INDEX(Kalender!EW$81:EW$110,MAX(1,$D8))&gt;INDEX(Kalender!$B$81:$B$110,MAX(1,$D8))),AND($E8&gt;0,INDEX(Kalender!EW$81:EW$110,MAX(1,$E8))&gt;INDEX(Kalender!$B$81:$B$110,MAX(1,$E8))),AND($F8&gt;0,INDEX(Kalender!EW$81:EW$110,MAX(1,$F8))&gt;INDEX(Kalender!$B$81:$B$110,MAX(1,$F8)))),2,0))</f>
        <v>0</v>
      </c>
      <c r="EX8" s="5" t="n">
        <f aca="false">IF(Kalender!EX8&lt;&gt;1,0,IF(AND($B8&gt;0,INDEX(Kalender!EX$68:EX$77,MAX(1,$B8))&gt;INDEX(Kalender!$B$68:$B$77,MAX(1,$B8))),1,0)+IF(OR(AND($C8&gt;0,INDEX(Kalender!EX$81:EX$110,MAX(1,$C8))&gt;INDEX(Kalender!$B$81:$B$110,MAX(1,$C8))),AND($D8&gt;0,INDEX(Kalender!EX$81:EX$110,MAX(1,$D8))&gt;INDEX(Kalender!$B$81:$B$110,MAX(1,$D8))),AND($E8&gt;0,INDEX(Kalender!EX$81:EX$110,MAX(1,$E8))&gt;INDEX(Kalender!$B$81:$B$110,MAX(1,$E8))),AND($F8&gt;0,INDEX(Kalender!EX$81:EX$110,MAX(1,$F8))&gt;INDEX(Kalender!$B$81:$B$110,MAX(1,$F8)))),2,0))</f>
        <v>0</v>
      </c>
      <c r="EY8" s="5" t="n">
        <f aca="false">IF(Kalender!EY8&lt;&gt;1,0,IF(AND($B8&gt;0,INDEX(Kalender!EY$68:EY$77,MAX(1,$B8))&gt;INDEX(Kalender!$B$68:$B$77,MAX(1,$B8))),1,0)+IF(OR(AND($C8&gt;0,INDEX(Kalender!EY$81:EY$110,MAX(1,$C8))&gt;INDEX(Kalender!$B$81:$B$110,MAX(1,$C8))),AND($D8&gt;0,INDEX(Kalender!EY$81:EY$110,MAX(1,$D8))&gt;INDEX(Kalender!$B$81:$B$110,MAX(1,$D8))),AND($E8&gt;0,INDEX(Kalender!EY$81:EY$110,MAX(1,$E8))&gt;INDEX(Kalender!$B$81:$B$110,MAX(1,$E8))),AND($F8&gt;0,INDEX(Kalender!EY$81:EY$110,MAX(1,$F8))&gt;INDEX(Kalender!$B$81:$B$110,MAX(1,$F8)))),2,0))</f>
        <v>0</v>
      </c>
      <c r="EZ8" s="5" t="n">
        <f aca="false">IF(Kalender!EZ8&lt;&gt;1,0,IF(AND($B8&gt;0,INDEX(Kalender!EZ$68:EZ$77,MAX(1,$B8))&gt;INDEX(Kalender!$B$68:$B$77,MAX(1,$B8))),1,0)+IF(OR(AND($C8&gt;0,INDEX(Kalender!EZ$81:EZ$110,MAX(1,$C8))&gt;INDEX(Kalender!$B$81:$B$110,MAX(1,$C8))),AND($D8&gt;0,INDEX(Kalender!EZ$81:EZ$110,MAX(1,$D8))&gt;INDEX(Kalender!$B$81:$B$110,MAX(1,$D8))),AND($E8&gt;0,INDEX(Kalender!EZ$81:EZ$110,MAX(1,$E8))&gt;INDEX(Kalender!$B$81:$B$110,MAX(1,$E8))),AND($F8&gt;0,INDEX(Kalender!EZ$81:EZ$110,MAX(1,$F8))&gt;INDEX(Kalender!$B$81:$B$110,MAX(1,$F8)))),2,0))</f>
        <v>0</v>
      </c>
      <c r="FA8" s="5" t="n">
        <f aca="false">IF(Kalender!FA8&lt;&gt;1,0,IF(AND($B8&gt;0,INDEX(Kalender!FA$68:FA$77,MAX(1,$B8))&gt;INDEX(Kalender!$B$68:$B$77,MAX(1,$B8))),1,0)+IF(OR(AND($C8&gt;0,INDEX(Kalender!FA$81:FA$110,MAX(1,$C8))&gt;INDEX(Kalender!$B$81:$B$110,MAX(1,$C8))),AND($D8&gt;0,INDEX(Kalender!FA$81:FA$110,MAX(1,$D8))&gt;INDEX(Kalender!$B$81:$B$110,MAX(1,$D8))),AND($E8&gt;0,INDEX(Kalender!FA$81:FA$110,MAX(1,$E8))&gt;INDEX(Kalender!$B$81:$B$110,MAX(1,$E8))),AND($F8&gt;0,INDEX(Kalender!FA$81:FA$110,MAX(1,$F8))&gt;INDEX(Kalender!$B$81:$B$110,MAX(1,$F8)))),2,0))</f>
        <v>0</v>
      </c>
      <c r="FB8" s="5" t="n">
        <f aca="false">IF(Kalender!FB8&lt;&gt;1,0,IF(AND($B8&gt;0,INDEX(Kalender!FB$68:FB$77,MAX(1,$B8))&gt;INDEX(Kalender!$B$68:$B$77,MAX(1,$B8))),1,0)+IF(OR(AND($C8&gt;0,INDEX(Kalender!FB$81:FB$110,MAX(1,$C8))&gt;INDEX(Kalender!$B$81:$B$110,MAX(1,$C8))),AND($D8&gt;0,INDEX(Kalender!FB$81:FB$110,MAX(1,$D8))&gt;INDEX(Kalender!$B$81:$B$110,MAX(1,$D8))),AND($E8&gt;0,INDEX(Kalender!FB$81:FB$110,MAX(1,$E8))&gt;INDEX(Kalender!$B$81:$B$110,MAX(1,$E8))),AND($F8&gt;0,INDEX(Kalender!FB$81:FB$110,MAX(1,$F8))&gt;INDEX(Kalender!$B$81:$B$110,MAX(1,$F8)))),2,0))</f>
        <v>0</v>
      </c>
      <c r="FC8" s="5" t="n">
        <f aca="false">IF(Kalender!FC8&lt;&gt;1,0,IF(AND($B8&gt;0,INDEX(Kalender!FC$68:FC$77,MAX(1,$B8))&gt;INDEX(Kalender!$B$68:$B$77,MAX(1,$B8))),1,0)+IF(OR(AND($C8&gt;0,INDEX(Kalender!FC$81:FC$110,MAX(1,$C8))&gt;INDEX(Kalender!$B$81:$B$110,MAX(1,$C8))),AND($D8&gt;0,INDEX(Kalender!FC$81:FC$110,MAX(1,$D8))&gt;INDEX(Kalender!$B$81:$B$110,MAX(1,$D8))),AND($E8&gt;0,INDEX(Kalender!FC$81:FC$110,MAX(1,$E8))&gt;INDEX(Kalender!$B$81:$B$110,MAX(1,$E8))),AND($F8&gt;0,INDEX(Kalender!FC$81:FC$110,MAX(1,$F8))&gt;INDEX(Kalender!$B$81:$B$110,MAX(1,$F8)))),2,0))</f>
        <v>0</v>
      </c>
      <c r="FD8" s="5" t="n">
        <f aca="false">IF(Kalender!FD8&lt;&gt;1,0,IF(AND($B8&gt;0,INDEX(Kalender!FD$68:FD$77,MAX(1,$B8))&gt;INDEX(Kalender!$B$68:$B$77,MAX(1,$B8))),1,0)+IF(OR(AND($C8&gt;0,INDEX(Kalender!FD$81:FD$110,MAX(1,$C8))&gt;INDEX(Kalender!$B$81:$B$110,MAX(1,$C8))),AND($D8&gt;0,INDEX(Kalender!FD$81:FD$110,MAX(1,$D8))&gt;INDEX(Kalender!$B$81:$B$110,MAX(1,$D8))),AND($E8&gt;0,INDEX(Kalender!FD$81:FD$110,MAX(1,$E8))&gt;INDEX(Kalender!$B$81:$B$110,MAX(1,$E8))),AND($F8&gt;0,INDEX(Kalender!FD$81:FD$110,MAX(1,$F8))&gt;INDEX(Kalender!$B$81:$B$110,MAX(1,$F8)))),2,0))</f>
        <v>0</v>
      </c>
      <c r="FE8" s="5" t="n">
        <f aca="false">IF(Kalender!FE8&lt;&gt;1,0,IF(AND($B8&gt;0,INDEX(Kalender!FE$68:FE$77,MAX(1,$B8))&gt;INDEX(Kalender!$B$68:$B$77,MAX(1,$B8))),1,0)+IF(OR(AND($C8&gt;0,INDEX(Kalender!FE$81:FE$110,MAX(1,$C8))&gt;INDEX(Kalender!$B$81:$B$110,MAX(1,$C8))),AND($D8&gt;0,INDEX(Kalender!FE$81:FE$110,MAX(1,$D8))&gt;INDEX(Kalender!$B$81:$B$110,MAX(1,$D8))),AND($E8&gt;0,INDEX(Kalender!FE$81:FE$110,MAX(1,$E8))&gt;INDEX(Kalender!$B$81:$B$110,MAX(1,$E8))),AND($F8&gt;0,INDEX(Kalender!FE$81:FE$110,MAX(1,$F8))&gt;INDEX(Kalender!$B$81:$B$110,MAX(1,$F8)))),2,0))</f>
        <v>0</v>
      </c>
      <c r="FF8" s="5" t="n">
        <f aca="false">IF(Kalender!FF8&lt;&gt;1,0,IF(AND($B8&gt;0,INDEX(Kalender!FF$68:FF$77,MAX(1,$B8))&gt;INDEX(Kalender!$B$68:$B$77,MAX(1,$B8))),1,0)+IF(OR(AND($C8&gt;0,INDEX(Kalender!FF$81:FF$110,MAX(1,$C8))&gt;INDEX(Kalender!$B$81:$B$110,MAX(1,$C8))),AND($D8&gt;0,INDEX(Kalender!FF$81:FF$110,MAX(1,$D8))&gt;INDEX(Kalender!$B$81:$B$110,MAX(1,$D8))),AND($E8&gt;0,INDEX(Kalender!FF$81:FF$110,MAX(1,$E8))&gt;INDEX(Kalender!$B$81:$B$110,MAX(1,$E8))),AND($F8&gt;0,INDEX(Kalender!FF$81:FF$110,MAX(1,$F8))&gt;INDEX(Kalender!$B$81:$B$110,MAX(1,$F8)))),2,0))</f>
        <v>0</v>
      </c>
      <c r="FG8" s="5" t="n">
        <f aca="false">IF(Kalender!FG8&lt;&gt;1,0,IF(AND($B8&gt;0,INDEX(Kalender!FG$68:FG$77,MAX(1,$B8))&gt;INDEX(Kalender!$B$68:$B$77,MAX(1,$B8))),1,0)+IF(OR(AND($C8&gt;0,INDEX(Kalender!FG$81:FG$110,MAX(1,$C8))&gt;INDEX(Kalender!$B$81:$B$110,MAX(1,$C8))),AND($D8&gt;0,INDEX(Kalender!FG$81:FG$110,MAX(1,$D8))&gt;INDEX(Kalender!$B$81:$B$110,MAX(1,$D8))),AND($E8&gt;0,INDEX(Kalender!FG$81:FG$110,MAX(1,$E8))&gt;INDEX(Kalender!$B$81:$B$110,MAX(1,$E8))),AND($F8&gt;0,INDEX(Kalender!FG$81:FG$110,MAX(1,$F8))&gt;INDEX(Kalender!$B$81:$B$110,MAX(1,$F8)))),2,0))</f>
        <v>0</v>
      </c>
      <c r="FH8" s="5" t="n">
        <f aca="false">IF(Kalender!FH8&lt;&gt;1,0,IF(AND($B8&gt;0,INDEX(Kalender!FH$68:FH$77,MAX(1,$B8))&gt;INDEX(Kalender!$B$68:$B$77,MAX(1,$B8))),1,0)+IF(OR(AND($C8&gt;0,INDEX(Kalender!FH$81:FH$110,MAX(1,$C8))&gt;INDEX(Kalender!$B$81:$B$110,MAX(1,$C8))),AND($D8&gt;0,INDEX(Kalender!FH$81:FH$110,MAX(1,$D8))&gt;INDEX(Kalender!$B$81:$B$110,MAX(1,$D8))),AND($E8&gt;0,INDEX(Kalender!FH$81:FH$110,MAX(1,$E8))&gt;INDEX(Kalender!$B$81:$B$110,MAX(1,$E8))),AND($F8&gt;0,INDEX(Kalender!FH$81:FH$110,MAX(1,$F8))&gt;INDEX(Kalender!$B$81:$B$110,MAX(1,$F8)))),2,0))</f>
        <v>0</v>
      </c>
      <c r="FI8" s="5" t="n">
        <f aca="false">IF(Kalender!FI8&lt;&gt;1,0,IF(AND($B8&gt;0,INDEX(Kalender!FI$68:FI$77,MAX(1,$B8))&gt;INDEX(Kalender!$B$68:$B$77,MAX(1,$B8))),1,0)+IF(OR(AND($C8&gt;0,INDEX(Kalender!FI$81:FI$110,MAX(1,$C8))&gt;INDEX(Kalender!$B$81:$B$110,MAX(1,$C8))),AND($D8&gt;0,INDEX(Kalender!FI$81:FI$110,MAX(1,$D8))&gt;INDEX(Kalender!$B$81:$B$110,MAX(1,$D8))),AND($E8&gt;0,INDEX(Kalender!FI$81:FI$110,MAX(1,$E8))&gt;INDEX(Kalender!$B$81:$B$110,MAX(1,$E8))),AND($F8&gt;0,INDEX(Kalender!FI$81:FI$110,MAX(1,$F8))&gt;INDEX(Kalender!$B$81:$B$110,MAX(1,$F8)))),2,0))</f>
        <v>0</v>
      </c>
      <c r="FJ8" s="5" t="n">
        <f aca="false">IF(Kalender!FJ8&lt;&gt;1,0,IF(AND($B8&gt;0,INDEX(Kalender!FJ$68:FJ$77,MAX(1,$B8))&gt;INDEX(Kalender!$B$68:$B$77,MAX(1,$B8))),1,0)+IF(OR(AND($C8&gt;0,INDEX(Kalender!FJ$81:FJ$110,MAX(1,$C8))&gt;INDEX(Kalender!$B$81:$B$110,MAX(1,$C8))),AND($D8&gt;0,INDEX(Kalender!FJ$81:FJ$110,MAX(1,$D8))&gt;INDEX(Kalender!$B$81:$B$110,MAX(1,$D8))),AND($E8&gt;0,INDEX(Kalender!FJ$81:FJ$110,MAX(1,$E8))&gt;INDEX(Kalender!$B$81:$B$110,MAX(1,$E8))),AND($F8&gt;0,INDEX(Kalender!FJ$81:FJ$110,MAX(1,$F8))&gt;INDEX(Kalender!$B$81:$B$110,MAX(1,$F8)))),2,0))</f>
        <v>0</v>
      </c>
      <c r="FK8" s="5" t="n">
        <f aca="false">IF(Kalender!FK8&lt;&gt;1,0,IF(AND($B8&gt;0,INDEX(Kalender!FK$68:FK$77,MAX(1,$B8))&gt;INDEX(Kalender!$B$68:$B$77,MAX(1,$B8))),1,0)+IF(OR(AND($C8&gt;0,INDEX(Kalender!FK$81:FK$110,MAX(1,$C8))&gt;INDEX(Kalender!$B$81:$B$110,MAX(1,$C8))),AND($D8&gt;0,INDEX(Kalender!FK$81:FK$110,MAX(1,$D8))&gt;INDEX(Kalender!$B$81:$B$110,MAX(1,$D8))),AND($E8&gt;0,INDEX(Kalender!FK$81:FK$110,MAX(1,$E8))&gt;INDEX(Kalender!$B$81:$B$110,MAX(1,$E8))),AND($F8&gt;0,INDEX(Kalender!FK$81:FK$110,MAX(1,$F8))&gt;INDEX(Kalender!$B$81:$B$110,MAX(1,$F8)))),2,0))</f>
        <v>0</v>
      </c>
      <c r="FL8" s="5" t="n">
        <f aca="false">IF(Kalender!FL8&lt;&gt;1,0,IF(AND($B8&gt;0,INDEX(Kalender!FL$68:FL$77,MAX(1,$B8))&gt;INDEX(Kalender!$B$68:$B$77,MAX(1,$B8))),1,0)+IF(OR(AND($C8&gt;0,INDEX(Kalender!FL$81:FL$110,MAX(1,$C8))&gt;INDEX(Kalender!$B$81:$B$110,MAX(1,$C8))),AND($D8&gt;0,INDEX(Kalender!FL$81:FL$110,MAX(1,$D8))&gt;INDEX(Kalender!$B$81:$B$110,MAX(1,$D8))),AND($E8&gt;0,INDEX(Kalender!FL$81:FL$110,MAX(1,$E8))&gt;INDEX(Kalender!$B$81:$B$110,MAX(1,$E8))),AND($F8&gt;0,INDEX(Kalender!FL$81:FL$110,MAX(1,$F8))&gt;INDEX(Kalender!$B$81:$B$110,MAX(1,$F8)))),2,0))</f>
        <v>0</v>
      </c>
      <c r="FM8" s="5" t="n">
        <f aca="false">IF(Kalender!FM8&lt;&gt;1,0,IF(AND($B8&gt;0,INDEX(Kalender!FM$68:FM$77,MAX(1,$B8))&gt;INDEX(Kalender!$B$68:$B$77,MAX(1,$B8))),1,0)+IF(OR(AND($C8&gt;0,INDEX(Kalender!FM$81:FM$110,MAX(1,$C8))&gt;INDEX(Kalender!$B$81:$B$110,MAX(1,$C8))),AND($D8&gt;0,INDEX(Kalender!FM$81:FM$110,MAX(1,$D8))&gt;INDEX(Kalender!$B$81:$B$110,MAX(1,$D8))),AND($E8&gt;0,INDEX(Kalender!FM$81:FM$110,MAX(1,$E8))&gt;INDEX(Kalender!$B$81:$B$110,MAX(1,$E8))),AND($F8&gt;0,INDEX(Kalender!FM$81:FM$110,MAX(1,$F8))&gt;INDEX(Kalender!$B$81:$B$110,MAX(1,$F8)))),2,0))</f>
        <v>0</v>
      </c>
      <c r="FN8" s="5" t="n">
        <f aca="false">IF(Kalender!FN8&lt;&gt;1,0,IF(AND($B8&gt;0,INDEX(Kalender!FN$68:FN$77,MAX(1,$B8))&gt;INDEX(Kalender!$B$68:$B$77,MAX(1,$B8))),1,0)+IF(OR(AND($C8&gt;0,INDEX(Kalender!FN$81:FN$110,MAX(1,$C8))&gt;INDEX(Kalender!$B$81:$B$110,MAX(1,$C8))),AND($D8&gt;0,INDEX(Kalender!FN$81:FN$110,MAX(1,$D8))&gt;INDEX(Kalender!$B$81:$B$110,MAX(1,$D8))),AND($E8&gt;0,INDEX(Kalender!FN$81:FN$110,MAX(1,$E8))&gt;INDEX(Kalender!$B$81:$B$110,MAX(1,$E8))),AND($F8&gt;0,INDEX(Kalender!FN$81:FN$110,MAX(1,$F8))&gt;INDEX(Kalender!$B$81:$B$110,MAX(1,$F8)))),2,0))</f>
        <v>0</v>
      </c>
      <c r="FO8" s="5" t="n">
        <f aca="false">IF(Kalender!FO8&lt;&gt;1,0,IF(AND($B8&gt;0,INDEX(Kalender!FO$68:FO$77,MAX(1,$B8))&gt;INDEX(Kalender!$B$68:$B$77,MAX(1,$B8))),1,0)+IF(OR(AND($C8&gt;0,INDEX(Kalender!FO$81:FO$110,MAX(1,$C8))&gt;INDEX(Kalender!$B$81:$B$110,MAX(1,$C8))),AND($D8&gt;0,INDEX(Kalender!FO$81:FO$110,MAX(1,$D8))&gt;INDEX(Kalender!$B$81:$B$110,MAX(1,$D8))),AND($E8&gt;0,INDEX(Kalender!FO$81:FO$110,MAX(1,$E8))&gt;INDEX(Kalender!$B$81:$B$110,MAX(1,$E8))),AND($F8&gt;0,INDEX(Kalender!FO$81:FO$110,MAX(1,$F8))&gt;INDEX(Kalender!$B$81:$B$110,MAX(1,$F8)))),2,0))</f>
        <v>0</v>
      </c>
      <c r="FP8" s="5" t="n">
        <f aca="false">IF(Kalender!FP8&lt;&gt;1,0,IF(AND($B8&gt;0,INDEX(Kalender!FP$68:FP$77,MAX(1,$B8))&gt;INDEX(Kalender!$B$68:$B$77,MAX(1,$B8))),1,0)+IF(OR(AND($C8&gt;0,INDEX(Kalender!FP$81:FP$110,MAX(1,$C8))&gt;INDEX(Kalender!$B$81:$B$110,MAX(1,$C8))),AND($D8&gt;0,INDEX(Kalender!FP$81:FP$110,MAX(1,$D8))&gt;INDEX(Kalender!$B$81:$B$110,MAX(1,$D8))),AND($E8&gt;0,INDEX(Kalender!FP$81:FP$110,MAX(1,$E8))&gt;INDEX(Kalender!$B$81:$B$110,MAX(1,$E8))),AND($F8&gt;0,INDEX(Kalender!FP$81:FP$110,MAX(1,$F8))&gt;INDEX(Kalender!$B$81:$B$110,MAX(1,$F8)))),2,0))</f>
        <v>0</v>
      </c>
      <c r="FQ8" s="5" t="n">
        <f aca="false">IF(Kalender!FQ8&lt;&gt;1,0,IF(AND($B8&gt;0,INDEX(Kalender!FQ$68:FQ$77,MAX(1,$B8))&gt;INDEX(Kalender!$B$68:$B$77,MAX(1,$B8))),1,0)+IF(OR(AND($C8&gt;0,INDEX(Kalender!FQ$81:FQ$110,MAX(1,$C8))&gt;INDEX(Kalender!$B$81:$B$110,MAX(1,$C8))),AND($D8&gt;0,INDEX(Kalender!FQ$81:FQ$110,MAX(1,$D8))&gt;INDEX(Kalender!$B$81:$B$110,MAX(1,$D8))),AND($E8&gt;0,INDEX(Kalender!FQ$81:FQ$110,MAX(1,$E8))&gt;INDEX(Kalender!$B$81:$B$110,MAX(1,$E8))),AND($F8&gt;0,INDEX(Kalender!FQ$81:FQ$110,MAX(1,$F8))&gt;INDEX(Kalender!$B$81:$B$110,MAX(1,$F8)))),2,0))</f>
        <v>0</v>
      </c>
      <c r="FR8" s="5" t="n">
        <f aca="false">IF(Kalender!FR8&lt;&gt;1,0,IF(AND($B8&gt;0,INDEX(Kalender!FR$68:FR$77,MAX(1,$B8))&gt;INDEX(Kalender!$B$68:$B$77,MAX(1,$B8))),1,0)+IF(OR(AND($C8&gt;0,INDEX(Kalender!FR$81:FR$110,MAX(1,$C8))&gt;INDEX(Kalender!$B$81:$B$110,MAX(1,$C8))),AND($D8&gt;0,INDEX(Kalender!FR$81:FR$110,MAX(1,$D8))&gt;INDEX(Kalender!$B$81:$B$110,MAX(1,$D8))),AND($E8&gt;0,INDEX(Kalender!FR$81:FR$110,MAX(1,$E8))&gt;INDEX(Kalender!$B$81:$B$110,MAX(1,$E8))),AND($F8&gt;0,INDEX(Kalender!FR$81:FR$110,MAX(1,$F8))&gt;INDEX(Kalender!$B$81:$B$110,MAX(1,$F8)))),2,0))</f>
        <v>0</v>
      </c>
      <c r="FS8" s="5" t="n">
        <f aca="false">IF(Kalender!FS8&lt;&gt;1,0,IF(AND($B8&gt;0,INDEX(Kalender!FS$68:FS$77,MAX(1,$B8))&gt;INDEX(Kalender!$B$68:$B$77,MAX(1,$B8))),1,0)+IF(OR(AND($C8&gt;0,INDEX(Kalender!FS$81:FS$110,MAX(1,$C8))&gt;INDEX(Kalender!$B$81:$B$110,MAX(1,$C8))),AND($D8&gt;0,INDEX(Kalender!FS$81:FS$110,MAX(1,$D8))&gt;INDEX(Kalender!$B$81:$B$110,MAX(1,$D8))),AND($E8&gt;0,INDEX(Kalender!FS$81:FS$110,MAX(1,$E8))&gt;INDEX(Kalender!$B$81:$B$110,MAX(1,$E8))),AND($F8&gt;0,INDEX(Kalender!FS$81:FS$110,MAX(1,$F8))&gt;INDEX(Kalender!$B$81:$B$110,MAX(1,$F8)))),2,0))</f>
        <v>0</v>
      </c>
      <c r="FT8" s="5" t="n">
        <f aca="false">IF(Kalender!FT8&lt;&gt;1,0,IF(AND($B8&gt;0,INDEX(Kalender!FT$68:FT$77,MAX(1,$B8))&gt;INDEX(Kalender!$B$68:$B$77,MAX(1,$B8))),1,0)+IF(OR(AND($C8&gt;0,INDEX(Kalender!FT$81:FT$110,MAX(1,$C8))&gt;INDEX(Kalender!$B$81:$B$110,MAX(1,$C8))),AND($D8&gt;0,INDEX(Kalender!FT$81:FT$110,MAX(1,$D8))&gt;INDEX(Kalender!$B$81:$B$110,MAX(1,$D8))),AND($E8&gt;0,INDEX(Kalender!FT$81:FT$110,MAX(1,$E8))&gt;INDEX(Kalender!$B$81:$B$110,MAX(1,$E8))),AND($F8&gt;0,INDEX(Kalender!FT$81:FT$110,MAX(1,$F8))&gt;INDEX(Kalender!$B$81:$B$110,MAX(1,$F8)))),2,0))</f>
        <v>0</v>
      </c>
      <c r="FU8" s="5" t="n">
        <f aca="false">IF(Kalender!FU8&lt;&gt;1,0,IF(AND($B8&gt;0,INDEX(Kalender!FU$68:FU$77,MAX(1,$B8))&gt;INDEX(Kalender!$B$68:$B$77,MAX(1,$B8))),1,0)+IF(OR(AND($C8&gt;0,INDEX(Kalender!FU$81:FU$110,MAX(1,$C8))&gt;INDEX(Kalender!$B$81:$B$110,MAX(1,$C8))),AND($D8&gt;0,INDEX(Kalender!FU$81:FU$110,MAX(1,$D8))&gt;INDEX(Kalender!$B$81:$B$110,MAX(1,$D8))),AND($E8&gt;0,INDEX(Kalender!FU$81:FU$110,MAX(1,$E8))&gt;INDEX(Kalender!$B$81:$B$110,MAX(1,$E8))),AND($F8&gt;0,INDEX(Kalender!FU$81:FU$110,MAX(1,$F8))&gt;INDEX(Kalender!$B$81:$B$110,MAX(1,$F8)))),2,0))</f>
        <v>0</v>
      </c>
      <c r="FV8" s="5" t="n">
        <f aca="false">IF(Kalender!FV8&lt;&gt;1,0,IF(AND($B8&gt;0,INDEX(Kalender!FV$68:FV$77,MAX(1,$B8))&gt;INDEX(Kalender!$B$68:$B$77,MAX(1,$B8))),1,0)+IF(OR(AND($C8&gt;0,INDEX(Kalender!FV$81:FV$110,MAX(1,$C8))&gt;INDEX(Kalender!$B$81:$B$110,MAX(1,$C8))),AND($D8&gt;0,INDEX(Kalender!FV$81:FV$110,MAX(1,$D8))&gt;INDEX(Kalender!$B$81:$B$110,MAX(1,$D8))),AND($E8&gt;0,INDEX(Kalender!FV$81:FV$110,MAX(1,$E8))&gt;INDEX(Kalender!$B$81:$B$110,MAX(1,$E8))),AND($F8&gt;0,INDEX(Kalender!FV$81:FV$110,MAX(1,$F8))&gt;INDEX(Kalender!$B$81:$B$110,MAX(1,$F8)))),2,0))</f>
        <v>0</v>
      </c>
      <c r="FW8" s="5" t="n">
        <f aca="false">IF(Kalender!FW8&lt;&gt;1,0,IF(AND($B8&gt;0,INDEX(Kalender!FW$68:FW$77,MAX(1,$B8))&gt;INDEX(Kalender!$B$68:$B$77,MAX(1,$B8))),1,0)+IF(OR(AND($C8&gt;0,INDEX(Kalender!FW$81:FW$110,MAX(1,$C8))&gt;INDEX(Kalender!$B$81:$B$110,MAX(1,$C8))),AND($D8&gt;0,INDEX(Kalender!FW$81:FW$110,MAX(1,$D8))&gt;INDEX(Kalender!$B$81:$B$110,MAX(1,$D8))),AND($E8&gt;0,INDEX(Kalender!FW$81:FW$110,MAX(1,$E8))&gt;INDEX(Kalender!$B$81:$B$110,MAX(1,$E8))),AND($F8&gt;0,INDEX(Kalender!FW$81:FW$110,MAX(1,$F8))&gt;INDEX(Kalender!$B$81:$B$110,MAX(1,$F8)))),2,0))</f>
        <v>0</v>
      </c>
      <c r="FX8" s="5" t="n">
        <f aca="false">IF(Kalender!FX8&lt;&gt;1,0,IF(AND($B8&gt;0,INDEX(Kalender!FX$68:FX$77,MAX(1,$B8))&gt;INDEX(Kalender!$B$68:$B$77,MAX(1,$B8))),1,0)+IF(OR(AND($C8&gt;0,INDEX(Kalender!FX$81:FX$110,MAX(1,$C8))&gt;INDEX(Kalender!$B$81:$B$110,MAX(1,$C8))),AND($D8&gt;0,INDEX(Kalender!FX$81:FX$110,MAX(1,$D8))&gt;INDEX(Kalender!$B$81:$B$110,MAX(1,$D8))),AND($E8&gt;0,INDEX(Kalender!FX$81:FX$110,MAX(1,$E8))&gt;INDEX(Kalender!$B$81:$B$110,MAX(1,$E8))),AND($F8&gt;0,INDEX(Kalender!FX$81:FX$110,MAX(1,$F8))&gt;INDEX(Kalender!$B$81:$B$110,MAX(1,$F8)))),2,0))</f>
        <v>0</v>
      </c>
      <c r="FY8" s="5" t="n">
        <f aca="false">IF(Kalender!FY8&lt;&gt;1,0,IF(AND($B8&gt;0,INDEX(Kalender!FY$68:FY$77,MAX(1,$B8))&gt;INDEX(Kalender!$B$68:$B$77,MAX(1,$B8))),1,0)+IF(OR(AND($C8&gt;0,INDEX(Kalender!FY$81:FY$110,MAX(1,$C8))&gt;INDEX(Kalender!$B$81:$B$110,MAX(1,$C8))),AND($D8&gt;0,INDEX(Kalender!FY$81:FY$110,MAX(1,$D8))&gt;INDEX(Kalender!$B$81:$B$110,MAX(1,$D8))),AND($E8&gt;0,INDEX(Kalender!FY$81:FY$110,MAX(1,$E8))&gt;INDEX(Kalender!$B$81:$B$110,MAX(1,$E8))),AND($F8&gt;0,INDEX(Kalender!FY$81:FY$110,MAX(1,$F8))&gt;INDEX(Kalender!$B$81:$B$110,MAX(1,$F8)))),2,0))</f>
        <v>0</v>
      </c>
      <c r="FZ8" s="5" t="n">
        <f aca="false">IF(Kalender!FZ8&lt;&gt;1,0,IF(AND($B8&gt;0,INDEX(Kalender!FZ$68:FZ$77,MAX(1,$B8))&gt;INDEX(Kalender!$B$68:$B$77,MAX(1,$B8))),1,0)+IF(OR(AND($C8&gt;0,INDEX(Kalender!FZ$81:FZ$110,MAX(1,$C8))&gt;INDEX(Kalender!$B$81:$B$110,MAX(1,$C8))),AND($D8&gt;0,INDEX(Kalender!FZ$81:FZ$110,MAX(1,$D8))&gt;INDEX(Kalender!$B$81:$B$110,MAX(1,$D8))),AND($E8&gt;0,INDEX(Kalender!FZ$81:FZ$110,MAX(1,$E8))&gt;INDEX(Kalender!$B$81:$B$110,MAX(1,$E8))),AND($F8&gt;0,INDEX(Kalender!FZ$81:FZ$110,MAX(1,$F8))&gt;INDEX(Kalender!$B$81:$B$110,MAX(1,$F8)))),2,0))</f>
        <v>0</v>
      </c>
      <c r="GA8" s="5" t="n">
        <f aca="false">IF(Kalender!GA8&lt;&gt;1,0,IF(AND($B8&gt;0,INDEX(Kalender!GA$68:GA$77,MAX(1,$B8))&gt;INDEX(Kalender!$B$68:$B$77,MAX(1,$B8))),1,0)+IF(OR(AND($C8&gt;0,INDEX(Kalender!GA$81:GA$110,MAX(1,$C8))&gt;INDEX(Kalender!$B$81:$B$110,MAX(1,$C8))),AND($D8&gt;0,INDEX(Kalender!GA$81:GA$110,MAX(1,$D8))&gt;INDEX(Kalender!$B$81:$B$110,MAX(1,$D8))),AND($E8&gt;0,INDEX(Kalender!GA$81:GA$110,MAX(1,$E8))&gt;INDEX(Kalender!$B$81:$B$110,MAX(1,$E8))),AND($F8&gt;0,INDEX(Kalender!GA$81:GA$110,MAX(1,$F8))&gt;INDEX(Kalender!$B$81:$B$110,MAX(1,$F8)))),2,0))</f>
        <v>0</v>
      </c>
      <c r="GB8" s="5" t="n">
        <f aca="false">IF(Kalender!GB8&lt;&gt;1,0,IF(AND($B8&gt;0,INDEX(Kalender!GB$68:GB$77,MAX(1,$B8))&gt;INDEX(Kalender!$B$68:$B$77,MAX(1,$B8))),1,0)+IF(OR(AND($C8&gt;0,INDEX(Kalender!GB$81:GB$110,MAX(1,$C8))&gt;INDEX(Kalender!$B$81:$B$110,MAX(1,$C8))),AND($D8&gt;0,INDEX(Kalender!GB$81:GB$110,MAX(1,$D8))&gt;INDEX(Kalender!$B$81:$B$110,MAX(1,$D8))),AND($E8&gt;0,INDEX(Kalender!GB$81:GB$110,MAX(1,$E8))&gt;INDEX(Kalender!$B$81:$B$110,MAX(1,$E8))),AND($F8&gt;0,INDEX(Kalender!GB$81:GB$110,MAX(1,$F8))&gt;INDEX(Kalender!$B$81:$B$110,MAX(1,$F8)))),2,0))</f>
        <v>0</v>
      </c>
      <c r="GC8" s="5" t="n">
        <f aca="false">IF(Kalender!GC8&lt;&gt;1,0,IF(AND($B8&gt;0,INDEX(Kalender!GC$68:GC$77,MAX(1,$B8))&gt;INDEX(Kalender!$B$68:$B$77,MAX(1,$B8))),1,0)+IF(OR(AND($C8&gt;0,INDEX(Kalender!GC$81:GC$110,MAX(1,$C8))&gt;INDEX(Kalender!$B$81:$B$110,MAX(1,$C8))),AND($D8&gt;0,INDEX(Kalender!GC$81:GC$110,MAX(1,$D8))&gt;INDEX(Kalender!$B$81:$B$110,MAX(1,$D8))),AND($E8&gt;0,INDEX(Kalender!GC$81:GC$110,MAX(1,$E8))&gt;INDEX(Kalender!$B$81:$B$110,MAX(1,$E8))),AND($F8&gt;0,INDEX(Kalender!GC$81:GC$110,MAX(1,$F8))&gt;INDEX(Kalender!$B$81:$B$110,MAX(1,$F8)))),2,0))</f>
        <v>0</v>
      </c>
      <c r="GD8" s="5" t="n">
        <f aca="false">IF(Kalender!GD8&lt;&gt;1,0,IF(AND($B8&gt;0,INDEX(Kalender!GD$68:GD$77,MAX(1,$B8))&gt;INDEX(Kalender!$B$68:$B$77,MAX(1,$B8))),1,0)+IF(OR(AND($C8&gt;0,INDEX(Kalender!GD$81:GD$110,MAX(1,$C8))&gt;INDEX(Kalender!$B$81:$B$110,MAX(1,$C8))),AND($D8&gt;0,INDEX(Kalender!GD$81:GD$110,MAX(1,$D8))&gt;INDEX(Kalender!$B$81:$B$110,MAX(1,$D8))),AND($E8&gt;0,INDEX(Kalender!GD$81:GD$110,MAX(1,$E8))&gt;INDEX(Kalender!$B$81:$B$110,MAX(1,$E8))),AND($F8&gt;0,INDEX(Kalender!GD$81:GD$110,MAX(1,$F8))&gt;INDEX(Kalender!$B$81:$B$110,MAX(1,$F8)))),2,0))</f>
        <v>0</v>
      </c>
      <c r="GE8" s="5" t="n">
        <f aca="false">IF(Kalender!GE8&lt;&gt;1,0,IF(AND($B8&gt;0,INDEX(Kalender!GE$68:GE$77,MAX(1,$B8))&gt;INDEX(Kalender!$B$68:$B$77,MAX(1,$B8))),1,0)+IF(OR(AND($C8&gt;0,INDEX(Kalender!GE$81:GE$110,MAX(1,$C8))&gt;INDEX(Kalender!$B$81:$B$110,MAX(1,$C8))),AND($D8&gt;0,INDEX(Kalender!GE$81:GE$110,MAX(1,$D8))&gt;INDEX(Kalender!$B$81:$B$110,MAX(1,$D8))),AND($E8&gt;0,INDEX(Kalender!GE$81:GE$110,MAX(1,$E8))&gt;INDEX(Kalender!$B$81:$B$110,MAX(1,$E8))),AND($F8&gt;0,INDEX(Kalender!GE$81:GE$110,MAX(1,$F8))&gt;INDEX(Kalender!$B$81:$B$110,MAX(1,$F8)))),2,0))</f>
        <v>0</v>
      </c>
      <c r="GF8" s="5" t="n">
        <f aca="false">IF(Kalender!GF8&lt;&gt;1,0,IF(AND($B8&gt;0,INDEX(Kalender!GF$68:GF$77,MAX(1,$B8))&gt;INDEX(Kalender!$B$68:$B$77,MAX(1,$B8))),1,0)+IF(OR(AND($C8&gt;0,INDEX(Kalender!GF$81:GF$110,MAX(1,$C8))&gt;INDEX(Kalender!$B$81:$B$110,MAX(1,$C8))),AND($D8&gt;0,INDEX(Kalender!GF$81:GF$110,MAX(1,$D8))&gt;INDEX(Kalender!$B$81:$B$110,MAX(1,$D8))),AND($E8&gt;0,INDEX(Kalender!GF$81:GF$110,MAX(1,$E8))&gt;INDEX(Kalender!$B$81:$B$110,MAX(1,$E8))),AND($F8&gt;0,INDEX(Kalender!GF$81:GF$110,MAX(1,$F8))&gt;INDEX(Kalender!$B$81:$B$110,MAX(1,$F8)))),2,0))</f>
        <v>0</v>
      </c>
      <c r="GG8" s="5" t="n">
        <f aca="false">IF(Kalender!GG8&lt;&gt;1,0,IF(AND($B8&gt;0,INDEX(Kalender!GG$68:GG$77,MAX(1,$B8))&gt;INDEX(Kalender!$B$68:$B$77,MAX(1,$B8))),1,0)+IF(OR(AND($C8&gt;0,INDEX(Kalender!GG$81:GG$110,MAX(1,$C8))&gt;INDEX(Kalender!$B$81:$B$110,MAX(1,$C8))),AND($D8&gt;0,INDEX(Kalender!GG$81:GG$110,MAX(1,$D8))&gt;INDEX(Kalender!$B$81:$B$110,MAX(1,$D8))),AND($E8&gt;0,INDEX(Kalender!GG$81:GG$110,MAX(1,$E8))&gt;INDEX(Kalender!$B$81:$B$110,MAX(1,$E8))),AND($F8&gt;0,INDEX(Kalender!GG$81:GG$110,MAX(1,$F8))&gt;INDEX(Kalender!$B$81:$B$110,MAX(1,$F8)))),2,0))</f>
        <v>0</v>
      </c>
      <c r="GH8" s="5" t="n">
        <f aca="false">IF(Kalender!GH8&lt;&gt;1,0,IF(AND($B8&gt;0,INDEX(Kalender!GH$68:GH$77,MAX(1,$B8))&gt;INDEX(Kalender!$B$68:$B$77,MAX(1,$B8))),1,0)+IF(OR(AND($C8&gt;0,INDEX(Kalender!GH$81:GH$110,MAX(1,$C8))&gt;INDEX(Kalender!$B$81:$B$110,MAX(1,$C8))),AND($D8&gt;0,INDEX(Kalender!GH$81:GH$110,MAX(1,$D8))&gt;INDEX(Kalender!$B$81:$B$110,MAX(1,$D8))),AND($E8&gt;0,INDEX(Kalender!GH$81:GH$110,MAX(1,$E8))&gt;INDEX(Kalender!$B$81:$B$110,MAX(1,$E8))),AND($F8&gt;0,INDEX(Kalender!GH$81:GH$110,MAX(1,$F8))&gt;INDEX(Kalender!$B$81:$B$110,MAX(1,$F8)))),2,0))</f>
        <v>0</v>
      </c>
      <c r="GI8" s="5" t="n">
        <f aca="false">IF(Kalender!GI8&lt;&gt;1,0,IF(AND($B8&gt;0,INDEX(Kalender!GI$68:GI$77,MAX(1,$B8))&gt;INDEX(Kalender!$B$68:$B$77,MAX(1,$B8))),1,0)+IF(OR(AND($C8&gt;0,INDEX(Kalender!GI$81:GI$110,MAX(1,$C8))&gt;INDEX(Kalender!$B$81:$B$110,MAX(1,$C8))),AND($D8&gt;0,INDEX(Kalender!GI$81:GI$110,MAX(1,$D8))&gt;INDEX(Kalender!$B$81:$B$110,MAX(1,$D8))),AND($E8&gt;0,INDEX(Kalender!GI$81:GI$110,MAX(1,$E8))&gt;INDEX(Kalender!$B$81:$B$110,MAX(1,$E8))),AND($F8&gt;0,INDEX(Kalender!GI$81:GI$110,MAX(1,$F8))&gt;INDEX(Kalender!$B$81:$B$110,MAX(1,$F8)))),2,0))</f>
        <v>0</v>
      </c>
      <c r="GJ8" s="5" t="n">
        <f aca="false">IF(Kalender!GJ8&lt;&gt;1,0,IF(AND($B8&gt;0,INDEX(Kalender!GJ$68:GJ$77,MAX(1,$B8))&gt;INDEX(Kalender!$B$68:$B$77,MAX(1,$B8))),1,0)+IF(OR(AND($C8&gt;0,INDEX(Kalender!GJ$81:GJ$110,MAX(1,$C8))&gt;INDEX(Kalender!$B$81:$B$110,MAX(1,$C8))),AND($D8&gt;0,INDEX(Kalender!GJ$81:GJ$110,MAX(1,$D8))&gt;INDEX(Kalender!$B$81:$B$110,MAX(1,$D8))),AND($E8&gt;0,INDEX(Kalender!GJ$81:GJ$110,MAX(1,$E8))&gt;INDEX(Kalender!$B$81:$B$110,MAX(1,$E8))),AND($F8&gt;0,INDEX(Kalender!GJ$81:GJ$110,MAX(1,$F8))&gt;INDEX(Kalender!$B$81:$B$110,MAX(1,$F8)))),2,0))</f>
        <v>0</v>
      </c>
      <c r="GK8" s="5" t="n">
        <f aca="false">IF(Kalender!GK8&lt;&gt;1,0,IF(AND($B8&gt;0,INDEX(Kalender!GK$68:GK$77,MAX(1,$B8))&gt;INDEX(Kalender!$B$68:$B$77,MAX(1,$B8))),1,0)+IF(OR(AND($C8&gt;0,INDEX(Kalender!GK$81:GK$110,MAX(1,$C8))&gt;INDEX(Kalender!$B$81:$B$110,MAX(1,$C8))),AND($D8&gt;0,INDEX(Kalender!GK$81:GK$110,MAX(1,$D8))&gt;INDEX(Kalender!$B$81:$B$110,MAX(1,$D8))),AND($E8&gt;0,INDEX(Kalender!GK$81:GK$110,MAX(1,$E8))&gt;INDEX(Kalender!$B$81:$B$110,MAX(1,$E8))),AND($F8&gt;0,INDEX(Kalender!GK$81:GK$110,MAX(1,$F8))&gt;INDEX(Kalender!$B$81:$B$110,MAX(1,$F8)))),2,0))</f>
        <v>0</v>
      </c>
      <c r="GL8" s="5" t="n">
        <f aca="false">IF(Kalender!GL8&lt;&gt;1,0,IF(AND($B8&gt;0,INDEX(Kalender!GL$68:GL$77,MAX(1,$B8))&gt;INDEX(Kalender!$B$68:$B$77,MAX(1,$B8))),1,0)+IF(OR(AND($C8&gt;0,INDEX(Kalender!GL$81:GL$110,MAX(1,$C8))&gt;INDEX(Kalender!$B$81:$B$110,MAX(1,$C8))),AND($D8&gt;0,INDEX(Kalender!GL$81:GL$110,MAX(1,$D8))&gt;INDEX(Kalender!$B$81:$B$110,MAX(1,$D8))),AND($E8&gt;0,INDEX(Kalender!GL$81:GL$110,MAX(1,$E8))&gt;INDEX(Kalender!$B$81:$B$110,MAX(1,$E8))),AND($F8&gt;0,INDEX(Kalender!GL$81:GL$110,MAX(1,$F8))&gt;INDEX(Kalender!$B$81:$B$110,MAX(1,$F8)))),2,0))</f>
        <v>0</v>
      </c>
      <c r="GM8" s="5" t="n">
        <f aca="false">IF(Kalender!GM8&lt;&gt;1,0,IF(AND($B8&gt;0,INDEX(Kalender!GM$68:GM$77,MAX(1,$B8))&gt;INDEX(Kalender!$B$68:$B$77,MAX(1,$B8))),1,0)+IF(OR(AND($C8&gt;0,INDEX(Kalender!GM$81:GM$110,MAX(1,$C8))&gt;INDEX(Kalender!$B$81:$B$110,MAX(1,$C8))),AND($D8&gt;0,INDEX(Kalender!GM$81:GM$110,MAX(1,$D8))&gt;INDEX(Kalender!$B$81:$B$110,MAX(1,$D8))),AND($E8&gt;0,INDEX(Kalender!GM$81:GM$110,MAX(1,$E8))&gt;INDEX(Kalender!$B$81:$B$110,MAX(1,$E8))),AND($F8&gt;0,INDEX(Kalender!GM$81:GM$110,MAX(1,$F8))&gt;INDEX(Kalender!$B$81:$B$110,MAX(1,$F8)))),2,0))</f>
        <v>0</v>
      </c>
      <c r="GN8" s="5" t="n">
        <f aca="false">IF(Kalender!GN8&lt;&gt;1,0,IF(AND($B8&gt;0,INDEX(Kalender!GN$68:GN$77,MAX(1,$B8))&gt;INDEX(Kalender!$B$68:$B$77,MAX(1,$B8))),1,0)+IF(OR(AND($C8&gt;0,INDEX(Kalender!GN$81:GN$110,MAX(1,$C8))&gt;INDEX(Kalender!$B$81:$B$110,MAX(1,$C8))),AND($D8&gt;0,INDEX(Kalender!GN$81:GN$110,MAX(1,$D8))&gt;INDEX(Kalender!$B$81:$B$110,MAX(1,$D8))),AND($E8&gt;0,INDEX(Kalender!GN$81:GN$110,MAX(1,$E8))&gt;INDEX(Kalender!$B$81:$B$110,MAX(1,$E8))),AND($F8&gt;0,INDEX(Kalender!GN$81:GN$110,MAX(1,$F8))&gt;INDEX(Kalender!$B$81:$B$110,MAX(1,$F8)))),2,0))</f>
        <v>0</v>
      </c>
      <c r="GO8" s="5" t="n">
        <f aca="false">IF(Kalender!GO8&lt;&gt;1,0,IF(AND($B8&gt;0,INDEX(Kalender!GO$68:GO$77,MAX(1,$B8))&gt;INDEX(Kalender!$B$68:$B$77,MAX(1,$B8))),1,0)+IF(OR(AND($C8&gt;0,INDEX(Kalender!GO$81:GO$110,MAX(1,$C8))&gt;INDEX(Kalender!$B$81:$B$110,MAX(1,$C8))),AND($D8&gt;0,INDEX(Kalender!GO$81:GO$110,MAX(1,$D8))&gt;INDEX(Kalender!$B$81:$B$110,MAX(1,$D8))),AND($E8&gt;0,INDEX(Kalender!GO$81:GO$110,MAX(1,$E8))&gt;INDEX(Kalender!$B$81:$B$110,MAX(1,$E8))),AND($F8&gt;0,INDEX(Kalender!GO$81:GO$110,MAX(1,$F8))&gt;INDEX(Kalender!$B$81:$B$110,MAX(1,$F8)))),2,0))</f>
        <v>0</v>
      </c>
      <c r="GP8" s="5" t="n">
        <f aca="false">IF(Kalender!GP8&lt;&gt;1,0,IF(AND($B8&gt;0,INDEX(Kalender!GP$68:GP$77,MAX(1,$B8))&gt;INDEX(Kalender!$B$68:$B$77,MAX(1,$B8))),1,0)+IF(OR(AND($C8&gt;0,INDEX(Kalender!GP$81:GP$110,MAX(1,$C8))&gt;INDEX(Kalender!$B$81:$B$110,MAX(1,$C8))),AND($D8&gt;0,INDEX(Kalender!GP$81:GP$110,MAX(1,$D8))&gt;INDEX(Kalender!$B$81:$B$110,MAX(1,$D8))),AND($E8&gt;0,INDEX(Kalender!GP$81:GP$110,MAX(1,$E8))&gt;INDEX(Kalender!$B$81:$B$110,MAX(1,$E8))),AND($F8&gt;0,INDEX(Kalender!GP$81:GP$110,MAX(1,$F8))&gt;INDEX(Kalender!$B$81:$B$110,MAX(1,$F8)))),2,0))</f>
        <v>0</v>
      </c>
      <c r="GQ8" s="5" t="n">
        <f aca="false">IF(Kalender!GQ8&lt;&gt;1,0,IF(AND($B8&gt;0,INDEX(Kalender!GQ$68:GQ$77,MAX(1,$B8))&gt;INDEX(Kalender!$B$68:$B$77,MAX(1,$B8))),1,0)+IF(OR(AND($C8&gt;0,INDEX(Kalender!GQ$81:GQ$110,MAX(1,$C8))&gt;INDEX(Kalender!$B$81:$B$110,MAX(1,$C8))),AND($D8&gt;0,INDEX(Kalender!GQ$81:GQ$110,MAX(1,$D8))&gt;INDEX(Kalender!$B$81:$B$110,MAX(1,$D8))),AND($E8&gt;0,INDEX(Kalender!GQ$81:GQ$110,MAX(1,$E8))&gt;INDEX(Kalender!$B$81:$B$110,MAX(1,$E8))),AND($F8&gt;0,INDEX(Kalender!GQ$81:GQ$110,MAX(1,$F8))&gt;INDEX(Kalender!$B$81:$B$110,MAX(1,$F8)))),2,0))</f>
        <v>0</v>
      </c>
      <c r="GR8" s="5" t="n">
        <f aca="false">IF(Kalender!GR8&lt;&gt;1,0,IF(AND($B8&gt;0,INDEX(Kalender!GR$68:GR$77,MAX(1,$B8))&gt;INDEX(Kalender!$B$68:$B$77,MAX(1,$B8))),1,0)+IF(OR(AND($C8&gt;0,INDEX(Kalender!GR$81:GR$110,MAX(1,$C8))&gt;INDEX(Kalender!$B$81:$B$110,MAX(1,$C8))),AND($D8&gt;0,INDEX(Kalender!GR$81:GR$110,MAX(1,$D8))&gt;INDEX(Kalender!$B$81:$B$110,MAX(1,$D8))),AND($E8&gt;0,INDEX(Kalender!GR$81:GR$110,MAX(1,$E8))&gt;INDEX(Kalender!$B$81:$B$110,MAX(1,$E8))),AND($F8&gt;0,INDEX(Kalender!GR$81:GR$110,MAX(1,$F8))&gt;INDEX(Kalender!$B$81:$B$110,MAX(1,$F8)))),2,0))</f>
        <v>0</v>
      </c>
      <c r="GS8" s="5" t="n">
        <f aca="false">IF(Kalender!GS8&lt;&gt;1,0,IF(AND($B8&gt;0,INDEX(Kalender!GS$68:GS$77,MAX(1,$B8))&gt;INDEX(Kalender!$B$68:$B$77,MAX(1,$B8))),1,0)+IF(OR(AND($C8&gt;0,INDEX(Kalender!GS$81:GS$110,MAX(1,$C8))&gt;INDEX(Kalender!$B$81:$B$110,MAX(1,$C8))),AND($D8&gt;0,INDEX(Kalender!GS$81:GS$110,MAX(1,$D8))&gt;INDEX(Kalender!$B$81:$B$110,MAX(1,$D8))),AND($E8&gt;0,INDEX(Kalender!GS$81:GS$110,MAX(1,$E8))&gt;INDEX(Kalender!$B$81:$B$110,MAX(1,$E8))),AND($F8&gt;0,INDEX(Kalender!GS$81:GS$110,MAX(1,$F8))&gt;INDEX(Kalender!$B$81:$B$110,MAX(1,$F8)))),2,0))</f>
        <v>0</v>
      </c>
      <c r="GT8" s="5" t="n">
        <f aca="false">IF(Kalender!GT8&lt;&gt;1,0,IF(AND($B8&gt;0,INDEX(Kalender!GT$68:GT$77,MAX(1,$B8))&gt;INDEX(Kalender!$B$68:$B$77,MAX(1,$B8))),1,0)+IF(OR(AND($C8&gt;0,INDEX(Kalender!GT$81:GT$110,MAX(1,$C8))&gt;INDEX(Kalender!$B$81:$B$110,MAX(1,$C8))),AND($D8&gt;0,INDEX(Kalender!GT$81:GT$110,MAX(1,$D8))&gt;INDEX(Kalender!$B$81:$B$110,MAX(1,$D8))),AND($E8&gt;0,INDEX(Kalender!GT$81:GT$110,MAX(1,$E8))&gt;INDEX(Kalender!$B$81:$B$110,MAX(1,$E8))),AND($F8&gt;0,INDEX(Kalender!GT$81:GT$110,MAX(1,$F8))&gt;INDEX(Kalender!$B$81:$B$110,MAX(1,$F8)))),2,0))</f>
        <v>0</v>
      </c>
      <c r="GU8" s="5" t="n">
        <f aca="false">IF(Kalender!GU8&lt;&gt;1,0,IF(AND($B8&gt;0,INDEX(Kalender!GU$68:GU$77,MAX(1,$B8))&gt;INDEX(Kalender!$B$68:$B$77,MAX(1,$B8))),1,0)+IF(OR(AND($C8&gt;0,INDEX(Kalender!GU$81:GU$110,MAX(1,$C8))&gt;INDEX(Kalender!$B$81:$B$110,MAX(1,$C8))),AND($D8&gt;0,INDEX(Kalender!GU$81:GU$110,MAX(1,$D8))&gt;INDEX(Kalender!$B$81:$B$110,MAX(1,$D8))),AND($E8&gt;0,INDEX(Kalender!GU$81:GU$110,MAX(1,$E8))&gt;INDEX(Kalender!$B$81:$B$110,MAX(1,$E8))),AND($F8&gt;0,INDEX(Kalender!GU$81:GU$110,MAX(1,$F8))&gt;INDEX(Kalender!$B$81:$B$110,MAX(1,$F8)))),2,0))</f>
        <v>0</v>
      </c>
      <c r="GV8" s="5" t="n">
        <f aca="false">IF(Kalender!GV8&lt;&gt;1,0,IF(AND($B8&gt;0,INDEX(Kalender!GV$68:GV$77,MAX(1,$B8))&gt;INDEX(Kalender!$B$68:$B$77,MAX(1,$B8))),1,0)+IF(OR(AND($C8&gt;0,INDEX(Kalender!GV$81:GV$110,MAX(1,$C8))&gt;INDEX(Kalender!$B$81:$B$110,MAX(1,$C8))),AND($D8&gt;0,INDEX(Kalender!GV$81:GV$110,MAX(1,$D8))&gt;INDEX(Kalender!$B$81:$B$110,MAX(1,$D8))),AND($E8&gt;0,INDEX(Kalender!GV$81:GV$110,MAX(1,$E8))&gt;INDEX(Kalender!$B$81:$B$110,MAX(1,$E8))),AND($F8&gt;0,INDEX(Kalender!GV$81:GV$110,MAX(1,$F8))&gt;INDEX(Kalender!$B$81:$B$110,MAX(1,$F8)))),2,0))</f>
        <v>0</v>
      </c>
      <c r="GW8" s="5" t="n">
        <f aca="false">IF(Kalender!GW8&lt;&gt;1,0,IF(AND($B8&gt;0,INDEX(Kalender!GW$68:GW$77,MAX(1,$B8))&gt;INDEX(Kalender!$B$68:$B$77,MAX(1,$B8))),1,0)+IF(OR(AND($C8&gt;0,INDEX(Kalender!GW$81:GW$110,MAX(1,$C8))&gt;INDEX(Kalender!$B$81:$B$110,MAX(1,$C8))),AND($D8&gt;0,INDEX(Kalender!GW$81:GW$110,MAX(1,$D8))&gt;INDEX(Kalender!$B$81:$B$110,MAX(1,$D8))),AND($E8&gt;0,INDEX(Kalender!GW$81:GW$110,MAX(1,$E8))&gt;INDEX(Kalender!$B$81:$B$110,MAX(1,$E8))),AND($F8&gt;0,INDEX(Kalender!GW$81:GW$110,MAX(1,$F8))&gt;INDEX(Kalender!$B$81:$B$110,MAX(1,$F8)))),2,0))</f>
        <v>0</v>
      </c>
      <c r="GX8" s="5" t="n">
        <f aca="false">IF(Kalender!GX8&lt;&gt;1,0,IF(AND($B8&gt;0,INDEX(Kalender!GX$68:GX$77,MAX(1,$B8))&gt;INDEX(Kalender!$B$68:$B$77,MAX(1,$B8))),1,0)+IF(OR(AND($C8&gt;0,INDEX(Kalender!GX$81:GX$110,MAX(1,$C8))&gt;INDEX(Kalender!$B$81:$B$110,MAX(1,$C8))),AND($D8&gt;0,INDEX(Kalender!GX$81:GX$110,MAX(1,$D8))&gt;INDEX(Kalender!$B$81:$B$110,MAX(1,$D8))),AND($E8&gt;0,INDEX(Kalender!GX$81:GX$110,MAX(1,$E8))&gt;INDEX(Kalender!$B$81:$B$110,MAX(1,$E8))),AND($F8&gt;0,INDEX(Kalender!GX$81:GX$110,MAX(1,$F8))&gt;INDEX(Kalender!$B$81:$B$110,MAX(1,$F8)))),2,0))</f>
        <v>2</v>
      </c>
      <c r="GY8" s="5" t="n">
        <f aca="false">IF(Kalender!GY8&lt;&gt;1,0,IF(AND($B8&gt;0,INDEX(Kalender!GY$68:GY$77,MAX(1,$B8))&gt;INDEX(Kalender!$B$68:$B$77,MAX(1,$B8))),1,0)+IF(OR(AND($C8&gt;0,INDEX(Kalender!GY$81:GY$110,MAX(1,$C8))&gt;INDEX(Kalender!$B$81:$B$110,MAX(1,$C8))),AND($D8&gt;0,INDEX(Kalender!GY$81:GY$110,MAX(1,$D8))&gt;INDEX(Kalender!$B$81:$B$110,MAX(1,$D8))),AND($E8&gt;0,INDEX(Kalender!GY$81:GY$110,MAX(1,$E8))&gt;INDEX(Kalender!$B$81:$B$110,MAX(1,$E8))),AND($F8&gt;0,INDEX(Kalender!GY$81:GY$110,MAX(1,$F8))&gt;INDEX(Kalender!$B$81:$B$110,MAX(1,$F8)))),2,0))</f>
        <v>2</v>
      </c>
      <c r="GZ8" s="5" t="n">
        <f aca="false">IF(Kalender!GZ8&lt;&gt;1,0,IF(AND($B8&gt;0,INDEX(Kalender!GZ$68:GZ$77,MAX(1,$B8))&gt;INDEX(Kalender!$B$68:$B$77,MAX(1,$B8))),1,0)+IF(OR(AND($C8&gt;0,INDEX(Kalender!GZ$81:GZ$110,MAX(1,$C8))&gt;INDEX(Kalender!$B$81:$B$110,MAX(1,$C8))),AND($D8&gt;0,INDEX(Kalender!GZ$81:GZ$110,MAX(1,$D8))&gt;INDEX(Kalender!$B$81:$B$110,MAX(1,$D8))),AND($E8&gt;0,INDEX(Kalender!GZ$81:GZ$110,MAX(1,$E8))&gt;INDEX(Kalender!$B$81:$B$110,MAX(1,$E8))),AND($F8&gt;0,INDEX(Kalender!GZ$81:GZ$110,MAX(1,$F8))&gt;INDEX(Kalender!$B$81:$B$110,MAX(1,$F8)))),2,0))</f>
        <v>2</v>
      </c>
      <c r="HA8" s="5" t="n">
        <f aca="false">IF(Kalender!HA8&lt;&gt;1,0,IF(AND($B8&gt;0,INDEX(Kalender!HA$68:HA$77,MAX(1,$B8))&gt;INDEX(Kalender!$B$68:$B$77,MAX(1,$B8))),1,0)+IF(OR(AND($C8&gt;0,INDEX(Kalender!HA$81:HA$110,MAX(1,$C8))&gt;INDEX(Kalender!$B$81:$B$110,MAX(1,$C8))),AND($D8&gt;0,INDEX(Kalender!HA$81:HA$110,MAX(1,$D8))&gt;INDEX(Kalender!$B$81:$B$110,MAX(1,$D8))),AND($E8&gt;0,INDEX(Kalender!HA$81:HA$110,MAX(1,$E8))&gt;INDEX(Kalender!$B$81:$B$110,MAX(1,$E8))),AND($F8&gt;0,INDEX(Kalender!HA$81:HA$110,MAX(1,$F8))&gt;INDEX(Kalender!$B$81:$B$110,MAX(1,$F8)))),2,0))</f>
        <v>2</v>
      </c>
      <c r="HB8" s="5" t="n">
        <f aca="false">IF(Kalender!HB8&lt;&gt;1,0,IF(AND($B8&gt;0,INDEX(Kalender!HB$68:HB$77,MAX(1,$B8))&gt;INDEX(Kalender!$B$68:$B$77,MAX(1,$B8))),1,0)+IF(OR(AND($C8&gt;0,INDEX(Kalender!HB$81:HB$110,MAX(1,$C8))&gt;INDEX(Kalender!$B$81:$B$110,MAX(1,$C8))),AND($D8&gt;0,INDEX(Kalender!HB$81:HB$110,MAX(1,$D8))&gt;INDEX(Kalender!$B$81:$B$110,MAX(1,$D8))),AND($E8&gt;0,INDEX(Kalender!HB$81:HB$110,MAX(1,$E8))&gt;INDEX(Kalender!$B$81:$B$110,MAX(1,$E8))),AND($F8&gt;0,INDEX(Kalender!HB$81:HB$110,MAX(1,$F8))&gt;INDEX(Kalender!$B$81:$B$110,MAX(1,$F8)))),2,0))</f>
        <v>2</v>
      </c>
      <c r="HC8" s="5" t="n">
        <f aca="false">IF(Kalender!HC8&lt;&gt;1,0,IF(AND($B8&gt;0,INDEX(Kalender!HC$68:HC$77,MAX(1,$B8))&gt;INDEX(Kalender!$B$68:$B$77,MAX(1,$B8))),1,0)+IF(OR(AND($C8&gt;0,INDEX(Kalender!HC$81:HC$110,MAX(1,$C8))&gt;INDEX(Kalender!$B$81:$B$110,MAX(1,$C8))),AND($D8&gt;0,INDEX(Kalender!HC$81:HC$110,MAX(1,$D8))&gt;INDEX(Kalender!$B$81:$B$110,MAX(1,$D8))),AND($E8&gt;0,INDEX(Kalender!HC$81:HC$110,MAX(1,$E8))&gt;INDEX(Kalender!$B$81:$B$110,MAX(1,$E8))),AND($F8&gt;0,INDEX(Kalender!HC$81:HC$110,MAX(1,$F8))&gt;INDEX(Kalender!$B$81:$B$110,MAX(1,$F8)))),2,0))</f>
        <v>0</v>
      </c>
      <c r="HD8" s="5" t="n">
        <f aca="false">IF(Kalender!HD8&lt;&gt;1,0,IF(AND($B8&gt;0,INDEX(Kalender!HD$68:HD$77,MAX(1,$B8))&gt;INDEX(Kalender!$B$68:$B$77,MAX(1,$B8))),1,0)+IF(OR(AND($C8&gt;0,INDEX(Kalender!HD$81:HD$110,MAX(1,$C8))&gt;INDEX(Kalender!$B$81:$B$110,MAX(1,$C8))),AND($D8&gt;0,INDEX(Kalender!HD$81:HD$110,MAX(1,$D8))&gt;INDEX(Kalender!$B$81:$B$110,MAX(1,$D8))),AND($E8&gt;0,INDEX(Kalender!HD$81:HD$110,MAX(1,$E8))&gt;INDEX(Kalender!$B$81:$B$110,MAX(1,$E8))),AND($F8&gt;0,INDEX(Kalender!HD$81:HD$110,MAX(1,$F8))&gt;INDEX(Kalender!$B$81:$B$110,MAX(1,$F8)))),2,0))</f>
        <v>0</v>
      </c>
      <c r="HE8" s="5" t="n">
        <f aca="false">IF(Kalender!HE8&lt;&gt;1,0,IF(AND($B8&gt;0,INDEX(Kalender!HE$68:HE$77,MAX(1,$B8))&gt;INDEX(Kalender!$B$68:$B$77,MAX(1,$B8))),1,0)+IF(OR(AND($C8&gt;0,INDEX(Kalender!HE$81:HE$110,MAX(1,$C8))&gt;INDEX(Kalender!$B$81:$B$110,MAX(1,$C8))),AND($D8&gt;0,INDEX(Kalender!HE$81:HE$110,MAX(1,$D8))&gt;INDEX(Kalender!$B$81:$B$110,MAX(1,$D8))),AND($E8&gt;0,INDEX(Kalender!HE$81:HE$110,MAX(1,$E8))&gt;INDEX(Kalender!$B$81:$B$110,MAX(1,$E8))),AND($F8&gt;0,INDEX(Kalender!HE$81:HE$110,MAX(1,$F8))&gt;INDEX(Kalender!$B$81:$B$110,MAX(1,$F8)))),2,0))</f>
        <v>0</v>
      </c>
      <c r="HF8" s="5" t="n">
        <f aca="false">IF(Kalender!HF8&lt;&gt;1,0,IF(AND($B8&gt;0,INDEX(Kalender!HF$68:HF$77,MAX(1,$B8))&gt;INDEX(Kalender!$B$68:$B$77,MAX(1,$B8))),1,0)+IF(OR(AND($C8&gt;0,INDEX(Kalender!HF$81:HF$110,MAX(1,$C8))&gt;INDEX(Kalender!$B$81:$B$110,MAX(1,$C8))),AND($D8&gt;0,INDEX(Kalender!HF$81:HF$110,MAX(1,$D8))&gt;INDEX(Kalender!$B$81:$B$110,MAX(1,$D8))),AND($E8&gt;0,INDEX(Kalender!HF$81:HF$110,MAX(1,$E8))&gt;INDEX(Kalender!$B$81:$B$110,MAX(1,$E8))),AND($F8&gt;0,INDEX(Kalender!HF$81:HF$110,MAX(1,$F8))&gt;INDEX(Kalender!$B$81:$B$110,MAX(1,$F8)))),2,0))</f>
        <v>0</v>
      </c>
      <c r="HG8" s="5" t="n">
        <f aca="false">IF(Kalender!HG8&lt;&gt;1,0,IF(AND($B8&gt;0,INDEX(Kalender!HG$68:HG$77,MAX(1,$B8))&gt;INDEX(Kalender!$B$68:$B$77,MAX(1,$B8))),1,0)+IF(OR(AND($C8&gt;0,INDEX(Kalender!HG$81:HG$110,MAX(1,$C8))&gt;INDEX(Kalender!$B$81:$B$110,MAX(1,$C8))),AND($D8&gt;0,INDEX(Kalender!HG$81:HG$110,MAX(1,$D8))&gt;INDEX(Kalender!$B$81:$B$110,MAX(1,$D8))),AND($E8&gt;0,INDEX(Kalender!HG$81:HG$110,MAX(1,$E8))&gt;INDEX(Kalender!$B$81:$B$110,MAX(1,$E8))),AND($F8&gt;0,INDEX(Kalender!HG$81:HG$110,MAX(1,$F8))&gt;INDEX(Kalender!$B$81:$B$110,MAX(1,$F8)))),2,0))</f>
        <v>0</v>
      </c>
      <c r="HH8" s="5" t="n">
        <f aca="false">IF(Kalender!HH8&lt;&gt;1,0,IF(AND($B8&gt;0,INDEX(Kalender!HH$68:HH$77,MAX(1,$B8))&gt;INDEX(Kalender!$B$68:$B$77,MAX(1,$B8))),1,0)+IF(OR(AND($C8&gt;0,INDEX(Kalender!HH$81:HH$110,MAX(1,$C8))&gt;INDEX(Kalender!$B$81:$B$110,MAX(1,$C8))),AND($D8&gt;0,INDEX(Kalender!HH$81:HH$110,MAX(1,$D8))&gt;INDEX(Kalender!$B$81:$B$110,MAX(1,$D8))),AND($E8&gt;0,INDEX(Kalender!HH$81:HH$110,MAX(1,$E8))&gt;INDEX(Kalender!$B$81:$B$110,MAX(1,$E8))),AND($F8&gt;0,INDEX(Kalender!HH$81:HH$110,MAX(1,$F8))&gt;INDEX(Kalender!$B$81:$B$110,MAX(1,$F8)))),2,0))</f>
        <v>0</v>
      </c>
      <c r="HI8" s="5" t="n">
        <f aca="false">IF(Kalender!HI8&lt;&gt;1,0,IF(AND($B8&gt;0,INDEX(Kalender!HI$68:HI$77,MAX(1,$B8))&gt;INDEX(Kalender!$B$68:$B$77,MAX(1,$B8))),1,0)+IF(OR(AND($C8&gt;0,INDEX(Kalender!HI$81:HI$110,MAX(1,$C8))&gt;INDEX(Kalender!$B$81:$B$110,MAX(1,$C8))),AND($D8&gt;0,INDEX(Kalender!HI$81:HI$110,MAX(1,$D8))&gt;INDEX(Kalender!$B$81:$B$110,MAX(1,$D8))),AND($E8&gt;0,INDEX(Kalender!HI$81:HI$110,MAX(1,$E8))&gt;INDEX(Kalender!$B$81:$B$110,MAX(1,$E8))),AND($F8&gt;0,INDEX(Kalender!HI$81:HI$110,MAX(1,$F8))&gt;INDEX(Kalender!$B$81:$B$110,MAX(1,$F8)))),2,0))</f>
        <v>0</v>
      </c>
      <c r="HJ8" s="5" t="n">
        <f aca="false">IF(Kalender!HJ8&lt;&gt;1,0,IF(AND($B8&gt;0,INDEX(Kalender!HJ$68:HJ$77,MAX(1,$B8))&gt;INDEX(Kalender!$B$68:$B$77,MAX(1,$B8))),1,0)+IF(OR(AND($C8&gt;0,INDEX(Kalender!HJ$81:HJ$110,MAX(1,$C8))&gt;INDEX(Kalender!$B$81:$B$110,MAX(1,$C8))),AND($D8&gt;0,INDEX(Kalender!HJ$81:HJ$110,MAX(1,$D8))&gt;INDEX(Kalender!$B$81:$B$110,MAX(1,$D8))),AND($E8&gt;0,INDEX(Kalender!HJ$81:HJ$110,MAX(1,$E8))&gt;INDEX(Kalender!$B$81:$B$110,MAX(1,$E8))),AND($F8&gt;0,INDEX(Kalender!HJ$81:HJ$110,MAX(1,$F8))&gt;INDEX(Kalender!$B$81:$B$110,MAX(1,$F8)))),2,0))</f>
        <v>0</v>
      </c>
      <c r="HK8" s="5" t="n">
        <f aca="false">IF(Kalender!HK8&lt;&gt;1,0,IF(AND($B8&gt;0,INDEX(Kalender!HK$68:HK$77,MAX(1,$B8))&gt;INDEX(Kalender!$B$68:$B$77,MAX(1,$B8))),1,0)+IF(OR(AND($C8&gt;0,INDEX(Kalender!HK$81:HK$110,MAX(1,$C8))&gt;INDEX(Kalender!$B$81:$B$110,MAX(1,$C8))),AND($D8&gt;0,INDEX(Kalender!HK$81:HK$110,MAX(1,$D8))&gt;INDEX(Kalender!$B$81:$B$110,MAX(1,$D8))),AND($E8&gt;0,INDEX(Kalender!HK$81:HK$110,MAX(1,$E8))&gt;INDEX(Kalender!$B$81:$B$110,MAX(1,$E8))),AND($F8&gt;0,INDEX(Kalender!HK$81:HK$110,MAX(1,$F8))&gt;INDEX(Kalender!$B$81:$B$110,MAX(1,$F8)))),2,0))</f>
        <v>0</v>
      </c>
      <c r="HL8" s="5" t="n">
        <f aca="false">IF(Kalender!HL8&lt;&gt;1,0,IF(AND($B8&gt;0,INDEX(Kalender!HL$68:HL$77,MAX(1,$B8))&gt;INDEX(Kalender!$B$68:$B$77,MAX(1,$B8))),1,0)+IF(OR(AND($C8&gt;0,INDEX(Kalender!HL$81:HL$110,MAX(1,$C8))&gt;INDEX(Kalender!$B$81:$B$110,MAX(1,$C8))),AND($D8&gt;0,INDEX(Kalender!HL$81:HL$110,MAX(1,$D8))&gt;INDEX(Kalender!$B$81:$B$110,MAX(1,$D8))),AND($E8&gt;0,INDEX(Kalender!HL$81:HL$110,MAX(1,$E8))&gt;INDEX(Kalender!$B$81:$B$110,MAX(1,$E8))),AND($F8&gt;0,INDEX(Kalender!HL$81:HL$110,MAX(1,$F8))&gt;INDEX(Kalender!$B$81:$B$110,MAX(1,$F8)))),2,0))</f>
        <v>0</v>
      </c>
      <c r="HM8" s="5" t="n">
        <f aca="false">IF(Kalender!HM8&lt;&gt;1,0,IF(AND($B8&gt;0,INDEX(Kalender!HM$68:HM$77,MAX(1,$B8))&gt;INDEX(Kalender!$B$68:$B$77,MAX(1,$B8))),1,0)+IF(OR(AND($C8&gt;0,INDEX(Kalender!HM$81:HM$110,MAX(1,$C8))&gt;INDEX(Kalender!$B$81:$B$110,MAX(1,$C8))),AND($D8&gt;0,INDEX(Kalender!HM$81:HM$110,MAX(1,$D8))&gt;INDEX(Kalender!$B$81:$B$110,MAX(1,$D8))),AND($E8&gt;0,INDEX(Kalender!HM$81:HM$110,MAX(1,$E8))&gt;INDEX(Kalender!$B$81:$B$110,MAX(1,$E8))),AND($F8&gt;0,INDEX(Kalender!HM$81:HM$110,MAX(1,$F8))&gt;INDEX(Kalender!$B$81:$B$110,MAX(1,$F8)))),2,0))</f>
        <v>0</v>
      </c>
      <c r="HN8" s="5" t="n">
        <f aca="false">IF(Kalender!HN8&lt;&gt;1,0,IF(AND($B8&gt;0,INDEX(Kalender!HN$68:HN$77,MAX(1,$B8))&gt;INDEX(Kalender!$B$68:$B$77,MAX(1,$B8))),1,0)+IF(OR(AND($C8&gt;0,INDEX(Kalender!HN$81:HN$110,MAX(1,$C8))&gt;INDEX(Kalender!$B$81:$B$110,MAX(1,$C8))),AND($D8&gt;0,INDEX(Kalender!HN$81:HN$110,MAX(1,$D8))&gt;INDEX(Kalender!$B$81:$B$110,MAX(1,$D8))),AND($E8&gt;0,INDEX(Kalender!HN$81:HN$110,MAX(1,$E8))&gt;INDEX(Kalender!$B$81:$B$110,MAX(1,$E8))),AND($F8&gt;0,INDEX(Kalender!HN$81:HN$110,MAX(1,$F8))&gt;INDEX(Kalender!$B$81:$B$110,MAX(1,$F8)))),2,0))</f>
        <v>0</v>
      </c>
      <c r="HO8" s="5" t="n">
        <f aca="false">IF(Kalender!HO8&lt;&gt;1,0,IF(AND($B8&gt;0,INDEX(Kalender!HO$68:HO$77,MAX(1,$B8))&gt;INDEX(Kalender!$B$68:$B$77,MAX(1,$B8))),1,0)+IF(OR(AND($C8&gt;0,INDEX(Kalender!HO$81:HO$110,MAX(1,$C8))&gt;INDEX(Kalender!$B$81:$B$110,MAX(1,$C8))),AND($D8&gt;0,INDEX(Kalender!HO$81:HO$110,MAX(1,$D8))&gt;INDEX(Kalender!$B$81:$B$110,MAX(1,$D8))),AND($E8&gt;0,INDEX(Kalender!HO$81:HO$110,MAX(1,$E8))&gt;INDEX(Kalender!$B$81:$B$110,MAX(1,$E8))),AND($F8&gt;0,INDEX(Kalender!HO$81:HO$110,MAX(1,$F8))&gt;INDEX(Kalender!$B$81:$B$110,MAX(1,$F8)))),2,0))</f>
        <v>0</v>
      </c>
      <c r="HP8" s="5" t="n">
        <f aca="false">IF(Kalender!HP8&lt;&gt;1,0,IF(AND($B8&gt;0,INDEX(Kalender!HP$68:HP$77,MAX(1,$B8))&gt;INDEX(Kalender!$B$68:$B$77,MAX(1,$B8))),1,0)+IF(OR(AND($C8&gt;0,INDEX(Kalender!HP$81:HP$110,MAX(1,$C8))&gt;INDEX(Kalender!$B$81:$B$110,MAX(1,$C8))),AND($D8&gt;0,INDEX(Kalender!HP$81:HP$110,MAX(1,$D8))&gt;INDEX(Kalender!$B$81:$B$110,MAX(1,$D8))),AND($E8&gt;0,INDEX(Kalender!HP$81:HP$110,MAX(1,$E8))&gt;INDEX(Kalender!$B$81:$B$110,MAX(1,$E8))),AND($F8&gt;0,INDEX(Kalender!HP$81:HP$110,MAX(1,$F8))&gt;INDEX(Kalender!$B$81:$B$110,MAX(1,$F8)))),2,0))</f>
        <v>0</v>
      </c>
      <c r="HQ8" s="5" t="n">
        <f aca="false">IF(Kalender!HQ8&lt;&gt;1,0,IF(AND($B8&gt;0,INDEX(Kalender!HQ$68:HQ$77,MAX(1,$B8))&gt;INDEX(Kalender!$B$68:$B$77,MAX(1,$B8))),1,0)+IF(OR(AND($C8&gt;0,INDEX(Kalender!HQ$81:HQ$110,MAX(1,$C8))&gt;INDEX(Kalender!$B$81:$B$110,MAX(1,$C8))),AND($D8&gt;0,INDEX(Kalender!HQ$81:HQ$110,MAX(1,$D8))&gt;INDEX(Kalender!$B$81:$B$110,MAX(1,$D8))),AND($E8&gt;0,INDEX(Kalender!HQ$81:HQ$110,MAX(1,$E8))&gt;INDEX(Kalender!$B$81:$B$110,MAX(1,$E8))),AND($F8&gt;0,INDEX(Kalender!HQ$81:HQ$110,MAX(1,$F8))&gt;INDEX(Kalender!$B$81:$B$110,MAX(1,$F8)))),2,0))</f>
        <v>0</v>
      </c>
      <c r="HR8" s="5" t="n">
        <f aca="false">IF(Kalender!HR8&lt;&gt;1,0,IF(AND($B8&gt;0,INDEX(Kalender!HR$68:HR$77,MAX(1,$B8))&gt;INDEX(Kalender!$B$68:$B$77,MAX(1,$B8))),1,0)+IF(OR(AND($C8&gt;0,INDEX(Kalender!HR$81:HR$110,MAX(1,$C8))&gt;INDEX(Kalender!$B$81:$B$110,MAX(1,$C8))),AND($D8&gt;0,INDEX(Kalender!HR$81:HR$110,MAX(1,$D8))&gt;INDEX(Kalender!$B$81:$B$110,MAX(1,$D8))),AND($E8&gt;0,INDEX(Kalender!HR$81:HR$110,MAX(1,$E8))&gt;INDEX(Kalender!$B$81:$B$110,MAX(1,$E8))),AND($F8&gt;0,INDEX(Kalender!HR$81:HR$110,MAX(1,$F8))&gt;INDEX(Kalender!$B$81:$B$110,MAX(1,$F8)))),2,0))</f>
        <v>0</v>
      </c>
      <c r="HS8" s="5" t="n">
        <f aca="false">IF(Kalender!HS8&lt;&gt;1,0,IF(AND($B8&gt;0,INDEX(Kalender!HS$68:HS$77,MAX(1,$B8))&gt;INDEX(Kalender!$B$68:$B$77,MAX(1,$B8))),1,0)+IF(OR(AND($C8&gt;0,INDEX(Kalender!HS$81:HS$110,MAX(1,$C8))&gt;INDEX(Kalender!$B$81:$B$110,MAX(1,$C8))),AND($D8&gt;0,INDEX(Kalender!HS$81:HS$110,MAX(1,$D8))&gt;INDEX(Kalender!$B$81:$B$110,MAX(1,$D8))),AND($E8&gt;0,INDEX(Kalender!HS$81:HS$110,MAX(1,$E8))&gt;INDEX(Kalender!$B$81:$B$110,MAX(1,$E8))),AND($F8&gt;0,INDEX(Kalender!HS$81:HS$110,MAX(1,$F8))&gt;INDEX(Kalender!$B$81:$B$110,MAX(1,$F8)))),2,0))</f>
        <v>0</v>
      </c>
      <c r="HT8" s="5" t="n">
        <f aca="false">IF(Kalender!HT8&lt;&gt;1,0,IF(AND($B8&gt;0,INDEX(Kalender!HT$68:HT$77,MAX(1,$B8))&gt;INDEX(Kalender!$B$68:$B$77,MAX(1,$B8))),1,0)+IF(OR(AND($C8&gt;0,INDEX(Kalender!HT$81:HT$110,MAX(1,$C8))&gt;INDEX(Kalender!$B$81:$B$110,MAX(1,$C8))),AND($D8&gt;0,INDEX(Kalender!HT$81:HT$110,MAX(1,$D8))&gt;INDEX(Kalender!$B$81:$B$110,MAX(1,$D8))),AND($E8&gt;0,INDEX(Kalender!HT$81:HT$110,MAX(1,$E8))&gt;INDEX(Kalender!$B$81:$B$110,MAX(1,$E8))),AND($F8&gt;0,INDEX(Kalender!HT$81:HT$110,MAX(1,$F8))&gt;INDEX(Kalender!$B$81:$B$110,MAX(1,$F8)))),2,0))</f>
        <v>0</v>
      </c>
      <c r="HU8" s="5" t="n">
        <f aca="false">IF(Kalender!HU8&lt;&gt;1,0,IF(AND($B8&gt;0,INDEX(Kalender!HU$68:HU$77,MAX(1,$B8))&gt;INDEX(Kalender!$B$68:$B$77,MAX(1,$B8))),1,0)+IF(OR(AND($C8&gt;0,INDEX(Kalender!HU$81:HU$110,MAX(1,$C8))&gt;INDEX(Kalender!$B$81:$B$110,MAX(1,$C8))),AND($D8&gt;0,INDEX(Kalender!HU$81:HU$110,MAX(1,$D8))&gt;INDEX(Kalender!$B$81:$B$110,MAX(1,$D8))),AND($E8&gt;0,INDEX(Kalender!HU$81:HU$110,MAX(1,$E8))&gt;INDEX(Kalender!$B$81:$B$110,MAX(1,$E8))),AND($F8&gt;0,INDEX(Kalender!HU$81:HU$110,MAX(1,$F8))&gt;INDEX(Kalender!$B$81:$B$110,MAX(1,$F8)))),2,0))</f>
        <v>0</v>
      </c>
      <c r="HV8" s="5" t="n">
        <f aca="false">IF(Kalender!HV8&lt;&gt;1,0,IF(AND($B8&gt;0,INDEX(Kalender!HV$68:HV$77,MAX(1,$B8))&gt;INDEX(Kalender!$B$68:$B$77,MAX(1,$B8))),1,0)+IF(OR(AND($C8&gt;0,INDEX(Kalender!HV$81:HV$110,MAX(1,$C8))&gt;INDEX(Kalender!$B$81:$B$110,MAX(1,$C8))),AND($D8&gt;0,INDEX(Kalender!HV$81:HV$110,MAX(1,$D8))&gt;INDEX(Kalender!$B$81:$B$110,MAX(1,$D8))),AND($E8&gt;0,INDEX(Kalender!HV$81:HV$110,MAX(1,$E8))&gt;INDEX(Kalender!$B$81:$B$110,MAX(1,$E8))),AND($F8&gt;0,INDEX(Kalender!HV$81:HV$110,MAX(1,$F8))&gt;INDEX(Kalender!$B$81:$B$110,MAX(1,$F8)))),2,0))</f>
        <v>0</v>
      </c>
      <c r="HW8" s="5" t="n">
        <f aca="false">IF(Kalender!HW8&lt;&gt;1,0,IF(AND($B8&gt;0,INDEX(Kalender!HW$68:HW$77,MAX(1,$B8))&gt;INDEX(Kalender!$B$68:$B$77,MAX(1,$B8))),1,0)+IF(OR(AND($C8&gt;0,INDEX(Kalender!HW$81:HW$110,MAX(1,$C8))&gt;INDEX(Kalender!$B$81:$B$110,MAX(1,$C8))),AND($D8&gt;0,INDEX(Kalender!HW$81:HW$110,MAX(1,$D8))&gt;INDEX(Kalender!$B$81:$B$110,MAX(1,$D8))),AND($E8&gt;0,INDEX(Kalender!HW$81:HW$110,MAX(1,$E8))&gt;INDEX(Kalender!$B$81:$B$110,MAX(1,$E8))),AND($F8&gt;0,INDEX(Kalender!HW$81:HW$110,MAX(1,$F8))&gt;INDEX(Kalender!$B$81:$B$110,MAX(1,$F8)))),2,0))</f>
        <v>0</v>
      </c>
      <c r="HX8" s="5" t="n">
        <f aca="false">IF(Kalender!HX8&lt;&gt;1,0,IF(AND($B8&gt;0,INDEX(Kalender!HX$68:HX$77,MAX(1,$B8))&gt;INDEX(Kalender!$B$68:$B$77,MAX(1,$B8))),1,0)+IF(OR(AND($C8&gt;0,INDEX(Kalender!HX$81:HX$110,MAX(1,$C8))&gt;INDEX(Kalender!$B$81:$B$110,MAX(1,$C8))),AND($D8&gt;0,INDEX(Kalender!HX$81:HX$110,MAX(1,$D8))&gt;INDEX(Kalender!$B$81:$B$110,MAX(1,$D8))),AND($E8&gt;0,INDEX(Kalender!HX$81:HX$110,MAX(1,$E8))&gt;INDEX(Kalender!$B$81:$B$110,MAX(1,$E8))),AND($F8&gt;0,INDEX(Kalender!HX$81:HX$110,MAX(1,$F8))&gt;INDEX(Kalender!$B$81:$B$110,MAX(1,$F8)))),2,0))</f>
        <v>0</v>
      </c>
      <c r="HY8" s="5" t="n">
        <f aca="false">IF(Kalender!HY8&lt;&gt;1,0,IF(AND($B8&gt;0,INDEX(Kalender!HY$68:HY$77,MAX(1,$B8))&gt;INDEX(Kalender!$B$68:$B$77,MAX(1,$B8))),1,0)+IF(OR(AND($C8&gt;0,INDEX(Kalender!HY$81:HY$110,MAX(1,$C8))&gt;INDEX(Kalender!$B$81:$B$110,MAX(1,$C8))),AND($D8&gt;0,INDEX(Kalender!HY$81:HY$110,MAX(1,$D8))&gt;INDEX(Kalender!$B$81:$B$110,MAX(1,$D8))),AND($E8&gt;0,INDEX(Kalender!HY$81:HY$110,MAX(1,$E8))&gt;INDEX(Kalender!$B$81:$B$110,MAX(1,$E8))),AND($F8&gt;0,INDEX(Kalender!HY$81:HY$110,MAX(1,$F8))&gt;INDEX(Kalender!$B$81:$B$110,MAX(1,$F8)))),2,0))</f>
        <v>0</v>
      </c>
      <c r="HZ8" s="5" t="n">
        <f aca="false">IF(Kalender!HZ8&lt;&gt;1,0,IF(AND($B8&gt;0,INDEX(Kalender!HZ$68:HZ$77,MAX(1,$B8))&gt;INDEX(Kalender!$B$68:$B$77,MAX(1,$B8))),1,0)+IF(OR(AND($C8&gt;0,INDEX(Kalender!HZ$81:HZ$110,MAX(1,$C8))&gt;INDEX(Kalender!$B$81:$B$110,MAX(1,$C8))),AND($D8&gt;0,INDEX(Kalender!HZ$81:HZ$110,MAX(1,$D8))&gt;INDEX(Kalender!$B$81:$B$110,MAX(1,$D8))),AND($E8&gt;0,INDEX(Kalender!HZ$81:HZ$110,MAX(1,$E8))&gt;INDEX(Kalender!$B$81:$B$110,MAX(1,$E8))),AND($F8&gt;0,INDEX(Kalender!HZ$81:HZ$110,MAX(1,$F8))&gt;INDEX(Kalender!$B$81:$B$110,MAX(1,$F8)))),2,0))</f>
        <v>0</v>
      </c>
      <c r="IA8" s="5" t="n">
        <f aca="false">IF(Kalender!IA8&lt;&gt;1,0,IF(AND($B8&gt;0,INDEX(Kalender!IA$68:IA$77,MAX(1,$B8))&gt;INDEX(Kalender!$B$68:$B$77,MAX(1,$B8))),1,0)+IF(OR(AND($C8&gt;0,INDEX(Kalender!IA$81:IA$110,MAX(1,$C8))&gt;INDEX(Kalender!$B$81:$B$110,MAX(1,$C8))),AND($D8&gt;0,INDEX(Kalender!IA$81:IA$110,MAX(1,$D8))&gt;INDEX(Kalender!$B$81:$B$110,MAX(1,$D8))),AND($E8&gt;0,INDEX(Kalender!IA$81:IA$110,MAX(1,$E8))&gt;INDEX(Kalender!$B$81:$B$110,MAX(1,$E8))),AND($F8&gt;0,INDEX(Kalender!IA$81:IA$110,MAX(1,$F8))&gt;INDEX(Kalender!$B$81:$B$110,MAX(1,$F8)))),2,0))</f>
        <v>0</v>
      </c>
      <c r="IB8" s="5" t="n">
        <f aca="false">IF(Kalender!IB8&lt;&gt;1,0,IF(AND($B8&gt;0,INDEX(Kalender!IB$68:IB$77,MAX(1,$B8))&gt;INDEX(Kalender!$B$68:$B$77,MAX(1,$B8))),1,0)+IF(OR(AND($C8&gt;0,INDEX(Kalender!IB$81:IB$110,MAX(1,$C8))&gt;INDEX(Kalender!$B$81:$B$110,MAX(1,$C8))),AND($D8&gt;0,INDEX(Kalender!IB$81:IB$110,MAX(1,$D8))&gt;INDEX(Kalender!$B$81:$B$110,MAX(1,$D8))),AND($E8&gt;0,INDEX(Kalender!IB$81:IB$110,MAX(1,$E8))&gt;INDEX(Kalender!$B$81:$B$110,MAX(1,$E8))),AND($F8&gt;0,INDEX(Kalender!IB$81:IB$110,MAX(1,$F8))&gt;INDEX(Kalender!$B$81:$B$110,MAX(1,$F8)))),2,0))</f>
        <v>0</v>
      </c>
      <c r="IC8" s="5" t="n">
        <f aca="false">IF(Kalender!IC8&lt;&gt;1,0,IF(AND($B8&gt;0,INDEX(Kalender!IC$68:IC$77,MAX(1,$B8))&gt;INDEX(Kalender!$B$68:$B$77,MAX(1,$B8))),1,0)+IF(OR(AND($C8&gt;0,INDEX(Kalender!IC$81:IC$110,MAX(1,$C8))&gt;INDEX(Kalender!$B$81:$B$110,MAX(1,$C8))),AND($D8&gt;0,INDEX(Kalender!IC$81:IC$110,MAX(1,$D8))&gt;INDEX(Kalender!$B$81:$B$110,MAX(1,$D8))),AND($E8&gt;0,INDEX(Kalender!IC$81:IC$110,MAX(1,$E8))&gt;INDEX(Kalender!$B$81:$B$110,MAX(1,$E8))),AND($F8&gt;0,INDEX(Kalender!IC$81:IC$110,MAX(1,$F8))&gt;INDEX(Kalender!$B$81:$B$110,MAX(1,$F8)))),2,0))</f>
        <v>0</v>
      </c>
      <c r="ID8" s="5" t="n">
        <f aca="false">IF(Kalender!ID8&lt;&gt;1,0,IF(AND($B8&gt;0,INDEX(Kalender!ID$68:ID$77,MAX(1,$B8))&gt;INDEX(Kalender!$B$68:$B$77,MAX(1,$B8))),1,0)+IF(OR(AND($C8&gt;0,INDEX(Kalender!ID$81:ID$110,MAX(1,$C8))&gt;INDEX(Kalender!$B$81:$B$110,MAX(1,$C8))),AND($D8&gt;0,INDEX(Kalender!ID$81:ID$110,MAX(1,$D8))&gt;INDEX(Kalender!$B$81:$B$110,MAX(1,$D8))),AND($E8&gt;0,INDEX(Kalender!ID$81:ID$110,MAX(1,$E8))&gt;INDEX(Kalender!$B$81:$B$110,MAX(1,$E8))),AND($F8&gt;0,INDEX(Kalender!ID$81:ID$110,MAX(1,$F8))&gt;INDEX(Kalender!$B$81:$B$110,MAX(1,$F8)))),2,0))</f>
        <v>0</v>
      </c>
      <c r="IE8" s="5" t="n">
        <f aca="false">IF(Kalender!IE8&lt;&gt;1,0,IF(AND($B8&gt;0,INDEX(Kalender!IE$68:IE$77,MAX(1,$B8))&gt;INDEX(Kalender!$B$68:$B$77,MAX(1,$B8))),1,0)+IF(OR(AND($C8&gt;0,INDEX(Kalender!IE$81:IE$110,MAX(1,$C8))&gt;INDEX(Kalender!$B$81:$B$110,MAX(1,$C8))),AND($D8&gt;0,INDEX(Kalender!IE$81:IE$110,MAX(1,$D8))&gt;INDEX(Kalender!$B$81:$B$110,MAX(1,$D8))),AND($E8&gt;0,INDEX(Kalender!IE$81:IE$110,MAX(1,$E8))&gt;INDEX(Kalender!$B$81:$B$110,MAX(1,$E8))),AND($F8&gt;0,INDEX(Kalender!IE$81:IE$110,MAX(1,$F8))&gt;INDEX(Kalender!$B$81:$B$110,MAX(1,$F8)))),2,0))</f>
        <v>0</v>
      </c>
      <c r="IF8" s="5" t="n">
        <f aca="false">IF(Kalender!IF8&lt;&gt;1,0,IF(AND($B8&gt;0,INDEX(Kalender!IF$68:IF$77,MAX(1,$B8))&gt;INDEX(Kalender!$B$68:$B$77,MAX(1,$B8))),1,0)+IF(OR(AND($C8&gt;0,INDEX(Kalender!IF$81:IF$110,MAX(1,$C8))&gt;INDEX(Kalender!$B$81:$B$110,MAX(1,$C8))),AND($D8&gt;0,INDEX(Kalender!IF$81:IF$110,MAX(1,$D8))&gt;INDEX(Kalender!$B$81:$B$110,MAX(1,$D8))),AND($E8&gt;0,INDEX(Kalender!IF$81:IF$110,MAX(1,$E8))&gt;INDEX(Kalender!$B$81:$B$110,MAX(1,$E8))),AND($F8&gt;0,INDEX(Kalender!IF$81:IF$110,MAX(1,$F8))&gt;INDEX(Kalender!$B$81:$B$110,MAX(1,$F8)))),2,0))</f>
        <v>0</v>
      </c>
      <c r="IG8" s="5" t="n">
        <f aca="false">IF(Kalender!IG8&lt;&gt;1,0,IF(AND($B8&gt;0,INDEX(Kalender!IG$68:IG$77,MAX(1,$B8))&gt;INDEX(Kalender!$B$68:$B$77,MAX(1,$B8))),1,0)+IF(OR(AND($C8&gt;0,INDEX(Kalender!IG$81:IG$110,MAX(1,$C8))&gt;INDEX(Kalender!$B$81:$B$110,MAX(1,$C8))),AND($D8&gt;0,INDEX(Kalender!IG$81:IG$110,MAX(1,$D8))&gt;INDEX(Kalender!$B$81:$B$110,MAX(1,$D8))),AND($E8&gt;0,INDEX(Kalender!IG$81:IG$110,MAX(1,$E8))&gt;INDEX(Kalender!$B$81:$B$110,MAX(1,$E8))),AND($F8&gt;0,INDEX(Kalender!IG$81:IG$110,MAX(1,$F8))&gt;INDEX(Kalender!$B$81:$B$110,MAX(1,$F8)))),2,0))</f>
        <v>0</v>
      </c>
      <c r="IH8" s="5" t="n">
        <f aca="false">IF(Kalender!IH8&lt;&gt;1,0,IF(AND($B8&gt;0,INDEX(Kalender!IH$68:IH$77,MAX(1,$B8))&gt;INDEX(Kalender!$B$68:$B$77,MAX(1,$B8))),1,0)+IF(OR(AND($C8&gt;0,INDEX(Kalender!IH$81:IH$110,MAX(1,$C8))&gt;INDEX(Kalender!$B$81:$B$110,MAX(1,$C8))),AND($D8&gt;0,INDEX(Kalender!IH$81:IH$110,MAX(1,$D8))&gt;INDEX(Kalender!$B$81:$B$110,MAX(1,$D8))),AND($E8&gt;0,INDEX(Kalender!IH$81:IH$110,MAX(1,$E8))&gt;INDEX(Kalender!$B$81:$B$110,MAX(1,$E8))),AND($F8&gt;0,INDEX(Kalender!IH$81:IH$110,MAX(1,$F8))&gt;INDEX(Kalender!$B$81:$B$110,MAX(1,$F8)))),2,0))</f>
        <v>0</v>
      </c>
      <c r="II8" s="5" t="n">
        <f aca="false">IF(Kalender!II8&lt;&gt;1,0,IF(AND($B8&gt;0,INDEX(Kalender!II$68:II$77,MAX(1,$B8))&gt;INDEX(Kalender!$B$68:$B$77,MAX(1,$B8))),1,0)+IF(OR(AND($C8&gt;0,INDEX(Kalender!II$81:II$110,MAX(1,$C8))&gt;INDEX(Kalender!$B$81:$B$110,MAX(1,$C8))),AND($D8&gt;0,INDEX(Kalender!II$81:II$110,MAX(1,$D8))&gt;INDEX(Kalender!$B$81:$B$110,MAX(1,$D8))),AND($E8&gt;0,INDEX(Kalender!II$81:II$110,MAX(1,$E8))&gt;INDEX(Kalender!$B$81:$B$110,MAX(1,$E8))),AND($F8&gt;0,INDEX(Kalender!II$81:II$110,MAX(1,$F8))&gt;INDEX(Kalender!$B$81:$B$110,MAX(1,$F8)))),2,0))</f>
        <v>0</v>
      </c>
      <c r="IJ8" s="5" t="n">
        <f aca="false">IF(Kalender!IJ8&lt;&gt;1,0,IF(AND($B8&gt;0,INDEX(Kalender!IJ$68:IJ$77,MAX(1,$B8))&gt;INDEX(Kalender!$B$68:$B$77,MAX(1,$B8))),1,0)+IF(OR(AND($C8&gt;0,INDEX(Kalender!IJ$81:IJ$110,MAX(1,$C8))&gt;INDEX(Kalender!$B$81:$B$110,MAX(1,$C8))),AND($D8&gt;0,INDEX(Kalender!IJ$81:IJ$110,MAX(1,$D8))&gt;INDEX(Kalender!$B$81:$B$110,MAX(1,$D8))),AND($E8&gt;0,INDEX(Kalender!IJ$81:IJ$110,MAX(1,$E8))&gt;INDEX(Kalender!$B$81:$B$110,MAX(1,$E8))),AND($F8&gt;0,INDEX(Kalender!IJ$81:IJ$110,MAX(1,$F8))&gt;INDEX(Kalender!$B$81:$B$110,MAX(1,$F8)))),2,0))</f>
        <v>0</v>
      </c>
      <c r="IK8" s="5" t="n">
        <f aca="false">IF(Kalender!IK8&lt;&gt;1,0,IF(AND($B8&gt;0,INDEX(Kalender!IK$68:IK$77,MAX(1,$B8))&gt;INDEX(Kalender!$B$68:$B$77,MAX(1,$B8))),1,0)+IF(OR(AND($C8&gt;0,INDEX(Kalender!IK$81:IK$110,MAX(1,$C8))&gt;INDEX(Kalender!$B$81:$B$110,MAX(1,$C8))),AND($D8&gt;0,INDEX(Kalender!IK$81:IK$110,MAX(1,$D8))&gt;INDEX(Kalender!$B$81:$B$110,MAX(1,$D8))),AND($E8&gt;0,INDEX(Kalender!IK$81:IK$110,MAX(1,$E8))&gt;INDEX(Kalender!$B$81:$B$110,MAX(1,$E8))),AND($F8&gt;0,INDEX(Kalender!IK$81:IK$110,MAX(1,$F8))&gt;INDEX(Kalender!$B$81:$B$110,MAX(1,$F8)))),2,0))</f>
        <v>0</v>
      </c>
      <c r="IL8" s="5" t="n">
        <f aca="false">IF(Kalender!IL8&lt;&gt;1,0,IF(AND($B8&gt;0,INDEX(Kalender!IL$68:IL$77,MAX(1,$B8))&gt;INDEX(Kalender!$B$68:$B$77,MAX(1,$B8))),1,0)+IF(OR(AND($C8&gt;0,INDEX(Kalender!IL$81:IL$110,MAX(1,$C8))&gt;INDEX(Kalender!$B$81:$B$110,MAX(1,$C8))),AND($D8&gt;0,INDEX(Kalender!IL$81:IL$110,MAX(1,$D8))&gt;INDEX(Kalender!$B$81:$B$110,MAX(1,$D8))),AND($E8&gt;0,INDEX(Kalender!IL$81:IL$110,MAX(1,$E8))&gt;INDEX(Kalender!$B$81:$B$110,MAX(1,$E8))),AND($F8&gt;0,INDEX(Kalender!IL$81:IL$110,MAX(1,$F8))&gt;INDEX(Kalender!$B$81:$B$110,MAX(1,$F8)))),2,0))</f>
        <v>0</v>
      </c>
      <c r="IM8" s="5" t="n">
        <f aca="false">IF(Kalender!IM8&lt;&gt;1,0,IF(AND($B8&gt;0,INDEX(Kalender!IM$68:IM$77,MAX(1,$B8))&gt;INDEX(Kalender!$B$68:$B$77,MAX(1,$B8))),1,0)+IF(OR(AND($C8&gt;0,INDEX(Kalender!IM$81:IM$110,MAX(1,$C8))&gt;INDEX(Kalender!$B$81:$B$110,MAX(1,$C8))),AND($D8&gt;0,INDEX(Kalender!IM$81:IM$110,MAX(1,$D8))&gt;INDEX(Kalender!$B$81:$B$110,MAX(1,$D8))),AND($E8&gt;0,INDEX(Kalender!IM$81:IM$110,MAX(1,$E8))&gt;INDEX(Kalender!$B$81:$B$110,MAX(1,$E8))),AND($F8&gt;0,INDEX(Kalender!IM$81:IM$110,MAX(1,$F8))&gt;INDEX(Kalender!$B$81:$B$110,MAX(1,$F8)))),2,0))</f>
        <v>0</v>
      </c>
      <c r="IN8" s="5" t="n">
        <f aca="false">IF(Kalender!IN8&lt;&gt;1,0,IF(AND($B8&gt;0,INDEX(Kalender!IN$68:IN$77,MAX(1,$B8))&gt;INDEX(Kalender!$B$68:$B$77,MAX(1,$B8))),1,0)+IF(OR(AND($C8&gt;0,INDEX(Kalender!IN$81:IN$110,MAX(1,$C8))&gt;INDEX(Kalender!$B$81:$B$110,MAX(1,$C8))),AND($D8&gt;0,INDEX(Kalender!IN$81:IN$110,MAX(1,$D8))&gt;INDEX(Kalender!$B$81:$B$110,MAX(1,$D8))),AND($E8&gt;0,INDEX(Kalender!IN$81:IN$110,MAX(1,$E8))&gt;INDEX(Kalender!$B$81:$B$110,MAX(1,$E8))),AND($F8&gt;0,INDEX(Kalender!IN$81:IN$110,MAX(1,$F8))&gt;INDEX(Kalender!$B$81:$B$110,MAX(1,$F8)))),2,0))</f>
        <v>0</v>
      </c>
      <c r="IO8" s="5" t="n">
        <f aca="false">IF(Kalender!IO8&lt;&gt;1,0,IF(AND($B8&gt;0,INDEX(Kalender!IO$68:IO$77,MAX(1,$B8))&gt;INDEX(Kalender!$B$68:$B$77,MAX(1,$B8))),1,0)+IF(OR(AND($C8&gt;0,INDEX(Kalender!IO$81:IO$110,MAX(1,$C8))&gt;INDEX(Kalender!$B$81:$B$110,MAX(1,$C8))),AND($D8&gt;0,INDEX(Kalender!IO$81:IO$110,MAX(1,$D8))&gt;INDEX(Kalender!$B$81:$B$110,MAX(1,$D8))),AND($E8&gt;0,INDEX(Kalender!IO$81:IO$110,MAX(1,$E8))&gt;INDEX(Kalender!$B$81:$B$110,MAX(1,$E8))),AND($F8&gt;0,INDEX(Kalender!IO$81:IO$110,MAX(1,$F8))&gt;INDEX(Kalender!$B$81:$B$110,MAX(1,$F8)))),2,0))</f>
        <v>0</v>
      </c>
      <c r="IP8" s="5" t="n">
        <f aca="false">IF(Kalender!IP8&lt;&gt;1,0,IF(AND($B8&gt;0,INDEX(Kalender!IP$68:IP$77,MAX(1,$B8))&gt;INDEX(Kalender!$B$68:$B$77,MAX(1,$B8))),1,0)+IF(OR(AND($C8&gt;0,INDEX(Kalender!IP$81:IP$110,MAX(1,$C8))&gt;INDEX(Kalender!$B$81:$B$110,MAX(1,$C8))),AND($D8&gt;0,INDEX(Kalender!IP$81:IP$110,MAX(1,$D8))&gt;INDEX(Kalender!$B$81:$B$110,MAX(1,$D8))),AND($E8&gt;0,INDEX(Kalender!IP$81:IP$110,MAX(1,$E8))&gt;INDEX(Kalender!$B$81:$B$110,MAX(1,$E8))),AND($F8&gt;0,INDEX(Kalender!IP$81:IP$110,MAX(1,$F8))&gt;INDEX(Kalender!$B$81:$B$110,MAX(1,$F8)))),2,0))</f>
        <v>0</v>
      </c>
      <c r="IQ8" s="5" t="n">
        <f aca="false">IF(Kalender!IQ8&lt;&gt;1,0,IF(AND($B8&gt;0,INDEX(Kalender!IQ$68:IQ$77,MAX(1,$B8))&gt;INDEX(Kalender!$B$68:$B$77,MAX(1,$B8))),1,0)+IF(OR(AND($C8&gt;0,INDEX(Kalender!IQ$81:IQ$110,MAX(1,$C8))&gt;INDEX(Kalender!$B$81:$B$110,MAX(1,$C8))),AND($D8&gt;0,INDEX(Kalender!IQ$81:IQ$110,MAX(1,$D8))&gt;INDEX(Kalender!$B$81:$B$110,MAX(1,$D8))),AND($E8&gt;0,INDEX(Kalender!IQ$81:IQ$110,MAX(1,$E8))&gt;INDEX(Kalender!$B$81:$B$110,MAX(1,$E8))),AND($F8&gt;0,INDEX(Kalender!IQ$81:IQ$110,MAX(1,$F8))&gt;INDEX(Kalender!$B$81:$B$110,MAX(1,$F8)))),2,0))</f>
        <v>0</v>
      </c>
      <c r="IR8" s="5" t="n">
        <f aca="false">IF(Kalender!IR8&lt;&gt;1,0,IF(AND($B8&gt;0,INDEX(Kalender!IR$68:IR$77,MAX(1,$B8))&gt;INDEX(Kalender!$B$68:$B$77,MAX(1,$B8))),1,0)+IF(OR(AND($C8&gt;0,INDEX(Kalender!IR$81:IR$110,MAX(1,$C8))&gt;INDEX(Kalender!$B$81:$B$110,MAX(1,$C8))),AND($D8&gt;0,INDEX(Kalender!IR$81:IR$110,MAX(1,$D8))&gt;INDEX(Kalender!$B$81:$B$110,MAX(1,$D8))),AND($E8&gt;0,INDEX(Kalender!IR$81:IR$110,MAX(1,$E8))&gt;INDEX(Kalender!$B$81:$B$110,MAX(1,$E8))),AND($F8&gt;0,INDEX(Kalender!IR$81:IR$110,MAX(1,$F8))&gt;INDEX(Kalender!$B$81:$B$110,MAX(1,$F8)))),2,0))</f>
        <v>0</v>
      </c>
      <c r="IS8" s="5" t="n">
        <f aca="false">IF(Kalender!IS8&lt;&gt;1,0,IF(AND($B8&gt;0,INDEX(Kalender!IS$68:IS$77,MAX(1,$B8))&gt;INDEX(Kalender!$B$68:$B$77,MAX(1,$B8))),1,0)+IF(OR(AND($C8&gt;0,INDEX(Kalender!IS$81:IS$110,MAX(1,$C8))&gt;INDEX(Kalender!$B$81:$B$110,MAX(1,$C8))),AND($D8&gt;0,INDEX(Kalender!IS$81:IS$110,MAX(1,$D8))&gt;INDEX(Kalender!$B$81:$B$110,MAX(1,$D8))),AND($E8&gt;0,INDEX(Kalender!IS$81:IS$110,MAX(1,$E8))&gt;INDEX(Kalender!$B$81:$B$110,MAX(1,$E8))),AND($F8&gt;0,INDEX(Kalender!IS$81:IS$110,MAX(1,$F8))&gt;INDEX(Kalender!$B$81:$B$110,MAX(1,$F8)))),2,0))</f>
        <v>0</v>
      </c>
      <c r="IT8" s="5" t="n">
        <f aca="false">IF(Kalender!IT8&lt;&gt;1,0,IF(AND($B8&gt;0,INDEX(Kalender!IT$68:IT$77,MAX(1,$B8))&gt;INDEX(Kalender!$B$68:$B$77,MAX(1,$B8))),1,0)+IF(OR(AND($C8&gt;0,INDEX(Kalender!IT$81:IT$110,MAX(1,$C8))&gt;INDEX(Kalender!$B$81:$B$110,MAX(1,$C8))),AND($D8&gt;0,INDEX(Kalender!IT$81:IT$110,MAX(1,$D8))&gt;INDEX(Kalender!$B$81:$B$110,MAX(1,$D8))),AND($E8&gt;0,INDEX(Kalender!IT$81:IT$110,MAX(1,$E8))&gt;INDEX(Kalender!$B$81:$B$110,MAX(1,$E8))),AND($F8&gt;0,INDEX(Kalender!IT$81:IT$110,MAX(1,$F8))&gt;INDEX(Kalender!$B$81:$B$110,MAX(1,$F8)))),2,0))</f>
        <v>0</v>
      </c>
      <c r="IU8" s="5" t="n">
        <f aca="false">IF(Kalender!IU8&lt;&gt;1,0,IF(AND($B8&gt;0,INDEX(Kalender!IU$68:IU$77,MAX(1,$B8))&gt;INDEX(Kalender!$B$68:$B$77,MAX(1,$B8))),1,0)+IF(OR(AND($C8&gt;0,INDEX(Kalender!IU$81:IU$110,MAX(1,$C8))&gt;INDEX(Kalender!$B$81:$B$110,MAX(1,$C8))),AND($D8&gt;0,INDEX(Kalender!IU$81:IU$110,MAX(1,$D8))&gt;INDEX(Kalender!$B$81:$B$110,MAX(1,$D8))),AND($E8&gt;0,INDEX(Kalender!IU$81:IU$110,MAX(1,$E8))&gt;INDEX(Kalender!$B$81:$B$110,MAX(1,$E8))),AND($F8&gt;0,INDEX(Kalender!IU$81:IU$110,MAX(1,$F8))&gt;INDEX(Kalender!$B$81:$B$110,MAX(1,$F8)))),2,0))</f>
        <v>0</v>
      </c>
      <c r="IV8" s="5" t="n">
        <f aca="false">IF(Kalender!IV8&lt;&gt;1,0,IF(AND($B8&gt;0,INDEX(Kalender!IV$68:IV$77,MAX(1,$B8))&gt;INDEX(Kalender!$B$68:$B$77,MAX(1,$B8))),1,0)+IF(OR(AND($C8&gt;0,INDEX(Kalender!IV$81:IV$110,MAX(1,$C8))&gt;INDEX(Kalender!$B$81:$B$110,MAX(1,$C8))),AND($D8&gt;0,INDEX(Kalender!IV$81:IV$110,MAX(1,$D8))&gt;INDEX(Kalender!$B$81:$B$110,MAX(1,$D8))),AND($E8&gt;0,INDEX(Kalender!IV$81:IV$110,MAX(1,$E8))&gt;INDEX(Kalender!$B$81:$B$110,MAX(1,$E8))),AND($F8&gt;0,INDEX(Kalender!IV$81:IV$110,MAX(1,$F8))&gt;INDEX(Kalender!$B$81:$B$110,MAX(1,$F8)))),2,0))</f>
        <v>0</v>
      </c>
      <c r="IW8" s="5" t="n">
        <f aca="false">IF(Kalender!IW8&lt;&gt;1,0,IF(AND($B8&gt;0,INDEX(Kalender!IW$68:IW$77,MAX(1,$B8))&gt;INDEX(Kalender!$B$68:$B$77,MAX(1,$B8))),1,0)+IF(OR(AND($C8&gt;0,INDEX(Kalender!IW$81:IW$110,MAX(1,$C8))&gt;INDEX(Kalender!$B$81:$B$110,MAX(1,$C8))),AND($D8&gt;0,INDEX(Kalender!IW$81:IW$110,MAX(1,$D8))&gt;INDEX(Kalender!$B$81:$B$110,MAX(1,$D8))),AND($E8&gt;0,INDEX(Kalender!IW$81:IW$110,MAX(1,$E8))&gt;INDEX(Kalender!$B$81:$B$110,MAX(1,$E8))),AND($F8&gt;0,INDEX(Kalender!IW$81:IW$110,MAX(1,$F8))&gt;INDEX(Kalender!$B$81:$B$110,MAX(1,$F8)))),2,0))</f>
        <v>0</v>
      </c>
      <c r="IX8" s="5" t="n">
        <f aca="false">IF(Kalender!IX8&lt;&gt;1,0,IF(AND($B8&gt;0,INDEX(Kalender!IX$68:IX$77,MAX(1,$B8))&gt;INDEX(Kalender!$B$68:$B$77,MAX(1,$B8))),1,0)+IF(OR(AND($C8&gt;0,INDEX(Kalender!IX$81:IX$110,MAX(1,$C8))&gt;INDEX(Kalender!$B$81:$B$110,MAX(1,$C8))),AND($D8&gt;0,INDEX(Kalender!IX$81:IX$110,MAX(1,$D8))&gt;INDEX(Kalender!$B$81:$B$110,MAX(1,$D8))),AND($E8&gt;0,INDEX(Kalender!IX$81:IX$110,MAX(1,$E8))&gt;INDEX(Kalender!$B$81:$B$110,MAX(1,$E8))),AND($F8&gt;0,INDEX(Kalender!IX$81:IX$110,MAX(1,$F8))&gt;INDEX(Kalender!$B$81:$B$110,MAX(1,$F8)))),2,0))</f>
        <v>0</v>
      </c>
      <c r="IY8" s="5" t="n">
        <f aca="false">IF(Kalender!IY8&lt;&gt;1,0,IF(AND($B8&gt;0,INDEX(Kalender!IY$68:IY$77,MAX(1,$B8))&gt;INDEX(Kalender!$B$68:$B$77,MAX(1,$B8))),1,0)+IF(OR(AND($C8&gt;0,INDEX(Kalender!IY$81:IY$110,MAX(1,$C8))&gt;INDEX(Kalender!$B$81:$B$110,MAX(1,$C8))),AND($D8&gt;0,INDEX(Kalender!IY$81:IY$110,MAX(1,$D8))&gt;INDEX(Kalender!$B$81:$B$110,MAX(1,$D8))),AND($E8&gt;0,INDEX(Kalender!IY$81:IY$110,MAX(1,$E8))&gt;INDEX(Kalender!$B$81:$B$110,MAX(1,$E8))),AND($F8&gt;0,INDEX(Kalender!IY$81:IY$110,MAX(1,$F8))&gt;INDEX(Kalender!$B$81:$B$110,MAX(1,$F8)))),2,0))</f>
        <v>0</v>
      </c>
      <c r="IZ8" s="5" t="n">
        <f aca="false">IF(Kalender!IZ8&lt;&gt;1,0,IF(AND($B8&gt;0,INDEX(Kalender!IZ$68:IZ$77,MAX(1,$B8))&gt;INDEX(Kalender!$B$68:$B$77,MAX(1,$B8))),1,0)+IF(OR(AND($C8&gt;0,INDEX(Kalender!IZ$81:IZ$110,MAX(1,$C8))&gt;INDEX(Kalender!$B$81:$B$110,MAX(1,$C8))),AND($D8&gt;0,INDEX(Kalender!IZ$81:IZ$110,MAX(1,$D8))&gt;INDEX(Kalender!$B$81:$B$110,MAX(1,$D8))),AND($E8&gt;0,INDEX(Kalender!IZ$81:IZ$110,MAX(1,$E8))&gt;INDEX(Kalender!$B$81:$B$110,MAX(1,$E8))),AND($F8&gt;0,INDEX(Kalender!IZ$81:IZ$110,MAX(1,$F8))&gt;INDEX(Kalender!$B$81:$B$110,MAX(1,$F8)))),2,0))</f>
        <v>0</v>
      </c>
      <c r="JA8" s="5" t="n">
        <f aca="false">IF(Kalender!JA8&lt;&gt;1,0,IF(AND($B8&gt;0,INDEX(Kalender!JA$68:JA$77,MAX(1,$B8))&gt;INDEX(Kalender!$B$68:$B$77,MAX(1,$B8))),1,0)+IF(OR(AND($C8&gt;0,INDEX(Kalender!JA$81:JA$110,MAX(1,$C8))&gt;INDEX(Kalender!$B$81:$B$110,MAX(1,$C8))),AND($D8&gt;0,INDEX(Kalender!JA$81:JA$110,MAX(1,$D8))&gt;INDEX(Kalender!$B$81:$B$110,MAX(1,$D8))),AND($E8&gt;0,INDEX(Kalender!JA$81:JA$110,MAX(1,$E8))&gt;INDEX(Kalender!$B$81:$B$110,MAX(1,$E8))),AND($F8&gt;0,INDEX(Kalender!JA$81:JA$110,MAX(1,$F8))&gt;INDEX(Kalender!$B$81:$B$110,MAX(1,$F8)))),2,0))</f>
        <v>0</v>
      </c>
      <c r="JB8" s="5" t="n">
        <f aca="false">IF(Kalender!JB8&lt;&gt;1,0,IF(AND($B8&gt;0,INDEX(Kalender!JB$68:JB$77,MAX(1,$B8))&gt;INDEX(Kalender!$B$68:$B$77,MAX(1,$B8))),1,0)+IF(OR(AND($C8&gt;0,INDEX(Kalender!JB$81:JB$110,MAX(1,$C8))&gt;INDEX(Kalender!$B$81:$B$110,MAX(1,$C8))),AND($D8&gt;0,INDEX(Kalender!JB$81:JB$110,MAX(1,$D8))&gt;INDEX(Kalender!$B$81:$B$110,MAX(1,$D8))),AND($E8&gt;0,INDEX(Kalender!JB$81:JB$110,MAX(1,$E8))&gt;INDEX(Kalender!$B$81:$B$110,MAX(1,$E8))),AND($F8&gt;0,INDEX(Kalender!JB$81:JB$110,MAX(1,$F8))&gt;INDEX(Kalender!$B$81:$B$110,MAX(1,$F8)))),2,0))</f>
        <v>0</v>
      </c>
      <c r="JC8" s="5" t="n">
        <f aca="false">IF(Kalender!JC8&lt;&gt;1,0,IF(AND($B8&gt;0,INDEX(Kalender!JC$68:JC$77,MAX(1,$B8))&gt;INDEX(Kalender!$B$68:$B$77,MAX(1,$B8))),1,0)+IF(OR(AND($C8&gt;0,INDEX(Kalender!JC$81:JC$110,MAX(1,$C8))&gt;INDEX(Kalender!$B$81:$B$110,MAX(1,$C8))),AND($D8&gt;0,INDEX(Kalender!JC$81:JC$110,MAX(1,$D8))&gt;INDEX(Kalender!$B$81:$B$110,MAX(1,$D8))),AND($E8&gt;0,INDEX(Kalender!JC$81:JC$110,MAX(1,$E8))&gt;INDEX(Kalender!$B$81:$B$110,MAX(1,$E8))),AND($F8&gt;0,INDEX(Kalender!JC$81:JC$110,MAX(1,$F8))&gt;INDEX(Kalender!$B$81:$B$110,MAX(1,$F8)))),2,0))</f>
        <v>0</v>
      </c>
      <c r="JD8" s="5" t="n">
        <f aca="false">IF(Kalender!JD8&lt;&gt;1,0,IF(AND($B8&gt;0,INDEX(Kalender!JD$68:JD$77,MAX(1,$B8))&gt;INDEX(Kalender!$B$68:$B$77,MAX(1,$B8))),1,0)+IF(OR(AND($C8&gt;0,INDEX(Kalender!JD$81:JD$110,MAX(1,$C8))&gt;INDEX(Kalender!$B$81:$B$110,MAX(1,$C8))),AND($D8&gt;0,INDEX(Kalender!JD$81:JD$110,MAX(1,$D8))&gt;INDEX(Kalender!$B$81:$B$110,MAX(1,$D8))),AND($E8&gt;0,INDEX(Kalender!JD$81:JD$110,MAX(1,$E8))&gt;INDEX(Kalender!$B$81:$B$110,MAX(1,$E8))),AND($F8&gt;0,INDEX(Kalender!JD$81:JD$110,MAX(1,$F8))&gt;INDEX(Kalender!$B$81:$B$110,MAX(1,$F8)))),2,0))</f>
        <v>0</v>
      </c>
      <c r="JE8" s="5" t="n">
        <f aca="false">IF(Kalender!JE8&lt;&gt;1,0,IF(AND($B8&gt;0,INDEX(Kalender!JE$68:JE$77,MAX(1,$B8))&gt;INDEX(Kalender!$B$68:$B$77,MAX(1,$B8))),1,0)+IF(OR(AND($C8&gt;0,INDEX(Kalender!JE$81:JE$110,MAX(1,$C8))&gt;INDEX(Kalender!$B$81:$B$110,MAX(1,$C8))),AND($D8&gt;0,INDEX(Kalender!JE$81:JE$110,MAX(1,$D8))&gt;INDEX(Kalender!$B$81:$B$110,MAX(1,$D8))),AND($E8&gt;0,INDEX(Kalender!JE$81:JE$110,MAX(1,$E8))&gt;INDEX(Kalender!$B$81:$B$110,MAX(1,$E8))),AND($F8&gt;0,INDEX(Kalender!JE$81:JE$110,MAX(1,$F8))&gt;INDEX(Kalender!$B$81:$B$110,MAX(1,$F8)))),2,0))</f>
        <v>0</v>
      </c>
      <c r="JF8" s="5" t="n">
        <f aca="false">IF(Kalender!JF8&lt;&gt;1,0,IF(AND($B8&gt;0,INDEX(Kalender!JF$68:JF$77,MAX(1,$B8))&gt;INDEX(Kalender!$B$68:$B$77,MAX(1,$B8))),1,0)+IF(OR(AND($C8&gt;0,INDEX(Kalender!JF$81:JF$110,MAX(1,$C8))&gt;INDEX(Kalender!$B$81:$B$110,MAX(1,$C8))),AND($D8&gt;0,INDEX(Kalender!JF$81:JF$110,MAX(1,$D8))&gt;INDEX(Kalender!$B$81:$B$110,MAX(1,$D8))),AND($E8&gt;0,INDEX(Kalender!JF$81:JF$110,MAX(1,$E8))&gt;INDEX(Kalender!$B$81:$B$110,MAX(1,$E8))),AND($F8&gt;0,INDEX(Kalender!JF$81:JF$110,MAX(1,$F8))&gt;INDEX(Kalender!$B$81:$B$110,MAX(1,$F8)))),2,0))</f>
        <v>0</v>
      </c>
      <c r="JG8" s="5" t="n">
        <f aca="false">IF(Kalender!JG8&lt;&gt;1,0,IF(AND($B8&gt;0,INDEX(Kalender!JG$68:JG$77,MAX(1,$B8))&gt;INDEX(Kalender!$B$68:$B$77,MAX(1,$B8))),1,0)+IF(OR(AND($C8&gt;0,INDEX(Kalender!JG$81:JG$110,MAX(1,$C8))&gt;INDEX(Kalender!$B$81:$B$110,MAX(1,$C8))),AND($D8&gt;0,INDEX(Kalender!JG$81:JG$110,MAX(1,$D8))&gt;INDEX(Kalender!$B$81:$B$110,MAX(1,$D8))),AND($E8&gt;0,INDEX(Kalender!JG$81:JG$110,MAX(1,$E8))&gt;INDEX(Kalender!$B$81:$B$110,MAX(1,$E8))),AND($F8&gt;0,INDEX(Kalender!JG$81:JG$110,MAX(1,$F8))&gt;INDEX(Kalender!$B$81:$B$110,MAX(1,$F8)))),2,0))</f>
        <v>0</v>
      </c>
      <c r="JH8" s="5" t="n">
        <f aca="false">IF(Kalender!JH8&lt;&gt;1,0,IF(AND($B8&gt;0,INDEX(Kalender!JH$68:JH$77,MAX(1,$B8))&gt;INDEX(Kalender!$B$68:$B$77,MAX(1,$B8))),1,0)+IF(OR(AND($C8&gt;0,INDEX(Kalender!JH$81:JH$110,MAX(1,$C8))&gt;INDEX(Kalender!$B$81:$B$110,MAX(1,$C8))),AND($D8&gt;0,INDEX(Kalender!JH$81:JH$110,MAX(1,$D8))&gt;INDEX(Kalender!$B$81:$B$110,MAX(1,$D8))),AND($E8&gt;0,INDEX(Kalender!JH$81:JH$110,MAX(1,$E8))&gt;INDEX(Kalender!$B$81:$B$110,MAX(1,$E8))),AND($F8&gt;0,INDEX(Kalender!JH$81:JH$110,MAX(1,$F8))&gt;INDEX(Kalender!$B$81:$B$110,MAX(1,$F8)))),2,0))</f>
        <v>0</v>
      </c>
      <c r="JI8" s="5" t="n">
        <f aca="false">IF(Kalender!JI8&lt;&gt;1,0,IF(AND($B8&gt;0,INDEX(Kalender!JI$68:JI$77,MAX(1,$B8))&gt;INDEX(Kalender!$B$68:$B$77,MAX(1,$B8))),1,0)+IF(OR(AND($C8&gt;0,INDEX(Kalender!JI$81:JI$110,MAX(1,$C8))&gt;INDEX(Kalender!$B$81:$B$110,MAX(1,$C8))),AND($D8&gt;0,INDEX(Kalender!JI$81:JI$110,MAX(1,$D8))&gt;INDEX(Kalender!$B$81:$B$110,MAX(1,$D8))),AND($E8&gt;0,INDEX(Kalender!JI$81:JI$110,MAX(1,$E8))&gt;INDEX(Kalender!$B$81:$B$110,MAX(1,$E8))),AND($F8&gt;0,INDEX(Kalender!JI$81:JI$110,MAX(1,$F8))&gt;INDEX(Kalender!$B$81:$B$110,MAX(1,$F8)))),2,0))</f>
        <v>0</v>
      </c>
      <c r="JJ8" s="5" t="n">
        <f aca="false">IF(Kalender!JJ8&lt;&gt;1,0,IF(AND($B8&gt;0,INDEX(Kalender!JJ$68:JJ$77,MAX(1,$B8))&gt;INDEX(Kalender!$B$68:$B$77,MAX(1,$B8))),1,0)+IF(OR(AND($C8&gt;0,INDEX(Kalender!JJ$81:JJ$110,MAX(1,$C8))&gt;INDEX(Kalender!$B$81:$B$110,MAX(1,$C8))),AND($D8&gt;0,INDEX(Kalender!JJ$81:JJ$110,MAX(1,$D8))&gt;INDEX(Kalender!$B$81:$B$110,MAX(1,$D8))),AND($E8&gt;0,INDEX(Kalender!JJ$81:JJ$110,MAX(1,$E8))&gt;INDEX(Kalender!$B$81:$B$110,MAX(1,$E8))),AND($F8&gt;0,INDEX(Kalender!JJ$81:JJ$110,MAX(1,$F8))&gt;INDEX(Kalender!$B$81:$B$110,MAX(1,$F8)))),2,0))</f>
        <v>0</v>
      </c>
      <c r="JK8" s="5" t="n">
        <f aca="false">IF(Kalender!JK8&lt;&gt;1,0,IF(AND($B8&gt;0,INDEX(Kalender!JK$68:JK$77,MAX(1,$B8))&gt;INDEX(Kalender!$B$68:$B$77,MAX(1,$B8))),1,0)+IF(OR(AND($C8&gt;0,INDEX(Kalender!JK$81:JK$110,MAX(1,$C8))&gt;INDEX(Kalender!$B$81:$B$110,MAX(1,$C8))),AND($D8&gt;0,INDEX(Kalender!JK$81:JK$110,MAX(1,$D8))&gt;INDEX(Kalender!$B$81:$B$110,MAX(1,$D8))),AND($E8&gt;0,INDEX(Kalender!JK$81:JK$110,MAX(1,$E8))&gt;INDEX(Kalender!$B$81:$B$110,MAX(1,$E8))),AND($F8&gt;0,INDEX(Kalender!JK$81:JK$110,MAX(1,$F8))&gt;INDEX(Kalender!$B$81:$B$110,MAX(1,$F8)))),2,0))</f>
        <v>0</v>
      </c>
      <c r="JL8" s="5" t="n">
        <f aca="false">IF(Kalender!JL8&lt;&gt;1,0,IF(AND($B8&gt;0,INDEX(Kalender!JL$68:JL$77,MAX(1,$B8))&gt;INDEX(Kalender!$B$68:$B$77,MAX(1,$B8))),1,0)+IF(OR(AND($C8&gt;0,INDEX(Kalender!JL$81:JL$110,MAX(1,$C8))&gt;INDEX(Kalender!$B$81:$B$110,MAX(1,$C8))),AND($D8&gt;0,INDEX(Kalender!JL$81:JL$110,MAX(1,$D8))&gt;INDEX(Kalender!$B$81:$B$110,MAX(1,$D8))),AND($E8&gt;0,INDEX(Kalender!JL$81:JL$110,MAX(1,$E8))&gt;INDEX(Kalender!$B$81:$B$110,MAX(1,$E8))),AND($F8&gt;0,INDEX(Kalender!JL$81:JL$110,MAX(1,$F8))&gt;INDEX(Kalender!$B$81:$B$110,MAX(1,$F8)))),2,0))</f>
        <v>0</v>
      </c>
      <c r="JM8" s="5" t="n">
        <f aca="false">IF(Kalender!JM8&lt;&gt;1,0,IF(AND($B8&gt;0,INDEX(Kalender!JM$68:JM$77,MAX(1,$B8))&gt;INDEX(Kalender!$B$68:$B$77,MAX(1,$B8))),1,0)+IF(OR(AND($C8&gt;0,INDEX(Kalender!JM$81:JM$110,MAX(1,$C8))&gt;INDEX(Kalender!$B$81:$B$110,MAX(1,$C8))),AND($D8&gt;0,INDEX(Kalender!JM$81:JM$110,MAX(1,$D8))&gt;INDEX(Kalender!$B$81:$B$110,MAX(1,$D8))),AND($E8&gt;0,INDEX(Kalender!JM$81:JM$110,MAX(1,$E8))&gt;INDEX(Kalender!$B$81:$B$110,MAX(1,$E8))),AND($F8&gt;0,INDEX(Kalender!JM$81:JM$110,MAX(1,$F8))&gt;INDEX(Kalender!$B$81:$B$110,MAX(1,$F8)))),2,0))</f>
        <v>0</v>
      </c>
      <c r="JN8" s="5" t="n">
        <f aca="false">IF(Kalender!JN8&lt;&gt;1,0,IF(AND($B8&gt;0,INDEX(Kalender!JN$68:JN$77,MAX(1,$B8))&gt;INDEX(Kalender!$B$68:$B$77,MAX(1,$B8))),1,0)+IF(OR(AND($C8&gt;0,INDEX(Kalender!JN$81:JN$110,MAX(1,$C8))&gt;INDEX(Kalender!$B$81:$B$110,MAX(1,$C8))),AND($D8&gt;0,INDEX(Kalender!JN$81:JN$110,MAX(1,$D8))&gt;INDEX(Kalender!$B$81:$B$110,MAX(1,$D8))),AND($E8&gt;0,INDEX(Kalender!JN$81:JN$110,MAX(1,$E8))&gt;INDEX(Kalender!$B$81:$B$110,MAX(1,$E8))),AND($F8&gt;0,INDEX(Kalender!JN$81:JN$110,MAX(1,$F8))&gt;INDEX(Kalender!$B$81:$B$110,MAX(1,$F8)))),2,0))</f>
        <v>0</v>
      </c>
      <c r="JO8" s="5" t="n">
        <f aca="false">IF(Kalender!JO8&lt;&gt;1,0,IF(AND($B8&gt;0,INDEX(Kalender!JO$68:JO$77,MAX(1,$B8))&gt;INDEX(Kalender!$B$68:$B$77,MAX(1,$B8))),1,0)+IF(OR(AND($C8&gt;0,INDEX(Kalender!JO$81:JO$110,MAX(1,$C8))&gt;INDEX(Kalender!$B$81:$B$110,MAX(1,$C8))),AND($D8&gt;0,INDEX(Kalender!JO$81:JO$110,MAX(1,$D8))&gt;INDEX(Kalender!$B$81:$B$110,MAX(1,$D8))),AND($E8&gt;0,INDEX(Kalender!JO$81:JO$110,MAX(1,$E8))&gt;INDEX(Kalender!$B$81:$B$110,MAX(1,$E8))),AND($F8&gt;0,INDEX(Kalender!JO$81:JO$110,MAX(1,$F8))&gt;INDEX(Kalender!$B$81:$B$110,MAX(1,$F8)))),2,0))</f>
        <v>0</v>
      </c>
      <c r="JP8" s="5" t="n">
        <f aca="false">IF(Kalender!JP8&lt;&gt;1,0,IF(AND($B8&gt;0,INDEX(Kalender!JP$68:JP$77,MAX(1,$B8))&gt;INDEX(Kalender!$B$68:$B$77,MAX(1,$B8))),1,0)+IF(OR(AND($C8&gt;0,INDEX(Kalender!JP$81:JP$110,MAX(1,$C8))&gt;INDEX(Kalender!$B$81:$B$110,MAX(1,$C8))),AND($D8&gt;0,INDEX(Kalender!JP$81:JP$110,MAX(1,$D8))&gt;INDEX(Kalender!$B$81:$B$110,MAX(1,$D8))),AND($E8&gt;0,INDEX(Kalender!JP$81:JP$110,MAX(1,$E8))&gt;INDEX(Kalender!$B$81:$B$110,MAX(1,$E8))),AND($F8&gt;0,INDEX(Kalender!JP$81:JP$110,MAX(1,$F8))&gt;INDEX(Kalender!$B$81:$B$110,MAX(1,$F8)))),2,0))</f>
        <v>0</v>
      </c>
      <c r="JQ8" s="5" t="n">
        <f aca="false">IF(Kalender!JQ8&lt;&gt;1,0,IF(AND($B8&gt;0,INDEX(Kalender!JQ$68:JQ$77,MAX(1,$B8))&gt;INDEX(Kalender!$B$68:$B$77,MAX(1,$B8))),1,0)+IF(OR(AND($C8&gt;0,INDEX(Kalender!JQ$81:JQ$110,MAX(1,$C8))&gt;INDEX(Kalender!$B$81:$B$110,MAX(1,$C8))),AND($D8&gt;0,INDEX(Kalender!JQ$81:JQ$110,MAX(1,$D8))&gt;INDEX(Kalender!$B$81:$B$110,MAX(1,$D8))),AND($E8&gt;0,INDEX(Kalender!JQ$81:JQ$110,MAX(1,$E8))&gt;INDEX(Kalender!$B$81:$B$110,MAX(1,$E8))),AND($F8&gt;0,INDEX(Kalender!JQ$81:JQ$110,MAX(1,$F8))&gt;INDEX(Kalender!$B$81:$B$110,MAX(1,$F8)))),2,0))</f>
        <v>0</v>
      </c>
      <c r="JR8" s="5" t="n">
        <f aca="false">IF(Kalender!JR8&lt;&gt;1,0,IF(AND($B8&gt;0,INDEX(Kalender!JR$68:JR$77,MAX(1,$B8))&gt;INDEX(Kalender!$B$68:$B$77,MAX(1,$B8))),1,0)+IF(OR(AND($C8&gt;0,INDEX(Kalender!JR$81:JR$110,MAX(1,$C8))&gt;INDEX(Kalender!$B$81:$B$110,MAX(1,$C8))),AND($D8&gt;0,INDEX(Kalender!JR$81:JR$110,MAX(1,$D8))&gt;INDEX(Kalender!$B$81:$B$110,MAX(1,$D8))),AND($E8&gt;0,INDEX(Kalender!JR$81:JR$110,MAX(1,$E8))&gt;INDEX(Kalender!$B$81:$B$110,MAX(1,$E8))),AND($F8&gt;0,INDEX(Kalender!JR$81:JR$110,MAX(1,$F8))&gt;INDEX(Kalender!$B$81:$B$110,MAX(1,$F8)))),2,0))</f>
        <v>0</v>
      </c>
      <c r="JS8" s="5" t="n">
        <f aca="false">IF(Kalender!JS8&lt;&gt;1,0,IF(AND($B8&gt;0,INDEX(Kalender!JS$68:JS$77,MAX(1,$B8))&gt;INDEX(Kalender!$B$68:$B$77,MAX(1,$B8))),1,0)+IF(OR(AND($C8&gt;0,INDEX(Kalender!JS$81:JS$110,MAX(1,$C8))&gt;INDEX(Kalender!$B$81:$B$110,MAX(1,$C8))),AND($D8&gt;0,INDEX(Kalender!JS$81:JS$110,MAX(1,$D8))&gt;INDEX(Kalender!$B$81:$B$110,MAX(1,$D8))),AND($E8&gt;0,INDEX(Kalender!JS$81:JS$110,MAX(1,$E8))&gt;INDEX(Kalender!$B$81:$B$110,MAX(1,$E8))),AND($F8&gt;0,INDEX(Kalender!JS$81:JS$110,MAX(1,$F8))&gt;INDEX(Kalender!$B$81:$B$110,MAX(1,$F8)))),2,0))</f>
        <v>0</v>
      </c>
      <c r="JT8" s="5" t="n">
        <f aca="false">IF(Kalender!JT8&lt;&gt;1,0,IF(AND($B8&gt;0,INDEX(Kalender!JT$68:JT$77,MAX(1,$B8))&gt;INDEX(Kalender!$B$68:$B$77,MAX(1,$B8))),1,0)+IF(OR(AND($C8&gt;0,INDEX(Kalender!JT$81:JT$110,MAX(1,$C8))&gt;INDEX(Kalender!$B$81:$B$110,MAX(1,$C8))),AND($D8&gt;0,INDEX(Kalender!JT$81:JT$110,MAX(1,$D8))&gt;INDEX(Kalender!$B$81:$B$110,MAX(1,$D8))),AND($E8&gt;0,INDEX(Kalender!JT$81:JT$110,MAX(1,$E8))&gt;INDEX(Kalender!$B$81:$B$110,MAX(1,$E8))),AND($F8&gt;0,INDEX(Kalender!JT$81:JT$110,MAX(1,$F8))&gt;INDEX(Kalender!$B$81:$B$110,MAX(1,$F8)))),2,0))</f>
        <v>0</v>
      </c>
      <c r="JU8" s="5" t="n">
        <f aca="false">IF(Kalender!JU8&lt;&gt;1,0,IF(AND($B8&gt;0,INDEX(Kalender!JU$68:JU$77,MAX(1,$B8))&gt;INDEX(Kalender!$B$68:$B$77,MAX(1,$B8))),1,0)+IF(OR(AND($C8&gt;0,INDEX(Kalender!JU$81:JU$110,MAX(1,$C8))&gt;INDEX(Kalender!$B$81:$B$110,MAX(1,$C8))),AND($D8&gt;0,INDEX(Kalender!JU$81:JU$110,MAX(1,$D8))&gt;INDEX(Kalender!$B$81:$B$110,MAX(1,$D8))),AND($E8&gt;0,INDEX(Kalender!JU$81:JU$110,MAX(1,$E8))&gt;INDEX(Kalender!$B$81:$B$110,MAX(1,$E8))),AND($F8&gt;0,INDEX(Kalender!JU$81:JU$110,MAX(1,$F8))&gt;INDEX(Kalender!$B$81:$B$110,MAX(1,$F8)))),2,0))</f>
        <v>0</v>
      </c>
      <c r="JV8" s="5" t="n">
        <f aca="false">IF(Kalender!JV8&lt;&gt;1,0,IF(AND($B8&gt;0,INDEX(Kalender!JV$68:JV$77,MAX(1,$B8))&gt;INDEX(Kalender!$B$68:$B$77,MAX(1,$B8))),1,0)+IF(OR(AND($C8&gt;0,INDEX(Kalender!JV$81:JV$110,MAX(1,$C8))&gt;INDEX(Kalender!$B$81:$B$110,MAX(1,$C8))),AND($D8&gt;0,INDEX(Kalender!JV$81:JV$110,MAX(1,$D8))&gt;INDEX(Kalender!$B$81:$B$110,MAX(1,$D8))),AND($E8&gt;0,INDEX(Kalender!JV$81:JV$110,MAX(1,$E8))&gt;INDEX(Kalender!$B$81:$B$110,MAX(1,$E8))),AND($F8&gt;0,INDEX(Kalender!JV$81:JV$110,MAX(1,$F8))&gt;INDEX(Kalender!$B$81:$B$110,MAX(1,$F8)))),2,0))</f>
        <v>0</v>
      </c>
      <c r="JW8" s="5" t="n">
        <f aca="false">IF(Kalender!JW8&lt;&gt;1,0,IF(AND($B8&gt;0,INDEX(Kalender!JW$68:JW$77,MAX(1,$B8))&gt;INDEX(Kalender!$B$68:$B$77,MAX(1,$B8))),1,0)+IF(OR(AND($C8&gt;0,INDEX(Kalender!JW$81:JW$110,MAX(1,$C8))&gt;INDEX(Kalender!$B$81:$B$110,MAX(1,$C8))),AND($D8&gt;0,INDEX(Kalender!JW$81:JW$110,MAX(1,$D8))&gt;INDEX(Kalender!$B$81:$B$110,MAX(1,$D8))),AND($E8&gt;0,INDEX(Kalender!JW$81:JW$110,MAX(1,$E8))&gt;INDEX(Kalender!$B$81:$B$110,MAX(1,$E8))),AND($F8&gt;0,INDEX(Kalender!JW$81:JW$110,MAX(1,$F8))&gt;INDEX(Kalender!$B$81:$B$110,MAX(1,$F8)))),2,0))</f>
        <v>0</v>
      </c>
      <c r="JX8" s="5" t="n">
        <f aca="false">IF(Kalender!JX8&lt;&gt;1,0,IF(AND($B8&gt;0,INDEX(Kalender!JX$68:JX$77,MAX(1,$B8))&gt;INDEX(Kalender!$B$68:$B$77,MAX(1,$B8))),1,0)+IF(OR(AND($C8&gt;0,INDEX(Kalender!JX$81:JX$110,MAX(1,$C8))&gt;INDEX(Kalender!$B$81:$B$110,MAX(1,$C8))),AND($D8&gt;0,INDEX(Kalender!JX$81:JX$110,MAX(1,$D8))&gt;INDEX(Kalender!$B$81:$B$110,MAX(1,$D8))),AND($E8&gt;0,INDEX(Kalender!JX$81:JX$110,MAX(1,$E8))&gt;INDEX(Kalender!$B$81:$B$110,MAX(1,$E8))),AND($F8&gt;0,INDEX(Kalender!JX$81:JX$110,MAX(1,$F8))&gt;INDEX(Kalender!$B$81:$B$110,MAX(1,$F8)))),2,0))</f>
        <v>0</v>
      </c>
      <c r="JY8" s="5" t="n">
        <f aca="false">IF(Kalender!JY8&lt;&gt;1,0,IF(AND($B8&gt;0,INDEX(Kalender!JY$68:JY$77,MAX(1,$B8))&gt;INDEX(Kalender!$B$68:$B$77,MAX(1,$B8))),1,0)+IF(OR(AND($C8&gt;0,INDEX(Kalender!JY$81:JY$110,MAX(1,$C8))&gt;INDEX(Kalender!$B$81:$B$110,MAX(1,$C8))),AND($D8&gt;0,INDEX(Kalender!JY$81:JY$110,MAX(1,$D8))&gt;INDEX(Kalender!$B$81:$B$110,MAX(1,$D8))),AND($E8&gt;0,INDEX(Kalender!JY$81:JY$110,MAX(1,$E8))&gt;INDEX(Kalender!$B$81:$B$110,MAX(1,$E8))),AND($F8&gt;0,INDEX(Kalender!JY$81:JY$110,MAX(1,$F8))&gt;INDEX(Kalender!$B$81:$B$110,MAX(1,$F8)))),2,0))</f>
        <v>0</v>
      </c>
      <c r="JZ8" s="5" t="n">
        <f aca="false">IF(Kalender!JZ8&lt;&gt;1,0,IF(AND($B8&gt;0,INDEX(Kalender!JZ$68:JZ$77,MAX(1,$B8))&gt;INDEX(Kalender!$B$68:$B$77,MAX(1,$B8))),1,0)+IF(OR(AND($C8&gt;0,INDEX(Kalender!JZ$81:JZ$110,MAX(1,$C8))&gt;INDEX(Kalender!$B$81:$B$110,MAX(1,$C8))),AND($D8&gt;0,INDEX(Kalender!JZ$81:JZ$110,MAX(1,$D8))&gt;INDEX(Kalender!$B$81:$B$110,MAX(1,$D8))),AND($E8&gt;0,INDEX(Kalender!JZ$81:JZ$110,MAX(1,$E8))&gt;INDEX(Kalender!$B$81:$B$110,MAX(1,$E8))),AND($F8&gt;0,INDEX(Kalender!JZ$81:JZ$110,MAX(1,$F8))&gt;INDEX(Kalender!$B$81:$B$110,MAX(1,$F8)))),2,0))</f>
        <v>0</v>
      </c>
      <c r="KA8" s="5" t="n">
        <f aca="false">IF(Kalender!KA8&lt;&gt;1,0,IF(AND($B8&gt;0,INDEX(Kalender!KA$68:KA$77,MAX(1,$B8))&gt;INDEX(Kalender!$B$68:$B$77,MAX(1,$B8))),1,0)+IF(OR(AND($C8&gt;0,INDEX(Kalender!KA$81:KA$110,MAX(1,$C8))&gt;INDEX(Kalender!$B$81:$B$110,MAX(1,$C8))),AND($D8&gt;0,INDEX(Kalender!KA$81:KA$110,MAX(1,$D8))&gt;INDEX(Kalender!$B$81:$B$110,MAX(1,$D8))),AND($E8&gt;0,INDEX(Kalender!KA$81:KA$110,MAX(1,$E8))&gt;INDEX(Kalender!$B$81:$B$110,MAX(1,$E8))),AND($F8&gt;0,INDEX(Kalender!KA$81:KA$110,MAX(1,$F8))&gt;INDEX(Kalender!$B$81:$B$110,MAX(1,$F8)))),2,0))</f>
        <v>0</v>
      </c>
      <c r="KB8" s="5" t="n">
        <f aca="false">IF(Kalender!KB8&lt;&gt;1,0,IF(AND($B8&gt;0,INDEX(Kalender!KB$68:KB$77,MAX(1,$B8))&gt;INDEX(Kalender!$B$68:$B$77,MAX(1,$B8))),1,0)+IF(OR(AND($C8&gt;0,INDEX(Kalender!KB$81:KB$110,MAX(1,$C8))&gt;INDEX(Kalender!$B$81:$B$110,MAX(1,$C8))),AND($D8&gt;0,INDEX(Kalender!KB$81:KB$110,MAX(1,$D8))&gt;INDEX(Kalender!$B$81:$B$110,MAX(1,$D8))),AND($E8&gt;0,INDEX(Kalender!KB$81:KB$110,MAX(1,$E8))&gt;INDEX(Kalender!$B$81:$B$110,MAX(1,$E8))),AND($F8&gt;0,INDEX(Kalender!KB$81:KB$110,MAX(1,$F8))&gt;INDEX(Kalender!$B$81:$B$110,MAX(1,$F8)))),2,0))</f>
        <v>0</v>
      </c>
      <c r="KC8" s="5" t="n">
        <f aca="false">IF(Kalender!KC8&lt;&gt;1,0,IF(AND($B8&gt;0,INDEX(Kalender!KC$68:KC$77,MAX(1,$B8))&gt;INDEX(Kalender!$B$68:$B$77,MAX(1,$B8))),1,0)+IF(OR(AND($C8&gt;0,INDEX(Kalender!KC$81:KC$110,MAX(1,$C8))&gt;INDEX(Kalender!$B$81:$B$110,MAX(1,$C8))),AND($D8&gt;0,INDEX(Kalender!KC$81:KC$110,MAX(1,$D8))&gt;INDEX(Kalender!$B$81:$B$110,MAX(1,$D8))),AND($E8&gt;0,INDEX(Kalender!KC$81:KC$110,MAX(1,$E8))&gt;INDEX(Kalender!$B$81:$B$110,MAX(1,$E8))),AND($F8&gt;0,INDEX(Kalender!KC$81:KC$110,MAX(1,$F8))&gt;INDEX(Kalender!$B$81:$B$110,MAX(1,$F8)))),2,0))</f>
        <v>0</v>
      </c>
      <c r="KD8" s="5" t="n">
        <f aca="false">IF(Kalender!KD8&lt;&gt;1,0,IF(AND($B8&gt;0,INDEX(Kalender!KD$68:KD$77,MAX(1,$B8))&gt;INDEX(Kalender!$B$68:$B$77,MAX(1,$B8))),1,0)+IF(OR(AND($C8&gt;0,INDEX(Kalender!KD$81:KD$110,MAX(1,$C8))&gt;INDEX(Kalender!$B$81:$B$110,MAX(1,$C8))),AND($D8&gt;0,INDEX(Kalender!KD$81:KD$110,MAX(1,$D8))&gt;INDEX(Kalender!$B$81:$B$110,MAX(1,$D8))),AND($E8&gt;0,INDEX(Kalender!KD$81:KD$110,MAX(1,$E8))&gt;INDEX(Kalender!$B$81:$B$110,MAX(1,$E8))),AND($F8&gt;0,INDEX(Kalender!KD$81:KD$110,MAX(1,$F8))&gt;INDEX(Kalender!$B$81:$B$110,MAX(1,$F8)))),2,0))</f>
        <v>0</v>
      </c>
      <c r="KE8" s="5" t="n">
        <f aca="false">IF(Kalender!KE8&lt;&gt;1,0,IF(AND($B8&gt;0,INDEX(Kalender!KE$68:KE$77,MAX(1,$B8))&gt;INDEX(Kalender!$B$68:$B$77,MAX(1,$B8))),1,0)+IF(OR(AND($C8&gt;0,INDEX(Kalender!KE$81:KE$110,MAX(1,$C8))&gt;INDEX(Kalender!$B$81:$B$110,MAX(1,$C8))),AND($D8&gt;0,INDEX(Kalender!KE$81:KE$110,MAX(1,$D8))&gt;INDEX(Kalender!$B$81:$B$110,MAX(1,$D8))),AND($E8&gt;0,INDEX(Kalender!KE$81:KE$110,MAX(1,$E8))&gt;INDEX(Kalender!$B$81:$B$110,MAX(1,$E8))),AND($F8&gt;0,INDEX(Kalender!KE$81:KE$110,MAX(1,$F8))&gt;INDEX(Kalender!$B$81:$B$110,MAX(1,$F8)))),2,0))</f>
        <v>0</v>
      </c>
      <c r="KF8" s="5" t="n">
        <f aca="false">IF(Kalender!KF8&lt;&gt;1,0,IF(AND($B8&gt;0,INDEX(Kalender!KF$68:KF$77,MAX(1,$B8))&gt;INDEX(Kalender!$B$68:$B$77,MAX(1,$B8))),1,0)+IF(OR(AND($C8&gt;0,INDEX(Kalender!KF$81:KF$110,MAX(1,$C8))&gt;INDEX(Kalender!$B$81:$B$110,MAX(1,$C8))),AND($D8&gt;0,INDEX(Kalender!KF$81:KF$110,MAX(1,$D8))&gt;INDEX(Kalender!$B$81:$B$110,MAX(1,$D8))),AND($E8&gt;0,INDEX(Kalender!KF$81:KF$110,MAX(1,$E8))&gt;INDEX(Kalender!$B$81:$B$110,MAX(1,$E8))),AND($F8&gt;0,INDEX(Kalender!KF$81:KF$110,MAX(1,$F8))&gt;INDEX(Kalender!$B$81:$B$110,MAX(1,$F8)))),2,0))</f>
        <v>0</v>
      </c>
      <c r="KG8" s="5" t="n">
        <f aca="false">IF(Kalender!KG8&lt;&gt;1,0,IF(AND($B8&gt;0,INDEX(Kalender!KG$68:KG$77,MAX(1,$B8))&gt;INDEX(Kalender!$B$68:$B$77,MAX(1,$B8))),1,0)+IF(OR(AND($C8&gt;0,INDEX(Kalender!KG$81:KG$110,MAX(1,$C8))&gt;INDEX(Kalender!$B$81:$B$110,MAX(1,$C8))),AND($D8&gt;0,INDEX(Kalender!KG$81:KG$110,MAX(1,$D8))&gt;INDEX(Kalender!$B$81:$B$110,MAX(1,$D8))),AND($E8&gt;0,INDEX(Kalender!KG$81:KG$110,MAX(1,$E8))&gt;INDEX(Kalender!$B$81:$B$110,MAX(1,$E8))),AND($F8&gt;0,INDEX(Kalender!KG$81:KG$110,MAX(1,$F8))&gt;INDEX(Kalender!$B$81:$B$110,MAX(1,$F8)))),2,0))</f>
        <v>0</v>
      </c>
      <c r="KH8" s="5" t="n">
        <f aca="false">IF(Kalender!KH8&lt;&gt;1,0,IF(AND($B8&gt;0,INDEX(Kalender!KH$68:KH$77,MAX(1,$B8))&gt;INDEX(Kalender!$B$68:$B$77,MAX(1,$B8))),1,0)+IF(OR(AND($C8&gt;0,INDEX(Kalender!KH$81:KH$110,MAX(1,$C8))&gt;INDEX(Kalender!$B$81:$B$110,MAX(1,$C8))),AND($D8&gt;0,INDEX(Kalender!KH$81:KH$110,MAX(1,$D8))&gt;INDEX(Kalender!$B$81:$B$110,MAX(1,$D8))),AND($E8&gt;0,INDEX(Kalender!KH$81:KH$110,MAX(1,$E8))&gt;INDEX(Kalender!$B$81:$B$110,MAX(1,$E8))),AND($F8&gt;0,INDEX(Kalender!KH$81:KH$110,MAX(1,$F8))&gt;INDEX(Kalender!$B$81:$B$110,MAX(1,$F8)))),2,0))</f>
        <v>0</v>
      </c>
      <c r="KI8" s="5" t="n">
        <f aca="false">IF(Kalender!KI8&lt;&gt;1,0,IF(AND($B8&gt;0,INDEX(Kalender!KI$68:KI$77,MAX(1,$B8))&gt;INDEX(Kalender!$B$68:$B$77,MAX(1,$B8))),1,0)+IF(OR(AND($C8&gt;0,INDEX(Kalender!KI$81:KI$110,MAX(1,$C8))&gt;INDEX(Kalender!$B$81:$B$110,MAX(1,$C8))),AND($D8&gt;0,INDEX(Kalender!KI$81:KI$110,MAX(1,$D8))&gt;INDEX(Kalender!$B$81:$B$110,MAX(1,$D8))),AND($E8&gt;0,INDEX(Kalender!KI$81:KI$110,MAX(1,$E8))&gt;INDEX(Kalender!$B$81:$B$110,MAX(1,$E8))),AND($F8&gt;0,INDEX(Kalender!KI$81:KI$110,MAX(1,$F8))&gt;INDEX(Kalender!$B$81:$B$110,MAX(1,$F8)))),2,0))</f>
        <v>0</v>
      </c>
      <c r="KJ8" s="5" t="n">
        <f aca="false">IF(Kalender!KJ8&lt;&gt;1,0,IF(AND($B8&gt;0,INDEX(Kalender!KJ$68:KJ$77,MAX(1,$B8))&gt;INDEX(Kalender!$B$68:$B$77,MAX(1,$B8))),1,0)+IF(OR(AND($C8&gt;0,INDEX(Kalender!KJ$81:KJ$110,MAX(1,$C8))&gt;INDEX(Kalender!$B$81:$B$110,MAX(1,$C8))),AND($D8&gt;0,INDEX(Kalender!KJ$81:KJ$110,MAX(1,$D8))&gt;INDEX(Kalender!$B$81:$B$110,MAX(1,$D8))),AND($E8&gt;0,INDEX(Kalender!KJ$81:KJ$110,MAX(1,$E8))&gt;INDEX(Kalender!$B$81:$B$110,MAX(1,$E8))),AND($F8&gt;0,INDEX(Kalender!KJ$81:KJ$110,MAX(1,$F8))&gt;INDEX(Kalender!$B$81:$B$110,MAX(1,$F8)))),2,0))</f>
        <v>0</v>
      </c>
      <c r="KK8" s="5" t="n">
        <f aca="false">IF(Kalender!KK8&lt;&gt;1,0,IF(AND($B8&gt;0,INDEX(Kalender!KK$68:KK$77,MAX(1,$B8))&gt;INDEX(Kalender!$B$68:$B$77,MAX(1,$B8))),1,0)+IF(OR(AND($C8&gt;0,INDEX(Kalender!KK$81:KK$110,MAX(1,$C8))&gt;INDEX(Kalender!$B$81:$B$110,MAX(1,$C8))),AND($D8&gt;0,INDEX(Kalender!KK$81:KK$110,MAX(1,$D8))&gt;INDEX(Kalender!$B$81:$B$110,MAX(1,$D8))),AND($E8&gt;0,INDEX(Kalender!KK$81:KK$110,MAX(1,$E8))&gt;INDEX(Kalender!$B$81:$B$110,MAX(1,$E8))),AND($F8&gt;0,INDEX(Kalender!KK$81:KK$110,MAX(1,$F8))&gt;INDEX(Kalender!$B$81:$B$110,MAX(1,$F8)))),2,0))</f>
        <v>0</v>
      </c>
      <c r="KL8" s="5" t="n">
        <f aca="false">IF(Kalender!KL8&lt;&gt;1,0,IF(AND($B8&gt;0,INDEX(Kalender!KL$68:KL$77,MAX(1,$B8))&gt;INDEX(Kalender!$B$68:$B$77,MAX(1,$B8))),1,0)+IF(OR(AND($C8&gt;0,INDEX(Kalender!KL$81:KL$110,MAX(1,$C8))&gt;INDEX(Kalender!$B$81:$B$110,MAX(1,$C8))),AND($D8&gt;0,INDEX(Kalender!KL$81:KL$110,MAX(1,$D8))&gt;INDEX(Kalender!$B$81:$B$110,MAX(1,$D8))),AND($E8&gt;0,INDEX(Kalender!KL$81:KL$110,MAX(1,$E8))&gt;INDEX(Kalender!$B$81:$B$110,MAX(1,$E8))),AND($F8&gt;0,INDEX(Kalender!KL$81:KL$110,MAX(1,$F8))&gt;INDEX(Kalender!$B$81:$B$110,MAX(1,$F8)))),2,0))</f>
        <v>0</v>
      </c>
      <c r="KM8" s="5" t="n">
        <f aca="false">IF(Kalender!KM8&lt;&gt;1,0,IF(AND($B8&gt;0,INDEX(Kalender!KM$68:KM$77,MAX(1,$B8))&gt;INDEX(Kalender!$B$68:$B$77,MAX(1,$B8))),1,0)+IF(OR(AND($C8&gt;0,INDEX(Kalender!KM$81:KM$110,MAX(1,$C8))&gt;INDEX(Kalender!$B$81:$B$110,MAX(1,$C8))),AND($D8&gt;0,INDEX(Kalender!KM$81:KM$110,MAX(1,$D8))&gt;INDEX(Kalender!$B$81:$B$110,MAX(1,$D8))),AND($E8&gt;0,INDEX(Kalender!KM$81:KM$110,MAX(1,$E8))&gt;INDEX(Kalender!$B$81:$B$110,MAX(1,$E8))),AND($F8&gt;0,INDEX(Kalender!KM$81:KM$110,MAX(1,$F8))&gt;INDEX(Kalender!$B$81:$B$110,MAX(1,$F8)))),2,0))</f>
        <v>0</v>
      </c>
      <c r="KN8" s="5" t="n">
        <f aca="false">IF(Kalender!KN8&lt;&gt;1,0,IF(AND($B8&gt;0,INDEX(Kalender!KN$68:KN$77,MAX(1,$B8))&gt;INDEX(Kalender!$B$68:$B$77,MAX(1,$B8))),1,0)+IF(OR(AND($C8&gt;0,INDEX(Kalender!KN$81:KN$110,MAX(1,$C8))&gt;INDEX(Kalender!$B$81:$B$110,MAX(1,$C8))),AND($D8&gt;0,INDEX(Kalender!KN$81:KN$110,MAX(1,$D8))&gt;INDEX(Kalender!$B$81:$B$110,MAX(1,$D8))),AND($E8&gt;0,INDEX(Kalender!KN$81:KN$110,MAX(1,$E8))&gt;INDEX(Kalender!$B$81:$B$110,MAX(1,$E8))),AND($F8&gt;0,INDEX(Kalender!KN$81:KN$110,MAX(1,$F8))&gt;INDEX(Kalender!$B$81:$B$110,MAX(1,$F8)))),2,0))</f>
        <v>0</v>
      </c>
      <c r="KO8" s="5" t="n">
        <f aca="false">IF(Kalender!KO8&lt;&gt;1,0,IF(AND($B8&gt;0,INDEX(Kalender!KO$68:KO$77,MAX(1,$B8))&gt;INDEX(Kalender!$B$68:$B$77,MAX(1,$B8))),1,0)+IF(OR(AND($C8&gt;0,INDEX(Kalender!KO$81:KO$110,MAX(1,$C8))&gt;INDEX(Kalender!$B$81:$B$110,MAX(1,$C8))),AND($D8&gt;0,INDEX(Kalender!KO$81:KO$110,MAX(1,$D8))&gt;INDEX(Kalender!$B$81:$B$110,MAX(1,$D8))),AND($E8&gt;0,INDEX(Kalender!KO$81:KO$110,MAX(1,$E8))&gt;INDEX(Kalender!$B$81:$B$110,MAX(1,$E8))),AND($F8&gt;0,INDEX(Kalender!KO$81:KO$110,MAX(1,$F8))&gt;INDEX(Kalender!$B$81:$B$110,MAX(1,$F8)))),2,0))</f>
        <v>0</v>
      </c>
      <c r="KP8" s="5" t="n">
        <f aca="false">IF(Kalender!KP8&lt;&gt;1,0,IF(AND($B8&gt;0,INDEX(Kalender!KP$68:KP$77,MAX(1,$B8))&gt;INDEX(Kalender!$B$68:$B$77,MAX(1,$B8))),1,0)+IF(OR(AND($C8&gt;0,INDEX(Kalender!KP$81:KP$110,MAX(1,$C8))&gt;INDEX(Kalender!$B$81:$B$110,MAX(1,$C8))),AND($D8&gt;0,INDEX(Kalender!KP$81:KP$110,MAX(1,$D8))&gt;INDEX(Kalender!$B$81:$B$110,MAX(1,$D8))),AND($E8&gt;0,INDEX(Kalender!KP$81:KP$110,MAX(1,$E8))&gt;INDEX(Kalender!$B$81:$B$110,MAX(1,$E8))),AND($F8&gt;0,INDEX(Kalender!KP$81:KP$110,MAX(1,$F8))&gt;INDEX(Kalender!$B$81:$B$110,MAX(1,$F8)))),2,0))</f>
        <v>0</v>
      </c>
      <c r="KQ8" s="5" t="n">
        <f aca="false">IF(Kalender!KQ8&lt;&gt;1,0,IF(AND($B8&gt;0,INDEX(Kalender!KQ$68:KQ$77,MAX(1,$B8))&gt;INDEX(Kalender!$B$68:$B$77,MAX(1,$B8))),1,0)+IF(OR(AND($C8&gt;0,INDEX(Kalender!KQ$81:KQ$110,MAX(1,$C8))&gt;INDEX(Kalender!$B$81:$B$110,MAX(1,$C8))),AND($D8&gt;0,INDEX(Kalender!KQ$81:KQ$110,MAX(1,$D8))&gt;INDEX(Kalender!$B$81:$B$110,MAX(1,$D8))),AND($E8&gt;0,INDEX(Kalender!KQ$81:KQ$110,MAX(1,$E8))&gt;INDEX(Kalender!$B$81:$B$110,MAX(1,$E8))),AND($F8&gt;0,INDEX(Kalender!KQ$81:KQ$110,MAX(1,$F8))&gt;INDEX(Kalender!$B$81:$B$110,MAX(1,$F8)))),2,0))</f>
        <v>0</v>
      </c>
      <c r="KR8" s="5" t="n">
        <f aca="false">IF(Kalender!KR8&lt;&gt;1,0,IF(AND($B8&gt;0,INDEX(Kalender!KR$68:KR$77,MAX(1,$B8))&gt;INDEX(Kalender!$B$68:$B$77,MAX(1,$B8))),1,0)+IF(OR(AND($C8&gt;0,INDEX(Kalender!KR$81:KR$110,MAX(1,$C8))&gt;INDEX(Kalender!$B$81:$B$110,MAX(1,$C8))),AND($D8&gt;0,INDEX(Kalender!KR$81:KR$110,MAX(1,$D8))&gt;INDEX(Kalender!$B$81:$B$110,MAX(1,$D8))),AND($E8&gt;0,INDEX(Kalender!KR$81:KR$110,MAX(1,$E8))&gt;INDEX(Kalender!$B$81:$B$110,MAX(1,$E8))),AND($F8&gt;0,INDEX(Kalender!KR$81:KR$110,MAX(1,$F8))&gt;INDEX(Kalender!$B$81:$B$110,MAX(1,$F8)))),2,0))</f>
        <v>0</v>
      </c>
      <c r="KS8" s="5" t="n">
        <f aca="false">IF(Kalender!KS8&lt;&gt;1,0,IF(AND($B8&gt;0,INDEX(Kalender!KS$68:KS$77,MAX(1,$B8))&gt;INDEX(Kalender!$B$68:$B$77,MAX(1,$B8))),1,0)+IF(OR(AND($C8&gt;0,INDEX(Kalender!KS$81:KS$110,MAX(1,$C8))&gt;INDEX(Kalender!$B$81:$B$110,MAX(1,$C8))),AND($D8&gt;0,INDEX(Kalender!KS$81:KS$110,MAX(1,$D8))&gt;INDEX(Kalender!$B$81:$B$110,MAX(1,$D8))),AND($E8&gt;0,INDEX(Kalender!KS$81:KS$110,MAX(1,$E8))&gt;INDEX(Kalender!$B$81:$B$110,MAX(1,$E8))),AND($F8&gt;0,INDEX(Kalender!KS$81:KS$110,MAX(1,$F8))&gt;INDEX(Kalender!$B$81:$B$110,MAX(1,$F8)))),2,0))</f>
        <v>0</v>
      </c>
      <c r="KT8" s="5" t="n">
        <f aca="false">IF(Kalender!KT8&lt;&gt;1,0,IF(AND($B8&gt;0,INDEX(Kalender!KT$68:KT$77,MAX(1,$B8))&gt;INDEX(Kalender!$B$68:$B$77,MAX(1,$B8))),1,0)+IF(OR(AND($C8&gt;0,INDEX(Kalender!KT$81:KT$110,MAX(1,$C8))&gt;INDEX(Kalender!$B$81:$B$110,MAX(1,$C8))),AND($D8&gt;0,INDEX(Kalender!KT$81:KT$110,MAX(1,$D8))&gt;INDEX(Kalender!$B$81:$B$110,MAX(1,$D8))),AND($E8&gt;0,INDEX(Kalender!KT$81:KT$110,MAX(1,$E8))&gt;INDEX(Kalender!$B$81:$B$110,MAX(1,$E8))),AND($F8&gt;0,INDEX(Kalender!KT$81:KT$110,MAX(1,$F8))&gt;INDEX(Kalender!$B$81:$B$110,MAX(1,$F8)))),2,0))</f>
        <v>0</v>
      </c>
      <c r="KU8" s="5" t="n">
        <f aca="false">IF(Kalender!KU8&lt;&gt;1,0,IF(AND($B8&gt;0,INDEX(Kalender!KU$68:KU$77,MAX(1,$B8))&gt;INDEX(Kalender!$B$68:$B$77,MAX(1,$B8))),1,0)+IF(OR(AND($C8&gt;0,INDEX(Kalender!KU$81:KU$110,MAX(1,$C8))&gt;INDEX(Kalender!$B$81:$B$110,MAX(1,$C8))),AND($D8&gt;0,INDEX(Kalender!KU$81:KU$110,MAX(1,$D8))&gt;INDEX(Kalender!$B$81:$B$110,MAX(1,$D8))),AND($E8&gt;0,INDEX(Kalender!KU$81:KU$110,MAX(1,$E8))&gt;INDEX(Kalender!$B$81:$B$110,MAX(1,$E8))),AND($F8&gt;0,INDEX(Kalender!KU$81:KU$110,MAX(1,$F8))&gt;INDEX(Kalender!$B$81:$B$110,MAX(1,$F8)))),2,0))</f>
        <v>0</v>
      </c>
      <c r="KV8" s="5" t="n">
        <f aca="false">IF(Kalender!KV8&lt;&gt;1,0,IF(AND($B8&gt;0,INDEX(Kalender!KV$68:KV$77,MAX(1,$B8))&gt;INDEX(Kalender!$B$68:$B$77,MAX(1,$B8))),1,0)+IF(OR(AND($C8&gt;0,INDEX(Kalender!KV$81:KV$110,MAX(1,$C8))&gt;INDEX(Kalender!$B$81:$B$110,MAX(1,$C8))),AND($D8&gt;0,INDEX(Kalender!KV$81:KV$110,MAX(1,$D8))&gt;INDEX(Kalender!$B$81:$B$110,MAX(1,$D8))),AND($E8&gt;0,INDEX(Kalender!KV$81:KV$110,MAX(1,$E8))&gt;INDEX(Kalender!$B$81:$B$110,MAX(1,$E8))),AND($F8&gt;0,INDEX(Kalender!KV$81:KV$110,MAX(1,$F8))&gt;INDEX(Kalender!$B$81:$B$110,MAX(1,$F8)))),2,0))</f>
        <v>0</v>
      </c>
      <c r="KW8" s="5" t="n">
        <f aca="false">IF(Kalender!KW8&lt;&gt;1,0,IF(AND($B8&gt;0,INDEX(Kalender!KW$68:KW$77,MAX(1,$B8))&gt;INDEX(Kalender!$B$68:$B$77,MAX(1,$B8))),1,0)+IF(OR(AND($C8&gt;0,INDEX(Kalender!KW$81:KW$110,MAX(1,$C8))&gt;INDEX(Kalender!$B$81:$B$110,MAX(1,$C8))),AND($D8&gt;0,INDEX(Kalender!KW$81:KW$110,MAX(1,$D8))&gt;INDEX(Kalender!$B$81:$B$110,MAX(1,$D8))),AND($E8&gt;0,INDEX(Kalender!KW$81:KW$110,MAX(1,$E8))&gt;INDEX(Kalender!$B$81:$B$110,MAX(1,$E8))),AND($F8&gt;0,INDEX(Kalender!KW$81:KW$110,MAX(1,$F8))&gt;INDEX(Kalender!$B$81:$B$110,MAX(1,$F8)))),2,0))</f>
        <v>0</v>
      </c>
      <c r="KX8" s="5" t="n">
        <f aca="false">IF(Kalender!KX8&lt;&gt;1,0,IF(AND($B8&gt;0,INDEX(Kalender!KX$68:KX$77,MAX(1,$B8))&gt;INDEX(Kalender!$B$68:$B$77,MAX(1,$B8))),1,0)+IF(OR(AND($C8&gt;0,INDEX(Kalender!KX$81:KX$110,MAX(1,$C8))&gt;INDEX(Kalender!$B$81:$B$110,MAX(1,$C8))),AND($D8&gt;0,INDEX(Kalender!KX$81:KX$110,MAX(1,$D8))&gt;INDEX(Kalender!$B$81:$B$110,MAX(1,$D8))),AND($E8&gt;0,INDEX(Kalender!KX$81:KX$110,MAX(1,$E8))&gt;INDEX(Kalender!$B$81:$B$110,MAX(1,$E8))),AND($F8&gt;0,INDEX(Kalender!KX$81:KX$110,MAX(1,$F8))&gt;INDEX(Kalender!$B$81:$B$110,MAX(1,$F8)))),2,0))</f>
        <v>0</v>
      </c>
      <c r="KY8" s="5" t="n">
        <f aca="false">IF(Kalender!KY8&lt;&gt;1,0,IF(AND($B8&gt;0,INDEX(Kalender!KY$68:KY$77,MAX(1,$B8))&gt;INDEX(Kalender!$B$68:$B$77,MAX(1,$B8))),1,0)+IF(OR(AND($C8&gt;0,INDEX(Kalender!KY$81:KY$110,MAX(1,$C8))&gt;INDEX(Kalender!$B$81:$B$110,MAX(1,$C8))),AND($D8&gt;0,INDEX(Kalender!KY$81:KY$110,MAX(1,$D8))&gt;INDEX(Kalender!$B$81:$B$110,MAX(1,$D8))),AND($E8&gt;0,INDEX(Kalender!KY$81:KY$110,MAX(1,$E8))&gt;INDEX(Kalender!$B$81:$B$110,MAX(1,$E8))),AND($F8&gt;0,INDEX(Kalender!KY$81:KY$110,MAX(1,$F8))&gt;INDEX(Kalender!$B$81:$B$110,MAX(1,$F8)))),2,0))</f>
        <v>0</v>
      </c>
      <c r="KZ8" s="5" t="n">
        <f aca="false">IF(Kalender!KZ8&lt;&gt;1,0,IF(AND($B8&gt;0,INDEX(Kalender!KZ$68:KZ$77,MAX(1,$B8))&gt;INDEX(Kalender!$B$68:$B$77,MAX(1,$B8))),1,0)+IF(OR(AND($C8&gt;0,INDEX(Kalender!KZ$81:KZ$110,MAX(1,$C8))&gt;INDEX(Kalender!$B$81:$B$110,MAX(1,$C8))),AND($D8&gt;0,INDEX(Kalender!KZ$81:KZ$110,MAX(1,$D8))&gt;INDEX(Kalender!$B$81:$B$110,MAX(1,$D8))),AND($E8&gt;0,INDEX(Kalender!KZ$81:KZ$110,MAX(1,$E8))&gt;INDEX(Kalender!$B$81:$B$110,MAX(1,$E8))),AND($F8&gt;0,INDEX(Kalender!KZ$81:KZ$110,MAX(1,$F8))&gt;INDEX(Kalender!$B$81:$B$110,MAX(1,$F8)))),2,0))</f>
        <v>0</v>
      </c>
      <c r="LA8" s="5" t="n">
        <f aca="false">IF(Kalender!LA8&lt;&gt;1,0,IF(AND($B8&gt;0,INDEX(Kalender!LA$68:LA$77,MAX(1,$B8))&gt;INDEX(Kalender!$B$68:$B$77,MAX(1,$B8))),1,0)+IF(OR(AND($C8&gt;0,INDEX(Kalender!LA$81:LA$110,MAX(1,$C8))&gt;INDEX(Kalender!$B$81:$B$110,MAX(1,$C8))),AND($D8&gt;0,INDEX(Kalender!LA$81:LA$110,MAX(1,$D8))&gt;INDEX(Kalender!$B$81:$B$110,MAX(1,$D8))),AND($E8&gt;0,INDEX(Kalender!LA$81:LA$110,MAX(1,$E8))&gt;INDEX(Kalender!$B$81:$B$110,MAX(1,$E8))),AND($F8&gt;0,INDEX(Kalender!LA$81:LA$110,MAX(1,$F8))&gt;INDEX(Kalender!$B$81:$B$110,MAX(1,$F8)))),2,0))</f>
        <v>0</v>
      </c>
      <c r="LB8" s="5" t="n">
        <f aca="false">IF(Kalender!LB8&lt;&gt;1,0,IF(AND($B8&gt;0,INDEX(Kalender!LB$68:LB$77,MAX(1,$B8))&gt;INDEX(Kalender!$B$68:$B$77,MAX(1,$B8))),1,0)+IF(OR(AND($C8&gt;0,INDEX(Kalender!LB$81:LB$110,MAX(1,$C8))&gt;INDEX(Kalender!$B$81:$B$110,MAX(1,$C8))),AND($D8&gt;0,INDEX(Kalender!LB$81:LB$110,MAX(1,$D8))&gt;INDEX(Kalender!$B$81:$B$110,MAX(1,$D8))),AND($E8&gt;0,INDEX(Kalender!LB$81:LB$110,MAX(1,$E8))&gt;INDEX(Kalender!$B$81:$B$110,MAX(1,$E8))),AND($F8&gt;0,INDEX(Kalender!LB$81:LB$110,MAX(1,$F8))&gt;INDEX(Kalender!$B$81:$B$110,MAX(1,$F8)))),2,0))</f>
        <v>0</v>
      </c>
      <c r="LC8" s="5" t="n">
        <f aca="false">IF(Kalender!LC8&lt;&gt;1,0,IF(AND($B8&gt;0,INDEX(Kalender!LC$68:LC$77,MAX(1,$B8))&gt;INDEX(Kalender!$B$68:$B$77,MAX(1,$B8))),1,0)+IF(OR(AND($C8&gt;0,INDEX(Kalender!LC$81:LC$110,MAX(1,$C8))&gt;INDEX(Kalender!$B$81:$B$110,MAX(1,$C8))),AND($D8&gt;0,INDEX(Kalender!LC$81:LC$110,MAX(1,$D8))&gt;INDEX(Kalender!$B$81:$B$110,MAX(1,$D8))),AND($E8&gt;0,INDEX(Kalender!LC$81:LC$110,MAX(1,$E8))&gt;INDEX(Kalender!$B$81:$B$110,MAX(1,$E8))),AND($F8&gt;0,INDEX(Kalender!LC$81:LC$110,MAX(1,$F8))&gt;INDEX(Kalender!$B$81:$B$110,MAX(1,$F8)))),2,0))</f>
        <v>0</v>
      </c>
      <c r="LD8" s="5" t="n">
        <f aca="false">IF(Kalender!LD8&lt;&gt;1,0,IF(AND($B8&gt;0,INDEX(Kalender!LD$68:LD$77,MAX(1,$B8))&gt;INDEX(Kalender!$B$68:$B$77,MAX(1,$B8))),1,0)+IF(OR(AND($C8&gt;0,INDEX(Kalender!LD$81:LD$110,MAX(1,$C8))&gt;INDEX(Kalender!$B$81:$B$110,MAX(1,$C8))),AND($D8&gt;0,INDEX(Kalender!LD$81:LD$110,MAX(1,$D8))&gt;INDEX(Kalender!$B$81:$B$110,MAX(1,$D8))),AND($E8&gt;0,INDEX(Kalender!LD$81:LD$110,MAX(1,$E8))&gt;INDEX(Kalender!$B$81:$B$110,MAX(1,$E8))),AND($F8&gt;0,INDEX(Kalender!LD$81:LD$110,MAX(1,$F8))&gt;INDEX(Kalender!$B$81:$B$110,MAX(1,$F8)))),2,0))</f>
        <v>0</v>
      </c>
      <c r="LE8" s="5" t="n">
        <f aca="false">IF(Kalender!LE8&lt;&gt;1,0,IF(AND($B8&gt;0,INDEX(Kalender!LE$68:LE$77,MAX(1,$B8))&gt;INDEX(Kalender!$B$68:$B$77,MAX(1,$B8))),1,0)+IF(OR(AND($C8&gt;0,INDEX(Kalender!LE$81:LE$110,MAX(1,$C8))&gt;INDEX(Kalender!$B$81:$B$110,MAX(1,$C8))),AND($D8&gt;0,INDEX(Kalender!LE$81:LE$110,MAX(1,$D8))&gt;INDEX(Kalender!$B$81:$B$110,MAX(1,$D8))),AND($E8&gt;0,INDEX(Kalender!LE$81:LE$110,MAX(1,$E8))&gt;INDEX(Kalender!$B$81:$B$110,MAX(1,$E8))),AND($F8&gt;0,INDEX(Kalender!LE$81:LE$110,MAX(1,$F8))&gt;INDEX(Kalender!$B$81:$B$110,MAX(1,$F8)))),2,0))</f>
        <v>0</v>
      </c>
      <c r="LF8" s="5" t="n">
        <f aca="false">IF(Kalender!LF8&lt;&gt;1,0,IF(AND($B8&gt;0,INDEX(Kalender!LF$68:LF$77,MAX(1,$B8))&gt;INDEX(Kalender!$B$68:$B$77,MAX(1,$B8))),1,0)+IF(OR(AND($C8&gt;0,INDEX(Kalender!LF$81:LF$110,MAX(1,$C8))&gt;INDEX(Kalender!$B$81:$B$110,MAX(1,$C8))),AND($D8&gt;0,INDEX(Kalender!LF$81:LF$110,MAX(1,$D8))&gt;INDEX(Kalender!$B$81:$B$110,MAX(1,$D8))),AND($E8&gt;0,INDEX(Kalender!LF$81:LF$110,MAX(1,$E8))&gt;INDEX(Kalender!$B$81:$B$110,MAX(1,$E8))),AND($F8&gt;0,INDEX(Kalender!LF$81:LF$110,MAX(1,$F8))&gt;INDEX(Kalender!$B$81:$B$110,MAX(1,$F8)))),2,0))</f>
        <v>0</v>
      </c>
      <c r="LG8" s="5" t="n">
        <f aca="false">IF(Kalender!LG8&lt;&gt;1,0,IF(AND($B8&gt;0,INDEX(Kalender!LG$68:LG$77,MAX(1,$B8))&gt;INDEX(Kalender!$B$68:$B$77,MAX(1,$B8))),1,0)+IF(OR(AND($C8&gt;0,INDEX(Kalender!LG$81:LG$110,MAX(1,$C8))&gt;INDEX(Kalender!$B$81:$B$110,MAX(1,$C8))),AND($D8&gt;0,INDEX(Kalender!LG$81:LG$110,MAX(1,$D8))&gt;INDEX(Kalender!$B$81:$B$110,MAX(1,$D8))),AND($E8&gt;0,INDEX(Kalender!LG$81:LG$110,MAX(1,$E8))&gt;INDEX(Kalender!$B$81:$B$110,MAX(1,$E8))),AND($F8&gt;0,INDEX(Kalender!LG$81:LG$110,MAX(1,$F8))&gt;INDEX(Kalender!$B$81:$B$110,MAX(1,$F8)))),2,0))</f>
        <v>0</v>
      </c>
      <c r="LH8" s="5" t="n">
        <f aca="false">IF(Kalender!LH8&lt;&gt;1,0,IF(AND($B8&gt;0,INDEX(Kalender!LH$68:LH$77,MAX(1,$B8))&gt;INDEX(Kalender!$B$68:$B$77,MAX(1,$B8))),1,0)+IF(OR(AND($C8&gt;0,INDEX(Kalender!LH$81:LH$110,MAX(1,$C8))&gt;INDEX(Kalender!$B$81:$B$110,MAX(1,$C8))),AND($D8&gt;0,INDEX(Kalender!LH$81:LH$110,MAX(1,$D8))&gt;INDEX(Kalender!$B$81:$B$110,MAX(1,$D8))),AND($E8&gt;0,INDEX(Kalender!LH$81:LH$110,MAX(1,$E8))&gt;INDEX(Kalender!$B$81:$B$110,MAX(1,$E8))),AND($F8&gt;0,INDEX(Kalender!LH$81:LH$110,MAX(1,$F8))&gt;INDEX(Kalender!$B$81:$B$110,MAX(1,$F8)))),2,0))</f>
        <v>0</v>
      </c>
      <c r="LI8" s="5" t="n">
        <f aca="false">IF(Kalender!LI8&lt;&gt;1,0,IF(AND($B8&gt;0,INDEX(Kalender!LI$68:LI$77,MAX(1,$B8))&gt;INDEX(Kalender!$B$68:$B$77,MAX(1,$B8))),1,0)+IF(OR(AND($C8&gt;0,INDEX(Kalender!LI$81:LI$110,MAX(1,$C8))&gt;INDEX(Kalender!$B$81:$B$110,MAX(1,$C8))),AND($D8&gt;0,INDEX(Kalender!LI$81:LI$110,MAX(1,$D8))&gt;INDEX(Kalender!$B$81:$B$110,MAX(1,$D8))),AND($E8&gt;0,INDEX(Kalender!LI$81:LI$110,MAX(1,$E8))&gt;INDEX(Kalender!$B$81:$B$110,MAX(1,$E8))),AND($F8&gt;0,INDEX(Kalender!LI$81:LI$110,MAX(1,$F8))&gt;INDEX(Kalender!$B$81:$B$110,MAX(1,$F8)))),2,0))</f>
        <v>0</v>
      </c>
      <c r="LJ8" s="5" t="n">
        <f aca="false">IF(Kalender!LJ8&lt;&gt;1,0,IF(AND($B8&gt;0,INDEX(Kalender!LJ$68:LJ$77,MAX(1,$B8))&gt;INDEX(Kalender!$B$68:$B$77,MAX(1,$B8))),1,0)+IF(OR(AND($C8&gt;0,INDEX(Kalender!LJ$81:LJ$110,MAX(1,$C8))&gt;INDEX(Kalender!$B$81:$B$110,MAX(1,$C8))),AND($D8&gt;0,INDEX(Kalender!LJ$81:LJ$110,MAX(1,$D8))&gt;INDEX(Kalender!$B$81:$B$110,MAX(1,$D8))),AND($E8&gt;0,INDEX(Kalender!LJ$81:LJ$110,MAX(1,$E8))&gt;INDEX(Kalender!$B$81:$B$110,MAX(1,$E8))),AND($F8&gt;0,INDEX(Kalender!LJ$81:LJ$110,MAX(1,$F8))&gt;INDEX(Kalender!$B$81:$B$110,MAX(1,$F8)))),2,0))</f>
        <v>0</v>
      </c>
      <c r="LK8" s="5" t="n">
        <f aca="false">IF(Kalender!LK8&lt;&gt;1,0,IF(AND($B8&gt;0,INDEX(Kalender!LK$68:LK$77,MAX(1,$B8))&gt;INDEX(Kalender!$B$68:$B$77,MAX(1,$B8))),1,0)+IF(OR(AND($C8&gt;0,INDEX(Kalender!LK$81:LK$110,MAX(1,$C8))&gt;INDEX(Kalender!$B$81:$B$110,MAX(1,$C8))),AND($D8&gt;0,INDEX(Kalender!LK$81:LK$110,MAX(1,$D8))&gt;INDEX(Kalender!$B$81:$B$110,MAX(1,$D8))),AND($E8&gt;0,INDEX(Kalender!LK$81:LK$110,MAX(1,$E8))&gt;INDEX(Kalender!$B$81:$B$110,MAX(1,$E8))),AND($F8&gt;0,INDEX(Kalender!LK$81:LK$110,MAX(1,$F8))&gt;INDEX(Kalender!$B$81:$B$110,MAX(1,$F8)))),2,0))</f>
        <v>0</v>
      </c>
      <c r="LL8" s="5" t="n">
        <f aca="false">IF(Kalender!LL8&lt;&gt;1,0,IF(AND($B8&gt;0,INDEX(Kalender!LL$68:LL$77,MAX(1,$B8))&gt;INDEX(Kalender!$B$68:$B$77,MAX(1,$B8))),1,0)+IF(OR(AND($C8&gt;0,INDEX(Kalender!LL$81:LL$110,MAX(1,$C8))&gt;INDEX(Kalender!$B$81:$B$110,MAX(1,$C8))),AND($D8&gt;0,INDEX(Kalender!LL$81:LL$110,MAX(1,$D8))&gt;INDEX(Kalender!$B$81:$B$110,MAX(1,$D8))),AND($E8&gt;0,INDEX(Kalender!LL$81:LL$110,MAX(1,$E8))&gt;INDEX(Kalender!$B$81:$B$110,MAX(1,$E8))),AND($F8&gt;0,INDEX(Kalender!LL$81:LL$110,MAX(1,$F8))&gt;INDEX(Kalender!$B$81:$B$110,MAX(1,$F8)))),2,0))</f>
        <v>0</v>
      </c>
      <c r="LM8" s="5" t="n">
        <f aca="false">IF(Kalender!LM8&lt;&gt;1,0,IF(AND($B8&gt;0,INDEX(Kalender!LM$68:LM$77,MAX(1,$B8))&gt;INDEX(Kalender!$B$68:$B$77,MAX(1,$B8))),1,0)+IF(OR(AND($C8&gt;0,INDEX(Kalender!LM$81:LM$110,MAX(1,$C8))&gt;INDEX(Kalender!$B$81:$B$110,MAX(1,$C8))),AND($D8&gt;0,INDEX(Kalender!LM$81:LM$110,MAX(1,$D8))&gt;INDEX(Kalender!$B$81:$B$110,MAX(1,$D8))),AND($E8&gt;0,INDEX(Kalender!LM$81:LM$110,MAX(1,$E8))&gt;INDEX(Kalender!$B$81:$B$110,MAX(1,$E8))),AND($F8&gt;0,INDEX(Kalender!LM$81:LM$110,MAX(1,$F8))&gt;INDEX(Kalender!$B$81:$B$110,MAX(1,$F8)))),2,0))</f>
        <v>0</v>
      </c>
      <c r="LN8" s="5" t="n">
        <f aca="false">IF(Kalender!LN8&lt;&gt;1,0,IF(AND($B8&gt;0,INDEX(Kalender!LN$68:LN$77,MAX(1,$B8))&gt;INDEX(Kalender!$B$68:$B$77,MAX(1,$B8))),1,0)+IF(OR(AND($C8&gt;0,INDEX(Kalender!LN$81:LN$110,MAX(1,$C8))&gt;INDEX(Kalender!$B$81:$B$110,MAX(1,$C8))),AND($D8&gt;0,INDEX(Kalender!LN$81:LN$110,MAX(1,$D8))&gt;INDEX(Kalender!$B$81:$B$110,MAX(1,$D8))),AND($E8&gt;0,INDEX(Kalender!LN$81:LN$110,MAX(1,$E8))&gt;INDEX(Kalender!$B$81:$B$110,MAX(1,$E8))),AND($F8&gt;0,INDEX(Kalender!LN$81:LN$110,MAX(1,$F8))&gt;INDEX(Kalender!$B$81:$B$110,MAX(1,$F8)))),2,0))</f>
        <v>0</v>
      </c>
      <c r="LO8" s="5" t="n">
        <f aca="false">IF(Kalender!LO8&lt;&gt;1,0,IF(AND($B8&gt;0,INDEX(Kalender!LO$68:LO$77,MAX(1,$B8))&gt;INDEX(Kalender!$B$68:$B$77,MAX(1,$B8))),1,0)+IF(OR(AND($C8&gt;0,INDEX(Kalender!LO$81:LO$110,MAX(1,$C8))&gt;INDEX(Kalender!$B$81:$B$110,MAX(1,$C8))),AND($D8&gt;0,INDEX(Kalender!LO$81:LO$110,MAX(1,$D8))&gt;INDEX(Kalender!$B$81:$B$110,MAX(1,$D8))),AND($E8&gt;0,INDEX(Kalender!LO$81:LO$110,MAX(1,$E8))&gt;INDEX(Kalender!$B$81:$B$110,MAX(1,$E8))),AND($F8&gt;0,INDEX(Kalender!LO$81:LO$110,MAX(1,$F8))&gt;INDEX(Kalender!$B$81:$B$110,MAX(1,$F8)))),2,0))</f>
        <v>0</v>
      </c>
      <c r="LP8" s="5" t="n">
        <f aca="false">IF(Kalender!LP8&lt;&gt;1,0,IF(AND($B8&gt;0,INDEX(Kalender!LP$68:LP$77,MAX(1,$B8))&gt;INDEX(Kalender!$B$68:$B$77,MAX(1,$B8))),1,0)+IF(OR(AND($C8&gt;0,INDEX(Kalender!LP$81:LP$110,MAX(1,$C8))&gt;INDEX(Kalender!$B$81:$B$110,MAX(1,$C8))),AND($D8&gt;0,INDEX(Kalender!LP$81:LP$110,MAX(1,$D8))&gt;INDEX(Kalender!$B$81:$B$110,MAX(1,$D8))),AND($E8&gt;0,INDEX(Kalender!LP$81:LP$110,MAX(1,$E8))&gt;INDEX(Kalender!$B$81:$B$110,MAX(1,$E8))),AND($F8&gt;0,INDEX(Kalender!LP$81:LP$110,MAX(1,$F8))&gt;INDEX(Kalender!$B$81:$B$110,MAX(1,$F8)))),2,0))</f>
        <v>0</v>
      </c>
      <c r="LQ8" s="5" t="n">
        <f aca="false">IF(Kalender!LQ8&lt;&gt;1,0,IF(AND($B8&gt;0,INDEX(Kalender!LQ$68:LQ$77,MAX(1,$B8))&gt;INDEX(Kalender!$B$68:$B$77,MAX(1,$B8))),1,0)+IF(OR(AND($C8&gt;0,INDEX(Kalender!LQ$81:LQ$110,MAX(1,$C8))&gt;INDEX(Kalender!$B$81:$B$110,MAX(1,$C8))),AND($D8&gt;0,INDEX(Kalender!LQ$81:LQ$110,MAX(1,$D8))&gt;INDEX(Kalender!$B$81:$B$110,MAX(1,$D8))),AND($E8&gt;0,INDEX(Kalender!LQ$81:LQ$110,MAX(1,$E8))&gt;INDEX(Kalender!$B$81:$B$110,MAX(1,$E8))),AND($F8&gt;0,INDEX(Kalender!LQ$81:LQ$110,MAX(1,$F8))&gt;INDEX(Kalender!$B$81:$B$110,MAX(1,$F8)))),2,0))</f>
        <v>0</v>
      </c>
      <c r="LR8" s="5" t="n">
        <f aca="false">IF(Kalender!LR8&lt;&gt;1,0,IF(AND($B8&gt;0,INDEX(Kalender!LR$68:LR$77,MAX(1,$B8))&gt;INDEX(Kalender!$B$68:$B$77,MAX(1,$B8))),1,0)+IF(OR(AND($C8&gt;0,INDEX(Kalender!LR$81:LR$110,MAX(1,$C8))&gt;INDEX(Kalender!$B$81:$B$110,MAX(1,$C8))),AND($D8&gt;0,INDEX(Kalender!LR$81:LR$110,MAX(1,$D8))&gt;INDEX(Kalender!$B$81:$B$110,MAX(1,$D8))),AND($E8&gt;0,INDEX(Kalender!LR$81:LR$110,MAX(1,$E8))&gt;INDEX(Kalender!$B$81:$B$110,MAX(1,$E8))),AND($F8&gt;0,INDEX(Kalender!LR$81:LR$110,MAX(1,$F8))&gt;INDEX(Kalender!$B$81:$B$110,MAX(1,$F8)))),2,0))</f>
        <v>0</v>
      </c>
      <c r="LS8" s="5" t="n">
        <f aca="false">IF(Kalender!LS8&lt;&gt;1,0,IF(AND($B8&gt;0,INDEX(Kalender!LS$68:LS$77,MAX(1,$B8))&gt;INDEX(Kalender!$B$68:$B$77,MAX(1,$B8))),1,0)+IF(OR(AND($C8&gt;0,INDEX(Kalender!LS$81:LS$110,MAX(1,$C8))&gt;INDEX(Kalender!$B$81:$B$110,MAX(1,$C8))),AND($D8&gt;0,INDEX(Kalender!LS$81:LS$110,MAX(1,$D8))&gt;INDEX(Kalender!$B$81:$B$110,MAX(1,$D8))),AND($E8&gt;0,INDEX(Kalender!LS$81:LS$110,MAX(1,$E8))&gt;INDEX(Kalender!$B$81:$B$110,MAX(1,$E8))),AND($F8&gt;0,INDEX(Kalender!LS$81:LS$110,MAX(1,$F8))&gt;INDEX(Kalender!$B$81:$B$110,MAX(1,$F8)))),2,0))</f>
        <v>0</v>
      </c>
      <c r="LT8" s="5" t="n">
        <f aca="false">IF(Kalender!LT8&lt;&gt;1,0,IF(AND($B8&gt;0,INDEX(Kalender!LT$68:LT$77,MAX(1,$B8))&gt;INDEX(Kalender!$B$68:$B$77,MAX(1,$B8))),1,0)+IF(OR(AND($C8&gt;0,INDEX(Kalender!LT$81:LT$110,MAX(1,$C8))&gt;INDEX(Kalender!$B$81:$B$110,MAX(1,$C8))),AND($D8&gt;0,INDEX(Kalender!LT$81:LT$110,MAX(1,$D8))&gt;INDEX(Kalender!$B$81:$B$110,MAX(1,$D8))),AND($E8&gt;0,INDEX(Kalender!LT$81:LT$110,MAX(1,$E8))&gt;INDEX(Kalender!$B$81:$B$110,MAX(1,$E8))),AND($F8&gt;0,INDEX(Kalender!LT$81:LT$110,MAX(1,$F8))&gt;INDEX(Kalender!$B$81:$B$110,MAX(1,$F8)))),2,0))</f>
        <v>0</v>
      </c>
      <c r="LU8" s="5" t="n">
        <f aca="false">IF(Kalender!LU8&lt;&gt;1,0,IF(AND($B8&gt;0,INDEX(Kalender!LU$68:LU$77,MAX(1,$B8))&gt;INDEX(Kalender!$B$68:$B$77,MAX(1,$B8))),1,0)+IF(OR(AND($C8&gt;0,INDEX(Kalender!LU$81:LU$110,MAX(1,$C8))&gt;INDEX(Kalender!$B$81:$B$110,MAX(1,$C8))),AND($D8&gt;0,INDEX(Kalender!LU$81:LU$110,MAX(1,$D8))&gt;INDEX(Kalender!$B$81:$B$110,MAX(1,$D8))),AND($E8&gt;0,INDEX(Kalender!LU$81:LU$110,MAX(1,$E8))&gt;INDEX(Kalender!$B$81:$B$110,MAX(1,$E8))),AND($F8&gt;0,INDEX(Kalender!LU$81:LU$110,MAX(1,$F8))&gt;INDEX(Kalender!$B$81:$B$110,MAX(1,$F8)))),2,0))</f>
        <v>0</v>
      </c>
      <c r="LV8" s="5" t="n">
        <f aca="false">IF(Kalender!LV8&lt;&gt;1,0,IF(AND($B8&gt;0,INDEX(Kalender!LV$68:LV$77,MAX(1,$B8))&gt;INDEX(Kalender!$B$68:$B$77,MAX(1,$B8))),1,0)+IF(OR(AND($C8&gt;0,INDEX(Kalender!LV$81:LV$110,MAX(1,$C8))&gt;INDEX(Kalender!$B$81:$B$110,MAX(1,$C8))),AND($D8&gt;0,INDEX(Kalender!LV$81:LV$110,MAX(1,$D8))&gt;INDEX(Kalender!$B$81:$B$110,MAX(1,$D8))),AND($E8&gt;0,INDEX(Kalender!LV$81:LV$110,MAX(1,$E8))&gt;INDEX(Kalender!$B$81:$B$110,MAX(1,$E8))),AND($F8&gt;0,INDEX(Kalender!LV$81:LV$110,MAX(1,$F8))&gt;INDEX(Kalender!$B$81:$B$110,MAX(1,$F8)))),2,0))</f>
        <v>0</v>
      </c>
      <c r="LW8" s="5" t="n">
        <f aca="false">IF(Kalender!LW8&lt;&gt;1,0,IF(AND($B8&gt;0,INDEX(Kalender!LW$68:LW$77,MAX(1,$B8))&gt;INDEX(Kalender!$B$68:$B$77,MAX(1,$B8))),1,0)+IF(OR(AND($C8&gt;0,INDEX(Kalender!LW$81:LW$110,MAX(1,$C8))&gt;INDEX(Kalender!$B$81:$B$110,MAX(1,$C8))),AND($D8&gt;0,INDEX(Kalender!LW$81:LW$110,MAX(1,$D8))&gt;INDEX(Kalender!$B$81:$B$110,MAX(1,$D8))),AND($E8&gt;0,INDEX(Kalender!LW$81:LW$110,MAX(1,$E8))&gt;INDEX(Kalender!$B$81:$B$110,MAX(1,$E8))),AND($F8&gt;0,INDEX(Kalender!LW$81:LW$110,MAX(1,$F8))&gt;INDEX(Kalender!$B$81:$B$110,MAX(1,$F8)))),2,0))</f>
        <v>0</v>
      </c>
      <c r="LX8" s="5" t="n">
        <f aca="false">IF(Kalender!LX8&lt;&gt;1,0,IF(AND($B8&gt;0,INDEX(Kalender!LX$68:LX$77,MAX(1,$B8))&gt;INDEX(Kalender!$B$68:$B$77,MAX(1,$B8))),1,0)+IF(OR(AND($C8&gt;0,INDEX(Kalender!LX$81:LX$110,MAX(1,$C8))&gt;INDEX(Kalender!$B$81:$B$110,MAX(1,$C8))),AND($D8&gt;0,INDEX(Kalender!LX$81:LX$110,MAX(1,$D8))&gt;INDEX(Kalender!$B$81:$B$110,MAX(1,$D8))),AND($E8&gt;0,INDEX(Kalender!LX$81:LX$110,MAX(1,$E8))&gt;INDEX(Kalender!$B$81:$B$110,MAX(1,$E8))),AND($F8&gt;0,INDEX(Kalender!LX$81:LX$110,MAX(1,$F8))&gt;INDEX(Kalender!$B$81:$B$110,MAX(1,$F8)))),2,0))</f>
        <v>0</v>
      </c>
      <c r="LY8" s="5" t="n">
        <f aca="false">IF(Kalender!LY8&lt;&gt;1,0,IF(AND($B8&gt;0,INDEX(Kalender!LY$68:LY$77,MAX(1,$B8))&gt;INDEX(Kalender!$B$68:$B$77,MAX(1,$B8))),1,0)+IF(OR(AND($C8&gt;0,INDEX(Kalender!LY$81:LY$110,MAX(1,$C8))&gt;INDEX(Kalender!$B$81:$B$110,MAX(1,$C8))),AND($D8&gt;0,INDEX(Kalender!LY$81:LY$110,MAX(1,$D8))&gt;INDEX(Kalender!$B$81:$B$110,MAX(1,$D8))),AND($E8&gt;0,INDEX(Kalender!LY$81:LY$110,MAX(1,$E8))&gt;INDEX(Kalender!$B$81:$B$110,MAX(1,$E8))),AND($F8&gt;0,INDEX(Kalender!LY$81:LY$110,MAX(1,$F8))&gt;INDEX(Kalender!$B$81:$B$110,MAX(1,$F8)))),2,0))</f>
        <v>0</v>
      </c>
      <c r="LZ8" s="5" t="n">
        <f aca="false">IF(Kalender!LZ8&lt;&gt;1,0,IF(AND($B8&gt;0,INDEX(Kalender!LZ$68:LZ$77,MAX(1,$B8))&gt;INDEX(Kalender!$B$68:$B$77,MAX(1,$B8))),1,0)+IF(OR(AND($C8&gt;0,INDEX(Kalender!LZ$81:LZ$110,MAX(1,$C8))&gt;INDEX(Kalender!$B$81:$B$110,MAX(1,$C8))),AND($D8&gt;0,INDEX(Kalender!LZ$81:LZ$110,MAX(1,$D8))&gt;INDEX(Kalender!$B$81:$B$110,MAX(1,$D8))),AND($E8&gt;0,INDEX(Kalender!LZ$81:LZ$110,MAX(1,$E8))&gt;INDEX(Kalender!$B$81:$B$110,MAX(1,$E8))),AND($F8&gt;0,INDEX(Kalender!LZ$81:LZ$110,MAX(1,$F8))&gt;INDEX(Kalender!$B$81:$B$110,MAX(1,$F8)))),2,0))</f>
        <v>0</v>
      </c>
      <c r="MA8" s="5" t="n">
        <f aca="false">IF(Kalender!MA8&lt;&gt;1,0,IF(AND($B8&gt;0,INDEX(Kalender!MA$68:MA$77,MAX(1,$B8))&gt;INDEX(Kalender!$B$68:$B$77,MAX(1,$B8))),1,0)+IF(OR(AND($C8&gt;0,INDEX(Kalender!MA$81:MA$110,MAX(1,$C8))&gt;INDEX(Kalender!$B$81:$B$110,MAX(1,$C8))),AND($D8&gt;0,INDEX(Kalender!MA$81:MA$110,MAX(1,$D8))&gt;INDEX(Kalender!$B$81:$B$110,MAX(1,$D8))),AND($E8&gt;0,INDEX(Kalender!MA$81:MA$110,MAX(1,$E8))&gt;INDEX(Kalender!$B$81:$B$110,MAX(1,$E8))),AND($F8&gt;0,INDEX(Kalender!MA$81:MA$110,MAX(1,$F8))&gt;INDEX(Kalender!$B$81:$B$110,MAX(1,$F8)))),2,0))</f>
        <v>0</v>
      </c>
      <c r="MB8" s="5" t="n">
        <f aca="false">IF(Kalender!MB8&lt;&gt;1,0,IF(AND($B8&gt;0,INDEX(Kalender!MB$68:MB$77,MAX(1,$B8))&gt;INDEX(Kalender!$B$68:$B$77,MAX(1,$B8))),1,0)+IF(OR(AND($C8&gt;0,INDEX(Kalender!MB$81:MB$110,MAX(1,$C8))&gt;INDEX(Kalender!$B$81:$B$110,MAX(1,$C8))),AND($D8&gt;0,INDEX(Kalender!MB$81:MB$110,MAX(1,$D8))&gt;INDEX(Kalender!$B$81:$B$110,MAX(1,$D8))),AND($E8&gt;0,INDEX(Kalender!MB$81:MB$110,MAX(1,$E8))&gt;INDEX(Kalender!$B$81:$B$110,MAX(1,$E8))),AND($F8&gt;0,INDEX(Kalender!MB$81:MB$110,MAX(1,$F8))&gt;INDEX(Kalender!$B$81:$B$110,MAX(1,$F8)))),2,0))</f>
        <v>0</v>
      </c>
      <c r="MC8" s="5" t="n">
        <f aca="false">IF(Kalender!MC8&lt;&gt;1,0,IF(AND($B8&gt;0,INDEX(Kalender!MC$68:MC$77,MAX(1,$B8))&gt;INDEX(Kalender!$B$68:$B$77,MAX(1,$B8))),1,0)+IF(OR(AND($C8&gt;0,INDEX(Kalender!MC$81:MC$110,MAX(1,$C8))&gt;INDEX(Kalender!$B$81:$B$110,MAX(1,$C8))),AND($D8&gt;0,INDEX(Kalender!MC$81:MC$110,MAX(1,$D8))&gt;INDEX(Kalender!$B$81:$B$110,MAX(1,$D8))),AND($E8&gt;0,INDEX(Kalender!MC$81:MC$110,MAX(1,$E8))&gt;INDEX(Kalender!$B$81:$B$110,MAX(1,$E8))),AND($F8&gt;0,INDEX(Kalender!MC$81:MC$110,MAX(1,$F8))&gt;INDEX(Kalender!$B$81:$B$110,MAX(1,$F8)))),2,0))</f>
        <v>0</v>
      </c>
      <c r="MD8" s="5" t="n">
        <f aca="false">IF(Kalender!MD8&lt;&gt;1,0,IF(AND($B8&gt;0,INDEX(Kalender!MD$68:MD$77,MAX(1,$B8))&gt;INDEX(Kalender!$B$68:$B$77,MAX(1,$B8))),1,0)+IF(OR(AND($C8&gt;0,INDEX(Kalender!MD$81:MD$110,MAX(1,$C8))&gt;INDEX(Kalender!$B$81:$B$110,MAX(1,$C8))),AND($D8&gt;0,INDEX(Kalender!MD$81:MD$110,MAX(1,$D8))&gt;INDEX(Kalender!$B$81:$B$110,MAX(1,$D8))),AND($E8&gt;0,INDEX(Kalender!MD$81:MD$110,MAX(1,$E8))&gt;INDEX(Kalender!$B$81:$B$110,MAX(1,$E8))),AND($F8&gt;0,INDEX(Kalender!MD$81:MD$110,MAX(1,$F8))&gt;INDEX(Kalender!$B$81:$B$110,MAX(1,$F8)))),2,0))</f>
        <v>0</v>
      </c>
      <c r="ME8" s="5" t="n">
        <f aca="false">IF(Kalender!ME8&lt;&gt;1,0,IF(AND($B8&gt;0,INDEX(Kalender!ME$68:ME$77,MAX(1,$B8))&gt;INDEX(Kalender!$B$68:$B$77,MAX(1,$B8))),1,0)+IF(OR(AND($C8&gt;0,INDEX(Kalender!ME$81:ME$110,MAX(1,$C8))&gt;INDEX(Kalender!$B$81:$B$110,MAX(1,$C8))),AND($D8&gt;0,INDEX(Kalender!ME$81:ME$110,MAX(1,$D8))&gt;INDEX(Kalender!$B$81:$B$110,MAX(1,$D8))),AND($E8&gt;0,INDEX(Kalender!ME$81:ME$110,MAX(1,$E8))&gt;INDEX(Kalender!$B$81:$B$110,MAX(1,$E8))),AND($F8&gt;0,INDEX(Kalender!ME$81:ME$110,MAX(1,$F8))&gt;INDEX(Kalender!$B$81:$B$110,MAX(1,$F8)))),2,0))</f>
        <v>0</v>
      </c>
      <c r="MF8" s="5" t="n">
        <f aca="false">IF(Kalender!MF8&lt;&gt;1,0,IF(AND($B8&gt;0,INDEX(Kalender!MF$68:MF$77,MAX(1,$B8))&gt;INDEX(Kalender!$B$68:$B$77,MAX(1,$B8))),1,0)+IF(OR(AND($C8&gt;0,INDEX(Kalender!MF$81:MF$110,MAX(1,$C8))&gt;INDEX(Kalender!$B$81:$B$110,MAX(1,$C8))),AND($D8&gt;0,INDEX(Kalender!MF$81:MF$110,MAX(1,$D8))&gt;INDEX(Kalender!$B$81:$B$110,MAX(1,$D8))),AND($E8&gt;0,INDEX(Kalender!MF$81:MF$110,MAX(1,$E8))&gt;INDEX(Kalender!$B$81:$B$110,MAX(1,$E8))),AND($F8&gt;0,INDEX(Kalender!MF$81:MF$110,MAX(1,$F8))&gt;INDEX(Kalender!$B$81:$B$110,MAX(1,$F8)))),2,0))</f>
        <v>0</v>
      </c>
      <c r="MG8" s="5" t="n">
        <f aca="false">IF(Kalender!MG8&lt;&gt;1,0,IF(AND($B8&gt;0,INDEX(Kalender!MG$68:MG$77,MAX(1,$B8))&gt;INDEX(Kalender!$B$68:$B$77,MAX(1,$B8))),1,0)+IF(OR(AND($C8&gt;0,INDEX(Kalender!MG$81:MG$110,MAX(1,$C8))&gt;INDEX(Kalender!$B$81:$B$110,MAX(1,$C8))),AND($D8&gt;0,INDEX(Kalender!MG$81:MG$110,MAX(1,$D8))&gt;INDEX(Kalender!$B$81:$B$110,MAX(1,$D8))),AND($E8&gt;0,INDEX(Kalender!MG$81:MG$110,MAX(1,$E8))&gt;INDEX(Kalender!$B$81:$B$110,MAX(1,$E8))),AND($F8&gt;0,INDEX(Kalender!MG$81:MG$110,MAX(1,$F8))&gt;INDEX(Kalender!$B$81:$B$110,MAX(1,$F8)))),2,0))</f>
        <v>0</v>
      </c>
      <c r="MH8" s="5" t="n">
        <f aca="false">IF(Kalender!MH8&lt;&gt;1,0,IF(AND($B8&gt;0,INDEX(Kalender!MH$68:MH$77,MAX(1,$B8))&gt;INDEX(Kalender!$B$68:$B$77,MAX(1,$B8))),1,0)+IF(OR(AND($C8&gt;0,INDEX(Kalender!MH$81:MH$110,MAX(1,$C8))&gt;INDEX(Kalender!$B$81:$B$110,MAX(1,$C8))),AND($D8&gt;0,INDEX(Kalender!MH$81:MH$110,MAX(1,$D8))&gt;INDEX(Kalender!$B$81:$B$110,MAX(1,$D8))),AND($E8&gt;0,INDEX(Kalender!MH$81:MH$110,MAX(1,$E8))&gt;INDEX(Kalender!$B$81:$B$110,MAX(1,$E8))),AND($F8&gt;0,INDEX(Kalender!MH$81:MH$110,MAX(1,$F8))&gt;INDEX(Kalender!$B$81:$B$110,MAX(1,$F8)))),2,0))</f>
        <v>0</v>
      </c>
      <c r="MI8" s="5" t="n">
        <f aca="false">IF(Kalender!MI8&lt;&gt;1,0,IF(AND($B8&gt;0,INDEX(Kalender!MI$68:MI$77,MAX(1,$B8))&gt;INDEX(Kalender!$B$68:$B$77,MAX(1,$B8))),1,0)+IF(OR(AND($C8&gt;0,INDEX(Kalender!MI$81:MI$110,MAX(1,$C8))&gt;INDEX(Kalender!$B$81:$B$110,MAX(1,$C8))),AND($D8&gt;0,INDEX(Kalender!MI$81:MI$110,MAX(1,$D8))&gt;INDEX(Kalender!$B$81:$B$110,MAX(1,$D8))),AND($E8&gt;0,INDEX(Kalender!MI$81:MI$110,MAX(1,$E8))&gt;INDEX(Kalender!$B$81:$B$110,MAX(1,$E8))),AND($F8&gt;0,INDEX(Kalender!MI$81:MI$110,MAX(1,$F8))&gt;INDEX(Kalender!$B$81:$B$110,MAX(1,$F8)))),2,0))</f>
        <v>0</v>
      </c>
      <c r="MJ8" s="5" t="n">
        <f aca="false">IF(Kalender!MJ8&lt;&gt;1,0,IF(AND($B8&gt;0,INDEX(Kalender!MJ$68:MJ$77,MAX(1,$B8))&gt;INDEX(Kalender!$B$68:$B$77,MAX(1,$B8))),1,0)+IF(OR(AND($C8&gt;0,INDEX(Kalender!MJ$81:MJ$110,MAX(1,$C8))&gt;INDEX(Kalender!$B$81:$B$110,MAX(1,$C8))),AND($D8&gt;0,INDEX(Kalender!MJ$81:MJ$110,MAX(1,$D8))&gt;INDEX(Kalender!$B$81:$B$110,MAX(1,$D8))),AND($E8&gt;0,INDEX(Kalender!MJ$81:MJ$110,MAX(1,$E8))&gt;INDEX(Kalender!$B$81:$B$110,MAX(1,$E8))),AND($F8&gt;0,INDEX(Kalender!MJ$81:MJ$110,MAX(1,$F8))&gt;INDEX(Kalender!$B$81:$B$110,MAX(1,$F8)))),2,0))</f>
        <v>0</v>
      </c>
      <c r="MK8" s="5" t="n">
        <f aca="false">IF(Kalender!MK8&lt;&gt;1,0,IF(AND($B8&gt;0,INDEX(Kalender!MK$68:MK$77,MAX(1,$B8))&gt;INDEX(Kalender!$B$68:$B$77,MAX(1,$B8))),1,0)+IF(OR(AND($C8&gt;0,INDEX(Kalender!MK$81:MK$110,MAX(1,$C8))&gt;INDEX(Kalender!$B$81:$B$110,MAX(1,$C8))),AND($D8&gt;0,INDEX(Kalender!MK$81:MK$110,MAX(1,$D8))&gt;INDEX(Kalender!$B$81:$B$110,MAX(1,$D8))),AND($E8&gt;0,INDEX(Kalender!MK$81:MK$110,MAX(1,$E8))&gt;INDEX(Kalender!$B$81:$B$110,MAX(1,$E8))),AND($F8&gt;0,INDEX(Kalender!MK$81:MK$110,MAX(1,$F8))&gt;INDEX(Kalender!$B$81:$B$110,MAX(1,$F8)))),2,0))</f>
        <v>0</v>
      </c>
      <c r="ML8" s="5" t="n">
        <f aca="false">IF(Kalender!ML8&lt;&gt;1,0,IF(AND($B8&gt;0,INDEX(Kalender!ML$68:ML$77,MAX(1,$B8))&gt;INDEX(Kalender!$B$68:$B$77,MAX(1,$B8))),1,0)+IF(OR(AND($C8&gt;0,INDEX(Kalender!ML$81:ML$110,MAX(1,$C8))&gt;INDEX(Kalender!$B$81:$B$110,MAX(1,$C8))),AND($D8&gt;0,INDEX(Kalender!ML$81:ML$110,MAX(1,$D8))&gt;INDEX(Kalender!$B$81:$B$110,MAX(1,$D8))),AND($E8&gt;0,INDEX(Kalender!ML$81:ML$110,MAX(1,$E8))&gt;INDEX(Kalender!$B$81:$B$110,MAX(1,$E8))),AND($F8&gt;0,INDEX(Kalender!ML$81:ML$110,MAX(1,$F8))&gt;INDEX(Kalender!$B$81:$B$110,MAX(1,$F8)))),2,0))</f>
        <v>0</v>
      </c>
      <c r="MM8" s="5" t="n">
        <f aca="false">IF(Kalender!MM8&lt;&gt;1,0,IF(AND($B8&gt;0,INDEX(Kalender!MM$68:MM$77,MAX(1,$B8))&gt;INDEX(Kalender!$B$68:$B$77,MAX(1,$B8))),1,0)+IF(OR(AND($C8&gt;0,INDEX(Kalender!MM$81:MM$110,MAX(1,$C8))&gt;INDEX(Kalender!$B$81:$B$110,MAX(1,$C8))),AND($D8&gt;0,INDEX(Kalender!MM$81:MM$110,MAX(1,$D8))&gt;INDEX(Kalender!$B$81:$B$110,MAX(1,$D8))),AND($E8&gt;0,INDEX(Kalender!MM$81:MM$110,MAX(1,$E8))&gt;INDEX(Kalender!$B$81:$B$110,MAX(1,$E8))),AND($F8&gt;0,INDEX(Kalender!MM$81:MM$110,MAX(1,$F8))&gt;INDEX(Kalender!$B$81:$B$110,MAX(1,$F8)))),2,0))</f>
        <v>0</v>
      </c>
      <c r="MN8" s="5" t="n">
        <f aca="false">IF(Kalender!MN8&lt;&gt;1,0,IF(AND($B8&gt;0,INDEX(Kalender!MN$68:MN$77,MAX(1,$B8))&gt;INDEX(Kalender!$B$68:$B$77,MAX(1,$B8))),1,0)+IF(OR(AND($C8&gt;0,INDEX(Kalender!MN$81:MN$110,MAX(1,$C8))&gt;INDEX(Kalender!$B$81:$B$110,MAX(1,$C8))),AND($D8&gt;0,INDEX(Kalender!MN$81:MN$110,MAX(1,$D8))&gt;INDEX(Kalender!$B$81:$B$110,MAX(1,$D8))),AND($E8&gt;0,INDEX(Kalender!MN$81:MN$110,MAX(1,$E8))&gt;INDEX(Kalender!$B$81:$B$110,MAX(1,$E8))),AND($F8&gt;0,INDEX(Kalender!MN$81:MN$110,MAX(1,$F8))&gt;INDEX(Kalender!$B$81:$B$110,MAX(1,$F8)))),2,0))</f>
        <v>0</v>
      </c>
      <c r="MO8" s="5" t="n">
        <f aca="false">IF(Kalender!MO8&lt;&gt;1,0,IF(AND($B8&gt;0,INDEX(Kalender!MO$68:MO$77,MAX(1,$B8))&gt;INDEX(Kalender!$B$68:$B$77,MAX(1,$B8))),1,0)+IF(OR(AND($C8&gt;0,INDEX(Kalender!MO$81:MO$110,MAX(1,$C8))&gt;INDEX(Kalender!$B$81:$B$110,MAX(1,$C8))),AND($D8&gt;0,INDEX(Kalender!MO$81:MO$110,MAX(1,$D8))&gt;INDEX(Kalender!$B$81:$B$110,MAX(1,$D8))),AND($E8&gt;0,INDEX(Kalender!MO$81:MO$110,MAX(1,$E8))&gt;INDEX(Kalender!$B$81:$B$110,MAX(1,$E8))),AND($F8&gt;0,INDEX(Kalender!MO$81:MO$110,MAX(1,$F8))&gt;INDEX(Kalender!$B$81:$B$110,MAX(1,$F8)))),2,0))</f>
        <v>0</v>
      </c>
      <c r="MP8" s="5" t="n">
        <f aca="false">IF(Kalender!MP8&lt;&gt;1,0,IF(AND($B8&gt;0,INDEX(Kalender!MP$68:MP$77,MAX(1,$B8))&gt;INDEX(Kalender!$B$68:$B$77,MAX(1,$B8))),1,0)+IF(OR(AND($C8&gt;0,INDEX(Kalender!MP$81:MP$110,MAX(1,$C8))&gt;INDEX(Kalender!$B$81:$B$110,MAX(1,$C8))),AND($D8&gt;0,INDEX(Kalender!MP$81:MP$110,MAX(1,$D8))&gt;INDEX(Kalender!$B$81:$B$110,MAX(1,$D8))),AND($E8&gt;0,INDEX(Kalender!MP$81:MP$110,MAX(1,$E8))&gt;INDEX(Kalender!$B$81:$B$110,MAX(1,$E8))),AND($F8&gt;0,INDEX(Kalender!MP$81:MP$110,MAX(1,$F8))&gt;INDEX(Kalender!$B$81:$B$110,MAX(1,$F8)))),2,0))</f>
        <v>0</v>
      </c>
      <c r="MQ8" s="5" t="n">
        <f aca="false">IF(Kalender!MQ8&lt;&gt;1,0,IF(AND($B8&gt;0,INDEX(Kalender!MQ$68:MQ$77,MAX(1,$B8))&gt;INDEX(Kalender!$B$68:$B$77,MAX(1,$B8))),1,0)+IF(OR(AND($C8&gt;0,INDEX(Kalender!MQ$81:MQ$110,MAX(1,$C8))&gt;INDEX(Kalender!$B$81:$B$110,MAX(1,$C8))),AND($D8&gt;0,INDEX(Kalender!MQ$81:MQ$110,MAX(1,$D8))&gt;INDEX(Kalender!$B$81:$B$110,MAX(1,$D8))),AND($E8&gt;0,INDEX(Kalender!MQ$81:MQ$110,MAX(1,$E8))&gt;INDEX(Kalender!$B$81:$B$110,MAX(1,$E8))),AND($F8&gt;0,INDEX(Kalender!MQ$81:MQ$110,MAX(1,$F8))&gt;INDEX(Kalender!$B$81:$B$110,MAX(1,$F8)))),2,0))</f>
        <v>0</v>
      </c>
      <c r="MR8" s="5" t="n">
        <f aca="false">IF(Kalender!MR8&lt;&gt;1,0,IF(AND($B8&gt;0,INDEX(Kalender!MR$68:MR$77,MAX(1,$B8))&gt;INDEX(Kalender!$B$68:$B$77,MAX(1,$B8))),1,0)+IF(OR(AND($C8&gt;0,INDEX(Kalender!MR$81:MR$110,MAX(1,$C8))&gt;INDEX(Kalender!$B$81:$B$110,MAX(1,$C8))),AND($D8&gt;0,INDEX(Kalender!MR$81:MR$110,MAX(1,$D8))&gt;INDEX(Kalender!$B$81:$B$110,MAX(1,$D8))),AND($E8&gt;0,INDEX(Kalender!MR$81:MR$110,MAX(1,$E8))&gt;INDEX(Kalender!$B$81:$B$110,MAX(1,$E8))),AND($F8&gt;0,INDEX(Kalender!MR$81:MR$110,MAX(1,$F8))&gt;INDEX(Kalender!$B$81:$B$110,MAX(1,$F8)))),2,0))</f>
        <v>0</v>
      </c>
      <c r="MS8" s="5" t="n">
        <f aca="false">IF(Kalender!MS8&lt;&gt;1,0,IF(AND($B8&gt;0,INDEX(Kalender!MS$68:MS$77,MAX(1,$B8))&gt;INDEX(Kalender!$B$68:$B$77,MAX(1,$B8))),1,0)+IF(OR(AND($C8&gt;0,INDEX(Kalender!MS$81:MS$110,MAX(1,$C8))&gt;INDEX(Kalender!$B$81:$B$110,MAX(1,$C8))),AND($D8&gt;0,INDEX(Kalender!MS$81:MS$110,MAX(1,$D8))&gt;INDEX(Kalender!$B$81:$B$110,MAX(1,$D8))),AND($E8&gt;0,INDEX(Kalender!MS$81:MS$110,MAX(1,$E8))&gt;INDEX(Kalender!$B$81:$B$110,MAX(1,$E8))),AND($F8&gt;0,INDEX(Kalender!MS$81:MS$110,MAX(1,$F8))&gt;INDEX(Kalender!$B$81:$B$110,MAX(1,$F8)))),2,0))</f>
        <v>0</v>
      </c>
      <c r="MT8" s="5" t="n">
        <f aca="false">IF(Kalender!MT8&lt;&gt;1,0,IF(AND($B8&gt;0,INDEX(Kalender!MT$68:MT$77,MAX(1,$B8))&gt;INDEX(Kalender!$B$68:$B$77,MAX(1,$B8))),1,0)+IF(OR(AND($C8&gt;0,INDEX(Kalender!MT$81:MT$110,MAX(1,$C8))&gt;INDEX(Kalender!$B$81:$B$110,MAX(1,$C8))),AND($D8&gt;0,INDEX(Kalender!MT$81:MT$110,MAX(1,$D8))&gt;INDEX(Kalender!$B$81:$B$110,MAX(1,$D8))),AND($E8&gt;0,INDEX(Kalender!MT$81:MT$110,MAX(1,$E8))&gt;INDEX(Kalender!$B$81:$B$110,MAX(1,$E8))),AND($F8&gt;0,INDEX(Kalender!MT$81:MT$110,MAX(1,$F8))&gt;INDEX(Kalender!$B$81:$B$110,MAX(1,$F8)))),2,0))</f>
        <v>0</v>
      </c>
      <c r="MU8" s="5" t="n">
        <f aca="false">IF(Kalender!MU8&lt;&gt;1,0,IF(AND($B8&gt;0,INDEX(Kalender!MU$68:MU$77,MAX(1,$B8))&gt;INDEX(Kalender!$B$68:$B$77,MAX(1,$B8))),1,0)+IF(OR(AND($C8&gt;0,INDEX(Kalender!MU$81:MU$110,MAX(1,$C8))&gt;INDEX(Kalender!$B$81:$B$110,MAX(1,$C8))),AND($D8&gt;0,INDEX(Kalender!MU$81:MU$110,MAX(1,$D8))&gt;INDEX(Kalender!$B$81:$B$110,MAX(1,$D8))),AND($E8&gt;0,INDEX(Kalender!MU$81:MU$110,MAX(1,$E8))&gt;INDEX(Kalender!$B$81:$B$110,MAX(1,$E8))),AND($F8&gt;0,INDEX(Kalender!MU$81:MU$110,MAX(1,$F8))&gt;INDEX(Kalender!$B$81:$B$110,MAX(1,$F8)))),2,0))</f>
        <v>0</v>
      </c>
      <c r="MV8" s="5" t="n">
        <f aca="false">IF(Kalender!MV8&lt;&gt;1,0,IF(AND($B8&gt;0,INDEX(Kalender!MV$68:MV$77,MAX(1,$B8))&gt;INDEX(Kalender!$B$68:$B$77,MAX(1,$B8))),1,0)+IF(OR(AND($C8&gt;0,INDEX(Kalender!MV$81:MV$110,MAX(1,$C8))&gt;INDEX(Kalender!$B$81:$B$110,MAX(1,$C8))),AND($D8&gt;0,INDEX(Kalender!MV$81:MV$110,MAX(1,$D8))&gt;INDEX(Kalender!$B$81:$B$110,MAX(1,$D8))),AND($E8&gt;0,INDEX(Kalender!MV$81:MV$110,MAX(1,$E8))&gt;INDEX(Kalender!$B$81:$B$110,MAX(1,$E8))),AND($F8&gt;0,INDEX(Kalender!MV$81:MV$110,MAX(1,$F8))&gt;INDEX(Kalender!$B$81:$B$110,MAX(1,$F8)))),2,0))</f>
        <v>0</v>
      </c>
      <c r="MW8" s="5" t="n">
        <f aca="false">IF(Kalender!MW8&lt;&gt;1,0,IF(AND($B8&gt;0,INDEX(Kalender!MW$68:MW$77,MAX(1,$B8))&gt;INDEX(Kalender!$B$68:$B$77,MAX(1,$B8))),1,0)+IF(OR(AND($C8&gt;0,INDEX(Kalender!MW$81:MW$110,MAX(1,$C8))&gt;INDEX(Kalender!$B$81:$B$110,MAX(1,$C8))),AND($D8&gt;0,INDEX(Kalender!MW$81:MW$110,MAX(1,$D8))&gt;INDEX(Kalender!$B$81:$B$110,MAX(1,$D8))),AND($E8&gt;0,INDEX(Kalender!MW$81:MW$110,MAX(1,$E8))&gt;INDEX(Kalender!$B$81:$B$110,MAX(1,$E8))),AND($F8&gt;0,INDEX(Kalender!MW$81:MW$110,MAX(1,$F8))&gt;INDEX(Kalender!$B$81:$B$110,MAX(1,$F8)))),2,0))</f>
        <v>0</v>
      </c>
      <c r="MX8" s="5" t="n">
        <f aca="false">IF(Kalender!MX8&lt;&gt;1,0,IF(AND($B8&gt;0,INDEX(Kalender!MX$68:MX$77,MAX(1,$B8))&gt;INDEX(Kalender!$B$68:$B$77,MAX(1,$B8))),1,0)+IF(OR(AND($C8&gt;0,INDEX(Kalender!MX$81:MX$110,MAX(1,$C8))&gt;INDEX(Kalender!$B$81:$B$110,MAX(1,$C8))),AND($D8&gt;0,INDEX(Kalender!MX$81:MX$110,MAX(1,$D8))&gt;INDEX(Kalender!$B$81:$B$110,MAX(1,$D8))),AND($E8&gt;0,INDEX(Kalender!MX$81:MX$110,MAX(1,$E8))&gt;INDEX(Kalender!$B$81:$B$110,MAX(1,$E8))),AND($F8&gt;0,INDEX(Kalender!MX$81:MX$110,MAX(1,$F8))&gt;INDEX(Kalender!$B$81:$B$110,MAX(1,$F8)))),2,0))</f>
        <v>0</v>
      </c>
      <c r="MY8" s="5" t="n">
        <f aca="false">IF(Kalender!MY8&lt;&gt;1,0,IF(AND($B8&gt;0,INDEX(Kalender!MY$68:MY$77,MAX(1,$B8))&gt;INDEX(Kalender!$B$68:$B$77,MAX(1,$B8))),1,0)+IF(OR(AND($C8&gt;0,INDEX(Kalender!MY$81:MY$110,MAX(1,$C8))&gt;INDEX(Kalender!$B$81:$B$110,MAX(1,$C8))),AND($D8&gt;0,INDEX(Kalender!MY$81:MY$110,MAX(1,$D8))&gt;INDEX(Kalender!$B$81:$B$110,MAX(1,$D8))),AND($E8&gt;0,INDEX(Kalender!MY$81:MY$110,MAX(1,$E8))&gt;INDEX(Kalender!$B$81:$B$110,MAX(1,$E8))),AND($F8&gt;0,INDEX(Kalender!MY$81:MY$110,MAX(1,$F8))&gt;INDEX(Kalender!$B$81:$B$110,MAX(1,$F8)))),2,0))</f>
        <v>0</v>
      </c>
      <c r="MZ8" s="5" t="n">
        <f aca="false">IF(Kalender!MZ8&lt;&gt;1,0,IF(AND($B8&gt;0,INDEX(Kalender!MZ$68:MZ$77,MAX(1,$B8))&gt;INDEX(Kalender!$B$68:$B$77,MAX(1,$B8))),1,0)+IF(OR(AND($C8&gt;0,INDEX(Kalender!MZ$81:MZ$110,MAX(1,$C8))&gt;INDEX(Kalender!$B$81:$B$110,MAX(1,$C8))),AND($D8&gt;0,INDEX(Kalender!MZ$81:MZ$110,MAX(1,$D8))&gt;INDEX(Kalender!$B$81:$B$110,MAX(1,$D8))),AND($E8&gt;0,INDEX(Kalender!MZ$81:MZ$110,MAX(1,$E8))&gt;INDEX(Kalender!$B$81:$B$110,MAX(1,$E8))),AND($F8&gt;0,INDEX(Kalender!MZ$81:MZ$110,MAX(1,$F8))&gt;INDEX(Kalender!$B$81:$B$110,MAX(1,$F8)))),2,0))</f>
        <v>0</v>
      </c>
      <c r="NA8" s="5" t="n">
        <f aca="false">IF(Kalender!NA8&lt;&gt;1,0,IF(AND($B8&gt;0,INDEX(Kalender!NA$68:NA$77,MAX(1,$B8))&gt;INDEX(Kalender!$B$68:$B$77,MAX(1,$B8))),1,0)+IF(OR(AND($C8&gt;0,INDEX(Kalender!NA$81:NA$110,MAX(1,$C8))&gt;INDEX(Kalender!$B$81:$B$110,MAX(1,$C8))),AND($D8&gt;0,INDEX(Kalender!NA$81:NA$110,MAX(1,$D8))&gt;INDEX(Kalender!$B$81:$B$110,MAX(1,$D8))),AND($E8&gt;0,INDEX(Kalender!NA$81:NA$110,MAX(1,$E8))&gt;INDEX(Kalender!$B$81:$B$110,MAX(1,$E8))),AND($F8&gt;0,INDEX(Kalender!NA$81:NA$110,MAX(1,$F8))&gt;INDEX(Kalender!$B$81:$B$110,MAX(1,$F8)))),2,0))</f>
        <v>0</v>
      </c>
      <c r="NB8" s="5" t="n">
        <f aca="false">IF(Kalender!NB8&lt;&gt;1,0,IF(AND($B8&gt;0,INDEX(Kalender!NB$68:NB$77,MAX(1,$B8))&gt;INDEX(Kalender!$B$68:$B$77,MAX(1,$B8))),1,0)+IF(OR(AND($C8&gt;0,INDEX(Kalender!NB$81:NB$110,MAX(1,$C8))&gt;INDEX(Kalender!$B$81:$B$110,MAX(1,$C8))),AND($D8&gt;0,INDEX(Kalender!NB$81:NB$110,MAX(1,$D8))&gt;INDEX(Kalender!$B$81:$B$110,MAX(1,$D8))),AND($E8&gt;0,INDEX(Kalender!NB$81:NB$110,MAX(1,$E8))&gt;INDEX(Kalender!$B$81:$B$110,MAX(1,$E8))),AND($F8&gt;0,INDEX(Kalender!NB$81:NB$110,MAX(1,$F8))&gt;INDEX(Kalender!$B$81:$B$110,MAX(1,$F8)))),2,0))</f>
        <v>0</v>
      </c>
      <c r="NC8" s="5" t="n">
        <f aca="false">IF(Kalender!NC8&lt;&gt;1,0,IF(AND($B8&gt;0,INDEX(Kalender!NC$68:NC$77,MAX(1,$B8))&gt;INDEX(Kalender!$B$68:$B$77,MAX(1,$B8))),1,0)+IF(OR(AND($C8&gt;0,INDEX(Kalender!NC$81:NC$110,MAX(1,$C8))&gt;INDEX(Kalender!$B$81:$B$110,MAX(1,$C8))),AND($D8&gt;0,INDEX(Kalender!NC$81:NC$110,MAX(1,$D8))&gt;INDEX(Kalender!$B$81:$B$110,MAX(1,$D8))),AND($E8&gt;0,INDEX(Kalender!NC$81:NC$110,MAX(1,$E8))&gt;INDEX(Kalender!$B$81:$B$110,MAX(1,$E8))),AND($F8&gt;0,INDEX(Kalender!NC$81:NC$110,MAX(1,$F8))&gt;INDEX(Kalender!$B$81:$B$110,MAX(1,$F8)))),2,0))</f>
        <v>0</v>
      </c>
      <c r="ND8" s="5" t="n">
        <f aca="false">IF(Kalender!ND8&lt;&gt;1,0,IF(AND($B8&gt;0,INDEX(Kalender!ND$68:ND$77,MAX(1,$B8))&gt;INDEX(Kalender!$B$68:$B$77,MAX(1,$B8))),1,0)+IF(OR(AND($C8&gt;0,INDEX(Kalender!ND$81:ND$110,MAX(1,$C8))&gt;INDEX(Kalender!$B$81:$B$110,MAX(1,$C8))),AND($D8&gt;0,INDEX(Kalender!ND$81:ND$110,MAX(1,$D8))&gt;INDEX(Kalender!$B$81:$B$110,MAX(1,$D8))),AND($E8&gt;0,INDEX(Kalender!ND$81:ND$110,MAX(1,$E8))&gt;INDEX(Kalender!$B$81:$B$110,MAX(1,$E8))),AND($F8&gt;0,INDEX(Kalender!ND$81:ND$110,MAX(1,$F8))&gt;INDEX(Kalender!$B$81:$B$110,MAX(1,$F8)))),2,0))</f>
        <v>0</v>
      </c>
      <c r="NE8" s="5" t="n">
        <f aca="false">IF(Kalender!NE8&lt;&gt;1,0,IF(AND($B8&gt;0,INDEX(Kalender!NE$68:NE$77,MAX(1,$B8))&gt;INDEX(Kalender!$B$68:$B$77,MAX(1,$B8))),1,0)+IF(OR(AND($C8&gt;0,INDEX(Kalender!NE$81:NE$110,MAX(1,$C8))&gt;INDEX(Kalender!$B$81:$B$110,MAX(1,$C8))),AND($D8&gt;0,INDEX(Kalender!NE$81:NE$110,MAX(1,$D8))&gt;INDEX(Kalender!$B$81:$B$110,MAX(1,$D8))),AND($E8&gt;0,INDEX(Kalender!NE$81:NE$110,MAX(1,$E8))&gt;INDEX(Kalender!$B$81:$B$110,MAX(1,$E8))),AND($F8&gt;0,INDEX(Kalender!NE$81:NE$110,MAX(1,$F8))&gt;INDEX(Kalender!$B$81:$B$110,MAX(1,$F8)))),2,0))</f>
        <v>0</v>
      </c>
      <c r="NF8" s="5" t="n">
        <f aca="false">IF(Kalender!NF8&lt;&gt;1,0,IF(AND($B8&gt;0,INDEX(Kalender!NF$68:NF$77,MAX(1,$B8))&gt;INDEX(Kalender!$B$68:$B$77,MAX(1,$B8))),1,0)+IF(OR(AND($C8&gt;0,INDEX(Kalender!NF$81:NF$110,MAX(1,$C8))&gt;INDEX(Kalender!$B$81:$B$110,MAX(1,$C8))),AND($D8&gt;0,INDEX(Kalender!NF$81:NF$110,MAX(1,$D8))&gt;INDEX(Kalender!$B$81:$B$110,MAX(1,$D8))),AND($E8&gt;0,INDEX(Kalender!NF$81:NF$110,MAX(1,$E8))&gt;INDEX(Kalender!$B$81:$B$110,MAX(1,$E8))),AND($F8&gt;0,INDEX(Kalender!NF$81:NF$110,MAX(1,$F8))&gt;INDEX(Kalender!$B$81:$B$110,MAX(1,$F8)))),2,0))</f>
        <v>0</v>
      </c>
      <c r="NG8" s="5" t="n">
        <f aca="false">IF(Kalender!NG8&lt;&gt;1,0,IF(AND($B8&gt;0,INDEX(Kalender!NG$68:NG$77,MAX(1,$B8))&gt;INDEX(Kalender!$B$68:$B$77,MAX(1,$B8))),1,0)+IF(OR(AND($C8&gt;0,INDEX(Kalender!NG$81:NG$110,MAX(1,$C8))&gt;INDEX(Kalender!$B$81:$B$110,MAX(1,$C8))),AND($D8&gt;0,INDEX(Kalender!NG$81:NG$110,MAX(1,$D8))&gt;INDEX(Kalender!$B$81:$B$110,MAX(1,$D8))),AND($E8&gt;0,INDEX(Kalender!NG$81:NG$110,MAX(1,$E8))&gt;INDEX(Kalender!$B$81:$B$110,MAX(1,$E8))),AND($F8&gt;0,INDEX(Kalender!NG$81:NG$110,MAX(1,$F8))&gt;INDEX(Kalender!$B$81:$B$110,MAX(1,$F8)))),2,0))</f>
        <v>0</v>
      </c>
      <c r="NH8" s="5" t="n">
        <f aca="false">IF(Kalender!NH8&lt;&gt;1,0,IF(AND($B8&gt;0,INDEX(Kalender!NH$68:NH$77,MAX(1,$B8))&gt;INDEX(Kalender!$B$68:$B$77,MAX(1,$B8))),1,0)+IF(OR(AND($C8&gt;0,INDEX(Kalender!NH$81:NH$110,MAX(1,$C8))&gt;INDEX(Kalender!$B$81:$B$110,MAX(1,$C8))),AND($D8&gt;0,INDEX(Kalender!NH$81:NH$110,MAX(1,$D8))&gt;INDEX(Kalender!$B$81:$B$110,MAX(1,$D8))),AND($E8&gt;0,INDEX(Kalender!NH$81:NH$110,MAX(1,$E8))&gt;INDEX(Kalender!$B$81:$B$110,MAX(1,$E8))),AND($F8&gt;0,INDEX(Kalender!NH$81:NH$110,MAX(1,$F8))&gt;INDEX(Kalender!$B$81:$B$110,MAX(1,$F8)))),2,0))</f>
        <v>0</v>
      </c>
    </row>
    <row r="9" customFormat="false" ht="15" hidden="false" customHeight="false" outlineLevel="0" collapsed="false">
      <c r="A9" s="5" t="str">
        <f aca="false">Kalender!A9</f>
        <v>Beispiel Eva</v>
      </c>
      <c r="B9" s="5" t="n">
        <f aca="false">IFERROR(MATCH(Kalender!$B9,Kalender!$A$68:$A$77,0),0)</f>
        <v>2</v>
      </c>
      <c r="C9" s="5" t="n">
        <f aca="false">IF(Kalender!C9="",0,IFERROR(MATCH(Kalender!C9,Kalender!$A$81:$A$110,0),0))</f>
        <v>2</v>
      </c>
      <c r="D9" s="5" t="n">
        <f aca="false">IF(Kalender!D9="",0,IFERROR(MATCH(Kalender!D9,Kalender!$A$81:$A$110,0),0))</f>
        <v>4</v>
      </c>
      <c r="E9" s="5" t="n">
        <f aca="false">IF(Kalender!E9="",0,IFERROR(MATCH(Kalender!E9,Kalender!$A$81:$A$110,0),0))</f>
        <v>0</v>
      </c>
      <c r="F9" s="5" t="n">
        <f aca="false">IF(Kalender!F9="",0,IFERROR(MATCH(Kalender!F9,Kalender!$A$81:$A$110,0),0))</f>
        <v>0</v>
      </c>
      <c r="G9" s="5" t="n">
        <f aca="false">IF(Kalender!G9&lt;&gt;1,0,IF(AND($B9&gt;0,INDEX(Kalender!G$68:G$77,MAX(1,$B9))&gt;INDEX(Kalender!$B$68:$B$77,MAX(1,$B9))),1,0)+IF(OR(AND($C9&gt;0,INDEX(Kalender!G$81:G$110,MAX(1,$C9))&gt;INDEX(Kalender!$B$81:$B$110,MAX(1,$C9))),AND($D9&gt;0,INDEX(Kalender!G$81:G$110,MAX(1,$D9))&gt;INDEX(Kalender!$B$81:$B$110,MAX(1,$D9))),AND($E9&gt;0,INDEX(Kalender!G$81:G$110,MAX(1,$E9))&gt;INDEX(Kalender!$B$81:$B$110,MAX(1,$E9))),AND($F9&gt;0,INDEX(Kalender!G$81:G$110,MAX(1,$F9))&gt;INDEX(Kalender!$B$81:$B$110,MAX(1,$F9)))),2,0))</f>
        <v>0</v>
      </c>
      <c r="H9" s="5" t="n">
        <f aca="false">IF(Kalender!H9&lt;&gt;1,0,IF(AND($B9&gt;0,INDEX(Kalender!H$68:H$77,MAX(1,$B9))&gt;INDEX(Kalender!$B$68:$B$77,MAX(1,$B9))),1,0)+IF(OR(AND($C9&gt;0,INDEX(Kalender!H$81:H$110,MAX(1,$C9))&gt;INDEX(Kalender!$B$81:$B$110,MAX(1,$C9))),AND($D9&gt;0,INDEX(Kalender!H$81:H$110,MAX(1,$D9))&gt;INDEX(Kalender!$B$81:$B$110,MAX(1,$D9))),AND($E9&gt;0,INDEX(Kalender!H$81:H$110,MAX(1,$E9))&gt;INDEX(Kalender!$B$81:$B$110,MAX(1,$E9))),AND($F9&gt;0,INDEX(Kalender!H$81:H$110,MAX(1,$F9))&gt;INDEX(Kalender!$B$81:$B$110,MAX(1,$F9)))),2,0))</f>
        <v>0</v>
      </c>
      <c r="I9" s="5" t="n">
        <f aca="false">IF(Kalender!I9&lt;&gt;1,0,IF(AND($B9&gt;0,INDEX(Kalender!I$68:I$77,MAX(1,$B9))&gt;INDEX(Kalender!$B$68:$B$77,MAX(1,$B9))),1,0)+IF(OR(AND($C9&gt;0,INDEX(Kalender!I$81:I$110,MAX(1,$C9))&gt;INDEX(Kalender!$B$81:$B$110,MAX(1,$C9))),AND($D9&gt;0,INDEX(Kalender!I$81:I$110,MAX(1,$D9))&gt;INDEX(Kalender!$B$81:$B$110,MAX(1,$D9))),AND($E9&gt;0,INDEX(Kalender!I$81:I$110,MAX(1,$E9))&gt;INDEX(Kalender!$B$81:$B$110,MAX(1,$E9))),AND($F9&gt;0,INDEX(Kalender!I$81:I$110,MAX(1,$F9))&gt;INDEX(Kalender!$B$81:$B$110,MAX(1,$F9)))),2,0))</f>
        <v>0</v>
      </c>
      <c r="J9" s="5" t="n">
        <f aca="false">IF(Kalender!J9&lt;&gt;1,0,IF(AND($B9&gt;0,INDEX(Kalender!J$68:J$77,MAX(1,$B9))&gt;INDEX(Kalender!$B$68:$B$77,MAX(1,$B9))),1,0)+IF(OR(AND($C9&gt;0,INDEX(Kalender!J$81:J$110,MAX(1,$C9))&gt;INDEX(Kalender!$B$81:$B$110,MAX(1,$C9))),AND($D9&gt;0,INDEX(Kalender!J$81:J$110,MAX(1,$D9))&gt;INDEX(Kalender!$B$81:$B$110,MAX(1,$D9))),AND($E9&gt;0,INDEX(Kalender!J$81:J$110,MAX(1,$E9))&gt;INDEX(Kalender!$B$81:$B$110,MAX(1,$E9))),AND($F9&gt;0,INDEX(Kalender!J$81:J$110,MAX(1,$F9))&gt;INDEX(Kalender!$B$81:$B$110,MAX(1,$F9)))),2,0))</f>
        <v>0</v>
      </c>
      <c r="K9" s="5" t="n">
        <f aca="false">IF(Kalender!K9&lt;&gt;1,0,IF(AND($B9&gt;0,INDEX(Kalender!K$68:K$77,MAX(1,$B9))&gt;INDEX(Kalender!$B$68:$B$77,MAX(1,$B9))),1,0)+IF(OR(AND($C9&gt;0,INDEX(Kalender!K$81:K$110,MAX(1,$C9))&gt;INDEX(Kalender!$B$81:$B$110,MAX(1,$C9))),AND($D9&gt;0,INDEX(Kalender!K$81:K$110,MAX(1,$D9))&gt;INDEX(Kalender!$B$81:$B$110,MAX(1,$D9))),AND($E9&gt;0,INDEX(Kalender!K$81:K$110,MAX(1,$E9))&gt;INDEX(Kalender!$B$81:$B$110,MAX(1,$E9))),AND($F9&gt;0,INDEX(Kalender!K$81:K$110,MAX(1,$F9))&gt;INDEX(Kalender!$B$81:$B$110,MAX(1,$F9)))),2,0))</f>
        <v>0</v>
      </c>
      <c r="L9" s="5" t="n">
        <f aca="false">IF(Kalender!L9&lt;&gt;1,0,IF(AND($B9&gt;0,INDEX(Kalender!L$68:L$77,MAX(1,$B9))&gt;INDEX(Kalender!$B$68:$B$77,MAX(1,$B9))),1,0)+IF(OR(AND($C9&gt;0,INDEX(Kalender!L$81:L$110,MAX(1,$C9))&gt;INDEX(Kalender!$B$81:$B$110,MAX(1,$C9))),AND($D9&gt;0,INDEX(Kalender!L$81:L$110,MAX(1,$D9))&gt;INDEX(Kalender!$B$81:$B$110,MAX(1,$D9))),AND($E9&gt;0,INDEX(Kalender!L$81:L$110,MAX(1,$E9))&gt;INDEX(Kalender!$B$81:$B$110,MAX(1,$E9))),AND($F9&gt;0,INDEX(Kalender!L$81:L$110,MAX(1,$F9))&gt;INDEX(Kalender!$B$81:$B$110,MAX(1,$F9)))),2,0))</f>
        <v>0</v>
      </c>
      <c r="M9" s="5" t="n">
        <f aca="false">IF(Kalender!M9&lt;&gt;1,0,IF(AND($B9&gt;0,INDEX(Kalender!M$68:M$77,MAX(1,$B9))&gt;INDEX(Kalender!$B$68:$B$77,MAX(1,$B9))),1,0)+IF(OR(AND($C9&gt;0,INDEX(Kalender!M$81:M$110,MAX(1,$C9))&gt;INDEX(Kalender!$B$81:$B$110,MAX(1,$C9))),AND($D9&gt;0,INDEX(Kalender!M$81:M$110,MAX(1,$D9))&gt;INDEX(Kalender!$B$81:$B$110,MAX(1,$D9))),AND($E9&gt;0,INDEX(Kalender!M$81:M$110,MAX(1,$E9))&gt;INDEX(Kalender!$B$81:$B$110,MAX(1,$E9))),AND($F9&gt;0,INDEX(Kalender!M$81:M$110,MAX(1,$F9))&gt;INDEX(Kalender!$B$81:$B$110,MAX(1,$F9)))),2,0))</f>
        <v>0</v>
      </c>
      <c r="N9" s="5" t="n">
        <f aca="false">IF(Kalender!N9&lt;&gt;1,0,IF(AND($B9&gt;0,INDEX(Kalender!N$68:N$77,MAX(1,$B9))&gt;INDEX(Kalender!$B$68:$B$77,MAX(1,$B9))),1,0)+IF(OR(AND($C9&gt;0,INDEX(Kalender!N$81:N$110,MAX(1,$C9))&gt;INDEX(Kalender!$B$81:$B$110,MAX(1,$C9))),AND($D9&gt;0,INDEX(Kalender!N$81:N$110,MAX(1,$D9))&gt;INDEX(Kalender!$B$81:$B$110,MAX(1,$D9))),AND($E9&gt;0,INDEX(Kalender!N$81:N$110,MAX(1,$E9))&gt;INDEX(Kalender!$B$81:$B$110,MAX(1,$E9))),AND($F9&gt;0,INDEX(Kalender!N$81:N$110,MAX(1,$F9))&gt;INDEX(Kalender!$B$81:$B$110,MAX(1,$F9)))),2,0))</f>
        <v>0</v>
      </c>
      <c r="O9" s="5" t="n">
        <f aca="false">IF(Kalender!O9&lt;&gt;1,0,IF(AND($B9&gt;0,INDEX(Kalender!O$68:O$77,MAX(1,$B9))&gt;INDEX(Kalender!$B$68:$B$77,MAX(1,$B9))),1,0)+IF(OR(AND($C9&gt;0,INDEX(Kalender!O$81:O$110,MAX(1,$C9))&gt;INDEX(Kalender!$B$81:$B$110,MAX(1,$C9))),AND($D9&gt;0,INDEX(Kalender!O$81:O$110,MAX(1,$D9))&gt;INDEX(Kalender!$B$81:$B$110,MAX(1,$D9))),AND($E9&gt;0,INDEX(Kalender!O$81:O$110,MAX(1,$E9))&gt;INDEX(Kalender!$B$81:$B$110,MAX(1,$E9))),AND($F9&gt;0,INDEX(Kalender!O$81:O$110,MAX(1,$F9))&gt;INDEX(Kalender!$B$81:$B$110,MAX(1,$F9)))),2,0))</f>
        <v>0</v>
      </c>
      <c r="P9" s="5" t="n">
        <f aca="false">IF(Kalender!P9&lt;&gt;1,0,IF(AND($B9&gt;0,INDEX(Kalender!P$68:P$77,MAX(1,$B9))&gt;INDEX(Kalender!$B$68:$B$77,MAX(1,$B9))),1,0)+IF(OR(AND($C9&gt;0,INDEX(Kalender!P$81:P$110,MAX(1,$C9))&gt;INDEX(Kalender!$B$81:$B$110,MAX(1,$C9))),AND($D9&gt;0,INDEX(Kalender!P$81:P$110,MAX(1,$D9))&gt;INDEX(Kalender!$B$81:$B$110,MAX(1,$D9))),AND($E9&gt;0,INDEX(Kalender!P$81:P$110,MAX(1,$E9))&gt;INDEX(Kalender!$B$81:$B$110,MAX(1,$E9))),AND($F9&gt;0,INDEX(Kalender!P$81:P$110,MAX(1,$F9))&gt;INDEX(Kalender!$B$81:$B$110,MAX(1,$F9)))),2,0))</f>
        <v>0</v>
      </c>
      <c r="Q9" s="5" t="n">
        <f aca="false">IF(Kalender!Q9&lt;&gt;1,0,IF(AND($B9&gt;0,INDEX(Kalender!Q$68:Q$77,MAX(1,$B9))&gt;INDEX(Kalender!$B$68:$B$77,MAX(1,$B9))),1,0)+IF(OR(AND($C9&gt;0,INDEX(Kalender!Q$81:Q$110,MAX(1,$C9))&gt;INDEX(Kalender!$B$81:$B$110,MAX(1,$C9))),AND($D9&gt;0,INDEX(Kalender!Q$81:Q$110,MAX(1,$D9))&gt;INDEX(Kalender!$B$81:$B$110,MAX(1,$D9))),AND($E9&gt;0,INDEX(Kalender!Q$81:Q$110,MAX(1,$E9))&gt;INDEX(Kalender!$B$81:$B$110,MAX(1,$E9))),AND($F9&gt;0,INDEX(Kalender!Q$81:Q$110,MAX(1,$F9))&gt;INDEX(Kalender!$B$81:$B$110,MAX(1,$F9)))),2,0))</f>
        <v>0</v>
      </c>
      <c r="R9" s="5" t="n">
        <f aca="false">IF(Kalender!R9&lt;&gt;1,0,IF(AND($B9&gt;0,INDEX(Kalender!R$68:R$77,MAX(1,$B9))&gt;INDEX(Kalender!$B$68:$B$77,MAX(1,$B9))),1,0)+IF(OR(AND($C9&gt;0,INDEX(Kalender!R$81:R$110,MAX(1,$C9))&gt;INDEX(Kalender!$B$81:$B$110,MAX(1,$C9))),AND($D9&gt;0,INDEX(Kalender!R$81:R$110,MAX(1,$D9))&gt;INDEX(Kalender!$B$81:$B$110,MAX(1,$D9))),AND($E9&gt;0,INDEX(Kalender!R$81:R$110,MAX(1,$E9))&gt;INDEX(Kalender!$B$81:$B$110,MAX(1,$E9))),AND($F9&gt;0,INDEX(Kalender!R$81:R$110,MAX(1,$F9))&gt;INDEX(Kalender!$B$81:$B$110,MAX(1,$F9)))),2,0))</f>
        <v>0</v>
      </c>
      <c r="S9" s="5" t="n">
        <f aca="false">IF(Kalender!S9&lt;&gt;1,0,IF(AND($B9&gt;0,INDEX(Kalender!S$68:S$77,MAX(1,$B9))&gt;INDEX(Kalender!$B$68:$B$77,MAX(1,$B9))),1,0)+IF(OR(AND($C9&gt;0,INDEX(Kalender!S$81:S$110,MAX(1,$C9))&gt;INDEX(Kalender!$B$81:$B$110,MAX(1,$C9))),AND($D9&gt;0,INDEX(Kalender!S$81:S$110,MAX(1,$D9))&gt;INDEX(Kalender!$B$81:$B$110,MAX(1,$D9))),AND($E9&gt;0,INDEX(Kalender!S$81:S$110,MAX(1,$E9))&gt;INDEX(Kalender!$B$81:$B$110,MAX(1,$E9))),AND($F9&gt;0,INDEX(Kalender!S$81:S$110,MAX(1,$F9))&gt;INDEX(Kalender!$B$81:$B$110,MAX(1,$F9)))),2,0))</f>
        <v>0</v>
      </c>
      <c r="T9" s="5" t="n">
        <f aca="false">IF(Kalender!T9&lt;&gt;1,0,IF(AND($B9&gt;0,INDEX(Kalender!T$68:T$77,MAX(1,$B9))&gt;INDEX(Kalender!$B$68:$B$77,MAX(1,$B9))),1,0)+IF(OR(AND($C9&gt;0,INDEX(Kalender!T$81:T$110,MAX(1,$C9))&gt;INDEX(Kalender!$B$81:$B$110,MAX(1,$C9))),AND($D9&gt;0,INDEX(Kalender!T$81:T$110,MAX(1,$D9))&gt;INDEX(Kalender!$B$81:$B$110,MAX(1,$D9))),AND($E9&gt;0,INDEX(Kalender!T$81:T$110,MAX(1,$E9))&gt;INDEX(Kalender!$B$81:$B$110,MAX(1,$E9))),AND($F9&gt;0,INDEX(Kalender!T$81:T$110,MAX(1,$F9))&gt;INDEX(Kalender!$B$81:$B$110,MAX(1,$F9)))),2,0))</f>
        <v>0</v>
      </c>
      <c r="U9" s="5" t="n">
        <f aca="false">IF(Kalender!U9&lt;&gt;1,0,IF(AND($B9&gt;0,INDEX(Kalender!U$68:U$77,MAX(1,$B9))&gt;INDEX(Kalender!$B$68:$B$77,MAX(1,$B9))),1,0)+IF(OR(AND($C9&gt;0,INDEX(Kalender!U$81:U$110,MAX(1,$C9))&gt;INDEX(Kalender!$B$81:$B$110,MAX(1,$C9))),AND($D9&gt;0,INDEX(Kalender!U$81:U$110,MAX(1,$D9))&gt;INDEX(Kalender!$B$81:$B$110,MAX(1,$D9))),AND($E9&gt;0,INDEX(Kalender!U$81:U$110,MAX(1,$E9))&gt;INDEX(Kalender!$B$81:$B$110,MAX(1,$E9))),AND($F9&gt;0,INDEX(Kalender!U$81:U$110,MAX(1,$F9))&gt;INDEX(Kalender!$B$81:$B$110,MAX(1,$F9)))),2,0))</f>
        <v>0</v>
      </c>
      <c r="V9" s="5" t="n">
        <f aca="false">IF(Kalender!V9&lt;&gt;1,0,IF(AND($B9&gt;0,INDEX(Kalender!V$68:V$77,MAX(1,$B9))&gt;INDEX(Kalender!$B$68:$B$77,MAX(1,$B9))),1,0)+IF(OR(AND($C9&gt;0,INDEX(Kalender!V$81:V$110,MAX(1,$C9))&gt;INDEX(Kalender!$B$81:$B$110,MAX(1,$C9))),AND($D9&gt;0,INDEX(Kalender!V$81:V$110,MAX(1,$D9))&gt;INDEX(Kalender!$B$81:$B$110,MAX(1,$D9))),AND($E9&gt;0,INDEX(Kalender!V$81:V$110,MAX(1,$E9))&gt;INDEX(Kalender!$B$81:$B$110,MAX(1,$E9))),AND($F9&gt;0,INDEX(Kalender!V$81:V$110,MAX(1,$F9))&gt;INDEX(Kalender!$B$81:$B$110,MAX(1,$F9)))),2,0))</f>
        <v>0</v>
      </c>
      <c r="W9" s="5" t="n">
        <f aca="false">IF(Kalender!W9&lt;&gt;1,0,IF(AND($B9&gt;0,INDEX(Kalender!W$68:W$77,MAX(1,$B9))&gt;INDEX(Kalender!$B$68:$B$77,MAX(1,$B9))),1,0)+IF(OR(AND($C9&gt;0,INDEX(Kalender!W$81:W$110,MAX(1,$C9))&gt;INDEX(Kalender!$B$81:$B$110,MAX(1,$C9))),AND($D9&gt;0,INDEX(Kalender!W$81:W$110,MAX(1,$D9))&gt;INDEX(Kalender!$B$81:$B$110,MAX(1,$D9))),AND($E9&gt;0,INDEX(Kalender!W$81:W$110,MAX(1,$E9))&gt;INDEX(Kalender!$B$81:$B$110,MAX(1,$E9))),AND($F9&gt;0,INDEX(Kalender!W$81:W$110,MAX(1,$F9))&gt;INDEX(Kalender!$B$81:$B$110,MAX(1,$F9)))),2,0))</f>
        <v>0</v>
      </c>
      <c r="X9" s="5" t="n">
        <f aca="false">IF(Kalender!X9&lt;&gt;1,0,IF(AND($B9&gt;0,INDEX(Kalender!X$68:X$77,MAX(1,$B9))&gt;INDEX(Kalender!$B$68:$B$77,MAX(1,$B9))),1,0)+IF(OR(AND($C9&gt;0,INDEX(Kalender!X$81:X$110,MAX(1,$C9))&gt;INDEX(Kalender!$B$81:$B$110,MAX(1,$C9))),AND($D9&gt;0,INDEX(Kalender!X$81:X$110,MAX(1,$D9))&gt;INDEX(Kalender!$B$81:$B$110,MAX(1,$D9))),AND($E9&gt;0,INDEX(Kalender!X$81:X$110,MAX(1,$E9))&gt;INDEX(Kalender!$B$81:$B$110,MAX(1,$E9))),AND($F9&gt;0,INDEX(Kalender!X$81:X$110,MAX(1,$F9))&gt;INDEX(Kalender!$B$81:$B$110,MAX(1,$F9)))),2,0))</f>
        <v>0</v>
      </c>
      <c r="Y9" s="5" t="n">
        <f aca="false">IF(Kalender!Y9&lt;&gt;1,0,IF(AND($B9&gt;0,INDEX(Kalender!Y$68:Y$77,MAX(1,$B9))&gt;INDEX(Kalender!$B$68:$B$77,MAX(1,$B9))),1,0)+IF(OR(AND($C9&gt;0,INDEX(Kalender!Y$81:Y$110,MAX(1,$C9))&gt;INDEX(Kalender!$B$81:$B$110,MAX(1,$C9))),AND($D9&gt;0,INDEX(Kalender!Y$81:Y$110,MAX(1,$D9))&gt;INDEX(Kalender!$B$81:$B$110,MAX(1,$D9))),AND($E9&gt;0,INDEX(Kalender!Y$81:Y$110,MAX(1,$E9))&gt;INDEX(Kalender!$B$81:$B$110,MAX(1,$E9))),AND($F9&gt;0,INDEX(Kalender!Y$81:Y$110,MAX(1,$F9))&gt;INDEX(Kalender!$B$81:$B$110,MAX(1,$F9)))),2,0))</f>
        <v>0</v>
      </c>
      <c r="Z9" s="5" t="n">
        <f aca="false">IF(Kalender!Z9&lt;&gt;1,0,IF(AND($B9&gt;0,INDEX(Kalender!Z$68:Z$77,MAX(1,$B9))&gt;INDEX(Kalender!$B$68:$B$77,MAX(1,$B9))),1,0)+IF(OR(AND($C9&gt;0,INDEX(Kalender!Z$81:Z$110,MAX(1,$C9))&gt;INDEX(Kalender!$B$81:$B$110,MAX(1,$C9))),AND($D9&gt;0,INDEX(Kalender!Z$81:Z$110,MAX(1,$D9))&gt;INDEX(Kalender!$B$81:$B$110,MAX(1,$D9))),AND($E9&gt;0,INDEX(Kalender!Z$81:Z$110,MAX(1,$E9))&gt;INDEX(Kalender!$B$81:$B$110,MAX(1,$E9))),AND($F9&gt;0,INDEX(Kalender!Z$81:Z$110,MAX(1,$F9))&gt;INDEX(Kalender!$B$81:$B$110,MAX(1,$F9)))),2,0))</f>
        <v>0</v>
      </c>
      <c r="AA9" s="5" t="n">
        <f aca="false">IF(Kalender!AA9&lt;&gt;1,0,IF(AND($B9&gt;0,INDEX(Kalender!AA$68:AA$77,MAX(1,$B9))&gt;INDEX(Kalender!$B$68:$B$77,MAX(1,$B9))),1,0)+IF(OR(AND($C9&gt;0,INDEX(Kalender!AA$81:AA$110,MAX(1,$C9))&gt;INDEX(Kalender!$B$81:$B$110,MAX(1,$C9))),AND($D9&gt;0,INDEX(Kalender!AA$81:AA$110,MAX(1,$D9))&gt;INDEX(Kalender!$B$81:$B$110,MAX(1,$D9))),AND($E9&gt;0,INDEX(Kalender!AA$81:AA$110,MAX(1,$E9))&gt;INDEX(Kalender!$B$81:$B$110,MAX(1,$E9))),AND($F9&gt;0,INDEX(Kalender!AA$81:AA$110,MAX(1,$F9))&gt;INDEX(Kalender!$B$81:$B$110,MAX(1,$F9)))),2,0))</f>
        <v>0</v>
      </c>
      <c r="AB9" s="5" t="n">
        <f aca="false">IF(Kalender!AB9&lt;&gt;1,0,IF(AND($B9&gt;0,INDEX(Kalender!AB$68:AB$77,MAX(1,$B9))&gt;INDEX(Kalender!$B$68:$B$77,MAX(1,$B9))),1,0)+IF(OR(AND($C9&gt;0,INDEX(Kalender!AB$81:AB$110,MAX(1,$C9))&gt;INDEX(Kalender!$B$81:$B$110,MAX(1,$C9))),AND($D9&gt;0,INDEX(Kalender!AB$81:AB$110,MAX(1,$D9))&gt;INDEX(Kalender!$B$81:$B$110,MAX(1,$D9))),AND($E9&gt;0,INDEX(Kalender!AB$81:AB$110,MAX(1,$E9))&gt;INDEX(Kalender!$B$81:$B$110,MAX(1,$E9))),AND($F9&gt;0,INDEX(Kalender!AB$81:AB$110,MAX(1,$F9))&gt;INDEX(Kalender!$B$81:$B$110,MAX(1,$F9)))),2,0))</f>
        <v>0</v>
      </c>
      <c r="AC9" s="5" t="n">
        <f aca="false">IF(Kalender!AC9&lt;&gt;1,0,IF(AND($B9&gt;0,INDEX(Kalender!AC$68:AC$77,MAX(1,$B9))&gt;INDEX(Kalender!$B$68:$B$77,MAX(1,$B9))),1,0)+IF(OR(AND($C9&gt;0,INDEX(Kalender!AC$81:AC$110,MAX(1,$C9))&gt;INDEX(Kalender!$B$81:$B$110,MAX(1,$C9))),AND($D9&gt;0,INDEX(Kalender!AC$81:AC$110,MAX(1,$D9))&gt;INDEX(Kalender!$B$81:$B$110,MAX(1,$D9))),AND($E9&gt;0,INDEX(Kalender!AC$81:AC$110,MAX(1,$E9))&gt;INDEX(Kalender!$B$81:$B$110,MAX(1,$E9))),AND($F9&gt;0,INDEX(Kalender!AC$81:AC$110,MAX(1,$F9))&gt;INDEX(Kalender!$B$81:$B$110,MAX(1,$F9)))),2,0))</f>
        <v>0</v>
      </c>
      <c r="AD9" s="5" t="n">
        <f aca="false">IF(Kalender!AD9&lt;&gt;1,0,IF(AND($B9&gt;0,INDEX(Kalender!AD$68:AD$77,MAX(1,$B9))&gt;INDEX(Kalender!$B$68:$B$77,MAX(1,$B9))),1,0)+IF(OR(AND($C9&gt;0,INDEX(Kalender!AD$81:AD$110,MAX(1,$C9))&gt;INDEX(Kalender!$B$81:$B$110,MAX(1,$C9))),AND($D9&gt;0,INDEX(Kalender!AD$81:AD$110,MAX(1,$D9))&gt;INDEX(Kalender!$B$81:$B$110,MAX(1,$D9))),AND($E9&gt;0,INDEX(Kalender!AD$81:AD$110,MAX(1,$E9))&gt;INDEX(Kalender!$B$81:$B$110,MAX(1,$E9))),AND($F9&gt;0,INDEX(Kalender!AD$81:AD$110,MAX(1,$F9))&gt;INDEX(Kalender!$B$81:$B$110,MAX(1,$F9)))),2,0))</f>
        <v>0</v>
      </c>
      <c r="AE9" s="5" t="n">
        <f aca="false">IF(Kalender!AE9&lt;&gt;1,0,IF(AND($B9&gt;0,INDEX(Kalender!AE$68:AE$77,MAX(1,$B9))&gt;INDEX(Kalender!$B$68:$B$77,MAX(1,$B9))),1,0)+IF(OR(AND($C9&gt;0,INDEX(Kalender!AE$81:AE$110,MAX(1,$C9))&gt;INDEX(Kalender!$B$81:$B$110,MAX(1,$C9))),AND($D9&gt;0,INDEX(Kalender!AE$81:AE$110,MAX(1,$D9))&gt;INDEX(Kalender!$B$81:$B$110,MAX(1,$D9))),AND($E9&gt;0,INDEX(Kalender!AE$81:AE$110,MAX(1,$E9))&gt;INDEX(Kalender!$B$81:$B$110,MAX(1,$E9))),AND($F9&gt;0,INDEX(Kalender!AE$81:AE$110,MAX(1,$F9))&gt;INDEX(Kalender!$B$81:$B$110,MAX(1,$F9)))),2,0))</f>
        <v>0</v>
      </c>
      <c r="AF9" s="5" t="n">
        <f aca="false">IF(Kalender!AF9&lt;&gt;1,0,IF(AND($B9&gt;0,INDEX(Kalender!AF$68:AF$77,MAX(1,$B9))&gt;INDEX(Kalender!$B$68:$B$77,MAX(1,$B9))),1,0)+IF(OR(AND($C9&gt;0,INDEX(Kalender!AF$81:AF$110,MAX(1,$C9))&gt;INDEX(Kalender!$B$81:$B$110,MAX(1,$C9))),AND($D9&gt;0,INDEX(Kalender!AF$81:AF$110,MAX(1,$D9))&gt;INDEX(Kalender!$B$81:$B$110,MAX(1,$D9))),AND($E9&gt;0,INDEX(Kalender!AF$81:AF$110,MAX(1,$E9))&gt;INDEX(Kalender!$B$81:$B$110,MAX(1,$E9))),AND($F9&gt;0,INDEX(Kalender!AF$81:AF$110,MAX(1,$F9))&gt;INDEX(Kalender!$B$81:$B$110,MAX(1,$F9)))),2,0))</f>
        <v>0</v>
      </c>
      <c r="AG9" s="5" t="n">
        <f aca="false">IF(Kalender!AG9&lt;&gt;1,0,IF(AND($B9&gt;0,INDEX(Kalender!AG$68:AG$77,MAX(1,$B9))&gt;INDEX(Kalender!$B$68:$B$77,MAX(1,$B9))),1,0)+IF(OR(AND($C9&gt;0,INDEX(Kalender!AG$81:AG$110,MAX(1,$C9))&gt;INDEX(Kalender!$B$81:$B$110,MAX(1,$C9))),AND($D9&gt;0,INDEX(Kalender!AG$81:AG$110,MAX(1,$D9))&gt;INDEX(Kalender!$B$81:$B$110,MAX(1,$D9))),AND($E9&gt;0,INDEX(Kalender!AG$81:AG$110,MAX(1,$E9))&gt;INDEX(Kalender!$B$81:$B$110,MAX(1,$E9))),AND($F9&gt;0,INDEX(Kalender!AG$81:AG$110,MAX(1,$F9))&gt;INDEX(Kalender!$B$81:$B$110,MAX(1,$F9)))),2,0))</f>
        <v>0</v>
      </c>
      <c r="AH9" s="5" t="n">
        <f aca="false">IF(Kalender!AH9&lt;&gt;1,0,IF(AND($B9&gt;0,INDEX(Kalender!AH$68:AH$77,MAX(1,$B9))&gt;INDEX(Kalender!$B$68:$B$77,MAX(1,$B9))),1,0)+IF(OR(AND($C9&gt;0,INDEX(Kalender!AH$81:AH$110,MAX(1,$C9))&gt;INDEX(Kalender!$B$81:$B$110,MAX(1,$C9))),AND($D9&gt;0,INDEX(Kalender!AH$81:AH$110,MAX(1,$D9))&gt;INDEX(Kalender!$B$81:$B$110,MAX(1,$D9))),AND($E9&gt;0,INDEX(Kalender!AH$81:AH$110,MAX(1,$E9))&gt;INDEX(Kalender!$B$81:$B$110,MAX(1,$E9))),AND($F9&gt;0,INDEX(Kalender!AH$81:AH$110,MAX(1,$F9))&gt;INDEX(Kalender!$B$81:$B$110,MAX(1,$F9)))),2,0))</f>
        <v>0</v>
      </c>
      <c r="AI9" s="5" t="n">
        <f aca="false">IF(Kalender!AI9&lt;&gt;1,0,IF(AND($B9&gt;0,INDEX(Kalender!AI$68:AI$77,MAX(1,$B9))&gt;INDEX(Kalender!$B$68:$B$77,MAX(1,$B9))),1,0)+IF(OR(AND($C9&gt;0,INDEX(Kalender!AI$81:AI$110,MAX(1,$C9))&gt;INDEX(Kalender!$B$81:$B$110,MAX(1,$C9))),AND($D9&gt;0,INDEX(Kalender!AI$81:AI$110,MAX(1,$D9))&gt;INDEX(Kalender!$B$81:$B$110,MAX(1,$D9))),AND($E9&gt;0,INDEX(Kalender!AI$81:AI$110,MAX(1,$E9))&gt;INDEX(Kalender!$B$81:$B$110,MAX(1,$E9))),AND($F9&gt;0,INDEX(Kalender!AI$81:AI$110,MAX(1,$F9))&gt;INDEX(Kalender!$B$81:$B$110,MAX(1,$F9)))),2,0))</f>
        <v>0</v>
      </c>
      <c r="AJ9" s="5" t="n">
        <f aca="false">IF(Kalender!AJ9&lt;&gt;1,0,IF(AND($B9&gt;0,INDEX(Kalender!AJ$68:AJ$77,MAX(1,$B9))&gt;INDEX(Kalender!$B$68:$B$77,MAX(1,$B9))),1,0)+IF(OR(AND($C9&gt;0,INDEX(Kalender!AJ$81:AJ$110,MAX(1,$C9))&gt;INDEX(Kalender!$B$81:$B$110,MAX(1,$C9))),AND($D9&gt;0,INDEX(Kalender!AJ$81:AJ$110,MAX(1,$D9))&gt;INDEX(Kalender!$B$81:$B$110,MAX(1,$D9))),AND($E9&gt;0,INDEX(Kalender!AJ$81:AJ$110,MAX(1,$E9))&gt;INDEX(Kalender!$B$81:$B$110,MAX(1,$E9))),AND($F9&gt;0,INDEX(Kalender!AJ$81:AJ$110,MAX(1,$F9))&gt;INDEX(Kalender!$B$81:$B$110,MAX(1,$F9)))),2,0))</f>
        <v>0</v>
      </c>
      <c r="AK9" s="5" t="n">
        <f aca="false">IF(Kalender!AK9&lt;&gt;1,0,IF(AND($B9&gt;0,INDEX(Kalender!AK$68:AK$77,MAX(1,$B9))&gt;INDEX(Kalender!$B$68:$B$77,MAX(1,$B9))),1,0)+IF(OR(AND($C9&gt;0,INDEX(Kalender!AK$81:AK$110,MAX(1,$C9))&gt;INDEX(Kalender!$B$81:$B$110,MAX(1,$C9))),AND($D9&gt;0,INDEX(Kalender!AK$81:AK$110,MAX(1,$D9))&gt;INDEX(Kalender!$B$81:$B$110,MAX(1,$D9))),AND($E9&gt;0,INDEX(Kalender!AK$81:AK$110,MAX(1,$E9))&gt;INDEX(Kalender!$B$81:$B$110,MAX(1,$E9))),AND($F9&gt;0,INDEX(Kalender!AK$81:AK$110,MAX(1,$F9))&gt;INDEX(Kalender!$B$81:$B$110,MAX(1,$F9)))),2,0))</f>
        <v>0</v>
      </c>
      <c r="AL9" s="5" t="n">
        <f aca="false">IF(Kalender!AL9&lt;&gt;1,0,IF(AND($B9&gt;0,INDEX(Kalender!AL$68:AL$77,MAX(1,$B9))&gt;INDEX(Kalender!$B$68:$B$77,MAX(1,$B9))),1,0)+IF(OR(AND($C9&gt;0,INDEX(Kalender!AL$81:AL$110,MAX(1,$C9))&gt;INDEX(Kalender!$B$81:$B$110,MAX(1,$C9))),AND($D9&gt;0,INDEX(Kalender!AL$81:AL$110,MAX(1,$D9))&gt;INDEX(Kalender!$B$81:$B$110,MAX(1,$D9))),AND($E9&gt;0,INDEX(Kalender!AL$81:AL$110,MAX(1,$E9))&gt;INDEX(Kalender!$B$81:$B$110,MAX(1,$E9))),AND($F9&gt;0,INDEX(Kalender!AL$81:AL$110,MAX(1,$F9))&gt;INDEX(Kalender!$B$81:$B$110,MAX(1,$F9)))),2,0))</f>
        <v>0</v>
      </c>
      <c r="AM9" s="5" t="n">
        <f aca="false">IF(Kalender!AM9&lt;&gt;1,0,IF(AND($B9&gt;0,INDEX(Kalender!AM$68:AM$77,MAX(1,$B9))&gt;INDEX(Kalender!$B$68:$B$77,MAX(1,$B9))),1,0)+IF(OR(AND($C9&gt;0,INDEX(Kalender!AM$81:AM$110,MAX(1,$C9))&gt;INDEX(Kalender!$B$81:$B$110,MAX(1,$C9))),AND($D9&gt;0,INDEX(Kalender!AM$81:AM$110,MAX(1,$D9))&gt;INDEX(Kalender!$B$81:$B$110,MAX(1,$D9))),AND($E9&gt;0,INDEX(Kalender!AM$81:AM$110,MAX(1,$E9))&gt;INDEX(Kalender!$B$81:$B$110,MAX(1,$E9))),AND($F9&gt;0,INDEX(Kalender!AM$81:AM$110,MAX(1,$F9))&gt;INDEX(Kalender!$B$81:$B$110,MAX(1,$F9)))),2,0))</f>
        <v>0</v>
      </c>
      <c r="AN9" s="5" t="n">
        <f aca="false">IF(Kalender!AN9&lt;&gt;1,0,IF(AND($B9&gt;0,INDEX(Kalender!AN$68:AN$77,MAX(1,$B9))&gt;INDEX(Kalender!$B$68:$B$77,MAX(1,$B9))),1,0)+IF(OR(AND($C9&gt;0,INDEX(Kalender!AN$81:AN$110,MAX(1,$C9))&gt;INDEX(Kalender!$B$81:$B$110,MAX(1,$C9))),AND($D9&gt;0,INDEX(Kalender!AN$81:AN$110,MAX(1,$D9))&gt;INDEX(Kalender!$B$81:$B$110,MAX(1,$D9))),AND($E9&gt;0,INDEX(Kalender!AN$81:AN$110,MAX(1,$E9))&gt;INDEX(Kalender!$B$81:$B$110,MAX(1,$E9))),AND($F9&gt;0,INDEX(Kalender!AN$81:AN$110,MAX(1,$F9))&gt;INDEX(Kalender!$B$81:$B$110,MAX(1,$F9)))),2,0))</f>
        <v>0</v>
      </c>
      <c r="AO9" s="5" t="n">
        <f aca="false">IF(Kalender!AO9&lt;&gt;1,0,IF(AND($B9&gt;0,INDEX(Kalender!AO$68:AO$77,MAX(1,$B9))&gt;INDEX(Kalender!$B$68:$B$77,MAX(1,$B9))),1,0)+IF(OR(AND($C9&gt;0,INDEX(Kalender!AO$81:AO$110,MAX(1,$C9))&gt;INDEX(Kalender!$B$81:$B$110,MAX(1,$C9))),AND($D9&gt;0,INDEX(Kalender!AO$81:AO$110,MAX(1,$D9))&gt;INDEX(Kalender!$B$81:$B$110,MAX(1,$D9))),AND($E9&gt;0,INDEX(Kalender!AO$81:AO$110,MAX(1,$E9))&gt;INDEX(Kalender!$B$81:$B$110,MAX(1,$E9))),AND($F9&gt;0,INDEX(Kalender!AO$81:AO$110,MAX(1,$F9))&gt;INDEX(Kalender!$B$81:$B$110,MAX(1,$F9)))),2,0))</f>
        <v>0</v>
      </c>
      <c r="AP9" s="5" t="n">
        <f aca="false">IF(Kalender!AP9&lt;&gt;1,0,IF(AND($B9&gt;0,INDEX(Kalender!AP$68:AP$77,MAX(1,$B9))&gt;INDEX(Kalender!$B$68:$B$77,MAX(1,$B9))),1,0)+IF(OR(AND($C9&gt;0,INDEX(Kalender!AP$81:AP$110,MAX(1,$C9))&gt;INDEX(Kalender!$B$81:$B$110,MAX(1,$C9))),AND($D9&gt;0,INDEX(Kalender!AP$81:AP$110,MAX(1,$D9))&gt;INDEX(Kalender!$B$81:$B$110,MAX(1,$D9))),AND($E9&gt;0,INDEX(Kalender!AP$81:AP$110,MAX(1,$E9))&gt;INDEX(Kalender!$B$81:$B$110,MAX(1,$E9))),AND($F9&gt;0,INDEX(Kalender!AP$81:AP$110,MAX(1,$F9))&gt;INDEX(Kalender!$B$81:$B$110,MAX(1,$F9)))),2,0))</f>
        <v>0</v>
      </c>
      <c r="AQ9" s="5" t="n">
        <f aca="false">IF(Kalender!AQ9&lt;&gt;1,0,IF(AND($B9&gt;0,INDEX(Kalender!AQ$68:AQ$77,MAX(1,$B9))&gt;INDEX(Kalender!$B$68:$B$77,MAX(1,$B9))),1,0)+IF(OR(AND($C9&gt;0,INDEX(Kalender!AQ$81:AQ$110,MAX(1,$C9))&gt;INDEX(Kalender!$B$81:$B$110,MAX(1,$C9))),AND($D9&gt;0,INDEX(Kalender!AQ$81:AQ$110,MAX(1,$D9))&gt;INDEX(Kalender!$B$81:$B$110,MAX(1,$D9))),AND($E9&gt;0,INDEX(Kalender!AQ$81:AQ$110,MAX(1,$E9))&gt;INDEX(Kalender!$B$81:$B$110,MAX(1,$E9))),AND($F9&gt;0,INDEX(Kalender!AQ$81:AQ$110,MAX(1,$F9))&gt;INDEX(Kalender!$B$81:$B$110,MAX(1,$F9)))),2,0))</f>
        <v>0</v>
      </c>
      <c r="AR9" s="5" t="n">
        <f aca="false">IF(Kalender!AR9&lt;&gt;1,0,IF(AND($B9&gt;0,INDEX(Kalender!AR$68:AR$77,MAX(1,$B9))&gt;INDEX(Kalender!$B$68:$B$77,MAX(1,$B9))),1,0)+IF(OR(AND($C9&gt;0,INDEX(Kalender!AR$81:AR$110,MAX(1,$C9))&gt;INDEX(Kalender!$B$81:$B$110,MAX(1,$C9))),AND($D9&gt;0,INDEX(Kalender!AR$81:AR$110,MAX(1,$D9))&gt;INDEX(Kalender!$B$81:$B$110,MAX(1,$D9))),AND($E9&gt;0,INDEX(Kalender!AR$81:AR$110,MAX(1,$E9))&gt;INDEX(Kalender!$B$81:$B$110,MAX(1,$E9))),AND($F9&gt;0,INDEX(Kalender!AR$81:AR$110,MAX(1,$F9))&gt;INDEX(Kalender!$B$81:$B$110,MAX(1,$F9)))),2,0))</f>
        <v>0</v>
      </c>
      <c r="AS9" s="5" t="n">
        <f aca="false">IF(Kalender!AS9&lt;&gt;1,0,IF(AND($B9&gt;0,INDEX(Kalender!AS$68:AS$77,MAX(1,$B9))&gt;INDEX(Kalender!$B$68:$B$77,MAX(1,$B9))),1,0)+IF(OR(AND($C9&gt;0,INDEX(Kalender!AS$81:AS$110,MAX(1,$C9))&gt;INDEX(Kalender!$B$81:$B$110,MAX(1,$C9))),AND($D9&gt;0,INDEX(Kalender!AS$81:AS$110,MAX(1,$D9))&gt;INDEX(Kalender!$B$81:$B$110,MAX(1,$D9))),AND($E9&gt;0,INDEX(Kalender!AS$81:AS$110,MAX(1,$E9))&gt;INDEX(Kalender!$B$81:$B$110,MAX(1,$E9))),AND($F9&gt;0,INDEX(Kalender!AS$81:AS$110,MAX(1,$F9))&gt;INDEX(Kalender!$B$81:$B$110,MAX(1,$F9)))),2,0))</f>
        <v>0</v>
      </c>
      <c r="AT9" s="5" t="n">
        <f aca="false">IF(Kalender!AT9&lt;&gt;1,0,IF(AND($B9&gt;0,INDEX(Kalender!AT$68:AT$77,MAX(1,$B9))&gt;INDEX(Kalender!$B$68:$B$77,MAX(1,$B9))),1,0)+IF(OR(AND($C9&gt;0,INDEX(Kalender!AT$81:AT$110,MAX(1,$C9))&gt;INDEX(Kalender!$B$81:$B$110,MAX(1,$C9))),AND($D9&gt;0,INDEX(Kalender!AT$81:AT$110,MAX(1,$D9))&gt;INDEX(Kalender!$B$81:$B$110,MAX(1,$D9))),AND($E9&gt;0,INDEX(Kalender!AT$81:AT$110,MAX(1,$E9))&gt;INDEX(Kalender!$B$81:$B$110,MAX(1,$E9))),AND($F9&gt;0,INDEX(Kalender!AT$81:AT$110,MAX(1,$F9))&gt;INDEX(Kalender!$B$81:$B$110,MAX(1,$F9)))),2,0))</f>
        <v>0</v>
      </c>
      <c r="AU9" s="5" t="n">
        <f aca="false">IF(Kalender!AU9&lt;&gt;1,0,IF(AND($B9&gt;0,INDEX(Kalender!AU$68:AU$77,MAX(1,$B9))&gt;INDEX(Kalender!$B$68:$B$77,MAX(1,$B9))),1,0)+IF(OR(AND($C9&gt;0,INDEX(Kalender!AU$81:AU$110,MAX(1,$C9))&gt;INDEX(Kalender!$B$81:$B$110,MAX(1,$C9))),AND($D9&gt;0,INDEX(Kalender!AU$81:AU$110,MAX(1,$D9))&gt;INDEX(Kalender!$B$81:$B$110,MAX(1,$D9))),AND($E9&gt;0,INDEX(Kalender!AU$81:AU$110,MAX(1,$E9))&gt;INDEX(Kalender!$B$81:$B$110,MAX(1,$E9))),AND($F9&gt;0,INDEX(Kalender!AU$81:AU$110,MAX(1,$F9))&gt;INDEX(Kalender!$B$81:$B$110,MAX(1,$F9)))),2,0))</f>
        <v>0</v>
      </c>
      <c r="AV9" s="5" t="n">
        <f aca="false">IF(Kalender!AV9&lt;&gt;1,0,IF(AND($B9&gt;0,INDEX(Kalender!AV$68:AV$77,MAX(1,$B9))&gt;INDEX(Kalender!$B$68:$B$77,MAX(1,$B9))),1,0)+IF(OR(AND($C9&gt;0,INDEX(Kalender!AV$81:AV$110,MAX(1,$C9))&gt;INDEX(Kalender!$B$81:$B$110,MAX(1,$C9))),AND($D9&gt;0,INDEX(Kalender!AV$81:AV$110,MAX(1,$D9))&gt;INDEX(Kalender!$B$81:$B$110,MAX(1,$D9))),AND($E9&gt;0,INDEX(Kalender!AV$81:AV$110,MAX(1,$E9))&gt;INDEX(Kalender!$B$81:$B$110,MAX(1,$E9))),AND($F9&gt;0,INDEX(Kalender!AV$81:AV$110,MAX(1,$F9))&gt;INDEX(Kalender!$B$81:$B$110,MAX(1,$F9)))),2,0))</f>
        <v>0</v>
      </c>
      <c r="AW9" s="5" t="n">
        <f aca="false">IF(Kalender!AW9&lt;&gt;1,0,IF(AND($B9&gt;0,INDEX(Kalender!AW$68:AW$77,MAX(1,$B9))&gt;INDEX(Kalender!$B$68:$B$77,MAX(1,$B9))),1,0)+IF(OR(AND($C9&gt;0,INDEX(Kalender!AW$81:AW$110,MAX(1,$C9))&gt;INDEX(Kalender!$B$81:$B$110,MAX(1,$C9))),AND($D9&gt;0,INDEX(Kalender!AW$81:AW$110,MAX(1,$D9))&gt;INDEX(Kalender!$B$81:$B$110,MAX(1,$D9))),AND($E9&gt;0,INDEX(Kalender!AW$81:AW$110,MAX(1,$E9))&gt;INDEX(Kalender!$B$81:$B$110,MAX(1,$E9))),AND($F9&gt;0,INDEX(Kalender!AW$81:AW$110,MAX(1,$F9))&gt;INDEX(Kalender!$B$81:$B$110,MAX(1,$F9)))),2,0))</f>
        <v>0</v>
      </c>
      <c r="AX9" s="5" t="n">
        <f aca="false">IF(Kalender!AX9&lt;&gt;1,0,IF(AND($B9&gt;0,INDEX(Kalender!AX$68:AX$77,MAX(1,$B9))&gt;INDEX(Kalender!$B$68:$B$77,MAX(1,$B9))),1,0)+IF(OR(AND($C9&gt;0,INDEX(Kalender!AX$81:AX$110,MAX(1,$C9))&gt;INDEX(Kalender!$B$81:$B$110,MAX(1,$C9))),AND($D9&gt;0,INDEX(Kalender!AX$81:AX$110,MAX(1,$D9))&gt;INDEX(Kalender!$B$81:$B$110,MAX(1,$D9))),AND($E9&gt;0,INDEX(Kalender!AX$81:AX$110,MAX(1,$E9))&gt;INDEX(Kalender!$B$81:$B$110,MAX(1,$E9))),AND($F9&gt;0,INDEX(Kalender!AX$81:AX$110,MAX(1,$F9))&gt;INDEX(Kalender!$B$81:$B$110,MAX(1,$F9)))),2,0))</f>
        <v>0</v>
      </c>
      <c r="AY9" s="5" t="n">
        <f aca="false">IF(Kalender!AY9&lt;&gt;1,0,IF(AND($B9&gt;0,INDEX(Kalender!AY$68:AY$77,MAX(1,$B9))&gt;INDEX(Kalender!$B$68:$B$77,MAX(1,$B9))),1,0)+IF(OR(AND($C9&gt;0,INDEX(Kalender!AY$81:AY$110,MAX(1,$C9))&gt;INDEX(Kalender!$B$81:$B$110,MAX(1,$C9))),AND($D9&gt;0,INDEX(Kalender!AY$81:AY$110,MAX(1,$D9))&gt;INDEX(Kalender!$B$81:$B$110,MAX(1,$D9))),AND($E9&gt;0,INDEX(Kalender!AY$81:AY$110,MAX(1,$E9))&gt;INDEX(Kalender!$B$81:$B$110,MAX(1,$E9))),AND($F9&gt;0,INDEX(Kalender!AY$81:AY$110,MAX(1,$F9))&gt;INDEX(Kalender!$B$81:$B$110,MAX(1,$F9)))),2,0))</f>
        <v>0</v>
      </c>
      <c r="AZ9" s="5" t="n">
        <f aca="false">IF(Kalender!AZ9&lt;&gt;1,0,IF(AND($B9&gt;0,INDEX(Kalender!AZ$68:AZ$77,MAX(1,$B9))&gt;INDEX(Kalender!$B$68:$B$77,MAX(1,$B9))),1,0)+IF(OR(AND($C9&gt;0,INDEX(Kalender!AZ$81:AZ$110,MAX(1,$C9))&gt;INDEX(Kalender!$B$81:$B$110,MAX(1,$C9))),AND($D9&gt;0,INDEX(Kalender!AZ$81:AZ$110,MAX(1,$D9))&gt;INDEX(Kalender!$B$81:$B$110,MAX(1,$D9))),AND($E9&gt;0,INDEX(Kalender!AZ$81:AZ$110,MAX(1,$E9))&gt;INDEX(Kalender!$B$81:$B$110,MAX(1,$E9))),AND($F9&gt;0,INDEX(Kalender!AZ$81:AZ$110,MAX(1,$F9))&gt;INDEX(Kalender!$B$81:$B$110,MAX(1,$F9)))),2,0))</f>
        <v>0</v>
      </c>
      <c r="BA9" s="5" t="n">
        <f aca="false">IF(Kalender!BA9&lt;&gt;1,0,IF(AND($B9&gt;0,INDEX(Kalender!BA$68:BA$77,MAX(1,$B9))&gt;INDEX(Kalender!$B$68:$B$77,MAX(1,$B9))),1,0)+IF(OR(AND($C9&gt;0,INDEX(Kalender!BA$81:BA$110,MAX(1,$C9))&gt;INDEX(Kalender!$B$81:$B$110,MAX(1,$C9))),AND($D9&gt;0,INDEX(Kalender!BA$81:BA$110,MAX(1,$D9))&gt;INDEX(Kalender!$B$81:$B$110,MAX(1,$D9))),AND($E9&gt;0,INDEX(Kalender!BA$81:BA$110,MAX(1,$E9))&gt;INDEX(Kalender!$B$81:$B$110,MAX(1,$E9))),AND($F9&gt;0,INDEX(Kalender!BA$81:BA$110,MAX(1,$F9))&gt;INDEX(Kalender!$B$81:$B$110,MAX(1,$F9)))),2,0))</f>
        <v>0</v>
      </c>
      <c r="BB9" s="5" t="n">
        <f aca="false">IF(Kalender!BB9&lt;&gt;1,0,IF(AND($B9&gt;0,INDEX(Kalender!BB$68:BB$77,MAX(1,$B9))&gt;INDEX(Kalender!$B$68:$B$77,MAX(1,$B9))),1,0)+IF(OR(AND($C9&gt;0,INDEX(Kalender!BB$81:BB$110,MAX(1,$C9))&gt;INDEX(Kalender!$B$81:$B$110,MAX(1,$C9))),AND($D9&gt;0,INDEX(Kalender!BB$81:BB$110,MAX(1,$D9))&gt;INDEX(Kalender!$B$81:$B$110,MAX(1,$D9))),AND($E9&gt;0,INDEX(Kalender!BB$81:BB$110,MAX(1,$E9))&gt;INDEX(Kalender!$B$81:$B$110,MAX(1,$E9))),AND($F9&gt;0,INDEX(Kalender!BB$81:BB$110,MAX(1,$F9))&gt;INDEX(Kalender!$B$81:$B$110,MAX(1,$F9)))),2,0))</f>
        <v>0</v>
      </c>
      <c r="BC9" s="5" t="n">
        <f aca="false">IF(Kalender!BC9&lt;&gt;1,0,IF(AND($B9&gt;0,INDEX(Kalender!BC$68:BC$77,MAX(1,$B9))&gt;INDEX(Kalender!$B$68:$B$77,MAX(1,$B9))),1,0)+IF(OR(AND($C9&gt;0,INDEX(Kalender!BC$81:BC$110,MAX(1,$C9))&gt;INDEX(Kalender!$B$81:$B$110,MAX(1,$C9))),AND($D9&gt;0,INDEX(Kalender!BC$81:BC$110,MAX(1,$D9))&gt;INDEX(Kalender!$B$81:$B$110,MAX(1,$D9))),AND($E9&gt;0,INDEX(Kalender!BC$81:BC$110,MAX(1,$E9))&gt;INDEX(Kalender!$B$81:$B$110,MAX(1,$E9))),AND($F9&gt;0,INDEX(Kalender!BC$81:BC$110,MAX(1,$F9))&gt;INDEX(Kalender!$B$81:$B$110,MAX(1,$F9)))),2,0))</f>
        <v>0</v>
      </c>
      <c r="BD9" s="5" t="n">
        <f aca="false">IF(Kalender!BD9&lt;&gt;1,0,IF(AND($B9&gt;0,INDEX(Kalender!BD$68:BD$77,MAX(1,$B9))&gt;INDEX(Kalender!$B$68:$B$77,MAX(1,$B9))),1,0)+IF(OR(AND($C9&gt;0,INDEX(Kalender!BD$81:BD$110,MAX(1,$C9))&gt;INDEX(Kalender!$B$81:$B$110,MAX(1,$C9))),AND($D9&gt;0,INDEX(Kalender!BD$81:BD$110,MAX(1,$D9))&gt;INDEX(Kalender!$B$81:$B$110,MAX(1,$D9))),AND($E9&gt;0,INDEX(Kalender!BD$81:BD$110,MAX(1,$E9))&gt;INDEX(Kalender!$B$81:$B$110,MAX(1,$E9))),AND($F9&gt;0,INDEX(Kalender!BD$81:BD$110,MAX(1,$F9))&gt;INDEX(Kalender!$B$81:$B$110,MAX(1,$F9)))),2,0))</f>
        <v>0</v>
      </c>
      <c r="BE9" s="5" t="n">
        <f aca="false">IF(Kalender!BE9&lt;&gt;1,0,IF(AND($B9&gt;0,INDEX(Kalender!BE$68:BE$77,MAX(1,$B9))&gt;INDEX(Kalender!$B$68:$B$77,MAX(1,$B9))),1,0)+IF(OR(AND($C9&gt;0,INDEX(Kalender!BE$81:BE$110,MAX(1,$C9))&gt;INDEX(Kalender!$B$81:$B$110,MAX(1,$C9))),AND($D9&gt;0,INDEX(Kalender!BE$81:BE$110,MAX(1,$D9))&gt;INDEX(Kalender!$B$81:$B$110,MAX(1,$D9))),AND($E9&gt;0,INDEX(Kalender!BE$81:BE$110,MAX(1,$E9))&gt;INDEX(Kalender!$B$81:$B$110,MAX(1,$E9))),AND($F9&gt;0,INDEX(Kalender!BE$81:BE$110,MAX(1,$F9))&gt;INDEX(Kalender!$B$81:$B$110,MAX(1,$F9)))),2,0))</f>
        <v>0</v>
      </c>
      <c r="BF9" s="5" t="n">
        <f aca="false">IF(Kalender!BF9&lt;&gt;1,0,IF(AND($B9&gt;0,INDEX(Kalender!BF$68:BF$77,MAX(1,$B9))&gt;INDEX(Kalender!$B$68:$B$77,MAX(1,$B9))),1,0)+IF(OR(AND($C9&gt;0,INDEX(Kalender!BF$81:BF$110,MAX(1,$C9))&gt;INDEX(Kalender!$B$81:$B$110,MAX(1,$C9))),AND($D9&gt;0,INDEX(Kalender!BF$81:BF$110,MAX(1,$D9))&gt;INDEX(Kalender!$B$81:$B$110,MAX(1,$D9))),AND($E9&gt;0,INDEX(Kalender!BF$81:BF$110,MAX(1,$E9))&gt;INDEX(Kalender!$B$81:$B$110,MAX(1,$E9))),AND($F9&gt;0,INDEX(Kalender!BF$81:BF$110,MAX(1,$F9))&gt;INDEX(Kalender!$B$81:$B$110,MAX(1,$F9)))),2,0))</f>
        <v>0</v>
      </c>
      <c r="BG9" s="5" t="n">
        <f aca="false">IF(Kalender!BG9&lt;&gt;1,0,IF(AND($B9&gt;0,INDEX(Kalender!BG$68:BG$77,MAX(1,$B9))&gt;INDEX(Kalender!$B$68:$B$77,MAX(1,$B9))),1,0)+IF(OR(AND($C9&gt;0,INDEX(Kalender!BG$81:BG$110,MAX(1,$C9))&gt;INDEX(Kalender!$B$81:$B$110,MAX(1,$C9))),AND($D9&gt;0,INDEX(Kalender!BG$81:BG$110,MAX(1,$D9))&gt;INDEX(Kalender!$B$81:$B$110,MAX(1,$D9))),AND($E9&gt;0,INDEX(Kalender!BG$81:BG$110,MAX(1,$E9))&gt;INDEX(Kalender!$B$81:$B$110,MAX(1,$E9))),AND($F9&gt;0,INDEX(Kalender!BG$81:BG$110,MAX(1,$F9))&gt;INDEX(Kalender!$B$81:$B$110,MAX(1,$F9)))),2,0))</f>
        <v>0</v>
      </c>
      <c r="BH9" s="5" t="n">
        <f aca="false">IF(Kalender!BH9&lt;&gt;1,0,IF(AND($B9&gt;0,INDEX(Kalender!BH$68:BH$77,MAX(1,$B9))&gt;INDEX(Kalender!$B$68:$B$77,MAX(1,$B9))),1,0)+IF(OR(AND($C9&gt;0,INDEX(Kalender!BH$81:BH$110,MAX(1,$C9))&gt;INDEX(Kalender!$B$81:$B$110,MAX(1,$C9))),AND($D9&gt;0,INDEX(Kalender!BH$81:BH$110,MAX(1,$D9))&gt;INDEX(Kalender!$B$81:$B$110,MAX(1,$D9))),AND($E9&gt;0,INDEX(Kalender!BH$81:BH$110,MAX(1,$E9))&gt;INDEX(Kalender!$B$81:$B$110,MAX(1,$E9))),AND($F9&gt;0,INDEX(Kalender!BH$81:BH$110,MAX(1,$F9))&gt;INDEX(Kalender!$B$81:$B$110,MAX(1,$F9)))),2,0))</f>
        <v>0</v>
      </c>
      <c r="BI9" s="5" t="n">
        <f aca="false">IF(Kalender!BI9&lt;&gt;1,0,IF(AND($B9&gt;0,INDEX(Kalender!BI$68:BI$77,MAX(1,$B9))&gt;INDEX(Kalender!$B$68:$B$77,MAX(1,$B9))),1,0)+IF(OR(AND($C9&gt;0,INDEX(Kalender!BI$81:BI$110,MAX(1,$C9))&gt;INDEX(Kalender!$B$81:$B$110,MAX(1,$C9))),AND($D9&gt;0,INDEX(Kalender!BI$81:BI$110,MAX(1,$D9))&gt;INDEX(Kalender!$B$81:$B$110,MAX(1,$D9))),AND($E9&gt;0,INDEX(Kalender!BI$81:BI$110,MAX(1,$E9))&gt;INDEX(Kalender!$B$81:$B$110,MAX(1,$E9))),AND($F9&gt;0,INDEX(Kalender!BI$81:BI$110,MAX(1,$F9))&gt;INDEX(Kalender!$B$81:$B$110,MAX(1,$F9)))),2,0))</f>
        <v>0</v>
      </c>
      <c r="BJ9" s="5" t="n">
        <f aca="false">IF(Kalender!BJ9&lt;&gt;1,0,IF(AND($B9&gt;0,INDEX(Kalender!BJ$68:BJ$77,MAX(1,$B9))&gt;INDEX(Kalender!$B$68:$B$77,MAX(1,$B9))),1,0)+IF(OR(AND($C9&gt;0,INDEX(Kalender!BJ$81:BJ$110,MAX(1,$C9))&gt;INDEX(Kalender!$B$81:$B$110,MAX(1,$C9))),AND($D9&gt;0,INDEX(Kalender!BJ$81:BJ$110,MAX(1,$D9))&gt;INDEX(Kalender!$B$81:$B$110,MAX(1,$D9))),AND($E9&gt;0,INDEX(Kalender!BJ$81:BJ$110,MAX(1,$E9))&gt;INDEX(Kalender!$B$81:$B$110,MAX(1,$E9))),AND($F9&gt;0,INDEX(Kalender!BJ$81:BJ$110,MAX(1,$F9))&gt;INDEX(Kalender!$B$81:$B$110,MAX(1,$F9)))),2,0))</f>
        <v>0</v>
      </c>
      <c r="BK9" s="5" t="n">
        <f aca="false">IF(Kalender!BK9&lt;&gt;1,0,IF(AND($B9&gt;0,INDEX(Kalender!BK$68:BK$77,MAX(1,$B9))&gt;INDEX(Kalender!$B$68:$B$77,MAX(1,$B9))),1,0)+IF(OR(AND($C9&gt;0,INDEX(Kalender!BK$81:BK$110,MAX(1,$C9))&gt;INDEX(Kalender!$B$81:$B$110,MAX(1,$C9))),AND($D9&gt;0,INDEX(Kalender!BK$81:BK$110,MAX(1,$D9))&gt;INDEX(Kalender!$B$81:$B$110,MAX(1,$D9))),AND($E9&gt;0,INDEX(Kalender!BK$81:BK$110,MAX(1,$E9))&gt;INDEX(Kalender!$B$81:$B$110,MAX(1,$E9))),AND($F9&gt;0,INDEX(Kalender!BK$81:BK$110,MAX(1,$F9))&gt;INDEX(Kalender!$B$81:$B$110,MAX(1,$F9)))),2,0))</f>
        <v>0</v>
      </c>
      <c r="BL9" s="5" t="n">
        <f aca="false">IF(Kalender!BL9&lt;&gt;1,0,IF(AND($B9&gt;0,INDEX(Kalender!BL$68:BL$77,MAX(1,$B9))&gt;INDEX(Kalender!$B$68:$B$77,MAX(1,$B9))),1,0)+IF(OR(AND($C9&gt;0,INDEX(Kalender!BL$81:BL$110,MAX(1,$C9))&gt;INDEX(Kalender!$B$81:$B$110,MAX(1,$C9))),AND($D9&gt;0,INDEX(Kalender!BL$81:BL$110,MAX(1,$D9))&gt;INDEX(Kalender!$B$81:$B$110,MAX(1,$D9))),AND($E9&gt;0,INDEX(Kalender!BL$81:BL$110,MAX(1,$E9))&gt;INDEX(Kalender!$B$81:$B$110,MAX(1,$E9))),AND($F9&gt;0,INDEX(Kalender!BL$81:BL$110,MAX(1,$F9))&gt;INDEX(Kalender!$B$81:$B$110,MAX(1,$F9)))),2,0))</f>
        <v>0</v>
      </c>
      <c r="BM9" s="5" t="n">
        <f aca="false">IF(Kalender!BM9&lt;&gt;1,0,IF(AND($B9&gt;0,INDEX(Kalender!BM$68:BM$77,MAX(1,$B9))&gt;INDEX(Kalender!$B$68:$B$77,MAX(1,$B9))),1,0)+IF(OR(AND($C9&gt;0,INDEX(Kalender!BM$81:BM$110,MAX(1,$C9))&gt;INDEX(Kalender!$B$81:$B$110,MAX(1,$C9))),AND($D9&gt;0,INDEX(Kalender!BM$81:BM$110,MAX(1,$D9))&gt;INDEX(Kalender!$B$81:$B$110,MAX(1,$D9))),AND($E9&gt;0,INDEX(Kalender!BM$81:BM$110,MAX(1,$E9))&gt;INDEX(Kalender!$B$81:$B$110,MAX(1,$E9))),AND($F9&gt;0,INDEX(Kalender!BM$81:BM$110,MAX(1,$F9))&gt;INDEX(Kalender!$B$81:$B$110,MAX(1,$F9)))),2,0))</f>
        <v>0</v>
      </c>
      <c r="BN9" s="5" t="n">
        <f aca="false">IF(Kalender!BN9&lt;&gt;1,0,IF(AND($B9&gt;0,INDEX(Kalender!BN$68:BN$77,MAX(1,$B9))&gt;INDEX(Kalender!$B$68:$B$77,MAX(1,$B9))),1,0)+IF(OR(AND($C9&gt;0,INDEX(Kalender!BN$81:BN$110,MAX(1,$C9))&gt;INDEX(Kalender!$B$81:$B$110,MAX(1,$C9))),AND($D9&gt;0,INDEX(Kalender!BN$81:BN$110,MAX(1,$D9))&gt;INDEX(Kalender!$B$81:$B$110,MAX(1,$D9))),AND($E9&gt;0,INDEX(Kalender!BN$81:BN$110,MAX(1,$E9))&gt;INDEX(Kalender!$B$81:$B$110,MAX(1,$E9))),AND($F9&gt;0,INDEX(Kalender!BN$81:BN$110,MAX(1,$F9))&gt;INDEX(Kalender!$B$81:$B$110,MAX(1,$F9)))),2,0))</f>
        <v>0</v>
      </c>
      <c r="BO9" s="5" t="n">
        <f aca="false">IF(Kalender!BO9&lt;&gt;1,0,IF(AND($B9&gt;0,INDEX(Kalender!BO$68:BO$77,MAX(1,$B9))&gt;INDEX(Kalender!$B$68:$B$77,MAX(1,$B9))),1,0)+IF(OR(AND($C9&gt;0,INDEX(Kalender!BO$81:BO$110,MAX(1,$C9))&gt;INDEX(Kalender!$B$81:$B$110,MAX(1,$C9))),AND($D9&gt;0,INDEX(Kalender!BO$81:BO$110,MAX(1,$D9))&gt;INDEX(Kalender!$B$81:$B$110,MAX(1,$D9))),AND($E9&gt;0,INDEX(Kalender!BO$81:BO$110,MAX(1,$E9))&gt;INDEX(Kalender!$B$81:$B$110,MAX(1,$E9))),AND($F9&gt;0,INDEX(Kalender!BO$81:BO$110,MAX(1,$F9))&gt;INDEX(Kalender!$B$81:$B$110,MAX(1,$F9)))),2,0))</f>
        <v>0</v>
      </c>
      <c r="BP9" s="5" t="n">
        <f aca="false">IF(Kalender!BP9&lt;&gt;1,0,IF(AND($B9&gt;0,INDEX(Kalender!BP$68:BP$77,MAX(1,$B9))&gt;INDEX(Kalender!$B$68:$B$77,MAX(1,$B9))),1,0)+IF(OR(AND($C9&gt;0,INDEX(Kalender!BP$81:BP$110,MAX(1,$C9))&gt;INDEX(Kalender!$B$81:$B$110,MAX(1,$C9))),AND($D9&gt;0,INDEX(Kalender!BP$81:BP$110,MAX(1,$D9))&gt;INDEX(Kalender!$B$81:$B$110,MAX(1,$D9))),AND($E9&gt;0,INDEX(Kalender!BP$81:BP$110,MAX(1,$E9))&gt;INDEX(Kalender!$B$81:$B$110,MAX(1,$E9))),AND($F9&gt;0,INDEX(Kalender!BP$81:BP$110,MAX(1,$F9))&gt;INDEX(Kalender!$B$81:$B$110,MAX(1,$F9)))),2,0))</f>
        <v>0</v>
      </c>
      <c r="BQ9" s="5" t="n">
        <f aca="false">IF(Kalender!BQ9&lt;&gt;1,0,IF(AND($B9&gt;0,INDEX(Kalender!BQ$68:BQ$77,MAX(1,$B9))&gt;INDEX(Kalender!$B$68:$B$77,MAX(1,$B9))),1,0)+IF(OR(AND($C9&gt;0,INDEX(Kalender!BQ$81:BQ$110,MAX(1,$C9))&gt;INDEX(Kalender!$B$81:$B$110,MAX(1,$C9))),AND($D9&gt;0,INDEX(Kalender!BQ$81:BQ$110,MAX(1,$D9))&gt;INDEX(Kalender!$B$81:$B$110,MAX(1,$D9))),AND($E9&gt;0,INDEX(Kalender!BQ$81:BQ$110,MAX(1,$E9))&gt;INDEX(Kalender!$B$81:$B$110,MAX(1,$E9))),AND($F9&gt;0,INDEX(Kalender!BQ$81:BQ$110,MAX(1,$F9))&gt;INDEX(Kalender!$B$81:$B$110,MAX(1,$F9)))),2,0))</f>
        <v>0</v>
      </c>
      <c r="BR9" s="5" t="n">
        <f aca="false">IF(Kalender!BR9&lt;&gt;1,0,IF(AND($B9&gt;0,INDEX(Kalender!BR$68:BR$77,MAX(1,$B9))&gt;INDEX(Kalender!$B$68:$B$77,MAX(1,$B9))),1,0)+IF(OR(AND($C9&gt;0,INDEX(Kalender!BR$81:BR$110,MAX(1,$C9))&gt;INDEX(Kalender!$B$81:$B$110,MAX(1,$C9))),AND($D9&gt;0,INDEX(Kalender!BR$81:BR$110,MAX(1,$D9))&gt;INDEX(Kalender!$B$81:$B$110,MAX(1,$D9))),AND($E9&gt;0,INDEX(Kalender!BR$81:BR$110,MAX(1,$E9))&gt;INDEX(Kalender!$B$81:$B$110,MAX(1,$E9))),AND($F9&gt;0,INDEX(Kalender!BR$81:BR$110,MAX(1,$F9))&gt;INDEX(Kalender!$B$81:$B$110,MAX(1,$F9)))),2,0))</f>
        <v>0</v>
      </c>
      <c r="BS9" s="5" t="n">
        <f aca="false">IF(Kalender!BS9&lt;&gt;1,0,IF(AND($B9&gt;0,INDEX(Kalender!BS$68:BS$77,MAX(1,$B9))&gt;INDEX(Kalender!$B$68:$B$77,MAX(1,$B9))),1,0)+IF(OR(AND($C9&gt;0,INDEX(Kalender!BS$81:BS$110,MAX(1,$C9))&gt;INDEX(Kalender!$B$81:$B$110,MAX(1,$C9))),AND($D9&gt;0,INDEX(Kalender!BS$81:BS$110,MAX(1,$D9))&gt;INDEX(Kalender!$B$81:$B$110,MAX(1,$D9))),AND($E9&gt;0,INDEX(Kalender!BS$81:BS$110,MAX(1,$E9))&gt;INDEX(Kalender!$B$81:$B$110,MAX(1,$E9))),AND($F9&gt;0,INDEX(Kalender!BS$81:BS$110,MAX(1,$F9))&gt;INDEX(Kalender!$B$81:$B$110,MAX(1,$F9)))),2,0))</f>
        <v>0</v>
      </c>
      <c r="BT9" s="5" t="n">
        <f aca="false">IF(Kalender!BT9&lt;&gt;1,0,IF(AND($B9&gt;0,INDEX(Kalender!BT$68:BT$77,MAX(1,$B9))&gt;INDEX(Kalender!$B$68:$B$77,MAX(1,$B9))),1,0)+IF(OR(AND($C9&gt;0,INDEX(Kalender!BT$81:BT$110,MAX(1,$C9))&gt;INDEX(Kalender!$B$81:$B$110,MAX(1,$C9))),AND($D9&gt;0,INDEX(Kalender!BT$81:BT$110,MAX(1,$D9))&gt;INDEX(Kalender!$B$81:$B$110,MAX(1,$D9))),AND($E9&gt;0,INDEX(Kalender!BT$81:BT$110,MAX(1,$E9))&gt;INDEX(Kalender!$B$81:$B$110,MAX(1,$E9))),AND($F9&gt;0,INDEX(Kalender!BT$81:BT$110,MAX(1,$F9))&gt;INDEX(Kalender!$B$81:$B$110,MAX(1,$F9)))),2,0))</f>
        <v>0</v>
      </c>
      <c r="BU9" s="5" t="n">
        <f aca="false">IF(Kalender!BU9&lt;&gt;1,0,IF(AND($B9&gt;0,INDEX(Kalender!BU$68:BU$77,MAX(1,$B9))&gt;INDEX(Kalender!$B$68:$B$77,MAX(1,$B9))),1,0)+IF(OR(AND($C9&gt;0,INDEX(Kalender!BU$81:BU$110,MAX(1,$C9))&gt;INDEX(Kalender!$B$81:$B$110,MAX(1,$C9))),AND($D9&gt;0,INDEX(Kalender!BU$81:BU$110,MAX(1,$D9))&gt;INDEX(Kalender!$B$81:$B$110,MAX(1,$D9))),AND($E9&gt;0,INDEX(Kalender!BU$81:BU$110,MAX(1,$E9))&gt;INDEX(Kalender!$B$81:$B$110,MAX(1,$E9))),AND($F9&gt;0,INDEX(Kalender!BU$81:BU$110,MAX(1,$F9))&gt;INDEX(Kalender!$B$81:$B$110,MAX(1,$F9)))),2,0))</f>
        <v>0</v>
      </c>
      <c r="BV9" s="5" t="n">
        <f aca="false">IF(Kalender!BV9&lt;&gt;1,0,IF(AND($B9&gt;0,INDEX(Kalender!BV$68:BV$77,MAX(1,$B9))&gt;INDEX(Kalender!$B$68:$B$77,MAX(1,$B9))),1,0)+IF(OR(AND($C9&gt;0,INDEX(Kalender!BV$81:BV$110,MAX(1,$C9))&gt;INDEX(Kalender!$B$81:$B$110,MAX(1,$C9))),AND($D9&gt;0,INDEX(Kalender!BV$81:BV$110,MAX(1,$D9))&gt;INDEX(Kalender!$B$81:$B$110,MAX(1,$D9))),AND($E9&gt;0,INDEX(Kalender!BV$81:BV$110,MAX(1,$E9))&gt;INDEX(Kalender!$B$81:$B$110,MAX(1,$E9))),AND($F9&gt;0,INDEX(Kalender!BV$81:BV$110,MAX(1,$F9))&gt;INDEX(Kalender!$B$81:$B$110,MAX(1,$F9)))),2,0))</f>
        <v>0</v>
      </c>
      <c r="BW9" s="5" t="n">
        <f aca="false">IF(Kalender!BW9&lt;&gt;1,0,IF(AND($B9&gt;0,INDEX(Kalender!BW$68:BW$77,MAX(1,$B9))&gt;INDEX(Kalender!$B$68:$B$77,MAX(1,$B9))),1,0)+IF(OR(AND($C9&gt;0,INDEX(Kalender!BW$81:BW$110,MAX(1,$C9))&gt;INDEX(Kalender!$B$81:$B$110,MAX(1,$C9))),AND($D9&gt;0,INDEX(Kalender!BW$81:BW$110,MAX(1,$D9))&gt;INDEX(Kalender!$B$81:$B$110,MAX(1,$D9))),AND($E9&gt;0,INDEX(Kalender!BW$81:BW$110,MAX(1,$E9))&gt;INDEX(Kalender!$B$81:$B$110,MAX(1,$E9))),AND($F9&gt;0,INDEX(Kalender!BW$81:BW$110,MAX(1,$F9))&gt;INDEX(Kalender!$B$81:$B$110,MAX(1,$F9)))),2,0))</f>
        <v>0</v>
      </c>
      <c r="BX9" s="5" t="n">
        <f aca="false">IF(Kalender!BX9&lt;&gt;1,0,IF(AND($B9&gt;0,INDEX(Kalender!BX$68:BX$77,MAX(1,$B9))&gt;INDEX(Kalender!$B$68:$B$77,MAX(1,$B9))),1,0)+IF(OR(AND($C9&gt;0,INDEX(Kalender!BX$81:BX$110,MAX(1,$C9))&gt;INDEX(Kalender!$B$81:$B$110,MAX(1,$C9))),AND($D9&gt;0,INDEX(Kalender!BX$81:BX$110,MAX(1,$D9))&gt;INDEX(Kalender!$B$81:$B$110,MAX(1,$D9))),AND($E9&gt;0,INDEX(Kalender!BX$81:BX$110,MAX(1,$E9))&gt;INDEX(Kalender!$B$81:$B$110,MAX(1,$E9))),AND($F9&gt;0,INDEX(Kalender!BX$81:BX$110,MAX(1,$F9))&gt;INDEX(Kalender!$B$81:$B$110,MAX(1,$F9)))),2,0))</f>
        <v>0</v>
      </c>
      <c r="BY9" s="5" t="n">
        <f aca="false">IF(Kalender!BY9&lt;&gt;1,0,IF(AND($B9&gt;0,INDEX(Kalender!BY$68:BY$77,MAX(1,$B9))&gt;INDEX(Kalender!$B$68:$B$77,MAX(1,$B9))),1,0)+IF(OR(AND($C9&gt;0,INDEX(Kalender!BY$81:BY$110,MAX(1,$C9))&gt;INDEX(Kalender!$B$81:$B$110,MAX(1,$C9))),AND($D9&gt;0,INDEX(Kalender!BY$81:BY$110,MAX(1,$D9))&gt;INDEX(Kalender!$B$81:$B$110,MAX(1,$D9))),AND($E9&gt;0,INDEX(Kalender!BY$81:BY$110,MAX(1,$E9))&gt;INDEX(Kalender!$B$81:$B$110,MAX(1,$E9))),AND($F9&gt;0,INDEX(Kalender!BY$81:BY$110,MAX(1,$F9))&gt;INDEX(Kalender!$B$81:$B$110,MAX(1,$F9)))),2,0))</f>
        <v>0</v>
      </c>
      <c r="BZ9" s="5" t="n">
        <f aca="false">IF(Kalender!BZ9&lt;&gt;1,0,IF(AND($B9&gt;0,INDEX(Kalender!BZ$68:BZ$77,MAX(1,$B9))&gt;INDEX(Kalender!$B$68:$B$77,MAX(1,$B9))),1,0)+IF(OR(AND($C9&gt;0,INDEX(Kalender!BZ$81:BZ$110,MAX(1,$C9))&gt;INDEX(Kalender!$B$81:$B$110,MAX(1,$C9))),AND($D9&gt;0,INDEX(Kalender!BZ$81:BZ$110,MAX(1,$D9))&gt;INDEX(Kalender!$B$81:$B$110,MAX(1,$D9))),AND($E9&gt;0,INDEX(Kalender!BZ$81:BZ$110,MAX(1,$E9))&gt;INDEX(Kalender!$B$81:$B$110,MAX(1,$E9))),AND($F9&gt;0,INDEX(Kalender!BZ$81:BZ$110,MAX(1,$F9))&gt;INDEX(Kalender!$B$81:$B$110,MAX(1,$F9)))),2,0))</f>
        <v>0</v>
      </c>
      <c r="CA9" s="5" t="n">
        <f aca="false">IF(Kalender!CA9&lt;&gt;1,0,IF(AND($B9&gt;0,INDEX(Kalender!CA$68:CA$77,MAX(1,$B9))&gt;INDEX(Kalender!$B$68:$B$77,MAX(1,$B9))),1,0)+IF(OR(AND($C9&gt;0,INDEX(Kalender!CA$81:CA$110,MAX(1,$C9))&gt;INDEX(Kalender!$B$81:$B$110,MAX(1,$C9))),AND($D9&gt;0,INDEX(Kalender!CA$81:CA$110,MAX(1,$D9))&gt;INDEX(Kalender!$B$81:$B$110,MAX(1,$D9))),AND($E9&gt;0,INDEX(Kalender!CA$81:CA$110,MAX(1,$E9))&gt;INDEX(Kalender!$B$81:$B$110,MAX(1,$E9))),AND($F9&gt;0,INDEX(Kalender!CA$81:CA$110,MAX(1,$F9))&gt;INDEX(Kalender!$B$81:$B$110,MAX(1,$F9)))),2,0))</f>
        <v>0</v>
      </c>
      <c r="CB9" s="5" t="n">
        <f aca="false">IF(Kalender!CB9&lt;&gt;1,0,IF(AND($B9&gt;0,INDEX(Kalender!CB$68:CB$77,MAX(1,$B9))&gt;INDEX(Kalender!$B$68:$B$77,MAX(1,$B9))),1,0)+IF(OR(AND($C9&gt;0,INDEX(Kalender!CB$81:CB$110,MAX(1,$C9))&gt;INDEX(Kalender!$B$81:$B$110,MAX(1,$C9))),AND($D9&gt;0,INDEX(Kalender!CB$81:CB$110,MAX(1,$D9))&gt;INDEX(Kalender!$B$81:$B$110,MAX(1,$D9))),AND($E9&gt;0,INDEX(Kalender!CB$81:CB$110,MAX(1,$E9))&gt;INDEX(Kalender!$B$81:$B$110,MAX(1,$E9))),AND($F9&gt;0,INDEX(Kalender!CB$81:CB$110,MAX(1,$F9))&gt;INDEX(Kalender!$B$81:$B$110,MAX(1,$F9)))),2,0))</f>
        <v>0</v>
      </c>
      <c r="CC9" s="5" t="n">
        <f aca="false">IF(Kalender!CC9&lt;&gt;1,0,IF(AND($B9&gt;0,INDEX(Kalender!CC$68:CC$77,MAX(1,$B9))&gt;INDEX(Kalender!$B$68:$B$77,MAX(1,$B9))),1,0)+IF(OR(AND($C9&gt;0,INDEX(Kalender!CC$81:CC$110,MAX(1,$C9))&gt;INDEX(Kalender!$B$81:$B$110,MAX(1,$C9))),AND($D9&gt;0,INDEX(Kalender!CC$81:CC$110,MAX(1,$D9))&gt;INDEX(Kalender!$B$81:$B$110,MAX(1,$D9))),AND($E9&gt;0,INDEX(Kalender!CC$81:CC$110,MAX(1,$E9))&gt;INDEX(Kalender!$B$81:$B$110,MAX(1,$E9))),AND($F9&gt;0,INDEX(Kalender!CC$81:CC$110,MAX(1,$F9))&gt;INDEX(Kalender!$B$81:$B$110,MAX(1,$F9)))),2,0))</f>
        <v>0</v>
      </c>
      <c r="CD9" s="5" t="n">
        <f aca="false">IF(Kalender!CD9&lt;&gt;1,0,IF(AND($B9&gt;0,INDEX(Kalender!CD$68:CD$77,MAX(1,$B9))&gt;INDEX(Kalender!$B$68:$B$77,MAX(1,$B9))),1,0)+IF(OR(AND($C9&gt;0,INDEX(Kalender!CD$81:CD$110,MAX(1,$C9))&gt;INDEX(Kalender!$B$81:$B$110,MAX(1,$C9))),AND($D9&gt;0,INDEX(Kalender!CD$81:CD$110,MAX(1,$D9))&gt;INDEX(Kalender!$B$81:$B$110,MAX(1,$D9))),AND($E9&gt;0,INDEX(Kalender!CD$81:CD$110,MAX(1,$E9))&gt;INDEX(Kalender!$B$81:$B$110,MAX(1,$E9))),AND($F9&gt;0,INDEX(Kalender!CD$81:CD$110,MAX(1,$F9))&gt;INDEX(Kalender!$B$81:$B$110,MAX(1,$F9)))),2,0))</f>
        <v>0</v>
      </c>
      <c r="CE9" s="5" t="n">
        <f aca="false">IF(Kalender!CE9&lt;&gt;1,0,IF(AND($B9&gt;0,INDEX(Kalender!CE$68:CE$77,MAX(1,$B9))&gt;INDEX(Kalender!$B$68:$B$77,MAX(1,$B9))),1,0)+IF(OR(AND($C9&gt;0,INDEX(Kalender!CE$81:CE$110,MAX(1,$C9))&gt;INDEX(Kalender!$B$81:$B$110,MAX(1,$C9))),AND($D9&gt;0,INDEX(Kalender!CE$81:CE$110,MAX(1,$D9))&gt;INDEX(Kalender!$B$81:$B$110,MAX(1,$D9))),AND($E9&gt;0,INDEX(Kalender!CE$81:CE$110,MAX(1,$E9))&gt;INDEX(Kalender!$B$81:$B$110,MAX(1,$E9))),AND($F9&gt;0,INDEX(Kalender!CE$81:CE$110,MAX(1,$F9))&gt;INDEX(Kalender!$B$81:$B$110,MAX(1,$F9)))),2,0))</f>
        <v>0</v>
      </c>
      <c r="CF9" s="5" t="n">
        <f aca="false">IF(Kalender!CF9&lt;&gt;1,0,IF(AND($B9&gt;0,INDEX(Kalender!CF$68:CF$77,MAX(1,$B9))&gt;INDEX(Kalender!$B$68:$B$77,MAX(1,$B9))),1,0)+IF(OR(AND($C9&gt;0,INDEX(Kalender!CF$81:CF$110,MAX(1,$C9))&gt;INDEX(Kalender!$B$81:$B$110,MAX(1,$C9))),AND($D9&gt;0,INDEX(Kalender!CF$81:CF$110,MAX(1,$D9))&gt;INDEX(Kalender!$B$81:$B$110,MAX(1,$D9))),AND($E9&gt;0,INDEX(Kalender!CF$81:CF$110,MAX(1,$E9))&gt;INDEX(Kalender!$B$81:$B$110,MAX(1,$E9))),AND($F9&gt;0,INDEX(Kalender!CF$81:CF$110,MAX(1,$F9))&gt;INDEX(Kalender!$B$81:$B$110,MAX(1,$F9)))),2,0))</f>
        <v>0</v>
      </c>
      <c r="CG9" s="5" t="n">
        <f aca="false">IF(Kalender!CG9&lt;&gt;1,0,IF(AND($B9&gt;0,INDEX(Kalender!CG$68:CG$77,MAX(1,$B9))&gt;INDEX(Kalender!$B$68:$B$77,MAX(1,$B9))),1,0)+IF(OR(AND($C9&gt;0,INDEX(Kalender!CG$81:CG$110,MAX(1,$C9))&gt;INDEX(Kalender!$B$81:$B$110,MAX(1,$C9))),AND($D9&gt;0,INDEX(Kalender!CG$81:CG$110,MAX(1,$D9))&gt;INDEX(Kalender!$B$81:$B$110,MAX(1,$D9))),AND($E9&gt;0,INDEX(Kalender!CG$81:CG$110,MAX(1,$E9))&gt;INDEX(Kalender!$B$81:$B$110,MAX(1,$E9))),AND($F9&gt;0,INDEX(Kalender!CG$81:CG$110,MAX(1,$F9))&gt;INDEX(Kalender!$B$81:$B$110,MAX(1,$F9)))),2,0))</f>
        <v>0</v>
      </c>
      <c r="CH9" s="5" t="n">
        <f aca="false">IF(Kalender!CH9&lt;&gt;1,0,IF(AND($B9&gt;0,INDEX(Kalender!CH$68:CH$77,MAX(1,$B9))&gt;INDEX(Kalender!$B$68:$B$77,MAX(1,$B9))),1,0)+IF(OR(AND($C9&gt;0,INDEX(Kalender!CH$81:CH$110,MAX(1,$C9))&gt;INDEX(Kalender!$B$81:$B$110,MAX(1,$C9))),AND($D9&gt;0,INDEX(Kalender!CH$81:CH$110,MAX(1,$D9))&gt;INDEX(Kalender!$B$81:$B$110,MAX(1,$D9))),AND($E9&gt;0,INDEX(Kalender!CH$81:CH$110,MAX(1,$E9))&gt;INDEX(Kalender!$B$81:$B$110,MAX(1,$E9))),AND($F9&gt;0,INDEX(Kalender!CH$81:CH$110,MAX(1,$F9))&gt;INDEX(Kalender!$B$81:$B$110,MAX(1,$F9)))),2,0))</f>
        <v>0</v>
      </c>
      <c r="CI9" s="5" t="n">
        <f aca="false">IF(Kalender!CI9&lt;&gt;1,0,IF(AND($B9&gt;0,INDEX(Kalender!CI$68:CI$77,MAX(1,$B9))&gt;INDEX(Kalender!$B$68:$B$77,MAX(1,$B9))),1,0)+IF(OR(AND($C9&gt;0,INDEX(Kalender!CI$81:CI$110,MAX(1,$C9))&gt;INDEX(Kalender!$B$81:$B$110,MAX(1,$C9))),AND($D9&gt;0,INDEX(Kalender!CI$81:CI$110,MAX(1,$D9))&gt;INDEX(Kalender!$B$81:$B$110,MAX(1,$D9))),AND($E9&gt;0,INDEX(Kalender!CI$81:CI$110,MAX(1,$E9))&gt;INDEX(Kalender!$B$81:$B$110,MAX(1,$E9))),AND($F9&gt;0,INDEX(Kalender!CI$81:CI$110,MAX(1,$F9))&gt;INDEX(Kalender!$B$81:$B$110,MAX(1,$F9)))),2,0))</f>
        <v>0</v>
      </c>
      <c r="CJ9" s="5" t="n">
        <f aca="false">IF(Kalender!CJ9&lt;&gt;1,0,IF(AND($B9&gt;0,INDEX(Kalender!CJ$68:CJ$77,MAX(1,$B9))&gt;INDEX(Kalender!$B$68:$B$77,MAX(1,$B9))),1,0)+IF(OR(AND($C9&gt;0,INDEX(Kalender!CJ$81:CJ$110,MAX(1,$C9))&gt;INDEX(Kalender!$B$81:$B$110,MAX(1,$C9))),AND($D9&gt;0,INDEX(Kalender!CJ$81:CJ$110,MAX(1,$D9))&gt;INDEX(Kalender!$B$81:$B$110,MAX(1,$D9))),AND($E9&gt;0,INDEX(Kalender!CJ$81:CJ$110,MAX(1,$E9))&gt;INDEX(Kalender!$B$81:$B$110,MAX(1,$E9))),AND($F9&gt;0,INDEX(Kalender!CJ$81:CJ$110,MAX(1,$F9))&gt;INDEX(Kalender!$B$81:$B$110,MAX(1,$F9)))),2,0))</f>
        <v>0</v>
      </c>
      <c r="CK9" s="5" t="n">
        <f aca="false">IF(Kalender!CK9&lt;&gt;1,0,IF(AND($B9&gt;0,INDEX(Kalender!CK$68:CK$77,MAX(1,$B9))&gt;INDEX(Kalender!$B$68:$B$77,MAX(1,$B9))),1,0)+IF(OR(AND($C9&gt;0,INDEX(Kalender!CK$81:CK$110,MAX(1,$C9))&gt;INDEX(Kalender!$B$81:$B$110,MAX(1,$C9))),AND($D9&gt;0,INDEX(Kalender!CK$81:CK$110,MAX(1,$D9))&gt;INDEX(Kalender!$B$81:$B$110,MAX(1,$D9))),AND($E9&gt;0,INDEX(Kalender!CK$81:CK$110,MAX(1,$E9))&gt;INDEX(Kalender!$B$81:$B$110,MAX(1,$E9))),AND($F9&gt;0,INDEX(Kalender!CK$81:CK$110,MAX(1,$F9))&gt;INDEX(Kalender!$B$81:$B$110,MAX(1,$F9)))),2,0))</f>
        <v>0</v>
      </c>
      <c r="CL9" s="5" t="n">
        <f aca="false">IF(Kalender!CL9&lt;&gt;1,0,IF(AND($B9&gt;0,INDEX(Kalender!CL$68:CL$77,MAX(1,$B9))&gt;INDEX(Kalender!$B$68:$B$77,MAX(1,$B9))),1,0)+IF(OR(AND($C9&gt;0,INDEX(Kalender!CL$81:CL$110,MAX(1,$C9))&gt;INDEX(Kalender!$B$81:$B$110,MAX(1,$C9))),AND($D9&gt;0,INDEX(Kalender!CL$81:CL$110,MAX(1,$D9))&gt;INDEX(Kalender!$B$81:$B$110,MAX(1,$D9))),AND($E9&gt;0,INDEX(Kalender!CL$81:CL$110,MAX(1,$E9))&gt;INDEX(Kalender!$B$81:$B$110,MAX(1,$E9))),AND($F9&gt;0,INDEX(Kalender!CL$81:CL$110,MAX(1,$F9))&gt;INDEX(Kalender!$B$81:$B$110,MAX(1,$F9)))),2,0))</f>
        <v>0</v>
      </c>
      <c r="CM9" s="5" t="n">
        <f aca="false">IF(Kalender!CM9&lt;&gt;1,0,IF(AND($B9&gt;0,INDEX(Kalender!CM$68:CM$77,MAX(1,$B9))&gt;INDEX(Kalender!$B$68:$B$77,MAX(1,$B9))),1,0)+IF(OR(AND($C9&gt;0,INDEX(Kalender!CM$81:CM$110,MAX(1,$C9))&gt;INDEX(Kalender!$B$81:$B$110,MAX(1,$C9))),AND($D9&gt;0,INDEX(Kalender!CM$81:CM$110,MAX(1,$D9))&gt;INDEX(Kalender!$B$81:$B$110,MAX(1,$D9))),AND($E9&gt;0,INDEX(Kalender!CM$81:CM$110,MAX(1,$E9))&gt;INDEX(Kalender!$B$81:$B$110,MAX(1,$E9))),AND($F9&gt;0,INDEX(Kalender!CM$81:CM$110,MAX(1,$F9))&gt;INDEX(Kalender!$B$81:$B$110,MAX(1,$F9)))),2,0))</f>
        <v>0</v>
      </c>
      <c r="CN9" s="5" t="n">
        <f aca="false">IF(Kalender!CN9&lt;&gt;1,0,IF(AND($B9&gt;0,INDEX(Kalender!CN$68:CN$77,MAX(1,$B9))&gt;INDEX(Kalender!$B$68:$B$77,MAX(1,$B9))),1,0)+IF(OR(AND($C9&gt;0,INDEX(Kalender!CN$81:CN$110,MAX(1,$C9))&gt;INDEX(Kalender!$B$81:$B$110,MAX(1,$C9))),AND($D9&gt;0,INDEX(Kalender!CN$81:CN$110,MAX(1,$D9))&gt;INDEX(Kalender!$B$81:$B$110,MAX(1,$D9))),AND($E9&gt;0,INDEX(Kalender!CN$81:CN$110,MAX(1,$E9))&gt;INDEX(Kalender!$B$81:$B$110,MAX(1,$E9))),AND($F9&gt;0,INDEX(Kalender!CN$81:CN$110,MAX(1,$F9))&gt;INDEX(Kalender!$B$81:$B$110,MAX(1,$F9)))),2,0))</f>
        <v>0</v>
      </c>
      <c r="CO9" s="5" t="n">
        <f aca="false">IF(Kalender!CO9&lt;&gt;1,0,IF(AND($B9&gt;0,INDEX(Kalender!CO$68:CO$77,MAX(1,$B9))&gt;INDEX(Kalender!$B$68:$B$77,MAX(1,$B9))),1,0)+IF(OR(AND($C9&gt;0,INDEX(Kalender!CO$81:CO$110,MAX(1,$C9))&gt;INDEX(Kalender!$B$81:$B$110,MAX(1,$C9))),AND($D9&gt;0,INDEX(Kalender!CO$81:CO$110,MAX(1,$D9))&gt;INDEX(Kalender!$B$81:$B$110,MAX(1,$D9))),AND($E9&gt;0,INDEX(Kalender!CO$81:CO$110,MAX(1,$E9))&gt;INDEX(Kalender!$B$81:$B$110,MAX(1,$E9))),AND($F9&gt;0,INDEX(Kalender!CO$81:CO$110,MAX(1,$F9))&gt;INDEX(Kalender!$B$81:$B$110,MAX(1,$F9)))),2,0))</f>
        <v>0</v>
      </c>
      <c r="CP9" s="5" t="n">
        <f aca="false">IF(Kalender!CP9&lt;&gt;1,0,IF(AND($B9&gt;0,INDEX(Kalender!CP$68:CP$77,MAX(1,$B9))&gt;INDEX(Kalender!$B$68:$B$77,MAX(1,$B9))),1,0)+IF(OR(AND($C9&gt;0,INDEX(Kalender!CP$81:CP$110,MAX(1,$C9))&gt;INDEX(Kalender!$B$81:$B$110,MAX(1,$C9))),AND($D9&gt;0,INDEX(Kalender!CP$81:CP$110,MAX(1,$D9))&gt;INDEX(Kalender!$B$81:$B$110,MAX(1,$D9))),AND($E9&gt;0,INDEX(Kalender!CP$81:CP$110,MAX(1,$E9))&gt;INDEX(Kalender!$B$81:$B$110,MAX(1,$E9))),AND($F9&gt;0,INDEX(Kalender!CP$81:CP$110,MAX(1,$F9))&gt;INDEX(Kalender!$B$81:$B$110,MAX(1,$F9)))),2,0))</f>
        <v>0</v>
      </c>
      <c r="CQ9" s="5" t="n">
        <f aca="false">IF(Kalender!CQ9&lt;&gt;1,0,IF(AND($B9&gt;0,INDEX(Kalender!CQ$68:CQ$77,MAX(1,$B9))&gt;INDEX(Kalender!$B$68:$B$77,MAX(1,$B9))),1,0)+IF(OR(AND($C9&gt;0,INDEX(Kalender!CQ$81:CQ$110,MAX(1,$C9))&gt;INDEX(Kalender!$B$81:$B$110,MAX(1,$C9))),AND($D9&gt;0,INDEX(Kalender!CQ$81:CQ$110,MAX(1,$D9))&gt;INDEX(Kalender!$B$81:$B$110,MAX(1,$D9))),AND($E9&gt;0,INDEX(Kalender!CQ$81:CQ$110,MAX(1,$E9))&gt;INDEX(Kalender!$B$81:$B$110,MAX(1,$E9))),AND($F9&gt;0,INDEX(Kalender!CQ$81:CQ$110,MAX(1,$F9))&gt;INDEX(Kalender!$B$81:$B$110,MAX(1,$F9)))),2,0))</f>
        <v>0</v>
      </c>
      <c r="CR9" s="5" t="n">
        <f aca="false">IF(Kalender!CR9&lt;&gt;1,0,IF(AND($B9&gt;0,INDEX(Kalender!CR$68:CR$77,MAX(1,$B9))&gt;INDEX(Kalender!$B$68:$B$77,MAX(1,$B9))),1,0)+IF(OR(AND($C9&gt;0,INDEX(Kalender!CR$81:CR$110,MAX(1,$C9))&gt;INDEX(Kalender!$B$81:$B$110,MAX(1,$C9))),AND($D9&gt;0,INDEX(Kalender!CR$81:CR$110,MAX(1,$D9))&gt;INDEX(Kalender!$B$81:$B$110,MAX(1,$D9))),AND($E9&gt;0,INDEX(Kalender!CR$81:CR$110,MAX(1,$E9))&gt;INDEX(Kalender!$B$81:$B$110,MAX(1,$E9))),AND($F9&gt;0,INDEX(Kalender!CR$81:CR$110,MAX(1,$F9))&gt;INDEX(Kalender!$B$81:$B$110,MAX(1,$F9)))),2,0))</f>
        <v>0</v>
      </c>
      <c r="CS9" s="5" t="n">
        <f aca="false">IF(Kalender!CS9&lt;&gt;1,0,IF(AND($B9&gt;0,INDEX(Kalender!CS$68:CS$77,MAX(1,$B9))&gt;INDEX(Kalender!$B$68:$B$77,MAX(1,$B9))),1,0)+IF(OR(AND($C9&gt;0,INDEX(Kalender!CS$81:CS$110,MAX(1,$C9))&gt;INDEX(Kalender!$B$81:$B$110,MAX(1,$C9))),AND($D9&gt;0,INDEX(Kalender!CS$81:CS$110,MAX(1,$D9))&gt;INDEX(Kalender!$B$81:$B$110,MAX(1,$D9))),AND($E9&gt;0,INDEX(Kalender!CS$81:CS$110,MAX(1,$E9))&gt;INDEX(Kalender!$B$81:$B$110,MAX(1,$E9))),AND($F9&gt;0,INDEX(Kalender!CS$81:CS$110,MAX(1,$F9))&gt;INDEX(Kalender!$B$81:$B$110,MAX(1,$F9)))),2,0))</f>
        <v>0</v>
      </c>
      <c r="CT9" s="5" t="n">
        <f aca="false">IF(Kalender!CT9&lt;&gt;1,0,IF(AND($B9&gt;0,INDEX(Kalender!CT$68:CT$77,MAX(1,$B9))&gt;INDEX(Kalender!$B$68:$B$77,MAX(1,$B9))),1,0)+IF(OR(AND($C9&gt;0,INDEX(Kalender!CT$81:CT$110,MAX(1,$C9))&gt;INDEX(Kalender!$B$81:$B$110,MAX(1,$C9))),AND($D9&gt;0,INDEX(Kalender!CT$81:CT$110,MAX(1,$D9))&gt;INDEX(Kalender!$B$81:$B$110,MAX(1,$D9))),AND($E9&gt;0,INDEX(Kalender!CT$81:CT$110,MAX(1,$E9))&gt;INDEX(Kalender!$B$81:$B$110,MAX(1,$E9))),AND($F9&gt;0,INDEX(Kalender!CT$81:CT$110,MAX(1,$F9))&gt;INDEX(Kalender!$B$81:$B$110,MAX(1,$F9)))),2,0))</f>
        <v>0</v>
      </c>
      <c r="CU9" s="5" t="n">
        <f aca="false">IF(Kalender!CU9&lt;&gt;1,0,IF(AND($B9&gt;0,INDEX(Kalender!CU$68:CU$77,MAX(1,$B9))&gt;INDEX(Kalender!$B$68:$B$77,MAX(1,$B9))),1,0)+IF(OR(AND($C9&gt;0,INDEX(Kalender!CU$81:CU$110,MAX(1,$C9))&gt;INDEX(Kalender!$B$81:$B$110,MAX(1,$C9))),AND($D9&gt;0,INDEX(Kalender!CU$81:CU$110,MAX(1,$D9))&gt;INDEX(Kalender!$B$81:$B$110,MAX(1,$D9))),AND($E9&gt;0,INDEX(Kalender!CU$81:CU$110,MAX(1,$E9))&gt;INDEX(Kalender!$B$81:$B$110,MAX(1,$E9))),AND($F9&gt;0,INDEX(Kalender!CU$81:CU$110,MAX(1,$F9))&gt;INDEX(Kalender!$B$81:$B$110,MAX(1,$F9)))),2,0))</f>
        <v>0</v>
      </c>
      <c r="CV9" s="5" t="n">
        <f aca="false">IF(Kalender!CV9&lt;&gt;1,0,IF(AND($B9&gt;0,INDEX(Kalender!CV$68:CV$77,MAX(1,$B9))&gt;INDEX(Kalender!$B$68:$B$77,MAX(1,$B9))),1,0)+IF(OR(AND($C9&gt;0,INDEX(Kalender!CV$81:CV$110,MAX(1,$C9))&gt;INDEX(Kalender!$B$81:$B$110,MAX(1,$C9))),AND($D9&gt;0,INDEX(Kalender!CV$81:CV$110,MAX(1,$D9))&gt;INDEX(Kalender!$B$81:$B$110,MAX(1,$D9))),AND($E9&gt;0,INDEX(Kalender!CV$81:CV$110,MAX(1,$E9))&gt;INDEX(Kalender!$B$81:$B$110,MAX(1,$E9))),AND($F9&gt;0,INDEX(Kalender!CV$81:CV$110,MAX(1,$F9))&gt;INDEX(Kalender!$B$81:$B$110,MAX(1,$F9)))),2,0))</f>
        <v>0</v>
      </c>
      <c r="CW9" s="5" t="n">
        <f aca="false">IF(Kalender!CW9&lt;&gt;1,0,IF(AND($B9&gt;0,INDEX(Kalender!CW$68:CW$77,MAX(1,$B9))&gt;INDEX(Kalender!$B$68:$B$77,MAX(1,$B9))),1,0)+IF(OR(AND($C9&gt;0,INDEX(Kalender!CW$81:CW$110,MAX(1,$C9))&gt;INDEX(Kalender!$B$81:$B$110,MAX(1,$C9))),AND($D9&gt;0,INDEX(Kalender!CW$81:CW$110,MAX(1,$D9))&gt;INDEX(Kalender!$B$81:$B$110,MAX(1,$D9))),AND($E9&gt;0,INDEX(Kalender!CW$81:CW$110,MAX(1,$E9))&gt;INDEX(Kalender!$B$81:$B$110,MAX(1,$E9))),AND($F9&gt;0,INDEX(Kalender!CW$81:CW$110,MAX(1,$F9))&gt;INDEX(Kalender!$B$81:$B$110,MAX(1,$F9)))),2,0))</f>
        <v>0</v>
      </c>
      <c r="CX9" s="5" t="n">
        <f aca="false">IF(Kalender!CX9&lt;&gt;1,0,IF(AND($B9&gt;0,INDEX(Kalender!CX$68:CX$77,MAX(1,$B9))&gt;INDEX(Kalender!$B$68:$B$77,MAX(1,$B9))),1,0)+IF(OR(AND($C9&gt;0,INDEX(Kalender!CX$81:CX$110,MAX(1,$C9))&gt;INDEX(Kalender!$B$81:$B$110,MAX(1,$C9))),AND($D9&gt;0,INDEX(Kalender!CX$81:CX$110,MAX(1,$D9))&gt;INDEX(Kalender!$B$81:$B$110,MAX(1,$D9))),AND($E9&gt;0,INDEX(Kalender!CX$81:CX$110,MAX(1,$E9))&gt;INDEX(Kalender!$B$81:$B$110,MAX(1,$E9))),AND($F9&gt;0,INDEX(Kalender!CX$81:CX$110,MAX(1,$F9))&gt;INDEX(Kalender!$B$81:$B$110,MAX(1,$F9)))),2,0))</f>
        <v>0</v>
      </c>
      <c r="CY9" s="5" t="n">
        <f aca="false">IF(Kalender!CY9&lt;&gt;1,0,IF(AND($B9&gt;0,INDEX(Kalender!CY$68:CY$77,MAX(1,$B9))&gt;INDEX(Kalender!$B$68:$B$77,MAX(1,$B9))),1,0)+IF(OR(AND($C9&gt;0,INDEX(Kalender!CY$81:CY$110,MAX(1,$C9))&gt;INDEX(Kalender!$B$81:$B$110,MAX(1,$C9))),AND($D9&gt;0,INDEX(Kalender!CY$81:CY$110,MAX(1,$D9))&gt;INDEX(Kalender!$B$81:$B$110,MAX(1,$D9))),AND($E9&gt;0,INDEX(Kalender!CY$81:CY$110,MAX(1,$E9))&gt;INDEX(Kalender!$B$81:$B$110,MAX(1,$E9))),AND($F9&gt;0,INDEX(Kalender!CY$81:CY$110,MAX(1,$F9))&gt;INDEX(Kalender!$B$81:$B$110,MAX(1,$F9)))),2,0))</f>
        <v>0</v>
      </c>
      <c r="CZ9" s="5" t="n">
        <f aca="false">IF(Kalender!CZ9&lt;&gt;1,0,IF(AND($B9&gt;0,INDEX(Kalender!CZ$68:CZ$77,MAX(1,$B9))&gt;INDEX(Kalender!$B$68:$B$77,MAX(1,$B9))),1,0)+IF(OR(AND($C9&gt;0,INDEX(Kalender!CZ$81:CZ$110,MAX(1,$C9))&gt;INDEX(Kalender!$B$81:$B$110,MAX(1,$C9))),AND($D9&gt;0,INDEX(Kalender!CZ$81:CZ$110,MAX(1,$D9))&gt;INDEX(Kalender!$B$81:$B$110,MAX(1,$D9))),AND($E9&gt;0,INDEX(Kalender!CZ$81:CZ$110,MAX(1,$E9))&gt;INDEX(Kalender!$B$81:$B$110,MAX(1,$E9))),AND($F9&gt;0,INDEX(Kalender!CZ$81:CZ$110,MAX(1,$F9))&gt;INDEX(Kalender!$B$81:$B$110,MAX(1,$F9)))),2,0))</f>
        <v>0</v>
      </c>
      <c r="DA9" s="5" t="n">
        <f aca="false">IF(Kalender!DA9&lt;&gt;1,0,IF(AND($B9&gt;0,INDEX(Kalender!DA$68:DA$77,MAX(1,$B9))&gt;INDEX(Kalender!$B$68:$B$77,MAX(1,$B9))),1,0)+IF(OR(AND($C9&gt;0,INDEX(Kalender!DA$81:DA$110,MAX(1,$C9))&gt;INDEX(Kalender!$B$81:$B$110,MAX(1,$C9))),AND($D9&gt;0,INDEX(Kalender!DA$81:DA$110,MAX(1,$D9))&gt;INDEX(Kalender!$B$81:$B$110,MAX(1,$D9))),AND($E9&gt;0,INDEX(Kalender!DA$81:DA$110,MAX(1,$E9))&gt;INDEX(Kalender!$B$81:$B$110,MAX(1,$E9))),AND($F9&gt;0,INDEX(Kalender!DA$81:DA$110,MAX(1,$F9))&gt;INDEX(Kalender!$B$81:$B$110,MAX(1,$F9)))),2,0))</f>
        <v>0</v>
      </c>
      <c r="DB9" s="5" t="n">
        <f aca="false">IF(Kalender!DB9&lt;&gt;1,0,IF(AND($B9&gt;0,INDEX(Kalender!DB$68:DB$77,MAX(1,$B9))&gt;INDEX(Kalender!$B$68:$B$77,MAX(1,$B9))),1,0)+IF(OR(AND($C9&gt;0,INDEX(Kalender!DB$81:DB$110,MAX(1,$C9))&gt;INDEX(Kalender!$B$81:$B$110,MAX(1,$C9))),AND($D9&gt;0,INDEX(Kalender!DB$81:DB$110,MAX(1,$D9))&gt;INDEX(Kalender!$B$81:$B$110,MAX(1,$D9))),AND($E9&gt;0,INDEX(Kalender!DB$81:DB$110,MAX(1,$E9))&gt;INDEX(Kalender!$B$81:$B$110,MAX(1,$E9))),AND($F9&gt;0,INDEX(Kalender!DB$81:DB$110,MAX(1,$F9))&gt;INDEX(Kalender!$B$81:$B$110,MAX(1,$F9)))),2,0))</f>
        <v>0</v>
      </c>
      <c r="DC9" s="5" t="n">
        <f aca="false">IF(Kalender!DC9&lt;&gt;1,0,IF(AND($B9&gt;0,INDEX(Kalender!DC$68:DC$77,MAX(1,$B9))&gt;INDEX(Kalender!$B$68:$B$77,MAX(1,$B9))),1,0)+IF(OR(AND($C9&gt;0,INDEX(Kalender!DC$81:DC$110,MAX(1,$C9))&gt;INDEX(Kalender!$B$81:$B$110,MAX(1,$C9))),AND($D9&gt;0,INDEX(Kalender!DC$81:DC$110,MAX(1,$D9))&gt;INDEX(Kalender!$B$81:$B$110,MAX(1,$D9))),AND($E9&gt;0,INDEX(Kalender!DC$81:DC$110,MAX(1,$E9))&gt;INDEX(Kalender!$B$81:$B$110,MAX(1,$E9))),AND($F9&gt;0,INDEX(Kalender!DC$81:DC$110,MAX(1,$F9))&gt;INDEX(Kalender!$B$81:$B$110,MAX(1,$F9)))),2,0))</f>
        <v>0</v>
      </c>
      <c r="DD9" s="5" t="n">
        <f aca="false">IF(Kalender!DD9&lt;&gt;1,0,IF(AND($B9&gt;0,INDEX(Kalender!DD$68:DD$77,MAX(1,$B9))&gt;INDEX(Kalender!$B$68:$B$77,MAX(1,$B9))),1,0)+IF(OR(AND($C9&gt;0,INDEX(Kalender!DD$81:DD$110,MAX(1,$C9))&gt;INDEX(Kalender!$B$81:$B$110,MAX(1,$C9))),AND($D9&gt;0,INDEX(Kalender!DD$81:DD$110,MAX(1,$D9))&gt;INDEX(Kalender!$B$81:$B$110,MAX(1,$D9))),AND($E9&gt;0,INDEX(Kalender!DD$81:DD$110,MAX(1,$E9))&gt;INDEX(Kalender!$B$81:$B$110,MAX(1,$E9))),AND($F9&gt;0,INDEX(Kalender!DD$81:DD$110,MAX(1,$F9))&gt;INDEX(Kalender!$B$81:$B$110,MAX(1,$F9)))),2,0))</f>
        <v>0</v>
      </c>
      <c r="DE9" s="5" t="n">
        <f aca="false">IF(Kalender!DE9&lt;&gt;1,0,IF(AND($B9&gt;0,INDEX(Kalender!DE$68:DE$77,MAX(1,$B9))&gt;INDEX(Kalender!$B$68:$B$77,MAX(1,$B9))),1,0)+IF(OR(AND($C9&gt;0,INDEX(Kalender!DE$81:DE$110,MAX(1,$C9))&gt;INDEX(Kalender!$B$81:$B$110,MAX(1,$C9))),AND($D9&gt;0,INDEX(Kalender!DE$81:DE$110,MAX(1,$D9))&gt;INDEX(Kalender!$B$81:$B$110,MAX(1,$D9))),AND($E9&gt;0,INDEX(Kalender!DE$81:DE$110,MAX(1,$E9))&gt;INDEX(Kalender!$B$81:$B$110,MAX(1,$E9))),AND($F9&gt;0,INDEX(Kalender!DE$81:DE$110,MAX(1,$F9))&gt;INDEX(Kalender!$B$81:$B$110,MAX(1,$F9)))),2,0))</f>
        <v>0</v>
      </c>
      <c r="DF9" s="5" t="n">
        <f aca="false">IF(Kalender!DF9&lt;&gt;1,0,IF(AND($B9&gt;0,INDEX(Kalender!DF$68:DF$77,MAX(1,$B9))&gt;INDEX(Kalender!$B$68:$B$77,MAX(1,$B9))),1,0)+IF(OR(AND($C9&gt;0,INDEX(Kalender!DF$81:DF$110,MAX(1,$C9))&gt;INDEX(Kalender!$B$81:$B$110,MAX(1,$C9))),AND($D9&gt;0,INDEX(Kalender!DF$81:DF$110,MAX(1,$D9))&gt;INDEX(Kalender!$B$81:$B$110,MAX(1,$D9))),AND($E9&gt;0,INDEX(Kalender!DF$81:DF$110,MAX(1,$E9))&gt;INDEX(Kalender!$B$81:$B$110,MAX(1,$E9))),AND($F9&gt;0,INDEX(Kalender!DF$81:DF$110,MAX(1,$F9))&gt;INDEX(Kalender!$B$81:$B$110,MAX(1,$F9)))),2,0))</f>
        <v>0</v>
      </c>
      <c r="DG9" s="5" t="n">
        <f aca="false">IF(Kalender!DG9&lt;&gt;1,0,IF(AND($B9&gt;0,INDEX(Kalender!DG$68:DG$77,MAX(1,$B9))&gt;INDEX(Kalender!$B$68:$B$77,MAX(1,$B9))),1,0)+IF(OR(AND($C9&gt;0,INDEX(Kalender!DG$81:DG$110,MAX(1,$C9))&gt;INDEX(Kalender!$B$81:$B$110,MAX(1,$C9))),AND($D9&gt;0,INDEX(Kalender!DG$81:DG$110,MAX(1,$D9))&gt;INDEX(Kalender!$B$81:$B$110,MAX(1,$D9))),AND($E9&gt;0,INDEX(Kalender!DG$81:DG$110,MAX(1,$E9))&gt;INDEX(Kalender!$B$81:$B$110,MAX(1,$E9))),AND($F9&gt;0,INDEX(Kalender!DG$81:DG$110,MAX(1,$F9))&gt;INDEX(Kalender!$B$81:$B$110,MAX(1,$F9)))),2,0))</f>
        <v>0</v>
      </c>
      <c r="DH9" s="5" t="n">
        <f aca="false">IF(Kalender!DH9&lt;&gt;1,0,IF(AND($B9&gt;0,INDEX(Kalender!DH$68:DH$77,MAX(1,$B9))&gt;INDEX(Kalender!$B$68:$B$77,MAX(1,$B9))),1,0)+IF(OR(AND($C9&gt;0,INDEX(Kalender!DH$81:DH$110,MAX(1,$C9))&gt;INDEX(Kalender!$B$81:$B$110,MAX(1,$C9))),AND($D9&gt;0,INDEX(Kalender!DH$81:DH$110,MAX(1,$D9))&gt;INDEX(Kalender!$B$81:$B$110,MAX(1,$D9))),AND($E9&gt;0,INDEX(Kalender!DH$81:DH$110,MAX(1,$E9))&gt;INDEX(Kalender!$B$81:$B$110,MAX(1,$E9))),AND($F9&gt;0,INDEX(Kalender!DH$81:DH$110,MAX(1,$F9))&gt;INDEX(Kalender!$B$81:$B$110,MAX(1,$F9)))),2,0))</f>
        <v>0</v>
      </c>
      <c r="DI9" s="5" t="n">
        <f aca="false">IF(Kalender!DI9&lt;&gt;1,0,IF(AND($B9&gt;0,INDEX(Kalender!DI$68:DI$77,MAX(1,$B9))&gt;INDEX(Kalender!$B$68:$B$77,MAX(1,$B9))),1,0)+IF(OR(AND($C9&gt;0,INDEX(Kalender!DI$81:DI$110,MAX(1,$C9))&gt;INDEX(Kalender!$B$81:$B$110,MAX(1,$C9))),AND($D9&gt;0,INDEX(Kalender!DI$81:DI$110,MAX(1,$D9))&gt;INDEX(Kalender!$B$81:$B$110,MAX(1,$D9))),AND($E9&gt;0,INDEX(Kalender!DI$81:DI$110,MAX(1,$E9))&gt;INDEX(Kalender!$B$81:$B$110,MAX(1,$E9))),AND($F9&gt;0,INDEX(Kalender!DI$81:DI$110,MAX(1,$F9))&gt;INDEX(Kalender!$B$81:$B$110,MAX(1,$F9)))),2,0))</f>
        <v>0</v>
      </c>
      <c r="DJ9" s="5" t="n">
        <f aca="false">IF(Kalender!DJ9&lt;&gt;1,0,IF(AND($B9&gt;0,INDEX(Kalender!DJ$68:DJ$77,MAX(1,$B9))&gt;INDEX(Kalender!$B$68:$B$77,MAX(1,$B9))),1,0)+IF(OR(AND($C9&gt;0,INDEX(Kalender!DJ$81:DJ$110,MAX(1,$C9))&gt;INDEX(Kalender!$B$81:$B$110,MAX(1,$C9))),AND($D9&gt;0,INDEX(Kalender!DJ$81:DJ$110,MAX(1,$D9))&gt;INDEX(Kalender!$B$81:$B$110,MAX(1,$D9))),AND($E9&gt;0,INDEX(Kalender!DJ$81:DJ$110,MAX(1,$E9))&gt;INDEX(Kalender!$B$81:$B$110,MAX(1,$E9))),AND($F9&gt;0,INDEX(Kalender!DJ$81:DJ$110,MAX(1,$F9))&gt;INDEX(Kalender!$B$81:$B$110,MAX(1,$F9)))),2,0))</f>
        <v>0</v>
      </c>
      <c r="DK9" s="5" t="n">
        <f aca="false">IF(Kalender!DK9&lt;&gt;1,0,IF(AND($B9&gt;0,INDEX(Kalender!DK$68:DK$77,MAX(1,$B9))&gt;INDEX(Kalender!$B$68:$B$77,MAX(1,$B9))),1,0)+IF(OR(AND($C9&gt;0,INDEX(Kalender!DK$81:DK$110,MAX(1,$C9))&gt;INDEX(Kalender!$B$81:$B$110,MAX(1,$C9))),AND($D9&gt;0,INDEX(Kalender!DK$81:DK$110,MAX(1,$D9))&gt;INDEX(Kalender!$B$81:$B$110,MAX(1,$D9))),AND($E9&gt;0,INDEX(Kalender!DK$81:DK$110,MAX(1,$E9))&gt;INDEX(Kalender!$B$81:$B$110,MAX(1,$E9))),AND($F9&gt;0,INDEX(Kalender!DK$81:DK$110,MAX(1,$F9))&gt;INDEX(Kalender!$B$81:$B$110,MAX(1,$F9)))),2,0))</f>
        <v>0</v>
      </c>
      <c r="DL9" s="5" t="n">
        <f aca="false">IF(Kalender!DL9&lt;&gt;1,0,IF(AND($B9&gt;0,INDEX(Kalender!DL$68:DL$77,MAX(1,$B9))&gt;INDEX(Kalender!$B$68:$B$77,MAX(1,$B9))),1,0)+IF(OR(AND($C9&gt;0,INDEX(Kalender!DL$81:DL$110,MAX(1,$C9))&gt;INDEX(Kalender!$B$81:$B$110,MAX(1,$C9))),AND($D9&gt;0,INDEX(Kalender!DL$81:DL$110,MAX(1,$D9))&gt;INDEX(Kalender!$B$81:$B$110,MAX(1,$D9))),AND($E9&gt;0,INDEX(Kalender!DL$81:DL$110,MAX(1,$E9))&gt;INDEX(Kalender!$B$81:$B$110,MAX(1,$E9))),AND($F9&gt;0,INDEX(Kalender!DL$81:DL$110,MAX(1,$F9))&gt;INDEX(Kalender!$B$81:$B$110,MAX(1,$F9)))),2,0))</f>
        <v>0</v>
      </c>
      <c r="DM9" s="5" t="n">
        <f aca="false">IF(Kalender!DM9&lt;&gt;1,0,IF(AND($B9&gt;0,INDEX(Kalender!DM$68:DM$77,MAX(1,$B9))&gt;INDEX(Kalender!$B$68:$B$77,MAX(1,$B9))),1,0)+IF(OR(AND($C9&gt;0,INDEX(Kalender!DM$81:DM$110,MAX(1,$C9))&gt;INDEX(Kalender!$B$81:$B$110,MAX(1,$C9))),AND($D9&gt;0,INDEX(Kalender!DM$81:DM$110,MAX(1,$D9))&gt;INDEX(Kalender!$B$81:$B$110,MAX(1,$D9))),AND($E9&gt;0,INDEX(Kalender!DM$81:DM$110,MAX(1,$E9))&gt;INDEX(Kalender!$B$81:$B$110,MAX(1,$E9))),AND($F9&gt;0,INDEX(Kalender!DM$81:DM$110,MAX(1,$F9))&gt;INDEX(Kalender!$B$81:$B$110,MAX(1,$F9)))),2,0))</f>
        <v>0</v>
      </c>
      <c r="DN9" s="5" t="n">
        <f aca="false">IF(Kalender!DN9&lt;&gt;1,0,IF(AND($B9&gt;0,INDEX(Kalender!DN$68:DN$77,MAX(1,$B9))&gt;INDEX(Kalender!$B$68:$B$77,MAX(1,$B9))),1,0)+IF(OR(AND($C9&gt;0,INDEX(Kalender!DN$81:DN$110,MAX(1,$C9))&gt;INDEX(Kalender!$B$81:$B$110,MAX(1,$C9))),AND($D9&gt;0,INDEX(Kalender!DN$81:DN$110,MAX(1,$D9))&gt;INDEX(Kalender!$B$81:$B$110,MAX(1,$D9))),AND($E9&gt;0,INDEX(Kalender!DN$81:DN$110,MAX(1,$E9))&gt;INDEX(Kalender!$B$81:$B$110,MAX(1,$E9))),AND($F9&gt;0,INDEX(Kalender!DN$81:DN$110,MAX(1,$F9))&gt;INDEX(Kalender!$B$81:$B$110,MAX(1,$F9)))),2,0))</f>
        <v>0</v>
      </c>
      <c r="DO9" s="5" t="n">
        <f aca="false">IF(Kalender!DO9&lt;&gt;1,0,IF(AND($B9&gt;0,INDEX(Kalender!DO$68:DO$77,MAX(1,$B9))&gt;INDEX(Kalender!$B$68:$B$77,MAX(1,$B9))),1,0)+IF(OR(AND($C9&gt;0,INDEX(Kalender!DO$81:DO$110,MAX(1,$C9))&gt;INDEX(Kalender!$B$81:$B$110,MAX(1,$C9))),AND($D9&gt;0,INDEX(Kalender!DO$81:DO$110,MAX(1,$D9))&gt;INDEX(Kalender!$B$81:$B$110,MAX(1,$D9))),AND($E9&gt;0,INDEX(Kalender!DO$81:DO$110,MAX(1,$E9))&gt;INDEX(Kalender!$B$81:$B$110,MAX(1,$E9))),AND($F9&gt;0,INDEX(Kalender!DO$81:DO$110,MAX(1,$F9))&gt;INDEX(Kalender!$B$81:$B$110,MAX(1,$F9)))),2,0))</f>
        <v>0</v>
      </c>
      <c r="DP9" s="5" t="n">
        <f aca="false">IF(Kalender!DP9&lt;&gt;1,0,IF(AND($B9&gt;0,INDEX(Kalender!DP$68:DP$77,MAX(1,$B9))&gt;INDEX(Kalender!$B$68:$B$77,MAX(1,$B9))),1,0)+IF(OR(AND($C9&gt;0,INDEX(Kalender!DP$81:DP$110,MAX(1,$C9))&gt;INDEX(Kalender!$B$81:$B$110,MAX(1,$C9))),AND($D9&gt;0,INDEX(Kalender!DP$81:DP$110,MAX(1,$D9))&gt;INDEX(Kalender!$B$81:$B$110,MAX(1,$D9))),AND($E9&gt;0,INDEX(Kalender!DP$81:DP$110,MAX(1,$E9))&gt;INDEX(Kalender!$B$81:$B$110,MAX(1,$E9))),AND($F9&gt;0,INDEX(Kalender!DP$81:DP$110,MAX(1,$F9))&gt;INDEX(Kalender!$B$81:$B$110,MAX(1,$F9)))),2,0))</f>
        <v>0</v>
      </c>
      <c r="DQ9" s="5" t="n">
        <f aca="false">IF(Kalender!DQ9&lt;&gt;1,0,IF(AND($B9&gt;0,INDEX(Kalender!DQ$68:DQ$77,MAX(1,$B9))&gt;INDEX(Kalender!$B$68:$B$77,MAX(1,$B9))),1,0)+IF(OR(AND($C9&gt;0,INDEX(Kalender!DQ$81:DQ$110,MAX(1,$C9))&gt;INDEX(Kalender!$B$81:$B$110,MAX(1,$C9))),AND($D9&gt;0,INDEX(Kalender!DQ$81:DQ$110,MAX(1,$D9))&gt;INDEX(Kalender!$B$81:$B$110,MAX(1,$D9))),AND($E9&gt;0,INDEX(Kalender!DQ$81:DQ$110,MAX(1,$E9))&gt;INDEX(Kalender!$B$81:$B$110,MAX(1,$E9))),AND($F9&gt;0,INDEX(Kalender!DQ$81:DQ$110,MAX(1,$F9))&gt;INDEX(Kalender!$B$81:$B$110,MAX(1,$F9)))),2,0))</f>
        <v>0</v>
      </c>
      <c r="DR9" s="5" t="n">
        <f aca="false">IF(Kalender!DR9&lt;&gt;1,0,IF(AND($B9&gt;0,INDEX(Kalender!DR$68:DR$77,MAX(1,$B9))&gt;INDEX(Kalender!$B$68:$B$77,MAX(1,$B9))),1,0)+IF(OR(AND($C9&gt;0,INDEX(Kalender!DR$81:DR$110,MAX(1,$C9))&gt;INDEX(Kalender!$B$81:$B$110,MAX(1,$C9))),AND($D9&gt;0,INDEX(Kalender!DR$81:DR$110,MAX(1,$D9))&gt;INDEX(Kalender!$B$81:$B$110,MAX(1,$D9))),AND($E9&gt;0,INDEX(Kalender!DR$81:DR$110,MAX(1,$E9))&gt;INDEX(Kalender!$B$81:$B$110,MAX(1,$E9))),AND($F9&gt;0,INDEX(Kalender!DR$81:DR$110,MAX(1,$F9))&gt;INDEX(Kalender!$B$81:$B$110,MAX(1,$F9)))),2,0))</f>
        <v>0</v>
      </c>
      <c r="DS9" s="5" t="n">
        <f aca="false">IF(Kalender!DS9&lt;&gt;1,0,IF(AND($B9&gt;0,INDEX(Kalender!DS$68:DS$77,MAX(1,$B9))&gt;INDEX(Kalender!$B$68:$B$77,MAX(1,$B9))),1,0)+IF(OR(AND($C9&gt;0,INDEX(Kalender!DS$81:DS$110,MAX(1,$C9))&gt;INDEX(Kalender!$B$81:$B$110,MAX(1,$C9))),AND($D9&gt;0,INDEX(Kalender!DS$81:DS$110,MAX(1,$D9))&gt;INDEX(Kalender!$B$81:$B$110,MAX(1,$D9))),AND($E9&gt;0,INDEX(Kalender!DS$81:DS$110,MAX(1,$E9))&gt;INDEX(Kalender!$B$81:$B$110,MAX(1,$E9))),AND($F9&gt;0,INDEX(Kalender!DS$81:DS$110,MAX(1,$F9))&gt;INDEX(Kalender!$B$81:$B$110,MAX(1,$F9)))),2,0))</f>
        <v>0</v>
      </c>
      <c r="DT9" s="5" t="n">
        <f aca="false">IF(Kalender!DT9&lt;&gt;1,0,IF(AND($B9&gt;0,INDEX(Kalender!DT$68:DT$77,MAX(1,$B9))&gt;INDEX(Kalender!$B$68:$B$77,MAX(1,$B9))),1,0)+IF(OR(AND($C9&gt;0,INDEX(Kalender!DT$81:DT$110,MAX(1,$C9))&gt;INDEX(Kalender!$B$81:$B$110,MAX(1,$C9))),AND($D9&gt;0,INDEX(Kalender!DT$81:DT$110,MAX(1,$D9))&gt;INDEX(Kalender!$B$81:$B$110,MAX(1,$D9))),AND($E9&gt;0,INDEX(Kalender!DT$81:DT$110,MAX(1,$E9))&gt;INDEX(Kalender!$B$81:$B$110,MAX(1,$E9))),AND($F9&gt;0,INDEX(Kalender!DT$81:DT$110,MAX(1,$F9))&gt;INDEX(Kalender!$B$81:$B$110,MAX(1,$F9)))),2,0))</f>
        <v>0</v>
      </c>
      <c r="DU9" s="5" t="n">
        <f aca="false">IF(Kalender!DU9&lt;&gt;1,0,IF(AND($B9&gt;0,INDEX(Kalender!DU$68:DU$77,MAX(1,$B9))&gt;INDEX(Kalender!$B$68:$B$77,MAX(1,$B9))),1,0)+IF(OR(AND($C9&gt;0,INDEX(Kalender!DU$81:DU$110,MAX(1,$C9))&gt;INDEX(Kalender!$B$81:$B$110,MAX(1,$C9))),AND($D9&gt;0,INDEX(Kalender!DU$81:DU$110,MAX(1,$D9))&gt;INDEX(Kalender!$B$81:$B$110,MAX(1,$D9))),AND($E9&gt;0,INDEX(Kalender!DU$81:DU$110,MAX(1,$E9))&gt;INDEX(Kalender!$B$81:$B$110,MAX(1,$E9))),AND($F9&gt;0,INDEX(Kalender!DU$81:DU$110,MAX(1,$F9))&gt;INDEX(Kalender!$B$81:$B$110,MAX(1,$F9)))),2,0))</f>
        <v>0</v>
      </c>
      <c r="DV9" s="5" t="n">
        <f aca="false">IF(Kalender!DV9&lt;&gt;1,0,IF(AND($B9&gt;0,INDEX(Kalender!DV$68:DV$77,MAX(1,$B9))&gt;INDEX(Kalender!$B$68:$B$77,MAX(1,$B9))),1,0)+IF(OR(AND($C9&gt;0,INDEX(Kalender!DV$81:DV$110,MAX(1,$C9))&gt;INDEX(Kalender!$B$81:$B$110,MAX(1,$C9))),AND($D9&gt;0,INDEX(Kalender!DV$81:DV$110,MAX(1,$D9))&gt;INDEX(Kalender!$B$81:$B$110,MAX(1,$D9))),AND($E9&gt;0,INDEX(Kalender!DV$81:DV$110,MAX(1,$E9))&gt;INDEX(Kalender!$B$81:$B$110,MAX(1,$E9))),AND($F9&gt;0,INDEX(Kalender!DV$81:DV$110,MAX(1,$F9))&gt;INDEX(Kalender!$B$81:$B$110,MAX(1,$F9)))),2,0))</f>
        <v>0</v>
      </c>
      <c r="DW9" s="5" t="n">
        <f aca="false">IF(Kalender!DW9&lt;&gt;1,0,IF(AND($B9&gt;0,INDEX(Kalender!DW$68:DW$77,MAX(1,$B9))&gt;INDEX(Kalender!$B$68:$B$77,MAX(1,$B9))),1,0)+IF(OR(AND($C9&gt;0,INDEX(Kalender!DW$81:DW$110,MAX(1,$C9))&gt;INDEX(Kalender!$B$81:$B$110,MAX(1,$C9))),AND($D9&gt;0,INDEX(Kalender!DW$81:DW$110,MAX(1,$D9))&gt;INDEX(Kalender!$B$81:$B$110,MAX(1,$D9))),AND($E9&gt;0,INDEX(Kalender!DW$81:DW$110,MAX(1,$E9))&gt;INDEX(Kalender!$B$81:$B$110,MAX(1,$E9))),AND($F9&gt;0,INDEX(Kalender!DW$81:DW$110,MAX(1,$F9))&gt;INDEX(Kalender!$B$81:$B$110,MAX(1,$F9)))),2,0))</f>
        <v>0</v>
      </c>
      <c r="DX9" s="5" t="n">
        <f aca="false">IF(Kalender!DX9&lt;&gt;1,0,IF(AND($B9&gt;0,INDEX(Kalender!DX$68:DX$77,MAX(1,$B9))&gt;INDEX(Kalender!$B$68:$B$77,MAX(1,$B9))),1,0)+IF(OR(AND($C9&gt;0,INDEX(Kalender!DX$81:DX$110,MAX(1,$C9))&gt;INDEX(Kalender!$B$81:$B$110,MAX(1,$C9))),AND($D9&gt;0,INDEX(Kalender!DX$81:DX$110,MAX(1,$D9))&gt;INDEX(Kalender!$B$81:$B$110,MAX(1,$D9))),AND($E9&gt;0,INDEX(Kalender!DX$81:DX$110,MAX(1,$E9))&gt;INDEX(Kalender!$B$81:$B$110,MAX(1,$E9))),AND($F9&gt;0,INDEX(Kalender!DX$81:DX$110,MAX(1,$F9))&gt;INDEX(Kalender!$B$81:$B$110,MAX(1,$F9)))),2,0))</f>
        <v>0</v>
      </c>
      <c r="DY9" s="5" t="n">
        <f aca="false">IF(Kalender!DY9&lt;&gt;1,0,IF(AND($B9&gt;0,INDEX(Kalender!DY$68:DY$77,MAX(1,$B9))&gt;INDEX(Kalender!$B$68:$B$77,MAX(1,$B9))),1,0)+IF(OR(AND($C9&gt;0,INDEX(Kalender!DY$81:DY$110,MAX(1,$C9))&gt;INDEX(Kalender!$B$81:$B$110,MAX(1,$C9))),AND($D9&gt;0,INDEX(Kalender!DY$81:DY$110,MAX(1,$D9))&gt;INDEX(Kalender!$B$81:$B$110,MAX(1,$D9))),AND($E9&gt;0,INDEX(Kalender!DY$81:DY$110,MAX(1,$E9))&gt;INDEX(Kalender!$B$81:$B$110,MAX(1,$E9))),AND($F9&gt;0,INDEX(Kalender!DY$81:DY$110,MAX(1,$F9))&gt;INDEX(Kalender!$B$81:$B$110,MAX(1,$F9)))),2,0))</f>
        <v>0</v>
      </c>
      <c r="DZ9" s="5" t="n">
        <f aca="false">IF(Kalender!DZ9&lt;&gt;1,0,IF(AND($B9&gt;0,INDEX(Kalender!DZ$68:DZ$77,MAX(1,$B9))&gt;INDEX(Kalender!$B$68:$B$77,MAX(1,$B9))),1,0)+IF(OR(AND($C9&gt;0,INDEX(Kalender!DZ$81:DZ$110,MAX(1,$C9))&gt;INDEX(Kalender!$B$81:$B$110,MAX(1,$C9))),AND($D9&gt;0,INDEX(Kalender!DZ$81:DZ$110,MAX(1,$D9))&gt;INDEX(Kalender!$B$81:$B$110,MAX(1,$D9))),AND($E9&gt;0,INDEX(Kalender!DZ$81:DZ$110,MAX(1,$E9))&gt;INDEX(Kalender!$B$81:$B$110,MAX(1,$E9))),AND($F9&gt;0,INDEX(Kalender!DZ$81:DZ$110,MAX(1,$F9))&gt;INDEX(Kalender!$B$81:$B$110,MAX(1,$F9)))),2,0))</f>
        <v>0</v>
      </c>
      <c r="EA9" s="5" t="n">
        <f aca="false">IF(Kalender!EA9&lt;&gt;1,0,IF(AND($B9&gt;0,INDEX(Kalender!EA$68:EA$77,MAX(1,$B9))&gt;INDEX(Kalender!$B$68:$B$77,MAX(1,$B9))),1,0)+IF(OR(AND($C9&gt;0,INDEX(Kalender!EA$81:EA$110,MAX(1,$C9))&gt;INDEX(Kalender!$B$81:$B$110,MAX(1,$C9))),AND($D9&gt;0,INDEX(Kalender!EA$81:EA$110,MAX(1,$D9))&gt;INDEX(Kalender!$B$81:$B$110,MAX(1,$D9))),AND($E9&gt;0,INDEX(Kalender!EA$81:EA$110,MAX(1,$E9))&gt;INDEX(Kalender!$B$81:$B$110,MAX(1,$E9))),AND($F9&gt;0,INDEX(Kalender!EA$81:EA$110,MAX(1,$F9))&gt;INDEX(Kalender!$B$81:$B$110,MAX(1,$F9)))),2,0))</f>
        <v>0</v>
      </c>
      <c r="EB9" s="5" t="n">
        <f aca="false">IF(Kalender!EB9&lt;&gt;1,0,IF(AND($B9&gt;0,INDEX(Kalender!EB$68:EB$77,MAX(1,$B9))&gt;INDEX(Kalender!$B$68:$B$77,MAX(1,$B9))),1,0)+IF(OR(AND($C9&gt;0,INDEX(Kalender!EB$81:EB$110,MAX(1,$C9))&gt;INDEX(Kalender!$B$81:$B$110,MAX(1,$C9))),AND($D9&gt;0,INDEX(Kalender!EB$81:EB$110,MAX(1,$D9))&gt;INDEX(Kalender!$B$81:$B$110,MAX(1,$D9))),AND($E9&gt;0,INDEX(Kalender!EB$81:EB$110,MAX(1,$E9))&gt;INDEX(Kalender!$B$81:$B$110,MAX(1,$E9))),AND($F9&gt;0,INDEX(Kalender!EB$81:EB$110,MAX(1,$F9))&gt;INDEX(Kalender!$B$81:$B$110,MAX(1,$F9)))),2,0))</f>
        <v>0</v>
      </c>
      <c r="EC9" s="5" t="n">
        <f aca="false">IF(Kalender!EC9&lt;&gt;1,0,IF(AND($B9&gt;0,INDEX(Kalender!EC$68:EC$77,MAX(1,$B9))&gt;INDEX(Kalender!$B$68:$B$77,MAX(1,$B9))),1,0)+IF(OR(AND($C9&gt;0,INDEX(Kalender!EC$81:EC$110,MAX(1,$C9))&gt;INDEX(Kalender!$B$81:$B$110,MAX(1,$C9))),AND($D9&gt;0,INDEX(Kalender!EC$81:EC$110,MAX(1,$D9))&gt;INDEX(Kalender!$B$81:$B$110,MAX(1,$D9))),AND($E9&gt;0,INDEX(Kalender!EC$81:EC$110,MAX(1,$E9))&gt;INDEX(Kalender!$B$81:$B$110,MAX(1,$E9))),AND($F9&gt;0,INDEX(Kalender!EC$81:EC$110,MAX(1,$F9))&gt;INDEX(Kalender!$B$81:$B$110,MAX(1,$F9)))),2,0))</f>
        <v>0</v>
      </c>
      <c r="ED9" s="5" t="n">
        <f aca="false">IF(Kalender!ED9&lt;&gt;1,0,IF(AND($B9&gt;0,INDEX(Kalender!ED$68:ED$77,MAX(1,$B9))&gt;INDEX(Kalender!$B$68:$B$77,MAX(1,$B9))),1,0)+IF(OR(AND($C9&gt;0,INDEX(Kalender!ED$81:ED$110,MAX(1,$C9))&gt;INDEX(Kalender!$B$81:$B$110,MAX(1,$C9))),AND($D9&gt;0,INDEX(Kalender!ED$81:ED$110,MAX(1,$D9))&gt;INDEX(Kalender!$B$81:$B$110,MAX(1,$D9))),AND($E9&gt;0,INDEX(Kalender!ED$81:ED$110,MAX(1,$E9))&gt;INDEX(Kalender!$B$81:$B$110,MAX(1,$E9))),AND($F9&gt;0,INDEX(Kalender!ED$81:ED$110,MAX(1,$F9))&gt;INDEX(Kalender!$B$81:$B$110,MAX(1,$F9)))),2,0))</f>
        <v>0</v>
      </c>
      <c r="EE9" s="5" t="n">
        <f aca="false">IF(Kalender!EE9&lt;&gt;1,0,IF(AND($B9&gt;0,INDEX(Kalender!EE$68:EE$77,MAX(1,$B9))&gt;INDEX(Kalender!$B$68:$B$77,MAX(1,$B9))),1,0)+IF(OR(AND($C9&gt;0,INDEX(Kalender!EE$81:EE$110,MAX(1,$C9))&gt;INDEX(Kalender!$B$81:$B$110,MAX(1,$C9))),AND($D9&gt;0,INDEX(Kalender!EE$81:EE$110,MAX(1,$D9))&gt;INDEX(Kalender!$B$81:$B$110,MAX(1,$D9))),AND($E9&gt;0,INDEX(Kalender!EE$81:EE$110,MAX(1,$E9))&gt;INDEX(Kalender!$B$81:$B$110,MAX(1,$E9))),AND($F9&gt;0,INDEX(Kalender!EE$81:EE$110,MAX(1,$F9))&gt;INDEX(Kalender!$B$81:$B$110,MAX(1,$F9)))),2,0))</f>
        <v>0</v>
      </c>
      <c r="EF9" s="5" t="n">
        <f aca="false">IF(Kalender!EF9&lt;&gt;1,0,IF(AND($B9&gt;0,INDEX(Kalender!EF$68:EF$77,MAX(1,$B9))&gt;INDEX(Kalender!$B$68:$B$77,MAX(1,$B9))),1,0)+IF(OR(AND($C9&gt;0,INDEX(Kalender!EF$81:EF$110,MAX(1,$C9))&gt;INDEX(Kalender!$B$81:$B$110,MAX(1,$C9))),AND($D9&gt;0,INDEX(Kalender!EF$81:EF$110,MAX(1,$D9))&gt;INDEX(Kalender!$B$81:$B$110,MAX(1,$D9))),AND($E9&gt;0,INDEX(Kalender!EF$81:EF$110,MAX(1,$E9))&gt;INDEX(Kalender!$B$81:$B$110,MAX(1,$E9))),AND($F9&gt;0,INDEX(Kalender!EF$81:EF$110,MAX(1,$F9))&gt;INDEX(Kalender!$B$81:$B$110,MAX(1,$F9)))),2,0))</f>
        <v>0</v>
      </c>
      <c r="EG9" s="5" t="n">
        <f aca="false">IF(Kalender!EG9&lt;&gt;1,0,IF(AND($B9&gt;0,INDEX(Kalender!EG$68:EG$77,MAX(1,$B9))&gt;INDEX(Kalender!$B$68:$B$77,MAX(1,$B9))),1,0)+IF(OR(AND($C9&gt;0,INDEX(Kalender!EG$81:EG$110,MAX(1,$C9))&gt;INDEX(Kalender!$B$81:$B$110,MAX(1,$C9))),AND($D9&gt;0,INDEX(Kalender!EG$81:EG$110,MAX(1,$D9))&gt;INDEX(Kalender!$B$81:$B$110,MAX(1,$D9))),AND($E9&gt;0,INDEX(Kalender!EG$81:EG$110,MAX(1,$E9))&gt;INDEX(Kalender!$B$81:$B$110,MAX(1,$E9))),AND($F9&gt;0,INDEX(Kalender!EG$81:EG$110,MAX(1,$F9))&gt;INDEX(Kalender!$B$81:$B$110,MAX(1,$F9)))),2,0))</f>
        <v>0</v>
      </c>
      <c r="EH9" s="5" t="n">
        <f aca="false">IF(Kalender!EH9&lt;&gt;1,0,IF(AND($B9&gt;0,INDEX(Kalender!EH$68:EH$77,MAX(1,$B9))&gt;INDEX(Kalender!$B$68:$B$77,MAX(1,$B9))),1,0)+IF(OR(AND($C9&gt;0,INDEX(Kalender!EH$81:EH$110,MAX(1,$C9))&gt;INDEX(Kalender!$B$81:$B$110,MAX(1,$C9))),AND($D9&gt;0,INDEX(Kalender!EH$81:EH$110,MAX(1,$D9))&gt;INDEX(Kalender!$B$81:$B$110,MAX(1,$D9))),AND($E9&gt;0,INDEX(Kalender!EH$81:EH$110,MAX(1,$E9))&gt;INDEX(Kalender!$B$81:$B$110,MAX(1,$E9))),AND($F9&gt;0,INDEX(Kalender!EH$81:EH$110,MAX(1,$F9))&gt;INDEX(Kalender!$B$81:$B$110,MAX(1,$F9)))),2,0))</f>
        <v>0</v>
      </c>
      <c r="EI9" s="5" t="n">
        <f aca="false">IF(Kalender!EI9&lt;&gt;1,0,IF(AND($B9&gt;0,INDEX(Kalender!EI$68:EI$77,MAX(1,$B9))&gt;INDEX(Kalender!$B$68:$B$77,MAX(1,$B9))),1,0)+IF(OR(AND($C9&gt;0,INDEX(Kalender!EI$81:EI$110,MAX(1,$C9))&gt;INDEX(Kalender!$B$81:$B$110,MAX(1,$C9))),AND($D9&gt;0,INDEX(Kalender!EI$81:EI$110,MAX(1,$D9))&gt;INDEX(Kalender!$B$81:$B$110,MAX(1,$D9))),AND($E9&gt;0,INDEX(Kalender!EI$81:EI$110,MAX(1,$E9))&gt;INDEX(Kalender!$B$81:$B$110,MAX(1,$E9))),AND($F9&gt;0,INDEX(Kalender!EI$81:EI$110,MAX(1,$F9))&gt;INDEX(Kalender!$B$81:$B$110,MAX(1,$F9)))),2,0))</f>
        <v>0</v>
      </c>
      <c r="EJ9" s="5" t="n">
        <f aca="false">IF(Kalender!EJ9&lt;&gt;1,0,IF(AND($B9&gt;0,INDEX(Kalender!EJ$68:EJ$77,MAX(1,$B9))&gt;INDEX(Kalender!$B$68:$B$77,MAX(1,$B9))),1,0)+IF(OR(AND($C9&gt;0,INDEX(Kalender!EJ$81:EJ$110,MAX(1,$C9))&gt;INDEX(Kalender!$B$81:$B$110,MAX(1,$C9))),AND($D9&gt;0,INDEX(Kalender!EJ$81:EJ$110,MAX(1,$D9))&gt;INDEX(Kalender!$B$81:$B$110,MAX(1,$D9))),AND($E9&gt;0,INDEX(Kalender!EJ$81:EJ$110,MAX(1,$E9))&gt;INDEX(Kalender!$B$81:$B$110,MAX(1,$E9))),AND($F9&gt;0,INDEX(Kalender!EJ$81:EJ$110,MAX(1,$F9))&gt;INDEX(Kalender!$B$81:$B$110,MAX(1,$F9)))),2,0))</f>
        <v>0</v>
      </c>
      <c r="EK9" s="5" t="n">
        <f aca="false">IF(Kalender!EK9&lt;&gt;1,0,IF(AND($B9&gt;0,INDEX(Kalender!EK$68:EK$77,MAX(1,$B9))&gt;INDEX(Kalender!$B$68:$B$77,MAX(1,$B9))),1,0)+IF(OR(AND($C9&gt;0,INDEX(Kalender!EK$81:EK$110,MAX(1,$C9))&gt;INDEX(Kalender!$B$81:$B$110,MAX(1,$C9))),AND($D9&gt;0,INDEX(Kalender!EK$81:EK$110,MAX(1,$D9))&gt;INDEX(Kalender!$B$81:$B$110,MAX(1,$D9))),AND($E9&gt;0,INDEX(Kalender!EK$81:EK$110,MAX(1,$E9))&gt;INDEX(Kalender!$B$81:$B$110,MAX(1,$E9))),AND($F9&gt;0,INDEX(Kalender!EK$81:EK$110,MAX(1,$F9))&gt;INDEX(Kalender!$B$81:$B$110,MAX(1,$F9)))),2,0))</f>
        <v>0</v>
      </c>
      <c r="EL9" s="5" t="n">
        <f aca="false">IF(Kalender!EL9&lt;&gt;1,0,IF(AND($B9&gt;0,INDEX(Kalender!EL$68:EL$77,MAX(1,$B9))&gt;INDEX(Kalender!$B$68:$B$77,MAX(1,$B9))),1,0)+IF(OR(AND($C9&gt;0,INDEX(Kalender!EL$81:EL$110,MAX(1,$C9))&gt;INDEX(Kalender!$B$81:$B$110,MAX(1,$C9))),AND($D9&gt;0,INDEX(Kalender!EL$81:EL$110,MAX(1,$D9))&gt;INDEX(Kalender!$B$81:$B$110,MAX(1,$D9))),AND($E9&gt;0,INDEX(Kalender!EL$81:EL$110,MAX(1,$E9))&gt;INDEX(Kalender!$B$81:$B$110,MAX(1,$E9))),AND($F9&gt;0,INDEX(Kalender!EL$81:EL$110,MAX(1,$F9))&gt;INDEX(Kalender!$B$81:$B$110,MAX(1,$F9)))),2,0))</f>
        <v>0</v>
      </c>
      <c r="EM9" s="5" t="n">
        <f aca="false">IF(Kalender!EM9&lt;&gt;1,0,IF(AND($B9&gt;0,INDEX(Kalender!EM$68:EM$77,MAX(1,$B9))&gt;INDEX(Kalender!$B$68:$B$77,MAX(1,$B9))),1,0)+IF(OR(AND($C9&gt;0,INDEX(Kalender!EM$81:EM$110,MAX(1,$C9))&gt;INDEX(Kalender!$B$81:$B$110,MAX(1,$C9))),AND($D9&gt;0,INDEX(Kalender!EM$81:EM$110,MAX(1,$D9))&gt;INDEX(Kalender!$B$81:$B$110,MAX(1,$D9))),AND($E9&gt;0,INDEX(Kalender!EM$81:EM$110,MAX(1,$E9))&gt;INDEX(Kalender!$B$81:$B$110,MAX(1,$E9))),AND($F9&gt;0,INDEX(Kalender!EM$81:EM$110,MAX(1,$F9))&gt;INDEX(Kalender!$B$81:$B$110,MAX(1,$F9)))),2,0))</f>
        <v>0</v>
      </c>
      <c r="EN9" s="5" t="n">
        <f aca="false">IF(Kalender!EN9&lt;&gt;1,0,IF(AND($B9&gt;0,INDEX(Kalender!EN$68:EN$77,MAX(1,$B9))&gt;INDEX(Kalender!$B$68:$B$77,MAX(1,$B9))),1,0)+IF(OR(AND($C9&gt;0,INDEX(Kalender!EN$81:EN$110,MAX(1,$C9))&gt;INDEX(Kalender!$B$81:$B$110,MAX(1,$C9))),AND($D9&gt;0,INDEX(Kalender!EN$81:EN$110,MAX(1,$D9))&gt;INDEX(Kalender!$B$81:$B$110,MAX(1,$D9))),AND($E9&gt;0,INDEX(Kalender!EN$81:EN$110,MAX(1,$E9))&gt;INDEX(Kalender!$B$81:$B$110,MAX(1,$E9))),AND($F9&gt;0,INDEX(Kalender!EN$81:EN$110,MAX(1,$F9))&gt;INDEX(Kalender!$B$81:$B$110,MAX(1,$F9)))),2,0))</f>
        <v>0</v>
      </c>
      <c r="EO9" s="5" t="n">
        <f aca="false">IF(Kalender!EO9&lt;&gt;1,0,IF(AND($B9&gt;0,INDEX(Kalender!EO$68:EO$77,MAX(1,$B9))&gt;INDEX(Kalender!$B$68:$B$77,MAX(1,$B9))),1,0)+IF(OR(AND($C9&gt;0,INDEX(Kalender!EO$81:EO$110,MAX(1,$C9))&gt;INDEX(Kalender!$B$81:$B$110,MAX(1,$C9))),AND($D9&gt;0,INDEX(Kalender!EO$81:EO$110,MAX(1,$D9))&gt;INDEX(Kalender!$B$81:$B$110,MAX(1,$D9))),AND($E9&gt;0,INDEX(Kalender!EO$81:EO$110,MAX(1,$E9))&gt;INDEX(Kalender!$B$81:$B$110,MAX(1,$E9))),AND($F9&gt;0,INDEX(Kalender!EO$81:EO$110,MAX(1,$F9))&gt;INDEX(Kalender!$B$81:$B$110,MAX(1,$F9)))),2,0))</f>
        <v>0</v>
      </c>
      <c r="EP9" s="5" t="n">
        <f aca="false">IF(Kalender!EP9&lt;&gt;1,0,IF(AND($B9&gt;0,INDEX(Kalender!EP$68:EP$77,MAX(1,$B9))&gt;INDEX(Kalender!$B$68:$B$77,MAX(1,$B9))),1,0)+IF(OR(AND($C9&gt;0,INDEX(Kalender!EP$81:EP$110,MAX(1,$C9))&gt;INDEX(Kalender!$B$81:$B$110,MAX(1,$C9))),AND($D9&gt;0,INDEX(Kalender!EP$81:EP$110,MAX(1,$D9))&gt;INDEX(Kalender!$B$81:$B$110,MAX(1,$D9))),AND($E9&gt;0,INDEX(Kalender!EP$81:EP$110,MAX(1,$E9))&gt;INDEX(Kalender!$B$81:$B$110,MAX(1,$E9))),AND($F9&gt;0,INDEX(Kalender!EP$81:EP$110,MAX(1,$F9))&gt;INDEX(Kalender!$B$81:$B$110,MAX(1,$F9)))),2,0))</f>
        <v>0</v>
      </c>
      <c r="EQ9" s="5" t="n">
        <f aca="false">IF(Kalender!EQ9&lt;&gt;1,0,IF(AND($B9&gt;0,INDEX(Kalender!EQ$68:EQ$77,MAX(1,$B9))&gt;INDEX(Kalender!$B$68:$B$77,MAX(1,$B9))),1,0)+IF(OR(AND($C9&gt;0,INDEX(Kalender!EQ$81:EQ$110,MAX(1,$C9))&gt;INDEX(Kalender!$B$81:$B$110,MAX(1,$C9))),AND($D9&gt;0,INDEX(Kalender!EQ$81:EQ$110,MAX(1,$D9))&gt;INDEX(Kalender!$B$81:$B$110,MAX(1,$D9))),AND($E9&gt;0,INDEX(Kalender!EQ$81:EQ$110,MAX(1,$E9))&gt;INDEX(Kalender!$B$81:$B$110,MAX(1,$E9))),AND($F9&gt;0,INDEX(Kalender!EQ$81:EQ$110,MAX(1,$F9))&gt;INDEX(Kalender!$B$81:$B$110,MAX(1,$F9)))),2,0))</f>
        <v>0</v>
      </c>
      <c r="ER9" s="5" t="n">
        <f aca="false">IF(Kalender!ER9&lt;&gt;1,0,IF(AND($B9&gt;0,INDEX(Kalender!ER$68:ER$77,MAX(1,$B9))&gt;INDEX(Kalender!$B$68:$B$77,MAX(1,$B9))),1,0)+IF(OR(AND($C9&gt;0,INDEX(Kalender!ER$81:ER$110,MAX(1,$C9))&gt;INDEX(Kalender!$B$81:$B$110,MAX(1,$C9))),AND($D9&gt;0,INDEX(Kalender!ER$81:ER$110,MAX(1,$D9))&gt;INDEX(Kalender!$B$81:$B$110,MAX(1,$D9))),AND($E9&gt;0,INDEX(Kalender!ER$81:ER$110,MAX(1,$E9))&gt;INDEX(Kalender!$B$81:$B$110,MAX(1,$E9))),AND($F9&gt;0,INDEX(Kalender!ER$81:ER$110,MAX(1,$F9))&gt;INDEX(Kalender!$B$81:$B$110,MAX(1,$F9)))),2,0))</f>
        <v>0</v>
      </c>
      <c r="ES9" s="5" t="n">
        <f aca="false">IF(Kalender!ES9&lt;&gt;1,0,IF(AND($B9&gt;0,INDEX(Kalender!ES$68:ES$77,MAX(1,$B9))&gt;INDEX(Kalender!$B$68:$B$77,MAX(1,$B9))),1,0)+IF(OR(AND($C9&gt;0,INDEX(Kalender!ES$81:ES$110,MAX(1,$C9))&gt;INDEX(Kalender!$B$81:$B$110,MAX(1,$C9))),AND($D9&gt;0,INDEX(Kalender!ES$81:ES$110,MAX(1,$D9))&gt;INDEX(Kalender!$B$81:$B$110,MAX(1,$D9))),AND($E9&gt;0,INDEX(Kalender!ES$81:ES$110,MAX(1,$E9))&gt;INDEX(Kalender!$B$81:$B$110,MAX(1,$E9))),AND($F9&gt;0,INDEX(Kalender!ES$81:ES$110,MAX(1,$F9))&gt;INDEX(Kalender!$B$81:$B$110,MAX(1,$F9)))),2,0))</f>
        <v>0</v>
      </c>
      <c r="ET9" s="5" t="n">
        <f aca="false">IF(Kalender!ET9&lt;&gt;1,0,IF(AND($B9&gt;0,INDEX(Kalender!ET$68:ET$77,MAX(1,$B9))&gt;INDEX(Kalender!$B$68:$B$77,MAX(1,$B9))),1,0)+IF(OR(AND($C9&gt;0,INDEX(Kalender!ET$81:ET$110,MAX(1,$C9))&gt;INDEX(Kalender!$B$81:$B$110,MAX(1,$C9))),AND($D9&gt;0,INDEX(Kalender!ET$81:ET$110,MAX(1,$D9))&gt;INDEX(Kalender!$B$81:$B$110,MAX(1,$D9))),AND($E9&gt;0,INDEX(Kalender!ET$81:ET$110,MAX(1,$E9))&gt;INDEX(Kalender!$B$81:$B$110,MAX(1,$E9))),AND($F9&gt;0,INDEX(Kalender!ET$81:ET$110,MAX(1,$F9))&gt;INDEX(Kalender!$B$81:$B$110,MAX(1,$F9)))),2,0))</f>
        <v>0</v>
      </c>
      <c r="EU9" s="5" t="n">
        <f aca="false">IF(Kalender!EU9&lt;&gt;1,0,IF(AND($B9&gt;0,INDEX(Kalender!EU$68:EU$77,MAX(1,$B9))&gt;INDEX(Kalender!$B$68:$B$77,MAX(1,$B9))),1,0)+IF(OR(AND($C9&gt;0,INDEX(Kalender!EU$81:EU$110,MAX(1,$C9))&gt;INDEX(Kalender!$B$81:$B$110,MAX(1,$C9))),AND($D9&gt;0,INDEX(Kalender!EU$81:EU$110,MAX(1,$D9))&gt;INDEX(Kalender!$B$81:$B$110,MAX(1,$D9))),AND($E9&gt;0,INDEX(Kalender!EU$81:EU$110,MAX(1,$E9))&gt;INDEX(Kalender!$B$81:$B$110,MAX(1,$E9))),AND($F9&gt;0,INDEX(Kalender!EU$81:EU$110,MAX(1,$F9))&gt;INDEX(Kalender!$B$81:$B$110,MAX(1,$F9)))),2,0))</f>
        <v>0</v>
      </c>
      <c r="EV9" s="5" t="n">
        <f aca="false">IF(Kalender!EV9&lt;&gt;1,0,IF(AND($B9&gt;0,INDEX(Kalender!EV$68:EV$77,MAX(1,$B9))&gt;INDEX(Kalender!$B$68:$B$77,MAX(1,$B9))),1,0)+IF(OR(AND($C9&gt;0,INDEX(Kalender!EV$81:EV$110,MAX(1,$C9))&gt;INDEX(Kalender!$B$81:$B$110,MAX(1,$C9))),AND($D9&gt;0,INDEX(Kalender!EV$81:EV$110,MAX(1,$D9))&gt;INDEX(Kalender!$B$81:$B$110,MAX(1,$D9))),AND($E9&gt;0,INDEX(Kalender!EV$81:EV$110,MAX(1,$E9))&gt;INDEX(Kalender!$B$81:$B$110,MAX(1,$E9))),AND($F9&gt;0,INDEX(Kalender!EV$81:EV$110,MAX(1,$F9))&gt;INDEX(Kalender!$B$81:$B$110,MAX(1,$F9)))),2,0))</f>
        <v>0</v>
      </c>
      <c r="EW9" s="5" t="n">
        <f aca="false">IF(Kalender!EW9&lt;&gt;1,0,IF(AND($B9&gt;0,INDEX(Kalender!EW$68:EW$77,MAX(1,$B9))&gt;INDEX(Kalender!$B$68:$B$77,MAX(1,$B9))),1,0)+IF(OR(AND($C9&gt;0,INDEX(Kalender!EW$81:EW$110,MAX(1,$C9))&gt;INDEX(Kalender!$B$81:$B$110,MAX(1,$C9))),AND($D9&gt;0,INDEX(Kalender!EW$81:EW$110,MAX(1,$D9))&gt;INDEX(Kalender!$B$81:$B$110,MAX(1,$D9))),AND($E9&gt;0,INDEX(Kalender!EW$81:EW$110,MAX(1,$E9))&gt;INDEX(Kalender!$B$81:$B$110,MAX(1,$E9))),AND($F9&gt;0,INDEX(Kalender!EW$81:EW$110,MAX(1,$F9))&gt;INDEX(Kalender!$B$81:$B$110,MAX(1,$F9)))),2,0))</f>
        <v>0</v>
      </c>
      <c r="EX9" s="5" t="n">
        <f aca="false">IF(Kalender!EX9&lt;&gt;1,0,IF(AND($B9&gt;0,INDEX(Kalender!EX$68:EX$77,MAX(1,$B9))&gt;INDEX(Kalender!$B$68:$B$77,MAX(1,$B9))),1,0)+IF(OR(AND($C9&gt;0,INDEX(Kalender!EX$81:EX$110,MAX(1,$C9))&gt;INDEX(Kalender!$B$81:$B$110,MAX(1,$C9))),AND($D9&gt;0,INDEX(Kalender!EX$81:EX$110,MAX(1,$D9))&gt;INDEX(Kalender!$B$81:$B$110,MAX(1,$D9))),AND($E9&gt;0,INDEX(Kalender!EX$81:EX$110,MAX(1,$E9))&gt;INDEX(Kalender!$B$81:$B$110,MAX(1,$E9))),AND($F9&gt;0,INDEX(Kalender!EX$81:EX$110,MAX(1,$F9))&gt;INDEX(Kalender!$B$81:$B$110,MAX(1,$F9)))),2,0))</f>
        <v>0</v>
      </c>
      <c r="EY9" s="5" t="n">
        <f aca="false">IF(Kalender!EY9&lt;&gt;1,0,IF(AND($B9&gt;0,INDEX(Kalender!EY$68:EY$77,MAX(1,$B9))&gt;INDEX(Kalender!$B$68:$B$77,MAX(1,$B9))),1,0)+IF(OR(AND($C9&gt;0,INDEX(Kalender!EY$81:EY$110,MAX(1,$C9))&gt;INDEX(Kalender!$B$81:$B$110,MAX(1,$C9))),AND($D9&gt;0,INDEX(Kalender!EY$81:EY$110,MAX(1,$D9))&gt;INDEX(Kalender!$B$81:$B$110,MAX(1,$D9))),AND($E9&gt;0,INDEX(Kalender!EY$81:EY$110,MAX(1,$E9))&gt;INDEX(Kalender!$B$81:$B$110,MAX(1,$E9))),AND($F9&gt;0,INDEX(Kalender!EY$81:EY$110,MAX(1,$F9))&gt;INDEX(Kalender!$B$81:$B$110,MAX(1,$F9)))),2,0))</f>
        <v>0</v>
      </c>
      <c r="EZ9" s="5" t="n">
        <f aca="false">IF(Kalender!EZ9&lt;&gt;1,0,IF(AND($B9&gt;0,INDEX(Kalender!EZ$68:EZ$77,MAX(1,$B9))&gt;INDEX(Kalender!$B$68:$B$77,MAX(1,$B9))),1,0)+IF(OR(AND($C9&gt;0,INDEX(Kalender!EZ$81:EZ$110,MAX(1,$C9))&gt;INDEX(Kalender!$B$81:$B$110,MAX(1,$C9))),AND($D9&gt;0,INDEX(Kalender!EZ$81:EZ$110,MAX(1,$D9))&gt;INDEX(Kalender!$B$81:$B$110,MAX(1,$D9))),AND($E9&gt;0,INDEX(Kalender!EZ$81:EZ$110,MAX(1,$E9))&gt;INDEX(Kalender!$B$81:$B$110,MAX(1,$E9))),AND($F9&gt;0,INDEX(Kalender!EZ$81:EZ$110,MAX(1,$F9))&gt;INDEX(Kalender!$B$81:$B$110,MAX(1,$F9)))),2,0))</f>
        <v>0</v>
      </c>
      <c r="FA9" s="5" t="n">
        <f aca="false">IF(Kalender!FA9&lt;&gt;1,0,IF(AND($B9&gt;0,INDEX(Kalender!FA$68:FA$77,MAX(1,$B9))&gt;INDEX(Kalender!$B$68:$B$77,MAX(1,$B9))),1,0)+IF(OR(AND($C9&gt;0,INDEX(Kalender!FA$81:FA$110,MAX(1,$C9))&gt;INDEX(Kalender!$B$81:$B$110,MAX(1,$C9))),AND($D9&gt;0,INDEX(Kalender!FA$81:FA$110,MAX(1,$D9))&gt;INDEX(Kalender!$B$81:$B$110,MAX(1,$D9))),AND($E9&gt;0,INDEX(Kalender!FA$81:FA$110,MAX(1,$E9))&gt;INDEX(Kalender!$B$81:$B$110,MAX(1,$E9))),AND($F9&gt;0,INDEX(Kalender!FA$81:FA$110,MAX(1,$F9))&gt;INDEX(Kalender!$B$81:$B$110,MAX(1,$F9)))),2,0))</f>
        <v>0</v>
      </c>
      <c r="FB9" s="5" t="n">
        <f aca="false">IF(Kalender!FB9&lt;&gt;1,0,IF(AND($B9&gt;0,INDEX(Kalender!FB$68:FB$77,MAX(1,$B9))&gt;INDEX(Kalender!$B$68:$B$77,MAX(1,$B9))),1,0)+IF(OR(AND($C9&gt;0,INDEX(Kalender!FB$81:FB$110,MAX(1,$C9))&gt;INDEX(Kalender!$B$81:$B$110,MAX(1,$C9))),AND($D9&gt;0,INDEX(Kalender!FB$81:FB$110,MAX(1,$D9))&gt;INDEX(Kalender!$B$81:$B$110,MAX(1,$D9))),AND($E9&gt;0,INDEX(Kalender!FB$81:FB$110,MAX(1,$E9))&gt;INDEX(Kalender!$B$81:$B$110,MAX(1,$E9))),AND($F9&gt;0,INDEX(Kalender!FB$81:FB$110,MAX(1,$F9))&gt;INDEX(Kalender!$B$81:$B$110,MAX(1,$F9)))),2,0))</f>
        <v>0</v>
      </c>
      <c r="FC9" s="5" t="n">
        <f aca="false">IF(Kalender!FC9&lt;&gt;1,0,IF(AND($B9&gt;0,INDEX(Kalender!FC$68:FC$77,MAX(1,$B9))&gt;INDEX(Kalender!$B$68:$B$77,MAX(1,$B9))),1,0)+IF(OR(AND($C9&gt;0,INDEX(Kalender!FC$81:FC$110,MAX(1,$C9))&gt;INDEX(Kalender!$B$81:$B$110,MAX(1,$C9))),AND($D9&gt;0,INDEX(Kalender!FC$81:FC$110,MAX(1,$D9))&gt;INDEX(Kalender!$B$81:$B$110,MAX(1,$D9))),AND($E9&gt;0,INDEX(Kalender!FC$81:FC$110,MAX(1,$E9))&gt;INDEX(Kalender!$B$81:$B$110,MAX(1,$E9))),AND($F9&gt;0,INDEX(Kalender!FC$81:FC$110,MAX(1,$F9))&gt;INDEX(Kalender!$B$81:$B$110,MAX(1,$F9)))),2,0))</f>
        <v>0</v>
      </c>
      <c r="FD9" s="5" t="n">
        <f aca="false">IF(Kalender!FD9&lt;&gt;1,0,IF(AND($B9&gt;0,INDEX(Kalender!FD$68:FD$77,MAX(1,$B9))&gt;INDEX(Kalender!$B$68:$B$77,MAX(1,$B9))),1,0)+IF(OR(AND($C9&gt;0,INDEX(Kalender!FD$81:FD$110,MAX(1,$C9))&gt;INDEX(Kalender!$B$81:$B$110,MAX(1,$C9))),AND($D9&gt;0,INDEX(Kalender!FD$81:FD$110,MAX(1,$D9))&gt;INDEX(Kalender!$B$81:$B$110,MAX(1,$D9))),AND($E9&gt;0,INDEX(Kalender!FD$81:FD$110,MAX(1,$E9))&gt;INDEX(Kalender!$B$81:$B$110,MAX(1,$E9))),AND($F9&gt;0,INDEX(Kalender!FD$81:FD$110,MAX(1,$F9))&gt;INDEX(Kalender!$B$81:$B$110,MAX(1,$F9)))),2,0))</f>
        <v>0</v>
      </c>
      <c r="FE9" s="5" t="n">
        <f aca="false">IF(Kalender!FE9&lt;&gt;1,0,IF(AND($B9&gt;0,INDEX(Kalender!FE$68:FE$77,MAX(1,$B9))&gt;INDEX(Kalender!$B$68:$B$77,MAX(1,$B9))),1,0)+IF(OR(AND($C9&gt;0,INDEX(Kalender!FE$81:FE$110,MAX(1,$C9))&gt;INDEX(Kalender!$B$81:$B$110,MAX(1,$C9))),AND($D9&gt;0,INDEX(Kalender!FE$81:FE$110,MAX(1,$D9))&gt;INDEX(Kalender!$B$81:$B$110,MAX(1,$D9))),AND($E9&gt;0,INDEX(Kalender!FE$81:FE$110,MAX(1,$E9))&gt;INDEX(Kalender!$B$81:$B$110,MAX(1,$E9))),AND($F9&gt;0,INDEX(Kalender!FE$81:FE$110,MAX(1,$F9))&gt;INDEX(Kalender!$B$81:$B$110,MAX(1,$F9)))),2,0))</f>
        <v>0</v>
      </c>
      <c r="FF9" s="5" t="n">
        <f aca="false">IF(Kalender!FF9&lt;&gt;1,0,IF(AND($B9&gt;0,INDEX(Kalender!FF$68:FF$77,MAX(1,$B9))&gt;INDEX(Kalender!$B$68:$B$77,MAX(1,$B9))),1,0)+IF(OR(AND($C9&gt;0,INDEX(Kalender!FF$81:FF$110,MAX(1,$C9))&gt;INDEX(Kalender!$B$81:$B$110,MAX(1,$C9))),AND($D9&gt;0,INDEX(Kalender!FF$81:FF$110,MAX(1,$D9))&gt;INDEX(Kalender!$B$81:$B$110,MAX(1,$D9))),AND($E9&gt;0,INDEX(Kalender!FF$81:FF$110,MAX(1,$E9))&gt;INDEX(Kalender!$B$81:$B$110,MAX(1,$E9))),AND($F9&gt;0,INDEX(Kalender!FF$81:FF$110,MAX(1,$F9))&gt;INDEX(Kalender!$B$81:$B$110,MAX(1,$F9)))),2,0))</f>
        <v>0</v>
      </c>
      <c r="FG9" s="5" t="n">
        <f aca="false">IF(Kalender!FG9&lt;&gt;1,0,IF(AND($B9&gt;0,INDEX(Kalender!FG$68:FG$77,MAX(1,$B9))&gt;INDEX(Kalender!$B$68:$B$77,MAX(1,$B9))),1,0)+IF(OR(AND($C9&gt;0,INDEX(Kalender!FG$81:FG$110,MAX(1,$C9))&gt;INDEX(Kalender!$B$81:$B$110,MAX(1,$C9))),AND($D9&gt;0,INDEX(Kalender!FG$81:FG$110,MAX(1,$D9))&gt;INDEX(Kalender!$B$81:$B$110,MAX(1,$D9))),AND($E9&gt;0,INDEX(Kalender!FG$81:FG$110,MAX(1,$E9))&gt;INDEX(Kalender!$B$81:$B$110,MAX(1,$E9))),AND($F9&gt;0,INDEX(Kalender!FG$81:FG$110,MAX(1,$F9))&gt;INDEX(Kalender!$B$81:$B$110,MAX(1,$F9)))),2,0))</f>
        <v>0</v>
      </c>
      <c r="FH9" s="5" t="n">
        <f aca="false">IF(Kalender!FH9&lt;&gt;1,0,IF(AND($B9&gt;0,INDEX(Kalender!FH$68:FH$77,MAX(1,$B9))&gt;INDEX(Kalender!$B$68:$B$77,MAX(1,$B9))),1,0)+IF(OR(AND($C9&gt;0,INDEX(Kalender!FH$81:FH$110,MAX(1,$C9))&gt;INDEX(Kalender!$B$81:$B$110,MAX(1,$C9))),AND($D9&gt;0,INDEX(Kalender!FH$81:FH$110,MAX(1,$D9))&gt;INDEX(Kalender!$B$81:$B$110,MAX(1,$D9))),AND($E9&gt;0,INDEX(Kalender!FH$81:FH$110,MAX(1,$E9))&gt;INDEX(Kalender!$B$81:$B$110,MAX(1,$E9))),AND($F9&gt;0,INDEX(Kalender!FH$81:FH$110,MAX(1,$F9))&gt;INDEX(Kalender!$B$81:$B$110,MAX(1,$F9)))),2,0))</f>
        <v>0</v>
      </c>
      <c r="FI9" s="5" t="n">
        <f aca="false">IF(Kalender!FI9&lt;&gt;1,0,IF(AND($B9&gt;0,INDEX(Kalender!FI$68:FI$77,MAX(1,$B9))&gt;INDEX(Kalender!$B$68:$B$77,MAX(1,$B9))),1,0)+IF(OR(AND($C9&gt;0,INDEX(Kalender!FI$81:FI$110,MAX(1,$C9))&gt;INDEX(Kalender!$B$81:$B$110,MAX(1,$C9))),AND($D9&gt;0,INDEX(Kalender!FI$81:FI$110,MAX(1,$D9))&gt;INDEX(Kalender!$B$81:$B$110,MAX(1,$D9))),AND($E9&gt;0,INDEX(Kalender!FI$81:FI$110,MAX(1,$E9))&gt;INDEX(Kalender!$B$81:$B$110,MAX(1,$E9))),AND($F9&gt;0,INDEX(Kalender!FI$81:FI$110,MAX(1,$F9))&gt;INDEX(Kalender!$B$81:$B$110,MAX(1,$F9)))),2,0))</f>
        <v>0</v>
      </c>
      <c r="FJ9" s="5" t="n">
        <f aca="false">IF(Kalender!FJ9&lt;&gt;1,0,IF(AND($B9&gt;0,INDEX(Kalender!FJ$68:FJ$77,MAX(1,$B9))&gt;INDEX(Kalender!$B$68:$B$77,MAX(1,$B9))),1,0)+IF(OR(AND($C9&gt;0,INDEX(Kalender!FJ$81:FJ$110,MAX(1,$C9))&gt;INDEX(Kalender!$B$81:$B$110,MAX(1,$C9))),AND($D9&gt;0,INDEX(Kalender!FJ$81:FJ$110,MAX(1,$D9))&gt;INDEX(Kalender!$B$81:$B$110,MAX(1,$D9))),AND($E9&gt;0,INDEX(Kalender!FJ$81:FJ$110,MAX(1,$E9))&gt;INDEX(Kalender!$B$81:$B$110,MAX(1,$E9))),AND($F9&gt;0,INDEX(Kalender!FJ$81:FJ$110,MAX(1,$F9))&gt;INDEX(Kalender!$B$81:$B$110,MAX(1,$F9)))),2,0))</f>
        <v>0</v>
      </c>
      <c r="FK9" s="5" t="n">
        <f aca="false">IF(Kalender!FK9&lt;&gt;1,0,IF(AND($B9&gt;0,INDEX(Kalender!FK$68:FK$77,MAX(1,$B9))&gt;INDEX(Kalender!$B$68:$B$77,MAX(1,$B9))),1,0)+IF(OR(AND($C9&gt;0,INDEX(Kalender!FK$81:FK$110,MAX(1,$C9))&gt;INDEX(Kalender!$B$81:$B$110,MAX(1,$C9))),AND($D9&gt;0,INDEX(Kalender!FK$81:FK$110,MAX(1,$D9))&gt;INDEX(Kalender!$B$81:$B$110,MAX(1,$D9))),AND($E9&gt;0,INDEX(Kalender!FK$81:FK$110,MAX(1,$E9))&gt;INDEX(Kalender!$B$81:$B$110,MAX(1,$E9))),AND($F9&gt;0,INDEX(Kalender!FK$81:FK$110,MAX(1,$F9))&gt;INDEX(Kalender!$B$81:$B$110,MAX(1,$F9)))),2,0))</f>
        <v>0</v>
      </c>
      <c r="FL9" s="5" t="n">
        <f aca="false">IF(Kalender!FL9&lt;&gt;1,0,IF(AND($B9&gt;0,INDEX(Kalender!FL$68:FL$77,MAX(1,$B9))&gt;INDEX(Kalender!$B$68:$B$77,MAX(1,$B9))),1,0)+IF(OR(AND($C9&gt;0,INDEX(Kalender!FL$81:FL$110,MAX(1,$C9))&gt;INDEX(Kalender!$B$81:$B$110,MAX(1,$C9))),AND($D9&gt;0,INDEX(Kalender!FL$81:FL$110,MAX(1,$D9))&gt;INDEX(Kalender!$B$81:$B$110,MAX(1,$D9))),AND($E9&gt;0,INDEX(Kalender!FL$81:FL$110,MAX(1,$E9))&gt;INDEX(Kalender!$B$81:$B$110,MAX(1,$E9))),AND($F9&gt;0,INDEX(Kalender!FL$81:FL$110,MAX(1,$F9))&gt;INDEX(Kalender!$B$81:$B$110,MAX(1,$F9)))),2,0))</f>
        <v>0</v>
      </c>
      <c r="FM9" s="5" t="n">
        <f aca="false">IF(Kalender!FM9&lt;&gt;1,0,IF(AND($B9&gt;0,INDEX(Kalender!FM$68:FM$77,MAX(1,$B9))&gt;INDEX(Kalender!$B$68:$B$77,MAX(1,$B9))),1,0)+IF(OR(AND($C9&gt;0,INDEX(Kalender!FM$81:FM$110,MAX(1,$C9))&gt;INDEX(Kalender!$B$81:$B$110,MAX(1,$C9))),AND($D9&gt;0,INDEX(Kalender!FM$81:FM$110,MAX(1,$D9))&gt;INDEX(Kalender!$B$81:$B$110,MAX(1,$D9))),AND($E9&gt;0,INDEX(Kalender!FM$81:FM$110,MAX(1,$E9))&gt;INDEX(Kalender!$B$81:$B$110,MAX(1,$E9))),AND($F9&gt;0,INDEX(Kalender!FM$81:FM$110,MAX(1,$F9))&gt;INDEX(Kalender!$B$81:$B$110,MAX(1,$F9)))),2,0))</f>
        <v>0</v>
      </c>
      <c r="FN9" s="5" t="n">
        <f aca="false">IF(Kalender!FN9&lt;&gt;1,0,IF(AND($B9&gt;0,INDEX(Kalender!FN$68:FN$77,MAX(1,$B9))&gt;INDEX(Kalender!$B$68:$B$77,MAX(1,$B9))),1,0)+IF(OR(AND($C9&gt;0,INDEX(Kalender!FN$81:FN$110,MAX(1,$C9))&gt;INDEX(Kalender!$B$81:$B$110,MAX(1,$C9))),AND($D9&gt;0,INDEX(Kalender!FN$81:FN$110,MAX(1,$D9))&gt;INDEX(Kalender!$B$81:$B$110,MAX(1,$D9))),AND($E9&gt;0,INDEX(Kalender!FN$81:FN$110,MAX(1,$E9))&gt;INDEX(Kalender!$B$81:$B$110,MAX(1,$E9))),AND($F9&gt;0,INDEX(Kalender!FN$81:FN$110,MAX(1,$F9))&gt;INDEX(Kalender!$B$81:$B$110,MAX(1,$F9)))),2,0))</f>
        <v>0</v>
      </c>
      <c r="FO9" s="5" t="n">
        <f aca="false">IF(Kalender!FO9&lt;&gt;1,0,IF(AND($B9&gt;0,INDEX(Kalender!FO$68:FO$77,MAX(1,$B9))&gt;INDEX(Kalender!$B$68:$B$77,MAX(1,$B9))),1,0)+IF(OR(AND($C9&gt;0,INDEX(Kalender!FO$81:FO$110,MAX(1,$C9))&gt;INDEX(Kalender!$B$81:$B$110,MAX(1,$C9))),AND($D9&gt;0,INDEX(Kalender!FO$81:FO$110,MAX(1,$D9))&gt;INDEX(Kalender!$B$81:$B$110,MAX(1,$D9))),AND($E9&gt;0,INDEX(Kalender!FO$81:FO$110,MAX(1,$E9))&gt;INDEX(Kalender!$B$81:$B$110,MAX(1,$E9))),AND($F9&gt;0,INDEX(Kalender!FO$81:FO$110,MAX(1,$F9))&gt;INDEX(Kalender!$B$81:$B$110,MAX(1,$F9)))),2,0))</f>
        <v>0</v>
      </c>
      <c r="FP9" s="5" t="n">
        <f aca="false">IF(Kalender!FP9&lt;&gt;1,0,IF(AND($B9&gt;0,INDEX(Kalender!FP$68:FP$77,MAX(1,$B9))&gt;INDEX(Kalender!$B$68:$B$77,MAX(1,$B9))),1,0)+IF(OR(AND($C9&gt;0,INDEX(Kalender!FP$81:FP$110,MAX(1,$C9))&gt;INDEX(Kalender!$B$81:$B$110,MAX(1,$C9))),AND($D9&gt;0,INDEX(Kalender!FP$81:FP$110,MAX(1,$D9))&gt;INDEX(Kalender!$B$81:$B$110,MAX(1,$D9))),AND($E9&gt;0,INDEX(Kalender!FP$81:FP$110,MAX(1,$E9))&gt;INDEX(Kalender!$B$81:$B$110,MAX(1,$E9))),AND($F9&gt;0,INDEX(Kalender!FP$81:FP$110,MAX(1,$F9))&gt;INDEX(Kalender!$B$81:$B$110,MAX(1,$F9)))),2,0))</f>
        <v>0</v>
      </c>
      <c r="FQ9" s="5" t="n">
        <f aca="false">IF(Kalender!FQ9&lt;&gt;1,0,IF(AND($B9&gt;0,INDEX(Kalender!FQ$68:FQ$77,MAX(1,$B9))&gt;INDEX(Kalender!$B$68:$B$77,MAX(1,$B9))),1,0)+IF(OR(AND($C9&gt;0,INDEX(Kalender!FQ$81:FQ$110,MAX(1,$C9))&gt;INDEX(Kalender!$B$81:$B$110,MAX(1,$C9))),AND($D9&gt;0,INDEX(Kalender!FQ$81:FQ$110,MAX(1,$D9))&gt;INDEX(Kalender!$B$81:$B$110,MAX(1,$D9))),AND($E9&gt;0,INDEX(Kalender!FQ$81:FQ$110,MAX(1,$E9))&gt;INDEX(Kalender!$B$81:$B$110,MAX(1,$E9))),AND($F9&gt;0,INDEX(Kalender!FQ$81:FQ$110,MAX(1,$F9))&gt;INDEX(Kalender!$B$81:$B$110,MAX(1,$F9)))),2,0))</f>
        <v>0</v>
      </c>
      <c r="FR9" s="5" t="n">
        <f aca="false">IF(Kalender!FR9&lt;&gt;1,0,IF(AND($B9&gt;0,INDEX(Kalender!FR$68:FR$77,MAX(1,$B9))&gt;INDEX(Kalender!$B$68:$B$77,MAX(1,$B9))),1,0)+IF(OR(AND($C9&gt;0,INDEX(Kalender!FR$81:FR$110,MAX(1,$C9))&gt;INDEX(Kalender!$B$81:$B$110,MAX(1,$C9))),AND($D9&gt;0,INDEX(Kalender!FR$81:FR$110,MAX(1,$D9))&gt;INDEX(Kalender!$B$81:$B$110,MAX(1,$D9))),AND($E9&gt;0,INDEX(Kalender!FR$81:FR$110,MAX(1,$E9))&gt;INDEX(Kalender!$B$81:$B$110,MAX(1,$E9))),AND($F9&gt;0,INDEX(Kalender!FR$81:FR$110,MAX(1,$F9))&gt;INDEX(Kalender!$B$81:$B$110,MAX(1,$F9)))),2,0))</f>
        <v>0</v>
      </c>
      <c r="FS9" s="5" t="n">
        <f aca="false">IF(Kalender!FS9&lt;&gt;1,0,IF(AND($B9&gt;0,INDEX(Kalender!FS$68:FS$77,MAX(1,$B9))&gt;INDEX(Kalender!$B$68:$B$77,MAX(1,$B9))),1,0)+IF(OR(AND($C9&gt;0,INDEX(Kalender!FS$81:FS$110,MAX(1,$C9))&gt;INDEX(Kalender!$B$81:$B$110,MAX(1,$C9))),AND($D9&gt;0,INDEX(Kalender!FS$81:FS$110,MAX(1,$D9))&gt;INDEX(Kalender!$B$81:$B$110,MAX(1,$D9))),AND($E9&gt;0,INDEX(Kalender!FS$81:FS$110,MAX(1,$E9))&gt;INDEX(Kalender!$B$81:$B$110,MAX(1,$E9))),AND($F9&gt;0,INDEX(Kalender!FS$81:FS$110,MAX(1,$F9))&gt;INDEX(Kalender!$B$81:$B$110,MAX(1,$F9)))),2,0))</f>
        <v>0</v>
      </c>
      <c r="FT9" s="5" t="n">
        <f aca="false">IF(Kalender!FT9&lt;&gt;1,0,IF(AND($B9&gt;0,INDEX(Kalender!FT$68:FT$77,MAX(1,$B9))&gt;INDEX(Kalender!$B$68:$B$77,MAX(1,$B9))),1,0)+IF(OR(AND($C9&gt;0,INDEX(Kalender!FT$81:FT$110,MAX(1,$C9))&gt;INDEX(Kalender!$B$81:$B$110,MAX(1,$C9))),AND($D9&gt;0,INDEX(Kalender!FT$81:FT$110,MAX(1,$D9))&gt;INDEX(Kalender!$B$81:$B$110,MAX(1,$D9))),AND($E9&gt;0,INDEX(Kalender!FT$81:FT$110,MAX(1,$E9))&gt;INDEX(Kalender!$B$81:$B$110,MAX(1,$E9))),AND($F9&gt;0,INDEX(Kalender!FT$81:FT$110,MAX(1,$F9))&gt;INDEX(Kalender!$B$81:$B$110,MAX(1,$F9)))),2,0))</f>
        <v>0</v>
      </c>
      <c r="FU9" s="5" t="n">
        <f aca="false">IF(Kalender!FU9&lt;&gt;1,0,IF(AND($B9&gt;0,INDEX(Kalender!FU$68:FU$77,MAX(1,$B9))&gt;INDEX(Kalender!$B$68:$B$77,MAX(1,$B9))),1,0)+IF(OR(AND($C9&gt;0,INDEX(Kalender!FU$81:FU$110,MAX(1,$C9))&gt;INDEX(Kalender!$B$81:$B$110,MAX(1,$C9))),AND($D9&gt;0,INDEX(Kalender!FU$81:FU$110,MAX(1,$D9))&gt;INDEX(Kalender!$B$81:$B$110,MAX(1,$D9))),AND($E9&gt;0,INDEX(Kalender!FU$81:FU$110,MAX(1,$E9))&gt;INDEX(Kalender!$B$81:$B$110,MAX(1,$E9))),AND($F9&gt;0,INDEX(Kalender!FU$81:FU$110,MAX(1,$F9))&gt;INDEX(Kalender!$B$81:$B$110,MAX(1,$F9)))),2,0))</f>
        <v>0</v>
      </c>
      <c r="FV9" s="5" t="n">
        <f aca="false">IF(Kalender!FV9&lt;&gt;1,0,IF(AND($B9&gt;0,INDEX(Kalender!FV$68:FV$77,MAX(1,$B9))&gt;INDEX(Kalender!$B$68:$B$77,MAX(1,$B9))),1,0)+IF(OR(AND($C9&gt;0,INDEX(Kalender!FV$81:FV$110,MAX(1,$C9))&gt;INDEX(Kalender!$B$81:$B$110,MAX(1,$C9))),AND($D9&gt;0,INDEX(Kalender!FV$81:FV$110,MAX(1,$D9))&gt;INDEX(Kalender!$B$81:$B$110,MAX(1,$D9))),AND($E9&gt;0,INDEX(Kalender!FV$81:FV$110,MAX(1,$E9))&gt;INDEX(Kalender!$B$81:$B$110,MAX(1,$E9))),AND($F9&gt;0,INDEX(Kalender!FV$81:FV$110,MAX(1,$F9))&gt;INDEX(Kalender!$B$81:$B$110,MAX(1,$F9)))),2,0))</f>
        <v>0</v>
      </c>
      <c r="FW9" s="5" t="n">
        <f aca="false">IF(Kalender!FW9&lt;&gt;1,0,IF(AND($B9&gt;0,INDEX(Kalender!FW$68:FW$77,MAX(1,$B9))&gt;INDEX(Kalender!$B$68:$B$77,MAX(1,$B9))),1,0)+IF(OR(AND($C9&gt;0,INDEX(Kalender!FW$81:FW$110,MAX(1,$C9))&gt;INDEX(Kalender!$B$81:$B$110,MAX(1,$C9))),AND($D9&gt;0,INDEX(Kalender!FW$81:FW$110,MAX(1,$D9))&gt;INDEX(Kalender!$B$81:$B$110,MAX(1,$D9))),AND($E9&gt;0,INDEX(Kalender!FW$81:FW$110,MAX(1,$E9))&gt;INDEX(Kalender!$B$81:$B$110,MAX(1,$E9))),AND($F9&gt;0,INDEX(Kalender!FW$81:FW$110,MAX(1,$F9))&gt;INDEX(Kalender!$B$81:$B$110,MAX(1,$F9)))),2,0))</f>
        <v>0</v>
      </c>
      <c r="FX9" s="5" t="n">
        <f aca="false">IF(Kalender!FX9&lt;&gt;1,0,IF(AND($B9&gt;0,INDEX(Kalender!FX$68:FX$77,MAX(1,$B9))&gt;INDEX(Kalender!$B$68:$B$77,MAX(1,$B9))),1,0)+IF(OR(AND($C9&gt;0,INDEX(Kalender!FX$81:FX$110,MAX(1,$C9))&gt;INDEX(Kalender!$B$81:$B$110,MAX(1,$C9))),AND($D9&gt;0,INDEX(Kalender!FX$81:FX$110,MAX(1,$D9))&gt;INDEX(Kalender!$B$81:$B$110,MAX(1,$D9))),AND($E9&gt;0,INDEX(Kalender!FX$81:FX$110,MAX(1,$E9))&gt;INDEX(Kalender!$B$81:$B$110,MAX(1,$E9))),AND($F9&gt;0,INDEX(Kalender!FX$81:FX$110,MAX(1,$F9))&gt;INDEX(Kalender!$B$81:$B$110,MAX(1,$F9)))),2,0))</f>
        <v>0</v>
      </c>
      <c r="FY9" s="5" t="n">
        <f aca="false">IF(Kalender!FY9&lt;&gt;1,0,IF(AND($B9&gt;0,INDEX(Kalender!FY$68:FY$77,MAX(1,$B9))&gt;INDEX(Kalender!$B$68:$B$77,MAX(1,$B9))),1,0)+IF(OR(AND($C9&gt;0,INDEX(Kalender!FY$81:FY$110,MAX(1,$C9))&gt;INDEX(Kalender!$B$81:$B$110,MAX(1,$C9))),AND($D9&gt;0,INDEX(Kalender!FY$81:FY$110,MAX(1,$D9))&gt;INDEX(Kalender!$B$81:$B$110,MAX(1,$D9))),AND($E9&gt;0,INDEX(Kalender!FY$81:FY$110,MAX(1,$E9))&gt;INDEX(Kalender!$B$81:$B$110,MAX(1,$E9))),AND($F9&gt;0,INDEX(Kalender!FY$81:FY$110,MAX(1,$F9))&gt;INDEX(Kalender!$B$81:$B$110,MAX(1,$F9)))),2,0))</f>
        <v>0</v>
      </c>
      <c r="FZ9" s="5" t="n">
        <f aca="false">IF(Kalender!FZ9&lt;&gt;1,0,IF(AND($B9&gt;0,INDEX(Kalender!FZ$68:FZ$77,MAX(1,$B9))&gt;INDEX(Kalender!$B$68:$B$77,MAX(1,$B9))),1,0)+IF(OR(AND($C9&gt;0,INDEX(Kalender!FZ$81:FZ$110,MAX(1,$C9))&gt;INDEX(Kalender!$B$81:$B$110,MAX(1,$C9))),AND($D9&gt;0,INDEX(Kalender!FZ$81:FZ$110,MAX(1,$D9))&gt;INDEX(Kalender!$B$81:$B$110,MAX(1,$D9))),AND($E9&gt;0,INDEX(Kalender!FZ$81:FZ$110,MAX(1,$E9))&gt;INDEX(Kalender!$B$81:$B$110,MAX(1,$E9))),AND($F9&gt;0,INDEX(Kalender!FZ$81:FZ$110,MAX(1,$F9))&gt;INDEX(Kalender!$B$81:$B$110,MAX(1,$F9)))),2,0))</f>
        <v>0</v>
      </c>
      <c r="GA9" s="5" t="n">
        <f aca="false">IF(Kalender!GA9&lt;&gt;1,0,IF(AND($B9&gt;0,INDEX(Kalender!GA$68:GA$77,MAX(1,$B9))&gt;INDEX(Kalender!$B$68:$B$77,MAX(1,$B9))),1,0)+IF(OR(AND($C9&gt;0,INDEX(Kalender!GA$81:GA$110,MAX(1,$C9))&gt;INDEX(Kalender!$B$81:$B$110,MAX(1,$C9))),AND($D9&gt;0,INDEX(Kalender!GA$81:GA$110,MAX(1,$D9))&gt;INDEX(Kalender!$B$81:$B$110,MAX(1,$D9))),AND($E9&gt;0,INDEX(Kalender!GA$81:GA$110,MAX(1,$E9))&gt;INDEX(Kalender!$B$81:$B$110,MAX(1,$E9))),AND($F9&gt;0,INDEX(Kalender!GA$81:GA$110,MAX(1,$F9))&gt;INDEX(Kalender!$B$81:$B$110,MAX(1,$F9)))),2,0))</f>
        <v>0</v>
      </c>
      <c r="GB9" s="5" t="n">
        <f aca="false">IF(Kalender!GB9&lt;&gt;1,0,IF(AND($B9&gt;0,INDEX(Kalender!GB$68:GB$77,MAX(1,$B9))&gt;INDEX(Kalender!$B$68:$B$77,MAX(1,$B9))),1,0)+IF(OR(AND($C9&gt;0,INDEX(Kalender!GB$81:GB$110,MAX(1,$C9))&gt;INDEX(Kalender!$B$81:$B$110,MAX(1,$C9))),AND($D9&gt;0,INDEX(Kalender!GB$81:GB$110,MAX(1,$D9))&gt;INDEX(Kalender!$B$81:$B$110,MAX(1,$D9))),AND($E9&gt;0,INDEX(Kalender!GB$81:GB$110,MAX(1,$E9))&gt;INDEX(Kalender!$B$81:$B$110,MAX(1,$E9))),AND($F9&gt;0,INDEX(Kalender!GB$81:GB$110,MAX(1,$F9))&gt;INDEX(Kalender!$B$81:$B$110,MAX(1,$F9)))),2,0))</f>
        <v>0</v>
      </c>
      <c r="GC9" s="5" t="n">
        <f aca="false">IF(Kalender!GC9&lt;&gt;1,0,IF(AND($B9&gt;0,INDEX(Kalender!GC$68:GC$77,MAX(1,$B9))&gt;INDEX(Kalender!$B$68:$B$77,MAX(1,$B9))),1,0)+IF(OR(AND($C9&gt;0,INDEX(Kalender!GC$81:GC$110,MAX(1,$C9))&gt;INDEX(Kalender!$B$81:$B$110,MAX(1,$C9))),AND($D9&gt;0,INDEX(Kalender!GC$81:GC$110,MAX(1,$D9))&gt;INDEX(Kalender!$B$81:$B$110,MAX(1,$D9))),AND($E9&gt;0,INDEX(Kalender!GC$81:GC$110,MAX(1,$E9))&gt;INDEX(Kalender!$B$81:$B$110,MAX(1,$E9))),AND($F9&gt;0,INDEX(Kalender!GC$81:GC$110,MAX(1,$F9))&gt;INDEX(Kalender!$B$81:$B$110,MAX(1,$F9)))),2,0))</f>
        <v>0</v>
      </c>
      <c r="GD9" s="5" t="n">
        <f aca="false">IF(Kalender!GD9&lt;&gt;1,0,IF(AND($B9&gt;0,INDEX(Kalender!GD$68:GD$77,MAX(1,$B9))&gt;INDEX(Kalender!$B$68:$B$77,MAX(1,$B9))),1,0)+IF(OR(AND($C9&gt;0,INDEX(Kalender!GD$81:GD$110,MAX(1,$C9))&gt;INDEX(Kalender!$B$81:$B$110,MAX(1,$C9))),AND($D9&gt;0,INDEX(Kalender!GD$81:GD$110,MAX(1,$D9))&gt;INDEX(Kalender!$B$81:$B$110,MAX(1,$D9))),AND($E9&gt;0,INDEX(Kalender!GD$81:GD$110,MAX(1,$E9))&gt;INDEX(Kalender!$B$81:$B$110,MAX(1,$E9))),AND($F9&gt;0,INDEX(Kalender!GD$81:GD$110,MAX(1,$F9))&gt;INDEX(Kalender!$B$81:$B$110,MAX(1,$F9)))),2,0))</f>
        <v>0</v>
      </c>
      <c r="GE9" s="5" t="n">
        <f aca="false">IF(Kalender!GE9&lt;&gt;1,0,IF(AND($B9&gt;0,INDEX(Kalender!GE$68:GE$77,MAX(1,$B9))&gt;INDEX(Kalender!$B$68:$B$77,MAX(1,$B9))),1,0)+IF(OR(AND($C9&gt;0,INDEX(Kalender!GE$81:GE$110,MAX(1,$C9))&gt;INDEX(Kalender!$B$81:$B$110,MAX(1,$C9))),AND($D9&gt;0,INDEX(Kalender!GE$81:GE$110,MAX(1,$D9))&gt;INDEX(Kalender!$B$81:$B$110,MAX(1,$D9))),AND($E9&gt;0,INDEX(Kalender!GE$81:GE$110,MAX(1,$E9))&gt;INDEX(Kalender!$B$81:$B$110,MAX(1,$E9))),AND($F9&gt;0,INDEX(Kalender!GE$81:GE$110,MAX(1,$F9))&gt;INDEX(Kalender!$B$81:$B$110,MAX(1,$F9)))),2,0))</f>
        <v>0</v>
      </c>
      <c r="GF9" s="5" t="n">
        <f aca="false">IF(Kalender!GF9&lt;&gt;1,0,IF(AND($B9&gt;0,INDEX(Kalender!GF$68:GF$77,MAX(1,$B9))&gt;INDEX(Kalender!$B$68:$B$77,MAX(1,$B9))),1,0)+IF(OR(AND($C9&gt;0,INDEX(Kalender!GF$81:GF$110,MAX(1,$C9))&gt;INDEX(Kalender!$B$81:$B$110,MAX(1,$C9))),AND($D9&gt;0,INDEX(Kalender!GF$81:GF$110,MAX(1,$D9))&gt;INDEX(Kalender!$B$81:$B$110,MAX(1,$D9))),AND($E9&gt;0,INDEX(Kalender!GF$81:GF$110,MAX(1,$E9))&gt;INDEX(Kalender!$B$81:$B$110,MAX(1,$E9))),AND($F9&gt;0,INDEX(Kalender!GF$81:GF$110,MAX(1,$F9))&gt;INDEX(Kalender!$B$81:$B$110,MAX(1,$F9)))),2,0))</f>
        <v>0</v>
      </c>
      <c r="GG9" s="5" t="n">
        <f aca="false">IF(Kalender!GG9&lt;&gt;1,0,IF(AND($B9&gt;0,INDEX(Kalender!GG$68:GG$77,MAX(1,$B9))&gt;INDEX(Kalender!$B$68:$B$77,MAX(1,$B9))),1,0)+IF(OR(AND($C9&gt;0,INDEX(Kalender!GG$81:GG$110,MAX(1,$C9))&gt;INDEX(Kalender!$B$81:$B$110,MAX(1,$C9))),AND($D9&gt;0,INDEX(Kalender!GG$81:GG$110,MAX(1,$D9))&gt;INDEX(Kalender!$B$81:$B$110,MAX(1,$D9))),AND($E9&gt;0,INDEX(Kalender!GG$81:GG$110,MAX(1,$E9))&gt;INDEX(Kalender!$B$81:$B$110,MAX(1,$E9))),AND($F9&gt;0,INDEX(Kalender!GG$81:GG$110,MAX(1,$F9))&gt;INDEX(Kalender!$B$81:$B$110,MAX(1,$F9)))),2,0))</f>
        <v>0</v>
      </c>
      <c r="GH9" s="5" t="n">
        <f aca="false">IF(Kalender!GH9&lt;&gt;1,0,IF(AND($B9&gt;0,INDEX(Kalender!GH$68:GH$77,MAX(1,$B9))&gt;INDEX(Kalender!$B$68:$B$77,MAX(1,$B9))),1,0)+IF(OR(AND($C9&gt;0,INDEX(Kalender!GH$81:GH$110,MAX(1,$C9))&gt;INDEX(Kalender!$B$81:$B$110,MAX(1,$C9))),AND($D9&gt;0,INDEX(Kalender!GH$81:GH$110,MAX(1,$D9))&gt;INDEX(Kalender!$B$81:$B$110,MAX(1,$D9))),AND($E9&gt;0,INDEX(Kalender!GH$81:GH$110,MAX(1,$E9))&gt;INDEX(Kalender!$B$81:$B$110,MAX(1,$E9))),AND($F9&gt;0,INDEX(Kalender!GH$81:GH$110,MAX(1,$F9))&gt;INDEX(Kalender!$B$81:$B$110,MAX(1,$F9)))),2,0))</f>
        <v>0</v>
      </c>
      <c r="GI9" s="5" t="n">
        <f aca="false">IF(Kalender!GI9&lt;&gt;1,0,IF(AND($B9&gt;0,INDEX(Kalender!GI$68:GI$77,MAX(1,$B9))&gt;INDEX(Kalender!$B$68:$B$77,MAX(1,$B9))),1,0)+IF(OR(AND($C9&gt;0,INDEX(Kalender!GI$81:GI$110,MAX(1,$C9))&gt;INDEX(Kalender!$B$81:$B$110,MAX(1,$C9))),AND($D9&gt;0,INDEX(Kalender!GI$81:GI$110,MAX(1,$D9))&gt;INDEX(Kalender!$B$81:$B$110,MAX(1,$D9))),AND($E9&gt;0,INDEX(Kalender!GI$81:GI$110,MAX(1,$E9))&gt;INDEX(Kalender!$B$81:$B$110,MAX(1,$E9))),AND($F9&gt;0,INDEX(Kalender!GI$81:GI$110,MAX(1,$F9))&gt;INDEX(Kalender!$B$81:$B$110,MAX(1,$F9)))),2,0))</f>
        <v>0</v>
      </c>
      <c r="GJ9" s="5" t="n">
        <f aca="false">IF(Kalender!GJ9&lt;&gt;1,0,IF(AND($B9&gt;0,INDEX(Kalender!GJ$68:GJ$77,MAX(1,$B9))&gt;INDEX(Kalender!$B$68:$B$77,MAX(1,$B9))),1,0)+IF(OR(AND($C9&gt;0,INDEX(Kalender!GJ$81:GJ$110,MAX(1,$C9))&gt;INDEX(Kalender!$B$81:$B$110,MAX(1,$C9))),AND($D9&gt;0,INDEX(Kalender!GJ$81:GJ$110,MAX(1,$D9))&gt;INDEX(Kalender!$B$81:$B$110,MAX(1,$D9))),AND($E9&gt;0,INDEX(Kalender!GJ$81:GJ$110,MAX(1,$E9))&gt;INDEX(Kalender!$B$81:$B$110,MAX(1,$E9))),AND($F9&gt;0,INDEX(Kalender!GJ$81:GJ$110,MAX(1,$F9))&gt;INDEX(Kalender!$B$81:$B$110,MAX(1,$F9)))),2,0))</f>
        <v>0</v>
      </c>
      <c r="GK9" s="5" t="n">
        <f aca="false">IF(Kalender!GK9&lt;&gt;1,0,IF(AND($B9&gt;0,INDEX(Kalender!GK$68:GK$77,MAX(1,$B9))&gt;INDEX(Kalender!$B$68:$B$77,MAX(1,$B9))),1,0)+IF(OR(AND($C9&gt;0,INDEX(Kalender!GK$81:GK$110,MAX(1,$C9))&gt;INDEX(Kalender!$B$81:$B$110,MAX(1,$C9))),AND($D9&gt;0,INDEX(Kalender!GK$81:GK$110,MAX(1,$D9))&gt;INDEX(Kalender!$B$81:$B$110,MAX(1,$D9))),AND($E9&gt;0,INDEX(Kalender!GK$81:GK$110,MAX(1,$E9))&gt;INDEX(Kalender!$B$81:$B$110,MAX(1,$E9))),AND($F9&gt;0,INDEX(Kalender!GK$81:GK$110,MAX(1,$F9))&gt;INDEX(Kalender!$B$81:$B$110,MAX(1,$F9)))),2,0))</f>
        <v>0</v>
      </c>
      <c r="GL9" s="5" t="n">
        <f aca="false">IF(Kalender!GL9&lt;&gt;1,0,IF(AND($B9&gt;0,INDEX(Kalender!GL$68:GL$77,MAX(1,$B9))&gt;INDEX(Kalender!$B$68:$B$77,MAX(1,$B9))),1,0)+IF(OR(AND($C9&gt;0,INDEX(Kalender!GL$81:GL$110,MAX(1,$C9))&gt;INDEX(Kalender!$B$81:$B$110,MAX(1,$C9))),AND($D9&gt;0,INDEX(Kalender!GL$81:GL$110,MAX(1,$D9))&gt;INDEX(Kalender!$B$81:$B$110,MAX(1,$D9))),AND($E9&gt;0,INDEX(Kalender!GL$81:GL$110,MAX(1,$E9))&gt;INDEX(Kalender!$B$81:$B$110,MAX(1,$E9))),AND($F9&gt;0,INDEX(Kalender!GL$81:GL$110,MAX(1,$F9))&gt;INDEX(Kalender!$B$81:$B$110,MAX(1,$F9)))),2,0))</f>
        <v>0</v>
      </c>
      <c r="GM9" s="5" t="n">
        <f aca="false">IF(Kalender!GM9&lt;&gt;1,0,IF(AND($B9&gt;0,INDEX(Kalender!GM$68:GM$77,MAX(1,$B9))&gt;INDEX(Kalender!$B$68:$B$77,MAX(1,$B9))),1,0)+IF(OR(AND($C9&gt;0,INDEX(Kalender!GM$81:GM$110,MAX(1,$C9))&gt;INDEX(Kalender!$B$81:$B$110,MAX(1,$C9))),AND($D9&gt;0,INDEX(Kalender!GM$81:GM$110,MAX(1,$D9))&gt;INDEX(Kalender!$B$81:$B$110,MAX(1,$D9))),AND($E9&gt;0,INDEX(Kalender!GM$81:GM$110,MAX(1,$E9))&gt;INDEX(Kalender!$B$81:$B$110,MAX(1,$E9))),AND($F9&gt;0,INDEX(Kalender!GM$81:GM$110,MAX(1,$F9))&gt;INDEX(Kalender!$B$81:$B$110,MAX(1,$F9)))),2,0))</f>
        <v>0</v>
      </c>
      <c r="GN9" s="5" t="n">
        <f aca="false">IF(Kalender!GN9&lt;&gt;1,0,IF(AND($B9&gt;0,INDEX(Kalender!GN$68:GN$77,MAX(1,$B9))&gt;INDEX(Kalender!$B$68:$B$77,MAX(1,$B9))),1,0)+IF(OR(AND($C9&gt;0,INDEX(Kalender!GN$81:GN$110,MAX(1,$C9))&gt;INDEX(Kalender!$B$81:$B$110,MAX(1,$C9))),AND($D9&gt;0,INDEX(Kalender!GN$81:GN$110,MAX(1,$D9))&gt;INDEX(Kalender!$B$81:$B$110,MAX(1,$D9))),AND($E9&gt;0,INDEX(Kalender!GN$81:GN$110,MAX(1,$E9))&gt;INDEX(Kalender!$B$81:$B$110,MAX(1,$E9))),AND($F9&gt;0,INDEX(Kalender!GN$81:GN$110,MAX(1,$F9))&gt;INDEX(Kalender!$B$81:$B$110,MAX(1,$F9)))),2,0))</f>
        <v>0</v>
      </c>
      <c r="GO9" s="5" t="n">
        <f aca="false">IF(Kalender!GO9&lt;&gt;1,0,IF(AND($B9&gt;0,INDEX(Kalender!GO$68:GO$77,MAX(1,$B9))&gt;INDEX(Kalender!$B$68:$B$77,MAX(1,$B9))),1,0)+IF(OR(AND($C9&gt;0,INDEX(Kalender!GO$81:GO$110,MAX(1,$C9))&gt;INDEX(Kalender!$B$81:$B$110,MAX(1,$C9))),AND($D9&gt;0,INDEX(Kalender!GO$81:GO$110,MAX(1,$D9))&gt;INDEX(Kalender!$B$81:$B$110,MAX(1,$D9))),AND($E9&gt;0,INDEX(Kalender!GO$81:GO$110,MAX(1,$E9))&gt;INDEX(Kalender!$B$81:$B$110,MAX(1,$E9))),AND($F9&gt;0,INDEX(Kalender!GO$81:GO$110,MAX(1,$F9))&gt;INDEX(Kalender!$B$81:$B$110,MAX(1,$F9)))),2,0))</f>
        <v>0</v>
      </c>
      <c r="GP9" s="5" t="n">
        <f aca="false">IF(Kalender!GP9&lt;&gt;1,0,IF(AND($B9&gt;0,INDEX(Kalender!GP$68:GP$77,MAX(1,$B9))&gt;INDEX(Kalender!$B$68:$B$77,MAX(1,$B9))),1,0)+IF(OR(AND($C9&gt;0,INDEX(Kalender!GP$81:GP$110,MAX(1,$C9))&gt;INDEX(Kalender!$B$81:$B$110,MAX(1,$C9))),AND($D9&gt;0,INDEX(Kalender!GP$81:GP$110,MAX(1,$D9))&gt;INDEX(Kalender!$B$81:$B$110,MAX(1,$D9))),AND($E9&gt;0,INDEX(Kalender!GP$81:GP$110,MAX(1,$E9))&gt;INDEX(Kalender!$B$81:$B$110,MAX(1,$E9))),AND($F9&gt;0,INDEX(Kalender!GP$81:GP$110,MAX(1,$F9))&gt;INDEX(Kalender!$B$81:$B$110,MAX(1,$F9)))),2,0))</f>
        <v>0</v>
      </c>
      <c r="GQ9" s="5" t="n">
        <f aca="false">IF(Kalender!GQ9&lt;&gt;1,0,IF(AND($B9&gt;0,INDEX(Kalender!GQ$68:GQ$77,MAX(1,$B9))&gt;INDEX(Kalender!$B$68:$B$77,MAX(1,$B9))),1,0)+IF(OR(AND($C9&gt;0,INDEX(Kalender!GQ$81:GQ$110,MAX(1,$C9))&gt;INDEX(Kalender!$B$81:$B$110,MAX(1,$C9))),AND($D9&gt;0,INDEX(Kalender!GQ$81:GQ$110,MAX(1,$D9))&gt;INDEX(Kalender!$B$81:$B$110,MAX(1,$D9))),AND($E9&gt;0,INDEX(Kalender!GQ$81:GQ$110,MAX(1,$E9))&gt;INDEX(Kalender!$B$81:$B$110,MAX(1,$E9))),AND($F9&gt;0,INDEX(Kalender!GQ$81:GQ$110,MAX(1,$F9))&gt;INDEX(Kalender!$B$81:$B$110,MAX(1,$F9)))),2,0))</f>
        <v>0</v>
      </c>
      <c r="GR9" s="5" t="n">
        <f aca="false">IF(Kalender!GR9&lt;&gt;1,0,IF(AND($B9&gt;0,INDEX(Kalender!GR$68:GR$77,MAX(1,$B9))&gt;INDEX(Kalender!$B$68:$B$77,MAX(1,$B9))),1,0)+IF(OR(AND($C9&gt;0,INDEX(Kalender!GR$81:GR$110,MAX(1,$C9))&gt;INDEX(Kalender!$B$81:$B$110,MAX(1,$C9))),AND($D9&gt;0,INDEX(Kalender!GR$81:GR$110,MAX(1,$D9))&gt;INDEX(Kalender!$B$81:$B$110,MAX(1,$D9))),AND($E9&gt;0,INDEX(Kalender!GR$81:GR$110,MAX(1,$E9))&gt;INDEX(Kalender!$B$81:$B$110,MAX(1,$E9))),AND($F9&gt;0,INDEX(Kalender!GR$81:GR$110,MAX(1,$F9))&gt;INDEX(Kalender!$B$81:$B$110,MAX(1,$F9)))),2,0))</f>
        <v>0</v>
      </c>
      <c r="GS9" s="5" t="n">
        <f aca="false">IF(Kalender!GS9&lt;&gt;1,0,IF(AND($B9&gt;0,INDEX(Kalender!GS$68:GS$77,MAX(1,$B9))&gt;INDEX(Kalender!$B$68:$B$77,MAX(1,$B9))),1,0)+IF(OR(AND($C9&gt;0,INDEX(Kalender!GS$81:GS$110,MAX(1,$C9))&gt;INDEX(Kalender!$B$81:$B$110,MAX(1,$C9))),AND($D9&gt;0,INDEX(Kalender!GS$81:GS$110,MAX(1,$D9))&gt;INDEX(Kalender!$B$81:$B$110,MAX(1,$D9))),AND($E9&gt;0,INDEX(Kalender!GS$81:GS$110,MAX(1,$E9))&gt;INDEX(Kalender!$B$81:$B$110,MAX(1,$E9))),AND($F9&gt;0,INDEX(Kalender!GS$81:GS$110,MAX(1,$F9))&gt;INDEX(Kalender!$B$81:$B$110,MAX(1,$F9)))),2,0))</f>
        <v>0</v>
      </c>
      <c r="GT9" s="5" t="n">
        <f aca="false">IF(Kalender!GT9&lt;&gt;1,0,IF(AND($B9&gt;0,INDEX(Kalender!GT$68:GT$77,MAX(1,$B9))&gt;INDEX(Kalender!$B$68:$B$77,MAX(1,$B9))),1,0)+IF(OR(AND($C9&gt;0,INDEX(Kalender!GT$81:GT$110,MAX(1,$C9))&gt;INDEX(Kalender!$B$81:$B$110,MAX(1,$C9))),AND($D9&gt;0,INDEX(Kalender!GT$81:GT$110,MAX(1,$D9))&gt;INDEX(Kalender!$B$81:$B$110,MAX(1,$D9))),AND($E9&gt;0,INDEX(Kalender!GT$81:GT$110,MAX(1,$E9))&gt;INDEX(Kalender!$B$81:$B$110,MAX(1,$E9))),AND($F9&gt;0,INDEX(Kalender!GT$81:GT$110,MAX(1,$F9))&gt;INDEX(Kalender!$B$81:$B$110,MAX(1,$F9)))),2,0))</f>
        <v>0</v>
      </c>
      <c r="GU9" s="5" t="n">
        <f aca="false">IF(Kalender!GU9&lt;&gt;1,0,IF(AND($B9&gt;0,INDEX(Kalender!GU$68:GU$77,MAX(1,$B9))&gt;INDEX(Kalender!$B$68:$B$77,MAX(1,$B9))),1,0)+IF(OR(AND($C9&gt;0,INDEX(Kalender!GU$81:GU$110,MAX(1,$C9))&gt;INDEX(Kalender!$B$81:$B$110,MAX(1,$C9))),AND($D9&gt;0,INDEX(Kalender!GU$81:GU$110,MAX(1,$D9))&gt;INDEX(Kalender!$B$81:$B$110,MAX(1,$D9))),AND($E9&gt;0,INDEX(Kalender!GU$81:GU$110,MAX(1,$E9))&gt;INDEX(Kalender!$B$81:$B$110,MAX(1,$E9))),AND($F9&gt;0,INDEX(Kalender!GU$81:GU$110,MAX(1,$F9))&gt;INDEX(Kalender!$B$81:$B$110,MAX(1,$F9)))),2,0))</f>
        <v>0</v>
      </c>
      <c r="GV9" s="5" t="n">
        <f aca="false">IF(Kalender!GV9&lt;&gt;1,0,IF(AND($B9&gt;0,INDEX(Kalender!GV$68:GV$77,MAX(1,$B9))&gt;INDEX(Kalender!$B$68:$B$77,MAX(1,$B9))),1,0)+IF(OR(AND($C9&gt;0,INDEX(Kalender!GV$81:GV$110,MAX(1,$C9))&gt;INDEX(Kalender!$B$81:$B$110,MAX(1,$C9))),AND($D9&gt;0,INDEX(Kalender!GV$81:GV$110,MAX(1,$D9))&gt;INDEX(Kalender!$B$81:$B$110,MAX(1,$D9))),AND($E9&gt;0,INDEX(Kalender!GV$81:GV$110,MAX(1,$E9))&gt;INDEX(Kalender!$B$81:$B$110,MAX(1,$E9))),AND($F9&gt;0,INDEX(Kalender!GV$81:GV$110,MAX(1,$F9))&gt;INDEX(Kalender!$B$81:$B$110,MAX(1,$F9)))),2,0))</f>
        <v>0</v>
      </c>
      <c r="GW9" s="5" t="n">
        <f aca="false">IF(Kalender!GW9&lt;&gt;1,0,IF(AND($B9&gt;0,INDEX(Kalender!GW$68:GW$77,MAX(1,$B9))&gt;INDEX(Kalender!$B$68:$B$77,MAX(1,$B9))),1,0)+IF(OR(AND($C9&gt;0,INDEX(Kalender!GW$81:GW$110,MAX(1,$C9))&gt;INDEX(Kalender!$B$81:$B$110,MAX(1,$C9))),AND($D9&gt;0,INDEX(Kalender!GW$81:GW$110,MAX(1,$D9))&gt;INDEX(Kalender!$B$81:$B$110,MAX(1,$D9))),AND($E9&gt;0,INDEX(Kalender!GW$81:GW$110,MAX(1,$E9))&gt;INDEX(Kalender!$B$81:$B$110,MAX(1,$E9))),AND($F9&gt;0,INDEX(Kalender!GW$81:GW$110,MAX(1,$F9))&gt;INDEX(Kalender!$B$81:$B$110,MAX(1,$F9)))),2,0))</f>
        <v>0</v>
      </c>
      <c r="GX9" s="5" t="n">
        <f aca="false">IF(Kalender!GX9&lt;&gt;1,0,IF(AND($B9&gt;0,INDEX(Kalender!GX$68:GX$77,MAX(1,$B9))&gt;INDEX(Kalender!$B$68:$B$77,MAX(1,$B9))),1,0)+IF(OR(AND($C9&gt;0,INDEX(Kalender!GX$81:GX$110,MAX(1,$C9))&gt;INDEX(Kalender!$B$81:$B$110,MAX(1,$C9))),AND($D9&gt;0,INDEX(Kalender!GX$81:GX$110,MAX(1,$D9))&gt;INDEX(Kalender!$B$81:$B$110,MAX(1,$D9))),AND($E9&gt;0,INDEX(Kalender!GX$81:GX$110,MAX(1,$E9))&gt;INDEX(Kalender!$B$81:$B$110,MAX(1,$E9))),AND($F9&gt;0,INDEX(Kalender!GX$81:GX$110,MAX(1,$F9))&gt;INDEX(Kalender!$B$81:$B$110,MAX(1,$F9)))),2,0))</f>
        <v>0</v>
      </c>
      <c r="GY9" s="5" t="n">
        <f aca="false">IF(Kalender!GY9&lt;&gt;1,0,IF(AND($B9&gt;0,INDEX(Kalender!GY$68:GY$77,MAX(1,$B9))&gt;INDEX(Kalender!$B$68:$B$77,MAX(1,$B9))),1,0)+IF(OR(AND($C9&gt;0,INDEX(Kalender!GY$81:GY$110,MAX(1,$C9))&gt;INDEX(Kalender!$B$81:$B$110,MAX(1,$C9))),AND($D9&gt;0,INDEX(Kalender!GY$81:GY$110,MAX(1,$D9))&gt;INDEX(Kalender!$B$81:$B$110,MAX(1,$D9))),AND($E9&gt;0,INDEX(Kalender!GY$81:GY$110,MAX(1,$E9))&gt;INDEX(Kalender!$B$81:$B$110,MAX(1,$E9))),AND($F9&gt;0,INDEX(Kalender!GY$81:GY$110,MAX(1,$F9))&gt;INDEX(Kalender!$B$81:$B$110,MAX(1,$F9)))),2,0))</f>
        <v>0</v>
      </c>
      <c r="GZ9" s="5" t="n">
        <f aca="false">IF(Kalender!GZ9&lt;&gt;1,0,IF(AND($B9&gt;0,INDEX(Kalender!GZ$68:GZ$77,MAX(1,$B9))&gt;INDEX(Kalender!$B$68:$B$77,MAX(1,$B9))),1,0)+IF(OR(AND($C9&gt;0,INDEX(Kalender!GZ$81:GZ$110,MAX(1,$C9))&gt;INDEX(Kalender!$B$81:$B$110,MAX(1,$C9))),AND($D9&gt;0,INDEX(Kalender!GZ$81:GZ$110,MAX(1,$D9))&gt;INDEX(Kalender!$B$81:$B$110,MAX(1,$D9))),AND($E9&gt;0,INDEX(Kalender!GZ$81:GZ$110,MAX(1,$E9))&gt;INDEX(Kalender!$B$81:$B$110,MAX(1,$E9))),AND($F9&gt;0,INDEX(Kalender!GZ$81:GZ$110,MAX(1,$F9))&gt;INDEX(Kalender!$B$81:$B$110,MAX(1,$F9)))),2,0))</f>
        <v>0</v>
      </c>
      <c r="HA9" s="5" t="n">
        <f aca="false">IF(Kalender!HA9&lt;&gt;1,0,IF(AND($B9&gt;0,INDEX(Kalender!HA$68:HA$77,MAX(1,$B9))&gt;INDEX(Kalender!$B$68:$B$77,MAX(1,$B9))),1,0)+IF(OR(AND($C9&gt;0,INDEX(Kalender!HA$81:HA$110,MAX(1,$C9))&gt;INDEX(Kalender!$B$81:$B$110,MAX(1,$C9))),AND($D9&gt;0,INDEX(Kalender!HA$81:HA$110,MAX(1,$D9))&gt;INDEX(Kalender!$B$81:$B$110,MAX(1,$D9))),AND($E9&gt;0,INDEX(Kalender!HA$81:HA$110,MAX(1,$E9))&gt;INDEX(Kalender!$B$81:$B$110,MAX(1,$E9))),AND($F9&gt;0,INDEX(Kalender!HA$81:HA$110,MAX(1,$F9))&gt;INDEX(Kalender!$B$81:$B$110,MAX(1,$F9)))),2,0))</f>
        <v>0</v>
      </c>
      <c r="HB9" s="5" t="n">
        <f aca="false">IF(Kalender!HB9&lt;&gt;1,0,IF(AND($B9&gt;0,INDEX(Kalender!HB$68:HB$77,MAX(1,$B9))&gt;INDEX(Kalender!$B$68:$B$77,MAX(1,$B9))),1,0)+IF(OR(AND($C9&gt;0,INDEX(Kalender!HB$81:HB$110,MAX(1,$C9))&gt;INDEX(Kalender!$B$81:$B$110,MAX(1,$C9))),AND($D9&gt;0,INDEX(Kalender!HB$81:HB$110,MAX(1,$D9))&gt;INDEX(Kalender!$B$81:$B$110,MAX(1,$D9))),AND($E9&gt;0,INDEX(Kalender!HB$81:HB$110,MAX(1,$E9))&gt;INDEX(Kalender!$B$81:$B$110,MAX(1,$E9))),AND($F9&gt;0,INDEX(Kalender!HB$81:HB$110,MAX(1,$F9))&gt;INDEX(Kalender!$B$81:$B$110,MAX(1,$F9)))),2,0))</f>
        <v>0</v>
      </c>
      <c r="HC9" s="5" t="n">
        <f aca="false">IF(Kalender!HC9&lt;&gt;1,0,IF(AND($B9&gt;0,INDEX(Kalender!HC$68:HC$77,MAX(1,$B9))&gt;INDEX(Kalender!$B$68:$B$77,MAX(1,$B9))),1,0)+IF(OR(AND($C9&gt;0,INDEX(Kalender!HC$81:HC$110,MAX(1,$C9))&gt;INDEX(Kalender!$B$81:$B$110,MAX(1,$C9))),AND($D9&gt;0,INDEX(Kalender!HC$81:HC$110,MAX(1,$D9))&gt;INDEX(Kalender!$B$81:$B$110,MAX(1,$D9))),AND($E9&gt;0,INDEX(Kalender!HC$81:HC$110,MAX(1,$E9))&gt;INDEX(Kalender!$B$81:$B$110,MAX(1,$E9))),AND($F9&gt;0,INDEX(Kalender!HC$81:HC$110,MAX(1,$F9))&gt;INDEX(Kalender!$B$81:$B$110,MAX(1,$F9)))),2,0))</f>
        <v>0</v>
      </c>
      <c r="HD9" s="5" t="n">
        <f aca="false">IF(Kalender!HD9&lt;&gt;1,0,IF(AND($B9&gt;0,INDEX(Kalender!HD$68:HD$77,MAX(1,$B9))&gt;INDEX(Kalender!$B$68:$B$77,MAX(1,$B9))),1,0)+IF(OR(AND($C9&gt;0,INDEX(Kalender!HD$81:HD$110,MAX(1,$C9))&gt;INDEX(Kalender!$B$81:$B$110,MAX(1,$C9))),AND($D9&gt;0,INDEX(Kalender!HD$81:HD$110,MAX(1,$D9))&gt;INDEX(Kalender!$B$81:$B$110,MAX(1,$D9))),AND($E9&gt;0,INDEX(Kalender!HD$81:HD$110,MAX(1,$E9))&gt;INDEX(Kalender!$B$81:$B$110,MAX(1,$E9))),AND($F9&gt;0,INDEX(Kalender!HD$81:HD$110,MAX(1,$F9))&gt;INDEX(Kalender!$B$81:$B$110,MAX(1,$F9)))),2,0))</f>
        <v>0</v>
      </c>
      <c r="HE9" s="5" t="n">
        <f aca="false">IF(Kalender!HE9&lt;&gt;1,0,IF(AND($B9&gt;0,INDEX(Kalender!HE$68:HE$77,MAX(1,$B9))&gt;INDEX(Kalender!$B$68:$B$77,MAX(1,$B9))),1,0)+IF(OR(AND($C9&gt;0,INDEX(Kalender!HE$81:HE$110,MAX(1,$C9))&gt;INDEX(Kalender!$B$81:$B$110,MAX(1,$C9))),AND($D9&gt;0,INDEX(Kalender!HE$81:HE$110,MAX(1,$D9))&gt;INDEX(Kalender!$B$81:$B$110,MAX(1,$D9))),AND($E9&gt;0,INDEX(Kalender!HE$81:HE$110,MAX(1,$E9))&gt;INDEX(Kalender!$B$81:$B$110,MAX(1,$E9))),AND($F9&gt;0,INDEX(Kalender!HE$81:HE$110,MAX(1,$F9))&gt;INDEX(Kalender!$B$81:$B$110,MAX(1,$F9)))),2,0))</f>
        <v>0</v>
      </c>
      <c r="HF9" s="5" t="n">
        <f aca="false">IF(Kalender!HF9&lt;&gt;1,0,IF(AND($B9&gt;0,INDEX(Kalender!HF$68:HF$77,MAX(1,$B9))&gt;INDEX(Kalender!$B$68:$B$77,MAX(1,$B9))),1,0)+IF(OR(AND($C9&gt;0,INDEX(Kalender!HF$81:HF$110,MAX(1,$C9))&gt;INDEX(Kalender!$B$81:$B$110,MAX(1,$C9))),AND($D9&gt;0,INDEX(Kalender!HF$81:HF$110,MAX(1,$D9))&gt;INDEX(Kalender!$B$81:$B$110,MAX(1,$D9))),AND($E9&gt;0,INDEX(Kalender!HF$81:HF$110,MAX(1,$E9))&gt;INDEX(Kalender!$B$81:$B$110,MAX(1,$E9))),AND($F9&gt;0,INDEX(Kalender!HF$81:HF$110,MAX(1,$F9))&gt;INDEX(Kalender!$B$81:$B$110,MAX(1,$F9)))),2,0))</f>
        <v>0</v>
      </c>
      <c r="HG9" s="5" t="n">
        <f aca="false">IF(Kalender!HG9&lt;&gt;1,0,IF(AND($B9&gt;0,INDEX(Kalender!HG$68:HG$77,MAX(1,$B9))&gt;INDEX(Kalender!$B$68:$B$77,MAX(1,$B9))),1,0)+IF(OR(AND($C9&gt;0,INDEX(Kalender!HG$81:HG$110,MAX(1,$C9))&gt;INDEX(Kalender!$B$81:$B$110,MAX(1,$C9))),AND($D9&gt;0,INDEX(Kalender!HG$81:HG$110,MAX(1,$D9))&gt;INDEX(Kalender!$B$81:$B$110,MAX(1,$D9))),AND($E9&gt;0,INDEX(Kalender!HG$81:HG$110,MAX(1,$E9))&gt;INDEX(Kalender!$B$81:$B$110,MAX(1,$E9))),AND($F9&gt;0,INDEX(Kalender!HG$81:HG$110,MAX(1,$F9))&gt;INDEX(Kalender!$B$81:$B$110,MAX(1,$F9)))),2,0))</f>
        <v>0</v>
      </c>
      <c r="HH9" s="5" t="n">
        <f aca="false">IF(Kalender!HH9&lt;&gt;1,0,IF(AND($B9&gt;0,INDEX(Kalender!HH$68:HH$77,MAX(1,$B9))&gt;INDEX(Kalender!$B$68:$B$77,MAX(1,$B9))),1,0)+IF(OR(AND($C9&gt;0,INDEX(Kalender!HH$81:HH$110,MAX(1,$C9))&gt;INDEX(Kalender!$B$81:$B$110,MAX(1,$C9))),AND($D9&gt;0,INDEX(Kalender!HH$81:HH$110,MAX(1,$D9))&gt;INDEX(Kalender!$B$81:$B$110,MAX(1,$D9))),AND($E9&gt;0,INDEX(Kalender!HH$81:HH$110,MAX(1,$E9))&gt;INDEX(Kalender!$B$81:$B$110,MAX(1,$E9))),AND($F9&gt;0,INDEX(Kalender!HH$81:HH$110,MAX(1,$F9))&gt;INDEX(Kalender!$B$81:$B$110,MAX(1,$F9)))),2,0))</f>
        <v>0</v>
      </c>
      <c r="HI9" s="5" t="n">
        <f aca="false">IF(Kalender!HI9&lt;&gt;1,0,IF(AND($B9&gt;0,INDEX(Kalender!HI$68:HI$77,MAX(1,$B9))&gt;INDEX(Kalender!$B$68:$B$77,MAX(1,$B9))),1,0)+IF(OR(AND($C9&gt;0,INDEX(Kalender!HI$81:HI$110,MAX(1,$C9))&gt;INDEX(Kalender!$B$81:$B$110,MAX(1,$C9))),AND($D9&gt;0,INDEX(Kalender!HI$81:HI$110,MAX(1,$D9))&gt;INDEX(Kalender!$B$81:$B$110,MAX(1,$D9))),AND($E9&gt;0,INDEX(Kalender!HI$81:HI$110,MAX(1,$E9))&gt;INDEX(Kalender!$B$81:$B$110,MAX(1,$E9))),AND($F9&gt;0,INDEX(Kalender!HI$81:HI$110,MAX(1,$F9))&gt;INDEX(Kalender!$B$81:$B$110,MAX(1,$F9)))),2,0))</f>
        <v>0</v>
      </c>
      <c r="HJ9" s="5" t="n">
        <f aca="false">IF(Kalender!HJ9&lt;&gt;1,0,IF(AND($B9&gt;0,INDEX(Kalender!HJ$68:HJ$77,MAX(1,$B9))&gt;INDEX(Kalender!$B$68:$B$77,MAX(1,$B9))),1,0)+IF(OR(AND($C9&gt;0,INDEX(Kalender!HJ$81:HJ$110,MAX(1,$C9))&gt;INDEX(Kalender!$B$81:$B$110,MAX(1,$C9))),AND($D9&gt;0,INDEX(Kalender!HJ$81:HJ$110,MAX(1,$D9))&gt;INDEX(Kalender!$B$81:$B$110,MAX(1,$D9))),AND($E9&gt;0,INDEX(Kalender!HJ$81:HJ$110,MAX(1,$E9))&gt;INDEX(Kalender!$B$81:$B$110,MAX(1,$E9))),AND($F9&gt;0,INDEX(Kalender!HJ$81:HJ$110,MAX(1,$F9))&gt;INDEX(Kalender!$B$81:$B$110,MAX(1,$F9)))),2,0))</f>
        <v>0</v>
      </c>
      <c r="HK9" s="5" t="n">
        <f aca="false">IF(Kalender!HK9&lt;&gt;1,0,IF(AND($B9&gt;0,INDEX(Kalender!HK$68:HK$77,MAX(1,$B9))&gt;INDEX(Kalender!$B$68:$B$77,MAX(1,$B9))),1,0)+IF(OR(AND($C9&gt;0,INDEX(Kalender!HK$81:HK$110,MAX(1,$C9))&gt;INDEX(Kalender!$B$81:$B$110,MAX(1,$C9))),AND($D9&gt;0,INDEX(Kalender!HK$81:HK$110,MAX(1,$D9))&gt;INDEX(Kalender!$B$81:$B$110,MAX(1,$D9))),AND($E9&gt;0,INDEX(Kalender!HK$81:HK$110,MAX(1,$E9))&gt;INDEX(Kalender!$B$81:$B$110,MAX(1,$E9))),AND($F9&gt;0,INDEX(Kalender!HK$81:HK$110,MAX(1,$F9))&gt;INDEX(Kalender!$B$81:$B$110,MAX(1,$F9)))),2,0))</f>
        <v>0</v>
      </c>
      <c r="HL9" s="5" t="n">
        <f aca="false">IF(Kalender!HL9&lt;&gt;1,0,IF(AND($B9&gt;0,INDEX(Kalender!HL$68:HL$77,MAX(1,$B9))&gt;INDEX(Kalender!$B$68:$B$77,MAX(1,$B9))),1,0)+IF(OR(AND($C9&gt;0,INDEX(Kalender!HL$81:HL$110,MAX(1,$C9))&gt;INDEX(Kalender!$B$81:$B$110,MAX(1,$C9))),AND($D9&gt;0,INDEX(Kalender!HL$81:HL$110,MAX(1,$D9))&gt;INDEX(Kalender!$B$81:$B$110,MAX(1,$D9))),AND($E9&gt;0,INDEX(Kalender!HL$81:HL$110,MAX(1,$E9))&gt;INDEX(Kalender!$B$81:$B$110,MAX(1,$E9))),AND($F9&gt;0,INDEX(Kalender!HL$81:HL$110,MAX(1,$F9))&gt;INDEX(Kalender!$B$81:$B$110,MAX(1,$F9)))),2,0))</f>
        <v>0</v>
      </c>
      <c r="HM9" s="5" t="n">
        <f aca="false">IF(Kalender!HM9&lt;&gt;1,0,IF(AND($B9&gt;0,INDEX(Kalender!HM$68:HM$77,MAX(1,$B9))&gt;INDEX(Kalender!$B$68:$B$77,MAX(1,$B9))),1,0)+IF(OR(AND($C9&gt;0,INDEX(Kalender!HM$81:HM$110,MAX(1,$C9))&gt;INDEX(Kalender!$B$81:$B$110,MAX(1,$C9))),AND($D9&gt;0,INDEX(Kalender!HM$81:HM$110,MAX(1,$D9))&gt;INDEX(Kalender!$B$81:$B$110,MAX(1,$D9))),AND($E9&gt;0,INDEX(Kalender!HM$81:HM$110,MAX(1,$E9))&gt;INDEX(Kalender!$B$81:$B$110,MAX(1,$E9))),AND($F9&gt;0,INDEX(Kalender!HM$81:HM$110,MAX(1,$F9))&gt;INDEX(Kalender!$B$81:$B$110,MAX(1,$F9)))),2,0))</f>
        <v>0</v>
      </c>
      <c r="HN9" s="5" t="n">
        <f aca="false">IF(Kalender!HN9&lt;&gt;1,0,IF(AND($B9&gt;0,INDEX(Kalender!HN$68:HN$77,MAX(1,$B9))&gt;INDEX(Kalender!$B$68:$B$77,MAX(1,$B9))),1,0)+IF(OR(AND($C9&gt;0,INDEX(Kalender!HN$81:HN$110,MAX(1,$C9))&gt;INDEX(Kalender!$B$81:$B$110,MAX(1,$C9))),AND($D9&gt;0,INDEX(Kalender!HN$81:HN$110,MAX(1,$D9))&gt;INDEX(Kalender!$B$81:$B$110,MAX(1,$D9))),AND($E9&gt;0,INDEX(Kalender!HN$81:HN$110,MAX(1,$E9))&gt;INDEX(Kalender!$B$81:$B$110,MAX(1,$E9))),AND($F9&gt;0,INDEX(Kalender!HN$81:HN$110,MAX(1,$F9))&gt;INDEX(Kalender!$B$81:$B$110,MAX(1,$F9)))),2,0))</f>
        <v>0</v>
      </c>
      <c r="HO9" s="5" t="n">
        <f aca="false">IF(Kalender!HO9&lt;&gt;1,0,IF(AND($B9&gt;0,INDEX(Kalender!HO$68:HO$77,MAX(1,$B9))&gt;INDEX(Kalender!$B$68:$B$77,MAX(1,$B9))),1,0)+IF(OR(AND($C9&gt;0,INDEX(Kalender!HO$81:HO$110,MAX(1,$C9))&gt;INDEX(Kalender!$B$81:$B$110,MAX(1,$C9))),AND($D9&gt;0,INDEX(Kalender!HO$81:HO$110,MAX(1,$D9))&gt;INDEX(Kalender!$B$81:$B$110,MAX(1,$D9))),AND($E9&gt;0,INDEX(Kalender!HO$81:HO$110,MAX(1,$E9))&gt;INDEX(Kalender!$B$81:$B$110,MAX(1,$E9))),AND($F9&gt;0,INDEX(Kalender!HO$81:HO$110,MAX(1,$F9))&gt;INDEX(Kalender!$B$81:$B$110,MAX(1,$F9)))),2,0))</f>
        <v>0</v>
      </c>
      <c r="HP9" s="5" t="n">
        <f aca="false">IF(Kalender!HP9&lt;&gt;1,0,IF(AND($B9&gt;0,INDEX(Kalender!HP$68:HP$77,MAX(1,$B9))&gt;INDEX(Kalender!$B$68:$B$77,MAX(1,$B9))),1,0)+IF(OR(AND($C9&gt;0,INDEX(Kalender!HP$81:HP$110,MAX(1,$C9))&gt;INDEX(Kalender!$B$81:$B$110,MAX(1,$C9))),AND($D9&gt;0,INDEX(Kalender!HP$81:HP$110,MAX(1,$D9))&gt;INDEX(Kalender!$B$81:$B$110,MAX(1,$D9))),AND($E9&gt;0,INDEX(Kalender!HP$81:HP$110,MAX(1,$E9))&gt;INDEX(Kalender!$B$81:$B$110,MAX(1,$E9))),AND($F9&gt;0,INDEX(Kalender!HP$81:HP$110,MAX(1,$F9))&gt;INDEX(Kalender!$B$81:$B$110,MAX(1,$F9)))),2,0))</f>
        <v>0</v>
      </c>
      <c r="HQ9" s="5" t="n">
        <f aca="false">IF(Kalender!HQ9&lt;&gt;1,0,IF(AND($B9&gt;0,INDEX(Kalender!HQ$68:HQ$77,MAX(1,$B9))&gt;INDEX(Kalender!$B$68:$B$77,MAX(1,$B9))),1,0)+IF(OR(AND($C9&gt;0,INDEX(Kalender!HQ$81:HQ$110,MAX(1,$C9))&gt;INDEX(Kalender!$B$81:$B$110,MAX(1,$C9))),AND($D9&gt;0,INDEX(Kalender!HQ$81:HQ$110,MAX(1,$D9))&gt;INDEX(Kalender!$B$81:$B$110,MAX(1,$D9))),AND($E9&gt;0,INDEX(Kalender!HQ$81:HQ$110,MAX(1,$E9))&gt;INDEX(Kalender!$B$81:$B$110,MAX(1,$E9))),AND($F9&gt;0,INDEX(Kalender!HQ$81:HQ$110,MAX(1,$F9))&gt;INDEX(Kalender!$B$81:$B$110,MAX(1,$F9)))),2,0))</f>
        <v>0</v>
      </c>
      <c r="HR9" s="5" t="n">
        <f aca="false">IF(Kalender!HR9&lt;&gt;1,0,IF(AND($B9&gt;0,INDEX(Kalender!HR$68:HR$77,MAX(1,$B9))&gt;INDEX(Kalender!$B$68:$B$77,MAX(1,$B9))),1,0)+IF(OR(AND($C9&gt;0,INDEX(Kalender!HR$81:HR$110,MAX(1,$C9))&gt;INDEX(Kalender!$B$81:$B$110,MAX(1,$C9))),AND($D9&gt;0,INDEX(Kalender!HR$81:HR$110,MAX(1,$D9))&gt;INDEX(Kalender!$B$81:$B$110,MAX(1,$D9))),AND($E9&gt;0,INDEX(Kalender!HR$81:HR$110,MAX(1,$E9))&gt;INDEX(Kalender!$B$81:$B$110,MAX(1,$E9))),AND($F9&gt;0,INDEX(Kalender!HR$81:HR$110,MAX(1,$F9))&gt;INDEX(Kalender!$B$81:$B$110,MAX(1,$F9)))),2,0))</f>
        <v>0</v>
      </c>
      <c r="HS9" s="5" t="n">
        <f aca="false">IF(Kalender!HS9&lt;&gt;1,0,IF(AND($B9&gt;0,INDEX(Kalender!HS$68:HS$77,MAX(1,$B9))&gt;INDEX(Kalender!$B$68:$B$77,MAX(1,$B9))),1,0)+IF(OR(AND($C9&gt;0,INDEX(Kalender!HS$81:HS$110,MAX(1,$C9))&gt;INDEX(Kalender!$B$81:$B$110,MAX(1,$C9))),AND($D9&gt;0,INDEX(Kalender!HS$81:HS$110,MAX(1,$D9))&gt;INDEX(Kalender!$B$81:$B$110,MAX(1,$D9))),AND($E9&gt;0,INDEX(Kalender!HS$81:HS$110,MAX(1,$E9))&gt;INDEX(Kalender!$B$81:$B$110,MAX(1,$E9))),AND($F9&gt;0,INDEX(Kalender!HS$81:HS$110,MAX(1,$F9))&gt;INDEX(Kalender!$B$81:$B$110,MAX(1,$F9)))),2,0))</f>
        <v>0</v>
      </c>
      <c r="HT9" s="5" t="n">
        <f aca="false">IF(Kalender!HT9&lt;&gt;1,0,IF(AND($B9&gt;0,INDEX(Kalender!HT$68:HT$77,MAX(1,$B9))&gt;INDEX(Kalender!$B$68:$B$77,MAX(1,$B9))),1,0)+IF(OR(AND($C9&gt;0,INDEX(Kalender!HT$81:HT$110,MAX(1,$C9))&gt;INDEX(Kalender!$B$81:$B$110,MAX(1,$C9))),AND($D9&gt;0,INDEX(Kalender!HT$81:HT$110,MAX(1,$D9))&gt;INDEX(Kalender!$B$81:$B$110,MAX(1,$D9))),AND($E9&gt;0,INDEX(Kalender!HT$81:HT$110,MAX(1,$E9))&gt;INDEX(Kalender!$B$81:$B$110,MAX(1,$E9))),AND($F9&gt;0,INDEX(Kalender!HT$81:HT$110,MAX(1,$F9))&gt;INDEX(Kalender!$B$81:$B$110,MAX(1,$F9)))),2,0))</f>
        <v>0</v>
      </c>
      <c r="HU9" s="5" t="n">
        <f aca="false">IF(Kalender!HU9&lt;&gt;1,0,IF(AND($B9&gt;0,INDEX(Kalender!HU$68:HU$77,MAX(1,$B9))&gt;INDEX(Kalender!$B$68:$B$77,MAX(1,$B9))),1,0)+IF(OR(AND($C9&gt;0,INDEX(Kalender!HU$81:HU$110,MAX(1,$C9))&gt;INDEX(Kalender!$B$81:$B$110,MAX(1,$C9))),AND($D9&gt;0,INDEX(Kalender!HU$81:HU$110,MAX(1,$D9))&gt;INDEX(Kalender!$B$81:$B$110,MAX(1,$D9))),AND($E9&gt;0,INDEX(Kalender!HU$81:HU$110,MAX(1,$E9))&gt;INDEX(Kalender!$B$81:$B$110,MAX(1,$E9))),AND($F9&gt;0,INDEX(Kalender!HU$81:HU$110,MAX(1,$F9))&gt;INDEX(Kalender!$B$81:$B$110,MAX(1,$F9)))),2,0))</f>
        <v>0</v>
      </c>
      <c r="HV9" s="5" t="n">
        <f aca="false">IF(Kalender!HV9&lt;&gt;1,0,IF(AND($B9&gt;0,INDEX(Kalender!HV$68:HV$77,MAX(1,$B9))&gt;INDEX(Kalender!$B$68:$B$77,MAX(1,$B9))),1,0)+IF(OR(AND($C9&gt;0,INDEX(Kalender!HV$81:HV$110,MAX(1,$C9))&gt;INDEX(Kalender!$B$81:$B$110,MAX(1,$C9))),AND($D9&gt;0,INDEX(Kalender!HV$81:HV$110,MAX(1,$D9))&gt;INDEX(Kalender!$B$81:$B$110,MAX(1,$D9))),AND($E9&gt;0,INDEX(Kalender!HV$81:HV$110,MAX(1,$E9))&gt;INDEX(Kalender!$B$81:$B$110,MAX(1,$E9))),AND($F9&gt;0,INDEX(Kalender!HV$81:HV$110,MAX(1,$F9))&gt;INDEX(Kalender!$B$81:$B$110,MAX(1,$F9)))),2,0))</f>
        <v>0</v>
      </c>
      <c r="HW9" s="5" t="n">
        <f aca="false">IF(Kalender!HW9&lt;&gt;1,0,IF(AND($B9&gt;0,INDEX(Kalender!HW$68:HW$77,MAX(1,$B9))&gt;INDEX(Kalender!$B$68:$B$77,MAX(1,$B9))),1,0)+IF(OR(AND($C9&gt;0,INDEX(Kalender!HW$81:HW$110,MAX(1,$C9))&gt;INDEX(Kalender!$B$81:$B$110,MAX(1,$C9))),AND($D9&gt;0,INDEX(Kalender!HW$81:HW$110,MAX(1,$D9))&gt;INDEX(Kalender!$B$81:$B$110,MAX(1,$D9))),AND($E9&gt;0,INDEX(Kalender!HW$81:HW$110,MAX(1,$E9))&gt;INDEX(Kalender!$B$81:$B$110,MAX(1,$E9))),AND($F9&gt;0,INDEX(Kalender!HW$81:HW$110,MAX(1,$F9))&gt;INDEX(Kalender!$B$81:$B$110,MAX(1,$F9)))),2,0))</f>
        <v>0</v>
      </c>
      <c r="HX9" s="5" t="n">
        <f aca="false">IF(Kalender!HX9&lt;&gt;1,0,IF(AND($B9&gt;0,INDEX(Kalender!HX$68:HX$77,MAX(1,$B9))&gt;INDEX(Kalender!$B$68:$B$77,MAX(1,$B9))),1,0)+IF(OR(AND($C9&gt;0,INDEX(Kalender!HX$81:HX$110,MAX(1,$C9))&gt;INDEX(Kalender!$B$81:$B$110,MAX(1,$C9))),AND($D9&gt;0,INDEX(Kalender!HX$81:HX$110,MAX(1,$D9))&gt;INDEX(Kalender!$B$81:$B$110,MAX(1,$D9))),AND($E9&gt;0,INDEX(Kalender!HX$81:HX$110,MAX(1,$E9))&gt;INDEX(Kalender!$B$81:$B$110,MAX(1,$E9))),AND($F9&gt;0,INDEX(Kalender!HX$81:HX$110,MAX(1,$F9))&gt;INDEX(Kalender!$B$81:$B$110,MAX(1,$F9)))),2,0))</f>
        <v>0</v>
      </c>
      <c r="HY9" s="5" t="n">
        <f aca="false">IF(Kalender!HY9&lt;&gt;1,0,IF(AND($B9&gt;0,INDEX(Kalender!HY$68:HY$77,MAX(1,$B9))&gt;INDEX(Kalender!$B$68:$B$77,MAX(1,$B9))),1,0)+IF(OR(AND($C9&gt;0,INDEX(Kalender!HY$81:HY$110,MAX(1,$C9))&gt;INDEX(Kalender!$B$81:$B$110,MAX(1,$C9))),AND($D9&gt;0,INDEX(Kalender!HY$81:HY$110,MAX(1,$D9))&gt;INDEX(Kalender!$B$81:$B$110,MAX(1,$D9))),AND($E9&gt;0,INDEX(Kalender!HY$81:HY$110,MAX(1,$E9))&gt;INDEX(Kalender!$B$81:$B$110,MAX(1,$E9))),AND($F9&gt;0,INDEX(Kalender!HY$81:HY$110,MAX(1,$F9))&gt;INDEX(Kalender!$B$81:$B$110,MAX(1,$F9)))),2,0))</f>
        <v>0</v>
      </c>
      <c r="HZ9" s="5" t="n">
        <f aca="false">IF(Kalender!HZ9&lt;&gt;1,0,IF(AND($B9&gt;0,INDEX(Kalender!HZ$68:HZ$77,MAX(1,$B9))&gt;INDEX(Kalender!$B$68:$B$77,MAX(1,$B9))),1,0)+IF(OR(AND($C9&gt;0,INDEX(Kalender!HZ$81:HZ$110,MAX(1,$C9))&gt;INDEX(Kalender!$B$81:$B$110,MAX(1,$C9))),AND($D9&gt;0,INDEX(Kalender!HZ$81:HZ$110,MAX(1,$D9))&gt;INDEX(Kalender!$B$81:$B$110,MAX(1,$D9))),AND($E9&gt;0,INDEX(Kalender!HZ$81:HZ$110,MAX(1,$E9))&gt;INDEX(Kalender!$B$81:$B$110,MAX(1,$E9))),AND($F9&gt;0,INDEX(Kalender!HZ$81:HZ$110,MAX(1,$F9))&gt;INDEX(Kalender!$B$81:$B$110,MAX(1,$F9)))),2,0))</f>
        <v>0</v>
      </c>
      <c r="IA9" s="5" t="n">
        <f aca="false">IF(Kalender!IA9&lt;&gt;1,0,IF(AND($B9&gt;0,INDEX(Kalender!IA$68:IA$77,MAX(1,$B9))&gt;INDEX(Kalender!$B$68:$B$77,MAX(1,$B9))),1,0)+IF(OR(AND($C9&gt;0,INDEX(Kalender!IA$81:IA$110,MAX(1,$C9))&gt;INDEX(Kalender!$B$81:$B$110,MAX(1,$C9))),AND($D9&gt;0,INDEX(Kalender!IA$81:IA$110,MAX(1,$D9))&gt;INDEX(Kalender!$B$81:$B$110,MAX(1,$D9))),AND($E9&gt;0,INDEX(Kalender!IA$81:IA$110,MAX(1,$E9))&gt;INDEX(Kalender!$B$81:$B$110,MAX(1,$E9))),AND($F9&gt;0,INDEX(Kalender!IA$81:IA$110,MAX(1,$F9))&gt;INDEX(Kalender!$B$81:$B$110,MAX(1,$F9)))),2,0))</f>
        <v>0</v>
      </c>
      <c r="IB9" s="5" t="n">
        <f aca="false">IF(Kalender!IB9&lt;&gt;1,0,IF(AND($B9&gt;0,INDEX(Kalender!IB$68:IB$77,MAX(1,$B9))&gt;INDEX(Kalender!$B$68:$B$77,MAX(1,$B9))),1,0)+IF(OR(AND($C9&gt;0,INDEX(Kalender!IB$81:IB$110,MAX(1,$C9))&gt;INDEX(Kalender!$B$81:$B$110,MAX(1,$C9))),AND($D9&gt;0,INDEX(Kalender!IB$81:IB$110,MAX(1,$D9))&gt;INDEX(Kalender!$B$81:$B$110,MAX(1,$D9))),AND($E9&gt;0,INDEX(Kalender!IB$81:IB$110,MAX(1,$E9))&gt;INDEX(Kalender!$B$81:$B$110,MAX(1,$E9))),AND($F9&gt;0,INDEX(Kalender!IB$81:IB$110,MAX(1,$F9))&gt;INDEX(Kalender!$B$81:$B$110,MAX(1,$F9)))),2,0))</f>
        <v>0</v>
      </c>
      <c r="IC9" s="5" t="n">
        <f aca="false">IF(Kalender!IC9&lt;&gt;1,0,IF(AND($B9&gt;0,INDEX(Kalender!IC$68:IC$77,MAX(1,$B9))&gt;INDEX(Kalender!$B$68:$B$77,MAX(1,$B9))),1,0)+IF(OR(AND($C9&gt;0,INDEX(Kalender!IC$81:IC$110,MAX(1,$C9))&gt;INDEX(Kalender!$B$81:$B$110,MAX(1,$C9))),AND($D9&gt;0,INDEX(Kalender!IC$81:IC$110,MAX(1,$D9))&gt;INDEX(Kalender!$B$81:$B$110,MAX(1,$D9))),AND($E9&gt;0,INDEX(Kalender!IC$81:IC$110,MAX(1,$E9))&gt;INDEX(Kalender!$B$81:$B$110,MAX(1,$E9))),AND($F9&gt;0,INDEX(Kalender!IC$81:IC$110,MAX(1,$F9))&gt;INDEX(Kalender!$B$81:$B$110,MAX(1,$F9)))),2,0))</f>
        <v>0</v>
      </c>
      <c r="ID9" s="5" t="n">
        <f aca="false">IF(Kalender!ID9&lt;&gt;1,0,IF(AND($B9&gt;0,INDEX(Kalender!ID$68:ID$77,MAX(1,$B9))&gt;INDEX(Kalender!$B$68:$B$77,MAX(1,$B9))),1,0)+IF(OR(AND($C9&gt;0,INDEX(Kalender!ID$81:ID$110,MAX(1,$C9))&gt;INDEX(Kalender!$B$81:$B$110,MAX(1,$C9))),AND($D9&gt;0,INDEX(Kalender!ID$81:ID$110,MAX(1,$D9))&gt;INDEX(Kalender!$B$81:$B$110,MAX(1,$D9))),AND($E9&gt;0,INDEX(Kalender!ID$81:ID$110,MAX(1,$E9))&gt;INDEX(Kalender!$B$81:$B$110,MAX(1,$E9))),AND($F9&gt;0,INDEX(Kalender!ID$81:ID$110,MAX(1,$F9))&gt;INDEX(Kalender!$B$81:$B$110,MAX(1,$F9)))),2,0))</f>
        <v>0</v>
      </c>
      <c r="IE9" s="5" t="n">
        <f aca="false">IF(Kalender!IE9&lt;&gt;1,0,IF(AND($B9&gt;0,INDEX(Kalender!IE$68:IE$77,MAX(1,$B9))&gt;INDEX(Kalender!$B$68:$B$77,MAX(1,$B9))),1,0)+IF(OR(AND($C9&gt;0,INDEX(Kalender!IE$81:IE$110,MAX(1,$C9))&gt;INDEX(Kalender!$B$81:$B$110,MAX(1,$C9))),AND($D9&gt;0,INDEX(Kalender!IE$81:IE$110,MAX(1,$D9))&gt;INDEX(Kalender!$B$81:$B$110,MAX(1,$D9))),AND($E9&gt;0,INDEX(Kalender!IE$81:IE$110,MAX(1,$E9))&gt;INDEX(Kalender!$B$81:$B$110,MAX(1,$E9))),AND($F9&gt;0,INDEX(Kalender!IE$81:IE$110,MAX(1,$F9))&gt;INDEX(Kalender!$B$81:$B$110,MAX(1,$F9)))),2,0))</f>
        <v>0</v>
      </c>
      <c r="IF9" s="5" t="n">
        <f aca="false">IF(Kalender!IF9&lt;&gt;1,0,IF(AND($B9&gt;0,INDEX(Kalender!IF$68:IF$77,MAX(1,$B9))&gt;INDEX(Kalender!$B$68:$B$77,MAX(1,$B9))),1,0)+IF(OR(AND($C9&gt;0,INDEX(Kalender!IF$81:IF$110,MAX(1,$C9))&gt;INDEX(Kalender!$B$81:$B$110,MAX(1,$C9))),AND($D9&gt;0,INDEX(Kalender!IF$81:IF$110,MAX(1,$D9))&gt;INDEX(Kalender!$B$81:$B$110,MAX(1,$D9))),AND($E9&gt;0,INDEX(Kalender!IF$81:IF$110,MAX(1,$E9))&gt;INDEX(Kalender!$B$81:$B$110,MAX(1,$E9))),AND($F9&gt;0,INDEX(Kalender!IF$81:IF$110,MAX(1,$F9))&gt;INDEX(Kalender!$B$81:$B$110,MAX(1,$F9)))),2,0))</f>
        <v>0</v>
      </c>
      <c r="IG9" s="5" t="n">
        <f aca="false">IF(Kalender!IG9&lt;&gt;1,0,IF(AND($B9&gt;0,INDEX(Kalender!IG$68:IG$77,MAX(1,$B9))&gt;INDEX(Kalender!$B$68:$B$77,MAX(1,$B9))),1,0)+IF(OR(AND($C9&gt;0,INDEX(Kalender!IG$81:IG$110,MAX(1,$C9))&gt;INDEX(Kalender!$B$81:$B$110,MAX(1,$C9))),AND($D9&gt;0,INDEX(Kalender!IG$81:IG$110,MAX(1,$D9))&gt;INDEX(Kalender!$B$81:$B$110,MAX(1,$D9))),AND($E9&gt;0,INDEX(Kalender!IG$81:IG$110,MAX(1,$E9))&gt;INDEX(Kalender!$B$81:$B$110,MAX(1,$E9))),AND($F9&gt;0,INDEX(Kalender!IG$81:IG$110,MAX(1,$F9))&gt;INDEX(Kalender!$B$81:$B$110,MAX(1,$F9)))),2,0))</f>
        <v>0</v>
      </c>
      <c r="IH9" s="5" t="n">
        <f aca="false">IF(Kalender!IH9&lt;&gt;1,0,IF(AND($B9&gt;0,INDEX(Kalender!IH$68:IH$77,MAX(1,$B9))&gt;INDEX(Kalender!$B$68:$B$77,MAX(1,$B9))),1,0)+IF(OR(AND($C9&gt;0,INDEX(Kalender!IH$81:IH$110,MAX(1,$C9))&gt;INDEX(Kalender!$B$81:$B$110,MAX(1,$C9))),AND($D9&gt;0,INDEX(Kalender!IH$81:IH$110,MAX(1,$D9))&gt;INDEX(Kalender!$B$81:$B$110,MAX(1,$D9))),AND($E9&gt;0,INDEX(Kalender!IH$81:IH$110,MAX(1,$E9))&gt;INDEX(Kalender!$B$81:$B$110,MAX(1,$E9))),AND($F9&gt;0,INDEX(Kalender!IH$81:IH$110,MAX(1,$F9))&gt;INDEX(Kalender!$B$81:$B$110,MAX(1,$F9)))),2,0))</f>
        <v>0</v>
      </c>
      <c r="II9" s="5" t="n">
        <f aca="false">IF(Kalender!II9&lt;&gt;1,0,IF(AND($B9&gt;0,INDEX(Kalender!II$68:II$77,MAX(1,$B9))&gt;INDEX(Kalender!$B$68:$B$77,MAX(1,$B9))),1,0)+IF(OR(AND($C9&gt;0,INDEX(Kalender!II$81:II$110,MAX(1,$C9))&gt;INDEX(Kalender!$B$81:$B$110,MAX(1,$C9))),AND($D9&gt;0,INDEX(Kalender!II$81:II$110,MAX(1,$D9))&gt;INDEX(Kalender!$B$81:$B$110,MAX(1,$D9))),AND($E9&gt;0,INDEX(Kalender!II$81:II$110,MAX(1,$E9))&gt;INDEX(Kalender!$B$81:$B$110,MAX(1,$E9))),AND($F9&gt;0,INDEX(Kalender!II$81:II$110,MAX(1,$F9))&gt;INDEX(Kalender!$B$81:$B$110,MAX(1,$F9)))),2,0))</f>
        <v>0</v>
      </c>
      <c r="IJ9" s="5" t="n">
        <f aca="false">IF(Kalender!IJ9&lt;&gt;1,0,IF(AND($B9&gt;0,INDEX(Kalender!IJ$68:IJ$77,MAX(1,$B9))&gt;INDEX(Kalender!$B$68:$B$77,MAX(1,$B9))),1,0)+IF(OR(AND($C9&gt;0,INDEX(Kalender!IJ$81:IJ$110,MAX(1,$C9))&gt;INDEX(Kalender!$B$81:$B$110,MAX(1,$C9))),AND($D9&gt;0,INDEX(Kalender!IJ$81:IJ$110,MAX(1,$D9))&gt;INDEX(Kalender!$B$81:$B$110,MAX(1,$D9))),AND($E9&gt;0,INDEX(Kalender!IJ$81:IJ$110,MAX(1,$E9))&gt;INDEX(Kalender!$B$81:$B$110,MAX(1,$E9))),AND($F9&gt;0,INDEX(Kalender!IJ$81:IJ$110,MAX(1,$F9))&gt;INDEX(Kalender!$B$81:$B$110,MAX(1,$F9)))),2,0))</f>
        <v>0</v>
      </c>
      <c r="IK9" s="5" t="n">
        <f aca="false">IF(Kalender!IK9&lt;&gt;1,0,IF(AND($B9&gt;0,INDEX(Kalender!IK$68:IK$77,MAX(1,$B9))&gt;INDEX(Kalender!$B$68:$B$77,MAX(1,$B9))),1,0)+IF(OR(AND($C9&gt;0,INDEX(Kalender!IK$81:IK$110,MAX(1,$C9))&gt;INDEX(Kalender!$B$81:$B$110,MAX(1,$C9))),AND($D9&gt;0,INDEX(Kalender!IK$81:IK$110,MAX(1,$D9))&gt;INDEX(Kalender!$B$81:$B$110,MAX(1,$D9))),AND($E9&gt;0,INDEX(Kalender!IK$81:IK$110,MAX(1,$E9))&gt;INDEX(Kalender!$B$81:$B$110,MAX(1,$E9))),AND($F9&gt;0,INDEX(Kalender!IK$81:IK$110,MAX(1,$F9))&gt;INDEX(Kalender!$B$81:$B$110,MAX(1,$F9)))),2,0))</f>
        <v>0</v>
      </c>
      <c r="IL9" s="5" t="n">
        <f aca="false">IF(Kalender!IL9&lt;&gt;1,0,IF(AND($B9&gt;0,INDEX(Kalender!IL$68:IL$77,MAX(1,$B9))&gt;INDEX(Kalender!$B$68:$B$77,MAX(1,$B9))),1,0)+IF(OR(AND($C9&gt;0,INDEX(Kalender!IL$81:IL$110,MAX(1,$C9))&gt;INDEX(Kalender!$B$81:$B$110,MAX(1,$C9))),AND($D9&gt;0,INDEX(Kalender!IL$81:IL$110,MAX(1,$D9))&gt;INDEX(Kalender!$B$81:$B$110,MAX(1,$D9))),AND($E9&gt;0,INDEX(Kalender!IL$81:IL$110,MAX(1,$E9))&gt;INDEX(Kalender!$B$81:$B$110,MAX(1,$E9))),AND($F9&gt;0,INDEX(Kalender!IL$81:IL$110,MAX(1,$F9))&gt;INDEX(Kalender!$B$81:$B$110,MAX(1,$F9)))),2,0))</f>
        <v>0</v>
      </c>
      <c r="IM9" s="5" t="n">
        <f aca="false">IF(Kalender!IM9&lt;&gt;1,0,IF(AND($B9&gt;0,INDEX(Kalender!IM$68:IM$77,MAX(1,$B9))&gt;INDEX(Kalender!$B$68:$B$77,MAX(1,$B9))),1,0)+IF(OR(AND($C9&gt;0,INDEX(Kalender!IM$81:IM$110,MAX(1,$C9))&gt;INDEX(Kalender!$B$81:$B$110,MAX(1,$C9))),AND($D9&gt;0,INDEX(Kalender!IM$81:IM$110,MAX(1,$D9))&gt;INDEX(Kalender!$B$81:$B$110,MAX(1,$D9))),AND($E9&gt;0,INDEX(Kalender!IM$81:IM$110,MAX(1,$E9))&gt;INDEX(Kalender!$B$81:$B$110,MAX(1,$E9))),AND($F9&gt;0,INDEX(Kalender!IM$81:IM$110,MAX(1,$F9))&gt;INDEX(Kalender!$B$81:$B$110,MAX(1,$F9)))),2,0))</f>
        <v>0</v>
      </c>
      <c r="IN9" s="5" t="n">
        <f aca="false">IF(Kalender!IN9&lt;&gt;1,0,IF(AND($B9&gt;0,INDEX(Kalender!IN$68:IN$77,MAX(1,$B9))&gt;INDEX(Kalender!$B$68:$B$77,MAX(1,$B9))),1,0)+IF(OR(AND($C9&gt;0,INDEX(Kalender!IN$81:IN$110,MAX(1,$C9))&gt;INDEX(Kalender!$B$81:$B$110,MAX(1,$C9))),AND($D9&gt;0,INDEX(Kalender!IN$81:IN$110,MAX(1,$D9))&gt;INDEX(Kalender!$B$81:$B$110,MAX(1,$D9))),AND($E9&gt;0,INDEX(Kalender!IN$81:IN$110,MAX(1,$E9))&gt;INDEX(Kalender!$B$81:$B$110,MAX(1,$E9))),AND($F9&gt;0,INDEX(Kalender!IN$81:IN$110,MAX(1,$F9))&gt;INDEX(Kalender!$B$81:$B$110,MAX(1,$F9)))),2,0))</f>
        <v>0</v>
      </c>
      <c r="IO9" s="5" t="n">
        <f aca="false">IF(Kalender!IO9&lt;&gt;1,0,IF(AND($B9&gt;0,INDEX(Kalender!IO$68:IO$77,MAX(1,$B9))&gt;INDEX(Kalender!$B$68:$B$77,MAX(1,$B9))),1,0)+IF(OR(AND($C9&gt;0,INDEX(Kalender!IO$81:IO$110,MAX(1,$C9))&gt;INDEX(Kalender!$B$81:$B$110,MAX(1,$C9))),AND($D9&gt;0,INDEX(Kalender!IO$81:IO$110,MAX(1,$D9))&gt;INDEX(Kalender!$B$81:$B$110,MAX(1,$D9))),AND($E9&gt;0,INDEX(Kalender!IO$81:IO$110,MAX(1,$E9))&gt;INDEX(Kalender!$B$81:$B$110,MAX(1,$E9))),AND($F9&gt;0,INDEX(Kalender!IO$81:IO$110,MAX(1,$F9))&gt;INDEX(Kalender!$B$81:$B$110,MAX(1,$F9)))),2,0))</f>
        <v>0</v>
      </c>
      <c r="IP9" s="5" t="n">
        <f aca="false">IF(Kalender!IP9&lt;&gt;1,0,IF(AND($B9&gt;0,INDEX(Kalender!IP$68:IP$77,MAX(1,$B9))&gt;INDEX(Kalender!$B$68:$B$77,MAX(1,$B9))),1,0)+IF(OR(AND($C9&gt;0,INDEX(Kalender!IP$81:IP$110,MAX(1,$C9))&gt;INDEX(Kalender!$B$81:$B$110,MAX(1,$C9))),AND($D9&gt;0,INDEX(Kalender!IP$81:IP$110,MAX(1,$D9))&gt;INDEX(Kalender!$B$81:$B$110,MAX(1,$D9))),AND($E9&gt;0,INDEX(Kalender!IP$81:IP$110,MAX(1,$E9))&gt;INDEX(Kalender!$B$81:$B$110,MAX(1,$E9))),AND($F9&gt;0,INDEX(Kalender!IP$81:IP$110,MAX(1,$F9))&gt;INDEX(Kalender!$B$81:$B$110,MAX(1,$F9)))),2,0))</f>
        <v>0</v>
      </c>
      <c r="IQ9" s="5" t="n">
        <f aca="false">IF(Kalender!IQ9&lt;&gt;1,0,IF(AND($B9&gt;0,INDEX(Kalender!IQ$68:IQ$77,MAX(1,$B9))&gt;INDEX(Kalender!$B$68:$B$77,MAX(1,$B9))),1,0)+IF(OR(AND($C9&gt;0,INDEX(Kalender!IQ$81:IQ$110,MAX(1,$C9))&gt;INDEX(Kalender!$B$81:$B$110,MAX(1,$C9))),AND($D9&gt;0,INDEX(Kalender!IQ$81:IQ$110,MAX(1,$D9))&gt;INDEX(Kalender!$B$81:$B$110,MAX(1,$D9))),AND($E9&gt;0,INDEX(Kalender!IQ$81:IQ$110,MAX(1,$E9))&gt;INDEX(Kalender!$B$81:$B$110,MAX(1,$E9))),AND($F9&gt;0,INDEX(Kalender!IQ$81:IQ$110,MAX(1,$F9))&gt;INDEX(Kalender!$B$81:$B$110,MAX(1,$F9)))),2,0))</f>
        <v>0</v>
      </c>
      <c r="IR9" s="5" t="n">
        <f aca="false">IF(Kalender!IR9&lt;&gt;1,0,IF(AND($B9&gt;0,INDEX(Kalender!IR$68:IR$77,MAX(1,$B9))&gt;INDEX(Kalender!$B$68:$B$77,MAX(1,$B9))),1,0)+IF(OR(AND($C9&gt;0,INDEX(Kalender!IR$81:IR$110,MAX(1,$C9))&gt;INDEX(Kalender!$B$81:$B$110,MAX(1,$C9))),AND($D9&gt;0,INDEX(Kalender!IR$81:IR$110,MAX(1,$D9))&gt;INDEX(Kalender!$B$81:$B$110,MAX(1,$D9))),AND($E9&gt;0,INDEX(Kalender!IR$81:IR$110,MAX(1,$E9))&gt;INDEX(Kalender!$B$81:$B$110,MAX(1,$E9))),AND($F9&gt;0,INDEX(Kalender!IR$81:IR$110,MAX(1,$F9))&gt;INDEX(Kalender!$B$81:$B$110,MAX(1,$F9)))),2,0))</f>
        <v>0</v>
      </c>
      <c r="IS9" s="5" t="n">
        <f aca="false">IF(Kalender!IS9&lt;&gt;1,0,IF(AND($B9&gt;0,INDEX(Kalender!IS$68:IS$77,MAX(1,$B9))&gt;INDEX(Kalender!$B$68:$B$77,MAX(1,$B9))),1,0)+IF(OR(AND($C9&gt;0,INDEX(Kalender!IS$81:IS$110,MAX(1,$C9))&gt;INDEX(Kalender!$B$81:$B$110,MAX(1,$C9))),AND($D9&gt;0,INDEX(Kalender!IS$81:IS$110,MAX(1,$D9))&gt;INDEX(Kalender!$B$81:$B$110,MAX(1,$D9))),AND($E9&gt;0,INDEX(Kalender!IS$81:IS$110,MAX(1,$E9))&gt;INDEX(Kalender!$B$81:$B$110,MAX(1,$E9))),AND($F9&gt;0,INDEX(Kalender!IS$81:IS$110,MAX(1,$F9))&gt;INDEX(Kalender!$B$81:$B$110,MAX(1,$F9)))),2,0))</f>
        <v>0</v>
      </c>
      <c r="IT9" s="5" t="n">
        <f aca="false">IF(Kalender!IT9&lt;&gt;1,0,IF(AND($B9&gt;0,INDEX(Kalender!IT$68:IT$77,MAX(1,$B9))&gt;INDEX(Kalender!$B$68:$B$77,MAX(1,$B9))),1,0)+IF(OR(AND($C9&gt;0,INDEX(Kalender!IT$81:IT$110,MAX(1,$C9))&gt;INDEX(Kalender!$B$81:$B$110,MAX(1,$C9))),AND($D9&gt;0,INDEX(Kalender!IT$81:IT$110,MAX(1,$D9))&gt;INDEX(Kalender!$B$81:$B$110,MAX(1,$D9))),AND($E9&gt;0,INDEX(Kalender!IT$81:IT$110,MAX(1,$E9))&gt;INDEX(Kalender!$B$81:$B$110,MAX(1,$E9))),AND($F9&gt;0,INDEX(Kalender!IT$81:IT$110,MAX(1,$F9))&gt;INDEX(Kalender!$B$81:$B$110,MAX(1,$F9)))),2,0))</f>
        <v>0</v>
      </c>
      <c r="IU9" s="5" t="n">
        <f aca="false">IF(Kalender!IU9&lt;&gt;1,0,IF(AND($B9&gt;0,INDEX(Kalender!IU$68:IU$77,MAX(1,$B9))&gt;INDEX(Kalender!$B$68:$B$77,MAX(1,$B9))),1,0)+IF(OR(AND($C9&gt;0,INDEX(Kalender!IU$81:IU$110,MAX(1,$C9))&gt;INDEX(Kalender!$B$81:$B$110,MAX(1,$C9))),AND($D9&gt;0,INDEX(Kalender!IU$81:IU$110,MAX(1,$D9))&gt;INDEX(Kalender!$B$81:$B$110,MAX(1,$D9))),AND($E9&gt;0,INDEX(Kalender!IU$81:IU$110,MAX(1,$E9))&gt;INDEX(Kalender!$B$81:$B$110,MAX(1,$E9))),AND($F9&gt;0,INDEX(Kalender!IU$81:IU$110,MAX(1,$F9))&gt;INDEX(Kalender!$B$81:$B$110,MAX(1,$F9)))),2,0))</f>
        <v>0</v>
      </c>
      <c r="IV9" s="5" t="n">
        <f aca="false">IF(Kalender!IV9&lt;&gt;1,0,IF(AND($B9&gt;0,INDEX(Kalender!IV$68:IV$77,MAX(1,$B9))&gt;INDEX(Kalender!$B$68:$B$77,MAX(1,$B9))),1,0)+IF(OR(AND($C9&gt;0,INDEX(Kalender!IV$81:IV$110,MAX(1,$C9))&gt;INDEX(Kalender!$B$81:$B$110,MAX(1,$C9))),AND($D9&gt;0,INDEX(Kalender!IV$81:IV$110,MAX(1,$D9))&gt;INDEX(Kalender!$B$81:$B$110,MAX(1,$D9))),AND($E9&gt;0,INDEX(Kalender!IV$81:IV$110,MAX(1,$E9))&gt;INDEX(Kalender!$B$81:$B$110,MAX(1,$E9))),AND($F9&gt;0,INDEX(Kalender!IV$81:IV$110,MAX(1,$F9))&gt;INDEX(Kalender!$B$81:$B$110,MAX(1,$F9)))),2,0))</f>
        <v>0</v>
      </c>
      <c r="IW9" s="5" t="n">
        <f aca="false">IF(Kalender!IW9&lt;&gt;1,0,IF(AND($B9&gt;0,INDEX(Kalender!IW$68:IW$77,MAX(1,$B9))&gt;INDEX(Kalender!$B$68:$B$77,MAX(1,$B9))),1,0)+IF(OR(AND($C9&gt;0,INDEX(Kalender!IW$81:IW$110,MAX(1,$C9))&gt;INDEX(Kalender!$B$81:$B$110,MAX(1,$C9))),AND($D9&gt;0,INDEX(Kalender!IW$81:IW$110,MAX(1,$D9))&gt;INDEX(Kalender!$B$81:$B$110,MAX(1,$D9))),AND($E9&gt;0,INDEX(Kalender!IW$81:IW$110,MAX(1,$E9))&gt;INDEX(Kalender!$B$81:$B$110,MAX(1,$E9))),AND($F9&gt;0,INDEX(Kalender!IW$81:IW$110,MAX(1,$F9))&gt;INDEX(Kalender!$B$81:$B$110,MAX(1,$F9)))),2,0))</f>
        <v>0</v>
      </c>
      <c r="IX9" s="5" t="n">
        <f aca="false">IF(Kalender!IX9&lt;&gt;1,0,IF(AND($B9&gt;0,INDEX(Kalender!IX$68:IX$77,MAX(1,$B9))&gt;INDEX(Kalender!$B$68:$B$77,MAX(1,$B9))),1,0)+IF(OR(AND($C9&gt;0,INDEX(Kalender!IX$81:IX$110,MAX(1,$C9))&gt;INDEX(Kalender!$B$81:$B$110,MAX(1,$C9))),AND($D9&gt;0,INDEX(Kalender!IX$81:IX$110,MAX(1,$D9))&gt;INDEX(Kalender!$B$81:$B$110,MAX(1,$D9))),AND($E9&gt;0,INDEX(Kalender!IX$81:IX$110,MAX(1,$E9))&gt;INDEX(Kalender!$B$81:$B$110,MAX(1,$E9))),AND($F9&gt;0,INDEX(Kalender!IX$81:IX$110,MAX(1,$F9))&gt;INDEX(Kalender!$B$81:$B$110,MAX(1,$F9)))),2,0))</f>
        <v>0</v>
      </c>
      <c r="IY9" s="5" t="n">
        <f aca="false">IF(Kalender!IY9&lt;&gt;1,0,IF(AND($B9&gt;0,INDEX(Kalender!IY$68:IY$77,MAX(1,$B9))&gt;INDEX(Kalender!$B$68:$B$77,MAX(1,$B9))),1,0)+IF(OR(AND($C9&gt;0,INDEX(Kalender!IY$81:IY$110,MAX(1,$C9))&gt;INDEX(Kalender!$B$81:$B$110,MAX(1,$C9))),AND($D9&gt;0,INDEX(Kalender!IY$81:IY$110,MAX(1,$D9))&gt;INDEX(Kalender!$B$81:$B$110,MAX(1,$D9))),AND($E9&gt;0,INDEX(Kalender!IY$81:IY$110,MAX(1,$E9))&gt;INDEX(Kalender!$B$81:$B$110,MAX(1,$E9))),AND($F9&gt;0,INDEX(Kalender!IY$81:IY$110,MAX(1,$F9))&gt;INDEX(Kalender!$B$81:$B$110,MAX(1,$F9)))),2,0))</f>
        <v>0</v>
      </c>
      <c r="IZ9" s="5" t="n">
        <f aca="false">IF(Kalender!IZ9&lt;&gt;1,0,IF(AND($B9&gt;0,INDEX(Kalender!IZ$68:IZ$77,MAX(1,$B9))&gt;INDEX(Kalender!$B$68:$B$77,MAX(1,$B9))),1,0)+IF(OR(AND($C9&gt;0,INDEX(Kalender!IZ$81:IZ$110,MAX(1,$C9))&gt;INDEX(Kalender!$B$81:$B$110,MAX(1,$C9))),AND($D9&gt;0,INDEX(Kalender!IZ$81:IZ$110,MAX(1,$D9))&gt;INDEX(Kalender!$B$81:$B$110,MAX(1,$D9))),AND($E9&gt;0,INDEX(Kalender!IZ$81:IZ$110,MAX(1,$E9))&gt;INDEX(Kalender!$B$81:$B$110,MAX(1,$E9))),AND($F9&gt;0,INDEX(Kalender!IZ$81:IZ$110,MAX(1,$F9))&gt;INDEX(Kalender!$B$81:$B$110,MAX(1,$F9)))),2,0))</f>
        <v>0</v>
      </c>
      <c r="JA9" s="5" t="n">
        <f aca="false">IF(Kalender!JA9&lt;&gt;1,0,IF(AND($B9&gt;0,INDEX(Kalender!JA$68:JA$77,MAX(1,$B9))&gt;INDEX(Kalender!$B$68:$B$77,MAX(1,$B9))),1,0)+IF(OR(AND($C9&gt;0,INDEX(Kalender!JA$81:JA$110,MAX(1,$C9))&gt;INDEX(Kalender!$B$81:$B$110,MAX(1,$C9))),AND($D9&gt;0,INDEX(Kalender!JA$81:JA$110,MAX(1,$D9))&gt;INDEX(Kalender!$B$81:$B$110,MAX(1,$D9))),AND($E9&gt;0,INDEX(Kalender!JA$81:JA$110,MAX(1,$E9))&gt;INDEX(Kalender!$B$81:$B$110,MAX(1,$E9))),AND($F9&gt;0,INDEX(Kalender!JA$81:JA$110,MAX(1,$F9))&gt;INDEX(Kalender!$B$81:$B$110,MAX(1,$F9)))),2,0))</f>
        <v>0</v>
      </c>
      <c r="JB9" s="5" t="n">
        <f aca="false">IF(Kalender!JB9&lt;&gt;1,0,IF(AND($B9&gt;0,INDEX(Kalender!JB$68:JB$77,MAX(1,$B9))&gt;INDEX(Kalender!$B$68:$B$77,MAX(1,$B9))),1,0)+IF(OR(AND($C9&gt;0,INDEX(Kalender!JB$81:JB$110,MAX(1,$C9))&gt;INDEX(Kalender!$B$81:$B$110,MAX(1,$C9))),AND($D9&gt;0,INDEX(Kalender!JB$81:JB$110,MAX(1,$D9))&gt;INDEX(Kalender!$B$81:$B$110,MAX(1,$D9))),AND($E9&gt;0,INDEX(Kalender!JB$81:JB$110,MAX(1,$E9))&gt;INDEX(Kalender!$B$81:$B$110,MAX(1,$E9))),AND($F9&gt;0,INDEX(Kalender!JB$81:JB$110,MAX(1,$F9))&gt;INDEX(Kalender!$B$81:$B$110,MAX(1,$F9)))),2,0))</f>
        <v>0</v>
      </c>
      <c r="JC9" s="5" t="n">
        <f aca="false">IF(Kalender!JC9&lt;&gt;1,0,IF(AND($B9&gt;0,INDEX(Kalender!JC$68:JC$77,MAX(1,$B9))&gt;INDEX(Kalender!$B$68:$B$77,MAX(1,$B9))),1,0)+IF(OR(AND($C9&gt;0,INDEX(Kalender!JC$81:JC$110,MAX(1,$C9))&gt;INDEX(Kalender!$B$81:$B$110,MAX(1,$C9))),AND($D9&gt;0,INDEX(Kalender!JC$81:JC$110,MAX(1,$D9))&gt;INDEX(Kalender!$B$81:$B$110,MAX(1,$D9))),AND($E9&gt;0,INDEX(Kalender!JC$81:JC$110,MAX(1,$E9))&gt;INDEX(Kalender!$B$81:$B$110,MAX(1,$E9))),AND($F9&gt;0,INDEX(Kalender!JC$81:JC$110,MAX(1,$F9))&gt;INDEX(Kalender!$B$81:$B$110,MAX(1,$F9)))),2,0))</f>
        <v>0</v>
      </c>
      <c r="JD9" s="5" t="n">
        <f aca="false">IF(Kalender!JD9&lt;&gt;1,0,IF(AND($B9&gt;0,INDEX(Kalender!JD$68:JD$77,MAX(1,$B9))&gt;INDEX(Kalender!$B$68:$B$77,MAX(1,$B9))),1,0)+IF(OR(AND($C9&gt;0,INDEX(Kalender!JD$81:JD$110,MAX(1,$C9))&gt;INDEX(Kalender!$B$81:$B$110,MAX(1,$C9))),AND($D9&gt;0,INDEX(Kalender!JD$81:JD$110,MAX(1,$D9))&gt;INDEX(Kalender!$B$81:$B$110,MAX(1,$D9))),AND($E9&gt;0,INDEX(Kalender!JD$81:JD$110,MAX(1,$E9))&gt;INDEX(Kalender!$B$81:$B$110,MAX(1,$E9))),AND($F9&gt;0,INDEX(Kalender!JD$81:JD$110,MAX(1,$F9))&gt;INDEX(Kalender!$B$81:$B$110,MAX(1,$F9)))),2,0))</f>
        <v>0</v>
      </c>
      <c r="JE9" s="5" t="n">
        <f aca="false">IF(Kalender!JE9&lt;&gt;1,0,IF(AND($B9&gt;0,INDEX(Kalender!JE$68:JE$77,MAX(1,$B9))&gt;INDEX(Kalender!$B$68:$B$77,MAX(1,$B9))),1,0)+IF(OR(AND($C9&gt;0,INDEX(Kalender!JE$81:JE$110,MAX(1,$C9))&gt;INDEX(Kalender!$B$81:$B$110,MAX(1,$C9))),AND($D9&gt;0,INDEX(Kalender!JE$81:JE$110,MAX(1,$D9))&gt;INDEX(Kalender!$B$81:$B$110,MAX(1,$D9))),AND($E9&gt;0,INDEX(Kalender!JE$81:JE$110,MAX(1,$E9))&gt;INDEX(Kalender!$B$81:$B$110,MAX(1,$E9))),AND($F9&gt;0,INDEX(Kalender!JE$81:JE$110,MAX(1,$F9))&gt;INDEX(Kalender!$B$81:$B$110,MAX(1,$F9)))),2,0))</f>
        <v>0</v>
      </c>
      <c r="JF9" s="5" t="n">
        <f aca="false">IF(Kalender!JF9&lt;&gt;1,0,IF(AND($B9&gt;0,INDEX(Kalender!JF$68:JF$77,MAX(1,$B9))&gt;INDEX(Kalender!$B$68:$B$77,MAX(1,$B9))),1,0)+IF(OR(AND($C9&gt;0,INDEX(Kalender!JF$81:JF$110,MAX(1,$C9))&gt;INDEX(Kalender!$B$81:$B$110,MAX(1,$C9))),AND($D9&gt;0,INDEX(Kalender!JF$81:JF$110,MAX(1,$D9))&gt;INDEX(Kalender!$B$81:$B$110,MAX(1,$D9))),AND($E9&gt;0,INDEX(Kalender!JF$81:JF$110,MAX(1,$E9))&gt;INDEX(Kalender!$B$81:$B$110,MAX(1,$E9))),AND($F9&gt;0,INDEX(Kalender!JF$81:JF$110,MAX(1,$F9))&gt;INDEX(Kalender!$B$81:$B$110,MAX(1,$F9)))),2,0))</f>
        <v>0</v>
      </c>
      <c r="JG9" s="5" t="n">
        <f aca="false">IF(Kalender!JG9&lt;&gt;1,0,IF(AND($B9&gt;0,INDEX(Kalender!JG$68:JG$77,MAX(1,$B9))&gt;INDEX(Kalender!$B$68:$B$77,MAX(1,$B9))),1,0)+IF(OR(AND($C9&gt;0,INDEX(Kalender!JG$81:JG$110,MAX(1,$C9))&gt;INDEX(Kalender!$B$81:$B$110,MAX(1,$C9))),AND($D9&gt;0,INDEX(Kalender!JG$81:JG$110,MAX(1,$D9))&gt;INDEX(Kalender!$B$81:$B$110,MAX(1,$D9))),AND($E9&gt;0,INDEX(Kalender!JG$81:JG$110,MAX(1,$E9))&gt;INDEX(Kalender!$B$81:$B$110,MAX(1,$E9))),AND($F9&gt;0,INDEX(Kalender!JG$81:JG$110,MAX(1,$F9))&gt;INDEX(Kalender!$B$81:$B$110,MAX(1,$F9)))),2,0))</f>
        <v>0</v>
      </c>
      <c r="JH9" s="5" t="n">
        <f aca="false">IF(Kalender!JH9&lt;&gt;1,0,IF(AND($B9&gt;0,INDEX(Kalender!JH$68:JH$77,MAX(1,$B9))&gt;INDEX(Kalender!$B$68:$B$77,MAX(1,$B9))),1,0)+IF(OR(AND($C9&gt;0,INDEX(Kalender!JH$81:JH$110,MAX(1,$C9))&gt;INDEX(Kalender!$B$81:$B$110,MAX(1,$C9))),AND($D9&gt;0,INDEX(Kalender!JH$81:JH$110,MAX(1,$D9))&gt;INDEX(Kalender!$B$81:$B$110,MAX(1,$D9))),AND($E9&gt;0,INDEX(Kalender!JH$81:JH$110,MAX(1,$E9))&gt;INDEX(Kalender!$B$81:$B$110,MAX(1,$E9))),AND($F9&gt;0,INDEX(Kalender!JH$81:JH$110,MAX(1,$F9))&gt;INDEX(Kalender!$B$81:$B$110,MAX(1,$F9)))),2,0))</f>
        <v>0</v>
      </c>
      <c r="JI9" s="5" t="n">
        <f aca="false">IF(Kalender!JI9&lt;&gt;1,0,IF(AND($B9&gt;0,INDEX(Kalender!JI$68:JI$77,MAX(1,$B9))&gt;INDEX(Kalender!$B$68:$B$77,MAX(1,$B9))),1,0)+IF(OR(AND($C9&gt;0,INDEX(Kalender!JI$81:JI$110,MAX(1,$C9))&gt;INDEX(Kalender!$B$81:$B$110,MAX(1,$C9))),AND($D9&gt;0,INDEX(Kalender!JI$81:JI$110,MAX(1,$D9))&gt;INDEX(Kalender!$B$81:$B$110,MAX(1,$D9))),AND($E9&gt;0,INDEX(Kalender!JI$81:JI$110,MAX(1,$E9))&gt;INDEX(Kalender!$B$81:$B$110,MAX(1,$E9))),AND($F9&gt;0,INDEX(Kalender!JI$81:JI$110,MAX(1,$F9))&gt;INDEX(Kalender!$B$81:$B$110,MAX(1,$F9)))),2,0))</f>
        <v>0</v>
      </c>
      <c r="JJ9" s="5" t="n">
        <f aca="false">IF(Kalender!JJ9&lt;&gt;1,0,IF(AND($B9&gt;0,INDEX(Kalender!JJ$68:JJ$77,MAX(1,$B9))&gt;INDEX(Kalender!$B$68:$B$77,MAX(1,$B9))),1,0)+IF(OR(AND($C9&gt;0,INDEX(Kalender!JJ$81:JJ$110,MAX(1,$C9))&gt;INDEX(Kalender!$B$81:$B$110,MAX(1,$C9))),AND($D9&gt;0,INDEX(Kalender!JJ$81:JJ$110,MAX(1,$D9))&gt;INDEX(Kalender!$B$81:$B$110,MAX(1,$D9))),AND($E9&gt;0,INDEX(Kalender!JJ$81:JJ$110,MAX(1,$E9))&gt;INDEX(Kalender!$B$81:$B$110,MAX(1,$E9))),AND($F9&gt;0,INDEX(Kalender!JJ$81:JJ$110,MAX(1,$F9))&gt;INDEX(Kalender!$B$81:$B$110,MAX(1,$F9)))),2,0))</f>
        <v>0</v>
      </c>
      <c r="JK9" s="5" t="n">
        <f aca="false">IF(Kalender!JK9&lt;&gt;1,0,IF(AND($B9&gt;0,INDEX(Kalender!JK$68:JK$77,MAX(1,$B9))&gt;INDEX(Kalender!$B$68:$B$77,MAX(1,$B9))),1,0)+IF(OR(AND($C9&gt;0,INDEX(Kalender!JK$81:JK$110,MAX(1,$C9))&gt;INDEX(Kalender!$B$81:$B$110,MAX(1,$C9))),AND($D9&gt;0,INDEX(Kalender!JK$81:JK$110,MAX(1,$D9))&gt;INDEX(Kalender!$B$81:$B$110,MAX(1,$D9))),AND($E9&gt;0,INDEX(Kalender!JK$81:JK$110,MAX(1,$E9))&gt;INDEX(Kalender!$B$81:$B$110,MAX(1,$E9))),AND($F9&gt;0,INDEX(Kalender!JK$81:JK$110,MAX(1,$F9))&gt;INDEX(Kalender!$B$81:$B$110,MAX(1,$F9)))),2,0))</f>
        <v>0</v>
      </c>
      <c r="JL9" s="5" t="n">
        <f aca="false">IF(Kalender!JL9&lt;&gt;1,0,IF(AND($B9&gt;0,INDEX(Kalender!JL$68:JL$77,MAX(1,$B9))&gt;INDEX(Kalender!$B$68:$B$77,MAX(1,$B9))),1,0)+IF(OR(AND($C9&gt;0,INDEX(Kalender!JL$81:JL$110,MAX(1,$C9))&gt;INDEX(Kalender!$B$81:$B$110,MAX(1,$C9))),AND($D9&gt;0,INDEX(Kalender!JL$81:JL$110,MAX(1,$D9))&gt;INDEX(Kalender!$B$81:$B$110,MAX(1,$D9))),AND($E9&gt;0,INDEX(Kalender!JL$81:JL$110,MAX(1,$E9))&gt;INDEX(Kalender!$B$81:$B$110,MAX(1,$E9))),AND($F9&gt;0,INDEX(Kalender!JL$81:JL$110,MAX(1,$F9))&gt;INDEX(Kalender!$B$81:$B$110,MAX(1,$F9)))),2,0))</f>
        <v>0</v>
      </c>
      <c r="JM9" s="5" t="n">
        <f aca="false">IF(Kalender!JM9&lt;&gt;1,0,IF(AND($B9&gt;0,INDEX(Kalender!JM$68:JM$77,MAX(1,$B9))&gt;INDEX(Kalender!$B$68:$B$77,MAX(1,$B9))),1,0)+IF(OR(AND($C9&gt;0,INDEX(Kalender!JM$81:JM$110,MAX(1,$C9))&gt;INDEX(Kalender!$B$81:$B$110,MAX(1,$C9))),AND($D9&gt;0,INDEX(Kalender!JM$81:JM$110,MAX(1,$D9))&gt;INDEX(Kalender!$B$81:$B$110,MAX(1,$D9))),AND($E9&gt;0,INDEX(Kalender!JM$81:JM$110,MAX(1,$E9))&gt;INDEX(Kalender!$B$81:$B$110,MAX(1,$E9))),AND($F9&gt;0,INDEX(Kalender!JM$81:JM$110,MAX(1,$F9))&gt;INDEX(Kalender!$B$81:$B$110,MAX(1,$F9)))),2,0))</f>
        <v>0</v>
      </c>
      <c r="JN9" s="5" t="n">
        <f aca="false">IF(Kalender!JN9&lt;&gt;1,0,IF(AND($B9&gt;0,INDEX(Kalender!JN$68:JN$77,MAX(1,$B9))&gt;INDEX(Kalender!$B$68:$B$77,MAX(1,$B9))),1,0)+IF(OR(AND($C9&gt;0,INDEX(Kalender!JN$81:JN$110,MAX(1,$C9))&gt;INDEX(Kalender!$B$81:$B$110,MAX(1,$C9))),AND($D9&gt;0,INDEX(Kalender!JN$81:JN$110,MAX(1,$D9))&gt;INDEX(Kalender!$B$81:$B$110,MAX(1,$D9))),AND($E9&gt;0,INDEX(Kalender!JN$81:JN$110,MAX(1,$E9))&gt;INDEX(Kalender!$B$81:$B$110,MAX(1,$E9))),AND($F9&gt;0,INDEX(Kalender!JN$81:JN$110,MAX(1,$F9))&gt;INDEX(Kalender!$B$81:$B$110,MAX(1,$F9)))),2,0))</f>
        <v>0</v>
      </c>
      <c r="JO9" s="5" t="n">
        <f aca="false">IF(Kalender!JO9&lt;&gt;1,0,IF(AND($B9&gt;0,INDEX(Kalender!JO$68:JO$77,MAX(1,$B9))&gt;INDEX(Kalender!$B$68:$B$77,MAX(1,$B9))),1,0)+IF(OR(AND($C9&gt;0,INDEX(Kalender!JO$81:JO$110,MAX(1,$C9))&gt;INDEX(Kalender!$B$81:$B$110,MAX(1,$C9))),AND($D9&gt;0,INDEX(Kalender!JO$81:JO$110,MAX(1,$D9))&gt;INDEX(Kalender!$B$81:$B$110,MAX(1,$D9))),AND($E9&gt;0,INDEX(Kalender!JO$81:JO$110,MAX(1,$E9))&gt;INDEX(Kalender!$B$81:$B$110,MAX(1,$E9))),AND($F9&gt;0,INDEX(Kalender!JO$81:JO$110,MAX(1,$F9))&gt;INDEX(Kalender!$B$81:$B$110,MAX(1,$F9)))),2,0))</f>
        <v>0</v>
      </c>
      <c r="JP9" s="5" t="n">
        <f aca="false">IF(Kalender!JP9&lt;&gt;1,0,IF(AND($B9&gt;0,INDEX(Kalender!JP$68:JP$77,MAX(1,$B9))&gt;INDEX(Kalender!$B$68:$B$77,MAX(1,$B9))),1,0)+IF(OR(AND($C9&gt;0,INDEX(Kalender!JP$81:JP$110,MAX(1,$C9))&gt;INDEX(Kalender!$B$81:$B$110,MAX(1,$C9))),AND($D9&gt;0,INDEX(Kalender!JP$81:JP$110,MAX(1,$D9))&gt;INDEX(Kalender!$B$81:$B$110,MAX(1,$D9))),AND($E9&gt;0,INDEX(Kalender!JP$81:JP$110,MAX(1,$E9))&gt;INDEX(Kalender!$B$81:$B$110,MAX(1,$E9))),AND($F9&gt;0,INDEX(Kalender!JP$81:JP$110,MAX(1,$F9))&gt;INDEX(Kalender!$B$81:$B$110,MAX(1,$F9)))),2,0))</f>
        <v>0</v>
      </c>
      <c r="JQ9" s="5" t="n">
        <f aca="false">IF(Kalender!JQ9&lt;&gt;1,0,IF(AND($B9&gt;0,INDEX(Kalender!JQ$68:JQ$77,MAX(1,$B9))&gt;INDEX(Kalender!$B$68:$B$77,MAX(1,$B9))),1,0)+IF(OR(AND($C9&gt;0,INDEX(Kalender!JQ$81:JQ$110,MAX(1,$C9))&gt;INDEX(Kalender!$B$81:$B$110,MAX(1,$C9))),AND($D9&gt;0,INDEX(Kalender!JQ$81:JQ$110,MAX(1,$D9))&gt;INDEX(Kalender!$B$81:$B$110,MAX(1,$D9))),AND($E9&gt;0,INDEX(Kalender!JQ$81:JQ$110,MAX(1,$E9))&gt;INDEX(Kalender!$B$81:$B$110,MAX(1,$E9))),AND($F9&gt;0,INDEX(Kalender!JQ$81:JQ$110,MAX(1,$F9))&gt;INDEX(Kalender!$B$81:$B$110,MAX(1,$F9)))),2,0))</f>
        <v>0</v>
      </c>
      <c r="JR9" s="5" t="n">
        <f aca="false">IF(Kalender!JR9&lt;&gt;1,0,IF(AND($B9&gt;0,INDEX(Kalender!JR$68:JR$77,MAX(1,$B9))&gt;INDEX(Kalender!$B$68:$B$77,MAX(1,$B9))),1,0)+IF(OR(AND($C9&gt;0,INDEX(Kalender!JR$81:JR$110,MAX(1,$C9))&gt;INDEX(Kalender!$B$81:$B$110,MAX(1,$C9))),AND($D9&gt;0,INDEX(Kalender!JR$81:JR$110,MAX(1,$D9))&gt;INDEX(Kalender!$B$81:$B$110,MAX(1,$D9))),AND($E9&gt;0,INDEX(Kalender!JR$81:JR$110,MAX(1,$E9))&gt;INDEX(Kalender!$B$81:$B$110,MAX(1,$E9))),AND($F9&gt;0,INDEX(Kalender!JR$81:JR$110,MAX(1,$F9))&gt;INDEX(Kalender!$B$81:$B$110,MAX(1,$F9)))),2,0))</f>
        <v>0</v>
      </c>
      <c r="JS9" s="5" t="n">
        <f aca="false">IF(Kalender!JS9&lt;&gt;1,0,IF(AND($B9&gt;0,INDEX(Kalender!JS$68:JS$77,MAX(1,$B9))&gt;INDEX(Kalender!$B$68:$B$77,MAX(1,$B9))),1,0)+IF(OR(AND($C9&gt;0,INDEX(Kalender!JS$81:JS$110,MAX(1,$C9))&gt;INDEX(Kalender!$B$81:$B$110,MAX(1,$C9))),AND($D9&gt;0,INDEX(Kalender!JS$81:JS$110,MAX(1,$D9))&gt;INDEX(Kalender!$B$81:$B$110,MAX(1,$D9))),AND($E9&gt;0,INDEX(Kalender!JS$81:JS$110,MAX(1,$E9))&gt;INDEX(Kalender!$B$81:$B$110,MAX(1,$E9))),AND($F9&gt;0,INDEX(Kalender!JS$81:JS$110,MAX(1,$F9))&gt;INDEX(Kalender!$B$81:$B$110,MAX(1,$F9)))),2,0))</f>
        <v>0</v>
      </c>
      <c r="JT9" s="5" t="n">
        <f aca="false">IF(Kalender!JT9&lt;&gt;1,0,IF(AND($B9&gt;0,INDEX(Kalender!JT$68:JT$77,MAX(1,$B9))&gt;INDEX(Kalender!$B$68:$B$77,MAX(1,$B9))),1,0)+IF(OR(AND($C9&gt;0,INDEX(Kalender!JT$81:JT$110,MAX(1,$C9))&gt;INDEX(Kalender!$B$81:$B$110,MAX(1,$C9))),AND($D9&gt;0,INDEX(Kalender!JT$81:JT$110,MAX(1,$D9))&gt;INDEX(Kalender!$B$81:$B$110,MAX(1,$D9))),AND($E9&gt;0,INDEX(Kalender!JT$81:JT$110,MAX(1,$E9))&gt;INDEX(Kalender!$B$81:$B$110,MAX(1,$E9))),AND($F9&gt;0,INDEX(Kalender!JT$81:JT$110,MAX(1,$F9))&gt;INDEX(Kalender!$B$81:$B$110,MAX(1,$F9)))),2,0))</f>
        <v>0</v>
      </c>
      <c r="JU9" s="5" t="n">
        <f aca="false">IF(Kalender!JU9&lt;&gt;1,0,IF(AND($B9&gt;0,INDEX(Kalender!JU$68:JU$77,MAX(1,$B9))&gt;INDEX(Kalender!$B$68:$B$77,MAX(1,$B9))),1,0)+IF(OR(AND($C9&gt;0,INDEX(Kalender!JU$81:JU$110,MAX(1,$C9))&gt;INDEX(Kalender!$B$81:$B$110,MAX(1,$C9))),AND($D9&gt;0,INDEX(Kalender!JU$81:JU$110,MAX(1,$D9))&gt;INDEX(Kalender!$B$81:$B$110,MAX(1,$D9))),AND($E9&gt;0,INDEX(Kalender!JU$81:JU$110,MAX(1,$E9))&gt;INDEX(Kalender!$B$81:$B$110,MAX(1,$E9))),AND($F9&gt;0,INDEX(Kalender!JU$81:JU$110,MAX(1,$F9))&gt;INDEX(Kalender!$B$81:$B$110,MAX(1,$F9)))),2,0))</f>
        <v>0</v>
      </c>
      <c r="JV9" s="5" t="n">
        <f aca="false">IF(Kalender!JV9&lt;&gt;1,0,IF(AND($B9&gt;0,INDEX(Kalender!JV$68:JV$77,MAX(1,$B9))&gt;INDEX(Kalender!$B$68:$B$77,MAX(1,$B9))),1,0)+IF(OR(AND($C9&gt;0,INDEX(Kalender!JV$81:JV$110,MAX(1,$C9))&gt;INDEX(Kalender!$B$81:$B$110,MAX(1,$C9))),AND($D9&gt;0,INDEX(Kalender!JV$81:JV$110,MAX(1,$D9))&gt;INDEX(Kalender!$B$81:$B$110,MAX(1,$D9))),AND($E9&gt;0,INDEX(Kalender!JV$81:JV$110,MAX(1,$E9))&gt;INDEX(Kalender!$B$81:$B$110,MAX(1,$E9))),AND($F9&gt;0,INDEX(Kalender!JV$81:JV$110,MAX(1,$F9))&gt;INDEX(Kalender!$B$81:$B$110,MAX(1,$F9)))),2,0))</f>
        <v>0</v>
      </c>
      <c r="JW9" s="5" t="n">
        <f aca="false">IF(Kalender!JW9&lt;&gt;1,0,IF(AND($B9&gt;0,INDEX(Kalender!JW$68:JW$77,MAX(1,$B9))&gt;INDEX(Kalender!$B$68:$B$77,MAX(1,$B9))),1,0)+IF(OR(AND($C9&gt;0,INDEX(Kalender!JW$81:JW$110,MAX(1,$C9))&gt;INDEX(Kalender!$B$81:$B$110,MAX(1,$C9))),AND($D9&gt;0,INDEX(Kalender!JW$81:JW$110,MAX(1,$D9))&gt;INDEX(Kalender!$B$81:$B$110,MAX(1,$D9))),AND($E9&gt;0,INDEX(Kalender!JW$81:JW$110,MAX(1,$E9))&gt;INDEX(Kalender!$B$81:$B$110,MAX(1,$E9))),AND($F9&gt;0,INDEX(Kalender!JW$81:JW$110,MAX(1,$F9))&gt;INDEX(Kalender!$B$81:$B$110,MAX(1,$F9)))),2,0))</f>
        <v>0</v>
      </c>
      <c r="JX9" s="5" t="n">
        <f aca="false">IF(Kalender!JX9&lt;&gt;1,0,IF(AND($B9&gt;0,INDEX(Kalender!JX$68:JX$77,MAX(1,$B9))&gt;INDEX(Kalender!$B$68:$B$77,MAX(1,$B9))),1,0)+IF(OR(AND($C9&gt;0,INDEX(Kalender!JX$81:JX$110,MAX(1,$C9))&gt;INDEX(Kalender!$B$81:$B$110,MAX(1,$C9))),AND($D9&gt;0,INDEX(Kalender!JX$81:JX$110,MAX(1,$D9))&gt;INDEX(Kalender!$B$81:$B$110,MAX(1,$D9))),AND($E9&gt;0,INDEX(Kalender!JX$81:JX$110,MAX(1,$E9))&gt;INDEX(Kalender!$B$81:$B$110,MAX(1,$E9))),AND($F9&gt;0,INDEX(Kalender!JX$81:JX$110,MAX(1,$F9))&gt;INDEX(Kalender!$B$81:$B$110,MAX(1,$F9)))),2,0))</f>
        <v>0</v>
      </c>
      <c r="JY9" s="5" t="n">
        <f aca="false">IF(Kalender!JY9&lt;&gt;1,0,IF(AND($B9&gt;0,INDEX(Kalender!JY$68:JY$77,MAX(1,$B9))&gt;INDEX(Kalender!$B$68:$B$77,MAX(1,$B9))),1,0)+IF(OR(AND($C9&gt;0,INDEX(Kalender!JY$81:JY$110,MAX(1,$C9))&gt;INDEX(Kalender!$B$81:$B$110,MAX(1,$C9))),AND($D9&gt;0,INDEX(Kalender!JY$81:JY$110,MAX(1,$D9))&gt;INDEX(Kalender!$B$81:$B$110,MAX(1,$D9))),AND($E9&gt;0,INDEX(Kalender!JY$81:JY$110,MAX(1,$E9))&gt;INDEX(Kalender!$B$81:$B$110,MAX(1,$E9))),AND($F9&gt;0,INDEX(Kalender!JY$81:JY$110,MAX(1,$F9))&gt;INDEX(Kalender!$B$81:$B$110,MAX(1,$F9)))),2,0))</f>
        <v>0</v>
      </c>
      <c r="JZ9" s="5" t="n">
        <f aca="false">IF(Kalender!JZ9&lt;&gt;1,0,IF(AND($B9&gt;0,INDEX(Kalender!JZ$68:JZ$77,MAX(1,$B9))&gt;INDEX(Kalender!$B$68:$B$77,MAX(1,$B9))),1,0)+IF(OR(AND($C9&gt;0,INDEX(Kalender!JZ$81:JZ$110,MAX(1,$C9))&gt;INDEX(Kalender!$B$81:$B$110,MAX(1,$C9))),AND($D9&gt;0,INDEX(Kalender!JZ$81:JZ$110,MAX(1,$D9))&gt;INDEX(Kalender!$B$81:$B$110,MAX(1,$D9))),AND($E9&gt;0,INDEX(Kalender!JZ$81:JZ$110,MAX(1,$E9))&gt;INDEX(Kalender!$B$81:$B$110,MAX(1,$E9))),AND($F9&gt;0,INDEX(Kalender!JZ$81:JZ$110,MAX(1,$F9))&gt;INDEX(Kalender!$B$81:$B$110,MAX(1,$F9)))),2,0))</f>
        <v>0</v>
      </c>
      <c r="KA9" s="5" t="n">
        <f aca="false">IF(Kalender!KA9&lt;&gt;1,0,IF(AND($B9&gt;0,INDEX(Kalender!KA$68:KA$77,MAX(1,$B9))&gt;INDEX(Kalender!$B$68:$B$77,MAX(1,$B9))),1,0)+IF(OR(AND($C9&gt;0,INDEX(Kalender!KA$81:KA$110,MAX(1,$C9))&gt;INDEX(Kalender!$B$81:$B$110,MAX(1,$C9))),AND($D9&gt;0,INDEX(Kalender!KA$81:KA$110,MAX(1,$D9))&gt;INDEX(Kalender!$B$81:$B$110,MAX(1,$D9))),AND($E9&gt;0,INDEX(Kalender!KA$81:KA$110,MAX(1,$E9))&gt;INDEX(Kalender!$B$81:$B$110,MAX(1,$E9))),AND($F9&gt;0,INDEX(Kalender!KA$81:KA$110,MAX(1,$F9))&gt;INDEX(Kalender!$B$81:$B$110,MAX(1,$F9)))),2,0))</f>
        <v>0</v>
      </c>
      <c r="KB9" s="5" t="n">
        <f aca="false">IF(Kalender!KB9&lt;&gt;1,0,IF(AND($B9&gt;0,INDEX(Kalender!KB$68:KB$77,MAX(1,$B9))&gt;INDEX(Kalender!$B$68:$B$77,MAX(1,$B9))),1,0)+IF(OR(AND($C9&gt;0,INDEX(Kalender!KB$81:KB$110,MAX(1,$C9))&gt;INDEX(Kalender!$B$81:$B$110,MAX(1,$C9))),AND($D9&gt;0,INDEX(Kalender!KB$81:KB$110,MAX(1,$D9))&gt;INDEX(Kalender!$B$81:$B$110,MAX(1,$D9))),AND($E9&gt;0,INDEX(Kalender!KB$81:KB$110,MAX(1,$E9))&gt;INDEX(Kalender!$B$81:$B$110,MAX(1,$E9))),AND($F9&gt;0,INDEX(Kalender!KB$81:KB$110,MAX(1,$F9))&gt;INDEX(Kalender!$B$81:$B$110,MAX(1,$F9)))),2,0))</f>
        <v>0</v>
      </c>
      <c r="KC9" s="5" t="n">
        <f aca="false">IF(Kalender!KC9&lt;&gt;1,0,IF(AND($B9&gt;0,INDEX(Kalender!KC$68:KC$77,MAX(1,$B9))&gt;INDEX(Kalender!$B$68:$B$77,MAX(1,$B9))),1,0)+IF(OR(AND($C9&gt;0,INDEX(Kalender!KC$81:KC$110,MAX(1,$C9))&gt;INDEX(Kalender!$B$81:$B$110,MAX(1,$C9))),AND($D9&gt;0,INDEX(Kalender!KC$81:KC$110,MAX(1,$D9))&gt;INDEX(Kalender!$B$81:$B$110,MAX(1,$D9))),AND($E9&gt;0,INDEX(Kalender!KC$81:KC$110,MAX(1,$E9))&gt;INDEX(Kalender!$B$81:$B$110,MAX(1,$E9))),AND($F9&gt;0,INDEX(Kalender!KC$81:KC$110,MAX(1,$F9))&gt;INDEX(Kalender!$B$81:$B$110,MAX(1,$F9)))),2,0))</f>
        <v>0</v>
      </c>
      <c r="KD9" s="5" t="n">
        <f aca="false">IF(Kalender!KD9&lt;&gt;1,0,IF(AND($B9&gt;0,INDEX(Kalender!KD$68:KD$77,MAX(1,$B9))&gt;INDEX(Kalender!$B$68:$B$77,MAX(1,$B9))),1,0)+IF(OR(AND($C9&gt;0,INDEX(Kalender!KD$81:KD$110,MAX(1,$C9))&gt;INDEX(Kalender!$B$81:$B$110,MAX(1,$C9))),AND($D9&gt;0,INDEX(Kalender!KD$81:KD$110,MAX(1,$D9))&gt;INDEX(Kalender!$B$81:$B$110,MAX(1,$D9))),AND($E9&gt;0,INDEX(Kalender!KD$81:KD$110,MAX(1,$E9))&gt;INDEX(Kalender!$B$81:$B$110,MAX(1,$E9))),AND($F9&gt;0,INDEX(Kalender!KD$81:KD$110,MAX(1,$F9))&gt;INDEX(Kalender!$B$81:$B$110,MAX(1,$F9)))),2,0))</f>
        <v>0</v>
      </c>
      <c r="KE9" s="5" t="n">
        <f aca="false">IF(Kalender!KE9&lt;&gt;1,0,IF(AND($B9&gt;0,INDEX(Kalender!KE$68:KE$77,MAX(1,$B9))&gt;INDEX(Kalender!$B$68:$B$77,MAX(1,$B9))),1,0)+IF(OR(AND($C9&gt;0,INDEX(Kalender!KE$81:KE$110,MAX(1,$C9))&gt;INDEX(Kalender!$B$81:$B$110,MAX(1,$C9))),AND($D9&gt;0,INDEX(Kalender!KE$81:KE$110,MAX(1,$D9))&gt;INDEX(Kalender!$B$81:$B$110,MAX(1,$D9))),AND($E9&gt;0,INDEX(Kalender!KE$81:KE$110,MAX(1,$E9))&gt;INDEX(Kalender!$B$81:$B$110,MAX(1,$E9))),AND($F9&gt;0,INDEX(Kalender!KE$81:KE$110,MAX(1,$F9))&gt;INDEX(Kalender!$B$81:$B$110,MAX(1,$F9)))),2,0))</f>
        <v>0</v>
      </c>
      <c r="KF9" s="5" t="n">
        <f aca="false">IF(Kalender!KF9&lt;&gt;1,0,IF(AND($B9&gt;0,INDEX(Kalender!KF$68:KF$77,MAX(1,$B9))&gt;INDEX(Kalender!$B$68:$B$77,MAX(1,$B9))),1,0)+IF(OR(AND($C9&gt;0,INDEX(Kalender!KF$81:KF$110,MAX(1,$C9))&gt;INDEX(Kalender!$B$81:$B$110,MAX(1,$C9))),AND($D9&gt;0,INDEX(Kalender!KF$81:KF$110,MAX(1,$D9))&gt;INDEX(Kalender!$B$81:$B$110,MAX(1,$D9))),AND($E9&gt;0,INDEX(Kalender!KF$81:KF$110,MAX(1,$E9))&gt;INDEX(Kalender!$B$81:$B$110,MAX(1,$E9))),AND($F9&gt;0,INDEX(Kalender!KF$81:KF$110,MAX(1,$F9))&gt;INDEX(Kalender!$B$81:$B$110,MAX(1,$F9)))),2,0))</f>
        <v>0</v>
      </c>
      <c r="KG9" s="5" t="n">
        <f aca="false">IF(Kalender!KG9&lt;&gt;1,0,IF(AND($B9&gt;0,INDEX(Kalender!KG$68:KG$77,MAX(1,$B9))&gt;INDEX(Kalender!$B$68:$B$77,MAX(1,$B9))),1,0)+IF(OR(AND($C9&gt;0,INDEX(Kalender!KG$81:KG$110,MAX(1,$C9))&gt;INDEX(Kalender!$B$81:$B$110,MAX(1,$C9))),AND($D9&gt;0,INDEX(Kalender!KG$81:KG$110,MAX(1,$D9))&gt;INDEX(Kalender!$B$81:$B$110,MAX(1,$D9))),AND($E9&gt;0,INDEX(Kalender!KG$81:KG$110,MAX(1,$E9))&gt;INDEX(Kalender!$B$81:$B$110,MAX(1,$E9))),AND($F9&gt;0,INDEX(Kalender!KG$81:KG$110,MAX(1,$F9))&gt;INDEX(Kalender!$B$81:$B$110,MAX(1,$F9)))),2,0))</f>
        <v>0</v>
      </c>
      <c r="KH9" s="5" t="n">
        <f aca="false">IF(Kalender!KH9&lt;&gt;1,0,IF(AND($B9&gt;0,INDEX(Kalender!KH$68:KH$77,MAX(1,$B9))&gt;INDEX(Kalender!$B$68:$B$77,MAX(1,$B9))),1,0)+IF(OR(AND($C9&gt;0,INDEX(Kalender!KH$81:KH$110,MAX(1,$C9))&gt;INDEX(Kalender!$B$81:$B$110,MAX(1,$C9))),AND($D9&gt;0,INDEX(Kalender!KH$81:KH$110,MAX(1,$D9))&gt;INDEX(Kalender!$B$81:$B$110,MAX(1,$D9))),AND($E9&gt;0,INDEX(Kalender!KH$81:KH$110,MAX(1,$E9))&gt;INDEX(Kalender!$B$81:$B$110,MAX(1,$E9))),AND($F9&gt;0,INDEX(Kalender!KH$81:KH$110,MAX(1,$F9))&gt;INDEX(Kalender!$B$81:$B$110,MAX(1,$F9)))),2,0))</f>
        <v>0</v>
      </c>
      <c r="KI9" s="5" t="n">
        <f aca="false">IF(Kalender!KI9&lt;&gt;1,0,IF(AND($B9&gt;0,INDEX(Kalender!KI$68:KI$77,MAX(1,$B9))&gt;INDEX(Kalender!$B$68:$B$77,MAX(1,$B9))),1,0)+IF(OR(AND($C9&gt;0,INDEX(Kalender!KI$81:KI$110,MAX(1,$C9))&gt;INDEX(Kalender!$B$81:$B$110,MAX(1,$C9))),AND($D9&gt;0,INDEX(Kalender!KI$81:KI$110,MAX(1,$D9))&gt;INDEX(Kalender!$B$81:$B$110,MAX(1,$D9))),AND($E9&gt;0,INDEX(Kalender!KI$81:KI$110,MAX(1,$E9))&gt;INDEX(Kalender!$B$81:$B$110,MAX(1,$E9))),AND($F9&gt;0,INDEX(Kalender!KI$81:KI$110,MAX(1,$F9))&gt;INDEX(Kalender!$B$81:$B$110,MAX(1,$F9)))),2,0))</f>
        <v>0</v>
      </c>
      <c r="KJ9" s="5" t="n">
        <f aca="false">IF(Kalender!KJ9&lt;&gt;1,0,IF(AND($B9&gt;0,INDEX(Kalender!KJ$68:KJ$77,MAX(1,$B9))&gt;INDEX(Kalender!$B$68:$B$77,MAX(1,$B9))),1,0)+IF(OR(AND($C9&gt;0,INDEX(Kalender!KJ$81:KJ$110,MAX(1,$C9))&gt;INDEX(Kalender!$B$81:$B$110,MAX(1,$C9))),AND($D9&gt;0,INDEX(Kalender!KJ$81:KJ$110,MAX(1,$D9))&gt;INDEX(Kalender!$B$81:$B$110,MAX(1,$D9))),AND($E9&gt;0,INDEX(Kalender!KJ$81:KJ$110,MAX(1,$E9))&gt;INDEX(Kalender!$B$81:$B$110,MAX(1,$E9))),AND($F9&gt;0,INDEX(Kalender!KJ$81:KJ$110,MAX(1,$F9))&gt;INDEX(Kalender!$B$81:$B$110,MAX(1,$F9)))),2,0))</f>
        <v>0</v>
      </c>
      <c r="KK9" s="5" t="n">
        <f aca="false">IF(Kalender!KK9&lt;&gt;1,0,IF(AND($B9&gt;0,INDEX(Kalender!KK$68:KK$77,MAX(1,$B9))&gt;INDEX(Kalender!$B$68:$B$77,MAX(1,$B9))),1,0)+IF(OR(AND($C9&gt;0,INDEX(Kalender!KK$81:KK$110,MAX(1,$C9))&gt;INDEX(Kalender!$B$81:$B$110,MAX(1,$C9))),AND($D9&gt;0,INDEX(Kalender!KK$81:KK$110,MAX(1,$D9))&gt;INDEX(Kalender!$B$81:$B$110,MAX(1,$D9))),AND($E9&gt;0,INDEX(Kalender!KK$81:KK$110,MAX(1,$E9))&gt;INDEX(Kalender!$B$81:$B$110,MAX(1,$E9))),AND($F9&gt;0,INDEX(Kalender!KK$81:KK$110,MAX(1,$F9))&gt;INDEX(Kalender!$B$81:$B$110,MAX(1,$F9)))),2,0))</f>
        <v>0</v>
      </c>
      <c r="KL9" s="5" t="n">
        <f aca="false">IF(Kalender!KL9&lt;&gt;1,0,IF(AND($B9&gt;0,INDEX(Kalender!KL$68:KL$77,MAX(1,$B9))&gt;INDEX(Kalender!$B$68:$B$77,MAX(1,$B9))),1,0)+IF(OR(AND($C9&gt;0,INDEX(Kalender!KL$81:KL$110,MAX(1,$C9))&gt;INDEX(Kalender!$B$81:$B$110,MAX(1,$C9))),AND($D9&gt;0,INDEX(Kalender!KL$81:KL$110,MAX(1,$D9))&gt;INDEX(Kalender!$B$81:$B$110,MAX(1,$D9))),AND($E9&gt;0,INDEX(Kalender!KL$81:KL$110,MAX(1,$E9))&gt;INDEX(Kalender!$B$81:$B$110,MAX(1,$E9))),AND($F9&gt;0,INDEX(Kalender!KL$81:KL$110,MAX(1,$F9))&gt;INDEX(Kalender!$B$81:$B$110,MAX(1,$F9)))),2,0))</f>
        <v>0</v>
      </c>
      <c r="KM9" s="5" t="n">
        <f aca="false">IF(Kalender!KM9&lt;&gt;1,0,IF(AND($B9&gt;0,INDEX(Kalender!KM$68:KM$77,MAX(1,$B9))&gt;INDEX(Kalender!$B$68:$B$77,MAX(1,$B9))),1,0)+IF(OR(AND($C9&gt;0,INDEX(Kalender!KM$81:KM$110,MAX(1,$C9))&gt;INDEX(Kalender!$B$81:$B$110,MAX(1,$C9))),AND($D9&gt;0,INDEX(Kalender!KM$81:KM$110,MAX(1,$D9))&gt;INDEX(Kalender!$B$81:$B$110,MAX(1,$D9))),AND($E9&gt;0,INDEX(Kalender!KM$81:KM$110,MAX(1,$E9))&gt;INDEX(Kalender!$B$81:$B$110,MAX(1,$E9))),AND($F9&gt;0,INDEX(Kalender!KM$81:KM$110,MAX(1,$F9))&gt;INDEX(Kalender!$B$81:$B$110,MAX(1,$F9)))),2,0))</f>
        <v>0</v>
      </c>
      <c r="KN9" s="5" t="n">
        <f aca="false">IF(Kalender!KN9&lt;&gt;1,0,IF(AND($B9&gt;0,INDEX(Kalender!KN$68:KN$77,MAX(1,$B9))&gt;INDEX(Kalender!$B$68:$B$77,MAX(1,$B9))),1,0)+IF(OR(AND($C9&gt;0,INDEX(Kalender!KN$81:KN$110,MAX(1,$C9))&gt;INDEX(Kalender!$B$81:$B$110,MAX(1,$C9))),AND($D9&gt;0,INDEX(Kalender!KN$81:KN$110,MAX(1,$D9))&gt;INDEX(Kalender!$B$81:$B$110,MAX(1,$D9))),AND($E9&gt;0,INDEX(Kalender!KN$81:KN$110,MAX(1,$E9))&gt;INDEX(Kalender!$B$81:$B$110,MAX(1,$E9))),AND($F9&gt;0,INDEX(Kalender!KN$81:KN$110,MAX(1,$F9))&gt;INDEX(Kalender!$B$81:$B$110,MAX(1,$F9)))),2,0))</f>
        <v>0</v>
      </c>
      <c r="KO9" s="5" t="n">
        <f aca="false">IF(Kalender!KO9&lt;&gt;1,0,IF(AND($B9&gt;0,INDEX(Kalender!KO$68:KO$77,MAX(1,$B9))&gt;INDEX(Kalender!$B$68:$B$77,MAX(1,$B9))),1,0)+IF(OR(AND($C9&gt;0,INDEX(Kalender!KO$81:KO$110,MAX(1,$C9))&gt;INDEX(Kalender!$B$81:$B$110,MAX(1,$C9))),AND($D9&gt;0,INDEX(Kalender!KO$81:KO$110,MAX(1,$D9))&gt;INDEX(Kalender!$B$81:$B$110,MAX(1,$D9))),AND($E9&gt;0,INDEX(Kalender!KO$81:KO$110,MAX(1,$E9))&gt;INDEX(Kalender!$B$81:$B$110,MAX(1,$E9))),AND($F9&gt;0,INDEX(Kalender!KO$81:KO$110,MAX(1,$F9))&gt;INDEX(Kalender!$B$81:$B$110,MAX(1,$F9)))),2,0))</f>
        <v>0</v>
      </c>
      <c r="KP9" s="5" t="n">
        <f aca="false">IF(Kalender!KP9&lt;&gt;1,0,IF(AND($B9&gt;0,INDEX(Kalender!KP$68:KP$77,MAX(1,$B9))&gt;INDEX(Kalender!$B$68:$B$77,MAX(1,$B9))),1,0)+IF(OR(AND($C9&gt;0,INDEX(Kalender!KP$81:KP$110,MAX(1,$C9))&gt;INDEX(Kalender!$B$81:$B$110,MAX(1,$C9))),AND($D9&gt;0,INDEX(Kalender!KP$81:KP$110,MAX(1,$D9))&gt;INDEX(Kalender!$B$81:$B$110,MAX(1,$D9))),AND($E9&gt;0,INDEX(Kalender!KP$81:KP$110,MAX(1,$E9))&gt;INDEX(Kalender!$B$81:$B$110,MAX(1,$E9))),AND($F9&gt;0,INDEX(Kalender!KP$81:KP$110,MAX(1,$F9))&gt;INDEX(Kalender!$B$81:$B$110,MAX(1,$F9)))),2,0))</f>
        <v>0</v>
      </c>
      <c r="KQ9" s="5" t="n">
        <f aca="false">IF(Kalender!KQ9&lt;&gt;1,0,IF(AND($B9&gt;0,INDEX(Kalender!KQ$68:KQ$77,MAX(1,$B9))&gt;INDEX(Kalender!$B$68:$B$77,MAX(1,$B9))),1,0)+IF(OR(AND($C9&gt;0,INDEX(Kalender!KQ$81:KQ$110,MAX(1,$C9))&gt;INDEX(Kalender!$B$81:$B$110,MAX(1,$C9))),AND($D9&gt;0,INDEX(Kalender!KQ$81:KQ$110,MAX(1,$D9))&gt;INDEX(Kalender!$B$81:$B$110,MAX(1,$D9))),AND($E9&gt;0,INDEX(Kalender!KQ$81:KQ$110,MAX(1,$E9))&gt;INDEX(Kalender!$B$81:$B$110,MAX(1,$E9))),AND($F9&gt;0,INDEX(Kalender!KQ$81:KQ$110,MAX(1,$F9))&gt;INDEX(Kalender!$B$81:$B$110,MAX(1,$F9)))),2,0))</f>
        <v>0</v>
      </c>
      <c r="KR9" s="5" t="n">
        <f aca="false">IF(Kalender!KR9&lt;&gt;1,0,IF(AND($B9&gt;0,INDEX(Kalender!KR$68:KR$77,MAX(1,$B9))&gt;INDEX(Kalender!$B$68:$B$77,MAX(1,$B9))),1,0)+IF(OR(AND($C9&gt;0,INDEX(Kalender!KR$81:KR$110,MAX(1,$C9))&gt;INDEX(Kalender!$B$81:$B$110,MAX(1,$C9))),AND($D9&gt;0,INDEX(Kalender!KR$81:KR$110,MAX(1,$D9))&gt;INDEX(Kalender!$B$81:$B$110,MAX(1,$D9))),AND($E9&gt;0,INDEX(Kalender!KR$81:KR$110,MAX(1,$E9))&gt;INDEX(Kalender!$B$81:$B$110,MAX(1,$E9))),AND($F9&gt;0,INDEX(Kalender!KR$81:KR$110,MAX(1,$F9))&gt;INDEX(Kalender!$B$81:$B$110,MAX(1,$F9)))),2,0))</f>
        <v>0</v>
      </c>
      <c r="KS9" s="5" t="n">
        <f aca="false">IF(Kalender!KS9&lt;&gt;1,0,IF(AND($B9&gt;0,INDEX(Kalender!KS$68:KS$77,MAX(1,$B9))&gt;INDEX(Kalender!$B$68:$B$77,MAX(1,$B9))),1,0)+IF(OR(AND($C9&gt;0,INDEX(Kalender!KS$81:KS$110,MAX(1,$C9))&gt;INDEX(Kalender!$B$81:$B$110,MAX(1,$C9))),AND($D9&gt;0,INDEX(Kalender!KS$81:KS$110,MAX(1,$D9))&gt;INDEX(Kalender!$B$81:$B$110,MAX(1,$D9))),AND($E9&gt;0,INDEX(Kalender!KS$81:KS$110,MAX(1,$E9))&gt;INDEX(Kalender!$B$81:$B$110,MAX(1,$E9))),AND($F9&gt;0,INDEX(Kalender!KS$81:KS$110,MAX(1,$F9))&gt;INDEX(Kalender!$B$81:$B$110,MAX(1,$F9)))),2,0))</f>
        <v>0</v>
      </c>
      <c r="KT9" s="5" t="n">
        <f aca="false">IF(Kalender!KT9&lt;&gt;1,0,IF(AND($B9&gt;0,INDEX(Kalender!KT$68:KT$77,MAX(1,$B9))&gt;INDEX(Kalender!$B$68:$B$77,MAX(1,$B9))),1,0)+IF(OR(AND($C9&gt;0,INDEX(Kalender!KT$81:KT$110,MAX(1,$C9))&gt;INDEX(Kalender!$B$81:$B$110,MAX(1,$C9))),AND($D9&gt;0,INDEX(Kalender!KT$81:KT$110,MAX(1,$D9))&gt;INDEX(Kalender!$B$81:$B$110,MAX(1,$D9))),AND($E9&gt;0,INDEX(Kalender!KT$81:KT$110,MAX(1,$E9))&gt;INDEX(Kalender!$B$81:$B$110,MAX(1,$E9))),AND($F9&gt;0,INDEX(Kalender!KT$81:KT$110,MAX(1,$F9))&gt;INDEX(Kalender!$B$81:$B$110,MAX(1,$F9)))),2,0))</f>
        <v>0</v>
      </c>
      <c r="KU9" s="5" t="n">
        <f aca="false">IF(Kalender!KU9&lt;&gt;1,0,IF(AND($B9&gt;0,INDEX(Kalender!KU$68:KU$77,MAX(1,$B9))&gt;INDEX(Kalender!$B$68:$B$77,MAX(1,$B9))),1,0)+IF(OR(AND($C9&gt;0,INDEX(Kalender!KU$81:KU$110,MAX(1,$C9))&gt;INDEX(Kalender!$B$81:$B$110,MAX(1,$C9))),AND($D9&gt;0,INDEX(Kalender!KU$81:KU$110,MAX(1,$D9))&gt;INDEX(Kalender!$B$81:$B$110,MAX(1,$D9))),AND($E9&gt;0,INDEX(Kalender!KU$81:KU$110,MAX(1,$E9))&gt;INDEX(Kalender!$B$81:$B$110,MAX(1,$E9))),AND($F9&gt;0,INDEX(Kalender!KU$81:KU$110,MAX(1,$F9))&gt;INDEX(Kalender!$B$81:$B$110,MAX(1,$F9)))),2,0))</f>
        <v>0</v>
      </c>
      <c r="KV9" s="5" t="n">
        <f aca="false">IF(Kalender!KV9&lt;&gt;1,0,IF(AND($B9&gt;0,INDEX(Kalender!KV$68:KV$77,MAX(1,$B9))&gt;INDEX(Kalender!$B$68:$B$77,MAX(1,$B9))),1,0)+IF(OR(AND($C9&gt;0,INDEX(Kalender!KV$81:KV$110,MAX(1,$C9))&gt;INDEX(Kalender!$B$81:$B$110,MAX(1,$C9))),AND($D9&gt;0,INDEX(Kalender!KV$81:KV$110,MAX(1,$D9))&gt;INDEX(Kalender!$B$81:$B$110,MAX(1,$D9))),AND($E9&gt;0,INDEX(Kalender!KV$81:KV$110,MAX(1,$E9))&gt;INDEX(Kalender!$B$81:$B$110,MAX(1,$E9))),AND($F9&gt;0,INDEX(Kalender!KV$81:KV$110,MAX(1,$F9))&gt;INDEX(Kalender!$B$81:$B$110,MAX(1,$F9)))),2,0))</f>
        <v>0</v>
      </c>
      <c r="KW9" s="5" t="n">
        <f aca="false">IF(Kalender!KW9&lt;&gt;1,0,IF(AND($B9&gt;0,INDEX(Kalender!KW$68:KW$77,MAX(1,$B9))&gt;INDEX(Kalender!$B$68:$B$77,MAX(1,$B9))),1,0)+IF(OR(AND($C9&gt;0,INDEX(Kalender!KW$81:KW$110,MAX(1,$C9))&gt;INDEX(Kalender!$B$81:$B$110,MAX(1,$C9))),AND($D9&gt;0,INDEX(Kalender!KW$81:KW$110,MAX(1,$D9))&gt;INDEX(Kalender!$B$81:$B$110,MAX(1,$D9))),AND($E9&gt;0,INDEX(Kalender!KW$81:KW$110,MAX(1,$E9))&gt;INDEX(Kalender!$B$81:$B$110,MAX(1,$E9))),AND($F9&gt;0,INDEX(Kalender!KW$81:KW$110,MAX(1,$F9))&gt;INDEX(Kalender!$B$81:$B$110,MAX(1,$F9)))),2,0))</f>
        <v>0</v>
      </c>
      <c r="KX9" s="5" t="n">
        <f aca="false">IF(Kalender!KX9&lt;&gt;1,0,IF(AND($B9&gt;0,INDEX(Kalender!KX$68:KX$77,MAX(1,$B9))&gt;INDEX(Kalender!$B$68:$B$77,MAX(1,$B9))),1,0)+IF(OR(AND($C9&gt;0,INDEX(Kalender!KX$81:KX$110,MAX(1,$C9))&gt;INDEX(Kalender!$B$81:$B$110,MAX(1,$C9))),AND($D9&gt;0,INDEX(Kalender!KX$81:KX$110,MAX(1,$D9))&gt;INDEX(Kalender!$B$81:$B$110,MAX(1,$D9))),AND($E9&gt;0,INDEX(Kalender!KX$81:KX$110,MAX(1,$E9))&gt;INDEX(Kalender!$B$81:$B$110,MAX(1,$E9))),AND($F9&gt;0,INDEX(Kalender!KX$81:KX$110,MAX(1,$F9))&gt;INDEX(Kalender!$B$81:$B$110,MAX(1,$F9)))),2,0))</f>
        <v>0</v>
      </c>
      <c r="KY9" s="5" t="n">
        <f aca="false">IF(Kalender!KY9&lt;&gt;1,0,IF(AND($B9&gt;0,INDEX(Kalender!KY$68:KY$77,MAX(1,$B9))&gt;INDEX(Kalender!$B$68:$B$77,MAX(1,$B9))),1,0)+IF(OR(AND($C9&gt;0,INDEX(Kalender!KY$81:KY$110,MAX(1,$C9))&gt;INDEX(Kalender!$B$81:$B$110,MAX(1,$C9))),AND($D9&gt;0,INDEX(Kalender!KY$81:KY$110,MAX(1,$D9))&gt;INDEX(Kalender!$B$81:$B$110,MAX(1,$D9))),AND($E9&gt;0,INDEX(Kalender!KY$81:KY$110,MAX(1,$E9))&gt;INDEX(Kalender!$B$81:$B$110,MAX(1,$E9))),AND($F9&gt;0,INDEX(Kalender!KY$81:KY$110,MAX(1,$F9))&gt;INDEX(Kalender!$B$81:$B$110,MAX(1,$F9)))),2,0))</f>
        <v>0</v>
      </c>
      <c r="KZ9" s="5" t="n">
        <f aca="false">IF(Kalender!KZ9&lt;&gt;1,0,IF(AND($B9&gt;0,INDEX(Kalender!KZ$68:KZ$77,MAX(1,$B9))&gt;INDEX(Kalender!$B$68:$B$77,MAX(1,$B9))),1,0)+IF(OR(AND($C9&gt;0,INDEX(Kalender!KZ$81:KZ$110,MAX(1,$C9))&gt;INDEX(Kalender!$B$81:$B$110,MAX(1,$C9))),AND($D9&gt;0,INDEX(Kalender!KZ$81:KZ$110,MAX(1,$D9))&gt;INDEX(Kalender!$B$81:$B$110,MAX(1,$D9))),AND($E9&gt;0,INDEX(Kalender!KZ$81:KZ$110,MAX(1,$E9))&gt;INDEX(Kalender!$B$81:$B$110,MAX(1,$E9))),AND($F9&gt;0,INDEX(Kalender!KZ$81:KZ$110,MAX(1,$F9))&gt;INDEX(Kalender!$B$81:$B$110,MAX(1,$F9)))),2,0))</f>
        <v>0</v>
      </c>
      <c r="LA9" s="5" t="n">
        <f aca="false">IF(Kalender!LA9&lt;&gt;1,0,IF(AND($B9&gt;0,INDEX(Kalender!LA$68:LA$77,MAX(1,$B9))&gt;INDEX(Kalender!$B$68:$B$77,MAX(1,$B9))),1,0)+IF(OR(AND($C9&gt;0,INDEX(Kalender!LA$81:LA$110,MAX(1,$C9))&gt;INDEX(Kalender!$B$81:$B$110,MAX(1,$C9))),AND($D9&gt;0,INDEX(Kalender!LA$81:LA$110,MAX(1,$D9))&gt;INDEX(Kalender!$B$81:$B$110,MAX(1,$D9))),AND($E9&gt;0,INDEX(Kalender!LA$81:LA$110,MAX(1,$E9))&gt;INDEX(Kalender!$B$81:$B$110,MAX(1,$E9))),AND($F9&gt;0,INDEX(Kalender!LA$81:LA$110,MAX(1,$F9))&gt;INDEX(Kalender!$B$81:$B$110,MAX(1,$F9)))),2,0))</f>
        <v>0</v>
      </c>
      <c r="LB9" s="5" t="n">
        <f aca="false">IF(Kalender!LB9&lt;&gt;1,0,IF(AND($B9&gt;0,INDEX(Kalender!LB$68:LB$77,MAX(1,$B9))&gt;INDEX(Kalender!$B$68:$B$77,MAX(1,$B9))),1,0)+IF(OR(AND($C9&gt;0,INDEX(Kalender!LB$81:LB$110,MAX(1,$C9))&gt;INDEX(Kalender!$B$81:$B$110,MAX(1,$C9))),AND($D9&gt;0,INDEX(Kalender!LB$81:LB$110,MAX(1,$D9))&gt;INDEX(Kalender!$B$81:$B$110,MAX(1,$D9))),AND($E9&gt;0,INDEX(Kalender!LB$81:LB$110,MAX(1,$E9))&gt;INDEX(Kalender!$B$81:$B$110,MAX(1,$E9))),AND($F9&gt;0,INDEX(Kalender!LB$81:LB$110,MAX(1,$F9))&gt;INDEX(Kalender!$B$81:$B$110,MAX(1,$F9)))),2,0))</f>
        <v>0</v>
      </c>
      <c r="LC9" s="5" t="n">
        <f aca="false">IF(Kalender!LC9&lt;&gt;1,0,IF(AND($B9&gt;0,INDEX(Kalender!LC$68:LC$77,MAX(1,$B9))&gt;INDEX(Kalender!$B$68:$B$77,MAX(1,$B9))),1,0)+IF(OR(AND($C9&gt;0,INDEX(Kalender!LC$81:LC$110,MAX(1,$C9))&gt;INDEX(Kalender!$B$81:$B$110,MAX(1,$C9))),AND($D9&gt;0,INDEX(Kalender!LC$81:LC$110,MAX(1,$D9))&gt;INDEX(Kalender!$B$81:$B$110,MAX(1,$D9))),AND($E9&gt;0,INDEX(Kalender!LC$81:LC$110,MAX(1,$E9))&gt;INDEX(Kalender!$B$81:$B$110,MAX(1,$E9))),AND($F9&gt;0,INDEX(Kalender!LC$81:LC$110,MAX(1,$F9))&gt;INDEX(Kalender!$B$81:$B$110,MAX(1,$F9)))),2,0))</f>
        <v>0</v>
      </c>
      <c r="LD9" s="5" t="n">
        <f aca="false">IF(Kalender!LD9&lt;&gt;1,0,IF(AND($B9&gt;0,INDEX(Kalender!LD$68:LD$77,MAX(1,$B9))&gt;INDEX(Kalender!$B$68:$B$77,MAX(1,$B9))),1,0)+IF(OR(AND($C9&gt;0,INDEX(Kalender!LD$81:LD$110,MAX(1,$C9))&gt;INDEX(Kalender!$B$81:$B$110,MAX(1,$C9))),AND($D9&gt;0,INDEX(Kalender!LD$81:LD$110,MAX(1,$D9))&gt;INDEX(Kalender!$B$81:$B$110,MAX(1,$D9))),AND($E9&gt;0,INDEX(Kalender!LD$81:LD$110,MAX(1,$E9))&gt;INDEX(Kalender!$B$81:$B$110,MAX(1,$E9))),AND($F9&gt;0,INDEX(Kalender!LD$81:LD$110,MAX(1,$F9))&gt;INDEX(Kalender!$B$81:$B$110,MAX(1,$F9)))),2,0))</f>
        <v>0</v>
      </c>
      <c r="LE9" s="5" t="n">
        <f aca="false">IF(Kalender!LE9&lt;&gt;1,0,IF(AND($B9&gt;0,INDEX(Kalender!LE$68:LE$77,MAX(1,$B9))&gt;INDEX(Kalender!$B$68:$B$77,MAX(1,$B9))),1,0)+IF(OR(AND($C9&gt;0,INDEX(Kalender!LE$81:LE$110,MAX(1,$C9))&gt;INDEX(Kalender!$B$81:$B$110,MAX(1,$C9))),AND($D9&gt;0,INDEX(Kalender!LE$81:LE$110,MAX(1,$D9))&gt;INDEX(Kalender!$B$81:$B$110,MAX(1,$D9))),AND($E9&gt;0,INDEX(Kalender!LE$81:LE$110,MAX(1,$E9))&gt;INDEX(Kalender!$B$81:$B$110,MAX(1,$E9))),AND($F9&gt;0,INDEX(Kalender!LE$81:LE$110,MAX(1,$F9))&gt;INDEX(Kalender!$B$81:$B$110,MAX(1,$F9)))),2,0))</f>
        <v>0</v>
      </c>
      <c r="LF9" s="5" t="n">
        <f aca="false">IF(Kalender!LF9&lt;&gt;1,0,IF(AND($B9&gt;0,INDEX(Kalender!LF$68:LF$77,MAX(1,$B9))&gt;INDEX(Kalender!$B$68:$B$77,MAX(1,$B9))),1,0)+IF(OR(AND($C9&gt;0,INDEX(Kalender!LF$81:LF$110,MAX(1,$C9))&gt;INDEX(Kalender!$B$81:$B$110,MAX(1,$C9))),AND($D9&gt;0,INDEX(Kalender!LF$81:LF$110,MAX(1,$D9))&gt;INDEX(Kalender!$B$81:$B$110,MAX(1,$D9))),AND($E9&gt;0,INDEX(Kalender!LF$81:LF$110,MAX(1,$E9))&gt;INDEX(Kalender!$B$81:$B$110,MAX(1,$E9))),AND($F9&gt;0,INDEX(Kalender!LF$81:LF$110,MAX(1,$F9))&gt;INDEX(Kalender!$B$81:$B$110,MAX(1,$F9)))),2,0))</f>
        <v>0</v>
      </c>
      <c r="LG9" s="5" t="n">
        <f aca="false">IF(Kalender!LG9&lt;&gt;1,0,IF(AND($B9&gt;0,INDEX(Kalender!LG$68:LG$77,MAX(1,$B9))&gt;INDEX(Kalender!$B$68:$B$77,MAX(1,$B9))),1,0)+IF(OR(AND($C9&gt;0,INDEX(Kalender!LG$81:LG$110,MAX(1,$C9))&gt;INDEX(Kalender!$B$81:$B$110,MAX(1,$C9))),AND($D9&gt;0,INDEX(Kalender!LG$81:LG$110,MAX(1,$D9))&gt;INDEX(Kalender!$B$81:$B$110,MAX(1,$D9))),AND($E9&gt;0,INDEX(Kalender!LG$81:LG$110,MAX(1,$E9))&gt;INDEX(Kalender!$B$81:$B$110,MAX(1,$E9))),AND($F9&gt;0,INDEX(Kalender!LG$81:LG$110,MAX(1,$F9))&gt;INDEX(Kalender!$B$81:$B$110,MAX(1,$F9)))),2,0))</f>
        <v>0</v>
      </c>
      <c r="LH9" s="5" t="n">
        <f aca="false">IF(Kalender!LH9&lt;&gt;1,0,IF(AND($B9&gt;0,INDEX(Kalender!LH$68:LH$77,MAX(1,$B9))&gt;INDEX(Kalender!$B$68:$B$77,MAX(1,$B9))),1,0)+IF(OR(AND($C9&gt;0,INDEX(Kalender!LH$81:LH$110,MAX(1,$C9))&gt;INDEX(Kalender!$B$81:$B$110,MAX(1,$C9))),AND($D9&gt;0,INDEX(Kalender!LH$81:LH$110,MAX(1,$D9))&gt;INDEX(Kalender!$B$81:$B$110,MAX(1,$D9))),AND($E9&gt;0,INDEX(Kalender!LH$81:LH$110,MAX(1,$E9))&gt;INDEX(Kalender!$B$81:$B$110,MAX(1,$E9))),AND($F9&gt;0,INDEX(Kalender!LH$81:LH$110,MAX(1,$F9))&gt;INDEX(Kalender!$B$81:$B$110,MAX(1,$F9)))),2,0))</f>
        <v>0</v>
      </c>
      <c r="LI9" s="5" t="n">
        <f aca="false">IF(Kalender!LI9&lt;&gt;1,0,IF(AND($B9&gt;0,INDEX(Kalender!LI$68:LI$77,MAX(1,$B9))&gt;INDEX(Kalender!$B$68:$B$77,MAX(1,$B9))),1,0)+IF(OR(AND($C9&gt;0,INDEX(Kalender!LI$81:LI$110,MAX(1,$C9))&gt;INDEX(Kalender!$B$81:$B$110,MAX(1,$C9))),AND($D9&gt;0,INDEX(Kalender!LI$81:LI$110,MAX(1,$D9))&gt;INDEX(Kalender!$B$81:$B$110,MAX(1,$D9))),AND($E9&gt;0,INDEX(Kalender!LI$81:LI$110,MAX(1,$E9))&gt;INDEX(Kalender!$B$81:$B$110,MAX(1,$E9))),AND($F9&gt;0,INDEX(Kalender!LI$81:LI$110,MAX(1,$F9))&gt;INDEX(Kalender!$B$81:$B$110,MAX(1,$F9)))),2,0))</f>
        <v>0</v>
      </c>
      <c r="LJ9" s="5" t="n">
        <f aca="false">IF(Kalender!LJ9&lt;&gt;1,0,IF(AND($B9&gt;0,INDEX(Kalender!LJ$68:LJ$77,MAX(1,$B9))&gt;INDEX(Kalender!$B$68:$B$77,MAX(1,$B9))),1,0)+IF(OR(AND($C9&gt;0,INDEX(Kalender!LJ$81:LJ$110,MAX(1,$C9))&gt;INDEX(Kalender!$B$81:$B$110,MAX(1,$C9))),AND($D9&gt;0,INDEX(Kalender!LJ$81:LJ$110,MAX(1,$D9))&gt;INDEX(Kalender!$B$81:$B$110,MAX(1,$D9))),AND($E9&gt;0,INDEX(Kalender!LJ$81:LJ$110,MAX(1,$E9))&gt;INDEX(Kalender!$B$81:$B$110,MAX(1,$E9))),AND($F9&gt;0,INDEX(Kalender!LJ$81:LJ$110,MAX(1,$F9))&gt;INDEX(Kalender!$B$81:$B$110,MAX(1,$F9)))),2,0))</f>
        <v>0</v>
      </c>
      <c r="LK9" s="5" t="n">
        <f aca="false">IF(Kalender!LK9&lt;&gt;1,0,IF(AND($B9&gt;0,INDEX(Kalender!LK$68:LK$77,MAX(1,$B9))&gt;INDEX(Kalender!$B$68:$B$77,MAX(1,$B9))),1,0)+IF(OR(AND($C9&gt;0,INDEX(Kalender!LK$81:LK$110,MAX(1,$C9))&gt;INDEX(Kalender!$B$81:$B$110,MAX(1,$C9))),AND($D9&gt;0,INDEX(Kalender!LK$81:LK$110,MAX(1,$D9))&gt;INDEX(Kalender!$B$81:$B$110,MAX(1,$D9))),AND($E9&gt;0,INDEX(Kalender!LK$81:LK$110,MAX(1,$E9))&gt;INDEX(Kalender!$B$81:$B$110,MAX(1,$E9))),AND($F9&gt;0,INDEX(Kalender!LK$81:LK$110,MAX(1,$F9))&gt;INDEX(Kalender!$B$81:$B$110,MAX(1,$F9)))),2,0))</f>
        <v>0</v>
      </c>
      <c r="LL9" s="5" t="n">
        <f aca="false">IF(Kalender!LL9&lt;&gt;1,0,IF(AND($B9&gt;0,INDEX(Kalender!LL$68:LL$77,MAX(1,$B9))&gt;INDEX(Kalender!$B$68:$B$77,MAX(1,$B9))),1,0)+IF(OR(AND($C9&gt;0,INDEX(Kalender!LL$81:LL$110,MAX(1,$C9))&gt;INDEX(Kalender!$B$81:$B$110,MAX(1,$C9))),AND($D9&gt;0,INDEX(Kalender!LL$81:LL$110,MAX(1,$D9))&gt;INDEX(Kalender!$B$81:$B$110,MAX(1,$D9))),AND($E9&gt;0,INDEX(Kalender!LL$81:LL$110,MAX(1,$E9))&gt;INDEX(Kalender!$B$81:$B$110,MAX(1,$E9))),AND($F9&gt;0,INDEX(Kalender!LL$81:LL$110,MAX(1,$F9))&gt;INDEX(Kalender!$B$81:$B$110,MAX(1,$F9)))),2,0))</f>
        <v>0</v>
      </c>
      <c r="LM9" s="5" t="n">
        <f aca="false">IF(Kalender!LM9&lt;&gt;1,0,IF(AND($B9&gt;0,INDEX(Kalender!LM$68:LM$77,MAX(1,$B9))&gt;INDEX(Kalender!$B$68:$B$77,MAX(1,$B9))),1,0)+IF(OR(AND($C9&gt;0,INDEX(Kalender!LM$81:LM$110,MAX(1,$C9))&gt;INDEX(Kalender!$B$81:$B$110,MAX(1,$C9))),AND($D9&gt;0,INDEX(Kalender!LM$81:LM$110,MAX(1,$D9))&gt;INDEX(Kalender!$B$81:$B$110,MAX(1,$D9))),AND($E9&gt;0,INDEX(Kalender!LM$81:LM$110,MAX(1,$E9))&gt;INDEX(Kalender!$B$81:$B$110,MAX(1,$E9))),AND($F9&gt;0,INDEX(Kalender!LM$81:LM$110,MAX(1,$F9))&gt;INDEX(Kalender!$B$81:$B$110,MAX(1,$F9)))),2,0))</f>
        <v>0</v>
      </c>
      <c r="LN9" s="5" t="n">
        <f aca="false">IF(Kalender!LN9&lt;&gt;1,0,IF(AND($B9&gt;0,INDEX(Kalender!LN$68:LN$77,MAX(1,$B9))&gt;INDEX(Kalender!$B$68:$B$77,MAX(1,$B9))),1,0)+IF(OR(AND($C9&gt;0,INDEX(Kalender!LN$81:LN$110,MAX(1,$C9))&gt;INDEX(Kalender!$B$81:$B$110,MAX(1,$C9))),AND($D9&gt;0,INDEX(Kalender!LN$81:LN$110,MAX(1,$D9))&gt;INDEX(Kalender!$B$81:$B$110,MAX(1,$D9))),AND($E9&gt;0,INDEX(Kalender!LN$81:LN$110,MAX(1,$E9))&gt;INDEX(Kalender!$B$81:$B$110,MAX(1,$E9))),AND($F9&gt;0,INDEX(Kalender!LN$81:LN$110,MAX(1,$F9))&gt;INDEX(Kalender!$B$81:$B$110,MAX(1,$F9)))),2,0))</f>
        <v>0</v>
      </c>
      <c r="LO9" s="5" t="n">
        <f aca="false">IF(Kalender!LO9&lt;&gt;1,0,IF(AND($B9&gt;0,INDEX(Kalender!LO$68:LO$77,MAX(1,$B9))&gt;INDEX(Kalender!$B$68:$B$77,MAX(1,$B9))),1,0)+IF(OR(AND($C9&gt;0,INDEX(Kalender!LO$81:LO$110,MAX(1,$C9))&gt;INDEX(Kalender!$B$81:$B$110,MAX(1,$C9))),AND($D9&gt;0,INDEX(Kalender!LO$81:LO$110,MAX(1,$D9))&gt;INDEX(Kalender!$B$81:$B$110,MAX(1,$D9))),AND($E9&gt;0,INDEX(Kalender!LO$81:LO$110,MAX(1,$E9))&gt;INDEX(Kalender!$B$81:$B$110,MAX(1,$E9))),AND($F9&gt;0,INDEX(Kalender!LO$81:LO$110,MAX(1,$F9))&gt;INDEX(Kalender!$B$81:$B$110,MAX(1,$F9)))),2,0))</f>
        <v>0</v>
      </c>
      <c r="LP9" s="5" t="n">
        <f aca="false">IF(Kalender!LP9&lt;&gt;1,0,IF(AND($B9&gt;0,INDEX(Kalender!LP$68:LP$77,MAX(1,$B9))&gt;INDEX(Kalender!$B$68:$B$77,MAX(1,$B9))),1,0)+IF(OR(AND($C9&gt;0,INDEX(Kalender!LP$81:LP$110,MAX(1,$C9))&gt;INDEX(Kalender!$B$81:$B$110,MAX(1,$C9))),AND($D9&gt;0,INDEX(Kalender!LP$81:LP$110,MAX(1,$D9))&gt;INDEX(Kalender!$B$81:$B$110,MAX(1,$D9))),AND($E9&gt;0,INDEX(Kalender!LP$81:LP$110,MAX(1,$E9))&gt;INDEX(Kalender!$B$81:$B$110,MAX(1,$E9))),AND($F9&gt;0,INDEX(Kalender!LP$81:LP$110,MAX(1,$F9))&gt;INDEX(Kalender!$B$81:$B$110,MAX(1,$F9)))),2,0))</f>
        <v>0</v>
      </c>
      <c r="LQ9" s="5" t="n">
        <f aca="false">IF(Kalender!LQ9&lt;&gt;1,0,IF(AND($B9&gt;0,INDEX(Kalender!LQ$68:LQ$77,MAX(1,$B9))&gt;INDEX(Kalender!$B$68:$B$77,MAX(1,$B9))),1,0)+IF(OR(AND($C9&gt;0,INDEX(Kalender!LQ$81:LQ$110,MAX(1,$C9))&gt;INDEX(Kalender!$B$81:$B$110,MAX(1,$C9))),AND($D9&gt;0,INDEX(Kalender!LQ$81:LQ$110,MAX(1,$D9))&gt;INDEX(Kalender!$B$81:$B$110,MAX(1,$D9))),AND($E9&gt;0,INDEX(Kalender!LQ$81:LQ$110,MAX(1,$E9))&gt;INDEX(Kalender!$B$81:$B$110,MAX(1,$E9))),AND($F9&gt;0,INDEX(Kalender!LQ$81:LQ$110,MAX(1,$F9))&gt;INDEX(Kalender!$B$81:$B$110,MAX(1,$F9)))),2,0))</f>
        <v>0</v>
      </c>
      <c r="LR9" s="5" t="n">
        <f aca="false">IF(Kalender!LR9&lt;&gt;1,0,IF(AND($B9&gt;0,INDEX(Kalender!LR$68:LR$77,MAX(1,$B9))&gt;INDEX(Kalender!$B$68:$B$77,MAX(1,$B9))),1,0)+IF(OR(AND($C9&gt;0,INDEX(Kalender!LR$81:LR$110,MAX(1,$C9))&gt;INDEX(Kalender!$B$81:$B$110,MAX(1,$C9))),AND($D9&gt;0,INDEX(Kalender!LR$81:LR$110,MAX(1,$D9))&gt;INDEX(Kalender!$B$81:$B$110,MAX(1,$D9))),AND($E9&gt;0,INDEX(Kalender!LR$81:LR$110,MAX(1,$E9))&gt;INDEX(Kalender!$B$81:$B$110,MAX(1,$E9))),AND($F9&gt;0,INDEX(Kalender!LR$81:LR$110,MAX(1,$F9))&gt;INDEX(Kalender!$B$81:$B$110,MAX(1,$F9)))),2,0))</f>
        <v>0</v>
      </c>
      <c r="LS9" s="5" t="n">
        <f aca="false">IF(Kalender!LS9&lt;&gt;1,0,IF(AND($B9&gt;0,INDEX(Kalender!LS$68:LS$77,MAX(1,$B9))&gt;INDEX(Kalender!$B$68:$B$77,MAX(1,$B9))),1,0)+IF(OR(AND($C9&gt;0,INDEX(Kalender!LS$81:LS$110,MAX(1,$C9))&gt;INDEX(Kalender!$B$81:$B$110,MAX(1,$C9))),AND($D9&gt;0,INDEX(Kalender!LS$81:LS$110,MAX(1,$D9))&gt;INDEX(Kalender!$B$81:$B$110,MAX(1,$D9))),AND($E9&gt;0,INDEX(Kalender!LS$81:LS$110,MAX(1,$E9))&gt;INDEX(Kalender!$B$81:$B$110,MAX(1,$E9))),AND($F9&gt;0,INDEX(Kalender!LS$81:LS$110,MAX(1,$F9))&gt;INDEX(Kalender!$B$81:$B$110,MAX(1,$F9)))),2,0))</f>
        <v>0</v>
      </c>
      <c r="LT9" s="5" t="n">
        <f aca="false">IF(Kalender!LT9&lt;&gt;1,0,IF(AND($B9&gt;0,INDEX(Kalender!LT$68:LT$77,MAX(1,$B9))&gt;INDEX(Kalender!$B$68:$B$77,MAX(1,$B9))),1,0)+IF(OR(AND($C9&gt;0,INDEX(Kalender!LT$81:LT$110,MAX(1,$C9))&gt;INDEX(Kalender!$B$81:$B$110,MAX(1,$C9))),AND($D9&gt;0,INDEX(Kalender!LT$81:LT$110,MAX(1,$D9))&gt;INDEX(Kalender!$B$81:$B$110,MAX(1,$D9))),AND($E9&gt;0,INDEX(Kalender!LT$81:LT$110,MAX(1,$E9))&gt;INDEX(Kalender!$B$81:$B$110,MAX(1,$E9))),AND($F9&gt;0,INDEX(Kalender!LT$81:LT$110,MAX(1,$F9))&gt;INDEX(Kalender!$B$81:$B$110,MAX(1,$F9)))),2,0))</f>
        <v>0</v>
      </c>
      <c r="LU9" s="5" t="n">
        <f aca="false">IF(Kalender!LU9&lt;&gt;1,0,IF(AND($B9&gt;0,INDEX(Kalender!LU$68:LU$77,MAX(1,$B9))&gt;INDEX(Kalender!$B$68:$B$77,MAX(1,$B9))),1,0)+IF(OR(AND($C9&gt;0,INDEX(Kalender!LU$81:LU$110,MAX(1,$C9))&gt;INDEX(Kalender!$B$81:$B$110,MAX(1,$C9))),AND($D9&gt;0,INDEX(Kalender!LU$81:LU$110,MAX(1,$D9))&gt;INDEX(Kalender!$B$81:$B$110,MAX(1,$D9))),AND($E9&gt;0,INDEX(Kalender!LU$81:LU$110,MAX(1,$E9))&gt;INDEX(Kalender!$B$81:$B$110,MAX(1,$E9))),AND($F9&gt;0,INDEX(Kalender!LU$81:LU$110,MAX(1,$F9))&gt;INDEX(Kalender!$B$81:$B$110,MAX(1,$F9)))),2,0))</f>
        <v>0</v>
      </c>
      <c r="LV9" s="5" t="n">
        <f aca="false">IF(Kalender!LV9&lt;&gt;1,0,IF(AND($B9&gt;0,INDEX(Kalender!LV$68:LV$77,MAX(1,$B9))&gt;INDEX(Kalender!$B$68:$B$77,MAX(1,$B9))),1,0)+IF(OR(AND($C9&gt;0,INDEX(Kalender!LV$81:LV$110,MAX(1,$C9))&gt;INDEX(Kalender!$B$81:$B$110,MAX(1,$C9))),AND($D9&gt;0,INDEX(Kalender!LV$81:LV$110,MAX(1,$D9))&gt;INDEX(Kalender!$B$81:$B$110,MAX(1,$D9))),AND($E9&gt;0,INDEX(Kalender!LV$81:LV$110,MAX(1,$E9))&gt;INDEX(Kalender!$B$81:$B$110,MAX(1,$E9))),AND($F9&gt;0,INDEX(Kalender!LV$81:LV$110,MAX(1,$F9))&gt;INDEX(Kalender!$B$81:$B$110,MAX(1,$F9)))),2,0))</f>
        <v>0</v>
      </c>
      <c r="LW9" s="5" t="n">
        <f aca="false">IF(Kalender!LW9&lt;&gt;1,0,IF(AND($B9&gt;0,INDEX(Kalender!LW$68:LW$77,MAX(1,$B9))&gt;INDEX(Kalender!$B$68:$B$77,MAX(1,$B9))),1,0)+IF(OR(AND($C9&gt;0,INDEX(Kalender!LW$81:LW$110,MAX(1,$C9))&gt;INDEX(Kalender!$B$81:$B$110,MAX(1,$C9))),AND($D9&gt;0,INDEX(Kalender!LW$81:LW$110,MAX(1,$D9))&gt;INDEX(Kalender!$B$81:$B$110,MAX(1,$D9))),AND($E9&gt;0,INDEX(Kalender!LW$81:LW$110,MAX(1,$E9))&gt;INDEX(Kalender!$B$81:$B$110,MAX(1,$E9))),AND($F9&gt;0,INDEX(Kalender!LW$81:LW$110,MAX(1,$F9))&gt;INDEX(Kalender!$B$81:$B$110,MAX(1,$F9)))),2,0))</f>
        <v>0</v>
      </c>
      <c r="LX9" s="5" t="n">
        <f aca="false">IF(Kalender!LX9&lt;&gt;1,0,IF(AND($B9&gt;0,INDEX(Kalender!LX$68:LX$77,MAX(1,$B9))&gt;INDEX(Kalender!$B$68:$B$77,MAX(1,$B9))),1,0)+IF(OR(AND($C9&gt;0,INDEX(Kalender!LX$81:LX$110,MAX(1,$C9))&gt;INDEX(Kalender!$B$81:$B$110,MAX(1,$C9))),AND($D9&gt;0,INDEX(Kalender!LX$81:LX$110,MAX(1,$D9))&gt;INDEX(Kalender!$B$81:$B$110,MAX(1,$D9))),AND($E9&gt;0,INDEX(Kalender!LX$81:LX$110,MAX(1,$E9))&gt;INDEX(Kalender!$B$81:$B$110,MAX(1,$E9))),AND($F9&gt;0,INDEX(Kalender!LX$81:LX$110,MAX(1,$F9))&gt;INDEX(Kalender!$B$81:$B$110,MAX(1,$F9)))),2,0))</f>
        <v>0</v>
      </c>
      <c r="LY9" s="5" t="n">
        <f aca="false">IF(Kalender!LY9&lt;&gt;1,0,IF(AND($B9&gt;0,INDEX(Kalender!LY$68:LY$77,MAX(1,$B9))&gt;INDEX(Kalender!$B$68:$B$77,MAX(1,$B9))),1,0)+IF(OR(AND($C9&gt;0,INDEX(Kalender!LY$81:LY$110,MAX(1,$C9))&gt;INDEX(Kalender!$B$81:$B$110,MAX(1,$C9))),AND($D9&gt;0,INDEX(Kalender!LY$81:LY$110,MAX(1,$D9))&gt;INDEX(Kalender!$B$81:$B$110,MAX(1,$D9))),AND($E9&gt;0,INDEX(Kalender!LY$81:LY$110,MAX(1,$E9))&gt;INDEX(Kalender!$B$81:$B$110,MAX(1,$E9))),AND($F9&gt;0,INDEX(Kalender!LY$81:LY$110,MAX(1,$F9))&gt;INDEX(Kalender!$B$81:$B$110,MAX(1,$F9)))),2,0))</f>
        <v>0</v>
      </c>
      <c r="LZ9" s="5" t="n">
        <f aca="false">IF(Kalender!LZ9&lt;&gt;1,0,IF(AND($B9&gt;0,INDEX(Kalender!LZ$68:LZ$77,MAX(1,$B9))&gt;INDEX(Kalender!$B$68:$B$77,MAX(1,$B9))),1,0)+IF(OR(AND($C9&gt;0,INDEX(Kalender!LZ$81:LZ$110,MAX(1,$C9))&gt;INDEX(Kalender!$B$81:$B$110,MAX(1,$C9))),AND($D9&gt;0,INDEX(Kalender!LZ$81:LZ$110,MAX(1,$D9))&gt;INDEX(Kalender!$B$81:$B$110,MAX(1,$D9))),AND($E9&gt;0,INDEX(Kalender!LZ$81:LZ$110,MAX(1,$E9))&gt;INDEX(Kalender!$B$81:$B$110,MAX(1,$E9))),AND($F9&gt;0,INDEX(Kalender!LZ$81:LZ$110,MAX(1,$F9))&gt;INDEX(Kalender!$B$81:$B$110,MAX(1,$F9)))),2,0))</f>
        <v>0</v>
      </c>
      <c r="MA9" s="5" t="n">
        <f aca="false">IF(Kalender!MA9&lt;&gt;1,0,IF(AND($B9&gt;0,INDEX(Kalender!MA$68:MA$77,MAX(1,$B9))&gt;INDEX(Kalender!$B$68:$B$77,MAX(1,$B9))),1,0)+IF(OR(AND($C9&gt;0,INDEX(Kalender!MA$81:MA$110,MAX(1,$C9))&gt;INDEX(Kalender!$B$81:$B$110,MAX(1,$C9))),AND($D9&gt;0,INDEX(Kalender!MA$81:MA$110,MAX(1,$D9))&gt;INDEX(Kalender!$B$81:$B$110,MAX(1,$D9))),AND($E9&gt;0,INDEX(Kalender!MA$81:MA$110,MAX(1,$E9))&gt;INDEX(Kalender!$B$81:$B$110,MAX(1,$E9))),AND($F9&gt;0,INDEX(Kalender!MA$81:MA$110,MAX(1,$F9))&gt;INDEX(Kalender!$B$81:$B$110,MAX(1,$F9)))),2,0))</f>
        <v>0</v>
      </c>
      <c r="MB9" s="5" t="n">
        <f aca="false">IF(Kalender!MB9&lt;&gt;1,0,IF(AND($B9&gt;0,INDEX(Kalender!MB$68:MB$77,MAX(1,$B9))&gt;INDEX(Kalender!$B$68:$B$77,MAX(1,$B9))),1,0)+IF(OR(AND($C9&gt;0,INDEX(Kalender!MB$81:MB$110,MAX(1,$C9))&gt;INDEX(Kalender!$B$81:$B$110,MAX(1,$C9))),AND($D9&gt;0,INDEX(Kalender!MB$81:MB$110,MAX(1,$D9))&gt;INDEX(Kalender!$B$81:$B$110,MAX(1,$D9))),AND($E9&gt;0,INDEX(Kalender!MB$81:MB$110,MAX(1,$E9))&gt;INDEX(Kalender!$B$81:$B$110,MAX(1,$E9))),AND($F9&gt;0,INDEX(Kalender!MB$81:MB$110,MAX(1,$F9))&gt;INDEX(Kalender!$B$81:$B$110,MAX(1,$F9)))),2,0))</f>
        <v>0</v>
      </c>
      <c r="MC9" s="5" t="n">
        <f aca="false">IF(Kalender!MC9&lt;&gt;1,0,IF(AND($B9&gt;0,INDEX(Kalender!MC$68:MC$77,MAX(1,$B9))&gt;INDEX(Kalender!$B$68:$B$77,MAX(1,$B9))),1,0)+IF(OR(AND($C9&gt;0,INDEX(Kalender!MC$81:MC$110,MAX(1,$C9))&gt;INDEX(Kalender!$B$81:$B$110,MAX(1,$C9))),AND($D9&gt;0,INDEX(Kalender!MC$81:MC$110,MAX(1,$D9))&gt;INDEX(Kalender!$B$81:$B$110,MAX(1,$D9))),AND($E9&gt;0,INDEX(Kalender!MC$81:MC$110,MAX(1,$E9))&gt;INDEX(Kalender!$B$81:$B$110,MAX(1,$E9))),AND($F9&gt;0,INDEX(Kalender!MC$81:MC$110,MAX(1,$F9))&gt;INDEX(Kalender!$B$81:$B$110,MAX(1,$F9)))),2,0))</f>
        <v>0</v>
      </c>
      <c r="MD9" s="5" t="n">
        <f aca="false">IF(Kalender!MD9&lt;&gt;1,0,IF(AND($B9&gt;0,INDEX(Kalender!MD$68:MD$77,MAX(1,$B9))&gt;INDEX(Kalender!$B$68:$B$77,MAX(1,$B9))),1,0)+IF(OR(AND($C9&gt;0,INDEX(Kalender!MD$81:MD$110,MAX(1,$C9))&gt;INDEX(Kalender!$B$81:$B$110,MAX(1,$C9))),AND($D9&gt;0,INDEX(Kalender!MD$81:MD$110,MAX(1,$D9))&gt;INDEX(Kalender!$B$81:$B$110,MAX(1,$D9))),AND($E9&gt;0,INDEX(Kalender!MD$81:MD$110,MAX(1,$E9))&gt;INDEX(Kalender!$B$81:$B$110,MAX(1,$E9))),AND($F9&gt;0,INDEX(Kalender!MD$81:MD$110,MAX(1,$F9))&gt;INDEX(Kalender!$B$81:$B$110,MAX(1,$F9)))),2,0))</f>
        <v>0</v>
      </c>
      <c r="ME9" s="5" t="n">
        <f aca="false">IF(Kalender!ME9&lt;&gt;1,0,IF(AND($B9&gt;0,INDEX(Kalender!ME$68:ME$77,MAX(1,$B9))&gt;INDEX(Kalender!$B$68:$B$77,MAX(1,$B9))),1,0)+IF(OR(AND($C9&gt;0,INDEX(Kalender!ME$81:ME$110,MAX(1,$C9))&gt;INDEX(Kalender!$B$81:$B$110,MAX(1,$C9))),AND($D9&gt;0,INDEX(Kalender!ME$81:ME$110,MAX(1,$D9))&gt;INDEX(Kalender!$B$81:$B$110,MAX(1,$D9))),AND($E9&gt;0,INDEX(Kalender!ME$81:ME$110,MAX(1,$E9))&gt;INDEX(Kalender!$B$81:$B$110,MAX(1,$E9))),AND($F9&gt;0,INDEX(Kalender!ME$81:ME$110,MAX(1,$F9))&gt;INDEX(Kalender!$B$81:$B$110,MAX(1,$F9)))),2,0))</f>
        <v>0</v>
      </c>
      <c r="MF9" s="5" t="n">
        <f aca="false">IF(Kalender!MF9&lt;&gt;1,0,IF(AND($B9&gt;0,INDEX(Kalender!MF$68:MF$77,MAX(1,$B9))&gt;INDEX(Kalender!$B$68:$B$77,MAX(1,$B9))),1,0)+IF(OR(AND($C9&gt;0,INDEX(Kalender!MF$81:MF$110,MAX(1,$C9))&gt;INDEX(Kalender!$B$81:$B$110,MAX(1,$C9))),AND($D9&gt;0,INDEX(Kalender!MF$81:MF$110,MAX(1,$D9))&gt;INDEX(Kalender!$B$81:$B$110,MAX(1,$D9))),AND($E9&gt;0,INDEX(Kalender!MF$81:MF$110,MAX(1,$E9))&gt;INDEX(Kalender!$B$81:$B$110,MAX(1,$E9))),AND($F9&gt;0,INDEX(Kalender!MF$81:MF$110,MAX(1,$F9))&gt;INDEX(Kalender!$B$81:$B$110,MAX(1,$F9)))),2,0))</f>
        <v>0</v>
      </c>
      <c r="MG9" s="5" t="n">
        <f aca="false">IF(Kalender!MG9&lt;&gt;1,0,IF(AND($B9&gt;0,INDEX(Kalender!MG$68:MG$77,MAX(1,$B9))&gt;INDEX(Kalender!$B$68:$B$77,MAX(1,$B9))),1,0)+IF(OR(AND($C9&gt;0,INDEX(Kalender!MG$81:MG$110,MAX(1,$C9))&gt;INDEX(Kalender!$B$81:$B$110,MAX(1,$C9))),AND($D9&gt;0,INDEX(Kalender!MG$81:MG$110,MAX(1,$D9))&gt;INDEX(Kalender!$B$81:$B$110,MAX(1,$D9))),AND($E9&gt;0,INDEX(Kalender!MG$81:MG$110,MAX(1,$E9))&gt;INDEX(Kalender!$B$81:$B$110,MAX(1,$E9))),AND($F9&gt;0,INDEX(Kalender!MG$81:MG$110,MAX(1,$F9))&gt;INDEX(Kalender!$B$81:$B$110,MAX(1,$F9)))),2,0))</f>
        <v>0</v>
      </c>
      <c r="MH9" s="5" t="n">
        <f aca="false">IF(Kalender!MH9&lt;&gt;1,0,IF(AND($B9&gt;0,INDEX(Kalender!MH$68:MH$77,MAX(1,$B9))&gt;INDEX(Kalender!$B$68:$B$77,MAX(1,$B9))),1,0)+IF(OR(AND($C9&gt;0,INDEX(Kalender!MH$81:MH$110,MAX(1,$C9))&gt;INDEX(Kalender!$B$81:$B$110,MAX(1,$C9))),AND($D9&gt;0,INDEX(Kalender!MH$81:MH$110,MAX(1,$D9))&gt;INDEX(Kalender!$B$81:$B$110,MAX(1,$D9))),AND($E9&gt;0,INDEX(Kalender!MH$81:MH$110,MAX(1,$E9))&gt;INDEX(Kalender!$B$81:$B$110,MAX(1,$E9))),AND($F9&gt;0,INDEX(Kalender!MH$81:MH$110,MAX(1,$F9))&gt;INDEX(Kalender!$B$81:$B$110,MAX(1,$F9)))),2,0))</f>
        <v>0</v>
      </c>
      <c r="MI9" s="5" t="n">
        <f aca="false">IF(Kalender!MI9&lt;&gt;1,0,IF(AND($B9&gt;0,INDEX(Kalender!MI$68:MI$77,MAX(1,$B9))&gt;INDEX(Kalender!$B$68:$B$77,MAX(1,$B9))),1,0)+IF(OR(AND($C9&gt;0,INDEX(Kalender!MI$81:MI$110,MAX(1,$C9))&gt;INDEX(Kalender!$B$81:$B$110,MAX(1,$C9))),AND($D9&gt;0,INDEX(Kalender!MI$81:MI$110,MAX(1,$D9))&gt;INDEX(Kalender!$B$81:$B$110,MAX(1,$D9))),AND($E9&gt;0,INDEX(Kalender!MI$81:MI$110,MAX(1,$E9))&gt;INDEX(Kalender!$B$81:$B$110,MAX(1,$E9))),AND($F9&gt;0,INDEX(Kalender!MI$81:MI$110,MAX(1,$F9))&gt;INDEX(Kalender!$B$81:$B$110,MAX(1,$F9)))),2,0))</f>
        <v>0</v>
      </c>
      <c r="MJ9" s="5" t="n">
        <f aca="false">IF(Kalender!MJ9&lt;&gt;1,0,IF(AND($B9&gt;0,INDEX(Kalender!MJ$68:MJ$77,MAX(1,$B9))&gt;INDEX(Kalender!$B$68:$B$77,MAX(1,$B9))),1,0)+IF(OR(AND($C9&gt;0,INDEX(Kalender!MJ$81:MJ$110,MAX(1,$C9))&gt;INDEX(Kalender!$B$81:$B$110,MAX(1,$C9))),AND($D9&gt;0,INDEX(Kalender!MJ$81:MJ$110,MAX(1,$D9))&gt;INDEX(Kalender!$B$81:$B$110,MAX(1,$D9))),AND($E9&gt;0,INDEX(Kalender!MJ$81:MJ$110,MAX(1,$E9))&gt;INDEX(Kalender!$B$81:$B$110,MAX(1,$E9))),AND($F9&gt;0,INDEX(Kalender!MJ$81:MJ$110,MAX(1,$F9))&gt;INDEX(Kalender!$B$81:$B$110,MAX(1,$F9)))),2,0))</f>
        <v>0</v>
      </c>
      <c r="MK9" s="5" t="n">
        <f aca="false">IF(Kalender!MK9&lt;&gt;1,0,IF(AND($B9&gt;0,INDEX(Kalender!MK$68:MK$77,MAX(1,$B9))&gt;INDEX(Kalender!$B$68:$B$77,MAX(1,$B9))),1,0)+IF(OR(AND($C9&gt;0,INDEX(Kalender!MK$81:MK$110,MAX(1,$C9))&gt;INDEX(Kalender!$B$81:$B$110,MAX(1,$C9))),AND($D9&gt;0,INDEX(Kalender!MK$81:MK$110,MAX(1,$D9))&gt;INDEX(Kalender!$B$81:$B$110,MAX(1,$D9))),AND($E9&gt;0,INDEX(Kalender!MK$81:MK$110,MAX(1,$E9))&gt;INDEX(Kalender!$B$81:$B$110,MAX(1,$E9))),AND($F9&gt;0,INDEX(Kalender!MK$81:MK$110,MAX(1,$F9))&gt;INDEX(Kalender!$B$81:$B$110,MAX(1,$F9)))),2,0))</f>
        <v>0</v>
      </c>
      <c r="ML9" s="5" t="n">
        <f aca="false">IF(Kalender!ML9&lt;&gt;1,0,IF(AND($B9&gt;0,INDEX(Kalender!ML$68:ML$77,MAX(1,$B9))&gt;INDEX(Kalender!$B$68:$B$77,MAX(1,$B9))),1,0)+IF(OR(AND($C9&gt;0,INDEX(Kalender!ML$81:ML$110,MAX(1,$C9))&gt;INDEX(Kalender!$B$81:$B$110,MAX(1,$C9))),AND($D9&gt;0,INDEX(Kalender!ML$81:ML$110,MAX(1,$D9))&gt;INDEX(Kalender!$B$81:$B$110,MAX(1,$D9))),AND($E9&gt;0,INDEX(Kalender!ML$81:ML$110,MAX(1,$E9))&gt;INDEX(Kalender!$B$81:$B$110,MAX(1,$E9))),AND($F9&gt;0,INDEX(Kalender!ML$81:ML$110,MAX(1,$F9))&gt;INDEX(Kalender!$B$81:$B$110,MAX(1,$F9)))),2,0))</f>
        <v>0</v>
      </c>
      <c r="MM9" s="5" t="n">
        <f aca="false">IF(Kalender!MM9&lt;&gt;1,0,IF(AND($B9&gt;0,INDEX(Kalender!MM$68:MM$77,MAX(1,$B9))&gt;INDEX(Kalender!$B$68:$B$77,MAX(1,$B9))),1,0)+IF(OR(AND($C9&gt;0,INDEX(Kalender!MM$81:MM$110,MAX(1,$C9))&gt;INDEX(Kalender!$B$81:$B$110,MAX(1,$C9))),AND($D9&gt;0,INDEX(Kalender!MM$81:MM$110,MAX(1,$D9))&gt;INDEX(Kalender!$B$81:$B$110,MAX(1,$D9))),AND($E9&gt;0,INDEX(Kalender!MM$81:MM$110,MAX(1,$E9))&gt;INDEX(Kalender!$B$81:$B$110,MAX(1,$E9))),AND($F9&gt;0,INDEX(Kalender!MM$81:MM$110,MAX(1,$F9))&gt;INDEX(Kalender!$B$81:$B$110,MAX(1,$F9)))),2,0))</f>
        <v>0</v>
      </c>
      <c r="MN9" s="5" t="n">
        <f aca="false">IF(Kalender!MN9&lt;&gt;1,0,IF(AND($B9&gt;0,INDEX(Kalender!MN$68:MN$77,MAX(1,$B9))&gt;INDEX(Kalender!$B$68:$B$77,MAX(1,$B9))),1,0)+IF(OR(AND($C9&gt;0,INDEX(Kalender!MN$81:MN$110,MAX(1,$C9))&gt;INDEX(Kalender!$B$81:$B$110,MAX(1,$C9))),AND($D9&gt;0,INDEX(Kalender!MN$81:MN$110,MAX(1,$D9))&gt;INDEX(Kalender!$B$81:$B$110,MAX(1,$D9))),AND($E9&gt;0,INDEX(Kalender!MN$81:MN$110,MAX(1,$E9))&gt;INDEX(Kalender!$B$81:$B$110,MAX(1,$E9))),AND($F9&gt;0,INDEX(Kalender!MN$81:MN$110,MAX(1,$F9))&gt;INDEX(Kalender!$B$81:$B$110,MAX(1,$F9)))),2,0))</f>
        <v>0</v>
      </c>
      <c r="MO9" s="5" t="n">
        <f aca="false">IF(Kalender!MO9&lt;&gt;1,0,IF(AND($B9&gt;0,INDEX(Kalender!MO$68:MO$77,MAX(1,$B9))&gt;INDEX(Kalender!$B$68:$B$77,MAX(1,$B9))),1,0)+IF(OR(AND($C9&gt;0,INDEX(Kalender!MO$81:MO$110,MAX(1,$C9))&gt;INDEX(Kalender!$B$81:$B$110,MAX(1,$C9))),AND($D9&gt;0,INDEX(Kalender!MO$81:MO$110,MAX(1,$D9))&gt;INDEX(Kalender!$B$81:$B$110,MAX(1,$D9))),AND($E9&gt;0,INDEX(Kalender!MO$81:MO$110,MAX(1,$E9))&gt;INDEX(Kalender!$B$81:$B$110,MAX(1,$E9))),AND($F9&gt;0,INDEX(Kalender!MO$81:MO$110,MAX(1,$F9))&gt;INDEX(Kalender!$B$81:$B$110,MAX(1,$F9)))),2,0))</f>
        <v>0</v>
      </c>
      <c r="MP9" s="5" t="n">
        <f aca="false">IF(Kalender!MP9&lt;&gt;1,0,IF(AND($B9&gt;0,INDEX(Kalender!MP$68:MP$77,MAX(1,$B9))&gt;INDEX(Kalender!$B$68:$B$77,MAX(1,$B9))),1,0)+IF(OR(AND($C9&gt;0,INDEX(Kalender!MP$81:MP$110,MAX(1,$C9))&gt;INDEX(Kalender!$B$81:$B$110,MAX(1,$C9))),AND($D9&gt;0,INDEX(Kalender!MP$81:MP$110,MAX(1,$D9))&gt;INDEX(Kalender!$B$81:$B$110,MAX(1,$D9))),AND($E9&gt;0,INDEX(Kalender!MP$81:MP$110,MAX(1,$E9))&gt;INDEX(Kalender!$B$81:$B$110,MAX(1,$E9))),AND($F9&gt;0,INDEX(Kalender!MP$81:MP$110,MAX(1,$F9))&gt;INDEX(Kalender!$B$81:$B$110,MAX(1,$F9)))),2,0))</f>
        <v>0</v>
      </c>
      <c r="MQ9" s="5" t="n">
        <f aca="false">IF(Kalender!MQ9&lt;&gt;1,0,IF(AND($B9&gt;0,INDEX(Kalender!MQ$68:MQ$77,MAX(1,$B9))&gt;INDEX(Kalender!$B$68:$B$77,MAX(1,$B9))),1,0)+IF(OR(AND($C9&gt;0,INDEX(Kalender!MQ$81:MQ$110,MAX(1,$C9))&gt;INDEX(Kalender!$B$81:$B$110,MAX(1,$C9))),AND($D9&gt;0,INDEX(Kalender!MQ$81:MQ$110,MAX(1,$D9))&gt;INDEX(Kalender!$B$81:$B$110,MAX(1,$D9))),AND($E9&gt;0,INDEX(Kalender!MQ$81:MQ$110,MAX(1,$E9))&gt;INDEX(Kalender!$B$81:$B$110,MAX(1,$E9))),AND($F9&gt;0,INDEX(Kalender!MQ$81:MQ$110,MAX(1,$F9))&gt;INDEX(Kalender!$B$81:$B$110,MAX(1,$F9)))),2,0))</f>
        <v>0</v>
      </c>
      <c r="MR9" s="5" t="n">
        <f aca="false">IF(Kalender!MR9&lt;&gt;1,0,IF(AND($B9&gt;0,INDEX(Kalender!MR$68:MR$77,MAX(1,$B9))&gt;INDEX(Kalender!$B$68:$B$77,MAX(1,$B9))),1,0)+IF(OR(AND($C9&gt;0,INDEX(Kalender!MR$81:MR$110,MAX(1,$C9))&gt;INDEX(Kalender!$B$81:$B$110,MAX(1,$C9))),AND($D9&gt;0,INDEX(Kalender!MR$81:MR$110,MAX(1,$D9))&gt;INDEX(Kalender!$B$81:$B$110,MAX(1,$D9))),AND($E9&gt;0,INDEX(Kalender!MR$81:MR$110,MAX(1,$E9))&gt;INDEX(Kalender!$B$81:$B$110,MAX(1,$E9))),AND($F9&gt;0,INDEX(Kalender!MR$81:MR$110,MAX(1,$F9))&gt;INDEX(Kalender!$B$81:$B$110,MAX(1,$F9)))),2,0))</f>
        <v>0</v>
      </c>
      <c r="MS9" s="5" t="n">
        <f aca="false">IF(Kalender!MS9&lt;&gt;1,0,IF(AND($B9&gt;0,INDEX(Kalender!MS$68:MS$77,MAX(1,$B9))&gt;INDEX(Kalender!$B$68:$B$77,MAX(1,$B9))),1,0)+IF(OR(AND($C9&gt;0,INDEX(Kalender!MS$81:MS$110,MAX(1,$C9))&gt;INDEX(Kalender!$B$81:$B$110,MAX(1,$C9))),AND($D9&gt;0,INDEX(Kalender!MS$81:MS$110,MAX(1,$D9))&gt;INDEX(Kalender!$B$81:$B$110,MAX(1,$D9))),AND($E9&gt;0,INDEX(Kalender!MS$81:MS$110,MAX(1,$E9))&gt;INDEX(Kalender!$B$81:$B$110,MAX(1,$E9))),AND($F9&gt;0,INDEX(Kalender!MS$81:MS$110,MAX(1,$F9))&gt;INDEX(Kalender!$B$81:$B$110,MAX(1,$F9)))),2,0))</f>
        <v>0</v>
      </c>
      <c r="MT9" s="5" t="n">
        <f aca="false">IF(Kalender!MT9&lt;&gt;1,0,IF(AND($B9&gt;0,INDEX(Kalender!MT$68:MT$77,MAX(1,$B9))&gt;INDEX(Kalender!$B$68:$B$77,MAX(1,$B9))),1,0)+IF(OR(AND($C9&gt;0,INDEX(Kalender!MT$81:MT$110,MAX(1,$C9))&gt;INDEX(Kalender!$B$81:$B$110,MAX(1,$C9))),AND($D9&gt;0,INDEX(Kalender!MT$81:MT$110,MAX(1,$D9))&gt;INDEX(Kalender!$B$81:$B$110,MAX(1,$D9))),AND($E9&gt;0,INDEX(Kalender!MT$81:MT$110,MAX(1,$E9))&gt;INDEX(Kalender!$B$81:$B$110,MAX(1,$E9))),AND($F9&gt;0,INDEX(Kalender!MT$81:MT$110,MAX(1,$F9))&gt;INDEX(Kalender!$B$81:$B$110,MAX(1,$F9)))),2,0))</f>
        <v>0</v>
      </c>
      <c r="MU9" s="5" t="n">
        <f aca="false">IF(Kalender!MU9&lt;&gt;1,0,IF(AND($B9&gt;0,INDEX(Kalender!MU$68:MU$77,MAX(1,$B9))&gt;INDEX(Kalender!$B$68:$B$77,MAX(1,$B9))),1,0)+IF(OR(AND($C9&gt;0,INDEX(Kalender!MU$81:MU$110,MAX(1,$C9))&gt;INDEX(Kalender!$B$81:$B$110,MAX(1,$C9))),AND($D9&gt;0,INDEX(Kalender!MU$81:MU$110,MAX(1,$D9))&gt;INDEX(Kalender!$B$81:$B$110,MAX(1,$D9))),AND($E9&gt;0,INDEX(Kalender!MU$81:MU$110,MAX(1,$E9))&gt;INDEX(Kalender!$B$81:$B$110,MAX(1,$E9))),AND($F9&gt;0,INDEX(Kalender!MU$81:MU$110,MAX(1,$F9))&gt;INDEX(Kalender!$B$81:$B$110,MAX(1,$F9)))),2,0))</f>
        <v>0</v>
      </c>
      <c r="MV9" s="5" t="n">
        <f aca="false">IF(Kalender!MV9&lt;&gt;1,0,IF(AND($B9&gt;0,INDEX(Kalender!MV$68:MV$77,MAX(1,$B9))&gt;INDEX(Kalender!$B$68:$B$77,MAX(1,$B9))),1,0)+IF(OR(AND($C9&gt;0,INDEX(Kalender!MV$81:MV$110,MAX(1,$C9))&gt;INDEX(Kalender!$B$81:$B$110,MAX(1,$C9))),AND($D9&gt;0,INDEX(Kalender!MV$81:MV$110,MAX(1,$D9))&gt;INDEX(Kalender!$B$81:$B$110,MAX(1,$D9))),AND($E9&gt;0,INDEX(Kalender!MV$81:MV$110,MAX(1,$E9))&gt;INDEX(Kalender!$B$81:$B$110,MAX(1,$E9))),AND($F9&gt;0,INDEX(Kalender!MV$81:MV$110,MAX(1,$F9))&gt;INDEX(Kalender!$B$81:$B$110,MAX(1,$F9)))),2,0))</f>
        <v>0</v>
      </c>
      <c r="MW9" s="5" t="n">
        <f aca="false">IF(Kalender!MW9&lt;&gt;1,0,IF(AND($B9&gt;0,INDEX(Kalender!MW$68:MW$77,MAX(1,$B9))&gt;INDEX(Kalender!$B$68:$B$77,MAX(1,$B9))),1,0)+IF(OR(AND($C9&gt;0,INDEX(Kalender!MW$81:MW$110,MAX(1,$C9))&gt;INDEX(Kalender!$B$81:$B$110,MAX(1,$C9))),AND($D9&gt;0,INDEX(Kalender!MW$81:MW$110,MAX(1,$D9))&gt;INDEX(Kalender!$B$81:$B$110,MAX(1,$D9))),AND($E9&gt;0,INDEX(Kalender!MW$81:MW$110,MAX(1,$E9))&gt;INDEX(Kalender!$B$81:$B$110,MAX(1,$E9))),AND($F9&gt;0,INDEX(Kalender!MW$81:MW$110,MAX(1,$F9))&gt;INDEX(Kalender!$B$81:$B$110,MAX(1,$F9)))),2,0))</f>
        <v>0</v>
      </c>
      <c r="MX9" s="5" t="n">
        <f aca="false">IF(Kalender!MX9&lt;&gt;1,0,IF(AND($B9&gt;0,INDEX(Kalender!MX$68:MX$77,MAX(1,$B9))&gt;INDEX(Kalender!$B$68:$B$77,MAX(1,$B9))),1,0)+IF(OR(AND($C9&gt;0,INDEX(Kalender!MX$81:MX$110,MAX(1,$C9))&gt;INDEX(Kalender!$B$81:$B$110,MAX(1,$C9))),AND($D9&gt;0,INDEX(Kalender!MX$81:MX$110,MAX(1,$D9))&gt;INDEX(Kalender!$B$81:$B$110,MAX(1,$D9))),AND($E9&gt;0,INDEX(Kalender!MX$81:MX$110,MAX(1,$E9))&gt;INDEX(Kalender!$B$81:$B$110,MAX(1,$E9))),AND($F9&gt;0,INDEX(Kalender!MX$81:MX$110,MAX(1,$F9))&gt;INDEX(Kalender!$B$81:$B$110,MAX(1,$F9)))),2,0))</f>
        <v>0</v>
      </c>
      <c r="MY9" s="5" t="n">
        <f aca="false">IF(Kalender!MY9&lt;&gt;1,0,IF(AND($B9&gt;0,INDEX(Kalender!MY$68:MY$77,MAX(1,$B9))&gt;INDEX(Kalender!$B$68:$B$77,MAX(1,$B9))),1,0)+IF(OR(AND($C9&gt;0,INDEX(Kalender!MY$81:MY$110,MAX(1,$C9))&gt;INDEX(Kalender!$B$81:$B$110,MAX(1,$C9))),AND($D9&gt;0,INDEX(Kalender!MY$81:MY$110,MAX(1,$D9))&gt;INDEX(Kalender!$B$81:$B$110,MAX(1,$D9))),AND($E9&gt;0,INDEX(Kalender!MY$81:MY$110,MAX(1,$E9))&gt;INDEX(Kalender!$B$81:$B$110,MAX(1,$E9))),AND($F9&gt;0,INDEX(Kalender!MY$81:MY$110,MAX(1,$F9))&gt;INDEX(Kalender!$B$81:$B$110,MAX(1,$F9)))),2,0))</f>
        <v>0</v>
      </c>
      <c r="MZ9" s="5" t="n">
        <f aca="false">IF(Kalender!MZ9&lt;&gt;1,0,IF(AND($B9&gt;0,INDEX(Kalender!MZ$68:MZ$77,MAX(1,$B9))&gt;INDEX(Kalender!$B$68:$B$77,MAX(1,$B9))),1,0)+IF(OR(AND($C9&gt;0,INDEX(Kalender!MZ$81:MZ$110,MAX(1,$C9))&gt;INDEX(Kalender!$B$81:$B$110,MAX(1,$C9))),AND($D9&gt;0,INDEX(Kalender!MZ$81:MZ$110,MAX(1,$D9))&gt;INDEX(Kalender!$B$81:$B$110,MAX(1,$D9))),AND($E9&gt;0,INDEX(Kalender!MZ$81:MZ$110,MAX(1,$E9))&gt;INDEX(Kalender!$B$81:$B$110,MAX(1,$E9))),AND($F9&gt;0,INDEX(Kalender!MZ$81:MZ$110,MAX(1,$F9))&gt;INDEX(Kalender!$B$81:$B$110,MAX(1,$F9)))),2,0))</f>
        <v>0</v>
      </c>
      <c r="NA9" s="5" t="n">
        <f aca="false">IF(Kalender!NA9&lt;&gt;1,0,IF(AND($B9&gt;0,INDEX(Kalender!NA$68:NA$77,MAX(1,$B9))&gt;INDEX(Kalender!$B$68:$B$77,MAX(1,$B9))),1,0)+IF(OR(AND($C9&gt;0,INDEX(Kalender!NA$81:NA$110,MAX(1,$C9))&gt;INDEX(Kalender!$B$81:$B$110,MAX(1,$C9))),AND($D9&gt;0,INDEX(Kalender!NA$81:NA$110,MAX(1,$D9))&gt;INDEX(Kalender!$B$81:$B$110,MAX(1,$D9))),AND($E9&gt;0,INDEX(Kalender!NA$81:NA$110,MAX(1,$E9))&gt;INDEX(Kalender!$B$81:$B$110,MAX(1,$E9))),AND($F9&gt;0,INDEX(Kalender!NA$81:NA$110,MAX(1,$F9))&gt;INDEX(Kalender!$B$81:$B$110,MAX(1,$F9)))),2,0))</f>
        <v>0</v>
      </c>
      <c r="NB9" s="5" t="n">
        <f aca="false">IF(Kalender!NB9&lt;&gt;1,0,IF(AND($B9&gt;0,INDEX(Kalender!NB$68:NB$77,MAX(1,$B9))&gt;INDEX(Kalender!$B$68:$B$77,MAX(1,$B9))),1,0)+IF(OR(AND($C9&gt;0,INDEX(Kalender!NB$81:NB$110,MAX(1,$C9))&gt;INDEX(Kalender!$B$81:$B$110,MAX(1,$C9))),AND($D9&gt;0,INDEX(Kalender!NB$81:NB$110,MAX(1,$D9))&gt;INDEX(Kalender!$B$81:$B$110,MAX(1,$D9))),AND($E9&gt;0,INDEX(Kalender!NB$81:NB$110,MAX(1,$E9))&gt;INDEX(Kalender!$B$81:$B$110,MAX(1,$E9))),AND($F9&gt;0,INDEX(Kalender!NB$81:NB$110,MAX(1,$F9))&gt;INDEX(Kalender!$B$81:$B$110,MAX(1,$F9)))),2,0))</f>
        <v>0</v>
      </c>
      <c r="NC9" s="5" t="n">
        <f aca="false">IF(Kalender!NC9&lt;&gt;1,0,IF(AND($B9&gt;0,INDEX(Kalender!NC$68:NC$77,MAX(1,$B9))&gt;INDEX(Kalender!$B$68:$B$77,MAX(1,$B9))),1,0)+IF(OR(AND($C9&gt;0,INDEX(Kalender!NC$81:NC$110,MAX(1,$C9))&gt;INDEX(Kalender!$B$81:$B$110,MAX(1,$C9))),AND($D9&gt;0,INDEX(Kalender!NC$81:NC$110,MAX(1,$D9))&gt;INDEX(Kalender!$B$81:$B$110,MAX(1,$D9))),AND($E9&gt;0,INDEX(Kalender!NC$81:NC$110,MAX(1,$E9))&gt;INDEX(Kalender!$B$81:$B$110,MAX(1,$E9))),AND($F9&gt;0,INDEX(Kalender!NC$81:NC$110,MAX(1,$F9))&gt;INDEX(Kalender!$B$81:$B$110,MAX(1,$F9)))),2,0))</f>
        <v>0</v>
      </c>
      <c r="ND9" s="5" t="n">
        <f aca="false">IF(Kalender!ND9&lt;&gt;1,0,IF(AND($B9&gt;0,INDEX(Kalender!ND$68:ND$77,MAX(1,$B9))&gt;INDEX(Kalender!$B$68:$B$77,MAX(1,$B9))),1,0)+IF(OR(AND($C9&gt;0,INDEX(Kalender!ND$81:ND$110,MAX(1,$C9))&gt;INDEX(Kalender!$B$81:$B$110,MAX(1,$C9))),AND($D9&gt;0,INDEX(Kalender!ND$81:ND$110,MAX(1,$D9))&gt;INDEX(Kalender!$B$81:$B$110,MAX(1,$D9))),AND($E9&gt;0,INDEX(Kalender!ND$81:ND$110,MAX(1,$E9))&gt;INDEX(Kalender!$B$81:$B$110,MAX(1,$E9))),AND($F9&gt;0,INDEX(Kalender!ND$81:ND$110,MAX(1,$F9))&gt;INDEX(Kalender!$B$81:$B$110,MAX(1,$F9)))),2,0))</f>
        <v>0</v>
      </c>
      <c r="NE9" s="5" t="n">
        <f aca="false">IF(Kalender!NE9&lt;&gt;1,0,IF(AND($B9&gt;0,INDEX(Kalender!NE$68:NE$77,MAX(1,$B9))&gt;INDEX(Kalender!$B$68:$B$77,MAX(1,$B9))),1,0)+IF(OR(AND($C9&gt;0,INDEX(Kalender!NE$81:NE$110,MAX(1,$C9))&gt;INDEX(Kalender!$B$81:$B$110,MAX(1,$C9))),AND($D9&gt;0,INDEX(Kalender!NE$81:NE$110,MAX(1,$D9))&gt;INDEX(Kalender!$B$81:$B$110,MAX(1,$D9))),AND($E9&gt;0,INDEX(Kalender!NE$81:NE$110,MAX(1,$E9))&gt;INDEX(Kalender!$B$81:$B$110,MAX(1,$E9))),AND($F9&gt;0,INDEX(Kalender!NE$81:NE$110,MAX(1,$F9))&gt;INDEX(Kalender!$B$81:$B$110,MAX(1,$F9)))),2,0))</f>
        <v>0</v>
      </c>
      <c r="NF9" s="5" t="n">
        <f aca="false">IF(Kalender!NF9&lt;&gt;1,0,IF(AND($B9&gt;0,INDEX(Kalender!NF$68:NF$77,MAX(1,$B9))&gt;INDEX(Kalender!$B$68:$B$77,MAX(1,$B9))),1,0)+IF(OR(AND($C9&gt;0,INDEX(Kalender!NF$81:NF$110,MAX(1,$C9))&gt;INDEX(Kalender!$B$81:$B$110,MAX(1,$C9))),AND($D9&gt;0,INDEX(Kalender!NF$81:NF$110,MAX(1,$D9))&gt;INDEX(Kalender!$B$81:$B$110,MAX(1,$D9))),AND($E9&gt;0,INDEX(Kalender!NF$81:NF$110,MAX(1,$E9))&gt;INDEX(Kalender!$B$81:$B$110,MAX(1,$E9))),AND($F9&gt;0,INDEX(Kalender!NF$81:NF$110,MAX(1,$F9))&gt;INDEX(Kalender!$B$81:$B$110,MAX(1,$F9)))),2,0))</f>
        <v>0</v>
      </c>
      <c r="NG9" s="5" t="n">
        <f aca="false">IF(Kalender!NG9&lt;&gt;1,0,IF(AND($B9&gt;0,INDEX(Kalender!NG$68:NG$77,MAX(1,$B9))&gt;INDEX(Kalender!$B$68:$B$77,MAX(1,$B9))),1,0)+IF(OR(AND($C9&gt;0,INDEX(Kalender!NG$81:NG$110,MAX(1,$C9))&gt;INDEX(Kalender!$B$81:$B$110,MAX(1,$C9))),AND($D9&gt;0,INDEX(Kalender!NG$81:NG$110,MAX(1,$D9))&gt;INDEX(Kalender!$B$81:$B$110,MAX(1,$D9))),AND($E9&gt;0,INDEX(Kalender!NG$81:NG$110,MAX(1,$E9))&gt;INDEX(Kalender!$B$81:$B$110,MAX(1,$E9))),AND($F9&gt;0,INDEX(Kalender!NG$81:NG$110,MAX(1,$F9))&gt;INDEX(Kalender!$B$81:$B$110,MAX(1,$F9)))),2,0))</f>
        <v>0</v>
      </c>
      <c r="NH9" s="5" t="n">
        <f aca="false">IF(Kalender!NH9&lt;&gt;1,0,IF(AND($B9&gt;0,INDEX(Kalender!NH$68:NH$77,MAX(1,$B9))&gt;INDEX(Kalender!$B$68:$B$77,MAX(1,$B9))),1,0)+IF(OR(AND($C9&gt;0,INDEX(Kalender!NH$81:NH$110,MAX(1,$C9))&gt;INDEX(Kalender!$B$81:$B$110,MAX(1,$C9))),AND($D9&gt;0,INDEX(Kalender!NH$81:NH$110,MAX(1,$D9))&gt;INDEX(Kalender!$B$81:$B$110,MAX(1,$D9))),AND($E9&gt;0,INDEX(Kalender!NH$81:NH$110,MAX(1,$E9))&gt;INDEX(Kalender!$B$81:$B$110,MAX(1,$E9))),AND($F9&gt;0,INDEX(Kalender!NH$81:NH$110,MAX(1,$F9))&gt;INDEX(Kalender!$B$81:$B$110,MAX(1,$F9)))),2,0))</f>
        <v>0</v>
      </c>
    </row>
    <row r="10" customFormat="false" ht="15" hidden="false" customHeight="false" outlineLevel="0" collapsed="false">
      <c r="A10" s="5" t="str">
        <f aca="false">Kalender!A10</f>
        <v>Beispiel Finn</v>
      </c>
      <c r="B10" s="5" t="n">
        <f aca="false">IFERROR(MATCH(Kalender!$B10,Kalender!$A$68:$A$77,0),0)</f>
        <v>3</v>
      </c>
      <c r="C10" s="5" t="n">
        <f aca="false">IF(Kalender!C10="",0,IFERROR(MATCH(Kalender!C10,Kalender!$A$81:$A$110,0),0))</f>
        <v>1</v>
      </c>
      <c r="D10" s="5" t="n">
        <f aca="false">IF(Kalender!D10="",0,IFERROR(MATCH(Kalender!D10,Kalender!$A$81:$A$110,0),0))</f>
        <v>5</v>
      </c>
      <c r="E10" s="5" t="n">
        <f aca="false">IF(Kalender!E10="",0,IFERROR(MATCH(Kalender!E10,Kalender!$A$81:$A$110,0),0))</f>
        <v>0</v>
      </c>
      <c r="F10" s="5" t="n">
        <f aca="false">IF(Kalender!F10="",0,IFERROR(MATCH(Kalender!F10,Kalender!$A$81:$A$110,0),0))</f>
        <v>0</v>
      </c>
      <c r="G10" s="5" t="n">
        <f aca="false">IF(Kalender!G10&lt;&gt;1,0,IF(AND($B10&gt;0,INDEX(Kalender!G$68:G$77,MAX(1,$B10))&gt;INDEX(Kalender!$B$68:$B$77,MAX(1,$B10))),1,0)+IF(OR(AND($C10&gt;0,INDEX(Kalender!G$81:G$110,MAX(1,$C10))&gt;INDEX(Kalender!$B$81:$B$110,MAX(1,$C10))),AND($D10&gt;0,INDEX(Kalender!G$81:G$110,MAX(1,$D10))&gt;INDEX(Kalender!$B$81:$B$110,MAX(1,$D10))),AND($E10&gt;0,INDEX(Kalender!G$81:G$110,MAX(1,$E10))&gt;INDEX(Kalender!$B$81:$B$110,MAX(1,$E10))),AND($F10&gt;0,INDEX(Kalender!G$81:G$110,MAX(1,$F10))&gt;INDEX(Kalender!$B$81:$B$110,MAX(1,$F10)))),2,0))</f>
        <v>0</v>
      </c>
      <c r="H10" s="5" t="n">
        <f aca="false">IF(Kalender!H10&lt;&gt;1,0,IF(AND($B10&gt;0,INDEX(Kalender!H$68:H$77,MAX(1,$B10))&gt;INDEX(Kalender!$B$68:$B$77,MAX(1,$B10))),1,0)+IF(OR(AND($C10&gt;0,INDEX(Kalender!H$81:H$110,MAX(1,$C10))&gt;INDEX(Kalender!$B$81:$B$110,MAX(1,$C10))),AND($D10&gt;0,INDEX(Kalender!H$81:H$110,MAX(1,$D10))&gt;INDEX(Kalender!$B$81:$B$110,MAX(1,$D10))),AND($E10&gt;0,INDEX(Kalender!H$81:H$110,MAX(1,$E10))&gt;INDEX(Kalender!$B$81:$B$110,MAX(1,$E10))),AND($F10&gt;0,INDEX(Kalender!H$81:H$110,MAX(1,$F10))&gt;INDEX(Kalender!$B$81:$B$110,MAX(1,$F10)))),2,0))</f>
        <v>0</v>
      </c>
      <c r="I10" s="5" t="n">
        <f aca="false">IF(Kalender!I10&lt;&gt;1,0,IF(AND($B10&gt;0,INDEX(Kalender!I$68:I$77,MAX(1,$B10))&gt;INDEX(Kalender!$B$68:$B$77,MAX(1,$B10))),1,0)+IF(OR(AND($C10&gt;0,INDEX(Kalender!I$81:I$110,MAX(1,$C10))&gt;INDEX(Kalender!$B$81:$B$110,MAX(1,$C10))),AND($D10&gt;0,INDEX(Kalender!I$81:I$110,MAX(1,$D10))&gt;INDEX(Kalender!$B$81:$B$110,MAX(1,$D10))),AND($E10&gt;0,INDEX(Kalender!I$81:I$110,MAX(1,$E10))&gt;INDEX(Kalender!$B$81:$B$110,MAX(1,$E10))),AND($F10&gt;0,INDEX(Kalender!I$81:I$110,MAX(1,$F10))&gt;INDEX(Kalender!$B$81:$B$110,MAX(1,$F10)))),2,0))</f>
        <v>0</v>
      </c>
      <c r="J10" s="5" t="n">
        <f aca="false">IF(Kalender!J10&lt;&gt;1,0,IF(AND($B10&gt;0,INDEX(Kalender!J$68:J$77,MAX(1,$B10))&gt;INDEX(Kalender!$B$68:$B$77,MAX(1,$B10))),1,0)+IF(OR(AND($C10&gt;0,INDEX(Kalender!J$81:J$110,MAX(1,$C10))&gt;INDEX(Kalender!$B$81:$B$110,MAX(1,$C10))),AND($D10&gt;0,INDEX(Kalender!J$81:J$110,MAX(1,$D10))&gt;INDEX(Kalender!$B$81:$B$110,MAX(1,$D10))),AND($E10&gt;0,INDEX(Kalender!J$81:J$110,MAX(1,$E10))&gt;INDEX(Kalender!$B$81:$B$110,MAX(1,$E10))),AND($F10&gt;0,INDEX(Kalender!J$81:J$110,MAX(1,$F10))&gt;INDEX(Kalender!$B$81:$B$110,MAX(1,$F10)))),2,0))</f>
        <v>0</v>
      </c>
      <c r="K10" s="5" t="n">
        <f aca="false">IF(Kalender!K10&lt;&gt;1,0,IF(AND($B10&gt;0,INDEX(Kalender!K$68:K$77,MAX(1,$B10))&gt;INDEX(Kalender!$B$68:$B$77,MAX(1,$B10))),1,0)+IF(OR(AND($C10&gt;0,INDEX(Kalender!K$81:K$110,MAX(1,$C10))&gt;INDEX(Kalender!$B$81:$B$110,MAX(1,$C10))),AND($D10&gt;0,INDEX(Kalender!K$81:K$110,MAX(1,$D10))&gt;INDEX(Kalender!$B$81:$B$110,MAX(1,$D10))),AND($E10&gt;0,INDEX(Kalender!K$81:K$110,MAX(1,$E10))&gt;INDEX(Kalender!$B$81:$B$110,MAX(1,$E10))),AND($F10&gt;0,INDEX(Kalender!K$81:K$110,MAX(1,$F10))&gt;INDEX(Kalender!$B$81:$B$110,MAX(1,$F10)))),2,0))</f>
        <v>0</v>
      </c>
      <c r="L10" s="5" t="n">
        <f aca="false">IF(Kalender!L10&lt;&gt;1,0,IF(AND($B10&gt;0,INDEX(Kalender!L$68:L$77,MAX(1,$B10))&gt;INDEX(Kalender!$B$68:$B$77,MAX(1,$B10))),1,0)+IF(OR(AND($C10&gt;0,INDEX(Kalender!L$81:L$110,MAX(1,$C10))&gt;INDEX(Kalender!$B$81:$B$110,MAX(1,$C10))),AND($D10&gt;0,INDEX(Kalender!L$81:L$110,MAX(1,$D10))&gt;INDEX(Kalender!$B$81:$B$110,MAX(1,$D10))),AND($E10&gt;0,INDEX(Kalender!L$81:L$110,MAX(1,$E10))&gt;INDEX(Kalender!$B$81:$B$110,MAX(1,$E10))),AND($F10&gt;0,INDEX(Kalender!L$81:L$110,MAX(1,$F10))&gt;INDEX(Kalender!$B$81:$B$110,MAX(1,$F10)))),2,0))</f>
        <v>0</v>
      </c>
      <c r="M10" s="5" t="n">
        <f aca="false">IF(Kalender!M10&lt;&gt;1,0,IF(AND($B10&gt;0,INDEX(Kalender!M$68:M$77,MAX(1,$B10))&gt;INDEX(Kalender!$B$68:$B$77,MAX(1,$B10))),1,0)+IF(OR(AND($C10&gt;0,INDEX(Kalender!M$81:M$110,MAX(1,$C10))&gt;INDEX(Kalender!$B$81:$B$110,MAX(1,$C10))),AND($D10&gt;0,INDEX(Kalender!M$81:M$110,MAX(1,$D10))&gt;INDEX(Kalender!$B$81:$B$110,MAX(1,$D10))),AND($E10&gt;0,INDEX(Kalender!M$81:M$110,MAX(1,$E10))&gt;INDEX(Kalender!$B$81:$B$110,MAX(1,$E10))),AND($F10&gt;0,INDEX(Kalender!M$81:M$110,MAX(1,$F10))&gt;INDEX(Kalender!$B$81:$B$110,MAX(1,$F10)))),2,0))</f>
        <v>0</v>
      </c>
      <c r="N10" s="5" t="n">
        <f aca="false">IF(Kalender!N10&lt;&gt;1,0,IF(AND($B10&gt;0,INDEX(Kalender!N$68:N$77,MAX(1,$B10))&gt;INDEX(Kalender!$B$68:$B$77,MAX(1,$B10))),1,0)+IF(OR(AND($C10&gt;0,INDEX(Kalender!N$81:N$110,MAX(1,$C10))&gt;INDEX(Kalender!$B$81:$B$110,MAX(1,$C10))),AND($D10&gt;0,INDEX(Kalender!N$81:N$110,MAX(1,$D10))&gt;INDEX(Kalender!$B$81:$B$110,MAX(1,$D10))),AND($E10&gt;0,INDEX(Kalender!N$81:N$110,MAX(1,$E10))&gt;INDEX(Kalender!$B$81:$B$110,MAX(1,$E10))),AND($F10&gt;0,INDEX(Kalender!N$81:N$110,MAX(1,$F10))&gt;INDEX(Kalender!$B$81:$B$110,MAX(1,$F10)))),2,0))</f>
        <v>0</v>
      </c>
      <c r="O10" s="5" t="n">
        <f aca="false">IF(Kalender!O10&lt;&gt;1,0,IF(AND($B10&gt;0,INDEX(Kalender!O$68:O$77,MAX(1,$B10))&gt;INDEX(Kalender!$B$68:$B$77,MAX(1,$B10))),1,0)+IF(OR(AND($C10&gt;0,INDEX(Kalender!O$81:O$110,MAX(1,$C10))&gt;INDEX(Kalender!$B$81:$B$110,MAX(1,$C10))),AND($D10&gt;0,INDEX(Kalender!O$81:O$110,MAX(1,$D10))&gt;INDEX(Kalender!$B$81:$B$110,MAX(1,$D10))),AND($E10&gt;0,INDEX(Kalender!O$81:O$110,MAX(1,$E10))&gt;INDEX(Kalender!$B$81:$B$110,MAX(1,$E10))),AND($F10&gt;0,INDEX(Kalender!O$81:O$110,MAX(1,$F10))&gt;INDEX(Kalender!$B$81:$B$110,MAX(1,$F10)))),2,0))</f>
        <v>0</v>
      </c>
      <c r="P10" s="5" t="n">
        <f aca="false">IF(Kalender!P10&lt;&gt;1,0,IF(AND($B10&gt;0,INDEX(Kalender!P$68:P$77,MAX(1,$B10))&gt;INDEX(Kalender!$B$68:$B$77,MAX(1,$B10))),1,0)+IF(OR(AND($C10&gt;0,INDEX(Kalender!P$81:P$110,MAX(1,$C10))&gt;INDEX(Kalender!$B$81:$B$110,MAX(1,$C10))),AND($D10&gt;0,INDEX(Kalender!P$81:P$110,MAX(1,$D10))&gt;INDEX(Kalender!$B$81:$B$110,MAX(1,$D10))),AND($E10&gt;0,INDEX(Kalender!P$81:P$110,MAX(1,$E10))&gt;INDEX(Kalender!$B$81:$B$110,MAX(1,$E10))),AND($F10&gt;0,INDEX(Kalender!P$81:P$110,MAX(1,$F10))&gt;INDEX(Kalender!$B$81:$B$110,MAX(1,$F10)))),2,0))</f>
        <v>0</v>
      </c>
      <c r="Q10" s="5" t="n">
        <f aca="false">IF(Kalender!Q10&lt;&gt;1,0,IF(AND($B10&gt;0,INDEX(Kalender!Q$68:Q$77,MAX(1,$B10))&gt;INDEX(Kalender!$B$68:$B$77,MAX(1,$B10))),1,0)+IF(OR(AND($C10&gt;0,INDEX(Kalender!Q$81:Q$110,MAX(1,$C10))&gt;INDEX(Kalender!$B$81:$B$110,MAX(1,$C10))),AND($D10&gt;0,INDEX(Kalender!Q$81:Q$110,MAX(1,$D10))&gt;INDEX(Kalender!$B$81:$B$110,MAX(1,$D10))),AND($E10&gt;0,INDEX(Kalender!Q$81:Q$110,MAX(1,$E10))&gt;INDEX(Kalender!$B$81:$B$110,MAX(1,$E10))),AND($F10&gt;0,INDEX(Kalender!Q$81:Q$110,MAX(1,$F10))&gt;INDEX(Kalender!$B$81:$B$110,MAX(1,$F10)))),2,0))</f>
        <v>0</v>
      </c>
      <c r="R10" s="5" t="n">
        <f aca="false">IF(Kalender!R10&lt;&gt;1,0,IF(AND($B10&gt;0,INDEX(Kalender!R$68:R$77,MAX(1,$B10))&gt;INDEX(Kalender!$B$68:$B$77,MAX(1,$B10))),1,0)+IF(OR(AND($C10&gt;0,INDEX(Kalender!R$81:R$110,MAX(1,$C10))&gt;INDEX(Kalender!$B$81:$B$110,MAX(1,$C10))),AND($D10&gt;0,INDEX(Kalender!R$81:R$110,MAX(1,$D10))&gt;INDEX(Kalender!$B$81:$B$110,MAX(1,$D10))),AND($E10&gt;0,INDEX(Kalender!R$81:R$110,MAX(1,$E10))&gt;INDEX(Kalender!$B$81:$B$110,MAX(1,$E10))),AND($F10&gt;0,INDEX(Kalender!R$81:R$110,MAX(1,$F10))&gt;INDEX(Kalender!$B$81:$B$110,MAX(1,$F10)))),2,0))</f>
        <v>0</v>
      </c>
      <c r="S10" s="5" t="n">
        <f aca="false">IF(Kalender!S10&lt;&gt;1,0,IF(AND($B10&gt;0,INDEX(Kalender!S$68:S$77,MAX(1,$B10))&gt;INDEX(Kalender!$B$68:$B$77,MAX(1,$B10))),1,0)+IF(OR(AND($C10&gt;0,INDEX(Kalender!S$81:S$110,MAX(1,$C10))&gt;INDEX(Kalender!$B$81:$B$110,MAX(1,$C10))),AND($D10&gt;0,INDEX(Kalender!S$81:S$110,MAX(1,$D10))&gt;INDEX(Kalender!$B$81:$B$110,MAX(1,$D10))),AND($E10&gt;0,INDEX(Kalender!S$81:S$110,MAX(1,$E10))&gt;INDEX(Kalender!$B$81:$B$110,MAX(1,$E10))),AND($F10&gt;0,INDEX(Kalender!S$81:S$110,MAX(1,$F10))&gt;INDEX(Kalender!$B$81:$B$110,MAX(1,$F10)))),2,0))</f>
        <v>0</v>
      </c>
      <c r="T10" s="5" t="n">
        <f aca="false">IF(Kalender!T10&lt;&gt;1,0,IF(AND($B10&gt;0,INDEX(Kalender!T$68:T$77,MAX(1,$B10))&gt;INDEX(Kalender!$B$68:$B$77,MAX(1,$B10))),1,0)+IF(OR(AND($C10&gt;0,INDEX(Kalender!T$81:T$110,MAX(1,$C10))&gt;INDEX(Kalender!$B$81:$B$110,MAX(1,$C10))),AND($D10&gt;0,INDEX(Kalender!T$81:T$110,MAX(1,$D10))&gt;INDEX(Kalender!$B$81:$B$110,MAX(1,$D10))),AND($E10&gt;0,INDEX(Kalender!T$81:T$110,MAX(1,$E10))&gt;INDEX(Kalender!$B$81:$B$110,MAX(1,$E10))),AND($F10&gt;0,INDEX(Kalender!T$81:T$110,MAX(1,$F10))&gt;INDEX(Kalender!$B$81:$B$110,MAX(1,$F10)))),2,0))</f>
        <v>0</v>
      </c>
      <c r="U10" s="5" t="n">
        <f aca="false">IF(Kalender!U10&lt;&gt;1,0,IF(AND($B10&gt;0,INDEX(Kalender!U$68:U$77,MAX(1,$B10))&gt;INDEX(Kalender!$B$68:$B$77,MAX(1,$B10))),1,0)+IF(OR(AND($C10&gt;0,INDEX(Kalender!U$81:U$110,MAX(1,$C10))&gt;INDEX(Kalender!$B$81:$B$110,MAX(1,$C10))),AND($D10&gt;0,INDEX(Kalender!U$81:U$110,MAX(1,$D10))&gt;INDEX(Kalender!$B$81:$B$110,MAX(1,$D10))),AND($E10&gt;0,INDEX(Kalender!U$81:U$110,MAX(1,$E10))&gt;INDEX(Kalender!$B$81:$B$110,MAX(1,$E10))),AND($F10&gt;0,INDEX(Kalender!U$81:U$110,MAX(1,$F10))&gt;INDEX(Kalender!$B$81:$B$110,MAX(1,$F10)))),2,0))</f>
        <v>0</v>
      </c>
      <c r="V10" s="5" t="n">
        <f aca="false">IF(Kalender!V10&lt;&gt;1,0,IF(AND($B10&gt;0,INDEX(Kalender!V$68:V$77,MAX(1,$B10))&gt;INDEX(Kalender!$B$68:$B$77,MAX(1,$B10))),1,0)+IF(OR(AND($C10&gt;0,INDEX(Kalender!V$81:V$110,MAX(1,$C10))&gt;INDEX(Kalender!$B$81:$B$110,MAX(1,$C10))),AND($D10&gt;0,INDEX(Kalender!V$81:V$110,MAX(1,$D10))&gt;INDEX(Kalender!$B$81:$B$110,MAX(1,$D10))),AND($E10&gt;0,INDEX(Kalender!V$81:V$110,MAX(1,$E10))&gt;INDEX(Kalender!$B$81:$B$110,MAX(1,$E10))),AND($F10&gt;0,INDEX(Kalender!V$81:V$110,MAX(1,$F10))&gt;INDEX(Kalender!$B$81:$B$110,MAX(1,$F10)))),2,0))</f>
        <v>0</v>
      </c>
      <c r="W10" s="5" t="n">
        <f aca="false">IF(Kalender!W10&lt;&gt;1,0,IF(AND($B10&gt;0,INDEX(Kalender!W$68:W$77,MAX(1,$B10))&gt;INDEX(Kalender!$B$68:$B$77,MAX(1,$B10))),1,0)+IF(OR(AND($C10&gt;0,INDEX(Kalender!W$81:W$110,MAX(1,$C10))&gt;INDEX(Kalender!$B$81:$B$110,MAX(1,$C10))),AND($D10&gt;0,INDEX(Kalender!W$81:W$110,MAX(1,$D10))&gt;INDEX(Kalender!$B$81:$B$110,MAX(1,$D10))),AND($E10&gt;0,INDEX(Kalender!W$81:W$110,MAX(1,$E10))&gt;INDEX(Kalender!$B$81:$B$110,MAX(1,$E10))),AND($F10&gt;0,INDEX(Kalender!W$81:W$110,MAX(1,$F10))&gt;INDEX(Kalender!$B$81:$B$110,MAX(1,$F10)))),2,0))</f>
        <v>0</v>
      </c>
      <c r="X10" s="5" t="n">
        <f aca="false">IF(Kalender!X10&lt;&gt;1,0,IF(AND($B10&gt;0,INDEX(Kalender!X$68:X$77,MAX(1,$B10))&gt;INDEX(Kalender!$B$68:$B$77,MAX(1,$B10))),1,0)+IF(OR(AND($C10&gt;0,INDEX(Kalender!X$81:X$110,MAX(1,$C10))&gt;INDEX(Kalender!$B$81:$B$110,MAX(1,$C10))),AND($D10&gt;0,INDEX(Kalender!X$81:X$110,MAX(1,$D10))&gt;INDEX(Kalender!$B$81:$B$110,MAX(1,$D10))),AND($E10&gt;0,INDEX(Kalender!X$81:X$110,MAX(1,$E10))&gt;INDEX(Kalender!$B$81:$B$110,MAX(1,$E10))),AND($F10&gt;0,INDEX(Kalender!X$81:X$110,MAX(1,$F10))&gt;INDEX(Kalender!$B$81:$B$110,MAX(1,$F10)))),2,0))</f>
        <v>0</v>
      </c>
      <c r="Y10" s="5" t="n">
        <f aca="false">IF(Kalender!Y10&lt;&gt;1,0,IF(AND($B10&gt;0,INDEX(Kalender!Y$68:Y$77,MAX(1,$B10))&gt;INDEX(Kalender!$B$68:$B$77,MAX(1,$B10))),1,0)+IF(OR(AND($C10&gt;0,INDEX(Kalender!Y$81:Y$110,MAX(1,$C10))&gt;INDEX(Kalender!$B$81:$B$110,MAX(1,$C10))),AND($D10&gt;0,INDEX(Kalender!Y$81:Y$110,MAX(1,$D10))&gt;INDEX(Kalender!$B$81:$B$110,MAX(1,$D10))),AND($E10&gt;0,INDEX(Kalender!Y$81:Y$110,MAX(1,$E10))&gt;INDEX(Kalender!$B$81:$B$110,MAX(1,$E10))),AND($F10&gt;0,INDEX(Kalender!Y$81:Y$110,MAX(1,$F10))&gt;INDEX(Kalender!$B$81:$B$110,MAX(1,$F10)))),2,0))</f>
        <v>0</v>
      </c>
      <c r="Z10" s="5" t="n">
        <f aca="false">IF(Kalender!Z10&lt;&gt;1,0,IF(AND($B10&gt;0,INDEX(Kalender!Z$68:Z$77,MAX(1,$B10))&gt;INDEX(Kalender!$B$68:$B$77,MAX(1,$B10))),1,0)+IF(OR(AND($C10&gt;0,INDEX(Kalender!Z$81:Z$110,MAX(1,$C10))&gt;INDEX(Kalender!$B$81:$B$110,MAX(1,$C10))),AND($D10&gt;0,INDEX(Kalender!Z$81:Z$110,MAX(1,$D10))&gt;INDEX(Kalender!$B$81:$B$110,MAX(1,$D10))),AND($E10&gt;0,INDEX(Kalender!Z$81:Z$110,MAX(1,$E10))&gt;INDEX(Kalender!$B$81:$B$110,MAX(1,$E10))),AND($F10&gt;0,INDEX(Kalender!Z$81:Z$110,MAX(1,$F10))&gt;INDEX(Kalender!$B$81:$B$110,MAX(1,$F10)))),2,0))</f>
        <v>0</v>
      </c>
      <c r="AA10" s="5" t="n">
        <f aca="false">IF(Kalender!AA10&lt;&gt;1,0,IF(AND($B10&gt;0,INDEX(Kalender!AA$68:AA$77,MAX(1,$B10))&gt;INDEX(Kalender!$B$68:$B$77,MAX(1,$B10))),1,0)+IF(OR(AND($C10&gt;0,INDEX(Kalender!AA$81:AA$110,MAX(1,$C10))&gt;INDEX(Kalender!$B$81:$B$110,MAX(1,$C10))),AND($D10&gt;0,INDEX(Kalender!AA$81:AA$110,MAX(1,$D10))&gt;INDEX(Kalender!$B$81:$B$110,MAX(1,$D10))),AND($E10&gt;0,INDEX(Kalender!AA$81:AA$110,MAX(1,$E10))&gt;INDEX(Kalender!$B$81:$B$110,MAX(1,$E10))),AND($F10&gt;0,INDEX(Kalender!AA$81:AA$110,MAX(1,$F10))&gt;INDEX(Kalender!$B$81:$B$110,MAX(1,$F10)))),2,0))</f>
        <v>0</v>
      </c>
      <c r="AB10" s="5" t="n">
        <f aca="false">IF(Kalender!AB10&lt;&gt;1,0,IF(AND($B10&gt;0,INDEX(Kalender!AB$68:AB$77,MAX(1,$B10))&gt;INDEX(Kalender!$B$68:$B$77,MAX(1,$B10))),1,0)+IF(OR(AND($C10&gt;0,INDEX(Kalender!AB$81:AB$110,MAX(1,$C10))&gt;INDEX(Kalender!$B$81:$B$110,MAX(1,$C10))),AND($D10&gt;0,INDEX(Kalender!AB$81:AB$110,MAX(1,$D10))&gt;INDEX(Kalender!$B$81:$B$110,MAX(1,$D10))),AND($E10&gt;0,INDEX(Kalender!AB$81:AB$110,MAX(1,$E10))&gt;INDEX(Kalender!$B$81:$B$110,MAX(1,$E10))),AND($F10&gt;0,INDEX(Kalender!AB$81:AB$110,MAX(1,$F10))&gt;INDEX(Kalender!$B$81:$B$110,MAX(1,$F10)))),2,0))</f>
        <v>0</v>
      </c>
      <c r="AC10" s="5" t="n">
        <f aca="false">IF(Kalender!AC10&lt;&gt;1,0,IF(AND($B10&gt;0,INDEX(Kalender!AC$68:AC$77,MAX(1,$B10))&gt;INDEX(Kalender!$B$68:$B$77,MAX(1,$B10))),1,0)+IF(OR(AND($C10&gt;0,INDEX(Kalender!AC$81:AC$110,MAX(1,$C10))&gt;INDEX(Kalender!$B$81:$B$110,MAX(1,$C10))),AND($D10&gt;0,INDEX(Kalender!AC$81:AC$110,MAX(1,$D10))&gt;INDEX(Kalender!$B$81:$B$110,MAX(1,$D10))),AND($E10&gt;0,INDEX(Kalender!AC$81:AC$110,MAX(1,$E10))&gt;INDEX(Kalender!$B$81:$B$110,MAX(1,$E10))),AND($F10&gt;0,INDEX(Kalender!AC$81:AC$110,MAX(1,$F10))&gt;INDEX(Kalender!$B$81:$B$110,MAX(1,$F10)))),2,0))</f>
        <v>0</v>
      </c>
      <c r="AD10" s="5" t="n">
        <f aca="false">IF(Kalender!AD10&lt;&gt;1,0,IF(AND($B10&gt;0,INDEX(Kalender!AD$68:AD$77,MAX(1,$B10))&gt;INDEX(Kalender!$B$68:$B$77,MAX(1,$B10))),1,0)+IF(OR(AND($C10&gt;0,INDEX(Kalender!AD$81:AD$110,MAX(1,$C10))&gt;INDEX(Kalender!$B$81:$B$110,MAX(1,$C10))),AND($D10&gt;0,INDEX(Kalender!AD$81:AD$110,MAX(1,$D10))&gt;INDEX(Kalender!$B$81:$B$110,MAX(1,$D10))),AND($E10&gt;0,INDEX(Kalender!AD$81:AD$110,MAX(1,$E10))&gt;INDEX(Kalender!$B$81:$B$110,MAX(1,$E10))),AND($F10&gt;0,INDEX(Kalender!AD$81:AD$110,MAX(1,$F10))&gt;INDEX(Kalender!$B$81:$B$110,MAX(1,$F10)))),2,0))</f>
        <v>0</v>
      </c>
      <c r="AE10" s="5" t="n">
        <f aca="false">IF(Kalender!AE10&lt;&gt;1,0,IF(AND($B10&gt;0,INDEX(Kalender!AE$68:AE$77,MAX(1,$B10))&gt;INDEX(Kalender!$B$68:$B$77,MAX(1,$B10))),1,0)+IF(OR(AND($C10&gt;0,INDEX(Kalender!AE$81:AE$110,MAX(1,$C10))&gt;INDEX(Kalender!$B$81:$B$110,MAX(1,$C10))),AND($D10&gt;0,INDEX(Kalender!AE$81:AE$110,MAX(1,$D10))&gt;INDEX(Kalender!$B$81:$B$110,MAX(1,$D10))),AND($E10&gt;0,INDEX(Kalender!AE$81:AE$110,MAX(1,$E10))&gt;INDEX(Kalender!$B$81:$B$110,MAX(1,$E10))),AND($F10&gt;0,INDEX(Kalender!AE$81:AE$110,MAX(1,$F10))&gt;INDEX(Kalender!$B$81:$B$110,MAX(1,$F10)))),2,0))</f>
        <v>0</v>
      </c>
      <c r="AF10" s="5" t="n">
        <f aca="false">IF(Kalender!AF10&lt;&gt;1,0,IF(AND($B10&gt;0,INDEX(Kalender!AF$68:AF$77,MAX(1,$B10))&gt;INDEX(Kalender!$B$68:$B$77,MAX(1,$B10))),1,0)+IF(OR(AND($C10&gt;0,INDEX(Kalender!AF$81:AF$110,MAX(1,$C10))&gt;INDEX(Kalender!$B$81:$B$110,MAX(1,$C10))),AND($D10&gt;0,INDEX(Kalender!AF$81:AF$110,MAX(1,$D10))&gt;INDEX(Kalender!$B$81:$B$110,MAX(1,$D10))),AND($E10&gt;0,INDEX(Kalender!AF$81:AF$110,MAX(1,$E10))&gt;INDEX(Kalender!$B$81:$B$110,MAX(1,$E10))),AND($F10&gt;0,INDEX(Kalender!AF$81:AF$110,MAX(1,$F10))&gt;INDEX(Kalender!$B$81:$B$110,MAX(1,$F10)))),2,0))</f>
        <v>0</v>
      </c>
      <c r="AG10" s="5" t="n">
        <f aca="false">IF(Kalender!AG10&lt;&gt;1,0,IF(AND($B10&gt;0,INDEX(Kalender!AG$68:AG$77,MAX(1,$B10))&gt;INDEX(Kalender!$B$68:$B$77,MAX(1,$B10))),1,0)+IF(OR(AND($C10&gt;0,INDEX(Kalender!AG$81:AG$110,MAX(1,$C10))&gt;INDEX(Kalender!$B$81:$B$110,MAX(1,$C10))),AND($D10&gt;0,INDEX(Kalender!AG$81:AG$110,MAX(1,$D10))&gt;INDEX(Kalender!$B$81:$B$110,MAX(1,$D10))),AND($E10&gt;0,INDEX(Kalender!AG$81:AG$110,MAX(1,$E10))&gt;INDEX(Kalender!$B$81:$B$110,MAX(1,$E10))),AND($F10&gt;0,INDEX(Kalender!AG$81:AG$110,MAX(1,$F10))&gt;INDEX(Kalender!$B$81:$B$110,MAX(1,$F10)))),2,0))</f>
        <v>0</v>
      </c>
      <c r="AH10" s="5" t="n">
        <f aca="false">IF(Kalender!AH10&lt;&gt;1,0,IF(AND($B10&gt;0,INDEX(Kalender!AH$68:AH$77,MAX(1,$B10))&gt;INDEX(Kalender!$B$68:$B$77,MAX(1,$B10))),1,0)+IF(OR(AND($C10&gt;0,INDEX(Kalender!AH$81:AH$110,MAX(1,$C10))&gt;INDEX(Kalender!$B$81:$B$110,MAX(1,$C10))),AND($D10&gt;0,INDEX(Kalender!AH$81:AH$110,MAX(1,$D10))&gt;INDEX(Kalender!$B$81:$B$110,MAX(1,$D10))),AND($E10&gt;0,INDEX(Kalender!AH$81:AH$110,MAX(1,$E10))&gt;INDEX(Kalender!$B$81:$B$110,MAX(1,$E10))),AND($F10&gt;0,INDEX(Kalender!AH$81:AH$110,MAX(1,$F10))&gt;INDEX(Kalender!$B$81:$B$110,MAX(1,$F10)))),2,0))</f>
        <v>0</v>
      </c>
      <c r="AI10" s="5" t="n">
        <f aca="false">IF(Kalender!AI10&lt;&gt;1,0,IF(AND($B10&gt;0,INDEX(Kalender!AI$68:AI$77,MAX(1,$B10))&gt;INDEX(Kalender!$B$68:$B$77,MAX(1,$B10))),1,0)+IF(OR(AND($C10&gt;0,INDEX(Kalender!AI$81:AI$110,MAX(1,$C10))&gt;INDEX(Kalender!$B$81:$B$110,MAX(1,$C10))),AND($D10&gt;0,INDEX(Kalender!AI$81:AI$110,MAX(1,$D10))&gt;INDEX(Kalender!$B$81:$B$110,MAX(1,$D10))),AND($E10&gt;0,INDEX(Kalender!AI$81:AI$110,MAX(1,$E10))&gt;INDEX(Kalender!$B$81:$B$110,MAX(1,$E10))),AND($F10&gt;0,INDEX(Kalender!AI$81:AI$110,MAX(1,$F10))&gt;INDEX(Kalender!$B$81:$B$110,MAX(1,$F10)))),2,0))</f>
        <v>0</v>
      </c>
      <c r="AJ10" s="5" t="n">
        <f aca="false">IF(Kalender!AJ10&lt;&gt;1,0,IF(AND($B10&gt;0,INDEX(Kalender!AJ$68:AJ$77,MAX(1,$B10))&gt;INDEX(Kalender!$B$68:$B$77,MAX(1,$B10))),1,0)+IF(OR(AND($C10&gt;0,INDEX(Kalender!AJ$81:AJ$110,MAX(1,$C10))&gt;INDEX(Kalender!$B$81:$B$110,MAX(1,$C10))),AND($D10&gt;0,INDEX(Kalender!AJ$81:AJ$110,MAX(1,$D10))&gt;INDEX(Kalender!$B$81:$B$110,MAX(1,$D10))),AND($E10&gt;0,INDEX(Kalender!AJ$81:AJ$110,MAX(1,$E10))&gt;INDEX(Kalender!$B$81:$B$110,MAX(1,$E10))),AND($F10&gt;0,INDEX(Kalender!AJ$81:AJ$110,MAX(1,$F10))&gt;INDEX(Kalender!$B$81:$B$110,MAX(1,$F10)))),2,0))</f>
        <v>0</v>
      </c>
      <c r="AK10" s="5" t="n">
        <f aca="false">IF(Kalender!AK10&lt;&gt;1,0,IF(AND($B10&gt;0,INDEX(Kalender!AK$68:AK$77,MAX(1,$B10))&gt;INDEX(Kalender!$B$68:$B$77,MAX(1,$B10))),1,0)+IF(OR(AND($C10&gt;0,INDEX(Kalender!AK$81:AK$110,MAX(1,$C10))&gt;INDEX(Kalender!$B$81:$B$110,MAX(1,$C10))),AND($D10&gt;0,INDEX(Kalender!AK$81:AK$110,MAX(1,$D10))&gt;INDEX(Kalender!$B$81:$B$110,MAX(1,$D10))),AND($E10&gt;0,INDEX(Kalender!AK$81:AK$110,MAX(1,$E10))&gt;INDEX(Kalender!$B$81:$B$110,MAX(1,$E10))),AND($F10&gt;0,INDEX(Kalender!AK$81:AK$110,MAX(1,$F10))&gt;INDEX(Kalender!$B$81:$B$110,MAX(1,$F10)))),2,0))</f>
        <v>0</v>
      </c>
      <c r="AL10" s="5" t="n">
        <f aca="false">IF(Kalender!AL10&lt;&gt;1,0,IF(AND($B10&gt;0,INDEX(Kalender!AL$68:AL$77,MAX(1,$B10))&gt;INDEX(Kalender!$B$68:$B$77,MAX(1,$B10))),1,0)+IF(OR(AND($C10&gt;0,INDEX(Kalender!AL$81:AL$110,MAX(1,$C10))&gt;INDEX(Kalender!$B$81:$B$110,MAX(1,$C10))),AND($D10&gt;0,INDEX(Kalender!AL$81:AL$110,MAX(1,$D10))&gt;INDEX(Kalender!$B$81:$B$110,MAX(1,$D10))),AND($E10&gt;0,INDEX(Kalender!AL$81:AL$110,MAX(1,$E10))&gt;INDEX(Kalender!$B$81:$B$110,MAX(1,$E10))),AND($F10&gt;0,INDEX(Kalender!AL$81:AL$110,MAX(1,$F10))&gt;INDEX(Kalender!$B$81:$B$110,MAX(1,$F10)))),2,0))</f>
        <v>0</v>
      </c>
      <c r="AM10" s="5" t="n">
        <f aca="false">IF(Kalender!AM10&lt;&gt;1,0,IF(AND($B10&gt;0,INDEX(Kalender!AM$68:AM$77,MAX(1,$B10))&gt;INDEX(Kalender!$B$68:$B$77,MAX(1,$B10))),1,0)+IF(OR(AND($C10&gt;0,INDEX(Kalender!AM$81:AM$110,MAX(1,$C10))&gt;INDEX(Kalender!$B$81:$B$110,MAX(1,$C10))),AND($D10&gt;0,INDEX(Kalender!AM$81:AM$110,MAX(1,$D10))&gt;INDEX(Kalender!$B$81:$B$110,MAX(1,$D10))),AND($E10&gt;0,INDEX(Kalender!AM$81:AM$110,MAX(1,$E10))&gt;INDEX(Kalender!$B$81:$B$110,MAX(1,$E10))),AND($F10&gt;0,INDEX(Kalender!AM$81:AM$110,MAX(1,$F10))&gt;INDEX(Kalender!$B$81:$B$110,MAX(1,$F10)))),2,0))</f>
        <v>0</v>
      </c>
      <c r="AN10" s="5" t="n">
        <f aca="false">IF(Kalender!AN10&lt;&gt;1,0,IF(AND($B10&gt;0,INDEX(Kalender!AN$68:AN$77,MAX(1,$B10))&gt;INDEX(Kalender!$B$68:$B$77,MAX(1,$B10))),1,0)+IF(OR(AND($C10&gt;0,INDEX(Kalender!AN$81:AN$110,MAX(1,$C10))&gt;INDEX(Kalender!$B$81:$B$110,MAX(1,$C10))),AND($D10&gt;0,INDEX(Kalender!AN$81:AN$110,MAX(1,$D10))&gt;INDEX(Kalender!$B$81:$B$110,MAX(1,$D10))),AND($E10&gt;0,INDEX(Kalender!AN$81:AN$110,MAX(1,$E10))&gt;INDEX(Kalender!$B$81:$B$110,MAX(1,$E10))),AND($F10&gt;0,INDEX(Kalender!AN$81:AN$110,MAX(1,$F10))&gt;INDEX(Kalender!$B$81:$B$110,MAX(1,$F10)))),2,0))</f>
        <v>0</v>
      </c>
      <c r="AO10" s="5" t="n">
        <f aca="false">IF(Kalender!AO10&lt;&gt;1,0,IF(AND($B10&gt;0,INDEX(Kalender!AO$68:AO$77,MAX(1,$B10))&gt;INDEX(Kalender!$B$68:$B$77,MAX(1,$B10))),1,0)+IF(OR(AND($C10&gt;0,INDEX(Kalender!AO$81:AO$110,MAX(1,$C10))&gt;INDEX(Kalender!$B$81:$B$110,MAX(1,$C10))),AND($D10&gt;0,INDEX(Kalender!AO$81:AO$110,MAX(1,$D10))&gt;INDEX(Kalender!$B$81:$B$110,MAX(1,$D10))),AND($E10&gt;0,INDEX(Kalender!AO$81:AO$110,MAX(1,$E10))&gt;INDEX(Kalender!$B$81:$B$110,MAX(1,$E10))),AND($F10&gt;0,INDEX(Kalender!AO$81:AO$110,MAX(1,$F10))&gt;INDEX(Kalender!$B$81:$B$110,MAX(1,$F10)))),2,0))</f>
        <v>0</v>
      </c>
      <c r="AP10" s="5" t="n">
        <f aca="false">IF(Kalender!AP10&lt;&gt;1,0,IF(AND($B10&gt;0,INDEX(Kalender!AP$68:AP$77,MAX(1,$B10))&gt;INDEX(Kalender!$B$68:$B$77,MAX(1,$B10))),1,0)+IF(OR(AND($C10&gt;0,INDEX(Kalender!AP$81:AP$110,MAX(1,$C10))&gt;INDEX(Kalender!$B$81:$B$110,MAX(1,$C10))),AND($D10&gt;0,INDEX(Kalender!AP$81:AP$110,MAX(1,$D10))&gt;INDEX(Kalender!$B$81:$B$110,MAX(1,$D10))),AND($E10&gt;0,INDEX(Kalender!AP$81:AP$110,MAX(1,$E10))&gt;INDEX(Kalender!$B$81:$B$110,MAX(1,$E10))),AND($F10&gt;0,INDEX(Kalender!AP$81:AP$110,MAX(1,$F10))&gt;INDEX(Kalender!$B$81:$B$110,MAX(1,$F10)))),2,0))</f>
        <v>0</v>
      </c>
      <c r="AQ10" s="5" t="n">
        <f aca="false">IF(Kalender!AQ10&lt;&gt;1,0,IF(AND($B10&gt;0,INDEX(Kalender!AQ$68:AQ$77,MAX(1,$B10))&gt;INDEX(Kalender!$B$68:$B$77,MAX(1,$B10))),1,0)+IF(OR(AND($C10&gt;0,INDEX(Kalender!AQ$81:AQ$110,MAX(1,$C10))&gt;INDEX(Kalender!$B$81:$B$110,MAX(1,$C10))),AND($D10&gt;0,INDEX(Kalender!AQ$81:AQ$110,MAX(1,$D10))&gt;INDEX(Kalender!$B$81:$B$110,MAX(1,$D10))),AND($E10&gt;0,INDEX(Kalender!AQ$81:AQ$110,MAX(1,$E10))&gt;INDEX(Kalender!$B$81:$B$110,MAX(1,$E10))),AND($F10&gt;0,INDEX(Kalender!AQ$81:AQ$110,MAX(1,$F10))&gt;INDEX(Kalender!$B$81:$B$110,MAX(1,$F10)))),2,0))</f>
        <v>0</v>
      </c>
      <c r="AR10" s="5" t="n">
        <f aca="false">IF(Kalender!AR10&lt;&gt;1,0,IF(AND($B10&gt;0,INDEX(Kalender!AR$68:AR$77,MAX(1,$B10))&gt;INDEX(Kalender!$B$68:$B$77,MAX(1,$B10))),1,0)+IF(OR(AND($C10&gt;0,INDEX(Kalender!AR$81:AR$110,MAX(1,$C10))&gt;INDEX(Kalender!$B$81:$B$110,MAX(1,$C10))),AND($D10&gt;0,INDEX(Kalender!AR$81:AR$110,MAX(1,$D10))&gt;INDEX(Kalender!$B$81:$B$110,MAX(1,$D10))),AND($E10&gt;0,INDEX(Kalender!AR$81:AR$110,MAX(1,$E10))&gt;INDEX(Kalender!$B$81:$B$110,MAX(1,$E10))),AND($F10&gt;0,INDEX(Kalender!AR$81:AR$110,MAX(1,$F10))&gt;INDEX(Kalender!$B$81:$B$110,MAX(1,$F10)))),2,0))</f>
        <v>0</v>
      </c>
      <c r="AS10" s="5" t="n">
        <f aca="false">IF(Kalender!AS10&lt;&gt;1,0,IF(AND($B10&gt;0,INDEX(Kalender!AS$68:AS$77,MAX(1,$B10))&gt;INDEX(Kalender!$B$68:$B$77,MAX(1,$B10))),1,0)+IF(OR(AND($C10&gt;0,INDEX(Kalender!AS$81:AS$110,MAX(1,$C10))&gt;INDEX(Kalender!$B$81:$B$110,MAX(1,$C10))),AND($D10&gt;0,INDEX(Kalender!AS$81:AS$110,MAX(1,$D10))&gt;INDEX(Kalender!$B$81:$B$110,MAX(1,$D10))),AND($E10&gt;0,INDEX(Kalender!AS$81:AS$110,MAX(1,$E10))&gt;INDEX(Kalender!$B$81:$B$110,MAX(1,$E10))),AND($F10&gt;0,INDEX(Kalender!AS$81:AS$110,MAX(1,$F10))&gt;INDEX(Kalender!$B$81:$B$110,MAX(1,$F10)))),2,0))</f>
        <v>0</v>
      </c>
      <c r="AT10" s="5" t="n">
        <f aca="false">IF(Kalender!AT10&lt;&gt;1,0,IF(AND($B10&gt;0,INDEX(Kalender!AT$68:AT$77,MAX(1,$B10))&gt;INDEX(Kalender!$B$68:$B$77,MAX(1,$B10))),1,0)+IF(OR(AND($C10&gt;0,INDEX(Kalender!AT$81:AT$110,MAX(1,$C10))&gt;INDEX(Kalender!$B$81:$B$110,MAX(1,$C10))),AND($D10&gt;0,INDEX(Kalender!AT$81:AT$110,MAX(1,$D10))&gt;INDEX(Kalender!$B$81:$B$110,MAX(1,$D10))),AND($E10&gt;0,INDEX(Kalender!AT$81:AT$110,MAX(1,$E10))&gt;INDEX(Kalender!$B$81:$B$110,MAX(1,$E10))),AND($F10&gt;0,INDEX(Kalender!AT$81:AT$110,MAX(1,$F10))&gt;INDEX(Kalender!$B$81:$B$110,MAX(1,$F10)))),2,0))</f>
        <v>0</v>
      </c>
      <c r="AU10" s="5" t="n">
        <f aca="false">IF(Kalender!AU10&lt;&gt;1,0,IF(AND($B10&gt;0,INDEX(Kalender!AU$68:AU$77,MAX(1,$B10))&gt;INDEX(Kalender!$B$68:$B$77,MAX(1,$B10))),1,0)+IF(OR(AND($C10&gt;0,INDEX(Kalender!AU$81:AU$110,MAX(1,$C10))&gt;INDEX(Kalender!$B$81:$B$110,MAX(1,$C10))),AND($D10&gt;0,INDEX(Kalender!AU$81:AU$110,MAX(1,$D10))&gt;INDEX(Kalender!$B$81:$B$110,MAX(1,$D10))),AND($E10&gt;0,INDEX(Kalender!AU$81:AU$110,MAX(1,$E10))&gt;INDEX(Kalender!$B$81:$B$110,MAX(1,$E10))),AND($F10&gt;0,INDEX(Kalender!AU$81:AU$110,MAX(1,$F10))&gt;INDEX(Kalender!$B$81:$B$110,MAX(1,$F10)))),2,0))</f>
        <v>0</v>
      </c>
      <c r="AV10" s="5" t="n">
        <f aca="false">IF(Kalender!AV10&lt;&gt;1,0,IF(AND($B10&gt;0,INDEX(Kalender!AV$68:AV$77,MAX(1,$B10))&gt;INDEX(Kalender!$B$68:$B$77,MAX(1,$B10))),1,0)+IF(OR(AND($C10&gt;0,INDEX(Kalender!AV$81:AV$110,MAX(1,$C10))&gt;INDEX(Kalender!$B$81:$B$110,MAX(1,$C10))),AND($D10&gt;0,INDEX(Kalender!AV$81:AV$110,MAX(1,$D10))&gt;INDEX(Kalender!$B$81:$B$110,MAX(1,$D10))),AND($E10&gt;0,INDEX(Kalender!AV$81:AV$110,MAX(1,$E10))&gt;INDEX(Kalender!$B$81:$B$110,MAX(1,$E10))),AND($F10&gt;0,INDEX(Kalender!AV$81:AV$110,MAX(1,$F10))&gt;INDEX(Kalender!$B$81:$B$110,MAX(1,$F10)))),2,0))</f>
        <v>0</v>
      </c>
      <c r="AW10" s="5" t="n">
        <f aca="false">IF(Kalender!AW10&lt;&gt;1,0,IF(AND($B10&gt;0,INDEX(Kalender!AW$68:AW$77,MAX(1,$B10))&gt;INDEX(Kalender!$B$68:$B$77,MAX(1,$B10))),1,0)+IF(OR(AND($C10&gt;0,INDEX(Kalender!AW$81:AW$110,MAX(1,$C10))&gt;INDEX(Kalender!$B$81:$B$110,MAX(1,$C10))),AND($D10&gt;0,INDEX(Kalender!AW$81:AW$110,MAX(1,$D10))&gt;INDEX(Kalender!$B$81:$B$110,MAX(1,$D10))),AND($E10&gt;0,INDEX(Kalender!AW$81:AW$110,MAX(1,$E10))&gt;INDEX(Kalender!$B$81:$B$110,MAX(1,$E10))),AND($F10&gt;0,INDEX(Kalender!AW$81:AW$110,MAX(1,$F10))&gt;INDEX(Kalender!$B$81:$B$110,MAX(1,$F10)))),2,0))</f>
        <v>0</v>
      </c>
      <c r="AX10" s="5" t="n">
        <f aca="false">IF(Kalender!AX10&lt;&gt;1,0,IF(AND($B10&gt;0,INDEX(Kalender!AX$68:AX$77,MAX(1,$B10))&gt;INDEX(Kalender!$B$68:$B$77,MAX(1,$B10))),1,0)+IF(OR(AND($C10&gt;0,INDEX(Kalender!AX$81:AX$110,MAX(1,$C10))&gt;INDEX(Kalender!$B$81:$B$110,MAX(1,$C10))),AND($D10&gt;0,INDEX(Kalender!AX$81:AX$110,MAX(1,$D10))&gt;INDEX(Kalender!$B$81:$B$110,MAX(1,$D10))),AND($E10&gt;0,INDEX(Kalender!AX$81:AX$110,MAX(1,$E10))&gt;INDEX(Kalender!$B$81:$B$110,MAX(1,$E10))),AND($F10&gt;0,INDEX(Kalender!AX$81:AX$110,MAX(1,$F10))&gt;INDEX(Kalender!$B$81:$B$110,MAX(1,$F10)))),2,0))</f>
        <v>0</v>
      </c>
      <c r="AY10" s="5" t="n">
        <f aca="false">IF(Kalender!AY10&lt;&gt;1,0,IF(AND($B10&gt;0,INDEX(Kalender!AY$68:AY$77,MAX(1,$B10))&gt;INDEX(Kalender!$B$68:$B$77,MAX(1,$B10))),1,0)+IF(OR(AND($C10&gt;0,INDEX(Kalender!AY$81:AY$110,MAX(1,$C10))&gt;INDEX(Kalender!$B$81:$B$110,MAX(1,$C10))),AND($D10&gt;0,INDEX(Kalender!AY$81:AY$110,MAX(1,$D10))&gt;INDEX(Kalender!$B$81:$B$110,MAX(1,$D10))),AND($E10&gt;0,INDEX(Kalender!AY$81:AY$110,MAX(1,$E10))&gt;INDEX(Kalender!$B$81:$B$110,MAX(1,$E10))),AND($F10&gt;0,INDEX(Kalender!AY$81:AY$110,MAX(1,$F10))&gt;INDEX(Kalender!$B$81:$B$110,MAX(1,$F10)))),2,0))</f>
        <v>0</v>
      </c>
      <c r="AZ10" s="5" t="n">
        <f aca="false">IF(Kalender!AZ10&lt;&gt;1,0,IF(AND($B10&gt;0,INDEX(Kalender!AZ$68:AZ$77,MAX(1,$B10))&gt;INDEX(Kalender!$B$68:$B$77,MAX(1,$B10))),1,0)+IF(OR(AND($C10&gt;0,INDEX(Kalender!AZ$81:AZ$110,MAX(1,$C10))&gt;INDEX(Kalender!$B$81:$B$110,MAX(1,$C10))),AND($D10&gt;0,INDEX(Kalender!AZ$81:AZ$110,MAX(1,$D10))&gt;INDEX(Kalender!$B$81:$B$110,MAX(1,$D10))),AND($E10&gt;0,INDEX(Kalender!AZ$81:AZ$110,MAX(1,$E10))&gt;INDEX(Kalender!$B$81:$B$110,MAX(1,$E10))),AND($F10&gt;0,INDEX(Kalender!AZ$81:AZ$110,MAX(1,$F10))&gt;INDEX(Kalender!$B$81:$B$110,MAX(1,$F10)))),2,0))</f>
        <v>0</v>
      </c>
      <c r="BA10" s="5" t="n">
        <f aca="false">IF(Kalender!BA10&lt;&gt;1,0,IF(AND($B10&gt;0,INDEX(Kalender!BA$68:BA$77,MAX(1,$B10))&gt;INDEX(Kalender!$B$68:$B$77,MAX(1,$B10))),1,0)+IF(OR(AND($C10&gt;0,INDEX(Kalender!BA$81:BA$110,MAX(1,$C10))&gt;INDEX(Kalender!$B$81:$B$110,MAX(1,$C10))),AND($D10&gt;0,INDEX(Kalender!BA$81:BA$110,MAX(1,$D10))&gt;INDEX(Kalender!$B$81:$B$110,MAX(1,$D10))),AND($E10&gt;0,INDEX(Kalender!BA$81:BA$110,MAX(1,$E10))&gt;INDEX(Kalender!$B$81:$B$110,MAX(1,$E10))),AND($F10&gt;0,INDEX(Kalender!BA$81:BA$110,MAX(1,$F10))&gt;INDEX(Kalender!$B$81:$B$110,MAX(1,$F10)))),2,0))</f>
        <v>0</v>
      </c>
      <c r="BB10" s="5" t="n">
        <f aca="false">IF(Kalender!BB10&lt;&gt;1,0,IF(AND($B10&gt;0,INDEX(Kalender!BB$68:BB$77,MAX(1,$B10))&gt;INDEX(Kalender!$B$68:$B$77,MAX(1,$B10))),1,0)+IF(OR(AND($C10&gt;0,INDEX(Kalender!BB$81:BB$110,MAX(1,$C10))&gt;INDEX(Kalender!$B$81:$B$110,MAX(1,$C10))),AND($D10&gt;0,INDEX(Kalender!BB$81:BB$110,MAX(1,$D10))&gt;INDEX(Kalender!$B$81:$B$110,MAX(1,$D10))),AND($E10&gt;0,INDEX(Kalender!BB$81:BB$110,MAX(1,$E10))&gt;INDEX(Kalender!$B$81:$B$110,MAX(1,$E10))),AND($F10&gt;0,INDEX(Kalender!BB$81:BB$110,MAX(1,$F10))&gt;INDEX(Kalender!$B$81:$B$110,MAX(1,$F10)))),2,0))</f>
        <v>0</v>
      </c>
      <c r="BC10" s="5" t="n">
        <f aca="false">IF(Kalender!BC10&lt;&gt;1,0,IF(AND($B10&gt;0,INDEX(Kalender!BC$68:BC$77,MAX(1,$B10))&gt;INDEX(Kalender!$B$68:$B$77,MAX(1,$B10))),1,0)+IF(OR(AND($C10&gt;0,INDEX(Kalender!BC$81:BC$110,MAX(1,$C10))&gt;INDEX(Kalender!$B$81:$B$110,MAX(1,$C10))),AND($D10&gt;0,INDEX(Kalender!BC$81:BC$110,MAX(1,$D10))&gt;INDEX(Kalender!$B$81:$B$110,MAX(1,$D10))),AND($E10&gt;0,INDEX(Kalender!BC$81:BC$110,MAX(1,$E10))&gt;INDEX(Kalender!$B$81:$B$110,MAX(1,$E10))),AND($F10&gt;0,INDEX(Kalender!BC$81:BC$110,MAX(1,$F10))&gt;INDEX(Kalender!$B$81:$B$110,MAX(1,$F10)))),2,0))</f>
        <v>0</v>
      </c>
      <c r="BD10" s="5" t="n">
        <f aca="false">IF(Kalender!BD10&lt;&gt;1,0,IF(AND($B10&gt;0,INDEX(Kalender!BD$68:BD$77,MAX(1,$B10))&gt;INDEX(Kalender!$B$68:$B$77,MAX(1,$B10))),1,0)+IF(OR(AND($C10&gt;0,INDEX(Kalender!BD$81:BD$110,MAX(1,$C10))&gt;INDEX(Kalender!$B$81:$B$110,MAX(1,$C10))),AND($D10&gt;0,INDEX(Kalender!BD$81:BD$110,MAX(1,$D10))&gt;INDEX(Kalender!$B$81:$B$110,MAX(1,$D10))),AND($E10&gt;0,INDEX(Kalender!BD$81:BD$110,MAX(1,$E10))&gt;INDEX(Kalender!$B$81:$B$110,MAX(1,$E10))),AND($F10&gt;0,INDEX(Kalender!BD$81:BD$110,MAX(1,$F10))&gt;INDEX(Kalender!$B$81:$B$110,MAX(1,$F10)))),2,0))</f>
        <v>0</v>
      </c>
      <c r="BE10" s="5" t="n">
        <f aca="false">IF(Kalender!BE10&lt;&gt;1,0,IF(AND($B10&gt;0,INDEX(Kalender!BE$68:BE$77,MAX(1,$B10))&gt;INDEX(Kalender!$B$68:$B$77,MAX(1,$B10))),1,0)+IF(OR(AND($C10&gt;0,INDEX(Kalender!BE$81:BE$110,MAX(1,$C10))&gt;INDEX(Kalender!$B$81:$B$110,MAX(1,$C10))),AND($D10&gt;0,INDEX(Kalender!BE$81:BE$110,MAX(1,$D10))&gt;INDEX(Kalender!$B$81:$B$110,MAX(1,$D10))),AND($E10&gt;0,INDEX(Kalender!BE$81:BE$110,MAX(1,$E10))&gt;INDEX(Kalender!$B$81:$B$110,MAX(1,$E10))),AND($F10&gt;0,INDEX(Kalender!BE$81:BE$110,MAX(1,$F10))&gt;INDEX(Kalender!$B$81:$B$110,MAX(1,$F10)))),2,0))</f>
        <v>0</v>
      </c>
      <c r="BF10" s="5" t="n">
        <f aca="false">IF(Kalender!BF10&lt;&gt;1,0,IF(AND($B10&gt;0,INDEX(Kalender!BF$68:BF$77,MAX(1,$B10))&gt;INDEX(Kalender!$B$68:$B$77,MAX(1,$B10))),1,0)+IF(OR(AND($C10&gt;0,INDEX(Kalender!BF$81:BF$110,MAX(1,$C10))&gt;INDEX(Kalender!$B$81:$B$110,MAX(1,$C10))),AND($D10&gt;0,INDEX(Kalender!BF$81:BF$110,MAX(1,$D10))&gt;INDEX(Kalender!$B$81:$B$110,MAX(1,$D10))),AND($E10&gt;0,INDEX(Kalender!BF$81:BF$110,MAX(1,$E10))&gt;INDEX(Kalender!$B$81:$B$110,MAX(1,$E10))),AND($F10&gt;0,INDEX(Kalender!BF$81:BF$110,MAX(1,$F10))&gt;INDEX(Kalender!$B$81:$B$110,MAX(1,$F10)))),2,0))</f>
        <v>0</v>
      </c>
      <c r="BG10" s="5" t="n">
        <f aca="false">IF(Kalender!BG10&lt;&gt;1,0,IF(AND($B10&gt;0,INDEX(Kalender!BG$68:BG$77,MAX(1,$B10))&gt;INDEX(Kalender!$B$68:$B$77,MAX(1,$B10))),1,0)+IF(OR(AND($C10&gt;0,INDEX(Kalender!BG$81:BG$110,MAX(1,$C10))&gt;INDEX(Kalender!$B$81:$B$110,MAX(1,$C10))),AND($D10&gt;0,INDEX(Kalender!BG$81:BG$110,MAX(1,$D10))&gt;INDEX(Kalender!$B$81:$B$110,MAX(1,$D10))),AND($E10&gt;0,INDEX(Kalender!BG$81:BG$110,MAX(1,$E10))&gt;INDEX(Kalender!$B$81:$B$110,MAX(1,$E10))),AND($F10&gt;0,INDEX(Kalender!BG$81:BG$110,MAX(1,$F10))&gt;INDEX(Kalender!$B$81:$B$110,MAX(1,$F10)))),2,0))</f>
        <v>0</v>
      </c>
      <c r="BH10" s="5" t="n">
        <f aca="false">IF(Kalender!BH10&lt;&gt;1,0,IF(AND($B10&gt;0,INDEX(Kalender!BH$68:BH$77,MAX(1,$B10))&gt;INDEX(Kalender!$B$68:$B$77,MAX(1,$B10))),1,0)+IF(OR(AND($C10&gt;0,INDEX(Kalender!BH$81:BH$110,MAX(1,$C10))&gt;INDEX(Kalender!$B$81:$B$110,MAX(1,$C10))),AND($D10&gt;0,INDEX(Kalender!BH$81:BH$110,MAX(1,$D10))&gt;INDEX(Kalender!$B$81:$B$110,MAX(1,$D10))),AND($E10&gt;0,INDEX(Kalender!BH$81:BH$110,MAX(1,$E10))&gt;INDEX(Kalender!$B$81:$B$110,MAX(1,$E10))),AND($F10&gt;0,INDEX(Kalender!BH$81:BH$110,MAX(1,$F10))&gt;INDEX(Kalender!$B$81:$B$110,MAX(1,$F10)))),2,0))</f>
        <v>0</v>
      </c>
      <c r="BI10" s="5" t="n">
        <f aca="false">IF(Kalender!BI10&lt;&gt;1,0,IF(AND($B10&gt;0,INDEX(Kalender!BI$68:BI$77,MAX(1,$B10))&gt;INDEX(Kalender!$B$68:$B$77,MAX(1,$B10))),1,0)+IF(OR(AND($C10&gt;0,INDEX(Kalender!BI$81:BI$110,MAX(1,$C10))&gt;INDEX(Kalender!$B$81:$B$110,MAX(1,$C10))),AND($D10&gt;0,INDEX(Kalender!BI$81:BI$110,MAX(1,$D10))&gt;INDEX(Kalender!$B$81:$B$110,MAX(1,$D10))),AND($E10&gt;0,INDEX(Kalender!BI$81:BI$110,MAX(1,$E10))&gt;INDEX(Kalender!$B$81:$B$110,MAX(1,$E10))),AND($F10&gt;0,INDEX(Kalender!BI$81:BI$110,MAX(1,$F10))&gt;INDEX(Kalender!$B$81:$B$110,MAX(1,$F10)))),2,0))</f>
        <v>0</v>
      </c>
      <c r="BJ10" s="5" t="n">
        <f aca="false">IF(Kalender!BJ10&lt;&gt;1,0,IF(AND($B10&gt;0,INDEX(Kalender!BJ$68:BJ$77,MAX(1,$B10))&gt;INDEX(Kalender!$B$68:$B$77,MAX(1,$B10))),1,0)+IF(OR(AND($C10&gt;0,INDEX(Kalender!BJ$81:BJ$110,MAX(1,$C10))&gt;INDEX(Kalender!$B$81:$B$110,MAX(1,$C10))),AND($D10&gt;0,INDEX(Kalender!BJ$81:BJ$110,MAX(1,$D10))&gt;INDEX(Kalender!$B$81:$B$110,MAX(1,$D10))),AND($E10&gt;0,INDEX(Kalender!BJ$81:BJ$110,MAX(1,$E10))&gt;INDEX(Kalender!$B$81:$B$110,MAX(1,$E10))),AND($F10&gt;0,INDEX(Kalender!BJ$81:BJ$110,MAX(1,$F10))&gt;INDEX(Kalender!$B$81:$B$110,MAX(1,$F10)))),2,0))</f>
        <v>0</v>
      </c>
      <c r="BK10" s="5" t="n">
        <f aca="false">IF(Kalender!BK10&lt;&gt;1,0,IF(AND($B10&gt;0,INDEX(Kalender!BK$68:BK$77,MAX(1,$B10))&gt;INDEX(Kalender!$B$68:$B$77,MAX(1,$B10))),1,0)+IF(OR(AND($C10&gt;0,INDEX(Kalender!BK$81:BK$110,MAX(1,$C10))&gt;INDEX(Kalender!$B$81:$B$110,MAX(1,$C10))),AND($D10&gt;0,INDEX(Kalender!BK$81:BK$110,MAX(1,$D10))&gt;INDEX(Kalender!$B$81:$B$110,MAX(1,$D10))),AND($E10&gt;0,INDEX(Kalender!BK$81:BK$110,MAX(1,$E10))&gt;INDEX(Kalender!$B$81:$B$110,MAX(1,$E10))),AND($F10&gt;0,INDEX(Kalender!BK$81:BK$110,MAX(1,$F10))&gt;INDEX(Kalender!$B$81:$B$110,MAX(1,$F10)))),2,0))</f>
        <v>0</v>
      </c>
      <c r="BL10" s="5" t="n">
        <f aca="false">IF(Kalender!BL10&lt;&gt;1,0,IF(AND($B10&gt;0,INDEX(Kalender!BL$68:BL$77,MAX(1,$B10))&gt;INDEX(Kalender!$B$68:$B$77,MAX(1,$B10))),1,0)+IF(OR(AND($C10&gt;0,INDEX(Kalender!BL$81:BL$110,MAX(1,$C10))&gt;INDEX(Kalender!$B$81:$B$110,MAX(1,$C10))),AND($D10&gt;0,INDEX(Kalender!BL$81:BL$110,MAX(1,$D10))&gt;INDEX(Kalender!$B$81:$B$110,MAX(1,$D10))),AND($E10&gt;0,INDEX(Kalender!BL$81:BL$110,MAX(1,$E10))&gt;INDEX(Kalender!$B$81:$B$110,MAX(1,$E10))),AND($F10&gt;0,INDEX(Kalender!BL$81:BL$110,MAX(1,$F10))&gt;INDEX(Kalender!$B$81:$B$110,MAX(1,$F10)))),2,0))</f>
        <v>0</v>
      </c>
      <c r="BM10" s="5" t="n">
        <f aca="false">IF(Kalender!BM10&lt;&gt;1,0,IF(AND($B10&gt;0,INDEX(Kalender!BM$68:BM$77,MAX(1,$B10))&gt;INDEX(Kalender!$B$68:$B$77,MAX(1,$B10))),1,0)+IF(OR(AND($C10&gt;0,INDEX(Kalender!BM$81:BM$110,MAX(1,$C10))&gt;INDEX(Kalender!$B$81:$B$110,MAX(1,$C10))),AND($D10&gt;0,INDEX(Kalender!BM$81:BM$110,MAX(1,$D10))&gt;INDEX(Kalender!$B$81:$B$110,MAX(1,$D10))),AND($E10&gt;0,INDEX(Kalender!BM$81:BM$110,MAX(1,$E10))&gt;INDEX(Kalender!$B$81:$B$110,MAX(1,$E10))),AND($F10&gt;0,INDEX(Kalender!BM$81:BM$110,MAX(1,$F10))&gt;INDEX(Kalender!$B$81:$B$110,MAX(1,$F10)))),2,0))</f>
        <v>0</v>
      </c>
      <c r="BN10" s="5" t="n">
        <f aca="false">IF(Kalender!BN10&lt;&gt;1,0,IF(AND($B10&gt;0,INDEX(Kalender!BN$68:BN$77,MAX(1,$B10))&gt;INDEX(Kalender!$B$68:$B$77,MAX(1,$B10))),1,0)+IF(OR(AND($C10&gt;0,INDEX(Kalender!BN$81:BN$110,MAX(1,$C10))&gt;INDEX(Kalender!$B$81:$B$110,MAX(1,$C10))),AND($D10&gt;0,INDEX(Kalender!BN$81:BN$110,MAX(1,$D10))&gt;INDEX(Kalender!$B$81:$B$110,MAX(1,$D10))),AND($E10&gt;0,INDEX(Kalender!BN$81:BN$110,MAX(1,$E10))&gt;INDEX(Kalender!$B$81:$B$110,MAX(1,$E10))),AND($F10&gt;0,INDEX(Kalender!BN$81:BN$110,MAX(1,$F10))&gt;INDEX(Kalender!$B$81:$B$110,MAX(1,$F10)))),2,0))</f>
        <v>0</v>
      </c>
      <c r="BO10" s="5" t="n">
        <f aca="false">IF(Kalender!BO10&lt;&gt;1,0,IF(AND($B10&gt;0,INDEX(Kalender!BO$68:BO$77,MAX(1,$B10))&gt;INDEX(Kalender!$B$68:$B$77,MAX(1,$B10))),1,0)+IF(OR(AND($C10&gt;0,INDEX(Kalender!BO$81:BO$110,MAX(1,$C10))&gt;INDEX(Kalender!$B$81:$B$110,MAX(1,$C10))),AND($D10&gt;0,INDEX(Kalender!BO$81:BO$110,MAX(1,$D10))&gt;INDEX(Kalender!$B$81:$B$110,MAX(1,$D10))),AND($E10&gt;0,INDEX(Kalender!BO$81:BO$110,MAX(1,$E10))&gt;INDEX(Kalender!$B$81:$B$110,MAX(1,$E10))),AND($F10&gt;0,INDEX(Kalender!BO$81:BO$110,MAX(1,$F10))&gt;INDEX(Kalender!$B$81:$B$110,MAX(1,$F10)))),2,0))</f>
        <v>0</v>
      </c>
      <c r="BP10" s="5" t="n">
        <f aca="false">IF(Kalender!BP10&lt;&gt;1,0,IF(AND($B10&gt;0,INDEX(Kalender!BP$68:BP$77,MAX(1,$B10))&gt;INDEX(Kalender!$B$68:$B$77,MAX(1,$B10))),1,0)+IF(OR(AND($C10&gt;0,INDEX(Kalender!BP$81:BP$110,MAX(1,$C10))&gt;INDEX(Kalender!$B$81:$B$110,MAX(1,$C10))),AND($D10&gt;0,INDEX(Kalender!BP$81:BP$110,MAX(1,$D10))&gt;INDEX(Kalender!$B$81:$B$110,MAX(1,$D10))),AND($E10&gt;0,INDEX(Kalender!BP$81:BP$110,MAX(1,$E10))&gt;INDEX(Kalender!$B$81:$B$110,MAX(1,$E10))),AND($F10&gt;0,INDEX(Kalender!BP$81:BP$110,MAX(1,$F10))&gt;INDEX(Kalender!$B$81:$B$110,MAX(1,$F10)))),2,0))</f>
        <v>0</v>
      </c>
      <c r="BQ10" s="5" t="n">
        <f aca="false">IF(Kalender!BQ10&lt;&gt;1,0,IF(AND($B10&gt;0,INDEX(Kalender!BQ$68:BQ$77,MAX(1,$B10))&gt;INDEX(Kalender!$B$68:$B$77,MAX(1,$B10))),1,0)+IF(OR(AND($C10&gt;0,INDEX(Kalender!BQ$81:BQ$110,MAX(1,$C10))&gt;INDEX(Kalender!$B$81:$B$110,MAX(1,$C10))),AND($D10&gt;0,INDEX(Kalender!BQ$81:BQ$110,MAX(1,$D10))&gt;INDEX(Kalender!$B$81:$B$110,MAX(1,$D10))),AND($E10&gt;0,INDEX(Kalender!BQ$81:BQ$110,MAX(1,$E10))&gt;INDEX(Kalender!$B$81:$B$110,MAX(1,$E10))),AND($F10&gt;0,INDEX(Kalender!BQ$81:BQ$110,MAX(1,$F10))&gt;INDEX(Kalender!$B$81:$B$110,MAX(1,$F10)))),2,0))</f>
        <v>0</v>
      </c>
      <c r="BR10" s="5" t="n">
        <f aca="false">IF(Kalender!BR10&lt;&gt;1,0,IF(AND($B10&gt;0,INDEX(Kalender!BR$68:BR$77,MAX(1,$B10))&gt;INDEX(Kalender!$B$68:$B$77,MAX(1,$B10))),1,0)+IF(OR(AND($C10&gt;0,INDEX(Kalender!BR$81:BR$110,MAX(1,$C10))&gt;INDEX(Kalender!$B$81:$B$110,MAX(1,$C10))),AND($D10&gt;0,INDEX(Kalender!BR$81:BR$110,MAX(1,$D10))&gt;INDEX(Kalender!$B$81:$B$110,MAX(1,$D10))),AND($E10&gt;0,INDEX(Kalender!BR$81:BR$110,MAX(1,$E10))&gt;INDEX(Kalender!$B$81:$B$110,MAX(1,$E10))),AND($F10&gt;0,INDEX(Kalender!BR$81:BR$110,MAX(1,$F10))&gt;INDEX(Kalender!$B$81:$B$110,MAX(1,$F10)))),2,0))</f>
        <v>0</v>
      </c>
      <c r="BS10" s="5" t="n">
        <f aca="false">IF(Kalender!BS10&lt;&gt;1,0,IF(AND($B10&gt;0,INDEX(Kalender!BS$68:BS$77,MAX(1,$B10))&gt;INDEX(Kalender!$B$68:$B$77,MAX(1,$B10))),1,0)+IF(OR(AND($C10&gt;0,INDEX(Kalender!BS$81:BS$110,MAX(1,$C10))&gt;INDEX(Kalender!$B$81:$B$110,MAX(1,$C10))),AND($D10&gt;0,INDEX(Kalender!BS$81:BS$110,MAX(1,$D10))&gt;INDEX(Kalender!$B$81:$B$110,MAX(1,$D10))),AND($E10&gt;0,INDEX(Kalender!BS$81:BS$110,MAX(1,$E10))&gt;INDEX(Kalender!$B$81:$B$110,MAX(1,$E10))),AND($F10&gt;0,INDEX(Kalender!BS$81:BS$110,MAX(1,$F10))&gt;INDEX(Kalender!$B$81:$B$110,MAX(1,$F10)))),2,0))</f>
        <v>0</v>
      </c>
      <c r="BT10" s="5" t="n">
        <f aca="false">IF(Kalender!BT10&lt;&gt;1,0,IF(AND($B10&gt;0,INDEX(Kalender!BT$68:BT$77,MAX(1,$B10))&gt;INDEX(Kalender!$B$68:$B$77,MAX(1,$B10))),1,0)+IF(OR(AND($C10&gt;0,INDEX(Kalender!BT$81:BT$110,MAX(1,$C10))&gt;INDEX(Kalender!$B$81:$B$110,MAX(1,$C10))),AND($D10&gt;0,INDEX(Kalender!BT$81:BT$110,MAX(1,$D10))&gt;INDEX(Kalender!$B$81:$B$110,MAX(1,$D10))),AND($E10&gt;0,INDEX(Kalender!BT$81:BT$110,MAX(1,$E10))&gt;INDEX(Kalender!$B$81:$B$110,MAX(1,$E10))),AND($F10&gt;0,INDEX(Kalender!BT$81:BT$110,MAX(1,$F10))&gt;INDEX(Kalender!$B$81:$B$110,MAX(1,$F10)))),2,0))</f>
        <v>0</v>
      </c>
      <c r="BU10" s="5" t="n">
        <f aca="false">IF(Kalender!BU10&lt;&gt;1,0,IF(AND($B10&gt;0,INDEX(Kalender!BU$68:BU$77,MAX(1,$B10))&gt;INDEX(Kalender!$B$68:$B$77,MAX(1,$B10))),1,0)+IF(OR(AND($C10&gt;0,INDEX(Kalender!BU$81:BU$110,MAX(1,$C10))&gt;INDEX(Kalender!$B$81:$B$110,MAX(1,$C10))),AND($D10&gt;0,INDEX(Kalender!BU$81:BU$110,MAX(1,$D10))&gt;INDEX(Kalender!$B$81:$B$110,MAX(1,$D10))),AND($E10&gt;0,INDEX(Kalender!BU$81:BU$110,MAX(1,$E10))&gt;INDEX(Kalender!$B$81:$B$110,MAX(1,$E10))),AND($F10&gt;0,INDEX(Kalender!BU$81:BU$110,MAX(1,$F10))&gt;INDEX(Kalender!$B$81:$B$110,MAX(1,$F10)))),2,0))</f>
        <v>0</v>
      </c>
      <c r="BV10" s="5" t="n">
        <f aca="false">IF(Kalender!BV10&lt;&gt;1,0,IF(AND($B10&gt;0,INDEX(Kalender!BV$68:BV$77,MAX(1,$B10))&gt;INDEX(Kalender!$B$68:$B$77,MAX(1,$B10))),1,0)+IF(OR(AND($C10&gt;0,INDEX(Kalender!BV$81:BV$110,MAX(1,$C10))&gt;INDEX(Kalender!$B$81:$B$110,MAX(1,$C10))),AND($D10&gt;0,INDEX(Kalender!BV$81:BV$110,MAX(1,$D10))&gt;INDEX(Kalender!$B$81:$B$110,MAX(1,$D10))),AND($E10&gt;0,INDEX(Kalender!BV$81:BV$110,MAX(1,$E10))&gt;INDEX(Kalender!$B$81:$B$110,MAX(1,$E10))),AND($F10&gt;0,INDEX(Kalender!BV$81:BV$110,MAX(1,$F10))&gt;INDEX(Kalender!$B$81:$B$110,MAX(1,$F10)))),2,0))</f>
        <v>0</v>
      </c>
      <c r="BW10" s="5" t="n">
        <f aca="false">IF(Kalender!BW10&lt;&gt;1,0,IF(AND($B10&gt;0,INDEX(Kalender!BW$68:BW$77,MAX(1,$B10))&gt;INDEX(Kalender!$B$68:$B$77,MAX(1,$B10))),1,0)+IF(OR(AND($C10&gt;0,INDEX(Kalender!BW$81:BW$110,MAX(1,$C10))&gt;INDEX(Kalender!$B$81:$B$110,MAX(1,$C10))),AND($D10&gt;0,INDEX(Kalender!BW$81:BW$110,MAX(1,$D10))&gt;INDEX(Kalender!$B$81:$B$110,MAX(1,$D10))),AND($E10&gt;0,INDEX(Kalender!BW$81:BW$110,MAX(1,$E10))&gt;INDEX(Kalender!$B$81:$B$110,MAX(1,$E10))),AND($F10&gt;0,INDEX(Kalender!BW$81:BW$110,MAX(1,$F10))&gt;INDEX(Kalender!$B$81:$B$110,MAX(1,$F10)))),2,0))</f>
        <v>0</v>
      </c>
      <c r="BX10" s="5" t="n">
        <f aca="false">IF(Kalender!BX10&lt;&gt;1,0,IF(AND($B10&gt;0,INDEX(Kalender!BX$68:BX$77,MAX(1,$B10))&gt;INDEX(Kalender!$B$68:$B$77,MAX(1,$B10))),1,0)+IF(OR(AND($C10&gt;0,INDEX(Kalender!BX$81:BX$110,MAX(1,$C10))&gt;INDEX(Kalender!$B$81:$B$110,MAX(1,$C10))),AND($D10&gt;0,INDEX(Kalender!BX$81:BX$110,MAX(1,$D10))&gt;INDEX(Kalender!$B$81:$B$110,MAX(1,$D10))),AND($E10&gt;0,INDEX(Kalender!BX$81:BX$110,MAX(1,$E10))&gt;INDEX(Kalender!$B$81:$B$110,MAX(1,$E10))),AND($F10&gt;0,INDEX(Kalender!BX$81:BX$110,MAX(1,$F10))&gt;INDEX(Kalender!$B$81:$B$110,MAX(1,$F10)))),2,0))</f>
        <v>0</v>
      </c>
      <c r="BY10" s="5" t="n">
        <f aca="false">IF(Kalender!BY10&lt;&gt;1,0,IF(AND($B10&gt;0,INDEX(Kalender!BY$68:BY$77,MAX(1,$B10))&gt;INDEX(Kalender!$B$68:$B$77,MAX(1,$B10))),1,0)+IF(OR(AND($C10&gt;0,INDEX(Kalender!BY$81:BY$110,MAX(1,$C10))&gt;INDEX(Kalender!$B$81:$B$110,MAX(1,$C10))),AND($D10&gt;0,INDEX(Kalender!BY$81:BY$110,MAX(1,$D10))&gt;INDEX(Kalender!$B$81:$B$110,MAX(1,$D10))),AND($E10&gt;0,INDEX(Kalender!BY$81:BY$110,MAX(1,$E10))&gt;INDEX(Kalender!$B$81:$B$110,MAX(1,$E10))),AND($F10&gt;0,INDEX(Kalender!BY$81:BY$110,MAX(1,$F10))&gt;INDEX(Kalender!$B$81:$B$110,MAX(1,$F10)))),2,0))</f>
        <v>0</v>
      </c>
      <c r="BZ10" s="5" t="n">
        <f aca="false">IF(Kalender!BZ10&lt;&gt;1,0,IF(AND($B10&gt;0,INDEX(Kalender!BZ$68:BZ$77,MAX(1,$B10))&gt;INDEX(Kalender!$B$68:$B$77,MAX(1,$B10))),1,0)+IF(OR(AND($C10&gt;0,INDEX(Kalender!BZ$81:BZ$110,MAX(1,$C10))&gt;INDEX(Kalender!$B$81:$B$110,MAX(1,$C10))),AND($D10&gt;0,INDEX(Kalender!BZ$81:BZ$110,MAX(1,$D10))&gt;INDEX(Kalender!$B$81:$B$110,MAX(1,$D10))),AND($E10&gt;0,INDEX(Kalender!BZ$81:BZ$110,MAX(1,$E10))&gt;INDEX(Kalender!$B$81:$B$110,MAX(1,$E10))),AND($F10&gt;0,INDEX(Kalender!BZ$81:BZ$110,MAX(1,$F10))&gt;INDEX(Kalender!$B$81:$B$110,MAX(1,$F10)))),2,0))</f>
        <v>0</v>
      </c>
      <c r="CA10" s="5" t="n">
        <f aca="false">IF(Kalender!CA10&lt;&gt;1,0,IF(AND($B10&gt;0,INDEX(Kalender!CA$68:CA$77,MAX(1,$B10))&gt;INDEX(Kalender!$B$68:$B$77,MAX(1,$B10))),1,0)+IF(OR(AND($C10&gt;0,INDEX(Kalender!CA$81:CA$110,MAX(1,$C10))&gt;INDEX(Kalender!$B$81:$B$110,MAX(1,$C10))),AND($D10&gt;0,INDEX(Kalender!CA$81:CA$110,MAX(1,$D10))&gt;INDEX(Kalender!$B$81:$B$110,MAX(1,$D10))),AND($E10&gt;0,INDEX(Kalender!CA$81:CA$110,MAX(1,$E10))&gt;INDEX(Kalender!$B$81:$B$110,MAX(1,$E10))),AND($F10&gt;0,INDEX(Kalender!CA$81:CA$110,MAX(1,$F10))&gt;INDEX(Kalender!$B$81:$B$110,MAX(1,$F10)))),2,0))</f>
        <v>0</v>
      </c>
      <c r="CB10" s="5" t="n">
        <f aca="false">IF(Kalender!CB10&lt;&gt;1,0,IF(AND($B10&gt;0,INDEX(Kalender!CB$68:CB$77,MAX(1,$B10))&gt;INDEX(Kalender!$B$68:$B$77,MAX(1,$B10))),1,0)+IF(OR(AND($C10&gt;0,INDEX(Kalender!CB$81:CB$110,MAX(1,$C10))&gt;INDEX(Kalender!$B$81:$B$110,MAX(1,$C10))),AND($D10&gt;0,INDEX(Kalender!CB$81:CB$110,MAX(1,$D10))&gt;INDEX(Kalender!$B$81:$B$110,MAX(1,$D10))),AND($E10&gt;0,INDEX(Kalender!CB$81:CB$110,MAX(1,$E10))&gt;INDEX(Kalender!$B$81:$B$110,MAX(1,$E10))),AND($F10&gt;0,INDEX(Kalender!CB$81:CB$110,MAX(1,$F10))&gt;INDEX(Kalender!$B$81:$B$110,MAX(1,$F10)))),2,0))</f>
        <v>0</v>
      </c>
      <c r="CC10" s="5" t="n">
        <f aca="false">IF(Kalender!CC10&lt;&gt;1,0,IF(AND($B10&gt;0,INDEX(Kalender!CC$68:CC$77,MAX(1,$B10))&gt;INDEX(Kalender!$B$68:$B$77,MAX(1,$B10))),1,0)+IF(OR(AND($C10&gt;0,INDEX(Kalender!CC$81:CC$110,MAX(1,$C10))&gt;INDEX(Kalender!$B$81:$B$110,MAX(1,$C10))),AND($D10&gt;0,INDEX(Kalender!CC$81:CC$110,MAX(1,$D10))&gt;INDEX(Kalender!$B$81:$B$110,MAX(1,$D10))),AND($E10&gt;0,INDEX(Kalender!CC$81:CC$110,MAX(1,$E10))&gt;INDEX(Kalender!$B$81:$B$110,MAX(1,$E10))),AND($F10&gt;0,INDEX(Kalender!CC$81:CC$110,MAX(1,$F10))&gt;INDEX(Kalender!$B$81:$B$110,MAX(1,$F10)))),2,0))</f>
        <v>0</v>
      </c>
      <c r="CD10" s="5" t="n">
        <f aca="false">IF(Kalender!CD10&lt;&gt;1,0,IF(AND($B10&gt;0,INDEX(Kalender!CD$68:CD$77,MAX(1,$B10))&gt;INDEX(Kalender!$B$68:$B$77,MAX(1,$B10))),1,0)+IF(OR(AND($C10&gt;0,INDEX(Kalender!CD$81:CD$110,MAX(1,$C10))&gt;INDEX(Kalender!$B$81:$B$110,MAX(1,$C10))),AND($D10&gt;0,INDEX(Kalender!CD$81:CD$110,MAX(1,$D10))&gt;INDEX(Kalender!$B$81:$B$110,MAX(1,$D10))),AND($E10&gt;0,INDEX(Kalender!CD$81:CD$110,MAX(1,$E10))&gt;INDEX(Kalender!$B$81:$B$110,MAX(1,$E10))),AND($F10&gt;0,INDEX(Kalender!CD$81:CD$110,MAX(1,$F10))&gt;INDEX(Kalender!$B$81:$B$110,MAX(1,$F10)))),2,0))</f>
        <v>0</v>
      </c>
      <c r="CE10" s="5" t="n">
        <f aca="false">IF(Kalender!CE10&lt;&gt;1,0,IF(AND($B10&gt;0,INDEX(Kalender!CE$68:CE$77,MAX(1,$B10))&gt;INDEX(Kalender!$B$68:$B$77,MAX(1,$B10))),1,0)+IF(OR(AND($C10&gt;0,INDEX(Kalender!CE$81:CE$110,MAX(1,$C10))&gt;INDEX(Kalender!$B$81:$B$110,MAX(1,$C10))),AND($D10&gt;0,INDEX(Kalender!CE$81:CE$110,MAX(1,$D10))&gt;INDEX(Kalender!$B$81:$B$110,MAX(1,$D10))),AND($E10&gt;0,INDEX(Kalender!CE$81:CE$110,MAX(1,$E10))&gt;INDEX(Kalender!$B$81:$B$110,MAX(1,$E10))),AND($F10&gt;0,INDEX(Kalender!CE$81:CE$110,MAX(1,$F10))&gt;INDEX(Kalender!$B$81:$B$110,MAX(1,$F10)))),2,0))</f>
        <v>0</v>
      </c>
      <c r="CF10" s="5" t="n">
        <f aca="false">IF(Kalender!CF10&lt;&gt;1,0,IF(AND($B10&gt;0,INDEX(Kalender!CF$68:CF$77,MAX(1,$B10))&gt;INDEX(Kalender!$B$68:$B$77,MAX(1,$B10))),1,0)+IF(OR(AND($C10&gt;0,INDEX(Kalender!CF$81:CF$110,MAX(1,$C10))&gt;INDEX(Kalender!$B$81:$B$110,MAX(1,$C10))),AND($D10&gt;0,INDEX(Kalender!CF$81:CF$110,MAX(1,$D10))&gt;INDEX(Kalender!$B$81:$B$110,MAX(1,$D10))),AND($E10&gt;0,INDEX(Kalender!CF$81:CF$110,MAX(1,$E10))&gt;INDEX(Kalender!$B$81:$B$110,MAX(1,$E10))),AND($F10&gt;0,INDEX(Kalender!CF$81:CF$110,MAX(1,$F10))&gt;INDEX(Kalender!$B$81:$B$110,MAX(1,$F10)))),2,0))</f>
        <v>0</v>
      </c>
      <c r="CG10" s="5" t="n">
        <f aca="false">IF(Kalender!CG10&lt;&gt;1,0,IF(AND($B10&gt;0,INDEX(Kalender!CG$68:CG$77,MAX(1,$B10))&gt;INDEX(Kalender!$B$68:$B$77,MAX(1,$B10))),1,0)+IF(OR(AND($C10&gt;0,INDEX(Kalender!CG$81:CG$110,MAX(1,$C10))&gt;INDEX(Kalender!$B$81:$B$110,MAX(1,$C10))),AND($D10&gt;0,INDEX(Kalender!CG$81:CG$110,MAX(1,$D10))&gt;INDEX(Kalender!$B$81:$B$110,MAX(1,$D10))),AND($E10&gt;0,INDEX(Kalender!CG$81:CG$110,MAX(1,$E10))&gt;INDEX(Kalender!$B$81:$B$110,MAX(1,$E10))),AND($F10&gt;0,INDEX(Kalender!CG$81:CG$110,MAX(1,$F10))&gt;INDEX(Kalender!$B$81:$B$110,MAX(1,$F10)))),2,0))</f>
        <v>0</v>
      </c>
      <c r="CH10" s="5" t="n">
        <f aca="false">IF(Kalender!CH10&lt;&gt;1,0,IF(AND($B10&gt;0,INDEX(Kalender!CH$68:CH$77,MAX(1,$B10))&gt;INDEX(Kalender!$B$68:$B$77,MAX(1,$B10))),1,0)+IF(OR(AND($C10&gt;0,INDEX(Kalender!CH$81:CH$110,MAX(1,$C10))&gt;INDEX(Kalender!$B$81:$B$110,MAX(1,$C10))),AND($D10&gt;0,INDEX(Kalender!CH$81:CH$110,MAX(1,$D10))&gt;INDEX(Kalender!$B$81:$B$110,MAX(1,$D10))),AND($E10&gt;0,INDEX(Kalender!CH$81:CH$110,MAX(1,$E10))&gt;INDEX(Kalender!$B$81:$B$110,MAX(1,$E10))),AND($F10&gt;0,INDEX(Kalender!CH$81:CH$110,MAX(1,$F10))&gt;INDEX(Kalender!$B$81:$B$110,MAX(1,$F10)))),2,0))</f>
        <v>0</v>
      </c>
      <c r="CI10" s="5" t="n">
        <f aca="false">IF(Kalender!CI10&lt;&gt;1,0,IF(AND($B10&gt;0,INDEX(Kalender!CI$68:CI$77,MAX(1,$B10))&gt;INDEX(Kalender!$B$68:$B$77,MAX(1,$B10))),1,0)+IF(OR(AND($C10&gt;0,INDEX(Kalender!CI$81:CI$110,MAX(1,$C10))&gt;INDEX(Kalender!$B$81:$B$110,MAX(1,$C10))),AND($D10&gt;0,INDEX(Kalender!CI$81:CI$110,MAX(1,$D10))&gt;INDEX(Kalender!$B$81:$B$110,MAX(1,$D10))),AND($E10&gt;0,INDEX(Kalender!CI$81:CI$110,MAX(1,$E10))&gt;INDEX(Kalender!$B$81:$B$110,MAX(1,$E10))),AND($F10&gt;0,INDEX(Kalender!CI$81:CI$110,MAX(1,$F10))&gt;INDEX(Kalender!$B$81:$B$110,MAX(1,$F10)))),2,0))</f>
        <v>0</v>
      </c>
      <c r="CJ10" s="5" t="n">
        <f aca="false">IF(Kalender!CJ10&lt;&gt;1,0,IF(AND($B10&gt;0,INDEX(Kalender!CJ$68:CJ$77,MAX(1,$B10))&gt;INDEX(Kalender!$B$68:$B$77,MAX(1,$B10))),1,0)+IF(OR(AND($C10&gt;0,INDEX(Kalender!CJ$81:CJ$110,MAX(1,$C10))&gt;INDEX(Kalender!$B$81:$B$110,MAX(1,$C10))),AND($D10&gt;0,INDEX(Kalender!CJ$81:CJ$110,MAX(1,$D10))&gt;INDEX(Kalender!$B$81:$B$110,MAX(1,$D10))),AND($E10&gt;0,INDEX(Kalender!CJ$81:CJ$110,MAX(1,$E10))&gt;INDEX(Kalender!$B$81:$B$110,MAX(1,$E10))),AND($F10&gt;0,INDEX(Kalender!CJ$81:CJ$110,MAX(1,$F10))&gt;INDEX(Kalender!$B$81:$B$110,MAX(1,$F10)))),2,0))</f>
        <v>0</v>
      </c>
      <c r="CK10" s="5" t="n">
        <f aca="false">IF(Kalender!CK10&lt;&gt;1,0,IF(AND($B10&gt;0,INDEX(Kalender!CK$68:CK$77,MAX(1,$B10))&gt;INDEX(Kalender!$B$68:$B$77,MAX(1,$B10))),1,0)+IF(OR(AND($C10&gt;0,INDEX(Kalender!CK$81:CK$110,MAX(1,$C10))&gt;INDEX(Kalender!$B$81:$B$110,MAX(1,$C10))),AND($D10&gt;0,INDEX(Kalender!CK$81:CK$110,MAX(1,$D10))&gt;INDEX(Kalender!$B$81:$B$110,MAX(1,$D10))),AND($E10&gt;0,INDEX(Kalender!CK$81:CK$110,MAX(1,$E10))&gt;INDEX(Kalender!$B$81:$B$110,MAX(1,$E10))),AND($F10&gt;0,INDEX(Kalender!CK$81:CK$110,MAX(1,$F10))&gt;INDEX(Kalender!$B$81:$B$110,MAX(1,$F10)))),2,0))</f>
        <v>0</v>
      </c>
      <c r="CL10" s="5" t="n">
        <f aca="false">IF(Kalender!CL10&lt;&gt;1,0,IF(AND($B10&gt;0,INDEX(Kalender!CL$68:CL$77,MAX(1,$B10))&gt;INDEX(Kalender!$B$68:$B$77,MAX(1,$B10))),1,0)+IF(OR(AND($C10&gt;0,INDEX(Kalender!CL$81:CL$110,MAX(1,$C10))&gt;INDEX(Kalender!$B$81:$B$110,MAX(1,$C10))),AND($D10&gt;0,INDEX(Kalender!CL$81:CL$110,MAX(1,$D10))&gt;INDEX(Kalender!$B$81:$B$110,MAX(1,$D10))),AND($E10&gt;0,INDEX(Kalender!CL$81:CL$110,MAX(1,$E10))&gt;INDEX(Kalender!$B$81:$B$110,MAX(1,$E10))),AND($F10&gt;0,INDEX(Kalender!CL$81:CL$110,MAX(1,$F10))&gt;INDEX(Kalender!$B$81:$B$110,MAX(1,$F10)))),2,0))</f>
        <v>0</v>
      </c>
      <c r="CM10" s="5" t="n">
        <f aca="false">IF(Kalender!CM10&lt;&gt;1,0,IF(AND($B10&gt;0,INDEX(Kalender!CM$68:CM$77,MAX(1,$B10))&gt;INDEX(Kalender!$B$68:$B$77,MAX(1,$B10))),1,0)+IF(OR(AND($C10&gt;0,INDEX(Kalender!CM$81:CM$110,MAX(1,$C10))&gt;INDEX(Kalender!$B$81:$B$110,MAX(1,$C10))),AND($D10&gt;0,INDEX(Kalender!CM$81:CM$110,MAX(1,$D10))&gt;INDEX(Kalender!$B$81:$B$110,MAX(1,$D10))),AND($E10&gt;0,INDEX(Kalender!CM$81:CM$110,MAX(1,$E10))&gt;INDEX(Kalender!$B$81:$B$110,MAX(1,$E10))),AND($F10&gt;0,INDEX(Kalender!CM$81:CM$110,MAX(1,$F10))&gt;INDEX(Kalender!$B$81:$B$110,MAX(1,$F10)))),2,0))</f>
        <v>0</v>
      </c>
      <c r="CN10" s="5" t="n">
        <f aca="false">IF(Kalender!CN10&lt;&gt;1,0,IF(AND($B10&gt;0,INDEX(Kalender!CN$68:CN$77,MAX(1,$B10))&gt;INDEX(Kalender!$B$68:$B$77,MAX(1,$B10))),1,0)+IF(OR(AND($C10&gt;0,INDEX(Kalender!CN$81:CN$110,MAX(1,$C10))&gt;INDEX(Kalender!$B$81:$B$110,MAX(1,$C10))),AND($D10&gt;0,INDEX(Kalender!CN$81:CN$110,MAX(1,$D10))&gt;INDEX(Kalender!$B$81:$B$110,MAX(1,$D10))),AND($E10&gt;0,INDEX(Kalender!CN$81:CN$110,MAX(1,$E10))&gt;INDEX(Kalender!$B$81:$B$110,MAX(1,$E10))),AND($F10&gt;0,INDEX(Kalender!CN$81:CN$110,MAX(1,$F10))&gt;INDEX(Kalender!$B$81:$B$110,MAX(1,$F10)))),2,0))</f>
        <v>0</v>
      </c>
      <c r="CO10" s="5" t="n">
        <f aca="false">IF(Kalender!CO10&lt;&gt;1,0,IF(AND($B10&gt;0,INDEX(Kalender!CO$68:CO$77,MAX(1,$B10))&gt;INDEX(Kalender!$B$68:$B$77,MAX(1,$B10))),1,0)+IF(OR(AND($C10&gt;0,INDEX(Kalender!CO$81:CO$110,MAX(1,$C10))&gt;INDEX(Kalender!$B$81:$B$110,MAX(1,$C10))),AND($D10&gt;0,INDEX(Kalender!CO$81:CO$110,MAX(1,$D10))&gt;INDEX(Kalender!$B$81:$B$110,MAX(1,$D10))),AND($E10&gt;0,INDEX(Kalender!CO$81:CO$110,MAX(1,$E10))&gt;INDEX(Kalender!$B$81:$B$110,MAX(1,$E10))),AND($F10&gt;0,INDEX(Kalender!CO$81:CO$110,MAX(1,$F10))&gt;INDEX(Kalender!$B$81:$B$110,MAX(1,$F10)))),2,0))</f>
        <v>0</v>
      </c>
      <c r="CP10" s="5" t="n">
        <f aca="false">IF(Kalender!CP10&lt;&gt;1,0,IF(AND($B10&gt;0,INDEX(Kalender!CP$68:CP$77,MAX(1,$B10))&gt;INDEX(Kalender!$B$68:$B$77,MAX(1,$B10))),1,0)+IF(OR(AND($C10&gt;0,INDEX(Kalender!CP$81:CP$110,MAX(1,$C10))&gt;INDEX(Kalender!$B$81:$B$110,MAX(1,$C10))),AND($D10&gt;0,INDEX(Kalender!CP$81:CP$110,MAX(1,$D10))&gt;INDEX(Kalender!$B$81:$B$110,MAX(1,$D10))),AND($E10&gt;0,INDEX(Kalender!CP$81:CP$110,MAX(1,$E10))&gt;INDEX(Kalender!$B$81:$B$110,MAX(1,$E10))),AND($F10&gt;0,INDEX(Kalender!CP$81:CP$110,MAX(1,$F10))&gt;INDEX(Kalender!$B$81:$B$110,MAX(1,$F10)))),2,0))</f>
        <v>0</v>
      </c>
      <c r="CQ10" s="5" t="n">
        <f aca="false">IF(Kalender!CQ10&lt;&gt;1,0,IF(AND($B10&gt;0,INDEX(Kalender!CQ$68:CQ$77,MAX(1,$B10))&gt;INDEX(Kalender!$B$68:$B$77,MAX(1,$B10))),1,0)+IF(OR(AND($C10&gt;0,INDEX(Kalender!CQ$81:CQ$110,MAX(1,$C10))&gt;INDEX(Kalender!$B$81:$B$110,MAX(1,$C10))),AND($D10&gt;0,INDEX(Kalender!CQ$81:CQ$110,MAX(1,$D10))&gt;INDEX(Kalender!$B$81:$B$110,MAX(1,$D10))),AND($E10&gt;0,INDEX(Kalender!CQ$81:CQ$110,MAX(1,$E10))&gt;INDEX(Kalender!$B$81:$B$110,MAX(1,$E10))),AND($F10&gt;0,INDEX(Kalender!CQ$81:CQ$110,MAX(1,$F10))&gt;INDEX(Kalender!$B$81:$B$110,MAX(1,$F10)))),2,0))</f>
        <v>0</v>
      </c>
      <c r="CR10" s="5" t="n">
        <f aca="false">IF(Kalender!CR10&lt;&gt;1,0,IF(AND($B10&gt;0,INDEX(Kalender!CR$68:CR$77,MAX(1,$B10))&gt;INDEX(Kalender!$B$68:$B$77,MAX(1,$B10))),1,0)+IF(OR(AND($C10&gt;0,INDEX(Kalender!CR$81:CR$110,MAX(1,$C10))&gt;INDEX(Kalender!$B$81:$B$110,MAX(1,$C10))),AND($D10&gt;0,INDEX(Kalender!CR$81:CR$110,MAX(1,$D10))&gt;INDEX(Kalender!$B$81:$B$110,MAX(1,$D10))),AND($E10&gt;0,INDEX(Kalender!CR$81:CR$110,MAX(1,$E10))&gt;INDEX(Kalender!$B$81:$B$110,MAX(1,$E10))),AND($F10&gt;0,INDEX(Kalender!CR$81:CR$110,MAX(1,$F10))&gt;INDEX(Kalender!$B$81:$B$110,MAX(1,$F10)))),2,0))</f>
        <v>0</v>
      </c>
      <c r="CS10" s="5" t="n">
        <f aca="false">IF(Kalender!CS10&lt;&gt;1,0,IF(AND($B10&gt;0,INDEX(Kalender!CS$68:CS$77,MAX(1,$B10))&gt;INDEX(Kalender!$B$68:$B$77,MAX(1,$B10))),1,0)+IF(OR(AND($C10&gt;0,INDEX(Kalender!CS$81:CS$110,MAX(1,$C10))&gt;INDEX(Kalender!$B$81:$B$110,MAX(1,$C10))),AND($D10&gt;0,INDEX(Kalender!CS$81:CS$110,MAX(1,$D10))&gt;INDEX(Kalender!$B$81:$B$110,MAX(1,$D10))),AND($E10&gt;0,INDEX(Kalender!CS$81:CS$110,MAX(1,$E10))&gt;INDEX(Kalender!$B$81:$B$110,MAX(1,$E10))),AND($F10&gt;0,INDEX(Kalender!CS$81:CS$110,MAX(1,$F10))&gt;INDEX(Kalender!$B$81:$B$110,MAX(1,$F10)))),2,0))</f>
        <v>0</v>
      </c>
      <c r="CT10" s="5" t="n">
        <f aca="false">IF(Kalender!CT10&lt;&gt;1,0,IF(AND($B10&gt;0,INDEX(Kalender!CT$68:CT$77,MAX(1,$B10))&gt;INDEX(Kalender!$B$68:$B$77,MAX(1,$B10))),1,0)+IF(OR(AND($C10&gt;0,INDEX(Kalender!CT$81:CT$110,MAX(1,$C10))&gt;INDEX(Kalender!$B$81:$B$110,MAX(1,$C10))),AND($D10&gt;0,INDEX(Kalender!CT$81:CT$110,MAX(1,$D10))&gt;INDEX(Kalender!$B$81:$B$110,MAX(1,$D10))),AND($E10&gt;0,INDEX(Kalender!CT$81:CT$110,MAX(1,$E10))&gt;INDEX(Kalender!$B$81:$B$110,MAX(1,$E10))),AND($F10&gt;0,INDEX(Kalender!CT$81:CT$110,MAX(1,$F10))&gt;INDEX(Kalender!$B$81:$B$110,MAX(1,$F10)))),2,0))</f>
        <v>0</v>
      </c>
      <c r="CU10" s="5" t="n">
        <f aca="false">IF(Kalender!CU10&lt;&gt;1,0,IF(AND($B10&gt;0,INDEX(Kalender!CU$68:CU$77,MAX(1,$B10))&gt;INDEX(Kalender!$B$68:$B$77,MAX(1,$B10))),1,0)+IF(OR(AND($C10&gt;0,INDEX(Kalender!CU$81:CU$110,MAX(1,$C10))&gt;INDEX(Kalender!$B$81:$B$110,MAX(1,$C10))),AND($D10&gt;0,INDEX(Kalender!CU$81:CU$110,MAX(1,$D10))&gt;INDEX(Kalender!$B$81:$B$110,MAX(1,$D10))),AND($E10&gt;0,INDEX(Kalender!CU$81:CU$110,MAX(1,$E10))&gt;INDEX(Kalender!$B$81:$B$110,MAX(1,$E10))),AND($F10&gt;0,INDEX(Kalender!CU$81:CU$110,MAX(1,$F10))&gt;INDEX(Kalender!$B$81:$B$110,MAX(1,$F10)))),2,0))</f>
        <v>0</v>
      </c>
      <c r="CV10" s="5" t="n">
        <f aca="false">IF(Kalender!CV10&lt;&gt;1,0,IF(AND($B10&gt;0,INDEX(Kalender!CV$68:CV$77,MAX(1,$B10))&gt;INDEX(Kalender!$B$68:$B$77,MAX(1,$B10))),1,0)+IF(OR(AND($C10&gt;0,INDEX(Kalender!CV$81:CV$110,MAX(1,$C10))&gt;INDEX(Kalender!$B$81:$B$110,MAX(1,$C10))),AND($D10&gt;0,INDEX(Kalender!CV$81:CV$110,MAX(1,$D10))&gt;INDEX(Kalender!$B$81:$B$110,MAX(1,$D10))),AND($E10&gt;0,INDEX(Kalender!CV$81:CV$110,MAX(1,$E10))&gt;INDEX(Kalender!$B$81:$B$110,MAX(1,$E10))),AND($F10&gt;0,INDEX(Kalender!CV$81:CV$110,MAX(1,$F10))&gt;INDEX(Kalender!$B$81:$B$110,MAX(1,$F10)))),2,0))</f>
        <v>0</v>
      </c>
      <c r="CW10" s="5" t="n">
        <f aca="false">IF(Kalender!CW10&lt;&gt;1,0,IF(AND($B10&gt;0,INDEX(Kalender!CW$68:CW$77,MAX(1,$B10))&gt;INDEX(Kalender!$B$68:$B$77,MAX(1,$B10))),1,0)+IF(OR(AND($C10&gt;0,INDEX(Kalender!CW$81:CW$110,MAX(1,$C10))&gt;INDEX(Kalender!$B$81:$B$110,MAX(1,$C10))),AND($D10&gt;0,INDEX(Kalender!CW$81:CW$110,MAX(1,$D10))&gt;INDEX(Kalender!$B$81:$B$110,MAX(1,$D10))),AND($E10&gt;0,INDEX(Kalender!CW$81:CW$110,MAX(1,$E10))&gt;INDEX(Kalender!$B$81:$B$110,MAX(1,$E10))),AND($F10&gt;0,INDEX(Kalender!CW$81:CW$110,MAX(1,$F10))&gt;INDEX(Kalender!$B$81:$B$110,MAX(1,$F10)))),2,0))</f>
        <v>0</v>
      </c>
      <c r="CX10" s="5" t="n">
        <f aca="false">IF(Kalender!CX10&lt;&gt;1,0,IF(AND($B10&gt;0,INDEX(Kalender!CX$68:CX$77,MAX(1,$B10))&gt;INDEX(Kalender!$B$68:$B$77,MAX(1,$B10))),1,0)+IF(OR(AND($C10&gt;0,INDEX(Kalender!CX$81:CX$110,MAX(1,$C10))&gt;INDEX(Kalender!$B$81:$B$110,MAX(1,$C10))),AND($D10&gt;0,INDEX(Kalender!CX$81:CX$110,MAX(1,$D10))&gt;INDEX(Kalender!$B$81:$B$110,MAX(1,$D10))),AND($E10&gt;0,INDEX(Kalender!CX$81:CX$110,MAX(1,$E10))&gt;INDEX(Kalender!$B$81:$B$110,MAX(1,$E10))),AND($F10&gt;0,INDEX(Kalender!CX$81:CX$110,MAX(1,$F10))&gt;INDEX(Kalender!$B$81:$B$110,MAX(1,$F10)))),2,0))</f>
        <v>0</v>
      </c>
      <c r="CY10" s="5" t="n">
        <f aca="false">IF(Kalender!CY10&lt;&gt;1,0,IF(AND($B10&gt;0,INDEX(Kalender!CY$68:CY$77,MAX(1,$B10))&gt;INDEX(Kalender!$B$68:$B$77,MAX(1,$B10))),1,0)+IF(OR(AND($C10&gt;0,INDEX(Kalender!CY$81:CY$110,MAX(1,$C10))&gt;INDEX(Kalender!$B$81:$B$110,MAX(1,$C10))),AND($D10&gt;0,INDEX(Kalender!CY$81:CY$110,MAX(1,$D10))&gt;INDEX(Kalender!$B$81:$B$110,MAX(1,$D10))),AND($E10&gt;0,INDEX(Kalender!CY$81:CY$110,MAX(1,$E10))&gt;INDEX(Kalender!$B$81:$B$110,MAX(1,$E10))),AND($F10&gt;0,INDEX(Kalender!CY$81:CY$110,MAX(1,$F10))&gt;INDEX(Kalender!$B$81:$B$110,MAX(1,$F10)))),2,0))</f>
        <v>0</v>
      </c>
      <c r="CZ10" s="5" t="n">
        <f aca="false">IF(Kalender!CZ10&lt;&gt;1,0,IF(AND($B10&gt;0,INDEX(Kalender!CZ$68:CZ$77,MAX(1,$B10))&gt;INDEX(Kalender!$B$68:$B$77,MAX(1,$B10))),1,0)+IF(OR(AND($C10&gt;0,INDEX(Kalender!CZ$81:CZ$110,MAX(1,$C10))&gt;INDEX(Kalender!$B$81:$B$110,MAX(1,$C10))),AND($D10&gt;0,INDEX(Kalender!CZ$81:CZ$110,MAX(1,$D10))&gt;INDEX(Kalender!$B$81:$B$110,MAX(1,$D10))),AND($E10&gt;0,INDEX(Kalender!CZ$81:CZ$110,MAX(1,$E10))&gt;INDEX(Kalender!$B$81:$B$110,MAX(1,$E10))),AND($F10&gt;0,INDEX(Kalender!CZ$81:CZ$110,MAX(1,$F10))&gt;INDEX(Kalender!$B$81:$B$110,MAX(1,$F10)))),2,0))</f>
        <v>0</v>
      </c>
      <c r="DA10" s="5" t="n">
        <f aca="false">IF(Kalender!DA10&lt;&gt;1,0,IF(AND($B10&gt;0,INDEX(Kalender!DA$68:DA$77,MAX(1,$B10))&gt;INDEX(Kalender!$B$68:$B$77,MAX(1,$B10))),1,0)+IF(OR(AND($C10&gt;0,INDEX(Kalender!DA$81:DA$110,MAX(1,$C10))&gt;INDEX(Kalender!$B$81:$B$110,MAX(1,$C10))),AND($D10&gt;0,INDEX(Kalender!DA$81:DA$110,MAX(1,$D10))&gt;INDEX(Kalender!$B$81:$B$110,MAX(1,$D10))),AND($E10&gt;0,INDEX(Kalender!DA$81:DA$110,MAX(1,$E10))&gt;INDEX(Kalender!$B$81:$B$110,MAX(1,$E10))),AND($F10&gt;0,INDEX(Kalender!DA$81:DA$110,MAX(1,$F10))&gt;INDEX(Kalender!$B$81:$B$110,MAX(1,$F10)))),2,0))</f>
        <v>0</v>
      </c>
      <c r="DB10" s="5" t="n">
        <f aca="false">IF(Kalender!DB10&lt;&gt;1,0,IF(AND($B10&gt;0,INDEX(Kalender!DB$68:DB$77,MAX(1,$B10))&gt;INDEX(Kalender!$B$68:$B$77,MAX(1,$B10))),1,0)+IF(OR(AND($C10&gt;0,INDEX(Kalender!DB$81:DB$110,MAX(1,$C10))&gt;INDEX(Kalender!$B$81:$B$110,MAX(1,$C10))),AND($D10&gt;0,INDEX(Kalender!DB$81:DB$110,MAX(1,$D10))&gt;INDEX(Kalender!$B$81:$B$110,MAX(1,$D10))),AND($E10&gt;0,INDEX(Kalender!DB$81:DB$110,MAX(1,$E10))&gt;INDEX(Kalender!$B$81:$B$110,MAX(1,$E10))),AND($F10&gt;0,INDEX(Kalender!DB$81:DB$110,MAX(1,$F10))&gt;INDEX(Kalender!$B$81:$B$110,MAX(1,$F10)))),2,0))</f>
        <v>0</v>
      </c>
      <c r="DC10" s="5" t="n">
        <f aca="false">IF(Kalender!DC10&lt;&gt;1,0,IF(AND($B10&gt;0,INDEX(Kalender!DC$68:DC$77,MAX(1,$B10))&gt;INDEX(Kalender!$B$68:$B$77,MAX(1,$B10))),1,0)+IF(OR(AND($C10&gt;0,INDEX(Kalender!DC$81:DC$110,MAX(1,$C10))&gt;INDEX(Kalender!$B$81:$B$110,MAX(1,$C10))),AND($D10&gt;0,INDEX(Kalender!DC$81:DC$110,MAX(1,$D10))&gt;INDEX(Kalender!$B$81:$B$110,MAX(1,$D10))),AND($E10&gt;0,INDEX(Kalender!DC$81:DC$110,MAX(1,$E10))&gt;INDEX(Kalender!$B$81:$B$110,MAX(1,$E10))),AND($F10&gt;0,INDEX(Kalender!DC$81:DC$110,MAX(1,$F10))&gt;INDEX(Kalender!$B$81:$B$110,MAX(1,$F10)))),2,0))</f>
        <v>0</v>
      </c>
      <c r="DD10" s="5" t="n">
        <f aca="false">IF(Kalender!DD10&lt;&gt;1,0,IF(AND($B10&gt;0,INDEX(Kalender!DD$68:DD$77,MAX(1,$B10))&gt;INDEX(Kalender!$B$68:$B$77,MAX(1,$B10))),1,0)+IF(OR(AND($C10&gt;0,INDEX(Kalender!DD$81:DD$110,MAX(1,$C10))&gt;INDEX(Kalender!$B$81:$B$110,MAX(1,$C10))),AND($D10&gt;0,INDEX(Kalender!DD$81:DD$110,MAX(1,$D10))&gt;INDEX(Kalender!$B$81:$B$110,MAX(1,$D10))),AND($E10&gt;0,INDEX(Kalender!DD$81:DD$110,MAX(1,$E10))&gt;INDEX(Kalender!$B$81:$B$110,MAX(1,$E10))),AND($F10&gt;0,INDEX(Kalender!DD$81:DD$110,MAX(1,$F10))&gt;INDEX(Kalender!$B$81:$B$110,MAX(1,$F10)))),2,0))</f>
        <v>0</v>
      </c>
      <c r="DE10" s="5" t="n">
        <f aca="false">IF(Kalender!DE10&lt;&gt;1,0,IF(AND($B10&gt;0,INDEX(Kalender!DE$68:DE$77,MAX(1,$B10))&gt;INDEX(Kalender!$B$68:$B$77,MAX(1,$B10))),1,0)+IF(OR(AND($C10&gt;0,INDEX(Kalender!DE$81:DE$110,MAX(1,$C10))&gt;INDEX(Kalender!$B$81:$B$110,MAX(1,$C10))),AND($D10&gt;0,INDEX(Kalender!DE$81:DE$110,MAX(1,$D10))&gt;INDEX(Kalender!$B$81:$B$110,MAX(1,$D10))),AND($E10&gt;0,INDEX(Kalender!DE$81:DE$110,MAX(1,$E10))&gt;INDEX(Kalender!$B$81:$B$110,MAX(1,$E10))),AND($F10&gt;0,INDEX(Kalender!DE$81:DE$110,MAX(1,$F10))&gt;INDEX(Kalender!$B$81:$B$110,MAX(1,$F10)))),2,0))</f>
        <v>0</v>
      </c>
      <c r="DF10" s="5" t="n">
        <f aca="false">IF(Kalender!DF10&lt;&gt;1,0,IF(AND($B10&gt;0,INDEX(Kalender!DF$68:DF$77,MAX(1,$B10))&gt;INDEX(Kalender!$B$68:$B$77,MAX(1,$B10))),1,0)+IF(OR(AND($C10&gt;0,INDEX(Kalender!DF$81:DF$110,MAX(1,$C10))&gt;INDEX(Kalender!$B$81:$B$110,MAX(1,$C10))),AND($D10&gt;0,INDEX(Kalender!DF$81:DF$110,MAX(1,$D10))&gt;INDEX(Kalender!$B$81:$B$110,MAX(1,$D10))),AND($E10&gt;0,INDEX(Kalender!DF$81:DF$110,MAX(1,$E10))&gt;INDEX(Kalender!$B$81:$B$110,MAX(1,$E10))),AND($F10&gt;0,INDEX(Kalender!DF$81:DF$110,MAX(1,$F10))&gt;INDEX(Kalender!$B$81:$B$110,MAX(1,$F10)))),2,0))</f>
        <v>0</v>
      </c>
      <c r="DG10" s="5" t="n">
        <f aca="false">IF(Kalender!DG10&lt;&gt;1,0,IF(AND($B10&gt;0,INDEX(Kalender!DG$68:DG$77,MAX(1,$B10))&gt;INDEX(Kalender!$B$68:$B$77,MAX(1,$B10))),1,0)+IF(OR(AND($C10&gt;0,INDEX(Kalender!DG$81:DG$110,MAX(1,$C10))&gt;INDEX(Kalender!$B$81:$B$110,MAX(1,$C10))),AND($D10&gt;0,INDEX(Kalender!DG$81:DG$110,MAX(1,$D10))&gt;INDEX(Kalender!$B$81:$B$110,MAX(1,$D10))),AND($E10&gt;0,INDEX(Kalender!DG$81:DG$110,MAX(1,$E10))&gt;INDEX(Kalender!$B$81:$B$110,MAX(1,$E10))),AND($F10&gt;0,INDEX(Kalender!DG$81:DG$110,MAX(1,$F10))&gt;INDEX(Kalender!$B$81:$B$110,MAX(1,$F10)))),2,0))</f>
        <v>0</v>
      </c>
      <c r="DH10" s="5" t="n">
        <f aca="false">IF(Kalender!DH10&lt;&gt;1,0,IF(AND($B10&gt;0,INDEX(Kalender!DH$68:DH$77,MAX(1,$B10))&gt;INDEX(Kalender!$B$68:$B$77,MAX(1,$B10))),1,0)+IF(OR(AND($C10&gt;0,INDEX(Kalender!DH$81:DH$110,MAX(1,$C10))&gt;INDEX(Kalender!$B$81:$B$110,MAX(1,$C10))),AND($D10&gt;0,INDEX(Kalender!DH$81:DH$110,MAX(1,$D10))&gt;INDEX(Kalender!$B$81:$B$110,MAX(1,$D10))),AND($E10&gt;0,INDEX(Kalender!DH$81:DH$110,MAX(1,$E10))&gt;INDEX(Kalender!$B$81:$B$110,MAX(1,$E10))),AND($F10&gt;0,INDEX(Kalender!DH$81:DH$110,MAX(1,$F10))&gt;INDEX(Kalender!$B$81:$B$110,MAX(1,$F10)))),2,0))</f>
        <v>0</v>
      </c>
      <c r="DI10" s="5" t="n">
        <f aca="false">IF(Kalender!DI10&lt;&gt;1,0,IF(AND($B10&gt;0,INDEX(Kalender!DI$68:DI$77,MAX(1,$B10))&gt;INDEX(Kalender!$B$68:$B$77,MAX(1,$B10))),1,0)+IF(OR(AND($C10&gt;0,INDEX(Kalender!DI$81:DI$110,MAX(1,$C10))&gt;INDEX(Kalender!$B$81:$B$110,MAX(1,$C10))),AND($D10&gt;0,INDEX(Kalender!DI$81:DI$110,MAX(1,$D10))&gt;INDEX(Kalender!$B$81:$B$110,MAX(1,$D10))),AND($E10&gt;0,INDEX(Kalender!DI$81:DI$110,MAX(1,$E10))&gt;INDEX(Kalender!$B$81:$B$110,MAX(1,$E10))),AND($F10&gt;0,INDEX(Kalender!DI$81:DI$110,MAX(1,$F10))&gt;INDEX(Kalender!$B$81:$B$110,MAX(1,$F10)))),2,0))</f>
        <v>0</v>
      </c>
      <c r="DJ10" s="5" t="n">
        <f aca="false">IF(Kalender!DJ10&lt;&gt;1,0,IF(AND($B10&gt;0,INDEX(Kalender!DJ$68:DJ$77,MAX(1,$B10))&gt;INDEX(Kalender!$B$68:$B$77,MAX(1,$B10))),1,0)+IF(OR(AND($C10&gt;0,INDEX(Kalender!DJ$81:DJ$110,MAX(1,$C10))&gt;INDEX(Kalender!$B$81:$B$110,MAX(1,$C10))),AND($D10&gt;0,INDEX(Kalender!DJ$81:DJ$110,MAX(1,$D10))&gt;INDEX(Kalender!$B$81:$B$110,MAX(1,$D10))),AND($E10&gt;0,INDEX(Kalender!DJ$81:DJ$110,MAX(1,$E10))&gt;INDEX(Kalender!$B$81:$B$110,MAX(1,$E10))),AND($F10&gt;0,INDEX(Kalender!DJ$81:DJ$110,MAX(1,$F10))&gt;INDEX(Kalender!$B$81:$B$110,MAX(1,$F10)))),2,0))</f>
        <v>0</v>
      </c>
      <c r="DK10" s="5" t="n">
        <f aca="false">IF(Kalender!DK10&lt;&gt;1,0,IF(AND($B10&gt;0,INDEX(Kalender!DK$68:DK$77,MAX(1,$B10))&gt;INDEX(Kalender!$B$68:$B$77,MAX(1,$B10))),1,0)+IF(OR(AND($C10&gt;0,INDEX(Kalender!DK$81:DK$110,MAX(1,$C10))&gt;INDEX(Kalender!$B$81:$B$110,MAX(1,$C10))),AND($D10&gt;0,INDEX(Kalender!DK$81:DK$110,MAX(1,$D10))&gt;INDEX(Kalender!$B$81:$B$110,MAX(1,$D10))),AND($E10&gt;0,INDEX(Kalender!DK$81:DK$110,MAX(1,$E10))&gt;INDEX(Kalender!$B$81:$B$110,MAX(1,$E10))),AND($F10&gt;0,INDEX(Kalender!DK$81:DK$110,MAX(1,$F10))&gt;INDEX(Kalender!$B$81:$B$110,MAX(1,$F10)))),2,0))</f>
        <v>0</v>
      </c>
      <c r="DL10" s="5" t="n">
        <f aca="false">IF(Kalender!DL10&lt;&gt;1,0,IF(AND($B10&gt;0,INDEX(Kalender!DL$68:DL$77,MAX(1,$B10))&gt;INDEX(Kalender!$B$68:$B$77,MAX(1,$B10))),1,0)+IF(OR(AND($C10&gt;0,INDEX(Kalender!DL$81:DL$110,MAX(1,$C10))&gt;INDEX(Kalender!$B$81:$B$110,MAX(1,$C10))),AND($D10&gt;0,INDEX(Kalender!DL$81:DL$110,MAX(1,$D10))&gt;INDEX(Kalender!$B$81:$B$110,MAX(1,$D10))),AND($E10&gt;0,INDEX(Kalender!DL$81:DL$110,MAX(1,$E10))&gt;INDEX(Kalender!$B$81:$B$110,MAX(1,$E10))),AND($F10&gt;0,INDEX(Kalender!DL$81:DL$110,MAX(1,$F10))&gt;INDEX(Kalender!$B$81:$B$110,MAX(1,$F10)))),2,0))</f>
        <v>0</v>
      </c>
      <c r="DM10" s="5" t="n">
        <f aca="false">IF(Kalender!DM10&lt;&gt;1,0,IF(AND($B10&gt;0,INDEX(Kalender!DM$68:DM$77,MAX(1,$B10))&gt;INDEX(Kalender!$B$68:$B$77,MAX(1,$B10))),1,0)+IF(OR(AND($C10&gt;0,INDEX(Kalender!DM$81:DM$110,MAX(1,$C10))&gt;INDEX(Kalender!$B$81:$B$110,MAX(1,$C10))),AND($D10&gt;0,INDEX(Kalender!DM$81:DM$110,MAX(1,$D10))&gt;INDEX(Kalender!$B$81:$B$110,MAX(1,$D10))),AND($E10&gt;0,INDEX(Kalender!DM$81:DM$110,MAX(1,$E10))&gt;INDEX(Kalender!$B$81:$B$110,MAX(1,$E10))),AND($F10&gt;0,INDEX(Kalender!DM$81:DM$110,MAX(1,$F10))&gt;INDEX(Kalender!$B$81:$B$110,MAX(1,$F10)))),2,0))</f>
        <v>0</v>
      </c>
      <c r="DN10" s="5" t="n">
        <f aca="false">IF(Kalender!DN10&lt;&gt;1,0,IF(AND($B10&gt;0,INDEX(Kalender!DN$68:DN$77,MAX(1,$B10))&gt;INDEX(Kalender!$B$68:$B$77,MAX(1,$B10))),1,0)+IF(OR(AND($C10&gt;0,INDEX(Kalender!DN$81:DN$110,MAX(1,$C10))&gt;INDEX(Kalender!$B$81:$B$110,MAX(1,$C10))),AND($D10&gt;0,INDEX(Kalender!DN$81:DN$110,MAX(1,$D10))&gt;INDEX(Kalender!$B$81:$B$110,MAX(1,$D10))),AND($E10&gt;0,INDEX(Kalender!DN$81:DN$110,MAX(1,$E10))&gt;INDEX(Kalender!$B$81:$B$110,MAX(1,$E10))),AND($F10&gt;0,INDEX(Kalender!DN$81:DN$110,MAX(1,$F10))&gt;INDEX(Kalender!$B$81:$B$110,MAX(1,$F10)))),2,0))</f>
        <v>0</v>
      </c>
      <c r="DO10" s="5" t="n">
        <f aca="false">IF(Kalender!DO10&lt;&gt;1,0,IF(AND($B10&gt;0,INDEX(Kalender!DO$68:DO$77,MAX(1,$B10))&gt;INDEX(Kalender!$B$68:$B$77,MAX(1,$B10))),1,0)+IF(OR(AND($C10&gt;0,INDEX(Kalender!DO$81:DO$110,MAX(1,$C10))&gt;INDEX(Kalender!$B$81:$B$110,MAX(1,$C10))),AND($D10&gt;0,INDEX(Kalender!DO$81:DO$110,MAX(1,$D10))&gt;INDEX(Kalender!$B$81:$B$110,MAX(1,$D10))),AND($E10&gt;0,INDEX(Kalender!DO$81:DO$110,MAX(1,$E10))&gt;INDEX(Kalender!$B$81:$B$110,MAX(1,$E10))),AND($F10&gt;0,INDEX(Kalender!DO$81:DO$110,MAX(1,$F10))&gt;INDEX(Kalender!$B$81:$B$110,MAX(1,$F10)))),2,0))</f>
        <v>0</v>
      </c>
      <c r="DP10" s="5" t="n">
        <f aca="false">IF(Kalender!DP10&lt;&gt;1,0,IF(AND($B10&gt;0,INDEX(Kalender!DP$68:DP$77,MAX(1,$B10))&gt;INDEX(Kalender!$B$68:$B$77,MAX(1,$B10))),1,0)+IF(OR(AND($C10&gt;0,INDEX(Kalender!DP$81:DP$110,MAX(1,$C10))&gt;INDEX(Kalender!$B$81:$B$110,MAX(1,$C10))),AND($D10&gt;0,INDEX(Kalender!DP$81:DP$110,MAX(1,$D10))&gt;INDEX(Kalender!$B$81:$B$110,MAX(1,$D10))),AND($E10&gt;0,INDEX(Kalender!DP$81:DP$110,MAX(1,$E10))&gt;INDEX(Kalender!$B$81:$B$110,MAX(1,$E10))),AND($F10&gt;0,INDEX(Kalender!DP$81:DP$110,MAX(1,$F10))&gt;INDEX(Kalender!$B$81:$B$110,MAX(1,$F10)))),2,0))</f>
        <v>0</v>
      </c>
      <c r="DQ10" s="5" t="n">
        <f aca="false">IF(Kalender!DQ10&lt;&gt;1,0,IF(AND($B10&gt;0,INDEX(Kalender!DQ$68:DQ$77,MAX(1,$B10))&gt;INDEX(Kalender!$B$68:$B$77,MAX(1,$B10))),1,0)+IF(OR(AND($C10&gt;0,INDEX(Kalender!DQ$81:DQ$110,MAX(1,$C10))&gt;INDEX(Kalender!$B$81:$B$110,MAX(1,$C10))),AND($D10&gt;0,INDEX(Kalender!DQ$81:DQ$110,MAX(1,$D10))&gt;INDEX(Kalender!$B$81:$B$110,MAX(1,$D10))),AND($E10&gt;0,INDEX(Kalender!DQ$81:DQ$110,MAX(1,$E10))&gt;INDEX(Kalender!$B$81:$B$110,MAX(1,$E10))),AND($F10&gt;0,INDEX(Kalender!DQ$81:DQ$110,MAX(1,$F10))&gt;INDEX(Kalender!$B$81:$B$110,MAX(1,$F10)))),2,0))</f>
        <v>0</v>
      </c>
      <c r="DR10" s="5" t="n">
        <f aca="false">IF(Kalender!DR10&lt;&gt;1,0,IF(AND($B10&gt;0,INDEX(Kalender!DR$68:DR$77,MAX(1,$B10))&gt;INDEX(Kalender!$B$68:$B$77,MAX(1,$B10))),1,0)+IF(OR(AND($C10&gt;0,INDEX(Kalender!DR$81:DR$110,MAX(1,$C10))&gt;INDEX(Kalender!$B$81:$B$110,MAX(1,$C10))),AND($D10&gt;0,INDEX(Kalender!DR$81:DR$110,MAX(1,$D10))&gt;INDEX(Kalender!$B$81:$B$110,MAX(1,$D10))),AND($E10&gt;0,INDEX(Kalender!DR$81:DR$110,MAX(1,$E10))&gt;INDEX(Kalender!$B$81:$B$110,MAX(1,$E10))),AND($F10&gt;0,INDEX(Kalender!DR$81:DR$110,MAX(1,$F10))&gt;INDEX(Kalender!$B$81:$B$110,MAX(1,$F10)))),2,0))</f>
        <v>0</v>
      </c>
      <c r="DS10" s="5" t="n">
        <f aca="false">IF(Kalender!DS10&lt;&gt;1,0,IF(AND($B10&gt;0,INDEX(Kalender!DS$68:DS$77,MAX(1,$B10))&gt;INDEX(Kalender!$B$68:$B$77,MAX(1,$B10))),1,0)+IF(OR(AND($C10&gt;0,INDEX(Kalender!DS$81:DS$110,MAX(1,$C10))&gt;INDEX(Kalender!$B$81:$B$110,MAX(1,$C10))),AND($D10&gt;0,INDEX(Kalender!DS$81:DS$110,MAX(1,$D10))&gt;INDEX(Kalender!$B$81:$B$110,MAX(1,$D10))),AND($E10&gt;0,INDEX(Kalender!DS$81:DS$110,MAX(1,$E10))&gt;INDEX(Kalender!$B$81:$B$110,MAX(1,$E10))),AND($F10&gt;0,INDEX(Kalender!DS$81:DS$110,MAX(1,$F10))&gt;INDEX(Kalender!$B$81:$B$110,MAX(1,$F10)))),2,0))</f>
        <v>0</v>
      </c>
      <c r="DT10" s="5" t="n">
        <f aca="false">IF(Kalender!DT10&lt;&gt;1,0,IF(AND($B10&gt;0,INDEX(Kalender!DT$68:DT$77,MAX(1,$B10))&gt;INDEX(Kalender!$B$68:$B$77,MAX(1,$B10))),1,0)+IF(OR(AND($C10&gt;0,INDEX(Kalender!DT$81:DT$110,MAX(1,$C10))&gt;INDEX(Kalender!$B$81:$B$110,MAX(1,$C10))),AND($D10&gt;0,INDEX(Kalender!DT$81:DT$110,MAX(1,$D10))&gt;INDEX(Kalender!$B$81:$B$110,MAX(1,$D10))),AND($E10&gt;0,INDEX(Kalender!DT$81:DT$110,MAX(1,$E10))&gt;INDEX(Kalender!$B$81:$B$110,MAX(1,$E10))),AND($F10&gt;0,INDEX(Kalender!DT$81:DT$110,MAX(1,$F10))&gt;INDEX(Kalender!$B$81:$B$110,MAX(1,$F10)))),2,0))</f>
        <v>0</v>
      </c>
      <c r="DU10" s="5" t="n">
        <f aca="false">IF(Kalender!DU10&lt;&gt;1,0,IF(AND($B10&gt;0,INDEX(Kalender!DU$68:DU$77,MAX(1,$B10))&gt;INDEX(Kalender!$B$68:$B$77,MAX(1,$B10))),1,0)+IF(OR(AND($C10&gt;0,INDEX(Kalender!DU$81:DU$110,MAX(1,$C10))&gt;INDEX(Kalender!$B$81:$B$110,MAX(1,$C10))),AND($D10&gt;0,INDEX(Kalender!DU$81:DU$110,MAX(1,$D10))&gt;INDEX(Kalender!$B$81:$B$110,MAX(1,$D10))),AND($E10&gt;0,INDEX(Kalender!DU$81:DU$110,MAX(1,$E10))&gt;INDEX(Kalender!$B$81:$B$110,MAX(1,$E10))),AND($F10&gt;0,INDEX(Kalender!DU$81:DU$110,MAX(1,$F10))&gt;INDEX(Kalender!$B$81:$B$110,MAX(1,$F10)))),2,0))</f>
        <v>0</v>
      </c>
      <c r="DV10" s="5" t="n">
        <f aca="false">IF(Kalender!DV10&lt;&gt;1,0,IF(AND($B10&gt;0,INDEX(Kalender!DV$68:DV$77,MAX(1,$B10))&gt;INDEX(Kalender!$B$68:$B$77,MAX(1,$B10))),1,0)+IF(OR(AND($C10&gt;0,INDEX(Kalender!DV$81:DV$110,MAX(1,$C10))&gt;INDEX(Kalender!$B$81:$B$110,MAX(1,$C10))),AND($D10&gt;0,INDEX(Kalender!DV$81:DV$110,MAX(1,$D10))&gt;INDEX(Kalender!$B$81:$B$110,MAX(1,$D10))),AND($E10&gt;0,INDEX(Kalender!DV$81:DV$110,MAX(1,$E10))&gt;INDEX(Kalender!$B$81:$B$110,MAX(1,$E10))),AND($F10&gt;0,INDEX(Kalender!DV$81:DV$110,MAX(1,$F10))&gt;INDEX(Kalender!$B$81:$B$110,MAX(1,$F10)))),2,0))</f>
        <v>0</v>
      </c>
      <c r="DW10" s="5" t="n">
        <f aca="false">IF(Kalender!DW10&lt;&gt;1,0,IF(AND($B10&gt;0,INDEX(Kalender!DW$68:DW$77,MAX(1,$B10))&gt;INDEX(Kalender!$B$68:$B$77,MAX(1,$B10))),1,0)+IF(OR(AND($C10&gt;0,INDEX(Kalender!DW$81:DW$110,MAX(1,$C10))&gt;INDEX(Kalender!$B$81:$B$110,MAX(1,$C10))),AND($D10&gt;0,INDEX(Kalender!DW$81:DW$110,MAX(1,$D10))&gt;INDEX(Kalender!$B$81:$B$110,MAX(1,$D10))),AND($E10&gt;0,INDEX(Kalender!DW$81:DW$110,MAX(1,$E10))&gt;INDEX(Kalender!$B$81:$B$110,MAX(1,$E10))),AND($F10&gt;0,INDEX(Kalender!DW$81:DW$110,MAX(1,$F10))&gt;INDEX(Kalender!$B$81:$B$110,MAX(1,$F10)))),2,0))</f>
        <v>0</v>
      </c>
      <c r="DX10" s="5" t="n">
        <f aca="false">IF(Kalender!DX10&lt;&gt;1,0,IF(AND($B10&gt;0,INDEX(Kalender!DX$68:DX$77,MAX(1,$B10))&gt;INDEX(Kalender!$B$68:$B$77,MAX(1,$B10))),1,0)+IF(OR(AND($C10&gt;0,INDEX(Kalender!DX$81:DX$110,MAX(1,$C10))&gt;INDEX(Kalender!$B$81:$B$110,MAX(1,$C10))),AND($D10&gt;0,INDEX(Kalender!DX$81:DX$110,MAX(1,$D10))&gt;INDEX(Kalender!$B$81:$B$110,MAX(1,$D10))),AND($E10&gt;0,INDEX(Kalender!DX$81:DX$110,MAX(1,$E10))&gt;INDEX(Kalender!$B$81:$B$110,MAX(1,$E10))),AND($F10&gt;0,INDEX(Kalender!DX$81:DX$110,MAX(1,$F10))&gt;INDEX(Kalender!$B$81:$B$110,MAX(1,$F10)))),2,0))</f>
        <v>0</v>
      </c>
      <c r="DY10" s="5" t="n">
        <f aca="false">IF(Kalender!DY10&lt;&gt;1,0,IF(AND($B10&gt;0,INDEX(Kalender!DY$68:DY$77,MAX(1,$B10))&gt;INDEX(Kalender!$B$68:$B$77,MAX(1,$B10))),1,0)+IF(OR(AND($C10&gt;0,INDEX(Kalender!DY$81:DY$110,MAX(1,$C10))&gt;INDEX(Kalender!$B$81:$B$110,MAX(1,$C10))),AND($D10&gt;0,INDEX(Kalender!DY$81:DY$110,MAX(1,$D10))&gt;INDEX(Kalender!$B$81:$B$110,MAX(1,$D10))),AND($E10&gt;0,INDEX(Kalender!DY$81:DY$110,MAX(1,$E10))&gt;INDEX(Kalender!$B$81:$B$110,MAX(1,$E10))),AND($F10&gt;0,INDEX(Kalender!DY$81:DY$110,MAX(1,$F10))&gt;INDEX(Kalender!$B$81:$B$110,MAX(1,$F10)))),2,0))</f>
        <v>0</v>
      </c>
      <c r="DZ10" s="5" t="n">
        <f aca="false">IF(Kalender!DZ10&lt;&gt;1,0,IF(AND($B10&gt;0,INDEX(Kalender!DZ$68:DZ$77,MAX(1,$B10))&gt;INDEX(Kalender!$B$68:$B$77,MAX(1,$B10))),1,0)+IF(OR(AND($C10&gt;0,INDEX(Kalender!DZ$81:DZ$110,MAX(1,$C10))&gt;INDEX(Kalender!$B$81:$B$110,MAX(1,$C10))),AND($D10&gt;0,INDEX(Kalender!DZ$81:DZ$110,MAX(1,$D10))&gt;INDEX(Kalender!$B$81:$B$110,MAX(1,$D10))),AND($E10&gt;0,INDEX(Kalender!DZ$81:DZ$110,MAX(1,$E10))&gt;INDEX(Kalender!$B$81:$B$110,MAX(1,$E10))),AND($F10&gt;0,INDEX(Kalender!DZ$81:DZ$110,MAX(1,$F10))&gt;INDEX(Kalender!$B$81:$B$110,MAX(1,$F10)))),2,0))</f>
        <v>0</v>
      </c>
      <c r="EA10" s="5" t="n">
        <f aca="false">IF(Kalender!EA10&lt;&gt;1,0,IF(AND($B10&gt;0,INDEX(Kalender!EA$68:EA$77,MAX(1,$B10))&gt;INDEX(Kalender!$B$68:$B$77,MAX(1,$B10))),1,0)+IF(OR(AND($C10&gt;0,INDEX(Kalender!EA$81:EA$110,MAX(1,$C10))&gt;INDEX(Kalender!$B$81:$B$110,MAX(1,$C10))),AND($D10&gt;0,INDEX(Kalender!EA$81:EA$110,MAX(1,$D10))&gt;INDEX(Kalender!$B$81:$B$110,MAX(1,$D10))),AND($E10&gt;0,INDEX(Kalender!EA$81:EA$110,MAX(1,$E10))&gt;INDEX(Kalender!$B$81:$B$110,MAX(1,$E10))),AND($F10&gt;0,INDEX(Kalender!EA$81:EA$110,MAX(1,$F10))&gt;INDEX(Kalender!$B$81:$B$110,MAX(1,$F10)))),2,0))</f>
        <v>0</v>
      </c>
      <c r="EB10" s="5" t="n">
        <f aca="false">IF(Kalender!EB10&lt;&gt;1,0,IF(AND($B10&gt;0,INDEX(Kalender!EB$68:EB$77,MAX(1,$B10))&gt;INDEX(Kalender!$B$68:$B$77,MAX(1,$B10))),1,0)+IF(OR(AND($C10&gt;0,INDEX(Kalender!EB$81:EB$110,MAX(1,$C10))&gt;INDEX(Kalender!$B$81:$B$110,MAX(1,$C10))),AND($D10&gt;0,INDEX(Kalender!EB$81:EB$110,MAX(1,$D10))&gt;INDEX(Kalender!$B$81:$B$110,MAX(1,$D10))),AND($E10&gt;0,INDEX(Kalender!EB$81:EB$110,MAX(1,$E10))&gt;INDEX(Kalender!$B$81:$B$110,MAX(1,$E10))),AND($F10&gt;0,INDEX(Kalender!EB$81:EB$110,MAX(1,$F10))&gt;INDEX(Kalender!$B$81:$B$110,MAX(1,$F10)))),2,0))</f>
        <v>0</v>
      </c>
      <c r="EC10" s="5" t="n">
        <f aca="false">IF(Kalender!EC10&lt;&gt;1,0,IF(AND($B10&gt;0,INDEX(Kalender!EC$68:EC$77,MAX(1,$B10))&gt;INDEX(Kalender!$B$68:$B$77,MAX(1,$B10))),1,0)+IF(OR(AND($C10&gt;0,INDEX(Kalender!EC$81:EC$110,MAX(1,$C10))&gt;INDEX(Kalender!$B$81:$B$110,MAX(1,$C10))),AND($D10&gt;0,INDEX(Kalender!EC$81:EC$110,MAX(1,$D10))&gt;INDEX(Kalender!$B$81:$B$110,MAX(1,$D10))),AND($E10&gt;0,INDEX(Kalender!EC$81:EC$110,MAX(1,$E10))&gt;INDEX(Kalender!$B$81:$B$110,MAX(1,$E10))),AND($F10&gt;0,INDEX(Kalender!EC$81:EC$110,MAX(1,$F10))&gt;INDEX(Kalender!$B$81:$B$110,MAX(1,$F10)))),2,0))</f>
        <v>0</v>
      </c>
      <c r="ED10" s="5" t="n">
        <f aca="false">IF(Kalender!ED10&lt;&gt;1,0,IF(AND($B10&gt;0,INDEX(Kalender!ED$68:ED$77,MAX(1,$B10))&gt;INDEX(Kalender!$B$68:$B$77,MAX(1,$B10))),1,0)+IF(OR(AND($C10&gt;0,INDEX(Kalender!ED$81:ED$110,MAX(1,$C10))&gt;INDEX(Kalender!$B$81:$B$110,MAX(1,$C10))),AND($D10&gt;0,INDEX(Kalender!ED$81:ED$110,MAX(1,$D10))&gt;INDEX(Kalender!$B$81:$B$110,MAX(1,$D10))),AND($E10&gt;0,INDEX(Kalender!ED$81:ED$110,MAX(1,$E10))&gt;INDEX(Kalender!$B$81:$B$110,MAX(1,$E10))),AND($F10&gt;0,INDEX(Kalender!ED$81:ED$110,MAX(1,$F10))&gt;INDEX(Kalender!$B$81:$B$110,MAX(1,$F10)))),2,0))</f>
        <v>0</v>
      </c>
      <c r="EE10" s="5" t="n">
        <f aca="false">IF(Kalender!EE10&lt;&gt;1,0,IF(AND($B10&gt;0,INDEX(Kalender!EE$68:EE$77,MAX(1,$B10))&gt;INDEX(Kalender!$B$68:$B$77,MAX(1,$B10))),1,0)+IF(OR(AND($C10&gt;0,INDEX(Kalender!EE$81:EE$110,MAX(1,$C10))&gt;INDEX(Kalender!$B$81:$B$110,MAX(1,$C10))),AND($D10&gt;0,INDEX(Kalender!EE$81:EE$110,MAX(1,$D10))&gt;INDEX(Kalender!$B$81:$B$110,MAX(1,$D10))),AND($E10&gt;0,INDEX(Kalender!EE$81:EE$110,MAX(1,$E10))&gt;INDEX(Kalender!$B$81:$B$110,MAX(1,$E10))),AND($F10&gt;0,INDEX(Kalender!EE$81:EE$110,MAX(1,$F10))&gt;INDEX(Kalender!$B$81:$B$110,MAX(1,$F10)))),2,0))</f>
        <v>0</v>
      </c>
      <c r="EF10" s="5" t="n">
        <f aca="false">IF(Kalender!EF10&lt;&gt;1,0,IF(AND($B10&gt;0,INDEX(Kalender!EF$68:EF$77,MAX(1,$B10))&gt;INDEX(Kalender!$B$68:$B$77,MAX(1,$B10))),1,0)+IF(OR(AND($C10&gt;0,INDEX(Kalender!EF$81:EF$110,MAX(1,$C10))&gt;INDEX(Kalender!$B$81:$B$110,MAX(1,$C10))),AND($D10&gt;0,INDEX(Kalender!EF$81:EF$110,MAX(1,$D10))&gt;INDEX(Kalender!$B$81:$B$110,MAX(1,$D10))),AND($E10&gt;0,INDEX(Kalender!EF$81:EF$110,MAX(1,$E10))&gt;INDEX(Kalender!$B$81:$B$110,MAX(1,$E10))),AND($F10&gt;0,INDEX(Kalender!EF$81:EF$110,MAX(1,$F10))&gt;INDEX(Kalender!$B$81:$B$110,MAX(1,$F10)))),2,0))</f>
        <v>0</v>
      </c>
      <c r="EG10" s="5" t="n">
        <f aca="false">IF(Kalender!EG10&lt;&gt;1,0,IF(AND($B10&gt;0,INDEX(Kalender!EG$68:EG$77,MAX(1,$B10))&gt;INDEX(Kalender!$B$68:$B$77,MAX(1,$B10))),1,0)+IF(OR(AND($C10&gt;0,INDEX(Kalender!EG$81:EG$110,MAX(1,$C10))&gt;INDEX(Kalender!$B$81:$B$110,MAX(1,$C10))),AND($D10&gt;0,INDEX(Kalender!EG$81:EG$110,MAX(1,$D10))&gt;INDEX(Kalender!$B$81:$B$110,MAX(1,$D10))),AND($E10&gt;0,INDEX(Kalender!EG$81:EG$110,MAX(1,$E10))&gt;INDEX(Kalender!$B$81:$B$110,MAX(1,$E10))),AND($F10&gt;0,INDEX(Kalender!EG$81:EG$110,MAX(1,$F10))&gt;INDEX(Kalender!$B$81:$B$110,MAX(1,$F10)))),2,0))</f>
        <v>0</v>
      </c>
      <c r="EH10" s="5" t="n">
        <f aca="false">IF(Kalender!EH10&lt;&gt;1,0,IF(AND($B10&gt;0,INDEX(Kalender!EH$68:EH$77,MAX(1,$B10))&gt;INDEX(Kalender!$B$68:$B$77,MAX(1,$B10))),1,0)+IF(OR(AND($C10&gt;0,INDEX(Kalender!EH$81:EH$110,MAX(1,$C10))&gt;INDEX(Kalender!$B$81:$B$110,MAX(1,$C10))),AND($D10&gt;0,INDEX(Kalender!EH$81:EH$110,MAX(1,$D10))&gt;INDEX(Kalender!$B$81:$B$110,MAX(1,$D10))),AND($E10&gt;0,INDEX(Kalender!EH$81:EH$110,MAX(1,$E10))&gt;INDEX(Kalender!$B$81:$B$110,MAX(1,$E10))),AND($F10&gt;0,INDEX(Kalender!EH$81:EH$110,MAX(1,$F10))&gt;INDEX(Kalender!$B$81:$B$110,MAX(1,$F10)))),2,0))</f>
        <v>0</v>
      </c>
      <c r="EI10" s="5" t="n">
        <f aca="false">IF(Kalender!EI10&lt;&gt;1,0,IF(AND($B10&gt;0,INDEX(Kalender!EI$68:EI$77,MAX(1,$B10))&gt;INDEX(Kalender!$B$68:$B$77,MAX(1,$B10))),1,0)+IF(OR(AND($C10&gt;0,INDEX(Kalender!EI$81:EI$110,MAX(1,$C10))&gt;INDEX(Kalender!$B$81:$B$110,MAX(1,$C10))),AND($D10&gt;0,INDEX(Kalender!EI$81:EI$110,MAX(1,$D10))&gt;INDEX(Kalender!$B$81:$B$110,MAX(1,$D10))),AND($E10&gt;0,INDEX(Kalender!EI$81:EI$110,MAX(1,$E10))&gt;INDEX(Kalender!$B$81:$B$110,MAX(1,$E10))),AND($F10&gt;0,INDEX(Kalender!EI$81:EI$110,MAX(1,$F10))&gt;INDEX(Kalender!$B$81:$B$110,MAX(1,$F10)))),2,0))</f>
        <v>0</v>
      </c>
      <c r="EJ10" s="5" t="n">
        <f aca="false">IF(Kalender!EJ10&lt;&gt;1,0,IF(AND($B10&gt;0,INDEX(Kalender!EJ$68:EJ$77,MAX(1,$B10))&gt;INDEX(Kalender!$B$68:$B$77,MAX(1,$B10))),1,0)+IF(OR(AND($C10&gt;0,INDEX(Kalender!EJ$81:EJ$110,MAX(1,$C10))&gt;INDEX(Kalender!$B$81:$B$110,MAX(1,$C10))),AND($D10&gt;0,INDEX(Kalender!EJ$81:EJ$110,MAX(1,$D10))&gt;INDEX(Kalender!$B$81:$B$110,MAX(1,$D10))),AND($E10&gt;0,INDEX(Kalender!EJ$81:EJ$110,MAX(1,$E10))&gt;INDEX(Kalender!$B$81:$B$110,MAX(1,$E10))),AND($F10&gt;0,INDEX(Kalender!EJ$81:EJ$110,MAX(1,$F10))&gt;INDEX(Kalender!$B$81:$B$110,MAX(1,$F10)))),2,0))</f>
        <v>0</v>
      </c>
      <c r="EK10" s="5" t="n">
        <f aca="false">IF(Kalender!EK10&lt;&gt;1,0,IF(AND($B10&gt;0,INDEX(Kalender!EK$68:EK$77,MAX(1,$B10))&gt;INDEX(Kalender!$B$68:$B$77,MAX(1,$B10))),1,0)+IF(OR(AND($C10&gt;0,INDEX(Kalender!EK$81:EK$110,MAX(1,$C10))&gt;INDEX(Kalender!$B$81:$B$110,MAX(1,$C10))),AND($D10&gt;0,INDEX(Kalender!EK$81:EK$110,MAX(1,$D10))&gt;INDEX(Kalender!$B$81:$B$110,MAX(1,$D10))),AND($E10&gt;0,INDEX(Kalender!EK$81:EK$110,MAX(1,$E10))&gt;INDEX(Kalender!$B$81:$B$110,MAX(1,$E10))),AND($F10&gt;0,INDEX(Kalender!EK$81:EK$110,MAX(1,$F10))&gt;INDEX(Kalender!$B$81:$B$110,MAX(1,$F10)))),2,0))</f>
        <v>0</v>
      </c>
      <c r="EL10" s="5" t="n">
        <f aca="false">IF(Kalender!EL10&lt;&gt;1,0,IF(AND($B10&gt;0,INDEX(Kalender!EL$68:EL$77,MAX(1,$B10))&gt;INDEX(Kalender!$B$68:$B$77,MAX(1,$B10))),1,0)+IF(OR(AND($C10&gt;0,INDEX(Kalender!EL$81:EL$110,MAX(1,$C10))&gt;INDEX(Kalender!$B$81:$B$110,MAX(1,$C10))),AND($D10&gt;0,INDEX(Kalender!EL$81:EL$110,MAX(1,$D10))&gt;INDEX(Kalender!$B$81:$B$110,MAX(1,$D10))),AND($E10&gt;0,INDEX(Kalender!EL$81:EL$110,MAX(1,$E10))&gt;INDEX(Kalender!$B$81:$B$110,MAX(1,$E10))),AND($F10&gt;0,INDEX(Kalender!EL$81:EL$110,MAX(1,$F10))&gt;INDEX(Kalender!$B$81:$B$110,MAX(1,$F10)))),2,0))</f>
        <v>0</v>
      </c>
      <c r="EM10" s="5" t="n">
        <f aca="false">IF(Kalender!EM10&lt;&gt;1,0,IF(AND($B10&gt;0,INDEX(Kalender!EM$68:EM$77,MAX(1,$B10))&gt;INDEX(Kalender!$B$68:$B$77,MAX(1,$B10))),1,0)+IF(OR(AND($C10&gt;0,INDEX(Kalender!EM$81:EM$110,MAX(1,$C10))&gt;INDEX(Kalender!$B$81:$B$110,MAX(1,$C10))),AND($D10&gt;0,INDEX(Kalender!EM$81:EM$110,MAX(1,$D10))&gt;INDEX(Kalender!$B$81:$B$110,MAX(1,$D10))),AND($E10&gt;0,INDEX(Kalender!EM$81:EM$110,MAX(1,$E10))&gt;INDEX(Kalender!$B$81:$B$110,MAX(1,$E10))),AND($F10&gt;0,INDEX(Kalender!EM$81:EM$110,MAX(1,$F10))&gt;INDEX(Kalender!$B$81:$B$110,MAX(1,$F10)))),2,0))</f>
        <v>0</v>
      </c>
      <c r="EN10" s="5" t="n">
        <f aca="false">IF(Kalender!EN10&lt;&gt;1,0,IF(AND($B10&gt;0,INDEX(Kalender!EN$68:EN$77,MAX(1,$B10))&gt;INDEX(Kalender!$B$68:$B$77,MAX(1,$B10))),1,0)+IF(OR(AND($C10&gt;0,INDEX(Kalender!EN$81:EN$110,MAX(1,$C10))&gt;INDEX(Kalender!$B$81:$B$110,MAX(1,$C10))),AND($D10&gt;0,INDEX(Kalender!EN$81:EN$110,MAX(1,$D10))&gt;INDEX(Kalender!$B$81:$B$110,MAX(1,$D10))),AND($E10&gt;0,INDEX(Kalender!EN$81:EN$110,MAX(1,$E10))&gt;INDEX(Kalender!$B$81:$B$110,MAX(1,$E10))),AND($F10&gt;0,INDEX(Kalender!EN$81:EN$110,MAX(1,$F10))&gt;INDEX(Kalender!$B$81:$B$110,MAX(1,$F10)))),2,0))</f>
        <v>0</v>
      </c>
      <c r="EO10" s="5" t="n">
        <f aca="false">IF(Kalender!EO10&lt;&gt;1,0,IF(AND($B10&gt;0,INDEX(Kalender!EO$68:EO$77,MAX(1,$B10))&gt;INDEX(Kalender!$B$68:$B$77,MAX(1,$B10))),1,0)+IF(OR(AND($C10&gt;0,INDEX(Kalender!EO$81:EO$110,MAX(1,$C10))&gt;INDEX(Kalender!$B$81:$B$110,MAX(1,$C10))),AND($D10&gt;0,INDEX(Kalender!EO$81:EO$110,MAX(1,$D10))&gt;INDEX(Kalender!$B$81:$B$110,MAX(1,$D10))),AND($E10&gt;0,INDEX(Kalender!EO$81:EO$110,MAX(1,$E10))&gt;INDEX(Kalender!$B$81:$B$110,MAX(1,$E10))),AND($F10&gt;0,INDEX(Kalender!EO$81:EO$110,MAX(1,$F10))&gt;INDEX(Kalender!$B$81:$B$110,MAX(1,$F10)))),2,0))</f>
        <v>0</v>
      </c>
      <c r="EP10" s="5" t="n">
        <f aca="false">IF(Kalender!EP10&lt;&gt;1,0,IF(AND($B10&gt;0,INDEX(Kalender!EP$68:EP$77,MAX(1,$B10))&gt;INDEX(Kalender!$B$68:$B$77,MAX(1,$B10))),1,0)+IF(OR(AND($C10&gt;0,INDEX(Kalender!EP$81:EP$110,MAX(1,$C10))&gt;INDEX(Kalender!$B$81:$B$110,MAX(1,$C10))),AND($D10&gt;0,INDEX(Kalender!EP$81:EP$110,MAX(1,$D10))&gt;INDEX(Kalender!$B$81:$B$110,MAX(1,$D10))),AND($E10&gt;0,INDEX(Kalender!EP$81:EP$110,MAX(1,$E10))&gt;INDEX(Kalender!$B$81:$B$110,MAX(1,$E10))),AND($F10&gt;0,INDEX(Kalender!EP$81:EP$110,MAX(1,$F10))&gt;INDEX(Kalender!$B$81:$B$110,MAX(1,$F10)))),2,0))</f>
        <v>0</v>
      </c>
      <c r="EQ10" s="5" t="n">
        <f aca="false">IF(Kalender!EQ10&lt;&gt;1,0,IF(AND($B10&gt;0,INDEX(Kalender!EQ$68:EQ$77,MAX(1,$B10))&gt;INDEX(Kalender!$B$68:$B$77,MAX(1,$B10))),1,0)+IF(OR(AND($C10&gt;0,INDEX(Kalender!EQ$81:EQ$110,MAX(1,$C10))&gt;INDEX(Kalender!$B$81:$B$110,MAX(1,$C10))),AND($D10&gt;0,INDEX(Kalender!EQ$81:EQ$110,MAX(1,$D10))&gt;INDEX(Kalender!$B$81:$B$110,MAX(1,$D10))),AND($E10&gt;0,INDEX(Kalender!EQ$81:EQ$110,MAX(1,$E10))&gt;INDEX(Kalender!$B$81:$B$110,MAX(1,$E10))),AND($F10&gt;0,INDEX(Kalender!EQ$81:EQ$110,MAX(1,$F10))&gt;INDEX(Kalender!$B$81:$B$110,MAX(1,$F10)))),2,0))</f>
        <v>0</v>
      </c>
      <c r="ER10" s="5" t="n">
        <f aca="false">IF(Kalender!ER10&lt;&gt;1,0,IF(AND($B10&gt;0,INDEX(Kalender!ER$68:ER$77,MAX(1,$B10))&gt;INDEX(Kalender!$B$68:$B$77,MAX(1,$B10))),1,0)+IF(OR(AND($C10&gt;0,INDEX(Kalender!ER$81:ER$110,MAX(1,$C10))&gt;INDEX(Kalender!$B$81:$B$110,MAX(1,$C10))),AND($D10&gt;0,INDEX(Kalender!ER$81:ER$110,MAX(1,$D10))&gt;INDEX(Kalender!$B$81:$B$110,MAX(1,$D10))),AND($E10&gt;0,INDEX(Kalender!ER$81:ER$110,MAX(1,$E10))&gt;INDEX(Kalender!$B$81:$B$110,MAX(1,$E10))),AND($F10&gt;0,INDEX(Kalender!ER$81:ER$110,MAX(1,$F10))&gt;INDEX(Kalender!$B$81:$B$110,MAX(1,$F10)))),2,0))</f>
        <v>0</v>
      </c>
      <c r="ES10" s="5" t="n">
        <f aca="false">IF(Kalender!ES10&lt;&gt;1,0,IF(AND($B10&gt;0,INDEX(Kalender!ES$68:ES$77,MAX(1,$B10))&gt;INDEX(Kalender!$B$68:$B$77,MAX(1,$B10))),1,0)+IF(OR(AND($C10&gt;0,INDEX(Kalender!ES$81:ES$110,MAX(1,$C10))&gt;INDEX(Kalender!$B$81:$B$110,MAX(1,$C10))),AND($D10&gt;0,INDEX(Kalender!ES$81:ES$110,MAX(1,$D10))&gt;INDEX(Kalender!$B$81:$B$110,MAX(1,$D10))),AND($E10&gt;0,INDEX(Kalender!ES$81:ES$110,MAX(1,$E10))&gt;INDEX(Kalender!$B$81:$B$110,MAX(1,$E10))),AND($F10&gt;0,INDEX(Kalender!ES$81:ES$110,MAX(1,$F10))&gt;INDEX(Kalender!$B$81:$B$110,MAX(1,$F10)))),2,0))</f>
        <v>0</v>
      </c>
      <c r="ET10" s="5" t="n">
        <f aca="false">IF(Kalender!ET10&lt;&gt;1,0,IF(AND($B10&gt;0,INDEX(Kalender!ET$68:ET$77,MAX(1,$B10))&gt;INDEX(Kalender!$B$68:$B$77,MAX(1,$B10))),1,0)+IF(OR(AND($C10&gt;0,INDEX(Kalender!ET$81:ET$110,MAX(1,$C10))&gt;INDEX(Kalender!$B$81:$B$110,MAX(1,$C10))),AND($D10&gt;0,INDEX(Kalender!ET$81:ET$110,MAX(1,$D10))&gt;INDEX(Kalender!$B$81:$B$110,MAX(1,$D10))),AND($E10&gt;0,INDEX(Kalender!ET$81:ET$110,MAX(1,$E10))&gt;INDEX(Kalender!$B$81:$B$110,MAX(1,$E10))),AND($F10&gt;0,INDEX(Kalender!ET$81:ET$110,MAX(1,$F10))&gt;INDEX(Kalender!$B$81:$B$110,MAX(1,$F10)))),2,0))</f>
        <v>0</v>
      </c>
      <c r="EU10" s="5" t="n">
        <f aca="false">IF(Kalender!EU10&lt;&gt;1,0,IF(AND($B10&gt;0,INDEX(Kalender!EU$68:EU$77,MAX(1,$B10))&gt;INDEX(Kalender!$B$68:$B$77,MAX(1,$B10))),1,0)+IF(OR(AND($C10&gt;0,INDEX(Kalender!EU$81:EU$110,MAX(1,$C10))&gt;INDEX(Kalender!$B$81:$B$110,MAX(1,$C10))),AND($D10&gt;0,INDEX(Kalender!EU$81:EU$110,MAX(1,$D10))&gt;INDEX(Kalender!$B$81:$B$110,MAX(1,$D10))),AND($E10&gt;0,INDEX(Kalender!EU$81:EU$110,MAX(1,$E10))&gt;INDEX(Kalender!$B$81:$B$110,MAX(1,$E10))),AND($F10&gt;0,INDEX(Kalender!EU$81:EU$110,MAX(1,$F10))&gt;INDEX(Kalender!$B$81:$B$110,MAX(1,$F10)))),2,0))</f>
        <v>0</v>
      </c>
      <c r="EV10" s="5" t="n">
        <f aca="false">IF(Kalender!EV10&lt;&gt;1,0,IF(AND($B10&gt;0,INDEX(Kalender!EV$68:EV$77,MAX(1,$B10))&gt;INDEX(Kalender!$B$68:$B$77,MAX(1,$B10))),1,0)+IF(OR(AND($C10&gt;0,INDEX(Kalender!EV$81:EV$110,MAX(1,$C10))&gt;INDEX(Kalender!$B$81:$B$110,MAX(1,$C10))),AND($D10&gt;0,INDEX(Kalender!EV$81:EV$110,MAX(1,$D10))&gt;INDEX(Kalender!$B$81:$B$110,MAX(1,$D10))),AND($E10&gt;0,INDEX(Kalender!EV$81:EV$110,MAX(1,$E10))&gt;INDEX(Kalender!$B$81:$B$110,MAX(1,$E10))),AND($F10&gt;0,INDEX(Kalender!EV$81:EV$110,MAX(1,$F10))&gt;INDEX(Kalender!$B$81:$B$110,MAX(1,$F10)))),2,0))</f>
        <v>0</v>
      </c>
      <c r="EW10" s="5" t="n">
        <f aca="false">IF(Kalender!EW10&lt;&gt;1,0,IF(AND($B10&gt;0,INDEX(Kalender!EW$68:EW$77,MAX(1,$B10))&gt;INDEX(Kalender!$B$68:$B$77,MAX(1,$B10))),1,0)+IF(OR(AND($C10&gt;0,INDEX(Kalender!EW$81:EW$110,MAX(1,$C10))&gt;INDEX(Kalender!$B$81:$B$110,MAX(1,$C10))),AND($D10&gt;0,INDEX(Kalender!EW$81:EW$110,MAX(1,$D10))&gt;INDEX(Kalender!$B$81:$B$110,MAX(1,$D10))),AND($E10&gt;0,INDEX(Kalender!EW$81:EW$110,MAX(1,$E10))&gt;INDEX(Kalender!$B$81:$B$110,MAX(1,$E10))),AND($F10&gt;0,INDEX(Kalender!EW$81:EW$110,MAX(1,$F10))&gt;INDEX(Kalender!$B$81:$B$110,MAX(1,$F10)))),2,0))</f>
        <v>0</v>
      </c>
      <c r="EX10" s="5" t="n">
        <f aca="false">IF(Kalender!EX10&lt;&gt;1,0,IF(AND($B10&gt;0,INDEX(Kalender!EX$68:EX$77,MAX(1,$B10))&gt;INDEX(Kalender!$B$68:$B$77,MAX(1,$B10))),1,0)+IF(OR(AND($C10&gt;0,INDEX(Kalender!EX$81:EX$110,MAX(1,$C10))&gt;INDEX(Kalender!$B$81:$B$110,MAX(1,$C10))),AND($D10&gt;0,INDEX(Kalender!EX$81:EX$110,MAX(1,$D10))&gt;INDEX(Kalender!$B$81:$B$110,MAX(1,$D10))),AND($E10&gt;0,INDEX(Kalender!EX$81:EX$110,MAX(1,$E10))&gt;INDEX(Kalender!$B$81:$B$110,MAX(1,$E10))),AND($F10&gt;0,INDEX(Kalender!EX$81:EX$110,MAX(1,$F10))&gt;INDEX(Kalender!$B$81:$B$110,MAX(1,$F10)))),2,0))</f>
        <v>0</v>
      </c>
      <c r="EY10" s="5" t="n">
        <f aca="false">IF(Kalender!EY10&lt;&gt;1,0,IF(AND($B10&gt;0,INDEX(Kalender!EY$68:EY$77,MAX(1,$B10))&gt;INDEX(Kalender!$B$68:$B$77,MAX(1,$B10))),1,0)+IF(OR(AND($C10&gt;0,INDEX(Kalender!EY$81:EY$110,MAX(1,$C10))&gt;INDEX(Kalender!$B$81:$B$110,MAX(1,$C10))),AND($D10&gt;0,INDEX(Kalender!EY$81:EY$110,MAX(1,$D10))&gt;INDEX(Kalender!$B$81:$B$110,MAX(1,$D10))),AND($E10&gt;0,INDEX(Kalender!EY$81:EY$110,MAX(1,$E10))&gt;INDEX(Kalender!$B$81:$B$110,MAX(1,$E10))),AND($F10&gt;0,INDEX(Kalender!EY$81:EY$110,MAX(1,$F10))&gt;INDEX(Kalender!$B$81:$B$110,MAX(1,$F10)))),2,0))</f>
        <v>0</v>
      </c>
      <c r="EZ10" s="5" t="n">
        <f aca="false">IF(Kalender!EZ10&lt;&gt;1,0,IF(AND($B10&gt;0,INDEX(Kalender!EZ$68:EZ$77,MAX(1,$B10))&gt;INDEX(Kalender!$B$68:$B$77,MAX(1,$B10))),1,0)+IF(OR(AND($C10&gt;0,INDEX(Kalender!EZ$81:EZ$110,MAX(1,$C10))&gt;INDEX(Kalender!$B$81:$B$110,MAX(1,$C10))),AND($D10&gt;0,INDEX(Kalender!EZ$81:EZ$110,MAX(1,$D10))&gt;INDEX(Kalender!$B$81:$B$110,MAX(1,$D10))),AND($E10&gt;0,INDEX(Kalender!EZ$81:EZ$110,MAX(1,$E10))&gt;INDEX(Kalender!$B$81:$B$110,MAX(1,$E10))),AND($F10&gt;0,INDEX(Kalender!EZ$81:EZ$110,MAX(1,$F10))&gt;INDEX(Kalender!$B$81:$B$110,MAX(1,$F10)))),2,0))</f>
        <v>0</v>
      </c>
      <c r="FA10" s="5" t="n">
        <f aca="false">IF(Kalender!FA10&lt;&gt;1,0,IF(AND($B10&gt;0,INDEX(Kalender!FA$68:FA$77,MAX(1,$B10))&gt;INDEX(Kalender!$B$68:$B$77,MAX(1,$B10))),1,0)+IF(OR(AND($C10&gt;0,INDEX(Kalender!FA$81:FA$110,MAX(1,$C10))&gt;INDEX(Kalender!$B$81:$B$110,MAX(1,$C10))),AND($D10&gt;0,INDEX(Kalender!FA$81:FA$110,MAX(1,$D10))&gt;INDEX(Kalender!$B$81:$B$110,MAX(1,$D10))),AND($E10&gt;0,INDEX(Kalender!FA$81:FA$110,MAX(1,$E10))&gt;INDEX(Kalender!$B$81:$B$110,MAX(1,$E10))),AND($F10&gt;0,INDEX(Kalender!FA$81:FA$110,MAX(1,$F10))&gt;INDEX(Kalender!$B$81:$B$110,MAX(1,$F10)))),2,0))</f>
        <v>0</v>
      </c>
      <c r="FB10" s="5" t="n">
        <f aca="false">IF(Kalender!FB10&lt;&gt;1,0,IF(AND($B10&gt;0,INDEX(Kalender!FB$68:FB$77,MAX(1,$B10))&gt;INDEX(Kalender!$B$68:$B$77,MAX(1,$B10))),1,0)+IF(OR(AND($C10&gt;0,INDEX(Kalender!FB$81:FB$110,MAX(1,$C10))&gt;INDEX(Kalender!$B$81:$B$110,MAX(1,$C10))),AND($D10&gt;0,INDEX(Kalender!FB$81:FB$110,MAX(1,$D10))&gt;INDEX(Kalender!$B$81:$B$110,MAX(1,$D10))),AND($E10&gt;0,INDEX(Kalender!FB$81:FB$110,MAX(1,$E10))&gt;INDEX(Kalender!$B$81:$B$110,MAX(1,$E10))),AND($F10&gt;0,INDEX(Kalender!FB$81:FB$110,MAX(1,$F10))&gt;INDEX(Kalender!$B$81:$B$110,MAX(1,$F10)))),2,0))</f>
        <v>0</v>
      </c>
      <c r="FC10" s="5" t="n">
        <f aca="false">IF(Kalender!FC10&lt;&gt;1,0,IF(AND($B10&gt;0,INDEX(Kalender!FC$68:FC$77,MAX(1,$B10))&gt;INDEX(Kalender!$B$68:$B$77,MAX(1,$B10))),1,0)+IF(OR(AND($C10&gt;0,INDEX(Kalender!FC$81:FC$110,MAX(1,$C10))&gt;INDEX(Kalender!$B$81:$B$110,MAX(1,$C10))),AND($D10&gt;0,INDEX(Kalender!FC$81:FC$110,MAX(1,$D10))&gt;INDEX(Kalender!$B$81:$B$110,MAX(1,$D10))),AND($E10&gt;0,INDEX(Kalender!FC$81:FC$110,MAX(1,$E10))&gt;INDEX(Kalender!$B$81:$B$110,MAX(1,$E10))),AND($F10&gt;0,INDEX(Kalender!FC$81:FC$110,MAX(1,$F10))&gt;INDEX(Kalender!$B$81:$B$110,MAX(1,$F10)))),2,0))</f>
        <v>0</v>
      </c>
      <c r="FD10" s="5" t="n">
        <f aca="false">IF(Kalender!FD10&lt;&gt;1,0,IF(AND($B10&gt;0,INDEX(Kalender!FD$68:FD$77,MAX(1,$B10))&gt;INDEX(Kalender!$B$68:$B$77,MAX(1,$B10))),1,0)+IF(OR(AND($C10&gt;0,INDEX(Kalender!FD$81:FD$110,MAX(1,$C10))&gt;INDEX(Kalender!$B$81:$B$110,MAX(1,$C10))),AND($D10&gt;0,INDEX(Kalender!FD$81:FD$110,MAX(1,$D10))&gt;INDEX(Kalender!$B$81:$B$110,MAX(1,$D10))),AND($E10&gt;0,INDEX(Kalender!FD$81:FD$110,MAX(1,$E10))&gt;INDEX(Kalender!$B$81:$B$110,MAX(1,$E10))),AND($F10&gt;0,INDEX(Kalender!FD$81:FD$110,MAX(1,$F10))&gt;INDEX(Kalender!$B$81:$B$110,MAX(1,$F10)))),2,0))</f>
        <v>0</v>
      </c>
      <c r="FE10" s="5" t="n">
        <f aca="false">IF(Kalender!FE10&lt;&gt;1,0,IF(AND($B10&gt;0,INDEX(Kalender!FE$68:FE$77,MAX(1,$B10))&gt;INDEX(Kalender!$B$68:$B$77,MAX(1,$B10))),1,0)+IF(OR(AND($C10&gt;0,INDEX(Kalender!FE$81:FE$110,MAX(1,$C10))&gt;INDEX(Kalender!$B$81:$B$110,MAX(1,$C10))),AND($D10&gt;0,INDEX(Kalender!FE$81:FE$110,MAX(1,$D10))&gt;INDEX(Kalender!$B$81:$B$110,MAX(1,$D10))),AND($E10&gt;0,INDEX(Kalender!FE$81:FE$110,MAX(1,$E10))&gt;INDEX(Kalender!$B$81:$B$110,MAX(1,$E10))),AND($F10&gt;0,INDEX(Kalender!FE$81:FE$110,MAX(1,$F10))&gt;INDEX(Kalender!$B$81:$B$110,MAX(1,$F10)))),2,0))</f>
        <v>0</v>
      </c>
      <c r="FF10" s="5" t="n">
        <f aca="false">IF(Kalender!FF10&lt;&gt;1,0,IF(AND($B10&gt;0,INDEX(Kalender!FF$68:FF$77,MAX(1,$B10))&gt;INDEX(Kalender!$B$68:$B$77,MAX(1,$B10))),1,0)+IF(OR(AND($C10&gt;0,INDEX(Kalender!FF$81:FF$110,MAX(1,$C10))&gt;INDEX(Kalender!$B$81:$B$110,MAX(1,$C10))),AND($D10&gt;0,INDEX(Kalender!FF$81:FF$110,MAX(1,$D10))&gt;INDEX(Kalender!$B$81:$B$110,MAX(1,$D10))),AND($E10&gt;0,INDEX(Kalender!FF$81:FF$110,MAX(1,$E10))&gt;INDEX(Kalender!$B$81:$B$110,MAX(1,$E10))),AND($F10&gt;0,INDEX(Kalender!FF$81:FF$110,MAX(1,$F10))&gt;INDEX(Kalender!$B$81:$B$110,MAX(1,$F10)))),2,0))</f>
        <v>0</v>
      </c>
      <c r="FG10" s="5" t="n">
        <f aca="false">IF(Kalender!FG10&lt;&gt;1,0,IF(AND($B10&gt;0,INDEX(Kalender!FG$68:FG$77,MAX(1,$B10))&gt;INDEX(Kalender!$B$68:$B$77,MAX(1,$B10))),1,0)+IF(OR(AND($C10&gt;0,INDEX(Kalender!FG$81:FG$110,MAX(1,$C10))&gt;INDEX(Kalender!$B$81:$B$110,MAX(1,$C10))),AND($D10&gt;0,INDEX(Kalender!FG$81:FG$110,MAX(1,$D10))&gt;INDEX(Kalender!$B$81:$B$110,MAX(1,$D10))),AND($E10&gt;0,INDEX(Kalender!FG$81:FG$110,MAX(1,$E10))&gt;INDEX(Kalender!$B$81:$B$110,MAX(1,$E10))),AND($F10&gt;0,INDEX(Kalender!FG$81:FG$110,MAX(1,$F10))&gt;INDEX(Kalender!$B$81:$B$110,MAX(1,$F10)))),2,0))</f>
        <v>0</v>
      </c>
      <c r="FH10" s="5" t="n">
        <f aca="false">IF(Kalender!FH10&lt;&gt;1,0,IF(AND($B10&gt;0,INDEX(Kalender!FH$68:FH$77,MAX(1,$B10))&gt;INDEX(Kalender!$B$68:$B$77,MAX(1,$B10))),1,0)+IF(OR(AND($C10&gt;0,INDEX(Kalender!FH$81:FH$110,MAX(1,$C10))&gt;INDEX(Kalender!$B$81:$B$110,MAX(1,$C10))),AND($D10&gt;0,INDEX(Kalender!FH$81:FH$110,MAX(1,$D10))&gt;INDEX(Kalender!$B$81:$B$110,MAX(1,$D10))),AND($E10&gt;0,INDEX(Kalender!FH$81:FH$110,MAX(1,$E10))&gt;INDEX(Kalender!$B$81:$B$110,MAX(1,$E10))),AND($F10&gt;0,INDEX(Kalender!FH$81:FH$110,MAX(1,$F10))&gt;INDEX(Kalender!$B$81:$B$110,MAX(1,$F10)))),2,0))</f>
        <v>0</v>
      </c>
      <c r="FI10" s="5" t="n">
        <f aca="false">IF(Kalender!FI10&lt;&gt;1,0,IF(AND($B10&gt;0,INDEX(Kalender!FI$68:FI$77,MAX(1,$B10))&gt;INDEX(Kalender!$B$68:$B$77,MAX(1,$B10))),1,0)+IF(OR(AND($C10&gt;0,INDEX(Kalender!FI$81:FI$110,MAX(1,$C10))&gt;INDEX(Kalender!$B$81:$B$110,MAX(1,$C10))),AND($D10&gt;0,INDEX(Kalender!FI$81:FI$110,MAX(1,$D10))&gt;INDEX(Kalender!$B$81:$B$110,MAX(1,$D10))),AND($E10&gt;0,INDEX(Kalender!FI$81:FI$110,MAX(1,$E10))&gt;INDEX(Kalender!$B$81:$B$110,MAX(1,$E10))),AND($F10&gt;0,INDEX(Kalender!FI$81:FI$110,MAX(1,$F10))&gt;INDEX(Kalender!$B$81:$B$110,MAX(1,$F10)))),2,0))</f>
        <v>0</v>
      </c>
      <c r="FJ10" s="5" t="n">
        <f aca="false">IF(Kalender!FJ10&lt;&gt;1,0,IF(AND($B10&gt;0,INDEX(Kalender!FJ$68:FJ$77,MAX(1,$B10))&gt;INDEX(Kalender!$B$68:$B$77,MAX(1,$B10))),1,0)+IF(OR(AND($C10&gt;0,INDEX(Kalender!FJ$81:FJ$110,MAX(1,$C10))&gt;INDEX(Kalender!$B$81:$B$110,MAX(1,$C10))),AND($D10&gt;0,INDEX(Kalender!FJ$81:FJ$110,MAX(1,$D10))&gt;INDEX(Kalender!$B$81:$B$110,MAX(1,$D10))),AND($E10&gt;0,INDEX(Kalender!FJ$81:FJ$110,MAX(1,$E10))&gt;INDEX(Kalender!$B$81:$B$110,MAX(1,$E10))),AND($F10&gt;0,INDEX(Kalender!FJ$81:FJ$110,MAX(1,$F10))&gt;INDEX(Kalender!$B$81:$B$110,MAX(1,$F10)))),2,0))</f>
        <v>0</v>
      </c>
      <c r="FK10" s="5" t="n">
        <f aca="false">IF(Kalender!FK10&lt;&gt;1,0,IF(AND($B10&gt;0,INDEX(Kalender!FK$68:FK$77,MAX(1,$B10))&gt;INDEX(Kalender!$B$68:$B$77,MAX(1,$B10))),1,0)+IF(OR(AND($C10&gt;0,INDEX(Kalender!FK$81:FK$110,MAX(1,$C10))&gt;INDEX(Kalender!$B$81:$B$110,MAX(1,$C10))),AND($D10&gt;0,INDEX(Kalender!FK$81:FK$110,MAX(1,$D10))&gt;INDEX(Kalender!$B$81:$B$110,MAX(1,$D10))),AND($E10&gt;0,INDEX(Kalender!FK$81:FK$110,MAX(1,$E10))&gt;INDEX(Kalender!$B$81:$B$110,MAX(1,$E10))),AND($F10&gt;0,INDEX(Kalender!FK$81:FK$110,MAX(1,$F10))&gt;INDEX(Kalender!$B$81:$B$110,MAX(1,$F10)))),2,0))</f>
        <v>0</v>
      </c>
      <c r="FL10" s="5" t="n">
        <f aca="false">IF(Kalender!FL10&lt;&gt;1,0,IF(AND($B10&gt;0,INDEX(Kalender!FL$68:FL$77,MAX(1,$B10))&gt;INDEX(Kalender!$B$68:$B$77,MAX(1,$B10))),1,0)+IF(OR(AND($C10&gt;0,INDEX(Kalender!FL$81:FL$110,MAX(1,$C10))&gt;INDEX(Kalender!$B$81:$B$110,MAX(1,$C10))),AND($D10&gt;0,INDEX(Kalender!FL$81:FL$110,MAX(1,$D10))&gt;INDEX(Kalender!$B$81:$B$110,MAX(1,$D10))),AND($E10&gt;0,INDEX(Kalender!FL$81:FL$110,MAX(1,$E10))&gt;INDEX(Kalender!$B$81:$B$110,MAX(1,$E10))),AND($F10&gt;0,INDEX(Kalender!FL$81:FL$110,MAX(1,$F10))&gt;INDEX(Kalender!$B$81:$B$110,MAX(1,$F10)))),2,0))</f>
        <v>0</v>
      </c>
      <c r="FM10" s="5" t="n">
        <f aca="false">IF(Kalender!FM10&lt;&gt;1,0,IF(AND($B10&gt;0,INDEX(Kalender!FM$68:FM$77,MAX(1,$B10))&gt;INDEX(Kalender!$B$68:$B$77,MAX(1,$B10))),1,0)+IF(OR(AND($C10&gt;0,INDEX(Kalender!FM$81:FM$110,MAX(1,$C10))&gt;INDEX(Kalender!$B$81:$B$110,MAX(1,$C10))),AND($D10&gt;0,INDEX(Kalender!FM$81:FM$110,MAX(1,$D10))&gt;INDEX(Kalender!$B$81:$B$110,MAX(1,$D10))),AND($E10&gt;0,INDEX(Kalender!FM$81:FM$110,MAX(1,$E10))&gt;INDEX(Kalender!$B$81:$B$110,MAX(1,$E10))),AND($F10&gt;0,INDEX(Kalender!FM$81:FM$110,MAX(1,$F10))&gt;INDEX(Kalender!$B$81:$B$110,MAX(1,$F10)))),2,0))</f>
        <v>0</v>
      </c>
      <c r="FN10" s="5" t="n">
        <f aca="false">IF(Kalender!FN10&lt;&gt;1,0,IF(AND($B10&gt;0,INDEX(Kalender!FN$68:FN$77,MAX(1,$B10))&gt;INDEX(Kalender!$B$68:$B$77,MAX(1,$B10))),1,0)+IF(OR(AND($C10&gt;0,INDEX(Kalender!FN$81:FN$110,MAX(1,$C10))&gt;INDEX(Kalender!$B$81:$B$110,MAX(1,$C10))),AND($D10&gt;0,INDEX(Kalender!FN$81:FN$110,MAX(1,$D10))&gt;INDEX(Kalender!$B$81:$B$110,MAX(1,$D10))),AND($E10&gt;0,INDEX(Kalender!FN$81:FN$110,MAX(1,$E10))&gt;INDEX(Kalender!$B$81:$B$110,MAX(1,$E10))),AND($F10&gt;0,INDEX(Kalender!FN$81:FN$110,MAX(1,$F10))&gt;INDEX(Kalender!$B$81:$B$110,MAX(1,$F10)))),2,0))</f>
        <v>0</v>
      </c>
      <c r="FO10" s="5" t="n">
        <f aca="false">IF(Kalender!FO10&lt;&gt;1,0,IF(AND($B10&gt;0,INDEX(Kalender!FO$68:FO$77,MAX(1,$B10))&gt;INDEX(Kalender!$B$68:$B$77,MAX(1,$B10))),1,0)+IF(OR(AND($C10&gt;0,INDEX(Kalender!FO$81:FO$110,MAX(1,$C10))&gt;INDEX(Kalender!$B$81:$B$110,MAX(1,$C10))),AND($D10&gt;0,INDEX(Kalender!FO$81:FO$110,MAX(1,$D10))&gt;INDEX(Kalender!$B$81:$B$110,MAX(1,$D10))),AND($E10&gt;0,INDEX(Kalender!FO$81:FO$110,MAX(1,$E10))&gt;INDEX(Kalender!$B$81:$B$110,MAX(1,$E10))),AND($F10&gt;0,INDEX(Kalender!FO$81:FO$110,MAX(1,$F10))&gt;INDEX(Kalender!$B$81:$B$110,MAX(1,$F10)))),2,0))</f>
        <v>0</v>
      </c>
      <c r="FP10" s="5" t="n">
        <f aca="false">IF(Kalender!FP10&lt;&gt;1,0,IF(AND($B10&gt;0,INDEX(Kalender!FP$68:FP$77,MAX(1,$B10))&gt;INDEX(Kalender!$B$68:$B$77,MAX(1,$B10))),1,0)+IF(OR(AND($C10&gt;0,INDEX(Kalender!FP$81:FP$110,MAX(1,$C10))&gt;INDEX(Kalender!$B$81:$B$110,MAX(1,$C10))),AND($D10&gt;0,INDEX(Kalender!FP$81:FP$110,MAX(1,$D10))&gt;INDEX(Kalender!$B$81:$B$110,MAX(1,$D10))),AND($E10&gt;0,INDEX(Kalender!FP$81:FP$110,MAX(1,$E10))&gt;INDEX(Kalender!$B$81:$B$110,MAX(1,$E10))),AND($F10&gt;0,INDEX(Kalender!FP$81:FP$110,MAX(1,$F10))&gt;INDEX(Kalender!$B$81:$B$110,MAX(1,$F10)))),2,0))</f>
        <v>0</v>
      </c>
      <c r="FQ10" s="5" t="n">
        <f aca="false">IF(Kalender!FQ10&lt;&gt;1,0,IF(AND($B10&gt;0,INDEX(Kalender!FQ$68:FQ$77,MAX(1,$B10))&gt;INDEX(Kalender!$B$68:$B$77,MAX(1,$B10))),1,0)+IF(OR(AND($C10&gt;0,INDEX(Kalender!FQ$81:FQ$110,MAX(1,$C10))&gt;INDEX(Kalender!$B$81:$B$110,MAX(1,$C10))),AND($D10&gt;0,INDEX(Kalender!FQ$81:FQ$110,MAX(1,$D10))&gt;INDEX(Kalender!$B$81:$B$110,MAX(1,$D10))),AND($E10&gt;0,INDEX(Kalender!FQ$81:FQ$110,MAX(1,$E10))&gt;INDEX(Kalender!$B$81:$B$110,MAX(1,$E10))),AND($F10&gt;0,INDEX(Kalender!FQ$81:FQ$110,MAX(1,$F10))&gt;INDEX(Kalender!$B$81:$B$110,MAX(1,$F10)))),2,0))</f>
        <v>0</v>
      </c>
      <c r="FR10" s="5" t="n">
        <f aca="false">IF(Kalender!FR10&lt;&gt;1,0,IF(AND($B10&gt;0,INDEX(Kalender!FR$68:FR$77,MAX(1,$B10))&gt;INDEX(Kalender!$B$68:$B$77,MAX(1,$B10))),1,0)+IF(OR(AND($C10&gt;0,INDEX(Kalender!FR$81:FR$110,MAX(1,$C10))&gt;INDEX(Kalender!$B$81:$B$110,MAX(1,$C10))),AND($D10&gt;0,INDEX(Kalender!FR$81:FR$110,MAX(1,$D10))&gt;INDEX(Kalender!$B$81:$B$110,MAX(1,$D10))),AND($E10&gt;0,INDEX(Kalender!FR$81:FR$110,MAX(1,$E10))&gt;INDEX(Kalender!$B$81:$B$110,MAX(1,$E10))),AND($F10&gt;0,INDEX(Kalender!FR$81:FR$110,MAX(1,$F10))&gt;INDEX(Kalender!$B$81:$B$110,MAX(1,$F10)))),2,0))</f>
        <v>0</v>
      </c>
      <c r="FS10" s="5" t="n">
        <f aca="false">IF(Kalender!FS10&lt;&gt;1,0,IF(AND($B10&gt;0,INDEX(Kalender!FS$68:FS$77,MAX(1,$B10))&gt;INDEX(Kalender!$B$68:$B$77,MAX(1,$B10))),1,0)+IF(OR(AND($C10&gt;0,INDEX(Kalender!FS$81:FS$110,MAX(1,$C10))&gt;INDEX(Kalender!$B$81:$B$110,MAX(1,$C10))),AND($D10&gt;0,INDEX(Kalender!FS$81:FS$110,MAX(1,$D10))&gt;INDEX(Kalender!$B$81:$B$110,MAX(1,$D10))),AND($E10&gt;0,INDEX(Kalender!FS$81:FS$110,MAX(1,$E10))&gt;INDEX(Kalender!$B$81:$B$110,MAX(1,$E10))),AND($F10&gt;0,INDEX(Kalender!FS$81:FS$110,MAX(1,$F10))&gt;INDEX(Kalender!$B$81:$B$110,MAX(1,$F10)))),2,0))</f>
        <v>0</v>
      </c>
      <c r="FT10" s="5" t="n">
        <f aca="false">IF(Kalender!FT10&lt;&gt;1,0,IF(AND($B10&gt;0,INDEX(Kalender!FT$68:FT$77,MAX(1,$B10))&gt;INDEX(Kalender!$B$68:$B$77,MAX(1,$B10))),1,0)+IF(OR(AND($C10&gt;0,INDEX(Kalender!FT$81:FT$110,MAX(1,$C10))&gt;INDEX(Kalender!$B$81:$B$110,MAX(1,$C10))),AND($D10&gt;0,INDEX(Kalender!FT$81:FT$110,MAX(1,$D10))&gt;INDEX(Kalender!$B$81:$B$110,MAX(1,$D10))),AND($E10&gt;0,INDEX(Kalender!FT$81:FT$110,MAX(1,$E10))&gt;INDEX(Kalender!$B$81:$B$110,MAX(1,$E10))),AND($F10&gt;0,INDEX(Kalender!FT$81:FT$110,MAX(1,$F10))&gt;INDEX(Kalender!$B$81:$B$110,MAX(1,$F10)))),2,0))</f>
        <v>0</v>
      </c>
      <c r="FU10" s="5" t="n">
        <f aca="false">IF(Kalender!FU10&lt;&gt;1,0,IF(AND($B10&gt;0,INDEX(Kalender!FU$68:FU$77,MAX(1,$B10))&gt;INDEX(Kalender!$B$68:$B$77,MAX(1,$B10))),1,0)+IF(OR(AND($C10&gt;0,INDEX(Kalender!FU$81:FU$110,MAX(1,$C10))&gt;INDEX(Kalender!$B$81:$B$110,MAX(1,$C10))),AND($D10&gt;0,INDEX(Kalender!FU$81:FU$110,MAX(1,$D10))&gt;INDEX(Kalender!$B$81:$B$110,MAX(1,$D10))),AND($E10&gt;0,INDEX(Kalender!FU$81:FU$110,MAX(1,$E10))&gt;INDEX(Kalender!$B$81:$B$110,MAX(1,$E10))),AND($F10&gt;0,INDEX(Kalender!FU$81:FU$110,MAX(1,$F10))&gt;INDEX(Kalender!$B$81:$B$110,MAX(1,$F10)))),2,0))</f>
        <v>0</v>
      </c>
      <c r="FV10" s="5" t="n">
        <f aca="false">IF(Kalender!FV10&lt;&gt;1,0,IF(AND($B10&gt;0,INDEX(Kalender!FV$68:FV$77,MAX(1,$B10))&gt;INDEX(Kalender!$B$68:$B$77,MAX(1,$B10))),1,0)+IF(OR(AND($C10&gt;0,INDEX(Kalender!FV$81:FV$110,MAX(1,$C10))&gt;INDEX(Kalender!$B$81:$B$110,MAX(1,$C10))),AND($D10&gt;0,INDEX(Kalender!FV$81:FV$110,MAX(1,$D10))&gt;INDEX(Kalender!$B$81:$B$110,MAX(1,$D10))),AND($E10&gt;0,INDEX(Kalender!FV$81:FV$110,MAX(1,$E10))&gt;INDEX(Kalender!$B$81:$B$110,MAX(1,$E10))),AND($F10&gt;0,INDEX(Kalender!FV$81:FV$110,MAX(1,$F10))&gt;INDEX(Kalender!$B$81:$B$110,MAX(1,$F10)))),2,0))</f>
        <v>0</v>
      </c>
      <c r="FW10" s="5" t="n">
        <f aca="false">IF(Kalender!FW10&lt;&gt;1,0,IF(AND($B10&gt;0,INDEX(Kalender!FW$68:FW$77,MAX(1,$B10))&gt;INDEX(Kalender!$B$68:$B$77,MAX(1,$B10))),1,0)+IF(OR(AND($C10&gt;0,INDEX(Kalender!FW$81:FW$110,MAX(1,$C10))&gt;INDEX(Kalender!$B$81:$B$110,MAX(1,$C10))),AND($D10&gt;0,INDEX(Kalender!FW$81:FW$110,MAX(1,$D10))&gt;INDEX(Kalender!$B$81:$B$110,MAX(1,$D10))),AND($E10&gt;0,INDEX(Kalender!FW$81:FW$110,MAX(1,$E10))&gt;INDEX(Kalender!$B$81:$B$110,MAX(1,$E10))),AND($F10&gt;0,INDEX(Kalender!FW$81:FW$110,MAX(1,$F10))&gt;INDEX(Kalender!$B$81:$B$110,MAX(1,$F10)))),2,0))</f>
        <v>0</v>
      </c>
      <c r="FX10" s="5" t="n">
        <f aca="false">IF(Kalender!FX10&lt;&gt;1,0,IF(AND($B10&gt;0,INDEX(Kalender!FX$68:FX$77,MAX(1,$B10))&gt;INDEX(Kalender!$B$68:$B$77,MAX(1,$B10))),1,0)+IF(OR(AND($C10&gt;0,INDEX(Kalender!FX$81:FX$110,MAX(1,$C10))&gt;INDEX(Kalender!$B$81:$B$110,MAX(1,$C10))),AND($D10&gt;0,INDEX(Kalender!FX$81:FX$110,MAX(1,$D10))&gt;INDEX(Kalender!$B$81:$B$110,MAX(1,$D10))),AND($E10&gt;0,INDEX(Kalender!FX$81:FX$110,MAX(1,$E10))&gt;INDEX(Kalender!$B$81:$B$110,MAX(1,$E10))),AND($F10&gt;0,INDEX(Kalender!FX$81:FX$110,MAX(1,$F10))&gt;INDEX(Kalender!$B$81:$B$110,MAX(1,$F10)))),2,0))</f>
        <v>0</v>
      </c>
      <c r="FY10" s="5" t="n">
        <f aca="false">IF(Kalender!FY10&lt;&gt;1,0,IF(AND($B10&gt;0,INDEX(Kalender!FY$68:FY$77,MAX(1,$B10))&gt;INDEX(Kalender!$B$68:$B$77,MAX(1,$B10))),1,0)+IF(OR(AND($C10&gt;0,INDEX(Kalender!FY$81:FY$110,MAX(1,$C10))&gt;INDEX(Kalender!$B$81:$B$110,MAX(1,$C10))),AND($D10&gt;0,INDEX(Kalender!FY$81:FY$110,MAX(1,$D10))&gt;INDEX(Kalender!$B$81:$B$110,MAX(1,$D10))),AND($E10&gt;0,INDEX(Kalender!FY$81:FY$110,MAX(1,$E10))&gt;INDEX(Kalender!$B$81:$B$110,MAX(1,$E10))),AND($F10&gt;0,INDEX(Kalender!FY$81:FY$110,MAX(1,$F10))&gt;INDEX(Kalender!$B$81:$B$110,MAX(1,$F10)))),2,0))</f>
        <v>0</v>
      </c>
      <c r="FZ10" s="5" t="n">
        <f aca="false">IF(Kalender!FZ10&lt;&gt;1,0,IF(AND($B10&gt;0,INDEX(Kalender!FZ$68:FZ$77,MAX(1,$B10))&gt;INDEX(Kalender!$B$68:$B$77,MAX(1,$B10))),1,0)+IF(OR(AND($C10&gt;0,INDEX(Kalender!FZ$81:FZ$110,MAX(1,$C10))&gt;INDEX(Kalender!$B$81:$B$110,MAX(1,$C10))),AND($D10&gt;0,INDEX(Kalender!FZ$81:FZ$110,MAX(1,$D10))&gt;INDEX(Kalender!$B$81:$B$110,MAX(1,$D10))),AND($E10&gt;0,INDEX(Kalender!FZ$81:FZ$110,MAX(1,$E10))&gt;INDEX(Kalender!$B$81:$B$110,MAX(1,$E10))),AND($F10&gt;0,INDEX(Kalender!FZ$81:FZ$110,MAX(1,$F10))&gt;INDEX(Kalender!$B$81:$B$110,MAX(1,$F10)))),2,0))</f>
        <v>0</v>
      </c>
      <c r="GA10" s="5" t="n">
        <f aca="false">IF(Kalender!GA10&lt;&gt;1,0,IF(AND($B10&gt;0,INDEX(Kalender!GA$68:GA$77,MAX(1,$B10))&gt;INDEX(Kalender!$B$68:$B$77,MAX(1,$B10))),1,0)+IF(OR(AND($C10&gt;0,INDEX(Kalender!GA$81:GA$110,MAX(1,$C10))&gt;INDEX(Kalender!$B$81:$B$110,MAX(1,$C10))),AND($D10&gt;0,INDEX(Kalender!GA$81:GA$110,MAX(1,$D10))&gt;INDEX(Kalender!$B$81:$B$110,MAX(1,$D10))),AND($E10&gt;0,INDEX(Kalender!GA$81:GA$110,MAX(1,$E10))&gt;INDEX(Kalender!$B$81:$B$110,MAX(1,$E10))),AND($F10&gt;0,INDEX(Kalender!GA$81:GA$110,MAX(1,$F10))&gt;INDEX(Kalender!$B$81:$B$110,MAX(1,$F10)))),2,0))</f>
        <v>0</v>
      </c>
      <c r="GB10" s="5" t="n">
        <f aca="false">IF(Kalender!GB10&lt;&gt;1,0,IF(AND($B10&gt;0,INDEX(Kalender!GB$68:GB$77,MAX(1,$B10))&gt;INDEX(Kalender!$B$68:$B$77,MAX(1,$B10))),1,0)+IF(OR(AND($C10&gt;0,INDEX(Kalender!GB$81:GB$110,MAX(1,$C10))&gt;INDEX(Kalender!$B$81:$B$110,MAX(1,$C10))),AND($D10&gt;0,INDEX(Kalender!GB$81:GB$110,MAX(1,$D10))&gt;INDEX(Kalender!$B$81:$B$110,MAX(1,$D10))),AND($E10&gt;0,INDEX(Kalender!GB$81:GB$110,MAX(1,$E10))&gt;INDEX(Kalender!$B$81:$B$110,MAX(1,$E10))),AND($F10&gt;0,INDEX(Kalender!GB$81:GB$110,MAX(1,$F10))&gt;INDEX(Kalender!$B$81:$B$110,MAX(1,$F10)))),2,0))</f>
        <v>0</v>
      </c>
      <c r="GC10" s="5" t="n">
        <f aca="false">IF(Kalender!GC10&lt;&gt;1,0,IF(AND($B10&gt;0,INDEX(Kalender!GC$68:GC$77,MAX(1,$B10))&gt;INDEX(Kalender!$B$68:$B$77,MAX(1,$B10))),1,0)+IF(OR(AND($C10&gt;0,INDEX(Kalender!GC$81:GC$110,MAX(1,$C10))&gt;INDEX(Kalender!$B$81:$B$110,MAX(1,$C10))),AND($D10&gt;0,INDEX(Kalender!GC$81:GC$110,MAX(1,$D10))&gt;INDEX(Kalender!$B$81:$B$110,MAX(1,$D10))),AND($E10&gt;0,INDEX(Kalender!GC$81:GC$110,MAX(1,$E10))&gt;INDEX(Kalender!$B$81:$B$110,MAX(1,$E10))),AND($F10&gt;0,INDEX(Kalender!GC$81:GC$110,MAX(1,$F10))&gt;INDEX(Kalender!$B$81:$B$110,MAX(1,$F10)))),2,0))</f>
        <v>0</v>
      </c>
      <c r="GD10" s="5" t="n">
        <f aca="false">IF(Kalender!GD10&lt;&gt;1,0,IF(AND($B10&gt;0,INDEX(Kalender!GD$68:GD$77,MAX(1,$B10))&gt;INDEX(Kalender!$B$68:$B$77,MAX(1,$B10))),1,0)+IF(OR(AND($C10&gt;0,INDEX(Kalender!GD$81:GD$110,MAX(1,$C10))&gt;INDEX(Kalender!$B$81:$B$110,MAX(1,$C10))),AND($D10&gt;0,INDEX(Kalender!GD$81:GD$110,MAX(1,$D10))&gt;INDEX(Kalender!$B$81:$B$110,MAX(1,$D10))),AND($E10&gt;0,INDEX(Kalender!GD$81:GD$110,MAX(1,$E10))&gt;INDEX(Kalender!$B$81:$B$110,MAX(1,$E10))),AND($F10&gt;0,INDEX(Kalender!GD$81:GD$110,MAX(1,$F10))&gt;INDEX(Kalender!$B$81:$B$110,MAX(1,$F10)))),2,0))</f>
        <v>0</v>
      </c>
      <c r="GE10" s="5" t="n">
        <f aca="false">IF(Kalender!GE10&lt;&gt;1,0,IF(AND($B10&gt;0,INDEX(Kalender!GE$68:GE$77,MAX(1,$B10))&gt;INDEX(Kalender!$B$68:$B$77,MAX(1,$B10))),1,0)+IF(OR(AND($C10&gt;0,INDEX(Kalender!GE$81:GE$110,MAX(1,$C10))&gt;INDEX(Kalender!$B$81:$B$110,MAX(1,$C10))),AND($D10&gt;0,INDEX(Kalender!GE$81:GE$110,MAX(1,$D10))&gt;INDEX(Kalender!$B$81:$B$110,MAX(1,$D10))),AND($E10&gt;0,INDEX(Kalender!GE$81:GE$110,MAX(1,$E10))&gt;INDEX(Kalender!$B$81:$B$110,MAX(1,$E10))),AND($F10&gt;0,INDEX(Kalender!GE$81:GE$110,MAX(1,$F10))&gt;INDEX(Kalender!$B$81:$B$110,MAX(1,$F10)))),2,0))</f>
        <v>0</v>
      </c>
      <c r="GF10" s="5" t="n">
        <f aca="false">IF(Kalender!GF10&lt;&gt;1,0,IF(AND($B10&gt;0,INDEX(Kalender!GF$68:GF$77,MAX(1,$B10))&gt;INDEX(Kalender!$B$68:$B$77,MAX(1,$B10))),1,0)+IF(OR(AND($C10&gt;0,INDEX(Kalender!GF$81:GF$110,MAX(1,$C10))&gt;INDEX(Kalender!$B$81:$B$110,MAX(1,$C10))),AND($D10&gt;0,INDEX(Kalender!GF$81:GF$110,MAX(1,$D10))&gt;INDEX(Kalender!$B$81:$B$110,MAX(1,$D10))),AND($E10&gt;0,INDEX(Kalender!GF$81:GF$110,MAX(1,$E10))&gt;INDEX(Kalender!$B$81:$B$110,MAX(1,$E10))),AND($F10&gt;0,INDEX(Kalender!GF$81:GF$110,MAX(1,$F10))&gt;INDEX(Kalender!$B$81:$B$110,MAX(1,$F10)))),2,0))</f>
        <v>0</v>
      </c>
      <c r="GG10" s="5" t="n">
        <f aca="false">IF(Kalender!GG10&lt;&gt;1,0,IF(AND($B10&gt;0,INDEX(Kalender!GG$68:GG$77,MAX(1,$B10))&gt;INDEX(Kalender!$B$68:$B$77,MAX(1,$B10))),1,0)+IF(OR(AND($C10&gt;0,INDEX(Kalender!GG$81:GG$110,MAX(1,$C10))&gt;INDEX(Kalender!$B$81:$B$110,MAX(1,$C10))),AND($D10&gt;0,INDEX(Kalender!GG$81:GG$110,MAX(1,$D10))&gt;INDEX(Kalender!$B$81:$B$110,MAX(1,$D10))),AND($E10&gt;0,INDEX(Kalender!GG$81:GG$110,MAX(1,$E10))&gt;INDEX(Kalender!$B$81:$B$110,MAX(1,$E10))),AND($F10&gt;0,INDEX(Kalender!GG$81:GG$110,MAX(1,$F10))&gt;INDEX(Kalender!$B$81:$B$110,MAX(1,$F10)))),2,0))</f>
        <v>0</v>
      </c>
      <c r="GH10" s="5" t="n">
        <f aca="false">IF(Kalender!GH10&lt;&gt;1,0,IF(AND($B10&gt;0,INDEX(Kalender!GH$68:GH$77,MAX(1,$B10))&gt;INDEX(Kalender!$B$68:$B$77,MAX(1,$B10))),1,0)+IF(OR(AND($C10&gt;0,INDEX(Kalender!GH$81:GH$110,MAX(1,$C10))&gt;INDEX(Kalender!$B$81:$B$110,MAX(1,$C10))),AND($D10&gt;0,INDEX(Kalender!GH$81:GH$110,MAX(1,$D10))&gt;INDEX(Kalender!$B$81:$B$110,MAX(1,$D10))),AND($E10&gt;0,INDEX(Kalender!GH$81:GH$110,MAX(1,$E10))&gt;INDEX(Kalender!$B$81:$B$110,MAX(1,$E10))),AND($F10&gt;0,INDEX(Kalender!GH$81:GH$110,MAX(1,$F10))&gt;INDEX(Kalender!$B$81:$B$110,MAX(1,$F10)))),2,0))</f>
        <v>0</v>
      </c>
      <c r="GI10" s="5" t="n">
        <f aca="false">IF(Kalender!GI10&lt;&gt;1,0,IF(AND($B10&gt;0,INDEX(Kalender!GI$68:GI$77,MAX(1,$B10))&gt;INDEX(Kalender!$B$68:$B$77,MAX(1,$B10))),1,0)+IF(OR(AND($C10&gt;0,INDEX(Kalender!GI$81:GI$110,MAX(1,$C10))&gt;INDEX(Kalender!$B$81:$B$110,MAX(1,$C10))),AND($D10&gt;0,INDEX(Kalender!GI$81:GI$110,MAX(1,$D10))&gt;INDEX(Kalender!$B$81:$B$110,MAX(1,$D10))),AND($E10&gt;0,INDEX(Kalender!GI$81:GI$110,MAX(1,$E10))&gt;INDEX(Kalender!$B$81:$B$110,MAX(1,$E10))),AND($F10&gt;0,INDEX(Kalender!GI$81:GI$110,MAX(1,$F10))&gt;INDEX(Kalender!$B$81:$B$110,MAX(1,$F10)))),2,0))</f>
        <v>0</v>
      </c>
      <c r="GJ10" s="5" t="n">
        <f aca="false">IF(Kalender!GJ10&lt;&gt;1,0,IF(AND($B10&gt;0,INDEX(Kalender!GJ$68:GJ$77,MAX(1,$B10))&gt;INDEX(Kalender!$B$68:$B$77,MAX(1,$B10))),1,0)+IF(OR(AND($C10&gt;0,INDEX(Kalender!GJ$81:GJ$110,MAX(1,$C10))&gt;INDEX(Kalender!$B$81:$B$110,MAX(1,$C10))),AND($D10&gt;0,INDEX(Kalender!GJ$81:GJ$110,MAX(1,$D10))&gt;INDEX(Kalender!$B$81:$B$110,MAX(1,$D10))),AND($E10&gt;0,INDEX(Kalender!GJ$81:GJ$110,MAX(1,$E10))&gt;INDEX(Kalender!$B$81:$B$110,MAX(1,$E10))),AND($F10&gt;0,INDEX(Kalender!GJ$81:GJ$110,MAX(1,$F10))&gt;INDEX(Kalender!$B$81:$B$110,MAX(1,$F10)))),2,0))</f>
        <v>0</v>
      </c>
      <c r="GK10" s="5" t="n">
        <f aca="false">IF(Kalender!GK10&lt;&gt;1,0,IF(AND($B10&gt;0,INDEX(Kalender!GK$68:GK$77,MAX(1,$B10))&gt;INDEX(Kalender!$B$68:$B$77,MAX(1,$B10))),1,0)+IF(OR(AND($C10&gt;0,INDEX(Kalender!GK$81:GK$110,MAX(1,$C10))&gt;INDEX(Kalender!$B$81:$B$110,MAX(1,$C10))),AND($D10&gt;0,INDEX(Kalender!GK$81:GK$110,MAX(1,$D10))&gt;INDEX(Kalender!$B$81:$B$110,MAX(1,$D10))),AND($E10&gt;0,INDEX(Kalender!GK$81:GK$110,MAX(1,$E10))&gt;INDEX(Kalender!$B$81:$B$110,MAX(1,$E10))),AND($F10&gt;0,INDEX(Kalender!GK$81:GK$110,MAX(1,$F10))&gt;INDEX(Kalender!$B$81:$B$110,MAX(1,$F10)))),2,0))</f>
        <v>0</v>
      </c>
      <c r="GL10" s="5" t="n">
        <f aca="false">IF(Kalender!GL10&lt;&gt;1,0,IF(AND($B10&gt;0,INDEX(Kalender!GL$68:GL$77,MAX(1,$B10))&gt;INDEX(Kalender!$B$68:$B$77,MAX(1,$B10))),1,0)+IF(OR(AND($C10&gt;0,INDEX(Kalender!GL$81:GL$110,MAX(1,$C10))&gt;INDEX(Kalender!$B$81:$B$110,MAX(1,$C10))),AND($D10&gt;0,INDEX(Kalender!GL$81:GL$110,MAX(1,$D10))&gt;INDEX(Kalender!$B$81:$B$110,MAX(1,$D10))),AND($E10&gt;0,INDEX(Kalender!GL$81:GL$110,MAX(1,$E10))&gt;INDEX(Kalender!$B$81:$B$110,MAX(1,$E10))),AND($F10&gt;0,INDEX(Kalender!GL$81:GL$110,MAX(1,$F10))&gt;INDEX(Kalender!$B$81:$B$110,MAX(1,$F10)))),2,0))</f>
        <v>0</v>
      </c>
      <c r="GM10" s="5" t="n">
        <f aca="false">IF(Kalender!GM10&lt;&gt;1,0,IF(AND($B10&gt;0,INDEX(Kalender!GM$68:GM$77,MAX(1,$B10))&gt;INDEX(Kalender!$B$68:$B$77,MAX(1,$B10))),1,0)+IF(OR(AND($C10&gt;0,INDEX(Kalender!GM$81:GM$110,MAX(1,$C10))&gt;INDEX(Kalender!$B$81:$B$110,MAX(1,$C10))),AND($D10&gt;0,INDEX(Kalender!GM$81:GM$110,MAX(1,$D10))&gt;INDEX(Kalender!$B$81:$B$110,MAX(1,$D10))),AND($E10&gt;0,INDEX(Kalender!GM$81:GM$110,MAX(1,$E10))&gt;INDEX(Kalender!$B$81:$B$110,MAX(1,$E10))),AND($F10&gt;0,INDEX(Kalender!GM$81:GM$110,MAX(1,$F10))&gt;INDEX(Kalender!$B$81:$B$110,MAX(1,$F10)))),2,0))</f>
        <v>0</v>
      </c>
      <c r="GN10" s="5" t="n">
        <f aca="false">IF(Kalender!GN10&lt;&gt;1,0,IF(AND($B10&gt;0,INDEX(Kalender!GN$68:GN$77,MAX(1,$B10))&gt;INDEX(Kalender!$B$68:$B$77,MAX(1,$B10))),1,0)+IF(OR(AND($C10&gt;0,INDEX(Kalender!GN$81:GN$110,MAX(1,$C10))&gt;INDEX(Kalender!$B$81:$B$110,MAX(1,$C10))),AND($D10&gt;0,INDEX(Kalender!GN$81:GN$110,MAX(1,$D10))&gt;INDEX(Kalender!$B$81:$B$110,MAX(1,$D10))),AND($E10&gt;0,INDEX(Kalender!GN$81:GN$110,MAX(1,$E10))&gt;INDEX(Kalender!$B$81:$B$110,MAX(1,$E10))),AND($F10&gt;0,INDEX(Kalender!GN$81:GN$110,MAX(1,$F10))&gt;INDEX(Kalender!$B$81:$B$110,MAX(1,$F10)))),2,0))</f>
        <v>0</v>
      </c>
      <c r="GO10" s="5" t="n">
        <f aca="false">IF(Kalender!GO10&lt;&gt;1,0,IF(AND($B10&gt;0,INDEX(Kalender!GO$68:GO$77,MAX(1,$B10))&gt;INDEX(Kalender!$B$68:$B$77,MAX(1,$B10))),1,0)+IF(OR(AND($C10&gt;0,INDEX(Kalender!GO$81:GO$110,MAX(1,$C10))&gt;INDEX(Kalender!$B$81:$B$110,MAX(1,$C10))),AND($D10&gt;0,INDEX(Kalender!GO$81:GO$110,MAX(1,$D10))&gt;INDEX(Kalender!$B$81:$B$110,MAX(1,$D10))),AND($E10&gt;0,INDEX(Kalender!GO$81:GO$110,MAX(1,$E10))&gt;INDEX(Kalender!$B$81:$B$110,MAX(1,$E10))),AND($F10&gt;0,INDEX(Kalender!GO$81:GO$110,MAX(1,$F10))&gt;INDEX(Kalender!$B$81:$B$110,MAX(1,$F10)))),2,0))</f>
        <v>0</v>
      </c>
      <c r="GP10" s="5" t="n">
        <f aca="false">IF(Kalender!GP10&lt;&gt;1,0,IF(AND($B10&gt;0,INDEX(Kalender!GP$68:GP$77,MAX(1,$B10))&gt;INDEX(Kalender!$B$68:$B$77,MAX(1,$B10))),1,0)+IF(OR(AND($C10&gt;0,INDEX(Kalender!GP$81:GP$110,MAX(1,$C10))&gt;INDEX(Kalender!$B$81:$B$110,MAX(1,$C10))),AND($D10&gt;0,INDEX(Kalender!GP$81:GP$110,MAX(1,$D10))&gt;INDEX(Kalender!$B$81:$B$110,MAX(1,$D10))),AND($E10&gt;0,INDEX(Kalender!GP$81:GP$110,MAX(1,$E10))&gt;INDEX(Kalender!$B$81:$B$110,MAX(1,$E10))),AND($F10&gt;0,INDEX(Kalender!GP$81:GP$110,MAX(1,$F10))&gt;INDEX(Kalender!$B$81:$B$110,MAX(1,$F10)))),2,0))</f>
        <v>0</v>
      </c>
      <c r="GQ10" s="5" t="n">
        <f aca="false">IF(Kalender!GQ10&lt;&gt;1,0,IF(AND($B10&gt;0,INDEX(Kalender!GQ$68:GQ$77,MAX(1,$B10))&gt;INDEX(Kalender!$B$68:$B$77,MAX(1,$B10))),1,0)+IF(OR(AND($C10&gt;0,INDEX(Kalender!GQ$81:GQ$110,MAX(1,$C10))&gt;INDEX(Kalender!$B$81:$B$110,MAX(1,$C10))),AND($D10&gt;0,INDEX(Kalender!GQ$81:GQ$110,MAX(1,$D10))&gt;INDEX(Kalender!$B$81:$B$110,MAX(1,$D10))),AND($E10&gt;0,INDEX(Kalender!GQ$81:GQ$110,MAX(1,$E10))&gt;INDEX(Kalender!$B$81:$B$110,MAX(1,$E10))),AND($F10&gt;0,INDEX(Kalender!GQ$81:GQ$110,MAX(1,$F10))&gt;INDEX(Kalender!$B$81:$B$110,MAX(1,$F10)))),2,0))</f>
        <v>0</v>
      </c>
      <c r="GR10" s="5" t="n">
        <f aca="false">IF(Kalender!GR10&lt;&gt;1,0,IF(AND($B10&gt;0,INDEX(Kalender!GR$68:GR$77,MAX(1,$B10))&gt;INDEX(Kalender!$B$68:$B$77,MAX(1,$B10))),1,0)+IF(OR(AND($C10&gt;0,INDEX(Kalender!GR$81:GR$110,MAX(1,$C10))&gt;INDEX(Kalender!$B$81:$B$110,MAX(1,$C10))),AND($D10&gt;0,INDEX(Kalender!GR$81:GR$110,MAX(1,$D10))&gt;INDEX(Kalender!$B$81:$B$110,MAX(1,$D10))),AND($E10&gt;0,INDEX(Kalender!GR$81:GR$110,MAX(1,$E10))&gt;INDEX(Kalender!$B$81:$B$110,MAX(1,$E10))),AND($F10&gt;0,INDEX(Kalender!GR$81:GR$110,MAX(1,$F10))&gt;INDEX(Kalender!$B$81:$B$110,MAX(1,$F10)))),2,0))</f>
        <v>0</v>
      </c>
      <c r="GS10" s="5" t="n">
        <f aca="false">IF(Kalender!GS10&lt;&gt;1,0,IF(AND($B10&gt;0,INDEX(Kalender!GS$68:GS$77,MAX(1,$B10))&gt;INDEX(Kalender!$B$68:$B$77,MAX(1,$B10))),1,0)+IF(OR(AND($C10&gt;0,INDEX(Kalender!GS$81:GS$110,MAX(1,$C10))&gt;INDEX(Kalender!$B$81:$B$110,MAX(1,$C10))),AND($D10&gt;0,INDEX(Kalender!GS$81:GS$110,MAX(1,$D10))&gt;INDEX(Kalender!$B$81:$B$110,MAX(1,$D10))),AND($E10&gt;0,INDEX(Kalender!GS$81:GS$110,MAX(1,$E10))&gt;INDEX(Kalender!$B$81:$B$110,MAX(1,$E10))),AND($F10&gt;0,INDEX(Kalender!GS$81:GS$110,MAX(1,$F10))&gt;INDEX(Kalender!$B$81:$B$110,MAX(1,$F10)))),2,0))</f>
        <v>0</v>
      </c>
      <c r="GT10" s="5" t="n">
        <f aca="false">IF(Kalender!GT10&lt;&gt;1,0,IF(AND($B10&gt;0,INDEX(Kalender!GT$68:GT$77,MAX(1,$B10))&gt;INDEX(Kalender!$B$68:$B$77,MAX(1,$B10))),1,0)+IF(OR(AND($C10&gt;0,INDEX(Kalender!GT$81:GT$110,MAX(1,$C10))&gt;INDEX(Kalender!$B$81:$B$110,MAX(1,$C10))),AND($D10&gt;0,INDEX(Kalender!GT$81:GT$110,MAX(1,$D10))&gt;INDEX(Kalender!$B$81:$B$110,MAX(1,$D10))),AND($E10&gt;0,INDEX(Kalender!GT$81:GT$110,MAX(1,$E10))&gt;INDEX(Kalender!$B$81:$B$110,MAX(1,$E10))),AND($F10&gt;0,INDEX(Kalender!GT$81:GT$110,MAX(1,$F10))&gt;INDEX(Kalender!$B$81:$B$110,MAX(1,$F10)))),2,0))</f>
        <v>0</v>
      </c>
      <c r="GU10" s="5" t="n">
        <f aca="false">IF(Kalender!GU10&lt;&gt;1,0,IF(AND($B10&gt;0,INDEX(Kalender!GU$68:GU$77,MAX(1,$B10))&gt;INDEX(Kalender!$B$68:$B$77,MAX(1,$B10))),1,0)+IF(OR(AND($C10&gt;0,INDEX(Kalender!GU$81:GU$110,MAX(1,$C10))&gt;INDEX(Kalender!$B$81:$B$110,MAX(1,$C10))),AND($D10&gt;0,INDEX(Kalender!GU$81:GU$110,MAX(1,$D10))&gt;INDEX(Kalender!$B$81:$B$110,MAX(1,$D10))),AND($E10&gt;0,INDEX(Kalender!GU$81:GU$110,MAX(1,$E10))&gt;INDEX(Kalender!$B$81:$B$110,MAX(1,$E10))),AND($F10&gt;0,INDEX(Kalender!GU$81:GU$110,MAX(1,$F10))&gt;INDEX(Kalender!$B$81:$B$110,MAX(1,$F10)))),2,0))</f>
        <v>0</v>
      </c>
      <c r="GV10" s="5" t="n">
        <f aca="false">IF(Kalender!GV10&lt;&gt;1,0,IF(AND($B10&gt;0,INDEX(Kalender!GV$68:GV$77,MAX(1,$B10))&gt;INDEX(Kalender!$B$68:$B$77,MAX(1,$B10))),1,0)+IF(OR(AND($C10&gt;0,INDEX(Kalender!GV$81:GV$110,MAX(1,$C10))&gt;INDEX(Kalender!$B$81:$B$110,MAX(1,$C10))),AND($D10&gt;0,INDEX(Kalender!GV$81:GV$110,MAX(1,$D10))&gt;INDEX(Kalender!$B$81:$B$110,MAX(1,$D10))),AND($E10&gt;0,INDEX(Kalender!GV$81:GV$110,MAX(1,$E10))&gt;INDEX(Kalender!$B$81:$B$110,MAX(1,$E10))),AND($F10&gt;0,INDEX(Kalender!GV$81:GV$110,MAX(1,$F10))&gt;INDEX(Kalender!$B$81:$B$110,MAX(1,$F10)))),2,0))</f>
        <v>0</v>
      </c>
      <c r="GW10" s="5" t="n">
        <f aca="false">IF(Kalender!GW10&lt;&gt;1,0,IF(AND($B10&gt;0,INDEX(Kalender!GW$68:GW$77,MAX(1,$B10))&gt;INDEX(Kalender!$B$68:$B$77,MAX(1,$B10))),1,0)+IF(OR(AND($C10&gt;0,INDEX(Kalender!GW$81:GW$110,MAX(1,$C10))&gt;INDEX(Kalender!$B$81:$B$110,MAX(1,$C10))),AND($D10&gt;0,INDEX(Kalender!GW$81:GW$110,MAX(1,$D10))&gt;INDEX(Kalender!$B$81:$B$110,MAX(1,$D10))),AND($E10&gt;0,INDEX(Kalender!GW$81:GW$110,MAX(1,$E10))&gt;INDEX(Kalender!$B$81:$B$110,MAX(1,$E10))),AND($F10&gt;0,INDEX(Kalender!GW$81:GW$110,MAX(1,$F10))&gt;INDEX(Kalender!$B$81:$B$110,MAX(1,$F10)))),2,0))</f>
        <v>0</v>
      </c>
      <c r="GX10" s="5" t="n">
        <f aca="false">IF(Kalender!GX10&lt;&gt;1,0,IF(AND($B10&gt;0,INDEX(Kalender!GX$68:GX$77,MAX(1,$B10))&gt;INDEX(Kalender!$B$68:$B$77,MAX(1,$B10))),1,0)+IF(OR(AND($C10&gt;0,INDEX(Kalender!GX$81:GX$110,MAX(1,$C10))&gt;INDEX(Kalender!$B$81:$B$110,MAX(1,$C10))),AND($D10&gt;0,INDEX(Kalender!GX$81:GX$110,MAX(1,$D10))&gt;INDEX(Kalender!$B$81:$B$110,MAX(1,$D10))),AND($E10&gt;0,INDEX(Kalender!GX$81:GX$110,MAX(1,$E10))&gt;INDEX(Kalender!$B$81:$B$110,MAX(1,$E10))),AND($F10&gt;0,INDEX(Kalender!GX$81:GX$110,MAX(1,$F10))&gt;INDEX(Kalender!$B$81:$B$110,MAX(1,$F10)))),2,0))</f>
        <v>2</v>
      </c>
      <c r="GY10" s="5" t="n">
        <f aca="false">IF(Kalender!GY10&lt;&gt;1,0,IF(AND($B10&gt;0,INDEX(Kalender!GY$68:GY$77,MAX(1,$B10))&gt;INDEX(Kalender!$B$68:$B$77,MAX(1,$B10))),1,0)+IF(OR(AND($C10&gt;0,INDEX(Kalender!GY$81:GY$110,MAX(1,$C10))&gt;INDEX(Kalender!$B$81:$B$110,MAX(1,$C10))),AND($D10&gt;0,INDEX(Kalender!GY$81:GY$110,MAX(1,$D10))&gt;INDEX(Kalender!$B$81:$B$110,MAX(1,$D10))),AND($E10&gt;0,INDEX(Kalender!GY$81:GY$110,MAX(1,$E10))&gt;INDEX(Kalender!$B$81:$B$110,MAX(1,$E10))),AND($F10&gt;0,INDEX(Kalender!GY$81:GY$110,MAX(1,$F10))&gt;INDEX(Kalender!$B$81:$B$110,MAX(1,$F10)))),2,0))</f>
        <v>2</v>
      </c>
      <c r="GZ10" s="5" t="n">
        <f aca="false">IF(Kalender!GZ10&lt;&gt;1,0,IF(AND($B10&gt;0,INDEX(Kalender!GZ$68:GZ$77,MAX(1,$B10))&gt;INDEX(Kalender!$B$68:$B$77,MAX(1,$B10))),1,0)+IF(OR(AND($C10&gt;0,INDEX(Kalender!GZ$81:GZ$110,MAX(1,$C10))&gt;INDEX(Kalender!$B$81:$B$110,MAX(1,$C10))),AND($D10&gt;0,INDEX(Kalender!GZ$81:GZ$110,MAX(1,$D10))&gt;INDEX(Kalender!$B$81:$B$110,MAX(1,$D10))),AND($E10&gt;0,INDEX(Kalender!GZ$81:GZ$110,MAX(1,$E10))&gt;INDEX(Kalender!$B$81:$B$110,MAX(1,$E10))),AND($F10&gt;0,INDEX(Kalender!GZ$81:GZ$110,MAX(1,$F10))&gt;INDEX(Kalender!$B$81:$B$110,MAX(1,$F10)))),2,0))</f>
        <v>2</v>
      </c>
      <c r="HA10" s="5" t="n">
        <f aca="false">IF(Kalender!HA10&lt;&gt;1,0,IF(AND($B10&gt;0,INDEX(Kalender!HA$68:HA$77,MAX(1,$B10))&gt;INDEX(Kalender!$B$68:$B$77,MAX(1,$B10))),1,0)+IF(OR(AND($C10&gt;0,INDEX(Kalender!HA$81:HA$110,MAX(1,$C10))&gt;INDEX(Kalender!$B$81:$B$110,MAX(1,$C10))),AND($D10&gt;0,INDEX(Kalender!HA$81:HA$110,MAX(1,$D10))&gt;INDEX(Kalender!$B$81:$B$110,MAX(1,$D10))),AND($E10&gt;0,INDEX(Kalender!HA$81:HA$110,MAX(1,$E10))&gt;INDEX(Kalender!$B$81:$B$110,MAX(1,$E10))),AND($F10&gt;0,INDEX(Kalender!HA$81:HA$110,MAX(1,$F10))&gt;INDEX(Kalender!$B$81:$B$110,MAX(1,$F10)))),2,0))</f>
        <v>2</v>
      </c>
      <c r="HB10" s="5" t="n">
        <f aca="false">IF(Kalender!HB10&lt;&gt;1,0,IF(AND($B10&gt;0,INDEX(Kalender!HB$68:HB$77,MAX(1,$B10))&gt;INDEX(Kalender!$B$68:$B$77,MAX(1,$B10))),1,0)+IF(OR(AND($C10&gt;0,INDEX(Kalender!HB$81:HB$110,MAX(1,$C10))&gt;INDEX(Kalender!$B$81:$B$110,MAX(1,$C10))),AND($D10&gt;0,INDEX(Kalender!HB$81:HB$110,MAX(1,$D10))&gt;INDEX(Kalender!$B$81:$B$110,MAX(1,$D10))),AND($E10&gt;0,INDEX(Kalender!HB$81:HB$110,MAX(1,$E10))&gt;INDEX(Kalender!$B$81:$B$110,MAX(1,$E10))),AND($F10&gt;0,INDEX(Kalender!HB$81:HB$110,MAX(1,$F10))&gt;INDEX(Kalender!$B$81:$B$110,MAX(1,$F10)))),2,0))</f>
        <v>2</v>
      </c>
      <c r="HC10" s="5" t="n">
        <f aca="false">IF(Kalender!HC10&lt;&gt;1,0,IF(AND($B10&gt;0,INDEX(Kalender!HC$68:HC$77,MAX(1,$B10))&gt;INDEX(Kalender!$B$68:$B$77,MAX(1,$B10))),1,0)+IF(OR(AND($C10&gt;0,INDEX(Kalender!HC$81:HC$110,MAX(1,$C10))&gt;INDEX(Kalender!$B$81:$B$110,MAX(1,$C10))),AND($D10&gt;0,INDEX(Kalender!HC$81:HC$110,MAX(1,$D10))&gt;INDEX(Kalender!$B$81:$B$110,MAX(1,$D10))),AND($E10&gt;0,INDEX(Kalender!HC$81:HC$110,MAX(1,$E10))&gt;INDEX(Kalender!$B$81:$B$110,MAX(1,$E10))),AND($F10&gt;0,INDEX(Kalender!HC$81:HC$110,MAX(1,$F10))&gt;INDEX(Kalender!$B$81:$B$110,MAX(1,$F10)))),2,0))</f>
        <v>0</v>
      </c>
      <c r="HD10" s="5" t="n">
        <f aca="false">IF(Kalender!HD10&lt;&gt;1,0,IF(AND($B10&gt;0,INDEX(Kalender!HD$68:HD$77,MAX(1,$B10))&gt;INDEX(Kalender!$B$68:$B$77,MAX(1,$B10))),1,0)+IF(OR(AND($C10&gt;0,INDEX(Kalender!HD$81:HD$110,MAX(1,$C10))&gt;INDEX(Kalender!$B$81:$B$110,MAX(1,$C10))),AND($D10&gt;0,INDEX(Kalender!HD$81:HD$110,MAX(1,$D10))&gt;INDEX(Kalender!$B$81:$B$110,MAX(1,$D10))),AND($E10&gt;0,INDEX(Kalender!HD$81:HD$110,MAX(1,$E10))&gt;INDEX(Kalender!$B$81:$B$110,MAX(1,$E10))),AND($F10&gt;0,INDEX(Kalender!HD$81:HD$110,MAX(1,$F10))&gt;INDEX(Kalender!$B$81:$B$110,MAX(1,$F10)))),2,0))</f>
        <v>0</v>
      </c>
      <c r="HE10" s="5" t="n">
        <f aca="false">IF(Kalender!HE10&lt;&gt;1,0,IF(AND($B10&gt;0,INDEX(Kalender!HE$68:HE$77,MAX(1,$B10))&gt;INDEX(Kalender!$B$68:$B$77,MAX(1,$B10))),1,0)+IF(OR(AND($C10&gt;0,INDEX(Kalender!HE$81:HE$110,MAX(1,$C10))&gt;INDEX(Kalender!$B$81:$B$110,MAX(1,$C10))),AND($D10&gt;0,INDEX(Kalender!HE$81:HE$110,MAX(1,$D10))&gt;INDEX(Kalender!$B$81:$B$110,MAX(1,$D10))),AND($E10&gt;0,INDEX(Kalender!HE$81:HE$110,MAX(1,$E10))&gt;INDEX(Kalender!$B$81:$B$110,MAX(1,$E10))),AND($F10&gt;0,INDEX(Kalender!HE$81:HE$110,MAX(1,$F10))&gt;INDEX(Kalender!$B$81:$B$110,MAX(1,$F10)))),2,0))</f>
        <v>0</v>
      </c>
      <c r="HF10" s="5" t="n">
        <f aca="false">IF(Kalender!HF10&lt;&gt;1,0,IF(AND($B10&gt;0,INDEX(Kalender!HF$68:HF$77,MAX(1,$B10))&gt;INDEX(Kalender!$B$68:$B$77,MAX(1,$B10))),1,0)+IF(OR(AND($C10&gt;0,INDEX(Kalender!HF$81:HF$110,MAX(1,$C10))&gt;INDEX(Kalender!$B$81:$B$110,MAX(1,$C10))),AND($D10&gt;0,INDEX(Kalender!HF$81:HF$110,MAX(1,$D10))&gt;INDEX(Kalender!$B$81:$B$110,MAX(1,$D10))),AND($E10&gt;0,INDEX(Kalender!HF$81:HF$110,MAX(1,$E10))&gt;INDEX(Kalender!$B$81:$B$110,MAX(1,$E10))),AND($F10&gt;0,INDEX(Kalender!HF$81:HF$110,MAX(1,$F10))&gt;INDEX(Kalender!$B$81:$B$110,MAX(1,$F10)))),2,0))</f>
        <v>0</v>
      </c>
      <c r="HG10" s="5" t="n">
        <f aca="false">IF(Kalender!HG10&lt;&gt;1,0,IF(AND($B10&gt;0,INDEX(Kalender!HG$68:HG$77,MAX(1,$B10))&gt;INDEX(Kalender!$B$68:$B$77,MAX(1,$B10))),1,0)+IF(OR(AND($C10&gt;0,INDEX(Kalender!HG$81:HG$110,MAX(1,$C10))&gt;INDEX(Kalender!$B$81:$B$110,MAX(1,$C10))),AND($D10&gt;0,INDEX(Kalender!HG$81:HG$110,MAX(1,$D10))&gt;INDEX(Kalender!$B$81:$B$110,MAX(1,$D10))),AND($E10&gt;0,INDEX(Kalender!HG$81:HG$110,MAX(1,$E10))&gt;INDEX(Kalender!$B$81:$B$110,MAX(1,$E10))),AND($F10&gt;0,INDEX(Kalender!HG$81:HG$110,MAX(1,$F10))&gt;INDEX(Kalender!$B$81:$B$110,MAX(1,$F10)))),2,0))</f>
        <v>0</v>
      </c>
      <c r="HH10" s="5" t="n">
        <f aca="false">IF(Kalender!HH10&lt;&gt;1,0,IF(AND($B10&gt;0,INDEX(Kalender!HH$68:HH$77,MAX(1,$B10))&gt;INDEX(Kalender!$B$68:$B$77,MAX(1,$B10))),1,0)+IF(OR(AND($C10&gt;0,INDEX(Kalender!HH$81:HH$110,MAX(1,$C10))&gt;INDEX(Kalender!$B$81:$B$110,MAX(1,$C10))),AND($D10&gt;0,INDEX(Kalender!HH$81:HH$110,MAX(1,$D10))&gt;INDEX(Kalender!$B$81:$B$110,MAX(1,$D10))),AND($E10&gt;0,INDEX(Kalender!HH$81:HH$110,MAX(1,$E10))&gt;INDEX(Kalender!$B$81:$B$110,MAX(1,$E10))),AND($F10&gt;0,INDEX(Kalender!HH$81:HH$110,MAX(1,$F10))&gt;INDEX(Kalender!$B$81:$B$110,MAX(1,$F10)))),2,0))</f>
        <v>0</v>
      </c>
      <c r="HI10" s="5" t="n">
        <f aca="false">IF(Kalender!HI10&lt;&gt;1,0,IF(AND($B10&gt;0,INDEX(Kalender!HI$68:HI$77,MAX(1,$B10))&gt;INDEX(Kalender!$B$68:$B$77,MAX(1,$B10))),1,0)+IF(OR(AND($C10&gt;0,INDEX(Kalender!HI$81:HI$110,MAX(1,$C10))&gt;INDEX(Kalender!$B$81:$B$110,MAX(1,$C10))),AND($D10&gt;0,INDEX(Kalender!HI$81:HI$110,MAX(1,$D10))&gt;INDEX(Kalender!$B$81:$B$110,MAX(1,$D10))),AND($E10&gt;0,INDEX(Kalender!HI$81:HI$110,MAX(1,$E10))&gt;INDEX(Kalender!$B$81:$B$110,MAX(1,$E10))),AND($F10&gt;0,INDEX(Kalender!HI$81:HI$110,MAX(1,$F10))&gt;INDEX(Kalender!$B$81:$B$110,MAX(1,$F10)))),2,0))</f>
        <v>0</v>
      </c>
      <c r="HJ10" s="5" t="n">
        <f aca="false">IF(Kalender!HJ10&lt;&gt;1,0,IF(AND($B10&gt;0,INDEX(Kalender!HJ$68:HJ$77,MAX(1,$B10))&gt;INDEX(Kalender!$B$68:$B$77,MAX(1,$B10))),1,0)+IF(OR(AND($C10&gt;0,INDEX(Kalender!HJ$81:HJ$110,MAX(1,$C10))&gt;INDEX(Kalender!$B$81:$B$110,MAX(1,$C10))),AND($D10&gt;0,INDEX(Kalender!HJ$81:HJ$110,MAX(1,$D10))&gt;INDEX(Kalender!$B$81:$B$110,MAX(1,$D10))),AND($E10&gt;0,INDEX(Kalender!HJ$81:HJ$110,MAX(1,$E10))&gt;INDEX(Kalender!$B$81:$B$110,MAX(1,$E10))),AND($F10&gt;0,INDEX(Kalender!HJ$81:HJ$110,MAX(1,$F10))&gt;INDEX(Kalender!$B$81:$B$110,MAX(1,$F10)))),2,0))</f>
        <v>0</v>
      </c>
      <c r="HK10" s="5" t="n">
        <f aca="false">IF(Kalender!HK10&lt;&gt;1,0,IF(AND($B10&gt;0,INDEX(Kalender!HK$68:HK$77,MAX(1,$B10))&gt;INDEX(Kalender!$B$68:$B$77,MAX(1,$B10))),1,0)+IF(OR(AND($C10&gt;0,INDEX(Kalender!HK$81:HK$110,MAX(1,$C10))&gt;INDEX(Kalender!$B$81:$B$110,MAX(1,$C10))),AND($D10&gt;0,INDEX(Kalender!HK$81:HK$110,MAX(1,$D10))&gt;INDEX(Kalender!$B$81:$B$110,MAX(1,$D10))),AND($E10&gt;0,INDEX(Kalender!HK$81:HK$110,MAX(1,$E10))&gt;INDEX(Kalender!$B$81:$B$110,MAX(1,$E10))),AND($F10&gt;0,INDEX(Kalender!HK$81:HK$110,MAX(1,$F10))&gt;INDEX(Kalender!$B$81:$B$110,MAX(1,$F10)))),2,0))</f>
        <v>0</v>
      </c>
      <c r="HL10" s="5" t="n">
        <f aca="false">IF(Kalender!HL10&lt;&gt;1,0,IF(AND($B10&gt;0,INDEX(Kalender!HL$68:HL$77,MAX(1,$B10))&gt;INDEX(Kalender!$B$68:$B$77,MAX(1,$B10))),1,0)+IF(OR(AND($C10&gt;0,INDEX(Kalender!HL$81:HL$110,MAX(1,$C10))&gt;INDEX(Kalender!$B$81:$B$110,MAX(1,$C10))),AND($D10&gt;0,INDEX(Kalender!HL$81:HL$110,MAX(1,$D10))&gt;INDEX(Kalender!$B$81:$B$110,MAX(1,$D10))),AND($E10&gt;0,INDEX(Kalender!HL$81:HL$110,MAX(1,$E10))&gt;INDEX(Kalender!$B$81:$B$110,MAX(1,$E10))),AND($F10&gt;0,INDEX(Kalender!HL$81:HL$110,MAX(1,$F10))&gt;INDEX(Kalender!$B$81:$B$110,MAX(1,$F10)))),2,0))</f>
        <v>0</v>
      </c>
      <c r="HM10" s="5" t="n">
        <f aca="false">IF(Kalender!HM10&lt;&gt;1,0,IF(AND($B10&gt;0,INDEX(Kalender!HM$68:HM$77,MAX(1,$B10))&gt;INDEX(Kalender!$B$68:$B$77,MAX(1,$B10))),1,0)+IF(OR(AND($C10&gt;0,INDEX(Kalender!HM$81:HM$110,MAX(1,$C10))&gt;INDEX(Kalender!$B$81:$B$110,MAX(1,$C10))),AND($D10&gt;0,INDEX(Kalender!HM$81:HM$110,MAX(1,$D10))&gt;INDEX(Kalender!$B$81:$B$110,MAX(1,$D10))),AND($E10&gt;0,INDEX(Kalender!HM$81:HM$110,MAX(1,$E10))&gt;INDEX(Kalender!$B$81:$B$110,MAX(1,$E10))),AND($F10&gt;0,INDEX(Kalender!HM$81:HM$110,MAX(1,$F10))&gt;INDEX(Kalender!$B$81:$B$110,MAX(1,$F10)))),2,0))</f>
        <v>0</v>
      </c>
      <c r="HN10" s="5" t="n">
        <f aca="false">IF(Kalender!HN10&lt;&gt;1,0,IF(AND($B10&gt;0,INDEX(Kalender!HN$68:HN$77,MAX(1,$B10))&gt;INDEX(Kalender!$B$68:$B$77,MAX(1,$B10))),1,0)+IF(OR(AND($C10&gt;0,INDEX(Kalender!HN$81:HN$110,MAX(1,$C10))&gt;INDEX(Kalender!$B$81:$B$110,MAX(1,$C10))),AND($D10&gt;0,INDEX(Kalender!HN$81:HN$110,MAX(1,$D10))&gt;INDEX(Kalender!$B$81:$B$110,MAX(1,$D10))),AND($E10&gt;0,INDEX(Kalender!HN$81:HN$110,MAX(1,$E10))&gt;INDEX(Kalender!$B$81:$B$110,MAX(1,$E10))),AND($F10&gt;0,INDEX(Kalender!HN$81:HN$110,MAX(1,$F10))&gt;INDEX(Kalender!$B$81:$B$110,MAX(1,$F10)))),2,0))</f>
        <v>0</v>
      </c>
      <c r="HO10" s="5" t="n">
        <f aca="false">IF(Kalender!HO10&lt;&gt;1,0,IF(AND($B10&gt;0,INDEX(Kalender!HO$68:HO$77,MAX(1,$B10))&gt;INDEX(Kalender!$B$68:$B$77,MAX(1,$B10))),1,0)+IF(OR(AND($C10&gt;0,INDEX(Kalender!HO$81:HO$110,MAX(1,$C10))&gt;INDEX(Kalender!$B$81:$B$110,MAX(1,$C10))),AND($D10&gt;0,INDEX(Kalender!HO$81:HO$110,MAX(1,$D10))&gt;INDEX(Kalender!$B$81:$B$110,MAX(1,$D10))),AND($E10&gt;0,INDEX(Kalender!HO$81:HO$110,MAX(1,$E10))&gt;INDEX(Kalender!$B$81:$B$110,MAX(1,$E10))),AND($F10&gt;0,INDEX(Kalender!HO$81:HO$110,MAX(1,$F10))&gt;INDEX(Kalender!$B$81:$B$110,MAX(1,$F10)))),2,0))</f>
        <v>0</v>
      </c>
      <c r="HP10" s="5" t="n">
        <f aca="false">IF(Kalender!HP10&lt;&gt;1,0,IF(AND($B10&gt;0,INDEX(Kalender!HP$68:HP$77,MAX(1,$B10))&gt;INDEX(Kalender!$B$68:$B$77,MAX(1,$B10))),1,0)+IF(OR(AND($C10&gt;0,INDEX(Kalender!HP$81:HP$110,MAX(1,$C10))&gt;INDEX(Kalender!$B$81:$B$110,MAX(1,$C10))),AND($D10&gt;0,INDEX(Kalender!HP$81:HP$110,MAX(1,$D10))&gt;INDEX(Kalender!$B$81:$B$110,MAX(1,$D10))),AND($E10&gt;0,INDEX(Kalender!HP$81:HP$110,MAX(1,$E10))&gt;INDEX(Kalender!$B$81:$B$110,MAX(1,$E10))),AND($F10&gt;0,INDEX(Kalender!HP$81:HP$110,MAX(1,$F10))&gt;INDEX(Kalender!$B$81:$B$110,MAX(1,$F10)))),2,0))</f>
        <v>0</v>
      </c>
      <c r="HQ10" s="5" t="n">
        <f aca="false">IF(Kalender!HQ10&lt;&gt;1,0,IF(AND($B10&gt;0,INDEX(Kalender!HQ$68:HQ$77,MAX(1,$B10))&gt;INDEX(Kalender!$B$68:$B$77,MAX(1,$B10))),1,0)+IF(OR(AND($C10&gt;0,INDEX(Kalender!HQ$81:HQ$110,MAX(1,$C10))&gt;INDEX(Kalender!$B$81:$B$110,MAX(1,$C10))),AND($D10&gt;0,INDEX(Kalender!HQ$81:HQ$110,MAX(1,$D10))&gt;INDEX(Kalender!$B$81:$B$110,MAX(1,$D10))),AND($E10&gt;0,INDEX(Kalender!HQ$81:HQ$110,MAX(1,$E10))&gt;INDEX(Kalender!$B$81:$B$110,MAX(1,$E10))),AND($F10&gt;0,INDEX(Kalender!HQ$81:HQ$110,MAX(1,$F10))&gt;INDEX(Kalender!$B$81:$B$110,MAX(1,$F10)))),2,0))</f>
        <v>0</v>
      </c>
      <c r="HR10" s="5" t="n">
        <f aca="false">IF(Kalender!HR10&lt;&gt;1,0,IF(AND($B10&gt;0,INDEX(Kalender!HR$68:HR$77,MAX(1,$B10))&gt;INDEX(Kalender!$B$68:$B$77,MAX(1,$B10))),1,0)+IF(OR(AND($C10&gt;0,INDEX(Kalender!HR$81:HR$110,MAX(1,$C10))&gt;INDEX(Kalender!$B$81:$B$110,MAX(1,$C10))),AND($D10&gt;0,INDEX(Kalender!HR$81:HR$110,MAX(1,$D10))&gt;INDEX(Kalender!$B$81:$B$110,MAX(1,$D10))),AND($E10&gt;0,INDEX(Kalender!HR$81:HR$110,MAX(1,$E10))&gt;INDEX(Kalender!$B$81:$B$110,MAX(1,$E10))),AND($F10&gt;0,INDEX(Kalender!HR$81:HR$110,MAX(1,$F10))&gt;INDEX(Kalender!$B$81:$B$110,MAX(1,$F10)))),2,0))</f>
        <v>0</v>
      </c>
      <c r="HS10" s="5" t="n">
        <f aca="false">IF(Kalender!HS10&lt;&gt;1,0,IF(AND($B10&gt;0,INDEX(Kalender!HS$68:HS$77,MAX(1,$B10))&gt;INDEX(Kalender!$B$68:$B$77,MAX(1,$B10))),1,0)+IF(OR(AND($C10&gt;0,INDEX(Kalender!HS$81:HS$110,MAX(1,$C10))&gt;INDEX(Kalender!$B$81:$B$110,MAX(1,$C10))),AND($D10&gt;0,INDEX(Kalender!HS$81:HS$110,MAX(1,$D10))&gt;INDEX(Kalender!$B$81:$B$110,MAX(1,$D10))),AND($E10&gt;0,INDEX(Kalender!HS$81:HS$110,MAX(1,$E10))&gt;INDEX(Kalender!$B$81:$B$110,MAX(1,$E10))),AND($F10&gt;0,INDEX(Kalender!HS$81:HS$110,MAX(1,$F10))&gt;INDEX(Kalender!$B$81:$B$110,MAX(1,$F10)))),2,0))</f>
        <v>0</v>
      </c>
      <c r="HT10" s="5" t="n">
        <f aca="false">IF(Kalender!HT10&lt;&gt;1,0,IF(AND($B10&gt;0,INDEX(Kalender!HT$68:HT$77,MAX(1,$B10))&gt;INDEX(Kalender!$B$68:$B$77,MAX(1,$B10))),1,0)+IF(OR(AND($C10&gt;0,INDEX(Kalender!HT$81:HT$110,MAX(1,$C10))&gt;INDEX(Kalender!$B$81:$B$110,MAX(1,$C10))),AND($D10&gt;0,INDEX(Kalender!HT$81:HT$110,MAX(1,$D10))&gt;INDEX(Kalender!$B$81:$B$110,MAX(1,$D10))),AND($E10&gt;0,INDEX(Kalender!HT$81:HT$110,MAX(1,$E10))&gt;INDEX(Kalender!$B$81:$B$110,MAX(1,$E10))),AND($F10&gt;0,INDEX(Kalender!HT$81:HT$110,MAX(1,$F10))&gt;INDEX(Kalender!$B$81:$B$110,MAX(1,$F10)))),2,0))</f>
        <v>0</v>
      </c>
      <c r="HU10" s="5" t="n">
        <f aca="false">IF(Kalender!HU10&lt;&gt;1,0,IF(AND($B10&gt;0,INDEX(Kalender!HU$68:HU$77,MAX(1,$B10))&gt;INDEX(Kalender!$B$68:$B$77,MAX(1,$B10))),1,0)+IF(OR(AND($C10&gt;0,INDEX(Kalender!HU$81:HU$110,MAX(1,$C10))&gt;INDEX(Kalender!$B$81:$B$110,MAX(1,$C10))),AND($D10&gt;0,INDEX(Kalender!HU$81:HU$110,MAX(1,$D10))&gt;INDEX(Kalender!$B$81:$B$110,MAX(1,$D10))),AND($E10&gt;0,INDEX(Kalender!HU$81:HU$110,MAX(1,$E10))&gt;INDEX(Kalender!$B$81:$B$110,MAX(1,$E10))),AND($F10&gt;0,INDEX(Kalender!HU$81:HU$110,MAX(1,$F10))&gt;INDEX(Kalender!$B$81:$B$110,MAX(1,$F10)))),2,0))</f>
        <v>0</v>
      </c>
      <c r="HV10" s="5" t="n">
        <f aca="false">IF(Kalender!HV10&lt;&gt;1,0,IF(AND($B10&gt;0,INDEX(Kalender!HV$68:HV$77,MAX(1,$B10))&gt;INDEX(Kalender!$B$68:$B$77,MAX(1,$B10))),1,0)+IF(OR(AND($C10&gt;0,INDEX(Kalender!HV$81:HV$110,MAX(1,$C10))&gt;INDEX(Kalender!$B$81:$B$110,MAX(1,$C10))),AND($D10&gt;0,INDEX(Kalender!HV$81:HV$110,MAX(1,$D10))&gt;INDEX(Kalender!$B$81:$B$110,MAX(1,$D10))),AND($E10&gt;0,INDEX(Kalender!HV$81:HV$110,MAX(1,$E10))&gt;INDEX(Kalender!$B$81:$B$110,MAX(1,$E10))),AND($F10&gt;0,INDEX(Kalender!HV$81:HV$110,MAX(1,$F10))&gt;INDEX(Kalender!$B$81:$B$110,MAX(1,$F10)))),2,0))</f>
        <v>0</v>
      </c>
      <c r="HW10" s="5" t="n">
        <f aca="false">IF(Kalender!HW10&lt;&gt;1,0,IF(AND($B10&gt;0,INDEX(Kalender!HW$68:HW$77,MAX(1,$B10))&gt;INDEX(Kalender!$B$68:$B$77,MAX(1,$B10))),1,0)+IF(OR(AND($C10&gt;0,INDEX(Kalender!HW$81:HW$110,MAX(1,$C10))&gt;INDEX(Kalender!$B$81:$B$110,MAX(1,$C10))),AND($D10&gt;0,INDEX(Kalender!HW$81:HW$110,MAX(1,$D10))&gt;INDEX(Kalender!$B$81:$B$110,MAX(1,$D10))),AND($E10&gt;0,INDEX(Kalender!HW$81:HW$110,MAX(1,$E10))&gt;INDEX(Kalender!$B$81:$B$110,MAX(1,$E10))),AND($F10&gt;0,INDEX(Kalender!HW$81:HW$110,MAX(1,$F10))&gt;INDEX(Kalender!$B$81:$B$110,MAX(1,$F10)))),2,0))</f>
        <v>0</v>
      </c>
      <c r="HX10" s="5" t="n">
        <f aca="false">IF(Kalender!HX10&lt;&gt;1,0,IF(AND($B10&gt;0,INDEX(Kalender!HX$68:HX$77,MAX(1,$B10))&gt;INDEX(Kalender!$B$68:$B$77,MAX(1,$B10))),1,0)+IF(OR(AND($C10&gt;0,INDEX(Kalender!HX$81:HX$110,MAX(1,$C10))&gt;INDEX(Kalender!$B$81:$B$110,MAX(1,$C10))),AND($D10&gt;0,INDEX(Kalender!HX$81:HX$110,MAX(1,$D10))&gt;INDEX(Kalender!$B$81:$B$110,MAX(1,$D10))),AND($E10&gt;0,INDEX(Kalender!HX$81:HX$110,MAX(1,$E10))&gt;INDEX(Kalender!$B$81:$B$110,MAX(1,$E10))),AND($F10&gt;0,INDEX(Kalender!HX$81:HX$110,MAX(1,$F10))&gt;INDEX(Kalender!$B$81:$B$110,MAX(1,$F10)))),2,0))</f>
        <v>0</v>
      </c>
      <c r="HY10" s="5" t="n">
        <f aca="false">IF(Kalender!HY10&lt;&gt;1,0,IF(AND($B10&gt;0,INDEX(Kalender!HY$68:HY$77,MAX(1,$B10))&gt;INDEX(Kalender!$B$68:$B$77,MAX(1,$B10))),1,0)+IF(OR(AND($C10&gt;0,INDEX(Kalender!HY$81:HY$110,MAX(1,$C10))&gt;INDEX(Kalender!$B$81:$B$110,MAX(1,$C10))),AND($D10&gt;0,INDEX(Kalender!HY$81:HY$110,MAX(1,$D10))&gt;INDEX(Kalender!$B$81:$B$110,MAX(1,$D10))),AND($E10&gt;0,INDEX(Kalender!HY$81:HY$110,MAX(1,$E10))&gt;INDEX(Kalender!$B$81:$B$110,MAX(1,$E10))),AND($F10&gt;0,INDEX(Kalender!HY$81:HY$110,MAX(1,$F10))&gt;INDEX(Kalender!$B$81:$B$110,MAX(1,$F10)))),2,0))</f>
        <v>0</v>
      </c>
      <c r="HZ10" s="5" t="n">
        <f aca="false">IF(Kalender!HZ10&lt;&gt;1,0,IF(AND($B10&gt;0,INDEX(Kalender!HZ$68:HZ$77,MAX(1,$B10))&gt;INDEX(Kalender!$B$68:$B$77,MAX(1,$B10))),1,0)+IF(OR(AND($C10&gt;0,INDEX(Kalender!HZ$81:HZ$110,MAX(1,$C10))&gt;INDEX(Kalender!$B$81:$B$110,MAX(1,$C10))),AND($D10&gt;0,INDEX(Kalender!HZ$81:HZ$110,MAX(1,$D10))&gt;INDEX(Kalender!$B$81:$B$110,MAX(1,$D10))),AND($E10&gt;0,INDEX(Kalender!HZ$81:HZ$110,MAX(1,$E10))&gt;INDEX(Kalender!$B$81:$B$110,MAX(1,$E10))),AND($F10&gt;0,INDEX(Kalender!HZ$81:HZ$110,MAX(1,$F10))&gt;INDEX(Kalender!$B$81:$B$110,MAX(1,$F10)))),2,0))</f>
        <v>0</v>
      </c>
      <c r="IA10" s="5" t="n">
        <f aca="false">IF(Kalender!IA10&lt;&gt;1,0,IF(AND($B10&gt;0,INDEX(Kalender!IA$68:IA$77,MAX(1,$B10))&gt;INDEX(Kalender!$B$68:$B$77,MAX(1,$B10))),1,0)+IF(OR(AND($C10&gt;0,INDEX(Kalender!IA$81:IA$110,MAX(1,$C10))&gt;INDEX(Kalender!$B$81:$B$110,MAX(1,$C10))),AND($D10&gt;0,INDEX(Kalender!IA$81:IA$110,MAX(1,$D10))&gt;INDEX(Kalender!$B$81:$B$110,MAX(1,$D10))),AND($E10&gt;0,INDEX(Kalender!IA$81:IA$110,MAX(1,$E10))&gt;INDEX(Kalender!$B$81:$B$110,MAX(1,$E10))),AND($F10&gt;0,INDEX(Kalender!IA$81:IA$110,MAX(1,$F10))&gt;INDEX(Kalender!$B$81:$B$110,MAX(1,$F10)))),2,0))</f>
        <v>0</v>
      </c>
      <c r="IB10" s="5" t="n">
        <f aca="false">IF(Kalender!IB10&lt;&gt;1,0,IF(AND($B10&gt;0,INDEX(Kalender!IB$68:IB$77,MAX(1,$B10))&gt;INDEX(Kalender!$B$68:$B$77,MAX(1,$B10))),1,0)+IF(OR(AND($C10&gt;0,INDEX(Kalender!IB$81:IB$110,MAX(1,$C10))&gt;INDEX(Kalender!$B$81:$B$110,MAX(1,$C10))),AND($D10&gt;0,INDEX(Kalender!IB$81:IB$110,MAX(1,$D10))&gt;INDEX(Kalender!$B$81:$B$110,MAX(1,$D10))),AND($E10&gt;0,INDEX(Kalender!IB$81:IB$110,MAX(1,$E10))&gt;INDEX(Kalender!$B$81:$B$110,MAX(1,$E10))),AND($F10&gt;0,INDEX(Kalender!IB$81:IB$110,MAX(1,$F10))&gt;INDEX(Kalender!$B$81:$B$110,MAX(1,$F10)))),2,0))</f>
        <v>0</v>
      </c>
      <c r="IC10" s="5" t="n">
        <f aca="false">IF(Kalender!IC10&lt;&gt;1,0,IF(AND($B10&gt;0,INDEX(Kalender!IC$68:IC$77,MAX(1,$B10))&gt;INDEX(Kalender!$B$68:$B$77,MAX(1,$B10))),1,0)+IF(OR(AND($C10&gt;0,INDEX(Kalender!IC$81:IC$110,MAX(1,$C10))&gt;INDEX(Kalender!$B$81:$B$110,MAX(1,$C10))),AND($D10&gt;0,INDEX(Kalender!IC$81:IC$110,MAX(1,$D10))&gt;INDEX(Kalender!$B$81:$B$110,MAX(1,$D10))),AND($E10&gt;0,INDEX(Kalender!IC$81:IC$110,MAX(1,$E10))&gt;INDEX(Kalender!$B$81:$B$110,MAX(1,$E10))),AND($F10&gt;0,INDEX(Kalender!IC$81:IC$110,MAX(1,$F10))&gt;INDEX(Kalender!$B$81:$B$110,MAX(1,$F10)))),2,0))</f>
        <v>0</v>
      </c>
      <c r="ID10" s="5" t="n">
        <f aca="false">IF(Kalender!ID10&lt;&gt;1,0,IF(AND($B10&gt;0,INDEX(Kalender!ID$68:ID$77,MAX(1,$B10))&gt;INDEX(Kalender!$B$68:$B$77,MAX(1,$B10))),1,0)+IF(OR(AND($C10&gt;0,INDEX(Kalender!ID$81:ID$110,MAX(1,$C10))&gt;INDEX(Kalender!$B$81:$B$110,MAX(1,$C10))),AND($D10&gt;0,INDEX(Kalender!ID$81:ID$110,MAX(1,$D10))&gt;INDEX(Kalender!$B$81:$B$110,MAX(1,$D10))),AND($E10&gt;0,INDEX(Kalender!ID$81:ID$110,MAX(1,$E10))&gt;INDEX(Kalender!$B$81:$B$110,MAX(1,$E10))),AND($F10&gt;0,INDEX(Kalender!ID$81:ID$110,MAX(1,$F10))&gt;INDEX(Kalender!$B$81:$B$110,MAX(1,$F10)))),2,0))</f>
        <v>0</v>
      </c>
      <c r="IE10" s="5" t="n">
        <f aca="false">IF(Kalender!IE10&lt;&gt;1,0,IF(AND($B10&gt;0,INDEX(Kalender!IE$68:IE$77,MAX(1,$B10))&gt;INDEX(Kalender!$B$68:$B$77,MAX(1,$B10))),1,0)+IF(OR(AND($C10&gt;0,INDEX(Kalender!IE$81:IE$110,MAX(1,$C10))&gt;INDEX(Kalender!$B$81:$B$110,MAX(1,$C10))),AND($D10&gt;0,INDEX(Kalender!IE$81:IE$110,MAX(1,$D10))&gt;INDEX(Kalender!$B$81:$B$110,MAX(1,$D10))),AND($E10&gt;0,INDEX(Kalender!IE$81:IE$110,MAX(1,$E10))&gt;INDEX(Kalender!$B$81:$B$110,MAX(1,$E10))),AND($F10&gt;0,INDEX(Kalender!IE$81:IE$110,MAX(1,$F10))&gt;INDEX(Kalender!$B$81:$B$110,MAX(1,$F10)))),2,0))</f>
        <v>0</v>
      </c>
      <c r="IF10" s="5" t="n">
        <f aca="false">IF(Kalender!IF10&lt;&gt;1,0,IF(AND($B10&gt;0,INDEX(Kalender!IF$68:IF$77,MAX(1,$B10))&gt;INDEX(Kalender!$B$68:$B$77,MAX(1,$B10))),1,0)+IF(OR(AND($C10&gt;0,INDEX(Kalender!IF$81:IF$110,MAX(1,$C10))&gt;INDEX(Kalender!$B$81:$B$110,MAX(1,$C10))),AND($D10&gt;0,INDEX(Kalender!IF$81:IF$110,MAX(1,$D10))&gt;INDEX(Kalender!$B$81:$B$110,MAX(1,$D10))),AND($E10&gt;0,INDEX(Kalender!IF$81:IF$110,MAX(1,$E10))&gt;INDEX(Kalender!$B$81:$B$110,MAX(1,$E10))),AND($F10&gt;0,INDEX(Kalender!IF$81:IF$110,MAX(1,$F10))&gt;INDEX(Kalender!$B$81:$B$110,MAX(1,$F10)))),2,0))</f>
        <v>0</v>
      </c>
      <c r="IG10" s="5" t="n">
        <f aca="false">IF(Kalender!IG10&lt;&gt;1,0,IF(AND($B10&gt;0,INDEX(Kalender!IG$68:IG$77,MAX(1,$B10))&gt;INDEX(Kalender!$B$68:$B$77,MAX(1,$B10))),1,0)+IF(OR(AND($C10&gt;0,INDEX(Kalender!IG$81:IG$110,MAX(1,$C10))&gt;INDEX(Kalender!$B$81:$B$110,MAX(1,$C10))),AND($D10&gt;0,INDEX(Kalender!IG$81:IG$110,MAX(1,$D10))&gt;INDEX(Kalender!$B$81:$B$110,MAX(1,$D10))),AND($E10&gt;0,INDEX(Kalender!IG$81:IG$110,MAX(1,$E10))&gt;INDEX(Kalender!$B$81:$B$110,MAX(1,$E10))),AND($F10&gt;0,INDEX(Kalender!IG$81:IG$110,MAX(1,$F10))&gt;INDEX(Kalender!$B$81:$B$110,MAX(1,$F10)))),2,0))</f>
        <v>0</v>
      </c>
      <c r="IH10" s="5" t="n">
        <f aca="false">IF(Kalender!IH10&lt;&gt;1,0,IF(AND($B10&gt;0,INDEX(Kalender!IH$68:IH$77,MAX(1,$B10))&gt;INDEX(Kalender!$B$68:$B$77,MAX(1,$B10))),1,0)+IF(OR(AND($C10&gt;0,INDEX(Kalender!IH$81:IH$110,MAX(1,$C10))&gt;INDEX(Kalender!$B$81:$B$110,MAX(1,$C10))),AND($D10&gt;0,INDEX(Kalender!IH$81:IH$110,MAX(1,$D10))&gt;INDEX(Kalender!$B$81:$B$110,MAX(1,$D10))),AND($E10&gt;0,INDEX(Kalender!IH$81:IH$110,MAX(1,$E10))&gt;INDEX(Kalender!$B$81:$B$110,MAX(1,$E10))),AND($F10&gt;0,INDEX(Kalender!IH$81:IH$110,MAX(1,$F10))&gt;INDEX(Kalender!$B$81:$B$110,MAX(1,$F10)))),2,0))</f>
        <v>0</v>
      </c>
      <c r="II10" s="5" t="n">
        <f aca="false">IF(Kalender!II10&lt;&gt;1,0,IF(AND($B10&gt;0,INDEX(Kalender!II$68:II$77,MAX(1,$B10))&gt;INDEX(Kalender!$B$68:$B$77,MAX(1,$B10))),1,0)+IF(OR(AND($C10&gt;0,INDEX(Kalender!II$81:II$110,MAX(1,$C10))&gt;INDEX(Kalender!$B$81:$B$110,MAX(1,$C10))),AND($D10&gt;0,INDEX(Kalender!II$81:II$110,MAX(1,$D10))&gt;INDEX(Kalender!$B$81:$B$110,MAX(1,$D10))),AND($E10&gt;0,INDEX(Kalender!II$81:II$110,MAX(1,$E10))&gt;INDEX(Kalender!$B$81:$B$110,MAX(1,$E10))),AND($F10&gt;0,INDEX(Kalender!II$81:II$110,MAX(1,$F10))&gt;INDEX(Kalender!$B$81:$B$110,MAX(1,$F10)))),2,0))</f>
        <v>0</v>
      </c>
      <c r="IJ10" s="5" t="n">
        <f aca="false">IF(Kalender!IJ10&lt;&gt;1,0,IF(AND($B10&gt;0,INDEX(Kalender!IJ$68:IJ$77,MAX(1,$B10))&gt;INDEX(Kalender!$B$68:$B$77,MAX(1,$B10))),1,0)+IF(OR(AND($C10&gt;0,INDEX(Kalender!IJ$81:IJ$110,MAX(1,$C10))&gt;INDEX(Kalender!$B$81:$B$110,MAX(1,$C10))),AND($D10&gt;0,INDEX(Kalender!IJ$81:IJ$110,MAX(1,$D10))&gt;INDEX(Kalender!$B$81:$B$110,MAX(1,$D10))),AND($E10&gt;0,INDEX(Kalender!IJ$81:IJ$110,MAX(1,$E10))&gt;INDEX(Kalender!$B$81:$B$110,MAX(1,$E10))),AND($F10&gt;0,INDEX(Kalender!IJ$81:IJ$110,MAX(1,$F10))&gt;INDEX(Kalender!$B$81:$B$110,MAX(1,$F10)))),2,0))</f>
        <v>0</v>
      </c>
      <c r="IK10" s="5" t="n">
        <f aca="false">IF(Kalender!IK10&lt;&gt;1,0,IF(AND($B10&gt;0,INDEX(Kalender!IK$68:IK$77,MAX(1,$B10))&gt;INDEX(Kalender!$B$68:$B$77,MAX(1,$B10))),1,0)+IF(OR(AND($C10&gt;0,INDEX(Kalender!IK$81:IK$110,MAX(1,$C10))&gt;INDEX(Kalender!$B$81:$B$110,MAX(1,$C10))),AND($D10&gt;0,INDEX(Kalender!IK$81:IK$110,MAX(1,$D10))&gt;INDEX(Kalender!$B$81:$B$110,MAX(1,$D10))),AND($E10&gt;0,INDEX(Kalender!IK$81:IK$110,MAX(1,$E10))&gt;INDEX(Kalender!$B$81:$B$110,MAX(1,$E10))),AND($F10&gt;0,INDEX(Kalender!IK$81:IK$110,MAX(1,$F10))&gt;INDEX(Kalender!$B$81:$B$110,MAX(1,$F10)))),2,0))</f>
        <v>0</v>
      </c>
      <c r="IL10" s="5" t="n">
        <f aca="false">IF(Kalender!IL10&lt;&gt;1,0,IF(AND($B10&gt;0,INDEX(Kalender!IL$68:IL$77,MAX(1,$B10))&gt;INDEX(Kalender!$B$68:$B$77,MAX(1,$B10))),1,0)+IF(OR(AND($C10&gt;0,INDEX(Kalender!IL$81:IL$110,MAX(1,$C10))&gt;INDEX(Kalender!$B$81:$B$110,MAX(1,$C10))),AND($D10&gt;0,INDEX(Kalender!IL$81:IL$110,MAX(1,$D10))&gt;INDEX(Kalender!$B$81:$B$110,MAX(1,$D10))),AND($E10&gt;0,INDEX(Kalender!IL$81:IL$110,MAX(1,$E10))&gt;INDEX(Kalender!$B$81:$B$110,MAX(1,$E10))),AND($F10&gt;0,INDEX(Kalender!IL$81:IL$110,MAX(1,$F10))&gt;INDEX(Kalender!$B$81:$B$110,MAX(1,$F10)))),2,0))</f>
        <v>0</v>
      </c>
      <c r="IM10" s="5" t="n">
        <f aca="false">IF(Kalender!IM10&lt;&gt;1,0,IF(AND($B10&gt;0,INDEX(Kalender!IM$68:IM$77,MAX(1,$B10))&gt;INDEX(Kalender!$B$68:$B$77,MAX(1,$B10))),1,0)+IF(OR(AND($C10&gt;0,INDEX(Kalender!IM$81:IM$110,MAX(1,$C10))&gt;INDEX(Kalender!$B$81:$B$110,MAX(1,$C10))),AND($D10&gt;0,INDEX(Kalender!IM$81:IM$110,MAX(1,$D10))&gt;INDEX(Kalender!$B$81:$B$110,MAX(1,$D10))),AND($E10&gt;0,INDEX(Kalender!IM$81:IM$110,MAX(1,$E10))&gt;INDEX(Kalender!$B$81:$B$110,MAX(1,$E10))),AND($F10&gt;0,INDEX(Kalender!IM$81:IM$110,MAX(1,$F10))&gt;INDEX(Kalender!$B$81:$B$110,MAX(1,$F10)))),2,0))</f>
        <v>0</v>
      </c>
      <c r="IN10" s="5" t="n">
        <f aca="false">IF(Kalender!IN10&lt;&gt;1,0,IF(AND($B10&gt;0,INDEX(Kalender!IN$68:IN$77,MAX(1,$B10))&gt;INDEX(Kalender!$B$68:$B$77,MAX(1,$B10))),1,0)+IF(OR(AND($C10&gt;0,INDEX(Kalender!IN$81:IN$110,MAX(1,$C10))&gt;INDEX(Kalender!$B$81:$B$110,MAX(1,$C10))),AND($D10&gt;0,INDEX(Kalender!IN$81:IN$110,MAX(1,$D10))&gt;INDEX(Kalender!$B$81:$B$110,MAX(1,$D10))),AND($E10&gt;0,INDEX(Kalender!IN$81:IN$110,MAX(1,$E10))&gt;INDEX(Kalender!$B$81:$B$110,MAX(1,$E10))),AND($F10&gt;0,INDEX(Kalender!IN$81:IN$110,MAX(1,$F10))&gt;INDEX(Kalender!$B$81:$B$110,MAX(1,$F10)))),2,0))</f>
        <v>0</v>
      </c>
      <c r="IO10" s="5" t="n">
        <f aca="false">IF(Kalender!IO10&lt;&gt;1,0,IF(AND($B10&gt;0,INDEX(Kalender!IO$68:IO$77,MAX(1,$B10))&gt;INDEX(Kalender!$B$68:$B$77,MAX(1,$B10))),1,0)+IF(OR(AND($C10&gt;0,INDEX(Kalender!IO$81:IO$110,MAX(1,$C10))&gt;INDEX(Kalender!$B$81:$B$110,MAX(1,$C10))),AND($D10&gt;0,INDEX(Kalender!IO$81:IO$110,MAX(1,$D10))&gt;INDEX(Kalender!$B$81:$B$110,MAX(1,$D10))),AND($E10&gt;0,INDEX(Kalender!IO$81:IO$110,MAX(1,$E10))&gt;INDEX(Kalender!$B$81:$B$110,MAX(1,$E10))),AND($F10&gt;0,INDEX(Kalender!IO$81:IO$110,MAX(1,$F10))&gt;INDEX(Kalender!$B$81:$B$110,MAX(1,$F10)))),2,0))</f>
        <v>0</v>
      </c>
      <c r="IP10" s="5" t="n">
        <f aca="false">IF(Kalender!IP10&lt;&gt;1,0,IF(AND($B10&gt;0,INDEX(Kalender!IP$68:IP$77,MAX(1,$B10))&gt;INDEX(Kalender!$B$68:$B$77,MAX(1,$B10))),1,0)+IF(OR(AND($C10&gt;0,INDEX(Kalender!IP$81:IP$110,MAX(1,$C10))&gt;INDEX(Kalender!$B$81:$B$110,MAX(1,$C10))),AND($D10&gt;0,INDEX(Kalender!IP$81:IP$110,MAX(1,$D10))&gt;INDEX(Kalender!$B$81:$B$110,MAX(1,$D10))),AND($E10&gt;0,INDEX(Kalender!IP$81:IP$110,MAX(1,$E10))&gt;INDEX(Kalender!$B$81:$B$110,MAX(1,$E10))),AND($F10&gt;0,INDEX(Kalender!IP$81:IP$110,MAX(1,$F10))&gt;INDEX(Kalender!$B$81:$B$110,MAX(1,$F10)))),2,0))</f>
        <v>0</v>
      </c>
      <c r="IQ10" s="5" t="n">
        <f aca="false">IF(Kalender!IQ10&lt;&gt;1,0,IF(AND($B10&gt;0,INDEX(Kalender!IQ$68:IQ$77,MAX(1,$B10))&gt;INDEX(Kalender!$B$68:$B$77,MAX(1,$B10))),1,0)+IF(OR(AND($C10&gt;0,INDEX(Kalender!IQ$81:IQ$110,MAX(1,$C10))&gt;INDEX(Kalender!$B$81:$B$110,MAX(1,$C10))),AND($D10&gt;0,INDEX(Kalender!IQ$81:IQ$110,MAX(1,$D10))&gt;INDEX(Kalender!$B$81:$B$110,MAX(1,$D10))),AND($E10&gt;0,INDEX(Kalender!IQ$81:IQ$110,MAX(1,$E10))&gt;INDEX(Kalender!$B$81:$B$110,MAX(1,$E10))),AND($F10&gt;0,INDEX(Kalender!IQ$81:IQ$110,MAX(1,$F10))&gt;INDEX(Kalender!$B$81:$B$110,MAX(1,$F10)))),2,0))</f>
        <v>0</v>
      </c>
      <c r="IR10" s="5" t="n">
        <f aca="false">IF(Kalender!IR10&lt;&gt;1,0,IF(AND($B10&gt;0,INDEX(Kalender!IR$68:IR$77,MAX(1,$B10))&gt;INDEX(Kalender!$B$68:$B$77,MAX(1,$B10))),1,0)+IF(OR(AND($C10&gt;0,INDEX(Kalender!IR$81:IR$110,MAX(1,$C10))&gt;INDEX(Kalender!$B$81:$B$110,MAX(1,$C10))),AND($D10&gt;0,INDEX(Kalender!IR$81:IR$110,MAX(1,$D10))&gt;INDEX(Kalender!$B$81:$B$110,MAX(1,$D10))),AND($E10&gt;0,INDEX(Kalender!IR$81:IR$110,MAX(1,$E10))&gt;INDEX(Kalender!$B$81:$B$110,MAX(1,$E10))),AND($F10&gt;0,INDEX(Kalender!IR$81:IR$110,MAX(1,$F10))&gt;INDEX(Kalender!$B$81:$B$110,MAX(1,$F10)))),2,0))</f>
        <v>0</v>
      </c>
      <c r="IS10" s="5" t="n">
        <f aca="false">IF(Kalender!IS10&lt;&gt;1,0,IF(AND($B10&gt;0,INDEX(Kalender!IS$68:IS$77,MAX(1,$B10))&gt;INDEX(Kalender!$B$68:$B$77,MAX(1,$B10))),1,0)+IF(OR(AND($C10&gt;0,INDEX(Kalender!IS$81:IS$110,MAX(1,$C10))&gt;INDEX(Kalender!$B$81:$B$110,MAX(1,$C10))),AND($D10&gt;0,INDEX(Kalender!IS$81:IS$110,MAX(1,$D10))&gt;INDEX(Kalender!$B$81:$B$110,MAX(1,$D10))),AND($E10&gt;0,INDEX(Kalender!IS$81:IS$110,MAX(1,$E10))&gt;INDEX(Kalender!$B$81:$B$110,MAX(1,$E10))),AND($F10&gt;0,INDEX(Kalender!IS$81:IS$110,MAX(1,$F10))&gt;INDEX(Kalender!$B$81:$B$110,MAX(1,$F10)))),2,0))</f>
        <v>0</v>
      </c>
      <c r="IT10" s="5" t="n">
        <f aca="false">IF(Kalender!IT10&lt;&gt;1,0,IF(AND($B10&gt;0,INDEX(Kalender!IT$68:IT$77,MAX(1,$B10))&gt;INDEX(Kalender!$B$68:$B$77,MAX(1,$B10))),1,0)+IF(OR(AND($C10&gt;0,INDEX(Kalender!IT$81:IT$110,MAX(1,$C10))&gt;INDEX(Kalender!$B$81:$B$110,MAX(1,$C10))),AND($D10&gt;0,INDEX(Kalender!IT$81:IT$110,MAX(1,$D10))&gt;INDEX(Kalender!$B$81:$B$110,MAX(1,$D10))),AND($E10&gt;0,INDEX(Kalender!IT$81:IT$110,MAX(1,$E10))&gt;INDEX(Kalender!$B$81:$B$110,MAX(1,$E10))),AND($F10&gt;0,INDEX(Kalender!IT$81:IT$110,MAX(1,$F10))&gt;INDEX(Kalender!$B$81:$B$110,MAX(1,$F10)))),2,0))</f>
        <v>0</v>
      </c>
      <c r="IU10" s="5" t="n">
        <f aca="false">IF(Kalender!IU10&lt;&gt;1,0,IF(AND($B10&gt;0,INDEX(Kalender!IU$68:IU$77,MAX(1,$B10))&gt;INDEX(Kalender!$B$68:$B$77,MAX(1,$B10))),1,0)+IF(OR(AND($C10&gt;0,INDEX(Kalender!IU$81:IU$110,MAX(1,$C10))&gt;INDEX(Kalender!$B$81:$B$110,MAX(1,$C10))),AND($D10&gt;0,INDEX(Kalender!IU$81:IU$110,MAX(1,$D10))&gt;INDEX(Kalender!$B$81:$B$110,MAX(1,$D10))),AND($E10&gt;0,INDEX(Kalender!IU$81:IU$110,MAX(1,$E10))&gt;INDEX(Kalender!$B$81:$B$110,MAX(1,$E10))),AND($F10&gt;0,INDEX(Kalender!IU$81:IU$110,MAX(1,$F10))&gt;INDEX(Kalender!$B$81:$B$110,MAX(1,$F10)))),2,0))</f>
        <v>0</v>
      </c>
      <c r="IV10" s="5" t="n">
        <f aca="false">IF(Kalender!IV10&lt;&gt;1,0,IF(AND($B10&gt;0,INDEX(Kalender!IV$68:IV$77,MAX(1,$B10))&gt;INDEX(Kalender!$B$68:$B$77,MAX(1,$B10))),1,0)+IF(OR(AND($C10&gt;0,INDEX(Kalender!IV$81:IV$110,MAX(1,$C10))&gt;INDEX(Kalender!$B$81:$B$110,MAX(1,$C10))),AND($D10&gt;0,INDEX(Kalender!IV$81:IV$110,MAX(1,$D10))&gt;INDEX(Kalender!$B$81:$B$110,MAX(1,$D10))),AND($E10&gt;0,INDEX(Kalender!IV$81:IV$110,MAX(1,$E10))&gt;INDEX(Kalender!$B$81:$B$110,MAX(1,$E10))),AND($F10&gt;0,INDEX(Kalender!IV$81:IV$110,MAX(1,$F10))&gt;INDEX(Kalender!$B$81:$B$110,MAX(1,$F10)))),2,0))</f>
        <v>0</v>
      </c>
      <c r="IW10" s="5" t="n">
        <f aca="false">IF(Kalender!IW10&lt;&gt;1,0,IF(AND($B10&gt;0,INDEX(Kalender!IW$68:IW$77,MAX(1,$B10))&gt;INDEX(Kalender!$B$68:$B$77,MAX(1,$B10))),1,0)+IF(OR(AND($C10&gt;0,INDEX(Kalender!IW$81:IW$110,MAX(1,$C10))&gt;INDEX(Kalender!$B$81:$B$110,MAX(1,$C10))),AND($D10&gt;0,INDEX(Kalender!IW$81:IW$110,MAX(1,$D10))&gt;INDEX(Kalender!$B$81:$B$110,MAX(1,$D10))),AND($E10&gt;0,INDEX(Kalender!IW$81:IW$110,MAX(1,$E10))&gt;INDEX(Kalender!$B$81:$B$110,MAX(1,$E10))),AND($F10&gt;0,INDEX(Kalender!IW$81:IW$110,MAX(1,$F10))&gt;INDEX(Kalender!$B$81:$B$110,MAX(1,$F10)))),2,0))</f>
        <v>0</v>
      </c>
      <c r="IX10" s="5" t="n">
        <f aca="false">IF(Kalender!IX10&lt;&gt;1,0,IF(AND($B10&gt;0,INDEX(Kalender!IX$68:IX$77,MAX(1,$B10))&gt;INDEX(Kalender!$B$68:$B$77,MAX(1,$B10))),1,0)+IF(OR(AND($C10&gt;0,INDEX(Kalender!IX$81:IX$110,MAX(1,$C10))&gt;INDEX(Kalender!$B$81:$B$110,MAX(1,$C10))),AND($D10&gt;0,INDEX(Kalender!IX$81:IX$110,MAX(1,$D10))&gt;INDEX(Kalender!$B$81:$B$110,MAX(1,$D10))),AND($E10&gt;0,INDEX(Kalender!IX$81:IX$110,MAX(1,$E10))&gt;INDEX(Kalender!$B$81:$B$110,MAX(1,$E10))),AND($F10&gt;0,INDEX(Kalender!IX$81:IX$110,MAX(1,$F10))&gt;INDEX(Kalender!$B$81:$B$110,MAX(1,$F10)))),2,0))</f>
        <v>0</v>
      </c>
      <c r="IY10" s="5" t="n">
        <f aca="false">IF(Kalender!IY10&lt;&gt;1,0,IF(AND($B10&gt;0,INDEX(Kalender!IY$68:IY$77,MAX(1,$B10))&gt;INDEX(Kalender!$B$68:$B$77,MAX(1,$B10))),1,0)+IF(OR(AND($C10&gt;0,INDEX(Kalender!IY$81:IY$110,MAX(1,$C10))&gt;INDEX(Kalender!$B$81:$B$110,MAX(1,$C10))),AND($D10&gt;0,INDEX(Kalender!IY$81:IY$110,MAX(1,$D10))&gt;INDEX(Kalender!$B$81:$B$110,MAX(1,$D10))),AND($E10&gt;0,INDEX(Kalender!IY$81:IY$110,MAX(1,$E10))&gt;INDEX(Kalender!$B$81:$B$110,MAX(1,$E10))),AND($F10&gt;0,INDEX(Kalender!IY$81:IY$110,MAX(1,$F10))&gt;INDEX(Kalender!$B$81:$B$110,MAX(1,$F10)))),2,0))</f>
        <v>0</v>
      </c>
      <c r="IZ10" s="5" t="n">
        <f aca="false">IF(Kalender!IZ10&lt;&gt;1,0,IF(AND($B10&gt;0,INDEX(Kalender!IZ$68:IZ$77,MAX(1,$B10))&gt;INDEX(Kalender!$B$68:$B$77,MAX(1,$B10))),1,0)+IF(OR(AND($C10&gt;0,INDEX(Kalender!IZ$81:IZ$110,MAX(1,$C10))&gt;INDEX(Kalender!$B$81:$B$110,MAX(1,$C10))),AND($D10&gt;0,INDEX(Kalender!IZ$81:IZ$110,MAX(1,$D10))&gt;INDEX(Kalender!$B$81:$B$110,MAX(1,$D10))),AND($E10&gt;0,INDEX(Kalender!IZ$81:IZ$110,MAX(1,$E10))&gt;INDEX(Kalender!$B$81:$B$110,MAX(1,$E10))),AND($F10&gt;0,INDEX(Kalender!IZ$81:IZ$110,MAX(1,$F10))&gt;INDEX(Kalender!$B$81:$B$110,MAX(1,$F10)))),2,0))</f>
        <v>0</v>
      </c>
      <c r="JA10" s="5" t="n">
        <f aca="false">IF(Kalender!JA10&lt;&gt;1,0,IF(AND($B10&gt;0,INDEX(Kalender!JA$68:JA$77,MAX(1,$B10))&gt;INDEX(Kalender!$B$68:$B$77,MAX(1,$B10))),1,0)+IF(OR(AND($C10&gt;0,INDEX(Kalender!JA$81:JA$110,MAX(1,$C10))&gt;INDEX(Kalender!$B$81:$B$110,MAX(1,$C10))),AND($D10&gt;0,INDEX(Kalender!JA$81:JA$110,MAX(1,$D10))&gt;INDEX(Kalender!$B$81:$B$110,MAX(1,$D10))),AND($E10&gt;0,INDEX(Kalender!JA$81:JA$110,MAX(1,$E10))&gt;INDEX(Kalender!$B$81:$B$110,MAX(1,$E10))),AND($F10&gt;0,INDEX(Kalender!JA$81:JA$110,MAX(1,$F10))&gt;INDEX(Kalender!$B$81:$B$110,MAX(1,$F10)))),2,0))</f>
        <v>0</v>
      </c>
      <c r="JB10" s="5" t="n">
        <f aca="false">IF(Kalender!JB10&lt;&gt;1,0,IF(AND($B10&gt;0,INDEX(Kalender!JB$68:JB$77,MAX(1,$B10))&gt;INDEX(Kalender!$B$68:$B$77,MAX(1,$B10))),1,0)+IF(OR(AND($C10&gt;0,INDEX(Kalender!JB$81:JB$110,MAX(1,$C10))&gt;INDEX(Kalender!$B$81:$B$110,MAX(1,$C10))),AND($D10&gt;0,INDEX(Kalender!JB$81:JB$110,MAX(1,$D10))&gt;INDEX(Kalender!$B$81:$B$110,MAX(1,$D10))),AND($E10&gt;0,INDEX(Kalender!JB$81:JB$110,MAX(1,$E10))&gt;INDEX(Kalender!$B$81:$B$110,MAX(1,$E10))),AND($F10&gt;0,INDEX(Kalender!JB$81:JB$110,MAX(1,$F10))&gt;INDEX(Kalender!$B$81:$B$110,MAX(1,$F10)))),2,0))</f>
        <v>0</v>
      </c>
      <c r="JC10" s="5" t="n">
        <f aca="false">IF(Kalender!JC10&lt;&gt;1,0,IF(AND($B10&gt;0,INDEX(Kalender!JC$68:JC$77,MAX(1,$B10))&gt;INDEX(Kalender!$B$68:$B$77,MAX(1,$B10))),1,0)+IF(OR(AND($C10&gt;0,INDEX(Kalender!JC$81:JC$110,MAX(1,$C10))&gt;INDEX(Kalender!$B$81:$B$110,MAX(1,$C10))),AND($D10&gt;0,INDEX(Kalender!JC$81:JC$110,MAX(1,$D10))&gt;INDEX(Kalender!$B$81:$B$110,MAX(1,$D10))),AND($E10&gt;0,INDEX(Kalender!JC$81:JC$110,MAX(1,$E10))&gt;INDEX(Kalender!$B$81:$B$110,MAX(1,$E10))),AND($F10&gt;0,INDEX(Kalender!JC$81:JC$110,MAX(1,$F10))&gt;INDEX(Kalender!$B$81:$B$110,MAX(1,$F10)))),2,0))</f>
        <v>0</v>
      </c>
      <c r="JD10" s="5" t="n">
        <f aca="false">IF(Kalender!JD10&lt;&gt;1,0,IF(AND($B10&gt;0,INDEX(Kalender!JD$68:JD$77,MAX(1,$B10))&gt;INDEX(Kalender!$B$68:$B$77,MAX(1,$B10))),1,0)+IF(OR(AND($C10&gt;0,INDEX(Kalender!JD$81:JD$110,MAX(1,$C10))&gt;INDEX(Kalender!$B$81:$B$110,MAX(1,$C10))),AND($D10&gt;0,INDEX(Kalender!JD$81:JD$110,MAX(1,$D10))&gt;INDEX(Kalender!$B$81:$B$110,MAX(1,$D10))),AND($E10&gt;0,INDEX(Kalender!JD$81:JD$110,MAX(1,$E10))&gt;INDEX(Kalender!$B$81:$B$110,MAX(1,$E10))),AND($F10&gt;0,INDEX(Kalender!JD$81:JD$110,MAX(1,$F10))&gt;INDEX(Kalender!$B$81:$B$110,MAX(1,$F10)))),2,0))</f>
        <v>0</v>
      </c>
      <c r="JE10" s="5" t="n">
        <f aca="false">IF(Kalender!JE10&lt;&gt;1,0,IF(AND($B10&gt;0,INDEX(Kalender!JE$68:JE$77,MAX(1,$B10))&gt;INDEX(Kalender!$B$68:$B$77,MAX(1,$B10))),1,0)+IF(OR(AND($C10&gt;0,INDEX(Kalender!JE$81:JE$110,MAX(1,$C10))&gt;INDEX(Kalender!$B$81:$B$110,MAX(1,$C10))),AND($D10&gt;0,INDEX(Kalender!JE$81:JE$110,MAX(1,$D10))&gt;INDEX(Kalender!$B$81:$B$110,MAX(1,$D10))),AND($E10&gt;0,INDEX(Kalender!JE$81:JE$110,MAX(1,$E10))&gt;INDEX(Kalender!$B$81:$B$110,MAX(1,$E10))),AND($F10&gt;0,INDEX(Kalender!JE$81:JE$110,MAX(1,$F10))&gt;INDEX(Kalender!$B$81:$B$110,MAX(1,$F10)))),2,0))</f>
        <v>0</v>
      </c>
      <c r="JF10" s="5" t="n">
        <f aca="false">IF(Kalender!JF10&lt;&gt;1,0,IF(AND($B10&gt;0,INDEX(Kalender!JF$68:JF$77,MAX(1,$B10))&gt;INDEX(Kalender!$B$68:$B$77,MAX(1,$B10))),1,0)+IF(OR(AND($C10&gt;0,INDEX(Kalender!JF$81:JF$110,MAX(1,$C10))&gt;INDEX(Kalender!$B$81:$B$110,MAX(1,$C10))),AND($D10&gt;0,INDEX(Kalender!JF$81:JF$110,MAX(1,$D10))&gt;INDEX(Kalender!$B$81:$B$110,MAX(1,$D10))),AND($E10&gt;0,INDEX(Kalender!JF$81:JF$110,MAX(1,$E10))&gt;INDEX(Kalender!$B$81:$B$110,MAX(1,$E10))),AND($F10&gt;0,INDEX(Kalender!JF$81:JF$110,MAX(1,$F10))&gt;INDEX(Kalender!$B$81:$B$110,MAX(1,$F10)))),2,0))</f>
        <v>0</v>
      </c>
      <c r="JG10" s="5" t="n">
        <f aca="false">IF(Kalender!JG10&lt;&gt;1,0,IF(AND($B10&gt;0,INDEX(Kalender!JG$68:JG$77,MAX(1,$B10))&gt;INDEX(Kalender!$B$68:$B$77,MAX(1,$B10))),1,0)+IF(OR(AND($C10&gt;0,INDEX(Kalender!JG$81:JG$110,MAX(1,$C10))&gt;INDEX(Kalender!$B$81:$B$110,MAX(1,$C10))),AND($D10&gt;0,INDEX(Kalender!JG$81:JG$110,MAX(1,$D10))&gt;INDEX(Kalender!$B$81:$B$110,MAX(1,$D10))),AND($E10&gt;0,INDEX(Kalender!JG$81:JG$110,MAX(1,$E10))&gt;INDEX(Kalender!$B$81:$B$110,MAX(1,$E10))),AND($F10&gt;0,INDEX(Kalender!JG$81:JG$110,MAX(1,$F10))&gt;INDEX(Kalender!$B$81:$B$110,MAX(1,$F10)))),2,0))</f>
        <v>0</v>
      </c>
      <c r="JH10" s="5" t="n">
        <f aca="false">IF(Kalender!JH10&lt;&gt;1,0,IF(AND($B10&gt;0,INDEX(Kalender!JH$68:JH$77,MAX(1,$B10))&gt;INDEX(Kalender!$B$68:$B$77,MAX(1,$B10))),1,0)+IF(OR(AND($C10&gt;0,INDEX(Kalender!JH$81:JH$110,MAX(1,$C10))&gt;INDEX(Kalender!$B$81:$B$110,MAX(1,$C10))),AND($D10&gt;0,INDEX(Kalender!JH$81:JH$110,MAX(1,$D10))&gt;INDEX(Kalender!$B$81:$B$110,MAX(1,$D10))),AND($E10&gt;0,INDEX(Kalender!JH$81:JH$110,MAX(1,$E10))&gt;INDEX(Kalender!$B$81:$B$110,MAX(1,$E10))),AND($F10&gt;0,INDEX(Kalender!JH$81:JH$110,MAX(1,$F10))&gt;INDEX(Kalender!$B$81:$B$110,MAX(1,$F10)))),2,0))</f>
        <v>0</v>
      </c>
      <c r="JI10" s="5" t="n">
        <f aca="false">IF(Kalender!JI10&lt;&gt;1,0,IF(AND($B10&gt;0,INDEX(Kalender!JI$68:JI$77,MAX(1,$B10))&gt;INDEX(Kalender!$B$68:$B$77,MAX(1,$B10))),1,0)+IF(OR(AND($C10&gt;0,INDEX(Kalender!JI$81:JI$110,MAX(1,$C10))&gt;INDEX(Kalender!$B$81:$B$110,MAX(1,$C10))),AND($D10&gt;0,INDEX(Kalender!JI$81:JI$110,MAX(1,$D10))&gt;INDEX(Kalender!$B$81:$B$110,MAX(1,$D10))),AND($E10&gt;0,INDEX(Kalender!JI$81:JI$110,MAX(1,$E10))&gt;INDEX(Kalender!$B$81:$B$110,MAX(1,$E10))),AND($F10&gt;0,INDEX(Kalender!JI$81:JI$110,MAX(1,$F10))&gt;INDEX(Kalender!$B$81:$B$110,MAX(1,$F10)))),2,0))</f>
        <v>0</v>
      </c>
      <c r="JJ10" s="5" t="n">
        <f aca="false">IF(Kalender!JJ10&lt;&gt;1,0,IF(AND($B10&gt;0,INDEX(Kalender!JJ$68:JJ$77,MAX(1,$B10))&gt;INDEX(Kalender!$B$68:$B$77,MAX(1,$B10))),1,0)+IF(OR(AND($C10&gt;0,INDEX(Kalender!JJ$81:JJ$110,MAX(1,$C10))&gt;INDEX(Kalender!$B$81:$B$110,MAX(1,$C10))),AND($D10&gt;0,INDEX(Kalender!JJ$81:JJ$110,MAX(1,$D10))&gt;INDEX(Kalender!$B$81:$B$110,MAX(1,$D10))),AND($E10&gt;0,INDEX(Kalender!JJ$81:JJ$110,MAX(1,$E10))&gt;INDEX(Kalender!$B$81:$B$110,MAX(1,$E10))),AND($F10&gt;0,INDEX(Kalender!JJ$81:JJ$110,MAX(1,$F10))&gt;INDEX(Kalender!$B$81:$B$110,MAX(1,$F10)))),2,0))</f>
        <v>0</v>
      </c>
      <c r="JK10" s="5" t="n">
        <f aca="false">IF(Kalender!JK10&lt;&gt;1,0,IF(AND($B10&gt;0,INDEX(Kalender!JK$68:JK$77,MAX(1,$B10))&gt;INDEX(Kalender!$B$68:$B$77,MAX(1,$B10))),1,0)+IF(OR(AND($C10&gt;0,INDEX(Kalender!JK$81:JK$110,MAX(1,$C10))&gt;INDEX(Kalender!$B$81:$B$110,MAX(1,$C10))),AND($D10&gt;0,INDEX(Kalender!JK$81:JK$110,MAX(1,$D10))&gt;INDEX(Kalender!$B$81:$B$110,MAX(1,$D10))),AND($E10&gt;0,INDEX(Kalender!JK$81:JK$110,MAX(1,$E10))&gt;INDEX(Kalender!$B$81:$B$110,MAX(1,$E10))),AND($F10&gt;0,INDEX(Kalender!JK$81:JK$110,MAX(1,$F10))&gt;INDEX(Kalender!$B$81:$B$110,MAX(1,$F10)))),2,0))</f>
        <v>0</v>
      </c>
      <c r="JL10" s="5" t="n">
        <f aca="false">IF(Kalender!JL10&lt;&gt;1,0,IF(AND($B10&gt;0,INDEX(Kalender!JL$68:JL$77,MAX(1,$B10))&gt;INDEX(Kalender!$B$68:$B$77,MAX(1,$B10))),1,0)+IF(OR(AND($C10&gt;0,INDEX(Kalender!JL$81:JL$110,MAX(1,$C10))&gt;INDEX(Kalender!$B$81:$B$110,MAX(1,$C10))),AND($D10&gt;0,INDEX(Kalender!JL$81:JL$110,MAX(1,$D10))&gt;INDEX(Kalender!$B$81:$B$110,MAX(1,$D10))),AND($E10&gt;0,INDEX(Kalender!JL$81:JL$110,MAX(1,$E10))&gt;INDEX(Kalender!$B$81:$B$110,MAX(1,$E10))),AND($F10&gt;0,INDEX(Kalender!JL$81:JL$110,MAX(1,$F10))&gt;INDEX(Kalender!$B$81:$B$110,MAX(1,$F10)))),2,0))</f>
        <v>0</v>
      </c>
      <c r="JM10" s="5" t="n">
        <f aca="false">IF(Kalender!JM10&lt;&gt;1,0,IF(AND($B10&gt;0,INDEX(Kalender!JM$68:JM$77,MAX(1,$B10))&gt;INDEX(Kalender!$B$68:$B$77,MAX(1,$B10))),1,0)+IF(OR(AND($C10&gt;0,INDEX(Kalender!JM$81:JM$110,MAX(1,$C10))&gt;INDEX(Kalender!$B$81:$B$110,MAX(1,$C10))),AND($D10&gt;0,INDEX(Kalender!JM$81:JM$110,MAX(1,$D10))&gt;INDEX(Kalender!$B$81:$B$110,MAX(1,$D10))),AND($E10&gt;0,INDEX(Kalender!JM$81:JM$110,MAX(1,$E10))&gt;INDEX(Kalender!$B$81:$B$110,MAX(1,$E10))),AND($F10&gt;0,INDEX(Kalender!JM$81:JM$110,MAX(1,$F10))&gt;INDEX(Kalender!$B$81:$B$110,MAX(1,$F10)))),2,0))</f>
        <v>0</v>
      </c>
      <c r="JN10" s="5" t="n">
        <f aca="false">IF(Kalender!JN10&lt;&gt;1,0,IF(AND($B10&gt;0,INDEX(Kalender!JN$68:JN$77,MAX(1,$B10))&gt;INDEX(Kalender!$B$68:$B$77,MAX(1,$B10))),1,0)+IF(OR(AND($C10&gt;0,INDEX(Kalender!JN$81:JN$110,MAX(1,$C10))&gt;INDEX(Kalender!$B$81:$B$110,MAX(1,$C10))),AND($D10&gt;0,INDEX(Kalender!JN$81:JN$110,MAX(1,$D10))&gt;INDEX(Kalender!$B$81:$B$110,MAX(1,$D10))),AND($E10&gt;0,INDEX(Kalender!JN$81:JN$110,MAX(1,$E10))&gt;INDEX(Kalender!$B$81:$B$110,MAX(1,$E10))),AND($F10&gt;0,INDEX(Kalender!JN$81:JN$110,MAX(1,$F10))&gt;INDEX(Kalender!$B$81:$B$110,MAX(1,$F10)))),2,0))</f>
        <v>0</v>
      </c>
      <c r="JO10" s="5" t="n">
        <f aca="false">IF(Kalender!JO10&lt;&gt;1,0,IF(AND($B10&gt;0,INDEX(Kalender!JO$68:JO$77,MAX(1,$B10))&gt;INDEX(Kalender!$B$68:$B$77,MAX(1,$B10))),1,0)+IF(OR(AND($C10&gt;0,INDEX(Kalender!JO$81:JO$110,MAX(1,$C10))&gt;INDEX(Kalender!$B$81:$B$110,MAX(1,$C10))),AND($D10&gt;0,INDEX(Kalender!JO$81:JO$110,MAX(1,$D10))&gt;INDEX(Kalender!$B$81:$B$110,MAX(1,$D10))),AND($E10&gt;0,INDEX(Kalender!JO$81:JO$110,MAX(1,$E10))&gt;INDEX(Kalender!$B$81:$B$110,MAX(1,$E10))),AND($F10&gt;0,INDEX(Kalender!JO$81:JO$110,MAX(1,$F10))&gt;INDEX(Kalender!$B$81:$B$110,MAX(1,$F10)))),2,0))</f>
        <v>0</v>
      </c>
      <c r="JP10" s="5" t="n">
        <f aca="false">IF(Kalender!JP10&lt;&gt;1,0,IF(AND($B10&gt;0,INDEX(Kalender!JP$68:JP$77,MAX(1,$B10))&gt;INDEX(Kalender!$B$68:$B$77,MAX(1,$B10))),1,0)+IF(OR(AND($C10&gt;0,INDEX(Kalender!JP$81:JP$110,MAX(1,$C10))&gt;INDEX(Kalender!$B$81:$B$110,MAX(1,$C10))),AND($D10&gt;0,INDEX(Kalender!JP$81:JP$110,MAX(1,$D10))&gt;INDEX(Kalender!$B$81:$B$110,MAX(1,$D10))),AND($E10&gt;0,INDEX(Kalender!JP$81:JP$110,MAX(1,$E10))&gt;INDEX(Kalender!$B$81:$B$110,MAX(1,$E10))),AND($F10&gt;0,INDEX(Kalender!JP$81:JP$110,MAX(1,$F10))&gt;INDEX(Kalender!$B$81:$B$110,MAX(1,$F10)))),2,0))</f>
        <v>0</v>
      </c>
      <c r="JQ10" s="5" t="n">
        <f aca="false">IF(Kalender!JQ10&lt;&gt;1,0,IF(AND($B10&gt;0,INDEX(Kalender!JQ$68:JQ$77,MAX(1,$B10))&gt;INDEX(Kalender!$B$68:$B$77,MAX(1,$B10))),1,0)+IF(OR(AND($C10&gt;0,INDEX(Kalender!JQ$81:JQ$110,MAX(1,$C10))&gt;INDEX(Kalender!$B$81:$B$110,MAX(1,$C10))),AND($D10&gt;0,INDEX(Kalender!JQ$81:JQ$110,MAX(1,$D10))&gt;INDEX(Kalender!$B$81:$B$110,MAX(1,$D10))),AND($E10&gt;0,INDEX(Kalender!JQ$81:JQ$110,MAX(1,$E10))&gt;INDEX(Kalender!$B$81:$B$110,MAX(1,$E10))),AND($F10&gt;0,INDEX(Kalender!JQ$81:JQ$110,MAX(1,$F10))&gt;INDEX(Kalender!$B$81:$B$110,MAX(1,$F10)))),2,0))</f>
        <v>0</v>
      </c>
      <c r="JR10" s="5" t="n">
        <f aca="false">IF(Kalender!JR10&lt;&gt;1,0,IF(AND($B10&gt;0,INDEX(Kalender!JR$68:JR$77,MAX(1,$B10))&gt;INDEX(Kalender!$B$68:$B$77,MAX(1,$B10))),1,0)+IF(OR(AND($C10&gt;0,INDEX(Kalender!JR$81:JR$110,MAX(1,$C10))&gt;INDEX(Kalender!$B$81:$B$110,MAX(1,$C10))),AND($D10&gt;0,INDEX(Kalender!JR$81:JR$110,MAX(1,$D10))&gt;INDEX(Kalender!$B$81:$B$110,MAX(1,$D10))),AND($E10&gt;0,INDEX(Kalender!JR$81:JR$110,MAX(1,$E10))&gt;INDEX(Kalender!$B$81:$B$110,MAX(1,$E10))),AND($F10&gt;0,INDEX(Kalender!JR$81:JR$110,MAX(1,$F10))&gt;INDEX(Kalender!$B$81:$B$110,MAX(1,$F10)))),2,0))</f>
        <v>0</v>
      </c>
      <c r="JS10" s="5" t="n">
        <f aca="false">IF(Kalender!JS10&lt;&gt;1,0,IF(AND($B10&gt;0,INDEX(Kalender!JS$68:JS$77,MAX(1,$B10))&gt;INDEX(Kalender!$B$68:$B$77,MAX(1,$B10))),1,0)+IF(OR(AND($C10&gt;0,INDEX(Kalender!JS$81:JS$110,MAX(1,$C10))&gt;INDEX(Kalender!$B$81:$B$110,MAX(1,$C10))),AND($D10&gt;0,INDEX(Kalender!JS$81:JS$110,MAX(1,$D10))&gt;INDEX(Kalender!$B$81:$B$110,MAX(1,$D10))),AND($E10&gt;0,INDEX(Kalender!JS$81:JS$110,MAX(1,$E10))&gt;INDEX(Kalender!$B$81:$B$110,MAX(1,$E10))),AND($F10&gt;0,INDEX(Kalender!JS$81:JS$110,MAX(1,$F10))&gt;INDEX(Kalender!$B$81:$B$110,MAX(1,$F10)))),2,0))</f>
        <v>0</v>
      </c>
      <c r="JT10" s="5" t="n">
        <f aca="false">IF(Kalender!JT10&lt;&gt;1,0,IF(AND($B10&gt;0,INDEX(Kalender!JT$68:JT$77,MAX(1,$B10))&gt;INDEX(Kalender!$B$68:$B$77,MAX(1,$B10))),1,0)+IF(OR(AND($C10&gt;0,INDEX(Kalender!JT$81:JT$110,MAX(1,$C10))&gt;INDEX(Kalender!$B$81:$B$110,MAX(1,$C10))),AND($D10&gt;0,INDEX(Kalender!JT$81:JT$110,MAX(1,$D10))&gt;INDEX(Kalender!$B$81:$B$110,MAX(1,$D10))),AND($E10&gt;0,INDEX(Kalender!JT$81:JT$110,MAX(1,$E10))&gt;INDEX(Kalender!$B$81:$B$110,MAX(1,$E10))),AND($F10&gt;0,INDEX(Kalender!JT$81:JT$110,MAX(1,$F10))&gt;INDEX(Kalender!$B$81:$B$110,MAX(1,$F10)))),2,0))</f>
        <v>0</v>
      </c>
      <c r="JU10" s="5" t="n">
        <f aca="false">IF(Kalender!JU10&lt;&gt;1,0,IF(AND($B10&gt;0,INDEX(Kalender!JU$68:JU$77,MAX(1,$B10))&gt;INDEX(Kalender!$B$68:$B$77,MAX(1,$B10))),1,0)+IF(OR(AND($C10&gt;0,INDEX(Kalender!JU$81:JU$110,MAX(1,$C10))&gt;INDEX(Kalender!$B$81:$B$110,MAX(1,$C10))),AND($D10&gt;0,INDEX(Kalender!JU$81:JU$110,MAX(1,$D10))&gt;INDEX(Kalender!$B$81:$B$110,MAX(1,$D10))),AND($E10&gt;0,INDEX(Kalender!JU$81:JU$110,MAX(1,$E10))&gt;INDEX(Kalender!$B$81:$B$110,MAX(1,$E10))),AND($F10&gt;0,INDEX(Kalender!JU$81:JU$110,MAX(1,$F10))&gt;INDEX(Kalender!$B$81:$B$110,MAX(1,$F10)))),2,0))</f>
        <v>0</v>
      </c>
      <c r="JV10" s="5" t="n">
        <f aca="false">IF(Kalender!JV10&lt;&gt;1,0,IF(AND($B10&gt;0,INDEX(Kalender!JV$68:JV$77,MAX(1,$B10))&gt;INDEX(Kalender!$B$68:$B$77,MAX(1,$B10))),1,0)+IF(OR(AND($C10&gt;0,INDEX(Kalender!JV$81:JV$110,MAX(1,$C10))&gt;INDEX(Kalender!$B$81:$B$110,MAX(1,$C10))),AND($D10&gt;0,INDEX(Kalender!JV$81:JV$110,MAX(1,$D10))&gt;INDEX(Kalender!$B$81:$B$110,MAX(1,$D10))),AND($E10&gt;0,INDEX(Kalender!JV$81:JV$110,MAX(1,$E10))&gt;INDEX(Kalender!$B$81:$B$110,MAX(1,$E10))),AND($F10&gt;0,INDEX(Kalender!JV$81:JV$110,MAX(1,$F10))&gt;INDEX(Kalender!$B$81:$B$110,MAX(1,$F10)))),2,0))</f>
        <v>0</v>
      </c>
      <c r="JW10" s="5" t="n">
        <f aca="false">IF(Kalender!JW10&lt;&gt;1,0,IF(AND($B10&gt;0,INDEX(Kalender!JW$68:JW$77,MAX(1,$B10))&gt;INDEX(Kalender!$B$68:$B$77,MAX(1,$B10))),1,0)+IF(OR(AND($C10&gt;0,INDEX(Kalender!JW$81:JW$110,MAX(1,$C10))&gt;INDEX(Kalender!$B$81:$B$110,MAX(1,$C10))),AND($D10&gt;0,INDEX(Kalender!JW$81:JW$110,MAX(1,$D10))&gt;INDEX(Kalender!$B$81:$B$110,MAX(1,$D10))),AND($E10&gt;0,INDEX(Kalender!JW$81:JW$110,MAX(1,$E10))&gt;INDEX(Kalender!$B$81:$B$110,MAX(1,$E10))),AND($F10&gt;0,INDEX(Kalender!JW$81:JW$110,MAX(1,$F10))&gt;INDEX(Kalender!$B$81:$B$110,MAX(1,$F10)))),2,0))</f>
        <v>0</v>
      </c>
      <c r="JX10" s="5" t="n">
        <f aca="false">IF(Kalender!JX10&lt;&gt;1,0,IF(AND($B10&gt;0,INDEX(Kalender!JX$68:JX$77,MAX(1,$B10))&gt;INDEX(Kalender!$B$68:$B$77,MAX(1,$B10))),1,0)+IF(OR(AND($C10&gt;0,INDEX(Kalender!JX$81:JX$110,MAX(1,$C10))&gt;INDEX(Kalender!$B$81:$B$110,MAX(1,$C10))),AND($D10&gt;0,INDEX(Kalender!JX$81:JX$110,MAX(1,$D10))&gt;INDEX(Kalender!$B$81:$B$110,MAX(1,$D10))),AND($E10&gt;0,INDEX(Kalender!JX$81:JX$110,MAX(1,$E10))&gt;INDEX(Kalender!$B$81:$B$110,MAX(1,$E10))),AND($F10&gt;0,INDEX(Kalender!JX$81:JX$110,MAX(1,$F10))&gt;INDEX(Kalender!$B$81:$B$110,MAX(1,$F10)))),2,0))</f>
        <v>0</v>
      </c>
      <c r="JY10" s="5" t="n">
        <f aca="false">IF(Kalender!JY10&lt;&gt;1,0,IF(AND($B10&gt;0,INDEX(Kalender!JY$68:JY$77,MAX(1,$B10))&gt;INDEX(Kalender!$B$68:$B$77,MAX(1,$B10))),1,0)+IF(OR(AND($C10&gt;0,INDEX(Kalender!JY$81:JY$110,MAX(1,$C10))&gt;INDEX(Kalender!$B$81:$B$110,MAX(1,$C10))),AND($D10&gt;0,INDEX(Kalender!JY$81:JY$110,MAX(1,$D10))&gt;INDEX(Kalender!$B$81:$B$110,MAX(1,$D10))),AND($E10&gt;0,INDEX(Kalender!JY$81:JY$110,MAX(1,$E10))&gt;INDEX(Kalender!$B$81:$B$110,MAX(1,$E10))),AND($F10&gt;0,INDEX(Kalender!JY$81:JY$110,MAX(1,$F10))&gt;INDEX(Kalender!$B$81:$B$110,MAX(1,$F10)))),2,0))</f>
        <v>0</v>
      </c>
      <c r="JZ10" s="5" t="n">
        <f aca="false">IF(Kalender!JZ10&lt;&gt;1,0,IF(AND($B10&gt;0,INDEX(Kalender!JZ$68:JZ$77,MAX(1,$B10))&gt;INDEX(Kalender!$B$68:$B$77,MAX(1,$B10))),1,0)+IF(OR(AND($C10&gt;0,INDEX(Kalender!JZ$81:JZ$110,MAX(1,$C10))&gt;INDEX(Kalender!$B$81:$B$110,MAX(1,$C10))),AND($D10&gt;0,INDEX(Kalender!JZ$81:JZ$110,MAX(1,$D10))&gt;INDEX(Kalender!$B$81:$B$110,MAX(1,$D10))),AND($E10&gt;0,INDEX(Kalender!JZ$81:JZ$110,MAX(1,$E10))&gt;INDEX(Kalender!$B$81:$B$110,MAX(1,$E10))),AND($F10&gt;0,INDEX(Kalender!JZ$81:JZ$110,MAX(1,$F10))&gt;INDEX(Kalender!$B$81:$B$110,MAX(1,$F10)))),2,0))</f>
        <v>0</v>
      </c>
      <c r="KA10" s="5" t="n">
        <f aca="false">IF(Kalender!KA10&lt;&gt;1,0,IF(AND($B10&gt;0,INDEX(Kalender!KA$68:KA$77,MAX(1,$B10))&gt;INDEX(Kalender!$B$68:$B$77,MAX(1,$B10))),1,0)+IF(OR(AND($C10&gt;0,INDEX(Kalender!KA$81:KA$110,MAX(1,$C10))&gt;INDEX(Kalender!$B$81:$B$110,MAX(1,$C10))),AND($D10&gt;0,INDEX(Kalender!KA$81:KA$110,MAX(1,$D10))&gt;INDEX(Kalender!$B$81:$B$110,MAX(1,$D10))),AND($E10&gt;0,INDEX(Kalender!KA$81:KA$110,MAX(1,$E10))&gt;INDEX(Kalender!$B$81:$B$110,MAX(1,$E10))),AND($F10&gt;0,INDEX(Kalender!KA$81:KA$110,MAX(1,$F10))&gt;INDEX(Kalender!$B$81:$B$110,MAX(1,$F10)))),2,0))</f>
        <v>0</v>
      </c>
      <c r="KB10" s="5" t="n">
        <f aca="false">IF(Kalender!KB10&lt;&gt;1,0,IF(AND($B10&gt;0,INDEX(Kalender!KB$68:KB$77,MAX(1,$B10))&gt;INDEX(Kalender!$B$68:$B$77,MAX(1,$B10))),1,0)+IF(OR(AND($C10&gt;0,INDEX(Kalender!KB$81:KB$110,MAX(1,$C10))&gt;INDEX(Kalender!$B$81:$B$110,MAX(1,$C10))),AND($D10&gt;0,INDEX(Kalender!KB$81:KB$110,MAX(1,$D10))&gt;INDEX(Kalender!$B$81:$B$110,MAX(1,$D10))),AND($E10&gt;0,INDEX(Kalender!KB$81:KB$110,MAX(1,$E10))&gt;INDEX(Kalender!$B$81:$B$110,MAX(1,$E10))),AND($F10&gt;0,INDEX(Kalender!KB$81:KB$110,MAX(1,$F10))&gt;INDEX(Kalender!$B$81:$B$110,MAX(1,$F10)))),2,0))</f>
        <v>0</v>
      </c>
      <c r="KC10" s="5" t="n">
        <f aca="false">IF(Kalender!KC10&lt;&gt;1,0,IF(AND($B10&gt;0,INDEX(Kalender!KC$68:KC$77,MAX(1,$B10))&gt;INDEX(Kalender!$B$68:$B$77,MAX(1,$B10))),1,0)+IF(OR(AND($C10&gt;0,INDEX(Kalender!KC$81:KC$110,MAX(1,$C10))&gt;INDEX(Kalender!$B$81:$B$110,MAX(1,$C10))),AND($D10&gt;0,INDEX(Kalender!KC$81:KC$110,MAX(1,$D10))&gt;INDEX(Kalender!$B$81:$B$110,MAX(1,$D10))),AND($E10&gt;0,INDEX(Kalender!KC$81:KC$110,MAX(1,$E10))&gt;INDEX(Kalender!$B$81:$B$110,MAX(1,$E10))),AND($F10&gt;0,INDEX(Kalender!KC$81:KC$110,MAX(1,$F10))&gt;INDEX(Kalender!$B$81:$B$110,MAX(1,$F10)))),2,0))</f>
        <v>0</v>
      </c>
      <c r="KD10" s="5" t="n">
        <f aca="false">IF(Kalender!KD10&lt;&gt;1,0,IF(AND($B10&gt;0,INDEX(Kalender!KD$68:KD$77,MAX(1,$B10))&gt;INDEX(Kalender!$B$68:$B$77,MAX(1,$B10))),1,0)+IF(OR(AND($C10&gt;0,INDEX(Kalender!KD$81:KD$110,MAX(1,$C10))&gt;INDEX(Kalender!$B$81:$B$110,MAX(1,$C10))),AND($D10&gt;0,INDEX(Kalender!KD$81:KD$110,MAX(1,$D10))&gt;INDEX(Kalender!$B$81:$B$110,MAX(1,$D10))),AND($E10&gt;0,INDEX(Kalender!KD$81:KD$110,MAX(1,$E10))&gt;INDEX(Kalender!$B$81:$B$110,MAX(1,$E10))),AND($F10&gt;0,INDEX(Kalender!KD$81:KD$110,MAX(1,$F10))&gt;INDEX(Kalender!$B$81:$B$110,MAX(1,$F10)))),2,0))</f>
        <v>0</v>
      </c>
      <c r="KE10" s="5" t="n">
        <f aca="false">IF(Kalender!KE10&lt;&gt;1,0,IF(AND($B10&gt;0,INDEX(Kalender!KE$68:KE$77,MAX(1,$B10))&gt;INDEX(Kalender!$B$68:$B$77,MAX(1,$B10))),1,0)+IF(OR(AND($C10&gt;0,INDEX(Kalender!KE$81:KE$110,MAX(1,$C10))&gt;INDEX(Kalender!$B$81:$B$110,MAX(1,$C10))),AND($D10&gt;0,INDEX(Kalender!KE$81:KE$110,MAX(1,$D10))&gt;INDEX(Kalender!$B$81:$B$110,MAX(1,$D10))),AND($E10&gt;0,INDEX(Kalender!KE$81:KE$110,MAX(1,$E10))&gt;INDEX(Kalender!$B$81:$B$110,MAX(1,$E10))),AND($F10&gt;0,INDEX(Kalender!KE$81:KE$110,MAX(1,$F10))&gt;INDEX(Kalender!$B$81:$B$110,MAX(1,$F10)))),2,0))</f>
        <v>0</v>
      </c>
      <c r="KF10" s="5" t="n">
        <f aca="false">IF(Kalender!KF10&lt;&gt;1,0,IF(AND($B10&gt;0,INDEX(Kalender!KF$68:KF$77,MAX(1,$B10))&gt;INDEX(Kalender!$B$68:$B$77,MAX(1,$B10))),1,0)+IF(OR(AND($C10&gt;0,INDEX(Kalender!KF$81:KF$110,MAX(1,$C10))&gt;INDEX(Kalender!$B$81:$B$110,MAX(1,$C10))),AND($D10&gt;0,INDEX(Kalender!KF$81:KF$110,MAX(1,$D10))&gt;INDEX(Kalender!$B$81:$B$110,MAX(1,$D10))),AND($E10&gt;0,INDEX(Kalender!KF$81:KF$110,MAX(1,$E10))&gt;INDEX(Kalender!$B$81:$B$110,MAX(1,$E10))),AND($F10&gt;0,INDEX(Kalender!KF$81:KF$110,MAX(1,$F10))&gt;INDEX(Kalender!$B$81:$B$110,MAX(1,$F10)))),2,0))</f>
        <v>0</v>
      </c>
      <c r="KG10" s="5" t="n">
        <f aca="false">IF(Kalender!KG10&lt;&gt;1,0,IF(AND($B10&gt;0,INDEX(Kalender!KG$68:KG$77,MAX(1,$B10))&gt;INDEX(Kalender!$B$68:$B$77,MAX(1,$B10))),1,0)+IF(OR(AND($C10&gt;0,INDEX(Kalender!KG$81:KG$110,MAX(1,$C10))&gt;INDEX(Kalender!$B$81:$B$110,MAX(1,$C10))),AND($D10&gt;0,INDEX(Kalender!KG$81:KG$110,MAX(1,$D10))&gt;INDEX(Kalender!$B$81:$B$110,MAX(1,$D10))),AND($E10&gt;0,INDEX(Kalender!KG$81:KG$110,MAX(1,$E10))&gt;INDEX(Kalender!$B$81:$B$110,MAX(1,$E10))),AND($F10&gt;0,INDEX(Kalender!KG$81:KG$110,MAX(1,$F10))&gt;INDEX(Kalender!$B$81:$B$110,MAX(1,$F10)))),2,0))</f>
        <v>0</v>
      </c>
      <c r="KH10" s="5" t="n">
        <f aca="false">IF(Kalender!KH10&lt;&gt;1,0,IF(AND($B10&gt;0,INDEX(Kalender!KH$68:KH$77,MAX(1,$B10))&gt;INDEX(Kalender!$B$68:$B$77,MAX(1,$B10))),1,0)+IF(OR(AND($C10&gt;0,INDEX(Kalender!KH$81:KH$110,MAX(1,$C10))&gt;INDEX(Kalender!$B$81:$B$110,MAX(1,$C10))),AND($D10&gt;0,INDEX(Kalender!KH$81:KH$110,MAX(1,$D10))&gt;INDEX(Kalender!$B$81:$B$110,MAX(1,$D10))),AND($E10&gt;0,INDEX(Kalender!KH$81:KH$110,MAX(1,$E10))&gt;INDEX(Kalender!$B$81:$B$110,MAX(1,$E10))),AND($F10&gt;0,INDEX(Kalender!KH$81:KH$110,MAX(1,$F10))&gt;INDEX(Kalender!$B$81:$B$110,MAX(1,$F10)))),2,0))</f>
        <v>0</v>
      </c>
      <c r="KI10" s="5" t="n">
        <f aca="false">IF(Kalender!KI10&lt;&gt;1,0,IF(AND($B10&gt;0,INDEX(Kalender!KI$68:KI$77,MAX(1,$B10))&gt;INDEX(Kalender!$B$68:$B$77,MAX(1,$B10))),1,0)+IF(OR(AND($C10&gt;0,INDEX(Kalender!KI$81:KI$110,MAX(1,$C10))&gt;INDEX(Kalender!$B$81:$B$110,MAX(1,$C10))),AND($D10&gt;0,INDEX(Kalender!KI$81:KI$110,MAX(1,$D10))&gt;INDEX(Kalender!$B$81:$B$110,MAX(1,$D10))),AND($E10&gt;0,INDEX(Kalender!KI$81:KI$110,MAX(1,$E10))&gt;INDEX(Kalender!$B$81:$B$110,MAX(1,$E10))),AND($F10&gt;0,INDEX(Kalender!KI$81:KI$110,MAX(1,$F10))&gt;INDEX(Kalender!$B$81:$B$110,MAX(1,$F10)))),2,0))</f>
        <v>0</v>
      </c>
      <c r="KJ10" s="5" t="n">
        <f aca="false">IF(Kalender!KJ10&lt;&gt;1,0,IF(AND($B10&gt;0,INDEX(Kalender!KJ$68:KJ$77,MAX(1,$B10))&gt;INDEX(Kalender!$B$68:$B$77,MAX(1,$B10))),1,0)+IF(OR(AND($C10&gt;0,INDEX(Kalender!KJ$81:KJ$110,MAX(1,$C10))&gt;INDEX(Kalender!$B$81:$B$110,MAX(1,$C10))),AND($D10&gt;0,INDEX(Kalender!KJ$81:KJ$110,MAX(1,$D10))&gt;INDEX(Kalender!$B$81:$B$110,MAX(1,$D10))),AND($E10&gt;0,INDEX(Kalender!KJ$81:KJ$110,MAX(1,$E10))&gt;INDEX(Kalender!$B$81:$B$110,MAX(1,$E10))),AND($F10&gt;0,INDEX(Kalender!KJ$81:KJ$110,MAX(1,$F10))&gt;INDEX(Kalender!$B$81:$B$110,MAX(1,$F10)))),2,0))</f>
        <v>0</v>
      </c>
      <c r="KK10" s="5" t="n">
        <f aca="false">IF(Kalender!KK10&lt;&gt;1,0,IF(AND($B10&gt;0,INDEX(Kalender!KK$68:KK$77,MAX(1,$B10))&gt;INDEX(Kalender!$B$68:$B$77,MAX(1,$B10))),1,0)+IF(OR(AND($C10&gt;0,INDEX(Kalender!KK$81:KK$110,MAX(1,$C10))&gt;INDEX(Kalender!$B$81:$B$110,MAX(1,$C10))),AND($D10&gt;0,INDEX(Kalender!KK$81:KK$110,MAX(1,$D10))&gt;INDEX(Kalender!$B$81:$B$110,MAX(1,$D10))),AND($E10&gt;0,INDEX(Kalender!KK$81:KK$110,MAX(1,$E10))&gt;INDEX(Kalender!$B$81:$B$110,MAX(1,$E10))),AND($F10&gt;0,INDEX(Kalender!KK$81:KK$110,MAX(1,$F10))&gt;INDEX(Kalender!$B$81:$B$110,MAX(1,$F10)))),2,0))</f>
        <v>0</v>
      </c>
      <c r="KL10" s="5" t="n">
        <f aca="false">IF(Kalender!KL10&lt;&gt;1,0,IF(AND($B10&gt;0,INDEX(Kalender!KL$68:KL$77,MAX(1,$B10))&gt;INDEX(Kalender!$B$68:$B$77,MAX(1,$B10))),1,0)+IF(OR(AND($C10&gt;0,INDEX(Kalender!KL$81:KL$110,MAX(1,$C10))&gt;INDEX(Kalender!$B$81:$B$110,MAX(1,$C10))),AND($D10&gt;0,INDEX(Kalender!KL$81:KL$110,MAX(1,$D10))&gt;INDEX(Kalender!$B$81:$B$110,MAX(1,$D10))),AND($E10&gt;0,INDEX(Kalender!KL$81:KL$110,MAX(1,$E10))&gt;INDEX(Kalender!$B$81:$B$110,MAX(1,$E10))),AND($F10&gt;0,INDEX(Kalender!KL$81:KL$110,MAX(1,$F10))&gt;INDEX(Kalender!$B$81:$B$110,MAX(1,$F10)))),2,0))</f>
        <v>0</v>
      </c>
      <c r="KM10" s="5" t="n">
        <f aca="false">IF(Kalender!KM10&lt;&gt;1,0,IF(AND($B10&gt;0,INDEX(Kalender!KM$68:KM$77,MAX(1,$B10))&gt;INDEX(Kalender!$B$68:$B$77,MAX(1,$B10))),1,0)+IF(OR(AND($C10&gt;0,INDEX(Kalender!KM$81:KM$110,MAX(1,$C10))&gt;INDEX(Kalender!$B$81:$B$110,MAX(1,$C10))),AND($D10&gt;0,INDEX(Kalender!KM$81:KM$110,MAX(1,$D10))&gt;INDEX(Kalender!$B$81:$B$110,MAX(1,$D10))),AND($E10&gt;0,INDEX(Kalender!KM$81:KM$110,MAX(1,$E10))&gt;INDEX(Kalender!$B$81:$B$110,MAX(1,$E10))),AND($F10&gt;0,INDEX(Kalender!KM$81:KM$110,MAX(1,$F10))&gt;INDEX(Kalender!$B$81:$B$110,MAX(1,$F10)))),2,0))</f>
        <v>0</v>
      </c>
      <c r="KN10" s="5" t="n">
        <f aca="false">IF(Kalender!KN10&lt;&gt;1,0,IF(AND($B10&gt;0,INDEX(Kalender!KN$68:KN$77,MAX(1,$B10))&gt;INDEX(Kalender!$B$68:$B$77,MAX(1,$B10))),1,0)+IF(OR(AND($C10&gt;0,INDEX(Kalender!KN$81:KN$110,MAX(1,$C10))&gt;INDEX(Kalender!$B$81:$B$110,MAX(1,$C10))),AND($D10&gt;0,INDEX(Kalender!KN$81:KN$110,MAX(1,$D10))&gt;INDEX(Kalender!$B$81:$B$110,MAX(1,$D10))),AND($E10&gt;0,INDEX(Kalender!KN$81:KN$110,MAX(1,$E10))&gt;INDEX(Kalender!$B$81:$B$110,MAX(1,$E10))),AND($F10&gt;0,INDEX(Kalender!KN$81:KN$110,MAX(1,$F10))&gt;INDEX(Kalender!$B$81:$B$110,MAX(1,$F10)))),2,0))</f>
        <v>0</v>
      </c>
      <c r="KO10" s="5" t="n">
        <f aca="false">IF(Kalender!KO10&lt;&gt;1,0,IF(AND($B10&gt;0,INDEX(Kalender!KO$68:KO$77,MAX(1,$B10))&gt;INDEX(Kalender!$B$68:$B$77,MAX(1,$B10))),1,0)+IF(OR(AND($C10&gt;0,INDEX(Kalender!KO$81:KO$110,MAX(1,$C10))&gt;INDEX(Kalender!$B$81:$B$110,MAX(1,$C10))),AND($D10&gt;0,INDEX(Kalender!KO$81:KO$110,MAX(1,$D10))&gt;INDEX(Kalender!$B$81:$B$110,MAX(1,$D10))),AND($E10&gt;0,INDEX(Kalender!KO$81:KO$110,MAX(1,$E10))&gt;INDEX(Kalender!$B$81:$B$110,MAX(1,$E10))),AND($F10&gt;0,INDEX(Kalender!KO$81:KO$110,MAX(1,$F10))&gt;INDEX(Kalender!$B$81:$B$110,MAX(1,$F10)))),2,0))</f>
        <v>0</v>
      </c>
      <c r="KP10" s="5" t="n">
        <f aca="false">IF(Kalender!KP10&lt;&gt;1,0,IF(AND($B10&gt;0,INDEX(Kalender!KP$68:KP$77,MAX(1,$B10))&gt;INDEX(Kalender!$B$68:$B$77,MAX(1,$B10))),1,0)+IF(OR(AND($C10&gt;0,INDEX(Kalender!KP$81:KP$110,MAX(1,$C10))&gt;INDEX(Kalender!$B$81:$B$110,MAX(1,$C10))),AND($D10&gt;0,INDEX(Kalender!KP$81:KP$110,MAX(1,$D10))&gt;INDEX(Kalender!$B$81:$B$110,MAX(1,$D10))),AND($E10&gt;0,INDEX(Kalender!KP$81:KP$110,MAX(1,$E10))&gt;INDEX(Kalender!$B$81:$B$110,MAX(1,$E10))),AND($F10&gt;0,INDEX(Kalender!KP$81:KP$110,MAX(1,$F10))&gt;INDEX(Kalender!$B$81:$B$110,MAX(1,$F10)))),2,0))</f>
        <v>0</v>
      </c>
      <c r="KQ10" s="5" t="n">
        <f aca="false">IF(Kalender!KQ10&lt;&gt;1,0,IF(AND($B10&gt;0,INDEX(Kalender!KQ$68:KQ$77,MAX(1,$B10))&gt;INDEX(Kalender!$B$68:$B$77,MAX(1,$B10))),1,0)+IF(OR(AND($C10&gt;0,INDEX(Kalender!KQ$81:KQ$110,MAX(1,$C10))&gt;INDEX(Kalender!$B$81:$B$110,MAX(1,$C10))),AND($D10&gt;0,INDEX(Kalender!KQ$81:KQ$110,MAX(1,$D10))&gt;INDEX(Kalender!$B$81:$B$110,MAX(1,$D10))),AND($E10&gt;0,INDEX(Kalender!KQ$81:KQ$110,MAX(1,$E10))&gt;INDEX(Kalender!$B$81:$B$110,MAX(1,$E10))),AND($F10&gt;0,INDEX(Kalender!KQ$81:KQ$110,MAX(1,$F10))&gt;INDEX(Kalender!$B$81:$B$110,MAX(1,$F10)))),2,0))</f>
        <v>0</v>
      </c>
      <c r="KR10" s="5" t="n">
        <f aca="false">IF(Kalender!KR10&lt;&gt;1,0,IF(AND($B10&gt;0,INDEX(Kalender!KR$68:KR$77,MAX(1,$B10))&gt;INDEX(Kalender!$B$68:$B$77,MAX(1,$B10))),1,0)+IF(OR(AND($C10&gt;0,INDEX(Kalender!KR$81:KR$110,MAX(1,$C10))&gt;INDEX(Kalender!$B$81:$B$110,MAX(1,$C10))),AND($D10&gt;0,INDEX(Kalender!KR$81:KR$110,MAX(1,$D10))&gt;INDEX(Kalender!$B$81:$B$110,MAX(1,$D10))),AND($E10&gt;0,INDEX(Kalender!KR$81:KR$110,MAX(1,$E10))&gt;INDEX(Kalender!$B$81:$B$110,MAX(1,$E10))),AND($F10&gt;0,INDEX(Kalender!KR$81:KR$110,MAX(1,$F10))&gt;INDEX(Kalender!$B$81:$B$110,MAX(1,$F10)))),2,0))</f>
        <v>0</v>
      </c>
      <c r="KS10" s="5" t="n">
        <f aca="false">IF(Kalender!KS10&lt;&gt;1,0,IF(AND($B10&gt;0,INDEX(Kalender!KS$68:KS$77,MAX(1,$B10))&gt;INDEX(Kalender!$B$68:$B$77,MAX(1,$B10))),1,0)+IF(OR(AND($C10&gt;0,INDEX(Kalender!KS$81:KS$110,MAX(1,$C10))&gt;INDEX(Kalender!$B$81:$B$110,MAX(1,$C10))),AND($D10&gt;0,INDEX(Kalender!KS$81:KS$110,MAX(1,$D10))&gt;INDEX(Kalender!$B$81:$B$110,MAX(1,$D10))),AND($E10&gt;0,INDEX(Kalender!KS$81:KS$110,MAX(1,$E10))&gt;INDEX(Kalender!$B$81:$B$110,MAX(1,$E10))),AND($F10&gt;0,INDEX(Kalender!KS$81:KS$110,MAX(1,$F10))&gt;INDEX(Kalender!$B$81:$B$110,MAX(1,$F10)))),2,0))</f>
        <v>0</v>
      </c>
      <c r="KT10" s="5" t="n">
        <f aca="false">IF(Kalender!KT10&lt;&gt;1,0,IF(AND($B10&gt;0,INDEX(Kalender!KT$68:KT$77,MAX(1,$B10))&gt;INDEX(Kalender!$B$68:$B$77,MAX(1,$B10))),1,0)+IF(OR(AND($C10&gt;0,INDEX(Kalender!KT$81:KT$110,MAX(1,$C10))&gt;INDEX(Kalender!$B$81:$B$110,MAX(1,$C10))),AND($D10&gt;0,INDEX(Kalender!KT$81:KT$110,MAX(1,$D10))&gt;INDEX(Kalender!$B$81:$B$110,MAX(1,$D10))),AND($E10&gt;0,INDEX(Kalender!KT$81:KT$110,MAX(1,$E10))&gt;INDEX(Kalender!$B$81:$B$110,MAX(1,$E10))),AND($F10&gt;0,INDEX(Kalender!KT$81:KT$110,MAX(1,$F10))&gt;INDEX(Kalender!$B$81:$B$110,MAX(1,$F10)))),2,0))</f>
        <v>0</v>
      </c>
      <c r="KU10" s="5" t="n">
        <f aca="false">IF(Kalender!KU10&lt;&gt;1,0,IF(AND($B10&gt;0,INDEX(Kalender!KU$68:KU$77,MAX(1,$B10))&gt;INDEX(Kalender!$B$68:$B$77,MAX(1,$B10))),1,0)+IF(OR(AND($C10&gt;0,INDEX(Kalender!KU$81:KU$110,MAX(1,$C10))&gt;INDEX(Kalender!$B$81:$B$110,MAX(1,$C10))),AND($D10&gt;0,INDEX(Kalender!KU$81:KU$110,MAX(1,$D10))&gt;INDEX(Kalender!$B$81:$B$110,MAX(1,$D10))),AND($E10&gt;0,INDEX(Kalender!KU$81:KU$110,MAX(1,$E10))&gt;INDEX(Kalender!$B$81:$B$110,MAX(1,$E10))),AND($F10&gt;0,INDEX(Kalender!KU$81:KU$110,MAX(1,$F10))&gt;INDEX(Kalender!$B$81:$B$110,MAX(1,$F10)))),2,0))</f>
        <v>0</v>
      </c>
      <c r="KV10" s="5" t="n">
        <f aca="false">IF(Kalender!KV10&lt;&gt;1,0,IF(AND($B10&gt;0,INDEX(Kalender!KV$68:KV$77,MAX(1,$B10))&gt;INDEX(Kalender!$B$68:$B$77,MAX(1,$B10))),1,0)+IF(OR(AND($C10&gt;0,INDEX(Kalender!KV$81:KV$110,MAX(1,$C10))&gt;INDEX(Kalender!$B$81:$B$110,MAX(1,$C10))),AND($D10&gt;0,INDEX(Kalender!KV$81:KV$110,MAX(1,$D10))&gt;INDEX(Kalender!$B$81:$B$110,MAX(1,$D10))),AND($E10&gt;0,INDEX(Kalender!KV$81:KV$110,MAX(1,$E10))&gt;INDEX(Kalender!$B$81:$B$110,MAX(1,$E10))),AND($F10&gt;0,INDEX(Kalender!KV$81:KV$110,MAX(1,$F10))&gt;INDEX(Kalender!$B$81:$B$110,MAX(1,$F10)))),2,0))</f>
        <v>0</v>
      </c>
      <c r="KW10" s="5" t="n">
        <f aca="false">IF(Kalender!KW10&lt;&gt;1,0,IF(AND($B10&gt;0,INDEX(Kalender!KW$68:KW$77,MAX(1,$B10))&gt;INDEX(Kalender!$B$68:$B$77,MAX(1,$B10))),1,0)+IF(OR(AND($C10&gt;0,INDEX(Kalender!KW$81:KW$110,MAX(1,$C10))&gt;INDEX(Kalender!$B$81:$B$110,MAX(1,$C10))),AND($D10&gt;0,INDEX(Kalender!KW$81:KW$110,MAX(1,$D10))&gt;INDEX(Kalender!$B$81:$B$110,MAX(1,$D10))),AND($E10&gt;0,INDEX(Kalender!KW$81:KW$110,MAX(1,$E10))&gt;INDEX(Kalender!$B$81:$B$110,MAX(1,$E10))),AND($F10&gt;0,INDEX(Kalender!KW$81:KW$110,MAX(1,$F10))&gt;INDEX(Kalender!$B$81:$B$110,MAX(1,$F10)))),2,0))</f>
        <v>0</v>
      </c>
      <c r="KX10" s="5" t="n">
        <f aca="false">IF(Kalender!KX10&lt;&gt;1,0,IF(AND($B10&gt;0,INDEX(Kalender!KX$68:KX$77,MAX(1,$B10))&gt;INDEX(Kalender!$B$68:$B$77,MAX(1,$B10))),1,0)+IF(OR(AND($C10&gt;0,INDEX(Kalender!KX$81:KX$110,MAX(1,$C10))&gt;INDEX(Kalender!$B$81:$B$110,MAX(1,$C10))),AND($D10&gt;0,INDEX(Kalender!KX$81:KX$110,MAX(1,$D10))&gt;INDEX(Kalender!$B$81:$B$110,MAX(1,$D10))),AND($E10&gt;0,INDEX(Kalender!KX$81:KX$110,MAX(1,$E10))&gt;INDEX(Kalender!$B$81:$B$110,MAX(1,$E10))),AND($F10&gt;0,INDEX(Kalender!KX$81:KX$110,MAX(1,$F10))&gt;INDEX(Kalender!$B$81:$B$110,MAX(1,$F10)))),2,0))</f>
        <v>0</v>
      </c>
      <c r="KY10" s="5" t="n">
        <f aca="false">IF(Kalender!KY10&lt;&gt;1,0,IF(AND($B10&gt;0,INDEX(Kalender!KY$68:KY$77,MAX(1,$B10))&gt;INDEX(Kalender!$B$68:$B$77,MAX(1,$B10))),1,0)+IF(OR(AND($C10&gt;0,INDEX(Kalender!KY$81:KY$110,MAX(1,$C10))&gt;INDEX(Kalender!$B$81:$B$110,MAX(1,$C10))),AND($D10&gt;0,INDEX(Kalender!KY$81:KY$110,MAX(1,$D10))&gt;INDEX(Kalender!$B$81:$B$110,MAX(1,$D10))),AND($E10&gt;0,INDEX(Kalender!KY$81:KY$110,MAX(1,$E10))&gt;INDEX(Kalender!$B$81:$B$110,MAX(1,$E10))),AND($F10&gt;0,INDEX(Kalender!KY$81:KY$110,MAX(1,$F10))&gt;INDEX(Kalender!$B$81:$B$110,MAX(1,$F10)))),2,0))</f>
        <v>0</v>
      </c>
      <c r="KZ10" s="5" t="n">
        <f aca="false">IF(Kalender!KZ10&lt;&gt;1,0,IF(AND($B10&gt;0,INDEX(Kalender!KZ$68:KZ$77,MAX(1,$B10))&gt;INDEX(Kalender!$B$68:$B$77,MAX(1,$B10))),1,0)+IF(OR(AND($C10&gt;0,INDEX(Kalender!KZ$81:KZ$110,MAX(1,$C10))&gt;INDEX(Kalender!$B$81:$B$110,MAX(1,$C10))),AND($D10&gt;0,INDEX(Kalender!KZ$81:KZ$110,MAX(1,$D10))&gt;INDEX(Kalender!$B$81:$B$110,MAX(1,$D10))),AND($E10&gt;0,INDEX(Kalender!KZ$81:KZ$110,MAX(1,$E10))&gt;INDEX(Kalender!$B$81:$B$110,MAX(1,$E10))),AND($F10&gt;0,INDEX(Kalender!KZ$81:KZ$110,MAX(1,$F10))&gt;INDEX(Kalender!$B$81:$B$110,MAX(1,$F10)))),2,0))</f>
        <v>0</v>
      </c>
      <c r="LA10" s="5" t="n">
        <f aca="false">IF(Kalender!LA10&lt;&gt;1,0,IF(AND($B10&gt;0,INDEX(Kalender!LA$68:LA$77,MAX(1,$B10))&gt;INDEX(Kalender!$B$68:$B$77,MAX(1,$B10))),1,0)+IF(OR(AND($C10&gt;0,INDEX(Kalender!LA$81:LA$110,MAX(1,$C10))&gt;INDEX(Kalender!$B$81:$B$110,MAX(1,$C10))),AND($D10&gt;0,INDEX(Kalender!LA$81:LA$110,MAX(1,$D10))&gt;INDEX(Kalender!$B$81:$B$110,MAX(1,$D10))),AND($E10&gt;0,INDEX(Kalender!LA$81:LA$110,MAX(1,$E10))&gt;INDEX(Kalender!$B$81:$B$110,MAX(1,$E10))),AND($F10&gt;0,INDEX(Kalender!LA$81:LA$110,MAX(1,$F10))&gt;INDEX(Kalender!$B$81:$B$110,MAX(1,$F10)))),2,0))</f>
        <v>0</v>
      </c>
      <c r="LB10" s="5" t="n">
        <f aca="false">IF(Kalender!LB10&lt;&gt;1,0,IF(AND($B10&gt;0,INDEX(Kalender!LB$68:LB$77,MAX(1,$B10))&gt;INDEX(Kalender!$B$68:$B$77,MAX(1,$B10))),1,0)+IF(OR(AND($C10&gt;0,INDEX(Kalender!LB$81:LB$110,MAX(1,$C10))&gt;INDEX(Kalender!$B$81:$B$110,MAX(1,$C10))),AND($D10&gt;0,INDEX(Kalender!LB$81:LB$110,MAX(1,$D10))&gt;INDEX(Kalender!$B$81:$B$110,MAX(1,$D10))),AND($E10&gt;0,INDEX(Kalender!LB$81:LB$110,MAX(1,$E10))&gt;INDEX(Kalender!$B$81:$B$110,MAX(1,$E10))),AND($F10&gt;0,INDEX(Kalender!LB$81:LB$110,MAX(1,$F10))&gt;INDEX(Kalender!$B$81:$B$110,MAX(1,$F10)))),2,0))</f>
        <v>0</v>
      </c>
      <c r="LC10" s="5" t="n">
        <f aca="false">IF(Kalender!LC10&lt;&gt;1,0,IF(AND($B10&gt;0,INDEX(Kalender!LC$68:LC$77,MAX(1,$B10))&gt;INDEX(Kalender!$B$68:$B$77,MAX(1,$B10))),1,0)+IF(OR(AND($C10&gt;0,INDEX(Kalender!LC$81:LC$110,MAX(1,$C10))&gt;INDEX(Kalender!$B$81:$B$110,MAX(1,$C10))),AND($D10&gt;0,INDEX(Kalender!LC$81:LC$110,MAX(1,$D10))&gt;INDEX(Kalender!$B$81:$B$110,MAX(1,$D10))),AND($E10&gt;0,INDEX(Kalender!LC$81:LC$110,MAX(1,$E10))&gt;INDEX(Kalender!$B$81:$B$110,MAX(1,$E10))),AND($F10&gt;0,INDEX(Kalender!LC$81:LC$110,MAX(1,$F10))&gt;INDEX(Kalender!$B$81:$B$110,MAX(1,$F10)))),2,0))</f>
        <v>0</v>
      </c>
      <c r="LD10" s="5" t="n">
        <f aca="false">IF(Kalender!LD10&lt;&gt;1,0,IF(AND($B10&gt;0,INDEX(Kalender!LD$68:LD$77,MAX(1,$B10))&gt;INDEX(Kalender!$B$68:$B$77,MAX(1,$B10))),1,0)+IF(OR(AND($C10&gt;0,INDEX(Kalender!LD$81:LD$110,MAX(1,$C10))&gt;INDEX(Kalender!$B$81:$B$110,MAX(1,$C10))),AND($D10&gt;0,INDEX(Kalender!LD$81:LD$110,MAX(1,$D10))&gt;INDEX(Kalender!$B$81:$B$110,MAX(1,$D10))),AND($E10&gt;0,INDEX(Kalender!LD$81:LD$110,MAX(1,$E10))&gt;INDEX(Kalender!$B$81:$B$110,MAX(1,$E10))),AND($F10&gt;0,INDEX(Kalender!LD$81:LD$110,MAX(1,$F10))&gt;INDEX(Kalender!$B$81:$B$110,MAX(1,$F10)))),2,0))</f>
        <v>0</v>
      </c>
      <c r="LE10" s="5" t="n">
        <f aca="false">IF(Kalender!LE10&lt;&gt;1,0,IF(AND($B10&gt;0,INDEX(Kalender!LE$68:LE$77,MAX(1,$B10))&gt;INDEX(Kalender!$B$68:$B$77,MAX(1,$B10))),1,0)+IF(OR(AND($C10&gt;0,INDEX(Kalender!LE$81:LE$110,MAX(1,$C10))&gt;INDEX(Kalender!$B$81:$B$110,MAX(1,$C10))),AND($D10&gt;0,INDEX(Kalender!LE$81:LE$110,MAX(1,$D10))&gt;INDEX(Kalender!$B$81:$B$110,MAX(1,$D10))),AND($E10&gt;0,INDEX(Kalender!LE$81:LE$110,MAX(1,$E10))&gt;INDEX(Kalender!$B$81:$B$110,MAX(1,$E10))),AND($F10&gt;0,INDEX(Kalender!LE$81:LE$110,MAX(1,$F10))&gt;INDEX(Kalender!$B$81:$B$110,MAX(1,$F10)))),2,0))</f>
        <v>0</v>
      </c>
      <c r="LF10" s="5" t="n">
        <f aca="false">IF(Kalender!LF10&lt;&gt;1,0,IF(AND($B10&gt;0,INDEX(Kalender!LF$68:LF$77,MAX(1,$B10))&gt;INDEX(Kalender!$B$68:$B$77,MAX(1,$B10))),1,0)+IF(OR(AND($C10&gt;0,INDEX(Kalender!LF$81:LF$110,MAX(1,$C10))&gt;INDEX(Kalender!$B$81:$B$110,MAX(1,$C10))),AND($D10&gt;0,INDEX(Kalender!LF$81:LF$110,MAX(1,$D10))&gt;INDEX(Kalender!$B$81:$B$110,MAX(1,$D10))),AND($E10&gt;0,INDEX(Kalender!LF$81:LF$110,MAX(1,$E10))&gt;INDEX(Kalender!$B$81:$B$110,MAX(1,$E10))),AND($F10&gt;0,INDEX(Kalender!LF$81:LF$110,MAX(1,$F10))&gt;INDEX(Kalender!$B$81:$B$110,MAX(1,$F10)))),2,0))</f>
        <v>0</v>
      </c>
      <c r="LG10" s="5" t="n">
        <f aca="false">IF(Kalender!LG10&lt;&gt;1,0,IF(AND($B10&gt;0,INDEX(Kalender!LG$68:LG$77,MAX(1,$B10))&gt;INDEX(Kalender!$B$68:$B$77,MAX(1,$B10))),1,0)+IF(OR(AND($C10&gt;0,INDEX(Kalender!LG$81:LG$110,MAX(1,$C10))&gt;INDEX(Kalender!$B$81:$B$110,MAX(1,$C10))),AND($D10&gt;0,INDEX(Kalender!LG$81:LG$110,MAX(1,$D10))&gt;INDEX(Kalender!$B$81:$B$110,MAX(1,$D10))),AND($E10&gt;0,INDEX(Kalender!LG$81:LG$110,MAX(1,$E10))&gt;INDEX(Kalender!$B$81:$B$110,MAX(1,$E10))),AND($F10&gt;0,INDEX(Kalender!LG$81:LG$110,MAX(1,$F10))&gt;INDEX(Kalender!$B$81:$B$110,MAX(1,$F10)))),2,0))</f>
        <v>0</v>
      </c>
      <c r="LH10" s="5" t="n">
        <f aca="false">IF(Kalender!LH10&lt;&gt;1,0,IF(AND($B10&gt;0,INDEX(Kalender!LH$68:LH$77,MAX(1,$B10))&gt;INDEX(Kalender!$B$68:$B$77,MAX(1,$B10))),1,0)+IF(OR(AND($C10&gt;0,INDEX(Kalender!LH$81:LH$110,MAX(1,$C10))&gt;INDEX(Kalender!$B$81:$B$110,MAX(1,$C10))),AND($D10&gt;0,INDEX(Kalender!LH$81:LH$110,MAX(1,$D10))&gt;INDEX(Kalender!$B$81:$B$110,MAX(1,$D10))),AND($E10&gt;0,INDEX(Kalender!LH$81:LH$110,MAX(1,$E10))&gt;INDEX(Kalender!$B$81:$B$110,MAX(1,$E10))),AND($F10&gt;0,INDEX(Kalender!LH$81:LH$110,MAX(1,$F10))&gt;INDEX(Kalender!$B$81:$B$110,MAX(1,$F10)))),2,0))</f>
        <v>0</v>
      </c>
      <c r="LI10" s="5" t="n">
        <f aca="false">IF(Kalender!LI10&lt;&gt;1,0,IF(AND($B10&gt;0,INDEX(Kalender!LI$68:LI$77,MAX(1,$B10))&gt;INDEX(Kalender!$B$68:$B$77,MAX(1,$B10))),1,0)+IF(OR(AND($C10&gt;0,INDEX(Kalender!LI$81:LI$110,MAX(1,$C10))&gt;INDEX(Kalender!$B$81:$B$110,MAX(1,$C10))),AND($D10&gt;0,INDEX(Kalender!LI$81:LI$110,MAX(1,$D10))&gt;INDEX(Kalender!$B$81:$B$110,MAX(1,$D10))),AND($E10&gt;0,INDEX(Kalender!LI$81:LI$110,MAX(1,$E10))&gt;INDEX(Kalender!$B$81:$B$110,MAX(1,$E10))),AND($F10&gt;0,INDEX(Kalender!LI$81:LI$110,MAX(1,$F10))&gt;INDEX(Kalender!$B$81:$B$110,MAX(1,$F10)))),2,0))</f>
        <v>0</v>
      </c>
      <c r="LJ10" s="5" t="n">
        <f aca="false">IF(Kalender!LJ10&lt;&gt;1,0,IF(AND($B10&gt;0,INDEX(Kalender!LJ$68:LJ$77,MAX(1,$B10))&gt;INDEX(Kalender!$B$68:$B$77,MAX(1,$B10))),1,0)+IF(OR(AND($C10&gt;0,INDEX(Kalender!LJ$81:LJ$110,MAX(1,$C10))&gt;INDEX(Kalender!$B$81:$B$110,MAX(1,$C10))),AND($D10&gt;0,INDEX(Kalender!LJ$81:LJ$110,MAX(1,$D10))&gt;INDEX(Kalender!$B$81:$B$110,MAX(1,$D10))),AND($E10&gt;0,INDEX(Kalender!LJ$81:LJ$110,MAX(1,$E10))&gt;INDEX(Kalender!$B$81:$B$110,MAX(1,$E10))),AND($F10&gt;0,INDEX(Kalender!LJ$81:LJ$110,MAX(1,$F10))&gt;INDEX(Kalender!$B$81:$B$110,MAX(1,$F10)))),2,0))</f>
        <v>0</v>
      </c>
      <c r="LK10" s="5" t="n">
        <f aca="false">IF(Kalender!LK10&lt;&gt;1,0,IF(AND($B10&gt;0,INDEX(Kalender!LK$68:LK$77,MAX(1,$B10))&gt;INDEX(Kalender!$B$68:$B$77,MAX(1,$B10))),1,0)+IF(OR(AND($C10&gt;0,INDEX(Kalender!LK$81:LK$110,MAX(1,$C10))&gt;INDEX(Kalender!$B$81:$B$110,MAX(1,$C10))),AND($D10&gt;0,INDEX(Kalender!LK$81:LK$110,MAX(1,$D10))&gt;INDEX(Kalender!$B$81:$B$110,MAX(1,$D10))),AND($E10&gt;0,INDEX(Kalender!LK$81:LK$110,MAX(1,$E10))&gt;INDEX(Kalender!$B$81:$B$110,MAX(1,$E10))),AND($F10&gt;0,INDEX(Kalender!LK$81:LK$110,MAX(1,$F10))&gt;INDEX(Kalender!$B$81:$B$110,MAX(1,$F10)))),2,0))</f>
        <v>0</v>
      </c>
      <c r="LL10" s="5" t="n">
        <f aca="false">IF(Kalender!LL10&lt;&gt;1,0,IF(AND($B10&gt;0,INDEX(Kalender!LL$68:LL$77,MAX(1,$B10))&gt;INDEX(Kalender!$B$68:$B$77,MAX(1,$B10))),1,0)+IF(OR(AND($C10&gt;0,INDEX(Kalender!LL$81:LL$110,MAX(1,$C10))&gt;INDEX(Kalender!$B$81:$B$110,MAX(1,$C10))),AND($D10&gt;0,INDEX(Kalender!LL$81:LL$110,MAX(1,$D10))&gt;INDEX(Kalender!$B$81:$B$110,MAX(1,$D10))),AND($E10&gt;0,INDEX(Kalender!LL$81:LL$110,MAX(1,$E10))&gt;INDEX(Kalender!$B$81:$B$110,MAX(1,$E10))),AND($F10&gt;0,INDEX(Kalender!LL$81:LL$110,MAX(1,$F10))&gt;INDEX(Kalender!$B$81:$B$110,MAX(1,$F10)))),2,0))</f>
        <v>0</v>
      </c>
      <c r="LM10" s="5" t="n">
        <f aca="false">IF(Kalender!LM10&lt;&gt;1,0,IF(AND($B10&gt;0,INDEX(Kalender!LM$68:LM$77,MAX(1,$B10))&gt;INDEX(Kalender!$B$68:$B$77,MAX(1,$B10))),1,0)+IF(OR(AND($C10&gt;0,INDEX(Kalender!LM$81:LM$110,MAX(1,$C10))&gt;INDEX(Kalender!$B$81:$B$110,MAX(1,$C10))),AND($D10&gt;0,INDEX(Kalender!LM$81:LM$110,MAX(1,$D10))&gt;INDEX(Kalender!$B$81:$B$110,MAX(1,$D10))),AND($E10&gt;0,INDEX(Kalender!LM$81:LM$110,MAX(1,$E10))&gt;INDEX(Kalender!$B$81:$B$110,MAX(1,$E10))),AND($F10&gt;0,INDEX(Kalender!LM$81:LM$110,MAX(1,$F10))&gt;INDEX(Kalender!$B$81:$B$110,MAX(1,$F10)))),2,0))</f>
        <v>0</v>
      </c>
      <c r="LN10" s="5" t="n">
        <f aca="false">IF(Kalender!LN10&lt;&gt;1,0,IF(AND($B10&gt;0,INDEX(Kalender!LN$68:LN$77,MAX(1,$B10))&gt;INDEX(Kalender!$B$68:$B$77,MAX(1,$B10))),1,0)+IF(OR(AND($C10&gt;0,INDEX(Kalender!LN$81:LN$110,MAX(1,$C10))&gt;INDEX(Kalender!$B$81:$B$110,MAX(1,$C10))),AND($D10&gt;0,INDEX(Kalender!LN$81:LN$110,MAX(1,$D10))&gt;INDEX(Kalender!$B$81:$B$110,MAX(1,$D10))),AND($E10&gt;0,INDEX(Kalender!LN$81:LN$110,MAX(1,$E10))&gt;INDEX(Kalender!$B$81:$B$110,MAX(1,$E10))),AND($F10&gt;0,INDEX(Kalender!LN$81:LN$110,MAX(1,$F10))&gt;INDEX(Kalender!$B$81:$B$110,MAX(1,$F10)))),2,0))</f>
        <v>0</v>
      </c>
      <c r="LO10" s="5" t="n">
        <f aca="false">IF(Kalender!LO10&lt;&gt;1,0,IF(AND($B10&gt;0,INDEX(Kalender!LO$68:LO$77,MAX(1,$B10))&gt;INDEX(Kalender!$B$68:$B$77,MAX(1,$B10))),1,0)+IF(OR(AND($C10&gt;0,INDEX(Kalender!LO$81:LO$110,MAX(1,$C10))&gt;INDEX(Kalender!$B$81:$B$110,MAX(1,$C10))),AND($D10&gt;0,INDEX(Kalender!LO$81:LO$110,MAX(1,$D10))&gt;INDEX(Kalender!$B$81:$B$110,MAX(1,$D10))),AND($E10&gt;0,INDEX(Kalender!LO$81:LO$110,MAX(1,$E10))&gt;INDEX(Kalender!$B$81:$B$110,MAX(1,$E10))),AND($F10&gt;0,INDEX(Kalender!LO$81:LO$110,MAX(1,$F10))&gt;INDEX(Kalender!$B$81:$B$110,MAX(1,$F10)))),2,0))</f>
        <v>0</v>
      </c>
      <c r="LP10" s="5" t="n">
        <f aca="false">IF(Kalender!LP10&lt;&gt;1,0,IF(AND($B10&gt;0,INDEX(Kalender!LP$68:LP$77,MAX(1,$B10))&gt;INDEX(Kalender!$B$68:$B$77,MAX(1,$B10))),1,0)+IF(OR(AND($C10&gt;0,INDEX(Kalender!LP$81:LP$110,MAX(1,$C10))&gt;INDEX(Kalender!$B$81:$B$110,MAX(1,$C10))),AND($D10&gt;0,INDEX(Kalender!LP$81:LP$110,MAX(1,$D10))&gt;INDEX(Kalender!$B$81:$B$110,MAX(1,$D10))),AND($E10&gt;0,INDEX(Kalender!LP$81:LP$110,MAX(1,$E10))&gt;INDEX(Kalender!$B$81:$B$110,MAX(1,$E10))),AND($F10&gt;0,INDEX(Kalender!LP$81:LP$110,MAX(1,$F10))&gt;INDEX(Kalender!$B$81:$B$110,MAX(1,$F10)))),2,0))</f>
        <v>0</v>
      </c>
      <c r="LQ10" s="5" t="n">
        <f aca="false">IF(Kalender!LQ10&lt;&gt;1,0,IF(AND($B10&gt;0,INDEX(Kalender!LQ$68:LQ$77,MAX(1,$B10))&gt;INDEX(Kalender!$B$68:$B$77,MAX(1,$B10))),1,0)+IF(OR(AND($C10&gt;0,INDEX(Kalender!LQ$81:LQ$110,MAX(1,$C10))&gt;INDEX(Kalender!$B$81:$B$110,MAX(1,$C10))),AND($D10&gt;0,INDEX(Kalender!LQ$81:LQ$110,MAX(1,$D10))&gt;INDEX(Kalender!$B$81:$B$110,MAX(1,$D10))),AND($E10&gt;0,INDEX(Kalender!LQ$81:LQ$110,MAX(1,$E10))&gt;INDEX(Kalender!$B$81:$B$110,MAX(1,$E10))),AND($F10&gt;0,INDEX(Kalender!LQ$81:LQ$110,MAX(1,$F10))&gt;INDEX(Kalender!$B$81:$B$110,MAX(1,$F10)))),2,0))</f>
        <v>0</v>
      </c>
      <c r="LR10" s="5" t="n">
        <f aca="false">IF(Kalender!LR10&lt;&gt;1,0,IF(AND($B10&gt;0,INDEX(Kalender!LR$68:LR$77,MAX(1,$B10))&gt;INDEX(Kalender!$B$68:$B$77,MAX(1,$B10))),1,0)+IF(OR(AND($C10&gt;0,INDEX(Kalender!LR$81:LR$110,MAX(1,$C10))&gt;INDEX(Kalender!$B$81:$B$110,MAX(1,$C10))),AND($D10&gt;0,INDEX(Kalender!LR$81:LR$110,MAX(1,$D10))&gt;INDEX(Kalender!$B$81:$B$110,MAX(1,$D10))),AND($E10&gt;0,INDEX(Kalender!LR$81:LR$110,MAX(1,$E10))&gt;INDEX(Kalender!$B$81:$B$110,MAX(1,$E10))),AND($F10&gt;0,INDEX(Kalender!LR$81:LR$110,MAX(1,$F10))&gt;INDEX(Kalender!$B$81:$B$110,MAX(1,$F10)))),2,0))</f>
        <v>0</v>
      </c>
      <c r="LS10" s="5" t="n">
        <f aca="false">IF(Kalender!LS10&lt;&gt;1,0,IF(AND($B10&gt;0,INDEX(Kalender!LS$68:LS$77,MAX(1,$B10))&gt;INDEX(Kalender!$B$68:$B$77,MAX(1,$B10))),1,0)+IF(OR(AND($C10&gt;0,INDEX(Kalender!LS$81:LS$110,MAX(1,$C10))&gt;INDEX(Kalender!$B$81:$B$110,MAX(1,$C10))),AND($D10&gt;0,INDEX(Kalender!LS$81:LS$110,MAX(1,$D10))&gt;INDEX(Kalender!$B$81:$B$110,MAX(1,$D10))),AND($E10&gt;0,INDEX(Kalender!LS$81:LS$110,MAX(1,$E10))&gt;INDEX(Kalender!$B$81:$B$110,MAX(1,$E10))),AND($F10&gt;0,INDEX(Kalender!LS$81:LS$110,MAX(1,$F10))&gt;INDEX(Kalender!$B$81:$B$110,MAX(1,$F10)))),2,0))</f>
        <v>0</v>
      </c>
      <c r="LT10" s="5" t="n">
        <f aca="false">IF(Kalender!LT10&lt;&gt;1,0,IF(AND($B10&gt;0,INDEX(Kalender!LT$68:LT$77,MAX(1,$B10))&gt;INDEX(Kalender!$B$68:$B$77,MAX(1,$B10))),1,0)+IF(OR(AND($C10&gt;0,INDEX(Kalender!LT$81:LT$110,MAX(1,$C10))&gt;INDEX(Kalender!$B$81:$B$110,MAX(1,$C10))),AND($D10&gt;0,INDEX(Kalender!LT$81:LT$110,MAX(1,$D10))&gt;INDEX(Kalender!$B$81:$B$110,MAX(1,$D10))),AND($E10&gt;0,INDEX(Kalender!LT$81:LT$110,MAX(1,$E10))&gt;INDEX(Kalender!$B$81:$B$110,MAX(1,$E10))),AND($F10&gt;0,INDEX(Kalender!LT$81:LT$110,MAX(1,$F10))&gt;INDEX(Kalender!$B$81:$B$110,MAX(1,$F10)))),2,0))</f>
        <v>0</v>
      </c>
      <c r="LU10" s="5" t="n">
        <f aca="false">IF(Kalender!LU10&lt;&gt;1,0,IF(AND($B10&gt;0,INDEX(Kalender!LU$68:LU$77,MAX(1,$B10))&gt;INDEX(Kalender!$B$68:$B$77,MAX(1,$B10))),1,0)+IF(OR(AND($C10&gt;0,INDEX(Kalender!LU$81:LU$110,MAX(1,$C10))&gt;INDEX(Kalender!$B$81:$B$110,MAX(1,$C10))),AND($D10&gt;0,INDEX(Kalender!LU$81:LU$110,MAX(1,$D10))&gt;INDEX(Kalender!$B$81:$B$110,MAX(1,$D10))),AND($E10&gt;0,INDEX(Kalender!LU$81:LU$110,MAX(1,$E10))&gt;INDEX(Kalender!$B$81:$B$110,MAX(1,$E10))),AND($F10&gt;0,INDEX(Kalender!LU$81:LU$110,MAX(1,$F10))&gt;INDEX(Kalender!$B$81:$B$110,MAX(1,$F10)))),2,0))</f>
        <v>0</v>
      </c>
      <c r="LV10" s="5" t="n">
        <f aca="false">IF(Kalender!LV10&lt;&gt;1,0,IF(AND($B10&gt;0,INDEX(Kalender!LV$68:LV$77,MAX(1,$B10))&gt;INDEX(Kalender!$B$68:$B$77,MAX(1,$B10))),1,0)+IF(OR(AND($C10&gt;0,INDEX(Kalender!LV$81:LV$110,MAX(1,$C10))&gt;INDEX(Kalender!$B$81:$B$110,MAX(1,$C10))),AND($D10&gt;0,INDEX(Kalender!LV$81:LV$110,MAX(1,$D10))&gt;INDEX(Kalender!$B$81:$B$110,MAX(1,$D10))),AND($E10&gt;0,INDEX(Kalender!LV$81:LV$110,MAX(1,$E10))&gt;INDEX(Kalender!$B$81:$B$110,MAX(1,$E10))),AND($F10&gt;0,INDEX(Kalender!LV$81:LV$110,MAX(1,$F10))&gt;INDEX(Kalender!$B$81:$B$110,MAX(1,$F10)))),2,0))</f>
        <v>0</v>
      </c>
      <c r="LW10" s="5" t="n">
        <f aca="false">IF(Kalender!LW10&lt;&gt;1,0,IF(AND($B10&gt;0,INDEX(Kalender!LW$68:LW$77,MAX(1,$B10))&gt;INDEX(Kalender!$B$68:$B$77,MAX(1,$B10))),1,0)+IF(OR(AND($C10&gt;0,INDEX(Kalender!LW$81:LW$110,MAX(1,$C10))&gt;INDEX(Kalender!$B$81:$B$110,MAX(1,$C10))),AND($D10&gt;0,INDEX(Kalender!LW$81:LW$110,MAX(1,$D10))&gt;INDEX(Kalender!$B$81:$B$110,MAX(1,$D10))),AND($E10&gt;0,INDEX(Kalender!LW$81:LW$110,MAX(1,$E10))&gt;INDEX(Kalender!$B$81:$B$110,MAX(1,$E10))),AND($F10&gt;0,INDEX(Kalender!LW$81:LW$110,MAX(1,$F10))&gt;INDEX(Kalender!$B$81:$B$110,MAX(1,$F10)))),2,0))</f>
        <v>0</v>
      </c>
      <c r="LX10" s="5" t="n">
        <f aca="false">IF(Kalender!LX10&lt;&gt;1,0,IF(AND($B10&gt;0,INDEX(Kalender!LX$68:LX$77,MAX(1,$B10))&gt;INDEX(Kalender!$B$68:$B$77,MAX(1,$B10))),1,0)+IF(OR(AND($C10&gt;0,INDEX(Kalender!LX$81:LX$110,MAX(1,$C10))&gt;INDEX(Kalender!$B$81:$B$110,MAX(1,$C10))),AND($D10&gt;0,INDEX(Kalender!LX$81:LX$110,MAX(1,$D10))&gt;INDEX(Kalender!$B$81:$B$110,MAX(1,$D10))),AND($E10&gt;0,INDEX(Kalender!LX$81:LX$110,MAX(1,$E10))&gt;INDEX(Kalender!$B$81:$B$110,MAX(1,$E10))),AND($F10&gt;0,INDEX(Kalender!LX$81:LX$110,MAX(1,$F10))&gt;INDEX(Kalender!$B$81:$B$110,MAX(1,$F10)))),2,0))</f>
        <v>0</v>
      </c>
      <c r="LY10" s="5" t="n">
        <f aca="false">IF(Kalender!LY10&lt;&gt;1,0,IF(AND($B10&gt;0,INDEX(Kalender!LY$68:LY$77,MAX(1,$B10))&gt;INDEX(Kalender!$B$68:$B$77,MAX(1,$B10))),1,0)+IF(OR(AND($C10&gt;0,INDEX(Kalender!LY$81:LY$110,MAX(1,$C10))&gt;INDEX(Kalender!$B$81:$B$110,MAX(1,$C10))),AND($D10&gt;0,INDEX(Kalender!LY$81:LY$110,MAX(1,$D10))&gt;INDEX(Kalender!$B$81:$B$110,MAX(1,$D10))),AND($E10&gt;0,INDEX(Kalender!LY$81:LY$110,MAX(1,$E10))&gt;INDEX(Kalender!$B$81:$B$110,MAX(1,$E10))),AND($F10&gt;0,INDEX(Kalender!LY$81:LY$110,MAX(1,$F10))&gt;INDEX(Kalender!$B$81:$B$110,MAX(1,$F10)))),2,0))</f>
        <v>0</v>
      </c>
      <c r="LZ10" s="5" t="n">
        <f aca="false">IF(Kalender!LZ10&lt;&gt;1,0,IF(AND($B10&gt;0,INDEX(Kalender!LZ$68:LZ$77,MAX(1,$B10))&gt;INDEX(Kalender!$B$68:$B$77,MAX(1,$B10))),1,0)+IF(OR(AND($C10&gt;0,INDEX(Kalender!LZ$81:LZ$110,MAX(1,$C10))&gt;INDEX(Kalender!$B$81:$B$110,MAX(1,$C10))),AND($D10&gt;0,INDEX(Kalender!LZ$81:LZ$110,MAX(1,$D10))&gt;INDEX(Kalender!$B$81:$B$110,MAX(1,$D10))),AND($E10&gt;0,INDEX(Kalender!LZ$81:LZ$110,MAX(1,$E10))&gt;INDEX(Kalender!$B$81:$B$110,MAX(1,$E10))),AND($F10&gt;0,INDEX(Kalender!LZ$81:LZ$110,MAX(1,$F10))&gt;INDEX(Kalender!$B$81:$B$110,MAX(1,$F10)))),2,0))</f>
        <v>0</v>
      </c>
      <c r="MA10" s="5" t="n">
        <f aca="false">IF(Kalender!MA10&lt;&gt;1,0,IF(AND($B10&gt;0,INDEX(Kalender!MA$68:MA$77,MAX(1,$B10))&gt;INDEX(Kalender!$B$68:$B$77,MAX(1,$B10))),1,0)+IF(OR(AND($C10&gt;0,INDEX(Kalender!MA$81:MA$110,MAX(1,$C10))&gt;INDEX(Kalender!$B$81:$B$110,MAX(1,$C10))),AND($D10&gt;0,INDEX(Kalender!MA$81:MA$110,MAX(1,$D10))&gt;INDEX(Kalender!$B$81:$B$110,MAX(1,$D10))),AND($E10&gt;0,INDEX(Kalender!MA$81:MA$110,MAX(1,$E10))&gt;INDEX(Kalender!$B$81:$B$110,MAX(1,$E10))),AND($F10&gt;0,INDEX(Kalender!MA$81:MA$110,MAX(1,$F10))&gt;INDEX(Kalender!$B$81:$B$110,MAX(1,$F10)))),2,0))</f>
        <v>0</v>
      </c>
      <c r="MB10" s="5" t="n">
        <f aca="false">IF(Kalender!MB10&lt;&gt;1,0,IF(AND($B10&gt;0,INDEX(Kalender!MB$68:MB$77,MAX(1,$B10))&gt;INDEX(Kalender!$B$68:$B$77,MAX(1,$B10))),1,0)+IF(OR(AND($C10&gt;0,INDEX(Kalender!MB$81:MB$110,MAX(1,$C10))&gt;INDEX(Kalender!$B$81:$B$110,MAX(1,$C10))),AND($D10&gt;0,INDEX(Kalender!MB$81:MB$110,MAX(1,$D10))&gt;INDEX(Kalender!$B$81:$B$110,MAX(1,$D10))),AND($E10&gt;0,INDEX(Kalender!MB$81:MB$110,MAX(1,$E10))&gt;INDEX(Kalender!$B$81:$B$110,MAX(1,$E10))),AND($F10&gt;0,INDEX(Kalender!MB$81:MB$110,MAX(1,$F10))&gt;INDEX(Kalender!$B$81:$B$110,MAX(1,$F10)))),2,0))</f>
        <v>0</v>
      </c>
      <c r="MC10" s="5" t="n">
        <f aca="false">IF(Kalender!MC10&lt;&gt;1,0,IF(AND($B10&gt;0,INDEX(Kalender!MC$68:MC$77,MAX(1,$B10))&gt;INDEX(Kalender!$B$68:$B$77,MAX(1,$B10))),1,0)+IF(OR(AND($C10&gt;0,INDEX(Kalender!MC$81:MC$110,MAX(1,$C10))&gt;INDEX(Kalender!$B$81:$B$110,MAX(1,$C10))),AND($D10&gt;0,INDEX(Kalender!MC$81:MC$110,MAX(1,$D10))&gt;INDEX(Kalender!$B$81:$B$110,MAX(1,$D10))),AND($E10&gt;0,INDEX(Kalender!MC$81:MC$110,MAX(1,$E10))&gt;INDEX(Kalender!$B$81:$B$110,MAX(1,$E10))),AND($F10&gt;0,INDEX(Kalender!MC$81:MC$110,MAX(1,$F10))&gt;INDEX(Kalender!$B$81:$B$110,MAX(1,$F10)))),2,0))</f>
        <v>0</v>
      </c>
      <c r="MD10" s="5" t="n">
        <f aca="false">IF(Kalender!MD10&lt;&gt;1,0,IF(AND($B10&gt;0,INDEX(Kalender!MD$68:MD$77,MAX(1,$B10))&gt;INDEX(Kalender!$B$68:$B$77,MAX(1,$B10))),1,0)+IF(OR(AND($C10&gt;0,INDEX(Kalender!MD$81:MD$110,MAX(1,$C10))&gt;INDEX(Kalender!$B$81:$B$110,MAX(1,$C10))),AND($D10&gt;0,INDEX(Kalender!MD$81:MD$110,MAX(1,$D10))&gt;INDEX(Kalender!$B$81:$B$110,MAX(1,$D10))),AND($E10&gt;0,INDEX(Kalender!MD$81:MD$110,MAX(1,$E10))&gt;INDEX(Kalender!$B$81:$B$110,MAX(1,$E10))),AND($F10&gt;0,INDEX(Kalender!MD$81:MD$110,MAX(1,$F10))&gt;INDEX(Kalender!$B$81:$B$110,MAX(1,$F10)))),2,0))</f>
        <v>0</v>
      </c>
      <c r="ME10" s="5" t="n">
        <f aca="false">IF(Kalender!ME10&lt;&gt;1,0,IF(AND($B10&gt;0,INDEX(Kalender!ME$68:ME$77,MAX(1,$B10))&gt;INDEX(Kalender!$B$68:$B$77,MAX(1,$B10))),1,0)+IF(OR(AND($C10&gt;0,INDEX(Kalender!ME$81:ME$110,MAX(1,$C10))&gt;INDEX(Kalender!$B$81:$B$110,MAX(1,$C10))),AND($D10&gt;0,INDEX(Kalender!ME$81:ME$110,MAX(1,$D10))&gt;INDEX(Kalender!$B$81:$B$110,MAX(1,$D10))),AND($E10&gt;0,INDEX(Kalender!ME$81:ME$110,MAX(1,$E10))&gt;INDEX(Kalender!$B$81:$B$110,MAX(1,$E10))),AND($F10&gt;0,INDEX(Kalender!ME$81:ME$110,MAX(1,$F10))&gt;INDEX(Kalender!$B$81:$B$110,MAX(1,$F10)))),2,0))</f>
        <v>0</v>
      </c>
      <c r="MF10" s="5" t="n">
        <f aca="false">IF(Kalender!MF10&lt;&gt;1,0,IF(AND($B10&gt;0,INDEX(Kalender!MF$68:MF$77,MAX(1,$B10))&gt;INDEX(Kalender!$B$68:$B$77,MAX(1,$B10))),1,0)+IF(OR(AND($C10&gt;0,INDEX(Kalender!MF$81:MF$110,MAX(1,$C10))&gt;INDEX(Kalender!$B$81:$B$110,MAX(1,$C10))),AND($D10&gt;0,INDEX(Kalender!MF$81:MF$110,MAX(1,$D10))&gt;INDEX(Kalender!$B$81:$B$110,MAX(1,$D10))),AND($E10&gt;0,INDEX(Kalender!MF$81:MF$110,MAX(1,$E10))&gt;INDEX(Kalender!$B$81:$B$110,MAX(1,$E10))),AND($F10&gt;0,INDEX(Kalender!MF$81:MF$110,MAX(1,$F10))&gt;INDEX(Kalender!$B$81:$B$110,MAX(1,$F10)))),2,0))</f>
        <v>0</v>
      </c>
      <c r="MG10" s="5" t="n">
        <f aca="false">IF(Kalender!MG10&lt;&gt;1,0,IF(AND($B10&gt;0,INDEX(Kalender!MG$68:MG$77,MAX(1,$B10))&gt;INDEX(Kalender!$B$68:$B$77,MAX(1,$B10))),1,0)+IF(OR(AND($C10&gt;0,INDEX(Kalender!MG$81:MG$110,MAX(1,$C10))&gt;INDEX(Kalender!$B$81:$B$110,MAX(1,$C10))),AND($D10&gt;0,INDEX(Kalender!MG$81:MG$110,MAX(1,$D10))&gt;INDEX(Kalender!$B$81:$B$110,MAX(1,$D10))),AND($E10&gt;0,INDEX(Kalender!MG$81:MG$110,MAX(1,$E10))&gt;INDEX(Kalender!$B$81:$B$110,MAX(1,$E10))),AND($F10&gt;0,INDEX(Kalender!MG$81:MG$110,MAX(1,$F10))&gt;INDEX(Kalender!$B$81:$B$110,MAX(1,$F10)))),2,0))</f>
        <v>0</v>
      </c>
      <c r="MH10" s="5" t="n">
        <f aca="false">IF(Kalender!MH10&lt;&gt;1,0,IF(AND($B10&gt;0,INDEX(Kalender!MH$68:MH$77,MAX(1,$B10))&gt;INDEX(Kalender!$B$68:$B$77,MAX(1,$B10))),1,0)+IF(OR(AND($C10&gt;0,INDEX(Kalender!MH$81:MH$110,MAX(1,$C10))&gt;INDEX(Kalender!$B$81:$B$110,MAX(1,$C10))),AND($D10&gt;0,INDEX(Kalender!MH$81:MH$110,MAX(1,$D10))&gt;INDEX(Kalender!$B$81:$B$110,MAX(1,$D10))),AND($E10&gt;0,INDEX(Kalender!MH$81:MH$110,MAX(1,$E10))&gt;INDEX(Kalender!$B$81:$B$110,MAX(1,$E10))),AND($F10&gt;0,INDEX(Kalender!MH$81:MH$110,MAX(1,$F10))&gt;INDEX(Kalender!$B$81:$B$110,MAX(1,$F10)))),2,0))</f>
        <v>0</v>
      </c>
      <c r="MI10" s="5" t="n">
        <f aca="false">IF(Kalender!MI10&lt;&gt;1,0,IF(AND($B10&gt;0,INDEX(Kalender!MI$68:MI$77,MAX(1,$B10))&gt;INDEX(Kalender!$B$68:$B$77,MAX(1,$B10))),1,0)+IF(OR(AND($C10&gt;0,INDEX(Kalender!MI$81:MI$110,MAX(1,$C10))&gt;INDEX(Kalender!$B$81:$B$110,MAX(1,$C10))),AND($D10&gt;0,INDEX(Kalender!MI$81:MI$110,MAX(1,$D10))&gt;INDEX(Kalender!$B$81:$B$110,MAX(1,$D10))),AND($E10&gt;0,INDEX(Kalender!MI$81:MI$110,MAX(1,$E10))&gt;INDEX(Kalender!$B$81:$B$110,MAX(1,$E10))),AND($F10&gt;0,INDEX(Kalender!MI$81:MI$110,MAX(1,$F10))&gt;INDEX(Kalender!$B$81:$B$110,MAX(1,$F10)))),2,0))</f>
        <v>0</v>
      </c>
      <c r="MJ10" s="5" t="n">
        <f aca="false">IF(Kalender!MJ10&lt;&gt;1,0,IF(AND($B10&gt;0,INDEX(Kalender!MJ$68:MJ$77,MAX(1,$B10))&gt;INDEX(Kalender!$B$68:$B$77,MAX(1,$B10))),1,0)+IF(OR(AND($C10&gt;0,INDEX(Kalender!MJ$81:MJ$110,MAX(1,$C10))&gt;INDEX(Kalender!$B$81:$B$110,MAX(1,$C10))),AND($D10&gt;0,INDEX(Kalender!MJ$81:MJ$110,MAX(1,$D10))&gt;INDEX(Kalender!$B$81:$B$110,MAX(1,$D10))),AND($E10&gt;0,INDEX(Kalender!MJ$81:MJ$110,MAX(1,$E10))&gt;INDEX(Kalender!$B$81:$B$110,MAX(1,$E10))),AND($F10&gt;0,INDEX(Kalender!MJ$81:MJ$110,MAX(1,$F10))&gt;INDEX(Kalender!$B$81:$B$110,MAX(1,$F10)))),2,0))</f>
        <v>0</v>
      </c>
      <c r="MK10" s="5" t="n">
        <f aca="false">IF(Kalender!MK10&lt;&gt;1,0,IF(AND($B10&gt;0,INDEX(Kalender!MK$68:MK$77,MAX(1,$B10))&gt;INDEX(Kalender!$B$68:$B$77,MAX(1,$B10))),1,0)+IF(OR(AND($C10&gt;0,INDEX(Kalender!MK$81:MK$110,MAX(1,$C10))&gt;INDEX(Kalender!$B$81:$B$110,MAX(1,$C10))),AND($D10&gt;0,INDEX(Kalender!MK$81:MK$110,MAX(1,$D10))&gt;INDEX(Kalender!$B$81:$B$110,MAX(1,$D10))),AND($E10&gt;0,INDEX(Kalender!MK$81:MK$110,MAX(1,$E10))&gt;INDEX(Kalender!$B$81:$B$110,MAX(1,$E10))),AND($F10&gt;0,INDEX(Kalender!MK$81:MK$110,MAX(1,$F10))&gt;INDEX(Kalender!$B$81:$B$110,MAX(1,$F10)))),2,0))</f>
        <v>0</v>
      </c>
      <c r="ML10" s="5" t="n">
        <f aca="false">IF(Kalender!ML10&lt;&gt;1,0,IF(AND($B10&gt;0,INDEX(Kalender!ML$68:ML$77,MAX(1,$B10))&gt;INDEX(Kalender!$B$68:$B$77,MAX(1,$B10))),1,0)+IF(OR(AND($C10&gt;0,INDEX(Kalender!ML$81:ML$110,MAX(1,$C10))&gt;INDEX(Kalender!$B$81:$B$110,MAX(1,$C10))),AND($D10&gt;0,INDEX(Kalender!ML$81:ML$110,MAX(1,$D10))&gt;INDEX(Kalender!$B$81:$B$110,MAX(1,$D10))),AND($E10&gt;0,INDEX(Kalender!ML$81:ML$110,MAX(1,$E10))&gt;INDEX(Kalender!$B$81:$B$110,MAX(1,$E10))),AND($F10&gt;0,INDEX(Kalender!ML$81:ML$110,MAX(1,$F10))&gt;INDEX(Kalender!$B$81:$B$110,MAX(1,$F10)))),2,0))</f>
        <v>0</v>
      </c>
      <c r="MM10" s="5" t="n">
        <f aca="false">IF(Kalender!MM10&lt;&gt;1,0,IF(AND($B10&gt;0,INDEX(Kalender!MM$68:MM$77,MAX(1,$B10))&gt;INDEX(Kalender!$B$68:$B$77,MAX(1,$B10))),1,0)+IF(OR(AND($C10&gt;0,INDEX(Kalender!MM$81:MM$110,MAX(1,$C10))&gt;INDEX(Kalender!$B$81:$B$110,MAX(1,$C10))),AND($D10&gt;0,INDEX(Kalender!MM$81:MM$110,MAX(1,$D10))&gt;INDEX(Kalender!$B$81:$B$110,MAX(1,$D10))),AND($E10&gt;0,INDEX(Kalender!MM$81:MM$110,MAX(1,$E10))&gt;INDEX(Kalender!$B$81:$B$110,MAX(1,$E10))),AND($F10&gt;0,INDEX(Kalender!MM$81:MM$110,MAX(1,$F10))&gt;INDEX(Kalender!$B$81:$B$110,MAX(1,$F10)))),2,0))</f>
        <v>0</v>
      </c>
      <c r="MN10" s="5" t="n">
        <f aca="false">IF(Kalender!MN10&lt;&gt;1,0,IF(AND($B10&gt;0,INDEX(Kalender!MN$68:MN$77,MAX(1,$B10))&gt;INDEX(Kalender!$B$68:$B$77,MAX(1,$B10))),1,0)+IF(OR(AND($C10&gt;0,INDEX(Kalender!MN$81:MN$110,MAX(1,$C10))&gt;INDEX(Kalender!$B$81:$B$110,MAX(1,$C10))),AND($D10&gt;0,INDEX(Kalender!MN$81:MN$110,MAX(1,$D10))&gt;INDEX(Kalender!$B$81:$B$110,MAX(1,$D10))),AND($E10&gt;0,INDEX(Kalender!MN$81:MN$110,MAX(1,$E10))&gt;INDEX(Kalender!$B$81:$B$110,MAX(1,$E10))),AND($F10&gt;0,INDEX(Kalender!MN$81:MN$110,MAX(1,$F10))&gt;INDEX(Kalender!$B$81:$B$110,MAX(1,$F10)))),2,0))</f>
        <v>0</v>
      </c>
      <c r="MO10" s="5" t="n">
        <f aca="false">IF(Kalender!MO10&lt;&gt;1,0,IF(AND($B10&gt;0,INDEX(Kalender!MO$68:MO$77,MAX(1,$B10))&gt;INDEX(Kalender!$B$68:$B$77,MAX(1,$B10))),1,0)+IF(OR(AND($C10&gt;0,INDEX(Kalender!MO$81:MO$110,MAX(1,$C10))&gt;INDEX(Kalender!$B$81:$B$110,MAX(1,$C10))),AND($D10&gt;0,INDEX(Kalender!MO$81:MO$110,MAX(1,$D10))&gt;INDEX(Kalender!$B$81:$B$110,MAX(1,$D10))),AND($E10&gt;0,INDEX(Kalender!MO$81:MO$110,MAX(1,$E10))&gt;INDEX(Kalender!$B$81:$B$110,MAX(1,$E10))),AND($F10&gt;0,INDEX(Kalender!MO$81:MO$110,MAX(1,$F10))&gt;INDEX(Kalender!$B$81:$B$110,MAX(1,$F10)))),2,0))</f>
        <v>0</v>
      </c>
      <c r="MP10" s="5" t="n">
        <f aca="false">IF(Kalender!MP10&lt;&gt;1,0,IF(AND($B10&gt;0,INDEX(Kalender!MP$68:MP$77,MAX(1,$B10))&gt;INDEX(Kalender!$B$68:$B$77,MAX(1,$B10))),1,0)+IF(OR(AND($C10&gt;0,INDEX(Kalender!MP$81:MP$110,MAX(1,$C10))&gt;INDEX(Kalender!$B$81:$B$110,MAX(1,$C10))),AND($D10&gt;0,INDEX(Kalender!MP$81:MP$110,MAX(1,$D10))&gt;INDEX(Kalender!$B$81:$B$110,MAX(1,$D10))),AND($E10&gt;0,INDEX(Kalender!MP$81:MP$110,MAX(1,$E10))&gt;INDEX(Kalender!$B$81:$B$110,MAX(1,$E10))),AND($F10&gt;0,INDEX(Kalender!MP$81:MP$110,MAX(1,$F10))&gt;INDEX(Kalender!$B$81:$B$110,MAX(1,$F10)))),2,0))</f>
        <v>0</v>
      </c>
      <c r="MQ10" s="5" t="n">
        <f aca="false">IF(Kalender!MQ10&lt;&gt;1,0,IF(AND($B10&gt;0,INDEX(Kalender!MQ$68:MQ$77,MAX(1,$B10))&gt;INDEX(Kalender!$B$68:$B$77,MAX(1,$B10))),1,0)+IF(OR(AND($C10&gt;0,INDEX(Kalender!MQ$81:MQ$110,MAX(1,$C10))&gt;INDEX(Kalender!$B$81:$B$110,MAX(1,$C10))),AND($D10&gt;0,INDEX(Kalender!MQ$81:MQ$110,MAX(1,$D10))&gt;INDEX(Kalender!$B$81:$B$110,MAX(1,$D10))),AND($E10&gt;0,INDEX(Kalender!MQ$81:MQ$110,MAX(1,$E10))&gt;INDEX(Kalender!$B$81:$B$110,MAX(1,$E10))),AND($F10&gt;0,INDEX(Kalender!MQ$81:MQ$110,MAX(1,$F10))&gt;INDEX(Kalender!$B$81:$B$110,MAX(1,$F10)))),2,0))</f>
        <v>0</v>
      </c>
      <c r="MR10" s="5" t="n">
        <f aca="false">IF(Kalender!MR10&lt;&gt;1,0,IF(AND($B10&gt;0,INDEX(Kalender!MR$68:MR$77,MAX(1,$B10))&gt;INDEX(Kalender!$B$68:$B$77,MAX(1,$B10))),1,0)+IF(OR(AND($C10&gt;0,INDEX(Kalender!MR$81:MR$110,MAX(1,$C10))&gt;INDEX(Kalender!$B$81:$B$110,MAX(1,$C10))),AND($D10&gt;0,INDEX(Kalender!MR$81:MR$110,MAX(1,$D10))&gt;INDEX(Kalender!$B$81:$B$110,MAX(1,$D10))),AND($E10&gt;0,INDEX(Kalender!MR$81:MR$110,MAX(1,$E10))&gt;INDEX(Kalender!$B$81:$B$110,MAX(1,$E10))),AND($F10&gt;0,INDEX(Kalender!MR$81:MR$110,MAX(1,$F10))&gt;INDEX(Kalender!$B$81:$B$110,MAX(1,$F10)))),2,0))</f>
        <v>0</v>
      </c>
      <c r="MS10" s="5" t="n">
        <f aca="false">IF(Kalender!MS10&lt;&gt;1,0,IF(AND($B10&gt;0,INDEX(Kalender!MS$68:MS$77,MAX(1,$B10))&gt;INDEX(Kalender!$B$68:$B$77,MAX(1,$B10))),1,0)+IF(OR(AND($C10&gt;0,INDEX(Kalender!MS$81:MS$110,MAX(1,$C10))&gt;INDEX(Kalender!$B$81:$B$110,MAX(1,$C10))),AND($D10&gt;0,INDEX(Kalender!MS$81:MS$110,MAX(1,$D10))&gt;INDEX(Kalender!$B$81:$B$110,MAX(1,$D10))),AND($E10&gt;0,INDEX(Kalender!MS$81:MS$110,MAX(1,$E10))&gt;INDEX(Kalender!$B$81:$B$110,MAX(1,$E10))),AND($F10&gt;0,INDEX(Kalender!MS$81:MS$110,MAX(1,$F10))&gt;INDEX(Kalender!$B$81:$B$110,MAX(1,$F10)))),2,0))</f>
        <v>0</v>
      </c>
      <c r="MT10" s="5" t="n">
        <f aca="false">IF(Kalender!MT10&lt;&gt;1,0,IF(AND($B10&gt;0,INDEX(Kalender!MT$68:MT$77,MAX(1,$B10))&gt;INDEX(Kalender!$B$68:$B$77,MAX(1,$B10))),1,0)+IF(OR(AND($C10&gt;0,INDEX(Kalender!MT$81:MT$110,MAX(1,$C10))&gt;INDEX(Kalender!$B$81:$B$110,MAX(1,$C10))),AND($D10&gt;0,INDEX(Kalender!MT$81:MT$110,MAX(1,$D10))&gt;INDEX(Kalender!$B$81:$B$110,MAX(1,$D10))),AND($E10&gt;0,INDEX(Kalender!MT$81:MT$110,MAX(1,$E10))&gt;INDEX(Kalender!$B$81:$B$110,MAX(1,$E10))),AND($F10&gt;0,INDEX(Kalender!MT$81:MT$110,MAX(1,$F10))&gt;INDEX(Kalender!$B$81:$B$110,MAX(1,$F10)))),2,0))</f>
        <v>0</v>
      </c>
      <c r="MU10" s="5" t="n">
        <f aca="false">IF(Kalender!MU10&lt;&gt;1,0,IF(AND($B10&gt;0,INDEX(Kalender!MU$68:MU$77,MAX(1,$B10))&gt;INDEX(Kalender!$B$68:$B$77,MAX(1,$B10))),1,0)+IF(OR(AND($C10&gt;0,INDEX(Kalender!MU$81:MU$110,MAX(1,$C10))&gt;INDEX(Kalender!$B$81:$B$110,MAX(1,$C10))),AND($D10&gt;0,INDEX(Kalender!MU$81:MU$110,MAX(1,$D10))&gt;INDEX(Kalender!$B$81:$B$110,MAX(1,$D10))),AND($E10&gt;0,INDEX(Kalender!MU$81:MU$110,MAX(1,$E10))&gt;INDEX(Kalender!$B$81:$B$110,MAX(1,$E10))),AND($F10&gt;0,INDEX(Kalender!MU$81:MU$110,MAX(1,$F10))&gt;INDEX(Kalender!$B$81:$B$110,MAX(1,$F10)))),2,0))</f>
        <v>0</v>
      </c>
      <c r="MV10" s="5" t="n">
        <f aca="false">IF(Kalender!MV10&lt;&gt;1,0,IF(AND($B10&gt;0,INDEX(Kalender!MV$68:MV$77,MAX(1,$B10))&gt;INDEX(Kalender!$B$68:$B$77,MAX(1,$B10))),1,0)+IF(OR(AND($C10&gt;0,INDEX(Kalender!MV$81:MV$110,MAX(1,$C10))&gt;INDEX(Kalender!$B$81:$B$110,MAX(1,$C10))),AND($D10&gt;0,INDEX(Kalender!MV$81:MV$110,MAX(1,$D10))&gt;INDEX(Kalender!$B$81:$B$110,MAX(1,$D10))),AND($E10&gt;0,INDEX(Kalender!MV$81:MV$110,MAX(1,$E10))&gt;INDEX(Kalender!$B$81:$B$110,MAX(1,$E10))),AND($F10&gt;0,INDEX(Kalender!MV$81:MV$110,MAX(1,$F10))&gt;INDEX(Kalender!$B$81:$B$110,MAX(1,$F10)))),2,0))</f>
        <v>0</v>
      </c>
      <c r="MW10" s="5" t="n">
        <f aca="false">IF(Kalender!MW10&lt;&gt;1,0,IF(AND($B10&gt;0,INDEX(Kalender!MW$68:MW$77,MAX(1,$B10))&gt;INDEX(Kalender!$B$68:$B$77,MAX(1,$B10))),1,0)+IF(OR(AND($C10&gt;0,INDEX(Kalender!MW$81:MW$110,MAX(1,$C10))&gt;INDEX(Kalender!$B$81:$B$110,MAX(1,$C10))),AND($D10&gt;0,INDEX(Kalender!MW$81:MW$110,MAX(1,$D10))&gt;INDEX(Kalender!$B$81:$B$110,MAX(1,$D10))),AND($E10&gt;0,INDEX(Kalender!MW$81:MW$110,MAX(1,$E10))&gt;INDEX(Kalender!$B$81:$B$110,MAX(1,$E10))),AND($F10&gt;0,INDEX(Kalender!MW$81:MW$110,MAX(1,$F10))&gt;INDEX(Kalender!$B$81:$B$110,MAX(1,$F10)))),2,0))</f>
        <v>0</v>
      </c>
      <c r="MX10" s="5" t="n">
        <f aca="false">IF(Kalender!MX10&lt;&gt;1,0,IF(AND($B10&gt;0,INDEX(Kalender!MX$68:MX$77,MAX(1,$B10))&gt;INDEX(Kalender!$B$68:$B$77,MAX(1,$B10))),1,0)+IF(OR(AND($C10&gt;0,INDEX(Kalender!MX$81:MX$110,MAX(1,$C10))&gt;INDEX(Kalender!$B$81:$B$110,MAX(1,$C10))),AND($D10&gt;0,INDEX(Kalender!MX$81:MX$110,MAX(1,$D10))&gt;INDEX(Kalender!$B$81:$B$110,MAX(1,$D10))),AND($E10&gt;0,INDEX(Kalender!MX$81:MX$110,MAX(1,$E10))&gt;INDEX(Kalender!$B$81:$B$110,MAX(1,$E10))),AND($F10&gt;0,INDEX(Kalender!MX$81:MX$110,MAX(1,$F10))&gt;INDEX(Kalender!$B$81:$B$110,MAX(1,$F10)))),2,0))</f>
        <v>0</v>
      </c>
      <c r="MY10" s="5" t="n">
        <f aca="false">IF(Kalender!MY10&lt;&gt;1,0,IF(AND($B10&gt;0,INDEX(Kalender!MY$68:MY$77,MAX(1,$B10))&gt;INDEX(Kalender!$B$68:$B$77,MAX(1,$B10))),1,0)+IF(OR(AND($C10&gt;0,INDEX(Kalender!MY$81:MY$110,MAX(1,$C10))&gt;INDEX(Kalender!$B$81:$B$110,MAX(1,$C10))),AND($D10&gt;0,INDEX(Kalender!MY$81:MY$110,MAX(1,$D10))&gt;INDEX(Kalender!$B$81:$B$110,MAX(1,$D10))),AND($E10&gt;0,INDEX(Kalender!MY$81:MY$110,MAX(1,$E10))&gt;INDEX(Kalender!$B$81:$B$110,MAX(1,$E10))),AND($F10&gt;0,INDEX(Kalender!MY$81:MY$110,MAX(1,$F10))&gt;INDEX(Kalender!$B$81:$B$110,MAX(1,$F10)))),2,0))</f>
        <v>0</v>
      </c>
      <c r="MZ10" s="5" t="n">
        <f aca="false">IF(Kalender!MZ10&lt;&gt;1,0,IF(AND($B10&gt;0,INDEX(Kalender!MZ$68:MZ$77,MAX(1,$B10))&gt;INDEX(Kalender!$B$68:$B$77,MAX(1,$B10))),1,0)+IF(OR(AND($C10&gt;0,INDEX(Kalender!MZ$81:MZ$110,MAX(1,$C10))&gt;INDEX(Kalender!$B$81:$B$110,MAX(1,$C10))),AND($D10&gt;0,INDEX(Kalender!MZ$81:MZ$110,MAX(1,$D10))&gt;INDEX(Kalender!$B$81:$B$110,MAX(1,$D10))),AND($E10&gt;0,INDEX(Kalender!MZ$81:MZ$110,MAX(1,$E10))&gt;INDEX(Kalender!$B$81:$B$110,MAX(1,$E10))),AND($F10&gt;0,INDEX(Kalender!MZ$81:MZ$110,MAX(1,$F10))&gt;INDEX(Kalender!$B$81:$B$110,MAX(1,$F10)))),2,0))</f>
        <v>0</v>
      </c>
      <c r="NA10" s="5" t="n">
        <f aca="false">IF(Kalender!NA10&lt;&gt;1,0,IF(AND($B10&gt;0,INDEX(Kalender!NA$68:NA$77,MAX(1,$B10))&gt;INDEX(Kalender!$B$68:$B$77,MAX(1,$B10))),1,0)+IF(OR(AND($C10&gt;0,INDEX(Kalender!NA$81:NA$110,MAX(1,$C10))&gt;INDEX(Kalender!$B$81:$B$110,MAX(1,$C10))),AND($D10&gt;0,INDEX(Kalender!NA$81:NA$110,MAX(1,$D10))&gt;INDEX(Kalender!$B$81:$B$110,MAX(1,$D10))),AND($E10&gt;0,INDEX(Kalender!NA$81:NA$110,MAX(1,$E10))&gt;INDEX(Kalender!$B$81:$B$110,MAX(1,$E10))),AND($F10&gt;0,INDEX(Kalender!NA$81:NA$110,MAX(1,$F10))&gt;INDEX(Kalender!$B$81:$B$110,MAX(1,$F10)))),2,0))</f>
        <v>0</v>
      </c>
      <c r="NB10" s="5" t="n">
        <f aca="false">IF(Kalender!NB10&lt;&gt;1,0,IF(AND($B10&gt;0,INDEX(Kalender!NB$68:NB$77,MAX(1,$B10))&gt;INDEX(Kalender!$B$68:$B$77,MAX(1,$B10))),1,0)+IF(OR(AND($C10&gt;0,INDEX(Kalender!NB$81:NB$110,MAX(1,$C10))&gt;INDEX(Kalender!$B$81:$B$110,MAX(1,$C10))),AND($D10&gt;0,INDEX(Kalender!NB$81:NB$110,MAX(1,$D10))&gt;INDEX(Kalender!$B$81:$B$110,MAX(1,$D10))),AND($E10&gt;0,INDEX(Kalender!NB$81:NB$110,MAX(1,$E10))&gt;INDEX(Kalender!$B$81:$B$110,MAX(1,$E10))),AND($F10&gt;0,INDEX(Kalender!NB$81:NB$110,MAX(1,$F10))&gt;INDEX(Kalender!$B$81:$B$110,MAX(1,$F10)))),2,0))</f>
        <v>0</v>
      </c>
      <c r="NC10" s="5" t="n">
        <f aca="false">IF(Kalender!NC10&lt;&gt;1,0,IF(AND($B10&gt;0,INDEX(Kalender!NC$68:NC$77,MAX(1,$B10))&gt;INDEX(Kalender!$B$68:$B$77,MAX(1,$B10))),1,0)+IF(OR(AND($C10&gt;0,INDEX(Kalender!NC$81:NC$110,MAX(1,$C10))&gt;INDEX(Kalender!$B$81:$B$110,MAX(1,$C10))),AND($D10&gt;0,INDEX(Kalender!NC$81:NC$110,MAX(1,$D10))&gt;INDEX(Kalender!$B$81:$B$110,MAX(1,$D10))),AND($E10&gt;0,INDEX(Kalender!NC$81:NC$110,MAX(1,$E10))&gt;INDEX(Kalender!$B$81:$B$110,MAX(1,$E10))),AND($F10&gt;0,INDEX(Kalender!NC$81:NC$110,MAX(1,$F10))&gt;INDEX(Kalender!$B$81:$B$110,MAX(1,$F10)))),2,0))</f>
        <v>0</v>
      </c>
      <c r="ND10" s="5" t="n">
        <f aca="false">IF(Kalender!ND10&lt;&gt;1,0,IF(AND($B10&gt;0,INDEX(Kalender!ND$68:ND$77,MAX(1,$B10))&gt;INDEX(Kalender!$B$68:$B$77,MAX(1,$B10))),1,0)+IF(OR(AND($C10&gt;0,INDEX(Kalender!ND$81:ND$110,MAX(1,$C10))&gt;INDEX(Kalender!$B$81:$B$110,MAX(1,$C10))),AND($D10&gt;0,INDEX(Kalender!ND$81:ND$110,MAX(1,$D10))&gt;INDEX(Kalender!$B$81:$B$110,MAX(1,$D10))),AND($E10&gt;0,INDEX(Kalender!ND$81:ND$110,MAX(1,$E10))&gt;INDEX(Kalender!$B$81:$B$110,MAX(1,$E10))),AND($F10&gt;0,INDEX(Kalender!ND$81:ND$110,MAX(1,$F10))&gt;INDEX(Kalender!$B$81:$B$110,MAX(1,$F10)))),2,0))</f>
        <v>0</v>
      </c>
      <c r="NE10" s="5" t="n">
        <f aca="false">IF(Kalender!NE10&lt;&gt;1,0,IF(AND($B10&gt;0,INDEX(Kalender!NE$68:NE$77,MAX(1,$B10))&gt;INDEX(Kalender!$B$68:$B$77,MAX(1,$B10))),1,0)+IF(OR(AND($C10&gt;0,INDEX(Kalender!NE$81:NE$110,MAX(1,$C10))&gt;INDEX(Kalender!$B$81:$B$110,MAX(1,$C10))),AND($D10&gt;0,INDEX(Kalender!NE$81:NE$110,MAX(1,$D10))&gt;INDEX(Kalender!$B$81:$B$110,MAX(1,$D10))),AND($E10&gt;0,INDEX(Kalender!NE$81:NE$110,MAX(1,$E10))&gt;INDEX(Kalender!$B$81:$B$110,MAX(1,$E10))),AND($F10&gt;0,INDEX(Kalender!NE$81:NE$110,MAX(1,$F10))&gt;INDEX(Kalender!$B$81:$B$110,MAX(1,$F10)))),2,0))</f>
        <v>0</v>
      </c>
      <c r="NF10" s="5" t="n">
        <f aca="false">IF(Kalender!NF10&lt;&gt;1,0,IF(AND($B10&gt;0,INDEX(Kalender!NF$68:NF$77,MAX(1,$B10))&gt;INDEX(Kalender!$B$68:$B$77,MAX(1,$B10))),1,0)+IF(OR(AND($C10&gt;0,INDEX(Kalender!NF$81:NF$110,MAX(1,$C10))&gt;INDEX(Kalender!$B$81:$B$110,MAX(1,$C10))),AND($D10&gt;0,INDEX(Kalender!NF$81:NF$110,MAX(1,$D10))&gt;INDEX(Kalender!$B$81:$B$110,MAX(1,$D10))),AND($E10&gt;0,INDEX(Kalender!NF$81:NF$110,MAX(1,$E10))&gt;INDEX(Kalender!$B$81:$B$110,MAX(1,$E10))),AND($F10&gt;0,INDEX(Kalender!NF$81:NF$110,MAX(1,$F10))&gt;INDEX(Kalender!$B$81:$B$110,MAX(1,$F10)))),2,0))</f>
        <v>0</v>
      </c>
      <c r="NG10" s="5" t="n">
        <f aca="false">IF(Kalender!NG10&lt;&gt;1,0,IF(AND($B10&gt;0,INDEX(Kalender!NG$68:NG$77,MAX(1,$B10))&gt;INDEX(Kalender!$B$68:$B$77,MAX(1,$B10))),1,0)+IF(OR(AND($C10&gt;0,INDEX(Kalender!NG$81:NG$110,MAX(1,$C10))&gt;INDEX(Kalender!$B$81:$B$110,MAX(1,$C10))),AND($D10&gt;0,INDEX(Kalender!NG$81:NG$110,MAX(1,$D10))&gt;INDEX(Kalender!$B$81:$B$110,MAX(1,$D10))),AND($E10&gt;0,INDEX(Kalender!NG$81:NG$110,MAX(1,$E10))&gt;INDEX(Kalender!$B$81:$B$110,MAX(1,$E10))),AND($F10&gt;0,INDEX(Kalender!NG$81:NG$110,MAX(1,$F10))&gt;INDEX(Kalender!$B$81:$B$110,MAX(1,$F10)))),2,0))</f>
        <v>0</v>
      </c>
      <c r="NH10" s="5" t="n">
        <f aca="false">IF(Kalender!NH10&lt;&gt;1,0,IF(AND($B10&gt;0,INDEX(Kalender!NH$68:NH$77,MAX(1,$B10))&gt;INDEX(Kalender!$B$68:$B$77,MAX(1,$B10))),1,0)+IF(OR(AND($C10&gt;0,INDEX(Kalender!NH$81:NH$110,MAX(1,$C10))&gt;INDEX(Kalender!$B$81:$B$110,MAX(1,$C10))),AND($D10&gt;0,INDEX(Kalender!NH$81:NH$110,MAX(1,$D10))&gt;INDEX(Kalender!$B$81:$B$110,MAX(1,$D10))),AND($E10&gt;0,INDEX(Kalender!NH$81:NH$110,MAX(1,$E10))&gt;INDEX(Kalender!$B$81:$B$110,MAX(1,$E10))),AND($F10&gt;0,INDEX(Kalender!NH$81:NH$110,MAX(1,$F10))&gt;INDEX(Kalender!$B$81:$B$110,MAX(1,$F10)))),2,0))</f>
        <v>0</v>
      </c>
    </row>
    <row r="11" customFormat="false" ht="15" hidden="false" customHeight="false" outlineLevel="0" collapsed="false">
      <c r="A11" s="5" t="str">
        <f aca="false">Kalender!A11</f>
        <v>Beispiel Gül</v>
      </c>
      <c r="B11" s="5" t="n">
        <f aca="false">IFERROR(MATCH(Kalender!$B11,Kalender!$A$68:$A$77,0),0)</f>
        <v>3</v>
      </c>
      <c r="C11" s="5" t="n">
        <f aca="false">IF(Kalender!C11="",0,IFERROR(MATCH(Kalender!C11,Kalender!$A$81:$A$110,0),0))</f>
        <v>2</v>
      </c>
      <c r="D11" s="5" t="n">
        <f aca="false">IF(Kalender!D11="",0,IFERROR(MATCH(Kalender!D11,Kalender!$A$81:$A$110,0),0))</f>
        <v>3</v>
      </c>
      <c r="E11" s="5" t="n">
        <f aca="false">IF(Kalender!E11="",0,IFERROR(MATCH(Kalender!E11,Kalender!$A$81:$A$110,0),0))</f>
        <v>4</v>
      </c>
      <c r="F11" s="5" t="n">
        <f aca="false">IF(Kalender!F11="",0,IFERROR(MATCH(Kalender!F11,Kalender!$A$81:$A$110,0),0))</f>
        <v>0</v>
      </c>
      <c r="G11" s="5" t="n">
        <f aca="false">IF(Kalender!G11&lt;&gt;1,0,IF(AND($B11&gt;0,INDEX(Kalender!G$68:G$77,MAX(1,$B11))&gt;INDEX(Kalender!$B$68:$B$77,MAX(1,$B11))),1,0)+IF(OR(AND($C11&gt;0,INDEX(Kalender!G$81:G$110,MAX(1,$C11))&gt;INDEX(Kalender!$B$81:$B$110,MAX(1,$C11))),AND($D11&gt;0,INDEX(Kalender!G$81:G$110,MAX(1,$D11))&gt;INDEX(Kalender!$B$81:$B$110,MAX(1,$D11))),AND($E11&gt;0,INDEX(Kalender!G$81:G$110,MAX(1,$E11))&gt;INDEX(Kalender!$B$81:$B$110,MAX(1,$E11))),AND($F11&gt;0,INDEX(Kalender!G$81:G$110,MAX(1,$F11))&gt;INDEX(Kalender!$B$81:$B$110,MAX(1,$F11)))),2,0))</f>
        <v>0</v>
      </c>
      <c r="H11" s="5" t="n">
        <f aca="false">IF(Kalender!H11&lt;&gt;1,0,IF(AND($B11&gt;0,INDEX(Kalender!H$68:H$77,MAX(1,$B11))&gt;INDEX(Kalender!$B$68:$B$77,MAX(1,$B11))),1,0)+IF(OR(AND($C11&gt;0,INDEX(Kalender!H$81:H$110,MAX(1,$C11))&gt;INDEX(Kalender!$B$81:$B$110,MAX(1,$C11))),AND($D11&gt;0,INDEX(Kalender!H$81:H$110,MAX(1,$D11))&gt;INDEX(Kalender!$B$81:$B$110,MAX(1,$D11))),AND($E11&gt;0,INDEX(Kalender!H$81:H$110,MAX(1,$E11))&gt;INDEX(Kalender!$B$81:$B$110,MAX(1,$E11))),AND($F11&gt;0,INDEX(Kalender!H$81:H$110,MAX(1,$F11))&gt;INDEX(Kalender!$B$81:$B$110,MAX(1,$F11)))),2,0))</f>
        <v>0</v>
      </c>
      <c r="I11" s="5" t="n">
        <f aca="false">IF(Kalender!I11&lt;&gt;1,0,IF(AND($B11&gt;0,INDEX(Kalender!I$68:I$77,MAX(1,$B11))&gt;INDEX(Kalender!$B$68:$B$77,MAX(1,$B11))),1,0)+IF(OR(AND($C11&gt;0,INDEX(Kalender!I$81:I$110,MAX(1,$C11))&gt;INDEX(Kalender!$B$81:$B$110,MAX(1,$C11))),AND($D11&gt;0,INDEX(Kalender!I$81:I$110,MAX(1,$D11))&gt;INDEX(Kalender!$B$81:$B$110,MAX(1,$D11))),AND($E11&gt;0,INDEX(Kalender!I$81:I$110,MAX(1,$E11))&gt;INDEX(Kalender!$B$81:$B$110,MAX(1,$E11))),AND($F11&gt;0,INDEX(Kalender!I$81:I$110,MAX(1,$F11))&gt;INDEX(Kalender!$B$81:$B$110,MAX(1,$F11)))),2,0))</f>
        <v>0</v>
      </c>
      <c r="J11" s="5" t="n">
        <f aca="false">IF(Kalender!J11&lt;&gt;1,0,IF(AND($B11&gt;0,INDEX(Kalender!J$68:J$77,MAX(1,$B11))&gt;INDEX(Kalender!$B$68:$B$77,MAX(1,$B11))),1,0)+IF(OR(AND($C11&gt;0,INDEX(Kalender!J$81:J$110,MAX(1,$C11))&gt;INDEX(Kalender!$B$81:$B$110,MAX(1,$C11))),AND($D11&gt;0,INDEX(Kalender!J$81:J$110,MAX(1,$D11))&gt;INDEX(Kalender!$B$81:$B$110,MAX(1,$D11))),AND($E11&gt;0,INDEX(Kalender!J$81:J$110,MAX(1,$E11))&gt;INDEX(Kalender!$B$81:$B$110,MAX(1,$E11))),AND($F11&gt;0,INDEX(Kalender!J$81:J$110,MAX(1,$F11))&gt;INDEX(Kalender!$B$81:$B$110,MAX(1,$F11)))),2,0))</f>
        <v>0</v>
      </c>
      <c r="K11" s="5" t="n">
        <f aca="false">IF(Kalender!K11&lt;&gt;1,0,IF(AND($B11&gt;0,INDEX(Kalender!K$68:K$77,MAX(1,$B11))&gt;INDEX(Kalender!$B$68:$B$77,MAX(1,$B11))),1,0)+IF(OR(AND($C11&gt;0,INDEX(Kalender!K$81:K$110,MAX(1,$C11))&gt;INDEX(Kalender!$B$81:$B$110,MAX(1,$C11))),AND($D11&gt;0,INDEX(Kalender!K$81:K$110,MAX(1,$D11))&gt;INDEX(Kalender!$B$81:$B$110,MAX(1,$D11))),AND($E11&gt;0,INDEX(Kalender!K$81:K$110,MAX(1,$E11))&gt;INDEX(Kalender!$B$81:$B$110,MAX(1,$E11))),AND($F11&gt;0,INDEX(Kalender!K$81:K$110,MAX(1,$F11))&gt;INDEX(Kalender!$B$81:$B$110,MAX(1,$F11)))),2,0))</f>
        <v>0</v>
      </c>
      <c r="L11" s="5" t="n">
        <f aca="false">IF(Kalender!L11&lt;&gt;1,0,IF(AND($B11&gt;0,INDEX(Kalender!L$68:L$77,MAX(1,$B11))&gt;INDEX(Kalender!$B$68:$B$77,MAX(1,$B11))),1,0)+IF(OR(AND($C11&gt;0,INDEX(Kalender!L$81:L$110,MAX(1,$C11))&gt;INDEX(Kalender!$B$81:$B$110,MAX(1,$C11))),AND($D11&gt;0,INDEX(Kalender!L$81:L$110,MAX(1,$D11))&gt;INDEX(Kalender!$B$81:$B$110,MAX(1,$D11))),AND($E11&gt;0,INDEX(Kalender!L$81:L$110,MAX(1,$E11))&gt;INDEX(Kalender!$B$81:$B$110,MAX(1,$E11))),AND($F11&gt;0,INDEX(Kalender!L$81:L$110,MAX(1,$F11))&gt;INDEX(Kalender!$B$81:$B$110,MAX(1,$F11)))),2,0))</f>
        <v>0</v>
      </c>
      <c r="M11" s="5" t="n">
        <f aca="false">IF(Kalender!M11&lt;&gt;1,0,IF(AND($B11&gt;0,INDEX(Kalender!M$68:M$77,MAX(1,$B11))&gt;INDEX(Kalender!$B$68:$B$77,MAX(1,$B11))),1,0)+IF(OR(AND($C11&gt;0,INDEX(Kalender!M$81:M$110,MAX(1,$C11))&gt;INDEX(Kalender!$B$81:$B$110,MAX(1,$C11))),AND($D11&gt;0,INDEX(Kalender!M$81:M$110,MAX(1,$D11))&gt;INDEX(Kalender!$B$81:$B$110,MAX(1,$D11))),AND($E11&gt;0,INDEX(Kalender!M$81:M$110,MAX(1,$E11))&gt;INDEX(Kalender!$B$81:$B$110,MAX(1,$E11))),AND($F11&gt;0,INDEX(Kalender!M$81:M$110,MAX(1,$F11))&gt;INDEX(Kalender!$B$81:$B$110,MAX(1,$F11)))),2,0))</f>
        <v>0</v>
      </c>
      <c r="N11" s="5" t="n">
        <f aca="false">IF(Kalender!N11&lt;&gt;1,0,IF(AND($B11&gt;0,INDEX(Kalender!N$68:N$77,MAX(1,$B11))&gt;INDEX(Kalender!$B$68:$B$77,MAX(1,$B11))),1,0)+IF(OR(AND($C11&gt;0,INDEX(Kalender!N$81:N$110,MAX(1,$C11))&gt;INDEX(Kalender!$B$81:$B$110,MAX(1,$C11))),AND($D11&gt;0,INDEX(Kalender!N$81:N$110,MAX(1,$D11))&gt;INDEX(Kalender!$B$81:$B$110,MAX(1,$D11))),AND($E11&gt;0,INDEX(Kalender!N$81:N$110,MAX(1,$E11))&gt;INDEX(Kalender!$B$81:$B$110,MAX(1,$E11))),AND($F11&gt;0,INDEX(Kalender!N$81:N$110,MAX(1,$F11))&gt;INDEX(Kalender!$B$81:$B$110,MAX(1,$F11)))),2,0))</f>
        <v>0</v>
      </c>
      <c r="O11" s="5" t="n">
        <f aca="false">IF(Kalender!O11&lt;&gt;1,0,IF(AND($B11&gt;0,INDEX(Kalender!O$68:O$77,MAX(1,$B11))&gt;INDEX(Kalender!$B$68:$B$77,MAX(1,$B11))),1,0)+IF(OR(AND($C11&gt;0,INDEX(Kalender!O$81:O$110,MAX(1,$C11))&gt;INDEX(Kalender!$B$81:$B$110,MAX(1,$C11))),AND($D11&gt;0,INDEX(Kalender!O$81:O$110,MAX(1,$D11))&gt;INDEX(Kalender!$B$81:$B$110,MAX(1,$D11))),AND($E11&gt;0,INDEX(Kalender!O$81:O$110,MAX(1,$E11))&gt;INDEX(Kalender!$B$81:$B$110,MAX(1,$E11))),AND($F11&gt;0,INDEX(Kalender!O$81:O$110,MAX(1,$F11))&gt;INDEX(Kalender!$B$81:$B$110,MAX(1,$F11)))),2,0))</f>
        <v>0</v>
      </c>
      <c r="P11" s="5" t="n">
        <f aca="false">IF(Kalender!P11&lt;&gt;1,0,IF(AND($B11&gt;0,INDEX(Kalender!P$68:P$77,MAX(1,$B11))&gt;INDEX(Kalender!$B$68:$B$77,MAX(1,$B11))),1,0)+IF(OR(AND($C11&gt;0,INDEX(Kalender!P$81:P$110,MAX(1,$C11))&gt;INDEX(Kalender!$B$81:$B$110,MAX(1,$C11))),AND($D11&gt;0,INDEX(Kalender!P$81:P$110,MAX(1,$D11))&gt;INDEX(Kalender!$B$81:$B$110,MAX(1,$D11))),AND($E11&gt;0,INDEX(Kalender!P$81:P$110,MAX(1,$E11))&gt;INDEX(Kalender!$B$81:$B$110,MAX(1,$E11))),AND($F11&gt;0,INDEX(Kalender!P$81:P$110,MAX(1,$F11))&gt;INDEX(Kalender!$B$81:$B$110,MAX(1,$F11)))),2,0))</f>
        <v>0</v>
      </c>
      <c r="Q11" s="5" t="n">
        <f aca="false">IF(Kalender!Q11&lt;&gt;1,0,IF(AND($B11&gt;0,INDEX(Kalender!Q$68:Q$77,MAX(1,$B11))&gt;INDEX(Kalender!$B$68:$B$77,MAX(1,$B11))),1,0)+IF(OR(AND($C11&gt;0,INDEX(Kalender!Q$81:Q$110,MAX(1,$C11))&gt;INDEX(Kalender!$B$81:$B$110,MAX(1,$C11))),AND($D11&gt;0,INDEX(Kalender!Q$81:Q$110,MAX(1,$D11))&gt;INDEX(Kalender!$B$81:$B$110,MAX(1,$D11))),AND($E11&gt;0,INDEX(Kalender!Q$81:Q$110,MAX(1,$E11))&gt;INDEX(Kalender!$B$81:$B$110,MAX(1,$E11))),AND($F11&gt;0,INDEX(Kalender!Q$81:Q$110,MAX(1,$F11))&gt;INDEX(Kalender!$B$81:$B$110,MAX(1,$F11)))),2,0))</f>
        <v>0</v>
      </c>
      <c r="R11" s="5" t="n">
        <f aca="false">IF(Kalender!R11&lt;&gt;1,0,IF(AND($B11&gt;0,INDEX(Kalender!R$68:R$77,MAX(1,$B11))&gt;INDEX(Kalender!$B$68:$B$77,MAX(1,$B11))),1,0)+IF(OR(AND($C11&gt;0,INDEX(Kalender!R$81:R$110,MAX(1,$C11))&gt;INDEX(Kalender!$B$81:$B$110,MAX(1,$C11))),AND($D11&gt;0,INDEX(Kalender!R$81:R$110,MAX(1,$D11))&gt;INDEX(Kalender!$B$81:$B$110,MAX(1,$D11))),AND($E11&gt;0,INDEX(Kalender!R$81:R$110,MAX(1,$E11))&gt;INDEX(Kalender!$B$81:$B$110,MAX(1,$E11))),AND($F11&gt;0,INDEX(Kalender!R$81:R$110,MAX(1,$F11))&gt;INDEX(Kalender!$B$81:$B$110,MAX(1,$F11)))),2,0))</f>
        <v>0</v>
      </c>
      <c r="S11" s="5" t="n">
        <f aca="false">IF(Kalender!S11&lt;&gt;1,0,IF(AND($B11&gt;0,INDEX(Kalender!S$68:S$77,MAX(1,$B11))&gt;INDEX(Kalender!$B$68:$B$77,MAX(1,$B11))),1,0)+IF(OR(AND($C11&gt;0,INDEX(Kalender!S$81:S$110,MAX(1,$C11))&gt;INDEX(Kalender!$B$81:$B$110,MAX(1,$C11))),AND($D11&gt;0,INDEX(Kalender!S$81:S$110,MAX(1,$D11))&gt;INDEX(Kalender!$B$81:$B$110,MAX(1,$D11))),AND($E11&gt;0,INDEX(Kalender!S$81:S$110,MAX(1,$E11))&gt;INDEX(Kalender!$B$81:$B$110,MAX(1,$E11))),AND($F11&gt;0,INDEX(Kalender!S$81:S$110,MAX(1,$F11))&gt;INDEX(Kalender!$B$81:$B$110,MAX(1,$F11)))),2,0))</f>
        <v>0</v>
      </c>
      <c r="T11" s="5" t="n">
        <f aca="false">IF(Kalender!T11&lt;&gt;1,0,IF(AND($B11&gt;0,INDEX(Kalender!T$68:T$77,MAX(1,$B11))&gt;INDEX(Kalender!$B$68:$B$77,MAX(1,$B11))),1,0)+IF(OR(AND($C11&gt;0,INDEX(Kalender!T$81:T$110,MAX(1,$C11))&gt;INDEX(Kalender!$B$81:$B$110,MAX(1,$C11))),AND($D11&gt;0,INDEX(Kalender!T$81:T$110,MAX(1,$D11))&gt;INDEX(Kalender!$B$81:$B$110,MAX(1,$D11))),AND($E11&gt;0,INDEX(Kalender!T$81:T$110,MAX(1,$E11))&gt;INDEX(Kalender!$B$81:$B$110,MAX(1,$E11))),AND($F11&gt;0,INDEX(Kalender!T$81:T$110,MAX(1,$F11))&gt;INDEX(Kalender!$B$81:$B$110,MAX(1,$F11)))),2,0))</f>
        <v>0</v>
      </c>
      <c r="U11" s="5" t="n">
        <f aca="false">IF(Kalender!U11&lt;&gt;1,0,IF(AND($B11&gt;0,INDEX(Kalender!U$68:U$77,MAX(1,$B11))&gt;INDEX(Kalender!$B$68:$B$77,MAX(1,$B11))),1,0)+IF(OR(AND($C11&gt;0,INDEX(Kalender!U$81:U$110,MAX(1,$C11))&gt;INDEX(Kalender!$B$81:$B$110,MAX(1,$C11))),AND($D11&gt;0,INDEX(Kalender!U$81:U$110,MAX(1,$D11))&gt;INDEX(Kalender!$B$81:$B$110,MAX(1,$D11))),AND($E11&gt;0,INDEX(Kalender!U$81:U$110,MAX(1,$E11))&gt;INDEX(Kalender!$B$81:$B$110,MAX(1,$E11))),AND($F11&gt;0,INDEX(Kalender!U$81:U$110,MAX(1,$F11))&gt;INDEX(Kalender!$B$81:$B$110,MAX(1,$F11)))),2,0))</f>
        <v>0</v>
      </c>
      <c r="V11" s="5" t="n">
        <f aca="false">IF(Kalender!V11&lt;&gt;1,0,IF(AND($B11&gt;0,INDEX(Kalender!V$68:V$77,MAX(1,$B11))&gt;INDEX(Kalender!$B$68:$B$77,MAX(1,$B11))),1,0)+IF(OR(AND($C11&gt;0,INDEX(Kalender!V$81:V$110,MAX(1,$C11))&gt;INDEX(Kalender!$B$81:$B$110,MAX(1,$C11))),AND($D11&gt;0,INDEX(Kalender!V$81:V$110,MAX(1,$D11))&gt;INDEX(Kalender!$B$81:$B$110,MAX(1,$D11))),AND($E11&gt;0,INDEX(Kalender!V$81:V$110,MAX(1,$E11))&gt;INDEX(Kalender!$B$81:$B$110,MAX(1,$E11))),AND($F11&gt;0,INDEX(Kalender!V$81:V$110,MAX(1,$F11))&gt;INDEX(Kalender!$B$81:$B$110,MAX(1,$F11)))),2,0))</f>
        <v>0</v>
      </c>
      <c r="W11" s="5" t="n">
        <f aca="false">IF(Kalender!W11&lt;&gt;1,0,IF(AND($B11&gt;0,INDEX(Kalender!W$68:W$77,MAX(1,$B11))&gt;INDEX(Kalender!$B$68:$B$77,MAX(1,$B11))),1,0)+IF(OR(AND($C11&gt;0,INDEX(Kalender!W$81:W$110,MAX(1,$C11))&gt;INDEX(Kalender!$B$81:$B$110,MAX(1,$C11))),AND($D11&gt;0,INDEX(Kalender!W$81:W$110,MAX(1,$D11))&gt;INDEX(Kalender!$B$81:$B$110,MAX(1,$D11))),AND($E11&gt;0,INDEX(Kalender!W$81:W$110,MAX(1,$E11))&gt;INDEX(Kalender!$B$81:$B$110,MAX(1,$E11))),AND($F11&gt;0,INDEX(Kalender!W$81:W$110,MAX(1,$F11))&gt;INDEX(Kalender!$B$81:$B$110,MAX(1,$F11)))),2,0))</f>
        <v>0</v>
      </c>
      <c r="X11" s="5" t="n">
        <f aca="false">IF(Kalender!X11&lt;&gt;1,0,IF(AND($B11&gt;0,INDEX(Kalender!X$68:X$77,MAX(1,$B11))&gt;INDEX(Kalender!$B$68:$B$77,MAX(1,$B11))),1,0)+IF(OR(AND($C11&gt;0,INDEX(Kalender!X$81:X$110,MAX(1,$C11))&gt;INDEX(Kalender!$B$81:$B$110,MAX(1,$C11))),AND($D11&gt;0,INDEX(Kalender!X$81:X$110,MAX(1,$D11))&gt;INDEX(Kalender!$B$81:$B$110,MAX(1,$D11))),AND($E11&gt;0,INDEX(Kalender!X$81:X$110,MAX(1,$E11))&gt;INDEX(Kalender!$B$81:$B$110,MAX(1,$E11))),AND($F11&gt;0,INDEX(Kalender!X$81:X$110,MAX(1,$F11))&gt;INDEX(Kalender!$B$81:$B$110,MAX(1,$F11)))),2,0))</f>
        <v>0</v>
      </c>
      <c r="Y11" s="5" t="n">
        <f aca="false">IF(Kalender!Y11&lt;&gt;1,0,IF(AND($B11&gt;0,INDEX(Kalender!Y$68:Y$77,MAX(1,$B11))&gt;INDEX(Kalender!$B$68:$B$77,MAX(1,$B11))),1,0)+IF(OR(AND($C11&gt;0,INDEX(Kalender!Y$81:Y$110,MAX(1,$C11))&gt;INDEX(Kalender!$B$81:$B$110,MAX(1,$C11))),AND($D11&gt;0,INDEX(Kalender!Y$81:Y$110,MAX(1,$D11))&gt;INDEX(Kalender!$B$81:$B$110,MAX(1,$D11))),AND($E11&gt;0,INDEX(Kalender!Y$81:Y$110,MAX(1,$E11))&gt;INDEX(Kalender!$B$81:$B$110,MAX(1,$E11))),AND($F11&gt;0,INDEX(Kalender!Y$81:Y$110,MAX(1,$F11))&gt;INDEX(Kalender!$B$81:$B$110,MAX(1,$F11)))),2,0))</f>
        <v>0</v>
      </c>
      <c r="Z11" s="5" t="n">
        <f aca="false">IF(Kalender!Z11&lt;&gt;1,0,IF(AND($B11&gt;0,INDEX(Kalender!Z$68:Z$77,MAX(1,$B11))&gt;INDEX(Kalender!$B$68:$B$77,MAX(1,$B11))),1,0)+IF(OR(AND($C11&gt;0,INDEX(Kalender!Z$81:Z$110,MAX(1,$C11))&gt;INDEX(Kalender!$B$81:$B$110,MAX(1,$C11))),AND($D11&gt;0,INDEX(Kalender!Z$81:Z$110,MAX(1,$D11))&gt;INDEX(Kalender!$B$81:$B$110,MAX(1,$D11))),AND($E11&gt;0,INDEX(Kalender!Z$81:Z$110,MAX(1,$E11))&gt;INDEX(Kalender!$B$81:$B$110,MAX(1,$E11))),AND($F11&gt;0,INDEX(Kalender!Z$81:Z$110,MAX(1,$F11))&gt;INDEX(Kalender!$B$81:$B$110,MAX(1,$F11)))),2,0))</f>
        <v>0</v>
      </c>
      <c r="AA11" s="5" t="n">
        <f aca="false">IF(Kalender!AA11&lt;&gt;1,0,IF(AND($B11&gt;0,INDEX(Kalender!AA$68:AA$77,MAX(1,$B11))&gt;INDEX(Kalender!$B$68:$B$77,MAX(1,$B11))),1,0)+IF(OR(AND($C11&gt;0,INDEX(Kalender!AA$81:AA$110,MAX(1,$C11))&gt;INDEX(Kalender!$B$81:$B$110,MAX(1,$C11))),AND($D11&gt;0,INDEX(Kalender!AA$81:AA$110,MAX(1,$D11))&gt;INDEX(Kalender!$B$81:$B$110,MAX(1,$D11))),AND($E11&gt;0,INDEX(Kalender!AA$81:AA$110,MAX(1,$E11))&gt;INDEX(Kalender!$B$81:$B$110,MAX(1,$E11))),AND($F11&gt;0,INDEX(Kalender!AA$81:AA$110,MAX(1,$F11))&gt;INDEX(Kalender!$B$81:$B$110,MAX(1,$F11)))),2,0))</f>
        <v>0</v>
      </c>
      <c r="AB11" s="5" t="n">
        <f aca="false">IF(Kalender!AB11&lt;&gt;1,0,IF(AND($B11&gt;0,INDEX(Kalender!AB$68:AB$77,MAX(1,$B11))&gt;INDEX(Kalender!$B$68:$B$77,MAX(1,$B11))),1,0)+IF(OR(AND($C11&gt;0,INDEX(Kalender!AB$81:AB$110,MAX(1,$C11))&gt;INDEX(Kalender!$B$81:$B$110,MAX(1,$C11))),AND($D11&gt;0,INDEX(Kalender!AB$81:AB$110,MAX(1,$D11))&gt;INDEX(Kalender!$B$81:$B$110,MAX(1,$D11))),AND($E11&gt;0,INDEX(Kalender!AB$81:AB$110,MAX(1,$E11))&gt;INDEX(Kalender!$B$81:$B$110,MAX(1,$E11))),AND($F11&gt;0,INDEX(Kalender!AB$81:AB$110,MAX(1,$F11))&gt;INDEX(Kalender!$B$81:$B$110,MAX(1,$F11)))),2,0))</f>
        <v>0</v>
      </c>
      <c r="AC11" s="5" t="n">
        <f aca="false">IF(Kalender!AC11&lt;&gt;1,0,IF(AND($B11&gt;0,INDEX(Kalender!AC$68:AC$77,MAX(1,$B11))&gt;INDEX(Kalender!$B$68:$B$77,MAX(1,$B11))),1,0)+IF(OR(AND($C11&gt;0,INDEX(Kalender!AC$81:AC$110,MAX(1,$C11))&gt;INDEX(Kalender!$B$81:$B$110,MAX(1,$C11))),AND($D11&gt;0,INDEX(Kalender!AC$81:AC$110,MAX(1,$D11))&gt;INDEX(Kalender!$B$81:$B$110,MAX(1,$D11))),AND($E11&gt;0,INDEX(Kalender!AC$81:AC$110,MAX(1,$E11))&gt;INDEX(Kalender!$B$81:$B$110,MAX(1,$E11))),AND($F11&gt;0,INDEX(Kalender!AC$81:AC$110,MAX(1,$F11))&gt;INDEX(Kalender!$B$81:$B$110,MAX(1,$F11)))),2,0))</f>
        <v>0</v>
      </c>
      <c r="AD11" s="5" t="n">
        <f aca="false">IF(Kalender!AD11&lt;&gt;1,0,IF(AND($B11&gt;0,INDEX(Kalender!AD$68:AD$77,MAX(1,$B11))&gt;INDEX(Kalender!$B$68:$B$77,MAX(1,$B11))),1,0)+IF(OR(AND($C11&gt;0,INDEX(Kalender!AD$81:AD$110,MAX(1,$C11))&gt;INDEX(Kalender!$B$81:$B$110,MAX(1,$C11))),AND($D11&gt;0,INDEX(Kalender!AD$81:AD$110,MAX(1,$D11))&gt;INDEX(Kalender!$B$81:$B$110,MAX(1,$D11))),AND($E11&gt;0,INDEX(Kalender!AD$81:AD$110,MAX(1,$E11))&gt;INDEX(Kalender!$B$81:$B$110,MAX(1,$E11))),AND($F11&gt;0,INDEX(Kalender!AD$81:AD$110,MAX(1,$F11))&gt;INDEX(Kalender!$B$81:$B$110,MAX(1,$F11)))),2,0))</f>
        <v>0</v>
      </c>
      <c r="AE11" s="5" t="n">
        <f aca="false">IF(Kalender!AE11&lt;&gt;1,0,IF(AND($B11&gt;0,INDEX(Kalender!AE$68:AE$77,MAX(1,$B11))&gt;INDEX(Kalender!$B$68:$B$77,MAX(1,$B11))),1,0)+IF(OR(AND($C11&gt;0,INDEX(Kalender!AE$81:AE$110,MAX(1,$C11))&gt;INDEX(Kalender!$B$81:$B$110,MAX(1,$C11))),AND($D11&gt;0,INDEX(Kalender!AE$81:AE$110,MAX(1,$D11))&gt;INDEX(Kalender!$B$81:$B$110,MAX(1,$D11))),AND($E11&gt;0,INDEX(Kalender!AE$81:AE$110,MAX(1,$E11))&gt;INDEX(Kalender!$B$81:$B$110,MAX(1,$E11))),AND($F11&gt;0,INDEX(Kalender!AE$81:AE$110,MAX(1,$F11))&gt;INDEX(Kalender!$B$81:$B$110,MAX(1,$F11)))),2,0))</f>
        <v>0</v>
      </c>
      <c r="AF11" s="5" t="n">
        <f aca="false">IF(Kalender!AF11&lt;&gt;1,0,IF(AND($B11&gt;0,INDEX(Kalender!AF$68:AF$77,MAX(1,$B11))&gt;INDEX(Kalender!$B$68:$B$77,MAX(1,$B11))),1,0)+IF(OR(AND($C11&gt;0,INDEX(Kalender!AF$81:AF$110,MAX(1,$C11))&gt;INDEX(Kalender!$B$81:$B$110,MAX(1,$C11))),AND($D11&gt;0,INDEX(Kalender!AF$81:AF$110,MAX(1,$D11))&gt;INDEX(Kalender!$B$81:$B$110,MAX(1,$D11))),AND($E11&gt;0,INDEX(Kalender!AF$81:AF$110,MAX(1,$E11))&gt;INDEX(Kalender!$B$81:$B$110,MAX(1,$E11))),AND($F11&gt;0,INDEX(Kalender!AF$81:AF$110,MAX(1,$F11))&gt;INDEX(Kalender!$B$81:$B$110,MAX(1,$F11)))),2,0))</f>
        <v>0</v>
      </c>
      <c r="AG11" s="5" t="n">
        <f aca="false">IF(Kalender!AG11&lt;&gt;1,0,IF(AND($B11&gt;0,INDEX(Kalender!AG$68:AG$77,MAX(1,$B11))&gt;INDEX(Kalender!$B$68:$B$77,MAX(1,$B11))),1,0)+IF(OR(AND($C11&gt;0,INDEX(Kalender!AG$81:AG$110,MAX(1,$C11))&gt;INDEX(Kalender!$B$81:$B$110,MAX(1,$C11))),AND($D11&gt;0,INDEX(Kalender!AG$81:AG$110,MAX(1,$D11))&gt;INDEX(Kalender!$B$81:$B$110,MAX(1,$D11))),AND($E11&gt;0,INDEX(Kalender!AG$81:AG$110,MAX(1,$E11))&gt;INDEX(Kalender!$B$81:$B$110,MAX(1,$E11))),AND($F11&gt;0,INDEX(Kalender!AG$81:AG$110,MAX(1,$F11))&gt;INDEX(Kalender!$B$81:$B$110,MAX(1,$F11)))),2,0))</f>
        <v>0</v>
      </c>
      <c r="AH11" s="5" t="n">
        <f aca="false">IF(Kalender!AH11&lt;&gt;1,0,IF(AND($B11&gt;0,INDEX(Kalender!AH$68:AH$77,MAX(1,$B11))&gt;INDEX(Kalender!$B$68:$B$77,MAX(1,$B11))),1,0)+IF(OR(AND($C11&gt;0,INDEX(Kalender!AH$81:AH$110,MAX(1,$C11))&gt;INDEX(Kalender!$B$81:$B$110,MAX(1,$C11))),AND($D11&gt;0,INDEX(Kalender!AH$81:AH$110,MAX(1,$D11))&gt;INDEX(Kalender!$B$81:$B$110,MAX(1,$D11))),AND($E11&gt;0,INDEX(Kalender!AH$81:AH$110,MAX(1,$E11))&gt;INDEX(Kalender!$B$81:$B$110,MAX(1,$E11))),AND($F11&gt;0,INDEX(Kalender!AH$81:AH$110,MAX(1,$F11))&gt;INDEX(Kalender!$B$81:$B$110,MAX(1,$F11)))),2,0))</f>
        <v>0</v>
      </c>
      <c r="AI11" s="5" t="n">
        <f aca="false">IF(Kalender!AI11&lt;&gt;1,0,IF(AND($B11&gt;0,INDEX(Kalender!AI$68:AI$77,MAX(1,$B11))&gt;INDEX(Kalender!$B$68:$B$77,MAX(1,$B11))),1,0)+IF(OR(AND($C11&gt;0,INDEX(Kalender!AI$81:AI$110,MAX(1,$C11))&gt;INDEX(Kalender!$B$81:$B$110,MAX(1,$C11))),AND($D11&gt;0,INDEX(Kalender!AI$81:AI$110,MAX(1,$D11))&gt;INDEX(Kalender!$B$81:$B$110,MAX(1,$D11))),AND($E11&gt;0,INDEX(Kalender!AI$81:AI$110,MAX(1,$E11))&gt;INDEX(Kalender!$B$81:$B$110,MAX(1,$E11))),AND($F11&gt;0,INDEX(Kalender!AI$81:AI$110,MAX(1,$F11))&gt;INDEX(Kalender!$B$81:$B$110,MAX(1,$F11)))),2,0))</f>
        <v>0</v>
      </c>
      <c r="AJ11" s="5" t="n">
        <f aca="false">IF(Kalender!AJ11&lt;&gt;1,0,IF(AND($B11&gt;0,INDEX(Kalender!AJ$68:AJ$77,MAX(1,$B11))&gt;INDEX(Kalender!$B$68:$B$77,MAX(1,$B11))),1,0)+IF(OR(AND($C11&gt;0,INDEX(Kalender!AJ$81:AJ$110,MAX(1,$C11))&gt;INDEX(Kalender!$B$81:$B$110,MAX(1,$C11))),AND($D11&gt;0,INDEX(Kalender!AJ$81:AJ$110,MAX(1,$D11))&gt;INDEX(Kalender!$B$81:$B$110,MAX(1,$D11))),AND($E11&gt;0,INDEX(Kalender!AJ$81:AJ$110,MAX(1,$E11))&gt;INDEX(Kalender!$B$81:$B$110,MAX(1,$E11))),AND($F11&gt;0,INDEX(Kalender!AJ$81:AJ$110,MAX(1,$F11))&gt;INDEX(Kalender!$B$81:$B$110,MAX(1,$F11)))),2,0))</f>
        <v>0</v>
      </c>
      <c r="AK11" s="5" t="n">
        <f aca="false">IF(Kalender!AK11&lt;&gt;1,0,IF(AND($B11&gt;0,INDEX(Kalender!AK$68:AK$77,MAX(1,$B11))&gt;INDEX(Kalender!$B$68:$B$77,MAX(1,$B11))),1,0)+IF(OR(AND($C11&gt;0,INDEX(Kalender!AK$81:AK$110,MAX(1,$C11))&gt;INDEX(Kalender!$B$81:$B$110,MAX(1,$C11))),AND($D11&gt;0,INDEX(Kalender!AK$81:AK$110,MAX(1,$D11))&gt;INDEX(Kalender!$B$81:$B$110,MAX(1,$D11))),AND($E11&gt;0,INDEX(Kalender!AK$81:AK$110,MAX(1,$E11))&gt;INDEX(Kalender!$B$81:$B$110,MAX(1,$E11))),AND($F11&gt;0,INDEX(Kalender!AK$81:AK$110,MAX(1,$F11))&gt;INDEX(Kalender!$B$81:$B$110,MAX(1,$F11)))),2,0))</f>
        <v>0</v>
      </c>
      <c r="AL11" s="5" t="n">
        <f aca="false">IF(Kalender!AL11&lt;&gt;1,0,IF(AND($B11&gt;0,INDEX(Kalender!AL$68:AL$77,MAX(1,$B11))&gt;INDEX(Kalender!$B$68:$B$77,MAX(1,$B11))),1,0)+IF(OR(AND($C11&gt;0,INDEX(Kalender!AL$81:AL$110,MAX(1,$C11))&gt;INDEX(Kalender!$B$81:$B$110,MAX(1,$C11))),AND($D11&gt;0,INDEX(Kalender!AL$81:AL$110,MAX(1,$D11))&gt;INDEX(Kalender!$B$81:$B$110,MAX(1,$D11))),AND($E11&gt;0,INDEX(Kalender!AL$81:AL$110,MAX(1,$E11))&gt;INDEX(Kalender!$B$81:$B$110,MAX(1,$E11))),AND($F11&gt;0,INDEX(Kalender!AL$81:AL$110,MAX(1,$F11))&gt;INDEX(Kalender!$B$81:$B$110,MAX(1,$F11)))),2,0))</f>
        <v>0</v>
      </c>
      <c r="AM11" s="5" t="n">
        <f aca="false">IF(Kalender!AM11&lt;&gt;1,0,IF(AND($B11&gt;0,INDEX(Kalender!AM$68:AM$77,MAX(1,$B11))&gt;INDEX(Kalender!$B$68:$B$77,MAX(1,$B11))),1,0)+IF(OR(AND($C11&gt;0,INDEX(Kalender!AM$81:AM$110,MAX(1,$C11))&gt;INDEX(Kalender!$B$81:$B$110,MAX(1,$C11))),AND($D11&gt;0,INDEX(Kalender!AM$81:AM$110,MAX(1,$D11))&gt;INDEX(Kalender!$B$81:$B$110,MAX(1,$D11))),AND($E11&gt;0,INDEX(Kalender!AM$81:AM$110,MAX(1,$E11))&gt;INDEX(Kalender!$B$81:$B$110,MAX(1,$E11))),AND($F11&gt;0,INDEX(Kalender!AM$81:AM$110,MAX(1,$F11))&gt;INDEX(Kalender!$B$81:$B$110,MAX(1,$F11)))),2,0))</f>
        <v>0</v>
      </c>
      <c r="AN11" s="5" t="n">
        <f aca="false">IF(Kalender!AN11&lt;&gt;1,0,IF(AND($B11&gt;0,INDEX(Kalender!AN$68:AN$77,MAX(1,$B11))&gt;INDEX(Kalender!$B$68:$B$77,MAX(1,$B11))),1,0)+IF(OR(AND($C11&gt;0,INDEX(Kalender!AN$81:AN$110,MAX(1,$C11))&gt;INDEX(Kalender!$B$81:$B$110,MAX(1,$C11))),AND($D11&gt;0,INDEX(Kalender!AN$81:AN$110,MAX(1,$D11))&gt;INDEX(Kalender!$B$81:$B$110,MAX(1,$D11))),AND($E11&gt;0,INDEX(Kalender!AN$81:AN$110,MAX(1,$E11))&gt;INDEX(Kalender!$B$81:$B$110,MAX(1,$E11))),AND($F11&gt;0,INDEX(Kalender!AN$81:AN$110,MAX(1,$F11))&gt;INDEX(Kalender!$B$81:$B$110,MAX(1,$F11)))),2,0))</f>
        <v>0</v>
      </c>
      <c r="AO11" s="5" t="n">
        <f aca="false">IF(Kalender!AO11&lt;&gt;1,0,IF(AND($B11&gt;0,INDEX(Kalender!AO$68:AO$77,MAX(1,$B11))&gt;INDEX(Kalender!$B$68:$B$77,MAX(1,$B11))),1,0)+IF(OR(AND($C11&gt;0,INDEX(Kalender!AO$81:AO$110,MAX(1,$C11))&gt;INDEX(Kalender!$B$81:$B$110,MAX(1,$C11))),AND($D11&gt;0,INDEX(Kalender!AO$81:AO$110,MAX(1,$D11))&gt;INDEX(Kalender!$B$81:$B$110,MAX(1,$D11))),AND($E11&gt;0,INDEX(Kalender!AO$81:AO$110,MAX(1,$E11))&gt;INDEX(Kalender!$B$81:$B$110,MAX(1,$E11))),AND($F11&gt;0,INDEX(Kalender!AO$81:AO$110,MAX(1,$F11))&gt;INDEX(Kalender!$B$81:$B$110,MAX(1,$F11)))),2,0))</f>
        <v>0</v>
      </c>
      <c r="AP11" s="5" t="n">
        <f aca="false">IF(Kalender!AP11&lt;&gt;1,0,IF(AND($B11&gt;0,INDEX(Kalender!AP$68:AP$77,MAX(1,$B11))&gt;INDEX(Kalender!$B$68:$B$77,MAX(1,$B11))),1,0)+IF(OR(AND($C11&gt;0,INDEX(Kalender!AP$81:AP$110,MAX(1,$C11))&gt;INDEX(Kalender!$B$81:$B$110,MAX(1,$C11))),AND($D11&gt;0,INDEX(Kalender!AP$81:AP$110,MAX(1,$D11))&gt;INDEX(Kalender!$B$81:$B$110,MAX(1,$D11))),AND($E11&gt;0,INDEX(Kalender!AP$81:AP$110,MAX(1,$E11))&gt;INDEX(Kalender!$B$81:$B$110,MAX(1,$E11))),AND($F11&gt;0,INDEX(Kalender!AP$81:AP$110,MAX(1,$F11))&gt;INDEX(Kalender!$B$81:$B$110,MAX(1,$F11)))),2,0))</f>
        <v>0</v>
      </c>
      <c r="AQ11" s="5" t="n">
        <f aca="false">IF(Kalender!AQ11&lt;&gt;1,0,IF(AND($B11&gt;0,INDEX(Kalender!AQ$68:AQ$77,MAX(1,$B11))&gt;INDEX(Kalender!$B$68:$B$77,MAX(1,$B11))),1,0)+IF(OR(AND($C11&gt;0,INDEX(Kalender!AQ$81:AQ$110,MAX(1,$C11))&gt;INDEX(Kalender!$B$81:$B$110,MAX(1,$C11))),AND($D11&gt;0,INDEX(Kalender!AQ$81:AQ$110,MAX(1,$D11))&gt;INDEX(Kalender!$B$81:$B$110,MAX(1,$D11))),AND($E11&gt;0,INDEX(Kalender!AQ$81:AQ$110,MAX(1,$E11))&gt;INDEX(Kalender!$B$81:$B$110,MAX(1,$E11))),AND($F11&gt;0,INDEX(Kalender!AQ$81:AQ$110,MAX(1,$F11))&gt;INDEX(Kalender!$B$81:$B$110,MAX(1,$F11)))),2,0))</f>
        <v>0</v>
      </c>
      <c r="AR11" s="5" t="n">
        <f aca="false">IF(Kalender!AR11&lt;&gt;1,0,IF(AND($B11&gt;0,INDEX(Kalender!AR$68:AR$77,MAX(1,$B11))&gt;INDEX(Kalender!$B$68:$B$77,MAX(1,$B11))),1,0)+IF(OR(AND($C11&gt;0,INDEX(Kalender!AR$81:AR$110,MAX(1,$C11))&gt;INDEX(Kalender!$B$81:$B$110,MAX(1,$C11))),AND($D11&gt;0,INDEX(Kalender!AR$81:AR$110,MAX(1,$D11))&gt;INDEX(Kalender!$B$81:$B$110,MAX(1,$D11))),AND($E11&gt;0,INDEX(Kalender!AR$81:AR$110,MAX(1,$E11))&gt;INDEX(Kalender!$B$81:$B$110,MAX(1,$E11))),AND($F11&gt;0,INDEX(Kalender!AR$81:AR$110,MAX(1,$F11))&gt;INDEX(Kalender!$B$81:$B$110,MAX(1,$F11)))),2,0))</f>
        <v>0</v>
      </c>
      <c r="AS11" s="5" t="n">
        <f aca="false">IF(Kalender!AS11&lt;&gt;1,0,IF(AND($B11&gt;0,INDEX(Kalender!AS$68:AS$77,MAX(1,$B11))&gt;INDEX(Kalender!$B$68:$B$77,MAX(1,$B11))),1,0)+IF(OR(AND($C11&gt;0,INDEX(Kalender!AS$81:AS$110,MAX(1,$C11))&gt;INDEX(Kalender!$B$81:$B$110,MAX(1,$C11))),AND($D11&gt;0,INDEX(Kalender!AS$81:AS$110,MAX(1,$D11))&gt;INDEX(Kalender!$B$81:$B$110,MAX(1,$D11))),AND($E11&gt;0,INDEX(Kalender!AS$81:AS$110,MAX(1,$E11))&gt;INDEX(Kalender!$B$81:$B$110,MAX(1,$E11))),AND($F11&gt;0,INDEX(Kalender!AS$81:AS$110,MAX(1,$F11))&gt;INDEX(Kalender!$B$81:$B$110,MAX(1,$F11)))),2,0))</f>
        <v>0</v>
      </c>
      <c r="AT11" s="5" t="n">
        <f aca="false">IF(Kalender!AT11&lt;&gt;1,0,IF(AND($B11&gt;0,INDEX(Kalender!AT$68:AT$77,MAX(1,$B11))&gt;INDEX(Kalender!$B$68:$B$77,MAX(1,$B11))),1,0)+IF(OR(AND($C11&gt;0,INDEX(Kalender!AT$81:AT$110,MAX(1,$C11))&gt;INDEX(Kalender!$B$81:$B$110,MAX(1,$C11))),AND($D11&gt;0,INDEX(Kalender!AT$81:AT$110,MAX(1,$D11))&gt;INDEX(Kalender!$B$81:$B$110,MAX(1,$D11))),AND($E11&gt;0,INDEX(Kalender!AT$81:AT$110,MAX(1,$E11))&gt;INDEX(Kalender!$B$81:$B$110,MAX(1,$E11))),AND($F11&gt;0,INDEX(Kalender!AT$81:AT$110,MAX(1,$F11))&gt;INDEX(Kalender!$B$81:$B$110,MAX(1,$F11)))),2,0))</f>
        <v>0</v>
      </c>
      <c r="AU11" s="5" t="n">
        <f aca="false">IF(Kalender!AU11&lt;&gt;1,0,IF(AND($B11&gt;0,INDEX(Kalender!AU$68:AU$77,MAX(1,$B11))&gt;INDEX(Kalender!$B$68:$B$77,MAX(1,$B11))),1,0)+IF(OR(AND($C11&gt;0,INDEX(Kalender!AU$81:AU$110,MAX(1,$C11))&gt;INDEX(Kalender!$B$81:$B$110,MAX(1,$C11))),AND($D11&gt;0,INDEX(Kalender!AU$81:AU$110,MAX(1,$D11))&gt;INDEX(Kalender!$B$81:$B$110,MAX(1,$D11))),AND($E11&gt;0,INDEX(Kalender!AU$81:AU$110,MAX(1,$E11))&gt;INDEX(Kalender!$B$81:$B$110,MAX(1,$E11))),AND($F11&gt;0,INDEX(Kalender!AU$81:AU$110,MAX(1,$F11))&gt;INDEX(Kalender!$B$81:$B$110,MAX(1,$F11)))),2,0))</f>
        <v>0</v>
      </c>
      <c r="AV11" s="5" t="n">
        <f aca="false">IF(Kalender!AV11&lt;&gt;1,0,IF(AND($B11&gt;0,INDEX(Kalender!AV$68:AV$77,MAX(1,$B11))&gt;INDEX(Kalender!$B$68:$B$77,MAX(1,$B11))),1,0)+IF(OR(AND($C11&gt;0,INDEX(Kalender!AV$81:AV$110,MAX(1,$C11))&gt;INDEX(Kalender!$B$81:$B$110,MAX(1,$C11))),AND($D11&gt;0,INDEX(Kalender!AV$81:AV$110,MAX(1,$D11))&gt;INDEX(Kalender!$B$81:$B$110,MAX(1,$D11))),AND($E11&gt;0,INDEX(Kalender!AV$81:AV$110,MAX(1,$E11))&gt;INDEX(Kalender!$B$81:$B$110,MAX(1,$E11))),AND($F11&gt;0,INDEX(Kalender!AV$81:AV$110,MAX(1,$F11))&gt;INDEX(Kalender!$B$81:$B$110,MAX(1,$F11)))),2,0))</f>
        <v>0</v>
      </c>
      <c r="AW11" s="5" t="n">
        <f aca="false">IF(Kalender!AW11&lt;&gt;1,0,IF(AND($B11&gt;0,INDEX(Kalender!AW$68:AW$77,MAX(1,$B11))&gt;INDEX(Kalender!$B$68:$B$77,MAX(1,$B11))),1,0)+IF(OR(AND($C11&gt;0,INDEX(Kalender!AW$81:AW$110,MAX(1,$C11))&gt;INDEX(Kalender!$B$81:$B$110,MAX(1,$C11))),AND($D11&gt;0,INDEX(Kalender!AW$81:AW$110,MAX(1,$D11))&gt;INDEX(Kalender!$B$81:$B$110,MAX(1,$D11))),AND($E11&gt;0,INDEX(Kalender!AW$81:AW$110,MAX(1,$E11))&gt;INDEX(Kalender!$B$81:$B$110,MAX(1,$E11))),AND($F11&gt;0,INDEX(Kalender!AW$81:AW$110,MAX(1,$F11))&gt;INDEX(Kalender!$B$81:$B$110,MAX(1,$F11)))),2,0))</f>
        <v>0</v>
      </c>
      <c r="AX11" s="5" t="n">
        <f aca="false">IF(Kalender!AX11&lt;&gt;1,0,IF(AND($B11&gt;0,INDEX(Kalender!AX$68:AX$77,MAX(1,$B11))&gt;INDEX(Kalender!$B$68:$B$77,MAX(1,$B11))),1,0)+IF(OR(AND($C11&gt;0,INDEX(Kalender!AX$81:AX$110,MAX(1,$C11))&gt;INDEX(Kalender!$B$81:$B$110,MAX(1,$C11))),AND($D11&gt;0,INDEX(Kalender!AX$81:AX$110,MAX(1,$D11))&gt;INDEX(Kalender!$B$81:$B$110,MAX(1,$D11))),AND($E11&gt;0,INDEX(Kalender!AX$81:AX$110,MAX(1,$E11))&gt;INDEX(Kalender!$B$81:$B$110,MAX(1,$E11))),AND($F11&gt;0,INDEX(Kalender!AX$81:AX$110,MAX(1,$F11))&gt;INDEX(Kalender!$B$81:$B$110,MAX(1,$F11)))),2,0))</f>
        <v>0</v>
      </c>
      <c r="AY11" s="5" t="n">
        <f aca="false">IF(Kalender!AY11&lt;&gt;1,0,IF(AND($B11&gt;0,INDEX(Kalender!AY$68:AY$77,MAX(1,$B11))&gt;INDEX(Kalender!$B$68:$B$77,MAX(1,$B11))),1,0)+IF(OR(AND($C11&gt;0,INDEX(Kalender!AY$81:AY$110,MAX(1,$C11))&gt;INDEX(Kalender!$B$81:$B$110,MAX(1,$C11))),AND($D11&gt;0,INDEX(Kalender!AY$81:AY$110,MAX(1,$D11))&gt;INDEX(Kalender!$B$81:$B$110,MAX(1,$D11))),AND($E11&gt;0,INDEX(Kalender!AY$81:AY$110,MAX(1,$E11))&gt;INDEX(Kalender!$B$81:$B$110,MAX(1,$E11))),AND($F11&gt;0,INDEX(Kalender!AY$81:AY$110,MAX(1,$F11))&gt;INDEX(Kalender!$B$81:$B$110,MAX(1,$F11)))),2,0))</f>
        <v>0</v>
      </c>
      <c r="AZ11" s="5" t="n">
        <f aca="false">IF(Kalender!AZ11&lt;&gt;1,0,IF(AND($B11&gt;0,INDEX(Kalender!AZ$68:AZ$77,MAX(1,$B11))&gt;INDEX(Kalender!$B$68:$B$77,MAX(1,$B11))),1,0)+IF(OR(AND($C11&gt;0,INDEX(Kalender!AZ$81:AZ$110,MAX(1,$C11))&gt;INDEX(Kalender!$B$81:$B$110,MAX(1,$C11))),AND($D11&gt;0,INDEX(Kalender!AZ$81:AZ$110,MAX(1,$D11))&gt;INDEX(Kalender!$B$81:$B$110,MAX(1,$D11))),AND($E11&gt;0,INDEX(Kalender!AZ$81:AZ$110,MAX(1,$E11))&gt;INDEX(Kalender!$B$81:$B$110,MAX(1,$E11))),AND($F11&gt;0,INDEX(Kalender!AZ$81:AZ$110,MAX(1,$F11))&gt;INDEX(Kalender!$B$81:$B$110,MAX(1,$F11)))),2,0))</f>
        <v>0</v>
      </c>
      <c r="BA11" s="5" t="n">
        <f aca="false">IF(Kalender!BA11&lt;&gt;1,0,IF(AND($B11&gt;0,INDEX(Kalender!BA$68:BA$77,MAX(1,$B11))&gt;INDEX(Kalender!$B$68:$B$77,MAX(1,$B11))),1,0)+IF(OR(AND($C11&gt;0,INDEX(Kalender!BA$81:BA$110,MAX(1,$C11))&gt;INDEX(Kalender!$B$81:$B$110,MAX(1,$C11))),AND($D11&gt;0,INDEX(Kalender!BA$81:BA$110,MAX(1,$D11))&gt;INDEX(Kalender!$B$81:$B$110,MAX(1,$D11))),AND($E11&gt;0,INDEX(Kalender!BA$81:BA$110,MAX(1,$E11))&gt;INDEX(Kalender!$B$81:$B$110,MAX(1,$E11))),AND($F11&gt;0,INDEX(Kalender!BA$81:BA$110,MAX(1,$F11))&gt;INDEX(Kalender!$B$81:$B$110,MAX(1,$F11)))),2,0))</f>
        <v>0</v>
      </c>
      <c r="BB11" s="5" t="n">
        <f aca="false">IF(Kalender!BB11&lt;&gt;1,0,IF(AND($B11&gt;0,INDEX(Kalender!BB$68:BB$77,MAX(1,$B11))&gt;INDEX(Kalender!$B$68:$B$77,MAX(1,$B11))),1,0)+IF(OR(AND($C11&gt;0,INDEX(Kalender!BB$81:BB$110,MAX(1,$C11))&gt;INDEX(Kalender!$B$81:$B$110,MAX(1,$C11))),AND($D11&gt;0,INDEX(Kalender!BB$81:BB$110,MAX(1,$D11))&gt;INDEX(Kalender!$B$81:$B$110,MAX(1,$D11))),AND($E11&gt;0,INDEX(Kalender!BB$81:BB$110,MAX(1,$E11))&gt;INDEX(Kalender!$B$81:$B$110,MAX(1,$E11))),AND($F11&gt;0,INDEX(Kalender!BB$81:BB$110,MAX(1,$F11))&gt;INDEX(Kalender!$B$81:$B$110,MAX(1,$F11)))),2,0))</f>
        <v>0</v>
      </c>
      <c r="BC11" s="5" t="n">
        <f aca="false">IF(Kalender!BC11&lt;&gt;1,0,IF(AND($B11&gt;0,INDEX(Kalender!BC$68:BC$77,MAX(1,$B11))&gt;INDEX(Kalender!$B$68:$B$77,MAX(1,$B11))),1,0)+IF(OR(AND($C11&gt;0,INDEX(Kalender!BC$81:BC$110,MAX(1,$C11))&gt;INDEX(Kalender!$B$81:$B$110,MAX(1,$C11))),AND($D11&gt;0,INDEX(Kalender!BC$81:BC$110,MAX(1,$D11))&gt;INDEX(Kalender!$B$81:$B$110,MAX(1,$D11))),AND($E11&gt;0,INDEX(Kalender!BC$81:BC$110,MAX(1,$E11))&gt;INDEX(Kalender!$B$81:$B$110,MAX(1,$E11))),AND($F11&gt;0,INDEX(Kalender!BC$81:BC$110,MAX(1,$F11))&gt;INDEX(Kalender!$B$81:$B$110,MAX(1,$F11)))),2,0))</f>
        <v>0</v>
      </c>
      <c r="BD11" s="5" t="n">
        <f aca="false">IF(Kalender!BD11&lt;&gt;1,0,IF(AND($B11&gt;0,INDEX(Kalender!BD$68:BD$77,MAX(1,$B11))&gt;INDEX(Kalender!$B$68:$B$77,MAX(1,$B11))),1,0)+IF(OR(AND($C11&gt;0,INDEX(Kalender!BD$81:BD$110,MAX(1,$C11))&gt;INDEX(Kalender!$B$81:$B$110,MAX(1,$C11))),AND($D11&gt;0,INDEX(Kalender!BD$81:BD$110,MAX(1,$D11))&gt;INDEX(Kalender!$B$81:$B$110,MAX(1,$D11))),AND($E11&gt;0,INDEX(Kalender!BD$81:BD$110,MAX(1,$E11))&gt;INDEX(Kalender!$B$81:$B$110,MAX(1,$E11))),AND($F11&gt;0,INDEX(Kalender!BD$81:BD$110,MAX(1,$F11))&gt;INDEX(Kalender!$B$81:$B$110,MAX(1,$F11)))),2,0))</f>
        <v>0</v>
      </c>
      <c r="BE11" s="5" t="n">
        <f aca="false">IF(Kalender!BE11&lt;&gt;1,0,IF(AND($B11&gt;0,INDEX(Kalender!BE$68:BE$77,MAX(1,$B11))&gt;INDEX(Kalender!$B$68:$B$77,MAX(1,$B11))),1,0)+IF(OR(AND($C11&gt;0,INDEX(Kalender!BE$81:BE$110,MAX(1,$C11))&gt;INDEX(Kalender!$B$81:$B$110,MAX(1,$C11))),AND($D11&gt;0,INDEX(Kalender!BE$81:BE$110,MAX(1,$D11))&gt;INDEX(Kalender!$B$81:$B$110,MAX(1,$D11))),AND($E11&gt;0,INDEX(Kalender!BE$81:BE$110,MAX(1,$E11))&gt;INDEX(Kalender!$B$81:$B$110,MAX(1,$E11))),AND($F11&gt;0,INDEX(Kalender!BE$81:BE$110,MAX(1,$F11))&gt;INDEX(Kalender!$B$81:$B$110,MAX(1,$F11)))),2,0))</f>
        <v>0</v>
      </c>
      <c r="BF11" s="5" t="n">
        <f aca="false">IF(Kalender!BF11&lt;&gt;1,0,IF(AND($B11&gt;0,INDEX(Kalender!BF$68:BF$77,MAX(1,$B11))&gt;INDEX(Kalender!$B$68:$B$77,MAX(1,$B11))),1,0)+IF(OR(AND($C11&gt;0,INDEX(Kalender!BF$81:BF$110,MAX(1,$C11))&gt;INDEX(Kalender!$B$81:$B$110,MAX(1,$C11))),AND($D11&gt;0,INDEX(Kalender!BF$81:BF$110,MAX(1,$D11))&gt;INDEX(Kalender!$B$81:$B$110,MAX(1,$D11))),AND($E11&gt;0,INDEX(Kalender!BF$81:BF$110,MAX(1,$E11))&gt;INDEX(Kalender!$B$81:$B$110,MAX(1,$E11))),AND($F11&gt;0,INDEX(Kalender!BF$81:BF$110,MAX(1,$F11))&gt;INDEX(Kalender!$B$81:$B$110,MAX(1,$F11)))),2,0))</f>
        <v>0</v>
      </c>
      <c r="BG11" s="5" t="n">
        <f aca="false">IF(Kalender!BG11&lt;&gt;1,0,IF(AND($B11&gt;0,INDEX(Kalender!BG$68:BG$77,MAX(1,$B11))&gt;INDEX(Kalender!$B$68:$B$77,MAX(1,$B11))),1,0)+IF(OR(AND($C11&gt;0,INDEX(Kalender!BG$81:BG$110,MAX(1,$C11))&gt;INDEX(Kalender!$B$81:$B$110,MAX(1,$C11))),AND($D11&gt;0,INDEX(Kalender!BG$81:BG$110,MAX(1,$D11))&gt;INDEX(Kalender!$B$81:$B$110,MAX(1,$D11))),AND($E11&gt;0,INDEX(Kalender!BG$81:BG$110,MAX(1,$E11))&gt;INDEX(Kalender!$B$81:$B$110,MAX(1,$E11))),AND($F11&gt;0,INDEX(Kalender!BG$81:BG$110,MAX(1,$F11))&gt;INDEX(Kalender!$B$81:$B$110,MAX(1,$F11)))),2,0))</f>
        <v>0</v>
      </c>
      <c r="BH11" s="5" t="n">
        <f aca="false">IF(Kalender!BH11&lt;&gt;1,0,IF(AND($B11&gt;0,INDEX(Kalender!BH$68:BH$77,MAX(1,$B11))&gt;INDEX(Kalender!$B$68:$B$77,MAX(1,$B11))),1,0)+IF(OR(AND($C11&gt;0,INDEX(Kalender!BH$81:BH$110,MAX(1,$C11))&gt;INDEX(Kalender!$B$81:$B$110,MAX(1,$C11))),AND($D11&gt;0,INDEX(Kalender!BH$81:BH$110,MAX(1,$D11))&gt;INDEX(Kalender!$B$81:$B$110,MAX(1,$D11))),AND($E11&gt;0,INDEX(Kalender!BH$81:BH$110,MAX(1,$E11))&gt;INDEX(Kalender!$B$81:$B$110,MAX(1,$E11))),AND($F11&gt;0,INDEX(Kalender!BH$81:BH$110,MAX(1,$F11))&gt;INDEX(Kalender!$B$81:$B$110,MAX(1,$F11)))),2,0))</f>
        <v>0</v>
      </c>
      <c r="BI11" s="5" t="n">
        <f aca="false">IF(Kalender!BI11&lt;&gt;1,0,IF(AND($B11&gt;0,INDEX(Kalender!BI$68:BI$77,MAX(1,$B11))&gt;INDEX(Kalender!$B$68:$B$77,MAX(1,$B11))),1,0)+IF(OR(AND($C11&gt;0,INDEX(Kalender!BI$81:BI$110,MAX(1,$C11))&gt;INDEX(Kalender!$B$81:$B$110,MAX(1,$C11))),AND($D11&gt;0,INDEX(Kalender!BI$81:BI$110,MAX(1,$D11))&gt;INDEX(Kalender!$B$81:$B$110,MAX(1,$D11))),AND($E11&gt;0,INDEX(Kalender!BI$81:BI$110,MAX(1,$E11))&gt;INDEX(Kalender!$B$81:$B$110,MAX(1,$E11))),AND($F11&gt;0,INDEX(Kalender!BI$81:BI$110,MAX(1,$F11))&gt;INDEX(Kalender!$B$81:$B$110,MAX(1,$F11)))),2,0))</f>
        <v>0</v>
      </c>
      <c r="BJ11" s="5" t="n">
        <f aca="false">IF(Kalender!BJ11&lt;&gt;1,0,IF(AND($B11&gt;0,INDEX(Kalender!BJ$68:BJ$77,MAX(1,$B11))&gt;INDEX(Kalender!$B$68:$B$77,MAX(1,$B11))),1,0)+IF(OR(AND($C11&gt;0,INDEX(Kalender!BJ$81:BJ$110,MAX(1,$C11))&gt;INDEX(Kalender!$B$81:$B$110,MAX(1,$C11))),AND($D11&gt;0,INDEX(Kalender!BJ$81:BJ$110,MAX(1,$D11))&gt;INDEX(Kalender!$B$81:$B$110,MAX(1,$D11))),AND($E11&gt;0,INDEX(Kalender!BJ$81:BJ$110,MAX(1,$E11))&gt;INDEX(Kalender!$B$81:$B$110,MAX(1,$E11))),AND($F11&gt;0,INDEX(Kalender!BJ$81:BJ$110,MAX(1,$F11))&gt;INDEX(Kalender!$B$81:$B$110,MAX(1,$F11)))),2,0))</f>
        <v>0</v>
      </c>
      <c r="BK11" s="5" t="n">
        <f aca="false">IF(Kalender!BK11&lt;&gt;1,0,IF(AND($B11&gt;0,INDEX(Kalender!BK$68:BK$77,MAX(1,$B11))&gt;INDEX(Kalender!$B$68:$B$77,MAX(1,$B11))),1,0)+IF(OR(AND($C11&gt;0,INDEX(Kalender!BK$81:BK$110,MAX(1,$C11))&gt;INDEX(Kalender!$B$81:$B$110,MAX(1,$C11))),AND($D11&gt;0,INDEX(Kalender!BK$81:BK$110,MAX(1,$D11))&gt;INDEX(Kalender!$B$81:$B$110,MAX(1,$D11))),AND($E11&gt;0,INDEX(Kalender!BK$81:BK$110,MAX(1,$E11))&gt;INDEX(Kalender!$B$81:$B$110,MAX(1,$E11))),AND($F11&gt;0,INDEX(Kalender!BK$81:BK$110,MAX(1,$F11))&gt;INDEX(Kalender!$B$81:$B$110,MAX(1,$F11)))),2,0))</f>
        <v>0</v>
      </c>
      <c r="BL11" s="5" t="n">
        <f aca="false">IF(Kalender!BL11&lt;&gt;1,0,IF(AND($B11&gt;0,INDEX(Kalender!BL$68:BL$77,MAX(1,$B11))&gt;INDEX(Kalender!$B$68:$B$77,MAX(1,$B11))),1,0)+IF(OR(AND($C11&gt;0,INDEX(Kalender!BL$81:BL$110,MAX(1,$C11))&gt;INDEX(Kalender!$B$81:$B$110,MAX(1,$C11))),AND($D11&gt;0,INDEX(Kalender!BL$81:BL$110,MAX(1,$D11))&gt;INDEX(Kalender!$B$81:$B$110,MAX(1,$D11))),AND($E11&gt;0,INDEX(Kalender!BL$81:BL$110,MAX(1,$E11))&gt;INDEX(Kalender!$B$81:$B$110,MAX(1,$E11))),AND($F11&gt;0,INDEX(Kalender!BL$81:BL$110,MAX(1,$F11))&gt;INDEX(Kalender!$B$81:$B$110,MAX(1,$F11)))),2,0))</f>
        <v>0</v>
      </c>
      <c r="BM11" s="5" t="n">
        <f aca="false">IF(Kalender!BM11&lt;&gt;1,0,IF(AND($B11&gt;0,INDEX(Kalender!BM$68:BM$77,MAX(1,$B11))&gt;INDEX(Kalender!$B$68:$B$77,MAX(1,$B11))),1,0)+IF(OR(AND($C11&gt;0,INDEX(Kalender!BM$81:BM$110,MAX(1,$C11))&gt;INDEX(Kalender!$B$81:$B$110,MAX(1,$C11))),AND($D11&gt;0,INDEX(Kalender!BM$81:BM$110,MAX(1,$D11))&gt;INDEX(Kalender!$B$81:$B$110,MAX(1,$D11))),AND($E11&gt;0,INDEX(Kalender!BM$81:BM$110,MAX(1,$E11))&gt;INDEX(Kalender!$B$81:$B$110,MAX(1,$E11))),AND($F11&gt;0,INDEX(Kalender!BM$81:BM$110,MAX(1,$F11))&gt;INDEX(Kalender!$B$81:$B$110,MAX(1,$F11)))),2,0))</f>
        <v>0</v>
      </c>
      <c r="BN11" s="5" t="n">
        <f aca="false">IF(Kalender!BN11&lt;&gt;1,0,IF(AND($B11&gt;0,INDEX(Kalender!BN$68:BN$77,MAX(1,$B11))&gt;INDEX(Kalender!$B$68:$B$77,MAX(1,$B11))),1,0)+IF(OR(AND($C11&gt;0,INDEX(Kalender!BN$81:BN$110,MAX(1,$C11))&gt;INDEX(Kalender!$B$81:$B$110,MAX(1,$C11))),AND($D11&gt;0,INDEX(Kalender!BN$81:BN$110,MAX(1,$D11))&gt;INDEX(Kalender!$B$81:$B$110,MAX(1,$D11))),AND($E11&gt;0,INDEX(Kalender!BN$81:BN$110,MAX(1,$E11))&gt;INDEX(Kalender!$B$81:$B$110,MAX(1,$E11))),AND($F11&gt;0,INDEX(Kalender!BN$81:BN$110,MAX(1,$F11))&gt;INDEX(Kalender!$B$81:$B$110,MAX(1,$F11)))),2,0))</f>
        <v>0</v>
      </c>
      <c r="BO11" s="5" t="n">
        <f aca="false">IF(Kalender!BO11&lt;&gt;1,0,IF(AND($B11&gt;0,INDEX(Kalender!BO$68:BO$77,MAX(1,$B11))&gt;INDEX(Kalender!$B$68:$B$77,MAX(1,$B11))),1,0)+IF(OR(AND($C11&gt;0,INDEX(Kalender!BO$81:BO$110,MAX(1,$C11))&gt;INDEX(Kalender!$B$81:$B$110,MAX(1,$C11))),AND($D11&gt;0,INDEX(Kalender!BO$81:BO$110,MAX(1,$D11))&gt;INDEX(Kalender!$B$81:$B$110,MAX(1,$D11))),AND($E11&gt;0,INDEX(Kalender!BO$81:BO$110,MAX(1,$E11))&gt;INDEX(Kalender!$B$81:$B$110,MAX(1,$E11))),AND($F11&gt;0,INDEX(Kalender!BO$81:BO$110,MAX(1,$F11))&gt;INDEX(Kalender!$B$81:$B$110,MAX(1,$F11)))),2,0))</f>
        <v>0</v>
      </c>
      <c r="BP11" s="5" t="n">
        <f aca="false">IF(Kalender!BP11&lt;&gt;1,0,IF(AND($B11&gt;0,INDEX(Kalender!BP$68:BP$77,MAX(1,$B11))&gt;INDEX(Kalender!$B$68:$B$77,MAX(1,$B11))),1,0)+IF(OR(AND($C11&gt;0,INDEX(Kalender!BP$81:BP$110,MAX(1,$C11))&gt;INDEX(Kalender!$B$81:$B$110,MAX(1,$C11))),AND($D11&gt;0,INDEX(Kalender!BP$81:BP$110,MAX(1,$D11))&gt;INDEX(Kalender!$B$81:$B$110,MAX(1,$D11))),AND($E11&gt;0,INDEX(Kalender!BP$81:BP$110,MAX(1,$E11))&gt;INDEX(Kalender!$B$81:$B$110,MAX(1,$E11))),AND($F11&gt;0,INDEX(Kalender!BP$81:BP$110,MAX(1,$F11))&gt;INDEX(Kalender!$B$81:$B$110,MAX(1,$F11)))),2,0))</f>
        <v>0</v>
      </c>
      <c r="BQ11" s="5" t="n">
        <f aca="false">IF(Kalender!BQ11&lt;&gt;1,0,IF(AND($B11&gt;0,INDEX(Kalender!BQ$68:BQ$77,MAX(1,$B11))&gt;INDEX(Kalender!$B$68:$B$77,MAX(1,$B11))),1,0)+IF(OR(AND($C11&gt;0,INDEX(Kalender!BQ$81:BQ$110,MAX(1,$C11))&gt;INDEX(Kalender!$B$81:$B$110,MAX(1,$C11))),AND($D11&gt;0,INDEX(Kalender!BQ$81:BQ$110,MAX(1,$D11))&gt;INDEX(Kalender!$B$81:$B$110,MAX(1,$D11))),AND($E11&gt;0,INDEX(Kalender!BQ$81:BQ$110,MAX(1,$E11))&gt;INDEX(Kalender!$B$81:$B$110,MAX(1,$E11))),AND($F11&gt;0,INDEX(Kalender!BQ$81:BQ$110,MAX(1,$F11))&gt;INDEX(Kalender!$B$81:$B$110,MAX(1,$F11)))),2,0))</f>
        <v>0</v>
      </c>
      <c r="BR11" s="5" t="n">
        <f aca="false">IF(Kalender!BR11&lt;&gt;1,0,IF(AND($B11&gt;0,INDEX(Kalender!BR$68:BR$77,MAX(1,$B11))&gt;INDEX(Kalender!$B$68:$B$77,MAX(1,$B11))),1,0)+IF(OR(AND($C11&gt;0,INDEX(Kalender!BR$81:BR$110,MAX(1,$C11))&gt;INDEX(Kalender!$B$81:$B$110,MAX(1,$C11))),AND($D11&gt;0,INDEX(Kalender!BR$81:BR$110,MAX(1,$D11))&gt;INDEX(Kalender!$B$81:$B$110,MAX(1,$D11))),AND($E11&gt;0,INDEX(Kalender!BR$81:BR$110,MAX(1,$E11))&gt;INDEX(Kalender!$B$81:$B$110,MAX(1,$E11))),AND($F11&gt;0,INDEX(Kalender!BR$81:BR$110,MAX(1,$F11))&gt;INDEX(Kalender!$B$81:$B$110,MAX(1,$F11)))),2,0))</f>
        <v>0</v>
      </c>
      <c r="BS11" s="5" t="n">
        <f aca="false">IF(Kalender!BS11&lt;&gt;1,0,IF(AND($B11&gt;0,INDEX(Kalender!BS$68:BS$77,MAX(1,$B11))&gt;INDEX(Kalender!$B$68:$B$77,MAX(1,$B11))),1,0)+IF(OR(AND($C11&gt;0,INDEX(Kalender!BS$81:BS$110,MAX(1,$C11))&gt;INDEX(Kalender!$B$81:$B$110,MAX(1,$C11))),AND($D11&gt;0,INDEX(Kalender!BS$81:BS$110,MAX(1,$D11))&gt;INDEX(Kalender!$B$81:$B$110,MAX(1,$D11))),AND($E11&gt;0,INDEX(Kalender!BS$81:BS$110,MAX(1,$E11))&gt;INDEX(Kalender!$B$81:$B$110,MAX(1,$E11))),AND($F11&gt;0,INDEX(Kalender!BS$81:BS$110,MAX(1,$F11))&gt;INDEX(Kalender!$B$81:$B$110,MAX(1,$F11)))),2,0))</f>
        <v>0</v>
      </c>
      <c r="BT11" s="5" t="n">
        <f aca="false">IF(Kalender!BT11&lt;&gt;1,0,IF(AND($B11&gt;0,INDEX(Kalender!BT$68:BT$77,MAX(1,$B11))&gt;INDEX(Kalender!$B$68:$B$77,MAX(1,$B11))),1,0)+IF(OR(AND($C11&gt;0,INDEX(Kalender!BT$81:BT$110,MAX(1,$C11))&gt;INDEX(Kalender!$B$81:$B$110,MAX(1,$C11))),AND($D11&gt;0,INDEX(Kalender!BT$81:BT$110,MAX(1,$D11))&gt;INDEX(Kalender!$B$81:$B$110,MAX(1,$D11))),AND($E11&gt;0,INDEX(Kalender!BT$81:BT$110,MAX(1,$E11))&gt;INDEX(Kalender!$B$81:$B$110,MAX(1,$E11))),AND($F11&gt;0,INDEX(Kalender!BT$81:BT$110,MAX(1,$F11))&gt;INDEX(Kalender!$B$81:$B$110,MAX(1,$F11)))),2,0))</f>
        <v>0</v>
      </c>
      <c r="BU11" s="5" t="n">
        <f aca="false">IF(Kalender!BU11&lt;&gt;1,0,IF(AND($B11&gt;0,INDEX(Kalender!BU$68:BU$77,MAX(1,$B11))&gt;INDEX(Kalender!$B$68:$B$77,MAX(1,$B11))),1,0)+IF(OR(AND($C11&gt;0,INDEX(Kalender!BU$81:BU$110,MAX(1,$C11))&gt;INDEX(Kalender!$B$81:$B$110,MAX(1,$C11))),AND($D11&gt;0,INDEX(Kalender!BU$81:BU$110,MAX(1,$D11))&gt;INDEX(Kalender!$B$81:$B$110,MAX(1,$D11))),AND($E11&gt;0,INDEX(Kalender!BU$81:BU$110,MAX(1,$E11))&gt;INDEX(Kalender!$B$81:$B$110,MAX(1,$E11))),AND($F11&gt;0,INDEX(Kalender!BU$81:BU$110,MAX(1,$F11))&gt;INDEX(Kalender!$B$81:$B$110,MAX(1,$F11)))),2,0))</f>
        <v>0</v>
      </c>
      <c r="BV11" s="5" t="n">
        <f aca="false">IF(Kalender!BV11&lt;&gt;1,0,IF(AND($B11&gt;0,INDEX(Kalender!BV$68:BV$77,MAX(1,$B11))&gt;INDEX(Kalender!$B$68:$B$77,MAX(1,$B11))),1,0)+IF(OR(AND($C11&gt;0,INDEX(Kalender!BV$81:BV$110,MAX(1,$C11))&gt;INDEX(Kalender!$B$81:$B$110,MAX(1,$C11))),AND($D11&gt;0,INDEX(Kalender!BV$81:BV$110,MAX(1,$D11))&gt;INDEX(Kalender!$B$81:$B$110,MAX(1,$D11))),AND($E11&gt;0,INDEX(Kalender!BV$81:BV$110,MAX(1,$E11))&gt;INDEX(Kalender!$B$81:$B$110,MAX(1,$E11))),AND($F11&gt;0,INDEX(Kalender!BV$81:BV$110,MAX(1,$F11))&gt;INDEX(Kalender!$B$81:$B$110,MAX(1,$F11)))),2,0))</f>
        <v>0</v>
      </c>
      <c r="BW11" s="5" t="n">
        <f aca="false">IF(Kalender!BW11&lt;&gt;1,0,IF(AND($B11&gt;0,INDEX(Kalender!BW$68:BW$77,MAX(1,$B11))&gt;INDEX(Kalender!$B$68:$B$77,MAX(1,$B11))),1,0)+IF(OR(AND($C11&gt;0,INDEX(Kalender!BW$81:BW$110,MAX(1,$C11))&gt;INDEX(Kalender!$B$81:$B$110,MAX(1,$C11))),AND($D11&gt;0,INDEX(Kalender!BW$81:BW$110,MAX(1,$D11))&gt;INDEX(Kalender!$B$81:$B$110,MAX(1,$D11))),AND($E11&gt;0,INDEX(Kalender!BW$81:BW$110,MAX(1,$E11))&gt;INDEX(Kalender!$B$81:$B$110,MAX(1,$E11))),AND($F11&gt;0,INDEX(Kalender!BW$81:BW$110,MAX(1,$F11))&gt;INDEX(Kalender!$B$81:$B$110,MAX(1,$F11)))),2,0))</f>
        <v>0</v>
      </c>
      <c r="BX11" s="5" t="n">
        <f aca="false">IF(Kalender!BX11&lt;&gt;1,0,IF(AND($B11&gt;0,INDEX(Kalender!BX$68:BX$77,MAX(1,$B11))&gt;INDEX(Kalender!$B$68:$B$77,MAX(1,$B11))),1,0)+IF(OR(AND($C11&gt;0,INDEX(Kalender!BX$81:BX$110,MAX(1,$C11))&gt;INDEX(Kalender!$B$81:$B$110,MAX(1,$C11))),AND($D11&gt;0,INDEX(Kalender!BX$81:BX$110,MAX(1,$D11))&gt;INDEX(Kalender!$B$81:$B$110,MAX(1,$D11))),AND($E11&gt;0,INDEX(Kalender!BX$81:BX$110,MAX(1,$E11))&gt;INDEX(Kalender!$B$81:$B$110,MAX(1,$E11))),AND($F11&gt;0,INDEX(Kalender!BX$81:BX$110,MAX(1,$F11))&gt;INDEX(Kalender!$B$81:$B$110,MAX(1,$F11)))),2,0))</f>
        <v>0</v>
      </c>
      <c r="BY11" s="5" t="n">
        <f aca="false">IF(Kalender!BY11&lt;&gt;1,0,IF(AND($B11&gt;0,INDEX(Kalender!BY$68:BY$77,MAX(1,$B11))&gt;INDEX(Kalender!$B$68:$B$77,MAX(1,$B11))),1,0)+IF(OR(AND($C11&gt;0,INDEX(Kalender!BY$81:BY$110,MAX(1,$C11))&gt;INDEX(Kalender!$B$81:$B$110,MAX(1,$C11))),AND($D11&gt;0,INDEX(Kalender!BY$81:BY$110,MAX(1,$D11))&gt;INDEX(Kalender!$B$81:$B$110,MAX(1,$D11))),AND($E11&gt;0,INDEX(Kalender!BY$81:BY$110,MAX(1,$E11))&gt;INDEX(Kalender!$B$81:$B$110,MAX(1,$E11))),AND($F11&gt;0,INDEX(Kalender!BY$81:BY$110,MAX(1,$F11))&gt;INDEX(Kalender!$B$81:$B$110,MAX(1,$F11)))),2,0))</f>
        <v>0</v>
      </c>
      <c r="BZ11" s="5" t="n">
        <f aca="false">IF(Kalender!BZ11&lt;&gt;1,0,IF(AND($B11&gt;0,INDEX(Kalender!BZ$68:BZ$77,MAX(1,$B11))&gt;INDEX(Kalender!$B$68:$B$77,MAX(1,$B11))),1,0)+IF(OR(AND($C11&gt;0,INDEX(Kalender!BZ$81:BZ$110,MAX(1,$C11))&gt;INDEX(Kalender!$B$81:$B$110,MAX(1,$C11))),AND($D11&gt;0,INDEX(Kalender!BZ$81:BZ$110,MAX(1,$D11))&gt;INDEX(Kalender!$B$81:$B$110,MAX(1,$D11))),AND($E11&gt;0,INDEX(Kalender!BZ$81:BZ$110,MAX(1,$E11))&gt;INDEX(Kalender!$B$81:$B$110,MAX(1,$E11))),AND($F11&gt;0,INDEX(Kalender!BZ$81:BZ$110,MAX(1,$F11))&gt;INDEX(Kalender!$B$81:$B$110,MAX(1,$F11)))),2,0))</f>
        <v>0</v>
      </c>
      <c r="CA11" s="5" t="n">
        <f aca="false">IF(Kalender!CA11&lt;&gt;1,0,IF(AND($B11&gt;0,INDEX(Kalender!CA$68:CA$77,MAX(1,$B11))&gt;INDEX(Kalender!$B$68:$B$77,MAX(1,$B11))),1,0)+IF(OR(AND($C11&gt;0,INDEX(Kalender!CA$81:CA$110,MAX(1,$C11))&gt;INDEX(Kalender!$B$81:$B$110,MAX(1,$C11))),AND($D11&gt;0,INDEX(Kalender!CA$81:CA$110,MAX(1,$D11))&gt;INDEX(Kalender!$B$81:$B$110,MAX(1,$D11))),AND($E11&gt;0,INDEX(Kalender!CA$81:CA$110,MAX(1,$E11))&gt;INDEX(Kalender!$B$81:$B$110,MAX(1,$E11))),AND($F11&gt;0,INDEX(Kalender!CA$81:CA$110,MAX(1,$F11))&gt;INDEX(Kalender!$B$81:$B$110,MAX(1,$F11)))),2,0))</f>
        <v>0</v>
      </c>
      <c r="CB11" s="5" t="n">
        <f aca="false">IF(Kalender!CB11&lt;&gt;1,0,IF(AND($B11&gt;0,INDEX(Kalender!CB$68:CB$77,MAX(1,$B11))&gt;INDEX(Kalender!$B$68:$B$77,MAX(1,$B11))),1,0)+IF(OR(AND($C11&gt;0,INDEX(Kalender!CB$81:CB$110,MAX(1,$C11))&gt;INDEX(Kalender!$B$81:$B$110,MAX(1,$C11))),AND($D11&gt;0,INDEX(Kalender!CB$81:CB$110,MAX(1,$D11))&gt;INDEX(Kalender!$B$81:$B$110,MAX(1,$D11))),AND($E11&gt;0,INDEX(Kalender!CB$81:CB$110,MAX(1,$E11))&gt;INDEX(Kalender!$B$81:$B$110,MAX(1,$E11))),AND($F11&gt;0,INDEX(Kalender!CB$81:CB$110,MAX(1,$F11))&gt;INDEX(Kalender!$B$81:$B$110,MAX(1,$F11)))),2,0))</f>
        <v>0</v>
      </c>
      <c r="CC11" s="5" t="n">
        <f aca="false">IF(Kalender!CC11&lt;&gt;1,0,IF(AND($B11&gt;0,INDEX(Kalender!CC$68:CC$77,MAX(1,$B11))&gt;INDEX(Kalender!$B$68:$B$77,MAX(1,$B11))),1,0)+IF(OR(AND($C11&gt;0,INDEX(Kalender!CC$81:CC$110,MAX(1,$C11))&gt;INDEX(Kalender!$B$81:$B$110,MAX(1,$C11))),AND($D11&gt;0,INDEX(Kalender!CC$81:CC$110,MAX(1,$D11))&gt;INDEX(Kalender!$B$81:$B$110,MAX(1,$D11))),AND($E11&gt;0,INDEX(Kalender!CC$81:CC$110,MAX(1,$E11))&gt;INDEX(Kalender!$B$81:$B$110,MAX(1,$E11))),AND($F11&gt;0,INDEX(Kalender!CC$81:CC$110,MAX(1,$F11))&gt;INDEX(Kalender!$B$81:$B$110,MAX(1,$F11)))),2,0))</f>
        <v>0</v>
      </c>
      <c r="CD11" s="5" t="n">
        <f aca="false">IF(Kalender!CD11&lt;&gt;1,0,IF(AND($B11&gt;0,INDEX(Kalender!CD$68:CD$77,MAX(1,$B11))&gt;INDEX(Kalender!$B$68:$B$77,MAX(1,$B11))),1,0)+IF(OR(AND($C11&gt;0,INDEX(Kalender!CD$81:CD$110,MAX(1,$C11))&gt;INDEX(Kalender!$B$81:$B$110,MAX(1,$C11))),AND($D11&gt;0,INDEX(Kalender!CD$81:CD$110,MAX(1,$D11))&gt;INDEX(Kalender!$B$81:$B$110,MAX(1,$D11))),AND($E11&gt;0,INDEX(Kalender!CD$81:CD$110,MAX(1,$E11))&gt;INDEX(Kalender!$B$81:$B$110,MAX(1,$E11))),AND($F11&gt;0,INDEX(Kalender!CD$81:CD$110,MAX(1,$F11))&gt;INDEX(Kalender!$B$81:$B$110,MAX(1,$F11)))),2,0))</f>
        <v>0</v>
      </c>
      <c r="CE11" s="5" t="n">
        <f aca="false">IF(Kalender!CE11&lt;&gt;1,0,IF(AND($B11&gt;0,INDEX(Kalender!CE$68:CE$77,MAX(1,$B11))&gt;INDEX(Kalender!$B$68:$B$77,MAX(1,$B11))),1,0)+IF(OR(AND($C11&gt;0,INDEX(Kalender!CE$81:CE$110,MAX(1,$C11))&gt;INDEX(Kalender!$B$81:$B$110,MAX(1,$C11))),AND($D11&gt;0,INDEX(Kalender!CE$81:CE$110,MAX(1,$D11))&gt;INDEX(Kalender!$B$81:$B$110,MAX(1,$D11))),AND($E11&gt;0,INDEX(Kalender!CE$81:CE$110,MAX(1,$E11))&gt;INDEX(Kalender!$B$81:$B$110,MAX(1,$E11))),AND($F11&gt;0,INDEX(Kalender!CE$81:CE$110,MAX(1,$F11))&gt;INDEX(Kalender!$B$81:$B$110,MAX(1,$F11)))),2,0))</f>
        <v>0</v>
      </c>
      <c r="CF11" s="5" t="n">
        <f aca="false">IF(Kalender!CF11&lt;&gt;1,0,IF(AND($B11&gt;0,INDEX(Kalender!CF$68:CF$77,MAX(1,$B11))&gt;INDEX(Kalender!$B$68:$B$77,MAX(1,$B11))),1,0)+IF(OR(AND($C11&gt;0,INDEX(Kalender!CF$81:CF$110,MAX(1,$C11))&gt;INDEX(Kalender!$B$81:$B$110,MAX(1,$C11))),AND($D11&gt;0,INDEX(Kalender!CF$81:CF$110,MAX(1,$D11))&gt;INDEX(Kalender!$B$81:$B$110,MAX(1,$D11))),AND($E11&gt;0,INDEX(Kalender!CF$81:CF$110,MAX(1,$E11))&gt;INDEX(Kalender!$B$81:$B$110,MAX(1,$E11))),AND($F11&gt;0,INDEX(Kalender!CF$81:CF$110,MAX(1,$F11))&gt;INDEX(Kalender!$B$81:$B$110,MAX(1,$F11)))),2,0))</f>
        <v>0</v>
      </c>
      <c r="CG11" s="5" t="n">
        <f aca="false">IF(Kalender!CG11&lt;&gt;1,0,IF(AND($B11&gt;0,INDEX(Kalender!CG$68:CG$77,MAX(1,$B11))&gt;INDEX(Kalender!$B$68:$B$77,MAX(1,$B11))),1,0)+IF(OR(AND($C11&gt;0,INDEX(Kalender!CG$81:CG$110,MAX(1,$C11))&gt;INDEX(Kalender!$B$81:$B$110,MAX(1,$C11))),AND($D11&gt;0,INDEX(Kalender!CG$81:CG$110,MAX(1,$D11))&gt;INDEX(Kalender!$B$81:$B$110,MAX(1,$D11))),AND($E11&gt;0,INDEX(Kalender!CG$81:CG$110,MAX(1,$E11))&gt;INDEX(Kalender!$B$81:$B$110,MAX(1,$E11))),AND($F11&gt;0,INDEX(Kalender!CG$81:CG$110,MAX(1,$F11))&gt;INDEX(Kalender!$B$81:$B$110,MAX(1,$F11)))),2,0))</f>
        <v>0</v>
      </c>
      <c r="CH11" s="5" t="n">
        <f aca="false">IF(Kalender!CH11&lt;&gt;1,0,IF(AND($B11&gt;0,INDEX(Kalender!CH$68:CH$77,MAX(1,$B11))&gt;INDEX(Kalender!$B$68:$B$77,MAX(1,$B11))),1,0)+IF(OR(AND($C11&gt;0,INDEX(Kalender!CH$81:CH$110,MAX(1,$C11))&gt;INDEX(Kalender!$B$81:$B$110,MAX(1,$C11))),AND($D11&gt;0,INDEX(Kalender!CH$81:CH$110,MAX(1,$D11))&gt;INDEX(Kalender!$B$81:$B$110,MAX(1,$D11))),AND($E11&gt;0,INDEX(Kalender!CH$81:CH$110,MAX(1,$E11))&gt;INDEX(Kalender!$B$81:$B$110,MAX(1,$E11))),AND($F11&gt;0,INDEX(Kalender!CH$81:CH$110,MAX(1,$F11))&gt;INDEX(Kalender!$B$81:$B$110,MAX(1,$F11)))),2,0))</f>
        <v>0</v>
      </c>
      <c r="CI11" s="5" t="n">
        <f aca="false">IF(Kalender!CI11&lt;&gt;1,0,IF(AND($B11&gt;0,INDEX(Kalender!CI$68:CI$77,MAX(1,$B11))&gt;INDEX(Kalender!$B$68:$B$77,MAX(1,$B11))),1,0)+IF(OR(AND($C11&gt;0,INDEX(Kalender!CI$81:CI$110,MAX(1,$C11))&gt;INDEX(Kalender!$B$81:$B$110,MAX(1,$C11))),AND($D11&gt;0,INDEX(Kalender!CI$81:CI$110,MAX(1,$D11))&gt;INDEX(Kalender!$B$81:$B$110,MAX(1,$D11))),AND($E11&gt;0,INDEX(Kalender!CI$81:CI$110,MAX(1,$E11))&gt;INDEX(Kalender!$B$81:$B$110,MAX(1,$E11))),AND($F11&gt;0,INDEX(Kalender!CI$81:CI$110,MAX(1,$F11))&gt;INDEX(Kalender!$B$81:$B$110,MAX(1,$F11)))),2,0))</f>
        <v>0</v>
      </c>
      <c r="CJ11" s="5" t="n">
        <f aca="false">IF(Kalender!CJ11&lt;&gt;1,0,IF(AND($B11&gt;0,INDEX(Kalender!CJ$68:CJ$77,MAX(1,$B11))&gt;INDEX(Kalender!$B$68:$B$77,MAX(1,$B11))),1,0)+IF(OR(AND($C11&gt;0,INDEX(Kalender!CJ$81:CJ$110,MAX(1,$C11))&gt;INDEX(Kalender!$B$81:$B$110,MAX(1,$C11))),AND($D11&gt;0,INDEX(Kalender!CJ$81:CJ$110,MAX(1,$D11))&gt;INDEX(Kalender!$B$81:$B$110,MAX(1,$D11))),AND($E11&gt;0,INDEX(Kalender!CJ$81:CJ$110,MAX(1,$E11))&gt;INDEX(Kalender!$B$81:$B$110,MAX(1,$E11))),AND($F11&gt;0,INDEX(Kalender!CJ$81:CJ$110,MAX(1,$F11))&gt;INDEX(Kalender!$B$81:$B$110,MAX(1,$F11)))),2,0))</f>
        <v>0</v>
      </c>
      <c r="CK11" s="5" t="n">
        <f aca="false">IF(Kalender!CK11&lt;&gt;1,0,IF(AND($B11&gt;0,INDEX(Kalender!CK$68:CK$77,MAX(1,$B11))&gt;INDEX(Kalender!$B$68:$B$77,MAX(1,$B11))),1,0)+IF(OR(AND($C11&gt;0,INDEX(Kalender!CK$81:CK$110,MAX(1,$C11))&gt;INDEX(Kalender!$B$81:$B$110,MAX(1,$C11))),AND($D11&gt;0,INDEX(Kalender!CK$81:CK$110,MAX(1,$D11))&gt;INDEX(Kalender!$B$81:$B$110,MAX(1,$D11))),AND($E11&gt;0,INDEX(Kalender!CK$81:CK$110,MAX(1,$E11))&gt;INDEX(Kalender!$B$81:$B$110,MAX(1,$E11))),AND($F11&gt;0,INDEX(Kalender!CK$81:CK$110,MAX(1,$F11))&gt;INDEX(Kalender!$B$81:$B$110,MAX(1,$F11)))),2,0))</f>
        <v>0</v>
      </c>
      <c r="CL11" s="5" t="n">
        <f aca="false">IF(Kalender!CL11&lt;&gt;1,0,IF(AND($B11&gt;0,INDEX(Kalender!CL$68:CL$77,MAX(1,$B11))&gt;INDEX(Kalender!$B$68:$B$77,MAX(1,$B11))),1,0)+IF(OR(AND($C11&gt;0,INDEX(Kalender!CL$81:CL$110,MAX(1,$C11))&gt;INDEX(Kalender!$B$81:$B$110,MAX(1,$C11))),AND($D11&gt;0,INDEX(Kalender!CL$81:CL$110,MAX(1,$D11))&gt;INDEX(Kalender!$B$81:$B$110,MAX(1,$D11))),AND($E11&gt;0,INDEX(Kalender!CL$81:CL$110,MAX(1,$E11))&gt;INDEX(Kalender!$B$81:$B$110,MAX(1,$E11))),AND($F11&gt;0,INDEX(Kalender!CL$81:CL$110,MAX(1,$F11))&gt;INDEX(Kalender!$B$81:$B$110,MAX(1,$F11)))),2,0))</f>
        <v>0</v>
      </c>
      <c r="CM11" s="5" t="n">
        <f aca="false">IF(Kalender!CM11&lt;&gt;1,0,IF(AND($B11&gt;0,INDEX(Kalender!CM$68:CM$77,MAX(1,$B11))&gt;INDEX(Kalender!$B$68:$B$77,MAX(1,$B11))),1,0)+IF(OR(AND($C11&gt;0,INDEX(Kalender!CM$81:CM$110,MAX(1,$C11))&gt;INDEX(Kalender!$B$81:$B$110,MAX(1,$C11))),AND($D11&gt;0,INDEX(Kalender!CM$81:CM$110,MAX(1,$D11))&gt;INDEX(Kalender!$B$81:$B$110,MAX(1,$D11))),AND($E11&gt;0,INDEX(Kalender!CM$81:CM$110,MAX(1,$E11))&gt;INDEX(Kalender!$B$81:$B$110,MAX(1,$E11))),AND($F11&gt;0,INDEX(Kalender!CM$81:CM$110,MAX(1,$F11))&gt;INDEX(Kalender!$B$81:$B$110,MAX(1,$F11)))),2,0))</f>
        <v>0</v>
      </c>
      <c r="CN11" s="5" t="n">
        <f aca="false">IF(Kalender!CN11&lt;&gt;1,0,IF(AND($B11&gt;0,INDEX(Kalender!CN$68:CN$77,MAX(1,$B11))&gt;INDEX(Kalender!$B$68:$B$77,MAX(1,$B11))),1,0)+IF(OR(AND($C11&gt;0,INDEX(Kalender!CN$81:CN$110,MAX(1,$C11))&gt;INDEX(Kalender!$B$81:$B$110,MAX(1,$C11))),AND($D11&gt;0,INDEX(Kalender!CN$81:CN$110,MAX(1,$D11))&gt;INDEX(Kalender!$B$81:$B$110,MAX(1,$D11))),AND($E11&gt;0,INDEX(Kalender!CN$81:CN$110,MAX(1,$E11))&gt;INDEX(Kalender!$B$81:$B$110,MAX(1,$E11))),AND($F11&gt;0,INDEX(Kalender!CN$81:CN$110,MAX(1,$F11))&gt;INDEX(Kalender!$B$81:$B$110,MAX(1,$F11)))),2,0))</f>
        <v>0</v>
      </c>
      <c r="CO11" s="5" t="n">
        <f aca="false">IF(Kalender!CO11&lt;&gt;1,0,IF(AND($B11&gt;0,INDEX(Kalender!CO$68:CO$77,MAX(1,$B11))&gt;INDEX(Kalender!$B$68:$B$77,MAX(1,$B11))),1,0)+IF(OR(AND($C11&gt;0,INDEX(Kalender!CO$81:CO$110,MAX(1,$C11))&gt;INDEX(Kalender!$B$81:$B$110,MAX(1,$C11))),AND($D11&gt;0,INDEX(Kalender!CO$81:CO$110,MAX(1,$D11))&gt;INDEX(Kalender!$B$81:$B$110,MAX(1,$D11))),AND($E11&gt;0,INDEX(Kalender!CO$81:CO$110,MAX(1,$E11))&gt;INDEX(Kalender!$B$81:$B$110,MAX(1,$E11))),AND($F11&gt;0,INDEX(Kalender!CO$81:CO$110,MAX(1,$F11))&gt;INDEX(Kalender!$B$81:$B$110,MAX(1,$F11)))),2,0))</f>
        <v>0</v>
      </c>
      <c r="CP11" s="5" t="n">
        <f aca="false">IF(Kalender!CP11&lt;&gt;1,0,IF(AND($B11&gt;0,INDEX(Kalender!CP$68:CP$77,MAX(1,$B11))&gt;INDEX(Kalender!$B$68:$B$77,MAX(1,$B11))),1,0)+IF(OR(AND($C11&gt;0,INDEX(Kalender!CP$81:CP$110,MAX(1,$C11))&gt;INDEX(Kalender!$B$81:$B$110,MAX(1,$C11))),AND($D11&gt;0,INDEX(Kalender!CP$81:CP$110,MAX(1,$D11))&gt;INDEX(Kalender!$B$81:$B$110,MAX(1,$D11))),AND($E11&gt;0,INDEX(Kalender!CP$81:CP$110,MAX(1,$E11))&gt;INDEX(Kalender!$B$81:$B$110,MAX(1,$E11))),AND($F11&gt;0,INDEX(Kalender!CP$81:CP$110,MAX(1,$F11))&gt;INDEX(Kalender!$B$81:$B$110,MAX(1,$F11)))),2,0))</f>
        <v>0</v>
      </c>
      <c r="CQ11" s="5" t="n">
        <f aca="false">IF(Kalender!CQ11&lt;&gt;1,0,IF(AND($B11&gt;0,INDEX(Kalender!CQ$68:CQ$77,MAX(1,$B11))&gt;INDEX(Kalender!$B$68:$B$77,MAX(1,$B11))),1,0)+IF(OR(AND($C11&gt;0,INDEX(Kalender!CQ$81:CQ$110,MAX(1,$C11))&gt;INDEX(Kalender!$B$81:$B$110,MAX(1,$C11))),AND($D11&gt;0,INDEX(Kalender!CQ$81:CQ$110,MAX(1,$D11))&gt;INDEX(Kalender!$B$81:$B$110,MAX(1,$D11))),AND($E11&gt;0,INDEX(Kalender!CQ$81:CQ$110,MAX(1,$E11))&gt;INDEX(Kalender!$B$81:$B$110,MAX(1,$E11))),AND($F11&gt;0,INDEX(Kalender!CQ$81:CQ$110,MAX(1,$F11))&gt;INDEX(Kalender!$B$81:$B$110,MAX(1,$F11)))),2,0))</f>
        <v>0</v>
      </c>
      <c r="CR11" s="5" t="n">
        <f aca="false">IF(Kalender!CR11&lt;&gt;1,0,IF(AND($B11&gt;0,INDEX(Kalender!CR$68:CR$77,MAX(1,$B11))&gt;INDEX(Kalender!$B$68:$B$77,MAX(1,$B11))),1,0)+IF(OR(AND($C11&gt;0,INDEX(Kalender!CR$81:CR$110,MAX(1,$C11))&gt;INDEX(Kalender!$B$81:$B$110,MAX(1,$C11))),AND($D11&gt;0,INDEX(Kalender!CR$81:CR$110,MAX(1,$D11))&gt;INDEX(Kalender!$B$81:$B$110,MAX(1,$D11))),AND($E11&gt;0,INDEX(Kalender!CR$81:CR$110,MAX(1,$E11))&gt;INDEX(Kalender!$B$81:$B$110,MAX(1,$E11))),AND($F11&gt;0,INDEX(Kalender!CR$81:CR$110,MAX(1,$F11))&gt;INDEX(Kalender!$B$81:$B$110,MAX(1,$F11)))),2,0))</f>
        <v>0</v>
      </c>
      <c r="CS11" s="5" t="n">
        <f aca="false">IF(Kalender!CS11&lt;&gt;1,0,IF(AND($B11&gt;0,INDEX(Kalender!CS$68:CS$77,MAX(1,$B11))&gt;INDEX(Kalender!$B$68:$B$77,MAX(1,$B11))),1,0)+IF(OR(AND($C11&gt;0,INDEX(Kalender!CS$81:CS$110,MAX(1,$C11))&gt;INDEX(Kalender!$B$81:$B$110,MAX(1,$C11))),AND($D11&gt;0,INDEX(Kalender!CS$81:CS$110,MAX(1,$D11))&gt;INDEX(Kalender!$B$81:$B$110,MAX(1,$D11))),AND($E11&gt;0,INDEX(Kalender!CS$81:CS$110,MAX(1,$E11))&gt;INDEX(Kalender!$B$81:$B$110,MAX(1,$E11))),AND($F11&gt;0,INDEX(Kalender!CS$81:CS$110,MAX(1,$F11))&gt;INDEX(Kalender!$B$81:$B$110,MAX(1,$F11)))),2,0))</f>
        <v>0</v>
      </c>
      <c r="CT11" s="5" t="n">
        <f aca="false">IF(Kalender!CT11&lt;&gt;1,0,IF(AND($B11&gt;0,INDEX(Kalender!CT$68:CT$77,MAX(1,$B11))&gt;INDEX(Kalender!$B$68:$B$77,MAX(1,$B11))),1,0)+IF(OR(AND($C11&gt;0,INDEX(Kalender!CT$81:CT$110,MAX(1,$C11))&gt;INDEX(Kalender!$B$81:$B$110,MAX(1,$C11))),AND($D11&gt;0,INDEX(Kalender!CT$81:CT$110,MAX(1,$D11))&gt;INDEX(Kalender!$B$81:$B$110,MAX(1,$D11))),AND($E11&gt;0,INDEX(Kalender!CT$81:CT$110,MAX(1,$E11))&gt;INDEX(Kalender!$B$81:$B$110,MAX(1,$E11))),AND($F11&gt;0,INDEX(Kalender!CT$81:CT$110,MAX(1,$F11))&gt;INDEX(Kalender!$B$81:$B$110,MAX(1,$F11)))),2,0))</f>
        <v>0</v>
      </c>
      <c r="CU11" s="5" t="n">
        <f aca="false">IF(Kalender!CU11&lt;&gt;1,0,IF(AND($B11&gt;0,INDEX(Kalender!CU$68:CU$77,MAX(1,$B11))&gt;INDEX(Kalender!$B$68:$B$77,MAX(1,$B11))),1,0)+IF(OR(AND($C11&gt;0,INDEX(Kalender!CU$81:CU$110,MAX(1,$C11))&gt;INDEX(Kalender!$B$81:$B$110,MAX(1,$C11))),AND($D11&gt;0,INDEX(Kalender!CU$81:CU$110,MAX(1,$D11))&gt;INDEX(Kalender!$B$81:$B$110,MAX(1,$D11))),AND($E11&gt;0,INDEX(Kalender!CU$81:CU$110,MAX(1,$E11))&gt;INDEX(Kalender!$B$81:$B$110,MAX(1,$E11))),AND($F11&gt;0,INDEX(Kalender!CU$81:CU$110,MAX(1,$F11))&gt;INDEX(Kalender!$B$81:$B$110,MAX(1,$F11)))),2,0))</f>
        <v>0</v>
      </c>
      <c r="CV11" s="5" t="n">
        <f aca="false">IF(Kalender!CV11&lt;&gt;1,0,IF(AND($B11&gt;0,INDEX(Kalender!CV$68:CV$77,MAX(1,$B11))&gt;INDEX(Kalender!$B$68:$B$77,MAX(1,$B11))),1,0)+IF(OR(AND($C11&gt;0,INDEX(Kalender!CV$81:CV$110,MAX(1,$C11))&gt;INDEX(Kalender!$B$81:$B$110,MAX(1,$C11))),AND($D11&gt;0,INDEX(Kalender!CV$81:CV$110,MAX(1,$D11))&gt;INDEX(Kalender!$B$81:$B$110,MAX(1,$D11))),AND($E11&gt;0,INDEX(Kalender!CV$81:CV$110,MAX(1,$E11))&gt;INDEX(Kalender!$B$81:$B$110,MAX(1,$E11))),AND($F11&gt;0,INDEX(Kalender!CV$81:CV$110,MAX(1,$F11))&gt;INDEX(Kalender!$B$81:$B$110,MAX(1,$F11)))),2,0))</f>
        <v>0</v>
      </c>
      <c r="CW11" s="5" t="n">
        <f aca="false">IF(Kalender!CW11&lt;&gt;1,0,IF(AND($B11&gt;0,INDEX(Kalender!CW$68:CW$77,MAX(1,$B11))&gt;INDEX(Kalender!$B$68:$B$77,MAX(1,$B11))),1,0)+IF(OR(AND($C11&gt;0,INDEX(Kalender!CW$81:CW$110,MAX(1,$C11))&gt;INDEX(Kalender!$B$81:$B$110,MAX(1,$C11))),AND($D11&gt;0,INDEX(Kalender!CW$81:CW$110,MAX(1,$D11))&gt;INDEX(Kalender!$B$81:$B$110,MAX(1,$D11))),AND($E11&gt;0,INDEX(Kalender!CW$81:CW$110,MAX(1,$E11))&gt;INDEX(Kalender!$B$81:$B$110,MAX(1,$E11))),AND($F11&gt;0,INDEX(Kalender!CW$81:CW$110,MAX(1,$F11))&gt;INDEX(Kalender!$B$81:$B$110,MAX(1,$F11)))),2,0))</f>
        <v>0</v>
      </c>
      <c r="CX11" s="5" t="n">
        <f aca="false">IF(Kalender!CX11&lt;&gt;1,0,IF(AND($B11&gt;0,INDEX(Kalender!CX$68:CX$77,MAX(1,$B11))&gt;INDEX(Kalender!$B$68:$B$77,MAX(1,$B11))),1,0)+IF(OR(AND($C11&gt;0,INDEX(Kalender!CX$81:CX$110,MAX(1,$C11))&gt;INDEX(Kalender!$B$81:$B$110,MAX(1,$C11))),AND($D11&gt;0,INDEX(Kalender!CX$81:CX$110,MAX(1,$D11))&gt;INDEX(Kalender!$B$81:$B$110,MAX(1,$D11))),AND($E11&gt;0,INDEX(Kalender!CX$81:CX$110,MAX(1,$E11))&gt;INDEX(Kalender!$B$81:$B$110,MAX(1,$E11))),AND($F11&gt;0,INDEX(Kalender!CX$81:CX$110,MAX(1,$F11))&gt;INDEX(Kalender!$B$81:$B$110,MAX(1,$F11)))),2,0))</f>
        <v>0</v>
      </c>
      <c r="CY11" s="5" t="n">
        <f aca="false">IF(Kalender!CY11&lt;&gt;1,0,IF(AND($B11&gt;0,INDEX(Kalender!CY$68:CY$77,MAX(1,$B11))&gt;INDEX(Kalender!$B$68:$B$77,MAX(1,$B11))),1,0)+IF(OR(AND($C11&gt;0,INDEX(Kalender!CY$81:CY$110,MAX(1,$C11))&gt;INDEX(Kalender!$B$81:$B$110,MAX(1,$C11))),AND($D11&gt;0,INDEX(Kalender!CY$81:CY$110,MAX(1,$D11))&gt;INDEX(Kalender!$B$81:$B$110,MAX(1,$D11))),AND($E11&gt;0,INDEX(Kalender!CY$81:CY$110,MAX(1,$E11))&gt;INDEX(Kalender!$B$81:$B$110,MAX(1,$E11))),AND($F11&gt;0,INDEX(Kalender!CY$81:CY$110,MAX(1,$F11))&gt;INDEX(Kalender!$B$81:$B$110,MAX(1,$F11)))),2,0))</f>
        <v>0</v>
      </c>
      <c r="CZ11" s="5" t="n">
        <f aca="false">IF(Kalender!CZ11&lt;&gt;1,0,IF(AND($B11&gt;0,INDEX(Kalender!CZ$68:CZ$77,MAX(1,$B11))&gt;INDEX(Kalender!$B$68:$B$77,MAX(1,$B11))),1,0)+IF(OR(AND($C11&gt;0,INDEX(Kalender!CZ$81:CZ$110,MAX(1,$C11))&gt;INDEX(Kalender!$B$81:$B$110,MAX(1,$C11))),AND($D11&gt;0,INDEX(Kalender!CZ$81:CZ$110,MAX(1,$D11))&gt;INDEX(Kalender!$B$81:$B$110,MAX(1,$D11))),AND($E11&gt;0,INDEX(Kalender!CZ$81:CZ$110,MAX(1,$E11))&gt;INDEX(Kalender!$B$81:$B$110,MAX(1,$E11))),AND($F11&gt;0,INDEX(Kalender!CZ$81:CZ$110,MAX(1,$F11))&gt;INDEX(Kalender!$B$81:$B$110,MAX(1,$F11)))),2,0))</f>
        <v>0</v>
      </c>
      <c r="DA11" s="5" t="n">
        <f aca="false">IF(Kalender!DA11&lt;&gt;1,0,IF(AND($B11&gt;0,INDEX(Kalender!DA$68:DA$77,MAX(1,$B11))&gt;INDEX(Kalender!$B$68:$B$77,MAX(1,$B11))),1,0)+IF(OR(AND($C11&gt;0,INDEX(Kalender!DA$81:DA$110,MAX(1,$C11))&gt;INDEX(Kalender!$B$81:$B$110,MAX(1,$C11))),AND($D11&gt;0,INDEX(Kalender!DA$81:DA$110,MAX(1,$D11))&gt;INDEX(Kalender!$B$81:$B$110,MAX(1,$D11))),AND($E11&gt;0,INDEX(Kalender!DA$81:DA$110,MAX(1,$E11))&gt;INDEX(Kalender!$B$81:$B$110,MAX(1,$E11))),AND($F11&gt;0,INDEX(Kalender!DA$81:DA$110,MAX(1,$F11))&gt;INDEX(Kalender!$B$81:$B$110,MAX(1,$F11)))),2,0))</f>
        <v>0</v>
      </c>
      <c r="DB11" s="5" t="n">
        <f aca="false">IF(Kalender!DB11&lt;&gt;1,0,IF(AND($B11&gt;0,INDEX(Kalender!DB$68:DB$77,MAX(1,$B11))&gt;INDEX(Kalender!$B$68:$B$77,MAX(1,$B11))),1,0)+IF(OR(AND($C11&gt;0,INDEX(Kalender!DB$81:DB$110,MAX(1,$C11))&gt;INDEX(Kalender!$B$81:$B$110,MAX(1,$C11))),AND($D11&gt;0,INDEX(Kalender!DB$81:DB$110,MAX(1,$D11))&gt;INDEX(Kalender!$B$81:$B$110,MAX(1,$D11))),AND($E11&gt;0,INDEX(Kalender!DB$81:DB$110,MAX(1,$E11))&gt;INDEX(Kalender!$B$81:$B$110,MAX(1,$E11))),AND($F11&gt;0,INDEX(Kalender!DB$81:DB$110,MAX(1,$F11))&gt;INDEX(Kalender!$B$81:$B$110,MAX(1,$F11)))),2,0))</f>
        <v>0</v>
      </c>
      <c r="DC11" s="5" t="n">
        <f aca="false">IF(Kalender!DC11&lt;&gt;1,0,IF(AND($B11&gt;0,INDEX(Kalender!DC$68:DC$77,MAX(1,$B11))&gt;INDEX(Kalender!$B$68:$B$77,MAX(1,$B11))),1,0)+IF(OR(AND($C11&gt;0,INDEX(Kalender!DC$81:DC$110,MAX(1,$C11))&gt;INDEX(Kalender!$B$81:$B$110,MAX(1,$C11))),AND($D11&gt;0,INDEX(Kalender!DC$81:DC$110,MAX(1,$D11))&gt;INDEX(Kalender!$B$81:$B$110,MAX(1,$D11))),AND($E11&gt;0,INDEX(Kalender!DC$81:DC$110,MAX(1,$E11))&gt;INDEX(Kalender!$B$81:$B$110,MAX(1,$E11))),AND($F11&gt;0,INDEX(Kalender!DC$81:DC$110,MAX(1,$F11))&gt;INDEX(Kalender!$B$81:$B$110,MAX(1,$F11)))),2,0))</f>
        <v>0</v>
      </c>
      <c r="DD11" s="5" t="n">
        <f aca="false">IF(Kalender!DD11&lt;&gt;1,0,IF(AND($B11&gt;0,INDEX(Kalender!DD$68:DD$77,MAX(1,$B11))&gt;INDEX(Kalender!$B$68:$B$77,MAX(1,$B11))),1,0)+IF(OR(AND($C11&gt;0,INDEX(Kalender!DD$81:DD$110,MAX(1,$C11))&gt;INDEX(Kalender!$B$81:$B$110,MAX(1,$C11))),AND($D11&gt;0,INDEX(Kalender!DD$81:DD$110,MAX(1,$D11))&gt;INDEX(Kalender!$B$81:$B$110,MAX(1,$D11))),AND($E11&gt;0,INDEX(Kalender!DD$81:DD$110,MAX(1,$E11))&gt;INDEX(Kalender!$B$81:$B$110,MAX(1,$E11))),AND($F11&gt;0,INDEX(Kalender!DD$81:DD$110,MAX(1,$F11))&gt;INDEX(Kalender!$B$81:$B$110,MAX(1,$F11)))),2,0))</f>
        <v>0</v>
      </c>
      <c r="DE11" s="5" t="n">
        <f aca="false">IF(Kalender!DE11&lt;&gt;1,0,IF(AND($B11&gt;0,INDEX(Kalender!DE$68:DE$77,MAX(1,$B11))&gt;INDEX(Kalender!$B$68:$B$77,MAX(1,$B11))),1,0)+IF(OR(AND($C11&gt;0,INDEX(Kalender!DE$81:DE$110,MAX(1,$C11))&gt;INDEX(Kalender!$B$81:$B$110,MAX(1,$C11))),AND($D11&gt;0,INDEX(Kalender!DE$81:DE$110,MAX(1,$D11))&gt;INDEX(Kalender!$B$81:$B$110,MAX(1,$D11))),AND($E11&gt;0,INDEX(Kalender!DE$81:DE$110,MAX(1,$E11))&gt;INDEX(Kalender!$B$81:$B$110,MAX(1,$E11))),AND($F11&gt;0,INDEX(Kalender!DE$81:DE$110,MAX(1,$F11))&gt;INDEX(Kalender!$B$81:$B$110,MAX(1,$F11)))),2,0))</f>
        <v>0</v>
      </c>
      <c r="DF11" s="5" t="n">
        <f aca="false">IF(Kalender!DF11&lt;&gt;1,0,IF(AND($B11&gt;0,INDEX(Kalender!DF$68:DF$77,MAX(1,$B11))&gt;INDEX(Kalender!$B$68:$B$77,MAX(1,$B11))),1,0)+IF(OR(AND($C11&gt;0,INDEX(Kalender!DF$81:DF$110,MAX(1,$C11))&gt;INDEX(Kalender!$B$81:$B$110,MAX(1,$C11))),AND($D11&gt;0,INDEX(Kalender!DF$81:DF$110,MAX(1,$D11))&gt;INDEX(Kalender!$B$81:$B$110,MAX(1,$D11))),AND($E11&gt;0,INDEX(Kalender!DF$81:DF$110,MAX(1,$E11))&gt;INDEX(Kalender!$B$81:$B$110,MAX(1,$E11))),AND($F11&gt;0,INDEX(Kalender!DF$81:DF$110,MAX(1,$F11))&gt;INDEX(Kalender!$B$81:$B$110,MAX(1,$F11)))),2,0))</f>
        <v>0</v>
      </c>
      <c r="DG11" s="5" t="n">
        <f aca="false">IF(Kalender!DG11&lt;&gt;1,0,IF(AND($B11&gt;0,INDEX(Kalender!DG$68:DG$77,MAX(1,$B11))&gt;INDEX(Kalender!$B$68:$B$77,MAX(1,$B11))),1,0)+IF(OR(AND($C11&gt;0,INDEX(Kalender!DG$81:DG$110,MAX(1,$C11))&gt;INDEX(Kalender!$B$81:$B$110,MAX(1,$C11))),AND($D11&gt;0,INDEX(Kalender!DG$81:DG$110,MAX(1,$D11))&gt;INDEX(Kalender!$B$81:$B$110,MAX(1,$D11))),AND($E11&gt;0,INDEX(Kalender!DG$81:DG$110,MAX(1,$E11))&gt;INDEX(Kalender!$B$81:$B$110,MAX(1,$E11))),AND($F11&gt;0,INDEX(Kalender!DG$81:DG$110,MAX(1,$F11))&gt;INDEX(Kalender!$B$81:$B$110,MAX(1,$F11)))),2,0))</f>
        <v>0</v>
      </c>
      <c r="DH11" s="5" t="n">
        <f aca="false">IF(Kalender!DH11&lt;&gt;1,0,IF(AND($B11&gt;0,INDEX(Kalender!DH$68:DH$77,MAX(1,$B11))&gt;INDEX(Kalender!$B$68:$B$77,MAX(1,$B11))),1,0)+IF(OR(AND($C11&gt;0,INDEX(Kalender!DH$81:DH$110,MAX(1,$C11))&gt;INDEX(Kalender!$B$81:$B$110,MAX(1,$C11))),AND($D11&gt;0,INDEX(Kalender!DH$81:DH$110,MAX(1,$D11))&gt;INDEX(Kalender!$B$81:$B$110,MAX(1,$D11))),AND($E11&gt;0,INDEX(Kalender!DH$81:DH$110,MAX(1,$E11))&gt;INDEX(Kalender!$B$81:$B$110,MAX(1,$E11))),AND($F11&gt;0,INDEX(Kalender!DH$81:DH$110,MAX(1,$F11))&gt;INDEX(Kalender!$B$81:$B$110,MAX(1,$F11)))),2,0))</f>
        <v>0</v>
      </c>
      <c r="DI11" s="5" t="n">
        <f aca="false">IF(Kalender!DI11&lt;&gt;1,0,IF(AND($B11&gt;0,INDEX(Kalender!DI$68:DI$77,MAX(1,$B11))&gt;INDEX(Kalender!$B$68:$B$77,MAX(1,$B11))),1,0)+IF(OR(AND($C11&gt;0,INDEX(Kalender!DI$81:DI$110,MAX(1,$C11))&gt;INDEX(Kalender!$B$81:$B$110,MAX(1,$C11))),AND($D11&gt;0,INDEX(Kalender!DI$81:DI$110,MAX(1,$D11))&gt;INDEX(Kalender!$B$81:$B$110,MAX(1,$D11))),AND($E11&gt;0,INDEX(Kalender!DI$81:DI$110,MAX(1,$E11))&gt;INDEX(Kalender!$B$81:$B$110,MAX(1,$E11))),AND($F11&gt;0,INDEX(Kalender!DI$81:DI$110,MAX(1,$F11))&gt;INDEX(Kalender!$B$81:$B$110,MAX(1,$F11)))),2,0))</f>
        <v>0</v>
      </c>
      <c r="DJ11" s="5" t="n">
        <f aca="false">IF(Kalender!DJ11&lt;&gt;1,0,IF(AND($B11&gt;0,INDEX(Kalender!DJ$68:DJ$77,MAX(1,$B11))&gt;INDEX(Kalender!$B$68:$B$77,MAX(1,$B11))),1,0)+IF(OR(AND($C11&gt;0,INDEX(Kalender!DJ$81:DJ$110,MAX(1,$C11))&gt;INDEX(Kalender!$B$81:$B$110,MAX(1,$C11))),AND($D11&gt;0,INDEX(Kalender!DJ$81:DJ$110,MAX(1,$D11))&gt;INDEX(Kalender!$B$81:$B$110,MAX(1,$D11))),AND($E11&gt;0,INDEX(Kalender!DJ$81:DJ$110,MAX(1,$E11))&gt;INDEX(Kalender!$B$81:$B$110,MAX(1,$E11))),AND($F11&gt;0,INDEX(Kalender!DJ$81:DJ$110,MAX(1,$F11))&gt;INDEX(Kalender!$B$81:$B$110,MAX(1,$F11)))),2,0))</f>
        <v>0</v>
      </c>
      <c r="DK11" s="5" t="n">
        <f aca="false">IF(Kalender!DK11&lt;&gt;1,0,IF(AND($B11&gt;0,INDEX(Kalender!DK$68:DK$77,MAX(1,$B11))&gt;INDEX(Kalender!$B$68:$B$77,MAX(1,$B11))),1,0)+IF(OR(AND($C11&gt;0,INDEX(Kalender!DK$81:DK$110,MAX(1,$C11))&gt;INDEX(Kalender!$B$81:$B$110,MAX(1,$C11))),AND($D11&gt;0,INDEX(Kalender!DK$81:DK$110,MAX(1,$D11))&gt;INDEX(Kalender!$B$81:$B$110,MAX(1,$D11))),AND($E11&gt;0,INDEX(Kalender!DK$81:DK$110,MAX(1,$E11))&gt;INDEX(Kalender!$B$81:$B$110,MAX(1,$E11))),AND($F11&gt;0,INDEX(Kalender!DK$81:DK$110,MAX(1,$F11))&gt;INDEX(Kalender!$B$81:$B$110,MAX(1,$F11)))),2,0))</f>
        <v>0</v>
      </c>
      <c r="DL11" s="5" t="n">
        <f aca="false">IF(Kalender!DL11&lt;&gt;1,0,IF(AND($B11&gt;0,INDEX(Kalender!DL$68:DL$77,MAX(1,$B11))&gt;INDEX(Kalender!$B$68:$B$77,MAX(1,$B11))),1,0)+IF(OR(AND($C11&gt;0,INDEX(Kalender!DL$81:DL$110,MAX(1,$C11))&gt;INDEX(Kalender!$B$81:$B$110,MAX(1,$C11))),AND($D11&gt;0,INDEX(Kalender!DL$81:DL$110,MAX(1,$D11))&gt;INDEX(Kalender!$B$81:$B$110,MAX(1,$D11))),AND($E11&gt;0,INDEX(Kalender!DL$81:DL$110,MAX(1,$E11))&gt;INDEX(Kalender!$B$81:$B$110,MAX(1,$E11))),AND($F11&gt;0,INDEX(Kalender!DL$81:DL$110,MAX(1,$F11))&gt;INDEX(Kalender!$B$81:$B$110,MAX(1,$F11)))),2,0))</f>
        <v>0</v>
      </c>
      <c r="DM11" s="5" t="n">
        <f aca="false">IF(Kalender!DM11&lt;&gt;1,0,IF(AND($B11&gt;0,INDEX(Kalender!DM$68:DM$77,MAX(1,$B11))&gt;INDEX(Kalender!$B$68:$B$77,MAX(1,$B11))),1,0)+IF(OR(AND($C11&gt;0,INDEX(Kalender!DM$81:DM$110,MAX(1,$C11))&gt;INDEX(Kalender!$B$81:$B$110,MAX(1,$C11))),AND($D11&gt;0,INDEX(Kalender!DM$81:DM$110,MAX(1,$D11))&gt;INDEX(Kalender!$B$81:$B$110,MAX(1,$D11))),AND($E11&gt;0,INDEX(Kalender!DM$81:DM$110,MAX(1,$E11))&gt;INDEX(Kalender!$B$81:$B$110,MAX(1,$E11))),AND($F11&gt;0,INDEX(Kalender!DM$81:DM$110,MAX(1,$F11))&gt;INDEX(Kalender!$B$81:$B$110,MAX(1,$F11)))),2,0))</f>
        <v>0</v>
      </c>
      <c r="DN11" s="5" t="n">
        <f aca="false">IF(Kalender!DN11&lt;&gt;1,0,IF(AND($B11&gt;0,INDEX(Kalender!DN$68:DN$77,MAX(1,$B11))&gt;INDEX(Kalender!$B$68:$B$77,MAX(1,$B11))),1,0)+IF(OR(AND($C11&gt;0,INDEX(Kalender!DN$81:DN$110,MAX(1,$C11))&gt;INDEX(Kalender!$B$81:$B$110,MAX(1,$C11))),AND($D11&gt;0,INDEX(Kalender!DN$81:DN$110,MAX(1,$D11))&gt;INDEX(Kalender!$B$81:$B$110,MAX(1,$D11))),AND($E11&gt;0,INDEX(Kalender!DN$81:DN$110,MAX(1,$E11))&gt;INDEX(Kalender!$B$81:$B$110,MAX(1,$E11))),AND($F11&gt;0,INDEX(Kalender!DN$81:DN$110,MAX(1,$F11))&gt;INDEX(Kalender!$B$81:$B$110,MAX(1,$F11)))),2,0))</f>
        <v>0</v>
      </c>
      <c r="DO11" s="5" t="n">
        <f aca="false">IF(Kalender!DO11&lt;&gt;1,0,IF(AND($B11&gt;0,INDEX(Kalender!DO$68:DO$77,MAX(1,$B11))&gt;INDEX(Kalender!$B$68:$B$77,MAX(1,$B11))),1,0)+IF(OR(AND($C11&gt;0,INDEX(Kalender!DO$81:DO$110,MAX(1,$C11))&gt;INDEX(Kalender!$B$81:$B$110,MAX(1,$C11))),AND($D11&gt;0,INDEX(Kalender!DO$81:DO$110,MAX(1,$D11))&gt;INDEX(Kalender!$B$81:$B$110,MAX(1,$D11))),AND($E11&gt;0,INDEX(Kalender!DO$81:DO$110,MAX(1,$E11))&gt;INDEX(Kalender!$B$81:$B$110,MAX(1,$E11))),AND($F11&gt;0,INDEX(Kalender!DO$81:DO$110,MAX(1,$F11))&gt;INDEX(Kalender!$B$81:$B$110,MAX(1,$F11)))),2,0))</f>
        <v>0</v>
      </c>
      <c r="DP11" s="5" t="n">
        <f aca="false">IF(Kalender!DP11&lt;&gt;1,0,IF(AND($B11&gt;0,INDEX(Kalender!DP$68:DP$77,MAX(1,$B11))&gt;INDEX(Kalender!$B$68:$B$77,MAX(1,$B11))),1,0)+IF(OR(AND($C11&gt;0,INDEX(Kalender!DP$81:DP$110,MAX(1,$C11))&gt;INDEX(Kalender!$B$81:$B$110,MAX(1,$C11))),AND($D11&gt;0,INDEX(Kalender!DP$81:DP$110,MAX(1,$D11))&gt;INDEX(Kalender!$B$81:$B$110,MAX(1,$D11))),AND($E11&gt;0,INDEX(Kalender!DP$81:DP$110,MAX(1,$E11))&gt;INDEX(Kalender!$B$81:$B$110,MAX(1,$E11))),AND($F11&gt;0,INDEX(Kalender!DP$81:DP$110,MAX(1,$F11))&gt;INDEX(Kalender!$B$81:$B$110,MAX(1,$F11)))),2,0))</f>
        <v>0</v>
      </c>
      <c r="DQ11" s="5" t="n">
        <f aca="false">IF(Kalender!DQ11&lt;&gt;1,0,IF(AND($B11&gt;0,INDEX(Kalender!DQ$68:DQ$77,MAX(1,$B11))&gt;INDEX(Kalender!$B$68:$B$77,MAX(1,$B11))),1,0)+IF(OR(AND($C11&gt;0,INDEX(Kalender!DQ$81:DQ$110,MAX(1,$C11))&gt;INDEX(Kalender!$B$81:$B$110,MAX(1,$C11))),AND($D11&gt;0,INDEX(Kalender!DQ$81:DQ$110,MAX(1,$D11))&gt;INDEX(Kalender!$B$81:$B$110,MAX(1,$D11))),AND($E11&gt;0,INDEX(Kalender!DQ$81:DQ$110,MAX(1,$E11))&gt;INDEX(Kalender!$B$81:$B$110,MAX(1,$E11))),AND($F11&gt;0,INDEX(Kalender!DQ$81:DQ$110,MAX(1,$F11))&gt;INDEX(Kalender!$B$81:$B$110,MAX(1,$F11)))),2,0))</f>
        <v>0</v>
      </c>
      <c r="DR11" s="5" t="n">
        <f aca="false">IF(Kalender!DR11&lt;&gt;1,0,IF(AND($B11&gt;0,INDEX(Kalender!DR$68:DR$77,MAX(1,$B11))&gt;INDEX(Kalender!$B$68:$B$77,MAX(1,$B11))),1,0)+IF(OR(AND($C11&gt;0,INDEX(Kalender!DR$81:DR$110,MAX(1,$C11))&gt;INDEX(Kalender!$B$81:$B$110,MAX(1,$C11))),AND($D11&gt;0,INDEX(Kalender!DR$81:DR$110,MAX(1,$D11))&gt;INDEX(Kalender!$B$81:$B$110,MAX(1,$D11))),AND($E11&gt;0,INDEX(Kalender!DR$81:DR$110,MAX(1,$E11))&gt;INDEX(Kalender!$B$81:$B$110,MAX(1,$E11))),AND($F11&gt;0,INDEX(Kalender!DR$81:DR$110,MAX(1,$F11))&gt;INDEX(Kalender!$B$81:$B$110,MAX(1,$F11)))),2,0))</f>
        <v>0</v>
      </c>
      <c r="DS11" s="5" t="n">
        <f aca="false">IF(Kalender!DS11&lt;&gt;1,0,IF(AND($B11&gt;0,INDEX(Kalender!DS$68:DS$77,MAX(1,$B11))&gt;INDEX(Kalender!$B$68:$B$77,MAX(1,$B11))),1,0)+IF(OR(AND($C11&gt;0,INDEX(Kalender!DS$81:DS$110,MAX(1,$C11))&gt;INDEX(Kalender!$B$81:$B$110,MAX(1,$C11))),AND($D11&gt;0,INDEX(Kalender!DS$81:DS$110,MAX(1,$D11))&gt;INDEX(Kalender!$B$81:$B$110,MAX(1,$D11))),AND($E11&gt;0,INDEX(Kalender!DS$81:DS$110,MAX(1,$E11))&gt;INDEX(Kalender!$B$81:$B$110,MAX(1,$E11))),AND($F11&gt;0,INDEX(Kalender!DS$81:DS$110,MAX(1,$F11))&gt;INDEX(Kalender!$B$81:$B$110,MAX(1,$F11)))),2,0))</f>
        <v>0</v>
      </c>
      <c r="DT11" s="5" t="n">
        <f aca="false">IF(Kalender!DT11&lt;&gt;1,0,IF(AND($B11&gt;0,INDEX(Kalender!DT$68:DT$77,MAX(1,$B11))&gt;INDEX(Kalender!$B$68:$B$77,MAX(1,$B11))),1,0)+IF(OR(AND($C11&gt;0,INDEX(Kalender!DT$81:DT$110,MAX(1,$C11))&gt;INDEX(Kalender!$B$81:$B$110,MAX(1,$C11))),AND($D11&gt;0,INDEX(Kalender!DT$81:DT$110,MAX(1,$D11))&gt;INDEX(Kalender!$B$81:$B$110,MAX(1,$D11))),AND($E11&gt;0,INDEX(Kalender!DT$81:DT$110,MAX(1,$E11))&gt;INDEX(Kalender!$B$81:$B$110,MAX(1,$E11))),AND($F11&gt;0,INDEX(Kalender!DT$81:DT$110,MAX(1,$F11))&gt;INDEX(Kalender!$B$81:$B$110,MAX(1,$F11)))),2,0))</f>
        <v>0</v>
      </c>
      <c r="DU11" s="5" t="n">
        <f aca="false">IF(Kalender!DU11&lt;&gt;1,0,IF(AND($B11&gt;0,INDEX(Kalender!DU$68:DU$77,MAX(1,$B11))&gt;INDEX(Kalender!$B$68:$B$77,MAX(1,$B11))),1,0)+IF(OR(AND($C11&gt;0,INDEX(Kalender!DU$81:DU$110,MAX(1,$C11))&gt;INDEX(Kalender!$B$81:$B$110,MAX(1,$C11))),AND($D11&gt;0,INDEX(Kalender!DU$81:DU$110,MAX(1,$D11))&gt;INDEX(Kalender!$B$81:$B$110,MAX(1,$D11))),AND($E11&gt;0,INDEX(Kalender!DU$81:DU$110,MAX(1,$E11))&gt;INDEX(Kalender!$B$81:$B$110,MAX(1,$E11))),AND($F11&gt;0,INDEX(Kalender!DU$81:DU$110,MAX(1,$F11))&gt;INDEX(Kalender!$B$81:$B$110,MAX(1,$F11)))),2,0))</f>
        <v>0</v>
      </c>
      <c r="DV11" s="5" t="n">
        <f aca="false">IF(Kalender!DV11&lt;&gt;1,0,IF(AND($B11&gt;0,INDEX(Kalender!DV$68:DV$77,MAX(1,$B11))&gt;INDEX(Kalender!$B$68:$B$77,MAX(1,$B11))),1,0)+IF(OR(AND($C11&gt;0,INDEX(Kalender!DV$81:DV$110,MAX(1,$C11))&gt;INDEX(Kalender!$B$81:$B$110,MAX(1,$C11))),AND($D11&gt;0,INDEX(Kalender!DV$81:DV$110,MAX(1,$D11))&gt;INDEX(Kalender!$B$81:$B$110,MAX(1,$D11))),AND($E11&gt;0,INDEX(Kalender!DV$81:DV$110,MAX(1,$E11))&gt;INDEX(Kalender!$B$81:$B$110,MAX(1,$E11))),AND($F11&gt;0,INDEX(Kalender!DV$81:DV$110,MAX(1,$F11))&gt;INDEX(Kalender!$B$81:$B$110,MAX(1,$F11)))),2,0))</f>
        <v>0</v>
      </c>
      <c r="DW11" s="5" t="n">
        <f aca="false">IF(Kalender!DW11&lt;&gt;1,0,IF(AND($B11&gt;0,INDEX(Kalender!DW$68:DW$77,MAX(1,$B11))&gt;INDEX(Kalender!$B$68:$B$77,MAX(1,$B11))),1,0)+IF(OR(AND($C11&gt;0,INDEX(Kalender!DW$81:DW$110,MAX(1,$C11))&gt;INDEX(Kalender!$B$81:$B$110,MAX(1,$C11))),AND($D11&gt;0,INDEX(Kalender!DW$81:DW$110,MAX(1,$D11))&gt;INDEX(Kalender!$B$81:$B$110,MAX(1,$D11))),AND($E11&gt;0,INDEX(Kalender!DW$81:DW$110,MAX(1,$E11))&gt;INDEX(Kalender!$B$81:$B$110,MAX(1,$E11))),AND($F11&gt;0,INDEX(Kalender!DW$81:DW$110,MAX(1,$F11))&gt;INDEX(Kalender!$B$81:$B$110,MAX(1,$F11)))),2,0))</f>
        <v>0</v>
      </c>
      <c r="DX11" s="5" t="n">
        <f aca="false">IF(Kalender!DX11&lt;&gt;1,0,IF(AND($B11&gt;0,INDEX(Kalender!DX$68:DX$77,MAX(1,$B11))&gt;INDEX(Kalender!$B$68:$B$77,MAX(1,$B11))),1,0)+IF(OR(AND($C11&gt;0,INDEX(Kalender!DX$81:DX$110,MAX(1,$C11))&gt;INDEX(Kalender!$B$81:$B$110,MAX(1,$C11))),AND($D11&gt;0,INDEX(Kalender!DX$81:DX$110,MAX(1,$D11))&gt;INDEX(Kalender!$B$81:$B$110,MAX(1,$D11))),AND($E11&gt;0,INDEX(Kalender!DX$81:DX$110,MAX(1,$E11))&gt;INDEX(Kalender!$B$81:$B$110,MAX(1,$E11))),AND($F11&gt;0,INDEX(Kalender!DX$81:DX$110,MAX(1,$F11))&gt;INDEX(Kalender!$B$81:$B$110,MAX(1,$F11)))),2,0))</f>
        <v>0</v>
      </c>
      <c r="DY11" s="5" t="n">
        <f aca="false">IF(Kalender!DY11&lt;&gt;1,0,IF(AND($B11&gt;0,INDEX(Kalender!DY$68:DY$77,MAX(1,$B11))&gt;INDEX(Kalender!$B$68:$B$77,MAX(1,$B11))),1,0)+IF(OR(AND($C11&gt;0,INDEX(Kalender!DY$81:DY$110,MAX(1,$C11))&gt;INDEX(Kalender!$B$81:$B$110,MAX(1,$C11))),AND($D11&gt;0,INDEX(Kalender!DY$81:DY$110,MAX(1,$D11))&gt;INDEX(Kalender!$B$81:$B$110,MAX(1,$D11))),AND($E11&gt;0,INDEX(Kalender!DY$81:DY$110,MAX(1,$E11))&gt;INDEX(Kalender!$B$81:$B$110,MAX(1,$E11))),AND($F11&gt;0,INDEX(Kalender!DY$81:DY$110,MAX(1,$F11))&gt;INDEX(Kalender!$B$81:$B$110,MAX(1,$F11)))),2,0))</f>
        <v>0</v>
      </c>
      <c r="DZ11" s="5" t="n">
        <f aca="false">IF(Kalender!DZ11&lt;&gt;1,0,IF(AND($B11&gt;0,INDEX(Kalender!DZ$68:DZ$77,MAX(1,$B11))&gt;INDEX(Kalender!$B$68:$B$77,MAX(1,$B11))),1,0)+IF(OR(AND($C11&gt;0,INDEX(Kalender!DZ$81:DZ$110,MAX(1,$C11))&gt;INDEX(Kalender!$B$81:$B$110,MAX(1,$C11))),AND($D11&gt;0,INDEX(Kalender!DZ$81:DZ$110,MAX(1,$D11))&gt;INDEX(Kalender!$B$81:$B$110,MAX(1,$D11))),AND($E11&gt;0,INDEX(Kalender!DZ$81:DZ$110,MAX(1,$E11))&gt;INDEX(Kalender!$B$81:$B$110,MAX(1,$E11))),AND($F11&gt;0,INDEX(Kalender!DZ$81:DZ$110,MAX(1,$F11))&gt;INDEX(Kalender!$B$81:$B$110,MAX(1,$F11)))),2,0))</f>
        <v>0</v>
      </c>
      <c r="EA11" s="5" t="n">
        <f aca="false">IF(Kalender!EA11&lt;&gt;1,0,IF(AND($B11&gt;0,INDEX(Kalender!EA$68:EA$77,MAX(1,$B11))&gt;INDEX(Kalender!$B$68:$B$77,MAX(1,$B11))),1,0)+IF(OR(AND($C11&gt;0,INDEX(Kalender!EA$81:EA$110,MAX(1,$C11))&gt;INDEX(Kalender!$B$81:$B$110,MAX(1,$C11))),AND($D11&gt;0,INDEX(Kalender!EA$81:EA$110,MAX(1,$D11))&gt;INDEX(Kalender!$B$81:$B$110,MAX(1,$D11))),AND($E11&gt;0,INDEX(Kalender!EA$81:EA$110,MAX(1,$E11))&gt;INDEX(Kalender!$B$81:$B$110,MAX(1,$E11))),AND($F11&gt;0,INDEX(Kalender!EA$81:EA$110,MAX(1,$F11))&gt;INDEX(Kalender!$B$81:$B$110,MAX(1,$F11)))),2,0))</f>
        <v>0</v>
      </c>
      <c r="EB11" s="5" t="n">
        <f aca="false">IF(Kalender!EB11&lt;&gt;1,0,IF(AND($B11&gt;0,INDEX(Kalender!EB$68:EB$77,MAX(1,$B11))&gt;INDEX(Kalender!$B$68:$B$77,MAX(1,$B11))),1,0)+IF(OR(AND($C11&gt;0,INDEX(Kalender!EB$81:EB$110,MAX(1,$C11))&gt;INDEX(Kalender!$B$81:$B$110,MAX(1,$C11))),AND($D11&gt;0,INDEX(Kalender!EB$81:EB$110,MAX(1,$D11))&gt;INDEX(Kalender!$B$81:$B$110,MAX(1,$D11))),AND($E11&gt;0,INDEX(Kalender!EB$81:EB$110,MAX(1,$E11))&gt;INDEX(Kalender!$B$81:$B$110,MAX(1,$E11))),AND($F11&gt;0,INDEX(Kalender!EB$81:EB$110,MAX(1,$F11))&gt;INDEX(Kalender!$B$81:$B$110,MAX(1,$F11)))),2,0))</f>
        <v>0</v>
      </c>
      <c r="EC11" s="5" t="n">
        <f aca="false">IF(Kalender!EC11&lt;&gt;1,0,IF(AND($B11&gt;0,INDEX(Kalender!EC$68:EC$77,MAX(1,$B11))&gt;INDEX(Kalender!$B$68:$B$77,MAX(1,$B11))),1,0)+IF(OR(AND($C11&gt;0,INDEX(Kalender!EC$81:EC$110,MAX(1,$C11))&gt;INDEX(Kalender!$B$81:$B$110,MAX(1,$C11))),AND($D11&gt;0,INDEX(Kalender!EC$81:EC$110,MAX(1,$D11))&gt;INDEX(Kalender!$B$81:$B$110,MAX(1,$D11))),AND($E11&gt;0,INDEX(Kalender!EC$81:EC$110,MAX(1,$E11))&gt;INDEX(Kalender!$B$81:$B$110,MAX(1,$E11))),AND($F11&gt;0,INDEX(Kalender!EC$81:EC$110,MAX(1,$F11))&gt;INDEX(Kalender!$B$81:$B$110,MAX(1,$F11)))),2,0))</f>
        <v>0</v>
      </c>
      <c r="ED11" s="5" t="n">
        <f aca="false">IF(Kalender!ED11&lt;&gt;1,0,IF(AND($B11&gt;0,INDEX(Kalender!ED$68:ED$77,MAX(1,$B11))&gt;INDEX(Kalender!$B$68:$B$77,MAX(1,$B11))),1,0)+IF(OR(AND($C11&gt;0,INDEX(Kalender!ED$81:ED$110,MAX(1,$C11))&gt;INDEX(Kalender!$B$81:$B$110,MAX(1,$C11))),AND($D11&gt;0,INDEX(Kalender!ED$81:ED$110,MAX(1,$D11))&gt;INDEX(Kalender!$B$81:$B$110,MAX(1,$D11))),AND($E11&gt;0,INDEX(Kalender!ED$81:ED$110,MAX(1,$E11))&gt;INDEX(Kalender!$B$81:$B$110,MAX(1,$E11))),AND($F11&gt;0,INDEX(Kalender!ED$81:ED$110,MAX(1,$F11))&gt;INDEX(Kalender!$B$81:$B$110,MAX(1,$F11)))),2,0))</f>
        <v>0</v>
      </c>
      <c r="EE11" s="5" t="n">
        <f aca="false">IF(Kalender!EE11&lt;&gt;1,0,IF(AND($B11&gt;0,INDEX(Kalender!EE$68:EE$77,MAX(1,$B11))&gt;INDEX(Kalender!$B$68:$B$77,MAX(1,$B11))),1,0)+IF(OR(AND($C11&gt;0,INDEX(Kalender!EE$81:EE$110,MAX(1,$C11))&gt;INDEX(Kalender!$B$81:$B$110,MAX(1,$C11))),AND($D11&gt;0,INDEX(Kalender!EE$81:EE$110,MAX(1,$D11))&gt;INDEX(Kalender!$B$81:$B$110,MAX(1,$D11))),AND($E11&gt;0,INDEX(Kalender!EE$81:EE$110,MAX(1,$E11))&gt;INDEX(Kalender!$B$81:$B$110,MAX(1,$E11))),AND($F11&gt;0,INDEX(Kalender!EE$81:EE$110,MAX(1,$F11))&gt;INDEX(Kalender!$B$81:$B$110,MAX(1,$F11)))),2,0))</f>
        <v>0</v>
      </c>
      <c r="EF11" s="5" t="n">
        <f aca="false">IF(Kalender!EF11&lt;&gt;1,0,IF(AND($B11&gt;0,INDEX(Kalender!EF$68:EF$77,MAX(1,$B11))&gt;INDEX(Kalender!$B$68:$B$77,MAX(1,$B11))),1,0)+IF(OR(AND($C11&gt;0,INDEX(Kalender!EF$81:EF$110,MAX(1,$C11))&gt;INDEX(Kalender!$B$81:$B$110,MAX(1,$C11))),AND($D11&gt;0,INDEX(Kalender!EF$81:EF$110,MAX(1,$D11))&gt;INDEX(Kalender!$B$81:$B$110,MAX(1,$D11))),AND($E11&gt;0,INDEX(Kalender!EF$81:EF$110,MAX(1,$E11))&gt;INDEX(Kalender!$B$81:$B$110,MAX(1,$E11))),AND($F11&gt;0,INDEX(Kalender!EF$81:EF$110,MAX(1,$F11))&gt;INDEX(Kalender!$B$81:$B$110,MAX(1,$F11)))),2,0))</f>
        <v>0</v>
      </c>
      <c r="EG11" s="5" t="n">
        <f aca="false">IF(Kalender!EG11&lt;&gt;1,0,IF(AND($B11&gt;0,INDEX(Kalender!EG$68:EG$77,MAX(1,$B11))&gt;INDEX(Kalender!$B$68:$B$77,MAX(1,$B11))),1,0)+IF(OR(AND($C11&gt;0,INDEX(Kalender!EG$81:EG$110,MAX(1,$C11))&gt;INDEX(Kalender!$B$81:$B$110,MAX(1,$C11))),AND($D11&gt;0,INDEX(Kalender!EG$81:EG$110,MAX(1,$D11))&gt;INDEX(Kalender!$B$81:$B$110,MAX(1,$D11))),AND($E11&gt;0,INDEX(Kalender!EG$81:EG$110,MAX(1,$E11))&gt;INDEX(Kalender!$B$81:$B$110,MAX(1,$E11))),AND($F11&gt;0,INDEX(Kalender!EG$81:EG$110,MAX(1,$F11))&gt;INDEX(Kalender!$B$81:$B$110,MAX(1,$F11)))),2,0))</f>
        <v>0</v>
      </c>
      <c r="EH11" s="5" t="n">
        <f aca="false">IF(Kalender!EH11&lt;&gt;1,0,IF(AND($B11&gt;0,INDEX(Kalender!EH$68:EH$77,MAX(1,$B11))&gt;INDEX(Kalender!$B$68:$B$77,MAX(1,$B11))),1,0)+IF(OR(AND($C11&gt;0,INDEX(Kalender!EH$81:EH$110,MAX(1,$C11))&gt;INDEX(Kalender!$B$81:$B$110,MAX(1,$C11))),AND($D11&gt;0,INDEX(Kalender!EH$81:EH$110,MAX(1,$D11))&gt;INDEX(Kalender!$B$81:$B$110,MAX(1,$D11))),AND($E11&gt;0,INDEX(Kalender!EH$81:EH$110,MAX(1,$E11))&gt;INDEX(Kalender!$B$81:$B$110,MAX(1,$E11))),AND($F11&gt;0,INDEX(Kalender!EH$81:EH$110,MAX(1,$F11))&gt;INDEX(Kalender!$B$81:$B$110,MAX(1,$F11)))),2,0))</f>
        <v>0</v>
      </c>
      <c r="EI11" s="5" t="n">
        <f aca="false">IF(Kalender!EI11&lt;&gt;1,0,IF(AND($B11&gt;0,INDEX(Kalender!EI$68:EI$77,MAX(1,$B11))&gt;INDEX(Kalender!$B$68:$B$77,MAX(1,$B11))),1,0)+IF(OR(AND($C11&gt;0,INDEX(Kalender!EI$81:EI$110,MAX(1,$C11))&gt;INDEX(Kalender!$B$81:$B$110,MAX(1,$C11))),AND($D11&gt;0,INDEX(Kalender!EI$81:EI$110,MAX(1,$D11))&gt;INDEX(Kalender!$B$81:$B$110,MAX(1,$D11))),AND($E11&gt;0,INDEX(Kalender!EI$81:EI$110,MAX(1,$E11))&gt;INDEX(Kalender!$B$81:$B$110,MAX(1,$E11))),AND($F11&gt;0,INDEX(Kalender!EI$81:EI$110,MAX(1,$F11))&gt;INDEX(Kalender!$B$81:$B$110,MAX(1,$F11)))),2,0))</f>
        <v>0</v>
      </c>
      <c r="EJ11" s="5" t="n">
        <f aca="false">IF(Kalender!EJ11&lt;&gt;1,0,IF(AND($B11&gt;0,INDEX(Kalender!EJ$68:EJ$77,MAX(1,$B11))&gt;INDEX(Kalender!$B$68:$B$77,MAX(1,$B11))),1,0)+IF(OR(AND($C11&gt;0,INDEX(Kalender!EJ$81:EJ$110,MAX(1,$C11))&gt;INDEX(Kalender!$B$81:$B$110,MAX(1,$C11))),AND($D11&gt;0,INDEX(Kalender!EJ$81:EJ$110,MAX(1,$D11))&gt;INDEX(Kalender!$B$81:$B$110,MAX(1,$D11))),AND($E11&gt;0,INDEX(Kalender!EJ$81:EJ$110,MAX(1,$E11))&gt;INDEX(Kalender!$B$81:$B$110,MAX(1,$E11))),AND($F11&gt;0,INDEX(Kalender!EJ$81:EJ$110,MAX(1,$F11))&gt;INDEX(Kalender!$B$81:$B$110,MAX(1,$F11)))),2,0))</f>
        <v>0</v>
      </c>
      <c r="EK11" s="5" t="n">
        <f aca="false">IF(Kalender!EK11&lt;&gt;1,0,IF(AND($B11&gt;0,INDEX(Kalender!EK$68:EK$77,MAX(1,$B11))&gt;INDEX(Kalender!$B$68:$B$77,MAX(1,$B11))),1,0)+IF(OR(AND($C11&gt;0,INDEX(Kalender!EK$81:EK$110,MAX(1,$C11))&gt;INDEX(Kalender!$B$81:$B$110,MAX(1,$C11))),AND($D11&gt;0,INDEX(Kalender!EK$81:EK$110,MAX(1,$D11))&gt;INDEX(Kalender!$B$81:$B$110,MAX(1,$D11))),AND($E11&gt;0,INDEX(Kalender!EK$81:EK$110,MAX(1,$E11))&gt;INDEX(Kalender!$B$81:$B$110,MAX(1,$E11))),AND($F11&gt;0,INDEX(Kalender!EK$81:EK$110,MAX(1,$F11))&gt;INDEX(Kalender!$B$81:$B$110,MAX(1,$F11)))),2,0))</f>
        <v>0</v>
      </c>
      <c r="EL11" s="5" t="n">
        <f aca="false">IF(Kalender!EL11&lt;&gt;1,0,IF(AND($B11&gt;0,INDEX(Kalender!EL$68:EL$77,MAX(1,$B11))&gt;INDEX(Kalender!$B$68:$B$77,MAX(1,$B11))),1,0)+IF(OR(AND($C11&gt;0,INDEX(Kalender!EL$81:EL$110,MAX(1,$C11))&gt;INDEX(Kalender!$B$81:$B$110,MAX(1,$C11))),AND($D11&gt;0,INDEX(Kalender!EL$81:EL$110,MAX(1,$D11))&gt;INDEX(Kalender!$B$81:$B$110,MAX(1,$D11))),AND($E11&gt;0,INDEX(Kalender!EL$81:EL$110,MAX(1,$E11))&gt;INDEX(Kalender!$B$81:$B$110,MAX(1,$E11))),AND($F11&gt;0,INDEX(Kalender!EL$81:EL$110,MAX(1,$F11))&gt;INDEX(Kalender!$B$81:$B$110,MAX(1,$F11)))),2,0))</f>
        <v>0</v>
      </c>
      <c r="EM11" s="5" t="n">
        <f aca="false">IF(Kalender!EM11&lt;&gt;1,0,IF(AND($B11&gt;0,INDEX(Kalender!EM$68:EM$77,MAX(1,$B11))&gt;INDEX(Kalender!$B$68:$B$77,MAX(1,$B11))),1,0)+IF(OR(AND($C11&gt;0,INDEX(Kalender!EM$81:EM$110,MAX(1,$C11))&gt;INDEX(Kalender!$B$81:$B$110,MAX(1,$C11))),AND($D11&gt;0,INDEX(Kalender!EM$81:EM$110,MAX(1,$D11))&gt;INDEX(Kalender!$B$81:$B$110,MAX(1,$D11))),AND($E11&gt;0,INDEX(Kalender!EM$81:EM$110,MAX(1,$E11))&gt;INDEX(Kalender!$B$81:$B$110,MAX(1,$E11))),AND($F11&gt;0,INDEX(Kalender!EM$81:EM$110,MAX(1,$F11))&gt;INDEX(Kalender!$B$81:$B$110,MAX(1,$F11)))),2,0))</f>
        <v>0</v>
      </c>
      <c r="EN11" s="5" t="n">
        <f aca="false">IF(Kalender!EN11&lt;&gt;1,0,IF(AND($B11&gt;0,INDEX(Kalender!EN$68:EN$77,MAX(1,$B11))&gt;INDEX(Kalender!$B$68:$B$77,MAX(1,$B11))),1,0)+IF(OR(AND($C11&gt;0,INDEX(Kalender!EN$81:EN$110,MAX(1,$C11))&gt;INDEX(Kalender!$B$81:$B$110,MAX(1,$C11))),AND($D11&gt;0,INDEX(Kalender!EN$81:EN$110,MAX(1,$D11))&gt;INDEX(Kalender!$B$81:$B$110,MAX(1,$D11))),AND($E11&gt;0,INDEX(Kalender!EN$81:EN$110,MAX(1,$E11))&gt;INDEX(Kalender!$B$81:$B$110,MAX(1,$E11))),AND($F11&gt;0,INDEX(Kalender!EN$81:EN$110,MAX(1,$F11))&gt;INDEX(Kalender!$B$81:$B$110,MAX(1,$F11)))),2,0))</f>
        <v>0</v>
      </c>
      <c r="EO11" s="5" t="n">
        <f aca="false">IF(Kalender!EO11&lt;&gt;1,0,IF(AND($B11&gt;0,INDEX(Kalender!EO$68:EO$77,MAX(1,$B11))&gt;INDEX(Kalender!$B$68:$B$77,MAX(1,$B11))),1,0)+IF(OR(AND($C11&gt;0,INDEX(Kalender!EO$81:EO$110,MAX(1,$C11))&gt;INDEX(Kalender!$B$81:$B$110,MAX(1,$C11))),AND($D11&gt;0,INDEX(Kalender!EO$81:EO$110,MAX(1,$D11))&gt;INDEX(Kalender!$B$81:$B$110,MAX(1,$D11))),AND($E11&gt;0,INDEX(Kalender!EO$81:EO$110,MAX(1,$E11))&gt;INDEX(Kalender!$B$81:$B$110,MAX(1,$E11))),AND($F11&gt;0,INDEX(Kalender!EO$81:EO$110,MAX(1,$F11))&gt;INDEX(Kalender!$B$81:$B$110,MAX(1,$F11)))),2,0))</f>
        <v>0</v>
      </c>
      <c r="EP11" s="5" t="n">
        <f aca="false">IF(Kalender!EP11&lt;&gt;1,0,IF(AND($B11&gt;0,INDEX(Kalender!EP$68:EP$77,MAX(1,$B11))&gt;INDEX(Kalender!$B$68:$B$77,MAX(1,$B11))),1,0)+IF(OR(AND($C11&gt;0,INDEX(Kalender!EP$81:EP$110,MAX(1,$C11))&gt;INDEX(Kalender!$B$81:$B$110,MAX(1,$C11))),AND($D11&gt;0,INDEX(Kalender!EP$81:EP$110,MAX(1,$D11))&gt;INDEX(Kalender!$B$81:$B$110,MAX(1,$D11))),AND($E11&gt;0,INDEX(Kalender!EP$81:EP$110,MAX(1,$E11))&gt;INDEX(Kalender!$B$81:$B$110,MAX(1,$E11))),AND($F11&gt;0,INDEX(Kalender!EP$81:EP$110,MAX(1,$F11))&gt;INDEX(Kalender!$B$81:$B$110,MAX(1,$F11)))),2,0))</f>
        <v>0</v>
      </c>
      <c r="EQ11" s="5" t="n">
        <f aca="false">IF(Kalender!EQ11&lt;&gt;1,0,IF(AND($B11&gt;0,INDEX(Kalender!EQ$68:EQ$77,MAX(1,$B11))&gt;INDEX(Kalender!$B$68:$B$77,MAX(1,$B11))),1,0)+IF(OR(AND($C11&gt;0,INDEX(Kalender!EQ$81:EQ$110,MAX(1,$C11))&gt;INDEX(Kalender!$B$81:$B$110,MAX(1,$C11))),AND($D11&gt;0,INDEX(Kalender!EQ$81:EQ$110,MAX(1,$D11))&gt;INDEX(Kalender!$B$81:$B$110,MAX(1,$D11))),AND($E11&gt;0,INDEX(Kalender!EQ$81:EQ$110,MAX(1,$E11))&gt;INDEX(Kalender!$B$81:$B$110,MAX(1,$E11))),AND($F11&gt;0,INDEX(Kalender!EQ$81:EQ$110,MAX(1,$F11))&gt;INDEX(Kalender!$B$81:$B$110,MAX(1,$F11)))),2,0))</f>
        <v>0</v>
      </c>
      <c r="ER11" s="5" t="n">
        <f aca="false">IF(Kalender!ER11&lt;&gt;1,0,IF(AND($B11&gt;0,INDEX(Kalender!ER$68:ER$77,MAX(1,$B11))&gt;INDEX(Kalender!$B$68:$B$77,MAX(1,$B11))),1,0)+IF(OR(AND($C11&gt;0,INDEX(Kalender!ER$81:ER$110,MAX(1,$C11))&gt;INDEX(Kalender!$B$81:$B$110,MAX(1,$C11))),AND($D11&gt;0,INDEX(Kalender!ER$81:ER$110,MAX(1,$D11))&gt;INDEX(Kalender!$B$81:$B$110,MAX(1,$D11))),AND($E11&gt;0,INDEX(Kalender!ER$81:ER$110,MAX(1,$E11))&gt;INDEX(Kalender!$B$81:$B$110,MAX(1,$E11))),AND($F11&gt;0,INDEX(Kalender!ER$81:ER$110,MAX(1,$F11))&gt;INDEX(Kalender!$B$81:$B$110,MAX(1,$F11)))),2,0))</f>
        <v>0</v>
      </c>
      <c r="ES11" s="5" t="n">
        <f aca="false">IF(Kalender!ES11&lt;&gt;1,0,IF(AND($B11&gt;0,INDEX(Kalender!ES$68:ES$77,MAX(1,$B11))&gt;INDEX(Kalender!$B$68:$B$77,MAX(1,$B11))),1,0)+IF(OR(AND($C11&gt;0,INDEX(Kalender!ES$81:ES$110,MAX(1,$C11))&gt;INDEX(Kalender!$B$81:$B$110,MAX(1,$C11))),AND($D11&gt;0,INDEX(Kalender!ES$81:ES$110,MAX(1,$D11))&gt;INDEX(Kalender!$B$81:$B$110,MAX(1,$D11))),AND($E11&gt;0,INDEX(Kalender!ES$81:ES$110,MAX(1,$E11))&gt;INDEX(Kalender!$B$81:$B$110,MAX(1,$E11))),AND($F11&gt;0,INDEX(Kalender!ES$81:ES$110,MAX(1,$F11))&gt;INDEX(Kalender!$B$81:$B$110,MAX(1,$F11)))),2,0))</f>
        <v>0</v>
      </c>
      <c r="ET11" s="5" t="n">
        <f aca="false">IF(Kalender!ET11&lt;&gt;1,0,IF(AND($B11&gt;0,INDEX(Kalender!ET$68:ET$77,MAX(1,$B11))&gt;INDEX(Kalender!$B$68:$B$77,MAX(1,$B11))),1,0)+IF(OR(AND($C11&gt;0,INDEX(Kalender!ET$81:ET$110,MAX(1,$C11))&gt;INDEX(Kalender!$B$81:$B$110,MAX(1,$C11))),AND($D11&gt;0,INDEX(Kalender!ET$81:ET$110,MAX(1,$D11))&gt;INDEX(Kalender!$B$81:$B$110,MAX(1,$D11))),AND($E11&gt;0,INDEX(Kalender!ET$81:ET$110,MAX(1,$E11))&gt;INDEX(Kalender!$B$81:$B$110,MAX(1,$E11))),AND($F11&gt;0,INDEX(Kalender!ET$81:ET$110,MAX(1,$F11))&gt;INDEX(Kalender!$B$81:$B$110,MAX(1,$F11)))),2,0))</f>
        <v>0</v>
      </c>
      <c r="EU11" s="5" t="n">
        <f aca="false">IF(Kalender!EU11&lt;&gt;1,0,IF(AND($B11&gt;0,INDEX(Kalender!EU$68:EU$77,MAX(1,$B11))&gt;INDEX(Kalender!$B$68:$B$77,MAX(1,$B11))),1,0)+IF(OR(AND($C11&gt;0,INDEX(Kalender!EU$81:EU$110,MAX(1,$C11))&gt;INDEX(Kalender!$B$81:$B$110,MAX(1,$C11))),AND($D11&gt;0,INDEX(Kalender!EU$81:EU$110,MAX(1,$D11))&gt;INDEX(Kalender!$B$81:$B$110,MAX(1,$D11))),AND($E11&gt;0,INDEX(Kalender!EU$81:EU$110,MAX(1,$E11))&gt;INDEX(Kalender!$B$81:$B$110,MAX(1,$E11))),AND($F11&gt;0,INDEX(Kalender!EU$81:EU$110,MAX(1,$F11))&gt;INDEX(Kalender!$B$81:$B$110,MAX(1,$F11)))),2,0))</f>
        <v>0</v>
      </c>
      <c r="EV11" s="5" t="n">
        <f aca="false">IF(Kalender!EV11&lt;&gt;1,0,IF(AND($B11&gt;0,INDEX(Kalender!EV$68:EV$77,MAX(1,$B11))&gt;INDEX(Kalender!$B$68:$B$77,MAX(1,$B11))),1,0)+IF(OR(AND($C11&gt;0,INDEX(Kalender!EV$81:EV$110,MAX(1,$C11))&gt;INDEX(Kalender!$B$81:$B$110,MAX(1,$C11))),AND($D11&gt;0,INDEX(Kalender!EV$81:EV$110,MAX(1,$D11))&gt;INDEX(Kalender!$B$81:$B$110,MAX(1,$D11))),AND($E11&gt;0,INDEX(Kalender!EV$81:EV$110,MAX(1,$E11))&gt;INDEX(Kalender!$B$81:$B$110,MAX(1,$E11))),AND($F11&gt;0,INDEX(Kalender!EV$81:EV$110,MAX(1,$F11))&gt;INDEX(Kalender!$B$81:$B$110,MAX(1,$F11)))),2,0))</f>
        <v>0</v>
      </c>
      <c r="EW11" s="5" t="n">
        <f aca="false">IF(Kalender!EW11&lt;&gt;1,0,IF(AND($B11&gt;0,INDEX(Kalender!EW$68:EW$77,MAX(1,$B11))&gt;INDEX(Kalender!$B$68:$B$77,MAX(1,$B11))),1,0)+IF(OR(AND($C11&gt;0,INDEX(Kalender!EW$81:EW$110,MAX(1,$C11))&gt;INDEX(Kalender!$B$81:$B$110,MAX(1,$C11))),AND($D11&gt;0,INDEX(Kalender!EW$81:EW$110,MAX(1,$D11))&gt;INDEX(Kalender!$B$81:$B$110,MAX(1,$D11))),AND($E11&gt;0,INDEX(Kalender!EW$81:EW$110,MAX(1,$E11))&gt;INDEX(Kalender!$B$81:$B$110,MAX(1,$E11))),AND($F11&gt;0,INDEX(Kalender!EW$81:EW$110,MAX(1,$F11))&gt;INDEX(Kalender!$B$81:$B$110,MAX(1,$F11)))),2,0))</f>
        <v>0</v>
      </c>
      <c r="EX11" s="5" t="n">
        <f aca="false">IF(Kalender!EX11&lt;&gt;1,0,IF(AND($B11&gt;0,INDEX(Kalender!EX$68:EX$77,MAX(1,$B11))&gt;INDEX(Kalender!$B$68:$B$77,MAX(1,$B11))),1,0)+IF(OR(AND($C11&gt;0,INDEX(Kalender!EX$81:EX$110,MAX(1,$C11))&gt;INDEX(Kalender!$B$81:$B$110,MAX(1,$C11))),AND($D11&gt;0,INDEX(Kalender!EX$81:EX$110,MAX(1,$D11))&gt;INDEX(Kalender!$B$81:$B$110,MAX(1,$D11))),AND($E11&gt;0,INDEX(Kalender!EX$81:EX$110,MAX(1,$E11))&gt;INDEX(Kalender!$B$81:$B$110,MAX(1,$E11))),AND($F11&gt;0,INDEX(Kalender!EX$81:EX$110,MAX(1,$F11))&gt;INDEX(Kalender!$B$81:$B$110,MAX(1,$F11)))),2,0))</f>
        <v>0</v>
      </c>
      <c r="EY11" s="5" t="n">
        <f aca="false">IF(Kalender!EY11&lt;&gt;1,0,IF(AND($B11&gt;0,INDEX(Kalender!EY$68:EY$77,MAX(1,$B11))&gt;INDEX(Kalender!$B$68:$B$77,MAX(1,$B11))),1,0)+IF(OR(AND($C11&gt;0,INDEX(Kalender!EY$81:EY$110,MAX(1,$C11))&gt;INDEX(Kalender!$B$81:$B$110,MAX(1,$C11))),AND($D11&gt;0,INDEX(Kalender!EY$81:EY$110,MAX(1,$D11))&gt;INDEX(Kalender!$B$81:$B$110,MAX(1,$D11))),AND($E11&gt;0,INDEX(Kalender!EY$81:EY$110,MAX(1,$E11))&gt;INDEX(Kalender!$B$81:$B$110,MAX(1,$E11))),AND($F11&gt;0,INDEX(Kalender!EY$81:EY$110,MAX(1,$F11))&gt;INDEX(Kalender!$B$81:$B$110,MAX(1,$F11)))),2,0))</f>
        <v>0</v>
      </c>
      <c r="EZ11" s="5" t="n">
        <f aca="false">IF(Kalender!EZ11&lt;&gt;1,0,IF(AND($B11&gt;0,INDEX(Kalender!EZ$68:EZ$77,MAX(1,$B11))&gt;INDEX(Kalender!$B$68:$B$77,MAX(1,$B11))),1,0)+IF(OR(AND($C11&gt;0,INDEX(Kalender!EZ$81:EZ$110,MAX(1,$C11))&gt;INDEX(Kalender!$B$81:$B$110,MAX(1,$C11))),AND($D11&gt;0,INDEX(Kalender!EZ$81:EZ$110,MAX(1,$D11))&gt;INDEX(Kalender!$B$81:$B$110,MAX(1,$D11))),AND($E11&gt;0,INDEX(Kalender!EZ$81:EZ$110,MAX(1,$E11))&gt;INDEX(Kalender!$B$81:$B$110,MAX(1,$E11))),AND($F11&gt;0,INDEX(Kalender!EZ$81:EZ$110,MAX(1,$F11))&gt;INDEX(Kalender!$B$81:$B$110,MAX(1,$F11)))),2,0))</f>
        <v>0</v>
      </c>
      <c r="FA11" s="5" t="n">
        <f aca="false">IF(Kalender!FA11&lt;&gt;1,0,IF(AND($B11&gt;0,INDEX(Kalender!FA$68:FA$77,MAX(1,$B11))&gt;INDEX(Kalender!$B$68:$B$77,MAX(1,$B11))),1,0)+IF(OR(AND($C11&gt;0,INDEX(Kalender!FA$81:FA$110,MAX(1,$C11))&gt;INDEX(Kalender!$B$81:$B$110,MAX(1,$C11))),AND($D11&gt;0,INDEX(Kalender!FA$81:FA$110,MAX(1,$D11))&gt;INDEX(Kalender!$B$81:$B$110,MAX(1,$D11))),AND($E11&gt;0,INDEX(Kalender!FA$81:FA$110,MAX(1,$E11))&gt;INDEX(Kalender!$B$81:$B$110,MAX(1,$E11))),AND($F11&gt;0,INDEX(Kalender!FA$81:FA$110,MAX(1,$F11))&gt;INDEX(Kalender!$B$81:$B$110,MAX(1,$F11)))),2,0))</f>
        <v>0</v>
      </c>
      <c r="FB11" s="5" t="n">
        <f aca="false">IF(Kalender!FB11&lt;&gt;1,0,IF(AND($B11&gt;0,INDEX(Kalender!FB$68:FB$77,MAX(1,$B11))&gt;INDEX(Kalender!$B$68:$B$77,MAX(1,$B11))),1,0)+IF(OR(AND($C11&gt;0,INDEX(Kalender!FB$81:FB$110,MAX(1,$C11))&gt;INDEX(Kalender!$B$81:$B$110,MAX(1,$C11))),AND($D11&gt;0,INDEX(Kalender!FB$81:FB$110,MAX(1,$D11))&gt;INDEX(Kalender!$B$81:$B$110,MAX(1,$D11))),AND($E11&gt;0,INDEX(Kalender!FB$81:FB$110,MAX(1,$E11))&gt;INDEX(Kalender!$B$81:$B$110,MAX(1,$E11))),AND($F11&gt;0,INDEX(Kalender!FB$81:FB$110,MAX(1,$F11))&gt;INDEX(Kalender!$B$81:$B$110,MAX(1,$F11)))),2,0))</f>
        <v>0</v>
      </c>
      <c r="FC11" s="5" t="n">
        <f aca="false">IF(Kalender!FC11&lt;&gt;1,0,IF(AND($B11&gt;0,INDEX(Kalender!FC$68:FC$77,MAX(1,$B11))&gt;INDEX(Kalender!$B$68:$B$77,MAX(1,$B11))),1,0)+IF(OR(AND($C11&gt;0,INDEX(Kalender!FC$81:FC$110,MAX(1,$C11))&gt;INDEX(Kalender!$B$81:$B$110,MAX(1,$C11))),AND($D11&gt;0,INDEX(Kalender!FC$81:FC$110,MAX(1,$D11))&gt;INDEX(Kalender!$B$81:$B$110,MAX(1,$D11))),AND($E11&gt;0,INDEX(Kalender!FC$81:FC$110,MAX(1,$E11))&gt;INDEX(Kalender!$B$81:$B$110,MAX(1,$E11))),AND($F11&gt;0,INDEX(Kalender!FC$81:FC$110,MAX(1,$F11))&gt;INDEX(Kalender!$B$81:$B$110,MAX(1,$F11)))),2,0))</f>
        <v>0</v>
      </c>
      <c r="FD11" s="5" t="n">
        <f aca="false">IF(Kalender!FD11&lt;&gt;1,0,IF(AND($B11&gt;0,INDEX(Kalender!FD$68:FD$77,MAX(1,$B11))&gt;INDEX(Kalender!$B$68:$B$77,MAX(1,$B11))),1,0)+IF(OR(AND($C11&gt;0,INDEX(Kalender!FD$81:FD$110,MAX(1,$C11))&gt;INDEX(Kalender!$B$81:$B$110,MAX(1,$C11))),AND($D11&gt;0,INDEX(Kalender!FD$81:FD$110,MAX(1,$D11))&gt;INDEX(Kalender!$B$81:$B$110,MAX(1,$D11))),AND($E11&gt;0,INDEX(Kalender!FD$81:FD$110,MAX(1,$E11))&gt;INDEX(Kalender!$B$81:$B$110,MAX(1,$E11))),AND($F11&gt;0,INDEX(Kalender!FD$81:FD$110,MAX(1,$F11))&gt;INDEX(Kalender!$B$81:$B$110,MAX(1,$F11)))),2,0))</f>
        <v>0</v>
      </c>
      <c r="FE11" s="5" t="n">
        <f aca="false">IF(Kalender!FE11&lt;&gt;1,0,IF(AND($B11&gt;0,INDEX(Kalender!FE$68:FE$77,MAX(1,$B11))&gt;INDEX(Kalender!$B$68:$B$77,MAX(1,$B11))),1,0)+IF(OR(AND($C11&gt;0,INDEX(Kalender!FE$81:FE$110,MAX(1,$C11))&gt;INDEX(Kalender!$B$81:$B$110,MAX(1,$C11))),AND($D11&gt;0,INDEX(Kalender!FE$81:FE$110,MAX(1,$D11))&gt;INDEX(Kalender!$B$81:$B$110,MAX(1,$D11))),AND($E11&gt;0,INDEX(Kalender!FE$81:FE$110,MAX(1,$E11))&gt;INDEX(Kalender!$B$81:$B$110,MAX(1,$E11))),AND($F11&gt;0,INDEX(Kalender!FE$81:FE$110,MAX(1,$F11))&gt;INDEX(Kalender!$B$81:$B$110,MAX(1,$F11)))),2,0))</f>
        <v>0</v>
      </c>
      <c r="FF11" s="5" t="n">
        <f aca="false">IF(Kalender!FF11&lt;&gt;1,0,IF(AND($B11&gt;0,INDEX(Kalender!FF$68:FF$77,MAX(1,$B11))&gt;INDEX(Kalender!$B$68:$B$77,MAX(1,$B11))),1,0)+IF(OR(AND($C11&gt;0,INDEX(Kalender!FF$81:FF$110,MAX(1,$C11))&gt;INDEX(Kalender!$B$81:$B$110,MAX(1,$C11))),AND($D11&gt;0,INDEX(Kalender!FF$81:FF$110,MAX(1,$D11))&gt;INDEX(Kalender!$B$81:$B$110,MAX(1,$D11))),AND($E11&gt;0,INDEX(Kalender!FF$81:FF$110,MAX(1,$E11))&gt;INDEX(Kalender!$B$81:$B$110,MAX(1,$E11))),AND($F11&gt;0,INDEX(Kalender!FF$81:FF$110,MAX(1,$F11))&gt;INDEX(Kalender!$B$81:$B$110,MAX(1,$F11)))),2,0))</f>
        <v>0</v>
      </c>
      <c r="FG11" s="5" t="n">
        <f aca="false">IF(Kalender!FG11&lt;&gt;1,0,IF(AND($B11&gt;0,INDEX(Kalender!FG$68:FG$77,MAX(1,$B11))&gt;INDEX(Kalender!$B$68:$B$77,MAX(1,$B11))),1,0)+IF(OR(AND($C11&gt;0,INDEX(Kalender!FG$81:FG$110,MAX(1,$C11))&gt;INDEX(Kalender!$B$81:$B$110,MAX(1,$C11))),AND($D11&gt;0,INDEX(Kalender!FG$81:FG$110,MAX(1,$D11))&gt;INDEX(Kalender!$B$81:$B$110,MAX(1,$D11))),AND($E11&gt;0,INDEX(Kalender!FG$81:FG$110,MAX(1,$E11))&gt;INDEX(Kalender!$B$81:$B$110,MAX(1,$E11))),AND($F11&gt;0,INDEX(Kalender!FG$81:FG$110,MAX(1,$F11))&gt;INDEX(Kalender!$B$81:$B$110,MAX(1,$F11)))),2,0))</f>
        <v>0</v>
      </c>
      <c r="FH11" s="5" t="n">
        <f aca="false">IF(Kalender!FH11&lt;&gt;1,0,IF(AND($B11&gt;0,INDEX(Kalender!FH$68:FH$77,MAX(1,$B11))&gt;INDEX(Kalender!$B$68:$B$77,MAX(1,$B11))),1,0)+IF(OR(AND($C11&gt;0,INDEX(Kalender!FH$81:FH$110,MAX(1,$C11))&gt;INDEX(Kalender!$B$81:$B$110,MAX(1,$C11))),AND($D11&gt;0,INDEX(Kalender!FH$81:FH$110,MAX(1,$D11))&gt;INDEX(Kalender!$B$81:$B$110,MAX(1,$D11))),AND($E11&gt;0,INDEX(Kalender!FH$81:FH$110,MAX(1,$E11))&gt;INDEX(Kalender!$B$81:$B$110,MAX(1,$E11))),AND($F11&gt;0,INDEX(Kalender!FH$81:FH$110,MAX(1,$F11))&gt;INDEX(Kalender!$B$81:$B$110,MAX(1,$F11)))),2,0))</f>
        <v>0</v>
      </c>
      <c r="FI11" s="5" t="n">
        <f aca="false">IF(Kalender!FI11&lt;&gt;1,0,IF(AND($B11&gt;0,INDEX(Kalender!FI$68:FI$77,MAX(1,$B11))&gt;INDEX(Kalender!$B$68:$B$77,MAX(1,$B11))),1,0)+IF(OR(AND($C11&gt;0,INDEX(Kalender!FI$81:FI$110,MAX(1,$C11))&gt;INDEX(Kalender!$B$81:$B$110,MAX(1,$C11))),AND($D11&gt;0,INDEX(Kalender!FI$81:FI$110,MAX(1,$D11))&gt;INDEX(Kalender!$B$81:$B$110,MAX(1,$D11))),AND($E11&gt;0,INDEX(Kalender!FI$81:FI$110,MAX(1,$E11))&gt;INDEX(Kalender!$B$81:$B$110,MAX(1,$E11))),AND($F11&gt;0,INDEX(Kalender!FI$81:FI$110,MAX(1,$F11))&gt;INDEX(Kalender!$B$81:$B$110,MAX(1,$F11)))),2,0))</f>
        <v>0</v>
      </c>
      <c r="FJ11" s="5" t="n">
        <f aca="false">IF(Kalender!FJ11&lt;&gt;1,0,IF(AND($B11&gt;0,INDEX(Kalender!FJ$68:FJ$77,MAX(1,$B11))&gt;INDEX(Kalender!$B$68:$B$77,MAX(1,$B11))),1,0)+IF(OR(AND($C11&gt;0,INDEX(Kalender!FJ$81:FJ$110,MAX(1,$C11))&gt;INDEX(Kalender!$B$81:$B$110,MAX(1,$C11))),AND($D11&gt;0,INDEX(Kalender!FJ$81:FJ$110,MAX(1,$D11))&gt;INDEX(Kalender!$B$81:$B$110,MAX(1,$D11))),AND($E11&gt;0,INDEX(Kalender!FJ$81:FJ$110,MAX(1,$E11))&gt;INDEX(Kalender!$B$81:$B$110,MAX(1,$E11))),AND($F11&gt;0,INDEX(Kalender!FJ$81:FJ$110,MAX(1,$F11))&gt;INDEX(Kalender!$B$81:$B$110,MAX(1,$F11)))),2,0))</f>
        <v>0</v>
      </c>
      <c r="FK11" s="5" t="n">
        <f aca="false">IF(Kalender!FK11&lt;&gt;1,0,IF(AND($B11&gt;0,INDEX(Kalender!FK$68:FK$77,MAX(1,$B11))&gt;INDEX(Kalender!$B$68:$B$77,MAX(1,$B11))),1,0)+IF(OR(AND($C11&gt;0,INDEX(Kalender!FK$81:FK$110,MAX(1,$C11))&gt;INDEX(Kalender!$B$81:$B$110,MAX(1,$C11))),AND($D11&gt;0,INDEX(Kalender!FK$81:FK$110,MAX(1,$D11))&gt;INDEX(Kalender!$B$81:$B$110,MAX(1,$D11))),AND($E11&gt;0,INDEX(Kalender!FK$81:FK$110,MAX(1,$E11))&gt;INDEX(Kalender!$B$81:$B$110,MAX(1,$E11))),AND($F11&gt;0,INDEX(Kalender!FK$81:FK$110,MAX(1,$F11))&gt;INDEX(Kalender!$B$81:$B$110,MAX(1,$F11)))),2,0))</f>
        <v>0</v>
      </c>
      <c r="FL11" s="5" t="n">
        <f aca="false">IF(Kalender!FL11&lt;&gt;1,0,IF(AND($B11&gt;0,INDEX(Kalender!FL$68:FL$77,MAX(1,$B11))&gt;INDEX(Kalender!$B$68:$B$77,MAX(1,$B11))),1,0)+IF(OR(AND($C11&gt;0,INDEX(Kalender!FL$81:FL$110,MAX(1,$C11))&gt;INDEX(Kalender!$B$81:$B$110,MAX(1,$C11))),AND($D11&gt;0,INDEX(Kalender!FL$81:FL$110,MAX(1,$D11))&gt;INDEX(Kalender!$B$81:$B$110,MAX(1,$D11))),AND($E11&gt;0,INDEX(Kalender!FL$81:FL$110,MAX(1,$E11))&gt;INDEX(Kalender!$B$81:$B$110,MAX(1,$E11))),AND($F11&gt;0,INDEX(Kalender!FL$81:FL$110,MAX(1,$F11))&gt;INDEX(Kalender!$B$81:$B$110,MAX(1,$F11)))),2,0))</f>
        <v>0</v>
      </c>
      <c r="FM11" s="5" t="n">
        <f aca="false">IF(Kalender!FM11&lt;&gt;1,0,IF(AND($B11&gt;0,INDEX(Kalender!FM$68:FM$77,MAX(1,$B11))&gt;INDEX(Kalender!$B$68:$B$77,MAX(1,$B11))),1,0)+IF(OR(AND($C11&gt;0,INDEX(Kalender!FM$81:FM$110,MAX(1,$C11))&gt;INDEX(Kalender!$B$81:$B$110,MAX(1,$C11))),AND($D11&gt;0,INDEX(Kalender!FM$81:FM$110,MAX(1,$D11))&gt;INDEX(Kalender!$B$81:$B$110,MAX(1,$D11))),AND($E11&gt;0,INDEX(Kalender!FM$81:FM$110,MAX(1,$E11))&gt;INDEX(Kalender!$B$81:$B$110,MAX(1,$E11))),AND($F11&gt;0,INDEX(Kalender!FM$81:FM$110,MAX(1,$F11))&gt;INDEX(Kalender!$B$81:$B$110,MAX(1,$F11)))),2,0))</f>
        <v>0</v>
      </c>
      <c r="FN11" s="5" t="n">
        <f aca="false">IF(Kalender!FN11&lt;&gt;1,0,IF(AND($B11&gt;0,INDEX(Kalender!FN$68:FN$77,MAX(1,$B11))&gt;INDEX(Kalender!$B$68:$B$77,MAX(1,$B11))),1,0)+IF(OR(AND($C11&gt;0,INDEX(Kalender!FN$81:FN$110,MAX(1,$C11))&gt;INDEX(Kalender!$B$81:$B$110,MAX(1,$C11))),AND($D11&gt;0,INDEX(Kalender!FN$81:FN$110,MAX(1,$D11))&gt;INDEX(Kalender!$B$81:$B$110,MAX(1,$D11))),AND($E11&gt;0,INDEX(Kalender!FN$81:FN$110,MAX(1,$E11))&gt;INDEX(Kalender!$B$81:$B$110,MAX(1,$E11))),AND($F11&gt;0,INDEX(Kalender!FN$81:FN$110,MAX(1,$F11))&gt;INDEX(Kalender!$B$81:$B$110,MAX(1,$F11)))),2,0))</f>
        <v>0</v>
      </c>
      <c r="FO11" s="5" t="n">
        <f aca="false">IF(Kalender!FO11&lt;&gt;1,0,IF(AND($B11&gt;0,INDEX(Kalender!FO$68:FO$77,MAX(1,$B11))&gt;INDEX(Kalender!$B$68:$B$77,MAX(1,$B11))),1,0)+IF(OR(AND($C11&gt;0,INDEX(Kalender!FO$81:FO$110,MAX(1,$C11))&gt;INDEX(Kalender!$B$81:$B$110,MAX(1,$C11))),AND($D11&gt;0,INDEX(Kalender!FO$81:FO$110,MAX(1,$D11))&gt;INDEX(Kalender!$B$81:$B$110,MAX(1,$D11))),AND($E11&gt;0,INDEX(Kalender!FO$81:FO$110,MAX(1,$E11))&gt;INDEX(Kalender!$B$81:$B$110,MAX(1,$E11))),AND($F11&gt;0,INDEX(Kalender!FO$81:FO$110,MAX(1,$F11))&gt;INDEX(Kalender!$B$81:$B$110,MAX(1,$F11)))),2,0))</f>
        <v>0</v>
      </c>
      <c r="FP11" s="5" t="n">
        <f aca="false">IF(Kalender!FP11&lt;&gt;1,0,IF(AND($B11&gt;0,INDEX(Kalender!FP$68:FP$77,MAX(1,$B11))&gt;INDEX(Kalender!$B$68:$B$77,MAX(1,$B11))),1,0)+IF(OR(AND($C11&gt;0,INDEX(Kalender!FP$81:FP$110,MAX(1,$C11))&gt;INDEX(Kalender!$B$81:$B$110,MAX(1,$C11))),AND($D11&gt;0,INDEX(Kalender!FP$81:FP$110,MAX(1,$D11))&gt;INDEX(Kalender!$B$81:$B$110,MAX(1,$D11))),AND($E11&gt;0,INDEX(Kalender!FP$81:FP$110,MAX(1,$E11))&gt;INDEX(Kalender!$B$81:$B$110,MAX(1,$E11))),AND($F11&gt;0,INDEX(Kalender!FP$81:FP$110,MAX(1,$F11))&gt;INDEX(Kalender!$B$81:$B$110,MAX(1,$F11)))),2,0))</f>
        <v>0</v>
      </c>
      <c r="FQ11" s="5" t="n">
        <f aca="false">IF(Kalender!FQ11&lt;&gt;1,0,IF(AND($B11&gt;0,INDEX(Kalender!FQ$68:FQ$77,MAX(1,$B11))&gt;INDEX(Kalender!$B$68:$B$77,MAX(1,$B11))),1,0)+IF(OR(AND($C11&gt;0,INDEX(Kalender!FQ$81:FQ$110,MAX(1,$C11))&gt;INDEX(Kalender!$B$81:$B$110,MAX(1,$C11))),AND($D11&gt;0,INDEX(Kalender!FQ$81:FQ$110,MAX(1,$D11))&gt;INDEX(Kalender!$B$81:$B$110,MAX(1,$D11))),AND($E11&gt;0,INDEX(Kalender!FQ$81:FQ$110,MAX(1,$E11))&gt;INDEX(Kalender!$B$81:$B$110,MAX(1,$E11))),AND($F11&gt;0,INDEX(Kalender!FQ$81:FQ$110,MAX(1,$F11))&gt;INDEX(Kalender!$B$81:$B$110,MAX(1,$F11)))),2,0))</f>
        <v>0</v>
      </c>
      <c r="FR11" s="5" t="n">
        <f aca="false">IF(Kalender!FR11&lt;&gt;1,0,IF(AND($B11&gt;0,INDEX(Kalender!FR$68:FR$77,MAX(1,$B11))&gt;INDEX(Kalender!$B$68:$B$77,MAX(1,$B11))),1,0)+IF(OR(AND($C11&gt;0,INDEX(Kalender!FR$81:FR$110,MAX(1,$C11))&gt;INDEX(Kalender!$B$81:$B$110,MAX(1,$C11))),AND($D11&gt;0,INDEX(Kalender!FR$81:FR$110,MAX(1,$D11))&gt;INDEX(Kalender!$B$81:$B$110,MAX(1,$D11))),AND($E11&gt;0,INDEX(Kalender!FR$81:FR$110,MAX(1,$E11))&gt;INDEX(Kalender!$B$81:$B$110,MAX(1,$E11))),AND($F11&gt;0,INDEX(Kalender!FR$81:FR$110,MAX(1,$F11))&gt;INDEX(Kalender!$B$81:$B$110,MAX(1,$F11)))),2,0))</f>
        <v>0</v>
      </c>
      <c r="FS11" s="5" t="n">
        <f aca="false">IF(Kalender!FS11&lt;&gt;1,0,IF(AND($B11&gt;0,INDEX(Kalender!FS$68:FS$77,MAX(1,$B11))&gt;INDEX(Kalender!$B$68:$B$77,MAX(1,$B11))),1,0)+IF(OR(AND($C11&gt;0,INDEX(Kalender!FS$81:FS$110,MAX(1,$C11))&gt;INDEX(Kalender!$B$81:$B$110,MAX(1,$C11))),AND($D11&gt;0,INDEX(Kalender!FS$81:FS$110,MAX(1,$D11))&gt;INDEX(Kalender!$B$81:$B$110,MAX(1,$D11))),AND($E11&gt;0,INDEX(Kalender!FS$81:FS$110,MAX(1,$E11))&gt;INDEX(Kalender!$B$81:$B$110,MAX(1,$E11))),AND($F11&gt;0,INDEX(Kalender!FS$81:FS$110,MAX(1,$F11))&gt;INDEX(Kalender!$B$81:$B$110,MAX(1,$F11)))),2,0))</f>
        <v>0</v>
      </c>
      <c r="FT11" s="5" t="n">
        <f aca="false">IF(Kalender!FT11&lt;&gt;1,0,IF(AND($B11&gt;0,INDEX(Kalender!FT$68:FT$77,MAX(1,$B11))&gt;INDEX(Kalender!$B$68:$B$77,MAX(1,$B11))),1,0)+IF(OR(AND($C11&gt;0,INDEX(Kalender!FT$81:FT$110,MAX(1,$C11))&gt;INDEX(Kalender!$B$81:$B$110,MAX(1,$C11))),AND($D11&gt;0,INDEX(Kalender!FT$81:FT$110,MAX(1,$D11))&gt;INDEX(Kalender!$B$81:$B$110,MAX(1,$D11))),AND($E11&gt;0,INDEX(Kalender!FT$81:FT$110,MAX(1,$E11))&gt;INDEX(Kalender!$B$81:$B$110,MAX(1,$E11))),AND($F11&gt;0,INDEX(Kalender!FT$81:FT$110,MAX(1,$F11))&gt;INDEX(Kalender!$B$81:$B$110,MAX(1,$F11)))),2,0))</f>
        <v>0</v>
      </c>
      <c r="FU11" s="5" t="n">
        <f aca="false">IF(Kalender!FU11&lt;&gt;1,0,IF(AND($B11&gt;0,INDEX(Kalender!FU$68:FU$77,MAX(1,$B11))&gt;INDEX(Kalender!$B$68:$B$77,MAX(1,$B11))),1,0)+IF(OR(AND($C11&gt;0,INDEX(Kalender!FU$81:FU$110,MAX(1,$C11))&gt;INDEX(Kalender!$B$81:$B$110,MAX(1,$C11))),AND($D11&gt;0,INDEX(Kalender!FU$81:FU$110,MAX(1,$D11))&gt;INDEX(Kalender!$B$81:$B$110,MAX(1,$D11))),AND($E11&gt;0,INDEX(Kalender!FU$81:FU$110,MAX(1,$E11))&gt;INDEX(Kalender!$B$81:$B$110,MAX(1,$E11))),AND($F11&gt;0,INDEX(Kalender!FU$81:FU$110,MAX(1,$F11))&gt;INDEX(Kalender!$B$81:$B$110,MAX(1,$F11)))),2,0))</f>
        <v>0</v>
      </c>
      <c r="FV11" s="5" t="n">
        <f aca="false">IF(Kalender!FV11&lt;&gt;1,0,IF(AND($B11&gt;0,INDEX(Kalender!FV$68:FV$77,MAX(1,$B11))&gt;INDEX(Kalender!$B$68:$B$77,MAX(1,$B11))),1,0)+IF(OR(AND($C11&gt;0,INDEX(Kalender!FV$81:FV$110,MAX(1,$C11))&gt;INDEX(Kalender!$B$81:$B$110,MAX(1,$C11))),AND($D11&gt;0,INDEX(Kalender!FV$81:FV$110,MAX(1,$D11))&gt;INDEX(Kalender!$B$81:$B$110,MAX(1,$D11))),AND($E11&gt;0,INDEX(Kalender!FV$81:FV$110,MAX(1,$E11))&gt;INDEX(Kalender!$B$81:$B$110,MAX(1,$E11))),AND($F11&gt;0,INDEX(Kalender!FV$81:FV$110,MAX(1,$F11))&gt;INDEX(Kalender!$B$81:$B$110,MAX(1,$F11)))),2,0))</f>
        <v>0</v>
      </c>
      <c r="FW11" s="5" t="n">
        <f aca="false">IF(Kalender!FW11&lt;&gt;1,0,IF(AND($B11&gt;0,INDEX(Kalender!FW$68:FW$77,MAX(1,$B11))&gt;INDEX(Kalender!$B$68:$B$77,MAX(1,$B11))),1,0)+IF(OR(AND($C11&gt;0,INDEX(Kalender!FW$81:FW$110,MAX(1,$C11))&gt;INDEX(Kalender!$B$81:$B$110,MAX(1,$C11))),AND($D11&gt;0,INDEX(Kalender!FW$81:FW$110,MAX(1,$D11))&gt;INDEX(Kalender!$B$81:$B$110,MAX(1,$D11))),AND($E11&gt;0,INDEX(Kalender!FW$81:FW$110,MAX(1,$E11))&gt;INDEX(Kalender!$B$81:$B$110,MAX(1,$E11))),AND($F11&gt;0,INDEX(Kalender!FW$81:FW$110,MAX(1,$F11))&gt;INDEX(Kalender!$B$81:$B$110,MAX(1,$F11)))),2,0))</f>
        <v>0</v>
      </c>
      <c r="FX11" s="5" t="n">
        <f aca="false">IF(Kalender!FX11&lt;&gt;1,0,IF(AND($B11&gt;0,INDEX(Kalender!FX$68:FX$77,MAX(1,$B11))&gt;INDEX(Kalender!$B$68:$B$77,MAX(1,$B11))),1,0)+IF(OR(AND($C11&gt;0,INDEX(Kalender!FX$81:FX$110,MAX(1,$C11))&gt;INDEX(Kalender!$B$81:$B$110,MAX(1,$C11))),AND($D11&gt;0,INDEX(Kalender!FX$81:FX$110,MAX(1,$D11))&gt;INDEX(Kalender!$B$81:$B$110,MAX(1,$D11))),AND($E11&gt;0,INDEX(Kalender!FX$81:FX$110,MAX(1,$E11))&gt;INDEX(Kalender!$B$81:$B$110,MAX(1,$E11))),AND($F11&gt;0,INDEX(Kalender!FX$81:FX$110,MAX(1,$F11))&gt;INDEX(Kalender!$B$81:$B$110,MAX(1,$F11)))),2,0))</f>
        <v>0</v>
      </c>
      <c r="FY11" s="5" t="n">
        <f aca="false">IF(Kalender!FY11&lt;&gt;1,0,IF(AND($B11&gt;0,INDEX(Kalender!FY$68:FY$77,MAX(1,$B11))&gt;INDEX(Kalender!$B$68:$B$77,MAX(1,$B11))),1,0)+IF(OR(AND($C11&gt;0,INDEX(Kalender!FY$81:FY$110,MAX(1,$C11))&gt;INDEX(Kalender!$B$81:$B$110,MAX(1,$C11))),AND($D11&gt;0,INDEX(Kalender!FY$81:FY$110,MAX(1,$D11))&gt;INDEX(Kalender!$B$81:$B$110,MAX(1,$D11))),AND($E11&gt;0,INDEX(Kalender!FY$81:FY$110,MAX(1,$E11))&gt;INDEX(Kalender!$B$81:$B$110,MAX(1,$E11))),AND($F11&gt;0,INDEX(Kalender!FY$81:FY$110,MAX(1,$F11))&gt;INDEX(Kalender!$B$81:$B$110,MAX(1,$F11)))),2,0))</f>
        <v>0</v>
      </c>
      <c r="FZ11" s="5" t="n">
        <f aca="false">IF(Kalender!FZ11&lt;&gt;1,0,IF(AND($B11&gt;0,INDEX(Kalender!FZ$68:FZ$77,MAX(1,$B11))&gt;INDEX(Kalender!$B$68:$B$77,MAX(1,$B11))),1,0)+IF(OR(AND($C11&gt;0,INDEX(Kalender!FZ$81:FZ$110,MAX(1,$C11))&gt;INDEX(Kalender!$B$81:$B$110,MAX(1,$C11))),AND($D11&gt;0,INDEX(Kalender!FZ$81:FZ$110,MAX(1,$D11))&gt;INDEX(Kalender!$B$81:$B$110,MAX(1,$D11))),AND($E11&gt;0,INDEX(Kalender!FZ$81:FZ$110,MAX(1,$E11))&gt;INDEX(Kalender!$B$81:$B$110,MAX(1,$E11))),AND($F11&gt;0,INDEX(Kalender!FZ$81:FZ$110,MAX(1,$F11))&gt;INDEX(Kalender!$B$81:$B$110,MAX(1,$F11)))),2,0))</f>
        <v>0</v>
      </c>
      <c r="GA11" s="5" t="n">
        <f aca="false">IF(Kalender!GA11&lt;&gt;1,0,IF(AND($B11&gt;0,INDEX(Kalender!GA$68:GA$77,MAX(1,$B11))&gt;INDEX(Kalender!$B$68:$B$77,MAX(1,$B11))),1,0)+IF(OR(AND($C11&gt;0,INDEX(Kalender!GA$81:GA$110,MAX(1,$C11))&gt;INDEX(Kalender!$B$81:$B$110,MAX(1,$C11))),AND($D11&gt;0,INDEX(Kalender!GA$81:GA$110,MAX(1,$D11))&gt;INDEX(Kalender!$B$81:$B$110,MAX(1,$D11))),AND($E11&gt;0,INDEX(Kalender!GA$81:GA$110,MAX(1,$E11))&gt;INDEX(Kalender!$B$81:$B$110,MAX(1,$E11))),AND($F11&gt;0,INDEX(Kalender!GA$81:GA$110,MAX(1,$F11))&gt;INDEX(Kalender!$B$81:$B$110,MAX(1,$F11)))),2,0))</f>
        <v>0</v>
      </c>
      <c r="GB11" s="5" t="n">
        <f aca="false">IF(Kalender!GB11&lt;&gt;1,0,IF(AND($B11&gt;0,INDEX(Kalender!GB$68:GB$77,MAX(1,$B11))&gt;INDEX(Kalender!$B$68:$B$77,MAX(1,$B11))),1,0)+IF(OR(AND($C11&gt;0,INDEX(Kalender!GB$81:GB$110,MAX(1,$C11))&gt;INDEX(Kalender!$B$81:$B$110,MAX(1,$C11))),AND($D11&gt;0,INDEX(Kalender!GB$81:GB$110,MAX(1,$D11))&gt;INDEX(Kalender!$B$81:$B$110,MAX(1,$D11))),AND($E11&gt;0,INDEX(Kalender!GB$81:GB$110,MAX(1,$E11))&gt;INDEX(Kalender!$B$81:$B$110,MAX(1,$E11))),AND($F11&gt;0,INDEX(Kalender!GB$81:GB$110,MAX(1,$F11))&gt;INDEX(Kalender!$B$81:$B$110,MAX(1,$F11)))),2,0))</f>
        <v>0</v>
      </c>
      <c r="GC11" s="5" t="n">
        <f aca="false">IF(Kalender!GC11&lt;&gt;1,0,IF(AND($B11&gt;0,INDEX(Kalender!GC$68:GC$77,MAX(1,$B11))&gt;INDEX(Kalender!$B$68:$B$77,MAX(1,$B11))),1,0)+IF(OR(AND($C11&gt;0,INDEX(Kalender!GC$81:GC$110,MAX(1,$C11))&gt;INDEX(Kalender!$B$81:$B$110,MAX(1,$C11))),AND($D11&gt;0,INDEX(Kalender!GC$81:GC$110,MAX(1,$D11))&gt;INDEX(Kalender!$B$81:$B$110,MAX(1,$D11))),AND($E11&gt;0,INDEX(Kalender!GC$81:GC$110,MAX(1,$E11))&gt;INDEX(Kalender!$B$81:$B$110,MAX(1,$E11))),AND($F11&gt;0,INDEX(Kalender!GC$81:GC$110,MAX(1,$F11))&gt;INDEX(Kalender!$B$81:$B$110,MAX(1,$F11)))),2,0))</f>
        <v>0</v>
      </c>
      <c r="GD11" s="5" t="n">
        <f aca="false">IF(Kalender!GD11&lt;&gt;1,0,IF(AND($B11&gt;0,INDEX(Kalender!GD$68:GD$77,MAX(1,$B11))&gt;INDEX(Kalender!$B$68:$B$77,MAX(1,$B11))),1,0)+IF(OR(AND($C11&gt;0,INDEX(Kalender!GD$81:GD$110,MAX(1,$C11))&gt;INDEX(Kalender!$B$81:$B$110,MAX(1,$C11))),AND($D11&gt;0,INDEX(Kalender!GD$81:GD$110,MAX(1,$D11))&gt;INDEX(Kalender!$B$81:$B$110,MAX(1,$D11))),AND($E11&gt;0,INDEX(Kalender!GD$81:GD$110,MAX(1,$E11))&gt;INDEX(Kalender!$B$81:$B$110,MAX(1,$E11))),AND($F11&gt;0,INDEX(Kalender!GD$81:GD$110,MAX(1,$F11))&gt;INDEX(Kalender!$B$81:$B$110,MAX(1,$F11)))),2,0))</f>
        <v>0</v>
      </c>
      <c r="GE11" s="5" t="n">
        <f aca="false">IF(Kalender!GE11&lt;&gt;1,0,IF(AND($B11&gt;0,INDEX(Kalender!GE$68:GE$77,MAX(1,$B11))&gt;INDEX(Kalender!$B$68:$B$77,MAX(1,$B11))),1,0)+IF(OR(AND($C11&gt;0,INDEX(Kalender!GE$81:GE$110,MAX(1,$C11))&gt;INDEX(Kalender!$B$81:$B$110,MAX(1,$C11))),AND($D11&gt;0,INDEX(Kalender!GE$81:GE$110,MAX(1,$D11))&gt;INDEX(Kalender!$B$81:$B$110,MAX(1,$D11))),AND($E11&gt;0,INDEX(Kalender!GE$81:GE$110,MAX(1,$E11))&gt;INDEX(Kalender!$B$81:$B$110,MAX(1,$E11))),AND($F11&gt;0,INDEX(Kalender!GE$81:GE$110,MAX(1,$F11))&gt;INDEX(Kalender!$B$81:$B$110,MAX(1,$F11)))),2,0))</f>
        <v>0</v>
      </c>
      <c r="GF11" s="5" t="n">
        <f aca="false">IF(Kalender!GF11&lt;&gt;1,0,IF(AND($B11&gt;0,INDEX(Kalender!GF$68:GF$77,MAX(1,$B11))&gt;INDEX(Kalender!$B$68:$B$77,MAX(1,$B11))),1,0)+IF(OR(AND($C11&gt;0,INDEX(Kalender!GF$81:GF$110,MAX(1,$C11))&gt;INDEX(Kalender!$B$81:$B$110,MAX(1,$C11))),AND($D11&gt;0,INDEX(Kalender!GF$81:GF$110,MAX(1,$D11))&gt;INDEX(Kalender!$B$81:$B$110,MAX(1,$D11))),AND($E11&gt;0,INDEX(Kalender!GF$81:GF$110,MAX(1,$E11))&gt;INDEX(Kalender!$B$81:$B$110,MAX(1,$E11))),AND($F11&gt;0,INDEX(Kalender!GF$81:GF$110,MAX(1,$F11))&gt;INDEX(Kalender!$B$81:$B$110,MAX(1,$F11)))),2,0))</f>
        <v>0</v>
      </c>
      <c r="GG11" s="5" t="n">
        <f aca="false">IF(Kalender!GG11&lt;&gt;1,0,IF(AND($B11&gt;0,INDEX(Kalender!GG$68:GG$77,MAX(1,$B11))&gt;INDEX(Kalender!$B$68:$B$77,MAX(1,$B11))),1,0)+IF(OR(AND($C11&gt;0,INDEX(Kalender!GG$81:GG$110,MAX(1,$C11))&gt;INDEX(Kalender!$B$81:$B$110,MAX(1,$C11))),AND($D11&gt;0,INDEX(Kalender!GG$81:GG$110,MAX(1,$D11))&gt;INDEX(Kalender!$B$81:$B$110,MAX(1,$D11))),AND($E11&gt;0,INDEX(Kalender!GG$81:GG$110,MAX(1,$E11))&gt;INDEX(Kalender!$B$81:$B$110,MAX(1,$E11))),AND($F11&gt;0,INDEX(Kalender!GG$81:GG$110,MAX(1,$F11))&gt;INDEX(Kalender!$B$81:$B$110,MAX(1,$F11)))),2,0))</f>
        <v>0</v>
      </c>
      <c r="GH11" s="5" t="n">
        <f aca="false">IF(Kalender!GH11&lt;&gt;1,0,IF(AND($B11&gt;0,INDEX(Kalender!GH$68:GH$77,MAX(1,$B11))&gt;INDEX(Kalender!$B$68:$B$77,MAX(1,$B11))),1,0)+IF(OR(AND($C11&gt;0,INDEX(Kalender!GH$81:GH$110,MAX(1,$C11))&gt;INDEX(Kalender!$B$81:$B$110,MAX(1,$C11))),AND($D11&gt;0,INDEX(Kalender!GH$81:GH$110,MAX(1,$D11))&gt;INDEX(Kalender!$B$81:$B$110,MAX(1,$D11))),AND($E11&gt;0,INDEX(Kalender!GH$81:GH$110,MAX(1,$E11))&gt;INDEX(Kalender!$B$81:$B$110,MAX(1,$E11))),AND($F11&gt;0,INDEX(Kalender!GH$81:GH$110,MAX(1,$F11))&gt;INDEX(Kalender!$B$81:$B$110,MAX(1,$F11)))),2,0))</f>
        <v>0</v>
      </c>
      <c r="GI11" s="5" t="n">
        <f aca="false">IF(Kalender!GI11&lt;&gt;1,0,IF(AND($B11&gt;0,INDEX(Kalender!GI$68:GI$77,MAX(1,$B11))&gt;INDEX(Kalender!$B$68:$B$77,MAX(1,$B11))),1,0)+IF(OR(AND($C11&gt;0,INDEX(Kalender!GI$81:GI$110,MAX(1,$C11))&gt;INDEX(Kalender!$B$81:$B$110,MAX(1,$C11))),AND($D11&gt;0,INDEX(Kalender!GI$81:GI$110,MAX(1,$D11))&gt;INDEX(Kalender!$B$81:$B$110,MAX(1,$D11))),AND($E11&gt;0,INDEX(Kalender!GI$81:GI$110,MAX(1,$E11))&gt;INDEX(Kalender!$B$81:$B$110,MAX(1,$E11))),AND($F11&gt;0,INDEX(Kalender!GI$81:GI$110,MAX(1,$F11))&gt;INDEX(Kalender!$B$81:$B$110,MAX(1,$F11)))),2,0))</f>
        <v>0</v>
      </c>
      <c r="GJ11" s="5" t="n">
        <f aca="false">IF(Kalender!GJ11&lt;&gt;1,0,IF(AND($B11&gt;0,INDEX(Kalender!GJ$68:GJ$77,MAX(1,$B11))&gt;INDEX(Kalender!$B$68:$B$77,MAX(1,$B11))),1,0)+IF(OR(AND($C11&gt;0,INDEX(Kalender!GJ$81:GJ$110,MAX(1,$C11))&gt;INDEX(Kalender!$B$81:$B$110,MAX(1,$C11))),AND($D11&gt;0,INDEX(Kalender!GJ$81:GJ$110,MAX(1,$D11))&gt;INDEX(Kalender!$B$81:$B$110,MAX(1,$D11))),AND($E11&gt;0,INDEX(Kalender!GJ$81:GJ$110,MAX(1,$E11))&gt;INDEX(Kalender!$B$81:$B$110,MAX(1,$E11))),AND($F11&gt;0,INDEX(Kalender!GJ$81:GJ$110,MAX(1,$F11))&gt;INDEX(Kalender!$B$81:$B$110,MAX(1,$F11)))),2,0))</f>
        <v>0</v>
      </c>
      <c r="GK11" s="5" t="n">
        <f aca="false">IF(Kalender!GK11&lt;&gt;1,0,IF(AND($B11&gt;0,INDEX(Kalender!GK$68:GK$77,MAX(1,$B11))&gt;INDEX(Kalender!$B$68:$B$77,MAX(1,$B11))),1,0)+IF(OR(AND($C11&gt;0,INDEX(Kalender!GK$81:GK$110,MAX(1,$C11))&gt;INDEX(Kalender!$B$81:$B$110,MAX(1,$C11))),AND($D11&gt;0,INDEX(Kalender!GK$81:GK$110,MAX(1,$D11))&gt;INDEX(Kalender!$B$81:$B$110,MAX(1,$D11))),AND($E11&gt;0,INDEX(Kalender!GK$81:GK$110,MAX(1,$E11))&gt;INDEX(Kalender!$B$81:$B$110,MAX(1,$E11))),AND($F11&gt;0,INDEX(Kalender!GK$81:GK$110,MAX(1,$F11))&gt;INDEX(Kalender!$B$81:$B$110,MAX(1,$F11)))),2,0))</f>
        <v>0</v>
      </c>
      <c r="GL11" s="5" t="n">
        <f aca="false">IF(Kalender!GL11&lt;&gt;1,0,IF(AND($B11&gt;0,INDEX(Kalender!GL$68:GL$77,MAX(1,$B11))&gt;INDEX(Kalender!$B$68:$B$77,MAX(1,$B11))),1,0)+IF(OR(AND($C11&gt;0,INDEX(Kalender!GL$81:GL$110,MAX(1,$C11))&gt;INDEX(Kalender!$B$81:$B$110,MAX(1,$C11))),AND($D11&gt;0,INDEX(Kalender!GL$81:GL$110,MAX(1,$D11))&gt;INDEX(Kalender!$B$81:$B$110,MAX(1,$D11))),AND($E11&gt;0,INDEX(Kalender!GL$81:GL$110,MAX(1,$E11))&gt;INDEX(Kalender!$B$81:$B$110,MAX(1,$E11))),AND($F11&gt;0,INDEX(Kalender!GL$81:GL$110,MAX(1,$F11))&gt;INDEX(Kalender!$B$81:$B$110,MAX(1,$F11)))),2,0))</f>
        <v>0</v>
      </c>
      <c r="GM11" s="5" t="n">
        <f aca="false">IF(Kalender!GM11&lt;&gt;1,0,IF(AND($B11&gt;0,INDEX(Kalender!GM$68:GM$77,MAX(1,$B11))&gt;INDEX(Kalender!$B$68:$B$77,MAX(1,$B11))),1,0)+IF(OR(AND($C11&gt;0,INDEX(Kalender!GM$81:GM$110,MAX(1,$C11))&gt;INDEX(Kalender!$B$81:$B$110,MAX(1,$C11))),AND($D11&gt;0,INDEX(Kalender!GM$81:GM$110,MAX(1,$D11))&gt;INDEX(Kalender!$B$81:$B$110,MAX(1,$D11))),AND($E11&gt;0,INDEX(Kalender!GM$81:GM$110,MAX(1,$E11))&gt;INDEX(Kalender!$B$81:$B$110,MAX(1,$E11))),AND($F11&gt;0,INDEX(Kalender!GM$81:GM$110,MAX(1,$F11))&gt;INDEX(Kalender!$B$81:$B$110,MAX(1,$F11)))),2,0))</f>
        <v>0</v>
      </c>
      <c r="GN11" s="5" t="n">
        <f aca="false">IF(Kalender!GN11&lt;&gt;1,0,IF(AND($B11&gt;0,INDEX(Kalender!GN$68:GN$77,MAX(1,$B11))&gt;INDEX(Kalender!$B$68:$B$77,MAX(1,$B11))),1,0)+IF(OR(AND($C11&gt;0,INDEX(Kalender!GN$81:GN$110,MAX(1,$C11))&gt;INDEX(Kalender!$B$81:$B$110,MAX(1,$C11))),AND($D11&gt;0,INDEX(Kalender!GN$81:GN$110,MAX(1,$D11))&gt;INDEX(Kalender!$B$81:$B$110,MAX(1,$D11))),AND($E11&gt;0,INDEX(Kalender!GN$81:GN$110,MAX(1,$E11))&gt;INDEX(Kalender!$B$81:$B$110,MAX(1,$E11))),AND($F11&gt;0,INDEX(Kalender!GN$81:GN$110,MAX(1,$F11))&gt;INDEX(Kalender!$B$81:$B$110,MAX(1,$F11)))),2,0))</f>
        <v>0</v>
      </c>
      <c r="GO11" s="5" t="n">
        <f aca="false">IF(Kalender!GO11&lt;&gt;1,0,IF(AND($B11&gt;0,INDEX(Kalender!GO$68:GO$77,MAX(1,$B11))&gt;INDEX(Kalender!$B$68:$B$77,MAX(1,$B11))),1,0)+IF(OR(AND($C11&gt;0,INDEX(Kalender!GO$81:GO$110,MAX(1,$C11))&gt;INDEX(Kalender!$B$81:$B$110,MAX(1,$C11))),AND($D11&gt;0,INDEX(Kalender!GO$81:GO$110,MAX(1,$D11))&gt;INDEX(Kalender!$B$81:$B$110,MAX(1,$D11))),AND($E11&gt;0,INDEX(Kalender!GO$81:GO$110,MAX(1,$E11))&gt;INDEX(Kalender!$B$81:$B$110,MAX(1,$E11))),AND($F11&gt;0,INDEX(Kalender!GO$81:GO$110,MAX(1,$F11))&gt;INDEX(Kalender!$B$81:$B$110,MAX(1,$F11)))),2,0))</f>
        <v>0</v>
      </c>
      <c r="GP11" s="5" t="n">
        <f aca="false">IF(Kalender!GP11&lt;&gt;1,0,IF(AND($B11&gt;0,INDEX(Kalender!GP$68:GP$77,MAX(1,$B11))&gt;INDEX(Kalender!$B$68:$B$77,MAX(1,$B11))),1,0)+IF(OR(AND($C11&gt;0,INDEX(Kalender!GP$81:GP$110,MAX(1,$C11))&gt;INDEX(Kalender!$B$81:$B$110,MAX(1,$C11))),AND($D11&gt;0,INDEX(Kalender!GP$81:GP$110,MAX(1,$D11))&gt;INDEX(Kalender!$B$81:$B$110,MAX(1,$D11))),AND($E11&gt;0,INDEX(Kalender!GP$81:GP$110,MAX(1,$E11))&gt;INDEX(Kalender!$B$81:$B$110,MAX(1,$E11))),AND($F11&gt;0,INDEX(Kalender!GP$81:GP$110,MAX(1,$F11))&gt;INDEX(Kalender!$B$81:$B$110,MAX(1,$F11)))),2,0))</f>
        <v>0</v>
      </c>
      <c r="GQ11" s="5" t="n">
        <f aca="false">IF(Kalender!GQ11&lt;&gt;1,0,IF(AND($B11&gt;0,INDEX(Kalender!GQ$68:GQ$77,MAX(1,$B11))&gt;INDEX(Kalender!$B$68:$B$77,MAX(1,$B11))),1,0)+IF(OR(AND($C11&gt;0,INDEX(Kalender!GQ$81:GQ$110,MAX(1,$C11))&gt;INDEX(Kalender!$B$81:$B$110,MAX(1,$C11))),AND($D11&gt;0,INDEX(Kalender!GQ$81:GQ$110,MAX(1,$D11))&gt;INDEX(Kalender!$B$81:$B$110,MAX(1,$D11))),AND($E11&gt;0,INDEX(Kalender!GQ$81:GQ$110,MAX(1,$E11))&gt;INDEX(Kalender!$B$81:$B$110,MAX(1,$E11))),AND($F11&gt;0,INDEX(Kalender!GQ$81:GQ$110,MAX(1,$F11))&gt;INDEX(Kalender!$B$81:$B$110,MAX(1,$F11)))),2,0))</f>
        <v>0</v>
      </c>
      <c r="GR11" s="5" t="n">
        <f aca="false">IF(Kalender!GR11&lt;&gt;1,0,IF(AND($B11&gt;0,INDEX(Kalender!GR$68:GR$77,MAX(1,$B11))&gt;INDEX(Kalender!$B$68:$B$77,MAX(1,$B11))),1,0)+IF(OR(AND($C11&gt;0,INDEX(Kalender!GR$81:GR$110,MAX(1,$C11))&gt;INDEX(Kalender!$B$81:$B$110,MAX(1,$C11))),AND($D11&gt;0,INDEX(Kalender!GR$81:GR$110,MAX(1,$D11))&gt;INDEX(Kalender!$B$81:$B$110,MAX(1,$D11))),AND($E11&gt;0,INDEX(Kalender!GR$81:GR$110,MAX(1,$E11))&gt;INDEX(Kalender!$B$81:$B$110,MAX(1,$E11))),AND($F11&gt;0,INDEX(Kalender!GR$81:GR$110,MAX(1,$F11))&gt;INDEX(Kalender!$B$81:$B$110,MAX(1,$F11)))),2,0))</f>
        <v>0</v>
      </c>
      <c r="GS11" s="5" t="n">
        <f aca="false">IF(Kalender!GS11&lt;&gt;1,0,IF(AND($B11&gt;0,INDEX(Kalender!GS$68:GS$77,MAX(1,$B11))&gt;INDEX(Kalender!$B$68:$B$77,MAX(1,$B11))),1,0)+IF(OR(AND($C11&gt;0,INDEX(Kalender!GS$81:GS$110,MAX(1,$C11))&gt;INDEX(Kalender!$B$81:$B$110,MAX(1,$C11))),AND($D11&gt;0,INDEX(Kalender!GS$81:GS$110,MAX(1,$D11))&gt;INDEX(Kalender!$B$81:$B$110,MAX(1,$D11))),AND($E11&gt;0,INDEX(Kalender!GS$81:GS$110,MAX(1,$E11))&gt;INDEX(Kalender!$B$81:$B$110,MAX(1,$E11))),AND($F11&gt;0,INDEX(Kalender!GS$81:GS$110,MAX(1,$F11))&gt;INDEX(Kalender!$B$81:$B$110,MAX(1,$F11)))),2,0))</f>
        <v>0</v>
      </c>
      <c r="GT11" s="5" t="n">
        <f aca="false">IF(Kalender!GT11&lt;&gt;1,0,IF(AND($B11&gt;0,INDEX(Kalender!GT$68:GT$77,MAX(1,$B11))&gt;INDEX(Kalender!$B$68:$B$77,MAX(1,$B11))),1,0)+IF(OR(AND($C11&gt;0,INDEX(Kalender!GT$81:GT$110,MAX(1,$C11))&gt;INDEX(Kalender!$B$81:$B$110,MAX(1,$C11))),AND($D11&gt;0,INDEX(Kalender!GT$81:GT$110,MAX(1,$D11))&gt;INDEX(Kalender!$B$81:$B$110,MAX(1,$D11))),AND($E11&gt;0,INDEX(Kalender!GT$81:GT$110,MAX(1,$E11))&gt;INDEX(Kalender!$B$81:$B$110,MAX(1,$E11))),AND($F11&gt;0,INDEX(Kalender!GT$81:GT$110,MAX(1,$F11))&gt;INDEX(Kalender!$B$81:$B$110,MAX(1,$F11)))),2,0))</f>
        <v>0</v>
      </c>
      <c r="GU11" s="5" t="n">
        <f aca="false">IF(Kalender!GU11&lt;&gt;1,0,IF(AND($B11&gt;0,INDEX(Kalender!GU$68:GU$77,MAX(1,$B11))&gt;INDEX(Kalender!$B$68:$B$77,MAX(1,$B11))),1,0)+IF(OR(AND($C11&gt;0,INDEX(Kalender!GU$81:GU$110,MAX(1,$C11))&gt;INDEX(Kalender!$B$81:$B$110,MAX(1,$C11))),AND($D11&gt;0,INDEX(Kalender!GU$81:GU$110,MAX(1,$D11))&gt;INDEX(Kalender!$B$81:$B$110,MAX(1,$D11))),AND($E11&gt;0,INDEX(Kalender!GU$81:GU$110,MAX(1,$E11))&gt;INDEX(Kalender!$B$81:$B$110,MAX(1,$E11))),AND($F11&gt;0,INDEX(Kalender!GU$81:GU$110,MAX(1,$F11))&gt;INDEX(Kalender!$B$81:$B$110,MAX(1,$F11)))),2,0))</f>
        <v>0</v>
      </c>
      <c r="GV11" s="5" t="n">
        <f aca="false">IF(Kalender!GV11&lt;&gt;1,0,IF(AND($B11&gt;0,INDEX(Kalender!GV$68:GV$77,MAX(1,$B11))&gt;INDEX(Kalender!$B$68:$B$77,MAX(1,$B11))),1,0)+IF(OR(AND($C11&gt;0,INDEX(Kalender!GV$81:GV$110,MAX(1,$C11))&gt;INDEX(Kalender!$B$81:$B$110,MAX(1,$C11))),AND($D11&gt;0,INDEX(Kalender!GV$81:GV$110,MAX(1,$D11))&gt;INDEX(Kalender!$B$81:$B$110,MAX(1,$D11))),AND($E11&gt;0,INDEX(Kalender!GV$81:GV$110,MAX(1,$E11))&gt;INDEX(Kalender!$B$81:$B$110,MAX(1,$E11))),AND($F11&gt;0,INDEX(Kalender!GV$81:GV$110,MAX(1,$F11))&gt;INDEX(Kalender!$B$81:$B$110,MAX(1,$F11)))),2,0))</f>
        <v>0</v>
      </c>
      <c r="GW11" s="5" t="n">
        <f aca="false">IF(Kalender!GW11&lt;&gt;1,0,IF(AND($B11&gt;0,INDEX(Kalender!GW$68:GW$77,MAX(1,$B11))&gt;INDEX(Kalender!$B$68:$B$77,MAX(1,$B11))),1,0)+IF(OR(AND($C11&gt;0,INDEX(Kalender!GW$81:GW$110,MAX(1,$C11))&gt;INDEX(Kalender!$B$81:$B$110,MAX(1,$C11))),AND($D11&gt;0,INDEX(Kalender!GW$81:GW$110,MAX(1,$D11))&gt;INDEX(Kalender!$B$81:$B$110,MAX(1,$D11))),AND($E11&gt;0,INDEX(Kalender!GW$81:GW$110,MAX(1,$E11))&gt;INDEX(Kalender!$B$81:$B$110,MAX(1,$E11))),AND($F11&gt;0,INDEX(Kalender!GW$81:GW$110,MAX(1,$F11))&gt;INDEX(Kalender!$B$81:$B$110,MAX(1,$F11)))),2,0))</f>
        <v>0</v>
      </c>
      <c r="GX11" s="5" t="n">
        <f aca="false">IF(Kalender!GX11&lt;&gt;1,0,IF(AND($B11&gt;0,INDEX(Kalender!GX$68:GX$77,MAX(1,$B11))&gt;INDEX(Kalender!$B$68:$B$77,MAX(1,$B11))),1,0)+IF(OR(AND($C11&gt;0,INDEX(Kalender!GX$81:GX$110,MAX(1,$C11))&gt;INDEX(Kalender!$B$81:$B$110,MAX(1,$C11))),AND($D11&gt;0,INDEX(Kalender!GX$81:GX$110,MAX(1,$D11))&gt;INDEX(Kalender!$B$81:$B$110,MAX(1,$D11))),AND($E11&gt;0,INDEX(Kalender!GX$81:GX$110,MAX(1,$E11))&gt;INDEX(Kalender!$B$81:$B$110,MAX(1,$E11))),AND($F11&gt;0,INDEX(Kalender!GX$81:GX$110,MAX(1,$F11))&gt;INDEX(Kalender!$B$81:$B$110,MAX(1,$F11)))),2,0))</f>
        <v>0</v>
      </c>
      <c r="GY11" s="5" t="n">
        <f aca="false">IF(Kalender!GY11&lt;&gt;1,0,IF(AND($B11&gt;0,INDEX(Kalender!GY$68:GY$77,MAX(1,$B11))&gt;INDEX(Kalender!$B$68:$B$77,MAX(1,$B11))),1,0)+IF(OR(AND($C11&gt;0,INDEX(Kalender!GY$81:GY$110,MAX(1,$C11))&gt;INDEX(Kalender!$B$81:$B$110,MAX(1,$C11))),AND($D11&gt;0,INDEX(Kalender!GY$81:GY$110,MAX(1,$D11))&gt;INDEX(Kalender!$B$81:$B$110,MAX(1,$D11))),AND($E11&gt;0,INDEX(Kalender!GY$81:GY$110,MAX(1,$E11))&gt;INDEX(Kalender!$B$81:$B$110,MAX(1,$E11))),AND($F11&gt;0,INDEX(Kalender!GY$81:GY$110,MAX(1,$F11))&gt;INDEX(Kalender!$B$81:$B$110,MAX(1,$F11)))),2,0))</f>
        <v>0</v>
      </c>
      <c r="GZ11" s="5" t="n">
        <f aca="false">IF(Kalender!GZ11&lt;&gt;1,0,IF(AND($B11&gt;0,INDEX(Kalender!GZ$68:GZ$77,MAX(1,$B11))&gt;INDEX(Kalender!$B$68:$B$77,MAX(1,$B11))),1,0)+IF(OR(AND($C11&gt;0,INDEX(Kalender!GZ$81:GZ$110,MAX(1,$C11))&gt;INDEX(Kalender!$B$81:$B$110,MAX(1,$C11))),AND($D11&gt;0,INDEX(Kalender!GZ$81:GZ$110,MAX(1,$D11))&gt;INDEX(Kalender!$B$81:$B$110,MAX(1,$D11))),AND($E11&gt;0,INDEX(Kalender!GZ$81:GZ$110,MAX(1,$E11))&gt;INDEX(Kalender!$B$81:$B$110,MAX(1,$E11))),AND($F11&gt;0,INDEX(Kalender!GZ$81:GZ$110,MAX(1,$F11))&gt;INDEX(Kalender!$B$81:$B$110,MAX(1,$F11)))),2,0))</f>
        <v>0</v>
      </c>
      <c r="HA11" s="5" t="n">
        <f aca="false">IF(Kalender!HA11&lt;&gt;1,0,IF(AND($B11&gt;0,INDEX(Kalender!HA$68:HA$77,MAX(1,$B11))&gt;INDEX(Kalender!$B$68:$B$77,MAX(1,$B11))),1,0)+IF(OR(AND($C11&gt;0,INDEX(Kalender!HA$81:HA$110,MAX(1,$C11))&gt;INDEX(Kalender!$B$81:$B$110,MAX(1,$C11))),AND($D11&gt;0,INDEX(Kalender!HA$81:HA$110,MAX(1,$D11))&gt;INDEX(Kalender!$B$81:$B$110,MAX(1,$D11))),AND($E11&gt;0,INDEX(Kalender!HA$81:HA$110,MAX(1,$E11))&gt;INDEX(Kalender!$B$81:$B$110,MAX(1,$E11))),AND($F11&gt;0,INDEX(Kalender!HA$81:HA$110,MAX(1,$F11))&gt;INDEX(Kalender!$B$81:$B$110,MAX(1,$F11)))),2,0))</f>
        <v>0</v>
      </c>
      <c r="HB11" s="5" t="n">
        <f aca="false">IF(Kalender!HB11&lt;&gt;1,0,IF(AND($B11&gt;0,INDEX(Kalender!HB$68:HB$77,MAX(1,$B11))&gt;INDEX(Kalender!$B$68:$B$77,MAX(1,$B11))),1,0)+IF(OR(AND($C11&gt;0,INDEX(Kalender!HB$81:HB$110,MAX(1,$C11))&gt;INDEX(Kalender!$B$81:$B$110,MAX(1,$C11))),AND($D11&gt;0,INDEX(Kalender!HB$81:HB$110,MAX(1,$D11))&gt;INDEX(Kalender!$B$81:$B$110,MAX(1,$D11))),AND($E11&gt;0,INDEX(Kalender!HB$81:HB$110,MAX(1,$E11))&gt;INDEX(Kalender!$B$81:$B$110,MAX(1,$E11))),AND($F11&gt;0,INDEX(Kalender!HB$81:HB$110,MAX(1,$F11))&gt;INDEX(Kalender!$B$81:$B$110,MAX(1,$F11)))),2,0))</f>
        <v>0</v>
      </c>
      <c r="HC11" s="5" t="n">
        <f aca="false">IF(Kalender!HC11&lt;&gt;1,0,IF(AND($B11&gt;0,INDEX(Kalender!HC$68:HC$77,MAX(1,$B11))&gt;INDEX(Kalender!$B$68:$B$77,MAX(1,$B11))),1,0)+IF(OR(AND($C11&gt;0,INDEX(Kalender!HC$81:HC$110,MAX(1,$C11))&gt;INDEX(Kalender!$B$81:$B$110,MAX(1,$C11))),AND($D11&gt;0,INDEX(Kalender!HC$81:HC$110,MAX(1,$D11))&gt;INDEX(Kalender!$B$81:$B$110,MAX(1,$D11))),AND($E11&gt;0,INDEX(Kalender!HC$81:HC$110,MAX(1,$E11))&gt;INDEX(Kalender!$B$81:$B$110,MAX(1,$E11))),AND($F11&gt;0,INDEX(Kalender!HC$81:HC$110,MAX(1,$F11))&gt;INDEX(Kalender!$B$81:$B$110,MAX(1,$F11)))),2,0))</f>
        <v>0</v>
      </c>
      <c r="HD11" s="5" t="n">
        <f aca="false">IF(Kalender!HD11&lt;&gt;1,0,IF(AND($B11&gt;0,INDEX(Kalender!HD$68:HD$77,MAX(1,$B11))&gt;INDEX(Kalender!$B$68:$B$77,MAX(1,$B11))),1,0)+IF(OR(AND($C11&gt;0,INDEX(Kalender!HD$81:HD$110,MAX(1,$C11))&gt;INDEX(Kalender!$B$81:$B$110,MAX(1,$C11))),AND($D11&gt;0,INDEX(Kalender!HD$81:HD$110,MAX(1,$D11))&gt;INDEX(Kalender!$B$81:$B$110,MAX(1,$D11))),AND($E11&gt;0,INDEX(Kalender!HD$81:HD$110,MAX(1,$E11))&gt;INDEX(Kalender!$B$81:$B$110,MAX(1,$E11))),AND($F11&gt;0,INDEX(Kalender!HD$81:HD$110,MAX(1,$F11))&gt;INDEX(Kalender!$B$81:$B$110,MAX(1,$F11)))),2,0))</f>
        <v>0</v>
      </c>
      <c r="HE11" s="5" t="n">
        <f aca="false">IF(Kalender!HE11&lt;&gt;1,0,IF(AND($B11&gt;0,INDEX(Kalender!HE$68:HE$77,MAX(1,$B11))&gt;INDEX(Kalender!$B$68:$B$77,MAX(1,$B11))),1,0)+IF(OR(AND($C11&gt;0,INDEX(Kalender!HE$81:HE$110,MAX(1,$C11))&gt;INDEX(Kalender!$B$81:$B$110,MAX(1,$C11))),AND($D11&gt;0,INDEX(Kalender!HE$81:HE$110,MAX(1,$D11))&gt;INDEX(Kalender!$B$81:$B$110,MAX(1,$D11))),AND($E11&gt;0,INDEX(Kalender!HE$81:HE$110,MAX(1,$E11))&gt;INDEX(Kalender!$B$81:$B$110,MAX(1,$E11))),AND($F11&gt;0,INDEX(Kalender!HE$81:HE$110,MAX(1,$F11))&gt;INDEX(Kalender!$B$81:$B$110,MAX(1,$F11)))),2,0))</f>
        <v>0</v>
      </c>
      <c r="HF11" s="5" t="n">
        <f aca="false">IF(Kalender!HF11&lt;&gt;1,0,IF(AND($B11&gt;0,INDEX(Kalender!HF$68:HF$77,MAX(1,$B11))&gt;INDEX(Kalender!$B$68:$B$77,MAX(1,$B11))),1,0)+IF(OR(AND($C11&gt;0,INDEX(Kalender!HF$81:HF$110,MAX(1,$C11))&gt;INDEX(Kalender!$B$81:$B$110,MAX(1,$C11))),AND($D11&gt;0,INDEX(Kalender!HF$81:HF$110,MAX(1,$D11))&gt;INDEX(Kalender!$B$81:$B$110,MAX(1,$D11))),AND($E11&gt;0,INDEX(Kalender!HF$81:HF$110,MAX(1,$E11))&gt;INDEX(Kalender!$B$81:$B$110,MAX(1,$E11))),AND($F11&gt;0,INDEX(Kalender!HF$81:HF$110,MAX(1,$F11))&gt;INDEX(Kalender!$B$81:$B$110,MAX(1,$F11)))),2,0))</f>
        <v>0</v>
      </c>
      <c r="HG11" s="5" t="n">
        <f aca="false">IF(Kalender!HG11&lt;&gt;1,0,IF(AND($B11&gt;0,INDEX(Kalender!HG$68:HG$77,MAX(1,$B11))&gt;INDEX(Kalender!$B$68:$B$77,MAX(1,$B11))),1,0)+IF(OR(AND($C11&gt;0,INDEX(Kalender!HG$81:HG$110,MAX(1,$C11))&gt;INDEX(Kalender!$B$81:$B$110,MAX(1,$C11))),AND($D11&gt;0,INDEX(Kalender!HG$81:HG$110,MAX(1,$D11))&gt;INDEX(Kalender!$B$81:$B$110,MAX(1,$D11))),AND($E11&gt;0,INDEX(Kalender!HG$81:HG$110,MAX(1,$E11))&gt;INDEX(Kalender!$B$81:$B$110,MAX(1,$E11))),AND($F11&gt;0,INDEX(Kalender!HG$81:HG$110,MAX(1,$F11))&gt;INDEX(Kalender!$B$81:$B$110,MAX(1,$F11)))),2,0))</f>
        <v>0</v>
      </c>
      <c r="HH11" s="5" t="n">
        <f aca="false">IF(Kalender!HH11&lt;&gt;1,0,IF(AND($B11&gt;0,INDEX(Kalender!HH$68:HH$77,MAX(1,$B11))&gt;INDEX(Kalender!$B$68:$B$77,MAX(1,$B11))),1,0)+IF(OR(AND($C11&gt;0,INDEX(Kalender!HH$81:HH$110,MAX(1,$C11))&gt;INDEX(Kalender!$B$81:$B$110,MAX(1,$C11))),AND($D11&gt;0,INDEX(Kalender!HH$81:HH$110,MAX(1,$D11))&gt;INDEX(Kalender!$B$81:$B$110,MAX(1,$D11))),AND($E11&gt;0,INDEX(Kalender!HH$81:HH$110,MAX(1,$E11))&gt;INDEX(Kalender!$B$81:$B$110,MAX(1,$E11))),AND($F11&gt;0,INDEX(Kalender!HH$81:HH$110,MAX(1,$F11))&gt;INDEX(Kalender!$B$81:$B$110,MAX(1,$F11)))),2,0))</f>
        <v>0</v>
      </c>
      <c r="HI11" s="5" t="n">
        <f aca="false">IF(Kalender!HI11&lt;&gt;1,0,IF(AND($B11&gt;0,INDEX(Kalender!HI$68:HI$77,MAX(1,$B11))&gt;INDEX(Kalender!$B$68:$B$77,MAX(1,$B11))),1,0)+IF(OR(AND($C11&gt;0,INDEX(Kalender!HI$81:HI$110,MAX(1,$C11))&gt;INDEX(Kalender!$B$81:$B$110,MAX(1,$C11))),AND($D11&gt;0,INDEX(Kalender!HI$81:HI$110,MAX(1,$D11))&gt;INDEX(Kalender!$B$81:$B$110,MAX(1,$D11))),AND($E11&gt;0,INDEX(Kalender!HI$81:HI$110,MAX(1,$E11))&gt;INDEX(Kalender!$B$81:$B$110,MAX(1,$E11))),AND($F11&gt;0,INDEX(Kalender!HI$81:HI$110,MAX(1,$F11))&gt;INDEX(Kalender!$B$81:$B$110,MAX(1,$F11)))),2,0))</f>
        <v>0</v>
      </c>
      <c r="HJ11" s="5" t="n">
        <f aca="false">IF(Kalender!HJ11&lt;&gt;1,0,IF(AND($B11&gt;0,INDEX(Kalender!HJ$68:HJ$77,MAX(1,$B11))&gt;INDEX(Kalender!$B$68:$B$77,MAX(1,$B11))),1,0)+IF(OR(AND($C11&gt;0,INDEX(Kalender!HJ$81:HJ$110,MAX(1,$C11))&gt;INDEX(Kalender!$B$81:$B$110,MAX(1,$C11))),AND($D11&gt;0,INDEX(Kalender!HJ$81:HJ$110,MAX(1,$D11))&gt;INDEX(Kalender!$B$81:$B$110,MAX(1,$D11))),AND($E11&gt;0,INDEX(Kalender!HJ$81:HJ$110,MAX(1,$E11))&gt;INDEX(Kalender!$B$81:$B$110,MAX(1,$E11))),AND($F11&gt;0,INDEX(Kalender!HJ$81:HJ$110,MAX(1,$F11))&gt;INDEX(Kalender!$B$81:$B$110,MAX(1,$F11)))),2,0))</f>
        <v>0</v>
      </c>
      <c r="HK11" s="5" t="n">
        <f aca="false">IF(Kalender!HK11&lt;&gt;1,0,IF(AND($B11&gt;0,INDEX(Kalender!HK$68:HK$77,MAX(1,$B11))&gt;INDEX(Kalender!$B$68:$B$77,MAX(1,$B11))),1,0)+IF(OR(AND($C11&gt;0,INDEX(Kalender!HK$81:HK$110,MAX(1,$C11))&gt;INDEX(Kalender!$B$81:$B$110,MAX(1,$C11))),AND($D11&gt;0,INDEX(Kalender!HK$81:HK$110,MAX(1,$D11))&gt;INDEX(Kalender!$B$81:$B$110,MAX(1,$D11))),AND($E11&gt;0,INDEX(Kalender!HK$81:HK$110,MAX(1,$E11))&gt;INDEX(Kalender!$B$81:$B$110,MAX(1,$E11))),AND($F11&gt;0,INDEX(Kalender!HK$81:HK$110,MAX(1,$F11))&gt;INDEX(Kalender!$B$81:$B$110,MAX(1,$F11)))),2,0))</f>
        <v>0</v>
      </c>
      <c r="HL11" s="5" t="n">
        <f aca="false">IF(Kalender!HL11&lt;&gt;1,0,IF(AND($B11&gt;0,INDEX(Kalender!HL$68:HL$77,MAX(1,$B11))&gt;INDEX(Kalender!$B$68:$B$77,MAX(1,$B11))),1,0)+IF(OR(AND($C11&gt;0,INDEX(Kalender!HL$81:HL$110,MAX(1,$C11))&gt;INDEX(Kalender!$B$81:$B$110,MAX(1,$C11))),AND($D11&gt;0,INDEX(Kalender!HL$81:HL$110,MAX(1,$D11))&gt;INDEX(Kalender!$B$81:$B$110,MAX(1,$D11))),AND($E11&gt;0,INDEX(Kalender!HL$81:HL$110,MAX(1,$E11))&gt;INDEX(Kalender!$B$81:$B$110,MAX(1,$E11))),AND($F11&gt;0,INDEX(Kalender!HL$81:HL$110,MAX(1,$F11))&gt;INDEX(Kalender!$B$81:$B$110,MAX(1,$F11)))),2,0))</f>
        <v>0</v>
      </c>
      <c r="HM11" s="5" t="n">
        <f aca="false">IF(Kalender!HM11&lt;&gt;1,0,IF(AND($B11&gt;0,INDEX(Kalender!HM$68:HM$77,MAX(1,$B11))&gt;INDEX(Kalender!$B$68:$B$77,MAX(1,$B11))),1,0)+IF(OR(AND($C11&gt;0,INDEX(Kalender!HM$81:HM$110,MAX(1,$C11))&gt;INDEX(Kalender!$B$81:$B$110,MAX(1,$C11))),AND($D11&gt;0,INDEX(Kalender!HM$81:HM$110,MAX(1,$D11))&gt;INDEX(Kalender!$B$81:$B$110,MAX(1,$D11))),AND($E11&gt;0,INDEX(Kalender!HM$81:HM$110,MAX(1,$E11))&gt;INDEX(Kalender!$B$81:$B$110,MAX(1,$E11))),AND($F11&gt;0,INDEX(Kalender!HM$81:HM$110,MAX(1,$F11))&gt;INDEX(Kalender!$B$81:$B$110,MAX(1,$F11)))),2,0))</f>
        <v>0</v>
      </c>
      <c r="HN11" s="5" t="n">
        <f aca="false">IF(Kalender!HN11&lt;&gt;1,0,IF(AND($B11&gt;0,INDEX(Kalender!HN$68:HN$77,MAX(1,$B11))&gt;INDEX(Kalender!$B$68:$B$77,MAX(1,$B11))),1,0)+IF(OR(AND($C11&gt;0,INDEX(Kalender!HN$81:HN$110,MAX(1,$C11))&gt;INDEX(Kalender!$B$81:$B$110,MAX(1,$C11))),AND($D11&gt;0,INDEX(Kalender!HN$81:HN$110,MAX(1,$D11))&gt;INDEX(Kalender!$B$81:$B$110,MAX(1,$D11))),AND($E11&gt;0,INDEX(Kalender!HN$81:HN$110,MAX(1,$E11))&gt;INDEX(Kalender!$B$81:$B$110,MAX(1,$E11))),AND($F11&gt;0,INDEX(Kalender!HN$81:HN$110,MAX(1,$F11))&gt;INDEX(Kalender!$B$81:$B$110,MAX(1,$F11)))),2,0))</f>
        <v>0</v>
      </c>
      <c r="HO11" s="5" t="n">
        <f aca="false">IF(Kalender!HO11&lt;&gt;1,0,IF(AND($B11&gt;0,INDEX(Kalender!HO$68:HO$77,MAX(1,$B11))&gt;INDEX(Kalender!$B$68:$B$77,MAX(1,$B11))),1,0)+IF(OR(AND($C11&gt;0,INDEX(Kalender!HO$81:HO$110,MAX(1,$C11))&gt;INDEX(Kalender!$B$81:$B$110,MAX(1,$C11))),AND($D11&gt;0,INDEX(Kalender!HO$81:HO$110,MAX(1,$D11))&gt;INDEX(Kalender!$B$81:$B$110,MAX(1,$D11))),AND($E11&gt;0,INDEX(Kalender!HO$81:HO$110,MAX(1,$E11))&gt;INDEX(Kalender!$B$81:$B$110,MAX(1,$E11))),AND($F11&gt;0,INDEX(Kalender!HO$81:HO$110,MAX(1,$F11))&gt;INDEX(Kalender!$B$81:$B$110,MAX(1,$F11)))),2,0))</f>
        <v>0</v>
      </c>
      <c r="HP11" s="5" t="n">
        <f aca="false">IF(Kalender!HP11&lt;&gt;1,0,IF(AND($B11&gt;0,INDEX(Kalender!HP$68:HP$77,MAX(1,$B11))&gt;INDEX(Kalender!$B$68:$B$77,MAX(1,$B11))),1,0)+IF(OR(AND($C11&gt;0,INDEX(Kalender!HP$81:HP$110,MAX(1,$C11))&gt;INDEX(Kalender!$B$81:$B$110,MAX(1,$C11))),AND($D11&gt;0,INDEX(Kalender!HP$81:HP$110,MAX(1,$D11))&gt;INDEX(Kalender!$B$81:$B$110,MAX(1,$D11))),AND($E11&gt;0,INDEX(Kalender!HP$81:HP$110,MAX(1,$E11))&gt;INDEX(Kalender!$B$81:$B$110,MAX(1,$E11))),AND($F11&gt;0,INDEX(Kalender!HP$81:HP$110,MAX(1,$F11))&gt;INDEX(Kalender!$B$81:$B$110,MAX(1,$F11)))),2,0))</f>
        <v>0</v>
      </c>
      <c r="HQ11" s="5" t="n">
        <f aca="false">IF(Kalender!HQ11&lt;&gt;1,0,IF(AND($B11&gt;0,INDEX(Kalender!HQ$68:HQ$77,MAX(1,$B11))&gt;INDEX(Kalender!$B$68:$B$77,MAX(1,$B11))),1,0)+IF(OR(AND($C11&gt;0,INDEX(Kalender!HQ$81:HQ$110,MAX(1,$C11))&gt;INDEX(Kalender!$B$81:$B$110,MAX(1,$C11))),AND($D11&gt;0,INDEX(Kalender!HQ$81:HQ$110,MAX(1,$D11))&gt;INDEX(Kalender!$B$81:$B$110,MAX(1,$D11))),AND($E11&gt;0,INDEX(Kalender!HQ$81:HQ$110,MAX(1,$E11))&gt;INDEX(Kalender!$B$81:$B$110,MAX(1,$E11))),AND($F11&gt;0,INDEX(Kalender!HQ$81:HQ$110,MAX(1,$F11))&gt;INDEX(Kalender!$B$81:$B$110,MAX(1,$F11)))),2,0))</f>
        <v>0</v>
      </c>
      <c r="HR11" s="5" t="n">
        <f aca="false">IF(Kalender!HR11&lt;&gt;1,0,IF(AND($B11&gt;0,INDEX(Kalender!HR$68:HR$77,MAX(1,$B11))&gt;INDEX(Kalender!$B$68:$B$77,MAX(1,$B11))),1,0)+IF(OR(AND($C11&gt;0,INDEX(Kalender!HR$81:HR$110,MAX(1,$C11))&gt;INDEX(Kalender!$B$81:$B$110,MAX(1,$C11))),AND($D11&gt;0,INDEX(Kalender!HR$81:HR$110,MAX(1,$D11))&gt;INDEX(Kalender!$B$81:$B$110,MAX(1,$D11))),AND($E11&gt;0,INDEX(Kalender!HR$81:HR$110,MAX(1,$E11))&gt;INDEX(Kalender!$B$81:$B$110,MAX(1,$E11))),AND($F11&gt;0,INDEX(Kalender!HR$81:HR$110,MAX(1,$F11))&gt;INDEX(Kalender!$B$81:$B$110,MAX(1,$F11)))),2,0))</f>
        <v>0</v>
      </c>
      <c r="HS11" s="5" t="n">
        <f aca="false">IF(Kalender!HS11&lt;&gt;1,0,IF(AND($B11&gt;0,INDEX(Kalender!HS$68:HS$77,MAX(1,$B11))&gt;INDEX(Kalender!$B$68:$B$77,MAX(1,$B11))),1,0)+IF(OR(AND($C11&gt;0,INDEX(Kalender!HS$81:HS$110,MAX(1,$C11))&gt;INDEX(Kalender!$B$81:$B$110,MAX(1,$C11))),AND($D11&gt;0,INDEX(Kalender!HS$81:HS$110,MAX(1,$D11))&gt;INDEX(Kalender!$B$81:$B$110,MAX(1,$D11))),AND($E11&gt;0,INDEX(Kalender!HS$81:HS$110,MAX(1,$E11))&gt;INDEX(Kalender!$B$81:$B$110,MAX(1,$E11))),AND($F11&gt;0,INDEX(Kalender!HS$81:HS$110,MAX(1,$F11))&gt;INDEX(Kalender!$B$81:$B$110,MAX(1,$F11)))),2,0))</f>
        <v>0</v>
      </c>
      <c r="HT11" s="5" t="n">
        <f aca="false">IF(Kalender!HT11&lt;&gt;1,0,IF(AND($B11&gt;0,INDEX(Kalender!HT$68:HT$77,MAX(1,$B11))&gt;INDEX(Kalender!$B$68:$B$77,MAX(1,$B11))),1,0)+IF(OR(AND($C11&gt;0,INDEX(Kalender!HT$81:HT$110,MAX(1,$C11))&gt;INDEX(Kalender!$B$81:$B$110,MAX(1,$C11))),AND($D11&gt;0,INDEX(Kalender!HT$81:HT$110,MAX(1,$D11))&gt;INDEX(Kalender!$B$81:$B$110,MAX(1,$D11))),AND($E11&gt;0,INDEX(Kalender!HT$81:HT$110,MAX(1,$E11))&gt;INDEX(Kalender!$B$81:$B$110,MAX(1,$E11))),AND($F11&gt;0,INDEX(Kalender!HT$81:HT$110,MAX(1,$F11))&gt;INDEX(Kalender!$B$81:$B$110,MAX(1,$F11)))),2,0))</f>
        <v>0</v>
      </c>
      <c r="HU11" s="5" t="n">
        <f aca="false">IF(Kalender!HU11&lt;&gt;1,0,IF(AND($B11&gt;0,INDEX(Kalender!HU$68:HU$77,MAX(1,$B11))&gt;INDEX(Kalender!$B$68:$B$77,MAX(1,$B11))),1,0)+IF(OR(AND($C11&gt;0,INDEX(Kalender!HU$81:HU$110,MAX(1,$C11))&gt;INDEX(Kalender!$B$81:$B$110,MAX(1,$C11))),AND($D11&gt;0,INDEX(Kalender!HU$81:HU$110,MAX(1,$D11))&gt;INDEX(Kalender!$B$81:$B$110,MAX(1,$D11))),AND($E11&gt;0,INDEX(Kalender!HU$81:HU$110,MAX(1,$E11))&gt;INDEX(Kalender!$B$81:$B$110,MAX(1,$E11))),AND($F11&gt;0,INDEX(Kalender!HU$81:HU$110,MAX(1,$F11))&gt;INDEX(Kalender!$B$81:$B$110,MAX(1,$F11)))),2,0))</f>
        <v>0</v>
      </c>
      <c r="HV11" s="5" t="n">
        <f aca="false">IF(Kalender!HV11&lt;&gt;1,0,IF(AND($B11&gt;0,INDEX(Kalender!HV$68:HV$77,MAX(1,$B11))&gt;INDEX(Kalender!$B$68:$B$77,MAX(1,$B11))),1,0)+IF(OR(AND($C11&gt;0,INDEX(Kalender!HV$81:HV$110,MAX(1,$C11))&gt;INDEX(Kalender!$B$81:$B$110,MAX(1,$C11))),AND($D11&gt;0,INDEX(Kalender!HV$81:HV$110,MAX(1,$D11))&gt;INDEX(Kalender!$B$81:$B$110,MAX(1,$D11))),AND($E11&gt;0,INDEX(Kalender!HV$81:HV$110,MAX(1,$E11))&gt;INDEX(Kalender!$B$81:$B$110,MAX(1,$E11))),AND($F11&gt;0,INDEX(Kalender!HV$81:HV$110,MAX(1,$F11))&gt;INDEX(Kalender!$B$81:$B$110,MAX(1,$F11)))),2,0))</f>
        <v>0</v>
      </c>
      <c r="HW11" s="5" t="n">
        <f aca="false">IF(Kalender!HW11&lt;&gt;1,0,IF(AND($B11&gt;0,INDEX(Kalender!HW$68:HW$77,MAX(1,$B11))&gt;INDEX(Kalender!$B$68:$B$77,MAX(1,$B11))),1,0)+IF(OR(AND($C11&gt;0,INDEX(Kalender!HW$81:HW$110,MAX(1,$C11))&gt;INDEX(Kalender!$B$81:$B$110,MAX(1,$C11))),AND($D11&gt;0,INDEX(Kalender!HW$81:HW$110,MAX(1,$D11))&gt;INDEX(Kalender!$B$81:$B$110,MAX(1,$D11))),AND($E11&gt;0,INDEX(Kalender!HW$81:HW$110,MAX(1,$E11))&gt;INDEX(Kalender!$B$81:$B$110,MAX(1,$E11))),AND($F11&gt;0,INDEX(Kalender!HW$81:HW$110,MAX(1,$F11))&gt;INDEX(Kalender!$B$81:$B$110,MAX(1,$F11)))),2,0))</f>
        <v>0</v>
      </c>
      <c r="HX11" s="5" t="n">
        <f aca="false">IF(Kalender!HX11&lt;&gt;1,0,IF(AND($B11&gt;0,INDEX(Kalender!HX$68:HX$77,MAX(1,$B11))&gt;INDEX(Kalender!$B$68:$B$77,MAX(1,$B11))),1,0)+IF(OR(AND($C11&gt;0,INDEX(Kalender!HX$81:HX$110,MAX(1,$C11))&gt;INDEX(Kalender!$B$81:$B$110,MAX(1,$C11))),AND($D11&gt;0,INDEX(Kalender!HX$81:HX$110,MAX(1,$D11))&gt;INDEX(Kalender!$B$81:$B$110,MAX(1,$D11))),AND($E11&gt;0,INDEX(Kalender!HX$81:HX$110,MAX(1,$E11))&gt;INDEX(Kalender!$B$81:$B$110,MAX(1,$E11))),AND($F11&gt;0,INDEX(Kalender!HX$81:HX$110,MAX(1,$F11))&gt;INDEX(Kalender!$B$81:$B$110,MAX(1,$F11)))),2,0))</f>
        <v>0</v>
      </c>
      <c r="HY11" s="5" t="n">
        <f aca="false">IF(Kalender!HY11&lt;&gt;1,0,IF(AND($B11&gt;0,INDEX(Kalender!HY$68:HY$77,MAX(1,$B11))&gt;INDEX(Kalender!$B$68:$B$77,MAX(1,$B11))),1,0)+IF(OR(AND($C11&gt;0,INDEX(Kalender!HY$81:HY$110,MAX(1,$C11))&gt;INDEX(Kalender!$B$81:$B$110,MAX(1,$C11))),AND($D11&gt;0,INDEX(Kalender!HY$81:HY$110,MAX(1,$D11))&gt;INDEX(Kalender!$B$81:$B$110,MAX(1,$D11))),AND($E11&gt;0,INDEX(Kalender!HY$81:HY$110,MAX(1,$E11))&gt;INDEX(Kalender!$B$81:$B$110,MAX(1,$E11))),AND($F11&gt;0,INDEX(Kalender!HY$81:HY$110,MAX(1,$F11))&gt;INDEX(Kalender!$B$81:$B$110,MAX(1,$F11)))),2,0))</f>
        <v>0</v>
      </c>
      <c r="HZ11" s="5" t="n">
        <f aca="false">IF(Kalender!HZ11&lt;&gt;1,0,IF(AND($B11&gt;0,INDEX(Kalender!HZ$68:HZ$77,MAX(1,$B11))&gt;INDEX(Kalender!$B$68:$B$77,MAX(1,$B11))),1,0)+IF(OR(AND($C11&gt;0,INDEX(Kalender!HZ$81:HZ$110,MAX(1,$C11))&gt;INDEX(Kalender!$B$81:$B$110,MAX(1,$C11))),AND($D11&gt;0,INDEX(Kalender!HZ$81:HZ$110,MAX(1,$D11))&gt;INDEX(Kalender!$B$81:$B$110,MAX(1,$D11))),AND($E11&gt;0,INDEX(Kalender!HZ$81:HZ$110,MAX(1,$E11))&gt;INDEX(Kalender!$B$81:$B$110,MAX(1,$E11))),AND($F11&gt;0,INDEX(Kalender!HZ$81:HZ$110,MAX(1,$F11))&gt;INDEX(Kalender!$B$81:$B$110,MAX(1,$F11)))),2,0))</f>
        <v>0</v>
      </c>
      <c r="IA11" s="5" t="n">
        <f aca="false">IF(Kalender!IA11&lt;&gt;1,0,IF(AND($B11&gt;0,INDEX(Kalender!IA$68:IA$77,MAX(1,$B11))&gt;INDEX(Kalender!$B$68:$B$77,MAX(1,$B11))),1,0)+IF(OR(AND($C11&gt;0,INDEX(Kalender!IA$81:IA$110,MAX(1,$C11))&gt;INDEX(Kalender!$B$81:$B$110,MAX(1,$C11))),AND($D11&gt;0,INDEX(Kalender!IA$81:IA$110,MAX(1,$D11))&gt;INDEX(Kalender!$B$81:$B$110,MAX(1,$D11))),AND($E11&gt;0,INDEX(Kalender!IA$81:IA$110,MAX(1,$E11))&gt;INDEX(Kalender!$B$81:$B$110,MAX(1,$E11))),AND($F11&gt;0,INDEX(Kalender!IA$81:IA$110,MAX(1,$F11))&gt;INDEX(Kalender!$B$81:$B$110,MAX(1,$F11)))),2,0))</f>
        <v>0</v>
      </c>
      <c r="IB11" s="5" t="n">
        <f aca="false">IF(Kalender!IB11&lt;&gt;1,0,IF(AND($B11&gt;0,INDEX(Kalender!IB$68:IB$77,MAX(1,$B11))&gt;INDEX(Kalender!$B$68:$B$77,MAX(1,$B11))),1,0)+IF(OR(AND($C11&gt;0,INDEX(Kalender!IB$81:IB$110,MAX(1,$C11))&gt;INDEX(Kalender!$B$81:$B$110,MAX(1,$C11))),AND($D11&gt;0,INDEX(Kalender!IB$81:IB$110,MAX(1,$D11))&gt;INDEX(Kalender!$B$81:$B$110,MAX(1,$D11))),AND($E11&gt;0,INDEX(Kalender!IB$81:IB$110,MAX(1,$E11))&gt;INDEX(Kalender!$B$81:$B$110,MAX(1,$E11))),AND($F11&gt;0,INDEX(Kalender!IB$81:IB$110,MAX(1,$F11))&gt;INDEX(Kalender!$B$81:$B$110,MAX(1,$F11)))),2,0))</f>
        <v>0</v>
      </c>
      <c r="IC11" s="5" t="n">
        <f aca="false">IF(Kalender!IC11&lt;&gt;1,0,IF(AND($B11&gt;0,INDEX(Kalender!IC$68:IC$77,MAX(1,$B11))&gt;INDEX(Kalender!$B$68:$B$77,MAX(1,$B11))),1,0)+IF(OR(AND($C11&gt;0,INDEX(Kalender!IC$81:IC$110,MAX(1,$C11))&gt;INDEX(Kalender!$B$81:$B$110,MAX(1,$C11))),AND($D11&gt;0,INDEX(Kalender!IC$81:IC$110,MAX(1,$D11))&gt;INDEX(Kalender!$B$81:$B$110,MAX(1,$D11))),AND($E11&gt;0,INDEX(Kalender!IC$81:IC$110,MAX(1,$E11))&gt;INDEX(Kalender!$B$81:$B$110,MAX(1,$E11))),AND($F11&gt;0,INDEX(Kalender!IC$81:IC$110,MAX(1,$F11))&gt;INDEX(Kalender!$B$81:$B$110,MAX(1,$F11)))),2,0))</f>
        <v>0</v>
      </c>
      <c r="ID11" s="5" t="n">
        <f aca="false">IF(Kalender!ID11&lt;&gt;1,0,IF(AND($B11&gt;0,INDEX(Kalender!ID$68:ID$77,MAX(1,$B11))&gt;INDEX(Kalender!$B$68:$B$77,MAX(1,$B11))),1,0)+IF(OR(AND($C11&gt;0,INDEX(Kalender!ID$81:ID$110,MAX(1,$C11))&gt;INDEX(Kalender!$B$81:$B$110,MAX(1,$C11))),AND($D11&gt;0,INDEX(Kalender!ID$81:ID$110,MAX(1,$D11))&gt;INDEX(Kalender!$B$81:$B$110,MAX(1,$D11))),AND($E11&gt;0,INDEX(Kalender!ID$81:ID$110,MAX(1,$E11))&gt;INDEX(Kalender!$B$81:$B$110,MAX(1,$E11))),AND($F11&gt;0,INDEX(Kalender!ID$81:ID$110,MAX(1,$F11))&gt;INDEX(Kalender!$B$81:$B$110,MAX(1,$F11)))),2,0))</f>
        <v>0</v>
      </c>
      <c r="IE11" s="5" t="n">
        <f aca="false">IF(Kalender!IE11&lt;&gt;1,0,IF(AND($B11&gt;0,INDEX(Kalender!IE$68:IE$77,MAX(1,$B11))&gt;INDEX(Kalender!$B$68:$B$77,MAX(1,$B11))),1,0)+IF(OR(AND($C11&gt;0,INDEX(Kalender!IE$81:IE$110,MAX(1,$C11))&gt;INDEX(Kalender!$B$81:$B$110,MAX(1,$C11))),AND($D11&gt;0,INDEX(Kalender!IE$81:IE$110,MAX(1,$D11))&gt;INDEX(Kalender!$B$81:$B$110,MAX(1,$D11))),AND($E11&gt;0,INDEX(Kalender!IE$81:IE$110,MAX(1,$E11))&gt;INDEX(Kalender!$B$81:$B$110,MAX(1,$E11))),AND($F11&gt;0,INDEX(Kalender!IE$81:IE$110,MAX(1,$F11))&gt;INDEX(Kalender!$B$81:$B$110,MAX(1,$F11)))),2,0))</f>
        <v>0</v>
      </c>
      <c r="IF11" s="5" t="n">
        <f aca="false">IF(Kalender!IF11&lt;&gt;1,0,IF(AND($B11&gt;0,INDEX(Kalender!IF$68:IF$77,MAX(1,$B11))&gt;INDEX(Kalender!$B$68:$B$77,MAX(1,$B11))),1,0)+IF(OR(AND($C11&gt;0,INDEX(Kalender!IF$81:IF$110,MAX(1,$C11))&gt;INDEX(Kalender!$B$81:$B$110,MAX(1,$C11))),AND($D11&gt;0,INDEX(Kalender!IF$81:IF$110,MAX(1,$D11))&gt;INDEX(Kalender!$B$81:$B$110,MAX(1,$D11))),AND($E11&gt;0,INDEX(Kalender!IF$81:IF$110,MAX(1,$E11))&gt;INDEX(Kalender!$B$81:$B$110,MAX(1,$E11))),AND($F11&gt;0,INDEX(Kalender!IF$81:IF$110,MAX(1,$F11))&gt;INDEX(Kalender!$B$81:$B$110,MAX(1,$F11)))),2,0))</f>
        <v>0</v>
      </c>
      <c r="IG11" s="5" t="n">
        <f aca="false">IF(Kalender!IG11&lt;&gt;1,0,IF(AND($B11&gt;0,INDEX(Kalender!IG$68:IG$77,MAX(1,$B11))&gt;INDEX(Kalender!$B$68:$B$77,MAX(1,$B11))),1,0)+IF(OR(AND($C11&gt;0,INDEX(Kalender!IG$81:IG$110,MAX(1,$C11))&gt;INDEX(Kalender!$B$81:$B$110,MAX(1,$C11))),AND($D11&gt;0,INDEX(Kalender!IG$81:IG$110,MAX(1,$D11))&gt;INDEX(Kalender!$B$81:$B$110,MAX(1,$D11))),AND($E11&gt;0,INDEX(Kalender!IG$81:IG$110,MAX(1,$E11))&gt;INDEX(Kalender!$B$81:$B$110,MAX(1,$E11))),AND($F11&gt;0,INDEX(Kalender!IG$81:IG$110,MAX(1,$F11))&gt;INDEX(Kalender!$B$81:$B$110,MAX(1,$F11)))),2,0))</f>
        <v>0</v>
      </c>
      <c r="IH11" s="5" t="n">
        <f aca="false">IF(Kalender!IH11&lt;&gt;1,0,IF(AND($B11&gt;0,INDEX(Kalender!IH$68:IH$77,MAX(1,$B11))&gt;INDEX(Kalender!$B$68:$B$77,MAX(1,$B11))),1,0)+IF(OR(AND($C11&gt;0,INDEX(Kalender!IH$81:IH$110,MAX(1,$C11))&gt;INDEX(Kalender!$B$81:$B$110,MAX(1,$C11))),AND($D11&gt;0,INDEX(Kalender!IH$81:IH$110,MAX(1,$D11))&gt;INDEX(Kalender!$B$81:$B$110,MAX(1,$D11))),AND($E11&gt;0,INDEX(Kalender!IH$81:IH$110,MAX(1,$E11))&gt;INDEX(Kalender!$B$81:$B$110,MAX(1,$E11))),AND($F11&gt;0,INDEX(Kalender!IH$81:IH$110,MAX(1,$F11))&gt;INDEX(Kalender!$B$81:$B$110,MAX(1,$F11)))),2,0))</f>
        <v>0</v>
      </c>
      <c r="II11" s="5" t="n">
        <f aca="false">IF(Kalender!II11&lt;&gt;1,0,IF(AND($B11&gt;0,INDEX(Kalender!II$68:II$77,MAX(1,$B11))&gt;INDEX(Kalender!$B$68:$B$77,MAX(1,$B11))),1,0)+IF(OR(AND($C11&gt;0,INDEX(Kalender!II$81:II$110,MAX(1,$C11))&gt;INDEX(Kalender!$B$81:$B$110,MAX(1,$C11))),AND($D11&gt;0,INDEX(Kalender!II$81:II$110,MAX(1,$D11))&gt;INDEX(Kalender!$B$81:$B$110,MAX(1,$D11))),AND($E11&gt;0,INDEX(Kalender!II$81:II$110,MAX(1,$E11))&gt;INDEX(Kalender!$B$81:$B$110,MAX(1,$E11))),AND($F11&gt;0,INDEX(Kalender!II$81:II$110,MAX(1,$F11))&gt;INDEX(Kalender!$B$81:$B$110,MAX(1,$F11)))),2,0))</f>
        <v>0</v>
      </c>
      <c r="IJ11" s="5" t="n">
        <f aca="false">IF(Kalender!IJ11&lt;&gt;1,0,IF(AND($B11&gt;0,INDEX(Kalender!IJ$68:IJ$77,MAX(1,$B11))&gt;INDEX(Kalender!$B$68:$B$77,MAX(1,$B11))),1,0)+IF(OR(AND($C11&gt;0,INDEX(Kalender!IJ$81:IJ$110,MAX(1,$C11))&gt;INDEX(Kalender!$B$81:$B$110,MAX(1,$C11))),AND($D11&gt;0,INDEX(Kalender!IJ$81:IJ$110,MAX(1,$D11))&gt;INDEX(Kalender!$B$81:$B$110,MAX(1,$D11))),AND($E11&gt;0,INDEX(Kalender!IJ$81:IJ$110,MAX(1,$E11))&gt;INDEX(Kalender!$B$81:$B$110,MAX(1,$E11))),AND($F11&gt;0,INDEX(Kalender!IJ$81:IJ$110,MAX(1,$F11))&gt;INDEX(Kalender!$B$81:$B$110,MAX(1,$F11)))),2,0))</f>
        <v>0</v>
      </c>
      <c r="IK11" s="5" t="n">
        <f aca="false">IF(Kalender!IK11&lt;&gt;1,0,IF(AND($B11&gt;0,INDEX(Kalender!IK$68:IK$77,MAX(1,$B11))&gt;INDEX(Kalender!$B$68:$B$77,MAX(1,$B11))),1,0)+IF(OR(AND($C11&gt;0,INDEX(Kalender!IK$81:IK$110,MAX(1,$C11))&gt;INDEX(Kalender!$B$81:$B$110,MAX(1,$C11))),AND($D11&gt;0,INDEX(Kalender!IK$81:IK$110,MAX(1,$D11))&gt;INDEX(Kalender!$B$81:$B$110,MAX(1,$D11))),AND($E11&gt;0,INDEX(Kalender!IK$81:IK$110,MAX(1,$E11))&gt;INDEX(Kalender!$B$81:$B$110,MAX(1,$E11))),AND($F11&gt;0,INDEX(Kalender!IK$81:IK$110,MAX(1,$F11))&gt;INDEX(Kalender!$B$81:$B$110,MAX(1,$F11)))),2,0))</f>
        <v>0</v>
      </c>
      <c r="IL11" s="5" t="n">
        <f aca="false">IF(Kalender!IL11&lt;&gt;1,0,IF(AND($B11&gt;0,INDEX(Kalender!IL$68:IL$77,MAX(1,$B11))&gt;INDEX(Kalender!$B$68:$B$77,MAX(1,$B11))),1,0)+IF(OR(AND($C11&gt;0,INDEX(Kalender!IL$81:IL$110,MAX(1,$C11))&gt;INDEX(Kalender!$B$81:$B$110,MAX(1,$C11))),AND($D11&gt;0,INDEX(Kalender!IL$81:IL$110,MAX(1,$D11))&gt;INDEX(Kalender!$B$81:$B$110,MAX(1,$D11))),AND($E11&gt;0,INDEX(Kalender!IL$81:IL$110,MAX(1,$E11))&gt;INDEX(Kalender!$B$81:$B$110,MAX(1,$E11))),AND($F11&gt;0,INDEX(Kalender!IL$81:IL$110,MAX(1,$F11))&gt;INDEX(Kalender!$B$81:$B$110,MAX(1,$F11)))),2,0))</f>
        <v>0</v>
      </c>
      <c r="IM11" s="5" t="n">
        <f aca="false">IF(Kalender!IM11&lt;&gt;1,0,IF(AND($B11&gt;0,INDEX(Kalender!IM$68:IM$77,MAX(1,$B11))&gt;INDEX(Kalender!$B$68:$B$77,MAX(1,$B11))),1,0)+IF(OR(AND($C11&gt;0,INDEX(Kalender!IM$81:IM$110,MAX(1,$C11))&gt;INDEX(Kalender!$B$81:$B$110,MAX(1,$C11))),AND($D11&gt;0,INDEX(Kalender!IM$81:IM$110,MAX(1,$D11))&gt;INDEX(Kalender!$B$81:$B$110,MAX(1,$D11))),AND($E11&gt;0,INDEX(Kalender!IM$81:IM$110,MAX(1,$E11))&gt;INDEX(Kalender!$B$81:$B$110,MAX(1,$E11))),AND($F11&gt;0,INDEX(Kalender!IM$81:IM$110,MAX(1,$F11))&gt;INDEX(Kalender!$B$81:$B$110,MAX(1,$F11)))),2,0))</f>
        <v>0</v>
      </c>
      <c r="IN11" s="5" t="n">
        <f aca="false">IF(Kalender!IN11&lt;&gt;1,0,IF(AND($B11&gt;0,INDEX(Kalender!IN$68:IN$77,MAX(1,$B11))&gt;INDEX(Kalender!$B$68:$B$77,MAX(1,$B11))),1,0)+IF(OR(AND($C11&gt;0,INDEX(Kalender!IN$81:IN$110,MAX(1,$C11))&gt;INDEX(Kalender!$B$81:$B$110,MAX(1,$C11))),AND($D11&gt;0,INDEX(Kalender!IN$81:IN$110,MAX(1,$D11))&gt;INDEX(Kalender!$B$81:$B$110,MAX(1,$D11))),AND($E11&gt;0,INDEX(Kalender!IN$81:IN$110,MAX(1,$E11))&gt;INDEX(Kalender!$B$81:$B$110,MAX(1,$E11))),AND($F11&gt;0,INDEX(Kalender!IN$81:IN$110,MAX(1,$F11))&gt;INDEX(Kalender!$B$81:$B$110,MAX(1,$F11)))),2,0))</f>
        <v>0</v>
      </c>
      <c r="IO11" s="5" t="n">
        <f aca="false">IF(Kalender!IO11&lt;&gt;1,0,IF(AND($B11&gt;0,INDEX(Kalender!IO$68:IO$77,MAX(1,$B11))&gt;INDEX(Kalender!$B$68:$B$77,MAX(1,$B11))),1,0)+IF(OR(AND($C11&gt;0,INDEX(Kalender!IO$81:IO$110,MAX(1,$C11))&gt;INDEX(Kalender!$B$81:$B$110,MAX(1,$C11))),AND($D11&gt;0,INDEX(Kalender!IO$81:IO$110,MAX(1,$D11))&gt;INDEX(Kalender!$B$81:$B$110,MAX(1,$D11))),AND($E11&gt;0,INDEX(Kalender!IO$81:IO$110,MAX(1,$E11))&gt;INDEX(Kalender!$B$81:$B$110,MAX(1,$E11))),AND($F11&gt;0,INDEX(Kalender!IO$81:IO$110,MAX(1,$F11))&gt;INDEX(Kalender!$B$81:$B$110,MAX(1,$F11)))),2,0))</f>
        <v>0</v>
      </c>
      <c r="IP11" s="5" t="n">
        <f aca="false">IF(Kalender!IP11&lt;&gt;1,0,IF(AND($B11&gt;0,INDEX(Kalender!IP$68:IP$77,MAX(1,$B11))&gt;INDEX(Kalender!$B$68:$B$77,MAX(1,$B11))),1,0)+IF(OR(AND($C11&gt;0,INDEX(Kalender!IP$81:IP$110,MAX(1,$C11))&gt;INDEX(Kalender!$B$81:$B$110,MAX(1,$C11))),AND($D11&gt;0,INDEX(Kalender!IP$81:IP$110,MAX(1,$D11))&gt;INDEX(Kalender!$B$81:$B$110,MAX(1,$D11))),AND($E11&gt;0,INDEX(Kalender!IP$81:IP$110,MAX(1,$E11))&gt;INDEX(Kalender!$B$81:$B$110,MAX(1,$E11))),AND($F11&gt;0,INDEX(Kalender!IP$81:IP$110,MAX(1,$F11))&gt;INDEX(Kalender!$B$81:$B$110,MAX(1,$F11)))),2,0))</f>
        <v>0</v>
      </c>
      <c r="IQ11" s="5" t="n">
        <f aca="false">IF(Kalender!IQ11&lt;&gt;1,0,IF(AND($B11&gt;0,INDEX(Kalender!IQ$68:IQ$77,MAX(1,$B11))&gt;INDEX(Kalender!$B$68:$B$77,MAX(1,$B11))),1,0)+IF(OR(AND($C11&gt;0,INDEX(Kalender!IQ$81:IQ$110,MAX(1,$C11))&gt;INDEX(Kalender!$B$81:$B$110,MAX(1,$C11))),AND($D11&gt;0,INDEX(Kalender!IQ$81:IQ$110,MAX(1,$D11))&gt;INDEX(Kalender!$B$81:$B$110,MAX(1,$D11))),AND($E11&gt;0,INDEX(Kalender!IQ$81:IQ$110,MAX(1,$E11))&gt;INDEX(Kalender!$B$81:$B$110,MAX(1,$E11))),AND($F11&gt;0,INDEX(Kalender!IQ$81:IQ$110,MAX(1,$F11))&gt;INDEX(Kalender!$B$81:$B$110,MAX(1,$F11)))),2,0))</f>
        <v>0</v>
      </c>
      <c r="IR11" s="5" t="n">
        <f aca="false">IF(Kalender!IR11&lt;&gt;1,0,IF(AND($B11&gt;0,INDEX(Kalender!IR$68:IR$77,MAX(1,$B11))&gt;INDEX(Kalender!$B$68:$B$77,MAX(1,$B11))),1,0)+IF(OR(AND($C11&gt;0,INDEX(Kalender!IR$81:IR$110,MAX(1,$C11))&gt;INDEX(Kalender!$B$81:$B$110,MAX(1,$C11))),AND($D11&gt;0,INDEX(Kalender!IR$81:IR$110,MAX(1,$D11))&gt;INDEX(Kalender!$B$81:$B$110,MAX(1,$D11))),AND($E11&gt;0,INDEX(Kalender!IR$81:IR$110,MAX(1,$E11))&gt;INDEX(Kalender!$B$81:$B$110,MAX(1,$E11))),AND($F11&gt;0,INDEX(Kalender!IR$81:IR$110,MAX(1,$F11))&gt;INDEX(Kalender!$B$81:$B$110,MAX(1,$F11)))),2,0))</f>
        <v>0</v>
      </c>
      <c r="IS11" s="5" t="n">
        <f aca="false">IF(Kalender!IS11&lt;&gt;1,0,IF(AND($B11&gt;0,INDEX(Kalender!IS$68:IS$77,MAX(1,$B11))&gt;INDEX(Kalender!$B$68:$B$77,MAX(1,$B11))),1,0)+IF(OR(AND($C11&gt;0,INDEX(Kalender!IS$81:IS$110,MAX(1,$C11))&gt;INDEX(Kalender!$B$81:$B$110,MAX(1,$C11))),AND($D11&gt;0,INDEX(Kalender!IS$81:IS$110,MAX(1,$D11))&gt;INDEX(Kalender!$B$81:$B$110,MAX(1,$D11))),AND($E11&gt;0,INDEX(Kalender!IS$81:IS$110,MAX(1,$E11))&gt;INDEX(Kalender!$B$81:$B$110,MAX(1,$E11))),AND($F11&gt;0,INDEX(Kalender!IS$81:IS$110,MAX(1,$F11))&gt;INDEX(Kalender!$B$81:$B$110,MAX(1,$F11)))),2,0))</f>
        <v>0</v>
      </c>
      <c r="IT11" s="5" t="n">
        <f aca="false">IF(Kalender!IT11&lt;&gt;1,0,IF(AND($B11&gt;0,INDEX(Kalender!IT$68:IT$77,MAX(1,$B11))&gt;INDEX(Kalender!$B$68:$B$77,MAX(1,$B11))),1,0)+IF(OR(AND($C11&gt;0,INDEX(Kalender!IT$81:IT$110,MAX(1,$C11))&gt;INDEX(Kalender!$B$81:$B$110,MAX(1,$C11))),AND($D11&gt;0,INDEX(Kalender!IT$81:IT$110,MAX(1,$D11))&gt;INDEX(Kalender!$B$81:$B$110,MAX(1,$D11))),AND($E11&gt;0,INDEX(Kalender!IT$81:IT$110,MAX(1,$E11))&gt;INDEX(Kalender!$B$81:$B$110,MAX(1,$E11))),AND($F11&gt;0,INDEX(Kalender!IT$81:IT$110,MAX(1,$F11))&gt;INDEX(Kalender!$B$81:$B$110,MAX(1,$F11)))),2,0))</f>
        <v>0</v>
      </c>
      <c r="IU11" s="5" t="n">
        <f aca="false">IF(Kalender!IU11&lt;&gt;1,0,IF(AND($B11&gt;0,INDEX(Kalender!IU$68:IU$77,MAX(1,$B11))&gt;INDEX(Kalender!$B$68:$B$77,MAX(1,$B11))),1,0)+IF(OR(AND($C11&gt;0,INDEX(Kalender!IU$81:IU$110,MAX(1,$C11))&gt;INDEX(Kalender!$B$81:$B$110,MAX(1,$C11))),AND($D11&gt;0,INDEX(Kalender!IU$81:IU$110,MAX(1,$D11))&gt;INDEX(Kalender!$B$81:$B$110,MAX(1,$D11))),AND($E11&gt;0,INDEX(Kalender!IU$81:IU$110,MAX(1,$E11))&gt;INDEX(Kalender!$B$81:$B$110,MAX(1,$E11))),AND($F11&gt;0,INDEX(Kalender!IU$81:IU$110,MAX(1,$F11))&gt;INDEX(Kalender!$B$81:$B$110,MAX(1,$F11)))),2,0))</f>
        <v>0</v>
      </c>
      <c r="IV11" s="5" t="n">
        <f aca="false">IF(Kalender!IV11&lt;&gt;1,0,IF(AND($B11&gt;0,INDEX(Kalender!IV$68:IV$77,MAX(1,$B11))&gt;INDEX(Kalender!$B$68:$B$77,MAX(1,$B11))),1,0)+IF(OR(AND($C11&gt;0,INDEX(Kalender!IV$81:IV$110,MAX(1,$C11))&gt;INDEX(Kalender!$B$81:$B$110,MAX(1,$C11))),AND($D11&gt;0,INDEX(Kalender!IV$81:IV$110,MAX(1,$D11))&gt;INDEX(Kalender!$B$81:$B$110,MAX(1,$D11))),AND($E11&gt;0,INDEX(Kalender!IV$81:IV$110,MAX(1,$E11))&gt;INDEX(Kalender!$B$81:$B$110,MAX(1,$E11))),AND($F11&gt;0,INDEX(Kalender!IV$81:IV$110,MAX(1,$F11))&gt;INDEX(Kalender!$B$81:$B$110,MAX(1,$F11)))),2,0))</f>
        <v>0</v>
      </c>
      <c r="IW11" s="5" t="n">
        <f aca="false">IF(Kalender!IW11&lt;&gt;1,0,IF(AND($B11&gt;0,INDEX(Kalender!IW$68:IW$77,MAX(1,$B11))&gt;INDEX(Kalender!$B$68:$B$77,MAX(1,$B11))),1,0)+IF(OR(AND($C11&gt;0,INDEX(Kalender!IW$81:IW$110,MAX(1,$C11))&gt;INDEX(Kalender!$B$81:$B$110,MAX(1,$C11))),AND($D11&gt;0,INDEX(Kalender!IW$81:IW$110,MAX(1,$D11))&gt;INDEX(Kalender!$B$81:$B$110,MAX(1,$D11))),AND($E11&gt;0,INDEX(Kalender!IW$81:IW$110,MAX(1,$E11))&gt;INDEX(Kalender!$B$81:$B$110,MAX(1,$E11))),AND($F11&gt;0,INDEX(Kalender!IW$81:IW$110,MAX(1,$F11))&gt;INDEX(Kalender!$B$81:$B$110,MAX(1,$F11)))),2,0))</f>
        <v>0</v>
      </c>
      <c r="IX11" s="5" t="n">
        <f aca="false">IF(Kalender!IX11&lt;&gt;1,0,IF(AND($B11&gt;0,INDEX(Kalender!IX$68:IX$77,MAX(1,$B11))&gt;INDEX(Kalender!$B$68:$B$77,MAX(1,$B11))),1,0)+IF(OR(AND($C11&gt;0,INDEX(Kalender!IX$81:IX$110,MAX(1,$C11))&gt;INDEX(Kalender!$B$81:$B$110,MAX(1,$C11))),AND($D11&gt;0,INDEX(Kalender!IX$81:IX$110,MAX(1,$D11))&gt;INDEX(Kalender!$B$81:$B$110,MAX(1,$D11))),AND($E11&gt;0,INDEX(Kalender!IX$81:IX$110,MAX(1,$E11))&gt;INDEX(Kalender!$B$81:$B$110,MAX(1,$E11))),AND($F11&gt;0,INDEX(Kalender!IX$81:IX$110,MAX(1,$F11))&gt;INDEX(Kalender!$B$81:$B$110,MAX(1,$F11)))),2,0))</f>
        <v>0</v>
      </c>
      <c r="IY11" s="5" t="n">
        <f aca="false">IF(Kalender!IY11&lt;&gt;1,0,IF(AND($B11&gt;0,INDEX(Kalender!IY$68:IY$77,MAX(1,$B11))&gt;INDEX(Kalender!$B$68:$B$77,MAX(1,$B11))),1,0)+IF(OR(AND($C11&gt;0,INDEX(Kalender!IY$81:IY$110,MAX(1,$C11))&gt;INDEX(Kalender!$B$81:$B$110,MAX(1,$C11))),AND($D11&gt;0,INDEX(Kalender!IY$81:IY$110,MAX(1,$D11))&gt;INDEX(Kalender!$B$81:$B$110,MAX(1,$D11))),AND($E11&gt;0,INDEX(Kalender!IY$81:IY$110,MAX(1,$E11))&gt;INDEX(Kalender!$B$81:$B$110,MAX(1,$E11))),AND($F11&gt;0,INDEX(Kalender!IY$81:IY$110,MAX(1,$F11))&gt;INDEX(Kalender!$B$81:$B$110,MAX(1,$F11)))),2,0))</f>
        <v>0</v>
      </c>
      <c r="IZ11" s="5" t="n">
        <f aca="false">IF(Kalender!IZ11&lt;&gt;1,0,IF(AND($B11&gt;0,INDEX(Kalender!IZ$68:IZ$77,MAX(1,$B11))&gt;INDEX(Kalender!$B$68:$B$77,MAX(1,$B11))),1,0)+IF(OR(AND($C11&gt;0,INDEX(Kalender!IZ$81:IZ$110,MAX(1,$C11))&gt;INDEX(Kalender!$B$81:$B$110,MAX(1,$C11))),AND($D11&gt;0,INDEX(Kalender!IZ$81:IZ$110,MAX(1,$D11))&gt;INDEX(Kalender!$B$81:$B$110,MAX(1,$D11))),AND($E11&gt;0,INDEX(Kalender!IZ$81:IZ$110,MAX(1,$E11))&gt;INDEX(Kalender!$B$81:$B$110,MAX(1,$E11))),AND($F11&gt;0,INDEX(Kalender!IZ$81:IZ$110,MAX(1,$F11))&gt;INDEX(Kalender!$B$81:$B$110,MAX(1,$F11)))),2,0))</f>
        <v>0</v>
      </c>
      <c r="JA11" s="5" t="n">
        <f aca="false">IF(Kalender!JA11&lt;&gt;1,0,IF(AND($B11&gt;0,INDEX(Kalender!JA$68:JA$77,MAX(1,$B11))&gt;INDEX(Kalender!$B$68:$B$77,MAX(1,$B11))),1,0)+IF(OR(AND($C11&gt;0,INDEX(Kalender!JA$81:JA$110,MAX(1,$C11))&gt;INDEX(Kalender!$B$81:$B$110,MAX(1,$C11))),AND($D11&gt;0,INDEX(Kalender!JA$81:JA$110,MAX(1,$D11))&gt;INDEX(Kalender!$B$81:$B$110,MAX(1,$D11))),AND($E11&gt;0,INDEX(Kalender!JA$81:JA$110,MAX(1,$E11))&gt;INDEX(Kalender!$B$81:$B$110,MAX(1,$E11))),AND($F11&gt;0,INDEX(Kalender!JA$81:JA$110,MAX(1,$F11))&gt;INDEX(Kalender!$B$81:$B$110,MAX(1,$F11)))),2,0))</f>
        <v>0</v>
      </c>
      <c r="JB11" s="5" t="n">
        <f aca="false">IF(Kalender!JB11&lt;&gt;1,0,IF(AND($B11&gt;0,INDEX(Kalender!JB$68:JB$77,MAX(1,$B11))&gt;INDEX(Kalender!$B$68:$B$77,MAX(1,$B11))),1,0)+IF(OR(AND($C11&gt;0,INDEX(Kalender!JB$81:JB$110,MAX(1,$C11))&gt;INDEX(Kalender!$B$81:$B$110,MAX(1,$C11))),AND($D11&gt;0,INDEX(Kalender!JB$81:JB$110,MAX(1,$D11))&gt;INDEX(Kalender!$B$81:$B$110,MAX(1,$D11))),AND($E11&gt;0,INDEX(Kalender!JB$81:JB$110,MAX(1,$E11))&gt;INDEX(Kalender!$B$81:$B$110,MAX(1,$E11))),AND($F11&gt;0,INDEX(Kalender!JB$81:JB$110,MAX(1,$F11))&gt;INDEX(Kalender!$B$81:$B$110,MAX(1,$F11)))),2,0))</f>
        <v>0</v>
      </c>
      <c r="JC11" s="5" t="n">
        <f aca="false">IF(Kalender!JC11&lt;&gt;1,0,IF(AND($B11&gt;0,INDEX(Kalender!JC$68:JC$77,MAX(1,$B11))&gt;INDEX(Kalender!$B$68:$B$77,MAX(1,$B11))),1,0)+IF(OR(AND($C11&gt;0,INDEX(Kalender!JC$81:JC$110,MAX(1,$C11))&gt;INDEX(Kalender!$B$81:$B$110,MAX(1,$C11))),AND($D11&gt;0,INDEX(Kalender!JC$81:JC$110,MAX(1,$D11))&gt;INDEX(Kalender!$B$81:$B$110,MAX(1,$D11))),AND($E11&gt;0,INDEX(Kalender!JC$81:JC$110,MAX(1,$E11))&gt;INDEX(Kalender!$B$81:$B$110,MAX(1,$E11))),AND($F11&gt;0,INDEX(Kalender!JC$81:JC$110,MAX(1,$F11))&gt;INDEX(Kalender!$B$81:$B$110,MAX(1,$F11)))),2,0))</f>
        <v>0</v>
      </c>
      <c r="JD11" s="5" t="n">
        <f aca="false">IF(Kalender!JD11&lt;&gt;1,0,IF(AND($B11&gt;0,INDEX(Kalender!JD$68:JD$77,MAX(1,$B11))&gt;INDEX(Kalender!$B$68:$B$77,MAX(1,$B11))),1,0)+IF(OR(AND($C11&gt;0,INDEX(Kalender!JD$81:JD$110,MAX(1,$C11))&gt;INDEX(Kalender!$B$81:$B$110,MAX(1,$C11))),AND($D11&gt;0,INDEX(Kalender!JD$81:JD$110,MAX(1,$D11))&gt;INDEX(Kalender!$B$81:$B$110,MAX(1,$D11))),AND($E11&gt;0,INDEX(Kalender!JD$81:JD$110,MAX(1,$E11))&gt;INDEX(Kalender!$B$81:$B$110,MAX(1,$E11))),AND($F11&gt;0,INDEX(Kalender!JD$81:JD$110,MAX(1,$F11))&gt;INDEX(Kalender!$B$81:$B$110,MAX(1,$F11)))),2,0))</f>
        <v>0</v>
      </c>
      <c r="JE11" s="5" t="n">
        <f aca="false">IF(Kalender!JE11&lt;&gt;1,0,IF(AND($B11&gt;0,INDEX(Kalender!JE$68:JE$77,MAX(1,$B11))&gt;INDEX(Kalender!$B$68:$B$77,MAX(1,$B11))),1,0)+IF(OR(AND($C11&gt;0,INDEX(Kalender!JE$81:JE$110,MAX(1,$C11))&gt;INDEX(Kalender!$B$81:$B$110,MAX(1,$C11))),AND($D11&gt;0,INDEX(Kalender!JE$81:JE$110,MAX(1,$D11))&gt;INDEX(Kalender!$B$81:$B$110,MAX(1,$D11))),AND($E11&gt;0,INDEX(Kalender!JE$81:JE$110,MAX(1,$E11))&gt;INDEX(Kalender!$B$81:$B$110,MAX(1,$E11))),AND($F11&gt;0,INDEX(Kalender!JE$81:JE$110,MAX(1,$F11))&gt;INDEX(Kalender!$B$81:$B$110,MAX(1,$F11)))),2,0))</f>
        <v>0</v>
      </c>
      <c r="JF11" s="5" t="n">
        <f aca="false">IF(Kalender!JF11&lt;&gt;1,0,IF(AND($B11&gt;0,INDEX(Kalender!JF$68:JF$77,MAX(1,$B11))&gt;INDEX(Kalender!$B$68:$B$77,MAX(1,$B11))),1,0)+IF(OR(AND($C11&gt;0,INDEX(Kalender!JF$81:JF$110,MAX(1,$C11))&gt;INDEX(Kalender!$B$81:$B$110,MAX(1,$C11))),AND($D11&gt;0,INDEX(Kalender!JF$81:JF$110,MAX(1,$D11))&gt;INDEX(Kalender!$B$81:$B$110,MAX(1,$D11))),AND($E11&gt;0,INDEX(Kalender!JF$81:JF$110,MAX(1,$E11))&gt;INDEX(Kalender!$B$81:$B$110,MAX(1,$E11))),AND($F11&gt;0,INDEX(Kalender!JF$81:JF$110,MAX(1,$F11))&gt;INDEX(Kalender!$B$81:$B$110,MAX(1,$F11)))),2,0))</f>
        <v>0</v>
      </c>
      <c r="JG11" s="5" t="n">
        <f aca="false">IF(Kalender!JG11&lt;&gt;1,0,IF(AND($B11&gt;0,INDEX(Kalender!JG$68:JG$77,MAX(1,$B11))&gt;INDEX(Kalender!$B$68:$B$77,MAX(1,$B11))),1,0)+IF(OR(AND($C11&gt;0,INDEX(Kalender!JG$81:JG$110,MAX(1,$C11))&gt;INDEX(Kalender!$B$81:$B$110,MAX(1,$C11))),AND($D11&gt;0,INDEX(Kalender!JG$81:JG$110,MAX(1,$D11))&gt;INDEX(Kalender!$B$81:$B$110,MAX(1,$D11))),AND($E11&gt;0,INDEX(Kalender!JG$81:JG$110,MAX(1,$E11))&gt;INDEX(Kalender!$B$81:$B$110,MAX(1,$E11))),AND($F11&gt;0,INDEX(Kalender!JG$81:JG$110,MAX(1,$F11))&gt;INDEX(Kalender!$B$81:$B$110,MAX(1,$F11)))),2,0))</f>
        <v>0</v>
      </c>
      <c r="JH11" s="5" t="n">
        <f aca="false">IF(Kalender!JH11&lt;&gt;1,0,IF(AND($B11&gt;0,INDEX(Kalender!JH$68:JH$77,MAX(1,$B11))&gt;INDEX(Kalender!$B$68:$B$77,MAX(1,$B11))),1,0)+IF(OR(AND($C11&gt;0,INDEX(Kalender!JH$81:JH$110,MAX(1,$C11))&gt;INDEX(Kalender!$B$81:$B$110,MAX(1,$C11))),AND($D11&gt;0,INDEX(Kalender!JH$81:JH$110,MAX(1,$D11))&gt;INDEX(Kalender!$B$81:$B$110,MAX(1,$D11))),AND($E11&gt;0,INDEX(Kalender!JH$81:JH$110,MAX(1,$E11))&gt;INDEX(Kalender!$B$81:$B$110,MAX(1,$E11))),AND($F11&gt;0,INDEX(Kalender!JH$81:JH$110,MAX(1,$F11))&gt;INDEX(Kalender!$B$81:$B$110,MAX(1,$F11)))),2,0))</f>
        <v>0</v>
      </c>
      <c r="JI11" s="5" t="n">
        <f aca="false">IF(Kalender!JI11&lt;&gt;1,0,IF(AND($B11&gt;0,INDEX(Kalender!JI$68:JI$77,MAX(1,$B11))&gt;INDEX(Kalender!$B$68:$B$77,MAX(1,$B11))),1,0)+IF(OR(AND($C11&gt;0,INDEX(Kalender!JI$81:JI$110,MAX(1,$C11))&gt;INDEX(Kalender!$B$81:$B$110,MAX(1,$C11))),AND($D11&gt;0,INDEX(Kalender!JI$81:JI$110,MAX(1,$D11))&gt;INDEX(Kalender!$B$81:$B$110,MAX(1,$D11))),AND($E11&gt;0,INDEX(Kalender!JI$81:JI$110,MAX(1,$E11))&gt;INDEX(Kalender!$B$81:$B$110,MAX(1,$E11))),AND($F11&gt;0,INDEX(Kalender!JI$81:JI$110,MAX(1,$F11))&gt;INDEX(Kalender!$B$81:$B$110,MAX(1,$F11)))),2,0))</f>
        <v>0</v>
      </c>
      <c r="JJ11" s="5" t="n">
        <f aca="false">IF(Kalender!JJ11&lt;&gt;1,0,IF(AND($B11&gt;0,INDEX(Kalender!JJ$68:JJ$77,MAX(1,$B11))&gt;INDEX(Kalender!$B$68:$B$77,MAX(1,$B11))),1,0)+IF(OR(AND($C11&gt;0,INDEX(Kalender!JJ$81:JJ$110,MAX(1,$C11))&gt;INDEX(Kalender!$B$81:$B$110,MAX(1,$C11))),AND($D11&gt;0,INDEX(Kalender!JJ$81:JJ$110,MAX(1,$D11))&gt;INDEX(Kalender!$B$81:$B$110,MAX(1,$D11))),AND($E11&gt;0,INDEX(Kalender!JJ$81:JJ$110,MAX(1,$E11))&gt;INDEX(Kalender!$B$81:$B$110,MAX(1,$E11))),AND($F11&gt;0,INDEX(Kalender!JJ$81:JJ$110,MAX(1,$F11))&gt;INDEX(Kalender!$B$81:$B$110,MAX(1,$F11)))),2,0))</f>
        <v>0</v>
      </c>
      <c r="JK11" s="5" t="n">
        <f aca="false">IF(Kalender!JK11&lt;&gt;1,0,IF(AND($B11&gt;0,INDEX(Kalender!JK$68:JK$77,MAX(1,$B11))&gt;INDEX(Kalender!$B$68:$B$77,MAX(1,$B11))),1,0)+IF(OR(AND($C11&gt;0,INDEX(Kalender!JK$81:JK$110,MAX(1,$C11))&gt;INDEX(Kalender!$B$81:$B$110,MAX(1,$C11))),AND($D11&gt;0,INDEX(Kalender!JK$81:JK$110,MAX(1,$D11))&gt;INDEX(Kalender!$B$81:$B$110,MAX(1,$D11))),AND($E11&gt;0,INDEX(Kalender!JK$81:JK$110,MAX(1,$E11))&gt;INDEX(Kalender!$B$81:$B$110,MAX(1,$E11))),AND($F11&gt;0,INDEX(Kalender!JK$81:JK$110,MAX(1,$F11))&gt;INDEX(Kalender!$B$81:$B$110,MAX(1,$F11)))),2,0))</f>
        <v>0</v>
      </c>
      <c r="JL11" s="5" t="n">
        <f aca="false">IF(Kalender!JL11&lt;&gt;1,0,IF(AND($B11&gt;0,INDEX(Kalender!JL$68:JL$77,MAX(1,$B11))&gt;INDEX(Kalender!$B$68:$B$77,MAX(1,$B11))),1,0)+IF(OR(AND($C11&gt;0,INDEX(Kalender!JL$81:JL$110,MAX(1,$C11))&gt;INDEX(Kalender!$B$81:$B$110,MAX(1,$C11))),AND($D11&gt;0,INDEX(Kalender!JL$81:JL$110,MAX(1,$D11))&gt;INDEX(Kalender!$B$81:$B$110,MAX(1,$D11))),AND($E11&gt;0,INDEX(Kalender!JL$81:JL$110,MAX(1,$E11))&gt;INDEX(Kalender!$B$81:$B$110,MAX(1,$E11))),AND($F11&gt;0,INDEX(Kalender!JL$81:JL$110,MAX(1,$F11))&gt;INDEX(Kalender!$B$81:$B$110,MAX(1,$F11)))),2,0))</f>
        <v>0</v>
      </c>
      <c r="JM11" s="5" t="n">
        <f aca="false">IF(Kalender!JM11&lt;&gt;1,0,IF(AND($B11&gt;0,INDEX(Kalender!JM$68:JM$77,MAX(1,$B11))&gt;INDEX(Kalender!$B$68:$B$77,MAX(1,$B11))),1,0)+IF(OR(AND($C11&gt;0,INDEX(Kalender!JM$81:JM$110,MAX(1,$C11))&gt;INDEX(Kalender!$B$81:$B$110,MAX(1,$C11))),AND($D11&gt;0,INDEX(Kalender!JM$81:JM$110,MAX(1,$D11))&gt;INDEX(Kalender!$B$81:$B$110,MAX(1,$D11))),AND($E11&gt;0,INDEX(Kalender!JM$81:JM$110,MAX(1,$E11))&gt;INDEX(Kalender!$B$81:$B$110,MAX(1,$E11))),AND($F11&gt;0,INDEX(Kalender!JM$81:JM$110,MAX(1,$F11))&gt;INDEX(Kalender!$B$81:$B$110,MAX(1,$F11)))),2,0))</f>
        <v>0</v>
      </c>
      <c r="JN11" s="5" t="n">
        <f aca="false">IF(Kalender!JN11&lt;&gt;1,0,IF(AND($B11&gt;0,INDEX(Kalender!JN$68:JN$77,MAX(1,$B11))&gt;INDEX(Kalender!$B$68:$B$77,MAX(1,$B11))),1,0)+IF(OR(AND($C11&gt;0,INDEX(Kalender!JN$81:JN$110,MAX(1,$C11))&gt;INDEX(Kalender!$B$81:$B$110,MAX(1,$C11))),AND($D11&gt;0,INDEX(Kalender!JN$81:JN$110,MAX(1,$D11))&gt;INDEX(Kalender!$B$81:$B$110,MAX(1,$D11))),AND($E11&gt;0,INDEX(Kalender!JN$81:JN$110,MAX(1,$E11))&gt;INDEX(Kalender!$B$81:$B$110,MAX(1,$E11))),AND($F11&gt;0,INDEX(Kalender!JN$81:JN$110,MAX(1,$F11))&gt;INDEX(Kalender!$B$81:$B$110,MAX(1,$F11)))),2,0))</f>
        <v>0</v>
      </c>
      <c r="JO11" s="5" t="n">
        <f aca="false">IF(Kalender!JO11&lt;&gt;1,0,IF(AND($B11&gt;0,INDEX(Kalender!JO$68:JO$77,MAX(1,$B11))&gt;INDEX(Kalender!$B$68:$B$77,MAX(1,$B11))),1,0)+IF(OR(AND($C11&gt;0,INDEX(Kalender!JO$81:JO$110,MAX(1,$C11))&gt;INDEX(Kalender!$B$81:$B$110,MAX(1,$C11))),AND($D11&gt;0,INDEX(Kalender!JO$81:JO$110,MAX(1,$D11))&gt;INDEX(Kalender!$B$81:$B$110,MAX(1,$D11))),AND($E11&gt;0,INDEX(Kalender!JO$81:JO$110,MAX(1,$E11))&gt;INDEX(Kalender!$B$81:$B$110,MAX(1,$E11))),AND($F11&gt;0,INDEX(Kalender!JO$81:JO$110,MAX(1,$F11))&gt;INDEX(Kalender!$B$81:$B$110,MAX(1,$F11)))),2,0))</f>
        <v>0</v>
      </c>
      <c r="JP11" s="5" t="n">
        <f aca="false">IF(Kalender!JP11&lt;&gt;1,0,IF(AND($B11&gt;0,INDEX(Kalender!JP$68:JP$77,MAX(1,$B11))&gt;INDEX(Kalender!$B$68:$B$77,MAX(1,$B11))),1,0)+IF(OR(AND($C11&gt;0,INDEX(Kalender!JP$81:JP$110,MAX(1,$C11))&gt;INDEX(Kalender!$B$81:$B$110,MAX(1,$C11))),AND($D11&gt;0,INDEX(Kalender!JP$81:JP$110,MAX(1,$D11))&gt;INDEX(Kalender!$B$81:$B$110,MAX(1,$D11))),AND($E11&gt;0,INDEX(Kalender!JP$81:JP$110,MAX(1,$E11))&gt;INDEX(Kalender!$B$81:$B$110,MAX(1,$E11))),AND($F11&gt;0,INDEX(Kalender!JP$81:JP$110,MAX(1,$F11))&gt;INDEX(Kalender!$B$81:$B$110,MAX(1,$F11)))),2,0))</f>
        <v>0</v>
      </c>
      <c r="JQ11" s="5" t="n">
        <f aca="false">IF(Kalender!JQ11&lt;&gt;1,0,IF(AND($B11&gt;0,INDEX(Kalender!JQ$68:JQ$77,MAX(1,$B11))&gt;INDEX(Kalender!$B$68:$B$77,MAX(1,$B11))),1,0)+IF(OR(AND($C11&gt;0,INDEX(Kalender!JQ$81:JQ$110,MAX(1,$C11))&gt;INDEX(Kalender!$B$81:$B$110,MAX(1,$C11))),AND($D11&gt;0,INDEX(Kalender!JQ$81:JQ$110,MAX(1,$D11))&gt;INDEX(Kalender!$B$81:$B$110,MAX(1,$D11))),AND($E11&gt;0,INDEX(Kalender!JQ$81:JQ$110,MAX(1,$E11))&gt;INDEX(Kalender!$B$81:$B$110,MAX(1,$E11))),AND($F11&gt;0,INDEX(Kalender!JQ$81:JQ$110,MAX(1,$F11))&gt;INDEX(Kalender!$B$81:$B$110,MAX(1,$F11)))),2,0))</f>
        <v>0</v>
      </c>
      <c r="JR11" s="5" t="n">
        <f aca="false">IF(Kalender!JR11&lt;&gt;1,0,IF(AND($B11&gt;0,INDEX(Kalender!JR$68:JR$77,MAX(1,$B11))&gt;INDEX(Kalender!$B$68:$B$77,MAX(1,$B11))),1,0)+IF(OR(AND($C11&gt;0,INDEX(Kalender!JR$81:JR$110,MAX(1,$C11))&gt;INDEX(Kalender!$B$81:$B$110,MAX(1,$C11))),AND($D11&gt;0,INDEX(Kalender!JR$81:JR$110,MAX(1,$D11))&gt;INDEX(Kalender!$B$81:$B$110,MAX(1,$D11))),AND($E11&gt;0,INDEX(Kalender!JR$81:JR$110,MAX(1,$E11))&gt;INDEX(Kalender!$B$81:$B$110,MAX(1,$E11))),AND($F11&gt;0,INDEX(Kalender!JR$81:JR$110,MAX(1,$F11))&gt;INDEX(Kalender!$B$81:$B$110,MAX(1,$F11)))),2,0))</f>
        <v>0</v>
      </c>
      <c r="JS11" s="5" t="n">
        <f aca="false">IF(Kalender!JS11&lt;&gt;1,0,IF(AND($B11&gt;0,INDEX(Kalender!JS$68:JS$77,MAX(1,$B11))&gt;INDEX(Kalender!$B$68:$B$77,MAX(1,$B11))),1,0)+IF(OR(AND($C11&gt;0,INDEX(Kalender!JS$81:JS$110,MAX(1,$C11))&gt;INDEX(Kalender!$B$81:$B$110,MAX(1,$C11))),AND($D11&gt;0,INDEX(Kalender!JS$81:JS$110,MAX(1,$D11))&gt;INDEX(Kalender!$B$81:$B$110,MAX(1,$D11))),AND($E11&gt;0,INDEX(Kalender!JS$81:JS$110,MAX(1,$E11))&gt;INDEX(Kalender!$B$81:$B$110,MAX(1,$E11))),AND($F11&gt;0,INDEX(Kalender!JS$81:JS$110,MAX(1,$F11))&gt;INDEX(Kalender!$B$81:$B$110,MAX(1,$F11)))),2,0))</f>
        <v>0</v>
      </c>
      <c r="JT11" s="5" t="n">
        <f aca="false">IF(Kalender!JT11&lt;&gt;1,0,IF(AND($B11&gt;0,INDEX(Kalender!JT$68:JT$77,MAX(1,$B11))&gt;INDEX(Kalender!$B$68:$B$77,MAX(1,$B11))),1,0)+IF(OR(AND($C11&gt;0,INDEX(Kalender!JT$81:JT$110,MAX(1,$C11))&gt;INDEX(Kalender!$B$81:$B$110,MAX(1,$C11))),AND($D11&gt;0,INDEX(Kalender!JT$81:JT$110,MAX(1,$D11))&gt;INDEX(Kalender!$B$81:$B$110,MAX(1,$D11))),AND($E11&gt;0,INDEX(Kalender!JT$81:JT$110,MAX(1,$E11))&gt;INDEX(Kalender!$B$81:$B$110,MAX(1,$E11))),AND($F11&gt;0,INDEX(Kalender!JT$81:JT$110,MAX(1,$F11))&gt;INDEX(Kalender!$B$81:$B$110,MAX(1,$F11)))),2,0))</f>
        <v>0</v>
      </c>
      <c r="JU11" s="5" t="n">
        <f aca="false">IF(Kalender!JU11&lt;&gt;1,0,IF(AND($B11&gt;0,INDEX(Kalender!JU$68:JU$77,MAX(1,$B11))&gt;INDEX(Kalender!$B$68:$B$77,MAX(1,$B11))),1,0)+IF(OR(AND($C11&gt;0,INDEX(Kalender!JU$81:JU$110,MAX(1,$C11))&gt;INDEX(Kalender!$B$81:$B$110,MAX(1,$C11))),AND($D11&gt;0,INDEX(Kalender!JU$81:JU$110,MAX(1,$D11))&gt;INDEX(Kalender!$B$81:$B$110,MAX(1,$D11))),AND($E11&gt;0,INDEX(Kalender!JU$81:JU$110,MAX(1,$E11))&gt;INDEX(Kalender!$B$81:$B$110,MAX(1,$E11))),AND($F11&gt;0,INDEX(Kalender!JU$81:JU$110,MAX(1,$F11))&gt;INDEX(Kalender!$B$81:$B$110,MAX(1,$F11)))),2,0))</f>
        <v>0</v>
      </c>
      <c r="JV11" s="5" t="n">
        <f aca="false">IF(Kalender!JV11&lt;&gt;1,0,IF(AND($B11&gt;0,INDEX(Kalender!JV$68:JV$77,MAX(1,$B11))&gt;INDEX(Kalender!$B$68:$B$77,MAX(1,$B11))),1,0)+IF(OR(AND($C11&gt;0,INDEX(Kalender!JV$81:JV$110,MAX(1,$C11))&gt;INDEX(Kalender!$B$81:$B$110,MAX(1,$C11))),AND($D11&gt;0,INDEX(Kalender!JV$81:JV$110,MAX(1,$D11))&gt;INDEX(Kalender!$B$81:$B$110,MAX(1,$D11))),AND($E11&gt;0,INDEX(Kalender!JV$81:JV$110,MAX(1,$E11))&gt;INDEX(Kalender!$B$81:$B$110,MAX(1,$E11))),AND($F11&gt;0,INDEX(Kalender!JV$81:JV$110,MAX(1,$F11))&gt;INDEX(Kalender!$B$81:$B$110,MAX(1,$F11)))),2,0))</f>
        <v>0</v>
      </c>
      <c r="JW11" s="5" t="n">
        <f aca="false">IF(Kalender!JW11&lt;&gt;1,0,IF(AND($B11&gt;0,INDEX(Kalender!JW$68:JW$77,MAX(1,$B11))&gt;INDEX(Kalender!$B$68:$B$77,MAX(1,$B11))),1,0)+IF(OR(AND($C11&gt;0,INDEX(Kalender!JW$81:JW$110,MAX(1,$C11))&gt;INDEX(Kalender!$B$81:$B$110,MAX(1,$C11))),AND($D11&gt;0,INDEX(Kalender!JW$81:JW$110,MAX(1,$D11))&gt;INDEX(Kalender!$B$81:$B$110,MAX(1,$D11))),AND($E11&gt;0,INDEX(Kalender!JW$81:JW$110,MAX(1,$E11))&gt;INDEX(Kalender!$B$81:$B$110,MAX(1,$E11))),AND($F11&gt;0,INDEX(Kalender!JW$81:JW$110,MAX(1,$F11))&gt;INDEX(Kalender!$B$81:$B$110,MAX(1,$F11)))),2,0))</f>
        <v>0</v>
      </c>
      <c r="JX11" s="5" t="n">
        <f aca="false">IF(Kalender!JX11&lt;&gt;1,0,IF(AND($B11&gt;0,INDEX(Kalender!JX$68:JX$77,MAX(1,$B11))&gt;INDEX(Kalender!$B$68:$B$77,MAX(1,$B11))),1,0)+IF(OR(AND($C11&gt;0,INDEX(Kalender!JX$81:JX$110,MAX(1,$C11))&gt;INDEX(Kalender!$B$81:$B$110,MAX(1,$C11))),AND($D11&gt;0,INDEX(Kalender!JX$81:JX$110,MAX(1,$D11))&gt;INDEX(Kalender!$B$81:$B$110,MAX(1,$D11))),AND($E11&gt;0,INDEX(Kalender!JX$81:JX$110,MAX(1,$E11))&gt;INDEX(Kalender!$B$81:$B$110,MAX(1,$E11))),AND($F11&gt;0,INDEX(Kalender!JX$81:JX$110,MAX(1,$F11))&gt;INDEX(Kalender!$B$81:$B$110,MAX(1,$F11)))),2,0))</f>
        <v>0</v>
      </c>
      <c r="JY11" s="5" t="n">
        <f aca="false">IF(Kalender!JY11&lt;&gt;1,0,IF(AND($B11&gt;0,INDEX(Kalender!JY$68:JY$77,MAX(1,$B11))&gt;INDEX(Kalender!$B$68:$B$77,MAX(1,$B11))),1,0)+IF(OR(AND($C11&gt;0,INDEX(Kalender!JY$81:JY$110,MAX(1,$C11))&gt;INDEX(Kalender!$B$81:$B$110,MAX(1,$C11))),AND($D11&gt;0,INDEX(Kalender!JY$81:JY$110,MAX(1,$D11))&gt;INDEX(Kalender!$B$81:$B$110,MAX(1,$D11))),AND($E11&gt;0,INDEX(Kalender!JY$81:JY$110,MAX(1,$E11))&gt;INDEX(Kalender!$B$81:$B$110,MAX(1,$E11))),AND($F11&gt;0,INDEX(Kalender!JY$81:JY$110,MAX(1,$F11))&gt;INDEX(Kalender!$B$81:$B$110,MAX(1,$F11)))),2,0))</f>
        <v>0</v>
      </c>
      <c r="JZ11" s="5" t="n">
        <f aca="false">IF(Kalender!JZ11&lt;&gt;1,0,IF(AND($B11&gt;0,INDEX(Kalender!JZ$68:JZ$77,MAX(1,$B11))&gt;INDEX(Kalender!$B$68:$B$77,MAX(1,$B11))),1,0)+IF(OR(AND($C11&gt;0,INDEX(Kalender!JZ$81:JZ$110,MAX(1,$C11))&gt;INDEX(Kalender!$B$81:$B$110,MAX(1,$C11))),AND($D11&gt;0,INDEX(Kalender!JZ$81:JZ$110,MAX(1,$D11))&gt;INDEX(Kalender!$B$81:$B$110,MAX(1,$D11))),AND($E11&gt;0,INDEX(Kalender!JZ$81:JZ$110,MAX(1,$E11))&gt;INDEX(Kalender!$B$81:$B$110,MAX(1,$E11))),AND($F11&gt;0,INDEX(Kalender!JZ$81:JZ$110,MAX(1,$F11))&gt;INDEX(Kalender!$B$81:$B$110,MAX(1,$F11)))),2,0))</f>
        <v>0</v>
      </c>
      <c r="KA11" s="5" t="n">
        <f aca="false">IF(Kalender!KA11&lt;&gt;1,0,IF(AND($B11&gt;0,INDEX(Kalender!KA$68:KA$77,MAX(1,$B11))&gt;INDEX(Kalender!$B$68:$B$77,MAX(1,$B11))),1,0)+IF(OR(AND($C11&gt;0,INDEX(Kalender!KA$81:KA$110,MAX(1,$C11))&gt;INDEX(Kalender!$B$81:$B$110,MAX(1,$C11))),AND($D11&gt;0,INDEX(Kalender!KA$81:KA$110,MAX(1,$D11))&gt;INDEX(Kalender!$B$81:$B$110,MAX(1,$D11))),AND($E11&gt;0,INDEX(Kalender!KA$81:KA$110,MAX(1,$E11))&gt;INDEX(Kalender!$B$81:$B$110,MAX(1,$E11))),AND($F11&gt;0,INDEX(Kalender!KA$81:KA$110,MAX(1,$F11))&gt;INDEX(Kalender!$B$81:$B$110,MAX(1,$F11)))),2,0))</f>
        <v>0</v>
      </c>
      <c r="KB11" s="5" t="n">
        <f aca="false">IF(Kalender!KB11&lt;&gt;1,0,IF(AND($B11&gt;0,INDEX(Kalender!KB$68:KB$77,MAX(1,$B11))&gt;INDEX(Kalender!$B$68:$B$77,MAX(1,$B11))),1,0)+IF(OR(AND($C11&gt;0,INDEX(Kalender!KB$81:KB$110,MAX(1,$C11))&gt;INDEX(Kalender!$B$81:$B$110,MAX(1,$C11))),AND($D11&gt;0,INDEX(Kalender!KB$81:KB$110,MAX(1,$D11))&gt;INDEX(Kalender!$B$81:$B$110,MAX(1,$D11))),AND($E11&gt;0,INDEX(Kalender!KB$81:KB$110,MAX(1,$E11))&gt;INDEX(Kalender!$B$81:$B$110,MAX(1,$E11))),AND($F11&gt;0,INDEX(Kalender!KB$81:KB$110,MAX(1,$F11))&gt;INDEX(Kalender!$B$81:$B$110,MAX(1,$F11)))),2,0))</f>
        <v>0</v>
      </c>
      <c r="KC11" s="5" t="n">
        <f aca="false">IF(Kalender!KC11&lt;&gt;1,0,IF(AND($B11&gt;0,INDEX(Kalender!KC$68:KC$77,MAX(1,$B11))&gt;INDEX(Kalender!$B$68:$B$77,MAX(1,$B11))),1,0)+IF(OR(AND($C11&gt;0,INDEX(Kalender!KC$81:KC$110,MAX(1,$C11))&gt;INDEX(Kalender!$B$81:$B$110,MAX(1,$C11))),AND($D11&gt;0,INDEX(Kalender!KC$81:KC$110,MAX(1,$D11))&gt;INDEX(Kalender!$B$81:$B$110,MAX(1,$D11))),AND($E11&gt;0,INDEX(Kalender!KC$81:KC$110,MAX(1,$E11))&gt;INDEX(Kalender!$B$81:$B$110,MAX(1,$E11))),AND($F11&gt;0,INDEX(Kalender!KC$81:KC$110,MAX(1,$F11))&gt;INDEX(Kalender!$B$81:$B$110,MAX(1,$F11)))),2,0))</f>
        <v>0</v>
      </c>
      <c r="KD11" s="5" t="n">
        <f aca="false">IF(Kalender!KD11&lt;&gt;1,0,IF(AND($B11&gt;0,INDEX(Kalender!KD$68:KD$77,MAX(1,$B11))&gt;INDEX(Kalender!$B$68:$B$77,MAX(1,$B11))),1,0)+IF(OR(AND($C11&gt;0,INDEX(Kalender!KD$81:KD$110,MAX(1,$C11))&gt;INDEX(Kalender!$B$81:$B$110,MAX(1,$C11))),AND($D11&gt;0,INDEX(Kalender!KD$81:KD$110,MAX(1,$D11))&gt;INDEX(Kalender!$B$81:$B$110,MAX(1,$D11))),AND($E11&gt;0,INDEX(Kalender!KD$81:KD$110,MAX(1,$E11))&gt;INDEX(Kalender!$B$81:$B$110,MAX(1,$E11))),AND($F11&gt;0,INDEX(Kalender!KD$81:KD$110,MAX(1,$F11))&gt;INDEX(Kalender!$B$81:$B$110,MAX(1,$F11)))),2,0))</f>
        <v>0</v>
      </c>
      <c r="KE11" s="5" t="n">
        <f aca="false">IF(Kalender!KE11&lt;&gt;1,0,IF(AND($B11&gt;0,INDEX(Kalender!KE$68:KE$77,MAX(1,$B11))&gt;INDEX(Kalender!$B$68:$B$77,MAX(1,$B11))),1,0)+IF(OR(AND($C11&gt;0,INDEX(Kalender!KE$81:KE$110,MAX(1,$C11))&gt;INDEX(Kalender!$B$81:$B$110,MAX(1,$C11))),AND($D11&gt;0,INDEX(Kalender!KE$81:KE$110,MAX(1,$D11))&gt;INDEX(Kalender!$B$81:$B$110,MAX(1,$D11))),AND($E11&gt;0,INDEX(Kalender!KE$81:KE$110,MAX(1,$E11))&gt;INDEX(Kalender!$B$81:$B$110,MAX(1,$E11))),AND($F11&gt;0,INDEX(Kalender!KE$81:KE$110,MAX(1,$F11))&gt;INDEX(Kalender!$B$81:$B$110,MAX(1,$F11)))),2,0))</f>
        <v>0</v>
      </c>
      <c r="KF11" s="5" t="n">
        <f aca="false">IF(Kalender!KF11&lt;&gt;1,0,IF(AND($B11&gt;0,INDEX(Kalender!KF$68:KF$77,MAX(1,$B11))&gt;INDEX(Kalender!$B$68:$B$77,MAX(1,$B11))),1,0)+IF(OR(AND($C11&gt;0,INDEX(Kalender!KF$81:KF$110,MAX(1,$C11))&gt;INDEX(Kalender!$B$81:$B$110,MAX(1,$C11))),AND($D11&gt;0,INDEX(Kalender!KF$81:KF$110,MAX(1,$D11))&gt;INDEX(Kalender!$B$81:$B$110,MAX(1,$D11))),AND($E11&gt;0,INDEX(Kalender!KF$81:KF$110,MAX(1,$E11))&gt;INDEX(Kalender!$B$81:$B$110,MAX(1,$E11))),AND($F11&gt;0,INDEX(Kalender!KF$81:KF$110,MAX(1,$F11))&gt;INDEX(Kalender!$B$81:$B$110,MAX(1,$F11)))),2,0))</f>
        <v>0</v>
      </c>
      <c r="KG11" s="5" t="n">
        <f aca="false">IF(Kalender!KG11&lt;&gt;1,0,IF(AND($B11&gt;0,INDEX(Kalender!KG$68:KG$77,MAX(1,$B11))&gt;INDEX(Kalender!$B$68:$B$77,MAX(1,$B11))),1,0)+IF(OR(AND($C11&gt;0,INDEX(Kalender!KG$81:KG$110,MAX(1,$C11))&gt;INDEX(Kalender!$B$81:$B$110,MAX(1,$C11))),AND($D11&gt;0,INDEX(Kalender!KG$81:KG$110,MAX(1,$D11))&gt;INDEX(Kalender!$B$81:$B$110,MAX(1,$D11))),AND($E11&gt;0,INDEX(Kalender!KG$81:KG$110,MAX(1,$E11))&gt;INDEX(Kalender!$B$81:$B$110,MAX(1,$E11))),AND($F11&gt;0,INDEX(Kalender!KG$81:KG$110,MAX(1,$F11))&gt;INDEX(Kalender!$B$81:$B$110,MAX(1,$F11)))),2,0))</f>
        <v>0</v>
      </c>
      <c r="KH11" s="5" t="n">
        <f aca="false">IF(Kalender!KH11&lt;&gt;1,0,IF(AND($B11&gt;0,INDEX(Kalender!KH$68:KH$77,MAX(1,$B11))&gt;INDEX(Kalender!$B$68:$B$77,MAX(1,$B11))),1,0)+IF(OR(AND($C11&gt;0,INDEX(Kalender!KH$81:KH$110,MAX(1,$C11))&gt;INDEX(Kalender!$B$81:$B$110,MAX(1,$C11))),AND($D11&gt;0,INDEX(Kalender!KH$81:KH$110,MAX(1,$D11))&gt;INDEX(Kalender!$B$81:$B$110,MAX(1,$D11))),AND($E11&gt;0,INDEX(Kalender!KH$81:KH$110,MAX(1,$E11))&gt;INDEX(Kalender!$B$81:$B$110,MAX(1,$E11))),AND($F11&gt;0,INDEX(Kalender!KH$81:KH$110,MAX(1,$F11))&gt;INDEX(Kalender!$B$81:$B$110,MAX(1,$F11)))),2,0))</f>
        <v>0</v>
      </c>
      <c r="KI11" s="5" t="n">
        <f aca="false">IF(Kalender!KI11&lt;&gt;1,0,IF(AND($B11&gt;0,INDEX(Kalender!KI$68:KI$77,MAX(1,$B11))&gt;INDEX(Kalender!$B$68:$B$77,MAX(1,$B11))),1,0)+IF(OR(AND($C11&gt;0,INDEX(Kalender!KI$81:KI$110,MAX(1,$C11))&gt;INDEX(Kalender!$B$81:$B$110,MAX(1,$C11))),AND($D11&gt;0,INDEX(Kalender!KI$81:KI$110,MAX(1,$D11))&gt;INDEX(Kalender!$B$81:$B$110,MAX(1,$D11))),AND($E11&gt;0,INDEX(Kalender!KI$81:KI$110,MAX(1,$E11))&gt;INDEX(Kalender!$B$81:$B$110,MAX(1,$E11))),AND($F11&gt;0,INDEX(Kalender!KI$81:KI$110,MAX(1,$F11))&gt;INDEX(Kalender!$B$81:$B$110,MAX(1,$F11)))),2,0))</f>
        <v>0</v>
      </c>
      <c r="KJ11" s="5" t="n">
        <f aca="false">IF(Kalender!KJ11&lt;&gt;1,0,IF(AND($B11&gt;0,INDEX(Kalender!KJ$68:KJ$77,MAX(1,$B11))&gt;INDEX(Kalender!$B$68:$B$77,MAX(1,$B11))),1,0)+IF(OR(AND($C11&gt;0,INDEX(Kalender!KJ$81:KJ$110,MAX(1,$C11))&gt;INDEX(Kalender!$B$81:$B$110,MAX(1,$C11))),AND($D11&gt;0,INDEX(Kalender!KJ$81:KJ$110,MAX(1,$D11))&gt;INDEX(Kalender!$B$81:$B$110,MAX(1,$D11))),AND($E11&gt;0,INDEX(Kalender!KJ$81:KJ$110,MAX(1,$E11))&gt;INDEX(Kalender!$B$81:$B$110,MAX(1,$E11))),AND($F11&gt;0,INDEX(Kalender!KJ$81:KJ$110,MAX(1,$F11))&gt;INDEX(Kalender!$B$81:$B$110,MAX(1,$F11)))),2,0))</f>
        <v>0</v>
      </c>
      <c r="KK11" s="5" t="n">
        <f aca="false">IF(Kalender!KK11&lt;&gt;1,0,IF(AND($B11&gt;0,INDEX(Kalender!KK$68:KK$77,MAX(1,$B11))&gt;INDEX(Kalender!$B$68:$B$77,MAX(1,$B11))),1,0)+IF(OR(AND($C11&gt;0,INDEX(Kalender!KK$81:KK$110,MAX(1,$C11))&gt;INDEX(Kalender!$B$81:$B$110,MAX(1,$C11))),AND($D11&gt;0,INDEX(Kalender!KK$81:KK$110,MAX(1,$D11))&gt;INDEX(Kalender!$B$81:$B$110,MAX(1,$D11))),AND($E11&gt;0,INDEX(Kalender!KK$81:KK$110,MAX(1,$E11))&gt;INDEX(Kalender!$B$81:$B$110,MAX(1,$E11))),AND($F11&gt;0,INDEX(Kalender!KK$81:KK$110,MAX(1,$F11))&gt;INDEX(Kalender!$B$81:$B$110,MAX(1,$F11)))),2,0))</f>
        <v>0</v>
      </c>
      <c r="KL11" s="5" t="n">
        <f aca="false">IF(Kalender!KL11&lt;&gt;1,0,IF(AND($B11&gt;0,INDEX(Kalender!KL$68:KL$77,MAX(1,$B11))&gt;INDEX(Kalender!$B$68:$B$77,MAX(1,$B11))),1,0)+IF(OR(AND($C11&gt;0,INDEX(Kalender!KL$81:KL$110,MAX(1,$C11))&gt;INDEX(Kalender!$B$81:$B$110,MAX(1,$C11))),AND($D11&gt;0,INDEX(Kalender!KL$81:KL$110,MAX(1,$D11))&gt;INDEX(Kalender!$B$81:$B$110,MAX(1,$D11))),AND($E11&gt;0,INDEX(Kalender!KL$81:KL$110,MAX(1,$E11))&gt;INDEX(Kalender!$B$81:$B$110,MAX(1,$E11))),AND($F11&gt;0,INDEX(Kalender!KL$81:KL$110,MAX(1,$F11))&gt;INDEX(Kalender!$B$81:$B$110,MAX(1,$F11)))),2,0))</f>
        <v>0</v>
      </c>
      <c r="KM11" s="5" t="n">
        <f aca="false">IF(Kalender!KM11&lt;&gt;1,0,IF(AND($B11&gt;0,INDEX(Kalender!KM$68:KM$77,MAX(1,$B11))&gt;INDEX(Kalender!$B$68:$B$77,MAX(1,$B11))),1,0)+IF(OR(AND($C11&gt;0,INDEX(Kalender!KM$81:KM$110,MAX(1,$C11))&gt;INDEX(Kalender!$B$81:$B$110,MAX(1,$C11))),AND($D11&gt;0,INDEX(Kalender!KM$81:KM$110,MAX(1,$D11))&gt;INDEX(Kalender!$B$81:$B$110,MAX(1,$D11))),AND($E11&gt;0,INDEX(Kalender!KM$81:KM$110,MAX(1,$E11))&gt;INDEX(Kalender!$B$81:$B$110,MAX(1,$E11))),AND($F11&gt;0,INDEX(Kalender!KM$81:KM$110,MAX(1,$F11))&gt;INDEX(Kalender!$B$81:$B$110,MAX(1,$F11)))),2,0))</f>
        <v>0</v>
      </c>
      <c r="KN11" s="5" t="n">
        <f aca="false">IF(Kalender!KN11&lt;&gt;1,0,IF(AND($B11&gt;0,INDEX(Kalender!KN$68:KN$77,MAX(1,$B11))&gt;INDEX(Kalender!$B$68:$B$77,MAX(1,$B11))),1,0)+IF(OR(AND($C11&gt;0,INDEX(Kalender!KN$81:KN$110,MAX(1,$C11))&gt;INDEX(Kalender!$B$81:$B$110,MAX(1,$C11))),AND($D11&gt;0,INDEX(Kalender!KN$81:KN$110,MAX(1,$D11))&gt;INDEX(Kalender!$B$81:$B$110,MAX(1,$D11))),AND($E11&gt;0,INDEX(Kalender!KN$81:KN$110,MAX(1,$E11))&gt;INDEX(Kalender!$B$81:$B$110,MAX(1,$E11))),AND($F11&gt;0,INDEX(Kalender!KN$81:KN$110,MAX(1,$F11))&gt;INDEX(Kalender!$B$81:$B$110,MAX(1,$F11)))),2,0))</f>
        <v>0</v>
      </c>
      <c r="KO11" s="5" t="n">
        <f aca="false">IF(Kalender!KO11&lt;&gt;1,0,IF(AND($B11&gt;0,INDEX(Kalender!KO$68:KO$77,MAX(1,$B11))&gt;INDEX(Kalender!$B$68:$B$77,MAX(1,$B11))),1,0)+IF(OR(AND($C11&gt;0,INDEX(Kalender!KO$81:KO$110,MAX(1,$C11))&gt;INDEX(Kalender!$B$81:$B$110,MAX(1,$C11))),AND($D11&gt;0,INDEX(Kalender!KO$81:KO$110,MAX(1,$D11))&gt;INDEX(Kalender!$B$81:$B$110,MAX(1,$D11))),AND($E11&gt;0,INDEX(Kalender!KO$81:KO$110,MAX(1,$E11))&gt;INDEX(Kalender!$B$81:$B$110,MAX(1,$E11))),AND($F11&gt;0,INDEX(Kalender!KO$81:KO$110,MAX(1,$F11))&gt;INDEX(Kalender!$B$81:$B$110,MAX(1,$F11)))),2,0))</f>
        <v>0</v>
      </c>
      <c r="KP11" s="5" t="n">
        <f aca="false">IF(Kalender!KP11&lt;&gt;1,0,IF(AND($B11&gt;0,INDEX(Kalender!KP$68:KP$77,MAX(1,$B11))&gt;INDEX(Kalender!$B$68:$B$77,MAX(1,$B11))),1,0)+IF(OR(AND($C11&gt;0,INDEX(Kalender!KP$81:KP$110,MAX(1,$C11))&gt;INDEX(Kalender!$B$81:$B$110,MAX(1,$C11))),AND($D11&gt;0,INDEX(Kalender!KP$81:KP$110,MAX(1,$D11))&gt;INDEX(Kalender!$B$81:$B$110,MAX(1,$D11))),AND($E11&gt;0,INDEX(Kalender!KP$81:KP$110,MAX(1,$E11))&gt;INDEX(Kalender!$B$81:$B$110,MAX(1,$E11))),AND($F11&gt;0,INDEX(Kalender!KP$81:KP$110,MAX(1,$F11))&gt;INDEX(Kalender!$B$81:$B$110,MAX(1,$F11)))),2,0))</f>
        <v>0</v>
      </c>
      <c r="KQ11" s="5" t="n">
        <f aca="false">IF(Kalender!KQ11&lt;&gt;1,0,IF(AND($B11&gt;0,INDEX(Kalender!KQ$68:KQ$77,MAX(1,$B11))&gt;INDEX(Kalender!$B$68:$B$77,MAX(1,$B11))),1,0)+IF(OR(AND($C11&gt;0,INDEX(Kalender!KQ$81:KQ$110,MAX(1,$C11))&gt;INDEX(Kalender!$B$81:$B$110,MAX(1,$C11))),AND($D11&gt;0,INDEX(Kalender!KQ$81:KQ$110,MAX(1,$D11))&gt;INDEX(Kalender!$B$81:$B$110,MAX(1,$D11))),AND($E11&gt;0,INDEX(Kalender!KQ$81:KQ$110,MAX(1,$E11))&gt;INDEX(Kalender!$B$81:$B$110,MAX(1,$E11))),AND($F11&gt;0,INDEX(Kalender!KQ$81:KQ$110,MAX(1,$F11))&gt;INDEX(Kalender!$B$81:$B$110,MAX(1,$F11)))),2,0))</f>
        <v>0</v>
      </c>
      <c r="KR11" s="5" t="n">
        <f aca="false">IF(Kalender!KR11&lt;&gt;1,0,IF(AND($B11&gt;0,INDEX(Kalender!KR$68:KR$77,MAX(1,$B11))&gt;INDEX(Kalender!$B$68:$B$77,MAX(1,$B11))),1,0)+IF(OR(AND($C11&gt;0,INDEX(Kalender!KR$81:KR$110,MAX(1,$C11))&gt;INDEX(Kalender!$B$81:$B$110,MAX(1,$C11))),AND($D11&gt;0,INDEX(Kalender!KR$81:KR$110,MAX(1,$D11))&gt;INDEX(Kalender!$B$81:$B$110,MAX(1,$D11))),AND($E11&gt;0,INDEX(Kalender!KR$81:KR$110,MAX(1,$E11))&gt;INDEX(Kalender!$B$81:$B$110,MAX(1,$E11))),AND($F11&gt;0,INDEX(Kalender!KR$81:KR$110,MAX(1,$F11))&gt;INDEX(Kalender!$B$81:$B$110,MAX(1,$F11)))),2,0))</f>
        <v>0</v>
      </c>
      <c r="KS11" s="5" t="n">
        <f aca="false">IF(Kalender!KS11&lt;&gt;1,0,IF(AND($B11&gt;0,INDEX(Kalender!KS$68:KS$77,MAX(1,$B11))&gt;INDEX(Kalender!$B$68:$B$77,MAX(1,$B11))),1,0)+IF(OR(AND($C11&gt;0,INDEX(Kalender!KS$81:KS$110,MAX(1,$C11))&gt;INDEX(Kalender!$B$81:$B$110,MAX(1,$C11))),AND($D11&gt;0,INDEX(Kalender!KS$81:KS$110,MAX(1,$D11))&gt;INDEX(Kalender!$B$81:$B$110,MAX(1,$D11))),AND($E11&gt;0,INDEX(Kalender!KS$81:KS$110,MAX(1,$E11))&gt;INDEX(Kalender!$B$81:$B$110,MAX(1,$E11))),AND($F11&gt;0,INDEX(Kalender!KS$81:KS$110,MAX(1,$F11))&gt;INDEX(Kalender!$B$81:$B$110,MAX(1,$F11)))),2,0))</f>
        <v>0</v>
      </c>
      <c r="KT11" s="5" t="n">
        <f aca="false">IF(Kalender!KT11&lt;&gt;1,0,IF(AND($B11&gt;0,INDEX(Kalender!KT$68:KT$77,MAX(1,$B11))&gt;INDEX(Kalender!$B$68:$B$77,MAX(1,$B11))),1,0)+IF(OR(AND($C11&gt;0,INDEX(Kalender!KT$81:KT$110,MAX(1,$C11))&gt;INDEX(Kalender!$B$81:$B$110,MAX(1,$C11))),AND($D11&gt;0,INDEX(Kalender!KT$81:KT$110,MAX(1,$D11))&gt;INDEX(Kalender!$B$81:$B$110,MAX(1,$D11))),AND($E11&gt;0,INDEX(Kalender!KT$81:KT$110,MAX(1,$E11))&gt;INDEX(Kalender!$B$81:$B$110,MAX(1,$E11))),AND($F11&gt;0,INDEX(Kalender!KT$81:KT$110,MAX(1,$F11))&gt;INDEX(Kalender!$B$81:$B$110,MAX(1,$F11)))),2,0))</f>
        <v>0</v>
      </c>
      <c r="KU11" s="5" t="n">
        <f aca="false">IF(Kalender!KU11&lt;&gt;1,0,IF(AND($B11&gt;0,INDEX(Kalender!KU$68:KU$77,MAX(1,$B11))&gt;INDEX(Kalender!$B$68:$B$77,MAX(1,$B11))),1,0)+IF(OR(AND($C11&gt;0,INDEX(Kalender!KU$81:KU$110,MAX(1,$C11))&gt;INDEX(Kalender!$B$81:$B$110,MAX(1,$C11))),AND($D11&gt;0,INDEX(Kalender!KU$81:KU$110,MAX(1,$D11))&gt;INDEX(Kalender!$B$81:$B$110,MAX(1,$D11))),AND($E11&gt;0,INDEX(Kalender!KU$81:KU$110,MAX(1,$E11))&gt;INDEX(Kalender!$B$81:$B$110,MAX(1,$E11))),AND($F11&gt;0,INDEX(Kalender!KU$81:KU$110,MAX(1,$F11))&gt;INDEX(Kalender!$B$81:$B$110,MAX(1,$F11)))),2,0))</f>
        <v>0</v>
      </c>
      <c r="KV11" s="5" t="n">
        <f aca="false">IF(Kalender!KV11&lt;&gt;1,0,IF(AND($B11&gt;0,INDEX(Kalender!KV$68:KV$77,MAX(1,$B11))&gt;INDEX(Kalender!$B$68:$B$77,MAX(1,$B11))),1,0)+IF(OR(AND($C11&gt;0,INDEX(Kalender!KV$81:KV$110,MAX(1,$C11))&gt;INDEX(Kalender!$B$81:$B$110,MAX(1,$C11))),AND($D11&gt;0,INDEX(Kalender!KV$81:KV$110,MAX(1,$D11))&gt;INDEX(Kalender!$B$81:$B$110,MAX(1,$D11))),AND($E11&gt;0,INDEX(Kalender!KV$81:KV$110,MAX(1,$E11))&gt;INDEX(Kalender!$B$81:$B$110,MAX(1,$E11))),AND($F11&gt;0,INDEX(Kalender!KV$81:KV$110,MAX(1,$F11))&gt;INDEX(Kalender!$B$81:$B$110,MAX(1,$F11)))),2,0))</f>
        <v>0</v>
      </c>
      <c r="KW11" s="5" t="n">
        <f aca="false">IF(Kalender!KW11&lt;&gt;1,0,IF(AND($B11&gt;0,INDEX(Kalender!KW$68:KW$77,MAX(1,$B11))&gt;INDEX(Kalender!$B$68:$B$77,MAX(1,$B11))),1,0)+IF(OR(AND($C11&gt;0,INDEX(Kalender!KW$81:KW$110,MAX(1,$C11))&gt;INDEX(Kalender!$B$81:$B$110,MAX(1,$C11))),AND($D11&gt;0,INDEX(Kalender!KW$81:KW$110,MAX(1,$D11))&gt;INDEX(Kalender!$B$81:$B$110,MAX(1,$D11))),AND($E11&gt;0,INDEX(Kalender!KW$81:KW$110,MAX(1,$E11))&gt;INDEX(Kalender!$B$81:$B$110,MAX(1,$E11))),AND($F11&gt;0,INDEX(Kalender!KW$81:KW$110,MAX(1,$F11))&gt;INDEX(Kalender!$B$81:$B$110,MAX(1,$F11)))),2,0))</f>
        <v>0</v>
      </c>
      <c r="KX11" s="5" t="n">
        <f aca="false">IF(Kalender!KX11&lt;&gt;1,0,IF(AND($B11&gt;0,INDEX(Kalender!KX$68:KX$77,MAX(1,$B11))&gt;INDEX(Kalender!$B$68:$B$77,MAX(1,$B11))),1,0)+IF(OR(AND($C11&gt;0,INDEX(Kalender!KX$81:KX$110,MAX(1,$C11))&gt;INDEX(Kalender!$B$81:$B$110,MAX(1,$C11))),AND($D11&gt;0,INDEX(Kalender!KX$81:KX$110,MAX(1,$D11))&gt;INDEX(Kalender!$B$81:$B$110,MAX(1,$D11))),AND($E11&gt;0,INDEX(Kalender!KX$81:KX$110,MAX(1,$E11))&gt;INDEX(Kalender!$B$81:$B$110,MAX(1,$E11))),AND($F11&gt;0,INDEX(Kalender!KX$81:KX$110,MAX(1,$F11))&gt;INDEX(Kalender!$B$81:$B$110,MAX(1,$F11)))),2,0))</f>
        <v>0</v>
      </c>
      <c r="KY11" s="5" t="n">
        <f aca="false">IF(Kalender!KY11&lt;&gt;1,0,IF(AND($B11&gt;0,INDEX(Kalender!KY$68:KY$77,MAX(1,$B11))&gt;INDEX(Kalender!$B$68:$B$77,MAX(1,$B11))),1,0)+IF(OR(AND($C11&gt;0,INDEX(Kalender!KY$81:KY$110,MAX(1,$C11))&gt;INDEX(Kalender!$B$81:$B$110,MAX(1,$C11))),AND($D11&gt;0,INDEX(Kalender!KY$81:KY$110,MAX(1,$D11))&gt;INDEX(Kalender!$B$81:$B$110,MAX(1,$D11))),AND($E11&gt;0,INDEX(Kalender!KY$81:KY$110,MAX(1,$E11))&gt;INDEX(Kalender!$B$81:$B$110,MAX(1,$E11))),AND($F11&gt;0,INDEX(Kalender!KY$81:KY$110,MAX(1,$F11))&gt;INDEX(Kalender!$B$81:$B$110,MAX(1,$F11)))),2,0))</f>
        <v>0</v>
      </c>
      <c r="KZ11" s="5" t="n">
        <f aca="false">IF(Kalender!KZ11&lt;&gt;1,0,IF(AND($B11&gt;0,INDEX(Kalender!KZ$68:KZ$77,MAX(1,$B11))&gt;INDEX(Kalender!$B$68:$B$77,MAX(1,$B11))),1,0)+IF(OR(AND($C11&gt;0,INDEX(Kalender!KZ$81:KZ$110,MAX(1,$C11))&gt;INDEX(Kalender!$B$81:$B$110,MAX(1,$C11))),AND($D11&gt;0,INDEX(Kalender!KZ$81:KZ$110,MAX(1,$D11))&gt;INDEX(Kalender!$B$81:$B$110,MAX(1,$D11))),AND($E11&gt;0,INDEX(Kalender!KZ$81:KZ$110,MAX(1,$E11))&gt;INDEX(Kalender!$B$81:$B$110,MAX(1,$E11))),AND($F11&gt;0,INDEX(Kalender!KZ$81:KZ$110,MAX(1,$F11))&gt;INDEX(Kalender!$B$81:$B$110,MAX(1,$F11)))),2,0))</f>
        <v>0</v>
      </c>
      <c r="LA11" s="5" t="n">
        <f aca="false">IF(Kalender!LA11&lt;&gt;1,0,IF(AND($B11&gt;0,INDEX(Kalender!LA$68:LA$77,MAX(1,$B11))&gt;INDEX(Kalender!$B$68:$B$77,MAX(1,$B11))),1,0)+IF(OR(AND($C11&gt;0,INDEX(Kalender!LA$81:LA$110,MAX(1,$C11))&gt;INDEX(Kalender!$B$81:$B$110,MAX(1,$C11))),AND($D11&gt;0,INDEX(Kalender!LA$81:LA$110,MAX(1,$D11))&gt;INDEX(Kalender!$B$81:$B$110,MAX(1,$D11))),AND($E11&gt;0,INDEX(Kalender!LA$81:LA$110,MAX(1,$E11))&gt;INDEX(Kalender!$B$81:$B$110,MAX(1,$E11))),AND($F11&gt;0,INDEX(Kalender!LA$81:LA$110,MAX(1,$F11))&gt;INDEX(Kalender!$B$81:$B$110,MAX(1,$F11)))),2,0))</f>
        <v>0</v>
      </c>
      <c r="LB11" s="5" t="n">
        <f aca="false">IF(Kalender!LB11&lt;&gt;1,0,IF(AND($B11&gt;0,INDEX(Kalender!LB$68:LB$77,MAX(1,$B11))&gt;INDEX(Kalender!$B$68:$B$77,MAX(1,$B11))),1,0)+IF(OR(AND($C11&gt;0,INDEX(Kalender!LB$81:LB$110,MAX(1,$C11))&gt;INDEX(Kalender!$B$81:$B$110,MAX(1,$C11))),AND($D11&gt;0,INDEX(Kalender!LB$81:LB$110,MAX(1,$D11))&gt;INDEX(Kalender!$B$81:$B$110,MAX(1,$D11))),AND($E11&gt;0,INDEX(Kalender!LB$81:LB$110,MAX(1,$E11))&gt;INDEX(Kalender!$B$81:$B$110,MAX(1,$E11))),AND($F11&gt;0,INDEX(Kalender!LB$81:LB$110,MAX(1,$F11))&gt;INDEX(Kalender!$B$81:$B$110,MAX(1,$F11)))),2,0))</f>
        <v>0</v>
      </c>
      <c r="LC11" s="5" t="n">
        <f aca="false">IF(Kalender!LC11&lt;&gt;1,0,IF(AND($B11&gt;0,INDEX(Kalender!LC$68:LC$77,MAX(1,$B11))&gt;INDEX(Kalender!$B$68:$B$77,MAX(1,$B11))),1,0)+IF(OR(AND($C11&gt;0,INDEX(Kalender!LC$81:LC$110,MAX(1,$C11))&gt;INDEX(Kalender!$B$81:$B$110,MAX(1,$C11))),AND($D11&gt;0,INDEX(Kalender!LC$81:LC$110,MAX(1,$D11))&gt;INDEX(Kalender!$B$81:$B$110,MAX(1,$D11))),AND($E11&gt;0,INDEX(Kalender!LC$81:LC$110,MAX(1,$E11))&gt;INDEX(Kalender!$B$81:$B$110,MAX(1,$E11))),AND($F11&gt;0,INDEX(Kalender!LC$81:LC$110,MAX(1,$F11))&gt;INDEX(Kalender!$B$81:$B$110,MAX(1,$F11)))),2,0))</f>
        <v>0</v>
      </c>
      <c r="LD11" s="5" t="n">
        <f aca="false">IF(Kalender!LD11&lt;&gt;1,0,IF(AND($B11&gt;0,INDEX(Kalender!LD$68:LD$77,MAX(1,$B11))&gt;INDEX(Kalender!$B$68:$B$77,MAX(1,$B11))),1,0)+IF(OR(AND($C11&gt;0,INDEX(Kalender!LD$81:LD$110,MAX(1,$C11))&gt;INDEX(Kalender!$B$81:$B$110,MAX(1,$C11))),AND($D11&gt;0,INDEX(Kalender!LD$81:LD$110,MAX(1,$D11))&gt;INDEX(Kalender!$B$81:$B$110,MAX(1,$D11))),AND($E11&gt;0,INDEX(Kalender!LD$81:LD$110,MAX(1,$E11))&gt;INDEX(Kalender!$B$81:$B$110,MAX(1,$E11))),AND($F11&gt;0,INDEX(Kalender!LD$81:LD$110,MAX(1,$F11))&gt;INDEX(Kalender!$B$81:$B$110,MAX(1,$F11)))),2,0))</f>
        <v>0</v>
      </c>
      <c r="LE11" s="5" t="n">
        <f aca="false">IF(Kalender!LE11&lt;&gt;1,0,IF(AND($B11&gt;0,INDEX(Kalender!LE$68:LE$77,MAX(1,$B11))&gt;INDEX(Kalender!$B$68:$B$77,MAX(1,$B11))),1,0)+IF(OR(AND($C11&gt;0,INDEX(Kalender!LE$81:LE$110,MAX(1,$C11))&gt;INDEX(Kalender!$B$81:$B$110,MAX(1,$C11))),AND($D11&gt;0,INDEX(Kalender!LE$81:LE$110,MAX(1,$D11))&gt;INDEX(Kalender!$B$81:$B$110,MAX(1,$D11))),AND($E11&gt;0,INDEX(Kalender!LE$81:LE$110,MAX(1,$E11))&gt;INDEX(Kalender!$B$81:$B$110,MAX(1,$E11))),AND($F11&gt;0,INDEX(Kalender!LE$81:LE$110,MAX(1,$F11))&gt;INDEX(Kalender!$B$81:$B$110,MAX(1,$F11)))),2,0))</f>
        <v>0</v>
      </c>
      <c r="LF11" s="5" t="n">
        <f aca="false">IF(Kalender!LF11&lt;&gt;1,0,IF(AND($B11&gt;0,INDEX(Kalender!LF$68:LF$77,MAX(1,$B11))&gt;INDEX(Kalender!$B$68:$B$77,MAX(1,$B11))),1,0)+IF(OR(AND($C11&gt;0,INDEX(Kalender!LF$81:LF$110,MAX(1,$C11))&gt;INDEX(Kalender!$B$81:$B$110,MAX(1,$C11))),AND($D11&gt;0,INDEX(Kalender!LF$81:LF$110,MAX(1,$D11))&gt;INDEX(Kalender!$B$81:$B$110,MAX(1,$D11))),AND($E11&gt;0,INDEX(Kalender!LF$81:LF$110,MAX(1,$E11))&gt;INDEX(Kalender!$B$81:$B$110,MAX(1,$E11))),AND($F11&gt;0,INDEX(Kalender!LF$81:LF$110,MAX(1,$F11))&gt;INDEX(Kalender!$B$81:$B$110,MAX(1,$F11)))),2,0))</f>
        <v>0</v>
      </c>
      <c r="LG11" s="5" t="n">
        <f aca="false">IF(Kalender!LG11&lt;&gt;1,0,IF(AND($B11&gt;0,INDEX(Kalender!LG$68:LG$77,MAX(1,$B11))&gt;INDEX(Kalender!$B$68:$B$77,MAX(1,$B11))),1,0)+IF(OR(AND($C11&gt;0,INDEX(Kalender!LG$81:LG$110,MAX(1,$C11))&gt;INDEX(Kalender!$B$81:$B$110,MAX(1,$C11))),AND($D11&gt;0,INDEX(Kalender!LG$81:LG$110,MAX(1,$D11))&gt;INDEX(Kalender!$B$81:$B$110,MAX(1,$D11))),AND($E11&gt;0,INDEX(Kalender!LG$81:LG$110,MAX(1,$E11))&gt;INDEX(Kalender!$B$81:$B$110,MAX(1,$E11))),AND($F11&gt;0,INDEX(Kalender!LG$81:LG$110,MAX(1,$F11))&gt;INDEX(Kalender!$B$81:$B$110,MAX(1,$F11)))),2,0))</f>
        <v>0</v>
      </c>
      <c r="LH11" s="5" t="n">
        <f aca="false">IF(Kalender!LH11&lt;&gt;1,0,IF(AND($B11&gt;0,INDEX(Kalender!LH$68:LH$77,MAX(1,$B11))&gt;INDEX(Kalender!$B$68:$B$77,MAX(1,$B11))),1,0)+IF(OR(AND($C11&gt;0,INDEX(Kalender!LH$81:LH$110,MAX(1,$C11))&gt;INDEX(Kalender!$B$81:$B$110,MAX(1,$C11))),AND($D11&gt;0,INDEX(Kalender!LH$81:LH$110,MAX(1,$D11))&gt;INDEX(Kalender!$B$81:$B$110,MAX(1,$D11))),AND($E11&gt;0,INDEX(Kalender!LH$81:LH$110,MAX(1,$E11))&gt;INDEX(Kalender!$B$81:$B$110,MAX(1,$E11))),AND($F11&gt;0,INDEX(Kalender!LH$81:LH$110,MAX(1,$F11))&gt;INDEX(Kalender!$B$81:$B$110,MAX(1,$F11)))),2,0))</f>
        <v>0</v>
      </c>
      <c r="LI11" s="5" t="n">
        <f aca="false">IF(Kalender!LI11&lt;&gt;1,0,IF(AND($B11&gt;0,INDEX(Kalender!LI$68:LI$77,MAX(1,$B11))&gt;INDEX(Kalender!$B$68:$B$77,MAX(1,$B11))),1,0)+IF(OR(AND($C11&gt;0,INDEX(Kalender!LI$81:LI$110,MAX(1,$C11))&gt;INDEX(Kalender!$B$81:$B$110,MAX(1,$C11))),AND($D11&gt;0,INDEX(Kalender!LI$81:LI$110,MAX(1,$D11))&gt;INDEX(Kalender!$B$81:$B$110,MAX(1,$D11))),AND($E11&gt;0,INDEX(Kalender!LI$81:LI$110,MAX(1,$E11))&gt;INDEX(Kalender!$B$81:$B$110,MAX(1,$E11))),AND($F11&gt;0,INDEX(Kalender!LI$81:LI$110,MAX(1,$F11))&gt;INDEX(Kalender!$B$81:$B$110,MAX(1,$F11)))),2,0))</f>
        <v>0</v>
      </c>
      <c r="LJ11" s="5" t="n">
        <f aca="false">IF(Kalender!LJ11&lt;&gt;1,0,IF(AND($B11&gt;0,INDEX(Kalender!LJ$68:LJ$77,MAX(1,$B11))&gt;INDEX(Kalender!$B$68:$B$77,MAX(1,$B11))),1,0)+IF(OR(AND($C11&gt;0,INDEX(Kalender!LJ$81:LJ$110,MAX(1,$C11))&gt;INDEX(Kalender!$B$81:$B$110,MAX(1,$C11))),AND($D11&gt;0,INDEX(Kalender!LJ$81:LJ$110,MAX(1,$D11))&gt;INDEX(Kalender!$B$81:$B$110,MAX(1,$D11))),AND($E11&gt;0,INDEX(Kalender!LJ$81:LJ$110,MAX(1,$E11))&gt;INDEX(Kalender!$B$81:$B$110,MAX(1,$E11))),AND($F11&gt;0,INDEX(Kalender!LJ$81:LJ$110,MAX(1,$F11))&gt;INDEX(Kalender!$B$81:$B$110,MAX(1,$F11)))),2,0))</f>
        <v>0</v>
      </c>
      <c r="LK11" s="5" t="n">
        <f aca="false">IF(Kalender!LK11&lt;&gt;1,0,IF(AND($B11&gt;0,INDEX(Kalender!LK$68:LK$77,MAX(1,$B11))&gt;INDEX(Kalender!$B$68:$B$77,MAX(1,$B11))),1,0)+IF(OR(AND($C11&gt;0,INDEX(Kalender!LK$81:LK$110,MAX(1,$C11))&gt;INDEX(Kalender!$B$81:$B$110,MAX(1,$C11))),AND($D11&gt;0,INDEX(Kalender!LK$81:LK$110,MAX(1,$D11))&gt;INDEX(Kalender!$B$81:$B$110,MAX(1,$D11))),AND($E11&gt;0,INDEX(Kalender!LK$81:LK$110,MAX(1,$E11))&gt;INDEX(Kalender!$B$81:$B$110,MAX(1,$E11))),AND($F11&gt;0,INDEX(Kalender!LK$81:LK$110,MAX(1,$F11))&gt;INDEX(Kalender!$B$81:$B$110,MAX(1,$F11)))),2,0))</f>
        <v>0</v>
      </c>
      <c r="LL11" s="5" t="n">
        <f aca="false">IF(Kalender!LL11&lt;&gt;1,0,IF(AND($B11&gt;0,INDEX(Kalender!LL$68:LL$77,MAX(1,$B11))&gt;INDEX(Kalender!$B$68:$B$77,MAX(1,$B11))),1,0)+IF(OR(AND($C11&gt;0,INDEX(Kalender!LL$81:LL$110,MAX(1,$C11))&gt;INDEX(Kalender!$B$81:$B$110,MAX(1,$C11))),AND($D11&gt;0,INDEX(Kalender!LL$81:LL$110,MAX(1,$D11))&gt;INDEX(Kalender!$B$81:$B$110,MAX(1,$D11))),AND($E11&gt;0,INDEX(Kalender!LL$81:LL$110,MAX(1,$E11))&gt;INDEX(Kalender!$B$81:$B$110,MAX(1,$E11))),AND($F11&gt;0,INDEX(Kalender!LL$81:LL$110,MAX(1,$F11))&gt;INDEX(Kalender!$B$81:$B$110,MAX(1,$F11)))),2,0))</f>
        <v>0</v>
      </c>
      <c r="LM11" s="5" t="n">
        <f aca="false">IF(Kalender!LM11&lt;&gt;1,0,IF(AND($B11&gt;0,INDEX(Kalender!LM$68:LM$77,MAX(1,$B11))&gt;INDEX(Kalender!$B$68:$B$77,MAX(1,$B11))),1,0)+IF(OR(AND($C11&gt;0,INDEX(Kalender!LM$81:LM$110,MAX(1,$C11))&gt;INDEX(Kalender!$B$81:$B$110,MAX(1,$C11))),AND($D11&gt;0,INDEX(Kalender!LM$81:LM$110,MAX(1,$D11))&gt;INDEX(Kalender!$B$81:$B$110,MAX(1,$D11))),AND($E11&gt;0,INDEX(Kalender!LM$81:LM$110,MAX(1,$E11))&gt;INDEX(Kalender!$B$81:$B$110,MAX(1,$E11))),AND($F11&gt;0,INDEX(Kalender!LM$81:LM$110,MAX(1,$F11))&gt;INDEX(Kalender!$B$81:$B$110,MAX(1,$F11)))),2,0))</f>
        <v>0</v>
      </c>
      <c r="LN11" s="5" t="n">
        <f aca="false">IF(Kalender!LN11&lt;&gt;1,0,IF(AND($B11&gt;0,INDEX(Kalender!LN$68:LN$77,MAX(1,$B11))&gt;INDEX(Kalender!$B$68:$B$77,MAX(1,$B11))),1,0)+IF(OR(AND($C11&gt;0,INDEX(Kalender!LN$81:LN$110,MAX(1,$C11))&gt;INDEX(Kalender!$B$81:$B$110,MAX(1,$C11))),AND($D11&gt;0,INDEX(Kalender!LN$81:LN$110,MAX(1,$D11))&gt;INDEX(Kalender!$B$81:$B$110,MAX(1,$D11))),AND($E11&gt;0,INDEX(Kalender!LN$81:LN$110,MAX(1,$E11))&gt;INDEX(Kalender!$B$81:$B$110,MAX(1,$E11))),AND($F11&gt;0,INDEX(Kalender!LN$81:LN$110,MAX(1,$F11))&gt;INDEX(Kalender!$B$81:$B$110,MAX(1,$F11)))),2,0))</f>
        <v>0</v>
      </c>
      <c r="LO11" s="5" t="n">
        <f aca="false">IF(Kalender!LO11&lt;&gt;1,0,IF(AND($B11&gt;0,INDEX(Kalender!LO$68:LO$77,MAX(1,$B11))&gt;INDEX(Kalender!$B$68:$B$77,MAX(1,$B11))),1,0)+IF(OR(AND($C11&gt;0,INDEX(Kalender!LO$81:LO$110,MAX(1,$C11))&gt;INDEX(Kalender!$B$81:$B$110,MAX(1,$C11))),AND($D11&gt;0,INDEX(Kalender!LO$81:LO$110,MAX(1,$D11))&gt;INDEX(Kalender!$B$81:$B$110,MAX(1,$D11))),AND($E11&gt;0,INDEX(Kalender!LO$81:LO$110,MAX(1,$E11))&gt;INDEX(Kalender!$B$81:$B$110,MAX(1,$E11))),AND($F11&gt;0,INDEX(Kalender!LO$81:LO$110,MAX(1,$F11))&gt;INDEX(Kalender!$B$81:$B$110,MAX(1,$F11)))),2,0))</f>
        <v>0</v>
      </c>
      <c r="LP11" s="5" t="n">
        <f aca="false">IF(Kalender!LP11&lt;&gt;1,0,IF(AND($B11&gt;0,INDEX(Kalender!LP$68:LP$77,MAX(1,$B11))&gt;INDEX(Kalender!$B$68:$B$77,MAX(1,$B11))),1,0)+IF(OR(AND($C11&gt;0,INDEX(Kalender!LP$81:LP$110,MAX(1,$C11))&gt;INDEX(Kalender!$B$81:$B$110,MAX(1,$C11))),AND($D11&gt;0,INDEX(Kalender!LP$81:LP$110,MAX(1,$D11))&gt;INDEX(Kalender!$B$81:$B$110,MAX(1,$D11))),AND($E11&gt;0,INDEX(Kalender!LP$81:LP$110,MAX(1,$E11))&gt;INDEX(Kalender!$B$81:$B$110,MAX(1,$E11))),AND($F11&gt;0,INDEX(Kalender!LP$81:LP$110,MAX(1,$F11))&gt;INDEX(Kalender!$B$81:$B$110,MAX(1,$F11)))),2,0))</f>
        <v>0</v>
      </c>
      <c r="LQ11" s="5" t="n">
        <f aca="false">IF(Kalender!LQ11&lt;&gt;1,0,IF(AND($B11&gt;0,INDEX(Kalender!LQ$68:LQ$77,MAX(1,$B11))&gt;INDEX(Kalender!$B$68:$B$77,MAX(1,$B11))),1,0)+IF(OR(AND($C11&gt;0,INDEX(Kalender!LQ$81:LQ$110,MAX(1,$C11))&gt;INDEX(Kalender!$B$81:$B$110,MAX(1,$C11))),AND($D11&gt;0,INDEX(Kalender!LQ$81:LQ$110,MAX(1,$D11))&gt;INDEX(Kalender!$B$81:$B$110,MAX(1,$D11))),AND($E11&gt;0,INDEX(Kalender!LQ$81:LQ$110,MAX(1,$E11))&gt;INDEX(Kalender!$B$81:$B$110,MAX(1,$E11))),AND($F11&gt;0,INDEX(Kalender!LQ$81:LQ$110,MAX(1,$F11))&gt;INDEX(Kalender!$B$81:$B$110,MAX(1,$F11)))),2,0))</f>
        <v>0</v>
      </c>
      <c r="LR11" s="5" t="n">
        <f aca="false">IF(Kalender!LR11&lt;&gt;1,0,IF(AND($B11&gt;0,INDEX(Kalender!LR$68:LR$77,MAX(1,$B11))&gt;INDEX(Kalender!$B$68:$B$77,MAX(1,$B11))),1,0)+IF(OR(AND($C11&gt;0,INDEX(Kalender!LR$81:LR$110,MAX(1,$C11))&gt;INDEX(Kalender!$B$81:$B$110,MAX(1,$C11))),AND($D11&gt;0,INDEX(Kalender!LR$81:LR$110,MAX(1,$D11))&gt;INDEX(Kalender!$B$81:$B$110,MAX(1,$D11))),AND($E11&gt;0,INDEX(Kalender!LR$81:LR$110,MAX(1,$E11))&gt;INDEX(Kalender!$B$81:$B$110,MAX(1,$E11))),AND($F11&gt;0,INDEX(Kalender!LR$81:LR$110,MAX(1,$F11))&gt;INDEX(Kalender!$B$81:$B$110,MAX(1,$F11)))),2,0))</f>
        <v>0</v>
      </c>
      <c r="LS11" s="5" t="n">
        <f aca="false">IF(Kalender!LS11&lt;&gt;1,0,IF(AND($B11&gt;0,INDEX(Kalender!LS$68:LS$77,MAX(1,$B11))&gt;INDEX(Kalender!$B$68:$B$77,MAX(1,$B11))),1,0)+IF(OR(AND($C11&gt;0,INDEX(Kalender!LS$81:LS$110,MAX(1,$C11))&gt;INDEX(Kalender!$B$81:$B$110,MAX(1,$C11))),AND($D11&gt;0,INDEX(Kalender!LS$81:LS$110,MAX(1,$D11))&gt;INDEX(Kalender!$B$81:$B$110,MAX(1,$D11))),AND($E11&gt;0,INDEX(Kalender!LS$81:LS$110,MAX(1,$E11))&gt;INDEX(Kalender!$B$81:$B$110,MAX(1,$E11))),AND($F11&gt;0,INDEX(Kalender!LS$81:LS$110,MAX(1,$F11))&gt;INDEX(Kalender!$B$81:$B$110,MAX(1,$F11)))),2,0))</f>
        <v>0</v>
      </c>
      <c r="LT11" s="5" t="n">
        <f aca="false">IF(Kalender!LT11&lt;&gt;1,0,IF(AND($B11&gt;0,INDEX(Kalender!LT$68:LT$77,MAX(1,$B11))&gt;INDEX(Kalender!$B$68:$B$77,MAX(1,$B11))),1,0)+IF(OR(AND($C11&gt;0,INDEX(Kalender!LT$81:LT$110,MAX(1,$C11))&gt;INDEX(Kalender!$B$81:$B$110,MAX(1,$C11))),AND($D11&gt;0,INDEX(Kalender!LT$81:LT$110,MAX(1,$D11))&gt;INDEX(Kalender!$B$81:$B$110,MAX(1,$D11))),AND($E11&gt;0,INDEX(Kalender!LT$81:LT$110,MAX(1,$E11))&gt;INDEX(Kalender!$B$81:$B$110,MAX(1,$E11))),AND($F11&gt;0,INDEX(Kalender!LT$81:LT$110,MAX(1,$F11))&gt;INDEX(Kalender!$B$81:$B$110,MAX(1,$F11)))),2,0))</f>
        <v>0</v>
      </c>
      <c r="LU11" s="5" t="n">
        <f aca="false">IF(Kalender!LU11&lt;&gt;1,0,IF(AND($B11&gt;0,INDEX(Kalender!LU$68:LU$77,MAX(1,$B11))&gt;INDEX(Kalender!$B$68:$B$77,MAX(1,$B11))),1,0)+IF(OR(AND($C11&gt;0,INDEX(Kalender!LU$81:LU$110,MAX(1,$C11))&gt;INDEX(Kalender!$B$81:$B$110,MAX(1,$C11))),AND($D11&gt;0,INDEX(Kalender!LU$81:LU$110,MAX(1,$D11))&gt;INDEX(Kalender!$B$81:$B$110,MAX(1,$D11))),AND($E11&gt;0,INDEX(Kalender!LU$81:LU$110,MAX(1,$E11))&gt;INDEX(Kalender!$B$81:$B$110,MAX(1,$E11))),AND($F11&gt;0,INDEX(Kalender!LU$81:LU$110,MAX(1,$F11))&gt;INDEX(Kalender!$B$81:$B$110,MAX(1,$F11)))),2,0))</f>
        <v>0</v>
      </c>
      <c r="LV11" s="5" t="n">
        <f aca="false">IF(Kalender!LV11&lt;&gt;1,0,IF(AND($B11&gt;0,INDEX(Kalender!LV$68:LV$77,MAX(1,$B11))&gt;INDEX(Kalender!$B$68:$B$77,MAX(1,$B11))),1,0)+IF(OR(AND($C11&gt;0,INDEX(Kalender!LV$81:LV$110,MAX(1,$C11))&gt;INDEX(Kalender!$B$81:$B$110,MAX(1,$C11))),AND($D11&gt;0,INDEX(Kalender!LV$81:LV$110,MAX(1,$D11))&gt;INDEX(Kalender!$B$81:$B$110,MAX(1,$D11))),AND($E11&gt;0,INDEX(Kalender!LV$81:LV$110,MAX(1,$E11))&gt;INDEX(Kalender!$B$81:$B$110,MAX(1,$E11))),AND($F11&gt;0,INDEX(Kalender!LV$81:LV$110,MAX(1,$F11))&gt;INDEX(Kalender!$B$81:$B$110,MAX(1,$F11)))),2,0))</f>
        <v>0</v>
      </c>
      <c r="LW11" s="5" t="n">
        <f aca="false">IF(Kalender!LW11&lt;&gt;1,0,IF(AND($B11&gt;0,INDEX(Kalender!LW$68:LW$77,MAX(1,$B11))&gt;INDEX(Kalender!$B$68:$B$77,MAX(1,$B11))),1,0)+IF(OR(AND($C11&gt;0,INDEX(Kalender!LW$81:LW$110,MAX(1,$C11))&gt;INDEX(Kalender!$B$81:$B$110,MAX(1,$C11))),AND($D11&gt;0,INDEX(Kalender!LW$81:LW$110,MAX(1,$D11))&gt;INDEX(Kalender!$B$81:$B$110,MAX(1,$D11))),AND($E11&gt;0,INDEX(Kalender!LW$81:LW$110,MAX(1,$E11))&gt;INDEX(Kalender!$B$81:$B$110,MAX(1,$E11))),AND($F11&gt;0,INDEX(Kalender!LW$81:LW$110,MAX(1,$F11))&gt;INDEX(Kalender!$B$81:$B$110,MAX(1,$F11)))),2,0))</f>
        <v>0</v>
      </c>
      <c r="LX11" s="5" t="n">
        <f aca="false">IF(Kalender!LX11&lt;&gt;1,0,IF(AND($B11&gt;0,INDEX(Kalender!LX$68:LX$77,MAX(1,$B11))&gt;INDEX(Kalender!$B$68:$B$77,MAX(1,$B11))),1,0)+IF(OR(AND($C11&gt;0,INDEX(Kalender!LX$81:LX$110,MAX(1,$C11))&gt;INDEX(Kalender!$B$81:$B$110,MAX(1,$C11))),AND($D11&gt;0,INDEX(Kalender!LX$81:LX$110,MAX(1,$D11))&gt;INDEX(Kalender!$B$81:$B$110,MAX(1,$D11))),AND($E11&gt;0,INDEX(Kalender!LX$81:LX$110,MAX(1,$E11))&gt;INDEX(Kalender!$B$81:$B$110,MAX(1,$E11))),AND($F11&gt;0,INDEX(Kalender!LX$81:LX$110,MAX(1,$F11))&gt;INDEX(Kalender!$B$81:$B$110,MAX(1,$F11)))),2,0))</f>
        <v>0</v>
      </c>
      <c r="LY11" s="5" t="n">
        <f aca="false">IF(Kalender!LY11&lt;&gt;1,0,IF(AND($B11&gt;0,INDEX(Kalender!LY$68:LY$77,MAX(1,$B11))&gt;INDEX(Kalender!$B$68:$B$77,MAX(1,$B11))),1,0)+IF(OR(AND($C11&gt;0,INDEX(Kalender!LY$81:LY$110,MAX(1,$C11))&gt;INDEX(Kalender!$B$81:$B$110,MAX(1,$C11))),AND($D11&gt;0,INDEX(Kalender!LY$81:LY$110,MAX(1,$D11))&gt;INDEX(Kalender!$B$81:$B$110,MAX(1,$D11))),AND($E11&gt;0,INDEX(Kalender!LY$81:LY$110,MAX(1,$E11))&gt;INDEX(Kalender!$B$81:$B$110,MAX(1,$E11))),AND($F11&gt;0,INDEX(Kalender!LY$81:LY$110,MAX(1,$F11))&gt;INDEX(Kalender!$B$81:$B$110,MAX(1,$F11)))),2,0))</f>
        <v>0</v>
      </c>
      <c r="LZ11" s="5" t="n">
        <f aca="false">IF(Kalender!LZ11&lt;&gt;1,0,IF(AND($B11&gt;0,INDEX(Kalender!LZ$68:LZ$77,MAX(1,$B11))&gt;INDEX(Kalender!$B$68:$B$77,MAX(1,$B11))),1,0)+IF(OR(AND($C11&gt;0,INDEX(Kalender!LZ$81:LZ$110,MAX(1,$C11))&gt;INDEX(Kalender!$B$81:$B$110,MAX(1,$C11))),AND($D11&gt;0,INDEX(Kalender!LZ$81:LZ$110,MAX(1,$D11))&gt;INDEX(Kalender!$B$81:$B$110,MAX(1,$D11))),AND($E11&gt;0,INDEX(Kalender!LZ$81:LZ$110,MAX(1,$E11))&gt;INDEX(Kalender!$B$81:$B$110,MAX(1,$E11))),AND($F11&gt;0,INDEX(Kalender!LZ$81:LZ$110,MAX(1,$F11))&gt;INDEX(Kalender!$B$81:$B$110,MAX(1,$F11)))),2,0))</f>
        <v>0</v>
      </c>
      <c r="MA11" s="5" t="n">
        <f aca="false">IF(Kalender!MA11&lt;&gt;1,0,IF(AND($B11&gt;0,INDEX(Kalender!MA$68:MA$77,MAX(1,$B11))&gt;INDEX(Kalender!$B$68:$B$77,MAX(1,$B11))),1,0)+IF(OR(AND($C11&gt;0,INDEX(Kalender!MA$81:MA$110,MAX(1,$C11))&gt;INDEX(Kalender!$B$81:$B$110,MAX(1,$C11))),AND($D11&gt;0,INDEX(Kalender!MA$81:MA$110,MAX(1,$D11))&gt;INDEX(Kalender!$B$81:$B$110,MAX(1,$D11))),AND($E11&gt;0,INDEX(Kalender!MA$81:MA$110,MAX(1,$E11))&gt;INDEX(Kalender!$B$81:$B$110,MAX(1,$E11))),AND($F11&gt;0,INDEX(Kalender!MA$81:MA$110,MAX(1,$F11))&gt;INDEX(Kalender!$B$81:$B$110,MAX(1,$F11)))),2,0))</f>
        <v>0</v>
      </c>
      <c r="MB11" s="5" t="n">
        <f aca="false">IF(Kalender!MB11&lt;&gt;1,0,IF(AND($B11&gt;0,INDEX(Kalender!MB$68:MB$77,MAX(1,$B11))&gt;INDEX(Kalender!$B$68:$B$77,MAX(1,$B11))),1,0)+IF(OR(AND($C11&gt;0,INDEX(Kalender!MB$81:MB$110,MAX(1,$C11))&gt;INDEX(Kalender!$B$81:$B$110,MAX(1,$C11))),AND($D11&gt;0,INDEX(Kalender!MB$81:MB$110,MAX(1,$D11))&gt;INDEX(Kalender!$B$81:$B$110,MAX(1,$D11))),AND($E11&gt;0,INDEX(Kalender!MB$81:MB$110,MAX(1,$E11))&gt;INDEX(Kalender!$B$81:$B$110,MAX(1,$E11))),AND($F11&gt;0,INDEX(Kalender!MB$81:MB$110,MAX(1,$F11))&gt;INDEX(Kalender!$B$81:$B$110,MAX(1,$F11)))),2,0))</f>
        <v>0</v>
      </c>
      <c r="MC11" s="5" t="n">
        <f aca="false">IF(Kalender!MC11&lt;&gt;1,0,IF(AND($B11&gt;0,INDEX(Kalender!MC$68:MC$77,MAX(1,$B11))&gt;INDEX(Kalender!$B$68:$B$77,MAX(1,$B11))),1,0)+IF(OR(AND($C11&gt;0,INDEX(Kalender!MC$81:MC$110,MAX(1,$C11))&gt;INDEX(Kalender!$B$81:$B$110,MAX(1,$C11))),AND($D11&gt;0,INDEX(Kalender!MC$81:MC$110,MAX(1,$D11))&gt;INDEX(Kalender!$B$81:$B$110,MAX(1,$D11))),AND($E11&gt;0,INDEX(Kalender!MC$81:MC$110,MAX(1,$E11))&gt;INDEX(Kalender!$B$81:$B$110,MAX(1,$E11))),AND($F11&gt;0,INDEX(Kalender!MC$81:MC$110,MAX(1,$F11))&gt;INDEX(Kalender!$B$81:$B$110,MAX(1,$F11)))),2,0))</f>
        <v>0</v>
      </c>
      <c r="MD11" s="5" t="n">
        <f aca="false">IF(Kalender!MD11&lt;&gt;1,0,IF(AND($B11&gt;0,INDEX(Kalender!MD$68:MD$77,MAX(1,$B11))&gt;INDEX(Kalender!$B$68:$B$77,MAX(1,$B11))),1,0)+IF(OR(AND($C11&gt;0,INDEX(Kalender!MD$81:MD$110,MAX(1,$C11))&gt;INDEX(Kalender!$B$81:$B$110,MAX(1,$C11))),AND($D11&gt;0,INDEX(Kalender!MD$81:MD$110,MAX(1,$D11))&gt;INDEX(Kalender!$B$81:$B$110,MAX(1,$D11))),AND($E11&gt;0,INDEX(Kalender!MD$81:MD$110,MAX(1,$E11))&gt;INDEX(Kalender!$B$81:$B$110,MAX(1,$E11))),AND($F11&gt;0,INDEX(Kalender!MD$81:MD$110,MAX(1,$F11))&gt;INDEX(Kalender!$B$81:$B$110,MAX(1,$F11)))),2,0))</f>
        <v>0</v>
      </c>
      <c r="ME11" s="5" t="n">
        <f aca="false">IF(Kalender!ME11&lt;&gt;1,0,IF(AND($B11&gt;0,INDEX(Kalender!ME$68:ME$77,MAX(1,$B11))&gt;INDEX(Kalender!$B$68:$B$77,MAX(1,$B11))),1,0)+IF(OR(AND($C11&gt;0,INDEX(Kalender!ME$81:ME$110,MAX(1,$C11))&gt;INDEX(Kalender!$B$81:$B$110,MAX(1,$C11))),AND($D11&gt;0,INDEX(Kalender!ME$81:ME$110,MAX(1,$D11))&gt;INDEX(Kalender!$B$81:$B$110,MAX(1,$D11))),AND($E11&gt;0,INDEX(Kalender!ME$81:ME$110,MAX(1,$E11))&gt;INDEX(Kalender!$B$81:$B$110,MAX(1,$E11))),AND($F11&gt;0,INDEX(Kalender!ME$81:ME$110,MAX(1,$F11))&gt;INDEX(Kalender!$B$81:$B$110,MAX(1,$F11)))),2,0))</f>
        <v>0</v>
      </c>
      <c r="MF11" s="5" t="n">
        <f aca="false">IF(Kalender!MF11&lt;&gt;1,0,IF(AND($B11&gt;0,INDEX(Kalender!MF$68:MF$77,MAX(1,$B11))&gt;INDEX(Kalender!$B$68:$B$77,MAX(1,$B11))),1,0)+IF(OR(AND($C11&gt;0,INDEX(Kalender!MF$81:MF$110,MAX(1,$C11))&gt;INDEX(Kalender!$B$81:$B$110,MAX(1,$C11))),AND($D11&gt;0,INDEX(Kalender!MF$81:MF$110,MAX(1,$D11))&gt;INDEX(Kalender!$B$81:$B$110,MAX(1,$D11))),AND($E11&gt;0,INDEX(Kalender!MF$81:MF$110,MAX(1,$E11))&gt;INDEX(Kalender!$B$81:$B$110,MAX(1,$E11))),AND($F11&gt;0,INDEX(Kalender!MF$81:MF$110,MAX(1,$F11))&gt;INDEX(Kalender!$B$81:$B$110,MAX(1,$F11)))),2,0))</f>
        <v>0</v>
      </c>
      <c r="MG11" s="5" t="n">
        <f aca="false">IF(Kalender!MG11&lt;&gt;1,0,IF(AND($B11&gt;0,INDEX(Kalender!MG$68:MG$77,MAX(1,$B11))&gt;INDEX(Kalender!$B$68:$B$77,MAX(1,$B11))),1,0)+IF(OR(AND($C11&gt;0,INDEX(Kalender!MG$81:MG$110,MAX(1,$C11))&gt;INDEX(Kalender!$B$81:$B$110,MAX(1,$C11))),AND($D11&gt;0,INDEX(Kalender!MG$81:MG$110,MAX(1,$D11))&gt;INDEX(Kalender!$B$81:$B$110,MAX(1,$D11))),AND($E11&gt;0,INDEX(Kalender!MG$81:MG$110,MAX(1,$E11))&gt;INDEX(Kalender!$B$81:$B$110,MAX(1,$E11))),AND($F11&gt;0,INDEX(Kalender!MG$81:MG$110,MAX(1,$F11))&gt;INDEX(Kalender!$B$81:$B$110,MAX(1,$F11)))),2,0))</f>
        <v>0</v>
      </c>
      <c r="MH11" s="5" t="n">
        <f aca="false">IF(Kalender!MH11&lt;&gt;1,0,IF(AND($B11&gt;0,INDEX(Kalender!MH$68:MH$77,MAX(1,$B11))&gt;INDEX(Kalender!$B$68:$B$77,MAX(1,$B11))),1,0)+IF(OR(AND($C11&gt;0,INDEX(Kalender!MH$81:MH$110,MAX(1,$C11))&gt;INDEX(Kalender!$B$81:$B$110,MAX(1,$C11))),AND($D11&gt;0,INDEX(Kalender!MH$81:MH$110,MAX(1,$D11))&gt;INDEX(Kalender!$B$81:$B$110,MAX(1,$D11))),AND($E11&gt;0,INDEX(Kalender!MH$81:MH$110,MAX(1,$E11))&gt;INDEX(Kalender!$B$81:$B$110,MAX(1,$E11))),AND($F11&gt;0,INDEX(Kalender!MH$81:MH$110,MAX(1,$F11))&gt;INDEX(Kalender!$B$81:$B$110,MAX(1,$F11)))),2,0))</f>
        <v>0</v>
      </c>
      <c r="MI11" s="5" t="n">
        <f aca="false">IF(Kalender!MI11&lt;&gt;1,0,IF(AND($B11&gt;0,INDEX(Kalender!MI$68:MI$77,MAX(1,$B11))&gt;INDEX(Kalender!$B$68:$B$77,MAX(1,$B11))),1,0)+IF(OR(AND($C11&gt;0,INDEX(Kalender!MI$81:MI$110,MAX(1,$C11))&gt;INDEX(Kalender!$B$81:$B$110,MAX(1,$C11))),AND($D11&gt;0,INDEX(Kalender!MI$81:MI$110,MAX(1,$D11))&gt;INDEX(Kalender!$B$81:$B$110,MAX(1,$D11))),AND($E11&gt;0,INDEX(Kalender!MI$81:MI$110,MAX(1,$E11))&gt;INDEX(Kalender!$B$81:$B$110,MAX(1,$E11))),AND($F11&gt;0,INDEX(Kalender!MI$81:MI$110,MAX(1,$F11))&gt;INDEX(Kalender!$B$81:$B$110,MAX(1,$F11)))),2,0))</f>
        <v>0</v>
      </c>
      <c r="MJ11" s="5" t="n">
        <f aca="false">IF(Kalender!MJ11&lt;&gt;1,0,IF(AND($B11&gt;0,INDEX(Kalender!MJ$68:MJ$77,MAX(1,$B11))&gt;INDEX(Kalender!$B$68:$B$77,MAX(1,$B11))),1,0)+IF(OR(AND($C11&gt;0,INDEX(Kalender!MJ$81:MJ$110,MAX(1,$C11))&gt;INDEX(Kalender!$B$81:$B$110,MAX(1,$C11))),AND($D11&gt;0,INDEX(Kalender!MJ$81:MJ$110,MAX(1,$D11))&gt;INDEX(Kalender!$B$81:$B$110,MAX(1,$D11))),AND($E11&gt;0,INDEX(Kalender!MJ$81:MJ$110,MAX(1,$E11))&gt;INDEX(Kalender!$B$81:$B$110,MAX(1,$E11))),AND($F11&gt;0,INDEX(Kalender!MJ$81:MJ$110,MAX(1,$F11))&gt;INDEX(Kalender!$B$81:$B$110,MAX(1,$F11)))),2,0))</f>
        <v>0</v>
      </c>
      <c r="MK11" s="5" t="n">
        <f aca="false">IF(Kalender!MK11&lt;&gt;1,0,IF(AND($B11&gt;0,INDEX(Kalender!MK$68:MK$77,MAX(1,$B11))&gt;INDEX(Kalender!$B$68:$B$77,MAX(1,$B11))),1,0)+IF(OR(AND($C11&gt;0,INDEX(Kalender!MK$81:MK$110,MAX(1,$C11))&gt;INDEX(Kalender!$B$81:$B$110,MAX(1,$C11))),AND($D11&gt;0,INDEX(Kalender!MK$81:MK$110,MAX(1,$D11))&gt;INDEX(Kalender!$B$81:$B$110,MAX(1,$D11))),AND($E11&gt;0,INDEX(Kalender!MK$81:MK$110,MAX(1,$E11))&gt;INDEX(Kalender!$B$81:$B$110,MAX(1,$E11))),AND($F11&gt;0,INDEX(Kalender!MK$81:MK$110,MAX(1,$F11))&gt;INDEX(Kalender!$B$81:$B$110,MAX(1,$F11)))),2,0))</f>
        <v>0</v>
      </c>
      <c r="ML11" s="5" t="n">
        <f aca="false">IF(Kalender!ML11&lt;&gt;1,0,IF(AND($B11&gt;0,INDEX(Kalender!ML$68:ML$77,MAX(1,$B11))&gt;INDEX(Kalender!$B$68:$B$77,MAX(1,$B11))),1,0)+IF(OR(AND($C11&gt;0,INDEX(Kalender!ML$81:ML$110,MAX(1,$C11))&gt;INDEX(Kalender!$B$81:$B$110,MAX(1,$C11))),AND($D11&gt;0,INDEX(Kalender!ML$81:ML$110,MAX(1,$D11))&gt;INDEX(Kalender!$B$81:$B$110,MAX(1,$D11))),AND($E11&gt;0,INDEX(Kalender!ML$81:ML$110,MAX(1,$E11))&gt;INDEX(Kalender!$B$81:$B$110,MAX(1,$E11))),AND($F11&gt;0,INDEX(Kalender!ML$81:ML$110,MAX(1,$F11))&gt;INDEX(Kalender!$B$81:$B$110,MAX(1,$F11)))),2,0))</f>
        <v>0</v>
      </c>
      <c r="MM11" s="5" t="n">
        <f aca="false">IF(Kalender!MM11&lt;&gt;1,0,IF(AND($B11&gt;0,INDEX(Kalender!MM$68:MM$77,MAX(1,$B11))&gt;INDEX(Kalender!$B$68:$B$77,MAX(1,$B11))),1,0)+IF(OR(AND($C11&gt;0,INDEX(Kalender!MM$81:MM$110,MAX(1,$C11))&gt;INDEX(Kalender!$B$81:$B$110,MAX(1,$C11))),AND($D11&gt;0,INDEX(Kalender!MM$81:MM$110,MAX(1,$D11))&gt;INDEX(Kalender!$B$81:$B$110,MAX(1,$D11))),AND($E11&gt;0,INDEX(Kalender!MM$81:MM$110,MAX(1,$E11))&gt;INDEX(Kalender!$B$81:$B$110,MAX(1,$E11))),AND($F11&gt;0,INDEX(Kalender!MM$81:MM$110,MAX(1,$F11))&gt;INDEX(Kalender!$B$81:$B$110,MAX(1,$F11)))),2,0))</f>
        <v>0</v>
      </c>
      <c r="MN11" s="5" t="n">
        <f aca="false">IF(Kalender!MN11&lt;&gt;1,0,IF(AND($B11&gt;0,INDEX(Kalender!MN$68:MN$77,MAX(1,$B11))&gt;INDEX(Kalender!$B$68:$B$77,MAX(1,$B11))),1,0)+IF(OR(AND($C11&gt;0,INDEX(Kalender!MN$81:MN$110,MAX(1,$C11))&gt;INDEX(Kalender!$B$81:$B$110,MAX(1,$C11))),AND($D11&gt;0,INDEX(Kalender!MN$81:MN$110,MAX(1,$D11))&gt;INDEX(Kalender!$B$81:$B$110,MAX(1,$D11))),AND($E11&gt;0,INDEX(Kalender!MN$81:MN$110,MAX(1,$E11))&gt;INDEX(Kalender!$B$81:$B$110,MAX(1,$E11))),AND($F11&gt;0,INDEX(Kalender!MN$81:MN$110,MAX(1,$F11))&gt;INDEX(Kalender!$B$81:$B$110,MAX(1,$F11)))),2,0))</f>
        <v>0</v>
      </c>
      <c r="MO11" s="5" t="n">
        <f aca="false">IF(Kalender!MO11&lt;&gt;1,0,IF(AND($B11&gt;0,INDEX(Kalender!MO$68:MO$77,MAX(1,$B11))&gt;INDEX(Kalender!$B$68:$B$77,MAX(1,$B11))),1,0)+IF(OR(AND($C11&gt;0,INDEX(Kalender!MO$81:MO$110,MAX(1,$C11))&gt;INDEX(Kalender!$B$81:$B$110,MAX(1,$C11))),AND($D11&gt;0,INDEX(Kalender!MO$81:MO$110,MAX(1,$D11))&gt;INDEX(Kalender!$B$81:$B$110,MAX(1,$D11))),AND($E11&gt;0,INDEX(Kalender!MO$81:MO$110,MAX(1,$E11))&gt;INDEX(Kalender!$B$81:$B$110,MAX(1,$E11))),AND($F11&gt;0,INDEX(Kalender!MO$81:MO$110,MAX(1,$F11))&gt;INDEX(Kalender!$B$81:$B$110,MAX(1,$F11)))),2,0))</f>
        <v>0</v>
      </c>
      <c r="MP11" s="5" t="n">
        <f aca="false">IF(Kalender!MP11&lt;&gt;1,0,IF(AND($B11&gt;0,INDEX(Kalender!MP$68:MP$77,MAX(1,$B11))&gt;INDEX(Kalender!$B$68:$B$77,MAX(1,$B11))),1,0)+IF(OR(AND($C11&gt;0,INDEX(Kalender!MP$81:MP$110,MAX(1,$C11))&gt;INDEX(Kalender!$B$81:$B$110,MAX(1,$C11))),AND($D11&gt;0,INDEX(Kalender!MP$81:MP$110,MAX(1,$D11))&gt;INDEX(Kalender!$B$81:$B$110,MAX(1,$D11))),AND($E11&gt;0,INDEX(Kalender!MP$81:MP$110,MAX(1,$E11))&gt;INDEX(Kalender!$B$81:$B$110,MAX(1,$E11))),AND($F11&gt;0,INDEX(Kalender!MP$81:MP$110,MAX(1,$F11))&gt;INDEX(Kalender!$B$81:$B$110,MAX(1,$F11)))),2,0))</f>
        <v>0</v>
      </c>
      <c r="MQ11" s="5" t="n">
        <f aca="false">IF(Kalender!MQ11&lt;&gt;1,0,IF(AND($B11&gt;0,INDEX(Kalender!MQ$68:MQ$77,MAX(1,$B11))&gt;INDEX(Kalender!$B$68:$B$77,MAX(1,$B11))),1,0)+IF(OR(AND($C11&gt;0,INDEX(Kalender!MQ$81:MQ$110,MAX(1,$C11))&gt;INDEX(Kalender!$B$81:$B$110,MAX(1,$C11))),AND($D11&gt;0,INDEX(Kalender!MQ$81:MQ$110,MAX(1,$D11))&gt;INDEX(Kalender!$B$81:$B$110,MAX(1,$D11))),AND($E11&gt;0,INDEX(Kalender!MQ$81:MQ$110,MAX(1,$E11))&gt;INDEX(Kalender!$B$81:$B$110,MAX(1,$E11))),AND($F11&gt;0,INDEX(Kalender!MQ$81:MQ$110,MAX(1,$F11))&gt;INDEX(Kalender!$B$81:$B$110,MAX(1,$F11)))),2,0))</f>
        <v>0</v>
      </c>
      <c r="MR11" s="5" t="n">
        <f aca="false">IF(Kalender!MR11&lt;&gt;1,0,IF(AND($B11&gt;0,INDEX(Kalender!MR$68:MR$77,MAX(1,$B11))&gt;INDEX(Kalender!$B$68:$B$77,MAX(1,$B11))),1,0)+IF(OR(AND($C11&gt;0,INDEX(Kalender!MR$81:MR$110,MAX(1,$C11))&gt;INDEX(Kalender!$B$81:$B$110,MAX(1,$C11))),AND($D11&gt;0,INDEX(Kalender!MR$81:MR$110,MAX(1,$D11))&gt;INDEX(Kalender!$B$81:$B$110,MAX(1,$D11))),AND($E11&gt;0,INDEX(Kalender!MR$81:MR$110,MAX(1,$E11))&gt;INDEX(Kalender!$B$81:$B$110,MAX(1,$E11))),AND($F11&gt;0,INDEX(Kalender!MR$81:MR$110,MAX(1,$F11))&gt;INDEX(Kalender!$B$81:$B$110,MAX(1,$F11)))),2,0))</f>
        <v>0</v>
      </c>
      <c r="MS11" s="5" t="n">
        <f aca="false">IF(Kalender!MS11&lt;&gt;1,0,IF(AND($B11&gt;0,INDEX(Kalender!MS$68:MS$77,MAX(1,$B11))&gt;INDEX(Kalender!$B$68:$B$77,MAX(1,$B11))),1,0)+IF(OR(AND($C11&gt;0,INDEX(Kalender!MS$81:MS$110,MAX(1,$C11))&gt;INDEX(Kalender!$B$81:$B$110,MAX(1,$C11))),AND($D11&gt;0,INDEX(Kalender!MS$81:MS$110,MAX(1,$D11))&gt;INDEX(Kalender!$B$81:$B$110,MAX(1,$D11))),AND($E11&gt;0,INDEX(Kalender!MS$81:MS$110,MAX(1,$E11))&gt;INDEX(Kalender!$B$81:$B$110,MAX(1,$E11))),AND($F11&gt;0,INDEX(Kalender!MS$81:MS$110,MAX(1,$F11))&gt;INDEX(Kalender!$B$81:$B$110,MAX(1,$F11)))),2,0))</f>
        <v>0</v>
      </c>
      <c r="MT11" s="5" t="n">
        <f aca="false">IF(Kalender!MT11&lt;&gt;1,0,IF(AND($B11&gt;0,INDEX(Kalender!MT$68:MT$77,MAX(1,$B11))&gt;INDEX(Kalender!$B$68:$B$77,MAX(1,$B11))),1,0)+IF(OR(AND($C11&gt;0,INDEX(Kalender!MT$81:MT$110,MAX(1,$C11))&gt;INDEX(Kalender!$B$81:$B$110,MAX(1,$C11))),AND($D11&gt;0,INDEX(Kalender!MT$81:MT$110,MAX(1,$D11))&gt;INDEX(Kalender!$B$81:$B$110,MAX(1,$D11))),AND($E11&gt;0,INDEX(Kalender!MT$81:MT$110,MAX(1,$E11))&gt;INDEX(Kalender!$B$81:$B$110,MAX(1,$E11))),AND($F11&gt;0,INDEX(Kalender!MT$81:MT$110,MAX(1,$F11))&gt;INDEX(Kalender!$B$81:$B$110,MAX(1,$F11)))),2,0))</f>
        <v>0</v>
      </c>
      <c r="MU11" s="5" t="n">
        <f aca="false">IF(Kalender!MU11&lt;&gt;1,0,IF(AND($B11&gt;0,INDEX(Kalender!MU$68:MU$77,MAX(1,$B11))&gt;INDEX(Kalender!$B$68:$B$77,MAX(1,$B11))),1,0)+IF(OR(AND($C11&gt;0,INDEX(Kalender!MU$81:MU$110,MAX(1,$C11))&gt;INDEX(Kalender!$B$81:$B$110,MAX(1,$C11))),AND($D11&gt;0,INDEX(Kalender!MU$81:MU$110,MAX(1,$D11))&gt;INDEX(Kalender!$B$81:$B$110,MAX(1,$D11))),AND($E11&gt;0,INDEX(Kalender!MU$81:MU$110,MAX(1,$E11))&gt;INDEX(Kalender!$B$81:$B$110,MAX(1,$E11))),AND($F11&gt;0,INDEX(Kalender!MU$81:MU$110,MAX(1,$F11))&gt;INDEX(Kalender!$B$81:$B$110,MAX(1,$F11)))),2,0))</f>
        <v>0</v>
      </c>
      <c r="MV11" s="5" t="n">
        <f aca="false">IF(Kalender!MV11&lt;&gt;1,0,IF(AND($B11&gt;0,INDEX(Kalender!MV$68:MV$77,MAX(1,$B11))&gt;INDEX(Kalender!$B$68:$B$77,MAX(1,$B11))),1,0)+IF(OR(AND($C11&gt;0,INDEX(Kalender!MV$81:MV$110,MAX(1,$C11))&gt;INDEX(Kalender!$B$81:$B$110,MAX(1,$C11))),AND($D11&gt;0,INDEX(Kalender!MV$81:MV$110,MAX(1,$D11))&gt;INDEX(Kalender!$B$81:$B$110,MAX(1,$D11))),AND($E11&gt;0,INDEX(Kalender!MV$81:MV$110,MAX(1,$E11))&gt;INDEX(Kalender!$B$81:$B$110,MAX(1,$E11))),AND($F11&gt;0,INDEX(Kalender!MV$81:MV$110,MAX(1,$F11))&gt;INDEX(Kalender!$B$81:$B$110,MAX(1,$F11)))),2,0))</f>
        <v>0</v>
      </c>
      <c r="MW11" s="5" t="n">
        <f aca="false">IF(Kalender!MW11&lt;&gt;1,0,IF(AND($B11&gt;0,INDEX(Kalender!MW$68:MW$77,MAX(1,$B11))&gt;INDEX(Kalender!$B$68:$B$77,MAX(1,$B11))),1,0)+IF(OR(AND($C11&gt;0,INDEX(Kalender!MW$81:MW$110,MAX(1,$C11))&gt;INDEX(Kalender!$B$81:$B$110,MAX(1,$C11))),AND($D11&gt;0,INDEX(Kalender!MW$81:MW$110,MAX(1,$D11))&gt;INDEX(Kalender!$B$81:$B$110,MAX(1,$D11))),AND($E11&gt;0,INDEX(Kalender!MW$81:MW$110,MAX(1,$E11))&gt;INDEX(Kalender!$B$81:$B$110,MAX(1,$E11))),AND($F11&gt;0,INDEX(Kalender!MW$81:MW$110,MAX(1,$F11))&gt;INDEX(Kalender!$B$81:$B$110,MAX(1,$F11)))),2,0))</f>
        <v>0</v>
      </c>
      <c r="MX11" s="5" t="n">
        <f aca="false">IF(Kalender!MX11&lt;&gt;1,0,IF(AND($B11&gt;0,INDEX(Kalender!MX$68:MX$77,MAX(1,$B11))&gt;INDEX(Kalender!$B$68:$B$77,MAX(1,$B11))),1,0)+IF(OR(AND($C11&gt;0,INDEX(Kalender!MX$81:MX$110,MAX(1,$C11))&gt;INDEX(Kalender!$B$81:$B$110,MAX(1,$C11))),AND($D11&gt;0,INDEX(Kalender!MX$81:MX$110,MAX(1,$D11))&gt;INDEX(Kalender!$B$81:$B$110,MAX(1,$D11))),AND($E11&gt;0,INDEX(Kalender!MX$81:MX$110,MAX(1,$E11))&gt;INDEX(Kalender!$B$81:$B$110,MAX(1,$E11))),AND($F11&gt;0,INDEX(Kalender!MX$81:MX$110,MAX(1,$F11))&gt;INDEX(Kalender!$B$81:$B$110,MAX(1,$F11)))),2,0))</f>
        <v>0</v>
      </c>
      <c r="MY11" s="5" t="n">
        <f aca="false">IF(Kalender!MY11&lt;&gt;1,0,IF(AND($B11&gt;0,INDEX(Kalender!MY$68:MY$77,MAX(1,$B11))&gt;INDEX(Kalender!$B$68:$B$77,MAX(1,$B11))),1,0)+IF(OR(AND($C11&gt;0,INDEX(Kalender!MY$81:MY$110,MAX(1,$C11))&gt;INDEX(Kalender!$B$81:$B$110,MAX(1,$C11))),AND($D11&gt;0,INDEX(Kalender!MY$81:MY$110,MAX(1,$D11))&gt;INDEX(Kalender!$B$81:$B$110,MAX(1,$D11))),AND($E11&gt;0,INDEX(Kalender!MY$81:MY$110,MAX(1,$E11))&gt;INDEX(Kalender!$B$81:$B$110,MAX(1,$E11))),AND($F11&gt;0,INDEX(Kalender!MY$81:MY$110,MAX(1,$F11))&gt;INDEX(Kalender!$B$81:$B$110,MAX(1,$F11)))),2,0))</f>
        <v>0</v>
      </c>
      <c r="MZ11" s="5" t="n">
        <f aca="false">IF(Kalender!MZ11&lt;&gt;1,0,IF(AND($B11&gt;0,INDEX(Kalender!MZ$68:MZ$77,MAX(1,$B11))&gt;INDEX(Kalender!$B$68:$B$77,MAX(1,$B11))),1,0)+IF(OR(AND($C11&gt;0,INDEX(Kalender!MZ$81:MZ$110,MAX(1,$C11))&gt;INDEX(Kalender!$B$81:$B$110,MAX(1,$C11))),AND($D11&gt;0,INDEX(Kalender!MZ$81:MZ$110,MAX(1,$D11))&gt;INDEX(Kalender!$B$81:$B$110,MAX(1,$D11))),AND($E11&gt;0,INDEX(Kalender!MZ$81:MZ$110,MAX(1,$E11))&gt;INDEX(Kalender!$B$81:$B$110,MAX(1,$E11))),AND($F11&gt;0,INDEX(Kalender!MZ$81:MZ$110,MAX(1,$F11))&gt;INDEX(Kalender!$B$81:$B$110,MAX(1,$F11)))),2,0))</f>
        <v>0</v>
      </c>
      <c r="NA11" s="5" t="n">
        <f aca="false">IF(Kalender!NA11&lt;&gt;1,0,IF(AND($B11&gt;0,INDEX(Kalender!NA$68:NA$77,MAX(1,$B11))&gt;INDEX(Kalender!$B$68:$B$77,MAX(1,$B11))),1,0)+IF(OR(AND($C11&gt;0,INDEX(Kalender!NA$81:NA$110,MAX(1,$C11))&gt;INDEX(Kalender!$B$81:$B$110,MAX(1,$C11))),AND($D11&gt;0,INDEX(Kalender!NA$81:NA$110,MAX(1,$D11))&gt;INDEX(Kalender!$B$81:$B$110,MAX(1,$D11))),AND($E11&gt;0,INDEX(Kalender!NA$81:NA$110,MAX(1,$E11))&gt;INDEX(Kalender!$B$81:$B$110,MAX(1,$E11))),AND($F11&gt;0,INDEX(Kalender!NA$81:NA$110,MAX(1,$F11))&gt;INDEX(Kalender!$B$81:$B$110,MAX(1,$F11)))),2,0))</f>
        <v>0</v>
      </c>
      <c r="NB11" s="5" t="n">
        <f aca="false">IF(Kalender!NB11&lt;&gt;1,0,IF(AND($B11&gt;0,INDEX(Kalender!NB$68:NB$77,MAX(1,$B11))&gt;INDEX(Kalender!$B$68:$B$77,MAX(1,$B11))),1,0)+IF(OR(AND($C11&gt;0,INDEX(Kalender!NB$81:NB$110,MAX(1,$C11))&gt;INDEX(Kalender!$B$81:$B$110,MAX(1,$C11))),AND($D11&gt;0,INDEX(Kalender!NB$81:NB$110,MAX(1,$D11))&gt;INDEX(Kalender!$B$81:$B$110,MAX(1,$D11))),AND($E11&gt;0,INDEX(Kalender!NB$81:NB$110,MAX(1,$E11))&gt;INDEX(Kalender!$B$81:$B$110,MAX(1,$E11))),AND($F11&gt;0,INDEX(Kalender!NB$81:NB$110,MAX(1,$F11))&gt;INDEX(Kalender!$B$81:$B$110,MAX(1,$F11)))),2,0))</f>
        <v>0</v>
      </c>
      <c r="NC11" s="5" t="n">
        <f aca="false">IF(Kalender!NC11&lt;&gt;1,0,IF(AND($B11&gt;0,INDEX(Kalender!NC$68:NC$77,MAX(1,$B11))&gt;INDEX(Kalender!$B$68:$B$77,MAX(1,$B11))),1,0)+IF(OR(AND($C11&gt;0,INDEX(Kalender!NC$81:NC$110,MAX(1,$C11))&gt;INDEX(Kalender!$B$81:$B$110,MAX(1,$C11))),AND($D11&gt;0,INDEX(Kalender!NC$81:NC$110,MAX(1,$D11))&gt;INDEX(Kalender!$B$81:$B$110,MAX(1,$D11))),AND($E11&gt;0,INDEX(Kalender!NC$81:NC$110,MAX(1,$E11))&gt;INDEX(Kalender!$B$81:$B$110,MAX(1,$E11))),AND($F11&gt;0,INDEX(Kalender!NC$81:NC$110,MAX(1,$F11))&gt;INDEX(Kalender!$B$81:$B$110,MAX(1,$F11)))),2,0))</f>
        <v>0</v>
      </c>
      <c r="ND11" s="5" t="n">
        <f aca="false">IF(Kalender!ND11&lt;&gt;1,0,IF(AND($B11&gt;0,INDEX(Kalender!ND$68:ND$77,MAX(1,$B11))&gt;INDEX(Kalender!$B$68:$B$77,MAX(1,$B11))),1,0)+IF(OR(AND($C11&gt;0,INDEX(Kalender!ND$81:ND$110,MAX(1,$C11))&gt;INDEX(Kalender!$B$81:$B$110,MAX(1,$C11))),AND($D11&gt;0,INDEX(Kalender!ND$81:ND$110,MAX(1,$D11))&gt;INDEX(Kalender!$B$81:$B$110,MAX(1,$D11))),AND($E11&gt;0,INDEX(Kalender!ND$81:ND$110,MAX(1,$E11))&gt;INDEX(Kalender!$B$81:$B$110,MAX(1,$E11))),AND($F11&gt;0,INDEX(Kalender!ND$81:ND$110,MAX(1,$F11))&gt;INDEX(Kalender!$B$81:$B$110,MAX(1,$F11)))),2,0))</f>
        <v>0</v>
      </c>
      <c r="NE11" s="5" t="n">
        <f aca="false">IF(Kalender!NE11&lt;&gt;1,0,IF(AND($B11&gt;0,INDEX(Kalender!NE$68:NE$77,MAX(1,$B11))&gt;INDEX(Kalender!$B$68:$B$77,MAX(1,$B11))),1,0)+IF(OR(AND($C11&gt;0,INDEX(Kalender!NE$81:NE$110,MAX(1,$C11))&gt;INDEX(Kalender!$B$81:$B$110,MAX(1,$C11))),AND($D11&gt;0,INDEX(Kalender!NE$81:NE$110,MAX(1,$D11))&gt;INDEX(Kalender!$B$81:$B$110,MAX(1,$D11))),AND($E11&gt;0,INDEX(Kalender!NE$81:NE$110,MAX(1,$E11))&gt;INDEX(Kalender!$B$81:$B$110,MAX(1,$E11))),AND($F11&gt;0,INDEX(Kalender!NE$81:NE$110,MAX(1,$F11))&gt;INDEX(Kalender!$B$81:$B$110,MAX(1,$F11)))),2,0))</f>
        <v>0</v>
      </c>
      <c r="NF11" s="5" t="n">
        <f aca="false">IF(Kalender!NF11&lt;&gt;1,0,IF(AND($B11&gt;0,INDEX(Kalender!NF$68:NF$77,MAX(1,$B11))&gt;INDEX(Kalender!$B$68:$B$77,MAX(1,$B11))),1,0)+IF(OR(AND($C11&gt;0,INDEX(Kalender!NF$81:NF$110,MAX(1,$C11))&gt;INDEX(Kalender!$B$81:$B$110,MAX(1,$C11))),AND($D11&gt;0,INDEX(Kalender!NF$81:NF$110,MAX(1,$D11))&gt;INDEX(Kalender!$B$81:$B$110,MAX(1,$D11))),AND($E11&gt;0,INDEX(Kalender!NF$81:NF$110,MAX(1,$E11))&gt;INDEX(Kalender!$B$81:$B$110,MAX(1,$E11))),AND($F11&gt;0,INDEX(Kalender!NF$81:NF$110,MAX(1,$F11))&gt;INDEX(Kalender!$B$81:$B$110,MAX(1,$F11)))),2,0))</f>
        <v>0</v>
      </c>
      <c r="NG11" s="5" t="n">
        <f aca="false">IF(Kalender!NG11&lt;&gt;1,0,IF(AND($B11&gt;0,INDEX(Kalender!NG$68:NG$77,MAX(1,$B11))&gt;INDEX(Kalender!$B$68:$B$77,MAX(1,$B11))),1,0)+IF(OR(AND($C11&gt;0,INDEX(Kalender!NG$81:NG$110,MAX(1,$C11))&gt;INDEX(Kalender!$B$81:$B$110,MAX(1,$C11))),AND($D11&gt;0,INDEX(Kalender!NG$81:NG$110,MAX(1,$D11))&gt;INDEX(Kalender!$B$81:$B$110,MAX(1,$D11))),AND($E11&gt;0,INDEX(Kalender!NG$81:NG$110,MAX(1,$E11))&gt;INDEX(Kalender!$B$81:$B$110,MAX(1,$E11))),AND($F11&gt;0,INDEX(Kalender!NG$81:NG$110,MAX(1,$F11))&gt;INDEX(Kalender!$B$81:$B$110,MAX(1,$F11)))),2,0))</f>
        <v>0</v>
      </c>
      <c r="NH11" s="5" t="n">
        <f aca="false">IF(Kalender!NH11&lt;&gt;1,0,IF(AND($B11&gt;0,INDEX(Kalender!NH$68:NH$77,MAX(1,$B11))&gt;INDEX(Kalender!$B$68:$B$77,MAX(1,$B11))),1,0)+IF(OR(AND($C11&gt;0,INDEX(Kalender!NH$81:NH$110,MAX(1,$C11))&gt;INDEX(Kalender!$B$81:$B$110,MAX(1,$C11))),AND($D11&gt;0,INDEX(Kalender!NH$81:NH$110,MAX(1,$D11))&gt;INDEX(Kalender!$B$81:$B$110,MAX(1,$D11))),AND($E11&gt;0,INDEX(Kalender!NH$81:NH$110,MAX(1,$E11))&gt;INDEX(Kalender!$B$81:$B$110,MAX(1,$E11))),AND($F11&gt;0,INDEX(Kalender!NH$81:NH$110,MAX(1,$F11))&gt;INDEX(Kalender!$B$81:$B$110,MAX(1,$F11)))),2,0))</f>
        <v>0</v>
      </c>
    </row>
    <row r="12" customFormat="false" ht="15" hidden="false" customHeight="false" outlineLevel="0" collapsed="false">
      <c r="A12" s="5" t="str">
        <f aca="false">Kalender!A12</f>
        <v/>
      </c>
      <c r="B12" s="5" t="n">
        <f aca="false">IFERROR(MATCH(Kalender!$B12,Kalender!$A$68:$A$77,0),0)</f>
        <v>5</v>
      </c>
      <c r="C12" s="5" t="n">
        <f aca="false">IF(Kalender!C12="",0,IFERROR(MATCH(Kalender!C12,Kalender!$A$81:$A$110,0),0))</f>
        <v>0</v>
      </c>
      <c r="D12" s="5" t="n">
        <f aca="false">IF(Kalender!D12="",0,IFERROR(MATCH(Kalender!D12,Kalender!$A$81:$A$110,0),0))</f>
        <v>0</v>
      </c>
      <c r="E12" s="5" t="n">
        <f aca="false">IF(Kalender!E12="",0,IFERROR(MATCH(Kalender!E12,Kalender!$A$81:$A$110,0),0))</f>
        <v>0</v>
      </c>
      <c r="F12" s="5" t="n">
        <f aca="false">IF(Kalender!F12="",0,IFERROR(MATCH(Kalender!F12,Kalender!$A$81:$A$110,0),0))</f>
        <v>0</v>
      </c>
      <c r="G12" s="5" t="n">
        <f aca="false">IF(Kalender!G12&lt;&gt;1,0,IF(AND($B12&gt;0,INDEX(Kalender!G$68:G$77,MAX(1,$B12))&gt;INDEX(Kalender!$B$68:$B$77,MAX(1,$B12))),1,0)+IF(OR(AND($C12&gt;0,INDEX(Kalender!G$81:G$110,MAX(1,$C12))&gt;INDEX(Kalender!$B$81:$B$110,MAX(1,$C12))),AND($D12&gt;0,INDEX(Kalender!G$81:G$110,MAX(1,$D12))&gt;INDEX(Kalender!$B$81:$B$110,MAX(1,$D12))),AND($E12&gt;0,INDEX(Kalender!G$81:G$110,MAX(1,$E12))&gt;INDEX(Kalender!$B$81:$B$110,MAX(1,$E12))),AND($F12&gt;0,INDEX(Kalender!G$81:G$110,MAX(1,$F12))&gt;INDEX(Kalender!$B$81:$B$110,MAX(1,$F12)))),2,0))</f>
        <v>0</v>
      </c>
      <c r="H12" s="5" t="n">
        <f aca="false">IF(Kalender!H12&lt;&gt;1,0,IF(AND($B12&gt;0,INDEX(Kalender!H$68:H$77,MAX(1,$B12))&gt;INDEX(Kalender!$B$68:$B$77,MAX(1,$B12))),1,0)+IF(OR(AND($C12&gt;0,INDEX(Kalender!H$81:H$110,MAX(1,$C12))&gt;INDEX(Kalender!$B$81:$B$110,MAX(1,$C12))),AND($D12&gt;0,INDEX(Kalender!H$81:H$110,MAX(1,$D12))&gt;INDEX(Kalender!$B$81:$B$110,MAX(1,$D12))),AND($E12&gt;0,INDEX(Kalender!H$81:H$110,MAX(1,$E12))&gt;INDEX(Kalender!$B$81:$B$110,MAX(1,$E12))),AND($F12&gt;0,INDEX(Kalender!H$81:H$110,MAX(1,$F12))&gt;INDEX(Kalender!$B$81:$B$110,MAX(1,$F12)))),2,0))</f>
        <v>0</v>
      </c>
      <c r="I12" s="5" t="n">
        <f aca="false">IF(Kalender!I12&lt;&gt;1,0,IF(AND($B12&gt;0,INDEX(Kalender!I$68:I$77,MAX(1,$B12))&gt;INDEX(Kalender!$B$68:$B$77,MAX(1,$B12))),1,0)+IF(OR(AND($C12&gt;0,INDEX(Kalender!I$81:I$110,MAX(1,$C12))&gt;INDEX(Kalender!$B$81:$B$110,MAX(1,$C12))),AND($D12&gt;0,INDEX(Kalender!I$81:I$110,MAX(1,$D12))&gt;INDEX(Kalender!$B$81:$B$110,MAX(1,$D12))),AND($E12&gt;0,INDEX(Kalender!I$81:I$110,MAX(1,$E12))&gt;INDEX(Kalender!$B$81:$B$110,MAX(1,$E12))),AND($F12&gt;0,INDEX(Kalender!I$81:I$110,MAX(1,$F12))&gt;INDEX(Kalender!$B$81:$B$110,MAX(1,$F12)))),2,0))</f>
        <v>0</v>
      </c>
      <c r="J12" s="5" t="n">
        <f aca="false">IF(Kalender!J12&lt;&gt;1,0,IF(AND($B12&gt;0,INDEX(Kalender!J$68:J$77,MAX(1,$B12))&gt;INDEX(Kalender!$B$68:$B$77,MAX(1,$B12))),1,0)+IF(OR(AND($C12&gt;0,INDEX(Kalender!J$81:J$110,MAX(1,$C12))&gt;INDEX(Kalender!$B$81:$B$110,MAX(1,$C12))),AND($D12&gt;0,INDEX(Kalender!J$81:J$110,MAX(1,$D12))&gt;INDEX(Kalender!$B$81:$B$110,MAX(1,$D12))),AND($E12&gt;0,INDEX(Kalender!J$81:J$110,MAX(1,$E12))&gt;INDEX(Kalender!$B$81:$B$110,MAX(1,$E12))),AND($F12&gt;0,INDEX(Kalender!J$81:J$110,MAX(1,$F12))&gt;INDEX(Kalender!$B$81:$B$110,MAX(1,$F12)))),2,0))</f>
        <v>0</v>
      </c>
      <c r="K12" s="5" t="n">
        <f aca="false">IF(Kalender!K12&lt;&gt;1,0,IF(AND($B12&gt;0,INDEX(Kalender!K$68:K$77,MAX(1,$B12))&gt;INDEX(Kalender!$B$68:$B$77,MAX(1,$B12))),1,0)+IF(OR(AND($C12&gt;0,INDEX(Kalender!K$81:K$110,MAX(1,$C12))&gt;INDEX(Kalender!$B$81:$B$110,MAX(1,$C12))),AND($D12&gt;0,INDEX(Kalender!K$81:K$110,MAX(1,$D12))&gt;INDEX(Kalender!$B$81:$B$110,MAX(1,$D12))),AND($E12&gt;0,INDEX(Kalender!K$81:K$110,MAX(1,$E12))&gt;INDEX(Kalender!$B$81:$B$110,MAX(1,$E12))),AND($F12&gt;0,INDEX(Kalender!K$81:K$110,MAX(1,$F12))&gt;INDEX(Kalender!$B$81:$B$110,MAX(1,$F12)))),2,0))</f>
        <v>0</v>
      </c>
      <c r="L12" s="5" t="n">
        <f aca="false">IF(Kalender!L12&lt;&gt;1,0,IF(AND($B12&gt;0,INDEX(Kalender!L$68:L$77,MAX(1,$B12))&gt;INDEX(Kalender!$B$68:$B$77,MAX(1,$B12))),1,0)+IF(OR(AND($C12&gt;0,INDEX(Kalender!L$81:L$110,MAX(1,$C12))&gt;INDEX(Kalender!$B$81:$B$110,MAX(1,$C12))),AND($D12&gt;0,INDEX(Kalender!L$81:L$110,MAX(1,$D12))&gt;INDEX(Kalender!$B$81:$B$110,MAX(1,$D12))),AND($E12&gt;0,INDEX(Kalender!L$81:L$110,MAX(1,$E12))&gt;INDEX(Kalender!$B$81:$B$110,MAX(1,$E12))),AND($F12&gt;0,INDEX(Kalender!L$81:L$110,MAX(1,$F12))&gt;INDEX(Kalender!$B$81:$B$110,MAX(1,$F12)))),2,0))</f>
        <v>0</v>
      </c>
      <c r="M12" s="5" t="n">
        <f aca="false">IF(Kalender!M12&lt;&gt;1,0,IF(AND($B12&gt;0,INDEX(Kalender!M$68:M$77,MAX(1,$B12))&gt;INDEX(Kalender!$B$68:$B$77,MAX(1,$B12))),1,0)+IF(OR(AND($C12&gt;0,INDEX(Kalender!M$81:M$110,MAX(1,$C12))&gt;INDEX(Kalender!$B$81:$B$110,MAX(1,$C12))),AND($D12&gt;0,INDEX(Kalender!M$81:M$110,MAX(1,$D12))&gt;INDEX(Kalender!$B$81:$B$110,MAX(1,$D12))),AND($E12&gt;0,INDEX(Kalender!M$81:M$110,MAX(1,$E12))&gt;INDEX(Kalender!$B$81:$B$110,MAX(1,$E12))),AND($F12&gt;0,INDEX(Kalender!M$81:M$110,MAX(1,$F12))&gt;INDEX(Kalender!$B$81:$B$110,MAX(1,$F12)))),2,0))</f>
        <v>0</v>
      </c>
      <c r="N12" s="5" t="n">
        <f aca="false">IF(Kalender!N12&lt;&gt;1,0,IF(AND($B12&gt;0,INDEX(Kalender!N$68:N$77,MAX(1,$B12))&gt;INDEX(Kalender!$B$68:$B$77,MAX(1,$B12))),1,0)+IF(OR(AND($C12&gt;0,INDEX(Kalender!N$81:N$110,MAX(1,$C12))&gt;INDEX(Kalender!$B$81:$B$110,MAX(1,$C12))),AND($D12&gt;0,INDEX(Kalender!N$81:N$110,MAX(1,$D12))&gt;INDEX(Kalender!$B$81:$B$110,MAX(1,$D12))),AND($E12&gt;0,INDEX(Kalender!N$81:N$110,MAX(1,$E12))&gt;INDEX(Kalender!$B$81:$B$110,MAX(1,$E12))),AND($F12&gt;0,INDEX(Kalender!N$81:N$110,MAX(1,$F12))&gt;INDEX(Kalender!$B$81:$B$110,MAX(1,$F12)))),2,0))</f>
        <v>0</v>
      </c>
      <c r="O12" s="5" t="n">
        <f aca="false">IF(Kalender!O12&lt;&gt;1,0,IF(AND($B12&gt;0,INDEX(Kalender!O$68:O$77,MAX(1,$B12))&gt;INDEX(Kalender!$B$68:$B$77,MAX(1,$B12))),1,0)+IF(OR(AND($C12&gt;0,INDEX(Kalender!O$81:O$110,MAX(1,$C12))&gt;INDEX(Kalender!$B$81:$B$110,MAX(1,$C12))),AND($D12&gt;0,INDEX(Kalender!O$81:O$110,MAX(1,$D12))&gt;INDEX(Kalender!$B$81:$B$110,MAX(1,$D12))),AND($E12&gt;0,INDEX(Kalender!O$81:O$110,MAX(1,$E12))&gt;INDEX(Kalender!$B$81:$B$110,MAX(1,$E12))),AND($F12&gt;0,INDEX(Kalender!O$81:O$110,MAX(1,$F12))&gt;INDEX(Kalender!$B$81:$B$110,MAX(1,$F12)))),2,0))</f>
        <v>0</v>
      </c>
      <c r="P12" s="5" t="n">
        <f aca="false">IF(Kalender!P12&lt;&gt;1,0,IF(AND($B12&gt;0,INDEX(Kalender!P$68:P$77,MAX(1,$B12))&gt;INDEX(Kalender!$B$68:$B$77,MAX(1,$B12))),1,0)+IF(OR(AND($C12&gt;0,INDEX(Kalender!P$81:P$110,MAX(1,$C12))&gt;INDEX(Kalender!$B$81:$B$110,MAX(1,$C12))),AND($D12&gt;0,INDEX(Kalender!P$81:P$110,MAX(1,$D12))&gt;INDEX(Kalender!$B$81:$B$110,MAX(1,$D12))),AND($E12&gt;0,INDEX(Kalender!P$81:P$110,MAX(1,$E12))&gt;INDEX(Kalender!$B$81:$B$110,MAX(1,$E12))),AND($F12&gt;0,INDEX(Kalender!P$81:P$110,MAX(1,$F12))&gt;INDEX(Kalender!$B$81:$B$110,MAX(1,$F12)))),2,0))</f>
        <v>0</v>
      </c>
      <c r="Q12" s="5" t="n">
        <f aca="false">IF(Kalender!Q12&lt;&gt;1,0,IF(AND($B12&gt;0,INDEX(Kalender!Q$68:Q$77,MAX(1,$B12))&gt;INDEX(Kalender!$B$68:$B$77,MAX(1,$B12))),1,0)+IF(OR(AND($C12&gt;0,INDEX(Kalender!Q$81:Q$110,MAX(1,$C12))&gt;INDEX(Kalender!$B$81:$B$110,MAX(1,$C12))),AND($D12&gt;0,INDEX(Kalender!Q$81:Q$110,MAX(1,$D12))&gt;INDEX(Kalender!$B$81:$B$110,MAX(1,$D12))),AND($E12&gt;0,INDEX(Kalender!Q$81:Q$110,MAX(1,$E12))&gt;INDEX(Kalender!$B$81:$B$110,MAX(1,$E12))),AND($F12&gt;0,INDEX(Kalender!Q$81:Q$110,MAX(1,$F12))&gt;INDEX(Kalender!$B$81:$B$110,MAX(1,$F12)))),2,0))</f>
        <v>0</v>
      </c>
      <c r="R12" s="5" t="n">
        <f aca="false">IF(Kalender!R12&lt;&gt;1,0,IF(AND($B12&gt;0,INDEX(Kalender!R$68:R$77,MAX(1,$B12))&gt;INDEX(Kalender!$B$68:$B$77,MAX(1,$B12))),1,0)+IF(OR(AND($C12&gt;0,INDEX(Kalender!R$81:R$110,MAX(1,$C12))&gt;INDEX(Kalender!$B$81:$B$110,MAX(1,$C12))),AND($D12&gt;0,INDEX(Kalender!R$81:R$110,MAX(1,$D12))&gt;INDEX(Kalender!$B$81:$B$110,MAX(1,$D12))),AND($E12&gt;0,INDEX(Kalender!R$81:R$110,MAX(1,$E12))&gt;INDEX(Kalender!$B$81:$B$110,MAX(1,$E12))),AND($F12&gt;0,INDEX(Kalender!R$81:R$110,MAX(1,$F12))&gt;INDEX(Kalender!$B$81:$B$110,MAX(1,$F12)))),2,0))</f>
        <v>0</v>
      </c>
      <c r="S12" s="5" t="n">
        <f aca="false">IF(Kalender!S12&lt;&gt;1,0,IF(AND($B12&gt;0,INDEX(Kalender!S$68:S$77,MAX(1,$B12))&gt;INDEX(Kalender!$B$68:$B$77,MAX(1,$B12))),1,0)+IF(OR(AND($C12&gt;0,INDEX(Kalender!S$81:S$110,MAX(1,$C12))&gt;INDEX(Kalender!$B$81:$B$110,MAX(1,$C12))),AND($D12&gt;0,INDEX(Kalender!S$81:S$110,MAX(1,$D12))&gt;INDEX(Kalender!$B$81:$B$110,MAX(1,$D12))),AND($E12&gt;0,INDEX(Kalender!S$81:S$110,MAX(1,$E12))&gt;INDEX(Kalender!$B$81:$B$110,MAX(1,$E12))),AND($F12&gt;0,INDEX(Kalender!S$81:S$110,MAX(1,$F12))&gt;INDEX(Kalender!$B$81:$B$110,MAX(1,$F12)))),2,0))</f>
        <v>0</v>
      </c>
      <c r="T12" s="5" t="n">
        <f aca="false">IF(Kalender!T12&lt;&gt;1,0,IF(AND($B12&gt;0,INDEX(Kalender!T$68:T$77,MAX(1,$B12))&gt;INDEX(Kalender!$B$68:$B$77,MAX(1,$B12))),1,0)+IF(OR(AND($C12&gt;0,INDEX(Kalender!T$81:T$110,MAX(1,$C12))&gt;INDEX(Kalender!$B$81:$B$110,MAX(1,$C12))),AND($D12&gt;0,INDEX(Kalender!T$81:T$110,MAX(1,$D12))&gt;INDEX(Kalender!$B$81:$B$110,MAX(1,$D12))),AND($E12&gt;0,INDEX(Kalender!T$81:T$110,MAX(1,$E12))&gt;INDEX(Kalender!$B$81:$B$110,MAX(1,$E12))),AND($F12&gt;0,INDEX(Kalender!T$81:T$110,MAX(1,$F12))&gt;INDEX(Kalender!$B$81:$B$110,MAX(1,$F12)))),2,0))</f>
        <v>0</v>
      </c>
      <c r="U12" s="5" t="n">
        <f aca="false">IF(Kalender!U12&lt;&gt;1,0,IF(AND($B12&gt;0,INDEX(Kalender!U$68:U$77,MAX(1,$B12))&gt;INDEX(Kalender!$B$68:$B$77,MAX(1,$B12))),1,0)+IF(OR(AND($C12&gt;0,INDEX(Kalender!U$81:U$110,MAX(1,$C12))&gt;INDEX(Kalender!$B$81:$B$110,MAX(1,$C12))),AND($D12&gt;0,INDEX(Kalender!U$81:U$110,MAX(1,$D12))&gt;INDEX(Kalender!$B$81:$B$110,MAX(1,$D12))),AND($E12&gt;0,INDEX(Kalender!U$81:U$110,MAX(1,$E12))&gt;INDEX(Kalender!$B$81:$B$110,MAX(1,$E12))),AND($F12&gt;0,INDEX(Kalender!U$81:U$110,MAX(1,$F12))&gt;INDEX(Kalender!$B$81:$B$110,MAX(1,$F12)))),2,0))</f>
        <v>0</v>
      </c>
      <c r="V12" s="5" t="n">
        <f aca="false">IF(Kalender!V12&lt;&gt;1,0,IF(AND($B12&gt;0,INDEX(Kalender!V$68:V$77,MAX(1,$B12))&gt;INDEX(Kalender!$B$68:$B$77,MAX(1,$B12))),1,0)+IF(OR(AND($C12&gt;0,INDEX(Kalender!V$81:V$110,MAX(1,$C12))&gt;INDEX(Kalender!$B$81:$B$110,MAX(1,$C12))),AND($D12&gt;0,INDEX(Kalender!V$81:V$110,MAX(1,$D12))&gt;INDEX(Kalender!$B$81:$B$110,MAX(1,$D12))),AND($E12&gt;0,INDEX(Kalender!V$81:V$110,MAX(1,$E12))&gt;INDEX(Kalender!$B$81:$B$110,MAX(1,$E12))),AND($F12&gt;0,INDEX(Kalender!V$81:V$110,MAX(1,$F12))&gt;INDEX(Kalender!$B$81:$B$110,MAX(1,$F12)))),2,0))</f>
        <v>0</v>
      </c>
      <c r="W12" s="5" t="n">
        <f aca="false">IF(Kalender!W12&lt;&gt;1,0,IF(AND($B12&gt;0,INDEX(Kalender!W$68:W$77,MAX(1,$B12))&gt;INDEX(Kalender!$B$68:$B$77,MAX(1,$B12))),1,0)+IF(OR(AND($C12&gt;0,INDEX(Kalender!W$81:W$110,MAX(1,$C12))&gt;INDEX(Kalender!$B$81:$B$110,MAX(1,$C12))),AND($D12&gt;0,INDEX(Kalender!W$81:W$110,MAX(1,$D12))&gt;INDEX(Kalender!$B$81:$B$110,MAX(1,$D12))),AND($E12&gt;0,INDEX(Kalender!W$81:W$110,MAX(1,$E12))&gt;INDEX(Kalender!$B$81:$B$110,MAX(1,$E12))),AND($F12&gt;0,INDEX(Kalender!W$81:W$110,MAX(1,$F12))&gt;INDEX(Kalender!$B$81:$B$110,MAX(1,$F12)))),2,0))</f>
        <v>0</v>
      </c>
      <c r="X12" s="5" t="n">
        <f aca="false">IF(Kalender!X12&lt;&gt;1,0,IF(AND($B12&gt;0,INDEX(Kalender!X$68:X$77,MAX(1,$B12))&gt;INDEX(Kalender!$B$68:$B$77,MAX(1,$B12))),1,0)+IF(OR(AND($C12&gt;0,INDEX(Kalender!X$81:X$110,MAX(1,$C12))&gt;INDEX(Kalender!$B$81:$B$110,MAX(1,$C12))),AND($D12&gt;0,INDEX(Kalender!X$81:X$110,MAX(1,$D12))&gt;INDEX(Kalender!$B$81:$B$110,MAX(1,$D12))),AND($E12&gt;0,INDEX(Kalender!X$81:X$110,MAX(1,$E12))&gt;INDEX(Kalender!$B$81:$B$110,MAX(1,$E12))),AND($F12&gt;0,INDEX(Kalender!X$81:X$110,MAX(1,$F12))&gt;INDEX(Kalender!$B$81:$B$110,MAX(1,$F12)))),2,0))</f>
        <v>0</v>
      </c>
      <c r="Y12" s="5" t="n">
        <f aca="false">IF(Kalender!Y12&lt;&gt;1,0,IF(AND($B12&gt;0,INDEX(Kalender!Y$68:Y$77,MAX(1,$B12))&gt;INDEX(Kalender!$B$68:$B$77,MAX(1,$B12))),1,0)+IF(OR(AND($C12&gt;0,INDEX(Kalender!Y$81:Y$110,MAX(1,$C12))&gt;INDEX(Kalender!$B$81:$B$110,MAX(1,$C12))),AND($D12&gt;0,INDEX(Kalender!Y$81:Y$110,MAX(1,$D12))&gt;INDEX(Kalender!$B$81:$B$110,MAX(1,$D12))),AND($E12&gt;0,INDEX(Kalender!Y$81:Y$110,MAX(1,$E12))&gt;INDEX(Kalender!$B$81:$B$110,MAX(1,$E12))),AND($F12&gt;0,INDEX(Kalender!Y$81:Y$110,MAX(1,$F12))&gt;INDEX(Kalender!$B$81:$B$110,MAX(1,$F12)))),2,0))</f>
        <v>0</v>
      </c>
      <c r="Z12" s="5" t="n">
        <f aca="false">IF(Kalender!Z12&lt;&gt;1,0,IF(AND($B12&gt;0,INDEX(Kalender!Z$68:Z$77,MAX(1,$B12))&gt;INDEX(Kalender!$B$68:$B$77,MAX(1,$B12))),1,0)+IF(OR(AND($C12&gt;0,INDEX(Kalender!Z$81:Z$110,MAX(1,$C12))&gt;INDEX(Kalender!$B$81:$B$110,MAX(1,$C12))),AND($D12&gt;0,INDEX(Kalender!Z$81:Z$110,MAX(1,$D12))&gt;INDEX(Kalender!$B$81:$B$110,MAX(1,$D12))),AND($E12&gt;0,INDEX(Kalender!Z$81:Z$110,MAX(1,$E12))&gt;INDEX(Kalender!$B$81:$B$110,MAX(1,$E12))),AND($F12&gt;0,INDEX(Kalender!Z$81:Z$110,MAX(1,$F12))&gt;INDEX(Kalender!$B$81:$B$110,MAX(1,$F12)))),2,0))</f>
        <v>0</v>
      </c>
      <c r="AA12" s="5" t="n">
        <f aca="false">IF(Kalender!AA12&lt;&gt;1,0,IF(AND($B12&gt;0,INDEX(Kalender!AA$68:AA$77,MAX(1,$B12))&gt;INDEX(Kalender!$B$68:$B$77,MAX(1,$B12))),1,0)+IF(OR(AND($C12&gt;0,INDEX(Kalender!AA$81:AA$110,MAX(1,$C12))&gt;INDEX(Kalender!$B$81:$B$110,MAX(1,$C12))),AND($D12&gt;0,INDEX(Kalender!AA$81:AA$110,MAX(1,$D12))&gt;INDEX(Kalender!$B$81:$B$110,MAX(1,$D12))),AND($E12&gt;0,INDEX(Kalender!AA$81:AA$110,MAX(1,$E12))&gt;INDEX(Kalender!$B$81:$B$110,MAX(1,$E12))),AND($F12&gt;0,INDEX(Kalender!AA$81:AA$110,MAX(1,$F12))&gt;INDEX(Kalender!$B$81:$B$110,MAX(1,$F12)))),2,0))</f>
        <v>0</v>
      </c>
      <c r="AB12" s="5" t="n">
        <f aca="false">IF(Kalender!AB12&lt;&gt;1,0,IF(AND($B12&gt;0,INDEX(Kalender!AB$68:AB$77,MAX(1,$B12))&gt;INDEX(Kalender!$B$68:$B$77,MAX(1,$B12))),1,0)+IF(OR(AND($C12&gt;0,INDEX(Kalender!AB$81:AB$110,MAX(1,$C12))&gt;INDEX(Kalender!$B$81:$B$110,MAX(1,$C12))),AND($D12&gt;0,INDEX(Kalender!AB$81:AB$110,MAX(1,$D12))&gt;INDEX(Kalender!$B$81:$B$110,MAX(1,$D12))),AND($E12&gt;0,INDEX(Kalender!AB$81:AB$110,MAX(1,$E12))&gt;INDEX(Kalender!$B$81:$B$110,MAX(1,$E12))),AND($F12&gt;0,INDEX(Kalender!AB$81:AB$110,MAX(1,$F12))&gt;INDEX(Kalender!$B$81:$B$110,MAX(1,$F12)))),2,0))</f>
        <v>0</v>
      </c>
      <c r="AC12" s="5" t="n">
        <f aca="false">IF(Kalender!AC12&lt;&gt;1,0,IF(AND($B12&gt;0,INDEX(Kalender!AC$68:AC$77,MAX(1,$B12))&gt;INDEX(Kalender!$B$68:$B$77,MAX(1,$B12))),1,0)+IF(OR(AND($C12&gt;0,INDEX(Kalender!AC$81:AC$110,MAX(1,$C12))&gt;INDEX(Kalender!$B$81:$B$110,MAX(1,$C12))),AND($D12&gt;0,INDEX(Kalender!AC$81:AC$110,MAX(1,$D12))&gt;INDEX(Kalender!$B$81:$B$110,MAX(1,$D12))),AND($E12&gt;0,INDEX(Kalender!AC$81:AC$110,MAX(1,$E12))&gt;INDEX(Kalender!$B$81:$B$110,MAX(1,$E12))),AND($F12&gt;0,INDEX(Kalender!AC$81:AC$110,MAX(1,$F12))&gt;INDEX(Kalender!$B$81:$B$110,MAX(1,$F12)))),2,0))</f>
        <v>0</v>
      </c>
      <c r="AD12" s="5" t="n">
        <f aca="false">IF(Kalender!AD12&lt;&gt;1,0,IF(AND($B12&gt;0,INDEX(Kalender!AD$68:AD$77,MAX(1,$B12))&gt;INDEX(Kalender!$B$68:$B$77,MAX(1,$B12))),1,0)+IF(OR(AND($C12&gt;0,INDEX(Kalender!AD$81:AD$110,MAX(1,$C12))&gt;INDEX(Kalender!$B$81:$B$110,MAX(1,$C12))),AND($D12&gt;0,INDEX(Kalender!AD$81:AD$110,MAX(1,$D12))&gt;INDEX(Kalender!$B$81:$B$110,MAX(1,$D12))),AND($E12&gt;0,INDEX(Kalender!AD$81:AD$110,MAX(1,$E12))&gt;INDEX(Kalender!$B$81:$B$110,MAX(1,$E12))),AND($F12&gt;0,INDEX(Kalender!AD$81:AD$110,MAX(1,$F12))&gt;INDEX(Kalender!$B$81:$B$110,MAX(1,$F12)))),2,0))</f>
        <v>0</v>
      </c>
      <c r="AE12" s="5" t="n">
        <f aca="false">IF(Kalender!AE12&lt;&gt;1,0,IF(AND($B12&gt;0,INDEX(Kalender!AE$68:AE$77,MAX(1,$B12))&gt;INDEX(Kalender!$B$68:$B$77,MAX(1,$B12))),1,0)+IF(OR(AND($C12&gt;0,INDEX(Kalender!AE$81:AE$110,MAX(1,$C12))&gt;INDEX(Kalender!$B$81:$B$110,MAX(1,$C12))),AND($D12&gt;0,INDEX(Kalender!AE$81:AE$110,MAX(1,$D12))&gt;INDEX(Kalender!$B$81:$B$110,MAX(1,$D12))),AND($E12&gt;0,INDEX(Kalender!AE$81:AE$110,MAX(1,$E12))&gt;INDEX(Kalender!$B$81:$B$110,MAX(1,$E12))),AND($F12&gt;0,INDEX(Kalender!AE$81:AE$110,MAX(1,$F12))&gt;INDEX(Kalender!$B$81:$B$110,MAX(1,$F12)))),2,0))</f>
        <v>0</v>
      </c>
      <c r="AF12" s="5" t="n">
        <f aca="false">IF(Kalender!AF12&lt;&gt;1,0,IF(AND($B12&gt;0,INDEX(Kalender!AF$68:AF$77,MAX(1,$B12))&gt;INDEX(Kalender!$B$68:$B$77,MAX(1,$B12))),1,0)+IF(OR(AND($C12&gt;0,INDEX(Kalender!AF$81:AF$110,MAX(1,$C12))&gt;INDEX(Kalender!$B$81:$B$110,MAX(1,$C12))),AND($D12&gt;0,INDEX(Kalender!AF$81:AF$110,MAX(1,$D12))&gt;INDEX(Kalender!$B$81:$B$110,MAX(1,$D12))),AND($E12&gt;0,INDEX(Kalender!AF$81:AF$110,MAX(1,$E12))&gt;INDEX(Kalender!$B$81:$B$110,MAX(1,$E12))),AND($F12&gt;0,INDEX(Kalender!AF$81:AF$110,MAX(1,$F12))&gt;INDEX(Kalender!$B$81:$B$110,MAX(1,$F12)))),2,0))</f>
        <v>0</v>
      </c>
      <c r="AG12" s="5" t="n">
        <f aca="false">IF(Kalender!AG12&lt;&gt;1,0,IF(AND($B12&gt;0,INDEX(Kalender!AG$68:AG$77,MAX(1,$B12))&gt;INDEX(Kalender!$B$68:$B$77,MAX(1,$B12))),1,0)+IF(OR(AND($C12&gt;0,INDEX(Kalender!AG$81:AG$110,MAX(1,$C12))&gt;INDEX(Kalender!$B$81:$B$110,MAX(1,$C12))),AND($D12&gt;0,INDEX(Kalender!AG$81:AG$110,MAX(1,$D12))&gt;INDEX(Kalender!$B$81:$B$110,MAX(1,$D12))),AND($E12&gt;0,INDEX(Kalender!AG$81:AG$110,MAX(1,$E12))&gt;INDEX(Kalender!$B$81:$B$110,MAX(1,$E12))),AND($F12&gt;0,INDEX(Kalender!AG$81:AG$110,MAX(1,$F12))&gt;INDEX(Kalender!$B$81:$B$110,MAX(1,$F12)))),2,0))</f>
        <v>0</v>
      </c>
      <c r="AH12" s="5" t="n">
        <f aca="false">IF(Kalender!AH12&lt;&gt;1,0,IF(AND($B12&gt;0,INDEX(Kalender!AH$68:AH$77,MAX(1,$B12))&gt;INDEX(Kalender!$B$68:$B$77,MAX(1,$B12))),1,0)+IF(OR(AND($C12&gt;0,INDEX(Kalender!AH$81:AH$110,MAX(1,$C12))&gt;INDEX(Kalender!$B$81:$B$110,MAX(1,$C12))),AND($D12&gt;0,INDEX(Kalender!AH$81:AH$110,MAX(1,$D12))&gt;INDEX(Kalender!$B$81:$B$110,MAX(1,$D12))),AND($E12&gt;0,INDEX(Kalender!AH$81:AH$110,MAX(1,$E12))&gt;INDEX(Kalender!$B$81:$B$110,MAX(1,$E12))),AND($F12&gt;0,INDEX(Kalender!AH$81:AH$110,MAX(1,$F12))&gt;INDEX(Kalender!$B$81:$B$110,MAX(1,$F12)))),2,0))</f>
        <v>0</v>
      </c>
      <c r="AI12" s="5" t="n">
        <f aca="false">IF(Kalender!AI12&lt;&gt;1,0,IF(AND($B12&gt;0,INDEX(Kalender!AI$68:AI$77,MAX(1,$B12))&gt;INDEX(Kalender!$B$68:$B$77,MAX(1,$B12))),1,0)+IF(OR(AND($C12&gt;0,INDEX(Kalender!AI$81:AI$110,MAX(1,$C12))&gt;INDEX(Kalender!$B$81:$B$110,MAX(1,$C12))),AND($D12&gt;0,INDEX(Kalender!AI$81:AI$110,MAX(1,$D12))&gt;INDEX(Kalender!$B$81:$B$110,MAX(1,$D12))),AND($E12&gt;0,INDEX(Kalender!AI$81:AI$110,MAX(1,$E12))&gt;INDEX(Kalender!$B$81:$B$110,MAX(1,$E12))),AND($F12&gt;0,INDEX(Kalender!AI$81:AI$110,MAX(1,$F12))&gt;INDEX(Kalender!$B$81:$B$110,MAX(1,$F12)))),2,0))</f>
        <v>0</v>
      </c>
      <c r="AJ12" s="5" t="n">
        <f aca="false">IF(Kalender!AJ12&lt;&gt;1,0,IF(AND($B12&gt;0,INDEX(Kalender!AJ$68:AJ$77,MAX(1,$B12))&gt;INDEX(Kalender!$B$68:$B$77,MAX(1,$B12))),1,0)+IF(OR(AND($C12&gt;0,INDEX(Kalender!AJ$81:AJ$110,MAX(1,$C12))&gt;INDEX(Kalender!$B$81:$B$110,MAX(1,$C12))),AND($D12&gt;0,INDEX(Kalender!AJ$81:AJ$110,MAX(1,$D12))&gt;INDEX(Kalender!$B$81:$B$110,MAX(1,$D12))),AND($E12&gt;0,INDEX(Kalender!AJ$81:AJ$110,MAX(1,$E12))&gt;INDEX(Kalender!$B$81:$B$110,MAX(1,$E12))),AND($F12&gt;0,INDEX(Kalender!AJ$81:AJ$110,MAX(1,$F12))&gt;INDEX(Kalender!$B$81:$B$110,MAX(1,$F12)))),2,0))</f>
        <v>0</v>
      </c>
      <c r="AK12" s="5" t="n">
        <f aca="false">IF(Kalender!AK12&lt;&gt;1,0,IF(AND($B12&gt;0,INDEX(Kalender!AK$68:AK$77,MAX(1,$B12))&gt;INDEX(Kalender!$B$68:$B$77,MAX(1,$B12))),1,0)+IF(OR(AND($C12&gt;0,INDEX(Kalender!AK$81:AK$110,MAX(1,$C12))&gt;INDEX(Kalender!$B$81:$B$110,MAX(1,$C12))),AND($D12&gt;0,INDEX(Kalender!AK$81:AK$110,MAX(1,$D12))&gt;INDEX(Kalender!$B$81:$B$110,MAX(1,$D12))),AND($E12&gt;0,INDEX(Kalender!AK$81:AK$110,MAX(1,$E12))&gt;INDEX(Kalender!$B$81:$B$110,MAX(1,$E12))),AND($F12&gt;0,INDEX(Kalender!AK$81:AK$110,MAX(1,$F12))&gt;INDEX(Kalender!$B$81:$B$110,MAX(1,$F12)))),2,0))</f>
        <v>0</v>
      </c>
      <c r="AL12" s="5" t="n">
        <f aca="false">IF(Kalender!AL12&lt;&gt;1,0,IF(AND($B12&gt;0,INDEX(Kalender!AL$68:AL$77,MAX(1,$B12))&gt;INDEX(Kalender!$B$68:$B$77,MAX(1,$B12))),1,0)+IF(OR(AND($C12&gt;0,INDEX(Kalender!AL$81:AL$110,MAX(1,$C12))&gt;INDEX(Kalender!$B$81:$B$110,MAX(1,$C12))),AND($D12&gt;0,INDEX(Kalender!AL$81:AL$110,MAX(1,$D12))&gt;INDEX(Kalender!$B$81:$B$110,MAX(1,$D12))),AND($E12&gt;0,INDEX(Kalender!AL$81:AL$110,MAX(1,$E12))&gt;INDEX(Kalender!$B$81:$B$110,MAX(1,$E12))),AND($F12&gt;0,INDEX(Kalender!AL$81:AL$110,MAX(1,$F12))&gt;INDEX(Kalender!$B$81:$B$110,MAX(1,$F12)))),2,0))</f>
        <v>0</v>
      </c>
      <c r="AM12" s="5" t="n">
        <f aca="false">IF(Kalender!AM12&lt;&gt;1,0,IF(AND($B12&gt;0,INDEX(Kalender!AM$68:AM$77,MAX(1,$B12))&gt;INDEX(Kalender!$B$68:$B$77,MAX(1,$B12))),1,0)+IF(OR(AND($C12&gt;0,INDEX(Kalender!AM$81:AM$110,MAX(1,$C12))&gt;INDEX(Kalender!$B$81:$B$110,MAX(1,$C12))),AND($D12&gt;0,INDEX(Kalender!AM$81:AM$110,MAX(1,$D12))&gt;INDEX(Kalender!$B$81:$B$110,MAX(1,$D12))),AND($E12&gt;0,INDEX(Kalender!AM$81:AM$110,MAX(1,$E12))&gt;INDEX(Kalender!$B$81:$B$110,MAX(1,$E12))),AND($F12&gt;0,INDEX(Kalender!AM$81:AM$110,MAX(1,$F12))&gt;INDEX(Kalender!$B$81:$B$110,MAX(1,$F12)))),2,0))</f>
        <v>0</v>
      </c>
      <c r="AN12" s="5" t="n">
        <f aca="false">IF(Kalender!AN12&lt;&gt;1,0,IF(AND($B12&gt;0,INDEX(Kalender!AN$68:AN$77,MAX(1,$B12))&gt;INDEX(Kalender!$B$68:$B$77,MAX(1,$B12))),1,0)+IF(OR(AND($C12&gt;0,INDEX(Kalender!AN$81:AN$110,MAX(1,$C12))&gt;INDEX(Kalender!$B$81:$B$110,MAX(1,$C12))),AND($D12&gt;0,INDEX(Kalender!AN$81:AN$110,MAX(1,$D12))&gt;INDEX(Kalender!$B$81:$B$110,MAX(1,$D12))),AND($E12&gt;0,INDEX(Kalender!AN$81:AN$110,MAX(1,$E12))&gt;INDEX(Kalender!$B$81:$B$110,MAX(1,$E12))),AND($F12&gt;0,INDEX(Kalender!AN$81:AN$110,MAX(1,$F12))&gt;INDEX(Kalender!$B$81:$B$110,MAX(1,$F12)))),2,0))</f>
        <v>0</v>
      </c>
      <c r="AO12" s="5" t="n">
        <f aca="false">IF(Kalender!AO12&lt;&gt;1,0,IF(AND($B12&gt;0,INDEX(Kalender!AO$68:AO$77,MAX(1,$B12))&gt;INDEX(Kalender!$B$68:$B$77,MAX(1,$B12))),1,0)+IF(OR(AND($C12&gt;0,INDEX(Kalender!AO$81:AO$110,MAX(1,$C12))&gt;INDEX(Kalender!$B$81:$B$110,MAX(1,$C12))),AND($D12&gt;0,INDEX(Kalender!AO$81:AO$110,MAX(1,$D12))&gt;INDEX(Kalender!$B$81:$B$110,MAX(1,$D12))),AND($E12&gt;0,INDEX(Kalender!AO$81:AO$110,MAX(1,$E12))&gt;INDEX(Kalender!$B$81:$B$110,MAX(1,$E12))),AND($F12&gt;0,INDEX(Kalender!AO$81:AO$110,MAX(1,$F12))&gt;INDEX(Kalender!$B$81:$B$110,MAX(1,$F12)))),2,0))</f>
        <v>0</v>
      </c>
      <c r="AP12" s="5" t="n">
        <f aca="false">IF(Kalender!AP12&lt;&gt;1,0,IF(AND($B12&gt;0,INDEX(Kalender!AP$68:AP$77,MAX(1,$B12))&gt;INDEX(Kalender!$B$68:$B$77,MAX(1,$B12))),1,0)+IF(OR(AND($C12&gt;0,INDEX(Kalender!AP$81:AP$110,MAX(1,$C12))&gt;INDEX(Kalender!$B$81:$B$110,MAX(1,$C12))),AND($D12&gt;0,INDEX(Kalender!AP$81:AP$110,MAX(1,$D12))&gt;INDEX(Kalender!$B$81:$B$110,MAX(1,$D12))),AND($E12&gt;0,INDEX(Kalender!AP$81:AP$110,MAX(1,$E12))&gt;INDEX(Kalender!$B$81:$B$110,MAX(1,$E12))),AND($F12&gt;0,INDEX(Kalender!AP$81:AP$110,MAX(1,$F12))&gt;INDEX(Kalender!$B$81:$B$110,MAX(1,$F12)))),2,0))</f>
        <v>0</v>
      </c>
      <c r="AQ12" s="5" t="n">
        <f aca="false">IF(Kalender!AQ12&lt;&gt;1,0,IF(AND($B12&gt;0,INDEX(Kalender!AQ$68:AQ$77,MAX(1,$B12))&gt;INDEX(Kalender!$B$68:$B$77,MAX(1,$B12))),1,0)+IF(OR(AND($C12&gt;0,INDEX(Kalender!AQ$81:AQ$110,MAX(1,$C12))&gt;INDEX(Kalender!$B$81:$B$110,MAX(1,$C12))),AND($D12&gt;0,INDEX(Kalender!AQ$81:AQ$110,MAX(1,$D12))&gt;INDEX(Kalender!$B$81:$B$110,MAX(1,$D12))),AND($E12&gt;0,INDEX(Kalender!AQ$81:AQ$110,MAX(1,$E12))&gt;INDEX(Kalender!$B$81:$B$110,MAX(1,$E12))),AND($F12&gt;0,INDEX(Kalender!AQ$81:AQ$110,MAX(1,$F12))&gt;INDEX(Kalender!$B$81:$B$110,MAX(1,$F12)))),2,0))</f>
        <v>0</v>
      </c>
      <c r="AR12" s="5" t="n">
        <f aca="false">IF(Kalender!AR12&lt;&gt;1,0,IF(AND($B12&gt;0,INDEX(Kalender!AR$68:AR$77,MAX(1,$B12))&gt;INDEX(Kalender!$B$68:$B$77,MAX(1,$B12))),1,0)+IF(OR(AND($C12&gt;0,INDEX(Kalender!AR$81:AR$110,MAX(1,$C12))&gt;INDEX(Kalender!$B$81:$B$110,MAX(1,$C12))),AND($D12&gt;0,INDEX(Kalender!AR$81:AR$110,MAX(1,$D12))&gt;INDEX(Kalender!$B$81:$B$110,MAX(1,$D12))),AND($E12&gt;0,INDEX(Kalender!AR$81:AR$110,MAX(1,$E12))&gt;INDEX(Kalender!$B$81:$B$110,MAX(1,$E12))),AND($F12&gt;0,INDEX(Kalender!AR$81:AR$110,MAX(1,$F12))&gt;INDEX(Kalender!$B$81:$B$110,MAX(1,$F12)))),2,0))</f>
        <v>0</v>
      </c>
      <c r="AS12" s="5" t="n">
        <f aca="false">IF(Kalender!AS12&lt;&gt;1,0,IF(AND($B12&gt;0,INDEX(Kalender!AS$68:AS$77,MAX(1,$B12))&gt;INDEX(Kalender!$B$68:$B$77,MAX(1,$B12))),1,0)+IF(OR(AND($C12&gt;0,INDEX(Kalender!AS$81:AS$110,MAX(1,$C12))&gt;INDEX(Kalender!$B$81:$B$110,MAX(1,$C12))),AND($D12&gt;0,INDEX(Kalender!AS$81:AS$110,MAX(1,$D12))&gt;INDEX(Kalender!$B$81:$B$110,MAX(1,$D12))),AND($E12&gt;0,INDEX(Kalender!AS$81:AS$110,MAX(1,$E12))&gt;INDEX(Kalender!$B$81:$B$110,MAX(1,$E12))),AND($F12&gt;0,INDEX(Kalender!AS$81:AS$110,MAX(1,$F12))&gt;INDEX(Kalender!$B$81:$B$110,MAX(1,$F12)))),2,0))</f>
        <v>0</v>
      </c>
      <c r="AT12" s="5" t="n">
        <f aca="false">IF(Kalender!AT12&lt;&gt;1,0,IF(AND($B12&gt;0,INDEX(Kalender!AT$68:AT$77,MAX(1,$B12))&gt;INDEX(Kalender!$B$68:$B$77,MAX(1,$B12))),1,0)+IF(OR(AND($C12&gt;0,INDEX(Kalender!AT$81:AT$110,MAX(1,$C12))&gt;INDEX(Kalender!$B$81:$B$110,MAX(1,$C12))),AND($D12&gt;0,INDEX(Kalender!AT$81:AT$110,MAX(1,$D12))&gt;INDEX(Kalender!$B$81:$B$110,MAX(1,$D12))),AND($E12&gt;0,INDEX(Kalender!AT$81:AT$110,MAX(1,$E12))&gt;INDEX(Kalender!$B$81:$B$110,MAX(1,$E12))),AND($F12&gt;0,INDEX(Kalender!AT$81:AT$110,MAX(1,$F12))&gt;INDEX(Kalender!$B$81:$B$110,MAX(1,$F12)))),2,0))</f>
        <v>0</v>
      </c>
      <c r="AU12" s="5" t="n">
        <f aca="false">IF(Kalender!AU12&lt;&gt;1,0,IF(AND($B12&gt;0,INDEX(Kalender!AU$68:AU$77,MAX(1,$B12))&gt;INDEX(Kalender!$B$68:$B$77,MAX(1,$B12))),1,0)+IF(OR(AND($C12&gt;0,INDEX(Kalender!AU$81:AU$110,MAX(1,$C12))&gt;INDEX(Kalender!$B$81:$B$110,MAX(1,$C12))),AND($D12&gt;0,INDEX(Kalender!AU$81:AU$110,MAX(1,$D12))&gt;INDEX(Kalender!$B$81:$B$110,MAX(1,$D12))),AND($E12&gt;0,INDEX(Kalender!AU$81:AU$110,MAX(1,$E12))&gt;INDEX(Kalender!$B$81:$B$110,MAX(1,$E12))),AND($F12&gt;0,INDEX(Kalender!AU$81:AU$110,MAX(1,$F12))&gt;INDEX(Kalender!$B$81:$B$110,MAX(1,$F12)))),2,0))</f>
        <v>0</v>
      </c>
      <c r="AV12" s="5" t="n">
        <f aca="false">IF(Kalender!AV12&lt;&gt;1,0,IF(AND($B12&gt;0,INDEX(Kalender!AV$68:AV$77,MAX(1,$B12))&gt;INDEX(Kalender!$B$68:$B$77,MAX(1,$B12))),1,0)+IF(OR(AND($C12&gt;0,INDEX(Kalender!AV$81:AV$110,MAX(1,$C12))&gt;INDEX(Kalender!$B$81:$B$110,MAX(1,$C12))),AND($D12&gt;0,INDEX(Kalender!AV$81:AV$110,MAX(1,$D12))&gt;INDEX(Kalender!$B$81:$B$110,MAX(1,$D12))),AND($E12&gt;0,INDEX(Kalender!AV$81:AV$110,MAX(1,$E12))&gt;INDEX(Kalender!$B$81:$B$110,MAX(1,$E12))),AND($F12&gt;0,INDEX(Kalender!AV$81:AV$110,MAX(1,$F12))&gt;INDEX(Kalender!$B$81:$B$110,MAX(1,$F12)))),2,0))</f>
        <v>0</v>
      </c>
      <c r="AW12" s="5" t="n">
        <f aca="false">IF(Kalender!AW12&lt;&gt;1,0,IF(AND($B12&gt;0,INDEX(Kalender!AW$68:AW$77,MAX(1,$B12))&gt;INDEX(Kalender!$B$68:$B$77,MAX(1,$B12))),1,0)+IF(OR(AND($C12&gt;0,INDEX(Kalender!AW$81:AW$110,MAX(1,$C12))&gt;INDEX(Kalender!$B$81:$B$110,MAX(1,$C12))),AND($D12&gt;0,INDEX(Kalender!AW$81:AW$110,MAX(1,$D12))&gt;INDEX(Kalender!$B$81:$B$110,MAX(1,$D12))),AND($E12&gt;0,INDEX(Kalender!AW$81:AW$110,MAX(1,$E12))&gt;INDEX(Kalender!$B$81:$B$110,MAX(1,$E12))),AND($F12&gt;0,INDEX(Kalender!AW$81:AW$110,MAX(1,$F12))&gt;INDEX(Kalender!$B$81:$B$110,MAX(1,$F12)))),2,0))</f>
        <v>0</v>
      </c>
      <c r="AX12" s="5" t="n">
        <f aca="false">IF(Kalender!AX12&lt;&gt;1,0,IF(AND($B12&gt;0,INDEX(Kalender!AX$68:AX$77,MAX(1,$B12))&gt;INDEX(Kalender!$B$68:$B$77,MAX(1,$B12))),1,0)+IF(OR(AND($C12&gt;0,INDEX(Kalender!AX$81:AX$110,MAX(1,$C12))&gt;INDEX(Kalender!$B$81:$B$110,MAX(1,$C12))),AND($D12&gt;0,INDEX(Kalender!AX$81:AX$110,MAX(1,$D12))&gt;INDEX(Kalender!$B$81:$B$110,MAX(1,$D12))),AND($E12&gt;0,INDEX(Kalender!AX$81:AX$110,MAX(1,$E12))&gt;INDEX(Kalender!$B$81:$B$110,MAX(1,$E12))),AND($F12&gt;0,INDEX(Kalender!AX$81:AX$110,MAX(1,$F12))&gt;INDEX(Kalender!$B$81:$B$110,MAX(1,$F12)))),2,0))</f>
        <v>0</v>
      </c>
      <c r="AY12" s="5" t="n">
        <f aca="false">IF(Kalender!AY12&lt;&gt;1,0,IF(AND($B12&gt;0,INDEX(Kalender!AY$68:AY$77,MAX(1,$B12))&gt;INDEX(Kalender!$B$68:$B$77,MAX(1,$B12))),1,0)+IF(OR(AND($C12&gt;0,INDEX(Kalender!AY$81:AY$110,MAX(1,$C12))&gt;INDEX(Kalender!$B$81:$B$110,MAX(1,$C12))),AND($D12&gt;0,INDEX(Kalender!AY$81:AY$110,MAX(1,$D12))&gt;INDEX(Kalender!$B$81:$B$110,MAX(1,$D12))),AND($E12&gt;0,INDEX(Kalender!AY$81:AY$110,MAX(1,$E12))&gt;INDEX(Kalender!$B$81:$B$110,MAX(1,$E12))),AND($F12&gt;0,INDEX(Kalender!AY$81:AY$110,MAX(1,$F12))&gt;INDEX(Kalender!$B$81:$B$110,MAX(1,$F12)))),2,0))</f>
        <v>0</v>
      </c>
      <c r="AZ12" s="5" t="n">
        <f aca="false">IF(Kalender!AZ12&lt;&gt;1,0,IF(AND($B12&gt;0,INDEX(Kalender!AZ$68:AZ$77,MAX(1,$B12))&gt;INDEX(Kalender!$B$68:$B$77,MAX(1,$B12))),1,0)+IF(OR(AND($C12&gt;0,INDEX(Kalender!AZ$81:AZ$110,MAX(1,$C12))&gt;INDEX(Kalender!$B$81:$B$110,MAX(1,$C12))),AND($D12&gt;0,INDEX(Kalender!AZ$81:AZ$110,MAX(1,$D12))&gt;INDEX(Kalender!$B$81:$B$110,MAX(1,$D12))),AND($E12&gt;0,INDEX(Kalender!AZ$81:AZ$110,MAX(1,$E12))&gt;INDEX(Kalender!$B$81:$B$110,MAX(1,$E12))),AND($F12&gt;0,INDEX(Kalender!AZ$81:AZ$110,MAX(1,$F12))&gt;INDEX(Kalender!$B$81:$B$110,MAX(1,$F12)))),2,0))</f>
        <v>0</v>
      </c>
      <c r="BA12" s="5" t="n">
        <f aca="false">IF(Kalender!BA12&lt;&gt;1,0,IF(AND($B12&gt;0,INDEX(Kalender!BA$68:BA$77,MAX(1,$B12))&gt;INDEX(Kalender!$B$68:$B$77,MAX(1,$B12))),1,0)+IF(OR(AND($C12&gt;0,INDEX(Kalender!BA$81:BA$110,MAX(1,$C12))&gt;INDEX(Kalender!$B$81:$B$110,MAX(1,$C12))),AND($D12&gt;0,INDEX(Kalender!BA$81:BA$110,MAX(1,$D12))&gt;INDEX(Kalender!$B$81:$B$110,MAX(1,$D12))),AND($E12&gt;0,INDEX(Kalender!BA$81:BA$110,MAX(1,$E12))&gt;INDEX(Kalender!$B$81:$B$110,MAX(1,$E12))),AND($F12&gt;0,INDEX(Kalender!BA$81:BA$110,MAX(1,$F12))&gt;INDEX(Kalender!$B$81:$B$110,MAX(1,$F12)))),2,0))</f>
        <v>0</v>
      </c>
      <c r="BB12" s="5" t="n">
        <f aca="false">IF(Kalender!BB12&lt;&gt;1,0,IF(AND($B12&gt;0,INDEX(Kalender!BB$68:BB$77,MAX(1,$B12))&gt;INDEX(Kalender!$B$68:$B$77,MAX(1,$B12))),1,0)+IF(OR(AND($C12&gt;0,INDEX(Kalender!BB$81:BB$110,MAX(1,$C12))&gt;INDEX(Kalender!$B$81:$B$110,MAX(1,$C12))),AND($D12&gt;0,INDEX(Kalender!BB$81:BB$110,MAX(1,$D12))&gt;INDEX(Kalender!$B$81:$B$110,MAX(1,$D12))),AND($E12&gt;0,INDEX(Kalender!BB$81:BB$110,MAX(1,$E12))&gt;INDEX(Kalender!$B$81:$B$110,MAX(1,$E12))),AND($F12&gt;0,INDEX(Kalender!BB$81:BB$110,MAX(1,$F12))&gt;INDEX(Kalender!$B$81:$B$110,MAX(1,$F12)))),2,0))</f>
        <v>0</v>
      </c>
      <c r="BC12" s="5" t="n">
        <f aca="false">IF(Kalender!BC12&lt;&gt;1,0,IF(AND($B12&gt;0,INDEX(Kalender!BC$68:BC$77,MAX(1,$B12))&gt;INDEX(Kalender!$B$68:$B$77,MAX(1,$B12))),1,0)+IF(OR(AND($C12&gt;0,INDEX(Kalender!BC$81:BC$110,MAX(1,$C12))&gt;INDEX(Kalender!$B$81:$B$110,MAX(1,$C12))),AND($D12&gt;0,INDEX(Kalender!BC$81:BC$110,MAX(1,$D12))&gt;INDEX(Kalender!$B$81:$B$110,MAX(1,$D12))),AND($E12&gt;0,INDEX(Kalender!BC$81:BC$110,MAX(1,$E12))&gt;INDEX(Kalender!$B$81:$B$110,MAX(1,$E12))),AND($F12&gt;0,INDEX(Kalender!BC$81:BC$110,MAX(1,$F12))&gt;INDEX(Kalender!$B$81:$B$110,MAX(1,$F12)))),2,0))</f>
        <v>0</v>
      </c>
      <c r="BD12" s="5" t="n">
        <f aca="false">IF(Kalender!BD12&lt;&gt;1,0,IF(AND($B12&gt;0,INDEX(Kalender!BD$68:BD$77,MAX(1,$B12))&gt;INDEX(Kalender!$B$68:$B$77,MAX(1,$B12))),1,0)+IF(OR(AND($C12&gt;0,INDEX(Kalender!BD$81:BD$110,MAX(1,$C12))&gt;INDEX(Kalender!$B$81:$B$110,MAX(1,$C12))),AND($D12&gt;0,INDEX(Kalender!BD$81:BD$110,MAX(1,$D12))&gt;INDEX(Kalender!$B$81:$B$110,MAX(1,$D12))),AND($E12&gt;0,INDEX(Kalender!BD$81:BD$110,MAX(1,$E12))&gt;INDEX(Kalender!$B$81:$B$110,MAX(1,$E12))),AND($F12&gt;0,INDEX(Kalender!BD$81:BD$110,MAX(1,$F12))&gt;INDEX(Kalender!$B$81:$B$110,MAX(1,$F12)))),2,0))</f>
        <v>0</v>
      </c>
      <c r="BE12" s="5" t="n">
        <f aca="false">IF(Kalender!BE12&lt;&gt;1,0,IF(AND($B12&gt;0,INDEX(Kalender!BE$68:BE$77,MAX(1,$B12))&gt;INDEX(Kalender!$B$68:$B$77,MAX(1,$B12))),1,0)+IF(OR(AND($C12&gt;0,INDEX(Kalender!BE$81:BE$110,MAX(1,$C12))&gt;INDEX(Kalender!$B$81:$B$110,MAX(1,$C12))),AND($D12&gt;0,INDEX(Kalender!BE$81:BE$110,MAX(1,$D12))&gt;INDEX(Kalender!$B$81:$B$110,MAX(1,$D12))),AND($E12&gt;0,INDEX(Kalender!BE$81:BE$110,MAX(1,$E12))&gt;INDEX(Kalender!$B$81:$B$110,MAX(1,$E12))),AND($F12&gt;0,INDEX(Kalender!BE$81:BE$110,MAX(1,$F12))&gt;INDEX(Kalender!$B$81:$B$110,MAX(1,$F12)))),2,0))</f>
        <v>0</v>
      </c>
      <c r="BF12" s="5" t="n">
        <f aca="false">IF(Kalender!BF12&lt;&gt;1,0,IF(AND($B12&gt;0,INDEX(Kalender!BF$68:BF$77,MAX(1,$B12))&gt;INDEX(Kalender!$B$68:$B$77,MAX(1,$B12))),1,0)+IF(OR(AND($C12&gt;0,INDEX(Kalender!BF$81:BF$110,MAX(1,$C12))&gt;INDEX(Kalender!$B$81:$B$110,MAX(1,$C12))),AND($D12&gt;0,INDEX(Kalender!BF$81:BF$110,MAX(1,$D12))&gt;INDEX(Kalender!$B$81:$B$110,MAX(1,$D12))),AND($E12&gt;0,INDEX(Kalender!BF$81:BF$110,MAX(1,$E12))&gt;INDEX(Kalender!$B$81:$B$110,MAX(1,$E12))),AND($F12&gt;0,INDEX(Kalender!BF$81:BF$110,MAX(1,$F12))&gt;INDEX(Kalender!$B$81:$B$110,MAX(1,$F12)))),2,0))</f>
        <v>0</v>
      </c>
      <c r="BG12" s="5" t="n">
        <f aca="false">IF(Kalender!BG12&lt;&gt;1,0,IF(AND($B12&gt;0,INDEX(Kalender!BG$68:BG$77,MAX(1,$B12))&gt;INDEX(Kalender!$B$68:$B$77,MAX(1,$B12))),1,0)+IF(OR(AND($C12&gt;0,INDEX(Kalender!BG$81:BG$110,MAX(1,$C12))&gt;INDEX(Kalender!$B$81:$B$110,MAX(1,$C12))),AND($D12&gt;0,INDEX(Kalender!BG$81:BG$110,MAX(1,$D12))&gt;INDEX(Kalender!$B$81:$B$110,MAX(1,$D12))),AND($E12&gt;0,INDEX(Kalender!BG$81:BG$110,MAX(1,$E12))&gt;INDEX(Kalender!$B$81:$B$110,MAX(1,$E12))),AND($F12&gt;0,INDEX(Kalender!BG$81:BG$110,MAX(1,$F12))&gt;INDEX(Kalender!$B$81:$B$110,MAX(1,$F12)))),2,0))</f>
        <v>0</v>
      </c>
      <c r="BH12" s="5" t="n">
        <f aca="false">IF(Kalender!BH12&lt;&gt;1,0,IF(AND($B12&gt;0,INDEX(Kalender!BH$68:BH$77,MAX(1,$B12))&gt;INDEX(Kalender!$B$68:$B$77,MAX(1,$B12))),1,0)+IF(OR(AND($C12&gt;0,INDEX(Kalender!BH$81:BH$110,MAX(1,$C12))&gt;INDEX(Kalender!$B$81:$B$110,MAX(1,$C12))),AND($D12&gt;0,INDEX(Kalender!BH$81:BH$110,MAX(1,$D12))&gt;INDEX(Kalender!$B$81:$B$110,MAX(1,$D12))),AND($E12&gt;0,INDEX(Kalender!BH$81:BH$110,MAX(1,$E12))&gt;INDEX(Kalender!$B$81:$B$110,MAX(1,$E12))),AND($F12&gt;0,INDEX(Kalender!BH$81:BH$110,MAX(1,$F12))&gt;INDEX(Kalender!$B$81:$B$110,MAX(1,$F12)))),2,0))</f>
        <v>0</v>
      </c>
      <c r="BI12" s="5" t="n">
        <f aca="false">IF(Kalender!BI12&lt;&gt;1,0,IF(AND($B12&gt;0,INDEX(Kalender!BI$68:BI$77,MAX(1,$B12))&gt;INDEX(Kalender!$B$68:$B$77,MAX(1,$B12))),1,0)+IF(OR(AND($C12&gt;0,INDEX(Kalender!BI$81:BI$110,MAX(1,$C12))&gt;INDEX(Kalender!$B$81:$B$110,MAX(1,$C12))),AND($D12&gt;0,INDEX(Kalender!BI$81:BI$110,MAX(1,$D12))&gt;INDEX(Kalender!$B$81:$B$110,MAX(1,$D12))),AND($E12&gt;0,INDEX(Kalender!BI$81:BI$110,MAX(1,$E12))&gt;INDEX(Kalender!$B$81:$B$110,MAX(1,$E12))),AND($F12&gt;0,INDEX(Kalender!BI$81:BI$110,MAX(1,$F12))&gt;INDEX(Kalender!$B$81:$B$110,MAX(1,$F12)))),2,0))</f>
        <v>0</v>
      </c>
      <c r="BJ12" s="5" t="n">
        <f aca="false">IF(Kalender!BJ12&lt;&gt;1,0,IF(AND($B12&gt;0,INDEX(Kalender!BJ$68:BJ$77,MAX(1,$B12))&gt;INDEX(Kalender!$B$68:$B$77,MAX(1,$B12))),1,0)+IF(OR(AND($C12&gt;0,INDEX(Kalender!BJ$81:BJ$110,MAX(1,$C12))&gt;INDEX(Kalender!$B$81:$B$110,MAX(1,$C12))),AND($D12&gt;0,INDEX(Kalender!BJ$81:BJ$110,MAX(1,$D12))&gt;INDEX(Kalender!$B$81:$B$110,MAX(1,$D12))),AND($E12&gt;0,INDEX(Kalender!BJ$81:BJ$110,MAX(1,$E12))&gt;INDEX(Kalender!$B$81:$B$110,MAX(1,$E12))),AND($F12&gt;0,INDEX(Kalender!BJ$81:BJ$110,MAX(1,$F12))&gt;INDEX(Kalender!$B$81:$B$110,MAX(1,$F12)))),2,0))</f>
        <v>0</v>
      </c>
      <c r="BK12" s="5" t="n">
        <f aca="false">IF(Kalender!BK12&lt;&gt;1,0,IF(AND($B12&gt;0,INDEX(Kalender!BK$68:BK$77,MAX(1,$B12))&gt;INDEX(Kalender!$B$68:$B$77,MAX(1,$B12))),1,0)+IF(OR(AND($C12&gt;0,INDEX(Kalender!BK$81:BK$110,MAX(1,$C12))&gt;INDEX(Kalender!$B$81:$B$110,MAX(1,$C12))),AND($D12&gt;0,INDEX(Kalender!BK$81:BK$110,MAX(1,$D12))&gt;INDEX(Kalender!$B$81:$B$110,MAX(1,$D12))),AND($E12&gt;0,INDEX(Kalender!BK$81:BK$110,MAX(1,$E12))&gt;INDEX(Kalender!$B$81:$B$110,MAX(1,$E12))),AND($F12&gt;0,INDEX(Kalender!BK$81:BK$110,MAX(1,$F12))&gt;INDEX(Kalender!$B$81:$B$110,MAX(1,$F12)))),2,0))</f>
        <v>0</v>
      </c>
      <c r="BL12" s="5" t="n">
        <f aca="false">IF(Kalender!BL12&lt;&gt;1,0,IF(AND($B12&gt;0,INDEX(Kalender!BL$68:BL$77,MAX(1,$B12))&gt;INDEX(Kalender!$B$68:$B$77,MAX(1,$B12))),1,0)+IF(OR(AND($C12&gt;0,INDEX(Kalender!BL$81:BL$110,MAX(1,$C12))&gt;INDEX(Kalender!$B$81:$B$110,MAX(1,$C12))),AND($D12&gt;0,INDEX(Kalender!BL$81:BL$110,MAX(1,$D12))&gt;INDEX(Kalender!$B$81:$B$110,MAX(1,$D12))),AND($E12&gt;0,INDEX(Kalender!BL$81:BL$110,MAX(1,$E12))&gt;INDEX(Kalender!$B$81:$B$110,MAX(1,$E12))),AND($F12&gt;0,INDEX(Kalender!BL$81:BL$110,MAX(1,$F12))&gt;INDEX(Kalender!$B$81:$B$110,MAX(1,$F12)))),2,0))</f>
        <v>0</v>
      </c>
      <c r="BM12" s="5" t="n">
        <f aca="false">IF(Kalender!BM12&lt;&gt;1,0,IF(AND($B12&gt;0,INDEX(Kalender!BM$68:BM$77,MAX(1,$B12))&gt;INDEX(Kalender!$B$68:$B$77,MAX(1,$B12))),1,0)+IF(OR(AND($C12&gt;0,INDEX(Kalender!BM$81:BM$110,MAX(1,$C12))&gt;INDEX(Kalender!$B$81:$B$110,MAX(1,$C12))),AND($D12&gt;0,INDEX(Kalender!BM$81:BM$110,MAX(1,$D12))&gt;INDEX(Kalender!$B$81:$B$110,MAX(1,$D12))),AND($E12&gt;0,INDEX(Kalender!BM$81:BM$110,MAX(1,$E12))&gt;INDEX(Kalender!$B$81:$B$110,MAX(1,$E12))),AND($F12&gt;0,INDEX(Kalender!BM$81:BM$110,MAX(1,$F12))&gt;INDEX(Kalender!$B$81:$B$110,MAX(1,$F12)))),2,0))</f>
        <v>0</v>
      </c>
      <c r="BN12" s="5" t="n">
        <f aca="false">IF(Kalender!BN12&lt;&gt;1,0,IF(AND($B12&gt;0,INDEX(Kalender!BN$68:BN$77,MAX(1,$B12))&gt;INDEX(Kalender!$B$68:$B$77,MAX(1,$B12))),1,0)+IF(OR(AND($C12&gt;0,INDEX(Kalender!BN$81:BN$110,MAX(1,$C12))&gt;INDEX(Kalender!$B$81:$B$110,MAX(1,$C12))),AND($D12&gt;0,INDEX(Kalender!BN$81:BN$110,MAX(1,$D12))&gt;INDEX(Kalender!$B$81:$B$110,MAX(1,$D12))),AND($E12&gt;0,INDEX(Kalender!BN$81:BN$110,MAX(1,$E12))&gt;INDEX(Kalender!$B$81:$B$110,MAX(1,$E12))),AND($F12&gt;0,INDEX(Kalender!BN$81:BN$110,MAX(1,$F12))&gt;INDEX(Kalender!$B$81:$B$110,MAX(1,$F12)))),2,0))</f>
        <v>0</v>
      </c>
      <c r="BO12" s="5" t="n">
        <f aca="false">IF(Kalender!BO12&lt;&gt;1,0,IF(AND($B12&gt;0,INDEX(Kalender!BO$68:BO$77,MAX(1,$B12))&gt;INDEX(Kalender!$B$68:$B$77,MAX(1,$B12))),1,0)+IF(OR(AND($C12&gt;0,INDEX(Kalender!BO$81:BO$110,MAX(1,$C12))&gt;INDEX(Kalender!$B$81:$B$110,MAX(1,$C12))),AND($D12&gt;0,INDEX(Kalender!BO$81:BO$110,MAX(1,$D12))&gt;INDEX(Kalender!$B$81:$B$110,MAX(1,$D12))),AND($E12&gt;0,INDEX(Kalender!BO$81:BO$110,MAX(1,$E12))&gt;INDEX(Kalender!$B$81:$B$110,MAX(1,$E12))),AND($F12&gt;0,INDEX(Kalender!BO$81:BO$110,MAX(1,$F12))&gt;INDEX(Kalender!$B$81:$B$110,MAX(1,$F12)))),2,0))</f>
        <v>0</v>
      </c>
      <c r="BP12" s="5" t="n">
        <f aca="false">IF(Kalender!BP12&lt;&gt;1,0,IF(AND($B12&gt;0,INDEX(Kalender!BP$68:BP$77,MAX(1,$B12))&gt;INDEX(Kalender!$B$68:$B$77,MAX(1,$B12))),1,0)+IF(OR(AND($C12&gt;0,INDEX(Kalender!BP$81:BP$110,MAX(1,$C12))&gt;INDEX(Kalender!$B$81:$B$110,MAX(1,$C12))),AND($D12&gt;0,INDEX(Kalender!BP$81:BP$110,MAX(1,$D12))&gt;INDEX(Kalender!$B$81:$B$110,MAX(1,$D12))),AND($E12&gt;0,INDEX(Kalender!BP$81:BP$110,MAX(1,$E12))&gt;INDEX(Kalender!$B$81:$B$110,MAX(1,$E12))),AND($F12&gt;0,INDEX(Kalender!BP$81:BP$110,MAX(1,$F12))&gt;INDEX(Kalender!$B$81:$B$110,MAX(1,$F12)))),2,0))</f>
        <v>0</v>
      </c>
      <c r="BQ12" s="5" t="n">
        <f aca="false">IF(Kalender!BQ12&lt;&gt;1,0,IF(AND($B12&gt;0,INDEX(Kalender!BQ$68:BQ$77,MAX(1,$B12))&gt;INDEX(Kalender!$B$68:$B$77,MAX(1,$B12))),1,0)+IF(OR(AND($C12&gt;0,INDEX(Kalender!BQ$81:BQ$110,MAX(1,$C12))&gt;INDEX(Kalender!$B$81:$B$110,MAX(1,$C12))),AND($D12&gt;0,INDEX(Kalender!BQ$81:BQ$110,MAX(1,$D12))&gt;INDEX(Kalender!$B$81:$B$110,MAX(1,$D12))),AND($E12&gt;0,INDEX(Kalender!BQ$81:BQ$110,MAX(1,$E12))&gt;INDEX(Kalender!$B$81:$B$110,MAX(1,$E12))),AND($F12&gt;0,INDEX(Kalender!BQ$81:BQ$110,MAX(1,$F12))&gt;INDEX(Kalender!$B$81:$B$110,MAX(1,$F12)))),2,0))</f>
        <v>0</v>
      </c>
      <c r="BR12" s="5" t="n">
        <f aca="false">IF(Kalender!BR12&lt;&gt;1,0,IF(AND($B12&gt;0,INDEX(Kalender!BR$68:BR$77,MAX(1,$B12))&gt;INDEX(Kalender!$B$68:$B$77,MAX(1,$B12))),1,0)+IF(OR(AND($C12&gt;0,INDEX(Kalender!BR$81:BR$110,MAX(1,$C12))&gt;INDEX(Kalender!$B$81:$B$110,MAX(1,$C12))),AND($D12&gt;0,INDEX(Kalender!BR$81:BR$110,MAX(1,$D12))&gt;INDEX(Kalender!$B$81:$B$110,MAX(1,$D12))),AND($E12&gt;0,INDEX(Kalender!BR$81:BR$110,MAX(1,$E12))&gt;INDEX(Kalender!$B$81:$B$110,MAX(1,$E12))),AND($F12&gt;0,INDEX(Kalender!BR$81:BR$110,MAX(1,$F12))&gt;INDEX(Kalender!$B$81:$B$110,MAX(1,$F12)))),2,0))</f>
        <v>0</v>
      </c>
      <c r="BS12" s="5" t="n">
        <f aca="false">IF(Kalender!BS12&lt;&gt;1,0,IF(AND($B12&gt;0,INDEX(Kalender!BS$68:BS$77,MAX(1,$B12))&gt;INDEX(Kalender!$B$68:$B$77,MAX(1,$B12))),1,0)+IF(OR(AND($C12&gt;0,INDEX(Kalender!BS$81:BS$110,MAX(1,$C12))&gt;INDEX(Kalender!$B$81:$B$110,MAX(1,$C12))),AND($D12&gt;0,INDEX(Kalender!BS$81:BS$110,MAX(1,$D12))&gt;INDEX(Kalender!$B$81:$B$110,MAX(1,$D12))),AND($E12&gt;0,INDEX(Kalender!BS$81:BS$110,MAX(1,$E12))&gt;INDEX(Kalender!$B$81:$B$110,MAX(1,$E12))),AND($F12&gt;0,INDEX(Kalender!BS$81:BS$110,MAX(1,$F12))&gt;INDEX(Kalender!$B$81:$B$110,MAX(1,$F12)))),2,0))</f>
        <v>0</v>
      </c>
      <c r="BT12" s="5" t="n">
        <f aca="false">IF(Kalender!BT12&lt;&gt;1,0,IF(AND($B12&gt;0,INDEX(Kalender!BT$68:BT$77,MAX(1,$B12))&gt;INDEX(Kalender!$B$68:$B$77,MAX(1,$B12))),1,0)+IF(OR(AND($C12&gt;0,INDEX(Kalender!BT$81:BT$110,MAX(1,$C12))&gt;INDEX(Kalender!$B$81:$B$110,MAX(1,$C12))),AND($D12&gt;0,INDEX(Kalender!BT$81:BT$110,MAX(1,$D12))&gt;INDEX(Kalender!$B$81:$B$110,MAX(1,$D12))),AND($E12&gt;0,INDEX(Kalender!BT$81:BT$110,MAX(1,$E12))&gt;INDEX(Kalender!$B$81:$B$110,MAX(1,$E12))),AND($F12&gt;0,INDEX(Kalender!BT$81:BT$110,MAX(1,$F12))&gt;INDEX(Kalender!$B$81:$B$110,MAX(1,$F12)))),2,0))</f>
        <v>0</v>
      </c>
      <c r="BU12" s="5" t="n">
        <f aca="false">IF(Kalender!BU12&lt;&gt;1,0,IF(AND($B12&gt;0,INDEX(Kalender!BU$68:BU$77,MAX(1,$B12))&gt;INDEX(Kalender!$B$68:$B$77,MAX(1,$B12))),1,0)+IF(OR(AND($C12&gt;0,INDEX(Kalender!BU$81:BU$110,MAX(1,$C12))&gt;INDEX(Kalender!$B$81:$B$110,MAX(1,$C12))),AND($D12&gt;0,INDEX(Kalender!BU$81:BU$110,MAX(1,$D12))&gt;INDEX(Kalender!$B$81:$B$110,MAX(1,$D12))),AND($E12&gt;0,INDEX(Kalender!BU$81:BU$110,MAX(1,$E12))&gt;INDEX(Kalender!$B$81:$B$110,MAX(1,$E12))),AND($F12&gt;0,INDEX(Kalender!BU$81:BU$110,MAX(1,$F12))&gt;INDEX(Kalender!$B$81:$B$110,MAX(1,$F12)))),2,0))</f>
        <v>0</v>
      </c>
      <c r="BV12" s="5" t="n">
        <f aca="false">IF(Kalender!BV12&lt;&gt;1,0,IF(AND($B12&gt;0,INDEX(Kalender!BV$68:BV$77,MAX(1,$B12))&gt;INDEX(Kalender!$B$68:$B$77,MAX(1,$B12))),1,0)+IF(OR(AND($C12&gt;0,INDEX(Kalender!BV$81:BV$110,MAX(1,$C12))&gt;INDEX(Kalender!$B$81:$B$110,MAX(1,$C12))),AND($D12&gt;0,INDEX(Kalender!BV$81:BV$110,MAX(1,$D12))&gt;INDEX(Kalender!$B$81:$B$110,MAX(1,$D12))),AND($E12&gt;0,INDEX(Kalender!BV$81:BV$110,MAX(1,$E12))&gt;INDEX(Kalender!$B$81:$B$110,MAX(1,$E12))),AND($F12&gt;0,INDEX(Kalender!BV$81:BV$110,MAX(1,$F12))&gt;INDEX(Kalender!$B$81:$B$110,MAX(1,$F12)))),2,0))</f>
        <v>0</v>
      </c>
      <c r="BW12" s="5" t="n">
        <f aca="false">IF(Kalender!BW12&lt;&gt;1,0,IF(AND($B12&gt;0,INDEX(Kalender!BW$68:BW$77,MAX(1,$B12))&gt;INDEX(Kalender!$B$68:$B$77,MAX(1,$B12))),1,0)+IF(OR(AND($C12&gt;0,INDEX(Kalender!BW$81:BW$110,MAX(1,$C12))&gt;INDEX(Kalender!$B$81:$B$110,MAX(1,$C12))),AND($D12&gt;0,INDEX(Kalender!BW$81:BW$110,MAX(1,$D12))&gt;INDEX(Kalender!$B$81:$B$110,MAX(1,$D12))),AND($E12&gt;0,INDEX(Kalender!BW$81:BW$110,MAX(1,$E12))&gt;INDEX(Kalender!$B$81:$B$110,MAX(1,$E12))),AND($F12&gt;0,INDEX(Kalender!BW$81:BW$110,MAX(1,$F12))&gt;INDEX(Kalender!$B$81:$B$110,MAX(1,$F12)))),2,0))</f>
        <v>0</v>
      </c>
      <c r="BX12" s="5" t="n">
        <f aca="false">IF(Kalender!BX12&lt;&gt;1,0,IF(AND($B12&gt;0,INDEX(Kalender!BX$68:BX$77,MAX(1,$B12))&gt;INDEX(Kalender!$B$68:$B$77,MAX(1,$B12))),1,0)+IF(OR(AND($C12&gt;0,INDEX(Kalender!BX$81:BX$110,MAX(1,$C12))&gt;INDEX(Kalender!$B$81:$B$110,MAX(1,$C12))),AND($D12&gt;0,INDEX(Kalender!BX$81:BX$110,MAX(1,$D12))&gt;INDEX(Kalender!$B$81:$B$110,MAX(1,$D12))),AND($E12&gt;0,INDEX(Kalender!BX$81:BX$110,MAX(1,$E12))&gt;INDEX(Kalender!$B$81:$B$110,MAX(1,$E12))),AND($F12&gt;0,INDEX(Kalender!BX$81:BX$110,MAX(1,$F12))&gt;INDEX(Kalender!$B$81:$B$110,MAX(1,$F12)))),2,0))</f>
        <v>0</v>
      </c>
      <c r="BY12" s="5" t="n">
        <f aca="false">IF(Kalender!BY12&lt;&gt;1,0,IF(AND($B12&gt;0,INDEX(Kalender!BY$68:BY$77,MAX(1,$B12))&gt;INDEX(Kalender!$B$68:$B$77,MAX(1,$B12))),1,0)+IF(OR(AND($C12&gt;0,INDEX(Kalender!BY$81:BY$110,MAX(1,$C12))&gt;INDEX(Kalender!$B$81:$B$110,MAX(1,$C12))),AND($D12&gt;0,INDEX(Kalender!BY$81:BY$110,MAX(1,$D12))&gt;INDEX(Kalender!$B$81:$B$110,MAX(1,$D12))),AND($E12&gt;0,INDEX(Kalender!BY$81:BY$110,MAX(1,$E12))&gt;INDEX(Kalender!$B$81:$B$110,MAX(1,$E12))),AND($F12&gt;0,INDEX(Kalender!BY$81:BY$110,MAX(1,$F12))&gt;INDEX(Kalender!$B$81:$B$110,MAX(1,$F12)))),2,0))</f>
        <v>0</v>
      </c>
      <c r="BZ12" s="5" t="n">
        <f aca="false">IF(Kalender!BZ12&lt;&gt;1,0,IF(AND($B12&gt;0,INDEX(Kalender!BZ$68:BZ$77,MAX(1,$B12))&gt;INDEX(Kalender!$B$68:$B$77,MAX(1,$B12))),1,0)+IF(OR(AND($C12&gt;0,INDEX(Kalender!BZ$81:BZ$110,MAX(1,$C12))&gt;INDEX(Kalender!$B$81:$B$110,MAX(1,$C12))),AND($D12&gt;0,INDEX(Kalender!BZ$81:BZ$110,MAX(1,$D12))&gt;INDEX(Kalender!$B$81:$B$110,MAX(1,$D12))),AND($E12&gt;0,INDEX(Kalender!BZ$81:BZ$110,MAX(1,$E12))&gt;INDEX(Kalender!$B$81:$B$110,MAX(1,$E12))),AND($F12&gt;0,INDEX(Kalender!BZ$81:BZ$110,MAX(1,$F12))&gt;INDEX(Kalender!$B$81:$B$110,MAX(1,$F12)))),2,0))</f>
        <v>0</v>
      </c>
      <c r="CA12" s="5" t="n">
        <f aca="false">IF(Kalender!CA12&lt;&gt;1,0,IF(AND($B12&gt;0,INDEX(Kalender!CA$68:CA$77,MAX(1,$B12))&gt;INDEX(Kalender!$B$68:$B$77,MAX(1,$B12))),1,0)+IF(OR(AND($C12&gt;0,INDEX(Kalender!CA$81:CA$110,MAX(1,$C12))&gt;INDEX(Kalender!$B$81:$B$110,MAX(1,$C12))),AND($D12&gt;0,INDEX(Kalender!CA$81:CA$110,MAX(1,$D12))&gt;INDEX(Kalender!$B$81:$B$110,MAX(1,$D12))),AND($E12&gt;0,INDEX(Kalender!CA$81:CA$110,MAX(1,$E12))&gt;INDEX(Kalender!$B$81:$B$110,MAX(1,$E12))),AND($F12&gt;0,INDEX(Kalender!CA$81:CA$110,MAX(1,$F12))&gt;INDEX(Kalender!$B$81:$B$110,MAX(1,$F12)))),2,0))</f>
        <v>0</v>
      </c>
      <c r="CB12" s="5" t="n">
        <f aca="false">IF(Kalender!CB12&lt;&gt;1,0,IF(AND($B12&gt;0,INDEX(Kalender!CB$68:CB$77,MAX(1,$B12))&gt;INDEX(Kalender!$B$68:$B$77,MAX(1,$B12))),1,0)+IF(OR(AND($C12&gt;0,INDEX(Kalender!CB$81:CB$110,MAX(1,$C12))&gt;INDEX(Kalender!$B$81:$B$110,MAX(1,$C12))),AND($D12&gt;0,INDEX(Kalender!CB$81:CB$110,MAX(1,$D12))&gt;INDEX(Kalender!$B$81:$B$110,MAX(1,$D12))),AND($E12&gt;0,INDEX(Kalender!CB$81:CB$110,MAX(1,$E12))&gt;INDEX(Kalender!$B$81:$B$110,MAX(1,$E12))),AND($F12&gt;0,INDEX(Kalender!CB$81:CB$110,MAX(1,$F12))&gt;INDEX(Kalender!$B$81:$B$110,MAX(1,$F12)))),2,0))</f>
        <v>0</v>
      </c>
      <c r="CC12" s="5" t="n">
        <f aca="false">IF(Kalender!CC12&lt;&gt;1,0,IF(AND($B12&gt;0,INDEX(Kalender!CC$68:CC$77,MAX(1,$B12))&gt;INDEX(Kalender!$B$68:$B$77,MAX(1,$B12))),1,0)+IF(OR(AND($C12&gt;0,INDEX(Kalender!CC$81:CC$110,MAX(1,$C12))&gt;INDEX(Kalender!$B$81:$B$110,MAX(1,$C12))),AND($D12&gt;0,INDEX(Kalender!CC$81:CC$110,MAX(1,$D12))&gt;INDEX(Kalender!$B$81:$B$110,MAX(1,$D12))),AND($E12&gt;0,INDEX(Kalender!CC$81:CC$110,MAX(1,$E12))&gt;INDEX(Kalender!$B$81:$B$110,MAX(1,$E12))),AND($F12&gt;0,INDEX(Kalender!CC$81:CC$110,MAX(1,$F12))&gt;INDEX(Kalender!$B$81:$B$110,MAX(1,$F12)))),2,0))</f>
        <v>0</v>
      </c>
      <c r="CD12" s="5" t="n">
        <f aca="false">IF(Kalender!CD12&lt;&gt;1,0,IF(AND($B12&gt;0,INDEX(Kalender!CD$68:CD$77,MAX(1,$B12))&gt;INDEX(Kalender!$B$68:$B$77,MAX(1,$B12))),1,0)+IF(OR(AND($C12&gt;0,INDEX(Kalender!CD$81:CD$110,MAX(1,$C12))&gt;INDEX(Kalender!$B$81:$B$110,MAX(1,$C12))),AND($D12&gt;0,INDEX(Kalender!CD$81:CD$110,MAX(1,$D12))&gt;INDEX(Kalender!$B$81:$B$110,MAX(1,$D12))),AND($E12&gt;0,INDEX(Kalender!CD$81:CD$110,MAX(1,$E12))&gt;INDEX(Kalender!$B$81:$B$110,MAX(1,$E12))),AND($F12&gt;0,INDEX(Kalender!CD$81:CD$110,MAX(1,$F12))&gt;INDEX(Kalender!$B$81:$B$110,MAX(1,$F12)))),2,0))</f>
        <v>0</v>
      </c>
      <c r="CE12" s="5" t="n">
        <f aca="false">IF(Kalender!CE12&lt;&gt;1,0,IF(AND($B12&gt;0,INDEX(Kalender!CE$68:CE$77,MAX(1,$B12))&gt;INDEX(Kalender!$B$68:$B$77,MAX(1,$B12))),1,0)+IF(OR(AND($C12&gt;0,INDEX(Kalender!CE$81:CE$110,MAX(1,$C12))&gt;INDEX(Kalender!$B$81:$B$110,MAX(1,$C12))),AND($D12&gt;0,INDEX(Kalender!CE$81:CE$110,MAX(1,$D12))&gt;INDEX(Kalender!$B$81:$B$110,MAX(1,$D12))),AND($E12&gt;0,INDEX(Kalender!CE$81:CE$110,MAX(1,$E12))&gt;INDEX(Kalender!$B$81:$B$110,MAX(1,$E12))),AND($F12&gt;0,INDEX(Kalender!CE$81:CE$110,MAX(1,$F12))&gt;INDEX(Kalender!$B$81:$B$110,MAX(1,$F12)))),2,0))</f>
        <v>0</v>
      </c>
      <c r="CF12" s="5" t="n">
        <f aca="false">IF(Kalender!CF12&lt;&gt;1,0,IF(AND($B12&gt;0,INDEX(Kalender!CF$68:CF$77,MAX(1,$B12))&gt;INDEX(Kalender!$B$68:$B$77,MAX(1,$B12))),1,0)+IF(OR(AND($C12&gt;0,INDEX(Kalender!CF$81:CF$110,MAX(1,$C12))&gt;INDEX(Kalender!$B$81:$B$110,MAX(1,$C12))),AND($D12&gt;0,INDEX(Kalender!CF$81:CF$110,MAX(1,$D12))&gt;INDEX(Kalender!$B$81:$B$110,MAX(1,$D12))),AND($E12&gt;0,INDEX(Kalender!CF$81:CF$110,MAX(1,$E12))&gt;INDEX(Kalender!$B$81:$B$110,MAX(1,$E12))),AND($F12&gt;0,INDEX(Kalender!CF$81:CF$110,MAX(1,$F12))&gt;INDEX(Kalender!$B$81:$B$110,MAX(1,$F12)))),2,0))</f>
        <v>0</v>
      </c>
      <c r="CG12" s="5" t="n">
        <f aca="false">IF(Kalender!CG12&lt;&gt;1,0,IF(AND($B12&gt;0,INDEX(Kalender!CG$68:CG$77,MAX(1,$B12))&gt;INDEX(Kalender!$B$68:$B$77,MAX(1,$B12))),1,0)+IF(OR(AND($C12&gt;0,INDEX(Kalender!CG$81:CG$110,MAX(1,$C12))&gt;INDEX(Kalender!$B$81:$B$110,MAX(1,$C12))),AND($D12&gt;0,INDEX(Kalender!CG$81:CG$110,MAX(1,$D12))&gt;INDEX(Kalender!$B$81:$B$110,MAX(1,$D12))),AND($E12&gt;0,INDEX(Kalender!CG$81:CG$110,MAX(1,$E12))&gt;INDEX(Kalender!$B$81:$B$110,MAX(1,$E12))),AND($F12&gt;0,INDEX(Kalender!CG$81:CG$110,MAX(1,$F12))&gt;INDEX(Kalender!$B$81:$B$110,MAX(1,$F12)))),2,0))</f>
        <v>0</v>
      </c>
      <c r="CH12" s="5" t="n">
        <f aca="false">IF(Kalender!CH12&lt;&gt;1,0,IF(AND($B12&gt;0,INDEX(Kalender!CH$68:CH$77,MAX(1,$B12))&gt;INDEX(Kalender!$B$68:$B$77,MAX(1,$B12))),1,0)+IF(OR(AND($C12&gt;0,INDEX(Kalender!CH$81:CH$110,MAX(1,$C12))&gt;INDEX(Kalender!$B$81:$B$110,MAX(1,$C12))),AND($D12&gt;0,INDEX(Kalender!CH$81:CH$110,MAX(1,$D12))&gt;INDEX(Kalender!$B$81:$B$110,MAX(1,$D12))),AND($E12&gt;0,INDEX(Kalender!CH$81:CH$110,MAX(1,$E12))&gt;INDEX(Kalender!$B$81:$B$110,MAX(1,$E12))),AND($F12&gt;0,INDEX(Kalender!CH$81:CH$110,MAX(1,$F12))&gt;INDEX(Kalender!$B$81:$B$110,MAX(1,$F12)))),2,0))</f>
        <v>0</v>
      </c>
      <c r="CI12" s="5" t="n">
        <f aca="false">IF(Kalender!CI12&lt;&gt;1,0,IF(AND($B12&gt;0,INDEX(Kalender!CI$68:CI$77,MAX(1,$B12))&gt;INDEX(Kalender!$B$68:$B$77,MAX(1,$B12))),1,0)+IF(OR(AND($C12&gt;0,INDEX(Kalender!CI$81:CI$110,MAX(1,$C12))&gt;INDEX(Kalender!$B$81:$B$110,MAX(1,$C12))),AND($D12&gt;0,INDEX(Kalender!CI$81:CI$110,MAX(1,$D12))&gt;INDEX(Kalender!$B$81:$B$110,MAX(1,$D12))),AND($E12&gt;0,INDEX(Kalender!CI$81:CI$110,MAX(1,$E12))&gt;INDEX(Kalender!$B$81:$B$110,MAX(1,$E12))),AND($F12&gt;0,INDEX(Kalender!CI$81:CI$110,MAX(1,$F12))&gt;INDEX(Kalender!$B$81:$B$110,MAX(1,$F12)))),2,0))</f>
        <v>0</v>
      </c>
      <c r="CJ12" s="5" t="n">
        <f aca="false">IF(Kalender!CJ12&lt;&gt;1,0,IF(AND($B12&gt;0,INDEX(Kalender!CJ$68:CJ$77,MAX(1,$B12))&gt;INDEX(Kalender!$B$68:$B$77,MAX(1,$B12))),1,0)+IF(OR(AND($C12&gt;0,INDEX(Kalender!CJ$81:CJ$110,MAX(1,$C12))&gt;INDEX(Kalender!$B$81:$B$110,MAX(1,$C12))),AND($D12&gt;0,INDEX(Kalender!CJ$81:CJ$110,MAX(1,$D12))&gt;INDEX(Kalender!$B$81:$B$110,MAX(1,$D12))),AND($E12&gt;0,INDEX(Kalender!CJ$81:CJ$110,MAX(1,$E12))&gt;INDEX(Kalender!$B$81:$B$110,MAX(1,$E12))),AND($F12&gt;0,INDEX(Kalender!CJ$81:CJ$110,MAX(1,$F12))&gt;INDEX(Kalender!$B$81:$B$110,MAX(1,$F12)))),2,0))</f>
        <v>0</v>
      </c>
      <c r="CK12" s="5" t="n">
        <f aca="false">IF(Kalender!CK12&lt;&gt;1,0,IF(AND($B12&gt;0,INDEX(Kalender!CK$68:CK$77,MAX(1,$B12))&gt;INDEX(Kalender!$B$68:$B$77,MAX(1,$B12))),1,0)+IF(OR(AND($C12&gt;0,INDEX(Kalender!CK$81:CK$110,MAX(1,$C12))&gt;INDEX(Kalender!$B$81:$B$110,MAX(1,$C12))),AND($D12&gt;0,INDEX(Kalender!CK$81:CK$110,MAX(1,$D12))&gt;INDEX(Kalender!$B$81:$B$110,MAX(1,$D12))),AND($E12&gt;0,INDEX(Kalender!CK$81:CK$110,MAX(1,$E12))&gt;INDEX(Kalender!$B$81:$B$110,MAX(1,$E12))),AND($F12&gt;0,INDEX(Kalender!CK$81:CK$110,MAX(1,$F12))&gt;INDEX(Kalender!$B$81:$B$110,MAX(1,$F12)))),2,0))</f>
        <v>0</v>
      </c>
      <c r="CL12" s="5" t="n">
        <f aca="false">IF(Kalender!CL12&lt;&gt;1,0,IF(AND($B12&gt;0,INDEX(Kalender!CL$68:CL$77,MAX(1,$B12))&gt;INDEX(Kalender!$B$68:$B$77,MAX(1,$B12))),1,0)+IF(OR(AND($C12&gt;0,INDEX(Kalender!CL$81:CL$110,MAX(1,$C12))&gt;INDEX(Kalender!$B$81:$B$110,MAX(1,$C12))),AND($D12&gt;0,INDEX(Kalender!CL$81:CL$110,MAX(1,$D12))&gt;INDEX(Kalender!$B$81:$B$110,MAX(1,$D12))),AND($E12&gt;0,INDEX(Kalender!CL$81:CL$110,MAX(1,$E12))&gt;INDEX(Kalender!$B$81:$B$110,MAX(1,$E12))),AND($F12&gt;0,INDEX(Kalender!CL$81:CL$110,MAX(1,$F12))&gt;INDEX(Kalender!$B$81:$B$110,MAX(1,$F12)))),2,0))</f>
        <v>0</v>
      </c>
      <c r="CM12" s="5" t="n">
        <f aca="false">IF(Kalender!CM12&lt;&gt;1,0,IF(AND($B12&gt;0,INDEX(Kalender!CM$68:CM$77,MAX(1,$B12))&gt;INDEX(Kalender!$B$68:$B$77,MAX(1,$B12))),1,0)+IF(OR(AND($C12&gt;0,INDEX(Kalender!CM$81:CM$110,MAX(1,$C12))&gt;INDEX(Kalender!$B$81:$B$110,MAX(1,$C12))),AND($D12&gt;0,INDEX(Kalender!CM$81:CM$110,MAX(1,$D12))&gt;INDEX(Kalender!$B$81:$B$110,MAX(1,$D12))),AND($E12&gt;0,INDEX(Kalender!CM$81:CM$110,MAX(1,$E12))&gt;INDEX(Kalender!$B$81:$B$110,MAX(1,$E12))),AND($F12&gt;0,INDEX(Kalender!CM$81:CM$110,MAX(1,$F12))&gt;INDEX(Kalender!$B$81:$B$110,MAX(1,$F12)))),2,0))</f>
        <v>0</v>
      </c>
      <c r="CN12" s="5" t="n">
        <f aca="false">IF(Kalender!CN12&lt;&gt;1,0,IF(AND($B12&gt;0,INDEX(Kalender!CN$68:CN$77,MAX(1,$B12))&gt;INDEX(Kalender!$B$68:$B$77,MAX(1,$B12))),1,0)+IF(OR(AND($C12&gt;0,INDEX(Kalender!CN$81:CN$110,MAX(1,$C12))&gt;INDEX(Kalender!$B$81:$B$110,MAX(1,$C12))),AND($D12&gt;0,INDEX(Kalender!CN$81:CN$110,MAX(1,$D12))&gt;INDEX(Kalender!$B$81:$B$110,MAX(1,$D12))),AND($E12&gt;0,INDEX(Kalender!CN$81:CN$110,MAX(1,$E12))&gt;INDEX(Kalender!$B$81:$B$110,MAX(1,$E12))),AND($F12&gt;0,INDEX(Kalender!CN$81:CN$110,MAX(1,$F12))&gt;INDEX(Kalender!$B$81:$B$110,MAX(1,$F12)))),2,0))</f>
        <v>0</v>
      </c>
      <c r="CO12" s="5" t="n">
        <f aca="false">IF(Kalender!CO12&lt;&gt;1,0,IF(AND($B12&gt;0,INDEX(Kalender!CO$68:CO$77,MAX(1,$B12))&gt;INDEX(Kalender!$B$68:$B$77,MAX(1,$B12))),1,0)+IF(OR(AND($C12&gt;0,INDEX(Kalender!CO$81:CO$110,MAX(1,$C12))&gt;INDEX(Kalender!$B$81:$B$110,MAX(1,$C12))),AND($D12&gt;0,INDEX(Kalender!CO$81:CO$110,MAX(1,$D12))&gt;INDEX(Kalender!$B$81:$B$110,MAX(1,$D12))),AND($E12&gt;0,INDEX(Kalender!CO$81:CO$110,MAX(1,$E12))&gt;INDEX(Kalender!$B$81:$B$110,MAX(1,$E12))),AND($F12&gt;0,INDEX(Kalender!CO$81:CO$110,MAX(1,$F12))&gt;INDEX(Kalender!$B$81:$B$110,MAX(1,$F12)))),2,0))</f>
        <v>0</v>
      </c>
      <c r="CP12" s="5" t="n">
        <f aca="false">IF(Kalender!CP12&lt;&gt;1,0,IF(AND($B12&gt;0,INDEX(Kalender!CP$68:CP$77,MAX(1,$B12))&gt;INDEX(Kalender!$B$68:$B$77,MAX(1,$B12))),1,0)+IF(OR(AND($C12&gt;0,INDEX(Kalender!CP$81:CP$110,MAX(1,$C12))&gt;INDEX(Kalender!$B$81:$B$110,MAX(1,$C12))),AND($D12&gt;0,INDEX(Kalender!CP$81:CP$110,MAX(1,$D12))&gt;INDEX(Kalender!$B$81:$B$110,MAX(1,$D12))),AND($E12&gt;0,INDEX(Kalender!CP$81:CP$110,MAX(1,$E12))&gt;INDEX(Kalender!$B$81:$B$110,MAX(1,$E12))),AND($F12&gt;0,INDEX(Kalender!CP$81:CP$110,MAX(1,$F12))&gt;INDEX(Kalender!$B$81:$B$110,MAX(1,$F12)))),2,0))</f>
        <v>0</v>
      </c>
      <c r="CQ12" s="5" t="n">
        <f aca="false">IF(Kalender!CQ12&lt;&gt;1,0,IF(AND($B12&gt;0,INDEX(Kalender!CQ$68:CQ$77,MAX(1,$B12))&gt;INDEX(Kalender!$B$68:$B$77,MAX(1,$B12))),1,0)+IF(OR(AND($C12&gt;0,INDEX(Kalender!CQ$81:CQ$110,MAX(1,$C12))&gt;INDEX(Kalender!$B$81:$B$110,MAX(1,$C12))),AND($D12&gt;0,INDEX(Kalender!CQ$81:CQ$110,MAX(1,$D12))&gt;INDEX(Kalender!$B$81:$B$110,MAX(1,$D12))),AND($E12&gt;0,INDEX(Kalender!CQ$81:CQ$110,MAX(1,$E12))&gt;INDEX(Kalender!$B$81:$B$110,MAX(1,$E12))),AND($F12&gt;0,INDEX(Kalender!CQ$81:CQ$110,MAX(1,$F12))&gt;INDEX(Kalender!$B$81:$B$110,MAX(1,$F12)))),2,0))</f>
        <v>0</v>
      </c>
      <c r="CR12" s="5" t="n">
        <f aca="false">IF(Kalender!CR12&lt;&gt;1,0,IF(AND($B12&gt;0,INDEX(Kalender!CR$68:CR$77,MAX(1,$B12))&gt;INDEX(Kalender!$B$68:$B$77,MAX(1,$B12))),1,0)+IF(OR(AND($C12&gt;0,INDEX(Kalender!CR$81:CR$110,MAX(1,$C12))&gt;INDEX(Kalender!$B$81:$B$110,MAX(1,$C12))),AND($D12&gt;0,INDEX(Kalender!CR$81:CR$110,MAX(1,$D12))&gt;INDEX(Kalender!$B$81:$B$110,MAX(1,$D12))),AND($E12&gt;0,INDEX(Kalender!CR$81:CR$110,MAX(1,$E12))&gt;INDEX(Kalender!$B$81:$B$110,MAX(1,$E12))),AND($F12&gt;0,INDEX(Kalender!CR$81:CR$110,MAX(1,$F12))&gt;INDEX(Kalender!$B$81:$B$110,MAX(1,$F12)))),2,0))</f>
        <v>0</v>
      </c>
      <c r="CS12" s="5" t="n">
        <f aca="false">IF(Kalender!CS12&lt;&gt;1,0,IF(AND($B12&gt;0,INDEX(Kalender!CS$68:CS$77,MAX(1,$B12))&gt;INDEX(Kalender!$B$68:$B$77,MAX(1,$B12))),1,0)+IF(OR(AND($C12&gt;0,INDEX(Kalender!CS$81:CS$110,MAX(1,$C12))&gt;INDEX(Kalender!$B$81:$B$110,MAX(1,$C12))),AND($D12&gt;0,INDEX(Kalender!CS$81:CS$110,MAX(1,$D12))&gt;INDEX(Kalender!$B$81:$B$110,MAX(1,$D12))),AND($E12&gt;0,INDEX(Kalender!CS$81:CS$110,MAX(1,$E12))&gt;INDEX(Kalender!$B$81:$B$110,MAX(1,$E12))),AND($F12&gt;0,INDEX(Kalender!CS$81:CS$110,MAX(1,$F12))&gt;INDEX(Kalender!$B$81:$B$110,MAX(1,$F12)))),2,0))</f>
        <v>0</v>
      </c>
      <c r="CT12" s="5" t="n">
        <f aca="false">IF(Kalender!CT12&lt;&gt;1,0,IF(AND($B12&gt;0,INDEX(Kalender!CT$68:CT$77,MAX(1,$B12))&gt;INDEX(Kalender!$B$68:$B$77,MAX(1,$B12))),1,0)+IF(OR(AND($C12&gt;0,INDEX(Kalender!CT$81:CT$110,MAX(1,$C12))&gt;INDEX(Kalender!$B$81:$B$110,MAX(1,$C12))),AND($D12&gt;0,INDEX(Kalender!CT$81:CT$110,MAX(1,$D12))&gt;INDEX(Kalender!$B$81:$B$110,MAX(1,$D12))),AND($E12&gt;0,INDEX(Kalender!CT$81:CT$110,MAX(1,$E12))&gt;INDEX(Kalender!$B$81:$B$110,MAX(1,$E12))),AND($F12&gt;0,INDEX(Kalender!CT$81:CT$110,MAX(1,$F12))&gt;INDEX(Kalender!$B$81:$B$110,MAX(1,$F12)))),2,0))</f>
        <v>0</v>
      </c>
      <c r="CU12" s="5" t="n">
        <f aca="false">IF(Kalender!CU12&lt;&gt;1,0,IF(AND($B12&gt;0,INDEX(Kalender!CU$68:CU$77,MAX(1,$B12))&gt;INDEX(Kalender!$B$68:$B$77,MAX(1,$B12))),1,0)+IF(OR(AND($C12&gt;0,INDEX(Kalender!CU$81:CU$110,MAX(1,$C12))&gt;INDEX(Kalender!$B$81:$B$110,MAX(1,$C12))),AND($D12&gt;0,INDEX(Kalender!CU$81:CU$110,MAX(1,$D12))&gt;INDEX(Kalender!$B$81:$B$110,MAX(1,$D12))),AND($E12&gt;0,INDEX(Kalender!CU$81:CU$110,MAX(1,$E12))&gt;INDEX(Kalender!$B$81:$B$110,MAX(1,$E12))),AND($F12&gt;0,INDEX(Kalender!CU$81:CU$110,MAX(1,$F12))&gt;INDEX(Kalender!$B$81:$B$110,MAX(1,$F12)))),2,0))</f>
        <v>0</v>
      </c>
      <c r="CV12" s="5" t="n">
        <f aca="false">IF(Kalender!CV12&lt;&gt;1,0,IF(AND($B12&gt;0,INDEX(Kalender!CV$68:CV$77,MAX(1,$B12))&gt;INDEX(Kalender!$B$68:$B$77,MAX(1,$B12))),1,0)+IF(OR(AND($C12&gt;0,INDEX(Kalender!CV$81:CV$110,MAX(1,$C12))&gt;INDEX(Kalender!$B$81:$B$110,MAX(1,$C12))),AND($D12&gt;0,INDEX(Kalender!CV$81:CV$110,MAX(1,$D12))&gt;INDEX(Kalender!$B$81:$B$110,MAX(1,$D12))),AND($E12&gt;0,INDEX(Kalender!CV$81:CV$110,MAX(1,$E12))&gt;INDEX(Kalender!$B$81:$B$110,MAX(1,$E12))),AND($F12&gt;0,INDEX(Kalender!CV$81:CV$110,MAX(1,$F12))&gt;INDEX(Kalender!$B$81:$B$110,MAX(1,$F12)))),2,0))</f>
        <v>0</v>
      </c>
      <c r="CW12" s="5" t="n">
        <f aca="false">IF(Kalender!CW12&lt;&gt;1,0,IF(AND($B12&gt;0,INDEX(Kalender!CW$68:CW$77,MAX(1,$B12))&gt;INDEX(Kalender!$B$68:$B$77,MAX(1,$B12))),1,0)+IF(OR(AND($C12&gt;0,INDEX(Kalender!CW$81:CW$110,MAX(1,$C12))&gt;INDEX(Kalender!$B$81:$B$110,MAX(1,$C12))),AND($D12&gt;0,INDEX(Kalender!CW$81:CW$110,MAX(1,$D12))&gt;INDEX(Kalender!$B$81:$B$110,MAX(1,$D12))),AND($E12&gt;0,INDEX(Kalender!CW$81:CW$110,MAX(1,$E12))&gt;INDEX(Kalender!$B$81:$B$110,MAX(1,$E12))),AND($F12&gt;0,INDEX(Kalender!CW$81:CW$110,MAX(1,$F12))&gt;INDEX(Kalender!$B$81:$B$110,MAX(1,$F12)))),2,0))</f>
        <v>0</v>
      </c>
      <c r="CX12" s="5" t="n">
        <f aca="false">IF(Kalender!CX12&lt;&gt;1,0,IF(AND($B12&gt;0,INDEX(Kalender!CX$68:CX$77,MAX(1,$B12))&gt;INDEX(Kalender!$B$68:$B$77,MAX(1,$B12))),1,0)+IF(OR(AND($C12&gt;0,INDEX(Kalender!CX$81:CX$110,MAX(1,$C12))&gt;INDEX(Kalender!$B$81:$B$110,MAX(1,$C12))),AND($D12&gt;0,INDEX(Kalender!CX$81:CX$110,MAX(1,$D12))&gt;INDEX(Kalender!$B$81:$B$110,MAX(1,$D12))),AND($E12&gt;0,INDEX(Kalender!CX$81:CX$110,MAX(1,$E12))&gt;INDEX(Kalender!$B$81:$B$110,MAX(1,$E12))),AND($F12&gt;0,INDEX(Kalender!CX$81:CX$110,MAX(1,$F12))&gt;INDEX(Kalender!$B$81:$B$110,MAX(1,$F12)))),2,0))</f>
        <v>0</v>
      </c>
      <c r="CY12" s="5" t="n">
        <f aca="false">IF(Kalender!CY12&lt;&gt;1,0,IF(AND($B12&gt;0,INDEX(Kalender!CY$68:CY$77,MAX(1,$B12))&gt;INDEX(Kalender!$B$68:$B$77,MAX(1,$B12))),1,0)+IF(OR(AND($C12&gt;0,INDEX(Kalender!CY$81:CY$110,MAX(1,$C12))&gt;INDEX(Kalender!$B$81:$B$110,MAX(1,$C12))),AND($D12&gt;0,INDEX(Kalender!CY$81:CY$110,MAX(1,$D12))&gt;INDEX(Kalender!$B$81:$B$110,MAX(1,$D12))),AND($E12&gt;0,INDEX(Kalender!CY$81:CY$110,MAX(1,$E12))&gt;INDEX(Kalender!$B$81:$B$110,MAX(1,$E12))),AND($F12&gt;0,INDEX(Kalender!CY$81:CY$110,MAX(1,$F12))&gt;INDEX(Kalender!$B$81:$B$110,MAX(1,$F12)))),2,0))</f>
        <v>0</v>
      </c>
      <c r="CZ12" s="5" t="n">
        <f aca="false">IF(Kalender!CZ12&lt;&gt;1,0,IF(AND($B12&gt;0,INDEX(Kalender!CZ$68:CZ$77,MAX(1,$B12))&gt;INDEX(Kalender!$B$68:$B$77,MAX(1,$B12))),1,0)+IF(OR(AND($C12&gt;0,INDEX(Kalender!CZ$81:CZ$110,MAX(1,$C12))&gt;INDEX(Kalender!$B$81:$B$110,MAX(1,$C12))),AND($D12&gt;0,INDEX(Kalender!CZ$81:CZ$110,MAX(1,$D12))&gt;INDEX(Kalender!$B$81:$B$110,MAX(1,$D12))),AND($E12&gt;0,INDEX(Kalender!CZ$81:CZ$110,MAX(1,$E12))&gt;INDEX(Kalender!$B$81:$B$110,MAX(1,$E12))),AND($F12&gt;0,INDEX(Kalender!CZ$81:CZ$110,MAX(1,$F12))&gt;INDEX(Kalender!$B$81:$B$110,MAX(1,$F12)))),2,0))</f>
        <v>0</v>
      </c>
      <c r="DA12" s="5" t="n">
        <f aca="false">IF(Kalender!DA12&lt;&gt;1,0,IF(AND($B12&gt;0,INDEX(Kalender!DA$68:DA$77,MAX(1,$B12))&gt;INDEX(Kalender!$B$68:$B$77,MAX(1,$B12))),1,0)+IF(OR(AND($C12&gt;0,INDEX(Kalender!DA$81:DA$110,MAX(1,$C12))&gt;INDEX(Kalender!$B$81:$B$110,MAX(1,$C12))),AND($D12&gt;0,INDEX(Kalender!DA$81:DA$110,MAX(1,$D12))&gt;INDEX(Kalender!$B$81:$B$110,MAX(1,$D12))),AND($E12&gt;0,INDEX(Kalender!DA$81:DA$110,MAX(1,$E12))&gt;INDEX(Kalender!$B$81:$B$110,MAX(1,$E12))),AND($F12&gt;0,INDEX(Kalender!DA$81:DA$110,MAX(1,$F12))&gt;INDEX(Kalender!$B$81:$B$110,MAX(1,$F12)))),2,0))</f>
        <v>0</v>
      </c>
      <c r="DB12" s="5" t="n">
        <f aca="false">IF(Kalender!DB12&lt;&gt;1,0,IF(AND($B12&gt;0,INDEX(Kalender!DB$68:DB$77,MAX(1,$B12))&gt;INDEX(Kalender!$B$68:$B$77,MAX(1,$B12))),1,0)+IF(OR(AND($C12&gt;0,INDEX(Kalender!DB$81:DB$110,MAX(1,$C12))&gt;INDEX(Kalender!$B$81:$B$110,MAX(1,$C12))),AND($D12&gt;0,INDEX(Kalender!DB$81:DB$110,MAX(1,$D12))&gt;INDEX(Kalender!$B$81:$B$110,MAX(1,$D12))),AND($E12&gt;0,INDEX(Kalender!DB$81:DB$110,MAX(1,$E12))&gt;INDEX(Kalender!$B$81:$B$110,MAX(1,$E12))),AND($F12&gt;0,INDEX(Kalender!DB$81:DB$110,MAX(1,$F12))&gt;INDEX(Kalender!$B$81:$B$110,MAX(1,$F12)))),2,0))</f>
        <v>0</v>
      </c>
      <c r="DC12" s="5" t="n">
        <f aca="false">IF(Kalender!DC12&lt;&gt;1,0,IF(AND($B12&gt;0,INDEX(Kalender!DC$68:DC$77,MAX(1,$B12))&gt;INDEX(Kalender!$B$68:$B$77,MAX(1,$B12))),1,0)+IF(OR(AND($C12&gt;0,INDEX(Kalender!DC$81:DC$110,MAX(1,$C12))&gt;INDEX(Kalender!$B$81:$B$110,MAX(1,$C12))),AND($D12&gt;0,INDEX(Kalender!DC$81:DC$110,MAX(1,$D12))&gt;INDEX(Kalender!$B$81:$B$110,MAX(1,$D12))),AND($E12&gt;0,INDEX(Kalender!DC$81:DC$110,MAX(1,$E12))&gt;INDEX(Kalender!$B$81:$B$110,MAX(1,$E12))),AND($F12&gt;0,INDEX(Kalender!DC$81:DC$110,MAX(1,$F12))&gt;INDEX(Kalender!$B$81:$B$110,MAX(1,$F12)))),2,0))</f>
        <v>0</v>
      </c>
      <c r="DD12" s="5" t="n">
        <f aca="false">IF(Kalender!DD12&lt;&gt;1,0,IF(AND($B12&gt;0,INDEX(Kalender!DD$68:DD$77,MAX(1,$B12))&gt;INDEX(Kalender!$B$68:$B$77,MAX(1,$B12))),1,0)+IF(OR(AND($C12&gt;0,INDEX(Kalender!DD$81:DD$110,MAX(1,$C12))&gt;INDEX(Kalender!$B$81:$B$110,MAX(1,$C12))),AND($D12&gt;0,INDEX(Kalender!DD$81:DD$110,MAX(1,$D12))&gt;INDEX(Kalender!$B$81:$B$110,MAX(1,$D12))),AND($E12&gt;0,INDEX(Kalender!DD$81:DD$110,MAX(1,$E12))&gt;INDEX(Kalender!$B$81:$B$110,MAX(1,$E12))),AND($F12&gt;0,INDEX(Kalender!DD$81:DD$110,MAX(1,$F12))&gt;INDEX(Kalender!$B$81:$B$110,MAX(1,$F12)))),2,0))</f>
        <v>0</v>
      </c>
      <c r="DE12" s="5" t="n">
        <f aca="false">IF(Kalender!DE12&lt;&gt;1,0,IF(AND($B12&gt;0,INDEX(Kalender!DE$68:DE$77,MAX(1,$B12))&gt;INDEX(Kalender!$B$68:$B$77,MAX(1,$B12))),1,0)+IF(OR(AND($C12&gt;0,INDEX(Kalender!DE$81:DE$110,MAX(1,$C12))&gt;INDEX(Kalender!$B$81:$B$110,MAX(1,$C12))),AND($D12&gt;0,INDEX(Kalender!DE$81:DE$110,MAX(1,$D12))&gt;INDEX(Kalender!$B$81:$B$110,MAX(1,$D12))),AND($E12&gt;0,INDEX(Kalender!DE$81:DE$110,MAX(1,$E12))&gt;INDEX(Kalender!$B$81:$B$110,MAX(1,$E12))),AND($F12&gt;0,INDEX(Kalender!DE$81:DE$110,MAX(1,$F12))&gt;INDEX(Kalender!$B$81:$B$110,MAX(1,$F12)))),2,0))</f>
        <v>0</v>
      </c>
      <c r="DF12" s="5" t="n">
        <f aca="false">IF(Kalender!DF12&lt;&gt;1,0,IF(AND($B12&gt;0,INDEX(Kalender!DF$68:DF$77,MAX(1,$B12))&gt;INDEX(Kalender!$B$68:$B$77,MAX(1,$B12))),1,0)+IF(OR(AND($C12&gt;0,INDEX(Kalender!DF$81:DF$110,MAX(1,$C12))&gt;INDEX(Kalender!$B$81:$B$110,MAX(1,$C12))),AND($D12&gt;0,INDEX(Kalender!DF$81:DF$110,MAX(1,$D12))&gt;INDEX(Kalender!$B$81:$B$110,MAX(1,$D12))),AND($E12&gt;0,INDEX(Kalender!DF$81:DF$110,MAX(1,$E12))&gt;INDEX(Kalender!$B$81:$B$110,MAX(1,$E12))),AND($F12&gt;0,INDEX(Kalender!DF$81:DF$110,MAX(1,$F12))&gt;INDEX(Kalender!$B$81:$B$110,MAX(1,$F12)))),2,0))</f>
        <v>0</v>
      </c>
      <c r="DG12" s="5" t="n">
        <f aca="false">IF(Kalender!DG12&lt;&gt;1,0,IF(AND($B12&gt;0,INDEX(Kalender!DG$68:DG$77,MAX(1,$B12))&gt;INDEX(Kalender!$B$68:$B$77,MAX(1,$B12))),1,0)+IF(OR(AND($C12&gt;0,INDEX(Kalender!DG$81:DG$110,MAX(1,$C12))&gt;INDEX(Kalender!$B$81:$B$110,MAX(1,$C12))),AND($D12&gt;0,INDEX(Kalender!DG$81:DG$110,MAX(1,$D12))&gt;INDEX(Kalender!$B$81:$B$110,MAX(1,$D12))),AND($E12&gt;0,INDEX(Kalender!DG$81:DG$110,MAX(1,$E12))&gt;INDEX(Kalender!$B$81:$B$110,MAX(1,$E12))),AND($F12&gt;0,INDEX(Kalender!DG$81:DG$110,MAX(1,$F12))&gt;INDEX(Kalender!$B$81:$B$110,MAX(1,$F12)))),2,0))</f>
        <v>0</v>
      </c>
      <c r="DH12" s="5" t="n">
        <f aca="false">IF(Kalender!DH12&lt;&gt;1,0,IF(AND($B12&gt;0,INDEX(Kalender!DH$68:DH$77,MAX(1,$B12))&gt;INDEX(Kalender!$B$68:$B$77,MAX(1,$B12))),1,0)+IF(OR(AND($C12&gt;0,INDEX(Kalender!DH$81:DH$110,MAX(1,$C12))&gt;INDEX(Kalender!$B$81:$B$110,MAX(1,$C12))),AND($D12&gt;0,INDEX(Kalender!DH$81:DH$110,MAX(1,$D12))&gt;INDEX(Kalender!$B$81:$B$110,MAX(1,$D12))),AND($E12&gt;0,INDEX(Kalender!DH$81:DH$110,MAX(1,$E12))&gt;INDEX(Kalender!$B$81:$B$110,MAX(1,$E12))),AND($F12&gt;0,INDEX(Kalender!DH$81:DH$110,MAX(1,$F12))&gt;INDEX(Kalender!$B$81:$B$110,MAX(1,$F12)))),2,0))</f>
        <v>0</v>
      </c>
      <c r="DI12" s="5" t="n">
        <f aca="false">IF(Kalender!DI12&lt;&gt;1,0,IF(AND($B12&gt;0,INDEX(Kalender!DI$68:DI$77,MAX(1,$B12))&gt;INDEX(Kalender!$B$68:$B$77,MAX(1,$B12))),1,0)+IF(OR(AND($C12&gt;0,INDEX(Kalender!DI$81:DI$110,MAX(1,$C12))&gt;INDEX(Kalender!$B$81:$B$110,MAX(1,$C12))),AND($D12&gt;0,INDEX(Kalender!DI$81:DI$110,MAX(1,$D12))&gt;INDEX(Kalender!$B$81:$B$110,MAX(1,$D12))),AND($E12&gt;0,INDEX(Kalender!DI$81:DI$110,MAX(1,$E12))&gt;INDEX(Kalender!$B$81:$B$110,MAX(1,$E12))),AND($F12&gt;0,INDEX(Kalender!DI$81:DI$110,MAX(1,$F12))&gt;INDEX(Kalender!$B$81:$B$110,MAX(1,$F12)))),2,0))</f>
        <v>0</v>
      </c>
      <c r="DJ12" s="5" t="n">
        <f aca="false">IF(Kalender!DJ12&lt;&gt;1,0,IF(AND($B12&gt;0,INDEX(Kalender!DJ$68:DJ$77,MAX(1,$B12))&gt;INDEX(Kalender!$B$68:$B$77,MAX(1,$B12))),1,0)+IF(OR(AND($C12&gt;0,INDEX(Kalender!DJ$81:DJ$110,MAX(1,$C12))&gt;INDEX(Kalender!$B$81:$B$110,MAX(1,$C12))),AND($D12&gt;0,INDEX(Kalender!DJ$81:DJ$110,MAX(1,$D12))&gt;INDEX(Kalender!$B$81:$B$110,MAX(1,$D12))),AND($E12&gt;0,INDEX(Kalender!DJ$81:DJ$110,MAX(1,$E12))&gt;INDEX(Kalender!$B$81:$B$110,MAX(1,$E12))),AND($F12&gt;0,INDEX(Kalender!DJ$81:DJ$110,MAX(1,$F12))&gt;INDEX(Kalender!$B$81:$B$110,MAX(1,$F12)))),2,0))</f>
        <v>0</v>
      </c>
      <c r="DK12" s="5" t="n">
        <f aca="false">IF(Kalender!DK12&lt;&gt;1,0,IF(AND($B12&gt;0,INDEX(Kalender!DK$68:DK$77,MAX(1,$B12))&gt;INDEX(Kalender!$B$68:$B$77,MAX(1,$B12))),1,0)+IF(OR(AND($C12&gt;0,INDEX(Kalender!DK$81:DK$110,MAX(1,$C12))&gt;INDEX(Kalender!$B$81:$B$110,MAX(1,$C12))),AND($D12&gt;0,INDEX(Kalender!DK$81:DK$110,MAX(1,$D12))&gt;INDEX(Kalender!$B$81:$B$110,MAX(1,$D12))),AND($E12&gt;0,INDEX(Kalender!DK$81:DK$110,MAX(1,$E12))&gt;INDEX(Kalender!$B$81:$B$110,MAX(1,$E12))),AND($F12&gt;0,INDEX(Kalender!DK$81:DK$110,MAX(1,$F12))&gt;INDEX(Kalender!$B$81:$B$110,MAX(1,$F12)))),2,0))</f>
        <v>0</v>
      </c>
      <c r="DL12" s="5" t="n">
        <f aca="false">IF(Kalender!DL12&lt;&gt;1,0,IF(AND($B12&gt;0,INDEX(Kalender!DL$68:DL$77,MAX(1,$B12))&gt;INDEX(Kalender!$B$68:$B$77,MAX(1,$B12))),1,0)+IF(OR(AND($C12&gt;0,INDEX(Kalender!DL$81:DL$110,MAX(1,$C12))&gt;INDEX(Kalender!$B$81:$B$110,MAX(1,$C12))),AND($D12&gt;0,INDEX(Kalender!DL$81:DL$110,MAX(1,$D12))&gt;INDEX(Kalender!$B$81:$B$110,MAX(1,$D12))),AND($E12&gt;0,INDEX(Kalender!DL$81:DL$110,MAX(1,$E12))&gt;INDEX(Kalender!$B$81:$B$110,MAX(1,$E12))),AND($F12&gt;0,INDEX(Kalender!DL$81:DL$110,MAX(1,$F12))&gt;INDEX(Kalender!$B$81:$B$110,MAX(1,$F12)))),2,0))</f>
        <v>0</v>
      </c>
      <c r="DM12" s="5" t="n">
        <f aca="false">IF(Kalender!DM12&lt;&gt;1,0,IF(AND($B12&gt;0,INDEX(Kalender!DM$68:DM$77,MAX(1,$B12))&gt;INDEX(Kalender!$B$68:$B$77,MAX(1,$B12))),1,0)+IF(OR(AND($C12&gt;0,INDEX(Kalender!DM$81:DM$110,MAX(1,$C12))&gt;INDEX(Kalender!$B$81:$B$110,MAX(1,$C12))),AND($D12&gt;0,INDEX(Kalender!DM$81:DM$110,MAX(1,$D12))&gt;INDEX(Kalender!$B$81:$B$110,MAX(1,$D12))),AND($E12&gt;0,INDEX(Kalender!DM$81:DM$110,MAX(1,$E12))&gt;INDEX(Kalender!$B$81:$B$110,MAX(1,$E12))),AND($F12&gt;0,INDEX(Kalender!DM$81:DM$110,MAX(1,$F12))&gt;INDEX(Kalender!$B$81:$B$110,MAX(1,$F12)))),2,0))</f>
        <v>0</v>
      </c>
      <c r="DN12" s="5" t="n">
        <f aca="false">IF(Kalender!DN12&lt;&gt;1,0,IF(AND($B12&gt;0,INDEX(Kalender!DN$68:DN$77,MAX(1,$B12))&gt;INDEX(Kalender!$B$68:$B$77,MAX(1,$B12))),1,0)+IF(OR(AND($C12&gt;0,INDEX(Kalender!DN$81:DN$110,MAX(1,$C12))&gt;INDEX(Kalender!$B$81:$B$110,MAX(1,$C12))),AND($D12&gt;0,INDEX(Kalender!DN$81:DN$110,MAX(1,$D12))&gt;INDEX(Kalender!$B$81:$B$110,MAX(1,$D12))),AND($E12&gt;0,INDEX(Kalender!DN$81:DN$110,MAX(1,$E12))&gt;INDEX(Kalender!$B$81:$B$110,MAX(1,$E12))),AND($F12&gt;0,INDEX(Kalender!DN$81:DN$110,MAX(1,$F12))&gt;INDEX(Kalender!$B$81:$B$110,MAX(1,$F12)))),2,0))</f>
        <v>0</v>
      </c>
      <c r="DO12" s="5" t="n">
        <f aca="false">IF(Kalender!DO12&lt;&gt;1,0,IF(AND($B12&gt;0,INDEX(Kalender!DO$68:DO$77,MAX(1,$B12))&gt;INDEX(Kalender!$B$68:$B$77,MAX(1,$B12))),1,0)+IF(OR(AND($C12&gt;0,INDEX(Kalender!DO$81:DO$110,MAX(1,$C12))&gt;INDEX(Kalender!$B$81:$B$110,MAX(1,$C12))),AND($D12&gt;0,INDEX(Kalender!DO$81:DO$110,MAX(1,$D12))&gt;INDEX(Kalender!$B$81:$B$110,MAX(1,$D12))),AND($E12&gt;0,INDEX(Kalender!DO$81:DO$110,MAX(1,$E12))&gt;INDEX(Kalender!$B$81:$B$110,MAX(1,$E12))),AND($F12&gt;0,INDEX(Kalender!DO$81:DO$110,MAX(1,$F12))&gt;INDEX(Kalender!$B$81:$B$110,MAX(1,$F12)))),2,0))</f>
        <v>0</v>
      </c>
      <c r="DP12" s="5" t="n">
        <f aca="false">IF(Kalender!DP12&lt;&gt;1,0,IF(AND($B12&gt;0,INDEX(Kalender!DP$68:DP$77,MAX(1,$B12))&gt;INDEX(Kalender!$B$68:$B$77,MAX(1,$B12))),1,0)+IF(OR(AND($C12&gt;0,INDEX(Kalender!DP$81:DP$110,MAX(1,$C12))&gt;INDEX(Kalender!$B$81:$B$110,MAX(1,$C12))),AND($D12&gt;0,INDEX(Kalender!DP$81:DP$110,MAX(1,$D12))&gt;INDEX(Kalender!$B$81:$B$110,MAX(1,$D12))),AND($E12&gt;0,INDEX(Kalender!DP$81:DP$110,MAX(1,$E12))&gt;INDEX(Kalender!$B$81:$B$110,MAX(1,$E12))),AND($F12&gt;0,INDEX(Kalender!DP$81:DP$110,MAX(1,$F12))&gt;INDEX(Kalender!$B$81:$B$110,MAX(1,$F12)))),2,0))</f>
        <v>0</v>
      </c>
      <c r="DQ12" s="5" t="n">
        <f aca="false">IF(Kalender!DQ12&lt;&gt;1,0,IF(AND($B12&gt;0,INDEX(Kalender!DQ$68:DQ$77,MAX(1,$B12))&gt;INDEX(Kalender!$B$68:$B$77,MAX(1,$B12))),1,0)+IF(OR(AND($C12&gt;0,INDEX(Kalender!DQ$81:DQ$110,MAX(1,$C12))&gt;INDEX(Kalender!$B$81:$B$110,MAX(1,$C12))),AND($D12&gt;0,INDEX(Kalender!DQ$81:DQ$110,MAX(1,$D12))&gt;INDEX(Kalender!$B$81:$B$110,MAX(1,$D12))),AND($E12&gt;0,INDEX(Kalender!DQ$81:DQ$110,MAX(1,$E12))&gt;INDEX(Kalender!$B$81:$B$110,MAX(1,$E12))),AND($F12&gt;0,INDEX(Kalender!DQ$81:DQ$110,MAX(1,$F12))&gt;INDEX(Kalender!$B$81:$B$110,MAX(1,$F12)))),2,0))</f>
        <v>0</v>
      </c>
      <c r="DR12" s="5" t="n">
        <f aca="false">IF(Kalender!DR12&lt;&gt;1,0,IF(AND($B12&gt;0,INDEX(Kalender!DR$68:DR$77,MAX(1,$B12))&gt;INDEX(Kalender!$B$68:$B$77,MAX(1,$B12))),1,0)+IF(OR(AND($C12&gt;0,INDEX(Kalender!DR$81:DR$110,MAX(1,$C12))&gt;INDEX(Kalender!$B$81:$B$110,MAX(1,$C12))),AND($D12&gt;0,INDEX(Kalender!DR$81:DR$110,MAX(1,$D12))&gt;INDEX(Kalender!$B$81:$B$110,MAX(1,$D12))),AND($E12&gt;0,INDEX(Kalender!DR$81:DR$110,MAX(1,$E12))&gt;INDEX(Kalender!$B$81:$B$110,MAX(1,$E12))),AND($F12&gt;0,INDEX(Kalender!DR$81:DR$110,MAX(1,$F12))&gt;INDEX(Kalender!$B$81:$B$110,MAX(1,$F12)))),2,0))</f>
        <v>0</v>
      </c>
      <c r="DS12" s="5" t="n">
        <f aca="false">IF(Kalender!DS12&lt;&gt;1,0,IF(AND($B12&gt;0,INDEX(Kalender!DS$68:DS$77,MAX(1,$B12))&gt;INDEX(Kalender!$B$68:$B$77,MAX(1,$B12))),1,0)+IF(OR(AND($C12&gt;0,INDEX(Kalender!DS$81:DS$110,MAX(1,$C12))&gt;INDEX(Kalender!$B$81:$B$110,MAX(1,$C12))),AND($D12&gt;0,INDEX(Kalender!DS$81:DS$110,MAX(1,$D12))&gt;INDEX(Kalender!$B$81:$B$110,MAX(1,$D12))),AND($E12&gt;0,INDEX(Kalender!DS$81:DS$110,MAX(1,$E12))&gt;INDEX(Kalender!$B$81:$B$110,MAX(1,$E12))),AND($F12&gt;0,INDEX(Kalender!DS$81:DS$110,MAX(1,$F12))&gt;INDEX(Kalender!$B$81:$B$110,MAX(1,$F12)))),2,0))</f>
        <v>0</v>
      </c>
      <c r="DT12" s="5" t="n">
        <f aca="false">IF(Kalender!DT12&lt;&gt;1,0,IF(AND($B12&gt;0,INDEX(Kalender!DT$68:DT$77,MAX(1,$B12))&gt;INDEX(Kalender!$B$68:$B$77,MAX(1,$B12))),1,0)+IF(OR(AND($C12&gt;0,INDEX(Kalender!DT$81:DT$110,MAX(1,$C12))&gt;INDEX(Kalender!$B$81:$B$110,MAX(1,$C12))),AND($D12&gt;0,INDEX(Kalender!DT$81:DT$110,MAX(1,$D12))&gt;INDEX(Kalender!$B$81:$B$110,MAX(1,$D12))),AND($E12&gt;0,INDEX(Kalender!DT$81:DT$110,MAX(1,$E12))&gt;INDEX(Kalender!$B$81:$B$110,MAX(1,$E12))),AND($F12&gt;0,INDEX(Kalender!DT$81:DT$110,MAX(1,$F12))&gt;INDEX(Kalender!$B$81:$B$110,MAX(1,$F12)))),2,0))</f>
        <v>0</v>
      </c>
      <c r="DU12" s="5" t="n">
        <f aca="false">IF(Kalender!DU12&lt;&gt;1,0,IF(AND($B12&gt;0,INDEX(Kalender!DU$68:DU$77,MAX(1,$B12))&gt;INDEX(Kalender!$B$68:$B$77,MAX(1,$B12))),1,0)+IF(OR(AND($C12&gt;0,INDEX(Kalender!DU$81:DU$110,MAX(1,$C12))&gt;INDEX(Kalender!$B$81:$B$110,MAX(1,$C12))),AND($D12&gt;0,INDEX(Kalender!DU$81:DU$110,MAX(1,$D12))&gt;INDEX(Kalender!$B$81:$B$110,MAX(1,$D12))),AND($E12&gt;0,INDEX(Kalender!DU$81:DU$110,MAX(1,$E12))&gt;INDEX(Kalender!$B$81:$B$110,MAX(1,$E12))),AND($F12&gt;0,INDEX(Kalender!DU$81:DU$110,MAX(1,$F12))&gt;INDEX(Kalender!$B$81:$B$110,MAX(1,$F12)))),2,0))</f>
        <v>0</v>
      </c>
      <c r="DV12" s="5" t="n">
        <f aca="false">IF(Kalender!DV12&lt;&gt;1,0,IF(AND($B12&gt;0,INDEX(Kalender!DV$68:DV$77,MAX(1,$B12))&gt;INDEX(Kalender!$B$68:$B$77,MAX(1,$B12))),1,0)+IF(OR(AND($C12&gt;0,INDEX(Kalender!DV$81:DV$110,MAX(1,$C12))&gt;INDEX(Kalender!$B$81:$B$110,MAX(1,$C12))),AND($D12&gt;0,INDEX(Kalender!DV$81:DV$110,MAX(1,$D12))&gt;INDEX(Kalender!$B$81:$B$110,MAX(1,$D12))),AND($E12&gt;0,INDEX(Kalender!DV$81:DV$110,MAX(1,$E12))&gt;INDEX(Kalender!$B$81:$B$110,MAX(1,$E12))),AND($F12&gt;0,INDEX(Kalender!DV$81:DV$110,MAX(1,$F12))&gt;INDEX(Kalender!$B$81:$B$110,MAX(1,$F12)))),2,0))</f>
        <v>0</v>
      </c>
      <c r="DW12" s="5" t="n">
        <f aca="false">IF(Kalender!DW12&lt;&gt;1,0,IF(AND($B12&gt;0,INDEX(Kalender!DW$68:DW$77,MAX(1,$B12))&gt;INDEX(Kalender!$B$68:$B$77,MAX(1,$B12))),1,0)+IF(OR(AND($C12&gt;0,INDEX(Kalender!DW$81:DW$110,MAX(1,$C12))&gt;INDEX(Kalender!$B$81:$B$110,MAX(1,$C12))),AND($D12&gt;0,INDEX(Kalender!DW$81:DW$110,MAX(1,$D12))&gt;INDEX(Kalender!$B$81:$B$110,MAX(1,$D12))),AND($E12&gt;0,INDEX(Kalender!DW$81:DW$110,MAX(1,$E12))&gt;INDEX(Kalender!$B$81:$B$110,MAX(1,$E12))),AND($F12&gt;0,INDEX(Kalender!DW$81:DW$110,MAX(1,$F12))&gt;INDEX(Kalender!$B$81:$B$110,MAX(1,$F12)))),2,0))</f>
        <v>0</v>
      </c>
      <c r="DX12" s="5" t="n">
        <f aca="false">IF(Kalender!DX12&lt;&gt;1,0,IF(AND($B12&gt;0,INDEX(Kalender!DX$68:DX$77,MAX(1,$B12))&gt;INDEX(Kalender!$B$68:$B$77,MAX(1,$B12))),1,0)+IF(OR(AND($C12&gt;0,INDEX(Kalender!DX$81:DX$110,MAX(1,$C12))&gt;INDEX(Kalender!$B$81:$B$110,MAX(1,$C12))),AND($D12&gt;0,INDEX(Kalender!DX$81:DX$110,MAX(1,$D12))&gt;INDEX(Kalender!$B$81:$B$110,MAX(1,$D12))),AND($E12&gt;0,INDEX(Kalender!DX$81:DX$110,MAX(1,$E12))&gt;INDEX(Kalender!$B$81:$B$110,MAX(1,$E12))),AND($F12&gt;0,INDEX(Kalender!DX$81:DX$110,MAX(1,$F12))&gt;INDEX(Kalender!$B$81:$B$110,MAX(1,$F12)))),2,0))</f>
        <v>0</v>
      </c>
      <c r="DY12" s="5" t="n">
        <f aca="false">IF(Kalender!DY12&lt;&gt;1,0,IF(AND($B12&gt;0,INDEX(Kalender!DY$68:DY$77,MAX(1,$B12))&gt;INDEX(Kalender!$B$68:$B$77,MAX(1,$B12))),1,0)+IF(OR(AND($C12&gt;0,INDEX(Kalender!DY$81:DY$110,MAX(1,$C12))&gt;INDEX(Kalender!$B$81:$B$110,MAX(1,$C12))),AND($D12&gt;0,INDEX(Kalender!DY$81:DY$110,MAX(1,$D12))&gt;INDEX(Kalender!$B$81:$B$110,MAX(1,$D12))),AND($E12&gt;0,INDEX(Kalender!DY$81:DY$110,MAX(1,$E12))&gt;INDEX(Kalender!$B$81:$B$110,MAX(1,$E12))),AND($F12&gt;0,INDEX(Kalender!DY$81:DY$110,MAX(1,$F12))&gt;INDEX(Kalender!$B$81:$B$110,MAX(1,$F12)))),2,0))</f>
        <v>0</v>
      </c>
      <c r="DZ12" s="5" t="n">
        <f aca="false">IF(Kalender!DZ12&lt;&gt;1,0,IF(AND($B12&gt;0,INDEX(Kalender!DZ$68:DZ$77,MAX(1,$B12))&gt;INDEX(Kalender!$B$68:$B$77,MAX(1,$B12))),1,0)+IF(OR(AND($C12&gt;0,INDEX(Kalender!DZ$81:DZ$110,MAX(1,$C12))&gt;INDEX(Kalender!$B$81:$B$110,MAX(1,$C12))),AND($D12&gt;0,INDEX(Kalender!DZ$81:DZ$110,MAX(1,$D12))&gt;INDEX(Kalender!$B$81:$B$110,MAX(1,$D12))),AND($E12&gt;0,INDEX(Kalender!DZ$81:DZ$110,MAX(1,$E12))&gt;INDEX(Kalender!$B$81:$B$110,MAX(1,$E12))),AND($F12&gt;0,INDEX(Kalender!DZ$81:DZ$110,MAX(1,$F12))&gt;INDEX(Kalender!$B$81:$B$110,MAX(1,$F12)))),2,0))</f>
        <v>0</v>
      </c>
      <c r="EA12" s="5" t="n">
        <f aca="false">IF(Kalender!EA12&lt;&gt;1,0,IF(AND($B12&gt;0,INDEX(Kalender!EA$68:EA$77,MAX(1,$B12))&gt;INDEX(Kalender!$B$68:$B$77,MAX(1,$B12))),1,0)+IF(OR(AND($C12&gt;0,INDEX(Kalender!EA$81:EA$110,MAX(1,$C12))&gt;INDEX(Kalender!$B$81:$B$110,MAX(1,$C12))),AND($D12&gt;0,INDEX(Kalender!EA$81:EA$110,MAX(1,$D12))&gt;INDEX(Kalender!$B$81:$B$110,MAX(1,$D12))),AND($E12&gt;0,INDEX(Kalender!EA$81:EA$110,MAX(1,$E12))&gt;INDEX(Kalender!$B$81:$B$110,MAX(1,$E12))),AND($F12&gt;0,INDEX(Kalender!EA$81:EA$110,MAX(1,$F12))&gt;INDEX(Kalender!$B$81:$B$110,MAX(1,$F12)))),2,0))</f>
        <v>0</v>
      </c>
      <c r="EB12" s="5" t="n">
        <f aca="false">IF(Kalender!EB12&lt;&gt;1,0,IF(AND($B12&gt;0,INDEX(Kalender!EB$68:EB$77,MAX(1,$B12))&gt;INDEX(Kalender!$B$68:$B$77,MAX(1,$B12))),1,0)+IF(OR(AND($C12&gt;0,INDEX(Kalender!EB$81:EB$110,MAX(1,$C12))&gt;INDEX(Kalender!$B$81:$B$110,MAX(1,$C12))),AND($D12&gt;0,INDEX(Kalender!EB$81:EB$110,MAX(1,$D12))&gt;INDEX(Kalender!$B$81:$B$110,MAX(1,$D12))),AND($E12&gt;0,INDEX(Kalender!EB$81:EB$110,MAX(1,$E12))&gt;INDEX(Kalender!$B$81:$B$110,MAX(1,$E12))),AND($F12&gt;0,INDEX(Kalender!EB$81:EB$110,MAX(1,$F12))&gt;INDEX(Kalender!$B$81:$B$110,MAX(1,$F12)))),2,0))</f>
        <v>0</v>
      </c>
      <c r="EC12" s="5" t="n">
        <f aca="false">IF(Kalender!EC12&lt;&gt;1,0,IF(AND($B12&gt;0,INDEX(Kalender!EC$68:EC$77,MAX(1,$B12))&gt;INDEX(Kalender!$B$68:$B$77,MAX(1,$B12))),1,0)+IF(OR(AND($C12&gt;0,INDEX(Kalender!EC$81:EC$110,MAX(1,$C12))&gt;INDEX(Kalender!$B$81:$B$110,MAX(1,$C12))),AND($D12&gt;0,INDEX(Kalender!EC$81:EC$110,MAX(1,$D12))&gt;INDEX(Kalender!$B$81:$B$110,MAX(1,$D12))),AND($E12&gt;0,INDEX(Kalender!EC$81:EC$110,MAX(1,$E12))&gt;INDEX(Kalender!$B$81:$B$110,MAX(1,$E12))),AND($F12&gt;0,INDEX(Kalender!EC$81:EC$110,MAX(1,$F12))&gt;INDEX(Kalender!$B$81:$B$110,MAX(1,$F12)))),2,0))</f>
        <v>0</v>
      </c>
      <c r="ED12" s="5" t="n">
        <f aca="false">IF(Kalender!ED12&lt;&gt;1,0,IF(AND($B12&gt;0,INDEX(Kalender!ED$68:ED$77,MAX(1,$B12))&gt;INDEX(Kalender!$B$68:$B$77,MAX(1,$B12))),1,0)+IF(OR(AND($C12&gt;0,INDEX(Kalender!ED$81:ED$110,MAX(1,$C12))&gt;INDEX(Kalender!$B$81:$B$110,MAX(1,$C12))),AND($D12&gt;0,INDEX(Kalender!ED$81:ED$110,MAX(1,$D12))&gt;INDEX(Kalender!$B$81:$B$110,MAX(1,$D12))),AND($E12&gt;0,INDEX(Kalender!ED$81:ED$110,MAX(1,$E12))&gt;INDEX(Kalender!$B$81:$B$110,MAX(1,$E12))),AND($F12&gt;0,INDEX(Kalender!ED$81:ED$110,MAX(1,$F12))&gt;INDEX(Kalender!$B$81:$B$110,MAX(1,$F12)))),2,0))</f>
        <v>0</v>
      </c>
      <c r="EE12" s="5" t="n">
        <f aca="false">IF(Kalender!EE12&lt;&gt;1,0,IF(AND($B12&gt;0,INDEX(Kalender!EE$68:EE$77,MAX(1,$B12))&gt;INDEX(Kalender!$B$68:$B$77,MAX(1,$B12))),1,0)+IF(OR(AND($C12&gt;0,INDEX(Kalender!EE$81:EE$110,MAX(1,$C12))&gt;INDEX(Kalender!$B$81:$B$110,MAX(1,$C12))),AND($D12&gt;0,INDEX(Kalender!EE$81:EE$110,MAX(1,$D12))&gt;INDEX(Kalender!$B$81:$B$110,MAX(1,$D12))),AND($E12&gt;0,INDEX(Kalender!EE$81:EE$110,MAX(1,$E12))&gt;INDEX(Kalender!$B$81:$B$110,MAX(1,$E12))),AND($F12&gt;0,INDEX(Kalender!EE$81:EE$110,MAX(1,$F12))&gt;INDEX(Kalender!$B$81:$B$110,MAX(1,$F12)))),2,0))</f>
        <v>0</v>
      </c>
      <c r="EF12" s="5" t="n">
        <f aca="false">IF(Kalender!EF12&lt;&gt;1,0,IF(AND($B12&gt;0,INDEX(Kalender!EF$68:EF$77,MAX(1,$B12))&gt;INDEX(Kalender!$B$68:$B$77,MAX(1,$B12))),1,0)+IF(OR(AND($C12&gt;0,INDEX(Kalender!EF$81:EF$110,MAX(1,$C12))&gt;INDEX(Kalender!$B$81:$B$110,MAX(1,$C12))),AND($D12&gt;0,INDEX(Kalender!EF$81:EF$110,MAX(1,$D12))&gt;INDEX(Kalender!$B$81:$B$110,MAX(1,$D12))),AND($E12&gt;0,INDEX(Kalender!EF$81:EF$110,MAX(1,$E12))&gt;INDEX(Kalender!$B$81:$B$110,MAX(1,$E12))),AND($F12&gt;0,INDEX(Kalender!EF$81:EF$110,MAX(1,$F12))&gt;INDEX(Kalender!$B$81:$B$110,MAX(1,$F12)))),2,0))</f>
        <v>0</v>
      </c>
      <c r="EG12" s="5" t="n">
        <f aca="false">IF(Kalender!EG12&lt;&gt;1,0,IF(AND($B12&gt;0,INDEX(Kalender!EG$68:EG$77,MAX(1,$B12))&gt;INDEX(Kalender!$B$68:$B$77,MAX(1,$B12))),1,0)+IF(OR(AND($C12&gt;0,INDEX(Kalender!EG$81:EG$110,MAX(1,$C12))&gt;INDEX(Kalender!$B$81:$B$110,MAX(1,$C12))),AND($D12&gt;0,INDEX(Kalender!EG$81:EG$110,MAX(1,$D12))&gt;INDEX(Kalender!$B$81:$B$110,MAX(1,$D12))),AND($E12&gt;0,INDEX(Kalender!EG$81:EG$110,MAX(1,$E12))&gt;INDEX(Kalender!$B$81:$B$110,MAX(1,$E12))),AND($F12&gt;0,INDEX(Kalender!EG$81:EG$110,MAX(1,$F12))&gt;INDEX(Kalender!$B$81:$B$110,MAX(1,$F12)))),2,0))</f>
        <v>0</v>
      </c>
      <c r="EH12" s="5" t="n">
        <f aca="false">IF(Kalender!EH12&lt;&gt;1,0,IF(AND($B12&gt;0,INDEX(Kalender!EH$68:EH$77,MAX(1,$B12))&gt;INDEX(Kalender!$B$68:$B$77,MAX(1,$B12))),1,0)+IF(OR(AND($C12&gt;0,INDEX(Kalender!EH$81:EH$110,MAX(1,$C12))&gt;INDEX(Kalender!$B$81:$B$110,MAX(1,$C12))),AND($D12&gt;0,INDEX(Kalender!EH$81:EH$110,MAX(1,$D12))&gt;INDEX(Kalender!$B$81:$B$110,MAX(1,$D12))),AND($E12&gt;0,INDEX(Kalender!EH$81:EH$110,MAX(1,$E12))&gt;INDEX(Kalender!$B$81:$B$110,MAX(1,$E12))),AND($F12&gt;0,INDEX(Kalender!EH$81:EH$110,MAX(1,$F12))&gt;INDEX(Kalender!$B$81:$B$110,MAX(1,$F12)))),2,0))</f>
        <v>0</v>
      </c>
      <c r="EI12" s="5" t="n">
        <f aca="false">IF(Kalender!EI12&lt;&gt;1,0,IF(AND($B12&gt;0,INDEX(Kalender!EI$68:EI$77,MAX(1,$B12))&gt;INDEX(Kalender!$B$68:$B$77,MAX(1,$B12))),1,0)+IF(OR(AND($C12&gt;0,INDEX(Kalender!EI$81:EI$110,MAX(1,$C12))&gt;INDEX(Kalender!$B$81:$B$110,MAX(1,$C12))),AND($D12&gt;0,INDEX(Kalender!EI$81:EI$110,MAX(1,$D12))&gt;INDEX(Kalender!$B$81:$B$110,MAX(1,$D12))),AND($E12&gt;0,INDEX(Kalender!EI$81:EI$110,MAX(1,$E12))&gt;INDEX(Kalender!$B$81:$B$110,MAX(1,$E12))),AND($F12&gt;0,INDEX(Kalender!EI$81:EI$110,MAX(1,$F12))&gt;INDEX(Kalender!$B$81:$B$110,MAX(1,$F12)))),2,0))</f>
        <v>0</v>
      </c>
      <c r="EJ12" s="5" t="n">
        <f aca="false">IF(Kalender!EJ12&lt;&gt;1,0,IF(AND($B12&gt;0,INDEX(Kalender!EJ$68:EJ$77,MAX(1,$B12))&gt;INDEX(Kalender!$B$68:$B$77,MAX(1,$B12))),1,0)+IF(OR(AND($C12&gt;0,INDEX(Kalender!EJ$81:EJ$110,MAX(1,$C12))&gt;INDEX(Kalender!$B$81:$B$110,MAX(1,$C12))),AND($D12&gt;0,INDEX(Kalender!EJ$81:EJ$110,MAX(1,$D12))&gt;INDEX(Kalender!$B$81:$B$110,MAX(1,$D12))),AND($E12&gt;0,INDEX(Kalender!EJ$81:EJ$110,MAX(1,$E12))&gt;INDEX(Kalender!$B$81:$B$110,MAX(1,$E12))),AND($F12&gt;0,INDEX(Kalender!EJ$81:EJ$110,MAX(1,$F12))&gt;INDEX(Kalender!$B$81:$B$110,MAX(1,$F12)))),2,0))</f>
        <v>0</v>
      </c>
      <c r="EK12" s="5" t="n">
        <f aca="false">IF(Kalender!EK12&lt;&gt;1,0,IF(AND($B12&gt;0,INDEX(Kalender!EK$68:EK$77,MAX(1,$B12))&gt;INDEX(Kalender!$B$68:$B$77,MAX(1,$B12))),1,0)+IF(OR(AND($C12&gt;0,INDEX(Kalender!EK$81:EK$110,MAX(1,$C12))&gt;INDEX(Kalender!$B$81:$B$110,MAX(1,$C12))),AND($D12&gt;0,INDEX(Kalender!EK$81:EK$110,MAX(1,$D12))&gt;INDEX(Kalender!$B$81:$B$110,MAX(1,$D12))),AND($E12&gt;0,INDEX(Kalender!EK$81:EK$110,MAX(1,$E12))&gt;INDEX(Kalender!$B$81:$B$110,MAX(1,$E12))),AND($F12&gt;0,INDEX(Kalender!EK$81:EK$110,MAX(1,$F12))&gt;INDEX(Kalender!$B$81:$B$110,MAX(1,$F12)))),2,0))</f>
        <v>0</v>
      </c>
      <c r="EL12" s="5" t="n">
        <f aca="false">IF(Kalender!EL12&lt;&gt;1,0,IF(AND($B12&gt;0,INDEX(Kalender!EL$68:EL$77,MAX(1,$B12))&gt;INDEX(Kalender!$B$68:$B$77,MAX(1,$B12))),1,0)+IF(OR(AND($C12&gt;0,INDEX(Kalender!EL$81:EL$110,MAX(1,$C12))&gt;INDEX(Kalender!$B$81:$B$110,MAX(1,$C12))),AND($D12&gt;0,INDEX(Kalender!EL$81:EL$110,MAX(1,$D12))&gt;INDEX(Kalender!$B$81:$B$110,MAX(1,$D12))),AND($E12&gt;0,INDEX(Kalender!EL$81:EL$110,MAX(1,$E12))&gt;INDEX(Kalender!$B$81:$B$110,MAX(1,$E12))),AND($F12&gt;0,INDEX(Kalender!EL$81:EL$110,MAX(1,$F12))&gt;INDEX(Kalender!$B$81:$B$110,MAX(1,$F12)))),2,0))</f>
        <v>0</v>
      </c>
      <c r="EM12" s="5" t="n">
        <f aca="false">IF(Kalender!EM12&lt;&gt;1,0,IF(AND($B12&gt;0,INDEX(Kalender!EM$68:EM$77,MAX(1,$B12))&gt;INDEX(Kalender!$B$68:$B$77,MAX(1,$B12))),1,0)+IF(OR(AND($C12&gt;0,INDEX(Kalender!EM$81:EM$110,MAX(1,$C12))&gt;INDEX(Kalender!$B$81:$B$110,MAX(1,$C12))),AND($D12&gt;0,INDEX(Kalender!EM$81:EM$110,MAX(1,$D12))&gt;INDEX(Kalender!$B$81:$B$110,MAX(1,$D12))),AND($E12&gt;0,INDEX(Kalender!EM$81:EM$110,MAX(1,$E12))&gt;INDEX(Kalender!$B$81:$B$110,MAX(1,$E12))),AND($F12&gt;0,INDEX(Kalender!EM$81:EM$110,MAX(1,$F12))&gt;INDEX(Kalender!$B$81:$B$110,MAX(1,$F12)))),2,0))</f>
        <v>0</v>
      </c>
      <c r="EN12" s="5" t="n">
        <f aca="false">IF(Kalender!EN12&lt;&gt;1,0,IF(AND($B12&gt;0,INDEX(Kalender!EN$68:EN$77,MAX(1,$B12))&gt;INDEX(Kalender!$B$68:$B$77,MAX(1,$B12))),1,0)+IF(OR(AND($C12&gt;0,INDEX(Kalender!EN$81:EN$110,MAX(1,$C12))&gt;INDEX(Kalender!$B$81:$B$110,MAX(1,$C12))),AND($D12&gt;0,INDEX(Kalender!EN$81:EN$110,MAX(1,$D12))&gt;INDEX(Kalender!$B$81:$B$110,MAX(1,$D12))),AND($E12&gt;0,INDEX(Kalender!EN$81:EN$110,MAX(1,$E12))&gt;INDEX(Kalender!$B$81:$B$110,MAX(1,$E12))),AND($F12&gt;0,INDEX(Kalender!EN$81:EN$110,MAX(1,$F12))&gt;INDEX(Kalender!$B$81:$B$110,MAX(1,$F12)))),2,0))</f>
        <v>0</v>
      </c>
      <c r="EO12" s="5" t="n">
        <f aca="false">IF(Kalender!EO12&lt;&gt;1,0,IF(AND($B12&gt;0,INDEX(Kalender!EO$68:EO$77,MAX(1,$B12))&gt;INDEX(Kalender!$B$68:$B$77,MAX(1,$B12))),1,0)+IF(OR(AND($C12&gt;0,INDEX(Kalender!EO$81:EO$110,MAX(1,$C12))&gt;INDEX(Kalender!$B$81:$B$110,MAX(1,$C12))),AND($D12&gt;0,INDEX(Kalender!EO$81:EO$110,MAX(1,$D12))&gt;INDEX(Kalender!$B$81:$B$110,MAX(1,$D12))),AND($E12&gt;0,INDEX(Kalender!EO$81:EO$110,MAX(1,$E12))&gt;INDEX(Kalender!$B$81:$B$110,MAX(1,$E12))),AND($F12&gt;0,INDEX(Kalender!EO$81:EO$110,MAX(1,$F12))&gt;INDEX(Kalender!$B$81:$B$110,MAX(1,$F12)))),2,0))</f>
        <v>0</v>
      </c>
      <c r="EP12" s="5" t="n">
        <f aca="false">IF(Kalender!EP12&lt;&gt;1,0,IF(AND($B12&gt;0,INDEX(Kalender!EP$68:EP$77,MAX(1,$B12))&gt;INDEX(Kalender!$B$68:$B$77,MAX(1,$B12))),1,0)+IF(OR(AND($C12&gt;0,INDEX(Kalender!EP$81:EP$110,MAX(1,$C12))&gt;INDEX(Kalender!$B$81:$B$110,MAX(1,$C12))),AND($D12&gt;0,INDEX(Kalender!EP$81:EP$110,MAX(1,$D12))&gt;INDEX(Kalender!$B$81:$B$110,MAX(1,$D12))),AND($E12&gt;0,INDEX(Kalender!EP$81:EP$110,MAX(1,$E12))&gt;INDEX(Kalender!$B$81:$B$110,MAX(1,$E12))),AND($F12&gt;0,INDEX(Kalender!EP$81:EP$110,MAX(1,$F12))&gt;INDEX(Kalender!$B$81:$B$110,MAX(1,$F12)))),2,0))</f>
        <v>0</v>
      </c>
      <c r="EQ12" s="5" t="n">
        <f aca="false">IF(Kalender!EQ12&lt;&gt;1,0,IF(AND($B12&gt;0,INDEX(Kalender!EQ$68:EQ$77,MAX(1,$B12))&gt;INDEX(Kalender!$B$68:$B$77,MAX(1,$B12))),1,0)+IF(OR(AND($C12&gt;0,INDEX(Kalender!EQ$81:EQ$110,MAX(1,$C12))&gt;INDEX(Kalender!$B$81:$B$110,MAX(1,$C12))),AND($D12&gt;0,INDEX(Kalender!EQ$81:EQ$110,MAX(1,$D12))&gt;INDEX(Kalender!$B$81:$B$110,MAX(1,$D12))),AND($E12&gt;0,INDEX(Kalender!EQ$81:EQ$110,MAX(1,$E12))&gt;INDEX(Kalender!$B$81:$B$110,MAX(1,$E12))),AND($F12&gt;0,INDEX(Kalender!EQ$81:EQ$110,MAX(1,$F12))&gt;INDEX(Kalender!$B$81:$B$110,MAX(1,$F12)))),2,0))</f>
        <v>0</v>
      </c>
      <c r="ER12" s="5" t="n">
        <f aca="false">IF(Kalender!ER12&lt;&gt;1,0,IF(AND($B12&gt;0,INDEX(Kalender!ER$68:ER$77,MAX(1,$B12))&gt;INDEX(Kalender!$B$68:$B$77,MAX(1,$B12))),1,0)+IF(OR(AND($C12&gt;0,INDEX(Kalender!ER$81:ER$110,MAX(1,$C12))&gt;INDEX(Kalender!$B$81:$B$110,MAX(1,$C12))),AND($D12&gt;0,INDEX(Kalender!ER$81:ER$110,MAX(1,$D12))&gt;INDEX(Kalender!$B$81:$B$110,MAX(1,$D12))),AND($E12&gt;0,INDEX(Kalender!ER$81:ER$110,MAX(1,$E12))&gt;INDEX(Kalender!$B$81:$B$110,MAX(1,$E12))),AND($F12&gt;0,INDEX(Kalender!ER$81:ER$110,MAX(1,$F12))&gt;INDEX(Kalender!$B$81:$B$110,MAX(1,$F12)))),2,0))</f>
        <v>0</v>
      </c>
      <c r="ES12" s="5" t="n">
        <f aca="false">IF(Kalender!ES12&lt;&gt;1,0,IF(AND($B12&gt;0,INDEX(Kalender!ES$68:ES$77,MAX(1,$B12))&gt;INDEX(Kalender!$B$68:$B$77,MAX(1,$B12))),1,0)+IF(OR(AND($C12&gt;0,INDEX(Kalender!ES$81:ES$110,MAX(1,$C12))&gt;INDEX(Kalender!$B$81:$B$110,MAX(1,$C12))),AND($D12&gt;0,INDEX(Kalender!ES$81:ES$110,MAX(1,$D12))&gt;INDEX(Kalender!$B$81:$B$110,MAX(1,$D12))),AND($E12&gt;0,INDEX(Kalender!ES$81:ES$110,MAX(1,$E12))&gt;INDEX(Kalender!$B$81:$B$110,MAX(1,$E12))),AND($F12&gt;0,INDEX(Kalender!ES$81:ES$110,MAX(1,$F12))&gt;INDEX(Kalender!$B$81:$B$110,MAX(1,$F12)))),2,0))</f>
        <v>0</v>
      </c>
      <c r="ET12" s="5" t="n">
        <f aca="false">IF(Kalender!ET12&lt;&gt;1,0,IF(AND($B12&gt;0,INDEX(Kalender!ET$68:ET$77,MAX(1,$B12))&gt;INDEX(Kalender!$B$68:$B$77,MAX(1,$B12))),1,0)+IF(OR(AND($C12&gt;0,INDEX(Kalender!ET$81:ET$110,MAX(1,$C12))&gt;INDEX(Kalender!$B$81:$B$110,MAX(1,$C12))),AND($D12&gt;0,INDEX(Kalender!ET$81:ET$110,MAX(1,$D12))&gt;INDEX(Kalender!$B$81:$B$110,MAX(1,$D12))),AND($E12&gt;0,INDEX(Kalender!ET$81:ET$110,MAX(1,$E12))&gt;INDEX(Kalender!$B$81:$B$110,MAX(1,$E12))),AND($F12&gt;0,INDEX(Kalender!ET$81:ET$110,MAX(1,$F12))&gt;INDEX(Kalender!$B$81:$B$110,MAX(1,$F12)))),2,0))</f>
        <v>0</v>
      </c>
      <c r="EU12" s="5" t="n">
        <f aca="false">IF(Kalender!EU12&lt;&gt;1,0,IF(AND($B12&gt;0,INDEX(Kalender!EU$68:EU$77,MAX(1,$B12))&gt;INDEX(Kalender!$B$68:$B$77,MAX(1,$B12))),1,0)+IF(OR(AND($C12&gt;0,INDEX(Kalender!EU$81:EU$110,MAX(1,$C12))&gt;INDEX(Kalender!$B$81:$B$110,MAX(1,$C12))),AND($D12&gt;0,INDEX(Kalender!EU$81:EU$110,MAX(1,$D12))&gt;INDEX(Kalender!$B$81:$B$110,MAX(1,$D12))),AND($E12&gt;0,INDEX(Kalender!EU$81:EU$110,MAX(1,$E12))&gt;INDEX(Kalender!$B$81:$B$110,MAX(1,$E12))),AND($F12&gt;0,INDEX(Kalender!EU$81:EU$110,MAX(1,$F12))&gt;INDEX(Kalender!$B$81:$B$110,MAX(1,$F12)))),2,0))</f>
        <v>0</v>
      </c>
      <c r="EV12" s="5" t="n">
        <f aca="false">IF(Kalender!EV12&lt;&gt;1,0,IF(AND($B12&gt;0,INDEX(Kalender!EV$68:EV$77,MAX(1,$B12))&gt;INDEX(Kalender!$B$68:$B$77,MAX(1,$B12))),1,0)+IF(OR(AND($C12&gt;0,INDEX(Kalender!EV$81:EV$110,MAX(1,$C12))&gt;INDEX(Kalender!$B$81:$B$110,MAX(1,$C12))),AND($D12&gt;0,INDEX(Kalender!EV$81:EV$110,MAX(1,$D12))&gt;INDEX(Kalender!$B$81:$B$110,MAX(1,$D12))),AND($E12&gt;0,INDEX(Kalender!EV$81:EV$110,MAX(1,$E12))&gt;INDEX(Kalender!$B$81:$B$110,MAX(1,$E12))),AND($F12&gt;0,INDEX(Kalender!EV$81:EV$110,MAX(1,$F12))&gt;INDEX(Kalender!$B$81:$B$110,MAX(1,$F12)))),2,0))</f>
        <v>0</v>
      </c>
      <c r="EW12" s="5" t="n">
        <f aca="false">IF(Kalender!EW12&lt;&gt;1,0,IF(AND($B12&gt;0,INDEX(Kalender!EW$68:EW$77,MAX(1,$B12))&gt;INDEX(Kalender!$B$68:$B$77,MAX(1,$B12))),1,0)+IF(OR(AND($C12&gt;0,INDEX(Kalender!EW$81:EW$110,MAX(1,$C12))&gt;INDEX(Kalender!$B$81:$B$110,MAX(1,$C12))),AND($D12&gt;0,INDEX(Kalender!EW$81:EW$110,MAX(1,$D12))&gt;INDEX(Kalender!$B$81:$B$110,MAX(1,$D12))),AND($E12&gt;0,INDEX(Kalender!EW$81:EW$110,MAX(1,$E12))&gt;INDEX(Kalender!$B$81:$B$110,MAX(1,$E12))),AND($F12&gt;0,INDEX(Kalender!EW$81:EW$110,MAX(1,$F12))&gt;INDEX(Kalender!$B$81:$B$110,MAX(1,$F12)))),2,0))</f>
        <v>0</v>
      </c>
      <c r="EX12" s="5" t="n">
        <f aca="false">IF(Kalender!EX12&lt;&gt;1,0,IF(AND($B12&gt;0,INDEX(Kalender!EX$68:EX$77,MAX(1,$B12))&gt;INDEX(Kalender!$B$68:$B$77,MAX(1,$B12))),1,0)+IF(OR(AND($C12&gt;0,INDEX(Kalender!EX$81:EX$110,MAX(1,$C12))&gt;INDEX(Kalender!$B$81:$B$110,MAX(1,$C12))),AND($D12&gt;0,INDEX(Kalender!EX$81:EX$110,MAX(1,$D12))&gt;INDEX(Kalender!$B$81:$B$110,MAX(1,$D12))),AND($E12&gt;0,INDEX(Kalender!EX$81:EX$110,MAX(1,$E12))&gt;INDEX(Kalender!$B$81:$B$110,MAX(1,$E12))),AND($F12&gt;0,INDEX(Kalender!EX$81:EX$110,MAX(1,$F12))&gt;INDEX(Kalender!$B$81:$B$110,MAX(1,$F12)))),2,0))</f>
        <v>0</v>
      </c>
      <c r="EY12" s="5" t="n">
        <f aca="false">IF(Kalender!EY12&lt;&gt;1,0,IF(AND($B12&gt;0,INDEX(Kalender!EY$68:EY$77,MAX(1,$B12))&gt;INDEX(Kalender!$B$68:$B$77,MAX(1,$B12))),1,0)+IF(OR(AND($C12&gt;0,INDEX(Kalender!EY$81:EY$110,MAX(1,$C12))&gt;INDEX(Kalender!$B$81:$B$110,MAX(1,$C12))),AND($D12&gt;0,INDEX(Kalender!EY$81:EY$110,MAX(1,$D12))&gt;INDEX(Kalender!$B$81:$B$110,MAX(1,$D12))),AND($E12&gt;0,INDEX(Kalender!EY$81:EY$110,MAX(1,$E12))&gt;INDEX(Kalender!$B$81:$B$110,MAX(1,$E12))),AND($F12&gt;0,INDEX(Kalender!EY$81:EY$110,MAX(1,$F12))&gt;INDEX(Kalender!$B$81:$B$110,MAX(1,$F12)))),2,0))</f>
        <v>0</v>
      </c>
      <c r="EZ12" s="5" t="n">
        <f aca="false">IF(Kalender!EZ12&lt;&gt;1,0,IF(AND($B12&gt;0,INDEX(Kalender!EZ$68:EZ$77,MAX(1,$B12))&gt;INDEX(Kalender!$B$68:$B$77,MAX(1,$B12))),1,0)+IF(OR(AND($C12&gt;0,INDEX(Kalender!EZ$81:EZ$110,MAX(1,$C12))&gt;INDEX(Kalender!$B$81:$B$110,MAX(1,$C12))),AND($D12&gt;0,INDEX(Kalender!EZ$81:EZ$110,MAX(1,$D12))&gt;INDEX(Kalender!$B$81:$B$110,MAX(1,$D12))),AND($E12&gt;0,INDEX(Kalender!EZ$81:EZ$110,MAX(1,$E12))&gt;INDEX(Kalender!$B$81:$B$110,MAX(1,$E12))),AND($F12&gt;0,INDEX(Kalender!EZ$81:EZ$110,MAX(1,$F12))&gt;INDEX(Kalender!$B$81:$B$110,MAX(1,$F12)))),2,0))</f>
        <v>0</v>
      </c>
      <c r="FA12" s="5" t="n">
        <f aca="false">IF(Kalender!FA12&lt;&gt;1,0,IF(AND($B12&gt;0,INDEX(Kalender!FA$68:FA$77,MAX(1,$B12))&gt;INDEX(Kalender!$B$68:$B$77,MAX(1,$B12))),1,0)+IF(OR(AND($C12&gt;0,INDEX(Kalender!FA$81:FA$110,MAX(1,$C12))&gt;INDEX(Kalender!$B$81:$B$110,MAX(1,$C12))),AND($D12&gt;0,INDEX(Kalender!FA$81:FA$110,MAX(1,$D12))&gt;INDEX(Kalender!$B$81:$B$110,MAX(1,$D12))),AND($E12&gt;0,INDEX(Kalender!FA$81:FA$110,MAX(1,$E12))&gt;INDEX(Kalender!$B$81:$B$110,MAX(1,$E12))),AND($F12&gt;0,INDEX(Kalender!FA$81:FA$110,MAX(1,$F12))&gt;INDEX(Kalender!$B$81:$B$110,MAX(1,$F12)))),2,0))</f>
        <v>0</v>
      </c>
      <c r="FB12" s="5" t="n">
        <f aca="false">IF(Kalender!FB12&lt;&gt;1,0,IF(AND($B12&gt;0,INDEX(Kalender!FB$68:FB$77,MAX(1,$B12))&gt;INDEX(Kalender!$B$68:$B$77,MAX(1,$B12))),1,0)+IF(OR(AND($C12&gt;0,INDEX(Kalender!FB$81:FB$110,MAX(1,$C12))&gt;INDEX(Kalender!$B$81:$B$110,MAX(1,$C12))),AND($D12&gt;0,INDEX(Kalender!FB$81:FB$110,MAX(1,$D12))&gt;INDEX(Kalender!$B$81:$B$110,MAX(1,$D12))),AND($E12&gt;0,INDEX(Kalender!FB$81:FB$110,MAX(1,$E12))&gt;INDEX(Kalender!$B$81:$B$110,MAX(1,$E12))),AND($F12&gt;0,INDEX(Kalender!FB$81:FB$110,MAX(1,$F12))&gt;INDEX(Kalender!$B$81:$B$110,MAX(1,$F12)))),2,0))</f>
        <v>0</v>
      </c>
      <c r="FC12" s="5" t="n">
        <f aca="false">IF(Kalender!FC12&lt;&gt;1,0,IF(AND($B12&gt;0,INDEX(Kalender!FC$68:FC$77,MAX(1,$B12))&gt;INDEX(Kalender!$B$68:$B$77,MAX(1,$B12))),1,0)+IF(OR(AND($C12&gt;0,INDEX(Kalender!FC$81:FC$110,MAX(1,$C12))&gt;INDEX(Kalender!$B$81:$B$110,MAX(1,$C12))),AND($D12&gt;0,INDEX(Kalender!FC$81:FC$110,MAX(1,$D12))&gt;INDEX(Kalender!$B$81:$B$110,MAX(1,$D12))),AND($E12&gt;0,INDEX(Kalender!FC$81:FC$110,MAX(1,$E12))&gt;INDEX(Kalender!$B$81:$B$110,MAX(1,$E12))),AND($F12&gt;0,INDEX(Kalender!FC$81:FC$110,MAX(1,$F12))&gt;INDEX(Kalender!$B$81:$B$110,MAX(1,$F12)))),2,0))</f>
        <v>0</v>
      </c>
      <c r="FD12" s="5" t="n">
        <f aca="false">IF(Kalender!FD12&lt;&gt;1,0,IF(AND($B12&gt;0,INDEX(Kalender!FD$68:FD$77,MAX(1,$B12))&gt;INDEX(Kalender!$B$68:$B$77,MAX(1,$B12))),1,0)+IF(OR(AND($C12&gt;0,INDEX(Kalender!FD$81:FD$110,MAX(1,$C12))&gt;INDEX(Kalender!$B$81:$B$110,MAX(1,$C12))),AND($D12&gt;0,INDEX(Kalender!FD$81:FD$110,MAX(1,$D12))&gt;INDEX(Kalender!$B$81:$B$110,MAX(1,$D12))),AND($E12&gt;0,INDEX(Kalender!FD$81:FD$110,MAX(1,$E12))&gt;INDEX(Kalender!$B$81:$B$110,MAX(1,$E12))),AND($F12&gt;0,INDEX(Kalender!FD$81:FD$110,MAX(1,$F12))&gt;INDEX(Kalender!$B$81:$B$110,MAX(1,$F12)))),2,0))</f>
        <v>0</v>
      </c>
      <c r="FE12" s="5" t="n">
        <f aca="false">IF(Kalender!FE12&lt;&gt;1,0,IF(AND($B12&gt;0,INDEX(Kalender!FE$68:FE$77,MAX(1,$B12))&gt;INDEX(Kalender!$B$68:$B$77,MAX(1,$B12))),1,0)+IF(OR(AND($C12&gt;0,INDEX(Kalender!FE$81:FE$110,MAX(1,$C12))&gt;INDEX(Kalender!$B$81:$B$110,MAX(1,$C12))),AND($D12&gt;0,INDEX(Kalender!FE$81:FE$110,MAX(1,$D12))&gt;INDEX(Kalender!$B$81:$B$110,MAX(1,$D12))),AND($E12&gt;0,INDEX(Kalender!FE$81:FE$110,MAX(1,$E12))&gt;INDEX(Kalender!$B$81:$B$110,MAX(1,$E12))),AND($F12&gt;0,INDEX(Kalender!FE$81:FE$110,MAX(1,$F12))&gt;INDEX(Kalender!$B$81:$B$110,MAX(1,$F12)))),2,0))</f>
        <v>0</v>
      </c>
      <c r="FF12" s="5" t="n">
        <f aca="false">IF(Kalender!FF12&lt;&gt;1,0,IF(AND($B12&gt;0,INDEX(Kalender!FF$68:FF$77,MAX(1,$B12))&gt;INDEX(Kalender!$B$68:$B$77,MAX(1,$B12))),1,0)+IF(OR(AND($C12&gt;0,INDEX(Kalender!FF$81:FF$110,MAX(1,$C12))&gt;INDEX(Kalender!$B$81:$B$110,MAX(1,$C12))),AND($D12&gt;0,INDEX(Kalender!FF$81:FF$110,MAX(1,$D12))&gt;INDEX(Kalender!$B$81:$B$110,MAX(1,$D12))),AND($E12&gt;0,INDEX(Kalender!FF$81:FF$110,MAX(1,$E12))&gt;INDEX(Kalender!$B$81:$B$110,MAX(1,$E12))),AND($F12&gt;0,INDEX(Kalender!FF$81:FF$110,MAX(1,$F12))&gt;INDEX(Kalender!$B$81:$B$110,MAX(1,$F12)))),2,0))</f>
        <v>0</v>
      </c>
      <c r="FG12" s="5" t="n">
        <f aca="false">IF(Kalender!FG12&lt;&gt;1,0,IF(AND($B12&gt;0,INDEX(Kalender!FG$68:FG$77,MAX(1,$B12))&gt;INDEX(Kalender!$B$68:$B$77,MAX(1,$B12))),1,0)+IF(OR(AND($C12&gt;0,INDEX(Kalender!FG$81:FG$110,MAX(1,$C12))&gt;INDEX(Kalender!$B$81:$B$110,MAX(1,$C12))),AND($D12&gt;0,INDEX(Kalender!FG$81:FG$110,MAX(1,$D12))&gt;INDEX(Kalender!$B$81:$B$110,MAX(1,$D12))),AND($E12&gt;0,INDEX(Kalender!FG$81:FG$110,MAX(1,$E12))&gt;INDEX(Kalender!$B$81:$B$110,MAX(1,$E12))),AND($F12&gt;0,INDEX(Kalender!FG$81:FG$110,MAX(1,$F12))&gt;INDEX(Kalender!$B$81:$B$110,MAX(1,$F12)))),2,0))</f>
        <v>0</v>
      </c>
      <c r="FH12" s="5" t="n">
        <f aca="false">IF(Kalender!FH12&lt;&gt;1,0,IF(AND($B12&gt;0,INDEX(Kalender!FH$68:FH$77,MAX(1,$B12))&gt;INDEX(Kalender!$B$68:$B$77,MAX(1,$B12))),1,0)+IF(OR(AND($C12&gt;0,INDEX(Kalender!FH$81:FH$110,MAX(1,$C12))&gt;INDEX(Kalender!$B$81:$B$110,MAX(1,$C12))),AND($D12&gt;0,INDEX(Kalender!FH$81:FH$110,MAX(1,$D12))&gt;INDEX(Kalender!$B$81:$B$110,MAX(1,$D12))),AND($E12&gt;0,INDEX(Kalender!FH$81:FH$110,MAX(1,$E12))&gt;INDEX(Kalender!$B$81:$B$110,MAX(1,$E12))),AND($F12&gt;0,INDEX(Kalender!FH$81:FH$110,MAX(1,$F12))&gt;INDEX(Kalender!$B$81:$B$110,MAX(1,$F12)))),2,0))</f>
        <v>0</v>
      </c>
      <c r="FI12" s="5" t="n">
        <f aca="false">IF(Kalender!FI12&lt;&gt;1,0,IF(AND($B12&gt;0,INDEX(Kalender!FI$68:FI$77,MAX(1,$B12))&gt;INDEX(Kalender!$B$68:$B$77,MAX(1,$B12))),1,0)+IF(OR(AND($C12&gt;0,INDEX(Kalender!FI$81:FI$110,MAX(1,$C12))&gt;INDEX(Kalender!$B$81:$B$110,MAX(1,$C12))),AND($D12&gt;0,INDEX(Kalender!FI$81:FI$110,MAX(1,$D12))&gt;INDEX(Kalender!$B$81:$B$110,MAX(1,$D12))),AND($E12&gt;0,INDEX(Kalender!FI$81:FI$110,MAX(1,$E12))&gt;INDEX(Kalender!$B$81:$B$110,MAX(1,$E12))),AND($F12&gt;0,INDEX(Kalender!FI$81:FI$110,MAX(1,$F12))&gt;INDEX(Kalender!$B$81:$B$110,MAX(1,$F12)))),2,0))</f>
        <v>0</v>
      </c>
      <c r="FJ12" s="5" t="n">
        <f aca="false">IF(Kalender!FJ12&lt;&gt;1,0,IF(AND($B12&gt;0,INDEX(Kalender!FJ$68:FJ$77,MAX(1,$B12))&gt;INDEX(Kalender!$B$68:$B$77,MAX(1,$B12))),1,0)+IF(OR(AND($C12&gt;0,INDEX(Kalender!FJ$81:FJ$110,MAX(1,$C12))&gt;INDEX(Kalender!$B$81:$B$110,MAX(1,$C12))),AND($D12&gt;0,INDEX(Kalender!FJ$81:FJ$110,MAX(1,$D12))&gt;INDEX(Kalender!$B$81:$B$110,MAX(1,$D12))),AND($E12&gt;0,INDEX(Kalender!FJ$81:FJ$110,MAX(1,$E12))&gt;INDEX(Kalender!$B$81:$B$110,MAX(1,$E12))),AND($F12&gt;0,INDEX(Kalender!FJ$81:FJ$110,MAX(1,$F12))&gt;INDEX(Kalender!$B$81:$B$110,MAX(1,$F12)))),2,0))</f>
        <v>0</v>
      </c>
      <c r="FK12" s="5" t="n">
        <f aca="false">IF(Kalender!FK12&lt;&gt;1,0,IF(AND($B12&gt;0,INDEX(Kalender!FK$68:FK$77,MAX(1,$B12))&gt;INDEX(Kalender!$B$68:$B$77,MAX(1,$B12))),1,0)+IF(OR(AND($C12&gt;0,INDEX(Kalender!FK$81:FK$110,MAX(1,$C12))&gt;INDEX(Kalender!$B$81:$B$110,MAX(1,$C12))),AND($D12&gt;0,INDEX(Kalender!FK$81:FK$110,MAX(1,$D12))&gt;INDEX(Kalender!$B$81:$B$110,MAX(1,$D12))),AND($E12&gt;0,INDEX(Kalender!FK$81:FK$110,MAX(1,$E12))&gt;INDEX(Kalender!$B$81:$B$110,MAX(1,$E12))),AND($F12&gt;0,INDEX(Kalender!FK$81:FK$110,MAX(1,$F12))&gt;INDEX(Kalender!$B$81:$B$110,MAX(1,$F12)))),2,0))</f>
        <v>0</v>
      </c>
      <c r="FL12" s="5" t="n">
        <f aca="false">IF(Kalender!FL12&lt;&gt;1,0,IF(AND($B12&gt;0,INDEX(Kalender!FL$68:FL$77,MAX(1,$B12))&gt;INDEX(Kalender!$B$68:$B$77,MAX(1,$B12))),1,0)+IF(OR(AND($C12&gt;0,INDEX(Kalender!FL$81:FL$110,MAX(1,$C12))&gt;INDEX(Kalender!$B$81:$B$110,MAX(1,$C12))),AND($D12&gt;0,INDEX(Kalender!FL$81:FL$110,MAX(1,$D12))&gt;INDEX(Kalender!$B$81:$B$110,MAX(1,$D12))),AND($E12&gt;0,INDEX(Kalender!FL$81:FL$110,MAX(1,$E12))&gt;INDEX(Kalender!$B$81:$B$110,MAX(1,$E12))),AND($F12&gt;0,INDEX(Kalender!FL$81:FL$110,MAX(1,$F12))&gt;INDEX(Kalender!$B$81:$B$110,MAX(1,$F12)))),2,0))</f>
        <v>0</v>
      </c>
      <c r="FM12" s="5" t="n">
        <f aca="false">IF(Kalender!FM12&lt;&gt;1,0,IF(AND($B12&gt;0,INDEX(Kalender!FM$68:FM$77,MAX(1,$B12))&gt;INDEX(Kalender!$B$68:$B$77,MAX(1,$B12))),1,0)+IF(OR(AND($C12&gt;0,INDEX(Kalender!FM$81:FM$110,MAX(1,$C12))&gt;INDEX(Kalender!$B$81:$B$110,MAX(1,$C12))),AND($D12&gt;0,INDEX(Kalender!FM$81:FM$110,MAX(1,$D12))&gt;INDEX(Kalender!$B$81:$B$110,MAX(1,$D12))),AND($E12&gt;0,INDEX(Kalender!FM$81:FM$110,MAX(1,$E12))&gt;INDEX(Kalender!$B$81:$B$110,MAX(1,$E12))),AND($F12&gt;0,INDEX(Kalender!FM$81:FM$110,MAX(1,$F12))&gt;INDEX(Kalender!$B$81:$B$110,MAX(1,$F12)))),2,0))</f>
        <v>0</v>
      </c>
      <c r="FN12" s="5" t="n">
        <f aca="false">IF(Kalender!FN12&lt;&gt;1,0,IF(AND($B12&gt;0,INDEX(Kalender!FN$68:FN$77,MAX(1,$B12))&gt;INDEX(Kalender!$B$68:$B$77,MAX(1,$B12))),1,0)+IF(OR(AND($C12&gt;0,INDEX(Kalender!FN$81:FN$110,MAX(1,$C12))&gt;INDEX(Kalender!$B$81:$B$110,MAX(1,$C12))),AND($D12&gt;0,INDEX(Kalender!FN$81:FN$110,MAX(1,$D12))&gt;INDEX(Kalender!$B$81:$B$110,MAX(1,$D12))),AND($E12&gt;0,INDEX(Kalender!FN$81:FN$110,MAX(1,$E12))&gt;INDEX(Kalender!$B$81:$B$110,MAX(1,$E12))),AND($F12&gt;0,INDEX(Kalender!FN$81:FN$110,MAX(1,$F12))&gt;INDEX(Kalender!$B$81:$B$110,MAX(1,$F12)))),2,0))</f>
        <v>0</v>
      </c>
      <c r="FO12" s="5" t="n">
        <f aca="false">IF(Kalender!FO12&lt;&gt;1,0,IF(AND($B12&gt;0,INDEX(Kalender!FO$68:FO$77,MAX(1,$B12))&gt;INDEX(Kalender!$B$68:$B$77,MAX(1,$B12))),1,0)+IF(OR(AND($C12&gt;0,INDEX(Kalender!FO$81:FO$110,MAX(1,$C12))&gt;INDEX(Kalender!$B$81:$B$110,MAX(1,$C12))),AND($D12&gt;0,INDEX(Kalender!FO$81:FO$110,MAX(1,$D12))&gt;INDEX(Kalender!$B$81:$B$110,MAX(1,$D12))),AND($E12&gt;0,INDEX(Kalender!FO$81:FO$110,MAX(1,$E12))&gt;INDEX(Kalender!$B$81:$B$110,MAX(1,$E12))),AND($F12&gt;0,INDEX(Kalender!FO$81:FO$110,MAX(1,$F12))&gt;INDEX(Kalender!$B$81:$B$110,MAX(1,$F12)))),2,0))</f>
        <v>0</v>
      </c>
      <c r="FP12" s="5" t="n">
        <f aca="false">IF(Kalender!FP12&lt;&gt;1,0,IF(AND($B12&gt;0,INDEX(Kalender!FP$68:FP$77,MAX(1,$B12))&gt;INDEX(Kalender!$B$68:$B$77,MAX(1,$B12))),1,0)+IF(OR(AND($C12&gt;0,INDEX(Kalender!FP$81:FP$110,MAX(1,$C12))&gt;INDEX(Kalender!$B$81:$B$110,MAX(1,$C12))),AND($D12&gt;0,INDEX(Kalender!FP$81:FP$110,MAX(1,$D12))&gt;INDEX(Kalender!$B$81:$B$110,MAX(1,$D12))),AND($E12&gt;0,INDEX(Kalender!FP$81:FP$110,MAX(1,$E12))&gt;INDEX(Kalender!$B$81:$B$110,MAX(1,$E12))),AND($F12&gt;0,INDEX(Kalender!FP$81:FP$110,MAX(1,$F12))&gt;INDEX(Kalender!$B$81:$B$110,MAX(1,$F12)))),2,0))</f>
        <v>0</v>
      </c>
      <c r="FQ12" s="5" t="n">
        <f aca="false">IF(Kalender!FQ12&lt;&gt;1,0,IF(AND($B12&gt;0,INDEX(Kalender!FQ$68:FQ$77,MAX(1,$B12))&gt;INDEX(Kalender!$B$68:$B$77,MAX(1,$B12))),1,0)+IF(OR(AND($C12&gt;0,INDEX(Kalender!FQ$81:FQ$110,MAX(1,$C12))&gt;INDEX(Kalender!$B$81:$B$110,MAX(1,$C12))),AND($D12&gt;0,INDEX(Kalender!FQ$81:FQ$110,MAX(1,$D12))&gt;INDEX(Kalender!$B$81:$B$110,MAX(1,$D12))),AND($E12&gt;0,INDEX(Kalender!FQ$81:FQ$110,MAX(1,$E12))&gt;INDEX(Kalender!$B$81:$B$110,MAX(1,$E12))),AND($F12&gt;0,INDEX(Kalender!FQ$81:FQ$110,MAX(1,$F12))&gt;INDEX(Kalender!$B$81:$B$110,MAX(1,$F12)))),2,0))</f>
        <v>0</v>
      </c>
      <c r="FR12" s="5" t="n">
        <f aca="false">IF(Kalender!FR12&lt;&gt;1,0,IF(AND($B12&gt;0,INDEX(Kalender!FR$68:FR$77,MAX(1,$B12))&gt;INDEX(Kalender!$B$68:$B$77,MAX(1,$B12))),1,0)+IF(OR(AND($C12&gt;0,INDEX(Kalender!FR$81:FR$110,MAX(1,$C12))&gt;INDEX(Kalender!$B$81:$B$110,MAX(1,$C12))),AND($D12&gt;0,INDEX(Kalender!FR$81:FR$110,MAX(1,$D12))&gt;INDEX(Kalender!$B$81:$B$110,MAX(1,$D12))),AND($E12&gt;0,INDEX(Kalender!FR$81:FR$110,MAX(1,$E12))&gt;INDEX(Kalender!$B$81:$B$110,MAX(1,$E12))),AND($F12&gt;0,INDEX(Kalender!FR$81:FR$110,MAX(1,$F12))&gt;INDEX(Kalender!$B$81:$B$110,MAX(1,$F12)))),2,0))</f>
        <v>0</v>
      </c>
      <c r="FS12" s="5" t="n">
        <f aca="false">IF(Kalender!FS12&lt;&gt;1,0,IF(AND($B12&gt;0,INDEX(Kalender!FS$68:FS$77,MAX(1,$B12))&gt;INDEX(Kalender!$B$68:$B$77,MAX(1,$B12))),1,0)+IF(OR(AND($C12&gt;0,INDEX(Kalender!FS$81:FS$110,MAX(1,$C12))&gt;INDEX(Kalender!$B$81:$B$110,MAX(1,$C12))),AND($D12&gt;0,INDEX(Kalender!FS$81:FS$110,MAX(1,$D12))&gt;INDEX(Kalender!$B$81:$B$110,MAX(1,$D12))),AND($E12&gt;0,INDEX(Kalender!FS$81:FS$110,MAX(1,$E12))&gt;INDEX(Kalender!$B$81:$B$110,MAX(1,$E12))),AND($F12&gt;0,INDEX(Kalender!FS$81:FS$110,MAX(1,$F12))&gt;INDEX(Kalender!$B$81:$B$110,MAX(1,$F12)))),2,0))</f>
        <v>0</v>
      </c>
      <c r="FT12" s="5" t="n">
        <f aca="false">IF(Kalender!FT12&lt;&gt;1,0,IF(AND($B12&gt;0,INDEX(Kalender!FT$68:FT$77,MAX(1,$B12))&gt;INDEX(Kalender!$B$68:$B$77,MAX(1,$B12))),1,0)+IF(OR(AND($C12&gt;0,INDEX(Kalender!FT$81:FT$110,MAX(1,$C12))&gt;INDEX(Kalender!$B$81:$B$110,MAX(1,$C12))),AND($D12&gt;0,INDEX(Kalender!FT$81:FT$110,MAX(1,$D12))&gt;INDEX(Kalender!$B$81:$B$110,MAX(1,$D12))),AND($E12&gt;0,INDEX(Kalender!FT$81:FT$110,MAX(1,$E12))&gt;INDEX(Kalender!$B$81:$B$110,MAX(1,$E12))),AND($F12&gt;0,INDEX(Kalender!FT$81:FT$110,MAX(1,$F12))&gt;INDEX(Kalender!$B$81:$B$110,MAX(1,$F12)))),2,0))</f>
        <v>0</v>
      </c>
      <c r="FU12" s="5" t="n">
        <f aca="false">IF(Kalender!FU12&lt;&gt;1,0,IF(AND($B12&gt;0,INDEX(Kalender!FU$68:FU$77,MAX(1,$B12))&gt;INDEX(Kalender!$B$68:$B$77,MAX(1,$B12))),1,0)+IF(OR(AND($C12&gt;0,INDEX(Kalender!FU$81:FU$110,MAX(1,$C12))&gt;INDEX(Kalender!$B$81:$B$110,MAX(1,$C12))),AND($D12&gt;0,INDEX(Kalender!FU$81:FU$110,MAX(1,$D12))&gt;INDEX(Kalender!$B$81:$B$110,MAX(1,$D12))),AND($E12&gt;0,INDEX(Kalender!FU$81:FU$110,MAX(1,$E12))&gt;INDEX(Kalender!$B$81:$B$110,MAX(1,$E12))),AND($F12&gt;0,INDEX(Kalender!FU$81:FU$110,MAX(1,$F12))&gt;INDEX(Kalender!$B$81:$B$110,MAX(1,$F12)))),2,0))</f>
        <v>0</v>
      </c>
      <c r="FV12" s="5" t="n">
        <f aca="false">IF(Kalender!FV12&lt;&gt;1,0,IF(AND($B12&gt;0,INDEX(Kalender!FV$68:FV$77,MAX(1,$B12))&gt;INDEX(Kalender!$B$68:$B$77,MAX(1,$B12))),1,0)+IF(OR(AND($C12&gt;0,INDEX(Kalender!FV$81:FV$110,MAX(1,$C12))&gt;INDEX(Kalender!$B$81:$B$110,MAX(1,$C12))),AND($D12&gt;0,INDEX(Kalender!FV$81:FV$110,MAX(1,$D12))&gt;INDEX(Kalender!$B$81:$B$110,MAX(1,$D12))),AND($E12&gt;0,INDEX(Kalender!FV$81:FV$110,MAX(1,$E12))&gt;INDEX(Kalender!$B$81:$B$110,MAX(1,$E12))),AND($F12&gt;0,INDEX(Kalender!FV$81:FV$110,MAX(1,$F12))&gt;INDEX(Kalender!$B$81:$B$110,MAX(1,$F12)))),2,0))</f>
        <v>0</v>
      </c>
      <c r="FW12" s="5" t="n">
        <f aca="false">IF(Kalender!FW12&lt;&gt;1,0,IF(AND($B12&gt;0,INDEX(Kalender!FW$68:FW$77,MAX(1,$B12))&gt;INDEX(Kalender!$B$68:$B$77,MAX(1,$B12))),1,0)+IF(OR(AND($C12&gt;0,INDEX(Kalender!FW$81:FW$110,MAX(1,$C12))&gt;INDEX(Kalender!$B$81:$B$110,MAX(1,$C12))),AND($D12&gt;0,INDEX(Kalender!FW$81:FW$110,MAX(1,$D12))&gt;INDEX(Kalender!$B$81:$B$110,MAX(1,$D12))),AND($E12&gt;0,INDEX(Kalender!FW$81:FW$110,MAX(1,$E12))&gt;INDEX(Kalender!$B$81:$B$110,MAX(1,$E12))),AND($F12&gt;0,INDEX(Kalender!FW$81:FW$110,MAX(1,$F12))&gt;INDEX(Kalender!$B$81:$B$110,MAX(1,$F12)))),2,0))</f>
        <v>0</v>
      </c>
      <c r="FX12" s="5" t="n">
        <f aca="false">IF(Kalender!FX12&lt;&gt;1,0,IF(AND($B12&gt;0,INDEX(Kalender!FX$68:FX$77,MAX(1,$B12))&gt;INDEX(Kalender!$B$68:$B$77,MAX(1,$B12))),1,0)+IF(OR(AND($C12&gt;0,INDEX(Kalender!FX$81:FX$110,MAX(1,$C12))&gt;INDEX(Kalender!$B$81:$B$110,MAX(1,$C12))),AND($D12&gt;0,INDEX(Kalender!FX$81:FX$110,MAX(1,$D12))&gt;INDEX(Kalender!$B$81:$B$110,MAX(1,$D12))),AND($E12&gt;0,INDEX(Kalender!FX$81:FX$110,MAX(1,$E12))&gt;INDEX(Kalender!$B$81:$B$110,MAX(1,$E12))),AND($F12&gt;0,INDEX(Kalender!FX$81:FX$110,MAX(1,$F12))&gt;INDEX(Kalender!$B$81:$B$110,MAX(1,$F12)))),2,0))</f>
        <v>0</v>
      </c>
      <c r="FY12" s="5" t="n">
        <f aca="false">IF(Kalender!FY12&lt;&gt;1,0,IF(AND($B12&gt;0,INDEX(Kalender!FY$68:FY$77,MAX(1,$B12))&gt;INDEX(Kalender!$B$68:$B$77,MAX(1,$B12))),1,0)+IF(OR(AND($C12&gt;0,INDEX(Kalender!FY$81:FY$110,MAX(1,$C12))&gt;INDEX(Kalender!$B$81:$B$110,MAX(1,$C12))),AND($D12&gt;0,INDEX(Kalender!FY$81:FY$110,MAX(1,$D12))&gt;INDEX(Kalender!$B$81:$B$110,MAX(1,$D12))),AND($E12&gt;0,INDEX(Kalender!FY$81:FY$110,MAX(1,$E12))&gt;INDEX(Kalender!$B$81:$B$110,MAX(1,$E12))),AND($F12&gt;0,INDEX(Kalender!FY$81:FY$110,MAX(1,$F12))&gt;INDEX(Kalender!$B$81:$B$110,MAX(1,$F12)))),2,0))</f>
        <v>0</v>
      </c>
      <c r="FZ12" s="5" t="n">
        <f aca="false">IF(Kalender!FZ12&lt;&gt;1,0,IF(AND($B12&gt;0,INDEX(Kalender!FZ$68:FZ$77,MAX(1,$B12))&gt;INDEX(Kalender!$B$68:$B$77,MAX(1,$B12))),1,0)+IF(OR(AND($C12&gt;0,INDEX(Kalender!FZ$81:FZ$110,MAX(1,$C12))&gt;INDEX(Kalender!$B$81:$B$110,MAX(1,$C12))),AND($D12&gt;0,INDEX(Kalender!FZ$81:FZ$110,MAX(1,$D12))&gt;INDEX(Kalender!$B$81:$B$110,MAX(1,$D12))),AND($E12&gt;0,INDEX(Kalender!FZ$81:FZ$110,MAX(1,$E12))&gt;INDEX(Kalender!$B$81:$B$110,MAX(1,$E12))),AND($F12&gt;0,INDEX(Kalender!FZ$81:FZ$110,MAX(1,$F12))&gt;INDEX(Kalender!$B$81:$B$110,MAX(1,$F12)))),2,0))</f>
        <v>0</v>
      </c>
      <c r="GA12" s="5" t="n">
        <f aca="false">IF(Kalender!GA12&lt;&gt;1,0,IF(AND($B12&gt;0,INDEX(Kalender!GA$68:GA$77,MAX(1,$B12))&gt;INDEX(Kalender!$B$68:$B$77,MAX(1,$B12))),1,0)+IF(OR(AND($C12&gt;0,INDEX(Kalender!GA$81:GA$110,MAX(1,$C12))&gt;INDEX(Kalender!$B$81:$B$110,MAX(1,$C12))),AND($D12&gt;0,INDEX(Kalender!GA$81:GA$110,MAX(1,$D12))&gt;INDEX(Kalender!$B$81:$B$110,MAX(1,$D12))),AND($E12&gt;0,INDEX(Kalender!GA$81:GA$110,MAX(1,$E12))&gt;INDEX(Kalender!$B$81:$B$110,MAX(1,$E12))),AND($F12&gt;0,INDEX(Kalender!GA$81:GA$110,MAX(1,$F12))&gt;INDEX(Kalender!$B$81:$B$110,MAX(1,$F12)))),2,0))</f>
        <v>0</v>
      </c>
      <c r="GB12" s="5" t="n">
        <f aca="false">IF(Kalender!GB12&lt;&gt;1,0,IF(AND($B12&gt;0,INDEX(Kalender!GB$68:GB$77,MAX(1,$B12))&gt;INDEX(Kalender!$B$68:$B$77,MAX(1,$B12))),1,0)+IF(OR(AND($C12&gt;0,INDEX(Kalender!GB$81:GB$110,MAX(1,$C12))&gt;INDEX(Kalender!$B$81:$B$110,MAX(1,$C12))),AND($D12&gt;0,INDEX(Kalender!GB$81:GB$110,MAX(1,$D12))&gt;INDEX(Kalender!$B$81:$B$110,MAX(1,$D12))),AND($E12&gt;0,INDEX(Kalender!GB$81:GB$110,MAX(1,$E12))&gt;INDEX(Kalender!$B$81:$B$110,MAX(1,$E12))),AND($F12&gt;0,INDEX(Kalender!GB$81:GB$110,MAX(1,$F12))&gt;INDEX(Kalender!$B$81:$B$110,MAX(1,$F12)))),2,0))</f>
        <v>0</v>
      </c>
      <c r="GC12" s="5" t="n">
        <f aca="false">IF(Kalender!GC12&lt;&gt;1,0,IF(AND($B12&gt;0,INDEX(Kalender!GC$68:GC$77,MAX(1,$B12))&gt;INDEX(Kalender!$B$68:$B$77,MAX(1,$B12))),1,0)+IF(OR(AND($C12&gt;0,INDEX(Kalender!GC$81:GC$110,MAX(1,$C12))&gt;INDEX(Kalender!$B$81:$B$110,MAX(1,$C12))),AND($D12&gt;0,INDEX(Kalender!GC$81:GC$110,MAX(1,$D12))&gt;INDEX(Kalender!$B$81:$B$110,MAX(1,$D12))),AND($E12&gt;0,INDEX(Kalender!GC$81:GC$110,MAX(1,$E12))&gt;INDEX(Kalender!$B$81:$B$110,MAX(1,$E12))),AND($F12&gt;0,INDEX(Kalender!GC$81:GC$110,MAX(1,$F12))&gt;INDEX(Kalender!$B$81:$B$110,MAX(1,$F12)))),2,0))</f>
        <v>0</v>
      </c>
      <c r="GD12" s="5" t="n">
        <f aca="false">IF(Kalender!GD12&lt;&gt;1,0,IF(AND($B12&gt;0,INDEX(Kalender!GD$68:GD$77,MAX(1,$B12))&gt;INDEX(Kalender!$B$68:$B$77,MAX(1,$B12))),1,0)+IF(OR(AND($C12&gt;0,INDEX(Kalender!GD$81:GD$110,MAX(1,$C12))&gt;INDEX(Kalender!$B$81:$B$110,MAX(1,$C12))),AND($D12&gt;0,INDEX(Kalender!GD$81:GD$110,MAX(1,$D12))&gt;INDEX(Kalender!$B$81:$B$110,MAX(1,$D12))),AND($E12&gt;0,INDEX(Kalender!GD$81:GD$110,MAX(1,$E12))&gt;INDEX(Kalender!$B$81:$B$110,MAX(1,$E12))),AND($F12&gt;0,INDEX(Kalender!GD$81:GD$110,MAX(1,$F12))&gt;INDEX(Kalender!$B$81:$B$110,MAX(1,$F12)))),2,0))</f>
        <v>0</v>
      </c>
      <c r="GE12" s="5" t="n">
        <f aca="false">IF(Kalender!GE12&lt;&gt;1,0,IF(AND($B12&gt;0,INDEX(Kalender!GE$68:GE$77,MAX(1,$B12))&gt;INDEX(Kalender!$B$68:$B$77,MAX(1,$B12))),1,0)+IF(OR(AND($C12&gt;0,INDEX(Kalender!GE$81:GE$110,MAX(1,$C12))&gt;INDEX(Kalender!$B$81:$B$110,MAX(1,$C12))),AND($D12&gt;0,INDEX(Kalender!GE$81:GE$110,MAX(1,$D12))&gt;INDEX(Kalender!$B$81:$B$110,MAX(1,$D12))),AND($E12&gt;0,INDEX(Kalender!GE$81:GE$110,MAX(1,$E12))&gt;INDEX(Kalender!$B$81:$B$110,MAX(1,$E12))),AND($F12&gt;0,INDEX(Kalender!GE$81:GE$110,MAX(1,$F12))&gt;INDEX(Kalender!$B$81:$B$110,MAX(1,$F12)))),2,0))</f>
        <v>0</v>
      </c>
      <c r="GF12" s="5" t="n">
        <f aca="false">IF(Kalender!GF12&lt;&gt;1,0,IF(AND($B12&gt;0,INDEX(Kalender!GF$68:GF$77,MAX(1,$B12))&gt;INDEX(Kalender!$B$68:$B$77,MAX(1,$B12))),1,0)+IF(OR(AND($C12&gt;0,INDEX(Kalender!GF$81:GF$110,MAX(1,$C12))&gt;INDEX(Kalender!$B$81:$B$110,MAX(1,$C12))),AND($D12&gt;0,INDEX(Kalender!GF$81:GF$110,MAX(1,$D12))&gt;INDEX(Kalender!$B$81:$B$110,MAX(1,$D12))),AND($E12&gt;0,INDEX(Kalender!GF$81:GF$110,MAX(1,$E12))&gt;INDEX(Kalender!$B$81:$B$110,MAX(1,$E12))),AND($F12&gt;0,INDEX(Kalender!GF$81:GF$110,MAX(1,$F12))&gt;INDEX(Kalender!$B$81:$B$110,MAX(1,$F12)))),2,0))</f>
        <v>0</v>
      </c>
      <c r="GG12" s="5" t="n">
        <f aca="false">IF(Kalender!GG12&lt;&gt;1,0,IF(AND($B12&gt;0,INDEX(Kalender!GG$68:GG$77,MAX(1,$B12))&gt;INDEX(Kalender!$B$68:$B$77,MAX(1,$B12))),1,0)+IF(OR(AND($C12&gt;0,INDEX(Kalender!GG$81:GG$110,MAX(1,$C12))&gt;INDEX(Kalender!$B$81:$B$110,MAX(1,$C12))),AND($D12&gt;0,INDEX(Kalender!GG$81:GG$110,MAX(1,$D12))&gt;INDEX(Kalender!$B$81:$B$110,MAX(1,$D12))),AND($E12&gt;0,INDEX(Kalender!GG$81:GG$110,MAX(1,$E12))&gt;INDEX(Kalender!$B$81:$B$110,MAX(1,$E12))),AND($F12&gt;0,INDEX(Kalender!GG$81:GG$110,MAX(1,$F12))&gt;INDEX(Kalender!$B$81:$B$110,MAX(1,$F12)))),2,0))</f>
        <v>0</v>
      </c>
      <c r="GH12" s="5" t="n">
        <f aca="false">IF(Kalender!GH12&lt;&gt;1,0,IF(AND($B12&gt;0,INDEX(Kalender!GH$68:GH$77,MAX(1,$B12))&gt;INDEX(Kalender!$B$68:$B$77,MAX(1,$B12))),1,0)+IF(OR(AND($C12&gt;0,INDEX(Kalender!GH$81:GH$110,MAX(1,$C12))&gt;INDEX(Kalender!$B$81:$B$110,MAX(1,$C12))),AND($D12&gt;0,INDEX(Kalender!GH$81:GH$110,MAX(1,$D12))&gt;INDEX(Kalender!$B$81:$B$110,MAX(1,$D12))),AND($E12&gt;0,INDEX(Kalender!GH$81:GH$110,MAX(1,$E12))&gt;INDEX(Kalender!$B$81:$B$110,MAX(1,$E12))),AND($F12&gt;0,INDEX(Kalender!GH$81:GH$110,MAX(1,$F12))&gt;INDEX(Kalender!$B$81:$B$110,MAX(1,$F12)))),2,0))</f>
        <v>0</v>
      </c>
      <c r="GI12" s="5" t="n">
        <f aca="false">IF(Kalender!GI12&lt;&gt;1,0,IF(AND($B12&gt;0,INDEX(Kalender!GI$68:GI$77,MAX(1,$B12))&gt;INDEX(Kalender!$B$68:$B$77,MAX(1,$B12))),1,0)+IF(OR(AND($C12&gt;0,INDEX(Kalender!GI$81:GI$110,MAX(1,$C12))&gt;INDEX(Kalender!$B$81:$B$110,MAX(1,$C12))),AND($D12&gt;0,INDEX(Kalender!GI$81:GI$110,MAX(1,$D12))&gt;INDEX(Kalender!$B$81:$B$110,MAX(1,$D12))),AND($E12&gt;0,INDEX(Kalender!GI$81:GI$110,MAX(1,$E12))&gt;INDEX(Kalender!$B$81:$B$110,MAX(1,$E12))),AND($F12&gt;0,INDEX(Kalender!GI$81:GI$110,MAX(1,$F12))&gt;INDEX(Kalender!$B$81:$B$110,MAX(1,$F12)))),2,0))</f>
        <v>0</v>
      </c>
      <c r="GJ12" s="5" t="n">
        <f aca="false">IF(Kalender!GJ12&lt;&gt;1,0,IF(AND($B12&gt;0,INDEX(Kalender!GJ$68:GJ$77,MAX(1,$B12))&gt;INDEX(Kalender!$B$68:$B$77,MAX(1,$B12))),1,0)+IF(OR(AND($C12&gt;0,INDEX(Kalender!GJ$81:GJ$110,MAX(1,$C12))&gt;INDEX(Kalender!$B$81:$B$110,MAX(1,$C12))),AND($D12&gt;0,INDEX(Kalender!GJ$81:GJ$110,MAX(1,$D12))&gt;INDEX(Kalender!$B$81:$B$110,MAX(1,$D12))),AND($E12&gt;0,INDEX(Kalender!GJ$81:GJ$110,MAX(1,$E12))&gt;INDEX(Kalender!$B$81:$B$110,MAX(1,$E12))),AND($F12&gt;0,INDEX(Kalender!GJ$81:GJ$110,MAX(1,$F12))&gt;INDEX(Kalender!$B$81:$B$110,MAX(1,$F12)))),2,0))</f>
        <v>0</v>
      </c>
      <c r="GK12" s="5" t="n">
        <f aca="false">IF(Kalender!GK12&lt;&gt;1,0,IF(AND($B12&gt;0,INDEX(Kalender!GK$68:GK$77,MAX(1,$B12))&gt;INDEX(Kalender!$B$68:$B$77,MAX(1,$B12))),1,0)+IF(OR(AND($C12&gt;0,INDEX(Kalender!GK$81:GK$110,MAX(1,$C12))&gt;INDEX(Kalender!$B$81:$B$110,MAX(1,$C12))),AND($D12&gt;0,INDEX(Kalender!GK$81:GK$110,MAX(1,$D12))&gt;INDEX(Kalender!$B$81:$B$110,MAX(1,$D12))),AND($E12&gt;0,INDEX(Kalender!GK$81:GK$110,MAX(1,$E12))&gt;INDEX(Kalender!$B$81:$B$110,MAX(1,$E12))),AND($F12&gt;0,INDEX(Kalender!GK$81:GK$110,MAX(1,$F12))&gt;INDEX(Kalender!$B$81:$B$110,MAX(1,$F12)))),2,0))</f>
        <v>0</v>
      </c>
      <c r="GL12" s="5" t="n">
        <f aca="false">IF(Kalender!GL12&lt;&gt;1,0,IF(AND($B12&gt;0,INDEX(Kalender!GL$68:GL$77,MAX(1,$B12))&gt;INDEX(Kalender!$B$68:$B$77,MAX(1,$B12))),1,0)+IF(OR(AND($C12&gt;0,INDEX(Kalender!GL$81:GL$110,MAX(1,$C12))&gt;INDEX(Kalender!$B$81:$B$110,MAX(1,$C12))),AND($D12&gt;0,INDEX(Kalender!GL$81:GL$110,MAX(1,$D12))&gt;INDEX(Kalender!$B$81:$B$110,MAX(1,$D12))),AND($E12&gt;0,INDEX(Kalender!GL$81:GL$110,MAX(1,$E12))&gt;INDEX(Kalender!$B$81:$B$110,MAX(1,$E12))),AND($F12&gt;0,INDEX(Kalender!GL$81:GL$110,MAX(1,$F12))&gt;INDEX(Kalender!$B$81:$B$110,MAX(1,$F12)))),2,0))</f>
        <v>0</v>
      </c>
      <c r="GM12" s="5" t="n">
        <f aca="false">IF(Kalender!GM12&lt;&gt;1,0,IF(AND($B12&gt;0,INDEX(Kalender!GM$68:GM$77,MAX(1,$B12))&gt;INDEX(Kalender!$B$68:$B$77,MAX(1,$B12))),1,0)+IF(OR(AND($C12&gt;0,INDEX(Kalender!GM$81:GM$110,MAX(1,$C12))&gt;INDEX(Kalender!$B$81:$B$110,MAX(1,$C12))),AND($D12&gt;0,INDEX(Kalender!GM$81:GM$110,MAX(1,$D12))&gt;INDEX(Kalender!$B$81:$B$110,MAX(1,$D12))),AND($E12&gt;0,INDEX(Kalender!GM$81:GM$110,MAX(1,$E12))&gt;INDEX(Kalender!$B$81:$B$110,MAX(1,$E12))),AND($F12&gt;0,INDEX(Kalender!GM$81:GM$110,MAX(1,$F12))&gt;INDEX(Kalender!$B$81:$B$110,MAX(1,$F12)))),2,0))</f>
        <v>0</v>
      </c>
      <c r="GN12" s="5" t="n">
        <f aca="false">IF(Kalender!GN12&lt;&gt;1,0,IF(AND($B12&gt;0,INDEX(Kalender!GN$68:GN$77,MAX(1,$B12))&gt;INDEX(Kalender!$B$68:$B$77,MAX(1,$B12))),1,0)+IF(OR(AND($C12&gt;0,INDEX(Kalender!GN$81:GN$110,MAX(1,$C12))&gt;INDEX(Kalender!$B$81:$B$110,MAX(1,$C12))),AND($D12&gt;0,INDEX(Kalender!GN$81:GN$110,MAX(1,$D12))&gt;INDEX(Kalender!$B$81:$B$110,MAX(1,$D12))),AND($E12&gt;0,INDEX(Kalender!GN$81:GN$110,MAX(1,$E12))&gt;INDEX(Kalender!$B$81:$B$110,MAX(1,$E12))),AND($F12&gt;0,INDEX(Kalender!GN$81:GN$110,MAX(1,$F12))&gt;INDEX(Kalender!$B$81:$B$110,MAX(1,$F12)))),2,0))</f>
        <v>0</v>
      </c>
      <c r="GO12" s="5" t="n">
        <f aca="false">IF(Kalender!GO12&lt;&gt;1,0,IF(AND($B12&gt;0,INDEX(Kalender!GO$68:GO$77,MAX(1,$B12))&gt;INDEX(Kalender!$B$68:$B$77,MAX(1,$B12))),1,0)+IF(OR(AND($C12&gt;0,INDEX(Kalender!GO$81:GO$110,MAX(1,$C12))&gt;INDEX(Kalender!$B$81:$B$110,MAX(1,$C12))),AND($D12&gt;0,INDEX(Kalender!GO$81:GO$110,MAX(1,$D12))&gt;INDEX(Kalender!$B$81:$B$110,MAX(1,$D12))),AND($E12&gt;0,INDEX(Kalender!GO$81:GO$110,MAX(1,$E12))&gt;INDEX(Kalender!$B$81:$B$110,MAX(1,$E12))),AND($F12&gt;0,INDEX(Kalender!GO$81:GO$110,MAX(1,$F12))&gt;INDEX(Kalender!$B$81:$B$110,MAX(1,$F12)))),2,0))</f>
        <v>0</v>
      </c>
      <c r="GP12" s="5" t="n">
        <f aca="false">IF(Kalender!GP12&lt;&gt;1,0,IF(AND($B12&gt;0,INDEX(Kalender!GP$68:GP$77,MAX(1,$B12))&gt;INDEX(Kalender!$B$68:$B$77,MAX(1,$B12))),1,0)+IF(OR(AND($C12&gt;0,INDEX(Kalender!GP$81:GP$110,MAX(1,$C12))&gt;INDEX(Kalender!$B$81:$B$110,MAX(1,$C12))),AND($D12&gt;0,INDEX(Kalender!GP$81:GP$110,MAX(1,$D12))&gt;INDEX(Kalender!$B$81:$B$110,MAX(1,$D12))),AND($E12&gt;0,INDEX(Kalender!GP$81:GP$110,MAX(1,$E12))&gt;INDEX(Kalender!$B$81:$B$110,MAX(1,$E12))),AND($F12&gt;0,INDEX(Kalender!GP$81:GP$110,MAX(1,$F12))&gt;INDEX(Kalender!$B$81:$B$110,MAX(1,$F12)))),2,0))</f>
        <v>0</v>
      </c>
      <c r="GQ12" s="5" t="n">
        <f aca="false">IF(Kalender!GQ12&lt;&gt;1,0,IF(AND($B12&gt;0,INDEX(Kalender!GQ$68:GQ$77,MAX(1,$B12))&gt;INDEX(Kalender!$B$68:$B$77,MAX(1,$B12))),1,0)+IF(OR(AND($C12&gt;0,INDEX(Kalender!GQ$81:GQ$110,MAX(1,$C12))&gt;INDEX(Kalender!$B$81:$B$110,MAX(1,$C12))),AND($D12&gt;0,INDEX(Kalender!GQ$81:GQ$110,MAX(1,$D12))&gt;INDEX(Kalender!$B$81:$B$110,MAX(1,$D12))),AND($E12&gt;0,INDEX(Kalender!GQ$81:GQ$110,MAX(1,$E12))&gt;INDEX(Kalender!$B$81:$B$110,MAX(1,$E12))),AND($F12&gt;0,INDEX(Kalender!GQ$81:GQ$110,MAX(1,$F12))&gt;INDEX(Kalender!$B$81:$B$110,MAX(1,$F12)))),2,0))</f>
        <v>0</v>
      </c>
      <c r="GR12" s="5" t="n">
        <f aca="false">IF(Kalender!GR12&lt;&gt;1,0,IF(AND($B12&gt;0,INDEX(Kalender!GR$68:GR$77,MAX(1,$B12))&gt;INDEX(Kalender!$B$68:$B$77,MAX(1,$B12))),1,0)+IF(OR(AND($C12&gt;0,INDEX(Kalender!GR$81:GR$110,MAX(1,$C12))&gt;INDEX(Kalender!$B$81:$B$110,MAX(1,$C12))),AND($D12&gt;0,INDEX(Kalender!GR$81:GR$110,MAX(1,$D12))&gt;INDEX(Kalender!$B$81:$B$110,MAX(1,$D12))),AND($E12&gt;0,INDEX(Kalender!GR$81:GR$110,MAX(1,$E12))&gt;INDEX(Kalender!$B$81:$B$110,MAX(1,$E12))),AND($F12&gt;0,INDEX(Kalender!GR$81:GR$110,MAX(1,$F12))&gt;INDEX(Kalender!$B$81:$B$110,MAX(1,$F12)))),2,0))</f>
        <v>0</v>
      </c>
      <c r="GS12" s="5" t="n">
        <f aca="false">IF(Kalender!GS12&lt;&gt;1,0,IF(AND($B12&gt;0,INDEX(Kalender!GS$68:GS$77,MAX(1,$B12))&gt;INDEX(Kalender!$B$68:$B$77,MAX(1,$B12))),1,0)+IF(OR(AND($C12&gt;0,INDEX(Kalender!GS$81:GS$110,MAX(1,$C12))&gt;INDEX(Kalender!$B$81:$B$110,MAX(1,$C12))),AND($D12&gt;0,INDEX(Kalender!GS$81:GS$110,MAX(1,$D12))&gt;INDEX(Kalender!$B$81:$B$110,MAX(1,$D12))),AND($E12&gt;0,INDEX(Kalender!GS$81:GS$110,MAX(1,$E12))&gt;INDEX(Kalender!$B$81:$B$110,MAX(1,$E12))),AND($F12&gt;0,INDEX(Kalender!GS$81:GS$110,MAX(1,$F12))&gt;INDEX(Kalender!$B$81:$B$110,MAX(1,$F12)))),2,0))</f>
        <v>0</v>
      </c>
      <c r="GT12" s="5" t="n">
        <f aca="false">IF(Kalender!GT12&lt;&gt;1,0,IF(AND($B12&gt;0,INDEX(Kalender!GT$68:GT$77,MAX(1,$B12))&gt;INDEX(Kalender!$B$68:$B$77,MAX(1,$B12))),1,0)+IF(OR(AND($C12&gt;0,INDEX(Kalender!GT$81:GT$110,MAX(1,$C12))&gt;INDEX(Kalender!$B$81:$B$110,MAX(1,$C12))),AND($D12&gt;0,INDEX(Kalender!GT$81:GT$110,MAX(1,$D12))&gt;INDEX(Kalender!$B$81:$B$110,MAX(1,$D12))),AND($E12&gt;0,INDEX(Kalender!GT$81:GT$110,MAX(1,$E12))&gt;INDEX(Kalender!$B$81:$B$110,MAX(1,$E12))),AND($F12&gt;0,INDEX(Kalender!GT$81:GT$110,MAX(1,$F12))&gt;INDEX(Kalender!$B$81:$B$110,MAX(1,$F12)))),2,0))</f>
        <v>0</v>
      </c>
      <c r="GU12" s="5" t="n">
        <f aca="false">IF(Kalender!GU12&lt;&gt;1,0,IF(AND($B12&gt;0,INDEX(Kalender!GU$68:GU$77,MAX(1,$B12))&gt;INDEX(Kalender!$B$68:$B$77,MAX(1,$B12))),1,0)+IF(OR(AND($C12&gt;0,INDEX(Kalender!GU$81:GU$110,MAX(1,$C12))&gt;INDEX(Kalender!$B$81:$B$110,MAX(1,$C12))),AND($D12&gt;0,INDEX(Kalender!GU$81:GU$110,MAX(1,$D12))&gt;INDEX(Kalender!$B$81:$B$110,MAX(1,$D12))),AND($E12&gt;0,INDEX(Kalender!GU$81:GU$110,MAX(1,$E12))&gt;INDEX(Kalender!$B$81:$B$110,MAX(1,$E12))),AND($F12&gt;0,INDEX(Kalender!GU$81:GU$110,MAX(1,$F12))&gt;INDEX(Kalender!$B$81:$B$110,MAX(1,$F12)))),2,0))</f>
        <v>0</v>
      </c>
      <c r="GV12" s="5" t="n">
        <f aca="false">IF(Kalender!GV12&lt;&gt;1,0,IF(AND($B12&gt;0,INDEX(Kalender!GV$68:GV$77,MAX(1,$B12))&gt;INDEX(Kalender!$B$68:$B$77,MAX(1,$B12))),1,0)+IF(OR(AND($C12&gt;0,INDEX(Kalender!GV$81:GV$110,MAX(1,$C12))&gt;INDEX(Kalender!$B$81:$B$110,MAX(1,$C12))),AND($D12&gt;0,INDEX(Kalender!GV$81:GV$110,MAX(1,$D12))&gt;INDEX(Kalender!$B$81:$B$110,MAX(1,$D12))),AND($E12&gt;0,INDEX(Kalender!GV$81:GV$110,MAX(1,$E12))&gt;INDEX(Kalender!$B$81:$B$110,MAX(1,$E12))),AND($F12&gt;0,INDEX(Kalender!GV$81:GV$110,MAX(1,$F12))&gt;INDEX(Kalender!$B$81:$B$110,MAX(1,$F12)))),2,0))</f>
        <v>0</v>
      </c>
      <c r="GW12" s="5" t="n">
        <f aca="false">IF(Kalender!GW12&lt;&gt;1,0,IF(AND($B12&gt;0,INDEX(Kalender!GW$68:GW$77,MAX(1,$B12))&gt;INDEX(Kalender!$B$68:$B$77,MAX(1,$B12))),1,0)+IF(OR(AND($C12&gt;0,INDEX(Kalender!GW$81:GW$110,MAX(1,$C12))&gt;INDEX(Kalender!$B$81:$B$110,MAX(1,$C12))),AND($D12&gt;0,INDEX(Kalender!GW$81:GW$110,MAX(1,$D12))&gt;INDEX(Kalender!$B$81:$B$110,MAX(1,$D12))),AND($E12&gt;0,INDEX(Kalender!GW$81:GW$110,MAX(1,$E12))&gt;INDEX(Kalender!$B$81:$B$110,MAX(1,$E12))),AND($F12&gt;0,INDEX(Kalender!GW$81:GW$110,MAX(1,$F12))&gt;INDEX(Kalender!$B$81:$B$110,MAX(1,$F12)))),2,0))</f>
        <v>0</v>
      </c>
      <c r="GX12" s="5" t="n">
        <f aca="false">IF(Kalender!GX12&lt;&gt;1,0,IF(AND($B12&gt;0,INDEX(Kalender!GX$68:GX$77,MAX(1,$B12))&gt;INDEX(Kalender!$B$68:$B$77,MAX(1,$B12))),1,0)+IF(OR(AND($C12&gt;0,INDEX(Kalender!GX$81:GX$110,MAX(1,$C12))&gt;INDEX(Kalender!$B$81:$B$110,MAX(1,$C12))),AND($D12&gt;0,INDEX(Kalender!GX$81:GX$110,MAX(1,$D12))&gt;INDEX(Kalender!$B$81:$B$110,MAX(1,$D12))),AND($E12&gt;0,INDEX(Kalender!GX$81:GX$110,MAX(1,$E12))&gt;INDEX(Kalender!$B$81:$B$110,MAX(1,$E12))),AND($F12&gt;0,INDEX(Kalender!GX$81:GX$110,MAX(1,$F12))&gt;INDEX(Kalender!$B$81:$B$110,MAX(1,$F12)))),2,0))</f>
        <v>0</v>
      </c>
      <c r="GY12" s="5" t="n">
        <f aca="false">IF(Kalender!GY12&lt;&gt;1,0,IF(AND($B12&gt;0,INDEX(Kalender!GY$68:GY$77,MAX(1,$B12))&gt;INDEX(Kalender!$B$68:$B$77,MAX(1,$B12))),1,0)+IF(OR(AND($C12&gt;0,INDEX(Kalender!GY$81:GY$110,MAX(1,$C12))&gt;INDEX(Kalender!$B$81:$B$110,MAX(1,$C12))),AND($D12&gt;0,INDEX(Kalender!GY$81:GY$110,MAX(1,$D12))&gt;INDEX(Kalender!$B$81:$B$110,MAX(1,$D12))),AND($E12&gt;0,INDEX(Kalender!GY$81:GY$110,MAX(1,$E12))&gt;INDEX(Kalender!$B$81:$B$110,MAX(1,$E12))),AND($F12&gt;0,INDEX(Kalender!GY$81:GY$110,MAX(1,$F12))&gt;INDEX(Kalender!$B$81:$B$110,MAX(1,$F12)))),2,0))</f>
        <v>0</v>
      </c>
      <c r="GZ12" s="5" t="n">
        <f aca="false">IF(Kalender!GZ12&lt;&gt;1,0,IF(AND($B12&gt;0,INDEX(Kalender!GZ$68:GZ$77,MAX(1,$B12))&gt;INDEX(Kalender!$B$68:$B$77,MAX(1,$B12))),1,0)+IF(OR(AND($C12&gt;0,INDEX(Kalender!GZ$81:GZ$110,MAX(1,$C12))&gt;INDEX(Kalender!$B$81:$B$110,MAX(1,$C12))),AND($D12&gt;0,INDEX(Kalender!GZ$81:GZ$110,MAX(1,$D12))&gt;INDEX(Kalender!$B$81:$B$110,MAX(1,$D12))),AND($E12&gt;0,INDEX(Kalender!GZ$81:GZ$110,MAX(1,$E12))&gt;INDEX(Kalender!$B$81:$B$110,MAX(1,$E12))),AND($F12&gt;0,INDEX(Kalender!GZ$81:GZ$110,MAX(1,$F12))&gt;INDEX(Kalender!$B$81:$B$110,MAX(1,$F12)))),2,0))</f>
        <v>0</v>
      </c>
      <c r="HA12" s="5" t="n">
        <f aca="false">IF(Kalender!HA12&lt;&gt;1,0,IF(AND($B12&gt;0,INDEX(Kalender!HA$68:HA$77,MAX(1,$B12))&gt;INDEX(Kalender!$B$68:$B$77,MAX(1,$B12))),1,0)+IF(OR(AND($C12&gt;0,INDEX(Kalender!HA$81:HA$110,MAX(1,$C12))&gt;INDEX(Kalender!$B$81:$B$110,MAX(1,$C12))),AND($D12&gt;0,INDEX(Kalender!HA$81:HA$110,MAX(1,$D12))&gt;INDEX(Kalender!$B$81:$B$110,MAX(1,$D12))),AND($E12&gt;0,INDEX(Kalender!HA$81:HA$110,MAX(1,$E12))&gt;INDEX(Kalender!$B$81:$B$110,MAX(1,$E12))),AND($F12&gt;0,INDEX(Kalender!HA$81:HA$110,MAX(1,$F12))&gt;INDEX(Kalender!$B$81:$B$110,MAX(1,$F12)))),2,0))</f>
        <v>0</v>
      </c>
      <c r="HB12" s="5" t="n">
        <f aca="false">IF(Kalender!HB12&lt;&gt;1,0,IF(AND($B12&gt;0,INDEX(Kalender!HB$68:HB$77,MAX(1,$B12))&gt;INDEX(Kalender!$B$68:$B$77,MAX(1,$B12))),1,0)+IF(OR(AND($C12&gt;0,INDEX(Kalender!HB$81:HB$110,MAX(1,$C12))&gt;INDEX(Kalender!$B$81:$B$110,MAX(1,$C12))),AND($D12&gt;0,INDEX(Kalender!HB$81:HB$110,MAX(1,$D12))&gt;INDEX(Kalender!$B$81:$B$110,MAX(1,$D12))),AND($E12&gt;0,INDEX(Kalender!HB$81:HB$110,MAX(1,$E12))&gt;INDEX(Kalender!$B$81:$B$110,MAX(1,$E12))),AND($F12&gt;0,INDEX(Kalender!HB$81:HB$110,MAX(1,$F12))&gt;INDEX(Kalender!$B$81:$B$110,MAX(1,$F12)))),2,0))</f>
        <v>0</v>
      </c>
      <c r="HC12" s="5" t="n">
        <f aca="false">IF(Kalender!HC12&lt;&gt;1,0,IF(AND($B12&gt;0,INDEX(Kalender!HC$68:HC$77,MAX(1,$B12))&gt;INDEX(Kalender!$B$68:$B$77,MAX(1,$B12))),1,0)+IF(OR(AND($C12&gt;0,INDEX(Kalender!HC$81:HC$110,MAX(1,$C12))&gt;INDEX(Kalender!$B$81:$B$110,MAX(1,$C12))),AND($D12&gt;0,INDEX(Kalender!HC$81:HC$110,MAX(1,$D12))&gt;INDEX(Kalender!$B$81:$B$110,MAX(1,$D12))),AND($E12&gt;0,INDEX(Kalender!HC$81:HC$110,MAX(1,$E12))&gt;INDEX(Kalender!$B$81:$B$110,MAX(1,$E12))),AND($F12&gt;0,INDEX(Kalender!HC$81:HC$110,MAX(1,$F12))&gt;INDEX(Kalender!$B$81:$B$110,MAX(1,$F12)))),2,0))</f>
        <v>0</v>
      </c>
      <c r="HD12" s="5" t="n">
        <f aca="false">IF(Kalender!HD12&lt;&gt;1,0,IF(AND($B12&gt;0,INDEX(Kalender!HD$68:HD$77,MAX(1,$B12))&gt;INDEX(Kalender!$B$68:$B$77,MAX(1,$B12))),1,0)+IF(OR(AND($C12&gt;0,INDEX(Kalender!HD$81:HD$110,MAX(1,$C12))&gt;INDEX(Kalender!$B$81:$B$110,MAX(1,$C12))),AND($D12&gt;0,INDEX(Kalender!HD$81:HD$110,MAX(1,$D12))&gt;INDEX(Kalender!$B$81:$B$110,MAX(1,$D12))),AND($E12&gt;0,INDEX(Kalender!HD$81:HD$110,MAX(1,$E12))&gt;INDEX(Kalender!$B$81:$B$110,MAX(1,$E12))),AND($F12&gt;0,INDEX(Kalender!HD$81:HD$110,MAX(1,$F12))&gt;INDEX(Kalender!$B$81:$B$110,MAX(1,$F12)))),2,0))</f>
        <v>0</v>
      </c>
      <c r="HE12" s="5" t="n">
        <f aca="false">IF(Kalender!HE12&lt;&gt;1,0,IF(AND($B12&gt;0,INDEX(Kalender!HE$68:HE$77,MAX(1,$B12))&gt;INDEX(Kalender!$B$68:$B$77,MAX(1,$B12))),1,0)+IF(OR(AND($C12&gt;0,INDEX(Kalender!HE$81:HE$110,MAX(1,$C12))&gt;INDEX(Kalender!$B$81:$B$110,MAX(1,$C12))),AND($D12&gt;0,INDEX(Kalender!HE$81:HE$110,MAX(1,$D12))&gt;INDEX(Kalender!$B$81:$B$110,MAX(1,$D12))),AND($E12&gt;0,INDEX(Kalender!HE$81:HE$110,MAX(1,$E12))&gt;INDEX(Kalender!$B$81:$B$110,MAX(1,$E12))),AND($F12&gt;0,INDEX(Kalender!HE$81:HE$110,MAX(1,$F12))&gt;INDEX(Kalender!$B$81:$B$110,MAX(1,$F12)))),2,0))</f>
        <v>0</v>
      </c>
      <c r="HF12" s="5" t="n">
        <f aca="false">IF(Kalender!HF12&lt;&gt;1,0,IF(AND($B12&gt;0,INDEX(Kalender!HF$68:HF$77,MAX(1,$B12))&gt;INDEX(Kalender!$B$68:$B$77,MAX(1,$B12))),1,0)+IF(OR(AND($C12&gt;0,INDEX(Kalender!HF$81:HF$110,MAX(1,$C12))&gt;INDEX(Kalender!$B$81:$B$110,MAX(1,$C12))),AND($D12&gt;0,INDEX(Kalender!HF$81:HF$110,MAX(1,$D12))&gt;INDEX(Kalender!$B$81:$B$110,MAX(1,$D12))),AND($E12&gt;0,INDEX(Kalender!HF$81:HF$110,MAX(1,$E12))&gt;INDEX(Kalender!$B$81:$B$110,MAX(1,$E12))),AND($F12&gt;0,INDEX(Kalender!HF$81:HF$110,MAX(1,$F12))&gt;INDEX(Kalender!$B$81:$B$110,MAX(1,$F12)))),2,0))</f>
        <v>0</v>
      </c>
      <c r="HG12" s="5" t="n">
        <f aca="false">IF(Kalender!HG12&lt;&gt;1,0,IF(AND($B12&gt;0,INDEX(Kalender!HG$68:HG$77,MAX(1,$B12))&gt;INDEX(Kalender!$B$68:$B$77,MAX(1,$B12))),1,0)+IF(OR(AND($C12&gt;0,INDEX(Kalender!HG$81:HG$110,MAX(1,$C12))&gt;INDEX(Kalender!$B$81:$B$110,MAX(1,$C12))),AND($D12&gt;0,INDEX(Kalender!HG$81:HG$110,MAX(1,$D12))&gt;INDEX(Kalender!$B$81:$B$110,MAX(1,$D12))),AND($E12&gt;0,INDEX(Kalender!HG$81:HG$110,MAX(1,$E12))&gt;INDEX(Kalender!$B$81:$B$110,MAX(1,$E12))),AND($F12&gt;0,INDEX(Kalender!HG$81:HG$110,MAX(1,$F12))&gt;INDEX(Kalender!$B$81:$B$110,MAX(1,$F12)))),2,0))</f>
        <v>0</v>
      </c>
      <c r="HH12" s="5" t="n">
        <f aca="false">IF(Kalender!HH12&lt;&gt;1,0,IF(AND($B12&gt;0,INDEX(Kalender!HH$68:HH$77,MAX(1,$B12))&gt;INDEX(Kalender!$B$68:$B$77,MAX(1,$B12))),1,0)+IF(OR(AND($C12&gt;0,INDEX(Kalender!HH$81:HH$110,MAX(1,$C12))&gt;INDEX(Kalender!$B$81:$B$110,MAX(1,$C12))),AND($D12&gt;0,INDEX(Kalender!HH$81:HH$110,MAX(1,$D12))&gt;INDEX(Kalender!$B$81:$B$110,MAX(1,$D12))),AND($E12&gt;0,INDEX(Kalender!HH$81:HH$110,MAX(1,$E12))&gt;INDEX(Kalender!$B$81:$B$110,MAX(1,$E12))),AND($F12&gt;0,INDEX(Kalender!HH$81:HH$110,MAX(1,$F12))&gt;INDEX(Kalender!$B$81:$B$110,MAX(1,$F12)))),2,0))</f>
        <v>0</v>
      </c>
      <c r="HI12" s="5" t="n">
        <f aca="false">IF(Kalender!HI12&lt;&gt;1,0,IF(AND($B12&gt;0,INDEX(Kalender!HI$68:HI$77,MAX(1,$B12))&gt;INDEX(Kalender!$B$68:$B$77,MAX(1,$B12))),1,0)+IF(OR(AND($C12&gt;0,INDEX(Kalender!HI$81:HI$110,MAX(1,$C12))&gt;INDEX(Kalender!$B$81:$B$110,MAX(1,$C12))),AND($D12&gt;0,INDEX(Kalender!HI$81:HI$110,MAX(1,$D12))&gt;INDEX(Kalender!$B$81:$B$110,MAX(1,$D12))),AND($E12&gt;0,INDEX(Kalender!HI$81:HI$110,MAX(1,$E12))&gt;INDEX(Kalender!$B$81:$B$110,MAX(1,$E12))),AND($F12&gt;0,INDEX(Kalender!HI$81:HI$110,MAX(1,$F12))&gt;INDEX(Kalender!$B$81:$B$110,MAX(1,$F12)))),2,0))</f>
        <v>0</v>
      </c>
      <c r="HJ12" s="5" t="n">
        <f aca="false">IF(Kalender!HJ12&lt;&gt;1,0,IF(AND($B12&gt;0,INDEX(Kalender!HJ$68:HJ$77,MAX(1,$B12))&gt;INDEX(Kalender!$B$68:$B$77,MAX(1,$B12))),1,0)+IF(OR(AND($C12&gt;0,INDEX(Kalender!HJ$81:HJ$110,MAX(1,$C12))&gt;INDEX(Kalender!$B$81:$B$110,MAX(1,$C12))),AND($D12&gt;0,INDEX(Kalender!HJ$81:HJ$110,MAX(1,$D12))&gt;INDEX(Kalender!$B$81:$B$110,MAX(1,$D12))),AND($E12&gt;0,INDEX(Kalender!HJ$81:HJ$110,MAX(1,$E12))&gt;INDEX(Kalender!$B$81:$B$110,MAX(1,$E12))),AND($F12&gt;0,INDEX(Kalender!HJ$81:HJ$110,MAX(1,$F12))&gt;INDEX(Kalender!$B$81:$B$110,MAX(1,$F12)))),2,0))</f>
        <v>0</v>
      </c>
      <c r="HK12" s="5" t="n">
        <f aca="false">IF(Kalender!HK12&lt;&gt;1,0,IF(AND($B12&gt;0,INDEX(Kalender!HK$68:HK$77,MAX(1,$B12))&gt;INDEX(Kalender!$B$68:$B$77,MAX(1,$B12))),1,0)+IF(OR(AND($C12&gt;0,INDEX(Kalender!HK$81:HK$110,MAX(1,$C12))&gt;INDEX(Kalender!$B$81:$B$110,MAX(1,$C12))),AND($D12&gt;0,INDEX(Kalender!HK$81:HK$110,MAX(1,$D12))&gt;INDEX(Kalender!$B$81:$B$110,MAX(1,$D12))),AND($E12&gt;0,INDEX(Kalender!HK$81:HK$110,MAX(1,$E12))&gt;INDEX(Kalender!$B$81:$B$110,MAX(1,$E12))),AND($F12&gt;0,INDEX(Kalender!HK$81:HK$110,MAX(1,$F12))&gt;INDEX(Kalender!$B$81:$B$110,MAX(1,$F12)))),2,0))</f>
        <v>0</v>
      </c>
      <c r="HL12" s="5" t="n">
        <f aca="false">IF(Kalender!HL12&lt;&gt;1,0,IF(AND($B12&gt;0,INDEX(Kalender!HL$68:HL$77,MAX(1,$B12))&gt;INDEX(Kalender!$B$68:$B$77,MAX(1,$B12))),1,0)+IF(OR(AND($C12&gt;0,INDEX(Kalender!HL$81:HL$110,MAX(1,$C12))&gt;INDEX(Kalender!$B$81:$B$110,MAX(1,$C12))),AND($D12&gt;0,INDEX(Kalender!HL$81:HL$110,MAX(1,$D12))&gt;INDEX(Kalender!$B$81:$B$110,MAX(1,$D12))),AND($E12&gt;0,INDEX(Kalender!HL$81:HL$110,MAX(1,$E12))&gt;INDEX(Kalender!$B$81:$B$110,MAX(1,$E12))),AND($F12&gt;0,INDEX(Kalender!HL$81:HL$110,MAX(1,$F12))&gt;INDEX(Kalender!$B$81:$B$110,MAX(1,$F12)))),2,0))</f>
        <v>0</v>
      </c>
      <c r="HM12" s="5" t="n">
        <f aca="false">IF(Kalender!HM12&lt;&gt;1,0,IF(AND($B12&gt;0,INDEX(Kalender!HM$68:HM$77,MAX(1,$B12))&gt;INDEX(Kalender!$B$68:$B$77,MAX(1,$B12))),1,0)+IF(OR(AND($C12&gt;0,INDEX(Kalender!HM$81:HM$110,MAX(1,$C12))&gt;INDEX(Kalender!$B$81:$B$110,MAX(1,$C12))),AND($D12&gt;0,INDEX(Kalender!HM$81:HM$110,MAX(1,$D12))&gt;INDEX(Kalender!$B$81:$B$110,MAX(1,$D12))),AND($E12&gt;0,INDEX(Kalender!HM$81:HM$110,MAX(1,$E12))&gt;INDEX(Kalender!$B$81:$B$110,MAX(1,$E12))),AND($F12&gt;0,INDEX(Kalender!HM$81:HM$110,MAX(1,$F12))&gt;INDEX(Kalender!$B$81:$B$110,MAX(1,$F12)))),2,0))</f>
        <v>0</v>
      </c>
      <c r="HN12" s="5" t="n">
        <f aca="false">IF(Kalender!HN12&lt;&gt;1,0,IF(AND($B12&gt;0,INDEX(Kalender!HN$68:HN$77,MAX(1,$B12))&gt;INDEX(Kalender!$B$68:$B$77,MAX(1,$B12))),1,0)+IF(OR(AND($C12&gt;0,INDEX(Kalender!HN$81:HN$110,MAX(1,$C12))&gt;INDEX(Kalender!$B$81:$B$110,MAX(1,$C12))),AND($D12&gt;0,INDEX(Kalender!HN$81:HN$110,MAX(1,$D12))&gt;INDEX(Kalender!$B$81:$B$110,MAX(1,$D12))),AND($E12&gt;0,INDEX(Kalender!HN$81:HN$110,MAX(1,$E12))&gt;INDEX(Kalender!$B$81:$B$110,MAX(1,$E12))),AND($F12&gt;0,INDEX(Kalender!HN$81:HN$110,MAX(1,$F12))&gt;INDEX(Kalender!$B$81:$B$110,MAX(1,$F12)))),2,0))</f>
        <v>0</v>
      </c>
      <c r="HO12" s="5" t="n">
        <f aca="false">IF(Kalender!HO12&lt;&gt;1,0,IF(AND($B12&gt;0,INDEX(Kalender!HO$68:HO$77,MAX(1,$B12))&gt;INDEX(Kalender!$B$68:$B$77,MAX(1,$B12))),1,0)+IF(OR(AND($C12&gt;0,INDEX(Kalender!HO$81:HO$110,MAX(1,$C12))&gt;INDEX(Kalender!$B$81:$B$110,MAX(1,$C12))),AND($D12&gt;0,INDEX(Kalender!HO$81:HO$110,MAX(1,$D12))&gt;INDEX(Kalender!$B$81:$B$110,MAX(1,$D12))),AND($E12&gt;0,INDEX(Kalender!HO$81:HO$110,MAX(1,$E12))&gt;INDEX(Kalender!$B$81:$B$110,MAX(1,$E12))),AND($F12&gt;0,INDEX(Kalender!HO$81:HO$110,MAX(1,$F12))&gt;INDEX(Kalender!$B$81:$B$110,MAX(1,$F12)))),2,0))</f>
        <v>0</v>
      </c>
      <c r="HP12" s="5" t="n">
        <f aca="false">IF(Kalender!HP12&lt;&gt;1,0,IF(AND($B12&gt;0,INDEX(Kalender!HP$68:HP$77,MAX(1,$B12))&gt;INDEX(Kalender!$B$68:$B$77,MAX(1,$B12))),1,0)+IF(OR(AND($C12&gt;0,INDEX(Kalender!HP$81:HP$110,MAX(1,$C12))&gt;INDEX(Kalender!$B$81:$B$110,MAX(1,$C12))),AND($D12&gt;0,INDEX(Kalender!HP$81:HP$110,MAX(1,$D12))&gt;INDEX(Kalender!$B$81:$B$110,MAX(1,$D12))),AND($E12&gt;0,INDEX(Kalender!HP$81:HP$110,MAX(1,$E12))&gt;INDEX(Kalender!$B$81:$B$110,MAX(1,$E12))),AND($F12&gt;0,INDEX(Kalender!HP$81:HP$110,MAX(1,$F12))&gt;INDEX(Kalender!$B$81:$B$110,MAX(1,$F12)))),2,0))</f>
        <v>0</v>
      </c>
      <c r="HQ12" s="5" t="n">
        <f aca="false">IF(Kalender!HQ12&lt;&gt;1,0,IF(AND($B12&gt;0,INDEX(Kalender!HQ$68:HQ$77,MAX(1,$B12))&gt;INDEX(Kalender!$B$68:$B$77,MAX(1,$B12))),1,0)+IF(OR(AND($C12&gt;0,INDEX(Kalender!HQ$81:HQ$110,MAX(1,$C12))&gt;INDEX(Kalender!$B$81:$B$110,MAX(1,$C12))),AND($D12&gt;0,INDEX(Kalender!HQ$81:HQ$110,MAX(1,$D12))&gt;INDEX(Kalender!$B$81:$B$110,MAX(1,$D12))),AND($E12&gt;0,INDEX(Kalender!HQ$81:HQ$110,MAX(1,$E12))&gt;INDEX(Kalender!$B$81:$B$110,MAX(1,$E12))),AND($F12&gt;0,INDEX(Kalender!HQ$81:HQ$110,MAX(1,$F12))&gt;INDEX(Kalender!$B$81:$B$110,MAX(1,$F12)))),2,0))</f>
        <v>0</v>
      </c>
      <c r="HR12" s="5" t="n">
        <f aca="false">IF(Kalender!HR12&lt;&gt;1,0,IF(AND($B12&gt;0,INDEX(Kalender!HR$68:HR$77,MAX(1,$B12))&gt;INDEX(Kalender!$B$68:$B$77,MAX(1,$B12))),1,0)+IF(OR(AND($C12&gt;0,INDEX(Kalender!HR$81:HR$110,MAX(1,$C12))&gt;INDEX(Kalender!$B$81:$B$110,MAX(1,$C12))),AND($D12&gt;0,INDEX(Kalender!HR$81:HR$110,MAX(1,$D12))&gt;INDEX(Kalender!$B$81:$B$110,MAX(1,$D12))),AND($E12&gt;0,INDEX(Kalender!HR$81:HR$110,MAX(1,$E12))&gt;INDEX(Kalender!$B$81:$B$110,MAX(1,$E12))),AND($F12&gt;0,INDEX(Kalender!HR$81:HR$110,MAX(1,$F12))&gt;INDEX(Kalender!$B$81:$B$110,MAX(1,$F12)))),2,0))</f>
        <v>0</v>
      </c>
      <c r="HS12" s="5" t="n">
        <f aca="false">IF(Kalender!HS12&lt;&gt;1,0,IF(AND($B12&gt;0,INDEX(Kalender!HS$68:HS$77,MAX(1,$B12))&gt;INDEX(Kalender!$B$68:$B$77,MAX(1,$B12))),1,0)+IF(OR(AND($C12&gt;0,INDEX(Kalender!HS$81:HS$110,MAX(1,$C12))&gt;INDEX(Kalender!$B$81:$B$110,MAX(1,$C12))),AND($D12&gt;0,INDEX(Kalender!HS$81:HS$110,MAX(1,$D12))&gt;INDEX(Kalender!$B$81:$B$110,MAX(1,$D12))),AND($E12&gt;0,INDEX(Kalender!HS$81:HS$110,MAX(1,$E12))&gt;INDEX(Kalender!$B$81:$B$110,MAX(1,$E12))),AND($F12&gt;0,INDEX(Kalender!HS$81:HS$110,MAX(1,$F12))&gt;INDEX(Kalender!$B$81:$B$110,MAX(1,$F12)))),2,0))</f>
        <v>0</v>
      </c>
      <c r="HT12" s="5" t="n">
        <f aca="false">IF(Kalender!HT12&lt;&gt;1,0,IF(AND($B12&gt;0,INDEX(Kalender!HT$68:HT$77,MAX(1,$B12))&gt;INDEX(Kalender!$B$68:$B$77,MAX(1,$B12))),1,0)+IF(OR(AND($C12&gt;0,INDEX(Kalender!HT$81:HT$110,MAX(1,$C12))&gt;INDEX(Kalender!$B$81:$B$110,MAX(1,$C12))),AND($D12&gt;0,INDEX(Kalender!HT$81:HT$110,MAX(1,$D12))&gt;INDEX(Kalender!$B$81:$B$110,MAX(1,$D12))),AND($E12&gt;0,INDEX(Kalender!HT$81:HT$110,MAX(1,$E12))&gt;INDEX(Kalender!$B$81:$B$110,MAX(1,$E12))),AND($F12&gt;0,INDEX(Kalender!HT$81:HT$110,MAX(1,$F12))&gt;INDEX(Kalender!$B$81:$B$110,MAX(1,$F12)))),2,0))</f>
        <v>0</v>
      </c>
      <c r="HU12" s="5" t="n">
        <f aca="false">IF(Kalender!HU12&lt;&gt;1,0,IF(AND($B12&gt;0,INDEX(Kalender!HU$68:HU$77,MAX(1,$B12))&gt;INDEX(Kalender!$B$68:$B$77,MAX(1,$B12))),1,0)+IF(OR(AND($C12&gt;0,INDEX(Kalender!HU$81:HU$110,MAX(1,$C12))&gt;INDEX(Kalender!$B$81:$B$110,MAX(1,$C12))),AND($D12&gt;0,INDEX(Kalender!HU$81:HU$110,MAX(1,$D12))&gt;INDEX(Kalender!$B$81:$B$110,MAX(1,$D12))),AND($E12&gt;0,INDEX(Kalender!HU$81:HU$110,MAX(1,$E12))&gt;INDEX(Kalender!$B$81:$B$110,MAX(1,$E12))),AND($F12&gt;0,INDEX(Kalender!HU$81:HU$110,MAX(1,$F12))&gt;INDEX(Kalender!$B$81:$B$110,MAX(1,$F12)))),2,0))</f>
        <v>0</v>
      </c>
      <c r="HV12" s="5" t="n">
        <f aca="false">IF(Kalender!HV12&lt;&gt;1,0,IF(AND($B12&gt;0,INDEX(Kalender!HV$68:HV$77,MAX(1,$B12))&gt;INDEX(Kalender!$B$68:$B$77,MAX(1,$B12))),1,0)+IF(OR(AND($C12&gt;0,INDEX(Kalender!HV$81:HV$110,MAX(1,$C12))&gt;INDEX(Kalender!$B$81:$B$110,MAX(1,$C12))),AND($D12&gt;0,INDEX(Kalender!HV$81:HV$110,MAX(1,$D12))&gt;INDEX(Kalender!$B$81:$B$110,MAX(1,$D12))),AND($E12&gt;0,INDEX(Kalender!HV$81:HV$110,MAX(1,$E12))&gt;INDEX(Kalender!$B$81:$B$110,MAX(1,$E12))),AND($F12&gt;0,INDEX(Kalender!HV$81:HV$110,MAX(1,$F12))&gt;INDEX(Kalender!$B$81:$B$110,MAX(1,$F12)))),2,0))</f>
        <v>0</v>
      </c>
      <c r="HW12" s="5" t="n">
        <f aca="false">IF(Kalender!HW12&lt;&gt;1,0,IF(AND($B12&gt;0,INDEX(Kalender!HW$68:HW$77,MAX(1,$B12))&gt;INDEX(Kalender!$B$68:$B$77,MAX(1,$B12))),1,0)+IF(OR(AND($C12&gt;0,INDEX(Kalender!HW$81:HW$110,MAX(1,$C12))&gt;INDEX(Kalender!$B$81:$B$110,MAX(1,$C12))),AND($D12&gt;0,INDEX(Kalender!HW$81:HW$110,MAX(1,$D12))&gt;INDEX(Kalender!$B$81:$B$110,MAX(1,$D12))),AND($E12&gt;0,INDEX(Kalender!HW$81:HW$110,MAX(1,$E12))&gt;INDEX(Kalender!$B$81:$B$110,MAX(1,$E12))),AND($F12&gt;0,INDEX(Kalender!HW$81:HW$110,MAX(1,$F12))&gt;INDEX(Kalender!$B$81:$B$110,MAX(1,$F12)))),2,0))</f>
        <v>0</v>
      </c>
      <c r="HX12" s="5" t="n">
        <f aca="false">IF(Kalender!HX12&lt;&gt;1,0,IF(AND($B12&gt;0,INDEX(Kalender!HX$68:HX$77,MAX(1,$B12))&gt;INDEX(Kalender!$B$68:$B$77,MAX(1,$B12))),1,0)+IF(OR(AND($C12&gt;0,INDEX(Kalender!HX$81:HX$110,MAX(1,$C12))&gt;INDEX(Kalender!$B$81:$B$110,MAX(1,$C12))),AND($D12&gt;0,INDEX(Kalender!HX$81:HX$110,MAX(1,$D12))&gt;INDEX(Kalender!$B$81:$B$110,MAX(1,$D12))),AND($E12&gt;0,INDEX(Kalender!HX$81:HX$110,MAX(1,$E12))&gt;INDEX(Kalender!$B$81:$B$110,MAX(1,$E12))),AND($F12&gt;0,INDEX(Kalender!HX$81:HX$110,MAX(1,$F12))&gt;INDEX(Kalender!$B$81:$B$110,MAX(1,$F12)))),2,0))</f>
        <v>0</v>
      </c>
      <c r="HY12" s="5" t="n">
        <f aca="false">IF(Kalender!HY12&lt;&gt;1,0,IF(AND($B12&gt;0,INDEX(Kalender!HY$68:HY$77,MAX(1,$B12))&gt;INDEX(Kalender!$B$68:$B$77,MAX(1,$B12))),1,0)+IF(OR(AND($C12&gt;0,INDEX(Kalender!HY$81:HY$110,MAX(1,$C12))&gt;INDEX(Kalender!$B$81:$B$110,MAX(1,$C12))),AND($D12&gt;0,INDEX(Kalender!HY$81:HY$110,MAX(1,$D12))&gt;INDEX(Kalender!$B$81:$B$110,MAX(1,$D12))),AND($E12&gt;0,INDEX(Kalender!HY$81:HY$110,MAX(1,$E12))&gt;INDEX(Kalender!$B$81:$B$110,MAX(1,$E12))),AND($F12&gt;0,INDEX(Kalender!HY$81:HY$110,MAX(1,$F12))&gt;INDEX(Kalender!$B$81:$B$110,MAX(1,$F12)))),2,0))</f>
        <v>0</v>
      </c>
      <c r="HZ12" s="5" t="n">
        <f aca="false">IF(Kalender!HZ12&lt;&gt;1,0,IF(AND($B12&gt;0,INDEX(Kalender!HZ$68:HZ$77,MAX(1,$B12))&gt;INDEX(Kalender!$B$68:$B$77,MAX(1,$B12))),1,0)+IF(OR(AND($C12&gt;0,INDEX(Kalender!HZ$81:HZ$110,MAX(1,$C12))&gt;INDEX(Kalender!$B$81:$B$110,MAX(1,$C12))),AND($D12&gt;0,INDEX(Kalender!HZ$81:HZ$110,MAX(1,$D12))&gt;INDEX(Kalender!$B$81:$B$110,MAX(1,$D12))),AND($E12&gt;0,INDEX(Kalender!HZ$81:HZ$110,MAX(1,$E12))&gt;INDEX(Kalender!$B$81:$B$110,MAX(1,$E12))),AND($F12&gt;0,INDEX(Kalender!HZ$81:HZ$110,MAX(1,$F12))&gt;INDEX(Kalender!$B$81:$B$110,MAX(1,$F12)))),2,0))</f>
        <v>0</v>
      </c>
      <c r="IA12" s="5" t="n">
        <f aca="false">IF(Kalender!IA12&lt;&gt;1,0,IF(AND($B12&gt;0,INDEX(Kalender!IA$68:IA$77,MAX(1,$B12))&gt;INDEX(Kalender!$B$68:$B$77,MAX(1,$B12))),1,0)+IF(OR(AND($C12&gt;0,INDEX(Kalender!IA$81:IA$110,MAX(1,$C12))&gt;INDEX(Kalender!$B$81:$B$110,MAX(1,$C12))),AND($D12&gt;0,INDEX(Kalender!IA$81:IA$110,MAX(1,$D12))&gt;INDEX(Kalender!$B$81:$B$110,MAX(1,$D12))),AND($E12&gt;0,INDEX(Kalender!IA$81:IA$110,MAX(1,$E12))&gt;INDEX(Kalender!$B$81:$B$110,MAX(1,$E12))),AND($F12&gt;0,INDEX(Kalender!IA$81:IA$110,MAX(1,$F12))&gt;INDEX(Kalender!$B$81:$B$110,MAX(1,$F12)))),2,0))</f>
        <v>0</v>
      </c>
      <c r="IB12" s="5" t="n">
        <f aca="false">IF(Kalender!IB12&lt;&gt;1,0,IF(AND($B12&gt;0,INDEX(Kalender!IB$68:IB$77,MAX(1,$B12))&gt;INDEX(Kalender!$B$68:$B$77,MAX(1,$B12))),1,0)+IF(OR(AND($C12&gt;0,INDEX(Kalender!IB$81:IB$110,MAX(1,$C12))&gt;INDEX(Kalender!$B$81:$B$110,MAX(1,$C12))),AND($D12&gt;0,INDEX(Kalender!IB$81:IB$110,MAX(1,$D12))&gt;INDEX(Kalender!$B$81:$B$110,MAX(1,$D12))),AND($E12&gt;0,INDEX(Kalender!IB$81:IB$110,MAX(1,$E12))&gt;INDEX(Kalender!$B$81:$B$110,MAX(1,$E12))),AND($F12&gt;0,INDEX(Kalender!IB$81:IB$110,MAX(1,$F12))&gt;INDEX(Kalender!$B$81:$B$110,MAX(1,$F12)))),2,0))</f>
        <v>0</v>
      </c>
      <c r="IC12" s="5" t="n">
        <f aca="false">IF(Kalender!IC12&lt;&gt;1,0,IF(AND($B12&gt;0,INDEX(Kalender!IC$68:IC$77,MAX(1,$B12))&gt;INDEX(Kalender!$B$68:$B$77,MAX(1,$B12))),1,0)+IF(OR(AND($C12&gt;0,INDEX(Kalender!IC$81:IC$110,MAX(1,$C12))&gt;INDEX(Kalender!$B$81:$B$110,MAX(1,$C12))),AND($D12&gt;0,INDEX(Kalender!IC$81:IC$110,MAX(1,$D12))&gt;INDEX(Kalender!$B$81:$B$110,MAX(1,$D12))),AND($E12&gt;0,INDEX(Kalender!IC$81:IC$110,MAX(1,$E12))&gt;INDEX(Kalender!$B$81:$B$110,MAX(1,$E12))),AND($F12&gt;0,INDEX(Kalender!IC$81:IC$110,MAX(1,$F12))&gt;INDEX(Kalender!$B$81:$B$110,MAX(1,$F12)))),2,0))</f>
        <v>0</v>
      </c>
      <c r="ID12" s="5" t="n">
        <f aca="false">IF(Kalender!ID12&lt;&gt;1,0,IF(AND($B12&gt;0,INDEX(Kalender!ID$68:ID$77,MAX(1,$B12))&gt;INDEX(Kalender!$B$68:$B$77,MAX(1,$B12))),1,0)+IF(OR(AND($C12&gt;0,INDEX(Kalender!ID$81:ID$110,MAX(1,$C12))&gt;INDEX(Kalender!$B$81:$B$110,MAX(1,$C12))),AND($D12&gt;0,INDEX(Kalender!ID$81:ID$110,MAX(1,$D12))&gt;INDEX(Kalender!$B$81:$B$110,MAX(1,$D12))),AND($E12&gt;0,INDEX(Kalender!ID$81:ID$110,MAX(1,$E12))&gt;INDEX(Kalender!$B$81:$B$110,MAX(1,$E12))),AND($F12&gt;0,INDEX(Kalender!ID$81:ID$110,MAX(1,$F12))&gt;INDEX(Kalender!$B$81:$B$110,MAX(1,$F12)))),2,0))</f>
        <v>0</v>
      </c>
      <c r="IE12" s="5" t="n">
        <f aca="false">IF(Kalender!IE12&lt;&gt;1,0,IF(AND($B12&gt;0,INDEX(Kalender!IE$68:IE$77,MAX(1,$B12))&gt;INDEX(Kalender!$B$68:$B$77,MAX(1,$B12))),1,0)+IF(OR(AND($C12&gt;0,INDEX(Kalender!IE$81:IE$110,MAX(1,$C12))&gt;INDEX(Kalender!$B$81:$B$110,MAX(1,$C12))),AND($D12&gt;0,INDEX(Kalender!IE$81:IE$110,MAX(1,$D12))&gt;INDEX(Kalender!$B$81:$B$110,MAX(1,$D12))),AND($E12&gt;0,INDEX(Kalender!IE$81:IE$110,MAX(1,$E12))&gt;INDEX(Kalender!$B$81:$B$110,MAX(1,$E12))),AND($F12&gt;0,INDEX(Kalender!IE$81:IE$110,MAX(1,$F12))&gt;INDEX(Kalender!$B$81:$B$110,MAX(1,$F12)))),2,0))</f>
        <v>0</v>
      </c>
      <c r="IF12" s="5" t="n">
        <f aca="false">IF(Kalender!IF12&lt;&gt;1,0,IF(AND($B12&gt;0,INDEX(Kalender!IF$68:IF$77,MAX(1,$B12))&gt;INDEX(Kalender!$B$68:$B$77,MAX(1,$B12))),1,0)+IF(OR(AND($C12&gt;0,INDEX(Kalender!IF$81:IF$110,MAX(1,$C12))&gt;INDEX(Kalender!$B$81:$B$110,MAX(1,$C12))),AND($D12&gt;0,INDEX(Kalender!IF$81:IF$110,MAX(1,$D12))&gt;INDEX(Kalender!$B$81:$B$110,MAX(1,$D12))),AND($E12&gt;0,INDEX(Kalender!IF$81:IF$110,MAX(1,$E12))&gt;INDEX(Kalender!$B$81:$B$110,MAX(1,$E12))),AND($F12&gt;0,INDEX(Kalender!IF$81:IF$110,MAX(1,$F12))&gt;INDEX(Kalender!$B$81:$B$110,MAX(1,$F12)))),2,0))</f>
        <v>0</v>
      </c>
      <c r="IG12" s="5" t="n">
        <f aca="false">IF(Kalender!IG12&lt;&gt;1,0,IF(AND($B12&gt;0,INDEX(Kalender!IG$68:IG$77,MAX(1,$B12))&gt;INDEX(Kalender!$B$68:$B$77,MAX(1,$B12))),1,0)+IF(OR(AND($C12&gt;0,INDEX(Kalender!IG$81:IG$110,MAX(1,$C12))&gt;INDEX(Kalender!$B$81:$B$110,MAX(1,$C12))),AND($D12&gt;0,INDEX(Kalender!IG$81:IG$110,MAX(1,$D12))&gt;INDEX(Kalender!$B$81:$B$110,MAX(1,$D12))),AND($E12&gt;0,INDEX(Kalender!IG$81:IG$110,MAX(1,$E12))&gt;INDEX(Kalender!$B$81:$B$110,MAX(1,$E12))),AND($F12&gt;0,INDEX(Kalender!IG$81:IG$110,MAX(1,$F12))&gt;INDEX(Kalender!$B$81:$B$110,MAX(1,$F12)))),2,0))</f>
        <v>0</v>
      </c>
      <c r="IH12" s="5" t="n">
        <f aca="false">IF(Kalender!IH12&lt;&gt;1,0,IF(AND($B12&gt;0,INDEX(Kalender!IH$68:IH$77,MAX(1,$B12))&gt;INDEX(Kalender!$B$68:$B$77,MAX(1,$B12))),1,0)+IF(OR(AND($C12&gt;0,INDEX(Kalender!IH$81:IH$110,MAX(1,$C12))&gt;INDEX(Kalender!$B$81:$B$110,MAX(1,$C12))),AND($D12&gt;0,INDEX(Kalender!IH$81:IH$110,MAX(1,$D12))&gt;INDEX(Kalender!$B$81:$B$110,MAX(1,$D12))),AND($E12&gt;0,INDEX(Kalender!IH$81:IH$110,MAX(1,$E12))&gt;INDEX(Kalender!$B$81:$B$110,MAX(1,$E12))),AND($F12&gt;0,INDEX(Kalender!IH$81:IH$110,MAX(1,$F12))&gt;INDEX(Kalender!$B$81:$B$110,MAX(1,$F12)))),2,0))</f>
        <v>0</v>
      </c>
      <c r="II12" s="5" t="n">
        <f aca="false">IF(Kalender!II12&lt;&gt;1,0,IF(AND($B12&gt;0,INDEX(Kalender!II$68:II$77,MAX(1,$B12))&gt;INDEX(Kalender!$B$68:$B$77,MAX(1,$B12))),1,0)+IF(OR(AND($C12&gt;0,INDEX(Kalender!II$81:II$110,MAX(1,$C12))&gt;INDEX(Kalender!$B$81:$B$110,MAX(1,$C12))),AND($D12&gt;0,INDEX(Kalender!II$81:II$110,MAX(1,$D12))&gt;INDEX(Kalender!$B$81:$B$110,MAX(1,$D12))),AND($E12&gt;0,INDEX(Kalender!II$81:II$110,MAX(1,$E12))&gt;INDEX(Kalender!$B$81:$B$110,MAX(1,$E12))),AND($F12&gt;0,INDEX(Kalender!II$81:II$110,MAX(1,$F12))&gt;INDEX(Kalender!$B$81:$B$110,MAX(1,$F12)))),2,0))</f>
        <v>0</v>
      </c>
      <c r="IJ12" s="5" t="n">
        <f aca="false">IF(Kalender!IJ12&lt;&gt;1,0,IF(AND($B12&gt;0,INDEX(Kalender!IJ$68:IJ$77,MAX(1,$B12))&gt;INDEX(Kalender!$B$68:$B$77,MAX(1,$B12))),1,0)+IF(OR(AND($C12&gt;0,INDEX(Kalender!IJ$81:IJ$110,MAX(1,$C12))&gt;INDEX(Kalender!$B$81:$B$110,MAX(1,$C12))),AND($D12&gt;0,INDEX(Kalender!IJ$81:IJ$110,MAX(1,$D12))&gt;INDEX(Kalender!$B$81:$B$110,MAX(1,$D12))),AND($E12&gt;0,INDEX(Kalender!IJ$81:IJ$110,MAX(1,$E12))&gt;INDEX(Kalender!$B$81:$B$110,MAX(1,$E12))),AND($F12&gt;0,INDEX(Kalender!IJ$81:IJ$110,MAX(1,$F12))&gt;INDEX(Kalender!$B$81:$B$110,MAX(1,$F12)))),2,0))</f>
        <v>0</v>
      </c>
      <c r="IK12" s="5" t="n">
        <f aca="false">IF(Kalender!IK12&lt;&gt;1,0,IF(AND($B12&gt;0,INDEX(Kalender!IK$68:IK$77,MAX(1,$B12))&gt;INDEX(Kalender!$B$68:$B$77,MAX(1,$B12))),1,0)+IF(OR(AND($C12&gt;0,INDEX(Kalender!IK$81:IK$110,MAX(1,$C12))&gt;INDEX(Kalender!$B$81:$B$110,MAX(1,$C12))),AND($D12&gt;0,INDEX(Kalender!IK$81:IK$110,MAX(1,$D12))&gt;INDEX(Kalender!$B$81:$B$110,MAX(1,$D12))),AND($E12&gt;0,INDEX(Kalender!IK$81:IK$110,MAX(1,$E12))&gt;INDEX(Kalender!$B$81:$B$110,MAX(1,$E12))),AND($F12&gt;0,INDEX(Kalender!IK$81:IK$110,MAX(1,$F12))&gt;INDEX(Kalender!$B$81:$B$110,MAX(1,$F12)))),2,0))</f>
        <v>0</v>
      </c>
      <c r="IL12" s="5" t="n">
        <f aca="false">IF(Kalender!IL12&lt;&gt;1,0,IF(AND($B12&gt;0,INDEX(Kalender!IL$68:IL$77,MAX(1,$B12))&gt;INDEX(Kalender!$B$68:$B$77,MAX(1,$B12))),1,0)+IF(OR(AND($C12&gt;0,INDEX(Kalender!IL$81:IL$110,MAX(1,$C12))&gt;INDEX(Kalender!$B$81:$B$110,MAX(1,$C12))),AND($D12&gt;0,INDEX(Kalender!IL$81:IL$110,MAX(1,$D12))&gt;INDEX(Kalender!$B$81:$B$110,MAX(1,$D12))),AND($E12&gt;0,INDEX(Kalender!IL$81:IL$110,MAX(1,$E12))&gt;INDEX(Kalender!$B$81:$B$110,MAX(1,$E12))),AND($F12&gt;0,INDEX(Kalender!IL$81:IL$110,MAX(1,$F12))&gt;INDEX(Kalender!$B$81:$B$110,MAX(1,$F12)))),2,0))</f>
        <v>0</v>
      </c>
      <c r="IM12" s="5" t="n">
        <f aca="false">IF(Kalender!IM12&lt;&gt;1,0,IF(AND($B12&gt;0,INDEX(Kalender!IM$68:IM$77,MAX(1,$B12))&gt;INDEX(Kalender!$B$68:$B$77,MAX(1,$B12))),1,0)+IF(OR(AND($C12&gt;0,INDEX(Kalender!IM$81:IM$110,MAX(1,$C12))&gt;INDEX(Kalender!$B$81:$B$110,MAX(1,$C12))),AND($D12&gt;0,INDEX(Kalender!IM$81:IM$110,MAX(1,$D12))&gt;INDEX(Kalender!$B$81:$B$110,MAX(1,$D12))),AND($E12&gt;0,INDEX(Kalender!IM$81:IM$110,MAX(1,$E12))&gt;INDEX(Kalender!$B$81:$B$110,MAX(1,$E12))),AND($F12&gt;0,INDEX(Kalender!IM$81:IM$110,MAX(1,$F12))&gt;INDEX(Kalender!$B$81:$B$110,MAX(1,$F12)))),2,0))</f>
        <v>0</v>
      </c>
      <c r="IN12" s="5" t="n">
        <f aca="false">IF(Kalender!IN12&lt;&gt;1,0,IF(AND($B12&gt;0,INDEX(Kalender!IN$68:IN$77,MAX(1,$B12))&gt;INDEX(Kalender!$B$68:$B$77,MAX(1,$B12))),1,0)+IF(OR(AND($C12&gt;0,INDEX(Kalender!IN$81:IN$110,MAX(1,$C12))&gt;INDEX(Kalender!$B$81:$B$110,MAX(1,$C12))),AND($D12&gt;0,INDEX(Kalender!IN$81:IN$110,MAX(1,$D12))&gt;INDEX(Kalender!$B$81:$B$110,MAX(1,$D12))),AND($E12&gt;0,INDEX(Kalender!IN$81:IN$110,MAX(1,$E12))&gt;INDEX(Kalender!$B$81:$B$110,MAX(1,$E12))),AND($F12&gt;0,INDEX(Kalender!IN$81:IN$110,MAX(1,$F12))&gt;INDEX(Kalender!$B$81:$B$110,MAX(1,$F12)))),2,0))</f>
        <v>0</v>
      </c>
      <c r="IO12" s="5" t="n">
        <f aca="false">IF(Kalender!IO12&lt;&gt;1,0,IF(AND($B12&gt;0,INDEX(Kalender!IO$68:IO$77,MAX(1,$B12))&gt;INDEX(Kalender!$B$68:$B$77,MAX(1,$B12))),1,0)+IF(OR(AND($C12&gt;0,INDEX(Kalender!IO$81:IO$110,MAX(1,$C12))&gt;INDEX(Kalender!$B$81:$B$110,MAX(1,$C12))),AND($D12&gt;0,INDEX(Kalender!IO$81:IO$110,MAX(1,$D12))&gt;INDEX(Kalender!$B$81:$B$110,MAX(1,$D12))),AND($E12&gt;0,INDEX(Kalender!IO$81:IO$110,MAX(1,$E12))&gt;INDEX(Kalender!$B$81:$B$110,MAX(1,$E12))),AND($F12&gt;0,INDEX(Kalender!IO$81:IO$110,MAX(1,$F12))&gt;INDEX(Kalender!$B$81:$B$110,MAX(1,$F12)))),2,0))</f>
        <v>0</v>
      </c>
      <c r="IP12" s="5" t="n">
        <f aca="false">IF(Kalender!IP12&lt;&gt;1,0,IF(AND($B12&gt;0,INDEX(Kalender!IP$68:IP$77,MAX(1,$B12))&gt;INDEX(Kalender!$B$68:$B$77,MAX(1,$B12))),1,0)+IF(OR(AND($C12&gt;0,INDEX(Kalender!IP$81:IP$110,MAX(1,$C12))&gt;INDEX(Kalender!$B$81:$B$110,MAX(1,$C12))),AND($D12&gt;0,INDEX(Kalender!IP$81:IP$110,MAX(1,$D12))&gt;INDEX(Kalender!$B$81:$B$110,MAX(1,$D12))),AND($E12&gt;0,INDEX(Kalender!IP$81:IP$110,MAX(1,$E12))&gt;INDEX(Kalender!$B$81:$B$110,MAX(1,$E12))),AND($F12&gt;0,INDEX(Kalender!IP$81:IP$110,MAX(1,$F12))&gt;INDEX(Kalender!$B$81:$B$110,MAX(1,$F12)))),2,0))</f>
        <v>0</v>
      </c>
      <c r="IQ12" s="5" t="n">
        <f aca="false">IF(Kalender!IQ12&lt;&gt;1,0,IF(AND($B12&gt;0,INDEX(Kalender!IQ$68:IQ$77,MAX(1,$B12))&gt;INDEX(Kalender!$B$68:$B$77,MAX(1,$B12))),1,0)+IF(OR(AND($C12&gt;0,INDEX(Kalender!IQ$81:IQ$110,MAX(1,$C12))&gt;INDEX(Kalender!$B$81:$B$110,MAX(1,$C12))),AND($D12&gt;0,INDEX(Kalender!IQ$81:IQ$110,MAX(1,$D12))&gt;INDEX(Kalender!$B$81:$B$110,MAX(1,$D12))),AND($E12&gt;0,INDEX(Kalender!IQ$81:IQ$110,MAX(1,$E12))&gt;INDEX(Kalender!$B$81:$B$110,MAX(1,$E12))),AND($F12&gt;0,INDEX(Kalender!IQ$81:IQ$110,MAX(1,$F12))&gt;INDEX(Kalender!$B$81:$B$110,MAX(1,$F12)))),2,0))</f>
        <v>0</v>
      </c>
      <c r="IR12" s="5" t="n">
        <f aca="false">IF(Kalender!IR12&lt;&gt;1,0,IF(AND($B12&gt;0,INDEX(Kalender!IR$68:IR$77,MAX(1,$B12))&gt;INDEX(Kalender!$B$68:$B$77,MAX(1,$B12))),1,0)+IF(OR(AND($C12&gt;0,INDEX(Kalender!IR$81:IR$110,MAX(1,$C12))&gt;INDEX(Kalender!$B$81:$B$110,MAX(1,$C12))),AND($D12&gt;0,INDEX(Kalender!IR$81:IR$110,MAX(1,$D12))&gt;INDEX(Kalender!$B$81:$B$110,MAX(1,$D12))),AND($E12&gt;0,INDEX(Kalender!IR$81:IR$110,MAX(1,$E12))&gt;INDEX(Kalender!$B$81:$B$110,MAX(1,$E12))),AND($F12&gt;0,INDEX(Kalender!IR$81:IR$110,MAX(1,$F12))&gt;INDEX(Kalender!$B$81:$B$110,MAX(1,$F12)))),2,0))</f>
        <v>0</v>
      </c>
      <c r="IS12" s="5" t="n">
        <f aca="false">IF(Kalender!IS12&lt;&gt;1,0,IF(AND($B12&gt;0,INDEX(Kalender!IS$68:IS$77,MAX(1,$B12))&gt;INDEX(Kalender!$B$68:$B$77,MAX(1,$B12))),1,0)+IF(OR(AND($C12&gt;0,INDEX(Kalender!IS$81:IS$110,MAX(1,$C12))&gt;INDEX(Kalender!$B$81:$B$110,MAX(1,$C12))),AND($D12&gt;0,INDEX(Kalender!IS$81:IS$110,MAX(1,$D12))&gt;INDEX(Kalender!$B$81:$B$110,MAX(1,$D12))),AND($E12&gt;0,INDEX(Kalender!IS$81:IS$110,MAX(1,$E12))&gt;INDEX(Kalender!$B$81:$B$110,MAX(1,$E12))),AND($F12&gt;0,INDEX(Kalender!IS$81:IS$110,MAX(1,$F12))&gt;INDEX(Kalender!$B$81:$B$110,MAX(1,$F12)))),2,0))</f>
        <v>0</v>
      </c>
      <c r="IT12" s="5" t="n">
        <f aca="false">IF(Kalender!IT12&lt;&gt;1,0,IF(AND($B12&gt;0,INDEX(Kalender!IT$68:IT$77,MAX(1,$B12))&gt;INDEX(Kalender!$B$68:$B$77,MAX(1,$B12))),1,0)+IF(OR(AND($C12&gt;0,INDEX(Kalender!IT$81:IT$110,MAX(1,$C12))&gt;INDEX(Kalender!$B$81:$B$110,MAX(1,$C12))),AND($D12&gt;0,INDEX(Kalender!IT$81:IT$110,MAX(1,$D12))&gt;INDEX(Kalender!$B$81:$B$110,MAX(1,$D12))),AND($E12&gt;0,INDEX(Kalender!IT$81:IT$110,MAX(1,$E12))&gt;INDEX(Kalender!$B$81:$B$110,MAX(1,$E12))),AND($F12&gt;0,INDEX(Kalender!IT$81:IT$110,MAX(1,$F12))&gt;INDEX(Kalender!$B$81:$B$110,MAX(1,$F12)))),2,0))</f>
        <v>0</v>
      </c>
      <c r="IU12" s="5" t="n">
        <f aca="false">IF(Kalender!IU12&lt;&gt;1,0,IF(AND($B12&gt;0,INDEX(Kalender!IU$68:IU$77,MAX(1,$B12))&gt;INDEX(Kalender!$B$68:$B$77,MAX(1,$B12))),1,0)+IF(OR(AND($C12&gt;0,INDEX(Kalender!IU$81:IU$110,MAX(1,$C12))&gt;INDEX(Kalender!$B$81:$B$110,MAX(1,$C12))),AND($D12&gt;0,INDEX(Kalender!IU$81:IU$110,MAX(1,$D12))&gt;INDEX(Kalender!$B$81:$B$110,MAX(1,$D12))),AND($E12&gt;0,INDEX(Kalender!IU$81:IU$110,MAX(1,$E12))&gt;INDEX(Kalender!$B$81:$B$110,MAX(1,$E12))),AND($F12&gt;0,INDEX(Kalender!IU$81:IU$110,MAX(1,$F12))&gt;INDEX(Kalender!$B$81:$B$110,MAX(1,$F12)))),2,0))</f>
        <v>0</v>
      </c>
      <c r="IV12" s="5" t="n">
        <f aca="false">IF(Kalender!IV12&lt;&gt;1,0,IF(AND($B12&gt;0,INDEX(Kalender!IV$68:IV$77,MAX(1,$B12))&gt;INDEX(Kalender!$B$68:$B$77,MAX(1,$B12))),1,0)+IF(OR(AND($C12&gt;0,INDEX(Kalender!IV$81:IV$110,MAX(1,$C12))&gt;INDEX(Kalender!$B$81:$B$110,MAX(1,$C12))),AND($D12&gt;0,INDEX(Kalender!IV$81:IV$110,MAX(1,$D12))&gt;INDEX(Kalender!$B$81:$B$110,MAX(1,$D12))),AND($E12&gt;0,INDEX(Kalender!IV$81:IV$110,MAX(1,$E12))&gt;INDEX(Kalender!$B$81:$B$110,MAX(1,$E12))),AND($F12&gt;0,INDEX(Kalender!IV$81:IV$110,MAX(1,$F12))&gt;INDEX(Kalender!$B$81:$B$110,MAX(1,$F12)))),2,0))</f>
        <v>0</v>
      </c>
      <c r="IW12" s="5" t="n">
        <f aca="false">IF(Kalender!IW12&lt;&gt;1,0,IF(AND($B12&gt;0,INDEX(Kalender!IW$68:IW$77,MAX(1,$B12))&gt;INDEX(Kalender!$B$68:$B$77,MAX(1,$B12))),1,0)+IF(OR(AND($C12&gt;0,INDEX(Kalender!IW$81:IW$110,MAX(1,$C12))&gt;INDEX(Kalender!$B$81:$B$110,MAX(1,$C12))),AND($D12&gt;0,INDEX(Kalender!IW$81:IW$110,MAX(1,$D12))&gt;INDEX(Kalender!$B$81:$B$110,MAX(1,$D12))),AND($E12&gt;0,INDEX(Kalender!IW$81:IW$110,MAX(1,$E12))&gt;INDEX(Kalender!$B$81:$B$110,MAX(1,$E12))),AND($F12&gt;0,INDEX(Kalender!IW$81:IW$110,MAX(1,$F12))&gt;INDEX(Kalender!$B$81:$B$110,MAX(1,$F12)))),2,0))</f>
        <v>0</v>
      </c>
      <c r="IX12" s="5" t="n">
        <f aca="false">IF(Kalender!IX12&lt;&gt;1,0,IF(AND($B12&gt;0,INDEX(Kalender!IX$68:IX$77,MAX(1,$B12))&gt;INDEX(Kalender!$B$68:$B$77,MAX(1,$B12))),1,0)+IF(OR(AND($C12&gt;0,INDEX(Kalender!IX$81:IX$110,MAX(1,$C12))&gt;INDEX(Kalender!$B$81:$B$110,MAX(1,$C12))),AND($D12&gt;0,INDEX(Kalender!IX$81:IX$110,MAX(1,$D12))&gt;INDEX(Kalender!$B$81:$B$110,MAX(1,$D12))),AND($E12&gt;0,INDEX(Kalender!IX$81:IX$110,MAX(1,$E12))&gt;INDEX(Kalender!$B$81:$B$110,MAX(1,$E12))),AND($F12&gt;0,INDEX(Kalender!IX$81:IX$110,MAX(1,$F12))&gt;INDEX(Kalender!$B$81:$B$110,MAX(1,$F12)))),2,0))</f>
        <v>0</v>
      </c>
      <c r="IY12" s="5" t="n">
        <f aca="false">IF(Kalender!IY12&lt;&gt;1,0,IF(AND($B12&gt;0,INDEX(Kalender!IY$68:IY$77,MAX(1,$B12))&gt;INDEX(Kalender!$B$68:$B$77,MAX(1,$B12))),1,0)+IF(OR(AND($C12&gt;0,INDEX(Kalender!IY$81:IY$110,MAX(1,$C12))&gt;INDEX(Kalender!$B$81:$B$110,MAX(1,$C12))),AND($D12&gt;0,INDEX(Kalender!IY$81:IY$110,MAX(1,$D12))&gt;INDEX(Kalender!$B$81:$B$110,MAX(1,$D12))),AND($E12&gt;0,INDEX(Kalender!IY$81:IY$110,MAX(1,$E12))&gt;INDEX(Kalender!$B$81:$B$110,MAX(1,$E12))),AND($F12&gt;0,INDEX(Kalender!IY$81:IY$110,MAX(1,$F12))&gt;INDEX(Kalender!$B$81:$B$110,MAX(1,$F12)))),2,0))</f>
        <v>0</v>
      </c>
      <c r="IZ12" s="5" t="n">
        <f aca="false">IF(Kalender!IZ12&lt;&gt;1,0,IF(AND($B12&gt;0,INDEX(Kalender!IZ$68:IZ$77,MAX(1,$B12))&gt;INDEX(Kalender!$B$68:$B$77,MAX(1,$B12))),1,0)+IF(OR(AND($C12&gt;0,INDEX(Kalender!IZ$81:IZ$110,MAX(1,$C12))&gt;INDEX(Kalender!$B$81:$B$110,MAX(1,$C12))),AND($D12&gt;0,INDEX(Kalender!IZ$81:IZ$110,MAX(1,$D12))&gt;INDEX(Kalender!$B$81:$B$110,MAX(1,$D12))),AND($E12&gt;0,INDEX(Kalender!IZ$81:IZ$110,MAX(1,$E12))&gt;INDEX(Kalender!$B$81:$B$110,MAX(1,$E12))),AND($F12&gt;0,INDEX(Kalender!IZ$81:IZ$110,MAX(1,$F12))&gt;INDEX(Kalender!$B$81:$B$110,MAX(1,$F12)))),2,0))</f>
        <v>0</v>
      </c>
      <c r="JA12" s="5" t="n">
        <f aca="false">IF(Kalender!JA12&lt;&gt;1,0,IF(AND($B12&gt;0,INDEX(Kalender!JA$68:JA$77,MAX(1,$B12))&gt;INDEX(Kalender!$B$68:$B$77,MAX(1,$B12))),1,0)+IF(OR(AND($C12&gt;0,INDEX(Kalender!JA$81:JA$110,MAX(1,$C12))&gt;INDEX(Kalender!$B$81:$B$110,MAX(1,$C12))),AND($D12&gt;0,INDEX(Kalender!JA$81:JA$110,MAX(1,$D12))&gt;INDEX(Kalender!$B$81:$B$110,MAX(1,$D12))),AND($E12&gt;0,INDEX(Kalender!JA$81:JA$110,MAX(1,$E12))&gt;INDEX(Kalender!$B$81:$B$110,MAX(1,$E12))),AND($F12&gt;0,INDEX(Kalender!JA$81:JA$110,MAX(1,$F12))&gt;INDEX(Kalender!$B$81:$B$110,MAX(1,$F12)))),2,0))</f>
        <v>0</v>
      </c>
      <c r="JB12" s="5" t="n">
        <f aca="false">IF(Kalender!JB12&lt;&gt;1,0,IF(AND($B12&gt;0,INDEX(Kalender!JB$68:JB$77,MAX(1,$B12))&gt;INDEX(Kalender!$B$68:$B$77,MAX(1,$B12))),1,0)+IF(OR(AND($C12&gt;0,INDEX(Kalender!JB$81:JB$110,MAX(1,$C12))&gt;INDEX(Kalender!$B$81:$B$110,MAX(1,$C12))),AND($D12&gt;0,INDEX(Kalender!JB$81:JB$110,MAX(1,$D12))&gt;INDEX(Kalender!$B$81:$B$110,MAX(1,$D12))),AND($E12&gt;0,INDEX(Kalender!JB$81:JB$110,MAX(1,$E12))&gt;INDEX(Kalender!$B$81:$B$110,MAX(1,$E12))),AND($F12&gt;0,INDEX(Kalender!JB$81:JB$110,MAX(1,$F12))&gt;INDEX(Kalender!$B$81:$B$110,MAX(1,$F12)))),2,0))</f>
        <v>0</v>
      </c>
      <c r="JC12" s="5" t="n">
        <f aca="false">IF(Kalender!JC12&lt;&gt;1,0,IF(AND($B12&gt;0,INDEX(Kalender!JC$68:JC$77,MAX(1,$B12))&gt;INDEX(Kalender!$B$68:$B$77,MAX(1,$B12))),1,0)+IF(OR(AND($C12&gt;0,INDEX(Kalender!JC$81:JC$110,MAX(1,$C12))&gt;INDEX(Kalender!$B$81:$B$110,MAX(1,$C12))),AND($D12&gt;0,INDEX(Kalender!JC$81:JC$110,MAX(1,$D12))&gt;INDEX(Kalender!$B$81:$B$110,MAX(1,$D12))),AND($E12&gt;0,INDEX(Kalender!JC$81:JC$110,MAX(1,$E12))&gt;INDEX(Kalender!$B$81:$B$110,MAX(1,$E12))),AND($F12&gt;0,INDEX(Kalender!JC$81:JC$110,MAX(1,$F12))&gt;INDEX(Kalender!$B$81:$B$110,MAX(1,$F12)))),2,0))</f>
        <v>0</v>
      </c>
      <c r="JD12" s="5" t="n">
        <f aca="false">IF(Kalender!JD12&lt;&gt;1,0,IF(AND($B12&gt;0,INDEX(Kalender!JD$68:JD$77,MAX(1,$B12))&gt;INDEX(Kalender!$B$68:$B$77,MAX(1,$B12))),1,0)+IF(OR(AND($C12&gt;0,INDEX(Kalender!JD$81:JD$110,MAX(1,$C12))&gt;INDEX(Kalender!$B$81:$B$110,MAX(1,$C12))),AND($D12&gt;0,INDEX(Kalender!JD$81:JD$110,MAX(1,$D12))&gt;INDEX(Kalender!$B$81:$B$110,MAX(1,$D12))),AND($E12&gt;0,INDEX(Kalender!JD$81:JD$110,MAX(1,$E12))&gt;INDEX(Kalender!$B$81:$B$110,MAX(1,$E12))),AND($F12&gt;0,INDEX(Kalender!JD$81:JD$110,MAX(1,$F12))&gt;INDEX(Kalender!$B$81:$B$110,MAX(1,$F12)))),2,0))</f>
        <v>0</v>
      </c>
      <c r="JE12" s="5" t="n">
        <f aca="false">IF(Kalender!JE12&lt;&gt;1,0,IF(AND($B12&gt;0,INDEX(Kalender!JE$68:JE$77,MAX(1,$B12))&gt;INDEX(Kalender!$B$68:$B$77,MAX(1,$B12))),1,0)+IF(OR(AND($C12&gt;0,INDEX(Kalender!JE$81:JE$110,MAX(1,$C12))&gt;INDEX(Kalender!$B$81:$B$110,MAX(1,$C12))),AND($D12&gt;0,INDEX(Kalender!JE$81:JE$110,MAX(1,$D12))&gt;INDEX(Kalender!$B$81:$B$110,MAX(1,$D12))),AND($E12&gt;0,INDEX(Kalender!JE$81:JE$110,MAX(1,$E12))&gt;INDEX(Kalender!$B$81:$B$110,MAX(1,$E12))),AND($F12&gt;0,INDEX(Kalender!JE$81:JE$110,MAX(1,$F12))&gt;INDEX(Kalender!$B$81:$B$110,MAX(1,$F12)))),2,0))</f>
        <v>0</v>
      </c>
      <c r="JF12" s="5" t="n">
        <f aca="false">IF(Kalender!JF12&lt;&gt;1,0,IF(AND($B12&gt;0,INDEX(Kalender!JF$68:JF$77,MAX(1,$B12))&gt;INDEX(Kalender!$B$68:$B$77,MAX(1,$B12))),1,0)+IF(OR(AND($C12&gt;0,INDEX(Kalender!JF$81:JF$110,MAX(1,$C12))&gt;INDEX(Kalender!$B$81:$B$110,MAX(1,$C12))),AND($D12&gt;0,INDEX(Kalender!JF$81:JF$110,MAX(1,$D12))&gt;INDEX(Kalender!$B$81:$B$110,MAX(1,$D12))),AND($E12&gt;0,INDEX(Kalender!JF$81:JF$110,MAX(1,$E12))&gt;INDEX(Kalender!$B$81:$B$110,MAX(1,$E12))),AND($F12&gt;0,INDEX(Kalender!JF$81:JF$110,MAX(1,$F12))&gt;INDEX(Kalender!$B$81:$B$110,MAX(1,$F12)))),2,0))</f>
        <v>0</v>
      </c>
      <c r="JG12" s="5" t="n">
        <f aca="false">IF(Kalender!JG12&lt;&gt;1,0,IF(AND($B12&gt;0,INDEX(Kalender!JG$68:JG$77,MAX(1,$B12))&gt;INDEX(Kalender!$B$68:$B$77,MAX(1,$B12))),1,0)+IF(OR(AND($C12&gt;0,INDEX(Kalender!JG$81:JG$110,MAX(1,$C12))&gt;INDEX(Kalender!$B$81:$B$110,MAX(1,$C12))),AND($D12&gt;0,INDEX(Kalender!JG$81:JG$110,MAX(1,$D12))&gt;INDEX(Kalender!$B$81:$B$110,MAX(1,$D12))),AND($E12&gt;0,INDEX(Kalender!JG$81:JG$110,MAX(1,$E12))&gt;INDEX(Kalender!$B$81:$B$110,MAX(1,$E12))),AND($F12&gt;0,INDEX(Kalender!JG$81:JG$110,MAX(1,$F12))&gt;INDEX(Kalender!$B$81:$B$110,MAX(1,$F12)))),2,0))</f>
        <v>0</v>
      </c>
      <c r="JH12" s="5" t="n">
        <f aca="false">IF(Kalender!JH12&lt;&gt;1,0,IF(AND($B12&gt;0,INDEX(Kalender!JH$68:JH$77,MAX(1,$B12))&gt;INDEX(Kalender!$B$68:$B$77,MAX(1,$B12))),1,0)+IF(OR(AND($C12&gt;0,INDEX(Kalender!JH$81:JH$110,MAX(1,$C12))&gt;INDEX(Kalender!$B$81:$B$110,MAX(1,$C12))),AND($D12&gt;0,INDEX(Kalender!JH$81:JH$110,MAX(1,$D12))&gt;INDEX(Kalender!$B$81:$B$110,MAX(1,$D12))),AND($E12&gt;0,INDEX(Kalender!JH$81:JH$110,MAX(1,$E12))&gt;INDEX(Kalender!$B$81:$B$110,MAX(1,$E12))),AND($F12&gt;0,INDEX(Kalender!JH$81:JH$110,MAX(1,$F12))&gt;INDEX(Kalender!$B$81:$B$110,MAX(1,$F12)))),2,0))</f>
        <v>0</v>
      </c>
      <c r="JI12" s="5" t="n">
        <f aca="false">IF(Kalender!JI12&lt;&gt;1,0,IF(AND($B12&gt;0,INDEX(Kalender!JI$68:JI$77,MAX(1,$B12))&gt;INDEX(Kalender!$B$68:$B$77,MAX(1,$B12))),1,0)+IF(OR(AND($C12&gt;0,INDEX(Kalender!JI$81:JI$110,MAX(1,$C12))&gt;INDEX(Kalender!$B$81:$B$110,MAX(1,$C12))),AND($D12&gt;0,INDEX(Kalender!JI$81:JI$110,MAX(1,$D12))&gt;INDEX(Kalender!$B$81:$B$110,MAX(1,$D12))),AND($E12&gt;0,INDEX(Kalender!JI$81:JI$110,MAX(1,$E12))&gt;INDEX(Kalender!$B$81:$B$110,MAX(1,$E12))),AND($F12&gt;0,INDEX(Kalender!JI$81:JI$110,MAX(1,$F12))&gt;INDEX(Kalender!$B$81:$B$110,MAX(1,$F12)))),2,0))</f>
        <v>0</v>
      </c>
      <c r="JJ12" s="5" t="n">
        <f aca="false">IF(Kalender!JJ12&lt;&gt;1,0,IF(AND($B12&gt;0,INDEX(Kalender!JJ$68:JJ$77,MAX(1,$B12))&gt;INDEX(Kalender!$B$68:$B$77,MAX(1,$B12))),1,0)+IF(OR(AND($C12&gt;0,INDEX(Kalender!JJ$81:JJ$110,MAX(1,$C12))&gt;INDEX(Kalender!$B$81:$B$110,MAX(1,$C12))),AND($D12&gt;0,INDEX(Kalender!JJ$81:JJ$110,MAX(1,$D12))&gt;INDEX(Kalender!$B$81:$B$110,MAX(1,$D12))),AND($E12&gt;0,INDEX(Kalender!JJ$81:JJ$110,MAX(1,$E12))&gt;INDEX(Kalender!$B$81:$B$110,MAX(1,$E12))),AND($F12&gt;0,INDEX(Kalender!JJ$81:JJ$110,MAX(1,$F12))&gt;INDEX(Kalender!$B$81:$B$110,MAX(1,$F12)))),2,0))</f>
        <v>0</v>
      </c>
      <c r="JK12" s="5" t="n">
        <f aca="false">IF(Kalender!JK12&lt;&gt;1,0,IF(AND($B12&gt;0,INDEX(Kalender!JK$68:JK$77,MAX(1,$B12))&gt;INDEX(Kalender!$B$68:$B$77,MAX(1,$B12))),1,0)+IF(OR(AND($C12&gt;0,INDEX(Kalender!JK$81:JK$110,MAX(1,$C12))&gt;INDEX(Kalender!$B$81:$B$110,MAX(1,$C12))),AND($D12&gt;0,INDEX(Kalender!JK$81:JK$110,MAX(1,$D12))&gt;INDEX(Kalender!$B$81:$B$110,MAX(1,$D12))),AND($E12&gt;0,INDEX(Kalender!JK$81:JK$110,MAX(1,$E12))&gt;INDEX(Kalender!$B$81:$B$110,MAX(1,$E12))),AND($F12&gt;0,INDEX(Kalender!JK$81:JK$110,MAX(1,$F12))&gt;INDEX(Kalender!$B$81:$B$110,MAX(1,$F12)))),2,0))</f>
        <v>0</v>
      </c>
      <c r="JL12" s="5" t="n">
        <f aca="false">IF(Kalender!JL12&lt;&gt;1,0,IF(AND($B12&gt;0,INDEX(Kalender!JL$68:JL$77,MAX(1,$B12))&gt;INDEX(Kalender!$B$68:$B$77,MAX(1,$B12))),1,0)+IF(OR(AND($C12&gt;0,INDEX(Kalender!JL$81:JL$110,MAX(1,$C12))&gt;INDEX(Kalender!$B$81:$B$110,MAX(1,$C12))),AND($D12&gt;0,INDEX(Kalender!JL$81:JL$110,MAX(1,$D12))&gt;INDEX(Kalender!$B$81:$B$110,MAX(1,$D12))),AND($E12&gt;0,INDEX(Kalender!JL$81:JL$110,MAX(1,$E12))&gt;INDEX(Kalender!$B$81:$B$110,MAX(1,$E12))),AND($F12&gt;0,INDEX(Kalender!JL$81:JL$110,MAX(1,$F12))&gt;INDEX(Kalender!$B$81:$B$110,MAX(1,$F12)))),2,0))</f>
        <v>0</v>
      </c>
      <c r="JM12" s="5" t="n">
        <f aca="false">IF(Kalender!JM12&lt;&gt;1,0,IF(AND($B12&gt;0,INDEX(Kalender!JM$68:JM$77,MAX(1,$B12))&gt;INDEX(Kalender!$B$68:$B$77,MAX(1,$B12))),1,0)+IF(OR(AND($C12&gt;0,INDEX(Kalender!JM$81:JM$110,MAX(1,$C12))&gt;INDEX(Kalender!$B$81:$B$110,MAX(1,$C12))),AND($D12&gt;0,INDEX(Kalender!JM$81:JM$110,MAX(1,$D12))&gt;INDEX(Kalender!$B$81:$B$110,MAX(1,$D12))),AND($E12&gt;0,INDEX(Kalender!JM$81:JM$110,MAX(1,$E12))&gt;INDEX(Kalender!$B$81:$B$110,MAX(1,$E12))),AND($F12&gt;0,INDEX(Kalender!JM$81:JM$110,MAX(1,$F12))&gt;INDEX(Kalender!$B$81:$B$110,MAX(1,$F12)))),2,0))</f>
        <v>0</v>
      </c>
      <c r="JN12" s="5" t="n">
        <f aca="false">IF(Kalender!JN12&lt;&gt;1,0,IF(AND($B12&gt;0,INDEX(Kalender!JN$68:JN$77,MAX(1,$B12))&gt;INDEX(Kalender!$B$68:$B$77,MAX(1,$B12))),1,0)+IF(OR(AND($C12&gt;0,INDEX(Kalender!JN$81:JN$110,MAX(1,$C12))&gt;INDEX(Kalender!$B$81:$B$110,MAX(1,$C12))),AND($D12&gt;0,INDEX(Kalender!JN$81:JN$110,MAX(1,$D12))&gt;INDEX(Kalender!$B$81:$B$110,MAX(1,$D12))),AND($E12&gt;0,INDEX(Kalender!JN$81:JN$110,MAX(1,$E12))&gt;INDEX(Kalender!$B$81:$B$110,MAX(1,$E12))),AND($F12&gt;0,INDEX(Kalender!JN$81:JN$110,MAX(1,$F12))&gt;INDEX(Kalender!$B$81:$B$110,MAX(1,$F12)))),2,0))</f>
        <v>0</v>
      </c>
      <c r="JO12" s="5" t="n">
        <f aca="false">IF(Kalender!JO12&lt;&gt;1,0,IF(AND($B12&gt;0,INDEX(Kalender!JO$68:JO$77,MAX(1,$B12))&gt;INDEX(Kalender!$B$68:$B$77,MAX(1,$B12))),1,0)+IF(OR(AND($C12&gt;0,INDEX(Kalender!JO$81:JO$110,MAX(1,$C12))&gt;INDEX(Kalender!$B$81:$B$110,MAX(1,$C12))),AND($D12&gt;0,INDEX(Kalender!JO$81:JO$110,MAX(1,$D12))&gt;INDEX(Kalender!$B$81:$B$110,MAX(1,$D12))),AND($E12&gt;0,INDEX(Kalender!JO$81:JO$110,MAX(1,$E12))&gt;INDEX(Kalender!$B$81:$B$110,MAX(1,$E12))),AND($F12&gt;0,INDEX(Kalender!JO$81:JO$110,MAX(1,$F12))&gt;INDEX(Kalender!$B$81:$B$110,MAX(1,$F12)))),2,0))</f>
        <v>0</v>
      </c>
      <c r="JP12" s="5" t="n">
        <f aca="false">IF(Kalender!JP12&lt;&gt;1,0,IF(AND($B12&gt;0,INDEX(Kalender!JP$68:JP$77,MAX(1,$B12))&gt;INDEX(Kalender!$B$68:$B$77,MAX(1,$B12))),1,0)+IF(OR(AND($C12&gt;0,INDEX(Kalender!JP$81:JP$110,MAX(1,$C12))&gt;INDEX(Kalender!$B$81:$B$110,MAX(1,$C12))),AND($D12&gt;0,INDEX(Kalender!JP$81:JP$110,MAX(1,$D12))&gt;INDEX(Kalender!$B$81:$B$110,MAX(1,$D12))),AND($E12&gt;0,INDEX(Kalender!JP$81:JP$110,MAX(1,$E12))&gt;INDEX(Kalender!$B$81:$B$110,MAX(1,$E12))),AND($F12&gt;0,INDEX(Kalender!JP$81:JP$110,MAX(1,$F12))&gt;INDEX(Kalender!$B$81:$B$110,MAX(1,$F12)))),2,0))</f>
        <v>0</v>
      </c>
      <c r="JQ12" s="5" t="n">
        <f aca="false">IF(Kalender!JQ12&lt;&gt;1,0,IF(AND($B12&gt;0,INDEX(Kalender!JQ$68:JQ$77,MAX(1,$B12))&gt;INDEX(Kalender!$B$68:$B$77,MAX(1,$B12))),1,0)+IF(OR(AND($C12&gt;0,INDEX(Kalender!JQ$81:JQ$110,MAX(1,$C12))&gt;INDEX(Kalender!$B$81:$B$110,MAX(1,$C12))),AND($D12&gt;0,INDEX(Kalender!JQ$81:JQ$110,MAX(1,$D12))&gt;INDEX(Kalender!$B$81:$B$110,MAX(1,$D12))),AND($E12&gt;0,INDEX(Kalender!JQ$81:JQ$110,MAX(1,$E12))&gt;INDEX(Kalender!$B$81:$B$110,MAX(1,$E12))),AND($F12&gt;0,INDEX(Kalender!JQ$81:JQ$110,MAX(1,$F12))&gt;INDEX(Kalender!$B$81:$B$110,MAX(1,$F12)))),2,0))</f>
        <v>0</v>
      </c>
      <c r="JR12" s="5" t="n">
        <f aca="false">IF(Kalender!JR12&lt;&gt;1,0,IF(AND($B12&gt;0,INDEX(Kalender!JR$68:JR$77,MAX(1,$B12))&gt;INDEX(Kalender!$B$68:$B$77,MAX(1,$B12))),1,0)+IF(OR(AND($C12&gt;0,INDEX(Kalender!JR$81:JR$110,MAX(1,$C12))&gt;INDEX(Kalender!$B$81:$B$110,MAX(1,$C12))),AND($D12&gt;0,INDEX(Kalender!JR$81:JR$110,MAX(1,$D12))&gt;INDEX(Kalender!$B$81:$B$110,MAX(1,$D12))),AND($E12&gt;0,INDEX(Kalender!JR$81:JR$110,MAX(1,$E12))&gt;INDEX(Kalender!$B$81:$B$110,MAX(1,$E12))),AND($F12&gt;0,INDEX(Kalender!JR$81:JR$110,MAX(1,$F12))&gt;INDEX(Kalender!$B$81:$B$110,MAX(1,$F12)))),2,0))</f>
        <v>0</v>
      </c>
      <c r="JS12" s="5" t="n">
        <f aca="false">IF(Kalender!JS12&lt;&gt;1,0,IF(AND($B12&gt;0,INDEX(Kalender!JS$68:JS$77,MAX(1,$B12))&gt;INDEX(Kalender!$B$68:$B$77,MAX(1,$B12))),1,0)+IF(OR(AND($C12&gt;0,INDEX(Kalender!JS$81:JS$110,MAX(1,$C12))&gt;INDEX(Kalender!$B$81:$B$110,MAX(1,$C12))),AND($D12&gt;0,INDEX(Kalender!JS$81:JS$110,MAX(1,$D12))&gt;INDEX(Kalender!$B$81:$B$110,MAX(1,$D12))),AND($E12&gt;0,INDEX(Kalender!JS$81:JS$110,MAX(1,$E12))&gt;INDEX(Kalender!$B$81:$B$110,MAX(1,$E12))),AND($F12&gt;0,INDEX(Kalender!JS$81:JS$110,MAX(1,$F12))&gt;INDEX(Kalender!$B$81:$B$110,MAX(1,$F12)))),2,0))</f>
        <v>0</v>
      </c>
      <c r="JT12" s="5" t="n">
        <f aca="false">IF(Kalender!JT12&lt;&gt;1,0,IF(AND($B12&gt;0,INDEX(Kalender!JT$68:JT$77,MAX(1,$B12))&gt;INDEX(Kalender!$B$68:$B$77,MAX(1,$B12))),1,0)+IF(OR(AND($C12&gt;0,INDEX(Kalender!JT$81:JT$110,MAX(1,$C12))&gt;INDEX(Kalender!$B$81:$B$110,MAX(1,$C12))),AND($D12&gt;0,INDEX(Kalender!JT$81:JT$110,MAX(1,$D12))&gt;INDEX(Kalender!$B$81:$B$110,MAX(1,$D12))),AND($E12&gt;0,INDEX(Kalender!JT$81:JT$110,MAX(1,$E12))&gt;INDEX(Kalender!$B$81:$B$110,MAX(1,$E12))),AND($F12&gt;0,INDEX(Kalender!JT$81:JT$110,MAX(1,$F12))&gt;INDEX(Kalender!$B$81:$B$110,MAX(1,$F12)))),2,0))</f>
        <v>0</v>
      </c>
      <c r="JU12" s="5" t="n">
        <f aca="false">IF(Kalender!JU12&lt;&gt;1,0,IF(AND($B12&gt;0,INDEX(Kalender!JU$68:JU$77,MAX(1,$B12))&gt;INDEX(Kalender!$B$68:$B$77,MAX(1,$B12))),1,0)+IF(OR(AND($C12&gt;0,INDEX(Kalender!JU$81:JU$110,MAX(1,$C12))&gt;INDEX(Kalender!$B$81:$B$110,MAX(1,$C12))),AND($D12&gt;0,INDEX(Kalender!JU$81:JU$110,MAX(1,$D12))&gt;INDEX(Kalender!$B$81:$B$110,MAX(1,$D12))),AND($E12&gt;0,INDEX(Kalender!JU$81:JU$110,MAX(1,$E12))&gt;INDEX(Kalender!$B$81:$B$110,MAX(1,$E12))),AND($F12&gt;0,INDEX(Kalender!JU$81:JU$110,MAX(1,$F12))&gt;INDEX(Kalender!$B$81:$B$110,MAX(1,$F12)))),2,0))</f>
        <v>0</v>
      </c>
      <c r="JV12" s="5" t="n">
        <f aca="false">IF(Kalender!JV12&lt;&gt;1,0,IF(AND($B12&gt;0,INDEX(Kalender!JV$68:JV$77,MAX(1,$B12))&gt;INDEX(Kalender!$B$68:$B$77,MAX(1,$B12))),1,0)+IF(OR(AND($C12&gt;0,INDEX(Kalender!JV$81:JV$110,MAX(1,$C12))&gt;INDEX(Kalender!$B$81:$B$110,MAX(1,$C12))),AND($D12&gt;0,INDEX(Kalender!JV$81:JV$110,MAX(1,$D12))&gt;INDEX(Kalender!$B$81:$B$110,MAX(1,$D12))),AND($E12&gt;0,INDEX(Kalender!JV$81:JV$110,MAX(1,$E12))&gt;INDEX(Kalender!$B$81:$B$110,MAX(1,$E12))),AND($F12&gt;0,INDEX(Kalender!JV$81:JV$110,MAX(1,$F12))&gt;INDEX(Kalender!$B$81:$B$110,MAX(1,$F12)))),2,0))</f>
        <v>0</v>
      </c>
      <c r="JW12" s="5" t="n">
        <f aca="false">IF(Kalender!JW12&lt;&gt;1,0,IF(AND($B12&gt;0,INDEX(Kalender!JW$68:JW$77,MAX(1,$B12))&gt;INDEX(Kalender!$B$68:$B$77,MAX(1,$B12))),1,0)+IF(OR(AND($C12&gt;0,INDEX(Kalender!JW$81:JW$110,MAX(1,$C12))&gt;INDEX(Kalender!$B$81:$B$110,MAX(1,$C12))),AND($D12&gt;0,INDEX(Kalender!JW$81:JW$110,MAX(1,$D12))&gt;INDEX(Kalender!$B$81:$B$110,MAX(1,$D12))),AND($E12&gt;0,INDEX(Kalender!JW$81:JW$110,MAX(1,$E12))&gt;INDEX(Kalender!$B$81:$B$110,MAX(1,$E12))),AND($F12&gt;0,INDEX(Kalender!JW$81:JW$110,MAX(1,$F12))&gt;INDEX(Kalender!$B$81:$B$110,MAX(1,$F12)))),2,0))</f>
        <v>0</v>
      </c>
      <c r="JX12" s="5" t="n">
        <f aca="false">IF(Kalender!JX12&lt;&gt;1,0,IF(AND($B12&gt;0,INDEX(Kalender!JX$68:JX$77,MAX(1,$B12))&gt;INDEX(Kalender!$B$68:$B$77,MAX(1,$B12))),1,0)+IF(OR(AND($C12&gt;0,INDEX(Kalender!JX$81:JX$110,MAX(1,$C12))&gt;INDEX(Kalender!$B$81:$B$110,MAX(1,$C12))),AND($D12&gt;0,INDEX(Kalender!JX$81:JX$110,MAX(1,$D12))&gt;INDEX(Kalender!$B$81:$B$110,MAX(1,$D12))),AND($E12&gt;0,INDEX(Kalender!JX$81:JX$110,MAX(1,$E12))&gt;INDEX(Kalender!$B$81:$B$110,MAX(1,$E12))),AND($F12&gt;0,INDEX(Kalender!JX$81:JX$110,MAX(1,$F12))&gt;INDEX(Kalender!$B$81:$B$110,MAX(1,$F12)))),2,0))</f>
        <v>0</v>
      </c>
      <c r="JY12" s="5" t="n">
        <f aca="false">IF(Kalender!JY12&lt;&gt;1,0,IF(AND($B12&gt;0,INDEX(Kalender!JY$68:JY$77,MAX(1,$B12))&gt;INDEX(Kalender!$B$68:$B$77,MAX(1,$B12))),1,0)+IF(OR(AND($C12&gt;0,INDEX(Kalender!JY$81:JY$110,MAX(1,$C12))&gt;INDEX(Kalender!$B$81:$B$110,MAX(1,$C12))),AND($D12&gt;0,INDEX(Kalender!JY$81:JY$110,MAX(1,$D12))&gt;INDEX(Kalender!$B$81:$B$110,MAX(1,$D12))),AND($E12&gt;0,INDEX(Kalender!JY$81:JY$110,MAX(1,$E12))&gt;INDEX(Kalender!$B$81:$B$110,MAX(1,$E12))),AND($F12&gt;0,INDEX(Kalender!JY$81:JY$110,MAX(1,$F12))&gt;INDEX(Kalender!$B$81:$B$110,MAX(1,$F12)))),2,0))</f>
        <v>0</v>
      </c>
      <c r="JZ12" s="5" t="n">
        <f aca="false">IF(Kalender!JZ12&lt;&gt;1,0,IF(AND($B12&gt;0,INDEX(Kalender!JZ$68:JZ$77,MAX(1,$B12))&gt;INDEX(Kalender!$B$68:$B$77,MAX(1,$B12))),1,0)+IF(OR(AND($C12&gt;0,INDEX(Kalender!JZ$81:JZ$110,MAX(1,$C12))&gt;INDEX(Kalender!$B$81:$B$110,MAX(1,$C12))),AND($D12&gt;0,INDEX(Kalender!JZ$81:JZ$110,MAX(1,$D12))&gt;INDEX(Kalender!$B$81:$B$110,MAX(1,$D12))),AND($E12&gt;0,INDEX(Kalender!JZ$81:JZ$110,MAX(1,$E12))&gt;INDEX(Kalender!$B$81:$B$110,MAX(1,$E12))),AND($F12&gt;0,INDEX(Kalender!JZ$81:JZ$110,MAX(1,$F12))&gt;INDEX(Kalender!$B$81:$B$110,MAX(1,$F12)))),2,0))</f>
        <v>0</v>
      </c>
      <c r="KA12" s="5" t="n">
        <f aca="false">IF(Kalender!KA12&lt;&gt;1,0,IF(AND($B12&gt;0,INDEX(Kalender!KA$68:KA$77,MAX(1,$B12))&gt;INDEX(Kalender!$B$68:$B$77,MAX(1,$B12))),1,0)+IF(OR(AND($C12&gt;0,INDEX(Kalender!KA$81:KA$110,MAX(1,$C12))&gt;INDEX(Kalender!$B$81:$B$110,MAX(1,$C12))),AND($D12&gt;0,INDEX(Kalender!KA$81:KA$110,MAX(1,$D12))&gt;INDEX(Kalender!$B$81:$B$110,MAX(1,$D12))),AND($E12&gt;0,INDEX(Kalender!KA$81:KA$110,MAX(1,$E12))&gt;INDEX(Kalender!$B$81:$B$110,MAX(1,$E12))),AND($F12&gt;0,INDEX(Kalender!KA$81:KA$110,MAX(1,$F12))&gt;INDEX(Kalender!$B$81:$B$110,MAX(1,$F12)))),2,0))</f>
        <v>0</v>
      </c>
      <c r="KB12" s="5" t="n">
        <f aca="false">IF(Kalender!KB12&lt;&gt;1,0,IF(AND($B12&gt;0,INDEX(Kalender!KB$68:KB$77,MAX(1,$B12))&gt;INDEX(Kalender!$B$68:$B$77,MAX(1,$B12))),1,0)+IF(OR(AND($C12&gt;0,INDEX(Kalender!KB$81:KB$110,MAX(1,$C12))&gt;INDEX(Kalender!$B$81:$B$110,MAX(1,$C12))),AND($D12&gt;0,INDEX(Kalender!KB$81:KB$110,MAX(1,$D12))&gt;INDEX(Kalender!$B$81:$B$110,MAX(1,$D12))),AND($E12&gt;0,INDEX(Kalender!KB$81:KB$110,MAX(1,$E12))&gt;INDEX(Kalender!$B$81:$B$110,MAX(1,$E12))),AND($F12&gt;0,INDEX(Kalender!KB$81:KB$110,MAX(1,$F12))&gt;INDEX(Kalender!$B$81:$B$110,MAX(1,$F12)))),2,0))</f>
        <v>0</v>
      </c>
      <c r="KC12" s="5" t="n">
        <f aca="false">IF(Kalender!KC12&lt;&gt;1,0,IF(AND($B12&gt;0,INDEX(Kalender!KC$68:KC$77,MAX(1,$B12))&gt;INDEX(Kalender!$B$68:$B$77,MAX(1,$B12))),1,0)+IF(OR(AND($C12&gt;0,INDEX(Kalender!KC$81:KC$110,MAX(1,$C12))&gt;INDEX(Kalender!$B$81:$B$110,MAX(1,$C12))),AND($D12&gt;0,INDEX(Kalender!KC$81:KC$110,MAX(1,$D12))&gt;INDEX(Kalender!$B$81:$B$110,MAX(1,$D12))),AND($E12&gt;0,INDEX(Kalender!KC$81:KC$110,MAX(1,$E12))&gt;INDEX(Kalender!$B$81:$B$110,MAX(1,$E12))),AND($F12&gt;0,INDEX(Kalender!KC$81:KC$110,MAX(1,$F12))&gt;INDEX(Kalender!$B$81:$B$110,MAX(1,$F12)))),2,0))</f>
        <v>0</v>
      </c>
      <c r="KD12" s="5" t="n">
        <f aca="false">IF(Kalender!KD12&lt;&gt;1,0,IF(AND($B12&gt;0,INDEX(Kalender!KD$68:KD$77,MAX(1,$B12))&gt;INDEX(Kalender!$B$68:$B$77,MAX(1,$B12))),1,0)+IF(OR(AND($C12&gt;0,INDEX(Kalender!KD$81:KD$110,MAX(1,$C12))&gt;INDEX(Kalender!$B$81:$B$110,MAX(1,$C12))),AND($D12&gt;0,INDEX(Kalender!KD$81:KD$110,MAX(1,$D12))&gt;INDEX(Kalender!$B$81:$B$110,MAX(1,$D12))),AND($E12&gt;0,INDEX(Kalender!KD$81:KD$110,MAX(1,$E12))&gt;INDEX(Kalender!$B$81:$B$110,MAX(1,$E12))),AND($F12&gt;0,INDEX(Kalender!KD$81:KD$110,MAX(1,$F12))&gt;INDEX(Kalender!$B$81:$B$110,MAX(1,$F12)))),2,0))</f>
        <v>0</v>
      </c>
      <c r="KE12" s="5" t="n">
        <f aca="false">IF(Kalender!KE12&lt;&gt;1,0,IF(AND($B12&gt;0,INDEX(Kalender!KE$68:KE$77,MAX(1,$B12))&gt;INDEX(Kalender!$B$68:$B$77,MAX(1,$B12))),1,0)+IF(OR(AND($C12&gt;0,INDEX(Kalender!KE$81:KE$110,MAX(1,$C12))&gt;INDEX(Kalender!$B$81:$B$110,MAX(1,$C12))),AND($D12&gt;0,INDEX(Kalender!KE$81:KE$110,MAX(1,$D12))&gt;INDEX(Kalender!$B$81:$B$110,MAX(1,$D12))),AND($E12&gt;0,INDEX(Kalender!KE$81:KE$110,MAX(1,$E12))&gt;INDEX(Kalender!$B$81:$B$110,MAX(1,$E12))),AND($F12&gt;0,INDEX(Kalender!KE$81:KE$110,MAX(1,$F12))&gt;INDEX(Kalender!$B$81:$B$110,MAX(1,$F12)))),2,0))</f>
        <v>0</v>
      </c>
      <c r="KF12" s="5" t="n">
        <f aca="false">IF(Kalender!KF12&lt;&gt;1,0,IF(AND($B12&gt;0,INDEX(Kalender!KF$68:KF$77,MAX(1,$B12))&gt;INDEX(Kalender!$B$68:$B$77,MAX(1,$B12))),1,0)+IF(OR(AND($C12&gt;0,INDEX(Kalender!KF$81:KF$110,MAX(1,$C12))&gt;INDEX(Kalender!$B$81:$B$110,MAX(1,$C12))),AND($D12&gt;0,INDEX(Kalender!KF$81:KF$110,MAX(1,$D12))&gt;INDEX(Kalender!$B$81:$B$110,MAX(1,$D12))),AND($E12&gt;0,INDEX(Kalender!KF$81:KF$110,MAX(1,$E12))&gt;INDEX(Kalender!$B$81:$B$110,MAX(1,$E12))),AND($F12&gt;0,INDEX(Kalender!KF$81:KF$110,MAX(1,$F12))&gt;INDEX(Kalender!$B$81:$B$110,MAX(1,$F12)))),2,0))</f>
        <v>0</v>
      </c>
      <c r="KG12" s="5" t="n">
        <f aca="false">IF(Kalender!KG12&lt;&gt;1,0,IF(AND($B12&gt;0,INDEX(Kalender!KG$68:KG$77,MAX(1,$B12))&gt;INDEX(Kalender!$B$68:$B$77,MAX(1,$B12))),1,0)+IF(OR(AND($C12&gt;0,INDEX(Kalender!KG$81:KG$110,MAX(1,$C12))&gt;INDEX(Kalender!$B$81:$B$110,MAX(1,$C12))),AND($D12&gt;0,INDEX(Kalender!KG$81:KG$110,MAX(1,$D12))&gt;INDEX(Kalender!$B$81:$B$110,MAX(1,$D12))),AND($E12&gt;0,INDEX(Kalender!KG$81:KG$110,MAX(1,$E12))&gt;INDEX(Kalender!$B$81:$B$110,MAX(1,$E12))),AND($F12&gt;0,INDEX(Kalender!KG$81:KG$110,MAX(1,$F12))&gt;INDEX(Kalender!$B$81:$B$110,MAX(1,$F12)))),2,0))</f>
        <v>0</v>
      </c>
      <c r="KH12" s="5" t="n">
        <f aca="false">IF(Kalender!KH12&lt;&gt;1,0,IF(AND($B12&gt;0,INDEX(Kalender!KH$68:KH$77,MAX(1,$B12))&gt;INDEX(Kalender!$B$68:$B$77,MAX(1,$B12))),1,0)+IF(OR(AND($C12&gt;0,INDEX(Kalender!KH$81:KH$110,MAX(1,$C12))&gt;INDEX(Kalender!$B$81:$B$110,MAX(1,$C12))),AND($D12&gt;0,INDEX(Kalender!KH$81:KH$110,MAX(1,$D12))&gt;INDEX(Kalender!$B$81:$B$110,MAX(1,$D12))),AND($E12&gt;0,INDEX(Kalender!KH$81:KH$110,MAX(1,$E12))&gt;INDEX(Kalender!$B$81:$B$110,MAX(1,$E12))),AND($F12&gt;0,INDEX(Kalender!KH$81:KH$110,MAX(1,$F12))&gt;INDEX(Kalender!$B$81:$B$110,MAX(1,$F12)))),2,0))</f>
        <v>0</v>
      </c>
      <c r="KI12" s="5" t="n">
        <f aca="false">IF(Kalender!KI12&lt;&gt;1,0,IF(AND($B12&gt;0,INDEX(Kalender!KI$68:KI$77,MAX(1,$B12))&gt;INDEX(Kalender!$B$68:$B$77,MAX(1,$B12))),1,0)+IF(OR(AND($C12&gt;0,INDEX(Kalender!KI$81:KI$110,MAX(1,$C12))&gt;INDEX(Kalender!$B$81:$B$110,MAX(1,$C12))),AND($D12&gt;0,INDEX(Kalender!KI$81:KI$110,MAX(1,$D12))&gt;INDEX(Kalender!$B$81:$B$110,MAX(1,$D12))),AND($E12&gt;0,INDEX(Kalender!KI$81:KI$110,MAX(1,$E12))&gt;INDEX(Kalender!$B$81:$B$110,MAX(1,$E12))),AND($F12&gt;0,INDEX(Kalender!KI$81:KI$110,MAX(1,$F12))&gt;INDEX(Kalender!$B$81:$B$110,MAX(1,$F12)))),2,0))</f>
        <v>0</v>
      </c>
      <c r="KJ12" s="5" t="n">
        <f aca="false">IF(Kalender!KJ12&lt;&gt;1,0,IF(AND($B12&gt;0,INDEX(Kalender!KJ$68:KJ$77,MAX(1,$B12))&gt;INDEX(Kalender!$B$68:$B$77,MAX(1,$B12))),1,0)+IF(OR(AND($C12&gt;0,INDEX(Kalender!KJ$81:KJ$110,MAX(1,$C12))&gt;INDEX(Kalender!$B$81:$B$110,MAX(1,$C12))),AND($D12&gt;0,INDEX(Kalender!KJ$81:KJ$110,MAX(1,$D12))&gt;INDEX(Kalender!$B$81:$B$110,MAX(1,$D12))),AND($E12&gt;0,INDEX(Kalender!KJ$81:KJ$110,MAX(1,$E12))&gt;INDEX(Kalender!$B$81:$B$110,MAX(1,$E12))),AND($F12&gt;0,INDEX(Kalender!KJ$81:KJ$110,MAX(1,$F12))&gt;INDEX(Kalender!$B$81:$B$110,MAX(1,$F12)))),2,0))</f>
        <v>0</v>
      </c>
      <c r="KK12" s="5" t="n">
        <f aca="false">IF(Kalender!KK12&lt;&gt;1,0,IF(AND($B12&gt;0,INDEX(Kalender!KK$68:KK$77,MAX(1,$B12))&gt;INDEX(Kalender!$B$68:$B$77,MAX(1,$B12))),1,0)+IF(OR(AND($C12&gt;0,INDEX(Kalender!KK$81:KK$110,MAX(1,$C12))&gt;INDEX(Kalender!$B$81:$B$110,MAX(1,$C12))),AND($D12&gt;0,INDEX(Kalender!KK$81:KK$110,MAX(1,$D12))&gt;INDEX(Kalender!$B$81:$B$110,MAX(1,$D12))),AND($E12&gt;0,INDEX(Kalender!KK$81:KK$110,MAX(1,$E12))&gt;INDEX(Kalender!$B$81:$B$110,MAX(1,$E12))),AND($F12&gt;0,INDEX(Kalender!KK$81:KK$110,MAX(1,$F12))&gt;INDEX(Kalender!$B$81:$B$110,MAX(1,$F12)))),2,0))</f>
        <v>0</v>
      </c>
      <c r="KL12" s="5" t="n">
        <f aca="false">IF(Kalender!KL12&lt;&gt;1,0,IF(AND($B12&gt;0,INDEX(Kalender!KL$68:KL$77,MAX(1,$B12))&gt;INDEX(Kalender!$B$68:$B$77,MAX(1,$B12))),1,0)+IF(OR(AND($C12&gt;0,INDEX(Kalender!KL$81:KL$110,MAX(1,$C12))&gt;INDEX(Kalender!$B$81:$B$110,MAX(1,$C12))),AND($D12&gt;0,INDEX(Kalender!KL$81:KL$110,MAX(1,$D12))&gt;INDEX(Kalender!$B$81:$B$110,MAX(1,$D12))),AND($E12&gt;0,INDEX(Kalender!KL$81:KL$110,MAX(1,$E12))&gt;INDEX(Kalender!$B$81:$B$110,MAX(1,$E12))),AND($F12&gt;0,INDEX(Kalender!KL$81:KL$110,MAX(1,$F12))&gt;INDEX(Kalender!$B$81:$B$110,MAX(1,$F12)))),2,0))</f>
        <v>0</v>
      </c>
      <c r="KM12" s="5" t="n">
        <f aca="false">IF(Kalender!KM12&lt;&gt;1,0,IF(AND($B12&gt;0,INDEX(Kalender!KM$68:KM$77,MAX(1,$B12))&gt;INDEX(Kalender!$B$68:$B$77,MAX(1,$B12))),1,0)+IF(OR(AND($C12&gt;0,INDEX(Kalender!KM$81:KM$110,MAX(1,$C12))&gt;INDEX(Kalender!$B$81:$B$110,MAX(1,$C12))),AND($D12&gt;0,INDEX(Kalender!KM$81:KM$110,MAX(1,$D12))&gt;INDEX(Kalender!$B$81:$B$110,MAX(1,$D12))),AND($E12&gt;0,INDEX(Kalender!KM$81:KM$110,MAX(1,$E12))&gt;INDEX(Kalender!$B$81:$B$110,MAX(1,$E12))),AND($F12&gt;0,INDEX(Kalender!KM$81:KM$110,MAX(1,$F12))&gt;INDEX(Kalender!$B$81:$B$110,MAX(1,$F12)))),2,0))</f>
        <v>0</v>
      </c>
      <c r="KN12" s="5" t="n">
        <f aca="false">IF(Kalender!KN12&lt;&gt;1,0,IF(AND($B12&gt;0,INDEX(Kalender!KN$68:KN$77,MAX(1,$B12))&gt;INDEX(Kalender!$B$68:$B$77,MAX(1,$B12))),1,0)+IF(OR(AND($C12&gt;0,INDEX(Kalender!KN$81:KN$110,MAX(1,$C12))&gt;INDEX(Kalender!$B$81:$B$110,MAX(1,$C12))),AND($D12&gt;0,INDEX(Kalender!KN$81:KN$110,MAX(1,$D12))&gt;INDEX(Kalender!$B$81:$B$110,MAX(1,$D12))),AND($E12&gt;0,INDEX(Kalender!KN$81:KN$110,MAX(1,$E12))&gt;INDEX(Kalender!$B$81:$B$110,MAX(1,$E12))),AND($F12&gt;0,INDEX(Kalender!KN$81:KN$110,MAX(1,$F12))&gt;INDEX(Kalender!$B$81:$B$110,MAX(1,$F12)))),2,0))</f>
        <v>0</v>
      </c>
      <c r="KO12" s="5" t="n">
        <f aca="false">IF(Kalender!KO12&lt;&gt;1,0,IF(AND($B12&gt;0,INDEX(Kalender!KO$68:KO$77,MAX(1,$B12))&gt;INDEX(Kalender!$B$68:$B$77,MAX(1,$B12))),1,0)+IF(OR(AND($C12&gt;0,INDEX(Kalender!KO$81:KO$110,MAX(1,$C12))&gt;INDEX(Kalender!$B$81:$B$110,MAX(1,$C12))),AND($D12&gt;0,INDEX(Kalender!KO$81:KO$110,MAX(1,$D12))&gt;INDEX(Kalender!$B$81:$B$110,MAX(1,$D12))),AND($E12&gt;0,INDEX(Kalender!KO$81:KO$110,MAX(1,$E12))&gt;INDEX(Kalender!$B$81:$B$110,MAX(1,$E12))),AND($F12&gt;0,INDEX(Kalender!KO$81:KO$110,MAX(1,$F12))&gt;INDEX(Kalender!$B$81:$B$110,MAX(1,$F12)))),2,0))</f>
        <v>0</v>
      </c>
      <c r="KP12" s="5" t="n">
        <f aca="false">IF(Kalender!KP12&lt;&gt;1,0,IF(AND($B12&gt;0,INDEX(Kalender!KP$68:KP$77,MAX(1,$B12))&gt;INDEX(Kalender!$B$68:$B$77,MAX(1,$B12))),1,0)+IF(OR(AND($C12&gt;0,INDEX(Kalender!KP$81:KP$110,MAX(1,$C12))&gt;INDEX(Kalender!$B$81:$B$110,MAX(1,$C12))),AND($D12&gt;0,INDEX(Kalender!KP$81:KP$110,MAX(1,$D12))&gt;INDEX(Kalender!$B$81:$B$110,MAX(1,$D12))),AND($E12&gt;0,INDEX(Kalender!KP$81:KP$110,MAX(1,$E12))&gt;INDEX(Kalender!$B$81:$B$110,MAX(1,$E12))),AND($F12&gt;0,INDEX(Kalender!KP$81:KP$110,MAX(1,$F12))&gt;INDEX(Kalender!$B$81:$B$110,MAX(1,$F12)))),2,0))</f>
        <v>0</v>
      </c>
      <c r="KQ12" s="5" t="n">
        <f aca="false">IF(Kalender!KQ12&lt;&gt;1,0,IF(AND($B12&gt;0,INDEX(Kalender!KQ$68:KQ$77,MAX(1,$B12))&gt;INDEX(Kalender!$B$68:$B$77,MAX(1,$B12))),1,0)+IF(OR(AND($C12&gt;0,INDEX(Kalender!KQ$81:KQ$110,MAX(1,$C12))&gt;INDEX(Kalender!$B$81:$B$110,MAX(1,$C12))),AND($D12&gt;0,INDEX(Kalender!KQ$81:KQ$110,MAX(1,$D12))&gt;INDEX(Kalender!$B$81:$B$110,MAX(1,$D12))),AND($E12&gt;0,INDEX(Kalender!KQ$81:KQ$110,MAX(1,$E12))&gt;INDEX(Kalender!$B$81:$B$110,MAX(1,$E12))),AND($F12&gt;0,INDEX(Kalender!KQ$81:KQ$110,MAX(1,$F12))&gt;INDEX(Kalender!$B$81:$B$110,MAX(1,$F12)))),2,0))</f>
        <v>0</v>
      </c>
      <c r="KR12" s="5" t="n">
        <f aca="false">IF(Kalender!KR12&lt;&gt;1,0,IF(AND($B12&gt;0,INDEX(Kalender!KR$68:KR$77,MAX(1,$B12))&gt;INDEX(Kalender!$B$68:$B$77,MAX(1,$B12))),1,0)+IF(OR(AND($C12&gt;0,INDEX(Kalender!KR$81:KR$110,MAX(1,$C12))&gt;INDEX(Kalender!$B$81:$B$110,MAX(1,$C12))),AND($D12&gt;0,INDEX(Kalender!KR$81:KR$110,MAX(1,$D12))&gt;INDEX(Kalender!$B$81:$B$110,MAX(1,$D12))),AND($E12&gt;0,INDEX(Kalender!KR$81:KR$110,MAX(1,$E12))&gt;INDEX(Kalender!$B$81:$B$110,MAX(1,$E12))),AND($F12&gt;0,INDEX(Kalender!KR$81:KR$110,MAX(1,$F12))&gt;INDEX(Kalender!$B$81:$B$110,MAX(1,$F12)))),2,0))</f>
        <v>0</v>
      </c>
      <c r="KS12" s="5" t="n">
        <f aca="false">IF(Kalender!KS12&lt;&gt;1,0,IF(AND($B12&gt;0,INDEX(Kalender!KS$68:KS$77,MAX(1,$B12))&gt;INDEX(Kalender!$B$68:$B$77,MAX(1,$B12))),1,0)+IF(OR(AND($C12&gt;0,INDEX(Kalender!KS$81:KS$110,MAX(1,$C12))&gt;INDEX(Kalender!$B$81:$B$110,MAX(1,$C12))),AND($D12&gt;0,INDEX(Kalender!KS$81:KS$110,MAX(1,$D12))&gt;INDEX(Kalender!$B$81:$B$110,MAX(1,$D12))),AND($E12&gt;0,INDEX(Kalender!KS$81:KS$110,MAX(1,$E12))&gt;INDEX(Kalender!$B$81:$B$110,MAX(1,$E12))),AND($F12&gt;0,INDEX(Kalender!KS$81:KS$110,MAX(1,$F12))&gt;INDEX(Kalender!$B$81:$B$110,MAX(1,$F12)))),2,0))</f>
        <v>0</v>
      </c>
      <c r="KT12" s="5" t="n">
        <f aca="false">IF(Kalender!KT12&lt;&gt;1,0,IF(AND($B12&gt;0,INDEX(Kalender!KT$68:KT$77,MAX(1,$B12))&gt;INDEX(Kalender!$B$68:$B$77,MAX(1,$B12))),1,0)+IF(OR(AND($C12&gt;0,INDEX(Kalender!KT$81:KT$110,MAX(1,$C12))&gt;INDEX(Kalender!$B$81:$B$110,MAX(1,$C12))),AND($D12&gt;0,INDEX(Kalender!KT$81:KT$110,MAX(1,$D12))&gt;INDEX(Kalender!$B$81:$B$110,MAX(1,$D12))),AND($E12&gt;0,INDEX(Kalender!KT$81:KT$110,MAX(1,$E12))&gt;INDEX(Kalender!$B$81:$B$110,MAX(1,$E12))),AND($F12&gt;0,INDEX(Kalender!KT$81:KT$110,MAX(1,$F12))&gt;INDEX(Kalender!$B$81:$B$110,MAX(1,$F12)))),2,0))</f>
        <v>0</v>
      </c>
      <c r="KU12" s="5" t="n">
        <f aca="false">IF(Kalender!KU12&lt;&gt;1,0,IF(AND($B12&gt;0,INDEX(Kalender!KU$68:KU$77,MAX(1,$B12))&gt;INDEX(Kalender!$B$68:$B$77,MAX(1,$B12))),1,0)+IF(OR(AND($C12&gt;0,INDEX(Kalender!KU$81:KU$110,MAX(1,$C12))&gt;INDEX(Kalender!$B$81:$B$110,MAX(1,$C12))),AND($D12&gt;0,INDEX(Kalender!KU$81:KU$110,MAX(1,$D12))&gt;INDEX(Kalender!$B$81:$B$110,MAX(1,$D12))),AND($E12&gt;0,INDEX(Kalender!KU$81:KU$110,MAX(1,$E12))&gt;INDEX(Kalender!$B$81:$B$110,MAX(1,$E12))),AND($F12&gt;0,INDEX(Kalender!KU$81:KU$110,MAX(1,$F12))&gt;INDEX(Kalender!$B$81:$B$110,MAX(1,$F12)))),2,0))</f>
        <v>0</v>
      </c>
      <c r="KV12" s="5" t="n">
        <f aca="false">IF(Kalender!KV12&lt;&gt;1,0,IF(AND($B12&gt;0,INDEX(Kalender!KV$68:KV$77,MAX(1,$B12))&gt;INDEX(Kalender!$B$68:$B$77,MAX(1,$B12))),1,0)+IF(OR(AND($C12&gt;0,INDEX(Kalender!KV$81:KV$110,MAX(1,$C12))&gt;INDEX(Kalender!$B$81:$B$110,MAX(1,$C12))),AND($D12&gt;0,INDEX(Kalender!KV$81:KV$110,MAX(1,$D12))&gt;INDEX(Kalender!$B$81:$B$110,MAX(1,$D12))),AND($E12&gt;0,INDEX(Kalender!KV$81:KV$110,MAX(1,$E12))&gt;INDEX(Kalender!$B$81:$B$110,MAX(1,$E12))),AND($F12&gt;0,INDEX(Kalender!KV$81:KV$110,MAX(1,$F12))&gt;INDEX(Kalender!$B$81:$B$110,MAX(1,$F12)))),2,0))</f>
        <v>0</v>
      </c>
      <c r="KW12" s="5" t="n">
        <f aca="false">IF(Kalender!KW12&lt;&gt;1,0,IF(AND($B12&gt;0,INDEX(Kalender!KW$68:KW$77,MAX(1,$B12))&gt;INDEX(Kalender!$B$68:$B$77,MAX(1,$B12))),1,0)+IF(OR(AND($C12&gt;0,INDEX(Kalender!KW$81:KW$110,MAX(1,$C12))&gt;INDEX(Kalender!$B$81:$B$110,MAX(1,$C12))),AND($D12&gt;0,INDEX(Kalender!KW$81:KW$110,MAX(1,$D12))&gt;INDEX(Kalender!$B$81:$B$110,MAX(1,$D12))),AND($E12&gt;0,INDEX(Kalender!KW$81:KW$110,MAX(1,$E12))&gt;INDEX(Kalender!$B$81:$B$110,MAX(1,$E12))),AND($F12&gt;0,INDEX(Kalender!KW$81:KW$110,MAX(1,$F12))&gt;INDEX(Kalender!$B$81:$B$110,MAX(1,$F12)))),2,0))</f>
        <v>0</v>
      </c>
      <c r="KX12" s="5" t="n">
        <f aca="false">IF(Kalender!KX12&lt;&gt;1,0,IF(AND($B12&gt;0,INDEX(Kalender!KX$68:KX$77,MAX(1,$B12))&gt;INDEX(Kalender!$B$68:$B$77,MAX(1,$B12))),1,0)+IF(OR(AND($C12&gt;0,INDEX(Kalender!KX$81:KX$110,MAX(1,$C12))&gt;INDEX(Kalender!$B$81:$B$110,MAX(1,$C12))),AND($D12&gt;0,INDEX(Kalender!KX$81:KX$110,MAX(1,$D12))&gt;INDEX(Kalender!$B$81:$B$110,MAX(1,$D12))),AND($E12&gt;0,INDEX(Kalender!KX$81:KX$110,MAX(1,$E12))&gt;INDEX(Kalender!$B$81:$B$110,MAX(1,$E12))),AND($F12&gt;0,INDEX(Kalender!KX$81:KX$110,MAX(1,$F12))&gt;INDEX(Kalender!$B$81:$B$110,MAX(1,$F12)))),2,0))</f>
        <v>0</v>
      </c>
      <c r="KY12" s="5" t="n">
        <f aca="false">IF(Kalender!KY12&lt;&gt;1,0,IF(AND($B12&gt;0,INDEX(Kalender!KY$68:KY$77,MAX(1,$B12))&gt;INDEX(Kalender!$B$68:$B$77,MAX(1,$B12))),1,0)+IF(OR(AND($C12&gt;0,INDEX(Kalender!KY$81:KY$110,MAX(1,$C12))&gt;INDEX(Kalender!$B$81:$B$110,MAX(1,$C12))),AND($D12&gt;0,INDEX(Kalender!KY$81:KY$110,MAX(1,$D12))&gt;INDEX(Kalender!$B$81:$B$110,MAX(1,$D12))),AND($E12&gt;0,INDEX(Kalender!KY$81:KY$110,MAX(1,$E12))&gt;INDEX(Kalender!$B$81:$B$110,MAX(1,$E12))),AND($F12&gt;0,INDEX(Kalender!KY$81:KY$110,MAX(1,$F12))&gt;INDEX(Kalender!$B$81:$B$110,MAX(1,$F12)))),2,0))</f>
        <v>0</v>
      </c>
      <c r="KZ12" s="5" t="n">
        <f aca="false">IF(Kalender!KZ12&lt;&gt;1,0,IF(AND($B12&gt;0,INDEX(Kalender!KZ$68:KZ$77,MAX(1,$B12))&gt;INDEX(Kalender!$B$68:$B$77,MAX(1,$B12))),1,0)+IF(OR(AND($C12&gt;0,INDEX(Kalender!KZ$81:KZ$110,MAX(1,$C12))&gt;INDEX(Kalender!$B$81:$B$110,MAX(1,$C12))),AND($D12&gt;0,INDEX(Kalender!KZ$81:KZ$110,MAX(1,$D12))&gt;INDEX(Kalender!$B$81:$B$110,MAX(1,$D12))),AND($E12&gt;0,INDEX(Kalender!KZ$81:KZ$110,MAX(1,$E12))&gt;INDEX(Kalender!$B$81:$B$110,MAX(1,$E12))),AND($F12&gt;0,INDEX(Kalender!KZ$81:KZ$110,MAX(1,$F12))&gt;INDEX(Kalender!$B$81:$B$110,MAX(1,$F12)))),2,0))</f>
        <v>0</v>
      </c>
      <c r="LA12" s="5" t="n">
        <f aca="false">IF(Kalender!LA12&lt;&gt;1,0,IF(AND($B12&gt;0,INDEX(Kalender!LA$68:LA$77,MAX(1,$B12))&gt;INDEX(Kalender!$B$68:$B$77,MAX(1,$B12))),1,0)+IF(OR(AND($C12&gt;0,INDEX(Kalender!LA$81:LA$110,MAX(1,$C12))&gt;INDEX(Kalender!$B$81:$B$110,MAX(1,$C12))),AND($D12&gt;0,INDEX(Kalender!LA$81:LA$110,MAX(1,$D12))&gt;INDEX(Kalender!$B$81:$B$110,MAX(1,$D12))),AND($E12&gt;0,INDEX(Kalender!LA$81:LA$110,MAX(1,$E12))&gt;INDEX(Kalender!$B$81:$B$110,MAX(1,$E12))),AND($F12&gt;0,INDEX(Kalender!LA$81:LA$110,MAX(1,$F12))&gt;INDEX(Kalender!$B$81:$B$110,MAX(1,$F12)))),2,0))</f>
        <v>0</v>
      </c>
      <c r="LB12" s="5" t="n">
        <f aca="false">IF(Kalender!LB12&lt;&gt;1,0,IF(AND($B12&gt;0,INDEX(Kalender!LB$68:LB$77,MAX(1,$B12))&gt;INDEX(Kalender!$B$68:$B$77,MAX(1,$B12))),1,0)+IF(OR(AND($C12&gt;0,INDEX(Kalender!LB$81:LB$110,MAX(1,$C12))&gt;INDEX(Kalender!$B$81:$B$110,MAX(1,$C12))),AND($D12&gt;0,INDEX(Kalender!LB$81:LB$110,MAX(1,$D12))&gt;INDEX(Kalender!$B$81:$B$110,MAX(1,$D12))),AND($E12&gt;0,INDEX(Kalender!LB$81:LB$110,MAX(1,$E12))&gt;INDEX(Kalender!$B$81:$B$110,MAX(1,$E12))),AND($F12&gt;0,INDEX(Kalender!LB$81:LB$110,MAX(1,$F12))&gt;INDEX(Kalender!$B$81:$B$110,MAX(1,$F12)))),2,0))</f>
        <v>0</v>
      </c>
      <c r="LC12" s="5" t="n">
        <f aca="false">IF(Kalender!LC12&lt;&gt;1,0,IF(AND($B12&gt;0,INDEX(Kalender!LC$68:LC$77,MAX(1,$B12))&gt;INDEX(Kalender!$B$68:$B$77,MAX(1,$B12))),1,0)+IF(OR(AND($C12&gt;0,INDEX(Kalender!LC$81:LC$110,MAX(1,$C12))&gt;INDEX(Kalender!$B$81:$B$110,MAX(1,$C12))),AND($D12&gt;0,INDEX(Kalender!LC$81:LC$110,MAX(1,$D12))&gt;INDEX(Kalender!$B$81:$B$110,MAX(1,$D12))),AND($E12&gt;0,INDEX(Kalender!LC$81:LC$110,MAX(1,$E12))&gt;INDEX(Kalender!$B$81:$B$110,MAX(1,$E12))),AND($F12&gt;0,INDEX(Kalender!LC$81:LC$110,MAX(1,$F12))&gt;INDEX(Kalender!$B$81:$B$110,MAX(1,$F12)))),2,0))</f>
        <v>0</v>
      </c>
      <c r="LD12" s="5" t="n">
        <f aca="false">IF(Kalender!LD12&lt;&gt;1,0,IF(AND($B12&gt;0,INDEX(Kalender!LD$68:LD$77,MAX(1,$B12))&gt;INDEX(Kalender!$B$68:$B$77,MAX(1,$B12))),1,0)+IF(OR(AND($C12&gt;0,INDEX(Kalender!LD$81:LD$110,MAX(1,$C12))&gt;INDEX(Kalender!$B$81:$B$110,MAX(1,$C12))),AND($D12&gt;0,INDEX(Kalender!LD$81:LD$110,MAX(1,$D12))&gt;INDEX(Kalender!$B$81:$B$110,MAX(1,$D12))),AND($E12&gt;0,INDEX(Kalender!LD$81:LD$110,MAX(1,$E12))&gt;INDEX(Kalender!$B$81:$B$110,MAX(1,$E12))),AND($F12&gt;0,INDEX(Kalender!LD$81:LD$110,MAX(1,$F12))&gt;INDEX(Kalender!$B$81:$B$110,MAX(1,$F12)))),2,0))</f>
        <v>0</v>
      </c>
      <c r="LE12" s="5" t="n">
        <f aca="false">IF(Kalender!LE12&lt;&gt;1,0,IF(AND($B12&gt;0,INDEX(Kalender!LE$68:LE$77,MAX(1,$B12))&gt;INDEX(Kalender!$B$68:$B$77,MAX(1,$B12))),1,0)+IF(OR(AND($C12&gt;0,INDEX(Kalender!LE$81:LE$110,MAX(1,$C12))&gt;INDEX(Kalender!$B$81:$B$110,MAX(1,$C12))),AND($D12&gt;0,INDEX(Kalender!LE$81:LE$110,MAX(1,$D12))&gt;INDEX(Kalender!$B$81:$B$110,MAX(1,$D12))),AND($E12&gt;0,INDEX(Kalender!LE$81:LE$110,MAX(1,$E12))&gt;INDEX(Kalender!$B$81:$B$110,MAX(1,$E12))),AND($F12&gt;0,INDEX(Kalender!LE$81:LE$110,MAX(1,$F12))&gt;INDEX(Kalender!$B$81:$B$110,MAX(1,$F12)))),2,0))</f>
        <v>0</v>
      </c>
      <c r="LF12" s="5" t="n">
        <f aca="false">IF(Kalender!LF12&lt;&gt;1,0,IF(AND($B12&gt;0,INDEX(Kalender!LF$68:LF$77,MAX(1,$B12))&gt;INDEX(Kalender!$B$68:$B$77,MAX(1,$B12))),1,0)+IF(OR(AND($C12&gt;0,INDEX(Kalender!LF$81:LF$110,MAX(1,$C12))&gt;INDEX(Kalender!$B$81:$B$110,MAX(1,$C12))),AND($D12&gt;0,INDEX(Kalender!LF$81:LF$110,MAX(1,$D12))&gt;INDEX(Kalender!$B$81:$B$110,MAX(1,$D12))),AND($E12&gt;0,INDEX(Kalender!LF$81:LF$110,MAX(1,$E12))&gt;INDEX(Kalender!$B$81:$B$110,MAX(1,$E12))),AND($F12&gt;0,INDEX(Kalender!LF$81:LF$110,MAX(1,$F12))&gt;INDEX(Kalender!$B$81:$B$110,MAX(1,$F12)))),2,0))</f>
        <v>0</v>
      </c>
      <c r="LG12" s="5" t="n">
        <f aca="false">IF(Kalender!LG12&lt;&gt;1,0,IF(AND($B12&gt;0,INDEX(Kalender!LG$68:LG$77,MAX(1,$B12))&gt;INDEX(Kalender!$B$68:$B$77,MAX(1,$B12))),1,0)+IF(OR(AND($C12&gt;0,INDEX(Kalender!LG$81:LG$110,MAX(1,$C12))&gt;INDEX(Kalender!$B$81:$B$110,MAX(1,$C12))),AND($D12&gt;0,INDEX(Kalender!LG$81:LG$110,MAX(1,$D12))&gt;INDEX(Kalender!$B$81:$B$110,MAX(1,$D12))),AND($E12&gt;0,INDEX(Kalender!LG$81:LG$110,MAX(1,$E12))&gt;INDEX(Kalender!$B$81:$B$110,MAX(1,$E12))),AND($F12&gt;0,INDEX(Kalender!LG$81:LG$110,MAX(1,$F12))&gt;INDEX(Kalender!$B$81:$B$110,MAX(1,$F12)))),2,0))</f>
        <v>0</v>
      </c>
      <c r="LH12" s="5" t="n">
        <f aca="false">IF(Kalender!LH12&lt;&gt;1,0,IF(AND($B12&gt;0,INDEX(Kalender!LH$68:LH$77,MAX(1,$B12))&gt;INDEX(Kalender!$B$68:$B$77,MAX(1,$B12))),1,0)+IF(OR(AND($C12&gt;0,INDEX(Kalender!LH$81:LH$110,MAX(1,$C12))&gt;INDEX(Kalender!$B$81:$B$110,MAX(1,$C12))),AND($D12&gt;0,INDEX(Kalender!LH$81:LH$110,MAX(1,$D12))&gt;INDEX(Kalender!$B$81:$B$110,MAX(1,$D12))),AND($E12&gt;0,INDEX(Kalender!LH$81:LH$110,MAX(1,$E12))&gt;INDEX(Kalender!$B$81:$B$110,MAX(1,$E12))),AND($F12&gt;0,INDEX(Kalender!LH$81:LH$110,MAX(1,$F12))&gt;INDEX(Kalender!$B$81:$B$110,MAX(1,$F12)))),2,0))</f>
        <v>0</v>
      </c>
      <c r="LI12" s="5" t="n">
        <f aca="false">IF(Kalender!LI12&lt;&gt;1,0,IF(AND($B12&gt;0,INDEX(Kalender!LI$68:LI$77,MAX(1,$B12))&gt;INDEX(Kalender!$B$68:$B$77,MAX(1,$B12))),1,0)+IF(OR(AND($C12&gt;0,INDEX(Kalender!LI$81:LI$110,MAX(1,$C12))&gt;INDEX(Kalender!$B$81:$B$110,MAX(1,$C12))),AND($D12&gt;0,INDEX(Kalender!LI$81:LI$110,MAX(1,$D12))&gt;INDEX(Kalender!$B$81:$B$110,MAX(1,$D12))),AND($E12&gt;0,INDEX(Kalender!LI$81:LI$110,MAX(1,$E12))&gt;INDEX(Kalender!$B$81:$B$110,MAX(1,$E12))),AND($F12&gt;0,INDEX(Kalender!LI$81:LI$110,MAX(1,$F12))&gt;INDEX(Kalender!$B$81:$B$110,MAX(1,$F12)))),2,0))</f>
        <v>0</v>
      </c>
      <c r="LJ12" s="5" t="n">
        <f aca="false">IF(Kalender!LJ12&lt;&gt;1,0,IF(AND($B12&gt;0,INDEX(Kalender!LJ$68:LJ$77,MAX(1,$B12))&gt;INDEX(Kalender!$B$68:$B$77,MAX(1,$B12))),1,0)+IF(OR(AND($C12&gt;0,INDEX(Kalender!LJ$81:LJ$110,MAX(1,$C12))&gt;INDEX(Kalender!$B$81:$B$110,MAX(1,$C12))),AND($D12&gt;0,INDEX(Kalender!LJ$81:LJ$110,MAX(1,$D12))&gt;INDEX(Kalender!$B$81:$B$110,MAX(1,$D12))),AND($E12&gt;0,INDEX(Kalender!LJ$81:LJ$110,MAX(1,$E12))&gt;INDEX(Kalender!$B$81:$B$110,MAX(1,$E12))),AND($F12&gt;0,INDEX(Kalender!LJ$81:LJ$110,MAX(1,$F12))&gt;INDEX(Kalender!$B$81:$B$110,MAX(1,$F12)))),2,0))</f>
        <v>0</v>
      </c>
      <c r="LK12" s="5" t="n">
        <f aca="false">IF(Kalender!LK12&lt;&gt;1,0,IF(AND($B12&gt;0,INDEX(Kalender!LK$68:LK$77,MAX(1,$B12))&gt;INDEX(Kalender!$B$68:$B$77,MAX(1,$B12))),1,0)+IF(OR(AND($C12&gt;0,INDEX(Kalender!LK$81:LK$110,MAX(1,$C12))&gt;INDEX(Kalender!$B$81:$B$110,MAX(1,$C12))),AND($D12&gt;0,INDEX(Kalender!LK$81:LK$110,MAX(1,$D12))&gt;INDEX(Kalender!$B$81:$B$110,MAX(1,$D12))),AND($E12&gt;0,INDEX(Kalender!LK$81:LK$110,MAX(1,$E12))&gt;INDEX(Kalender!$B$81:$B$110,MAX(1,$E12))),AND($F12&gt;0,INDEX(Kalender!LK$81:LK$110,MAX(1,$F12))&gt;INDEX(Kalender!$B$81:$B$110,MAX(1,$F12)))),2,0))</f>
        <v>0</v>
      </c>
      <c r="LL12" s="5" t="n">
        <f aca="false">IF(Kalender!LL12&lt;&gt;1,0,IF(AND($B12&gt;0,INDEX(Kalender!LL$68:LL$77,MAX(1,$B12))&gt;INDEX(Kalender!$B$68:$B$77,MAX(1,$B12))),1,0)+IF(OR(AND($C12&gt;0,INDEX(Kalender!LL$81:LL$110,MAX(1,$C12))&gt;INDEX(Kalender!$B$81:$B$110,MAX(1,$C12))),AND($D12&gt;0,INDEX(Kalender!LL$81:LL$110,MAX(1,$D12))&gt;INDEX(Kalender!$B$81:$B$110,MAX(1,$D12))),AND($E12&gt;0,INDEX(Kalender!LL$81:LL$110,MAX(1,$E12))&gt;INDEX(Kalender!$B$81:$B$110,MAX(1,$E12))),AND($F12&gt;0,INDEX(Kalender!LL$81:LL$110,MAX(1,$F12))&gt;INDEX(Kalender!$B$81:$B$110,MAX(1,$F12)))),2,0))</f>
        <v>0</v>
      </c>
      <c r="LM12" s="5" t="n">
        <f aca="false">IF(Kalender!LM12&lt;&gt;1,0,IF(AND($B12&gt;0,INDEX(Kalender!LM$68:LM$77,MAX(1,$B12))&gt;INDEX(Kalender!$B$68:$B$77,MAX(1,$B12))),1,0)+IF(OR(AND($C12&gt;0,INDEX(Kalender!LM$81:LM$110,MAX(1,$C12))&gt;INDEX(Kalender!$B$81:$B$110,MAX(1,$C12))),AND($D12&gt;0,INDEX(Kalender!LM$81:LM$110,MAX(1,$D12))&gt;INDEX(Kalender!$B$81:$B$110,MAX(1,$D12))),AND($E12&gt;0,INDEX(Kalender!LM$81:LM$110,MAX(1,$E12))&gt;INDEX(Kalender!$B$81:$B$110,MAX(1,$E12))),AND($F12&gt;0,INDEX(Kalender!LM$81:LM$110,MAX(1,$F12))&gt;INDEX(Kalender!$B$81:$B$110,MAX(1,$F12)))),2,0))</f>
        <v>0</v>
      </c>
      <c r="LN12" s="5" t="n">
        <f aca="false">IF(Kalender!LN12&lt;&gt;1,0,IF(AND($B12&gt;0,INDEX(Kalender!LN$68:LN$77,MAX(1,$B12))&gt;INDEX(Kalender!$B$68:$B$77,MAX(1,$B12))),1,0)+IF(OR(AND($C12&gt;0,INDEX(Kalender!LN$81:LN$110,MAX(1,$C12))&gt;INDEX(Kalender!$B$81:$B$110,MAX(1,$C12))),AND($D12&gt;0,INDEX(Kalender!LN$81:LN$110,MAX(1,$D12))&gt;INDEX(Kalender!$B$81:$B$110,MAX(1,$D12))),AND($E12&gt;0,INDEX(Kalender!LN$81:LN$110,MAX(1,$E12))&gt;INDEX(Kalender!$B$81:$B$110,MAX(1,$E12))),AND($F12&gt;0,INDEX(Kalender!LN$81:LN$110,MAX(1,$F12))&gt;INDEX(Kalender!$B$81:$B$110,MAX(1,$F12)))),2,0))</f>
        <v>0</v>
      </c>
      <c r="LO12" s="5" t="n">
        <f aca="false">IF(Kalender!LO12&lt;&gt;1,0,IF(AND($B12&gt;0,INDEX(Kalender!LO$68:LO$77,MAX(1,$B12))&gt;INDEX(Kalender!$B$68:$B$77,MAX(1,$B12))),1,0)+IF(OR(AND($C12&gt;0,INDEX(Kalender!LO$81:LO$110,MAX(1,$C12))&gt;INDEX(Kalender!$B$81:$B$110,MAX(1,$C12))),AND($D12&gt;0,INDEX(Kalender!LO$81:LO$110,MAX(1,$D12))&gt;INDEX(Kalender!$B$81:$B$110,MAX(1,$D12))),AND($E12&gt;0,INDEX(Kalender!LO$81:LO$110,MAX(1,$E12))&gt;INDEX(Kalender!$B$81:$B$110,MAX(1,$E12))),AND($F12&gt;0,INDEX(Kalender!LO$81:LO$110,MAX(1,$F12))&gt;INDEX(Kalender!$B$81:$B$110,MAX(1,$F12)))),2,0))</f>
        <v>0</v>
      </c>
      <c r="LP12" s="5" t="n">
        <f aca="false">IF(Kalender!LP12&lt;&gt;1,0,IF(AND($B12&gt;0,INDEX(Kalender!LP$68:LP$77,MAX(1,$B12))&gt;INDEX(Kalender!$B$68:$B$77,MAX(1,$B12))),1,0)+IF(OR(AND($C12&gt;0,INDEX(Kalender!LP$81:LP$110,MAX(1,$C12))&gt;INDEX(Kalender!$B$81:$B$110,MAX(1,$C12))),AND($D12&gt;0,INDEX(Kalender!LP$81:LP$110,MAX(1,$D12))&gt;INDEX(Kalender!$B$81:$B$110,MAX(1,$D12))),AND($E12&gt;0,INDEX(Kalender!LP$81:LP$110,MAX(1,$E12))&gt;INDEX(Kalender!$B$81:$B$110,MAX(1,$E12))),AND($F12&gt;0,INDEX(Kalender!LP$81:LP$110,MAX(1,$F12))&gt;INDEX(Kalender!$B$81:$B$110,MAX(1,$F12)))),2,0))</f>
        <v>0</v>
      </c>
      <c r="LQ12" s="5" t="n">
        <f aca="false">IF(Kalender!LQ12&lt;&gt;1,0,IF(AND($B12&gt;0,INDEX(Kalender!LQ$68:LQ$77,MAX(1,$B12))&gt;INDEX(Kalender!$B$68:$B$77,MAX(1,$B12))),1,0)+IF(OR(AND($C12&gt;0,INDEX(Kalender!LQ$81:LQ$110,MAX(1,$C12))&gt;INDEX(Kalender!$B$81:$B$110,MAX(1,$C12))),AND($D12&gt;0,INDEX(Kalender!LQ$81:LQ$110,MAX(1,$D12))&gt;INDEX(Kalender!$B$81:$B$110,MAX(1,$D12))),AND($E12&gt;0,INDEX(Kalender!LQ$81:LQ$110,MAX(1,$E12))&gt;INDEX(Kalender!$B$81:$B$110,MAX(1,$E12))),AND($F12&gt;0,INDEX(Kalender!LQ$81:LQ$110,MAX(1,$F12))&gt;INDEX(Kalender!$B$81:$B$110,MAX(1,$F12)))),2,0))</f>
        <v>0</v>
      </c>
      <c r="LR12" s="5" t="n">
        <f aca="false">IF(Kalender!LR12&lt;&gt;1,0,IF(AND($B12&gt;0,INDEX(Kalender!LR$68:LR$77,MAX(1,$B12))&gt;INDEX(Kalender!$B$68:$B$77,MAX(1,$B12))),1,0)+IF(OR(AND($C12&gt;0,INDEX(Kalender!LR$81:LR$110,MAX(1,$C12))&gt;INDEX(Kalender!$B$81:$B$110,MAX(1,$C12))),AND($D12&gt;0,INDEX(Kalender!LR$81:LR$110,MAX(1,$D12))&gt;INDEX(Kalender!$B$81:$B$110,MAX(1,$D12))),AND($E12&gt;0,INDEX(Kalender!LR$81:LR$110,MAX(1,$E12))&gt;INDEX(Kalender!$B$81:$B$110,MAX(1,$E12))),AND($F12&gt;0,INDEX(Kalender!LR$81:LR$110,MAX(1,$F12))&gt;INDEX(Kalender!$B$81:$B$110,MAX(1,$F12)))),2,0))</f>
        <v>0</v>
      </c>
      <c r="LS12" s="5" t="n">
        <f aca="false">IF(Kalender!LS12&lt;&gt;1,0,IF(AND($B12&gt;0,INDEX(Kalender!LS$68:LS$77,MAX(1,$B12))&gt;INDEX(Kalender!$B$68:$B$77,MAX(1,$B12))),1,0)+IF(OR(AND($C12&gt;0,INDEX(Kalender!LS$81:LS$110,MAX(1,$C12))&gt;INDEX(Kalender!$B$81:$B$110,MAX(1,$C12))),AND($D12&gt;0,INDEX(Kalender!LS$81:LS$110,MAX(1,$D12))&gt;INDEX(Kalender!$B$81:$B$110,MAX(1,$D12))),AND($E12&gt;0,INDEX(Kalender!LS$81:LS$110,MAX(1,$E12))&gt;INDEX(Kalender!$B$81:$B$110,MAX(1,$E12))),AND($F12&gt;0,INDEX(Kalender!LS$81:LS$110,MAX(1,$F12))&gt;INDEX(Kalender!$B$81:$B$110,MAX(1,$F12)))),2,0))</f>
        <v>0</v>
      </c>
      <c r="LT12" s="5" t="n">
        <f aca="false">IF(Kalender!LT12&lt;&gt;1,0,IF(AND($B12&gt;0,INDEX(Kalender!LT$68:LT$77,MAX(1,$B12))&gt;INDEX(Kalender!$B$68:$B$77,MAX(1,$B12))),1,0)+IF(OR(AND($C12&gt;0,INDEX(Kalender!LT$81:LT$110,MAX(1,$C12))&gt;INDEX(Kalender!$B$81:$B$110,MAX(1,$C12))),AND($D12&gt;0,INDEX(Kalender!LT$81:LT$110,MAX(1,$D12))&gt;INDEX(Kalender!$B$81:$B$110,MAX(1,$D12))),AND($E12&gt;0,INDEX(Kalender!LT$81:LT$110,MAX(1,$E12))&gt;INDEX(Kalender!$B$81:$B$110,MAX(1,$E12))),AND($F12&gt;0,INDEX(Kalender!LT$81:LT$110,MAX(1,$F12))&gt;INDEX(Kalender!$B$81:$B$110,MAX(1,$F12)))),2,0))</f>
        <v>0</v>
      </c>
      <c r="LU12" s="5" t="n">
        <f aca="false">IF(Kalender!LU12&lt;&gt;1,0,IF(AND($B12&gt;0,INDEX(Kalender!LU$68:LU$77,MAX(1,$B12))&gt;INDEX(Kalender!$B$68:$B$77,MAX(1,$B12))),1,0)+IF(OR(AND($C12&gt;0,INDEX(Kalender!LU$81:LU$110,MAX(1,$C12))&gt;INDEX(Kalender!$B$81:$B$110,MAX(1,$C12))),AND($D12&gt;0,INDEX(Kalender!LU$81:LU$110,MAX(1,$D12))&gt;INDEX(Kalender!$B$81:$B$110,MAX(1,$D12))),AND($E12&gt;0,INDEX(Kalender!LU$81:LU$110,MAX(1,$E12))&gt;INDEX(Kalender!$B$81:$B$110,MAX(1,$E12))),AND($F12&gt;0,INDEX(Kalender!LU$81:LU$110,MAX(1,$F12))&gt;INDEX(Kalender!$B$81:$B$110,MAX(1,$F12)))),2,0))</f>
        <v>0</v>
      </c>
      <c r="LV12" s="5" t="n">
        <f aca="false">IF(Kalender!LV12&lt;&gt;1,0,IF(AND($B12&gt;0,INDEX(Kalender!LV$68:LV$77,MAX(1,$B12))&gt;INDEX(Kalender!$B$68:$B$77,MAX(1,$B12))),1,0)+IF(OR(AND($C12&gt;0,INDEX(Kalender!LV$81:LV$110,MAX(1,$C12))&gt;INDEX(Kalender!$B$81:$B$110,MAX(1,$C12))),AND($D12&gt;0,INDEX(Kalender!LV$81:LV$110,MAX(1,$D12))&gt;INDEX(Kalender!$B$81:$B$110,MAX(1,$D12))),AND($E12&gt;0,INDEX(Kalender!LV$81:LV$110,MAX(1,$E12))&gt;INDEX(Kalender!$B$81:$B$110,MAX(1,$E12))),AND($F12&gt;0,INDEX(Kalender!LV$81:LV$110,MAX(1,$F12))&gt;INDEX(Kalender!$B$81:$B$110,MAX(1,$F12)))),2,0))</f>
        <v>0</v>
      </c>
      <c r="LW12" s="5" t="n">
        <f aca="false">IF(Kalender!LW12&lt;&gt;1,0,IF(AND($B12&gt;0,INDEX(Kalender!LW$68:LW$77,MAX(1,$B12))&gt;INDEX(Kalender!$B$68:$B$77,MAX(1,$B12))),1,0)+IF(OR(AND($C12&gt;0,INDEX(Kalender!LW$81:LW$110,MAX(1,$C12))&gt;INDEX(Kalender!$B$81:$B$110,MAX(1,$C12))),AND($D12&gt;0,INDEX(Kalender!LW$81:LW$110,MAX(1,$D12))&gt;INDEX(Kalender!$B$81:$B$110,MAX(1,$D12))),AND($E12&gt;0,INDEX(Kalender!LW$81:LW$110,MAX(1,$E12))&gt;INDEX(Kalender!$B$81:$B$110,MAX(1,$E12))),AND($F12&gt;0,INDEX(Kalender!LW$81:LW$110,MAX(1,$F12))&gt;INDEX(Kalender!$B$81:$B$110,MAX(1,$F12)))),2,0))</f>
        <v>0</v>
      </c>
      <c r="LX12" s="5" t="n">
        <f aca="false">IF(Kalender!LX12&lt;&gt;1,0,IF(AND($B12&gt;0,INDEX(Kalender!LX$68:LX$77,MAX(1,$B12))&gt;INDEX(Kalender!$B$68:$B$77,MAX(1,$B12))),1,0)+IF(OR(AND($C12&gt;0,INDEX(Kalender!LX$81:LX$110,MAX(1,$C12))&gt;INDEX(Kalender!$B$81:$B$110,MAX(1,$C12))),AND($D12&gt;0,INDEX(Kalender!LX$81:LX$110,MAX(1,$D12))&gt;INDEX(Kalender!$B$81:$B$110,MAX(1,$D12))),AND($E12&gt;0,INDEX(Kalender!LX$81:LX$110,MAX(1,$E12))&gt;INDEX(Kalender!$B$81:$B$110,MAX(1,$E12))),AND($F12&gt;0,INDEX(Kalender!LX$81:LX$110,MAX(1,$F12))&gt;INDEX(Kalender!$B$81:$B$110,MAX(1,$F12)))),2,0))</f>
        <v>0</v>
      </c>
      <c r="LY12" s="5" t="n">
        <f aca="false">IF(Kalender!LY12&lt;&gt;1,0,IF(AND($B12&gt;0,INDEX(Kalender!LY$68:LY$77,MAX(1,$B12))&gt;INDEX(Kalender!$B$68:$B$77,MAX(1,$B12))),1,0)+IF(OR(AND($C12&gt;0,INDEX(Kalender!LY$81:LY$110,MAX(1,$C12))&gt;INDEX(Kalender!$B$81:$B$110,MAX(1,$C12))),AND($D12&gt;0,INDEX(Kalender!LY$81:LY$110,MAX(1,$D12))&gt;INDEX(Kalender!$B$81:$B$110,MAX(1,$D12))),AND($E12&gt;0,INDEX(Kalender!LY$81:LY$110,MAX(1,$E12))&gt;INDEX(Kalender!$B$81:$B$110,MAX(1,$E12))),AND($F12&gt;0,INDEX(Kalender!LY$81:LY$110,MAX(1,$F12))&gt;INDEX(Kalender!$B$81:$B$110,MAX(1,$F12)))),2,0))</f>
        <v>0</v>
      </c>
      <c r="LZ12" s="5" t="n">
        <f aca="false">IF(Kalender!LZ12&lt;&gt;1,0,IF(AND($B12&gt;0,INDEX(Kalender!LZ$68:LZ$77,MAX(1,$B12))&gt;INDEX(Kalender!$B$68:$B$77,MAX(1,$B12))),1,0)+IF(OR(AND($C12&gt;0,INDEX(Kalender!LZ$81:LZ$110,MAX(1,$C12))&gt;INDEX(Kalender!$B$81:$B$110,MAX(1,$C12))),AND($D12&gt;0,INDEX(Kalender!LZ$81:LZ$110,MAX(1,$D12))&gt;INDEX(Kalender!$B$81:$B$110,MAX(1,$D12))),AND($E12&gt;0,INDEX(Kalender!LZ$81:LZ$110,MAX(1,$E12))&gt;INDEX(Kalender!$B$81:$B$110,MAX(1,$E12))),AND($F12&gt;0,INDEX(Kalender!LZ$81:LZ$110,MAX(1,$F12))&gt;INDEX(Kalender!$B$81:$B$110,MAX(1,$F12)))),2,0))</f>
        <v>0</v>
      </c>
      <c r="MA12" s="5" t="n">
        <f aca="false">IF(Kalender!MA12&lt;&gt;1,0,IF(AND($B12&gt;0,INDEX(Kalender!MA$68:MA$77,MAX(1,$B12))&gt;INDEX(Kalender!$B$68:$B$77,MAX(1,$B12))),1,0)+IF(OR(AND($C12&gt;0,INDEX(Kalender!MA$81:MA$110,MAX(1,$C12))&gt;INDEX(Kalender!$B$81:$B$110,MAX(1,$C12))),AND($D12&gt;0,INDEX(Kalender!MA$81:MA$110,MAX(1,$D12))&gt;INDEX(Kalender!$B$81:$B$110,MAX(1,$D12))),AND($E12&gt;0,INDEX(Kalender!MA$81:MA$110,MAX(1,$E12))&gt;INDEX(Kalender!$B$81:$B$110,MAX(1,$E12))),AND($F12&gt;0,INDEX(Kalender!MA$81:MA$110,MAX(1,$F12))&gt;INDEX(Kalender!$B$81:$B$110,MAX(1,$F12)))),2,0))</f>
        <v>0</v>
      </c>
      <c r="MB12" s="5" t="n">
        <f aca="false">IF(Kalender!MB12&lt;&gt;1,0,IF(AND($B12&gt;0,INDEX(Kalender!MB$68:MB$77,MAX(1,$B12))&gt;INDEX(Kalender!$B$68:$B$77,MAX(1,$B12))),1,0)+IF(OR(AND($C12&gt;0,INDEX(Kalender!MB$81:MB$110,MAX(1,$C12))&gt;INDEX(Kalender!$B$81:$B$110,MAX(1,$C12))),AND($D12&gt;0,INDEX(Kalender!MB$81:MB$110,MAX(1,$D12))&gt;INDEX(Kalender!$B$81:$B$110,MAX(1,$D12))),AND($E12&gt;0,INDEX(Kalender!MB$81:MB$110,MAX(1,$E12))&gt;INDEX(Kalender!$B$81:$B$110,MAX(1,$E12))),AND($F12&gt;0,INDEX(Kalender!MB$81:MB$110,MAX(1,$F12))&gt;INDEX(Kalender!$B$81:$B$110,MAX(1,$F12)))),2,0))</f>
        <v>0</v>
      </c>
      <c r="MC12" s="5" t="n">
        <f aca="false">IF(Kalender!MC12&lt;&gt;1,0,IF(AND($B12&gt;0,INDEX(Kalender!MC$68:MC$77,MAX(1,$B12))&gt;INDEX(Kalender!$B$68:$B$77,MAX(1,$B12))),1,0)+IF(OR(AND($C12&gt;0,INDEX(Kalender!MC$81:MC$110,MAX(1,$C12))&gt;INDEX(Kalender!$B$81:$B$110,MAX(1,$C12))),AND($D12&gt;0,INDEX(Kalender!MC$81:MC$110,MAX(1,$D12))&gt;INDEX(Kalender!$B$81:$B$110,MAX(1,$D12))),AND($E12&gt;0,INDEX(Kalender!MC$81:MC$110,MAX(1,$E12))&gt;INDEX(Kalender!$B$81:$B$110,MAX(1,$E12))),AND($F12&gt;0,INDEX(Kalender!MC$81:MC$110,MAX(1,$F12))&gt;INDEX(Kalender!$B$81:$B$110,MAX(1,$F12)))),2,0))</f>
        <v>0</v>
      </c>
      <c r="MD12" s="5" t="n">
        <f aca="false">IF(Kalender!MD12&lt;&gt;1,0,IF(AND($B12&gt;0,INDEX(Kalender!MD$68:MD$77,MAX(1,$B12))&gt;INDEX(Kalender!$B$68:$B$77,MAX(1,$B12))),1,0)+IF(OR(AND($C12&gt;0,INDEX(Kalender!MD$81:MD$110,MAX(1,$C12))&gt;INDEX(Kalender!$B$81:$B$110,MAX(1,$C12))),AND($D12&gt;0,INDEX(Kalender!MD$81:MD$110,MAX(1,$D12))&gt;INDEX(Kalender!$B$81:$B$110,MAX(1,$D12))),AND($E12&gt;0,INDEX(Kalender!MD$81:MD$110,MAX(1,$E12))&gt;INDEX(Kalender!$B$81:$B$110,MAX(1,$E12))),AND($F12&gt;0,INDEX(Kalender!MD$81:MD$110,MAX(1,$F12))&gt;INDEX(Kalender!$B$81:$B$110,MAX(1,$F12)))),2,0))</f>
        <v>0</v>
      </c>
      <c r="ME12" s="5" t="n">
        <f aca="false">IF(Kalender!ME12&lt;&gt;1,0,IF(AND($B12&gt;0,INDEX(Kalender!ME$68:ME$77,MAX(1,$B12))&gt;INDEX(Kalender!$B$68:$B$77,MAX(1,$B12))),1,0)+IF(OR(AND($C12&gt;0,INDEX(Kalender!ME$81:ME$110,MAX(1,$C12))&gt;INDEX(Kalender!$B$81:$B$110,MAX(1,$C12))),AND($D12&gt;0,INDEX(Kalender!ME$81:ME$110,MAX(1,$D12))&gt;INDEX(Kalender!$B$81:$B$110,MAX(1,$D12))),AND($E12&gt;0,INDEX(Kalender!ME$81:ME$110,MAX(1,$E12))&gt;INDEX(Kalender!$B$81:$B$110,MAX(1,$E12))),AND($F12&gt;0,INDEX(Kalender!ME$81:ME$110,MAX(1,$F12))&gt;INDEX(Kalender!$B$81:$B$110,MAX(1,$F12)))),2,0))</f>
        <v>0</v>
      </c>
      <c r="MF12" s="5" t="n">
        <f aca="false">IF(Kalender!MF12&lt;&gt;1,0,IF(AND($B12&gt;0,INDEX(Kalender!MF$68:MF$77,MAX(1,$B12))&gt;INDEX(Kalender!$B$68:$B$77,MAX(1,$B12))),1,0)+IF(OR(AND($C12&gt;0,INDEX(Kalender!MF$81:MF$110,MAX(1,$C12))&gt;INDEX(Kalender!$B$81:$B$110,MAX(1,$C12))),AND($D12&gt;0,INDEX(Kalender!MF$81:MF$110,MAX(1,$D12))&gt;INDEX(Kalender!$B$81:$B$110,MAX(1,$D12))),AND($E12&gt;0,INDEX(Kalender!MF$81:MF$110,MAX(1,$E12))&gt;INDEX(Kalender!$B$81:$B$110,MAX(1,$E12))),AND($F12&gt;0,INDEX(Kalender!MF$81:MF$110,MAX(1,$F12))&gt;INDEX(Kalender!$B$81:$B$110,MAX(1,$F12)))),2,0))</f>
        <v>0</v>
      </c>
      <c r="MG12" s="5" t="n">
        <f aca="false">IF(Kalender!MG12&lt;&gt;1,0,IF(AND($B12&gt;0,INDEX(Kalender!MG$68:MG$77,MAX(1,$B12))&gt;INDEX(Kalender!$B$68:$B$77,MAX(1,$B12))),1,0)+IF(OR(AND($C12&gt;0,INDEX(Kalender!MG$81:MG$110,MAX(1,$C12))&gt;INDEX(Kalender!$B$81:$B$110,MAX(1,$C12))),AND($D12&gt;0,INDEX(Kalender!MG$81:MG$110,MAX(1,$D12))&gt;INDEX(Kalender!$B$81:$B$110,MAX(1,$D12))),AND($E12&gt;0,INDEX(Kalender!MG$81:MG$110,MAX(1,$E12))&gt;INDEX(Kalender!$B$81:$B$110,MAX(1,$E12))),AND($F12&gt;0,INDEX(Kalender!MG$81:MG$110,MAX(1,$F12))&gt;INDEX(Kalender!$B$81:$B$110,MAX(1,$F12)))),2,0))</f>
        <v>0</v>
      </c>
      <c r="MH12" s="5" t="n">
        <f aca="false">IF(Kalender!MH12&lt;&gt;1,0,IF(AND($B12&gt;0,INDEX(Kalender!MH$68:MH$77,MAX(1,$B12))&gt;INDEX(Kalender!$B$68:$B$77,MAX(1,$B12))),1,0)+IF(OR(AND($C12&gt;0,INDEX(Kalender!MH$81:MH$110,MAX(1,$C12))&gt;INDEX(Kalender!$B$81:$B$110,MAX(1,$C12))),AND($D12&gt;0,INDEX(Kalender!MH$81:MH$110,MAX(1,$D12))&gt;INDEX(Kalender!$B$81:$B$110,MAX(1,$D12))),AND($E12&gt;0,INDEX(Kalender!MH$81:MH$110,MAX(1,$E12))&gt;INDEX(Kalender!$B$81:$B$110,MAX(1,$E12))),AND($F12&gt;0,INDEX(Kalender!MH$81:MH$110,MAX(1,$F12))&gt;INDEX(Kalender!$B$81:$B$110,MAX(1,$F12)))),2,0))</f>
        <v>0</v>
      </c>
      <c r="MI12" s="5" t="n">
        <f aca="false">IF(Kalender!MI12&lt;&gt;1,0,IF(AND($B12&gt;0,INDEX(Kalender!MI$68:MI$77,MAX(1,$B12))&gt;INDEX(Kalender!$B$68:$B$77,MAX(1,$B12))),1,0)+IF(OR(AND($C12&gt;0,INDEX(Kalender!MI$81:MI$110,MAX(1,$C12))&gt;INDEX(Kalender!$B$81:$B$110,MAX(1,$C12))),AND($D12&gt;0,INDEX(Kalender!MI$81:MI$110,MAX(1,$D12))&gt;INDEX(Kalender!$B$81:$B$110,MAX(1,$D12))),AND($E12&gt;0,INDEX(Kalender!MI$81:MI$110,MAX(1,$E12))&gt;INDEX(Kalender!$B$81:$B$110,MAX(1,$E12))),AND($F12&gt;0,INDEX(Kalender!MI$81:MI$110,MAX(1,$F12))&gt;INDEX(Kalender!$B$81:$B$110,MAX(1,$F12)))),2,0))</f>
        <v>0</v>
      </c>
      <c r="MJ12" s="5" t="n">
        <f aca="false">IF(Kalender!MJ12&lt;&gt;1,0,IF(AND($B12&gt;0,INDEX(Kalender!MJ$68:MJ$77,MAX(1,$B12))&gt;INDEX(Kalender!$B$68:$B$77,MAX(1,$B12))),1,0)+IF(OR(AND($C12&gt;0,INDEX(Kalender!MJ$81:MJ$110,MAX(1,$C12))&gt;INDEX(Kalender!$B$81:$B$110,MAX(1,$C12))),AND($D12&gt;0,INDEX(Kalender!MJ$81:MJ$110,MAX(1,$D12))&gt;INDEX(Kalender!$B$81:$B$110,MAX(1,$D12))),AND($E12&gt;0,INDEX(Kalender!MJ$81:MJ$110,MAX(1,$E12))&gt;INDEX(Kalender!$B$81:$B$110,MAX(1,$E12))),AND($F12&gt;0,INDEX(Kalender!MJ$81:MJ$110,MAX(1,$F12))&gt;INDEX(Kalender!$B$81:$B$110,MAX(1,$F12)))),2,0))</f>
        <v>0</v>
      </c>
      <c r="MK12" s="5" t="n">
        <f aca="false">IF(Kalender!MK12&lt;&gt;1,0,IF(AND($B12&gt;0,INDEX(Kalender!MK$68:MK$77,MAX(1,$B12))&gt;INDEX(Kalender!$B$68:$B$77,MAX(1,$B12))),1,0)+IF(OR(AND($C12&gt;0,INDEX(Kalender!MK$81:MK$110,MAX(1,$C12))&gt;INDEX(Kalender!$B$81:$B$110,MAX(1,$C12))),AND($D12&gt;0,INDEX(Kalender!MK$81:MK$110,MAX(1,$D12))&gt;INDEX(Kalender!$B$81:$B$110,MAX(1,$D12))),AND($E12&gt;0,INDEX(Kalender!MK$81:MK$110,MAX(1,$E12))&gt;INDEX(Kalender!$B$81:$B$110,MAX(1,$E12))),AND($F12&gt;0,INDEX(Kalender!MK$81:MK$110,MAX(1,$F12))&gt;INDEX(Kalender!$B$81:$B$110,MAX(1,$F12)))),2,0))</f>
        <v>0</v>
      </c>
      <c r="ML12" s="5" t="n">
        <f aca="false">IF(Kalender!ML12&lt;&gt;1,0,IF(AND($B12&gt;0,INDEX(Kalender!ML$68:ML$77,MAX(1,$B12))&gt;INDEX(Kalender!$B$68:$B$77,MAX(1,$B12))),1,0)+IF(OR(AND($C12&gt;0,INDEX(Kalender!ML$81:ML$110,MAX(1,$C12))&gt;INDEX(Kalender!$B$81:$B$110,MAX(1,$C12))),AND($D12&gt;0,INDEX(Kalender!ML$81:ML$110,MAX(1,$D12))&gt;INDEX(Kalender!$B$81:$B$110,MAX(1,$D12))),AND($E12&gt;0,INDEX(Kalender!ML$81:ML$110,MAX(1,$E12))&gt;INDEX(Kalender!$B$81:$B$110,MAX(1,$E12))),AND($F12&gt;0,INDEX(Kalender!ML$81:ML$110,MAX(1,$F12))&gt;INDEX(Kalender!$B$81:$B$110,MAX(1,$F12)))),2,0))</f>
        <v>0</v>
      </c>
      <c r="MM12" s="5" t="n">
        <f aca="false">IF(Kalender!MM12&lt;&gt;1,0,IF(AND($B12&gt;0,INDEX(Kalender!MM$68:MM$77,MAX(1,$B12))&gt;INDEX(Kalender!$B$68:$B$77,MAX(1,$B12))),1,0)+IF(OR(AND($C12&gt;0,INDEX(Kalender!MM$81:MM$110,MAX(1,$C12))&gt;INDEX(Kalender!$B$81:$B$110,MAX(1,$C12))),AND($D12&gt;0,INDEX(Kalender!MM$81:MM$110,MAX(1,$D12))&gt;INDEX(Kalender!$B$81:$B$110,MAX(1,$D12))),AND($E12&gt;0,INDEX(Kalender!MM$81:MM$110,MAX(1,$E12))&gt;INDEX(Kalender!$B$81:$B$110,MAX(1,$E12))),AND($F12&gt;0,INDEX(Kalender!MM$81:MM$110,MAX(1,$F12))&gt;INDEX(Kalender!$B$81:$B$110,MAX(1,$F12)))),2,0))</f>
        <v>0</v>
      </c>
      <c r="MN12" s="5" t="n">
        <f aca="false">IF(Kalender!MN12&lt;&gt;1,0,IF(AND($B12&gt;0,INDEX(Kalender!MN$68:MN$77,MAX(1,$B12))&gt;INDEX(Kalender!$B$68:$B$77,MAX(1,$B12))),1,0)+IF(OR(AND($C12&gt;0,INDEX(Kalender!MN$81:MN$110,MAX(1,$C12))&gt;INDEX(Kalender!$B$81:$B$110,MAX(1,$C12))),AND($D12&gt;0,INDEX(Kalender!MN$81:MN$110,MAX(1,$D12))&gt;INDEX(Kalender!$B$81:$B$110,MAX(1,$D12))),AND($E12&gt;0,INDEX(Kalender!MN$81:MN$110,MAX(1,$E12))&gt;INDEX(Kalender!$B$81:$B$110,MAX(1,$E12))),AND($F12&gt;0,INDEX(Kalender!MN$81:MN$110,MAX(1,$F12))&gt;INDEX(Kalender!$B$81:$B$110,MAX(1,$F12)))),2,0))</f>
        <v>0</v>
      </c>
      <c r="MO12" s="5" t="n">
        <f aca="false">IF(Kalender!MO12&lt;&gt;1,0,IF(AND($B12&gt;0,INDEX(Kalender!MO$68:MO$77,MAX(1,$B12))&gt;INDEX(Kalender!$B$68:$B$77,MAX(1,$B12))),1,0)+IF(OR(AND($C12&gt;0,INDEX(Kalender!MO$81:MO$110,MAX(1,$C12))&gt;INDEX(Kalender!$B$81:$B$110,MAX(1,$C12))),AND($D12&gt;0,INDEX(Kalender!MO$81:MO$110,MAX(1,$D12))&gt;INDEX(Kalender!$B$81:$B$110,MAX(1,$D12))),AND($E12&gt;0,INDEX(Kalender!MO$81:MO$110,MAX(1,$E12))&gt;INDEX(Kalender!$B$81:$B$110,MAX(1,$E12))),AND($F12&gt;0,INDEX(Kalender!MO$81:MO$110,MAX(1,$F12))&gt;INDEX(Kalender!$B$81:$B$110,MAX(1,$F12)))),2,0))</f>
        <v>0</v>
      </c>
      <c r="MP12" s="5" t="n">
        <f aca="false">IF(Kalender!MP12&lt;&gt;1,0,IF(AND($B12&gt;0,INDEX(Kalender!MP$68:MP$77,MAX(1,$B12))&gt;INDEX(Kalender!$B$68:$B$77,MAX(1,$B12))),1,0)+IF(OR(AND($C12&gt;0,INDEX(Kalender!MP$81:MP$110,MAX(1,$C12))&gt;INDEX(Kalender!$B$81:$B$110,MAX(1,$C12))),AND($D12&gt;0,INDEX(Kalender!MP$81:MP$110,MAX(1,$D12))&gt;INDEX(Kalender!$B$81:$B$110,MAX(1,$D12))),AND($E12&gt;0,INDEX(Kalender!MP$81:MP$110,MAX(1,$E12))&gt;INDEX(Kalender!$B$81:$B$110,MAX(1,$E12))),AND($F12&gt;0,INDEX(Kalender!MP$81:MP$110,MAX(1,$F12))&gt;INDEX(Kalender!$B$81:$B$110,MAX(1,$F12)))),2,0))</f>
        <v>0</v>
      </c>
      <c r="MQ12" s="5" t="n">
        <f aca="false">IF(Kalender!MQ12&lt;&gt;1,0,IF(AND($B12&gt;0,INDEX(Kalender!MQ$68:MQ$77,MAX(1,$B12))&gt;INDEX(Kalender!$B$68:$B$77,MAX(1,$B12))),1,0)+IF(OR(AND($C12&gt;0,INDEX(Kalender!MQ$81:MQ$110,MAX(1,$C12))&gt;INDEX(Kalender!$B$81:$B$110,MAX(1,$C12))),AND($D12&gt;0,INDEX(Kalender!MQ$81:MQ$110,MAX(1,$D12))&gt;INDEX(Kalender!$B$81:$B$110,MAX(1,$D12))),AND($E12&gt;0,INDEX(Kalender!MQ$81:MQ$110,MAX(1,$E12))&gt;INDEX(Kalender!$B$81:$B$110,MAX(1,$E12))),AND($F12&gt;0,INDEX(Kalender!MQ$81:MQ$110,MAX(1,$F12))&gt;INDEX(Kalender!$B$81:$B$110,MAX(1,$F12)))),2,0))</f>
        <v>0</v>
      </c>
      <c r="MR12" s="5" t="n">
        <f aca="false">IF(Kalender!MR12&lt;&gt;1,0,IF(AND($B12&gt;0,INDEX(Kalender!MR$68:MR$77,MAX(1,$B12))&gt;INDEX(Kalender!$B$68:$B$77,MAX(1,$B12))),1,0)+IF(OR(AND($C12&gt;0,INDEX(Kalender!MR$81:MR$110,MAX(1,$C12))&gt;INDEX(Kalender!$B$81:$B$110,MAX(1,$C12))),AND($D12&gt;0,INDEX(Kalender!MR$81:MR$110,MAX(1,$D12))&gt;INDEX(Kalender!$B$81:$B$110,MAX(1,$D12))),AND($E12&gt;0,INDEX(Kalender!MR$81:MR$110,MAX(1,$E12))&gt;INDEX(Kalender!$B$81:$B$110,MAX(1,$E12))),AND($F12&gt;0,INDEX(Kalender!MR$81:MR$110,MAX(1,$F12))&gt;INDEX(Kalender!$B$81:$B$110,MAX(1,$F12)))),2,0))</f>
        <v>0</v>
      </c>
      <c r="MS12" s="5" t="n">
        <f aca="false">IF(Kalender!MS12&lt;&gt;1,0,IF(AND($B12&gt;0,INDEX(Kalender!MS$68:MS$77,MAX(1,$B12))&gt;INDEX(Kalender!$B$68:$B$77,MAX(1,$B12))),1,0)+IF(OR(AND($C12&gt;0,INDEX(Kalender!MS$81:MS$110,MAX(1,$C12))&gt;INDEX(Kalender!$B$81:$B$110,MAX(1,$C12))),AND($D12&gt;0,INDEX(Kalender!MS$81:MS$110,MAX(1,$D12))&gt;INDEX(Kalender!$B$81:$B$110,MAX(1,$D12))),AND($E12&gt;0,INDEX(Kalender!MS$81:MS$110,MAX(1,$E12))&gt;INDEX(Kalender!$B$81:$B$110,MAX(1,$E12))),AND($F12&gt;0,INDEX(Kalender!MS$81:MS$110,MAX(1,$F12))&gt;INDEX(Kalender!$B$81:$B$110,MAX(1,$F12)))),2,0))</f>
        <v>0</v>
      </c>
      <c r="MT12" s="5" t="n">
        <f aca="false">IF(Kalender!MT12&lt;&gt;1,0,IF(AND($B12&gt;0,INDEX(Kalender!MT$68:MT$77,MAX(1,$B12))&gt;INDEX(Kalender!$B$68:$B$77,MAX(1,$B12))),1,0)+IF(OR(AND($C12&gt;0,INDEX(Kalender!MT$81:MT$110,MAX(1,$C12))&gt;INDEX(Kalender!$B$81:$B$110,MAX(1,$C12))),AND($D12&gt;0,INDEX(Kalender!MT$81:MT$110,MAX(1,$D12))&gt;INDEX(Kalender!$B$81:$B$110,MAX(1,$D12))),AND($E12&gt;0,INDEX(Kalender!MT$81:MT$110,MAX(1,$E12))&gt;INDEX(Kalender!$B$81:$B$110,MAX(1,$E12))),AND($F12&gt;0,INDEX(Kalender!MT$81:MT$110,MAX(1,$F12))&gt;INDEX(Kalender!$B$81:$B$110,MAX(1,$F12)))),2,0))</f>
        <v>0</v>
      </c>
      <c r="MU12" s="5" t="n">
        <f aca="false">IF(Kalender!MU12&lt;&gt;1,0,IF(AND($B12&gt;0,INDEX(Kalender!MU$68:MU$77,MAX(1,$B12))&gt;INDEX(Kalender!$B$68:$B$77,MAX(1,$B12))),1,0)+IF(OR(AND($C12&gt;0,INDEX(Kalender!MU$81:MU$110,MAX(1,$C12))&gt;INDEX(Kalender!$B$81:$B$110,MAX(1,$C12))),AND($D12&gt;0,INDEX(Kalender!MU$81:MU$110,MAX(1,$D12))&gt;INDEX(Kalender!$B$81:$B$110,MAX(1,$D12))),AND($E12&gt;0,INDEX(Kalender!MU$81:MU$110,MAX(1,$E12))&gt;INDEX(Kalender!$B$81:$B$110,MAX(1,$E12))),AND($F12&gt;0,INDEX(Kalender!MU$81:MU$110,MAX(1,$F12))&gt;INDEX(Kalender!$B$81:$B$110,MAX(1,$F12)))),2,0))</f>
        <v>0</v>
      </c>
      <c r="MV12" s="5" t="n">
        <f aca="false">IF(Kalender!MV12&lt;&gt;1,0,IF(AND($B12&gt;0,INDEX(Kalender!MV$68:MV$77,MAX(1,$B12))&gt;INDEX(Kalender!$B$68:$B$77,MAX(1,$B12))),1,0)+IF(OR(AND($C12&gt;0,INDEX(Kalender!MV$81:MV$110,MAX(1,$C12))&gt;INDEX(Kalender!$B$81:$B$110,MAX(1,$C12))),AND($D12&gt;0,INDEX(Kalender!MV$81:MV$110,MAX(1,$D12))&gt;INDEX(Kalender!$B$81:$B$110,MAX(1,$D12))),AND($E12&gt;0,INDEX(Kalender!MV$81:MV$110,MAX(1,$E12))&gt;INDEX(Kalender!$B$81:$B$110,MAX(1,$E12))),AND($F12&gt;0,INDEX(Kalender!MV$81:MV$110,MAX(1,$F12))&gt;INDEX(Kalender!$B$81:$B$110,MAX(1,$F12)))),2,0))</f>
        <v>0</v>
      </c>
      <c r="MW12" s="5" t="n">
        <f aca="false">IF(Kalender!MW12&lt;&gt;1,0,IF(AND($B12&gt;0,INDEX(Kalender!MW$68:MW$77,MAX(1,$B12))&gt;INDEX(Kalender!$B$68:$B$77,MAX(1,$B12))),1,0)+IF(OR(AND($C12&gt;0,INDEX(Kalender!MW$81:MW$110,MAX(1,$C12))&gt;INDEX(Kalender!$B$81:$B$110,MAX(1,$C12))),AND($D12&gt;0,INDEX(Kalender!MW$81:MW$110,MAX(1,$D12))&gt;INDEX(Kalender!$B$81:$B$110,MAX(1,$D12))),AND($E12&gt;0,INDEX(Kalender!MW$81:MW$110,MAX(1,$E12))&gt;INDEX(Kalender!$B$81:$B$110,MAX(1,$E12))),AND($F12&gt;0,INDEX(Kalender!MW$81:MW$110,MAX(1,$F12))&gt;INDEX(Kalender!$B$81:$B$110,MAX(1,$F12)))),2,0))</f>
        <v>0</v>
      </c>
      <c r="MX12" s="5" t="n">
        <f aca="false">IF(Kalender!MX12&lt;&gt;1,0,IF(AND($B12&gt;0,INDEX(Kalender!MX$68:MX$77,MAX(1,$B12))&gt;INDEX(Kalender!$B$68:$B$77,MAX(1,$B12))),1,0)+IF(OR(AND($C12&gt;0,INDEX(Kalender!MX$81:MX$110,MAX(1,$C12))&gt;INDEX(Kalender!$B$81:$B$110,MAX(1,$C12))),AND($D12&gt;0,INDEX(Kalender!MX$81:MX$110,MAX(1,$D12))&gt;INDEX(Kalender!$B$81:$B$110,MAX(1,$D12))),AND($E12&gt;0,INDEX(Kalender!MX$81:MX$110,MAX(1,$E12))&gt;INDEX(Kalender!$B$81:$B$110,MAX(1,$E12))),AND($F12&gt;0,INDEX(Kalender!MX$81:MX$110,MAX(1,$F12))&gt;INDEX(Kalender!$B$81:$B$110,MAX(1,$F12)))),2,0))</f>
        <v>0</v>
      </c>
      <c r="MY12" s="5" t="n">
        <f aca="false">IF(Kalender!MY12&lt;&gt;1,0,IF(AND($B12&gt;0,INDEX(Kalender!MY$68:MY$77,MAX(1,$B12))&gt;INDEX(Kalender!$B$68:$B$77,MAX(1,$B12))),1,0)+IF(OR(AND($C12&gt;0,INDEX(Kalender!MY$81:MY$110,MAX(1,$C12))&gt;INDEX(Kalender!$B$81:$B$110,MAX(1,$C12))),AND($D12&gt;0,INDEX(Kalender!MY$81:MY$110,MAX(1,$D12))&gt;INDEX(Kalender!$B$81:$B$110,MAX(1,$D12))),AND($E12&gt;0,INDEX(Kalender!MY$81:MY$110,MAX(1,$E12))&gt;INDEX(Kalender!$B$81:$B$110,MAX(1,$E12))),AND($F12&gt;0,INDEX(Kalender!MY$81:MY$110,MAX(1,$F12))&gt;INDEX(Kalender!$B$81:$B$110,MAX(1,$F12)))),2,0))</f>
        <v>0</v>
      </c>
      <c r="MZ12" s="5" t="n">
        <f aca="false">IF(Kalender!MZ12&lt;&gt;1,0,IF(AND($B12&gt;0,INDEX(Kalender!MZ$68:MZ$77,MAX(1,$B12))&gt;INDEX(Kalender!$B$68:$B$77,MAX(1,$B12))),1,0)+IF(OR(AND($C12&gt;0,INDEX(Kalender!MZ$81:MZ$110,MAX(1,$C12))&gt;INDEX(Kalender!$B$81:$B$110,MAX(1,$C12))),AND($D12&gt;0,INDEX(Kalender!MZ$81:MZ$110,MAX(1,$D12))&gt;INDEX(Kalender!$B$81:$B$110,MAX(1,$D12))),AND($E12&gt;0,INDEX(Kalender!MZ$81:MZ$110,MAX(1,$E12))&gt;INDEX(Kalender!$B$81:$B$110,MAX(1,$E12))),AND($F12&gt;0,INDEX(Kalender!MZ$81:MZ$110,MAX(1,$F12))&gt;INDEX(Kalender!$B$81:$B$110,MAX(1,$F12)))),2,0))</f>
        <v>0</v>
      </c>
      <c r="NA12" s="5" t="n">
        <f aca="false">IF(Kalender!NA12&lt;&gt;1,0,IF(AND($B12&gt;0,INDEX(Kalender!NA$68:NA$77,MAX(1,$B12))&gt;INDEX(Kalender!$B$68:$B$77,MAX(1,$B12))),1,0)+IF(OR(AND($C12&gt;0,INDEX(Kalender!NA$81:NA$110,MAX(1,$C12))&gt;INDEX(Kalender!$B$81:$B$110,MAX(1,$C12))),AND($D12&gt;0,INDEX(Kalender!NA$81:NA$110,MAX(1,$D12))&gt;INDEX(Kalender!$B$81:$B$110,MAX(1,$D12))),AND($E12&gt;0,INDEX(Kalender!NA$81:NA$110,MAX(1,$E12))&gt;INDEX(Kalender!$B$81:$B$110,MAX(1,$E12))),AND($F12&gt;0,INDEX(Kalender!NA$81:NA$110,MAX(1,$F12))&gt;INDEX(Kalender!$B$81:$B$110,MAX(1,$F12)))),2,0))</f>
        <v>0</v>
      </c>
      <c r="NB12" s="5" t="n">
        <f aca="false">IF(Kalender!NB12&lt;&gt;1,0,IF(AND($B12&gt;0,INDEX(Kalender!NB$68:NB$77,MAX(1,$B12))&gt;INDEX(Kalender!$B$68:$B$77,MAX(1,$B12))),1,0)+IF(OR(AND($C12&gt;0,INDEX(Kalender!NB$81:NB$110,MAX(1,$C12))&gt;INDEX(Kalender!$B$81:$B$110,MAX(1,$C12))),AND($D12&gt;0,INDEX(Kalender!NB$81:NB$110,MAX(1,$D12))&gt;INDEX(Kalender!$B$81:$B$110,MAX(1,$D12))),AND($E12&gt;0,INDEX(Kalender!NB$81:NB$110,MAX(1,$E12))&gt;INDEX(Kalender!$B$81:$B$110,MAX(1,$E12))),AND($F12&gt;0,INDEX(Kalender!NB$81:NB$110,MAX(1,$F12))&gt;INDEX(Kalender!$B$81:$B$110,MAX(1,$F12)))),2,0))</f>
        <v>0</v>
      </c>
      <c r="NC12" s="5" t="n">
        <f aca="false">IF(Kalender!NC12&lt;&gt;1,0,IF(AND($B12&gt;0,INDEX(Kalender!NC$68:NC$77,MAX(1,$B12))&gt;INDEX(Kalender!$B$68:$B$77,MAX(1,$B12))),1,0)+IF(OR(AND($C12&gt;0,INDEX(Kalender!NC$81:NC$110,MAX(1,$C12))&gt;INDEX(Kalender!$B$81:$B$110,MAX(1,$C12))),AND($D12&gt;0,INDEX(Kalender!NC$81:NC$110,MAX(1,$D12))&gt;INDEX(Kalender!$B$81:$B$110,MAX(1,$D12))),AND($E12&gt;0,INDEX(Kalender!NC$81:NC$110,MAX(1,$E12))&gt;INDEX(Kalender!$B$81:$B$110,MAX(1,$E12))),AND($F12&gt;0,INDEX(Kalender!NC$81:NC$110,MAX(1,$F12))&gt;INDEX(Kalender!$B$81:$B$110,MAX(1,$F12)))),2,0))</f>
        <v>0</v>
      </c>
      <c r="ND12" s="5" t="n">
        <f aca="false">IF(Kalender!ND12&lt;&gt;1,0,IF(AND($B12&gt;0,INDEX(Kalender!ND$68:ND$77,MAX(1,$B12))&gt;INDEX(Kalender!$B$68:$B$77,MAX(1,$B12))),1,0)+IF(OR(AND($C12&gt;0,INDEX(Kalender!ND$81:ND$110,MAX(1,$C12))&gt;INDEX(Kalender!$B$81:$B$110,MAX(1,$C12))),AND($D12&gt;0,INDEX(Kalender!ND$81:ND$110,MAX(1,$D12))&gt;INDEX(Kalender!$B$81:$B$110,MAX(1,$D12))),AND($E12&gt;0,INDEX(Kalender!ND$81:ND$110,MAX(1,$E12))&gt;INDEX(Kalender!$B$81:$B$110,MAX(1,$E12))),AND($F12&gt;0,INDEX(Kalender!ND$81:ND$110,MAX(1,$F12))&gt;INDEX(Kalender!$B$81:$B$110,MAX(1,$F12)))),2,0))</f>
        <v>0</v>
      </c>
      <c r="NE12" s="5" t="n">
        <f aca="false">IF(Kalender!NE12&lt;&gt;1,0,IF(AND($B12&gt;0,INDEX(Kalender!NE$68:NE$77,MAX(1,$B12))&gt;INDEX(Kalender!$B$68:$B$77,MAX(1,$B12))),1,0)+IF(OR(AND($C12&gt;0,INDEX(Kalender!NE$81:NE$110,MAX(1,$C12))&gt;INDEX(Kalender!$B$81:$B$110,MAX(1,$C12))),AND($D12&gt;0,INDEX(Kalender!NE$81:NE$110,MAX(1,$D12))&gt;INDEX(Kalender!$B$81:$B$110,MAX(1,$D12))),AND($E12&gt;0,INDEX(Kalender!NE$81:NE$110,MAX(1,$E12))&gt;INDEX(Kalender!$B$81:$B$110,MAX(1,$E12))),AND($F12&gt;0,INDEX(Kalender!NE$81:NE$110,MAX(1,$F12))&gt;INDEX(Kalender!$B$81:$B$110,MAX(1,$F12)))),2,0))</f>
        <v>0</v>
      </c>
      <c r="NF12" s="5" t="n">
        <f aca="false">IF(Kalender!NF12&lt;&gt;1,0,IF(AND($B12&gt;0,INDEX(Kalender!NF$68:NF$77,MAX(1,$B12))&gt;INDEX(Kalender!$B$68:$B$77,MAX(1,$B12))),1,0)+IF(OR(AND($C12&gt;0,INDEX(Kalender!NF$81:NF$110,MAX(1,$C12))&gt;INDEX(Kalender!$B$81:$B$110,MAX(1,$C12))),AND($D12&gt;0,INDEX(Kalender!NF$81:NF$110,MAX(1,$D12))&gt;INDEX(Kalender!$B$81:$B$110,MAX(1,$D12))),AND($E12&gt;0,INDEX(Kalender!NF$81:NF$110,MAX(1,$E12))&gt;INDEX(Kalender!$B$81:$B$110,MAX(1,$E12))),AND($F12&gt;0,INDEX(Kalender!NF$81:NF$110,MAX(1,$F12))&gt;INDEX(Kalender!$B$81:$B$110,MAX(1,$F12)))),2,0))</f>
        <v>0</v>
      </c>
      <c r="NG12" s="5" t="n">
        <f aca="false">IF(Kalender!NG12&lt;&gt;1,0,IF(AND($B12&gt;0,INDEX(Kalender!NG$68:NG$77,MAX(1,$B12))&gt;INDEX(Kalender!$B$68:$B$77,MAX(1,$B12))),1,0)+IF(OR(AND($C12&gt;0,INDEX(Kalender!NG$81:NG$110,MAX(1,$C12))&gt;INDEX(Kalender!$B$81:$B$110,MAX(1,$C12))),AND($D12&gt;0,INDEX(Kalender!NG$81:NG$110,MAX(1,$D12))&gt;INDEX(Kalender!$B$81:$B$110,MAX(1,$D12))),AND($E12&gt;0,INDEX(Kalender!NG$81:NG$110,MAX(1,$E12))&gt;INDEX(Kalender!$B$81:$B$110,MAX(1,$E12))),AND($F12&gt;0,INDEX(Kalender!NG$81:NG$110,MAX(1,$F12))&gt;INDEX(Kalender!$B$81:$B$110,MAX(1,$F12)))),2,0))</f>
        <v>0</v>
      </c>
      <c r="NH12" s="5" t="n">
        <f aca="false">IF(Kalender!NH12&lt;&gt;1,0,IF(AND($B12&gt;0,INDEX(Kalender!NH$68:NH$77,MAX(1,$B12))&gt;INDEX(Kalender!$B$68:$B$77,MAX(1,$B12))),1,0)+IF(OR(AND($C12&gt;0,INDEX(Kalender!NH$81:NH$110,MAX(1,$C12))&gt;INDEX(Kalender!$B$81:$B$110,MAX(1,$C12))),AND($D12&gt;0,INDEX(Kalender!NH$81:NH$110,MAX(1,$D12))&gt;INDEX(Kalender!$B$81:$B$110,MAX(1,$D12))),AND($E12&gt;0,INDEX(Kalender!NH$81:NH$110,MAX(1,$E12))&gt;INDEX(Kalender!$B$81:$B$110,MAX(1,$E12))),AND($F12&gt;0,INDEX(Kalender!NH$81:NH$110,MAX(1,$F12))&gt;INDEX(Kalender!$B$81:$B$110,MAX(1,$F12)))),2,0))</f>
        <v>0</v>
      </c>
    </row>
    <row r="13" customFormat="false" ht="15" hidden="false" customHeight="false" outlineLevel="0" collapsed="false">
      <c r="A13" s="5" t="str">
        <f aca="false">Kalender!A13</f>
        <v/>
      </c>
      <c r="B13" s="5" t="n">
        <f aca="false">IFERROR(MATCH(Kalender!$B13,Kalender!$A$68:$A$77,0),0)</f>
        <v>5</v>
      </c>
      <c r="C13" s="5" t="n">
        <f aca="false">IF(Kalender!C13="",0,IFERROR(MATCH(Kalender!C13,Kalender!$A$81:$A$110,0),0))</f>
        <v>0</v>
      </c>
      <c r="D13" s="5" t="n">
        <f aca="false">IF(Kalender!D13="",0,IFERROR(MATCH(Kalender!D13,Kalender!$A$81:$A$110,0),0))</f>
        <v>0</v>
      </c>
      <c r="E13" s="5" t="n">
        <f aca="false">IF(Kalender!E13="",0,IFERROR(MATCH(Kalender!E13,Kalender!$A$81:$A$110,0),0))</f>
        <v>0</v>
      </c>
      <c r="F13" s="5" t="n">
        <f aca="false">IF(Kalender!F13="",0,IFERROR(MATCH(Kalender!F13,Kalender!$A$81:$A$110,0),0))</f>
        <v>0</v>
      </c>
      <c r="G13" s="5" t="n">
        <f aca="false">IF(Kalender!G13&lt;&gt;1,0,IF(AND($B13&gt;0,INDEX(Kalender!G$68:G$77,MAX(1,$B13))&gt;INDEX(Kalender!$B$68:$B$77,MAX(1,$B13))),1,0)+IF(OR(AND($C13&gt;0,INDEX(Kalender!G$81:G$110,MAX(1,$C13))&gt;INDEX(Kalender!$B$81:$B$110,MAX(1,$C13))),AND($D13&gt;0,INDEX(Kalender!G$81:G$110,MAX(1,$D13))&gt;INDEX(Kalender!$B$81:$B$110,MAX(1,$D13))),AND($E13&gt;0,INDEX(Kalender!G$81:G$110,MAX(1,$E13))&gt;INDEX(Kalender!$B$81:$B$110,MAX(1,$E13))),AND($F13&gt;0,INDEX(Kalender!G$81:G$110,MAX(1,$F13))&gt;INDEX(Kalender!$B$81:$B$110,MAX(1,$F13)))),2,0))</f>
        <v>0</v>
      </c>
      <c r="H13" s="5" t="n">
        <f aca="false">IF(Kalender!H13&lt;&gt;1,0,IF(AND($B13&gt;0,INDEX(Kalender!H$68:H$77,MAX(1,$B13))&gt;INDEX(Kalender!$B$68:$B$77,MAX(1,$B13))),1,0)+IF(OR(AND($C13&gt;0,INDEX(Kalender!H$81:H$110,MAX(1,$C13))&gt;INDEX(Kalender!$B$81:$B$110,MAX(1,$C13))),AND($D13&gt;0,INDEX(Kalender!H$81:H$110,MAX(1,$D13))&gt;INDEX(Kalender!$B$81:$B$110,MAX(1,$D13))),AND($E13&gt;0,INDEX(Kalender!H$81:H$110,MAX(1,$E13))&gt;INDEX(Kalender!$B$81:$B$110,MAX(1,$E13))),AND($F13&gt;0,INDEX(Kalender!H$81:H$110,MAX(1,$F13))&gt;INDEX(Kalender!$B$81:$B$110,MAX(1,$F13)))),2,0))</f>
        <v>0</v>
      </c>
      <c r="I13" s="5" t="n">
        <f aca="false">IF(Kalender!I13&lt;&gt;1,0,IF(AND($B13&gt;0,INDEX(Kalender!I$68:I$77,MAX(1,$B13))&gt;INDEX(Kalender!$B$68:$B$77,MAX(1,$B13))),1,0)+IF(OR(AND($C13&gt;0,INDEX(Kalender!I$81:I$110,MAX(1,$C13))&gt;INDEX(Kalender!$B$81:$B$110,MAX(1,$C13))),AND($D13&gt;0,INDEX(Kalender!I$81:I$110,MAX(1,$D13))&gt;INDEX(Kalender!$B$81:$B$110,MAX(1,$D13))),AND($E13&gt;0,INDEX(Kalender!I$81:I$110,MAX(1,$E13))&gt;INDEX(Kalender!$B$81:$B$110,MAX(1,$E13))),AND($F13&gt;0,INDEX(Kalender!I$81:I$110,MAX(1,$F13))&gt;INDEX(Kalender!$B$81:$B$110,MAX(1,$F13)))),2,0))</f>
        <v>0</v>
      </c>
      <c r="J13" s="5" t="n">
        <f aca="false">IF(Kalender!J13&lt;&gt;1,0,IF(AND($B13&gt;0,INDEX(Kalender!J$68:J$77,MAX(1,$B13))&gt;INDEX(Kalender!$B$68:$B$77,MAX(1,$B13))),1,0)+IF(OR(AND($C13&gt;0,INDEX(Kalender!J$81:J$110,MAX(1,$C13))&gt;INDEX(Kalender!$B$81:$B$110,MAX(1,$C13))),AND($D13&gt;0,INDEX(Kalender!J$81:J$110,MAX(1,$D13))&gt;INDEX(Kalender!$B$81:$B$110,MAX(1,$D13))),AND($E13&gt;0,INDEX(Kalender!J$81:J$110,MAX(1,$E13))&gt;INDEX(Kalender!$B$81:$B$110,MAX(1,$E13))),AND($F13&gt;0,INDEX(Kalender!J$81:J$110,MAX(1,$F13))&gt;INDEX(Kalender!$B$81:$B$110,MAX(1,$F13)))),2,0))</f>
        <v>0</v>
      </c>
      <c r="K13" s="5" t="n">
        <f aca="false">IF(Kalender!K13&lt;&gt;1,0,IF(AND($B13&gt;0,INDEX(Kalender!K$68:K$77,MAX(1,$B13))&gt;INDEX(Kalender!$B$68:$B$77,MAX(1,$B13))),1,0)+IF(OR(AND($C13&gt;0,INDEX(Kalender!K$81:K$110,MAX(1,$C13))&gt;INDEX(Kalender!$B$81:$B$110,MAX(1,$C13))),AND($D13&gt;0,INDEX(Kalender!K$81:K$110,MAX(1,$D13))&gt;INDEX(Kalender!$B$81:$B$110,MAX(1,$D13))),AND($E13&gt;0,INDEX(Kalender!K$81:K$110,MAX(1,$E13))&gt;INDEX(Kalender!$B$81:$B$110,MAX(1,$E13))),AND($F13&gt;0,INDEX(Kalender!K$81:K$110,MAX(1,$F13))&gt;INDEX(Kalender!$B$81:$B$110,MAX(1,$F13)))),2,0))</f>
        <v>0</v>
      </c>
      <c r="L13" s="5" t="n">
        <f aca="false">IF(Kalender!L13&lt;&gt;1,0,IF(AND($B13&gt;0,INDEX(Kalender!L$68:L$77,MAX(1,$B13))&gt;INDEX(Kalender!$B$68:$B$77,MAX(1,$B13))),1,0)+IF(OR(AND($C13&gt;0,INDEX(Kalender!L$81:L$110,MAX(1,$C13))&gt;INDEX(Kalender!$B$81:$B$110,MAX(1,$C13))),AND($D13&gt;0,INDEX(Kalender!L$81:L$110,MAX(1,$D13))&gt;INDEX(Kalender!$B$81:$B$110,MAX(1,$D13))),AND($E13&gt;0,INDEX(Kalender!L$81:L$110,MAX(1,$E13))&gt;INDEX(Kalender!$B$81:$B$110,MAX(1,$E13))),AND($F13&gt;0,INDEX(Kalender!L$81:L$110,MAX(1,$F13))&gt;INDEX(Kalender!$B$81:$B$110,MAX(1,$F13)))),2,0))</f>
        <v>0</v>
      </c>
      <c r="M13" s="5" t="n">
        <f aca="false">IF(Kalender!M13&lt;&gt;1,0,IF(AND($B13&gt;0,INDEX(Kalender!M$68:M$77,MAX(1,$B13))&gt;INDEX(Kalender!$B$68:$B$77,MAX(1,$B13))),1,0)+IF(OR(AND($C13&gt;0,INDEX(Kalender!M$81:M$110,MAX(1,$C13))&gt;INDEX(Kalender!$B$81:$B$110,MAX(1,$C13))),AND($D13&gt;0,INDEX(Kalender!M$81:M$110,MAX(1,$D13))&gt;INDEX(Kalender!$B$81:$B$110,MAX(1,$D13))),AND($E13&gt;0,INDEX(Kalender!M$81:M$110,MAX(1,$E13))&gt;INDEX(Kalender!$B$81:$B$110,MAX(1,$E13))),AND($F13&gt;0,INDEX(Kalender!M$81:M$110,MAX(1,$F13))&gt;INDEX(Kalender!$B$81:$B$110,MAX(1,$F13)))),2,0))</f>
        <v>0</v>
      </c>
      <c r="N13" s="5" t="n">
        <f aca="false">IF(Kalender!N13&lt;&gt;1,0,IF(AND($B13&gt;0,INDEX(Kalender!N$68:N$77,MAX(1,$B13))&gt;INDEX(Kalender!$B$68:$B$77,MAX(1,$B13))),1,0)+IF(OR(AND($C13&gt;0,INDEX(Kalender!N$81:N$110,MAX(1,$C13))&gt;INDEX(Kalender!$B$81:$B$110,MAX(1,$C13))),AND($D13&gt;0,INDEX(Kalender!N$81:N$110,MAX(1,$D13))&gt;INDEX(Kalender!$B$81:$B$110,MAX(1,$D13))),AND($E13&gt;0,INDEX(Kalender!N$81:N$110,MAX(1,$E13))&gt;INDEX(Kalender!$B$81:$B$110,MAX(1,$E13))),AND($F13&gt;0,INDEX(Kalender!N$81:N$110,MAX(1,$F13))&gt;INDEX(Kalender!$B$81:$B$110,MAX(1,$F13)))),2,0))</f>
        <v>0</v>
      </c>
      <c r="O13" s="5" t="n">
        <f aca="false">IF(Kalender!O13&lt;&gt;1,0,IF(AND($B13&gt;0,INDEX(Kalender!O$68:O$77,MAX(1,$B13))&gt;INDEX(Kalender!$B$68:$B$77,MAX(1,$B13))),1,0)+IF(OR(AND($C13&gt;0,INDEX(Kalender!O$81:O$110,MAX(1,$C13))&gt;INDEX(Kalender!$B$81:$B$110,MAX(1,$C13))),AND($D13&gt;0,INDEX(Kalender!O$81:O$110,MAX(1,$D13))&gt;INDEX(Kalender!$B$81:$B$110,MAX(1,$D13))),AND($E13&gt;0,INDEX(Kalender!O$81:O$110,MAX(1,$E13))&gt;INDEX(Kalender!$B$81:$B$110,MAX(1,$E13))),AND($F13&gt;0,INDEX(Kalender!O$81:O$110,MAX(1,$F13))&gt;INDEX(Kalender!$B$81:$B$110,MAX(1,$F13)))),2,0))</f>
        <v>0</v>
      </c>
      <c r="P13" s="5" t="n">
        <f aca="false">IF(Kalender!P13&lt;&gt;1,0,IF(AND($B13&gt;0,INDEX(Kalender!P$68:P$77,MAX(1,$B13))&gt;INDEX(Kalender!$B$68:$B$77,MAX(1,$B13))),1,0)+IF(OR(AND($C13&gt;0,INDEX(Kalender!P$81:P$110,MAX(1,$C13))&gt;INDEX(Kalender!$B$81:$B$110,MAX(1,$C13))),AND($D13&gt;0,INDEX(Kalender!P$81:P$110,MAX(1,$D13))&gt;INDEX(Kalender!$B$81:$B$110,MAX(1,$D13))),AND($E13&gt;0,INDEX(Kalender!P$81:P$110,MAX(1,$E13))&gt;INDEX(Kalender!$B$81:$B$110,MAX(1,$E13))),AND($F13&gt;0,INDEX(Kalender!P$81:P$110,MAX(1,$F13))&gt;INDEX(Kalender!$B$81:$B$110,MAX(1,$F13)))),2,0))</f>
        <v>0</v>
      </c>
      <c r="Q13" s="5" t="n">
        <f aca="false">IF(Kalender!Q13&lt;&gt;1,0,IF(AND($B13&gt;0,INDEX(Kalender!Q$68:Q$77,MAX(1,$B13))&gt;INDEX(Kalender!$B$68:$B$77,MAX(1,$B13))),1,0)+IF(OR(AND($C13&gt;0,INDEX(Kalender!Q$81:Q$110,MAX(1,$C13))&gt;INDEX(Kalender!$B$81:$B$110,MAX(1,$C13))),AND($D13&gt;0,INDEX(Kalender!Q$81:Q$110,MAX(1,$D13))&gt;INDEX(Kalender!$B$81:$B$110,MAX(1,$D13))),AND($E13&gt;0,INDEX(Kalender!Q$81:Q$110,MAX(1,$E13))&gt;INDEX(Kalender!$B$81:$B$110,MAX(1,$E13))),AND($F13&gt;0,INDEX(Kalender!Q$81:Q$110,MAX(1,$F13))&gt;INDEX(Kalender!$B$81:$B$110,MAX(1,$F13)))),2,0))</f>
        <v>0</v>
      </c>
      <c r="R13" s="5" t="n">
        <f aca="false">IF(Kalender!R13&lt;&gt;1,0,IF(AND($B13&gt;0,INDEX(Kalender!R$68:R$77,MAX(1,$B13))&gt;INDEX(Kalender!$B$68:$B$77,MAX(1,$B13))),1,0)+IF(OR(AND($C13&gt;0,INDEX(Kalender!R$81:R$110,MAX(1,$C13))&gt;INDEX(Kalender!$B$81:$B$110,MAX(1,$C13))),AND($D13&gt;0,INDEX(Kalender!R$81:R$110,MAX(1,$D13))&gt;INDEX(Kalender!$B$81:$B$110,MAX(1,$D13))),AND($E13&gt;0,INDEX(Kalender!R$81:R$110,MAX(1,$E13))&gt;INDEX(Kalender!$B$81:$B$110,MAX(1,$E13))),AND($F13&gt;0,INDEX(Kalender!R$81:R$110,MAX(1,$F13))&gt;INDEX(Kalender!$B$81:$B$110,MAX(1,$F13)))),2,0))</f>
        <v>0</v>
      </c>
      <c r="S13" s="5" t="n">
        <f aca="false">IF(Kalender!S13&lt;&gt;1,0,IF(AND($B13&gt;0,INDEX(Kalender!S$68:S$77,MAX(1,$B13))&gt;INDEX(Kalender!$B$68:$B$77,MAX(1,$B13))),1,0)+IF(OR(AND($C13&gt;0,INDEX(Kalender!S$81:S$110,MAX(1,$C13))&gt;INDEX(Kalender!$B$81:$B$110,MAX(1,$C13))),AND($D13&gt;0,INDEX(Kalender!S$81:S$110,MAX(1,$D13))&gt;INDEX(Kalender!$B$81:$B$110,MAX(1,$D13))),AND($E13&gt;0,INDEX(Kalender!S$81:S$110,MAX(1,$E13))&gt;INDEX(Kalender!$B$81:$B$110,MAX(1,$E13))),AND($F13&gt;0,INDEX(Kalender!S$81:S$110,MAX(1,$F13))&gt;INDEX(Kalender!$B$81:$B$110,MAX(1,$F13)))),2,0))</f>
        <v>0</v>
      </c>
      <c r="T13" s="5" t="n">
        <f aca="false">IF(Kalender!T13&lt;&gt;1,0,IF(AND($B13&gt;0,INDEX(Kalender!T$68:T$77,MAX(1,$B13))&gt;INDEX(Kalender!$B$68:$B$77,MAX(1,$B13))),1,0)+IF(OR(AND($C13&gt;0,INDEX(Kalender!T$81:T$110,MAX(1,$C13))&gt;INDEX(Kalender!$B$81:$B$110,MAX(1,$C13))),AND($D13&gt;0,INDEX(Kalender!T$81:T$110,MAX(1,$D13))&gt;INDEX(Kalender!$B$81:$B$110,MAX(1,$D13))),AND($E13&gt;0,INDEX(Kalender!T$81:T$110,MAX(1,$E13))&gt;INDEX(Kalender!$B$81:$B$110,MAX(1,$E13))),AND($F13&gt;0,INDEX(Kalender!T$81:T$110,MAX(1,$F13))&gt;INDEX(Kalender!$B$81:$B$110,MAX(1,$F13)))),2,0))</f>
        <v>0</v>
      </c>
      <c r="U13" s="5" t="n">
        <f aca="false">IF(Kalender!U13&lt;&gt;1,0,IF(AND($B13&gt;0,INDEX(Kalender!U$68:U$77,MAX(1,$B13))&gt;INDEX(Kalender!$B$68:$B$77,MAX(1,$B13))),1,0)+IF(OR(AND($C13&gt;0,INDEX(Kalender!U$81:U$110,MAX(1,$C13))&gt;INDEX(Kalender!$B$81:$B$110,MAX(1,$C13))),AND($D13&gt;0,INDEX(Kalender!U$81:U$110,MAX(1,$D13))&gt;INDEX(Kalender!$B$81:$B$110,MAX(1,$D13))),AND($E13&gt;0,INDEX(Kalender!U$81:U$110,MAX(1,$E13))&gt;INDEX(Kalender!$B$81:$B$110,MAX(1,$E13))),AND($F13&gt;0,INDEX(Kalender!U$81:U$110,MAX(1,$F13))&gt;INDEX(Kalender!$B$81:$B$110,MAX(1,$F13)))),2,0))</f>
        <v>0</v>
      </c>
      <c r="V13" s="5" t="n">
        <f aca="false">IF(Kalender!V13&lt;&gt;1,0,IF(AND($B13&gt;0,INDEX(Kalender!V$68:V$77,MAX(1,$B13))&gt;INDEX(Kalender!$B$68:$B$77,MAX(1,$B13))),1,0)+IF(OR(AND($C13&gt;0,INDEX(Kalender!V$81:V$110,MAX(1,$C13))&gt;INDEX(Kalender!$B$81:$B$110,MAX(1,$C13))),AND($D13&gt;0,INDEX(Kalender!V$81:V$110,MAX(1,$D13))&gt;INDEX(Kalender!$B$81:$B$110,MAX(1,$D13))),AND($E13&gt;0,INDEX(Kalender!V$81:V$110,MAX(1,$E13))&gt;INDEX(Kalender!$B$81:$B$110,MAX(1,$E13))),AND($F13&gt;0,INDEX(Kalender!V$81:V$110,MAX(1,$F13))&gt;INDEX(Kalender!$B$81:$B$110,MAX(1,$F13)))),2,0))</f>
        <v>0</v>
      </c>
      <c r="W13" s="5" t="n">
        <f aca="false">IF(Kalender!W13&lt;&gt;1,0,IF(AND($B13&gt;0,INDEX(Kalender!W$68:W$77,MAX(1,$B13))&gt;INDEX(Kalender!$B$68:$B$77,MAX(1,$B13))),1,0)+IF(OR(AND($C13&gt;0,INDEX(Kalender!W$81:W$110,MAX(1,$C13))&gt;INDEX(Kalender!$B$81:$B$110,MAX(1,$C13))),AND($D13&gt;0,INDEX(Kalender!W$81:W$110,MAX(1,$D13))&gt;INDEX(Kalender!$B$81:$B$110,MAX(1,$D13))),AND($E13&gt;0,INDEX(Kalender!W$81:W$110,MAX(1,$E13))&gt;INDEX(Kalender!$B$81:$B$110,MAX(1,$E13))),AND($F13&gt;0,INDEX(Kalender!W$81:W$110,MAX(1,$F13))&gt;INDEX(Kalender!$B$81:$B$110,MAX(1,$F13)))),2,0))</f>
        <v>0</v>
      </c>
      <c r="X13" s="5" t="n">
        <f aca="false">IF(Kalender!X13&lt;&gt;1,0,IF(AND($B13&gt;0,INDEX(Kalender!X$68:X$77,MAX(1,$B13))&gt;INDEX(Kalender!$B$68:$B$77,MAX(1,$B13))),1,0)+IF(OR(AND($C13&gt;0,INDEX(Kalender!X$81:X$110,MAX(1,$C13))&gt;INDEX(Kalender!$B$81:$B$110,MAX(1,$C13))),AND($D13&gt;0,INDEX(Kalender!X$81:X$110,MAX(1,$D13))&gt;INDEX(Kalender!$B$81:$B$110,MAX(1,$D13))),AND($E13&gt;0,INDEX(Kalender!X$81:X$110,MAX(1,$E13))&gt;INDEX(Kalender!$B$81:$B$110,MAX(1,$E13))),AND($F13&gt;0,INDEX(Kalender!X$81:X$110,MAX(1,$F13))&gt;INDEX(Kalender!$B$81:$B$110,MAX(1,$F13)))),2,0))</f>
        <v>0</v>
      </c>
      <c r="Y13" s="5" t="n">
        <f aca="false">IF(Kalender!Y13&lt;&gt;1,0,IF(AND($B13&gt;0,INDEX(Kalender!Y$68:Y$77,MAX(1,$B13))&gt;INDEX(Kalender!$B$68:$B$77,MAX(1,$B13))),1,0)+IF(OR(AND($C13&gt;0,INDEX(Kalender!Y$81:Y$110,MAX(1,$C13))&gt;INDEX(Kalender!$B$81:$B$110,MAX(1,$C13))),AND($D13&gt;0,INDEX(Kalender!Y$81:Y$110,MAX(1,$D13))&gt;INDEX(Kalender!$B$81:$B$110,MAX(1,$D13))),AND($E13&gt;0,INDEX(Kalender!Y$81:Y$110,MAX(1,$E13))&gt;INDEX(Kalender!$B$81:$B$110,MAX(1,$E13))),AND($F13&gt;0,INDEX(Kalender!Y$81:Y$110,MAX(1,$F13))&gt;INDEX(Kalender!$B$81:$B$110,MAX(1,$F13)))),2,0))</f>
        <v>0</v>
      </c>
      <c r="Z13" s="5" t="n">
        <f aca="false">IF(Kalender!Z13&lt;&gt;1,0,IF(AND($B13&gt;0,INDEX(Kalender!Z$68:Z$77,MAX(1,$B13))&gt;INDEX(Kalender!$B$68:$B$77,MAX(1,$B13))),1,0)+IF(OR(AND($C13&gt;0,INDEX(Kalender!Z$81:Z$110,MAX(1,$C13))&gt;INDEX(Kalender!$B$81:$B$110,MAX(1,$C13))),AND($D13&gt;0,INDEX(Kalender!Z$81:Z$110,MAX(1,$D13))&gt;INDEX(Kalender!$B$81:$B$110,MAX(1,$D13))),AND($E13&gt;0,INDEX(Kalender!Z$81:Z$110,MAX(1,$E13))&gt;INDEX(Kalender!$B$81:$B$110,MAX(1,$E13))),AND($F13&gt;0,INDEX(Kalender!Z$81:Z$110,MAX(1,$F13))&gt;INDEX(Kalender!$B$81:$B$110,MAX(1,$F13)))),2,0))</f>
        <v>0</v>
      </c>
      <c r="AA13" s="5" t="n">
        <f aca="false">IF(Kalender!AA13&lt;&gt;1,0,IF(AND($B13&gt;0,INDEX(Kalender!AA$68:AA$77,MAX(1,$B13))&gt;INDEX(Kalender!$B$68:$B$77,MAX(1,$B13))),1,0)+IF(OR(AND($C13&gt;0,INDEX(Kalender!AA$81:AA$110,MAX(1,$C13))&gt;INDEX(Kalender!$B$81:$B$110,MAX(1,$C13))),AND($D13&gt;0,INDEX(Kalender!AA$81:AA$110,MAX(1,$D13))&gt;INDEX(Kalender!$B$81:$B$110,MAX(1,$D13))),AND($E13&gt;0,INDEX(Kalender!AA$81:AA$110,MAX(1,$E13))&gt;INDEX(Kalender!$B$81:$B$110,MAX(1,$E13))),AND($F13&gt;0,INDEX(Kalender!AA$81:AA$110,MAX(1,$F13))&gt;INDEX(Kalender!$B$81:$B$110,MAX(1,$F13)))),2,0))</f>
        <v>0</v>
      </c>
      <c r="AB13" s="5" t="n">
        <f aca="false">IF(Kalender!AB13&lt;&gt;1,0,IF(AND($B13&gt;0,INDEX(Kalender!AB$68:AB$77,MAX(1,$B13))&gt;INDEX(Kalender!$B$68:$B$77,MAX(1,$B13))),1,0)+IF(OR(AND($C13&gt;0,INDEX(Kalender!AB$81:AB$110,MAX(1,$C13))&gt;INDEX(Kalender!$B$81:$B$110,MAX(1,$C13))),AND($D13&gt;0,INDEX(Kalender!AB$81:AB$110,MAX(1,$D13))&gt;INDEX(Kalender!$B$81:$B$110,MAX(1,$D13))),AND($E13&gt;0,INDEX(Kalender!AB$81:AB$110,MAX(1,$E13))&gt;INDEX(Kalender!$B$81:$B$110,MAX(1,$E13))),AND($F13&gt;0,INDEX(Kalender!AB$81:AB$110,MAX(1,$F13))&gt;INDEX(Kalender!$B$81:$B$110,MAX(1,$F13)))),2,0))</f>
        <v>0</v>
      </c>
      <c r="AC13" s="5" t="n">
        <f aca="false">IF(Kalender!AC13&lt;&gt;1,0,IF(AND($B13&gt;0,INDEX(Kalender!AC$68:AC$77,MAX(1,$B13))&gt;INDEX(Kalender!$B$68:$B$77,MAX(1,$B13))),1,0)+IF(OR(AND($C13&gt;0,INDEX(Kalender!AC$81:AC$110,MAX(1,$C13))&gt;INDEX(Kalender!$B$81:$B$110,MAX(1,$C13))),AND($D13&gt;0,INDEX(Kalender!AC$81:AC$110,MAX(1,$D13))&gt;INDEX(Kalender!$B$81:$B$110,MAX(1,$D13))),AND($E13&gt;0,INDEX(Kalender!AC$81:AC$110,MAX(1,$E13))&gt;INDEX(Kalender!$B$81:$B$110,MAX(1,$E13))),AND($F13&gt;0,INDEX(Kalender!AC$81:AC$110,MAX(1,$F13))&gt;INDEX(Kalender!$B$81:$B$110,MAX(1,$F13)))),2,0))</f>
        <v>0</v>
      </c>
      <c r="AD13" s="5" t="n">
        <f aca="false">IF(Kalender!AD13&lt;&gt;1,0,IF(AND($B13&gt;0,INDEX(Kalender!AD$68:AD$77,MAX(1,$B13))&gt;INDEX(Kalender!$B$68:$B$77,MAX(1,$B13))),1,0)+IF(OR(AND($C13&gt;0,INDEX(Kalender!AD$81:AD$110,MAX(1,$C13))&gt;INDEX(Kalender!$B$81:$B$110,MAX(1,$C13))),AND($D13&gt;0,INDEX(Kalender!AD$81:AD$110,MAX(1,$D13))&gt;INDEX(Kalender!$B$81:$B$110,MAX(1,$D13))),AND($E13&gt;0,INDEX(Kalender!AD$81:AD$110,MAX(1,$E13))&gt;INDEX(Kalender!$B$81:$B$110,MAX(1,$E13))),AND($F13&gt;0,INDEX(Kalender!AD$81:AD$110,MAX(1,$F13))&gt;INDEX(Kalender!$B$81:$B$110,MAX(1,$F13)))),2,0))</f>
        <v>0</v>
      </c>
      <c r="AE13" s="5" t="n">
        <f aca="false">IF(Kalender!AE13&lt;&gt;1,0,IF(AND($B13&gt;0,INDEX(Kalender!AE$68:AE$77,MAX(1,$B13))&gt;INDEX(Kalender!$B$68:$B$77,MAX(1,$B13))),1,0)+IF(OR(AND($C13&gt;0,INDEX(Kalender!AE$81:AE$110,MAX(1,$C13))&gt;INDEX(Kalender!$B$81:$B$110,MAX(1,$C13))),AND($D13&gt;0,INDEX(Kalender!AE$81:AE$110,MAX(1,$D13))&gt;INDEX(Kalender!$B$81:$B$110,MAX(1,$D13))),AND($E13&gt;0,INDEX(Kalender!AE$81:AE$110,MAX(1,$E13))&gt;INDEX(Kalender!$B$81:$B$110,MAX(1,$E13))),AND($F13&gt;0,INDEX(Kalender!AE$81:AE$110,MAX(1,$F13))&gt;INDEX(Kalender!$B$81:$B$110,MAX(1,$F13)))),2,0))</f>
        <v>0</v>
      </c>
      <c r="AF13" s="5" t="n">
        <f aca="false">IF(Kalender!AF13&lt;&gt;1,0,IF(AND($B13&gt;0,INDEX(Kalender!AF$68:AF$77,MAX(1,$B13))&gt;INDEX(Kalender!$B$68:$B$77,MAX(1,$B13))),1,0)+IF(OR(AND($C13&gt;0,INDEX(Kalender!AF$81:AF$110,MAX(1,$C13))&gt;INDEX(Kalender!$B$81:$B$110,MAX(1,$C13))),AND($D13&gt;0,INDEX(Kalender!AF$81:AF$110,MAX(1,$D13))&gt;INDEX(Kalender!$B$81:$B$110,MAX(1,$D13))),AND($E13&gt;0,INDEX(Kalender!AF$81:AF$110,MAX(1,$E13))&gt;INDEX(Kalender!$B$81:$B$110,MAX(1,$E13))),AND($F13&gt;0,INDEX(Kalender!AF$81:AF$110,MAX(1,$F13))&gt;INDEX(Kalender!$B$81:$B$110,MAX(1,$F13)))),2,0))</f>
        <v>0</v>
      </c>
      <c r="AG13" s="5" t="n">
        <f aca="false">IF(Kalender!AG13&lt;&gt;1,0,IF(AND($B13&gt;0,INDEX(Kalender!AG$68:AG$77,MAX(1,$B13))&gt;INDEX(Kalender!$B$68:$B$77,MAX(1,$B13))),1,0)+IF(OR(AND($C13&gt;0,INDEX(Kalender!AG$81:AG$110,MAX(1,$C13))&gt;INDEX(Kalender!$B$81:$B$110,MAX(1,$C13))),AND($D13&gt;0,INDEX(Kalender!AG$81:AG$110,MAX(1,$D13))&gt;INDEX(Kalender!$B$81:$B$110,MAX(1,$D13))),AND($E13&gt;0,INDEX(Kalender!AG$81:AG$110,MAX(1,$E13))&gt;INDEX(Kalender!$B$81:$B$110,MAX(1,$E13))),AND($F13&gt;0,INDEX(Kalender!AG$81:AG$110,MAX(1,$F13))&gt;INDEX(Kalender!$B$81:$B$110,MAX(1,$F13)))),2,0))</f>
        <v>0</v>
      </c>
      <c r="AH13" s="5" t="n">
        <f aca="false">IF(Kalender!AH13&lt;&gt;1,0,IF(AND($B13&gt;0,INDEX(Kalender!AH$68:AH$77,MAX(1,$B13))&gt;INDEX(Kalender!$B$68:$B$77,MAX(1,$B13))),1,0)+IF(OR(AND($C13&gt;0,INDEX(Kalender!AH$81:AH$110,MAX(1,$C13))&gt;INDEX(Kalender!$B$81:$B$110,MAX(1,$C13))),AND($D13&gt;0,INDEX(Kalender!AH$81:AH$110,MAX(1,$D13))&gt;INDEX(Kalender!$B$81:$B$110,MAX(1,$D13))),AND($E13&gt;0,INDEX(Kalender!AH$81:AH$110,MAX(1,$E13))&gt;INDEX(Kalender!$B$81:$B$110,MAX(1,$E13))),AND($F13&gt;0,INDEX(Kalender!AH$81:AH$110,MAX(1,$F13))&gt;INDEX(Kalender!$B$81:$B$110,MAX(1,$F13)))),2,0))</f>
        <v>0</v>
      </c>
      <c r="AI13" s="5" t="n">
        <f aca="false">IF(Kalender!AI13&lt;&gt;1,0,IF(AND($B13&gt;0,INDEX(Kalender!AI$68:AI$77,MAX(1,$B13))&gt;INDEX(Kalender!$B$68:$B$77,MAX(1,$B13))),1,0)+IF(OR(AND($C13&gt;0,INDEX(Kalender!AI$81:AI$110,MAX(1,$C13))&gt;INDEX(Kalender!$B$81:$B$110,MAX(1,$C13))),AND($D13&gt;0,INDEX(Kalender!AI$81:AI$110,MAX(1,$D13))&gt;INDEX(Kalender!$B$81:$B$110,MAX(1,$D13))),AND($E13&gt;0,INDEX(Kalender!AI$81:AI$110,MAX(1,$E13))&gt;INDEX(Kalender!$B$81:$B$110,MAX(1,$E13))),AND($F13&gt;0,INDEX(Kalender!AI$81:AI$110,MAX(1,$F13))&gt;INDEX(Kalender!$B$81:$B$110,MAX(1,$F13)))),2,0))</f>
        <v>0</v>
      </c>
      <c r="AJ13" s="5" t="n">
        <f aca="false">IF(Kalender!AJ13&lt;&gt;1,0,IF(AND($B13&gt;0,INDEX(Kalender!AJ$68:AJ$77,MAX(1,$B13))&gt;INDEX(Kalender!$B$68:$B$77,MAX(1,$B13))),1,0)+IF(OR(AND($C13&gt;0,INDEX(Kalender!AJ$81:AJ$110,MAX(1,$C13))&gt;INDEX(Kalender!$B$81:$B$110,MAX(1,$C13))),AND($D13&gt;0,INDEX(Kalender!AJ$81:AJ$110,MAX(1,$D13))&gt;INDEX(Kalender!$B$81:$B$110,MAX(1,$D13))),AND($E13&gt;0,INDEX(Kalender!AJ$81:AJ$110,MAX(1,$E13))&gt;INDEX(Kalender!$B$81:$B$110,MAX(1,$E13))),AND($F13&gt;0,INDEX(Kalender!AJ$81:AJ$110,MAX(1,$F13))&gt;INDEX(Kalender!$B$81:$B$110,MAX(1,$F13)))),2,0))</f>
        <v>0</v>
      </c>
      <c r="AK13" s="5" t="n">
        <f aca="false">IF(Kalender!AK13&lt;&gt;1,0,IF(AND($B13&gt;0,INDEX(Kalender!AK$68:AK$77,MAX(1,$B13))&gt;INDEX(Kalender!$B$68:$B$77,MAX(1,$B13))),1,0)+IF(OR(AND($C13&gt;0,INDEX(Kalender!AK$81:AK$110,MAX(1,$C13))&gt;INDEX(Kalender!$B$81:$B$110,MAX(1,$C13))),AND($D13&gt;0,INDEX(Kalender!AK$81:AK$110,MAX(1,$D13))&gt;INDEX(Kalender!$B$81:$B$110,MAX(1,$D13))),AND($E13&gt;0,INDEX(Kalender!AK$81:AK$110,MAX(1,$E13))&gt;INDEX(Kalender!$B$81:$B$110,MAX(1,$E13))),AND($F13&gt;0,INDEX(Kalender!AK$81:AK$110,MAX(1,$F13))&gt;INDEX(Kalender!$B$81:$B$110,MAX(1,$F13)))),2,0))</f>
        <v>0</v>
      </c>
      <c r="AL13" s="5" t="n">
        <f aca="false">IF(Kalender!AL13&lt;&gt;1,0,IF(AND($B13&gt;0,INDEX(Kalender!AL$68:AL$77,MAX(1,$B13))&gt;INDEX(Kalender!$B$68:$B$77,MAX(1,$B13))),1,0)+IF(OR(AND($C13&gt;0,INDEX(Kalender!AL$81:AL$110,MAX(1,$C13))&gt;INDEX(Kalender!$B$81:$B$110,MAX(1,$C13))),AND($D13&gt;0,INDEX(Kalender!AL$81:AL$110,MAX(1,$D13))&gt;INDEX(Kalender!$B$81:$B$110,MAX(1,$D13))),AND($E13&gt;0,INDEX(Kalender!AL$81:AL$110,MAX(1,$E13))&gt;INDEX(Kalender!$B$81:$B$110,MAX(1,$E13))),AND($F13&gt;0,INDEX(Kalender!AL$81:AL$110,MAX(1,$F13))&gt;INDEX(Kalender!$B$81:$B$110,MAX(1,$F13)))),2,0))</f>
        <v>0</v>
      </c>
      <c r="AM13" s="5" t="n">
        <f aca="false">IF(Kalender!AM13&lt;&gt;1,0,IF(AND($B13&gt;0,INDEX(Kalender!AM$68:AM$77,MAX(1,$B13))&gt;INDEX(Kalender!$B$68:$B$77,MAX(1,$B13))),1,0)+IF(OR(AND($C13&gt;0,INDEX(Kalender!AM$81:AM$110,MAX(1,$C13))&gt;INDEX(Kalender!$B$81:$B$110,MAX(1,$C13))),AND($D13&gt;0,INDEX(Kalender!AM$81:AM$110,MAX(1,$D13))&gt;INDEX(Kalender!$B$81:$B$110,MAX(1,$D13))),AND($E13&gt;0,INDEX(Kalender!AM$81:AM$110,MAX(1,$E13))&gt;INDEX(Kalender!$B$81:$B$110,MAX(1,$E13))),AND($F13&gt;0,INDEX(Kalender!AM$81:AM$110,MAX(1,$F13))&gt;INDEX(Kalender!$B$81:$B$110,MAX(1,$F13)))),2,0))</f>
        <v>0</v>
      </c>
      <c r="AN13" s="5" t="n">
        <f aca="false">IF(Kalender!AN13&lt;&gt;1,0,IF(AND($B13&gt;0,INDEX(Kalender!AN$68:AN$77,MAX(1,$B13))&gt;INDEX(Kalender!$B$68:$B$77,MAX(1,$B13))),1,0)+IF(OR(AND($C13&gt;0,INDEX(Kalender!AN$81:AN$110,MAX(1,$C13))&gt;INDEX(Kalender!$B$81:$B$110,MAX(1,$C13))),AND($D13&gt;0,INDEX(Kalender!AN$81:AN$110,MAX(1,$D13))&gt;INDEX(Kalender!$B$81:$B$110,MAX(1,$D13))),AND($E13&gt;0,INDEX(Kalender!AN$81:AN$110,MAX(1,$E13))&gt;INDEX(Kalender!$B$81:$B$110,MAX(1,$E13))),AND($F13&gt;0,INDEX(Kalender!AN$81:AN$110,MAX(1,$F13))&gt;INDEX(Kalender!$B$81:$B$110,MAX(1,$F13)))),2,0))</f>
        <v>0</v>
      </c>
      <c r="AO13" s="5" t="n">
        <f aca="false">IF(Kalender!AO13&lt;&gt;1,0,IF(AND($B13&gt;0,INDEX(Kalender!AO$68:AO$77,MAX(1,$B13))&gt;INDEX(Kalender!$B$68:$B$77,MAX(1,$B13))),1,0)+IF(OR(AND($C13&gt;0,INDEX(Kalender!AO$81:AO$110,MAX(1,$C13))&gt;INDEX(Kalender!$B$81:$B$110,MAX(1,$C13))),AND($D13&gt;0,INDEX(Kalender!AO$81:AO$110,MAX(1,$D13))&gt;INDEX(Kalender!$B$81:$B$110,MAX(1,$D13))),AND($E13&gt;0,INDEX(Kalender!AO$81:AO$110,MAX(1,$E13))&gt;INDEX(Kalender!$B$81:$B$110,MAX(1,$E13))),AND($F13&gt;0,INDEX(Kalender!AO$81:AO$110,MAX(1,$F13))&gt;INDEX(Kalender!$B$81:$B$110,MAX(1,$F13)))),2,0))</f>
        <v>0</v>
      </c>
      <c r="AP13" s="5" t="n">
        <f aca="false">IF(Kalender!AP13&lt;&gt;1,0,IF(AND($B13&gt;0,INDEX(Kalender!AP$68:AP$77,MAX(1,$B13))&gt;INDEX(Kalender!$B$68:$B$77,MAX(1,$B13))),1,0)+IF(OR(AND($C13&gt;0,INDEX(Kalender!AP$81:AP$110,MAX(1,$C13))&gt;INDEX(Kalender!$B$81:$B$110,MAX(1,$C13))),AND($D13&gt;0,INDEX(Kalender!AP$81:AP$110,MAX(1,$D13))&gt;INDEX(Kalender!$B$81:$B$110,MAX(1,$D13))),AND($E13&gt;0,INDEX(Kalender!AP$81:AP$110,MAX(1,$E13))&gt;INDEX(Kalender!$B$81:$B$110,MAX(1,$E13))),AND($F13&gt;0,INDEX(Kalender!AP$81:AP$110,MAX(1,$F13))&gt;INDEX(Kalender!$B$81:$B$110,MAX(1,$F13)))),2,0))</f>
        <v>0</v>
      </c>
      <c r="AQ13" s="5" t="n">
        <f aca="false">IF(Kalender!AQ13&lt;&gt;1,0,IF(AND($B13&gt;0,INDEX(Kalender!AQ$68:AQ$77,MAX(1,$B13))&gt;INDEX(Kalender!$B$68:$B$77,MAX(1,$B13))),1,0)+IF(OR(AND($C13&gt;0,INDEX(Kalender!AQ$81:AQ$110,MAX(1,$C13))&gt;INDEX(Kalender!$B$81:$B$110,MAX(1,$C13))),AND($D13&gt;0,INDEX(Kalender!AQ$81:AQ$110,MAX(1,$D13))&gt;INDEX(Kalender!$B$81:$B$110,MAX(1,$D13))),AND($E13&gt;0,INDEX(Kalender!AQ$81:AQ$110,MAX(1,$E13))&gt;INDEX(Kalender!$B$81:$B$110,MAX(1,$E13))),AND($F13&gt;0,INDEX(Kalender!AQ$81:AQ$110,MAX(1,$F13))&gt;INDEX(Kalender!$B$81:$B$110,MAX(1,$F13)))),2,0))</f>
        <v>0</v>
      </c>
      <c r="AR13" s="5" t="n">
        <f aca="false">IF(Kalender!AR13&lt;&gt;1,0,IF(AND($B13&gt;0,INDEX(Kalender!AR$68:AR$77,MAX(1,$B13))&gt;INDEX(Kalender!$B$68:$B$77,MAX(1,$B13))),1,0)+IF(OR(AND($C13&gt;0,INDEX(Kalender!AR$81:AR$110,MAX(1,$C13))&gt;INDEX(Kalender!$B$81:$B$110,MAX(1,$C13))),AND($D13&gt;0,INDEX(Kalender!AR$81:AR$110,MAX(1,$D13))&gt;INDEX(Kalender!$B$81:$B$110,MAX(1,$D13))),AND($E13&gt;0,INDEX(Kalender!AR$81:AR$110,MAX(1,$E13))&gt;INDEX(Kalender!$B$81:$B$110,MAX(1,$E13))),AND($F13&gt;0,INDEX(Kalender!AR$81:AR$110,MAX(1,$F13))&gt;INDEX(Kalender!$B$81:$B$110,MAX(1,$F13)))),2,0))</f>
        <v>0</v>
      </c>
      <c r="AS13" s="5" t="n">
        <f aca="false">IF(Kalender!AS13&lt;&gt;1,0,IF(AND($B13&gt;0,INDEX(Kalender!AS$68:AS$77,MAX(1,$B13))&gt;INDEX(Kalender!$B$68:$B$77,MAX(1,$B13))),1,0)+IF(OR(AND($C13&gt;0,INDEX(Kalender!AS$81:AS$110,MAX(1,$C13))&gt;INDEX(Kalender!$B$81:$B$110,MAX(1,$C13))),AND($D13&gt;0,INDEX(Kalender!AS$81:AS$110,MAX(1,$D13))&gt;INDEX(Kalender!$B$81:$B$110,MAX(1,$D13))),AND($E13&gt;0,INDEX(Kalender!AS$81:AS$110,MAX(1,$E13))&gt;INDEX(Kalender!$B$81:$B$110,MAX(1,$E13))),AND($F13&gt;0,INDEX(Kalender!AS$81:AS$110,MAX(1,$F13))&gt;INDEX(Kalender!$B$81:$B$110,MAX(1,$F13)))),2,0))</f>
        <v>0</v>
      </c>
      <c r="AT13" s="5" t="n">
        <f aca="false">IF(Kalender!AT13&lt;&gt;1,0,IF(AND($B13&gt;0,INDEX(Kalender!AT$68:AT$77,MAX(1,$B13))&gt;INDEX(Kalender!$B$68:$B$77,MAX(1,$B13))),1,0)+IF(OR(AND($C13&gt;0,INDEX(Kalender!AT$81:AT$110,MAX(1,$C13))&gt;INDEX(Kalender!$B$81:$B$110,MAX(1,$C13))),AND($D13&gt;0,INDEX(Kalender!AT$81:AT$110,MAX(1,$D13))&gt;INDEX(Kalender!$B$81:$B$110,MAX(1,$D13))),AND($E13&gt;0,INDEX(Kalender!AT$81:AT$110,MAX(1,$E13))&gt;INDEX(Kalender!$B$81:$B$110,MAX(1,$E13))),AND($F13&gt;0,INDEX(Kalender!AT$81:AT$110,MAX(1,$F13))&gt;INDEX(Kalender!$B$81:$B$110,MAX(1,$F13)))),2,0))</f>
        <v>0</v>
      </c>
      <c r="AU13" s="5" t="n">
        <f aca="false">IF(Kalender!AU13&lt;&gt;1,0,IF(AND($B13&gt;0,INDEX(Kalender!AU$68:AU$77,MAX(1,$B13))&gt;INDEX(Kalender!$B$68:$B$77,MAX(1,$B13))),1,0)+IF(OR(AND($C13&gt;0,INDEX(Kalender!AU$81:AU$110,MAX(1,$C13))&gt;INDEX(Kalender!$B$81:$B$110,MAX(1,$C13))),AND($D13&gt;0,INDEX(Kalender!AU$81:AU$110,MAX(1,$D13))&gt;INDEX(Kalender!$B$81:$B$110,MAX(1,$D13))),AND($E13&gt;0,INDEX(Kalender!AU$81:AU$110,MAX(1,$E13))&gt;INDEX(Kalender!$B$81:$B$110,MAX(1,$E13))),AND($F13&gt;0,INDEX(Kalender!AU$81:AU$110,MAX(1,$F13))&gt;INDEX(Kalender!$B$81:$B$110,MAX(1,$F13)))),2,0))</f>
        <v>0</v>
      </c>
      <c r="AV13" s="5" t="n">
        <f aca="false">IF(Kalender!AV13&lt;&gt;1,0,IF(AND($B13&gt;0,INDEX(Kalender!AV$68:AV$77,MAX(1,$B13))&gt;INDEX(Kalender!$B$68:$B$77,MAX(1,$B13))),1,0)+IF(OR(AND($C13&gt;0,INDEX(Kalender!AV$81:AV$110,MAX(1,$C13))&gt;INDEX(Kalender!$B$81:$B$110,MAX(1,$C13))),AND($D13&gt;0,INDEX(Kalender!AV$81:AV$110,MAX(1,$D13))&gt;INDEX(Kalender!$B$81:$B$110,MAX(1,$D13))),AND($E13&gt;0,INDEX(Kalender!AV$81:AV$110,MAX(1,$E13))&gt;INDEX(Kalender!$B$81:$B$110,MAX(1,$E13))),AND($F13&gt;0,INDEX(Kalender!AV$81:AV$110,MAX(1,$F13))&gt;INDEX(Kalender!$B$81:$B$110,MAX(1,$F13)))),2,0))</f>
        <v>0</v>
      </c>
      <c r="AW13" s="5" t="n">
        <f aca="false">IF(Kalender!AW13&lt;&gt;1,0,IF(AND($B13&gt;0,INDEX(Kalender!AW$68:AW$77,MAX(1,$B13))&gt;INDEX(Kalender!$B$68:$B$77,MAX(1,$B13))),1,0)+IF(OR(AND($C13&gt;0,INDEX(Kalender!AW$81:AW$110,MAX(1,$C13))&gt;INDEX(Kalender!$B$81:$B$110,MAX(1,$C13))),AND($D13&gt;0,INDEX(Kalender!AW$81:AW$110,MAX(1,$D13))&gt;INDEX(Kalender!$B$81:$B$110,MAX(1,$D13))),AND($E13&gt;0,INDEX(Kalender!AW$81:AW$110,MAX(1,$E13))&gt;INDEX(Kalender!$B$81:$B$110,MAX(1,$E13))),AND($F13&gt;0,INDEX(Kalender!AW$81:AW$110,MAX(1,$F13))&gt;INDEX(Kalender!$B$81:$B$110,MAX(1,$F13)))),2,0))</f>
        <v>0</v>
      </c>
      <c r="AX13" s="5" t="n">
        <f aca="false">IF(Kalender!AX13&lt;&gt;1,0,IF(AND($B13&gt;0,INDEX(Kalender!AX$68:AX$77,MAX(1,$B13))&gt;INDEX(Kalender!$B$68:$B$77,MAX(1,$B13))),1,0)+IF(OR(AND($C13&gt;0,INDEX(Kalender!AX$81:AX$110,MAX(1,$C13))&gt;INDEX(Kalender!$B$81:$B$110,MAX(1,$C13))),AND($D13&gt;0,INDEX(Kalender!AX$81:AX$110,MAX(1,$D13))&gt;INDEX(Kalender!$B$81:$B$110,MAX(1,$D13))),AND($E13&gt;0,INDEX(Kalender!AX$81:AX$110,MAX(1,$E13))&gt;INDEX(Kalender!$B$81:$B$110,MAX(1,$E13))),AND($F13&gt;0,INDEX(Kalender!AX$81:AX$110,MAX(1,$F13))&gt;INDEX(Kalender!$B$81:$B$110,MAX(1,$F13)))),2,0))</f>
        <v>0</v>
      </c>
      <c r="AY13" s="5" t="n">
        <f aca="false">IF(Kalender!AY13&lt;&gt;1,0,IF(AND($B13&gt;0,INDEX(Kalender!AY$68:AY$77,MAX(1,$B13))&gt;INDEX(Kalender!$B$68:$B$77,MAX(1,$B13))),1,0)+IF(OR(AND($C13&gt;0,INDEX(Kalender!AY$81:AY$110,MAX(1,$C13))&gt;INDEX(Kalender!$B$81:$B$110,MAX(1,$C13))),AND($D13&gt;0,INDEX(Kalender!AY$81:AY$110,MAX(1,$D13))&gt;INDEX(Kalender!$B$81:$B$110,MAX(1,$D13))),AND($E13&gt;0,INDEX(Kalender!AY$81:AY$110,MAX(1,$E13))&gt;INDEX(Kalender!$B$81:$B$110,MAX(1,$E13))),AND($F13&gt;0,INDEX(Kalender!AY$81:AY$110,MAX(1,$F13))&gt;INDEX(Kalender!$B$81:$B$110,MAX(1,$F13)))),2,0))</f>
        <v>0</v>
      </c>
      <c r="AZ13" s="5" t="n">
        <f aca="false">IF(Kalender!AZ13&lt;&gt;1,0,IF(AND($B13&gt;0,INDEX(Kalender!AZ$68:AZ$77,MAX(1,$B13))&gt;INDEX(Kalender!$B$68:$B$77,MAX(1,$B13))),1,0)+IF(OR(AND($C13&gt;0,INDEX(Kalender!AZ$81:AZ$110,MAX(1,$C13))&gt;INDEX(Kalender!$B$81:$B$110,MAX(1,$C13))),AND($D13&gt;0,INDEX(Kalender!AZ$81:AZ$110,MAX(1,$D13))&gt;INDEX(Kalender!$B$81:$B$110,MAX(1,$D13))),AND($E13&gt;0,INDEX(Kalender!AZ$81:AZ$110,MAX(1,$E13))&gt;INDEX(Kalender!$B$81:$B$110,MAX(1,$E13))),AND($F13&gt;0,INDEX(Kalender!AZ$81:AZ$110,MAX(1,$F13))&gt;INDEX(Kalender!$B$81:$B$110,MAX(1,$F13)))),2,0))</f>
        <v>0</v>
      </c>
      <c r="BA13" s="5" t="n">
        <f aca="false">IF(Kalender!BA13&lt;&gt;1,0,IF(AND($B13&gt;0,INDEX(Kalender!BA$68:BA$77,MAX(1,$B13))&gt;INDEX(Kalender!$B$68:$B$77,MAX(1,$B13))),1,0)+IF(OR(AND($C13&gt;0,INDEX(Kalender!BA$81:BA$110,MAX(1,$C13))&gt;INDEX(Kalender!$B$81:$B$110,MAX(1,$C13))),AND($D13&gt;0,INDEX(Kalender!BA$81:BA$110,MAX(1,$D13))&gt;INDEX(Kalender!$B$81:$B$110,MAX(1,$D13))),AND($E13&gt;0,INDEX(Kalender!BA$81:BA$110,MAX(1,$E13))&gt;INDEX(Kalender!$B$81:$B$110,MAX(1,$E13))),AND($F13&gt;0,INDEX(Kalender!BA$81:BA$110,MAX(1,$F13))&gt;INDEX(Kalender!$B$81:$B$110,MAX(1,$F13)))),2,0))</f>
        <v>0</v>
      </c>
      <c r="BB13" s="5" t="n">
        <f aca="false">IF(Kalender!BB13&lt;&gt;1,0,IF(AND($B13&gt;0,INDEX(Kalender!BB$68:BB$77,MAX(1,$B13))&gt;INDEX(Kalender!$B$68:$B$77,MAX(1,$B13))),1,0)+IF(OR(AND($C13&gt;0,INDEX(Kalender!BB$81:BB$110,MAX(1,$C13))&gt;INDEX(Kalender!$B$81:$B$110,MAX(1,$C13))),AND($D13&gt;0,INDEX(Kalender!BB$81:BB$110,MAX(1,$D13))&gt;INDEX(Kalender!$B$81:$B$110,MAX(1,$D13))),AND($E13&gt;0,INDEX(Kalender!BB$81:BB$110,MAX(1,$E13))&gt;INDEX(Kalender!$B$81:$B$110,MAX(1,$E13))),AND($F13&gt;0,INDEX(Kalender!BB$81:BB$110,MAX(1,$F13))&gt;INDEX(Kalender!$B$81:$B$110,MAX(1,$F13)))),2,0))</f>
        <v>0</v>
      </c>
      <c r="BC13" s="5" t="n">
        <f aca="false">IF(Kalender!BC13&lt;&gt;1,0,IF(AND($B13&gt;0,INDEX(Kalender!BC$68:BC$77,MAX(1,$B13))&gt;INDEX(Kalender!$B$68:$B$77,MAX(1,$B13))),1,0)+IF(OR(AND($C13&gt;0,INDEX(Kalender!BC$81:BC$110,MAX(1,$C13))&gt;INDEX(Kalender!$B$81:$B$110,MAX(1,$C13))),AND($D13&gt;0,INDEX(Kalender!BC$81:BC$110,MAX(1,$D13))&gt;INDEX(Kalender!$B$81:$B$110,MAX(1,$D13))),AND($E13&gt;0,INDEX(Kalender!BC$81:BC$110,MAX(1,$E13))&gt;INDEX(Kalender!$B$81:$B$110,MAX(1,$E13))),AND($F13&gt;0,INDEX(Kalender!BC$81:BC$110,MAX(1,$F13))&gt;INDEX(Kalender!$B$81:$B$110,MAX(1,$F13)))),2,0))</f>
        <v>0</v>
      </c>
      <c r="BD13" s="5" t="n">
        <f aca="false">IF(Kalender!BD13&lt;&gt;1,0,IF(AND($B13&gt;0,INDEX(Kalender!BD$68:BD$77,MAX(1,$B13))&gt;INDEX(Kalender!$B$68:$B$77,MAX(1,$B13))),1,0)+IF(OR(AND($C13&gt;0,INDEX(Kalender!BD$81:BD$110,MAX(1,$C13))&gt;INDEX(Kalender!$B$81:$B$110,MAX(1,$C13))),AND($D13&gt;0,INDEX(Kalender!BD$81:BD$110,MAX(1,$D13))&gt;INDEX(Kalender!$B$81:$B$110,MAX(1,$D13))),AND($E13&gt;0,INDEX(Kalender!BD$81:BD$110,MAX(1,$E13))&gt;INDEX(Kalender!$B$81:$B$110,MAX(1,$E13))),AND($F13&gt;0,INDEX(Kalender!BD$81:BD$110,MAX(1,$F13))&gt;INDEX(Kalender!$B$81:$B$110,MAX(1,$F13)))),2,0))</f>
        <v>0</v>
      </c>
      <c r="BE13" s="5" t="n">
        <f aca="false">IF(Kalender!BE13&lt;&gt;1,0,IF(AND($B13&gt;0,INDEX(Kalender!BE$68:BE$77,MAX(1,$B13))&gt;INDEX(Kalender!$B$68:$B$77,MAX(1,$B13))),1,0)+IF(OR(AND($C13&gt;0,INDEX(Kalender!BE$81:BE$110,MAX(1,$C13))&gt;INDEX(Kalender!$B$81:$B$110,MAX(1,$C13))),AND($D13&gt;0,INDEX(Kalender!BE$81:BE$110,MAX(1,$D13))&gt;INDEX(Kalender!$B$81:$B$110,MAX(1,$D13))),AND($E13&gt;0,INDEX(Kalender!BE$81:BE$110,MAX(1,$E13))&gt;INDEX(Kalender!$B$81:$B$110,MAX(1,$E13))),AND($F13&gt;0,INDEX(Kalender!BE$81:BE$110,MAX(1,$F13))&gt;INDEX(Kalender!$B$81:$B$110,MAX(1,$F13)))),2,0))</f>
        <v>0</v>
      </c>
      <c r="BF13" s="5" t="n">
        <f aca="false">IF(Kalender!BF13&lt;&gt;1,0,IF(AND($B13&gt;0,INDEX(Kalender!BF$68:BF$77,MAX(1,$B13))&gt;INDEX(Kalender!$B$68:$B$77,MAX(1,$B13))),1,0)+IF(OR(AND($C13&gt;0,INDEX(Kalender!BF$81:BF$110,MAX(1,$C13))&gt;INDEX(Kalender!$B$81:$B$110,MAX(1,$C13))),AND($D13&gt;0,INDEX(Kalender!BF$81:BF$110,MAX(1,$D13))&gt;INDEX(Kalender!$B$81:$B$110,MAX(1,$D13))),AND($E13&gt;0,INDEX(Kalender!BF$81:BF$110,MAX(1,$E13))&gt;INDEX(Kalender!$B$81:$B$110,MAX(1,$E13))),AND($F13&gt;0,INDEX(Kalender!BF$81:BF$110,MAX(1,$F13))&gt;INDEX(Kalender!$B$81:$B$110,MAX(1,$F13)))),2,0))</f>
        <v>0</v>
      </c>
      <c r="BG13" s="5" t="n">
        <f aca="false">IF(Kalender!BG13&lt;&gt;1,0,IF(AND($B13&gt;0,INDEX(Kalender!BG$68:BG$77,MAX(1,$B13))&gt;INDEX(Kalender!$B$68:$B$77,MAX(1,$B13))),1,0)+IF(OR(AND($C13&gt;0,INDEX(Kalender!BG$81:BG$110,MAX(1,$C13))&gt;INDEX(Kalender!$B$81:$B$110,MAX(1,$C13))),AND($D13&gt;0,INDEX(Kalender!BG$81:BG$110,MAX(1,$D13))&gt;INDEX(Kalender!$B$81:$B$110,MAX(1,$D13))),AND($E13&gt;0,INDEX(Kalender!BG$81:BG$110,MAX(1,$E13))&gt;INDEX(Kalender!$B$81:$B$110,MAX(1,$E13))),AND($F13&gt;0,INDEX(Kalender!BG$81:BG$110,MAX(1,$F13))&gt;INDEX(Kalender!$B$81:$B$110,MAX(1,$F13)))),2,0))</f>
        <v>0</v>
      </c>
      <c r="BH13" s="5" t="n">
        <f aca="false">IF(Kalender!BH13&lt;&gt;1,0,IF(AND($B13&gt;0,INDEX(Kalender!BH$68:BH$77,MAX(1,$B13))&gt;INDEX(Kalender!$B$68:$B$77,MAX(1,$B13))),1,0)+IF(OR(AND($C13&gt;0,INDEX(Kalender!BH$81:BH$110,MAX(1,$C13))&gt;INDEX(Kalender!$B$81:$B$110,MAX(1,$C13))),AND($D13&gt;0,INDEX(Kalender!BH$81:BH$110,MAX(1,$D13))&gt;INDEX(Kalender!$B$81:$B$110,MAX(1,$D13))),AND($E13&gt;0,INDEX(Kalender!BH$81:BH$110,MAX(1,$E13))&gt;INDEX(Kalender!$B$81:$B$110,MAX(1,$E13))),AND($F13&gt;0,INDEX(Kalender!BH$81:BH$110,MAX(1,$F13))&gt;INDEX(Kalender!$B$81:$B$110,MAX(1,$F13)))),2,0))</f>
        <v>0</v>
      </c>
      <c r="BI13" s="5" t="n">
        <f aca="false">IF(Kalender!BI13&lt;&gt;1,0,IF(AND($B13&gt;0,INDEX(Kalender!BI$68:BI$77,MAX(1,$B13))&gt;INDEX(Kalender!$B$68:$B$77,MAX(1,$B13))),1,0)+IF(OR(AND($C13&gt;0,INDEX(Kalender!BI$81:BI$110,MAX(1,$C13))&gt;INDEX(Kalender!$B$81:$B$110,MAX(1,$C13))),AND($D13&gt;0,INDEX(Kalender!BI$81:BI$110,MAX(1,$D13))&gt;INDEX(Kalender!$B$81:$B$110,MAX(1,$D13))),AND($E13&gt;0,INDEX(Kalender!BI$81:BI$110,MAX(1,$E13))&gt;INDEX(Kalender!$B$81:$B$110,MAX(1,$E13))),AND($F13&gt;0,INDEX(Kalender!BI$81:BI$110,MAX(1,$F13))&gt;INDEX(Kalender!$B$81:$B$110,MAX(1,$F13)))),2,0))</f>
        <v>0</v>
      </c>
      <c r="BJ13" s="5" t="n">
        <f aca="false">IF(Kalender!BJ13&lt;&gt;1,0,IF(AND($B13&gt;0,INDEX(Kalender!BJ$68:BJ$77,MAX(1,$B13))&gt;INDEX(Kalender!$B$68:$B$77,MAX(1,$B13))),1,0)+IF(OR(AND($C13&gt;0,INDEX(Kalender!BJ$81:BJ$110,MAX(1,$C13))&gt;INDEX(Kalender!$B$81:$B$110,MAX(1,$C13))),AND($D13&gt;0,INDEX(Kalender!BJ$81:BJ$110,MAX(1,$D13))&gt;INDEX(Kalender!$B$81:$B$110,MAX(1,$D13))),AND($E13&gt;0,INDEX(Kalender!BJ$81:BJ$110,MAX(1,$E13))&gt;INDEX(Kalender!$B$81:$B$110,MAX(1,$E13))),AND($F13&gt;0,INDEX(Kalender!BJ$81:BJ$110,MAX(1,$F13))&gt;INDEX(Kalender!$B$81:$B$110,MAX(1,$F13)))),2,0))</f>
        <v>0</v>
      </c>
      <c r="BK13" s="5" t="n">
        <f aca="false">IF(Kalender!BK13&lt;&gt;1,0,IF(AND($B13&gt;0,INDEX(Kalender!BK$68:BK$77,MAX(1,$B13))&gt;INDEX(Kalender!$B$68:$B$77,MAX(1,$B13))),1,0)+IF(OR(AND($C13&gt;0,INDEX(Kalender!BK$81:BK$110,MAX(1,$C13))&gt;INDEX(Kalender!$B$81:$B$110,MAX(1,$C13))),AND($D13&gt;0,INDEX(Kalender!BK$81:BK$110,MAX(1,$D13))&gt;INDEX(Kalender!$B$81:$B$110,MAX(1,$D13))),AND($E13&gt;0,INDEX(Kalender!BK$81:BK$110,MAX(1,$E13))&gt;INDEX(Kalender!$B$81:$B$110,MAX(1,$E13))),AND($F13&gt;0,INDEX(Kalender!BK$81:BK$110,MAX(1,$F13))&gt;INDEX(Kalender!$B$81:$B$110,MAX(1,$F13)))),2,0))</f>
        <v>0</v>
      </c>
      <c r="BL13" s="5" t="n">
        <f aca="false">IF(Kalender!BL13&lt;&gt;1,0,IF(AND($B13&gt;0,INDEX(Kalender!BL$68:BL$77,MAX(1,$B13))&gt;INDEX(Kalender!$B$68:$B$77,MAX(1,$B13))),1,0)+IF(OR(AND($C13&gt;0,INDEX(Kalender!BL$81:BL$110,MAX(1,$C13))&gt;INDEX(Kalender!$B$81:$B$110,MAX(1,$C13))),AND($D13&gt;0,INDEX(Kalender!BL$81:BL$110,MAX(1,$D13))&gt;INDEX(Kalender!$B$81:$B$110,MAX(1,$D13))),AND($E13&gt;0,INDEX(Kalender!BL$81:BL$110,MAX(1,$E13))&gt;INDEX(Kalender!$B$81:$B$110,MAX(1,$E13))),AND($F13&gt;0,INDEX(Kalender!BL$81:BL$110,MAX(1,$F13))&gt;INDEX(Kalender!$B$81:$B$110,MAX(1,$F13)))),2,0))</f>
        <v>0</v>
      </c>
      <c r="BM13" s="5" t="n">
        <f aca="false">IF(Kalender!BM13&lt;&gt;1,0,IF(AND($B13&gt;0,INDEX(Kalender!BM$68:BM$77,MAX(1,$B13))&gt;INDEX(Kalender!$B$68:$B$77,MAX(1,$B13))),1,0)+IF(OR(AND($C13&gt;0,INDEX(Kalender!BM$81:BM$110,MAX(1,$C13))&gt;INDEX(Kalender!$B$81:$B$110,MAX(1,$C13))),AND($D13&gt;0,INDEX(Kalender!BM$81:BM$110,MAX(1,$D13))&gt;INDEX(Kalender!$B$81:$B$110,MAX(1,$D13))),AND($E13&gt;0,INDEX(Kalender!BM$81:BM$110,MAX(1,$E13))&gt;INDEX(Kalender!$B$81:$B$110,MAX(1,$E13))),AND($F13&gt;0,INDEX(Kalender!BM$81:BM$110,MAX(1,$F13))&gt;INDEX(Kalender!$B$81:$B$110,MAX(1,$F13)))),2,0))</f>
        <v>0</v>
      </c>
      <c r="BN13" s="5" t="n">
        <f aca="false">IF(Kalender!BN13&lt;&gt;1,0,IF(AND($B13&gt;0,INDEX(Kalender!BN$68:BN$77,MAX(1,$B13))&gt;INDEX(Kalender!$B$68:$B$77,MAX(1,$B13))),1,0)+IF(OR(AND($C13&gt;0,INDEX(Kalender!BN$81:BN$110,MAX(1,$C13))&gt;INDEX(Kalender!$B$81:$B$110,MAX(1,$C13))),AND($D13&gt;0,INDEX(Kalender!BN$81:BN$110,MAX(1,$D13))&gt;INDEX(Kalender!$B$81:$B$110,MAX(1,$D13))),AND($E13&gt;0,INDEX(Kalender!BN$81:BN$110,MAX(1,$E13))&gt;INDEX(Kalender!$B$81:$B$110,MAX(1,$E13))),AND($F13&gt;0,INDEX(Kalender!BN$81:BN$110,MAX(1,$F13))&gt;INDEX(Kalender!$B$81:$B$110,MAX(1,$F13)))),2,0))</f>
        <v>0</v>
      </c>
      <c r="BO13" s="5" t="n">
        <f aca="false">IF(Kalender!BO13&lt;&gt;1,0,IF(AND($B13&gt;0,INDEX(Kalender!BO$68:BO$77,MAX(1,$B13))&gt;INDEX(Kalender!$B$68:$B$77,MAX(1,$B13))),1,0)+IF(OR(AND($C13&gt;0,INDEX(Kalender!BO$81:BO$110,MAX(1,$C13))&gt;INDEX(Kalender!$B$81:$B$110,MAX(1,$C13))),AND($D13&gt;0,INDEX(Kalender!BO$81:BO$110,MAX(1,$D13))&gt;INDEX(Kalender!$B$81:$B$110,MAX(1,$D13))),AND($E13&gt;0,INDEX(Kalender!BO$81:BO$110,MAX(1,$E13))&gt;INDEX(Kalender!$B$81:$B$110,MAX(1,$E13))),AND($F13&gt;0,INDEX(Kalender!BO$81:BO$110,MAX(1,$F13))&gt;INDEX(Kalender!$B$81:$B$110,MAX(1,$F13)))),2,0))</f>
        <v>0</v>
      </c>
      <c r="BP13" s="5" t="n">
        <f aca="false">IF(Kalender!BP13&lt;&gt;1,0,IF(AND($B13&gt;0,INDEX(Kalender!BP$68:BP$77,MAX(1,$B13))&gt;INDEX(Kalender!$B$68:$B$77,MAX(1,$B13))),1,0)+IF(OR(AND($C13&gt;0,INDEX(Kalender!BP$81:BP$110,MAX(1,$C13))&gt;INDEX(Kalender!$B$81:$B$110,MAX(1,$C13))),AND($D13&gt;0,INDEX(Kalender!BP$81:BP$110,MAX(1,$D13))&gt;INDEX(Kalender!$B$81:$B$110,MAX(1,$D13))),AND($E13&gt;0,INDEX(Kalender!BP$81:BP$110,MAX(1,$E13))&gt;INDEX(Kalender!$B$81:$B$110,MAX(1,$E13))),AND($F13&gt;0,INDEX(Kalender!BP$81:BP$110,MAX(1,$F13))&gt;INDEX(Kalender!$B$81:$B$110,MAX(1,$F13)))),2,0))</f>
        <v>0</v>
      </c>
      <c r="BQ13" s="5" t="n">
        <f aca="false">IF(Kalender!BQ13&lt;&gt;1,0,IF(AND($B13&gt;0,INDEX(Kalender!BQ$68:BQ$77,MAX(1,$B13))&gt;INDEX(Kalender!$B$68:$B$77,MAX(1,$B13))),1,0)+IF(OR(AND($C13&gt;0,INDEX(Kalender!BQ$81:BQ$110,MAX(1,$C13))&gt;INDEX(Kalender!$B$81:$B$110,MAX(1,$C13))),AND($D13&gt;0,INDEX(Kalender!BQ$81:BQ$110,MAX(1,$D13))&gt;INDEX(Kalender!$B$81:$B$110,MAX(1,$D13))),AND($E13&gt;0,INDEX(Kalender!BQ$81:BQ$110,MAX(1,$E13))&gt;INDEX(Kalender!$B$81:$B$110,MAX(1,$E13))),AND($F13&gt;0,INDEX(Kalender!BQ$81:BQ$110,MAX(1,$F13))&gt;INDEX(Kalender!$B$81:$B$110,MAX(1,$F13)))),2,0))</f>
        <v>0</v>
      </c>
      <c r="BR13" s="5" t="n">
        <f aca="false">IF(Kalender!BR13&lt;&gt;1,0,IF(AND($B13&gt;0,INDEX(Kalender!BR$68:BR$77,MAX(1,$B13))&gt;INDEX(Kalender!$B$68:$B$77,MAX(1,$B13))),1,0)+IF(OR(AND($C13&gt;0,INDEX(Kalender!BR$81:BR$110,MAX(1,$C13))&gt;INDEX(Kalender!$B$81:$B$110,MAX(1,$C13))),AND($D13&gt;0,INDEX(Kalender!BR$81:BR$110,MAX(1,$D13))&gt;INDEX(Kalender!$B$81:$B$110,MAX(1,$D13))),AND($E13&gt;0,INDEX(Kalender!BR$81:BR$110,MAX(1,$E13))&gt;INDEX(Kalender!$B$81:$B$110,MAX(1,$E13))),AND($F13&gt;0,INDEX(Kalender!BR$81:BR$110,MAX(1,$F13))&gt;INDEX(Kalender!$B$81:$B$110,MAX(1,$F13)))),2,0))</f>
        <v>0</v>
      </c>
      <c r="BS13" s="5" t="n">
        <f aca="false">IF(Kalender!BS13&lt;&gt;1,0,IF(AND($B13&gt;0,INDEX(Kalender!BS$68:BS$77,MAX(1,$B13))&gt;INDEX(Kalender!$B$68:$B$77,MAX(1,$B13))),1,0)+IF(OR(AND($C13&gt;0,INDEX(Kalender!BS$81:BS$110,MAX(1,$C13))&gt;INDEX(Kalender!$B$81:$B$110,MAX(1,$C13))),AND($D13&gt;0,INDEX(Kalender!BS$81:BS$110,MAX(1,$D13))&gt;INDEX(Kalender!$B$81:$B$110,MAX(1,$D13))),AND($E13&gt;0,INDEX(Kalender!BS$81:BS$110,MAX(1,$E13))&gt;INDEX(Kalender!$B$81:$B$110,MAX(1,$E13))),AND($F13&gt;0,INDEX(Kalender!BS$81:BS$110,MAX(1,$F13))&gt;INDEX(Kalender!$B$81:$B$110,MAX(1,$F13)))),2,0))</f>
        <v>0</v>
      </c>
      <c r="BT13" s="5" t="n">
        <f aca="false">IF(Kalender!BT13&lt;&gt;1,0,IF(AND($B13&gt;0,INDEX(Kalender!BT$68:BT$77,MAX(1,$B13))&gt;INDEX(Kalender!$B$68:$B$77,MAX(1,$B13))),1,0)+IF(OR(AND($C13&gt;0,INDEX(Kalender!BT$81:BT$110,MAX(1,$C13))&gt;INDEX(Kalender!$B$81:$B$110,MAX(1,$C13))),AND($D13&gt;0,INDEX(Kalender!BT$81:BT$110,MAX(1,$D13))&gt;INDEX(Kalender!$B$81:$B$110,MAX(1,$D13))),AND($E13&gt;0,INDEX(Kalender!BT$81:BT$110,MAX(1,$E13))&gt;INDEX(Kalender!$B$81:$B$110,MAX(1,$E13))),AND($F13&gt;0,INDEX(Kalender!BT$81:BT$110,MAX(1,$F13))&gt;INDEX(Kalender!$B$81:$B$110,MAX(1,$F13)))),2,0))</f>
        <v>0</v>
      </c>
      <c r="BU13" s="5" t="n">
        <f aca="false">IF(Kalender!BU13&lt;&gt;1,0,IF(AND($B13&gt;0,INDEX(Kalender!BU$68:BU$77,MAX(1,$B13))&gt;INDEX(Kalender!$B$68:$B$77,MAX(1,$B13))),1,0)+IF(OR(AND($C13&gt;0,INDEX(Kalender!BU$81:BU$110,MAX(1,$C13))&gt;INDEX(Kalender!$B$81:$B$110,MAX(1,$C13))),AND($D13&gt;0,INDEX(Kalender!BU$81:BU$110,MAX(1,$D13))&gt;INDEX(Kalender!$B$81:$B$110,MAX(1,$D13))),AND($E13&gt;0,INDEX(Kalender!BU$81:BU$110,MAX(1,$E13))&gt;INDEX(Kalender!$B$81:$B$110,MAX(1,$E13))),AND($F13&gt;0,INDEX(Kalender!BU$81:BU$110,MAX(1,$F13))&gt;INDEX(Kalender!$B$81:$B$110,MAX(1,$F13)))),2,0))</f>
        <v>0</v>
      </c>
      <c r="BV13" s="5" t="n">
        <f aca="false">IF(Kalender!BV13&lt;&gt;1,0,IF(AND($B13&gt;0,INDEX(Kalender!BV$68:BV$77,MAX(1,$B13))&gt;INDEX(Kalender!$B$68:$B$77,MAX(1,$B13))),1,0)+IF(OR(AND($C13&gt;0,INDEX(Kalender!BV$81:BV$110,MAX(1,$C13))&gt;INDEX(Kalender!$B$81:$B$110,MAX(1,$C13))),AND($D13&gt;0,INDEX(Kalender!BV$81:BV$110,MAX(1,$D13))&gt;INDEX(Kalender!$B$81:$B$110,MAX(1,$D13))),AND($E13&gt;0,INDEX(Kalender!BV$81:BV$110,MAX(1,$E13))&gt;INDEX(Kalender!$B$81:$B$110,MAX(1,$E13))),AND($F13&gt;0,INDEX(Kalender!BV$81:BV$110,MAX(1,$F13))&gt;INDEX(Kalender!$B$81:$B$110,MAX(1,$F13)))),2,0))</f>
        <v>0</v>
      </c>
      <c r="BW13" s="5" t="n">
        <f aca="false">IF(Kalender!BW13&lt;&gt;1,0,IF(AND($B13&gt;0,INDEX(Kalender!BW$68:BW$77,MAX(1,$B13))&gt;INDEX(Kalender!$B$68:$B$77,MAX(1,$B13))),1,0)+IF(OR(AND($C13&gt;0,INDEX(Kalender!BW$81:BW$110,MAX(1,$C13))&gt;INDEX(Kalender!$B$81:$B$110,MAX(1,$C13))),AND($D13&gt;0,INDEX(Kalender!BW$81:BW$110,MAX(1,$D13))&gt;INDEX(Kalender!$B$81:$B$110,MAX(1,$D13))),AND($E13&gt;0,INDEX(Kalender!BW$81:BW$110,MAX(1,$E13))&gt;INDEX(Kalender!$B$81:$B$110,MAX(1,$E13))),AND($F13&gt;0,INDEX(Kalender!BW$81:BW$110,MAX(1,$F13))&gt;INDEX(Kalender!$B$81:$B$110,MAX(1,$F13)))),2,0))</f>
        <v>0</v>
      </c>
      <c r="BX13" s="5" t="n">
        <f aca="false">IF(Kalender!BX13&lt;&gt;1,0,IF(AND($B13&gt;0,INDEX(Kalender!BX$68:BX$77,MAX(1,$B13))&gt;INDEX(Kalender!$B$68:$B$77,MAX(1,$B13))),1,0)+IF(OR(AND($C13&gt;0,INDEX(Kalender!BX$81:BX$110,MAX(1,$C13))&gt;INDEX(Kalender!$B$81:$B$110,MAX(1,$C13))),AND($D13&gt;0,INDEX(Kalender!BX$81:BX$110,MAX(1,$D13))&gt;INDEX(Kalender!$B$81:$B$110,MAX(1,$D13))),AND($E13&gt;0,INDEX(Kalender!BX$81:BX$110,MAX(1,$E13))&gt;INDEX(Kalender!$B$81:$B$110,MAX(1,$E13))),AND($F13&gt;0,INDEX(Kalender!BX$81:BX$110,MAX(1,$F13))&gt;INDEX(Kalender!$B$81:$B$110,MAX(1,$F13)))),2,0))</f>
        <v>0</v>
      </c>
      <c r="BY13" s="5" t="n">
        <f aca="false">IF(Kalender!BY13&lt;&gt;1,0,IF(AND($B13&gt;0,INDEX(Kalender!BY$68:BY$77,MAX(1,$B13))&gt;INDEX(Kalender!$B$68:$B$77,MAX(1,$B13))),1,0)+IF(OR(AND($C13&gt;0,INDEX(Kalender!BY$81:BY$110,MAX(1,$C13))&gt;INDEX(Kalender!$B$81:$B$110,MAX(1,$C13))),AND($D13&gt;0,INDEX(Kalender!BY$81:BY$110,MAX(1,$D13))&gt;INDEX(Kalender!$B$81:$B$110,MAX(1,$D13))),AND($E13&gt;0,INDEX(Kalender!BY$81:BY$110,MAX(1,$E13))&gt;INDEX(Kalender!$B$81:$B$110,MAX(1,$E13))),AND($F13&gt;0,INDEX(Kalender!BY$81:BY$110,MAX(1,$F13))&gt;INDEX(Kalender!$B$81:$B$110,MAX(1,$F13)))),2,0))</f>
        <v>0</v>
      </c>
      <c r="BZ13" s="5" t="n">
        <f aca="false">IF(Kalender!BZ13&lt;&gt;1,0,IF(AND($B13&gt;0,INDEX(Kalender!BZ$68:BZ$77,MAX(1,$B13))&gt;INDEX(Kalender!$B$68:$B$77,MAX(1,$B13))),1,0)+IF(OR(AND($C13&gt;0,INDEX(Kalender!BZ$81:BZ$110,MAX(1,$C13))&gt;INDEX(Kalender!$B$81:$B$110,MAX(1,$C13))),AND($D13&gt;0,INDEX(Kalender!BZ$81:BZ$110,MAX(1,$D13))&gt;INDEX(Kalender!$B$81:$B$110,MAX(1,$D13))),AND($E13&gt;0,INDEX(Kalender!BZ$81:BZ$110,MAX(1,$E13))&gt;INDEX(Kalender!$B$81:$B$110,MAX(1,$E13))),AND($F13&gt;0,INDEX(Kalender!BZ$81:BZ$110,MAX(1,$F13))&gt;INDEX(Kalender!$B$81:$B$110,MAX(1,$F13)))),2,0))</f>
        <v>0</v>
      </c>
      <c r="CA13" s="5" t="n">
        <f aca="false">IF(Kalender!CA13&lt;&gt;1,0,IF(AND($B13&gt;0,INDEX(Kalender!CA$68:CA$77,MAX(1,$B13))&gt;INDEX(Kalender!$B$68:$B$77,MAX(1,$B13))),1,0)+IF(OR(AND($C13&gt;0,INDEX(Kalender!CA$81:CA$110,MAX(1,$C13))&gt;INDEX(Kalender!$B$81:$B$110,MAX(1,$C13))),AND($D13&gt;0,INDEX(Kalender!CA$81:CA$110,MAX(1,$D13))&gt;INDEX(Kalender!$B$81:$B$110,MAX(1,$D13))),AND($E13&gt;0,INDEX(Kalender!CA$81:CA$110,MAX(1,$E13))&gt;INDEX(Kalender!$B$81:$B$110,MAX(1,$E13))),AND($F13&gt;0,INDEX(Kalender!CA$81:CA$110,MAX(1,$F13))&gt;INDEX(Kalender!$B$81:$B$110,MAX(1,$F13)))),2,0))</f>
        <v>0</v>
      </c>
      <c r="CB13" s="5" t="n">
        <f aca="false">IF(Kalender!CB13&lt;&gt;1,0,IF(AND($B13&gt;0,INDEX(Kalender!CB$68:CB$77,MAX(1,$B13))&gt;INDEX(Kalender!$B$68:$B$77,MAX(1,$B13))),1,0)+IF(OR(AND($C13&gt;0,INDEX(Kalender!CB$81:CB$110,MAX(1,$C13))&gt;INDEX(Kalender!$B$81:$B$110,MAX(1,$C13))),AND($D13&gt;0,INDEX(Kalender!CB$81:CB$110,MAX(1,$D13))&gt;INDEX(Kalender!$B$81:$B$110,MAX(1,$D13))),AND($E13&gt;0,INDEX(Kalender!CB$81:CB$110,MAX(1,$E13))&gt;INDEX(Kalender!$B$81:$B$110,MAX(1,$E13))),AND($F13&gt;0,INDEX(Kalender!CB$81:CB$110,MAX(1,$F13))&gt;INDEX(Kalender!$B$81:$B$110,MAX(1,$F13)))),2,0))</f>
        <v>0</v>
      </c>
      <c r="CC13" s="5" t="n">
        <f aca="false">IF(Kalender!CC13&lt;&gt;1,0,IF(AND($B13&gt;0,INDEX(Kalender!CC$68:CC$77,MAX(1,$B13))&gt;INDEX(Kalender!$B$68:$B$77,MAX(1,$B13))),1,0)+IF(OR(AND($C13&gt;0,INDEX(Kalender!CC$81:CC$110,MAX(1,$C13))&gt;INDEX(Kalender!$B$81:$B$110,MAX(1,$C13))),AND($D13&gt;0,INDEX(Kalender!CC$81:CC$110,MAX(1,$D13))&gt;INDEX(Kalender!$B$81:$B$110,MAX(1,$D13))),AND($E13&gt;0,INDEX(Kalender!CC$81:CC$110,MAX(1,$E13))&gt;INDEX(Kalender!$B$81:$B$110,MAX(1,$E13))),AND($F13&gt;0,INDEX(Kalender!CC$81:CC$110,MAX(1,$F13))&gt;INDEX(Kalender!$B$81:$B$110,MAX(1,$F13)))),2,0))</f>
        <v>0</v>
      </c>
      <c r="CD13" s="5" t="n">
        <f aca="false">IF(Kalender!CD13&lt;&gt;1,0,IF(AND($B13&gt;0,INDEX(Kalender!CD$68:CD$77,MAX(1,$B13))&gt;INDEX(Kalender!$B$68:$B$77,MAX(1,$B13))),1,0)+IF(OR(AND($C13&gt;0,INDEX(Kalender!CD$81:CD$110,MAX(1,$C13))&gt;INDEX(Kalender!$B$81:$B$110,MAX(1,$C13))),AND($D13&gt;0,INDEX(Kalender!CD$81:CD$110,MAX(1,$D13))&gt;INDEX(Kalender!$B$81:$B$110,MAX(1,$D13))),AND($E13&gt;0,INDEX(Kalender!CD$81:CD$110,MAX(1,$E13))&gt;INDEX(Kalender!$B$81:$B$110,MAX(1,$E13))),AND($F13&gt;0,INDEX(Kalender!CD$81:CD$110,MAX(1,$F13))&gt;INDEX(Kalender!$B$81:$B$110,MAX(1,$F13)))),2,0))</f>
        <v>0</v>
      </c>
      <c r="CE13" s="5" t="n">
        <f aca="false">IF(Kalender!CE13&lt;&gt;1,0,IF(AND($B13&gt;0,INDEX(Kalender!CE$68:CE$77,MAX(1,$B13))&gt;INDEX(Kalender!$B$68:$B$77,MAX(1,$B13))),1,0)+IF(OR(AND($C13&gt;0,INDEX(Kalender!CE$81:CE$110,MAX(1,$C13))&gt;INDEX(Kalender!$B$81:$B$110,MAX(1,$C13))),AND($D13&gt;0,INDEX(Kalender!CE$81:CE$110,MAX(1,$D13))&gt;INDEX(Kalender!$B$81:$B$110,MAX(1,$D13))),AND($E13&gt;0,INDEX(Kalender!CE$81:CE$110,MAX(1,$E13))&gt;INDEX(Kalender!$B$81:$B$110,MAX(1,$E13))),AND($F13&gt;0,INDEX(Kalender!CE$81:CE$110,MAX(1,$F13))&gt;INDEX(Kalender!$B$81:$B$110,MAX(1,$F13)))),2,0))</f>
        <v>0</v>
      </c>
      <c r="CF13" s="5" t="n">
        <f aca="false">IF(Kalender!CF13&lt;&gt;1,0,IF(AND($B13&gt;0,INDEX(Kalender!CF$68:CF$77,MAX(1,$B13))&gt;INDEX(Kalender!$B$68:$B$77,MAX(1,$B13))),1,0)+IF(OR(AND($C13&gt;0,INDEX(Kalender!CF$81:CF$110,MAX(1,$C13))&gt;INDEX(Kalender!$B$81:$B$110,MAX(1,$C13))),AND($D13&gt;0,INDEX(Kalender!CF$81:CF$110,MAX(1,$D13))&gt;INDEX(Kalender!$B$81:$B$110,MAX(1,$D13))),AND($E13&gt;0,INDEX(Kalender!CF$81:CF$110,MAX(1,$E13))&gt;INDEX(Kalender!$B$81:$B$110,MAX(1,$E13))),AND($F13&gt;0,INDEX(Kalender!CF$81:CF$110,MAX(1,$F13))&gt;INDEX(Kalender!$B$81:$B$110,MAX(1,$F13)))),2,0))</f>
        <v>0</v>
      </c>
      <c r="CG13" s="5" t="n">
        <f aca="false">IF(Kalender!CG13&lt;&gt;1,0,IF(AND($B13&gt;0,INDEX(Kalender!CG$68:CG$77,MAX(1,$B13))&gt;INDEX(Kalender!$B$68:$B$77,MAX(1,$B13))),1,0)+IF(OR(AND($C13&gt;0,INDEX(Kalender!CG$81:CG$110,MAX(1,$C13))&gt;INDEX(Kalender!$B$81:$B$110,MAX(1,$C13))),AND($D13&gt;0,INDEX(Kalender!CG$81:CG$110,MAX(1,$D13))&gt;INDEX(Kalender!$B$81:$B$110,MAX(1,$D13))),AND($E13&gt;0,INDEX(Kalender!CG$81:CG$110,MAX(1,$E13))&gt;INDEX(Kalender!$B$81:$B$110,MAX(1,$E13))),AND($F13&gt;0,INDEX(Kalender!CG$81:CG$110,MAX(1,$F13))&gt;INDEX(Kalender!$B$81:$B$110,MAX(1,$F13)))),2,0))</f>
        <v>0</v>
      </c>
      <c r="CH13" s="5" t="n">
        <f aca="false">IF(Kalender!CH13&lt;&gt;1,0,IF(AND($B13&gt;0,INDEX(Kalender!CH$68:CH$77,MAX(1,$B13))&gt;INDEX(Kalender!$B$68:$B$77,MAX(1,$B13))),1,0)+IF(OR(AND($C13&gt;0,INDEX(Kalender!CH$81:CH$110,MAX(1,$C13))&gt;INDEX(Kalender!$B$81:$B$110,MAX(1,$C13))),AND($D13&gt;0,INDEX(Kalender!CH$81:CH$110,MAX(1,$D13))&gt;INDEX(Kalender!$B$81:$B$110,MAX(1,$D13))),AND($E13&gt;0,INDEX(Kalender!CH$81:CH$110,MAX(1,$E13))&gt;INDEX(Kalender!$B$81:$B$110,MAX(1,$E13))),AND($F13&gt;0,INDEX(Kalender!CH$81:CH$110,MAX(1,$F13))&gt;INDEX(Kalender!$B$81:$B$110,MAX(1,$F13)))),2,0))</f>
        <v>0</v>
      </c>
      <c r="CI13" s="5" t="n">
        <f aca="false">IF(Kalender!CI13&lt;&gt;1,0,IF(AND($B13&gt;0,INDEX(Kalender!CI$68:CI$77,MAX(1,$B13))&gt;INDEX(Kalender!$B$68:$B$77,MAX(1,$B13))),1,0)+IF(OR(AND($C13&gt;0,INDEX(Kalender!CI$81:CI$110,MAX(1,$C13))&gt;INDEX(Kalender!$B$81:$B$110,MAX(1,$C13))),AND($D13&gt;0,INDEX(Kalender!CI$81:CI$110,MAX(1,$D13))&gt;INDEX(Kalender!$B$81:$B$110,MAX(1,$D13))),AND($E13&gt;0,INDEX(Kalender!CI$81:CI$110,MAX(1,$E13))&gt;INDEX(Kalender!$B$81:$B$110,MAX(1,$E13))),AND($F13&gt;0,INDEX(Kalender!CI$81:CI$110,MAX(1,$F13))&gt;INDEX(Kalender!$B$81:$B$110,MAX(1,$F13)))),2,0))</f>
        <v>0</v>
      </c>
      <c r="CJ13" s="5" t="n">
        <f aca="false">IF(Kalender!CJ13&lt;&gt;1,0,IF(AND($B13&gt;0,INDEX(Kalender!CJ$68:CJ$77,MAX(1,$B13))&gt;INDEX(Kalender!$B$68:$B$77,MAX(1,$B13))),1,0)+IF(OR(AND($C13&gt;0,INDEX(Kalender!CJ$81:CJ$110,MAX(1,$C13))&gt;INDEX(Kalender!$B$81:$B$110,MAX(1,$C13))),AND($D13&gt;0,INDEX(Kalender!CJ$81:CJ$110,MAX(1,$D13))&gt;INDEX(Kalender!$B$81:$B$110,MAX(1,$D13))),AND($E13&gt;0,INDEX(Kalender!CJ$81:CJ$110,MAX(1,$E13))&gt;INDEX(Kalender!$B$81:$B$110,MAX(1,$E13))),AND($F13&gt;0,INDEX(Kalender!CJ$81:CJ$110,MAX(1,$F13))&gt;INDEX(Kalender!$B$81:$B$110,MAX(1,$F13)))),2,0))</f>
        <v>0</v>
      </c>
      <c r="CK13" s="5" t="n">
        <f aca="false">IF(Kalender!CK13&lt;&gt;1,0,IF(AND($B13&gt;0,INDEX(Kalender!CK$68:CK$77,MAX(1,$B13))&gt;INDEX(Kalender!$B$68:$B$77,MAX(1,$B13))),1,0)+IF(OR(AND($C13&gt;0,INDEX(Kalender!CK$81:CK$110,MAX(1,$C13))&gt;INDEX(Kalender!$B$81:$B$110,MAX(1,$C13))),AND($D13&gt;0,INDEX(Kalender!CK$81:CK$110,MAX(1,$D13))&gt;INDEX(Kalender!$B$81:$B$110,MAX(1,$D13))),AND($E13&gt;0,INDEX(Kalender!CK$81:CK$110,MAX(1,$E13))&gt;INDEX(Kalender!$B$81:$B$110,MAX(1,$E13))),AND($F13&gt;0,INDEX(Kalender!CK$81:CK$110,MAX(1,$F13))&gt;INDEX(Kalender!$B$81:$B$110,MAX(1,$F13)))),2,0))</f>
        <v>0</v>
      </c>
      <c r="CL13" s="5" t="n">
        <f aca="false">IF(Kalender!CL13&lt;&gt;1,0,IF(AND($B13&gt;0,INDEX(Kalender!CL$68:CL$77,MAX(1,$B13))&gt;INDEX(Kalender!$B$68:$B$77,MAX(1,$B13))),1,0)+IF(OR(AND($C13&gt;0,INDEX(Kalender!CL$81:CL$110,MAX(1,$C13))&gt;INDEX(Kalender!$B$81:$B$110,MAX(1,$C13))),AND($D13&gt;0,INDEX(Kalender!CL$81:CL$110,MAX(1,$D13))&gt;INDEX(Kalender!$B$81:$B$110,MAX(1,$D13))),AND($E13&gt;0,INDEX(Kalender!CL$81:CL$110,MAX(1,$E13))&gt;INDEX(Kalender!$B$81:$B$110,MAX(1,$E13))),AND($F13&gt;0,INDEX(Kalender!CL$81:CL$110,MAX(1,$F13))&gt;INDEX(Kalender!$B$81:$B$110,MAX(1,$F13)))),2,0))</f>
        <v>0</v>
      </c>
      <c r="CM13" s="5" t="n">
        <f aca="false">IF(Kalender!CM13&lt;&gt;1,0,IF(AND($B13&gt;0,INDEX(Kalender!CM$68:CM$77,MAX(1,$B13))&gt;INDEX(Kalender!$B$68:$B$77,MAX(1,$B13))),1,0)+IF(OR(AND($C13&gt;0,INDEX(Kalender!CM$81:CM$110,MAX(1,$C13))&gt;INDEX(Kalender!$B$81:$B$110,MAX(1,$C13))),AND($D13&gt;0,INDEX(Kalender!CM$81:CM$110,MAX(1,$D13))&gt;INDEX(Kalender!$B$81:$B$110,MAX(1,$D13))),AND($E13&gt;0,INDEX(Kalender!CM$81:CM$110,MAX(1,$E13))&gt;INDEX(Kalender!$B$81:$B$110,MAX(1,$E13))),AND($F13&gt;0,INDEX(Kalender!CM$81:CM$110,MAX(1,$F13))&gt;INDEX(Kalender!$B$81:$B$110,MAX(1,$F13)))),2,0))</f>
        <v>0</v>
      </c>
      <c r="CN13" s="5" t="n">
        <f aca="false">IF(Kalender!CN13&lt;&gt;1,0,IF(AND($B13&gt;0,INDEX(Kalender!CN$68:CN$77,MAX(1,$B13))&gt;INDEX(Kalender!$B$68:$B$77,MAX(1,$B13))),1,0)+IF(OR(AND($C13&gt;0,INDEX(Kalender!CN$81:CN$110,MAX(1,$C13))&gt;INDEX(Kalender!$B$81:$B$110,MAX(1,$C13))),AND($D13&gt;0,INDEX(Kalender!CN$81:CN$110,MAX(1,$D13))&gt;INDEX(Kalender!$B$81:$B$110,MAX(1,$D13))),AND($E13&gt;0,INDEX(Kalender!CN$81:CN$110,MAX(1,$E13))&gt;INDEX(Kalender!$B$81:$B$110,MAX(1,$E13))),AND($F13&gt;0,INDEX(Kalender!CN$81:CN$110,MAX(1,$F13))&gt;INDEX(Kalender!$B$81:$B$110,MAX(1,$F13)))),2,0))</f>
        <v>0</v>
      </c>
      <c r="CO13" s="5" t="n">
        <f aca="false">IF(Kalender!CO13&lt;&gt;1,0,IF(AND($B13&gt;0,INDEX(Kalender!CO$68:CO$77,MAX(1,$B13))&gt;INDEX(Kalender!$B$68:$B$77,MAX(1,$B13))),1,0)+IF(OR(AND($C13&gt;0,INDEX(Kalender!CO$81:CO$110,MAX(1,$C13))&gt;INDEX(Kalender!$B$81:$B$110,MAX(1,$C13))),AND($D13&gt;0,INDEX(Kalender!CO$81:CO$110,MAX(1,$D13))&gt;INDEX(Kalender!$B$81:$B$110,MAX(1,$D13))),AND($E13&gt;0,INDEX(Kalender!CO$81:CO$110,MAX(1,$E13))&gt;INDEX(Kalender!$B$81:$B$110,MAX(1,$E13))),AND($F13&gt;0,INDEX(Kalender!CO$81:CO$110,MAX(1,$F13))&gt;INDEX(Kalender!$B$81:$B$110,MAX(1,$F13)))),2,0))</f>
        <v>0</v>
      </c>
      <c r="CP13" s="5" t="n">
        <f aca="false">IF(Kalender!CP13&lt;&gt;1,0,IF(AND($B13&gt;0,INDEX(Kalender!CP$68:CP$77,MAX(1,$B13))&gt;INDEX(Kalender!$B$68:$B$77,MAX(1,$B13))),1,0)+IF(OR(AND($C13&gt;0,INDEX(Kalender!CP$81:CP$110,MAX(1,$C13))&gt;INDEX(Kalender!$B$81:$B$110,MAX(1,$C13))),AND($D13&gt;0,INDEX(Kalender!CP$81:CP$110,MAX(1,$D13))&gt;INDEX(Kalender!$B$81:$B$110,MAX(1,$D13))),AND($E13&gt;0,INDEX(Kalender!CP$81:CP$110,MAX(1,$E13))&gt;INDEX(Kalender!$B$81:$B$110,MAX(1,$E13))),AND($F13&gt;0,INDEX(Kalender!CP$81:CP$110,MAX(1,$F13))&gt;INDEX(Kalender!$B$81:$B$110,MAX(1,$F13)))),2,0))</f>
        <v>0</v>
      </c>
      <c r="CQ13" s="5" t="n">
        <f aca="false">IF(Kalender!CQ13&lt;&gt;1,0,IF(AND($B13&gt;0,INDEX(Kalender!CQ$68:CQ$77,MAX(1,$B13))&gt;INDEX(Kalender!$B$68:$B$77,MAX(1,$B13))),1,0)+IF(OR(AND($C13&gt;0,INDEX(Kalender!CQ$81:CQ$110,MAX(1,$C13))&gt;INDEX(Kalender!$B$81:$B$110,MAX(1,$C13))),AND($D13&gt;0,INDEX(Kalender!CQ$81:CQ$110,MAX(1,$D13))&gt;INDEX(Kalender!$B$81:$B$110,MAX(1,$D13))),AND($E13&gt;0,INDEX(Kalender!CQ$81:CQ$110,MAX(1,$E13))&gt;INDEX(Kalender!$B$81:$B$110,MAX(1,$E13))),AND($F13&gt;0,INDEX(Kalender!CQ$81:CQ$110,MAX(1,$F13))&gt;INDEX(Kalender!$B$81:$B$110,MAX(1,$F13)))),2,0))</f>
        <v>0</v>
      </c>
      <c r="CR13" s="5" t="n">
        <f aca="false">IF(Kalender!CR13&lt;&gt;1,0,IF(AND($B13&gt;0,INDEX(Kalender!CR$68:CR$77,MAX(1,$B13))&gt;INDEX(Kalender!$B$68:$B$77,MAX(1,$B13))),1,0)+IF(OR(AND($C13&gt;0,INDEX(Kalender!CR$81:CR$110,MAX(1,$C13))&gt;INDEX(Kalender!$B$81:$B$110,MAX(1,$C13))),AND($D13&gt;0,INDEX(Kalender!CR$81:CR$110,MAX(1,$D13))&gt;INDEX(Kalender!$B$81:$B$110,MAX(1,$D13))),AND($E13&gt;0,INDEX(Kalender!CR$81:CR$110,MAX(1,$E13))&gt;INDEX(Kalender!$B$81:$B$110,MAX(1,$E13))),AND($F13&gt;0,INDEX(Kalender!CR$81:CR$110,MAX(1,$F13))&gt;INDEX(Kalender!$B$81:$B$110,MAX(1,$F13)))),2,0))</f>
        <v>0</v>
      </c>
      <c r="CS13" s="5" t="n">
        <f aca="false">IF(Kalender!CS13&lt;&gt;1,0,IF(AND($B13&gt;0,INDEX(Kalender!CS$68:CS$77,MAX(1,$B13))&gt;INDEX(Kalender!$B$68:$B$77,MAX(1,$B13))),1,0)+IF(OR(AND($C13&gt;0,INDEX(Kalender!CS$81:CS$110,MAX(1,$C13))&gt;INDEX(Kalender!$B$81:$B$110,MAX(1,$C13))),AND($D13&gt;0,INDEX(Kalender!CS$81:CS$110,MAX(1,$D13))&gt;INDEX(Kalender!$B$81:$B$110,MAX(1,$D13))),AND($E13&gt;0,INDEX(Kalender!CS$81:CS$110,MAX(1,$E13))&gt;INDEX(Kalender!$B$81:$B$110,MAX(1,$E13))),AND($F13&gt;0,INDEX(Kalender!CS$81:CS$110,MAX(1,$F13))&gt;INDEX(Kalender!$B$81:$B$110,MAX(1,$F13)))),2,0))</f>
        <v>0</v>
      </c>
      <c r="CT13" s="5" t="n">
        <f aca="false">IF(Kalender!CT13&lt;&gt;1,0,IF(AND($B13&gt;0,INDEX(Kalender!CT$68:CT$77,MAX(1,$B13))&gt;INDEX(Kalender!$B$68:$B$77,MAX(1,$B13))),1,0)+IF(OR(AND($C13&gt;0,INDEX(Kalender!CT$81:CT$110,MAX(1,$C13))&gt;INDEX(Kalender!$B$81:$B$110,MAX(1,$C13))),AND($D13&gt;0,INDEX(Kalender!CT$81:CT$110,MAX(1,$D13))&gt;INDEX(Kalender!$B$81:$B$110,MAX(1,$D13))),AND($E13&gt;0,INDEX(Kalender!CT$81:CT$110,MAX(1,$E13))&gt;INDEX(Kalender!$B$81:$B$110,MAX(1,$E13))),AND($F13&gt;0,INDEX(Kalender!CT$81:CT$110,MAX(1,$F13))&gt;INDEX(Kalender!$B$81:$B$110,MAX(1,$F13)))),2,0))</f>
        <v>0</v>
      </c>
      <c r="CU13" s="5" t="n">
        <f aca="false">IF(Kalender!CU13&lt;&gt;1,0,IF(AND($B13&gt;0,INDEX(Kalender!CU$68:CU$77,MAX(1,$B13))&gt;INDEX(Kalender!$B$68:$B$77,MAX(1,$B13))),1,0)+IF(OR(AND($C13&gt;0,INDEX(Kalender!CU$81:CU$110,MAX(1,$C13))&gt;INDEX(Kalender!$B$81:$B$110,MAX(1,$C13))),AND($D13&gt;0,INDEX(Kalender!CU$81:CU$110,MAX(1,$D13))&gt;INDEX(Kalender!$B$81:$B$110,MAX(1,$D13))),AND($E13&gt;0,INDEX(Kalender!CU$81:CU$110,MAX(1,$E13))&gt;INDEX(Kalender!$B$81:$B$110,MAX(1,$E13))),AND($F13&gt;0,INDEX(Kalender!CU$81:CU$110,MAX(1,$F13))&gt;INDEX(Kalender!$B$81:$B$110,MAX(1,$F13)))),2,0))</f>
        <v>0</v>
      </c>
      <c r="CV13" s="5" t="n">
        <f aca="false">IF(Kalender!CV13&lt;&gt;1,0,IF(AND($B13&gt;0,INDEX(Kalender!CV$68:CV$77,MAX(1,$B13))&gt;INDEX(Kalender!$B$68:$B$77,MAX(1,$B13))),1,0)+IF(OR(AND($C13&gt;0,INDEX(Kalender!CV$81:CV$110,MAX(1,$C13))&gt;INDEX(Kalender!$B$81:$B$110,MAX(1,$C13))),AND($D13&gt;0,INDEX(Kalender!CV$81:CV$110,MAX(1,$D13))&gt;INDEX(Kalender!$B$81:$B$110,MAX(1,$D13))),AND($E13&gt;0,INDEX(Kalender!CV$81:CV$110,MAX(1,$E13))&gt;INDEX(Kalender!$B$81:$B$110,MAX(1,$E13))),AND($F13&gt;0,INDEX(Kalender!CV$81:CV$110,MAX(1,$F13))&gt;INDEX(Kalender!$B$81:$B$110,MAX(1,$F13)))),2,0))</f>
        <v>0</v>
      </c>
      <c r="CW13" s="5" t="n">
        <f aca="false">IF(Kalender!CW13&lt;&gt;1,0,IF(AND($B13&gt;0,INDEX(Kalender!CW$68:CW$77,MAX(1,$B13))&gt;INDEX(Kalender!$B$68:$B$77,MAX(1,$B13))),1,0)+IF(OR(AND($C13&gt;0,INDEX(Kalender!CW$81:CW$110,MAX(1,$C13))&gt;INDEX(Kalender!$B$81:$B$110,MAX(1,$C13))),AND($D13&gt;0,INDEX(Kalender!CW$81:CW$110,MAX(1,$D13))&gt;INDEX(Kalender!$B$81:$B$110,MAX(1,$D13))),AND($E13&gt;0,INDEX(Kalender!CW$81:CW$110,MAX(1,$E13))&gt;INDEX(Kalender!$B$81:$B$110,MAX(1,$E13))),AND($F13&gt;0,INDEX(Kalender!CW$81:CW$110,MAX(1,$F13))&gt;INDEX(Kalender!$B$81:$B$110,MAX(1,$F13)))),2,0))</f>
        <v>0</v>
      </c>
      <c r="CX13" s="5" t="n">
        <f aca="false">IF(Kalender!CX13&lt;&gt;1,0,IF(AND($B13&gt;0,INDEX(Kalender!CX$68:CX$77,MAX(1,$B13))&gt;INDEX(Kalender!$B$68:$B$77,MAX(1,$B13))),1,0)+IF(OR(AND($C13&gt;0,INDEX(Kalender!CX$81:CX$110,MAX(1,$C13))&gt;INDEX(Kalender!$B$81:$B$110,MAX(1,$C13))),AND($D13&gt;0,INDEX(Kalender!CX$81:CX$110,MAX(1,$D13))&gt;INDEX(Kalender!$B$81:$B$110,MAX(1,$D13))),AND($E13&gt;0,INDEX(Kalender!CX$81:CX$110,MAX(1,$E13))&gt;INDEX(Kalender!$B$81:$B$110,MAX(1,$E13))),AND($F13&gt;0,INDEX(Kalender!CX$81:CX$110,MAX(1,$F13))&gt;INDEX(Kalender!$B$81:$B$110,MAX(1,$F13)))),2,0))</f>
        <v>0</v>
      </c>
      <c r="CY13" s="5" t="n">
        <f aca="false">IF(Kalender!CY13&lt;&gt;1,0,IF(AND($B13&gt;0,INDEX(Kalender!CY$68:CY$77,MAX(1,$B13))&gt;INDEX(Kalender!$B$68:$B$77,MAX(1,$B13))),1,0)+IF(OR(AND($C13&gt;0,INDEX(Kalender!CY$81:CY$110,MAX(1,$C13))&gt;INDEX(Kalender!$B$81:$B$110,MAX(1,$C13))),AND($D13&gt;0,INDEX(Kalender!CY$81:CY$110,MAX(1,$D13))&gt;INDEX(Kalender!$B$81:$B$110,MAX(1,$D13))),AND($E13&gt;0,INDEX(Kalender!CY$81:CY$110,MAX(1,$E13))&gt;INDEX(Kalender!$B$81:$B$110,MAX(1,$E13))),AND($F13&gt;0,INDEX(Kalender!CY$81:CY$110,MAX(1,$F13))&gt;INDEX(Kalender!$B$81:$B$110,MAX(1,$F13)))),2,0))</f>
        <v>0</v>
      </c>
      <c r="CZ13" s="5" t="n">
        <f aca="false">IF(Kalender!CZ13&lt;&gt;1,0,IF(AND($B13&gt;0,INDEX(Kalender!CZ$68:CZ$77,MAX(1,$B13))&gt;INDEX(Kalender!$B$68:$B$77,MAX(1,$B13))),1,0)+IF(OR(AND($C13&gt;0,INDEX(Kalender!CZ$81:CZ$110,MAX(1,$C13))&gt;INDEX(Kalender!$B$81:$B$110,MAX(1,$C13))),AND($D13&gt;0,INDEX(Kalender!CZ$81:CZ$110,MAX(1,$D13))&gt;INDEX(Kalender!$B$81:$B$110,MAX(1,$D13))),AND($E13&gt;0,INDEX(Kalender!CZ$81:CZ$110,MAX(1,$E13))&gt;INDEX(Kalender!$B$81:$B$110,MAX(1,$E13))),AND($F13&gt;0,INDEX(Kalender!CZ$81:CZ$110,MAX(1,$F13))&gt;INDEX(Kalender!$B$81:$B$110,MAX(1,$F13)))),2,0))</f>
        <v>0</v>
      </c>
      <c r="DA13" s="5" t="n">
        <f aca="false">IF(Kalender!DA13&lt;&gt;1,0,IF(AND($B13&gt;0,INDEX(Kalender!DA$68:DA$77,MAX(1,$B13))&gt;INDEX(Kalender!$B$68:$B$77,MAX(1,$B13))),1,0)+IF(OR(AND($C13&gt;0,INDEX(Kalender!DA$81:DA$110,MAX(1,$C13))&gt;INDEX(Kalender!$B$81:$B$110,MAX(1,$C13))),AND($D13&gt;0,INDEX(Kalender!DA$81:DA$110,MAX(1,$D13))&gt;INDEX(Kalender!$B$81:$B$110,MAX(1,$D13))),AND($E13&gt;0,INDEX(Kalender!DA$81:DA$110,MAX(1,$E13))&gt;INDEX(Kalender!$B$81:$B$110,MAX(1,$E13))),AND($F13&gt;0,INDEX(Kalender!DA$81:DA$110,MAX(1,$F13))&gt;INDEX(Kalender!$B$81:$B$110,MAX(1,$F13)))),2,0))</f>
        <v>0</v>
      </c>
      <c r="DB13" s="5" t="n">
        <f aca="false">IF(Kalender!DB13&lt;&gt;1,0,IF(AND($B13&gt;0,INDEX(Kalender!DB$68:DB$77,MAX(1,$B13))&gt;INDEX(Kalender!$B$68:$B$77,MAX(1,$B13))),1,0)+IF(OR(AND($C13&gt;0,INDEX(Kalender!DB$81:DB$110,MAX(1,$C13))&gt;INDEX(Kalender!$B$81:$B$110,MAX(1,$C13))),AND($D13&gt;0,INDEX(Kalender!DB$81:DB$110,MAX(1,$D13))&gt;INDEX(Kalender!$B$81:$B$110,MAX(1,$D13))),AND($E13&gt;0,INDEX(Kalender!DB$81:DB$110,MAX(1,$E13))&gt;INDEX(Kalender!$B$81:$B$110,MAX(1,$E13))),AND($F13&gt;0,INDEX(Kalender!DB$81:DB$110,MAX(1,$F13))&gt;INDEX(Kalender!$B$81:$B$110,MAX(1,$F13)))),2,0))</f>
        <v>0</v>
      </c>
      <c r="DC13" s="5" t="n">
        <f aca="false">IF(Kalender!DC13&lt;&gt;1,0,IF(AND($B13&gt;0,INDEX(Kalender!DC$68:DC$77,MAX(1,$B13))&gt;INDEX(Kalender!$B$68:$B$77,MAX(1,$B13))),1,0)+IF(OR(AND($C13&gt;0,INDEX(Kalender!DC$81:DC$110,MAX(1,$C13))&gt;INDEX(Kalender!$B$81:$B$110,MAX(1,$C13))),AND($D13&gt;0,INDEX(Kalender!DC$81:DC$110,MAX(1,$D13))&gt;INDEX(Kalender!$B$81:$B$110,MAX(1,$D13))),AND($E13&gt;0,INDEX(Kalender!DC$81:DC$110,MAX(1,$E13))&gt;INDEX(Kalender!$B$81:$B$110,MAX(1,$E13))),AND($F13&gt;0,INDEX(Kalender!DC$81:DC$110,MAX(1,$F13))&gt;INDEX(Kalender!$B$81:$B$110,MAX(1,$F13)))),2,0))</f>
        <v>0</v>
      </c>
      <c r="DD13" s="5" t="n">
        <f aca="false">IF(Kalender!DD13&lt;&gt;1,0,IF(AND($B13&gt;0,INDEX(Kalender!DD$68:DD$77,MAX(1,$B13))&gt;INDEX(Kalender!$B$68:$B$77,MAX(1,$B13))),1,0)+IF(OR(AND($C13&gt;0,INDEX(Kalender!DD$81:DD$110,MAX(1,$C13))&gt;INDEX(Kalender!$B$81:$B$110,MAX(1,$C13))),AND($D13&gt;0,INDEX(Kalender!DD$81:DD$110,MAX(1,$D13))&gt;INDEX(Kalender!$B$81:$B$110,MAX(1,$D13))),AND($E13&gt;0,INDEX(Kalender!DD$81:DD$110,MAX(1,$E13))&gt;INDEX(Kalender!$B$81:$B$110,MAX(1,$E13))),AND($F13&gt;0,INDEX(Kalender!DD$81:DD$110,MAX(1,$F13))&gt;INDEX(Kalender!$B$81:$B$110,MAX(1,$F13)))),2,0))</f>
        <v>0</v>
      </c>
      <c r="DE13" s="5" t="n">
        <f aca="false">IF(Kalender!DE13&lt;&gt;1,0,IF(AND($B13&gt;0,INDEX(Kalender!DE$68:DE$77,MAX(1,$B13))&gt;INDEX(Kalender!$B$68:$B$77,MAX(1,$B13))),1,0)+IF(OR(AND($C13&gt;0,INDEX(Kalender!DE$81:DE$110,MAX(1,$C13))&gt;INDEX(Kalender!$B$81:$B$110,MAX(1,$C13))),AND($D13&gt;0,INDEX(Kalender!DE$81:DE$110,MAX(1,$D13))&gt;INDEX(Kalender!$B$81:$B$110,MAX(1,$D13))),AND($E13&gt;0,INDEX(Kalender!DE$81:DE$110,MAX(1,$E13))&gt;INDEX(Kalender!$B$81:$B$110,MAX(1,$E13))),AND($F13&gt;0,INDEX(Kalender!DE$81:DE$110,MAX(1,$F13))&gt;INDEX(Kalender!$B$81:$B$110,MAX(1,$F13)))),2,0))</f>
        <v>0</v>
      </c>
      <c r="DF13" s="5" t="n">
        <f aca="false">IF(Kalender!DF13&lt;&gt;1,0,IF(AND($B13&gt;0,INDEX(Kalender!DF$68:DF$77,MAX(1,$B13))&gt;INDEX(Kalender!$B$68:$B$77,MAX(1,$B13))),1,0)+IF(OR(AND($C13&gt;0,INDEX(Kalender!DF$81:DF$110,MAX(1,$C13))&gt;INDEX(Kalender!$B$81:$B$110,MAX(1,$C13))),AND($D13&gt;0,INDEX(Kalender!DF$81:DF$110,MAX(1,$D13))&gt;INDEX(Kalender!$B$81:$B$110,MAX(1,$D13))),AND($E13&gt;0,INDEX(Kalender!DF$81:DF$110,MAX(1,$E13))&gt;INDEX(Kalender!$B$81:$B$110,MAX(1,$E13))),AND($F13&gt;0,INDEX(Kalender!DF$81:DF$110,MAX(1,$F13))&gt;INDEX(Kalender!$B$81:$B$110,MAX(1,$F13)))),2,0))</f>
        <v>0</v>
      </c>
      <c r="DG13" s="5" t="n">
        <f aca="false">IF(Kalender!DG13&lt;&gt;1,0,IF(AND($B13&gt;0,INDEX(Kalender!DG$68:DG$77,MAX(1,$B13))&gt;INDEX(Kalender!$B$68:$B$77,MAX(1,$B13))),1,0)+IF(OR(AND($C13&gt;0,INDEX(Kalender!DG$81:DG$110,MAX(1,$C13))&gt;INDEX(Kalender!$B$81:$B$110,MAX(1,$C13))),AND($D13&gt;0,INDEX(Kalender!DG$81:DG$110,MAX(1,$D13))&gt;INDEX(Kalender!$B$81:$B$110,MAX(1,$D13))),AND($E13&gt;0,INDEX(Kalender!DG$81:DG$110,MAX(1,$E13))&gt;INDEX(Kalender!$B$81:$B$110,MAX(1,$E13))),AND($F13&gt;0,INDEX(Kalender!DG$81:DG$110,MAX(1,$F13))&gt;INDEX(Kalender!$B$81:$B$110,MAX(1,$F13)))),2,0))</f>
        <v>0</v>
      </c>
      <c r="DH13" s="5" t="n">
        <f aca="false">IF(Kalender!DH13&lt;&gt;1,0,IF(AND($B13&gt;0,INDEX(Kalender!DH$68:DH$77,MAX(1,$B13))&gt;INDEX(Kalender!$B$68:$B$77,MAX(1,$B13))),1,0)+IF(OR(AND($C13&gt;0,INDEX(Kalender!DH$81:DH$110,MAX(1,$C13))&gt;INDEX(Kalender!$B$81:$B$110,MAX(1,$C13))),AND($D13&gt;0,INDEX(Kalender!DH$81:DH$110,MAX(1,$D13))&gt;INDEX(Kalender!$B$81:$B$110,MAX(1,$D13))),AND($E13&gt;0,INDEX(Kalender!DH$81:DH$110,MAX(1,$E13))&gt;INDEX(Kalender!$B$81:$B$110,MAX(1,$E13))),AND($F13&gt;0,INDEX(Kalender!DH$81:DH$110,MAX(1,$F13))&gt;INDEX(Kalender!$B$81:$B$110,MAX(1,$F13)))),2,0))</f>
        <v>0</v>
      </c>
      <c r="DI13" s="5" t="n">
        <f aca="false">IF(Kalender!DI13&lt;&gt;1,0,IF(AND($B13&gt;0,INDEX(Kalender!DI$68:DI$77,MAX(1,$B13))&gt;INDEX(Kalender!$B$68:$B$77,MAX(1,$B13))),1,0)+IF(OR(AND($C13&gt;0,INDEX(Kalender!DI$81:DI$110,MAX(1,$C13))&gt;INDEX(Kalender!$B$81:$B$110,MAX(1,$C13))),AND($D13&gt;0,INDEX(Kalender!DI$81:DI$110,MAX(1,$D13))&gt;INDEX(Kalender!$B$81:$B$110,MAX(1,$D13))),AND($E13&gt;0,INDEX(Kalender!DI$81:DI$110,MAX(1,$E13))&gt;INDEX(Kalender!$B$81:$B$110,MAX(1,$E13))),AND($F13&gt;0,INDEX(Kalender!DI$81:DI$110,MAX(1,$F13))&gt;INDEX(Kalender!$B$81:$B$110,MAX(1,$F13)))),2,0))</f>
        <v>0</v>
      </c>
      <c r="DJ13" s="5" t="n">
        <f aca="false">IF(Kalender!DJ13&lt;&gt;1,0,IF(AND($B13&gt;0,INDEX(Kalender!DJ$68:DJ$77,MAX(1,$B13))&gt;INDEX(Kalender!$B$68:$B$77,MAX(1,$B13))),1,0)+IF(OR(AND($C13&gt;0,INDEX(Kalender!DJ$81:DJ$110,MAX(1,$C13))&gt;INDEX(Kalender!$B$81:$B$110,MAX(1,$C13))),AND($D13&gt;0,INDEX(Kalender!DJ$81:DJ$110,MAX(1,$D13))&gt;INDEX(Kalender!$B$81:$B$110,MAX(1,$D13))),AND($E13&gt;0,INDEX(Kalender!DJ$81:DJ$110,MAX(1,$E13))&gt;INDEX(Kalender!$B$81:$B$110,MAX(1,$E13))),AND($F13&gt;0,INDEX(Kalender!DJ$81:DJ$110,MAX(1,$F13))&gt;INDEX(Kalender!$B$81:$B$110,MAX(1,$F13)))),2,0))</f>
        <v>0</v>
      </c>
      <c r="DK13" s="5" t="n">
        <f aca="false">IF(Kalender!DK13&lt;&gt;1,0,IF(AND($B13&gt;0,INDEX(Kalender!DK$68:DK$77,MAX(1,$B13))&gt;INDEX(Kalender!$B$68:$B$77,MAX(1,$B13))),1,0)+IF(OR(AND($C13&gt;0,INDEX(Kalender!DK$81:DK$110,MAX(1,$C13))&gt;INDEX(Kalender!$B$81:$B$110,MAX(1,$C13))),AND($D13&gt;0,INDEX(Kalender!DK$81:DK$110,MAX(1,$D13))&gt;INDEX(Kalender!$B$81:$B$110,MAX(1,$D13))),AND($E13&gt;0,INDEX(Kalender!DK$81:DK$110,MAX(1,$E13))&gt;INDEX(Kalender!$B$81:$B$110,MAX(1,$E13))),AND($F13&gt;0,INDEX(Kalender!DK$81:DK$110,MAX(1,$F13))&gt;INDEX(Kalender!$B$81:$B$110,MAX(1,$F13)))),2,0))</f>
        <v>0</v>
      </c>
      <c r="DL13" s="5" t="n">
        <f aca="false">IF(Kalender!DL13&lt;&gt;1,0,IF(AND($B13&gt;0,INDEX(Kalender!DL$68:DL$77,MAX(1,$B13))&gt;INDEX(Kalender!$B$68:$B$77,MAX(1,$B13))),1,0)+IF(OR(AND($C13&gt;0,INDEX(Kalender!DL$81:DL$110,MAX(1,$C13))&gt;INDEX(Kalender!$B$81:$B$110,MAX(1,$C13))),AND($D13&gt;0,INDEX(Kalender!DL$81:DL$110,MAX(1,$D13))&gt;INDEX(Kalender!$B$81:$B$110,MAX(1,$D13))),AND($E13&gt;0,INDEX(Kalender!DL$81:DL$110,MAX(1,$E13))&gt;INDEX(Kalender!$B$81:$B$110,MAX(1,$E13))),AND($F13&gt;0,INDEX(Kalender!DL$81:DL$110,MAX(1,$F13))&gt;INDEX(Kalender!$B$81:$B$110,MAX(1,$F13)))),2,0))</f>
        <v>0</v>
      </c>
      <c r="DM13" s="5" t="n">
        <f aca="false">IF(Kalender!DM13&lt;&gt;1,0,IF(AND($B13&gt;0,INDEX(Kalender!DM$68:DM$77,MAX(1,$B13))&gt;INDEX(Kalender!$B$68:$B$77,MAX(1,$B13))),1,0)+IF(OR(AND($C13&gt;0,INDEX(Kalender!DM$81:DM$110,MAX(1,$C13))&gt;INDEX(Kalender!$B$81:$B$110,MAX(1,$C13))),AND($D13&gt;0,INDEX(Kalender!DM$81:DM$110,MAX(1,$D13))&gt;INDEX(Kalender!$B$81:$B$110,MAX(1,$D13))),AND($E13&gt;0,INDEX(Kalender!DM$81:DM$110,MAX(1,$E13))&gt;INDEX(Kalender!$B$81:$B$110,MAX(1,$E13))),AND($F13&gt;0,INDEX(Kalender!DM$81:DM$110,MAX(1,$F13))&gt;INDEX(Kalender!$B$81:$B$110,MAX(1,$F13)))),2,0))</f>
        <v>0</v>
      </c>
      <c r="DN13" s="5" t="n">
        <f aca="false">IF(Kalender!DN13&lt;&gt;1,0,IF(AND($B13&gt;0,INDEX(Kalender!DN$68:DN$77,MAX(1,$B13))&gt;INDEX(Kalender!$B$68:$B$77,MAX(1,$B13))),1,0)+IF(OR(AND($C13&gt;0,INDEX(Kalender!DN$81:DN$110,MAX(1,$C13))&gt;INDEX(Kalender!$B$81:$B$110,MAX(1,$C13))),AND($D13&gt;0,INDEX(Kalender!DN$81:DN$110,MAX(1,$D13))&gt;INDEX(Kalender!$B$81:$B$110,MAX(1,$D13))),AND($E13&gt;0,INDEX(Kalender!DN$81:DN$110,MAX(1,$E13))&gt;INDEX(Kalender!$B$81:$B$110,MAX(1,$E13))),AND($F13&gt;0,INDEX(Kalender!DN$81:DN$110,MAX(1,$F13))&gt;INDEX(Kalender!$B$81:$B$110,MAX(1,$F13)))),2,0))</f>
        <v>0</v>
      </c>
      <c r="DO13" s="5" t="n">
        <f aca="false">IF(Kalender!DO13&lt;&gt;1,0,IF(AND($B13&gt;0,INDEX(Kalender!DO$68:DO$77,MAX(1,$B13))&gt;INDEX(Kalender!$B$68:$B$77,MAX(1,$B13))),1,0)+IF(OR(AND($C13&gt;0,INDEX(Kalender!DO$81:DO$110,MAX(1,$C13))&gt;INDEX(Kalender!$B$81:$B$110,MAX(1,$C13))),AND($D13&gt;0,INDEX(Kalender!DO$81:DO$110,MAX(1,$D13))&gt;INDEX(Kalender!$B$81:$B$110,MAX(1,$D13))),AND($E13&gt;0,INDEX(Kalender!DO$81:DO$110,MAX(1,$E13))&gt;INDEX(Kalender!$B$81:$B$110,MAX(1,$E13))),AND($F13&gt;0,INDEX(Kalender!DO$81:DO$110,MAX(1,$F13))&gt;INDEX(Kalender!$B$81:$B$110,MAX(1,$F13)))),2,0))</f>
        <v>0</v>
      </c>
      <c r="DP13" s="5" t="n">
        <f aca="false">IF(Kalender!DP13&lt;&gt;1,0,IF(AND($B13&gt;0,INDEX(Kalender!DP$68:DP$77,MAX(1,$B13))&gt;INDEX(Kalender!$B$68:$B$77,MAX(1,$B13))),1,0)+IF(OR(AND($C13&gt;0,INDEX(Kalender!DP$81:DP$110,MAX(1,$C13))&gt;INDEX(Kalender!$B$81:$B$110,MAX(1,$C13))),AND($D13&gt;0,INDEX(Kalender!DP$81:DP$110,MAX(1,$D13))&gt;INDEX(Kalender!$B$81:$B$110,MAX(1,$D13))),AND($E13&gt;0,INDEX(Kalender!DP$81:DP$110,MAX(1,$E13))&gt;INDEX(Kalender!$B$81:$B$110,MAX(1,$E13))),AND($F13&gt;0,INDEX(Kalender!DP$81:DP$110,MAX(1,$F13))&gt;INDEX(Kalender!$B$81:$B$110,MAX(1,$F13)))),2,0))</f>
        <v>0</v>
      </c>
      <c r="DQ13" s="5" t="n">
        <f aca="false">IF(Kalender!DQ13&lt;&gt;1,0,IF(AND($B13&gt;0,INDEX(Kalender!DQ$68:DQ$77,MAX(1,$B13))&gt;INDEX(Kalender!$B$68:$B$77,MAX(1,$B13))),1,0)+IF(OR(AND($C13&gt;0,INDEX(Kalender!DQ$81:DQ$110,MAX(1,$C13))&gt;INDEX(Kalender!$B$81:$B$110,MAX(1,$C13))),AND($D13&gt;0,INDEX(Kalender!DQ$81:DQ$110,MAX(1,$D13))&gt;INDEX(Kalender!$B$81:$B$110,MAX(1,$D13))),AND($E13&gt;0,INDEX(Kalender!DQ$81:DQ$110,MAX(1,$E13))&gt;INDEX(Kalender!$B$81:$B$110,MAX(1,$E13))),AND($F13&gt;0,INDEX(Kalender!DQ$81:DQ$110,MAX(1,$F13))&gt;INDEX(Kalender!$B$81:$B$110,MAX(1,$F13)))),2,0))</f>
        <v>0</v>
      </c>
      <c r="DR13" s="5" t="n">
        <f aca="false">IF(Kalender!DR13&lt;&gt;1,0,IF(AND($B13&gt;0,INDEX(Kalender!DR$68:DR$77,MAX(1,$B13))&gt;INDEX(Kalender!$B$68:$B$77,MAX(1,$B13))),1,0)+IF(OR(AND($C13&gt;0,INDEX(Kalender!DR$81:DR$110,MAX(1,$C13))&gt;INDEX(Kalender!$B$81:$B$110,MAX(1,$C13))),AND($D13&gt;0,INDEX(Kalender!DR$81:DR$110,MAX(1,$D13))&gt;INDEX(Kalender!$B$81:$B$110,MAX(1,$D13))),AND($E13&gt;0,INDEX(Kalender!DR$81:DR$110,MAX(1,$E13))&gt;INDEX(Kalender!$B$81:$B$110,MAX(1,$E13))),AND($F13&gt;0,INDEX(Kalender!DR$81:DR$110,MAX(1,$F13))&gt;INDEX(Kalender!$B$81:$B$110,MAX(1,$F13)))),2,0))</f>
        <v>0</v>
      </c>
      <c r="DS13" s="5" t="n">
        <f aca="false">IF(Kalender!DS13&lt;&gt;1,0,IF(AND($B13&gt;0,INDEX(Kalender!DS$68:DS$77,MAX(1,$B13))&gt;INDEX(Kalender!$B$68:$B$77,MAX(1,$B13))),1,0)+IF(OR(AND($C13&gt;0,INDEX(Kalender!DS$81:DS$110,MAX(1,$C13))&gt;INDEX(Kalender!$B$81:$B$110,MAX(1,$C13))),AND($D13&gt;0,INDEX(Kalender!DS$81:DS$110,MAX(1,$D13))&gt;INDEX(Kalender!$B$81:$B$110,MAX(1,$D13))),AND($E13&gt;0,INDEX(Kalender!DS$81:DS$110,MAX(1,$E13))&gt;INDEX(Kalender!$B$81:$B$110,MAX(1,$E13))),AND($F13&gt;0,INDEX(Kalender!DS$81:DS$110,MAX(1,$F13))&gt;INDEX(Kalender!$B$81:$B$110,MAX(1,$F13)))),2,0))</f>
        <v>0</v>
      </c>
      <c r="DT13" s="5" t="n">
        <f aca="false">IF(Kalender!DT13&lt;&gt;1,0,IF(AND($B13&gt;0,INDEX(Kalender!DT$68:DT$77,MAX(1,$B13))&gt;INDEX(Kalender!$B$68:$B$77,MAX(1,$B13))),1,0)+IF(OR(AND($C13&gt;0,INDEX(Kalender!DT$81:DT$110,MAX(1,$C13))&gt;INDEX(Kalender!$B$81:$B$110,MAX(1,$C13))),AND($D13&gt;0,INDEX(Kalender!DT$81:DT$110,MAX(1,$D13))&gt;INDEX(Kalender!$B$81:$B$110,MAX(1,$D13))),AND($E13&gt;0,INDEX(Kalender!DT$81:DT$110,MAX(1,$E13))&gt;INDEX(Kalender!$B$81:$B$110,MAX(1,$E13))),AND($F13&gt;0,INDEX(Kalender!DT$81:DT$110,MAX(1,$F13))&gt;INDEX(Kalender!$B$81:$B$110,MAX(1,$F13)))),2,0))</f>
        <v>0</v>
      </c>
      <c r="DU13" s="5" t="n">
        <f aca="false">IF(Kalender!DU13&lt;&gt;1,0,IF(AND($B13&gt;0,INDEX(Kalender!DU$68:DU$77,MAX(1,$B13))&gt;INDEX(Kalender!$B$68:$B$77,MAX(1,$B13))),1,0)+IF(OR(AND($C13&gt;0,INDEX(Kalender!DU$81:DU$110,MAX(1,$C13))&gt;INDEX(Kalender!$B$81:$B$110,MAX(1,$C13))),AND($D13&gt;0,INDEX(Kalender!DU$81:DU$110,MAX(1,$D13))&gt;INDEX(Kalender!$B$81:$B$110,MAX(1,$D13))),AND($E13&gt;0,INDEX(Kalender!DU$81:DU$110,MAX(1,$E13))&gt;INDEX(Kalender!$B$81:$B$110,MAX(1,$E13))),AND($F13&gt;0,INDEX(Kalender!DU$81:DU$110,MAX(1,$F13))&gt;INDEX(Kalender!$B$81:$B$110,MAX(1,$F13)))),2,0))</f>
        <v>0</v>
      </c>
      <c r="DV13" s="5" t="n">
        <f aca="false">IF(Kalender!DV13&lt;&gt;1,0,IF(AND($B13&gt;0,INDEX(Kalender!DV$68:DV$77,MAX(1,$B13))&gt;INDEX(Kalender!$B$68:$B$77,MAX(1,$B13))),1,0)+IF(OR(AND($C13&gt;0,INDEX(Kalender!DV$81:DV$110,MAX(1,$C13))&gt;INDEX(Kalender!$B$81:$B$110,MAX(1,$C13))),AND($D13&gt;0,INDEX(Kalender!DV$81:DV$110,MAX(1,$D13))&gt;INDEX(Kalender!$B$81:$B$110,MAX(1,$D13))),AND($E13&gt;0,INDEX(Kalender!DV$81:DV$110,MAX(1,$E13))&gt;INDEX(Kalender!$B$81:$B$110,MAX(1,$E13))),AND($F13&gt;0,INDEX(Kalender!DV$81:DV$110,MAX(1,$F13))&gt;INDEX(Kalender!$B$81:$B$110,MAX(1,$F13)))),2,0))</f>
        <v>0</v>
      </c>
      <c r="DW13" s="5" t="n">
        <f aca="false">IF(Kalender!DW13&lt;&gt;1,0,IF(AND($B13&gt;0,INDEX(Kalender!DW$68:DW$77,MAX(1,$B13))&gt;INDEX(Kalender!$B$68:$B$77,MAX(1,$B13))),1,0)+IF(OR(AND($C13&gt;0,INDEX(Kalender!DW$81:DW$110,MAX(1,$C13))&gt;INDEX(Kalender!$B$81:$B$110,MAX(1,$C13))),AND($D13&gt;0,INDEX(Kalender!DW$81:DW$110,MAX(1,$D13))&gt;INDEX(Kalender!$B$81:$B$110,MAX(1,$D13))),AND($E13&gt;0,INDEX(Kalender!DW$81:DW$110,MAX(1,$E13))&gt;INDEX(Kalender!$B$81:$B$110,MAX(1,$E13))),AND($F13&gt;0,INDEX(Kalender!DW$81:DW$110,MAX(1,$F13))&gt;INDEX(Kalender!$B$81:$B$110,MAX(1,$F13)))),2,0))</f>
        <v>0</v>
      </c>
      <c r="DX13" s="5" t="n">
        <f aca="false">IF(Kalender!DX13&lt;&gt;1,0,IF(AND($B13&gt;0,INDEX(Kalender!DX$68:DX$77,MAX(1,$B13))&gt;INDEX(Kalender!$B$68:$B$77,MAX(1,$B13))),1,0)+IF(OR(AND($C13&gt;0,INDEX(Kalender!DX$81:DX$110,MAX(1,$C13))&gt;INDEX(Kalender!$B$81:$B$110,MAX(1,$C13))),AND($D13&gt;0,INDEX(Kalender!DX$81:DX$110,MAX(1,$D13))&gt;INDEX(Kalender!$B$81:$B$110,MAX(1,$D13))),AND($E13&gt;0,INDEX(Kalender!DX$81:DX$110,MAX(1,$E13))&gt;INDEX(Kalender!$B$81:$B$110,MAX(1,$E13))),AND($F13&gt;0,INDEX(Kalender!DX$81:DX$110,MAX(1,$F13))&gt;INDEX(Kalender!$B$81:$B$110,MAX(1,$F13)))),2,0))</f>
        <v>0</v>
      </c>
      <c r="DY13" s="5" t="n">
        <f aca="false">IF(Kalender!DY13&lt;&gt;1,0,IF(AND($B13&gt;0,INDEX(Kalender!DY$68:DY$77,MAX(1,$B13))&gt;INDEX(Kalender!$B$68:$B$77,MAX(1,$B13))),1,0)+IF(OR(AND($C13&gt;0,INDEX(Kalender!DY$81:DY$110,MAX(1,$C13))&gt;INDEX(Kalender!$B$81:$B$110,MAX(1,$C13))),AND($D13&gt;0,INDEX(Kalender!DY$81:DY$110,MAX(1,$D13))&gt;INDEX(Kalender!$B$81:$B$110,MAX(1,$D13))),AND($E13&gt;0,INDEX(Kalender!DY$81:DY$110,MAX(1,$E13))&gt;INDEX(Kalender!$B$81:$B$110,MAX(1,$E13))),AND($F13&gt;0,INDEX(Kalender!DY$81:DY$110,MAX(1,$F13))&gt;INDEX(Kalender!$B$81:$B$110,MAX(1,$F13)))),2,0))</f>
        <v>0</v>
      </c>
      <c r="DZ13" s="5" t="n">
        <f aca="false">IF(Kalender!DZ13&lt;&gt;1,0,IF(AND($B13&gt;0,INDEX(Kalender!DZ$68:DZ$77,MAX(1,$B13))&gt;INDEX(Kalender!$B$68:$B$77,MAX(1,$B13))),1,0)+IF(OR(AND($C13&gt;0,INDEX(Kalender!DZ$81:DZ$110,MAX(1,$C13))&gt;INDEX(Kalender!$B$81:$B$110,MAX(1,$C13))),AND($D13&gt;0,INDEX(Kalender!DZ$81:DZ$110,MAX(1,$D13))&gt;INDEX(Kalender!$B$81:$B$110,MAX(1,$D13))),AND($E13&gt;0,INDEX(Kalender!DZ$81:DZ$110,MAX(1,$E13))&gt;INDEX(Kalender!$B$81:$B$110,MAX(1,$E13))),AND($F13&gt;0,INDEX(Kalender!DZ$81:DZ$110,MAX(1,$F13))&gt;INDEX(Kalender!$B$81:$B$110,MAX(1,$F13)))),2,0))</f>
        <v>0</v>
      </c>
      <c r="EA13" s="5" t="n">
        <f aca="false">IF(Kalender!EA13&lt;&gt;1,0,IF(AND($B13&gt;0,INDEX(Kalender!EA$68:EA$77,MAX(1,$B13))&gt;INDEX(Kalender!$B$68:$B$77,MAX(1,$B13))),1,0)+IF(OR(AND($C13&gt;0,INDEX(Kalender!EA$81:EA$110,MAX(1,$C13))&gt;INDEX(Kalender!$B$81:$B$110,MAX(1,$C13))),AND($D13&gt;0,INDEX(Kalender!EA$81:EA$110,MAX(1,$D13))&gt;INDEX(Kalender!$B$81:$B$110,MAX(1,$D13))),AND($E13&gt;0,INDEX(Kalender!EA$81:EA$110,MAX(1,$E13))&gt;INDEX(Kalender!$B$81:$B$110,MAX(1,$E13))),AND($F13&gt;0,INDEX(Kalender!EA$81:EA$110,MAX(1,$F13))&gt;INDEX(Kalender!$B$81:$B$110,MAX(1,$F13)))),2,0))</f>
        <v>0</v>
      </c>
      <c r="EB13" s="5" t="n">
        <f aca="false">IF(Kalender!EB13&lt;&gt;1,0,IF(AND($B13&gt;0,INDEX(Kalender!EB$68:EB$77,MAX(1,$B13))&gt;INDEX(Kalender!$B$68:$B$77,MAX(1,$B13))),1,0)+IF(OR(AND($C13&gt;0,INDEX(Kalender!EB$81:EB$110,MAX(1,$C13))&gt;INDEX(Kalender!$B$81:$B$110,MAX(1,$C13))),AND($D13&gt;0,INDEX(Kalender!EB$81:EB$110,MAX(1,$D13))&gt;INDEX(Kalender!$B$81:$B$110,MAX(1,$D13))),AND($E13&gt;0,INDEX(Kalender!EB$81:EB$110,MAX(1,$E13))&gt;INDEX(Kalender!$B$81:$B$110,MAX(1,$E13))),AND($F13&gt;0,INDEX(Kalender!EB$81:EB$110,MAX(1,$F13))&gt;INDEX(Kalender!$B$81:$B$110,MAX(1,$F13)))),2,0))</f>
        <v>0</v>
      </c>
      <c r="EC13" s="5" t="n">
        <f aca="false">IF(Kalender!EC13&lt;&gt;1,0,IF(AND($B13&gt;0,INDEX(Kalender!EC$68:EC$77,MAX(1,$B13))&gt;INDEX(Kalender!$B$68:$B$77,MAX(1,$B13))),1,0)+IF(OR(AND($C13&gt;0,INDEX(Kalender!EC$81:EC$110,MAX(1,$C13))&gt;INDEX(Kalender!$B$81:$B$110,MAX(1,$C13))),AND($D13&gt;0,INDEX(Kalender!EC$81:EC$110,MAX(1,$D13))&gt;INDEX(Kalender!$B$81:$B$110,MAX(1,$D13))),AND($E13&gt;0,INDEX(Kalender!EC$81:EC$110,MAX(1,$E13))&gt;INDEX(Kalender!$B$81:$B$110,MAX(1,$E13))),AND($F13&gt;0,INDEX(Kalender!EC$81:EC$110,MAX(1,$F13))&gt;INDEX(Kalender!$B$81:$B$110,MAX(1,$F13)))),2,0))</f>
        <v>0</v>
      </c>
      <c r="ED13" s="5" t="n">
        <f aca="false">IF(Kalender!ED13&lt;&gt;1,0,IF(AND($B13&gt;0,INDEX(Kalender!ED$68:ED$77,MAX(1,$B13))&gt;INDEX(Kalender!$B$68:$B$77,MAX(1,$B13))),1,0)+IF(OR(AND($C13&gt;0,INDEX(Kalender!ED$81:ED$110,MAX(1,$C13))&gt;INDEX(Kalender!$B$81:$B$110,MAX(1,$C13))),AND($D13&gt;0,INDEX(Kalender!ED$81:ED$110,MAX(1,$D13))&gt;INDEX(Kalender!$B$81:$B$110,MAX(1,$D13))),AND($E13&gt;0,INDEX(Kalender!ED$81:ED$110,MAX(1,$E13))&gt;INDEX(Kalender!$B$81:$B$110,MAX(1,$E13))),AND($F13&gt;0,INDEX(Kalender!ED$81:ED$110,MAX(1,$F13))&gt;INDEX(Kalender!$B$81:$B$110,MAX(1,$F13)))),2,0))</f>
        <v>0</v>
      </c>
      <c r="EE13" s="5" t="n">
        <f aca="false">IF(Kalender!EE13&lt;&gt;1,0,IF(AND($B13&gt;0,INDEX(Kalender!EE$68:EE$77,MAX(1,$B13))&gt;INDEX(Kalender!$B$68:$B$77,MAX(1,$B13))),1,0)+IF(OR(AND($C13&gt;0,INDEX(Kalender!EE$81:EE$110,MAX(1,$C13))&gt;INDEX(Kalender!$B$81:$B$110,MAX(1,$C13))),AND($D13&gt;0,INDEX(Kalender!EE$81:EE$110,MAX(1,$D13))&gt;INDEX(Kalender!$B$81:$B$110,MAX(1,$D13))),AND($E13&gt;0,INDEX(Kalender!EE$81:EE$110,MAX(1,$E13))&gt;INDEX(Kalender!$B$81:$B$110,MAX(1,$E13))),AND($F13&gt;0,INDEX(Kalender!EE$81:EE$110,MAX(1,$F13))&gt;INDEX(Kalender!$B$81:$B$110,MAX(1,$F13)))),2,0))</f>
        <v>0</v>
      </c>
      <c r="EF13" s="5" t="n">
        <f aca="false">IF(Kalender!EF13&lt;&gt;1,0,IF(AND($B13&gt;0,INDEX(Kalender!EF$68:EF$77,MAX(1,$B13))&gt;INDEX(Kalender!$B$68:$B$77,MAX(1,$B13))),1,0)+IF(OR(AND($C13&gt;0,INDEX(Kalender!EF$81:EF$110,MAX(1,$C13))&gt;INDEX(Kalender!$B$81:$B$110,MAX(1,$C13))),AND($D13&gt;0,INDEX(Kalender!EF$81:EF$110,MAX(1,$D13))&gt;INDEX(Kalender!$B$81:$B$110,MAX(1,$D13))),AND($E13&gt;0,INDEX(Kalender!EF$81:EF$110,MAX(1,$E13))&gt;INDEX(Kalender!$B$81:$B$110,MAX(1,$E13))),AND($F13&gt;0,INDEX(Kalender!EF$81:EF$110,MAX(1,$F13))&gt;INDEX(Kalender!$B$81:$B$110,MAX(1,$F13)))),2,0))</f>
        <v>0</v>
      </c>
      <c r="EG13" s="5" t="n">
        <f aca="false">IF(Kalender!EG13&lt;&gt;1,0,IF(AND($B13&gt;0,INDEX(Kalender!EG$68:EG$77,MAX(1,$B13))&gt;INDEX(Kalender!$B$68:$B$77,MAX(1,$B13))),1,0)+IF(OR(AND($C13&gt;0,INDEX(Kalender!EG$81:EG$110,MAX(1,$C13))&gt;INDEX(Kalender!$B$81:$B$110,MAX(1,$C13))),AND($D13&gt;0,INDEX(Kalender!EG$81:EG$110,MAX(1,$D13))&gt;INDEX(Kalender!$B$81:$B$110,MAX(1,$D13))),AND($E13&gt;0,INDEX(Kalender!EG$81:EG$110,MAX(1,$E13))&gt;INDEX(Kalender!$B$81:$B$110,MAX(1,$E13))),AND($F13&gt;0,INDEX(Kalender!EG$81:EG$110,MAX(1,$F13))&gt;INDEX(Kalender!$B$81:$B$110,MAX(1,$F13)))),2,0))</f>
        <v>0</v>
      </c>
      <c r="EH13" s="5" t="n">
        <f aca="false">IF(Kalender!EH13&lt;&gt;1,0,IF(AND($B13&gt;0,INDEX(Kalender!EH$68:EH$77,MAX(1,$B13))&gt;INDEX(Kalender!$B$68:$B$77,MAX(1,$B13))),1,0)+IF(OR(AND($C13&gt;0,INDEX(Kalender!EH$81:EH$110,MAX(1,$C13))&gt;INDEX(Kalender!$B$81:$B$110,MAX(1,$C13))),AND($D13&gt;0,INDEX(Kalender!EH$81:EH$110,MAX(1,$D13))&gt;INDEX(Kalender!$B$81:$B$110,MAX(1,$D13))),AND($E13&gt;0,INDEX(Kalender!EH$81:EH$110,MAX(1,$E13))&gt;INDEX(Kalender!$B$81:$B$110,MAX(1,$E13))),AND($F13&gt;0,INDEX(Kalender!EH$81:EH$110,MAX(1,$F13))&gt;INDEX(Kalender!$B$81:$B$110,MAX(1,$F13)))),2,0))</f>
        <v>0</v>
      </c>
      <c r="EI13" s="5" t="n">
        <f aca="false">IF(Kalender!EI13&lt;&gt;1,0,IF(AND($B13&gt;0,INDEX(Kalender!EI$68:EI$77,MAX(1,$B13))&gt;INDEX(Kalender!$B$68:$B$77,MAX(1,$B13))),1,0)+IF(OR(AND($C13&gt;0,INDEX(Kalender!EI$81:EI$110,MAX(1,$C13))&gt;INDEX(Kalender!$B$81:$B$110,MAX(1,$C13))),AND($D13&gt;0,INDEX(Kalender!EI$81:EI$110,MAX(1,$D13))&gt;INDEX(Kalender!$B$81:$B$110,MAX(1,$D13))),AND($E13&gt;0,INDEX(Kalender!EI$81:EI$110,MAX(1,$E13))&gt;INDEX(Kalender!$B$81:$B$110,MAX(1,$E13))),AND($F13&gt;0,INDEX(Kalender!EI$81:EI$110,MAX(1,$F13))&gt;INDEX(Kalender!$B$81:$B$110,MAX(1,$F13)))),2,0))</f>
        <v>0</v>
      </c>
      <c r="EJ13" s="5" t="n">
        <f aca="false">IF(Kalender!EJ13&lt;&gt;1,0,IF(AND($B13&gt;0,INDEX(Kalender!EJ$68:EJ$77,MAX(1,$B13))&gt;INDEX(Kalender!$B$68:$B$77,MAX(1,$B13))),1,0)+IF(OR(AND($C13&gt;0,INDEX(Kalender!EJ$81:EJ$110,MAX(1,$C13))&gt;INDEX(Kalender!$B$81:$B$110,MAX(1,$C13))),AND($D13&gt;0,INDEX(Kalender!EJ$81:EJ$110,MAX(1,$D13))&gt;INDEX(Kalender!$B$81:$B$110,MAX(1,$D13))),AND($E13&gt;0,INDEX(Kalender!EJ$81:EJ$110,MAX(1,$E13))&gt;INDEX(Kalender!$B$81:$B$110,MAX(1,$E13))),AND($F13&gt;0,INDEX(Kalender!EJ$81:EJ$110,MAX(1,$F13))&gt;INDEX(Kalender!$B$81:$B$110,MAX(1,$F13)))),2,0))</f>
        <v>0</v>
      </c>
      <c r="EK13" s="5" t="n">
        <f aca="false">IF(Kalender!EK13&lt;&gt;1,0,IF(AND($B13&gt;0,INDEX(Kalender!EK$68:EK$77,MAX(1,$B13))&gt;INDEX(Kalender!$B$68:$B$77,MAX(1,$B13))),1,0)+IF(OR(AND($C13&gt;0,INDEX(Kalender!EK$81:EK$110,MAX(1,$C13))&gt;INDEX(Kalender!$B$81:$B$110,MAX(1,$C13))),AND($D13&gt;0,INDEX(Kalender!EK$81:EK$110,MAX(1,$D13))&gt;INDEX(Kalender!$B$81:$B$110,MAX(1,$D13))),AND($E13&gt;0,INDEX(Kalender!EK$81:EK$110,MAX(1,$E13))&gt;INDEX(Kalender!$B$81:$B$110,MAX(1,$E13))),AND($F13&gt;0,INDEX(Kalender!EK$81:EK$110,MAX(1,$F13))&gt;INDEX(Kalender!$B$81:$B$110,MAX(1,$F13)))),2,0))</f>
        <v>0</v>
      </c>
      <c r="EL13" s="5" t="n">
        <f aca="false">IF(Kalender!EL13&lt;&gt;1,0,IF(AND($B13&gt;0,INDEX(Kalender!EL$68:EL$77,MAX(1,$B13))&gt;INDEX(Kalender!$B$68:$B$77,MAX(1,$B13))),1,0)+IF(OR(AND($C13&gt;0,INDEX(Kalender!EL$81:EL$110,MAX(1,$C13))&gt;INDEX(Kalender!$B$81:$B$110,MAX(1,$C13))),AND($D13&gt;0,INDEX(Kalender!EL$81:EL$110,MAX(1,$D13))&gt;INDEX(Kalender!$B$81:$B$110,MAX(1,$D13))),AND($E13&gt;0,INDEX(Kalender!EL$81:EL$110,MAX(1,$E13))&gt;INDEX(Kalender!$B$81:$B$110,MAX(1,$E13))),AND($F13&gt;0,INDEX(Kalender!EL$81:EL$110,MAX(1,$F13))&gt;INDEX(Kalender!$B$81:$B$110,MAX(1,$F13)))),2,0))</f>
        <v>0</v>
      </c>
      <c r="EM13" s="5" t="n">
        <f aca="false">IF(Kalender!EM13&lt;&gt;1,0,IF(AND($B13&gt;0,INDEX(Kalender!EM$68:EM$77,MAX(1,$B13))&gt;INDEX(Kalender!$B$68:$B$77,MAX(1,$B13))),1,0)+IF(OR(AND($C13&gt;0,INDEX(Kalender!EM$81:EM$110,MAX(1,$C13))&gt;INDEX(Kalender!$B$81:$B$110,MAX(1,$C13))),AND($D13&gt;0,INDEX(Kalender!EM$81:EM$110,MAX(1,$D13))&gt;INDEX(Kalender!$B$81:$B$110,MAX(1,$D13))),AND($E13&gt;0,INDEX(Kalender!EM$81:EM$110,MAX(1,$E13))&gt;INDEX(Kalender!$B$81:$B$110,MAX(1,$E13))),AND($F13&gt;0,INDEX(Kalender!EM$81:EM$110,MAX(1,$F13))&gt;INDEX(Kalender!$B$81:$B$110,MAX(1,$F13)))),2,0))</f>
        <v>0</v>
      </c>
      <c r="EN13" s="5" t="n">
        <f aca="false">IF(Kalender!EN13&lt;&gt;1,0,IF(AND($B13&gt;0,INDEX(Kalender!EN$68:EN$77,MAX(1,$B13))&gt;INDEX(Kalender!$B$68:$B$77,MAX(1,$B13))),1,0)+IF(OR(AND($C13&gt;0,INDEX(Kalender!EN$81:EN$110,MAX(1,$C13))&gt;INDEX(Kalender!$B$81:$B$110,MAX(1,$C13))),AND($D13&gt;0,INDEX(Kalender!EN$81:EN$110,MAX(1,$D13))&gt;INDEX(Kalender!$B$81:$B$110,MAX(1,$D13))),AND($E13&gt;0,INDEX(Kalender!EN$81:EN$110,MAX(1,$E13))&gt;INDEX(Kalender!$B$81:$B$110,MAX(1,$E13))),AND($F13&gt;0,INDEX(Kalender!EN$81:EN$110,MAX(1,$F13))&gt;INDEX(Kalender!$B$81:$B$110,MAX(1,$F13)))),2,0))</f>
        <v>0</v>
      </c>
      <c r="EO13" s="5" t="n">
        <f aca="false">IF(Kalender!EO13&lt;&gt;1,0,IF(AND($B13&gt;0,INDEX(Kalender!EO$68:EO$77,MAX(1,$B13))&gt;INDEX(Kalender!$B$68:$B$77,MAX(1,$B13))),1,0)+IF(OR(AND($C13&gt;0,INDEX(Kalender!EO$81:EO$110,MAX(1,$C13))&gt;INDEX(Kalender!$B$81:$B$110,MAX(1,$C13))),AND($D13&gt;0,INDEX(Kalender!EO$81:EO$110,MAX(1,$D13))&gt;INDEX(Kalender!$B$81:$B$110,MAX(1,$D13))),AND($E13&gt;0,INDEX(Kalender!EO$81:EO$110,MAX(1,$E13))&gt;INDEX(Kalender!$B$81:$B$110,MAX(1,$E13))),AND($F13&gt;0,INDEX(Kalender!EO$81:EO$110,MAX(1,$F13))&gt;INDEX(Kalender!$B$81:$B$110,MAX(1,$F13)))),2,0))</f>
        <v>0</v>
      </c>
      <c r="EP13" s="5" t="n">
        <f aca="false">IF(Kalender!EP13&lt;&gt;1,0,IF(AND($B13&gt;0,INDEX(Kalender!EP$68:EP$77,MAX(1,$B13))&gt;INDEX(Kalender!$B$68:$B$77,MAX(1,$B13))),1,0)+IF(OR(AND($C13&gt;0,INDEX(Kalender!EP$81:EP$110,MAX(1,$C13))&gt;INDEX(Kalender!$B$81:$B$110,MAX(1,$C13))),AND($D13&gt;0,INDEX(Kalender!EP$81:EP$110,MAX(1,$D13))&gt;INDEX(Kalender!$B$81:$B$110,MAX(1,$D13))),AND($E13&gt;0,INDEX(Kalender!EP$81:EP$110,MAX(1,$E13))&gt;INDEX(Kalender!$B$81:$B$110,MAX(1,$E13))),AND($F13&gt;0,INDEX(Kalender!EP$81:EP$110,MAX(1,$F13))&gt;INDEX(Kalender!$B$81:$B$110,MAX(1,$F13)))),2,0))</f>
        <v>0</v>
      </c>
      <c r="EQ13" s="5" t="n">
        <f aca="false">IF(Kalender!EQ13&lt;&gt;1,0,IF(AND($B13&gt;0,INDEX(Kalender!EQ$68:EQ$77,MAX(1,$B13))&gt;INDEX(Kalender!$B$68:$B$77,MAX(1,$B13))),1,0)+IF(OR(AND($C13&gt;0,INDEX(Kalender!EQ$81:EQ$110,MAX(1,$C13))&gt;INDEX(Kalender!$B$81:$B$110,MAX(1,$C13))),AND($D13&gt;0,INDEX(Kalender!EQ$81:EQ$110,MAX(1,$D13))&gt;INDEX(Kalender!$B$81:$B$110,MAX(1,$D13))),AND($E13&gt;0,INDEX(Kalender!EQ$81:EQ$110,MAX(1,$E13))&gt;INDEX(Kalender!$B$81:$B$110,MAX(1,$E13))),AND($F13&gt;0,INDEX(Kalender!EQ$81:EQ$110,MAX(1,$F13))&gt;INDEX(Kalender!$B$81:$B$110,MAX(1,$F13)))),2,0))</f>
        <v>0</v>
      </c>
      <c r="ER13" s="5" t="n">
        <f aca="false">IF(Kalender!ER13&lt;&gt;1,0,IF(AND($B13&gt;0,INDEX(Kalender!ER$68:ER$77,MAX(1,$B13))&gt;INDEX(Kalender!$B$68:$B$77,MAX(1,$B13))),1,0)+IF(OR(AND($C13&gt;0,INDEX(Kalender!ER$81:ER$110,MAX(1,$C13))&gt;INDEX(Kalender!$B$81:$B$110,MAX(1,$C13))),AND($D13&gt;0,INDEX(Kalender!ER$81:ER$110,MAX(1,$D13))&gt;INDEX(Kalender!$B$81:$B$110,MAX(1,$D13))),AND($E13&gt;0,INDEX(Kalender!ER$81:ER$110,MAX(1,$E13))&gt;INDEX(Kalender!$B$81:$B$110,MAX(1,$E13))),AND($F13&gt;0,INDEX(Kalender!ER$81:ER$110,MAX(1,$F13))&gt;INDEX(Kalender!$B$81:$B$110,MAX(1,$F13)))),2,0))</f>
        <v>0</v>
      </c>
      <c r="ES13" s="5" t="n">
        <f aca="false">IF(Kalender!ES13&lt;&gt;1,0,IF(AND($B13&gt;0,INDEX(Kalender!ES$68:ES$77,MAX(1,$B13))&gt;INDEX(Kalender!$B$68:$B$77,MAX(1,$B13))),1,0)+IF(OR(AND($C13&gt;0,INDEX(Kalender!ES$81:ES$110,MAX(1,$C13))&gt;INDEX(Kalender!$B$81:$B$110,MAX(1,$C13))),AND($D13&gt;0,INDEX(Kalender!ES$81:ES$110,MAX(1,$D13))&gt;INDEX(Kalender!$B$81:$B$110,MAX(1,$D13))),AND($E13&gt;0,INDEX(Kalender!ES$81:ES$110,MAX(1,$E13))&gt;INDEX(Kalender!$B$81:$B$110,MAX(1,$E13))),AND($F13&gt;0,INDEX(Kalender!ES$81:ES$110,MAX(1,$F13))&gt;INDEX(Kalender!$B$81:$B$110,MAX(1,$F13)))),2,0))</f>
        <v>0</v>
      </c>
      <c r="ET13" s="5" t="n">
        <f aca="false">IF(Kalender!ET13&lt;&gt;1,0,IF(AND($B13&gt;0,INDEX(Kalender!ET$68:ET$77,MAX(1,$B13))&gt;INDEX(Kalender!$B$68:$B$77,MAX(1,$B13))),1,0)+IF(OR(AND($C13&gt;0,INDEX(Kalender!ET$81:ET$110,MAX(1,$C13))&gt;INDEX(Kalender!$B$81:$B$110,MAX(1,$C13))),AND($D13&gt;0,INDEX(Kalender!ET$81:ET$110,MAX(1,$D13))&gt;INDEX(Kalender!$B$81:$B$110,MAX(1,$D13))),AND($E13&gt;0,INDEX(Kalender!ET$81:ET$110,MAX(1,$E13))&gt;INDEX(Kalender!$B$81:$B$110,MAX(1,$E13))),AND($F13&gt;0,INDEX(Kalender!ET$81:ET$110,MAX(1,$F13))&gt;INDEX(Kalender!$B$81:$B$110,MAX(1,$F13)))),2,0))</f>
        <v>0</v>
      </c>
      <c r="EU13" s="5" t="n">
        <f aca="false">IF(Kalender!EU13&lt;&gt;1,0,IF(AND($B13&gt;0,INDEX(Kalender!EU$68:EU$77,MAX(1,$B13))&gt;INDEX(Kalender!$B$68:$B$77,MAX(1,$B13))),1,0)+IF(OR(AND($C13&gt;0,INDEX(Kalender!EU$81:EU$110,MAX(1,$C13))&gt;INDEX(Kalender!$B$81:$B$110,MAX(1,$C13))),AND($D13&gt;0,INDEX(Kalender!EU$81:EU$110,MAX(1,$D13))&gt;INDEX(Kalender!$B$81:$B$110,MAX(1,$D13))),AND($E13&gt;0,INDEX(Kalender!EU$81:EU$110,MAX(1,$E13))&gt;INDEX(Kalender!$B$81:$B$110,MAX(1,$E13))),AND($F13&gt;0,INDEX(Kalender!EU$81:EU$110,MAX(1,$F13))&gt;INDEX(Kalender!$B$81:$B$110,MAX(1,$F13)))),2,0))</f>
        <v>0</v>
      </c>
      <c r="EV13" s="5" t="n">
        <f aca="false">IF(Kalender!EV13&lt;&gt;1,0,IF(AND($B13&gt;0,INDEX(Kalender!EV$68:EV$77,MAX(1,$B13))&gt;INDEX(Kalender!$B$68:$B$77,MAX(1,$B13))),1,0)+IF(OR(AND($C13&gt;0,INDEX(Kalender!EV$81:EV$110,MAX(1,$C13))&gt;INDEX(Kalender!$B$81:$B$110,MAX(1,$C13))),AND($D13&gt;0,INDEX(Kalender!EV$81:EV$110,MAX(1,$D13))&gt;INDEX(Kalender!$B$81:$B$110,MAX(1,$D13))),AND($E13&gt;0,INDEX(Kalender!EV$81:EV$110,MAX(1,$E13))&gt;INDEX(Kalender!$B$81:$B$110,MAX(1,$E13))),AND($F13&gt;0,INDEX(Kalender!EV$81:EV$110,MAX(1,$F13))&gt;INDEX(Kalender!$B$81:$B$110,MAX(1,$F13)))),2,0))</f>
        <v>0</v>
      </c>
      <c r="EW13" s="5" t="n">
        <f aca="false">IF(Kalender!EW13&lt;&gt;1,0,IF(AND($B13&gt;0,INDEX(Kalender!EW$68:EW$77,MAX(1,$B13))&gt;INDEX(Kalender!$B$68:$B$77,MAX(1,$B13))),1,0)+IF(OR(AND($C13&gt;0,INDEX(Kalender!EW$81:EW$110,MAX(1,$C13))&gt;INDEX(Kalender!$B$81:$B$110,MAX(1,$C13))),AND($D13&gt;0,INDEX(Kalender!EW$81:EW$110,MAX(1,$D13))&gt;INDEX(Kalender!$B$81:$B$110,MAX(1,$D13))),AND($E13&gt;0,INDEX(Kalender!EW$81:EW$110,MAX(1,$E13))&gt;INDEX(Kalender!$B$81:$B$110,MAX(1,$E13))),AND($F13&gt;0,INDEX(Kalender!EW$81:EW$110,MAX(1,$F13))&gt;INDEX(Kalender!$B$81:$B$110,MAX(1,$F13)))),2,0))</f>
        <v>0</v>
      </c>
      <c r="EX13" s="5" t="n">
        <f aca="false">IF(Kalender!EX13&lt;&gt;1,0,IF(AND($B13&gt;0,INDEX(Kalender!EX$68:EX$77,MAX(1,$B13))&gt;INDEX(Kalender!$B$68:$B$77,MAX(1,$B13))),1,0)+IF(OR(AND($C13&gt;0,INDEX(Kalender!EX$81:EX$110,MAX(1,$C13))&gt;INDEX(Kalender!$B$81:$B$110,MAX(1,$C13))),AND($D13&gt;0,INDEX(Kalender!EX$81:EX$110,MAX(1,$D13))&gt;INDEX(Kalender!$B$81:$B$110,MAX(1,$D13))),AND($E13&gt;0,INDEX(Kalender!EX$81:EX$110,MAX(1,$E13))&gt;INDEX(Kalender!$B$81:$B$110,MAX(1,$E13))),AND($F13&gt;0,INDEX(Kalender!EX$81:EX$110,MAX(1,$F13))&gt;INDEX(Kalender!$B$81:$B$110,MAX(1,$F13)))),2,0))</f>
        <v>0</v>
      </c>
      <c r="EY13" s="5" t="n">
        <f aca="false">IF(Kalender!EY13&lt;&gt;1,0,IF(AND($B13&gt;0,INDEX(Kalender!EY$68:EY$77,MAX(1,$B13))&gt;INDEX(Kalender!$B$68:$B$77,MAX(1,$B13))),1,0)+IF(OR(AND($C13&gt;0,INDEX(Kalender!EY$81:EY$110,MAX(1,$C13))&gt;INDEX(Kalender!$B$81:$B$110,MAX(1,$C13))),AND($D13&gt;0,INDEX(Kalender!EY$81:EY$110,MAX(1,$D13))&gt;INDEX(Kalender!$B$81:$B$110,MAX(1,$D13))),AND($E13&gt;0,INDEX(Kalender!EY$81:EY$110,MAX(1,$E13))&gt;INDEX(Kalender!$B$81:$B$110,MAX(1,$E13))),AND($F13&gt;0,INDEX(Kalender!EY$81:EY$110,MAX(1,$F13))&gt;INDEX(Kalender!$B$81:$B$110,MAX(1,$F13)))),2,0))</f>
        <v>0</v>
      </c>
      <c r="EZ13" s="5" t="n">
        <f aca="false">IF(Kalender!EZ13&lt;&gt;1,0,IF(AND($B13&gt;0,INDEX(Kalender!EZ$68:EZ$77,MAX(1,$B13))&gt;INDEX(Kalender!$B$68:$B$77,MAX(1,$B13))),1,0)+IF(OR(AND($C13&gt;0,INDEX(Kalender!EZ$81:EZ$110,MAX(1,$C13))&gt;INDEX(Kalender!$B$81:$B$110,MAX(1,$C13))),AND($D13&gt;0,INDEX(Kalender!EZ$81:EZ$110,MAX(1,$D13))&gt;INDEX(Kalender!$B$81:$B$110,MAX(1,$D13))),AND($E13&gt;0,INDEX(Kalender!EZ$81:EZ$110,MAX(1,$E13))&gt;INDEX(Kalender!$B$81:$B$110,MAX(1,$E13))),AND($F13&gt;0,INDEX(Kalender!EZ$81:EZ$110,MAX(1,$F13))&gt;INDEX(Kalender!$B$81:$B$110,MAX(1,$F13)))),2,0))</f>
        <v>0</v>
      </c>
      <c r="FA13" s="5" t="n">
        <f aca="false">IF(Kalender!FA13&lt;&gt;1,0,IF(AND($B13&gt;0,INDEX(Kalender!FA$68:FA$77,MAX(1,$B13))&gt;INDEX(Kalender!$B$68:$B$77,MAX(1,$B13))),1,0)+IF(OR(AND($C13&gt;0,INDEX(Kalender!FA$81:FA$110,MAX(1,$C13))&gt;INDEX(Kalender!$B$81:$B$110,MAX(1,$C13))),AND($D13&gt;0,INDEX(Kalender!FA$81:FA$110,MAX(1,$D13))&gt;INDEX(Kalender!$B$81:$B$110,MAX(1,$D13))),AND($E13&gt;0,INDEX(Kalender!FA$81:FA$110,MAX(1,$E13))&gt;INDEX(Kalender!$B$81:$B$110,MAX(1,$E13))),AND($F13&gt;0,INDEX(Kalender!FA$81:FA$110,MAX(1,$F13))&gt;INDEX(Kalender!$B$81:$B$110,MAX(1,$F13)))),2,0))</f>
        <v>0</v>
      </c>
      <c r="FB13" s="5" t="n">
        <f aca="false">IF(Kalender!FB13&lt;&gt;1,0,IF(AND($B13&gt;0,INDEX(Kalender!FB$68:FB$77,MAX(1,$B13))&gt;INDEX(Kalender!$B$68:$B$77,MAX(1,$B13))),1,0)+IF(OR(AND($C13&gt;0,INDEX(Kalender!FB$81:FB$110,MAX(1,$C13))&gt;INDEX(Kalender!$B$81:$B$110,MAX(1,$C13))),AND($D13&gt;0,INDEX(Kalender!FB$81:FB$110,MAX(1,$D13))&gt;INDEX(Kalender!$B$81:$B$110,MAX(1,$D13))),AND($E13&gt;0,INDEX(Kalender!FB$81:FB$110,MAX(1,$E13))&gt;INDEX(Kalender!$B$81:$B$110,MAX(1,$E13))),AND($F13&gt;0,INDEX(Kalender!FB$81:FB$110,MAX(1,$F13))&gt;INDEX(Kalender!$B$81:$B$110,MAX(1,$F13)))),2,0))</f>
        <v>0</v>
      </c>
      <c r="FC13" s="5" t="n">
        <f aca="false">IF(Kalender!FC13&lt;&gt;1,0,IF(AND($B13&gt;0,INDEX(Kalender!FC$68:FC$77,MAX(1,$B13))&gt;INDEX(Kalender!$B$68:$B$77,MAX(1,$B13))),1,0)+IF(OR(AND($C13&gt;0,INDEX(Kalender!FC$81:FC$110,MAX(1,$C13))&gt;INDEX(Kalender!$B$81:$B$110,MAX(1,$C13))),AND($D13&gt;0,INDEX(Kalender!FC$81:FC$110,MAX(1,$D13))&gt;INDEX(Kalender!$B$81:$B$110,MAX(1,$D13))),AND($E13&gt;0,INDEX(Kalender!FC$81:FC$110,MAX(1,$E13))&gt;INDEX(Kalender!$B$81:$B$110,MAX(1,$E13))),AND($F13&gt;0,INDEX(Kalender!FC$81:FC$110,MAX(1,$F13))&gt;INDEX(Kalender!$B$81:$B$110,MAX(1,$F13)))),2,0))</f>
        <v>0</v>
      </c>
      <c r="FD13" s="5" t="n">
        <f aca="false">IF(Kalender!FD13&lt;&gt;1,0,IF(AND($B13&gt;0,INDEX(Kalender!FD$68:FD$77,MAX(1,$B13))&gt;INDEX(Kalender!$B$68:$B$77,MAX(1,$B13))),1,0)+IF(OR(AND($C13&gt;0,INDEX(Kalender!FD$81:FD$110,MAX(1,$C13))&gt;INDEX(Kalender!$B$81:$B$110,MAX(1,$C13))),AND($D13&gt;0,INDEX(Kalender!FD$81:FD$110,MAX(1,$D13))&gt;INDEX(Kalender!$B$81:$B$110,MAX(1,$D13))),AND($E13&gt;0,INDEX(Kalender!FD$81:FD$110,MAX(1,$E13))&gt;INDEX(Kalender!$B$81:$B$110,MAX(1,$E13))),AND($F13&gt;0,INDEX(Kalender!FD$81:FD$110,MAX(1,$F13))&gt;INDEX(Kalender!$B$81:$B$110,MAX(1,$F13)))),2,0))</f>
        <v>0</v>
      </c>
      <c r="FE13" s="5" t="n">
        <f aca="false">IF(Kalender!FE13&lt;&gt;1,0,IF(AND($B13&gt;0,INDEX(Kalender!FE$68:FE$77,MAX(1,$B13))&gt;INDEX(Kalender!$B$68:$B$77,MAX(1,$B13))),1,0)+IF(OR(AND($C13&gt;0,INDEX(Kalender!FE$81:FE$110,MAX(1,$C13))&gt;INDEX(Kalender!$B$81:$B$110,MAX(1,$C13))),AND($D13&gt;0,INDEX(Kalender!FE$81:FE$110,MAX(1,$D13))&gt;INDEX(Kalender!$B$81:$B$110,MAX(1,$D13))),AND($E13&gt;0,INDEX(Kalender!FE$81:FE$110,MAX(1,$E13))&gt;INDEX(Kalender!$B$81:$B$110,MAX(1,$E13))),AND($F13&gt;0,INDEX(Kalender!FE$81:FE$110,MAX(1,$F13))&gt;INDEX(Kalender!$B$81:$B$110,MAX(1,$F13)))),2,0))</f>
        <v>0</v>
      </c>
      <c r="FF13" s="5" t="n">
        <f aca="false">IF(Kalender!FF13&lt;&gt;1,0,IF(AND($B13&gt;0,INDEX(Kalender!FF$68:FF$77,MAX(1,$B13))&gt;INDEX(Kalender!$B$68:$B$77,MAX(1,$B13))),1,0)+IF(OR(AND($C13&gt;0,INDEX(Kalender!FF$81:FF$110,MAX(1,$C13))&gt;INDEX(Kalender!$B$81:$B$110,MAX(1,$C13))),AND($D13&gt;0,INDEX(Kalender!FF$81:FF$110,MAX(1,$D13))&gt;INDEX(Kalender!$B$81:$B$110,MAX(1,$D13))),AND($E13&gt;0,INDEX(Kalender!FF$81:FF$110,MAX(1,$E13))&gt;INDEX(Kalender!$B$81:$B$110,MAX(1,$E13))),AND($F13&gt;0,INDEX(Kalender!FF$81:FF$110,MAX(1,$F13))&gt;INDEX(Kalender!$B$81:$B$110,MAX(1,$F13)))),2,0))</f>
        <v>0</v>
      </c>
      <c r="FG13" s="5" t="n">
        <f aca="false">IF(Kalender!FG13&lt;&gt;1,0,IF(AND($B13&gt;0,INDEX(Kalender!FG$68:FG$77,MAX(1,$B13))&gt;INDEX(Kalender!$B$68:$B$77,MAX(1,$B13))),1,0)+IF(OR(AND($C13&gt;0,INDEX(Kalender!FG$81:FG$110,MAX(1,$C13))&gt;INDEX(Kalender!$B$81:$B$110,MAX(1,$C13))),AND($D13&gt;0,INDEX(Kalender!FG$81:FG$110,MAX(1,$D13))&gt;INDEX(Kalender!$B$81:$B$110,MAX(1,$D13))),AND($E13&gt;0,INDEX(Kalender!FG$81:FG$110,MAX(1,$E13))&gt;INDEX(Kalender!$B$81:$B$110,MAX(1,$E13))),AND($F13&gt;0,INDEX(Kalender!FG$81:FG$110,MAX(1,$F13))&gt;INDEX(Kalender!$B$81:$B$110,MAX(1,$F13)))),2,0))</f>
        <v>0</v>
      </c>
      <c r="FH13" s="5" t="n">
        <f aca="false">IF(Kalender!FH13&lt;&gt;1,0,IF(AND($B13&gt;0,INDEX(Kalender!FH$68:FH$77,MAX(1,$B13))&gt;INDEX(Kalender!$B$68:$B$77,MAX(1,$B13))),1,0)+IF(OR(AND($C13&gt;0,INDEX(Kalender!FH$81:FH$110,MAX(1,$C13))&gt;INDEX(Kalender!$B$81:$B$110,MAX(1,$C13))),AND($D13&gt;0,INDEX(Kalender!FH$81:FH$110,MAX(1,$D13))&gt;INDEX(Kalender!$B$81:$B$110,MAX(1,$D13))),AND($E13&gt;0,INDEX(Kalender!FH$81:FH$110,MAX(1,$E13))&gt;INDEX(Kalender!$B$81:$B$110,MAX(1,$E13))),AND($F13&gt;0,INDEX(Kalender!FH$81:FH$110,MAX(1,$F13))&gt;INDEX(Kalender!$B$81:$B$110,MAX(1,$F13)))),2,0))</f>
        <v>0</v>
      </c>
      <c r="FI13" s="5" t="n">
        <f aca="false">IF(Kalender!FI13&lt;&gt;1,0,IF(AND($B13&gt;0,INDEX(Kalender!FI$68:FI$77,MAX(1,$B13))&gt;INDEX(Kalender!$B$68:$B$77,MAX(1,$B13))),1,0)+IF(OR(AND($C13&gt;0,INDEX(Kalender!FI$81:FI$110,MAX(1,$C13))&gt;INDEX(Kalender!$B$81:$B$110,MAX(1,$C13))),AND($D13&gt;0,INDEX(Kalender!FI$81:FI$110,MAX(1,$D13))&gt;INDEX(Kalender!$B$81:$B$110,MAX(1,$D13))),AND($E13&gt;0,INDEX(Kalender!FI$81:FI$110,MAX(1,$E13))&gt;INDEX(Kalender!$B$81:$B$110,MAX(1,$E13))),AND($F13&gt;0,INDEX(Kalender!FI$81:FI$110,MAX(1,$F13))&gt;INDEX(Kalender!$B$81:$B$110,MAX(1,$F13)))),2,0))</f>
        <v>0</v>
      </c>
      <c r="FJ13" s="5" t="n">
        <f aca="false">IF(Kalender!FJ13&lt;&gt;1,0,IF(AND($B13&gt;0,INDEX(Kalender!FJ$68:FJ$77,MAX(1,$B13))&gt;INDEX(Kalender!$B$68:$B$77,MAX(1,$B13))),1,0)+IF(OR(AND($C13&gt;0,INDEX(Kalender!FJ$81:FJ$110,MAX(1,$C13))&gt;INDEX(Kalender!$B$81:$B$110,MAX(1,$C13))),AND($D13&gt;0,INDEX(Kalender!FJ$81:FJ$110,MAX(1,$D13))&gt;INDEX(Kalender!$B$81:$B$110,MAX(1,$D13))),AND($E13&gt;0,INDEX(Kalender!FJ$81:FJ$110,MAX(1,$E13))&gt;INDEX(Kalender!$B$81:$B$110,MAX(1,$E13))),AND($F13&gt;0,INDEX(Kalender!FJ$81:FJ$110,MAX(1,$F13))&gt;INDEX(Kalender!$B$81:$B$110,MAX(1,$F13)))),2,0))</f>
        <v>0</v>
      </c>
      <c r="FK13" s="5" t="n">
        <f aca="false">IF(Kalender!FK13&lt;&gt;1,0,IF(AND($B13&gt;0,INDEX(Kalender!FK$68:FK$77,MAX(1,$B13))&gt;INDEX(Kalender!$B$68:$B$77,MAX(1,$B13))),1,0)+IF(OR(AND($C13&gt;0,INDEX(Kalender!FK$81:FK$110,MAX(1,$C13))&gt;INDEX(Kalender!$B$81:$B$110,MAX(1,$C13))),AND($D13&gt;0,INDEX(Kalender!FK$81:FK$110,MAX(1,$D13))&gt;INDEX(Kalender!$B$81:$B$110,MAX(1,$D13))),AND($E13&gt;0,INDEX(Kalender!FK$81:FK$110,MAX(1,$E13))&gt;INDEX(Kalender!$B$81:$B$110,MAX(1,$E13))),AND($F13&gt;0,INDEX(Kalender!FK$81:FK$110,MAX(1,$F13))&gt;INDEX(Kalender!$B$81:$B$110,MAX(1,$F13)))),2,0))</f>
        <v>0</v>
      </c>
      <c r="FL13" s="5" t="n">
        <f aca="false">IF(Kalender!FL13&lt;&gt;1,0,IF(AND($B13&gt;0,INDEX(Kalender!FL$68:FL$77,MAX(1,$B13))&gt;INDEX(Kalender!$B$68:$B$77,MAX(1,$B13))),1,0)+IF(OR(AND($C13&gt;0,INDEX(Kalender!FL$81:FL$110,MAX(1,$C13))&gt;INDEX(Kalender!$B$81:$B$110,MAX(1,$C13))),AND($D13&gt;0,INDEX(Kalender!FL$81:FL$110,MAX(1,$D13))&gt;INDEX(Kalender!$B$81:$B$110,MAX(1,$D13))),AND($E13&gt;0,INDEX(Kalender!FL$81:FL$110,MAX(1,$E13))&gt;INDEX(Kalender!$B$81:$B$110,MAX(1,$E13))),AND($F13&gt;0,INDEX(Kalender!FL$81:FL$110,MAX(1,$F13))&gt;INDEX(Kalender!$B$81:$B$110,MAX(1,$F13)))),2,0))</f>
        <v>0</v>
      </c>
      <c r="FM13" s="5" t="n">
        <f aca="false">IF(Kalender!FM13&lt;&gt;1,0,IF(AND($B13&gt;0,INDEX(Kalender!FM$68:FM$77,MAX(1,$B13))&gt;INDEX(Kalender!$B$68:$B$77,MAX(1,$B13))),1,0)+IF(OR(AND($C13&gt;0,INDEX(Kalender!FM$81:FM$110,MAX(1,$C13))&gt;INDEX(Kalender!$B$81:$B$110,MAX(1,$C13))),AND($D13&gt;0,INDEX(Kalender!FM$81:FM$110,MAX(1,$D13))&gt;INDEX(Kalender!$B$81:$B$110,MAX(1,$D13))),AND($E13&gt;0,INDEX(Kalender!FM$81:FM$110,MAX(1,$E13))&gt;INDEX(Kalender!$B$81:$B$110,MAX(1,$E13))),AND($F13&gt;0,INDEX(Kalender!FM$81:FM$110,MAX(1,$F13))&gt;INDEX(Kalender!$B$81:$B$110,MAX(1,$F13)))),2,0))</f>
        <v>0</v>
      </c>
      <c r="FN13" s="5" t="n">
        <f aca="false">IF(Kalender!FN13&lt;&gt;1,0,IF(AND($B13&gt;0,INDEX(Kalender!FN$68:FN$77,MAX(1,$B13))&gt;INDEX(Kalender!$B$68:$B$77,MAX(1,$B13))),1,0)+IF(OR(AND($C13&gt;0,INDEX(Kalender!FN$81:FN$110,MAX(1,$C13))&gt;INDEX(Kalender!$B$81:$B$110,MAX(1,$C13))),AND($D13&gt;0,INDEX(Kalender!FN$81:FN$110,MAX(1,$D13))&gt;INDEX(Kalender!$B$81:$B$110,MAX(1,$D13))),AND($E13&gt;0,INDEX(Kalender!FN$81:FN$110,MAX(1,$E13))&gt;INDEX(Kalender!$B$81:$B$110,MAX(1,$E13))),AND($F13&gt;0,INDEX(Kalender!FN$81:FN$110,MAX(1,$F13))&gt;INDEX(Kalender!$B$81:$B$110,MAX(1,$F13)))),2,0))</f>
        <v>0</v>
      </c>
      <c r="FO13" s="5" t="n">
        <f aca="false">IF(Kalender!FO13&lt;&gt;1,0,IF(AND($B13&gt;0,INDEX(Kalender!FO$68:FO$77,MAX(1,$B13))&gt;INDEX(Kalender!$B$68:$B$77,MAX(1,$B13))),1,0)+IF(OR(AND($C13&gt;0,INDEX(Kalender!FO$81:FO$110,MAX(1,$C13))&gt;INDEX(Kalender!$B$81:$B$110,MAX(1,$C13))),AND($D13&gt;0,INDEX(Kalender!FO$81:FO$110,MAX(1,$D13))&gt;INDEX(Kalender!$B$81:$B$110,MAX(1,$D13))),AND($E13&gt;0,INDEX(Kalender!FO$81:FO$110,MAX(1,$E13))&gt;INDEX(Kalender!$B$81:$B$110,MAX(1,$E13))),AND($F13&gt;0,INDEX(Kalender!FO$81:FO$110,MAX(1,$F13))&gt;INDEX(Kalender!$B$81:$B$110,MAX(1,$F13)))),2,0))</f>
        <v>0</v>
      </c>
      <c r="FP13" s="5" t="n">
        <f aca="false">IF(Kalender!FP13&lt;&gt;1,0,IF(AND($B13&gt;0,INDEX(Kalender!FP$68:FP$77,MAX(1,$B13))&gt;INDEX(Kalender!$B$68:$B$77,MAX(1,$B13))),1,0)+IF(OR(AND($C13&gt;0,INDEX(Kalender!FP$81:FP$110,MAX(1,$C13))&gt;INDEX(Kalender!$B$81:$B$110,MAX(1,$C13))),AND($D13&gt;0,INDEX(Kalender!FP$81:FP$110,MAX(1,$D13))&gt;INDEX(Kalender!$B$81:$B$110,MAX(1,$D13))),AND($E13&gt;0,INDEX(Kalender!FP$81:FP$110,MAX(1,$E13))&gt;INDEX(Kalender!$B$81:$B$110,MAX(1,$E13))),AND($F13&gt;0,INDEX(Kalender!FP$81:FP$110,MAX(1,$F13))&gt;INDEX(Kalender!$B$81:$B$110,MAX(1,$F13)))),2,0))</f>
        <v>0</v>
      </c>
      <c r="FQ13" s="5" t="n">
        <f aca="false">IF(Kalender!FQ13&lt;&gt;1,0,IF(AND($B13&gt;0,INDEX(Kalender!FQ$68:FQ$77,MAX(1,$B13))&gt;INDEX(Kalender!$B$68:$B$77,MAX(1,$B13))),1,0)+IF(OR(AND($C13&gt;0,INDEX(Kalender!FQ$81:FQ$110,MAX(1,$C13))&gt;INDEX(Kalender!$B$81:$B$110,MAX(1,$C13))),AND($D13&gt;0,INDEX(Kalender!FQ$81:FQ$110,MAX(1,$D13))&gt;INDEX(Kalender!$B$81:$B$110,MAX(1,$D13))),AND($E13&gt;0,INDEX(Kalender!FQ$81:FQ$110,MAX(1,$E13))&gt;INDEX(Kalender!$B$81:$B$110,MAX(1,$E13))),AND($F13&gt;0,INDEX(Kalender!FQ$81:FQ$110,MAX(1,$F13))&gt;INDEX(Kalender!$B$81:$B$110,MAX(1,$F13)))),2,0))</f>
        <v>0</v>
      </c>
      <c r="FR13" s="5" t="n">
        <f aca="false">IF(Kalender!FR13&lt;&gt;1,0,IF(AND($B13&gt;0,INDEX(Kalender!FR$68:FR$77,MAX(1,$B13))&gt;INDEX(Kalender!$B$68:$B$77,MAX(1,$B13))),1,0)+IF(OR(AND($C13&gt;0,INDEX(Kalender!FR$81:FR$110,MAX(1,$C13))&gt;INDEX(Kalender!$B$81:$B$110,MAX(1,$C13))),AND($D13&gt;0,INDEX(Kalender!FR$81:FR$110,MAX(1,$D13))&gt;INDEX(Kalender!$B$81:$B$110,MAX(1,$D13))),AND($E13&gt;0,INDEX(Kalender!FR$81:FR$110,MAX(1,$E13))&gt;INDEX(Kalender!$B$81:$B$110,MAX(1,$E13))),AND($F13&gt;0,INDEX(Kalender!FR$81:FR$110,MAX(1,$F13))&gt;INDEX(Kalender!$B$81:$B$110,MAX(1,$F13)))),2,0))</f>
        <v>0</v>
      </c>
      <c r="FS13" s="5" t="n">
        <f aca="false">IF(Kalender!FS13&lt;&gt;1,0,IF(AND($B13&gt;0,INDEX(Kalender!FS$68:FS$77,MAX(1,$B13))&gt;INDEX(Kalender!$B$68:$B$77,MAX(1,$B13))),1,0)+IF(OR(AND($C13&gt;0,INDEX(Kalender!FS$81:FS$110,MAX(1,$C13))&gt;INDEX(Kalender!$B$81:$B$110,MAX(1,$C13))),AND($D13&gt;0,INDEX(Kalender!FS$81:FS$110,MAX(1,$D13))&gt;INDEX(Kalender!$B$81:$B$110,MAX(1,$D13))),AND($E13&gt;0,INDEX(Kalender!FS$81:FS$110,MAX(1,$E13))&gt;INDEX(Kalender!$B$81:$B$110,MAX(1,$E13))),AND($F13&gt;0,INDEX(Kalender!FS$81:FS$110,MAX(1,$F13))&gt;INDEX(Kalender!$B$81:$B$110,MAX(1,$F13)))),2,0))</f>
        <v>0</v>
      </c>
      <c r="FT13" s="5" t="n">
        <f aca="false">IF(Kalender!FT13&lt;&gt;1,0,IF(AND($B13&gt;0,INDEX(Kalender!FT$68:FT$77,MAX(1,$B13))&gt;INDEX(Kalender!$B$68:$B$77,MAX(1,$B13))),1,0)+IF(OR(AND($C13&gt;0,INDEX(Kalender!FT$81:FT$110,MAX(1,$C13))&gt;INDEX(Kalender!$B$81:$B$110,MAX(1,$C13))),AND($D13&gt;0,INDEX(Kalender!FT$81:FT$110,MAX(1,$D13))&gt;INDEX(Kalender!$B$81:$B$110,MAX(1,$D13))),AND($E13&gt;0,INDEX(Kalender!FT$81:FT$110,MAX(1,$E13))&gt;INDEX(Kalender!$B$81:$B$110,MAX(1,$E13))),AND($F13&gt;0,INDEX(Kalender!FT$81:FT$110,MAX(1,$F13))&gt;INDEX(Kalender!$B$81:$B$110,MAX(1,$F13)))),2,0))</f>
        <v>0</v>
      </c>
      <c r="FU13" s="5" t="n">
        <f aca="false">IF(Kalender!FU13&lt;&gt;1,0,IF(AND($B13&gt;0,INDEX(Kalender!FU$68:FU$77,MAX(1,$B13))&gt;INDEX(Kalender!$B$68:$B$77,MAX(1,$B13))),1,0)+IF(OR(AND($C13&gt;0,INDEX(Kalender!FU$81:FU$110,MAX(1,$C13))&gt;INDEX(Kalender!$B$81:$B$110,MAX(1,$C13))),AND($D13&gt;0,INDEX(Kalender!FU$81:FU$110,MAX(1,$D13))&gt;INDEX(Kalender!$B$81:$B$110,MAX(1,$D13))),AND($E13&gt;0,INDEX(Kalender!FU$81:FU$110,MAX(1,$E13))&gt;INDEX(Kalender!$B$81:$B$110,MAX(1,$E13))),AND($F13&gt;0,INDEX(Kalender!FU$81:FU$110,MAX(1,$F13))&gt;INDEX(Kalender!$B$81:$B$110,MAX(1,$F13)))),2,0))</f>
        <v>0</v>
      </c>
      <c r="FV13" s="5" t="n">
        <f aca="false">IF(Kalender!FV13&lt;&gt;1,0,IF(AND($B13&gt;0,INDEX(Kalender!FV$68:FV$77,MAX(1,$B13))&gt;INDEX(Kalender!$B$68:$B$77,MAX(1,$B13))),1,0)+IF(OR(AND($C13&gt;0,INDEX(Kalender!FV$81:FV$110,MAX(1,$C13))&gt;INDEX(Kalender!$B$81:$B$110,MAX(1,$C13))),AND($D13&gt;0,INDEX(Kalender!FV$81:FV$110,MAX(1,$D13))&gt;INDEX(Kalender!$B$81:$B$110,MAX(1,$D13))),AND($E13&gt;0,INDEX(Kalender!FV$81:FV$110,MAX(1,$E13))&gt;INDEX(Kalender!$B$81:$B$110,MAX(1,$E13))),AND($F13&gt;0,INDEX(Kalender!FV$81:FV$110,MAX(1,$F13))&gt;INDEX(Kalender!$B$81:$B$110,MAX(1,$F13)))),2,0))</f>
        <v>0</v>
      </c>
      <c r="FW13" s="5" t="n">
        <f aca="false">IF(Kalender!FW13&lt;&gt;1,0,IF(AND($B13&gt;0,INDEX(Kalender!FW$68:FW$77,MAX(1,$B13))&gt;INDEX(Kalender!$B$68:$B$77,MAX(1,$B13))),1,0)+IF(OR(AND($C13&gt;0,INDEX(Kalender!FW$81:FW$110,MAX(1,$C13))&gt;INDEX(Kalender!$B$81:$B$110,MAX(1,$C13))),AND($D13&gt;0,INDEX(Kalender!FW$81:FW$110,MAX(1,$D13))&gt;INDEX(Kalender!$B$81:$B$110,MAX(1,$D13))),AND($E13&gt;0,INDEX(Kalender!FW$81:FW$110,MAX(1,$E13))&gt;INDEX(Kalender!$B$81:$B$110,MAX(1,$E13))),AND($F13&gt;0,INDEX(Kalender!FW$81:FW$110,MAX(1,$F13))&gt;INDEX(Kalender!$B$81:$B$110,MAX(1,$F13)))),2,0))</f>
        <v>0</v>
      </c>
      <c r="FX13" s="5" t="n">
        <f aca="false">IF(Kalender!FX13&lt;&gt;1,0,IF(AND($B13&gt;0,INDEX(Kalender!FX$68:FX$77,MAX(1,$B13))&gt;INDEX(Kalender!$B$68:$B$77,MAX(1,$B13))),1,0)+IF(OR(AND($C13&gt;0,INDEX(Kalender!FX$81:FX$110,MAX(1,$C13))&gt;INDEX(Kalender!$B$81:$B$110,MAX(1,$C13))),AND($D13&gt;0,INDEX(Kalender!FX$81:FX$110,MAX(1,$D13))&gt;INDEX(Kalender!$B$81:$B$110,MAX(1,$D13))),AND($E13&gt;0,INDEX(Kalender!FX$81:FX$110,MAX(1,$E13))&gt;INDEX(Kalender!$B$81:$B$110,MAX(1,$E13))),AND($F13&gt;0,INDEX(Kalender!FX$81:FX$110,MAX(1,$F13))&gt;INDEX(Kalender!$B$81:$B$110,MAX(1,$F13)))),2,0))</f>
        <v>0</v>
      </c>
      <c r="FY13" s="5" t="n">
        <f aca="false">IF(Kalender!FY13&lt;&gt;1,0,IF(AND($B13&gt;0,INDEX(Kalender!FY$68:FY$77,MAX(1,$B13))&gt;INDEX(Kalender!$B$68:$B$77,MAX(1,$B13))),1,0)+IF(OR(AND($C13&gt;0,INDEX(Kalender!FY$81:FY$110,MAX(1,$C13))&gt;INDEX(Kalender!$B$81:$B$110,MAX(1,$C13))),AND($D13&gt;0,INDEX(Kalender!FY$81:FY$110,MAX(1,$D13))&gt;INDEX(Kalender!$B$81:$B$110,MAX(1,$D13))),AND($E13&gt;0,INDEX(Kalender!FY$81:FY$110,MAX(1,$E13))&gt;INDEX(Kalender!$B$81:$B$110,MAX(1,$E13))),AND($F13&gt;0,INDEX(Kalender!FY$81:FY$110,MAX(1,$F13))&gt;INDEX(Kalender!$B$81:$B$110,MAX(1,$F13)))),2,0))</f>
        <v>0</v>
      </c>
      <c r="FZ13" s="5" t="n">
        <f aca="false">IF(Kalender!FZ13&lt;&gt;1,0,IF(AND($B13&gt;0,INDEX(Kalender!FZ$68:FZ$77,MAX(1,$B13))&gt;INDEX(Kalender!$B$68:$B$77,MAX(1,$B13))),1,0)+IF(OR(AND($C13&gt;0,INDEX(Kalender!FZ$81:FZ$110,MAX(1,$C13))&gt;INDEX(Kalender!$B$81:$B$110,MAX(1,$C13))),AND($D13&gt;0,INDEX(Kalender!FZ$81:FZ$110,MAX(1,$D13))&gt;INDEX(Kalender!$B$81:$B$110,MAX(1,$D13))),AND($E13&gt;0,INDEX(Kalender!FZ$81:FZ$110,MAX(1,$E13))&gt;INDEX(Kalender!$B$81:$B$110,MAX(1,$E13))),AND($F13&gt;0,INDEX(Kalender!FZ$81:FZ$110,MAX(1,$F13))&gt;INDEX(Kalender!$B$81:$B$110,MAX(1,$F13)))),2,0))</f>
        <v>0</v>
      </c>
      <c r="GA13" s="5" t="n">
        <f aca="false">IF(Kalender!GA13&lt;&gt;1,0,IF(AND($B13&gt;0,INDEX(Kalender!GA$68:GA$77,MAX(1,$B13))&gt;INDEX(Kalender!$B$68:$B$77,MAX(1,$B13))),1,0)+IF(OR(AND($C13&gt;0,INDEX(Kalender!GA$81:GA$110,MAX(1,$C13))&gt;INDEX(Kalender!$B$81:$B$110,MAX(1,$C13))),AND($D13&gt;0,INDEX(Kalender!GA$81:GA$110,MAX(1,$D13))&gt;INDEX(Kalender!$B$81:$B$110,MAX(1,$D13))),AND($E13&gt;0,INDEX(Kalender!GA$81:GA$110,MAX(1,$E13))&gt;INDEX(Kalender!$B$81:$B$110,MAX(1,$E13))),AND($F13&gt;0,INDEX(Kalender!GA$81:GA$110,MAX(1,$F13))&gt;INDEX(Kalender!$B$81:$B$110,MAX(1,$F13)))),2,0))</f>
        <v>0</v>
      </c>
      <c r="GB13" s="5" t="n">
        <f aca="false">IF(Kalender!GB13&lt;&gt;1,0,IF(AND($B13&gt;0,INDEX(Kalender!GB$68:GB$77,MAX(1,$B13))&gt;INDEX(Kalender!$B$68:$B$77,MAX(1,$B13))),1,0)+IF(OR(AND($C13&gt;0,INDEX(Kalender!GB$81:GB$110,MAX(1,$C13))&gt;INDEX(Kalender!$B$81:$B$110,MAX(1,$C13))),AND($D13&gt;0,INDEX(Kalender!GB$81:GB$110,MAX(1,$D13))&gt;INDEX(Kalender!$B$81:$B$110,MAX(1,$D13))),AND($E13&gt;0,INDEX(Kalender!GB$81:GB$110,MAX(1,$E13))&gt;INDEX(Kalender!$B$81:$B$110,MAX(1,$E13))),AND($F13&gt;0,INDEX(Kalender!GB$81:GB$110,MAX(1,$F13))&gt;INDEX(Kalender!$B$81:$B$110,MAX(1,$F13)))),2,0))</f>
        <v>0</v>
      </c>
      <c r="GC13" s="5" t="n">
        <f aca="false">IF(Kalender!GC13&lt;&gt;1,0,IF(AND($B13&gt;0,INDEX(Kalender!GC$68:GC$77,MAX(1,$B13))&gt;INDEX(Kalender!$B$68:$B$77,MAX(1,$B13))),1,0)+IF(OR(AND($C13&gt;0,INDEX(Kalender!GC$81:GC$110,MAX(1,$C13))&gt;INDEX(Kalender!$B$81:$B$110,MAX(1,$C13))),AND($D13&gt;0,INDEX(Kalender!GC$81:GC$110,MAX(1,$D13))&gt;INDEX(Kalender!$B$81:$B$110,MAX(1,$D13))),AND($E13&gt;0,INDEX(Kalender!GC$81:GC$110,MAX(1,$E13))&gt;INDEX(Kalender!$B$81:$B$110,MAX(1,$E13))),AND($F13&gt;0,INDEX(Kalender!GC$81:GC$110,MAX(1,$F13))&gt;INDEX(Kalender!$B$81:$B$110,MAX(1,$F13)))),2,0))</f>
        <v>0</v>
      </c>
      <c r="GD13" s="5" t="n">
        <f aca="false">IF(Kalender!GD13&lt;&gt;1,0,IF(AND($B13&gt;0,INDEX(Kalender!GD$68:GD$77,MAX(1,$B13))&gt;INDEX(Kalender!$B$68:$B$77,MAX(1,$B13))),1,0)+IF(OR(AND($C13&gt;0,INDEX(Kalender!GD$81:GD$110,MAX(1,$C13))&gt;INDEX(Kalender!$B$81:$B$110,MAX(1,$C13))),AND($D13&gt;0,INDEX(Kalender!GD$81:GD$110,MAX(1,$D13))&gt;INDEX(Kalender!$B$81:$B$110,MAX(1,$D13))),AND($E13&gt;0,INDEX(Kalender!GD$81:GD$110,MAX(1,$E13))&gt;INDEX(Kalender!$B$81:$B$110,MAX(1,$E13))),AND($F13&gt;0,INDEX(Kalender!GD$81:GD$110,MAX(1,$F13))&gt;INDEX(Kalender!$B$81:$B$110,MAX(1,$F13)))),2,0))</f>
        <v>0</v>
      </c>
      <c r="GE13" s="5" t="n">
        <f aca="false">IF(Kalender!GE13&lt;&gt;1,0,IF(AND($B13&gt;0,INDEX(Kalender!GE$68:GE$77,MAX(1,$B13))&gt;INDEX(Kalender!$B$68:$B$77,MAX(1,$B13))),1,0)+IF(OR(AND($C13&gt;0,INDEX(Kalender!GE$81:GE$110,MAX(1,$C13))&gt;INDEX(Kalender!$B$81:$B$110,MAX(1,$C13))),AND($D13&gt;0,INDEX(Kalender!GE$81:GE$110,MAX(1,$D13))&gt;INDEX(Kalender!$B$81:$B$110,MAX(1,$D13))),AND($E13&gt;0,INDEX(Kalender!GE$81:GE$110,MAX(1,$E13))&gt;INDEX(Kalender!$B$81:$B$110,MAX(1,$E13))),AND($F13&gt;0,INDEX(Kalender!GE$81:GE$110,MAX(1,$F13))&gt;INDEX(Kalender!$B$81:$B$110,MAX(1,$F13)))),2,0))</f>
        <v>0</v>
      </c>
      <c r="GF13" s="5" t="n">
        <f aca="false">IF(Kalender!GF13&lt;&gt;1,0,IF(AND($B13&gt;0,INDEX(Kalender!GF$68:GF$77,MAX(1,$B13))&gt;INDEX(Kalender!$B$68:$B$77,MAX(1,$B13))),1,0)+IF(OR(AND($C13&gt;0,INDEX(Kalender!GF$81:GF$110,MAX(1,$C13))&gt;INDEX(Kalender!$B$81:$B$110,MAX(1,$C13))),AND($D13&gt;0,INDEX(Kalender!GF$81:GF$110,MAX(1,$D13))&gt;INDEX(Kalender!$B$81:$B$110,MAX(1,$D13))),AND($E13&gt;0,INDEX(Kalender!GF$81:GF$110,MAX(1,$E13))&gt;INDEX(Kalender!$B$81:$B$110,MAX(1,$E13))),AND($F13&gt;0,INDEX(Kalender!GF$81:GF$110,MAX(1,$F13))&gt;INDEX(Kalender!$B$81:$B$110,MAX(1,$F13)))),2,0))</f>
        <v>0</v>
      </c>
      <c r="GG13" s="5" t="n">
        <f aca="false">IF(Kalender!GG13&lt;&gt;1,0,IF(AND($B13&gt;0,INDEX(Kalender!GG$68:GG$77,MAX(1,$B13))&gt;INDEX(Kalender!$B$68:$B$77,MAX(1,$B13))),1,0)+IF(OR(AND($C13&gt;0,INDEX(Kalender!GG$81:GG$110,MAX(1,$C13))&gt;INDEX(Kalender!$B$81:$B$110,MAX(1,$C13))),AND($D13&gt;0,INDEX(Kalender!GG$81:GG$110,MAX(1,$D13))&gt;INDEX(Kalender!$B$81:$B$110,MAX(1,$D13))),AND($E13&gt;0,INDEX(Kalender!GG$81:GG$110,MAX(1,$E13))&gt;INDEX(Kalender!$B$81:$B$110,MAX(1,$E13))),AND($F13&gt;0,INDEX(Kalender!GG$81:GG$110,MAX(1,$F13))&gt;INDEX(Kalender!$B$81:$B$110,MAX(1,$F13)))),2,0))</f>
        <v>0</v>
      </c>
      <c r="GH13" s="5" t="n">
        <f aca="false">IF(Kalender!GH13&lt;&gt;1,0,IF(AND($B13&gt;0,INDEX(Kalender!GH$68:GH$77,MAX(1,$B13))&gt;INDEX(Kalender!$B$68:$B$77,MAX(1,$B13))),1,0)+IF(OR(AND($C13&gt;0,INDEX(Kalender!GH$81:GH$110,MAX(1,$C13))&gt;INDEX(Kalender!$B$81:$B$110,MAX(1,$C13))),AND($D13&gt;0,INDEX(Kalender!GH$81:GH$110,MAX(1,$D13))&gt;INDEX(Kalender!$B$81:$B$110,MAX(1,$D13))),AND($E13&gt;0,INDEX(Kalender!GH$81:GH$110,MAX(1,$E13))&gt;INDEX(Kalender!$B$81:$B$110,MAX(1,$E13))),AND($F13&gt;0,INDEX(Kalender!GH$81:GH$110,MAX(1,$F13))&gt;INDEX(Kalender!$B$81:$B$110,MAX(1,$F13)))),2,0))</f>
        <v>0</v>
      </c>
      <c r="GI13" s="5" t="n">
        <f aca="false">IF(Kalender!GI13&lt;&gt;1,0,IF(AND($B13&gt;0,INDEX(Kalender!GI$68:GI$77,MAX(1,$B13))&gt;INDEX(Kalender!$B$68:$B$77,MAX(1,$B13))),1,0)+IF(OR(AND($C13&gt;0,INDEX(Kalender!GI$81:GI$110,MAX(1,$C13))&gt;INDEX(Kalender!$B$81:$B$110,MAX(1,$C13))),AND($D13&gt;0,INDEX(Kalender!GI$81:GI$110,MAX(1,$D13))&gt;INDEX(Kalender!$B$81:$B$110,MAX(1,$D13))),AND($E13&gt;0,INDEX(Kalender!GI$81:GI$110,MAX(1,$E13))&gt;INDEX(Kalender!$B$81:$B$110,MAX(1,$E13))),AND($F13&gt;0,INDEX(Kalender!GI$81:GI$110,MAX(1,$F13))&gt;INDEX(Kalender!$B$81:$B$110,MAX(1,$F13)))),2,0))</f>
        <v>0</v>
      </c>
      <c r="GJ13" s="5" t="n">
        <f aca="false">IF(Kalender!GJ13&lt;&gt;1,0,IF(AND($B13&gt;0,INDEX(Kalender!GJ$68:GJ$77,MAX(1,$B13))&gt;INDEX(Kalender!$B$68:$B$77,MAX(1,$B13))),1,0)+IF(OR(AND($C13&gt;0,INDEX(Kalender!GJ$81:GJ$110,MAX(1,$C13))&gt;INDEX(Kalender!$B$81:$B$110,MAX(1,$C13))),AND($D13&gt;0,INDEX(Kalender!GJ$81:GJ$110,MAX(1,$D13))&gt;INDEX(Kalender!$B$81:$B$110,MAX(1,$D13))),AND($E13&gt;0,INDEX(Kalender!GJ$81:GJ$110,MAX(1,$E13))&gt;INDEX(Kalender!$B$81:$B$110,MAX(1,$E13))),AND($F13&gt;0,INDEX(Kalender!GJ$81:GJ$110,MAX(1,$F13))&gt;INDEX(Kalender!$B$81:$B$110,MAX(1,$F13)))),2,0))</f>
        <v>0</v>
      </c>
      <c r="GK13" s="5" t="n">
        <f aca="false">IF(Kalender!GK13&lt;&gt;1,0,IF(AND($B13&gt;0,INDEX(Kalender!GK$68:GK$77,MAX(1,$B13))&gt;INDEX(Kalender!$B$68:$B$77,MAX(1,$B13))),1,0)+IF(OR(AND($C13&gt;0,INDEX(Kalender!GK$81:GK$110,MAX(1,$C13))&gt;INDEX(Kalender!$B$81:$B$110,MAX(1,$C13))),AND($D13&gt;0,INDEX(Kalender!GK$81:GK$110,MAX(1,$D13))&gt;INDEX(Kalender!$B$81:$B$110,MAX(1,$D13))),AND($E13&gt;0,INDEX(Kalender!GK$81:GK$110,MAX(1,$E13))&gt;INDEX(Kalender!$B$81:$B$110,MAX(1,$E13))),AND($F13&gt;0,INDEX(Kalender!GK$81:GK$110,MAX(1,$F13))&gt;INDEX(Kalender!$B$81:$B$110,MAX(1,$F13)))),2,0))</f>
        <v>0</v>
      </c>
      <c r="GL13" s="5" t="n">
        <f aca="false">IF(Kalender!GL13&lt;&gt;1,0,IF(AND($B13&gt;0,INDEX(Kalender!GL$68:GL$77,MAX(1,$B13))&gt;INDEX(Kalender!$B$68:$B$77,MAX(1,$B13))),1,0)+IF(OR(AND($C13&gt;0,INDEX(Kalender!GL$81:GL$110,MAX(1,$C13))&gt;INDEX(Kalender!$B$81:$B$110,MAX(1,$C13))),AND($D13&gt;0,INDEX(Kalender!GL$81:GL$110,MAX(1,$D13))&gt;INDEX(Kalender!$B$81:$B$110,MAX(1,$D13))),AND($E13&gt;0,INDEX(Kalender!GL$81:GL$110,MAX(1,$E13))&gt;INDEX(Kalender!$B$81:$B$110,MAX(1,$E13))),AND($F13&gt;0,INDEX(Kalender!GL$81:GL$110,MAX(1,$F13))&gt;INDEX(Kalender!$B$81:$B$110,MAX(1,$F13)))),2,0))</f>
        <v>0</v>
      </c>
      <c r="GM13" s="5" t="n">
        <f aca="false">IF(Kalender!GM13&lt;&gt;1,0,IF(AND($B13&gt;0,INDEX(Kalender!GM$68:GM$77,MAX(1,$B13))&gt;INDEX(Kalender!$B$68:$B$77,MAX(1,$B13))),1,0)+IF(OR(AND($C13&gt;0,INDEX(Kalender!GM$81:GM$110,MAX(1,$C13))&gt;INDEX(Kalender!$B$81:$B$110,MAX(1,$C13))),AND($D13&gt;0,INDEX(Kalender!GM$81:GM$110,MAX(1,$D13))&gt;INDEX(Kalender!$B$81:$B$110,MAX(1,$D13))),AND($E13&gt;0,INDEX(Kalender!GM$81:GM$110,MAX(1,$E13))&gt;INDEX(Kalender!$B$81:$B$110,MAX(1,$E13))),AND($F13&gt;0,INDEX(Kalender!GM$81:GM$110,MAX(1,$F13))&gt;INDEX(Kalender!$B$81:$B$110,MAX(1,$F13)))),2,0))</f>
        <v>0</v>
      </c>
      <c r="GN13" s="5" t="n">
        <f aca="false">IF(Kalender!GN13&lt;&gt;1,0,IF(AND($B13&gt;0,INDEX(Kalender!GN$68:GN$77,MAX(1,$B13))&gt;INDEX(Kalender!$B$68:$B$77,MAX(1,$B13))),1,0)+IF(OR(AND($C13&gt;0,INDEX(Kalender!GN$81:GN$110,MAX(1,$C13))&gt;INDEX(Kalender!$B$81:$B$110,MAX(1,$C13))),AND($D13&gt;0,INDEX(Kalender!GN$81:GN$110,MAX(1,$D13))&gt;INDEX(Kalender!$B$81:$B$110,MAX(1,$D13))),AND($E13&gt;0,INDEX(Kalender!GN$81:GN$110,MAX(1,$E13))&gt;INDEX(Kalender!$B$81:$B$110,MAX(1,$E13))),AND($F13&gt;0,INDEX(Kalender!GN$81:GN$110,MAX(1,$F13))&gt;INDEX(Kalender!$B$81:$B$110,MAX(1,$F13)))),2,0))</f>
        <v>0</v>
      </c>
      <c r="GO13" s="5" t="n">
        <f aca="false">IF(Kalender!GO13&lt;&gt;1,0,IF(AND($B13&gt;0,INDEX(Kalender!GO$68:GO$77,MAX(1,$B13))&gt;INDEX(Kalender!$B$68:$B$77,MAX(1,$B13))),1,0)+IF(OR(AND($C13&gt;0,INDEX(Kalender!GO$81:GO$110,MAX(1,$C13))&gt;INDEX(Kalender!$B$81:$B$110,MAX(1,$C13))),AND($D13&gt;0,INDEX(Kalender!GO$81:GO$110,MAX(1,$D13))&gt;INDEX(Kalender!$B$81:$B$110,MAX(1,$D13))),AND($E13&gt;0,INDEX(Kalender!GO$81:GO$110,MAX(1,$E13))&gt;INDEX(Kalender!$B$81:$B$110,MAX(1,$E13))),AND($F13&gt;0,INDEX(Kalender!GO$81:GO$110,MAX(1,$F13))&gt;INDEX(Kalender!$B$81:$B$110,MAX(1,$F13)))),2,0))</f>
        <v>0</v>
      </c>
      <c r="GP13" s="5" t="n">
        <f aca="false">IF(Kalender!GP13&lt;&gt;1,0,IF(AND($B13&gt;0,INDEX(Kalender!GP$68:GP$77,MAX(1,$B13))&gt;INDEX(Kalender!$B$68:$B$77,MAX(1,$B13))),1,0)+IF(OR(AND($C13&gt;0,INDEX(Kalender!GP$81:GP$110,MAX(1,$C13))&gt;INDEX(Kalender!$B$81:$B$110,MAX(1,$C13))),AND($D13&gt;0,INDEX(Kalender!GP$81:GP$110,MAX(1,$D13))&gt;INDEX(Kalender!$B$81:$B$110,MAX(1,$D13))),AND($E13&gt;0,INDEX(Kalender!GP$81:GP$110,MAX(1,$E13))&gt;INDEX(Kalender!$B$81:$B$110,MAX(1,$E13))),AND($F13&gt;0,INDEX(Kalender!GP$81:GP$110,MAX(1,$F13))&gt;INDEX(Kalender!$B$81:$B$110,MAX(1,$F13)))),2,0))</f>
        <v>0</v>
      </c>
      <c r="GQ13" s="5" t="n">
        <f aca="false">IF(Kalender!GQ13&lt;&gt;1,0,IF(AND($B13&gt;0,INDEX(Kalender!GQ$68:GQ$77,MAX(1,$B13))&gt;INDEX(Kalender!$B$68:$B$77,MAX(1,$B13))),1,0)+IF(OR(AND($C13&gt;0,INDEX(Kalender!GQ$81:GQ$110,MAX(1,$C13))&gt;INDEX(Kalender!$B$81:$B$110,MAX(1,$C13))),AND($D13&gt;0,INDEX(Kalender!GQ$81:GQ$110,MAX(1,$D13))&gt;INDEX(Kalender!$B$81:$B$110,MAX(1,$D13))),AND($E13&gt;0,INDEX(Kalender!GQ$81:GQ$110,MAX(1,$E13))&gt;INDEX(Kalender!$B$81:$B$110,MAX(1,$E13))),AND($F13&gt;0,INDEX(Kalender!GQ$81:GQ$110,MAX(1,$F13))&gt;INDEX(Kalender!$B$81:$B$110,MAX(1,$F13)))),2,0))</f>
        <v>0</v>
      </c>
      <c r="GR13" s="5" t="n">
        <f aca="false">IF(Kalender!GR13&lt;&gt;1,0,IF(AND($B13&gt;0,INDEX(Kalender!GR$68:GR$77,MAX(1,$B13))&gt;INDEX(Kalender!$B$68:$B$77,MAX(1,$B13))),1,0)+IF(OR(AND($C13&gt;0,INDEX(Kalender!GR$81:GR$110,MAX(1,$C13))&gt;INDEX(Kalender!$B$81:$B$110,MAX(1,$C13))),AND($D13&gt;0,INDEX(Kalender!GR$81:GR$110,MAX(1,$D13))&gt;INDEX(Kalender!$B$81:$B$110,MAX(1,$D13))),AND($E13&gt;0,INDEX(Kalender!GR$81:GR$110,MAX(1,$E13))&gt;INDEX(Kalender!$B$81:$B$110,MAX(1,$E13))),AND($F13&gt;0,INDEX(Kalender!GR$81:GR$110,MAX(1,$F13))&gt;INDEX(Kalender!$B$81:$B$110,MAX(1,$F13)))),2,0))</f>
        <v>0</v>
      </c>
      <c r="GS13" s="5" t="n">
        <f aca="false">IF(Kalender!GS13&lt;&gt;1,0,IF(AND($B13&gt;0,INDEX(Kalender!GS$68:GS$77,MAX(1,$B13))&gt;INDEX(Kalender!$B$68:$B$77,MAX(1,$B13))),1,0)+IF(OR(AND($C13&gt;0,INDEX(Kalender!GS$81:GS$110,MAX(1,$C13))&gt;INDEX(Kalender!$B$81:$B$110,MAX(1,$C13))),AND($D13&gt;0,INDEX(Kalender!GS$81:GS$110,MAX(1,$D13))&gt;INDEX(Kalender!$B$81:$B$110,MAX(1,$D13))),AND($E13&gt;0,INDEX(Kalender!GS$81:GS$110,MAX(1,$E13))&gt;INDEX(Kalender!$B$81:$B$110,MAX(1,$E13))),AND($F13&gt;0,INDEX(Kalender!GS$81:GS$110,MAX(1,$F13))&gt;INDEX(Kalender!$B$81:$B$110,MAX(1,$F13)))),2,0))</f>
        <v>0</v>
      </c>
      <c r="GT13" s="5" t="n">
        <f aca="false">IF(Kalender!GT13&lt;&gt;1,0,IF(AND($B13&gt;0,INDEX(Kalender!GT$68:GT$77,MAX(1,$B13))&gt;INDEX(Kalender!$B$68:$B$77,MAX(1,$B13))),1,0)+IF(OR(AND($C13&gt;0,INDEX(Kalender!GT$81:GT$110,MAX(1,$C13))&gt;INDEX(Kalender!$B$81:$B$110,MAX(1,$C13))),AND($D13&gt;0,INDEX(Kalender!GT$81:GT$110,MAX(1,$D13))&gt;INDEX(Kalender!$B$81:$B$110,MAX(1,$D13))),AND($E13&gt;0,INDEX(Kalender!GT$81:GT$110,MAX(1,$E13))&gt;INDEX(Kalender!$B$81:$B$110,MAX(1,$E13))),AND($F13&gt;0,INDEX(Kalender!GT$81:GT$110,MAX(1,$F13))&gt;INDEX(Kalender!$B$81:$B$110,MAX(1,$F13)))),2,0))</f>
        <v>0</v>
      </c>
      <c r="GU13" s="5" t="n">
        <f aca="false">IF(Kalender!GU13&lt;&gt;1,0,IF(AND($B13&gt;0,INDEX(Kalender!GU$68:GU$77,MAX(1,$B13))&gt;INDEX(Kalender!$B$68:$B$77,MAX(1,$B13))),1,0)+IF(OR(AND($C13&gt;0,INDEX(Kalender!GU$81:GU$110,MAX(1,$C13))&gt;INDEX(Kalender!$B$81:$B$110,MAX(1,$C13))),AND($D13&gt;0,INDEX(Kalender!GU$81:GU$110,MAX(1,$D13))&gt;INDEX(Kalender!$B$81:$B$110,MAX(1,$D13))),AND($E13&gt;0,INDEX(Kalender!GU$81:GU$110,MAX(1,$E13))&gt;INDEX(Kalender!$B$81:$B$110,MAX(1,$E13))),AND($F13&gt;0,INDEX(Kalender!GU$81:GU$110,MAX(1,$F13))&gt;INDEX(Kalender!$B$81:$B$110,MAX(1,$F13)))),2,0))</f>
        <v>0</v>
      </c>
      <c r="GV13" s="5" t="n">
        <f aca="false">IF(Kalender!GV13&lt;&gt;1,0,IF(AND($B13&gt;0,INDEX(Kalender!GV$68:GV$77,MAX(1,$B13))&gt;INDEX(Kalender!$B$68:$B$77,MAX(1,$B13))),1,0)+IF(OR(AND($C13&gt;0,INDEX(Kalender!GV$81:GV$110,MAX(1,$C13))&gt;INDEX(Kalender!$B$81:$B$110,MAX(1,$C13))),AND($D13&gt;0,INDEX(Kalender!GV$81:GV$110,MAX(1,$D13))&gt;INDEX(Kalender!$B$81:$B$110,MAX(1,$D13))),AND($E13&gt;0,INDEX(Kalender!GV$81:GV$110,MAX(1,$E13))&gt;INDEX(Kalender!$B$81:$B$110,MAX(1,$E13))),AND($F13&gt;0,INDEX(Kalender!GV$81:GV$110,MAX(1,$F13))&gt;INDEX(Kalender!$B$81:$B$110,MAX(1,$F13)))),2,0))</f>
        <v>0</v>
      </c>
      <c r="GW13" s="5" t="n">
        <f aca="false">IF(Kalender!GW13&lt;&gt;1,0,IF(AND($B13&gt;0,INDEX(Kalender!GW$68:GW$77,MAX(1,$B13))&gt;INDEX(Kalender!$B$68:$B$77,MAX(1,$B13))),1,0)+IF(OR(AND($C13&gt;0,INDEX(Kalender!GW$81:GW$110,MAX(1,$C13))&gt;INDEX(Kalender!$B$81:$B$110,MAX(1,$C13))),AND($D13&gt;0,INDEX(Kalender!GW$81:GW$110,MAX(1,$D13))&gt;INDEX(Kalender!$B$81:$B$110,MAX(1,$D13))),AND($E13&gt;0,INDEX(Kalender!GW$81:GW$110,MAX(1,$E13))&gt;INDEX(Kalender!$B$81:$B$110,MAX(1,$E13))),AND($F13&gt;0,INDEX(Kalender!GW$81:GW$110,MAX(1,$F13))&gt;INDEX(Kalender!$B$81:$B$110,MAX(1,$F13)))),2,0))</f>
        <v>0</v>
      </c>
      <c r="GX13" s="5" t="n">
        <f aca="false">IF(Kalender!GX13&lt;&gt;1,0,IF(AND($B13&gt;0,INDEX(Kalender!GX$68:GX$77,MAX(1,$B13))&gt;INDEX(Kalender!$B$68:$B$77,MAX(1,$B13))),1,0)+IF(OR(AND($C13&gt;0,INDEX(Kalender!GX$81:GX$110,MAX(1,$C13))&gt;INDEX(Kalender!$B$81:$B$110,MAX(1,$C13))),AND($D13&gt;0,INDEX(Kalender!GX$81:GX$110,MAX(1,$D13))&gt;INDEX(Kalender!$B$81:$B$110,MAX(1,$D13))),AND($E13&gt;0,INDEX(Kalender!GX$81:GX$110,MAX(1,$E13))&gt;INDEX(Kalender!$B$81:$B$110,MAX(1,$E13))),AND($F13&gt;0,INDEX(Kalender!GX$81:GX$110,MAX(1,$F13))&gt;INDEX(Kalender!$B$81:$B$110,MAX(1,$F13)))),2,0))</f>
        <v>0</v>
      </c>
      <c r="GY13" s="5" t="n">
        <f aca="false">IF(Kalender!GY13&lt;&gt;1,0,IF(AND($B13&gt;0,INDEX(Kalender!GY$68:GY$77,MAX(1,$B13))&gt;INDEX(Kalender!$B$68:$B$77,MAX(1,$B13))),1,0)+IF(OR(AND($C13&gt;0,INDEX(Kalender!GY$81:GY$110,MAX(1,$C13))&gt;INDEX(Kalender!$B$81:$B$110,MAX(1,$C13))),AND($D13&gt;0,INDEX(Kalender!GY$81:GY$110,MAX(1,$D13))&gt;INDEX(Kalender!$B$81:$B$110,MAX(1,$D13))),AND($E13&gt;0,INDEX(Kalender!GY$81:GY$110,MAX(1,$E13))&gt;INDEX(Kalender!$B$81:$B$110,MAX(1,$E13))),AND($F13&gt;0,INDEX(Kalender!GY$81:GY$110,MAX(1,$F13))&gt;INDEX(Kalender!$B$81:$B$110,MAX(1,$F13)))),2,0))</f>
        <v>0</v>
      </c>
      <c r="GZ13" s="5" t="n">
        <f aca="false">IF(Kalender!GZ13&lt;&gt;1,0,IF(AND($B13&gt;0,INDEX(Kalender!GZ$68:GZ$77,MAX(1,$B13))&gt;INDEX(Kalender!$B$68:$B$77,MAX(1,$B13))),1,0)+IF(OR(AND($C13&gt;0,INDEX(Kalender!GZ$81:GZ$110,MAX(1,$C13))&gt;INDEX(Kalender!$B$81:$B$110,MAX(1,$C13))),AND($D13&gt;0,INDEX(Kalender!GZ$81:GZ$110,MAX(1,$D13))&gt;INDEX(Kalender!$B$81:$B$110,MAX(1,$D13))),AND($E13&gt;0,INDEX(Kalender!GZ$81:GZ$110,MAX(1,$E13))&gt;INDEX(Kalender!$B$81:$B$110,MAX(1,$E13))),AND($F13&gt;0,INDEX(Kalender!GZ$81:GZ$110,MAX(1,$F13))&gt;INDEX(Kalender!$B$81:$B$110,MAX(1,$F13)))),2,0))</f>
        <v>0</v>
      </c>
      <c r="HA13" s="5" t="n">
        <f aca="false">IF(Kalender!HA13&lt;&gt;1,0,IF(AND($B13&gt;0,INDEX(Kalender!HA$68:HA$77,MAX(1,$B13))&gt;INDEX(Kalender!$B$68:$B$77,MAX(1,$B13))),1,0)+IF(OR(AND($C13&gt;0,INDEX(Kalender!HA$81:HA$110,MAX(1,$C13))&gt;INDEX(Kalender!$B$81:$B$110,MAX(1,$C13))),AND($D13&gt;0,INDEX(Kalender!HA$81:HA$110,MAX(1,$D13))&gt;INDEX(Kalender!$B$81:$B$110,MAX(1,$D13))),AND($E13&gt;0,INDEX(Kalender!HA$81:HA$110,MAX(1,$E13))&gt;INDEX(Kalender!$B$81:$B$110,MAX(1,$E13))),AND($F13&gt;0,INDEX(Kalender!HA$81:HA$110,MAX(1,$F13))&gt;INDEX(Kalender!$B$81:$B$110,MAX(1,$F13)))),2,0))</f>
        <v>0</v>
      </c>
      <c r="HB13" s="5" t="n">
        <f aca="false">IF(Kalender!HB13&lt;&gt;1,0,IF(AND($B13&gt;0,INDEX(Kalender!HB$68:HB$77,MAX(1,$B13))&gt;INDEX(Kalender!$B$68:$B$77,MAX(1,$B13))),1,0)+IF(OR(AND($C13&gt;0,INDEX(Kalender!HB$81:HB$110,MAX(1,$C13))&gt;INDEX(Kalender!$B$81:$B$110,MAX(1,$C13))),AND($D13&gt;0,INDEX(Kalender!HB$81:HB$110,MAX(1,$D13))&gt;INDEX(Kalender!$B$81:$B$110,MAX(1,$D13))),AND($E13&gt;0,INDEX(Kalender!HB$81:HB$110,MAX(1,$E13))&gt;INDEX(Kalender!$B$81:$B$110,MAX(1,$E13))),AND($F13&gt;0,INDEX(Kalender!HB$81:HB$110,MAX(1,$F13))&gt;INDEX(Kalender!$B$81:$B$110,MAX(1,$F13)))),2,0))</f>
        <v>0</v>
      </c>
      <c r="HC13" s="5" t="n">
        <f aca="false">IF(Kalender!HC13&lt;&gt;1,0,IF(AND($B13&gt;0,INDEX(Kalender!HC$68:HC$77,MAX(1,$B13))&gt;INDEX(Kalender!$B$68:$B$77,MAX(1,$B13))),1,0)+IF(OR(AND($C13&gt;0,INDEX(Kalender!HC$81:HC$110,MAX(1,$C13))&gt;INDEX(Kalender!$B$81:$B$110,MAX(1,$C13))),AND($D13&gt;0,INDEX(Kalender!HC$81:HC$110,MAX(1,$D13))&gt;INDEX(Kalender!$B$81:$B$110,MAX(1,$D13))),AND($E13&gt;0,INDEX(Kalender!HC$81:HC$110,MAX(1,$E13))&gt;INDEX(Kalender!$B$81:$B$110,MAX(1,$E13))),AND($F13&gt;0,INDEX(Kalender!HC$81:HC$110,MAX(1,$F13))&gt;INDEX(Kalender!$B$81:$B$110,MAX(1,$F13)))),2,0))</f>
        <v>0</v>
      </c>
      <c r="HD13" s="5" t="n">
        <f aca="false">IF(Kalender!HD13&lt;&gt;1,0,IF(AND($B13&gt;0,INDEX(Kalender!HD$68:HD$77,MAX(1,$B13))&gt;INDEX(Kalender!$B$68:$B$77,MAX(1,$B13))),1,0)+IF(OR(AND($C13&gt;0,INDEX(Kalender!HD$81:HD$110,MAX(1,$C13))&gt;INDEX(Kalender!$B$81:$B$110,MAX(1,$C13))),AND($D13&gt;0,INDEX(Kalender!HD$81:HD$110,MAX(1,$D13))&gt;INDEX(Kalender!$B$81:$B$110,MAX(1,$D13))),AND($E13&gt;0,INDEX(Kalender!HD$81:HD$110,MAX(1,$E13))&gt;INDEX(Kalender!$B$81:$B$110,MAX(1,$E13))),AND($F13&gt;0,INDEX(Kalender!HD$81:HD$110,MAX(1,$F13))&gt;INDEX(Kalender!$B$81:$B$110,MAX(1,$F13)))),2,0))</f>
        <v>0</v>
      </c>
      <c r="HE13" s="5" t="n">
        <f aca="false">IF(Kalender!HE13&lt;&gt;1,0,IF(AND($B13&gt;0,INDEX(Kalender!HE$68:HE$77,MAX(1,$B13))&gt;INDEX(Kalender!$B$68:$B$77,MAX(1,$B13))),1,0)+IF(OR(AND($C13&gt;0,INDEX(Kalender!HE$81:HE$110,MAX(1,$C13))&gt;INDEX(Kalender!$B$81:$B$110,MAX(1,$C13))),AND($D13&gt;0,INDEX(Kalender!HE$81:HE$110,MAX(1,$D13))&gt;INDEX(Kalender!$B$81:$B$110,MAX(1,$D13))),AND($E13&gt;0,INDEX(Kalender!HE$81:HE$110,MAX(1,$E13))&gt;INDEX(Kalender!$B$81:$B$110,MAX(1,$E13))),AND($F13&gt;0,INDEX(Kalender!HE$81:HE$110,MAX(1,$F13))&gt;INDEX(Kalender!$B$81:$B$110,MAX(1,$F13)))),2,0))</f>
        <v>0</v>
      </c>
      <c r="HF13" s="5" t="n">
        <f aca="false">IF(Kalender!HF13&lt;&gt;1,0,IF(AND($B13&gt;0,INDEX(Kalender!HF$68:HF$77,MAX(1,$B13))&gt;INDEX(Kalender!$B$68:$B$77,MAX(1,$B13))),1,0)+IF(OR(AND($C13&gt;0,INDEX(Kalender!HF$81:HF$110,MAX(1,$C13))&gt;INDEX(Kalender!$B$81:$B$110,MAX(1,$C13))),AND($D13&gt;0,INDEX(Kalender!HF$81:HF$110,MAX(1,$D13))&gt;INDEX(Kalender!$B$81:$B$110,MAX(1,$D13))),AND($E13&gt;0,INDEX(Kalender!HF$81:HF$110,MAX(1,$E13))&gt;INDEX(Kalender!$B$81:$B$110,MAX(1,$E13))),AND($F13&gt;0,INDEX(Kalender!HF$81:HF$110,MAX(1,$F13))&gt;INDEX(Kalender!$B$81:$B$110,MAX(1,$F13)))),2,0))</f>
        <v>0</v>
      </c>
      <c r="HG13" s="5" t="n">
        <f aca="false">IF(Kalender!HG13&lt;&gt;1,0,IF(AND($B13&gt;0,INDEX(Kalender!HG$68:HG$77,MAX(1,$B13))&gt;INDEX(Kalender!$B$68:$B$77,MAX(1,$B13))),1,0)+IF(OR(AND($C13&gt;0,INDEX(Kalender!HG$81:HG$110,MAX(1,$C13))&gt;INDEX(Kalender!$B$81:$B$110,MAX(1,$C13))),AND($D13&gt;0,INDEX(Kalender!HG$81:HG$110,MAX(1,$D13))&gt;INDEX(Kalender!$B$81:$B$110,MAX(1,$D13))),AND($E13&gt;0,INDEX(Kalender!HG$81:HG$110,MAX(1,$E13))&gt;INDEX(Kalender!$B$81:$B$110,MAX(1,$E13))),AND($F13&gt;0,INDEX(Kalender!HG$81:HG$110,MAX(1,$F13))&gt;INDEX(Kalender!$B$81:$B$110,MAX(1,$F13)))),2,0))</f>
        <v>0</v>
      </c>
      <c r="HH13" s="5" t="n">
        <f aca="false">IF(Kalender!HH13&lt;&gt;1,0,IF(AND($B13&gt;0,INDEX(Kalender!HH$68:HH$77,MAX(1,$B13))&gt;INDEX(Kalender!$B$68:$B$77,MAX(1,$B13))),1,0)+IF(OR(AND($C13&gt;0,INDEX(Kalender!HH$81:HH$110,MAX(1,$C13))&gt;INDEX(Kalender!$B$81:$B$110,MAX(1,$C13))),AND($D13&gt;0,INDEX(Kalender!HH$81:HH$110,MAX(1,$D13))&gt;INDEX(Kalender!$B$81:$B$110,MAX(1,$D13))),AND($E13&gt;0,INDEX(Kalender!HH$81:HH$110,MAX(1,$E13))&gt;INDEX(Kalender!$B$81:$B$110,MAX(1,$E13))),AND($F13&gt;0,INDEX(Kalender!HH$81:HH$110,MAX(1,$F13))&gt;INDEX(Kalender!$B$81:$B$110,MAX(1,$F13)))),2,0))</f>
        <v>0</v>
      </c>
      <c r="HI13" s="5" t="n">
        <f aca="false">IF(Kalender!HI13&lt;&gt;1,0,IF(AND($B13&gt;0,INDEX(Kalender!HI$68:HI$77,MAX(1,$B13))&gt;INDEX(Kalender!$B$68:$B$77,MAX(1,$B13))),1,0)+IF(OR(AND($C13&gt;0,INDEX(Kalender!HI$81:HI$110,MAX(1,$C13))&gt;INDEX(Kalender!$B$81:$B$110,MAX(1,$C13))),AND($D13&gt;0,INDEX(Kalender!HI$81:HI$110,MAX(1,$D13))&gt;INDEX(Kalender!$B$81:$B$110,MAX(1,$D13))),AND($E13&gt;0,INDEX(Kalender!HI$81:HI$110,MAX(1,$E13))&gt;INDEX(Kalender!$B$81:$B$110,MAX(1,$E13))),AND($F13&gt;0,INDEX(Kalender!HI$81:HI$110,MAX(1,$F13))&gt;INDEX(Kalender!$B$81:$B$110,MAX(1,$F13)))),2,0))</f>
        <v>0</v>
      </c>
      <c r="HJ13" s="5" t="n">
        <f aca="false">IF(Kalender!HJ13&lt;&gt;1,0,IF(AND($B13&gt;0,INDEX(Kalender!HJ$68:HJ$77,MAX(1,$B13))&gt;INDEX(Kalender!$B$68:$B$77,MAX(1,$B13))),1,0)+IF(OR(AND($C13&gt;0,INDEX(Kalender!HJ$81:HJ$110,MAX(1,$C13))&gt;INDEX(Kalender!$B$81:$B$110,MAX(1,$C13))),AND($D13&gt;0,INDEX(Kalender!HJ$81:HJ$110,MAX(1,$D13))&gt;INDEX(Kalender!$B$81:$B$110,MAX(1,$D13))),AND($E13&gt;0,INDEX(Kalender!HJ$81:HJ$110,MAX(1,$E13))&gt;INDEX(Kalender!$B$81:$B$110,MAX(1,$E13))),AND($F13&gt;0,INDEX(Kalender!HJ$81:HJ$110,MAX(1,$F13))&gt;INDEX(Kalender!$B$81:$B$110,MAX(1,$F13)))),2,0))</f>
        <v>0</v>
      </c>
      <c r="HK13" s="5" t="n">
        <f aca="false">IF(Kalender!HK13&lt;&gt;1,0,IF(AND($B13&gt;0,INDEX(Kalender!HK$68:HK$77,MAX(1,$B13))&gt;INDEX(Kalender!$B$68:$B$77,MAX(1,$B13))),1,0)+IF(OR(AND($C13&gt;0,INDEX(Kalender!HK$81:HK$110,MAX(1,$C13))&gt;INDEX(Kalender!$B$81:$B$110,MAX(1,$C13))),AND($D13&gt;0,INDEX(Kalender!HK$81:HK$110,MAX(1,$D13))&gt;INDEX(Kalender!$B$81:$B$110,MAX(1,$D13))),AND($E13&gt;0,INDEX(Kalender!HK$81:HK$110,MAX(1,$E13))&gt;INDEX(Kalender!$B$81:$B$110,MAX(1,$E13))),AND($F13&gt;0,INDEX(Kalender!HK$81:HK$110,MAX(1,$F13))&gt;INDEX(Kalender!$B$81:$B$110,MAX(1,$F13)))),2,0))</f>
        <v>0</v>
      </c>
      <c r="HL13" s="5" t="n">
        <f aca="false">IF(Kalender!HL13&lt;&gt;1,0,IF(AND($B13&gt;0,INDEX(Kalender!HL$68:HL$77,MAX(1,$B13))&gt;INDEX(Kalender!$B$68:$B$77,MAX(1,$B13))),1,0)+IF(OR(AND($C13&gt;0,INDEX(Kalender!HL$81:HL$110,MAX(1,$C13))&gt;INDEX(Kalender!$B$81:$B$110,MAX(1,$C13))),AND($D13&gt;0,INDEX(Kalender!HL$81:HL$110,MAX(1,$D13))&gt;INDEX(Kalender!$B$81:$B$110,MAX(1,$D13))),AND($E13&gt;0,INDEX(Kalender!HL$81:HL$110,MAX(1,$E13))&gt;INDEX(Kalender!$B$81:$B$110,MAX(1,$E13))),AND($F13&gt;0,INDEX(Kalender!HL$81:HL$110,MAX(1,$F13))&gt;INDEX(Kalender!$B$81:$B$110,MAX(1,$F13)))),2,0))</f>
        <v>0</v>
      </c>
      <c r="HM13" s="5" t="n">
        <f aca="false">IF(Kalender!HM13&lt;&gt;1,0,IF(AND($B13&gt;0,INDEX(Kalender!HM$68:HM$77,MAX(1,$B13))&gt;INDEX(Kalender!$B$68:$B$77,MAX(1,$B13))),1,0)+IF(OR(AND($C13&gt;0,INDEX(Kalender!HM$81:HM$110,MAX(1,$C13))&gt;INDEX(Kalender!$B$81:$B$110,MAX(1,$C13))),AND($D13&gt;0,INDEX(Kalender!HM$81:HM$110,MAX(1,$D13))&gt;INDEX(Kalender!$B$81:$B$110,MAX(1,$D13))),AND($E13&gt;0,INDEX(Kalender!HM$81:HM$110,MAX(1,$E13))&gt;INDEX(Kalender!$B$81:$B$110,MAX(1,$E13))),AND($F13&gt;0,INDEX(Kalender!HM$81:HM$110,MAX(1,$F13))&gt;INDEX(Kalender!$B$81:$B$110,MAX(1,$F13)))),2,0))</f>
        <v>0</v>
      </c>
      <c r="HN13" s="5" t="n">
        <f aca="false">IF(Kalender!HN13&lt;&gt;1,0,IF(AND($B13&gt;0,INDEX(Kalender!HN$68:HN$77,MAX(1,$B13))&gt;INDEX(Kalender!$B$68:$B$77,MAX(1,$B13))),1,0)+IF(OR(AND($C13&gt;0,INDEX(Kalender!HN$81:HN$110,MAX(1,$C13))&gt;INDEX(Kalender!$B$81:$B$110,MAX(1,$C13))),AND($D13&gt;0,INDEX(Kalender!HN$81:HN$110,MAX(1,$D13))&gt;INDEX(Kalender!$B$81:$B$110,MAX(1,$D13))),AND($E13&gt;0,INDEX(Kalender!HN$81:HN$110,MAX(1,$E13))&gt;INDEX(Kalender!$B$81:$B$110,MAX(1,$E13))),AND($F13&gt;0,INDEX(Kalender!HN$81:HN$110,MAX(1,$F13))&gt;INDEX(Kalender!$B$81:$B$110,MAX(1,$F13)))),2,0))</f>
        <v>0</v>
      </c>
      <c r="HO13" s="5" t="n">
        <f aca="false">IF(Kalender!HO13&lt;&gt;1,0,IF(AND($B13&gt;0,INDEX(Kalender!HO$68:HO$77,MAX(1,$B13))&gt;INDEX(Kalender!$B$68:$B$77,MAX(1,$B13))),1,0)+IF(OR(AND($C13&gt;0,INDEX(Kalender!HO$81:HO$110,MAX(1,$C13))&gt;INDEX(Kalender!$B$81:$B$110,MAX(1,$C13))),AND($D13&gt;0,INDEX(Kalender!HO$81:HO$110,MAX(1,$D13))&gt;INDEX(Kalender!$B$81:$B$110,MAX(1,$D13))),AND($E13&gt;0,INDEX(Kalender!HO$81:HO$110,MAX(1,$E13))&gt;INDEX(Kalender!$B$81:$B$110,MAX(1,$E13))),AND($F13&gt;0,INDEX(Kalender!HO$81:HO$110,MAX(1,$F13))&gt;INDEX(Kalender!$B$81:$B$110,MAX(1,$F13)))),2,0))</f>
        <v>0</v>
      </c>
      <c r="HP13" s="5" t="n">
        <f aca="false">IF(Kalender!HP13&lt;&gt;1,0,IF(AND($B13&gt;0,INDEX(Kalender!HP$68:HP$77,MAX(1,$B13))&gt;INDEX(Kalender!$B$68:$B$77,MAX(1,$B13))),1,0)+IF(OR(AND($C13&gt;0,INDEX(Kalender!HP$81:HP$110,MAX(1,$C13))&gt;INDEX(Kalender!$B$81:$B$110,MAX(1,$C13))),AND($D13&gt;0,INDEX(Kalender!HP$81:HP$110,MAX(1,$D13))&gt;INDEX(Kalender!$B$81:$B$110,MAX(1,$D13))),AND($E13&gt;0,INDEX(Kalender!HP$81:HP$110,MAX(1,$E13))&gt;INDEX(Kalender!$B$81:$B$110,MAX(1,$E13))),AND($F13&gt;0,INDEX(Kalender!HP$81:HP$110,MAX(1,$F13))&gt;INDEX(Kalender!$B$81:$B$110,MAX(1,$F13)))),2,0))</f>
        <v>0</v>
      </c>
      <c r="HQ13" s="5" t="n">
        <f aca="false">IF(Kalender!HQ13&lt;&gt;1,0,IF(AND($B13&gt;0,INDEX(Kalender!HQ$68:HQ$77,MAX(1,$B13))&gt;INDEX(Kalender!$B$68:$B$77,MAX(1,$B13))),1,0)+IF(OR(AND($C13&gt;0,INDEX(Kalender!HQ$81:HQ$110,MAX(1,$C13))&gt;INDEX(Kalender!$B$81:$B$110,MAX(1,$C13))),AND($D13&gt;0,INDEX(Kalender!HQ$81:HQ$110,MAX(1,$D13))&gt;INDEX(Kalender!$B$81:$B$110,MAX(1,$D13))),AND($E13&gt;0,INDEX(Kalender!HQ$81:HQ$110,MAX(1,$E13))&gt;INDEX(Kalender!$B$81:$B$110,MAX(1,$E13))),AND($F13&gt;0,INDEX(Kalender!HQ$81:HQ$110,MAX(1,$F13))&gt;INDEX(Kalender!$B$81:$B$110,MAX(1,$F13)))),2,0))</f>
        <v>0</v>
      </c>
      <c r="HR13" s="5" t="n">
        <f aca="false">IF(Kalender!HR13&lt;&gt;1,0,IF(AND($B13&gt;0,INDEX(Kalender!HR$68:HR$77,MAX(1,$B13))&gt;INDEX(Kalender!$B$68:$B$77,MAX(1,$B13))),1,0)+IF(OR(AND($C13&gt;0,INDEX(Kalender!HR$81:HR$110,MAX(1,$C13))&gt;INDEX(Kalender!$B$81:$B$110,MAX(1,$C13))),AND($D13&gt;0,INDEX(Kalender!HR$81:HR$110,MAX(1,$D13))&gt;INDEX(Kalender!$B$81:$B$110,MAX(1,$D13))),AND($E13&gt;0,INDEX(Kalender!HR$81:HR$110,MAX(1,$E13))&gt;INDEX(Kalender!$B$81:$B$110,MAX(1,$E13))),AND($F13&gt;0,INDEX(Kalender!HR$81:HR$110,MAX(1,$F13))&gt;INDEX(Kalender!$B$81:$B$110,MAX(1,$F13)))),2,0))</f>
        <v>0</v>
      </c>
      <c r="HS13" s="5" t="n">
        <f aca="false">IF(Kalender!HS13&lt;&gt;1,0,IF(AND($B13&gt;0,INDEX(Kalender!HS$68:HS$77,MAX(1,$B13))&gt;INDEX(Kalender!$B$68:$B$77,MAX(1,$B13))),1,0)+IF(OR(AND($C13&gt;0,INDEX(Kalender!HS$81:HS$110,MAX(1,$C13))&gt;INDEX(Kalender!$B$81:$B$110,MAX(1,$C13))),AND($D13&gt;0,INDEX(Kalender!HS$81:HS$110,MAX(1,$D13))&gt;INDEX(Kalender!$B$81:$B$110,MAX(1,$D13))),AND($E13&gt;0,INDEX(Kalender!HS$81:HS$110,MAX(1,$E13))&gt;INDEX(Kalender!$B$81:$B$110,MAX(1,$E13))),AND($F13&gt;0,INDEX(Kalender!HS$81:HS$110,MAX(1,$F13))&gt;INDEX(Kalender!$B$81:$B$110,MAX(1,$F13)))),2,0))</f>
        <v>0</v>
      </c>
      <c r="HT13" s="5" t="n">
        <f aca="false">IF(Kalender!HT13&lt;&gt;1,0,IF(AND($B13&gt;0,INDEX(Kalender!HT$68:HT$77,MAX(1,$B13))&gt;INDEX(Kalender!$B$68:$B$77,MAX(1,$B13))),1,0)+IF(OR(AND($C13&gt;0,INDEX(Kalender!HT$81:HT$110,MAX(1,$C13))&gt;INDEX(Kalender!$B$81:$B$110,MAX(1,$C13))),AND($D13&gt;0,INDEX(Kalender!HT$81:HT$110,MAX(1,$D13))&gt;INDEX(Kalender!$B$81:$B$110,MAX(1,$D13))),AND($E13&gt;0,INDEX(Kalender!HT$81:HT$110,MAX(1,$E13))&gt;INDEX(Kalender!$B$81:$B$110,MAX(1,$E13))),AND($F13&gt;0,INDEX(Kalender!HT$81:HT$110,MAX(1,$F13))&gt;INDEX(Kalender!$B$81:$B$110,MAX(1,$F13)))),2,0))</f>
        <v>0</v>
      </c>
      <c r="HU13" s="5" t="n">
        <f aca="false">IF(Kalender!HU13&lt;&gt;1,0,IF(AND($B13&gt;0,INDEX(Kalender!HU$68:HU$77,MAX(1,$B13))&gt;INDEX(Kalender!$B$68:$B$77,MAX(1,$B13))),1,0)+IF(OR(AND($C13&gt;0,INDEX(Kalender!HU$81:HU$110,MAX(1,$C13))&gt;INDEX(Kalender!$B$81:$B$110,MAX(1,$C13))),AND($D13&gt;0,INDEX(Kalender!HU$81:HU$110,MAX(1,$D13))&gt;INDEX(Kalender!$B$81:$B$110,MAX(1,$D13))),AND($E13&gt;0,INDEX(Kalender!HU$81:HU$110,MAX(1,$E13))&gt;INDEX(Kalender!$B$81:$B$110,MAX(1,$E13))),AND($F13&gt;0,INDEX(Kalender!HU$81:HU$110,MAX(1,$F13))&gt;INDEX(Kalender!$B$81:$B$110,MAX(1,$F13)))),2,0))</f>
        <v>0</v>
      </c>
      <c r="HV13" s="5" t="n">
        <f aca="false">IF(Kalender!HV13&lt;&gt;1,0,IF(AND($B13&gt;0,INDEX(Kalender!HV$68:HV$77,MAX(1,$B13))&gt;INDEX(Kalender!$B$68:$B$77,MAX(1,$B13))),1,0)+IF(OR(AND($C13&gt;0,INDEX(Kalender!HV$81:HV$110,MAX(1,$C13))&gt;INDEX(Kalender!$B$81:$B$110,MAX(1,$C13))),AND($D13&gt;0,INDEX(Kalender!HV$81:HV$110,MAX(1,$D13))&gt;INDEX(Kalender!$B$81:$B$110,MAX(1,$D13))),AND($E13&gt;0,INDEX(Kalender!HV$81:HV$110,MAX(1,$E13))&gt;INDEX(Kalender!$B$81:$B$110,MAX(1,$E13))),AND($F13&gt;0,INDEX(Kalender!HV$81:HV$110,MAX(1,$F13))&gt;INDEX(Kalender!$B$81:$B$110,MAX(1,$F13)))),2,0))</f>
        <v>0</v>
      </c>
      <c r="HW13" s="5" t="n">
        <f aca="false">IF(Kalender!HW13&lt;&gt;1,0,IF(AND($B13&gt;0,INDEX(Kalender!HW$68:HW$77,MAX(1,$B13))&gt;INDEX(Kalender!$B$68:$B$77,MAX(1,$B13))),1,0)+IF(OR(AND($C13&gt;0,INDEX(Kalender!HW$81:HW$110,MAX(1,$C13))&gt;INDEX(Kalender!$B$81:$B$110,MAX(1,$C13))),AND($D13&gt;0,INDEX(Kalender!HW$81:HW$110,MAX(1,$D13))&gt;INDEX(Kalender!$B$81:$B$110,MAX(1,$D13))),AND($E13&gt;0,INDEX(Kalender!HW$81:HW$110,MAX(1,$E13))&gt;INDEX(Kalender!$B$81:$B$110,MAX(1,$E13))),AND($F13&gt;0,INDEX(Kalender!HW$81:HW$110,MAX(1,$F13))&gt;INDEX(Kalender!$B$81:$B$110,MAX(1,$F13)))),2,0))</f>
        <v>0</v>
      </c>
      <c r="HX13" s="5" t="n">
        <f aca="false">IF(Kalender!HX13&lt;&gt;1,0,IF(AND($B13&gt;0,INDEX(Kalender!HX$68:HX$77,MAX(1,$B13))&gt;INDEX(Kalender!$B$68:$B$77,MAX(1,$B13))),1,0)+IF(OR(AND($C13&gt;0,INDEX(Kalender!HX$81:HX$110,MAX(1,$C13))&gt;INDEX(Kalender!$B$81:$B$110,MAX(1,$C13))),AND($D13&gt;0,INDEX(Kalender!HX$81:HX$110,MAX(1,$D13))&gt;INDEX(Kalender!$B$81:$B$110,MAX(1,$D13))),AND($E13&gt;0,INDEX(Kalender!HX$81:HX$110,MAX(1,$E13))&gt;INDEX(Kalender!$B$81:$B$110,MAX(1,$E13))),AND($F13&gt;0,INDEX(Kalender!HX$81:HX$110,MAX(1,$F13))&gt;INDEX(Kalender!$B$81:$B$110,MAX(1,$F13)))),2,0))</f>
        <v>0</v>
      </c>
      <c r="HY13" s="5" t="n">
        <f aca="false">IF(Kalender!HY13&lt;&gt;1,0,IF(AND($B13&gt;0,INDEX(Kalender!HY$68:HY$77,MAX(1,$B13))&gt;INDEX(Kalender!$B$68:$B$77,MAX(1,$B13))),1,0)+IF(OR(AND($C13&gt;0,INDEX(Kalender!HY$81:HY$110,MAX(1,$C13))&gt;INDEX(Kalender!$B$81:$B$110,MAX(1,$C13))),AND($D13&gt;0,INDEX(Kalender!HY$81:HY$110,MAX(1,$D13))&gt;INDEX(Kalender!$B$81:$B$110,MAX(1,$D13))),AND($E13&gt;0,INDEX(Kalender!HY$81:HY$110,MAX(1,$E13))&gt;INDEX(Kalender!$B$81:$B$110,MAX(1,$E13))),AND($F13&gt;0,INDEX(Kalender!HY$81:HY$110,MAX(1,$F13))&gt;INDEX(Kalender!$B$81:$B$110,MAX(1,$F13)))),2,0))</f>
        <v>0</v>
      </c>
      <c r="HZ13" s="5" t="n">
        <f aca="false">IF(Kalender!HZ13&lt;&gt;1,0,IF(AND($B13&gt;0,INDEX(Kalender!HZ$68:HZ$77,MAX(1,$B13))&gt;INDEX(Kalender!$B$68:$B$77,MAX(1,$B13))),1,0)+IF(OR(AND($C13&gt;0,INDEX(Kalender!HZ$81:HZ$110,MAX(1,$C13))&gt;INDEX(Kalender!$B$81:$B$110,MAX(1,$C13))),AND($D13&gt;0,INDEX(Kalender!HZ$81:HZ$110,MAX(1,$D13))&gt;INDEX(Kalender!$B$81:$B$110,MAX(1,$D13))),AND($E13&gt;0,INDEX(Kalender!HZ$81:HZ$110,MAX(1,$E13))&gt;INDEX(Kalender!$B$81:$B$110,MAX(1,$E13))),AND($F13&gt;0,INDEX(Kalender!HZ$81:HZ$110,MAX(1,$F13))&gt;INDEX(Kalender!$B$81:$B$110,MAX(1,$F13)))),2,0))</f>
        <v>0</v>
      </c>
      <c r="IA13" s="5" t="n">
        <f aca="false">IF(Kalender!IA13&lt;&gt;1,0,IF(AND($B13&gt;0,INDEX(Kalender!IA$68:IA$77,MAX(1,$B13))&gt;INDEX(Kalender!$B$68:$B$77,MAX(1,$B13))),1,0)+IF(OR(AND($C13&gt;0,INDEX(Kalender!IA$81:IA$110,MAX(1,$C13))&gt;INDEX(Kalender!$B$81:$B$110,MAX(1,$C13))),AND($D13&gt;0,INDEX(Kalender!IA$81:IA$110,MAX(1,$D13))&gt;INDEX(Kalender!$B$81:$B$110,MAX(1,$D13))),AND($E13&gt;0,INDEX(Kalender!IA$81:IA$110,MAX(1,$E13))&gt;INDEX(Kalender!$B$81:$B$110,MAX(1,$E13))),AND($F13&gt;0,INDEX(Kalender!IA$81:IA$110,MAX(1,$F13))&gt;INDEX(Kalender!$B$81:$B$110,MAX(1,$F13)))),2,0))</f>
        <v>0</v>
      </c>
      <c r="IB13" s="5" t="n">
        <f aca="false">IF(Kalender!IB13&lt;&gt;1,0,IF(AND($B13&gt;0,INDEX(Kalender!IB$68:IB$77,MAX(1,$B13))&gt;INDEX(Kalender!$B$68:$B$77,MAX(1,$B13))),1,0)+IF(OR(AND($C13&gt;0,INDEX(Kalender!IB$81:IB$110,MAX(1,$C13))&gt;INDEX(Kalender!$B$81:$B$110,MAX(1,$C13))),AND($D13&gt;0,INDEX(Kalender!IB$81:IB$110,MAX(1,$D13))&gt;INDEX(Kalender!$B$81:$B$110,MAX(1,$D13))),AND($E13&gt;0,INDEX(Kalender!IB$81:IB$110,MAX(1,$E13))&gt;INDEX(Kalender!$B$81:$B$110,MAX(1,$E13))),AND($F13&gt;0,INDEX(Kalender!IB$81:IB$110,MAX(1,$F13))&gt;INDEX(Kalender!$B$81:$B$110,MAX(1,$F13)))),2,0))</f>
        <v>0</v>
      </c>
      <c r="IC13" s="5" t="n">
        <f aca="false">IF(Kalender!IC13&lt;&gt;1,0,IF(AND($B13&gt;0,INDEX(Kalender!IC$68:IC$77,MAX(1,$B13))&gt;INDEX(Kalender!$B$68:$B$77,MAX(1,$B13))),1,0)+IF(OR(AND($C13&gt;0,INDEX(Kalender!IC$81:IC$110,MAX(1,$C13))&gt;INDEX(Kalender!$B$81:$B$110,MAX(1,$C13))),AND($D13&gt;0,INDEX(Kalender!IC$81:IC$110,MAX(1,$D13))&gt;INDEX(Kalender!$B$81:$B$110,MAX(1,$D13))),AND($E13&gt;0,INDEX(Kalender!IC$81:IC$110,MAX(1,$E13))&gt;INDEX(Kalender!$B$81:$B$110,MAX(1,$E13))),AND($F13&gt;0,INDEX(Kalender!IC$81:IC$110,MAX(1,$F13))&gt;INDEX(Kalender!$B$81:$B$110,MAX(1,$F13)))),2,0))</f>
        <v>0</v>
      </c>
      <c r="ID13" s="5" t="n">
        <f aca="false">IF(Kalender!ID13&lt;&gt;1,0,IF(AND($B13&gt;0,INDEX(Kalender!ID$68:ID$77,MAX(1,$B13))&gt;INDEX(Kalender!$B$68:$B$77,MAX(1,$B13))),1,0)+IF(OR(AND($C13&gt;0,INDEX(Kalender!ID$81:ID$110,MAX(1,$C13))&gt;INDEX(Kalender!$B$81:$B$110,MAX(1,$C13))),AND($D13&gt;0,INDEX(Kalender!ID$81:ID$110,MAX(1,$D13))&gt;INDEX(Kalender!$B$81:$B$110,MAX(1,$D13))),AND($E13&gt;0,INDEX(Kalender!ID$81:ID$110,MAX(1,$E13))&gt;INDEX(Kalender!$B$81:$B$110,MAX(1,$E13))),AND($F13&gt;0,INDEX(Kalender!ID$81:ID$110,MAX(1,$F13))&gt;INDEX(Kalender!$B$81:$B$110,MAX(1,$F13)))),2,0))</f>
        <v>0</v>
      </c>
      <c r="IE13" s="5" t="n">
        <f aca="false">IF(Kalender!IE13&lt;&gt;1,0,IF(AND($B13&gt;0,INDEX(Kalender!IE$68:IE$77,MAX(1,$B13))&gt;INDEX(Kalender!$B$68:$B$77,MAX(1,$B13))),1,0)+IF(OR(AND($C13&gt;0,INDEX(Kalender!IE$81:IE$110,MAX(1,$C13))&gt;INDEX(Kalender!$B$81:$B$110,MAX(1,$C13))),AND($D13&gt;0,INDEX(Kalender!IE$81:IE$110,MAX(1,$D13))&gt;INDEX(Kalender!$B$81:$B$110,MAX(1,$D13))),AND($E13&gt;0,INDEX(Kalender!IE$81:IE$110,MAX(1,$E13))&gt;INDEX(Kalender!$B$81:$B$110,MAX(1,$E13))),AND($F13&gt;0,INDEX(Kalender!IE$81:IE$110,MAX(1,$F13))&gt;INDEX(Kalender!$B$81:$B$110,MAX(1,$F13)))),2,0))</f>
        <v>0</v>
      </c>
      <c r="IF13" s="5" t="n">
        <f aca="false">IF(Kalender!IF13&lt;&gt;1,0,IF(AND($B13&gt;0,INDEX(Kalender!IF$68:IF$77,MAX(1,$B13))&gt;INDEX(Kalender!$B$68:$B$77,MAX(1,$B13))),1,0)+IF(OR(AND($C13&gt;0,INDEX(Kalender!IF$81:IF$110,MAX(1,$C13))&gt;INDEX(Kalender!$B$81:$B$110,MAX(1,$C13))),AND($D13&gt;0,INDEX(Kalender!IF$81:IF$110,MAX(1,$D13))&gt;INDEX(Kalender!$B$81:$B$110,MAX(1,$D13))),AND($E13&gt;0,INDEX(Kalender!IF$81:IF$110,MAX(1,$E13))&gt;INDEX(Kalender!$B$81:$B$110,MAX(1,$E13))),AND($F13&gt;0,INDEX(Kalender!IF$81:IF$110,MAX(1,$F13))&gt;INDEX(Kalender!$B$81:$B$110,MAX(1,$F13)))),2,0))</f>
        <v>0</v>
      </c>
      <c r="IG13" s="5" t="n">
        <f aca="false">IF(Kalender!IG13&lt;&gt;1,0,IF(AND($B13&gt;0,INDEX(Kalender!IG$68:IG$77,MAX(1,$B13))&gt;INDEX(Kalender!$B$68:$B$77,MAX(1,$B13))),1,0)+IF(OR(AND($C13&gt;0,INDEX(Kalender!IG$81:IG$110,MAX(1,$C13))&gt;INDEX(Kalender!$B$81:$B$110,MAX(1,$C13))),AND($D13&gt;0,INDEX(Kalender!IG$81:IG$110,MAX(1,$D13))&gt;INDEX(Kalender!$B$81:$B$110,MAX(1,$D13))),AND($E13&gt;0,INDEX(Kalender!IG$81:IG$110,MAX(1,$E13))&gt;INDEX(Kalender!$B$81:$B$110,MAX(1,$E13))),AND($F13&gt;0,INDEX(Kalender!IG$81:IG$110,MAX(1,$F13))&gt;INDEX(Kalender!$B$81:$B$110,MAX(1,$F13)))),2,0))</f>
        <v>0</v>
      </c>
      <c r="IH13" s="5" t="n">
        <f aca="false">IF(Kalender!IH13&lt;&gt;1,0,IF(AND($B13&gt;0,INDEX(Kalender!IH$68:IH$77,MAX(1,$B13))&gt;INDEX(Kalender!$B$68:$B$77,MAX(1,$B13))),1,0)+IF(OR(AND($C13&gt;0,INDEX(Kalender!IH$81:IH$110,MAX(1,$C13))&gt;INDEX(Kalender!$B$81:$B$110,MAX(1,$C13))),AND($D13&gt;0,INDEX(Kalender!IH$81:IH$110,MAX(1,$D13))&gt;INDEX(Kalender!$B$81:$B$110,MAX(1,$D13))),AND($E13&gt;0,INDEX(Kalender!IH$81:IH$110,MAX(1,$E13))&gt;INDEX(Kalender!$B$81:$B$110,MAX(1,$E13))),AND($F13&gt;0,INDEX(Kalender!IH$81:IH$110,MAX(1,$F13))&gt;INDEX(Kalender!$B$81:$B$110,MAX(1,$F13)))),2,0))</f>
        <v>0</v>
      </c>
      <c r="II13" s="5" t="n">
        <f aca="false">IF(Kalender!II13&lt;&gt;1,0,IF(AND($B13&gt;0,INDEX(Kalender!II$68:II$77,MAX(1,$B13))&gt;INDEX(Kalender!$B$68:$B$77,MAX(1,$B13))),1,0)+IF(OR(AND($C13&gt;0,INDEX(Kalender!II$81:II$110,MAX(1,$C13))&gt;INDEX(Kalender!$B$81:$B$110,MAX(1,$C13))),AND($D13&gt;0,INDEX(Kalender!II$81:II$110,MAX(1,$D13))&gt;INDEX(Kalender!$B$81:$B$110,MAX(1,$D13))),AND($E13&gt;0,INDEX(Kalender!II$81:II$110,MAX(1,$E13))&gt;INDEX(Kalender!$B$81:$B$110,MAX(1,$E13))),AND($F13&gt;0,INDEX(Kalender!II$81:II$110,MAX(1,$F13))&gt;INDEX(Kalender!$B$81:$B$110,MAX(1,$F13)))),2,0))</f>
        <v>0</v>
      </c>
      <c r="IJ13" s="5" t="n">
        <f aca="false">IF(Kalender!IJ13&lt;&gt;1,0,IF(AND($B13&gt;0,INDEX(Kalender!IJ$68:IJ$77,MAX(1,$B13))&gt;INDEX(Kalender!$B$68:$B$77,MAX(1,$B13))),1,0)+IF(OR(AND($C13&gt;0,INDEX(Kalender!IJ$81:IJ$110,MAX(1,$C13))&gt;INDEX(Kalender!$B$81:$B$110,MAX(1,$C13))),AND($D13&gt;0,INDEX(Kalender!IJ$81:IJ$110,MAX(1,$D13))&gt;INDEX(Kalender!$B$81:$B$110,MAX(1,$D13))),AND($E13&gt;0,INDEX(Kalender!IJ$81:IJ$110,MAX(1,$E13))&gt;INDEX(Kalender!$B$81:$B$110,MAX(1,$E13))),AND($F13&gt;0,INDEX(Kalender!IJ$81:IJ$110,MAX(1,$F13))&gt;INDEX(Kalender!$B$81:$B$110,MAX(1,$F13)))),2,0))</f>
        <v>0</v>
      </c>
      <c r="IK13" s="5" t="n">
        <f aca="false">IF(Kalender!IK13&lt;&gt;1,0,IF(AND($B13&gt;0,INDEX(Kalender!IK$68:IK$77,MAX(1,$B13))&gt;INDEX(Kalender!$B$68:$B$77,MAX(1,$B13))),1,0)+IF(OR(AND($C13&gt;0,INDEX(Kalender!IK$81:IK$110,MAX(1,$C13))&gt;INDEX(Kalender!$B$81:$B$110,MAX(1,$C13))),AND($D13&gt;0,INDEX(Kalender!IK$81:IK$110,MAX(1,$D13))&gt;INDEX(Kalender!$B$81:$B$110,MAX(1,$D13))),AND($E13&gt;0,INDEX(Kalender!IK$81:IK$110,MAX(1,$E13))&gt;INDEX(Kalender!$B$81:$B$110,MAX(1,$E13))),AND($F13&gt;0,INDEX(Kalender!IK$81:IK$110,MAX(1,$F13))&gt;INDEX(Kalender!$B$81:$B$110,MAX(1,$F13)))),2,0))</f>
        <v>0</v>
      </c>
      <c r="IL13" s="5" t="n">
        <f aca="false">IF(Kalender!IL13&lt;&gt;1,0,IF(AND($B13&gt;0,INDEX(Kalender!IL$68:IL$77,MAX(1,$B13))&gt;INDEX(Kalender!$B$68:$B$77,MAX(1,$B13))),1,0)+IF(OR(AND($C13&gt;0,INDEX(Kalender!IL$81:IL$110,MAX(1,$C13))&gt;INDEX(Kalender!$B$81:$B$110,MAX(1,$C13))),AND($D13&gt;0,INDEX(Kalender!IL$81:IL$110,MAX(1,$D13))&gt;INDEX(Kalender!$B$81:$B$110,MAX(1,$D13))),AND($E13&gt;0,INDEX(Kalender!IL$81:IL$110,MAX(1,$E13))&gt;INDEX(Kalender!$B$81:$B$110,MAX(1,$E13))),AND($F13&gt;0,INDEX(Kalender!IL$81:IL$110,MAX(1,$F13))&gt;INDEX(Kalender!$B$81:$B$110,MAX(1,$F13)))),2,0))</f>
        <v>0</v>
      </c>
      <c r="IM13" s="5" t="n">
        <f aca="false">IF(Kalender!IM13&lt;&gt;1,0,IF(AND($B13&gt;0,INDEX(Kalender!IM$68:IM$77,MAX(1,$B13))&gt;INDEX(Kalender!$B$68:$B$77,MAX(1,$B13))),1,0)+IF(OR(AND($C13&gt;0,INDEX(Kalender!IM$81:IM$110,MAX(1,$C13))&gt;INDEX(Kalender!$B$81:$B$110,MAX(1,$C13))),AND($D13&gt;0,INDEX(Kalender!IM$81:IM$110,MAX(1,$D13))&gt;INDEX(Kalender!$B$81:$B$110,MAX(1,$D13))),AND($E13&gt;0,INDEX(Kalender!IM$81:IM$110,MAX(1,$E13))&gt;INDEX(Kalender!$B$81:$B$110,MAX(1,$E13))),AND($F13&gt;0,INDEX(Kalender!IM$81:IM$110,MAX(1,$F13))&gt;INDEX(Kalender!$B$81:$B$110,MAX(1,$F13)))),2,0))</f>
        <v>0</v>
      </c>
      <c r="IN13" s="5" t="n">
        <f aca="false">IF(Kalender!IN13&lt;&gt;1,0,IF(AND($B13&gt;0,INDEX(Kalender!IN$68:IN$77,MAX(1,$B13))&gt;INDEX(Kalender!$B$68:$B$77,MAX(1,$B13))),1,0)+IF(OR(AND($C13&gt;0,INDEX(Kalender!IN$81:IN$110,MAX(1,$C13))&gt;INDEX(Kalender!$B$81:$B$110,MAX(1,$C13))),AND($D13&gt;0,INDEX(Kalender!IN$81:IN$110,MAX(1,$D13))&gt;INDEX(Kalender!$B$81:$B$110,MAX(1,$D13))),AND($E13&gt;0,INDEX(Kalender!IN$81:IN$110,MAX(1,$E13))&gt;INDEX(Kalender!$B$81:$B$110,MAX(1,$E13))),AND($F13&gt;0,INDEX(Kalender!IN$81:IN$110,MAX(1,$F13))&gt;INDEX(Kalender!$B$81:$B$110,MAX(1,$F13)))),2,0))</f>
        <v>0</v>
      </c>
      <c r="IO13" s="5" t="n">
        <f aca="false">IF(Kalender!IO13&lt;&gt;1,0,IF(AND($B13&gt;0,INDEX(Kalender!IO$68:IO$77,MAX(1,$B13))&gt;INDEX(Kalender!$B$68:$B$77,MAX(1,$B13))),1,0)+IF(OR(AND($C13&gt;0,INDEX(Kalender!IO$81:IO$110,MAX(1,$C13))&gt;INDEX(Kalender!$B$81:$B$110,MAX(1,$C13))),AND($D13&gt;0,INDEX(Kalender!IO$81:IO$110,MAX(1,$D13))&gt;INDEX(Kalender!$B$81:$B$110,MAX(1,$D13))),AND($E13&gt;0,INDEX(Kalender!IO$81:IO$110,MAX(1,$E13))&gt;INDEX(Kalender!$B$81:$B$110,MAX(1,$E13))),AND($F13&gt;0,INDEX(Kalender!IO$81:IO$110,MAX(1,$F13))&gt;INDEX(Kalender!$B$81:$B$110,MAX(1,$F13)))),2,0))</f>
        <v>0</v>
      </c>
      <c r="IP13" s="5" t="n">
        <f aca="false">IF(Kalender!IP13&lt;&gt;1,0,IF(AND($B13&gt;0,INDEX(Kalender!IP$68:IP$77,MAX(1,$B13))&gt;INDEX(Kalender!$B$68:$B$77,MAX(1,$B13))),1,0)+IF(OR(AND($C13&gt;0,INDEX(Kalender!IP$81:IP$110,MAX(1,$C13))&gt;INDEX(Kalender!$B$81:$B$110,MAX(1,$C13))),AND($D13&gt;0,INDEX(Kalender!IP$81:IP$110,MAX(1,$D13))&gt;INDEX(Kalender!$B$81:$B$110,MAX(1,$D13))),AND($E13&gt;0,INDEX(Kalender!IP$81:IP$110,MAX(1,$E13))&gt;INDEX(Kalender!$B$81:$B$110,MAX(1,$E13))),AND($F13&gt;0,INDEX(Kalender!IP$81:IP$110,MAX(1,$F13))&gt;INDEX(Kalender!$B$81:$B$110,MAX(1,$F13)))),2,0))</f>
        <v>0</v>
      </c>
      <c r="IQ13" s="5" t="n">
        <f aca="false">IF(Kalender!IQ13&lt;&gt;1,0,IF(AND($B13&gt;0,INDEX(Kalender!IQ$68:IQ$77,MAX(1,$B13))&gt;INDEX(Kalender!$B$68:$B$77,MAX(1,$B13))),1,0)+IF(OR(AND($C13&gt;0,INDEX(Kalender!IQ$81:IQ$110,MAX(1,$C13))&gt;INDEX(Kalender!$B$81:$B$110,MAX(1,$C13))),AND($D13&gt;0,INDEX(Kalender!IQ$81:IQ$110,MAX(1,$D13))&gt;INDEX(Kalender!$B$81:$B$110,MAX(1,$D13))),AND($E13&gt;0,INDEX(Kalender!IQ$81:IQ$110,MAX(1,$E13))&gt;INDEX(Kalender!$B$81:$B$110,MAX(1,$E13))),AND($F13&gt;0,INDEX(Kalender!IQ$81:IQ$110,MAX(1,$F13))&gt;INDEX(Kalender!$B$81:$B$110,MAX(1,$F13)))),2,0))</f>
        <v>0</v>
      </c>
      <c r="IR13" s="5" t="n">
        <f aca="false">IF(Kalender!IR13&lt;&gt;1,0,IF(AND($B13&gt;0,INDEX(Kalender!IR$68:IR$77,MAX(1,$B13))&gt;INDEX(Kalender!$B$68:$B$77,MAX(1,$B13))),1,0)+IF(OR(AND($C13&gt;0,INDEX(Kalender!IR$81:IR$110,MAX(1,$C13))&gt;INDEX(Kalender!$B$81:$B$110,MAX(1,$C13))),AND($D13&gt;0,INDEX(Kalender!IR$81:IR$110,MAX(1,$D13))&gt;INDEX(Kalender!$B$81:$B$110,MAX(1,$D13))),AND($E13&gt;0,INDEX(Kalender!IR$81:IR$110,MAX(1,$E13))&gt;INDEX(Kalender!$B$81:$B$110,MAX(1,$E13))),AND($F13&gt;0,INDEX(Kalender!IR$81:IR$110,MAX(1,$F13))&gt;INDEX(Kalender!$B$81:$B$110,MAX(1,$F13)))),2,0))</f>
        <v>0</v>
      </c>
      <c r="IS13" s="5" t="n">
        <f aca="false">IF(Kalender!IS13&lt;&gt;1,0,IF(AND($B13&gt;0,INDEX(Kalender!IS$68:IS$77,MAX(1,$B13))&gt;INDEX(Kalender!$B$68:$B$77,MAX(1,$B13))),1,0)+IF(OR(AND($C13&gt;0,INDEX(Kalender!IS$81:IS$110,MAX(1,$C13))&gt;INDEX(Kalender!$B$81:$B$110,MAX(1,$C13))),AND($D13&gt;0,INDEX(Kalender!IS$81:IS$110,MAX(1,$D13))&gt;INDEX(Kalender!$B$81:$B$110,MAX(1,$D13))),AND($E13&gt;0,INDEX(Kalender!IS$81:IS$110,MAX(1,$E13))&gt;INDEX(Kalender!$B$81:$B$110,MAX(1,$E13))),AND($F13&gt;0,INDEX(Kalender!IS$81:IS$110,MAX(1,$F13))&gt;INDEX(Kalender!$B$81:$B$110,MAX(1,$F13)))),2,0))</f>
        <v>0</v>
      </c>
      <c r="IT13" s="5" t="n">
        <f aca="false">IF(Kalender!IT13&lt;&gt;1,0,IF(AND($B13&gt;0,INDEX(Kalender!IT$68:IT$77,MAX(1,$B13))&gt;INDEX(Kalender!$B$68:$B$77,MAX(1,$B13))),1,0)+IF(OR(AND($C13&gt;0,INDEX(Kalender!IT$81:IT$110,MAX(1,$C13))&gt;INDEX(Kalender!$B$81:$B$110,MAX(1,$C13))),AND($D13&gt;0,INDEX(Kalender!IT$81:IT$110,MAX(1,$D13))&gt;INDEX(Kalender!$B$81:$B$110,MAX(1,$D13))),AND($E13&gt;0,INDEX(Kalender!IT$81:IT$110,MAX(1,$E13))&gt;INDEX(Kalender!$B$81:$B$110,MAX(1,$E13))),AND($F13&gt;0,INDEX(Kalender!IT$81:IT$110,MAX(1,$F13))&gt;INDEX(Kalender!$B$81:$B$110,MAX(1,$F13)))),2,0))</f>
        <v>0</v>
      </c>
      <c r="IU13" s="5" t="n">
        <f aca="false">IF(Kalender!IU13&lt;&gt;1,0,IF(AND($B13&gt;0,INDEX(Kalender!IU$68:IU$77,MAX(1,$B13))&gt;INDEX(Kalender!$B$68:$B$77,MAX(1,$B13))),1,0)+IF(OR(AND($C13&gt;0,INDEX(Kalender!IU$81:IU$110,MAX(1,$C13))&gt;INDEX(Kalender!$B$81:$B$110,MAX(1,$C13))),AND($D13&gt;0,INDEX(Kalender!IU$81:IU$110,MAX(1,$D13))&gt;INDEX(Kalender!$B$81:$B$110,MAX(1,$D13))),AND($E13&gt;0,INDEX(Kalender!IU$81:IU$110,MAX(1,$E13))&gt;INDEX(Kalender!$B$81:$B$110,MAX(1,$E13))),AND($F13&gt;0,INDEX(Kalender!IU$81:IU$110,MAX(1,$F13))&gt;INDEX(Kalender!$B$81:$B$110,MAX(1,$F13)))),2,0))</f>
        <v>0</v>
      </c>
      <c r="IV13" s="5" t="n">
        <f aca="false">IF(Kalender!IV13&lt;&gt;1,0,IF(AND($B13&gt;0,INDEX(Kalender!IV$68:IV$77,MAX(1,$B13))&gt;INDEX(Kalender!$B$68:$B$77,MAX(1,$B13))),1,0)+IF(OR(AND($C13&gt;0,INDEX(Kalender!IV$81:IV$110,MAX(1,$C13))&gt;INDEX(Kalender!$B$81:$B$110,MAX(1,$C13))),AND($D13&gt;0,INDEX(Kalender!IV$81:IV$110,MAX(1,$D13))&gt;INDEX(Kalender!$B$81:$B$110,MAX(1,$D13))),AND($E13&gt;0,INDEX(Kalender!IV$81:IV$110,MAX(1,$E13))&gt;INDEX(Kalender!$B$81:$B$110,MAX(1,$E13))),AND($F13&gt;0,INDEX(Kalender!IV$81:IV$110,MAX(1,$F13))&gt;INDEX(Kalender!$B$81:$B$110,MAX(1,$F13)))),2,0))</f>
        <v>0</v>
      </c>
      <c r="IW13" s="5" t="n">
        <f aca="false">IF(Kalender!IW13&lt;&gt;1,0,IF(AND($B13&gt;0,INDEX(Kalender!IW$68:IW$77,MAX(1,$B13))&gt;INDEX(Kalender!$B$68:$B$77,MAX(1,$B13))),1,0)+IF(OR(AND($C13&gt;0,INDEX(Kalender!IW$81:IW$110,MAX(1,$C13))&gt;INDEX(Kalender!$B$81:$B$110,MAX(1,$C13))),AND($D13&gt;0,INDEX(Kalender!IW$81:IW$110,MAX(1,$D13))&gt;INDEX(Kalender!$B$81:$B$110,MAX(1,$D13))),AND($E13&gt;0,INDEX(Kalender!IW$81:IW$110,MAX(1,$E13))&gt;INDEX(Kalender!$B$81:$B$110,MAX(1,$E13))),AND($F13&gt;0,INDEX(Kalender!IW$81:IW$110,MAX(1,$F13))&gt;INDEX(Kalender!$B$81:$B$110,MAX(1,$F13)))),2,0))</f>
        <v>0</v>
      </c>
      <c r="IX13" s="5" t="n">
        <f aca="false">IF(Kalender!IX13&lt;&gt;1,0,IF(AND($B13&gt;0,INDEX(Kalender!IX$68:IX$77,MAX(1,$B13))&gt;INDEX(Kalender!$B$68:$B$77,MAX(1,$B13))),1,0)+IF(OR(AND($C13&gt;0,INDEX(Kalender!IX$81:IX$110,MAX(1,$C13))&gt;INDEX(Kalender!$B$81:$B$110,MAX(1,$C13))),AND($D13&gt;0,INDEX(Kalender!IX$81:IX$110,MAX(1,$D13))&gt;INDEX(Kalender!$B$81:$B$110,MAX(1,$D13))),AND($E13&gt;0,INDEX(Kalender!IX$81:IX$110,MAX(1,$E13))&gt;INDEX(Kalender!$B$81:$B$110,MAX(1,$E13))),AND($F13&gt;0,INDEX(Kalender!IX$81:IX$110,MAX(1,$F13))&gt;INDEX(Kalender!$B$81:$B$110,MAX(1,$F13)))),2,0))</f>
        <v>0</v>
      </c>
      <c r="IY13" s="5" t="n">
        <f aca="false">IF(Kalender!IY13&lt;&gt;1,0,IF(AND($B13&gt;0,INDEX(Kalender!IY$68:IY$77,MAX(1,$B13))&gt;INDEX(Kalender!$B$68:$B$77,MAX(1,$B13))),1,0)+IF(OR(AND($C13&gt;0,INDEX(Kalender!IY$81:IY$110,MAX(1,$C13))&gt;INDEX(Kalender!$B$81:$B$110,MAX(1,$C13))),AND($D13&gt;0,INDEX(Kalender!IY$81:IY$110,MAX(1,$D13))&gt;INDEX(Kalender!$B$81:$B$110,MAX(1,$D13))),AND($E13&gt;0,INDEX(Kalender!IY$81:IY$110,MAX(1,$E13))&gt;INDEX(Kalender!$B$81:$B$110,MAX(1,$E13))),AND($F13&gt;0,INDEX(Kalender!IY$81:IY$110,MAX(1,$F13))&gt;INDEX(Kalender!$B$81:$B$110,MAX(1,$F13)))),2,0))</f>
        <v>0</v>
      </c>
      <c r="IZ13" s="5" t="n">
        <f aca="false">IF(Kalender!IZ13&lt;&gt;1,0,IF(AND($B13&gt;0,INDEX(Kalender!IZ$68:IZ$77,MAX(1,$B13))&gt;INDEX(Kalender!$B$68:$B$77,MAX(1,$B13))),1,0)+IF(OR(AND($C13&gt;0,INDEX(Kalender!IZ$81:IZ$110,MAX(1,$C13))&gt;INDEX(Kalender!$B$81:$B$110,MAX(1,$C13))),AND($D13&gt;0,INDEX(Kalender!IZ$81:IZ$110,MAX(1,$D13))&gt;INDEX(Kalender!$B$81:$B$110,MAX(1,$D13))),AND($E13&gt;0,INDEX(Kalender!IZ$81:IZ$110,MAX(1,$E13))&gt;INDEX(Kalender!$B$81:$B$110,MAX(1,$E13))),AND($F13&gt;0,INDEX(Kalender!IZ$81:IZ$110,MAX(1,$F13))&gt;INDEX(Kalender!$B$81:$B$110,MAX(1,$F13)))),2,0))</f>
        <v>0</v>
      </c>
      <c r="JA13" s="5" t="n">
        <f aca="false">IF(Kalender!JA13&lt;&gt;1,0,IF(AND($B13&gt;0,INDEX(Kalender!JA$68:JA$77,MAX(1,$B13))&gt;INDEX(Kalender!$B$68:$B$77,MAX(1,$B13))),1,0)+IF(OR(AND($C13&gt;0,INDEX(Kalender!JA$81:JA$110,MAX(1,$C13))&gt;INDEX(Kalender!$B$81:$B$110,MAX(1,$C13))),AND($D13&gt;0,INDEX(Kalender!JA$81:JA$110,MAX(1,$D13))&gt;INDEX(Kalender!$B$81:$B$110,MAX(1,$D13))),AND($E13&gt;0,INDEX(Kalender!JA$81:JA$110,MAX(1,$E13))&gt;INDEX(Kalender!$B$81:$B$110,MAX(1,$E13))),AND($F13&gt;0,INDEX(Kalender!JA$81:JA$110,MAX(1,$F13))&gt;INDEX(Kalender!$B$81:$B$110,MAX(1,$F13)))),2,0))</f>
        <v>0</v>
      </c>
      <c r="JB13" s="5" t="n">
        <f aca="false">IF(Kalender!JB13&lt;&gt;1,0,IF(AND($B13&gt;0,INDEX(Kalender!JB$68:JB$77,MAX(1,$B13))&gt;INDEX(Kalender!$B$68:$B$77,MAX(1,$B13))),1,0)+IF(OR(AND($C13&gt;0,INDEX(Kalender!JB$81:JB$110,MAX(1,$C13))&gt;INDEX(Kalender!$B$81:$B$110,MAX(1,$C13))),AND($D13&gt;0,INDEX(Kalender!JB$81:JB$110,MAX(1,$D13))&gt;INDEX(Kalender!$B$81:$B$110,MAX(1,$D13))),AND($E13&gt;0,INDEX(Kalender!JB$81:JB$110,MAX(1,$E13))&gt;INDEX(Kalender!$B$81:$B$110,MAX(1,$E13))),AND($F13&gt;0,INDEX(Kalender!JB$81:JB$110,MAX(1,$F13))&gt;INDEX(Kalender!$B$81:$B$110,MAX(1,$F13)))),2,0))</f>
        <v>0</v>
      </c>
      <c r="JC13" s="5" t="n">
        <f aca="false">IF(Kalender!JC13&lt;&gt;1,0,IF(AND($B13&gt;0,INDEX(Kalender!JC$68:JC$77,MAX(1,$B13))&gt;INDEX(Kalender!$B$68:$B$77,MAX(1,$B13))),1,0)+IF(OR(AND($C13&gt;0,INDEX(Kalender!JC$81:JC$110,MAX(1,$C13))&gt;INDEX(Kalender!$B$81:$B$110,MAX(1,$C13))),AND($D13&gt;0,INDEX(Kalender!JC$81:JC$110,MAX(1,$D13))&gt;INDEX(Kalender!$B$81:$B$110,MAX(1,$D13))),AND($E13&gt;0,INDEX(Kalender!JC$81:JC$110,MAX(1,$E13))&gt;INDEX(Kalender!$B$81:$B$110,MAX(1,$E13))),AND($F13&gt;0,INDEX(Kalender!JC$81:JC$110,MAX(1,$F13))&gt;INDEX(Kalender!$B$81:$B$110,MAX(1,$F13)))),2,0))</f>
        <v>0</v>
      </c>
      <c r="JD13" s="5" t="n">
        <f aca="false">IF(Kalender!JD13&lt;&gt;1,0,IF(AND($B13&gt;0,INDEX(Kalender!JD$68:JD$77,MAX(1,$B13))&gt;INDEX(Kalender!$B$68:$B$77,MAX(1,$B13))),1,0)+IF(OR(AND($C13&gt;0,INDEX(Kalender!JD$81:JD$110,MAX(1,$C13))&gt;INDEX(Kalender!$B$81:$B$110,MAX(1,$C13))),AND($D13&gt;0,INDEX(Kalender!JD$81:JD$110,MAX(1,$D13))&gt;INDEX(Kalender!$B$81:$B$110,MAX(1,$D13))),AND($E13&gt;0,INDEX(Kalender!JD$81:JD$110,MAX(1,$E13))&gt;INDEX(Kalender!$B$81:$B$110,MAX(1,$E13))),AND($F13&gt;0,INDEX(Kalender!JD$81:JD$110,MAX(1,$F13))&gt;INDEX(Kalender!$B$81:$B$110,MAX(1,$F13)))),2,0))</f>
        <v>0</v>
      </c>
      <c r="JE13" s="5" t="n">
        <f aca="false">IF(Kalender!JE13&lt;&gt;1,0,IF(AND($B13&gt;0,INDEX(Kalender!JE$68:JE$77,MAX(1,$B13))&gt;INDEX(Kalender!$B$68:$B$77,MAX(1,$B13))),1,0)+IF(OR(AND($C13&gt;0,INDEX(Kalender!JE$81:JE$110,MAX(1,$C13))&gt;INDEX(Kalender!$B$81:$B$110,MAX(1,$C13))),AND($D13&gt;0,INDEX(Kalender!JE$81:JE$110,MAX(1,$D13))&gt;INDEX(Kalender!$B$81:$B$110,MAX(1,$D13))),AND($E13&gt;0,INDEX(Kalender!JE$81:JE$110,MAX(1,$E13))&gt;INDEX(Kalender!$B$81:$B$110,MAX(1,$E13))),AND($F13&gt;0,INDEX(Kalender!JE$81:JE$110,MAX(1,$F13))&gt;INDEX(Kalender!$B$81:$B$110,MAX(1,$F13)))),2,0))</f>
        <v>0</v>
      </c>
      <c r="JF13" s="5" t="n">
        <f aca="false">IF(Kalender!JF13&lt;&gt;1,0,IF(AND($B13&gt;0,INDEX(Kalender!JF$68:JF$77,MAX(1,$B13))&gt;INDEX(Kalender!$B$68:$B$77,MAX(1,$B13))),1,0)+IF(OR(AND($C13&gt;0,INDEX(Kalender!JF$81:JF$110,MAX(1,$C13))&gt;INDEX(Kalender!$B$81:$B$110,MAX(1,$C13))),AND($D13&gt;0,INDEX(Kalender!JF$81:JF$110,MAX(1,$D13))&gt;INDEX(Kalender!$B$81:$B$110,MAX(1,$D13))),AND($E13&gt;0,INDEX(Kalender!JF$81:JF$110,MAX(1,$E13))&gt;INDEX(Kalender!$B$81:$B$110,MAX(1,$E13))),AND($F13&gt;0,INDEX(Kalender!JF$81:JF$110,MAX(1,$F13))&gt;INDEX(Kalender!$B$81:$B$110,MAX(1,$F13)))),2,0))</f>
        <v>0</v>
      </c>
      <c r="JG13" s="5" t="n">
        <f aca="false">IF(Kalender!JG13&lt;&gt;1,0,IF(AND($B13&gt;0,INDEX(Kalender!JG$68:JG$77,MAX(1,$B13))&gt;INDEX(Kalender!$B$68:$B$77,MAX(1,$B13))),1,0)+IF(OR(AND($C13&gt;0,INDEX(Kalender!JG$81:JG$110,MAX(1,$C13))&gt;INDEX(Kalender!$B$81:$B$110,MAX(1,$C13))),AND($D13&gt;0,INDEX(Kalender!JG$81:JG$110,MAX(1,$D13))&gt;INDEX(Kalender!$B$81:$B$110,MAX(1,$D13))),AND($E13&gt;0,INDEX(Kalender!JG$81:JG$110,MAX(1,$E13))&gt;INDEX(Kalender!$B$81:$B$110,MAX(1,$E13))),AND($F13&gt;0,INDEX(Kalender!JG$81:JG$110,MAX(1,$F13))&gt;INDEX(Kalender!$B$81:$B$110,MAX(1,$F13)))),2,0))</f>
        <v>0</v>
      </c>
      <c r="JH13" s="5" t="n">
        <f aca="false">IF(Kalender!JH13&lt;&gt;1,0,IF(AND($B13&gt;0,INDEX(Kalender!JH$68:JH$77,MAX(1,$B13))&gt;INDEX(Kalender!$B$68:$B$77,MAX(1,$B13))),1,0)+IF(OR(AND($C13&gt;0,INDEX(Kalender!JH$81:JH$110,MAX(1,$C13))&gt;INDEX(Kalender!$B$81:$B$110,MAX(1,$C13))),AND($D13&gt;0,INDEX(Kalender!JH$81:JH$110,MAX(1,$D13))&gt;INDEX(Kalender!$B$81:$B$110,MAX(1,$D13))),AND($E13&gt;0,INDEX(Kalender!JH$81:JH$110,MAX(1,$E13))&gt;INDEX(Kalender!$B$81:$B$110,MAX(1,$E13))),AND($F13&gt;0,INDEX(Kalender!JH$81:JH$110,MAX(1,$F13))&gt;INDEX(Kalender!$B$81:$B$110,MAX(1,$F13)))),2,0))</f>
        <v>0</v>
      </c>
      <c r="JI13" s="5" t="n">
        <f aca="false">IF(Kalender!JI13&lt;&gt;1,0,IF(AND($B13&gt;0,INDEX(Kalender!JI$68:JI$77,MAX(1,$B13))&gt;INDEX(Kalender!$B$68:$B$77,MAX(1,$B13))),1,0)+IF(OR(AND($C13&gt;0,INDEX(Kalender!JI$81:JI$110,MAX(1,$C13))&gt;INDEX(Kalender!$B$81:$B$110,MAX(1,$C13))),AND($D13&gt;0,INDEX(Kalender!JI$81:JI$110,MAX(1,$D13))&gt;INDEX(Kalender!$B$81:$B$110,MAX(1,$D13))),AND($E13&gt;0,INDEX(Kalender!JI$81:JI$110,MAX(1,$E13))&gt;INDEX(Kalender!$B$81:$B$110,MAX(1,$E13))),AND($F13&gt;0,INDEX(Kalender!JI$81:JI$110,MAX(1,$F13))&gt;INDEX(Kalender!$B$81:$B$110,MAX(1,$F13)))),2,0))</f>
        <v>0</v>
      </c>
      <c r="JJ13" s="5" t="n">
        <f aca="false">IF(Kalender!JJ13&lt;&gt;1,0,IF(AND($B13&gt;0,INDEX(Kalender!JJ$68:JJ$77,MAX(1,$B13))&gt;INDEX(Kalender!$B$68:$B$77,MAX(1,$B13))),1,0)+IF(OR(AND($C13&gt;0,INDEX(Kalender!JJ$81:JJ$110,MAX(1,$C13))&gt;INDEX(Kalender!$B$81:$B$110,MAX(1,$C13))),AND($D13&gt;0,INDEX(Kalender!JJ$81:JJ$110,MAX(1,$D13))&gt;INDEX(Kalender!$B$81:$B$110,MAX(1,$D13))),AND($E13&gt;0,INDEX(Kalender!JJ$81:JJ$110,MAX(1,$E13))&gt;INDEX(Kalender!$B$81:$B$110,MAX(1,$E13))),AND($F13&gt;0,INDEX(Kalender!JJ$81:JJ$110,MAX(1,$F13))&gt;INDEX(Kalender!$B$81:$B$110,MAX(1,$F13)))),2,0))</f>
        <v>0</v>
      </c>
      <c r="JK13" s="5" t="n">
        <f aca="false">IF(Kalender!JK13&lt;&gt;1,0,IF(AND($B13&gt;0,INDEX(Kalender!JK$68:JK$77,MAX(1,$B13))&gt;INDEX(Kalender!$B$68:$B$77,MAX(1,$B13))),1,0)+IF(OR(AND($C13&gt;0,INDEX(Kalender!JK$81:JK$110,MAX(1,$C13))&gt;INDEX(Kalender!$B$81:$B$110,MAX(1,$C13))),AND($D13&gt;0,INDEX(Kalender!JK$81:JK$110,MAX(1,$D13))&gt;INDEX(Kalender!$B$81:$B$110,MAX(1,$D13))),AND($E13&gt;0,INDEX(Kalender!JK$81:JK$110,MAX(1,$E13))&gt;INDEX(Kalender!$B$81:$B$110,MAX(1,$E13))),AND($F13&gt;0,INDEX(Kalender!JK$81:JK$110,MAX(1,$F13))&gt;INDEX(Kalender!$B$81:$B$110,MAX(1,$F13)))),2,0))</f>
        <v>0</v>
      </c>
      <c r="JL13" s="5" t="n">
        <f aca="false">IF(Kalender!JL13&lt;&gt;1,0,IF(AND($B13&gt;0,INDEX(Kalender!JL$68:JL$77,MAX(1,$B13))&gt;INDEX(Kalender!$B$68:$B$77,MAX(1,$B13))),1,0)+IF(OR(AND($C13&gt;0,INDEX(Kalender!JL$81:JL$110,MAX(1,$C13))&gt;INDEX(Kalender!$B$81:$B$110,MAX(1,$C13))),AND($D13&gt;0,INDEX(Kalender!JL$81:JL$110,MAX(1,$D13))&gt;INDEX(Kalender!$B$81:$B$110,MAX(1,$D13))),AND($E13&gt;0,INDEX(Kalender!JL$81:JL$110,MAX(1,$E13))&gt;INDEX(Kalender!$B$81:$B$110,MAX(1,$E13))),AND($F13&gt;0,INDEX(Kalender!JL$81:JL$110,MAX(1,$F13))&gt;INDEX(Kalender!$B$81:$B$110,MAX(1,$F13)))),2,0))</f>
        <v>0</v>
      </c>
      <c r="JM13" s="5" t="n">
        <f aca="false">IF(Kalender!JM13&lt;&gt;1,0,IF(AND($B13&gt;0,INDEX(Kalender!JM$68:JM$77,MAX(1,$B13))&gt;INDEX(Kalender!$B$68:$B$77,MAX(1,$B13))),1,0)+IF(OR(AND($C13&gt;0,INDEX(Kalender!JM$81:JM$110,MAX(1,$C13))&gt;INDEX(Kalender!$B$81:$B$110,MAX(1,$C13))),AND($D13&gt;0,INDEX(Kalender!JM$81:JM$110,MAX(1,$D13))&gt;INDEX(Kalender!$B$81:$B$110,MAX(1,$D13))),AND($E13&gt;0,INDEX(Kalender!JM$81:JM$110,MAX(1,$E13))&gt;INDEX(Kalender!$B$81:$B$110,MAX(1,$E13))),AND($F13&gt;0,INDEX(Kalender!JM$81:JM$110,MAX(1,$F13))&gt;INDEX(Kalender!$B$81:$B$110,MAX(1,$F13)))),2,0))</f>
        <v>0</v>
      </c>
      <c r="JN13" s="5" t="n">
        <f aca="false">IF(Kalender!JN13&lt;&gt;1,0,IF(AND($B13&gt;0,INDEX(Kalender!JN$68:JN$77,MAX(1,$B13))&gt;INDEX(Kalender!$B$68:$B$77,MAX(1,$B13))),1,0)+IF(OR(AND($C13&gt;0,INDEX(Kalender!JN$81:JN$110,MAX(1,$C13))&gt;INDEX(Kalender!$B$81:$B$110,MAX(1,$C13))),AND($D13&gt;0,INDEX(Kalender!JN$81:JN$110,MAX(1,$D13))&gt;INDEX(Kalender!$B$81:$B$110,MAX(1,$D13))),AND($E13&gt;0,INDEX(Kalender!JN$81:JN$110,MAX(1,$E13))&gt;INDEX(Kalender!$B$81:$B$110,MAX(1,$E13))),AND($F13&gt;0,INDEX(Kalender!JN$81:JN$110,MAX(1,$F13))&gt;INDEX(Kalender!$B$81:$B$110,MAX(1,$F13)))),2,0))</f>
        <v>0</v>
      </c>
      <c r="JO13" s="5" t="n">
        <f aca="false">IF(Kalender!JO13&lt;&gt;1,0,IF(AND($B13&gt;0,INDEX(Kalender!JO$68:JO$77,MAX(1,$B13))&gt;INDEX(Kalender!$B$68:$B$77,MAX(1,$B13))),1,0)+IF(OR(AND($C13&gt;0,INDEX(Kalender!JO$81:JO$110,MAX(1,$C13))&gt;INDEX(Kalender!$B$81:$B$110,MAX(1,$C13))),AND($D13&gt;0,INDEX(Kalender!JO$81:JO$110,MAX(1,$D13))&gt;INDEX(Kalender!$B$81:$B$110,MAX(1,$D13))),AND($E13&gt;0,INDEX(Kalender!JO$81:JO$110,MAX(1,$E13))&gt;INDEX(Kalender!$B$81:$B$110,MAX(1,$E13))),AND($F13&gt;0,INDEX(Kalender!JO$81:JO$110,MAX(1,$F13))&gt;INDEX(Kalender!$B$81:$B$110,MAX(1,$F13)))),2,0))</f>
        <v>0</v>
      </c>
      <c r="JP13" s="5" t="n">
        <f aca="false">IF(Kalender!JP13&lt;&gt;1,0,IF(AND($B13&gt;0,INDEX(Kalender!JP$68:JP$77,MAX(1,$B13))&gt;INDEX(Kalender!$B$68:$B$77,MAX(1,$B13))),1,0)+IF(OR(AND($C13&gt;0,INDEX(Kalender!JP$81:JP$110,MAX(1,$C13))&gt;INDEX(Kalender!$B$81:$B$110,MAX(1,$C13))),AND($D13&gt;0,INDEX(Kalender!JP$81:JP$110,MAX(1,$D13))&gt;INDEX(Kalender!$B$81:$B$110,MAX(1,$D13))),AND($E13&gt;0,INDEX(Kalender!JP$81:JP$110,MAX(1,$E13))&gt;INDEX(Kalender!$B$81:$B$110,MAX(1,$E13))),AND($F13&gt;0,INDEX(Kalender!JP$81:JP$110,MAX(1,$F13))&gt;INDEX(Kalender!$B$81:$B$110,MAX(1,$F13)))),2,0))</f>
        <v>0</v>
      </c>
      <c r="JQ13" s="5" t="n">
        <f aca="false">IF(Kalender!JQ13&lt;&gt;1,0,IF(AND($B13&gt;0,INDEX(Kalender!JQ$68:JQ$77,MAX(1,$B13))&gt;INDEX(Kalender!$B$68:$B$77,MAX(1,$B13))),1,0)+IF(OR(AND($C13&gt;0,INDEX(Kalender!JQ$81:JQ$110,MAX(1,$C13))&gt;INDEX(Kalender!$B$81:$B$110,MAX(1,$C13))),AND($D13&gt;0,INDEX(Kalender!JQ$81:JQ$110,MAX(1,$D13))&gt;INDEX(Kalender!$B$81:$B$110,MAX(1,$D13))),AND($E13&gt;0,INDEX(Kalender!JQ$81:JQ$110,MAX(1,$E13))&gt;INDEX(Kalender!$B$81:$B$110,MAX(1,$E13))),AND($F13&gt;0,INDEX(Kalender!JQ$81:JQ$110,MAX(1,$F13))&gt;INDEX(Kalender!$B$81:$B$110,MAX(1,$F13)))),2,0))</f>
        <v>0</v>
      </c>
      <c r="JR13" s="5" t="n">
        <f aca="false">IF(Kalender!JR13&lt;&gt;1,0,IF(AND($B13&gt;0,INDEX(Kalender!JR$68:JR$77,MAX(1,$B13))&gt;INDEX(Kalender!$B$68:$B$77,MAX(1,$B13))),1,0)+IF(OR(AND($C13&gt;0,INDEX(Kalender!JR$81:JR$110,MAX(1,$C13))&gt;INDEX(Kalender!$B$81:$B$110,MAX(1,$C13))),AND($D13&gt;0,INDEX(Kalender!JR$81:JR$110,MAX(1,$D13))&gt;INDEX(Kalender!$B$81:$B$110,MAX(1,$D13))),AND($E13&gt;0,INDEX(Kalender!JR$81:JR$110,MAX(1,$E13))&gt;INDEX(Kalender!$B$81:$B$110,MAX(1,$E13))),AND($F13&gt;0,INDEX(Kalender!JR$81:JR$110,MAX(1,$F13))&gt;INDEX(Kalender!$B$81:$B$110,MAX(1,$F13)))),2,0))</f>
        <v>0</v>
      </c>
      <c r="JS13" s="5" t="n">
        <f aca="false">IF(Kalender!JS13&lt;&gt;1,0,IF(AND($B13&gt;0,INDEX(Kalender!JS$68:JS$77,MAX(1,$B13))&gt;INDEX(Kalender!$B$68:$B$77,MAX(1,$B13))),1,0)+IF(OR(AND($C13&gt;0,INDEX(Kalender!JS$81:JS$110,MAX(1,$C13))&gt;INDEX(Kalender!$B$81:$B$110,MAX(1,$C13))),AND($D13&gt;0,INDEX(Kalender!JS$81:JS$110,MAX(1,$D13))&gt;INDEX(Kalender!$B$81:$B$110,MAX(1,$D13))),AND($E13&gt;0,INDEX(Kalender!JS$81:JS$110,MAX(1,$E13))&gt;INDEX(Kalender!$B$81:$B$110,MAX(1,$E13))),AND($F13&gt;0,INDEX(Kalender!JS$81:JS$110,MAX(1,$F13))&gt;INDEX(Kalender!$B$81:$B$110,MAX(1,$F13)))),2,0))</f>
        <v>0</v>
      </c>
      <c r="JT13" s="5" t="n">
        <f aca="false">IF(Kalender!JT13&lt;&gt;1,0,IF(AND($B13&gt;0,INDEX(Kalender!JT$68:JT$77,MAX(1,$B13))&gt;INDEX(Kalender!$B$68:$B$77,MAX(1,$B13))),1,0)+IF(OR(AND($C13&gt;0,INDEX(Kalender!JT$81:JT$110,MAX(1,$C13))&gt;INDEX(Kalender!$B$81:$B$110,MAX(1,$C13))),AND($D13&gt;0,INDEX(Kalender!JT$81:JT$110,MAX(1,$D13))&gt;INDEX(Kalender!$B$81:$B$110,MAX(1,$D13))),AND($E13&gt;0,INDEX(Kalender!JT$81:JT$110,MAX(1,$E13))&gt;INDEX(Kalender!$B$81:$B$110,MAX(1,$E13))),AND($F13&gt;0,INDEX(Kalender!JT$81:JT$110,MAX(1,$F13))&gt;INDEX(Kalender!$B$81:$B$110,MAX(1,$F13)))),2,0))</f>
        <v>0</v>
      </c>
      <c r="JU13" s="5" t="n">
        <f aca="false">IF(Kalender!JU13&lt;&gt;1,0,IF(AND($B13&gt;0,INDEX(Kalender!JU$68:JU$77,MAX(1,$B13))&gt;INDEX(Kalender!$B$68:$B$77,MAX(1,$B13))),1,0)+IF(OR(AND($C13&gt;0,INDEX(Kalender!JU$81:JU$110,MAX(1,$C13))&gt;INDEX(Kalender!$B$81:$B$110,MAX(1,$C13))),AND($D13&gt;0,INDEX(Kalender!JU$81:JU$110,MAX(1,$D13))&gt;INDEX(Kalender!$B$81:$B$110,MAX(1,$D13))),AND($E13&gt;0,INDEX(Kalender!JU$81:JU$110,MAX(1,$E13))&gt;INDEX(Kalender!$B$81:$B$110,MAX(1,$E13))),AND($F13&gt;0,INDEX(Kalender!JU$81:JU$110,MAX(1,$F13))&gt;INDEX(Kalender!$B$81:$B$110,MAX(1,$F13)))),2,0))</f>
        <v>0</v>
      </c>
      <c r="JV13" s="5" t="n">
        <f aca="false">IF(Kalender!JV13&lt;&gt;1,0,IF(AND($B13&gt;0,INDEX(Kalender!JV$68:JV$77,MAX(1,$B13))&gt;INDEX(Kalender!$B$68:$B$77,MAX(1,$B13))),1,0)+IF(OR(AND($C13&gt;0,INDEX(Kalender!JV$81:JV$110,MAX(1,$C13))&gt;INDEX(Kalender!$B$81:$B$110,MAX(1,$C13))),AND($D13&gt;0,INDEX(Kalender!JV$81:JV$110,MAX(1,$D13))&gt;INDEX(Kalender!$B$81:$B$110,MAX(1,$D13))),AND($E13&gt;0,INDEX(Kalender!JV$81:JV$110,MAX(1,$E13))&gt;INDEX(Kalender!$B$81:$B$110,MAX(1,$E13))),AND($F13&gt;0,INDEX(Kalender!JV$81:JV$110,MAX(1,$F13))&gt;INDEX(Kalender!$B$81:$B$110,MAX(1,$F13)))),2,0))</f>
        <v>0</v>
      </c>
      <c r="JW13" s="5" t="n">
        <f aca="false">IF(Kalender!JW13&lt;&gt;1,0,IF(AND($B13&gt;0,INDEX(Kalender!JW$68:JW$77,MAX(1,$B13))&gt;INDEX(Kalender!$B$68:$B$77,MAX(1,$B13))),1,0)+IF(OR(AND($C13&gt;0,INDEX(Kalender!JW$81:JW$110,MAX(1,$C13))&gt;INDEX(Kalender!$B$81:$B$110,MAX(1,$C13))),AND($D13&gt;0,INDEX(Kalender!JW$81:JW$110,MAX(1,$D13))&gt;INDEX(Kalender!$B$81:$B$110,MAX(1,$D13))),AND($E13&gt;0,INDEX(Kalender!JW$81:JW$110,MAX(1,$E13))&gt;INDEX(Kalender!$B$81:$B$110,MAX(1,$E13))),AND($F13&gt;0,INDEX(Kalender!JW$81:JW$110,MAX(1,$F13))&gt;INDEX(Kalender!$B$81:$B$110,MAX(1,$F13)))),2,0))</f>
        <v>0</v>
      </c>
      <c r="JX13" s="5" t="n">
        <f aca="false">IF(Kalender!JX13&lt;&gt;1,0,IF(AND($B13&gt;0,INDEX(Kalender!JX$68:JX$77,MAX(1,$B13))&gt;INDEX(Kalender!$B$68:$B$77,MAX(1,$B13))),1,0)+IF(OR(AND($C13&gt;0,INDEX(Kalender!JX$81:JX$110,MAX(1,$C13))&gt;INDEX(Kalender!$B$81:$B$110,MAX(1,$C13))),AND($D13&gt;0,INDEX(Kalender!JX$81:JX$110,MAX(1,$D13))&gt;INDEX(Kalender!$B$81:$B$110,MAX(1,$D13))),AND($E13&gt;0,INDEX(Kalender!JX$81:JX$110,MAX(1,$E13))&gt;INDEX(Kalender!$B$81:$B$110,MAX(1,$E13))),AND($F13&gt;0,INDEX(Kalender!JX$81:JX$110,MAX(1,$F13))&gt;INDEX(Kalender!$B$81:$B$110,MAX(1,$F13)))),2,0))</f>
        <v>0</v>
      </c>
      <c r="JY13" s="5" t="n">
        <f aca="false">IF(Kalender!JY13&lt;&gt;1,0,IF(AND($B13&gt;0,INDEX(Kalender!JY$68:JY$77,MAX(1,$B13))&gt;INDEX(Kalender!$B$68:$B$77,MAX(1,$B13))),1,0)+IF(OR(AND($C13&gt;0,INDEX(Kalender!JY$81:JY$110,MAX(1,$C13))&gt;INDEX(Kalender!$B$81:$B$110,MAX(1,$C13))),AND($D13&gt;0,INDEX(Kalender!JY$81:JY$110,MAX(1,$D13))&gt;INDEX(Kalender!$B$81:$B$110,MAX(1,$D13))),AND($E13&gt;0,INDEX(Kalender!JY$81:JY$110,MAX(1,$E13))&gt;INDEX(Kalender!$B$81:$B$110,MAX(1,$E13))),AND($F13&gt;0,INDEX(Kalender!JY$81:JY$110,MAX(1,$F13))&gt;INDEX(Kalender!$B$81:$B$110,MAX(1,$F13)))),2,0))</f>
        <v>0</v>
      </c>
      <c r="JZ13" s="5" t="n">
        <f aca="false">IF(Kalender!JZ13&lt;&gt;1,0,IF(AND($B13&gt;0,INDEX(Kalender!JZ$68:JZ$77,MAX(1,$B13))&gt;INDEX(Kalender!$B$68:$B$77,MAX(1,$B13))),1,0)+IF(OR(AND($C13&gt;0,INDEX(Kalender!JZ$81:JZ$110,MAX(1,$C13))&gt;INDEX(Kalender!$B$81:$B$110,MAX(1,$C13))),AND($D13&gt;0,INDEX(Kalender!JZ$81:JZ$110,MAX(1,$D13))&gt;INDEX(Kalender!$B$81:$B$110,MAX(1,$D13))),AND($E13&gt;0,INDEX(Kalender!JZ$81:JZ$110,MAX(1,$E13))&gt;INDEX(Kalender!$B$81:$B$110,MAX(1,$E13))),AND($F13&gt;0,INDEX(Kalender!JZ$81:JZ$110,MAX(1,$F13))&gt;INDEX(Kalender!$B$81:$B$110,MAX(1,$F13)))),2,0))</f>
        <v>0</v>
      </c>
      <c r="KA13" s="5" t="n">
        <f aca="false">IF(Kalender!KA13&lt;&gt;1,0,IF(AND($B13&gt;0,INDEX(Kalender!KA$68:KA$77,MAX(1,$B13))&gt;INDEX(Kalender!$B$68:$B$77,MAX(1,$B13))),1,0)+IF(OR(AND($C13&gt;0,INDEX(Kalender!KA$81:KA$110,MAX(1,$C13))&gt;INDEX(Kalender!$B$81:$B$110,MAX(1,$C13))),AND($D13&gt;0,INDEX(Kalender!KA$81:KA$110,MAX(1,$D13))&gt;INDEX(Kalender!$B$81:$B$110,MAX(1,$D13))),AND($E13&gt;0,INDEX(Kalender!KA$81:KA$110,MAX(1,$E13))&gt;INDEX(Kalender!$B$81:$B$110,MAX(1,$E13))),AND($F13&gt;0,INDEX(Kalender!KA$81:KA$110,MAX(1,$F13))&gt;INDEX(Kalender!$B$81:$B$110,MAX(1,$F13)))),2,0))</f>
        <v>0</v>
      </c>
      <c r="KB13" s="5" t="n">
        <f aca="false">IF(Kalender!KB13&lt;&gt;1,0,IF(AND($B13&gt;0,INDEX(Kalender!KB$68:KB$77,MAX(1,$B13))&gt;INDEX(Kalender!$B$68:$B$77,MAX(1,$B13))),1,0)+IF(OR(AND($C13&gt;0,INDEX(Kalender!KB$81:KB$110,MAX(1,$C13))&gt;INDEX(Kalender!$B$81:$B$110,MAX(1,$C13))),AND($D13&gt;0,INDEX(Kalender!KB$81:KB$110,MAX(1,$D13))&gt;INDEX(Kalender!$B$81:$B$110,MAX(1,$D13))),AND($E13&gt;0,INDEX(Kalender!KB$81:KB$110,MAX(1,$E13))&gt;INDEX(Kalender!$B$81:$B$110,MAX(1,$E13))),AND($F13&gt;0,INDEX(Kalender!KB$81:KB$110,MAX(1,$F13))&gt;INDEX(Kalender!$B$81:$B$110,MAX(1,$F13)))),2,0))</f>
        <v>0</v>
      </c>
      <c r="KC13" s="5" t="n">
        <f aca="false">IF(Kalender!KC13&lt;&gt;1,0,IF(AND($B13&gt;0,INDEX(Kalender!KC$68:KC$77,MAX(1,$B13))&gt;INDEX(Kalender!$B$68:$B$77,MAX(1,$B13))),1,0)+IF(OR(AND($C13&gt;0,INDEX(Kalender!KC$81:KC$110,MAX(1,$C13))&gt;INDEX(Kalender!$B$81:$B$110,MAX(1,$C13))),AND($D13&gt;0,INDEX(Kalender!KC$81:KC$110,MAX(1,$D13))&gt;INDEX(Kalender!$B$81:$B$110,MAX(1,$D13))),AND($E13&gt;0,INDEX(Kalender!KC$81:KC$110,MAX(1,$E13))&gt;INDEX(Kalender!$B$81:$B$110,MAX(1,$E13))),AND($F13&gt;0,INDEX(Kalender!KC$81:KC$110,MAX(1,$F13))&gt;INDEX(Kalender!$B$81:$B$110,MAX(1,$F13)))),2,0))</f>
        <v>0</v>
      </c>
      <c r="KD13" s="5" t="n">
        <f aca="false">IF(Kalender!KD13&lt;&gt;1,0,IF(AND($B13&gt;0,INDEX(Kalender!KD$68:KD$77,MAX(1,$B13))&gt;INDEX(Kalender!$B$68:$B$77,MAX(1,$B13))),1,0)+IF(OR(AND($C13&gt;0,INDEX(Kalender!KD$81:KD$110,MAX(1,$C13))&gt;INDEX(Kalender!$B$81:$B$110,MAX(1,$C13))),AND($D13&gt;0,INDEX(Kalender!KD$81:KD$110,MAX(1,$D13))&gt;INDEX(Kalender!$B$81:$B$110,MAX(1,$D13))),AND($E13&gt;0,INDEX(Kalender!KD$81:KD$110,MAX(1,$E13))&gt;INDEX(Kalender!$B$81:$B$110,MAX(1,$E13))),AND($F13&gt;0,INDEX(Kalender!KD$81:KD$110,MAX(1,$F13))&gt;INDEX(Kalender!$B$81:$B$110,MAX(1,$F13)))),2,0))</f>
        <v>0</v>
      </c>
      <c r="KE13" s="5" t="n">
        <f aca="false">IF(Kalender!KE13&lt;&gt;1,0,IF(AND($B13&gt;0,INDEX(Kalender!KE$68:KE$77,MAX(1,$B13))&gt;INDEX(Kalender!$B$68:$B$77,MAX(1,$B13))),1,0)+IF(OR(AND($C13&gt;0,INDEX(Kalender!KE$81:KE$110,MAX(1,$C13))&gt;INDEX(Kalender!$B$81:$B$110,MAX(1,$C13))),AND($D13&gt;0,INDEX(Kalender!KE$81:KE$110,MAX(1,$D13))&gt;INDEX(Kalender!$B$81:$B$110,MAX(1,$D13))),AND($E13&gt;0,INDEX(Kalender!KE$81:KE$110,MAX(1,$E13))&gt;INDEX(Kalender!$B$81:$B$110,MAX(1,$E13))),AND($F13&gt;0,INDEX(Kalender!KE$81:KE$110,MAX(1,$F13))&gt;INDEX(Kalender!$B$81:$B$110,MAX(1,$F13)))),2,0))</f>
        <v>0</v>
      </c>
      <c r="KF13" s="5" t="n">
        <f aca="false">IF(Kalender!KF13&lt;&gt;1,0,IF(AND($B13&gt;0,INDEX(Kalender!KF$68:KF$77,MAX(1,$B13))&gt;INDEX(Kalender!$B$68:$B$77,MAX(1,$B13))),1,0)+IF(OR(AND($C13&gt;0,INDEX(Kalender!KF$81:KF$110,MAX(1,$C13))&gt;INDEX(Kalender!$B$81:$B$110,MAX(1,$C13))),AND($D13&gt;0,INDEX(Kalender!KF$81:KF$110,MAX(1,$D13))&gt;INDEX(Kalender!$B$81:$B$110,MAX(1,$D13))),AND($E13&gt;0,INDEX(Kalender!KF$81:KF$110,MAX(1,$E13))&gt;INDEX(Kalender!$B$81:$B$110,MAX(1,$E13))),AND($F13&gt;0,INDEX(Kalender!KF$81:KF$110,MAX(1,$F13))&gt;INDEX(Kalender!$B$81:$B$110,MAX(1,$F13)))),2,0))</f>
        <v>0</v>
      </c>
      <c r="KG13" s="5" t="n">
        <f aca="false">IF(Kalender!KG13&lt;&gt;1,0,IF(AND($B13&gt;0,INDEX(Kalender!KG$68:KG$77,MAX(1,$B13))&gt;INDEX(Kalender!$B$68:$B$77,MAX(1,$B13))),1,0)+IF(OR(AND($C13&gt;0,INDEX(Kalender!KG$81:KG$110,MAX(1,$C13))&gt;INDEX(Kalender!$B$81:$B$110,MAX(1,$C13))),AND($D13&gt;0,INDEX(Kalender!KG$81:KG$110,MAX(1,$D13))&gt;INDEX(Kalender!$B$81:$B$110,MAX(1,$D13))),AND($E13&gt;0,INDEX(Kalender!KG$81:KG$110,MAX(1,$E13))&gt;INDEX(Kalender!$B$81:$B$110,MAX(1,$E13))),AND($F13&gt;0,INDEX(Kalender!KG$81:KG$110,MAX(1,$F13))&gt;INDEX(Kalender!$B$81:$B$110,MAX(1,$F13)))),2,0))</f>
        <v>0</v>
      </c>
      <c r="KH13" s="5" t="n">
        <f aca="false">IF(Kalender!KH13&lt;&gt;1,0,IF(AND($B13&gt;0,INDEX(Kalender!KH$68:KH$77,MAX(1,$B13))&gt;INDEX(Kalender!$B$68:$B$77,MAX(1,$B13))),1,0)+IF(OR(AND($C13&gt;0,INDEX(Kalender!KH$81:KH$110,MAX(1,$C13))&gt;INDEX(Kalender!$B$81:$B$110,MAX(1,$C13))),AND($D13&gt;0,INDEX(Kalender!KH$81:KH$110,MAX(1,$D13))&gt;INDEX(Kalender!$B$81:$B$110,MAX(1,$D13))),AND($E13&gt;0,INDEX(Kalender!KH$81:KH$110,MAX(1,$E13))&gt;INDEX(Kalender!$B$81:$B$110,MAX(1,$E13))),AND($F13&gt;0,INDEX(Kalender!KH$81:KH$110,MAX(1,$F13))&gt;INDEX(Kalender!$B$81:$B$110,MAX(1,$F13)))),2,0))</f>
        <v>0</v>
      </c>
      <c r="KI13" s="5" t="n">
        <f aca="false">IF(Kalender!KI13&lt;&gt;1,0,IF(AND($B13&gt;0,INDEX(Kalender!KI$68:KI$77,MAX(1,$B13))&gt;INDEX(Kalender!$B$68:$B$77,MAX(1,$B13))),1,0)+IF(OR(AND($C13&gt;0,INDEX(Kalender!KI$81:KI$110,MAX(1,$C13))&gt;INDEX(Kalender!$B$81:$B$110,MAX(1,$C13))),AND($D13&gt;0,INDEX(Kalender!KI$81:KI$110,MAX(1,$D13))&gt;INDEX(Kalender!$B$81:$B$110,MAX(1,$D13))),AND($E13&gt;0,INDEX(Kalender!KI$81:KI$110,MAX(1,$E13))&gt;INDEX(Kalender!$B$81:$B$110,MAX(1,$E13))),AND($F13&gt;0,INDEX(Kalender!KI$81:KI$110,MAX(1,$F13))&gt;INDEX(Kalender!$B$81:$B$110,MAX(1,$F13)))),2,0))</f>
        <v>0</v>
      </c>
      <c r="KJ13" s="5" t="n">
        <f aca="false">IF(Kalender!KJ13&lt;&gt;1,0,IF(AND($B13&gt;0,INDEX(Kalender!KJ$68:KJ$77,MAX(1,$B13))&gt;INDEX(Kalender!$B$68:$B$77,MAX(1,$B13))),1,0)+IF(OR(AND($C13&gt;0,INDEX(Kalender!KJ$81:KJ$110,MAX(1,$C13))&gt;INDEX(Kalender!$B$81:$B$110,MAX(1,$C13))),AND($D13&gt;0,INDEX(Kalender!KJ$81:KJ$110,MAX(1,$D13))&gt;INDEX(Kalender!$B$81:$B$110,MAX(1,$D13))),AND($E13&gt;0,INDEX(Kalender!KJ$81:KJ$110,MAX(1,$E13))&gt;INDEX(Kalender!$B$81:$B$110,MAX(1,$E13))),AND($F13&gt;0,INDEX(Kalender!KJ$81:KJ$110,MAX(1,$F13))&gt;INDEX(Kalender!$B$81:$B$110,MAX(1,$F13)))),2,0))</f>
        <v>0</v>
      </c>
      <c r="KK13" s="5" t="n">
        <f aca="false">IF(Kalender!KK13&lt;&gt;1,0,IF(AND($B13&gt;0,INDEX(Kalender!KK$68:KK$77,MAX(1,$B13))&gt;INDEX(Kalender!$B$68:$B$77,MAX(1,$B13))),1,0)+IF(OR(AND($C13&gt;0,INDEX(Kalender!KK$81:KK$110,MAX(1,$C13))&gt;INDEX(Kalender!$B$81:$B$110,MAX(1,$C13))),AND($D13&gt;0,INDEX(Kalender!KK$81:KK$110,MAX(1,$D13))&gt;INDEX(Kalender!$B$81:$B$110,MAX(1,$D13))),AND($E13&gt;0,INDEX(Kalender!KK$81:KK$110,MAX(1,$E13))&gt;INDEX(Kalender!$B$81:$B$110,MAX(1,$E13))),AND($F13&gt;0,INDEX(Kalender!KK$81:KK$110,MAX(1,$F13))&gt;INDEX(Kalender!$B$81:$B$110,MAX(1,$F13)))),2,0))</f>
        <v>0</v>
      </c>
      <c r="KL13" s="5" t="n">
        <f aca="false">IF(Kalender!KL13&lt;&gt;1,0,IF(AND($B13&gt;0,INDEX(Kalender!KL$68:KL$77,MAX(1,$B13))&gt;INDEX(Kalender!$B$68:$B$77,MAX(1,$B13))),1,0)+IF(OR(AND($C13&gt;0,INDEX(Kalender!KL$81:KL$110,MAX(1,$C13))&gt;INDEX(Kalender!$B$81:$B$110,MAX(1,$C13))),AND($D13&gt;0,INDEX(Kalender!KL$81:KL$110,MAX(1,$D13))&gt;INDEX(Kalender!$B$81:$B$110,MAX(1,$D13))),AND($E13&gt;0,INDEX(Kalender!KL$81:KL$110,MAX(1,$E13))&gt;INDEX(Kalender!$B$81:$B$110,MAX(1,$E13))),AND($F13&gt;0,INDEX(Kalender!KL$81:KL$110,MAX(1,$F13))&gt;INDEX(Kalender!$B$81:$B$110,MAX(1,$F13)))),2,0))</f>
        <v>0</v>
      </c>
      <c r="KM13" s="5" t="n">
        <f aca="false">IF(Kalender!KM13&lt;&gt;1,0,IF(AND($B13&gt;0,INDEX(Kalender!KM$68:KM$77,MAX(1,$B13))&gt;INDEX(Kalender!$B$68:$B$77,MAX(1,$B13))),1,0)+IF(OR(AND($C13&gt;0,INDEX(Kalender!KM$81:KM$110,MAX(1,$C13))&gt;INDEX(Kalender!$B$81:$B$110,MAX(1,$C13))),AND($D13&gt;0,INDEX(Kalender!KM$81:KM$110,MAX(1,$D13))&gt;INDEX(Kalender!$B$81:$B$110,MAX(1,$D13))),AND($E13&gt;0,INDEX(Kalender!KM$81:KM$110,MAX(1,$E13))&gt;INDEX(Kalender!$B$81:$B$110,MAX(1,$E13))),AND($F13&gt;0,INDEX(Kalender!KM$81:KM$110,MAX(1,$F13))&gt;INDEX(Kalender!$B$81:$B$110,MAX(1,$F13)))),2,0))</f>
        <v>0</v>
      </c>
      <c r="KN13" s="5" t="n">
        <f aca="false">IF(Kalender!KN13&lt;&gt;1,0,IF(AND($B13&gt;0,INDEX(Kalender!KN$68:KN$77,MAX(1,$B13))&gt;INDEX(Kalender!$B$68:$B$77,MAX(1,$B13))),1,0)+IF(OR(AND($C13&gt;0,INDEX(Kalender!KN$81:KN$110,MAX(1,$C13))&gt;INDEX(Kalender!$B$81:$B$110,MAX(1,$C13))),AND($D13&gt;0,INDEX(Kalender!KN$81:KN$110,MAX(1,$D13))&gt;INDEX(Kalender!$B$81:$B$110,MAX(1,$D13))),AND($E13&gt;0,INDEX(Kalender!KN$81:KN$110,MAX(1,$E13))&gt;INDEX(Kalender!$B$81:$B$110,MAX(1,$E13))),AND($F13&gt;0,INDEX(Kalender!KN$81:KN$110,MAX(1,$F13))&gt;INDEX(Kalender!$B$81:$B$110,MAX(1,$F13)))),2,0))</f>
        <v>0</v>
      </c>
      <c r="KO13" s="5" t="n">
        <f aca="false">IF(Kalender!KO13&lt;&gt;1,0,IF(AND($B13&gt;0,INDEX(Kalender!KO$68:KO$77,MAX(1,$B13))&gt;INDEX(Kalender!$B$68:$B$77,MAX(1,$B13))),1,0)+IF(OR(AND($C13&gt;0,INDEX(Kalender!KO$81:KO$110,MAX(1,$C13))&gt;INDEX(Kalender!$B$81:$B$110,MAX(1,$C13))),AND($D13&gt;0,INDEX(Kalender!KO$81:KO$110,MAX(1,$D13))&gt;INDEX(Kalender!$B$81:$B$110,MAX(1,$D13))),AND($E13&gt;0,INDEX(Kalender!KO$81:KO$110,MAX(1,$E13))&gt;INDEX(Kalender!$B$81:$B$110,MAX(1,$E13))),AND($F13&gt;0,INDEX(Kalender!KO$81:KO$110,MAX(1,$F13))&gt;INDEX(Kalender!$B$81:$B$110,MAX(1,$F13)))),2,0))</f>
        <v>0</v>
      </c>
      <c r="KP13" s="5" t="n">
        <f aca="false">IF(Kalender!KP13&lt;&gt;1,0,IF(AND($B13&gt;0,INDEX(Kalender!KP$68:KP$77,MAX(1,$B13))&gt;INDEX(Kalender!$B$68:$B$77,MAX(1,$B13))),1,0)+IF(OR(AND($C13&gt;0,INDEX(Kalender!KP$81:KP$110,MAX(1,$C13))&gt;INDEX(Kalender!$B$81:$B$110,MAX(1,$C13))),AND($D13&gt;0,INDEX(Kalender!KP$81:KP$110,MAX(1,$D13))&gt;INDEX(Kalender!$B$81:$B$110,MAX(1,$D13))),AND($E13&gt;0,INDEX(Kalender!KP$81:KP$110,MAX(1,$E13))&gt;INDEX(Kalender!$B$81:$B$110,MAX(1,$E13))),AND($F13&gt;0,INDEX(Kalender!KP$81:KP$110,MAX(1,$F13))&gt;INDEX(Kalender!$B$81:$B$110,MAX(1,$F13)))),2,0))</f>
        <v>0</v>
      </c>
      <c r="KQ13" s="5" t="n">
        <f aca="false">IF(Kalender!KQ13&lt;&gt;1,0,IF(AND($B13&gt;0,INDEX(Kalender!KQ$68:KQ$77,MAX(1,$B13))&gt;INDEX(Kalender!$B$68:$B$77,MAX(1,$B13))),1,0)+IF(OR(AND($C13&gt;0,INDEX(Kalender!KQ$81:KQ$110,MAX(1,$C13))&gt;INDEX(Kalender!$B$81:$B$110,MAX(1,$C13))),AND($D13&gt;0,INDEX(Kalender!KQ$81:KQ$110,MAX(1,$D13))&gt;INDEX(Kalender!$B$81:$B$110,MAX(1,$D13))),AND($E13&gt;0,INDEX(Kalender!KQ$81:KQ$110,MAX(1,$E13))&gt;INDEX(Kalender!$B$81:$B$110,MAX(1,$E13))),AND($F13&gt;0,INDEX(Kalender!KQ$81:KQ$110,MAX(1,$F13))&gt;INDEX(Kalender!$B$81:$B$110,MAX(1,$F13)))),2,0))</f>
        <v>0</v>
      </c>
      <c r="KR13" s="5" t="n">
        <f aca="false">IF(Kalender!KR13&lt;&gt;1,0,IF(AND($B13&gt;0,INDEX(Kalender!KR$68:KR$77,MAX(1,$B13))&gt;INDEX(Kalender!$B$68:$B$77,MAX(1,$B13))),1,0)+IF(OR(AND($C13&gt;0,INDEX(Kalender!KR$81:KR$110,MAX(1,$C13))&gt;INDEX(Kalender!$B$81:$B$110,MAX(1,$C13))),AND($D13&gt;0,INDEX(Kalender!KR$81:KR$110,MAX(1,$D13))&gt;INDEX(Kalender!$B$81:$B$110,MAX(1,$D13))),AND($E13&gt;0,INDEX(Kalender!KR$81:KR$110,MAX(1,$E13))&gt;INDEX(Kalender!$B$81:$B$110,MAX(1,$E13))),AND($F13&gt;0,INDEX(Kalender!KR$81:KR$110,MAX(1,$F13))&gt;INDEX(Kalender!$B$81:$B$110,MAX(1,$F13)))),2,0))</f>
        <v>0</v>
      </c>
      <c r="KS13" s="5" t="n">
        <f aca="false">IF(Kalender!KS13&lt;&gt;1,0,IF(AND($B13&gt;0,INDEX(Kalender!KS$68:KS$77,MAX(1,$B13))&gt;INDEX(Kalender!$B$68:$B$77,MAX(1,$B13))),1,0)+IF(OR(AND($C13&gt;0,INDEX(Kalender!KS$81:KS$110,MAX(1,$C13))&gt;INDEX(Kalender!$B$81:$B$110,MAX(1,$C13))),AND($D13&gt;0,INDEX(Kalender!KS$81:KS$110,MAX(1,$D13))&gt;INDEX(Kalender!$B$81:$B$110,MAX(1,$D13))),AND($E13&gt;0,INDEX(Kalender!KS$81:KS$110,MAX(1,$E13))&gt;INDEX(Kalender!$B$81:$B$110,MAX(1,$E13))),AND($F13&gt;0,INDEX(Kalender!KS$81:KS$110,MAX(1,$F13))&gt;INDEX(Kalender!$B$81:$B$110,MAX(1,$F13)))),2,0))</f>
        <v>0</v>
      </c>
      <c r="KT13" s="5" t="n">
        <f aca="false">IF(Kalender!KT13&lt;&gt;1,0,IF(AND($B13&gt;0,INDEX(Kalender!KT$68:KT$77,MAX(1,$B13))&gt;INDEX(Kalender!$B$68:$B$77,MAX(1,$B13))),1,0)+IF(OR(AND($C13&gt;0,INDEX(Kalender!KT$81:KT$110,MAX(1,$C13))&gt;INDEX(Kalender!$B$81:$B$110,MAX(1,$C13))),AND($D13&gt;0,INDEX(Kalender!KT$81:KT$110,MAX(1,$D13))&gt;INDEX(Kalender!$B$81:$B$110,MAX(1,$D13))),AND($E13&gt;0,INDEX(Kalender!KT$81:KT$110,MAX(1,$E13))&gt;INDEX(Kalender!$B$81:$B$110,MAX(1,$E13))),AND($F13&gt;0,INDEX(Kalender!KT$81:KT$110,MAX(1,$F13))&gt;INDEX(Kalender!$B$81:$B$110,MAX(1,$F13)))),2,0))</f>
        <v>0</v>
      </c>
      <c r="KU13" s="5" t="n">
        <f aca="false">IF(Kalender!KU13&lt;&gt;1,0,IF(AND($B13&gt;0,INDEX(Kalender!KU$68:KU$77,MAX(1,$B13))&gt;INDEX(Kalender!$B$68:$B$77,MAX(1,$B13))),1,0)+IF(OR(AND($C13&gt;0,INDEX(Kalender!KU$81:KU$110,MAX(1,$C13))&gt;INDEX(Kalender!$B$81:$B$110,MAX(1,$C13))),AND($D13&gt;0,INDEX(Kalender!KU$81:KU$110,MAX(1,$D13))&gt;INDEX(Kalender!$B$81:$B$110,MAX(1,$D13))),AND($E13&gt;0,INDEX(Kalender!KU$81:KU$110,MAX(1,$E13))&gt;INDEX(Kalender!$B$81:$B$110,MAX(1,$E13))),AND($F13&gt;0,INDEX(Kalender!KU$81:KU$110,MAX(1,$F13))&gt;INDEX(Kalender!$B$81:$B$110,MAX(1,$F13)))),2,0))</f>
        <v>0</v>
      </c>
      <c r="KV13" s="5" t="n">
        <f aca="false">IF(Kalender!KV13&lt;&gt;1,0,IF(AND($B13&gt;0,INDEX(Kalender!KV$68:KV$77,MAX(1,$B13))&gt;INDEX(Kalender!$B$68:$B$77,MAX(1,$B13))),1,0)+IF(OR(AND($C13&gt;0,INDEX(Kalender!KV$81:KV$110,MAX(1,$C13))&gt;INDEX(Kalender!$B$81:$B$110,MAX(1,$C13))),AND($D13&gt;0,INDEX(Kalender!KV$81:KV$110,MAX(1,$D13))&gt;INDEX(Kalender!$B$81:$B$110,MAX(1,$D13))),AND($E13&gt;0,INDEX(Kalender!KV$81:KV$110,MAX(1,$E13))&gt;INDEX(Kalender!$B$81:$B$110,MAX(1,$E13))),AND($F13&gt;0,INDEX(Kalender!KV$81:KV$110,MAX(1,$F13))&gt;INDEX(Kalender!$B$81:$B$110,MAX(1,$F13)))),2,0))</f>
        <v>0</v>
      </c>
      <c r="KW13" s="5" t="n">
        <f aca="false">IF(Kalender!KW13&lt;&gt;1,0,IF(AND($B13&gt;0,INDEX(Kalender!KW$68:KW$77,MAX(1,$B13))&gt;INDEX(Kalender!$B$68:$B$77,MAX(1,$B13))),1,0)+IF(OR(AND($C13&gt;0,INDEX(Kalender!KW$81:KW$110,MAX(1,$C13))&gt;INDEX(Kalender!$B$81:$B$110,MAX(1,$C13))),AND($D13&gt;0,INDEX(Kalender!KW$81:KW$110,MAX(1,$D13))&gt;INDEX(Kalender!$B$81:$B$110,MAX(1,$D13))),AND($E13&gt;0,INDEX(Kalender!KW$81:KW$110,MAX(1,$E13))&gt;INDEX(Kalender!$B$81:$B$110,MAX(1,$E13))),AND($F13&gt;0,INDEX(Kalender!KW$81:KW$110,MAX(1,$F13))&gt;INDEX(Kalender!$B$81:$B$110,MAX(1,$F13)))),2,0))</f>
        <v>0</v>
      </c>
      <c r="KX13" s="5" t="n">
        <f aca="false">IF(Kalender!KX13&lt;&gt;1,0,IF(AND($B13&gt;0,INDEX(Kalender!KX$68:KX$77,MAX(1,$B13))&gt;INDEX(Kalender!$B$68:$B$77,MAX(1,$B13))),1,0)+IF(OR(AND($C13&gt;0,INDEX(Kalender!KX$81:KX$110,MAX(1,$C13))&gt;INDEX(Kalender!$B$81:$B$110,MAX(1,$C13))),AND($D13&gt;0,INDEX(Kalender!KX$81:KX$110,MAX(1,$D13))&gt;INDEX(Kalender!$B$81:$B$110,MAX(1,$D13))),AND($E13&gt;0,INDEX(Kalender!KX$81:KX$110,MAX(1,$E13))&gt;INDEX(Kalender!$B$81:$B$110,MAX(1,$E13))),AND($F13&gt;0,INDEX(Kalender!KX$81:KX$110,MAX(1,$F13))&gt;INDEX(Kalender!$B$81:$B$110,MAX(1,$F13)))),2,0))</f>
        <v>0</v>
      </c>
      <c r="KY13" s="5" t="n">
        <f aca="false">IF(Kalender!KY13&lt;&gt;1,0,IF(AND($B13&gt;0,INDEX(Kalender!KY$68:KY$77,MAX(1,$B13))&gt;INDEX(Kalender!$B$68:$B$77,MAX(1,$B13))),1,0)+IF(OR(AND($C13&gt;0,INDEX(Kalender!KY$81:KY$110,MAX(1,$C13))&gt;INDEX(Kalender!$B$81:$B$110,MAX(1,$C13))),AND($D13&gt;0,INDEX(Kalender!KY$81:KY$110,MAX(1,$D13))&gt;INDEX(Kalender!$B$81:$B$110,MAX(1,$D13))),AND($E13&gt;0,INDEX(Kalender!KY$81:KY$110,MAX(1,$E13))&gt;INDEX(Kalender!$B$81:$B$110,MAX(1,$E13))),AND($F13&gt;0,INDEX(Kalender!KY$81:KY$110,MAX(1,$F13))&gt;INDEX(Kalender!$B$81:$B$110,MAX(1,$F13)))),2,0))</f>
        <v>0</v>
      </c>
      <c r="KZ13" s="5" t="n">
        <f aca="false">IF(Kalender!KZ13&lt;&gt;1,0,IF(AND($B13&gt;0,INDEX(Kalender!KZ$68:KZ$77,MAX(1,$B13))&gt;INDEX(Kalender!$B$68:$B$77,MAX(1,$B13))),1,0)+IF(OR(AND($C13&gt;0,INDEX(Kalender!KZ$81:KZ$110,MAX(1,$C13))&gt;INDEX(Kalender!$B$81:$B$110,MAX(1,$C13))),AND($D13&gt;0,INDEX(Kalender!KZ$81:KZ$110,MAX(1,$D13))&gt;INDEX(Kalender!$B$81:$B$110,MAX(1,$D13))),AND($E13&gt;0,INDEX(Kalender!KZ$81:KZ$110,MAX(1,$E13))&gt;INDEX(Kalender!$B$81:$B$110,MAX(1,$E13))),AND($F13&gt;0,INDEX(Kalender!KZ$81:KZ$110,MAX(1,$F13))&gt;INDEX(Kalender!$B$81:$B$110,MAX(1,$F13)))),2,0))</f>
        <v>0</v>
      </c>
      <c r="LA13" s="5" t="n">
        <f aca="false">IF(Kalender!LA13&lt;&gt;1,0,IF(AND($B13&gt;0,INDEX(Kalender!LA$68:LA$77,MAX(1,$B13))&gt;INDEX(Kalender!$B$68:$B$77,MAX(1,$B13))),1,0)+IF(OR(AND($C13&gt;0,INDEX(Kalender!LA$81:LA$110,MAX(1,$C13))&gt;INDEX(Kalender!$B$81:$B$110,MAX(1,$C13))),AND($D13&gt;0,INDEX(Kalender!LA$81:LA$110,MAX(1,$D13))&gt;INDEX(Kalender!$B$81:$B$110,MAX(1,$D13))),AND($E13&gt;0,INDEX(Kalender!LA$81:LA$110,MAX(1,$E13))&gt;INDEX(Kalender!$B$81:$B$110,MAX(1,$E13))),AND($F13&gt;0,INDEX(Kalender!LA$81:LA$110,MAX(1,$F13))&gt;INDEX(Kalender!$B$81:$B$110,MAX(1,$F13)))),2,0))</f>
        <v>0</v>
      </c>
      <c r="LB13" s="5" t="n">
        <f aca="false">IF(Kalender!LB13&lt;&gt;1,0,IF(AND($B13&gt;0,INDEX(Kalender!LB$68:LB$77,MAX(1,$B13))&gt;INDEX(Kalender!$B$68:$B$77,MAX(1,$B13))),1,0)+IF(OR(AND($C13&gt;0,INDEX(Kalender!LB$81:LB$110,MAX(1,$C13))&gt;INDEX(Kalender!$B$81:$B$110,MAX(1,$C13))),AND($D13&gt;0,INDEX(Kalender!LB$81:LB$110,MAX(1,$D13))&gt;INDEX(Kalender!$B$81:$B$110,MAX(1,$D13))),AND($E13&gt;0,INDEX(Kalender!LB$81:LB$110,MAX(1,$E13))&gt;INDEX(Kalender!$B$81:$B$110,MAX(1,$E13))),AND($F13&gt;0,INDEX(Kalender!LB$81:LB$110,MAX(1,$F13))&gt;INDEX(Kalender!$B$81:$B$110,MAX(1,$F13)))),2,0))</f>
        <v>0</v>
      </c>
      <c r="LC13" s="5" t="n">
        <f aca="false">IF(Kalender!LC13&lt;&gt;1,0,IF(AND($B13&gt;0,INDEX(Kalender!LC$68:LC$77,MAX(1,$B13))&gt;INDEX(Kalender!$B$68:$B$77,MAX(1,$B13))),1,0)+IF(OR(AND($C13&gt;0,INDEX(Kalender!LC$81:LC$110,MAX(1,$C13))&gt;INDEX(Kalender!$B$81:$B$110,MAX(1,$C13))),AND($D13&gt;0,INDEX(Kalender!LC$81:LC$110,MAX(1,$D13))&gt;INDEX(Kalender!$B$81:$B$110,MAX(1,$D13))),AND($E13&gt;0,INDEX(Kalender!LC$81:LC$110,MAX(1,$E13))&gt;INDEX(Kalender!$B$81:$B$110,MAX(1,$E13))),AND($F13&gt;0,INDEX(Kalender!LC$81:LC$110,MAX(1,$F13))&gt;INDEX(Kalender!$B$81:$B$110,MAX(1,$F13)))),2,0))</f>
        <v>0</v>
      </c>
      <c r="LD13" s="5" t="n">
        <f aca="false">IF(Kalender!LD13&lt;&gt;1,0,IF(AND($B13&gt;0,INDEX(Kalender!LD$68:LD$77,MAX(1,$B13))&gt;INDEX(Kalender!$B$68:$B$77,MAX(1,$B13))),1,0)+IF(OR(AND($C13&gt;0,INDEX(Kalender!LD$81:LD$110,MAX(1,$C13))&gt;INDEX(Kalender!$B$81:$B$110,MAX(1,$C13))),AND($D13&gt;0,INDEX(Kalender!LD$81:LD$110,MAX(1,$D13))&gt;INDEX(Kalender!$B$81:$B$110,MAX(1,$D13))),AND($E13&gt;0,INDEX(Kalender!LD$81:LD$110,MAX(1,$E13))&gt;INDEX(Kalender!$B$81:$B$110,MAX(1,$E13))),AND($F13&gt;0,INDEX(Kalender!LD$81:LD$110,MAX(1,$F13))&gt;INDEX(Kalender!$B$81:$B$110,MAX(1,$F13)))),2,0))</f>
        <v>0</v>
      </c>
      <c r="LE13" s="5" t="n">
        <f aca="false">IF(Kalender!LE13&lt;&gt;1,0,IF(AND($B13&gt;0,INDEX(Kalender!LE$68:LE$77,MAX(1,$B13))&gt;INDEX(Kalender!$B$68:$B$77,MAX(1,$B13))),1,0)+IF(OR(AND($C13&gt;0,INDEX(Kalender!LE$81:LE$110,MAX(1,$C13))&gt;INDEX(Kalender!$B$81:$B$110,MAX(1,$C13))),AND($D13&gt;0,INDEX(Kalender!LE$81:LE$110,MAX(1,$D13))&gt;INDEX(Kalender!$B$81:$B$110,MAX(1,$D13))),AND($E13&gt;0,INDEX(Kalender!LE$81:LE$110,MAX(1,$E13))&gt;INDEX(Kalender!$B$81:$B$110,MAX(1,$E13))),AND($F13&gt;0,INDEX(Kalender!LE$81:LE$110,MAX(1,$F13))&gt;INDEX(Kalender!$B$81:$B$110,MAX(1,$F13)))),2,0))</f>
        <v>0</v>
      </c>
      <c r="LF13" s="5" t="n">
        <f aca="false">IF(Kalender!LF13&lt;&gt;1,0,IF(AND($B13&gt;0,INDEX(Kalender!LF$68:LF$77,MAX(1,$B13))&gt;INDEX(Kalender!$B$68:$B$77,MAX(1,$B13))),1,0)+IF(OR(AND($C13&gt;0,INDEX(Kalender!LF$81:LF$110,MAX(1,$C13))&gt;INDEX(Kalender!$B$81:$B$110,MAX(1,$C13))),AND($D13&gt;0,INDEX(Kalender!LF$81:LF$110,MAX(1,$D13))&gt;INDEX(Kalender!$B$81:$B$110,MAX(1,$D13))),AND($E13&gt;0,INDEX(Kalender!LF$81:LF$110,MAX(1,$E13))&gt;INDEX(Kalender!$B$81:$B$110,MAX(1,$E13))),AND($F13&gt;0,INDEX(Kalender!LF$81:LF$110,MAX(1,$F13))&gt;INDEX(Kalender!$B$81:$B$110,MAX(1,$F13)))),2,0))</f>
        <v>0</v>
      </c>
      <c r="LG13" s="5" t="n">
        <f aca="false">IF(Kalender!LG13&lt;&gt;1,0,IF(AND($B13&gt;0,INDEX(Kalender!LG$68:LG$77,MAX(1,$B13))&gt;INDEX(Kalender!$B$68:$B$77,MAX(1,$B13))),1,0)+IF(OR(AND($C13&gt;0,INDEX(Kalender!LG$81:LG$110,MAX(1,$C13))&gt;INDEX(Kalender!$B$81:$B$110,MAX(1,$C13))),AND($D13&gt;0,INDEX(Kalender!LG$81:LG$110,MAX(1,$D13))&gt;INDEX(Kalender!$B$81:$B$110,MAX(1,$D13))),AND($E13&gt;0,INDEX(Kalender!LG$81:LG$110,MAX(1,$E13))&gt;INDEX(Kalender!$B$81:$B$110,MAX(1,$E13))),AND($F13&gt;0,INDEX(Kalender!LG$81:LG$110,MAX(1,$F13))&gt;INDEX(Kalender!$B$81:$B$110,MAX(1,$F13)))),2,0))</f>
        <v>0</v>
      </c>
      <c r="LH13" s="5" t="n">
        <f aca="false">IF(Kalender!LH13&lt;&gt;1,0,IF(AND($B13&gt;0,INDEX(Kalender!LH$68:LH$77,MAX(1,$B13))&gt;INDEX(Kalender!$B$68:$B$77,MAX(1,$B13))),1,0)+IF(OR(AND($C13&gt;0,INDEX(Kalender!LH$81:LH$110,MAX(1,$C13))&gt;INDEX(Kalender!$B$81:$B$110,MAX(1,$C13))),AND($D13&gt;0,INDEX(Kalender!LH$81:LH$110,MAX(1,$D13))&gt;INDEX(Kalender!$B$81:$B$110,MAX(1,$D13))),AND($E13&gt;0,INDEX(Kalender!LH$81:LH$110,MAX(1,$E13))&gt;INDEX(Kalender!$B$81:$B$110,MAX(1,$E13))),AND($F13&gt;0,INDEX(Kalender!LH$81:LH$110,MAX(1,$F13))&gt;INDEX(Kalender!$B$81:$B$110,MAX(1,$F13)))),2,0))</f>
        <v>0</v>
      </c>
      <c r="LI13" s="5" t="n">
        <f aca="false">IF(Kalender!LI13&lt;&gt;1,0,IF(AND($B13&gt;0,INDEX(Kalender!LI$68:LI$77,MAX(1,$B13))&gt;INDEX(Kalender!$B$68:$B$77,MAX(1,$B13))),1,0)+IF(OR(AND($C13&gt;0,INDEX(Kalender!LI$81:LI$110,MAX(1,$C13))&gt;INDEX(Kalender!$B$81:$B$110,MAX(1,$C13))),AND($D13&gt;0,INDEX(Kalender!LI$81:LI$110,MAX(1,$D13))&gt;INDEX(Kalender!$B$81:$B$110,MAX(1,$D13))),AND($E13&gt;0,INDEX(Kalender!LI$81:LI$110,MAX(1,$E13))&gt;INDEX(Kalender!$B$81:$B$110,MAX(1,$E13))),AND($F13&gt;0,INDEX(Kalender!LI$81:LI$110,MAX(1,$F13))&gt;INDEX(Kalender!$B$81:$B$110,MAX(1,$F13)))),2,0))</f>
        <v>0</v>
      </c>
      <c r="LJ13" s="5" t="n">
        <f aca="false">IF(Kalender!LJ13&lt;&gt;1,0,IF(AND($B13&gt;0,INDEX(Kalender!LJ$68:LJ$77,MAX(1,$B13))&gt;INDEX(Kalender!$B$68:$B$77,MAX(1,$B13))),1,0)+IF(OR(AND($C13&gt;0,INDEX(Kalender!LJ$81:LJ$110,MAX(1,$C13))&gt;INDEX(Kalender!$B$81:$B$110,MAX(1,$C13))),AND($D13&gt;0,INDEX(Kalender!LJ$81:LJ$110,MAX(1,$D13))&gt;INDEX(Kalender!$B$81:$B$110,MAX(1,$D13))),AND($E13&gt;0,INDEX(Kalender!LJ$81:LJ$110,MAX(1,$E13))&gt;INDEX(Kalender!$B$81:$B$110,MAX(1,$E13))),AND($F13&gt;0,INDEX(Kalender!LJ$81:LJ$110,MAX(1,$F13))&gt;INDEX(Kalender!$B$81:$B$110,MAX(1,$F13)))),2,0))</f>
        <v>0</v>
      </c>
      <c r="LK13" s="5" t="n">
        <f aca="false">IF(Kalender!LK13&lt;&gt;1,0,IF(AND($B13&gt;0,INDEX(Kalender!LK$68:LK$77,MAX(1,$B13))&gt;INDEX(Kalender!$B$68:$B$77,MAX(1,$B13))),1,0)+IF(OR(AND($C13&gt;0,INDEX(Kalender!LK$81:LK$110,MAX(1,$C13))&gt;INDEX(Kalender!$B$81:$B$110,MAX(1,$C13))),AND($D13&gt;0,INDEX(Kalender!LK$81:LK$110,MAX(1,$D13))&gt;INDEX(Kalender!$B$81:$B$110,MAX(1,$D13))),AND($E13&gt;0,INDEX(Kalender!LK$81:LK$110,MAX(1,$E13))&gt;INDEX(Kalender!$B$81:$B$110,MAX(1,$E13))),AND($F13&gt;0,INDEX(Kalender!LK$81:LK$110,MAX(1,$F13))&gt;INDEX(Kalender!$B$81:$B$110,MAX(1,$F13)))),2,0))</f>
        <v>0</v>
      </c>
      <c r="LL13" s="5" t="n">
        <f aca="false">IF(Kalender!LL13&lt;&gt;1,0,IF(AND($B13&gt;0,INDEX(Kalender!LL$68:LL$77,MAX(1,$B13))&gt;INDEX(Kalender!$B$68:$B$77,MAX(1,$B13))),1,0)+IF(OR(AND($C13&gt;0,INDEX(Kalender!LL$81:LL$110,MAX(1,$C13))&gt;INDEX(Kalender!$B$81:$B$110,MAX(1,$C13))),AND($D13&gt;0,INDEX(Kalender!LL$81:LL$110,MAX(1,$D13))&gt;INDEX(Kalender!$B$81:$B$110,MAX(1,$D13))),AND($E13&gt;0,INDEX(Kalender!LL$81:LL$110,MAX(1,$E13))&gt;INDEX(Kalender!$B$81:$B$110,MAX(1,$E13))),AND($F13&gt;0,INDEX(Kalender!LL$81:LL$110,MAX(1,$F13))&gt;INDEX(Kalender!$B$81:$B$110,MAX(1,$F13)))),2,0))</f>
        <v>0</v>
      </c>
      <c r="LM13" s="5" t="n">
        <f aca="false">IF(Kalender!LM13&lt;&gt;1,0,IF(AND($B13&gt;0,INDEX(Kalender!LM$68:LM$77,MAX(1,$B13))&gt;INDEX(Kalender!$B$68:$B$77,MAX(1,$B13))),1,0)+IF(OR(AND($C13&gt;0,INDEX(Kalender!LM$81:LM$110,MAX(1,$C13))&gt;INDEX(Kalender!$B$81:$B$110,MAX(1,$C13))),AND($D13&gt;0,INDEX(Kalender!LM$81:LM$110,MAX(1,$D13))&gt;INDEX(Kalender!$B$81:$B$110,MAX(1,$D13))),AND($E13&gt;0,INDEX(Kalender!LM$81:LM$110,MAX(1,$E13))&gt;INDEX(Kalender!$B$81:$B$110,MAX(1,$E13))),AND($F13&gt;0,INDEX(Kalender!LM$81:LM$110,MAX(1,$F13))&gt;INDEX(Kalender!$B$81:$B$110,MAX(1,$F13)))),2,0))</f>
        <v>0</v>
      </c>
      <c r="LN13" s="5" t="n">
        <f aca="false">IF(Kalender!LN13&lt;&gt;1,0,IF(AND($B13&gt;0,INDEX(Kalender!LN$68:LN$77,MAX(1,$B13))&gt;INDEX(Kalender!$B$68:$B$77,MAX(1,$B13))),1,0)+IF(OR(AND($C13&gt;0,INDEX(Kalender!LN$81:LN$110,MAX(1,$C13))&gt;INDEX(Kalender!$B$81:$B$110,MAX(1,$C13))),AND($D13&gt;0,INDEX(Kalender!LN$81:LN$110,MAX(1,$D13))&gt;INDEX(Kalender!$B$81:$B$110,MAX(1,$D13))),AND($E13&gt;0,INDEX(Kalender!LN$81:LN$110,MAX(1,$E13))&gt;INDEX(Kalender!$B$81:$B$110,MAX(1,$E13))),AND($F13&gt;0,INDEX(Kalender!LN$81:LN$110,MAX(1,$F13))&gt;INDEX(Kalender!$B$81:$B$110,MAX(1,$F13)))),2,0))</f>
        <v>0</v>
      </c>
      <c r="LO13" s="5" t="n">
        <f aca="false">IF(Kalender!LO13&lt;&gt;1,0,IF(AND($B13&gt;0,INDEX(Kalender!LO$68:LO$77,MAX(1,$B13))&gt;INDEX(Kalender!$B$68:$B$77,MAX(1,$B13))),1,0)+IF(OR(AND($C13&gt;0,INDEX(Kalender!LO$81:LO$110,MAX(1,$C13))&gt;INDEX(Kalender!$B$81:$B$110,MAX(1,$C13))),AND($D13&gt;0,INDEX(Kalender!LO$81:LO$110,MAX(1,$D13))&gt;INDEX(Kalender!$B$81:$B$110,MAX(1,$D13))),AND($E13&gt;0,INDEX(Kalender!LO$81:LO$110,MAX(1,$E13))&gt;INDEX(Kalender!$B$81:$B$110,MAX(1,$E13))),AND($F13&gt;0,INDEX(Kalender!LO$81:LO$110,MAX(1,$F13))&gt;INDEX(Kalender!$B$81:$B$110,MAX(1,$F13)))),2,0))</f>
        <v>0</v>
      </c>
      <c r="LP13" s="5" t="n">
        <f aca="false">IF(Kalender!LP13&lt;&gt;1,0,IF(AND($B13&gt;0,INDEX(Kalender!LP$68:LP$77,MAX(1,$B13))&gt;INDEX(Kalender!$B$68:$B$77,MAX(1,$B13))),1,0)+IF(OR(AND($C13&gt;0,INDEX(Kalender!LP$81:LP$110,MAX(1,$C13))&gt;INDEX(Kalender!$B$81:$B$110,MAX(1,$C13))),AND($D13&gt;0,INDEX(Kalender!LP$81:LP$110,MAX(1,$D13))&gt;INDEX(Kalender!$B$81:$B$110,MAX(1,$D13))),AND($E13&gt;0,INDEX(Kalender!LP$81:LP$110,MAX(1,$E13))&gt;INDEX(Kalender!$B$81:$B$110,MAX(1,$E13))),AND($F13&gt;0,INDEX(Kalender!LP$81:LP$110,MAX(1,$F13))&gt;INDEX(Kalender!$B$81:$B$110,MAX(1,$F13)))),2,0))</f>
        <v>0</v>
      </c>
      <c r="LQ13" s="5" t="n">
        <f aca="false">IF(Kalender!LQ13&lt;&gt;1,0,IF(AND($B13&gt;0,INDEX(Kalender!LQ$68:LQ$77,MAX(1,$B13))&gt;INDEX(Kalender!$B$68:$B$77,MAX(1,$B13))),1,0)+IF(OR(AND($C13&gt;0,INDEX(Kalender!LQ$81:LQ$110,MAX(1,$C13))&gt;INDEX(Kalender!$B$81:$B$110,MAX(1,$C13))),AND($D13&gt;0,INDEX(Kalender!LQ$81:LQ$110,MAX(1,$D13))&gt;INDEX(Kalender!$B$81:$B$110,MAX(1,$D13))),AND($E13&gt;0,INDEX(Kalender!LQ$81:LQ$110,MAX(1,$E13))&gt;INDEX(Kalender!$B$81:$B$110,MAX(1,$E13))),AND($F13&gt;0,INDEX(Kalender!LQ$81:LQ$110,MAX(1,$F13))&gt;INDEX(Kalender!$B$81:$B$110,MAX(1,$F13)))),2,0))</f>
        <v>0</v>
      </c>
      <c r="LR13" s="5" t="n">
        <f aca="false">IF(Kalender!LR13&lt;&gt;1,0,IF(AND($B13&gt;0,INDEX(Kalender!LR$68:LR$77,MAX(1,$B13))&gt;INDEX(Kalender!$B$68:$B$77,MAX(1,$B13))),1,0)+IF(OR(AND($C13&gt;0,INDEX(Kalender!LR$81:LR$110,MAX(1,$C13))&gt;INDEX(Kalender!$B$81:$B$110,MAX(1,$C13))),AND($D13&gt;0,INDEX(Kalender!LR$81:LR$110,MAX(1,$D13))&gt;INDEX(Kalender!$B$81:$B$110,MAX(1,$D13))),AND($E13&gt;0,INDEX(Kalender!LR$81:LR$110,MAX(1,$E13))&gt;INDEX(Kalender!$B$81:$B$110,MAX(1,$E13))),AND($F13&gt;0,INDEX(Kalender!LR$81:LR$110,MAX(1,$F13))&gt;INDEX(Kalender!$B$81:$B$110,MAX(1,$F13)))),2,0))</f>
        <v>0</v>
      </c>
      <c r="LS13" s="5" t="n">
        <f aca="false">IF(Kalender!LS13&lt;&gt;1,0,IF(AND($B13&gt;0,INDEX(Kalender!LS$68:LS$77,MAX(1,$B13))&gt;INDEX(Kalender!$B$68:$B$77,MAX(1,$B13))),1,0)+IF(OR(AND($C13&gt;0,INDEX(Kalender!LS$81:LS$110,MAX(1,$C13))&gt;INDEX(Kalender!$B$81:$B$110,MAX(1,$C13))),AND($D13&gt;0,INDEX(Kalender!LS$81:LS$110,MAX(1,$D13))&gt;INDEX(Kalender!$B$81:$B$110,MAX(1,$D13))),AND($E13&gt;0,INDEX(Kalender!LS$81:LS$110,MAX(1,$E13))&gt;INDEX(Kalender!$B$81:$B$110,MAX(1,$E13))),AND($F13&gt;0,INDEX(Kalender!LS$81:LS$110,MAX(1,$F13))&gt;INDEX(Kalender!$B$81:$B$110,MAX(1,$F13)))),2,0))</f>
        <v>0</v>
      </c>
      <c r="LT13" s="5" t="n">
        <f aca="false">IF(Kalender!LT13&lt;&gt;1,0,IF(AND($B13&gt;0,INDEX(Kalender!LT$68:LT$77,MAX(1,$B13))&gt;INDEX(Kalender!$B$68:$B$77,MAX(1,$B13))),1,0)+IF(OR(AND($C13&gt;0,INDEX(Kalender!LT$81:LT$110,MAX(1,$C13))&gt;INDEX(Kalender!$B$81:$B$110,MAX(1,$C13))),AND($D13&gt;0,INDEX(Kalender!LT$81:LT$110,MAX(1,$D13))&gt;INDEX(Kalender!$B$81:$B$110,MAX(1,$D13))),AND($E13&gt;0,INDEX(Kalender!LT$81:LT$110,MAX(1,$E13))&gt;INDEX(Kalender!$B$81:$B$110,MAX(1,$E13))),AND($F13&gt;0,INDEX(Kalender!LT$81:LT$110,MAX(1,$F13))&gt;INDEX(Kalender!$B$81:$B$110,MAX(1,$F13)))),2,0))</f>
        <v>0</v>
      </c>
      <c r="LU13" s="5" t="n">
        <f aca="false">IF(Kalender!LU13&lt;&gt;1,0,IF(AND($B13&gt;0,INDEX(Kalender!LU$68:LU$77,MAX(1,$B13))&gt;INDEX(Kalender!$B$68:$B$77,MAX(1,$B13))),1,0)+IF(OR(AND($C13&gt;0,INDEX(Kalender!LU$81:LU$110,MAX(1,$C13))&gt;INDEX(Kalender!$B$81:$B$110,MAX(1,$C13))),AND($D13&gt;0,INDEX(Kalender!LU$81:LU$110,MAX(1,$D13))&gt;INDEX(Kalender!$B$81:$B$110,MAX(1,$D13))),AND($E13&gt;0,INDEX(Kalender!LU$81:LU$110,MAX(1,$E13))&gt;INDEX(Kalender!$B$81:$B$110,MAX(1,$E13))),AND($F13&gt;0,INDEX(Kalender!LU$81:LU$110,MAX(1,$F13))&gt;INDEX(Kalender!$B$81:$B$110,MAX(1,$F13)))),2,0))</f>
        <v>0</v>
      </c>
      <c r="LV13" s="5" t="n">
        <f aca="false">IF(Kalender!LV13&lt;&gt;1,0,IF(AND($B13&gt;0,INDEX(Kalender!LV$68:LV$77,MAX(1,$B13))&gt;INDEX(Kalender!$B$68:$B$77,MAX(1,$B13))),1,0)+IF(OR(AND($C13&gt;0,INDEX(Kalender!LV$81:LV$110,MAX(1,$C13))&gt;INDEX(Kalender!$B$81:$B$110,MAX(1,$C13))),AND($D13&gt;0,INDEX(Kalender!LV$81:LV$110,MAX(1,$D13))&gt;INDEX(Kalender!$B$81:$B$110,MAX(1,$D13))),AND($E13&gt;0,INDEX(Kalender!LV$81:LV$110,MAX(1,$E13))&gt;INDEX(Kalender!$B$81:$B$110,MAX(1,$E13))),AND($F13&gt;0,INDEX(Kalender!LV$81:LV$110,MAX(1,$F13))&gt;INDEX(Kalender!$B$81:$B$110,MAX(1,$F13)))),2,0))</f>
        <v>0</v>
      </c>
      <c r="LW13" s="5" t="n">
        <f aca="false">IF(Kalender!LW13&lt;&gt;1,0,IF(AND($B13&gt;0,INDEX(Kalender!LW$68:LW$77,MAX(1,$B13))&gt;INDEX(Kalender!$B$68:$B$77,MAX(1,$B13))),1,0)+IF(OR(AND($C13&gt;0,INDEX(Kalender!LW$81:LW$110,MAX(1,$C13))&gt;INDEX(Kalender!$B$81:$B$110,MAX(1,$C13))),AND($D13&gt;0,INDEX(Kalender!LW$81:LW$110,MAX(1,$D13))&gt;INDEX(Kalender!$B$81:$B$110,MAX(1,$D13))),AND($E13&gt;0,INDEX(Kalender!LW$81:LW$110,MAX(1,$E13))&gt;INDEX(Kalender!$B$81:$B$110,MAX(1,$E13))),AND($F13&gt;0,INDEX(Kalender!LW$81:LW$110,MAX(1,$F13))&gt;INDEX(Kalender!$B$81:$B$110,MAX(1,$F13)))),2,0))</f>
        <v>0</v>
      </c>
      <c r="LX13" s="5" t="n">
        <f aca="false">IF(Kalender!LX13&lt;&gt;1,0,IF(AND($B13&gt;0,INDEX(Kalender!LX$68:LX$77,MAX(1,$B13))&gt;INDEX(Kalender!$B$68:$B$77,MAX(1,$B13))),1,0)+IF(OR(AND($C13&gt;0,INDEX(Kalender!LX$81:LX$110,MAX(1,$C13))&gt;INDEX(Kalender!$B$81:$B$110,MAX(1,$C13))),AND($D13&gt;0,INDEX(Kalender!LX$81:LX$110,MAX(1,$D13))&gt;INDEX(Kalender!$B$81:$B$110,MAX(1,$D13))),AND($E13&gt;0,INDEX(Kalender!LX$81:LX$110,MAX(1,$E13))&gt;INDEX(Kalender!$B$81:$B$110,MAX(1,$E13))),AND($F13&gt;0,INDEX(Kalender!LX$81:LX$110,MAX(1,$F13))&gt;INDEX(Kalender!$B$81:$B$110,MAX(1,$F13)))),2,0))</f>
        <v>0</v>
      </c>
      <c r="LY13" s="5" t="n">
        <f aca="false">IF(Kalender!LY13&lt;&gt;1,0,IF(AND($B13&gt;0,INDEX(Kalender!LY$68:LY$77,MAX(1,$B13))&gt;INDEX(Kalender!$B$68:$B$77,MAX(1,$B13))),1,0)+IF(OR(AND($C13&gt;0,INDEX(Kalender!LY$81:LY$110,MAX(1,$C13))&gt;INDEX(Kalender!$B$81:$B$110,MAX(1,$C13))),AND($D13&gt;0,INDEX(Kalender!LY$81:LY$110,MAX(1,$D13))&gt;INDEX(Kalender!$B$81:$B$110,MAX(1,$D13))),AND($E13&gt;0,INDEX(Kalender!LY$81:LY$110,MAX(1,$E13))&gt;INDEX(Kalender!$B$81:$B$110,MAX(1,$E13))),AND($F13&gt;0,INDEX(Kalender!LY$81:LY$110,MAX(1,$F13))&gt;INDEX(Kalender!$B$81:$B$110,MAX(1,$F13)))),2,0))</f>
        <v>0</v>
      </c>
      <c r="LZ13" s="5" t="n">
        <f aca="false">IF(Kalender!LZ13&lt;&gt;1,0,IF(AND($B13&gt;0,INDEX(Kalender!LZ$68:LZ$77,MAX(1,$B13))&gt;INDEX(Kalender!$B$68:$B$77,MAX(1,$B13))),1,0)+IF(OR(AND($C13&gt;0,INDEX(Kalender!LZ$81:LZ$110,MAX(1,$C13))&gt;INDEX(Kalender!$B$81:$B$110,MAX(1,$C13))),AND($D13&gt;0,INDEX(Kalender!LZ$81:LZ$110,MAX(1,$D13))&gt;INDEX(Kalender!$B$81:$B$110,MAX(1,$D13))),AND($E13&gt;0,INDEX(Kalender!LZ$81:LZ$110,MAX(1,$E13))&gt;INDEX(Kalender!$B$81:$B$110,MAX(1,$E13))),AND($F13&gt;0,INDEX(Kalender!LZ$81:LZ$110,MAX(1,$F13))&gt;INDEX(Kalender!$B$81:$B$110,MAX(1,$F13)))),2,0))</f>
        <v>0</v>
      </c>
      <c r="MA13" s="5" t="n">
        <f aca="false">IF(Kalender!MA13&lt;&gt;1,0,IF(AND($B13&gt;0,INDEX(Kalender!MA$68:MA$77,MAX(1,$B13))&gt;INDEX(Kalender!$B$68:$B$77,MAX(1,$B13))),1,0)+IF(OR(AND($C13&gt;0,INDEX(Kalender!MA$81:MA$110,MAX(1,$C13))&gt;INDEX(Kalender!$B$81:$B$110,MAX(1,$C13))),AND($D13&gt;0,INDEX(Kalender!MA$81:MA$110,MAX(1,$D13))&gt;INDEX(Kalender!$B$81:$B$110,MAX(1,$D13))),AND($E13&gt;0,INDEX(Kalender!MA$81:MA$110,MAX(1,$E13))&gt;INDEX(Kalender!$B$81:$B$110,MAX(1,$E13))),AND($F13&gt;0,INDEX(Kalender!MA$81:MA$110,MAX(1,$F13))&gt;INDEX(Kalender!$B$81:$B$110,MAX(1,$F13)))),2,0))</f>
        <v>0</v>
      </c>
      <c r="MB13" s="5" t="n">
        <f aca="false">IF(Kalender!MB13&lt;&gt;1,0,IF(AND($B13&gt;0,INDEX(Kalender!MB$68:MB$77,MAX(1,$B13))&gt;INDEX(Kalender!$B$68:$B$77,MAX(1,$B13))),1,0)+IF(OR(AND($C13&gt;0,INDEX(Kalender!MB$81:MB$110,MAX(1,$C13))&gt;INDEX(Kalender!$B$81:$B$110,MAX(1,$C13))),AND($D13&gt;0,INDEX(Kalender!MB$81:MB$110,MAX(1,$D13))&gt;INDEX(Kalender!$B$81:$B$110,MAX(1,$D13))),AND($E13&gt;0,INDEX(Kalender!MB$81:MB$110,MAX(1,$E13))&gt;INDEX(Kalender!$B$81:$B$110,MAX(1,$E13))),AND($F13&gt;0,INDEX(Kalender!MB$81:MB$110,MAX(1,$F13))&gt;INDEX(Kalender!$B$81:$B$110,MAX(1,$F13)))),2,0))</f>
        <v>0</v>
      </c>
      <c r="MC13" s="5" t="n">
        <f aca="false">IF(Kalender!MC13&lt;&gt;1,0,IF(AND($B13&gt;0,INDEX(Kalender!MC$68:MC$77,MAX(1,$B13))&gt;INDEX(Kalender!$B$68:$B$77,MAX(1,$B13))),1,0)+IF(OR(AND($C13&gt;0,INDEX(Kalender!MC$81:MC$110,MAX(1,$C13))&gt;INDEX(Kalender!$B$81:$B$110,MAX(1,$C13))),AND($D13&gt;0,INDEX(Kalender!MC$81:MC$110,MAX(1,$D13))&gt;INDEX(Kalender!$B$81:$B$110,MAX(1,$D13))),AND($E13&gt;0,INDEX(Kalender!MC$81:MC$110,MAX(1,$E13))&gt;INDEX(Kalender!$B$81:$B$110,MAX(1,$E13))),AND($F13&gt;0,INDEX(Kalender!MC$81:MC$110,MAX(1,$F13))&gt;INDEX(Kalender!$B$81:$B$110,MAX(1,$F13)))),2,0))</f>
        <v>0</v>
      </c>
      <c r="MD13" s="5" t="n">
        <f aca="false">IF(Kalender!MD13&lt;&gt;1,0,IF(AND($B13&gt;0,INDEX(Kalender!MD$68:MD$77,MAX(1,$B13))&gt;INDEX(Kalender!$B$68:$B$77,MAX(1,$B13))),1,0)+IF(OR(AND($C13&gt;0,INDEX(Kalender!MD$81:MD$110,MAX(1,$C13))&gt;INDEX(Kalender!$B$81:$B$110,MAX(1,$C13))),AND($D13&gt;0,INDEX(Kalender!MD$81:MD$110,MAX(1,$D13))&gt;INDEX(Kalender!$B$81:$B$110,MAX(1,$D13))),AND($E13&gt;0,INDEX(Kalender!MD$81:MD$110,MAX(1,$E13))&gt;INDEX(Kalender!$B$81:$B$110,MAX(1,$E13))),AND($F13&gt;0,INDEX(Kalender!MD$81:MD$110,MAX(1,$F13))&gt;INDEX(Kalender!$B$81:$B$110,MAX(1,$F13)))),2,0))</f>
        <v>0</v>
      </c>
      <c r="ME13" s="5" t="n">
        <f aca="false">IF(Kalender!ME13&lt;&gt;1,0,IF(AND($B13&gt;0,INDEX(Kalender!ME$68:ME$77,MAX(1,$B13))&gt;INDEX(Kalender!$B$68:$B$77,MAX(1,$B13))),1,0)+IF(OR(AND($C13&gt;0,INDEX(Kalender!ME$81:ME$110,MAX(1,$C13))&gt;INDEX(Kalender!$B$81:$B$110,MAX(1,$C13))),AND($D13&gt;0,INDEX(Kalender!ME$81:ME$110,MAX(1,$D13))&gt;INDEX(Kalender!$B$81:$B$110,MAX(1,$D13))),AND($E13&gt;0,INDEX(Kalender!ME$81:ME$110,MAX(1,$E13))&gt;INDEX(Kalender!$B$81:$B$110,MAX(1,$E13))),AND($F13&gt;0,INDEX(Kalender!ME$81:ME$110,MAX(1,$F13))&gt;INDEX(Kalender!$B$81:$B$110,MAX(1,$F13)))),2,0))</f>
        <v>0</v>
      </c>
      <c r="MF13" s="5" t="n">
        <f aca="false">IF(Kalender!MF13&lt;&gt;1,0,IF(AND($B13&gt;0,INDEX(Kalender!MF$68:MF$77,MAX(1,$B13))&gt;INDEX(Kalender!$B$68:$B$77,MAX(1,$B13))),1,0)+IF(OR(AND($C13&gt;0,INDEX(Kalender!MF$81:MF$110,MAX(1,$C13))&gt;INDEX(Kalender!$B$81:$B$110,MAX(1,$C13))),AND($D13&gt;0,INDEX(Kalender!MF$81:MF$110,MAX(1,$D13))&gt;INDEX(Kalender!$B$81:$B$110,MAX(1,$D13))),AND($E13&gt;0,INDEX(Kalender!MF$81:MF$110,MAX(1,$E13))&gt;INDEX(Kalender!$B$81:$B$110,MAX(1,$E13))),AND($F13&gt;0,INDEX(Kalender!MF$81:MF$110,MAX(1,$F13))&gt;INDEX(Kalender!$B$81:$B$110,MAX(1,$F13)))),2,0))</f>
        <v>0</v>
      </c>
      <c r="MG13" s="5" t="n">
        <f aca="false">IF(Kalender!MG13&lt;&gt;1,0,IF(AND($B13&gt;0,INDEX(Kalender!MG$68:MG$77,MAX(1,$B13))&gt;INDEX(Kalender!$B$68:$B$77,MAX(1,$B13))),1,0)+IF(OR(AND($C13&gt;0,INDEX(Kalender!MG$81:MG$110,MAX(1,$C13))&gt;INDEX(Kalender!$B$81:$B$110,MAX(1,$C13))),AND($D13&gt;0,INDEX(Kalender!MG$81:MG$110,MAX(1,$D13))&gt;INDEX(Kalender!$B$81:$B$110,MAX(1,$D13))),AND($E13&gt;0,INDEX(Kalender!MG$81:MG$110,MAX(1,$E13))&gt;INDEX(Kalender!$B$81:$B$110,MAX(1,$E13))),AND($F13&gt;0,INDEX(Kalender!MG$81:MG$110,MAX(1,$F13))&gt;INDEX(Kalender!$B$81:$B$110,MAX(1,$F13)))),2,0))</f>
        <v>0</v>
      </c>
      <c r="MH13" s="5" t="n">
        <f aca="false">IF(Kalender!MH13&lt;&gt;1,0,IF(AND($B13&gt;0,INDEX(Kalender!MH$68:MH$77,MAX(1,$B13))&gt;INDEX(Kalender!$B$68:$B$77,MAX(1,$B13))),1,0)+IF(OR(AND($C13&gt;0,INDEX(Kalender!MH$81:MH$110,MAX(1,$C13))&gt;INDEX(Kalender!$B$81:$B$110,MAX(1,$C13))),AND($D13&gt;0,INDEX(Kalender!MH$81:MH$110,MAX(1,$D13))&gt;INDEX(Kalender!$B$81:$B$110,MAX(1,$D13))),AND($E13&gt;0,INDEX(Kalender!MH$81:MH$110,MAX(1,$E13))&gt;INDEX(Kalender!$B$81:$B$110,MAX(1,$E13))),AND($F13&gt;0,INDEX(Kalender!MH$81:MH$110,MAX(1,$F13))&gt;INDEX(Kalender!$B$81:$B$110,MAX(1,$F13)))),2,0))</f>
        <v>0</v>
      </c>
      <c r="MI13" s="5" t="n">
        <f aca="false">IF(Kalender!MI13&lt;&gt;1,0,IF(AND($B13&gt;0,INDEX(Kalender!MI$68:MI$77,MAX(1,$B13))&gt;INDEX(Kalender!$B$68:$B$77,MAX(1,$B13))),1,0)+IF(OR(AND($C13&gt;0,INDEX(Kalender!MI$81:MI$110,MAX(1,$C13))&gt;INDEX(Kalender!$B$81:$B$110,MAX(1,$C13))),AND($D13&gt;0,INDEX(Kalender!MI$81:MI$110,MAX(1,$D13))&gt;INDEX(Kalender!$B$81:$B$110,MAX(1,$D13))),AND($E13&gt;0,INDEX(Kalender!MI$81:MI$110,MAX(1,$E13))&gt;INDEX(Kalender!$B$81:$B$110,MAX(1,$E13))),AND($F13&gt;0,INDEX(Kalender!MI$81:MI$110,MAX(1,$F13))&gt;INDEX(Kalender!$B$81:$B$110,MAX(1,$F13)))),2,0))</f>
        <v>0</v>
      </c>
      <c r="MJ13" s="5" t="n">
        <f aca="false">IF(Kalender!MJ13&lt;&gt;1,0,IF(AND($B13&gt;0,INDEX(Kalender!MJ$68:MJ$77,MAX(1,$B13))&gt;INDEX(Kalender!$B$68:$B$77,MAX(1,$B13))),1,0)+IF(OR(AND($C13&gt;0,INDEX(Kalender!MJ$81:MJ$110,MAX(1,$C13))&gt;INDEX(Kalender!$B$81:$B$110,MAX(1,$C13))),AND($D13&gt;0,INDEX(Kalender!MJ$81:MJ$110,MAX(1,$D13))&gt;INDEX(Kalender!$B$81:$B$110,MAX(1,$D13))),AND($E13&gt;0,INDEX(Kalender!MJ$81:MJ$110,MAX(1,$E13))&gt;INDEX(Kalender!$B$81:$B$110,MAX(1,$E13))),AND($F13&gt;0,INDEX(Kalender!MJ$81:MJ$110,MAX(1,$F13))&gt;INDEX(Kalender!$B$81:$B$110,MAX(1,$F13)))),2,0))</f>
        <v>0</v>
      </c>
      <c r="MK13" s="5" t="n">
        <f aca="false">IF(Kalender!MK13&lt;&gt;1,0,IF(AND($B13&gt;0,INDEX(Kalender!MK$68:MK$77,MAX(1,$B13))&gt;INDEX(Kalender!$B$68:$B$77,MAX(1,$B13))),1,0)+IF(OR(AND($C13&gt;0,INDEX(Kalender!MK$81:MK$110,MAX(1,$C13))&gt;INDEX(Kalender!$B$81:$B$110,MAX(1,$C13))),AND($D13&gt;0,INDEX(Kalender!MK$81:MK$110,MAX(1,$D13))&gt;INDEX(Kalender!$B$81:$B$110,MAX(1,$D13))),AND($E13&gt;0,INDEX(Kalender!MK$81:MK$110,MAX(1,$E13))&gt;INDEX(Kalender!$B$81:$B$110,MAX(1,$E13))),AND($F13&gt;0,INDEX(Kalender!MK$81:MK$110,MAX(1,$F13))&gt;INDEX(Kalender!$B$81:$B$110,MAX(1,$F13)))),2,0))</f>
        <v>0</v>
      </c>
      <c r="ML13" s="5" t="n">
        <f aca="false">IF(Kalender!ML13&lt;&gt;1,0,IF(AND($B13&gt;0,INDEX(Kalender!ML$68:ML$77,MAX(1,$B13))&gt;INDEX(Kalender!$B$68:$B$77,MAX(1,$B13))),1,0)+IF(OR(AND($C13&gt;0,INDEX(Kalender!ML$81:ML$110,MAX(1,$C13))&gt;INDEX(Kalender!$B$81:$B$110,MAX(1,$C13))),AND($D13&gt;0,INDEX(Kalender!ML$81:ML$110,MAX(1,$D13))&gt;INDEX(Kalender!$B$81:$B$110,MAX(1,$D13))),AND($E13&gt;0,INDEX(Kalender!ML$81:ML$110,MAX(1,$E13))&gt;INDEX(Kalender!$B$81:$B$110,MAX(1,$E13))),AND($F13&gt;0,INDEX(Kalender!ML$81:ML$110,MAX(1,$F13))&gt;INDEX(Kalender!$B$81:$B$110,MAX(1,$F13)))),2,0))</f>
        <v>0</v>
      </c>
      <c r="MM13" s="5" t="n">
        <f aca="false">IF(Kalender!MM13&lt;&gt;1,0,IF(AND($B13&gt;0,INDEX(Kalender!MM$68:MM$77,MAX(1,$B13))&gt;INDEX(Kalender!$B$68:$B$77,MAX(1,$B13))),1,0)+IF(OR(AND($C13&gt;0,INDEX(Kalender!MM$81:MM$110,MAX(1,$C13))&gt;INDEX(Kalender!$B$81:$B$110,MAX(1,$C13))),AND($D13&gt;0,INDEX(Kalender!MM$81:MM$110,MAX(1,$D13))&gt;INDEX(Kalender!$B$81:$B$110,MAX(1,$D13))),AND($E13&gt;0,INDEX(Kalender!MM$81:MM$110,MAX(1,$E13))&gt;INDEX(Kalender!$B$81:$B$110,MAX(1,$E13))),AND($F13&gt;0,INDEX(Kalender!MM$81:MM$110,MAX(1,$F13))&gt;INDEX(Kalender!$B$81:$B$110,MAX(1,$F13)))),2,0))</f>
        <v>0</v>
      </c>
      <c r="MN13" s="5" t="n">
        <f aca="false">IF(Kalender!MN13&lt;&gt;1,0,IF(AND($B13&gt;0,INDEX(Kalender!MN$68:MN$77,MAX(1,$B13))&gt;INDEX(Kalender!$B$68:$B$77,MAX(1,$B13))),1,0)+IF(OR(AND($C13&gt;0,INDEX(Kalender!MN$81:MN$110,MAX(1,$C13))&gt;INDEX(Kalender!$B$81:$B$110,MAX(1,$C13))),AND($D13&gt;0,INDEX(Kalender!MN$81:MN$110,MAX(1,$D13))&gt;INDEX(Kalender!$B$81:$B$110,MAX(1,$D13))),AND($E13&gt;0,INDEX(Kalender!MN$81:MN$110,MAX(1,$E13))&gt;INDEX(Kalender!$B$81:$B$110,MAX(1,$E13))),AND($F13&gt;0,INDEX(Kalender!MN$81:MN$110,MAX(1,$F13))&gt;INDEX(Kalender!$B$81:$B$110,MAX(1,$F13)))),2,0))</f>
        <v>0</v>
      </c>
      <c r="MO13" s="5" t="n">
        <f aca="false">IF(Kalender!MO13&lt;&gt;1,0,IF(AND($B13&gt;0,INDEX(Kalender!MO$68:MO$77,MAX(1,$B13))&gt;INDEX(Kalender!$B$68:$B$77,MAX(1,$B13))),1,0)+IF(OR(AND($C13&gt;0,INDEX(Kalender!MO$81:MO$110,MAX(1,$C13))&gt;INDEX(Kalender!$B$81:$B$110,MAX(1,$C13))),AND($D13&gt;0,INDEX(Kalender!MO$81:MO$110,MAX(1,$D13))&gt;INDEX(Kalender!$B$81:$B$110,MAX(1,$D13))),AND($E13&gt;0,INDEX(Kalender!MO$81:MO$110,MAX(1,$E13))&gt;INDEX(Kalender!$B$81:$B$110,MAX(1,$E13))),AND($F13&gt;0,INDEX(Kalender!MO$81:MO$110,MAX(1,$F13))&gt;INDEX(Kalender!$B$81:$B$110,MAX(1,$F13)))),2,0))</f>
        <v>0</v>
      </c>
      <c r="MP13" s="5" t="n">
        <f aca="false">IF(Kalender!MP13&lt;&gt;1,0,IF(AND($B13&gt;0,INDEX(Kalender!MP$68:MP$77,MAX(1,$B13))&gt;INDEX(Kalender!$B$68:$B$77,MAX(1,$B13))),1,0)+IF(OR(AND($C13&gt;0,INDEX(Kalender!MP$81:MP$110,MAX(1,$C13))&gt;INDEX(Kalender!$B$81:$B$110,MAX(1,$C13))),AND($D13&gt;0,INDEX(Kalender!MP$81:MP$110,MAX(1,$D13))&gt;INDEX(Kalender!$B$81:$B$110,MAX(1,$D13))),AND($E13&gt;0,INDEX(Kalender!MP$81:MP$110,MAX(1,$E13))&gt;INDEX(Kalender!$B$81:$B$110,MAX(1,$E13))),AND($F13&gt;0,INDEX(Kalender!MP$81:MP$110,MAX(1,$F13))&gt;INDEX(Kalender!$B$81:$B$110,MAX(1,$F13)))),2,0))</f>
        <v>0</v>
      </c>
      <c r="MQ13" s="5" t="n">
        <f aca="false">IF(Kalender!MQ13&lt;&gt;1,0,IF(AND($B13&gt;0,INDEX(Kalender!MQ$68:MQ$77,MAX(1,$B13))&gt;INDEX(Kalender!$B$68:$B$77,MAX(1,$B13))),1,0)+IF(OR(AND($C13&gt;0,INDEX(Kalender!MQ$81:MQ$110,MAX(1,$C13))&gt;INDEX(Kalender!$B$81:$B$110,MAX(1,$C13))),AND($D13&gt;0,INDEX(Kalender!MQ$81:MQ$110,MAX(1,$D13))&gt;INDEX(Kalender!$B$81:$B$110,MAX(1,$D13))),AND($E13&gt;0,INDEX(Kalender!MQ$81:MQ$110,MAX(1,$E13))&gt;INDEX(Kalender!$B$81:$B$110,MAX(1,$E13))),AND($F13&gt;0,INDEX(Kalender!MQ$81:MQ$110,MAX(1,$F13))&gt;INDEX(Kalender!$B$81:$B$110,MAX(1,$F13)))),2,0))</f>
        <v>0</v>
      </c>
      <c r="MR13" s="5" t="n">
        <f aca="false">IF(Kalender!MR13&lt;&gt;1,0,IF(AND($B13&gt;0,INDEX(Kalender!MR$68:MR$77,MAX(1,$B13))&gt;INDEX(Kalender!$B$68:$B$77,MAX(1,$B13))),1,0)+IF(OR(AND($C13&gt;0,INDEX(Kalender!MR$81:MR$110,MAX(1,$C13))&gt;INDEX(Kalender!$B$81:$B$110,MAX(1,$C13))),AND($D13&gt;0,INDEX(Kalender!MR$81:MR$110,MAX(1,$D13))&gt;INDEX(Kalender!$B$81:$B$110,MAX(1,$D13))),AND($E13&gt;0,INDEX(Kalender!MR$81:MR$110,MAX(1,$E13))&gt;INDEX(Kalender!$B$81:$B$110,MAX(1,$E13))),AND($F13&gt;0,INDEX(Kalender!MR$81:MR$110,MAX(1,$F13))&gt;INDEX(Kalender!$B$81:$B$110,MAX(1,$F13)))),2,0))</f>
        <v>0</v>
      </c>
      <c r="MS13" s="5" t="n">
        <f aca="false">IF(Kalender!MS13&lt;&gt;1,0,IF(AND($B13&gt;0,INDEX(Kalender!MS$68:MS$77,MAX(1,$B13))&gt;INDEX(Kalender!$B$68:$B$77,MAX(1,$B13))),1,0)+IF(OR(AND($C13&gt;0,INDEX(Kalender!MS$81:MS$110,MAX(1,$C13))&gt;INDEX(Kalender!$B$81:$B$110,MAX(1,$C13))),AND($D13&gt;0,INDEX(Kalender!MS$81:MS$110,MAX(1,$D13))&gt;INDEX(Kalender!$B$81:$B$110,MAX(1,$D13))),AND($E13&gt;0,INDEX(Kalender!MS$81:MS$110,MAX(1,$E13))&gt;INDEX(Kalender!$B$81:$B$110,MAX(1,$E13))),AND($F13&gt;0,INDEX(Kalender!MS$81:MS$110,MAX(1,$F13))&gt;INDEX(Kalender!$B$81:$B$110,MAX(1,$F13)))),2,0))</f>
        <v>0</v>
      </c>
      <c r="MT13" s="5" t="n">
        <f aca="false">IF(Kalender!MT13&lt;&gt;1,0,IF(AND($B13&gt;0,INDEX(Kalender!MT$68:MT$77,MAX(1,$B13))&gt;INDEX(Kalender!$B$68:$B$77,MAX(1,$B13))),1,0)+IF(OR(AND($C13&gt;0,INDEX(Kalender!MT$81:MT$110,MAX(1,$C13))&gt;INDEX(Kalender!$B$81:$B$110,MAX(1,$C13))),AND($D13&gt;0,INDEX(Kalender!MT$81:MT$110,MAX(1,$D13))&gt;INDEX(Kalender!$B$81:$B$110,MAX(1,$D13))),AND($E13&gt;0,INDEX(Kalender!MT$81:MT$110,MAX(1,$E13))&gt;INDEX(Kalender!$B$81:$B$110,MAX(1,$E13))),AND($F13&gt;0,INDEX(Kalender!MT$81:MT$110,MAX(1,$F13))&gt;INDEX(Kalender!$B$81:$B$110,MAX(1,$F13)))),2,0))</f>
        <v>0</v>
      </c>
      <c r="MU13" s="5" t="n">
        <f aca="false">IF(Kalender!MU13&lt;&gt;1,0,IF(AND($B13&gt;0,INDEX(Kalender!MU$68:MU$77,MAX(1,$B13))&gt;INDEX(Kalender!$B$68:$B$77,MAX(1,$B13))),1,0)+IF(OR(AND($C13&gt;0,INDEX(Kalender!MU$81:MU$110,MAX(1,$C13))&gt;INDEX(Kalender!$B$81:$B$110,MAX(1,$C13))),AND($D13&gt;0,INDEX(Kalender!MU$81:MU$110,MAX(1,$D13))&gt;INDEX(Kalender!$B$81:$B$110,MAX(1,$D13))),AND($E13&gt;0,INDEX(Kalender!MU$81:MU$110,MAX(1,$E13))&gt;INDEX(Kalender!$B$81:$B$110,MAX(1,$E13))),AND($F13&gt;0,INDEX(Kalender!MU$81:MU$110,MAX(1,$F13))&gt;INDEX(Kalender!$B$81:$B$110,MAX(1,$F13)))),2,0))</f>
        <v>0</v>
      </c>
      <c r="MV13" s="5" t="n">
        <f aca="false">IF(Kalender!MV13&lt;&gt;1,0,IF(AND($B13&gt;0,INDEX(Kalender!MV$68:MV$77,MAX(1,$B13))&gt;INDEX(Kalender!$B$68:$B$77,MAX(1,$B13))),1,0)+IF(OR(AND($C13&gt;0,INDEX(Kalender!MV$81:MV$110,MAX(1,$C13))&gt;INDEX(Kalender!$B$81:$B$110,MAX(1,$C13))),AND($D13&gt;0,INDEX(Kalender!MV$81:MV$110,MAX(1,$D13))&gt;INDEX(Kalender!$B$81:$B$110,MAX(1,$D13))),AND($E13&gt;0,INDEX(Kalender!MV$81:MV$110,MAX(1,$E13))&gt;INDEX(Kalender!$B$81:$B$110,MAX(1,$E13))),AND($F13&gt;0,INDEX(Kalender!MV$81:MV$110,MAX(1,$F13))&gt;INDEX(Kalender!$B$81:$B$110,MAX(1,$F13)))),2,0))</f>
        <v>0</v>
      </c>
      <c r="MW13" s="5" t="n">
        <f aca="false">IF(Kalender!MW13&lt;&gt;1,0,IF(AND($B13&gt;0,INDEX(Kalender!MW$68:MW$77,MAX(1,$B13))&gt;INDEX(Kalender!$B$68:$B$77,MAX(1,$B13))),1,0)+IF(OR(AND($C13&gt;0,INDEX(Kalender!MW$81:MW$110,MAX(1,$C13))&gt;INDEX(Kalender!$B$81:$B$110,MAX(1,$C13))),AND($D13&gt;0,INDEX(Kalender!MW$81:MW$110,MAX(1,$D13))&gt;INDEX(Kalender!$B$81:$B$110,MAX(1,$D13))),AND($E13&gt;0,INDEX(Kalender!MW$81:MW$110,MAX(1,$E13))&gt;INDEX(Kalender!$B$81:$B$110,MAX(1,$E13))),AND($F13&gt;0,INDEX(Kalender!MW$81:MW$110,MAX(1,$F13))&gt;INDEX(Kalender!$B$81:$B$110,MAX(1,$F13)))),2,0))</f>
        <v>0</v>
      </c>
      <c r="MX13" s="5" t="n">
        <f aca="false">IF(Kalender!MX13&lt;&gt;1,0,IF(AND($B13&gt;0,INDEX(Kalender!MX$68:MX$77,MAX(1,$B13))&gt;INDEX(Kalender!$B$68:$B$77,MAX(1,$B13))),1,0)+IF(OR(AND($C13&gt;0,INDEX(Kalender!MX$81:MX$110,MAX(1,$C13))&gt;INDEX(Kalender!$B$81:$B$110,MAX(1,$C13))),AND($D13&gt;0,INDEX(Kalender!MX$81:MX$110,MAX(1,$D13))&gt;INDEX(Kalender!$B$81:$B$110,MAX(1,$D13))),AND($E13&gt;0,INDEX(Kalender!MX$81:MX$110,MAX(1,$E13))&gt;INDEX(Kalender!$B$81:$B$110,MAX(1,$E13))),AND($F13&gt;0,INDEX(Kalender!MX$81:MX$110,MAX(1,$F13))&gt;INDEX(Kalender!$B$81:$B$110,MAX(1,$F13)))),2,0))</f>
        <v>0</v>
      </c>
      <c r="MY13" s="5" t="n">
        <f aca="false">IF(Kalender!MY13&lt;&gt;1,0,IF(AND($B13&gt;0,INDEX(Kalender!MY$68:MY$77,MAX(1,$B13))&gt;INDEX(Kalender!$B$68:$B$77,MAX(1,$B13))),1,0)+IF(OR(AND($C13&gt;0,INDEX(Kalender!MY$81:MY$110,MAX(1,$C13))&gt;INDEX(Kalender!$B$81:$B$110,MAX(1,$C13))),AND($D13&gt;0,INDEX(Kalender!MY$81:MY$110,MAX(1,$D13))&gt;INDEX(Kalender!$B$81:$B$110,MAX(1,$D13))),AND($E13&gt;0,INDEX(Kalender!MY$81:MY$110,MAX(1,$E13))&gt;INDEX(Kalender!$B$81:$B$110,MAX(1,$E13))),AND($F13&gt;0,INDEX(Kalender!MY$81:MY$110,MAX(1,$F13))&gt;INDEX(Kalender!$B$81:$B$110,MAX(1,$F13)))),2,0))</f>
        <v>0</v>
      </c>
      <c r="MZ13" s="5" t="n">
        <f aca="false">IF(Kalender!MZ13&lt;&gt;1,0,IF(AND($B13&gt;0,INDEX(Kalender!MZ$68:MZ$77,MAX(1,$B13))&gt;INDEX(Kalender!$B$68:$B$77,MAX(1,$B13))),1,0)+IF(OR(AND($C13&gt;0,INDEX(Kalender!MZ$81:MZ$110,MAX(1,$C13))&gt;INDEX(Kalender!$B$81:$B$110,MAX(1,$C13))),AND($D13&gt;0,INDEX(Kalender!MZ$81:MZ$110,MAX(1,$D13))&gt;INDEX(Kalender!$B$81:$B$110,MAX(1,$D13))),AND($E13&gt;0,INDEX(Kalender!MZ$81:MZ$110,MAX(1,$E13))&gt;INDEX(Kalender!$B$81:$B$110,MAX(1,$E13))),AND($F13&gt;0,INDEX(Kalender!MZ$81:MZ$110,MAX(1,$F13))&gt;INDEX(Kalender!$B$81:$B$110,MAX(1,$F13)))),2,0))</f>
        <v>0</v>
      </c>
      <c r="NA13" s="5" t="n">
        <f aca="false">IF(Kalender!NA13&lt;&gt;1,0,IF(AND($B13&gt;0,INDEX(Kalender!NA$68:NA$77,MAX(1,$B13))&gt;INDEX(Kalender!$B$68:$B$77,MAX(1,$B13))),1,0)+IF(OR(AND($C13&gt;0,INDEX(Kalender!NA$81:NA$110,MAX(1,$C13))&gt;INDEX(Kalender!$B$81:$B$110,MAX(1,$C13))),AND($D13&gt;0,INDEX(Kalender!NA$81:NA$110,MAX(1,$D13))&gt;INDEX(Kalender!$B$81:$B$110,MAX(1,$D13))),AND($E13&gt;0,INDEX(Kalender!NA$81:NA$110,MAX(1,$E13))&gt;INDEX(Kalender!$B$81:$B$110,MAX(1,$E13))),AND($F13&gt;0,INDEX(Kalender!NA$81:NA$110,MAX(1,$F13))&gt;INDEX(Kalender!$B$81:$B$110,MAX(1,$F13)))),2,0))</f>
        <v>0</v>
      </c>
      <c r="NB13" s="5" t="n">
        <f aca="false">IF(Kalender!NB13&lt;&gt;1,0,IF(AND($B13&gt;0,INDEX(Kalender!NB$68:NB$77,MAX(1,$B13))&gt;INDEX(Kalender!$B$68:$B$77,MAX(1,$B13))),1,0)+IF(OR(AND($C13&gt;0,INDEX(Kalender!NB$81:NB$110,MAX(1,$C13))&gt;INDEX(Kalender!$B$81:$B$110,MAX(1,$C13))),AND($D13&gt;0,INDEX(Kalender!NB$81:NB$110,MAX(1,$D13))&gt;INDEX(Kalender!$B$81:$B$110,MAX(1,$D13))),AND($E13&gt;0,INDEX(Kalender!NB$81:NB$110,MAX(1,$E13))&gt;INDEX(Kalender!$B$81:$B$110,MAX(1,$E13))),AND($F13&gt;0,INDEX(Kalender!NB$81:NB$110,MAX(1,$F13))&gt;INDEX(Kalender!$B$81:$B$110,MAX(1,$F13)))),2,0))</f>
        <v>0</v>
      </c>
      <c r="NC13" s="5" t="n">
        <f aca="false">IF(Kalender!NC13&lt;&gt;1,0,IF(AND($B13&gt;0,INDEX(Kalender!NC$68:NC$77,MAX(1,$B13))&gt;INDEX(Kalender!$B$68:$B$77,MAX(1,$B13))),1,0)+IF(OR(AND($C13&gt;0,INDEX(Kalender!NC$81:NC$110,MAX(1,$C13))&gt;INDEX(Kalender!$B$81:$B$110,MAX(1,$C13))),AND($D13&gt;0,INDEX(Kalender!NC$81:NC$110,MAX(1,$D13))&gt;INDEX(Kalender!$B$81:$B$110,MAX(1,$D13))),AND($E13&gt;0,INDEX(Kalender!NC$81:NC$110,MAX(1,$E13))&gt;INDEX(Kalender!$B$81:$B$110,MAX(1,$E13))),AND($F13&gt;0,INDEX(Kalender!NC$81:NC$110,MAX(1,$F13))&gt;INDEX(Kalender!$B$81:$B$110,MAX(1,$F13)))),2,0))</f>
        <v>0</v>
      </c>
      <c r="ND13" s="5" t="n">
        <f aca="false">IF(Kalender!ND13&lt;&gt;1,0,IF(AND($B13&gt;0,INDEX(Kalender!ND$68:ND$77,MAX(1,$B13))&gt;INDEX(Kalender!$B$68:$B$77,MAX(1,$B13))),1,0)+IF(OR(AND($C13&gt;0,INDEX(Kalender!ND$81:ND$110,MAX(1,$C13))&gt;INDEX(Kalender!$B$81:$B$110,MAX(1,$C13))),AND($D13&gt;0,INDEX(Kalender!ND$81:ND$110,MAX(1,$D13))&gt;INDEX(Kalender!$B$81:$B$110,MAX(1,$D13))),AND($E13&gt;0,INDEX(Kalender!ND$81:ND$110,MAX(1,$E13))&gt;INDEX(Kalender!$B$81:$B$110,MAX(1,$E13))),AND($F13&gt;0,INDEX(Kalender!ND$81:ND$110,MAX(1,$F13))&gt;INDEX(Kalender!$B$81:$B$110,MAX(1,$F13)))),2,0))</f>
        <v>0</v>
      </c>
      <c r="NE13" s="5" t="n">
        <f aca="false">IF(Kalender!NE13&lt;&gt;1,0,IF(AND($B13&gt;0,INDEX(Kalender!NE$68:NE$77,MAX(1,$B13))&gt;INDEX(Kalender!$B$68:$B$77,MAX(1,$B13))),1,0)+IF(OR(AND($C13&gt;0,INDEX(Kalender!NE$81:NE$110,MAX(1,$C13))&gt;INDEX(Kalender!$B$81:$B$110,MAX(1,$C13))),AND($D13&gt;0,INDEX(Kalender!NE$81:NE$110,MAX(1,$D13))&gt;INDEX(Kalender!$B$81:$B$110,MAX(1,$D13))),AND($E13&gt;0,INDEX(Kalender!NE$81:NE$110,MAX(1,$E13))&gt;INDEX(Kalender!$B$81:$B$110,MAX(1,$E13))),AND($F13&gt;0,INDEX(Kalender!NE$81:NE$110,MAX(1,$F13))&gt;INDEX(Kalender!$B$81:$B$110,MAX(1,$F13)))),2,0))</f>
        <v>0</v>
      </c>
      <c r="NF13" s="5" t="n">
        <f aca="false">IF(Kalender!NF13&lt;&gt;1,0,IF(AND($B13&gt;0,INDEX(Kalender!NF$68:NF$77,MAX(1,$B13))&gt;INDEX(Kalender!$B$68:$B$77,MAX(1,$B13))),1,0)+IF(OR(AND($C13&gt;0,INDEX(Kalender!NF$81:NF$110,MAX(1,$C13))&gt;INDEX(Kalender!$B$81:$B$110,MAX(1,$C13))),AND($D13&gt;0,INDEX(Kalender!NF$81:NF$110,MAX(1,$D13))&gt;INDEX(Kalender!$B$81:$B$110,MAX(1,$D13))),AND($E13&gt;0,INDEX(Kalender!NF$81:NF$110,MAX(1,$E13))&gt;INDEX(Kalender!$B$81:$B$110,MAX(1,$E13))),AND($F13&gt;0,INDEX(Kalender!NF$81:NF$110,MAX(1,$F13))&gt;INDEX(Kalender!$B$81:$B$110,MAX(1,$F13)))),2,0))</f>
        <v>0</v>
      </c>
      <c r="NG13" s="5" t="n">
        <f aca="false">IF(Kalender!NG13&lt;&gt;1,0,IF(AND($B13&gt;0,INDEX(Kalender!NG$68:NG$77,MAX(1,$B13))&gt;INDEX(Kalender!$B$68:$B$77,MAX(1,$B13))),1,0)+IF(OR(AND($C13&gt;0,INDEX(Kalender!NG$81:NG$110,MAX(1,$C13))&gt;INDEX(Kalender!$B$81:$B$110,MAX(1,$C13))),AND($D13&gt;0,INDEX(Kalender!NG$81:NG$110,MAX(1,$D13))&gt;INDEX(Kalender!$B$81:$B$110,MAX(1,$D13))),AND($E13&gt;0,INDEX(Kalender!NG$81:NG$110,MAX(1,$E13))&gt;INDEX(Kalender!$B$81:$B$110,MAX(1,$E13))),AND($F13&gt;0,INDEX(Kalender!NG$81:NG$110,MAX(1,$F13))&gt;INDEX(Kalender!$B$81:$B$110,MAX(1,$F13)))),2,0))</f>
        <v>0</v>
      </c>
      <c r="NH13" s="5" t="n">
        <f aca="false">IF(Kalender!NH13&lt;&gt;1,0,IF(AND($B13&gt;0,INDEX(Kalender!NH$68:NH$77,MAX(1,$B13))&gt;INDEX(Kalender!$B$68:$B$77,MAX(1,$B13))),1,0)+IF(OR(AND($C13&gt;0,INDEX(Kalender!NH$81:NH$110,MAX(1,$C13))&gt;INDEX(Kalender!$B$81:$B$110,MAX(1,$C13))),AND($D13&gt;0,INDEX(Kalender!NH$81:NH$110,MAX(1,$D13))&gt;INDEX(Kalender!$B$81:$B$110,MAX(1,$D13))),AND($E13&gt;0,INDEX(Kalender!NH$81:NH$110,MAX(1,$E13))&gt;INDEX(Kalender!$B$81:$B$110,MAX(1,$E13))),AND($F13&gt;0,INDEX(Kalender!NH$81:NH$110,MAX(1,$F13))&gt;INDEX(Kalender!$B$81:$B$110,MAX(1,$F13)))),2,0))</f>
        <v>0</v>
      </c>
    </row>
    <row r="14" customFormat="false" ht="15" hidden="false" customHeight="false" outlineLevel="0" collapsed="false">
      <c r="A14" s="5" t="str">
        <f aca="false">Kalender!A14</f>
        <v/>
      </c>
      <c r="B14" s="5" t="n">
        <f aca="false">IFERROR(MATCH(Kalender!$B14,Kalender!$A$68:$A$77,0),0)</f>
        <v>5</v>
      </c>
      <c r="C14" s="5" t="n">
        <f aca="false">IF(Kalender!C14="",0,IFERROR(MATCH(Kalender!C14,Kalender!$A$81:$A$110,0),0))</f>
        <v>0</v>
      </c>
      <c r="D14" s="5" t="n">
        <f aca="false">IF(Kalender!D14="",0,IFERROR(MATCH(Kalender!D14,Kalender!$A$81:$A$110,0),0))</f>
        <v>0</v>
      </c>
      <c r="E14" s="5" t="n">
        <f aca="false">IF(Kalender!E14="",0,IFERROR(MATCH(Kalender!E14,Kalender!$A$81:$A$110,0),0))</f>
        <v>0</v>
      </c>
      <c r="F14" s="5" t="n">
        <f aca="false">IF(Kalender!F14="",0,IFERROR(MATCH(Kalender!F14,Kalender!$A$81:$A$110,0),0))</f>
        <v>0</v>
      </c>
      <c r="G14" s="5" t="n">
        <f aca="false">IF(Kalender!G14&lt;&gt;1,0,IF(AND($B14&gt;0,INDEX(Kalender!G$68:G$77,MAX(1,$B14))&gt;INDEX(Kalender!$B$68:$B$77,MAX(1,$B14))),1,0)+IF(OR(AND($C14&gt;0,INDEX(Kalender!G$81:G$110,MAX(1,$C14))&gt;INDEX(Kalender!$B$81:$B$110,MAX(1,$C14))),AND($D14&gt;0,INDEX(Kalender!G$81:G$110,MAX(1,$D14))&gt;INDEX(Kalender!$B$81:$B$110,MAX(1,$D14))),AND($E14&gt;0,INDEX(Kalender!G$81:G$110,MAX(1,$E14))&gt;INDEX(Kalender!$B$81:$B$110,MAX(1,$E14))),AND($F14&gt;0,INDEX(Kalender!G$81:G$110,MAX(1,$F14))&gt;INDEX(Kalender!$B$81:$B$110,MAX(1,$F14)))),2,0))</f>
        <v>0</v>
      </c>
      <c r="H14" s="5" t="n">
        <f aca="false">IF(Kalender!H14&lt;&gt;1,0,IF(AND($B14&gt;0,INDEX(Kalender!H$68:H$77,MAX(1,$B14))&gt;INDEX(Kalender!$B$68:$B$77,MAX(1,$B14))),1,0)+IF(OR(AND($C14&gt;0,INDEX(Kalender!H$81:H$110,MAX(1,$C14))&gt;INDEX(Kalender!$B$81:$B$110,MAX(1,$C14))),AND($D14&gt;0,INDEX(Kalender!H$81:H$110,MAX(1,$D14))&gt;INDEX(Kalender!$B$81:$B$110,MAX(1,$D14))),AND($E14&gt;0,INDEX(Kalender!H$81:H$110,MAX(1,$E14))&gt;INDEX(Kalender!$B$81:$B$110,MAX(1,$E14))),AND($F14&gt;0,INDEX(Kalender!H$81:H$110,MAX(1,$F14))&gt;INDEX(Kalender!$B$81:$B$110,MAX(1,$F14)))),2,0))</f>
        <v>0</v>
      </c>
      <c r="I14" s="5" t="n">
        <f aca="false">IF(Kalender!I14&lt;&gt;1,0,IF(AND($B14&gt;0,INDEX(Kalender!I$68:I$77,MAX(1,$B14))&gt;INDEX(Kalender!$B$68:$B$77,MAX(1,$B14))),1,0)+IF(OR(AND($C14&gt;0,INDEX(Kalender!I$81:I$110,MAX(1,$C14))&gt;INDEX(Kalender!$B$81:$B$110,MAX(1,$C14))),AND($D14&gt;0,INDEX(Kalender!I$81:I$110,MAX(1,$D14))&gt;INDEX(Kalender!$B$81:$B$110,MAX(1,$D14))),AND($E14&gt;0,INDEX(Kalender!I$81:I$110,MAX(1,$E14))&gt;INDEX(Kalender!$B$81:$B$110,MAX(1,$E14))),AND($F14&gt;0,INDEX(Kalender!I$81:I$110,MAX(1,$F14))&gt;INDEX(Kalender!$B$81:$B$110,MAX(1,$F14)))),2,0))</f>
        <v>0</v>
      </c>
      <c r="J14" s="5" t="n">
        <f aca="false">IF(Kalender!J14&lt;&gt;1,0,IF(AND($B14&gt;0,INDEX(Kalender!J$68:J$77,MAX(1,$B14))&gt;INDEX(Kalender!$B$68:$B$77,MAX(1,$B14))),1,0)+IF(OR(AND($C14&gt;0,INDEX(Kalender!J$81:J$110,MAX(1,$C14))&gt;INDEX(Kalender!$B$81:$B$110,MAX(1,$C14))),AND($D14&gt;0,INDEX(Kalender!J$81:J$110,MAX(1,$D14))&gt;INDEX(Kalender!$B$81:$B$110,MAX(1,$D14))),AND($E14&gt;0,INDEX(Kalender!J$81:J$110,MAX(1,$E14))&gt;INDEX(Kalender!$B$81:$B$110,MAX(1,$E14))),AND($F14&gt;0,INDEX(Kalender!J$81:J$110,MAX(1,$F14))&gt;INDEX(Kalender!$B$81:$B$110,MAX(1,$F14)))),2,0))</f>
        <v>0</v>
      </c>
      <c r="K14" s="5" t="n">
        <f aca="false">IF(Kalender!K14&lt;&gt;1,0,IF(AND($B14&gt;0,INDEX(Kalender!K$68:K$77,MAX(1,$B14))&gt;INDEX(Kalender!$B$68:$B$77,MAX(1,$B14))),1,0)+IF(OR(AND($C14&gt;0,INDEX(Kalender!K$81:K$110,MAX(1,$C14))&gt;INDEX(Kalender!$B$81:$B$110,MAX(1,$C14))),AND($D14&gt;0,INDEX(Kalender!K$81:K$110,MAX(1,$D14))&gt;INDEX(Kalender!$B$81:$B$110,MAX(1,$D14))),AND($E14&gt;0,INDEX(Kalender!K$81:K$110,MAX(1,$E14))&gt;INDEX(Kalender!$B$81:$B$110,MAX(1,$E14))),AND($F14&gt;0,INDEX(Kalender!K$81:K$110,MAX(1,$F14))&gt;INDEX(Kalender!$B$81:$B$110,MAX(1,$F14)))),2,0))</f>
        <v>0</v>
      </c>
      <c r="L14" s="5" t="n">
        <f aca="false">IF(Kalender!L14&lt;&gt;1,0,IF(AND($B14&gt;0,INDEX(Kalender!L$68:L$77,MAX(1,$B14))&gt;INDEX(Kalender!$B$68:$B$77,MAX(1,$B14))),1,0)+IF(OR(AND($C14&gt;0,INDEX(Kalender!L$81:L$110,MAX(1,$C14))&gt;INDEX(Kalender!$B$81:$B$110,MAX(1,$C14))),AND($D14&gt;0,INDEX(Kalender!L$81:L$110,MAX(1,$D14))&gt;INDEX(Kalender!$B$81:$B$110,MAX(1,$D14))),AND($E14&gt;0,INDEX(Kalender!L$81:L$110,MAX(1,$E14))&gt;INDEX(Kalender!$B$81:$B$110,MAX(1,$E14))),AND($F14&gt;0,INDEX(Kalender!L$81:L$110,MAX(1,$F14))&gt;INDEX(Kalender!$B$81:$B$110,MAX(1,$F14)))),2,0))</f>
        <v>0</v>
      </c>
      <c r="M14" s="5" t="n">
        <f aca="false">IF(Kalender!M14&lt;&gt;1,0,IF(AND($B14&gt;0,INDEX(Kalender!M$68:M$77,MAX(1,$B14))&gt;INDEX(Kalender!$B$68:$B$77,MAX(1,$B14))),1,0)+IF(OR(AND($C14&gt;0,INDEX(Kalender!M$81:M$110,MAX(1,$C14))&gt;INDEX(Kalender!$B$81:$B$110,MAX(1,$C14))),AND($D14&gt;0,INDEX(Kalender!M$81:M$110,MAX(1,$D14))&gt;INDEX(Kalender!$B$81:$B$110,MAX(1,$D14))),AND($E14&gt;0,INDEX(Kalender!M$81:M$110,MAX(1,$E14))&gt;INDEX(Kalender!$B$81:$B$110,MAX(1,$E14))),AND($F14&gt;0,INDEX(Kalender!M$81:M$110,MAX(1,$F14))&gt;INDEX(Kalender!$B$81:$B$110,MAX(1,$F14)))),2,0))</f>
        <v>0</v>
      </c>
      <c r="N14" s="5" t="n">
        <f aca="false">IF(Kalender!N14&lt;&gt;1,0,IF(AND($B14&gt;0,INDEX(Kalender!N$68:N$77,MAX(1,$B14))&gt;INDEX(Kalender!$B$68:$B$77,MAX(1,$B14))),1,0)+IF(OR(AND($C14&gt;0,INDEX(Kalender!N$81:N$110,MAX(1,$C14))&gt;INDEX(Kalender!$B$81:$B$110,MAX(1,$C14))),AND($D14&gt;0,INDEX(Kalender!N$81:N$110,MAX(1,$D14))&gt;INDEX(Kalender!$B$81:$B$110,MAX(1,$D14))),AND($E14&gt;0,INDEX(Kalender!N$81:N$110,MAX(1,$E14))&gt;INDEX(Kalender!$B$81:$B$110,MAX(1,$E14))),AND($F14&gt;0,INDEX(Kalender!N$81:N$110,MAX(1,$F14))&gt;INDEX(Kalender!$B$81:$B$110,MAX(1,$F14)))),2,0))</f>
        <v>0</v>
      </c>
      <c r="O14" s="5" t="n">
        <f aca="false">IF(Kalender!O14&lt;&gt;1,0,IF(AND($B14&gt;0,INDEX(Kalender!O$68:O$77,MAX(1,$B14))&gt;INDEX(Kalender!$B$68:$B$77,MAX(1,$B14))),1,0)+IF(OR(AND($C14&gt;0,INDEX(Kalender!O$81:O$110,MAX(1,$C14))&gt;INDEX(Kalender!$B$81:$B$110,MAX(1,$C14))),AND($D14&gt;0,INDEX(Kalender!O$81:O$110,MAX(1,$D14))&gt;INDEX(Kalender!$B$81:$B$110,MAX(1,$D14))),AND($E14&gt;0,INDEX(Kalender!O$81:O$110,MAX(1,$E14))&gt;INDEX(Kalender!$B$81:$B$110,MAX(1,$E14))),AND($F14&gt;0,INDEX(Kalender!O$81:O$110,MAX(1,$F14))&gt;INDEX(Kalender!$B$81:$B$110,MAX(1,$F14)))),2,0))</f>
        <v>0</v>
      </c>
      <c r="P14" s="5" t="n">
        <f aca="false">IF(Kalender!P14&lt;&gt;1,0,IF(AND($B14&gt;0,INDEX(Kalender!P$68:P$77,MAX(1,$B14))&gt;INDEX(Kalender!$B$68:$B$77,MAX(1,$B14))),1,0)+IF(OR(AND($C14&gt;0,INDEX(Kalender!P$81:P$110,MAX(1,$C14))&gt;INDEX(Kalender!$B$81:$B$110,MAX(1,$C14))),AND($D14&gt;0,INDEX(Kalender!P$81:P$110,MAX(1,$D14))&gt;INDEX(Kalender!$B$81:$B$110,MAX(1,$D14))),AND($E14&gt;0,INDEX(Kalender!P$81:P$110,MAX(1,$E14))&gt;INDEX(Kalender!$B$81:$B$110,MAX(1,$E14))),AND($F14&gt;0,INDEX(Kalender!P$81:P$110,MAX(1,$F14))&gt;INDEX(Kalender!$B$81:$B$110,MAX(1,$F14)))),2,0))</f>
        <v>0</v>
      </c>
      <c r="Q14" s="5" t="n">
        <f aca="false">IF(Kalender!Q14&lt;&gt;1,0,IF(AND($B14&gt;0,INDEX(Kalender!Q$68:Q$77,MAX(1,$B14))&gt;INDEX(Kalender!$B$68:$B$77,MAX(1,$B14))),1,0)+IF(OR(AND($C14&gt;0,INDEX(Kalender!Q$81:Q$110,MAX(1,$C14))&gt;INDEX(Kalender!$B$81:$B$110,MAX(1,$C14))),AND($D14&gt;0,INDEX(Kalender!Q$81:Q$110,MAX(1,$D14))&gt;INDEX(Kalender!$B$81:$B$110,MAX(1,$D14))),AND($E14&gt;0,INDEX(Kalender!Q$81:Q$110,MAX(1,$E14))&gt;INDEX(Kalender!$B$81:$B$110,MAX(1,$E14))),AND($F14&gt;0,INDEX(Kalender!Q$81:Q$110,MAX(1,$F14))&gt;INDEX(Kalender!$B$81:$B$110,MAX(1,$F14)))),2,0))</f>
        <v>0</v>
      </c>
      <c r="R14" s="5" t="n">
        <f aca="false">IF(Kalender!R14&lt;&gt;1,0,IF(AND($B14&gt;0,INDEX(Kalender!R$68:R$77,MAX(1,$B14))&gt;INDEX(Kalender!$B$68:$B$77,MAX(1,$B14))),1,0)+IF(OR(AND($C14&gt;0,INDEX(Kalender!R$81:R$110,MAX(1,$C14))&gt;INDEX(Kalender!$B$81:$B$110,MAX(1,$C14))),AND($D14&gt;0,INDEX(Kalender!R$81:R$110,MAX(1,$D14))&gt;INDEX(Kalender!$B$81:$B$110,MAX(1,$D14))),AND($E14&gt;0,INDEX(Kalender!R$81:R$110,MAX(1,$E14))&gt;INDEX(Kalender!$B$81:$B$110,MAX(1,$E14))),AND($F14&gt;0,INDEX(Kalender!R$81:R$110,MAX(1,$F14))&gt;INDEX(Kalender!$B$81:$B$110,MAX(1,$F14)))),2,0))</f>
        <v>0</v>
      </c>
      <c r="S14" s="5" t="n">
        <f aca="false">IF(Kalender!S14&lt;&gt;1,0,IF(AND($B14&gt;0,INDEX(Kalender!S$68:S$77,MAX(1,$B14))&gt;INDEX(Kalender!$B$68:$B$77,MAX(1,$B14))),1,0)+IF(OR(AND($C14&gt;0,INDEX(Kalender!S$81:S$110,MAX(1,$C14))&gt;INDEX(Kalender!$B$81:$B$110,MAX(1,$C14))),AND($D14&gt;0,INDEX(Kalender!S$81:S$110,MAX(1,$D14))&gt;INDEX(Kalender!$B$81:$B$110,MAX(1,$D14))),AND($E14&gt;0,INDEX(Kalender!S$81:S$110,MAX(1,$E14))&gt;INDEX(Kalender!$B$81:$B$110,MAX(1,$E14))),AND($F14&gt;0,INDEX(Kalender!S$81:S$110,MAX(1,$F14))&gt;INDEX(Kalender!$B$81:$B$110,MAX(1,$F14)))),2,0))</f>
        <v>0</v>
      </c>
      <c r="T14" s="5" t="n">
        <f aca="false">IF(Kalender!T14&lt;&gt;1,0,IF(AND($B14&gt;0,INDEX(Kalender!T$68:T$77,MAX(1,$B14))&gt;INDEX(Kalender!$B$68:$B$77,MAX(1,$B14))),1,0)+IF(OR(AND($C14&gt;0,INDEX(Kalender!T$81:T$110,MAX(1,$C14))&gt;INDEX(Kalender!$B$81:$B$110,MAX(1,$C14))),AND($D14&gt;0,INDEX(Kalender!T$81:T$110,MAX(1,$D14))&gt;INDEX(Kalender!$B$81:$B$110,MAX(1,$D14))),AND($E14&gt;0,INDEX(Kalender!T$81:T$110,MAX(1,$E14))&gt;INDEX(Kalender!$B$81:$B$110,MAX(1,$E14))),AND($F14&gt;0,INDEX(Kalender!T$81:T$110,MAX(1,$F14))&gt;INDEX(Kalender!$B$81:$B$110,MAX(1,$F14)))),2,0))</f>
        <v>0</v>
      </c>
      <c r="U14" s="5" t="n">
        <f aca="false">IF(Kalender!U14&lt;&gt;1,0,IF(AND($B14&gt;0,INDEX(Kalender!U$68:U$77,MAX(1,$B14))&gt;INDEX(Kalender!$B$68:$B$77,MAX(1,$B14))),1,0)+IF(OR(AND($C14&gt;0,INDEX(Kalender!U$81:U$110,MAX(1,$C14))&gt;INDEX(Kalender!$B$81:$B$110,MAX(1,$C14))),AND($D14&gt;0,INDEX(Kalender!U$81:U$110,MAX(1,$D14))&gt;INDEX(Kalender!$B$81:$B$110,MAX(1,$D14))),AND($E14&gt;0,INDEX(Kalender!U$81:U$110,MAX(1,$E14))&gt;INDEX(Kalender!$B$81:$B$110,MAX(1,$E14))),AND($F14&gt;0,INDEX(Kalender!U$81:U$110,MAX(1,$F14))&gt;INDEX(Kalender!$B$81:$B$110,MAX(1,$F14)))),2,0))</f>
        <v>0</v>
      </c>
      <c r="V14" s="5" t="n">
        <f aca="false">IF(Kalender!V14&lt;&gt;1,0,IF(AND($B14&gt;0,INDEX(Kalender!V$68:V$77,MAX(1,$B14))&gt;INDEX(Kalender!$B$68:$B$77,MAX(1,$B14))),1,0)+IF(OR(AND($C14&gt;0,INDEX(Kalender!V$81:V$110,MAX(1,$C14))&gt;INDEX(Kalender!$B$81:$B$110,MAX(1,$C14))),AND($D14&gt;0,INDEX(Kalender!V$81:V$110,MAX(1,$D14))&gt;INDEX(Kalender!$B$81:$B$110,MAX(1,$D14))),AND($E14&gt;0,INDEX(Kalender!V$81:V$110,MAX(1,$E14))&gt;INDEX(Kalender!$B$81:$B$110,MAX(1,$E14))),AND($F14&gt;0,INDEX(Kalender!V$81:V$110,MAX(1,$F14))&gt;INDEX(Kalender!$B$81:$B$110,MAX(1,$F14)))),2,0))</f>
        <v>0</v>
      </c>
      <c r="W14" s="5" t="n">
        <f aca="false">IF(Kalender!W14&lt;&gt;1,0,IF(AND($B14&gt;0,INDEX(Kalender!W$68:W$77,MAX(1,$B14))&gt;INDEX(Kalender!$B$68:$B$77,MAX(1,$B14))),1,0)+IF(OR(AND($C14&gt;0,INDEX(Kalender!W$81:W$110,MAX(1,$C14))&gt;INDEX(Kalender!$B$81:$B$110,MAX(1,$C14))),AND($D14&gt;0,INDEX(Kalender!W$81:W$110,MAX(1,$D14))&gt;INDEX(Kalender!$B$81:$B$110,MAX(1,$D14))),AND($E14&gt;0,INDEX(Kalender!W$81:W$110,MAX(1,$E14))&gt;INDEX(Kalender!$B$81:$B$110,MAX(1,$E14))),AND($F14&gt;0,INDEX(Kalender!W$81:W$110,MAX(1,$F14))&gt;INDEX(Kalender!$B$81:$B$110,MAX(1,$F14)))),2,0))</f>
        <v>0</v>
      </c>
      <c r="X14" s="5" t="n">
        <f aca="false">IF(Kalender!X14&lt;&gt;1,0,IF(AND($B14&gt;0,INDEX(Kalender!X$68:X$77,MAX(1,$B14))&gt;INDEX(Kalender!$B$68:$B$77,MAX(1,$B14))),1,0)+IF(OR(AND($C14&gt;0,INDEX(Kalender!X$81:X$110,MAX(1,$C14))&gt;INDEX(Kalender!$B$81:$B$110,MAX(1,$C14))),AND($D14&gt;0,INDEX(Kalender!X$81:X$110,MAX(1,$D14))&gt;INDEX(Kalender!$B$81:$B$110,MAX(1,$D14))),AND($E14&gt;0,INDEX(Kalender!X$81:X$110,MAX(1,$E14))&gt;INDEX(Kalender!$B$81:$B$110,MAX(1,$E14))),AND($F14&gt;0,INDEX(Kalender!X$81:X$110,MAX(1,$F14))&gt;INDEX(Kalender!$B$81:$B$110,MAX(1,$F14)))),2,0))</f>
        <v>0</v>
      </c>
      <c r="Y14" s="5" t="n">
        <f aca="false">IF(Kalender!Y14&lt;&gt;1,0,IF(AND($B14&gt;0,INDEX(Kalender!Y$68:Y$77,MAX(1,$B14))&gt;INDEX(Kalender!$B$68:$B$77,MAX(1,$B14))),1,0)+IF(OR(AND($C14&gt;0,INDEX(Kalender!Y$81:Y$110,MAX(1,$C14))&gt;INDEX(Kalender!$B$81:$B$110,MAX(1,$C14))),AND($D14&gt;0,INDEX(Kalender!Y$81:Y$110,MAX(1,$D14))&gt;INDEX(Kalender!$B$81:$B$110,MAX(1,$D14))),AND($E14&gt;0,INDEX(Kalender!Y$81:Y$110,MAX(1,$E14))&gt;INDEX(Kalender!$B$81:$B$110,MAX(1,$E14))),AND($F14&gt;0,INDEX(Kalender!Y$81:Y$110,MAX(1,$F14))&gt;INDEX(Kalender!$B$81:$B$110,MAX(1,$F14)))),2,0))</f>
        <v>0</v>
      </c>
      <c r="Z14" s="5" t="n">
        <f aca="false">IF(Kalender!Z14&lt;&gt;1,0,IF(AND($B14&gt;0,INDEX(Kalender!Z$68:Z$77,MAX(1,$B14))&gt;INDEX(Kalender!$B$68:$B$77,MAX(1,$B14))),1,0)+IF(OR(AND($C14&gt;0,INDEX(Kalender!Z$81:Z$110,MAX(1,$C14))&gt;INDEX(Kalender!$B$81:$B$110,MAX(1,$C14))),AND($D14&gt;0,INDEX(Kalender!Z$81:Z$110,MAX(1,$D14))&gt;INDEX(Kalender!$B$81:$B$110,MAX(1,$D14))),AND($E14&gt;0,INDEX(Kalender!Z$81:Z$110,MAX(1,$E14))&gt;INDEX(Kalender!$B$81:$B$110,MAX(1,$E14))),AND($F14&gt;0,INDEX(Kalender!Z$81:Z$110,MAX(1,$F14))&gt;INDEX(Kalender!$B$81:$B$110,MAX(1,$F14)))),2,0))</f>
        <v>0</v>
      </c>
      <c r="AA14" s="5" t="n">
        <f aca="false">IF(Kalender!AA14&lt;&gt;1,0,IF(AND($B14&gt;0,INDEX(Kalender!AA$68:AA$77,MAX(1,$B14))&gt;INDEX(Kalender!$B$68:$B$77,MAX(1,$B14))),1,0)+IF(OR(AND($C14&gt;0,INDEX(Kalender!AA$81:AA$110,MAX(1,$C14))&gt;INDEX(Kalender!$B$81:$B$110,MAX(1,$C14))),AND($D14&gt;0,INDEX(Kalender!AA$81:AA$110,MAX(1,$D14))&gt;INDEX(Kalender!$B$81:$B$110,MAX(1,$D14))),AND($E14&gt;0,INDEX(Kalender!AA$81:AA$110,MAX(1,$E14))&gt;INDEX(Kalender!$B$81:$B$110,MAX(1,$E14))),AND($F14&gt;0,INDEX(Kalender!AA$81:AA$110,MAX(1,$F14))&gt;INDEX(Kalender!$B$81:$B$110,MAX(1,$F14)))),2,0))</f>
        <v>0</v>
      </c>
      <c r="AB14" s="5" t="n">
        <f aca="false">IF(Kalender!AB14&lt;&gt;1,0,IF(AND($B14&gt;0,INDEX(Kalender!AB$68:AB$77,MAX(1,$B14))&gt;INDEX(Kalender!$B$68:$B$77,MAX(1,$B14))),1,0)+IF(OR(AND($C14&gt;0,INDEX(Kalender!AB$81:AB$110,MAX(1,$C14))&gt;INDEX(Kalender!$B$81:$B$110,MAX(1,$C14))),AND($D14&gt;0,INDEX(Kalender!AB$81:AB$110,MAX(1,$D14))&gt;INDEX(Kalender!$B$81:$B$110,MAX(1,$D14))),AND($E14&gt;0,INDEX(Kalender!AB$81:AB$110,MAX(1,$E14))&gt;INDEX(Kalender!$B$81:$B$110,MAX(1,$E14))),AND($F14&gt;0,INDEX(Kalender!AB$81:AB$110,MAX(1,$F14))&gt;INDEX(Kalender!$B$81:$B$110,MAX(1,$F14)))),2,0))</f>
        <v>0</v>
      </c>
      <c r="AC14" s="5" t="n">
        <f aca="false">IF(Kalender!AC14&lt;&gt;1,0,IF(AND($B14&gt;0,INDEX(Kalender!AC$68:AC$77,MAX(1,$B14))&gt;INDEX(Kalender!$B$68:$B$77,MAX(1,$B14))),1,0)+IF(OR(AND($C14&gt;0,INDEX(Kalender!AC$81:AC$110,MAX(1,$C14))&gt;INDEX(Kalender!$B$81:$B$110,MAX(1,$C14))),AND($D14&gt;0,INDEX(Kalender!AC$81:AC$110,MAX(1,$D14))&gt;INDEX(Kalender!$B$81:$B$110,MAX(1,$D14))),AND($E14&gt;0,INDEX(Kalender!AC$81:AC$110,MAX(1,$E14))&gt;INDEX(Kalender!$B$81:$B$110,MAX(1,$E14))),AND($F14&gt;0,INDEX(Kalender!AC$81:AC$110,MAX(1,$F14))&gt;INDEX(Kalender!$B$81:$B$110,MAX(1,$F14)))),2,0))</f>
        <v>0</v>
      </c>
      <c r="AD14" s="5" t="n">
        <f aca="false">IF(Kalender!AD14&lt;&gt;1,0,IF(AND($B14&gt;0,INDEX(Kalender!AD$68:AD$77,MAX(1,$B14))&gt;INDEX(Kalender!$B$68:$B$77,MAX(1,$B14))),1,0)+IF(OR(AND($C14&gt;0,INDEX(Kalender!AD$81:AD$110,MAX(1,$C14))&gt;INDEX(Kalender!$B$81:$B$110,MAX(1,$C14))),AND($D14&gt;0,INDEX(Kalender!AD$81:AD$110,MAX(1,$D14))&gt;INDEX(Kalender!$B$81:$B$110,MAX(1,$D14))),AND($E14&gt;0,INDEX(Kalender!AD$81:AD$110,MAX(1,$E14))&gt;INDEX(Kalender!$B$81:$B$110,MAX(1,$E14))),AND($F14&gt;0,INDEX(Kalender!AD$81:AD$110,MAX(1,$F14))&gt;INDEX(Kalender!$B$81:$B$110,MAX(1,$F14)))),2,0))</f>
        <v>0</v>
      </c>
      <c r="AE14" s="5" t="n">
        <f aca="false">IF(Kalender!AE14&lt;&gt;1,0,IF(AND($B14&gt;0,INDEX(Kalender!AE$68:AE$77,MAX(1,$B14))&gt;INDEX(Kalender!$B$68:$B$77,MAX(1,$B14))),1,0)+IF(OR(AND($C14&gt;0,INDEX(Kalender!AE$81:AE$110,MAX(1,$C14))&gt;INDEX(Kalender!$B$81:$B$110,MAX(1,$C14))),AND($D14&gt;0,INDEX(Kalender!AE$81:AE$110,MAX(1,$D14))&gt;INDEX(Kalender!$B$81:$B$110,MAX(1,$D14))),AND($E14&gt;0,INDEX(Kalender!AE$81:AE$110,MAX(1,$E14))&gt;INDEX(Kalender!$B$81:$B$110,MAX(1,$E14))),AND($F14&gt;0,INDEX(Kalender!AE$81:AE$110,MAX(1,$F14))&gt;INDEX(Kalender!$B$81:$B$110,MAX(1,$F14)))),2,0))</f>
        <v>0</v>
      </c>
      <c r="AF14" s="5" t="n">
        <f aca="false">IF(Kalender!AF14&lt;&gt;1,0,IF(AND($B14&gt;0,INDEX(Kalender!AF$68:AF$77,MAX(1,$B14))&gt;INDEX(Kalender!$B$68:$B$77,MAX(1,$B14))),1,0)+IF(OR(AND($C14&gt;0,INDEX(Kalender!AF$81:AF$110,MAX(1,$C14))&gt;INDEX(Kalender!$B$81:$B$110,MAX(1,$C14))),AND($D14&gt;0,INDEX(Kalender!AF$81:AF$110,MAX(1,$D14))&gt;INDEX(Kalender!$B$81:$B$110,MAX(1,$D14))),AND($E14&gt;0,INDEX(Kalender!AF$81:AF$110,MAX(1,$E14))&gt;INDEX(Kalender!$B$81:$B$110,MAX(1,$E14))),AND($F14&gt;0,INDEX(Kalender!AF$81:AF$110,MAX(1,$F14))&gt;INDEX(Kalender!$B$81:$B$110,MAX(1,$F14)))),2,0))</f>
        <v>0</v>
      </c>
      <c r="AG14" s="5" t="n">
        <f aca="false">IF(Kalender!AG14&lt;&gt;1,0,IF(AND($B14&gt;0,INDEX(Kalender!AG$68:AG$77,MAX(1,$B14))&gt;INDEX(Kalender!$B$68:$B$77,MAX(1,$B14))),1,0)+IF(OR(AND($C14&gt;0,INDEX(Kalender!AG$81:AG$110,MAX(1,$C14))&gt;INDEX(Kalender!$B$81:$B$110,MAX(1,$C14))),AND($D14&gt;0,INDEX(Kalender!AG$81:AG$110,MAX(1,$D14))&gt;INDEX(Kalender!$B$81:$B$110,MAX(1,$D14))),AND($E14&gt;0,INDEX(Kalender!AG$81:AG$110,MAX(1,$E14))&gt;INDEX(Kalender!$B$81:$B$110,MAX(1,$E14))),AND($F14&gt;0,INDEX(Kalender!AG$81:AG$110,MAX(1,$F14))&gt;INDEX(Kalender!$B$81:$B$110,MAX(1,$F14)))),2,0))</f>
        <v>0</v>
      </c>
      <c r="AH14" s="5" t="n">
        <f aca="false">IF(Kalender!AH14&lt;&gt;1,0,IF(AND($B14&gt;0,INDEX(Kalender!AH$68:AH$77,MAX(1,$B14))&gt;INDEX(Kalender!$B$68:$B$77,MAX(1,$B14))),1,0)+IF(OR(AND($C14&gt;0,INDEX(Kalender!AH$81:AH$110,MAX(1,$C14))&gt;INDEX(Kalender!$B$81:$B$110,MAX(1,$C14))),AND($D14&gt;0,INDEX(Kalender!AH$81:AH$110,MAX(1,$D14))&gt;INDEX(Kalender!$B$81:$B$110,MAX(1,$D14))),AND($E14&gt;0,INDEX(Kalender!AH$81:AH$110,MAX(1,$E14))&gt;INDEX(Kalender!$B$81:$B$110,MAX(1,$E14))),AND($F14&gt;0,INDEX(Kalender!AH$81:AH$110,MAX(1,$F14))&gt;INDEX(Kalender!$B$81:$B$110,MAX(1,$F14)))),2,0))</f>
        <v>0</v>
      </c>
      <c r="AI14" s="5" t="n">
        <f aca="false">IF(Kalender!AI14&lt;&gt;1,0,IF(AND($B14&gt;0,INDEX(Kalender!AI$68:AI$77,MAX(1,$B14))&gt;INDEX(Kalender!$B$68:$B$77,MAX(1,$B14))),1,0)+IF(OR(AND($C14&gt;0,INDEX(Kalender!AI$81:AI$110,MAX(1,$C14))&gt;INDEX(Kalender!$B$81:$B$110,MAX(1,$C14))),AND($D14&gt;0,INDEX(Kalender!AI$81:AI$110,MAX(1,$D14))&gt;INDEX(Kalender!$B$81:$B$110,MAX(1,$D14))),AND($E14&gt;0,INDEX(Kalender!AI$81:AI$110,MAX(1,$E14))&gt;INDEX(Kalender!$B$81:$B$110,MAX(1,$E14))),AND($F14&gt;0,INDEX(Kalender!AI$81:AI$110,MAX(1,$F14))&gt;INDEX(Kalender!$B$81:$B$110,MAX(1,$F14)))),2,0))</f>
        <v>0</v>
      </c>
      <c r="AJ14" s="5" t="n">
        <f aca="false">IF(Kalender!AJ14&lt;&gt;1,0,IF(AND($B14&gt;0,INDEX(Kalender!AJ$68:AJ$77,MAX(1,$B14))&gt;INDEX(Kalender!$B$68:$B$77,MAX(1,$B14))),1,0)+IF(OR(AND($C14&gt;0,INDEX(Kalender!AJ$81:AJ$110,MAX(1,$C14))&gt;INDEX(Kalender!$B$81:$B$110,MAX(1,$C14))),AND($D14&gt;0,INDEX(Kalender!AJ$81:AJ$110,MAX(1,$D14))&gt;INDEX(Kalender!$B$81:$B$110,MAX(1,$D14))),AND($E14&gt;0,INDEX(Kalender!AJ$81:AJ$110,MAX(1,$E14))&gt;INDEX(Kalender!$B$81:$B$110,MAX(1,$E14))),AND($F14&gt;0,INDEX(Kalender!AJ$81:AJ$110,MAX(1,$F14))&gt;INDEX(Kalender!$B$81:$B$110,MAX(1,$F14)))),2,0))</f>
        <v>0</v>
      </c>
      <c r="AK14" s="5" t="n">
        <f aca="false">IF(Kalender!AK14&lt;&gt;1,0,IF(AND($B14&gt;0,INDEX(Kalender!AK$68:AK$77,MAX(1,$B14))&gt;INDEX(Kalender!$B$68:$B$77,MAX(1,$B14))),1,0)+IF(OR(AND($C14&gt;0,INDEX(Kalender!AK$81:AK$110,MAX(1,$C14))&gt;INDEX(Kalender!$B$81:$B$110,MAX(1,$C14))),AND($D14&gt;0,INDEX(Kalender!AK$81:AK$110,MAX(1,$D14))&gt;INDEX(Kalender!$B$81:$B$110,MAX(1,$D14))),AND($E14&gt;0,INDEX(Kalender!AK$81:AK$110,MAX(1,$E14))&gt;INDEX(Kalender!$B$81:$B$110,MAX(1,$E14))),AND($F14&gt;0,INDEX(Kalender!AK$81:AK$110,MAX(1,$F14))&gt;INDEX(Kalender!$B$81:$B$110,MAX(1,$F14)))),2,0))</f>
        <v>0</v>
      </c>
      <c r="AL14" s="5" t="n">
        <f aca="false">IF(Kalender!AL14&lt;&gt;1,0,IF(AND($B14&gt;0,INDEX(Kalender!AL$68:AL$77,MAX(1,$B14))&gt;INDEX(Kalender!$B$68:$B$77,MAX(1,$B14))),1,0)+IF(OR(AND($C14&gt;0,INDEX(Kalender!AL$81:AL$110,MAX(1,$C14))&gt;INDEX(Kalender!$B$81:$B$110,MAX(1,$C14))),AND($D14&gt;0,INDEX(Kalender!AL$81:AL$110,MAX(1,$D14))&gt;INDEX(Kalender!$B$81:$B$110,MAX(1,$D14))),AND($E14&gt;0,INDEX(Kalender!AL$81:AL$110,MAX(1,$E14))&gt;INDEX(Kalender!$B$81:$B$110,MAX(1,$E14))),AND($F14&gt;0,INDEX(Kalender!AL$81:AL$110,MAX(1,$F14))&gt;INDEX(Kalender!$B$81:$B$110,MAX(1,$F14)))),2,0))</f>
        <v>0</v>
      </c>
      <c r="AM14" s="5" t="n">
        <f aca="false">IF(Kalender!AM14&lt;&gt;1,0,IF(AND($B14&gt;0,INDEX(Kalender!AM$68:AM$77,MAX(1,$B14))&gt;INDEX(Kalender!$B$68:$B$77,MAX(1,$B14))),1,0)+IF(OR(AND($C14&gt;0,INDEX(Kalender!AM$81:AM$110,MAX(1,$C14))&gt;INDEX(Kalender!$B$81:$B$110,MAX(1,$C14))),AND($D14&gt;0,INDEX(Kalender!AM$81:AM$110,MAX(1,$D14))&gt;INDEX(Kalender!$B$81:$B$110,MAX(1,$D14))),AND($E14&gt;0,INDEX(Kalender!AM$81:AM$110,MAX(1,$E14))&gt;INDEX(Kalender!$B$81:$B$110,MAX(1,$E14))),AND($F14&gt;0,INDEX(Kalender!AM$81:AM$110,MAX(1,$F14))&gt;INDEX(Kalender!$B$81:$B$110,MAX(1,$F14)))),2,0))</f>
        <v>0</v>
      </c>
      <c r="AN14" s="5" t="n">
        <f aca="false">IF(Kalender!AN14&lt;&gt;1,0,IF(AND($B14&gt;0,INDEX(Kalender!AN$68:AN$77,MAX(1,$B14))&gt;INDEX(Kalender!$B$68:$B$77,MAX(1,$B14))),1,0)+IF(OR(AND($C14&gt;0,INDEX(Kalender!AN$81:AN$110,MAX(1,$C14))&gt;INDEX(Kalender!$B$81:$B$110,MAX(1,$C14))),AND($D14&gt;0,INDEX(Kalender!AN$81:AN$110,MAX(1,$D14))&gt;INDEX(Kalender!$B$81:$B$110,MAX(1,$D14))),AND($E14&gt;0,INDEX(Kalender!AN$81:AN$110,MAX(1,$E14))&gt;INDEX(Kalender!$B$81:$B$110,MAX(1,$E14))),AND($F14&gt;0,INDEX(Kalender!AN$81:AN$110,MAX(1,$F14))&gt;INDEX(Kalender!$B$81:$B$110,MAX(1,$F14)))),2,0))</f>
        <v>0</v>
      </c>
      <c r="AO14" s="5" t="n">
        <f aca="false">IF(Kalender!AO14&lt;&gt;1,0,IF(AND($B14&gt;0,INDEX(Kalender!AO$68:AO$77,MAX(1,$B14))&gt;INDEX(Kalender!$B$68:$B$77,MAX(1,$B14))),1,0)+IF(OR(AND($C14&gt;0,INDEX(Kalender!AO$81:AO$110,MAX(1,$C14))&gt;INDEX(Kalender!$B$81:$B$110,MAX(1,$C14))),AND($D14&gt;0,INDEX(Kalender!AO$81:AO$110,MAX(1,$D14))&gt;INDEX(Kalender!$B$81:$B$110,MAX(1,$D14))),AND($E14&gt;0,INDEX(Kalender!AO$81:AO$110,MAX(1,$E14))&gt;INDEX(Kalender!$B$81:$B$110,MAX(1,$E14))),AND($F14&gt;0,INDEX(Kalender!AO$81:AO$110,MAX(1,$F14))&gt;INDEX(Kalender!$B$81:$B$110,MAX(1,$F14)))),2,0))</f>
        <v>0</v>
      </c>
      <c r="AP14" s="5" t="n">
        <f aca="false">IF(Kalender!AP14&lt;&gt;1,0,IF(AND($B14&gt;0,INDEX(Kalender!AP$68:AP$77,MAX(1,$B14))&gt;INDEX(Kalender!$B$68:$B$77,MAX(1,$B14))),1,0)+IF(OR(AND($C14&gt;0,INDEX(Kalender!AP$81:AP$110,MAX(1,$C14))&gt;INDEX(Kalender!$B$81:$B$110,MAX(1,$C14))),AND($D14&gt;0,INDEX(Kalender!AP$81:AP$110,MAX(1,$D14))&gt;INDEX(Kalender!$B$81:$B$110,MAX(1,$D14))),AND($E14&gt;0,INDEX(Kalender!AP$81:AP$110,MAX(1,$E14))&gt;INDEX(Kalender!$B$81:$B$110,MAX(1,$E14))),AND($F14&gt;0,INDEX(Kalender!AP$81:AP$110,MAX(1,$F14))&gt;INDEX(Kalender!$B$81:$B$110,MAX(1,$F14)))),2,0))</f>
        <v>0</v>
      </c>
      <c r="AQ14" s="5" t="n">
        <f aca="false">IF(Kalender!AQ14&lt;&gt;1,0,IF(AND($B14&gt;0,INDEX(Kalender!AQ$68:AQ$77,MAX(1,$B14))&gt;INDEX(Kalender!$B$68:$B$77,MAX(1,$B14))),1,0)+IF(OR(AND($C14&gt;0,INDEX(Kalender!AQ$81:AQ$110,MAX(1,$C14))&gt;INDEX(Kalender!$B$81:$B$110,MAX(1,$C14))),AND($D14&gt;0,INDEX(Kalender!AQ$81:AQ$110,MAX(1,$D14))&gt;INDEX(Kalender!$B$81:$B$110,MAX(1,$D14))),AND($E14&gt;0,INDEX(Kalender!AQ$81:AQ$110,MAX(1,$E14))&gt;INDEX(Kalender!$B$81:$B$110,MAX(1,$E14))),AND($F14&gt;0,INDEX(Kalender!AQ$81:AQ$110,MAX(1,$F14))&gt;INDEX(Kalender!$B$81:$B$110,MAX(1,$F14)))),2,0))</f>
        <v>0</v>
      </c>
      <c r="AR14" s="5" t="n">
        <f aca="false">IF(Kalender!AR14&lt;&gt;1,0,IF(AND($B14&gt;0,INDEX(Kalender!AR$68:AR$77,MAX(1,$B14))&gt;INDEX(Kalender!$B$68:$B$77,MAX(1,$B14))),1,0)+IF(OR(AND($C14&gt;0,INDEX(Kalender!AR$81:AR$110,MAX(1,$C14))&gt;INDEX(Kalender!$B$81:$B$110,MAX(1,$C14))),AND($D14&gt;0,INDEX(Kalender!AR$81:AR$110,MAX(1,$D14))&gt;INDEX(Kalender!$B$81:$B$110,MAX(1,$D14))),AND($E14&gt;0,INDEX(Kalender!AR$81:AR$110,MAX(1,$E14))&gt;INDEX(Kalender!$B$81:$B$110,MAX(1,$E14))),AND($F14&gt;0,INDEX(Kalender!AR$81:AR$110,MAX(1,$F14))&gt;INDEX(Kalender!$B$81:$B$110,MAX(1,$F14)))),2,0))</f>
        <v>0</v>
      </c>
      <c r="AS14" s="5" t="n">
        <f aca="false">IF(Kalender!AS14&lt;&gt;1,0,IF(AND($B14&gt;0,INDEX(Kalender!AS$68:AS$77,MAX(1,$B14))&gt;INDEX(Kalender!$B$68:$B$77,MAX(1,$B14))),1,0)+IF(OR(AND($C14&gt;0,INDEX(Kalender!AS$81:AS$110,MAX(1,$C14))&gt;INDEX(Kalender!$B$81:$B$110,MAX(1,$C14))),AND($D14&gt;0,INDEX(Kalender!AS$81:AS$110,MAX(1,$D14))&gt;INDEX(Kalender!$B$81:$B$110,MAX(1,$D14))),AND($E14&gt;0,INDEX(Kalender!AS$81:AS$110,MAX(1,$E14))&gt;INDEX(Kalender!$B$81:$B$110,MAX(1,$E14))),AND($F14&gt;0,INDEX(Kalender!AS$81:AS$110,MAX(1,$F14))&gt;INDEX(Kalender!$B$81:$B$110,MAX(1,$F14)))),2,0))</f>
        <v>0</v>
      </c>
      <c r="AT14" s="5" t="n">
        <f aca="false">IF(Kalender!AT14&lt;&gt;1,0,IF(AND($B14&gt;0,INDEX(Kalender!AT$68:AT$77,MAX(1,$B14))&gt;INDEX(Kalender!$B$68:$B$77,MAX(1,$B14))),1,0)+IF(OR(AND($C14&gt;0,INDEX(Kalender!AT$81:AT$110,MAX(1,$C14))&gt;INDEX(Kalender!$B$81:$B$110,MAX(1,$C14))),AND($D14&gt;0,INDEX(Kalender!AT$81:AT$110,MAX(1,$D14))&gt;INDEX(Kalender!$B$81:$B$110,MAX(1,$D14))),AND($E14&gt;0,INDEX(Kalender!AT$81:AT$110,MAX(1,$E14))&gt;INDEX(Kalender!$B$81:$B$110,MAX(1,$E14))),AND($F14&gt;0,INDEX(Kalender!AT$81:AT$110,MAX(1,$F14))&gt;INDEX(Kalender!$B$81:$B$110,MAX(1,$F14)))),2,0))</f>
        <v>0</v>
      </c>
      <c r="AU14" s="5" t="n">
        <f aca="false">IF(Kalender!AU14&lt;&gt;1,0,IF(AND($B14&gt;0,INDEX(Kalender!AU$68:AU$77,MAX(1,$B14))&gt;INDEX(Kalender!$B$68:$B$77,MAX(1,$B14))),1,0)+IF(OR(AND($C14&gt;0,INDEX(Kalender!AU$81:AU$110,MAX(1,$C14))&gt;INDEX(Kalender!$B$81:$B$110,MAX(1,$C14))),AND($D14&gt;0,INDEX(Kalender!AU$81:AU$110,MAX(1,$D14))&gt;INDEX(Kalender!$B$81:$B$110,MAX(1,$D14))),AND($E14&gt;0,INDEX(Kalender!AU$81:AU$110,MAX(1,$E14))&gt;INDEX(Kalender!$B$81:$B$110,MAX(1,$E14))),AND($F14&gt;0,INDEX(Kalender!AU$81:AU$110,MAX(1,$F14))&gt;INDEX(Kalender!$B$81:$B$110,MAX(1,$F14)))),2,0))</f>
        <v>0</v>
      </c>
      <c r="AV14" s="5" t="n">
        <f aca="false">IF(Kalender!AV14&lt;&gt;1,0,IF(AND($B14&gt;0,INDEX(Kalender!AV$68:AV$77,MAX(1,$B14))&gt;INDEX(Kalender!$B$68:$B$77,MAX(1,$B14))),1,0)+IF(OR(AND($C14&gt;0,INDEX(Kalender!AV$81:AV$110,MAX(1,$C14))&gt;INDEX(Kalender!$B$81:$B$110,MAX(1,$C14))),AND($D14&gt;0,INDEX(Kalender!AV$81:AV$110,MAX(1,$D14))&gt;INDEX(Kalender!$B$81:$B$110,MAX(1,$D14))),AND($E14&gt;0,INDEX(Kalender!AV$81:AV$110,MAX(1,$E14))&gt;INDEX(Kalender!$B$81:$B$110,MAX(1,$E14))),AND($F14&gt;0,INDEX(Kalender!AV$81:AV$110,MAX(1,$F14))&gt;INDEX(Kalender!$B$81:$B$110,MAX(1,$F14)))),2,0))</f>
        <v>0</v>
      </c>
      <c r="AW14" s="5" t="n">
        <f aca="false">IF(Kalender!AW14&lt;&gt;1,0,IF(AND($B14&gt;0,INDEX(Kalender!AW$68:AW$77,MAX(1,$B14))&gt;INDEX(Kalender!$B$68:$B$77,MAX(1,$B14))),1,0)+IF(OR(AND($C14&gt;0,INDEX(Kalender!AW$81:AW$110,MAX(1,$C14))&gt;INDEX(Kalender!$B$81:$B$110,MAX(1,$C14))),AND($D14&gt;0,INDEX(Kalender!AW$81:AW$110,MAX(1,$D14))&gt;INDEX(Kalender!$B$81:$B$110,MAX(1,$D14))),AND($E14&gt;0,INDEX(Kalender!AW$81:AW$110,MAX(1,$E14))&gt;INDEX(Kalender!$B$81:$B$110,MAX(1,$E14))),AND($F14&gt;0,INDEX(Kalender!AW$81:AW$110,MAX(1,$F14))&gt;INDEX(Kalender!$B$81:$B$110,MAX(1,$F14)))),2,0))</f>
        <v>0</v>
      </c>
      <c r="AX14" s="5" t="n">
        <f aca="false">IF(Kalender!AX14&lt;&gt;1,0,IF(AND($B14&gt;0,INDEX(Kalender!AX$68:AX$77,MAX(1,$B14))&gt;INDEX(Kalender!$B$68:$B$77,MAX(1,$B14))),1,0)+IF(OR(AND($C14&gt;0,INDEX(Kalender!AX$81:AX$110,MAX(1,$C14))&gt;INDEX(Kalender!$B$81:$B$110,MAX(1,$C14))),AND($D14&gt;0,INDEX(Kalender!AX$81:AX$110,MAX(1,$D14))&gt;INDEX(Kalender!$B$81:$B$110,MAX(1,$D14))),AND($E14&gt;0,INDEX(Kalender!AX$81:AX$110,MAX(1,$E14))&gt;INDEX(Kalender!$B$81:$B$110,MAX(1,$E14))),AND($F14&gt;0,INDEX(Kalender!AX$81:AX$110,MAX(1,$F14))&gt;INDEX(Kalender!$B$81:$B$110,MAX(1,$F14)))),2,0))</f>
        <v>0</v>
      </c>
      <c r="AY14" s="5" t="n">
        <f aca="false">IF(Kalender!AY14&lt;&gt;1,0,IF(AND($B14&gt;0,INDEX(Kalender!AY$68:AY$77,MAX(1,$B14))&gt;INDEX(Kalender!$B$68:$B$77,MAX(1,$B14))),1,0)+IF(OR(AND($C14&gt;0,INDEX(Kalender!AY$81:AY$110,MAX(1,$C14))&gt;INDEX(Kalender!$B$81:$B$110,MAX(1,$C14))),AND($D14&gt;0,INDEX(Kalender!AY$81:AY$110,MAX(1,$D14))&gt;INDEX(Kalender!$B$81:$B$110,MAX(1,$D14))),AND($E14&gt;0,INDEX(Kalender!AY$81:AY$110,MAX(1,$E14))&gt;INDEX(Kalender!$B$81:$B$110,MAX(1,$E14))),AND($F14&gt;0,INDEX(Kalender!AY$81:AY$110,MAX(1,$F14))&gt;INDEX(Kalender!$B$81:$B$110,MAX(1,$F14)))),2,0))</f>
        <v>0</v>
      </c>
      <c r="AZ14" s="5" t="n">
        <f aca="false">IF(Kalender!AZ14&lt;&gt;1,0,IF(AND($B14&gt;0,INDEX(Kalender!AZ$68:AZ$77,MAX(1,$B14))&gt;INDEX(Kalender!$B$68:$B$77,MAX(1,$B14))),1,0)+IF(OR(AND($C14&gt;0,INDEX(Kalender!AZ$81:AZ$110,MAX(1,$C14))&gt;INDEX(Kalender!$B$81:$B$110,MAX(1,$C14))),AND($D14&gt;0,INDEX(Kalender!AZ$81:AZ$110,MAX(1,$D14))&gt;INDEX(Kalender!$B$81:$B$110,MAX(1,$D14))),AND($E14&gt;0,INDEX(Kalender!AZ$81:AZ$110,MAX(1,$E14))&gt;INDEX(Kalender!$B$81:$B$110,MAX(1,$E14))),AND($F14&gt;0,INDEX(Kalender!AZ$81:AZ$110,MAX(1,$F14))&gt;INDEX(Kalender!$B$81:$B$110,MAX(1,$F14)))),2,0))</f>
        <v>0</v>
      </c>
      <c r="BA14" s="5" t="n">
        <f aca="false">IF(Kalender!BA14&lt;&gt;1,0,IF(AND($B14&gt;0,INDEX(Kalender!BA$68:BA$77,MAX(1,$B14))&gt;INDEX(Kalender!$B$68:$B$77,MAX(1,$B14))),1,0)+IF(OR(AND($C14&gt;0,INDEX(Kalender!BA$81:BA$110,MAX(1,$C14))&gt;INDEX(Kalender!$B$81:$B$110,MAX(1,$C14))),AND($D14&gt;0,INDEX(Kalender!BA$81:BA$110,MAX(1,$D14))&gt;INDEX(Kalender!$B$81:$B$110,MAX(1,$D14))),AND($E14&gt;0,INDEX(Kalender!BA$81:BA$110,MAX(1,$E14))&gt;INDEX(Kalender!$B$81:$B$110,MAX(1,$E14))),AND($F14&gt;0,INDEX(Kalender!BA$81:BA$110,MAX(1,$F14))&gt;INDEX(Kalender!$B$81:$B$110,MAX(1,$F14)))),2,0))</f>
        <v>0</v>
      </c>
      <c r="BB14" s="5" t="n">
        <f aca="false">IF(Kalender!BB14&lt;&gt;1,0,IF(AND($B14&gt;0,INDEX(Kalender!BB$68:BB$77,MAX(1,$B14))&gt;INDEX(Kalender!$B$68:$B$77,MAX(1,$B14))),1,0)+IF(OR(AND($C14&gt;0,INDEX(Kalender!BB$81:BB$110,MAX(1,$C14))&gt;INDEX(Kalender!$B$81:$B$110,MAX(1,$C14))),AND($D14&gt;0,INDEX(Kalender!BB$81:BB$110,MAX(1,$D14))&gt;INDEX(Kalender!$B$81:$B$110,MAX(1,$D14))),AND($E14&gt;0,INDEX(Kalender!BB$81:BB$110,MAX(1,$E14))&gt;INDEX(Kalender!$B$81:$B$110,MAX(1,$E14))),AND($F14&gt;0,INDEX(Kalender!BB$81:BB$110,MAX(1,$F14))&gt;INDEX(Kalender!$B$81:$B$110,MAX(1,$F14)))),2,0))</f>
        <v>0</v>
      </c>
      <c r="BC14" s="5" t="n">
        <f aca="false">IF(Kalender!BC14&lt;&gt;1,0,IF(AND($B14&gt;0,INDEX(Kalender!BC$68:BC$77,MAX(1,$B14))&gt;INDEX(Kalender!$B$68:$B$77,MAX(1,$B14))),1,0)+IF(OR(AND($C14&gt;0,INDEX(Kalender!BC$81:BC$110,MAX(1,$C14))&gt;INDEX(Kalender!$B$81:$B$110,MAX(1,$C14))),AND($D14&gt;0,INDEX(Kalender!BC$81:BC$110,MAX(1,$D14))&gt;INDEX(Kalender!$B$81:$B$110,MAX(1,$D14))),AND($E14&gt;0,INDEX(Kalender!BC$81:BC$110,MAX(1,$E14))&gt;INDEX(Kalender!$B$81:$B$110,MAX(1,$E14))),AND($F14&gt;0,INDEX(Kalender!BC$81:BC$110,MAX(1,$F14))&gt;INDEX(Kalender!$B$81:$B$110,MAX(1,$F14)))),2,0))</f>
        <v>0</v>
      </c>
      <c r="BD14" s="5" t="n">
        <f aca="false">IF(Kalender!BD14&lt;&gt;1,0,IF(AND($B14&gt;0,INDEX(Kalender!BD$68:BD$77,MAX(1,$B14))&gt;INDEX(Kalender!$B$68:$B$77,MAX(1,$B14))),1,0)+IF(OR(AND($C14&gt;0,INDEX(Kalender!BD$81:BD$110,MAX(1,$C14))&gt;INDEX(Kalender!$B$81:$B$110,MAX(1,$C14))),AND($D14&gt;0,INDEX(Kalender!BD$81:BD$110,MAX(1,$D14))&gt;INDEX(Kalender!$B$81:$B$110,MAX(1,$D14))),AND($E14&gt;0,INDEX(Kalender!BD$81:BD$110,MAX(1,$E14))&gt;INDEX(Kalender!$B$81:$B$110,MAX(1,$E14))),AND($F14&gt;0,INDEX(Kalender!BD$81:BD$110,MAX(1,$F14))&gt;INDEX(Kalender!$B$81:$B$110,MAX(1,$F14)))),2,0))</f>
        <v>0</v>
      </c>
      <c r="BE14" s="5" t="n">
        <f aca="false">IF(Kalender!BE14&lt;&gt;1,0,IF(AND($B14&gt;0,INDEX(Kalender!BE$68:BE$77,MAX(1,$B14))&gt;INDEX(Kalender!$B$68:$B$77,MAX(1,$B14))),1,0)+IF(OR(AND($C14&gt;0,INDEX(Kalender!BE$81:BE$110,MAX(1,$C14))&gt;INDEX(Kalender!$B$81:$B$110,MAX(1,$C14))),AND($D14&gt;0,INDEX(Kalender!BE$81:BE$110,MAX(1,$D14))&gt;INDEX(Kalender!$B$81:$B$110,MAX(1,$D14))),AND($E14&gt;0,INDEX(Kalender!BE$81:BE$110,MAX(1,$E14))&gt;INDEX(Kalender!$B$81:$B$110,MAX(1,$E14))),AND($F14&gt;0,INDEX(Kalender!BE$81:BE$110,MAX(1,$F14))&gt;INDEX(Kalender!$B$81:$B$110,MAX(1,$F14)))),2,0))</f>
        <v>0</v>
      </c>
      <c r="BF14" s="5" t="n">
        <f aca="false">IF(Kalender!BF14&lt;&gt;1,0,IF(AND($B14&gt;0,INDEX(Kalender!BF$68:BF$77,MAX(1,$B14))&gt;INDEX(Kalender!$B$68:$B$77,MAX(1,$B14))),1,0)+IF(OR(AND($C14&gt;0,INDEX(Kalender!BF$81:BF$110,MAX(1,$C14))&gt;INDEX(Kalender!$B$81:$B$110,MAX(1,$C14))),AND($D14&gt;0,INDEX(Kalender!BF$81:BF$110,MAX(1,$D14))&gt;INDEX(Kalender!$B$81:$B$110,MAX(1,$D14))),AND($E14&gt;0,INDEX(Kalender!BF$81:BF$110,MAX(1,$E14))&gt;INDEX(Kalender!$B$81:$B$110,MAX(1,$E14))),AND($F14&gt;0,INDEX(Kalender!BF$81:BF$110,MAX(1,$F14))&gt;INDEX(Kalender!$B$81:$B$110,MAX(1,$F14)))),2,0))</f>
        <v>0</v>
      </c>
      <c r="BG14" s="5" t="n">
        <f aca="false">IF(Kalender!BG14&lt;&gt;1,0,IF(AND($B14&gt;0,INDEX(Kalender!BG$68:BG$77,MAX(1,$B14))&gt;INDEX(Kalender!$B$68:$B$77,MAX(1,$B14))),1,0)+IF(OR(AND($C14&gt;0,INDEX(Kalender!BG$81:BG$110,MAX(1,$C14))&gt;INDEX(Kalender!$B$81:$B$110,MAX(1,$C14))),AND($D14&gt;0,INDEX(Kalender!BG$81:BG$110,MAX(1,$D14))&gt;INDEX(Kalender!$B$81:$B$110,MAX(1,$D14))),AND($E14&gt;0,INDEX(Kalender!BG$81:BG$110,MAX(1,$E14))&gt;INDEX(Kalender!$B$81:$B$110,MAX(1,$E14))),AND($F14&gt;0,INDEX(Kalender!BG$81:BG$110,MAX(1,$F14))&gt;INDEX(Kalender!$B$81:$B$110,MAX(1,$F14)))),2,0))</f>
        <v>0</v>
      </c>
      <c r="BH14" s="5" t="n">
        <f aca="false">IF(Kalender!BH14&lt;&gt;1,0,IF(AND($B14&gt;0,INDEX(Kalender!BH$68:BH$77,MAX(1,$B14))&gt;INDEX(Kalender!$B$68:$B$77,MAX(1,$B14))),1,0)+IF(OR(AND($C14&gt;0,INDEX(Kalender!BH$81:BH$110,MAX(1,$C14))&gt;INDEX(Kalender!$B$81:$B$110,MAX(1,$C14))),AND($D14&gt;0,INDEX(Kalender!BH$81:BH$110,MAX(1,$D14))&gt;INDEX(Kalender!$B$81:$B$110,MAX(1,$D14))),AND($E14&gt;0,INDEX(Kalender!BH$81:BH$110,MAX(1,$E14))&gt;INDEX(Kalender!$B$81:$B$110,MAX(1,$E14))),AND($F14&gt;0,INDEX(Kalender!BH$81:BH$110,MAX(1,$F14))&gt;INDEX(Kalender!$B$81:$B$110,MAX(1,$F14)))),2,0))</f>
        <v>0</v>
      </c>
      <c r="BI14" s="5" t="n">
        <f aca="false">IF(Kalender!BI14&lt;&gt;1,0,IF(AND($B14&gt;0,INDEX(Kalender!BI$68:BI$77,MAX(1,$B14))&gt;INDEX(Kalender!$B$68:$B$77,MAX(1,$B14))),1,0)+IF(OR(AND($C14&gt;0,INDEX(Kalender!BI$81:BI$110,MAX(1,$C14))&gt;INDEX(Kalender!$B$81:$B$110,MAX(1,$C14))),AND($D14&gt;0,INDEX(Kalender!BI$81:BI$110,MAX(1,$D14))&gt;INDEX(Kalender!$B$81:$B$110,MAX(1,$D14))),AND($E14&gt;0,INDEX(Kalender!BI$81:BI$110,MAX(1,$E14))&gt;INDEX(Kalender!$B$81:$B$110,MAX(1,$E14))),AND($F14&gt;0,INDEX(Kalender!BI$81:BI$110,MAX(1,$F14))&gt;INDEX(Kalender!$B$81:$B$110,MAX(1,$F14)))),2,0))</f>
        <v>0</v>
      </c>
      <c r="BJ14" s="5" t="n">
        <f aca="false">IF(Kalender!BJ14&lt;&gt;1,0,IF(AND($B14&gt;0,INDEX(Kalender!BJ$68:BJ$77,MAX(1,$B14))&gt;INDEX(Kalender!$B$68:$B$77,MAX(1,$B14))),1,0)+IF(OR(AND($C14&gt;0,INDEX(Kalender!BJ$81:BJ$110,MAX(1,$C14))&gt;INDEX(Kalender!$B$81:$B$110,MAX(1,$C14))),AND($D14&gt;0,INDEX(Kalender!BJ$81:BJ$110,MAX(1,$D14))&gt;INDEX(Kalender!$B$81:$B$110,MAX(1,$D14))),AND($E14&gt;0,INDEX(Kalender!BJ$81:BJ$110,MAX(1,$E14))&gt;INDEX(Kalender!$B$81:$B$110,MAX(1,$E14))),AND($F14&gt;0,INDEX(Kalender!BJ$81:BJ$110,MAX(1,$F14))&gt;INDEX(Kalender!$B$81:$B$110,MAX(1,$F14)))),2,0))</f>
        <v>0</v>
      </c>
      <c r="BK14" s="5" t="n">
        <f aca="false">IF(Kalender!BK14&lt;&gt;1,0,IF(AND($B14&gt;0,INDEX(Kalender!BK$68:BK$77,MAX(1,$B14))&gt;INDEX(Kalender!$B$68:$B$77,MAX(1,$B14))),1,0)+IF(OR(AND($C14&gt;0,INDEX(Kalender!BK$81:BK$110,MAX(1,$C14))&gt;INDEX(Kalender!$B$81:$B$110,MAX(1,$C14))),AND($D14&gt;0,INDEX(Kalender!BK$81:BK$110,MAX(1,$D14))&gt;INDEX(Kalender!$B$81:$B$110,MAX(1,$D14))),AND($E14&gt;0,INDEX(Kalender!BK$81:BK$110,MAX(1,$E14))&gt;INDEX(Kalender!$B$81:$B$110,MAX(1,$E14))),AND($F14&gt;0,INDEX(Kalender!BK$81:BK$110,MAX(1,$F14))&gt;INDEX(Kalender!$B$81:$B$110,MAX(1,$F14)))),2,0))</f>
        <v>0</v>
      </c>
      <c r="BL14" s="5" t="n">
        <f aca="false">IF(Kalender!BL14&lt;&gt;1,0,IF(AND($B14&gt;0,INDEX(Kalender!BL$68:BL$77,MAX(1,$B14))&gt;INDEX(Kalender!$B$68:$B$77,MAX(1,$B14))),1,0)+IF(OR(AND($C14&gt;0,INDEX(Kalender!BL$81:BL$110,MAX(1,$C14))&gt;INDEX(Kalender!$B$81:$B$110,MAX(1,$C14))),AND($D14&gt;0,INDEX(Kalender!BL$81:BL$110,MAX(1,$D14))&gt;INDEX(Kalender!$B$81:$B$110,MAX(1,$D14))),AND($E14&gt;0,INDEX(Kalender!BL$81:BL$110,MAX(1,$E14))&gt;INDEX(Kalender!$B$81:$B$110,MAX(1,$E14))),AND($F14&gt;0,INDEX(Kalender!BL$81:BL$110,MAX(1,$F14))&gt;INDEX(Kalender!$B$81:$B$110,MAX(1,$F14)))),2,0))</f>
        <v>0</v>
      </c>
      <c r="BM14" s="5" t="n">
        <f aca="false">IF(Kalender!BM14&lt;&gt;1,0,IF(AND($B14&gt;0,INDEX(Kalender!BM$68:BM$77,MAX(1,$B14))&gt;INDEX(Kalender!$B$68:$B$77,MAX(1,$B14))),1,0)+IF(OR(AND($C14&gt;0,INDEX(Kalender!BM$81:BM$110,MAX(1,$C14))&gt;INDEX(Kalender!$B$81:$B$110,MAX(1,$C14))),AND($D14&gt;0,INDEX(Kalender!BM$81:BM$110,MAX(1,$D14))&gt;INDEX(Kalender!$B$81:$B$110,MAX(1,$D14))),AND($E14&gt;0,INDEX(Kalender!BM$81:BM$110,MAX(1,$E14))&gt;INDEX(Kalender!$B$81:$B$110,MAX(1,$E14))),AND($F14&gt;0,INDEX(Kalender!BM$81:BM$110,MAX(1,$F14))&gt;INDEX(Kalender!$B$81:$B$110,MAX(1,$F14)))),2,0))</f>
        <v>0</v>
      </c>
      <c r="BN14" s="5" t="n">
        <f aca="false">IF(Kalender!BN14&lt;&gt;1,0,IF(AND($B14&gt;0,INDEX(Kalender!BN$68:BN$77,MAX(1,$B14))&gt;INDEX(Kalender!$B$68:$B$77,MAX(1,$B14))),1,0)+IF(OR(AND($C14&gt;0,INDEX(Kalender!BN$81:BN$110,MAX(1,$C14))&gt;INDEX(Kalender!$B$81:$B$110,MAX(1,$C14))),AND($D14&gt;0,INDEX(Kalender!BN$81:BN$110,MAX(1,$D14))&gt;INDEX(Kalender!$B$81:$B$110,MAX(1,$D14))),AND($E14&gt;0,INDEX(Kalender!BN$81:BN$110,MAX(1,$E14))&gt;INDEX(Kalender!$B$81:$B$110,MAX(1,$E14))),AND($F14&gt;0,INDEX(Kalender!BN$81:BN$110,MAX(1,$F14))&gt;INDEX(Kalender!$B$81:$B$110,MAX(1,$F14)))),2,0))</f>
        <v>0</v>
      </c>
      <c r="BO14" s="5" t="n">
        <f aca="false">IF(Kalender!BO14&lt;&gt;1,0,IF(AND($B14&gt;0,INDEX(Kalender!BO$68:BO$77,MAX(1,$B14))&gt;INDEX(Kalender!$B$68:$B$77,MAX(1,$B14))),1,0)+IF(OR(AND($C14&gt;0,INDEX(Kalender!BO$81:BO$110,MAX(1,$C14))&gt;INDEX(Kalender!$B$81:$B$110,MAX(1,$C14))),AND($D14&gt;0,INDEX(Kalender!BO$81:BO$110,MAX(1,$D14))&gt;INDEX(Kalender!$B$81:$B$110,MAX(1,$D14))),AND($E14&gt;0,INDEX(Kalender!BO$81:BO$110,MAX(1,$E14))&gt;INDEX(Kalender!$B$81:$B$110,MAX(1,$E14))),AND($F14&gt;0,INDEX(Kalender!BO$81:BO$110,MAX(1,$F14))&gt;INDEX(Kalender!$B$81:$B$110,MAX(1,$F14)))),2,0))</f>
        <v>0</v>
      </c>
      <c r="BP14" s="5" t="n">
        <f aca="false">IF(Kalender!BP14&lt;&gt;1,0,IF(AND($B14&gt;0,INDEX(Kalender!BP$68:BP$77,MAX(1,$B14))&gt;INDEX(Kalender!$B$68:$B$77,MAX(1,$B14))),1,0)+IF(OR(AND($C14&gt;0,INDEX(Kalender!BP$81:BP$110,MAX(1,$C14))&gt;INDEX(Kalender!$B$81:$B$110,MAX(1,$C14))),AND($D14&gt;0,INDEX(Kalender!BP$81:BP$110,MAX(1,$D14))&gt;INDEX(Kalender!$B$81:$B$110,MAX(1,$D14))),AND($E14&gt;0,INDEX(Kalender!BP$81:BP$110,MAX(1,$E14))&gt;INDEX(Kalender!$B$81:$B$110,MAX(1,$E14))),AND($F14&gt;0,INDEX(Kalender!BP$81:BP$110,MAX(1,$F14))&gt;INDEX(Kalender!$B$81:$B$110,MAX(1,$F14)))),2,0))</f>
        <v>0</v>
      </c>
      <c r="BQ14" s="5" t="n">
        <f aca="false">IF(Kalender!BQ14&lt;&gt;1,0,IF(AND($B14&gt;0,INDEX(Kalender!BQ$68:BQ$77,MAX(1,$B14))&gt;INDEX(Kalender!$B$68:$B$77,MAX(1,$B14))),1,0)+IF(OR(AND($C14&gt;0,INDEX(Kalender!BQ$81:BQ$110,MAX(1,$C14))&gt;INDEX(Kalender!$B$81:$B$110,MAX(1,$C14))),AND($D14&gt;0,INDEX(Kalender!BQ$81:BQ$110,MAX(1,$D14))&gt;INDEX(Kalender!$B$81:$B$110,MAX(1,$D14))),AND($E14&gt;0,INDEX(Kalender!BQ$81:BQ$110,MAX(1,$E14))&gt;INDEX(Kalender!$B$81:$B$110,MAX(1,$E14))),AND($F14&gt;0,INDEX(Kalender!BQ$81:BQ$110,MAX(1,$F14))&gt;INDEX(Kalender!$B$81:$B$110,MAX(1,$F14)))),2,0))</f>
        <v>0</v>
      </c>
      <c r="BR14" s="5" t="n">
        <f aca="false">IF(Kalender!BR14&lt;&gt;1,0,IF(AND($B14&gt;0,INDEX(Kalender!BR$68:BR$77,MAX(1,$B14))&gt;INDEX(Kalender!$B$68:$B$77,MAX(1,$B14))),1,0)+IF(OR(AND($C14&gt;0,INDEX(Kalender!BR$81:BR$110,MAX(1,$C14))&gt;INDEX(Kalender!$B$81:$B$110,MAX(1,$C14))),AND($D14&gt;0,INDEX(Kalender!BR$81:BR$110,MAX(1,$D14))&gt;INDEX(Kalender!$B$81:$B$110,MAX(1,$D14))),AND($E14&gt;0,INDEX(Kalender!BR$81:BR$110,MAX(1,$E14))&gt;INDEX(Kalender!$B$81:$B$110,MAX(1,$E14))),AND($F14&gt;0,INDEX(Kalender!BR$81:BR$110,MAX(1,$F14))&gt;INDEX(Kalender!$B$81:$B$110,MAX(1,$F14)))),2,0))</f>
        <v>0</v>
      </c>
      <c r="BS14" s="5" t="n">
        <f aca="false">IF(Kalender!BS14&lt;&gt;1,0,IF(AND($B14&gt;0,INDEX(Kalender!BS$68:BS$77,MAX(1,$B14))&gt;INDEX(Kalender!$B$68:$B$77,MAX(1,$B14))),1,0)+IF(OR(AND($C14&gt;0,INDEX(Kalender!BS$81:BS$110,MAX(1,$C14))&gt;INDEX(Kalender!$B$81:$B$110,MAX(1,$C14))),AND($D14&gt;0,INDEX(Kalender!BS$81:BS$110,MAX(1,$D14))&gt;INDEX(Kalender!$B$81:$B$110,MAX(1,$D14))),AND($E14&gt;0,INDEX(Kalender!BS$81:BS$110,MAX(1,$E14))&gt;INDEX(Kalender!$B$81:$B$110,MAX(1,$E14))),AND($F14&gt;0,INDEX(Kalender!BS$81:BS$110,MAX(1,$F14))&gt;INDEX(Kalender!$B$81:$B$110,MAX(1,$F14)))),2,0))</f>
        <v>0</v>
      </c>
      <c r="BT14" s="5" t="n">
        <f aca="false">IF(Kalender!BT14&lt;&gt;1,0,IF(AND($B14&gt;0,INDEX(Kalender!BT$68:BT$77,MAX(1,$B14))&gt;INDEX(Kalender!$B$68:$B$77,MAX(1,$B14))),1,0)+IF(OR(AND($C14&gt;0,INDEX(Kalender!BT$81:BT$110,MAX(1,$C14))&gt;INDEX(Kalender!$B$81:$B$110,MAX(1,$C14))),AND($D14&gt;0,INDEX(Kalender!BT$81:BT$110,MAX(1,$D14))&gt;INDEX(Kalender!$B$81:$B$110,MAX(1,$D14))),AND($E14&gt;0,INDEX(Kalender!BT$81:BT$110,MAX(1,$E14))&gt;INDEX(Kalender!$B$81:$B$110,MAX(1,$E14))),AND($F14&gt;0,INDEX(Kalender!BT$81:BT$110,MAX(1,$F14))&gt;INDEX(Kalender!$B$81:$B$110,MAX(1,$F14)))),2,0))</f>
        <v>0</v>
      </c>
      <c r="BU14" s="5" t="n">
        <f aca="false">IF(Kalender!BU14&lt;&gt;1,0,IF(AND($B14&gt;0,INDEX(Kalender!BU$68:BU$77,MAX(1,$B14))&gt;INDEX(Kalender!$B$68:$B$77,MAX(1,$B14))),1,0)+IF(OR(AND($C14&gt;0,INDEX(Kalender!BU$81:BU$110,MAX(1,$C14))&gt;INDEX(Kalender!$B$81:$B$110,MAX(1,$C14))),AND($D14&gt;0,INDEX(Kalender!BU$81:BU$110,MAX(1,$D14))&gt;INDEX(Kalender!$B$81:$B$110,MAX(1,$D14))),AND($E14&gt;0,INDEX(Kalender!BU$81:BU$110,MAX(1,$E14))&gt;INDEX(Kalender!$B$81:$B$110,MAX(1,$E14))),AND($F14&gt;0,INDEX(Kalender!BU$81:BU$110,MAX(1,$F14))&gt;INDEX(Kalender!$B$81:$B$110,MAX(1,$F14)))),2,0))</f>
        <v>0</v>
      </c>
      <c r="BV14" s="5" t="n">
        <f aca="false">IF(Kalender!BV14&lt;&gt;1,0,IF(AND($B14&gt;0,INDEX(Kalender!BV$68:BV$77,MAX(1,$B14))&gt;INDEX(Kalender!$B$68:$B$77,MAX(1,$B14))),1,0)+IF(OR(AND($C14&gt;0,INDEX(Kalender!BV$81:BV$110,MAX(1,$C14))&gt;INDEX(Kalender!$B$81:$B$110,MAX(1,$C14))),AND($D14&gt;0,INDEX(Kalender!BV$81:BV$110,MAX(1,$D14))&gt;INDEX(Kalender!$B$81:$B$110,MAX(1,$D14))),AND($E14&gt;0,INDEX(Kalender!BV$81:BV$110,MAX(1,$E14))&gt;INDEX(Kalender!$B$81:$B$110,MAX(1,$E14))),AND($F14&gt;0,INDEX(Kalender!BV$81:BV$110,MAX(1,$F14))&gt;INDEX(Kalender!$B$81:$B$110,MAX(1,$F14)))),2,0))</f>
        <v>0</v>
      </c>
      <c r="BW14" s="5" t="n">
        <f aca="false">IF(Kalender!BW14&lt;&gt;1,0,IF(AND($B14&gt;0,INDEX(Kalender!BW$68:BW$77,MAX(1,$B14))&gt;INDEX(Kalender!$B$68:$B$77,MAX(1,$B14))),1,0)+IF(OR(AND($C14&gt;0,INDEX(Kalender!BW$81:BW$110,MAX(1,$C14))&gt;INDEX(Kalender!$B$81:$B$110,MAX(1,$C14))),AND($D14&gt;0,INDEX(Kalender!BW$81:BW$110,MAX(1,$D14))&gt;INDEX(Kalender!$B$81:$B$110,MAX(1,$D14))),AND($E14&gt;0,INDEX(Kalender!BW$81:BW$110,MAX(1,$E14))&gt;INDEX(Kalender!$B$81:$B$110,MAX(1,$E14))),AND($F14&gt;0,INDEX(Kalender!BW$81:BW$110,MAX(1,$F14))&gt;INDEX(Kalender!$B$81:$B$110,MAX(1,$F14)))),2,0))</f>
        <v>0</v>
      </c>
      <c r="BX14" s="5" t="n">
        <f aca="false">IF(Kalender!BX14&lt;&gt;1,0,IF(AND($B14&gt;0,INDEX(Kalender!BX$68:BX$77,MAX(1,$B14))&gt;INDEX(Kalender!$B$68:$B$77,MAX(1,$B14))),1,0)+IF(OR(AND($C14&gt;0,INDEX(Kalender!BX$81:BX$110,MAX(1,$C14))&gt;INDEX(Kalender!$B$81:$B$110,MAX(1,$C14))),AND($D14&gt;0,INDEX(Kalender!BX$81:BX$110,MAX(1,$D14))&gt;INDEX(Kalender!$B$81:$B$110,MAX(1,$D14))),AND($E14&gt;0,INDEX(Kalender!BX$81:BX$110,MAX(1,$E14))&gt;INDEX(Kalender!$B$81:$B$110,MAX(1,$E14))),AND($F14&gt;0,INDEX(Kalender!BX$81:BX$110,MAX(1,$F14))&gt;INDEX(Kalender!$B$81:$B$110,MAX(1,$F14)))),2,0))</f>
        <v>0</v>
      </c>
      <c r="BY14" s="5" t="n">
        <f aca="false">IF(Kalender!BY14&lt;&gt;1,0,IF(AND($B14&gt;0,INDEX(Kalender!BY$68:BY$77,MAX(1,$B14))&gt;INDEX(Kalender!$B$68:$B$77,MAX(1,$B14))),1,0)+IF(OR(AND($C14&gt;0,INDEX(Kalender!BY$81:BY$110,MAX(1,$C14))&gt;INDEX(Kalender!$B$81:$B$110,MAX(1,$C14))),AND($D14&gt;0,INDEX(Kalender!BY$81:BY$110,MAX(1,$D14))&gt;INDEX(Kalender!$B$81:$B$110,MAX(1,$D14))),AND($E14&gt;0,INDEX(Kalender!BY$81:BY$110,MAX(1,$E14))&gt;INDEX(Kalender!$B$81:$B$110,MAX(1,$E14))),AND($F14&gt;0,INDEX(Kalender!BY$81:BY$110,MAX(1,$F14))&gt;INDEX(Kalender!$B$81:$B$110,MAX(1,$F14)))),2,0))</f>
        <v>0</v>
      </c>
      <c r="BZ14" s="5" t="n">
        <f aca="false">IF(Kalender!BZ14&lt;&gt;1,0,IF(AND($B14&gt;0,INDEX(Kalender!BZ$68:BZ$77,MAX(1,$B14))&gt;INDEX(Kalender!$B$68:$B$77,MAX(1,$B14))),1,0)+IF(OR(AND($C14&gt;0,INDEX(Kalender!BZ$81:BZ$110,MAX(1,$C14))&gt;INDEX(Kalender!$B$81:$B$110,MAX(1,$C14))),AND($D14&gt;0,INDEX(Kalender!BZ$81:BZ$110,MAX(1,$D14))&gt;INDEX(Kalender!$B$81:$B$110,MAX(1,$D14))),AND($E14&gt;0,INDEX(Kalender!BZ$81:BZ$110,MAX(1,$E14))&gt;INDEX(Kalender!$B$81:$B$110,MAX(1,$E14))),AND($F14&gt;0,INDEX(Kalender!BZ$81:BZ$110,MAX(1,$F14))&gt;INDEX(Kalender!$B$81:$B$110,MAX(1,$F14)))),2,0))</f>
        <v>0</v>
      </c>
      <c r="CA14" s="5" t="n">
        <f aca="false">IF(Kalender!CA14&lt;&gt;1,0,IF(AND($B14&gt;0,INDEX(Kalender!CA$68:CA$77,MAX(1,$B14))&gt;INDEX(Kalender!$B$68:$B$77,MAX(1,$B14))),1,0)+IF(OR(AND($C14&gt;0,INDEX(Kalender!CA$81:CA$110,MAX(1,$C14))&gt;INDEX(Kalender!$B$81:$B$110,MAX(1,$C14))),AND($D14&gt;0,INDEX(Kalender!CA$81:CA$110,MAX(1,$D14))&gt;INDEX(Kalender!$B$81:$B$110,MAX(1,$D14))),AND($E14&gt;0,INDEX(Kalender!CA$81:CA$110,MAX(1,$E14))&gt;INDEX(Kalender!$B$81:$B$110,MAX(1,$E14))),AND($F14&gt;0,INDEX(Kalender!CA$81:CA$110,MAX(1,$F14))&gt;INDEX(Kalender!$B$81:$B$110,MAX(1,$F14)))),2,0))</f>
        <v>0</v>
      </c>
      <c r="CB14" s="5" t="n">
        <f aca="false">IF(Kalender!CB14&lt;&gt;1,0,IF(AND($B14&gt;0,INDEX(Kalender!CB$68:CB$77,MAX(1,$B14))&gt;INDEX(Kalender!$B$68:$B$77,MAX(1,$B14))),1,0)+IF(OR(AND($C14&gt;0,INDEX(Kalender!CB$81:CB$110,MAX(1,$C14))&gt;INDEX(Kalender!$B$81:$B$110,MAX(1,$C14))),AND($D14&gt;0,INDEX(Kalender!CB$81:CB$110,MAX(1,$D14))&gt;INDEX(Kalender!$B$81:$B$110,MAX(1,$D14))),AND($E14&gt;0,INDEX(Kalender!CB$81:CB$110,MAX(1,$E14))&gt;INDEX(Kalender!$B$81:$B$110,MAX(1,$E14))),AND($F14&gt;0,INDEX(Kalender!CB$81:CB$110,MAX(1,$F14))&gt;INDEX(Kalender!$B$81:$B$110,MAX(1,$F14)))),2,0))</f>
        <v>0</v>
      </c>
      <c r="CC14" s="5" t="n">
        <f aca="false">IF(Kalender!CC14&lt;&gt;1,0,IF(AND($B14&gt;0,INDEX(Kalender!CC$68:CC$77,MAX(1,$B14))&gt;INDEX(Kalender!$B$68:$B$77,MAX(1,$B14))),1,0)+IF(OR(AND($C14&gt;0,INDEX(Kalender!CC$81:CC$110,MAX(1,$C14))&gt;INDEX(Kalender!$B$81:$B$110,MAX(1,$C14))),AND($D14&gt;0,INDEX(Kalender!CC$81:CC$110,MAX(1,$D14))&gt;INDEX(Kalender!$B$81:$B$110,MAX(1,$D14))),AND($E14&gt;0,INDEX(Kalender!CC$81:CC$110,MAX(1,$E14))&gt;INDEX(Kalender!$B$81:$B$110,MAX(1,$E14))),AND($F14&gt;0,INDEX(Kalender!CC$81:CC$110,MAX(1,$F14))&gt;INDEX(Kalender!$B$81:$B$110,MAX(1,$F14)))),2,0))</f>
        <v>0</v>
      </c>
      <c r="CD14" s="5" t="n">
        <f aca="false">IF(Kalender!CD14&lt;&gt;1,0,IF(AND($B14&gt;0,INDEX(Kalender!CD$68:CD$77,MAX(1,$B14))&gt;INDEX(Kalender!$B$68:$B$77,MAX(1,$B14))),1,0)+IF(OR(AND($C14&gt;0,INDEX(Kalender!CD$81:CD$110,MAX(1,$C14))&gt;INDEX(Kalender!$B$81:$B$110,MAX(1,$C14))),AND($D14&gt;0,INDEX(Kalender!CD$81:CD$110,MAX(1,$D14))&gt;INDEX(Kalender!$B$81:$B$110,MAX(1,$D14))),AND($E14&gt;0,INDEX(Kalender!CD$81:CD$110,MAX(1,$E14))&gt;INDEX(Kalender!$B$81:$B$110,MAX(1,$E14))),AND($F14&gt;0,INDEX(Kalender!CD$81:CD$110,MAX(1,$F14))&gt;INDEX(Kalender!$B$81:$B$110,MAX(1,$F14)))),2,0))</f>
        <v>0</v>
      </c>
      <c r="CE14" s="5" t="n">
        <f aca="false">IF(Kalender!CE14&lt;&gt;1,0,IF(AND($B14&gt;0,INDEX(Kalender!CE$68:CE$77,MAX(1,$B14))&gt;INDEX(Kalender!$B$68:$B$77,MAX(1,$B14))),1,0)+IF(OR(AND($C14&gt;0,INDEX(Kalender!CE$81:CE$110,MAX(1,$C14))&gt;INDEX(Kalender!$B$81:$B$110,MAX(1,$C14))),AND($D14&gt;0,INDEX(Kalender!CE$81:CE$110,MAX(1,$D14))&gt;INDEX(Kalender!$B$81:$B$110,MAX(1,$D14))),AND($E14&gt;0,INDEX(Kalender!CE$81:CE$110,MAX(1,$E14))&gt;INDEX(Kalender!$B$81:$B$110,MAX(1,$E14))),AND($F14&gt;0,INDEX(Kalender!CE$81:CE$110,MAX(1,$F14))&gt;INDEX(Kalender!$B$81:$B$110,MAX(1,$F14)))),2,0))</f>
        <v>0</v>
      </c>
      <c r="CF14" s="5" t="n">
        <f aca="false">IF(Kalender!CF14&lt;&gt;1,0,IF(AND($B14&gt;0,INDEX(Kalender!CF$68:CF$77,MAX(1,$B14))&gt;INDEX(Kalender!$B$68:$B$77,MAX(1,$B14))),1,0)+IF(OR(AND($C14&gt;0,INDEX(Kalender!CF$81:CF$110,MAX(1,$C14))&gt;INDEX(Kalender!$B$81:$B$110,MAX(1,$C14))),AND($D14&gt;0,INDEX(Kalender!CF$81:CF$110,MAX(1,$D14))&gt;INDEX(Kalender!$B$81:$B$110,MAX(1,$D14))),AND($E14&gt;0,INDEX(Kalender!CF$81:CF$110,MAX(1,$E14))&gt;INDEX(Kalender!$B$81:$B$110,MAX(1,$E14))),AND($F14&gt;0,INDEX(Kalender!CF$81:CF$110,MAX(1,$F14))&gt;INDEX(Kalender!$B$81:$B$110,MAX(1,$F14)))),2,0))</f>
        <v>0</v>
      </c>
      <c r="CG14" s="5" t="n">
        <f aca="false">IF(Kalender!CG14&lt;&gt;1,0,IF(AND($B14&gt;0,INDEX(Kalender!CG$68:CG$77,MAX(1,$B14))&gt;INDEX(Kalender!$B$68:$B$77,MAX(1,$B14))),1,0)+IF(OR(AND($C14&gt;0,INDEX(Kalender!CG$81:CG$110,MAX(1,$C14))&gt;INDEX(Kalender!$B$81:$B$110,MAX(1,$C14))),AND($D14&gt;0,INDEX(Kalender!CG$81:CG$110,MAX(1,$D14))&gt;INDEX(Kalender!$B$81:$B$110,MAX(1,$D14))),AND($E14&gt;0,INDEX(Kalender!CG$81:CG$110,MAX(1,$E14))&gt;INDEX(Kalender!$B$81:$B$110,MAX(1,$E14))),AND($F14&gt;0,INDEX(Kalender!CG$81:CG$110,MAX(1,$F14))&gt;INDEX(Kalender!$B$81:$B$110,MAX(1,$F14)))),2,0))</f>
        <v>0</v>
      </c>
      <c r="CH14" s="5" t="n">
        <f aca="false">IF(Kalender!CH14&lt;&gt;1,0,IF(AND($B14&gt;0,INDEX(Kalender!CH$68:CH$77,MAX(1,$B14))&gt;INDEX(Kalender!$B$68:$B$77,MAX(1,$B14))),1,0)+IF(OR(AND($C14&gt;0,INDEX(Kalender!CH$81:CH$110,MAX(1,$C14))&gt;INDEX(Kalender!$B$81:$B$110,MAX(1,$C14))),AND($D14&gt;0,INDEX(Kalender!CH$81:CH$110,MAX(1,$D14))&gt;INDEX(Kalender!$B$81:$B$110,MAX(1,$D14))),AND($E14&gt;0,INDEX(Kalender!CH$81:CH$110,MAX(1,$E14))&gt;INDEX(Kalender!$B$81:$B$110,MAX(1,$E14))),AND($F14&gt;0,INDEX(Kalender!CH$81:CH$110,MAX(1,$F14))&gt;INDEX(Kalender!$B$81:$B$110,MAX(1,$F14)))),2,0))</f>
        <v>0</v>
      </c>
      <c r="CI14" s="5" t="n">
        <f aca="false">IF(Kalender!CI14&lt;&gt;1,0,IF(AND($B14&gt;0,INDEX(Kalender!CI$68:CI$77,MAX(1,$B14))&gt;INDEX(Kalender!$B$68:$B$77,MAX(1,$B14))),1,0)+IF(OR(AND($C14&gt;0,INDEX(Kalender!CI$81:CI$110,MAX(1,$C14))&gt;INDEX(Kalender!$B$81:$B$110,MAX(1,$C14))),AND($D14&gt;0,INDEX(Kalender!CI$81:CI$110,MAX(1,$D14))&gt;INDEX(Kalender!$B$81:$B$110,MAX(1,$D14))),AND($E14&gt;0,INDEX(Kalender!CI$81:CI$110,MAX(1,$E14))&gt;INDEX(Kalender!$B$81:$B$110,MAX(1,$E14))),AND($F14&gt;0,INDEX(Kalender!CI$81:CI$110,MAX(1,$F14))&gt;INDEX(Kalender!$B$81:$B$110,MAX(1,$F14)))),2,0))</f>
        <v>0</v>
      </c>
      <c r="CJ14" s="5" t="n">
        <f aca="false">IF(Kalender!CJ14&lt;&gt;1,0,IF(AND($B14&gt;0,INDEX(Kalender!CJ$68:CJ$77,MAX(1,$B14))&gt;INDEX(Kalender!$B$68:$B$77,MAX(1,$B14))),1,0)+IF(OR(AND($C14&gt;0,INDEX(Kalender!CJ$81:CJ$110,MAX(1,$C14))&gt;INDEX(Kalender!$B$81:$B$110,MAX(1,$C14))),AND($D14&gt;0,INDEX(Kalender!CJ$81:CJ$110,MAX(1,$D14))&gt;INDEX(Kalender!$B$81:$B$110,MAX(1,$D14))),AND($E14&gt;0,INDEX(Kalender!CJ$81:CJ$110,MAX(1,$E14))&gt;INDEX(Kalender!$B$81:$B$110,MAX(1,$E14))),AND($F14&gt;0,INDEX(Kalender!CJ$81:CJ$110,MAX(1,$F14))&gt;INDEX(Kalender!$B$81:$B$110,MAX(1,$F14)))),2,0))</f>
        <v>0</v>
      </c>
      <c r="CK14" s="5" t="n">
        <f aca="false">IF(Kalender!CK14&lt;&gt;1,0,IF(AND($B14&gt;0,INDEX(Kalender!CK$68:CK$77,MAX(1,$B14))&gt;INDEX(Kalender!$B$68:$B$77,MAX(1,$B14))),1,0)+IF(OR(AND($C14&gt;0,INDEX(Kalender!CK$81:CK$110,MAX(1,$C14))&gt;INDEX(Kalender!$B$81:$B$110,MAX(1,$C14))),AND($D14&gt;0,INDEX(Kalender!CK$81:CK$110,MAX(1,$D14))&gt;INDEX(Kalender!$B$81:$B$110,MAX(1,$D14))),AND($E14&gt;0,INDEX(Kalender!CK$81:CK$110,MAX(1,$E14))&gt;INDEX(Kalender!$B$81:$B$110,MAX(1,$E14))),AND($F14&gt;0,INDEX(Kalender!CK$81:CK$110,MAX(1,$F14))&gt;INDEX(Kalender!$B$81:$B$110,MAX(1,$F14)))),2,0))</f>
        <v>0</v>
      </c>
      <c r="CL14" s="5" t="n">
        <f aca="false">IF(Kalender!CL14&lt;&gt;1,0,IF(AND($B14&gt;0,INDEX(Kalender!CL$68:CL$77,MAX(1,$B14))&gt;INDEX(Kalender!$B$68:$B$77,MAX(1,$B14))),1,0)+IF(OR(AND($C14&gt;0,INDEX(Kalender!CL$81:CL$110,MAX(1,$C14))&gt;INDEX(Kalender!$B$81:$B$110,MAX(1,$C14))),AND($D14&gt;0,INDEX(Kalender!CL$81:CL$110,MAX(1,$D14))&gt;INDEX(Kalender!$B$81:$B$110,MAX(1,$D14))),AND($E14&gt;0,INDEX(Kalender!CL$81:CL$110,MAX(1,$E14))&gt;INDEX(Kalender!$B$81:$B$110,MAX(1,$E14))),AND($F14&gt;0,INDEX(Kalender!CL$81:CL$110,MAX(1,$F14))&gt;INDEX(Kalender!$B$81:$B$110,MAX(1,$F14)))),2,0))</f>
        <v>0</v>
      </c>
      <c r="CM14" s="5" t="n">
        <f aca="false">IF(Kalender!CM14&lt;&gt;1,0,IF(AND($B14&gt;0,INDEX(Kalender!CM$68:CM$77,MAX(1,$B14))&gt;INDEX(Kalender!$B$68:$B$77,MAX(1,$B14))),1,0)+IF(OR(AND($C14&gt;0,INDEX(Kalender!CM$81:CM$110,MAX(1,$C14))&gt;INDEX(Kalender!$B$81:$B$110,MAX(1,$C14))),AND($D14&gt;0,INDEX(Kalender!CM$81:CM$110,MAX(1,$D14))&gt;INDEX(Kalender!$B$81:$B$110,MAX(1,$D14))),AND($E14&gt;0,INDEX(Kalender!CM$81:CM$110,MAX(1,$E14))&gt;INDEX(Kalender!$B$81:$B$110,MAX(1,$E14))),AND($F14&gt;0,INDEX(Kalender!CM$81:CM$110,MAX(1,$F14))&gt;INDEX(Kalender!$B$81:$B$110,MAX(1,$F14)))),2,0))</f>
        <v>0</v>
      </c>
      <c r="CN14" s="5" t="n">
        <f aca="false">IF(Kalender!CN14&lt;&gt;1,0,IF(AND($B14&gt;0,INDEX(Kalender!CN$68:CN$77,MAX(1,$B14))&gt;INDEX(Kalender!$B$68:$B$77,MAX(1,$B14))),1,0)+IF(OR(AND($C14&gt;0,INDEX(Kalender!CN$81:CN$110,MAX(1,$C14))&gt;INDEX(Kalender!$B$81:$B$110,MAX(1,$C14))),AND($D14&gt;0,INDEX(Kalender!CN$81:CN$110,MAX(1,$D14))&gt;INDEX(Kalender!$B$81:$B$110,MAX(1,$D14))),AND($E14&gt;0,INDEX(Kalender!CN$81:CN$110,MAX(1,$E14))&gt;INDEX(Kalender!$B$81:$B$110,MAX(1,$E14))),AND($F14&gt;0,INDEX(Kalender!CN$81:CN$110,MAX(1,$F14))&gt;INDEX(Kalender!$B$81:$B$110,MAX(1,$F14)))),2,0))</f>
        <v>0</v>
      </c>
      <c r="CO14" s="5" t="n">
        <f aca="false">IF(Kalender!CO14&lt;&gt;1,0,IF(AND($B14&gt;0,INDEX(Kalender!CO$68:CO$77,MAX(1,$B14))&gt;INDEX(Kalender!$B$68:$B$77,MAX(1,$B14))),1,0)+IF(OR(AND($C14&gt;0,INDEX(Kalender!CO$81:CO$110,MAX(1,$C14))&gt;INDEX(Kalender!$B$81:$B$110,MAX(1,$C14))),AND($D14&gt;0,INDEX(Kalender!CO$81:CO$110,MAX(1,$D14))&gt;INDEX(Kalender!$B$81:$B$110,MAX(1,$D14))),AND($E14&gt;0,INDEX(Kalender!CO$81:CO$110,MAX(1,$E14))&gt;INDEX(Kalender!$B$81:$B$110,MAX(1,$E14))),AND($F14&gt;0,INDEX(Kalender!CO$81:CO$110,MAX(1,$F14))&gt;INDEX(Kalender!$B$81:$B$110,MAX(1,$F14)))),2,0))</f>
        <v>0</v>
      </c>
      <c r="CP14" s="5" t="n">
        <f aca="false">IF(Kalender!CP14&lt;&gt;1,0,IF(AND($B14&gt;0,INDEX(Kalender!CP$68:CP$77,MAX(1,$B14))&gt;INDEX(Kalender!$B$68:$B$77,MAX(1,$B14))),1,0)+IF(OR(AND($C14&gt;0,INDEX(Kalender!CP$81:CP$110,MAX(1,$C14))&gt;INDEX(Kalender!$B$81:$B$110,MAX(1,$C14))),AND($D14&gt;0,INDEX(Kalender!CP$81:CP$110,MAX(1,$D14))&gt;INDEX(Kalender!$B$81:$B$110,MAX(1,$D14))),AND($E14&gt;0,INDEX(Kalender!CP$81:CP$110,MAX(1,$E14))&gt;INDEX(Kalender!$B$81:$B$110,MAX(1,$E14))),AND($F14&gt;0,INDEX(Kalender!CP$81:CP$110,MAX(1,$F14))&gt;INDEX(Kalender!$B$81:$B$110,MAX(1,$F14)))),2,0))</f>
        <v>0</v>
      </c>
      <c r="CQ14" s="5" t="n">
        <f aca="false">IF(Kalender!CQ14&lt;&gt;1,0,IF(AND($B14&gt;0,INDEX(Kalender!CQ$68:CQ$77,MAX(1,$B14))&gt;INDEX(Kalender!$B$68:$B$77,MAX(1,$B14))),1,0)+IF(OR(AND($C14&gt;0,INDEX(Kalender!CQ$81:CQ$110,MAX(1,$C14))&gt;INDEX(Kalender!$B$81:$B$110,MAX(1,$C14))),AND($D14&gt;0,INDEX(Kalender!CQ$81:CQ$110,MAX(1,$D14))&gt;INDEX(Kalender!$B$81:$B$110,MAX(1,$D14))),AND($E14&gt;0,INDEX(Kalender!CQ$81:CQ$110,MAX(1,$E14))&gt;INDEX(Kalender!$B$81:$B$110,MAX(1,$E14))),AND($F14&gt;0,INDEX(Kalender!CQ$81:CQ$110,MAX(1,$F14))&gt;INDEX(Kalender!$B$81:$B$110,MAX(1,$F14)))),2,0))</f>
        <v>0</v>
      </c>
      <c r="CR14" s="5" t="n">
        <f aca="false">IF(Kalender!CR14&lt;&gt;1,0,IF(AND($B14&gt;0,INDEX(Kalender!CR$68:CR$77,MAX(1,$B14))&gt;INDEX(Kalender!$B$68:$B$77,MAX(1,$B14))),1,0)+IF(OR(AND($C14&gt;0,INDEX(Kalender!CR$81:CR$110,MAX(1,$C14))&gt;INDEX(Kalender!$B$81:$B$110,MAX(1,$C14))),AND($D14&gt;0,INDEX(Kalender!CR$81:CR$110,MAX(1,$D14))&gt;INDEX(Kalender!$B$81:$B$110,MAX(1,$D14))),AND($E14&gt;0,INDEX(Kalender!CR$81:CR$110,MAX(1,$E14))&gt;INDEX(Kalender!$B$81:$B$110,MAX(1,$E14))),AND($F14&gt;0,INDEX(Kalender!CR$81:CR$110,MAX(1,$F14))&gt;INDEX(Kalender!$B$81:$B$110,MAX(1,$F14)))),2,0))</f>
        <v>0</v>
      </c>
      <c r="CS14" s="5" t="n">
        <f aca="false">IF(Kalender!CS14&lt;&gt;1,0,IF(AND($B14&gt;0,INDEX(Kalender!CS$68:CS$77,MAX(1,$B14))&gt;INDEX(Kalender!$B$68:$B$77,MAX(1,$B14))),1,0)+IF(OR(AND($C14&gt;0,INDEX(Kalender!CS$81:CS$110,MAX(1,$C14))&gt;INDEX(Kalender!$B$81:$B$110,MAX(1,$C14))),AND($D14&gt;0,INDEX(Kalender!CS$81:CS$110,MAX(1,$D14))&gt;INDEX(Kalender!$B$81:$B$110,MAX(1,$D14))),AND($E14&gt;0,INDEX(Kalender!CS$81:CS$110,MAX(1,$E14))&gt;INDEX(Kalender!$B$81:$B$110,MAX(1,$E14))),AND($F14&gt;0,INDEX(Kalender!CS$81:CS$110,MAX(1,$F14))&gt;INDEX(Kalender!$B$81:$B$110,MAX(1,$F14)))),2,0))</f>
        <v>0</v>
      </c>
      <c r="CT14" s="5" t="n">
        <f aca="false">IF(Kalender!CT14&lt;&gt;1,0,IF(AND($B14&gt;0,INDEX(Kalender!CT$68:CT$77,MAX(1,$B14))&gt;INDEX(Kalender!$B$68:$B$77,MAX(1,$B14))),1,0)+IF(OR(AND($C14&gt;0,INDEX(Kalender!CT$81:CT$110,MAX(1,$C14))&gt;INDEX(Kalender!$B$81:$B$110,MAX(1,$C14))),AND($D14&gt;0,INDEX(Kalender!CT$81:CT$110,MAX(1,$D14))&gt;INDEX(Kalender!$B$81:$B$110,MAX(1,$D14))),AND($E14&gt;0,INDEX(Kalender!CT$81:CT$110,MAX(1,$E14))&gt;INDEX(Kalender!$B$81:$B$110,MAX(1,$E14))),AND($F14&gt;0,INDEX(Kalender!CT$81:CT$110,MAX(1,$F14))&gt;INDEX(Kalender!$B$81:$B$110,MAX(1,$F14)))),2,0))</f>
        <v>0</v>
      </c>
      <c r="CU14" s="5" t="n">
        <f aca="false">IF(Kalender!CU14&lt;&gt;1,0,IF(AND($B14&gt;0,INDEX(Kalender!CU$68:CU$77,MAX(1,$B14))&gt;INDEX(Kalender!$B$68:$B$77,MAX(1,$B14))),1,0)+IF(OR(AND($C14&gt;0,INDEX(Kalender!CU$81:CU$110,MAX(1,$C14))&gt;INDEX(Kalender!$B$81:$B$110,MAX(1,$C14))),AND($D14&gt;0,INDEX(Kalender!CU$81:CU$110,MAX(1,$D14))&gt;INDEX(Kalender!$B$81:$B$110,MAX(1,$D14))),AND($E14&gt;0,INDEX(Kalender!CU$81:CU$110,MAX(1,$E14))&gt;INDEX(Kalender!$B$81:$B$110,MAX(1,$E14))),AND($F14&gt;0,INDEX(Kalender!CU$81:CU$110,MAX(1,$F14))&gt;INDEX(Kalender!$B$81:$B$110,MAX(1,$F14)))),2,0))</f>
        <v>0</v>
      </c>
      <c r="CV14" s="5" t="n">
        <f aca="false">IF(Kalender!CV14&lt;&gt;1,0,IF(AND($B14&gt;0,INDEX(Kalender!CV$68:CV$77,MAX(1,$B14))&gt;INDEX(Kalender!$B$68:$B$77,MAX(1,$B14))),1,0)+IF(OR(AND($C14&gt;0,INDEX(Kalender!CV$81:CV$110,MAX(1,$C14))&gt;INDEX(Kalender!$B$81:$B$110,MAX(1,$C14))),AND($D14&gt;0,INDEX(Kalender!CV$81:CV$110,MAX(1,$D14))&gt;INDEX(Kalender!$B$81:$B$110,MAX(1,$D14))),AND($E14&gt;0,INDEX(Kalender!CV$81:CV$110,MAX(1,$E14))&gt;INDEX(Kalender!$B$81:$B$110,MAX(1,$E14))),AND($F14&gt;0,INDEX(Kalender!CV$81:CV$110,MAX(1,$F14))&gt;INDEX(Kalender!$B$81:$B$110,MAX(1,$F14)))),2,0))</f>
        <v>0</v>
      </c>
      <c r="CW14" s="5" t="n">
        <f aca="false">IF(Kalender!CW14&lt;&gt;1,0,IF(AND($B14&gt;0,INDEX(Kalender!CW$68:CW$77,MAX(1,$B14))&gt;INDEX(Kalender!$B$68:$B$77,MAX(1,$B14))),1,0)+IF(OR(AND($C14&gt;0,INDEX(Kalender!CW$81:CW$110,MAX(1,$C14))&gt;INDEX(Kalender!$B$81:$B$110,MAX(1,$C14))),AND($D14&gt;0,INDEX(Kalender!CW$81:CW$110,MAX(1,$D14))&gt;INDEX(Kalender!$B$81:$B$110,MAX(1,$D14))),AND($E14&gt;0,INDEX(Kalender!CW$81:CW$110,MAX(1,$E14))&gt;INDEX(Kalender!$B$81:$B$110,MAX(1,$E14))),AND($F14&gt;0,INDEX(Kalender!CW$81:CW$110,MAX(1,$F14))&gt;INDEX(Kalender!$B$81:$B$110,MAX(1,$F14)))),2,0))</f>
        <v>0</v>
      </c>
      <c r="CX14" s="5" t="n">
        <f aca="false">IF(Kalender!CX14&lt;&gt;1,0,IF(AND($B14&gt;0,INDEX(Kalender!CX$68:CX$77,MAX(1,$B14))&gt;INDEX(Kalender!$B$68:$B$77,MAX(1,$B14))),1,0)+IF(OR(AND($C14&gt;0,INDEX(Kalender!CX$81:CX$110,MAX(1,$C14))&gt;INDEX(Kalender!$B$81:$B$110,MAX(1,$C14))),AND($D14&gt;0,INDEX(Kalender!CX$81:CX$110,MAX(1,$D14))&gt;INDEX(Kalender!$B$81:$B$110,MAX(1,$D14))),AND($E14&gt;0,INDEX(Kalender!CX$81:CX$110,MAX(1,$E14))&gt;INDEX(Kalender!$B$81:$B$110,MAX(1,$E14))),AND($F14&gt;0,INDEX(Kalender!CX$81:CX$110,MAX(1,$F14))&gt;INDEX(Kalender!$B$81:$B$110,MAX(1,$F14)))),2,0))</f>
        <v>0</v>
      </c>
      <c r="CY14" s="5" t="n">
        <f aca="false">IF(Kalender!CY14&lt;&gt;1,0,IF(AND($B14&gt;0,INDEX(Kalender!CY$68:CY$77,MAX(1,$B14))&gt;INDEX(Kalender!$B$68:$B$77,MAX(1,$B14))),1,0)+IF(OR(AND($C14&gt;0,INDEX(Kalender!CY$81:CY$110,MAX(1,$C14))&gt;INDEX(Kalender!$B$81:$B$110,MAX(1,$C14))),AND($D14&gt;0,INDEX(Kalender!CY$81:CY$110,MAX(1,$D14))&gt;INDEX(Kalender!$B$81:$B$110,MAX(1,$D14))),AND($E14&gt;0,INDEX(Kalender!CY$81:CY$110,MAX(1,$E14))&gt;INDEX(Kalender!$B$81:$B$110,MAX(1,$E14))),AND($F14&gt;0,INDEX(Kalender!CY$81:CY$110,MAX(1,$F14))&gt;INDEX(Kalender!$B$81:$B$110,MAX(1,$F14)))),2,0))</f>
        <v>0</v>
      </c>
      <c r="CZ14" s="5" t="n">
        <f aca="false">IF(Kalender!CZ14&lt;&gt;1,0,IF(AND($B14&gt;0,INDEX(Kalender!CZ$68:CZ$77,MAX(1,$B14))&gt;INDEX(Kalender!$B$68:$B$77,MAX(1,$B14))),1,0)+IF(OR(AND($C14&gt;0,INDEX(Kalender!CZ$81:CZ$110,MAX(1,$C14))&gt;INDEX(Kalender!$B$81:$B$110,MAX(1,$C14))),AND($D14&gt;0,INDEX(Kalender!CZ$81:CZ$110,MAX(1,$D14))&gt;INDEX(Kalender!$B$81:$B$110,MAX(1,$D14))),AND($E14&gt;0,INDEX(Kalender!CZ$81:CZ$110,MAX(1,$E14))&gt;INDEX(Kalender!$B$81:$B$110,MAX(1,$E14))),AND($F14&gt;0,INDEX(Kalender!CZ$81:CZ$110,MAX(1,$F14))&gt;INDEX(Kalender!$B$81:$B$110,MAX(1,$F14)))),2,0))</f>
        <v>0</v>
      </c>
      <c r="DA14" s="5" t="n">
        <f aca="false">IF(Kalender!DA14&lt;&gt;1,0,IF(AND($B14&gt;0,INDEX(Kalender!DA$68:DA$77,MAX(1,$B14))&gt;INDEX(Kalender!$B$68:$B$77,MAX(1,$B14))),1,0)+IF(OR(AND($C14&gt;0,INDEX(Kalender!DA$81:DA$110,MAX(1,$C14))&gt;INDEX(Kalender!$B$81:$B$110,MAX(1,$C14))),AND($D14&gt;0,INDEX(Kalender!DA$81:DA$110,MAX(1,$D14))&gt;INDEX(Kalender!$B$81:$B$110,MAX(1,$D14))),AND($E14&gt;0,INDEX(Kalender!DA$81:DA$110,MAX(1,$E14))&gt;INDEX(Kalender!$B$81:$B$110,MAX(1,$E14))),AND($F14&gt;0,INDEX(Kalender!DA$81:DA$110,MAX(1,$F14))&gt;INDEX(Kalender!$B$81:$B$110,MAX(1,$F14)))),2,0))</f>
        <v>0</v>
      </c>
      <c r="DB14" s="5" t="n">
        <f aca="false">IF(Kalender!DB14&lt;&gt;1,0,IF(AND($B14&gt;0,INDEX(Kalender!DB$68:DB$77,MAX(1,$B14))&gt;INDEX(Kalender!$B$68:$B$77,MAX(1,$B14))),1,0)+IF(OR(AND($C14&gt;0,INDEX(Kalender!DB$81:DB$110,MAX(1,$C14))&gt;INDEX(Kalender!$B$81:$B$110,MAX(1,$C14))),AND($D14&gt;0,INDEX(Kalender!DB$81:DB$110,MAX(1,$D14))&gt;INDEX(Kalender!$B$81:$B$110,MAX(1,$D14))),AND($E14&gt;0,INDEX(Kalender!DB$81:DB$110,MAX(1,$E14))&gt;INDEX(Kalender!$B$81:$B$110,MAX(1,$E14))),AND($F14&gt;0,INDEX(Kalender!DB$81:DB$110,MAX(1,$F14))&gt;INDEX(Kalender!$B$81:$B$110,MAX(1,$F14)))),2,0))</f>
        <v>0</v>
      </c>
      <c r="DC14" s="5" t="n">
        <f aca="false">IF(Kalender!DC14&lt;&gt;1,0,IF(AND($B14&gt;0,INDEX(Kalender!DC$68:DC$77,MAX(1,$B14))&gt;INDEX(Kalender!$B$68:$B$77,MAX(1,$B14))),1,0)+IF(OR(AND($C14&gt;0,INDEX(Kalender!DC$81:DC$110,MAX(1,$C14))&gt;INDEX(Kalender!$B$81:$B$110,MAX(1,$C14))),AND($D14&gt;0,INDEX(Kalender!DC$81:DC$110,MAX(1,$D14))&gt;INDEX(Kalender!$B$81:$B$110,MAX(1,$D14))),AND($E14&gt;0,INDEX(Kalender!DC$81:DC$110,MAX(1,$E14))&gt;INDEX(Kalender!$B$81:$B$110,MAX(1,$E14))),AND($F14&gt;0,INDEX(Kalender!DC$81:DC$110,MAX(1,$F14))&gt;INDEX(Kalender!$B$81:$B$110,MAX(1,$F14)))),2,0))</f>
        <v>0</v>
      </c>
      <c r="DD14" s="5" t="n">
        <f aca="false">IF(Kalender!DD14&lt;&gt;1,0,IF(AND($B14&gt;0,INDEX(Kalender!DD$68:DD$77,MAX(1,$B14))&gt;INDEX(Kalender!$B$68:$B$77,MAX(1,$B14))),1,0)+IF(OR(AND($C14&gt;0,INDEX(Kalender!DD$81:DD$110,MAX(1,$C14))&gt;INDEX(Kalender!$B$81:$B$110,MAX(1,$C14))),AND($D14&gt;0,INDEX(Kalender!DD$81:DD$110,MAX(1,$D14))&gt;INDEX(Kalender!$B$81:$B$110,MAX(1,$D14))),AND($E14&gt;0,INDEX(Kalender!DD$81:DD$110,MAX(1,$E14))&gt;INDEX(Kalender!$B$81:$B$110,MAX(1,$E14))),AND($F14&gt;0,INDEX(Kalender!DD$81:DD$110,MAX(1,$F14))&gt;INDEX(Kalender!$B$81:$B$110,MAX(1,$F14)))),2,0))</f>
        <v>0</v>
      </c>
      <c r="DE14" s="5" t="n">
        <f aca="false">IF(Kalender!DE14&lt;&gt;1,0,IF(AND($B14&gt;0,INDEX(Kalender!DE$68:DE$77,MAX(1,$B14))&gt;INDEX(Kalender!$B$68:$B$77,MAX(1,$B14))),1,0)+IF(OR(AND($C14&gt;0,INDEX(Kalender!DE$81:DE$110,MAX(1,$C14))&gt;INDEX(Kalender!$B$81:$B$110,MAX(1,$C14))),AND($D14&gt;0,INDEX(Kalender!DE$81:DE$110,MAX(1,$D14))&gt;INDEX(Kalender!$B$81:$B$110,MAX(1,$D14))),AND($E14&gt;0,INDEX(Kalender!DE$81:DE$110,MAX(1,$E14))&gt;INDEX(Kalender!$B$81:$B$110,MAX(1,$E14))),AND($F14&gt;0,INDEX(Kalender!DE$81:DE$110,MAX(1,$F14))&gt;INDEX(Kalender!$B$81:$B$110,MAX(1,$F14)))),2,0))</f>
        <v>0</v>
      </c>
      <c r="DF14" s="5" t="n">
        <f aca="false">IF(Kalender!DF14&lt;&gt;1,0,IF(AND($B14&gt;0,INDEX(Kalender!DF$68:DF$77,MAX(1,$B14))&gt;INDEX(Kalender!$B$68:$B$77,MAX(1,$B14))),1,0)+IF(OR(AND($C14&gt;0,INDEX(Kalender!DF$81:DF$110,MAX(1,$C14))&gt;INDEX(Kalender!$B$81:$B$110,MAX(1,$C14))),AND($D14&gt;0,INDEX(Kalender!DF$81:DF$110,MAX(1,$D14))&gt;INDEX(Kalender!$B$81:$B$110,MAX(1,$D14))),AND($E14&gt;0,INDEX(Kalender!DF$81:DF$110,MAX(1,$E14))&gt;INDEX(Kalender!$B$81:$B$110,MAX(1,$E14))),AND($F14&gt;0,INDEX(Kalender!DF$81:DF$110,MAX(1,$F14))&gt;INDEX(Kalender!$B$81:$B$110,MAX(1,$F14)))),2,0))</f>
        <v>0</v>
      </c>
      <c r="DG14" s="5" t="n">
        <f aca="false">IF(Kalender!DG14&lt;&gt;1,0,IF(AND($B14&gt;0,INDEX(Kalender!DG$68:DG$77,MAX(1,$B14))&gt;INDEX(Kalender!$B$68:$B$77,MAX(1,$B14))),1,0)+IF(OR(AND($C14&gt;0,INDEX(Kalender!DG$81:DG$110,MAX(1,$C14))&gt;INDEX(Kalender!$B$81:$B$110,MAX(1,$C14))),AND($D14&gt;0,INDEX(Kalender!DG$81:DG$110,MAX(1,$D14))&gt;INDEX(Kalender!$B$81:$B$110,MAX(1,$D14))),AND($E14&gt;0,INDEX(Kalender!DG$81:DG$110,MAX(1,$E14))&gt;INDEX(Kalender!$B$81:$B$110,MAX(1,$E14))),AND($F14&gt;0,INDEX(Kalender!DG$81:DG$110,MAX(1,$F14))&gt;INDEX(Kalender!$B$81:$B$110,MAX(1,$F14)))),2,0))</f>
        <v>0</v>
      </c>
      <c r="DH14" s="5" t="n">
        <f aca="false">IF(Kalender!DH14&lt;&gt;1,0,IF(AND($B14&gt;0,INDEX(Kalender!DH$68:DH$77,MAX(1,$B14))&gt;INDEX(Kalender!$B$68:$B$77,MAX(1,$B14))),1,0)+IF(OR(AND($C14&gt;0,INDEX(Kalender!DH$81:DH$110,MAX(1,$C14))&gt;INDEX(Kalender!$B$81:$B$110,MAX(1,$C14))),AND($D14&gt;0,INDEX(Kalender!DH$81:DH$110,MAX(1,$D14))&gt;INDEX(Kalender!$B$81:$B$110,MAX(1,$D14))),AND($E14&gt;0,INDEX(Kalender!DH$81:DH$110,MAX(1,$E14))&gt;INDEX(Kalender!$B$81:$B$110,MAX(1,$E14))),AND($F14&gt;0,INDEX(Kalender!DH$81:DH$110,MAX(1,$F14))&gt;INDEX(Kalender!$B$81:$B$110,MAX(1,$F14)))),2,0))</f>
        <v>0</v>
      </c>
      <c r="DI14" s="5" t="n">
        <f aca="false">IF(Kalender!DI14&lt;&gt;1,0,IF(AND($B14&gt;0,INDEX(Kalender!DI$68:DI$77,MAX(1,$B14))&gt;INDEX(Kalender!$B$68:$B$77,MAX(1,$B14))),1,0)+IF(OR(AND($C14&gt;0,INDEX(Kalender!DI$81:DI$110,MAX(1,$C14))&gt;INDEX(Kalender!$B$81:$B$110,MAX(1,$C14))),AND($D14&gt;0,INDEX(Kalender!DI$81:DI$110,MAX(1,$D14))&gt;INDEX(Kalender!$B$81:$B$110,MAX(1,$D14))),AND($E14&gt;0,INDEX(Kalender!DI$81:DI$110,MAX(1,$E14))&gt;INDEX(Kalender!$B$81:$B$110,MAX(1,$E14))),AND($F14&gt;0,INDEX(Kalender!DI$81:DI$110,MAX(1,$F14))&gt;INDEX(Kalender!$B$81:$B$110,MAX(1,$F14)))),2,0))</f>
        <v>0</v>
      </c>
      <c r="DJ14" s="5" t="n">
        <f aca="false">IF(Kalender!DJ14&lt;&gt;1,0,IF(AND($B14&gt;0,INDEX(Kalender!DJ$68:DJ$77,MAX(1,$B14))&gt;INDEX(Kalender!$B$68:$B$77,MAX(1,$B14))),1,0)+IF(OR(AND($C14&gt;0,INDEX(Kalender!DJ$81:DJ$110,MAX(1,$C14))&gt;INDEX(Kalender!$B$81:$B$110,MAX(1,$C14))),AND($D14&gt;0,INDEX(Kalender!DJ$81:DJ$110,MAX(1,$D14))&gt;INDEX(Kalender!$B$81:$B$110,MAX(1,$D14))),AND($E14&gt;0,INDEX(Kalender!DJ$81:DJ$110,MAX(1,$E14))&gt;INDEX(Kalender!$B$81:$B$110,MAX(1,$E14))),AND($F14&gt;0,INDEX(Kalender!DJ$81:DJ$110,MAX(1,$F14))&gt;INDEX(Kalender!$B$81:$B$110,MAX(1,$F14)))),2,0))</f>
        <v>0</v>
      </c>
      <c r="DK14" s="5" t="n">
        <f aca="false">IF(Kalender!DK14&lt;&gt;1,0,IF(AND($B14&gt;0,INDEX(Kalender!DK$68:DK$77,MAX(1,$B14))&gt;INDEX(Kalender!$B$68:$B$77,MAX(1,$B14))),1,0)+IF(OR(AND($C14&gt;0,INDEX(Kalender!DK$81:DK$110,MAX(1,$C14))&gt;INDEX(Kalender!$B$81:$B$110,MAX(1,$C14))),AND($D14&gt;0,INDEX(Kalender!DK$81:DK$110,MAX(1,$D14))&gt;INDEX(Kalender!$B$81:$B$110,MAX(1,$D14))),AND($E14&gt;0,INDEX(Kalender!DK$81:DK$110,MAX(1,$E14))&gt;INDEX(Kalender!$B$81:$B$110,MAX(1,$E14))),AND($F14&gt;0,INDEX(Kalender!DK$81:DK$110,MAX(1,$F14))&gt;INDEX(Kalender!$B$81:$B$110,MAX(1,$F14)))),2,0))</f>
        <v>0</v>
      </c>
      <c r="DL14" s="5" t="n">
        <f aca="false">IF(Kalender!DL14&lt;&gt;1,0,IF(AND($B14&gt;0,INDEX(Kalender!DL$68:DL$77,MAX(1,$B14))&gt;INDEX(Kalender!$B$68:$B$77,MAX(1,$B14))),1,0)+IF(OR(AND($C14&gt;0,INDEX(Kalender!DL$81:DL$110,MAX(1,$C14))&gt;INDEX(Kalender!$B$81:$B$110,MAX(1,$C14))),AND($D14&gt;0,INDEX(Kalender!DL$81:DL$110,MAX(1,$D14))&gt;INDEX(Kalender!$B$81:$B$110,MAX(1,$D14))),AND($E14&gt;0,INDEX(Kalender!DL$81:DL$110,MAX(1,$E14))&gt;INDEX(Kalender!$B$81:$B$110,MAX(1,$E14))),AND($F14&gt;0,INDEX(Kalender!DL$81:DL$110,MAX(1,$F14))&gt;INDEX(Kalender!$B$81:$B$110,MAX(1,$F14)))),2,0))</f>
        <v>0</v>
      </c>
      <c r="DM14" s="5" t="n">
        <f aca="false">IF(Kalender!DM14&lt;&gt;1,0,IF(AND($B14&gt;0,INDEX(Kalender!DM$68:DM$77,MAX(1,$B14))&gt;INDEX(Kalender!$B$68:$B$77,MAX(1,$B14))),1,0)+IF(OR(AND($C14&gt;0,INDEX(Kalender!DM$81:DM$110,MAX(1,$C14))&gt;INDEX(Kalender!$B$81:$B$110,MAX(1,$C14))),AND($D14&gt;0,INDEX(Kalender!DM$81:DM$110,MAX(1,$D14))&gt;INDEX(Kalender!$B$81:$B$110,MAX(1,$D14))),AND($E14&gt;0,INDEX(Kalender!DM$81:DM$110,MAX(1,$E14))&gt;INDEX(Kalender!$B$81:$B$110,MAX(1,$E14))),AND($F14&gt;0,INDEX(Kalender!DM$81:DM$110,MAX(1,$F14))&gt;INDEX(Kalender!$B$81:$B$110,MAX(1,$F14)))),2,0))</f>
        <v>0</v>
      </c>
      <c r="DN14" s="5" t="n">
        <f aca="false">IF(Kalender!DN14&lt;&gt;1,0,IF(AND($B14&gt;0,INDEX(Kalender!DN$68:DN$77,MAX(1,$B14))&gt;INDEX(Kalender!$B$68:$B$77,MAX(1,$B14))),1,0)+IF(OR(AND($C14&gt;0,INDEX(Kalender!DN$81:DN$110,MAX(1,$C14))&gt;INDEX(Kalender!$B$81:$B$110,MAX(1,$C14))),AND($D14&gt;0,INDEX(Kalender!DN$81:DN$110,MAX(1,$D14))&gt;INDEX(Kalender!$B$81:$B$110,MAX(1,$D14))),AND($E14&gt;0,INDEX(Kalender!DN$81:DN$110,MAX(1,$E14))&gt;INDEX(Kalender!$B$81:$B$110,MAX(1,$E14))),AND($F14&gt;0,INDEX(Kalender!DN$81:DN$110,MAX(1,$F14))&gt;INDEX(Kalender!$B$81:$B$110,MAX(1,$F14)))),2,0))</f>
        <v>0</v>
      </c>
      <c r="DO14" s="5" t="n">
        <f aca="false">IF(Kalender!DO14&lt;&gt;1,0,IF(AND($B14&gt;0,INDEX(Kalender!DO$68:DO$77,MAX(1,$B14))&gt;INDEX(Kalender!$B$68:$B$77,MAX(1,$B14))),1,0)+IF(OR(AND($C14&gt;0,INDEX(Kalender!DO$81:DO$110,MAX(1,$C14))&gt;INDEX(Kalender!$B$81:$B$110,MAX(1,$C14))),AND($D14&gt;0,INDEX(Kalender!DO$81:DO$110,MAX(1,$D14))&gt;INDEX(Kalender!$B$81:$B$110,MAX(1,$D14))),AND($E14&gt;0,INDEX(Kalender!DO$81:DO$110,MAX(1,$E14))&gt;INDEX(Kalender!$B$81:$B$110,MAX(1,$E14))),AND($F14&gt;0,INDEX(Kalender!DO$81:DO$110,MAX(1,$F14))&gt;INDEX(Kalender!$B$81:$B$110,MAX(1,$F14)))),2,0))</f>
        <v>0</v>
      </c>
      <c r="DP14" s="5" t="n">
        <f aca="false">IF(Kalender!DP14&lt;&gt;1,0,IF(AND($B14&gt;0,INDEX(Kalender!DP$68:DP$77,MAX(1,$B14))&gt;INDEX(Kalender!$B$68:$B$77,MAX(1,$B14))),1,0)+IF(OR(AND($C14&gt;0,INDEX(Kalender!DP$81:DP$110,MAX(1,$C14))&gt;INDEX(Kalender!$B$81:$B$110,MAX(1,$C14))),AND($D14&gt;0,INDEX(Kalender!DP$81:DP$110,MAX(1,$D14))&gt;INDEX(Kalender!$B$81:$B$110,MAX(1,$D14))),AND($E14&gt;0,INDEX(Kalender!DP$81:DP$110,MAX(1,$E14))&gt;INDEX(Kalender!$B$81:$B$110,MAX(1,$E14))),AND($F14&gt;0,INDEX(Kalender!DP$81:DP$110,MAX(1,$F14))&gt;INDEX(Kalender!$B$81:$B$110,MAX(1,$F14)))),2,0))</f>
        <v>0</v>
      </c>
      <c r="DQ14" s="5" t="n">
        <f aca="false">IF(Kalender!DQ14&lt;&gt;1,0,IF(AND($B14&gt;0,INDEX(Kalender!DQ$68:DQ$77,MAX(1,$B14))&gt;INDEX(Kalender!$B$68:$B$77,MAX(1,$B14))),1,0)+IF(OR(AND($C14&gt;0,INDEX(Kalender!DQ$81:DQ$110,MAX(1,$C14))&gt;INDEX(Kalender!$B$81:$B$110,MAX(1,$C14))),AND($D14&gt;0,INDEX(Kalender!DQ$81:DQ$110,MAX(1,$D14))&gt;INDEX(Kalender!$B$81:$B$110,MAX(1,$D14))),AND($E14&gt;0,INDEX(Kalender!DQ$81:DQ$110,MAX(1,$E14))&gt;INDEX(Kalender!$B$81:$B$110,MAX(1,$E14))),AND($F14&gt;0,INDEX(Kalender!DQ$81:DQ$110,MAX(1,$F14))&gt;INDEX(Kalender!$B$81:$B$110,MAX(1,$F14)))),2,0))</f>
        <v>0</v>
      </c>
      <c r="DR14" s="5" t="n">
        <f aca="false">IF(Kalender!DR14&lt;&gt;1,0,IF(AND($B14&gt;0,INDEX(Kalender!DR$68:DR$77,MAX(1,$B14))&gt;INDEX(Kalender!$B$68:$B$77,MAX(1,$B14))),1,0)+IF(OR(AND($C14&gt;0,INDEX(Kalender!DR$81:DR$110,MAX(1,$C14))&gt;INDEX(Kalender!$B$81:$B$110,MAX(1,$C14))),AND($D14&gt;0,INDEX(Kalender!DR$81:DR$110,MAX(1,$D14))&gt;INDEX(Kalender!$B$81:$B$110,MAX(1,$D14))),AND($E14&gt;0,INDEX(Kalender!DR$81:DR$110,MAX(1,$E14))&gt;INDEX(Kalender!$B$81:$B$110,MAX(1,$E14))),AND($F14&gt;0,INDEX(Kalender!DR$81:DR$110,MAX(1,$F14))&gt;INDEX(Kalender!$B$81:$B$110,MAX(1,$F14)))),2,0))</f>
        <v>0</v>
      </c>
      <c r="DS14" s="5" t="n">
        <f aca="false">IF(Kalender!DS14&lt;&gt;1,0,IF(AND($B14&gt;0,INDEX(Kalender!DS$68:DS$77,MAX(1,$B14))&gt;INDEX(Kalender!$B$68:$B$77,MAX(1,$B14))),1,0)+IF(OR(AND($C14&gt;0,INDEX(Kalender!DS$81:DS$110,MAX(1,$C14))&gt;INDEX(Kalender!$B$81:$B$110,MAX(1,$C14))),AND($D14&gt;0,INDEX(Kalender!DS$81:DS$110,MAX(1,$D14))&gt;INDEX(Kalender!$B$81:$B$110,MAX(1,$D14))),AND($E14&gt;0,INDEX(Kalender!DS$81:DS$110,MAX(1,$E14))&gt;INDEX(Kalender!$B$81:$B$110,MAX(1,$E14))),AND($F14&gt;0,INDEX(Kalender!DS$81:DS$110,MAX(1,$F14))&gt;INDEX(Kalender!$B$81:$B$110,MAX(1,$F14)))),2,0))</f>
        <v>0</v>
      </c>
      <c r="DT14" s="5" t="n">
        <f aca="false">IF(Kalender!DT14&lt;&gt;1,0,IF(AND($B14&gt;0,INDEX(Kalender!DT$68:DT$77,MAX(1,$B14))&gt;INDEX(Kalender!$B$68:$B$77,MAX(1,$B14))),1,0)+IF(OR(AND($C14&gt;0,INDEX(Kalender!DT$81:DT$110,MAX(1,$C14))&gt;INDEX(Kalender!$B$81:$B$110,MAX(1,$C14))),AND($D14&gt;0,INDEX(Kalender!DT$81:DT$110,MAX(1,$D14))&gt;INDEX(Kalender!$B$81:$B$110,MAX(1,$D14))),AND($E14&gt;0,INDEX(Kalender!DT$81:DT$110,MAX(1,$E14))&gt;INDEX(Kalender!$B$81:$B$110,MAX(1,$E14))),AND($F14&gt;0,INDEX(Kalender!DT$81:DT$110,MAX(1,$F14))&gt;INDEX(Kalender!$B$81:$B$110,MAX(1,$F14)))),2,0))</f>
        <v>0</v>
      </c>
      <c r="DU14" s="5" t="n">
        <f aca="false">IF(Kalender!DU14&lt;&gt;1,0,IF(AND($B14&gt;0,INDEX(Kalender!DU$68:DU$77,MAX(1,$B14))&gt;INDEX(Kalender!$B$68:$B$77,MAX(1,$B14))),1,0)+IF(OR(AND($C14&gt;0,INDEX(Kalender!DU$81:DU$110,MAX(1,$C14))&gt;INDEX(Kalender!$B$81:$B$110,MAX(1,$C14))),AND($D14&gt;0,INDEX(Kalender!DU$81:DU$110,MAX(1,$D14))&gt;INDEX(Kalender!$B$81:$B$110,MAX(1,$D14))),AND($E14&gt;0,INDEX(Kalender!DU$81:DU$110,MAX(1,$E14))&gt;INDEX(Kalender!$B$81:$B$110,MAX(1,$E14))),AND($F14&gt;0,INDEX(Kalender!DU$81:DU$110,MAX(1,$F14))&gt;INDEX(Kalender!$B$81:$B$110,MAX(1,$F14)))),2,0))</f>
        <v>0</v>
      </c>
      <c r="DV14" s="5" t="n">
        <f aca="false">IF(Kalender!DV14&lt;&gt;1,0,IF(AND($B14&gt;0,INDEX(Kalender!DV$68:DV$77,MAX(1,$B14))&gt;INDEX(Kalender!$B$68:$B$77,MAX(1,$B14))),1,0)+IF(OR(AND($C14&gt;0,INDEX(Kalender!DV$81:DV$110,MAX(1,$C14))&gt;INDEX(Kalender!$B$81:$B$110,MAX(1,$C14))),AND($D14&gt;0,INDEX(Kalender!DV$81:DV$110,MAX(1,$D14))&gt;INDEX(Kalender!$B$81:$B$110,MAX(1,$D14))),AND($E14&gt;0,INDEX(Kalender!DV$81:DV$110,MAX(1,$E14))&gt;INDEX(Kalender!$B$81:$B$110,MAX(1,$E14))),AND($F14&gt;0,INDEX(Kalender!DV$81:DV$110,MAX(1,$F14))&gt;INDEX(Kalender!$B$81:$B$110,MAX(1,$F14)))),2,0))</f>
        <v>0</v>
      </c>
      <c r="DW14" s="5" t="n">
        <f aca="false">IF(Kalender!DW14&lt;&gt;1,0,IF(AND($B14&gt;0,INDEX(Kalender!DW$68:DW$77,MAX(1,$B14))&gt;INDEX(Kalender!$B$68:$B$77,MAX(1,$B14))),1,0)+IF(OR(AND($C14&gt;0,INDEX(Kalender!DW$81:DW$110,MAX(1,$C14))&gt;INDEX(Kalender!$B$81:$B$110,MAX(1,$C14))),AND($D14&gt;0,INDEX(Kalender!DW$81:DW$110,MAX(1,$D14))&gt;INDEX(Kalender!$B$81:$B$110,MAX(1,$D14))),AND($E14&gt;0,INDEX(Kalender!DW$81:DW$110,MAX(1,$E14))&gt;INDEX(Kalender!$B$81:$B$110,MAX(1,$E14))),AND($F14&gt;0,INDEX(Kalender!DW$81:DW$110,MAX(1,$F14))&gt;INDEX(Kalender!$B$81:$B$110,MAX(1,$F14)))),2,0))</f>
        <v>0</v>
      </c>
      <c r="DX14" s="5" t="n">
        <f aca="false">IF(Kalender!DX14&lt;&gt;1,0,IF(AND($B14&gt;0,INDEX(Kalender!DX$68:DX$77,MAX(1,$B14))&gt;INDEX(Kalender!$B$68:$B$77,MAX(1,$B14))),1,0)+IF(OR(AND($C14&gt;0,INDEX(Kalender!DX$81:DX$110,MAX(1,$C14))&gt;INDEX(Kalender!$B$81:$B$110,MAX(1,$C14))),AND($D14&gt;0,INDEX(Kalender!DX$81:DX$110,MAX(1,$D14))&gt;INDEX(Kalender!$B$81:$B$110,MAX(1,$D14))),AND($E14&gt;0,INDEX(Kalender!DX$81:DX$110,MAX(1,$E14))&gt;INDEX(Kalender!$B$81:$B$110,MAX(1,$E14))),AND($F14&gt;0,INDEX(Kalender!DX$81:DX$110,MAX(1,$F14))&gt;INDEX(Kalender!$B$81:$B$110,MAX(1,$F14)))),2,0))</f>
        <v>0</v>
      </c>
      <c r="DY14" s="5" t="n">
        <f aca="false">IF(Kalender!DY14&lt;&gt;1,0,IF(AND($B14&gt;0,INDEX(Kalender!DY$68:DY$77,MAX(1,$B14))&gt;INDEX(Kalender!$B$68:$B$77,MAX(1,$B14))),1,0)+IF(OR(AND($C14&gt;0,INDEX(Kalender!DY$81:DY$110,MAX(1,$C14))&gt;INDEX(Kalender!$B$81:$B$110,MAX(1,$C14))),AND($D14&gt;0,INDEX(Kalender!DY$81:DY$110,MAX(1,$D14))&gt;INDEX(Kalender!$B$81:$B$110,MAX(1,$D14))),AND($E14&gt;0,INDEX(Kalender!DY$81:DY$110,MAX(1,$E14))&gt;INDEX(Kalender!$B$81:$B$110,MAX(1,$E14))),AND($F14&gt;0,INDEX(Kalender!DY$81:DY$110,MAX(1,$F14))&gt;INDEX(Kalender!$B$81:$B$110,MAX(1,$F14)))),2,0))</f>
        <v>0</v>
      </c>
      <c r="DZ14" s="5" t="n">
        <f aca="false">IF(Kalender!DZ14&lt;&gt;1,0,IF(AND($B14&gt;0,INDEX(Kalender!DZ$68:DZ$77,MAX(1,$B14))&gt;INDEX(Kalender!$B$68:$B$77,MAX(1,$B14))),1,0)+IF(OR(AND($C14&gt;0,INDEX(Kalender!DZ$81:DZ$110,MAX(1,$C14))&gt;INDEX(Kalender!$B$81:$B$110,MAX(1,$C14))),AND($D14&gt;0,INDEX(Kalender!DZ$81:DZ$110,MAX(1,$D14))&gt;INDEX(Kalender!$B$81:$B$110,MAX(1,$D14))),AND($E14&gt;0,INDEX(Kalender!DZ$81:DZ$110,MAX(1,$E14))&gt;INDEX(Kalender!$B$81:$B$110,MAX(1,$E14))),AND($F14&gt;0,INDEX(Kalender!DZ$81:DZ$110,MAX(1,$F14))&gt;INDEX(Kalender!$B$81:$B$110,MAX(1,$F14)))),2,0))</f>
        <v>0</v>
      </c>
      <c r="EA14" s="5" t="n">
        <f aca="false">IF(Kalender!EA14&lt;&gt;1,0,IF(AND($B14&gt;0,INDEX(Kalender!EA$68:EA$77,MAX(1,$B14))&gt;INDEX(Kalender!$B$68:$B$77,MAX(1,$B14))),1,0)+IF(OR(AND($C14&gt;0,INDEX(Kalender!EA$81:EA$110,MAX(1,$C14))&gt;INDEX(Kalender!$B$81:$B$110,MAX(1,$C14))),AND($D14&gt;0,INDEX(Kalender!EA$81:EA$110,MAX(1,$D14))&gt;INDEX(Kalender!$B$81:$B$110,MAX(1,$D14))),AND($E14&gt;0,INDEX(Kalender!EA$81:EA$110,MAX(1,$E14))&gt;INDEX(Kalender!$B$81:$B$110,MAX(1,$E14))),AND($F14&gt;0,INDEX(Kalender!EA$81:EA$110,MAX(1,$F14))&gt;INDEX(Kalender!$B$81:$B$110,MAX(1,$F14)))),2,0))</f>
        <v>0</v>
      </c>
      <c r="EB14" s="5" t="n">
        <f aca="false">IF(Kalender!EB14&lt;&gt;1,0,IF(AND($B14&gt;0,INDEX(Kalender!EB$68:EB$77,MAX(1,$B14))&gt;INDEX(Kalender!$B$68:$B$77,MAX(1,$B14))),1,0)+IF(OR(AND($C14&gt;0,INDEX(Kalender!EB$81:EB$110,MAX(1,$C14))&gt;INDEX(Kalender!$B$81:$B$110,MAX(1,$C14))),AND($D14&gt;0,INDEX(Kalender!EB$81:EB$110,MAX(1,$D14))&gt;INDEX(Kalender!$B$81:$B$110,MAX(1,$D14))),AND($E14&gt;0,INDEX(Kalender!EB$81:EB$110,MAX(1,$E14))&gt;INDEX(Kalender!$B$81:$B$110,MAX(1,$E14))),AND($F14&gt;0,INDEX(Kalender!EB$81:EB$110,MAX(1,$F14))&gt;INDEX(Kalender!$B$81:$B$110,MAX(1,$F14)))),2,0))</f>
        <v>0</v>
      </c>
      <c r="EC14" s="5" t="n">
        <f aca="false">IF(Kalender!EC14&lt;&gt;1,0,IF(AND($B14&gt;0,INDEX(Kalender!EC$68:EC$77,MAX(1,$B14))&gt;INDEX(Kalender!$B$68:$B$77,MAX(1,$B14))),1,0)+IF(OR(AND($C14&gt;0,INDEX(Kalender!EC$81:EC$110,MAX(1,$C14))&gt;INDEX(Kalender!$B$81:$B$110,MAX(1,$C14))),AND($D14&gt;0,INDEX(Kalender!EC$81:EC$110,MAX(1,$D14))&gt;INDEX(Kalender!$B$81:$B$110,MAX(1,$D14))),AND($E14&gt;0,INDEX(Kalender!EC$81:EC$110,MAX(1,$E14))&gt;INDEX(Kalender!$B$81:$B$110,MAX(1,$E14))),AND($F14&gt;0,INDEX(Kalender!EC$81:EC$110,MAX(1,$F14))&gt;INDEX(Kalender!$B$81:$B$110,MAX(1,$F14)))),2,0))</f>
        <v>0</v>
      </c>
      <c r="ED14" s="5" t="n">
        <f aca="false">IF(Kalender!ED14&lt;&gt;1,0,IF(AND($B14&gt;0,INDEX(Kalender!ED$68:ED$77,MAX(1,$B14))&gt;INDEX(Kalender!$B$68:$B$77,MAX(1,$B14))),1,0)+IF(OR(AND($C14&gt;0,INDEX(Kalender!ED$81:ED$110,MAX(1,$C14))&gt;INDEX(Kalender!$B$81:$B$110,MAX(1,$C14))),AND($D14&gt;0,INDEX(Kalender!ED$81:ED$110,MAX(1,$D14))&gt;INDEX(Kalender!$B$81:$B$110,MAX(1,$D14))),AND($E14&gt;0,INDEX(Kalender!ED$81:ED$110,MAX(1,$E14))&gt;INDEX(Kalender!$B$81:$B$110,MAX(1,$E14))),AND($F14&gt;0,INDEX(Kalender!ED$81:ED$110,MAX(1,$F14))&gt;INDEX(Kalender!$B$81:$B$110,MAX(1,$F14)))),2,0))</f>
        <v>0</v>
      </c>
      <c r="EE14" s="5" t="n">
        <f aca="false">IF(Kalender!EE14&lt;&gt;1,0,IF(AND($B14&gt;0,INDEX(Kalender!EE$68:EE$77,MAX(1,$B14))&gt;INDEX(Kalender!$B$68:$B$77,MAX(1,$B14))),1,0)+IF(OR(AND($C14&gt;0,INDEX(Kalender!EE$81:EE$110,MAX(1,$C14))&gt;INDEX(Kalender!$B$81:$B$110,MAX(1,$C14))),AND($D14&gt;0,INDEX(Kalender!EE$81:EE$110,MAX(1,$D14))&gt;INDEX(Kalender!$B$81:$B$110,MAX(1,$D14))),AND($E14&gt;0,INDEX(Kalender!EE$81:EE$110,MAX(1,$E14))&gt;INDEX(Kalender!$B$81:$B$110,MAX(1,$E14))),AND($F14&gt;0,INDEX(Kalender!EE$81:EE$110,MAX(1,$F14))&gt;INDEX(Kalender!$B$81:$B$110,MAX(1,$F14)))),2,0))</f>
        <v>0</v>
      </c>
      <c r="EF14" s="5" t="n">
        <f aca="false">IF(Kalender!EF14&lt;&gt;1,0,IF(AND($B14&gt;0,INDEX(Kalender!EF$68:EF$77,MAX(1,$B14))&gt;INDEX(Kalender!$B$68:$B$77,MAX(1,$B14))),1,0)+IF(OR(AND($C14&gt;0,INDEX(Kalender!EF$81:EF$110,MAX(1,$C14))&gt;INDEX(Kalender!$B$81:$B$110,MAX(1,$C14))),AND($D14&gt;0,INDEX(Kalender!EF$81:EF$110,MAX(1,$D14))&gt;INDEX(Kalender!$B$81:$B$110,MAX(1,$D14))),AND($E14&gt;0,INDEX(Kalender!EF$81:EF$110,MAX(1,$E14))&gt;INDEX(Kalender!$B$81:$B$110,MAX(1,$E14))),AND($F14&gt;0,INDEX(Kalender!EF$81:EF$110,MAX(1,$F14))&gt;INDEX(Kalender!$B$81:$B$110,MAX(1,$F14)))),2,0))</f>
        <v>0</v>
      </c>
      <c r="EG14" s="5" t="n">
        <f aca="false">IF(Kalender!EG14&lt;&gt;1,0,IF(AND($B14&gt;0,INDEX(Kalender!EG$68:EG$77,MAX(1,$B14))&gt;INDEX(Kalender!$B$68:$B$77,MAX(1,$B14))),1,0)+IF(OR(AND($C14&gt;0,INDEX(Kalender!EG$81:EG$110,MAX(1,$C14))&gt;INDEX(Kalender!$B$81:$B$110,MAX(1,$C14))),AND($D14&gt;0,INDEX(Kalender!EG$81:EG$110,MAX(1,$D14))&gt;INDEX(Kalender!$B$81:$B$110,MAX(1,$D14))),AND($E14&gt;0,INDEX(Kalender!EG$81:EG$110,MAX(1,$E14))&gt;INDEX(Kalender!$B$81:$B$110,MAX(1,$E14))),AND($F14&gt;0,INDEX(Kalender!EG$81:EG$110,MAX(1,$F14))&gt;INDEX(Kalender!$B$81:$B$110,MAX(1,$F14)))),2,0))</f>
        <v>0</v>
      </c>
      <c r="EH14" s="5" t="n">
        <f aca="false">IF(Kalender!EH14&lt;&gt;1,0,IF(AND($B14&gt;0,INDEX(Kalender!EH$68:EH$77,MAX(1,$B14))&gt;INDEX(Kalender!$B$68:$B$77,MAX(1,$B14))),1,0)+IF(OR(AND($C14&gt;0,INDEX(Kalender!EH$81:EH$110,MAX(1,$C14))&gt;INDEX(Kalender!$B$81:$B$110,MAX(1,$C14))),AND($D14&gt;0,INDEX(Kalender!EH$81:EH$110,MAX(1,$D14))&gt;INDEX(Kalender!$B$81:$B$110,MAX(1,$D14))),AND($E14&gt;0,INDEX(Kalender!EH$81:EH$110,MAX(1,$E14))&gt;INDEX(Kalender!$B$81:$B$110,MAX(1,$E14))),AND($F14&gt;0,INDEX(Kalender!EH$81:EH$110,MAX(1,$F14))&gt;INDEX(Kalender!$B$81:$B$110,MAX(1,$F14)))),2,0))</f>
        <v>0</v>
      </c>
      <c r="EI14" s="5" t="n">
        <f aca="false">IF(Kalender!EI14&lt;&gt;1,0,IF(AND($B14&gt;0,INDEX(Kalender!EI$68:EI$77,MAX(1,$B14))&gt;INDEX(Kalender!$B$68:$B$77,MAX(1,$B14))),1,0)+IF(OR(AND($C14&gt;0,INDEX(Kalender!EI$81:EI$110,MAX(1,$C14))&gt;INDEX(Kalender!$B$81:$B$110,MAX(1,$C14))),AND($D14&gt;0,INDEX(Kalender!EI$81:EI$110,MAX(1,$D14))&gt;INDEX(Kalender!$B$81:$B$110,MAX(1,$D14))),AND($E14&gt;0,INDEX(Kalender!EI$81:EI$110,MAX(1,$E14))&gt;INDEX(Kalender!$B$81:$B$110,MAX(1,$E14))),AND($F14&gt;0,INDEX(Kalender!EI$81:EI$110,MAX(1,$F14))&gt;INDEX(Kalender!$B$81:$B$110,MAX(1,$F14)))),2,0))</f>
        <v>0</v>
      </c>
      <c r="EJ14" s="5" t="n">
        <f aca="false">IF(Kalender!EJ14&lt;&gt;1,0,IF(AND($B14&gt;0,INDEX(Kalender!EJ$68:EJ$77,MAX(1,$B14))&gt;INDEX(Kalender!$B$68:$B$77,MAX(1,$B14))),1,0)+IF(OR(AND($C14&gt;0,INDEX(Kalender!EJ$81:EJ$110,MAX(1,$C14))&gt;INDEX(Kalender!$B$81:$B$110,MAX(1,$C14))),AND($D14&gt;0,INDEX(Kalender!EJ$81:EJ$110,MAX(1,$D14))&gt;INDEX(Kalender!$B$81:$B$110,MAX(1,$D14))),AND($E14&gt;0,INDEX(Kalender!EJ$81:EJ$110,MAX(1,$E14))&gt;INDEX(Kalender!$B$81:$B$110,MAX(1,$E14))),AND($F14&gt;0,INDEX(Kalender!EJ$81:EJ$110,MAX(1,$F14))&gt;INDEX(Kalender!$B$81:$B$110,MAX(1,$F14)))),2,0))</f>
        <v>0</v>
      </c>
      <c r="EK14" s="5" t="n">
        <f aca="false">IF(Kalender!EK14&lt;&gt;1,0,IF(AND($B14&gt;0,INDEX(Kalender!EK$68:EK$77,MAX(1,$B14))&gt;INDEX(Kalender!$B$68:$B$77,MAX(1,$B14))),1,0)+IF(OR(AND($C14&gt;0,INDEX(Kalender!EK$81:EK$110,MAX(1,$C14))&gt;INDEX(Kalender!$B$81:$B$110,MAX(1,$C14))),AND($D14&gt;0,INDEX(Kalender!EK$81:EK$110,MAX(1,$D14))&gt;INDEX(Kalender!$B$81:$B$110,MAX(1,$D14))),AND($E14&gt;0,INDEX(Kalender!EK$81:EK$110,MAX(1,$E14))&gt;INDEX(Kalender!$B$81:$B$110,MAX(1,$E14))),AND($F14&gt;0,INDEX(Kalender!EK$81:EK$110,MAX(1,$F14))&gt;INDEX(Kalender!$B$81:$B$110,MAX(1,$F14)))),2,0))</f>
        <v>0</v>
      </c>
      <c r="EL14" s="5" t="n">
        <f aca="false">IF(Kalender!EL14&lt;&gt;1,0,IF(AND($B14&gt;0,INDEX(Kalender!EL$68:EL$77,MAX(1,$B14))&gt;INDEX(Kalender!$B$68:$B$77,MAX(1,$B14))),1,0)+IF(OR(AND($C14&gt;0,INDEX(Kalender!EL$81:EL$110,MAX(1,$C14))&gt;INDEX(Kalender!$B$81:$B$110,MAX(1,$C14))),AND($D14&gt;0,INDEX(Kalender!EL$81:EL$110,MAX(1,$D14))&gt;INDEX(Kalender!$B$81:$B$110,MAX(1,$D14))),AND($E14&gt;0,INDEX(Kalender!EL$81:EL$110,MAX(1,$E14))&gt;INDEX(Kalender!$B$81:$B$110,MAX(1,$E14))),AND($F14&gt;0,INDEX(Kalender!EL$81:EL$110,MAX(1,$F14))&gt;INDEX(Kalender!$B$81:$B$110,MAX(1,$F14)))),2,0))</f>
        <v>0</v>
      </c>
      <c r="EM14" s="5" t="n">
        <f aca="false">IF(Kalender!EM14&lt;&gt;1,0,IF(AND($B14&gt;0,INDEX(Kalender!EM$68:EM$77,MAX(1,$B14))&gt;INDEX(Kalender!$B$68:$B$77,MAX(1,$B14))),1,0)+IF(OR(AND($C14&gt;0,INDEX(Kalender!EM$81:EM$110,MAX(1,$C14))&gt;INDEX(Kalender!$B$81:$B$110,MAX(1,$C14))),AND($D14&gt;0,INDEX(Kalender!EM$81:EM$110,MAX(1,$D14))&gt;INDEX(Kalender!$B$81:$B$110,MAX(1,$D14))),AND($E14&gt;0,INDEX(Kalender!EM$81:EM$110,MAX(1,$E14))&gt;INDEX(Kalender!$B$81:$B$110,MAX(1,$E14))),AND($F14&gt;0,INDEX(Kalender!EM$81:EM$110,MAX(1,$F14))&gt;INDEX(Kalender!$B$81:$B$110,MAX(1,$F14)))),2,0))</f>
        <v>0</v>
      </c>
      <c r="EN14" s="5" t="n">
        <f aca="false">IF(Kalender!EN14&lt;&gt;1,0,IF(AND($B14&gt;0,INDEX(Kalender!EN$68:EN$77,MAX(1,$B14))&gt;INDEX(Kalender!$B$68:$B$77,MAX(1,$B14))),1,0)+IF(OR(AND($C14&gt;0,INDEX(Kalender!EN$81:EN$110,MAX(1,$C14))&gt;INDEX(Kalender!$B$81:$B$110,MAX(1,$C14))),AND($D14&gt;0,INDEX(Kalender!EN$81:EN$110,MAX(1,$D14))&gt;INDEX(Kalender!$B$81:$B$110,MAX(1,$D14))),AND($E14&gt;0,INDEX(Kalender!EN$81:EN$110,MAX(1,$E14))&gt;INDEX(Kalender!$B$81:$B$110,MAX(1,$E14))),AND($F14&gt;0,INDEX(Kalender!EN$81:EN$110,MAX(1,$F14))&gt;INDEX(Kalender!$B$81:$B$110,MAX(1,$F14)))),2,0))</f>
        <v>0</v>
      </c>
      <c r="EO14" s="5" t="n">
        <f aca="false">IF(Kalender!EO14&lt;&gt;1,0,IF(AND($B14&gt;0,INDEX(Kalender!EO$68:EO$77,MAX(1,$B14))&gt;INDEX(Kalender!$B$68:$B$77,MAX(1,$B14))),1,0)+IF(OR(AND($C14&gt;0,INDEX(Kalender!EO$81:EO$110,MAX(1,$C14))&gt;INDEX(Kalender!$B$81:$B$110,MAX(1,$C14))),AND($D14&gt;0,INDEX(Kalender!EO$81:EO$110,MAX(1,$D14))&gt;INDEX(Kalender!$B$81:$B$110,MAX(1,$D14))),AND($E14&gt;0,INDEX(Kalender!EO$81:EO$110,MAX(1,$E14))&gt;INDEX(Kalender!$B$81:$B$110,MAX(1,$E14))),AND($F14&gt;0,INDEX(Kalender!EO$81:EO$110,MAX(1,$F14))&gt;INDEX(Kalender!$B$81:$B$110,MAX(1,$F14)))),2,0))</f>
        <v>0</v>
      </c>
      <c r="EP14" s="5" t="n">
        <f aca="false">IF(Kalender!EP14&lt;&gt;1,0,IF(AND($B14&gt;0,INDEX(Kalender!EP$68:EP$77,MAX(1,$B14))&gt;INDEX(Kalender!$B$68:$B$77,MAX(1,$B14))),1,0)+IF(OR(AND($C14&gt;0,INDEX(Kalender!EP$81:EP$110,MAX(1,$C14))&gt;INDEX(Kalender!$B$81:$B$110,MAX(1,$C14))),AND($D14&gt;0,INDEX(Kalender!EP$81:EP$110,MAX(1,$D14))&gt;INDEX(Kalender!$B$81:$B$110,MAX(1,$D14))),AND($E14&gt;0,INDEX(Kalender!EP$81:EP$110,MAX(1,$E14))&gt;INDEX(Kalender!$B$81:$B$110,MAX(1,$E14))),AND($F14&gt;0,INDEX(Kalender!EP$81:EP$110,MAX(1,$F14))&gt;INDEX(Kalender!$B$81:$B$110,MAX(1,$F14)))),2,0))</f>
        <v>0</v>
      </c>
      <c r="EQ14" s="5" t="n">
        <f aca="false">IF(Kalender!EQ14&lt;&gt;1,0,IF(AND($B14&gt;0,INDEX(Kalender!EQ$68:EQ$77,MAX(1,$B14))&gt;INDEX(Kalender!$B$68:$B$77,MAX(1,$B14))),1,0)+IF(OR(AND($C14&gt;0,INDEX(Kalender!EQ$81:EQ$110,MAX(1,$C14))&gt;INDEX(Kalender!$B$81:$B$110,MAX(1,$C14))),AND($D14&gt;0,INDEX(Kalender!EQ$81:EQ$110,MAX(1,$D14))&gt;INDEX(Kalender!$B$81:$B$110,MAX(1,$D14))),AND($E14&gt;0,INDEX(Kalender!EQ$81:EQ$110,MAX(1,$E14))&gt;INDEX(Kalender!$B$81:$B$110,MAX(1,$E14))),AND($F14&gt;0,INDEX(Kalender!EQ$81:EQ$110,MAX(1,$F14))&gt;INDEX(Kalender!$B$81:$B$110,MAX(1,$F14)))),2,0))</f>
        <v>0</v>
      </c>
      <c r="ER14" s="5" t="n">
        <f aca="false">IF(Kalender!ER14&lt;&gt;1,0,IF(AND($B14&gt;0,INDEX(Kalender!ER$68:ER$77,MAX(1,$B14))&gt;INDEX(Kalender!$B$68:$B$77,MAX(1,$B14))),1,0)+IF(OR(AND($C14&gt;0,INDEX(Kalender!ER$81:ER$110,MAX(1,$C14))&gt;INDEX(Kalender!$B$81:$B$110,MAX(1,$C14))),AND($D14&gt;0,INDEX(Kalender!ER$81:ER$110,MAX(1,$D14))&gt;INDEX(Kalender!$B$81:$B$110,MAX(1,$D14))),AND($E14&gt;0,INDEX(Kalender!ER$81:ER$110,MAX(1,$E14))&gt;INDEX(Kalender!$B$81:$B$110,MAX(1,$E14))),AND($F14&gt;0,INDEX(Kalender!ER$81:ER$110,MAX(1,$F14))&gt;INDEX(Kalender!$B$81:$B$110,MAX(1,$F14)))),2,0))</f>
        <v>0</v>
      </c>
      <c r="ES14" s="5" t="n">
        <f aca="false">IF(Kalender!ES14&lt;&gt;1,0,IF(AND($B14&gt;0,INDEX(Kalender!ES$68:ES$77,MAX(1,$B14))&gt;INDEX(Kalender!$B$68:$B$77,MAX(1,$B14))),1,0)+IF(OR(AND($C14&gt;0,INDEX(Kalender!ES$81:ES$110,MAX(1,$C14))&gt;INDEX(Kalender!$B$81:$B$110,MAX(1,$C14))),AND($D14&gt;0,INDEX(Kalender!ES$81:ES$110,MAX(1,$D14))&gt;INDEX(Kalender!$B$81:$B$110,MAX(1,$D14))),AND($E14&gt;0,INDEX(Kalender!ES$81:ES$110,MAX(1,$E14))&gt;INDEX(Kalender!$B$81:$B$110,MAX(1,$E14))),AND($F14&gt;0,INDEX(Kalender!ES$81:ES$110,MAX(1,$F14))&gt;INDEX(Kalender!$B$81:$B$110,MAX(1,$F14)))),2,0))</f>
        <v>0</v>
      </c>
      <c r="ET14" s="5" t="n">
        <f aca="false">IF(Kalender!ET14&lt;&gt;1,0,IF(AND($B14&gt;0,INDEX(Kalender!ET$68:ET$77,MAX(1,$B14))&gt;INDEX(Kalender!$B$68:$B$77,MAX(1,$B14))),1,0)+IF(OR(AND($C14&gt;0,INDEX(Kalender!ET$81:ET$110,MAX(1,$C14))&gt;INDEX(Kalender!$B$81:$B$110,MAX(1,$C14))),AND($D14&gt;0,INDEX(Kalender!ET$81:ET$110,MAX(1,$D14))&gt;INDEX(Kalender!$B$81:$B$110,MAX(1,$D14))),AND($E14&gt;0,INDEX(Kalender!ET$81:ET$110,MAX(1,$E14))&gt;INDEX(Kalender!$B$81:$B$110,MAX(1,$E14))),AND($F14&gt;0,INDEX(Kalender!ET$81:ET$110,MAX(1,$F14))&gt;INDEX(Kalender!$B$81:$B$110,MAX(1,$F14)))),2,0))</f>
        <v>0</v>
      </c>
      <c r="EU14" s="5" t="n">
        <f aca="false">IF(Kalender!EU14&lt;&gt;1,0,IF(AND($B14&gt;0,INDEX(Kalender!EU$68:EU$77,MAX(1,$B14))&gt;INDEX(Kalender!$B$68:$B$77,MAX(1,$B14))),1,0)+IF(OR(AND($C14&gt;0,INDEX(Kalender!EU$81:EU$110,MAX(1,$C14))&gt;INDEX(Kalender!$B$81:$B$110,MAX(1,$C14))),AND($D14&gt;0,INDEX(Kalender!EU$81:EU$110,MAX(1,$D14))&gt;INDEX(Kalender!$B$81:$B$110,MAX(1,$D14))),AND($E14&gt;0,INDEX(Kalender!EU$81:EU$110,MAX(1,$E14))&gt;INDEX(Kalender!$B$81:$B$110,MAX(1,$E14))),AND($F14&gt;0,INDEX(Kalender!EU$81:EU$110,MAX(1,$F14))&gt;INDEX(Kalender!$B$81:$B$110,MAX(1,$F14)))),2,0))</f>
        <v>0</v>
      </c>
      <c r="EV14" s="5" t="n">
        <f aca="false">IF(Kalender!EV14&lt;&gt;1,0,IF(AND($B14&gt;0,INDEX(Kalender!EV$68:EV$77,MAX(1,$B14))&gt;INDEX(Kalender!$B$68:$B$77,MAX(1,$B14))),1,0)+IF(OR(AND($C14&gt;0,INDEX(Kalender!EV$81:EV$110,MAX(1,$C14))&gt;INDEX(Kalender!$B$81:$B$110,MAX(1,$C14))),AND($D14&gt;0,INDEX(Kalender!EV$81:EV$110,MAX(1,$D14))&gt;INDEX(Kalender!$B$81:$B$110,MAX(1,$D14))),AND($E14&gt;0,INDEX(Kalender!EV$81:EV$110,MAX(1,$E14))&gt;INDEX(Kalender!$B$81:$B$110,MAX(1,$E14))),AND($F14&gt;0,INDEX(Kalender!EV$81:EV$110,MAX(1,$F14))&gt;INDEX(Kalender!$B$81:$B$110,MAX(1,$F14)))),2,0))</f>
        <v>0</v>
      </c>
      <c r="EW14" s="5" t="n">
        <f aca="false">IF(Kalender!EW14&lt;&gt;1,0,IF(AND($B14&gt;0,INDEX(Kalender!EW$68:EW$77,MAX(1,$B14))&gt;INDEX(Kalender!$B$68:$B$77,MAX(1,$B14))),1,0)+IF(OR(AND($C14&gt;0,INDEX(Kalender!EW$81:EW$110,MAX(1,$C14))&gt;INDEX(Kalender!$B$81:$B$110,MAX(1,$C14))),AND($D14&gt;0,INDEX(Kalender!EW$81:EW$110,MAX(1,$D14))&gt;INDEX(Kalender!$B$81:$B$110,MAX(1,$D14))),AND($E14&gt;0,INDEX(Kalender!EW$81:EW$110,MAX(1,$E14))&gt;INDEX(Kalender!$B$81:$B$110,MAX(1,$E14))),AND($F14&gt;0,INDEX(Kalender!EW$81:EW$110,MAX(1,$F14))&gt;INDEX(Kalender!$B$81:$B$110,MAX(1,$F14)))),2,0))</f>
        <v>0</v>
      </c>
      <c r="EX14" s="5" t="n">
        <f aca="false">IF(Kalender!EX14&lt;&gt;1,0,IF(AND($B14&gt;0,INDEX(Kalender!EX$68:EX$77,MAX(1,$B14))&gt;INDEX(Kalender!$B$68:$B$77,MAX(1,$B14))),1,0)+IF(OR(AND($C14&gt;0,INDEX(Kalender!EX$81:EX$110,MAX(1,$C14))&gt;INDEX(Kalender!$B$81:$B$110,MAX(1,$C14))),AND($D14&gt;0,INDEX(Kalender!EX$81:EX$110,MAX(1,$D14))&gt;INDEX(Kalender!$B$81:$B$110,MAX(1,$D14))),AND($E14&gt;0,INDEX(Kalender!EX$81:EX$110,MAX(1,$E14))&gt;INDEX(Kalender!$B$81:$B$110,MAX(1,$E14))),AND($F14&gt;0,INDEX(Kalender!EX$81:EX$110,MAX(1,$F14))&gt;INDEX(Kalender!$B$81:$B$110,MAX(1,$F14)))),2,0))</f>
        <v>0</v>
      </c>
      <c r="EY14" s="5" t="n">
        <f aca="false">IF(Kalender!EY14&lt;&gt;1,0,IF(AND($B14&gt;0,INDEX(Kalender!EY$68:EY$77,MAX(1,$B14))&gt;INDEX(Kalender!$B$68:$B$77,MAX(1,$B14))),1,0)+IF(OR(AND($C14&gt;0,INDEX(Kalender!EY$81:EY$110,MAX(1,$C14))&gt;INDEX(Kalender!$B$81:$B$110,MAX(1,$C14))),AND($D14&gt;0,INDEX(Kalender!EY$81:EY$110,MAX(1,$D14))&gt;INDEX(Kalender!$B$81:$B$110,MAX(1,$D14))),AND($E14&gt;0,INDEX(Kalender!EY$81:EY$110,MAX(1,$E14))&gt;INDEX(Kalender!$B$81:$B$110,MAX(1,$E14))),AND($F14&gt;0,INDEX(Kalender!EY$81:EY$110,MAX(1,$F14))&gt;INDEX(Kalender!$B$81:$B$110,MAX(1,$F14)))),2,0))</f>
        <v>0</v>
      </c>
      <c r="EZ14" s="5" t="n">
        <f aca="false">IF(Kalender!EZ14&lt;&gt;1,0,IF(AND($B14&gt;0,INDEX(Kalender!EZ$68:EZ$77,MAX(1,$B14))&gt;INDEX(Kalender!$B$68:$B$77,MAX(1,$B14))),1,0)+IF(OR(AND($C14&gt;0,INDEX(Kalender!EZ$81:EZ$110,MAX(1,$C14))&gt;INDEX(Kalender!$B$81:$B$110,MAX(1,$C14))),AND($D14&gt;0,INDEX(Kalender!EZ$81:EZ$110,MAX(1,$D14))&gt;INDEX(Kalender!$B$81:$B$110,MAX(1,$D14))),AND($E14&gt;0,INDEX(Kalender!EZ$81:EZ$110,MAX(1,$E14))&gt;INDEX(Kalender!$B$81:$B$110,MAX(1,$E14))),AND($F14&gt;0,INDEX(Kalender!EZ$81:EZ$110,MAX(1,$F14))&gt;INDEX(Kalender!$B$81:$B$110,MAX(1,$F14)))),2,0))</f>
        <v>0</v>
      </c>
      <c r="FA14" s="5" t="n">
        <f aca="false">IF(Kalender!FA14&lt;&gt;1,0,IF(AND($B14&gt;0,INDEX(Kalender!FA$68:FA$77,MAX(1,$B14))&gt;INDEX(Kalender!$B$68:$B$77,MAX(1,$B14))),1,0)+IF(OR(AND($C14&gt;0,INDEX(Kalender!FA$81:FA$110,MAX(1,$C14))&gt;INDEX(Kalender!$B$81:$B$110,MAX(1,$C14))),AND($D14&gt;0,INDEX(Kalender!FA$81:FA$110,MAX(1,$D14))&gt;INDEX(Kalender!$B$81:$B$110,MAX(1,$D14))),AND($E14&gt;0,INDEX(Kalender!FA$81:FA$110,MAX(1,$E14))&gt;INDEX(Kalender!$B$81:$B$110,MAX(1,$E14))),AND($F14&gt;0,INDEX(Kalender!FA$81:FA$110,MAX(1,$F14))&gt;INDEX(Kalender!$B$81:$B$110,MAX(1,$F14)))),2,0))</f>
        <v>0</v>
      </c>
      <c r="FB14" s="5" t="n">
        <f aca="false">IF(Kalender!FB14&lt;&gt;1,0,IF(AND($B14&gt;0,INDEX(Kalender!FB$68:FB$77,MAX(1,$B14))&gt;INDEX(Kalender!$B$68:$B$77,MAX(1,$B14))),1,0)+IF(OR(AND($C14&gt;0,INDEX(Kalender!FB$81:FB$110,MAX(1,$C14))&gt;INDEX(Kalender!$B$81:$B$110,MAX(1,$C14))),AND($D14&gt;0,INDEX(Kalender!FB$81:FB$110,MAX(1,$D14))&gt;INDEX(Kalender!$B$81:$B$110,MAX(1,$D14))),AND($E14&gt;0,INDEX(Kalender!FB$81:FB$110,MAX(1,$E14))&gt;INDEX(Kalender!$B$81:$B$110,MAX(1,$E14))),AND($F14&gt;0,INDEX(Kalender!FB$81:FB$110,MAX(1,$F14))&gt;INDEX(Kalender!$B$81:$B$110,MAX(1,$F14)))),2,0))</f>
        <v>0</v>
      </c>
      <c r="FC14" s="5" t="n">
        <f aca="false">IF(Kalender!FC14&lt;&gt;1,0,IF(AND($B14&gt;0,INDEX(Kalender!FC$68:FC$77,MAX(1,$B14))&gt;INDEX(Kalender!$B$68:$B$77,MAX(1,$B14))),1,0)+IF(OR(AND($C14&gt;0,INDEX(Kalender!FC$81:FC$110,MAX(1,$C14))&gt;INDEX(Kalender!$B$81:$B$110,MAX(1,$C14))),AND($D14&gt;0,INDEX(Kalender!FC$81:FC$110,MAX(1,$D14))&gt;INDEX(Kalender!$B$81:$B$110,MAX(1,$D14))),AND($E14&gt;0,INDEX(Kalender!FC$81:FC$110,MAX(1,$E14))&gt;INDEX(Kalender!$B$81:$B$110,MAX(1,$E14))),AND($F14&gt;0,INDEX(Kalender!FC$81:FC$110,MAX(1,$F14))&gt;INDEX(Kalender!$B$81:$B$110,MAX(1,$F14)))),2,0))</f>
        <v>0</v>
      </c>
      <c r="FD14" s="5" t="n">
        <f aca="false">IF(Kalender!FD14&lt;&gt;1,0,IF(AND($B14&gt;0,INDEX(Kalender!FD$68:FD$77,MAX(1,$B14))&gt;INDEX(Kalender!$B$68:$B$77,MAX(1,$B14))),1,0)+IF(OR(AND($C14&gt;0,INDEX(Kalender!FD$81:FD$110,MAX(1,$C14))&gt;INDEX(Kalender!$B$81:$B$110,MAX(1,$C14))),AND($D14&gt;0,INDEX(Kalender!FD$81:FD$110,MAX(1,$D14))&gt;INDEX(Kalender!$B$81:$B$110,MAX(1,$D14))),AND($E14&gt;0,INDEX(Kalender!FD$81:FD$110,MAX(1,$E14))&gt;INDEX(Kalender!$B$81:$B$110,MAX(1,$E14))),AND($F14&gt;0,INDEX(Kalender!FD$81:FD$110,MAX(1,$F14))&gt;INDEX(Kalender!$B$81:$B$110,MAX(1,$F14)))),2,0))</f>
        <v>0</v>
      </c>
      <c r="FE14" s="5" t="n">
        <f aca="false">IF(Kalender!FE14&lt;&gt;1,0,IF(AND($B14&gt;0,INDEX(Kalender!FE$68:FE$77,MAX(1,$B14))&gt;INDEX(Kalender!$B$68:$B$77,MAX(1,$B14))),1,0)+IF(OR(AND($C14&gt;0,INDEX(Kalender!FE$81:FE$110,MAX(1,$C14))&gt;INDEX(Kalender!$B$81:$B$110,MAX(1,$C14))),AND($D14&gt;0,INDEX(Kalender!FE$81:FE$110,MAX(1,$D14))&gt;INDEX(Kalender!$B$81:$B$110,MAX(1,$D14))),AND($E14&gt;0,INDEX(Kalender!FE$81:FE$110,MAX(1,$E14))&gt;INDEX(Kalender!$B$81:$B$110,MAX(1,$E14))),AND($F14&gt;0,INDEX(Kalender!FE$81:FE$110,MAX(1,$F14))&gt;INDEX(Kalender!$B$81:$B$110,MAX(1,$F14)))),2,0))</f>
        <v>0</v>
      </c>
      <c r="FF14" s="5" t="n">
        <f aca="false">IF(Kalender!FF14&lt;&gt;1,0,IF(AND($B14&gt;0,INDEX(Kalender!FF$68:FF$77,MAX(1,$B14))&gt;INDEX(Kalender!$B$68:$B$77,MAX(1,$B14))),1,0)+IF(OR(AND($C14&gt;0,INDEX(Kalender!FF$81:FF$110,MAX(1,$C14))&gt;INDEX(Kalender!$B$81:$B$110,MAX(1,$C14))),AND($D14&gt;0,INDEX(Kalender!FF$81:FF$110,MAX(1,$D14))&gt;INDEX(Kalender!$B$81:$B$110,MAX(1,$D14))),AND($E14&gt;0,INDEX(Kalender!FF$81:FF$110,MAX(1,$E14))&gt;INDEX(Kalender!$B$81:$B$110,MAX(1,$E14))),AND($F14&gt;0,INDEX(Kalender!FF$81:FF$110,MAX(1,$F14))&gt;INDEX(Kalender!$B$81:$B$110,MAX(1,$F14)))),2,0))</f>
        <v>0</v>
      </c>
      <c r="FG14" s="5" t="n">
        <f aca="false">IF(Kalender!FG14&lt;&gt;1,0,IF(AND($B14&gt;0,INDEX(Kalender!FG$68:FG$77,MAX(1,$B14))&gt;INDEX(Kalender!$B$68:$B$77,MAX(1,$B14))),1,0)+IF(OR(AND($C14&gt;0,INDEX(Kalender!FG$81:FG$110,MAX(1,$C14))&gt;INDEX(Kalender!$B$81:$B$110,MAX(1,$C14))),AND($D14&gt;0,INDEX(Kalender!FG$81:FG$110,MAX(1,$D14))&gt;INDEX(Kalender!$B$81:$B$110,MAX(1,$D14))),AND($E14&gt;0,INDEX(Kalender!FG$81:FG$110,MAX(1,$E14))&gt;INDEX(Kalender!$B$81:$B$110,MAX(1,$E14))),AND($F14&gt;0,INDEX(Kalender!FG$81:FG$110,MAX(1,$F14))&gt;INDEX(Kalender!$B$81:$B$110,MAX(1,$F14)))),2,0))</f>
        <v>0</v>
      </c>
      <c r="FH14" s="5" t="n">
        <f aca="false">IF(Kalender!FH14&lt;&gt;1,0,IF(AND($B14&gt;0,INDEX(Kalender!FH$68:FH$77,MAX(1,$B14))&gt;INDEX(Kalender!$B$68:$B$77,MAX(1,$B14))),1,0)+IF(OR(AND($C14&gt;0,INDEX(Kalender!FH$81:FH$110,MAX(1,$C14))&gt;INDEX(Kalender!$B$81:$B$110,MAX(1,$C14))),AND($D14&gt;0,INDEX(Kalender!FH$81:FH$110,MAX(1,$D14))&gt;INDEX(Kalender!$B$81:$B$110,MAX(1,$D14))),AND($E14&gt;0,INDEX(Kalender!FH$81:FH$110,MAX(1,$E14))&gt;INDEX(Kalender!$B$81:$B$110,MAX(1,$E14))),AND($F14&gt;0,INDEX(Kalender!FH$81:FH$110,MAX(1,$F14))&gt;INDEX(Kalender!$B$81:$B$110,MAX(1,$F14)))),2,0))</f>
        <v>0</v>
      </c>
      <c r="FI14" s="5" t="n">
        <f aca="false">IF(Kalender!FI14&lt;&gt;1,0,IF(AND($B14&gt;0,INDEX(Kalender!FI$68:FI$77,MAX(1,$B14))&gt;INDEX(Kalender!$B$68:$B$77,MAX(1,$B14))),1,0)+IF(OR(AND($C14&gt;0,INDEX(Kalender!FI$81:FI$110,MAX(1,$C14))&gt;INDEX(Kalender!$B$81:$B$110,MAX(1,$C14))),AND($D14&gt;0,INDEX(Kalender!FI$81:FI$110,MAX(1,$D14))&gt;INDEX(Kalender!$B$81:$B$110,MAX(1,$D14))),AND($E14&gt;0,INDEX(Kalender!FI$81:FI$110,MAX(1,$E14))&gt;INDEX(Kalender!$B$81:$B$110,MAX(1,$E14))),AND($F14&gt;0,INDEX(Kalender!FI$81:FI$110,MAX(1,$F14))&gt;INDEX(Kalender!$B$81:$B$110,MAX(1,$F14)))),2,0))</f>
        <v>0</v>
      </c>
      <c r="FJ14" s="5" t="n">
        <f aca="false">IF(Kalender!FJ14&lt;&gt;1,0,IF(AND($B14&gt;0,INDEX(Kalender!FJ$68:FJ$77,MAX(1,$B14))&gt;INDEX(Kalender!$B$68:$B$77,MAX(1,$B14))),1,0)+IF(OR(AND($C14&gt;0,INDEX(Kalender!FJ$81:FJ$110,MAX(1,$C14))&gt;INDEX(Kalender!$B$81:$B$110,MAX(1,$C14))),AND($D14&gt;0,INDEX(Kalender!FJ$81:FJ$110,MAX(1,$D14))&gt;INDEX(Kalender!$B$81:$B$110,MAX(1,$D14))),AND($E14&gt;0,INDEX(Kalender!FJ$81:FJ$110,MAX(1,$E14))&gt;INDEX(Kalender!$B$81:$B$110,MAX(1,$E14))),AND($F14&gt;0,INDEX(Kalender!FJ$81:FJ$110,MAX(1,$F14))&gt;INDEX(Kalender!$B$81:$B$110,MAX(1,$F14)))),2,0))</f>
        <v>0</v>
      </c>
      <c r="FK14" s="5" t="n">
        <f aca="false">IF(Kalender!FK14&lt;&gt;1,0,IF(AND($B14&gt;0,INDEX(Kalender!FK$68:FK$77,MAX(1,$B14))&gt;INDEX(Kalender!$B$68:$B$77,MAX(1,$B14))),1,0)+IF(OR(AND($C14&gt;0,INDEX(Kalender!FK$81:FK$110,MAX(1,$C14))&gt;INDEX(Kalender!$B$81:$B$110,MAX(1,$C14))),AND($D14&gt;0,INDEX(Kalender!FK$81:FK$110,MAX(1,$D14))&gt;INDEX(Kalender!$B$81:$B$110,MAX(1,$D14))),AND($E14&gt;0,INDEX(Kalender!FK$81:FK$110,MAX(1,$E14))&gt;INDEX(Kalender!$B$81:$B$110,MAX(1,$E14))),AND($F14&gt;0,INDEX(Kalender!FK$81:FK$110,MAX(1,$F14))&gt;INDEX(Kalender!$B$81:$B$110,MAX(1,$F14)))),2,0))</f>
        <v>0</v>
      </c>
      <c r="FL14" s="5" t="n">
        <f aca="false">IF(Kalender!FL14&lt;&gt;1,0,IF(AND($B14&gt;0,INDEX(Kalender!FL$68:FL$77,MAX(1,$B14))&gt;INDEX(Kalender!$B$68:$B$77,MAX(1,$B14))),1,0)+IF(OR(AND($C14&gt;0,INDEX(Kalender!FL$81:FL$110,MAX(1,$C14))&gt;INDEX(Kalender!$B$81:$B$110,MAX(1,$C14))),AND($D14&gt;0,INDEX(Kalender!FL$81:FL$110,MAX(1,$D14))&gt;INDEX(Kalender!$B$81:$B$110,MAX(1,$D14))),AND($E14&gt;0,INDEX(Kalender!FL$81:FL$110,MAX(1,$E14))&gt;INDEX(Kalender!$B$81:$B$110,MAX(1,$E14))),AND($F14&gt;0,INDEX(Kalender!FL$81:FL$110,MAX(1,$F14))&gt;INDEX(Kalender!$B$81:$B$110,MAX(1,$F14)))),2,0))</f>
        <v>0</v>
      </c>
      <c r="FM14" s="5" t="n">
        <f aca="false">IF(Kalender!FM14&lt;&gt;1,0,IF(AND($B14&gt;0,INDEX(Kalender!FM$68:FM$77,MAX(1,$B14))&gt;INDEX(Kalender!$B$68:$B$77,MAX(1,$B14))),1,0)+IF(OR(AND($C14&gt;0,INDEX(Kalender!FM$81:FM$110,MAX(1,$C14))&gt;INDEX(Kalender!$B$81:$B$110,MAX(1,$C14))),AND($D14&gt;0,INDEX(Kalender!FM$81:FM$110,MAX(1,$D14))&gt;INDEX(Kalender!$B$81:$B$110,MAX(1,$D14))),AND($E14&gt;0,INDEX(Kalender!FM$81:FM$110,MAX(1,$E14))&gt;INDEX(Kalender!$B$81:$B$110,MAX(1,$E14))),AND($F14&gt;0,INDEX(Kalender!FM$81:FM$110,MAX(1,$F14))&gt;INDEX(Kalender!$B$81:$B$110,MAX(1,$F14)))),2,0))</f>
        <v>0</v>
      </c>
      <c r="FN14" s="5" t="n">
        <f aca="false">IF(Kalender!FN14&lt;&gt;1,0,IF(AND($B14&gt;0,INDEX(Kalender!FN$68:FN$77,MAX(1,$B14))&gt;INDEX(Kalender!$B$68:$B$77,MAX(1,$B14))),1,0)+IF(OR(AND($C14&gt;0,INDEX(Kalender!FN$81:FN$110,MAX(1,$C14))&gt;INDEX(Kalender!$B$81:$B$110,MAX(1,$C14))),AND($D14&gt;0,INDEX(Kalender!FN$81:FN$110,MAX(1,$D14))&gt;INDEX(Kalender!$B$81:$B$110,MAX(1,$D14))),AND($E14&gt;0,INDEX(Kalender!FN$81:FN$110,MAX(1,$E14))&gt;INDEX(Kalender!$B$81:$B$110,MAX(1,$E14))),AND($F14&gt;0,INDEX(Kalender!FN$81:FN$110,MAX(1,$F14))&gt;INDEX(Kalender!$B$81:$B$110,MAX(1,$F14)))),2,0))</f>
        <v>0</v>
      </c>
      <c r="FO14" s="5" t="n">
        <f aca="false">IF(Kalender!FO14&lt;&gt;1,0,IF(AND($B14&gt;0,INDEX(Kalender!FO$68:FO$77,MAX(1,$B14))&gt;INDEX(Kalender!$B$68:$B$77,MAX(1,$B14))),1,0)+IF(OR(AND($C14&gt;0,INDEX(Kalender!FO$81:FO$110,MAX(1,$C14))&gt;INDEX(Kalender!$B$81:$B$110,MAX(1,$C14))),AND($D14&gt;0,INDEX(Kalender!FO$81:FO$110,MAX(1,$D14))&gt;INDEX(Kalender!$B$81:$B$110,MAX(1,$D14))),AND($E14&gt;0,INDEX(Kalender!FO$81:FO$110,MAX(1,$E14))&gt;INDEX(Kalender!$B$81:$B$110,MAX(1,$E14))),AND($F14&gt;0,INDEX(Kalender!FO$81:FO$110,MAX(1,$F14))&gt;INDEX(Kalender!$B$81:$B$110,MAX(1,$F14)))),2,0))</f>
        <v>0</v>
      </c>
      <c r="FP14" s="5" t="n">
        <f aca="false">IF(Kalender!FP14&lt;&gt;1,0,IF(AND($B14&gt;0,INDEX(Kalender!FP$68:FP$77,MAX(1,$B14))&gt;INDEX(Kalender!$B$68:$B$77,MAX(1,$B14))),1,0)+IF(OR(AND($C14&gt;0,INDEX(Kalender!FP$81:FP$110,MAX(1,$C14))&gt;INDEX(Kalender!$B$81:$B$110,MAX(1,$C14))),AND($D14&gt;0,INDEX(Kalender!FP$81:FP$110,MAX(1,$D14))&gt;INDEX(Kalender!$B$81:$B$110,MAX(1,$D14))),AND($E14&gt;0,INDEX(Kalender!FP$81:FP$110,MAX(1,$E14))&gt;INDEX(Kalender!$B$81:$B$110,MAX(1,$E14))),AND($F14&gt;0,INDEX(Kalender!FP$81:FP$110,MAX(1,$F14))&gt;INDEX(Kalender!$B$81:$B$110,MAX(1,$F14)))),2,0))</f>
        <v>0</v>
      </c>
      <c r="FQ14" s="5" t="n">
        <f aca="false">IF(Kalender!FQ14&lt;&gt;1,0,IF(AND($B14&gt;0,INDEX(Kalender!FQ$68:FQ$77,MAX(1,$B14))&gt;INDEX(Kalender!$B$68:$B$77,MAX(1,$B14))),1,0)+IF(OR(AND($C14&gt;0,INDEX(Kalender!FQ$81:FQ$110,MAX(1,$C14))&gt;INDEX(Kalender!$B$81:$B$110,MAX(1,$C14))),AND($D14&gt;0,INDEX(Kalender!FQ$81:FQ$110,MAX(1,$D14))&gt;INDEX(Kalender!$B$81:$B$110,MAX(1,$D14))),AND($E14&gt;0,INDEX(Kalender!FQ$81:FQ$110,MAX(1,$E14))&gt;INDEX(Kalender!$B$81:$B$110,MAX(1,$E14))),AND($F14&gt;0,INDEX(Kalender!FQ$81:FQ$110,MAX(1,$F14))&gt;INDEX(Kalender!$B$81:$B$110,MAX(1,$F14)))),2,0))</f>
        <v>0</v>
      </c>
      <c r="FR14" s="5" t="n">
        <f aca="false">IF(Kalender!FR14&lt;&gt;1,0,IF(AND($B14&gt;0,INDEX(Kalender!FR$68:FR$77,MAX(1,$B14))&gt;INDEX(Kalender!$B$68:$B$77,MAX(1,$B14))),1,0)+IF(OR(AND($C14&gt;0,INDEX(Kalender!FR$81:FR$110,MAX(1,$C14))&gt;INDEX(Kalender!$B$81:$B$110,MAX(1,$C14))),AND($D14&gt;0,INDEX(Kalender!FR$81:FR$110,MAX(1,$D14))&gt;INDEX(Kalender!$B$81:$B$110,MAX(1,$D14))),AND($E14&gt;0,INDEX(Kalender!FR$81:FR$110,MAX(1,$E14))&gt;INDEX(Kalender!$B$81:$B$110,MAX(1,$E14))),AND($F14&gt;0,INDEX(Kalender!FR$81:FR$110,MAX(1,$F14))&gt;INDEX(Kalender!$B$81:$B$110,MAX(1,$F14)))),2,0))</f>
        <v>0</v>
      </c>
      <c r="FS14" s="5" t="n">
        <f aca="false">IF(Kalender!FS14&lt;&gt;1,0,IF(AND($B14&gt;0,INDEX(Kalender!FS$68:FS$77,MAX(1,$B14))&gt;INDEX(Kalender!$B$68:$B$77,MAX(1,$B14))),1,0)+IF(OR(AND($C14&gt;0,INDEX(Kalender!FS$81:FS$110,MAX(1,$C14))&gt;INDEX(Kalender!$B$81:$B$110,MAX(1,$C14))),AND($D14&gt;0,INDEX(Kalender!FS$81:FS$110,MAX(1,$D14))&gt;INDEX(Kalender!$B$81:$B$110,MAX(1,$D14))),AND($E14&gt;0,INDEX(Kalender!FS$81:FS$110,MAX(1,$E14))&gt;INDEX(Kalender!$B$81:$B$110,MAX(1,$E14))),AND($F14&gt;0,INDEX(Kalender!FS$81:FS$110,MAX(1,$F14))&gt;INDEX(Kalender!$B$81:$B$110,MAX(1,$F14)))),2,0))</f>
        <v>0</v>
      </c>
      <c r="FT14" s="5" t="n">
        <f aca="false">IF(Kalender!FT14&lt;&gt;1,0,IF(AND($B14&gt;0,INDEX(Kalender!FT$68:FT$77,MAX(1,$B14))&gt;INDEX(Kalender!$B$68:$B$77,MAX(1,$B14))),1,0)+IF(OR(AND($C14&gt;0,INDEX(Kalender!FT$81:FT$110,MAX(1,$C14))&gt;INDEX(Kalender!$B$81:$B$110,MAX(1,$C14))),AND($D14&gt;0,INDEX(Kalender!FT$81:FT$110,MAX(1,$D14))&gt;INDEX(Kalender!$B$81:$B$110,MAX(1,$D14))),AND($E14&gt;0,INDEX(Kalender!FT$81:FT$110,MAX(1,$E14))&gt;INDEX(Kalender!$B$81:$B$110,MAX(1,$E14))),AND($F14&gt;0,INDEX(Kalender!FT$81:FT$110,MAX(1,$F14))&gt;INDEX(Kalender!$B$81:$B$110,MAX(1,$F14)))),2,0))</f>
        <v>0</v>
      </c>
      <c r="FU14" s="5" t="n">
        <f aca="false">IF(Kalender!FU14&lt;&gt;1,0,IF(AND($B14&gt;0,INDEX(Kalender!FU$68:FU$77,MAX(1,$B14))&gt;INDEX(Kalender!$B$68:$B$77,MAX(1,$B14))),1,0)+IF(OR(AND($C14&gt;0,INDEX(Kalender!FU$81:FU$110,MAX(1,$C14))&gt;INDEX(Kalender!$B$81:$B$110,MAX(1,$C14))),AND($D14&gt;0,INDEX(Kalender!FU$81:FU$110,MAX(1,$D14))&gt;INDEX(Kalender!$B$81:$B$110,MAX(1,$D14))),AND($E14&gt;0,INDEX(Kalender!FU$81:FU$110,MAX(1,$E14))&gt;INDEX(Kalender!$B$81:$B$110,MAX(1,$E14))),AND($F14&gt;0,INDEX(Kalender!FU$81:FU$110,MAX(1,$F14))&gt;INDEX(Kalender!$B$81:$B$110,MAX(1,$F14)))),2,0))</f>
        <v>0</v>
      </c>
      <c r="FV14" s="5" t="n">
        <f aca="false">IF(Kalender!FV14&lt;&gt;1,0,IF(AND($B14&gt;0,INDEX(Kalender!FV$68:FV$77,MAX(1,$B14))&gt;INDEX(Kalender!$B$68:$B$77,MAX(1,$B14))),1,0)+IF(OR(AND($C14&gt;0,INDEX(Kalender!FV$81:FV$110,MAX(1,$C14))&gt;INDEX(Kalender!$B$81:$B$110,MAX(1,$C14))),AND($D14&gt;0,INDEX(Kalender!FV$81:FV$110,MAX(1,$D14))&gt;INDEX(Kalender!$B$81:$B$110,MAX(1,$D14))),AND($E14&gt;0,INDEX(Kalender!FV$81:FV$110,MAX(1,$E14))&gt;INDEX(Kalender!$B$81:$B$110,MAX(1,$E14))),AND($F14&gt;0,INDEX(Kalender!FV$81:FV$110,MAX(1,$F14))&gt;INDEX(Kalender!$B$81:$B$110,MAX(1,$F14)))),2,0))</f>
        <v>0</v>
      </c>
      <c r="FW14" s="5" t="n">
        <f aca="false">IF(Kalender!FW14&lt;&gt;1,0,IF(AND($B14&gt;0,INDEX(Kalender!FW$68:FW$77,MAX(1,$B14))&gt;INDEX(Kalender!$B$68:$B$77,MAX(1,$B14))),1,0)+IF(OR(AND($C14&gt;0,INDEX(Kalender!FW$81:FW$110,MAX(1,$C14))&gt;INDEX(Kalender!$B$81:$B$110,MAX(1,$C14))),AND($D14&gt;0,INDEX(Kalender!FW$81:FW$110,MAX(1,$D14))&gt;INDEX(Kalender!$B$81:$B$110,MAX(1,$D14))),AND($E14&gt;0,INDEX(Kalender!FW$81:FW$110,MAX(1,$E14))&gt;INDEX(Kalender!$B$81:$B$110,MAX(1,$E14))),AND($F14&gt;0,INDEX(Kalender!FW$81:FW$110,MAX(1,$F14))&gt;INDEX(Kalender!$B$81:$B$110,MAX(1,$F14)))),2,0))</f>
        <v>0</v>
      </c>
      <c r="FX14" s="5" t="n">
        <f aca="false">IF(Kalender!FX14&lt;&gt;1,0,IF(AND($B14&gt;0,INDEX(Kalender!FX$68:FX$77,MAX(1,$B14))&gt;INDEX(Kalender!$B$68:$B$77,MAX(1,$B14))),1,0)+IF(OR(AND($C14&gt;0,INDEX(Kalender!FX$81:FX$110,MAX(1,$C14))&gt;INDEX(Kalender!$B$81:$B$110,MAX(1,$C14))),AND($D14&gt;0,INDEX(Kalender!FX$81:FX$110,MAX(1,$D14))&gt;INDEX(Kalender!$B$81:$B$110,MAX(1,$D14))),AND($E14&gt;0,INDEX(Kalender!FX$81:FX$110,MAX(1,$E14))&gt;INDEX(Kalender!$B$81:$B$110,MAX(1,$E14))),AND($F14&gt;0,INDEX(Kalender!FX$81:FX$110,MAX(1,$F14))&gt;INDEX(Kalender!$B$81:$B$110,MAX(1,$F14)))),2,0))</f>
        <v>0</v>
      </c>
      <c r="FY14" s="5" t="n">
        <f aca="false">IF(Kalender!FY14&lt;&gt;1,0,IF(AND($B14&gt;0,INDEX(Kalender!FY$68:FY$77,MAX(1,$B14))&gt;INDEX(Kalender!$B$68:$B$77,MAX(1,$B14))),1,0)+IF(OR(AND($C14&gt;0,INDEX(Kalender!FY$81:FY$110,MAX(1,$C14))&gt;INDEX(Kalender!$B$81:$B$110,MAX(1,$C14))),AND($D14&gt;0,INDEX(Kalender!FY$81:FY$110,MAX(1,$D14))&gt;INDEX(Kalender!$B$81:$B$110,MAX(1,$D14))),AND($E14&gt;0,INDEX(Kalender!FY$81:FY$110,MAX(1,$E14))&gt;INDEX(Kalender!$B$81:$B$110,MAX(1,$E14))),AND($F14&gt;0,INDEX(Kalender!FY$81:FY$110,MAX(1,$F14))&gt;INDEX(Kalender!$B$81:$B$110,MAX(1,$F14)))),2,0))</f>
        <v>0</v>
      </c>
      <c r="FZ14" s="5" t="n">
        <f aca="false">IF(Kalender!FZ14&lt;&gt;1,0,IF(AND($B14&gt;0,INDEX(Kalender!FZ$68:FZ$77,MAX(1,$B14))&gt;INDEX(Kalender!$B$68:$B$77,MAX(1,$B14))),1,0)+IF(OR(AND($C14&gt;0,INDEX(Kalender!FZ$81:FZ$110,MAX(1,$C14))&gt;INDEX(Kalender!$B$81:$B$110,MAX(1,$C14))),AND($D14&gt;0,INDEX(Kalender!FZ$81:FZ$110,MAX(1,$D14))&gt;INDEX(Kalender!$B$81:$B$110,MAX(1,$D14))),AND($E14&gt;0,INDEX(Kalender!FZ$81:FZ$110,MAX(1,$E14))&gt;INDEX(Kalender!$B$81:$B$110,MAX(1,$E14))),AND($F14&gt;0,INDEX(Kalender!FZ$81:FZ$110,MAX(1,$F14))&gt;INDEX(Kalender!$B$81:$B$110,MAX(1,$F14)))),2,0))</f>
        <v>0</v>
      </c>
      <c r="GA14" s="5" t="n">
        <f aca="false">IF(Kalender!GA14&lt;&gt;1,0,IF(AND($B14&gt;0,INDEX(Kalender!GA$68:GA$77,MAX(1,$B14))&gt;INDEX(Kalender!$B$68:$B$77,MAX(1,$B14))),1,0)+IF(OR(AND($C14&gt;0,INDEX(Kalender!GA$81:GA$110,MAX(1,$C14))&gt;INDEX(Kalender!$B$81:$B$110,MAX(1,$C14))),AND($D14&gt;0,INDEX(Kalender!GA$81:GA$110,MAX(1,$D14))&gt;INDEX(Kalender!$B$81:$B$110,MAX(1,$D14))),AND($E14&gt;0,INDEX(Kalender!GA$81:GA$110,MAX(1,$E14))&gt;INDEX(Kalender!$B$81:$B$110,MAX(1,$E14))),AND($F14&gt;0,INDEX(Kalender!GA$81:GA$110,MAX(1,$F14))&gt;INDEX(Kalender!$B$81:$B$110,MAX(1,$F14)))),2,0))</f>
        <v>0</v>
      </c>
      <c r="GB14" s="5" t="n">
        <f aca="false">IF(Kalender!GB14&lt;&gt;1,0,IF(AND($B14&gt;0,INDEX(Kalender!GB$68:GB$77,MAX(1,$B14))&gt;INDEX(Kalender!$B$68:$B$77,MAX(1,$B14))),1,0)+IF(OR(AND($C14&gt;0,INDEX(Kalender!GB$81:GB$110,MAX(1,$C14))&gt;INDEX(Kalender!$B$81:$B$110,MAX(1,$C14))),AND($D14&gt;0,INDEX(Kalender!GB$81:GB$110,MAX(1,$D14))&gt;INDEX(Kalender!$B$81:$B$110,MAX(1,$D14))),AND($E14&gt;0,INDEX(Kalender!GB$81:GB$110,MAX(1,$E14))&gt;INDEX(Kalender!$B$81:$B$110,MAX(1,$E14))),AND($F14&gt;0,INDEX(Kalender!GB$81:GB$110,MAX(1,$F14))&gt;INDEX(Kalender!$B$81:$B$110,MAX(1,$F14)))),2,0))</f>
        <v>0</v>
      </c>
      <c r="GC14" s="5" t="n">
        <f aca="false">IF(Kalender!GC14&lt;&gt;1,0,IF(AND($B14&gt;0,INDEX(Kalender!GC$68:GC$77,MAX(1,$B14))&gt;INDEX(Kalender!$B$68:$B$77,MAX(1,$B14))),1,0)+IF(OR(AND($C14&gt;0,INDEX(Kalender!GC$81:GC$110,MAX(1,$C14))&gt;INDEX(Kalender!$B$81:$B$110,MAX(1,$C14))),AND($D14&gt;0,INDEX(Kalender!GC$81:GC$110,MAX(1,$D14))&gt;INDEX(Kalender!$B$81:$B$110,MAX(1,$D14))),AND($E14&gt;0,INDEX(Kalender!GC$81:GC$110,MAX(1,$E14))&gt;INDEX(Kalender!$B$81:$B$110,MAX(1,$E14))),AND($F14&gt;0,INDEX(Kalender!GC$81:GC$110,MAX(1,$F14))&gt;INDEX(Kalender!$B$81:$B$110,MAX(1,$F14)))),2,0))</f>
        <v>0</v>
      </c>
      <c r="GD14" s="5" t="n">
        <f aca="false">IF(Kalender!GD14&lt;&gt;1,0,IF(AND($B14&gt;0,INDEX(Kalender!GD$68:GD$77,MAX(1,$B14))&gt;INDEX(Kalender!$B$68:$B$77,MAX(1,$B14))),1,0)+IF(OR(AND($C14&gt;0,INDEX(Kalender!GD$81:GD$110,MAX(1,$C14))&gt;INDEX(Kalender!$B$81:$B$110,MAX(1,$C14))),AND($D14&gt;0,INDEX(Kalender!GD$81:GD$110,MAX(1,$D14))&gt;INDEX(Kalender!$B$81:$B$110,MAX(1,$D14))),AND($E14&gt;0,INDEX(Kalender!GD$81:GD$110,MAX(1,$E14))&gt;INDEX(Kalender!$B$81:$B$110,MAX(1,$E14))),AND($F14&gt;0,INDEX(Kalender!GD$81:GD$110,MAX(1,$F14))&gt;INDEX(Kalender!$B$81:$B$110,MAX(1,$F14)))),2,0))</f>
        <v>0</v>
      </c>
      <c r="GE14" s="5" t="n">
        <f aca="false">IF(Kalender!GE14&lt;&gt;1,0,IF(AND($B14&gt;0,INDEX(Kalender!GE$68:GE$77,MAX(1,$B14))&gt;INDEX(Kalender!$B$68:$B$77,MAX(1,$B14))),1,0)+IF(OR(AND($C14&gt;0,INDEX(Kalender!GE$81:GE$110,MAX(1,$C14))&gt;INDEX(Kalender!$B$81:$B$110,MAX(1,$C14))),AND($D14&gt;0,INDEX(Kalender!GE$81:GE$110,MAX(1,$D14))&gt;INDEX(Kalender!$B$81:$B$110,MAX(1,$D14))),AND($E14&gt;0,INDEX(Kalender!GE$81:GE$110,MAX(1,$E14))&gt;INDEX(Kalender!$B$81:$B$110,MAX(1,$E14))),AND($F14&gt;0,INDEX(Kalender!GE$81:GE$110,MAX(1,$F14))&gt;INDEX(Kalender!$B$81:$B$110,MAX(1,$F14)))),2,0))</f>
        <v>0</v>
      </c>
      <c r="GF14" s="5" t="n">
        <f aca="false">IF(Kalender!GF14&lt;&gt;1,0,IF(AND($B14&gt;0,INDEX(Kalender!GF$68:GF$77,MAX(1,$B14))&gt;INDEX(Kalender!$B$68:$B$77,MAX(1,$B14))),1,0)+IF(OR(AND($C14&gt;0,INDEX(Kalender!GF$81:GF$110,MAX(1,$C14))&gt;INDEX(Kalender!$B$81:$B$110,MAX(1,$C14))),AND($D14&gt;0,INDEX(Kalender!GF$81:GF$110,MAX(1,$D14))&gt;INDEX(Kalender!$B$81:$B$110,MAX(1,$D14))),AND($E14&gt;0,INDEX(Kalender!GF$81:GF$110,MAX(1,$E14))&gt;INDEX(Kalender!$B$81:$B$110,MAX(1,$E14))),AND($F14&gt;0,INDEX(Kalender!GF$81:GF$110,MAX(1,$F14))&gt;INDEX(Kalender!$B$81:$B$110,MAX(1,$F14)))),2,0))</f>
        <v>0</v>
      </c>
      <c r="GG14" s="5" t="n">
        <f aca="false">IF(Kalender!GG14&lt;&gt;1,0,IF(AND($B14&gt;0,INDEX(Kalender!GG$68:GG$77,MAX(1,$B14))&gt;INDEX(Kalender!$B$68:$B$77,MAX(1,$B14))),1,0)+IF(OR(AND($C14&gt;0,INDEX(Kalender!GG$81:GG$110,MAX(1,$C14))&gt;INDEX(Kalender!$B$81:$B$110,MAX(1,$C14))),AND($D14&gt;0,INDEX(Kalender!GG$81:GG$110,MAX(1,$D14))&gt;INDEX(Kalender!$B$81:$B$110,MAX(1,$D14))),AND($E14&gt;0,INDEX(Kalender!GG$81:GG$110,MAX(1,$E14))&gt;INDEX(Kalender!$B$81:$B$110,MAX(1,$E14))),AND($F14&gt;0,INDEX(Kalender!GG$81:GG$110,MAX(1,$F14))&gt;INDEX(Kalender!$B$81:$B$110,MAX(1,$F14)))),2,0))</f>
        <v>0</v>
      </c>
      <c r="GH14" s="5" t="n">
        <f aca="false">IF(Kalender!GH14&lt;&gt;1,0,IF(AND($B14&gt;0,INDEX(Kalender!GH$68:GH$77,MAX(1,$B14))&gt;INDEX(Kalender!$B$68:$B$77,MAX(1,$B14))),1,0)+IF(OR(AND($C14&gt;0,INDEX(Kalender!GH$81:GH$110,MAX(1,$C14))&gt;INDEX(Kalender!$B$81:$B$110,MAX(1,$C14))),AND($D14&gt;0,INDEX(Kalender!GH$81:GH$110,MAX(1,$D14))&gt;INDEX(Kalender!$B$81:$B$110,MAX(1,$D14))),AND($E14&gt;0,INDEX(Kalender!GH$81:GH$110,MAX(1,$E14))&gt;INDEX(Kalender!$B$81:$B$110,MAX(1,$E14))),AND($F14&gt;0,INDEX(Kalender!GH$81:GH$110,MAX(1,$F14))&gt;INDEX(Kalender!$B$81:$B$110,MAX(1,$F14)))),2,0))</f>
        <v>0</v>
      </c>
      <c r="GI14" s="5" t="n">
        <f aca="false">IF(Kalender!GI14&lt;&gt;1,0,IF(AND($B14&gt;0,INDEX(Kalender!GI$68:GI$77,MAX(1,$B14))&gt;INDEX(Kalender!$B$68:$B$77,MAX(1,$B14))),1,0)+IF(OR(AND($C14&gt;0,INDEX(Kalender!GI$81:GI$110,MAX(1,$C14))&gt;INDEX(Kalender!$B$81:$B$110,MAX(1,$C14))),AND($D14&gt;0,INDEX(Kalender!GI$81:GI$110,MAX(1,$D14))&gt;INDEX(Kalender!$B$81:$B$110,MAX(1,$D14))),AND($E14&gt;0,INDEX(Kalender!GI$81:GI$110,MAX(1,$E14))&gt;INDEX(Kalender!$B$81:$B$110,MAX(1,$E14))),AND($F14&gt;0,INDEX(Kalender!GI$81:GI$110,MAX(1,$F14))&gt;INDEX(Kalender!$B$81:$B$110,MAX(1,$F14)))),2,0))</f>
        <v>0</v>
      </c>
      <c r="GJ14" s="5" t="n">
        <f aca="false">IF(Kalender!GJ14&lt;&gt;1,0,IF(AND($B14&gt;0,INDEX(Kalender!GJ$68:GJ$77,MAX(1,$B14))&gt;INDEX(Kalender!$B$68:$B$77,MAX(1,$B14))),1,0)+IF(OR(AND($C14&gt;0,INDEX(Kalender!GJ$81:GJ$110,MAX(1,$C14))&gt;INDEX(Kalender!$B$81:$B$110,MAX(1,$C14))),AND($D14&gt;0,INDEX(Kalender!GJ$81:GJ$110,MAX(1,$D14))&gt;INDEX(Kalender!$B$81:$B$110,MAX(1,$D14))),AND($E14&gt;0,INDEX(Kalender!GJ$81:GJ$110,MAX(1,$E14))&gt;INDEX(Kalender!$B$81:$B$110,MAX(1,$E14))),AND($F14&gt;0,INDEX(Kalender!GJ$81:GJ$110,MAX(1,$F14))&gt;INDEX(Kalender!$B$81:$B$110,MAX(1,$F14)))),2,0))</f>
        <v>0</v>
      </c>
      <c r="GK14" s="5" t="n">
        <f aca="false">IF(Kalender!GK14&lt;&gt;1,0,IF(AND($B14&gt;0,INDEX(Kalender!GK$68:GK$77,MAX(1,$B14))&gt;INDEX(Kalender!$B$68:$B$77,MAX(1,$B14))),1,0)+IF(OR(AND($C14&gt;0,INDEX(Kalender!GK$81:GK$110,MAX(1,$C14))&gt;INDEX(Kalender!$B$81:$B$110,MAX(1,$C14))),AND($D14&gt;0,INDEX(Kalender!GK$81:GK$110,MAX(1,$D14))&gt;INDEX(Kalender!$B$81:$B$110,MAX(1,$D14))),AND($E14&gt;0,INDEX(Kalender!GK$81:GK$110,MAX(1,$E14))&gt;INDEX(Kalender!$B$81:$B$110,MAX(1,$E14))),AND($F14&gt;0,INDEX(Kalender!GK$81:GK$110,MAX(1,$F14))&gt;INDEX(Kalender!$B$81:$B$110,MAX(1,$F14)))),2,0))</f>
        <v>0</v>
      </c>
      <c r="GL14" s="5" t="n">
        <f aca="false">IF(Kalender!GL14&lt;&gt;1,0,IF(AND($B14&gt;0,INDEX(Kalender!GL$68:GL$77,MAX(1,$B14))&gt;INDEX(Kalender!$B$68:$B$77,MAX(1,$B14))),1,0)+IF(OR(AND($C14&gt;0,INDEX(Kalender!GL$81:GL$110,MAX(1,$C14))&gt;INDEX(Kalender!$B$81:$B$110,MAX(1,$C14))),AND($D14&gt;0,INDEX(Kalender!GL$81:GL$110,MAX(1,$D14))&gt;INDEX(Kalender!$B$81:$B$110,MAX(1,$D14))),AND($E14&gt;0,INDEX(Kalender!GL$81:GL$110,MAX(1,$E14))&gt;INDEX(Kalender!$B$81:$B$110,MAX(1,$E14))),AND($F14&gt;0,INDEX(Kalender!GL$81:GL$110,MAX(1,$F14))&gt;INDEX(Kalender!$B$81:$B$110,MAX(1,$F14)))),2,0))</f>
        <v>0</v>
      </c>
      <c r="GM14" s="5" t="n">
        <f aca="false">IF(Kalender!GM14&lt;&gt;1,0,IF(AND($B14&gt;0,INDEX(Kalender!GM$68:GM$77,MAX(1,$B14))&gt;INDEX(Kalender!$B$68:$B$77,MAX(1,$B14))),1,0)+IF(OR(AND($C14&gt;0,INDEX(Kalender!GM$81:GM$110,MAX(1,$C14))&gt;INDEX(Kalender!$B$81:$B$110,MAX(1,$C14))),AND($D14&gt;0,INDEX(Kalender!GM$81:GM$110,MAX(1,$D14))&gt;INDEX(Kalender!$B$81:$B$110,MAX(1,$D14))),AND($E14&gt;0,INDEX(Kalender!GM$81:GM$110,MAX(1,$E14))&gt;INDEX(Kalender!$B$81:$B$110,MAX(1,$E14))),AND($F14&gt;0,INDEX(Kalender!GM$81:GM$110,MAX(1,$F14))&gt;INDEX(Kalender!$B$81:$B$110,MAX(1,$F14)))),2,0))</f>
        <v>0</v>
      </c>
      <c r="GN14" s="5" t="n">
        <f aca="false">IF(Kalender!GN14&lt;&gt;1,0,IF(AND($B14&gt;0,INDEX(Kalender!GN$68:GN$77,MAX(1,$B14))&gt;INDEX(Kalender!$B$68:$B$77,MAX(1,$B14))),1,0)+IF(OR(AND($C14&gt;0,INDEX(Kalender!GN$81:GN$110,MAX(1,$C14))&gt;INDEX(Kalender!$B$81:$B$110,MAX(1,$C14))),AND($D14&gt;0,INDEX(Kalender!GN$81:GN$110,MAX(1,$D14))&gt;INDEX(Kalender!$B$81:$B$110,MAX(1,$D14))),AND($E14&gt;0,INDEX(Kalender!GN$81:GN$110,MAX(1,$E14))&gt;INDEX(Kalender!$B$81:$B$110,MAX(1,$E14))),AND($F14&gt;0,INDEX(Kalender!GN$81:GN$110,MAX(1,$F14))&gt;INDEX(Kalender!$B$81:$B$110,MAX(1,$F14)))),2,0))</f>
        <v>0</v>
      </c>
      <c r="GO14" s="5" t="n">
        <f aca="false">IF(Kalender!GO14&lt;&gt;1,0,IF(AND($B14&gt;0,INDEX(Kalender!GO$68:GO$77,MAX(1,$B14))&gt;INDEX(Kalender!$B$68:$B$77,MAX(1,$B14))),1,0)+IF(OR(AND($C14&gt;0,INDEX(Kalender!GO$81:GO$110,MAX(1,$C14))&gt;INDEX(Kalender!$B$81:$B$110,MAX(1,$C14))),AND($D14&gt;0,INDEX(Kalender!GO$81:GO$110,MAX(1,$D14))&gt;INDEX(Kalender!$B$81:$B$110,MAX(1,$D14))),AND($E14&gt;0,INDEX(Kalender!GO$81:GO$110,MAX(1,$E14))&gt;INDEX(Kalender!$B$81:$B$110,MAX(1,$E14))),AND($F14&gt;0,INDEX(Kalender!GO$81:GO$110,MAX(1,$F14))&gt;INDEX(Kalender!$B$81:$B$110,MAX(1,$F14)))),2,0))</f>
        <v>0</v>
      </c>
      <c r="GP14" s="5" t="n">
        <f aca="false">IF(Kalender!GP14&lt;&gt;1,0,IF(AND($B14&gt;0,INDEX(Kalender!GP$68:GP$77,MAX(1,$B14))&gt;INDEX(Kalender!$B$68:$B$77,MAX(1,$B14))),1,0)+IF(OR(AND($C14&gt;0,INDEX(Kalender!GP$81:GP$110,MAX(1,$C14))&gt;INDEX(Kalender!$B$81:$B$110,MAX(1,$C14))),AND($D14&gt;0,INDEX(Kalender!GP$81:GP$110,MAX(1,$D14))&gt;INDEX(Kalender!$B$81:$B$110,MAX(1,$D14))),AND($E14&gt;0,INDEX(Kalender!GP$81:GP$110,MAX(1,$E14))&gt;INDEX(Kalender!$B$81:$B$110,MAX(1,$E14))),AND($F14&gt;0,INDEX(Kalender!GP$81:GP$110,MAX(1,$F14))&gt;INDEX(Kalender!$B$81:$B$110,MAX(1,$F14)))),2,0))</f>
        <v>0</v>
      </c>
      <c r="GQ14" s="5" t="n">
        <f aca="false">IF(Kalender!GQ14&lt;&gt;1,0,IF(AND($B14&gt;0,INDEX(Kalender!GQ$68:GQ$77,MAX(1,$B14))&gt;INDEX(Kalender!$B$68:$B$77,MAX(1,$B14))),1,0)+IF(OR(AND($C14&gt;0,INDEX(Kalender!GQ$81:GQ$110,MAX(1,$C14))&gt;INDEX(Kalender!$B$81:$B$110,MAX(1,$C14))),AND($D14&gt;0,INDEX(Kalender!GQ$81:GQ$110,MAX(1,$D14))&gt;INDEX(Kalender!$B$81:$B$110,MAX(1,$D14))),AND($E14&gt;0,INDEX(Kalender!GQ$81:GQ$110,MAX(1,$E14))&gt;INDEX(Kalender!$B$81:$B$110,MAX(1,$E14))),AND($F14&gt;0,INDEX(Kalender!GQ$81:GQ$110,MAX(1,$F14))&gt;INDEX(Kalender!$B$81:$B$110,MAX(1,$F14)))),2,0))</f>
        <v>0</v>
      </c>
      <c r="GR14" s="5" t="n">
        <f aca="false">IF(Kalender!GR14&lt;&gt;1,0,IF(AND($B14&gt;0,INDEX(Kalender!GR$68:GR$77,MAX(1,$B14))&gt;INDEX(Kalender!$B$68:$B$77,MAX(1,$B14))),1,0)+IF(OR(AND($C14&gt;0,INDEX(Kalender!GR$81:GR$110,MAX(1,$C14))&gt;INDEX(Kalender!$B$81:$B$110,MAX(1,$C14))),AND($D14&gt;0,INDEX(Kalender!GR$81:GR$110,MAX(1,$D14))&gt;INDEX(Kalender!$B$81:$B$110,MAX(1,$D14))),AND($E14&gt;0,INDEX(Kalender!GR$81:GR$110,MAX(1,$E14))&gt;INDEX(Kalender!$B$81:$B$110,MAX(1,$E14))),AND($F14&gt;0,INDEX(Kalender!GR$81:GR$110,MAX(1,$F14))&gt;INDEX(Kalender!$B$81:$B$110,MAX(1,$F14)))),2,0))</f>
        <v>0</v>
      </c>
      <c r="GS14" s="5" t="n">
        <f aca="false">IF(Kalender!GS14&lt;&gt;1,0,IF(AND($B14&gt;0,INDEX(Kalender!GS$68:GS$77,MAX(1,$B14))&gt;INDEX(Kalender!$B$68:$B$77,MAX(1,$B14))),1,0)+IF(OR(AND($C14&gt;0,INDEX(Kalender!GS$81:GS$110,MAX(1,$C14))&gt;INDEX(Kalender!$B$81:$B$110,MAX(1,$C14))),AND($D14&gt;0,INDEX(Kalender!GS$81:GS$110,MAX(1,$D14))&gt;INDEX(Kalender!$B$81:$B$110,MAX(1,$D14))),AND($E14&gt;0,INDEX(Kalender!GS$81:GS$110,MAX(1,$E14))&gt;INDEX(Kalender!$B$81:$B$110,MAX(1,$E14))),AND($F14&gt;0,INDEX(Kalender!GS$81:GS$110,MAX(1,$F14))&gt;INDEX(Kalender!$B$81:$B$110,MAX(1,$F14)))),2,0))</f>
        <v>0</v>
      </c>
      <c r="GT14" s="5" t="n">
        <f aca="false">IF(Kalender!GT14&lt;&gt;1,0,IF(AND($B14&gt;0,INDEX(Kalender!GT$68:GT$77,MAX(1,$B14))&gt;INDEX(Kalender!$B$68:$B$77,MAX(1,$B14))),1,0)+IF(OR(AND($C14&gt;0,INDEX(Kalender!GT$81:GT$110,MAX(1,$C14))&gt;INDEX(Kalender!$B$81:$B$110,MAX(1,$C14))),AND($D14&gt;0,INDEX(Kalender!GT$81:GT$110,MAX(1,$D14))&gt;INDEX(Kalender!$B$81:$B$110,MAX(1,$D14))),AND($E14&gt;0,INDEX(Kalender!GT$81:GT$110,MAX(1,$E14))&gt;INDEX(Kalender!$B$81:$B$110,MAX(1,$E14))),AND($F14&gt;0,INDEX(Kalender!GT$81:GT$110,MAX(1,$F14))&gt;INDEX(Kalender!$B$81:$B$110,MAX(1,$F14)))),2,0))</f>
        <v>0</v>
      </c>
      <c r="GU14" s="5" t="n">
        <f aca="false">IF(Kalender!GU14&lt;&gt;1,0,IF(AND($B14&gt;0,INDEX(Kalender!GU$68:GU$77,MAX(1,$B14))&gt;INDEX(Kalender!$B$68:$B$77,MAX(1,$B14))),1,0)+IF(OR(AND($C14&gt;0,INDEX(Kalender!GU$81:GU$110,MAX(1,$C14))&gt;INDEX(Kalender!$B$81:$B$110,MAX(1,$C14))),AND($D14&gt;0,INDEX(Kalender!GU$81:GU$110,MAX(1,$D14))&gt;INDEX(Kalender!$B$81:$B$110,MAX(1,$D14))),AND($E14&gt;0,INDEX(Kalender!GU$81:GU$110,MAX(1,$E14))&gt;INDEX(Kalender!$B$81:$B$110,MAX(1,$E14))),AND($F14&gt;0,INDEX(Kalender!GU$81:GU$110,MAX(1,$F14))&gt;INDEX(Kalender!$B$81:$B$110,MAX(1,$F14)))),2,0))</f>
        <v>0</v>
      </c>
      <c r="GV14" s="5" t="n">
        <f aca="false">IF(Kalender!GV14&lt;&gt;1,0,IF(AND($B14&gt;0,INDEX(Kalender!GV$68:GV$77,MAX(1,$B14))&gt;INDEX(Kalender!$B$68:$B$77,MAX(1,$B14))),1,0)+IF(OR(AND($C14&gt;0,INDEX(Kalender!GV$81:GV$110,MAX(1,$C14))&gt;INDEX(Kalender!$B$81:$B$110,MAX(1,$C14))),AND($D14&gt;0,INDEX(Kalender!GV$81:GV$110,MAX(1,$D14))&gt;INDEX(Kalender!$B$81:$B$110,MAX(1,$D14))),AND($E14&gt;0,INDEX(Kalender!GV$81:GV$110,MAX(1,$E14))&gt;INDEX(Kalender!$B$81:$B$110,MAX(1,$E14))),AND($F14&gt;0,INDEX(Kalender!GV$81:GV$110,MAX(1,$F14))&gt;INDEX(Kalender!$B$81:$B$110,MAX(1,$F14)))),2,0))</f>
        <v>0</v>
      </c>
      <c r="GW14" s="5" t="n">
        <f aca="false">IF(Kalender!GW14&lt;&gt;1,0,IF(AND($B14&gt;0,INDEX(Kalender!GW$68:GW$77,MAX(1,$B14))&gt;INDEX(Kalender!$B$68:$B$77,MAX(1,$B14))),1,0)+IF(OR(AND($C14&gt;0,INDEX(Kalender!GW$81:GW$110,MAX(1,$C14))&gt;INDEX(Kalender!$B$81:$B$110,MAX(1,$C14))),AND($D14&gt;0,INDEX(Kalender!GW$81:GW$110,MAX(1,$D14))&gt;INDEX(Kalender!$B$81:$B$110,MAX(1,$D14))),AND($E14&gt;0,INDEX(Kalender!GW$81:GW$110,MAX(1,$E14))&gt;INDEX(Kalender!$B$81:$B$110,MAX(1,$E14))),AND($F14&gt;0,INDEX(Kalender!GW$81:GW$110,MAX(1,$F14))&gt;INDEX(Kalender!$B$81:$B$110,MAX(1,$F14)))),2,0))</f>
        <v>0</v>
      </c>
      <c r="GX14" s="5" t="n">
        <f aca="false">IF(Kalender!GX14&lt;&gt;1,0,IF(AND($B14&gt;0,INDEX(Kalender!GX$68:GX$77,MAX(1,$B14))&gt;INDEX(Kalender!$B$68:$B$77,MAX(1,$B14))),1,0)+IF(OR(AND($C14&gt;0,INDEX(Kalender!GX$81:GX$110,MAX(1,$C14))&gt;INDEX(Kalender!$B$81:$B$110,MAX(1,$C14))),AND($D14&gt;0,INDEX(Kalender!GX$81:GX$110,MAX(1,$D14))&gt;INDEX(Kalender!$B$81:$B$110,MAX(1,$D14))),AND($E14&gt;0,INDEX(Kalender!GX$81:GX$110,MAX(1,$E14))&gt;INDEX(Kalender!$B$81:$B$110,MAX(1,$E14))),AND($F14&gt;0,INDEX(Kalender!GX$81:GX$110,MAX(1,$F14))&gt;INDEX(Kalender!$B$81:$B$110,MAX(1,$F14)))),2,0))</f>
        <v>0</v>
      </c>
      <c r="GY14" s="5" t="n">
        <f aca="false">IF(Kalender!GY14&lt;&gt;1,0,IF(AND($B14&gt;0,INDEX(Kalender!GY$68:GY$77,MAX(1,$B14))&gt;INDEX(Kalender!$B$68:$B$77,MAX(1,$B14))),1,0)+IF(OR(AND($C14&gt;0,INDEX(Kalender!GY$81:GY$110,MAX(1,$C14))&gt;INDEX(Kalender!$B$81:$B$110,MAX(1,$C14))),AND($D14&gt;0,INDEX(Kalender!GY$81:GY$110,MAX(1,$D14))&gt;INDEX(Kalender!$B$81:$B$110,MAX(1,$D14))),AND($E14&gt;0,INDEX(Kalender!GY$81:GY$110,MAX(1,$E14))&gt;INDEX(Kalender!$B$81:$B$110,MAX(1,$E14))),AND($F14&gt;0,INDEX(Kalender!GY$81:GY$110,MAX(1,$F14))&gt;INDEX(Kalender!$B$81:$B$110,MAX(1,$F14)))),2,0))</f>
        <v>0</v>
      </c>
      <c r="GZ14" s="5" t="n">
        <f aca="false">IF(Kalender!GZ14&lt;&gt;1,0,IF(AND($B14&gt;0,INDEX(Kalender!GZ$68:GZ$77,MAX(1,$B14))&gt;INDEX(Kalender!$B$68:$B$77,MAX(1,$B14))),1,0)+IF(OR(AND($C14&gt;0,INDEX(Kalender!GZ$81:GZ$110,MAX(1,$C14))&gt;INDEX(Kalender!$B$81:$B$110,MAX(1,$C14))),AND($D14&gt;0,INDEX(Kalender!GZ$81:GZ$110,MAX(1,$D14))&gt;INDEX(Kalender!$B$81:$B$110,MAX(1,$D14))),AND($E14&gt;0,INDEX(Kalender!GZ$81:GZ$110,MAX(1,$E14))&gt;INDEX(Kalender!$B$81:$B$110,MAX(1,$E14))),AND($F14&gt;0,INDEX(Kalender!GZ$81:GZ$110,MAX(1,$F14))&gt;INDEX(Kalender!$B$81:$B$110,MAX(1,$F14)))),2,0))</f>
        <v>0</v>
      </c>
      <c r="HA14" s="5" t="n">
        <f aca="false">IF(Kalender!HA14&lt;&gt;1,0,IF(AND($B14&gt;0,INDEX(Kalender!HA$68:HA$77,MAX(1,$B14))&gt;INDEX(Kalender!$B$68:$B$77,MAX(1,$B14))),1,0)+IF(OR(AND($C14&gt;0,INDEX(Kalender!HA$81:HA$110,MAX(1,$C14))&gt;INDEX(Kalender!$B$81:$B$110,MAX(1,$C14))),AND($D14&gt;0,INDEX(Kalender!HA$81:HA$110,MAX(1,$D14))&gt;INDEX(Kalender!$B$81:$B$110,MAX(1,$D14))),AND($E14&gt;0,INDEX(Kalender!HA$81:HA$110,MAX(1,$E14))&gt;INDEX(Kalender!$B$81:$B$110,MAX(1,$E14))),AND($F14&gt;0,INDEX(Kalender!HA$81:HA$110,MAX(1,$F14))&gt;INDEX(Kalender!$B$81:$B$110,MAX(1,$F14)))),2,0))</f>
        <v>0</v>
      </c>
      <c r="HB14" s="5" t="n">
        <f aca="false">IF(Kalender!HB14&lt;&gt;1,0,IF(AND($B14&gt;0,INDEX(Kalender!HB$68:HB$77,MAX(1,$B14))&gt;INDEX(Kalender!$B$68:$B$77,MAX(1,$B14))),1,0)+IF(OR(AND($C14&gt;0,INDEX(Kalender!HB$81:HB$110,MAX(1,$C14))&gt;INDEX(Kalender!$B$81:$B$110,MAX(1,$C14))),AND($D14&gt;0,INDEX(Kalender!HB$81:HB$110,MAX(1,$D14))&gt;INDEX(Kalender!$B$81:$B$110,MAX(1,$D14))),AND($E14&gt;0,INDEX(Kalender!HB$81:HB$110,MAX(1,$E14))&gt;INDEX(Kalender!$B$81:$B$110,MAX(1,$E14))),AND($F14&gt;0,INDEX(Kalender!HB$81:HB$110,MAX(1,$F14))&gt;INDEX(Kalender!$B$81:$B$110,MAX(1,$F14)))),2,0))</f>
        <v>0</v>
      </c>
      <c r="HC14" s="5" t="n">
        <f aca="false">IF(Kalender!HC14&lt;&gt;1,0,IF(AND($B14&gt;0,INDEX(Kalender!HC$68:HC$77,MAX(1,$B14))&gt;INDEX(Kalender!$B$68:$B$77,MAX(1,$B14))),1,0)+IF(OR(AND($C14&gt;0,INDEX(Kalender!HC$81:HC$110,MAX(1,$C14))&gt;INDEX(Kalender!$B$81:$B$110,MAX(1,$C14))),AND($D14&gt;0,INDEX(Kalender!HC$81:HC$110,MAX(1,$D14))&gt;INDEX(Kalender!$B$81:$B$110,MAX(1,$D14))),AND($E14&gt;0,INDEX(Kalender!HC$81:HC$110,MAX(1,$E14))&gt;INDEX(Kalender!$B$81:$B$110,MAX(1,$E14))),AND($F14&gt;0,INDEX(Kalender!HC$81:HC$110,MAX(1,$F14))&gt;INDEX(Kalender!$B$81:$B$110,MAX(1,$F14)))),2,0))</f>
        <v>0</v>
      </c>
      <c r="HD14" s="5" t="n">
        <f aca="false">IF(Kalender!HD14&lt;&gt;1,0,IF(AND($B14&gt;0,INDEX(Kalender!HD$68:HD$77,MAX(1,$B14))&gt;INDEX(Kalender!$B$68:$B$77,MAX(1,$B14))),1,0)+IF(OR(AND($C14&gt;0,INDEX(Kalender!HD$81:HD$110,MAX(1,$C14))&gt;INDEX(Kalender!$B$81:$B$110,MAX(1,$C14))),AND($D14&gt;0,INDEX(Kalender!HD$81:HD$110,MAX(1,$D14))&gt;INDEX(Kalender!$B$81:$B$110,MAX(1,$D14))),AND($E14&gt;0,INDEX(Kalender!HD$81:HD$110,MAX(1,$E14))&gt;INDEX(Kalender!$B$81:$B$110,MAX(1,$E14))),AND($F14&gt;0,INDEX(Kalender!HD$81:HD$110,MAX(1,$F14))&gt;INDEX(Kalender!$B$81:$B$110,MAX(1,$F14)))),2,0))</f>
        <v>0</v>
      </c>
      <c r="HE14" s="5" t="n">
        <f aca="false">IF(Kalender!HE14&lt;&gt;1,0,IF(AND($B14&gt;0,INDEX(Kalender!HE$68:HE$77,MAX(1,$B14))&gt;INDEX(Kalender!$B$68:$B$77,MAX(1,$B14))),1,0)+IF(OR(AND($C14&gt;0,INDEX(Kalender!HE$81:HE$110,MAX(1,$C14))&gt;INDEX(Kalender!$B$81:$B$110,MAX(1,$C14))),AND($D14&gt;0,INDEX(Kalender!HE$81:HE$110,MAX(1,$D14))&gt;INDEX(Kalender!$B$81:$B$110,MAX(1,$D14))),AND($E14&gt;0,INDEX(Kalender!HE$81:HE$110,MAX(1,$E14))&gt;INDEX(Kalender!$B$81:$B$110,MAX(1,$E14))),AND($F14&gt;0,INDEX(Kalender!HE$81:HE$110,MAX(1,$F14))&gt;INDEX(Kalender!$B$81:$B$110,MAX(1,$F14)))),2,0))</f>
        <v>0</v>
      </c>
      <c r="HF14" s="5" t="n">
        <f aca="false">IF(Kalender!HF14&lt;&gt;1,0,IF(AND($B14&gt;0,INDEX(Kalender!HF$68:HF$77,MAX(1,$B14))&gt;INDEX(Kalender!$B$68:$B$77,MAX(1,$B14))),1,0)+IF(OR(AND($C14&gt;0,INDEX(Kalender!HF$81:HF$110,MAX(1,$C14))&gt;INDEX(Kalender!$B$81:$B$110,MAX(1,$C14))),AND($D14&gt;0,INDEX(Kalender!HF$81:HF$110,MAX(1,$D14))&gt;INDEX(Kalender!$B$81:$B$110,MAX(1,$D14))),AND($E14&gt;0,INDEX(Kalender!HF$81:HF$110,MAX(1,$E14))&gt;INDEX(Kalender!$B$81:$B$110,MAX(1,$E14))),AND($F14&gt;0,INDEX(Kalender!HF$81:HF$110,MAX(1,$F14))&gt;INDEX(Kalender!$B$81:$B$110,MAX(1,$F14)))),2,0))</f>
        <v>0</v>
      </c>
      <c r="HG14" s="5" t="n">
        <f aca="false">IF(Kalender!HG14&lt;&gt;1,0,IF(AND($B14&gt;0,INDEX(Kalender!HG$68:HG$77,MAX(1,$B14))&gt;INDEX(Kalender!$B$68:$B$77,MAX(1,$B14))),1,0)+IF(OR(AND($C14&gt;0,INDEX(Kalender!HG$81:HG$110,MAX(1,$C14))&gt;INDEX(Kalender!$B$81:$B$110,MAX(1,$C14))),AND($D14&gt;0,INDEX(Kalender!HG$81:HG$110,MAX(1,$D14))&gt;INDEX(Kalender!$B$81:$B$110,MAX(1,$D14))),AND($E14&gt;0,INDEX(Kalender!HG$81:HG$110,MAX(1,$E14))&gt;INDEX(Kalender!$B$81:$B$110,MAX(1,$E14))),AND($F14&gt;0,INDEX(Kalender!HG$81:HG$110,MAX(1,$F14))&gt;INDEX(Kalender!$B$81:$B$110,MAX(1,$F14)))),2,0))</f>
        <v>0</v>
      </c>
      <c r="HH14" s="5" t="n">
        <f aca="false">IF(Kalender!HH14&lt;&gt;1,0,IF(AND($B14&gt;0,INDEX(Kalender!HH$68:HH$77,MAX(1,$B14))&gt;INDEX(Kalender!$B$68:$B$77,MAX(1,$B14))),1,0)+IF(OR(AND($C14&gt;0,INDEX(Kalender!HH$81:HH$110,MAX(1,$C14))&gt;INDEX(Kalender!$B$81:$B$110,MAX(1,$C14))),AND($D14&gt;0,INDEX(Kalender!HH$81:HH$110,MAX(1,$D14))&gt;INDEX(Kalender!$B$81:$B$110,MAX(1,$D14))),AND($E14&gt;0,INDEX(Kalender!HH$81:HH$110,MAX(1,$E14))&gt;INDEX(Kalender!$B$81:$B$110,MAX(1,$E14))),AND($F14&gt;0,INDEX(Kalender!HH$81:HH$110,MAX(1,$F14))&gt;INDEX(Kalender!$B$81:$B$110,MAX(1,$F14)))),2,0))</f>
        <v>0</v>
      </c>
      <c r="HI14" s="5" t="n">
        <f aca="false">IF(Kalender!HI14&lt;&gt;1,0,IF(AND($B14&gt;0,INDEX(Kalender!HI$68:HI$77,MAX(1,$B14))&gt;INDEX(Kalender!$B$68:$B$77,MAX(1,$B14))),1,0)+IF(OR(AND($C14&gt;0,INDEX(Kalender!HI$81:HI$110,MAX(1,$C14))&gt;INDEX(Kalender!$B$81:$B$110,MAX(1,$C14))),AND($D14&gt;0,INDEX(Kalender!HI$81:HI$110,MAX(1,$D14))&gt;INDEX(Kalender!$B$81:$B$110,MAX(1,$D14))),AND($E14&gt;0,INDEX(Kalender!HI$81:HI$110,MAX(1,$E14))&gt;INDEX(Kalender!$B$81:$B$110,MAX(1,$E14))),AND($F14&gt;0,INDEX(Kalender!HI$81:HI$110,MAX(1,$F14))&gt;INDEX(Kalender!$B$81:$B$110,MAX(1,$F14)))),2,0))</f>
        <v>0</v>
      </c>
      <c r="HJ14" s="5" t="n">
        <f aca="false">IF(Kalender!HJ14&lt;&gt;1,0,IF(AND($B14&gt;0,INDEX(Kalender!HJ$68:HJ$77,MAX(1,$B14))&gt;INDEX(Kalender!$B$68:$B$77,MAX(1,$B14))),1,0)+IF(OR(AND($C14&gt;0,INDEX(Kalender!HJ$81:HJ$110,MAX(1,$C14))&gt;INDEX(Kalender!$B$81:$B$110,MAX(1,$C14))),AND($D14&gt;0,INDEX(Kalender!HJ$81:HJ$110,MAX(1,$D14))&gt;INDEX(Kalender!$B$81:$B$110,MAX(1,$D14))),AND($E14&gt;0,INDEX(Kalender!HJ$81:HJ$110,MAX(1,$E14))&gt;INDEX(Kalender!$B$81:$B$110,MAX(1,$E14))),AND($F14&gt;0,INDEX(Kalender!HJ$81:HJ$110,MAX(1,$F14))&gt;INDEX(Kalender!$B$81:$B$110,MAX(1,$F14)))),2,0))</f>
        <v>0</v>
      </c>
      <c r="HK14" s="5" t="n">
        <f aca="false">IF(Kalender!HK14&lt;&gt;1,0,IF(AND($B14&gt;0,INDEX(Kalender!HK$68:HK$77,MAX(1,$B14))&gt;INDEX(Kalender!$B$68:$B$77,MAX(1,$B14))),1,0)+IF(OR(AND($C14&gt;0,INDEX(Kalender!HK$81:HK$110,MAX(1,$C14))&gt;INDEX(Kalender!$B$81:$B$110,MAX(1,$C14))),AND($D14&gt;0,INDEX(Kalender!HK$81:HK$110,MAX(1,$D14))&gt;INDEX(Kalender!$B$81:$B$110,MAX(1,$D14))),AND($E14&gt;0,INDEX(Kalender!HK$81:HK$110,MAX(1,$E14))&gt;INDEX(Kalender!$B$81:$B$110,MAX(1,$E14))),AND($F14&gt;0,INDEX(Kalender!HK$81:HK$110,MAX(1,$F14))&gt;INDEX(Kalender!$B$81:$B$110,MAX(1,$F14)))),2,0))</f>
        <v>0</v>
      </c>
      <c r="HL14" s="5" t="n">
        <f aca="false">IF(Kalender!HL14&lt;&gt;1,0,IF(AND($B14&gt;0,INDEX(Kalender!HL$68:HL$77,MAX(1,$B14))&gt;INDEX(Kalender!$B$68:$B$77,MAX(1,$B14))),1,0)+IF(OR(AND($C14&gt;0,INDEX(Kalender!HL$81:HL$110,MAX(1,$C14))&gt;INDEX(Kalender!$B$81:$B$110,MAX(1,$C14))),AND($D14&gt;0,INDEX(Kalender!HL$81:HL$110,MAX(1,$D14))&gt;INDEX(Kalender!$B$81:$B$110,MAX(1,$D14))),AND($E14&gt;0,INDEX(Kalender!HL$81:HL$110,MAX(1,$E14))&gt;INDEX(Kalender!$B$81:$B$110,MAX(1,$E14))),AND($F14&gt;0,INDEX(Kalender!HL$81:HL$110,MAX(1,$F14))&gt;INDEX(Kalender!$B$81:$B$110,MAX(1,$F14)))),2,0))</f>
        <v>0</v>
      </c>
      <c r="HM14" s="5" t="n">
        <f aca="false">IF(Kalender!HM14&lt;&gt;1,0,IF(AND($B14&gt;0,INDEX(Kalender!HM$68:HM$77,MAX(1,$B14))&gt;INDEX(Kalender!$B$68:$B$77,MAX(1,$B14))),1,0)+IF(OR(AND($C14&gt;0,INDEX(Kalender!HM$81:HM$110,MAX(1,$C14))&gt;INDEX(Kalender!$B$81:$B$110,MAX(1,$C14))),AND($D14&gt;0,INDEX(Kalender!HM$81:HM$110,MAX(1,$D14))&gt;INDEX(Kalender!$B$81:$B$110,MAX(1,$D14))),AND($E14&gt;0,INDEX(Kalender!HM$81:HM$110,MAX(1,$E14))&gt;INDEX(Kalender!$B$81:$B$110,MAX(1,$E14))),AND($F14&gt;0,INDEX(Kalender!HM$81:HM$110,MAX(1,$F14))&gt;INDEX(Kalender!$B$81:$B$110,MAX(1,$F14)))),2,0))</f>
        <v>0</v>
      </c>
      <c r="HN14" s="5" t="n">
        <f aca="false">IF(Kalender!HN14&lt;&gt;1,0,IF(AND($B14&gt;0,INDEX(Kalender!HN$68:HN$77,MAX(1,$B14))&gt;INDEX(Kalender!$B$68:$B$77,MAX(1,$B14))),1,0)+IF(OR(AND($C14&gt;0,INDEX(Kalender!HN$81:HN$110,MAX(1,$C14))&gt;INDEX(Kalender!$B$81:$B$110,MAX(1,$C14))),AND($D14&gt;0,INDEX(Kalender!HN$81:HN$110,MAX(1,$D14))&gt;INDEX(Kalender!$B$81:$B$110,MAX(1,$D14))),AND($E14&gt;0,INDEX(Kalender!HN$81:HN$110,MAX(1,$E14))&gt;INDEX(Kalender!$B$81:$B$110,MAX(1,$E14))),AND($F14&gt;0,INDEX(Kalender!HN$81:HN$110,MAX(1,$F14))&gt;INDEX(Kalender!$B$81:$B$110,MAX(1,$F14)))),2,0))</f>
        <v>0</v>
      </c>
      <c r="HO14" s="5" t="n">
        <f aca="false">IF(Kalender!HO14&lt;&gt;1,0,IF(AND($B14&gt;0,INDEX(Kalender!HO$68:HO$77,MAX(1,$B14))&gt;INDEX(Kalender!$B$68:$B$77,MAX(1,$B14))),1,0)+IF(OR(AND($C14&gt;0,INDEX(Kalender!HO$81:HO$110,MAX(1,$C14))&gt;INDEX(Kalender!$B$81:$B$110,MAX(1,$C14))),AND($D14&gt;0,INDEX(Kalender!HO$81:HO$110,MAX(1,$D14))&gt;INDEX(Kalender!$B$81:$B$110,MAX(1,$D14))),AND($E14&gt;0,INDEX(Kalender!HO$81:HO$110,MAX(1,$E14))&gt;INDEX(Kalender!$B$81:$B$110,MAX(1,$E14))),AND($F14&gt;0,INDEX(Kalender!HO$81:HO$110,MAX(1,$F14))&gt;INDEX(Kalender!$B$81:$B$110,MAX(1,$F14)))),2,0))</f>
        <v>0</v>
      </c>
      <c r="HP14" s="5" t="n">
        <f aca="false">IF(Kalender!HP14&lt;&gt;1,0,IF(AND($B14&gt;0,INDEX(Kalender!HP$68:HP$77,MAX(1,$B14))&gt;INDEX(Kalender!$B$68:$B$77,MAX(1,$B14))),1,0)+IF(OR(AND($C14&gt;0,INDEX(Kalender!HP$81:HP$110,MAX(1,$C14))&gt;INDEX(Kalender!$B$81:$B$110,MAX(1,$C14))),AND($D14&gt;0,INDEX(Kalender!HP$81:HP$110,MAX(1,$D14))&gt;INDEX(Kalender!$B$81:$B$110,MAX(1,$D14))),AND($E14&gt;0,INDEX(Kalender!HP$81:HP$110,MAX(1,$E14))&gt;INDEX(Kalender!$B$81:$B$110,MAX(1,$E14))),AND($F14&gt;0,INDEX(Kalender!HP$81:HP$110,MAX(1,$F14))&gt;INDEX(Kalender!$B$81:$B$110,MAX(1,$F14)))),2,0))</f>
        <v>0</v>
      </c>
      <c r="HQ14" s="5" t="n">
        <f aca="false">IF(Kalender!HQ14&lt;&gt;1,0,IF(AND($B14&gt;0,INDEX(Kalender!HQ$68:HQ$77,MAX(1,$B14))&gt;INDEX(Kalender!$B$68:$B$77,MAX(1,$B14))),1,0)+IF(OR(AND($C14&gt;0,INDEX(Kalender!HQ$81:HQ$110,MAX(1,$C14))&gt;INDEX(Kalender!$B$81:$B$110,MAX(1,$C14))),AND($D14&gt;0,INDEX(Kalender!HQ$81:HQ$110,MAX(1,$D14))&gt;INDEX(Kalender!$B$81:$B$110,MAX(1,$D14))),AND($E14&gt;0,INDEX(Kalender!HQ$81:HQ$110,MAX(1,$E14))&gt;INDEX(Kalender!$B$81:$B$110,MAX(1,$E14))),AND($F14&gt;0,INDEX(Kalender!HQ$81:HQ$110,MAX(1,$F14))&gt;INDEX(Kalender!$B$81:$B$110,MAX(1,$F14)))),2,0))</f>
        <v>0</v>
      </c>
      <c r="HR14" s="5" t="n">
        <f aca="false">IF(Kalender!HR14&lt;&gt;1,0,IF(AND($B14&gt;0,INDEX(Kalender!HR$68:HR$77,MAX(1,$B14))&gt;INDEX(Kalender!$B$68:$B$77,MAX(1,$B14))),1,0)+IF(OR(AND($C14&gt;0,INDEX(Kalender!HR$81:HR$110,MAX(1,$C14))&gt;INDEX(Kalender!$B$81:$B$110,MAX(1,$C14))),AND($D14&gt;0,INDEX(Kalender!HR$81:HR$110,MAX(1,$D14))&gt;INDEX(Kalender!$B$81:$B$110,MAX(1,$D14))),AND($E14&gt;0,INDEX(Kalender!HR$81:HR$110,MAX(1,$E14))&gt;INDEX(Kalender!$B$81:$B$110,MAX(1,$E14))),AND($F14&gt;0,INDEX(Kalender!HR$81:HR$110,MAX(1,$F14))&gt;INDEX(Kalender!$B$81:$B$110,MAX(1,$F14)))),2,0))</f>
        <v>0</v>
      </c>
      <c r="HS14" s="5" t="n">
        <f aca="false">IF(Kalender!HS14&lt;&gt;1,0,IF(AND($B14&gt;0,INDEX(Kalender!HS$68:HS$77,MAX(1,$B14))&gt;INDEX(Kalender!$B$68:$B$77,MAX(1,$B14))),1,0)+IF(OR(AND($C14&gt;0,INDEX(Kalender!HS$81:HS$110,MAX(1,$C14))&gt;INDEX(Kalender!$B$81:$B$110,MAX(1,$C14))),AND($D14&gt;0,INDEX(Kalender!HS$81:HS$110,MAX(1,$D14))&gt;INDEX(Kalender!$B$81:$B$110,MAX(1,$D14))),AND($E14&gt;0,INDEX(Kalender!HS$81:HS$110,MAX(1,$E14))&gt;INDEX(Kalender!$B$81:$B$110,MAX(1,$E14))),AND($F14&gt;0,INDEX(Kalender!HS$81:HS$110,MAX(1,$F14))&gt;INDEX(Kalender!$B$81:$B$110,MAX(1,$F14)))),2,0))</f>
        <v>0</v>
      </c>
      <c r="HT14" s="5" t="n">
        <f aca="false">IF(Kalender!HT14&lt;&gt;1,0,IF(AND($B14&gt;0,INDEX(Kalender!HT$68:HT$77,MAX(1,$B14))&gt;INDEX(Kalender!$B$68:$B$77,MAX(1,$B14))),1,0)+IF(OR(AND($C14&gt;0,INDEX(Kalender!HT$81:HT$110,MAX(1,$C14))&gt;INDEX(Kalender!$B$81:$B$110,MAX(1,$C14))),AND($D14&gt;0,INDEX(Kalender!HT$81:HT$110,MAX(1,$D14))&gt;INDEX(Kalender!$B$81:$B$110,MAX(1,$D14))),AND($E14&gt;0,INDEX(Kalender!HT$81:HT$110,MAX(1,$E14))&gt;INDEX(Kalender!$B$81:$B$110,MAX(1,$E14))),AND($F14&gt;0,INDEX(Kalender!HT$81:HT$110,MAX(1,$F14))&gt;INDEX(Kalender!$B$81:$B$110,MAX(1,$F14)))),2,0))</f>
        <v>0</v>
      </c>
      <c r="HU14" s="5" t="n">
        <f aca="false">IF(Kalender!HU14&lt;&gt;1,0,IF(AND($B14&gt;0,INDEX(Kalender!HU$68:HU$77,MAX(1,$B14))&gt;INDEX(Kalender!$B$68:$B$77,MAX(1,$B14))),1,0)+IF(OR(AND($C14&gt;0,INDEX(Kalender!HU$81:HU$110,MAX(1,$C14))&gt;INDEX(Kalender!$B$81:$B$110,MAX(1,$C14))),AND($D14&gt;0,INDEX(Kalender!HU$81:HU$110,MAX(1,$D14))&gt;INDEX(Kalender!$B$81:$B$110,MAX(1,$D14))),AND($E14&gt;0,INDEX(Kalender!HU$81:HU$110,MAX(1,$E14))&gt;INDEX(Kalender!$B$81:$B$110,MAX(1,$E14))),AND($F14&gt;0,INDEX(Kalender!HU$81:HU$110,MAX(1,$F14))&gt;INDEX(Kalender!$B$81:$B$110,MAX(1,$F14)))),2,0))</f>
        <v>0</v>
      </c>
      <c r="HV14" s="5" t="n">
        <f aca="false">IF(Kalender!HV14&lt;&gt;1,0,IF(AND($B14&gt;0,INDEX(Kalender!HV$68:HV$77,MAX(1,$B14))&gt;INDEX(Kalender!$B$68:$B$77,MAX(1,$B14))),1,0)+IF(OR(AND($C14&gt;0,INDEX(Kalender!HV$81:HV$110,MAX(1,$C14))&gt;INDEX(Kalender!$B$81:$B$110,MAX(1,$C14))),AND($D14&gt;0,INDEX(Kalender!HV$81:HV$110,MAX(1,$D14))&gt;INDEX(Kalender!$B$81:$B$110,MAX(1,$D14))),AND($E14&gt;0,INDEX(Kalender!HV$81:HV$110,MAX(1,$E14))&gt;INDEX(Kalender!$B$81:$B$110,MAX(1,$E14))),AND($F14&gt;0,INDEX(Kalender!HV$81:HV$110,MAX(1,$F14))&gt;INDEX(Kalender!$B$81:$B$110,MAX(1,$F14)))),2,0))</f>
        <v>0</v>
      </c>
      <c r="HW14" s="5" t="n">
        <f aca="false">IF(Kalender!HW14&lt;&gt;1,0,IF(AND($B14&gt;0,INDEX(Kalender!HW$68:HW$77,MAX(1,$B14))&gt;INDEX(Kalender!$B$68:$B$77,MAX(1,$B14))),1,0)+IF(OR(AND($C14&gt;0,INDEX(Kalender!HW$81:HW$110,MAX(1,$C14))&gt;INDEX(Kalender!$B$81:$B$110,MAX(1,$C14))),AND($D14&gt;0,INDEX(Kalender!HW$81:HW$110,MAX(1,$D14))&gt;INDEX(Kalender!$B$81:$B$110,MAX(1,$D14))),AND($E14&gt;0,INDEX(Kalender!HW$81:HW$110,MAX(1,$E14))&gt;INDEX(Kalender!$B$81:$B$110,MAX(1,$E14))),AND($F14&gt;0,INDEX(Kalender!HW$81:HW$110,MAX(1,$F14))&gt;INDEX(Kalender!$B$81:$B$110,MAX(1,$F14)))),2,0))</f>
        <v>0</v>
      </c>
      <c r="HX14" s="5" t="n">
        <f aca="false">IF(Kalender!HX14&lt;&gt;1,0,IF(AND($B14&gt;0,INDEX(Kalender!HX$68:HX$77,MAX(1,$B14))&gt;INDEX(Kalender!$B$68:$B$77,MAX(1,$B14))),1,0)+IF(OR(AND($C14&gt;0,INDEX(Kalender!HX$81:HX$110,MAX(1,$C14))&gt;INDEX(Kalender!$B$81:$B$110,MAX(1,$C14))),AND($D14&gt;0,INDEX(Kalender!HX$81:HX$110,MAX(1,$D14))&gt;INDEX(Kalender!$B$81:$B$110,MAX(1,$D14))),AND($E14&gt;0,INDEX(Kalender!HX$81:HX$110,MAX(1,$E14))&gt;INDEX(Kalender!$B$81:$B$110,MAX(1,$E14))),AND($F14&gt;0,INDEX(Kalender!HX$81:HX$110,MAX(1,$F14))&gt;INDEX(Kalender!$B$81:$B$110,MAX(1,$F14)))),2,0))</f>
        <v>0</v>
      </c>
      <c r="HY14" s="5" t="n">
        <f aca="false">IF(Kalender!HY14&lt;&gt;1,0,IF(AND($B14&gt;0,INDEX(Kalender!HY$68:HY$77,MAX(1,$B14))&gt;INDEX(Kalender!$B$68:$B$77,MAX(1,$B14))),1,0)+IF(OR(AND($C14&gt;0,INDEX(Kalender!HY$81:HY$110,MAX(1,$C14))&gt;INDEX(Kalender!$B$81:$B$110,MAX(1,$C14))),AND($D14&gt;0,INDEX(Kalender!HY$81:HY$110,MAX(1,$D14))&gt;INDEX(Kalender!$B$81:$B$110,MAX(1,$D14))),AND($E14&gt;0,INDEX(Kalender!HY$81:HY$110,MAX(1,$E14))&gt;INDEX(Kalender!$B$81:$B$110,MAX(1,$E14))),AND($F14&gt;0,INDEX(Kalender!HY$81:HY$110,MAX(1,$F14))&gt;INDEX(Kalender!$B$81:$B$110,MAX(1,$F14)))),2,0))</f>
        <v>0</v>
      </c>
      <c r="HZ14" s="5" t="n">
        <f aca="false">IF(Kalender!HZ14&lt;&gt;1,0,IF(AND($B14&gt;0,INDEX(Kalender!HZ$68:HZ$77,MAX(1,$B14))&gt;INDEX(Kalender!$B$68:$B$77,MAX(1,$B14))),1,0)+IF(OR(AND($C14&gt;0,INDEX(Kalender!HZ$81:HZ$110,MAX(1,$C14))&gt;INDEX(Kalender!$B$81:$B$110,MAX(1,$C14))),AND($D14&gt;0,INDEX(Kalender!HZ$81:HZ$110,MAX(1,$D14))&gt;INDEX(Kalender!$B$81:$B$110,MAX(1,$D14))),AND($E14&gt;0,INDEX(Kalender!HZ$81:HZ$110,MAX(1,$E14))&gt;INDEX(Kalender!$B$81:$B$110,MAX(1,$E14))),AND($F14&gt;0,INDEX(Kalender!HZ$81:HZ$110,MAX(1,$F14))&gt;INDEX(Kalender!$B$81:$B$110,MAX(1,$F14)))),2,0))</f>
        <v>0</v>
      </c>
      <c r="IA14" s="5" t="n">
        <f aca="false">IF(Kalender!IA14&lt;&gt;1,0,IF(AND($B14&gt;0,INDEX(Kalender!IA$68:IA$77,MAX(1,$B14))&gt;INDEX(Kalender!$B$68:$B$77,MAX(1,$B14))),1,0)+IF(OR(AND($C14&gt;0,INDEX(Kalender!IA$81:IA$110,MAX(1,$C14))&gt;INDEX(Kalender!$B$81:$B$110,MAX(1,$C14))),AND($D14&gt;0,INDEX(Kalender!IA$81:IA$110,MAX(1,$D14))&gt;INDEX(Kalender!$B$81:$B$110,MAX(1,$D14))),AND($E14&gt;0,INDEX(Kalender!IA$81:IA$110,MAX(1,$E14))&gt;INDEX(Kalender!$B$81:$B$110,MAX(1,$E14))),AND($F14&gt;0,INDEX(Kalender!IA$81:IA$110,MAX(1,$F14))&gt;INDEX(Kalender!$B$81:$B$110,MAX(1,$F14)))),2,0))</f>
        <v>0</v>
      </c>
      <c r="IB14" s="5" t="n">
        <f aca="false">IF(Kalender!IB14&lt;&gt;1,0,IF(AND($B14&gt;0,INDEX(Kalender!IB$68:IB$77,MAX(1,$B14))&gt;INDEX(Kalender!$B$68:$B$77,MAX(1,$B14))),1,0)+IF(OR(AND($C14&gt;0,INDEX(Kalender!IB$81:IB$110,MAX(1,$C14))&gt;INDEX(Kalender!$B$81:$B$110,MAX(1,$C14))),AND($D14&gt;0,INDEX(Kalender!IB$81:IB$110,MAX(1,$D14))&gt;INDEX(Kalender!$B$81:$B$110,MAX(1,$D14))),AND($E14&gt;0,INDEX(Kalender!IB$81:IB$110,MAX(1,$E14))&gt;INDEX(Kalender!$B$81:$B$110,MAX(1,$E14))),AND($F14&gt;0,INDEX(Kalender!IB$81:IB$110,MAX(1,$F14))&gt;INDEX(Kalender!$B$81:$B$110,MAX(1,$F14)))),2,0))</f>
        <v>0</v>
      </c>
      <c r="IC14" s="5" t="n">
        <f aca="false">IF(Kalender!IC14&lt;&gt;1,0,IF(AND($B14&gt;0,INDEX(Kalender!IC$68:IC$77,MAX(1,$B14))&gt;INDEX(Kalender!$B$68:$B$77,MAX(1,$B14))),1,0)+IF(OR(AND($C14&gt;0,INDEX(Kalender!IC$81:IC$110,MAX(1,$C14))&gt;INDEX(Kalender!$B$81:$B$110,MAX(1,$C14))),AND($D14&gt;0,INDEX(Kalender!IC$81:IC$110,MAX(1,$D14))&gt;INDEX(Kalender!$B$81:$B$110,MAX(1,$D14))),AND($E14&gt;0,INDEX(Kalender!IC$81:IC$110,MAX(1,$E14))&gt;INDEX(Kalender!$B$81:$B$110,MAX(1,$E14))),AND($F14&gt;0,INDEX(Kalender!IC$81:IC$110,MAX(1,$F14))&gt;INDEX(Kalender!$B$81:$B$110,MAX(1,$F14)))),2,0))</f>
        <v>0</v>
      </c>
      <c r="ID14" s="5" t="n">
        <f aca="false">IF(Kalender!ID14&lt;&gt;1,0,IF(AND($B14&gt;0,INDEX(Kalender!ID$68:ID$77,MAX(1,$B14))&gt;INDEX(Kalender!$B$68:$B$77,MAX(1,$B14))),1,0)+IF(OR(AND($C14&gt;0,INDEX(Kalender!ID$81:ID$110,MAX(1,$C14))&gt;INDEX(Kalender!$B$81:$B$110,MAX(1,$C14))),AND($D14&gt;0,INDEX(Kalender!ID$81:ID$110,MAX(1,$D14))&gt;INDEX(Kalender!$B$81:$B$110,MAX(1,$D14))),AND($E14&gt;0,INDEX(Kalender!ID$81:ID$110,MAX(1,$E14))&gt;INDEX(Kalender!$B$81:$B$110,MAX(1,$E14))),AND($F14&gt;0,INDEX(Kalender!ID$81:ID$110,MAX(1,$F14))&gt;INDEX(Kalender!$B$81:$B$110,MAX(1,$F14)))),2,0))</f>
        <v>0</v>
      </c>
      <c r="IE14" s="5" t="n">
        <f aca="false">IF(Kalender!IE14&lt;&gt;1,0,IF(AND($B14&gt;0,INDEX(Kalender!IE$68:IE$77,MAX(1,$B14))&gt;INDEX(Kalender!$B$68:$B$77,MAX(1,$B14))),1,0)+IF(OR(AND($C14&gt;0,INDEX(Kalender!IE$81:IE$110,MAX(1,$C14))&gt;INDEX(Kalender!$B$81:$B$110,MAX(1,$C14))),AND($D14&gt;0,INDEX(Kalender!IE$81:IE$110,MAX(1,$D14))&gt;INDEX(Kalender!$B$81:$B$110,MAX(1,$D14))),AND($E14&gt;0,INDEX(Kalender!IE$81:IE$110,MAX(1,$E14))&gt;INDEX(Kalender!$B$81:$B$110,MAX(1,$E14))),AND($F14&gt;0,INDEX(Kalender!IE$81:IE$110,MAX(1,$F14))&gt;INDEX(Kalender!$B$81:$B$110,MAX(1,$F14)))),2,0))</f>
        <v>0</v>
      </c>
      <c r="IF14" s="5" t="n">
        <f aca="false">IF(Kalender!IF14&lt;&gt;1,0,IF(AND($B14&gt;0,INDEX(Kalender!IF$68:IF$77,MAX(1,$B14))&gt;INDEX(Kalender!$B$68:$B$77,MAX(1,$B14))),1,0)+IF(OR(AND($C14&gt;0,INDEX(Kalender!IF$81:IF$110,MAX(1,$C14))&gt;INDEX(Kalender!$B$81:$B$110,MAX(1,$C14))),AND($D14&gt;0,INDEX(Kalender!IF$81:IF$110,MAX(1,$D14))&gt;INDEX(Kalender!$B$81:$B$110,MAX(1,$D14))),AND($E14&gt;0,INDEX(Kalender!IF$81:IF$110,MAX(1,$E14))&gt;INDEX(Kalender!$B$81:$B$110,MAX(1,$E14))),AND($F14&gt;0,INDEX(Kalender!IF$81:IF$110,MAX(1,$F14))&gt;INDEX(Kalender!$B$81:$B$110,MAX(1,$F14)))),2,0))</f>
        <v>0</v>
      </c>
      <c r="IG14" s="5" t="n">
        <f aca="false">IF(Kalender!IG14&lt;&gt;1,0,IF(AND($B14&gt;0,INDEX(Kalender!IG$68:IG$77,MAX(1,$B14))&gt;INDEX(Kalender!$B$68:$B$77,MAX(1,$B14))),1,0)+IF(OR(AND($C14&gt;0,INDEX(Kalender!IG$81:IG$110,MAX(1,$C14))&gt;INDEX(Kalender!$B$81:$B$110,MAX(1,$C14))),AND($D14&gt;0,INDEX(Kalender!IG$81:IG$110,MAX(1,$D14))&gt;INDEX(Kalender!$B$81:$B$110,MAX(1,$D14))),AND($E14&gt;0,INDEX(Kalender!IG$81:IG$110,MAX(1,$E14))&gt;INDEX(Kalender!$B$81:$B$110,MAX(1,$E14))),AND($F14&gt;0,INDEX(Kalender!IG$81:IG$110,MAX(1,$F14))&gt;INDEX(Kalender!$B$81:$B$110,MAX(1,$F14)))),2,0))</f>
        <v>0</v>
      </c>
      <c r="IH14" s="5" t="n">
        <f aca="false">IF(Kalender!IH14&lt;&gt;1,0,IF(AND($B14&gt;0,INDEX(Kalender!IH$68:IH$77,MAX(1,$B14))&gt;INDEX(Kalender!$B$68:$B$77,MAX(1,$B14))),1,0)+IF(OR(AND($C14&gt;0,INDEX(Kalender!IH$81:IH$110,MAX(1,$C14))&gt;INDEX(Kalender!$B$81:$B$110,MAX(1,$C14))),AND($D14&gt;0,INDEX(Kalender!IH$81:IH$110,MAX(1,$D14))&gt;INDEX(Kalender!$B$81:$B$110,MAX(1,$D14))),AND($E14&gt;0,INDEX(Kalender!IH$81:IH$110,MAX(1,$E14))&gt;INDEX(Kalender!$B$81:$B$110,MAX(1,$E14))),AND($F14&gt;0,INDEX(Kalender!IH$81:IH$110,MAX(1,$F14))&gt;INDEX(Kalender!$B$81:$B$110,MAX(1,$F14)))),2,0))</f>
        <v>0</v>
      </c>
      <c r="II14" s="5" t="n">
        <f aca="false">IF(Kalender!II14&lt;&gt;1,0,IF(AND($B14&gt;0,INDEX(Kalender!II$68:II$77,MAX(1,$B14))&gt;INDEX(Kalender!$B$68:$B$77,MAX(1,$B14))),1,0)+IF(OR(AND($C14&gt;0,INDEX(Kalender!II$81:II$110,MAX(1,$C14))&gt;INDEX(Kalender!$B$81:$B$110,MAX(1,$C14))),AND($D14&gt;0,INDEX(Kalender!II$81:II$110,MAX(1,$D14))&gt;INDEX(Kalender!$B$81:$B$110,MAX(1,$D14))),AND($E14&gt;0,INDEX(Kalender!II$81:II$110,MAX(1,$E14))&gt;INDEX(Kalender!$B$81:$B$110,MAX(1,$E14))),AND($F14&gt;0,INDEX(Kalender!II$81:II$110,MAX(1,$F14))&gt;INDEX(Kalender!$B$81:$B$110,MAX(1,$F14)))),2,0))</f>
        <v>0</v>
      </c>
      <c r="IJ14" s="5" t="n">
        <f aca="false">IF(Kalender!IJ14&lt;&gt;1,0,IF(AND($B14&gt;0,INDEX(Kalender!IJ$68:IJ$77,MAX(1,$B14))&gt;INDEX(Kalender!$B$68:$B$77,MAX(1,$B14))),1,0)+IF(OR(AND($C14&gt;0,INDEX(Kalender!IJ$81:IJ$110,MAX(1,$C14))&gt;INDEX(Kalender!$B$81:$B$110,MAX(1,$C14))),AND($D14&gt;0,INDEX(Kalender!IJ$81:IJ$110,MAX(1,$D14))&gt;INDEX(Kalender!$B$81:$B$110,MAX(1,$D14))),AND($E14&gt;0,INDEX(Kalender!IJ$81:IJ$110,MAX(1,$E14))&gt;INDEX(Kalender!$B$81:$B$110,MAX(1,$E14))),AND($F14&gt;0,INDEX(Kalender!IJ$81:IJ$110,MAX(1,$F14))&gt;INDEX(Kalender!$B$81:$B$110,MAX(1,$F14)))),2,0))</f>
        <v>0</v>
      </c>
      <c r="IK14" s="5" t="n">
        <f aca="false">IF(Kalender!IK14&lt;&gt;1,0,IF(AND($B14&gt;0,INDEX(Kalender!IK$68:IK$77,MAX(1,$B14))&gt;INDEX(Kalender!$B$68:$B$77,MAX(1,$B14))),1,0)+IF(OR(AND($C14&gt;0,INDEX(Kalender!IK$81:IK$110,MAX(1,$C14))&gt;INDEX(Kalender!$B$81:$B$110,MAX(1,$C14))),AND($D14&gt;0,INDEX(Kalender!IK$81:IK$110,MAX(1,$D14))&gt;INDEX(Kalender!$B$81:$B$110,MAX(1,$D14))),AND($E14&gt;0,INDEX(Kalender!IK$81:IK$110,MAX(1,$E14))&gt;INDEX(Kalender!$B$81:$B$110,MAX(1,$E14))),AND($F14&gt;0,INDEX(Kalender!IK$81:IK$110,MAX(1,$F14))&gt;INDEX(Kalender!$B$81:$B$110,MAX(1,$F14)))),2,0))</f>
        <v>0</v>
      </c>
      <c r="IL14" s="5" t="n">
        <f aca="false">IF(Kalender!IL14&lt;&gt;1,0,IF(AND($B14&gt;0,INDEX(Kalender!IL$68:IL$77,MAX(1,$B14))&gt;INDEX(Kalender!$B$68:$B$77,MAX(1,$B14))),1,0)+IF(OR(AND($C14&gt;0,INDEX(Kalender!IL$81:IL$110,MAX(1,$C14))&gt;INDEX(Kalender!$B$81:$B$110,MAX(1,$C14))),AND($D14&gt;0,INDEX(Kalender!IL$81:IL$110,MAX(1,$D14))&gt;INDEX(Kalender!$B$81:$B$110,MAX(1,$D14))),AND($E14&gt;0,INDEX(Kalender!IL$81:IL$110,MAX(1,$E14))&gt;INDEX(Kalender!$B$81:$B$110,MAX(1,$E14))),AND($F14&gt;0,INDEX(Kalender!IL$81:IL$110,MAX(1,$F14))&gt;INDEX(Kalender!$B$81:$B$110,MAX(1,$F14)))),2,0))</f>
        <v>0</v>
      </c>
      <c r="IM14" s="5" t="n">
        <f aca="false">IF(Kalender!IM14&lt;&gt;1,0,IF(AND($B14&gt;0,INDEX(Kalender!IM$68:IM$77,MAX(1,$B14))&gt;INDEX(Kalender!$B$68:$B$77,MAX(1,$B14))),1,0)+IF(OR(AND($C14&gt;0,INDEX(Kalender!IM$81:IM$110,MAX(1,$C14))&gt;INDEX(Kalender!$B$81:$B$110,MAX(1,$C14))),AND($D14&gt;0,INDEX(Kalender!IM$81:IM$110,MAX(1,$D14))&gt;INDEX(Kalender!$B$81:$B$110,MAX(1,$D14))),AND($E14&gt;0,INDEX(Kalender!IM$81:IM$110,MAX(1,$E14))&gt;INDEX(Kalender!$B$81:$B$110,MAX(1,$E14))),AND($F14&gt;0,INDEX(Kalender!IM$81:IM$110,MAX(1,$F14))&gt;INDEX(Kalender!$B$81:$B$110,MAX(1,$F14)))),2,0))</f>
        <v>0</v>
      </c>
      <c r="IN14" s="5" t="n">
        <f aca="false">IF(Kalender!IN14&lt;&gt;1,0,IF(AND($B14&gt;0,INDEX(Kalender!IN$68:IN$77,MAX(1,$B14))&gt;INDEX(Kalender!$B$68:$B$77,MAX(1,$B14))),1,0)+IF(OR(AND($C14&gt;0,INDEX(Kalender!IN$81:IN$110,MAX(1,$C14))&gt;INDEX(Kalender!$B$81:$B$110,MAX(1,$C14))),AND($D14&gt;0,INDEX(Kalender!IN$81:IN$110,MAX(1,$D14))&gt;INDEX(Kalender!$B$81:$B$110,MAX(1,$D14))),AND($E14&gt;0,INDEX(Kalender!IN$81:IN$110,MAX(1,$E14))&gt;INDEX(Kalender!$B$81:$B$110,MAX(1,$E14))),AND($F14&gt;0,INDEX(Kalender!IN$81:IN$110,MAX(1,$F14))&gt;INDEX(Kalender!$B$81:$B$110,MAX(1,$F14)))),2,0))</f>
        <v>0</v>
      </c>
      <c r="IO14" s="5" t="n">
        <f aca="false">IF(Kalender!IO14&lt;&gt;1,0,IF(AND($B14&gt;0,INDEX(Kalender!IO$68:IO$77,MAX(1,$B14))&gt;INDEX(Kalender!$B$68:$B$77,MAX(1,$B14))),1,0)+IF(OR(AND($C14&gt;0,INDEX(Kalender!IO$81:IO$110,MAX(1,$C14))&gt;INDEX(Kalender!$B$81:$B$110,MAX(1,$C14))),AND($D14&gt;0,INDEX(Kalender!IO$81:IO$110,MAX(1,$D14))&gt;INDEX(Kalender!$B$81:$B$110,MAX(1,$D14))),AND($E14&gt;0,INDEX(Kalender!IO$81:IO$110,MAX(1,$E14))&gt;INDEX(Kalender!$B$81:$B$110,MAX(1,$E14))),AND($F14&gt;0,INDEX(Kalender!IO$81:IO$110,MAX(1,$F14))&gt;INDEX(Kalender!$B$81:$B$110,MAX(1,$F14)))),2,0))</f>
        <v>0</v>
      </c>
      <c r="IP14" s="5" t="n">
        <f aca="false">IF(Kalender!IP14&lt;&gt;1,0,IF(AND($B14&gt;0,INDEX(Kalender!IP$68:IP$77,MAX(1,$B14))&gt;INDEX(Kalender!$B$68:$B$77,MAX(1,$B14))),1,0)+IF(OR(AND($C14&gt;0,INDEX(Kalender!IP$81:IP$110,MAX(1,$C14))&gt;INDEX(Kalender!$B$81:$B$110,MAX(1,$C14))),AND($D14&gt;0,INDEX(Kalender!IP$81:IP$110,MAX(1,$D14))&gt;INDEX(Kalender!$B$81:$B$110,MAX(1,$D14))),AND($E14&gt;0,INDEX(Kalender!IP$81:IP$110,MAX(1,$E14))&gt;INDEX(Kalender!$B$81:$B$110,MAX(1,$E14))),AND($F14&gt;0,INDEX(Kalender!IP$81:IP$110,MAX(1,$F14))&gt;INDEX(Kalender!$B$81:$B$110,MAX(1,$F14)))),2,0))</f>
        <v>0</v>
      </c>
      <c r="IQ14" s="5" t="n">
        <f aca="false">IF(Kalender!IQ14&lt;&gt;1,0,IF(AND($B14&gt;0,INDEX(Kalender!IQ$68:IQ$77,MAX(1,$B14))&gt;INDEX(Kalender!$B$68:$B$77,MAX(1,$B14))),1,0)+IF(OR(AND($C14&gt;0,INDEX(Kalender!IQ$81:IQ$110,MAX(1,$C14))&gt;INDEX(Kalender!$B$81:$B$110,MAX(1,$C14))),AND($D14&gt;0,INDEX(Kalender!IQ$81:IQ$110,MAX(1,$D14))&gt;INDEX(Kalender!$B$81:$B$110,MAX(1,$D14))),AND($E14&gt;0,INDEX(Kalender!IQ$81:IQ$110,MAX(1,$E14))&gt;INDEX(Kalender!$B$81:$B$110,MAX(1,$E14))),AND($F14&gt;0,INDEX(Kalender!IQ$81:IQ$110,MAX(1,$F14))&gt;INDEX(Kalender!$B$81:$B$110,MAX(1,$F14)))),2,0))</f>
        <v>0</v>
      </c>
      <c r="IR14" s="5" t="n">
        <f aca="false">IF(Kalender!IR14&lt;&gt;1,0,IF(AND($B14&gt;0,INDEX(Kalender!IR$68:IR$77,MAX(1,$B14))&gt;INDEX(Kalender!$B$68:$B$77,MAX(1,$B14))),1,0)+IF(OR(AND($C14&gt;0,INDEX(Kalender!IR$81:IR$110,MAX(1,$C14))&gt;INDEX(Kalender!$B$81:$B$110,MAX(1,$C14))),AND($D14&gt;0,INDEX(Kalender!IR$81:IR$110,MAX(1,$D14))&gt;INDEX(Kalender!$B$81:$B$110,MAX(1,$D14))),AND($E14&gt;0,INDEX(Kalender!IR$81:IR$110,MAX(1,$E14))&gt;INDEX(Kalender!$B$81:$B$110,MAX(1,$E14))),AND($F14&gt;0,INDEX(Kalender!IR$81:IR$110,MAX(1,$F14))&gt;INDEX(Kalender!$B$81:$B$110,MAX(1,$F14)))),2,0))</f>
        <v>0</v>
      </c>
      <c r="IS14" s="5" t="n">
        <f aca="false">IF(Kalender!IS14&lt;&gt;1,0,IF(AND($B14&gt;0,INDEX(Kalender!IS$68:IS$77,MAX(1,$B14))&gt;INDEX(Kalender!$B$68:$B$77,MAX(1,$B14))),1,0)+IF(OR(AND($C14&gt;0,INDEX(Kalender!IS$81:IS$110,MAX(1,$C14))&gt;INDEX(Kalender!$B$81:$B$110,MAX(1,$C14))),AND($D14&gt;0,INDEX(Kalender!IS$81:IS$110,MAX(1,$D14))&gt;INDEX(Kalender!$B$81:$B$110,MAX(1,$D14))),AND($E14&gt;0,INDEX(Kalender!IS$81:IS$110,MAX(1,$E14))&gt;INDEX(Kalender!$B$81:$B$110,MAX(1,$E14))),AND($F14&gt;0,INDEX(Kalender!IS$81:IS$110,MAX(1,$F14))&gt;INDEX(Kalender!$B$81:$B$110,MAX(1,$F14)))),2,0))</f>
        <v>0</v>
      </c>
      <c r="IT14" s="5" t="n">
        <f aca="false">IF(Kalender!IT14&lt;&gt;1,0,IF(AND($B14&gt;0,INDEX(Kalender!IT$68:IT$77,MAX(1,$B14))&gt;INDEX(Kalender!$B$68:$B$77,MAX(1,$B14))),1,0)+IF(OR(AND($C14&gt;0,INDEX(Kalender!IT$81:IT$110,MAX(1,$C14))&gt;INDEX(Kalender!$B$81:$B$110,MAX(1,$C14))),AND($D14&gt;0,INDEX(Kalender!IT$81:IT$110,MAX(1,$D14))&gt;INDEX(Kalender!$B$81:$B$110,MAX(1,$D14))),AND($E14&gt;0,INDEX(Kalender!IT$81:IT$110,MAX(1,$E14))&gt;INDEX(Kalender!$B$81:$B$110,MAX(1,$E14))),AND($F14&gt;0,INDEX(Kalender!IT$81:IT$110,MAX(1,$F14))&gt;INDEX(Kalender!$B$81:$B$110,MAX(1,$F14)))),2,0))</f>
        <v>0</v>
      </c>
      <c r="IU14" s="5" t="n">
        <f aca="false">IF(Kalender!IU14&lt;&gt;1,0,IF(AND($B14&gt;0,INDEX(Kalender!IU$68:IU$77,MAX(1,$B14))&gt;INDEX(Kalender!$B$68:$B$77,MAX(1,$B14))),1,0)+IF(OR(AND($C14&gt;0,INDEX(Kalender!IU$81:IU$110,MAX(1,$C14))&gt;INDEX(Kalender!$B$81:$B$110,MAX(1,$C14))),AND($D14&gt;0,INDEX(Kalender!IU$81:IU$110,MAX(1,$D14))&gt;INDEX(Kalender!$B$81:$B$110,MAX(1,$D14))),AND($E14&gt;0,INDEX(Kalender!IU$81:IU$110,MAX(1,$E14))&gt;INDEX(Kalender!$B$81:$B$110,MAX(1,$E14))),AND($F14&gt;0,INDEX(Kalender!IU$81:IU$110,MAX(1,$F14))&gt;INDEX(Kalender!$B$81:$B$110,MAX(1,$F14)))),2,0))</f>
        <v>0</v>
      </c>
      <c r="IV14" s="5" t="n">
        <f aca="false">IF(Kalender!IV14&lt;&gt;1,0,IF(AND($B14&gt;0,INDEX(Kalender!IV$68:IV$77,MAX(1,$B14))&gt;INDEX(Kalender!$B$68:$B$77,MAX(1,$B14))),1,0)+IF(OR(AND($C14&gt;0,INDEX(Kalender!IV$81:IV$110,MAX(1,$C14))&gt;INDEX(Kalender!$B$81:$B$110,MAX(1,$C14))),AND($D14&gt;0,INDEX(Kalender!IV$81:IV$110,MAX(1,$D14))&gt;INDEX(Kalender!$B$81:$B$110,MAX(1,$D14))),AND($E14&gt;0,INDEX(Kalender!IV$81:IV$110,MAX(1,$E14))&gt;INDEX(Kalender!$B$81:$B$110,MAX(1,$E14))),AND($F14&gt;0,INDEX(Kalender!IV$81:IV$110,MAX(1,$F14))&gt;INDEX(Kalender!$B$81:$B$110,MAX(1,$F14)))),2,0))</f>
        <v>0</v>
      </c>
      <c r="IW14" s="5" t="n">
        <f aca="false">IF(Kalender!IW14&lt;&gt;1,0,IF(AND($B14&gt;0,INDEX(Kalender!IW$68:IW$77,MAX(1,$B14))&gt;INDEX(Kalender!$B$68:$B$77,MAX(1,$B14))),1,0)+IF(OR(AND($C14&gt;0,INDEX(Kalender!IW$81:IW$110,MAX(1,$C14))&gt;INDEX(Kalender!$B$81:$B$110,MAX(1,$C14))),AND($D14&gt;0,INDEX(Kalender!IW$81:IW$110,MAX(1,$D14))&gt;INDEX(Kalender!$B$81:$B$110,MAX(1,$D14))),AND($E14&gt;0,INDEX(Kalender!IW$81:IW$110,MAX(1,$E14))&gt;INDEX(Kalender!$B$81:$B$110,MAX(1,$E14))),AND($F14&gt;0,INDEX(Kalender!IW$81:IW$110,MAX(1,$F14))&gt;INDEX(Kalender!$B$81:$B$110,MAX(1,$F14)))),2,0))</f>
        <v>0</v>
      </c>
      <c r="IX14" s="5" t="n">
        <f aca="false">IF(Kalender!IX14&lt;&gt;1,0,IF(AND($B14&gt;0,INDEX(Kalender!IX$68:IX$77,MAX(1,$B14))&gt;INDEX(Kalender!$B$68:$B$77,MAX(1,$B14))),1,0)+IF(OR(AND($C14&gt;0,INDEX(Kalender!IX$81:IX$110,MAX(1,$C14))&gt;INDEX(Kalender!$B$81:$B$110,MAX(1,$C14))),AND($D14&gt;0,INDEX(Kalender!IX$81:IX$110,MAX(1,$D14))&gt;INDEX(Kalender!$B$81:$B$110,MAX(1,$D14))),AND($E14&gt;0,INDEX(Kalender!IX$81:IX$110,MAX(1,$E14))&gt;INDEX(Kalender!$B$81:$B$110,MAX(1,$E14))),AND($F14&gt;0,INDEX(Kalender!IX$81:IX$110,MAX(1,$F14))&gt;INDEX(Kalender!$B$81:$B$110,MAX(1,$F14)))),2,0))</f>
        <v>0</v>
      </c>
      <c r="IY14" s="5" t="n">
        <f aca="false">IF(Kalender!IY14&lt;&gt;1,0,IF(AND($B14&gt;0,INDEX(Kalender!IY$68:IY$77,MAX(1,$B14))&gt;INDEX(Kalender!$B$68:$B$77,MAX(1,$B14))),1,0)+IF(OR(AND($C14&gt;0,INDEX(Kalender!IY$81:IY$110,MAX(1,$C14))&gt;INDEX(Kalender!$B$81:$B$110,MAX(1,$C14))),AND($D14&gt;0,INDEX(Kalender!IY$81:IY$110,MAX(1,$D14))&gt;INDEX(Kalender!$B$81:$B$110,MAX(1,$D14))),AND($E14&gt;0,INDEX(Kalender!IY$81:IY$110,MAX(1,$E14))&gt;INDEX(Kalender!$B$81:$B$110,MAX(1,$E14))),AND($F14&gt;0,INDEX(Kalender!IY$81:IY$110,MAX(1,$F14))&gt;INDEX(Kalender!$B$81:$B$110,MAX(1,$F14)))),2,0))</f>
        <v>0</v>
      </c>
      <c r="IZ14" s="5" t="n">
        <f aca="false">IF(Kalender!IZ14&lt;&gt;1,0,IF(AND($B14&gt;0,INDEX(Kalender!IZ$68:IZ$77,MAX(1,$B14))&gt;INDEX(Kalender!$B$68:$B$77,MAX(1,$B14))),1,0)+IF(OR(AND($C14&gt;0,INDEX(Kalender!IZ$81:IZ$110,MAX(1,$C14))&gt;INDEX(Kalender!$B$81:$B$110,MAX(1,$C14))),AND($D14&gt;0,INDEX(Kalender!IZ$81:IZ$110,MAX(1,$D14))&gt;INDEX(Kalender!$B$81:$B$110,MAX(1,$D14))),AND($E14&gt;0,INDEX(Kalender!IZ$81:IZ$110,MAX(1,$E14))&gt;INDEX(Kalender!$B$81:$B$110,MAX(1,$E14))),AND($F14&gt;0,INDEX(Kalender!IZ$81:IZ$110,MAX(1,$F14))&gt;INDEX(Kalender!$B$81:$B$110,MAX(1,$F14)))),2,0))</f>
        <v>0</v>
      </c>
      <c r="JA14" s="5" t="n">
        <f aca="false">IF(Kalender!JA14&lt;&gt;1,0,IF(AND($B14&gt;0,INDEX(Kalender!JA$68:JA$77,MAX(1,$B14))&gt;INDEX(Kalender!$B$68:$B$77,MAX(1,$B14))),1,0)+IF(OR(AND($C14&gt;0,INDEX(Kalender!JA$81:JA$110,MAX(1,$C14))&gt;INDEX(Kalender!$B$81:$B$110,MAX(1,$C14))),AND($D14&gt;0,INDEX(Kalender!JA$81:JA$110,MAX(1,$D14))&gt;INDEX(Kalender!$B$81:$B$110,MAX(1,$D14))),AND($E14&gt;0,INDEX(Kalender!JA$81:JA$110,MAX(1,$E14))&gt;INDEX(Kalender!$B$81:$B$110,MAX(1,$E14))),AND($F14&gt;0,INDEX(Kalender!JA$81:JA$110,MAX(1,$F14))&gt;INDEX(Kalender!$B$81:$B$110,MAX(1,$F14)))),2,0))</f>
        <v>0</v>
      </c>
      <c r="JB14" s="5" t="n">
        <f aca="false">IF(Kalender!JB14&lt;&gt;1,0,IF(AND($B14&gt;0,INDEX(Kalender!JB$68:JB$77,MAX(1,$B14))&gt;INDEX(Kalender!$B$68:$B$77,MAX(1,$B14))),1,0)+IF(OR(AND($C14&gt;0,INDEX(Kalender!JB$81:JB$110,MAX(1,$C14))&gt;INDEX(Kalender!$B$81:$B$110,MAX(1,$C14))),AND($D14&gt;0,INDEX(Kalender!JB$81:JB$110,MAX(1,$D14))&gt;INDEX(Kalender!$B$81:$B$110,MAX(1,$D14))),AND($E14&gt;0,INDEX(Kalender!JB$81:JB$110,MAX(1,$E14))&gt;INDEX(Kalender!$B$81:$B$110,MAX(1,$E14))),AND($F14&gt;0,INDEX(Kalender!JB$81:JB$110,MAX(1,$F14))&gt;INDEX(Kalender!$B$81:$B$110,MAX(1,$F14)))),2,0))</f>
        <v>0</v>
      </c>
      <c r="JC14" s="5" t="n">
        <f aca="false">IF(Kalender!JC14&lt;&gt;1,0,IF(AND($B14&gt;0,INDEX(Kalender!JC$68:JC$77,MAX(1,$B14))&gt;INDEX(Kalender!$B$68:$B$77,MAX(1,$B14))),1,0)+IF(OR(AND($C14&gt;0,INDEX(Kalender!JC$81:JC$110,MAX(1,$C14))&gt;INDEX(Kalender!$B$81:$B$110,MAX(1,$C14))),AND($D14&gt;0,INDEX(Kalender!JC$81:JC$110,MAX(1,$D14))&gt;INDEX(Kalender!$B$81:$B$110,MAX(1,$D14))),AND($E14&gt;0,INDEX(Kalender!JC$81:JC$110,MAX(1,$E14))&gt;INDEX(Kalender!$B$81:$B$110,MAX(1,$E14))),AND($F14&gt;0,INDEX(Kalender!JC$81:JC$110,MAX(1,$F14))&gt;INDEX(Kalender!$B$81:$B$110,MAX(1,$F14)))),2,0))</f>
        <v>0</v>
      </c>
      <c r="JD14" s="5" t="n">
        <f aca="false">IF(Kalender!JD14&lt;&gt;1,0,IF(AND($B14&gt;0,INDEX(Kalender!JD$68:JD$77,MAX(1,$B14))&gt;INDEX(Kalender!$B$68:$B$77,MAX(1,$B14))),1,0)+IF(OR(AND($C14&gt;0,INDEX(Kalender!JD$81:JD$110,MAX(1,$C14))&gt;INDEX(Kalender!$B$81:$B$110,MAX(1,$C14))),AND($D14&gt;0,INDEX(Kalender!JD$81:JD$110,MAX(1,$D14))&gt;INDEX(Kalender!$B$81:$B$110,MAX(1,$D14))),AND($E14&gt;0,INDEX(Kalender!JD$81:JD$110,MAX(1,$E14))&gt;INDEX(Kalender!$B$81:$B$110,MAX(1,$E14))),AND($F14&gt;0,INDEX(Kalender!JD$81:JD$110,MAX(1,$F14))&gt;INDEX(Kalender!$B$81:$B$110,MAX(1,$F14)))),2,0))</f>
        <v>0</v>
      </c>
      <c r="JE14" s="5" t="n">
        <f aca="false">IF(Kalender!JE14&lt;&gt;1,0,IF(AND($B14&gt;0,INDEX(Kalender!JE$68:JE$77,MAX(1,$B14))&gt;INDEX(Kalender!$B$68:$B$77,MAX(1,$B14))),1,0)+IF(OR(AND($C14&gt;0,INDEX(Kalender!JE$81:JE$110,MAX(1,$C14))&gt;INDEX(Kalender!$B$81:$B$110,MAX(1,$C14))),AND($D14&gt;0,INDEX(Kalender!JE$81:JE$110,MAX(1,$D14))&gt;INDEX(Kalender!$B$81:$B$110,MAX(1,$D14))),AND($E14&gt;0,INDEX(Kalender!JE$81:JE$110,MAX(1,$E14))&gt;INDEX(Kalender!$B$81:$B$110,MAX(1,$E14))),AND($F14&gt;0,INDEX(Kalender!JE$81:JE$110,MAX(1,$F14))&gt;INDEX(Kalender!$B$81:$B$110,MAX(1,$F14)))),2,0))</f>
        <v>0</v>
      </c>
      <c r="JF14" s="5" t="n">
        <f aca="false">IF(Kalender!JF14&lt;&gt;1,0,IF(AND($B14&gt;0,INDEX(Kalender!JF$68:JF$77,MAX(1,$B14))&gt;INDEX(Kalender!$B$68:$B$77,MAX(1,$B14))),1,0)+IF(OR(AND($C14&gt;0,INDEX(Kalender!JF$81:JF$110,MAX(1,$C14))&gt;INDEX(Kalender!$B$81:$B$110,MAX(1,$C14))),AND($D14&gt;0,INDEX(Kalender!JF$81:JF$110,MAX(1,$D14))&gt;INDEX(Kalender!$B$81:$B$110,MAX(1,$D14))),AND($E14&gt;0,INDEX(Kalender!JF$81:JF$110,MAX(1,$E14))&gt;INDEX(Kalender!$B$81:$B$110,MAX(1,$E14))),AND($F14&gt;0,INDEX(Kalender!JF$81:JF$110,MAX(1,$F14))&gt;INDEX(Kalender!$B$81:$B$110,MAX(1,$F14)))),2,0))</f>
        <v>0</v>
      </c>
      <c r="JG14" s="5" t="n">
        <f aca="false">IF(Kalender!JG14&lt;&gt;1,0,IF(AND($B14&gt;0,INDEX(Kalender!JG$68:JG$77,MAX(1,$B14))&gt;INDEX(Kalender!$B$68:$B$77,MAX(1,$B14))),1,0)+IF(OR(AND($C14&gt;0,INDEX(Kalender!JG$81:JG$110,MAX(1,$C14))&gt;INDEX(Kalender!$B$81:$B$110,MAX(1,$C14))),AND($D14&gt;0,INDEX(Kalender!JG$81:JG$110,MAX(1,$D14))&gt;INDEX(Kalender!$B$81:$B$110,MAX(1,$D14))),AND($E14&gt;0,INDEX(Kalender!JG$81:JG$110,MAX(1,$E14))&gt;INDEX(Kalender!$B$81:$B$110,MAX(1,$E14))),AND($F14&gt;0,INDEX(Kalender!JG$81:JG$110,MAX(1,$F14))&gt;INDEX(Kalender!$B$81:$B$110,MAX(1,$F14)))),2,0))</f>
        <v>0</v>
      </c>
      <c r="JH14" s="5" t="n">
        <f aca="false">IF(Kalender!JH14&lt;&gt;1,0,IF(AND($B14&gt;0,INDEX(Kalender!JH$68:JH$77,MAX(1,$B14))&gt;INDEX(Kalender!$B$68:$B$77,MAX(1,$B14))),1,0)+IF(OR(AND($C14&gt;0,INDEX(Kalender!JH$81:JH$110,MAX(1,$C14))&gt;INDEX(Kalender!$B$81:$B$110,MAX(1,$C14))),AND($D14&gt;0,INDEX(Kalender!JH$81:JH$110,MAX(1,$D14))&gt;INDEX(Kalender!$B$81:$B$110,MAX(1,$D14))),AND($E14&gt;0,INDEX(Kalender!JH$81:JH$110,MAX(1,$E14))&gt;INDEX(Kalender!$B$81:$B$110,MAX(1,$E14))),AND($F14&gt;0,INDEX(Kalender!JH$81:JH$110,MAX(1,$F14))&gt;INDEX(Kalender!$B$81:$B$110,MAX(1,$F14)))),2,0))</f>
        <v>0</v>
      </c>
      <c r="JI14" s="5" t="n">
        <f aca="false">IF(Kalender!JI14&lt;&gt;1,0,IF(AND($B14&gt;0,INDEX(Kalender!JI$68:JI$77,MAX(1,$B14))&gt;INDEX(Kalender!$B$68:$B$77,MAX(1,$B14))),1,0)+IF(OR(AND($C14&gt;0,INDEX(Kalender!JI$81:JI$110,MAX(1,$C14))&gt;INDEX(Kalender!$B$81:$B$110,MAX(1,$C14))),AND($D14&gt;0,INDEX(Kalender!JI$81:JI$110,MAX(1,$D14))&gt;INDEX(Kalender!$B$81:$B$110,MAX(1,$D14))),AND($E14&gt;0,INDEX(Kalender!JI$81:JI$110,MAX(1,$E14))&gt;INDEX(Kalender!$B$81:$B$110,MAX(1,$E14))),AND($F14&gt;0,INDEX(Kalender!JI$81:JI$110,MAX(1,$F14))&gt;INDEX(Kalender!$B$81:$B$110,MAX(1,$F14)))),2,0))</f>
        <v>0</v>
      </c>
      <c r="JJ14" s="5" t="n">
        <f aca="false">IF(Kalender!JJ14&lt;&gt;1,0,IF(AND($B14&gt;0,INDEX(Kalender!JJ$68:JJ$77,MAX(1,$B14))&gt;INDEX(Kalender!$B$68:$B$77,MAX(1,$B14))),1,0)+IF(OR(AND($C14&gt;0,INDEX(Kalender!JJ$81:JJ$110,MAX(1,$C14))&gt;INDEX(Kalender!$B$81:$B$110,MAX(1,$C14))),AND($D14&gt;0,INDEX(Kalender!JJ$81:JJ$110,MAX(1,$D14))&gt;INDEX(Kalender!$B$81:$B$110,MAX(1,$D14))),AND($E14&gt;0,INDEX(Kalender!JJ$81:JJ$110,MAX(1,$E14))&gt;INDEX(Kalender!$B$81:$B$110,MAX(1,$E14))),AND($F14&gt;0,INDEX(Kalender!JJ$81:JJ$110,MAX(1,$F14))&gt;INDEX(Kalender!$B$81:$B$110,MAX(1,$F14)))),2,0))</f>
        <v>0</v>
      </c>
      <c r="JK14" s="5" t="n">
        <f aca="false">IF(Kalender!JK14&lt;&gt;1,0,IF(AND($B14&gt;0,INDEX(Kalender!JK$68:JK$77,MAX(1,$B14))&gt;INDEX(Kalender!$B$68:$B$77,MAX(1,$B14))),1,0)+IF(OR(AND($C14&gt;0,INDEX(Kalender!JK$81:JK$110,MAX(1,$C14))&gt;INDEX(Kalender!$B$81:$B$110,MAX(1,$C14))),AND($D14&gt;0,INDEX(Kalender!JK$81:JK$110,MAX(1,$D14))&gt;INDEX(Kalender!$B$81:$B$110,MAX(1,$D14))),AND($E14&gt;0,INDEX(Kalender!JK$81:JK$110,MAX(1,$E14))&gt;INDEX(Kalender!$B$81:$B$110,MAX(1,$E14))),AND($F14&gt;0,INDEX(Kalender!JK$81:JK$110,MAX(1,$F14))&gt;INDEX(Kalender!$B$81:$B$110,MAX(1,$F14)))),2,0))</f>
        <v>0</v>
      </c>
      <c r="JL14" s="5" t="n">
        <f aca="false">IF(Kalender!JL14&lt;&gt;1,0,IF(AND($B14&gt;0,INDEX(Kalender!JL$68:JL$77,MAX(1,$B14))&gt;INDEX(Kalender!$B$68:$B$77,MAX(1,$B14))),1,0)+IF(OR(AND($C14&gt;0,INDEX(Kalender!JL$81:JL$110,MAX(1,$C14))&gt;INDEX(Kalender!$B$81:$B$110,MAX(1,$C14))),AND($D14&gt;0,INDEX(Kalender!JL$81:JL$110,MAX(1,$D14))&gt;INDEX(Kalender!$B$81:$B$110,MAX(1,$D14))),AND($E14&gt;0,INDEX(Kalender!JL$81:JL$110,MAX(1,$E14))&gt;INDEX(Kalender!$B$81:$B$110,MAX(1,$E14))),AND($F14&gt;0,INDEX(Kalender!JL$81:JL$110,MAX(1,$F14))&gt;INDEX(Kalender!$B$81:$B$110,MAX(1,$F14)))),2,0))</f>
        <v>0</v>
      </c>
      <c r="JM14" s="5" t="n">
        <f aca="false">IF(Kalender!JM14&lt;&gt;1,0,IF(AND($B14&gt;0,INDEX(Kalender!JM$68:JM$77,MAX(1,$B14))&gt;INDEX(Kalender!$B$68:$B$77,MAX(1,$B14))),1,0)+IF(OR(AND($C14&gt;0,INDEX(Kalender!JM$81:JM$110,MAX(1,$C14))&gt;INDEX(Kalender!$B$81:$B$110,MAX(1,$C14))),AND($D14&gt;0,INDEX(Kalender!JM$81:JM$110,MAX(1,$D14))&gt;INDEX(Kalender!$B$81:$B$110,MAX(1,$D14))),AND($E14&gt;0,INDEX(Kalender!JM$81:JM$110,MAX(1,$E14))&gt;INDEX(Kalender!$B$81:$B$110,MAX(1,$E14))),AND($F14&gt;0,INDEX(Kalender!JM$81:JM$110,MAX(1,$F14))&gt;INDEX(Kalender!$B$81:$B$110,MAX(1,$F14)))),2,0))</f>
        <v>0</v>
      </c>
      <c r="JN14" s="5" t="n">
        <f aca="false">IF(Kalender!JN14&lt;&gt;1,0,IF(AND($B14&gt;0,INDEX(Kalender!JN$68:JN$77,MAX(1,$B14))&gt;INDEX(Kalender!$B$68:$B$77,MAX(1,$B14))),1,0)+IF(OR(AND($C14&gt;0,INDEX(Kalender!JN$81:JN$110,MAX(1,$C14))&gt;INDEX(Kalender!$B$81:$B$110,MAX(1,$C14))),AND($D14&gt;0,INDEX(Kalender!JN$81:JN$110,MAX(1,$D14))&gt;INDEX(Kalender!$B$81:$B$110,MAX(1,$D14))),AND($E14&gt;0,INDEX(Kalender!JN$81:JN$110,MAX(1,$E14))&gt;INDEX(Kalender!$B$81:$B$110,MAX(1,$E14))),AND($F14&gt;0,INDEX(Kalender!JN$81:JN$110,MAX(1,$F14))&gt;INDEX(Kalender!$B$81:$B$110,MAX(1,$F14)))),2,0))</f>
        <v>0</v>
      </c>
      <c r="JO14" s="5" t="n">
        <f aca="false">IF(Kalender!JO14&lt;&gt;1,0,IF(AND($B14&gt;0,INDEX(Kalender!JO$68:JO$77,MAX(1,$B14))&gt;INDEX(Kalender!$B$68:$B$77,MAX(1,$B14))),1,0)+IF(OR(AND($C14&gt;0,INDEX(Kalender!JO$81:JO$110,MAX(1,$C14))&gt;INDEX(Kalender!$B$81:$B$110,MAX(1,$C14))),AND($D14&gt;0,INDEX(Kalender!JO$81:JO$110,MAX(1,$D14))&gt;INDEX(Kalender!$B$81:$B$110,MAX(1,$D14))),AND($E14&gt;0,INDEX(Kalender!JO$81:JO$110,MAX(1,$E14))&gt;INDEX(Kalender!$B$81:$B$110,MAX(1,$E14))),AND($F14&gt;0,INDEX(Kalender!JO$81:JO$110,MAX(1,$F14))&gt;INDEX(Kalender!$B$81:$B$110,MAX(1,$F14)))),2,0))</f>
        <v>0</v>
      </c>
      <c r="JP14" s="5" t="n">
        <f aca="false">IF(Kalender!JP14&lt;&gt;1,0,IF(AND($B14&gt;0,INDEX(Kalender!JP$68:JP$77,MAX(1,$B14))&gt;INDEX(Kalender!$B$68:$B$77,MAX(1,$B14))),1,0)+IF(OR(AND($C14&gt;0,INDEX(Kalender!JP$81:JP$110,MAX(1,$C14))&gt;INDEX(Kalender!$B$81:$B$110,MAX(1,$C14))),AND($D14&gt;0,INDEX(Kalender!JP$81:JP$110,MAX(1,$D14))&gt;INDEX(Kalender!$B$81:$B$110,MAX(1,$D14))),AND($E14&gt;0,INDEX(Kalender!JP$81:JP$110,MAX(1,$E14))&gt;INDEX(Kalender!$B$81:$B$110,MAX(1,$E14))),AND($F14&gt;0,INDEX(Kalender!JP$81:JP$110,MAX(1,$F14))&gt;INDEX(Kalender!$B$81:$B$110,MAX(1,$F14)))),2,0))</f>
        <v>0</v>
      </c>
      <c r="JQ14" s="5" t="n">
        <f aca="false">IF(Kalender!JQ14&lt;&gt;1,0,IF(AND($B14&gt;0,INDEX(Kalender!JQ$68:JQ$77,MAX(1,$B14))&gt;INDEX(Kalender!$B$68:$B$77,MAX(1,$B14))),1,0)+IF(OR(AND($C14&gt;0,INDEX(Kalender!JQ$81:JQ$110,MAX(1,$C14))&gt;INDEX(Kalender!$B$81:$B$110,MAX(1,$C14))),AND($D14&gt;0,INDEX(Kalender!JQ$81:JQ$110,MAX(1,$D14))&gt;INDEX(Kalender!$B$81:$B$110,MAX(1,$D14))),AND($E14&gt;0,INDEX(Kalender!JQ$81:JQ$110,MAX(1,$E14))&gt;INDEX(Kalender!$B$81:$B$110,MAX(1,$E14))),AND($F14&gt;0,INDEX(Kalender!JQ$81:JQ$110,MAX(1,$F14))&gt;INDEX(Kalender!$B$81:$B$110,MAX(1,$F14)))),2,0))</f>
        <v>0</v>
      </c>
      <c r="JR14" s="5" t="n">
        <f aca="false">IF(Kalender!JR14&lt;&gt;1,0,IF(AND($B14&gt;0,INDEX(Kalender!JR$68:JR$77,MAX(1,$B14))&gt;INDEX(Kalender!$B$68:$B$77,MAX(1,$B14))),1,0)+IF(OR(AND($C14&gt;0,INDEX(Kalender!JR$81:JR$110,MAX(1,$C14))&gt;INDEX(Kalender!$B$81:$B$110,MAX(1,$C14))),AND($D14&gt;0,INDEX(Kalender!JR$81:JR$110,MAX(1,$D14))&gt;INDEX(Kalender!$B$81:$B$110,MAX(1,$D14))),AND($E14&gt;0,INDEX(Kalender!JR$81:JR$110,MAX(1,$E14))&gt;INDEX(Kalender!$B$81:$B$110,MAX(1,$E14))),AND($F14&gt;0,INDEX(Kalender!JR$81:JR$110,MAX(1,$F14))&gt;INDEX(Kalender!$B$81:$B$110,MAX(1,$F14)))),2,0))</f>
        <v>0</v>
      </c>
      <c r="JS14" s="5" t="n">
        <f aca="false">IF(Kalender!JS14&lt;&gt;1,0,IF(AND($B14&gt;0,INDEX(Kalender!JS$68:JS$77,MAX(1,$B14))&gt;INDEX(Kalender!$B$68:$B$77,MAX(1,$B14))),1,0)+IF(OR(AND($C14&gt;0,INDEX(Kalender!JS$81:JS$110,MAX(1,$C14))&gt;INDEX(Kalender!$B$81:$B$110,MAX(1,$C14))),AND($D14&gt;0,INDEX(Kalender!JS$81:JS$110,MAX(1,$D14))&gt;INDEX(Kalender!$B$81:$B$110,MAX(1,$D14))),AND($E14&gt;0,INDEX(Kalender!JS$81:JS$110,MAX(1,$E14))&gt;INDEX(Kalender!$B$81:$B$110,MAX(1,$E14))),AND($F14&gt;0,INDEX(Kalender!JS$81:JS$110,MAX(1,$F14))&gt;INDEX(Kalender!$B$81:$B$110,MAX(1,$F14)))),2,0))</f>
        <v>0</v>
      </c>
      <c r="JT14" s="5" t="n">
        <f aca="false">IF(Kalender!JT14&lt;&gt;1,0,IF(AND($B14&gt;0,INDEX(Kalender!JT$68:JT$77,MAX(1,$B14))&gt;INDEX(Kalender!$B$68:$B$77,MAX(1,$B14))),1,0)+IF(OR(AND($C14&gt;0,INDEX(Kalender!JT$81:JT$110,MAX(1,$C14))&gt;INDEX(Kalender!$B$81:$B$110,MAX(1,$C14))),AND($D14&gt;0,INDEX(Kalender!JT$81:JT$110,MAX(1,$D14))&gt;INDEX(Kalender!$B$81:$B$110,MAX(1,$D14))),AND($E14&gt;0,INDEX(Kalender!JT$81:JT$110,MAX(1,$E14))&gt;INDEX(Kalender!$B$81:$B$110,MAX(1,$E14))),AND($F14&gt;0,INDEX(Kalender!JT$81:JT$110,MAX(1,$F14))&gt;INDEX(Kalender!$B$81:$B$110,MAX(1,$F14)))),2,0))</f>
        <v>0</v>
      </c>
      <c r="JU14" s="5" t="n">
        <f aca="false">IF(Kalender!JU14&lt;&gt;1,0,IF(AND($B14&gt;0,INDEX(Kalender!JU$68:JU$77,MAX(1,$B14))&gt;INDEX(Kalender!$B$68:$B$77,MAX(1,$B14))),1,0)+IF(OR(AND($C14&gt;0,INDEX(Kalender!JU$81:JU$110,MAX(1,$C14))&gt;INDEX(Kalender!$B$81:$B$110,MAX(1,$C14))),AND($D14&gt;0,INDEX(Kalender!JU$81:JU$110,MAX(1,$D14))&gt;INDEX(Kalender!$B$81:$B$110,MAX(1,$D14))),AND($E14&gt;0,INDEX(Kalender!JU$81:JU$110,MAX(1,$E14))&gt;INDEX(Kalender!$B$81:$B$110,MAX(1,$E14))),AND($F14&gt;0,INDEX(Kalender!JU$81:JU$110,MAX(1,$F14))&gt;INDEX(Kalender!$B$81:$B$110,MAX(1,$F14)))),2,0))</f>
        <v>0</v>
      </c>
      <c r="JV14" s="5" t="n">
        <f aca="false">IF(Kalender!JV14&lt;&gt;1,0,IF(AND($B14&gt;0,INDEX(Kalender!JV$68:JV$77,MAX(1,$B14))&gt;INDEX(Kalender!$B$68:$B$77,MAX(1,$B14))),1,0)+IF(OR(AND($C14&gt;0,INDEX(Kalender!JV$81:JV$110,MAX(1,$C14))&gt;INDEX(Kalender!$B$81:$B$110,MAX(1,$C14))),AND($D14&gt;0,INDEX(Kalender!JV$81:JV$110,MAX(1,$D14))&gt;INDEX(Kalender!$B$81:$B$110,MAX(1,$D14))),AND($E14&gt;0,INDEX(Kalender!JV$81:JV$110,MAX(1,$E14))&gt;INDEX(Kalender!$B$81:$B$110,MAX(1,$E14))),AND($F14&gt;0,INDEX(Kalender!JV$81:JV$110,MAX(1,$F14))&gt;INDEX(Kalender!$B$81:$B$110,MAX(1,$F14)))),2,0))</f>
        <v>0</v>
      </c>
      <c r="JW14" s="5" t="n">
        <f aca="false">IF(Kalender!JW14&lt;&gt;1,0,IF(AND($B14&gt;0,INDEX(Kalender!JW$68:JW$77,MAX(1,$B14))&gt;INDEX(Kalender!$B$68:$B$77,MAX(1,$B14))),1,0)+IF(OR(AND($C14&gt;0,INDEX(Kalender!JW$81:JW$110,MAX(1,$C14))&gt;INDEX(Kalender!$B$81:$B$110,MAX(1,$C14))),AND($D14&gt;0,INDEX(Kalender!JW$81:JW$110,MAX(1,$D14))&gt;INDEX(Kalender!$B$81:$B$110,MAX(1,$D14))),AND($E14&gt;0,INDEX(Kalender!JW$81:JW$110,MAX(1,$E14))&gt;INDEX(Kalender!$B$81:$B$110,MAX(1,$E14))),AND($F14&gt;0,INDEX(Kalender!JW$81:JW$110,MAX(1,$F14))&gt;INDEX(Kalender!$B$81:$B$110,MAX(1,$F14)))),2,0))</f>
        <v>0</v>
      </c>
      <c r="JX14" s="5" t="n">
        <f aca="false">IF(Kalender!JX14&lt;&gt;1,0,IF(AND($B14&gt;0,INDEX(Kalender!JX$68:JX$77,MAX(1,$B14))&gt;INDEX(Kalender!$B$68:$B$77,MAX(1,$B14))),1,0)+IF(OR(AND($C14&gt;0,INDEX(Kalender!JX$81:JX$110,MAX(1,$C14))&gt;INDEX(Kalender!$B$81:$B$110,MAX(1,$C14))),AND($D14&gt;0,INDEX(Kalender!JX$81:JX$110,MAX(1,$D14))&gt;INDEX(Kalender!$B$81:$B$110,MAX(1,$D14))),AND($E14&gt;0,INDEX(Kalender!JX$81:JX$110,MAX(1,$E14))&gt;INDEX(Kalender!$B$81:$B$110,MAX(1,$E14))),AND($F14&gt;0,INDEX(Kalender!JX$81:JX$110,MAX(1,$F14))&gt;INDEX(Kalender!$B$81:$B$110,MAX(1,$F14)))),2,0))</f>
        <v>0</v>
      </c>
      <c r="JY14" s="5" t="n">
        <f aca="false">IF(Kalender!JY14&lt;&gt;1,0,IF(AND($B14&gt;0,INDEX(Kalender!JY$68:JY$77,MAX(1,$B14))&gt;INDEX(Kalender!$B$68:$B$77,MAX(1,$B14))),1,0)+IF(OR(AND($C14&gt;0,INDEX(Kalender!JY$81:JY$110,MAX(1,$C14))&gt;INDEX(Kalender!$B$81:$B$110,MAX(1,$C14))),AND($D14&gt;0,INDEX(Kalender!JY$81:JY$110,MAX(1,$D14))&gt;INDEX(Kalender!$B$81:$B$110,MAX(1,$D14))),AND($E14&gt;0,INDEX(Kalender!JY$81:JY$110,MAX(1,$E14))&gt;INDEX(Kalender!$B$81:$B$110,MAX(1,$E14))),AND($F14&gt;0,INDEX(Kalender!JY$81:JY$110,MAX(1,$F14))&gt;INDEX(Kalender!$B$81:$B$110,MAX(1,$F14)))),2,0))</f>
        <v>0</v>
      </c>
      <c r="JZ14" s="5" t="n">
        <f aca="false">IF(Kalender!JZ14&lt;&gt;1,0,IF(AND($B14&gt;0,INDEX(Kalender!JZ$68:JZ$77,MAX(1,$B14))&gt;INDEX(Kalender!$B$68:$B$77,MAX(1,$B14))),1,0)+IF(OR(AND($C14&gt;0,INDEX(Kalender!JZ$81:JZ$110,MAX(1,$C14))&gt;INDEX(Kalender!$B$81:$B$110,MAX(1,$C14))),AND($D14&gt;0,INDEX(Kalender!JZ$81:JZ$110,MAX(1,$D14))&gt;INDEX(Kalender!$B$81:$B$110,MAX(1,$D14))),AND($E14&gt;0,INDEX(Kalender!JZ$81:JZ$110,MAX(1,$E14))&gt;INDEX(Kalender!$B$81:$B$110,MAX(1,$E14))),AND($F14&gt;0,INDEX(Kalender!JZ$81:JZ$110,MAX(1,$F14))&gt;INDEX(Kalender!$B$81:$B$110,MAX(1,$F14)))),2,0))</f>
        <v>0</v>
      </c>
      <c r="KA14" s="5" t="n">
        <f aca="false">IF(Kalender!KA14&lt;&gt;1,0,IF(AND($B14&gt;0,INDEX(Kalender!KA$68:KA$77,MAX(1,$B14))&gt;INDEX(Kalender!$B$68:$B$77,MAX(1,$B14))),1,0)+IF(OR(AND($C14&gt;0,INDEX(Kalender!KA$81:KA$110,MAX(1,$C14))&gt;INDEX(Kalender!$B$81:$B$110,MAX(1,$C14))),AND($D14&gt;0,INDEX(Kalender!KA$81:KA$110,MAX(1,$D14))&gt;INDEX(Kalender!$B$81:$B$110,MAX(1,$D14))),AND($E14&gt;0,INDEX(Kalender!KA$81:KA$110,MAX(1,$E14))&gt;INDEX(Kalender!$B$81:$B$110,MAX(1,$E14))),AND($F14&gt;0,INDEX(Kalender!KA$81:KA$110,MAX(1,$F14))&gt;INDEX(Kalender!$B$81:$B$110,MAX(1,$F14)))),2,0))</f>
        <v>0</v>
      </c>
      <c r="KB14" s="5" t="n">
        <f aca="false">IF(Kalender!KB14&lt;&gt;1,0,IF(AND($B14&gt;0,INDEX(Kalender!KB$68:KB$77,MAX(1,$B14))&gt;INDEX(Kalender!$B$68:$B$77,MAX(1,$B14))),1,0)+IF(OR(AND($C14&gt;0,INDEX(Kalender!KB$81:KB$110,MAX(1,$C14))&gt;INDEX(Kalender!$B$81:$B$110,MAX(1,$C14))),AND($D14&gt;0,INDEX(Kalender!KB$81:KB$110,MAX(1,$D14))&gt;INDEX(Kalender!$B$81:$B$110,MAX(1,$D14))),AND($E14&gt;0,INDEX(Kalender!KB$81:KB$110,MAX(1,$E14))&gt;INDEX(Kalender!$B$81:$B$110,MAX(1,$E14))),AND($F14&gt;0,INDEX(Kalender!KB$81:KB$110,MAX(1,$F14))&gt;INDEX(Kalender!$B$81:$B$110,MAX(1,$F14)))),2,0))</f>
        <v>0</v>
      </c>
      <c r="KC14" s="5" t="n">
        <f aca="false">IF(Kalender!KC14&lt;&gt;1,0,IF(AND($B14&gt;0,INDEX(Kalender!KC$68:KC$77,MAX(1,$B14))&gt;INDEX(Kalender!$B$68:$B$77,MAX(1,$B14))),1,0)+IF(OR(AND($C14&gt;0,INDEX(Kalender!KC$81:KC$110,MAX(1,$C14))&gt;INDEX(Kalender!$B$81:$B$110,MAX(1,$C14))),AND($D14&gt;0,INDEX(Kalender!KC$81:KC$110,MAX(1,$D14))&gt;INDEX(Kalender!$B$81:$B$110,MAX(1,$D14))),AND($E14&gt;0,INDEX(Kalender!KC$81:KC$110,MAX(1,$E14))&gt;INDEX(Kalender!$B$81:$B$110,MAX(1,$E14))),AND($F14&gt;0,INDEX(Kalender!KC$81:KC$110,MAX(1,$F14))&gt;INDEX(Kalender!$B$81:$B$110,MAX(1,$F14)))),2,0))</f>
        <v>0</v>
      </c>
      <c r="KD14" s="5" t="n">
        <f aca="false">IF(Kalender!KD14&lt;&gt;1,0,IF(AND($B14&gt;0,INDEX(Kalender!KD$68:KD$77,MAX(1,$B14))&gt;INDEX(Kalender!$B$68:$B$77,MAX(1,$B14))),1,0)+IF(OR(AND($C14&gt;0,INDEX(Kalender!KD$81:KD$110,MAX(1,$C14))&gt;INDEX(Kalender!$B$81:$B$110,MAX(1,$C14))),AND($D14&gt;0,INDEX(Kalender!KD$81:KD$110,MAX(1,$D14))&gt;INDEX(Kalender!$B$81:$B$110,MAX(1,$D14))),AND($E14&gt;0,INDEX(Kalender!KD$81:KD$110,MAX(1,$E14))&gt;INDEX(Kalender!$B$81:$B$110,MAX(1,$E14))),AND($F14&gt;0,INDEX(Kalender!KD$81:KD$110,MAX(1,$F14))&gt;INDEX(Kalender!$B$81:$B$110,MAX(1,$F14)))),2,0))</f>
        <v>0</v>
      </c>
      <c r="KE14" s="5" t="n">
        <f aca="false">IF(Kalender!KE14&lt;&gt;1,0,IF(AND($B14&gt;0,INDEX(Kalender!KE$68:KE$77,MAX(1,$B14))&gt;INDEX(Kalender!$B$68:$B$77,MAX(1,$B14))),1,0)+IF(OR(AND($C14&gt;0,INDEX(Kalender!KE$81:KE$110,MAX(1,$C14))&gt;INDEX(Kalender!$B$81:$B$110,MAX(1,$C14))),AND($D14&gt;0,INDEX(Kalender!KE$81:KE$110,MAX(1,$D14))&gt;INDEX(Kalender!$B$81:$B$110,MAX(1,$D14))),AND($E14&gt;0,INDEX(Kalender!KE$81:KE$110,MAX(1,$E14))&gt;INDEX(Kalender!$B$81:$B$110,MAX(1,$E14))),AND($F14&gt;0,INDEX(Kalender!KE$81:KE$110,MAX(1,$F14))&gt;INDEX(Kalender!$B$81:$B$110,MAX(1,$F14)))),2,0))</f>
        <v>0</v>
      </c>
      <c r="KF14" s="5" t="n">
        <f aca="false">IF(Kalender!KF14&lt;&gt;1,0,IF(AND($B14&gt;0,INDEX(Kalender!KF$68:KF$77,MAX(1,$B14))&gt;INDEX(Kalender!$B$68:$B$77,MAX(1,$B14))),1,0)+IF(OR(AND($C14&gt;0,INDEX(Kalender!KF$81:KF$110,MAX(1,$C14))&gt;INDEX(Kalender!$B$81:$B$110,MAX(1,$C14))),AND($D14&gt;0,INDEX(Kalender!KF$81:KF$110,MAX(1,$D14))&gt;INDEX(Kalender!$B$81:$B$110,MAX(1,$D14))),AND($E14&gt;0,INDEX(Kalender!KF$81:KF$110,MAX(1,$E14))&gt;INDEX(Kalender!$B$81:$B$110,MAX(1,$E14))),AND($F14&gt;0,INDEX(Kalender!KF$81:KF$110,MAX(1,$F14))&gt;INDEX(Kalender!$B$81:$B$110,MAX(1,$F14)))),2,0))</f>
        <v>0</v>
      </c>
      <c r="KG14" s="5" t="n">
        <f aca="false">IF(Kalender!KG14&lt;&gt;1,0,IF(AND($B14&gt;0,INDEX(Kalender!KG$68:KG$77,MAX(1,$B14))&gt;INDEX(Kalender!$B$68:$B$77,MAX(1,$B14))),1,0)+IF(OR(AND($C14&gt;0,INDEX(Kalender!KG$81:KG$110,MAX(1,$C14))&gt;INDEX(Kalender!$B$81:$B$110,MAX(1,$C14))),AND($D14&gt;0,INDEX(Kalender!KG$81:KG$110,MAX(1,$D14))&gt;INDEX(Kalender!$B$81:$B$110,MAX(1,$D14))),AND($E14&gt;0,INDEX(Kalender!KG$81:KG$110,MAX(1,$E14))&gt;INDEX(Kalender!$B$81:$B$110,MAX(1,$E14))),AND($F14&gt;0,INDEX(Kalender!KG$81:KG$110,MAX(1,$F14))&gt;INDEX(Kalender!$B$81:$B$110,MAX(1,$F14)))),2,0))</f>
        <v>0</v>
      </c>
      <c r="KH14" s="5" t="n">
        <f aca="false">IF(Kalender!KH14&lt;&gt;1,0,IF(AND($B14&gt;0,INDEX(Kalender!KH$68:KH$77,MAX(1,$B14))&gt;INDEX(Kalender!$B$68:$B$77,MAX(1,$B14))),1,0)+IF(OR(AND($C14&gt;0,INDEX(Kalender!KH$81:KH$110,MAX(1,$C14))&gt;INDEX(Kalender!$B$81:$B$110,MAX(1,$C14))),AND($D14&gt;0,INDEX(Kalender!KH$81:KH$110,MAX(1,$D14))&gt;INDEX(Kalender!$B$81:$B$110,MAX(1,$D14))),AND($E14&gt;0,INDEX(Kalender!KH$81:KH$110,MAX(1,$E14))&gt;INDEX(Kalender!$B$81:$B$110,MAX(1,$E14))),AND($F14&gt;0,INDEX(Kalender!KH$81:KH$110,MAX(1,$F14))&gt;INDEX(Kalender!$B$81:$B$110,MAX(1,$F14)))),2,0))</f>
        <v>0</v>
      </c>
      <c r="KI14" s="5" t="n">
        <f aca="false">IF(Kalender!KI14&lt;&gt;1,0,IF(AND($B14&gt;0,INDEX(Kalender!KI$68:KI$77,MAX(1,$B14))&gt;INDEX(Kalender!$B$68:$B$77,MAX(1,$B14))),1,0)+IF(OR(AND($C14&gt;0,INDEX(Kalender!KI$81:KI$110,MAX(1,$C14))&gt;INDEX(Kalender!$B$81:$B$110,MAX(1,$C14))),AND($D14&gt;0,INDEX(Kalender!KI$81:KI$110,MAX(1,$D14))&gt;INDEX(Kalender!$B$81:$B$110,MAX(1,$D14))),AND($E14&gt;0,INDEX(Kalender!KI$81:KI$110,MAX(1,$E14))&gt;INDEX(Kalender!$B$81:$B$110,MAX(1,$E14))),AND($F14&gt;0,INDEX(Kalender!KI$81:KI$110,MAX(1,$F14))&gt;INDEX(Kalender!$B$81:$B$110,MAX(1,$F14)))),2,0))</f>
        <v>0</v>
      </c>
      <c r="KJ14" s="5" t="n">
        <f aca="false">IF(Kalender!KJ14&lt;&gt;1,0,IF(AND($B14&gt;0,INDEX(Kalender!KJ$68:KJ$77,MAX(1,$B14))&gt;INDEX(Kalender!$B$68:$B$77,MAX(1,$B14))),1,0)+IF(OR(AND($C14&gt;0,INDEX(Kalender!KJ$81:KJ$110,MAX(1,$C14))&gt;INDEX(Kalender!$B$81:$B$110,MAX(1,$C14))),AND($D14&gt;0,INDEX(Kalender!KJ$81:KJ$110,MAX(1,$D14))&gt;INDEX(Kalender!$B$81:$B$110,MAX(1,$D14))),AND($E14&gt;0,INDEX(Kalender!KJ$81:KJ$110,MAX(1,$E14))&gt;INDEX(Kalender!$B$81:$B$110,MAX(1,$E14))),AND($F14&gt;0,INDEX(Kalender!KJ$81:KJ$110,MAX(1,$F14))&gt;INDEX(Kalender!$B$81:$B$110,MAX(1,$F14)))),2,0))</f>
        <v>0</v>
      </c>
      <c r="KK14" s="5" t="n">
        <f aca="false">IF(Kalender!KK14&lt;&gt;1,0,IF(AND($B14&gt;0,INDEX(Kalender!KK$68:KK$77,MAX(1,$B14))&gt;INDEX(Kalender!$B$68:$B$77,MAX(1,$B14))),1,0)+IF(OR(AND($C14&gt;0,INDEX(Kalender!KK$81:KK$110,MAX(1,$C14))&gt;INDEX(Kalender!$B$81:$B$110,MAX(1,$C14))),AND($D14&gt;0,INDEX(Kalender!KK$81:KK$110,MAX(1,$D14))&gt;INDEX(Kalender!$B$81:$B$110,MAX(1,$D14))),AND($E14&gt;0,INDEX(Kalender!KK$81:KK$110,MAX(1,$E14))&gt;INDEX(Kalender!$B$81:$B$110,MAX(1,$E14))),AND($F14&gt;0,INDEX(Kalender!KK$81:KK$110,MAX(1,$F14))&gt;INDEX(Kalender!$B$81:$B$110,MAX(1,$F14)))),2,0))</f>
        <v>0</v>
      </c>
      <c r="KL14" s="5" t="n">
        <f aca="false">IF(Kalender!KL14&lt;&gt;1,0,IF(AND($B14&gt;0,INDEX(Kalender!KL$68:KL$77,MAX(1,$B14))&gt;INDEX(Kalender!$B$68:$B$77,MAX(1,$B14))),1,0)+IF(OR(AND($C14&gt;0,INDEX(Kalender!KL$81:KL$110,MAX(1,$C14))&gt;INDEX(Kalender!$B$81:$B$110,MAX(1,$C14))),AND($D14&gt;0,INDEX(Kalender!KL$81:KL$110,MAX(1,$D14))&gt;INDEX(Kalender!$B$81:$B$110,MAX(1,$D14))),AND($E14&gt;0,INDEX(Kalender!KL$81:KL$110,MAX(1,$E14))&gt;INDEX(Kalender!$B$81:$B$110,MAX(1,$E14))),AND($F14&gt;0,INDEX(Kalender!KL$81:KL$110,MAX(1,$F14))&gt;INDEX(Kalender!$B$81:$B$110,MAX(1,$F14)))),2,0))</f>
        <v>0</v>
      </c>
      <c r="KM14" s="5" t="n">
        <f aca="false">IF(Kalender!KM14&lt;&gt;1,0,IF(AND($B14&gt;0,INDEX(Kalender!KM$68:KM$77,MAX(1,$B14))&gt;INDEX(Kalender!$B$68:$B$77,MAX(1,$B14))),1,0)+IF(OR(AND($C14&gt;0,INDEX(Kalender!KM$81:KM$110,MAX(1,$C14))&gt;INDEX(Kalender!$B$81:$B$110,MAX(1,$C14))),AND($D14&gt;0,INDEX(Kalender!KM$81:KM$110,MAX(1,$D14))&gt;INDEX(Kalender!$B$81:$B$110,MAX(1,$D14))),AND($E14&gt;0,INDEX(Kalender!KM$81:KM$110,MAX(1,$E14))&gt;INDEX(Kalender!$B$81:$B$110,MAX(1,$E14))),AND($F14&gt;0,INDEX(Kalender!KM$81:KM$110,MAX(1,$F14))&gt;INDEX(Kalender!$B$81:$B$110,MAX(1,$F14)))),2,0))</f>
        <v>0</v>
      </c>
      <c r="KN14" s="5" t="n">
        <f aca="false">IF(Kalender!KN14&lt;&gt;1,0,IF(AND($B14&gt;0,INDEX(Kalender!KN$68:KN$77,MAX(1,$B14))&gt;INDEX(Kalender!$B$68:$B$77,MAX(1,$B14))),1,0)+IF(OR(AND($C14&gt;0,INDEX(Kalender!KN$81:KN$110,MAX(1,$C14))&gt;INDEX(Kalender!$B$81:$B$110,MAX(1,$C14))),AND($D14&gt;0,INDEX(Kalender!KN$81:KN$110,MAX(1,$D14))&gt;INDEX(Kalender!$B$81:$B$110,MAX(1,$D14))),AND($E14&gt;0,INDEX(Kalender!KN$81:KN$110,MAX(1,$E14))&gt;INDEX(Kalender!$B$81:$B$110,MAX(1,$E14))),AND($F14&gt;0,INDEX(Kalender!KN$81:KN$110,MAX(1,$F14))&gt;INDEX(Kalender!$B$81:$B$110,MAX(1,$F14)))),2,0))</f>
        <v>0</v>
      </c>
      <c r="KO14" s="5" t="n">
        <f aca="false">IF(Kalender!KO14&lt;&gt;1,0,IF(AND($B14&gt;0,INDEX(Kalender!KO$68:KO$77,MAX(1,$B14))&gt;INDEX(Kalender!$B$68:$B$77,MAX(1,$B14))),1,0)+IF(OR(AND($C14&gt;0,INDEX(Kalender!KO$81:KO$110,MAX(1,$C14))&gt;INDEX(Kalender!$B$81:$B$110,MAX(1,$C14))),AND($D14&gt;0,INDEX(Kalender!KO$81:KO$110,MAX(1,$D14))&gt;INDEX(Kalender!$B$81:$B$110,MAX(1,$D14))),AND($E14&gt;0,INDEX(Kalender!KO$81:KO$110,MAX(1,$E14))&gt;INDEX(Kalender!$B$81:$B$110,MAX(1,$E14))),AND($F14&gt;0,INDEX(Kalender!KO$81:KO$110,MAX(1,$F14))&gt;INDEX(Kalender!$B$81:$B$110,MAX(1,$F14)))),2,0))</f>
        <v>0</v>
      </c>
      <c r="KP14" s="5" t="n">
        <f aca="false">IF(Kalender!KP14&lt;&gt;1,0,IF(AND($B14&gt;0,INDEX(Kalender!KP$68:KP$77,MAX(1,$B14))&gt;INDEX(Kalender!$B$68:$B$77,MAX(1,$B14))),1,0)+IF(OR(AND($C14&gt;0,INDEX(Kalender!KP$81:KP$110,MAX(1,$C14))&gt;INDEX(Kalender!$B$81:$B$110,MAX(1,$C14))),AND($D14&gt;0,INDEX(Kalender!KP$81:KP$110,MAX(1,$D14))&gt;INDEX(Kalender!$B$81:$B$110,MAX(1,$D14))),AND($E14&gt;0,INDEX(Kalender!KP$81:KP$110,MAX(1,$E14))&gt;INDEX(Kalender!$B$81:$B$110,MAX(1,$E14))),AND($F14&gt;0,INDEX(Kalender!KP$81:KP$110,MAX(1,$F14))&gt;INDEX(Kalender!$B$81:$B$110,MAX(1,$F14)))),2,0))</f>
        <v>0</v>
      </c>
      <c r="KQ14" s="5" t="n">
        <f aca="false">IF(Kalender!KQ14&lt;&gt;1,0,IF(AND($B14&gt;0,INDEX(Kalender!KQ$68:KQ$77,MAX(1,$B14))&gt;INDEX(Kalender!$B$68:$B$77,MAX(1,$B14))),1,0)+IF(OR(AND($C14&gt;0,INDEX(Kalender!KQ$81:KQ$110,MAX(1,$C14))&gt;INDEX(Kalender!$B$81:$B$110,MAX(1,$C14))),AND($D14&gt;0,INDEX(Kalender!KQ$81:KQ$110,MAX(1,$D14))&gt;INDEX(Kalender!$B$81:$B$110,MAX(1,$D14))),AND($E14&gt;0,INDEX(Kalender!KQ$81:KQ$110,MAX(1,$E14))&gt;INDEX(Kalender!$B$81:$B$110,MAX(1,$E14))),AND($F14&gt;0,INDEX(Kalender!KQ$81:KQ$110,MAX(1,$F14))&gt;INDEX(Kalender!$B$81:$B$110,MAX(1,$F14)))),2,0))</f>
        <v>0</v>
      </c>
      <c r="KR14" s="5" t="n">
        <f aca="false">IF(Kalender!KR14&lt;&gt;1,0,IF(AND($B14&gt;0,INDEX(Kalender!KR$68:KR$77,MAX(1,$B14))&gt;INDEX(Kalender!$B$68:$B$77,MAX(1,$B14))),1,0)+IF(OR(AND($C14&gt;0,INDEX(Kalender!KR$81:KR$110,MAX(1,$C14))&gt;INDEX(Kalender!$B$81:$B$110,MAX(1,$C14))),AND($D14&gt;0,INDEX(Kalender!KR$81:KR$110,MAX(1,$D14))&gt;INDEX(Kalender!$B$81:$B$110,MAX(1,$D14))),AND($E14&gt;0,INDEX(Kalender!KR$81:KR$110,MAX(1,$E14))&gt;INDEX(Kalender!$B$81:$B$110,MAX(1,$E14))),AND($F14&gt;0,INDEX(Kalender!KR$81:KR$110,MAX(1,$F14))&gt;INDEX(Kalender!$B$81:$B$110,MAX(1,$F14)))),2,0))</f>
        <v>0</v>
      </c>
      <c r="KS14" s="5" t="n">
        <f aca="false">IF(Kalender!KS14&lt;&gt;1,0,IF(AND($B14&gt;0,INDEX(Kalender!KS$68:KS$77,MAX(1,$B14))&gt;INDEX(Kalender!$B$68:$B$77,MAX(1,$B14))),1,0)+IF(OR(AND($C14&gt;0,INDEX(Kalender!KS$81:KS$110,MAX(1,$C14))&gt;INDEX(Kalender!$B$81:$B$110,MAX(1,$C14))),AND($D14&gt;0,INDEX(Kalender!KS$81:KS$110,MAX(1,$D14))&gt;INDEX(Kalender!$B$81:$B$110,MAX(1,$D14))),AND($E14&gt;0,INDEX(Kalender!KS$81:KS$110,MAX(1,$E14))&gt;INDEX(Kalender!$B$81:$B$110,MAX(1,$E14))),AND($F14&gt;0,INDEX(Kalender!KS$81:KS$110,MAX(1,$F14))&gt;INDEX(Kalender!$B$81:$B$110,MAX(1,$F14)))),2,0))</f>
        <v>0</v>
      </c>
      <c r="KT14" s="5" t="n">
        <f aca="false">IF(Kalender!KT14&lt;&gt;1,0,IF(AND($B14&gt;0,INDEX(Kalender!KT$68:KT$77,MAX(1,$B14))&gt;INDEX(Kalender!$B$68:$B$77,MAX(1,$B14))),1,0)+IF(OR(AND($C14&gt;0,INDEX(Kalender!KT$81:KT$110,MAX(1,$C14))&gt;INDEX(Kalender!$B$81:$B$110,MAX(1,$C14))),AND($D14&gt;0,INDEX(Kalender!KT$81:KT$110,MAX(1,$D14))&gt;INDEX(Kalender!$B$81:$B$110,MAX(1,$D14))),AND($E14&gt;0,INDEX(Kalender!KT$81:KT$110,MAX(1,$E14))&gt;INDEX(Kalender!$B$81:$B$110,MAX(1,$E14))),AND($F14&gt;0,INDEX(Kalender!KT$81:KT$110,MAX(1,$F14))&gt;INDEX(Kalender!$B$81:$B$110,MAX(1,$F14)))),2,0))</f>
        <v>0</v>
      </c>
      <c r="KU14" s="5" t="n">
        <f aca="false">IF(Kalender!KU14&lt;&gt;1,0,IF(AND($B14&gt;0,INDEX(Kalender!KU$68:KU$77,MAX(1,$B14))&gt;INDEX(Kalender!$B$68:$B$77,MAX(1,$B14))),1,0)+IF(OR(AND($C14&gt;0,INDEX(Kalender!KU$81:KU$110,MAX(1,$C14))&gt;INDEX(Kalender!$B$81:$B$110,MAX(1,$C14))),AND($D14&gt;0,INDEX(Kalender!KU$81:KU$110,MAX(1,$D14))&gt;INDEX(Kalender!$B$81:$B$110,MAX(1,$D14))),AND($E14&gt;0,INDEX(Kalender!KU$81:KU$110,MAX(1,$E14))&gt;INDEX(Kalender!$B$81:$B$110,MAX(1,$E14))),AND($F14&gt;0,INDEX(Kalender!KU$81:KU$110,MAX(1,$F14))&gt;INDEX(Kalender!$B$81:$B$110,MAX(1,$F14)))),2,0))</f>
        <v>0</v>
      </c>
      <c r="KV14" s="5" t="n">
        <f aca="false">IF(Kalender!KV14&lt;&gt;1,0,IF(AND($B14&gt;0,INDEX(Kalender!KV$68:KV$77,MAX(1,$B14))&gt;INDEX(Kalender!$B$68:$B$77,MAX(1,$B14))),1,0)+IF(OR(AND($C14&gt;0,INDEX(Kalender!KV$81:KV$110,MAX(1,$C14))&gt;INDEX(Kalender!$B$81:$B$110,MAX(1,$C14))),AND($D14&gt;0,INDEX(Kalender!KV$81:KV$110,MAX(1,$D14))&gt;INDEX(Kalender!$B$81:$B$110,MAX(1,$D14))),AND($E14&gt;0,INDEX(Kalender!KV$81:KV$110,MAX(1,$E14))&gt;INDEX(Kalender!$B$81:$B$110,MAX(1,$E14))),AND($F14&gt;0,INDEX(Kalender!KV$81:KV$110,MAX(1,$F14))&gt;INDEX(Kalender!$B$81:$B$110,MAX(1,$F14)))),2,0))</f>
        <v>0</v>
      </c>
      <c r="KW14" s="5" t="n">
        <f aca="false">IF(Kalender!KW14&lt;&gt;1,0,IF(AND($B14&gt;0,INDEX(Kalender!KW$68:KW$77,MAX(1,$B14))&gt;INDEX(Kalender!$B$68:$B$77,MAX(1,$B14))),1,0)+IF(OR(AND($C14&gt;0,INDEX(Kalender!KW$81:KW$110,MAX(1,$C14))&gt;INDEX(Kalender!$B$81:$B$110,MAX(1,$C14))),AND($D14&gt;0,INDEX(Kalender!KW$81:KW$110,MAX(1,$D14))&gt;INDEX(Kalender!$B$81:$B$110,MAX(1,$D14))),AND($E14&gt;0,INDEX(Kalender!KW$81:KW$110,MAX(1,$E14))&gt;INDEX(Kalender!$B$81:$B$110,MAX(1,$E14))),AND($F14&gt;0,INDEX(Kalender!KW$81:KW$110,MAX(1,$F14))&gt;INDEX(Kalender!$B$81:$B$110,MAX(1,$F14)))),2,0))</f>
        <v>0</v>
      </c>
      <c r="KX14" s="5" t="n">
        <f aca="false">IF(Kalender!KX14&lt;&gt;1,0,IF(AND($B14&gt;0,INDEX(Kalender!KX$68:KX$77,MAX(1,$B14))&gt;INDEX(Kalender!$B$68:$B$77,MAX(1,$B14))),1,0)+IF(OR(AND($C14&gt;0,INDEX(Kalender!KX$81:KX$110,MAX(1,$C14))&gt;INDEX(Kalender!$B$81:$B$110,MAX(1,$C14))),AND($D14&gt;0,INDEX(Kalender!KX$81:KX$110,MAX(1,$D14))&gt;INDEX(Kalender!$B$81:$B$110,MAX(1,$D14))),AND($E14&gt;0,INDEX(Kalender!KX$81:KX$110,MAX(1,$E14))&gt;INDEX(Kalender!$B$81:$B$110,MAX(1,$E14))),AND($F14&gt;0,INDEX(Kalender!KX$81:KX$110,MAX(1,$F14))&gt;INDEX(Kalender!$B$81:$B$110,MAX(1,$F14)))),2,0))</f>
        <v>0</v>
      </c>
      <c r="KY14" s="5" t="n">
        <f aca="false">IF(Kalender!KY14&lt;&gt;1,0,IF(AND($B14&gt;0,INDEX(Kalender!KY$68:KY$77,MAX(1,$B14))&gt;INDEX(Kalender!$B$68:$B$77,MAX(1,$B14))),1,0)+IF(OR(AND($C14&gt;0,INDEX(Kalender!KY$81:KY$110,MAX(1,$C14))&gt;INDEX(Kalender!$B$81:$B$110,MAX(1,$C14))),AND($D14&gt;0,INDEX(Kalender!KY$81:KY$110,MAX(1,$D14))&gt;INDEX(Kalender!$B$81:$B$110,MAX(1,$D14))),AND($E14&gt;0,INDEX(Kalender!KY$81:KY$110,MAX(1,$E14))&gt;INDEX(Kalender!$B$81:$B$110,MAX(1,$E14))),AND($F14&gt;0,INDEX(Kalender!KY$81:KY$110,MAX(1,$F14))&gt;INDEX(Kalender!$B$81:$B$110,MAX(1,$F14)))),2,0))</f>
        <v>0</v>
      </c>
      <c r="KZ14" s="5" t="n">
        <f aca="false">IF(Kalender!KZ14&lt;&gt;1,0,IF(AND($B14&gt;0,INDEX(Kalender!KZ$68:KZ$77,MAX(1,$B14))&gt;INDEX(Kalender!$B$68:$B$77,MAX(1,$B14))),1,0)+IF(OR(AND($C14&gt;0,INDEX(Kalender!KZ$81:KZ$110,MAX(1,$C14))&gt;INDEX(Kalender!$B$81:$B$110,MAX(1,$C14))),AND($D14&gt;0,INDEX(Kalender!KZ$81:KZ$110,MAX(1,$D14))&gt;INDEX(Kalender!$B$81:$B$110,MAX(1,$D14))),AND($E14&gt;0,INDEX(Kalender!KZ$81:KZ$110,MAX(1,$E14))&gt;INDEX(Kalender!$B$81:$B$110,MAX(1,$E14))),AND($F14&gt;0,INDEX(Kalender!KZ$81:KZ$110,MAX(1,$F14))&gt;INDEX(Kalender!$B$81:$B$110,MAX(1,$F14)))),2,0))</f>
        <v>0</v>
      </c>
      <c r="LA14" s="5" t="n">
        <f aca="false">IF(Kalender!LA14&lt;&gt;1,0,IF(AND($B14&gt;0,INDEX(Kalender!LA$68:LA$77,MAX(1,$B14))&gt;INDEX(Kalender!$B$68:$B$77,MAX(1,$B14))),1,0)+IF(OR(AND($C14&gt;0,INDEX(Kalender!LA$81:LA$110,MAX(1,$C14))&gt;INDEX(Kalender!$B$81:$B$110,MAX(1,$C14))),AND($D14&gt;0,INDEX(Kalender!LA$81:LA$110,MAX(1,$D14))&gt;INDEX(Kalender!$B$81:$B$110,MAX(1,$D14))),AND($E14&gt;0,INDEX(Kalender!LA$81:LA$110,MAX(1,$E14))&gt;INDEX(Kalender!$B$81:$B$110,MAX(1,$E14))),AND($F14&gt;0,INDEX(Kalender!LA$81:LA$110,MAX(1,$F14))&gt;INDEX(Kalender!$B$81:$B$110,MAX(1,$F14)))),2,0))</f>
        <v>0</v>
      </c>
      <c r="LB14" s="5" t="n">
        <f aca="false">IF(Kalender!LB14&lt;&gt;1,0,IF(AND($B14&gt;0,INDEX(Kalender!LB$68:LB$77,MAX(1,$B14))&gt;INDEX(Kalender!$B$68:$B$77,MAX(1,$B14))),1,0)+IF(OR(AND($C14&gt;0,INDEX(Kalender!LB$81:LB$110,MAX(1,$C14))&gt;INDEX(Kalender!$B$81:$B$110,MAX(1,$C14))),AND($D14&gt;0,INDEX(Kalender!LB$81:LB$110,MAX(1,$D14))&gt;INDEX(Kalender!$B$81:$B$110,MAX(1,$D14))),AND($E14&gt;0,INDEX(Kalender!LB$81:LB$110,MAX(1,$E14))&gt;INDEX(Kalender!$B$81:$B$110,MAX(1,$E14))),AND($F14&gt;0,INDEX(Kalender!LB$81:LB$110,MAX(1,$F14))&gt;INDEX(Kalender!$B$81:$B$110,MAX(1,$F14)))),2,0))</f>
        <v>0</v>
      </c>
      <c r="LC14" s="5" t="n">
        <f aca="false">IF(Kalender!LC14&lt;&gt;1,0,IF(AND($B14&gt;0,INDEX(Kalender!LC$68:LC$77,MAX(1,$B14))&gt;INDEX(Kalender!$B$68:$B$77,MAX(1,$B14))),1,0)+IF(OR(AND($C14&gt;0,INDEX(Kalender!LC$81:LC$110,MAX(1,$C14))&gt;INDEX(Kalender!$B$81:$B$110,MAX(1,$C14))),AND($D14&gt;0,INDEX(Kalender!LC$81:LC$110,MAX(1,$D14))&gt;INDEX(Kalender!$B$81:$B$110,MAX(1,$D14))),AND($E14&gt;0,INDEX(Kalender!LC$81:LC$110,MAX(1,$E14))&gt;INDEX(Kalender!$B$81:$B$110,MAX(1,$E14))),AND($F14&gt;0,INDEX(Kalender!LC$81:LC$110,MAX(1,$F14))&gt;INDEX(Kalender!$B$81:$B$110,MAX(1,$F14)))),2,0))</f>
        <v>0</v>
      </c>
      <c r="LD14" s="5" t="n">
        <f aca="false">IF(Kalender!LD14&lt;&gt;1,0,IF(AND($B14&gt;0,INDEX(Kalender!LD$68:LD$77,MAX(1,$B14))&gt;INDEX(Kalender!$B$68:$B$77,MAX(1,$B14))),1,0)+IF(OR(AND($C14&gt;0,INDEX(Kalender!LD$81:LD$110,MAX(1,$C14))&gt;INDEX(Kalender!$B$81:$B$110,MAX(1,$C14))),AND($D14&gt;0,INDEX(Kalender!LD$81:LD$110,MAX(1,$D14))&gt;INDEX(Kalender!$B$81:$B$110,MAX(1,$D14))),AND($E14&gt;0,INDEX(Kalender!LD$81:LD$110,MAX(1,$E14))&gt;INDEX(Kalender!$B$81:$B$110,MAX(1,$E14))),AND($F14&gt;0,INDEX(Kalender!LD$81:LD$110,MAX(1,$F14))&gt;INDEX(Kalender!$B$81:$B$110,MAX(1,$F14)))),2,0))</f>
        <v>0</v>
      </c>
      <c r="LE14" s="5" t="n">
        <f aca="false">IF(Kalender!LE14&lt;&gt;1,0,IF(AND($B14&gt;0,INDEX(Kalender!LE$68:LE$77,MAX(1,$B14))&gt;INDEX(Kalender!$B$68:$B$77,MAX(1,$B14))),1,0)+IF(OR(AND($C14&gt;0,INDEX(Kalender!LE$81:LE$110,MAX(1,$C14))&gt;INDEX(Kalender!$B$81:$B$110,MAX(1,$C14))),AND($D14&gt;0,INDEX(Kalender!LE$81:LE$110,MAX(1,$D14))&gt;INDEX(Kalender!$B$81:$B$110,MAX(1,$D14))),AND($E14&gt;0,INDEX(Kalender!LE$81:LE$110,MAX(1,$E14))&gt;INDEX(Kalender!$B$81:$B$110,MAX(1,$E14))),AND($F14&gt;0,INDEX(Kalender!LE$81:LE$110,MAX(1,$F14))&gt;INDEX(Kalender!$B$81:$B$110,MAX(1,$F14)))),2,0))</f>
        <v>0</v>
      </c>
      <c r="LF14" s="5" t="n">
        <f aca="false">IF(Kalender!LF14&lt;&gt;1,0,IF(AND($B14&gt;0,INDEX(Kalender!LF$68:LF$77,MAX(1,$B14))&gt;INDEX(Kalender!$B$68:$B$77,MAX(1,$B14))),1,0)+IF(OR(AND($C14&gt;0,INDEX(Kalender!LF$81:LF$110,MAX(1,$C14))&gt;INDEX(Kalender!$B$81:$B$110,MAX(1,$C14))),AND($D14&gt;0,INDEX(Kalender!LF$81:LF$110,MAX(1,$D14))&gt;INDEX(Kalender!$B$81:$B$110,MAX(1,$D14))),AND($E14&gt;0,INDEX(Kalender!LF$81:LF$110,MAX(1,$E14))&gt;INDEX(Kalender!$B$81:$B$110,MAX(1,$E14))),AND($F14&gt;0,INDEX(Kalender!LF$81:LF$110,MAX(1,$F14))&gt;INDEX(Kalender!$B$81:$B$110,MAX(1,$F14)))),2,0))</f>
        <v>0</v>
      </c>
      <c r="LG14" s="5" t="n">
        <f aca="false">IF(Kalender!LG14&lt;&gt;1,0,IF(AND($B14&gt;0,INDEX(Kalender!LG$68:LG$77,MAX(1,$B14))&gt;INDEX(Kalender!$B$68:$B$77,MAX(1,$B14))),1,0)+IF(OR(AND($C14&gt;0,INDEX(Kalender!LG$81:LG$110,MAX(1,$C14))&gt;INDEX(Kalender!$B$81:$B$110,MAX(1,$C14))),AND($D14&gt;0,INDEX(Kalender!LG$81:LG$110,MAX(1,$D14))&gt;INDEX(Kalender!$B$81:$B$110,MAX(1,$D14))),AND($E14&gt;0,INDEX(Kalender!LG$81:LG$110,MAX(1,$E14))&gt;INDEX(Kalender!$B$81:$B$110,MAX(1,$E14))),AND($F14&gt;0,INDEX(Kalender!LG$81:LG$110,MAX(1,$F14))&gt;INDEX(Kalender!$B$81:$B$110,MAX(1,$F14)))),2,0))</f>
        <v>0</v>
      </c>
      <c r="LH14" s="5" t="n">
        <f aca="false">IF(Kalender!LH14&lt;&gt;1,0,IF(AND($B14&gt;0,INDEX(Kalender!LH$68:LH$77,MAX(1,$B14))&gt;INDEX(Kalender!$B$68:$B$77,MAX(1,$B14))),1,0)+IF(OR(AND($C14&gt;0,INDEX(Kalender!LH$81:LH$110,MAX(1,$C14))&gt;INDEX(Kalender!$B$81:$B$110,MAX(1,$C14))),AND($D14&gt;0,INDEX(Kalender!LH$81:LH$110,MAX(1,$D14))&gt;INDEX(Kalender!$B$81:$B$110,MAX(1,$D14))),AND($E14&gt;0,INDEX(Kalender!LH$81:LH$110,MAX(1,$E14))&gt;INDEX(Kalender!$B$81:$B$110,MAX(1,$E14))),AND($F14&gt;0,INDEX(Kalender!LH$81:LH$110,MAX(1,$F14))&gt;INDEX(Kalender!$B$81:$B$110,MAX(1,$F14)))),2,0))</f>
        <v>0</v>
      </c>
      <c r="LI14" s="5" t="n">
        <f aca="false">IF(Kalender!LI14&lt;&gt;1,0,IF(AND($B14&gt;0,INDEX(Kalender!LI$68:LI$77,MAX(1,$B14))&gt;INDEX(Kalender!$B$68:$B$77,MAX(1,$B14))),1,0)+IF(OR(AND($C14&gt;0,INDEX(Kalender!LI$81:LI$110,MAX(1,$C14))&gt;INDEX(Kalender!$B$81:$B$110,MAX(1,$C14))),AND($D14&gt;0,INDEX(Kalender!LI$81:LI$110,MAX(1,$D14))&gt;INDEX(Kalender!$B$81:$B$110,MAX(1,$D14))),AND($E14&gt;0,INDEX(Kalender!LI$81:LI$110,MAX(1,$E14))&gt;INDEX(Kalender!$B$81:$B$110,MAX(1,$E14))),AND($F14&gt;0,INDEX(Kalender!LI$81:LI$110,MAX(1,$F14))&gt;INDEX(Kalender!$B$81:$B$110,MAX(1,$F14)))),2,0))</f>
        <v>0</v>
      </c>
      <c r="LJ14" s="5" t="n">
        <f aca="false">IF(Kalender!LJ14&lt;&gt;1,0,IF(AND($B14&gt;0,INDEX(Kalender!LJ$68:LJ$77,MAX(1,$B14))&gt;INDEX(Kalender!$B$68:$B$77,MAX(1,$B14))),1,0)+IF(OR(AND($C14&gt;0,INDEX(Kalender!LJ$81:LJ$110,MAX(1,$C14))&gt;INDEX(Kalender!$B$81:$B$110,MAX(1,$C14))),AND($D14&gt;0,INDEX(Kalender!LJ$81:LJ$110,MAX(1,$D14))&gt;INDEX(Kalender!$B$81:$B$110,MAX(1,$D14))),AND($E14&gt;0,INDEX(Kalender!LJ$81:LJ$110,MAX(1,$E14))&gt;INDEX(Kalender!$B$81:$B$110,MAX(1,$E14))),AND($F14&gt;0,INDEX(Kalender!LJ$81:LJ$110,MAX(1,$F14))&gt;INDEX(Kalender!$B$81:$B$110,MAX(1,$F14)))),2,0))</f>
        <v>0</v>
      </c>
      <c r="LK14" s="5" t="n">
        <f aca="false">IF(Kalender!LK14&lt;&gt;1,0,IF(AND($B14&gt;0,INDEX(Kalender!LK$68:LK$77,MAX(1,$B14))&gt;INDEX(Kalender!$B$68:$B$77,MAX(1,$B14))),1,0)+IF(OR(AND($C14&gt;0,INDEX(Kalender!LK$81:LK$110,MAX(1,$C14))&gt;INDEX(Kalender!$B$81:$B$110,MAX(1,$C14))),AND($D14&gt;0,INDEX(Kalender!LK$81:LK$110,MAX(1,$D14))&gt;INDEX(Kalender!$B$81:$B$110,MAX(1,$D14))),AND($E14&gt;0,INDEX(Kalender!LK$81:LK$110,MAX(1,$E14))&gt;INDEX(Kalender!$B$81:$B$110,MAX(1,$E14))),AND($F14&gt;0,INDEX(Kalender!LK$81:LK$110,MAX(1,$F14))&gt;INDEX(Kalender!$B$81:$B$110,MAX(1,$F14)))),2,0))</f>
        <v>0</v>
      </c>
      <c r="LL14" s="5" t="n">
        <f aca="false">IF(Kalender!LL14&lt;&gt;1,0,IF(AND($B14&gt;0,INDEX(Kalender!LL$68:LL$77,MAX(1,$B14))&gt;INDEX(Kalender!$B$68:$B$77,MAX(1,$B14))),1,0)+IF(OR(AND($C14&gt;0,INDEX(Kalender!LL$81:LL$110,MAX(1,$C14))&gt;INDEX(Kalender!$B$81:$B$110,MAX(1,$C14))),AND($D14&gt;0,INDEX(Kalender!LL$81:LL$110,MAX(1,$D14))&gt;INDEX(Kalender!$B$81:$B$110,MAX(1,$D14))),AND($E14&gt;0,INDEX(Kalender!LL$81:LL$110,MAX(1,$E14))&gt;INDEX(Kalender!$B$81:$B$110,MAX(1,$E14))),AND($F14&gt;0,INDEX(Kalender!LL$81:LL$110,MAX(1,$F14))&gt;INDEX(Kalender!$B$81:$B$110,MAX(1,$F14)))),2,0))</f>
        <v>0</v>
      </c>
      <c r="LM14" s="5" t="n">
        <f aca="false">IF(Kalender!LM14&lt;&gt;1,0,IF(AND($B14&gt;0,INDEX(Kalender!LM$68:LM$77,MAX(1,$B14))&gt;INDEX(Kalender!$B$68:$B$77,MAX(1,$B14))),1,0)+IF(OR(AND($C14&gt;0,INDEX(Kalender!LM$81:LM$110,MAX(1,$C14))&gt;INDEX(Kalender!$B$81:$B$110,MAX(1,$C14))),AND($D14&gt;0,INDEX(Kalender!LM$81:LM$110,MAX(1,$D14))&gt;INDEX(Kalender!$B$81:$B$110,MAX(1,$D14))),AND($E14&gt;0,INDEX(Kalender!LM$81:LM$110,MAX(1,$E14))&gt;INDEX(Kalender!$B$81:$B$110,MAX(1,$E14))),AND($F14&gt;0,INDEX(Kalender!LM$81:LM$110,MAX(1,$F14))&gt;INDEX(Kalender!$B$81:$B$110,MAX(1,$F14)))),2,0))</f>
        <v>0</v>
      </c>
      <c r="LN14" s="5" t="n">
        <f aca="false">IF(Kalender!LN14&lt;&gt;1,0,IF(AND($B14&gt;0,INDEX(Kalender!LN$68:LN$77,MAX(1,$B14))&gt;INDEX(Kalender!$B$68:$B$77,MAX(1,$B14))),1,0)+IF(OR(AND($C14&gt;0,INDEX(Kalender!LN$81:LN$110,MAX(1,$C14))&gt;INDEX(Kalender!$B$81:$B$110,MAX(1,$C14))),AND($D14&gt;0,INDEX(Kalender!LN$81:LN$110,MAX(1,$D14))&gt;INDEX(Kalender!$B$81:$B$110,MAX(1,$D14))),AND($E14&gt;0,INDEX(Kalender!LN$81:LN$110,MAX(1,$E14))&gt;INDEX(Kalender!$B$81:$B$110,MAX(1,$E14))),AND($F14&gt;0,INDEX(Kalender!LN$81:LN$110,MAX(1,$F14))&gt;INDEX(Kalender!$B$81:$B$110,MAX(1,$F14)))),2,0))</f>
        <v>0</v>
      </c>
      <c r="LO14" s="5" t="n">
        <f aca="false">IF(Kalender!LO14&lt;&gt;1,0,IF(AND($B14&gt;0,INDEX(Kalender!LO$68:LO$77,MAX(1,$B14))&gt;INDEX(Kalender!$B$68:$B$77,MAX(1,$B14))),1,0)+IF(OR(AND($C14&gt;0,INDEX(Kalender!LO$81:LO$110,MAX(1,$C14))&gt;INDEX(Kalender!$B$81:$B$110,MAX(1,$C14))),AND($D14&gt;0,INDEX(Kalender!LO$81:LO$110,MAX(1,$D14))&gt;INDEX(Kalender!$B$81:$B$110,MAX(1,$D14))),AND($E14&gt;0,INDEX(Kalender!LO$81:LO$110,MAX(1,$E14))&gt;INDEX(Kalender!$B$81:$B$110,MAX(1,$E14))),AND($F14&gt;0,INDEX(Kalender!LO$81:LO$110,MAX(1,$F14))&gt;INDEX(Kalender!$B$81:$B$110,MAX(1,$F14)))),2,0))</f>
        <v>0</v>
      </c>
      <c r="LP14" s="5" t="n">
        <f aca="false">IF(Kalender!LP14&lt;&gt;1,0,IF(AND($B14&gt;0,INDEX(Kalender!LP$68:LP$77,MAX(1,$B14))&gt;INDEX(Kalender!$B$68:$B$77,MAX(1,$B14))),1,0)+IF(OR(AND($C14&gt;0,INDEX(Kalender!LP$81:LP$110,MAX(1,$C14))&gt;INDEX(Kalender!$B$81:$B$110,MAX(1,$C14))),AND($D14&gt;0,INDEX(Kalender!LP$81:LP$110,MAX(1,$D14))&gt;INDEX(Kalender!$B$81:$B$110,MAX(1,$D14))),AND($E14&gt;0,INDEX(Kalender!LP$81:LP$110,MAX(1,$E14))&gt;INDEX(Kalender!$B$81:$B$110,MAX(1,$E14))),AND($F14&gt;0,INDEX(Kalender!LP$81:LP$110,MAX(1,$F14))&gt;INDEX(Kalender!$B$81:$B$110,MAX(1,$F14)))),2,0))</f>
        <v>0</v>
      </c>
      <c r="LQ14" s="5" t="n">
        <f aca="false">IF(Kalender!LQ14&lt;&gt;1,0,IF(AND($B14&gt;0,INDEX(Kalender!LQ$68:LQ$77,MAX(1,$B14))&gt;INDEX(Kalender!$B$68:$B$77,MAX(1,$B14))),1,0)+IF(OR(AND($C14&gt;0,INDEX(Kalender!LQ$81:LQ$110,MAX(1,$C14))&gt;INDEX(Kalender!$B$81:$B$110,MAX(1,$C14))),AND($D14&gt;0,INDEX(Kalender!LQ$81:LQ$110,MAX(1,$D14))&gt;INDEX(Kalender!$B$81:$B$110,MAX(1,$D14))),AND($E14&gt;0,INDEX(Kalender!LQ$81:LQ$110,MAX(1,$E14))&gt;INDEX(Kalender!$B$81:$B$110,MAX(1,$E14))),AND($F14&gt;0,INDEX(Kalender!LQ$81:LQ$110,MAX(1,$F14))&gt;INDEX(Kalender!$B$81:$B$110,MAX(1,$F14)))),2,0))</f>
        <v>0</v>
      </c>
      <c r="LR14" s="5" t="n">
        <f aca="false">IF(Kalender!LR14&lt;&gt;1,0,IF(AND($B14&gt;0,INDEX(Kalender!LR$68:LR$77,MAX(1,$B14))&gt;INDEX(Kalender!$B$68:$B$77,MAX(1,$B14))),1,0)+IF(OR(AND($C14&gt;0,INDEX(Kalender!LR$81:LR$110,MAX(1,$C14))&gt;INDEX(Kalender!$B$81:$B$110,MAX(1,$C14))),AND($D14&gt;0,INDEX(Kalender!LR$81:LR$110,MAX(1,$D14))&gt;INDEX(Kalender!$B$81:$B$110,MAX(1,$D14))),AND($E14&gt;0,INDEX(Kalender!LR$81:LR$110,MAX(1,$E14))&gt;INDEX(Kalender!$B$81:$B$110,MAX(1,$E14))),AND($F14&gt;0,INDEX(Kalender!LR$81:LR$110,MAX(1,$F14))&gt;INDEX(Kalender!$B$81:$B$110,MAX(1,$F14)))),2,0))</f>
        <v>0</v>
      </c>
      <c r="LS14" s="5" t="n">
        <f aca="false">IF(Kalender!LS14&lt;&gt;1,0,IF(AND($B14&gt;0,INDEX(Kalender!LS$68:LS$77,MAX(1,$B14))&gt;INDEX(Kalender!$B$68:$B$77,MAX(1,$B14))),1,0)+IF(OR(AND($C14&gt;0,INDEX(Kalender!LS$81:LS$110,MAX(1,$C14))&gt;INDEX(Kalender!$B$81:$B$110,MAX(1,$C14))),AND($D14&gt;0,INDEX(Kalender!LS$81:LS$110,MAX(1,$D14))&gt;INDEX(Kalender!$B$81:$B$110,MAX(1,$D14))),AND($E14&gt;0,INDEX(Kalender!LS$81:LS$110,MAX(1,$E14))&gt;INDEX(Kalender!$B$81:$B$110,MAX(1,$E14))),AND($F14&gt;0,INDEX(Kalender!LS$81:LS$110,MAX(1,$F14))&gt;INDEX(Kalender!$B$81:$B$110,MAX(1,$F14)))),2,0))</f>
        <v>0</v>
      </c>
      <c r="LT14" s="5" t="n">
        <f aca="false">IF(Kalender!LT14&lt;&gt;1,0,IF(AND($B14&gt;0,INDEX(Kalender!LT$68:LT$77,MAX(1,$B14))&gt;INDEX(Kalender!$B$68:$B$77,MAX(1,$B14))),1,0)+IF(OR(AND($C14&gt;0,INDEX(Kalender!LT$81:LT$110,MAX(1,$C14))&gt;INDEX(Kalender!$B$81:$B$110,MAX(1,$C14))),AND($D14&gt;0,INDEX(Kalender!LT$81:LT$110,MAX(1,$D14))&gt;INDEX(Kalender!$B$81:$B$110,MAX(1,$D14))),AND($E14&gt;0,INDEX(Kalender!LT$81:LT$110,MAX(1,$E14))&gt;INDEX(Kalender!$B$81:$B$110,MAX(1,$E14))),AND($F14&gt;0,INDEX(Kalender!LT$81:LT$110,MAX(1,$F14))&gt;INDEX(Kalender!$B$81:$B$110,MAX(1,$F14)))),2,0))</f>
        <v>0</v>
      </c>
      <c r="LU14" s="5" t="n">
        <f aca="false">IF(Kalender!LU14&lt;&gt;1,0,IF(AND($B14&gt;0,INDEX(Kalender!LU$68:LU$77,MAX(1,$B14))&gt;INDEX(Kalender!$B$68:$B$77,MAX(1,$B14))),1,0)+IF(OR(AND($C14&gt;0,INDEX(Kalender!LU$81:LU$110,MAX(1,$C14))&gt;INDEX(Kalender!$B$81:$B$110,MAX(1,$C14))),AND($D14&gt;0,INDEX(Kalender!LU$81:LU$110,MAX(1,$D14))&gt;INDEX(Kalender!$B$81:$B$110,MAX(1,$D14))),AND($E14&gt;0,INDEX(Kalender!LU$81:LU$110,MAX(1,$E14))&gt;INDEX(Kalender!$B$81:$B$110,MAX(1,$E14))),AND($F14&gt;0,INDEX(Kalender!LU$81:LU$110,MAX(1,$F14))&gt;INDEX(Kalender!$B$81:$B$110,MAX(1,$F14)))),2,0))</f>
        <v>0</v>
      </c>
      <c r="LV14" s="5" t="n">
        <f aca="false">IF(Kalender!LV14&lt;&gt;1,0,IF(AND($B14&gt;0,INDEX(Kalender!LV$68:LV$77,MAX(1,$B14))&gt;INDEX(Kalender!$B$68:$B$77,MAX(1,$B14))),1,0)+IF(OR(AND($C14&gt;0,INDEX(Kalender!LV$81:LV$110,MAX(1,$C14))&gt;INDEX(Kalender!$B$81:$B$110,MAX(1,$C14))),AND($D14&gt;0,INDEX(Kalender!LV$81:LV$110,MAX(1,$D14))&gt;INDEX(Kalender!$B$81:$B$110,MAX(1,$D14))),AND($E14&gt;0,INDEX(Kalender!LV$81:LV$110,MAX(1,$E14))&gt;INDEX(Kalender!$B$81:$B$110,MAX(1,$E14))),AND($F14&gt;0,INDEX(Kalender!LV$81:LV$110,MAX(1,$F14))&gt;INDEX(Kalender!$B$81:$B$110,MAX(1,$F14)))),2,0))</f>
        <v>0</v>
      </c>
      <c r="LW14" s="5" t="n">
        <f aca="false">IF(Kalender!LW14&lt;&gt;1,0,IF(AND($B14&gt;0,INDEX(Kalender!LW$68:LW$77,MAX(1,$B14))&gt;INDEX(Kalender!$B$68:$B$77,MAX(1,$B14))),1,0)+IF(OR(AND($C14&gt;0,INDEX(Kalender!LW$81:LW$110,MAX(1,$C14))&gt;INDEX(Kalender!$B$81:$B$110,MAX(1,$C14))),AND($D14&gt;0,INDEX(Kalender!LW$81:LW$110,MAX(1,$D14))&gt;INDEX(Kalender!$B$81:$B$110,MAX(1,$D14))),AND($E14&gt;0,INDEX(Kalender!LW$81:LW$110,MAX(1,$E14))&gt;INDEX(Kalender!$B$81:$B$110,MAX(1,$E14))),AND($F14&gt;0,INDEX(Kalender!LW$81:LW$110,MAX(1,$F14))&gt;INDEX(Kalender!$B$81:$B$110,MAX(1,$F14)))),2,0))</f>
        <v>0</v>
      </c>
      <c r="LX14" s="5" t="n">
        <f aca="false">IF(Kalender!LX14&lt;&gt;1,0,IF(AND($B14&gt;0,INDEX(Kalender!LX$68:LX$77,MAX(1,$B14))&gt;INDEX(Kalender!$B$68:$B$77,MAX(1,$B14))),1,0)+IF(OR(AND($C14&gt;0,INDEX(Kalender!LX$81:LX$110,MAX(1,$C14))&gt;INDEX(Kalender!$B$81:$B$110,MAX(1,$C14))),AND($D14&gt;0,INDEX(Kalender!LX$81:LX$110,MAX(1,$D14))&gt;INDEX(Kalender!$B$81:$B$110,MAX(1,$D14))),AND($E14&gt;0,INDEX(Kalender!LX$81:LX$110,MAX(1,$E14))&gt;INDEX(Kalender!$B$81:$B$110,MAX(1,$E14))),AND($F14&gt;0,INDEX(Kalender!LX$81:LX$110,MAX(1,$F14))&gt;INDEX(Kalender!$B$81:$B$110,MAX(1,$F14)))),2,0))</f>
        <v>0</v>
      </c>
      <c r="LY14" s="5" t="n">
        <f aca="false">IF(Kalender!LY14&lt;&gt;1,0,IF(AND($B14&gt;0,INDEX(Kalender!LY$68:LY$77,MAX(1,$B14))&gt;INDEX(Kalender!$B$68:$B$77,MAX(1,$B14))),1,0)+IF(OR(AND($C14&gt;0,INDEX(Kalender!LY$81:LY$110,MAX(1,$C14))&gt;INDEX(Kalender!$B$81:$B$110,MAX(1,$C14))),AND($D14&gt;0,INDEX(Kalender!LY$81:LY$110,MAX(1,$D14))&gt;INDEX(Kalender!$B$81:$B$110,MAX(1,$D14))),AND($E14&gt;0,INDEX(Kalender!LY$81:LY$110,MAX(1,$E14))&gt;INDEX(Kalender!$B$81:$B$110,MAX(1,$E14))),AND($F14&gt;0,INDEX(Kalender!LY$81:LY$110,MAX(1,$F14))&gt;INDEX(Kalender!$B$81:$B$110,MAX(1,$F14)))),2,0))</f>
        <v>0</v>
      </c>
      <c r="LZ14" s="5" t="n">
        <f aca="false">IF(Kalender!LZ14&lt;&gt;1,0,IF(AND($B14&gt;0,INDEX(Kalender!LZ$68:LZ$77,MAX(1,$B14))&gt;INDEX(Kalender!$B$68:$B$77,MAX(1,$B14))),1,0)+IF(OR(AND($C14&gt;0,INDEX(Kalender!LZ$81:LZ$110,MAX(1,$C14))&gt;INDEX(Kalender!$B$81:$B$110,MAX(1,$C14))),AND($D14&gt;0,INDEX(Kalender!LZ$81:LZ$110,MAX(1,$D14))&gt;INDEX(Kalender!$B$81:$B$110,MAX(1,$D14))),AND($E14&gt;0,INDEX(Kalender!LZ$81:LZ$110,MAX(1,$E14))&gt;INDEX(Kalender!$B$81:$B$110,MAX(1,$E14))),AND($F14&gt;0,INDEX(Kalender!LZ$81:LZ$110,MAX(1,$F14))&gt;INDEX(Kalender!$B$81:$B$110,MAX(1,$F14)))),2,0))</f>
        <v>0</v>
      </c>
      <c r="MA14" s="5" t="n">
        <f aca="false">IF(Kalender!MA14&lt;&gt;1,0,IF(AND($B14&gt;0,INDEX(Kalender!MA$68:MA$77,MAX(1,$B14))&gt;INDEX(Kalender!$B$68:$B$77,MAX(1,$B14))),1,0)+IF(OR(AND($C14&gt;0,INDEX(Kalender!MA$81:MA$110,MAX(1,$C14))&gt;INDEX(Kalender!$B$81:$B$110,MAX(1,$C14))),AND($D14&gt;0,INDEX(Kalender!MA$81:MA$110,MAX(1,$D14))&gt;INDEX(Kalender!$B$81:$B$110,MAX(1,$D14))),AND($E14&gt;0,INDEX(Kalender!MA$81:MA$110,MAX(1,$E14))&gt;INDEX(Kalender!$B$81:$B$110,MAX(1,$E14))),AND($F14&gt;0,INDEX(Kalender!MA$81:MA$110,MAX(1,$F14))&gt;INDEX(Kalender!$B$81:$B$110,MAX(1,$F14)))),2,0))</f>
        <v>0</v>
      </c>
      <c r="MB14" s="5" t="n">
        <f aca="false">IF(Kalender!MB14&lt;&gt;1,0,IF(AND($B14&gt;0,INDEX(Kalender!MB$68:MB$77,MAX(1,$B14))&gt;INDEX(Kalender!$B$68:$B$77,MAX(1,$B14))),1,0)+IF(OR(AND($C14&gt;0,INDEX(Kalender!MB$81:MB$110,MAX(1,$C14))&gt;INDEX(Kalender!$B$81:$B$110,MAX(1,$C14))),AND($D14&gt;0,INDEX(Kalender!MB$81:MB$110,MAX(1,$D14))&gt;INDEX(Kalender!$B$81:$B$110,MAX(1,$D14))),AND($E14&gt;0,INDEX(Kalender!MB$81:MB$110,MAX(1,$E14))&gt;INDEX(Kalender!$B$81:$B$110,MAX(1,$E14))),AND($F14&gt;0,INDEX(Kalender!MB$81:MB$110,MAX(1,$F14))&gt;INDEX(Kalender!$B$81:$B$110,MAX(1,$F14)))),2,0))</f>
        <v>0</v>
      </c>
      <c r="MC14" s="5" t="n">
        <f aca="false">IF(Kalender!MC14&lt;&gt;1,0,IF(AND($B14&gt;0,INDEX(Kalender!MC$68:MC$77,MAX(1,$B14))&gt;INDEX(Kalender!$B$68:$B$77,MAX(1,$B14))),1,0)+IF(OR(AND($C14&gt;0,INDEX(Kalender!MC$81:MC$110,MAX(1,$C14))&gt;INDEX(Kalender!$B$81:$B$110,MAX(1,$C14))),AND($D14&gt;0,INDEX(Kalender!MC$81:MC$110,MAX(1,$D14))&gt;INDEX(Kalender!$B$81:$B$110,MAX(1,$D14))),AND($E14&gt;0,INDEX(Kalender!MC$81:MC$110,MAX(1,$E14))&gt;INDEX(Kalender!$B$81:$B$110,MAX(1,$E14))),AND($F14&gt;0,INDEX(Kalender!MC$81:MC$110,MAX(1,$F14))&gt;INDEX(Kalender!$B$81:$B$110,MAX(1,$F14)))),2,0))</f>
        <v>0</v>
      </c>
      <c r="MD14" s="5" t="n">
        <f aca="false">IF(Kalender!MD14&lt;&gt;1,0,IF(AND($B14&gt;0,INDEX(Kalender!MD$68:MD$77,MAX(1,$B14))&gt;INDEX(Kalender!$B$68:$B$77,MAX(1,$B14))),1,0)+IF(OR(AND($C14&gt;0,INDEX(Kalender!MD$81:MD$110,MAX(1,$C14))&gt;INDEX(Kalender!$B$81:$B$110,MAX(1,$C14))),AND($D14&gt;0,INDEX(Kalender!MD$81:MD$110,MAX(1,$D14))&gt;INDEX(Kalender!$B$81:$B$110,MAX(1,$D14))),AND($E14&gt;0,INDEX(Kalender!MD$81:MD$110,MAX(1,$E14))&gt;INDEX(Kalender!$B$81:$B$110,MAX(1,$E14))),AND($F14&gt;0,INDEX(Kalender!MD$81:MD$110,MAX(1,$F14))&gt;INDEX(Kalender!$B$81:$B$110,MAX(1,$F14)))),2,0))</f>
        <v>0</v>
      </c>
      <c r="ME14" s="5" t="n">
        <f aca="false">IF(Kalender!ME14&lt;&gt;1,0,IF(AND($B14&gt;0,INDEX(Kalender!ME$68:ME$77,MAX(1,$B14))&gt;INDEX(Kalender!$B$68:$B$77,MAX(1,$B14))),1,0)+IF(OR(AND($C14&gt;0,INDEX(Kalender!ME$81:ME$110,MAX(1,$C14))&gt;INDEX(Kalender!$B$81:$B$110,MAX(1,$C14))),AND($D14&gt;0,INDEX(Kalender!ME$81:ME$110,MAX(1,$D14))&gt;INDEX(Kalender!$B$81:$B$110,MAX(1,$D14))),AND($E14&gt;0,INDEX(Kalender!ME$81:ME$110,MAX(1,$E14))&gt;INDEX(Kalender!$B$81:$B$110,MAX(1,$E14))),AND($F14&gt;0,INDEX(Kalender!ME$81:ME$110,MAX(1,$F14))&gt;INDEX(Kalender!$B$81:$B$110,MAX(1,$F14)))),2,0))</f>
        <v>0</v>
      </c>
      <c r="MF14" s="5" t="n">
        <f aca="false">IF(Kalender!MF14&lt;&gt;1,0,IF(AND($B14&gt;0,INDEX(Kalender!MF$68:MF$77,MAX(1,$B14))&gt;INDEX(Kalender!$B$68:$B$77,MAX(1,$B14))),1,0)+IF(OR(AND($C14&gt;0,INDEX(Kalender!MF$81:MF$110,MAX(1,$C14))&gt;INDEX(Kalender!$B$81:$B$110,MAX(1,$C14))),AND($D14&gt;0,INDEX(Kalender!MF$81:MF$110,MAX(1,$D14))&gt;INDEX(Kalender!$B$81:$B$110,MAX(1,$D14))),AND($E14&gt;0,INDEX(Kalender!MF$81:MF$110,MAX(1,$E14))&gt;INDEX(Kalender!$B$81:$B$110,MAX(1,$E14))),AND($F14&gt;0,INDEX(Kalender!MF$81:MF$110,MAX(1,$F14))&gt;INDEX(Kalender!$B$81:$B$110,MAX(1,$F14)))),2,0))</f>
        <v>0</v>
      </c>
      <c r="MG14" s="5" t="n">
        <f aca="false">IF(Kalender!MG14&lt;&gt;1,0,IF(AND($B14&gt;0,INDEX(Kalender!MG$68:MG$77,MAX(1,$B14))&gt;INDEX(Kalender!$B$68:$B$77,MAX(1,$B14))),1,0)+IF(OR(AND($C14&gt;0,INDEX(Kalender!MG$81:MG$110,MAX(1,$C14))&gt;INDEX(Kalender!$B$81:$B$110,MAX(1,$C14))),AND($D14&gt;0,INDEX(Kalender!MG$81:MG$110,MAX(1,$D14))&gt;INDEX(Kalender!$B$81:$B$110,MAX(1,$D14))),AND($E14&gt;0,INDEX(Kalender!MG$81:MG$110,MAX(1,$E14))&gt;INDEX(Kalender!$B$81:$B$110,MAX(1,$E14))),AND($F14&gt;0,INDEX(Kalender!MG$81:MG$110,MAX(1,$F14))&gt;INDEX(Kalender!$B$81:$B$110,MAX(1,$F14)))),2,0))</f>
        <v>0</v>
      </c>
      <c r="MH14" s="5" t="n">
        <f aca="false">IF(Kalender!MH14&lt;&gt;1,0,IF(AND($B14&gt;0,INDEX(Kalender!MH$68:MH$77,MAX(1,$B14))&gt;INDEX(Kalender!$B$68:$B$77,MAX(1,$B14))),1,0)+IF(OR(AND($C14&gt;0,INDEX(Kalender!MH$81:MH$110,MAX(1,$C14))&gt;INDEX(Kalender!$B$81:$B$110,MAX(1,$C14))),AND($D14&gt;0,INDEX(Kalender!MH$81:MH$110,MAX(1,$D14))&gt;INDEX(Kalender!$B$81:$B$110,MAX(1,$D14))),AND($E14&gt;0,INDEX(Kalender!MH$81:MH$110,MAX(1,$E14))&gt;INDEX(Kalender!$B$81:$B$110,MAX(1,$E14))),AND($F14&gt;0,INDEX(Kalender!MH$81:MH$110,MAX(1,$F14))&gt;INDEX(Kalender!$B$81:$B$110,MAX(1,$F14)))),2,0))</f>
        <v>0</v>
      </c>
      <c r="MI14" s="5" t="n">
        <f aca="false">IF(Kalender!MI14&lt;&gt;1,0,IF(AND($B14&gt;0,INDEX(Kalender!MI$68:MI$77,MAX(1,$B14))&gt;INDEX(Kalender!$B$68:$B$77,MAX(1,$B14))),1,0)+IF(OR(AND($C14&gt;0,INDEX(Kalender!MI$81:MI$110,MAX(1,$C14))&gt;INDEX(Kalender!$B$81:$B$110,MAX(1,$C14))),AND($D14&gt;0,INDEX(Kalender!MI$81:MI$110,MAX(1,$D14))&gt;INDEX(Kalender!$B$81:$B$110,MAX(1,$D14))),AND($E14&gt;0,INDEX(Kalender!MI$81:MI$110,MAX(1,$E14))&gt;INDEX(Kalender!$B$81:$B$110,MAX(1,$E14))),AND($F14&gt;0,INDEX(Kalender!MI$81:MI$110,MAX(1,$F14))&gt;INDEX(Kalender!$B$81:$B$110,MAX(1,$F14)))),2,0))</f>
        <v>0</v>
      </c>
      <c r="MJ14" s="5" t="n">
        <f aca="false">IF(Kalender!MJ14&lt;&gt;1,0,IF(AND($B14&gt;0,INDEX(Kalender!MJ$68:MJ$77,MAX(1,$B14))&gt;INDEX(Kalender!$B$68:$B$77,MAX(1,$B14))),1,0)+IF(OR(AND($C14&gt;0,INDEX(Kalender!MJ$81:MJ$110,MAX(1,$C14))&gt;INDEX(Kalender!$B$81:$B$110,MAX(1,$C14))),AND($D14&gt;0,INDEX(Kalender!MJ$81:MJ$110,MAX(1,$D14))&gt;INDEX(Kalender!$B$81:$B$110,MAX(1,$D14))),AND($E14&gt;0,INDEX(Kalender!MJ$81:MJ$110,MAX(1,$E14))&gt;INDEX(Kalender!$B$81:$B$110,MAX(1,$E14))),AND($F14&gt;0,INDEX(Kalender!MJ$81:MJ$110,MAX(1,$F14))&gt;INDEX(Kalender!$B$81:$B$110,MAX(1,$F14)))),2,0))</f>
        <v>0</v>
      </c>
      <c r="MK14" s="5" t="n">
        <f aca="false">IF(Kalender!MK14&lt;&gt;1,0,IF(AND($B14&gt;0,INDEX(Kalender!MK$68:MK$77,MAX(1,$B14))&gt;INDEX(Kalender!$B$68:$B$77,MAX(1,$B14))),1,0)+IF(OR(AND($C14&gt;0,INDEX(Kalender!MK$81:MK$110,MAX(1,$C14))&gt;INDEX(Kalender!$B$81:$B$110,MAX(1,$C14))),AND($D14&gt;0,INDEX(Kalender!MK$81:MK$110,MAX(1,$D14))&gt;INDEX(Kalender!$B$81:$B$110,MAX(1,$D14))),AND($E14&gt;0,INDEX(Kalender!MK$81:MK$110,MAX(1,$E14))&gt;INDEX(Kalender!$B$81:$B$110,MAX(1,$E14))),AND($F14&gt;0,INDEX(Kalender!MK$81:MK$110,MAX(1,$F14))&gt;INDEX(Kalender!$B$81:$B$110,MAX(1,$F14)))),2,0))</f>
        <v>0</v>
      </c>
      <c r="ML14" s="5" t="n">
        <f aca="false">IF(Kalender!ML14&lt;&gt;1,0,IF(AND($B14&gt;0,INDEX(Kalender!ML$68:ML$77,MAX(1,$B14))&gt;INDEX(Kalender!$B$68:$B$77,MAX(1,$B14))),1,0)+IF(OR(AND($C14&gt;0,INDEX(Kalender!ML$81:ML$110,MAX(1,$C14))&gt;INDEX(Kalender!$B$81:$B$110,MAX(1,$C14))),AND($D14&gt;0,INDEX(Kalender!ML$81:ML$110,MAX(1,$D14))&gt;INDEX(Kalender!$B$81:$B$110,MAX(1,$D14))),AND($E14&gt;0,INDEX(Kalender!ML$81:ML$110,MAX(1,$E14))&gt;INDEX(Kalender!$B$81:$B$110,MAX(1,$E14))),AND($F14&gt;0,INDEX(Kalender!ML$81:ML$110,MAX(1,$F14))&gt;INDEX(Kalender!$B$81:$B$110,MAX(1,$F14)))),2,0))</f>
        <v>0</v>
      </c>
      <c r="MM14" s="5" t="n">
        <f aca="false">IF(Kalender!MM14&lt;&gt;1,0,IF(AND($B14&gt;0,INDEX(Kalender!MM$68:MM$77,MAX(1,$B14))&gt;INDEX(Kalender!$B$68:$B$77,MAX(1,$B14))),1,0)+IF(OR(AND($C14&gt;0,INDEX(Kalender!MM$81:MM$110,MAX(1,$C14))&gt;INDEX(Kalender!$B$81:$B$110,MAX(1,$C14))),AND($D14&gt;0,INDEX(Kalender!MM$81:MM$110,MAX(1,$D14))&gt;INDEX(Kalender!$B$81:$B$110,MAX(1,$D14))),AND($E14&gt;0,INDEX(Kalender!MM$81:MM$110,MAX(1,$E14))&gt;INDEX(Kalender!$B$81:$B$110,MAX(1,$E14))),AND($F14&gt;0,INDEX(Kalender!MM$81:MM$110,MAX(1,$F14))&gt;INDEX(Kalender!$B$81:$B$110,MAX(1,$F14)))),2,0))</f>
        <v>0</v>
      </c>
      <c r="MN14" s="5" t="n">
        <f aca="false">IF(Kalender!MN14&lt;&gt;1,0,IF(AND($B14&gt;0,INDEX(Kalender!MN$68:MN$77,MAX(1,$B14))&gt;INDEX(Kalender!$B$68:$B$77,MAX(1,$B14))),1,0)+IF(OR(AND($C14&gt;0,INDEX(Kalender!MN$81:MN$110,MAX(1,$C14))&gt;INDEX(Kalender!$B$81:$B$110,MAX(1,$C14))),AND($D14&gt;0,INDEX(Kalender!MN$81:MN$110,MAX(1,$D14))&gt;INDEX(Kalender!$B$81:$B$110,MAX(1,$D14))),AND($E14&gt;0,INDEX(Kalender!MN$81:MN$110,MAX(1,$E14))&gt;INDEX(Kalender!$B$81:$B$110,MAX(1,$E14))),AND($F14&gt;0,INDEX(Kalender!MN$81:MN$110,MAX(1,$F14))&gt;INDEX(Kalender!$B$81:$B$110,MAX(1,$F14)))),2,0))</f>
        <v>0</v>
      </c>
      <c r="MO14" s="5" t="n">
        <f aca="false">IF(Kalender!MO14&lt;&gt;1,0,IF(AND($B14&gt;0,INDEX(Kalender!MO$68:MO$77,MAX(1,$B14))&gt;INDEX(Kalender!$B$68:$B$77,MAX(1,$B14))),1,0)+IF(OR(AND($C14&gt;0,INDEX(Kalender!MO$81:MO$110,MAX(1,$C14))&gt;INDEX(Kalender!$B$81:$B$110,MAX(1,$C14))),AND($D14&gt;0,INDEX(Kalender!MO$81:MO$110,MAX(1,$D14))&gt;INDEX(Kalender!$B$81:$B$110,MAX(1,$D14))),AND($E14&gt;0,INDEX(Kalender!MO$81:MO$110,MAX(1,$E14))&gt;INDEX(Kalender!$B$81:$B$110,MAX(1,$E14))),AND($F14&gt;0,INDEX(Kalender!MO$81:MO$110,MAX(1,$F14))&gt;INDEX(Kalender!$B$81:$B$110,MAX(1,$F14)))),2,0))</f>
        <v>0</v>
      </c>
      <c r="MP14" s="5" t="n">
        <f aca="false">IF(Kalender!MP14&lt;&gt;1,0,IF(AND($B14&gt;0,INDEX(Kalender!MP$68:MP$77,MAX(1,$B14))&gt;INDEX(Kalender!$B$68:$B$77,MAX(1,$B14))),1,0)+IF(OR(AND($C14&gt;0,INDEX(Kalender!MP$81:MP$110,MAX(1,$C14))&gt;INDEX(Kalender!$B$81:$B$110,MAX(1,$C14))),AND($D14&gt;0,INDEX(Kalender!MP$81:MP$110,MAX(1,$D14))&gt;INDEX(Kalender!$B$81:$B$110,MAX(1,$D14))),AND($E14&gt;0,INDEX(Kalender!MP$81:MP$110,MAX(1,$E14))&gt;INDEX(Kalender!$B$81:$B$110,MAX(1,$E14))),AND($F14&gt;0,INDEX(Kalender!MP$81:MP$110,MAX(1,$F14))&gt;INDEX(Kalender!$B$81:$B$110,MAX(1,$F14)))),2,0))</f>
        <v>0</v>
      </c>
      <c r="MQ14" s="5" t="n">
        <f aca="false">IF(Kalender!MQ14&lt;&gt;1,0,IF(AND($B14&gt;0,INDEX(Kalender!MQ$68:MQ$77,MAX(1,$B14))&gt;INDEX(Kalender!$B$68:$B$77,MAX(1,$B14))),1,0)+IF(OR(AND($C14&gt;0,INDEX(Kalender!MQ$81:MQ$110,MAX(1,$C14))&gt;INDEX(Kalender!$B$81:$B$110,MAX(1,$C14))),AND($D14&gt;0,INDEX(Kalender!MQ$81:MQ$110,MAX(1,$D14))&gt;INDEX(Kalender!$B$81:$B$110,MAX(1,$D14))),AND($E14&gt;0,INDEX(Kalender!MQ$81:MQ$110,MAX(1,$E14))&gt;INDEX(Kalender!$B$81:$B$110,MAX(1,$E14))),AND($F14&gt;0,INDEX(Kalender!MQ$81:MQ$110,MAX(1,$F14))&gt;INDEX(Kalender!$B$81:$B$110,MAX(1,$F14)))),2,0))</f>
        <v>0</v>
      </c>
      <c r="MR14" s="5" t="n">
        <f aca="false">IF(Kalender!MR14&lt;&gt;1,0,IF(AND($B14&gt;0,INDEX(Kalender!MR$68:MR$77,MAX(1,$B14))&gt;INDEX(Kalender!$B$68:$B$77,MAX(1,$B14))),1,0)+IF(OR(AND($C14&gt;0,INDEX(Kalender!MR$81:MR$110,MAX(1,$C14))&gt;INDEX(Kalender!$B$81:$B$110,MAX(1,$C14))),AND($D14&gt;0,INDEX(Kalender!MR$81:MR$110,MAX(1,$D14))&gt;INDEX(Kalender!$B$81:$B$110,MAX(1,$D14))),AND($E14&gt;0,INDEX(Kalender!MR$81:MR$110,MAX(1,$E14))&gt;INDEX(Kalender!$B$81:$B$110,MAX(1,$E14))),AND($F14&gt;0,INDEX(Kalender!MR$81:MR$110,MAX(1,$F14))&gt;INDEX(Kalender!$B$81:$B$110,MAX(1,$F14)))),2,0))</f>
        <v>0</v>
      </c>
      <c r="MS14" s="5" t="n">
        <f aca="false">IF(Kalender!MS14&lt;&gt;1,0,IF(AND($B14&gt;0,INDEX(Kalender!MS$68:MS$77,MAX(1,$B14))&gt;INDEX(Kalender!$B$68:$B$77,MAX(1,$B14))),1,0)+IF(OR(AND($C14&gt;0,INDEX(Kalender!MS$81:MS$110,MAX(1,$C14))&gt;INDEX(Kalender!$B$81:$B$110,MAX(1,$C14))),AND($D14&gt;0,INDEX(Kalender!MS$81:MS$110,MAX(1,$D14))&gt;INDEX(Kalender!$B$81:$B$110,MAX(1,$D14))),AND($E14&gt;0,INDEX(Kalender!MS$81:MS$110,MAX(1,$E14))&gt;INDEX(Kalender!$B$81:$B$110,MAX(1,$E14))),AND($F14&gt;0,INDEX(Kalender!MS$81:MS$110,MAX(1,$F14))&gt;INDEX(Kalender!$B$81:$B$110,MAX(1,$F14)))),2,0))</f>
        <v>0</v>
      </c>
      <c r="MT14" s="5" t="n">
        <f aca="false">IF(Kalender!MT14&lt;&gt;1,0,IF(AND($B14&gt;0,INDEX(Kalender!MT$68:MT$77,MAX(1,$B14))&gt;INDEX(Kalender!$B$68:$B$77,MAX(1,$B14))),1,0)+IF(OR(AND($C14&gt;0,INDEX(Kalender!MT$81:MT$110,MAX(1,$C14))&gt;INDEX(Kalender!$B$81:$B$110,MAX(1,$C14))),AND($D14&gt;0,INDEX(Kalender!MT$81:MT$110,MAX(1,$D14))&gt;INDEX(Kalender!$B$81:$B$110,MAX(1,$D14))),AND($E14&gt;0,INDEX(Kalender!MT$81:MT$110,MAX(1,$E14))&gt;INDEX(Kalender!$B$81:$B$110,MAX(1,$E14))),AND($F14&gt;0,INDEX(Kalender!MT$81:MT$110,MAX(1,$F14))&gt;INDEX(Kalender!$B$81:$B$110,MAX(1,$F14)))),2,0))</f>
        <v>0</v>
      </c>
      <c r="MU14" s="5" t="n">
        <f aca="false">IF(Kalender!MU14&lt;&gt;1,0,IF(AND($B14&gt;0,INDEX(Kalender!MU$68:MU$77,MAX(1,$B14))&gt;INDEX(Kalender!$B$68:$B$77,MAX(1,$B14))),1,0)+IF(OR(AND($C14&gt;0,INDEX(Kalender!MU$81:MU$110,MAX(1,$C14))&gt;INDEX(Kalender!$B$81:$B$110,MAX(1,$C14))),AND($D14&gt;0,INDEX(Kalender!MU$81:MU$110,MAX(1,$D14))&gt;INDEX(Kalender!$B$81:$B$110,MAX(1,$D14))),AND($E14&gt;0,INDEX(Kalender!MU$81:MU$110,MAX(1,$E14))&gt;INDEX(Kalender!$B$81:$B$110,MAX(1,$E14))),AND($F14&gt;0,INDEX(Kalender!MU$81:MU$110,MAX(1,$F14))&gt;INDEX(Kalender!$B$81:$B$110,MAX(1,$F14)))),2,0))</f>
        <v>0</v>
      </c>
      <c r="MV14" s="5" t="n">
        <f aca="false">IF(Kalender!MV14&lt;&gt;1,0,IF(AND($B14&gt;0,INDEX(Kalender!MV$68:MV$77,MAX(1,$B14))&gt;INDEX(Kalender!$B$68:$B$77,MAX(1,$B14))),1,0)+IF(OR(AND($C14&gt;0,INDEX(Kalender!MV$81:MV$110,MAX(1,$C14))&gt;INDEX(Kalender!$B$81:$B$110,MAX(1,$C14))),AND($D14&gt;0,INDEX(Kalender!MV$81:MV$110,MAX(1,$D14))&gt;INDEX(Kalender!$B$81:$B$110,MAX(1,$D14))),AND($E14&gt;0,INDEX(Kalender!MV$81:MV$110,MAX(1,$E14))&gt;INDEX(Kalender!$B$81:$B$110,MAX(1,$E14))),AND($F14&gt;0,INDEX(Kalender!MV$81:MV$110,MAX(1,$F14))&gt;INDEX(Kalender!$B$81:$B$110,MAX(1,$F14)))),2,0))</f>
        <v>0</v>
      </c>
      <c r="MW14" s="5" t="n">
        <f aca="false">IF(Kalender!MW14&lt;&gt;1,0,IF(AND($B14&gt;0,INDEX(Kalender!MW$68:MW$77,MAX(1,$B14))&gt;INDEX(Kalender!$B$68:$B$77,MAX(1,$B14))),1,0)+IF(OR(AND($C14&gt;0,INDEX(Kalender!MW$81:MW$110,MAX(1,$C14))&gt;INDEX(Kalender!$B$81:$B$110,MAX(1,$C14))),AND($D14&gt;0,INDEX(Kalender!MW$81:MW$110,MAX(1,$D14))&gt;INDEX(Kalender!$B$81:$B$110,MAX(1,$D14))),AND($E14&gt;0,INDEX(Kalender!MW$81:MW$110,MAX(1,$E14))&gt;INDEX(Kalender!$B$81:$B$110,MAX(1,$E14))),AND($F14&gt;0,INDEX(Kalender!MW$81:MW$110,MAX(1,$F14))&gt;INDEX(Kalender!$B$81:$B$110,MAX(1,$F14)))),2,0))</f>
        <v>0</v>
      </c>
      <c r="MX14" s="5" t="n">
        <f aca="false">IF(Kalender!MX14&lt;&gt;1,0,IF(AND($B14&gt;0,INDEX(Kalender!MX$68:MX$77,MAX(1,$B14))&gt;INDEX(Kalender!$B$68:$B$77,MAX(1,$B14))),1,0)+IF(OR(AND($C14&gt;0,INDEX(Kalender!MX$81:MX$110,MAX(1,$C14))&gt;INDEX(Kalender!$B$81:$B$110,MAX(1,$C14))),AND($D14&gt;0,INDEX(Kalender!MX$81:MX$110,MAX(1,$D14))&gt;INDEX(Kalender!$B$81:$B$110,MAX(1,$D14))),AND($E14&gt;0,INDEX(Kalender!MX$81:MX$110,MAX(1,$E14))&gt;INDEX(Kalender!$B$81:$B$110,MAX(1,$E14))),AND($F14&gt;0,INDEX(Kalender!MX$81:MX$110,MAX(1,$F14))&gt;INDEX(Kalender!$B$81:$B$110,MAX(1,$F14)))),2,0))</f>
        <v>0</v>
      </c>
      <c r="MY14" s="5" t="n">
        <f aca="false">IF(Kalender!MY14&lt;&gt;1,0,IF(AND($B14&gt;0,INDEX(Kalender!MY$68:MY$77,MAX(1,$B14))&gt;INDEX(Kalender!$B$68:$B$77,MAX(1,$B14))),1,0)+IF(OR(AND($C14&gt;0,INDEX(Kalender!MY$81:MY$110,MAX(1,$C14))&gt;INDEX(Kalender!$B$81:$B$110,MAX(1,$C14))),AND($D14&gt;0,INDEX(Kalender!MY$81:MY$110,MAX(1,$D14))&gt;INDEX(Kalender!$B$81:$B$110,MAX(1,$D14))),AND($E14&gt;0,INDEX(Kalender!MY$81:MY$110,MAX(1,$E14))&gt;INDEX(Kalender!$B$81:$B$110,MAX(1,$E14))),AND($F14&gt;0,INDEX(Kalender!MY$81:MY$110,MAX(1,$F14))&gt;INDEX(Kalender!$B$81:$B$110,MAX(1,$F14)))),2,0))</f>
        <v>0</v>
      </c>
      <c r="MZ14" s="5" t="n">
        <f aca="false">IF(Kalender!MZ14&lt;&gt;1,0,IF(AND($B14&gt;0,INDEX(Kalender!MZ$68:MZ$77,MAX(1,$B14))&gt;INDEX(Kalender!$B$68:$B$77,MAX(1,$B14))),1,0)+IF(OR(AND($C14&gt;0,INDEX(Kalender!MZ$81:MZ$110,MAX(1,$C14))&gt;INDEX(Kalender!$B$81:$B$110,MAX(1,$C14))),AND($D14&gt;0,INDEX(Kalender!MZ$81:MZ$110,MAX(1,$D14))&gt;INDEX(Kalender!$B$81:$B$110,MAX(1,$D14))),AND($E14&gt;0,INDEX(Kalender!MZ$81:MZ$110,MAX(1,$E14))&gt;INDEX(Kalender!$B$81:$B$110,MAX(1,$E14))),AND($F14&gt;0,INDEX(Kalender!MZ$81:MZ$110,MAX(1,$F14))&gt;INDEX(Kalender!$B$81:$B$110,MAX(1,$F14)))),2,0))</f>
        <v>0</v>
      </c>
      <c r="NA14" s="5" t="n">
        <f aca="false">IF(Kalender!NA14&lt;&gt;1,0,IF(AND($B14&gt;0,INDEX(Kalender!NA$68:NA$77,MAX(1,$B14))&gt;INDEX(Kalender!$B$68:$B$77,MAX(1,$B14))),1,0)+IF(OR(AND($C14&gt;0,INDEX(Kalender!NA$81:NA$110,MAX(1,$C14))&gt;INDEX(Kalender!$B$81:$B$110,MAX(1,$C14))),AND($D14&gt;0,INDEX(Kalender!NA$81:NA$110,MAX(1,$D14))&gt;INDEX(Kalender!$B$81:$B$110,MAX(1,$D14))),AND($E14&gt;0,INDEX(Kalender!NA$81:NA$110,MAX(1,$E14))&gt;INDEX(Kalender!$B$81:$B$110,MAX(1,$E14))),AND($F14&gt;0,INDEX(Kalender!NA$81:NA$110,MAX(1,$F14))&gt;INDEX(Kalender!$B$81:$B$110,MAX(1,$F14)))),2,0))</f>
        <v>0</v>
      </c>
      <c r="NB14" s="5" t="n">
        <f aca="false">IF(Kalender!NB14&lt;&gt;1,0,IF(AND($B14&gt;0,INDEX(Kalender!NB$68:NB$77,MAX(1,$B14))&gt;INDEX(Kalender!$B$68:$B$77,MAX(1,$B14))),1,0)+IF(OR(AND($C14&gt;0,INDEX(Kalender!NB$81:NB$110,MAX(1,$C14))&gt;INDEX(Kalender!$B$81:$B$110,MAX(1,$C14))),AND($D14&gt;0,INDEX(Kalender!NB$81:NB$110,MAX(1,$D14))&gt;INDEX(Kalender!$B$81:$B$110,MAX(1,$D14))),AND($E14&gt;0,INDEX(Kalender!NB$81:NB$110,MAX(1,$E14))&gt;INDEX(Kalender!$B$81:$B$110,MAX(1,$E14))),AND($F14&gt;0,INDEX(Kalender!NB$81:NB$110,MAX(1,$F14))&gt;INDEX(Kalender!$B$81:$B$110,MAX(1,$F14)))),2,0))</f>
        <v>0</v>
      </c>
      <c r="NC14" s="5" t="n">
        <f aca="false">IF(Kalender!NC14&lt;&gt;1,0,IF(AND($B14&gt;0,INDEX(Kalender!NC$68:NC$77,MAX(1,$B14))&gt;INDEX(Kalender!$B$68:$B$77,MAX(1,$B14))),1,0)+IF(OR(AND($C14&gt;0,INDEX(Kalender!NC$81:NC$110,MAX(1,$C14))&gt;INDEX(Kalender!$B$81:$B$110,MAX(1,$C14))),AND($D14&gt;0,INDEX(Kalender!NC$81:NC$110,MAX(1,$D14))&gt;INDEX(Kalender!$B$81:$B$110,MAX(1,$D14))),AND($E14&gt;0,INDEX(Kalender!NC$81:NC$110,MAX(1,$E14))&gt;INDEX(Kalender!$B$81:$B$110,MAX(1,$E14))),AND($F14&gt;0,INDEX(Kalender!NC$81:NC$110,MAX(1,$F14))&gt;INDEX(Kalender!$B$81:$B$110,MAX(1,$F14)))),2,0))</f>
        <v>0</v>
      </c>
      <c r="ND14" s="5" t="n">
        <f aca="false">IF(Kalender!ND14&lt;&gt;1,0,IF(AND($B14&gt;0,INDEX(Kalender!ND$68:ND$77,MAX(1,$B14))&gt;INDEX(Kalender!$B$68:$B$77,MAX(1,$B14))),1,0)+IF(OR(AND($C14&gt;0,INDEX(Kalender!ND$81:ND$110,MAX(1,$C14))&gt;INDEX(Kalender!$B$81:$B$110,MAX(1,$C14))),AND($D14&gt;0,INDEX(Kalender!ND$81:ND$110,MAX(1,$D14))&gt;INDEX(Kalender!$B$81:$B$110,MAX(1,$D14))),AND($E14&gt;0,INDEX(Kalender!ND$81:ND$110,MAX(1,$E14))&gt;INDEX(Kalender!$B$81:$B$110,MAX(1,$E14))),AND($F14&gt;0,INDEX(Kalender!ND$81:ND$110,MAX(1,$F14))&gt;INDEX(Kalender!$B$81:$B$110,MAX(1,$F14)))),2,0))</f>
        <v>0</v>
      </c>
      <c r="NE14" s="5" t="n">
        <f aca="false">IF(Kalender!NE14&lt;&gt;1,0,IF(AND($B14&gt;0,INDEX(Kalender!NE$68:NE$77,MAX(1,$B14))&gt;INDEX(Kalender!$B$68:$B$77,MAX(1,$B14))),1,0)+IF(OR(AND($C14&gt;0,INDEX(Kalender!NE$81:NE$110,MAX(1,$C14))&gt;INDEX(Kalender!$B$81:$B$110,MAX(1,$C14))),AND($D14&gt;0,INDEX(Kalender!NE$81:NE$110,MAX(1,$D14))&gt;INDEX(Kalender!$B$81:$B$110,MAX(1,$D14))),AND($E14&gt;0,INDEX(Kalender!NE$81:NE$110,MAX(1,$E14))&gt;INDEX(Kalender!$B$81:$B$110,MAX(1,$E14))),AND($F14&gt;0,INDEX(Kalender!NE$81:NE$110,MAX(1,$F14))&gt;INDEX(Kalender!$B$81:$B$110,MAX(1,$F14)))),2,0))</f>
        <v>0</v>
      </c>
      <c r="NF14" s="5" t="n">
        <f aca="false">IF(Kalender!NF14&lt;&gt;1,0,IF(AND($B14&gt;0,INDEX(Kalender!NF$68:NF$77,MAX(1,$B14))&gt;INDEX(Kalender!$B$68:$B$77,MAX(1,$B14))),1,0)+IF(OR(AND($C14&gt;0,INDEX(Kalender!NF$81:NF$110,MAX(1,$C14))&gt;INDEX(Kalender!$B$81:$B$110,MAX(1,$C14))),AND($D14&gt;0,INDEX(Kalender!NF$81:NF$110,MAX(1,$D14))&gt;INDEX(Kalender!$B$81:$B$110,MAX(1,$D14))),AND($E14&gt;0,INDEX(Kalender!NF$81:NF$110,MAX(1,$E14))&gt;INDEX(Kalender!$B$81:$B$110,MAX(1,$E14))),AND($F14&gt;0,INDEX(Kalender!NF$81:NF$110,MAX(1,$F14))&gt;INDEX(Kalender!$B$81:$B$110,MAX(1,$F14)))),2,0))</f>
        <v>0</v>
      </c>
      <c r="NG14" s="5" t="n">
        <f aca="false">IF(Kalender!NG14&lt;&gt;1,0,IF(AND($B14&gt;0,INDEX(Kalender!NG$68:NG$77,MAX(1,$B14))&gt;INDEX(Kalender!$B$68:$B$77,MAX(1,$B14))),1,0)+IF(OR(AND($C14&gt;0,INDEX(Kalender!NG$81:NG$110,MAX(1,$C14))&gt;INDEX(Kalender!$B$81:$B$110,MAX(1,$C14))),AND($D14&gt;0,INDEX(Kalender!NG$81:NG$110,MAX(1,$D14))&gt;INDEX(Kalender!$B$81:$B$110,MAX(1,$D14))),AND($E14&gt;0,INDEX(Kalender!NG$81:NG$110,MAX(1,$E14))&gt;INDEX(Kalender!$B$81:$B$110,MAX(1,$E14))),AND($F14&gt;0,INDEX(Kalender!NG$81:NG$110,MAX(1,$F14))&gt;INDEX(Kalender!$B$81:$B$110,MAX(1,$F14)))),2,0))</f>
        <v>0</v>
      </c>
      <c r="NH14" s="5" t="n">
        <f aca="false">IF(Kalender!NH14&lt;&gt;1,0,IF(AND($B14&gt;0,INDEX(Kalender!NH$68:NH$77,MAX(1,$B14))&gt;INDEX(Kalender!$B$68:$B$77,MAX(1,$B14))),1,0)+IF(OR(AND($C14&gt;0,INDEX(Kalender!NH$81:NH$110,MAX(1,$C14))&gt;INDEX(Kalender!$B$81:$B$110,MAX(1,$C14))),AND($D14&gt;0,INDEX(Kalender!NH$81:NH$110,MAX(1,$D14))&gt;INDEX(Kalender!$B$81:$B$110,MAX(1,$D14))),AND($E14&gt;0,INDEX(Kalender!NH$81:NH$110,MAX(1,$E14))&gt;INDEX(Kalender!$B$81:$B$110,MAX(1,$E14))),AND($F14&gt;0,INDEX(Kalender!NH$81:NH$110,MAX(1,$F14))&gt;INDEX(Kalender!$B$81:$B$110,MAX(1,$F14)))),2,0))</f>
        <v>0</v>
      </c>
    </row>
    <row r="15" customFormat="false" ht="15" hidden="false" customHeight="false" outlineLevel="0" collapsed="false">
      <c r="A15" s="5" t="str">
        <f aca="false">Kalender!A15</f>
        <v/>
      </c>
      <c r="B15" s="5" t="n">
        <f aca="false">IFERROR(MATCH(Kalender!$B15,Kalender!$A$68:$A$77,0),0)</f>
        <v>5</v>
      </c>
      <c r="C15" s="5" t="n">
        <f aca="false">IF(Kalender!C15="",0,IFERROR(MATCH(Kalender!C15,Kalender!$A$81:$A$110,0),0))</f>
        <v>0</v>
      </c>
      <c r="D15" s="5" t="n">
        <f aca="false">IF(Kalender!D15="",0,IFERROR(MATCH(Kalender!D15,Kalender!$A$81:$A$110,0),0))</f>
        <v>0</v>
      </c>
      <c r="E15" s="5" t="n">
        <f aca="false">IF(Kalender!E15="",0,IFERROR(MATCH(Kalender!E15,Kalender!$A$81:$A$110,0),0))</f>
        <v>0</v>
      </c>
      <c r="F15" s="5" t="n">
        <f aca="false">IF(Kalender!F15="",0,IFERROR(MATCH(Kalender!F15,Kalender!$A$81:$A$110,0),0))</f>
        <v>0</v>
      </c>
      <c r="G15" s="5" t="n">
        <f aca="false">IF(Kalender!G15&lt;&gt;1,0,IF(AND($B15&gt;0,INDEX(Kalender!G$68:G$77,MAX(1,$B15))&gt;INDEX(Kalender!$B$68:$B$77,MAX(1,$B15))),1,0)+IF(OR(AND($C15&gt;0,INDEX(Kalender!G$81:G$110,MAX(1,$C15))&gt;INDEX(Kalender!$B$81:$B$110,MAX(1,$C15))),AND($D15&gt;0,INDEX(Kalender!G$81:G$110,MAX(1,$D15))&gt;INDEX(Kalender!$B$81:$B$110,MAX(1,$D15))),AND($E15&gt;0,INDEX(Kalender!G$81:G$110,MAX(1,$E15))&gt;INDEX(Kalender!$B$81:$B$110,MAX(1,$E15))),AND($F15&gt;0,INDEX(Kalender!G$81:G$110,MAX(1,$F15))&gt;INDEX(Kalender!$B$81:$B$110,MAX(1,$F15)))),2,0))</f>
        <v>0</v>
      </c>
      <c r="H15" s="5" t="n">
        <f aca="false">IF(Kalender!H15&lt;&gt;1,0,IF(AND($B15&gt;0,INDEX(Kalender!H$68:H$77,MAX(1,$B15))&gt;INDEX(Kalender!$B$68:$B$77,MAX(1,$B15))),1,0)+IF(OR(AND($C15&gt;0,INDEX(Kalender!H$81:H$110,MAX(1,$C15))&gt;INDEX(Kalender!$B$81:$B$110,MAX(1,$C15))),AND($D15&gt;0,INDEX(Kalender!H$81:H$110,MAX(1,$D15))&gt;INDEX(Kalender!$B$81:$B$110,MAX(1,$D15))),AND($E15&gt;0,INDEX(Kalender!H$81:H$110,MAX(1,$E15))&gt;INDEX(Kalender!$B$81:$B$110,MAX(1,$E15))),AND($F15&gt;0,INDEX(Kalender!H$81:H$110,MAX(1,$F15))&gt;INDEX(Kalender!$B$81:$B$110,MAX(1,$F15)))),2,0))</f>
        <v>0</v>
      </c>
      <c r="I15" s="5" t="n">
        <f aca="false">IF(Kalender!I15&lt;&gt;1,0,IF(AND($B15&gt;0,INDEX(Kalender!I$68:I$77,MAX(1,$B15))&gt;INDEX(Kalender!$B$68:$B$77,MAX(1,$B15))),1,0)+IF(OR(AND($C15&gt;0,INDEX(Kalender!I$81:I$110,MAX(1,$C15))&gt;INDEX(Kalender!$B$81:$B$110,MAX(1,$C15))),AND($D15&gt;0,INDEX(Kalender!I$81:I$110,MAX(1,$D15))&gt;INDEX(Kalender!$B$81:$B$110,MAX(1,$D15))),AND($E15&gt;0,INDEX(Kalender!I$81:I$110,MAX(1,$E15))&gt;INDEX(Kalender!$B$81:$B$110,MAX(1,$E15))),AND($F15&gt;0,INDEX(Kalender!I$81:I$110,MAX(1,$F15))&gt;INDEX(Kalender!$B$81:$B$110,MAX(1,$F15)))),2,0))</f>
        <v>0</v>
      </c>
      <c r="J15" s="5" t="n">
        <f aca="false">IF(Kalender!J15&lt;&gt;1,0,IF(AND($B15&gt;0,INDEX(Kalender!J$68:J$77,MAX(1,$B15))&gt;INDEX(Kalender!$B$68:$B$77,MAX(1,$B15))),1,0)+IF(OR(AND($C15&gt;0,INDEX(Kalender!J$81:J$110,MAX(1,$C15))&gt;INDEX(Kalender!$B$81:$B$110,MAX(1,$C15))),AND($D15&gt;0,INDEX(Kalender!J$81:J$110,MAX(1,$D15))&gt;INDEX(Kalender!$B$81:$B$110,MAX(1,$D15))),AND($E15&gt;0,INDEX(Kalender!J$81:J$110,MAX(1,$E15))&gt;INDEX(Kalender!$B$81:$B$110,MAX(1,$E15))),AND($F15&gt;0,INDEX(Kalender!J$81:J$110,MAX(1,$F15))&gt;INDEX(Kalender!$B$81:$B$110,MAX(1,$F15)))),2,0))</f>
        <v>0</v>
      </c>
      <c r="K15" s="5" t="n">
        <f aca="false">IF(Kalender!K15&lt;&gt;1,0,IF(AND($B15&gt;0,INDEX(Kalender!K$68:K$77,MAX(1,$B15))&gt;INDEX(Kalender!$B$68:$B$77,MAX(1,$B15))),1,0)+IF(OR(AND($C15&gt;0,INDEX(Kalender!K$81:K$110,MAX(1,$C15))&gt;INDEX(Kalender!$B$81:$B$110,MAX(1,$C15))),AND($D15&gt;0,INDEX(Kalender!K$81:K$110,MAX(1,$D15))&gt;INDEX(Kalender!$B$81:$B$110,MAX(1,$D15))),AND($E15&gt;0,INDEX(Kalender!K$81:K$110,MAX(1,$E15))&gt;INDEX(Kalender!$B$81:$B$110,MAX(1,$E15))),AND($F15&gt;0,INDEX(Kalender!K$81:K$110,MAX(1,$F15))&gt;INDEX(Kalender!$B$81:$B$110,MAX(1,$F15)))),2,0))</f>
        <v>0</v>
      </c>
      <c r="L15" s="5" t="n">
        <f aca="false">IF(Kalender!L15&lt;&gt;1,0,IF(AND($B15&gt;0,INDEX(Kalender!L$68:L$77,MAX(1,$B15))&gt;INDEX(Kalender!$B$68:$B$77,MAX(1,$B15))),1,0)+IF(OR(AND($C15&gt;0,INDEX(Kalender!L$81:L$110,MAX(1,$C15))&gt;INDEX(Kalender!$B$81:$B$110,MAX(1,$C15))),AND($D15&gt;0,INDEX(Kalender!L$81:L$110,MAX(1,$D15))&gt;INDEX(Kalender!$B$81:$B$110,MAX(1,$D15))),AND($E15&gt;0,INDEX(Kalender!L$81:L$110,MAX(1,$E15))&gt;INDEX(Kalender!$B$81:$B$110,MAX(1,$E15))),AND($F15&gt;0,INDEX(Kalender!L$81:L$110,MAX(1,$F15))&gt;INDEX(Kalender!$B$81:$B$110,MAX(1,$F15)))),2,0))</f>
        <v>0</v>
      </c>
      <c r="M15" s="5" t="n">
        <f aca="false">IF(Kalender!M15&lt;&gt;1,0,IF(AND($B15&gt;0,INDEX(Kalender!M$68:M$77,MAX(1,$B15))&gt;INDEX(Kalender!$B$68:$B$77,MAX(1,$B15))),1,0)+IF(OR(AND($C15&gt;0,INDEX(Kalender!M$81:M$110,MAX(1,$C15))&gt;INDEX(Kalender!$B$81:$B$110,MAX(1,$C15))),AND($D15&gt;0,INDEX(Kalender!M$81:M$110,MAX(1,$D15))&gt;INDEX(Kalender!$B$81:$B$110,MAX(1,$D15))),AND($E15&gt;0,INDEX(Kalender!M$81:M$110,MAX(1,$E15))&gt;INDEX(Kalender!$B$81:$B$110,MAX(1,$E15))),AND($F15&gt;0,INDEX(Kalender!M$81:M$110,MAX(1,$F15))&gt;INDEX(Kalender!$B$81:$B$110,MAX(1,$F15)))),2,0))</f>
        <v>0</v>
      </c>
      <c r="N15" s="5" t="n">
        <f aca="false">IF(Kalender!N15&lt;&gt;1,0,IF(AND($B15&gt;0,INDEX(Kalender!N$68:N$77,MAX(1,$B15))&gt;INDEX(Kalender!$B$68:$B$77,MAX(1,$B15))),1,0)+IF(OR(AND($C15&gt;0,INDEX(Kalender!N$81:N$110,MAX(1,$C15))&gt;INDEX(Kalender!$B$81:$B$110,MAX(1,$C15))),AND($D15&gt;0,INDEX(Kalender!N$81:N$110,MAX(1,$D15))&gt;INDEX(Kalender!$B$81:$B$110,MAX(1,$D15))),AND($E15&gt;0,INDEX(Kalender!N$81:N$110,MAX(1,$E15))&gt;INDEX(Kalender!$B$81:$B$110,MAX(1,$E15))),AND($F15&gt;0,INDEX(Kalender!N$81:N$110,MAX(1,$F15))&gt;INDEX(Kalender!$B$81:$B$110,MAX(1,$F15)))),2,0))</f>
        <v>0</v>
      </c>
      <c r="O15" s="5" t="n">
        <f aca="false">IF(Kalender!O15&lt;&gt;1,0,IF(AND($B15&gt;0,INDEX(Kalender!O$68:O$77,MAX(1,$B15))&gt;INDEX(Kalender!$B$68:$B$77,MAX(1,$B15))),1,0)+IF(OR(AND($C15&gt;0,INDEX(Kalender!O$81:O$110,MAX(1,$C15))&gt;INDEX(Kalender!$B$81:$B$110,MAX(1,$C15))),AND($D15&gt;0,INDEX(Kalender!O$81:O$110,MAX(1,$D15))&gt;INDEX(Kalender!$B$81:$B$110,MAX(1,$D15))),AND($E15&gt;0,INDEX(Kalender!O$81:O$110,MAX(1,$E15))&gt;INDEX(Kalender!$B$81:$B$110,MAX(1,$E15))),AND($F15&gt;0,INDEX(Kalender!O$81:O$110,MAX(1,$F15))&gt;INDEX(Kalender!$B$81:$B$110,MAX(1,$F15)))),2,0))</f>
        <v>0</v>
      </c>
      <c r="P15" s="5" t="n">
        <f aca="false">IF(Kalender!P15&lt;&gt;1,0,IF(AND($B15&gt;0,INDEX(Kalender!P$68:P$77,MAX(1,$B15))&gt;INDEX(Kalender!$B$68:$B$77,MAX(1,$B15))),1,0)+IF(OR(AND($C15&gt;0,INDEX(Kalender!P$81:P$110,MAX(1,$C15))&gt;INDEX(Kalender!$B$81:$B$110,MAX(1,$C15))),AND($D15&gt;0,INDEX(Kalender!P$81:P$110,MAX(1,$D15))&gt;INDEX(Kalender!$B$81:$B$110,MAX(1,$D15))),AND($E15&gt;0,INDEX(Kalender!P$81:P$110,MAX(1,$E15))&gt;INDEX(Kalender!$B$81:$B$110,MAX(1,$E15))),AND($F15&gt;0,INDEX(Kalender!P$81:P$110,MAX(1,$F15))&gt;INDEX(Kalender!$B$81:$B$110,MAX(1,$F15)))),2,0))</f>
        <v>0</v>
      </c>
      <c r="Q15" s="5" t="n">
        <f aca="false">IF(Kalender!Q15&lt;&gt;1,0,IF(AND($B15&gt;0,INDEX(Kalender!Q$68:Q$77,MAX(1,$B15))&gt;INDEX(Kalender!$B$68:$B$77,MAX(1,$B15))),1,0)+IF(OR(AND($C15&gt;0,INDEX(Kalender!Q$81:Q$110,MAX(1,$C15))&gt;INDEX(Kalender!$B$81:$B$110,MAX(1,$C15))),AND($D15&gt;0,INDEX(Kalender!Q$81:Q$110,MAX(1,$D15))&gt;INDEX(Kalender!$B$81:$B$110,MAX(1,$D15))),AND($E15&gt;0,INDEX(Kalender!Q$81:Q$110,MAX(1,$E15))&gt;INDEX(Kalender!$B$81:$B$110,MAX(1,$E15))),AND($F15&gt;0,INDEX(Kalender!Q$81:Q$110,MAX(1,$F15))&gt;INDEX(Kalender!$B$81:$B$110,MAX(1,$F15)))),2,0))</f>
        <v>0</v>
      </c>
      <c r="R15" s="5" t="n">
        <f aca="false">IF(Kalender!R15&lt;&gt;1,0,IF(AND($B15&gt;0,INDEX(Kalender!R$68:R$77,MAX(1,$B15))&gt;INDEX(Kalender!$B$68:$B$77,MAX(1,$B15))),1,0)+IF(OR(AND($C15&gt;0,INDEX(Kalender!R$81:R$110,MAX(1,$C15))&gt;INDEX(Kalender!$B$81:$B$110,MAX(1,$C15))),AND($D15&gt;0,INDEX(Kalender!R$81:R$110,MAX(1,$D15))&gt;INDEX(Kalender!$B$81:$B$110,MAX(1,$D15))),AND($E15&gt;0,INDEX(Kalender!R$81:R$110,MAX(1,$E15))&gt;INDEX(Kalender!$B$81:$B$110,MAX(1,$E15))),AND($F15&gt;0,INDEX(Kalender!R$81:R$110,MAX(1,$F15))&gt;INDEX(Kalender!$B$81:$B$110,MAX(1,$F15)))),2,0))</f>
        <v>0</v>
      </c>
      <c r="S15" s="5" t="n">
        <f aca="false">IF(Kalender!S15&lt;&gt;1,0,IF(AND($B15&gt;0,INDEX(Kalender!S$68:S$77,MAX(1,$B15))&gt;INDEX(Kalender!$B$68:$B$77,MAX(1,$B15))),1,0)+IF(OR(AND($C15&gt;0,INDEX(Kalender!S$81:S$110,MAX(1,$C15))&gt;INDEX(Kalender!$B$81:$B$110,MAX(1,$C15))),AND($D15&gt;0,INDEX(Kalender!S$81:S$110,MAX(1,$D15))&gt;INDEX(Kalender!$B$81:$B$110,MAX(1,$D15))),AND($E15&gt;0,INDEX(Kalender!S$81:S$110,MAX(1,$E15))&gt;INDEX(Kalender!$B$81:$B$110,MAX(1,$E15))),AND($F15&gt;0,INDEX(Kalender!S$81:S$110,MAX(1,$F15))&gt;INDEX(Kalender!$B$81:$B$110,MAX(1,$F15)))),2,0))</f>
        <v>0</v>
      </c>
      <c r="T15" s="5" t="n">
        <f aca="false">IF(Kalender!T15&lt;&gt;1,0,IF(AND($B15&gt;0,INDEX(Kalender!T$68:T$77,MAX(1,$B15))&gt;INDEX(Kalender!$B$68:$B$77,MAX(1,$B15))),1,0)+IF(OR(AND($C15&gt;0,INDEX(Kalender!T$81:T$110,MAX(1,$C15))&gt;INDEX(Kalender!$B$81:$B$110,MAX(1,$C15))),AND($D15&gt;0,INDEX(Kalender!T$81:T$110,MAX(1,$D15))&gt;INDEX(Kalender!$B$81:$B$110,MAX(1,$D15))),AND($E15&gt;0,INDEX(Kalender!T$81:T$110,MAX(1,$E15))&gt;INDEX(Kalender!$B$81:$B$110,MAX(1,$E15))),AND($F15&gt;0,INDEX(Kalender!T$81:T$110,MAX(1,$F15))&gt;INDEX(Kalender!$B$81:$B$110,MAX(1,$F15)))),2,0))</f>
        <v>0</v>
      </c>
      <c r="U15" s="5" t="n">
        <f aca="false">IF(Kalender!U15&lt;&gt;1,0,IF(AND($B15&gt;0,INDEX(Kalender!U$68:U$77,MAX(1,$B15))&gt;INDEX(Kalender!$B$68:$B$77,MAX(1,$B15))),1,0)+IF(OR(AND($C15&gt;0,INDEX(Kalender!U$81:U$110,MAX(1,$C15))&gt;INDEX(Kalender!$B$81:$B$110,MAX(1,$C15))),AND($D15&gt;0,INDEX(Kalender!U$81:U$110,MAX(1,$D15))&gt;INDEX(Kalender!$B$81:$B$110,MAX(1,$D15))),AND($E15&gt;0,INDEX(Kalender!U$81:U$110,MAX(1,$E15))&gt;INDEX(Kalender!$B$81:$B$110,MAX(1,$E15))),AND($F15&gt;0,INDEX(Kalender!U$81:U$110,MAX(1,$F15))&gt;INDEX(Kalender!$B$81:$B$110,MAX(1,$F15)))),2,0))</f>
        <v>0</v>
      </c>
      <c r="V15" s="5" t="n">
        <f aca="false">IF(Kalender!V15&lt;&gt;1,0,IF(AND($B15&gt;0,INDEX(Kalender!V$68:V$77,MAX(1,$B15))&gt;INDEX(Kalender!$B$68:$B$77,MAX(1,$B15))),1,0)+IF(OR(AND($C15&gt;0,INDEX(Kalender!V$81:V$110,MAX(1,$C15))&gt;INDEX(Kalender!$B$81:$B$110,MAX(1,$C15))),AND($D15&gt;0,INDEX(Kalender!V$81:V$110,MAX(1,$D15))&gt;INDEX(Kalender!$B$81:$B$110,MAX(1,$D15))),AND($E15&gt;0,INDEX(Kalender!V$81:V$110,MAX(1,$E15))&gt;INDEX(Kalender!$B$81:$B$110,MAX(1,$E15))),AND($F15&gt;0,INDEX(Kalender!V$81:V$110,MAX(1,$F15))&gt;INDEX(Kalender!$B$81:$B$110,MAX(1,$F15)))),2,0))</f>
        <v>0</v>
      </c>
      <c r="W15" s="5" t="n">
        <f aca="false">IF(Kalender!W15&lt;&gt;1,0,IF(AND($B15&gt;0,INDEX(Kalender!W$68:W$77,MAX(1,$B15))&gt;INDEX(Kalender!$B$68:$B$77,MAX(1,$B15))),1,0)+IF(OR(AND($C15&gt;0,INDEX(Kalender!W$81:W$110,MAX(1,$C15))&gt;INDEX(Kalender!$B$81:$B$110,MAX(1,$C15))),AND($D15&gt;0,INDEX(Kalender!W$81:W$110,MAX(1,$D15))&gt;INDEX(Kalender!$B$81:$B$110,MAX(1,$D15))),AND($E15&gt;0,INDEX(Kalender!W$81:W$110,MAX(1,$E15))&gt;INDEX(Kalender!$B$81:$B$110,MAX(1,$E15))),AND($F15&gt;0,INDEX(Kalender!W$81:W$110,MAX(1,$F15))&gt;INDEX(Kalender!$B$81:$B$110,MAX(1,$F15)))),2,0))</f>
        <v>0</v>
      </c>
      <c r="X15" s="5" t="n">
        <f aca="false">IF(Kalender!X15&lt;&gt;1,0,IF(AND($B15&gt;0,INDEX(Kalender!X$68:X$77,MAX(1,$B15))&gt;INDEX(Kalender!$B$68:$B$77,MAX(1,$B15))),1,0)+IF(OR(AND($C15&gt;0,INDEX(Kalender!X$81:X$110,MAX(1,$C15))&gt;INDEX(Kalender!$B$81:$B$110,MAX(1,$C15))),AND($D15&gt;0,INDEX(Kalender!X$81:X$110,MAX(1,$D15))&gt;INDEX(Kalender!$B$81:$B$110,MAX(1,$D15))),AND($E15&gt;0,INDEX(Kalender!X$81:X$110,MAX(1,$E15))&gt;INDEX(Kalender!$B$81:$B$110,MAX(1,$E15))),AND($F15&gt;0,INDEX(Kalender!X$81:X$110,MAX(1,$F15))&gt;INDEX(Kalender!$B$81:$B$110,MAX(1,$F15)))),2,0))</f>
        <v>0</v>
      </c>
      <c r="Y15" s="5" t="n">
        <f aca="false">IF(Kalender!Y15&lt;&gt;1,0,IF(AND($B15&gt;0,INDEX(Kalender!Y$68:Y$77,MAX(1,$B15))&gt;INDEX(Kalender!$B$68:$B$77,MAX(1,$B15))),1,0)+IF(OR(AND($C15&gt;0,INDEX(Kalender!Y$81:Y$110,MAX(1,$C15))&gt;INDEX(Kalender!$B$81:$B$110,MAX(1,$C15))),AND($D15&gt;0,INDEX(Kalender!Y$81:Y$110,MAX(1,$D15))&gt;INDEX(Kalender!$B$81:$B$110,MAX(1,$D15))),AND($E15&gt;0,INDEX(Kalender!Y$81:Y$110,MAX(1,$E15))&gt;INDEX(Kalender!$B$81:$B$110,MAX(1,$E15))),AND($F15&gt;0,INDEX(Kalender!Y$81:Y$110,MAX(1,$F15))&gt;INDEX(Kalender!$B$81:$B$110,MAX(1,$F15)))),2,0))</f>
        <v>0</v>
      </c>
      <c r="Z15" s="5" t="n">
        <f aca="false">IF(Kalender!Z15&lt;&gt;1,0,IF(AND($B15&gt;0,INDEX(Kalender!Z$68:Z$77,MAX(1,$B15))&gt;INDEX(Kalender!$B$68:$B$77,MAX(1,$B15))),1,0)+IF(OR(AND($C15&gt;0,INDEX(Kalender!Z$81:Z$110,MAX(1,$C15))&gt;INDEX(Kalender!$B$81:$B$110,MAX(1,$C15))),AND($D15&gt;0,INDEX(Kalender!Z$81:Z$110,MAX(1,$D15))&gt;INDEX(Kalender!$B$81:$B$110,MAX(1,$D15))),AND($E15&gt;0,INDEX(Kalender!Z$81:Z$110,MAX(1,$E15))&gt;INDEX(Kalender!$B$81:$B$110,MAX(1,$E15))),AND($F15&gt;0,INDEX(Kalender!Z$81:Z$110,MAX(1,$F15))&gt;INDEX(Kalender!$B$81:$B$110,MAX(1,$F15)))),2,0))</f>
        <v>0</v>
      </c>
      <c r="AA15" s="5" t="n">
        <f aca="false">IF(Kalender!AA15&lt;&gt;1,0,IF(AND($B15&gt;0,INDEX(Kalender!AA$68:AA$77,MAX(1,$B15))&gt;INDEX(Kalender!$B$68:$B$77,MAX(1,$B15))),1,0)+IF(OR(AND($C15&gt;0,INDEX(Kalender!AA$81:AA$110,MAX(1,$C15))&gt;INDEX(Kalender!$B$81:$B$110,MAX(1,$C15))),AND($D15&gt;0,INDEX(Kalender!AA$81:AA$110,MAX(1,$D15))&gt;INDEX(Kalender!$B$81:$B$110,MAX(1,$D15))),AND($E15&gt;0,INDEX(Kalender!AA$81:AA$110,MAX(1,$E15))&gt;INDEX(Kalender!$B$81:$B$110,MAX(1,$E15))),AND($F15&gt;0,INDEX(Kalender!AA$81:AA$110,MAX(1,$F15))&gt;INDEX(Kalender!$B$81:$B$110,MAX(1,$F15)))),2,0))</f>
        <v>0</v>
      </c>
      <c r="AB15" s="5" t="n">
        <f aca="false">IF(Kalender!AB15&lt;&gt;1,0,IF(AND($B15&gt;0,INDEX(Kalender!AB$68:AB$77,MAX(1,$B15))&gt;INDEX(Kalender!$B$68:$B$77,MAX(1,$B15))),1,0)+IF(OR(AND($C15&gt;0,INDEX(Kalender!AB$81:AB$110,MAX(1,$C15))&gt;INDEX(Kalender!$B$81:$B$110,MAX(1,$C15))),AND($D15&gt;0,INDEX(Kalender!AB$81:AB$110,MAX(1,$D15))&gt;INDEX(Kalender!$B$81:$B$110,MAX(1,$D15))),AND($E15&gt;0,INDEX(Kalender!AB$81:AB$110,MAX(1,$E15))&gt;INDEX(Kalender!$B$81:$B$110,MAX(1,$E15))),AND($F15&gt;0,INDEX(Kalender!AB$81:AB$110,MAX(1,$F15))&gt;INDEX(Kalender!$B$81:$B$110,MAX(1,$F15)))),2,0))</f>
        <v>0</v>
      </c>
      <c r="AC15" s="5" t="n">
        <f aca="false">IF(Kalender!AC15&lt;&gt;1,0,IF(AND($B15&gt;0,INDEX(Kalender!AC$68:AC$77,MAX(1,$B15))&gt;INDEX(Kalender!$B$68:$B$77,MAX(1,$B15))),1,0)+IF(OR(AND($C15&gt;0,INDEX(Kalender!AC$81:AC$110,MAX(1,$C15))&gt;INDEX(Kalender!$B$81:$B$110,MAX(1,$C15))),AND($D15&gt;0,INDEX(Kalender!AC$81:AC$110,MAX(1,$D15))&gt;INDEX(Kalender!$B$81:$B$110,MAX(1,$D15))),AND($E15&gt;0,INDEX(Kalender!AC$81:AC$110,MAX(1,$E15))&gt;INDEX(Kalender!$B$81:$B$110,MAX(1,$E15))),AND($F15&gt;0,INDEX(Kalender!AC$81:AC$110,MAX(1,$F15))&gt;INDEX(Kalender!$B$81:$B$110,MAX(1,$F15)))),2,0))</f>
        <v>0</v>
      </c>
      <c r="AD15" s="5" t="n">
        <f aca="false">IF(Kalender!AD15&lt;&gt;1,0,IF(AND($B15&gt;0,INDEX(Kalender!AD$68:AD$77,MAX(1,$B15))&gt;INDEX(Kalender!$B$68:$B$77,MAX(1,$B15))),1,0)+IF(OR(AND($C15&gt;0,INDEX(Kalender!AD$81:AD$110,MAX(1,$C15))&gt;INDEX(Kalender!$B$81:$B$110,MAX(1,$C15))),AND($D15&gt;0,INDEX(Kalender!AD$81:AD$110,MAX(1,$D15))&gt;INDEX(Kalender!$B$81:$B$110,MAX(1,$D15))),AND($E15&gt;0,INDEX(Kalender!AD$81:AD$110,MAX(1,$E15))&gt;INDEX(Kalender!$B$81:$B$110,MAX(1,$E15))),AND($F15&gt;0,INDEX(Kalender!AD$81:AD$110,MAX(1,$F15))&gt;INDEX(Kalender!$B$81:$B$110,MAX(1,$F15)))),2,0))</f>
        <v>0</v>
      </c>
      <c r="AE15" s="5" t="n">
        <f aca="false">IF(Kalender!AE15&lt;&gt;1,0,IF(AND($B15&gt;0,INDEX(Kalender!AE$68:AE$77,MAX(1,$B15))&gt;INDEX(Kalender!$B$68:$B$77,MAX(1,$B15))),1,0)+IF(OR(AND($C15&gt;0,INDEX(Kalender!AE$81:AE$110,MAX(1,$C15))&gt;INDEX(Kalender!$B$81:$B$110,MAX(1,$C15))),AND($D15&gt;0,INDEX(Kalender!AE$81:AE$110,MAX(1,$D15))&gt;INDEX(Kalender!$B$81:$B$110,MAX(1,$D15))),AND($E15&gt;0,INDEX(Kalender!AE$81:AE$110,MAX(1,$E15))&gt;INDEX(Kalender!$B$81:$B$110,MAX(1,$E15))),AND($F15&gt;0,INDEX(Kalender!AE$81:AE$110,MAX(1,$F15))&gt;INDEX(Kalender!$B$81:$B$110,MAX(1,$F15)))),2,0))</f>
        <v>0</v>
      </c>
      <c r="AF15" s="5" t="n">
        <f aca="false">IF(Kalender!AF15&lt;&gt;1,0,IF(AND($B15&gt;0,INDEX(Kalender!AF$68:AF$77,MAX(1,$B15))&gt;INDEX(Kalender!$B$68:$B$77,MAX(1,$B15))),1,0)+IF(OR(AND($C15&gt;0,INDEX(Kalender!AF$81:AF$110,MAX(1,$C15))&gt;INDEX(Kalender!$B$81:$B$110,MAX(1,$C15))),AND($D15&gt;0,INDEX(Kalender!AF$81:AF$110,MAX(1,$D15))&gt;INDEX(Kalender!$B$81:$B$110,MAX(1,$D15))),AND($E15&gt;0,INDEX(Kalender!AF$81:AF$110,MAX(1,$E15))&gt;INDEX(Kalender!$B$81:$B$110,MAX(1,$E15))),AND($F15&gt;0,INDEX(Kalender!AF$81:AF$110,MAX(1,$F15))&gt;INDEX(Kalender!$B$81:$B$110,MAX(1,$F15)))),2,0))</f>
        <v>0</v>
      </c>
      <c r="AG15" s="5" t="n">
        <f aca="false">IF(Kalender!AG15&lt;&gt;1,0,IF(AND($B15&gt;0,INDEX(Kalender!AG$68:AG$77,MAX(1,$B15))&gt;INDEX(Kalender!$B$68:$B$77,MAX(1,$B15))),1,0)+IF(OR(AND($C15&gt;0,INDEX(Kalender!AG$81:AG$110,MAX(1,$C15))&gt;INDEX(Kalender!$B$81:$B$110,MAX(1,$C15))),AND($D15&gt;0,INDEX(Kalender!AG$81:AG$110,MAX(1,$D15))&gt;INDEX(Kalender!$B$81:$B$110,MAX(1,$D15))),AND($E15&gt;0,INDEX(Kalender!AG$81:AG$110,MAX(1,$E15))&gt;INDEX(Kalender!$B$81:$B$110,MAX(1,$E15))),AND($F15&gt;0,INDEX(Kalender!AG$81:AG$110,MAX(1,$F15))&gt;INDEX(Kalender!$B$81:$B$110,MAX(1,$F15)))),2,0))</f>
        <v>0</v>
      </c>
      <c r="AH15" s="5" t="n">
        <f aca="false">IF(Kalender!AH15&lt;&gt;1,0,IF(AND($B15&gt;0,INDEX(Kalender!AH$68:AH$77,MAX(1,$B15))&gt;INDEX(Kalender!$B$68:$B$77,MAX(1,$B15))),1,0)+IF(OR(AND($C15&gt;0,INDEX(Kalender!AH$81:AH$110,MAX(1,$C15))&gt;INDEX(Kalender!$B$81:$B$110,MAX(1,$C15))),AND($D15&gt;0,INDEX(Kalender!AH$81:AH$110,MAX(1,$D15))&gt;INDEX(Kalender!$B$81:$B$110,MAX(1,$D15))),AND($E15&gt;0,INDEX(Kalender!AH$81:AH$110,MAX(1,$E15))&gt;INDEX(Kalender!$B$81:$B$110,MAX(1,$E15))),AND($F15&gt;0,INDEX(Kalender!AH$81:AH$110,MAX(1,$F15))&gt;INDEX(Kalender!$B$81:$B$110,MAX(1,$F15)))),2,0))</f>
        <v>0</v>
      </c>
      <c r="AI15" s="5" t="n">
        <f aca="false">IF(Kalender!AI15&lt;&gt;1,0,IF(AND($B15&gt;0,INDEX(Kalender!AI$68:AI$77,MAX(1,$B15))&gt;INDEX(Kalender!$B$68:$B$77,MAX(1,$B15))),1,0)+IF(OR(AND($C15&gt;0,INDEX(Kalender!AI$81:AI$110,MAX(1,$C15))&gt;INDEX(Kalender!$B$81:$B$110,MAX(1,$C15))),AND($D15&gt;0,INDEX(Kalender!AI$81:AI$110,MAX(1,$D15))&gt;INDEX(Kalender!$B$81:$B$110,MAX(1,$D15))),AND($E15&gt;0,INDEX(Kalender!AI$81:AI$110,MAX(1,$E15))&gt;INDEX(Kalender!$B$81:$B$110,MAX(1,$E15))),AND($F15&gt;0,INDEX(Kalender!AI$81:AI$110,MAX(1,$F15))&gt;INDEX(Kalender!$B$81:$B$110,MAX(1,$F15)))),2,0))</f>
        <v>0</v>
      </c>
      <c r="AJ15" s="5" t="n">
        <f aca="false">IF(Kalender!AJ15&lt;&gt;1,0,IF(AND($B15&gt;0,INDEX(Kalender!AJ$68:AJ$77,MAX(1,$B15))&gt;INDEX(Kalender!$B$68:$B$77,MAX(1,$B15))),1,0)+IF(OR(AND($C15&gt;0,INDEX(Kalender!AJ$81:AJ$110,MAX(1,$C15))&gt;INDEX(Kalender!$B$81:$B$110,MAX(1,$C15))),AND($D15&gt;0,INDEX(Kalender!AJ$81:AJ$110,MAX(1,$D15))&gt;INDEX(Kalender!$B$81:$B$110,MAX(1,$D15))),AND($E15&gt;0,INDEX(Kalender!AJ$81:AJ$110,MAX(1,$E15))&gt;INDEX(Kalender!$B$81:$B$110,MAX(1,$E15))),AND($F15&gt;0,INDEX(Kalender!AJ$81:AJ$110,MAX(1,$F15))&gt;INDEX(Kalender!$B$81:$B$110,MAX(1,$F15)))),2,0))</f>
        <v>0</v>
      </c>
      <c r="AK15" s="5" t="n">
        <f aca="false">IF(Kalender!AK15&lt;&gt;1,0,IF(AND($B15&gt;0,INDEX(Kalender!AK$68:AK$77,MAX(1,$B15))&gt;INDEX(Kalender!$B$68:$B$77,MAX(1,$B15))),1,0)+IF(OR(AND($C15&gt;0,INDEX(Kalender!AK$81:AK$110,MAX(1,$C15))&gt;INDEX(Kalender!$B$81:$B$110,MAX(1,$C15))),AND($D15&gt;0,INDEX(Kalender!AK$81:AK$110,MAX(1,$D15))&gt;INDEX(Kalender!$B$81:$B$110,MAX(1,$D15))),AND($E15&gt;0,INDEX(Kalender!AK$81:AK$110,MAX(1,$E15))&gt;INDEX(Kalender!$B$81:$B$110,MAX(1,$E15))),AND($F15&gt;0,INDEX(Kalender!AK$81:AK$110,MAX(1,$F15))&gt;INDEX(Kalender!$B$81:$B$110,MAX(1,$F15)))),2,0))</f>
        <v>0</v>
      </c>
      <c r="AL15" s="5" t="n">
        <f aca="false">IF(Kalender!AL15&lt;&gt;1,0,IF(AND($B15&gt;0,INDEX(Kalender!AL$68:AL$77,MAX(1,$B15))&gt;INDEX(Kalender!$B$68:$B$77,MAX(1,$B15))),1,0)+IF(OR(AND($C15&gt;0,INDEX(Kalender!AL$81:AL$110,MAX(1,$C15))&gt;INDEX(Kalender!$B$81:$B$110,MAX(1,$C15))),AND($D15&gt;0,INDEX(Kalender!AL$81:AL$110,MAX(1,$D15))&gt;INDEX(Kalender!$B$81:$B$110,MAX(1,$D15))),AND($E15&gt;0,INDEX(Kalender!AL$81:AL$110,MAX(1,$E15))&gt;INDEX(Kalender!$B$81:$B$110,MAX(1,$E15))),AND($F15&gt;0,INDEX(Kalender!AL$81:AL$110,MAX(1,$F15))&gt;INDEX(Kalender!$B$81:$B$110,MAX(1,$F15)))),2,0))</f>
        <v>0</v>
      </c>
      <c r="AM15" s="5" t="n">
        <f aca="false">IF(Kalender!AM15&lt;&gt;1,0,IF(AND($B15&gt;0,INDEX(Kalender!AM$68:AM$77,MAX(1,$B15))&gt;INDEX(Kalender!$B$68:$B$77,MAX(1,$B15))),1,0)+IF(OR(AND($C15&gt;0,INDEX(Kalender!AM$81:AM$110,MAX(1,$C15))&gt;INDEX(Kalender!$B$81:$B$110,MAX(1,$C15))),AND($D15&gt;0,INDEX(Kalender!AM$81:AM$110,MAX(1,$D15))&gt;INDEX(Kalender!$B$81:$B$110,MAX(1,$D15))),AND($E15&gt;0,INDEX(Kalender!AM$81:AM$110,MAX(1,$E15))&gt;INDEX(Kalender!$B$81:$B$110,MAX(1,$E15))),AND($F15&gt;0,INDEX(Kalender!AM$81:AM$110,MAX(1,$F15))&gt;INDEX(Kalender!$B$81:$B$110,MAX(1,$F15)))),2,0))</f>
        <v>0</v>
      </c>
      <c r="AN15" s="5" t="n">
        <f aca="false">IF(Kalender!AN15&lt;&gt;1,0,IF(AND($B15&gt;0,INDEX(Kalender!AN$68:AN$77,MAX(1,$B15))&gt;INDEX(Kalender!$B$68:$B$77,MAX(1,$B15))),1,0)+IF(OR(AND($C15&gt;0,INDEX(Kalender!AN$81:AN$110,MAX(1,$C15))&gt;INDEX(Kalender!$B$81:$B$110,MAX(1,$C15))),AND($D15&gt;0,INDEX(Kalender!AN$81:AN$110,MAX(1,$D15))&gt;INDEX(Kalender!$B$81:$B$110,MAX(1,$D15))),AND($E15&gt;0,INDEX(Kalender!AN$81:AN$110,MAX(1,$E15))&gt;INDEX(Kalender!$B$81:$B$110,MAX(1,$E15))),AND($F15&gt;0,INDEX(Kalender!AN$81:AN$110,MAX(1,$F15))&gt;INDEX(Kalender!$B$81:$B$110,MAX(1,$F15)))),2,0))</f>
        <v>0</v>
      </c>
      <c r="AO15" s="5" t="n">
        <f aca="false">IF(Kalender!AO15&lt;&gt;1,0,IF(AND($B15&gt;0,INDEX(Kalender!AO$68:AO$77,MAX(1,$B15))&gt;INDEX(Kalender!$B$68:$B$77,MAX(1,$B15))),1,0)+IF(OR(AND($C15&gt;0,INDEX(Kalender!AO$81:AO$110,MAX(1,$C15))&gt;INDEX(Kalender!$B$81:$B$110,MAX(1,$C15))),AND($D15&gt;0,INDEX(Kalender!AO$81:AO$110,MAX(1,$D15))&gt;INDEX(Kalender!$B$81:$B$110,MAX(1,$D15))),AND($E15&gt;0,INDEX(Kalender!AO$81:AO$110,MAX(1,$E15))&gt;INDEX(Kalender!$B$81:$B$110,MAX(1,$E15))),AND($F15&gt;0,INDEX(Kalender!AO$81:AO$110,MAX(1,$F15))&gt;INDEX(Kalender!$B$81:$B$110,MAX(1,$F15)))),2,0))</f>
        <v>0</v>
      </c>
      <c r="AP15" s="5" t="n">
        <f aca="false">IF(Kalender!AP15&lt;&gt;1,0,IF(AND($B15&gt;0,INDEX(Kalender!AP$68:AP$77,MAX(1,$B15))&gt;INDEX(Kalender!$B$68:$B$77,MAX(1,$B15))),1,0)+IF(OR(AND($C15&gt;0,INDEX(Kalender!AP$81:AP$110,MAX(1,$C15))&gt;INDEX(Kalender!$B$81:$B$110,MAX(1,$C15))),AND($D15&gt;0,INDEX(Kalender!AP$81:AP$110,MAX(1,$D15))&gt;INDEX(Kalender!$B$81:$B$110,MAX(1,$D15))),AND($E15&gt;0,INDEX(Kalender!AP$81:AP$110,MAX(1,$E15))&gt;INDEX(Kalender!$B$81:$B$110,MAX(1,$E15))),AND($F15&gt;0,INDEX(Kalender!AP$81:AP$110,MAX(1,$F15))&gt;INDEX(Kalender!$B$81:$B$110,MAX(1,$F15)))),2,0))</f>
        <v>0</v>
      </c>
      <c r="AQ15" s="5" t="n">
        <f aca="false">IF(Kalender!AQ15&lt;&gt;1,0,IF(AND($B15&gt;0,INDEX(Kalender!AQ$68:AQ$77,MAX(1,$B15))&gt;INDEX(Kalender!$B$68:$B$77,MAX(1,$B15))),1,0)+IF(OR(AND($C15&gt;0,INDEX(Kalender!AQ$81:AQ$110,MAX(1,$C15))&gt;INDEX(Kalender!$B$81:$B$110,MAX(1,$C15))),AND($D15&gt;0,INDEX(Kalender!AQ$81:AQ$110,MAX(1,$D15))&gt;INDEX(Kalender!$B$81:$B$110,MAX(1,$D15))),AND($E15&gt;0,INDEX(Kalender!AQ$81:AQ$110,MAX(1,$E15))&gt;INDEX(Kalender!$B$81:$B$110,MAX(1,$E15))),AND($F15&gt;0,INDEX(Kalender!AQ$81:AQ$110,MAX(1,$F15))&gt;INDEX(Kalender!$B$81:$B$110,MAX(1,$F15)))),2,0))</f>
        <v>0</v>
      </c>
      <c r="AR15" s="5" t="n">
        <f aca="false">IF(Kalender!AR15&lt;&gt;1,0,IF(AND($B15&gt;0,INDEX(Kalender!AR$68:AR$77,MAX(1,$B15))&gt;INDEX(Kalender!$B$68:$B$77,MAX(1,$B15))),1,0)+IF(OR(AND($C15&gt;0,INDEX(Kalender!AR$81:AR$110,MAX(1,$C15))&gt;INDEX(Kalender!$B$81:$B$110,MAX(1,$C15))),AND($D15&gt;0,INDEX(Kalender!AR$81:AR$110,MAX(1,$D15))&gt;INDEX(Kalender!$B$81:$B$110,MAX(1,$D15))),AND($E15&gt;0,INDEX(Kalender!AR$81:AR$110,MAX(1,$E15))&gt;INDEX(Kalender!$B$81:$B$110,MAX(1,$E15))),AND($F15&gt;0,INDEX(Kalender!AR$81:AR$110,MAX(1,$F15))&gt;INDEX(Kalender!$B$81:$B$110,MAX(1,$F15)))),2,0))</f>
        <v>0</v>
      </c>
      <c r="AS15" s="5" t="n">
        <f aca="false">IF(Kalender!AS15&lt;&gt;1,0,IF(AND($B15&gt;0,INDEX(Kalender!AS$68:AS$77,MAX(1,$B15))&gt;INDEX(Kalender!$B$68:$B$77,MAX(1,$B15))),1,0)+IF(OR(AND($C15&gt;0,INDEX(Kalender!AS$81:AS$110,MAX(1,$C15))&gt;INDEX(Kalender!$B$81:$B$110,MAX(1,$C15))),AND($D15&gt;0,INDEX(Kalender!AS$81:AS$110,MAX(1,$D15))&gt;INDEX(Kalender!$B$81:$B$110,MAX(1,$D15))),AND($E15&gt;0,INDEX(Kalender!AS$81:AS$110,MAX(1,$E15))&gt;INDEX(Kalender!$B$81:$B$110,MAX(1,$E15))),AND($F15&gt;0,INDEX(Kalender!AS$81:AS$110,MAX(1,$F15))&gt;INDEX(Kalender!$B$81:$B$110,MAX(1,$F15)))),2,0))</f>
        <v>0</v>
      </c>
      <c r="AT15" s="5" t="n">
        <f aca="false">IF(Kalender!AT15&lt;&gt;1,0,IF(AND($B15&gt;0,INDEX(Kalender!AT$68:AT$77,MAX(1,$B15))&gt;INDEX(Kalender!$B$68:$B$77,MAX(1,$B15))),1,0)+IF(OR(AND($C15&gt;0,INDEX(Kalender!AT$81:AT$110,MAX(1,$C15))&gt;INDEX(Kalender!$B$81:$B$110,MAX(1,$C15))),AND($D15&gt;0,INDEX(Kalender!AT$81:AT$110,MAX(1,$D15))&gt;INDEX(Kalender!$B$81:$B$110,MAX(1,$D15))),AND($E15&gt;0,INDEX(Kalender!AT$81:AT$110,MAX(1,$E15))&gt;INDEX(Kalender!$B$81:$B$110,MAX(1,$E15))),AND($F15&gt;0,INDEX(Kalender!AT$81:AT$110,MAX(1,$F15))&gt;INDEX(Kalender!$B$81:$B$110,MAX(1,$F15)))),2,0))</f>
        <v>0</v>
      </c>
      <c r="AU15" s="5" t="n">
        <f aca="false">IF(Kalender!AU15&lt;&gt;1,0,IF(AND($B15&gt;0,INDEX(Kalender!AU$68:AU$77,MAX(1,$B15))&gt;INDEX(Kalender!$B$68:$B$77,MAX(1,$B15))),1,0)+IF(OR(AND($C15&gt;0,INDEX(Kalender!AU$81:AU$110,MAX(1,$C15))&gt;INDEX(Kalender!$B$81:$B$110,MAX(1,$C15))),AND($D15&gt;0,INDEX(Kalender!AU$81:AU$110,MAX(1,$D15))&gt;INDEX(Kalender!$B$81:$B$110,MAX(1,$D15))),AND($E15&gt;0,INDEX(Kalender!AU$81:AU$110,MAX(1,$E15))&gt;INDEX(Kalender!$B$81:$B$110,MAX(1,$E15))),AND($F15&gt;0,INDEX(Kalender!AU$81:AU$110,MAX(1,$F15))&gt;INDEX(Kalender!$B$81:$B$110,MAX(1,$F15)))),2,0))</f>
        <v>0</v>
      </c>
      <c r="AV15" s="5" t="n">
        <f aca="false">IF(Kalender!AV15&lt;&gt;1,0,IF(AND($B15&gt;0,INDEX(Kalender!AV$68:AV$77,MAX(1,$B15))&gt;INDEX(Kalender!$B$68:$B$77,MAX(1,$B15))),1,0)+IF(OR(AND($C15&gt;0,INDEX(Kalender!AV$81:AV$110,MAX(1,$C15))&gt;INDEX(Kalender!$B$81:$B$110,MAX(1,$C15))),AND($D15&gt;0,INDEX(Kalender!AV$81:AV$110,MAX(1,$D15))&gt;INDEX(Kalender!$B$81:$B$110,MAX(1,$D15))),AND($E15&gt;0,INDEX(Kalender!AV$81:AV$110,MAX(1,$E15))&gt;INDEX(Kalender!$B$81:$B$110,MAX(1,$E15))),AND($F15&gt;0,INDEX(Kalender!AV$81:AV$110,MAX(1,$F15))&gt;INDEX(Kalender!$B$81:$B$110,MAX(1,$F15)))),2,0))</f>
        <v>0</v>
      </c>
      <c r="AW15" s="5" t="n">
        <f aca="false">IF(Kalender!AW15&lt;&gt;1,0,IF(AND($B15&gt;0,INDEX(Kalender!AW$68:AW$77,MAX(1,$B15))&gt;INDEX(Kalender!$B$68:$B$77,MAX(1,$B15))),1,0)+IF(OR(AND($C15&gt;0,INDEX(Kalender!AW$81:AW$110,MAX(1,$C15))&gt;INDEX(Kalender!$B$81:$B$110,MAX(1,$C15))),AND($D15&gt;0,INDEX(Kalender!AW$81:AW$110,MAX(1,$D15))&gt;INDEX(Kalender!$B$81:$B$110,MAX(1,$D15))),AND($E15&gt;0,INDEX(Kalender!AW$81:AW$110,MAX(1,$E15))&gt;INDEX(Kalender!$B$81:$B$110,MAX(1,$E15))),AND($F15&gt;0,INDEX(Kalender!AW$81:AW$110,MAX(1,$F15))&gt;INDEX(Kalender!$B$81:$B$110,MAX(1,$F15)))),2,0))</f>
        <v>0</v>
      </c>
      <c r="AX15" s="5" t="n">
        <f aca="false">IF(Kalender!AX15&lt;&gt;1,0,IF(AND($B15&gt;0,INDEX(Kalender!AX$68:AX$77,MAX(1,$B15))&gt;INDEX(Kalender!$B$68:$B$77,MAX(1,$B15))),1,0)+IF(OR(AND($C15&gt;0,INDEX(Kalender!AX$81:AX$110,MAX(1,$C15))&gt;INDEX(Kalender!$B$81:$B$110,MAX(1,$C15))),AND($D15&gt;0,INDEX(Kalender!AX$81:AX$110,MAX(1,$D15))&gt;INDEX(Kalender!$B$81:$B$110,MAX(1,$D15))),AND($E15&gt;0,INDEX(Kalender!AX$81:AX$110,MAX(1,$E15))&gt;INDEX(Kalender!$B$81:$B$110,MAX(1,$E15))),AND($F15&gt;0,INDEX(Kalender!AX$81:AX$110,MAX(1,$F15))&gt;INDEX(Kalender!$B$81:$B$110,MAX(1,$F15)))),2,0))</f>
        <v>0</v>
      </c>
      <c r="AY15" s="5" t="n">
        <f aca="false">IF(Kalender!AY15&lt;&gt;1,0,IF(AND($B15&gt;0,INDEX(Kalender!AY$68:AY$77,MAX(1,$B15))&gt;INDEX(Kalender!$B$68:$B$77,MAX(1,$B15))),1,0)+IF(OR(AND($C15&gt;0,INDEX(Kalender!AY$81:AY$110,MAX(1,$C15))&gt;INDEX(Kalender!$B$81:$B$110,MAX(1,$C15))),AND($D15&gt;0,INDEX(Kalender!AY$81:AY$110,MAX(1,$D15))&gt;INDEX(Kalender!$B$81:$B$110,MAX(1,$D15))),AND($E15&gt;0,INDEX(Kalender!AY$81:AY$110,MAX(1,$E15))&gt;INDEX(Kalender!$B$81:$B$110,MAX(1,$E15))),AND($F15&gt;0,INDEX(Kalender!AY$81:AY$110,MAX(1,$F15))&gt;INDEX(Kalender!$B$81:$B$110,MAX(1,$F15)))),2,0))</f>
        <v>0</v>
      </c>
      <c r="AZ15" s="5" t="n">
        <f aca="false">IF(Kalender!AZ15&lt;&gt;1,0,IF(AND($B15&gt;0,INDEX(Kalender!AZ$68:AZ$77,MAX(1,$B15))&gt;INDEX(Kalender!$B$68:$B$77,MAX(1,$B15))),1,0)+IF(OR(AND($C15&gt;0,INDEX(Kalender!AZ$81:AZ$110,MAX(1,$C15))&gt;INDEX(Kalender!$B$81:$B$110,MAX(1,$C15))),AND($D15&gt;0,INDEX(Kalender!AZ$81:AZ$110,MAX(1,$D15))&gt;INDEX(Kalender!$B$81:$B$110,MAX(1,$D15))),AND($E15&gt;0,INDEX(Kalender!AZ$81:AZ$110,MAX(1,$E15))&gt;INDEX(Kalender!$B$81:$B$110,MAX(1,$E15))),AND($F15&gt;0,INDEX(Kalender!AZ$81:AZ$110,MAX(1,$F15))&gt;INDEX(Kalender!$B$81:$B$110,MAX(1,$F15)))),2,0))</f>
        <v>0</v>
      </c>
      <c r="BA15" s="5" t="n">
        <f aca="false">IF(Kalender!BA15&lt;&gt;1,0,IF(AND($B15&gt;0,INDEX(Kalender!BA$68:BA$77,MAX(1,$B15))&gt;INDEX(Kalender!$B$68:$B$77,MAX(1,$B15))),1,0)+IF(OR(AND($C15&gt;0,INDEX(Kalender!BA$81:BA$110,MAX(1,$C15))&gt;INDEX(Kalender!$B$81:$B$110,MAX(1,$C15))),AND($D15&gt;0,INDEX(Kalender!BA$81:BA$110,MAX(1,$D15))&gt;INDEX(Kalender!$B$81:$B$110,MAX(1,$D15))),AND($E15&gt;0,INDEX(Kalender!BA$81:BA$110,MAX(1,$E15))&gt;INDEX(Kalender!$B$81:$B$110,MAX(1,$E15))),AND($F15&gt;0,INDEX(Kalender!BA$81:BA$110,MAX(1,$F15))&gt;INDEX(Kalender!$B$81:$B$110,MAX(1,$F15)))),2,0))</f>
        <v>0</v>
      </c>
      <c r="BB15" s="5" t="n">
        <f aca="false">IF(Kalender!BB15&lt;&gt;1,0,IF(AND($B15&gt;0,INDEX(Kalender!BB$68:BB$77,MAX(1,$B15))&gt;INDEX(Kalender!$B$68:$B$77,MAX(1,$B15))),1,0)+IF(OR(AND($C15&gt;0,INDEX(Kalender!BB$81:BB$110,MAX(1,$C15))&gt;INDEX(Kalender!$B$81:$B$110,MAX(1,$C15))),AND($D15&gt;0,INDEX(Kalender!BB$81:BB$110,MAX(1,$D15))&gt;INDEX(Kalender!$B$81:$B$110,MAX(1,$D15))),AND($E15&gt;0,INDEX(Kalender!BB$81:BB$110,MAX(1,$E15))&gt;INDEX(Kalender!$B$81:$B$110,MAX(1,$E15))),AND($F15&gt;0,INDEX(Kalender!BB$81:BB$110,MAX(1,$F15))&gt;INDEX(Kalender!$B$81:$B$110,MAX(1,$F15)))),2,0))</f>
        <v>0</v>
      </c>
      <c r="BC15" s="5" t="n">
        <f aca="false">IF(Kalender!BC15&lt;&gt;1,0,IF(AND($B15&gt;0,INDEX(Kalender!BC$68:BC$77,MAX(1,$B15))&gt;INDEX(Kalender!$B$68:$B$77,MAX(1,$B15))),1,0)+IF(OR(AND($C15&gt;0,INDEX(Kalender!BC$81:BC$110,MAX(1,$C15))&gt;INDEX(Kalender!$B$81:$B$110,MAX(1,$C15))),AND($D15&gt;0,INDEX(Kalender!BC$81:BC$110,MAX(1,$D15))&gt;INDEX(Kalender!$B$81:$B$110,MAX(1,$D15))),AND($E15&gt;0,INDEX(Kalender!BC$81:BC$110,MAX(1,$E15))&gt;INDEX(Kalender!$B$81:$B$110,MAX(1,$E15))),AND($F15&gt;0,INDEX(Kalender!BC$81:BC$110,MAX(1,$F15))&gt;INDEX(Kalender!$B$81:$B$110,MAX(1,$F15)))),2,0))</f>
        <v>0</v>
      </c>
      <c r="BD15" s="5" t="n">
        <f aca="false">IF(Kalender!BD15&lt;&gt;1,0,IF(AND($B15&gt;0,INDEX(Kalender!BD$68:BD$77,MAX(1,$B15))&gt;INDEX(Kalender!$B$68:$B$77,MAX(1,$B15))),1,0)+IF(OR(AND($C15&gt;0,INDEX(Kalender!BD$81:BD$110,MAX(1,$C15))&gt;INDEX(Kalender!$B$81:$B$110,MAX(1,$C15))),AND($D15&gt;0,INDEX(Kalender!BD$81:BD$110,MAX(1,$D15))&gt;INDEX(Kalender!$B$81:$B$110,MAX(1,$D15))),AND($E15&gt;0,INDEX(Kalender!BD$81:BD$110,MAX(1,$E15))&gt;INDEX(Kalender!$B$81:$B$110,MAX(1,$E15))),AND($F15&gt;0,INDEX(Kalender!BD$81:BD$110,MAX(1,$F15))&gt;INDEX(Kalender!$B$81:$B$110,MAX(1,$F15)))),2,0))</f>
        <v>0</v>
      </c>
      <c r="BE15" s="5" t="n">
        <f aca="false">IF(Kalender!BE15&lt;&gt;1,0,IF(AND($B15&gt;0,INDEX(Kalender!BE$68:BE$77,MAX(1,$B15))&gt;INDEX(Kalender!$B$68:$B$77,MAX(1,$B15))),1,0)+IF(OR(AND($C15&gt;0,INDEX(Kalender!BE$81:BE$110,MAX(1,$C15))&gt;INDEX(Kalender!$B$81:$B$110,MAX(1,$C15))),AND($D15&gt;0,INDEX(Kalender!BE$81:BE$110,MAX(1,$D15))&gt;INDEX(Kalender!$B$81:$B$110,MAX(1,$D15))),AND($E15&gt;0,INDEX(Kalender!BE$81:BE$110,MAX(1,$E15))&gt;INDEX(Kalender!$B$81:$B$110,MAX(1,$E15))),AND($F15&gt;0,INDEX(Kalender!BE$81:BE$110,MAX(1,$F15))&gt;INDEX(Kalender!$B$81:$B$110,MAX(1,$F15)))),2,0))</f>
        <v>0</v>
      </c>
      <c r="BF15" s="5" t="n">
        <f aca="false">IF(Kalender!BF15&lt;&gt;1,0,IF(AND($B15&gt;0,INDEX(Kalender!BF$68:BF$77,MAX(1,$B15))&gt;INDEX(Kalender!$B$68:$B$77,MAX(1,$B15))),1,0)+IF(OR(AND($C15&gt;0,INDEX(Kalender!BF$81:BF$110,MAX(1,$C15))&gt;INDEX(Kalender!$B$81:$B$110,MAX(1,$C15))),AND($D15&gt;0,INDEX(Kalender!BF$81:BF$110,MAX(1,$D15))&gt;INDEX(Kalender!$B$81:$B$110,MAX(1,$D15))),AND($E15&gt;0,INDEX(Kalender!BF$81:BF$110,MAX(1,$E15))&gt;INDEX(Kalender!$B$81:$B$110,MAX(1,$E15))),AND($F15&gt;0,INDEX(Kalender!BF$81:BF$110,MAX(1,$F15))&gt;INDEX(Kalender!$B$81:$B$110,MAX(1,$F15)))),2,0))</f>
        <v>0</v>
      </c>
      <c r="BG15" s="5" t="n">
        <f aca="false">IF(Kalender!BG15&lt;&gt;1,0,IF(AND($B15&gt;0,INDEX(Kalender!BG$68:BG$77,MAX(1,$B15))&gt;INDEX(Kalender!$B$68:$B$77,MAX(1,$B15))),1,0)+IF(OR(AND($C15&gt;0,INDEX(Kalender!BG$81:BG$110,MAX(1,$C15))&gt;INDEX(Kalender!$B$81:$B$110,MAX(1,$C15))),AND($D15&gt;0,INDEX(Kalender!BG$81:BG$110,MAX(1,$D15))&gt;INDEX(Kalender!$B$81:$B$110,MAX(1,$D15))),AND($E15&gt;0,INDEX(Kalender!BG$81:BG$110,MAX(1,$E15))&gt;INDEX(Kalender!$B$81:$B$110,MAX(1,$E15))),AND($F15&gt;0,INDEX(Kalender!BG$81:BG$110,MAX(1,$F15))&gt;INDEX(Kalender!$B$81:$B$110,MAX(1,$F15)))),2,0))</f>
        <v>0</v>
      </c>
      <c r="BH15" s="5" t="n">
        <f aca="false">IF(Kalender!BH15&lt;&gt;1,0,IF(AND($B15&gt;0,INDEX(Kalender!BH$68:BH$77,MAX(1,$B15))&gt;INDEX(Kalender!$B$68:$B$77,MAX(1,$B15))),1,0)+IF(OR(AND($C15&gt;0,INDEX(Kalender!BH$81:BH$110,MAX(1,$C15))&gt;INDEX(Kalender!$B$81:$B$110,MAX(1,$C15))),AND($D15&gt;0,INDEX(Kalender!BH$81:BH$110,MAX(1,$D15))&gt;INDEX(Kalender!$B$81:$B$110,MAX(1,$D15))),AND($E15&gt;0,INDEX(Kalender!BH$81:BH$110,MAX(1,$E15))&gt;INDEX(Kalender!$B$81:$B$110,MAX(1,$E15))),AND($F15&gt;0,INDEX(Kalender!BH$81:BH$110,MAX(1,$F15))&gt;INDEX(Kalender!$B$81:$B$110,MAX(1,$F15)))),2,0))</f>
        <v>0</v>
      </c>
      <c r="BI15" s="5" t="n">
        <f aca="false">IF(Kalender!BI15&lt;&gt;1,0,IF(AND($B15&gt;0,INDEX(Kalender!BI$68:BI$77,MAX(1,$B15))&gt;INDEX(Kalender!$B$68:$B$77,MAX(1,$B15))),1,0)+IF(OR(AND($C15&gt;0,INDEX(Kalender!BI$81:BI$110,MAX(1,$C15))&gt;INDEX(Kalender!$B$81:$B$110,MAX(1,$C15))),AND($D15&gt;0,INDEX(Kalender!BI$81:BI$110,MAX(1,$D15))&gt;INDEX(Kalender!$B$81:$B$110,MAX(1,$D15))),AND($E15&gt;0,INDEX(Kalender!BI$81:BI$110,MAX(1,$E15))&gt;INDEX(Kalender!$B$81:$B$110,MAX(1,$E15))),AND($F15&gt;0,INDEX(Kalender!BI$81:BI$110,MAX(1,$F15))&gt;INDEX(Kalender!$B$81:$B$110,MAX(1,$F15)))),2,0))</f>
        <v>0</v>
      </c>
      <c r="BJ15" s="5" t="n">
        <f aca="false">IF(Kalender!BJ15&lt;&gt;1,0,IF(AND($B15&gt;0,INDEX(Kalender!BJ$68:BJ$77,MAX(1,$B15))&gt;INDEX(Kalender!$B$68:$B$77,MAX(1,$B15))),1,0)+IF(OR(AND($C15&gt;0,INDEX(Kalender!BJ$81:BJ$110,MAX(1,$C15))&gt;INDEX(Kalender!$B$81:$B$110,MAX(1,$C15))),AND($D15&gt;0,INDEX(Kalender!BJ$81:BJ$110,MAX(1,$D15))&gt;INDEX(Kalender!$B$81:$B$110,MAX(1,$D15))),AND($E15&gt;0,INDEX(Kalender!BJ$81:BJ$110,MAX(1,$E15))&gt;INDEX(Kalender!$B$81:$B$110,MAX(1,$E15))),AND($F15&gt;0,INDEX(Kalender!BJ$81:BJ$110,MAX(1,$F15))&gt;INDEX(Kalender!$B$81:$B$110,MAX(1,$F15)))),2,0))</f>
        <v>0</v>
      </c>
      <c r="BK15" s="5" t="n">
        <f aca="false">IF(Kalender!BK15&lt;&gt;1,0,IF(AND($B15&gt;0,INDEX(Kalender!BK$68:BK$77,MAX(1,$B15))&gt;INDEX(Kalender!$B$68:$B$77,MAX(1,$B15))),1,0)+IF(OR(AND($C15&gt;0,INDEX(Kalender!BK$81:BK$110,MAX(1,$C15))&gt;INDEX(Kalender!$B$81:$B$110,MAX(1,$C15))),AND($D15&gt;0,INDEX(Kalender!BK$81:BK$110,MAX(1,$D15))&gt;INDEX(Kalender!$B$81:$B$110,MAX(1,$D15))),AND($E15&gt;0,INDEX(Kalender!BK$81:BK$110,MAX(1,$E15))&gt;INDEX(Kalender!$B$81:$B$110,MAX(1,$E15))),AND($F15&gt;0,INDEX(Kalender!BK$81:BK$110,MAX(1,$F15))&gt;INDEX(Kalender!$B$81:$B$110,MAX(1,$F15)))),2,0))</f>
        <v>0</v>
      </c>
      <c r="BL15" s="5" t="n">
        <f aca="false">IF(Kalender!BL15&lt;&gt;1,0,IF(AND($B15&gt;0,INDEX(Kalender!BL$68:BL$77,MAX(1,$B15))&gt;INDEX(Kalender!$B$68:$B$77,MAX(1,$B15))),1,0)+IF(OR(AND($C15&gt;0,INDEX(Kalender!BL$81:BL$110,MAX(1,$C15))&gt;INDEX(Kalender!$B$81:$B$110,MAX(1,$C15))),AND($D15&gt;0,INDEX(Kalender!BL$81:BL$110,MAX(1,$D15))&gt;INDEX(Kalender!$B$81:$B$110,MAX(1,$D15))),AND($E15&gt;0,INDEX(Kalender!BL$81:BL$110,MAX(1,$E15))&gt;INDEX(Kalender!$B$81:$B$110,MAX(1,$E15))),AND($F15&gt;0,INDEX(Kalender!BL$81:BL$110,MAX(1,$F15))&gt;INDEX(Kalender!$B$81:$B$110,MAX(1,$F15)))),2,0))</f>
        <v>0</v>
      </c>
      <c r="BM15" s="5" t="n">
        <f aca="false">IF(Kalender!BM15&lt;&gt;1,0,IF(AND($B15&gt;0,INDEX(Kalender!BM$68:BM$77,MAX(1,$B15))&gt;INDEX(Kalender!$B$68:$B$77,MAX(1,$B15))),1,0)+IF(OR(AND($C15&gt;0,INDEX(Kalender!BM$81:BM$110,MAX(1,$C15))&gt;INDEX(Kalender!$B$81:$B$110,MAX(1,$C15))),AND($D15&gt;0,INDEX(Kalender!BM$81:BM$110,MAX(1,$D15))&gt;INDEX(Kalender!$B$81:$B$110,MAX(1,$D15))),AND($E15&gt;0,INDEX(Kalender!BM$81:BM$110,MAX(1,$E15))&gt;INDEX(Kalender!$B$81:$B$110,MAX(1,$E15))),AND($F15&gt;0,INDEX(Kalender!BM$81:BM$110,MAX(1,$F15))&gt;INDEX(Kalender!$B$81:$B$110,MAX(1,$F15)))),2,0))</f>
        <v>0</v>
      </c>
      <c r="BN15" s="5" t="n">
        <f aca="false">IF(Kalender!BN15&lt;&gt;1,0,IF(AND($B15&gt;0,INDEX(Kalender!BN$68:BN$77,MAX(1,$B15))&gt;INDEX(Kalender!$B$68:$B$77,MAX(1,$B15))),1,0)+IF(OR(AND($C15&gt;0,INDEX(Kalender!BN$81:BN$110,MAX(1,$C15))&gt;INDEX(Kalender!$B$81:$B$110,MAX(1,$C15))),AND($D15&gt;0,INDEX(Kalender!BN$81:BN$110,MAX(1,$D15))&gt;INDEX(Kalender!$B$81:$B$110,MAX(1,$D15))),AND($E15&gt;0,INDEX(Kalender!BN$81:BN$110,MAX(1,$E15))&gt;INDEX(Kalender!$B$81:$B$110,MAX(1,$E15))),AND($F15&gt;0,INDEX(Kalender!BN$81:BN$110,MAX(1,$F15))&gt;INDEX(Kalender!$B$81:$B$110,MAX(1,$F15)))),2,0))</f>
        <v>0</v>
      </c>
      <c r="BO15" s="5" t="n">
        <f aca="false">IF(Kalender!BO15&lt;&gt;1,0,IF(AND($B15&gt;0,INDEX(Kalender!BO$68:BO$77,MAX(1,$B15))&gt;INDEX(Kalender!$B$68:$B$77,MAX(1,$B15))),1,0)+IF(OR(AND($C15&gt;0,INDEX(Kalender!BO$81:BO$110,MAX(1,$C15))&gt;INDEX(Kalender!$B$81:$B$110,MAX(1,$C15))),AND($D15&gt;0,INDEX(Kalender!BO$81:BO$110,MAX(1,$D15))&gt;INDEX(Kalender!$B$81:$B$110,MAX(1,$D15))),AND($E15&gt;0,INDEX(Kalender!BO$81:BO$110,MAX(1,$E15))&gt;INDEX(Kalender!$B$81:$B$110,MAX(1,$E15))),AND($F15&gt;0,INDEX(Kalender!BO$81:BO$110,MAX(1,$F15))&gt;INDEX(Kalender!$B$81:$B$110,MAX(1,$F15)))),2,0))</f>
        <v>0</v>
      </c>
      <c r="BP15" s="5" t="n">
        <f aca="false">IF(Kalender!BP15&lt;&gt;1,0,IF(AND($B15&gt;0,INDEX(Kalender!BP$68:BP$77,MAX(1,$B15))&gt;INDEX(Kalender!$B$68:$B$77,MAX(1,$B15))),1,0)+IF(OR(AND($C15&gt;0,INDEX(Kalender!BP$81:BP$110,MAX(1,$C15))&gt;INDEX(Kalender!$B$81:$B$110,MAX(1,$C15))),AND($D15&gt;0,INDEX(Kalender!BP$81:BP$110,MAX(1,$D15))&gt;INDEX(Kalender!$B$81:$B$110,MAX(1,$D15))),AND($E15&gt;0,INDEX(Kalender!BP$81:BP$110,MAX(1,$E15))&gt;INDEX(Kalender!$B$81:$B$110,MAX(1,$E15))),AND($F15&gt;0,INDEX(Kalender!BP$81:BP$110,MAX(1,$F15))&gt;INDEX(Kalender!$B$81:$B$110,MAX(1,$F15)))),2,0))</f>
        <v>0</v>
      </c>
      <c r="BQ15" s="5" t="n">
        <f aca="false">IF(Kalender!BQ15&lt;&gt;1,0,IF(AND($B15&gt;0,INDEX(Kalender!BQ$68:BQ$77,MAX(1,$B15))&gt;INDEX(Kalender!$B$68:$B$77,MAX(1,$B15))),1,0)+IF(OR(AND($C15&gt;0,INDEX(Kalender!BQ$81:BQ$110,MAX(1,$C15))&gt;INDEX(Kalender!$B$81:$B$110,MAX(1,$C15))),AND($D15&gt;0,INDEX(Kalender!BQ$81:BQ$110,MAX(1,$D15))&gt;INDEX(Kalender!$B$81:$B$110,MAX(1,$D15))),AND($E15&gt;0,INDEX(Kalender!BQ$81:BQ$110,MAX(1,$E15))&gt;INDEX(Kalender!$B$81:$B$110,MAX(1,$E15))),AND($F15&gt;0,INDEX(Kalender!BQ$81:BQ$110,MAX(1,$F15))&gt;INDEX(Kalender!$B$81:$B$110,MAX(1,$F15)))),2,0))</f>
        <v>0</v>
      </c>
      <c r="BR15" s="5" t="n">
        <f aca="false">IF(Kalender!BR15&lt;&gt;1,0,IF(AND($B15&gt;0,INDEX(Kalender!BR$68:BR$77,MAX(1,$B15))&gt;INDEX(Kalender!$B$68:$B$77,MAX(1,$B15))),1,0)+IF(OR(AND($C15&gt;0,INDEX(Kalender!BR$81:BR$110,MAX(1,$C15))&gt;INDEX(Kalender!$B$81:$B$110,MAX(1,$C15))),AND($D15&gt;0,INDEX(Kalender!BR$81:BR$110,MAX(1,$D15))&gt;INDEX(Kalender!$B$81:$B$110,MAX(1,$D15))),AND($E15&gt;0,INDEX(Kalender!BR$81:BR$110,MAX(1,$E15))&gt;INDEX(Kalender!$B$81:$B$110,MAX(1,$E15))),AND($F15&gt;0,INDEX(Kalender!BR$81:BR$110,MAX(1,$F15))&gt;INDEX(Kalender!$B$81:$B$110,MAX(1,$F15)))),2,0))</f>
        <v>0</v>
      </c>
      <c r="BS15" s="5" t="n">
        <f aca="false">IF(Kalender!BS15&lt;&gt;1,0,IF(AND($B15&gt;0,INDEX(Kalender!BS$68:BS$77,MAX(1,$B15))&gt;INDEX(Kalender!$B$68:$B$77,MAX(1,$B15))),1,0)+IF(OR(AND($C15&gt;0,INDEX(Kalender!BS$81:BS$110,MAX(1,$C15))&gt;INDEX(Kalender!$B$81:$B$110,MAX(1,$C15))),AND($D15&gt;0,INDEX(Kalender!BS$81:BS$110,MAX(1,$D15))&gt;INDEX(Kalender!$B$81:$B$110,MAX(1,$D15))),AND($E15&gt;0,INDEX(Kalender!BS$81:BS$110,MAX(1,$E15))&gt;INDEX(Kalender!$B$81:$B$110,MAX(1,$E15))),AND($F15&gt;0,INDEX(Kalender!BS$81:BS$110,MAX(1,$F15))&gt;INDEX(Kalender!$B$81:$B$110,MAX(1,$F15)))),2,0))</f>
        <v>0</v>
      </c>
      <c r="BT15" s="5" t="n">
        <f aca="false">IF(Kalender!BT15&lt;&gt;1,0,IF(AND($B15&gt;0,INDEX(Kalender!BT$68:BT$77,MAX(1,$B15))&gt;INDEX(Kalender!$B$68:$B$77,MAX(1,$B15))),1,0)+IF(OR(AND($C15&gt;0,INDEX(Kalender!BT$81:BT$110,MAX(1,$C15))&gt;INDEX(Kalender!$B$81:$B$110,MAX(1,$C15))),AND($D15&gt;0,INDEX(Kalender!BT$81:BT$110,MAX(1,$D15))&gt;INDEX(Kalender!$B$81:$B$110,MAX(1,$D15))),AND($E15&gt;0,INDEX(Kalender!BT$81:BT$110,MAX(1,$E15))&gt;INDEX(Kalender!$B$81:$B$110,MAX(1,$E15))),AND($F15&gt;0,INDEX(Kalender!BT$81:BT$110,MAX(1,$F15))&gt;INDEX(Kalender!$B$81:$B$110,MAX(1,$F15)))),2,0))</f>
        <v>0</v>
      </c>
      <c r="BU15" s="5" t="n">
        <f aca="false">IF(Kalender!BU15&lt;&gt;1,0,IF(AND($B15&gt;0,INDEX(Kalender!BU$68:BU$77,MAX(1,$B15))&gt;INDEX(Kalender!$B$68:$B$77,MAX(1,$B15))),1,0)+IF(OR(AND($C15&gt;0,INDEX(Kalender!BU$81:BU$110,MAX(1,$C15))&gt;INDEX(Kalender!$B$81:$B$110,MAX(1,$C15))),AND($D15&gt;0,INDEX(Kalender!BU$81:BU$110,MAX(1,$D15))&gt;INDEX(Kalender!$B$81:$B$110,MAX(1,$D15))),AND($E15&gt;0,INDEX(Kalender!BU$81:BU$110,MAX(1,$E15))&gt;INDEX(Kalender!$B$81:$B$110,MAX(1,$E15))),AND($F15&gt;0,INDEX(Kalender!BU$81:BU$110,MAX(1,$F15))&gt;INDEX(Kalender!$B$81:$B$110,MAX(1,$F15)))),2,0))</f>
        <v>0</v>
      </c>
      <c r="BV15" s="5" t="n">
        <f aca="false">IF(Kalender!BV15&lt;&gt;1,0,IF(AND($B15&gt;0,INDEX(Kalender!BV$68:BV$77,MAX(1,$B15))&gt;INDEX(Kalender!$B$68:$B$77,MAX(1,$B15))),1,0)+IF(OR(AND($C15&gt;0,INDEX(Kalender!BV$81:BV$110,MAX(1,$C15))&gt;INDEX(Kalender!$B$81:$B$110,MAX(1,$C15))),AND($D15&gt;0,INDEX(Kalender!BV$81:BV$110,MAX(1,$D15))&gt;INDEX(Kalender!$B$81:$B$110,MAX(1,$D15))),AND($E15&gt;0,INDEX(Kalender!BV$81:BV$110,MAX(1,$E15))&gt;INDEX(Kalender!$B$81:$B$110,MAX(1,$E15))),AND($F15&gt;0,INDEX(Kalender!BV$81:BV$110,MAX(1,$F15))&gt;INDEX(Kalender!$B$81:$B$110,MAX(1,$F15)))),2,0))</f>
        <v>0</v>
      </c>
      <c r="BW15" s="5" t="n">
        <f aca="false">IF(Kalender!BW15&lt;&gt;1,0,IF(AND($B15&gt;0,INDEX(Kalender!BW$68:BW$77,MAX(1,$B15))&gt;INDEX(Kalender!$B$68:$B$77,MAX(1,$B15))),1,0)+IF(OR(AND($C15&gt;0,INDEX(Kalender!BW$81:BW$110,MAX(1,$C15))&gt;INDEX(Kalender!$B$81:$B$110,MAX(1,$C15))),AND($D15&gt;0,INDEX(Kalender!BW$81:BW$110,MAX(1,$D15))&gt;INDEX(Kalender!$B$81:$B$110,MAX(1,$D15))),AND($E15&gt;0,INDEX(Kalender!BW$81:BW$110,MAX(1,$E15))&gt;INDEX(Kalender!$B$81:$B$110,MAX(1,$E15))),AND($F15&gt;0,INDEX(Kalender!BW$81:BW$110,MAX(1,$F15))&gt;INDEX(Kalender!$B$81:$B$110,MAX(1,$F15)))),2,0))</f>
        <v>0</v>
      </c>
      <c r="BX15" s="5" t="n">
        <f aca="false">IF(Kalender!BX15&lt;&gt;1,0,IF(AND($B15&gt;0,INDEX(Kalender!BX$68:BX$77,MAX(1,$B15))&gt;INDEX(Kalender!$B$68:$B$77,MAX(1,$B15))),1,0)+IF(OR(AND($C15&gt;0,INDEX(Kalender!BX$81:BX$110,MAX(1,$C15))&gt;INDEX(Kalender!$B$81:$B$110,MAX(1,$C15))),AND($D15&gt;0,INDEX(Kalender!BX$81:BX$110,MAX(1,$D15))&gt;INDEX(Kalender!$B$81:$B$110,MAX(1,$D15))),AND($E15&gt;0,INDEX(Kalender!BX$81:BX$110,MAX(1,$E15))&gt;INDEX(Kalender!$B$81:$B$110,MAX(1,$E15))),AND($F15&gt;0,INDEX(Kalender!BX$81:BX$110,MAX(1,$F15))&gt;INDEX(Kalender!$B$81:$B$110,MAX(1,$F15)))),2,0))</f>
        <v>0</v>
      </c>
      <c r="BY15" s="5" t="n">
        <f aca="false">IF(Kalender!BY15&lt;&gt;1,0,IF(AND($B15&gt;0,INDEX(Kalender!BY$68:BY$77,MAX(1,$B15))&gt;INDEX(Kalender!$B$68:$B$77,MAX(1,$B15))),1,0)+IF(OR(AND($C15&gt;0,INDEX(Kalender!BY$81:BY$110,MAX(1,$C15))&gt;INDEX(Kalender!$B$81:$B$110,MAX(1,$C15))),AND($D15&gt;0,INDEX(Kalender!BY$81:BY$110,MAX(1,$D15))&gt;INDEX(Kalender!$B$81:$B$110,MAX(1,$D15))),AND($E15&gt;0,INDEX(Kalender!BY$81:BY$110,MAX(1,$E15))&gt;INDEX(Kalender!$B$81:$B$110,MAX(1,$E15))),AND($F15&gt;0,INDEX(Kalender!BY$81:BY$110,MAX(1,$F15))&gt;INDEX(Kalender!$B$81:$B$110,MAX(1,$F15)))),2,0))</f>
        <v>0</v>
      </c>
      <c r="BZ15" s="5" t="n">
        <f aca="false">IF(Kalender!BZ15&lt;&gt;1,0,IF(AND($B15&gt;0,INDEX(Kalender!BZ$68:BZ$77,MAX(1,$B15))&gt;INDEX(Kalender!$B$68:$B$77,MAX(1,$B15))),1,0)+IF(OR(AND($C15&gt;0,INDEX(Kalender!BZ$81:BZ$110,MAX(1,$C15))&gt;INDEX(Kalender!$B$81:$B$110,MAX(1,$C15))),AND($D15&gt;0,INDEX(Kalender!BZ$81:BZ$110,MAX(1,$D15))&gt;INDEX(Kalender!$B$81:$B$110,MAX(1,$D15))),AND($E15&gt;0,INDEX(Kalender!BZ$81:BZ$110,MAX(1,$E15))&gt;INDEX(Kalender!$B$81:$B$110,MAX(1,$E15))),AND($F15&gt;0,INDEX(Kalender!BZ$81:BZ$110,MAX(1,$F15))&gt;INDEX(Kalender!$B$81:$B$110,MAX(1,$F15)))),2,0))</f>
        <v>0</v>
      </c>
      <c r="CA15" s="5" t="n">
        <f aca="false">IF(Kalender!CA15&lt;&gt;1,0,IF(AND($B15&gt;0,INDEX(Kalender!CA$68:CA$77,MAX(1,$B15))&gt;INDEX(Kalender!$B$68:$B$77,MAX(1,$B15))),1,0)+IF(OR(AND($C15&gt;0,INDEX(Kalender!CA$81:CA$110,MAX(1,$C15))&gt;INDEX(Kalender!$B$81:$B$110,MAX(1,$C15))),AND($D15&gt;0,INDEX(Kalender!CA$81:CA$110,MAX(1,$D15))&gt;INDEX(Kalender!$B$81:$B$110,MAX(1,$D15))),AND($E15&gt;0,INDEX(Kalender!CA$81:CA$110,MAX(1,$E15))&gt;INDEX(Kalender!$B$81:$B$110,MAX(1,$E15))),AND($F15&gt;0,INDEX(Kalender!CA$81:CA$110,MAX(1,$F15))&gt;INDEX(Kalender!$B$81:$B$110,MAX(1,$F15)))),2,0))</f>
        <v>0</v>
      </c>
      <c r="CB15" s="5" t="n">
        <f aca="false">IF(Kalender!CB15&lt;&gt;1,0,IF(AND($B15&gt;0,INDEX(Kalender!CB$68:CB$77,MAX(1,$B15))&gt;INDEX(Kalender!$B$68:$B$77,MAX(1,$B15))),1,0)+IF(OR(AND($C15&gt;0,INDEX(Kalender!CB$81:CB$110,MAX(1,$C15))&gt;INDEX(Kalender!$B$81:$B$110,MAX(1,$C15))),AND($D15&gt;0,INDEX(Kalender!CB$81:CB$110,MAX(1,$D15))&gt;INDEX(Kalender!$B$81:$B$110,MAX(1,$D15))),AND($E15&gt;0,INDEX(Kalender!CB$81:CB$110,MAX(1,$E15))&gt;INDEX(Kalender!$B$81:$B$110,MAX(1,$E15))),AND($F15&gt;0,INDEX(Kalender!CB$81:CB$110,MAX(1,$F15))&gt;INDEX(Kalender!$B$81:$B$110,MAX(1,$F15)))),2,0))</f>
        <v>0</v>
      </c>
      <c r="CC15" s="5" t="n">
        <f aca="false">IF(Kalender!CC15&lt;&gt;1,0,IF(AND($B15&gt;0,INDEX(Kalender!CC$68:CC$77,MAX(1,$B15))&gt;INDEX(Kalender!$B$68:$B$77,MAX(1,$B15))),1,0)+IF(OR(AND($C15&gt;0,INDEX(Kalender!CC$81:CC$110,MAX(1,$C15))&gt;INDEX(Kalender!$B$81:$B$110,MAX(1,$C15))),AND($D15&gt;0,INDEX(Kalender!CC$81:CC$110,MAX(1,$D15))&gt;INDEX(Kalender!$B$81:$B$110,MAX(1,$D15))),AND($E15&gt;0,INDEX(Kalender!CC$81:CC$110,MAX(1,$E15))&gt;INDEX(Kalender!$B$81:$B$110,MAX(1,$E15))),AND($F15&gt;0,INDEX(Kalender!CC$81:CC$110,MAX(1,$F15))&gt;INDEX(Kalender!$B$81:$B$110,MAX(1,$F15)))),2,0))</f>
        <v>0</v>
      </c>
      <c r="CD15" s="5" t="n">
        <f aca="false">IF(Kalender!CD15&lt;&gt;1,0,IF(AND($B15&gt;0,INDEX(Kalender!CD$68:CD$77,MAX(1,$B15))&gt;INDEX(Kalender!$B$68:$B$77,MAX(1,$B15))),1,0)+IF(OR(AND($C15&gt;0,INDEX(Kalender!CD$81:CD$110,MAX(1,$C15))&gt;INDEX(Kalender!$B$81:$B$110,MAX(1,$C15))),AND($D15&gt;0,INDEX(Kalender!CD$81:CD$110,MAX(1,$D15))&gt;INDEX(Kalender!$B$81:$B$110,MAX(1,$D15))),AND($E15&gt;0,INDEX(Kalender!CD$81:CD$110,MAX(1,$E15))&gt;INDEX(Kalender!$B$81:$B$110,MAX(1,$E15))),AND($F15&gt;0,INDEX(Kalender!CD$81:CD$110,MAX(1,$F15))&gt;INDEX(Kalender!$B$81:$B$110,MAX(1,$F15)))),2,0))</f>
        <v>0</v>
      </c>
      <c r="CE15" s="5" t="n">
        <f aca="false">IF(Kalender!CE15&lt;&gt;1,0,IF(AND($B15&gt;0,INDEX(Kalender!CE$68:CE$77,MAX(1,$B15))&gt;INDEX(Kalender!$B$68:$B$77,MAX(1,$B15))),1,0)+IF(OR(AND($C15&gt;0,INDEX(Kalender!CE$81:CE$110,MAX(1,$C15))&gt;INDEX(Kalender!$B$81:$B$110,MAX(1,$C15))),AND($D15&gt;0,INDEX(Kalender!CE$81:CE$110,MAX(1,$D15))&gt;INDEX(Kalender!$B$81:$B$110,MAX(1,$D15))),AND($E15&gt;0,INDEX(Kalender!CE$81:CE$110,MAX(1,$E15))&gt;INDEX(Kalender!$B$81:$B$110,MAX(1,$E15))),AND($F15&gt;0,INDEX(Kalender!CE$81:CE$110,MAX(1,$F15))&gt;INDEX(Kalender!$B$81:$B$110,MAX(1,$F15)))),2,0))</f>
        <v>0</v>
      </c>
      <c r="CF15" s="5" t="n">
        <f aca="false">IF(Kalender!CF15&lt;&gt;1,0,IF(AND($B15&gt;0,INDEX(Kalender!CF$68:CF$77,MAX(1,$B15))&gt;INDEX(Kalender!$B$68:$B$77,MAX(1,$B15))),1,0)+IF(OR(AND($C15&gt;0,INDEX(Kalender!CF$81:CF$110,MAX(1,$C15))&gt;INDEX(Kalender!$B$81:$B$110,MAX(1,$C15))),AND($D15&gt;0,INDEX(Kalender!CF$81:CF$110,MAX(1,$D15))&gt;INDEX(Kalender!$B$81:$B$110,MAX(1,$D15))),AND($E15&gt;0,INDEX(Kalender!CF$81:CF$110,MAX(1,$E15))&gt;INDEX(Kalender!$B$81:$B$110,MAX(1,$E15))),AND($F15&gt;0,INDEX(Kalender!CF$81:CF$110,MAX(1,$F15))&gt;INDEX(Kalender!$B$81:$B$110,MAX(1,$F15)))),2,0))</f>
        <v>0</v>
      </c>
      <c r="CG15" s="5" t="n">
        <f aca="false">IF(Kalender!CG15&lt;&gt;1,0,IF(AND($B15&gt;0,INDEX(Kalender!CG$68:CG$77,MAX(1,$B15))&gt;INDEX(Kalender!$B$68:$B$77,MAX(1,$B15))),1,0)+IF(OR(AND($C15&gt;0,INDEX(Kalender!CG$81:CG$110,MAX(1,$C15))&gt;INDEX(Kalender!$B$81:$B$110,MAX(1,$C15))),AND($D15&gt;0,INDEX(Kalender!CG$81:CG$110,MAX(1,$D15))&gt;INDEX(Kalender!$B$81:$B$110,MAX(1,$D15))),AND($E15&gt;0,INDEX(Kalender!CG$81:CG$110,MAX(1,$E15))&gt;INDEX(Kalender!$B$81:$B$110,MAX(1,$E15))),AND($F15&gt;0,INDEX(Kalender!CG$81:CG$110,MAX(1,$F15))&gt;INDEX(Kalender!$B$81:$B$110,MAX(1,$F15)))),2,0))</f>
        <v>0</v>
      </c>
      <c r="CH15" s="5" t="n">
        <f aca="false">IF(Kalender!CH15&lt;&gt;1,0,IF(AND($B15&gt;0,INDEX(Kalender!CH$68:CH$77,MAX(1,$B15))&gt;INDEX(Kalender!$B$68:$B$77,MAX(1,$B15))),1,0)+IF(OR(AND($C15&gt;0,INDEX(Kalender!CH$81:CH$110,MAX(1,$C15))&gt;INDEX(Kalender!$B$81:$B$110,MAX(1,$C15))),AND($D15&gt;0,INDEX(Kalender!CH$81:CH$110,MAX(1,$D15))&gt;INDEX(Kalender!$B$81:$B$110,MAX(1,$D15))),AND($E15&gt;0,INDEX(Kalender!CH$81:CH$110,MAX(1,$E15))&gt;INDEX(Kalender!$B$81:$B$110,MAX(1,$E15))),AND($F15&gt;0,INDEX(Kalender!CH$81:CH$110,MAX(1,$F15))&gt;INDEX(Kalender!$B$81:$B$110,MAX(1,$F15)))),2,0))</f>
        <v>0</v>
      </c>
      <c r="CI15" s="5" t="n">
        <f aca="false">IF(Kalender!CI15&lt;&gt;1,0,IF(AND($B15&gt;0,INDEX(Kalender!CI$68:CI$77,MAX(1,$B15))&gt;INDEX(Kalender!$B$68:$B$77,MAX(1,$B15))),1,0)+IF(OR(AND($C15&gt;0,INDEX(Kalender!CI$81:CI$110,MAX(1,$C15))&gt;INDEX(Kalender!$B$81:$B$110,MAX(1,$C15))),AND($D15&gt;0,INDEX(Kalender!CI$81:CI$110,MAX(1,$D15))&gt;INDEX(Kalender!$B$81:$B$110,MAX(1,$D15))),AND($E15&gt;0,INDEX(Kalender!CI$81:CI$110,MAX(1,$E15))&gt;INDEX(Kalender!$B$81:$B$110,MAX(1,$E15))),AND($F15&gt;0,INDEX(Kalender!CI$81:CI$110,MAX(1,$F15))&gt;INDEX(Kalender!$B$81:$B$110,MAX(1,$F15)))),2,0))</f>
        <v>0</v>
      </c>
      <c r="CJ15" s="5" t="n">
        <f aca="false">IF(Kalender!CJ15&lt;&gt;1,0,IF(AND($B15&gt;0,INDEX(Kalender!CJ$68:CJ$77,MAX(1,$B15))&gt;INDEX(Kalender!$B$68:$B$77,MAX(1,$B15))),1,0)+IF(OR(AND($C15&gt;0,INDEX(Kalender!CJ$81:CJ$110,MAX(1,$C15))&gt;INDEX(Kalender!$B$81:$B$110,MAX(1,$C15))),AND($D15&gt;0,INDEX(Kalender!CJ$81:CJ$110,MAX(1,$D15))&gt;INDEX(Kalender!$B$81:$B$110,MAX(1,$D15))),AND($E15&gt;0,INDEX(Kalender!CJ$81:CJ$110,MAX(1,$E15))&gt;INDEX(Kalender!$B$81:$B$110,MAX(1,$E15))),AND($F15&gt;0,INDEX(Kalender!CJ$81:CJ$110,MAX(1,$F15))&gt;INDEX(Kalender!$B$81:$B$110,MAX(1,$F15)))),2,0))</f>
        <v>0</v>
      </c>
      <c r="CK15" s="5" t="n">
        <f aca="false">IF(Kalender!CK15&lt;&gt;1,0,IF(AND($B15&gt;0,INDEX(Kalender!CK$68:CK$77,MAX(1,$B15))&gt;INDEX(Kalender!$B$68:$B$77,MAX(1,$B15))),1,0)+IF(OR(AND($C15&gt;0,INDEX(Kalender!CK$81:CK$110,MAX(1,$C15))&gt;INDEX(Kalender!$B$81:$B$110,MAX(1,$C15))),AND($D15&gt;0,INDEX(Kalender!CK$81:CK$110,MAX(1,$D15))&gt;INDEX(Kalender!$B$81:$B$110,MAX(1,$D15))),AND($E15&gt;0,INDEX(Kalender!CK$81:CK$110,MAX(1,$E15))&gt;INDEX(Kalender!$B$81:$B$110,MAX(1,$E15))),AND($F15&gt;0,INDEX(Kalender!CK$81:CK$110,MAX(1,$F15))&gt;INDEX(Kalender!$B$81:$B$110,MAX(1,$F15)))),2,0))</f>
        <v>0</v>
      </c>
      <c r="CL15" s="5" t="n">
        <f aca="false">IF(Kalender!CL15&lt;&gt;1,0,IF(AND($B15&gt;0,INDEX(Kalender!CL$68:CL$77,MAX(1,$B15))&gt;INDEX(Kalender!$B$68:$B$77,MAX(1,$B15))),1,0)+IF(OR(AND($C15&gt;0,INDEX(Kalender!CL$81:CL$110,MAX(1,$C15))&gt;INDEX(Kalender!$B$81:$B$110,MAX(1,$C15))),AND($D15&gt;0,INDEX(Kalender!CL$81:CL$110,MAX(1,$D15))&gt;INDEX(Kalender!$B$81:$B$110,MAX(1,$D15))),AND($E15&gt;0,INDEX(Kalender!CL$81:CL$110,MAX(1,$E15))&gt;INDEX(Kalender!$B$81:$B$110,MAX(1,$E15))),AND($F15&gt;0,INDEX(Kalender!CL$81:CL$110,MAX(1,$F15))&gt;INDEX(Kalender!$B$81:$B$110,MAX(1,$F15)))),2,0))</f>
        <v>0</v>
      </c>
      <c r="CM15" s="5" t="n">
        <f aca="false">IF(Kalender!CM15&lt;&gt;1,0,IF(AND($B15&gt;0,INDEX(Kalender!CM$68:CM$77,MAX(1,$B15))&gt;INDEX(Kalender!$B$68:$B$77,MAX(1,$B15))),1,0)+IF(OR(AND($C15&gt;0,INDEX(Kalender!CM$81:CM$110,MAX(1,$C15))&gt;INDEX(Kalender!$B$81:$B$110,MAX(1,$C15))),AND($D15&gt;0,INDEX(Kalender!CM$81:CM$110,MAX(1,$D15))&gt;INDEX(Kalender!$B$81:$B$110,MAX(1,$D15))),AND($E15&gt;0,INDEX(Kalender!CM$81:CM$110,MAX(1,$E15))&gt;INDEX(Kalender!$B$81:$B$110,MAX(1,$E15))),AND($F15&gt;0,INDEX(Kalender!CM$81:CM$110,MAX(1,$F15))&gt;INDEX(Kalender!$B$81:$B$110,MAX(1,$F15)))),2,0))</f>
        <v>0</v>
      </c>
      <c r="CN15" s="5" t="n">
        <f aca="false">IF(Kalender!CN15&lt;&gt;1,0,IF(AND($B15&gt;0,INDEX(Kalender!CN$68:CN$77,MAX(1,$B15))&gt;INDEX(Kalender!$B$68:$B$77,MAX(1,$B15))),1,0)+IF(OR(AND($C15&gt;0,INDEX(Kalender!CN$81:CN$110,MAX(1,$C15))&gt;INDEX(Kalender!$B$81:$B$110,MAX(1,$C15))),AND($D15&gt;0,INDEX(Kalender!CN$81:CN$110,MAX(1,$D15))&gt;INDEX(Kalender!$B$81:$B$110,MAX(1,$D15))),AND($E15&gt;0,INDEX(Kalender!CN$81:CN$110,MAX(1,$E15))&gt;INDEX(Kalender!$B$81:$B$110,MAX(1,$E15))),AND($F15&gt;0,INDEX(Kalender!CN$81:CN$110,MAX(1,$F15))&gt;INDEX(Kalender!$B$81:$B$110,MAX(1,$F15)))),2,0))</f>
        <v>0</v>
      </c>
      <c r="CO15" s="5" t="n">
        <f aca="false">IF(Kalender!CO15&lt;&gt;1,0,IF(AND($B15&gt;0,INDEX(Kalender!CO$68:CO$77,MAX(1,$B15))&gt;INDEX(Kalender!$B$68:$B$77,MAX(1,$B15))),1,0)+IF(OR(AND($C15&gt;0,INDEX(Kalender!CO$81:CO$110,MAX(1,$C15))&gt;INDEX(Kalender!$B$81:$B$110,MAX(1,$C15))),AND($D15&gt;0,INDEX(Kalender!CO$81:CO$110,MAX(1,$D15))&gt;INDEX(Kalender!$B$81:$B$110,MAX(1,$D15))),AND($E15&gt;0,INDEX(Kalender!CO$81:CO$110,MAX(1,$E15))&gt;INDEX(Kalender!$B$81:$B$110,MAX(1,$E15))),AND($F15&gt;0,INDEX(Kalender!CO$81:CO$110,MAX(1,$F15))&gt;INDEX(Kalender!$B$81:$B$110,MAX(1,$F15)))),2,0))</f>
        <v>0</v>
      </c>
      <c r="CP15" s="5" t="n">
        <f aca="false">IF(Kalender!CP15&lt;&gt;1,0,IF(AND($B15&gt;0,INDEX(Kalender!CP$68:CP$77,MAX(1,$B15))&gt;INDEX(Kalender!$B$68:$B$77,MAX(1,$B15))),1,0)+IF(OR(AND($C15&gt;0,INDEX(Kalender!CP$81:CP$110,MAX(1,$C15))&gt;INDEX(Kalender!$B$81:$B$110,MAX(1,$C15))),AND($D15&gt;0,INDEX(Kalender!CP$81:CP$110,MAX(1,$D15))&gt;INDEX(Kalender!$B$81:$B$110,MAX(1,$D15))),AND($E15&gt;0,INDEX(Kalender!CP$81:CP$110,MAX(1,$E15))&gt;INDEX(Kalender!$B$81:$B$110,MAX(1,$E15))),AND($F15&gt;0,INDEX(Kalender!CP$81:CP$110,MAX(1,$F15))&gt;INDEX(Kalender!$B$81:$B$110,MAX(1,$F15)))),2,0))</f>
        <v>0</v>
      </c>
      <c r="CQ15" s="5" t="n">
        <f aca="false">IF(Kalender!CQ15&lt;&gt;1,0,IF(AND($B15&gt;0,INDEX(Kalender!CQ$68:CQ$77,MAX(1,$B15))&gt;INDEX(Kalender!$B$68:$B$77,MAX(1,$B15))),1,0)+IF(OR(AND($C15&gt;0,INDEX(Kalender!CQ$81:CQ$110,MAX(1,$C15))&gt;INDEX(Kalender!$B$81:$B$110,MAX(1,$C15))),AND($D15&gt;0,INDEX(Kalender!CQ$81:CQ$110,MAX(1,$D15))&gt;INDEX(Kalender!$B$81:$B$110,MAX(1,$D15))),AND($E15&gt;0,INDEX(Kalender!CQ$81:CQ$110,MAX(1,$E15))&gt;INDEX(Kalender!$B$81:$B$110,MAX(1,$E15))),AND($F15&gt;0,INDEX(Kalender!CQ$81:CQ$110,MAX(1,$F15))&gt;INDEX(Kalender!$B$81:$B$110,MAX(1,$F15)))),2,0))</f>
        <v>0</v>
      </c>
      <c r="CR15" s="5" t="n">
        <f aca="false">IF(Kalender!CR15&lt;&gt;1,0,IF(AND($B15&gt;0,INDEX(Kalender!CR$68:CR$77,MAX(1,$B15))&gt;INDEX(Kalender!$B$68:$B$77,MAX(1,$B15))),1,0)+IF(OR(AND($C15&gt;0,INDEX(Kalender!CR$81:CR$110,MAX(1,$C15))&gt;INDEX(Kalender!$B$81:$B$110,MAX(1,$C15))),AND($D15&gt;0,INDEX(Kalender!CR$81:CR$110,MAX(1,$D15))&gt;INDEX(Kalender!$B$81:$B$110,MAX(1,$D15))),AND($E15&gt;0,INDEX(Kalender!CR$81:CR$110,MAX(1,$E15))&gt;INDEX(Kalender!$B$81:$B$110,MAX(1,$E15))),AND($F15&gt;0,INDEX(Kalender!CR$81:CR$110,MAX(1,$F15))&gt;INDEX(Kalender!$B$81:$B$110,MAX(1,$F15)))),2,0))</f>
        <v>0</v>
      </c>
      <c r="CS15" s="5" t="n">
        <f aca="false">IF(Kalender!CS15&lt;&gt;1,0,IF(AND($B15&gt;0,INDEX(Kalender!CS$68:CS$77,MAX(1,$B15))&gt;INDEX(Kalender!$B$68:$B$77,MAX(1,$B15))),1,0)+IF(OR(AND($C15&gt;0,INDEX(Kalender!CS$81:CS$110,MAX(1,$C15))&gt;INDEX(Kalender!$B$81:$B$110,MAX(1,$C15))),AND($D15&gt;0,INDEX(Kalender!CS$81:CS$110,MAX(1,$D15))&gt;INDEX(Kalender!$B$81:$B$110,MAX(1,$D15))),AND($E15&gt;0,INDEX(Kalender!CS$81:CS$110,MAX(1,$E15))&gt;INDEX(Kalender!$B$81:$B$110,MAX(1,$E15))),AND($F15&gt;0,INDEX(Kalender!CS$81:CS$110,MAX(1,$F15))&gt;INDEX(Kalender!$B$81:$B$110,MAX(1,$F15)))),2,0))</f>
        <v>0</v>
      </c>
      <c r="CT15" s="5" t="n">
        <f aca="false">IF(Kalender!CT15&lt;&gt;1,0,IF(AND($B15&gt;0,INDEX(Kalender!CT$68:CT$77,MAX(1,$B15))&gt;INDEX(Kalender!$B$68:$B$77,MAX(1,$B15))),1,0)+IF(OR(AND($C15&gt;0,INDEX(Kalender!CT$81:CT$110,MAX(1,$C15))&gt;INDEX(Kalender!$B$81:$B$110,MAX(1,$C15))),AND($D15&gt;0,INDEX(Kalender!CT$81:CT$110,MAX(1,$D15))&gt;INDEX(Kalender!$B$81:$B$110,MAX(1,$D15))),AND($E15&gt;0,INDEX(Kalender!CT$81:CT$110,MAX(1,$E15))&gt;INDEX(Kalender!$B$81:$B$110,MAX(1,$E15))),AND($F15&gt;0,INDEX(Kalender!CT$81:CT$110,MAX(1,$F15))&gt;INDEX(Kalender!$B$81:$B$110,MAX(1,$F15)))),2,0))</f>
        <v>0</v>
      </c>
      <c r="CU15" s="5" t="n">
        <f aca="false">IF(Kalender!CU15&lt;&gt;1,0,IF(AND($B15&gt;0,INDEX(Kalender!CU$68:CU$77,MAX(1,$B15))&gt;INDEX(Kalender!$B$68:$B$77,MAX(1,$B15))),1,0)+IF(OR(AND($C15&gt;0,INDEX(Kalender!CU$81:CU$110,MAX(1,$C15))&gt;INDEX(Kalender!$B$81:$B$110,MAX(1,$C15))),AND($D15&gt;0,INDEX(Kalender!CU$81:CU$110,MAX(1,$D15))&gt;INDEX(Kalender!$B$81:$B$110,MAX(1,$D15))),AND($E15&gt;0,INDEX(Kalender!CU$81:CU$110,MAX(1,$E15))&gt;INDEX(Kalender!$B$81:$B$110,MAX(1,$E15))),AND($F15&gt;0,INDEX(Kalender!CU$81:CU$110,MAX(1,$F15))&gt;INDEX(Kalender!$B$81:$B$110,MAX(1,$F15)))),2,0))</f>
        <v>0</v>
      </c>
      <c r="CV15" s="5" t="n">
        <f aca="false">IF(Kalender!CV15&lt;&gt;1,0,IF(AND($B15&gt;0,INDEX(Kalender!CV$68:CV$77,MAX(1,$B15))&gt;INDEX(Kalender!$B$68:$B$77,MAX(1,$B15))),1,0)+IF(OR(AND($C15&gt;0,INDEX(Kalender!CV$81:CV$110,MAX(1,$C15))&gt;INDEX(Kalender!$B$81:$B$110,MAX(1,$C15))),AND($D15&gt;0,INDEX(Kalender!CV$81:CV$110,MAX(1,$D15))&gt;INDEX(Kalender!$B$81:$B$110,MAX(1,$D15))),AND($E15&gt;0,INDEX(Kalender!CV$81:CV$110,MAX(1,$E15))&gt;INDEX(Kalender!$B$81:$B$110,MAX(1,$E15))),AND($F15&gt;0,INDEX(Kalender!CV$81:CV$110,MAX(1,$F15))&gt;INDEX(Kalender!$B$81:$B$110,MAX(1,$F15)))),2,0))</f>
        <v>0</v>
      </c>
      <c r="CW15" s="5" t="n">
        <f aca="false">IF(Kalender!CW15&lt;&gt;1,0,IF(AND($B15&gt;0,INDEX(Kalender!CW$68:CW$77,MAX(1,$B15))&gt;INDEX(Kalender!$B$68:$B$77,MAX(1,$B15))),1,0)+IF(OR(AND($C15&gt;0,INDEX(Kalender!CW$81:CW$110,MAX(1,$C15))&gt;INDEX(Kalender!$B$81:$B$110,MAX(1,$C15))),AND($D15&gt;0,INDEX(Kalender!CW$81:CW$110,MAX(1,$D15))&gt;INDEX(Kalender!$B$81:$B$110,MAX(1,$D15))),AND($E15&gt;0,INDEX(Kalender!CW$81:CW$110,MAX(1,$E15))&gt;INDEX(Kalender!$B$81:$B$110,MAX(1,$E15))),AND($F15&gt;0,INDEX(Kalender!CW$81:CW$110,MAX(1,$F15))&gt;INDEX(Kalender!$B$81:$B$110,MAX(1,$F15)))),2,0))</f>
        <v>0</v>
      </c>
      <c r="CX15" s="5" t="n">
        <f aca="false">IF(Kalender!CX15&lt;&gt;1,0,IF(AND($B15&gt;0,INDEX(Kalender!CX$68:CX$77,MAX(1,$B15))&gt;INDEX(Kalender!$B$68:$B$77,MAX(1,$B15))),1,0)+IF(OR(AND($C15&gt;0,INDEX(Kalender!CX$81:CX$110,MAX(1,$C15))&gt;INDEX(Kalender!$B$81:$B$110,MAX(1,$C15))),AND($D15&gt;0,INDEX(Kalender!CX$81:CX$110,MAX(1,$D15))&gt;INDEX(Kalender!$B$81:$B$110,MAX(1,$D15))),AND($E15&gt;0,INDEX(Kalender!CX$81:CX$110,MAX(1,$E15))&gt;INDEX(Kalender!$B$81:$B$110,MAX(1,$E15))),AND($F15&gt;0,INDEX(Kalender!CX$81:CX$110,MAX(1,$F15))&gt;INDEX(Kalender!$B$81:$B$110,MAX(1,$F15)))),2,0))</f>
        <v>0</v>
      </c>
      <c r="CY15" s="5" t="n">
        <f aca="false">IF(Kalender!CY15&lt;&gt;1,0,IF(AND($B15&gt;0,INDEX(Kalender!CY$68:CY$77,MAX(1,$B15))&gt;INDEX(Kalender!$B$68:$B$77,MAX(1,$B15))),1,0)+IF(OR(AND($C15&gt;0,INDEX(Kalender!CY$81:CY$110,MAX(1,$C15))&gt;INDEX(Kalender!$B$81:$B$110,MAX(1,$C15))),AND($D15&gt;0,INDEX(Kalender!CY$81:CY$110,MAX(1,$D15))&gt;INDEX(Kalender!$B$81:$B$110,MAX(1,$D15))),AND($E15&gt;0,INDEX(Kalender!CY$81:CY$110,MAX(1,$E15))&gt;INDEX(Kalender!$B$81:$B$110,MAX(1,$E15))),AND($F15&gt;0,INDEX(Kalender!CY$81:CY$110,MAX(1,$F15))&gt;INDEX(Kalender!$B$81:$B$110,MAX(1,$F15)))),2,0))</f>
        <v>0</v>
      </c>
      <c r="CZ15" s="5" t="n">
        <f aca="false">IF(Kalender!CZ15&lt;&gt;1,0,IF(AND($B15&gt;0,INDEX(Kalender!CZ$68:CZ$77,MAX(1,$B15))&gt;INDEX(Kalender!$B$68:$B$77,MAX(1,$B15))),1,0)+IF(OR(AND($C15&gt;0,INDEX(Kalender!CZ$81:CZ$110,MAX(1,$C15))&gt;INDEX(Kalender!$B$81:$B$110,MAX(1,$C15))),AND($D15&gt;0,INDEX(Kalender!CZ$81:CZ$110,MAX(1,$D15))&gt;INDEX(Kalender!$B$81:$B$110,MAX(1,$D15))),AND($E15&gt;0,INDEX(Kalender!CZ$81:CZ$110,MAX(1,$E15))&gt;INDEX(Kalender!$B$81:$B$110,MAX(1,$E15))),AND($F15&gt;0,INDEX(Kalender!CZ$81:CZ$110,MAX(1,$F15))&gt;INDEX(Kalender!$B$81:$B$110,MAX(1,$F15)))),2,0))</f>
        <v>0</v>
      </c>
      <c r="DA15" s="5" t="n">
        <f aca="false">IF(Kalender!DA15&lt;&gt;1,0,IF(AND($B15&gt;0,INDEX(Kalender!DA$68:DA$77,MAX(1,$B15))&gt;INDEX(Kalender!$B$68:$B$77,MAX(1,$B15))),1,0)+IF(OR(AND($C15&gt;0,INDEX(Kalender!DA$81:DA$110,MAX(1,$C15))&gt;INDEX(Kalender!$B$81:$B$110,MAX(1,$C15))),AND($D15&gt;0,INDEX(Kalender!DA$81:DA$110,MAX(1,$D15))&gt;INDEX(Kalender!$B$81:$B$110,MAX(1,$D15))),AND($E15&gt;0,INDEX(Kalender!DA$81:DA$110,MAX(1,$E15))&gt;INDEX(Kalender!$B$81:$B$110,MAX(1,$E15))),AND($F15&gt;0,INDEX(Kalender!DA$81:DA$110,MAX(1,$F15))&gt;INDEX(Kalender!$B$81:$B$110,MAX(1,$F15)))),2,0))</f>
        <v>0</v>
      </c>
      <c r="DB15" s="5" t="n">
        <f aca="false">IF(Kalender!DB15&lt;&gt;1,0,IF(AND($B15&gt;0,INDEX(Kalender!DB$68:DB$77,MAX(1,$B15))&gt;INDEX(Kalender!$B$68:$B$77,MAX(1,$B15))),1,0)+IF(OR(AND($C15&gt;0,INDEX(Kalender!DB$81:DB$110,MAX(1,$C15))&gt;INDEX(Kalender!$B$81:$B$110,MAX(1,$C15))),AND($D15&gt;0,INDEX(Kalender!DB$81:DB$110,MAX(1,$D15))&gt;INDEX(Kalender!$B$81:$B$110,MAX(1,$D15))),AND($E15&gt;0,INDEX(Kalender!DB$81:DB$110,MAX(1,$E15))&gt;INDEX(Kalender!$B$81:$B$110,MAX(1,$E15))),AND($F15&gt;0,INDEX(Kalender!DB$81:DB$110,MAX(1,$F15))&gt;INDEX(Kalender!$B$81:$B$110,MAX(1,$F15)))),2,0))</f>
        <v>0</v>
      </c>
      <c r="DC15" s="5" t="n">
        <f aca="false">IF(Kalender!DC15&lt;&gt;1,0,IF(AND($B15&gt;0,INDEX(Kalender!DC$68:DC$77,MAX(1,$B15))&gt;INDEX(Kalender!$B$68:$B$77,MAX(1,$B15))),1,0)+IF(OR(AND($C15&gt;0,INDEX(Kalender!DC$81:DC$110,MAX(1,$C15))&gt;INDEX(Kalender!$B$81:$B$110,MAX(1,$C15))),AND($D15&gt;0,INDEX(Kalender!DC$81:DC$110,MAX(1,$D15))&gt;INDEX(Kalender!$B$81:$B$110,MAX(1,$D15))),AND($E15&gt;0,INDEX(Kalender!DC$81:DC$110,MAX(1,$E15))&gt;INDEX(Kalender!$B$81:$B$110,MAX(1,$E15))),AND($F15&gt;0,INDEX(Kalender!DC$81:DC$110,MAX(1,$F15))&gt;INDEX(Kalender!$B$81:$B$110,MAX(1,$F15)))),2,0))</f>
        <v>0</v>
      </c>
      <c r="DD15" s="5" t="n">
        <f aca="false">IF(Kalender!DD15&lt;&gt;1,0,IF(AND($B15&gt;0,INDEX(Kalender!DD$68:DD$77,MAX(1,$B15))&gt;INDEX(Kalender!$B$68:$B$77,MAX(1,$B15))),1,0)+IF(OR(AND($C15&gt;0,INDEX(Kalender!DD$81:DD$110,MAX(1,$C15))&gt;INDEX(Kalender!$B$81:$B$110,MAX(1,$C15))),AND($D15&gt;0,INDEX(Kalender!DD$81:DD$110,MAX(1,$D15))&gt;INDEX(Kalender!$B$81:$B$110,MAX(1,$D15))),AND($E15&gt;0,INDEX(Kalender!DD$81:DD$110,MAX(1,$E15))&gt;INDEX(Kalender!$B$81:$B$110,MAX(1,$E15))),AND($F15&gt;0,INDEX(Kalender!DD$81:DD$110,MAX(1,$F15))&gt;INDEX(Kalender!$B$81:$B$110,MAX(1,$F15)))),2,0))</f>
        <v>0</v>
      </c>
      <c r="DE15" s="5" t="n">
        <f aca="false">IF(Kalender!DE15&lt;&gt;1,0,IF(AND($B15&gt;0,INDEX(Kalender!DE$68:DE$77,MAX(1,$B15))&gt;INDEX(Kalender!$B$68:$B$77,MAX(1,$B15))),1,0)+IF(OR(AND($C15&gt;0,INDEX(Kalender!DE$81:DE$110,MAX(1,$C15))&gt;INDEX(Kalender!$B$81:$B$110,MAX(1,$C15))),AND($D15&gt;0,INDEX(Kalender!DE$81:DE$110,MAX(1,$D15))&gt;INDEX(Kalender!$B$81:$B$110,MAX(1,$D15))),AND($E15&gt;0,INDEX(Kalender!DE$81:DE$110,MAX(1,$E15))&gt;INDEX(Kalender!$B$81:$B$110,MAX(1,$E15))),AND($F15&gt;0,INDEX(Kalender!DE$81:DE$110,MAX(1,$F15))&gt;INDEX(Kalender!$B$81:$B$110,MAX(1,$F15)))),2,0))</f>
        <v>0</v>
      </c>
      <c r="DF15" s="5" t="n">
        <f aca="false">IF(Kalender!DF15&lt;&gt;1,0,IF(AND($B15&gt;0,INDEX(Kalender!DF$68:DF$77,MAX(1,$B15))&gt;INDEX(Kalender!$B$68:$B$77,MAX(1,$B15))),1,0)+IF(OR(AND($C15&gt;0,INDEX(Kalender!DF$81:DF$110,MAX(1,$C15))&gt;INDEX(Kalender!$B$81:$B$110,MAX(1,$C15))),AND($D15&gt;0,INDEX(Kalender!DF$81:DF$110,MAX(1,$D15))&gt;INDEX(Kalender!$B$81:$B$110,MAX(1,$D15))),AND($E15&gt;0,INDEX(Kalender!DF$81:DF$110,MAX(1,$E15))&gt;INDEX(Kalender!$B$81:$B$110,MAX(1,$E15))),AND($F15&gt;0,INDEX(Kalender!DF$81:DF$110,MAX(1,$F15))&gt;INDEX(Kalender!$B$81:$B$110,MAX(1,$F15)))),2,0))</f>
        <v>0</v>
      </c>
      <c r="DG15" s="5" t="n">
        <f aca="false">IF(Kalender!DG15&lt;&gt;1,0,IF(AND($B15&gt;0,INDEX(Kalender!DG$68:DG$77,MAX(1,$B15))&gt;INDEX(Kalender!$B$68:$B$77,MAX(1,$B15))),1,0)+IF(OR(AND($C15&gt;0,INDEX(Kalender!DG$81:DG$110,MAX(1,$C15))&gt;INDEX(Kalender!$B$81:$B$110,MAX(1,$C15))),AND($D15&gt;0,INDEX(Kalender!DG$81:DG$110,MAX(1,$D15))&gt;INDEX(Kalender!$B$81:$B$110,MAX(1,$D15))),AND($E15&gt;0,INDEX(Kalender!DG$81:DG$110,MAX(1,$E15))&gt;INDEX(Kalender!$B$81:$B$110,MAX(1,$E15))),AND($F15&gt;0,INDEX(Kalender!DG$81:DG$110,MAX(1,$F15))&gt;INDEX(Kalender!$B$81:$B$110,MAX(1,$F15)))),2,0))</f>
        <v>0</v>
      </c>
      <c r="DH15" s="5" t="n">
        <f aca="false">IF(Kalender!DH15&lt;&gt;1,0,IF(AND($B15&gt;0,INDEX(Kalender!DH$68:DH$77,MAX(1,$B15))&gt;INDEX(Kalender!$B$68:$B$77,MAX(1,$B15))),1,0)+IF(OR(AND($C15&gt;0,INDEX(Kalender!DH$81:DH$110,MAX(1,$C15))&gt;INDEX(Kalender!$B$81:$B$110,MAX(1,$C15))),AND($D15&gt;0,INDEX(Kalender!DH$81:DH$110,MAX(1,$D15))&gt;INDEX(Kalender!$B$81:$B$110,MAX(1,$D15))),AND($E15&gt;0,INDEX(Kalender!DH$81:DH$110,MAX(1,$E15))&gt;INDEX(Kalender!$B$81:$B$110,MAX(1,$E15))),AND($F15&gt;0,INDEX(Kalender!DH$81:DH$110,MAX(1,$F15))&gt;INDEX(Kalender!$B$81:$B$110,MAX(1,$F15)))),2,0))</f>
        <v>0</v>
      </c>
      <c r="DI15" s="5" t="n">
        <f aca="false">IF(Kalender!DI15&lt;&gt;1,0,IF(AND($B15&gt;0,INDEX(Kalender!DI$68:DI$77,MAX(1,$B15))&gt;INDEX(Kalender!$B$68:$B$77,MAX(1,$B15))),1,0)+IF(OR(AND($C15&gt;0,INDEX(Kalender!DI$81:DI$110,MAX(1,$C15))&gt;INDEX(Kalender!$B$81:$B$110,MAX(1,$C15))),AND($D15&gt;0,INDEX(Kalender!DI$81:DI$110,MAX(1,$D15))&gt;INDEX(Kalender!$B$81:$B$110,MAX(1,$D15))),AND($E15&gt;0,INDEX(Kalender!DI$81:DI$110,MAX(1,$E15))&gt;INDEX(Kalender!$B$81:$B$110,MAX(1,$E15))),AND($F15&gt;0,INDEX(Kalender!DI$81:DI$110,MAX(1,$F15))&gt;INDEX(Kalender!$B$81:$B$110,MAX(1,$F15)))),2,0))</f>
        <v>0</v>
      </c>
      <c r="DJ15" s="5" t="n">
        <f aca="false">IF(Kalender!DJ15&lt;&gt;1,0,IF(AND($B15&gt;0,INDEX(Kalender!DJ$68:DJ$77,MAX(1,$B15))&gt;INDEX(Kalender!$B$68:$B$77,MAX(1,$B15))),1,0)+IF(OR(AND($C15&gt;0,INDEX(Kalender!DJ$81:DJ$110,MAX(1,$C15))&gt;INDEX(Kalender!$B$81:$B$110,MAX(1,$C15))),AND($D15&gt;0,INDEX(Kalender!DJ$81:DJ$110,MAX(1,$D15))&gt;INDEX(Kalender!$B$81:$B$110,MAX(1,$D15))),AND($E15&gt;0,INDEX(Kalender!DJ$81:DJ$110,MAX(1,$E15))&gt;INDEX(Kalender!$B$81:$B$110,MAX(1,$E15))),AND($F15&gt;0,INDEX(Kalender!DJ$81:DJ$110,MAX(1,$F15))&gt;INDEX(Kalender!$B$81:$B$110,MAX(1,$F15)))),2,0))</f>
        <v>0</v>
      </c>
      <c r="DK15" s="5" t="n">
        <f aca="false">IF(Kalender!DK15&lt;&gt;1,0,IF(AND($B15&gt;0,INDEX(Kalender!DK$68:DK$77,MAX(1,$B15))&gt;INDEX(Kalender!$B$68:$B$77,MAX(1,$B15))),1,0)+IF(OR(AND($C15&gt;0,INDEX(Kalender!DK$81:DK$110,MAX(1,$C15))&gt;INDEX(Kalender!$B$81:$B$110,MAX(1,$C15))),AND($D15&gt;0,INDEX(Kalender!DK$81:DK$110,MAX(1,$D15))&gt;INDEX(Kalender!$B$81:$B$110,MAX(1,$D15))),AND($E15&gt;0,INDEX(Kalender!DK$81:DK$110,MAX(1,$E15))&gt;INDEX(Kalender!$B$81:$B$110,MAX(1,$E15))),AND($F15&gt;0,INDEX(Kalender!DK$81:DK$110,MAX(1,$F15))&gt;INDEX(Kalender!$B$81:$B$110,MAX(1,$F15)))),2,0))</f>
        <v>0</v>
      </c>
      <c r="DL15" s="5" t="n">
        <f aca="false">IF(Kalender!DL15&lt;&gt;1,0,IF(AND($B15&gt;0,INDEX(Kalender!DL$68:DL$77,MAX(1,$B15))&gt;INDEX(Kalender!$B$68:$B$77,MAX(1,$B15))),1,0)+IF(OR(AND($C15&gt;0,INDEX(Kalender!DL$81:DL$110,MAX(1,$C15))&gt;INDEX(Kalender!$B$81:$B$110,MAX(1,$C15))),AND($D15&gt;0,INDEX(Kalender!DL$81:DL$110,MAX(1,$D15))&gt;INDEX(Kalender!$B$81:$B$110,MAX(1,$D15))),AND($E15&gt;0,INDEX(Kalender!DL$81:DL$110,MAX(1,$E15))&gt;INDEX(Kalender!$B$81:$B$110,MAX(1,$E15))),AND($F15&gt;0,INDEX(Kalender!DL$81:DL$110,MAX(1,$F15))&gt;INDEX(Kalender!$B$81:$B$110,MAX(1,$F15)))),2,0))</f>
        <v>0</v>
      </c>
      <c r="DM15" s="5" t="n">
        <f aca="false">IF(Kalender!DM15&lt;&gt;1,0,IF(AND($B15&gt;0,INDEX(Kalender!DM$68:DM$77,MAX(1,$B15))&gt;INDEX(Kalender!$B$68:$B$77,MAX(1,$B15))),1,0)+IF(OR(AND($C15&gt;0,INDEX(Kalender!DM$81:DM$110,MAX(1,$C15))&gt;INDEX(Kalender!$B$81:$B$110,MAX(1,$C15))),AND($D15&gt;0,INDEX(Kalender!DM$81:DM$110,MAX(1,$D15))&gt;INDEX(Kalender!$B$81:$B$110,MAX(1,$D15))),AND($E15&gt;0,INDEX(Kalender!DM$81:DM$110,MAX(1,$E15))&gt;INDEX(Kalender!$B$81:$B$110,MAX(1,$E15))),AND($F15&gt;0,INDEX(Kalender!DM$81:DM$110,MAX(1,$F15))&gt;INDEX(Kalender!$B$81:$B$110,MAX(1,$F15)))),2,0))</f>
        <v>0</v>
      </c>
      <c r="DN15" s="5" t="n">
        <f aca="false">IF(Kalender!DN15&lt;&gt;1,0,IF(AND($B15&gt;0,INDEX(Kalender!DN$68:DN$77,MAX(1,$B15))&gt;INDEX(Kalender!$B$68:$B$77,MAX(1,$B15))),1,0)+IF(OR(AND($C15&gt;0,INDEX(Kalender!DN$81:DN$110,MAX(1,$C15))&gt;INDEX(Kalender!$B$81:$B$110,MAX(1,$C15))),AND($D15&gt;0,INDEX(Kalender!DN$81:DN$110,MAX(1,$D15))&gt;INDEX(Kalender!$B$81:$B$110,MAX(1,$D15))),AND($E15&gt;0,INDEX(Kalender!DN$81:DN$110,MAX(1,$E15))&gt;INDEX(Kalender!$B$81:$B$110,MAX(1,$E15))),AND($F15&gt;0,INDEX(Kalender!DN$81:DN$110,MAX(1,$F15))&gt;INDEX(Kalender!$B$81:$B$110,MAX(1,$F15)))),2,0))</f>
        <v>0</v>
      </c>
      <c r="DO15" s="5" t="n">
        <f aca="false">IF(Kalender!DO15&lt;&gt;1,0,IF(AND($B15&gt;0,INDEX(Kalender!DO$68:DO$77,MAX(1,$B15))&gt;INDEX(Kalender!$B$68:$B$77,MAX(1,$B15))),1,0)+IF(OR(AND($C15&gt;0,INDEX(Kalender!DO$81:DO$110,MAX(1,$C15))&gt;INDEX(Kalender!$B$81:$B$110,MAX(1,$C15))),AND($D15&gt;0,INDEX(Kalender!DO$81:DO$110,MAX(1,$D15))&gt;INDEX(Kalender!$B$81:$B$110,MAX(1,$D15))),AND($E15&gt;0,INDEX(Kalender!DO$81:DO$110,MAX(1,$E15))&gt;INDEX(Kalender!$B$81:$B$110,MAX(1,$E15))),AND($F15&gt;0,INDEX(Kalender!DO$81:DO$110,MAX(1,$F15))&gt;INDEX(Kalender!$B$81:$B$110,MAX(1,$F15)))),2,0))</f>
        <v>0</v>
      </c>
      <c r="DP15" s="5" t="n">
        <f aca="false">IF(Kalender!DP15&lt;&gt;1,0,IF(AND($B15&gt;0,INDEX(Kalender!DP$68:DP$77,MAX(1,$B15))&gt;INDEX(Kalender!$B$68:$B$77,MAX(1,$B15))),1,0)+IF(OR(AND($C15&gt;0,INDEX(Kalender!DP$81:DP$110,MAX(1,$C15))&gt;INDEX(Kalender!$B$81:$B$110,MAX(1,$C15))),AND($D15&gt;0,INDEX(Kalender!DP$81:DP$110,MAX(1,$D15))&gt;INDEX(Kalender!$B$81:$B$110,MAX(1,$D15))),AND($E15&gt;0,INDEX(Kalender!DP$81:DP$110,MAX(1,$E15))&gt;INDEX(Kalender!$B$81:$B$110,MAX(1,$E15))),AND($F15&gt;0,INDEX(Kalender!DP$81:DP$110,MAX(1,$F15))&gt;INDEX(Kalender!$B$81:$B$110,MAX(1,$F15)))),2,0))</f>
        <v>0</v>
      </c>
      <c r="DQ15" s="5" t="n">
        <f aca="false">IF(Kalender!DQ15&lt;&gt;1,0,IF(AND($B15&gt;0,INDEX(Kalender!DQ$68:DQ$77,MAX(1,$B15))&gt;INDEX(Kalender!$B$68:$B$77,MAX(1,$B15))),1,0)+IF(OR(AND($C15&gt;0,INDEX(Kalender!DQ$81:DQ$110,MAX(1,$C15))&gt;INDEX(Kalender!$B$81:$B$110,MAX(1,$C15))),AND($D15&gt;0,INDEX(Kalender!DQ$81:DQ$110,MAX(1,$D15))&gt;INDEX(Kalender!$B$81:$B$110,MAX(1,$D15))),AND($E15&gt;0,INDEX(Kalender!DQ$81:DQ$110,MAX(1,$E15))&gt;INDEX(Kalender!$B$81:$B$110,MAX(1,$E15))),AND($F15&gt;0,INDEX(Kalender!DQ$81:DQ$110,MAX(1,$F15))&gt;INDEX(Kalender!$B$81:$B$110,MAX(1,$F15)))),2,0))</f>
        <v>0</v>
      </c>
      <c r="DR15" s="5" t="n">
        <f aca="false">IF(Kalender!DR15&lt;&gt;1,0,IF(AND($B15&gt;0,INDEX(Kalender!DR$68:DR$77,MAX(1,$B15))&gt;INDEX(Kalender!$B$68:$B$77,MAX(1,$B15))),1,0)+IF(OR(AND($C15&gt;0,INDEX(Kalender!DR$81:DR$110,MAX(1,$C15))&gt;INDEX(Kalender!$B$81:$B$110,MAX(1,$C15))),AND($D15&gt;0,INDEX(Kalender!DR$81:DR$110,MAX(1,$D15))&gt;INDEX(Kalender!$B$81:$B$110,MAX(1,$D15))),AND($E15&gt;0,INDEX(Kalender!DR$81:DR$110,MAX(1,$E15))&gt;INDEX(Kalender!$B$81:$B$110,MAX(1,$E15))),AND($F15&gt;0,INDEX(Kalender!DR$81:DR$110,MAX(1,$F15))&gt;INDEX(Kalender!$B$81:$B$110,MAX(1,$F15)))),2,0))</f>
        <v>0</v>
      </c>
      <c r="DS15" s="5" t="n">
        <f aca="false">IF(Kalender!DS15&lt;&gt;1,0,IF(AND($B15&gt;0,INDEX(Kalender!DS$68:DS$77,MAX(1,$B15))&gt;INDEX(Kalender!$B$68:$B$77,MAX(1,$B15))),1,0)+IF(OR(AND($C15&gt;0,INDEX(Kalender!DS$81:DS$110,MAX(1,$C15))&gt;INDEX(Kalender!$B$81:$B$110,MAX(1,$C15))),AND($D15&gt;0,INDEX(Kalender!DS$81:DS$110,MAX(1,$D15))&gt;INDEX(Kalender!$B$81:$B$110,MAX(1,$D15))),AND($E15&gt;0,INDEX(Kalender!DS$81:DS$110,MAX(1,$E15))&gt;INDEX(Kalender!$B$81:$B$110,MAX(1,$E15))),AND($F15&gt;0,INDEX(Kalender!DS$81:DS$110,MAX(1,$F15))&gt;INDEX(Kalender!$B$81:$B$110,MAX(1,$F15)))),2,0))</f>
        <v>0</v>
      </c>
      <c r="DT15" s="5" t="n">
        <f aca="false">IF(Kalender!DT15&lt;&gt;1,0,IF(AND($B15&gt;0,INDEX(Kalender!DT$68:DT$77,MAX(1,$B15))&gt;INDEX(Kalender!$B$68:$B$77,MAX(1,$B15))),1,0)+IF(OR(AND($C15&gt;0,INDEX(Kalender!DT$81:DT$110,MAX(1,$C15))&gt;INDEX(Kalender!$B$81:$B$110,MAX(1,$C15))),AND($D15&gt;0,INDEX(Kalender!DT$81:DT$110,MAX(1,$D15))&gt;INDEX(Kalender!$B$81:$B$110,MAX(1,$D15))),AND($E15&gt;0,INDEX(Kalender!DT$81:DT$110,MAX(1,$E15))&gt;INDEX(Kalender!$B$81:$B$110,MAX(1,$E15))),AND($F15&gt;0,INDEX(Kalender!DT$81:DT$110,MAX(1,$F15))&gt;INDEX(Kalender!$B$81:$B$110,MAX(1,$F15)))),2,0))</f>
        <v>0</v>
      </c>
      <c r="DU15" s="5" t="n">
        <f aca="false">IF(Kalender!DU15&lt;&gt;1,0,IF(AND($B15&gt;0,INDEX(Kalender!DU$68:DU$77,MAX(1,$B15))&gt;INDEX(Kalender!$B$68:$B$77,MAX(1,$B15))),1,0)+IF(OR(AND($C15&gt;0,INDEX(Kalender!DU$81:DU$110,MAX(1,$C15))&gt;INDEX(Kalender!$B$81:$B$110,MAX(1,$C15))),AND($D15&gt;0,INDEX(Kalender!DU$81:DU$110,MAX(1,$D15))&gt;INDEX(Kalender!$B$81:$B$110,MAX(1,$D15))),AND($E15&gt;0,INDEX(Kalender!DU$81:DU$110,MAX(1,$E15))&gt;INDEX(Kalender!$B$81:$B$110,MAX(1,$E15))),AND($F15&gt;0,INDEX(Kalender!DU$81:DU$110,MAX(1,$F15))&gt;INDEX(Kalender!$B$81:$B$110,MAX(1,$F15)))),2,0))</f>
        <v>0</v>
      </c>
      <c r="DV15" s="5" t="n">
        <f aca="false">IF(Kalender!DV15&lt;&gt;1,0,IF(AND($B15&gt;0,INDEX(Kalender!DV$68:DV$77,MAX(1,$B15))&gt;INDEX(Kalender!$B$68:$B$77,MAX(1,$B15))),1,0)+IF(OR(AND($C15&gt;0,INDEX(Kalender!DV$81:DV$110,MAX(1,$C15))&gt;INDEX(Kalender!$B$81:$B$110,MAX(1,$C15))),AND($D15&gt;0,INDEX(Kalender!DV$81:DV$110,MAX(1,$D15))&gt;INDEX(Kalender!$B$81:$B$110,MAX(1,$D15))),AND($E15&gt;0,INDEX(Kalender!DV$81:DV$110,MAX(1,$E15))&gt;INDEX(Kalender!$B$81:$B$110,MAX(1,$E15))),AND($F15&gt;0,INDEX(Kalender!DV$81:DV$110,MAX(1,$F15))&gt;INDEX(Kalender!$B$81:$B$110,MAX(1,$F15)))),2,0))</f>
        <v>0</v>
      </c>
      <c r="DW15" s="5" t="n">
        <f aca="false">IF(Kalender!DW15&lt;&gt;1,0,IF(AND($B15&gt;0,INDEX(Kalender!DW$68:DW$77,MAX(1,$B15))&gt;INDEX(Kalender!$B$68:$B$77,MAX(1,$B15))),1,0)+IF(OR(AND($C15&gt;0,INDEX(Kalender!DW$81:DW$110,MAX(1,$C15))&gt;INDEX(Kalender!$B$81:$B$110,MAX(1,$C15))),AND($D15&gt;0,INDEX(Kalender!DW$81:DW$110,MAX(1,$D15))&gt;INDEX(Kalender!$B$81:$B$110,MAX(1,$D15))),AND($E15&gt;0,INDEX(Kalender!DW$81:DW$110,MAX(1,$E15))&gt;INDEX(Kalender!$B$81:$B$110,MAX(1,$E15))),AND($F15&gt;0,INDEX(Kalender!DW$81:DW$110,MAX(1,$F15))&gt;INDEX(Kalender!$B$81:$B$110,MAX(1,$F15)))),2,0))</f>
        <v>0</v>
      </c>
      <c r="DX15" s="5" t="n">
        <f aca="false">IF(Kalender!DX15&lt;&gt;1,0,IF(AND($B15&gt;0,INDEX(Kalender!DX$68:DX$77,MAX(1,$B15))&gt;INDEX(Kalender!$B$68:$B$77,MAX(1,$B15))),1,0)+IF(OR(AND($C15&gt;0,INDEX(Kalender!DX$81:DX$110,MAX(1,$C15))&gt;INDEX(Kalender!$B$81:$B$110,MAX(1,$C15))),AND($D15&gt;0,INDEX(Kalender!DX$81:DX$110,MAX(1,$D15))&gt;INDEX(Kalender!$B$81:$B$110,MAX(1,$D15))),AND($E15&gt;0,INDEX(Kalender!DX$81:DX$110,MAX(1,$E15))&gt;INDEX(Kalender!$B$81:$B$110,MAX(1,$E15))),AND($F15&gt;0,INDEX(Kalender!DX$81:DX$110,MAX(1,$F15))&gt;INDEX(Kalender!$B$81:$B$110,MAX(1,$F15)))),2,0))</f>
        <v>0</v>
      </c>
      <c r="DY15" s="5" t="n">
        <f aca="false">IF(Kalender!DY15&lt;&gt;1,0,IF(AND($B15&gt;0,INDEX(Kalender!DY$68:DY$77,MAX(1,$B15))&gt;INDEX(Kalender!$B$68:$B$77,MAX(1,$B15))),1,0)+IF(OR(AND($C15&gt;0,INDEX(Kalender!DY$81:DY$110,MAX(1,$C15))&gt;INDEX(Kalender!$B$81:$B$110,MAX(1,$C15))),AND($D15&gt;0,INDEX(Kalender!DY$81:DY$110,MAX(1,$D15))&gt;INDEX(Kalender!$B$81:$B$110,MAX(1,$D15))),AND($E15&gt;0,INDEX(Kalender!DY$81:DY$110,MAX(1,$E15))&gt;INDEX(Kalender!$B$81:$B$110,MAX(1,$E15))),AND($F15&gt;0,INDEX(Kalender!DY$81:DY$110,MAX(1,$F15))&gt;INDEX(Kalender!$B$81:$B$110,MAX(1,$F15)))),2,0))</f>
        <v>0</v>
      </c>
      <c r="DZ15" s="5" t="n">
        <f aca="false">IF(Kalender!DZ15&lt;&gt;1,0,IF(AND($B15&gt;0,INDEX(Kalender!DZ$68:DZ$77,MAX(1,$B15))&gt;INDEX(Kalender!$B$68:$B$77,MAX(1,$B15))),1,0)+IF(OR(AND($C15&gt;0,INDEX(Kalender!DZ$81:DZ$110,MAX(1,$C15))&gt;INDEX(Kalender!$B$81:$B$110,MAX(1,$C15))),AND($D15&gt;0,INDEX(Kalender!DZ$81:DZ$110,MAX(1,$D15))&gt;INDEX(Kalender!$B$81:$B$110,MAX(1,$D15))),AND($E15&gt;0,INDEX(Kalender!DZ$81:DZ$110,MAX(1,$E15))&gt;INDEX(Kalender!$B$81:$B$110,MAX(1,$E15))),AND($F15&gt;0,INDEX(Kalender!DZ$81:DZ$110,MAX(1,$F15))&gt;INDEX(Kalender!$B$81:$B$110,MAX(1,$F15)))),2,0))</f>
        <v>0</v>
      </c>
      <c r="EA15" s="5" t="n">
        <f aca="false">IF(Kalender!EA15&lt;&gt;1,0,IF(AND($B15&gt;0,INDEX(Kalender!EA$68:EA$77,MAX(1,$B15))&gt;INDEX(Kalender!$B$68:$B$77,MAX(1,$B15))),1,0)+IF(OR(AND($C15&gt;0,INDEX(Kalender!EA$81:EA$110,MAX(1,$C15))&gt;INDEX(Kalender!$B$81:$B$110,MAX(1,$C15))),AND($D15&gt;0,INDEX(Kalender!EA$81:EA$110,MAX(1,$D15))&gt;INDEX(Kalender!$B$81:$B$110,MAX(1,$D15))),AND($E15&gt;0,INDEX(Kalender!EA$81:EA$110,MAX(1,$E15))&gt;INDEX(Kalender!$B$81:$B$110,MAX(1,$E15))),AND($F15&gt;0,INDEX(Kalender!EA$81:EA$110,MAX(1,$F15))&gt;INDEX(Kalender!$B$81:$B$110,MAX(1,$F15)))),2,0))</f>
        <v>0</v>
      </c>
      <c r="EB15" s="5" t="n">
        <f aca="false">IF(Kalender!EB15&lt;&gt;1,0,IF(AND($B15&gt;0,INDEX(Kalender!EB$68:EB$77,MAX(1,$B15))&gt;INDEX(Kalender!$B$68:$B$77,MAX(1,$B15))),1,0)+IF(OR(AND($C15&gt;0,INDEX(Kalender!EB$81:EB$110,MAX(1,$C15))&gt;INDEX(Kalender!$B$81:$B$110,MAX(1,$C15))),AND($D15&gt;0,INDEX(Kalender!EB$81:EB$110,MAX(1,$D15))&gt;INDEX(Kalender!$B$81:$B$110,MAX(1,$D15))),AND($E15&gt;0,INDEX(Kalender!EB$81:EB$110,MAX(1,$E15))&gt;INDEX(Kalender!$B$81:$B$110,MAX(1,$E15))),AND($F15&gt;0,INDEX(Kalender!EB$81:EB$110,MAX(1,$F15))&gt;INDEX(Kalender!$B$81:$B$110,MAX(1,$F15)))),2,0))</f>
        <v>0</v>
      </c>
      <c r="EC15" s="5" t="n">
        <f aca="false">IF(Kalender!EC15&lt;&gt;1,0,IF(AND($B15&gt;0,INDEX(Kalender!EC$68:EC$77,MAX(1,$B15))&gt;INDEX(Kalender!$B$68:$B$77,MAX(1,$B15))),1,0)+IF(OR(AND($C15&gt;0,INDEX(Kalender!EC$81:EC$110,MAX(1,$C15))&gt;INDEX(Kalender!$B$81:$B$110,MAX(1,$C15))),AND($D15&gt;0,INDEX(Kalender!EC$81:EC$110,MAX(1,$D15))&gt;INDEX(Kalender!$B$81:$B$110,MAX(1,$D15))),AND($E15&gt;0,INDEX(Kalender!EC$81:EC$110,MAX(1,$E15))&gt;INDEX(Kalender!$B$81:$B$110,MAX(1,$E15))),AND($F15&gt;0,INDEX(Kalender!EC$81:EC$110,MAX(1,$F15))&gt;INDEX(Kalender!$B$81:$B$110,MAX(1,$F15)))),2,0))</f>
        <v>0</v>
      </c>
      <c r="ED15" s="5" t="n">
        <f aca="false">IF(Kalender!ED15&lt;&gt;1,0,IF(AND($B15&gt;0,INDEX(Kalender!ED$68:ED$77,MAX(1,$B15))&gt;INDEX(Kalender!$B$68:$B$77,MAX(1,$B15))),1,0)+IF(OR(AND($C15&gt;0,INDEX(Kalender!ED$81:ED$110,MAX(1,$C15))&gt;INDEX(Kalender!$B$81:$B$110,MAX(1,$C15))),AND($D15&gt;0,INDEX(Kalender!ED$81:ED$110,MAX(1,$D15))&gt;INDEX(Kalender!$B$81:$B$110,MAX(1,$D15))),AND($E15&gt;0,INDEX(Kalender!ED$81:ED$110,MAX(1,$E15))&gt;INDEX(Kalender!$B$81:$B$110,MAX(1,$E15))),AND($F15&gt;0,INDEX(Kalender!ED$81:ED$110,MAX(1,$F15))&gt;INDEX(Kalender!$B$81:$B$110,MAX(1,$F15)))),2,0))</f>
        <v>0</v>
      </c>
      <c r="EE15" s="5" t="n">
        <f aca="false">IF(Kalender!EE15&lt;&gt;1,0,IF(AND($B15&gt;0,INDEX(Kalender!EE$68:EE$77,MAX(1,$B15))&gt;INDEX(Kalender!$B$68:$B$77,MAX(1,$B15))),1,0)+IF(OR(AND($C15&gt;0,INDEX(Kalender!EE$81:EE$110,MAX(1,$C15))&gt;INDEX(Kalender!$B$81:$B$110,MAX(1,$C15))),AND($D15&gt;0,INDEX(Kalender!EE$81:EE$110,MAX(1,$D15))&gt;INDEX(Kalender!$B$81:$B$110,MAX(1,$D15))),AND($E15&gt;0,INDEX(Kalender!EE$81:EE$110,MAX(1,$E15))&gt;INDEX(Kalender!$B$81:$B$110,MAX(1,$E15))),AND($F15&gt;0,INDEX(Kalender!EE$81:EE$110,MAX(1,$F15))&gt;INDEX(Kalender!$B$81:$B$110,MAX(1,$F15)))),2,0))</f>
        <v>0</v>
      </c>
      <c r="EF15" s="5" t="n">
        <f aca="false">IF(Kalender!EF15&lt;&gt;1,0,IF(AND($B15&gt;0,INDEX(Kalender!EF$68:EF$77,MAX(1,$B15))&gt;INDEX(Kalender!$B$68:$B$77,MAX(1,$B15))),1,0)+IF(OR(AND($C15&gt;0,INDEX(Kalender!EF$81:EF$110,MAX(1,$C15))&gt;INDEX(Kalender!$B$81:$B$110,MAX(1,$C15))),AND($D15&gt;0,INDEX(Kalender!EF$81:EF$110,MAX(1,$D15))&gt;INDEX(Kalender!$B$81:$B$110,MAX(1,$D15))),AND($E15&gt;0,INDEX(Kalender!EF$81:EF$110,MAX(1,$E15))&gt;INDEX(Kalender!$B$81:$B$110,MAX(1,$E15))),AND($F15&gt;0,INDEX(Kalender!EF$81:EF$110,MAX(1,$F15))&gt;INDEX(Kalender!$B$81:$B$110,MAX(1,$F15)))),2,0))</f>
        <v>0</v>
      </c>
      <c r="EG15" s="5" t="n">
        <f aca="false">IF(Kalender!EG15&lt;&gt;1,0,IF(AND($B15&gt;0,INDEX(Kalender!EG$68:EG$77,MAX(1,$B15))&gt;INDEX(Kalender!$B$68:$B$77,MAX(1,$B15))),1,0)+IF(OR(AND($C15&gt;0,INDEX(Kalender!EG$81:EG$110,MAX(1,$C15))&gt;INDEX(Kalender!$B$81:$B$110,MAX(1,$C15))),AND($D15&gt;0,INDEX(Kalender!EG$81:EG$110,MAX(1,$D15))&gt;INDEX(Kalender!$B$81:$B$110,MAX(1,$D15))),AND($E15&gt;0,INDEX(Kalender!EG$81:EG$110,MAX(1,$E15))&gt;INDEX(Kalender!$B$81:$B$110,MAX(1,$E15))),AND($F15&gt;0,INDEX(Kalender!EG$81:EG$110,MAX(1,$F15))&gt;INDEX(Kalender!$B$81:$B$110,MAX(1,$F15)))),2,0))</f>
        <v>0</v>
      </c>
      <c r="EH15" s="5" t="n">
        <f aca="false">IF(Kalender!EH15&lt;&gt;1,0,IF(AND($B15&gt;0,INDEX(Kalender!EH$68:EH$77,MAX(1,$B15))&gt;INDEX(Kalender!$B$68:$B$77,MAX(1,$B15))),1,0)+IF(OR(AND($C15&gt;0,INDEX(Kalender!EH$81:EH$110,MAX(1,$C15))&gt;INDEX(Kalender!$B$81:$B$110,MAX(1,$C15))),AND($D15&gt;0,INDEX(Kalender!EH$81:EH$110,MAX(1,$D15))&gt;INDEX(Kalender!$B$81:$B$110,MAX(1,$D15))),AND($E15&gt;0,INDEX(Kalender!EH$81:EH$110,MAX(1,$E15))&gt;INDEX(Kalender!$B$81:$B$110,MAX(1,$E15))),AND($F15&gt;0,INDEX(Kalender!EH$81:EH$110,MAX(1,$F15))&gt;INDEX(Kalender!$B$81:$B$110,MAX(1,$F15)))),2,0))</f>
        <v>0</v>
      </c>
      <c r="EI15" s="5" t="n">
        <f aca="false">IF(Kalender!EI15&lt;&gt;1,0,IF(AND($B15&gt;0,INDEX(Kalender!EI$68:EI$77,MAX(1,$B15))&gt;INDEX(Kalender!$B$68:$B$77,MAX(1,$B15))),1,0)+IF(OR(AND($C15&gt;0,INDEX(Kalender!EI$81:EI$110,MAX(1,$C15))&gt;INDEX(Kalender!$B$81:$B$110,MAX(1,$C15))),AND($D15&gt;0,INDEX(Kalender!EI$81:EI$110,MAX(1,$D15))&gt;INDEX(Kalender!$B$81:$B$110,MAX(1,$D15))),AND($E15&gt;0,INDEX(Kalender!EI$81:EI$110,MAX(1,$E15))&gt;INDEX(Kalender!$B$81:$B$110,MAX(1,$E15))),AND($F15&gt;0,INDEX(Kalender!EI$81:EI$110,MAX(1,$F15))&gt;INDEX(Kalender!$B$81:$B$110,MAX(1,$F15)))),2,0))</f>
        <v>0</v>
      </c>
      <c r="EJ15" s="5" t="n">
        <f aca="false">IF(Kalender!EJ15&lt;&gt;1,0,IF(AND($B15&gt;0,INDEX(Kalender!EJ$68:EJ$77,MAX(1,$B15))&gt;INDEX(Kalender!$B$68:$B$77,MAX(1,$B15))),1,0)+IF(OR(AND($C15&gt;0,INDEX(Kalender!EJ$81:EJ$110,MAX(1,$C15))&gt;INDEX(Kalender!$B$81:$B$110,MAX(1,$C15))),AND($D15&gt;0,INDEX(Kalender!EJ$81:EJ$110,MAX(1,$D15))&gt;INDEX(Kalender!$B$81:$B$110,MAX(1,$D15))),AND($E15&gt;0,INDEX(Kalender!EJ$81:EJ$110,MAX(1,$E15))&gt;INDEX(Kalender!$B$81:$B$110,MAX(1,$E15))),AND($F15&gt;0,INDEX(Kalender!EJ$81:EJ$110,MAX(1,$F15))&gt;INDEX(Kalender!$B$81:$B$110,MAX(1,$F15)))),2,0))</f>
        <v>0</v>
      </c>
      <c r="EK15" s="5" t="n">
        <f aca="false">IF(Kalender!EK15&lt;&gt;1,0,IF(AND($B15&gt;0,INDEX(Kalender!EK$68:EK$77,MAX(1,$B15))&gt;INDEX(Kalender!$B$68:$B$77,MAX(1,$B15))),1,0)+IF(OR(AND($C15&gt;0,INDEX(Kalender!EK$81:EK$110,MAX(1,$C15))&gt;INDEX(Kalender!$B$81:$B$110,MAX(1,$C15))),AND($D15&gt;0,INDEX(Kalender!EK$81:EK$110,MAX(1,$D15))&gt;INDEX(Kalender!$B$81:$B$110,MAX(1,$D15))),AND($E15&gt;0,INDEX(Kalender!EK$81:EK$110,MAX(1,$E15))&gt;INDEX(Kalender!$B$81:$B$110,MAX(1,$E15))),AND($F15&gt;0,INDEX(Kalender!EK$81:EK$110,MAX(1,$F15))&gt;INDEX(Kalender!$B$81:$B$110,MAX(1,$F15)))),2,0))</f>
        <v>0</v>
      </c>
      <c r="EL15" s="5" t="n">
        <f aca="false">IF(Kalender!EL15&lt;&gt;1,0,IF(AND($B15&gt;0,INDEX(Kalender!EL$68:EL$77,MAX(1,$B15))&gt;INDEX(Kalender!$B$68:$B$77,MAX(1,$B15))),1,0)+IF(OR(AND($C15&gt;0,INDEX(Kalender!EL$81:EL$110,MAX(1,$C15))&gt;INDEX(Kalender!$B$81:$B$110,MAX(1,$C15))),AND($D15&gt;0,INDEX(Kalender!EL$81:EL$110,MAX(1,$D15))&gt;INDEX(Kalender!$B$81:$B$110,MAX(1,$D15))),AND($E15&gt;0,INDEX(Kalender!EL$81:EL$110,MAX(1,$E15))&gt;INDEX(Kalender!$B$81:$B$110,MAX(1,$E15))),AND($F15&gt;0,INDEX(Kalender!EL$81:EL$110,MAX(1,$F15))&gt;INDEX(Kalender!$B$81:$B$110,MAX(1,$F15)))),2,0))</f>
        <v>0</v>
      </c>
      <c r="EM15" s="5" t="n">
        <f aca="false">IF(Kalender!EM15&lt;&gt;1,0,IF(AND($B15&gt;0,INDEX(Kalender!EM$68:EM$77,MAX(1,$B15))&gt;INDEX(Kalender!$B$68:$B$77,MAX(1,$B15))),1,0)+IF(OR(AND($C15&gt;0,INDEX(Kalender!EM$81:EM$110,MAX(1,$C15))&gt;INDEX(Kalender!$B$81:$B$110,MAX(1,$C15))),AND($D15&gt;0,INDEX(Kalender!EM$81:EM$110,MAX(1,$D15))&gt;INDEX(Kalender!$B$81:$B$110,MAX(1,$D15))),AND($E15&gt;0,INDEX(Kalender!EM$81:EM$110,MAX(1,$E15))&gt;INDEX(Kalender!$B$81:$B$110,MAX(1,$E15))),AND($F15&gt;0,INDEX(Kalender!EM$81:EM$110,MAX(1,$F15))&gt;INDEX(Kalender!$B$81:$B$110,MAX(1,$F15)))),2,0))</f>
        <v>0</v>
      </c>
      <c r="EN15" s="5" t="n">
        <f aca="false">IF(Kalender!EN15&lt;&gt;1,0,IF(AND($B15&gt;0,INDEX(Kalender!EN$68:EN$77,MAX(1,$B15))&gt;INDEX(Kalender!$B$68:$B$77,MAX(1,$B15))),1,0)+IF(OR(AND($C15&gt;0,INDEX(Kalender!EN$81:EN$110,MAX(1,$C15))&gt;INDEX(Kalender!$B$81:$B$110,MAX(1,$C15))),AND($D15&gt;0,INDEX(Kalender!EN$81:EN$110,MAX(1,$D15))&gt;INDEX(Kalender!$B$81:$B$110,MAX(1,$D15))),AND($E15&gt;0,INDEX(Kalender!EN$81:EN$110,MAX(1,$E15))&gt;INDEX(Kalender!$B$81:$B$110,MAX(1,$E15))),AND($F15&gt;0,INDEX(Kalender!EN$81:EN$110,MAX(1,$F15))&gt;INDEX(Kalender!$B$81:$B$110,MAX(1,$F15)))),2,0))</f>
        <v>0</v>
      </c>
      <c r="EO15" s="5" t="n">
        <f aca="false">IF(Kalender!EO15&lt;&gt;1,0,IF(AND($B15&gt;0,INDEX(Kalender!EO$68:EO$77,MAX(1,$B15))&gt;INDEX(Kalender!$B$68:$B$77,MAX(1,$B15))),1,0)+IF(OR(AND($C15&gt;0,INDEX(Kalender!EO$81:EO$110,MAX(1,$C15))&gt;INDEX(Kalender!$B$81:$B$110,MAX(1,$C15))),AND($D15&gt;0,INDEX(Kalender!EO$81:EO$110,MAX(1,$D15))&gt;INDEX(Kalender!$B$81:$B$110,MAX(1,$D15))),AND($E15&gt;0,INDEX(Kalender!EO$81:EO$110,MAX(1,$E15))&gt;INDEX(Kalender!$B$81:$B$110,MAX(1,$E15))),AND($F15&gt;0,INDEX(Kalender!EO$81:EO$110,MAX(1,$F15))&gt;INDEX(Kalender!$B$81:$B$110,MAX(1,$F15)))),2,0))</f>
        <v>0</v>
      </c>
      <c r="EP15" s="5" t="n">
        <f aca="false">IF(Kalender!EP15&lt;&gt;1,0,IF(AND($B15&gt;0,INDEX(Kalender!EP$68:EP$77,MAX(1,$B15))&gt;INDEX(Kalender!$B$68:$B$77,MAX(1,$B15))),1,0)+IF(OR(AND($C15&gt;0,INDEX(Kalender!EP$81:EP$110,MAX(1,$C15))&gt;INDEX(Kalender!$B$81:$B$110,MAX(1,$C15))),AND($D15&gt;0,INDEX(Kalender!EP$81:EP$110,MAX(1,$D15))&gt;INDEX(Kalender!$B$81:$B$110,MAX(1,$D15))),AND($E15&gt;0,INDEX(Kalender!EP$81:EP$110,MAX(1,$E15))&gt;INDEX(Kalender!$B$81:$B$110,MAX(1,$E15))),AND($F15&gt;0,INDEX(Kalender!EP$81:EP$110,MAX(1,$F15))&gt;INDEX(Kalender!$B$81:$B$110,MAX(1,$F15)))),2,0))</f>
        <v>0</v>
      </c>
      <c r="EQ15" s="5" t="n">
        <f aca="false">IF(Kalender!EQ15&lt;&gt;1,0,IF(AND($B15&gt;0,INDEX(Kalender!EQ$68:EQ$77,MAX(1,$B15))&gt;INDEX(Kalender!$B$68:$B$77,MAX(1,$B15))),1,0)+IF(OR(AND($C15&gt;0,INDEX(Kalender!EQ$81:EQ$110,MAX(1,$C15))&gt;INDEX(Kalender!$B$81:$B$110,MAX(1,$C15))),AND($D15&gt;0,INDEX(Kalender!EQ$81:EQ$110,MAX(1,$D15))&gt;INDEX(Kalender!$B$81:$B$110,MAX(1,$D15))),AND($E15&gt;0,INDEX(Kalender!EQ$81:EQ$110,MAX(1,$E15))&gt;INDEX(Kalender!$B$81:$B$110,MAX(1,$E15))),AND($F15&gt;0,INDEX(Kalender!EQ$81:EQ$110,MAX(1,$F15))&gt;INDEX(Kalender!$B$81:$B$110,MAX(1,$F15)))),2,0))</f>
        <v>0</v>
      </c>
      <c r="ER15" s="5" t="n">
        <f aca="false">IF(Kalender!ER15&lt;&gt;1,0,IF(AND($B15&gt;0,INDEX(Kalender!ER$68:ER$77,MAX(1,$B15))&gt;INDEX(Kalender!$B$68:$B$77,MAX(1,$B15))),1,0)+IF(OR(AND($C15&gt;0,INDEX(Kalender!ER$81:ER$110,MAX(1,$C15))&gt;INDEX(Kalender!$B$81:$B$110,MAX(1,$C15))),AND($D15&gt;0,INDEX(Kalender!ER$81:ER$110,MAX(1,$D15))&gt;INDEX(Kalender!$B$81:$B$110,MAX(1,$D15))),AND($E15&gt;0,INDEX(Kalender!ER$81:ER$110,MAX(1,$E15))&gt;INDEX(Kalender!$B$81:$B$110,MAX(1,$E15))),AND($F15&gt;0,INDEX(Kalender!ER$81:ER$110,MAX(1,$F15))&gt;INDEX(Kalender!$B$81:$B$110,MAX(1,$F15)))),2,0))</f>
        <v>0</v>
      </c>
      <c r="ES15" s="5" t="n">
        <f aca="false">IF(Kalender!ES15&lt;&gt;1,0,IF(AND($B15&gt;0,INDEX(Kalender!ES$68:ES$77,MAX(1,$B15))&gt;INDEX(Kalender!$B$68:$B$77,MAX(1,$B15))),1,0)+IF(OR(AND($C15&gt;0,INDEX(Kalender!ES$81:ES$110,MAX(1,$C15))&gt;INDEX(Kalender!$B$81:$B$110,MAX(1,$C15))),AND($D15&gt;0,INDEX(Kalender!ES$81:ES$110,MAX(1,$D15))&gt;INDEX(Kalender!$B$81:$B$110,MAX(1,$D15))),AND($E15&gt;0,INDEX(Kalender!ES$81:ES$110,MAX(1,$E15))&gt;INDEX(Kalender!$B$81:$B$110,MAX(1,$E15))),AND($F15&gt;0,INDEX(Kalender!ES$81:ES$110,MAX(1,$F15))&gt;INDEX(Kalender!$B$81:$B$110,MAX(1,$F15)))),2,0))</f>
        <v>0</v>
      </c>
      <c r="ET15" s="5" t="n">
        <f aca="false">IF(Kalender!ET15&lt;&gt;1,0,IF(AND($B15&gt;0,INDEX(Kalender!ET$68:ET$77,MAX(1,$B15))&gt;INDEX(Kalender!$B$68:$B$77,MAX(1,$B15))),1,0)+IF(OR(AND($C15&gt;0,INDEX(Kalender!ET$81:ET$110,MAX(1,$C15))&gt;INDEX(Kalender!$B$81:$B$110,MAX(1,$C15))),AND($D15&gt;0,INDEX(Kalender!ET$81:ET$110,MAX(1,$D15))&gt;INDEX(Kalender!$B$81:$B$110,MAX(1,$D15))),AND($E15&gt;0,INDEX(Kalender!ET$81:ET$110,MAX(1,$E15))&gt;INDEX(Kalender!$B$81:$B$110,MAX(1,$E15))),AND($F15&gt;0,INDEX(Kalender!ET$81:ET$110,MAX(1,$F15))&gt;INDEX(Kalender!$B$81:$B$110,MAX(1,$F15)))),2,0))</f>
        <v>0</v>
      </c>
      <c r="EU15" s="5" t="n">
        <f aca="false">IF(Kalender!EU15&lt;&gt;1,0,IF(AND($B15&gt;0,INDEX(Kalender!EU$68:EU$77,MAX(1,$B15))&gt;INDEX(Kalender!$B$68:$B$77,MAX(1,$B15))),1,0)+IF(OR(AND($C15&gt;0,INDEX(Kalender!EU$81:EU$110,MAX(1,$C15))&gt;INDEX(Kalender!$B$81:$B$110,MAX(1,$C15))),AND($D15&gt;0,INDEX(Kalender!EU$81:EU$110,MAX(1,$D15))&gt;INDEX(Kalender!$B$81:$B$110,MAX(1,$D15))),AND($E15&gt;0,INDEX(Kalender!EU$81:EU$110,MAX(1,$E15))&gt;INDEX(Kalender!$B$81:$B$110,MAX(1,$E15))),AND($F15&gt;0,INDEX(Kalender!EU$81:EU$110,MAX(1,$F15))&gt;INDEX(Kalender!$B$81:$B$110,MAX(1,$F15)))),2,0))</f>
        <v>0</v>
      </c>
      <c r="EV15" s="5" t="n">
        <f aca="false">IF(Kalender!EV15&lt;&gt;1,0,IF(AND($B15&gt;0,INDEX(Kalender!EV$68:EV$77,MAX(1,$B15))&gt;INDEX(Kalender!$B$68:$B$77,MAX(1,$B15))),1,0)+IF(OR(AND($C15&gt;0,INDEX(Kalender!EV$81:EV$110,MAX(1,$C15))&gt;INDEX(Kalender!$B$81:$B$110,MAX(1,$C15))),AND($D15&gt;0,INDEX(Kalender!EV$81:EV$110,MAX(1,$D15))&gt;INDEX(Kalender!$B$81:$B$110,MAX(1,$D15))),AND($E15&gt;0,INDEX(Kalender!EV$81:EV$110,MAX(1,$E15))&gt;INDEX(Kalender!$B$81:$B$110,MAX(1,$E15))),AND($F15&gt;0,INDEX(Kalender!EV$81:EV$110,MAX(1,$F15))&gt;INDEX(Kalender!$B$81:$B$110,MAX(1,$F15)))),2,0))</f>
        <v>0</v>
      </c>
      <c r="EW15" s="5" t="n">
        <f aca="false">IF(Kalender!EW15&lt;&gt;1,0,IF(AND($B15&gt;0,INDEX(Kalender!EW$68:EW$77,MAX(1,$B15))&gt;INDEX(Kalender!$B$68:$B$77,MAX(1,$B15))),1,0)+IF(OR(AND($C15&gt;0,INDEX(Kalender!EW$81:EW$110,MAX(1,$C15))&gt;INDEX(Kalender!$B$81:$B$110,MAX(1,$C15))),AND($D15&gt;0,INDEX(Kalender!EW$81:EW$110,MAX(1,$D15))&gt;INDEX(Kalender!$B$81:$B$110,MAX(1,$D15))),AND($E15&gt;0,INDEX(Kalender!EW$81:EW$110,MAX(1,$E15))&gt;INDEX(Kalender!$B$81:$B$110,MAX(1,$E15))),AND($F15&gt;0,INDEX(Kalender!EW$81:EW$110,MAX(1,$F15))&gt;INDEX(Kalender!$B$81:$B$110,MAX(1,$F15)))),2,0))</f>
        <v>0</v>
      </c>
      <c r="EX15" s="5" t="n">
        <f aca="false">IF(Kalender!EX15&lt;&gt;1,0,IF(AND($B15&gt;0,INDEX(Kalender!EX$68:EX$77,MAX(1,$B15))&gt;INDEX(Kalender!$B$68:$B$77,MAX(1,$B15))),1,0)+IF(OR(AND($C15&gt;0,INDEX(Kalender!EX$81:EX$110,MAX(1,$C15))&gt;INDEX(Kalender!$B$81:$B$110,MAX(1,$C15))),AND($D15&gt;0,INDEX(Kalender!EX$81:EX$110,MAX(1,$D15))&gt;INDEX(Kalender!$B$81:$B$110,MAX(1,$D15))),AND($E15&gt;0,INDEX(Kalender!EX$81:EX$110,MAX(1,$E15))&gt;INDEX(Kalender!$B$81:$B$110,MAX(1,$E15))),AND($F15&gt;0,INDEX(Kalender!EX$81:EX$110,MAX(1,$F15))&gt;INDEX(Kalender!$B$81:$B$110,MAX(1,$F15)))),2,0))</f>
        <v>0</v>
      </c>
      <c r="EY15" s="5" t="n">
        <f aca="false">IF(Kalender!EY15&lt;&gt;1,0,IF(AND($B15&gt;0,INDEX(Kalender!EY$68:EY$77,MAX(1,$B15))&gt;INDEX(Kalender!$B$68:$B$77,MAX(1,$B15))),1,0)+IF(OR(AND($C15&gt;0,INDEX(Kalender!EY$81:EY$110,MAX(1,$C15))&gt;INDEX(Kalender!$B$81:$B$110,MAX(1,$C15))),AND($D15&gt;0,INDEX(Kalender!EY$81:EY$110,MAX(1,$D15))&gt;INDEX(Kalender!$B$81:$B$110,MAX(1,$D15))),AND($E15&gt;0,INDEX(Kalender!EY$81:EY$110,MAX(1,$E15))&gt;INDEX(Kalender!$B$81:$B$110,MAX(1,$E15))),AND($F15&gt;0,INDEX(Kalender!EY$81:EY$110,MAX(1,$F15))&gt;INDEX(Kalender!$B$81:$B$110,MAX(1,$F15)))),2,0))</f>
        <v>0</v>
      </c>
      <c r="EZ15" s="5" t="n">
        <f aca="false">IF(Kalender!EZ15&lt;&gt;1,0,IF(AND($B15&gt;0,INDEX(Kalender!EZ$68:EZ$77,MAX(1,$B15))&gt;INDEX(Kalender!$B$68:$B$77,MAX(1,$B15))),1,0)+IF(OR(AND($C15&gt;0,INDEX(Kalender!EZ$81:EZ$110,MAX(1,$C15))&gt;INDEX(Kalender!$B$81:$B$110,MAX(1,$C15))),AND($D15&gt;0,INDEX(Kalender!EZ$81:EZ$110,MAX(1,$D15))&gt;INDEX(Kalender!$B$81:$B$110,MAX(1,$D15))),AND($E15&gt;0,INDEX(Kalender!EZ$81:EZ$110,MAX(1,$E15))&gt;INDEX(Kalender!$B$81:$B$110,MAX(1,$E15))),AND($F15&gt;0,INDEX(Kalender!EZ$81:EZ$110,MAX(1,$F15))&gt;INDEX(Kalender!$B$81:$B$110,MAX(1,$F15)))),2,0))</f>
        <v>0</v>
      </c>
      <c r="FA15" s="5" t="n">
        <f aca="false">IF(Kalender!FA15&lt;&gt;1,0,IF(AND($B15&gt;0,INDEX(Kalender!FA$68:FA$77,MAX(1,$B15))&gt;INDEX(Kalender!$B$68:$B$77,MAX(1,$B15))),1,0)+IF(OR(AND($C15&gt;0,INDEX(Kalender!FA$81:FA$110,MAX(1,$C15))&gt;INDEX(Kalender!$B$81:$B$110,MAX(1,$C15))),AND($D15&gt;0,INDEX(Kalender!FA$81:FA$110,MAX(1,$D15))&gt;INDEX(Kalender!$B$81:$B$110,MAX(1,$D15))),AND($E15&gt;0,INDEX(Kalender!FA$81:FA$110,MAX(1,$E15))&gt;INDEX(Kalender!$B$81:$B$110,MAX(1,$E15))),AND($F15&gt;0,INDEX(Kalender!FA$81:FA$110,MAX(1,$F15))&gt;INDEX(Kalender!$B$81:$B$110,MAX(1,$F15)))),2,0))</f>
        <v>0</v>
      </c>
      <c r="FB15" s="5" t="n">
        <f aca="false">IF(Kalender!FB15&lt;&gt;1,0,IF(AND($B15&gt;0,INDEX(Kalender!FB$68:FB$77,MAX(1,$B15))&gt;INDEX(Kalender!$B$68:$B$77,MAX(1,$B15))),1,0)+IF(OR(AND($C15&gt;0,INDEX(Kalender!FB$81:FB$110,MAX(1,$C15))&gt;INDEX(Kalender!$B$81:$B$110,MAX(1,$C15))),AND($D15&gt;0,INDEX(Kalender!FB$81:FB$110,MAX(1,$D15))&gt;INDEX(Kalender!$B$81:$B$110,MAX(1,$D15))),AND($E15&gt;0,INDEX(Kalender!FB$81:FB$110,MAX(1,$E15))&gt;INDEX(Kalender!$B$81:$B$110,MAX(1,$E15))),AND($F15&gt;0,INDEX(Kalender!FB$81:FB$110,MAX(1,$F15))&gt;INDEX(Kalender!$B$81:$B$110,MAX(1,$F15)))),2,0))</f>
        <v>0</v>
      </c>
      <c r="FC15" s="5" t="n">
        <f aca="false">IF(Kalender!FC15&lt;&gt;1,0,IF(AND($B15&gt;0,INDEX(Kalender!FC$68:FC$77,MAX(1,$B15))&gt;INDEX(Kalender!$B$68:$B$77,MAX(1,$B15))),1,0)+IF(OR(AND($C15&gt;0,INDEX(Kalender!FC$81:FC$110,MAX(1,$C15))&gt;INDEX(Kalender!$B$81:$B$110,MAX(1,$C15))),AND($D15&gt;0,INDEX(Kalender!FC$81:FC$110,MAX(1,$D15))&gt;INDEX(Kalender!$B$81:$B$110,MAX(1,$D15))),AND($E15&gt;0,INDEX(Kalender!FC$81:FC$110,MAX(1,$E15))&gt;INDEX(Kalender!$B$81:$B$110,MAX(1,$E15))),AND($F15&gt;0,INDEX(Kalender!FC$81:FC$110,MAX(1,$F15))&gt;INDEX(Kalender!$B$81:$B$110,MAX(1,$F15)))),2,0))</f>
        <v>0</v>
      </c>
      <c r="FD15" s="5" t="n">
        <f aca="false">IF(Kalender!FD15&lt;&gt;1,0,IF(AND($B15&gt;0,INDEX(Kalender!FD$68:FD$77,MAX(1,$B15))&gt;INDEX(Kalender!$B$68:$B$77,MAX(1,$B15))),1,0)+IF(OR(AND($C15&gt;0,INDEX(Kalender!FD$81:FD$110,MAX(1,$C15))&gt;INDEX(Kalender!$B$81:$B$110,MAX(1,$C15))),AND($D15&gt;0,INDEX(Kalender!FD$81:FD$110,MAX(1,$D15))&gt;INDEX(Kalender!$B$81:$B$110,MAX(1,$D15))),AND($E15&gt;0,INDEX(Kalender!FD$81:FD$110,MAX(1,$E15))&gt;INDEX(Kalender!$B$81:$B$110,MAX(1,$E15))),AND($F15&gt;0,INDEX(Kalender!FD$81:FD$110,MAX(1,$F15))&gt;INDEX(Kalender!$B$81:$B$110,MAX(1,$F15)))),2,0))</f>
        <v>0</v>
      </c>
      <c r="FE15" s="5" t="n">
        <f aca="false">IF(Kalender!FE15&lt;&gt;1,0,IF(AND($B15&gt;0,INDEX(Kalender!FE$68:FE$77,MAX(1,$B15))&gt;INDEX(Kalender!$B$68:$B$77,MAX(1,$B15))),1,0)+IF(OR(AND($C15&gt;0,INDEX(Kalender!FE$81:FE$110,MAX(1,$C15))&gt;INDEX(Kalender!$B$81:$B$110,MAX(1,$C15))),AND($D15&gt;0,INDEX(Kalender!FE$81:FE$110,MAX(1,$D15))&gt;INDEX(Kalender!$B$81:$B$110,MAX(1,$D15))),AND($E15&gt;0,INDEX(Kalender!FE$81:FE$110,MAX(1,$E15))&gt;INDEX(Kalender!$B$81:$B$110,MAX(1,$E15))),AND($F15&gt;0,INDEX(Kalender!FE$81:FE$110,MAX(1,$F15))&gt;INDEX(Kalender!$B$81:$B$110,MAX(1,$F15)))),2,0))</f>
        <v>0</v>
      </c>
      <c r="FF15" s="5" t="n">
        <f aca="false">IF(Kalender!FF15&lt;&gt;1,0,IF(AND($B15&gt;0,INDEX(Kalender!FF$68:FF$77,MAX(1,$B15))&gt;INDEX(Kalender!$B$68:$B$77,MAX(1,$B15))),1,0)+IF(OR(AND($C15&gt;0,INDEX(Kalender!FF$81:FF$110,MAX(1,$C15))&gt;INDEX(Kalender!$B$81:$B$110,MAX(1,$C15))),AND($D15&gt;0,INDEX(Kalender!FF$81:FF$110,MAX(1,$D15))&gt;INDEX(Kalender!$B$81:$B$110,MAX(1,$D15))),AND($E15&gt;0,INDEX(Kalender!FF$81:FF$110,MAX(1,$E15))&gt;INDEX(Kalender!$B$81:$B$110,MAX(1,$E15))),AND($F15&gt;0,INDEX(Kalender!FF$81:FF$110,MAX(1,$F15))&gt;INDEX(Kalender!$B$81:$B$110,MAX(1,$F15)))),2,0))</f>
        <v>0</v>
      </c>
      <c r="FG15" s="5" t="n">
        <f aca="false">IF(Kalender!FG15&lt;&gt;1,0,IF(AND($B15&gt;0,INDEX(Kalender!FG$68:FG$77,MAX(1,$B15))&gt;INDEX(Kalender!$B$68:$B$77,MAX(1,$B15))),1,0)+IF(OR(AND($C15&gt;0,INDEX(Kalender!FG$81:FG$110,MAX(1,$C15))&gt;INDEX(Kalender!$B$81:$B$110,MAX(1,$C15))),AND($D15&gt;0,INDEX(Kalender!FG$81:FG$110,MAX(1,$D15))&gt;INDEX(Kalender!$B$81:$B$110,MAX(1,$D15))),AND($E15&gt;0,INDEX(Kalender!FG$81:FG$110,MAX(1,$E15))&gt;INDEX(Kalender!$B$81:$B$110,MAX(1,$E15))),AND($F15&gt;0,INDEX(Kalender!FG$81:FG$110,MAX(1,$F15))&gt;INDEX(Kalender!$B$81:$B$110,MAX(1,$F15)))),2,0))</f>
        <v>0</v>
      </c>
      <c r="FH15" s="5" t="n">
        <f aca="false">IF(Kalender!FH15&lt;&gt;1,0,IF(AND($B15&gt;0,INDEX(Kalender!FH$68:FH$77,MAX(1,$B15))&gt;INDEX(Kalender!$B$68:$B$77,MAX(1,$B15))),1,0)+IF(OR(AND($C15&gt;0,INDEX(Kalender!FH$81:FH$110,MAX(1,$C15))&gt;INDEX(Kalender!$B$81:$B$110,MAX(1,$C15))),AND($D15&gt;0,INDEX(Kalender!FH$81:FH$110,MAX(1,$D15))&gt;INDEX(Kalender!$B$81:$B$110,MAX(1,$D15))),AND($E15&gt;0,INDEX(Kalender!FH$81:FH$110,MAX(1,$E15))&gt;INDEX(Kalender!$B$81:$B$110,MAX(1,$E15))),AND($F15&gt;0,INDEX(Kalender!FH$81:FH$110,MAX(1,$F15))&gt;INDEX(Kalender!$B$81:$B$110,MAX(1,$F15)))),2,0))</f>
        <v>0</v>
      </c>
      <c r="FI15" s="5" t="n">
        <f aca="false">IF(Kalender!FI15&lt;&gt;1,0,IF(AND($B15&gt;0,INDEX(Kalender!FI$68:FI$77,MAX(1,$B15))&gt;INDEX(Kalender!$B$68:$B$77,MAX(1,$B15))),1,0)+IF(OR(AND($C15&gt;0,INDEX(Kalender!FI$81:FI$110,MAX(1,$C15))&gt;INDEX(Kalender!$B$81:$B$110,MAX(1,$C15))),AND($D15&gt;0,INDEX(Kalender!FI$81:FI$110,MAX(1,$D15))&gt;INDEX(Kalender!$B$81:$B$110,MAX(1,$D15))),AND($E15&gt;0,INDEX(Kalender!FI$81:FI$110,MAX(1,$E15))&gt;INDEX(Kalender!$B$81:$B$110,MAX(1,$E15))),AND($F15&gt;0,INDEX(Kalender!FI$81:FI$110,MAX(1,$F15))&gt;INDEX(Kalender!$B$81:$B$110,MAX(1,$F15)))),2,0))</f>
        <v>0</v>
      </c>
      <c r="FJ15" s="5" t="n">
        <f aca="false">IF(Kalender!FJ15&lt;&gt;1,0,IF(AND($B15&gt;0,INDEX(Kalender!FJ$68:FJ$77,MAX(1,$B15))&gt;INDEX(Kalender!$B$68:$B$77,MAX(1,$B15))),1,0)+IF(OR(AND($C15&gt;0,INDEX(Kalender!FJ$81:FJ$110,MAX(1,$C15))&gt;INDEX(Kalender!$B$81:$B$110,MAX(1,$C15))),AND($D15&gt;0,INDEX(Kalender!FJ$81:FJ$110,MAX(1,$D15))&gt;INDEX(Kalender!$B$81:$B$110,MAX(1,$D15))),AND($E15&gt;0,INDEX(Kalender!FJ$81:FJ$110,MAX(1,$E15))&gt;INDEX(Kalender!$B$81:$B$110,MAX(1,$E15))),AND($F15&gt;0,INDEX(Kalender!FJ$81:FJ$110,MAX(1,$F15))&gt;INDEX(Kalender!$B$81:$B$110,MAX(1,$F15)))),2,0))</f>
        <v>0</v>
      </c>
      <c r="FK15" s="5" t="n">
        <f aca="false">IF(Kalender!FK15&lt;&gt;1,0,IF(AND($B15&gt;0,INDEX(Kalender!FK$68:FK$77,MAX(1,$B15))&gt;INDEX(Kalender!$B$68:$B$77,MAX(1,$B15))),1,0)+IF(OR(AND($C15&gt;0,INDEX(Kalender!FK$81:FK$110,MAX(1,$C15))&gt;INDEX(Kalender!$B$81:$B$110,MAX(1,$C15))),AND($D15&gt;0,INDEX(Kalender!FK$81:FK$110,MAX(1,$D15))&gt;INDEX(Kalender!$B$81:$B$110,MAX(1,$D15))),AND($E15&gt;0,INDEX(Kalender!FK$81:FK$110,MAX(1,$E15))&gt;INDEX(Kalender!$B$81:$B$110,MAX(1,$E15))),AND($F15&gt;0,INDEX(Kalender!FK$81:FK$110,MAX(1,$F15))&gt;INDEX(Kalender!$B$81:$B$110,MAX(1,$F15)))),2,0))</f>
        <v>0</v>
      </c>
      <c r="FL15" s="5" t="n">
        <f aca="false">IF(Kalender!FL15&lt;&gt;1,0,IF(AND($B15&gt;0,INDEX(Kalender!FL$68:FL$77,MAX(1,$B15))&gt;INDEX(Kalender!$B$68:$B$77,MAX(1,$B15))),1,0)+IF(OR(AND($C15&gt;0,INDEX(Kalender!FL$81:FL$110,MAX(1,$C15))&gt;INDEX(Kalender!$B$81:$B$110,MAX(1,$C15))),AND($D15&gt;0,INDEX(Kalender!FL$81:FL$110,MAX(1,$D15))&gt;INDEX(Kalender!$B$81:$B$110,MAX(1,$D15))),AND($E15&gt;0,INDEX(Kalender!FL$81:FL$110,MAX(1,$E15))&gt;INDEX(Kalender!$B$81:$B$110,MAX(1,$E15))),AND($F15&gt;0,INDEX(Kalender!FL$81:FL$110,MAX(1,$F15))&gt;INDEX(Kalender!$B$81:$B$110,MAX(1,$F15)))),2,0))</f>
        <v>0</v>
      </c>
      <c r="FM15" s="5" t="n">
        <f aca="false">IF(Kalender!FM15&lt;&gt;1,0,IF(AND($B15&gt;0,INDEX(Kalender!FM$68:FM$77,MAX(1,$B15))&gt;INDEX(Kalender!$B$68:$B$77,MAX(1,$B15))),1,0)+IF(OR(AND($C15&gt;0,INDEX(Kalender!FM$81:FM$110,MAX(1,$C15))&gt;INDEX(Kalender!$B$81:$B$110,MAX(1,$C15))),AND($D15&gt;0,INDEX(Kalender!FM$81:FM$110,MAX(1,$D15))&gt;INDEX(Kalender!$B$81:$B$110,MAX(1,$D15))),AND($E15&gt;0,INDEX(Kalender!FM$81:FM$110,MAX(1,$E15))&gt;INDEX(Kalender!$B$81:$B$110,MAX(1,$E15))),AND($F15&gt;0,INDEX(Kalender!FM$81:FM$110,MAX(1,$F15))&gt;INDEX(Kalender!$B$81:$B$110,MAX(1,$F15)))),2,0))</f>
        <v>0</v>
      </c>
      <c r="FN15" s="5" t="n">
        <f aca="false">IF(Kalender!FN15&lt;&gt;1,0,IF(AND($B15&gt;0,INDEX(Kalender!FN$68:FN$77,MAX(1,$B15))&gt;INDEX(Kalender!$B$68:$B$77,MAX(1,$B15))),1,0)+IF(OR(AND($C15&gt;0,INDEX(Kalender!FN$81:FN$110,MAX(1,$C15))&gt;INDEX(Kalender!$B$81:$B$110,MAX(1,$C15))),AND($D15&gt;0,INDEX(Kalender!FN$81:FN$110,MAX(1,$D15))&gt;INDEX(Kalender!$B$81:$B$110,MAX(1,$D15))),AND($E15&gt;0,INDEX(Kalender!FN$81:FN$110,MAX(1,$E15))&gt;INDEX(Kalender!$B$81:$B$110,MAX(1,$E15))),AND($F15&gt;0,INDEX(Kalender!FN$81:FN$110,MAX(1,$F15))&gt;INDEX(Kalender!$B$81:$B$110,MAX(1,$F15)))),2,0))</f>
        <v>0</v>
      </c>
      <c r="FO15" s="5" t="n">
        <f aca="false">IF(Kalender!FO15&lt;&gt;1,0,IF(AND($B15&gt;0,INDEX(Kalender!FO$68:FO$77,MAX(1,$B15))&gt;INDEX(Kalender!$B$68:$B$77,MAX(1,$B15))),1,0)+IF(OR(AND($C15&gt;0,INDEX(Kalender!FO$81:FO$110,MAX(1,$C15))&gt;INDEX(Kalender!$B$81:$B$110,MAX(1,$C15))),AND($D15&gt;0,INDEX(Kalender!FO$81:FO$110,MAX(1,$D15))&gt;INDEX(Kalender!$B$81:$B$110,MAX(1,$D15))),AND($E15&gt;0,INDEX(Kalender!FO$81:FO$110,MAX(1,$E15))&gt;INDEX(Kalender!$B$81:$B$110,MAX(1,$E15))),AND($F15&gt;0,INDEX(Kalender!FO$81:FO$110,MAX(1,$F15))&gt;INDEX(Kalender!$B$81:$B$110,MAX(1,$F15)))),2,0))</f>
        <v>0</v>
      </c>
      <c r="FP15" s="5" t="n">
        <f aca="false">IF(Kalender!FP15&lt;&gt;1,0,IF(AND($B15&gt;0,INDEX(Kalender!FP$68:FP$77,MAX(1,$B15))&gt;INDEX(Kalender!$B$68:$B$77,MAX(1,$B15))),1,0)+IF(OR(AND($C15&gt;0,INDEX(Kalender!FP$81:FP$110,MAX(1,$C15))&gt;INDEX(Kalender!$B$81:$B$110,MAX(1,$C15))),AND($D15&gt;0,INDEX(Kalender!FP$81:FP$110,MAX(1,$D15))&gt;INDEX(Kalender!$B$81:$B$110,MAX(1,$D15))),AND($E15&gt;0,INDEX(Kalender!FP$81:FP$110,MAX(1,$E15))&gt;INDEX(Kalender!$B$81:$B$110,MAX(1,$E15))),AND($F15&gt;0,INDEX(Kalender!FP$81:FP$110,MAX(1,$F15))&gt;INDEX(Kalender!$B$81:$B$110,MAX(1,$F15)))),2,0))</f>
        <v>0</v>
      </c>
      <c r="FQ15" s="5" t="n">
        <f aca="false">IF(Kalender!FQ15&lt;&gt;1,0,IF(AND($B15&gt;0,INDEX(Kalender!FQ$68:FQ$77,MAX(1,$B15))&gt;INDEX(Kalender!$B$68:$B$77,MAX(1,$B15))),1,0)+IF(OR(AND($C15&gt;0,INDEX(Kalender!FQ$81:FQ$110,MAX(1,$C15))&gt;INDEX(Kalender!$B$81:$B$110,MAX(1,$C15))),AND($D15&gt;0,INDEX(Kalender!FQ$81:FQ$110,MAX(1,$D15))&gt;INDEX(Kalender!$B$81:$B$110,MAX(1,$D15))),AND($E15&gt;0,INDEX(Kalender!FQ$81:FQ$110,MAX(1,$E15))&gt;INDEX(Kalender!$B$81:$B$110,MAX(1,$E15))),AND($F15&gt;0,INDEX(Kalender!FQ$81:FQ$110,MAX(1,$F15))&gt;INDEX(Kalender!$B$81:$B$110,MAX(1,$F15)))),2,0))</f>
        <v>0</v>
      </c>
      <c r="FR15" s="5" t="n">
        <f aca="false">IF(Kalender!FR15&lt;&gt;1,0,IF(AND($B15&gt;0,INDEX(Kalender!FR$68:FR$77,MAX(1,$B15))&gt;INDEX(Kalender!$B$68:$B$77,MAX(1,$B15))),1,0)+IF(OR(AND($C15&gt;0,INDEX(Kalender!FR$81:FR$110,MAX(1,$C15))&gt;INDEX(Kalender!$B$81:$B$110,MAX(1,$C15))),AND($D15&gt;0,INDEX(Kalender!FR$81:FR$110,MAX(1,$D15))&gt;INDEX(Kalender!$B$81:$B$110,MAX(1,$D15))),AND($E15&gt;0,INDEX(Kalender!FR$81:FR$110,MAX(1,$E15))&gt;INDEX(Kalender!$B$81:$B$110,MAX(1,$E15))),AND($F15&gt;0,INDEX(Kalender!FR$81:FR$110,MAX(1,$F15))&gt;INDEX(Kalender!$B$81:$B$110,MAX(1,$F15)))),2,0))</f>
        <v>0</v>
      </c>
      <c r="FS15" s="5" t="n">
        <f aca="false">IF(Kalender!FS15&lt;&gt;1,0,IF(AND($B15&gt;0,INDEX(Kalender!FS$68:FS$77,MAX(1,$B15))&gt;INDEX(Kalender!$B$68:$B$77,MAX(1,$B15))),1,0)+IF(OR(AND($C15&gt;0,INDEX(Kalender!FS$81:FS$110,MAX(1,$C15))&gt;INDEX(Kalender!$B$81:$B$110,MAX(1,$C15))),AND($D15&gt;0,INDEX(Kalender!FS$81:FS$110,MAX(1,$D15))&gt;INDEX(Kalender!$B$81:$B$110,MAX(1,$D15))),AND($E15&gt;0,INDEX(Kalender!FS$81:FS$110,MAX(1,$E15))&gt;INDEX(Kalender!$B$81:$B$110,MAX(1,$E15))),AND($F15&gt;0,INDEX(Kalender!FS$81:FS$110,MAX(1,$F15))&gt;INDEX(Kalender!$B$81:$B$110,MAX(1,$F15)))),2,0))</f>
        <v>0</v>
      </c>
      <c r="FT15" s="5" t="n">
        <f aca="false">IF(Kalender!FT15&lt;&gt;1,0,IF(AND($B15&gt;0,INDEX(Kalender!FT$68:FT$77,MAX(1,$B15))&gt;INDEX(Kalender!$B$68:$B$77,MAX(1,$B15))),1,0)+IF(OR(AND($C15&gt;0,INDEX(Kalender!FT$81:FT$110,MAX(1,$C15))&gt;INDEX(Kalender!$B$81:$B$110,MAX(1,$C15))),AND($D15&gt;0,INDEX(Kalender!FT$81:FT$110,MAX(1,$D15))&gt;INDEX(Kalender!$B$81:$B$110,MAX(1,$D15))),AND($E15&gt;0,INDEX(Kalender!FT$81:FT$110,MAX(1,$E15))&gt;INDEX(Kalender!$B$81:$B$110,MAX(1,$E15))),AND($F15&gt;0,INDEX(Kalender!FT$81:FT$110,MAX(1,$F15))&gt;INDEX(Kalender!$B$81:$B$110,MAX(1,$F15)))),2,0))</f>
        <v>0</v>
      </c>
      <c r="FU15" s="5" t="n">
        <f aca="false">IF(Kalender!FU15&lt;&gt;1,0,IF(AND($B15&gt;0,INDEX(Kalender!FU$68:FU$77,MAX(1,$B15))&gt;INDEX(Kalender!$B$68:$B$77,MAX(1,$B15))),1,0)+IF(OR(AND($C15&gt;0,INDEX(Kalender!FU$81:FU$110,MAX(1,$C15))&gt;INDEX(Kalender!$B$81:$B$110,MAX(1,$C15))),AND($D15&gt;0,INDEX(Kalender!FU$81:FU$110,MAX(1,$D15))&gt;INDEX(Kalender!$B$81:$B$110,MAX(1,$D15))),AND($E15&gt;0,INDEX(Kalender!FU$81:FU$110,MAX(1,$E15))&gt;INDEX(Kalender!$B$81:$B$110,MAX(1,$E15))),AND($F15&gt;0,INDEX(Kalender!FU$81:FU$110,MAX(1,$F15))&gt;INDEX(Kalender!$B$81:$B$110,MAX(1,$F15)))),2,0))</f>
        <v>0</v>
      </c>
      <c r="FV15" s="5" t="n">
        <f aca="false">IF(Kalender!FV15&lt;&gt;1,0,IF(AND($B15&gt;0,INDEX(Kalender!FV$68:FV$77,MAX(1,$B15))&gt;INDEX(Kalender!$B$68:$B$77,MAX(1,$B15))),1,0)+IF(OR(AND($C15&gt;0,INDEX(Kalender!FV$81:FV$110,MAX(1,$C15))&gt;INDEX(Kalender!$B$81:$B$110,MAX(1,$C15))),AND($D15&gt;0,INDEX(Kalender!FV$81:FV$110,MAX(1,$D15))&gt;INDEX(Kalender!$B$81:$B$110,MAX(1,$D15))),AND($E15&gt;0,INDEX(Kalender!FV$81:FV$110,MAX(1,$E15))&gt;INDEX(Kalender!$B$81:$B$110,MAX(1,$E15))),AND($F15&gt;0,INDEX(Kalender!FV$81:FV$110,MAX(1,$F15))&gt;INDEX(Kalender!$B$81:$B$110,MAX(1,$F15)))),2,0))</f>
        <v>0</v>
      </c>
      <c r="FW15" s="5" t="n">
        <f aca="false">IF(Kalender!FW15&lt;&gt;1,0,IF(AND($B15&gt;0,INDEX(Kalender!FW$68:FW$77,MAX(1,$B15))&gt;INDEX(Kalender!$B$68:$B$77,MAX(1,$B15))),1,0)+IF(OR(AND($C15&gt;0,INDEX(Kalender!FW$81:FW$110,MAX(1,$C15))&gt;INDEX(Kalender!$B$81:$B$110,MAX(1,$C15))),AND($D15&gt;0,INDEX(Kalender!FW$81:FW$110,MAX(1,$D15))&gt;INDEX(Kalender!$B$81:$B$110,MAX(1,$D15))),AND($E15&gt;0,INDEX(Kalender!FW$81:FW$110,MAX(1,$E15))&gt;INDEX(Kalender!$B$81:$B$110,MAX(1,$E15))),AND($F15&gt;0,INDEX(Kalender!FW$81:FW$110,MAX(1,$F15))&gt;INDEX(Kalender!$B$81:$B$110,MAX(1,$F15)))),2,0))</f>
        <v>0</v>
      </c>
      <c r="FX15" s="5" t="n">
        <f aca="false">IF(Kalender!FX15&lt;&gt;1,0,IF(AND($B15&gt;0,INDEX(Kalender!FX$68:FX$77,MAX(1,$B15))&gt;INDEX(Kalender!$B$68:$B$77,MAX(1,$B15))),1,0)+IF(OR(AND($C15&gt;0,INDEX(Kalender!FX$81:FX$110,MAX(1,$C15))&gt;INDEX(Kalender!$B$81:$B$110,MAX(1,$C15))),AND($D15&gt;0,INDEX(Kalender!FX$81:FX$110,MAX(1,$D15))&gt;INDEX(Kalender!$B$81:$B$110,MAX(1,$D15))),AND($E15&gt;0,INDEX(Kalender!FX$81:FX$110,MAX(1,$E15))&gt;INDEX(Kalender!$B$81:$B$110,MAX(1,$E15))),AND($F15&gt;0,INDEX(Kalender!FX$81:FX$110,MAX(1,$F15))&gt;INDEX(Kalender!$B$81:$B$110,MAX(1,$F15)))),2,0))</f>
        <v>0</v>
      </c>
      <c r="FY15" s="5" t="n">
        <f aca="false">IF(Kalender!FY15&lt;&gt;1,0,IF(AND($B15&gt;0,INDEX(Kalender!FY$68:FY$77,MAX(1,$B15))&gt;INDEX(Kalender!$B$68:$B$77,MAX(1,$B15))),1,0)+IF(OR(AND($C15&gt;0,INDEX(Kalender!FY$81:FY$110,MAX(1,$C15))&gt;INDEX(Kalender!$B$81:$B$110,MAX(1,$C15))),AND($D15&gt;0,INDEX(Kalender!FY$81:FY$110,MAX(1,$D15))&gt;INDEX(Kalender!$B$81:$B$110,MAX(1,$D15))),AND($E15&gt;0,INDEX(Kalender!FY$81:FY$110,MAX(1,$E15))&gt;INDEX(Kalender!$B$81:$B$110,MAX(1,$E15))),AND($F15&gt;0,INDEX(Kalender!FY$81:FY$110,MAX(1,$F15))&gt;INDEX(Kalender!$B$81:$B$110,MAX(1,$F15)))),2,0))</f>
        <v>0</v>
      </c>
      <c r="FZ15" s="5" t="n">
        <f aca="false">IF(Kalender!FZ15&lt;&gt;1,0,IF(AND($B15&gt;0,INDEX(Kalender!FZ$68:FZ$77,MAX(1,$B15))&gt;INDEX(Kalender!$B$68:$B$77,MAX(1,$B15))),1,0)+IF(OR(AND($C15&gt;0,INDEX(Kalender!FZ$81:FZ$110,MAX(1,$C15))&gt;INDEX(Kalender!$B$81:$B$110,MAX(1,$C15))),AND($D15&gt;0,INDEX(Kalender!FZ$81:FZ$110,MAX(1,$D15))&gt;INDEX(Kalender!$B$81:$B$110,MAX(1,$D15))),AND($E15&gt;0,INDEX(Kalender!FZ$81:FZ$110,MAX(1,$E15))&gt;INDEX(Kalender!$B$81:$B$110,MAX(1,$E15))),AND($F15&gt;0,INDEX(Kalender!FZ$81:FZ$110,MAX(1,$F15))&gt;INDEX(Kalender!$B$81:$B$110,MAX(1,$F15)))),2,0))</f>
        <v>0</v>
      </c>
      <c r="GA15" s="5" t="n">
        <f aca="false">IF(Kalender!GA15&lt;&gt;1,0,IF(AND($B15&gt;0,INDEX(Kalender!GA$68:GA$77,MAX(1,$B15))&gt;INDEX(Kalender!$B$68:$B$77,MAX(1,$B15))),1,0)+IF(OR(AND($C15&gt;0,INDEX(Kalender!GA$81:GA$110,MAX(1,$C15))&gt;INDEX(Kalender!$B$81:$B$110,MAX(1,$C15))),AND($D15&gt;0,INDEX(Kalender!GA$81:GA$110,MAX(1,$D15))&gt;INDEX(Kalender!$B$81:$B$110,MAX(1,$D15))),AND($E15&gt;0,INDEX(Kalender!GA$81:GA$110,MAX(1,$E15))&gt;INDEX(Kalender!$B$81:$B$110,MAX(1,$E15))),AND($F15&gt;0,INDEX(Kalender!GA$81:GA$110,MAX(1,$F15))&gt;INDEX(Kalender!$B$81:$B$110,MAX(1,$F15)))),2,0))</f>
        <v>0</v>
      </c>
      <c r="GB15" s="5" t="n">
        <f aca="false">IF(Kalender!GB15&lt;&gt;1,0,IF(AND($B15&gt;0,INDEX(Kalender!GB$68:GB$77,MAX(1,$B15))&gt;INDEX(Kalender!$B$68:$B$77,MAX(1,$B15))),1,0)+IF(OR(AND($C15&gt;0,INDEX(Kalender!GB$81:GB$110,MAX(1,$C15))&gt;INDEX(Kalender!$B$81:$B$110,MAX(1,$C15))),AND($D15&gt;0,INDEX(Kalender!GB$81:GB$110,MAX(1,$D15))&gt;INDEX(Kalender!$B$81:$B$110,MAX(1,$D15))),AND($E15&gt;0,INDEX(Kalender!GB$81:GB$110,MAX(1,$E15))&gt;INDEX(Kalender!$B$81:$B$110,MAX(1,$E15))),AND($F15&gt;0,INDEX(Kalender!GB$81:GB$110,MAX(1,$F15))&gt;INDEX(Kalender!$B$81:$B$110,MAX(1,$F15)))),2,0))</f>
        <v>0</v>
      </c>
      <c r="GC15" s="5" t="n">
        <f aca="false">IF(Kalender!GC15&lt;&gt;1,0,IF(AND($B15&gt;0,INDEX(Kalender!GC$68:GC$77,MAX(1,$B15))&gt;INDEX(Kalender!$B$68:$B$77,MAX(1,$B15))),1,0)+IF(OR(AND($C15&gt;0,INDEX(Kalender!GC$81:GC$110,MAX(1,$C15))&gt;INDEX(Kalender!$B$81:$B$110,MAX(1,$C15))),AND($D15&gt;0,INDEX(Kalender!GC$81:GC$110,MAX(1,$D15))&gt;INDEX(Kalender!$B$81:$B$110,MAX(1,$D15))),AND($E15&gt;0,INDEX(Kalender!GC$81:GC$110,MAX(1,$E15))&gt;INDEX(Kalender!$B$81:$B$110,MAX(1,$E15))),AND($F15&gt;0,INDEX(Kalender!GC$81:GC$110,MAX(1,$F15))&gt;INDEX(Kalender!$B$81:$B$110,MAX(1,$F15)))),2,0))</f>
        <v>0</v>
      </c>
      <c r="GD15" s="5" t="n">
        <f aca="false">IF(Kalender!GD15&lt;&gt;1,0,IF(AND($B15&gt;0,INDEX(Kalender!GD$68:GD$77,MAX(1,$B15))&gt;INDEX(Kalender!$B$68:$B$77,MAX(1,$B15))),1,0)+IF(OR(AND($C15&gt;0,INDEX(Kalender!GD$81:GD$110,MAX(1,$C15))&gt;INDEX(Kalender!$B$81:$B$110,MAX(1,$C15))),AND($D15&gt;0,INDEX(Kalender!GD$81:GD$110,MAX(1,$D15))&gt;INDEX(Kalender!$B$81:$B$110,MAX(1,$D15))),AND($E15&gt;0,INDEX(Kalender!GD$81:GD$110,MAX(1,$E15))&gt;INDEX(Kalender!$B$81:$B$110,MAX(1,$E15))),AND($F15&gt;0,INDEX(Kalender!GD$81:GD$110,MAX(1,$F15))&gt;INDEX(Kalender!$B$81:$B$110,MAX(1,$F15)))),2,0))</f>
        <v>0</v>
      </c>
      <c r="GE15" s="5" t="n">
        <f aca="false">IF(Kalender!GE15&lt;&gt;1,0,IF(AND($B15&gt;0,INDEX(Kalender!GE$68:GE$77,MAX(1,$B15))&gt;INDEX(Kalender!$B$68:$B$77,MAX(1,$B15))),1,0)+IF(OR(AND($C15&gt;0,INDEX(Kalender!GE$81:GE$110,MAX(1,$C15))&gt;INDEX(Kalender!$B$81:$B$110,MAX(1,$C15))),AND($D15&gt;0,INDEX(Kalender!GE$81:GE$110,MAX(1,$D15))&gt;INDEX(Kalender!$B$81:$B$110,MAX(1,$D15))),AND($E15&gt;0,INDEX(Kalender!GE$81:GE$110,MAX(1,$E15))&gt;INDEX(Kalender!$B$81:$B$110,MAX(1,$E15))),AND($F15&gt;0,INDEX(Kalender!GE$81:GE$110,MAX(1,$F15))&gt;INDEX(Kalender!$B$81:$B$110,MAX(1,$F15)))),2,0))</f>
        <v>0</v>
      </c>
      <c r="GF15" s="5" t="n">
        <f aca="false">IF(Kalender!GF15&lt;&gt;1,0,IF(AND($B15&gt;0,INDEX(Kalender!GF$68:GF$77,MAX(1,$B15))&gt;INDEX(Kalender!$B$68:$B$77,MAX(1,$B15))),1,0)+IF(OR(AND($C15&gt;0,INDEX(Kalender!GF$81:GF$110,MAX(1,$C15))&gt;INDEX(Kalender!$B$81:$B$110,MAX(1,$C15))),AND($D15&gt;0,INDEX(Kalender!GF$81:GF$110,MAX(1,$D15))&gt;INDEX(Kalender!$B$81:$B$110,MAX(1,$D15))),AND($E15&gt;0,INDEX(Kalender!GF$81:GF$110,MAX(1,$E15))&gt;INDEX(Kalender!$B$81:$B$110,MAX(1,$E15))),AND($F15&gt;0,INDEX(Kalender!GF$81:GF$110,MAX(1,$F15))&gt;INDEX(Kalender!$B$81:$B$110,MAX(1,$F15)))),2,0))</f>
        <v>0</v>
      </c>
      <c r="GG15" s="5" t="n">
        <f aca="false">IF(Kalender!GG15&lt;&gt;1,0,IF(AND($B15&gt;0,INDEX(Kalender!GG$68:GG$77,MAX(1,$B15))&gt;INDEX(Kalender!$B$68:$B$77,MAX(1,$B15))),1,0)+IF(OR(AND($C15&gt;0,INDEX(Kalender!GG$81:GG$110,MAX(1,$C15))&gt;INDEX(Kalender!$B$81:$B$110,MAX(1,$C15))),AND($D15&gt;0,INDEX(Kalender!GG$81:GG$110,MAX(1,$D15))&gt;INDEX(Kalender!$B$81:$B$110,MAX(1,$D15))),AND($E15&gt;0,INDEX(Kalender!GG$81:GG$110,MAX(1,$E15))&gt;INDEX(Kalender!$B$81:$B$110,MAX(1,$E15))),AND($F15&gt;0,INDEX(Kalender!GG$81:GG$110,MAX(1,$F15))&gt;INDEX(Kalender!$B$81:$B$110,MAX(1,$F15)))),2,0))</f>
        <v>0</v>
      </c>
      <c r="GH15" s="5" t="n">
        <f aca="false">IF(Kalender!GH15&lt;&gt;1,0,IF(AND($B15&gt;0,INDEX(Kalender!GH$68:GH$77,MAX(1,$B15))&gt;INDEX(Kalender!$B$68:$B$77,MAX(1,$B15))),1,0)+IF(OR(AND($C15&gt;0,INDEX(Kalender!GH$81:GH$110,MAX(1,$C15))&gt;INDEX(Kalender!$B$81:$B$110,MAX(1,$C15))),AND($D15&gt;0,INDEX(Kalender!GH$81:GH$110,MAX(1,$D15))&gt;INDEX(Kalender!$B$81:$B$110,MAX(1,$D15))),AND($E15&gt;0,INDEX(Kalender!GH$81:GH$110,MAX(1,$E15))&gt;INDEX(Kalender!$B$81:$B$110,MAX(1,$E15))),AND($F15&gt;0,INDEX(Kalender!GH$81:GH$110,MAX(1,$F15))&gt;INDEX(Kalender!$B$81:$B$110,MAX(1,$F15)))),2,0))</f>
        <v>0</v>
      </c>
      <c r="GI15" s="5" t="n">
        <f aca="false">IF(Kalender!GI15&lt;&gt;1,0,IF(AND($B15&gt;0,INDEX(Kalender!GI$68:GI$77,MAX(1,$B15))&gt;INDEX(Kalender!$B$68:$B$77,MAX(1,$B15))),1,0)+IF(OR(AND($C15&gt;0,INDEX(Kalender!GI$81:GI$110,MAX(1,$C15))&gt;INDEX(Kalender!$B$81:$B$110,MAX(1,$C15))),AND($D15&gt;0,INDEX(Kalender!GI$81:GI$110,MAX(1,$D15))&gt;INDEX(Kalender!$B$81:$B$110,MAX(1,$D15))),AND($E15&gt;0,INDEX(Kalender!GI$81:GI$110,MAX(1,$E15))&gt;INDEX(Kalender!$B$81:$B$110,MAX(1,$E15))),AND($F15&gt;0,INDEX(Kalender!GI$81:GI$110,MAX(1,$F15))&gt;INDEX(Kalender!$B$81:$B$110,MAX(1,$F15)))),2,0))</f>
        <v>0</v>
      </c>
      <c r="GJ15" s="5" t="n">
        <f aca="false">IF(Kalender!GJ15&lt;&gt;1,0,IF(AND($B15&gt;0,INDEX(Kalender!GJ$68:GJ$77,MAX(1,$B15))&gt;INDEX(Kalender!$B$68:$B$77,MAX(1,$B15))),1,0)+IF(OR(AND($C15&gt;0,INDEX(Kalender!GJ$81:GJ$110,MAX(1,$C15))&gt;INDEX(Kalender!$B$81:$B$110,MAX(1,$C15))),AND($D15&gt;0,INDEX(Kalender!GJ$81:GJ$110,MAX(1,$D15))&gt;INDEX(Kalender!$B$81:$B$110,MAX(1,$D15))),AND($E15&gt;0,INDEX(Kalender!GJ$81:GJ$110,MAX(1,$E15))&gt;INDEX(Kalender!$B$81:$B$110,MAX(1,$E15))),AND($F15&gt;0,INDEX(Kalender!GJ$81:GJ$110,MAX(1,$F15))&gt;INDEX(Kalender!$B$81:$B$110,MAX(1,$F15)))),2,0))</f>
        <v>0</v>
      </c>
      <c r="GK15" s="5" t="n">
        <f aca="false">IF(Kalender!GK15&lt;&gt;1,0,IF(AND($B15&gt;0,INDEX(Kalender!GK$68:GK$77,MAX(1,$B15))&gt;INDEX(Kalender!$B$68:$B$77,MAX(1,$B15))),1,0)+IF(OR(AND($C15&gt;0,INDEX(Kalender!GK$81:GK$110,MAX(1,$C15))&gt;INDEX(Kalender!$B$81:$B$110,MAX(1,$C15))),AND($D15&gt;0,INDEX(Kalender!GK$81:GK$110,MAX(1,$D15))&gt;INDEX(Kalender!$B$81:$B$110,MAX(1,$D15))),AND($E15&gt;0,INDEX(Kalender!GK$81:GK$110,MAX(1,$E15))&gt;INDEX(Kalender!$B$81:$B$110,MAX(1,$E15))),AND($F15&gt;0,INDEX(Kalender!GK$81:GK$110,MAX(1,$F15))&gt;INDEX(Kalender!$B$81:$B$110,MAX(1,$F15)))),2,0))</f>
        <v>0</v>
      </c>
      <c r="GL15" s="5" t="n">
        <f aca="false">IF(Kalender!GL15&lt;&gt;1,0,IF(AND($B15&gt;0,INDEX(Kalender!GL$68:GL$77,MAX(1,$B15))&gt;INDEX(Kalender!$B$68:$B$77,MAX(1,$B15))),1,0)+IF(OR(AND($C15&gt;0,INDEX(Kalender!GL$81:GL$110,MAX(1,$C15))&gt;INDEX(Kalender!$B$81:$B$110,MAX(1,$C15))),AND($D15&gt;0,INDEX(Kalender!GL$81:GL$110,MAX(1,$D15))&gt;INDEX(Kalender!$B$81:$B$110,MAX(1,$D15))),AND($E15&gt;0,INDEX(Kalender!GL$81:GL$110,MAX(1,$E15))&gt;INDEX(Kalender!$B$81:$B$110,MAX(1,$E15))),AND($F15&gt;0,INDEX(Kalender!GL$81:GL$110,MAX(1,$F15))&gt;INDEX(Kalender!$B$81:$B$110,MAX(1,$F15)))),2,0))</f>
        <v>0</v>
      </c>
      <c r="GM15" s="5" t="n">
        <f aca="false">IF(Kalender!GM15&lt;&gt;1,0,IF(AND($B15&gt;0,INDEX(Kalender!GM$68:GM$77,MAX(1,$B15))&gt;INDEX(Kalender!$B$68:$B$77,MAX(1,$B15))),1,0)+IF(OR(AND($C15&gt;0,INDEX(Kalender!GM$81:GM$110,MAX(1,$C15))&gt;INDEX(Kalender!$B$81:$B$110,MAX(1,$C15))),AND($D15&gt;0,INDEX(Kalender!GM$81:GM$110,MAX(1,$D15))&gt;INDEX(Kalender!$B$81:$B$110,MAX(1,$D15))),AND($E15&gt;0,INDEX(Kalender!GM$81:GM$110,MAX(1,$E15))&gt;INDEX(Kalender!$B$81:$B$110,MAX(1,$E15))),AND($F15&gt;0,INDEX(Kalender!GM$81:GM$110,MAX(1,$F15))&gt;INDEX(Kalender!$B$81:$B$110,MAX(1,$F15)))),2,0))</f>
        <v>0</v>
      </c>
      <c r="GN15" s="5" t="n">
        <f aca="false">IF(Kalender!GN15&lt;&gt;1,0,IF(AND($B15&gt;0,INDEX(Kalender!GN$68:GN$77,MAX(1,$B15))&gt;INDEX(Kalender!$B$68:$B$77,MAX(1,$B15))),1,0)+IF(OR(AND($C15&gt;0,INDEX(Kalender!GN$81:GN$110,MAX(1,$C15))&gt;INDEX(Kalender!$B$81:$B$110,MAX(1,$C15))),AND($D15&gt;0,INDEX(Kalender!GN$81:GN$110,MAX(1,$D15))&gt;INDEX(Kalender!$B$81:$B$110,MAX(1,$D15))),AND($E15&gt;0,INDEX(Kalender!GN$81:GN$110,MAX(1,$E15))&gt;INDEX(Kalender!$B$81:$B$110,MAX(1,$E15))),AND($F15&gt;0,INDEX(Kalender!GN$81:GN$110,MAX(1,$F15))&gt;INDEX(Kalender!$B$81:$B$110,MAX(1,$F15)))),2,0))</f>
        <v>0</v>
      </c>
      <c r="GO15" s="5" t="n">
        <f aca="false">IF(Kalender!GO15&lt;&gt;1,0,IF(AND($B15&gt;0,INDEX(Kalender!GO$68:GO$77,MAX(1,$B15))&gt;INDEX(Kalender!$B$68:$B$77,MAX(1,$B15))),1,0)+IF(OR(AND($C15&gt;0,INDEX(Kalender!GO$81:GO$110,MAX(1,$C15))&gt;INDEX(Kalender!$B$81:$B$110,MAX(1,$C15))),AND($D15&gt;0,INDEX(Kalender!GO$81:GO$110,MAX(1,$D15))&gt;INDEX(Kalender!$B$81:$B$110,MAX(1,$D15))),AND($E15&gt;0,INDEX(Kalender!GO$81:GO$110,MAX(1,$E15))&gt;INDEX(Kalender!$B$81:$B$110,MAX(1,$E15))),AND($F15&gt;0,INDEX(Kalender!GO$81:GO$110,MAX(1,$F15))&gt;INDEX(Kalender!$B$81:$B$110,MAX(1,$F15)))),2,0))</f>
        <v>0</v>
      </c>
      <c r="GP15" s="5" t="n">
        <f aca="false">IF(Kalender!GP15&lt;&gt;1,0,IF(AND($B15&gt;0,INDEX(Kalender!GP$68:GP$77,MAX(1,$B15))&gt;INDEX(Kalender!$B$68:$B$77,MAX(1,$B15))),1,0)+IF(OR(AND($C15&gt;0,INDEX(Kalender!GP$81:GP$110,MAX(1,$C15))&gt;INDEX(Kalender!$B$81:$B$110,MAX(1,$C15))),AND($D15&gt;0,INDEX(Kalender!GP$81:GP$110,MAX(1,$D15))&gt;INDEX(Kalender!$B$81:$B$110,MAX(1,$D15))),AND($E15&gt;0,INDEX(Kalender!GP$81:GP$110,MAX(1,$E15))&gt;INDEX(Kalender!$B$81:$B$110,MAX(1,$E15))),AND($F15&gt;0,INDEX(Kalender!GP$81:GP$110,MAX(1,$F15))&gt;INDEX(Kalender!$B$81:$B$110,MAX(1,$F15)))),2,0))</f>
        <v>0</v>
      </c>
      <c r="GQ15" s="5" t="n">
        <f aca="false">IF(Kalender!GQ15&lt;&gt;1,0,IF(AND($B15&gt;0,INDEX(Kalender!GQ$68:GQ$77,MAX(1,$B15))&gt;INDEX(Kalender!$B$68:$B$77,MAX(1,$B15))),1,0)+IF(OR(AND($C15&gt;0,INDEX(Kalender!GQ$81:GQ$110,MAX(1,$C15))&gt;INDEX(Kalender!$B$81:$B$110,MAX(1,$C15))),AND($D15&gt;0,INDEX(Kalender!GQ$81:GQ$110,MAX(1,$D15))&gt;INDEX(Kalender!$B$81:$B$110,MAX(1,$D15))),AND($E15&gt;0,INDEX(Kalender!GQ$81:GQ$110,MAX(1,$E15))&gt;INDEX(Kalender!$B$81:$B$110,MAX(1,$E15))),AND($F15&gt;0,INDEX(Kalender!GQ$81:GQ$110,MAX(1,$F15))&gt;INDEX(Kalender!$B$81:$B$110,MAX(1,$F15)))),2,0))</f>
        <v>0</v>
      </c>
      <c r="GR15" s="5" t="n">
        <f aca="false">IF(Kalender!GR15&lt;&gt;1,0,IF(AND($B15&gt;0,INDEX(Kalender!GR$68:GR$77,MAX(1,$B15))&gt;INDEX(Kalender!$B$68:$B$77,MAX(1,$B15))),1,0)+IF(OR(AND($C15&gt;0,INDEX(Kalender!GR$81:GR$110,MAX(1,$C15))&gt;INDEX(Kalender!$B$81:$B$110,MAX(1,$C15))),AND($D15&gt;0,INDEX(Kalender!GR$81:GR$110,MAX(1,$D15))&gt;INDEX(Kalender!$B$81:$B$110,MAX(1,$D15))),AND($E15&gt;0,INDEX(Kalender!GR$81:GR$110,MAX(1,$E15))&gt;INDEX(Kalender!$B$81:$B$110,MAX(1,$E15))),AND($F15&gt;0,INDEX(Kalender!GR$81:GR$110,MAX(1,$F15))&gt;INDEX(Kalender!$B$81:$B$110,MAX(1,$F15)))),2,0))</f>
        <v>0</v>
      </c>
      <c r="GS15" s="5" t="n">
        <f aca="false">IF(Kalender!GS15&lt;&gt;1,0,IF(AND($B15&gt;0,INDEX(Kalender!GS$68:GS$77,MAX(1,$B15))&gt;INDEX(Kalender!$B$68:$B$77,MAX(1,$B15))),1,0)+IF(OR(AND($C15&gt;0,INDEX(Kalender!GS$81:GS$110,MAX(1,$C15))&gt;INDEX(Kalender!$B$81:$B$110,MAX(1,$C15))),AND($D15&gt;0,INDEX(Kalender!GS$81:GS$110,MAX(1,$D15))&gt;INDEX(Kalender!$B$81:$B$110,MAX(1,$D15))),AND($E15&gt;0,INDEX(Kalender!GS$81:GS$110,MAX(1,$E15))&gt;INDEX(Kalender!$B$81:$B$110,MAX(1,$E15))),AND($F15&gt;0,INDEX(Kalender!GS$81:GS$110,MAX(1,$F15))&gt;INDEX(Kalender!$B$81:$B$110,MAX(1,$F15)))),2,0))</f>
        <v>0</v>
      </c>
      <c r="GT15" s="5" t="n">
        <f aca="false">IF(Kalender!GT15&lt;&gt;1,0,IF(AND($B15&gt;0,INDEX(Kalender!GT$68:GT$77,MAX(1,$B15))&gt;INDEX(Kalender!$B$68:$B$77,MAX(1,$B15))),1,0)+IF(OR(AND($C15&gt;0,INDEX(Kalender!GT$81:GT$110,MAX(1,$C15))&gt;INDEX(Kalender!$B$81:$B$110,MAX(1,$C15))),AND($D15&gt;0,INDEX(Kalender!GT$81:GT$110,MAX(1,$D15))&gt;INDEX(Kalender!$B$81:$B$110,MAX(1,$D15))),AND($E15&gt;0,INDEX(Kalender!GT$81:GT$110,MAX(1,$E15))&gt;INDEX(Kalender!$B$81:$B$110,MAX(1,$E15))),AND($F15&gt;0,INDEX(Kalender!GT$81:GT$110,MAX(1,$F15))&gt;INDEX(Kalender!$B$81:$B$110,MAX(1,$F15)))),2,0))</f>
        <v>0</v>
      </c>
      <c r="GU15" s="5" t="n">
        <f aca="false">IF(Kalender!GU15&lt;&gt;1,0,IF(AND($B15&gt;0,INDEX(Kalender!GU$68:GU$77,MAX(1,$B15))&gt;INDEX(Kalender!$B$68:$B$77,MAX(1,$B15))),1,0)+IF(OR(AND($C15&gt;0,INDEX(Kalender!GU$81:GU$110,MAX(1,$C15))&gt;INDEX(Kalender!$B$81:$B$110,MAX(1,$C15))),AND($D15&gt;0,INDEX(Kalender!GU$81:GU$110,MAX(1,$D15))&gt;INDEX(Kalender!$B$81:$B$110,MAX(1,$D15))),AND($E15&gt;0,INDEX(Kalender!GU$81:GU$110,MAX(1,$E15))&gt;INDEX(Kalender!$B$81:$B$110,MAX(1,$E15))),AND($F15&gt;0,INDEX(Kalender!GU$81:GU$110,MAX(1,$F15))&gt;INDEX(Kalender!$B$81:$B$110,MAX(1,$F15)))),2,0))</f>
        <v>0</v>
      </c>
      <c r="GV15" s="5" t="n">
        <f aca="false">IF(Kalender!GV15&lt;&gt;1,0,IF(AND($B15&gt;0,INDEX(Kalender!GV$68:GV$77,MAX(1,$B15))&gt;INDEX(Kalender!$B$68:$B$77,MAX(1,$B15))),1,0)+IF(OR(AND($C15&gt;0,INDEX(Kalender!GV$81:GV$110,MAX(1,$C15))&gt;INDEX(Kalender!$B$81:$B$110,MAX(1,$C15))),AND($D15&gt;0,INDEX(Kalender!GV$81:GV$110,MAX(1,$D15))&gt;INDEX(Kalender!$B$81:$B$110,MAX(1,$D15))),AND($E15&gt;0,INDEX(Kalender!GV$81:GV$110,MAX(1,$E15))&gt;INDEX(Kalender!$B$81:$B$110,MAX(1,$E15))),AND($F15&gt;0,INDEX(Kalender!GV$81:GV$110,MAX(1,$F15))&gt;INDEX(Kalender!$B$81:$B$110,MAX(1,$F15)))),2,0))</f>
        <v>0</v>
      </c>
      <c r="GW15" s="5" t="n">
        <f aca="false">IF(Kalender!GW15&lt;&gt;1,0,IF(AND($B15&gt;0,INDEX(Kalender!GW$68:GW$77,MAX(1,$B15))&gt;INDEX(Kalender!$B$68:$B$77,MAX(1,$B15))),1,0)+IF(OR(AND($C15&gt;0,INDEX(Kalender!GW$81:GW$110,MAX(1,$C15))&gt;INDEX(Kalender!$B$81:$B$110,MAX(1,$C15))),AND($D15&gt;0,INDEX(Kalender!GW$81:GW$110,MAX(1,$D15))&gt;INDEX(Kalender!$B$81:$B$110,MAX(1,$D15))),AND($E15&gt;0,INDEX(Kalender!GW$81:GW$110,MAX(1,$E15))&gt;INDEX(Kalender!$B$81:$B$110,MAX(1,$E15))),AND($F15&gt;0,INDEX(Kalender!GW$81:GW$110,MAX(1,$F15))&gt;INDEX(Kalender!$B$81:$B$110,MAX(1,$F15)))),2,0))</f>
        <v>0</v>
      </c>
      <c r="GX15" s="5" t="n">
        <f aca="false">IF(Kalender!GX15&lt;&gt;1,0,IF(AND($B15&gt;0,INDEX(Kalender!GX$68:GX$77,MAX(1,$B15))&gt;INDEX(Kalender!$B$68:$B$77,MAX(1,$B15))),1,0)+IF(OR(AND($C15&gt;0,INDEX(Kalender!GX$81:GX$110,MAX(1,$C15))&gt;INDEX(Kalender!$B$81:$B$110,MAX(1,$C15))),AND($D15&gt;0,INDEX(Kalender!GX$81:GX$110,MAX(1,$D15))&gt;INDEX(Kalender!$B$81:$B$110,MAX(1,$D15))),AND($E15&gt;0,INDEX(Kalender!GX$81:GX$110,MAX(1,$E15))&gt;INDEX(Kalender!$B$81:$B$110,MAX(1,$E15))),AND($F15&gt;0,INDEX(Kalender!GX$81:GX$110,MAX(1,$F15))&gt;INDEX(Kalender!$B$81:$B$110,MAX(1,$F15)))),2,0))</f>
        <v>0</v>
      </c>
      <c r="GY15" s="5" t="n">
        <f aca="false">IF(Kalender!GY15&lt;&gt;1,0,IF(AND($B15&gt;0,INDEX(Kalender!GY$68:GY$77,MAX(1,$B15))&gt;INDEX(Kalender!$B$68:$B$77,MAX(1,$B15))),1,0)+IF(OR(AND($C15&gt;0,INDEX(Kalender!GY$81:GY$110,MAX(1,$C15))&gt;INDEX(Kalender!$B$81:$B$110,MAX(1,$C15))),AND($D15&gt;0,INDEX(Kalender!GY$81:GY$110,MAX(1,$D15))&gt;INDEX(Kalender!$B$81:$B$110,MAX(1,$D15))),AND($E15&gt;0,INDEX(Kalender!GY$81:GY$110,MAX(1,$E15))&gt;INDEX(Kalender!$B$81:$B$110,MAX(1,$E15))),AND($F15&gt;0,INDEX(Kalender!GY$81:GY$110,MAX(1,$F15))&gt;INDEX(Kalender!$B$81:$B$110,MAX(1,$F15)))),2,0))</f>
        <v>0</v>
      </c>
      <c r="GZ15" s="5" t="n">
        <f aca="false">IF(Kalender!GZ15&lt;&gt;1,0,IF(AND($B15&gt;0,INDEX(Kalender!GZ$68:GZ$77,MAX(1,$B15))&gt;INDEX(Kalender!$B$68:$B$77,MAX(1,$B15))),1,0)+IF(OR(AND($C15&gt;0,INDEX(Kalender!GZ$81:GZ$110,MAX(1,$C15))&gt;INDEX(Kalender!$B$81:$B$110,MAX(1,$C15))),AND($D15&gt;0,INDEX(Kalender!GZ$81:GZ$110,MAX(1,$D15))&gt;INDEX(Kalender!$B$81:$B$110,MAX(1,$D15))),AND($E15&gt;0,INDEX(Kalender!GZ$81:GZ$110,MAX(1,$E15))&gt;INDEX(Kalender!$B$81:$B$110,MAX(1,$E15))),AND($F15&gt;0,INDEX(Kalender!GZ$81:GZ$110,MAX(1,$F15))&gt;INDEX(Kalender!$B$81:$B$110,MAX(1,$F15)))),2,0))</f>
        <v>0</v>
      </c>
      <c r="HA15" s="5" t="n">
        <f aca="false">IF(Kalender!HA15&lt;&gt;1,0,IF(AND($B15&gt;0,INDEX(Kalender!HA$68:HA$77,MAX(1,$B15))&gt;INDEX(Kalender!$B$68:$B$77,MAX(1,$B15))),1,0)+IF(OR(AND($C15&gt;0,INDEX(Kalender!HA$81:HA$110,MAX(1,$C15))&gt;INDEX(Kalender!$B$81:$B$110,MAX(1,$C15))),AND($D15&gt;0,INDEX(Kalender!HA$81:HA$110,MAX(1,$D15))&gt;INDEX(Kalender!$B$81:$B$110,MAX(1,$D15))),AND($E15&gt;0,INDEX(Kalender!HA$81:HA$110,MAX(1,$E15))&gt;INDEX(Kalender!$B$81:$B$110,MAX(1,$E15))),AND($F15&gt;0,INDEX(Kalender!HA$81:HA$110,MAX(1,$F15))&gt;INDEX(Kalender!$B$81:$B$110,MAX(1,$F15)))),2,0))</f>
        <v>0</v>
      </c>
      <c r="HB15" s="5" t="n">
        <f aca="false">IF(Kalender!HB15&lt;&gt;1,0,IF(AND($B15&gt;0,INDEX(Kalender!HB$68:HB$77,MAX(1,$B15))&gt;INDEX(Kalender!$B$68:$B$77,MAX(1,$B15))),1,0)+IF(OR(AND($C15&gt;0,INDEX(Kalender!HB$81:HB$110,MAX(1,$C15))&gt;INDEX(Kalender!$B$81:$B$110,MAX(1,$C15))),AND($D15&gt;0,INDEX(Kalender!HB$81:HB$110,MAX(1,$D15))&gt;INDEX(Kalender!$B$81:$B$110,MAX(1,$D15))),AND($E15&gt;0,INDEX(Kalender!HB$81:HB$110,MAX(1,$E15))&gt;INDEX(Kalender!$B$81:$B$110,MAX(1,$E15))),AND($F15&gt;0,INDEX(Kalender!HB$81:HB$110,MAX(1,$F15))&gt;INDEX(Kalender!$B$81:$B$110,MAX(1,$F15)))),2,0))</f>
        <v>0</v>
      </c>
      <c r="HC15" s="5" t="n">
        <f aca="false">IF(Kalender!HC15&lt;&gt;1,0,IF(AND($B15&gt;0,INDEX(Kalender!HC$68:HC$77,MAX(1,$B15))&gt;INDEX(Kalender!$B$68:$B$77,MAX(1,$B15))),1,0)+IF(OR(AND($C15&gt;0,INDEX(Kalender!HC$81:HC$110,MAX(1,$C15))&gt;INDEX(Kalender!$B$81:$B$110,MAX(1,$C15))),AND($D15&gt;0,INDEX(Kalender!HC$81:HC$110,MAX(1,$D15))&gt;INDEX(Kalender!$B$81:$B$110,MAX(1,$D15))),AND($E15&gt;0,INDEX(Kalender!HC$81:HC$110,MAX(1,$E15))&gt;INDEX(Kalender!$B$81:$B$110,MAX(1,$E15))),AND($F15&gt;0,INDEX(Kalender!HC$81:HC$110,MAX(1,$F15))&gt;INDEX(Kalender!$B$81:$B$110,MAX(1,$F15)))),2,0))</f>
        <v>0</v>
      </c>
      <c r="HD15" s="5" t="n">
        <f aca="false">IF(Kalender!HD15&lt;&gt;1,0,IF(AND($B15&gt;0,INDEX(Kalender!HD$68:HD$77,MAX(1,$B15))&gt;INDEX(Kalender!$B$68:$B$77,MAX(1,$B15))),1,0)+IF(OR(AND($C15&gt;0,INDEX(Kalender!HD$81:HD$110,MAX(1,$C15))&gt;INDEX(Kalender!$B$81:$B$110,MAX(1,$C15))),AND($D15&gt;0,INDEX(Kalender!HD$81:HD$110,MAX(1,$D15))&gt;INDEX(Kalender!$B$81:$B$110,MAX(1,$D15))),AND($E15&gt;0,INDEX(Kalender!HD$81:HD$110,MAX(1,$E15))&gt;INDEX(Kalender!$B$81:$B$110,MAX(1,$E15))),AND($F15&gt;0,INDEX(Kalender!HD$81:HD$110,MAX(1,$F15))&gt;INDEX(Kalender!$B$81:$B$110,MAX(1,$F15)))),2,0))</f>
        <v>0</v>
      </c>
      <c r="HE15" s="5" t="n">
        <f aca="false">IF(Kalender!HE15&lt;&gt;1,0,IF(AND($B15&gt;0,INDEX(Kalender!HE$68:HE$77,MAX(1,$B15))&gt;INDEX(Kalender!$B$68:$B$77,MAX(1,$B15))),1,0)+IF(OR(AND($C15&gt;0,INDEX(Kalender!HE$81:HE$110,MAX(1,$C15))&gt;INDEX(Kalender!$B$81:$B$110,MAX(1,$C15))),AND($D15&gt;0,INDEX(Kalender!HE$81:HE$110,MAX(1,$D15))&gt;INDEX(Kalender!$B$81:$B$110,MAX(1,$D15))),AND($E15&gt;0,INDEX(Kalender!HE$81:HE$110,MAX(1,$E15))&gt;INDEX(Kalender!$B$81:$B$110,MAX(1,$E15))),AND($F15&gt;0,INDEX(Kalender!HE$81:HE$110,MAX(1,$F15))&gt;INDEX(Kalender!$B$81:$B$110,MAX(1,$F15)))),2,0))</f>
        <v>0</v>
      </c>
      <c r="HF15" s="5" t="n">
        <f aca="false">IF(Kalender!HF15&lt;&gt;1,0,IF(AND($B15&gt;0,INDEX(Kalender!HF$68:HF$77,MAX(1,$B15))&gt;INDEX(Kalender!$B$68:$B$77,MAX(1,$B15))),1,0)+IF(OR(AND($C15&gt;0,INDEX(Kalender!HF$81:HF$110,MAX(1,$C15))&gt;INDEX(Kalender!$B$81:$B$110,MAX(1,$C15))),AND($D15&gt;0,INDEX(Kalender!HF$81:HF$110,MAX(1,$D15))&gt;INDEX(Kalender!$B$81:$B$110,MAX(1,$D15))),AND($E15&gt;0,INDEX(Kalender!HF$81:HF$110,MAX(1,$E15))&gt;INDEX(Kalender!$B$81:$B$110,MAX(1,$E15))),AND($F15&gt;0,INDEX(Kalender!HF$81:HF$110,MAX(1,$F15))&gt;INDEX(Kalender!$B$81:$B$110,MAX(1,$F15)))),2,0))</f>
        <v>0</v>
      </c>
      <c r="HG15" s="5" t="n">
        <f aca="false">IF(Kalender!HG15&lt;&gt;1,0,IF(AND($B15&gt;0,INDEX(Kalender!HG$68:HG$77,MAX(1,$B15))&gt;INDEX(Kalender!$B$68:$B$77,MAX(1,$B15))),1,0)+IF(OR(AND($C15&gt;0,INDEX(Kalender!HG$81:HG$110,MAX(1,$C15))&gt;INDEX(Kalender!$B$81:$B$110,MAX(1,$C15))),AND($D15&gt;0,INDEX(Kalender!HG$81:HG$110,MAX(1,$D15))&gt;INDEX(Kalender!$B$81:$B$110,MAX(1,$D15))),AND($E15&gt;0,INDEX(Kalender!HG$81:HG$110,MAX(1,$E15))&gt;INDEX(Kalender!$B$81:$B$110,MAX(1,$E15))),AND($F15&gt;0,INDEX(Kalender!HG$81:HG$110,MAX(1,$F15))&gt;INDEX(Kalender!$B$81:$B$110,MAX(1,$F15)))),2,0))</f>
        <v>0</v>
      </c>
      <c r="HH15" s="5" t="n">
        <f aca="false">IF(Kalender!HH15&lt;&gt;1,0,IF(AND($B15&gt;0,INDEX(Kalender!HH$68:HH$77,MAX(1,$B15))&gt;INDEX(Kalender!$B$68:$B$77,MAX(1,$B15))),1,0)+IF(OR(AND($C15&gt;0,INDEX(Kalender!HH$81:HH$110,MAX(1,$C15))&gt;INDEX(Kalender!$B$81:$B$110,MAX(1,$C15))),AND($D15&gt;0,INDEX(Kalender!HH$81:HH$110,MAX(1,$D15))&gt;INDEX(Kalender!$B$81:$B$110,MAX(1,$D15))),AND($E15&gt;0,INDEX(Kalender!HH$81:HH$110,MAX(1,$E15))&gt;INDEX(Kalender!$B$81:$B$110,MAX(1,$E15))),AND($F15&gt;0,INDEX(Kalender!HH$81:HH$110,MAX(1,$F15))&gt;INDEX(Kalender!$B$81:$B$110,MAX(1,$F15)))),2,0))</f>
        <v>0</v>
      </c>
      <c r="HI15" s="5" t="n">
        <f aca="false">IF(Kalender!HI15&lt;&gt;1,0,IF(AND($B15&gt;0,INDEX(Kalender!HI$68:HI$77,MAX(1,$B15))&gt;INDEX(Kalender!$B$68:$B$77,MAX(1,$B15))),1,0)+IF(OR(AND($C15&gt;0,INDEX(Kalender!HI$81:HI$110,MAX(1,$C15))&gt;INDEX(Kalender!$B$81:$B$110,MAX(1,$C15))),AND($D15&gt;0,INDEX(Kalender!HI$81:HI$110,MAX(1,$D15))&gt;INDEX(Kalender!$B$81:$B$110,MAX(1,$D15))),AND($E15&gt;0,INDEX(Kalender!HI$81:HI$110,MAX(1,$E15))&gt;INDEX(Kalender!$B$81:$B$110,MAX(1,$E15))),AND($F15&gt;0,INDEX(Kalender!HI$81:HI$110,MAX(1,$F15))&gt;INDEX(Kalender!$B$81:$B$110,MAX(1,$F15)))),2,0))</f>
        <v>0</v>
      </c>
      <c r="HJ15" s="5" t="n">
        <f aca="false">IF(Kalender!HJ15&lt;&gt;1,0,IF(AND($B15&gt;0,INDEX(Kalender!HJ$68:HJ$77,MAX(1,$B15))&gt;INDEX(Kalender!$B$68:$B$77,MAX(1,$B15))),1,0)+IF(OR(AND($C15&gt;0,INDEX(Kalender!HJ$81:HJ$110,MAX(1,$C15))&gt;INDEX(Kalender!$B$81:$B$110,MAX(1,$C15))),AND($D15&gt;0,INDEX(Kalender!HJ$81:HJ$110,MAX(1,$D15))&gt;INDEX(Kalender!$B$81:$B$110,MAX(1,$D15))),AND($E15&gt;0,INDEX(Kalender!HJ$81:HJ$110,MAX(1,$E15))&gt;INDEX(Kalender!$B$81:$B$110,MAX(1,$E15))),AND($F15&gt;0,INDEX(Kalender!HJ$81:HJ$110,MAX(1,$F15))&gt;INDEX(Kalender!$B$81:$B$110,MAX(1,$F15)))),2,0))</f>
        <v>0</v>
      </c>
      <c r="HK15" s="5" t="n">
        <f aca="false">IF(Kalender!HK15&lt;&gt;1,0,IF(AND($B15&gt;0,INDEX(Kalender!HK$68:HK$77,MAX(1,$B15))&gt;INDEX(Kalender!$B$68:$B$77,MAX(1,$B15))),1,0)+IF(OR(AND($C15&gt;0,INDEX(Kalender!HK$81:HK$110,MAX(1,$C15))&gt;INDEX(Kalender!$B$81:$B$110,MAX(1,$C15))),AND($D15&gt;0,INDEX(Kalender!HK$81:HK$110,MAX(1,$D15))&gt;INDEX(Kalender!$B$81:$B$110,MAX(1,$D15))),AND($E15&gt;0,INDEX(Kalender!HK$81:HK$110,MAX(1,$E15))&gt;INDEX(Kalender!$B$81:$B$110,MAX(1,$E15))),AND($F15&gt;0,INDEX(Kalender!HK$81:HK$110,MAX(1,$F15))&gt;INDEX(Kalender!$B$81:$B$110,MAX(1,$F15)))),2,0))</f>
        <v>0</v>
      </c>
      <c r="HL15" s="5" t="n">
        <f aca="false">IF(Kalender!HL15&lt;&gt;1,0,IF(AND($B15&gt;0,INDEX(Kalender!HL$68:HL$77,MAX(1,$B15))&gt;INDEX(Kalender!$B$68:$B$77,MAX(1,$B15))),1,0)+IF(OR(AND($C15&gt;0,INDEX(Kalender!HL$81:HL$110,MAX(1,$C15))&gt;INDEX(Kalender!$B$81:$B$110,MAX(1,$C15))),AND($D15&gt;0,INDEX(Kalender!HL$81:HL$110,MAX(1,$D15))&gt;INDEX(Kalender!$B$81:$B$110,MAX(1,$D15))),AND($E15&gt;0,INDEX(Kalender!HL$81:HL$110,MAX(1,$E15))&gt;INDEX(Kalender!$B$81:$B$110,MAX(1,$E15))),AND($F15&gt;0,INDEX(Kalender!HL$81:HL$110,MAX(1,$F15))&gt;INDEX(Kalender!$B$81:$B$110,MAX(1,$F15)))),2,0))</f>
        <v>0</v>
      </c>
      <c r="HM15" s="5" t="n">
        <f aca="false">IF(Kalender!HM15&lt;&gt;1,0,IF(AND($B15&gt;0,INDEX(Kalender!HM$68:HM$77,MAX(1,$B15))&gt;INDEX(Kalender!$B$68:$B$77,MAX(1,$B15))),1,0)+IF(OR(AND($C15&gt;0,INDEX(Kalender!HM$81:HM$110,MAX(1,$C15))&gt;INDEX(Kalender!$B$81:$B$110,MAX(1,$C15))),AND($D15&gt;0,INDEX(Kalender!HM$81:HM$110,MAX(1,$D15))&gt;INDEX(Kalender!$B$81:$B$110,MAX(1,$D15))),AND($E15&gt;0,INDEX(Kalender!HM$81:HM$110,MAX(1,$E15))&gt;INDEX(Kalender!$B$81:$B$110,MAX(1,$E15))),AND($F15&gt;0,INDEX(Kalender!HM$81:HM$110,MAX(1,$F15))&gt;INDEX(Kalender!$B$81:$B$110,MAX(1,$F15)))),2,0))</f>
        <v>0</v>
      </c>
      <c r="HN15" s="5" t="n">
        <f aca="false">IF(Kalender!HN15&lt;&gt;1,0,IF(AND($B15&gt;0,INDEX(Kalender!HN$68:HN$77,MAX(1,$B15))&gt;INDEX(Kalender!$B$68:$B$77,MAX(1,$B15))),1,0)+IF(OR(AND($C15&gt;0,INDEX(Kalender!HN$81:HN$110,MAX(1,$C15))&gt;INDEX(Kalender!$B$81:$B$110,MAX(1,$C15))),AND($D15&gt;0,INDEX(Kalender!HN$81:HN$110,MAX(1,$D15))&gt;INDEX(Kalender!$B$81:$B$110,MAX(1,$D15))),AND($E15&gt;0,INDEX(Kalender!HN$81:HN$110,MAX(1,$E15))&gt;INDEX(Kalender!$B$81:$B$110,MAX(1,$E15))),AND($F15&gt;0,INDEX(Kalender!HN$81:HN$110,MAX(1,$F15))&gt;INDEX(Kalender!$B$81:$B$110,MAX(1,$F15)))),2,0))</f>
        <v>0</v>
      </c>
      <c r="HO15" s="5" t="n">
        <f aca="false">IF(Kalender!HO15&lt;&gt;1,0,IF(AND($B15&gt;0,INDEX(Kalender!HO$68:HO$77,MAX(1,$B15))&gt;INDEX(Kalender!$B$68:$B$77,MAX(1,$B15))),1,0)+IF(OR(AND($C15&gt;0,INDEX(Kalender!HO$81:HO$110,MAX(1,$C15))&gt;INDEX(Kalender!$B$81:$B$110,MAX(1,$C15))),AND($D15&gt;0,INDEX(Kalender!HO$81:HO$110,MAX(1,$D15))&gt;INDEX(Kalender!$B$81:$B$110,MAX(1,$D15))),AND($E15&gt;0,INDEX(Kalender!HO$81:HO$110,MAX(1,$E15))&gt;INDEX(Kalender!$B$81:$B$110,MAX(1,$E15))),AND($F15&gt;0,INDEX(Kalender!HO$81:HO$110,MAX(1,$F15))&gt;INDEX(Kalender!$B$81:$B$110,MAX(1,$F15)))),2,0))</f>
        <v>0</v>
      </c>
      <c r="HP15" s="5" t="n">
        <f aca="false">IF(Kalender!HP15&lt;&gt;1,0,IF(AND($B15&gt;0,INDEX(Kalender!HP$68:HP$77,MAX(1,$B15))&gt;INDEX(Kalender!$B$68:$B$77,MAX(1,$B15))),1,0)+IF(OR(AND($C15&gt;0,INDEX(Kalender!HP$81:HP$110,MAX(1,$C15))&gt;INDEX(Kalender!$B$81:$B$110,MAX(1,$C15))),AND($D15&gt;0,INDEX(Kalender!HP$81:HP$110,MAX(1,$D15))&gt;INDEX(Kalender!$B$81:$B$110,MAX(1,$D15))),AND($E15&gt;0,INDEX(Kalender!HP$81:HP$110,MAX(1,$E15))&gt;INDEX(Kalender!$B$81:$B$110,MAX(1,$E15))),AND($F15&gt;0,INDEX(Kalender!HP$81:HP$110,MAX(1,$F15))&gt;INDEX(Kalender!$B$81:$B$110,MAX(1,$F15)))),2,0))</f>
        <v>0</v>
      </c>
      <c r="HQ15" s="5" t="n">
        <f aca="false">IF(Kalender!HQ15&lt;&gt;1,0,IF(AND($B15&gt;0,INDEX(Kalender!HQ$68:HQ$77,MAX(1,$B15))&gt;INDEX(Kalender!$B$68:$B$77,MAX(1,$B15))),1,0)+IF(OR(AND($C15&gt;0,INDEX(Kalender!HQ$81:HQ$110,MAX(1,$C15))&gt;INDEX(Kalender!$B$81:$B$110,MAX(1,$C15))),AND($D15&gt;0,INDEX(Kalender!HQ$81:HQ$110,MAX(1,$D15))&gt;INDEX(Kalender!$B$81:$B$110,MAX(1,$D15))),AND($E15&gt;0,INDEX(Kalender!HQ$81:HQ$110,MAX(1,$E15))&gt;INDEX(Kalender!$B$81:$B$110,MAX(1,$E15))),AND($F15&gt;0,INDEX(Kalender!HQ$81:HQ$110,MAX(1,$F15))&gt;INDEX(Kalender!$B$81:$B$110,MAX(1,$F15)))),2,0))</f>
        <v>0</v>
      </c>
      <c r="HR15" s="5" t="n">
        <f aca="false">IF(Kalender!HR15&lt;&gt;1,0,IF(AND($B15&gt;0,INDEX(Kalender!HR$68:HR$77,MAX(1,$B15))&gt;INDEX(Kalender!$B$68:$B$77,MAX(1,$B15))),1,0)+IF(OR(AND($C15&gt;0,INDEX(Kalender!HR$81:HR$110,MAX(1,$C15))&gt;INDEX(Kalender!$B$81:$B$110,MAX(1,$C15))),AND($D15&gt;0,INDEX(Kalender!HR$81:HR$110,MAX(1,$D15))&gt;INDEX(Kalender!$B$81:$B$110,MAX(1,$D15))),AND($E15&gt;0,INDEX(Kalender!HR$81:HR$110,MAX(1,$E15))&gt;INDEX(Kalender!$B$81:$B$110,MAX(1,$E15))),AND($F15&gt;0,INDEX(Kalender!HR$81:HR$110,MAX(1,$F15))&gt;INDEX(Kalender!$B$81:$B$110,MAX(1,$F15)))),2,0))</f>
        <v>0</v>
      </c>
      <c r="HS15" s="5" t="n">
        <f aca="false">IF(Kalender!HS15&lt;&gt;1,0,IF(AND($B15&gt;0,INDEX(Kalender!HS$68:HS$77,MAX(1,$B15))&gt;INDEX(Kalender!$B$68:$B$77,MAX(1,$B15))),1,0)+IF(OR(AND($C15&gt;0,INDEX(Kalender!HS$81:HS$110,MAX(1,$C15))&gt;INDEX(Kalender!$B$81:$B$110,MAX(1,$C15))),AND($D15&gt;0,INDEX(Kalender!HS$81:HS$110,MAX(1,$D15))&gt;INDEX(Kalender!$B$81:$B$110,MAX(1,$D15))),AND($E15&gt;0,INDEX(Kalender!HS$81:HS$110,MAX(1,$E15))&gt;INDEX(Kalender!$B$81:$B$110,MAX(1,$E15))),AND($F15&gt;0,INDEX(Kalender!HS$81:HS$110,MAX(1,$F15))&gt;INDEX(Kalender!$B$81:$B$110,MAX(1,$F15)))),2,0))</f>
        <v>0</v>
      </c>
      <c r="HT15" s="5" t="n">
        <f aca="false">IF(Kalender!HT15&lt;&gt;1,0,IF(AND($B15&gt;0,INDEX(Kalender!HT$68:HT$77,MAX(1,$B15))&gt;INDEX(Kalender!$B$68:$B$77,MAX(1,$B15))),1,0)+IF(OR(AND($C15&gt;0,INDEX(Kalender!HT$81:HT$110,MAX(1,$C15))&gt;INDEX(Kalender!$B$81:$B$110,MAX(1,$C15))),AND($D15&gt;0,INDEX(Kalender!HT$81:HT$110,MAX(1,$D15))&gt;INDEX(Kalender!$B$81:$B$110,MAX(1,$D15))),AND($E15&gt;0,INDEX(Kalender!HT$81:HT$110,MAX(1,$E15))&gt;INDEX(Kalender!$B$81:$B$110,MAX(1,$E15))),AND($F15&gt;0,INDEX(Kalender!HT$81:HT$110,MAX(1,$F15))&gt;INDEX(Kalender!$B$81:$B$110,MAX(1,$F15)))),2,0))</f>
        <v>0</v>
      </c>
      <c r="HU15" s="5" t="n">
        <f aca="false">IF(Kalender!HU15&lt;&gt;1,0,IF(AND($B15&gt;0,INDEX(Kalender!HU$68:HU$77,MAX(1,$B15))&gt;INDEX(Kalender!$B$68:$B$77,MAX(1,$B15))),1,0)+IF(OR(AND($C15&gt;0,INDEX(Kalender!HU$81:HU$110,MAX(1,$C15))&gt;INDEX(Kalender!$B$81:$B$110,MAX(1,$C15))),AND($D15&gt;0,INDEX(Kalender!HU$81:HU$110,MAX(1,$D15))&gt;INDEX(Kalender!$B$81:$B$110,MAX(1,$D15))),AND($E15&gt;0,INDEX(Kalender!HU$81:HU$110,MAX(1,$E15))&gt;INDEX(Kalender!$B$81:$B$110,MAX(1,$E15))),AND($F15&gt;0,INDEX(Kalender!HU$81:HU$110,MAX(1,$F15))&gt;INDEX(Kalender!$B$81:$B$110,MAX(1,$F15)))),2,0))</f>
        <v>0</v>
      </c>
      <c r="HV15" s="5" t="n">
        <f aca="false">IF(Kalender!HV15&lt;&gt;1,0,IF(AND($B15&gt;0,INDEX(Kalender!HV$68:HV$77,MAX(1,$B15))&gt;INDEX(Kalender!$B$68:$B$77,MAX(1,$B15))),1,0)+IF(OR(AND($C15&gt;0,INDEX(Kalender!HV$81:HV$110,MAX(1,$C15))&gt;INDEX(Kalender!$B$81:$B$110,MAX(1,$C15))),AND($D15&gt;0,INDEX(Kalender!HV$81:HV$110,MAX(1,$D15))&gt;INDEX(Kalender!$B$81:$B$110,MAX(1,$D15))),AND($E15&gt;0,INDEX(Kalender!HV$81:HV$110,MAX(1,$E15))&gt;INDEX(Kalender!$B$81:$B$110,MAX(1,$E15))),AND($F15&gt;0,INDEX(Kalender!HV$81:HV$110,MAX(1,$F15))&gt;INDEX(Kalender!$B$81:$B$110,MAX(1,$F15)))),2,0))</f>
        <v>0</v>
      </c>
      <c r="HW15" s="5" t="n">
        <f aca="false">IF(Kalender!HW15&lt;&gt;1,0,IF(AND($B15&gt;0,INDEX(Kalender!HW$68:HW$77,MAX(1,$B15))&gt;INDEX(Kalender!$B$68:$B$77,MAX(1,$B15))),1,0)+IF(OR(AND($C15&gt;0,INDEX(Kalender!HW$81:HW$110,MAX(1,$C15))&gt;INDEX(Kalender!$B$81:$B$110,MAX(1,$C15))),AND($D15&gt;0,INDEX(Kalender!HW$81:HW$110,MAX(1,$D15))&gt;INDEX(Kalender!$B$81:$B$110,MAX(1,$D15))),AND($E15&gt;0,INDEX(Kalender!HW$81:HW$110,MAX(1,$E15))&gt;INDEX(Kalender!$B$81:$B$110,MAX(1,$E15))),AND($F15&gt;0,INDEX(Kalender!HW$81:HW$110,MAX(1,$F15))&gt;INDEX(Kalender!$B$81:$B$110,MAX(1,$F15)))),2,0))</f>
        <v>0</v>
      </c>
      <c r="HX15" s="5" t="n">
        <f aca="false">IF(Kalender!HX15&lt;&gt;1,0,IF(AND($B15&gt;0,INDEX(Kalender!HX$68:HX$77,MAX(1,$B15))&gt;INDEX(Kalender!$B$68:$B$77,MAX(1,$B15))),1,0)+IF(OR(AND($C15&gt;0,INDEX(Kalender!HX$81:HX$110,MAX(1,$C15))&gt;INDEX(Kalender!$B$81:$B$110,MAX(1,$C15))),AND($D15&gt;0,INDEX(Kalender!HX$81:HX$110,MAX(1,$D15))&gt;INDEX(Kalender!$B$81:$B$110,MAX(1,$D15))),AND($E15&gt;0,INDEX(Kalender!HX$81:HX$110,MAX(1,$E15))&gt;INDEX(Kalender!$B$81:$B$110,MAX(1,$E15))),AND($F15&gt;0,INDEX(Kalender!HX$81:HX$110,MAX(1,$F15))&gt;INDEX(Kalender!$B$81:$B$110,MAX(1,$F15)))),2,0))</f>
        <v>0</v>
      </c>
      <c r="HY15" s="5" t="n">
        <f aca="false">IF(Kalender!HY15&lt;&gt;1,0,IF(AND($B15&gt;0,INDEX(Kalender!HY$68:HY$77,MAX(1,$B15))&gt;INDEX(Kalender!$B$68:$B$77,MAX(1,$B15))),1,0)+IF(OR(AND($C15&gt;0,INDEX(Kalender!HY$81:HY$110,MAX(1,$C15))&gt;INDEX(Kalender!$B$81:$B$110,MAX(1,$C15))),AND($D15&gt;0,INDEX(Kalender!HY$81:HY$110,MAX(1,$D15))&gt;INDEX(Kalender!$B$81:$B$110,MAX(1,$D15))),AND($E15&gt;0,INDEX(Kalender!HY$81:HY$110,MAX(1,$E15))&gt;INDEX(Kalender!$B$81:$B$110,MAX(1,$E15))),AND($F15&gt;0,INDEX(Kalender!HY$81:HY$110,MAX(1,$F15))&gt;INDEX(Kalender!$B$81:$B$110,MAX(1,$F15)))),2,0))</f>
        <v>0</v>
      </c>
      <c r="HZ15" s="5" t="n">
        <f aca="false">IF(Kalender!HZ15&lt;&gt;1,0,IF(AND($B15&gt;0,INDEX(Kalender!HZ$68:HZ$77,MAX(1,$B15))&gt;INDEX(Kalender!$B$68:$B$77,MAX(1,$B15))),1,0)+IF(OR(AND($C15&gt;0,INDEX(Kalender!HZ$81:HZ$110,MAX(1,$C15))&gt;INDEX(Kalender!$B$81:$B$110,MAX(1,$C15))),AND($D15&gt;0,INDEX(Kalender!HZ$81:HZ$110,MAX(1,$D15))&gt;INDEX(Kalender!$B$81:$B$110,MAX(1,$D15))),AND($E15&gt;0,INDEX(Kalender!HZ$81:HZ$110,MAX(1,$E15))&gt;INDEX(Kalender!$B$81:$B$110,MAX(1,$E15))),AND($F15&gt;0,INDEX(Kalender!HZ$81:HZ$110,MAX(1,$F15))&gt;INDEX(Kalender!$B$81:$B$110,MAX(1,$F15)))),2,0))</f>
        <v>0</v>
      </c>
      <c r="IA15" s="5" t="n">
        <f aca="false">IF(Kalender!IA15&lt;&gt;1,0,IF(AND($B15&gt;0,INDEX(Kalender!IA$68:IA$77,MAX(1,$B15))&gt;INDEX(Kalender!$B$68:$B$77,MAX(1,$B15))),1,0)+IF(OR(AND($C15&gt;0,INDEX(Kalender!IA$81:IA$110,MAX(1,$C15))&gt;INDEX(Kalender!$B$81:$B$110,MAX(1,$C15))),AND($D15&gt;0,INDEX(Kalender!IA$81:IA$110,MAX(1,$D15))&gt;INDEX(Kalender!$B$81:$B$110,MAX(1,$D15))),AND($E15&gt;0,INDEX(Kalender!IA$81:IA$110,MAX(1,$E15))&gt;INDEX(Kalender!$B$81:$B$110,MAX(1,$E15))),AND($F15&gt;0,INDEX(Kalender!IA$81:IA$110,MAX(1,$F15))&gt;INDEX(Kalender!$B$81:$B$110,MAX(1,$F15)))),2,0))</f>
        <v>0</v>
      </c>
      <c r="IB15" s="5" t="n">
        <f aca="false">IF(Kalender!IB15&lt;&gt;1,0,IF(AND($B15&gt;0,INDEX(Kalender!IB$68:IB$77,MAX(1,$B15))&gt;INDEX(Kalender!$B$68:$B$77,MAX(1,$B15))),1,0)+IF(OR(AND($C15&gt;0,INDEX(Kalender!IB$81:IB$110,MAX(1,$C15))&gt;INDEX(Kalender!$B$81:$B$110,MAX(1,$C15))),AND($D15&gt;0,INDEX(Kalender!IB$81:IB$110,MAX(1,$D15))&gt;INDEX(Kalender!$B$81:$B$110,MAX(1,$D15))),AND($E15&gt;0,INDEX(Kalender!IB$81:IB$110,MAX(1,$E15))&gt;INDEX(Kalender!$B$81:$B$110,MAX(1,$E15))),AND($F15&gt;0,INDEX(Kalender!IB$81:IB$110,MAX(1,$F15))&gt;INDEX(Kalender!$B$81:$B$110,MAX(1,$F15)))),2,0))</f>
        <v>0</v>
      </c>
      <c r="IC15" s="5" t="n">
        <f aca="false">IF(Kalender!IC15&lt;&gt;1,0,IF(AND($B15&gt;0,INDEX(Kalender!IC$68:IC$77,MAX(1,$B15))&gt;INDEX(Kalender!$B$68:$B$77,MAX(1,$B15))),1,0)+IF(OR(AND($C15&gt;0,INDEX(Kalender!IC$81:IC$110,MAX(1,$C15))&gt;INDEX(Kalender!$B$81:$B$110,MAX(1,$C15))),AND($D15&gt;0,INDEX(Kalender!IC$81:IC$110,MAX(1,$D15))&gt;INDEX(Kalender!$B$81:$B$110,MAX(1,$D15))),AND($E15&gt;0,INDEX(Kalender!IC$81:IC$110,MAX(1,$E15))&gt;INDEX(Kalender!$B$81:$B$110,MAX(1,$E15))),AND($F15&gt;0,INDEX(Kalender!IC$81:IC$110,MAX(1,$F15))&gt;INDEX(Kalender!$B$81:$B$110,MAX(1,$F15)))),2,0))</f>
        <v>0</v>
      </c>
      <c r="ID15" s="5" t="n">
        <f aca="false">IF(Kalender!ID15&lt;&gt;1,0,IF(AND($B15&gt;0,INDEX(Kalender!ID$68:ID$77,MAX(1,$B15))&gt;INDEX(Kalender!$B$68:$B$77,MAX(1,$B15))),1,0)+IF(OR(AND($C15&gt;0,INDEX(Kalender!ID$81:ID$110,MAX(1,$C15))&gt;INDEX(Kalender!$B$81:$B$110,MAX(1,$C15))),AND($D15&gt;0,INDEX(Kalender!ID$81:ID$110,MAX(1,$D15))&gt;INDEX(Kalender!$B$81:$B$110,MAX(1,$D15))),AND($E15&gt;0,INDEX(Kalender!ID$81:ID$110,MAX(1,$E15))&gt;INDEX(Kalender!$B$81:$B$110,MAX(1,$E15))),AND($F15&gt;0,INDEX(Kalender!ID$81:ID$110,MAX(1,$F15))&gt;INDEX(Kalender!$B$81:$B$110,MAX(1,$F15)))),2,0))</f>
        <v>0</v>
      </c>
      <c r="IE15" s="5" t="n">
        <f aca="false">IF(Kalender!IE15&lt;&gt;1,0,IF(AND($B15&gt;0,INDEX(Kalender!IE$68:IE$77,MAX(1,$B15))&gt;INDEX(Kalender!$B$68:$B$77,MAX(1,$B15))),1,0)+IF(OR(AND($C15&gt;0,INDEX(Kalender!IE$81:IE$110,MAX(1,$C15))&gt;INDEX(Kalender!$B$81:$B$110,MAX(1,$C15))),AND($D15&gt;0,INDEX(Kalender!IE$81:IE$110,MAX(1,$D15))&gt;INDEX(Kalender!$B$81:$B$110,MAX(1,$D15))),AND($E15&gt;0,INDEX(Kalender!IE$81:IE$110,MAX(1,$E15))&gt;INDEX(Kalender!$B$81:$B$110,MAX(1,$E15))),AND($F15&gt;0,INDEX(Kalender!IE$81:IE$110,MAX(1,$F15))&gt;INDEX(Kalender!$B$81:$B$110,MAX(1,$F15)))),2,0))</f>
        <v>0</v>
      </c>
      <c r="IF15" s="5" t="n">
        <f aca="false">IF(Kalender!IF15&lt;&gt;1,0,IF(AND($B15&gt;0,INDEX(Kalender!IF$68:IF$77,MAX(1,$B15))&gt;INDEX(Kalender!$B$68:$B$77,MAX(1,$B15))),1,0)+IF(OR(AND($C15&gt;0,INDEX(Kalender!IF$81:IF$110,MAX(1,$C15))&gt;INDEX(Kalender!$B$81:$B$110,MAX(1,$C15))),AND($D15&gt;0,INDEX(Kalender!IF$81:IF$110,MAX(1,$D15))&gt;INDEX(Kalender!$B$81:$B$110,MAX(1,$D15))),AND($E15&gt;0,INDEX(Kalender!IF$81:IF$110,MAX(1,$E15))&gt;INDEX(Kalender!$B$81:$B$110,MAX(1,$E15))),AND($F15&gt;0,INDEX(Kalender!IF$81:IF$110,MAX(1,$F15))&gt;INDEX(Kalender!$B$81:$B$110,MAX(1,$F15)))),2,0))</f>
        <v>0</v>
      </c>
      <c r="IG15" s="5" t="n">
        <f aca="false">IF(Kalender!IG15&lt;&gt;1,0,IF(AND($B15&gt;0,INDEX(Kalender!IG$68:IG$77,MAX(1,$B15))&gt;INDEX(Kalender!$B$68:$B$77,MAX(1,$B15))),1,0)+IF(OR(AND($C15&gt;0,INDEX(Kalender!IG$81:IG$110,MAX(1,$C15))&gt;INDEX(Kalender!$B$81:$B$110,MAX(1,$C15))),AND($D15&gt;0,INDEX(Kalender!IG$81:IG$110,MAX(1,$D15))&gt;INDEX(Kalender!$B$81:$B$110,MAX(1,$D15))),AND($E15&gt;0,INDEX(Kalender!IG$81:IG$110,MAX(1,$E15))&gt;INDEX(Kalender!$B$81:$B$110,MAX(1,$E15))),AND($F15&gt;0,INDEX(Kalender!IG$81:IG$110,MAX(1,$F15))&gt;INDEX(Kalender!$B$81:$B$110,MAX(1,$F15)))),2,0))</f>
        <v>0</v>
      </c>
      <c r="IH15" s="5" t="n">
        <f aca="false">IF(Kalender!IH15&lt;&gt;1,0,IF(AND($B15&gt;0,INDEX(Kalender!IH$68:IH$77,MAX(1,$B15))&gt;INDEX(Kalender!$B$68:$B$77,MAX(1,$B15))),1,0)+IF(OR(AND($C15&gt;0,INDEX(Kalender!IH$81:IH$110,MAX(1,$C15))&gt;INDEX(Kalender!$B$81:$B$110,MAX(1,$C15))),AND($D15&gt;0,INDEX(Kalender!IH$81:IH$110,MAX(1,$D15))&gt;INDEX(Kalender!$B$81:$B$110,MAX(1,$D15))),AND($E15&gt;0,INDEX(Kalender!IH$81:IH$110,MAX(1,$E15))&gt;INDEX(Kalender!$B$81:$B$110,MAX(1,$E15))),AND($F15&gt;0,INDEX(Kalender!IH$81:IH$110,MAX(1,$F15))&gt;INDEX(Kalender!$B$81:$B$110,MAX(1,$F15)))),2,0))</f>
        <v>0</v>
      </c>
      <c r="II15" s="5" t="n">
        <f aca="false">IF(Kalender!II15&lt;&gt;1,0,IF(AND($B15&gt;0,INDEX(Kalender!II$68:II$77,MAX(1,$B15))&gt;INDEX(Kalender!$B$68:$B$77,MAX(1,$B15))),1,0)+IF(OR(AND($C15&gt;0,INDEX(Kalender!II$81:II$110,MAX(1,$C15))&gt;INDEX(Kalender!$B$81:$B$110,MAX(1,$C15))),AND($D15&gt;0,INDEX(Kalender!II$81:II$110,MAX(1,$D15))&gt;INDEX(Kalender!$B$81:$B$110,MAX(1,$D15))),AND($E15&gt;0,INDEX(Kalender!II$81:II$110,MAX(1,$E15))&gt;INDEX(Kalender!$B$81:$B$110,MAX(1,$E15))),AND($F15&gt;0,INDEX(Kalender!II$81:II$110,MAX(1,$F15))&gt;INDEX(Kalender!$B$81:$B$110,MAX(1,$F15)))),2,0))</f>
        <v>0</v>
      </c>
      <c r="IJ15" s="5" t="n">
        <f aca="false">IF(Kalender!IJ15&lt;&gt;1,0,IF(AND($B15&gt;0,INDEX(Kalender!IJ$68:IJ$77,MAX(1,$B15))&gt;INDEX(Kalender!$B$68:$B$77,MAX(1,$B15))),1,0)+IF(OR(AND($C15&gt;0,INDEX(Kalender!IJ$81:IJ$110,MAX(1,$C15))&gt;INDEX(Kalender!$B$81:$B$110,MAX(1,$C15))),AND($D15&gt;0,INDEX(Kalender!IJ$81:IJ$110,MAX(1,$D15))&gt;INDEX(Kalender!$B$81:$B$110,MAX(1,$D15))),AND($E15&gt;0,INDEX(Kalender!IJ$81:IJ$110,MAX(1,$E15))&gt;INDEX(Kalender!$B$81:$B$110,MAX(1,$E15))),AND($F15&gt;0,INDEX(Kalender!IJ$81:IJ$110,MAX(1,$F15))&gt;INDEX(Kalender!$B$81:$B$110,MAX(1,$F15)))),2,0))</f>
        <v>0</v>
      </c>
      <c r="IK15" s="5" t="n">
        <f aca="false">IF(Kalender!IK15&lt;&gt;1,0,IF(AND($B15&gt;0,INDEX(Kalender!IK$68:IK$77,MAX(1,$B15))&gt;INDEX(Kalender!$B$68:$B$77,MAX(1,$B15))),1,0)+IF(OR(AND($C15&gt;0,INDEX(Kalender!IK$81:IK$110,MAX(1,$C15))&gt;INDEX(Kalender!$B$81:$B$110,MAX(1,$C15))),AND($D15&gt;0,INDEX(Kalender!IK$81:IK$110,MAX(1,$D15))&gt;INDEX(Kalender!$B$81:$B$110,MAX(1,$D15))),AND($E15&gt;0,INDEX(Kalender!IK$81:IK$110,MAX(1,$E15))&gt;INDEX(Kalender!$B$81:$B$110,MAX(1,$E15))),AND($F15&gt;0,INDEX(Kalender!IK$81:IK$110,MAX(1,$F15))&gt;INDEX(Kalender!$B$81:$B$110,MAX(1,$F15)))),2,0))</f>
        <v>0</v>
      </c>
      <c r="IL15" s="5" t="n">
        <f aca="false">IF(Kalender!IL15&lt;&gt;1,0,IF(AND($B15&gt;0,INDEX(Kalender!IL$68:IL$77,MAX(1,$B15))&gt;INDEX(Kalender!$B$68:$B$77,MAX(1,$B15))),1,0)+IF(OR(AND($C15&gt;0,INDEX(Kalender!IL$81:IL$110,MAX(1,$C15))&gt;INDEX(Kalender!$B$81:$B$110,MAX(1,$C15))),AND($D15&gt;0,INDEX(Kalender!IL$81:IL$110,MAX(1,$D15))&gt;INDEX(Kalender!$B$81:$B$110,MAX(1,$D15))),AND($E15&gt;0,INDEX(Kalender!IL$81:IL$110,MAX(1,$E15))&gt;INDEX(Kalender!$B$81:$B$110,MAX(1,$E15))),AND($F15&gt;0,INDEX(Kalender!IL$81:IL$110,MAX(1,$F15))&gt;INDEX(Kalender!$B$81:$B$110,MAX(1,$F15)))),2,0))</f>
        <v>0</v>
      </c>
      <c r="IM15" s="5" t="n">
        <f aca="false">IF(Kalender!IM15&lt;&gt;1,0,IF(AND($B15&gt;0,INDEX(Kalender!IM$68:IM$77,MAX(1,$B15))&gt;INDEX(Kalender!$B$68:$B$77,MAX(1,$B15))),1,0)+IF(OR(AND($C15&gt;0,INDEX(Kalender!IM$81:IM$110,MAX(1,$C15))&gt;INDEX(Kalender!$B$81:$B$110,MAX(1,$C15))),AND($D15&gt;0,INDEX(Kalender!IM$81:IM$110,MAX(1,$D15))&gt;INDEX(Kalender!$B$81:$B$110,MAX(1,$D15))),AND($E15&gt;0,INDEX(Kalender!IM$81:IM$110,MAX(1,$E15))&gt;INDEX(Kalender!$B$81:$B$110,MAX(1,$E15))),AND($F15&gt;0,INDEX(Kalender!IM$81:IM$110,MAX(1,$F15))&gt;INDEX(Kalender!$B$81:$B$110,MAX(1,$F15)))),2,0))</f>
        <v>0</v>
      </c>
      <c r="IN15" s="5" t="n">
        <f aca="false">IF(Kalender!IN15&lt;&gt;1,0,IF(AND($B15&gt;0,INDEX(Kalender!IN$68:IN$77,MAX(1,$B15))&gt;INDEX(Kalender!$B$68:$B$77,MAX(1,$B15))),1,0)+IF(OR(AND($C15&gt;0,INDEX(Kalender!IN$81:IN$110,MAX(1,$C15))&gt;INDEX(Kalender!$B$81:$B$110,MAX(1,$C15))),AND($D15&gt;0,INDEX(Kalender!IN$81:IN$110,MAX(1,$D15))&gt;INDEX(Kalender!$B$81:$B$110,MAX(1,$D15))),AND($E15&gt;0,INDEX(Kalender!IN$81:IN$110,MAX(1,$E15))&gt;INDEX(Kalender!$B$81:$B$110,MAX(1,$E15))),AND($F15&gt;0,INDEX(Kalender!IN$81:IN$110,MAX(1,$F15))&gt;INDEX(Kalender!$B$81:$B$110,MAX(1,$F15)))),2,0))</f>
        <v>0</v>
      </c>
      <c r="IO15" s="5" t="n">
        <f aca="false">IF(Kalender!IO15&lt;&gt;1,0,IF(AND($B15&gt;0,INDEX(Kalender!IO$68:IO$77,MAX(1,$B15))&gt;INDEX(Kalender!$B$68:$B$77,MAX(1,$B15))),1,0)+IF(OR(AND($C15&gt;0,INDEX(Kalender!IO$81:IO$110,MAX(1,$C15))&gt;INDEX(Kalender!$B$81:$B$110,MAX(1,$C15))),AND($D15&gt;0,INDEX(Kalender!IO$81:IO$110,MAX(1,$D15))&gt;INDEX(Kalender!$B$81:$B$110,MAX(1,$D15))),AND($E15&gt;0,INDEX(Kalender!IO$81:IO$110,MAX(1,$E15))&gt;INDEX(Kalender!$B$81:$B$110,MAX(1,$E15))),AND($F15&gt;0,INDEX(Kalender!IO$81:IO$110,MAX(1,$F15))&gt;INDEX(Kalender!$B$81:$B$110,MAX(1,$F15)))),2,0))</f>
        <v>0</v>
      </c>
      <c r="IP15" s="5" t="n">
        <f aca="false">IF(Kalender!IP15&lt;&gt;1,0,IF(AND($B15&gt;0,INDEX(Kalender!IP$68:IP$77,MAX(1,$B15))&gt;INDEX(Kalender!$B$68:$B$77,MAX(1,$B15))),1,0)+IF(OR(AND($C15&gt;0,INDEX(Kalender!IP$81:IP$110,MAX(1,$C15))&gt;INDEX(Kalender!$B$81:$B$110,MAX(1,$C15))),AND($D15&gt;0,INDEX(Kalender!IP$81:IP$110,MAX(1,$D15))&gt;INDEX(Kalender!$B$81:$B$110,MAX(1,$D15))),AND($E15&gt;0,INDEX(Kalender!IP$81:IP$110,MAX(1,$E15))&gt;INDEX(Kalender!$B$81:$B$110,MAX(1,$E15))),AND($F15&gt;0,INDEX(Kalender!IP$81:IP$110,MAX(1,$F15))&gt;INDEX(Kalender!$B$81:$B$110,MAX(1,$F15)))),2,0))</f>
        <v>0</v>
      </c>
      <c r="IQ15" s="5" t="n">
        <f aca="false">IF(Kalender!IQ15&lt;&gt;1,0,IF(AND($B15&gt;0,INDEX(Kalender!IQ$68:IQ$77,MAX(1,$B15))&gt;INDEX(Kalender!$B$68:$B$77,MAX(1,$B15))),1,0)+IF(OR(AND($C15&gt;0,INDEX(Kalender!IQ$81:IQ$110,MAX(1,$C15))&gt;INDEX(Kalender!$B$81:$B$110,MAX(1,$C15))),AND($D15&gt;0,INDEX(Kalender!IQ$81:IQ$110,MAX(1,$D15))&gt;INDEX(Kalender!$B$81:$B$110,MAX(1,$D15))),AND($E15&gt;0,INDEX(Kalender!IQ$81:IQ$110,MAX(1,$E15))&gt;INDEX(Kalender!$B$81:$B$110,MAX(1,$E15))),AND($F15&gt;0,INDEX(Kalender!IQ$81:IQ$110,MAX(1,$F15))&gt;INDEX(Kalender!$B$81:$B$110,MAX(1,$F15)))),2,0))</f>
        <v>0</v>
      </c>
      <c r="IR15" s="5" t="n">
        <f aca="false">IF(Kalender!IR15&lt;&gt;1,0,IF(AND($B15&gt;0,INDEX(Kalender!IR$68:IR$77,MAX(1,$B15))&gt;INDEX(Kalender!$B$68:$B$77,MAX(1,$B15))),1,0)+IF(OR(AND($C15&gt;0,INDEX(Kalender!IR$81:IR$110,MAX(1,$C15))&gt;INDEX(Kalender!$B$81:$B$110,MAX(1,$C15))),AND($D15&gt;0,INDEX(Kalender!IR$81:IR$110,MAX(1,$D15))&gt;INDEX(Kalender!$B$81:$B$110,MAX(1,$D15))),AND($E15&gt;0,INDEX(Kalender!IR$81:IR$110,MAX(1,$E15))&gt;INDEX(Kalender!$B$81:$B$110,MAX(1,$E15))),AND($F15&gt;0,INDEX(Kalender!IR$81:IR$110,MAX(1,$F15))&gt;INDEX(Kalender!$B$81:$B$110,MAX(1,$F15)))),2,0))</f>
        <v>0</v>
      </c>
      <c r="IS15" s="5" t="n">
        <f aca="false">IF(Kalender!IS15&lt;&gt;1,0,IF(AND($B15&gt;0,INDEX(Kalender!IS$68:IS$77,MAX(1,$B15))&gt;INDEX(Kalender!$B$68:$B$77,MAX(1,$B15))),1,0)+IF(OR(AND($C15&gt;0,INDEX(Kalender!IS$81:IS$110,MAX(1,$C15))&gt;INDEX(Kalender!$B$81:$B$110,MAX(1,$C15))),AND($D15&gt;0,INDEX(Kalender!IS$81:IS$110,MAX(1,$D15))&gt;INDEX(Kalender!$B$81:$B$110,MAX(1,$D15))),AND($E15&gt;0,INDEX(Kalender!IS$81:IS$110,MAX(1,$E15))&gt;INDEX(Kalender!$B$81:$B$110,MAX(1,$E15))),AND($F15&gt;0,INDEX(Kalender!IS$81:IS$110,MAX(1,$F15))&gt;INDEX(Kalender!$B$81:$B$110,MAX(1,$F15)))),2,0))</f>
        <v>0</v>
      </c>
      <c r="IT15" s="5" t="n">
        <f aca="false">IF(Kalender!IT15&lt;&gt;1,0,IF(AND($B15&gt;0,INDEX(Kalender!IT$68:IT$77,MAX(1,$B15))&gt;INDEX(Kalender!$B$68:$B$77,MAX(1,$B15))),1,0)+IF(OR(AND($C15&gt;0,INDEX(Kalender!IT$81:IT$110,MAX(1,$C15))&gt;INDEX(Kalender!$B$81:$B$110,MAX(1,$C15))),AND($D15&gt;0,INDEX(Kalender!IT$81:IT$110,MAX(1,$D15))&gt;INDEX(Kalender!$B$81:$B$110,MAX(1,$D15))),AND($E15&gt;0,INDEX(Kalender!IT$81:IT$110,MAX(1,$E15))&gt;INDEX(Kalender!$B$81:$B$110,MAX(1,$E15))),AND($F15&gt;0,INDEX(Kalender!IT$81:IT$110,MAX(1,$F15))&gt;INDEX(Kalender!$B$81:$B$110,MAX(1,$F15)))),2,0))</f>
        <v>0</v>
      </c>
      <c r="IU15" s="5" t="n">
        <f aca="false">IF(Kalender!IU15&lt;&gt;1,0,IF(AND($B15&gt;0,INDEX(Kalender!IU$68:IU$77,MAX(1,$B15))&gt;INDEX(Kalender!$B$68:$B$77,MAX(1,$B15))),1,0)+IF(OR(AND($C15&gt;0,INDEX(Kalender!IU$81:IU$110,MAX(1,$C15))&gt;INDEX(Kalender!$B$81:$B$110,MAX(1,$C15))),AND($D15&gt;0,INDEX(Kalender!IU$81:IU$110,MAX(1,$D15))&gt;INDEX(Kalender!$B$81:$B$110,MAX(1,$D15))),AND($E15&gt;0,INDEX(Kalender!IU$81:IU$110,MAX(1,$E15))&gt;INDEX(Kalender!$B$81:$B$110,MAX(1,$E15))),AND($F15&gt;0,INDEX(Kalender!IU$81:IU$110,MAX(1,$F15))&gt;INDEX(Kalender!$B$81:$B$110,MAX(1,$F15)))),2,0))</f>
        <v>0</v>
      </c>
      <c r="IV15" s="5" t="n">
        <f aca="false">IF(Kalender!IV15&lt;&gt;1,0,IF(AND($B15&gt;0,INDEX(Kalender!IV$68:IV$77,MAX(1,$B15))&gt;INDEX(Kalender!$B$68:$B$77,MAX(1,$B15))),1,0)+IF(OR(AND($C15&gt;0,INDEX(Kalender!IV$81:IV$110,MAX(1,$C15))&gt;INDEX(Kalender!$B$81:$B$110,MAX(1,$C15))),AND($D15&gt;0,INDEX(Kalender!IV$81:IV$110,MAX(1,$D15))&gt;INDEX(Kalender!$B$81:$B$110,MAX(1,$D15))),AND($E15&gt;0,INDEX(Kalender!IV$81:IV$110,MAX(1,$E15))&gt;INDEX(Kalender!$B$81:$B$110,MAX(1,$E15))),AND($F15&gt;0,INDEX(Kalender!IV$81:IV$110,MAX(1,$F15))&gt;INDEX(Kalender!$B$81:$B$110,MAX(1,$F15)))),2,0))</f>
        <v>0</v>
      </c>
      <c r="IW15" s="5" t="n">
        <f aca="false">IF(Kalender!IW15&lt;&gt;1,0,IF(AND($B15&gt;0,INDEX(Kalender!IW$68:IW$77,MAX(1,$B15))&gt;INDEX(Kalender!$B$68:$B$77,MAX(1,$B15))),1,0)+IF(OR(AND($C15&gt;0,INDEX(Kalender!IW$81:IW$110,MAX(1,$C15))&gt;INDEX(Kalender!$B$81:$B$110,MAX(1,$C15))),AND($D15&gt;0,INDEX(Kalender!IW$81:IW$110,MAX(1,$D15))&gt;INDEX(Kalender!$B$81:$B$110,MAX(1,$D15))),AND($E15&gt;0,INDEX(Kalender!IW$81:IW$110,MAX(1,$E15))&gt;INDEX(Kalender!$B$81:$B$110,MAX(1,$E15))),AND($F15&gt;0,INDEX(Kalender!IW$81:IW$110,MAX(1,$F15))&gt;INDEX(Kalender!$B$81:$B$110,MAX(1,$F15)))),2,0))</f>
        <v>0</v>
      </c>
      <c r="IX15" s="5" t="n">
        <f aca="false">IF(Kalender!IX15&lt;&gt;1,0,IF(AND($B15&gt;0,INDEX(Kalender!IX$68:IX$77,MAX(1,$B15))&gt;INDEX(Kalender!$B$68:$B$77,MAX(1,$B15))),1,0)+IF(OR(AND($C15&gt;0,INDEX(Kalender!IX$81:IX$110,MAX(1,$C15))&gt;INDEX(Kalender!$B$81:$B$110,MAX(1,$C15))),AND($D15&gt;0,INDEX(Kalender!IX$81:IX$110,MAX(1,$D15))&gt;INDEX(Kalender!$B$81:$B$110,MAX(1,$D15))),AND($E15&gt;0,INDEX(Kalender!IX$81:IX$110,MAX(1,$E15))&gt;INDEX(Kalender!$B$81:$B$110,MAX(1,$E15))),AND($F15&gt;0,INDEX(Kalender!IX$81:IX$110,MAX(1,$F15))&gt;INDEX(Kalender!$B$81:$B$110,MAX(1,$F15)))),2,0))</f>
        <v>0</v>
      </c>
      <c r="IY15" s="5" t="n">
        <f aca="false">IF(Kalender!IY15&lt;&gt;1,0,IF(AND($B15&gt;0,INDEX(Kalender!IY$68:IY$77,MAX(1,$B15))&gt;INDEX(Kalender!$B$68:$B$77,MAX(1,$B15))),1,0)+IF(OR(AND($C15&gt;0,INDEX(Kalender!IY$81:IY$110,MAX(1,$C15))&gt;INDEX(Kalender!$B$81:$B$110,MAX(1,$C15))),AND($D15&gt;0,INDEX(Kalender!IY$81:IY$110,MAX(1,$D15))&gt;INDEX(Kalender!$B$81:$B$110,MAX(1,$D15))),AND($E15&gt;0,INDEX(Kalender!IY$81:IY$110,MAX(1,$E15))&gt;INDEX(Kalender!$B$81:$B$110,MAX(1,$E15))),AND($F15&gt;0,INDEX(Kalender!IY$81:IY$110,MAX(1,$F15))&gt;INDEX(Kalender!$B$81:$B$110,MAX(1,$F15)))),2,0))</f>
        <v>0</v>
      </c>
      <c r="IZ15" s="5" t="n">
        <f aca="false">IF(Kalender!IZ15&lt;&gt;1,0,IF(AND($B15&gt;0,INDEX(Kalender!IZ$68:IZ$77,MAX(1,$B15))&gt;INDEX(Kalender!$B$68:$B$77,MAX(1,$B15))),1,0)+IF(OR(AND($C15&gt;0,INDEX(Kalender!IZ$81:IZ$110,MAX(1,$C15))&gt;INDEX(Kalender!$B$81:$B$110,MAX(1,$C15))),AND($D15&gt;0,INDEX(Kalender!IZ$81:IZ$110,MAX(1,$D15))&gt;INDEX(Kalender!$B$81:$B$110,MAX(1,$D15))),AND($E15&gt;0,INDEX(Kalender!IZ$81:IZ$110,MAX(1,$E15))&gt;INDEX(Kalender!$B$81:$B$110,MAX(1,$E15))),AND($F15&gt;0,INDEX(Kalender!IZ$81:IZ$110,MAX(1,$F15))&gt;INDEX(Kalender!$B$81:$B$110,MAX(1,$F15)))),2,0))</f>
        <v>0</v>
      </c>
      <c r="JA15" s="5" t="n">
        <f aca="false">IF(Kalender!JA15&lt;&gt;1,0,IF(AND($B15&gt;0,INDEX(Kalender!JA$68:JA$77,MAX(1,$B15))&gt;INDEX(Kalender!$B$68:$B$77,MAX(1,$B15))),1,0)+IF(OR(AND($C15&gt;0,INDEX(Kalender!JA$81:JA$110,MAX(1,$C15))&gt;INDEX(Kalender!$B$81:$B$110,MAX(1,$C15))),AND($D15&gt;0,INDEX(Kalender!JA$81:JA$110,MAX(1,$D15))&gt;INDEX(Kalender!$B$81:$B$110,MAX(1,$D15))),AND($E15&gt;0,INDEX(Kalender!JA$81:JA$110,MAX(1,$E15))&gt;INDEX(Kalender!$B$81:$B$110,MAX(1,$E15))),AND($F15&gt;0,INDEX(Kalender!JA$81:JA$110,MAX(1,$F15))&gt;INDEX(Kalender!$B$81:$B$110,MAX(1,$F15)))),2,0))</f>
        <v>0</v>
      </c>
      <c r="JB15" s="5" t="n">
        <f aca="false">IF(Kalender!JB15&lt;&gt;1,0,IF(AND($B15&gt;0,INDEX(Kalender!JB$68:JB$77,MAX(1,$B15))&gt;INDEX(Kalender!$B$68:$B$77,MAX(1,$B15))),1,0)+IF(OR(AND($C15&gt;0,INDEX(Kalender!JB$81:JB$110,MAX(1,$C15))&gt;INDEX(Kalender!$B$81:$B$110,MAX(1,$C15))),AND($D15&gt;0,INDEX(Kalender!JB$81:JB$110,MAX(1,$D15))&gt;INDEX(Kalender!$B$81:$B$110,MAX(1,$D15))),AND($E15&gt;0,INDEX(Kalender!JB$81:JB$110,MAX(1,$E15))&gt;INDEX(Kalender!$B$81:$B$110,MAX(1,$E15))),AND($F15&gt;0,INDEX(Kalender!JB$81:JB$110,MAX(1,$F15))&gt;INDEX(Kalender!$B$81:$B$110,MAX(1,$F15)))),2,0))</f>
        <v>0</v>
      </c>
      <c r="JC15" s="5" t="n">
        <f aca="false">IF(Kalender!JC15&lt;&gt;1,0,IF(AND($B15&gt;0,INDEX(Kalender!JC$68:JC$77,MAX(1,$B15))&gt;INDEX(Kalender!$B$68:$B$77,MAX(1,$B15))),1,0)+IF(OR(AND($C15&gt;0,INDEX(Kalender!JC$81:JC$110,MAX(1,$C15))&gt;INDEX(Kalender!$B$81:$B$110,MAX(1,$C15))),AND($D15&gt;0,INDEX(Kalender!JC$81:JC$110,MAX(1,$D15))&gt;INDEX(Kalender!$B$81:$B$110,MAX(1,$D15))),AND($E15&gt;0,INDEX(Kalender!JC$81:JC$110,MAX(1,$E15))&gt;INDEX(Kalender!$B$81:$B$110,MAX(1,$E15))),AND($F15&gt;0,INDEX(Kalender!JC$81:JC$110,MAX(1,$F15))&gt;INDEX(Kalender!$B$81:$B$110,MAX(1,$F15)))),2,0))</f>
        <v>0</v>
      </c>
      <c r="JD15" s="5" t="n">
        <f aca="false">IF(Kalender!JD15&lt;&gt;1,0,IF(AND($B15&gt;0,INDEX(Kalender!JD$68:JD$77,MAX(1,$B15))&gt;INDEX(Kalender!$B$68:$B$77,MAX(1,$B15))),1,0)+IF(OR(AND($C15&gt;0,INDEX(Kalender!JD$81:JD$110,MAX(1,$C15))&gt;INDEX(Kalender!$B$81:$B$110,MAX(1,$C15))),AND($D15&gt;0,INDEX(Kalender!JD$81:JD$110,MAX(1,$D15))&gt;INDEX(Kalender!$B$81:$B$110,MAX(1,$D15))),AND($E15&gt;0,INDEX(Kalender!JD$81:JD$110,MAX(1,$E15))&gt;INDEX(Kalender!$B$81:$B$110,MAX(1,$E15))),AND($F15&gt;0,INDEX(Kalender!JD$81:JD$110,MAX(1,$F15))&gt;INDEX(Kalender!$B$81:$B$110,MAX(1,$F15)))),2,0))</f>
        <v>0</v>
      </c>
      <c r="JE15" s="5" t="n">
        <f aca="false">IF(Kalender!JE15&lt;&gt;1,0,IF(AND($B15&gt;0,INDEX(Kalender!JE$68:JE$77,MAX(1,$B15))&gt;INDEX(Kalender!$B$68:$B$77,MAX(1,$B15))),1,0)+IF(OR(AND($C15&gt;0,INDEX(Kalender!JE$81:JE$110,MAX(1,$C15))&gt;INDEX(Kalender!$B$81:$B$110,MAX(1,$C15))),AND($D15&gt;0,INDEX(Kalender!JE$81:JE$110,MAX(1,$D15))&gt;INDEX(Kalender!$B$81:$B$110,MAX(1,$D15))),AND($E15&gt;0,INDEX(Kalender!JE$81:JE$110,MAX(1,$E15))&gt;INDEX(Kalender!$B$81:$B$110,MAX(1,$E15))),AND($F15&gt;0,INDEX(Kalender!JE$81:JE$110,MAX(1,$F15))&gt;INDEX(Kalender!$B$81:$B$110,MAX(1,$F15)))),2,0))</f>
        <v>0</v>
      </c>
      <c r="JF15" s="5" t="n">
        <f aca="false">IF(Kalender!JF15&lt;&gt;1,0,IF(AND($B15&gt;0,INDEX(Kalender!JF$68:JF$77,MAX(1,$B15))&gt;INDEX(Kalender!$B$68:$B$77,MAX(1,$B15))),1,0)+IF(OR(AND($C15&gt;0,INDEX(Kalender!JF$81:JF$110,MAX(1,$C15))&gt;INDEX(Kalender!$B$81:$B$110,MAX(1,$C15))),AND($D15&gt;0,INDEX(Kalender!JF$81:JF$110,MAX(1,$D15))&gt;INDEX(Kalender!$B$81:$B$110,MAX(1,$D15))),AND($E15&gt;0,INDEX(Kalender!JF$81:JF$110,MAX(1,$E15))&gt;INDEX(Kalender!$B$81:$B$110,MAX(1,$E15))),AND($F15&gt;0,INDEX(Kalender!JF$81:JF$110,MAX(1,$F15))&gt;INDEX(Kalender!$B$81:$B$110,MAX(1,$F15)))),2,0))</f>
        <v>0</v>
      </c>
      <c r="JG15" s="5" t="n">
        <f aca="false">IF(Kalender!JG15&lt;&gt;1,0,IF(AND($B15&gt;0,INDEX(Kalender!JG$68:JG$77,MAX(1,$B15))&gt;INDEX(Kalender!$B$68:$B$77,MAX(1,$B15))),1,0)+IF(OR(AND($C15&gt;0,INDEX(Kalender!JG$81:JG$110,MAX(1,$C15))&gt;INDEX(Kalender!$B$81:$B$110,MAX(1,$C15))),AND($D15&gt;0,INDEX(Kalender!JG$81:JG$110,MAX(1,$D15))&gt;INDEX(Kalender!$B$81:$B$110,MAX(1,$D15))),AND($E15&gt;0,INDEX(Kalender!JG$81:JG$110,MAX(1,$E15))&gt;INDEX(Kalender!$B$81:$B$110,MAX(1,$E15))),AND($F15&gt;0,INDEX(Kalender!JG$81:JG$110,MAX(1,$F15))&gt;INDEX(Kalender!$B$81:$B$110,MAX(1,$F15)))),2,0))</f>
        <v>0</v>
      </c>
      <c r="JH15" s="5" t="n">
        <f aca="false">IF(Kalender!JH15&lt;&gt;1,0,IF(AND($B15&gt;0,INDEX(Kalender!JH$68:JH$77,MAX(1,$B15))&gt;INDEX(Kalender!$B$68:$B$77,MAX(1,$B15))),1,0)+IF(OR(AND($C15&gt;0,INDEX(Kalender!JH$81:JH$110,MAX(1,$C15))&gt;INDEX(Kalender!$B$81:$B$110,MAX(1,$C15))),AND($D15&gt;0,INDEX(Kalender!JH$81:JH$110,MAX(1,$D15))&gt;INDEX(Kalender!$B$81:$B$110,MAX(1,$D15))),AND($E15&gt;0,INDEX(Kalender!JH$81:JH$110,MAX(1,$E15))&gt;INDEX(Kalender!$B$81:$B$110,MAX(1,$E15))),AND($F15&gt;0,INDEX(Kalender!JH$81:JH$110,MAX(1,$F15))&gt;INDEX(Kalender!$B$81:$B$110,MAX(1,$F15)))),2,0))</f>
        <v>0</v>
      </c>
      <c r="JI15" s="5" t="n">
        <f aca="false">IF(Kalender!JI15&lt;&gt;1,0,IF(AND($B15&gt;0,INDEX(Kalender!JI$68:JI$77,MAX(1,$B15))&gt;INDEX(Kalender!$B$68:$B$77,MAX(1,$B15))),1,0)+IF(OR(AND($C15&gt;0,INDEX(Kalender!JI$81:JI$110,MAX(1,$C15))&gt;INDEX(Kalender!$B$81:$B$110,MAX(1,$C15))),AND($D15&gt;0,INDEX(Kalender!JI$81:JI$110,MAX(1,$D15))&gt;INDEX(Kalender!$B$81:$B$110,MAX(1,$D15))),AND($E15&gt;0,INDEX(Kalender!JI$81:JI$110,MAX(1,$E15))&gt;INDEX(Kalender!$B$81:$B$110,MAX(1,$E15))),AND($F15&gt;0,INDEX(Kalender!JI$81:JI$110,MAX(1,$F15))&gt;INDEX(Kalender!$B$81:$B$110,MAX(1,$F15)))),2,0))</f>
        <v>0</v>
      </c>
      <c r="JJ15" s="5" t="n">
        <f aca="false">IF(Kalender!JJ15&lt;&gt;1,0,IF(AND($B15&gt;0,INDEX(Kalender!JJ$68:JJ$77,MAX(1,$B15))&gt;INDEX(Kalender!$B$68:$B$77,MAX(1,$B15))),1,0)+IF(OR(AND($C15&gt;0,INDEX(Kalender!JJ$81:JJ$110,MAX(1,$C15))&gt;INDEX(Kalender!$B$81:$B$110,MAX(1,$C15))),AND($D15&gt;0,INDEX(Kalender!JJ$81:JJ$110,MAX(1,$D15))&gt;INDEX(Kalender!$B$81:$B$110,MAX(1,$D15))),AND($E15&gt;0,INDEX(Kalender!JJ$81:JJ$110,MAX(1,$E15))&gt;INDEX(Kalender!$B$81:$B$110,MAX(1,$E15))),AND($F15&gt;0,INDEX(Kalender!JJ$81:JJ$110,MAX(1,$F15))&gt;INDEX(Kalender!$B$81:$B$110,MAX(1,$F15)))),2,0))</f>
        <v>0</v>
      </c>
      <c r="JK15" s="5" t="n">
        <f aca="false">IF(Kalender!JK15&lt;&gt;1,0,IF(AND($B15&gt;0,INDEX(Kalender!JK$68:JK$77,MAX(1,$B15))&gt;INDEX(Kalender!$B$68:$B$77,MAX(1,$B15))),1,0)+IF(OR(AND($C15&gt;0,INDEX(Kalender!JK$81:JK$110,MAX(1,$C15))&gt;INDEX(Kalender!$B$81:$B$110,MAX(1,$C15))),AND($D15&gt;0,INDEX(Kalender!JK$81:JK$110,MAX(1,$D15))&gt;INDEX(Kalender!$B$81:$B$110,MAX(1,$D15))),AND($E15&gt;0,INDEX(Kalender!JK$81:JK$110,MAX(1,$E15))&gt;INDEX(Kalender!$B$81:$B$110,MAX(1,$E15))),AND($F15&gt;0,INDEX(Kalender!JK$81:JK$110,MAX(1,$F15))&gt;INDEX(Kalender!$B$81:$B$110,MAX(1,$F15)))),2,0))</f>
        <v>0</v>
      </c>
      <c r="JL15" s="5" t="n">
        <f aca="false">IF(Kalender!JL15&lt;&gt;1,0,IF(AND($B15&gt;0,INDEX(Kalender!JL$68:JL$77,MAX(1,$B15))&gt;INDEX(Kalender!$B$68:$B$77,MAX(1,$B15))),1,0)+IF(OR(AND($C15&gt;0,INDEX(Kalender!JL$81:JL$110,MAX(1,$C15))&gt;INDEX(Kalender!$B$81:$B$110,MAX(1,$C15))),AND($D15&gt;0,INDEX(Kalender!JL$81:JL$110,MAX(1,$D15))&gt;INDEX(Kalender!$B$81:$B$110,MAX(1,$D15))),AND($E15&gt;0,INDEX(Kalender!JL$81:JL$110,MAX(1,$E15))&gt;INDEX(Kalender!$B$81:$B$110,MAX(1,$E15))),AND($F15&gt;0,INDEX(Kalender!JL$81:JL$110,MAX(1,$F15))&gt;INDEX(Kalender!$B$81:$B$110,MAX(1,$F15)))),2,0))</f>
        <v>0</v>
      </c>
      <c r="JM15" s="5" t="n">
        <f aca="false">IF(Kalender!JM15&lt;&gt;1,0,IF(AND($B15&gt;0,INDEX(Kalender!JM$68:JM$77,MAX(1,$B15))&gt;INDEX(Kalender!$B$68:$B$77,MAX(1,$B15))),1,0)+IF(OR(AND($C15&gt;0,INDEX(Kalender!JM$81:JM$110,MAX(1,$C15))&gt;INDEX(Kalender!$B$81:$B$110,MAX(1,$C15))),AND($D15&gt;0,INDEX(Kalender!JM$81:JM$110,MAX(1,$D15))&gt;INDEX(Kalender!$B$81:$B$110,MAX(1,$D15))),AND($E15&gt;0,INDEX(Kalender!JM$81:JM$110,MAX(1,$E15))&gt;INDEX(Kalender!$B$81:$B$110,MAX(1,$E15))),AND($F15&gt;0,INDEX(Kalender!JM$81:JM$110,MAX(1,$F15))&gt;INDEX(Kalender!$B$81:$B$110,MAX(1,$F15)))),2,0))</f>
        <v>0</v>
      </c>
      <c r="JN15" s="5" t="n">
        <f aca="false">IF(Kalender!JN15&lt;&gt;1,0,IF(AND($B15&gt;0,INDEX(Kalender!JN$68:JN$77,MAX(1,$B15))&gt;INDEX(Kalender!$B$68:$B$77,MAX(1,$B15))),1,0)+IF(OR(AND($C15&gt;0,INDEX(Kalender!JN$81:JN$110,MAX(1,$C15))&gt;INDEX(Kalender!$B$81:$B$110,MAX(1,$C15))),AND($D15&gt;0,INDEX(Kalender!JN$81:JN$110,MAX(1,$D15))&gt;INDEX(Kalender!$B$81:$B$110,MAX(1,$D15))),AND($E15&gt;0,INDEX(Kalender!JN$81:JN$110,MAX(1,$E15))&gt;INDEX(Kalender!$B$81:$B$110,MAX(1,$E15))),AND($F15&gt;0,INDEX(Kalender!JN$81:JN$110,MAX(1,$F15))&gt;INDEX(Kalender!$B$81:$B$110,MAX(1,$F15)))),2,0))</f>
        <v>0</v>
      </c>
      <c r="JO15" s="5" t="n">
        <f aca="false">IF(Kalender!JO15&lt;&gt;1,0,IF(AND($B15&gt;0,INDEX(Kalender!JO$68:JO$77,MAX(1,$B15))&gt;INDEX(Kalender!$B$68:$B$77,MAX(1,$B15))),1,0)+IF(OR(AND($C15&gt;0,INDEX(Kalender!JO$81:JO$110,MAX(1,$C15))&gt;INDEX(Kalender!$B$81:$B$110,MAX(1,$C15))),AND($D15&gt;0,INDEX(Kalender!JO$81:JO$110,MAX(1,$D15))&gt;INDEX(Kalender!$B$81:$B$110,MAX(1,$D15))),AND($E15&gt;0,INDEX(Kalender!JO$81:JO$110,MAX(1,$E15))&gt;INDEX(Kalender!$B$81:$B$110,MAX(1,$E15))),AND($F15&gt;0,INDEX(Kalender!JO$81:JO$110,MAX(1,$F15))&gt;INDEX(Kalender!$B$81:$B$110,MAX(1,$F15)))),2,0))</f>
        <v>0</v>
      </c>
      <c r="JP15" s="5" t="n">
        <f aca="false">IF(Kalender!JP15&lt;&gt;1,0,IF(AND($B15&gt;0,INDEX(Kalender!JP$68:JP$77,MAX(1,$B15))&gt;INDEX(Kalender!$B$68:$B$77,MAX(1,$B15))),1,0)+IF(OR(AND($C15&gt;0,INDEX(Kalender!JP$81:JP$110,MAX(1,$C15))&gt;INDEX(Kalender!$B$81:$B$110,MAX(1,$C15))),AND($D15&gt;0,INDEX(Kalender!JP$81:JP$110,MAX(1,$D15))&gt;INDEX(Kalender!$B$81:$B$110,MAX(1,$D15))),AND($E15&gt;0,INDEX(Kalender!JP$81:JP$110,MAX(1,$E15))&gt;INDEX(Kalender!$B$81:$B$110,MAX(1,$E15))),AND($F15&gt;0,INDEX(Kalender!JP$81:JP$110,MAX(1,$F15))&gt;INDEX(Kalender!$B$81:$B$110,MAX(1,$F15)))),2,0))</f>
        <v>0</v>
      </c>
      <c r="JQ15" s="5" t="n">
        <f aca="false">IF(Kalender!JQ15&lt;&gt;1,0,IF(AND($B15&gt;0,INDEX(Kalender!JQ$68:JQ$77,MAX(1,$B15))&gt;INDEX(Kalender!$B$68:$B$77,MAX(1,$B15))),1,0)+IF(OR(AND($C15&gt;0,INDEX(Kalender!JQ$81:JQ$110,MAX(1,$C15))&gt;INDEX(Kalender!$B$81:$B$110,MAX(1,$C15))),AND($D15&gt;0,INDEX(Kalender!JQ$81:JQ$110,MAX(1,$D15))&gt;INDEX(Kalender!$B$81:$B$110,MAX(1,$D15))),AND($E15&gt;0,INDEX(Kalender!JQ$81:JQ$110,MAX(1,$E15))&gt;INDEX(Kalender!$B$81:$B$110,MAX(1,$E15))),AND($F15&gt;0,INDEX(Kalender!JQ$81:JQ$110,MAX(1,$F15))&gt;INDEX(Kalender!$B$81:$B$110,MAX(1,$F15)))),2,0))</f>
        <v>0</v>
      </c>
      <c r="JR15" s="5" t="n">
        <f aca="false">IF(Kalender!JR15&lt;&gt;1,0,IF(AND($B15&gt;0,INDEX(Kalender!JR$68:JR$77,MAX(1,$B15))&gt;INDEX(Kalender!$B$68:$B$77,MAX(1,$B15))),1,0)+IF(OR(AND($C15&gt;0,INDEX(Kalender!JR$81:JR$110,MAX(1,$C15))&gt;INDEX(Kalender!$B$81:$B$110,MAX(1,$C15))),AND($D15&gt;0,INDEX(Kalender!JR$81:JR$110,MAX(1,$D15))&gt;INDEX(Kalender!$B$81:$B$110,MAX(1,$D15))),AND($E15&gt;0,INDEX(Kalender!JR$81:JR$110,MAX(1,$E15))&gt;INDEX(Kalender!$B$81:$B$110,MAX(1,$E15))),AND($F15&gt;0,INDEX(Kalender!JR$81:JR$110,MAX(1,$F15))&gt;INDEX(Kalender!$B$81:$B$110,MAX(1,$F15)))),2,0))</f>
        <v>0</v>
      </c>
      <c r="JS15" s="5" t="n">
        <f aca="false">IF(Kalender!JS15&lt;&gt;1,0,IF(AND($B15&gt;0,INDEX(Kalender!JS$68:JS$77,MAX(1,$B15))&gt;INDEX(Kalender!$B$68:$B$77,MAX(1,$B15))),1,0)+IF(OR(AND($C15&gt;0,INDEX(Kalender!JS$81:JS$110,MAX(1,$C15))&gt;INDEX(Kalender!$B$81:$B$110,MAX(1,$C15))),AND($D15&gt;0,INDEX(Kalender!JS$81:JS$110,MAX(1,$D15))&gt;INDEX(Kalender!$B$81:$B$110,MAX(1,$D15))),AND($E15&gt;0,INDEX(Kalender!JS$81:JS$110,MAX(1,$E15))&gt;INDEX(Kalender!$B$81:$B$110,MAX(1,$E15))),AND($F15&gt;0,INDEX(Kalender!JS$81:JS$110,MAX(1,$F15))&gt;INDEX(Kalender!$B$81:$B$110,MAX(1,$F15)))),2,0))</f>
        <v>0</v>
      </c>
      <c r="JT15" s="5" t="n">
        <f aca="false">IF(Kalender!JT15&lt;&gt;1,0,IF(AND($B15&gt;0,INDEX(Kalender!JT$68:JT$77,MAX(1,$B15))&gt;INDEX(Kalender!$B$68:$B$77,MAX(1,$B15))),1,0)+IF(OR(AND($C15&gt;0,INDEX(Kalender!JT$81:JT$110,MAX(1,$C15))&gt;INDEX(Kalender!$B$81:$B$110,MAX(1,$C15))),AND($D15&gt;0,INDEX(Kalender!JT$81:JT$110,MAX(1,$D15))&gt;INDEX(Kalender!$B$81:$B$110,MAX(1,$D15))),AND($E15&gt;0,INDEX(Kalender!JT$81:JT$110,MAX(1,$E15))&gt;INDEX(Kalender!$B$81:$B$110,MAX(1,$E15))),AND($F15&gt;0,INDEX(Kalender!JT$81:JT$110,MAX(1,$F15))&gt;INDEX(Kalender!$B$81:$B$110,MAX(1,$F15)))),2,0))</f>
        <v>0</v>
      </c>
      <c r="JU15" s="5" t="n">
        <f aca="false">IF(Kalender!JU15&lt;&gt;1,0,IF(AND($B15&gt;0,INDEX(Kalender!JU$68:JU$77,MAX(1,$B15))&gt;INDEX(Kalender!$B$68:$B$77,MAX(1,$B15))),1,0)+IF(OR(AND($C15&gt;0,INDEX(Kalender!JU$81:JU$110,MAX(1,$C15))&gt;INDEX(Kalender!$B$81:$B$110,MAX(1,$C15))),AND($D15&gt;0,INDEX(Kalender!JU$81:JU$110,MAX(1,$D15))&gt;INDEX(Kalender!$B$81:$B$110,MAX(1,$D15))),AND($E15&gt;0,INDEX(Kalender!JU$81:JU$110,MAX(1,$E15))&gt;INDEX(Kalender!$B$81:$B$110,MAX(1,$E15))),AND($F15&gt;0,INDEX(Kalender!JU$81:JU$110,MAX(1,$F15))&gt;INDEX(Kalender!$B$81:$B$110,MAX(1,$F15)))),2,0))</f>
        <v>0</v>
      </c>
      <c r="JV15" s="5" t="n">
        <f aca="false">IF(Kalender!JV15&lt;&gt;1,0,IF(AND($B15&gt;0,INDEX(Kalender!JV$68:JV$77,MAX(1,$B15))&gt;INDEX(Kalender!$B$68:$B$77,MAX(1,$B15))),1,0)+IF(OR(AND($C15&gt;0,INDEX(Kalender!JV$81:JV$110,MAX(1,$C15))&gt;INDEX(Kalender!$B$81:$B$110,MAX(1,$C15))),AND($D15&gt;0,INDEX(Kalender!JV$81:JV$110,MAX(1,$D15))&gt;INDEX(Kalender!$B$81:$B$110,MAX(1,$D15))),AND($E15&gt;0,INDEX(Kalender!JV$81:JV$110,MAX(1,$E15))&gt;INDEX(Kalender!$B$81:$B$110,MAX(1,$E15))),AND($F15&gt;0,INDEX(Kalender!JV$81:JV$110,MAX(1,$F15))&gt;INDEX(Kalender!$B$81:$B$110,MAX(1,$F15)))),2,0))</f>
        <v>0</v>
      </c>
      <c r="JW15" s="5" t="n">
        <f aca="false">IF(Kalender!JW15&lt;&gt;1,0,IF(AND($B15&gt;0,INDEX(Kalender!JW$68:JW$77,MAX(1,$B15))&gt;INDEX(Kalender!$B$68:$B$77,MAX(1,$B15))),1,0)+IF(OR(AND($C15&gt;0,INDEX(Kalender!JW$81:JW$110,MAX(1,$C15))&gt;INDEX(Kalender!$B$81:$B$110,MAX(1,$C15))),AND($D15&gt;0,INDEX(Kalender!JW$81:JW$110,MAX(1,$D15))&gt;INDEX(Kalender!$B$81:$B$110,MAX(1,$D15))),AND($E15&gt;0,INDEX(Kalender!JW$81:JW$110,MAX(1,$E15))&gt;INDEX(Kalender!$B$81:$B$110,MAX(1,$E15))),AND($F15&gt;0,INDEX(Kalender!JW$81:JW$110,MAX(1,$F15))&gt;INDEX(Kalender!$B$81:$B$110,MAX(1,$F15)))),2,0))</f>
        <v>0</v>
      </c>
      <c r="JX15" s="5" t="n">
        <f aca="false">IF(Kalender!JX15&lt;&gt;1,0,IF(AND($B15&gt;0,INDEX(Kalender!JX$68:JX$77,MAX(1,$B15))&gt;INDEX(Kalender!$B$68:$B$77,MAX(1,$B15))),1,0)+IF(OR(AND($C15&gt;0,INDEX(Kalender!JX$81:JX$110,MAX(1,$C15))&gt;INDEX(Kalender!$B$81:$B$110,MAX(1,$C15))),AND($D15&gt;0,INDEX(Kalender!JX$81:JX$110,MAX(1,$D15))&gt;INDEX(Kalender!$B$81:$B$110,MAX(1,$D15))),AND($E15&gt;0,INDEX(Kalender!JX$81:JX$110,MAX(1,$E15))&gt;INDEX(Kalender!$B$81:$B$110,MAX(1,$E15))),AND($F15&gt;0,INDEX(Kalender!JX$81:JX$110,MAX(1,$F15))&gt;INDEX(Kalender!$B$81:$B$110,MAX(1,$F15)))),2,0))</f>
        <v>0</v>
      </c>
      <c r="JY15" s="5" t="n">
        <f aca="false">IF(Kalender!JY15&lt;&gt;1,0,IF(AND($B15&gt;0,INDEX(Kalender!JY$68:JY$77,MAX(1,$B15))&gt;INDEX(Kalender!$B$68:$B$77,MAX(1,$B15))),1,0)+IF(OR(AND($C15&gt;0,INDEX(Kalender!JY$81:JY$110,MAX(1,$C15))&gt;INDEX(Kalender!$B$81:$B$110,MAX(1,$C15))),AND($D15&gt;0,INDEX(Kalender!JY$81:JY$110,MAX(1,$D15))&gt;INDEX(Kalender!$B$81:$B$110,MAX(1,$D15))),AND($E15&gt;0,INDEX(Kalender!JY$81:JY$110,MAX(1,$E15))&gt;INDEX(Kalender!$B$81:$B$110,MAX(1,$E15))),AND($F15&gt;0,INDEX(Kalender!JY$81:JY$110,MAX(1,$F15))&gt;INDEX(Kalender!$B$81:$B$110,MAX(1,$F15)))),2,0))</f>
        <v>0</v>
      </c>
      <c r="JZ15" s="5" t="n">
        <f aca="false">IF(Kalender!JZ15&lt;&gt;1,0,IF(AND($B15&gt;0,INDEX(Kalender!JZ$68:JZ$77,MAX(1,$B15))&gt;INDEX(Kalender!$B$68:$B$77,MAX(1,$B15))),1,0)+IF(OR(AND($C15&gt;0,INDEX(Kalender!JZ$81:JZ$110,MAX(1,$C15))&gt;INDEX(Kalender!$B$81:$B$110,MAX(1,$C15))),AND($D15&gt;0,INDEX(Kalender!JZ$81:JZ$110,MAX(1,$D15))&gt;INDEX(Kalender!$B$81:$B$110,MAX(1,$D15))),AND($E15&gt;0,INDEX(Kalender!JZ$81:JZ$110,MAX(1,$E15))&gt;INDEX(Kalender!$B$81:$B$110,MAX(1,$E15))),AND($F15&gt;0,INDEX(Kalender!JZ$81:JZ$110,MAX(1,$F15))&gt;INDEX(Kalender!$B$81:$B$110,MAX(1,$F15)))),2,0))</f>
        <v>0</v>
      </c>
      <c r="KA15" s="5" t="n">
        <f aca="false">IF(Kalender!KA15&lt;&gt;1,0,IF(AND($B15&gt;0,INDEX(Kalender!KA$68:KA$77,MAX(1,$B15))&gt;INDEX(Kalender!$B$68:$B$77,MAX(1,$B15))),1,0)+IF(OR(AND($C15&gt;0,INDEX(Kalender!KA$81:KA$110,MAX(1,$C15))&gt;INDEX(Kalender!$B$81:$B$110,MAX(1,$C15))),AND($D15&gt;0,INDEX(Kalender!KA$81:KA$110,MAX(1,$D15))&gt;INDEX(Kalender!$B$81:$B$110,MAX(1,$D15))),AND($E15&gt;0,INDEX(Kalender!KA$81:KA$110,MAX(1,$E15))&gt;INDEX(Kalender!$B$81:$B$110,MAX(1,$E15))),AND($F15&gt;0,INDEX(Kalender!KA$81:KA$110,MAX(1,$F15))&gt;INDEX(Kalender!$B$81:$B$110,MAX(1,$F15)))),2,0))</f>
        <v>0</v>
      </c>
      <c r="KB15" s="5" t="n">
        <f aca="false">IF(Kalender!KB15&lt;&gt;1,0,IF(AND($B15&gt;0,INDEX(Kalender!KB$68:KB$77,MAX(1,$B15))&gt;INDEX(Kalender!$B$68:$B$77,MAX(1,$B15))),1,0)+IF(OR(AND($C15&gt;0,INDEX(Kalender!KB$81:KB$110,MAX(1,$C15))&gt;INDEX(Kalender!$B$81:$B$110,MAX(1,$C15))),AND($D15&gt;0,INDEX(Kalender!KB$81:KB$110,MAX(1,$D15))&gt;INDEX(Kalender!$B$81:$B$110,MAX(1,$D15))),AND($E15&gt;0,INDEX(Kalender!KB$81:KB$110,MAX(1,$E15))&gt;INDEX(Kalender!$B$81:$B$110,MAX(1,$E15))),AND($F15&gt;0,INDEX(Kalender!KB$81:KB$110,MAX(1,$F15))&gt;INDEX(Kalender!$B$81:$B$110,MAX(1,$F15)))),2,0))</f>
        <v>0</v>
      </c>
      <c r="KC15" s="5" t="n">
        <f aca="false">IF(Kalender!KC15&lt;&gt;1,0,IF(AND($B15&gt;0,INDEX(Kalender!KC$68:KC$77,MAX(1,$B15))&gt;INDEX(Kalender!$B$68:$B$77,MAX(1,$B15))),1,0)+IF(OR(AND($C15&gt;0,INDEX(Kalender!KC$81:KC$110,MAX(1,$C15))&gt;INDEX(Kalender!$B$81:$B$110,MAX(1,$C15))),AND($D15&gt;0,INDEX(Kalender!KC$81:KC$110,MAX(1,$D15))&gt;INDEX(Kalender!$B$81:$B$110,MAX(1,$D15))),AND($E15&gt;0,INDEX(Kalender!KC$81:KC$110,MAX(1,$E15))&gt;INDEX(Kalender!$B$81:$B$110,MAX(1,$E15))),AND($F15&gt;0,INDEX(Kalender!KC$81:KC$110,MAX(1,$F15))&gt;INDEX(Kalender!$B$81:$B$110,MAX(1,$F15)))),2,0))</f>
        <v>0</v>
      </c>
      <c r="KD15" s="5" t="n">
        <f aca="false">IF(Kalender!KD15&lt;&gt;1,0,IF(AND($B15&gt;0,INDEX(Kalender!KD$68:KD$77,MAX(1,$B15))&gt;INDEX(Kalender!$B$68:$B$77,MAX(1,$B15))),1,0)+IF(OR(AND($C15&gt;0,INDEX(Kalender!KD$81:KD$110,MAX(1,$C15))&gt;INDEX(Kalender!$B$81:$B$110,MAX(1,$C15))),AND($D15&gt;0,INDEX(Kalender!KD$81:KD$110,MAX(1,$D15))&gt;INDEX(Kalender!$B$81:$B$110,MAX(1,$D15))),AND($E15&gt;0,INDEX(Kalender!KD$81:KD$110,MAX(1,$E15))&gt;INDEX(Kalender!$B$81:$B$110,MAX(1,$E15))),AND($F15&gt;0,INDEX(Kalender!KD$81:KD$110,MAX(1,$F15))&gt;INDEX(Kalender!$B$81:$B$110,MAX(1,$F15)))),2,0))</f>
        <v>0</v>
      </c>
      <c r="KE15" s="5" t="n">
        <f aca="false">IF(Kalender!KE15&lt;&gt;1,0,IF(AND($B15&gt;0,INDEX(Kalender!KE$68:KE$77,MAX(1,$B15))&gt;INDEX(Kalender!$B$68:$B$77,MAX(1,$B15))),1,0)+IF(OR(AND($C15&gt;0,INDEX(Kalender!KE$81:KE$110,MAX(1,$C15))&gt;INDEX(Kalender!$B$81:$B$110,MAX(1,$C15))),AND($D15&gt;0,INDEX(Kalender!KE$81:KE$110,MAX(1,$D15))&gt;INDEX(Kalender!$B$81:$B$110,MAX(1,$D15))),AND($E15&gt;0,INDEX(Kalender!KE$81:KE$110,MAX(1,$E15))&gt;INDEX(Kalender!$B$81:$B$110,MAX(1,$E15))),AND($F15&gt;0,INDEX(Kalender!KE$81:KE$110,MAX(1,$F15))&gt;INDEX(Kalender!$B$81:$B$110,MAX(1,$F15)))),2,0))</f>
        <v>0</v>
      </c>
      <c r="KF15" s="5" t="n">
        <f aca="false">IF(Kalender!KF15&lt;&gt;1,0,IF(AND($B15&gt;0,INDEX(Kalender!KF$68:KF$77,MAX(1,$B15))&gt;INDEX(Kalender!$B$68:$B$77,MAX(1,$B15))),1,0)+IF(OR(AND($C15&gt;0,INDEX(Kalender!KF$81:KF$110,MAX(1,$C15))&gt;INDEX(Kalender!$B$81:$B$110,MAX(1,$C15))),AND($D15&gt;0,INDEX(Kalender!KF$81:KF$110,MAX(1,$D15))&gt;INDEX(Kalender!$B$81:$B$110,MAX(1,$D15))),AND($E15&gt;0,INDEX(Kalender!KF$81:KF$110,MAX(1,$E15))&gt;INDEX(Kalender!$B$81:$B$110,MAX(1,$E15))),AND($F15&gt;0,INDEX(Kalender!KF$81:KF$110,MAX(1,$F15))&gt;INDEX(Kalender!$B$81:$B$110,MAX(1,$F15)))),2,0))</f>
        <v>0</v>
      </c>
      <c r="KG15" s="5" t="n">
        <f aca="false">IF(Kalender!KG15&lt;&gt;1,0,IF(AND($B15&gt;0,INDEX(Kalender!KG$68:KG$77,MAX(1,$B15))&gt;INDEX(Kalender!$B$68:$B$77,MAX(1,$B15))),1,0)+IF(OR(AND($C15&gt;0,INDEX(Kalender!KG$81:KG$110,MAX(1,$C15))&gt;INDEX(Kalender!$B$81:$B$110,MAX(1,$C15))),AND($D15&gt;0,INDEX(Kalender!KG$81:KG$110,MAX(1,$D15))&gt;INDEX(Kalender!$B$81:$B$110,MAX(1,$D15))),AND($E15&gt;0,INDEX(Kalender!KG$81:KG$110,MAX(1,$E15))&gt;INDEX(Kalender!$B$81:$B$110,MAX(1,$E15))),AND($F15&gt;0,INDEX(Kalender!KG$81:KG$110,MAX(1,$F15))&gt;INDEX(Kalender!$B$81:$B$110,MAX(1,$F15)))),2,0))</f>
        <v>0</v>
      </c>
      <c r="KH15" s="5" t="n">
        <f aca="false">IF(Kalender!KH15&lt;&gt;1,0,IF(AND($B15&gt;0,INDEX(Kalender!KH$68:KH$77,MAX(1,$B15))&gt;INDEX(Kalender!$B$68:$B$77,MAX(1,$B15))),1,0)+IF(OR(AND($C15&gt;0,INDEX(Kalender!KH$81:KH$110,MAX(1,$C15))&gt;INDEX(Kalender!$B$81:$B$110,MAX(1,$C15))),AND($D15&gt;0,INDEX(Kalender!KH$81:KH$110,MAX(1,$D15))&gt;INDEX(Kalender!$B$81:$B$110,MAX(1,$D15))),AND($E15&gt;0,INDEX(Kalender!KH$81:KH$110,MAX(1,$E15))&gt;INDEX(Kalender!$B$81:$B$110,MAX(1,$E15))),AND($F15&gt;0,INDEX(Kalender!KH$81:KH$110,MAX(1,$F15))&gt;INDEX(Kalender!$B$81:$B$110,MAX(1,$F15)))),2,0))</f>
        <v>0</v>
      </c>
      <c r="KI15" s="5" t="n">
        <f aca="false">IF(Kalender!KI15&lt;&gt;1,0,IF(AND($B15&gt;0,INDEX(Kalender!KI$68:KI$77,MAX(1,$B15))&gt;INDEX(Kalender!$B$68:$B$77,MAX(1,$B15))),1,0)+IF(OR(AND($C15&gt;0,INDEX(Kalender!KI$81:KI$110,MAX(1,$C15))&gt;INDEX(Kalender!$B$81:$B$110,MAX(1,$C15))),AND($D15&gt;0,INDEX(Kalender!KI$81:KI$110,MAX(1,$D15))&gt;INDEX(Kalender!$B$81:$B$110,MAX(1,$D15))),AND($E15&gt;0,INDEX(Kalender!KI$81:KI$110,MAX(1,$E15))&gt;INDEX(Kalender!$B$81:$B$110,MAX(1,$E15))),AND($F15&gt;0,INDEX(Kalender!KI$81:KI$110,MAX(1,$F15))&gt;INDEX(Kalender!$B$81:$B$110,MAX(1,$F15)))),2,0))</f>
        <v>0</v>
      </c>
      <c r="KJ15" s="5" t="n">
        <f aca="false">IF(Kalender!KJ15&lt;&gt;1,0,IF(AND($B15&gt;0,INDEX(Kalender!KJ$68:KJ$77,MAX(1,$B15))&gt;INDEX(Kalender!$B$68:$B$77,MAX(1,$B15))),1,0)+IF(OR(AND($C15&gt;0,INDEX(Kalender!KJ$81:KJ$110,MAX(1,$C15))&gt;INDEX(Kalender!$B$81:$B$110,MAX(1,$C15))),AND($D15&gt;0,INDEX(Kalender!KJ$81:KJ$110,MAX(1,$D15))&gt;INDEX(Kalender!$B$81:$B$110,MAX(1,$D15))),AND($E15&gt;0,INDEX(Kalender!KJ$81:KJ$110,MAX(1,$E15))&gt;INDEX(Kalender!$B$81:$B$110,MAX(1,$E15))),AND($F15&gt;0,INDEX(Kalender!KJ$81:KJ$110,MAX(1,$F15))&gt;INDEX(Kalender!$B$81:$B$110,MAX(1,$F15)))),2,0))</f>
        <v>0</v>
      </c>
      <c r="KK15" s="5" t="n">
        <f aca="false">IF(Kalender!KK15&lt;&gt;1,0,IF(AND($B15&gt;0,INDEX(Kalender!KK$68:KK$77,MAX(1,$B15))&gt;INDEX(Kalender!$B$68:$B$77,MAX(1,$B15))),1,0)+IF(OR(AND($C15&gt;0,INDEX(Kalender!KK$81:KK$110,MAX(1,$C15))&gt;INDEX(Kalender!$B$81:$B$110,MAX(1,$C15))),AND($D15&gt;0,INDEX(Kalender!KK$81:KK$110,MAX(1,$D15))&gt;INDEX(Kalender!$B$81:$B$110,MAX(1,$D15))),AND($E15&gt;0,INDEX(Kalender!KK$81:KK$110,MAX(1,$E15))&gt;INDEX(Kalender!$B$81:$B$110,MAX(1,$E15))),AND($F15&gt;0,INDEX(Kalender!KK$81:KK$110,MAX(1,$F15))&gt;INDEX(Kalender!$B$81:$B$110,MAX(1,$F15)))),2,0))</f>
        <v>0</v>
      </c>
      <c r="KL15" s="5" t="n">
        <f aca="false">IF(Kalender!KL15&lt;&gt;1,0,IF(AND($B15&gt;0,INDEX(Kalender!KL$68:KL$77,MAX(1,$B15))&gt;INDEX(Kalender!$B$68:$B$77,MAX(1,$B15))),1,0)+IF(OR(AND($C15&gt;0,INDEX(Kalender!KL$81:KL$110,MAX(1,$C15))&gt;INDEX(Kalender!$B$81:$B$110,MAX(1,$C15))),AND($D15&gt;0,INDEX(Kalender!KL$81:KL$110,MAX(1,$D15))&gt;INDEX(Kalender!$B$81:$B$110,MAX(1,$D15))),AND($E15&gt;0,INDEX(Kalender!KL$81:KL$110,MAX(1,$E15))&gt;INDEX(Kalender!$B$81:$B$110,MAX(1,$E15))),AND($F15&gt;0,INDEX(Kalender!KL$81:KL$110,MAX(1,$F15))&gt;INDEX(Kalender!$B$81:$B$110,MAX(1,$F15)))),2,0))</f>
        <v>0</v>
      </c>
      <c r="KM15" s="5" t="n">
        <f aca="false">IF(Kalender!KM15&lt;&gt;1,0,IF(AND($B15&gt;0,INDEX(Kalender!KM$68:KM$77,MAX(1,$B15))&gt;INDEX(Kalender!$B$68:$B$77,MAX(1,$B15))),1,0)+IF(OR(AND($C15&gt;0,INDEX(Kalender!KM$81:KM$110,MAX(1,$C15))&gt;INDEX(Kalender!$B$81:$B$110,MAX(1,$C15))),AND($D15&gt;0,INDEX(Kalender!KM$81:KM$110,MAX(1,$D15))&gt;INDEX(Kalender!$B$81:$B$110,MAX(1,$D15))),AND($E15&gt;0,INDEX(Kalender!KM$81:KM$110,MAX(1,$E15))&gt;INDEX(Kalender!$B$81:$B$110,MAX(1,$E15))),AND($F15&gt;0,INDEX(Kalender!KM$81:KM$110,MAX(1,$F15))&gt;INDEX(Kalender!$B$81:$B$110,MAX(1,$F15)))),2,0))</f>
        <v>0</v>
      </c>
      <c r="KN15" s="5" t="n">
        <f aca="false">IF(Kalender!KN15&lt;&gt;1,0,IF(AND($B15&gt;0,INDEX(Kalender!KN$68:KN$77,MAX(1,$B15))&gt;INDEX(Kalender!$B$68:$B$77,MAX(1,$B15))),1,0)+IF(OR(AND($C15&gt;0,INDEX(Kalender!KN$81:KN$110,MAX(1,$C15))&gt;INDEX(Kalender!$B$81:$B$110,MAX(1,$C15))),AND($D15&gt;0,INDEX(Kalender!KN$81:KN$110,MAX(1,$D15))&gt;INDEX(Kalender!$B$81:$B$110,MAX(1,$D15))),AND($E15&gt;0,INDEX(Kalender!KN$81:KN$110,MAX(1,$E15))&gt;INDEX(Kalender!$B$81:$B$110,MAX(1,$E15))),AND($F15&gt;0,INDEX(Kalender!KN$81:KN$110,MAX(1,$F15))&gt;INDEX(Kalender!$B$81:$B$110,MAX(1,$F15)))),2,0))</f>
        <v>0</v>
      </c>
      <c r="KO15" s="5" t="n">
        <f aca="false">IF(Kalender!KO15&lt;&gt;1,0,IF(AND($B15&gt;0,INDEX(Kalender!KO$68:KO$77,MAX(1,$B15))&gt;INDEX(Kalender!$B$68:$B$77,MAX(1,$B15))),1,0)+IF(OR(AND($C15&gt;0,INDEX(Kalender!KO$81:KO$110,MAX(1,$C15))&gt;INDEX(Kalender!$B$81:$B$110,MAX(1,$C15))),AND($D15&gt;0,INDEX(Kalender!KO$81:KO$110,MAX(1,$D15))&gt;INDEX(Kalender!$B$81:$B$110,MAX(1,$D15))),AND($E15&gt;0,INDEX(Kalender!KO$81:KO$110,MAX(1,$E15))&gt;INDEX(Kalender!$B$81:$B$110,MAX(1,$E15))),AND($F15&gt;0,INDEX(Kalender!KO$81:KO$110,MAX(1,$F15))&gt;INDEX(Kalender!$B$81:$B$110,MAX(1,$F15)))),2,0))</f>
        <v>0</v>
      </c>
      <c r="KP15" s="5" t="n">
        <f aca="false">IF(Kalender!KP15&lt;&gt;1,0,IF(AND($B15&gt;0,INDEX(Kalender!KP$68:KP$77,MAX(1,$B15))&gt;INDEX(Kalender!$B$68:$B$77,MAX(1,$B15))),1,0)+IF(OR(AND($C15&gt;0,INDEX(Kalender!KP$81:KP$110,MAX(1,$C15))&gt;INDEX(Kalender!$B$81:$B$110,MAX(1,$C15))),AND($D15&gt;0,INDEX(Kalender!KP$81:KP$110,MAX(1,$D15))&gt;INDEX(Kalender!$B$81:$B$110,MAX(1,$D15))),AND($E15&gt;0,INDEX(Kalender!KP$81:KP$110,MAX(1,$E15))&gt;INDEX(Kalender!$B$81:$B$110,MAX(1,$E15))),AND($F15&gt;0,INDEX(Kalender!KP$81:KP$110,MAX(1,$F15))&gt;INDEX(Kalender!$B$81:$B$110,MAX(1,$F15)))),2,0))</f>
        <v>0</v>
      </c>
      <c r="KQ15" s="5" t="n">
        <f aca="false">IF(Kalender!KQ15&lt;&gt;1,0,IF(AND($B15&gt;0,INDEX(Kalender!KQ$68:KQ$77,MAX(1,$B15))&gt;INDEX(Kalender!$B$68:$B$77,MAX(1,$B15))),1,0)+IF(OR(AND($C15&gt;0,INDEX(Kalender!KQ$81:KQ$110,MAX(1,$C15))&gt;INDEX(Kalender!$B$81:$B$110,MAX(1,$C15))),AND($D15&gt;0,INDEX(Kalender!KQ$81:KQ$110,MAX(1,$D15))&gt;INDEX(Kalender!$B$81:$B$110,MAX(1,$D15))),AND($E15&gt;0,INDEX(Kalender!KQ$81:KQ$110,MAX(1,$E15))&gt;INDEX(Kalender!$B$81:$B$110,MAX(1,$E15))),AND($F15&gt;0,INDEX(Kalender!KQ$81:KQ$110,MAX(1,$F15))&gt;INDEX(Kalender!$B$81:$B$110,MAX(1,$F15)))),2,0))</f>
        <v>0</v>
      </c>
      <c r="KR15" s="5" t="n">
        <f aca="false">IF(Kalender!KR15&lt;&gt;1,0,IF(AND($B15&gt;0,INDEX(Kalender!KR$68:KR$77,MAX(1,$B15))&gt;INDEX(Kalender!$B$68:$B$77,MAX(1,$B15))),1,0)+IF(OR(AND($C15&gt;0,INDEX(Kalender!KR$81:KR$110,MAX(1,$C15))&gt;INDEX(Kalender!$B$81:$B$110,MAX(1,$C15))),AND($D15&gt;0,INDEX(Kalender!KR$81:KR$110,MAX(1,$D15))&gt;INDEX(Kalender!$B$81:$B$110,MAX(1,$D15))),AND($E15&gt;0,INDEX(Kalender!KR$81:KR$110,MAX(1,$E15))&gt;INDEX(Kalender!$B$81:$B$110,MAX(1,$E15))),AND($F15&gt;0,INDEX(Kalender!KR$81:KR$110,MAX(1,$F15))&gt;INDEX(Kalender!$B$81:$B$110,MAX(1,$F15)))),2,0))</f>
        <v>0</v>
      </c>
      <c r="KS15" s="5" t="n">
        <f aca="false">IF(Kalender!KS15&lt;&gt;1,0,IF(AND($B15&gt;0,INDEX(Kalender!KS$68:KS$77,MAX(1,$B15))&gt;INDEX(Kalender!$B$68:$B$77,MAX(1,$B15))),1,0)+IF(OR(AND($C15&gt;0,INDEX(Kalender!KS$81:KS$110,MAX(1,$C15))&gt;INDEX(Kalender!$B$81:$B$110,MAX(1,$C15))),AND($D15&gt;0,INDEX(Kalender!KS$81:KS$110,MAX(1,$D15))&gt;INDEX(Kalender!$B$81:$B$110,MAX(1,$D15))),AND($E15&gt;0,INDEX(Kalender!KS$81:KS$110,MAX(1,$E15))&gt;INDEX(Kalender!$B$81:$B$110,MAX(1,$E15))),AND($F15&gt;0,INDEX(Kalender!KS$81:KS$110,MAX(1,$F15))&gt;INDEX(Kalender!$B$81:$B$110,MAX(1,$F15)))),2,0))</f>
        <v>0</v>
      </c>
      <c r="KT15" s="5" t="n">
        <f aca="false">IF(Kalender!KT15&lt;&gt;1,0,IF(AND($B15&gt;0,INDEX(Kalender!KT$68:KT$77,MAX(1,$B15))&gt;INDEX(Kalender!$B$68:$B$77,MAX(1,$B15))),1,0)+IF(OR(AND($C15&gt;0,INDEX(Kalender!KT$81:KT$110,MAX(1,$C15))&gt;INDEX(Kalender!$B$81:$B$110,MAX(1,$C15))),AND($D15&gt;0,INDEX(Kalender!KT$81:KT$110,MAX(1,$D15))&gt;INDEX(Kalender!$B$81:$B$110,MAX(1,$D15))),AND($E15&gt;0,INDEX(Kalender!KT$81:KT$110,MAX(1,$E15))&gt;INDEX(Kalender!$B$81:$B$110,MAX(1,$E15))),AND($F15&gt;0,INDEX(Kalender!KT$81:KT$110,MAX(1,$F15))&gt;INDEX(Kalender!$B$81:$B$110,MAX(1,$F15)))),2,0))</f>
        <v>0</v>
      </c>
      <c r="KU15" s="5" t="n">
        <f aca="false">IF(Kalender!KU15&lt;&gt;1,0,IF(AND($B15&gt;0,INDEX(Kalender!KU$68:KU$77,MAX(1,$B15))&gt;INDEX(Kalender!$B$68:$B$77,MAX(1,$B15))),1,0)+IF(OR(AND($C15&gt;0,INDEX(Kalender!KU$81:KU$110,MAX(1,$C15))&gt;INDEX(Kalender!$B$81:$B$110,MAX(1,$C15))),AND($D15&gt;0,INDEX(Kalender!KU$81:KU$110,MAX(1,$D15))&gt;INDEX(Kalender!$B$81:$B$110,MAX(1,$D15))),AND($E15&gt;0,INDEX(Kalender!KU$81:KU$110,MAX(1,$E15))&gt;INDEX(Kalender!$B$81:$B$110,MAX(1,$E15))),AND($F15&gt;0,INDEX(Kalender!KU$81:KU$110,MAX(1,$F15))&gt;INDEX(Kalender!$B$81:$B$110,MAX(1,$F15)))),2,0))</f>
        <v>0</v>
      </c>
      <c r="KV15" s="5" t="n">
        <f aca="false">IF(Kalender!KV15&lt;&gt;1,0,IF(AND($B15&gt;0,INDEX(Kalender!KV$68:KV$77,MAX(1,$B15))&gt;INDEX(Kalender!$B$68:$B$77,MAX(1,$B15))),1,0)+IF(OR(AND($C15&gt;0,INDEX(Kalender!KV$81:KV$110,MAX(1,$C15))&gt;INDEX(Kalender!$B$81:$B$110,MAX(1,$C15))),AND($D15&gt;0,INDEX(Kalender!KV$81:KV$110,MAX(1,$D15))&gt;INDEX(Kalender!$B$81:$B$110,MAX(1,$D15))),AND($E15&gt;0,INDEX(Kalender!KV$81:KV$110,MAX(1,$E15))&gt;INDEX(Kalender!$B$81:$B$110,MAX(1,$E15))),AND($F15&gt;0,INDEX(Kalender!KV$81:KV$110,MAX(1,$F15))&gt;INDEX(Kalender!$B$81:$B$110,MAX(1,$F15)))),2,0))</f>
        <v>0</v>
      </c>
      <c r="KW15" s="5" t="n">
        <f aca="false">IF(Kalender!KW15&lt;&gt;1,0,IF(AND($B15&gt;0,INDEX(Kalender!KW$68:KW$77,MAX(1,$B15))&gt;INDEX(Kalender!$B$68:$B$77,MAX(1,$B15))),1,0)+IF(OR(AND($C15&gt;0,INDEX(Kalender!KW$81:KW$110,MAX(1,$C15))&gt;INDEX(Kalender!$B$81:$B$110,MAX(1,$C15))),AND($D15&gt;0,INDEX(Kalender!KW$81:KW$110,MAX(1,$D15))&gt;INDEX(Kalender!$B$81:$B$110,MAX(1,$D15))),AND($E15&gt;0,INDEX(Kalender!KW$81:KW$110,MAX(1,$E15))&gt;INDEX(Kalender!$B$81:$B$110,MAX(1,$E15))),AND($F15&gt;0,INDEX(Kalender!KW$81:KW$110,MAX(1,$F15))&gt;INDEX(Kalender!$B$81:$B$110,MAX(1,$F15)))),2,0))</f>
        <v>0</v>
      </c>
      <c r="KX15" s="5" t="n">
        <f aca="false">IF(Kalender!KX15&lt;&gt;1,0,IF(AND($B15&gt;0,INDEX(Kalender!KX$68:KX$77,MAX(1,$B15))&gt;INDEX(Kalender!$B$68:$B$77,MAX(1,$B15))),1,0)+IF(OR(AND($C15&gt;0,INDEX(Kalender!KX$81:KX$110,MAX(1,$C15))&gt;INDEX(Kalender!$B$81:$B$110,MAX(1,$C15))),AND($D15&gt;0,INDEX(Kalender!KX$81:KX$110,MAX(1,$D15))&gt;INDEX(Kalender!$B$81:$B$110,MAX(1,$D15))),AND($E15&gt;0,INDEX(Kalender!KX$81:KX$110,MAX(1,$E15))&gt;INDEX(Kalender!$B$81:$B$110,MAX(1,$E15))),AND($F15&gt;0,INDEX(Kalender!KX$81:KX$110,MAX(1,$F15))&gt;INDEX(Kalender!$B$81:$B$110,MAX(1,$F15)))),2,0))</f>
        <v>0</v>
      </c>
      <c r="KY15" s="5" t="n">
        <f aca="false">IF(Kalender!KY15&lt;&gt;1,0,IF(AND($B15&gt;0,INDEX(Kalender!KY$68:KY$77,MAX(1,$B15))&gt;INDEX(Kalender!$B$68:$B$77,MAX(1,$B15))),1,0)+IF(OR(AND($C15&gt;0,INDEX(Kalender!KY$81:KY$110,MAX(1,$C15))&gt;INDEX(Kalender!$B$81:$B$110,MAX(1,$C15))),AND($D15&gt;0,INDEX(Kalender!KY$81:KY$110,MAX(1,$D15))&gt;INDEX(Kalender!$B$81:$B$110,MAX(1,$D15))),AND($E15&gt;0,INDEX(Kalender!KY$81:KY$110,MAX(1,$E15))&gt;INDEX(Kalender!$B$81:$B$110,MAX(1,$E15))),AND($F15&gt;0,INDEX(Kalender!KY$81:KY$110,MAX(1,$F15))&gt;INDEX(Kalender!$B$81:$B$110,MAX(1,$F15)))),2,0))</f>
        <v>0</v>
      </c>
      <c r="KZ15" s="5" t="n">
        <f aca="false">IF(Kalender!KZ15&lt;&gt;1,0,IF(AND($B15&gt;0,INDEX(Kalender!KZ$68:KZ$77,MAX(1,$B15))&gt;INDEX(Kalender!$B$68:$B$77,MAX(1,$B15))),1,0)+IF(OR(AND($C15&gt;0,INDEX(Kalender!KZ$81:KZ$110,MAX(1,$C15))&gt;INDEX(Kalender!$B$81:$B$110,MAX(1,$C15))),AND($D15&gt;0,INDEX(Kalender!KZ$81:KZ$110,MAX(1,$D15))&gt;INDEX(Kalender!$B$81:$B$110,MAX(1,$D15))),AND($E15&gt;0,INDEX(Kalender!KZ$81:KZ$110,MAX(1,$E15))&gt;INDEX(Kalender!$B$81:$B$110,MAX(1,$E15))),AND($F15&gt;0,INDEX(Kalender!KZ$81:KZ$110,MAX(1,$F15))&gt;INDEX(Kalender!$B$81:$B$110,MAX(1,$F15)))),2,0))</f>
        <v>0</v>
      </c>
      <c r="LA15" s="5" t="n">
        <f aca="false">IF(Kalender!LA15&lt;&gt;1,0,IF(AND($B15&gt;0,INDEX(Kalender!LA$68:LA$77,MAX(1,$B15))&gt;INDEX(Kalender!$B$68:$B$77,MAX(1,$B15))),1,0)+IF(OR(AND($C15&gt;0,INDEX(Kalender!LA$81:LA$110,MAX(1,$C15))&gt;INDEX(Kalender!$B$81:$B$110,MAX(1,$C15))),AND($D15&gt;0,INDEX(Kalender!LA$81:LA$110,MAX(1,$D15))&gt;INDEX(Kalender!$B$81:$B$110,MAX(1,$D15))),AND($E15&gt;0,INDEX(Kalender!LA$81:LA$110,MAX(1,$E15))&gt;INDEX(Kalender!$B$81:$B$110,MAX(1,$E15))),AND($F15&gt;0,INDEX(Kalender!LA$81:LA$110,MAX(1,$F15))&gt;INDEX(Kalender!$B$81:$B$110,MAX(1,$F15)))),2,0))</f>
        <v>0</v>
      </c>
      <c r="LB15" s="5" t="n">
        <f aca="false">IF(Kalender!LB15&lt;&gt;1,0,IF(AND($B15&gt;0,INDEX(Kalender!LB$68:LB$77,MAX(1,$B15))&gt;INDEX(Kalender!$B$68:$B$77,MAX(1,$B15))),1,0)+IF(OR(AND($C15&gt;0,INDEX(Kalender!LB$81:LB$110,MAX(1,$C15))&gt;INDEX(Kalender!$B$81:$B$110,MAX(1,$C15))),AND($D15&gt;0,INDEX(Kalender!LB$81:LB$110,MAX(1,$D15))&gt;INDEX(Kalender!$B$81:$B$110,MAX(1,$D15))),AND($E15&gt;0,INDEX(Kalender!LB$81:LB$110,MAX(1,$E15))&gt;INDEX(Kalender!$B$81:$B$110,MAX(1,$E15))),AND($F15&gt;0,INDEX(Kalender!LB$81:LB$110,MAX(1,$F15))&gt;INDEX(Kalender!$B$81:$B$110,MAX(1,$F15)))),2,0))</f>
        <v>0</v>
      </c>
      <c r="LC15" s="5" t="n">
        <f aca="false">IF(Kalender!LC15&lt;&gt;1,0,IF(AND($B15&gt;0,INDEX(Kalender!LC$68:LC$77,MAX(1,$B15))&gt;INDEX(Kalender!$B$68:$B$77,MAX(1,$B15))),1,0)+IF(OR(AND($C15&gt;0,INDEX(Kalender!LC$81:LC$110,MAX(1,$C15))&gt;INDEX(Kalender!$B$81:$B$110,MAX(1,$C15))),AND($D15&gt;0,INDEX(Kalender!LC$81:LC$110,MAX(1,$D15))&gt;INDEX(Kalender!$B$81:$B$110,MAX(1,$D15))),AND($E15&gt;0,INDEX(Kalender!LC$81:LC$110,MAX(1,$E15))&gt;INDEX(Kalender!$B$81:$B$110,MAX(1,$E15))),AND($F15&gt;0,INDEX(Kalender!LC$81:LC$110,MAX(1,$F15))&gt;INDEX(Kalender!$B$81:$B$110,MAX(1,$F15)))),2,0))</f>
        <v>0</v>
      </c>
      <c r="LD15" s="5" t="n">
        <f aca="false">IF(Kalender!LD15&lt;&gt;1,0,IF(AND($B15&gt;0,INDEX(Kalender!LD$68:LD$77,MAX(1,$B15))&gt;INDEX(Kalender!$B$68:$B$77,MAX(1,$B15))),1,0)+IF(OR(AND($C15&gt;0,INDEX(Kalender!LD$81:LD$110,MAX(1,$C15))&gt;INDEX(Kalender!$B$81:$B$110,MAX(1,$C15))),AND($D15&gt;0,INDEX(Kalender!LD$81:LD$110,MAX(1,$D15))&gt;INDEX(Kalender!$B$81:$B$110,MAX(1,$D15))),AND($E15&gt;0,INDEX(Kalender!LD$81:LD$110,MAX(1,$E15))&gt;INDEX(Kalender!$B$81:$B$110,MAX(1,$E15))),AND($F15&gt;0,INDEX(Kalender!LD$81:LD$110,MAX(1,$F15))&gt;INDEX(Kalender!$B$81:$B$110,MAX(1,$F15)))),2,0))</f>
        <v>0</v>
      </c>
      <c r="LE15" s="5" t="n">
        <f aca="false">IF(Kalender!LE15&lt;&gt;1,0,IF(AND($B15&gt;0,INDEX(Kalender!LE$68:LE$77,MAX(1,$B15))&gt;INDEX(Kalender!$B$68:$B$77,MAX(1,$B15))),1,0)+IF(OR(AND($C15&gt;0,INDEX(Kalender!LE$81:LE$110,MAX(1,$C15))&gt;INDEX(Kalender!$B$81:$B$110,MAX(1,$C15))),AND($D15&gt;0,INDEX(Kalender!LE$81:LE$110,MAX(1,$D15))&gt;INDEX(Kalender!$B$81:$B$110,MAX(1,$D15))),AND($E15&gt;0,INDEX(Kalender!LE$81:LE$110,MAX(1,$E15))&gt;INDEX(Kalender!$B$81:$B$110,MAX(1,$E15))),AND($F15&gt;0,INDEX(Kalender!LE$81:LE$110,MAX(1,$F15))&gt;INDEX(Kalender!$B$81:$B$110,MAX(1,$F15)))),2,0))</f>
        <v>0</v>
      </c>
      <c r="LF15" s="5" t="n">
        <f aca="false">IF(Kalender!LF15&lt;&gt;1,0,IF(AND($B15&gt;0,INDEX(Kalender!LF$68:LF$77,MAX(1,$B15))&gt;INDEX(Kalender!$B$68:$B$77,MAX(1,$B15))),1,0)+IF(OR(AND($C15&gt;0,INDEX(Kalender!LF$81:LF$110,MAX(1,$C15))&gt;INDEX(Kalender!$B$81:$B$110,MAX(1,$C15))),AND($D15&gt;0,INDEX(Kalender!LF$81:LF$110,MAX(1,$D15))&gt;INDEX(Kalender!$B$81:$B$110,MAX(1,$D15))),AND($E15&gt;0,INDEX(Kalender!LF$81:LF$110,MAX(1,$E15))&gt;INDEX(Kalender!$B$81:$B$110,MAX(1,$E15))),AND($F15&gt;0,INDEX(Kalender!LF$81:LF$110,MAX(1,$F15))&gt;INDEX(Kalender!$B$81:$B$110,MAX(1,$F15)))),2,0))</f>
        <v>0</v>
      </c>
      <c r="LG15" s="5" t="n">
        <f aca="false">IF(Kalender!LG15&lt;&gt;1,0,IF(AND($B15&gt;0,INDEX(Kalender!LG$68:LG$77,MAX(1,$B15))&gt;INDEX(Kalender!$B$68:$B$77,MAX(1,$B15))),1,0)+IF(OR(AND($C15&gt;0,INDEX(Kalender!LG$81:LG$110,MAX(1,$C15))&gt;INDEX(Kalender!$B$81:$B$110,MAX(1,$C15))),AND($D15&gt;0,INDEX(Kalender!LG$81:LG$110,MAX(1,$D15))&gt;INDEX(Kalender!$B$81:$B$110,MAX(1,$D15))),AND($E15&gt;0,INDEX(Kalender!LG$81:LG$110,MAX(1,$E15))&gt;INDEX(Kalender!$B$81:$B$110,MAX(1,$E15))),AND($F15&gt;0,INDEX(Kalender!LG$81:LG$110,MAX(1,$F15))&gt;INDEX(Kalender!$B$81:$B$110,MAX(1,$F15)))),2,0))</f>
        <v>0</v>
      </c>
      <c r="LH15" s="5" t="n">
        <f aca="false">IF(Kalender!LH15&lt;&gt;1,0,IF(AND($B15&gt;0,INDEX(Kalender!LH$68:LH$77,MAX(1,$B15))&gt;INDEX(Kalender!$B$68:$B$77,MAX(1,$B15))),1,0)+IF(OR(AND($C15&gt;0,INDEX(Kalender!LH$81:LH$110,MAX(1,$C15))&gt;INDEX(Kalender!$B$81:$B$110,MAX(1,$C15))),AND($D15&gt;0,INDEX(Kalender!LH$81:LH$110,MAX(1,$D15))&gt;INDEX(Kalender!$B$81:$B$110,MAX(1,$D15))),AND($E15&gt;0,INDEX(Kalender!LH$81:LH$110,MAX(1,$E15))&gt;INDEX(Kalender!$B$81:$B$110,MAX(1,$E15))),AND($F15&gt;0,INDEX(Kalender!LH$81:LH$110,MAX(1,$F15))&gt;INDEX(Kalender!$B$81:$B$110,MAX(1,$F15)))),2,0))</f>
        <v>0</v>
      </c>
      <c r="LI15" s="5" t="n">
        <f aca="false">IF(Kalender!LI15&lt;&gt;1,0,IF(AND($B15&gt;0,INDEX(Kalender!LI$68:LI$77,MAX(1,$B15))&gt;INDEX(Kalender!$B$68:$B$77,MAX(1,$B15))),1,0)+IF(OR(AND($C15&gt;0,INDEX(Kalender!LI$81:LI$110,MAX(1,$C15))&gt;INDEX(Kalender!$B$81:$B$110,MAX(1,$C15))),AND($D15&gt;0,INDEX(Kalender!LI$81:LI$110,MAX(1,$D15))&gt;INDEX(Kalender!$B$81:$B$110,MAX(1,$D15))),AND($E15&gt;0,INDEX(Kalender!LI$81:LI$110,MAX(1,$E15))&gt;INDEX(Kalender!$B$81:$B$110,MAX(1,$E15))),AND($F15&gt;0,INDEX(Kalender!LI$81:LI$110,MAX(1,$F15))&gt;INDEX(Kalender!$B$81:$B$110,MAX(1,$F15)))),2,0))</f>
        <v>0</v>
      </c>
      <c r="LJ15" s="5" t="n">
        <f aca="false">IF(Kalender!LJ15&lt;&gt;1,0,IF(AND($B15&gt;0,INDEX(Kalender!LJ$68:LJ$77,MAX(1,$B15))&gt;INDEX(Kalender!$B$68:$B$77,MAX(1,$B15))),1,0)+IF(OR(AND($C15&gt;0,INDEX(Kalender!LJ$81:LJ$110,MAX(1,$C15))&gt;INDEX(Kalender!$B$81:$B$110,MAX(1,$C15))),AND($D15&gt;0,INDEX(Kalender!LJ$81:LJ$110,MAX(1,$D15))&gt;INDEX(Kalender!$B$81:$B$110,MAX(1,$D15))),AND($E15&gt;0,INDEX(Kalender!LJ$81:LJ$110,MAX(1,$E15))&gt;INDEX(Kalender!$B$81:$B$110,MAX(1,$E15))),AND($F15&gt;0,INDEX(Kalender!LJ$81:LJ$110,MAX(1,$F15))&gt;INDEX(Kalender!$B$81:$B$110,MAX(1,$F15)))),2,0))</f>
        <v>0</v>
      </c>
      <c r="LK15" s="5" t="n">
        <f aca="false">IF(Kalender!LK15&lt;&gt;1,0,IF(AND($B15&gt;0,INDEX(Kalender!LK$68:LK$77,MAX(1,$B15))&gt;INDEX(Kalender!$B$68:$B$77,MAX(1,$B15))),1,0)+IF(OR(AND($C15&gt;0,INDEX(Kalender!LK$81:LK$110,MAX(1,$C15))&gt;INDEX(Kalender!$B$81:$B$110,MAX(1,$C15))),AND($D15&gt;0,INDEX(Kalender!LK$81:LK$110,MAX(1,$D15))&gt;INDEX(Kalender!$B$81:$B$110,MAX(1,$D15))),AND($E15&gt;0,INDEX(Kalender!LK$81:LK$110,MAX(1,$E15))&gt;INDEX(Kalender!$B$81:$B$110,MAX(1,$E15))),AND($F15&gt;0,INDEX(Kalender!LK$81:LK$110,MAX(1,$F15))&gt;INDEX(Kalender!$B$81:$B$110,MAX(1,$F15)))),2,0))</f>
        <v>0</v>
      </c>
      <c r="LL15" s="5" t="n">
        <f aca="false">IF(Kalender!LL15&lt;&gt;1,0,IF(AND($B15&gt;0,INDEX(Kalender!LL$68:LL$77,MAX(1,$B15))&gt;INDEX(Kalender!$B$68:$B$77,MAX(1,$B15))),1,0)+IF(OR(AND($C15&gt;0,INDEX(Kalender!LL$81:LL$110,MAX(1,$C15))&gt;INDEX(Kalender!$B$81:$B$110,MAX(1,$C15))),AND($D15&gt;0,INDEX(Kalender!LL$81:LL$110,MAX(1,$D15))&gt;INDEX(Kalender!$B$81:$B$110,MAX(1,$D15))),AND($E15&gt;0,INDEX(Kalender!LL$81:LL$110,MAX(1,$E15))&gt;INDEX(Kalender!$B$81:$B$110,MAX(1,$E15))),AND($F15&gt;0,INDEX(Kalender!LL$81:LL$110,MAX(1,$F15))&gt;INDEX(Kalender!$B$81:$B$110,MAX(1,$F15)))),2,0))</f>
        <v>0</v>
      </c>
      <c r="LM15" s="5" t="n">
        <f aca="false">IF(Kalender!LM15&lt;&gt;1,0,IF(AND($B15&gt;0,INDEX(Kalender!LM$68:LM$77,MAX(1,$B15))&gt;INDEX(Kalender!$B$68:$B$77,MAX(1,$B15))),1,0)+IF(OR(AND($C15&gt;0,INDEX(Kalender!LM$81:LM$110,MAX(1,$C15))&gt;INDEX(Kalender!$B$81:$B$110,MAX(1,$C15))),AND($D15&gt;0,INDEX(Kalender!LM$81:LM$110,MAX(1,$D15))&gt;INDEX(Kalender!$B$81:$B$110,MAX(1,$D15))),AND($E15&gt;0,INDEX(Kalender!LM$81:LM$110,MAX(1,$E15))&gt;INDEX(Kalender!$B$81:$B$110,MAX(1,$E15))),AND($F15&gt;0,INDEX(Kalender!LM$81:LM$110,MAX(1,$F15))&gt;INDEX(Kalender!$B$81:$B$110,MAX(1,$F15)))),2,0))</f>
        <v>0</v>
      </c>
      <c r="LN15" s="5" t="n">
        <f aca="false">IF(Kalender!LN15&lt;&gt;1,0,IF(AND($B15&gt;0,INDEX(Kalender!LN$68:LN$77,MAX(1,$B15))&gt;INDEX(Kalender!$B$68:$B$77,MAX(1,$B15))),1,0)+IF(OR(AND($C15&gt;0,INDEX(Kalender!LN$81:LN$110,MAX(1,$C15))&gt;INDEX(Kalender!$B$81:$B$110,MAX(1,$C15))),AND($D15&gt;0,INDEX(Kalender!LN$81:LN$110,MAX(1,$D15))&gt;INDEX(Kalender!$B$81:$B$110,MAX(1,$D15))),AND($E15&gt;0,INDEX(Kalender!LN$81:LN$110,MAX(1,$E15))&gt;INDEX(Kalender!$B$81:$B$110,MAX(1,$E15))),AND($F15&gt;0,INDEX(Kalender!LN$81:LN$110,MAX(1,$F15))&gt;INDEX(Kalender!$B$81:$B$110,MAX(1,$F15)))),2,0))</f>
        <v>0</v>
      </c>
      <c r="LO15" s="5" t="n">
        <f aca="false">IF(Kalender!LO15&lt;&gt;1,0,IF(AND($B15&gt;0,INDEX(Kalender!LO$68:LO$77,MAX(1,$B15))&gt;INDEX(Kalender!$B$68:$B$77,MAX(1,$B15))),1,0)+IF(OR(AND($C15&gt;0,INDEX(Kalender!LO$81:LO$110,MAX(1,$C15))&gt;INDEX(Kalender!$B$81:$B$110,MAX(1,$C15))),AND($D15&gt;0,INDEX(Kalender!LO$81:LO$110,MAX(1,$D15))&gt;INDEX(Kalender!$B$81:$B$110,MAX(1,$D15))),AND($E15&gt;0,INDEX(Kalender!LO$81:LO$110,MAX(1,$E15))&gt;INDEX(Kalender!$B$81:$B$110,MAX(1,$E15))),AND($F15&gt;0,INDEX(Kalender!LO$81:LO$110,MAX(1,$F15))&gt;INDEX(Kalender!$B$81:$B$110,MAX(1,$F15)))),2,0))</f>
        <v>0</v>
      </c>
      <c r="LP15" s="5" t="n">
        <f aca="false">IF(Kalender!LP15&lt;&gt;1,0,IF(AND($B15&gt;0,INDEX(Kalender!LP$68:LP$77,MAX(1,$B15))&gt;INDEX(Kalender!$B$68:$B$77,MAX(1,$B15))),1,0)+IF(OR(AND($C15&gt;0,INDEX(Kalender!LP$81:LP$110,MAX(1,$C15))&gt;INDEX(Kalender!$B$81:$B$110,MAX(1,$C15))),AND($D15&gt;0,INDEX(Kalender!LP$81:LP$110,MAX(1,$D15))&gt;INDEX(Kalender!$B$81:$B$110,MAX(1,$D15))),AND($E15&gt;0,INDEX(Kalender!LP$81:LP$110,MAX(1,$E15))&gt;INDEX(Kalender!$B$81:$B$110,MAX(1,$E15))),AND($F15&gt;0,INDEX(Kalender!LP$81:LP$110,MAX(1,$F15))&gt;INDEX(Kalender!$B$81:$B$110,MAX(1,$F15)))),2,0))</f>
        <v>0</v>
      </c>
      <c r="LQ15" s="5" t="n">
        <f aca="false">IF(Kalender!LQ15&lt;&gt;1,0,IF(AND($B15&gt;0,INDEX(Kalender!LQ$68:LQ$77,MAX(1,$B15))&gt;INDEX(Kalender!$B$68:$B$77,MAX(1,$B15))),1,0)+IF(OR(AND($C15&gt;0,INDEX(Kalender!LQ$81:LQ$110,MAX(1,$C15))&gt;INDEX(Kalender!$B$81:$B$110,MAX(1,$C15))),AND($D15&gt;0,INDEX(Kalender!LQ$81:LQ$110,MAX(1,$D15))&gt;INDEX(Kalender!$B$81:$B$110,MAX(1,$D15))),AND($E15&gt;0,INDEX(Kalender!LQ$81:LQ$110,MAX(1,$E15))&gt;INDEX(Kalender!$B$81:$B$110,MAX(1,$E15))),AND($F15&gt;0,INDEX(Kalender!LQ$81:LQ$110,MAX(1,$F15))&gt;INDEX(Kalender!$B$81:$B$110,MAX(1,$F15)))),2,0))</f>
        <v>0</v>
      </c>
      <c r="LR15" s="5" t="n">
        <f aca="false">IF(Kalender!LR15&lt;&gt;1,0,IF(AND($B15&gt;0,INDEX(Kalender!LR$68:LR$77,MAX(1,$B15))&gt;INDEX(Kalender!$B$68:$B$77,MAX(1,$B15))),1,0)+IF(OR(AND($C15&gt;0,INDEX(Kalender!LR$81:LR$110,MAX(1,$C15))&gt;INDEX(Kalender!$B$81:$B$110,MAX(1,$C15))),AND($D15&gt;0,INDEX(Kalender!LR$81:LR$110,MAX(1,$D15))&gt;INDEX(Kalender!$B$81:$B$110,MAX(1,$D15))),AND($E15&gt;0,INDEX(Kalender!LR$81:LR$110,MAX(1,$E15))&gt;INDEX(Kalender!$B$81:$B$110,MAX(1,$E15))),AND($F15&gt;0,INDEX(Kalender!LR$81:LR$110,MAX(1,$F15))&gt;INDEX(Kalender!$B$81:$B$110,MAX(1,$F15)))),2,0))</f>
        <v>0</v>
      </c>
      <c r="LS15" s="5" t="n">
        <f aca="false">IF(Kalender!LS15&lt;&gt;1,0,IF(AND($B15&gt;0,INDEX(Kalender!LS$68:LS$77,MAX(1,$B15))&gt;INDEX(Kalender!$B$68:$B$77,MAX(1,$B15))),1,0)+IF(OR(AND($C15&gt;0,INDEX(Kalender!LS$81:LS$110,MAX(1,$C15))&gt;INDEX(Kalender!$B$81:$B$110,MAX(1,$C15))),AND($D15&gt;0,INDEX(Kalender!LS$81:LS$110,MAX(1,$D15))&gt;INDEX(Kalender!$B$81:$B$110,MAX(1,$D15))),AND($E15&gt;0,INDEX(Kalender!LS$81:LS$110,MAX(1,$E15))&gt;INDEX(Kalender!$B$81:$B$110,MAX(1,$E15))),AND($F15&gt;0,INDEX(Kalender!LS$81:LS$110,MAX(1,$F15))&gt;INDEX(Kalender!$B$81:$B$110,MAX(1,$F15)))),2,0))</f>
        <v>0</v>
      </c>
      <c r="LT15" s="5" t="n">
        <f aca="false">IF(Kalender!LT15&lt;&gt;1,0,IF(AND($B15&gt;0,INDEX(Kalender!LT$68:LT$77,MAX(1,$B15))&gt;INDEX(Kalender!$B$68:$B$77,MAX(1,$B15))),1,0)+IF(OR(AND($C15&gt;0,INDEX(Kalender!LT$81:LT$110,MAX(1,$C15))&gt;INDEX(Kalender!$B$81:$B$110,MAX(1,$C15))),AND($D15&gt;0,INDEX(Kalender!LT$81:LT$110,MAX(1,$D15))&gt;INDEX(Kalender!$B$81:$B$110,MAX(1,$D15))),AND($E15&gt;0,INDEX(Kalender!LT$81:LT$110,MAX(1,$E15))&gt;INDEX(Kalender!$B$81:$B$110,MAX(1,$E15))),AND($F15&gt;0,INDEX(Kalender!LT$81:LT$110,MAX(1,$F15))&gt;INDEX(Kalender!$B$81:$B$110,MAX(1,$F15)))),2,0))</f>
        <v>0</v>
      </c>
      <c r="LU15" s="5" t="n">
        <f aca="false">IF(Kalender!LU15&lt;&gt;1,0,IF(AND($B15&gt;0,INDEX(Kalender!LU$68:LU$77,MAX(1,$B15))&gt;INDEX(Kalender!$B$68:$B$77,MAX(1,$B15))),1,0)+IF(OR(AND($C15&gt;0,INDEX(Kalender!LU$81:LU$110,MAX(1,$C15))&gt;INDEX(Kalender!$B$81:$B$110,MAX(1,$C15))),AND($D15&gt;0,INDEX(Kalender!LU$81:LU$110,MAX(1,$D15))&gt;INDEX(Kalender!$B$81:$B$110,MAX(1,$D15))),AND($E15&gt;0,INDEX(Kalender!LU$81:LU$110,MAX(1,$E15))&gt;INDEX(Kalender!$B$81:$B$110,MAX(1,$E15))),AND($F15&gt;0,INDEX(Kalender!LU$81:LU$110,MAX(1,$F15))&gt;INDEX(Kalender!$B$81:$B$110,MAX(1,$F15)))),2,0))</f>
        <v>0</v>
      </c>
      <c r="LV15" s="5" t="n">
        <f aca="false">IF(Kalender!LV15&lt;&gt;1,0,IF(AND($B15&gt;0,INDEX(Kalender!LV$68:LV$77,MAX(1,$B15))&gt;INDEX(Kalender!$B$68:$B$77,MAX(1,$B15))),1,0)+IF(OR(AND($C15&gt;0,INDEX(Kalender!LV$81:LV$110,MAX(1,$C15))&gt;INDEX(Kalender!$B$81:$B$110,MAX(1,$C15))),AND($D15&gt;0,INDEX(Kalender!LV$81:LV$110,MAX(1,$D15))&gt;INDEX(Kalender!$B$81:$B$110,MAX(1,$D15))),AND($E15&gt;0,INDEX(Kalender!LV$81:LV$110,MAX(1,$E15))&gt;INDEX(Kalender!$B$81:$B$110,MAX(1,$E15))),AND($F15&gt;0,INDEX(Kalender!LV$81:LV$110,MAX(1,$F15))&gt;INDEX(Kalender!$B$81:$B$110,MAX(1,$F15)))),2,0))</f>
        <v>0</v>
      </c>
      <c r="LW15" s="5" t="n">
        <f aca="false">IF(Kalender!LW15&lt;&gt;1,0,IF(AND($B15&gt;0,INDEX(Kalender!LW$68:LW$77,MAX(1,$B15))&gt;INDEX(Kalender!$B$68:$B$77,MAX(1,$B15))),1,0)+IF(OR(AND($C15&gt;0,INDEX(Kalender!LW$81:LW$110,MAX(1,$C15))&gt;INDEX(Kalender!$B$81:$B$110,MAX(1,$C15))),AND($D15&gt;0,INDEX(Kalender!LW$81:LW$110,MAX(1,$D15))&gt;INDEX(Kalender!$B$81:$B$110,MAX(1,$D15))),AND($E15&gt;0,INDEX(Kalender!LW$81:LW$110,MAX(1,$E15))&gt;INDEX(Kalender!$B$81:$B$110,MAX(1,$E15))),AND($F15&gt;0,INDEX(Kalender!LW$81:LW$110,MAX(1,$F15))&gt;INDEX(Kalender!$B$81:$B$110,MAX(1,$F15)))),2,0))</f>
        <v>0</v>
      </c>
      <c r="LX15" s="5" t="n">
        <f aca="false">IF(Kalender!LX15&lt;&gt;1,0,IF(AND($B15&gt;0,INDEX(Kalender!LX$68:LX$77,MAX(1,$B15))&gt;INDEX(Kalender!$B$68:$B$77,MAX(1,$B15))),1,0)+IF(OR(AND($C15&gt;0,INDEX(Kalender!LX$81:LX$110,MAX(1,$C15))&gt;INDEX(Kalender!$B$81:$B$110,MAX(1,$C15))),AND($D15&gt;0,INDEX(Kalender!LX$81:LX$110,MAX(1,$D15))&gt;INDEX(Kalender!$B$81:$B$110,MAX(1,$D15))),AND($E15&gt;0,INDEX(Kalender!LX$81:LX$110,MAX(1,$E15))&gt;INDEX(Kalender!$B$81:$B$110,MAX(1,$E15))),AND($F15&gt;0,INDEX(Kalender!LX$81:LX$110,MAX(1,$F15))&gt;INDEX(Kalender!$B$81:$B$110,MAX(1,$F15)))),2,0))</f>
        <v>0</v>
      </c>
      <c r="LY15" s="5" t="n">
        <f aca="false">IF(Kalender!LY15&lt;&gt;1,0,IF(AND($B15&gt;0,INDEX(Kalender!LY$68:LY$77,MAX(1,$B15))&gt;INDEX(Kalender!$B$68:$B$77,MAX(1,$B15))),1,0)+IF(OR(AND($C15&gt;0,INDEX(Kalender!LY$81:LY$110,MAX(1,$C15))&gt;INDEX(Kalender!$B$81:$B$110,MAX(1,$C15))),AND($D15&gt;0,INDEX(Kalender!LY$81:LY$110,MAX(1,$D15))&gt;INDEX(Kalender!$B$81:$B$110,MAX(1,$D15))),AND($E15&gt;0,INDEX(Kalender!LY$81:LY$110,MAX(1,$E15))&gt;INDEX(Kalender!$B$81:$B$110,MAX(1,$E15))),AND($F15&gt;0,INDEX(Kalender!LY$81:LY$110,MAX(1,$F15))&gt;INDEX(Kalender!$B$81:$B$110,MAX(1,$F15)))),2,0))</f>
        <v>0</v>
      </c>
      <c r="LZ15" s="5" t="n">
        <f aca="false">IF(Kalender!LZ15&lt;&gt;1,0,IF(AND($B15&gt;0,INDEX(Kalender!LZ$68:LZ$77,MAX(1,$B15))&gt;INDEX(Kalender!$B$68:$B$77,MAX(1,$B15))),1,0)+IF(OR(AND($C15&gt;0,INDEX(Kalender!LZ$81:LZ$110,MAX(1,$C15))&gt;INDEX(Kalender!$B$81:$B$110,MAX(1,$C15))),AND($D15&gt;0,INDEX(Kalender!LZ$81:LZ$110,MAX(1,$D15))&gt;INDEX(Kalender!$B$81:$B$110,MAX(1,$D15))),AND($E15&gt;0,INDEX(Kalender!LZ$81:LZ$110,MAX(1,$E15))&gt;INDEX(Kalender!$B$81:$B$110,MAX(1,$E15))),AND($F15&gt;0,INDEX(Kalender!LZ$81:LZ$110,MAX(1,$F15))&gt;INDEX(Kalender!$B$81:$B$110,MAX(1,$F15)))),2,0))</f>
        <v>0</v>
      </c>
      <c r="MA15" s="5" t="n">
        <f aca="false">IF(Kalender!MA15&lt;&gt;1,0,IF(AND($B15&gt;0,INDEX(Kalender!MA$68:MA$77,MAX(1,$B15))&gt;INDEX(Kalender!$B$68:$B$77,MAX(1,$B15))),1,0)+IF(OR(AND($C15&gt;0,INDEX(Kalender!MA$81:MA$110,MAX(1,$C15))&gt;INDEX(Kalender!$B$81:$B$110,MAX(1,$C15))),AND($D15&gt;0,INDEX(Kalender!MA$81:MA$110,MAX(1,$D15))&gt;INDEX(Kalender!$B$81:$B$110,MAX(1,$D15))),AND($E15&gt;0,INDEX(Kalender!MA$81:MA$110,MAX(1,$E15))&gt;INDEX(Kalender!$B$81:$B$110,MAX(1,$E15))),AND($F15&gt;0,INDEX(Kalender!MA$81:MA$110,MAX(1,$F15))&gt;INDEX(Kalender!$B$81:$B$110,MAX(1,$F15)))),2,0))</f>
        <v>0</v>
      </c>
      <c r="MB15" s="5" t="n">
        <f aca="false">IF(Kalender!MB15&lt;&gt;1,0,IF(AND($B15&gt;0,INDEX(Kalender!MB$68:MB$77,MAX(1,$B15))&gt;INDEX(Kalender!$B$68:$B$77,MAX(1,$B15))),1,0)+IF(OR(AND($C15&gt;0,INDEX(Kalender!MB$81:MB$110,MAX(1,$C15))&gt;INDEX(Kalender!$B$81:$B$110,MAX(1,$C15))),AND($D15&gt;0,INDEX(Kalender!MB$81:MB$110,MAX(1,$D15))&gt;INDEX(Kalender!$B$81:$B$110,MAX(1,$D15))),AND($E15&gt;0,INDEX(Kalender!MB$81:MB$110,MAX(1,$E15))&gt;INDEX(Kalender!$B$81:$B$110,MAX(1,$E15))),AND($F15&gt;0,INDEX(Kalender!MB$81:MB$110,MAX(1,$F15))&gt;INDEX(Kalender!$B$81:$B$110,MAX(1,$F15)))),2,0))</f>
        <v>0</v>
      </c>
      <c r="MC15" s="5" t="n">
        <f aca="false">IF(Kalender!MC15&lt;&gt;1,0,IF(AND($B15&gt;0,INDEX(Kalender!MC$68:MC$77,MAX(1,$B15))&gt;INDEX(Kalender!$B$68:$B$77,MAX(1,$B15))),1,0)+IF(OR(AND($C15&gt;0,INDEX(Kalender!MC$81:MC$110,MAX(1,$C15))&gt;INDEX(Kalender!$B$81:$B$110,MAX(1,$C15))),AND($D15&gt;0,INDEX(Kalender!MC$81:MC$110,MAX(1,$D15))&gt;INDEX(Kalender!$B$81:$B$110,MAX(1,$D15))),AND($E15&gt;0,INDEX(Kalender!MC$81:MC$110,MAX(1,$E15))&gt;INDEX(Kalender!$B$81:$B$110,MAX(1,$E15))),AND($F15&gt;0,INDEX(Kalender!MC$81:MC$110,MAX(1,$F15))&gt;INDEX(Kalender!$B$81:$B$110,MAX(1,$F15)))),2,0))</f>
        <v>0</v>
      </c>
      <c r="MD15" s="5" t="n">
        <f aca="false">IF(Kalender!MD15&lt;&gt;1,0,IF(AND($B15&gt;0,INDEX(Kalender!MD$68:MD$77,MAX(1,$B15))&gt;INDEX(Kalender!$B$68:$B$77,MAX(1,$B15))),1,0)+IF(OR(AND($C15&gt;0,INDEX(Kalender!MD$81:MD$110,MAX(1,$C15))&gt;INDEX(Kalender!$B$81:$B$110,MAX(1,$C15))),AND($D15&gt;0,INDEX(Kalender!MD$81:MD$110,MAX(1,$D15))&gt;INDEX(Kalender!$B$81:$B$110,MAX(1,$D15))),AND($E15&gt;0,INDEX(Kalender!MD$81:MD$110,MAX(1,$E15))&gt;INDEX(Kalender!$B$81:$B$110,MAX(1,$E15))),AND($F15&gt;0,INDEX(Kalender!MD$81:MD$110,MAX(1,$F15))&gt;INDEX(Kalender!$B$81:$B$110,MAX(1,$F15)))),2,0))</f>
        <v>0</v>
      </c>
      <c r="ME15" s="5" t="n">
        <f aca="false">IF(Kalender!ME15&lt;&gt;1,0,IF(AND($B15&gt;0,INDEX(Kalender!ME$68:ME$77,MAX(1,$B15))&gt;INDEX(Kalender!$B$68:$B$77,MAX(1,$B15))),1,0)+IF(OR(AND($C15&gt;0,INDEX(Kalender!ME$81:ME$110,MAX(1,$C15))&gt;INDEX(Kalender!$B$81:$B$110,MAX(1,$C15))),AND($D15&gt;0,INDEX(Kalender!ME$81:ME$110,MAX(1,$D15))&gt;INDEX(Kalender!$B$81:$B$110,MAX(1,$D15))),AND($E15&gt;0,INDEX(Kalender!ME$81:ME$110,MAX(1,$E15))&gt;INDEX(Kalender!$B$81:$B$110,MAX(1,$E15))),AND($F15&gt;0,INDEX(Kalender!ME$81:ME$110,MAX(1,$F15))&gt;INDEX(Kalender!$B$81:$B$110,MAX(1,$F15)))),2,0))</f>
        <v>0</v>
      </c>
      <c r="MF15" s="5" t="n">
        <f aca="false">IF(Kalender!MF15&lt;&gt;1,0,IF(AND($B15&gt;0,INDEX(Kalender!MF$68:MF$77,MAX(1,$B15))&gt;INDEX(Kalender!$B$68:$B$77,MAX(1,$B15))),1,0)+IF(OR(AND($C15&gt;0,INDEX(Kalender!MF$81:MF$110,MAX(1,$C15))&gt;INDEX(Kalender!$B$81:$B$110,MAX(1,$C15))),AND($D15&gt;0,INDEX(Kalender!MF$81:MF$110,MAX(1,$D15))&gt;INDEX(Kalender!$B$81:$B$110,MAX(1,$D15))),AND($E15&gt;0,INDEX(Kalender!MF$81:MF$110,MAX(1,$E15))&gt;INDEX(Kalender!$B$81:$B$110,MAX(1,$E15))),AND($F15&gt;0,INDEX(Kalender!MF$81:MF$110,MAX(1,$F15))&gt;INDEX(Kalender!$B$81:$B$110,MAX(1,$F15)))),2,0))</f>
        <v>0</v>
      </c>
      <c r="MG15" s="5" t="n">
        <f aca="false">IF(Kalender!MG15&lt;&gt;1,0,IF(AND($B15&gt;0,INDEX(Kalender!MG$68:MG$77,MAX(1,$B15))&gt;INDEX(Kalender!$B$68:$B$77,MAX(1,$B15))),1,0)+IF(OR(AND($C15&gt;0,INDEX(Kalender!MG$81:MG$110,MAX(1,$C15))&gt;INDEX(Kalender!$B$81:$B$110,MAX(1,$C15))),AND($D15&gt;0,INDEX(Kalender!MG$81:MG$110,MAX(1,$D15))&gt;INDEX(Kalender!$B$81:$B$110,MAX(1,$D15))),AND($E15&gt;0,INDEX(Kalender!MG$81:MG$110,MAX(1,$E15))&gt;INDEX(Kalender!$B$81:$B$110,MAX(1,$E15))),AND($F15&gt;0,INDEX(Kalender!MG$81:MG$110,MAX(1,$F15))&gt;INDEX(Kalender!$B$81:$B$110,MAX(1,$F15)))),2,0))</f>
        <v>0</v>
      </c>
      <c r="MH15" s="5" t="n">
        <f aca="false">IF(Kalender!MH15&lt;&gt;1,0,IF(AND($B15&gt;0,INDEX(Kalender!MH$68:MH$77,MAX(1,$B15))&gt;INDEX(Kalender!$B$68:$B$77,MAX(1,$B15))),1,0)+IF(OR(AND($C15&gt;0,INDEX(Kalender!MH$81:MH$110,MAX(1,$C15))&gt;INDEX(Kalender!$B$81:$B$110,MAX(1,$C15))),AND($D15&gt;0,INDEX(Kalender!MH$81:MH$110,MAX(1,$D15))&gt;INDEX(Kalender!$B$81:$B$110,MAX(1,$D15))),AND($E15&gt;0,INDEX(Kalender!MH$81:MH$110,MAX(1,$E15))&gt;INDEX(Kalender!$B$81:$B$110,MAX(1,$E15))),AND($F15&gt;0,INDEX(Kalender!MH$81:MH$110,MAX(1,$F15))&gt;INDEX(Kalender!$B$81:$B$110,MAX(1,$F15)))),2,0))</f>
        <v>0</v>
      </c>
      <c r="MI15" s="5" t="n">
        <f aca="false">IF(Kalender!MI15&lt;&gt;1,0,IF(AND($B15&gt;0,INDEX(Kalender!MI$68:MI$77,MAX(1,$B15))&gt;INDEX(Kalender!$B$68:$B$77,MAX(1,$B15))),1,0)+IF(OR(AND($C15&gt;0,INDEX(Kalender!MI$81:MI$110,MAX(1,$C15))&gt;INDEX(Kalender!$B$81:$B$110,MAX(1,$C15))),AND($D15&gt;0,INDEX(Kalender!MI$81:MI$110,MAX(1,$D15))&gt;INDEX(Kalender!$B$81:$B$110,MAX(1,$D15))),AND($E15&gt;0,INDEX(Kalender!MI$81:MI$110,MAX(1,$E15))&gt;INDEX(Kalender!$B$81:$B$110,MAX(1,$E15))),AND($F15&gt;0,INDEX(Kalender!MI$81:MI$110,MAX(1,$F15))&gt;INDEX(Kalender!$B$81:$B$110,MAX(1,$F15)))),2,0))</f>
        <v>0</v>
      </c>
      <c r="MJ15" s="5" t="n">
        <f aca="false">IF(Kalender!MJ15&lt;&gt;1,0,IF(AND($B15&gt;0,INDEX(Kalender!MJ$68:MJ$77,MAX(1,$B15))&gt;INDEX(Kalender!$B$68:$B$77,MAX(1,$B15))),1,0)+IF(OR(AND($C15&gt;0,INDEX(Kalender!MJ$81:MJ$110,MAX(1,$C15))&gt;INDEX(Kalender!$B$81:$B$110,MAX(1,$C15))),AND($D15&gt;0,INDEX(Kalender!MJ$81:MJ$110,MAX(1,$D15))&gt;INDEX(Kalender!$B$81:$B$110,MAX(1,$D15))),AND($E15&gt;0,INDEX(Kalender!MJ$81:MJ$110,MAX(1,$E15))&gt;INDEX(Kalender!$B$81:$B$110,MAX(1,$E15))),AND($F15&gt;0,INDEX(Kalender!MJ$81:MJ$110,MAX(1,$F15))&gt;INDEX(Kalender!$B$81:$B$110,MAX(1,$F15)))),2,0))</f>
        <v>0</v>
      </c>
      <c r="MK15" s="5" t="n">
        <f aca="false">IF(Kalender!MK15&lt;&gt;1,0,IF(AND($B15&gt;0,INDEX(Kalender!MK$68:MK$77,MAX(1,$B15))&gt;INDEX(Kalender!$B$68:$B$77,MAX(1,$B15))),1,0)+IF(OR(AND($C15&gt;0,INDEX(Kalender!MK$81:MK$110,MAX(1,$C15))&gt;INDEX(Kalender!$B$81:$B$110,MAX(1,$C15))),AND($D15&gt;0,INDEX(Kalender!MK$81:MK$110,MAX(1,$D15))&gt;INDEX(Kalender!$B$81:$B$110,MAX(1,$D15))),AND($E15&gt;0,INDEX(Kalender!MK$81:MK$110,MAX(1,$E15))&gt;INDEX(Kalender!$B$81:$B$110,MAX(1,$E15))),AND($F15&gt;0,INDEX(Kalender!MK$81:MK$110,MAX(1,$F15))&gt;INDEX(Kalender!$B$81:$B$110,MAX(1,$F15)))),2,0))</f>
        <v>0</v>
      </c>
      <c r="ML15" s="5" t="n">
        <f aca="false">IF(Kalender!ML15&lt;&gt;1,0,IF(AND($B15&gt;0,INDEX(Kalender!ML$68:ML$77,MAX(1,$B15))&gt;INDEX(Kalender!$B$68:$B$77,MAX(1,$B15))),1,0)+IF(OR(AND($C15&gt;0,INDEX(Kalender!ML$81:ML$110,MAX(1,$C15))&gt;INDEX(Kalender!$B$81:$B$110,MAX(1,$C15))),AND($D15&gt;0,INDEX(Kalender!ML$81:ML$110,MAX(1,$D15))&gt;INDEX(Kalender!$B$81:$B$110,MAX(1,$D15))),AND($E15&gt;0,INDEX(Kalender!ML$81:ML$110,MAX(1,$E15))&gt;INDEX(Kalender!$B$81:$B$110,MAX(1,$E15))),AND($F15&gt;0,INDEX(Kalender!ML$81:ML$110,MAX(1,$F15))&gt;INDEX(Kalender!$B$81:$B$110,MAX(1,$F15)))),2,0))</f>
        <v>0</v>
      </c>
      <c r="MM15" s="5" t="n">
        <f aca="false">IF(Kalender!MM15&lt;&gt;1,0,IF(AND($B15&gt;0,INDEX(Kalender!MM$68:MM$77,MAX(1,$B15))&gt;INDEX(Kalender!$B$68:$B$77,MAX(1,$B15))),1,0)+IF(OR(AND($C15&gt;0,INDEX(Kalender!MM$81:MM$110,MAX(1,$C15))&gt;INDEX(Kalender!$B$81:$B$110,MAX(1,$C15))),AND($D15&gt;0,INDEX(Kalender!MM$81:MM$110,MAX(1,$D15))&gt;INDEX(Kalender!$B$81:$B$110,MAX(1,$D15))),AND($E15&gt;0,INDEX(Kalender!MM$81:MM$110,MAX(1,$E15))&gt;INDEX(Kalender!$B$81:$B$110,MAX(1,$E15))),AND($F15&gt;0,INDEX(Kalender!MM$81:MM$110,MAX(1,$F15))&gt;INDEX(Kalender!$B$81:$B$110,MAX(1,$F15)))),2,0))</f>
        <v>0</v>
      </c>
      <c r="MN15" s="5" t="n">
        <f aca="false">IF(Kalender!MN15&lt;&gt;1,0,IF(AND($B15&gt;0,INDEX(Kalender!MN$68:MN$77,MAX(1,$B15))&gt;INDEX(Kalender!$B$68:$B$77,MAX(1,$B15))),1,0)+IF(OR(AND($C15&gt;0,INDEX(Kalender!MN$81:MN$110,MAX(1,$C15))&gt;INDEX(Kalender!$B$81:$B$110,MAX(1,$C15))),AND($D15&gt;0,INDEX(Kalender!MN$81:MN$110,MAX(1,$D15))&gt;INDEX(Kalender!$B$81:$B$110,MAX(1,$D15))),AND($E15&gt;0,INDEX(Kalender!MN$81:MN$110,MAX(1,$E15))&gt;INDEX(Kalender!$B$81:$B$110,MAX(1,$E15))),AND($F15&gt;0,INDEX(Kalender!MN$81:MN$110,MAX(1,$F15))&gt;INDEX(Kalender!$B$81:$B$110,MAX(1,$F15)))),2,0))</f>
        <v>0</v>
      </c>
      <c r="MO15" s="5" t="n">
        <f aca="false">IF(Kalender!MO15&lt;&gt;1,0,IF(AND($B15&gt;0,INDEX(Kalender!MO$68:MO$77,MAX(1,$B15))&gt;INDEX(Kalender!$B$68:$B$77,MAX(1,$B15))),1,0)+IF(OR(AND($C15&gt;0,INDEX(Kalender!MO$81:MO$110,MAX(1,$C15))&gt;INDEX(Kalender!$B$81:$B$110,MAX(1,$C15))),AND($D15&gt;0,INDEX(Kalender!MO$81:MO$110,MAX(1,$D15))&gt;INDEX(Kalender!$B$81:$B$110,MAX(1,$D15))),AND($E15&gt;0,INDEX(Kalender!MO$81:MO$110,MAX(1,$E15))&gt;INDEX(Kalender!$B$81:$B$110,MAX(1,$E15))),AND($F15&gt;0,INDEX(Kalender!MO$81:MO$110,MAX(1,$F15))&gt;INDEX(Kalender!$B$81:$B$110,MAX(1,$F15)))),2,0))</f>
        <v>0</v>
      </c>
      <c r="MP15" s="5" t="n">
        <f aca="false">IF(Kalender!MP15&lt;&gt;1,0,IF(AND($B15&gt;0,INDEX(Kalender!MP$68:MP$77,MAX(1,$B15))&gt;INDEX(Kalender!$B$68:$B$77,MAX(1,$B15))),1,0)+IF(OR(AND($C15&gt;0,INDEX(Kalender!MP$81:MP$110,MAX(1,$C15))&gt;INDEX(Kalender!$B$81:$B$110,MAX(1,$C15))),AND($D15&gt;0,INDEX(Kalender!MP$81:MP$110,MAX(1,$D15))&gt;INDEX(Kalender!$B$81:$B$110,MAX(1,$D15))),AND($E15&gt;0,INDEX(Kalender!MP$81:MP$110,MAX(1,$E15))&gt;INDEX(Kalender!$B$81:$B$110,MAX(1,$E15))),AND($F15&gt;0,INDEX(Kalender!MP$81:MP$110,MAX(1,$F15))&gt;INDEX(Kalender!$B$81:$B$110,MAX(1,$F15)))),2,0))</f>
        <v>0</v>
      </c>
      <c r="MQ15" s="5" t="n">
        <f aca="false">IF(Kalender!MQ15&lt;&gt;1,0,IF(AND($B15&gt;0,INDEX(Kalender!MQ$68:MQ$77,MAX(1,$B15))&gt;INDEX(Kalender!$B$68:$B$77,MAX(1,$B15))),1,0)+IF(OR(AND($C15&gt;0,INDEX(Kalender!MQ$81:MQ$110,MAX(1,$C15))&gt;INDEX(Kalender!$B$81:$B$110,MAX(1,$C15))),AND($D15&gt;0,INDEX(Kalender!MQ$81:MQ$110,MAX(1,$D15))&gt;INDEX(Kalender!$B$81:$B$110,MAX(1,$D15))),AND($E15&gt;0,INDEX(Kalender!MQ$81:MQ$110,MAX(1,$E15))&gt;INDEX(Kalender!$B$81:$B$110,MAX(1,$E15))),AND($F15&gt;0,INDEX(Kalender!MQ$81:MQ$110,MAX(1,$F15))&gt;INDEX(Kalender!$B$81:$B$110,MAX(1,$F15)))),2,0))</f>
        <v>0</v>
      </c>
      <c r="MR15" s="5" t="n">
        <f aca="false">IF(Kalender!MR15&lt;&gt;1,0,IF(AND($B15&gt;0,INDEX(Kalender!MR$68:MR$77,MAX(1,$B15))&gt;INDEX(Kalender!$B$68:$B$77,MAX(1,$B15))),1,0)+IF(OR(AND($C15&gt;0,INDEX(Kalender!MR$81:MR$110,MAX(1,$C15))&gt;INDEX(Kalender!$B$81:$B$110,MAX(1,$C15))),AND($D15&gt;0,INDEX(Kalender!MR$81:MR$110,MAX(1,$D15))&gt;INDEX(Kalender!$B$81:$B$110,MAX(1,$D15))),AND($E15&gt;0,INDEX(Kalender!MR$81:MR$110,MAX(1,$E15))&gt;INDEX(Kalender!$B$81:$B$110,MAX(1,$E15))),AND($F15&gt;0,INDEX(Kalender!MR$81:MR$110,MAX(1,$F15))&gt;INDEX(Kalender!$B$81:$B$110,MAX(1,$F15)))),2,0))</f>
        <v>0</v>
      </c>
      <c r="MS15" s="5" t="n">
        <f aca="false">IF(Kalender!MS15&lt;&gt;1,0,IF(AND($B15&gt;0,INDEX(Kalender!MS$68:MS$77,MAX(1,$B15))&gt;INDEX(Kalender!$B$68:$B$77,MAX(1,$B15))),1,0)+IF(OR(AND($C15&gt;0,INDEX(Kalender!MS$81:MS$110,MAX(1,$C15))&gt;INDEX(Kalender!$B$81:$B$110,MAX(1,$C15))),AND($D15&gt;0,INDEX(Kalender!MS$81:MS$110,MAX(1,$D15))&gt;INDEX(Kalender!$B$81:$B$110,MAX(1,$D15))),AND($E15&gt;0,INDEX(Kalender!MS$81:MS$110,MAX(1,$E15))&gt;INDEX(Kalender!$B$81:$B$110,MAX(1,$E15))),AND($F15&gt;0,INDEX(Kalender!MS$81:MS$110,MAX(1,$F15))&gt;INDEX(Kalender!$B$81:$B$110,MAX(1,$F15)))),2,0))</f>
        <v>0</v>
      </c>
      <c r="MT15" s="5" t="n">
        <f aca="false">IF(Kalender!MT15&lt;&gt;1,0,IF(AND($B15&gt;0,INDEX(Kalender!MT$68:MT$77,MAX(1,$B15))&gt;INDEX(Kalender!$B$68:$B$77,MAX(1,$B15))),1,0)+IF(OR(AND($C15&gt;0,INDEX(Kalender!MT$81:MT$110,MAX(1,$C15))&gt;INDEX(Kalender!$B$81:$B$110,MAX(1,$C15))),AND($D15&gt;0,INDEX(Kalender!MT$81:MT$110,MAX(1,$D15))&gt;INDEX(Kalender!$B$81:$B$110,MAX(1,$D15))),AND($E15&gt;0,INDEX(Kalender!MT$81:MT$110,MAX(1,$E15))&gt;INDEX(Kalender!$B$81:$B$110,MAX(1,$E15))),AND($F15&gt;0,INDEX(Kalender!MT$81:MT$110,MAX(1,$F15))&gt;INDEX(Kalender!$B$81:$B$110,MAX(1,$F15)))),2,0))</f>
        <v>0</v>
      </c>
      <c r="MU15" s="5" t="n">
        <f aca="false">IF(Kalender!MU15&lt;&gt;1,0,IF(AND($B15&gt;0,INDEX(Kalender!MU$68:MU$77,MAX(1,$B15))&gt;INDEX(Kalender!$B$68:$B$77,MAX(1,$B15))),1,0)+IF(OR(AND($C15&gt;0,INDEX(Kalender!MU$81:MU$110,MAX(1,$C15))&gt;INDEX(Kalender!$B$81:$B$110,MAX(1,$C15))),AND($D15&gt;0,INDEX(Kalender!MU$81:MU$110,MAX(1,$D15))&gt;INDEX(Kalender!$B$81:$B$110,MAX(1,$D15))),AND($E15&gt;0,INDEX(Kalender!MU$81:MU$110,MAX(1,$E15))&gt;INDEX(Kalender!$B$81:$B$110,MAX(1,$E15))),AND($F15&gt;0,INDEX(Kalender!MU$81:MU$110,MAX(1,$F15))&gt;INDEX(Kalender!$B$81:$B$110,MAX(1,$F15)))),2,0))</f>
        <v>0</v>
      </c>
      <c r="MV15" s="5" t="n">
        <f aca="false">IF(Kalender!MV15&lt;&gt;1,0,IF(AND($B15&gt;0,INDEX(Kalender!MV$68:MV$77,MAX(1,$B15))&gt;INDEX(Kalender!$B$68:$B$77,MAX(1,$B15))),1,0)+IF(OR(AND($C15&gt;0,INDEX(Kalender!MV$81:MV$110,MAX(1,$C15))&gt;INDEX(Kalender!$B$81:$B$110,MAX(1,$C15))),AND($D15&gt;0,INDEX(Kalender!MV$81:MV$110,MAX(1,$D15))&gt;INDEX(Kalender!$B$81:$B$110,MAX(1,$D15))),AND($E15&gt;0,INDEX(Kalender!MV$81:MV$110,MAX(1,$E15))&gt;INDEX(Kalender!$B$81:$B$110,MAX(1,$E15))),AND($F15&gt;0,INDEX(Kalender!MV$81:MV$110,MAX(1,$F15))&gt;INDEX(Kalender!$B$81:$B$110,MAX(1,$F15)))),2,0))</f>
        <v>0</v>
      </c>
      <c r="MW15" s="5" t="n">
        <f aca="false">IF(Kalender!MW15&lt;&gt;1,0,IF(AND($B15&gt;0,INDEX(Kalender!MW$68:MW$77,MAX(1,$B15))&gt;INDEX(Kalender!$B$68:$B$77,MAX(1,$B15))),1,0)+IF(OR(AND($C15&gt;0,INDEX(Kalender!MW$81:MW$110,MAX(1,$C15))&gt;INDEX(Kalender!$B$81:$B$110,MAX(1,$C15))),AND($D15&gt;0,INDEX(Kalender!MW$81:MW$110,MAX(1,$D15))&gt;INDEX(Kalender!$B$81:$B$110,MAX(1,$D15))),AND($E15&gt;0,INDEX(Kalender!MW$81:MW$110,MAX(1,$E15))&gt;INDEX(Kalender!$B$81:$B$110,MAX(1,$E15))),AND($F15&gt;0,INDEX(Kalender!MW$81:MW$110,MAX(1,$F15))&gt;INDEX(Kalender!$B$81:$B$110,MAX(1,$F15)))),2,0))</f>
        <v>0</v>
      </c>
      <c r="MX15" s="5" t="n">
        <f aca="false">IF(Kalender!MX15&lt;&gt;1,0,IF(AND($B15&gt;0,INDEX(Kalender!MX$68:MX$77,MAX(1,$B15))&gt;INDEX(Kalender!$B$68:$B$77,MAX(1,$B15))),1,0)+IF(OR(AND($C15&gt;0,INDEX(Kalender!MX$81:MX$110,MAX(1,$C15))&gt;INDEX(Kalender!$B$81:$B$110,MAX(1,$C15))),AND($D15&gt;0,INDEX(Kalender!MX$81:MX$110,MAX(1,$D15))&gt;INDEX(Kalender!$B$81:$B$110,MAX(1,$D15))),AND($E15&gt;0,INDEX(Kalender!MX$81:MX$110,MAX(1,$E15))&gt;INDEX(Kalender!$B$81:$B$110,MAX(1,$E15))),AND($F15&gt;0,INDEX(Kalender!MX$81:MX$110,MAX(1,$F15))&gt;INDEX(Kalender!$B$81:$B$110,MAX(1,$F15)))),2,0))</f>
        <v>0</v>
      </c>
      <c r="MY15" s="5" t="n">
        <f aca="false">IF(Kalender!MY15&lt;&gt;1,0,IF(AND($B15&gt;0,INDEX(Kalender!MY$68:MY$77,MAX(1,$B15))&gt;INDEX(Kalender!$B$68:$B$77,MAX(1,$B15))),1,0)+IF(OR(AND($C15&gt;0,INDEX(Kalender!MY$81:MY$110,MAX(1,$C15))&gt;INDEX(Kalender!$B$81:$B$110,MAX(1,$C15))),AND($D15&gt;0,INDEX(Kalender!MY$81:MY$110,MAX(1,$D15))&gt;INDEX(Kalender!$B$81:$B$110,MAX(1,$D15))),AND($E15&gt;0,INDEX(Kalender!MY$81:MY$110,MAX(1,$E15))&gt;INDEX(Kalender!$B$81:$B$110,MAX(1,$E15))),AND($F15&gt;0,INDEX(Kalender!MY$81:MY$110,MAX(1,$F15))&gt;INDEX(Kalender!$B$81:$B$110,MAX(1,$F15)))),2,0))</f>
        <v>0</v>
      </c>
      <c r="MZ15" s="5" t="n">
        <f aca="false">IF(Kalender!MZ15&lt;&gt;1,0,IF(AND($B15&gt;0,INDEX(Kalender!MZ$68:MZ$77,MAX(1,$B15))&gt;INDEX(Kalender!$B$68:$B$77,MAX(1,$B15))),1,0)+IF(OR(AND($C15&gt;0,INDEX(Kalender!MZ$81:MZ$110,MAX(1,$C15))&gt;INDEX(Kalender!$B$81:$B$110,MAX(1,$C15))),AND($D15&gt;0,INDEX(Kalender!MZ$81:MZ$110,MAX(1,$D15))&gt;INDEX(Kalender!$B$81:$B$110,MAX(1,$D15))),AND($E15&gt;0,INDEX(Kalender!MZ$81:MZ$110,MAX(1,$E15))&gt;INDEX(Kalender!$B$81:$B$110,MAX(1,$E15))),AND($F15&gt;0,INDEX(Kalender!MZ$81:MZ$110,MAX(1,$F15))&gt;INDEX(Kalender!$B$81:$B$110,MAX(1,$F15)))),2,0))</f>
        <v>0</v>
      </c>
      <c r="NA15" s="5" t="n">
        <f aca="false">IF(Kalender!NA15&lt;&gt;1,0,IF(AND($B15&gt;0,INDEX(Kalender!NA$68:NA$77,MAX(1,$B15))&gt;INDEX(Kalender!$B$68:$B$77,MAX(1,$B15))),1,0)+IF(OR(AND($C15&gt;0,INDEX(Kalender!NA$81:NA$110,MAX(1,$C15))&gt;INDEX(Kalender!$B$81:$B$110,MAX(1,$C15))),AND($D15&gt;0,INDEX(Kalender!NA$81:NA$110,MAX(1,$D15))&gt;INDEX(Kalender!$B$81:$B$110,MAX(1,$D15))),AND($E15&gt;0,INDEX(Kalender!NA$81:NA$110,MAX(1,$E15))&gt;INDEX(Kalender!$B$81:$B$110,MAX(1,$E15))),AND($F15&gt;0,INDEX(Kalender!NA$81:NA$110,MAX(1,$F15))&gt;INDEX(Kalender!$B$81:$B$110,MAX(1,$F15)))),2,0))</f>
        <v>0</v>
      </c>
      <c r="NB15" s="5" t="n">
        <f aca="false">IF(Kalender!NB15&lt;&gt;1,0,IF(AND($B15&gt;0,INDEX(Kalender!NB$68:NB$77,MAX(1,$B15))&gt;INDEX(Kalender!$B$68:$B$77,MAX(1,$B15))),1,0)+IF(OR(AND($C15&gt;0,INDEX(Kalender!NB$81:NB$110,MAX(1,$C15))&gt;INDEX(Kalender!$B$81:$B$110,MAX(1,$C15))),AND($D15&gt;0,INDEX(Kalender!NB$81:NB$110,MAX(1,$D15))&gt;INDEX(Kalender!$B$81:$B$110,MAX(1,$D15))),AND($E15&gt;0,INDEX(Kalender!NB$81:NB$110,MAX(1,$E15))&gt;INDEX(Kalender!$B$81:$B$110,MAX(1,$E15))),AND($F15&gt;0,INDEX(Kalender!NB$81:NB$110,MAX(1,$F15))&gt;INDEX(Kalender!$B$81:$B$110,MAX(1,$F15)))),2,0))</f>
        <v>0</v>
      </c>
      <c r="NC15" s="5" t="n">
        <f aca="false">IF(Kalender!NC15&lt;&gt;1,0,IF(AND($B15&gt;0,INDEX(Kalender!NC$68:NC$77,MAX(1,$B15))&gt;INDEX(Kalender!$B$68:$B$77,MAX(1,$B15))),1,0)+IF(OR(AND($C15&gt;0,INDEX(Kalender!NC$81:NC$110,MAX(1,$C15))&gt;INDEX(Kalender!$B$81:$B$110,MAX(1,$C15))),AND($D15&gt;0,INDEX(Kalender!NC$81:NC$110,MAX(1,$D15))&gt;INDEX(Kalender!$B$81:$B$110,MAX(1,$D15))),AND($E15&gt;0,INDEX(Kalender!NC$81:NC$110,MAX(1,$E15))&gt;INDEX(Kalender!$B$81:$B$110,MAX(1,$E15))),AND($F15&gt;0,INDEX(Kalender!NC$81:NC$110,MAX(1,$F15))&gt;INDEX(Kalender!$B$81:$B$110,MAX(1,$F15)))),2,0))</f>
        <v>0</v>
      </c>
      <c r="ND15" s="5" t="n">
        <f aca="false">IF(Kalender!ND15&lt;&gt;1,0,IF(AND($B15&gt;0,INDEX(Kalender!ND$68:ND$77,MAX(1,$B15))&gt;INDEX(Kalender!$B$68:$B$77,MAX(1,$B15))),1,0)+IF(OR(AND($C15&gt;0,INDEX(Kalender!ND$81:ND$110,MAX(1,$C15))&gt;INDEX(Kalender!$B$81:$B$110,MAX(1,$C15))),AND($D15&gt;0,INDEX(Kalender!ND$81:ND$110,MAX(1,$D15))&gt;INDEX(Kalender!$B$81:$B$110,MAX(1,$D15))),AND($E15&gt;0,INDEX(Kalender!ND$81:ND$110,MAX(1,$E15))&gt;INDEX(Kalender!$B$81:$B$110,MAX(1,$E15))),AND($F15&gt;0,INDEX(Kalender!ND$81:ND$110,MAX(1,$F15))&gt;INDEX(Kalender!$B$81:$B$110,MAX(1,$F15)))),2,0))</f>
        <v>0</v>
      </c>
      <c r="NE15" s="5" t="n">
        <f aca="false">IF(Kalender!NE15&lt;&gt;1,0,IF(AND($B15&gt;0,INDEX(Kalender!NE$68:NE$77,MAX(1,$B15))&gt;INDEX(Kalender!$B$68:$B$77,MAX(1,$B15))),1,0)+IF(OR(AND($C15&gt;0,INDEX(Kalender!NE$81:NE$110,MAX(1,$C15))&gt;INDEX(Kalender!$B$81:$B$110,MAX(1,$C15))),AND($D15&gt;0,INDEX(Kalender!NE$81:NE$110,MAX(1,$D15))&gt;INDEX(Kalender!$B$81:$B$110,MAX(1,$D15))),AND($E15&gt;0,INDEX(Kalender!NE$81:NE$110,MAX(1,$E15))&gt;INDEX(Kalender!$B$81:$B$110,MAX(1,$E15))),AND($F15&gt;0,INDEX(Kalender!NE$81:NE$110,MAX(1,$F15))&gt;INDEX(Kalender!$B$81:$B$110,MAX(1,$F15)))),2,0))</f>
        <v>0</v>
      </c>
      <c r="NF15" s="5" t="n">
        <f aca="false">IF(Kalender!NF15&lt;&gt;1,0,IF(AND($B15&gt;0,INDEX(Kalender!NF$68:NF$77,MAX(1,$B15))&gt;INDEX(Kalender!$B$68:$B$77,MAX(1,$B15))),1,0)+IF(OR(AND($C15&gt;0,INDEX(Kalender!NF$81:NF$110,MAX(1,$C15))&gt;INDEX(Kalender!$B$81:$B$110,MAX(1,$C15))),AND($D15&gt;0,INDEX(Kalender!NF$81:NF$110,MAX(1,$D15))&gt;INDEX(Kalender!$B$81:$B$110,MAX(1,$D15))),AND($E15&gt;0,INDEX(Kalender!NF$81:NF$110,MAX(1,$E15))&gt;INDEX(Kalender!$B$81:$B$110,MAX(1,$E15))),AND($F15&gt;0,INDEX(Kalender!NF$81:NF$110,MAX(1,$F15))&gt;INDEX(Kalender!$B$81:$B$110,MAX(1,$F15)))),2,0))</f>
        <v>0</v>
      </c>
      <c r="NG15" s="5" t="n">
        <f aca="false">IF(Kalender!NG15&lt;&gt;1,0,IF(AND($B15&gt;0,INDEX(Kalender!NG$68:NG$77,MAX(1,$B15))&gt;INDEX(Kalender!$B$68:$B$77,MAX(1,$B15))),1,0)+IF(OR(AND($C15&gt;0,INDEX(Kalender!NG$81:NG$110,MAX(1,$C15))&gt;INDEX(Kalender!$B$81:$B$110,MAX(1,$C15))),AND($D15&gt;0,INDEX(Kalender!NG$81:NG$110,MAX(1,$D15))&gt;INDEX(Kalender!$B$81:$B$110,MAX(1,$D15))),AND($E15&gt;0,INDEX(Kalender!NG$81:NG$110,MAX(1,$E15))&gt;INDEX(Kalender!$B$81:$B$110,MAX(1,$E15))),AND($F15&gt;0,INDEX(Kalender!NG$81:NG$110,MAX(1,$F15))&gt;INDEX(Kalender!$B$81:$B$110,MAX(1,$F15)))),2,0))</f>
        <v>0</v>
      </c>
      <c r="NH15" s="5" t="n">
        <f aca="false">IF(Kalender!NH15&lt;&gt;1,0,IF(AND($B15&gt;0,INDEX(Kalender!NH$68:NH$77,MAX(1,$B15))&gt;INDEX(Kalender!$B$68:$B$77,MAX(1,$B15))),1,0)+IF(OR(AND($C15&gt;0,INDEX(Kalender!NH$81:NH$110,MAX(1,$C15))&gt;INDEX(Kalender!$B$81:$B$110,MAX(1,$C15))),AND($D15&gt;0,INDEX(Kalender!NH$81:NH$110,MAX(1,$D15))&gt;INDEX(Kalender!$B$81:$B$110,MAX(1,$D15))),AND($E15&gt;0,INDEX(Kalender!NH$81:NH$110,MAX(1,$E15))&gt;INDEX(Kalender!$B$81:$B$110,MAX(1,$E15))),AND($F15&gt;0,INDEX(Kalender!NH$81:NH$110,MAX(1,$F15))&gt;INDEX(Kalender!$B$81:$B$110,MAX(1,$F15)))),2,0))</f>
        <v>0</v>
      </c>
    </row>
    <row r="16" customFormat="false" ht="15" hidden="false" customHeight="false" outlineLevel="0" collapsed="false">
      <c r="A16" s="5" t="str">
        <f aca="false">Kalender!A16</f>
        <v/>
      </c>
      <c r="B16" s="5" t="n">
        <f aca="false">IFERROR(MATCH(Kalender!$B16,Kalender!$A$68:$A$77,0),0)</f>
        <v>5</v>
      </c>
      <c r="C16" s="5" t="n">
        <f aca="false">IF(Kalender!C16="",0,IFERROR(MATCH(Kalender!C16,Kalender!$A$81:$A$110,0),0))</f>
        <v>0</v>
      </c>
      <c r="D16" s="5" t="n">
        <f aca="false">IF(Kalender!D16="",0,IFERROR(MATCH(Kalender!D16,Kalender!$A$81:$A$110,0),0))</f>
        <v>0</v>
      </c>
      <c r="E16" s="5" t="n">
        <f aca="false">IF(Kalender!E16="",0,IFERROR(MATCH(Kalender!E16,Kalender!$A$81:$A$110,0),0))</f>
        <v>0</v>
      </c>
      <c r="F16" s="5" t="n">
        <f aca="false">IF(Kalender!F16="",0,IFERROR(MATCH(Kalender!F16,Kalender!$A$81:$A$110,0),0))</f>
        <v>0</v>
      </c>
      <c r="G16" s="5" t="n">
        <f aca="false">IF(Kalender!G16&lt;&gt;1,0,IF(AND($B16&gt;0,INDEX(Kalender!G$68:G$77,MAX(1,$B16))&gt;INDEX(Kalender!$B$68:$B$77,MAX(1,$B16))),1,0)+IF(OR(AND($C16&gt;0,INDEX(Kalender!G$81:G$110,MAX(1,$C16))&gt;INDEX(Kalender!$B$81:$B$110,MAX(1,$C16))),AND($D16&gt;0,INDEX(Kalender!G$81:G$110,MAX(1,$D16))&gt;INDEX(Kalender!$B$81:$B$110,MAX(1,$D16))),AND($E16&gt;0,INDEX(Kalender!G$81:G$110,MAX(1,$E16))&gt;INDEX(Kalender!$B$81:$B$110,MAX(1,$E16))),AND($F16&gt;0,INDEX(Kalender!G$81:G$110,MAX(1,$F16))&gt;INDEX(Kalender!$B$81:$B$110,MAX(1,$F16)))),2,0))</f>
        <v>0</v>
      </c>
      <c r="H16" s="5" t="n">
        <f aca="false">IF(Kalender!H16&lt;&gt;1,0,IF(AND($B16&gt;0,INDEX(Kalender!H$68:H$77,MAX(1,$B16))&gt;INDEX(Kalender!$B$68:$B$77,MAX(1,$B16))),1,0)+IF(OR(AND($C16&gt;0,INDEX(Kalender!H$81:H$110,MAX(1,$C16))&gt;INDEX(Kalender!$B$81:$B$110,MAX(1,$C16))),AND($D16&gt;0,INDEX(Kalender!H$81:H$110,MAX(1,$D16))&gt;INDEX(Kalender!$B$81:$B$110,MAX(1,$D16))),AND($E16&gt;0,INDEX(Kalender!H$81:H$110,MAX(1,$E16))&gt;INDEX(Kalender!$B$81:$B$110,MAX(1,$E16))),AND($F16&gt;0,INDEX(Kalender!H$81:H$110,MAX(1,$F16))&gt;INDEX(Kalender!$B$81:$B$110,MAX(1,$F16)))),2,0))</f>
        <v>0</v>
      </c>
      <c r="I16" s="5" t="n">
        <f aca="false">IF(Kalender!I16&lt;&gt;1,0,IF(AND($B16&gt;0,INDEX(Kalender!I$68:I$77,MAX(1,$B16))&gt;INDEX(Kalender!$B$68:$B$77,MAX(1,$B16))),1,0)+IF(OR(AND($C16&gt;0,INDEX(Kalender!I$81:I$110,MAX(1,$C16))&gt;INDEX(Kalender!$B$81:$B$110,MAX(1,$C16))),AND($D16&gt;0,INDEX(Kalender!I$81:I$110,MAX(1,$D16))&gt;INDEX(Kalender!$B$81:$B$110,MAX(1,$D16))),AND($E16&gt;0,INDEX(Kalender!I$81:I$110,MAX(1,$E16))&gt;INDEX(Kalender!$B$81:$B$110,MAX(1,$E16))),AND($F16&gt;0,INDEX(Kalender!I$81:I$110,MAX(1,$F16))&gt;INDEX(Kalender!$B$81:$B$110,MAX(1,$F16)))),2,0))</f>
        <v>0</v>
      </c>
      <c r="J16" s="5" t="n">
        <f aca="false">IF(Kalender!J16&lt;&gt;1,0,IF(AND($B16&gt;0,INDEX(Kalender!J$68:J$77,MAX(1,$B16))&gt;INDEX(Kalender!$B$68:$B$77,MAX(1,$B16))),1,0)+IF(OR(AND($C16&gt;0,INDEX(Kalender!J$81:J$110,MAX(1,$C16))&gt;INDEX(Kalender!$B$81:$B$110,MAX(1,$C16))),AND($D16&gt;0,INDEX(Kalender!J$81:J$110,MAX(1,$D16))&gt;INDEX(Kalender!$B$81:$B$110,MAX(1,$D16))),AND($E16&gt;0,INDEX(Kalender!J$81:J$110,MAX(1,$E16))&gt;INDEX(Kalender!$B$81:$B$110,MAX(1,$E16))),AND($F16&gt;0,INDEX(Kalender!J$81:J$110,MAX(1,$F16))&gt;INDEX(Kalender!$B$81:$B$110,MAX(1,$F16)))),2,0))</f>
        <v>0</v>
      </c>
      <c r="K16" s="5" t="n">
        <f aca="false">IF(Kalender!K16&lt;&gt;1,0,IF(AND($B16&gt;0,INDEX(Kalender!K$68:K$77,MAX(1,$B16))&gt;INDEX(Kalender!$B$68:$B$77,MAX(1,$B16))),1,0)+IF(OR(AND($C16&gt;0,INDEX(Kalender!K$81:K$110,MAX(1,$C16))&gt;INDEX(Kalender!$B$81:$B$110,MAX(1,$C16))),AND($D16&gt;0,INDEX(Kalender!K$81:K$110,MAX(1,$D16))&gt;INDEX(Kalender!$B$81:$B$110,MAX(1,$D16))),AND($E16&gt;0,INDEX(Kalender!K$81:K$110,MAX(1,$E16))&gt;INDEX(Kalender!$B$81:$B$110,MAX(1,$E16))),AND($F16&gt;0,INDEX(Kalender!K$81:K$110,MAX(1,$F16))&gt;INDEX(Kalender!$B$81:$B$110,MAX(1,$F16)))),2,0))</f>
        <v>0</v>
      </c>
      <c r="L16" s="5" t="n">
        <f aca="false">IF(Kalender!L16&lt;&gt;1,0,IF(AND($B16&gt;0,INDEX(Kalender!L$68:L$77,MAX(1,$B16))&gt;INDEX(Kalender!$B$68:$B$77,MAX(1,$B16))),1,0)+IF(OR(AND($C16&gt;0,INDEX(Kalender!L$81:L$110,MAX(1,$C16))&gt;INDEX(Kalender!$B$81:$B$110,MAX(1,$C16))),AND($D16&gt;0,INDEX(Kalender!L$81:L$110,MAX(1,$D16))&gt;INDEX(Kalender!$B$81:$B$110,MAX(1,$D16))),AND($E16&gt;0,INDEX(Kalender!L$81:L$110,MAX(1,$E16))&gt;INDEX(Kalender!$B$81:$B$110,MAX(1,$E16))),AND($F16&gt;0,INDEX(Kalender!L$81:L$110,MAX(1,$F16))&gt;INDEX(Kalender!$B$81:$B$110,MAX(1,$F16)))),2,0))</f>
        <v>0</v>
      </c>
      <c r="M16" s="5" t="n">
        <f aca="false">IF(Kalender!M16&lt;&gt;1,0,IF(AND($B16&gt;0,INDEX(Kalender!M$68:M$77,MAX(1,$B16))&gt;INDEX(Kalender!$B$68:$B$77,MAX(1,$B16))),1,0)+IF(OR(AND($C16&gt;0,INDEX(Kalender!M$81:M$110,MAX(1,$C16))&gt;INDEX(Kalender!$B$81:$B$110,MAX(1,$C16))),AND($D16&gt;0,INDEX(Kalender!M$81:M$110,MAX(1,$D16))&gt;INDEX(Kalender!$B$81:$B$110,MAX(1,$D16))),AND($E16&gt;0,INDEX(Kalender!M$81:M$110,MAX(1,$E16))&gt;INDEX(Kalender!$B$81:$B$110,MAX(1,$E16))),AND($F16&gt;0,INDEX(Kalender!M$81:M$110,MAX(1,$F16))&gt;INDEX(Kalender!$B$81:$B$110,MAX(1,$F16)))),2,0))</f>
        <v>0</v>
      </c>
      <c r="N16" s="5" t="n">
        <f aca="false">IF(Kalender!N16&lt;&gt;1,0,IF(AND($B16&gt;0,INDEX(Kalender!N$68:N$77,MAX(1,$B16))&gt;INDEX(Kalender!$B$68:$B$77,MAX(1,$B16))),1,0)+IF(OR(AND($C16&gt;0,INDEX(Kalender!N$81:N$110,MAX(1,$C16))&gt;INDEX(Kalender!$B$81:$B$110,MAX(1,$C16))),AND($D16&gt;0,INDEX(Kalender!N$81:N$110,MAX(1,$D16))&gt;INDEX(Kalender!$B$81:$B$110,MAX(1,$D16))),AND($E16&gt;0,INDEX(Kalender!N$81:N$110,MAX(1,$E16))&gt;INDEX(Kalender!$B$81:$B$110,MAX(1,$E16))),AND($F16&gt;0,INDEX(Kalender!N$81:N$110,MAX(1,$F16))&gt;INDEX(Kalender!$B$81:$B$110,MAX(1,$F16)))),2,0))</f>
        <v>0</v>
      </c>
      <c r="O16" s="5" t="n">
        <f aca="false">IF(Kalender!O16&lt;&gt;1,0,IF(AND($B16&gt;0,INDEX(Kalender!O$68:O$77,MAX(1,$B16))&gt;INDEX(Kalender!$B$68:$B$77,MAX(1,$B16))),1,0)+IF(OR(AND($C16&gt;0,INDEX(Kalender!O$81:O$110,MAX(1,$C16))&gt;INDEX(Kalender!$B$81:$B$110,MAX(1,$C16))),AND($D16&gt;0,INDEX(Kalender!O$81:O$110,MAX(1,$D16))&gt;INDEX(Kalender!$B$81:$B$110,MAX(1,$D16))),AND($E16&gt;0,INDEX(Kalender!O$81:O$110,MAX(1,$E16))&gt;INDEX(Kalender!$B$81:$B$110,MAX(1,$E16))),AND($F16&gt;0,INDEX(Kalender!O$81:O$110,MAX(1,$F16))&gt;INDEX(Kalender!$B$81:$B$110,MAX(1,$F16)))),2,0))</f>
        <v>0</v>
      </c>
      <c r="P16" s="5" t="n">
        <f aca="false">IF(Kalender!P16&lt;&gt;1,0,IF(AND($B16&gt;0,INDEX(Kalender!P$68:P$77,MAX(1,$B16))&gt;INDEX(Kalender!$B$68:$B$77,MAX(1,$B16))),1,0)+IF(OR(AND($C16&gt;0,INDEX(Kalender!P$81:P$110,MAX(1,$C16))&gt;INDEX(Kalender!$B$81:$B$110,MAX(1,$C16))),AND($D16&gt;0,INDEX(Kalender!P$81:P$110,MAX(1,$D16))&gt;INDEX(Kalender!$B$81:$B$110,MAX(1,$D16))),AND($E16&gt;0,INDEX(Kalender!P$81:P$110,MAX(1,$E16))&gt;INDEX(Kalender!$B$81:$B$110,MAX(1,$E16))),AND($F16&gt;0,INDEX(Kalender!P$81:P$110,MAX(1,$F16))&gt;INDEX(Kalender!$B$81:$B$110,MAX(1,$F16)))),2,0))</f>
        <v>0</v>
      </c>
      <c r="Q16" s="5" t="n">
        <f aca="false">IF(Kalender!Q16&lt;&gt;1,0,IF(AND($B16&gt;0,INDEX(Kalender!Q$68:Q$77,MAX(1,$B16))&gt;INDEX(Kalender!$B$68:$B$77,MAX(1,$B16))),1,0)+IF(OR(AND($C16&gt;0,INDEX(Kalender!Q$81:Q$110,MAX(1,$C16))&gt;INDEX(Kalender!$B$81:$B$110,MAX(1,$C16))),AND($D16&gt;0,INDEX(Kalender!Q$81:Q$110,MAX(1,$D16))&gt;INDEX(Kalender!$B$81:$B$110,MAX(1,$D16))),AND($E16&gt;0,INDEX(Kalender!Q$81:Q$110,MAX(1,$E16))&gt;INDEX(Kalender!$B$81:$B$110,MAX(1,$E16))),AND($F16&gt;0,INDEX(Kalender!Q$81:Q$110,MAX(1,$F16))&gt;INDEX(Kalender!$B$81:$B$110,MAX(1,$F16)))),2,0))</f>
        <v>0</v>
      </c>
      <c r="R16" s="5" t="n">
        <f aca="false">IF(Kalender!R16&lt;&gt;1,0,IF(AND($B16&gt;0,INDEX(Kalender!R$68:R$77,MAX(1,$B16))&gt;INDEX(Kalender!$B$68:$B$77,MAX(1,$B16))),1,0)+IF(OR(AND($C16&gt;0,INDEX(Kalender!R$81:R$110,MAX(1,$C16))&gt;INDEX(Kalender!$B$81:$B$110,MAX(1,$C16))),AND($D16&gt;0,INDEX(Kalender!R$81:R$110,MAX(1,$D16))&gt;INDEX(Kalender!$B$81:$B$110,MAX(1,$D16))),AND($E16&gt;0,INDEX(Kalender!R$81:R$110,MAX(1,$E16))&gt;INDEX(Kalender!$B$81:$B$110,MAX(1,$E16))),AND($F16&gt;0,INDEX(Kalender!R$81:R$110,MAX(1,$F16))&gt;INDEX(Kalender!$B$81:$B$110,MAX(1,$F16)))),2,0))</f>
        <v>0</v>
      </c>
      <c r="S16" s="5" t="n">
        <f aca="false">IF(Kalender!S16&lt;&gt;1,0,IF(AND($B16&gt;0,INDEX(Kalender!S$68:S$77,MAX(1,$B16))&gt;INDEX(Kalender!$B$68:$B$77,MAX(1,$B16))),1,0)+IF(OR(AND($C16&gt;0,INDEX(Kalender!S$81:S$110,MAX(1,$C16))&gt;INDEX(Kalender!$B$81:$B$110,MAX(1,$C16))),AND($D16&gt;0,INDEX(Kalender!S$81:S$110,MAX(1,$D16))&gt;INDEX(Kalender!$B$81:$B$110,MAX(1,$D16))),AND($E16&gt;0,INDEX(Kalender!S$81:S$110,MAX(1,$E16))&gt;INDEX(Kalender!$B$81:$B$110,MAX(1,$E16))),AND($F16&gt;0,INDEX(Kalender!S$81:S$110,MAX(1,$F16))&gt;INDEX(Kalender!$B$81:$B$110,MAX(1,$F16)))),2,0))</f>
        <v>0</v>
      </c>
      <c r="T16" s="5" t="n">
        <f aca="false">IF(Kalender!T16&lt;&gt;1,0,IF(AND($B16&gt;0,INDEX(Kalender!T$68:T$77,MAX(1,$B16))&gt;INDEX(Kalender!$B$68:$B$77,MAX(1,$B16))),1,0)+IF(OR(AND($C16&gt;0,INDEX(Kalender!T$81:T$110,MAX(1,$C16))&gt;INDEX(Kalender!$B$81:$B$110,MAX(1,$C16))),AND($D16&gt;0,INDEX(Kalender!T$81:T$110,MAX(1,$D16))&gt;INDEX(Kalender!$B$81:$B$110,MAX(1,$D16))),AND($E16&gt;0,INDEX(Kalender!T$81:T$110,MAX(1,$E16))&gt;INDEX(Kalender!$B$81:$B$110,MAX(1,$E16))),AND($F16&gt;0,INDEX(Kalender!T$81:T$110,MAX(1,$F16))&gt;INDEX(Kalender!$B$81:$B$110,MAX(1,$F16)))),2,0))</f>
        <v>0</v>
      </c>
      <c r="U16" s="5" t="n">
        <f aca="false">IF(Kalender!U16&lt;&gt;1,0,IF(AND($B16&gt;0,INDEX(Kalender!U$68:U$77,MAX(1,$B16))&gt;INDEX(Kalender!$B$68:$B$77,MAX(1,$B16))),1,0)+IF(OR(AND($C16&gt;0,INDEX(Kalender!U$81:U$110,MAX(1,$C16))&gt;INDEX(Kalender!$B$81:$B$110,MAX(1,$C16))),AND($D16&gt;0,INDEX(Kalender!U$81:U$110,MAX(1,$D16))&gt;INDEX(Kalender!$B$81:$B$110,MAX(1,$D16))),AND($E16&gt;0,INDEX(Kalender!U$81:U$110,MAX(1,$E16))&gt;INDEX(Kalender!$B$81:$B$110,MAX(1,$E16))),AND($F16&gt;0,INDEX(Kalender!U$81:U$110,MAX(1,$F16))&gt;INDEX(Kalender!$B$81:$B$110,MAX(1,$F16)))),2,0))</f>
        <v>0</v>
      </c>
      <c r="V16" s="5" t="n">
        <f aca="false">IF(Kalender!V16&lt;&gt;1,0,IF(AND($B16&gt;0,INDEX(Kalender!V$68:V$77,MAX(1,$B16))&gt;INDEX(Kalender!$B$68:$B$77,MAX(1,$B16))),1,0)+IF(OR(AND($C16&gt;0,INDEX(Kalender!V$81:V$110,MAX(1,$C16))&gt;INDEX(Kalender!$B$81:$B$110,MAX(1,$C16))),AND($D16&gt;0,INDEX(Kalender!V$81:V$110,MAX(1,$D16))&gt;INDEX(Kalender!$B$81:$B$110,MAX(1,$D16))),AND($E16&gt;0,INDEX(Kalender!V$81:V$110,MAX(1,$E16))&gt;INDEX(Kalender!$B$81:$B$110,MAX(1,$E16))),AND($F16&gt;0,INDEX(Kalender!V$81:V$110,MAX(1,$F16))&gt;INDEX(Kalender!$B$81:$B$110,MAX(1,$F16)))),2,0))</f>
        <v>0</v>
      </c>
      <c r="W16" s="5" t="n">
        <f aca="false">IF(Kalender!W16&lt;&gt;1,0,IF(AND($B16&gt;0,INDEX(Kalender!W$68:W$77,MAX(1,$B16))&gt;INDEX(Kalender!$B$68:$B$77,MAX(1,$B16))),1,0)+IF(OR(AND($C16&gt;0,INDEX(Kalender!W$81:W$110,MAX(1,$C16))&gt;INDEX(Kalender!$B$81:$B$110,MAX(1,$C16))),AND($D16&gt;0,INDEX(Kalender!W$81:W$110,MAX(1,$D16))&gt;INDEX(Kalender!$B$81:$B$110,MAX(1,$D16))),AND($E16&gt;0,INDEX(Kalender!W$81:W$110,MAX(1,$E16))&gt;INDEX(Kalender!$B$81:$B$110,MAX(1,$E16))),AND($F16&gt;0,INDEX(Kalender!W$81:W$110,MAX(1,$F16))&gt;INDEX(Kalender!$B$81:$B$110,MAX(1,$F16)))),2,0))</f>
        <v>0</v>
      </c>
      <c r="X16" s="5" t="n">
        <f aca="false">IF(Kalender!X16&lt;&gt;1,0,IF(AND($B16&gt;0,INDEX(Kalender!X$68:X$77,MAX(1,$B16))&gt;INDEX(Kalender!$B$68:$B$77,MAX(1,$B16))),1,0)+IF(OR(AND($C16&gt;0,INDEX(Kalender!X$81:X$110,MAX(1,$C16))&gt;INDEX(Kalender!$B$81:$B$110,MAX(1,$C16))),AND($D16&gt;0,INDEX(Kalender!X$81:X$110,MAX(1,$D16))&gt;INDEX(Kalender!$B$81:$B$110,MAX(1,$D16))),AND($E16&gt;0,INDEX(Kalender!X$81:X$110,MAX(1,$E16))&gt;INDEX(Kalender!$B$81:$B$110,MAX(1,$E16))),AND($F16&gt;0,INDEX(Kalender!X$81:X$110,MAX(1,$F16))&gt;INDEX(Kalender!$B$81:$B$110,MAX(1,$F16)))),2,0))</f>
        <v>0</v>
      </c>
      <c r="Y16" s="5" t="n">
        <f aca="false">IF(Kalender!Y16&lt;&gt;1,0,IF(AND($B16&gt;0,INDEX(Kalender!Y$68:Y$77,MAX(1,$B16))&gt;INDEX(Kalender!$B$68:$B$77,MAX(1,$B16))),1,0)+IF(OR(AND($C16&gt;0,INDEX(Kalender!Y$81:Y$110,MAX(1,$C16))&gt;INDEX(Kalender!$B$81:$B$110,MAX(1,$C16))),AND($D16&gt;0,INDEX(Kalender!Y$81:Y$110,MAX(1,$D16))&gt;INDEX(Kalender!$B$81:$B$110,MAX(1,$D16))),AND($E16&gt;0,INDEX(Kalender!Y$81:Y$110,MAX(1,$E16))&gt;INDEX(Kalender!$B$81:$B$110,MAX(1,$E16))),AND($F16&gt;0,INDEX(Kalender!Y$81:Y$110,MAX(1,$F16))&gt;INDEX(Kalender!$B$81:$B$110,MAX(1,$F16)))),2,0))</f>
        <v>0</v>
      </c>
      <c r="Z16" s="5" t="n">
        <f aca="false">IF(Kalender!Z16&lt;&gt;1,0,IF(AND($B16&gt;0,INDEX(Kalender!Z$68:Z$77,MAX(1,$B16))&gt;INDEX(Kalender!$B$68:$B$77,MAX(1,$B16))),1,0)+IF(OR(AND($C16&gt;0,INDEX(Kalender!Z$81:Z$110,MAX(1,$C16))&gt;INDEX(Kalender!$B$81:$B$110,MAX(1,$C16))),AND($D16&gt;0,INDEX(Kalender!Z$81:Z$110,MAX(1,$D16))&gt;INDEX(Kalender!$B$81:$B$110,MAX(1,$D16))),AND($E16&gt;0,INDEX(Kalender!Z$81:Z$110,MAX(1,$E16))&gt;INDEX(Kalender!$B$81:$B$110,MAX(1,$E16))),AND($F16&gt;0,INDEX(Kalender!Z$81:Z$110,MAX(1,$F16))&gt;INDEX(Kalender!$B$81:$B$110,MAX(1,$F16)))),2,0))</f>
        <v>0</v>
      </c>
      <c r="AA16" s="5" t="n">
        <f aca="false">IF(Kalender!AA16&lt;&gt;1,0,IF(AND($B16&gt;0,INDEX(Kalender!AA$68:AA$77,MAX(1,$B16))&gt;INDEX(Kalender!$B$68:$B$77,MAX(1,$B16))),1,0)+IF(OR(AND($C16&gt;0,INDEX(Kalender!AA$81:AA$110,MAX(1,$C16))&gt;INDEX(Kalender!$B$81:$B$110,MAX(1,$C16))),AND($D16&gt;0,INDEX(Kalender!AA$81:AA$110,MAX(1,$D16))&gt;INDEX(Kalender!$B$81:$B$110,MAX(1,$D16))),AND($E16&gt;0,INDEX(Kalender!AA$81:AA$110,MAX(1,$E16))&gt;INDEX(Kalender!$B$81:$B$110,MAX(1,$E16))),AND($F16&gt;0,INDEX(Kalender!AA$81:AA$110,MAX(1,$F16))&gt;INDEX(Kalender!$B$81:$B$110,MAX(1,$F16)))),2,0))</f>
        <v>0</v>
      </c>
      <c r="AB16" s="5" t="n">
        <f aca="false">IF(Kalender!AB16&lt;&gt;1,0,IF(AND($B16&gt;0,INDEX(Kalender!AB$68:AB$77,MAX(1,$B16))&gt;INDEX(Kalender!$B$68:$B$77,MAX(1,$B16))),1,0)+IF(OR(AND($C16&gt;0,INDEX(Kalender!AB$81:AB$110,MAX(1,$C16))&gt;INDEX(Kalender!$B$81:$B$110,MAX(1,$C16))),AND($D16&gt;0,INDEX(Kalender!AB$81:AB$110,MAX(1,$D16))&gt;INDEX(Kalender!$B$81:$B$110,MAX(1,$D16))),AND($E16&gt;0,INDEX(Kalender!AB$81:AB$110,MAX(1,$E16))&gt;INDEX(Kalender!$B$81:$B$110,MAX(1,$E16))),AND($F16&gt;0,INDEX(Kalender!AB$81:AB$110,MAX(1,$F16))&gt;INDEX(Kalender!$B$81:$B$110,MAX(1,$F16)))),2,0))</f>
        <v>0</v>
      </c>
      <c r="AC16" s="5" t="n">
        <f aca="false">IF(Kalender!AC16&lt;&gt;1,0,IF(AND($B16&gt;0,INDEX(Kalender!AC$68:AC$77,MAX(1,$B16))&gt;INDEX(Kalender!$B$68:$B$77,MAX(1,$B16))),1,0)+IF(OR(AND($C16&gt;0,INDEX(Kalender!AC$81:AC$110,MAX(1,$C16))&gt;INDEX(Kalender!$B$81:$B$110,MAX(1,$C16))),AND($D16&gt;0,INDEX(Kalender!AC$81:AC$110,MAX(1,$D16))&gt;INDEX(Kalender!$B$81:$B$110,MAX(1,$D16))),AND($E16&gt;0,INDEX(Kalender!AC$81:AC$110,MAX(1,$E16))&gt;INDEX(Kalender!$B$81:$B$110,MAX(1,$E16))),AND($F16&gt;0,INDEX(Kalender!AC$81:AC$110,MAX(1,$F16))&gt;INDEX(Kalender!$B$81:$B$110,MAX(1,$F16)))),2,0))</f>
        <v>0</v>
      </c>
      <c r="AD16" s="5" t="n">
        <f aca="false">IF(Kalender!AD16&lt;&gt;1,0,IF(AND($B16&gt;0,INDEX(Kalender!AD$68:AD$77,MAX(1,$B16))&gt;INDEX(Kalender!$B$68:$B$77,MAX(1,$B16))),1,0)+IF(OR(AND($C16&gt;0,INDEX(Kalender!AD$81:AD$110,MAX(1,$C16))&gt;INDEX(Kalender!$B$81:$B$110,MAX(1,$C16))),AND($D16&gt;0,INDEX(Kalender!AD$81:AD$110,MAX(1,$D16))&gt;INDEX(Kalender!$B$81:$B$110,MAX(1,$D16))),AND($E16&gt;0,INDEX(Kalender!AD$81:AD$110,MAX(1,$E16))&gt;INDEX(Kalender!$B$81:$B$110,MAX(1,$E16))),AND($F16&gt;0,INDEX(Kalender!AD$81:AD$110,MAX(1,$F16))&gt;INDEX(Kalender!$B$81:$B$110,MAX(1,$F16)))),2,0))</f>
        <v>0</v>
      </c>
      <c r="AE16" s="5" t="n">
        <f aca="false">IF(Kalender!AE16&lt;&gt;1,0,IF(AND($B16&gt;0,INDEX(Kalender!AE$68:AE$77,MAX(1,$B16))&gt;INDEX(Kalender!$B$68:$B$77,MAX(1,$B16))),1,0)+IF(OR(AND($C16&gt;0,INDEX(Kalender!AE$81:AE$110,MAX(1,$C16))&gt;INDEX(Kalender!$B$81:$B$110,MAX(1,$C16))),AND($D16&gt;0,INDEX(Kalender!AE$81:AE$110,MAX(1,$D16))&gt;INDEX(Kalender!$B$81:$B$110,MAX(1,$D16))),AND($E16&gt;0,INDEX(Kalender!AE$81:AE$110,MAX(1,$E16))&gt;INDEX(Kalender!$B$81:$B$110,MAX(1,$E16))),AND($F16&gt;0,INDEX(Kalender!AE$81:AE$110,MAX(1,$F16))&gt;INDEX(Kalender!$B$81:$B$110,MAX(1,$F16)))),2,0))</f>
        <v>0</v>
      </c>
      <c r="AF16" s="5" t="n">
        <f aca="false">IF(Kalender!AF16&lt;&gt;1,0,IF(AND($B16&gt;0,INDEX(Kalender!AF$68:AF$77,MAX(1,$B16))&gt;INDEX(Kalender!$B$68:$B$77,MAX(1,$B16))),1,0)+IF(OR(AND($C16&gt;0,INDEX(Kalender!AF$81:AF$110,MAX(1,$C16))&gt;INDEX(Kalender!$B$81:$B$110,MAX(1,$C16))),AND($D16&gt;0,INDEX(Kalender!AF$81:AF$110,MAX(1,$D16))&gt;INDEX(Kalender!$B$81:$B$110,MAX(1,$D16))),AND($E16&gt;0,INDEX(Kalender!AF$81:AF$110,MAX(1,$E16))&gt;INDEX(Kalender!$B$81:$B$110,MAX(1,$E16))),AND($F16&gt;0,INDEX(Kalender!AF$81:AF$110,MAX(1,$F16))&gt;INDEX(Kalender!$B$81:$B$110,MAX(1,$F16)))),2,0))</f>
        <v>0</v>
      </c>
      <c r="AG16" s="5" t="n">
        <f aca="false">IF(Kalender!AG16&lt;&gt;1,0,IF(AND($B16&gt;0,INDEX(Kalender!AG$68:AG$77,MAX(1,$B16))&gt;INDEX(Kalender!$B$68:$B$77,MAX(1,$B16))),1,0)+IF(OR(AND($C16&gt;0,INDEX(Kalender!AG$81:AG$110,MAX(1,$C16))&gt;INDEX(Kalender!$B$81:$B$110,MAX(1,$C16))),AND($D16&gt;0,INDEX(Kalender!AG$81:AG$110,MAX(1,$D16))&gt;INDEX(Kalender!$B$81:$B$110,MAX(1,$D16))),AND($E16&gt;0,INDEX(Kalender!AG$81:AG$110,MAX(1,$E16))&gt;INDEX(Kalender!$B$81:$B$110,MAX(1,$E16))),AND($F16&gt;0,INDEX(Kalender!AG$81:AG$110,MAX(1,$F16))&gt;INDEX(Kalender!$B$81:$B$110,MAX(1,$F16)))),2,0))</f>
        <v>0</v>
      </c>
      <c r="AH16" s="5" t="n">
        <f aca="false">IF(Kalender!AH16&lt;&gt;1,0,IF(AND($B16&gt;0,INDEX(Kalender!AH$68:AH$77,MAX(1,$B16))&gt;INDEX(Kalender!$B$68:$B$77,MAX(1,$B16))),1,0)+IF(OR(AND($C16&gt;0,INDEX(Kalender!AH$81:AH$110,MAX(1,$C16))&gt;INDEX(Kalender!$B$81:$B$110,MAX(1,$C16))),AND($D16&gt;0,INDEX(Kalender!AH$81:AH$110,MAX(1,$D16))&gt;INDEX(Kalender!$B$81:$B$110,MAX(1,$D16))),AND($E16&gt;0,INDEX(Kalender!AH$81:AH$110,MAX(1,$E16))&gt;INDEX(Kalender!$B$81:$B$110,MAX(1,$E16))),AND($F16&gt;0,INDEX(Kalender!AH$81:AH$110,MAX(1,$F16))&gt;INDEX(Kalender!$B$81:$B$110,MAX(1,$F16)))),2,0))</f>
        <v>0</v>
      </c>
      <c r="AI16" s="5" t="n">
        <f aca="false">IF(Kalender!AI16&lt;&gt;1,0,IF(AND($B16&gt;0,INDEX(Kalender!AI$68:AI$77,MAX(1,$B16))&gt;INDEX(Kalender!$B$68:$B$77,MAX(1,$B16))),1,0)+IF(OR(AND($C16&gt;0,INDEX(Kalender!AI$81:AI$110,MAX(1,$C16))&gt;INDEX(Kalender!$B$81:$B$110,MAX(1,$C16))),AND($D16&gt;0,INDEX(Kalender!AI$81:AI$110,MAX(1,$D16))&gt;INDEX(Kalender!$B$81:$B$110,MAX(1,$D16))),AND($E16&gt;0,INDEX(Kalender!AI$81:AI$110,MAX(1,$E16))&gt;INDEX(Kalender!$B$81:$B$110,MAX(1,$E16))),AND($F16&gt;0,INDEX(Kalender!AI$81:AI$110,MAX(1,$F16))&gt;INDEX(Kalender!$B$81:$B$110,MAX(1,$F16)))),2,0))</f>
        <v>0</v>
      </c>
      <c r="AJ16" s="5" t="n">
        <f aca="false">IF(Kalender!AJ16&lt;&gt;1,0,IF(AND($B16&gt;0,INDEX(Kalender!AJ$68:AJ$77,MAX(1,$B16))&gt;INDEX(Kalender!$B$68:$B$77,MAX(1,$B16))),1,0)+IF(OR(AND($C16&gt;0,INDEX(Kalender!AJ$81:AJ$110,MAX(1,$C16))&gt;INDEX(Kalender!$B$81:$B$110,MAX(1,$C16))),AND($D16&gt;0,INDEX(Kalender!AJ$81:AJ$110,MAX(1,$D16))&gt;INDEX(Kalender!$B$81:$B$110,MAX(1,$D16))),AND($E16&gt;0,INDEX(Kalender!AJ$81:AJ$110,MAX(1,$E16))&gt;INDEX(Kalender!$B$81:$B$110,MAX(1,$E16))),AND($F16&gt;0,INDEX(Kalender!AJ$81:AJ$110,MAX(1,$F16))&gt;INDEX(Kalender!$B$81:$B$110,MAX(1,$F16)))),2,0))</f>
        <v>0</v>
      </c>
      <c r="AK16" s="5" t="n">
        <f aca="false">IF(Kalender!AK16&lt;&gt;1,0,IF(AND($B16&gt;0,INDEX(Kalender!AK$68:AK$77,MAX(1,$B16))&gt;INDEX(Kalender!$B$68:$B$77,MAX(1,$B16))),1,0)+IF(OR(AND($C16&gt;0,INDEX(Kalender!AK$81:AK$110,MAX(1,$C16))&gt;INDEX(Kalender!$B$81:$B$110,MAX(1,$C16))),AND($D16&gt;0,INDEX(Kalender!AK$81:AK$110,MAX(1,$D16))&gt;INDEX(Kalender!$B$81:$B$110,MAX(1,$D16))),AND($E16&gt;0,INDEX(Kalender!AK$81:AK$110,MAX(1,$E16))&gt;INDEX(Kalender!$B$81:$B$110,MAX(1,$E16))),AND($F16&gt;0,INDEX(Kalender!AK$81:AK$110,MAX(1,$F16))&gt;INDEX(Kalender!$B$81:$B$110,MAX(1,$F16)))),2,0))</f>
        <v>0</v>
      </c>
      <c r="AL16" s="5" t="n">
        <f aca="false">IF(Kalender!AL16&lt;&gt;1,0,IF(AND($B16&gt;0,INDEX(Kalender!AL$68:AL$77,MAX(1,$B16))&gt;INDEX(Kalender!$B$68:$B$77,MAX(1,$B16))),1,0)+IF(OR(AND($C16&gt;0,INDEX(Kalender!AL$81:AL$110,MAX(1,$C16))&gt;INDEX(Kalender!$B$81:$B$110,MAX(1,$C16))),AND($D16&gt;0,INDEX(Kalender!AL$81:AL$110,MAX(1,$D16))&gt;INDEX(Kalender!$B$81:$B$110,MAX(1,$D16))),AND($E16&gt;0,INDEX(Kalender!AL$81:AL$110,MAX(1,$E16))&gt;INDEX(Kalender!$B$81:$B$110,MAX(1,$E16))),AND($F16&gt;0,INDEX(Kalender!AL$81:AL$110,MAX(1,$F16))&gt;INDEX(Kalender!$B$81:$B$110,MAX(1,$F16)))),2,0))</f>
        <v>0</v>
      </c>
      <c r="AM16" s="5" t="n">
        <f aca="false">IF(Kalender!AM16&lt;&gt;1,0,IF(AND($B16&gt;0,INDEX(Kalender!AM$68:AM$77,MAX(1,$B16))&gt;INDEX(Kalender!$B$68:$B$77,MAX(1,$B16))),1,0)+IF(OR(AND($C16&gt;0,INDEX(Kalender!AM$81:AM$110,MAX(1,$C16))&gt;INDEX(Kalender!$B$81:$B$110,MAX(1,$C16))),AND($D16&gt;0,INDEX(Kalender!AM$81:AM$110,MAX(1,$D16))&gt;INDEX(Kalender!$B$81:$B$110,MAX(1,$D16))),AND($E16&gt;0,INDEX(Kalender!AM$81:AM$110,MAX(1,$E16))&gt;INDEX(Kalender!$B$81:$B$110,MAX(1,$E16))),AND($F16&gt;0,INDEX(Kalender!AM$81:AM$110,MAX(1,$F16))&gt;INDEX(Kalender!$B$81:$B$110,MAX(1,$F16)))),2,0))</f>
        <v>0</v>
      </c>
      <c r="AN16" s="5" t="n">
        <f aca="false">IF(Kalender!AN16&lt;&gt;1,0,IF(AND($B16&gt;0,INDEX(Kalender!AN$68:AN$77,MAX(1,$B16))&gt;INDEX(Kalender!$B$68:$B$77,MAX(1,$B16))),1,0)+IF(OR(AND($C16&gt;0,INDEX(Kalender!AN$81:AN$110,MAX(1,$C16))&gt;INDEX(Kalender!$B$81:$B$110,MAX(1,$C16))),AND($D16&gt;0,INDEX(Kalender!AN$81:AN$110,MAX(1,$D16))&gt;INDEX(Kalender!$B$81:$B$110,MAX(1,$D16))),AND($E16&gt;0,INDEX(Kalender!AN$81:AN$110,MAX(1,$E16))&gt;INDEX(Kalender!$B$81:$B$110,MAX(1,$E16))),AND($F16&gt;0,INDEX(Kalender!AN$81:AN$110,MAX(1,$F16))&gt;INDEX(Kalender!$B$81:$B$110,MAX(1,$F16)))),2,0))</f>
        <v>0</v>
      </c>
      <c r="AO16" s="5" t="n">
        <f aca="false">IF(Kalender!AO16&lt;&gt;1,0,IF(AND($B16&gt;0,INDEX(Kalender!AO$68:AO$77,MAX(1,$B16))&gt;INDEX(Kalender!$B$68:$B$77,MAX(1,$B16))),1,0)+IF(OR(AND($C16&gt;0,INDEX(Kalender!AO$81:AO$110,MAX(1,$C16))&gt;INDEX(Kalender!$B$81:$B$110,MAX(1,$C16))),AND($D16&gt;0,INDEX(Kalender!AO$81:AO$110,MAX(1,$D16))&gt;INDEX(Kalender!$B$81:$B$110,MAX(1,$D16))),AND($E16&gt;0,INDEX(Kalender!AO$81:AO$110,MAX(1,$E16))&gt;INDEX(Kalender!$B$81:$B$110,MAX(1,$E16))),AND($F16&gt;0,INDEX(Kalender!AO$81:AO$110,MAX(1,$F16))&gt;INDEX(Kalender!$B$81:$B$110,MAX(1,$F16)))),2,0))</f>
        <v>0</v>
      </c>
      <c r="AP16" s="5" t="n">
        <f aca="false">IF(Kalender!AP16&lt;&gt;1,0,IF(AND($B16&gt;0,INDEX(Kalender!AP$68:AP$77,MAX(1,$B16))&gt;INDEX(Kalender!$B$68:$B$77,MAX(1,$B16))),1,0)+IF(OR(AND($C16&gt;0,INDEX(Kalender!AP$81:AP$110,MAX(1,$C16))&gt;INDEX(Kalender!$B$81:$B$110,MAX(1,$C16))),AND($D16&gt;0,INDEX(Kalender!AP$81:AP$110,MAX(1,$D16))&gt;INDEX(Kalender!$B$81:$B$110,MAX(1,$D16))),AND($E16&gt;0,INDEX(Kalender!AP$81:AP$110,MAX(1,$E16))&gt;INDEX(Kalender!$B$81:$B$110,MAX(1,$E16))),AND($F16&gt;0,INDEX(Kalender!AP$81:AP$110,MAX(1,$F16))&gt;INDEX(Kalender!$B$81:$B$110,MAX(1,$F16)))),2,0))</f>
        <v>0</v>
      </c>
      <c r="AQ16" s="5" t="n">
        <f aca="false">IF(Kalender!AQ16&lt;&gt;1,0,IF(AND($B16&gt;0,INDEX(Kalender!AQ$68:AQ$77,MAX(1,$B16))&gt;INDEX(Kalender!$B$68:$B$77,MAX(1,$B16))),1,0)+IF(OR(AND($C16&gt;0,INDEX(Kalender!AQ$81:AQ$110,MAX(1,$C16))&gt;INDEX(Kalender!$B$81:$B$110,MAX(1,$C16))),AND($D16&gt;0,INDEX(Kalender!AQ$81:AQ$110,MAX(1,$D16))&gt;INDEX(Kalender!$B$81:$B$110,MAX(1,$D16))),AND($E16&gt;0,INDEX(Kalender!AQ$81:AQ$110,MAX(1,$E16))&gt;INDEX(Kalender!$B$81:$B$110,MAX(1,$E16))),AND($F16&gt;0,INDEX(Kalender!AQ$81:AQ$110,MAX(1,$F16))&gt;INDEX(Kalender!$B$81:$B$110,MAX(1,$F16)))),2,0))</f>
        <v>0</v>
      </c>
      <c r="AR16" s="5" t="n">
        <f aca="false">IF(Kalender!AR16&lt;&gt;1,0,IF(AND($B16&gt;0,INDEX(Kalender!AR$68:AR$77,MAX(1,$B16))&gt;INDEX(Kalender!$B$68:$B$77,MAX(1,$B16))),1,0)+IF(OR(AND($C16&gt;0,INDEX(Kalender!AR$81:AR$110,MAX(1,$C16))&gt;INDEX(Kalender!$B$81:$B$110,MAX(1,$C16))),AND($D16&gt;0,INDEX(Kalender!AR$81:AR$110,MAX(1,$D16))&gt;INDEX(Kalender!$B$81:$B$110,MAX(1,$D16))),AND($E16&gt;0,INDEX(Kalender!AR$81:AR$110,MAX(1,$E16))&gt;INDEX(Kalender!$B$81:$B$110,MAX(1,$E16))),AND($F16&gt;0,INDEX(Kalender!AR$81:AR$110,MAX(1,$F16))&gt;INDEX(Kalender!$B$81:$B$110,MAX(1,$F16)))),2,0))</f>
        <v>0</v>
      </c>
      <c r="AS16" s="5" t="n">
        <f aca="false">IF(Kalender!AS16&lt;&gt;1,0,IF(AND($B16&gt;0,INDEX(Kalender!AS$68:AS$77,MAX(1,$B16))&gt;INDEX(Kalender!$B$68:$B$77,MAX(1,$B16))),1,0)+IF(OR(AND($C16&gt;0,INDEX(Kalender!AS$81:AS$110,MAX(1,$C16))&gt;INDEX(Kalender!$B$81:$B$110,MAX(1,$C16))),AND($D16&gt;0,INDEX(Kalender!AS$81:AS$110,MAX(1,$D16))&gt;INDEX(Kalender!$B$81:$B$110,MAX(1,$D16))),AND($E16&gt;0,INDEX(Kalender!AS$81:AS$110,MAX(1,$E16))&gt;INDEX(Kalender!$B$81:$B$110,MAX(1,$E16))),AND($F16&gt;0,INDEX(Kalender!AS$81:AS$110,MAX(1,$F16))&gt;INDEX(Kalender!$B$81:$B$110,MAX(1,$F16)))),2,0))</f>
        <v>0</v>
      </c>
      <c r="AT16" s="5" t="n">
        <f aca="false">IF(Kalender!AT16&lt;&gt;1,0,IF(AND($B16&gt;0,INDEX(Kalender!AT$68:AT$77,MAX(1,$B16))&gt;INDEX(Kalender!$B$68:$B$77,MAX(1,$B16))),1,0)+IF(OR(AND($C16&gt;0,INDEX(Kalender!AT$81:AT$110,MAX(1,$C16))&gt;INDEX(Kalender!$B$81:$B$110,MAX(1,$C16))),AND($D16&gt;0,INDEX(Kalender!AT$81:AT$110,MAX(1,$D16))&gt;INDEX(Kalender!$B$81:$B$110,MAX(1,$D16))),AND($E16&gt;0,INDEX(Kalender!AT$81:AT$110,MAX(1,$E16))&gt;INDEX(Kalender!$B$81:$B$110,MAX(1,$E16))),AND($F16&gt;0,INDEX(Kalender!AT$81:AT$110,MAX(1,$F16))&gt;INDEX(Kalender!$B$81:$B$110,MAX(1,$F16)))),2,0))</f>
        <v>0</v>
      </c>
      <c r="AU16" s="5" t="n">
        <f aca="false">IF(Kalender!AU16&lt;&gt;1,0,IF(AND($B16&gt;0,INDEX(Kalender!AU$68:AU$77,MAX(1,$B16))&gt;INDEX(Kalender!$B$68:$B$77,MAX(1,$B16))),1,0)+IF(OR(AND($C16&gt;0,INDEX(Kalender!AU$81:AU$110,MAX(1,$C16))&gt;INDEX(Kalender!$B$81:$B$110,MAX(1,$C16))),AND($D16&gt;0,INDEX(Kalender!AU$81:AU$110,MAX(1,$D16))&gt;INDEX(Kalender!$B$81:$B$110,MAX(1,$D16))),AND($E16&gt;0,INDEX(Kalender!AU$81:AU$110,MAX(1,$E16))&gt;INDEX(Kalender!$B$81:$B$110,MAX(1,$E16))),AND($F16&gt;0,INDEX(Kalender!AU$81:AU$110,MAX(1,$F16))&gt;INDEX(Kalender!$B$81:$B$110,MAX(1,$F16)))),2,0))</f>
        <v>0</v>
      </c>
      <c r="AV16" s="5" t="n">
        <f aca="false">IF(Kalender!AV16&lt;&gt;1,0,IF(AND($B16&gt;0,INDEX(Kalender!AV$68:AV$77,MAX(1,$B16))&gt;INDEX(Kalender!$B$68:$B$77,MAX(1,$B16))),1,0)+IF(OR(AND($C16&gt;0,INDEX(Kalender!AV$81:AV$110,MAX(1,$C16))&gt;INDEX(Kalender!$B$81:$B$110,MAX(1,$C16))),AND($D16&gt;0,INDEX(Kalender!AV$81:AV$110,MAX(1,$D16))&gt;INDEX(Kalender!$B$81:$B$110,MAX(1,$D16))),AND($E16&gt;0,INDEX(Kalender!AV$81:AV$110,MAX(1,$E16))&gt;INDEX(Kalender!$B$81:$B$110,MAX(1,$E16))),AND($F16&gt;0,INDEX(Kalender!AV$81:AV$110,MAX(1,$F16))&gt;INDEX(Kalender!$B$81:$B$110,MAX(1,$F16)))),2,0))</f>
        <v>0</v>
      </c>
      <c r="AW16" s="5" t="n">
        <f aca="false">IF(Kalender!AW16&lt;&gt;1,0,IF(AND($B16&gt;0,INDEX(Kalender!AW$68:AW$77,MAX(1,$B16))&gt;INDEX(Kalender!$B$68:$B$77,MAX(1,$B16))),1,0)+IF(OR(AND($C16&gt;0,INDEX(Kalender!AW$81:AW$110,MAX(1,$C16))&gt;INDEX(Kalender!$B$81:$B$110,MAX(1,$C16))),AND($D16&gt;0,INDEX(Kalender!AW$81:AW$110,MAX(1,$D16))&gt;INDEX(Kalender!$B$81:$B$110,MAX(1,$D16))),AND($E16&gt;0,INDEX(Kalender!AW$81:AW$110,MAX(1,$E16))&gt;INDEX(Kalender!$B$81:$B$110,MAX(1,$E16))),AND($F16&gt;0,INDEX(Kalender!AW$81:AW$110,MAX(1,$F16))&gt;INDEX(Kalender!$B$81:$B$110,MAX(1,$F16)))),2,0))</f>
        <v>0</v>
      </c>
      <c r="AX16" s="5" t="n">
        <f aca="false">IF(Kalender!AX16&lt;&gt;1,0,IF(AND($B16&gt;0,INDEX(Kalender!AX$68:AX$77,MAX(1,$B16))&gt;INDEX(Kalender!$B$68:$B$77,MAX(1,$B16))),1,0)+IF(OR(AND($C16&gt;0,INDEX(Kalender!AX$81:AX$110,MAX(1,$C16))&gt;INDEX(Kalender!$B$81:$B$110,MAX(1,$C16))),AND($D16&gt;0,INDEX(Kalender!AX$81:AX$110,MAX(1,$D16))&gt;INDEX(Kalender!$B$81:$B$110,MAX(1,$D16))),AND($E16&gt;0,INDEX(Kalender!AX$81:AX$110,MAX(1,$E16))&gt;INDEX(Kalender!$B$81:$B$110,MAX(1,$E16))),AND($F16&gt;0,INDEX(Kalender!AX$81:AX$110,MAX(1,$F16))&gt;INDEX(Kalender!$B$81:$B$110,MAX(1,$F16)))),2,0))</f>
        <v>0</v>
      </c>
      <c r="AY16" s="5" t="n">
        <f aca="false">IF(Kalender!AY16&lt;&gt;1,0,IF(AND($B16&gt;0,INDEX(Kalender!AY$68:AY$77,MAX(1,$B16))&gt;INDEX(Kalender!$B$68:$B$77,MAX(1,$B16))),1,0)+IF(OR(AND($C16&gt;0,INDEX(Kalender!AY$81:AY$110,MAX(1,$C16))&gt;INDEX(Kalender!$B$81:$B$110,MAX(1,$C16))),AND($D16&gt;0,INDEX(Kalender!AY$81:AY$110,MAX(1,$D16))&gt;INDEX(Kalender!$B$81:$B$110,MAX(1,$D16))),AND($E16&gt;0,INDEX(Kalender!AY$81:AY$110,MAX(1,$E16))&gt;INDEX(Kalender!$B$81:$B$110,MAX(1,$E16))),AND($F16&gt;0,INDEX(Kalender!AY$81:AY$110,MAX(1,$F16))&gt;INDEX(Kalender!$B$81:$B$110,MAX(1,$F16)))),2,0))</f>
        <v>0</v>
      </c>
      <c r="AZ16" s="5" t="n">
        <f aca="false">IF(Kalender!AZ16&lt;&gt;1,0,IF(AND($B16&gt;0,INDEX(Kalender!AZ$68:AZ$77,MAX(1,$B16))&gt;INDEX(Kalender!$B$68:$B$77,MAX(1,$B16))),1,0)+IF(OR(AND($C16&gt;0,INDEX(Kalender!AZ$81:AZ$110,MAX(1,$C16))&gt;INDEX(Kalender!$B$81:$B$110,MAX(1,$C16))),AND($D16&gt;0,INDEX(Kalender!AZ$81:AZ$110,MAX(1,$D16))&gt;INDEX(Kalender!$B$81:$B$110,MAX(1,$D16))),AND($E16&gt;0,INDEX(Kalender!AZ$81:AZ$110,MAX(1,$E16))&gt;INDEX(Kalender!$B$81:$B$110,MAX(1,$E16))),AND($F16&gt;0,INDEX(Kalender!AZ$81:AZ$110,MAX(1,$F16))&gt;INDEX(Kalender!$B$81:$B$110,MAX(1,$F16)))),2,0))</f>
        <v>0</v>
      </c>
      <c r="BA16" s="5" t="n">
        <f aca="false">IF(Kalender!BA16&lt;&gt;1,0,IF(AND($B16&gt;0,INDEX(Kalender!BA$68:BA$77,MAX(1,$B16))&gt;INDEX(Kalender!$B$68:$B$77,MAX(1,$B16))),1,0)+IF(OR(AND($C16&gt;0,INDEX(Kalender!BA$81:BA$110,MAX(1,$C16))&gt;INDEX(Kalender!$B$81:$B$110,MAX(1,$C16))),AND($D16&gt;0,INDEX(Kalender!BA$81:BA$110,MAX(1,$D16))&gt;INDEX(Kalender!$B$81:$B$110,MAX(1,$D16))),AND($E16&gt;0,INDEX(Kalender!BA$81:BA$110,MAX(1,$E16))&gt;INDEX(Kalender!$B$81:$B$110,MAX(1,$E16))),AND($F16&gt;0,INDEX(Kalender!BA$81:BA$110,MAX(1,$F16))&gt;INDEX(Kalender!$B$81:$B$110,MAX(1,$F16)))),2,0))</f>
        <v>0</v>
      </c>
      <c r="BB16" s="5" t="n">
        <f aca="false">IF(Kalender!BB16&lt;&gt;1,0,IF(AND($B16&gt;0,INDEX(Kalender!BB$68:BB$77,MAX(1,$B16))&gt;INDEX(Kalender!$B$68:$B$77,MAX(1,$B16))),1,0)+IF(OR(AND($C16&gt;0,INDEX(Kalender!BB$81:BB$110,MAX(1,$C16))&gt;INDEX(Kalender!$B$81:$B$110,MAX(1,$C16))),AND($D16&gt;0,INDEX(Kalender!BB$81:BB$110,MAX(1,$D16))&gt;INDEX(Kalender!$B$81:$B$110,MAX(1,$D16))),AND($E16&gt;0,INDEX(Kalender!BB$81:BB$110,MAX(1,$E16))&gt;INDEX(Kalender!$B$81:$B$110,MAX(1,$E16))),AND($F16&gt;0,INDEX(Kalender!BB$81:BB$110,MAX(1,$F16))&gt;INDEX(Kalender!$B$81:$B$110,MAX(1,$F16)))),2,0))</f>
        <v>0</v>
      </c>
      <c r="BC16" s="5" t="n">
        <f aca="false">IF(Kalender!BC16&lt;&gt;1,0,IF(AND($B16&gt;0,INDEX(Kalender!BC$68:BC$77,MAX(1,$B16))&gt;INDEX(Kalender!$B$68:$B$77,MAX(1,$B16))),1,0)+IF(OR(AND($C16&gt;0,INDEX(Kalender!BC$81:BC$110,MAX(1,$C16))&gt;INDEX(Kalender!$B$81:$B$110,MAX(1,$C16))),AND($D16&gt;0,INDEX(Kalender!BC$81:BC$110,MAX(1,$D16))&gt;INDEX(Kalender!$B$81:$B$110,MAX(1,$D16))),AND($E16&gt;0,INDEX(Kalender!BC$81:BC$110,MAX(1,$E16))&gt;INDEX(Kalender!$B$81:$B$110,MAX(1,$E16))),AND($F16&gt;0,INDEX(Kalender!BC$81:BC$110,MAX(1,$F16))&gt;INDEX(Kalender!$B$81:$B$110,MAX(1,$F16)))),2,0))</f>
        <v>0</v>
      </c>
      <c r="BD16" s="5" t="n">
        <f aca="false">IF(Kalender!BD16&lt;&gt;1,0,IF(AND($B16&gt;0,INDEX(Kalender!BD$68:BD$77,MAX(1,$B16))&gt;INDEX(Kalender!$B$68:$B$77,MAX(1,$B16))),1,0)+IF(OR(AND($C16&gt;0,INDEX(Kalender!BD$81:BD$110,MAX(1,$C16))&gt;INDEX(Kalender!$B$81:$B$110,MAX(1,$C16))),AND($D16&gt;0,INDEX(Kalender!BD$81:BD$110,MAX(1,$D16))&gt;INDEX(Kalender!$B$81:$B$110,MAX(1,$D16))),AND($E16&gt;0,INDEX(Kalender!BD$81:BD$110,MAX(1,$E16))&gt;INDEX(Kalender!$B$81:$B$110,MAX(1,$E16))),AND($F16&gt;0,INDEX(Kalender!BD$81:BD$110,MAX(1,$F16))&gt;INDEX(Kalender!$B$81:$B$110,MAX(1,$F16)))),2,0))</f>
        <v>0</v>
      </c>
      <c r="BE16" s="5" t="n">
        <f aca="false">IF(Kalender!BE16&lt;&gt;1,0,IF(AND($B16&gt;0,INDEX(Kalender!BE$68:BE$77,MAX(1,$B16))&gt;INDEX(Kalender!$B$68:$B$77,MAX(1,$B16))),1,0)+IF(OR(AND($C16&gt;0,INDEX(Kalender!BE$81:BE$110,MAX(1,$C16))&gt;INDEX(Kalender!$B$81:$B$110,MAX(1,$C16))),AND($D16&gt;0,INDEX(Kalender!BE$81:BE$110,MAX(1,$D16))&gt;INDEX(Kalender!$B$81:$B$110,MAX(1,$D16))),AND($E16&gt;0,INDEX(Kalender!BE$81:BE$110,MAX(1,$E16))&gt;INDEX(Kalender!$B$81:$B$110,MAX(1,$E16))),AND($F16&gt;0,INDEX(Kalender!BE$81:BE$110,MAX(1,$F16))&gt;INDEX(Kalender!$B$81:$B$110,MAX(1,$F16)))),2,0))</f>
        <v>0</v>
      </c>
      <c r="BF16" s="5" t="n">
        <f aca="false">IF(Kalender!BF16&lt;&gt;1,0,IF(AND($B16&gt;0,INDEX(Kalender!BF$68:BF$77,MAX(1,$B16))&gt;INDEX(Kalender!$B$68:$B$77,MAX(1,$B16))),1,0)+IF(OR(AND($C16&gt;0,INDEX(Kalender!BF$81:BF$110,MAX(1,$C16))&gt;INDEX(Kalender!$B$81:$B$110,MAX(1,$C16))),AND($D16&gt;0,INDEX(Kalender!BF$81:BF$110,MAX(1,$D16))&gt;INDEX(Kalender!$B$81:$B$110,MAX(1,$D16))),AND($E16&gt;0,INDEX(Kalender!BF$81:BF$110,MAX(1,$E16))&gt;INDEX(Kalender!$B$81:$B$110,MAX(1,$E16))),AND($F16&gt;0,INDEX(Kalender!BF$81:BF$110,MAX(1,$F16))&gt;INDEX(Kalender!$B$81:$B$110,MAX(1,$F16)))),2,0))</f>
        <v>0</v>
      </c>
      <c r="BG16" s="5" t="n">
        <f aca="false">IF(Kalender!BG16&lt;&gt;1,0,IF(AND($B16&gt;0,INDEX(Kalender!BG$68:BG$77,MAX(1,$B16))&gt;INDEX(Kalender!$B$68:$B$77,MAX(1,$B16))),1,0)+IF(OR(AND($C16&gt;0,INDEX(Kalender!BG$81:BG$110,MAX(1,$C16))&gt;INDEX(Kalender!$B$81:$B$110,MAX(1,$C16))),AND($D16&gt;0,INDEX(Kalender!BG$81:BG$110,MAX(1,$D16))&gt;INDEX(Kalender!$B$81:$B$110,MAX(1,$D16))),AND($E16&gt;0,INDEX(Kalender!BG$81:BG$110,MAX(1,$E16))&gt;INDEX(Kalender!$B$81:$B$110,MAX(1,$E16))),AND($F16&gt;0,INDEX(Kalender!BG$81:BG$110,MAX(1,$F16))&gt;INDEX(Kalender!$B$81:$B$110,MAX(1,$F16)))),2,0))</f>
        <v>0</v>
      </c>
      <c r="BH16" s="5" t="n">
        <f aca="false">IF(Kalender!BH16&lt;&gt;1,0,IF(AND($B16&gt;0,INDEX(Kalender!BH$68:BH$77,MAX(1,$B16))&gt;INDEX(Kalender!$B$68:$B$77,MAX(1,$B16))),1,0)+IF(OR(AND($C16&gt;0,INDEX(Kalender!BH$81:BH$110,MAX(1,$C16))&gt;INDEX(Kalender!$B$81:$B$110,MAX(1,$C16))),AND($D16&gt;0,INDEX(Kalender!BH$81:BH$110,MAX(1,$D16))&gt;INDEX(Kalender!$B$81:$B$110,MAX(1,$D16))),AND($E16&gt;0,INDEX(Kalender!BH$81:BH$110,MAX(1,$E16))&gt;INDEX(Kalender!$B$81:$B$110,MAX(1,$E16))),AND($F16&gt;0,INDEX(Kalender!BH$81:BH$110,MAX(1,$F16))&gt;INDEX(Kalender!$B$81:$B$110,MAX(1,$F16)))),2,0))</f>
        <v>0</v>
      </c>
      <c r="BI16" s="5" t="n">
        <f aca="false">IF(Kalender!BI16&lt;&gt;1,0,IF(AND($B16&gt;0,INDEX(Kalender!BI$68:BI$77,MAX(1,$B16))&gt;INDEX(Kalender!$B$68:$B$77,MAX(1,$B16))),1,0)+IF(OR(AND($C16&gt;0,INDEX(Kalender!BI$81:BI$110,MAX(1,$C16))&gt;INDEX(Kalender!$B$81:$B$110,MAX(1,$C16))),AND($D16&gt;0,INDEX(Kalender!BI$81:BI$110,MAX(1,$D16))&gt;INDEX(Kalender!$B$81:$B$110,MAX(1,$D16))),AND($E16&gt;0,INDEX(Kalender!BI$81:BI$110,MAX(1,$E16))&gt;INDEX(Kalender!$B$81:$B$110,MAX(1,$E16))),AND($F16&gt;0,INDEX(Kalender!BI$81:BI$110,MAX(1,$F16))&gt;INDEX(Kalender!$B$81:$B$110,MAX(1,$F16)))),2,0))</f>
        <v>0</v>
      </c>
      <c r="BJ16" s="5" t="n">
        <f aca="false">IF(Kalender!BJ16&lt;&gt;1,0,IF(AND($B16&gt;0,INDEX(Kalender!BJ$68:BJ$77,MAX(1,$B16))&gt;INDEX(Kalender!$B$68:$B$77,MAX(1,$B16))),1,0)+IF(OR(AND($C16&gt;0,INDEX(Kalender!BJ$81:BJ$110,MAX(1,$C16))&gt;INDEX(Kalender!$B$81:$B$110,MAX(1,$C16))),AND($D16&gt;0,INDEX(Kalender!BJ$81:BJ$110,MAX(1,$D16))&gt;INDEX(Kalender!$B$81:$B$110,MAX(1,$D16))),AND($E16&gt;0,INDEX(Kalender!BJ$81:BJ$110,MAX(1,$E16))&gt;INDEX(Kalender!$B$81:$B$110,MAX(1,$E16))),AND($F16&gt;0,INDEX(Kalender!BJ$81:BJ$110,MAX(1,$F16))&gt;INDEX(Kalender!$B$81:$B$110,MAX(1,$F16)))),2,0))</f>
        <v>0</v>
      </c>
      <c r="BK16" s="5" t="n">
        <f aca="false">IF(Kalender!BK16&lt;&gt;1,0,IF(AND($B16&gt;0,INDEX(Kalender!BK$68:BK$77,MAX(1,$B16))&gt;INDEX(Kalender!$B$68:$B$77,MAX(1,$B16))),1,0)+IF(OR(AND($C16&gt;0,INDEX(Kalender!BK$81:BK$110,MAX(1,$C16))&gt;INDEX(Kalender!$B$81:$B$110,MAX(1,$C16))),AND($D16&gt;0,INDEX(Kalender!BK$81:BK$110,MAX(1,$D16))&gt;INDEX(Kalender!$B$81:$B$110,MAX(1,$D16))),AND($E16&gt;0,INDEX(Kalender!BK$81:BK$110,MAX(1,$E16))&gt;INDEX(Kalender!$B$81:$B$110,MAX(1,$E16))),AND($F16&gt;0,INDEX(Kalender!BK$81:BK$110,MAX(1,$F16))&gt;INDEX(Kalender!$B$81:$B$110,MAX(1,$F16)))),2,0))</f>
        <v>0</v>
      </c>
      <c r="BL16" s="5" t="n">
        <f aca="false">IF(Kalender!BL16&lt;&gt;1,0,IF(AND($B16&gt;0,INDEX(Kalender!BL$68:BL$77,MAX(1,$B16))&gt;INDEX(Kalender!$B$68:$B$77,MAX(1,$B16))),1,0)+IF(OR(AND($C16&gt;0,INDEX(Kalender!BL$81:BL$110,MAX(1,$C16))&gt;INDEX(Kalender!$B$81:$B$110,MAX(1,$C16))),AND($D16&gt;0,INDEX(Kalender!BL$81:BL$110,MAX(1,$D16))&gt;INDEX(Kalender!$B$81:$B$110,MAX(1,$D16))),AND($E16&gt;0,INDEX(Kalender!BL$81:BL$110,MAX(1,$E16))&gt;INDEX(Kalender!$B$81:$B$110,MAX(1,$E16))),AND($F16&gt;0,INDEX(Kalender!BL$81:BL$110,MAX(1,$F16))&gt;INDEX(Kalender!$B$81:$B$110,MAX(1,$F16)))),2,0))</f>
        <v>0</v>
      </c>
      <c r="BM16" s="5" t="n">
        <f aca="false">IF(Kalender!BM16&lt;&gt;1,0,IF(AND($B16&gt;0,INDEX(Kalender!BM$68:BM$77,MAX(1,$B16))&gt;INDEX(Kalender!$B$68:$B$77,MAX(1,$B16))),1,0)+IF(OR(AND($C16&gt;0,INDEX(Kalender!BM$81:BM$110,MAX(1,$C16))&gt;INDEX(Kalender!$B$81:$B$110,MAX(1,$C16))),AND($D16&gt;0,INDEX(Kalender!BM$81:BM$110,MAX(1,$D16))&gt;INDEX(Kalender!$B$81:$B$110,MAX(1,$D16))),AND($E16&gt;0,INDEX(Kalender!BM$81:BM$110,MAX(1,$E16))&gt;INDEX(Kalender!$B$81:$B$110,MAX(1,$E16))),AND($F16&gt;0,INDEX(Kalender!BM$81:BM$110,MAX(1,$F16))&gt;INDEX(Kalender!$B$81:$B$110,MAX(1,$F16)))),2,0))</f>
        <v>0</v>
      </c>
      <c r="BN16" s="5" t="n">
        <f aca="false">IF(Kalender!BN16&lt;&gt;1,0,IF(AND($B16&gt;0,INDEX(Kalender!BN$68:BN$77,MAX(1,$B16))&gt;INDEX(Kalender!$B$68:$B$77,MAX(1,$B16))),1,0)+IF(OR(AND($C16&gt;0,INDEX(Kalender!BN$81:BN$110,MAX(1,$C16))&gt;INDEX(Kalender!$B$81:$B$110,MAX(1,$C16))),AND($D16&gt;0,INDEX(Kalender!BN$81:BN$110,MAX(1,$D16))&gt;INDEX(Kalender!$B$81:$B$110,MAX(1,$D16))),AND($E16&gt;0,INDEX(Kalender!BN$81:BN$110,MAX(1,$E16))&gt;INDEX(Kalender!$B$81:$B$110,MAX(1,$E16))),AND($F16&gt;0,INDEX(Kalender!BN$81:BN$110,MAX(1,$F16))&gt;INDEX(Kalender!$B$81:$B$110,MAX(1,$F16)))),2,0))</f>
        <v>0</v>
      </c>
      <c r="BO16" s="5" t="n">
        <f aca="false">IF(Kalender!BO16&lt;&gt;1,0,IF(AND($B16&gt;0,INDEX(Kalender!BO$68:BO$77,MAX(1,$B16))&gt;INDEX(Kalender!$B$68:$B$77,MAX(1,$B16))),1,0)+IF(OR(AND($C16&gt;0,INDEX(Kalender!BO$81:BO$110,MAX(1,$C16))&gt;INDEX(Kalender!$B$81:$B$110,MAX(1,$C16))),AND($D16&gt;0,INDEX(Kalender!BO$81:BO$110,MAX(1,$D16))&gt;INDEX(Kalender!$B$81:$B$110,MAX(1,$D16))),AND($E16&gt;0,INDEX(Kalender!BO$81:BO$110,MAX(1,$E16))&gt;INDEX(Kalender!$B$81:$B$110,MAX(1,$E16))),AND($F16&gt;0,INDEX(Kalender!BO$81:BO$110,MAX(1,$F16))&gt;INDEX(Kalender!$B$81:$B$110,MAX(1,$F16)))),2,0))</f>
        <v>0</v>
      </c>
      <c r="BP16" s="5" t="n">
        <f aca="false">IF(Kalender!BP16&lt;&gt;1,0,IF(AND($B16&gt;0,INDEX(Kalender!BP$68:BP$77,MAX(1,$B16))&gt;INDEX(Kalender!$B$68:$B$77,MAX(1,$B16))),1,0)+IF(OR(AND($C16&gt;0,INDEX(Kalender!BP$81:BP$110,MAX(1,$C16))&gt;INDEX(Kalender!$B$81:$B$110,MAX(1,$C16))),AND($D16&gt;0,INDEX(Kalender!BP$81:BP$110,MAX(1,$D16))&gt;INDEX(Kalender!$B$81:$B$110,MAX(1,$D16))),AND($E16&gt;0,INDEX(Kalender!BP$81:BP$110,MAX(1,$E16))&gt;INDEX(Kalender!$B$81:$B$110,MAX(1,$E16))),AND($F16&gt;0,INDEX(Kalender!BP$81:BP$110,MAX(1,$F16))&gt;INDEX(Kalender!$B$81:$B$110,MAX(1,$F16)))),2,0))</f>
        <v>0</v>
      </c>
      <c r="BQ16" s="5" t="n">
        <f aca="false">IF(Kalender!BQ16&lt;&gt;1,0,IF(AND($B16&gt;0,INDEX(Kalender!BQ$68:BQ$77,MAX(1,$B16))&gt;INDEX(Kalender!$B$68:$B$77,MAX(1,$B16))),1,0)+IF(OR(AND($C16&gt;0,INDEX(Kalender!BQ$81:BQ$110,MAX(1,$C16))&gt;INDEX(Kalender!$B$81:$B$110,MAX(1,$C16))),AND($D16&gt;0,INDEX(Kalender!BQ$81:BQ$110,MAX(1,$D16))&gt;INDEX(Kalender!$B$81:$B$110,MAX(1,$D16))),AND($E16&gt;0,INDEX(Kalender!BQ$81:BQ$110,MAX(1,$E16))&gt;INDEX(Kalender!$B$81:$B$110,MAX(1,$E16))),AND($F16&gt;0,INDEX(Kalender!BQ$81:BQ$110,MAX(1,$F16))&gt;INDEX(Kalender!$B$81:$B$110,MAX(1,$F16)))),2,0))</f>
        <v>0</v>
      </c>
      <c r="BR16" s="5" t="n">
        <f aca="false">IF(Kalender!BR16&lt;&gt;1,0,IF(AND($B16&gt;0,INDEX(Kalender!BR$68:BR$77,MAX(1,$B16))&gt;INDEX(Kalender!$B$68:$B$77,MAX(1,$B16))),1,0)+IF(OR(AND($C16&gt;0,INDEX(Kalender!BR$81:BR$110,MAX(1,$C16))&gt;INDEX(Kalender!$B$81:$B$110,MAX(1,$C16))),AND($D16&gt;0,INDEX(Kalender!BR$81:BR$110,MAX(1,$D16))&gt;INDEX(Kalender!$B$81:$B$110,MAX(1,$D16))),AND($E16&gt;0,INDEX(Kalender!BR$81:BR$110,MAX(1,$E16))&gt;INDEX(Kalender!$B$81:$B$110,MAX(1,$E16))),AND($F16&gt;0,INDEX(Kalender!BR$81:BR$110,MAX(1,$F16))&gt;INDEX(Kalender!$B$81:$B$110,MAX(1,$F16)))),2,0))</f>
        <v>0</v>
      </c>
      <c r="BS16" s="5" t="n">
        <f aca="false">IF(Kalender!BS16&lt;&gt;1,0,IF(AND($B16&gt;0,INDEX(Kalender!BS$68:BS$77,MAX(1,$B16))&gt;INDEX(Kalender!$B$68:$B$77,MAX(1,$B16))),1,0)+IF(OR(AND($C16&gt;0,INDEX(Kalender!BS$81:BS$110,MAX(1,$C16))&gt;INDEX(Kalender!$B$81:$B$110,MAX(1,$C16))),AND($D16&gt;0,INDEX(Kalender!BS$81:BS$110,MAX(1,$D16))&gt;INDEX(Kalender!$B$81:$B$110,MAX(1,$D16))),AND($E16&gt;0,INDEX(Kalender!BS$81:BS$110,MAX(1,$E16))&gt;INDEX(Kalender!$B$81:$B$110,MAX(1,$E16))),AND($F16&gt;0,INDEX(Kalender!BS$81:BS$110,MAX(1,$F16))&gt;INDEX(Kalender!$B$81:$B$110,MAX(1,$F16)))),2,0))</f>
        <v>0</v>
      </c>
      <c r="BT16" s="5" t="n">
        <f aca="false">IF(Kalender!BT16&lt;&gt;1,0,IF(AND($B16&gt;0,INDEX(Kalender!BT$68:BT$77,MAX(1,$B16))&gt;INDEX(Kalender!$B$68:$B$77,MAX(1,$B16))),1,0)+IF(OR(AND($C16&gt;0,INDEX(Kalender!BT$81:BT$110,MAX(1,$C16))&gt;INDEX(Kalender!$B$81:$B$110,MAX(1,$C16))),AND($D16&gt;0,INDEX(Kalender!BT$81:BT$110,MAX(1,$D16))&gt;INDEX(Kalender!$B$81:$B$110,MAX(1,$D16))),AND($E16&gt;0,INDEX(Kalender!BT$81:BT$110,MAX(1,$E16))&gt;INDEX(Kalender!$B$81:$B$110,MAX(1,$E16))),AND($F16&gt;0,INDEX(Kalender!BT$81:BT$110,MAX(1,$F16))&gt;INDEX(Kalender!$B$81:$B$110,MAX(1,$F16)))),2,0))</f>
        <v>0</v>
      </c>
      <c r="BU16" s="5" t="n">
        <f aca="false">IF(Kalender!BU16&lt;&gt;1,0,IF(AND($B16&gt;0,INDEX(Kalender!BU$68:BU$77,MAX(1,$B16))&gt;INDEX(Kalender!$B$68:$B$77,MAX(1,$B16))),1,0)+IF(OR(AND($C16&gt;0,INDEX(Kalender!BU$81:BU$110,MAX(1,$C16))&gt;INDEX(Kalender!$B$81:$B$110,MAX(1,$C16))),AND($D16&gt;0,INDEX(Kalender!BU$81:BU$110,MAX(1,$D16))&gt;INDEX(Kalender!$B$81:$B$110,MAX(1,$D16))),AND($E16&gt;0,INDEX(Kalender!BU$81:BU$110,MAX(1,$E16))&gt;INDEX(Kalender!$B$81:$B$110,MAX(1,$E16))),AND($F16&gt;0,INDEX(Kalender!BU$81:BU$110,MAX(1,$F16))&gt;INDEX(Kalender!$B$81:$B$110,MAX(1,$F16)))),2,0))</f>
        <v>0</v>
      </c>
      <c r="BV16" s="5" t="n">
        <f aca="false">IF(Kalender!BV16&lt;&gt;1,0,IF(AND($B16&gt;0,INDEX(Kalender!BV$68:BV$77,MAX(1,$B16))&gt;INDEX(Kalender!$B$68:$B$77,MAX(1,$B16))),1,0)+IF(OR(AND($C16&gt;0,INDEX(Kalender!BV$81:BV$110,MAX(1,$C16))&gt;INDEX(Kalender!$B$81:$B$110,MAX(1,$C16))),AND($D16&gt;0,INDEX(Kalender!BV$81:BV$110,MAX(1,$D16))&gt;INDEX(Kalender!$B$81:$B$110,MAX(1,$D16))),AND($E16&gt;0,INDEX(Kalender!BV$81:BV$110,MAX(1,$E16))&gt;INDEX(Kalender!$B$81:$B$110,MAX(1,$E16))),AND($F16&gt;0,INDEX(Kalender!BV$81:BV$110,MAX(1,$F16))&gt;INDEX(Kalender!$B$81:$B$110,MAX(1,$F16)))),2,0))</f>
        <v>0</v>
      </c>
      <c r="BW16" s="5" t="n">
        <f aca="false">IF(Kalender!BW16&lt;&gt;1,0,IF(AND($B16&gt;0,INDEX(Kalender!BW$68:BW$77,MAX(1,$B16))&gt;INDEX(Kalender!$B$68:$B$77,MAX(1,$B16))),1,0)+IF(OR(AND($C16&gt;0,INDEX(Kalender!BW$81:BW$110,MAX(1,$C16))&gt;INDEX(Kalender!$B$81:$B$110,MAX(1,$C16))),AND($D16&gt;0,INDEX(Kalender!BW$81:BW$110,MAX(1,$D16))&gt;INDEX(Kalender!$B$81:$B$110,MAX(1,$D16))),AND($E16&gt;0,INDEX(Kalender!BW$81:BW$110,MAX(1,$E16))&gt;INDEX(Kalender!$B$81:$B$110,MAX(1,$E16))),AND($F16&gt;0,INDEX(Kalender!BW$81:BW$110,MAX(1,$F16))&gt;INDEX(Kalender!$B$81:$B$110,MAX(1,$F16)))),2,0))</f>
        <v>0</v>
      </c>
      <c r="BX16" s="5" t="n">
        <f aca="false">IF(Kalender!BX16&lt;&gt;1,0,IF(AND($B16&gt;0,INDEX(Kalender!BX$68:BX$77,MAX(1,$B16))&gt;INDEX(Kalender!$B$68:$B$77,MAX(1,$B16))),1,0)+IF(OR(AND($C16&gt;0,INDEX(Kalender!BX$81:BX$110,MAX(1,$C16))&gt;INDEX(Kalender!$B$81:$B$110,MAX(1,$C16))),AND($D16&gt;0,INDEX(Kalender!BX$81:BX$110,MAX(1,$D16))&gt;INDEX(Kalender!$B$81:$B$110,MAX(1,$D16))),AND($E16&gt;0,INDEX(Kalender!BX$81:BX$110,MAX(1,$E16))&gt;INDEX(Kalender!$B$81:$B$110,MAX(1,$E16))),AND($F16&gt;0,INDEX(Kalender!BX$81:BX$110,MAX(1,$F16))&gt;INDEX(Kalender!$B$81:$B$110,MAX(1,$F16)))),2,0))</f>
        <v>0</v>
      </c>
      <c r="BY16" s="5" t="n">
        <f aca="false">IF(Kalender!BY16&lt;&gt;1,0,IF(AND($B16&gt;0,INDEX(Kalender!BY$68:BY$77,MAX(1,$B16))&gt;INDEX(Kalender!$B$68:$B$77,MAX(1,$B16))),1,0)+IF(OR(AND($C16&gt;0,INDEX(Kalender!BY$81:BY$110,MAX(1,$C16))&gt;INDEX(Kalender!$B$81:$B$110,MAX(1,$C16))),AND($D16&gt;0,INDEX(Kalender!BY$81:BY$110,MAX(1,$D16))&gt;INDEX(Kalender!$B$81:$B$110,MAX(1,$D16))),AND($E16&gt;0,INDEX(Kalender!BY$81:BY$110,MAX(1,$E16))&gt;INDEX(Kalender!$B$81:$B$110,MAX(1,$E16))),AND($F16&gt;0,INDEX(Kalender!BY$81:BY$110,MAX(1,$F16))&gt;INDEX(Kalender!$B$81:$B$110,MAX(1,$F16)))),2,0))</f>
        <v>0</v>
      </c>
      <c r="BZ16" s="5" t="n">
        <f aca="false">IF(Kalender!BZ16&lt;&gt;1,0,IF(AND($B16&gt;0,INDEX(Kalender!BZ$68:BZ$77,MAX(1,$B16))&gt;INDEX(Kalender!$B$68:$B$77,MAX(1,$B16))),1,0)+IF(OR(AND($C16&gt;0,INDEX(Kalender!BZ$81:BZ$110,MAX(1,$C16))&gt;INDEX(Kalender!$B$81:$B$110,MAX(1,$C16))),AND($D16&gt;0,INDEX(Kalender!BZ$81:BZ$110,MAX(1,$D16))&gt;INDEX(Kalender!$B$81:$B$110,MAX(1,$D16))),AND($E16&gt;0,INDEX(Kalender!BZ$81:BZ$110,MAX(1,$E16))&gt;INDEX(Kalender!$B$81:$B$110,MAX(1,$E16))),AND($F16&gt;0,INDEX(Kalender!BZ$81:BZ$110,MAX(1,$F16))&gt;INDEX(Kalender!$B$81:$B$110,MAX(1,$F16)))),2,0))</f>
        <v>0</v>
      </c>
      <c r="CA16" s="5" t="n">
        <f aca="false">IF(Kalender!CA16&lt;&gt;1,0,IF(AND($B16&gt;0,INDEX(Kalender!CA$68:CA$77,MAX(1,$B16))&gt;INDEX(Kalender!$B$68:$B$77,MAX(1,$B16))),1,0)+IF(OR(AND($C16&gt;0,INDEX(Kalender!CA$81:CA$110,MAX(1,$C16))&gt;INDEX(Kalender!$B$81:$B$110,MAX(1,$C16))),AND($D16&gt;0,INDEX(Kalender!CA$81:CA$110,MAX(1,$D16))&gt;INDEX(Kalender!$B$81:$B$110,MAX(1,$D16))),AND($E16&gt;0,INDEX(Kalender!CA$81:CA$110,MAX(1,$E16))&gt;INDEX(Kalender!$B$81:$B$110,MAX(1,$E16))),AND($F16&gt;0,INDEX(Kalender!CA$81:CA$110,MAX(1,$F16))&gt;INDEX(Kalender!$B$81:$B$110,MAX(1,$F16)))),2,0))</f>
        <v>0</v>
      </c>
      <c r="CB16" s="5" t="n">
        <f aca="false">IF(Kalender!CB16&lt;&gt;1,0,IF(AND($B16&gt;0,INDEX(Kalender!CB$68:CB$77,MAX(1,$B16))&gt;INDEX(Kalender!$B$68:$B$77,MAX(1,$B16))),1,0)+IF(OR(AND($C16&gt;0,INDEX(Kalender!CB$81:CB$110,MAX(1,$C16))&gt;INDEX(Kalender!$B$81:$B$110,MAX(1,$C16))),AND($D16&gt;0,INDEX(Kalender!CB$81:CB$110,MAX(1,$D16))&gt;INDEX(Kalender!$B$81:$B$110,MAX(1,$D16))),AND($E16&gt;0,INDEX(Kalender!CB$81:CB$110,MAX(1,$E16))&gt;INDEX(Kalender!$B$81:$B$110,MAX(1,$E16))),AND($F16&gt;0,INDEX(Kalender!CB$81:CB$110,MAX(1,$F16))&gt;INDEX(Kalender!$B$81:$B$110,MAX(1,$F16)))),2,0))</f>
        <v>0</v>
      </c>
      <c r="CC16" s="5" t="n">
        <f aca="false">IF(Kalender!CC16&lt;&gt;1,0,IF(AND($B16&gt;0,INDEX(Kalender!CC$68:CC$77,MAX(1,$B16))&gt;INDEX(Kalender!$B$68:$B$77,MAX(1,$B16))),1,0)+IF(OR(AND($C16&gt;0,INDEX(Kalender!CC$81:CC$110,MAX(1,$C16))&gt;INDEX(Kalender!$B$81:$B$110,MAX(1,$C16))),AND($D16&gt;0,INDEX(Kalender!CC$81:CC$110,MAX(1,$D16))&gt;INDEX(Kalender!$B$81:$B$110,MAX(1,$D16))),AND($E16&gt;0,INDEX(Kalender!CC$81:CC$110,MAX(1,$E16))&gt;INDEX(Kalender!$B$81:$B$110,MAX(1,$E16))),AND($F16&gt;0,INDEX(Kalender!CC$81:CC$110,MAX(1,$F16))&gt;INDEX(Kalender!$B$81:$B$110,MAX(1,$F16)))),2,0))</f>
        <v>0</v>
      </c>
      <c r="CD16" s="5" t="n">
        <f aca="false">IF(Kalender!CD16&lt;&gt;1,0,IF(AND($B16&gt;0,INDEX(Kalender!CD$68:CD$77,MAX(1,$B16))&gt;INDEX(Kalender!$B$68:$B$77,MAX(1,$B16))),1,0)+IF(OR(AND($C16&gt;0,INDEX(Kalender!CD$81:CD$110,MAX(1,$C16))&gt;INDEX(Kalender!$B$81:$B$110,MAX(1,$C16))),AND($D16&gt;0,INDEX(Kalender!CD$81:CD$110,MAX(1,$D16))&gt;INDEX(Kalender!$B$81:$B$110,MAX(1,$D16))),AND($E16&gt;0,INDEX(Kalender!CD$81:CD$110,MAX(1,$E16))&gt;INDEX(Kalender!$B$81:$B$110,MAX(1,$E16))),AND($F16&gt;0,INDEX(Kalender!CD$81:CD$110,MAX(1,$F16))&gt;INDEX(Kalender!$B$81:$B$110,MAX(1,$F16)))),2,0))</f>
        <v>0</v>
      </c>
      <c r="CE16" s="5" t="n">
        <f aca="false">IF(Kalender!CE16&lt;&gt;1,0,IF(AND($B16&gt;0,INDEX(Kalender!CE$68:CE$77,MAX(1,$B16))&gt;INDEX(Kalender!$B$68:$B$77,MAX(1,$B16))),1,0)+IF(OR(AND($C16&gt;0,INDEX(Kalender!CE$81:CE$110,MAX(1,$C16))&gt;INDEX(Kalender!$B$81:$B$110,MAX(1,$C16))),AND($D16&gt;0,INDEX(Kalender!CE$81:CE$110,MAX(1,$D16))&gt;INDEX(Kalender!$B$81:$B$110,MAX(1,$D16))),AND($E16&gt;0,INDEX(Kalender!CE$81:CE$110,MAX(1,$E16))&gt;INDEX(Kalender!$B$81:$B$110,MAX(1,$E16))),AND($F16&gt;0,INDEX(Kalender!CE$81:CE$110,MAX(1,$F16))&gt;INDEX(Kalender!$B$81:$B$110,MAX(1,$F16)))),2,0))</f>
        <v>0</v>
      </c>
      <c r="CF16" s="5" t="n">
        <f aca="false">IF(Kalender!CF16&lt;&gt;1,0,IF(AND($B16&gt;0,INDEX(Kalender!CF$68:CF$77,MAX(1,$B16))&gt;INDEX(Kalender!$B$68:$B$77,MAX(1,$B16))),1,0)+IF(OR(AND($C16&gt;0,INDEX(Kalender!CF$81:CF$110,MAX(1,$C16))&gt;INDEX(Kalender!$B$81:$B$110,MAX(1,$C16))),AND($D16&gt;0,INDEX(Kalender!CF$81:CF$110,MAX(1,$D16))&gt;INDEX(Kalender!$B$81:$B$110,MAX(1,$D16))),AND($E16&gt;0,INDEX(Kalender!CF$81:CF$110,MAX(1,$E16))&gt;INDEX(Kalender!$B$81:$B$110,MAX(1,$E16))),AND($F16&gt;0,INDEX(Kalender!CF$81:CF$110,MAX(1,$F16))&gt;INDEX(Kalender!$B$81:$B$110,MAX(1,$F16)))),2,0))</f>
        <v>0</v>
      </c>
      <c r="CG16" s="5" t="n">
        <f aca="false">IF(Kalender!CG16&lt;&gt;1,0,IF(AND($B16&gt;0,INDEX(Kalender!CG$68:CG$77,MAX(1,$B16))&gt;INDEX(Kalender!$B$68:$B$77,MAX(1,$B16))),1,0)+IF(OR(AND($C16&gt;0,INDEX(Kalender!CG$81:CG$110,MAX(1,$C16))&gt;INDEX(Kalender!$B$81:$B$110,MAX(1,$C16))),AND($D16&gt;0,INDEX(Kalender!CG$81:CG$110,MAX(1,$D16))&gt;INDEX(Kalender!$B$81:$B$110,MAX(1,$D16))),AND($E16&gt;0,INDEX(Kalender!CG$81:CG$110,MAX(1,$E16))&gt;INDEX(Kalender!$B$81:$B$110,MAX(1,$E16))),AND($F16&gt;0,INDEX(Kalender!CG$81:CG$110,MAX(1,$F16))&gt;INDEX(Kalender!$B$81:$B$110,MAX(1,$F16)))),2,0))</f>
        <v>0</v>
      </c>
      <c r="CH16" s="5" t="n">
        <f aca="false">IF(Kalender!CH16&lt;&gt;1,0,IF(AND($B16&gt;0,INDEX(Kalender!CH$68:CH$77,MAX(1,$B16))&gt;INDEX(Kalender!$B$68:$B$77,MAX(1,$B16))),1,0)+IF(OR(AND($C16&gt;0,INDEX(Kalender!CH$81:CH$110,MAX(1,$C16))&gt;INDEX(Kalender!$B$81:$B$110,MAX(1,$C16))),AND($D16&gt;0,INDEX(Kalender!CH$81:CH$110,MAX(1,$D16))&gt;INDEX(Kalender!$B$81:$B$110,MAX(1,$D16))),AND($E16&gt;0,INDEX(Kalender!CH$81:CH$110,MAX(1,$E16))&gt;INDEX(Kalender!$B$81:$B$110,MAX(1,$E16))),AND($F16&gt;0,INDEX(Kalender!CH$81:CH$110,MAX(1,$F16))&gt;INDEX(Kalender!$B$81:$B$110,MAX(1,$F16)))),2,0))</f>
        <v>0</v>
      </c>
      <c r="CI16" s="5" t="n">
        <f aca="false">IF(Kalender!CI16&lt;&gt;1,0,IF(AND($B16&gt;0,INDEX(Kalender!CI$68:CI$77,MAX(1,$B16))&gt;INDEX(Kalender!$B$68:$B$77,MAX(1,$B16))),1,0)+IF(OR(AND($C16&gt;0,INDEX(Kalender!CI$81:CI$110,MAX(1,$C16))&gt;INDEX(Kalender!$B$81:$B$110,MAX(1,$C16))),AND($D16&gt;0,INDEX(Kalender!CI$81:CI$110,MAX(1,$D16))&gt;INDEX(Kalender!$B$81:$B$110,MAX(1,$D16))),AND($E16&gt;0,INDEX(Kalender!CI$81:CI$110,MAX(1,$E16))&gt;INDEX(Kalender!$B$81:$B$110,MAX(1,$E16))),AND($F16&gt;0,INDEX(Kalender!CI$81:CI$110,MAX(1,$F16))&gt;INDEX(Kalender!$B$81:$B$110,MAX(1,$F16)))),2,0))</f>
        <v>0</v>
      </c>
      <c r="CJ16" s="5" t="n">
        <f aca="false">IF(Kalender!CJ16&lt;&gt;1,0,IF(AND($B16&gt;0,INDEX(Kalender!CJ$68:CJ$77,MAX(1,$B16))&gt;INDEX(Kalender!$B$68:$B$77,MAX(1,$B16))),1,0)+IF(OR(AND($C16&gt;0,INDEX(Kalender!CJ$81:CJ$110,MAX(1,$C16))&gt;INDEX(Kalender!$B$81:$B$110,MAX(1,$C16))),AND($D16&gt;0,INDEX(Kalender!CJ$81:CJ$110,MAX(1,$D16))&gt;INDEX(Kalender!$B$81:$B$110,MAX(1,$D16))),AND($E16&gt;0,INDEX(Kalender!CJ$81:CJ$110,MAX(1,$E16))&gt;INDEX(Kalender!$B$81:$B$110,MAX(1,$E16))),AND($F16&gt;0,INDEX(Kalender!CJ$81:CJ$110,MAX(1,$F16))&gt;INDEX(Kalender!$B$81:$B$110,MAX(1,$F16)))),2,0))</f>
        <v>0</v>
      </c>
      <c r="CK16" s="5" t="n">
        <f aca="false">IF(Kalender!CK16&lt;&gt;1,0,IF(AND($B16&gt;0,INDEX(Kalender!CK$68:CK$77,MAX(1,$B16))&gt;INDEX(Kalender!$B$68:$B$77,MAX(1,$B16))),1,0)+IF(OR(AND($C16&gt;0,INDEX(Kalender!CK$81:CK$110,MAX(1,$C16))&gt;INDEX(Kalender!$B$81:$B$110,MAX(1,$C16))),AND($D16&gt;0,INDEX(Kalender!CK$81:CK$110,MAX(1,$D16))&gt;INDEX(Kalender!$B$81:$B$110,MAX(1,$D16))),AND($E16&gt;0,INDEX(Kalender!CK$81:CK$110,MAX(1,$E16))&gt;INDEX(Kalender!$B$81:$B$110,MAX(1,$E16))),AND($F16&gt;0,INDEX(Kalender!CK$81:CK$110,MAX(1,$F16))&gt;INDEX(Kalender!$B$81:$B$110,MAX(1,$F16)))),2,0))</f>
        <v>0</v>
      </c>
      <c r="CL16" s="5" t="n">
        <f aca="false">IF(Kalender!CL16&lt;&gt;1,0,IF(AND($B16&gt;0,INDEX(Kalender!CL$68:CL$77,MAX(1,$B16))&gt;INDEX(Kalender!$B$68:$B$77,MAX(1,$B16))),1,0)+IF(OR(AND($C16&gt;0,INDEX(Kalender!CL$81:CL$110,MAX(1,$C16))&gt;INDEX(Kalender!$B$81:$B$110,MAX(1,$C16))),AND($D16&gt;0,INDEX(Kalender!CL$81:CL$110,MAX(1,$D16))&gt;INDEX(Kalender!$B$81:$B$110,MAX(1,$D16))),AND($E16&gt;0,INDEX(Kalender!CL$81:CL$110,MAX(1,$E16))&gt;INDEX(Kalender!$B$81:$B$110,MAX(1,$E16))),AND($F16&gt;0,INDEX(Kalender!CL$81:CL$110,MAX(1,$F16))&gt;INDEX(Kalender!$B$81:$B$110,MAX(1,$F16)))),2,0))</f>
        <v>0</v>
      </c>
      <c r="CM16" s="5" t="n">
        <f aca="false">IF(Kalender!CM16&lt;&gt;1,0,IF(AND($B16&gt;0,INDEX(Kalender!CM$68:CM$77,MAX(1,$B16))&gt;INDEX(Kalender!$B$68:$B$77,MAX(1,$B16))),1,0)+IF(OR(AND($C16&gt;0,INDEX(Kalender!CM$81:CM$110,MAX(1,$C16))&gt;INDEX(Kalender!$B$81:$B$110,MAX(1,$C16))),AND($D16&gt;0,INDEX(Kalender!CM$81:CM$110,MAX(1,$D16))&gt;INDEX(Kalender!$B$81:$B$110,MAX(1,$D16))),AND($E16&gt;0,INDEX(Kalender!CM$81:CM$110,MAX(1,$E16))&gt;INDEX(Kalender!$B$81:$B$110,MAX(1,$E16))),AND($F16&gt;0,INDEX(Kalender!CM$81:CM$110,MAX(1,$F16))&gt;INDEX(Kalender!$B$81:$B$110,MAX(1,$F16)))),2,0))</f>
        <v>0</v>
      </c>
      <c r="CN16" s="5" t="n">
        <f aca="false">IF(Kalender!CN16&lt;&gt;1,0,IF(AND($B16&gt;0,INDEX(Kalender!CN$68:CN$77,MAX(1,$B16))&gt;INDEX(Kalender!$B$68:$B$77,MAX(1,$B16))),1,0)+IF(OR(AND($C16&gt;0,INDEX(Kalender!CN$81:CN$110,MAX(1,$C16))&gt;INDEX(Kalender!$B$81:$B$110,MAX(1,$C16))),AND($D16&gt;0,INDEX(Kalender!CN$81:CN$110,MAX(1,$D16))&gt;INDEX(Kalender!$B$81:$B$110,MAX(1,$D16))),AND($E16&gt;0,INDEX(Kalender!CN$81:CN$110,MAX(1,$E16))&gt;INDEX(Kalender!$B$81:$B$110,MAX(1,$E16))),AND($F16&gt;0,INDEX(Kalender!CN$81:CN$110,MAX(1,$F16))&gt;INDEX(Kalender!$B$81:$B$110,MAX(1,$F16)))),2,0))</f>
        <v>0</v>
      </c>
      <c r="CO16" s="5" t="n">
        <f aca="false">IF(Kalender!CO16&lt;&gt;1,0,IF(AND($B16&gt;0,INDEX(Kalender!CO$68:CO$77,MAX(1,$B16))&gt;INDEX(Kalender!$B$68:$B$77,MAX(1,$B16))),1,0)+IF(OR(AND($C16&gt;0,INDEX(Kalender!CO$81:CO$110,MAX(1,$C16))&gt;INDEX(Kalender!$B$81:$B$110,MAX(1,$C16))),AND($D16&gt;0,INDEX(Kalender!CO$81:CO$110,MAX(1,$D16))&gt;INDEX(Kalender!$B$81:$B$110,MAX(1,$D16))),AND($E16&gt;0,INDEX(Kalender!CO$81:CO$110,MAX(1,$E16))&gt;INDEX(Kalender!$B$81:$B$110,MAX(1,$E16))),AND($F16&gt;0,INDEX(Kalender!CO$81:CO$110,MAX(1,$F16))&gt;INDEX(Kalender!$B$81:$B$110,MAX(1,$F16)))),2,0))</f>
        <v>0</v>
      </c>
      <c r="CP16" s="5" t="n">
        <f aca="false">IF(Kalender!CP16&lt;&gt;1,0,IF(AND($B16&gt;0,INDEX(Kalender!CP$68:CP$77,MAX(1,$B16))&gt;INDEX(Kalender!$B$68:$B$77,MAX(1,$B16))),1,0)+IF(OR(AND($C16&gt;0,INDEX(Kalender!CP$81:CP$110,MAX(1,$C16))&gt;INDEX(Kalender!$B$81:$B$110,MAX(1,$C16))),AND($D16&gt;0,INDEX(Kalender!CP$81:CP$110,MAX(1,$D16))&gt;INDEX(Kalender!$B$81:$B$110,MAX(1,$D16))),AND($E16&gt;0,INDEX(Kalender!CP$81:CP$110,MAX(1,$E16))&gt;INDEX(Kalender!$B$81:$B$110,MAX(1,$E16))),AND($F16&gt;0,INDEX(Kalender!CP$81:CP$110,MAX(1,$F16))&gt;INDEX(Kalender!$B$81:$B$110,MAX(1,$F16)))),2,0))</f>
        <v>0</v>
      </c>
      <c r="CQ16" s="5" t="n">
        <f aca="false">IF(Kalender!CQ16&lt;&gt;1,0,IF(AND($B16&gt;0,INDEX(Kalender!CQ$68:CQ$77,MAX(1,$B16))&gt;INDEX(Kalender!$B$68:$B$77,MAX(1,$B16))),1,0)+IF(OR(AND($C16&gt;0,INDEX(Kalender!CQ$81:CQ$110,MAX(1,$C16))&gt;INDEX(Kalender!$B$81:$B$110,MAX(1,$C16))),AND($D16&gt;0,INDEX(Kalender!CQ$81:CQ$110,MAX(1,$D16))&gt;INDEX(Kalender!$B$81:$B$110,MAX(1,$D16))),AND($E16&gt;0,INDEX(Kalender!CQ$81:CQ$110,MAX(1,$E16))&gt;INDEX(Kalender!$B$81:$B$110,MAX(1,$E16))),AND($F16&gt;0,INDEX(Kalender!CQ$81:CQ$110,MAX(1,$F16))&gt;INDEX(Kalender!$B$81:$B$110,MAX(1,$F16)))),2,0))</f>
        <v>0</v>
      </c>
      <c r="CR16" s="5" t="n">
        <f aca="false">IF(Kalender!CR16&lt;&gt;1,0,IF(AND($B16&gt;0,INDEX(Kalender!CR$68:CR$77,MAX(1,$B16))&gt;INDEX(Kalender!$B$68:$B$77,MAX(1,$B16))),1,0)+IF(OR(AND($C16&gt;0,INDEX(Kalender!CR$81:CR$110,MAX(1,$C16))&gt;INDEX(Kalender!$B$81:$B$110,MAX(1,$C16))),AND($D16&gt;0,INDEX(Kalender!CR$81:CR$110,MAX(1,$D16))&gt;INDEX(Kalender!$B$81:$B$110,MAX(1,$D16))),AND($E16&gt;0,INDEX(Kalender!CR$81:CR$110,MAX(1,$E16))&gt;INDEX(Kalender!$B$81:$B$110,MAX(1,$E16))),AND($F16&gt;0,INDEX(Kalender!CR$81:CR$110,MAX(1,$F16))&gt;INDEX(Kalender!$B$81:$B$110,MAX(1,$F16)))),2,0))</f>
        <v>0</v>
      </c>
      <c r="CS16" s="5" t="n">
        <f aca="false">IF(Kalender!CS16&lt;&gt;1,0,IF(AND($B16&gt;0,INDEX(Kalender!CS$68:CS$77,MAX(1,$B16))&gt;INDEX(Kalender!$B$68:$B$77,MAX(1,$B16))),1,0)+IF(OR(AND($C16&gt;0,INDEX(Kalender!CS$81:CS$110,MAX(1,$C16))&gt;INDEX(Kalender!$B$81:$B$110,MAX(1,$C16))),AND($D16&gt;0,INDEX(Kalender!CS$81:CS$110,MAX(1,$D16))&gt;INDEX(Kalender!$B$81:$B$110,MAX(1,$D16))),AND($E16&gt;0,INDEX(Kalender!CS$81:CS$110,MAX(1,$E16))&gt;INDEX(Kalender!$B$81:$B$110,MAX(1,$E16))),AND($F16&gt;0,INDEX(Kalender!CS$81:CS$110,MAX(1,$F16))&gt;INDEX(Kalender!$B$81:$B$110,MAX(1,$F16)))),2,0))</f>
        <v>0</v>
      </c>
      <c r="CT16" s="5" t="n">
        <f aca="false">IF(Kalender!CT16&lt;&gt;1,0,IF(AND($B16&gt;0,INDEX(Kalender!CT$68:CT$77,MAX(1,$B16))&gt;INDEX(Kalender!$B$68:$B$77,MAX(1,$B16))),1,0)+IF(OR(AND($C16&gt;0,INDEX(Kalender!CT$81:CT$110,MAX(1,$C16))&gt;INDEX(Kalender!$B$81:$B$110,MAX(1,$C16))),AND($D16&gt;0,INDEX(Kalender!CT$81:CT$110,MAX(1,$D16))&gt;INDEX(Kalender!$B$81:$B$110,MAX(1,$D16))),AND($E16&gt;0,INDEX(Kalender!CT$81:CT$110,MAX(1,$E16))&gt;INDEX(Kalender!$B$81:$B$110,MAX(1,$E16))),AND($F16&gt;0,INDEX(Kalender!CT$81:CT$110,MAX(1,$F16))&gt;INDEX(Kalender!$B$81:$B$110,MAX(1,$F16)))),2,0))</f>
        <v>0</v>
      </c>
      <c r="CU16" s="5" t="n">
        <f aca="false">IF(Kalender!CU16&lt;&gt;1,0,IF(AND($B16&gt;0,INDEX(Kalender!CU$68:CU$77,MAX(1,$B16))&gt;INDEX(Kalender!$B$68:$B$77,MAX(1,$B16))),1,0)+IF(OR(AND($C16&gt;0,INDEX(Kalender!CU$81:CU$110,MAX(1,$C16))&gt;INDEX(Kalender!$B$81:$B$110,MAX(1,$C16))),AND($D16&gt;0,INDEX(Kalender!CU$81:CU$110,MAX(1,$D16))&gt;INDEX(Kalender!$B$81:$B$110,MAX(1,$D16))),AND($E16&gt;0,INDEX(Kalender!CU$81:CU$110,MAX(1,$E16))&gt;INDEX(Kalender!$B$81:$B$110,MAX(1,$E16))),AND($F16&gt;0,INDEX(Kalender!CU$81:CU$110,MAX(1,$F16))&gt;INDEX(Kalender!$B$81:$B$110,MAX(1,$F16)))),2,0))</f>
        <v>0</v>
      </c>
      <c r="CV16" s="5" t="n">
        <f aca="false">IF(Kalender!CV16&lt;&gt;1,0,IF(AND($B16&gt;0,INDEX(Kalender!CV$68:CV$77,MAX(1,$B16))&gt;INDEX(Kalender!$B$68:$B$77,MAX(1,$B16))),1,0)+IF(OR(AND($C16&gt;0,INDEX(Kalender!CV$81:CV$110,MAX(1,$C16))&gt;INDEX(Kalender!$B$81:$B$110,MAX(1,$C16))),AND($D16&gt;0,INDEX(Kalender!CV$81:CV$110,MAX(1,$D16))&gt;INDEX(Kalender!$B$81:$B$110,MAX(1,$D16))),AND($E16&gt;0,INDEX(Kalender!CV$81:CV$110,MAX(1,$E16))&gt;INDEX(Kalender!$B$81:$B$110,MAX(1,$E16))),AND($F16&gt;0,INDEX(Kalender!CV$81:CV$110,MAX(1,$F16))&gt;INDEX(Kalender!$B$81:$B$110,MAX(1,$F16)))),2,0))</f>
        <v>0</v>
      </c>
      <c r="CW16" s="5" t="n">
        <f aca="false">IF(Kalender!CW16&lt;&gt;1,0,IF(AND($B16&gt;0,INDEX(Kalender!CW$68:CW$77,MAX(1,$B16))&gt;INDEX(Kalender!$B$68:$B$77,MAX(1,$B16))),1,0)+IF(OR(AND($C16&gt;0,INDEX(Kalender!CW$81:CW$110,MAX(1,$C16))&gt;INDEX(Kalender!$B$81:$B$110,MAX(1,$C16))),AND($D16&gt;0,INDEX(Kalender!CW$81:CW$110,MAX(1,$D16))&gt;INDEX(Kalender!$B$81:$B$110,MAX(1,$D16))),AND($E16&gt;0,INDEX(Kalender!CW$81:CW$110,MAX(1,$E16))&gt;INDEX(Kalender!$B$81:$B$110,MAX(1,$E16))),AND($F16&gt;0,INDEX(Kalender!CW$81:CW$110,MAX(1,$F16))&gt;INDEX(Kalender!$B$81:$B$110,MAX(1,$F16)))),2,0))</f>
        <v>0</v>
      </c>
      <c r="CX16" s="5" t="n">
        <f aca="false">IF(Kalender!CX16&lt;&gt;1,0,IF(AND($B16&gt;0,INDEX(Kalender!CX$68:CX$77,MAX(1,$B16))&gt;INDEX(Kalender!$B$68:$B$77,MAX(1,$B16))),1,0)+IF(OR(AND($C16&gt;0,INDEX(Kalender!CX$81:CX$110,MAX(1,$C16))&gt;INDEX(Kalender!$B$81:$B$110,MAX(1,$C16))),AND($D16&gt;0,INDEX(Kalender!CX$81:CX$110,MAX(1,$D16))&gt;INDEX(Kalender!$B$81:$B$110,MAX(1,$D16))),AND($E16&gt;0,INDEX(Kalender!CX$81:CX$110,MAX(1,$E16))&gt;INDEX(Kalender!$B$81:$B$110,MAX(1,$E16))),AND($F16&gt;0,INDEX(Kalender!CX$81:CX$110,MAX(1,$F16))&gt;INDEX(Kalender!$B$81:$B$110,MAX(1,$F16)))),2,0))</f>
        <v>0</v>
      </c>
      <c r="CY16" s="5" t="n">
        <f aca="false">IF(Kalender!CY16&lt;&gt;1,0,IF(AND($B16&gt;0,INDEX(Kalender!CY$68:CY$77,MAX(1,$B16))&gt;INDEX(Kalender!$B$68:$B$77,MAX(1,$B16))),1,0)+IF(OR(AND($C16&gt;0,INDEX(Kalender!CY$81:CY$110,MAX(1,$C16))&gt;INDEX(Kalender!$B$81:$B$110,MAX(1,$C16))),AND($D16&gt;0,INDEX(Kalender!CY$81:CY$110,MAX(1,$D16))&gt;INDEX(Kalender!$B$81:$B$110,MAX(1,$D16))),AND($E16&gt;0,INDEX(Kalender!CY$81:CY$110,MAX(1,$E16))&gt;INDEX(Kalender!$B$81:$B$110,MAX(1,$E16))),AND($F16&gt;0,INDEX(Kalender!CY$81:CY$110,MAX(1,$F16))&gt;INDEX(Kalender!$B$81:$B$110,MAX(1,$F16)))),2,0))</f>
        <v>0</v>
      </c>
      <c r="CZ16" s="5" t="n">
        <f aca="false">IF(Kalender!CZ16&lt;&gt;1,0,IF(AND($B16&gt;0,INDEX(Kalender!CZ$68:CZ$77,MAX(1,$B16))&gt;INDEX(Kalender!$B$68:$B$77,MAX(1,$B16))),1,0)+IF(OR(AND($C16&gt;0,INDEX(Kalender!CZ$81:CZ$110,MAX(1,$C16))&gt;INDEX(Kalender!$B$81:$B$110,MAX(1,$C16))),AND($D16&gt;0,INDEX(Kalender!CZ$81:CZ$110,MAX(1,$D16))&gt;INDEX(Kalender!$B$81:$B$110,MAX(1,$D16))),AND($E16&gt;0,INDEX(Kalender!CZ$81:CZ$110,MAX(1,$E16))&gt;INDEX(Kalender!$B$81:$B$110,MAX(1,$E16))),AND($F16&gt;0,INDEX(Kalender!CZ$81:CZ$110,MAX(1,$F16))&gt;INDEX(Kalender!$B$81:$B$110,MAX(1,$F16)))),2,0))</f>
        <v>0</v>
      </c>
      <c r="DA16" s="5" t="n">
        <f aca="false">IF(Kalender!DA16&lt;&gt;1,0,IF(AND($B16&gt;0,INDEX(Kalender!DA$68:DA$77,MAX(1,$B16))&gt;INDEX(Kalender!$B$68:$B$77,MAX(1,$B16))),1,0)+IF(OR(AND($C16&gt;0,INDEX(Kalender!DA$81:DA$110,MAX(1,$C16))&gt;INDEX(Kalender!$B$81:$B$110,MAX(1,$C16))),AND($D16&gt;0,INDEX(Kalender!DA$81:DA$110,MAX(1,$D16))&gt;INDEX(Kalender!$B$81:$B$110,MAX(1,$D16))),AND($E16&gt;0,INDEX(Kalender!DA$81:DA$110,MAX(1,$E16))&gt;INDEX(Kalender!$B$81:$B$110,MAX(1,$E16))),AND($F16&gt;0,INDEX(Kalender!DA$81:DA$110,MAX(1,$F16))&gt;INDEX(Kalender!$B$81:$B$110,MAX(1,$F16)))),2,0))</f>
        <v>0</v>
      </c>
      <c r="DB16" s="5" t="n">
        <f aca="false">IF(Kalender!DB16&lt;&gt;1,0,IF(AND($B16&gt;0,INDEX(Kalender!DB$68:DB$77,MAX(1,$B16))&gt;INDEX(Kalender!$B$68:$B$77,MAX(1,$B16))),1,0)+IF(OR(AND($C16&gt;0,INDEX(Kalender!DB$81:DB$110,MAX(1,$C16))&gt;INDEX(Kalender!$B$81:$B$110,MAX(1,$C16))),AND($D16&gt;0,INDEX(Kalender!DB$81:DB$110,MAX(1,$D16))&gt;INDEX(Kalender!$B$81:$B$110,MAX(1,$D16))),AND($E16&gt;0,INDEX(Kalender!DB$81:DB$110,MAX(1,$E16))&gt;INDEX(Kalender!$B$81:$B$110,MAX(1,$E16))),AND($F16&gt;0,INDEX(Kalender!DB$81:DB$110,MAX(1,$F16))&gt;INDEX(Kalender!$B$81:$B$110,MAX(1,$F16)))),2,0))</f>
        <v>0</v>
      </c>
      <c r="DC16" s="5" t="n">
        <f aca="false">IF(Kalender!DC16&lt;&gt;1,0,IF(AND($B16&gt;0,INDEX(Kalender!DC$68:DC$77,MAX(1,$B16))&gt;INDEX(Kalender!$B$68:$B$77,MAX(1,$B16))),1,0)+IF(OR(AND($C16&gt;0,INDEX(Kalender!DC$81:DC$110,MAX(1,$C16))&gt;INDEX(Kalender!$B$81:$B$110,MAX(1,$C16))),AND($D16&gt;0,INDEX(Kalender!DC$81:DC$110,MAX(1,$D16))&gt;INDEX(Kalender!$B$81:$B$110,MAX(1,$D16))),AND($E16&gt;0,INDEX(Kalender!DC$81:DC$110,MAX(1,$E16))&gt;INDEX(Kalender!$B$81:$B$110,MAX(1,$E16))),AND($F16&gt;0,INDEX(Kalender!DC$81:DC$110,MAX(1,$F16))&gt;INDEX(Kalender!$B$81:$B$110,MAX(1,$F16)))),2,0))</f>
        <v>0</v>
      </c>
      <c r="DD16" s="5" t="n">
        <f aca="false">IF(Kalender!DD16&lt;&gt;1,0,IF(AND($B16&gt;0,INDEX(Kalender!DD$68:DD$77,MAX(1,$B16))&gt;INDEX(Kalender!$B$68:$B$77,MAX(1,$B16))),1,0)+IF(OR(AND($C16&gt;0,INDEX(Kalender!DD$81:DD$110,MAX(1,$C16))&gt;INDEX(Kalender!$B$81:$B$110,MAX(1,$C16))),AND($D16&gt;0,INDEX(Kalender!DD$81:DD$110,MAX(1,$D16))&gt;INDEX(Kalender!$B$81:$B$110,MAX(1,$D16))),AND($E16&gt;0,INDEX(Kalender!DD$81:DD$110,MAX(1,$E16))&gt;INDEX(Kalender!$B$81:$B$110,MAX(1,$E16))),AND($F16&gt;0,INDEX(Kalender!DD$81:DD$110,MAX(1,$F16))&gt;INDEX(Kalender!$B$81:$B$110,MAX(1,$F16)))),2,0))</f>
        <v>0</v>
      </c>
      <c r="DE16" s="5" t="n">
        <f aca="false">IF(Kalender!DE16&lt;&gt;1,0,IF(AND($B16&gt;0,INDEX(Kalender!DE$68:DE$77,MAX(1,$B16))&gt;INDEX(Kalender!$B$68:$B$77,MAX(1,$B16))),1,0)+IF(OR(AND($C16&gt;0,INDEX(Kalender!DE$81:DE$110,MAX(1,$C16))&gt;INDEX(Kalender!$B$81:$B$110,MAX(1,$C16))),AND($D16&gt;0,INDEX(Kalender!DE$81:DE$110,MAX(1,$D16))&gt;INDEX(Kalender!$B$81:$B$110,MAX(1,$D16))),AND($E16&gt;0,INDEX(Kalender!DE$81:DE$110,MAX(1,$E16))&gt;INDEX(Kalender!$B$81:$B$110,MAX(1,$E16))),AND($F16&gt;0,INDEX(Kalender!DE$81:DE$110,MAX(1,$F16))&gt;INDEX(Kalender!$B$81:$B$110,MAX(1,$F16)))),2,0))</f>
        <v>0</v>
      </c>
      <c r="DF16" s="5" t="n">
        <f aca="false">IF(Kalender!DF16&lt;&gt;1,0,IF(AND($B16&gt;0,INDEX(Kalender!DF$68:DF$77,MAX(1,$B16))&gt;INDEX(Kalender!$B$68:$B$77,MAX(1,$B16))),1,0)+IF(OR(AND($C16&gt;0,INDEX(Kalender!DF$81:DF$110,MAX(1,$C16))&gt;INDEX(Kalender!$B$81:$B$110,MAX(1,$C16))),AND($D16&gt;0,INDEX(Kalender!DF$81:DF$110,MAX(1,$D16))&gt;INDEX(Kalender!$B$81:$B$110,MAX(1,$D16))),AND($E16&gt;0,INDEX(Kalender!DF$81:DF$110,MAX(1,$E16))&gt;INDEX(Kalender!$B$81:$B$110,MAX(1,$E16))),AND($F16&gt;0,INDEX(Kalender!DF$81:DF$110,MAX(1,$F16))&gt;INDEX(Kalender!$B$81:$B$110,MAX(1,$F16)))),2,0))</f>
        <v>0</v>
      </c>
      <c r="DG16" s="5" t="n">
        <f aca="false">IF(Kalender!DG16&lt;&gt;1,0,IF(AND($B16&gt;0,INDEX(Kalender!DG$68:DG$77,MAX(1,$B16))&gt;INDEX(Kalender!$B$68:$B$77,MAX(1,$B16))),1,0)+IF(OR(AND($C16&gt;0,INDEX(Kalender!DG$81:DG$110,MAX(1,$C16))&gt;INDEX(Kalender!$B$81:$B$110,MAX(1,$C16))),AND($D16&gt;0,INDEX(Kalender!DG$81:DG$110,MAX(1,$D16))&gt;INDEX(Kalender!$B$81:$B$110,MAX(1,$D16))),AND($E16&gt;0,INDEX(Kalender!DG$81:DG$110,MAX(1,$E16))&gt;INDEX(Kalender!$B$81:$B$110,MAX(1,$E16))),AND($F16&gt;0,INDEX(Kalender!DG$81:DG$110,MAX(1,$F16))&gt;INDEX(Kalender!$B$81:$B$110,MAX(1,$F16)))),2,0))</f>
        <v>0</v>
      </c>
      <c r="DH16" s="5" t="n">
        <f aca="false">IF(Kalender!DH16&lt;&gt;1,0,IF(AND($B16&gt;0,INDEX(Kalender!DH$68:DH$77,MAX(1,$B16))&gt;INDEX(Kalender!$B$68:$B$77,MAX(1,$B16))),1,0)+IF(OR(AND($C16&gt;0,INDEX(Kalender!DH$81:DH$110,MAX(1,$C16))&gt;INDEX(Kalender!$B$81:$B$110,MAX(1,$C16))),AND($D16&gt;0,INDEX(Kalender!DH$81:DH$110,MAX(1,$D16))&gt;INDEX(Kalender!$B$81:$B$110,MAX(1,$D16))),AND($E16&gt;0,INDEX(Kalender!DH$81:DH$110,MAX(1,$E16))&gt;INDEX(Kalender!$B$81:$B$110,MAX(1,$E16))),AND($F16&gt;0,INDEX(Kalender!DH$81:DH$110,MAX(1,$F16))&gt;INDEX(Kalender!$B$81:$B$110,MAX(1,$F16)))),2,0))</f>
        <v>0</v>
      </c>
      <c r="DI16" s="5" t="n">
        <f aca="false">IF(Kalender!DI16&lt;&gt;1,0,IF(AND($B16&gt;0,INDEX(Kalender!DI$68:DI$77,MAX(1,$B16))&gt;INDEX(Kalender!$B$68:$B$77,MAX(1,$B16))),1,0)+IF(OR(AND($C16&gt;0,INDEX(Kalender!DI$81:DI$110,MAX(1,$C16))&gt;INDEX(Kalender!$B$81:$B$110,MAX(1,$C16))),AND($D16&gt;0,INDEX(Kalender!DI$81:DI$110,MAX(1,$D16))&gt;INDEX(Kalender!$B$81:$B$110,MAX(1,$D16))),AND($E16&gt;0,INDEX(Kalender!DI$81:DI$110,MAX(1,$E16))&gt;INDEX(Kalender!$B$81:$B$110,MAX(1,$E16))),AND($F16&gt;0,INDEX(Kalender!DI$81:DI$110,MAX(1,$F16))&gt;INDEX(Kalender!$B$81:$B$110,MAX(1,$F16)))),2,0))</f>
        <v>0</v>
      </c>
      <c r="DJ16" s="5" t="n">
        <f aca="false">IF(Kalender!DJ16&lt;&gt;1,0,IF(AND($B16&gt;0,INDEX(Kalender!DJ$68:DJ$77,MAX(1,$B16))&gt;INDEX(Kalender!$B$68:$B$77,MAX(1,$B16))),1,0)+IF(OR(AND($C16&gt;0,INDEX(Kalender!DJ$81:DJ$110,MAX(1,$C16))&gt;INDEX(Kalender!$B$81:$B$110,MAX(1,$C16))),AND($D16&gt;0,INDEX(Kalender!DJ$81:DJ$110,MAX(1,$D16))&gt;INDEX(Kalender!$B$81:$B$110,MAX(1,$D16))),AND($E16&gt;0,INDEX(Kalender!DJ$81:DJ$110,MAX(1,$E16))&gt;INDEX(Kalender!$B$81:$B$110,MAX(1,$E16))),AND($F16&gt;0,INDEX(Kalender!DJ$81:DJ$110,MAX(1,$F16))&gt;INDEX(Kalender!$B$81:$B$110,MAX(1,$F16)))),2,0))</f>
        <v>0</v>
      </c>
      <c r="DK16" s="5" t="n">
        <f aca="false">IF(Kalender!DK16&lt;&gt;1,0,IF(AND($B16&gt;0,INDEX(Kalender!DK$68:DK$77,MAX(1,$B16))&gt;INDEX(Kalender!$B$68:$B$77,MAX(1,$B16))),1,0)+IF(OR(AND($C16&gt;0,INDEX(Kalender!DK$81:DK$110,MAX(1,$C16))&gt;INDEX(Kalender!$B$81:$B$110,MAX(1,$C16))),AND($D16&gt;0,INDEX(Kalender!DK$81:DK$110,MAX(1,$D16))&gt;INDEX(Kalender!$B$81:$B$110,MAX(1,$D16))),AND($E16&gt;0,INDEX(Kalender!DK$81:DK$110,MAX(1,$E16))&gt;INDEX(Kalender!$B$81:$B$110,MAX(1,$E16))),AND($F16&gt;0,INDEX(Kalender!DK$81:DK$110,MAX(1,$F16))&gt;INDEX(Kalender!$B$81:$B$110,MAX(1,$F16)))),2,0))</f>
        <v>0</v>
      </c>
      <c r="DL16" s="5" t="n">
        <f aca="false">IF(Kalender!DL16&lt;&gt;1,0,IF(AND($B16&gt;0,INDEX(Kalender!DL$68:DL$77,MAX(1,$B16))&gt;INDEX(Kalender!$B$68:$B$77,MAX(1,$B16))),1,0)+IF(OR(AND($C16&gt;0,INDEX(Kalender!DL$81:DL$110,MAX(1,$C16))&gt;INDEX(Kalender!$B$81:$B$110,MAX(1,$C16))),AND($D16&gt;0,INDEX(Kalender!DL$81:DL$110,MAX(1,$D16))&gt;INDEX(Kalender!$B$81:$B$110,MAX(1,$D16))),AND($E16&gt;0,INDEX(Kalender!DL$81:DL$110,MAX(1,$E16))&gt;INDEX(Kalender!$B$81:$B$110,MAX(1,$E16))),AND($F16&gt;0,INDEX(Kalender!DL$81:DL$110,MAX(1,$F16))&gt;INDEX(Kalender!$B$81:$B$110,MAX(1,$F16)))),2,0))</f>
        <v>0</v>
      </c>
      <c r="DM16" s="5" t="n">
        <f aca="false">IF(Kalender!DM16&lt;&gt;1,0,IF(AND($B16&gt;0,INDEX(Kalender!DM$68:DM$77,MAX(1,$B16))&gt;INDEX(Kalender!$B$68:$B$77,MAX(1,$B16))),1,0)+IF(OR(AND($C16&gt;0,INDEX(Kalender!DM$81:DM$110,MAX(1,$C16))&gt;INDEX(Kalender!$B$81:$B$110,MAX(1,$C16))),AND($D16&gt;0,INDEX(Kalender!DM$81:DM$110,MAX(1,$D16))&gt;INDEX(Kalender!$B$81:$B$110,MAX(1,$D16))),AND($E16&gt;0,INDEX(Kalender!DM$81:DM$110,MAX(1,$E16))&gt;INDEX(Kalender!$B$81:$B$110,MAX(1,$E16))),AND($F16&gt;0,INDEX(Kalender!DM$81:DM$110,MAX(1,$F16))&gt;INDEX(Kalender!$B$81:$B$110,MAX(1,$F16)))),2,0))</f>
        <v>0</v>
      </c>
      <c r="DN16" s="5" t="n">
        <f aca="false">IF(Kalender!DN16&lt;&gt;1,0,IF(AND($B16&gt;0,INDEX(Kalender!DN$68:DN$77,MAX(1,$B16))&gt;INDEX(Kalender!$B$68:$B$77,MAX(1,$B16))),1,0)+IF(OR(AND($C16&gt;0,INDEX(Kalender!DN$81:DN$110,MAX(1,$C16))&gt;INDEX(Kalender!$B$81:$B$110,MAX(1,$C16))),AND($D16&gt;0,INDEX(Kalender!DN$81:DN$110,MAX(1,$D16))&gt;INDEX(Kalender!$B$81:$B$110,MAX(1,$D16))),AND($E16&gt;0,INDEX(Kalender!DN$81:DN$110,MAX(1,$E16))&gt;INDEX(Kalender!$B$81:$B$110,MAX(1,$E16))),AND($F16&gt;0,INDEX(Kalender!DN$81:DN$110,MAX(1,$F16))&gt;INDEX(Kalender!$B$81:$B$110,MAX(1,$F16)))),2,0))</f>
        <v>0</v>
      </c>
      <c r="DO16" s="5" t="n">
        <f aca="false">IF(Kalender!DO16&lt;&gt;1,0,IF(AND($B16&gt;0,INDEX(Kalender!DO$68:DO$77,MAX(1,$B16))&gt;INDEX(Kalender!$B$68:$B$77,MAX(1,$B16))),1,0)+IF(OR(AND($C16&gt;0,INDEX(Kalender!DO$81:DO$110,MAX(1,$C16))&gt;INDEX(Kalender!$B$81:$B$110,MAX(1,$C16))),AND($D16&gt;0,INDEX(Kalender!DO$81:DO$110,MAX(1,$D16))&gt;INDEX(Kalender!$B$81:$B$110,MAX(1,$D16))),AND($E16&gt;0,INDEX(Kalender!DO$81:DO$110,MAX(1,$E16))&gt;INDEX(Kalender!$B$81:$B$110,MAX(1,$E16))),AND($F16&gt;0,INDEX(Kalender!DO$81:DO$110,MAX(1,$F16))&gt;INDEX(Kalender!$B$81:$B$110,MAX(1,$F16)))),2,0))</f>
        <v>0</v>
      </c>
      <c r="DP16" s="5" t="n">
        <f aca="false">IF(Kalender!DP16&lt;&gt;1,0,IF(AND($B16&gt;0,INDEX(Kalender!DP$68:DP$77,MAX(1,$B16))&gt;INDEX(Kalender!$B$68:$B$77,MAX(1,$B16))),1,0)+IF(OR(AND($C16&gt;0,INDEX(Kalender!DP$81:DP$110,MAX(1,$C16))&gt;INDEX(Kalender!$B$81:$B$110,MAX(1,$C16))),AND($D16&gt;0,INDEX(Kalender!DP$81:DP$110,MAX(1,$D16))&gt;INDEX(Kalender!$B$81:$B$110,MAX(1,$D16))),AND($E16&gt;0,INDEX(Kalender!DP$81:DP$110,MAX(1,$E16))&gt;INDEX(Kalender!$B$81:$B$110,MAX(1,$E16))),AND($F16&gt;0,INDEX(Kalender!DP$81:DP$110,MAX(1,$F16))&gt;INDEX(Kalender!$B$81:$B$110,MAX(1,$F16)))),2,0))</f>
        <v>0</v>
      </c>
      <c r="DQ16" s="5" t="n">
        <f aca="false">IF(Kalender!DQ16&lt;&gt;1,0,IF(AND($B16&gt;0,INDEX(Kalender!DQ$68:DQ$77,MAX(1,$B16))&gt;INDEX(Kalender!$B$68:$B$77,MAX(1,$B16))),1,0)+IF(OR(AND($C16&gt;0,INDEX(Kalender!DQ$81:DQ$110,MAX(1,$C16))&gt;INDEX(Kalender!$B$81:$B$110,MAX(1,$C16))),AND($D16&gt;0,INDEX(Kalender!DQ$81:DQ$110,MAX(1,$D16))&gt;INDEX(Kalender!$B$81:$B$110,MAX(1,$D16))),AND($E16&gt;0,INDEX(Kalender!DQ$81:DQ$110,MAX(1,$E16))&gt;INDEX(Kalender!$B$81:$B$110,MAX(1,$E16))),AND($F16&gt;0,INDEX(Kalender!DQ$81:DQ$110,MAX(1,$F16))&gt;INDEX(Kalender!$B$81:$B$110,MAX(1,$F16)))),2,0))</f>
        <v>0</v>
      </c>
      <c r="DR16" s="5" t="n">
        <f aca="false">IF(Kalender!DR16&lt;&gt;1,0,IF(AND($B16&gt;0,INDEX(Kalender!DR$68:DR$77,MAX(1,$B16))&gt;INDEX(Kalender!$B$68:$B$77,MAX(1,$B16))),1,0)+IF(OR(AND($C16&gt;0,INDEX(Kalender!DR$81:DR$110,MAX(1,$C16))&gt;INDEX(Kalender!$B$81:$B$110,MAX(1,$C16))),AND($D16&gt;0,INDEX(Kalender!DR$81:DR$110,MAX(1,$D16))&gt;INDEX(Kalender!$B$81:$B$110,MAX(1,$D16))),AND($E16&gt;0,INDEX(Kalender!DR$81:DR$110,MAX(1,$E16))&gt;INDEX(Kalender!$B$81:$B$110,MAX(1,$E16))),AND($F16&gt;0,INDEX(Kalender!DR$81:DR$110,MAX(1,$F16))&gt;INDEX(Kalender!$B$81:$B$110,MAX(1,$F16)))),2,0))</f>
        <v>0</v>
      </c>
      <c r="DS16" s="5" t="n">
        <f aca="false">IF(Kalender!DS16&lt;&gt;1,0,IF(AND($B16&gt;0,INDEX(Kalender!DS$68:DS$77,MAX(1,$B16))&gt;INDEX(Kalender!$B$68:$B$77,MAX(1,$B16))),1,0)+IF(OR(AND($C16&gt;0,INDEX(Kalender!DS$81:DS$110,MAX(1,$C16))&gt;INDEX(Kalender!$B$81:$B$110,MAX(1,$C16))),AND($D16&gt;0,INDEX(Kalender!DS$81:DS$110,MAX(1,$D16))&gt;INDEX(Kalender!$B$81:$B$110,MAX(1,$D16))),AND($E16&gt;0,INDEX(Kalender!DS$81:DS$110,MAX(1,$E16))&gt;INDEX(Kalender!$B$81:$B$110,MAX(1,$E16))),AND($F16&gt;0,INDEX(Kalender!DS$81:DS$110,MAX(1,$F16))&gt;INDEX(Kalender!$B$81:$B$110,MAX(1,$F16)))),2,0))</f>
        <v>0</v>
      </c>
      <c r="DT16" s="5" t="n">
        <f aca="false">IF(Kalender!DT16&lt;&gt;1,0,IF(AND($B16&gt;0,INDEX(Kalender!DT$68:DT$77,MAX(1,$B16))&gt;INDEX(Kalender!$B$68:$B$77,MAX(1,$B16))),1,0)+IF(OR(AND($C16&gt;0,INDEX(Kalender!DT$81:DT$110,MAX(1,$C16))&gt;INDEX(Kalender!$B$81:$B$110,MAX(1,$C16))),AND($D16&gt;0,INDEX(Kalender!DT$81:DT$110,MAX(1,$D16))&gt;INDEX(Kalender!$B$81:$B$110,MAX(1,$D16))),AND($E16&gt;0,INDEX(Kalender!DT$81:DT$110,MAX(1,$E16))&gt;INDEX(Kalender!$B$81:$B$110,MAX(1,$E16))),AND($F16&gt;0,INDEX(Kalender!DT$81:DT$110,MAX(1,$F16))&gt;INDEX(Kalender!$B$81:$B$110,MAX(1,$F16)))),2,0))</f>
        <v>0</v>
      </c>
      <c r="DU16" s="5" t="n">
        <f aca="false">IF(Kalender!DU16&lt;&gt;1,0,IF(AND($B16&gt;0,INDEX(Kalender!DU$68:DU$77,MAX(1,$B16))&gt;INDEX(Kalender!$B$68:$B$77,MAX(1,$B16))),1,0)+IF(OR(AND($C16&gt;0,INDEX(Kalender!DU$81:DU$110,MAX(1,$C16))&gt;INDEX(Kalender!$B$81:$B$110,MAX(1,$C16))),AND($D16&gt;0,INDEX(Kalender!DU$81:DU$110,MAX(1,$D16))&gt;INDEX(Kalender!$B$81:$B$110,MAX(1,$D16))),AND($E16&gt;0,INDEX(Kalender!DU$81:DU$110,MAX(1,$E16))&gt;INDEX(Kalender!$B$81:$B$110,MAX(1,$E16))),AND($F16&gt;0,INDEX(Kalender!DU$81:DU$110,MAX(1,$F16))&gt;INDEX(Kalender!$B$81:$B$110,MAX(1,$F16)))),2,0))</f>
        <v>0</v>
      </c>
      <c r="DV16" s="5" t="n">
        <f aca="false">IF(Kalender!DV16&lt;&gt;1,0,IF(AND($B16&gt;0,INDEX(Kalender!DV$68:DV$77,MAX(1,$B16))&gt;INDEX(Kalender!$B$68:$B$77,MAX(1,$B16))),1,0)+IF(OR(AND($C16&gt;0,INDEX(Kalender!DV$81:DV$110,MAX(1,$C16))&gt;INDEX(Kalender!$B$81:$B$110,MAX(1,$C16))),AND($D16&gt;0,INDEX(Kalender!DV$81:DV$110,MAX(1,$D16))&gt;INDEX(Kalender!$B$81:$B$110,MAX(1,$D16))),AND($E16&gt;0,INDEX(Kalender!DV$81:DV$110,MAX(1,$E16))&gt;INDEX(Kalender!$B$81:$B$110,MAX(1,$E16))),AND($F16&gt;0,INDEX(Kalender!DV$81:DV$110,MAX(1,$F16))&gt;INDEX(Kalender!$B$81:$B$110,MAX(1,$F16)))),2,0))</f>
        <v>0</v>
      </c>
      <c r="DW16" s="5" t="n">
        <f aca="false">IF(Kalender!DW16&lt;&gt;1,0,IF(AND($B16&gt;0,INDEX(Kalender!DW$68:DW$77,MAX(1,$B16))&gt;INDEX(Kalender!$B$68:$B$77,MAX(1,$B16))),1,0)+IF(OR(AND($C16&gt;0,INDEX(Kalender!DW$81:DW$110,MAX(1,$C16))&gt;INDEX(Kalender!$B$81:$B$110,MAX(1,$C16))),AND($D16&gt;0,INDEX(Kalender!DW$81:DW$110,MAX(1,$D16))&gt;INDEX(Kalender!$B$81:$B$110,MAX(1,$D16))),AND($E16&gt;0,INDEX(Kalender!DW$81:DW$110,MAX(1,$E16))&gt;INDEX(Kalender!$B$81:$B$110,MAX(1,$E16))),AND($F16&gt;0,INDEX(Kalender!DW$81:DW$110,MAX(1,$F16))&gt;INDEX(Kalender!$B$81:$B$110,MAX(1,$F16)))),2,0))</f>
        <v>0</v>
      </c>
      <c r="DX16" s="5" t="n">
        <f aca="false">IF(Kalender!DX16&lt;&gt;1,0,IF(AND($B16&gt;0,INDEX(Kalender!DX$68:DX$77,MAX(1,$B16))&gt;INDEX(Kalender!$B$68:$B$77,MAX(1,$B16))),1,0)+IF(OR(AND($C16&gt;0,INDEX(Kalender!DX$81:DX$110,MAX(1,$C16))&gt;INDEX(Kalender!$B$81:$B$110,MAX(1,$C16))),AND($D16&gt;0,INDEX(Kalender!DX$81:DX$110,MAX(1,$D16))&gt;INDEX(Kalender!$B$81:$B$110,MAX(1,$D16))),AND($E16&gt;0,INDEX(Kalender!DX$81:DX$110,MAX(1,$E16))&gt;INDEX(Kalender!$B$81:$B$110,MAX(1,$E16))),AND($F16&gt;0,INDEX(Kalender!DX$81:DX$110,MAX(1,$F16))&gt;INDEX(Kalender!$B$81:$B$110,MAX(1,$F16)))),2,0))</f>
        <v>0</v>
      </c>
      <c r="DY16" s="5" t="n">
        <f aca="false">IF(Kalender!DY16&lt;&gt;1,0,IF(AND($B16&gt;0,INDEX(Kalender!DY$68:DY$77,MAX(1,$B16))&gt;INDEX(Kalender!$B$68:$B$77,MAX(1,$B16))),1,0)+IF(OR(AND($C16&gt;0,INDEX(Kalender!DY$81:DY$110,MAX(1,$C16))&gt;INDEX(Kalender!$B$81:$B$110,MAX(1,$C16))),AND($D16&gt;0,INDEX(Kalender!DY$81:DY$110,MAX(1,$D16))&gt;INDEX(Kalender!$B$81:$B$110,MAX(1,$D16))),AND($E16&gt;0,INDEX(Kalender!DY$81:DY$110,MAX(1,$E16))&gt;INDEX(Kalender!$B$81:$B$110,MAX(1,$E16))),AND($F16&gt;0,INDEX(Kalender!DY$81:DY$110,MAX(1,$F16))&gt;INDEX(Kalender!$B$81:$B$110,MAX(1,$F16)))),2,0))</f>
        <v>0</v>
      </c>
      <c r="DZ16" s="5" t="n">
        <f aca="false">IF(Kalender!DZ16&lt;&gt;1,0,IF(AND($B16&gt;0,INDEX(Kalender!DZ$68:DZ$77,MAX(1,$B16))&gt;INDEX(Kalender!$B$68:$B$77,MAX(1,$B16))),1,0)+IF(OR(AND($C16&gt;0,INDEX(Kalender!DZ$81:DZ$110,MAX(1,$C16))&gt;INDEX(Kalender!$B$81:$B$110,MAX(1,$C16))),AND($D16&gt;0,INDEX(Kalender!DZ$81:DZ$110,MAX(1,$D16))&gt;INDEX(Kalender!$B$81:$B$110,MAX(1,$D16))),AND($E16&gt;0,INDEX(Kalender!DZ$81:DZ$110,MAX(1,$E16))&gt;INDEX(Kalender!$B$81:$B$110,MAX(1,$E16))),AND($F16&gt;0,INDEX(Kalender!DZ$81:DZ$110,MAX(1,$F16))&gt;INDEX(Kalender!$B$81:$B$110,MAX(1,$F16)))),2,0))</f>
        <v>0</v>
      </c>
      <c r="EA16" s="5" t="n">
        <f aca="false">IF(Kalender!EA16&lt;&gt;1,0,IF(AND($B16&gt;0,INDEX(Kalender!EA$68:EA$77,MAX(1,$B16))&gt;INDEX(Kalender!$B$68:$B$77,MAX(1,$B16))),1,0)+IF(OR(AND($C16&gt;0,INDEX(Kalender!EA$81:EA$110,MAX(1,$C16))&gt;INDEX(Kalender!$B$81:$B$110,MAX(1,$C16))),AND($D16&gt;0,INDEX(Kalender!EA$81:EA$110,MAX(1,$D16))&gt;INDEX(Kalender!$B$81:$B$110,MAX(1,$D16))),AND($E16&gt;0,INDEX(Kalender!EA$81:EA$110,MAX(1,$E16))&gt;INDEX(Kalender!$B$81:$B$110,MAX(1,$E16))),AND($F16&gt;0,INDEX(Kalender!EA$81:EA$110,MAX(1,$F16))&gt;INDEX(Kalender!$B$81:$B$110,MAX(1,$F16)))),2,0))</f>
        <v>0</v>
      </c>
      <c r="EB16" s="5" t="n">
        <f aca="false">IF(Kalender!EB16&lt;&gt;1,0,IF(AND($B16&gt;0,INDEX(Kalender!EB$68:EB$77,MAX(1,$B16))&gt;INDEX(Kalender!$B$68:$B$77,MAX(1,$B16))),1,0)+IF(OR(AND($C16&gt;0,INDEX(Kalender!EB$81:EB$110,MAX(1,$C16))&gt;INDEX(Kalender!$B$81:$B$110,MAX(1,$C16))),AND($D16&gt;0,INDEX(Kalender!EB$81:EB$110,MAX(1,$D16))&gt;INDEX(Kalender!$B$81:$B$110,MAX(1,$D16))),AND($E16&gt;0,INDEX(Kalender!EB$81:EB$110,MAX(1,$E16))&gt;INDEX(Kalender!$B$81:$B$110,MAX(1,$E16))),AND($F16&gt;0,INDEX(Kalender!EB$81:EB$110,MAX(1,$F16))&gt;INDEX(Kalender!$B$81:$B$110,MAX(1,$F16)))),2,0))</f>
        <v>0</v>
      </c>
      <c r="EC16" s="5" t="n">
        <f aca="false">IF(Kalender!EC16&lt;&gt;1,0,IF(AND($B16&gt;0,INDEX(Kalender!EC$68:EC$77,MAX(1,$B16))&gt;INDEX(Kalender!$B$68:$B$77,MAX(1,$B16))),1,0)+IF(OR(AND($C16&gt;0,INDEX(Kalender!EC$81:EC$110,MAX(1,$C16))&gt;INDEX(Kalender!$B$81:$B$110,MAX(1,$C16))),AND($D16&gt;0,INDEX(Kalender!EC$81:EC$110,MAX(1,$D16))&gt;INDEX(Kalender!$B$81:$B$110,MAX(1,$D16))),AND($E16&gt;0,INDEX(Kalender!EC$81:EC$110,MAX(1,$E16))&gt;INDEX(Kalender!$B$81:$B$110,MAX(1,$E16))),AND($F16&gt;0,INDEX(Kalender!EC$81:EC$110,MAX(1,$F16))&gt;INDEX(Kalender!$B$81:$B$110,MAX(1,$F16)))),2,0))</f>
        <v>0</v>
      </c>
      <c r="ED16" s="5" t="n">
        <f aca="false">IF(Kalender!ED16&lt;&gt;1,0,IF(AND($B16&gt;0,INDEX(Kalender!ED$68:ED$77,MAX(1,$B16))&gt;INDEX(Kalender!$B$68:$B$77,MAX(1,$B16))),1,0)+IF(OR(AND($C16&gt;0,INDEX(Kalender!ED$81:ED$110,MAX(1,$C16))&gt;INDEX(Kalender!$B$81:$B$110,MAX(1,$C16))),AND($D16&gt;0,INDEX(Kalender!ED$81:ED$110,MAX(1,$D16))&gt;INDEX(Kalender!$B$81:$B$110,MAX(1,$D16))),AND($E16&gt;0,INDEX(Kalender!ED$81:ED$110,MAX(1,$E16))&gt;INDEX(Kalender!$B$81:$B$110,MAX(1,$E16))),AND($F16&gt;0,INDEX(Kalender!ED$81:ED$110,MAX(1,$F16))&gt;INDEX(Kalender!$B$81:$B$110,MAX(1,$F16)))),2,0))</f>
        <v>0</v>
      </c>
      <c r="EE16" s="5" t="n">
        <f aca="false">IF(Kalender!EE16&lt;&gt;1,0,IF(AND($B16&gt;0,INDEX(Kalender!EE$68:EE$77,MAX(1,$B16))&gt;INDEX(Kalender!$B$68:$B$77,MAX(1,$B16))),1,0)+IF(OR(AND($C16&gt;0,INDEX(Kalender!EE$81:EE$110,MAX(1,$C16))&gt;INDEX(Kalender!$B$81:$B$110,MAX(1,$C16))),AND($D16&gt;0,INDEX(Kalender!EE$81:EE$110,MAX(1,$D16))&gt;INDEX(Kalender!$B$81:$B$110,MAX(1,$D16))),AND($E16&gt;0,INDEX(Kalender!EE$81:EE$110,MAX(1,$E16))&gt;INDEX(Kalender!$B$81:$B$110,MAX(1,$E16))),AND($F16&gt;0,INDEX(Kalender!EE$81:EE$110,MAX(1,$F16))&gt;INDEX(Kalender!$B$81:$B$110,MAX(1,$F16)))),2,0))</f>
        <v>0</v>
      </c>
      <c r="EF16" s="5" t="n">
        <f aca="false">IF(Kalender!EF16&lt;&gt;1,0,IF(AND($B16&gt;0,INDEX(Kalender!EF$68:EF$77,MAX(1,$B16))&gt;INDEX(Kalender!$B$68:$B$77,MAX(1,$B16))),1,0)+IF(OR(AND($C16&gt;0,INDEX(Kalender!EF$81:EF$110,MAX(1,$C16))&gt;INDEX(Kalender!$B$81:$B$110,MAX(1,$C16))),AND($D16&gt;0,INDEX(Kalender!EF$81:EF$110,MAX(1,$D16))&gt;INDEX(Kalender!$B$81:$B$110,MAX(1,$D16))),AND($E16&gt;0,INDEX(Kalender!EF$81:EF$110,MAX(1,$E16))&gt;INDEX(Kalender!$B$81:$B$110,MAX(1,$E16))),AND($F16&gt;0,INDEX(Kalender!EF$81:EF$110,MAX(1,$F16))&gt;INDEX(Kalender!$B$81:$B$110,MAX(1,$F16)))),2,0))</f>
        <v>0</v>
      </c>
      <c r="EG16" s="5" t="n">
        <f aca="false">IF(Kalender!EG16&lt;&gt;1,0,IF(AND($B16&gt;0,INDEX(Kalender!EG$68:EG$77,MAX(1,$B16))&gt;INDEX(Kalender!$B$68:$B$77,MAX(1,$B16))),1,0)+IF(OR(AND($C16&gt;0,INDEX(Kalender!EG$81:EG$110,MAX(1,$C16))&gt;INDEX(Kalender!$B$81:$B$110,MAX(1,$C16))),AND($D16&gt;0,INDEX(Kalender!EG$81:EG$110,MAX(1,$D16))&gt;INDEX(Kalender!$B$81:$B$110,MAX(1,$D16))),AND($E16&gt;0,INDEX(Kalender!EG$81:EG$110,MAX(1,$E16))&gt;INDEX(Kalender!$B$81:$B$110,MAX(1,$E16))),AND($F16&gt;0,INDEX(Kalender!EG$81:EG$110,MAX(1,$F16))&gt;INDEX(Kalender!$B$81:$B$110,MAX(1,$F16)))),2,0))</f>
        <v>0</v>
      </c>
      <c r="EH16" s="5" t="n">
        <f aca="false">IF(Kalender!EH16&lt;&gt;1,0,IF(AND($B16&gt;0,INDEX(Kalender!EH$68:EH$77,MAX(1,$B16))&gt;INDEX(Kalender!$B$68:$B$77,MAX(1,$B16))),1,0)+IF(OR(AND($C16&gt;0,INDEX(Kalender!EH$81:EH$110,MAX(1,$C16))&gt;INDEX(Kalender!$B$81:$B$110,MAX(1,$C16))),AND($D16&gt;0,INDEX(Kalender!EH$81:EH$110,MAX(1,$D16))&gt;INDEX(Kalender!$B$81:$B$110,MAX(1,$D16))),AND($E16&gt;0,INDEX(Kalender!EH$81:EH$110,MAX(1,$E16))&gt;INDEX(Kalender!$B$81:$B$110,MAX(1,$E16))),AND($F16&gt;0,INDEX(Kalender!EH$81:EH$110,MAX(1,$F16))&gt;INDEX(Kalender!$B$81:$B$110,MAX(1,$F16)))),2,0))</f>
        <v>0</v>
      </c>
      <c r="EI16" s="5" t="n">
        <f aca="false">IF(Kalender!EI16&lt;&gt;1,0,IF(AND($B16&gt;0,INDEX(Kalender!EI$68:EI$77,MAX(1,$B16))&gt;INDEX(Kalender!$B$68:$B$77,MAX(1,$B16))),1,0)+IF(OR(AND($C16&gt;0,INDEX(Kalender!EI$81:EI$110,MAX(1,$C16))&gt;INDEX(Kalender!$B$81:$B$110,MAX(1,$C16))),AND($D16&gt;0,INDEX(Kalender!EI$81:EI$110,MAX(1,$D16))&gt;INDEX(Kalender!$B$81:$B$110,MAX(1,$D16))),AND($E16&gt;0,INDEX(Kalender!EI$81:EI$110,MAX(1,$E16))&gt;INDEX(Kalender!$B$81:$B$110,MAX(1,$E16))),AND($F16&gt;0,INDEX(Kalender!EI$81:EI$110,MAX(1,$F16))&gt;INDEX(Kalender!$B$81:$B$110,MAX(1,$F16)))),2,0))</f>
        <v>0</v>
      </c>
      <c r="EJ16" s="5" t="n">
        <f aca="false">IF(Kalender!EJ16&lt;&gt;1,0,IF(AND($B16&gt;0,INDEX(Kalender!EJ$68:EJ$77,MAX(1,$B16))&gt;INDEX(Kalender!$B$68:$B$77,MAX(1,$B16))),1,0)+IF(OR(AND($C16&gt;0,INDEX(Kalender!EJ$81:EJ$110,MAX(1,$C16))&gt;INDEX(Kalender!$B$81:$B$110,MAX(1,$C16))),AND($D16&gt;0,INDEX(Kalender!EJ$81:EJ$110,MAX(1,$D16))&gt;INDEX(Kalender!$B$81:$B$110,MAX(1,$D16))),AND($E16&gt;0,INDEX(Kalender!EJ$81:EJ$110,MAX(1,$E16))&gt;INDEX(Kalender!$B$81:$B$110,MAX(1,$E16))),AND($F16&gt;0,INDEX(Kalender!EJ$81:EJ$110,MAX(1,$F16))&gt;INDEX(Kalender!$B$81:$B$110,MAX(1,$F16)))),2,0))</f>
        <v>0</v>
      </c>
      <c r="EK16" s="5" t="n">
        <f aca="false">IF(Kalender!EK16&lt;&gt;1,0,IF(AND($B16&gt;0,INDEX(Kalender!EK$68:EK$77,MAX(1,$B16))&gt;INDEX(Kalender!$B$68:$B$77,MAX(1,$B16))),1,0)+IF(OR(AND($C16&gt;0,INDEX(Kalender!EK$81:EK$110,MAX(1,$C16))&gt;INDEX(Kalender!$B$81:$B$110,MAX(1,$C16))),AND($D16&gt;0,INDEX(Kalender!EK$81:EK$110,MAX(1,$D16))&gt;INDEX(Kalender!$B$81:$B$110,MAX(1,$D16))),AND($E16&gt;0,INDEX(Kalender!EK$81:EK$110,MAX(1,$E16))&gt;INDEX(Kalender!$B$81:$B$110,MAX(1,$E16))),AND($F16&gt;0,INDEX(Kalender!EK$81:EK$110,MAX(1,$F16))&gt;INDEX(Kalender!$B$81:$B$110,MAX(1,$F16)))),2,0))</f>
        <v>0</v>
      </c>
      <c r="EL16" s="5" t="n">
        <f aca="false">IF(Kalender!EL16&lt;&gt;1,0,IF(AND($B16&gt;0,INDEX(Kalender!EL$68:EL$77,MAX(1,$B16))&gt;INDEX(Kalender!$B$68:$B$77,MAX(1,$B16))),1,0)+IF(OR(AND($C16&gt;0,INDEX(Kalender!EL$81:EL$110,MAX(1,$C16))&gt;INDEX(Kalender!$B$81:$B$110,MAX(1,$C16))),AND($D16&gt;0,INDEX(Kalender!EL$81:EL$110,MAX(1,$D16))&gt;INDEX(Kalender!$B$81:$B$110,MAX(1,$D16))),AND($E16&gt;0,INDEX(Kalender!EL$81:EL$110,MAX(1,$E16))&gt;INDEX(Kalender!$B$81:$B$110,MAX(1,$E16))),AND($F16&gt;0,INDEX(Kalender!EL$81:EL$110,MAX(1,$F16))&gt;INDEX(Kalender!$B$81:$B$110,MAX(1,$F16)))),2,0))</f>
        <v>0</v>
      </c>
      <c r="EM16" s="5" t="n">
        <f aca="false">IF(Kalender!EM16&lt;&gt;1,0,IF(AND($B16&gt;0,INDEX(Kalender!EM$68:EM$77,MAX(1,$B16))&gt;INDEX(Kalender!$B$68:$B$77,MAX(1,$B16))),1,0)+IF(OR(AND($C16&gt;0,INDEX(Kalender!EM$81:EM$110,MAX(1,$C16))&gt;INDEX(Kalender!$B$81:$B$110,MAX(1,$C16))),AND($D16&gt;0,INDEX(Kalender!EM$81:EM$110,MAX(1,$D16))&gt;INDEX(Kalender!$B$81:$B$110,MAX(1,$D16))),AND($E16&gt;0,INDEX(Kalender!EM$81:EM$110,MAX(1,$E16))&gt;INDEX(Kalender!$B$81:$B$110,MAX(1,$E16))),AND($F16&gt;0,INDEX(Kalender!EM$81:EM$110,MAX(1,$F16))&gt;INDEX(Kalender!$B$81:$B$110,MAX(1,$F16)))),2,0))</f>
        <v>0</v>
      </c>
      <c r="EN16" s="5" t="n">
        <f aca="false">IF(Kalender!EN16&lt;&gt;1,0,IF(AND($B16&gt;0,INDEX(Kalender!EN$68:EN$77,MAX(1,$B16))&gt;INDEX(Kalender!$B$68:$B$77,MAX(1,$B16))),1,0)+IF(OR(AND($C16&gt;0,INDEX(Kalender!EN$81:EN$110,MAX(1,$C16))&gt;INDEX(Kalender!$B$81:$B$110,MAX(1,$C16))),AND($D16&gt;0,INDEX(Kalender!EN$81:EN$110,MAX(1,$D16))&gt;INDEX(Kalender!$B$81:$B$110,MAX(1,$D16))),AND($E16&gt;0,INDEX(Kalender!EN$81:EN$110,MAX(1,$E16))&gt;INDEX(Kalender!$B$81:$B$110,MAX(1,$E16))),AND($F16&gt;0,INDEX(Kalender!EN$81:EN$110,MAX(1,$F16))&gt;INDEX(Kalender!$B$81:$B$110,MAX(1,$F16)))),2,0))</f>
        <v>0</v>
      </c>
      <c r="EO16" s="5" t="n">
        <f aca="false">IF(Kalender!EO16&lt;&gt;1,0,IF(AND($B16&gt;0,INDEX(Kalender!EO$68:EO$77,MAX(1,$B16))&gt;INDEX(Kalender!$B$68:$B$77,MAX(1,$B16))),1,0)+IF(OR(AND($C16&gt;0,INDEX(Kalender!EO$81:EO$110,MAX(1,$C16))&gt;INDEX(Kalender!$B$81:$B$110,MAX(1,$C16))),AND($D16&gt;0,INDEX(Kalender!EO$81:EO$110,MAX(1,$D16))&gt;INDEX(Kalender!$B$81:$B$110,MAX(1,$D16))),AND($E16&gt;0,INDEX(Kalender!EO$81:EO$110,MAX(1,$E16))&gt;INDEX(Kalender!$B$81:$B$110,MAX(1,$E16))),AND($F16&gt;0,INDEX(Kalender!EO$81:EO$110,MAX(1,$F16))&gt;INDEX(Kalender!$B$81:$B$110,MAX(1,$F16)))),2,0))</f>
        <v>0</v>
      </c>
      <c r="EP16" s="5" t="n">
        <f aca="false">IF(Kalender!EP16&lt;&gt;1,0,IF(AND($B16&gt;0,INDEX(Kalender!EP$68:EP$77,MAX(1,$B16))&gt;INDEX(Kalender!$B$68:$B$77,MAX(1,$B16))),1,0)+IF(OR(AND($C16&gt;0,INDEX(Kalender!EP$81:EP$110,MAX(1,$C16))&gt;INDEX(Kalender!$B$81:$B$110,MAX(1,$C16))),AND($D16&gt;0,INDEX(Kalender!EP$81:EP$110,MAX(1,$D16))&gt;INDEX(Kalender!$B$81:$B$110,MAX(1,$D16))),AND($E16&gt;0,INDEX(Kalender!EP$81:EP$110,MAX(1,$E16))&gt;INDEX(Kalender!$B$81:$B$110,MAX(1,$E16))),AND($F16&gt;0,INDEX(Kalender!EP$81:EP$110,MAX(1,$F16))&gt;INDEX(Kalender!$B$81:$B$110,MAX(1,$F16)))),2,0))</f>
        <v>0</v>
      </c>
      <c r="EQ16" s="5" t="n">
        <f aca="false">IF(Kalender!EQ16&lt;&gt;1,0,IF(AND($B16&gt;0,INDEX(Kalender!EQ$68:EQ$77,MAX(1,$B16))&gt;INDEX(Kalender!$B$68:$B$77,MAX(1,$B16))),1,0)+IF(OR(AND($C16&gt;0,INDEX(Kalender!EQ$81:EQ$110,MAX(1,$C16))&gt;INDEX(Kalender!$B$81:$B$110,MAX(1,$C16))),AND($D16&gt;0,INDEX(Kalender!EQ$81:EQ$110,MAX(1,$D16))&gt;INDEX(Kalender!$B$81:$B$110,MAX(1,$D16))),AND($E16&gt;0,INDEX(Kalender!EQ$81:EQ$110,MAX(1,$E16))&gt;INDEX(Kalender!$B$81:$B$110,MAX(1,$E16))),AND($F16&gt;0,INDEX(Kalender!EQ$81:EQ$110,MAX(1,$F16))&gt;INDEX(Kalender!$B$81:$B$110,MAX(1,$F16)))),2,0))</f>
        <v>0</v>
      </c>
      <c r="ER16" s="5" t="n">
        <f aca="false">IF(Kalender!ER16&lt;&gt;1,0,IF(AND($B16&gt;0,INDEX(Kalender!ER$68:ER$77,MAX(1,$B16))&gt;INDEX(Kalender!$B$68:$B$77,MAX(1,$B16))),1,0)+IF(OR(AND($C16&gt;0,INDEX(Kalender!ER$81:ER$110,MAX(1,$C16))&gt;INDEX(Kalender!$B$81:$B$110,MAX(1,$C16))),AND($D16&gt;0,INDEX(Kalender!ER$81:ER$110,MAX(1,$D16))&gt;INDEX(Kalender!$B$81:$B$110,MAX(1,$D16))),AND($E16&gt;0,INDEX(Kalender!ER$81:ER$110,MAX(1,$E16))&gt;INDEX(Kalender!$B$81:$B$110,MAX(1,$E16))),AND($F16&gt;0,INDEX(Kalender!ER$81:ER$110,MAX(1,$F16))&gt;INDEX(Kalender!$B$81:$B$110,MAX(1,$F16)))),2,0))</f>
        <v>0</v>
      </c>
      <c r="ES16" s="5" t="n">
        <f aca="false">IF(Kalender!ES16&lt;&gt;1,0,IF(AND($B16&gt;0,INDEX(Kalender!ES$68:ES$77,MAX(1,$B16))&gt;INDEX(Kalender!$B$68:$B$77,MAX(1,$B16))),1,0)+IF(OR(AND($C16&gt;0,INDEX(Kalender!ES$81:ES$110,MAX(1,$C16))&gt;INDEX(Kalender!$B$81:$B$110,MAX(1,$C16))),AND($D16&gt;0,INDEX(Kalender!ES$81:ES$110,MAX(1,$D16))&gt;INDEX(Kalender!$B$81:$B$110,MAX(1,$D16))),AND($E16&gt;0,INDEX(Kalender!ES$81:ES$110,MAX(1,$E16))&gt;INDEX(Kalender!$B$81:$B$110,MAX(1,$E16))),AND($F16&gt;0,INDEX(Kalender!ES$81:ES$110,MAX(1,$F16))&gt;INDEX(Kalender!$B$81:$B$110,MAX(1,$F16)))),2,0))</f>
        <v>0</v>
      </c>
      <c r="ET16" s="5" t="n">
        <f aca="false">IF(Kalender!ET16&lt;&gt;1,0,IF(AND($B16&gt;0,INDEX(Kalender!ET$68:ET$77,MAX(1,$B16))&gt;INDEX(Kalender!$B$68:$B$77,MAX(1,$B16))),1,0)+IF(OR(AND($C16&gt;0,INDEX(Kalender!ET$81:ET$110,MAX(1,$C16))&gt;INDEX(Kalender!$B$81:$B$110,MAX(1,$C16))),AND($D16&gt;0,INDEX(Kalender!ET$81:ET$110,MAX(1,$D16))&gt;INDEX(Kalender!$B$81:$B$110,MAX(1,$D16))),AND($E16&gt;0,INDEX(Kalender!ET$81:ET$110,MAX(1,$E16))&gt;INDEX(Kalender!$B$81:$B$110,MAX(1,$E16))),AND($F16&gt;0,INDEX(Kalender!ET$81:ET$110,MAX(1,$F16))&gt;INDEX(Kalender!$B$81:$B$110,MAX(1,$F16)))),2,0))</f>
        <v>0</v>
      </c>
      <c r="EU16" s="5" t="n">
        <f aca="false">IF(Kalender!EU16&lt;&gt;1,0,IF(AND($B16&gt;0,INDEX(Kalender!EU$68:EU$77,MAX(1,$B16))&gt;INDEX(Kalender!$B$68:$B$77,MAX(1,$B16))),1,0)+IF(OR(AND($C16&gt;0,INDEX(Kalender!EU$81:EU$110,MAX(1,$C16))&gt;INDEX(Kalender!$B$81:$B$110,MAX(1,$C16))),AND($D16&gt;0,INDEX(Kalender!EU$81:EU$110,MAX(1,$D16))&gt;INDEX(Kalender!$B$81:$B$110,MAX(1,$D16))),AND($E16&gt;0,INDEX(Kalender!EU$81:EU$110,MAX(1,$E16))&gt;INDEX(Kalender!$B$81:$B$110,MAX(1,$E16))),AND($F16&gt;0,INDEX(Kalender!EU$81:EU$110,MAX(1,$F16))&gt;INDEX(Kalender!$B$81:$B$110,MAX(1,$F16)))),2,0))</f>
        <v>0</v>
      </c>
      <c r="EV16" s="5" t="n">
        <f aca="false">IF(Kalender!EV16&lt;&gt;1,0,IF(AND($B16&gt;0,INDEX(Kalender!EV$68:EV$77,MAX(1,$B16))&gt;INDEX(Kalender!$B$68:$B$77,MAX(1,$B16))),1,0)+IF(OR(AND($C16&gt;0,INDEX(Kalender!EV$81:EV$110,MAX(1,$C16))&gt;INDEX(Kalender!$B$81:$B$110,MAX(1,$C16))),AND($D16&gt;0,INDEX(Kalender!EV$81:EV$110,MAX(1,$D16))&gt;INDEX(Kalender!$B$81:$B$110,MAX(1,$D16))),AND($E16&gt;0,INDEX(Kalender!EV$81:EV$110,MAX(1,$E16))&gt;INDEX(Kalender!$B$81:$B$110,MAX(1,$E16))),AND($F16&gt;0,INDEX(Kalender!EV$81:EV$110,MAX(1,$F16))&gt;INDEX(Kalender!$B$81:$B$110,MAX(1,$F16)))),2,0))</f>
        <v>0</v>
      </c>
      <c r="EW16" s="5" t="n">
        <f aca="false">IF(Kalender!EW16&lt;&gt;1,0,IF(AND($B16&gt;0,INDEX(Kalender!EW$68:EW$77,MAX(1,$B16))&gt;INDEX(Kalender!$B$68:$B$77,MAX(1,$B16))),1,0)+IF(OR(AND($C16&gt;0,INDEX(Kalender!EW$81:EW$110,MAX(1,$C16))&gt;INDEX(Kalender!$B$81:$B$110,MAX(1,$C16))),AND($D16&gt;0,INDEX(Kalender!EW$81:EW$110,MAX(1,$D16))&gt;INDEX(Kalender!$B$81:$B$110,MAX(1,$D16))),AND($E16&gt;0,INDEX(Kalender!EW$81:EW$110,MAX(1,$E16))&gt;INDEX(Kalender!$B$81:$B$110,MAX(1,$E16))),AND($F16&gt;0,INDEX(Kalender!EW$81:EW$110,MAX(1,$F16))&gt;INDEX(Kalender!$B$81:$B$110,MAX(1,$F16)))),2,0))</f>
        <v>0</v>
      </c>
      <c r="EX16" s="5" t="n">
        <f aca="false">IF(Kalender!EX16&lt;&gt;1,0,IF(AND($B16&gt;0,INDEX(Kalender!EX$68:EX$77,MAX(1,$B16))&gt;INDEX(Kalender!$B$68:$B$77,MAX(1,$B16))),1,0)+IF(OR(AND($C16&gt;0,INDEX(Kalender!EX$81:EX$110,MAX(1,$C16))&gt;INDEX(Kalender!$B$81:$B$110,MAX(1,$C16))),AND($D16&gt;0,INDEX(Kalender!EX$81:EX$110,MAX(1,$D16))&gt;INDEX(Kalender!$B$81:$B$110,MAX(1,$D16))),AND($E16&gt;0,INDEX(Kalender!EX$81:EX$110,MAX(1,$E16))&gt;INDEX(Kalender!$B$81:$B$110,MAX(1,$E16))),AND($F16&gt;0,INDEX(Kalender!EX$81:EX$110,MAX(1,$F16))&gt;INDEX(Kalender!$B$81:$B$110,MAX(1,$F16)))),2,0))</f>
        <v>0</v>
      </c>
      <c r="EY16" s="5" t="n">
        <f aca="false">IF(Kalender!EY16&lt;&gt;1,0,IF(AND($B16&gt;0,INDEX(Kalender!EY$68:EY$77,MAX(1,$B16))&gt;INDEX(Kalender!$B$68:$B$77,MAX(1,$B16))),1,0)+IF(OR(AND($C16&gt;0,INDEX(Kalender!EY$81:EY$110,MAX(1,$C16))&gt;INDEX(Kalender!$B$81:$B$110,MAX(1,$C16))),AND($D16&gt;0,INDEX(Kalender!EY$81:EY$110,MAX(1,$D16))&gt;INDEX(Kalender!$B$81:$B$110,MAX(1,$D16))),AND($E16&gt;0,INDEX(Kalender!EY$81:EY$110,MAX(1,$E16))&gt;INDEX(Kalender!$B$81:$B$110,MAX(1,$E16))),AND($F16&gt;0,INDEX(Kalender!EY$81:EY$110,MAX(1,$F16))&gt;INDEX(Kalender!$B$81:$B$110,MAX(1,$F16)))),2,0))</f>
        <v>0</v>
      </c>
      <c r="EZ16" s="5" t="n">
        <f aca="false">IF(Kalender!EZ16&lt;&gt;1,0,IF(AND($B16&gt;0,INDEX(Kalender!EZ$68:EZ$77,MAX(1,$B16))&gt;INDEX(Kalender!$B$68:$B$77,MAX(1,$B16))),1,0)+IF(OR(AND($C16&gt;0,INDEX(Kalender!EZ$81:EZ$110,MAX(1,$C16))&gt;INDEX(Kalender!$B$81:$B$110,MAX(1,$C16))),AND($D16&gt;0,INDEX(Kalender!EZ$81:EZ$110,MAX(1,$D16))&gt;INDEX(Kalender!$B$81:$B$110,MAX(1,$D16))),AND($E16&gt;0,INDEX(Kalender!EZ$81:EZ$110,MAX(1,$E16))&gt;INDEX(Kalender!$B$81:$B$110,MAX(1,$E16))),AND($F16&gt;0,INDEX(Kalender!EZ$81:EZ$110,MAX(1,$F16))&gt;INDEX(Kalender!$B$81:$B$110,MAX(1,$F16)))),2,0))</f>
        <v>0</v>
      </c>
      <c r="FA16" s="5" t="n">
        <f aca="false">IF(Kalender!FA16&lt;&gt;1,0,IF(AND($B16&gt;0,INDEX(Kalender!FA$68:FA$77,MAX(1,$B16))&gt;INDEX(Kalender!$B$68:$B$77,MAX(1,$B16))),1,0)+IF(OR(AND($C16&gt;0,INDEX(Kalender!FA$81:FA$110,MAX(1,$C16))&gt;INDEX(Kalender!$B$81:$B$110,MAX(1,$C16))),AND($D16&gt;0,INDEX(Kalender!FA$81:FA$110,MAX(1,$D16))&gt;INDEX(Kalender!$B$81:$B$110,MAX(1,$D16))),AND($E16&gt;0,INDEX(Kalender!FA$81:FA$110,MAX(1,$E16))&gt;INDEX(Kalender!$B$81:$B$110,MAX(1,$E16))),AND($F16&gt;0,INDEX(Kalender!FA$81:FA$110,MAX(1,$F16))&gt;INDEX(Kalender!$B$81:$B$110,MAX(1,$F16)))),2,0))</f>
        <v>0</v>
      </c>
      <c r="FB16" s="5" t="n">
        <f aca="false">IF(Kalender!FB16&lt;&gt;1,0,IF(AND($B16&gt;0,INDEX(Kalender!FB$68:FB$77,MAX(1,$B16))&gt;INDEX(Kalender!$B$68:$B$77,MAX(1,$B16))),1,0)+IF(OR(AND($C16&gt;0,INDEX(Kalender!FB$81:FB$110,MAX(1,$C16))&gt;INDEX(Kalender!$B$81:$B$110,MAX(1,$C16))),AND($D16&gt;0,INDEX(Kalender!FB$81:FB$110,MAX(1,$D16))&gt;INDEX(Kalender!$B$81:$B$110,MAX(1,$D16))),AND($E16&gt;0,INDEX(Kalender!FB$81:FB$110,MAX(1,$E16))&gt;INDEX(Kalender!$B$81:$B$110,MAX(1,$E16))),AND($F16&gt;0,INDEX(Kalender!FB$81:FB$110,MAX(1,$F16))&gt;INDEX(Kalender!$B$81:$B$110,MAX(1,$F16)))),2,0))</f>
        <v>0</v>
      </c>
      <c r="FC16" s="5" t="n">
        <f aca="false">IF(Kalender!FC16&lt;&gt;1,0,IF(AND($B16&gt;0,INDEX(Kalender!FC$68:FC$77,MAX(1,$B16))&gt;INDEX(Kalender!$B$68:$B$77,MAX(1,$B16))),1,0)+IF(OR(AND($C16&gt;0,INDEX(Kalender!FC$81:FC$110,MAX(1,$C16))&gt;INDEX(Kalender!$B$81:$B$110,MAX(1,$C16))),AND($D16&gt;0,INDEX(Kalender!FC$81:FC$110,MAX(1,$D16))&gt;INDEX(Kalender!$B$81:$B$110,MAX(1,$D16))),AND($E16&gt;0,INDEX(Kalender!FC$81:FC$110,MAX(1,$E16))&gt;INDEX(Kalender!$B$81:$B$110,MAX(1,$E16))),AND($F16&gt;0,INDEX(Kalender!FC$81:FC$110,MAX(1,$F16))&gt;INDEX(Kalender!$B$81:$B$110,MAX(1,$F16)))),2,0))</f>
        <v>0</v>
      </c>
      <c r="FD16" s="5" t="n">
        <f aca="false">IF(Kalender!FD16&lt;&gt;1,0,IF(AND($B16&gt;0,INDEX(Kalender!FD$68:FD$77,MAX(1,$B16))&gt;INDEX(Kalender!$B$68:$B$77,MAX(1,$B16))),1,0)+IF(OR(AND($C16&gt;0,INDEX(Kalender!FD$81:FD$110,MAX(1,$C16))&gt;INDEX(Kalender!$B$81:$B$110,MAX(1,$C16))),AND($D16&gt;0,INDEX(Kalender!FD$81:FD$110,MAX(1,$D16))&gt;INDEX(Kalender!$B$81:$B$110,MAX(1,$D16))),AND($E16&gt;0,INDEX(Kalender!FD$81:FD$110,MAX(1,$E16))&gt;INDEX(Kalender!$B$81:$B$110,MAX(1,$E16))),AND($F16&gt;0,INDEX(Kalender!FD$81:FD$110,MAX(1,$F16))&gt;INDEX(Kalender!$B$81:$B$110,MAX(1,$F16)))),2,0))</f>
        <v>0</v>
      </c>
      <c r="FE16" s="5" t="n">
        <f aca="false">IF(Kalender!FE16&lt;&gt;1,0,IF(AND($B16&gt;0,INDEX(Kalender!FE$68:FE$77,MAX(1,$B16))&gt;INDEX(Kalender!$B$68:$B$77,MAX(1,$B16))),1,0)+IF(OR(AND($C16&gt;0,INDEX(Kalender!FE$81:FE$110,MAX(1,$C16))&gt;INDEX(Kalender!$B$81:$B$110,MAX(1,$C16))),AND($D16&gt;0,INDEX(Kalender!FE$81:FE$110,MAX(1,$D16))&gt;INDEX(Kalender!$B$81:$B$110,MAX(1,$D16))),AND($E16&gt;0,INDEX(Kalender!FE$81:FE$110,MAX(1,$E16))&gt;INDEX(Kalender!$B$81:$B$110,MAX(1,$E16))),AND($F16&gt;0,INDEX(Kalender!FE$81:FE$110,MAX(1,$F16))&gt;INDEX(Kalender!$B$81:$B$110,MAX(1,$F16)))),2,0))</f>
        <v>0</v>
      </c>
      <c r="FF16" s="5" t="n">
        <f aca="false">IF(Kalender!FF16&lt;&gt;1,0,IF(AND($B16&gt;0,INDEX(Kalender!FF$68:FF$77,MAX(1,$B16))&gt;INDEX(Kalender!$B$68:$B$77,MAX(1,$B16))),1,0)+IF(OR(AND($C16&gt;0,INDEX(Kalender!FF$81:FF$110,MAX(1,$C16))&gt;INDEX(Kalender!$B$81:$B$110,MAX(1,$C16))),AND($D16&gt;0,INDEX(Kalender!FF$81:FF$110,MAX(1,$D16))&gt;INDEX(Kalender!$B$81:$B$110,MAX(1,$D16))),AND($E16&gt;0,INDEX(Kalender!FF$81:FF$110,MAX(1,$E16))&gt;INDEX(Kalender!$B$81:$B$110,MAX(1,$E16))),AND($F16&gt;0,INDEX(Kalender!FF$81:FF$110,MAX(1,$F16))&gt;INDEX(Kalender!$B$81:$B$110,MAX(1,$F16)))),2,0))</f>
        <v>0</v>
      </c>
      <c r="FG16" s="5" t="n">
        <f aca="false">IF(Kalender!FG16&lt;&gt;1,0,IF(AND($B16&gt;0,INDEX(Kalender!FG$68:FG$77,MAX(1,$B16))&gt;INDEX(Kalender!$B$68:$B$77,MAX(1,$B16))),1,0)+IF(OR(AND($C16&gt;0,INDEX(Kalender!FG$81:FG$110,MAX(1,$C16))&gt;INDEX(Kalender!$B$81:$B$110,MAX(1,$C16))),AND($D16&gt;0,INDEX(Kalender!FG$81:FG$110,MAX(1,$D16))&gt;INDEX(Kalender!$B$81:$B$110,MAX(1,$D16))),AND($E16&gt;0,INDEX(Kalender!FG$81:FG$110,MAX(1,$E16))&gt;INDEX(Kalender!$B$81:$B$110,MAX(1,$E16))),AND($F16&gt;0,INDEX(Kalender!FG$81:FG$110,MAX(1,$F16))&gt;INDEX(Kalender!$B$81:$B$110,MAX(1,$F16)))),2,0))</f>
        <v>0</v>
      </c>
      <c r="FH16" s="5" t="n">
        <f aca="false">IF(Kalender!FH16&lt;&gt;1,0,IF(AND($B16&gt;0,INDEX(Kalender!FH$68:FH$77,MAX(1,$B16))&gt;INDEX(Kalender!$B$68:$B$77,MAX(1,$B16))),1,0)+IF(OR(AND($C16&gt;0,INDEX(Kalender!FH$81:FH$110,MAX(1,$C16))&gt;INDEX(Kalender!$B$81:$B$110,MAX(1,$C16))),AND($D16&gt;0,INDEX(Kalender!FH$81:FH$110,MAX(1,$D16))&gt;INDEX(Kalender!$B$81:$B$110,MAX(1,$D16))),AND($E16&gt;0,INDEX(Kalender!FH$81:FH$110,MAX(1,$E16))&gt;INDEX(Kalender!$B$81:$B$110,MAX(1,$E16))),AND($F16&gt;0,INDEX(Kalender!FH$81:FH$110,MAX(1,$F16))&gt;INDEX(Kalender!$B$81:$B$110,MAX(1,$F16)))),2,0))</f>
        <v>0</v>
      </c>
      <c r="FI16" s="5" t="n">
        <f aca="false">IF(Kalender!FI16&lt;&gt;1,0,IF(AND($B16&gt;0,INDEX(Kalender!FI$68:FI$77,MAX(1,$B16))&gt;INDEX(Kalender!$B$68:$B$77,MAX(1,$B16))),1,0)+IF(OR(AND($C16&gt;0,INDEX(Kalender!FI$81:FI$110,MAX(1,$C16))&gt;INDEX(Kalender!$B$81:$B$110,MAX(1,$C16))),AND($D16&gt;0,INDEX(Kalender!FI$81:FI$110,MAX(1,$D16))&gt;INDEX(Kalender!$B$81:$B$110,MAX(1,$D16))),AND($E16&gt;0,INDEX(Kalender!FI$81:FI$110,MAX(1,$E16))&gt;INDEX(Kalender!$B$81:$B$110,MAX(1,$E16))),AND($F16&gt;0,INDEX(Kalender!FI$81:FI$110,MAX(1,$F16))&gt;INDEX(Kalender!$B$81:$B$110,MAX(1,$F16)))),2,0))</f>
        <v>0</v>
      </c>
      <c r="FJ16" s="5" t="n">
        <f aca="false">IF(Kalender!FJ16&lt;&gt;1,0,IF(AND($B16&gt;0,INDEX(Kalender!FJ$68:FJ$77,MAX(1,$B16))&gt;INDEX(Kalender!$B$68:$B$77,MAX(1,$B16))),1,0)+IF(OR(AND($C16&gt;0,INDEX(Kalender!FJ$81:FJ$110,MAX(1,$C16))&gt;INDEX(Kalender!$B$81:$B$110,MAX(1,$C16))),AND($D16&gt;0,INDEX(Kalender!FJ$81:FJ$110,MAX(1,$D16))&gt;INDEX(Kalender!$B$81:$B$110,MAX(1,$D16))),AND($E16&gt;0,INDEX(Kalender!FJ$81:FJ$110,MAX(1,$E16))&gt;INDEX(Kalender!$B$81:$B$110,MAX(1,$E16))),AND($F16&gt;0,INDEX(Kalender!FJ$81:FJ$110,MAX(1,$F16))&gt;INDEX(Kalender!$B$81:$B$110,MAX(1,$F16)))),2,0))</f>
        <v>0</v>
      </c>
      <c r="FK16" s="5" t="n">
        <f aca="false">IF(Kalender!FK16&lt;&gt;1,0,IF(AND($B16&gt;0,INDEX(Kalender!FK$68:FK$77,MAX(1,$B16))&gt;INDEX(Kalender!$B$68:$B$77,MAX(1,$B16))),1,0)+IF(OR(AND($C16&gt;0,INDEX(Kalender!FK$81:FK$110,MAX(1,$C16))&gt;INDEX(Kalender!$B$81:$B$110,MAX(1,$C16))),AND($D16&gt;0,INDEX(Kalender!FK$81:FK$110,MAX(1,$D16))&gt;INDEX(Kalender!$B$81:$B$110,MAX(1,$D16))),AND($E16&gt;0,INDEX(Kalender!FK$81:FK$110,MAX(1,$E16))&gt;INDEX(Kalender!$B$81:$B$110,MAX(1,$E16))),AND($F16&gt;0,INDEX(Kalender!FK$81:FK$110,MAX(1,$F16))&gt;INDEX(Kalender!$B$81:$B$110,MAX(1,$F16)))),2,0))</f>
        <v>0</v>
      </c>
      <c r="FL16" s="5" t="n">
        <f aca="false">IF(Kalender!FL16&lt;&gt;1,0,IF(AND($B16&gt;0,INDEX(Kalender!FL$68:FL$77,MAX(1,$B16))&gt;INDEX(Kalender!$B$68:$B$77,MAX(1,$B16))),1,0)+IF(OR(AND($C16&gt;0,INDEX(Kalender!FL$81:FL$110,MAX(1,$C16))&gt;INDEX(Kalender!$B$81:$B$110,MAX(1,$C16))),AND($D16&gt;0,INDEX(Kalender!FL$81:FL$110,MAX(1,$D16))&gt;INDEX(Kalender!$B$81:$B$110,MAX(1,$D16))),AND($E16&gt;0,INDEX(Kalender!FL$81:FL$110,MAX(1,$E16))&gt;INDEX(Kalender!$B$81:$B$110,MAX(1,$E16))),AND($F16&gt;0,INDEX(Kalender!FL$81:FL$110,MAX(1,$F16))&gt;INDEX(Kalender!$B$81:$B$110,MAX(1,$F16)))),2,0))</f>
        <v>0</v>
      </c>
      <c r="FM16" s="5" t="n">
        <f aca="false">IF(Kalender!FM16&lt;&gt;1,0,IF(AND($B16&gt;0,INDEX(Kalender!FM$68:FM$77,MAX(1,$B16))&gt;INDEX(Kalender!$B$68:$B$77,MAX(1,$B16))),1,0)+IF(OR(AND($C16&gt;0,INDEX(Kalender!FM$81:FM$110,MAX(1,$C16))&gt;INDEX(Kalender!$B$81:$B$110,MAX(1,$C16))),AND($D16&gt;0,INDEX(Kalender!FM$81:FM$110,MAX(1,$D16))&gt;INDEX(Kalender!$B$81:$B$110,MAX(1,$D16))),AND($E16&gt;0,INDEX(Kalender!FM$81:FM$110,MAX(1,$E16))&gt;INDEX(Kalender!$B$81:$B$110,MAX(1,$E16))),AND($F16&gt;0,INDEX(Kalender!FM$81:FM$110,MAX(1,$F16))&gt;INDEX(Kalender!$B$81:$B$110,MAX(1,$F16)))),2,0))</f>
        <v>0</v>
      </c>
      <c r="FN16" s="5" t="n">
        <f aca="false">IF(Kalender!FN16&lt;&gt;1,0,IF(AND($B16&gt;0,INDEX(Kalender!FN$68:FN$77,MAX(1,$B16))&gt;INDEX(Kalender!$B$68:$B$77,MAX(1,$B16))),1,0)+IF(OR(AND($C16&gt;0,INDEX(Kalender!FN$81:FN$110,MAX(1,$C16))&gt;INDEX(Kalender!$B$81:$B$110,MAX(1,$C16))),AND($D16&gt;0,INDEX(Kalender!FN$81:FN$110,MAX(1,$D16))&gt;INDEX(Kalender!$B$81:$B$110,MAX(1,$D16))),AND($E16&gt;0,INDEX(Kalender!FN$81:FN$110,MAX(1,$E16))&gt;INDEX(Kalender!$B$81:$B$110,MAX(1,$E16))),AND($F16&gt;0,INDEX(Kalender!FN$81:FN$110,MAX(1,$F16))&gt;INDEX(Kalender!$B$81:$B$110,MAX(1,$F16)))),2,0))</f>
        <v>0</v>
      </c>
      <c r="FO16" s="5" t="n">
        <f aca="false">IF(Kalender!FO16&lt;&gt;1,0,IF(AND($B16&gt;0,INDEX(Kalender!FO$68:FO$77,MAX(1,$B16))&gt;INDEX(Kalender!$B$68:$B$77,MAX(1,$B16))),1,0)+IF(OR(AND($C16&gt;0,INDEX(Kalender!FO$81:FO$110,MAX(1,$C16))&gt;INDEX(Kalender!$B$81:$B$110,MAX(1,$C16))),AND($D16&gt;0,INDEX(Kalender!FO$81:FO$110,MAX(1,$D16))&gt;INDEX(Kalender!$B$81:$B$110,MAX(1,$D16))),AND($E16&gt;0,INDEX(Kalender!FO$81:FO$110,MAX(1,$E16))&gt;INDEX(Kalender!$B$81:$B$110,MAX(1,$E16))),AND($F16&gt;0,INDEX(Kalender!FO$81:FO$110,MAX(1,$F16))&gt;INDEX(Kalender!$B$81:$B$110,MAX(1,$F16)))),2,0))</f>
        <v>0</v>
      </c>
      <c r="FP16" s="5" t="n">
        <f aca="false">IF(Kalender!FP16&lt;&gt;1,0,IF(AND($B16&gt;0,INDEX(Kalender!FP$68:FP$77,MAX(1,$B16))&gt;INDEX(Kalender!$B$68:$B$77,MAX(1,$B16))),1,0)+IF(OR(AND($C16&gt;0,INDEX(Kalender!FP$81:FP$110,MAX(1,$C16))&gt;INDEX(Kalender!$B$81:$B$110,MAX(1,$C16))),AND($D16&gt;0,INDEX(Kalender!FP$81:FP$110,MAX(1,$D16))&gt;INDEX(Kalender!$B$81:$B$110,MAX(1,$D16))),AND($E16&gt;0,INDEX(Kalender!FP$81:FP$110,MAX(1,$E16))&gt;INDEX(Kalender!$B$81:$B$110,MAX(1,$E16))),AND($F16&gt;0,INDEX(Kalender!FP$81:FP$110,MAX(1,$F16))&gt;INDEX(Kalender!$B$81:$B$110,MAX(1,$F16)))),2,0))</f>
        <v>0</v>
      </c>
      <c r="FQ16" s="5" t="n">
        <f aca="false">IF(Kalender!FQ16&lt;&gt;1,0,IF(AND($B16&gt;0,INDEX(Kalender!FQ$68:FQ$77,MAX(1,$B16))&gt;INDEX(Kalender!$B$68:$B$77,MAX(1,$B16))),1,0)+IF(OR(AND($C16&gt;0,INDEX(Kalender!FQ$81:FQ$110,MAX(1,$C16))&gt;INDEX(Kalender!$B$81:$B$110,MAX(1,$C16))),AND($D16&gt;0,INDEX(Kalender!FQ$81:FQ$110,MAX(1,$D16))&gt;INDEX(Kalender!$B$81:$B$110,MAX(1,$D16))),AND($E16&gt;0,INDEX(Kalender!FQ$81:FQ$110,MAX(1,$E16))&gt;INDEX(Kalender!$B$81:$B$110,MAX(1,$E16))),AND($F16&gt;0,INDEX(Kalender!FQ$81:FQ$110,MAX(1,$F16))&gt;INDEX(Kalender!$B$81:$B$110,MAX(1,$F16)))),2,0))</f>
        <v>0</v>
      </c>
      <c r="FR16" s="5" t="n">
        <f aca="false">IF(Kalender!FR16&lt;&gt;1,0,IF(AND($B16&gt;0,INDEX(Kalender!FR$68:FR$77,MAX(1,$B16))&gt;INDEX(Kalender!$B$68:$B$77,MAX(1,$B16))),1,0)+IF(OR(AND($C16&gt;0,INDEX(Kalender!FR$81:FR$110,MAX(1,$C16))&gt;INDEX(Kalender!$B$81:$B$110,MAX(1,$C16))),AND($D16&gt;0,INDEX(Kalender!FR$81:FR$110,MAX(1,$D16))&gt;INDEX(Kalender!$B$81:$B$110,MAX(1,$D16))),AND($E16&gt;0,INDEX(Kalender!FR$81:FR$110,MAX(1,$E16))&gt;INDEX(Kalender!$B$81:$B$110,MAX(1,$E16))),AND($F16&gt;0,INDEX(Kalender!FR$81:FR$110,MAX(1,$F16))&gt;INDEX(Kalender!$B$81:$B$110,MAX(1,$F16)))),2,0))</f>
        <v>0</v>
      </c>
      <c r="FS16" s="5" t="n">
        <f aca="false">IF(Kalender!FS16&lt;&gt;1,0,IF(AND($B16&gt;0,INDEX(Kalender!FS$68:FS$77,MAX(1,$B16))&gt;INDEX(Kalender!$B$68:$B$77,MAX(1,$B16))),1,0)+IF(OR(AND($C16&gt;0,INDEX(Kalender!FS$81:FS$110,MAX(1,$C16))&gt;INDEX(Kalender!$B$81:$B$110,MAX(1,$C16))),AND($D16&gt;0,INDEX(Kalender!FS$81:FS$110,MAX(1,$D16))&gt;INDEX(Kalender!$B$81:$B$110,MAX(1,$D16))),AND($E16&gt;0,INDEX(Kalender!FS$81:FS$110,MAX(1,$E16))&gt;INDEX(Kalender!$B$81:$B$110,MAX(1,$E16))),AND($F16&gt;0,INDEX(Kalender!FS$81:FS$110,MAX(1,$F16))&gt;INDEX(Kalender!$B$81:$B$110,MAX(1,$F16)))),2,0))</f>
        <v>0</v>
      </c>
      <c r="FT16" s="5" t="n">
        <f aca="false">IF(Kalender!FT16&lt;&gt;1,0,IF(AND($B16&gt;0,INDEX(Kalender!FT$68:FT$77,MAX(1,$B16))&gt;INDEX(Kalender!$B$68:$B$77,MAX(1,$B16))),1,0)+IF(OR(AND($C16&gt;0,INDEX(Kalender!FT$81:FT$110,MAX(1,$C16))&gt;INDEX(Kalender!$B$81:$B$110,MAX(1,$C16))),AND($D16&gt;0,INDEX(Kalender!FT$81:FT$110,MAX(1,$D16))&gt;INDEX(Kalender!$B$81:$B$110,MAX(1,$D16))),AND($E16&gt;0,INDEX(Kalender!FT$81:FT$110,MAX(1,$E16))&gt;INDEX(Kalender!$B$81:$B$110,MAX(1,$E16))),AND($F16&gt;0,INDEX(Kalender!FT$81:FT$110,MAX(1,$F16))&gt;INDEX(Kalender!$B$81:$B$110,MAX(1,$F16)))),2,0))</f>
        <v>0</v>
      </c>
      <c r="FU16" s="5" t="n">
        <f aca="false">IF(Kalender!FU16&lt;&gt;1,0,IF(AND($B16&gt;0,INDEX(Kalender!FU$68:FU$77,MAX(1,$B16))&gt;INDEX(Kalender!$B$68:$B$77,MAX(1,$B16))),1,0)+IF(OR(AND($C16&gt;0,INDEX(Kalender!FU$81:FU$110,MAX(1,$C16))&gt;INDEX(Kalender!$B$81:$B$110,MAX(1,$C16))),AND($D16&gt;0,INDEX(Kalender!FU$81:FU$110,MAX(1,$D16))&gt;INDEX(Kalender!$B$81:$B$110,MAX(1,$D16))),AND($E16&gt;0,INDEX(Kalender!FU$81:FU$110,MAX(1,$E16))&gt;INDEX(Kalender!$B$81:$B$110,MAX(1,$E16))),AND($F16&gt;0,INDEX(Kalender!FU$81:FU$110,MAX(1,$F16))&gt;INDEX(Kalender!$B$81:$B$110,MAX(1,$F16)))),2,0))</f>
        <v>0</v>
      </c>
      <c r="FV16" s="5" t="n">
        <f aca="false">IF(Kalender!FV16&lt;&gt;1,0,IF(AND($B16&gt;0,INDEX(Kalender!FV$68:FV$77,MAX(1,$B16))&gt;INDEX(Kalender!$B$68:$B$77,MAX(1,$B16))),1,0)+IF(OR(AND($C16&gt;0,INDEX(Kalender!FV$81:FV$110,MAX(1,$C16))&gt;INDEX(Kalender!$B$81:$B$110,MAX(1,$C16))),AND($D16&gt;0,INDEX(Kalender!FV$81:FV$110,MAX(1,$D16))&gt;INDEX(Kalender!$B$81:$B$110,MAX(1,$D16))),AND($E16&gt;0,INDEX(Kalender!FV$81:FV$110,MAX(1,$E16))&gt;INDEX(Kalender!$B$81:$B$110,MAX(1,$E16))),AND($F16&gt;0,INDEX(Kalender!FV$81:FV$110,MAX(1,$F16))&gt;INDEX(Kalender!$B$81:$B$110,MAX(1,$F16)))),2,0))</f>
        <v>0</v>
      </c>
      <c r="FW16" s="5" t="n">
        <f aca="false">IF(Kalender!FW16&lt;&gt;1,0,IF(AND($B16&gt;0,INDEX(Kalender!FW$68:FW$77,MAX(1,$B16))&gt;INDEX(Kalender!$B$68:$B$77,MAX(1,$B16))),1,0)+IF(OR(AND($C16&gt;0,INDEX(Kalender!FW$81:FW$110,MAX(1,$C16))&gt;INDEX(Kalender!$B$81:$B$110,MAX(1,$C16))),AND($D16&gt;0,INDEX(Kalender!FW$81:FW$110,MAX(1,$D16))&gt;INDEX(Kalender!$B$81:$B$110,MAX(1,$D16))),AND($E16&gt;0,INDEX(Kalender!FW$81:FW$110,MAX(1,$E16))&gt;INDEX(Kalender!$B$81:$B$110,MAX(1,$E16))),AND($F16&gt;0,INDEX(Kalender!FW$81:FW$110,MAX(1,$F16))&gt;INDEX(Kalender!$B$81:$B$110,MAX(1,$F16)))),2,0))</f>
        <v>0</v>
      </c>
      <c r="FX16" s="5" t="n">
        <f aca="false">IF(Kalender!FX16&lt;&gt;1,0,IF(AND($B16&gt;0,INDEX(Kalender!FX$68:FX$77,MAX(1,$B16))&gt;INDEX(Kalender!$B$68:$B$77,MAX(1,$B16))),1,0)+IF(OR(AND($C16&gt;0,INDEX(Kalender!FX$81:FX$110,MAX(1,$C16))&gt;INDEX(Kalender!$B$81:$B$110,MAX(1,$C16))),AND($D16&gt;0,INDEX(Kalender!FX$81:FX$110,MAX(1,$D16))&gt;INDEX(Kalender!$B$81:$B$110,MAX(1,$D16))),AND($E16&gt;0,INDEX(Kalender!FX$81:FX$110,MAX(1,$E16))&gt;INDEX(Kalender!$B$81:$B$110,MAX(1,$E16))),AND($F16&gt;0,INDEX(Kalender!FX$81:FX$110,MAX(1,$F16))&gt;INDEX(Kalender!$B$81:$B$110,MAX(1,$F16)))),2,0))</f>
        <v>0</v>
      </c>
      <c r="FY16" s="5" t="n">
        <f aca="false">IF(Kalender!FY16&lt;&gt;1,0,IF(AND($B16&gt;0,INDEX(Kalender!FY$68:FY$77,MAX(1,$B16))&gt;INDEX(Kalender!$B$68:$B$77,MAX(1,$B16))),1,0)+IF(OR(AND($C16&gt;0,INDEX(Kalender!FY$81:FY$110,MAX(1,$C16))&gt;INDEX(Kalender!$B$81:$B$110,MAX(1,$C16))),AND($D16&gt;0,INDEX(Kalender!FY$81:FY$110,MAX(1,$D16))&gt;INDEX(Kalender!$B$81:$B$110,MAX(1,$D16))),AND($E16&gt;0,INDEX(Kalender!FY$81:FY$110,MAX(1,$E16))&gt;INDEX(Kalender!$B$81:$B$110,MAX(1,$E16))),AND($F16&gt;0,INDEX(Kalender!FY$81:FY$110,MAX(1,$F16))&gt;INDEX(Kalender!$B$81:$B$110,MAX(1,$F16)))),2,0))</f>
        <v>0</v>
      </c>
      <c r="FZ16" s="5" t="n">
        <f aca="false">IF(Kalender!FZ16&lt;&gt;1,0,IF(AND($B16&gt;0,INDEX(Kalender!FZ$68:FZ$77,MAX(1,$B16))&gt;INDEX(Kalender!$B$68:$B$77,MAX(1,$B16))),1,0)+IF(OR(AND($C16&gt;0,INDEX(Kalender!FZ$81:FZ$110,MAX(1,$C16))&gt;INDEX(Kalender!$B$81:$B$110,MAX(1,$C16))),AND($D16&gt;0,INDEX(Kalender!FZ$81:FZ$110,MAX(1,$D16))&gt;INDEX(Kalender!$B$81:$B$110,MAX(1,$D16))),AND($E16&gt;0,INDEX(Kalender!FZ$81:FZ$110,MAX(1,$E16))&gt;INDEX(Kalender!$B$81:$B$110,MAX(1,$E16))),AND($F16&gt;0,INDEX(Kalender!FZ$81:FZ$110,MAX(1,$F16))&gt;INDEX(Kalender!$B$81:$B$110,MAX(1,$F16)))),2,0))</f>
        <v>0</v>
      </c>
      <c r="GA16" s="5" t="n">
        <f aca="false">IF(Kalender!GA16&lt;&gt;1,0,IF(AND($B16&gt;0,INDEX(Kalender!GA$68:GA$77,MAX(1,$B16))&gt;INDEX(Kalender!$B$68:$B$77,MAX(1,$B16))),1,0)+IF(OR(AND($C16&gt;0,INDEX(Kalender!GA$81:GA$110,MAX(1,$C16))&gt;INDEX(Kalender!$B$81:$B$110,MAX(1,$C16))),AND($D16&gt;0,INDEX(Kalender!GA$81:GA$110,MAX(1,$D16))&gt;INDEX(Kalender!$B$81:$B$110,MAX(1,$D16))),AND($E16&gt;0,INDEX(Kalender!GA$81:GA$110,MAX(1,$E16))&gt;INDEX(Kalender!$B$81:$B$110,MAX(1,$E16))),AND($F16&gt;0,INDEX(Kalender!GA$81:GA$110,MAX(1,$F16))&gt;INDEX(Kalender!$B$81:$B$110,MAX(1,$F16)))),2,0))</f>
        <v>0</v>
      </c>
      <c r="GB16" s="5" t="n">
        <f aca="false">IF(Kalender!GB16&lt;&gt;1,0,IF(AND($B16&gt;0,INDEX(Kalender!GB$68:GB$77,MAX(1,$B16))&gt;INDEX(Kalender!$B$68:$B$77,MAX(1,$B16))),1,0)+IF(OR(AND($C16&gt;0,INDEX(Kalender!GB$81:GB$110,MAX(1,$C16))&gt;INDEX(Kalender!$B$81:$B$110,MAX(1,$C16))),AND($D16&gt;0,INDEX(Kalender!GB$81:GB$110,MAX(1,$D16))&gt;INDEX(Kalender!$B$81:$B$110,MAX(1,$D16))),AND($E16&gt;0,INDEX(Kalender!GB$81:GB$110,MAX(1,$E16))&gt;INDEX(Kalender!$B$81:$B$110,MAX(1,$E16))),AND($F16&gt;0,INDEX(Kalender!GB$81:GB$110,MAX(1,$F16))&gt;INDEX(Kalender!$B$81:$B$110,MAX(1,$F16)))),2,0))</f>
        <v>0</v>
      </c>
      <c r="GC16" s="5" t="n">
        <f aca="false">IF(Kalender!GC16&lt;&gt;1,0,IF(AND($B16&gt;0,INDEX(Kalender!GC$68:GC$77,MAX(1,$B16))&gt;INDEX(Kalender!$B$68:$B$77,MAX(1,$B16))),1,0)+IF(OR(AND($C16&gt;0,INDEX(Kalender!GC$81:GC$110,MAX(1,$C16))&gt;INDEX(Kalender!$B$81:$B$110,MAX(1,$C16))),AND($D16&gt;0,INDEX(Kalender!GC$81:GC$110,MAX(1,$D16))&gt;INDEX(Kalender!$B$81:$B$110,MAX(1,$D16))),AND($E16&gt;0,INDEX(Kalender!GC$81:GC$110,MAX(1,$E16))&gt;INDEX(Kalender!$B$81:$B$110,MAX(1,$E16))),AND($F16&gt;0,INDEX(Kalender!GC$81:GC$110,MAX(1,$F16))&gt;INDEX(Kalender!$B$81:$B$110,MAX(1,$F16)))),2,0))</f>
        <v>0</v>
      </c>
      <c r="GD16" s="5" t="n">
        <f aca="false">IF(Kalender!GD16&lt;&gt;1,0,IF(AND($B16&gt;0,INDEX(Kalender!GD$68:GD$77,MAX(1,$B16))&gt;INDEX(Kalender!$B$68:$B$77,MAX(1,$B16))),1,0)+IF(OR(AND($C16&gt;0,INDEX(Kalender!GD$81:GD$110,MAX(1,$C16))&gt;INDEX(Kalender!$B$81:$B$110,MAX(1,$C16))),AND($D16&gt;0,INDEX(Kalender!GD$81:GD$110,MAX(1,$D16))&gt;INDEX(Kalender!$B$81:$B$110,MAX(1,$D16))),AND($E16&gt;0,INDEX(Kalender!GD$81:GD$110,MAX(1,$E16))&gt;INDEX(Kalender!$B$81:$B$110,MAX(1,$E16))),AND($F16&gt;0,INDEX(Kalender!GD$81:GD$110,MAX(1,$F16))&gt;INDEX(Kalender!$B$81:$B$110,MAX(1,$F16)))),2,0))</f>
        <v>0</v>
      </c>
      <c r="GE16" s="5" t="n">
        <f aca="false">IF(Kalender!GE16&lt;&gt;1,0,IF(AND($B16&gt;0,INDEX(Kalender!GE$68:GE$77,MAX(1,$B16))&gt;INDEX(Kalender!$B$68:$B$77,MAX(1,$B16))),1,0)+IF(OR(AND($C16&gt;0,INDEX(Kalender!GE$81:GE$110,MAX(1,$C16))&gt;INDEX(Kalender!$B$81:$B$110,MAX(1,$C16))),AND($D16&gt;0,INDEX(Kalender!GE$81:GE$110,MAX(1,$D16))&gt;INDEX(Kalender!$B$81:$B$110,MAX(1,$D16))),AND($E16&gt;0,INDEX(Kalender!GE$81:GE$110,MAX(1,$E16))&gt;INDEX(Kalender!$B$81:$B$110,MAX(1,$E16))),AND($F16&gt;0,INDEX(Kalender!GE$81:GE$110,MAX(1,$F16))&gt;INDEX(Kalender!$B$81:$B$110,MAX(1,$F16)))),2,0))</f>
        <v>0</v>
      </c>
      <c r="GF16" s="5" t="n">
        <f aca="false">IF(Kalender!GF16&lt;&gt;1,0,IF(AND($B16&gt;0,INDEX(Kalender!GF$68:GF$77,MAX(1,$B16))&gt;INDEX(Kalender!$B$68:$B$77,MAX(1,$B16))),1,0)+IF(OR(AND($C16&gt;0,INDEX(Kalender!GF$81:GF$110,MAX(1,$C16))&gt;INDEX(Kalender!$B$81:$B$110,MAX(1,$C16))),AND($D16&gt;0,INDEX(Kalender!GF$81:GF$110,MAX(1,$D16))&gt;INDEX(Kalender!$B$81:$B$110,MAX(1,$D16))),AND($E16&gt;0,INDEX(Kalender!GF$81:GF$110,MAX(1,$E16))&gt;INDEX(Kalender!$B$81:$B$110,MAX(1,$E16))),AND($F16&gt;0,INDEX(Kalender!GF$81:GF$110,MAX(1,$F16))&gt;INDEX(Kalender!$B$81:$B$110,MAX(1,$F16)))),2,0))</f>
        <v>0</v>
      </c>
      <c r="GG16" s="5" t="n">
        <f aca="false">IF(Kalender!GG16&lt;&gt;1,0,IF(AND($B16&gt;0,INDEX(Kalender!GG$68:GG$77,MAX(1,$B16))&gt;INDEX(Kalender!$B$68:$B$77,MAX(1,$B16))),1,0)+IF(OR(AND($C16&gt;0,INDEX(Kalender!GG$81:GG$110,MAX(1,$C16))&gt;INDEX(Kalender!$B$81:$B$110,MAX(1,$C16))),AND($D16&gt;0,INDEX(Kalender!GG$81:GG$110,MAX(1,$D16))&gt;INDEX(Kalender!$B$81:$B$110,MAX(1,$D16))),AND($E16&gt;0,INDEX(Kalender!GG$81:GG$110,MAX(1,$E16))&gt;INDEX(Kalender!$B$81:$B$110,MAX(1,$E16))),AND($F16&gt;0,INDEX(Kalender!GG$81:GG$110,MAX(1,$F16))&gt;INDEX(Kalender!$B$81:$B$110,MAX(1,$F16)))),2,0))</f>
        <v>0</v>
      </c>
      <c r="GH16" s="5" t="n">
        <f aca="false">IF(Kalender!GH16&lt;&gt;1,0,IF(AND($B16&gt;0,INDEX(Kalender!GH$68:GH$77,MAX(1,$B16))&gt;INDEX(Kalender!$B$68:$B$77,MAX(1,$B16))),1,0)+IF(OR(AND($C16&gt;0,INDEX(Kalender!GH$81:GH$110,MAX(1,$C16))&gt;INDEX(Kalender!$B$81:$B$110,MAX(1,$C16))),AND($D16&gt;0,INDEX(Kalender!GH$81:GH$110,MAX(1,$D16))&gt;INDEX(Kalender!$B$81:$B$110,MAX(1,$D16))),AND($E16&gt;0,INDEX(Kalender!GH$81:GH$110,MAX(1,$E16))&gt;INDEX(Kalender!$B$81:$B$110,MAX(1,$E16))),AND($F16&gt;0,INDEX(Kalender!GH$81:GH$110,MAX(1,$F16))&gt;INDEX(Kalender!$B$81:$B$110,MAX(1,$F16)))),2,0))</f>
        <v>0</v>
      </c>
      <c r="GI16" s="5" t="n">
        <f aca="false">IF(Kalender!GI16&lt;&gt;1,0,IF(AND($B16&gt;0,INDEX(Kalender!GI$68:GI$77,MAX(1,$B16))&gt;INDEX(Kalender!$B$68:$B$77,MAX(1,$B16))),1,0)+IF(OR(AND($C16&gt;0,INDEX(Kalender!GI$81:GI$110,MAX(1,$C16))&gt;INDEX(Kalender!$B$81:$B$110,MAX(1,$C16))),AND($D16&gt;0,INDEX(Kalender!GI$81:GI$110,MAX(1,$D16))&gt;INDEX(Kalender!$B$81:$B$110,MAX(1,$D16))),AND($E16&gt;0,INDEX(Kalender!GI$81:GI$110,MAX(1,$E16))&gt;INDEX(Kalender!$B$81:$B$110,MAX(1,$E16))),AND($F16&gt;0,INDEX(Kalender!GI$81:GI$110,MAX(1,$F16))&gt;INDEX(Kalender!$B$81:$B$110,MAX(1,$F16)))),2,0))</f>
        <v>0</v>
      </c>
      <c r="GJ16" s="5" t="n">
        <f aca="false">IF(Kalender!GJ16&lt;&gt;1,0,IF(AND($B16&gt;0,INDEX(Kalender!GJ$68:GJ$77,MAX(1,$B16))&gt;INDEX(Kalender!$B$68:$B$77,MAX(1,$B16))),1,0)+IF(OR(AND($C16&gt;0,INDEX(Kalender!GJ$81:GJ$110,MAX(1,$C16))&gt;INDEX(Kalender!$B$81:$B$110,MAX(1,$C16))),AND($D16&gt;0,INDEX(Kalender!GJ$81:GJ$110,MAX(1,$D16))&gt;INDEX(Kalender!$B$81:$B$110,MAX(1,$D16))),AND($E16&gt;0,INDEX(Kalender!GJ$81:GJ$110,MAX(1,$E16))&gt;INDEX(Kalender!$B$81:$B$110,MAX(1,$E16))),AND($F16&gt;0,INDEX(Kalender!GJ$81:GJ$110,MAX(1,$F16))&gt;INDEX(Kalender!$B$81:$B$110,MAX(1,$F16)))),2,0))</f>
        <v>0</v>
      </c>
      <c r="GK16" s="5" t="n">
        <f aca="false">IF(Kalender!GK16&lt;&gt;1,0,IF(AND($B16&gt;0,INDEX(Kalender!GK$68:GK$77,MAX(1,$B16))&gt;INDEX(Kalender!$B$68:$B$77,MAX(1,$B16))),1,0)+IF(OR(AND($C16&gt;0,INDEX(Kalender!GK$81:GK$110,MAX(1,$C16))&gt;INDEX(Kalender!$B$81:$B$110,MAX(1,$C16))),AND($D16&gt;0,INDEX(Kalender!GK$81:GK$110,MAX(1,$D16))&gt;INDEX(Kalender!$B$81:$B$110,MAX(1,$D16))),AND($E16&gt;0,INDEX(Kalender!GK$81:GK$110,MAX(1,$E16))&gt;INDEX(Kalender!$B$81:$B$110,MAX(1,$E16))),AND($F16&gt;0,INDEX(Kalender!GK$81:GK$110,MAX(1,$F16))&gt;INDEX(Kalender!$B$81:$B$110,MAX(1,$F16)))),2,0))</f>
        <v>0</v>
      </c>
      <c r="GL16" s="5" t="n">
        <f aca="false">IF(Kalender!GL16&lt;&gt;1,0,IF(AND($B16&gt;0,INDEX(Kalender!GL$68:GL$77,MAX(1,$B16))&gt;INDEX(Kalender!$B$68:$B$77,MAX(1,$B16))),1,0)+IF(OR(AND($C16&gt;0,INDEX(Kalender!GL$81:GL$110,MAX(1,$C16))&gt;INDEX(Kalender!$B$81:$B$110,MAX(1,$C16))),AND($D16&gt;0,INDEX(Kalender!GL$81:GL$110,MAX(1,$D16))&gt;INDEX(Kalender!$B$81:$B$110,MAX(1,$D16))),AND($E16&gt;0,INDEX(Kalender!GL$81:GL$110,MAX(1,$E16))&gt;INDEX(Kalender!$B$81:$B$110,MAX(1,$E16))),AND($F16&gt;0,INDEX(Kalender!GL$81:GL$110,MAX(1,$F16))&gt;INDEX(Kalender!$B$81:$B$110,MAX(1,$F16)))),2,0))</f>
        <v>0</v>
      </c>
      <c r="GM16" s="5" t="n">
        <f aca="false">IF(Kalender!GM16&lt;&gt;1,0,IF(AND($B16&gt;0,INDEX(Kalender!GM$68:GM$77,MAX(1,$B16))&gt;INDEX(Kalender!$B$68:$B$77,MAX(1,$B16))),1,0)+IF(OR(AND($C16&gt;0,INDEX(Kalender!GM$81:GM$110,MAX(1,$C16))&gt;INDEX(Kalender!$B$81:$B$110,MAX(1,$C16))),AND($D16&gt;0,INDEX(Kalender!GM$81:GM$110,MAX(1,$D16))&gt;INDEX(Kalender!$B$81:$B$110,MAX(1,$D16))),AND($E16&gt;0,INDEX(Kalender!GM$81:GM$110,MAX(1,$E16))&gt;INDEX(Kalender!$B$81:$B$110,MAX(1,$E16))),AND($F16&gt;0,INDEX(Kalender!GM$81:GM$110,MAX(1,$F16))&gt;INDEX(Kalender!$B$81:$B$110,MAX(1,$F16)))),2,0))</f>
        <v>0</v>
      </c>
      <c r="GN16" s="5" t="n">
        <f aca="false">IF(Kalender!GN16&lt;&gt;1,0,IF(AND($B16&gt;0,INDEX(Kalender!GN$68:GN$77,MAX(1,$B16))&gt;INDEX(Kalender!$B$68:$B$77,MAX(1,$B16))),1,0)+IF(OR(AND($C16&gt;0,INDEX(Kalender!GN$81:GN$110,MAX(1,$C16))&gt;INDEX(Kalender!$B$81:$B$110,MAX(1,$C16))),AND($D16&gt;0,INDEX(Kalender!GN$81:GN$110,MAX(1,$D16))&gt;INDEX(Kalender!$B$81:$B$110,MAX(1,$D16))),AND($E16&gt;0,INDEX(Kalender!GN$81:GN$110,MAX(1,$E16))&gt;INDEX(Kalender!$B$81:$B$110,MAX(1,$E16))),AND($F16&gt;0,INDEX(Kalender!GN$81:GN$110,MAX(1,$F16))&gt;INDEX(Kalender!$B$81:$B$110,MAX(1,$F16)))),2,0))</f>
        <v>0</v>
      </c>
      <c r="GO16" s="5" t="n">
        <f aca="false">IF(Kalender!GO16&lt;&gt;1,0,IF(AND($B16&gt;0,INDEX(Kalender!GO$68:GO$77,MAX(1,$B16))&gt;INDEX(Kalender!$B$68:$B$77,MAX(1,$B16))),1,0)+IF(OR(AND($C16&gt;0,INDEX(Kalender!GO$81:GO$110,MAX(1,$C16))&gt;INDEX(Kalender!$B$81:$B$110,MAX(1,$C16))),AND($D16&gt;0,INDEX(Kalender!GO$81:GO$110,MAX(1,$D16))&gt;INDEX(Kalender!$B$81:$B$110,MAX(1,$D16))),AND($E16&gt;0,INDEX(Kalender!GO$81:GO$110,MAX(1,$E16))&gt;INDEX(Kalender!$B$81:$B$110,MAX(1,$E16))),AND($F16&gt;0,INDEX(Kalender!GO$81:GO$110,MAX(1,$F16))&gt;INDEX(Kalender!$B$81:$B$110,MAX(1,$F16)))),2,0))</f>
        <v>0</v>
      </c>
      <c r="GP16" s="5" t="n">
        <f aca="false">IF(Kalender!GP16&lt;&gt;1,0,IF(AND($B16&gt;0,INDEX(Kalender!GP$68:GP$77,MAX(1,$B16))&gt;INDEX(Kalender!$B$68:$B$77,MAX(1,$B16))),1,0)+IF(OR(AND($C16&gt;0,INDEX(Kalender!GP$81:GP$110,MAX(1,$C16))&gt;INDEX(Kalender!$B$81:$B$110,MAX(1,$C16))),AND($D16&gt;0,INDEX(Kalender!GP$81:GP$110,MAX(1,$D16))&gt;INDEX(Kalender!$B$81:$B$110,MAX(1,$D16))),AND($E16&gt;0,INDEX(Kalender!GP$81:GP$110,MAX(1,$E16))&gt;INDEX(Kalender!$B$81:$B$110,MAX(1,$E16))),AND($F16&gt;0,INDEX(Kalender!GP$81:GP$110,MAX(1,$F16))&gt;INDEX(Kalender!$B$81:$B$110,MAX(1,$F16)))),2,0))</f>
        <v>0</v>
      </c>
      <c r="GQ16" s="5" t="n">
        <f aca="false">IF(Kalender!GQ16&lt;&gt;1,0,IF(AND($B16&gt;0,INDEX(Kalender!GQ$68:GQ$77,MAX(1,$B16))&gt;INDEX(Kalender!$B$68:$B$77,MAX(1,$B16))),1,0)+IF(OR(AND($C16&gt;0,INDEX(Kalender!GQ$81:GQ$110,MAX(1,$C16))&gt;INDEX(Kalender!$B$81:$B$110,MAX(1,$C16))),AND($D16&gt;0,INDEX(Kalender!GQ$81:GQ$110,MAX(1,$D16))&gt;INDEX(Kalender!$B$81:$B$110,MAX(1,$D16))),AND($E16&gt;0,INDEX(Kalender!GQ$81:GQ$110,MAX(1,$E16))&gt;INDEX(Kalender!$B$81:$B$110,MAX(1,$E16))),AND($F16&gt;0,INDEX(Kalender!GQ$81:GQ$110,MAX(1,$F16))&gt;INDEX(Kalender!$B$81:$B$110,MAX(1,$F16)))),2,0))</f>
        <v>0</v>
      </c>
      <c r="GR16" s="5" t="n">
        <f aca="false">IF(Kalender!GR16&lt;&gt;1,0,IF(AND($B16&gt;0,INDEX(Kalender!GR$68:GR$77,MAX(1,$B16))&gt;INDEX(Kalender!$B$68:$B$77,MAX(1,$B16))),1,0)+IF(OR(AND($C16&gt;0,INDEX(Kalender!GR$81:GR$110,MAX(1,$C16))&gt;INDEX(Kalender!$B$81:$B$110,MAX(1,$C16))),AND($D16&gt;0,INDEX(Kalender!GR$81:GR$110,MAX(1,$D16))&gt;INDEX(Kalender!$B$81:$B$110,MAX(1,$D16))),AND($E16&gt;0,INDEX(Kalender!GR$81:GR$110,MAX(1,$E16))&gt;INDEX(Kalender!$B$81:$B$110,MAX(1,$E16))),AND($F16&gt;0,INDEX(Kalender!GR$81:GR$110,MAX(1,$F16))&gt;INDEX(Kalender!$B$81:$B$110,MAX(1,$F16)))),2,0))</f>
        <v>0</v>
      </c>
      <c r="GS16" s="5" t="n">
        <f aca="false">IF(Kalender!GS16&lt;&gt;1,0,IF(AND($B16&gt;0,INDEX(Kalender!GS$68:GS$77,MAX(1,$B16))&gt;INDEX(Kalender!$B$68:$B$77,MAX(1,$B16))),1,0)+IF(OR(AND($C16&gt;0,INDEX(Kalender!GS$81:GS$110,MAX(1,$C16))&gt;INDEX(Kalender!$B$81:$B$110,MAX(1,$C16))),AND($D16&gt;0,INDEX(Kalender!GS$81:GS$110,MAX(1,$D16))&gt;INDEX(Kalender!$B$81:$B$110,MAX(1,$D16))),AND($E16&gt;0,INDEX(Kalender!GS$81:GS$110,MAX(1,$E16))&gt;INDEX(Kalender!$B$81:$B$110,MAX(1,$E16))),AND($F16&gt;0,INDEX(Kalender!GS$81:GS$110,MAX(1,$F16))&gt;INDEX(Kalender!$B$81:$B$110,MAX(1,$F16)))),2,0))</f>
        <v>0</v>
      </c>
      <c r="GT16" s="5" t="n">
        <f aca="false">IF(Kalender!GT16&lt;&gt;1,0,IF(AND($B16&gt;0,INDEX(Kalender!GT$68:GT$77,MAX(1,$B16))&gt;INDEX(Kalender!$B$68:$B$77,MAX(1,$B16))),1,0)+IF(OR(AND($C16&gt;0,INDEX(Kalender!GT$81:GT$110,MAX(1,$C16))&gt;INDEX(Kalender!$B$81:$B$110,MAX(1,$C16))),AND($D16&gt;0,INDEX(Kalender!GT$81:GT$110,MAX(1,$D16))&gt;INDEX(Kalender!$B$81:$B$110,MAX(1,$D16))),AND($E16&gt;0,INDEX(Kalender!GT$81:GT$110,MAX(1,$E16))&gt;INDEX(Kalender!$B$81:$B$110,MAX(1,$E16))),AND($F16&gt;0,INDEX(Kalender!GT$81:GT$110,MAX(1,$F16))&gt;INDEX(Kalender!$B$81:$B$110,MAX(1,$F16)))),2,0))</f>
        <v>0</v>
      </c>
      <c r="GU16" s="5" t="n">
        <f aca="false">IF(Kalender!GU16&lt;&gt;1,0,IF(AND($B16&gt;0,INDEX(Kalender!GU$68:GU$77,MAX(1,$B16))&gt;INDEX(Kalender!$B$68:$B$77,MAX(1,$B16))),1,0)+IF(OR(AND($C16&gt;0,INDEX(Kalender!GU$81:GU$110,MAX(1,$C16))&gt;INDEX(Kalender!$B$81:$B$110,MAX(1,$C16))),AND($D16&gt;0,INDEX(Kalender!GU$81:GU$110,MAX(1,$D16))&gt;INDEX(Kalender!$B$81:$B$110,MAX(1,$D16))),AND($E16&gt;0,INDEX(Kalender!GU$81:GU$110,MAX(1,$E16))&gt;INDEX(Kalender!$B$81:$B$110,MAX(1,$E16))),AND($F16&gt;0,INDEX(Kalender!GU$81:GU$110,MAX(1,$F16))&gt;INDEX(Kalender!$B$81:$B$110,MAX(1,$F16)))),2,0))</f>
        <v>0</v>
      </c>
      <c r="GV16" s="5" t="n">
        <f aca="false">IF(Kalender!GV16&lt;&gt;1,0,IF(AND($B16&gt;0,INDEX(Kalender!GV$68:GV$77,MAX(1,$B16))&gt;INDEX(Kalender!$B$68:$B$77,MAX(1,$B16))),1,0)+IF(OR(AND($C16&gt;0,INDEX(Kalender!GV$81:GV$110,MAX(1,$C16))&gt;INDEX(Kalender!$B$81:$B$110,MAX(1,$C16))),AND($D16&gt;0,INDEX(Kalender!GV$81:GV$110,MAX(1,$D16))&gt;INDEX(Kalender!$B$81:$B$110,MAX(1,$D16))),AND($E16&gt;0,INDEX(Kalender!GV$81:GV$110,MAX(1,$E16))&gt;INDEX(Kalender!$B$81:$B$110,MAX(1,$E16))),AND($F16&gt;0,INDEX(Kalender!GV$81:GV$110,MAX(1,$F16))&gt;INDEX(Kalender!$B$81:$B$110,MAX(1,$F16)))),2,0))</f>
        <v>0</v>
      </c>
      <c r="GW16" s="5" t="n">
        <f aca="false">IF(Kalender!GW16&lt;&gt;1,0,IF(AND($B16&gt;0,INDEX(Kalender!GW$68:GW$77,MAX(1,$B16))&gt;INDEX(Kalender!$B$68:$B$77,MAX(1,$B16))),1,0)+IF(OR(AND($C16&gt;0,INDEX(Kalender!GW$81:GW$110,MAX(1,$C16))&gt;INDEX(Kalender!$B$81:$B$110,MAX(1,$C16))),AND($D16&gt;0,INDEX(Kalender!GW$81:GW$110,MAX(1,$D16))&gt;INDEX(Kalender!$B$81:$B$110,MAX(1,$D16))),AND($E16&gt;0,INDEX(Kalender!GW$81:GW$110,MAX(1,$E16))&gt;INDEX(Kalender!$B$81:$B$110,MAX(1,$E16))),AND($F16&gt;0,INDEX(Kalender!GW$81:GW$110,MAX(1,$F16))&gt;INDEX(Kalender!$B$81:$B$110,MAX(1,$F16)))),2,0))</f>
        <v>0</v>
      </c>
      <c r="GX16" s="5" t="n">
        <f aca="false">IF(Kalender!GX16&lt;&gt;1,0,IF(AND($B16&gt;0,INDEX(Kalender!GX$68:GX$77,MAX(1,$B16))&gt;INDEX(Kalender!$B$68:$B$77,MAX(1,$B16))),1,0)+IF(OR(AND($C16&gt;0,INDEX(Kalender!GX$81:GX$110,MAX(1,$C16))&gt;INDEX(Kalender!$B$81:$B$110,MAX(1,$C16))),AND($D16&gt;0,INDEX(Kalender!GX$81:GX$110,MAX(1,$D16))&gt;INDEX(Kalender!$B$81:$B$110,MAX(1,$D16))),AND($E16&gt;0,INDEX(Kalender!GX$81:GX$110,MAX(1,$E16))&gt;INDEX(Kalender!$B$81:$B$110,MAX(1,$E16))),AND($F16&gt;0,INDEX(Kalender!GX$81:GX$110,MAX(1,$F16))&gt;INDEX(Kalender!$B$81:$B$110,MAX(1,$F16)))),2,0))</f>
        <v>0</v>
      </c>
      <c r="GY16" s="5" t="n">
        <f aca="false">IF(Kalender!GY16&lt;&gt;1,0,IF(AND($B16&gt;0,INDEX(Kalender!GY$68:GY$77,MAX(1,$B16))&gt;INDEX(Kalender!$B$68:$B$77,MAX(1,$B16))),1,0)+IF(OR(AND($C16&gt;0,INDEX(Kalender!GY$81:GY$110,MAX(1,$C16))&gt;INDEX(Kalender!$B$81:$B$110,MAX(1,$C16))),AND($D16&gt;0,INDEX(Kalender!GY$81:GY$110,MAX(1,$D16))&gt;INDEX(Kalender!$B$81:$B$110,MAX(1,$D16))),AND($E16&gt;0,INDEX(Kalender!GY$81:GY$110,MAX(1,$E16))&gt;INDEX(Kalender!$B$81:$B$110,MAX(1,$E16))),AND($F16&gt;0,INDEX(Kalender!GY$81:GY$110,MAX(1,$F16))&gt;INDEX(Kalender!$B$81:$B$110,MAX(1,$F16)))),2,0))</f>
        <v>0</v>
      </c>
      <c r="GZ16" s="5" t="n">
        <f aca="false">IF(Kalender!GZ16&lt;&gt;1,0,IF(AND($B16&gt;0,INDEX(Kalender!GZ$68:GZ$77,MAX(1,$B16))&gt;INDEX(Kalender!$B$68:$B$77,MAX(1,$B16))),1,0)+IF(OR(AND($C16&gt;0,INDEX(Kalender!GZ$81:GZ$110,MAX(1,$C16))&gt;INDEX(Kalender!$B$81:$B$110,MAX(1,$C16))),AND($D16&gt;0,INDEX(Kalender!GZ$81:GZ$110,MAX(1,$D16))&gt;INDEX(Kalender!$B$81:$B$110,MAX(1,$D16))),AND($E16&gt;0,INDEX(Kalender!GZ$81:GZ$110,MAX(1,$E16))&gt;INDEX(Kalender!$B$81:$B$110,MAX(1,$E16))),AND($F16&gt;0,INDEX(Kalender!GZ$81:GZ$110,MAX(1,$F16))&gt;INDEX(Kalender!$B$81:$B$110,MAX(1,$F16)))),2,0))</f>
        <v>0</v>
      </c>
      <c r="HA16" s="5" t="n">
        <f aca="false">IF(Kalender!HA16&lt;&gt;1,0,IF(AND($B16&gt;0,INDEX(Kalender!HA$68:HA$77,MAX(1,$B16))&gt;INDEX(Kalender!$B$68:$B$77,MAX(1,$B16))),1,0)+IF(OR(AND($C16&gt;0,INDEX(Kalender!HA$81:HA$110,MAX(1,$C16))&gt;INDEX(Kalender!$B$81:$B$110,MAX(1,$C16))),AND($D16&gt;0,INDEX(Kalender!HA$81:HA$110,MAX(1,$D16))&gt;INDEX(Kalender!$B$81:$B$110,MAX(1,$D16))),AND($E16&gt;0,INDEX(Kalender!HA$81:HA$110,MAX(1,$E16))&gt;INDEX(Kalender!$B$81:$B$110,MAX(1,$E16))),AND($F16&gt;0,INDEX(Kalender!HA$81:HA$110,MAX(1,$F16))&gt;INDEX(Kalender!$B$81:$B$110,MAX(1,$F16)))),2,0))</f>
        <v>0</v>
      </c>
      <c r="HB16" s="5" t="n">
        <f aca="false">IF(Kalender!HB16&lt;&gt;1,0,IF(AND($B16&gt;0,INDEX(Kalender!HB$68:HB$77,MAX(1,$B16))&gt;INDEX(Kalender!$B$68:$B$77,MAX(1,$B16))),1,0)+IF(OR(AND($C16&gt;0,INDEX(Kalender!HB$81:HB$110,MAX(1,$C16))&gt;INDEX(Kalender!$B$81:$B$110,MAX(1,$C16))),AND($D16&gt;0,INDEX(Kalender!HB$81:HB$110,MAX(1,$D16))&gt;INDEX(Kalender!$B$81:$B$110,MAX(1,$D16))),AND($E16&gt;0,INDEX(Kalender!HB$81:HB$110,MAX(1,$E16))&gt;INDEX(Kalender!$B$81:$B$110,MAX(1,$E16))),AND($F16&gt;0,INDEX(Kalender!HB$81:HB$110,MAX(1,$F16))&gt;INDEX(Kalender!$B$81:$B$110,MAX(1,$F16)))),2,0))</f>
        <v>0</v>
      </c>
      <c r="HC16" s="5" t="n">
        <f aca="false">IF(Kalender!HC16&lt;&gt;1,0,IF(AND($B16&gt;0,INDEX(Kalender!HC$68:HC$77,MAX(1,$B16))&gt;INDEX(Kalender!$B$68:$B$77,MAX(1,$B16))),1,0)+IF(OR(AND($C16&gt;0,INDEX(Kalender!HC$81:HC$110,MAX(1,$C16))&gt;INDEX(Kalender!$B$81:$B$110,MAX(1,$C16))),AND($D16&gt;0,INDEX(Kalender!HC$81:HC$110,MAX(1,$D16))&gt;INDEX(Kalender!$B$81:$B$110,MAX(1,$D16))),AND($E16&gt;0,INDEX(Kalender!HC$81:HC$110,MAX(1,$E16))&gt;INDEX(Kalender!$B$81:$B$110,MAX(1,$E16))),AND($F16&gt;0,INDEX(Kalender!HC$81:HC$110,MAX(1,$F16))&gt;INDEX(Kalender!$B$81:$B$110,MAX(1,$F16)))),2,0))</f>
        <v>0</v>
      </c>
      <c r="HD16" s="5" t="n">
        <f aca="false">IF(Kalender!HD16&lt;&gt;1,0,IF(AND($B16&gt;0,INDEX(Kalender!HD$68:HD$77,MAX(1,$B16))&gt;INDEX(Kalender!$B$68:$B$77,MAX(1,$B16))),1,0)+IF(OR(AND($C16&gt;0,INDEX(Kalender!HD$81:HD$110,MAX(1,$C16))&gt;INDEX(Kalender!$B$81:$B$110,MAX(1,$C16))),AND($D16&gt;0,INDEX(Kalender!HD$81:HD$110,MAX(1,$D16))&gt;INDEX(Kalender!$B$81:$B$110,MAX(1,$D16))),AND($E16&gt;0,INDEX(Kalender!HD$81:HD$110,MAX(1,$E16))&gt;INDEX(Kalender!$B$81:$B$110,MAX(1,$E16))),AND($F16&gt;0,INDEX(Kalender!HD$81:HD$110,MAX(1,$F16))&gt;INDEX(Kalender!$B$81:$B$110,MAX(1,$F16)))),2,0))</f>
        <v>0</v>
      </c>
      <c r="HE16" s="5" t="n">
        <f aca="false">IF(Kalender!HE16&lt;&gt;1,0,IF(AND($B16&gt;0,INDEX(Kalender!HE$68:HE$77,MAX(1,$B16))&gt;INDEX(Kalender!$B$68:$B$77,MAX(1,$B16))),1,0)+IF(OR(AND($C16&gt;0,INDEX(Kalender!HE$81:HE$110,MAX(1,$C16))&gt;INDEX(Kalender!$B$81:$B$110,MAX(1,$C16))),AND($D16&gt;0,INDEX(Kalender!HE$81:HE$110,MAX(1,$D16))&gt;INDEX(Kalender!$B$81:$B$110,MAX(1,$D16))),AND($E16&gt;0,INDEX(Kalender!HE$81:HE$110,MAX(1,$E16))&gt;INDEX(Kalender!$B$81:$B$110,MAX(1,$E16))),AND($F16&gt;0,INDEX(Kalender!HE$81:HE$110,MAX(1,$F16))&gt;INDEX(Kalender!$B$81:$B$110,MAX(1,$F16)))),2,0))</f>
        <v>0</v>
      </c>
      <c r="HF16" s="5" t="n">
        <f aca="false">IF(Kalender!HF16&lt;&gt;1,0,IF(AND($B16&gt;0,INDEX(Kalender!HF$68:HF$77,MAX(1,$B16))&gt;INDEX(Kalender!$B$68:$B$77,MAX(1,$B16))),1,0)+IF(OR(AND($C16&gt;0,INDEX(Kalender!HF$81:HF$110,MAX(1,$C16))&gt;INDEX(Kalender!$B$81:$B$110,MAX(1,$C16))),AND($D16&gt;0,INDEX(Kalender!HF$81:HF$110,MAX(1,$D16))&gt;INDEX(Kalender!$B$81:$B$110,MAX(1,$D16))),AND($E16&gt;0,INDEX(Kalender!HF$81:HF$110,MAX(1,$E16))&gt;INDEX(Kalender!$B$81:$B$110,MAX(1,$E16))),AND($F16&gt;0,INDEX(Kalender!HF$81:HF$110,MAX(1,$F16))&gt;INDEX(Kalender!$B$81:$B$110,MAX(1,$F16)))),2,0))</f>
        <v>0</v>
      </c>
      <c r="HG16" s="5" t="n">
        <f aca="false">IF(Kalender!HG16&lt;&gt;1,0,IF(AND($B16&gt;0,INDEX(Kalender!HG$68:HG$77,MAX(1,$B16))&gt;INDEX(Kalender!$B$68:$B$77,MAX(1,$B16))),1,0)+IF(OR(AND($C16&gt;0,INDEX(Kalender!HG$81:HG$110,MAX(1,$C16))&gt;INDEX(Kalender!$B$81:$B$110,MAX(1,$C16))),AND($D16&gt;0,INDEX(Kalender!HG$81:HG$110,MAX(1,$D16))&gt;INDEX(Kalender!$B$81:$B$110,MAX(1,$D16))),AND($E16&gt;0,INDEX(Kalender!HG$81:HG$110,MAX(1,$E16))&gt;INDEX(Kalender!$B$81:$B$110,MAX(1,$E16))),AND($F16&gt;0,INDEX(Kalender!HG$81:HG$110,MAX(1,$F16))&gt;INDEX(Kalender!$B$81:$B$110,MAX(1,$F16)))),2,0))</f>
        <v>0</v>
      </c>
      <c r="HH16" s="5" t="n">
        <f aca="false">IF(Kalender!HH16&lt;&gt;1,0,IF(AND($B16&gt;0,INDEX(Kalender!HH$68:HH$77,MAX(1,$B16))&gt;INDEX(Kalender!$B$68:$B$77,MAX(1,$B16))),1,0)+IF(OR(AND($C16&gt;0,INDEX(Kalender!HH$81:HH$110,MAX(1,$C16))&gt;INDEX(Kalender!$B$81:$B$110,MAX(1,$C16))),AND($D16&gt;0,INDEX(Kalender!HH$81:HH$110,MAX(1,$D16))&gt;INDEX(Kalender!$B$81:$B$110,MAX(1,$D16))),AND($E16&gt;0,INDEX(Kalender!HH$81:HH$110,MAX(1,$E16))&gt;INDEX(Kalender!$B$81:$B$110,MAX(1,$E16))),AND($F16&gt;0,INDEX(Kalender!HH$81:HH$110,MAX(1,$F16))&gt;INDEX(Kalender!$B$81:$B$110,MAX(1,$F16)))),2,0))</f>
        <v>0</v>
      </c>
      <c r="HI16" s="5" t="n">
        <f aca="false">IF(Kalender!HI16&lt;&gt;1,0,IF(AND($B16&gt;0,INDEX(Kalender!HI$68:HI$77,MAX(1,$B16))&gt;INDEX(Kalender!$B$68:$B$77,MAX(1,$B16))),1,0)+IF(OR(AND($C16&gt;0,INDEX(Kalender!HI$81:HI$110,MAX(1,$C16))&gt;INDEX(Kalender!$B$81:$B$110,MAX(1,$C16))),AND($D16&gt;0,INDEX(Kalender!HI$81:HI$110,MAX(1,$D16))&gt;INDEX(Kalender!$B$81:$B$110,MAX(1,$D16))),AND($E16&gt;0,INDEX(Kalender!HI$81:HI$110,MAX(1,$E16))&gt;INDEX(Kalender!$B$81:$B$110,MAX(1,$E16))),AND($F16&gt;0,INDEX(Kalender!HI$81:HI$110,MAX(1,$F16))&gt;INDEX(Kalender!$B$81:$B$110,MAX(1,$F16)))),2,0))</f>
        <v>0</v>
      </c>
      <c r="HJ16" s="5" t="n">
        <f aca="false">IF(Kalender!HJ16&lt;&gt;1,0,IF(AND($B16&gt;0,INDEX(Kalender!HJ$68:HJ$77,MAX(1,$B16))&gt;INDEX(Kalender!$B$68:$B$77,MAX(1,$B16))),1,0)+IF(OR(AND($C16&gt;0,INDEX(Kalender!HJ$81:HJ$110,MAX(1,$C16))&gt;INDEX(Kalender!$B$81:$B$110,MAX(1,$C16))),AND($D16&gt;0,INDEX(Kalender!HJ$81:HJ$110,MAX(1,$D16))&gt;INDEX(Kalender!$B$81:$B$110,MAX(1,$D16))),AND($E16&gt;0,INDEX(Kalender!HJ$81:HJ$110,MAX(1,$E16))&gt;INDEX(Kalender!$B$81:$B$110,MAX(1,$E16))),AND($F16&gt;0,INDEX(Kalender!HJ$81:HJ$110,MAX(1,$F16))&gt;INDEX(Kalender!$B$81:$B$110,MAX(1,$F16)))),2,0))</f>
        <v>0</v>
      </c>
      <c r="HK16" s="5" t="n">
        <f aca="false">IF(Kalender!HK16&lt;&gt;1,0,IF(AND($B16&gt;0,INDEX(Kalender!HK$68:HK$77,MAX(1,$B16))&gt;INDEX(Kalender!$B$68:$B$77,MAX(1,$B16))),1,0)+IF(OR(AND($C16&gt;0,INDEX(Kalender!HK$81:HK$110,MAX(1,$C16))&gt;INDEX(Kalender!$B$81:$B$110,MAX(1,$C16))),AND($D16&gt;0,INDEX(Kalender!HK$81:HK$110,MAX(1,$D16))&gt;INDEX(Kalender!$B$81:$B$110,MAX(1,$D16))),AND($E16&gt;0,INDEX(Kalender!HK$81:HK$110,MAX(1,$E16))&gt;INDEX(Kalender!$B$81:$B$110,MAX(1,$E16))),AND($F16&gt;0,INDEX(Kalender!HK$81:HK$110,MAX(1,$F16))&gt;INDEX(Kalender!$B$81:$B$110,MAX(1,$F16)))),2,0))</f>
        <v>0</v>
      </c>
      <c r="HL16" s="5" t="n">
        <f aca="false">IF(Kalender!HL16&lt;&gt;1,0,IF(AND($B16&gt;0,INDEX(Kalender!HL$68:HL$77,MAX(1,$B16))&gt;INDEX(Kalender!$B$68:$B$77,MAX(1,$B16))),1,0)+IF(OR(AND($C16&gt;0,INDEX(Kalender!HL$81:HL$110,MAX(1,$C16))&gt;INDEX(Kalender!$B$81:$B$110,MAX(1,$C16))),AND($D16&gt;0,INDEX(Kalender!HL$81:HL$110,MAX(1,$D16))&gt;INDEX(Kalender!$B$81:$B$110,MAX(1,$D16))),AND($E16&gt;0,INDEX(Kalender!HL$81:HL$110,MAX(1,$E16))&gt;INDEX(Kalender!$B$81:$B$110,MAX(1,$E16))),AND($F16&gt;0,INDEX(Kalender!HL$81:HL$110,MAX(1,$F16))&gt;INDEX(Kalender!$B$81:$B$110,MAX(1,$F16)))),2,0))</f>
        <v>0</v>
      </c>
      <c r="HM16" s="5" t="n">
        <f aca="false">IF(Kalender!HM16&lt;&gt;1,0,IF(AND($B16&gt;0,INDEX(Kalender!HM$68:HM$77,MAX(1,$B16))&gt;INDEX(Kalender!$B$68:$B$77,MAX(1,$B16))),1,0)+IF(OR(AND($C16&gt;0,INDEX(Kalender!HM$81:HM$110,MAX(1,$C16))&gt;INDEX(Kalender!$B$81:$B$110,MAX(1,$C16))),AND($D16&gt;0,INDEX(Kalender!HM$81:HM$110,MAX(1,$D16))&gt;INDEX(Kalender!$B$81:$B$110,MAX(1,$D16))),AND($E16&gt;0,INDEX(Kalender!HM$81:HM$110,MAX(1,$E16))&gt;INDEX(Kalender!$B$81:$B$110,MAX(1,$E16))),AND($F16&gt;0,INDEX(Kalender!HM$81:HM$110,MAX(1,$F16))&gt;INDEX(Kalender!$B$81:$B$110,MAX(1,$F16)))),2,0))</f>
        <v>0</v>
      </c>
      <c r="HN16" s="5" t="n">
        <f aca="false">IF(Kalender!HN16&lt;&gt;1,0,IF(AND($B16&gt;0,INDEX(Kalender!HN$68:HN$77,MAX(1,$B16))&gt;INDEX(Kalender!$B$68:$B$77,MAX(1,$B16))),1,0)+IF(OR(AND($C16&gt;0,INDEX(Kalender!HN$81:HN$110,MAX(1,$C16))&gt;INDEX(Kalender!$B$81:$B$110,MAX(1,$C16))),AND($D16&gt;0,INDEX(Kalender!HN$81:HN$110,MAX(1,$D16))&gt;INDEX(Kalender!$B$81:$B$110,MAX(1,$D16))),AND($E16&gt;0,INDEX(Kalender!HN$81:HN$110,MAX(1,$E16))&gt;INDEX(Kalender!$B$81:$B$110,MAX(1,$E16))),AND($F16&gt;0,INDEX(Kalender!HN$81:HN$110,MAX(1,$F16))&gt;INDEX(Kalender!$B$81:$B$110,MAX(1,$F16)))),2,0))</f>
        <v>0</v>
      </c>
      <c r="HO16" s="5" t="n">
        <f aca="false">IF(Kalender!HO16&lt;&gt;1,0,IF(AND($B16&gt;0,INDEX(Kalender!HO$68:HO$77,MAX(1,$B16))&gt;INDEX(Kalender!$B$68:$B$77,MAX(1,$B16))),1,0)+IF(OR(AND($C16&gt;0,INDEX(Kalender!HO$81:HO$110,MAX(1,$C16))&gt;INDEX(Kalender!$B$81:$B$110,MAX(1,$C16))),AND($D16&gt;0,INDEX(Kalender!HO$81:HO$110,MAX(1,$D16))&gt;INDEX(Kalender!$B$81:$B$110,MAX(1,$D16))),AND($E16&gt;0,INDEX(Kalender!HO$81:HO$110,MAX(1,$E16))&gt;INDEX(Kalender!$B$81:$B$110,MAX(1,$E16))),AND($F16&gt;0,INDEX(Kalender!HO$81:HO$110,MAX(1,$F16))&gt;INDEX(Kalender!$B$81:$B$110,MAX(1,$F16)))),2,0))</f>
        <v>0</v>
      </c>
      <c r="HP16" s="5" t="n">
        <f aca="false">IF(Kalender!HP16&lt;&gt;1,0,IF(AND($B16&gt;0,INDEX(Kalender!HP$68:HP$77,MAX(1,$B16))&gt;INDEX(Kalender!$B$68:$B$77,MAX(1,$B16))),1,0)+IF(OR(AND($C16&gt;0,INDEX(Kalender!HP$81:HP$110,MAX(1,$C16))&gt;INDEX(Kalender!$B$81:$B$110,MAX(1,$C16))),AND($D16&gt;0,INDEX(Kalender!HP$81:HP$110,MAX(1,$D16))&gt;INDEX(Kalender!$B$81:$B$110,MAX(1,$D16))),AND($E16&gt;0,INDEX(Kalender!HP$81:HP$110,MAX(1,$E16))&gt;INDEX(Kalender!$B$81:$B$110,MAX(1,$E16))),AND($F16&gt;0,INDEX(Kalender!HP$81:HP$110,MAX(1,$F16))&gt;INDEX(Kalender!$B$81:$B$110,MAX(1,$F16)))),2,0))</f>
        <v>0</v>
      </c>
      <c r="HQ16" s="5" t="n">
        <f aca="false">IF(Kalender!HQ16&lt;&gt;1,0,IF(AND($B16&gt;0,INDEX(Kalender!HQ$68:HQ$77,MAX(1,$B16))&gt;INDEX(Kalender!$B$68:$B$77,MAX(1,$B16))),1,0)+IF(OR(AND($C16&gt;0,INDEX(Kalender!HQ$81:HQ$110,MAX(1,$C16))&gt;INDEX(Kalender!$B$81:$B$110,MAX(1,$C16))),AND($D16&gt;0,INDEX(Kalender!HQ$81:HQ$110,MAX(1,$D16))&gt;INDEX(Kalender!$B$81:$B$110,MAX(1,$D16))),AND($E16&gt;0,INDEX(Kalender!HQ$81:HQ$110,MAX(1,$E16))&gt;INDEX(Kalender!$B$81:$B$110,MAX(1,$E16))),AND($F16&gt;0,INDEX(Kalender!HQ$81:HQ$110,MAX(1,$F16))&gt;INDEX(Kalender!$B$81:$B$110,MAX(1,$F16)))),2,0))</f>
        <v>0</v>
      </c>
      <c r="HR16" s="5" t="n">
        <f aca="false">IF(Kalender!HR16&lt;&gt;1,0,IF(AND($B16&gt;0,INDEX(Kalender!HR$68:HR$77,MAX(1,$B16))&gt;INDEX(Kalender!$B$68:$B$77,MAX(1,$B16))),1,0)+IF(OR(AND($C16&gt;0,INDEX(Kalender!HR$81:HR$110,MAX(1,$C16))&gt;INDEX(Kalender!$B$81:$B$110,MAX(1,$C16))),AND($D16&gt;0,INDEX(Kalender!HR$81:HR$110,MAX(1,$D16))&gt;INDEX(Kalender!$B$81:$B$110,MAX(1,$D16))),AND($E16&gt;0,INDEX(Kalender!HR$81:HR$110,MAX(1,$E16))&gt;INDEX(Kalender!$B$81:$B$110,MAX(1,$E16))),AND($F16&gt;0,INDEX(Kalender!HR$81:HR$110,MAX(1,$F16))&gt;INDEX(Kalender!$B$81:$B$110,MAX(1,$F16)))),2,0))</f>
        <v>0</v>
      </c>
      <c r="HS16" s="5" t="n">
        <f aca="false">IF(Kalender!HS16&lt;&gt;1,0,IF(AND($B16&gt;0,INDEX(Kalender!HS$68:HS$77,MAX(1,$B16))&gt;INDEX(Kalender!$B$68:$B$77,MAX(1,$B16))),1,0)+IF(OR(AND($C16&gt;0,INDEX(Kalender!HS$81:HS$110,MAX(1,$C16))&gt;INDEX(Kalender!$B$81:$B$110,MAX(1,$C16))),AND($D16&gt;0,INDEX(Kalender!HS$81:HS$110,MAX(1,$D16))&gt;INDEX(Kalender!$B$81:$B$110,MAX(1,$D16))),AND($E16&gt;0,INDEX(Kalender!HS$81:HS$110,MAX(1,$E16))&gt;INDEX(Kalender!$B$81:$B$110,MAX(1,$E16))),AND($F16&gt;0,INDEX(Kalender!HS$81:HS$110,MAX(1,$F16))&gt;INDEX(Kalender!$B$81:$B$110,MAX(1,$F16)))),2,0))</f>
        <v>0</v>
      </c>
      <c r="HT16" s="5" t="n">
        <f aca="false">IF(Kalender!HT16&lt;&gt;1,0,IF(AND($B16&gt;0,INDEX(Kalender!HT$68:HT$77,MAX(1,$B16))&gt;INDEX(Kalender!$B$68:$B$77,MAX(1,$B16))),1,0)+IF(OR(AND($C16&gt;0,INDEX(Kalender!HT$81:HT$110,MAX(1,$C16))&gt;INDEX(Kalender!$B$81:$B$110,MAX(1,$C16))),AND($D16&gt;0,INDEX(Kalender!HT$81:HT$110,MAX(1,$D16))&gt;INDEX(Kalender!$B$81:$B$110,MAX(1,$D16))),AND($E16&gt;0,INDEX(Kalender!HT$81:HT$110,MAX(1,$E16))&gt;INDEX(Kalender!$B$81:$B$110,MAX(1,$E16))),AND($F16&gt;0,INDEX(Kalender!HT$81:HT$110,MAX(1,$F16))&gt;INDEX(Kalender!$B$81:$B$110,MAX(1,$F16)))),2,0))</f>
        <v>0</v>
      </c>
      <c r="HU16" s="5" t="n">
        <f aca="false">IF(Kalender!HU16&lt;&gt;1,0,IF(AND($B16&gt;0,INDEX(Kalender!HU$68:HU$77,MAX(1,$B16))&gt;INDEX(Kalender!$B$68:$B$77,MAX(1,$B16))),1,0)+IF(OR(AND($C16&gt;0,INDEX(Kalender!HU$81:HU$110,MAX(1,$C16))&gt;INDEX(Kalender!$B$81:$B$110,MAX(1,$C16))),AND($D16&gt;0,INDEX(Kalender!HU$81:HU$110,MAX(1,$D16))&gt;INDEX(Kalender!$B$81:$B$110,MAX(1,$D16))),AND($E16&gt;0,INDEX(Kalender!HU$81:HU$110,MAX(1,$E16))&gt;INDEX(Kalender!$B$81:$B$110,MAX(1,$E16))),AND($F16&gt;0,INDEX(Kalender!HU$81:HU$110,MAX(1,$F16))&gt;INDEX(Kalender!$B$81:$B$110,MAX(1,$F16)))),2,0))</f>
        <v>0</v>
      </c>
      <c r="HV16" s="5" t="n">
        <f aca="false">IF(Kalender!HV16&lt;&gt;1,0,IF(AND($B16&gt;0,INDEX(Kalender!HV$68:HV$77,MAX(1,$B16))&gt;INDEX(Kalender!$B$68:$B$77,MAX(1,$B16))),1,0)+IF(OR(AND($C16&gt;0,INDEX(Kalender!HV$81:HV$110,MAX(1,$C16))&gt;INDEX(Kalender!$B$81:$B$110,MAX(1,$C16))),AND($D16&gt;0,INDEX(Kalender!HV$81:HV$110,MAX(1,$D16))&gt;INDEX(Kalender!$B$81:$B$110,MAX(1,$D16))),AND($E16&gt;0,INDEX(Kalender!HV$81:HV$110,MAX(1,$E16))&gt;INDEX(Kalender!$B$81:$B$110,MAX(1,$E16))),AND($F16&gt;0,INDEX(Kalender!HV$81:HV$110,MAX(1,$F16))&gt;INDEX(Kalender!$B$81:$B$110,MAX(1,$F16)))),2,0))</f>
        <v>0</v>
      </c>
      <c r="HW16" s="5" t="n">
        <f aca="false">IF(Kalender!HW16&lt;&gt;1,0,IF(AND($B16&gt;0,INDEX(Kalender!HW$68:HW$77,MAX(1,$B16))&gt;INDEX(Kalender!$B$68:$B$77,MAX(1,$B16))),1,0)+IF(OR(AND($C16&gt;0,INDEX(Kalender!HW$81:HW$110,MAX(1,$C16))&gt;INDEX(Kalender!$B$81:$B$110,MAX(1,$C16))),AND($D16&gt;0,INDEX(Kalender!HW$81:HW$110,MAX(1,$D16))&gt;INDEX(Kalender!$B$81:$B$110,MAX(1,$D16))),AND($E16&gt;0,INDEX(Kalender!HW$81:HW$110,MAX(1,$E16))&gt;INDEX(Kalender!$B$81:$B$110,MAX(1,$E16))),AND($F16&gt;0,INDEX(Kalender!HW$81:HW$110,MAX(1,$F16))&gt;INDEX(Kalender!$B$81:$B$110,MAX(1,$F16)))),2,0))</f>
        <v>0</v>
      </c>
      <c r="HX16" s="5" t="n">
        <f aca="false">IF(Kalender!HX16&lt;&gt;1,0,IF(AND($B16&gt;0,INDEX(Kalender!HX$68:HX$77,MAX(1,$B16))&gt;INDEX(Kalender!$B$68:$B$77,MAX(1,$B16))),1,0)+IF(OR(AND($C16&gt;0,INDEX(Kalender!HX$81:HX$110,MAX(1,$C16))&gt;INDEX(Kalender!$B$81:$B$110,MAX(1,$C16))),AND($D16&gt;0,INDEX(Kalender!HX$81:HX$110,MAX(1,$D16))&gt;INDEX(Kalender!$B$81:$B$110,MAX(1,$D16))),AND($E16&gt;0,INDEX(Kalender!HX$81:HX$110,MAX(1,$E16))&gt;INDEX(Kalender!$B$81:$B$110,MAX(1,$E16))),AND($F16&gt;0,INDEX(Kalender!HX$81:HX$110,MAX(1,$F16))&gt;INDEX(Kalender!$B$81:$B$110,MAX(1,$F16)))),2,0))</f>
        <v>0</v>
      </c>
      <c r="HY16" s="5" t="n">
        <f aca="false">IF(Kalender!HY16&lt;&gt;1,0,IF(AND($B16&gt;0,INDEX(Kalender!HY$68:HY$77,MAX(1,$B16))&gt;INDEX(Kalender!$B$68:$B$77,MAX(1,$B16))),1,0)+IF(OR(AND($C16&gt;0,INDEX(Kalender!HY$81:HY$110,MAX(1,$C16))&gt;INDEX(Kalender!$B$81:$B$110,MAX(1,$C16))),AND($D16&gt;0,INDEX(Kalender!HY$81:HY$110,MAX(1,$D16))&gt;INDEX(Kalender!$B$81:$B$110,MAX(1,$D16))),AND($E16&gt;0,INDEX(Kalender!HY$81:HY$110,MAX(1,$E16))&gt;INDEX(Kalender!$B$81:$B$110,MAX(1,$E16))),AND($F16&gt;0,INDEX(Kalender!HY$81:HY$110,MAX(1,$F16))&gt;INDEX(Kalender!$B$81:$B$110,MAX(1,$F16)))),2,0))</f>
        <v>0</v>
      </c>
      <c r="HZ16" s="5" t="n">
        <f aca="false">IF(Kalender!HZ16&lt;&gt;1,0,IF(AND($B16&gt;0,INDEX(Kalender!HZ$68:HZ$77,MAX(1,$B16))&gt;INDEX(Kalender!$B$68:$B$77,MAX(1,$B16))),1,0)+IF(OR(AND($C16&gt;0,INDEX(Kalender!HZ$81:HZ$110,MAX(1,$C16))&gt;INDEX(Kalender!$B$81:$B$110,MAX(1,$C16))),AND($D16&gt;0,INDEX(Kalender!HZ$81:HZ$110,MAX(1,$D16))&gt;INDEX(Kalender!$B$81:$B$110,MAX(1,$D16))),AND($E16&gt;0,INDEX(Kalender!HZ$81:HZ$110,MAX(1,$E16))&gt;INDEX(Kalender!$B$81:$B$110,MAX(1,$E16))),AND($F16&gt;0,INDEX(Kalender!HZ$81:HZ$110,MAX(1,$F16))&gt;INDEX(Kalender!$B$81:$B$110,MAX(1,$F16)))),2,0))</f>
        <v>0</v>
      </c>
      <c r="IA16" s="5" t="n">
        <f aca="false">IF(Kalender!IA16&lt;&gt;1,0,IF(AND($B16&gt;0,INDEX(Kalender!IA$68:IA$77,MAX(1,$B16))&gt;INDEX(Kalender!$B$68:$B$77,MAX(1,$B16))),1,0)+IF(OR(AND($C16&gt;0,INDEX(Kalender!IA$81:IA$110,MAX(1,$C16))&gt;INDEX(Kalender!$B$81:$B$110,MAX(1,$C16))),AND($D16&gt;0,INDEX(Kalender!IA$81:IA$110,MAX(1,$D16))&gt;INDEX(Kalender!$B$81:$B$110,MAX(1,$D16))),AND($E16&gt;0,INDEX(Kalender!IA$81:IA$110,MAX(1,$E16))&gt;INDEX(Kalender!$B$81:$B$110,MAX(1,$E16))),AND($F16&gt;0,INDEX(Kalender!IA$81:IA$110,MAX(1,$F16))&gt;INDEX(Kalender!$B$81:$B$110,MAX(1,$F16)))),2,0))</f>
        <v>0</v>
      </c>
      <c r="IB16" s="5" t="n">
        <f aca="false">IF(Kalender!IB16&lt;&gt;1,0,IF(AND($B16&gt;0,INDEX(Kalender!IB$68:IB$77,MAX(1,$B16))&gt;INDEX(Kalender!$B$68:$B$77,MAX(1,$B16))),1,0)+IF(OR(AND($C16&gt;0,INDEX(Kalender!IB$81:IB$110,MAX(1,$C16))&gt;INDEX(Kalender!$B$81:$B$110,MAX(1,$C16))),AND($D16&gt;0,INDEX(Kalender!IB$81:IB$110,MAX(1,$D16))&gt;INDEX(Kalender!$B$81:$B$110,MAX(1,$D16))),AND($E16&gt;0,INDEX(Kalender!IB$81:IB$110,MAX(1,$E16))&gt;INDEX(Kalender!$B$81:$B$110,MAX(1,$E16))),AND($F16&gt;0,INDEX(Kalender!IB$81:IB$110,MAX(1,$F16))&gt;INDEX(Kalender!$B$81:$B$110,MAX(1,$F16)))),2,0))</f>
        <v>0</v>
      </c>
      <c r="IC16" s="5" t="n">
        <f aca="false">IF(Kalender!IC16&lt;&gt;1,0,IF(AND($B16&gt;0,INDEX(Kalender!IC$68:IC$77,MAX(1,$B16))&gt;INDEX(Kalender!$B$68:$B$77,MAX(1,$B16))),1,0)+IF(OR(AND($C16&gt;0,INDEX(Kalender!IC$81:IC$110,MAX(1,$C16))&gt;INDEX(Kalender!$B$81:$B$110,MAX(1,$C16))),AND($D16&gt;0,INDEX(Kalender!IC$81:IC$110,MAX(1,$D16))&gt;INDEX(Kalender!$B$81:$B$110,MAX(1,$D16))),AND($E16&gt;0,INDEX(Kalender!IC$81:IC$110,MAX(1,$E16))&gt;INDEX(Kalender!$B$81:$B$110,MAX(1,$E16))),AND($F16&gt;0,INDEX(Kalender!IC$81:IC$110,MAX(1,$F16))&gt;INDEX(Kalender!$B$81:$B$110,MAX(1,$F16)))),2,0))</f>
        <v>0</v>
      </c>
      <c r="ID16" s="5" t="n">
        <f aca="false">IF(Kalender!ID16&lt;&gt;1,0,IF(AND($B16&gt;0,INDEX(Kalender!ID$68:ID$77,MAX(1,$B16))&gt;INDEX(Kalender!$B$68:$B$77,MAX(1,$B16))),1,0)+IF(OR(AND($C16&gt;0,INDEX(Kalender!ID$81:ID$110,MAX(1,$C16))&gt;INDEX(Kalender!$B$81:$B$110,MAX(1,$C16))),AND($D16&gt;0,INDEX(Kalender!ID$81:ID$110,MAX(1,$D16))&gt;INDEX(Kalender!$B$81:$B$110,MAX(1,$D16))),AND($E16&gt;0,INDEX(Kalender!ID$81:ID$110,MAX(1,$E16))&gt;INDEX(Kalender!$B$81:$B$110,MAX(1,$E16))),AND($F16&gt;0,INDEX(Kalender!ID$81:ID$110,MAX(1,$F16))&gt;INDEX(Kalender!$B$81:$B$110,MAX(1,$F16)))),2,0))</f>
        <v>0</v>
      </c>
      <c r="IE16" s="5" t="n">
        <f aca="false">IF(Kalender!IE16&lt;&gt;1,0,IF(AND($B16&gt;0,INDEX(Kalender!IE$68:IE$77,MAX(1,$B16))&gt;INDEX(Kalender!$B$68:$B$77,MAX(1,$B16))),1,0)+IF(OR(AND($C16&gt;0,INDEX(Kalender!IE$81:IE$110,MAX(1,$C16))&gt;INDEX(Kalender!$B$81:$B$110,MAX(1,$C16))),AND($D16&gt;0,INDEX(Kalender!IE$81:IE$110,MAX(1,$D16))&gt;INDEX(Kalender!$B$81:$B$110,MAX(1,$D16))),AND($E16&gt;0,INDEX(Kalender!IE$81:IE$110,MAX(1,$E16))&gt;INDEX(Kalender!$B$81:$B$110,MAX(1,$E16))),AND($F16&gt;0,INDEX(Kalender!IE$81:IE$110,MAX(1,$F16))&gt;INDEX(Kalender!$B$81:$B$110,MAX(1,$F16)))),2,0))</f>
        <v>0</v>
      </c>
      <c r="IF16" s="5" t="n">
        <f aca="false">IF(Kalender!IF16&lt;&gt;1,0,IF(AND($B16&gt;0,INDEX(Kalender!IF$68:IF$77,MAX(1,$B16))&gt;INDEX(Kalender!$B$68:$B$77,MAX(1,$B16))),1,0)+IF(OR(AND($C16&gt;0,INDEX(Kalender!IF$81:IF$110,MAX(1,$C16))&gt;INDEX(Kalender!$B$81:$B$110,MAX(1,$C16))),AND($D16&gt;0,INDEX(Kalender!IF$81:IF$110,MAX(1,$D16))&gt;INDEX(Kalender!$B$81:$B$110,MAX(1,$D16))),AND($E16&gt;0,INDEX(Kalender!IF$81:IF$110,MAX(1,$E16))&gt;INDEX(Kalender!$B$81:$B$110,MAX(1,$E16))),AND($F16&gt;0,INDEX(Kalender!IF$81:IF$110,MAX(1,$F16))&gt;INDEX(Kalender!$B$81:$B$110,MAX(1,$F16)))),2,0))</f>
        <v>0</v>
      </c>
      <c r="IG16" s="5" t="n">
        <f aca="false">IF(Kalender!IG16&lt;&gt;1,0,IF(AND($B16&gt;0,INDEX(Kalender!IG$68:IG$77,MAX(1,$B16))&gt;INDEX(Kalender!$B$68:$B$77,MAX(1,$B16))),1,0)+IF(OR(AND($C16&gt;0,INDEX(Kalender!IG$81:IG$110,MAX(1,$C16))&gt;INDEX(Kalender!$B$81:$B$110,MAX(1,$C16))),AND($D16&gt;0,INDEX(Kalender!IG$81:IG$110,MAX(1,$D16))&gt;INDEX(Kalender!$B$81:$B$110,MAX(1,$D16))),AND($E16&gt;0,INDEX(Kalender!IG$81:IG$110,MAX(1,$E16))&gt;INDEX(Kalender!$B$81:$B$110,MAX(1,$E16))),AND($F16&gt;0,INDEX(Kalender!IG$81:IG$110,MAX(1,$F16))&gt;INDEX(Kalender!$B$81:$B$110,MAX(1,$F16)))),2,0))</f>
        <v>0</v>
      </c>
      <c r="IH16" s="5" t="n">
        <f aca="false">IF(Kalender!IH16&lt;&gt;1,0,IF(AND($B16&gt;0,INDEX(Kalender!IH$68:IH$77,MAX(1,$B16))&gt;INDEX(Kalender!$B$68:$B$77,MAX(1,$B16))),1,0)+IF(OR(AND($C16&gt;0,INDEX(Kalender!IH$81:IH$110,MAX(1,$C16))&gt;INDEX(Kalender!$B$81:$B$110,MAX(1,$C16))),AND($D16&gt;0,INDEX(Kalender!IH$81:IH$110,MAX(1,$D16))&gt;INDEX(Kalender!$B$81:$B$110,MAX(1,$D16))),AND($E16&gt;0,INDEX(Kalender!IH$81:IH$110,MAX(1,$E16))&gt;INDEX(Kalender!$B$81:$B$110,MAX(1,$E16))),AND($F16&gt;0,INDEX(Kalender!IH$81:IH$110,MAX(1,$F16))&gt;INDEX(Kalender!$B$81:$B$110,MAX(1,$F16)))),2,0))</f>
        <v>0</v>
      </c>
      <c r="II16" s="5" t="n">
        <f aca="false">IF(Kalender!II16&lt;&gt;1,0,IF(AND($B16&gt;0,INDEX(Kalender!II$68:II$77,MAX(1,$B16))&gt;INDEX(Kalender!$B$68:$B$77,MAX(1,$B16))),1,0)+IF(OR(AND($C16&gt;0,INDEX(Kalender!II$81:II$110,MAX(1,$C16))&gt;INDEX(Kalender!$B$81:$B$110,MAX(1,$C16))),AND($D16&gt;0,INDEX(Kalender!II$81:II$110,MAX(1,$D16))&gt;INDEX(Kalender!$B$81:$B$110,MAX(1,$D16))),AND($E16&gt;0,INDEX(Kalender!II$81:II$110,MAX(1,$E16))&gt;INDEX(Kalender!$B$81:$B$110,MAX(1,$E16))),AND($F16&gt;0,INDEX(Kalender!II$81:II$110,MAX(1,$F16))&gt;INDEX(Kalender!$B$81:$B$110,MAX(1,$F16)))),2,0))</f>
        <v>0</v>
      </c>
      <c r="IJ16" s="5" t="n">
        <f aca="false">IF(Kalender!IJ16&lt;&gt;1,0,IF(AND($B16&gt;0,INDEX(Kalender!IJ$68:IJ$77,MAX(1,$B16))&gt;INDEX(Kalender!$B$68:$B$77,MAX(1,$B16))),1,0)+IF(OR(AND($C16&gt;0,INDEX(Kalender!IJ$81:IJ$110,MAX(1,$C16))&gt;INDEX(Kalender!$B$81:$B$110,MAX(1,$C16))),AND($D16&gt;0,INDEX(Kalender!IJ$81:IJ$110,MAX(1,$D16))&gt;INDEX(Kalender!$B$81:$B$110,MAX(1,$D16))),AND($E16&gt;0,INDEX(Kalender!IJ$81:IJ$110,MAX(1,$E16))&gt;INDEX(Kalender!$B$81:$B$110,MAX(1,$E16))),AND($F16&gt;0,INDEX(Kalender!IJ$81:IJ$110,MAX(1,$F16))&gt;INDEX(Kalender!$B$81:$B$110,MAX(1,$F16)))),2,0))</f>
        <v>0</v>
      </c>
      <c r="IK16" s="5" t="n">
        <f aca="false">IF(Kalender!IK16&lt;&gt;1,0,IF(AND($B16&gt;0,INDEX(Kalender!IK$68:IK$77,MAX(1,$B16))&gt;INDEX(Kalender!$B$68:$B$77,MAX(1,$B16))),1,0)+IF(OR(AND($C16&gt;0,INDEX(Kalender!IK$81:IK$110,MAX(1,$C16))&gt;INDEX(Kalender!$B$81:$B$110,MAX(1,$C16))),AND($D16&gt;0,INDEX(Kalender!IK$81:IK$110,MAX(1,$D16))&gt;INDEX(Kalender!$B$81:$B$110,MAX(1,$D16))),AND($E16&gt;0,INDEX(Kalender!IK$81:IK$110,MAX(1,$E16))&gt;INDEX(Kalender!$B$81:$B$110,MAX(1,$E16))),AND($F16&gt;0,INDEX(Kalender!IK$81:IK$110,MAX(1,$F16))&gt;INDEX(Kalender!$B$81:$B$110,MAX(1,$F16)))),2,0))</f>
        <v>0</v>
      </c>
      <c r="IL16" s="5" t="n">
        <f aca="false">IF(Kalender!IL16&lt;&gt;1,0,IF(AND($B16&gt;0,INDEX(Kalender!IL$68:IL$77,MAX(1,$B16))&gt;INDEX(Kalender!$B$68:$B$77,MAX(1,$B16))),1,0)+IF(OR(AND($C16&gt;0,INDEX(Kalender!IL$81:IL$110,MAX(1,$C16))&gt;INDEX(Kalender!$B$81:$B$110,MAX(1,$C16))),AND($D16&gt;0,INDEX(Kalender!IL$81:IL$110,MAX(1,$D16))&gt;INDEX(Kalender!$B$81:$B$110,MAX(1,$D16))),AND($E16&gt;0,INDEX(Kalender!IL$81:IL$110,MAX(1,$E16))&gt;INDEX(Kalender!$B$81:$B$110,MAX(1,$E16))),AND($F16&gt;0,INDEX(Kalender!IL$81:IL$110,MAX(1,$F16))&gt;INDEX(Kalender!$B$81:$B$110,MAX(1,$F16)))),2,0))</f>
        <v>0</v>
      </c>
      <c r="IM16" s="5" t="n">
        <f aca="false">IF(Kalender!IM16&lt;&gt;1,0,IF(AND($B16&gt;0,INDEX(Kalender!IM$68:IM$77,MAX(1,$B16))&gt;INDEX(Kalender!$B$68:$B$77,MAX(1,$B16))),1,0)+IF(OR(AND($C16&gt;0,INDEX(Kalender!IM$81:IM$110,MAX(1,$C16))&gt;INDEX(Kalender!$B$81:$B$110,MAX(1,$C16))),AND($D16&gt;0,INDEX(Kalender!IM$81:IM$110,MAX(1,$D16))&gt;INDEX(Kalender!$B$81:$B$110,MAX(1,$D16))),AND($E16&gt;0,INDEX(Kalender!IM$81:IM$110,MAX(1,$E16))&gt;INDEX(Kalender!$B$81:$B$110,MAX(1,$E16))),AND($F16&gt;0,INDEX(Kalender!IM$81:IM$110,MAX(1,$F16))&gt;INDEX(Kalender!$B$81:$B$110,MAX(1,$F16)))),2,0))</f>
        <v>0</v>
      </c>
      <c r="IN16" s="5" t="n">
        <f aca="false">IF(Kalender!IN16&lt;&gt;1,0,IF(AND($B16&gt;0,INDEX(Kalender!IN$68:IN$77,MAX(1,$B16))&gt;INDEX(Kalender!$B$68:$B$77,MAX(1,$B16))),1,0)+IF(OR(AND($C16&gt;0,INDEX(Kalender!IN$81:IN$110,MAX(1,$C16))&gt;INDEX(Kalender!$B$81:$B$110,MAX(1,$C16))),AND($D16&gt;0,INDEX(Kalender!IN$81:IN$110,MAX(1,$D16))&gt;INDEX(Kalender!$B$81:$B$110,MAX(1,$D16))),AND($E16&gt;0,INDEX(Kalender!IN$81:IN$110,MAX(1,$E16))&gt;INDEX(Kalender!$B$81:$B$110,MAX(1,$E16))),AND($F16&gt;0,INDEX(Kalender!IN$81:IN$110,MAX(1,$F16))&gt;INDEX(Kalender!$B$81:$B$110,MAX(1,$F16)))),2,0))</f>
        <v>0</v>
      </c>
      <c r="IO16" s="5" t="n">
        <f aca="false">IF(Kalender!IO16&lt;&gt;1,0,IF(AND($B16&gt;0,INDEX(Kalender!IO$68:IO$77,MAX(1,$B16))&gt;INDEX(Kalender!$B$68:$B$77,MAX(1,$B16))),1,0)+IF(OR(AND($C16&gt;0,INDEX(Kalender!IO$81:IO$110,MAX(1,$C16))&gt;INDEX(Kalender!$B$81:$B$110,MAX(1,$C16))),AND($D16&gt;0,INDEX(Kalender!IO$81:IO$110,MAX(1,$D16))&gt;INDEX(Kalender!$B$81:$B$110,MAX(1,$D16))),AND($E16&gt;0,INDEX(Kalender!IO$81:IO$110,MAX(1,$E16))&gt;INDEX(Kalender!$B$81:$B$110,MAX(1,$E16))),AND($F16&gt;0,INDEX(Kalender!IO$81:IO$110,MAX(1,$F16))&gt;INDEX(Kalender!$B$81:$B$110,MAX(1,$F16)))),2,0))</f>
        <v>0</v>
      </c>
      <c r="IP16" s="5" t="n">
        <f aca="false">IF(Kalender!IP16&lt;&gt;1,0,IF(AND($B16&gt;0,INDEX(Kalender!IP$68:IP$77,MAX(1,$B16))&gt;INDEX(Kalender!$B$68:$B$77,MAX(1,$B16))),1,0)+IF(OR(AND($C16&gt;0,INDEX(Kalender!IP$81:IP$110,MAX(1,$C16))&gt;INDEX(Kalender!$B$81:$B$110,MAX(1,$C16))),AND($D16&gt;0,INDEX(Kalender!IP$81:IP$110,MAX(1,$D16))&gt;INDEX(Kalender!$B$81:$B$110,MAX(1,$D16))),AND($E16&gt;0,INDEX(Kalender!IP$81:IP$110,MAX(1,$E16))&gt;INDEX(Kalender!$B$81:$B$110,MAX(1,$E16))),AND($F16&gt;0,INDEX(Kalender!IP$81:IP$110,MAX(1,$F16))&gt;INDEX(Kalender!$B$81:$B$110,MAX(1,$F16)))),2,0))</f>
        <v>0</v>
      </c>
      <c r="IQ16" s="5" t="n">
        <f aca="false">IF(Kalender!IQ16&lt;&gt;1,0,IF(AND($B16&gt;0,INDEX(Kalender!IQ$68:IQ$77,MAX(1,$B16))&gt;INDEX(Kalender!$B$68:$B$77,MAX(1,$B16))),1,0)+IF(OR(AND($C16&gt;0,INDEX(Kalender!IQ$81:IQ$110,MAX(1,$C16))&gt;INDEX(Kalender!$B$81:$B$110,MAX(1,$C16))),AND($D16&gt;0,INDEX(Kalender!IQ$81:IQ$110,MAX(1,$D16))&gt;INDEX(Kalender!$B$81:$B$110,MAX(1,$D16))),AND($E16&gt;0,INDEX(Kalender!IQ$81:IQ$110,MAX(1,$E16))&gt;INDEX(Kalender!$B$81:$B$110,MAX(1,$E16))),AND($F16&gt;0,INDEX(Kalender!IQ$81:IQ$110,MAX(1,$F16))&gt;INDEX(Kalender!$B$81:$B$110,MAX(1,$F16)))),2,0))</f>
        <v>0</v>
      </c>
      <c r="IR16" s="5" t="n">
        <f aca="false">IF(Kalender!IR16&lt;&gt;1,0,IF(AND($B16&gt;0,INDEX(Kalender!IR$68:IR$77,MAX(1,$B16))&gt;INDEX(Kalender!$B$68:$B$77,MAX(1,$B16))),1,0)+IF(OR(AND($C16&gt;0,INDEX(Kalender!IR$81:IR$110,MAX(1,$C16))&gt;INDEX(Kalender!$B$81:$B$110,MAX(1,$C16))),AND($D16&gt;0,INDEX(Kalender!IR$81:IR$110,MAX(1,$D16))&gt;INDEX(Kalender!$B$81:$B$110,MAX(1,$D16))),AND($E16&gt;0,INDEX(Kalender!IR$81:IR$110,MAX(1,$E16))&gt;INDEX(Kalender!$B$81:$B$110,MAX(1,$E16))),AND($F16&gt;0,INDEX(Kalender!IR$81:IR$110,MAX(1,$F16))&gt;INDEX(Kalender!$B$81:$B$110,MAX(1,$F16)))),2,0))</f>
        <v>0</v>
      </c>
      <c r="IS16" s="5" t="n">
        <f aca="false">IF(Kalender!IS16&lt;&gt;1,0,IF(AND($B16&gt;0,INDEX(Kalender!IS$68:IS$77,MAX(1,$B16))&gt;INDEX(Kalender!$B$68:$B$77,MAX(1,$B16))),1,0)+IF(OR(AND($C16&gt;0,INDEX(Kalender!IS$81:IS$110,MAX(1,$C16))&gt;INDEX(Kalender!$B$81:$B$110,MAX(1,$C16))),AND($D16&gt;0,INDEX(Kalender!IS$81:IS$110,MAX(1,$D16))&gt;INDEX(Kalender!$B$81:$B$110,MAX(1,$D16))),AND($E16&gt;0,INDEX(Kalender!IS$81:IS$110,MAX(1,$E16))&gt;INDEX(Kalender!$B$81:$B$110,MAX(1,$E16))),AND($F16&gt;0,INDEX(Kalender!IS$81:IS$110,MAX(1,$F16))&gt;INDEX(Kalender!$B$81:$B$110,MAX(1,$F16)))),2,0))</f>
        <v>0</v>
      </c>
      <c r="IT16" s="5" t="n">
        <f aca="false">IF(Kalender!IT16&lt;&gt;1,0,IF(AND($B16&gt;0,INDEX(Kalender!IT$68:IT$77,MAX(1,$B16))&gt;INDEX(Kalender!$B$68:$B$77,MAX(1,$B16))),1,0)+IF(OR(AND($C16&gt;0,INDEX(Kalender!IT$81:IT$110,MAX(1,$C16))&gt;INDEX(Kalender!$B$81:$B$110,MAX(1,$C16))),AND($D16&gt;0,INDEX(Kalender!IT$81:IT$110,MAX(1,$D16))&gt;INDEX(Kalender!$B$81:$B$110,MAX(1,$D16))),AND($E16&gt;0,INDEX(Kalender!IT$81:IT$110,MAX(1,$E16))&gt;INDEX(Kalender!$B$81:$B$110,MAX(1,$E16))),AND($F16&gt;0,INDEX(Kalender!IT$81:IT$110,MAX(1,$F16))&gt;INDEX(Kalender!$B$81:$B$110,MAX(1,$F16)))),2,0))</f>
        <v>0</v>
      </c>
      <c r="IU16" s="5" t="n">
        <f aca="false">IF(Kalender!IU16&lt;&gt;1,0,IF(AND($B16&gt;0,INDEX(Kalender!IU$68:IU$77,MAX(1,$B16))&gt;INDEX(Kalender!$B$68:$B$77,MAX(1,$B16))),1,0)+IF(OR(AND($C16&gt;0,INDEX(Kalender!IU$81:IU$110,MAX(1,$C16))&gt;INDEX(Kalender!$B$81:$B$110,MAX(1,$C16))),AND($D16&gt;0,INDEX(Kalender!IU$81:IU$110,MAX(1,$D16))&gt;INDEX(Kalender!$B$81:$B$110,MAX(1,$D16))),AND($E16&gt;0,INDEX(Kalender!IU$81:IU$110,MAX(1,$E16))&gt;INDEX(Kalender!$B$81:$B$110,MAX(1,$E16))),AND($F16&gt;0,INDEX(Kalender!IU$81:IU$110,MAX(1,$F16))&gt;INDEX(Kalender!$B$81:$B$110,MAX(1,$F16)))),2,0))</f>
        <v>0</v>
      </c>
      <c r="IV16" s="5" t="n">
        <f aca="false">IF(Kalender!IV16&lt;&gt;1,0,IF(AND($B16&gt;0,INDEX(Kalender!IV$68:IV$77,MAX(1,$B16))&gt;INDEX(Kalender!$B$68:$B$77,MAX(1,$B16))),1,0)+IF(OR(AND($C16&gt;0,INDEX(Kalender!IV$81:IV$110,MAX(1,$C16))&gt;INDEX(Kalender!$B$81:$B$110,MAX(1,$C16))),AND($D16&gt;0,INDEX(Kalender!IV$81:IV$110,MAX(1,$D16))&gt;INDEX(Kalender!$B$81:$B$110,MAX(1,$D16))),AND($E16&gt;0,INDEX(Kalender!IV$81:IV$110,MAX(1,$E16))&gt;INDEX(Kalender!$B$81:$B$110,MAX(1,$E16))),AND($F16&gt;0,INDEX(Kalender!IV$81:IV$110,MAX(1,$F16))&gt;INDEX(Kalender!$B$81:$B$110,MAX(1,$F16)))),2,0))</f>
        <v>0</v>
      </c>
      <c r="IW16" s="5" t="n">
        <f aca="false">IF(Kalender!IW16&lt;&gt;1,0,IF(AND($B16&gt;0,INDEX(Kalender!IW$68:IW$77,MAX(1,$B16))&gt;INDEX(Kalender!$B$68:$B$77,MAX(1,$B16))),1,0)+IF(OR(AND($C16&gt;0,INDEX(Kalender!IW$81:IW$110,MAX(1,$C16))&gt;INDEX(Kalender!$B$81:$B$110,MAX(1,$C16))),AND($D16&gt;0,INDEX(Kalender!IW$81:IW$110,MAX(1,$D16))&gt;INDEX(Kalender!$B$81:$B$110,MAX(1,$D16))),AND($E16&gt;0,INDEX(Kalender!IW$81:IW$110,MAX(1,$E16))&gt;INDEX(Kalender!$B$81:$B$110,MAX(1,$E16))),AND($F16&gt;0,INDEX(Kalender!IW$81:IW$110,MAX(1,$F16))&gt;INDEX(Kalender!$B$81:$B$110,MAX(1,$F16)))),2,0))</f>
        <v>0</v>
      </c>
      <c r="IX16" s="5" t="n">
        <f aca="false">IF(Kalender!IX16&lt;&gt;1,0,IF(AND($B16&gt;0,INDEX(Kalender!IX$68:IX$77,MAX(1,$B16))&gt;INDEX(Kalender!$B$68:$B$77,MAX(1,$B16))),1,0)+IF(OR(AND($C16&gt;0,INDEX(Kalender!IX$81:IX$110,MAX(1,$C16))&gt;INDEX(Kalender!$B$81:$B$110,MAX(1,$C16))),AND($D16&gt;0,INDEX(Kalender!IX$81:IX$110,MAX(1,$D16))&gt;INDEX(Kalender!$B$81:$B$110,MAX(1,$D16))),AND($E16&gt;0,INDEX(Kalender!IX$81:IX$110,MAX(1,$E16))&gt;INDEX(Kalender!$B$81:$B$110,MAX(1,$E16))),AND($F16&gt;0,INDEX(Kalender!IX$81:IX$110,MAX(1,$F16))&gt;INDEX(Kalender!$B$81:$B$110,MAX(1,$F16)))),2,0))</f>
        <v>0</v>
      </c>
      <c r="IY16" s="5" t="n">
        <f aca="false">IF(Kalender!IY16&lt;&gt;1,0,IF(AND($B16&gt;0,INDEX(Kalender!IY$68:IY$77,MAX(1,$B16))&gt;INDEX(Kalender!$B$68:$B$77,MAX(1,$B16))),1,0)+IF(OR(AND($C16&gt;0,INDEX(Kalender!IY$81:IY$110,MAX(1,$C16))&gt;INDEX(Kalender!$B$81:$B$110,MAX(1,$C16))),AND($D16&gt;0,INDEX(Kalender!IY$81:IY$110,MAX(1,$D16))&gt;INDEX(Kalender!$B$81:$B$110,MAX(1,$D16))),AND($E16&gt;0,INDEX(Kalender!IY$81:IY$110,MAX(1,$E16))&gt;INDEX(Kalender!$B$81:$B$110,MAX(1,$E16))),AND($F16&gt;0,INDEX(Kalender!IY$81:IY$110,MAX(1,$F16))&gt;INDEX(Kalender!$B$81:$B$110,MAX(1,$F16)))),2,0))</f>
        <v>0</v>
      </c>
      <c r="IZ16" s="5" t="n">
        <f aca="false">IF(Kalender!IZ16&lt;&gt;1,0,IF(AND($B16&gt;0,INDEX(Kalender!IZ$68:IZ$77,MAX(1,$B16))&gt;INDEX(Kalender!$B$68:$B$77,MAX(1,$B16))),1,0)+IF(OR(AND($C16&gt;0,INDEX(Kalender!IZ$81:IZ$110,MAX(1,$C16))&gt;INDEX(Kalender!$B$81:$B$110,MAX(1,$C16))),AND($D16&gt;0,INDEX(Kalender!IZ$81:IZ$110,MAX(1,$D16))&gt;INDEX(Kalender!$B$81:$B$110,MAX(1,$D16))),AND($E16&gt;0,INDEX(Kalender!IZ$81:IZ$110,MAX(1,$E16))&gt;INDEX(Kalender!$B$81:$B$110,MAX(1,$E16))),AND($F16&gt;0,INDEX(Kalender!IZ$81:IZ$110,MAX(1,$F16))&gt;INDEX(Kalender!$B$81:$B$110,MAX(1,$F16)))),2,0))</f>
        <v>0</v>
      </c>
      <c r="JA16" s="5" t="n">
        <f aca="false">IF(Kalender!JA16&lt;&gt;1,0,IF(AND($B16&gt;0,INDEX(Kalender!JA$68:JA$77,MAX(1,$B16))&gt;INDEX(Kalender!$B$68:$B$77,MAX(1,$B16))),1,0)+IF(OR(AND($C16&gt;0,INDEX(Kalender!JA$81:JA$110,MAX(1,$C16))&gt;INDEX(Kalender!$B$81:$B$110,MAX(1,$C16))),AND($D16&gt;0,INDEX(Kalender!JA$81:JA$110,MAX(1,$D16))&gt;INDEX(Kalender!$B$81:$B$110,MAX(1,$D16))),AND($E16&gt;0,INDEX(Kalender!JA$81:JA$110,MAX(1,$E16))&gt;INDEX(Kalender!$B$81:$B$110,MAX(1,$E16))),AND($F16&gt;0,INDEX(Kalender!JA$81:JA$110,MAX(1,$F16))&gt;INDEX(Kalender!$B$81:$B$110,MAX(1,$F16)))),2,0))</f>
        <v>0</v>
      </c>
      <c r="JB16" s="5" t="n">
        <f aca="false">IF(Kalender!JB16&lt;&gt;1,0,IF(AND($B16&gt;0,INDEX(Kalender!JB$68:JB$77,MAX(1,$B16))&gt;INDEX(Kalender!$B$68:$B$77,MAX(1,$B16))),1,0)+IF(OR(AND($C16&gt;0,INDEX(Kalender!JB$81:JB$110,MAX(1,$C16))&gt;INDEX(Kalender!$B$81:$B$110,MAX(1,$C16))),AND($D16&gt;0,INDEX(Kalender!JB$81:JB$110,MAX(1,$D16))&gt;INDEX(Kalender!$B$81:$B$110,MAX(1,$D16))),AND($E16&gt;0,INDEX(Kalender!JB$81:JB$110,MAX(1,$E16))&gt;INDEX(Kalender!$B$81:$B$110,MAX(1,$E16))),AND($F16&gt;0,INDEX(Kalender!JB$81:JB$110,MAX(1,$F16))&gt;INDEX(Kalender!$B$81:$B$110,MAX(1,$F16)))),2,0))</f>
        <v>0</v>
      </c>
      <c r="JC16" s="5" t="n">
        <f aca="false">IF(Kalender!JC16&lt;&gt;1,0,IF(AND($B16&gt;0,INDEX(Kalender!JC$68:JC$77,MAX(1,$B16))&gt;INDEX(Kalender!$B$68:$B$77,MAX(1,$B16))),1,0)+IF(OR(AND($C16&gt;0,INDEX(Kalender!JC$81:JC$110,MAX(1,$C16))&gt;INDEX(Kalender!$B$81:$B$110,MAX(1,$C16))),AND($D16&gt;0,INDEX(Kalender!JC$81:JC$110,MAX(1,$D16))&gt;INDEX(Kalender!$B$81:$B$110,MAX(1,$D16))),AND($E16&gt;0,INDEX(Kalender!JC$81:JC$110,MAX(1,$E16))&gt;INDEX(Kalender!$B$81:$B$110,MAX(1,$E16))),AND($F16&gt;0,INDEX(Kalender!JC$81:JC$110,MAX(1,$F16))&gt;INDEX(Kalender!$B$81:$B$110,MAX(1,$F16)))),2,0))</f>
        <v>0</v>
      </c>
      <c r="JD16" s="5" t="n">
        <f aca="false">IF(Kalender!JD16&lt;&gt;1,0,IF(AND($B16&gt;0,INDEX(Kalender!JD$68:JD$77,MAX(1,$B16))&gt;INDEX(Kalender!$B$68:$B$77,MAX(1,$B16))),1,0)+IF(OR(AND($C16&gt;0,INDEX(Kalender!JD$81:JD$110,MAX(1,$C16))&gt;INDEX(Kalender!$B$81:$B$110,MAX(1,$C16))),AND($D16&gt;0,INDEX(Kalender!JD$81:JD$110,MAX(1,$D16))&gt;INDEX(Kalender!$B$81:$B$110,MAX(1,$D16))),AND($E16&gt;0,INDEX(Kalender!JD$81:JD$110,MAX(1,$E16))&gt;INDEX(Kalender!$B$81:$B$110,MAX(1,$E16))),AND($F16&gt;0,INDEX(Kalender!JD$81:JD$110,MAX(1,$F16))&gt;INDEX(Kalender!$B$81:$B$110,MAX(1,$F16)))),2,0))</f>
        <v>0</v>
      </c>
      <c r="JE16" s="5" t="n">
        <f aca="false">IF(Kalender!JE16&lt;&gt;1,0,IF(AND($B16&gt;0,INDEX(Kalender!JE$68:JE$77,MAX(1,$B16))&gt;INDEX(Kalender!$B$68:$B$77,MAX(1,$B16))),1,0)+IF(OR(AND($C16&gt;0,INDEX(Kalender!JE$81:JE$110,MAX(1,$C16))&gt;INDEX(Kalender!$B$81:$B$110,MAX(1,$C16))),AND($D16&gt;0,INDEX(Kalender!JE$81:JE$110,MAX(1,$D16))&gt;INDEX(Kalender!$B$81:$B$110,MAX(1,$D16))),AND($E16&gt;0,INDEX(Kalender!JE$81:JE$110,MAX(1,$E16))&gt;INDEX(Kalender!$B$81:$B$110,MAX(1,$E16))),AND($F16&gt;0,INDEX(Kalender!JE$81:JE$110,MAX(1,$F16))&gt;INDEX(Kalender!$B$81:$B$110,MAX(1,$F16)))),2,0))</f>
        <v>0</v>
      </c>
      <c r="JF16" s="5" t="n">
        <f aca="false">IF(Kalender!JF16&lt;&gt;1,0,IF(AND($B16&gt;0,INDEX(Kalender!JF$68:JF$77,MAX(1,$B16))&gt;INDEX(Kalender!$B$68:$B$77,MAX(1,$B16))),1,0)+IF(OR(AND($C16&gt;0,INDEX(Kalender!JF$81:JF$110,MAX(1,$C16))&gt;INDEX(Kalender!$B$81:$B$110,MAX(1,$C16))),AND($D16&gt;0,INDEX(Kalender!JF$81:JF$110,MAX(1,$D16))&gt;INDEX(Kalender!$B$81:$B$110,MAX(1,$D16))),AND($E16&gt;0,INDEX(Kalender!JF$81:JF$110,MAX(1,$E16))&gt;INDEX(Kalender!$B$81:$B$110,MAX(1,$E16))),AND($F16&gt;0,INDEX(Kalender!JF$81:JF$110,MAX(1,$F16))&gt;INDEX(Kalender!$B$81:$B$110,MAX(1,$F16)))),2,0))</f>
        <v>0</v>
      </c>
      <c r="JG16" s="5" t="n">
        <f aca="false">IF(Kalender!JG16&lt;&gt;1,0,IF(AND($B16&gt;0,INDEX(Kalender!JG$68:JG$77,MAX(1,$B16))&gt;INDEX(Kalender!$B$68:$B$77,MAX(1,$B16))),1,0)+IF(OR(AND($C16&gt;0,INDEX(Kalender!JG$81:JG$110,MAX(1,$C16))&gt;INDEX(Kalender!$B$81:$B$110,MAX(1,$C16))),AND($D16&gt;0,INDEX(Kalender!JG$81:JG$110,MAX(1,$D16))&gt;INDEX(Kalender!$B$81:$B$110,MAX(1,$D16))),AND($E16&gt;0,INDEX(Kalender!JG$81:JG$110,MAX(1,$E16))&gt;INDEX(Kalender!$B$81:$B$110,MAX(1,$E16))),AND($F16&gt;0,INDEX(Kalender!JG$81:JG$110,MAX(1,$F16))&gt;INDEX(Kalender!$B$81:$B$110,MAX(1,$F16)))),2,0))</f>
        <v>0</v>
      </c>
      <c r="JH16" s="5" t="n">
        <f aca="false">IF(Kalender!JH16&lt;&gt;1,0,IF(AND($B16&gt;0,INDEX(Kalender!JH$68:JH$77,MAX(1,$B16))&gt;INDEX(Kalender!$B$68:$B$77,MAX(1,$B16))),1,0)+IF(OR(AND($C16&gt;0,INDEX(Kalender!JH$81:JH$110,MAX(1,$C16))&gt;INDEX(Kalender!$B$81:$B$110,MAX(1,$C16))),AND($D16&gt;0,INDEX(Kalender!JH$81:JH$110,MAX(1,$D16))&gt;INDEX(Kalender!$B$81:$B$110,MAX(1,$D16))),AND($E16&gt;0,INDEX(Kalender!JH$81:JH$110,MAX(1,$E16))&gt;INDEX(Kalender!$B$81:$B$110,MAX(1,$E16))),AND($F16&gt;0,INDEX(Kalender!JH$81:JH$110,MAX(1,$F16))&gt;INDEX(Kalender!$B$81:$B$110,MAX(1,$F16)))),2,0))</f>
        <v>0</v>
      </c>
      <c r="JI16" s="5" t="n">
        <f aca="false">IF(Kalender!JI16&lt;&gt;1,0,IF(AND($B16&gt;0,INDEX(Kalender!JI$68:JI$77,MAX(1,$B16))&gt;INDEX(Kalender!$B$68:$B$77,MAX(1,$B16))),1,0)+IF(OR(AND($C16&gt;0,INDEX(Kalender!JI$81:JI$110,MAX(1,$C16))&gt;INDEX(Kalender!$B$81:$B$110,MAX(1,$C16))),AND($D16&gt;0,INDEX(Kalender!JI$81:JI$110,MAX(1,$D16))&gt;INDEX(Kalender!$B$81:$B$110,MAX(1,$D16))),AND($E16&gt;0,INDEX(Kalender!JI$81:JI$110,MAX(1,$E16))&gt;INDEX(Kalender!$B$81:$B$110,MAX(1,$E16))),AND($F16&gt;0,INDEX(Kalender!JI$81:JI$110,MAX(1,$F16))&gt;INDEX(Kalender!$B$81:$B$110,MAX(1,$F16)))),2,0))</f>
        <v>0</v>
      </c>
      <c r="JJ16" s="5" t="n">
        <f aca="false">IF(Kalender!JJ16&lt;&gt;1,0,IF(AND($B16&gt;0,INDEX(Kalender!JJ$68:JJ$77,MAX(1,$B16))&gt;INDEX(Kalender!$B$68:$B$77,MAX(1,$B16))),1,0)+IF(OR(AND($C16&gt;0,INDEX(Kalender!JJ$81:JJ$110,MAX(1,$C16))&gt;INDEX(Kalender!$B$81:$B$110,MAX(1,$C16))),AND($D16&gt;0,INDEX(Kalender!JJ$81:JJ$110,MAX(1,$D16))&gt;INDEX(Kalender!$B$81:$B$110,MAX(1,$D16))),AND($E16&gt;0,INDEX(Kalender!JJ$81:JJ$110,MAX(1,$E16))&gt;INDEX(Kalender!$B$81:$B$110,MAX(1,$E16))),AND($F16&gt;0,INDEX(Kalender!JJ$81:JJ$110,MAX(1,$F16))&gt;INDEX(Kalender!$B$81:$B$110,MAX(1,$F16)))),2,0))</f>
        <v>0</v>
      </c>
      <c r="JK16" s="5" t="n">
        <f aca="false">IF(Kalender!JK16&lt;&gt;1,0,IF(AND($B16&gt;0,INDEX(Kalender!JK$68:JK$77,MAX(1,$B16))&gt;INDEX(Kalender!$B$68:$B$77,MAX(1,$B16))),1,0)+IF(OR(AND($C16&gt;0,INDEX(Kalender!JK$81:JK$110,MAX(1,$C16))&gt;INDEX(Kalender!$B$81:$B$110,MAX(1,$C16))),AND($D16&gt;0,INDEX(Kalender!JK$81:JK$110,MAX(1,$D16))&gt;INDEX(Kalender!$B$81:$B$110,MAX(1,$D16))),AND($E16&gt;0,INDEX(Kalender!JK$81:JK$110,MAX(1,$E16))&gt;INDEX(Kalender!$B$81:$B$110,MAX(1,$E16))),AND($F16&gt;0,INDEX(Kalender!JK$81:JK$110,MAX(1,$F16))&gt;INDEX(Kalender!$B$81:$B$110,MAX(1,$F16)))),2,0))</f>
        <v>0</v>
      </c>
      <c r="JL16" s="5" t="n">
        <f aca="false">IF(Kalender!JL16&lt;&gt;1,0,IF(AND($B16&gt;0,INDEX(Kalender!JL$68:JL$77,MAX(1,$B16))&gt;INDEX(Kalender!$B$68:$B$77,MAX(1,$B16))),1,0)+IF(OR(AND($C16&gt;0,INDEX(Kalender!JL$81:JL$110,MAX(1,$C16))&gt;INDEX(Kalender!$B$81:$B$110,MAX(1,$C16))),AND($D16&gt;0,INDEX(Kalender!JL$81:JL$110,MAX(1,$D16))&gt;INDEX(Kalender!$B$81:$B$110,MAX(1,$D16))),AND($E16&gt;0,INDEX(Kalender!JL$81:JL$110,MAX(1,$E16))&gt;INDEX(Kalender!$B$81:$B$110,MAX(1,$E16))),AND($F16&gt;0,INDEX(Kalender!JL$81:JL$110,MAX(1,$F16))&gt;INDEX(Kalender!$B$81:$B$110,MAX(1,$F16)))),2,0))</f>
        <v>0</v>
      </c>
      <c r="JM16" s="5" t="n">
        <f aca="false">IF(Kalender!JM16&lt;&gt;1,0,IF(AND($B16&gt;0,INDEX(Kalender!JM$68:JM$77,MAX(1,$B16))&gt;INDEX(Kalender!$B$68:$B$77,MAX(1,$B16))),1,0)+IF(OR(AND($C16&gt;0,INDEX(Kalender!JM$81:JM$110,MAX(1,$C16))&gt;INDEX(Kalender!$B$81:$B$110,MAX(1,$C16))),AND($D16&gt;0,INDEX(Kalender!JM$81:JM$110,MAX(1,$D16))&gt;INDEX(Kalender!$B$81:$B$110,MAX(1,$D16))),AND($E16&gt;0,INDEX(Kalender!JM$81:JM$110,MAX(1,$E16))&gt;INDEX(Kalender!$B$81:$B$110,MAX(1,$E16))),AND($F16&gt;0,INDEX(Kalender!JM$81:JM$110,MAX(1,$F16))&gt;INDEX(Kalender!$B$81:$B$110,MAX(1,$F16)))),2,0))</f>
        <v>0</v>
      </c>
      <c r="JN16" s="5" t="n">
        <f aca="false">IF(Kalender!JN16&lt;&gt;1,0,IF(AND($B16&gt;0,INDEX(Kalender!JN$68:JN$77,MAX(1,$B16))&gt;INDEX(Kalender!$B$68:$B$77,MAX(1,$B16))),1,0)+IF(OR(AND($C16&gt;0,INDEX(Kalender!JN$81:JN$110,MAX(1,$C16))&gt;INDEX(Kalender!$B$81:$B$110,MAX(1,$C16))),AND($D16&gt;0,INDEX(Kalender!JN$81:JN$110,MAX(1,$D16))&gt;INDEX(Kalender!$B$81:$B$110,MAX(1,$D16))),AND($E16&gt;0,INDEX(Kalender!JN$81:JN$110,MAX(1,$E16))&gt;INDEX(Kalender!$B$81:$B$110,MAX(1,$E16))),AND($F16&gt;0,INDEX(Kalender!JN$81:JN$110,MAX(1,$F16))&gt;INDEX(Kalender!$B$81:$B$110,MAX(1,$F16)))),2,0))</f>
        <v>0</v>
      </c>
      <c r="JO16" s="5" t="n">
        <f aca="false">IF(Kalender!JO16&lt;&gt;1,0,IF(AND($B16&gt;0,INDEX(Kalender!JO$68:JO$77,MAX(1,$B16))&gt;INDEX(Kalender!$B$68:$B$77,MAX(1,$B16))),1,0)+IF(OR(AND($C16&gt;0,INDEX(Kalender!JO$81:JO$110,MAX(1,$C16))&gt;INDEX(Kalender!$B$81:$B$110,MAX(1,$C16))),AND($D16&gt;0,INDEX(Kalender!JO$81:JO$110,MAX(1,$D16))&gt;INDEX(Kalender!$B$81:$B$110,MAX(1,$D16))),AND($E16&gt;0,INDEX(Kalender!JO$81:JO$110,MAX(1,$E16))&gt;INDEX(Kalender!$B$81:$B$110,MAX(1,$E16))),AND($F16&gt;0,INDEX(Kalender!JO$81:JO$110,MAX(1,$F16))&gt;INDEX(Kalender!$B$81:$B$110,MAX(1,$F16)))),2,0))</f>
        <v>0</v>
      </c>
      <c r="JP16" s="5" t="n">
        <f aca="false">IF(Kalender!JP16&lt;&gt;1,0,IF(AND($B16&gt;0,INDEX(Kalender!JP$68:JP$77,MAX(1,$B16))&gt;INDEX(Kalender!$B$68:$B$77,MAX(1,$B16))),1,0)+IF(OR(AND($C16&gt;0,INDEX(Kalender!JP$81:JP$110,MAX(1,$C16))&gt;INDEX(Kalender!$B$81:$B$110,MAX(1,$C16))),AND($D16&gt;0,INDEX(Kalender!JP$81:JP$110,MAX(1,$D16))&gt;INDEX(Kalender!$B$81:$B$110,MAX(1,$D16))),AND($E16&gt;0,INDEX(Kalender!JP$81:JP$110,MAX(1,$E16))&gt;INDEX(Kalender!$B$81:$B$110,MAX(1,$E16))),AND($F16&gt;0,INDEX(Kalender!JP$81:JP$110,MAX(1,$F16))&gt;INDEX(Kalender!$B$81:$B$110,MAX(1,$F16)))),2,0))</f>
        <v>0</v>
      </c>
      <c r="JQ16" s="5" t="n">
        <f aca="false">IF(Kalender!JQ16&lt;&gt;1,0,IF(AND($B16&gt;0,INDEX(Kalender!JQ$68:JQ$77,MAX(1,$B16))&gt;INDEX(Kalender!$B$68:$B$77,MAX(1,$B16))),1,0)+IF(OR(AND($C16&gt;0,INDEX(Kalender!JQ$81:JQ$110,MAX(1,$C16))&gt;INDEX(Kalender!$B$81:$B$110,MAX(1,$C16))),AND($D16&gt;0,INDEX(Kalender!JQ$81:JQ$110,MAX(1,$D16))&gt;INDEX(Kalender!$B$81:$B$110,MAX(1,$D16))),AND($E16&gt;0,INDEX(Kalender!JQ$81:JQ$110,MAX(1,$E16))&gt;INDEX(Kalender!$B$81:$B$110,MAX(1,$E16))),AND($F16&gt;0,INDEX(Kalender!JQ$81:JQ$110,MAX(1,$F16))&gt;INDEX(Kalender!$B$81:$B$110,MAX(1,$F16)))),2,0))</f>
        <v>0</v>
      </c>
      <c r="JR16" s="5" t="n">
        <f aca="false">IF(Kalender!JR16&lt;&gt;1,0,IF(AND($B16&gt;0,INDEX(Kalender!JR$68:JR$77,MAX(1,$B16))&gt;INDEX(Kalender!$B$68:$B$77,MAX(1,$B16))),1,0)+IF(OR(AND($C16&gt;0,INDEX(Kalender!JR$81:JR$110,MAX(1,$C16))&gt;INDEX(Kalender!$B$81:$B$110,MAX(1,$C16))),AND($D16&gt;0,INDEX(Kalender!JR$81:JR$110,MAX(1,$D16))&gt;INDEX(Kalender!$B$81:$B$110,MAX(1,$D16))),AND($E16&gt;0,INDEX(Kalender!JR$81:JR$110,MAX(1,$E16))&gt;INDEX(Kalender!$B$81:$B$110,MAX(1,$E16))),AND($F16&gt;0,INDEX(Kalender!JR$81:JR$110,MAX(1,$F16))&gt;INDEX(Kalender!$B$81:$B$110,MAX(1,$F16)))),2,0))</f>
        <v>0</v>
      </c>
      <c r="JS16" s="5" t="n">
        <f aca="false">IF(Kalender!JS16&lt;&gt;1,0,IF(AND($B16&gt;0,INDEX(Kalender!JS$68:JS$77,MAX(1,$B16))&gt;INDEX(Kalender!$B$68:$B$77,MAX(1,$B16))),1,0)+IF(OR(AND($C16&gt;0,INDEX(Kalender!JS$81:JS$110,MAX(1,$C16))&gt;INDEX(Kalender!$B$81:$B$110,MAX(1,$C16))),AND($D16&gt;0,INDEX(Kalender!JS$81:JS$110,MAX(1,$D16))&gt;INDEX(Kalender!$B$81:$B$110,MAX(1,$D16))),AND($E16&gt;0,INDEX(Kalender!JS$81:JS$110,MAX(1,$E16))&gt;INDEX(Kalender!$B$81:$B$110,MAX(1,$E16))),AND($F16&gt;0,INDEX(Kalender!JS$81:JS$110,MAX(1,$F16))&gt;INDEX(Kalender!$B$81:$B$110,MAX(1,$F16)))),2,0))</f>
        <v>0</v>
      </c>
      <c r="JT16" s="5" t="n">
        <f aca="false">IF(Kalender!JT16&lt;&gt;1,0,IF(AND($B16&gt;0,INDEX(Kalender!JT$68:JT$77,MAX(1,$B16))&gt;INDEX(Kalender!$B$68:$B$77,MAX(1,$B16))),1,0)+IF(OR(AND($C16&gt;0,INDEX(Kalender!JT$81:JT$110,MAX(1,$C16))&gt;INDEX(Kalender!$B$81:$B$110,MAX(1,$C16))),AND($D16&gt;0,INDEX(Kalender!JT$81:JT$110,MAX(1,$D16))&gt;INDEX(Kalender!$B$81:$B$110,MAX(1,$D16))),AND($E16&gt;0,INDEX(Kalender!JT$81:JT$110,MAX(1,$E16))&gt;INDEX(Kalender!$B$81:$B$110,MAX(1,$E16))),AND($F16&gt;0,INDEX(Kalender!JT$81:JT$110,MAX(1,$F16))&gt;INDEX(Kalender!$B$81:$B$110,MAX(1,$F16)))),2,0))</f>
        <v>0</v>
      </c>
      <c r="JU16" s="5" t="n">
        <f aca="false">IF(Kalender!JU16&lt;&gt;1,0,IF(AND($B16&gt;0,INDEX(Kalender!JU$68:JU$77,MAX(1,$B16))&gt;INDEX(Kalender!$B$68:$B$77,MAX(1,$B16))),1,0)+IF(OR(AND($C16&gt;0,INDEX(Kalender!JU$81:JU$110,MAX(1,$C16))&gt;INDEX(Kalender!$B$81:$B$110,MAX(1,$C16))),AND($D16&gt;0,INDEX(Kalender!JU$81:JU$110,MAX(1,$D16))&gt;INDEX(Kalender!$B$81:$B$110,MAX(1,$D16))),AND($E16&gt;0,INDEX(Kalender!JU$81:JU$110,MAX(1,$E16))&gt;INDEX(Kalender!$B$81:$B$110,MAX(1,$E16))),AND($F16&gt;0,INDEX(Kalender!JU$81:JU$110,MAX(1,$F16))&gt;INDEX(Kalender!$B$81:$B$110,MAX(1,$F16)))),2,0))</f>
        <v>0</v>
      </c>
      <c r="JV16" s="5" t="n">
        <f aca="false">IF(Kalender!JV16&lt;&gt;1,0,IF(AND($B16&gt;0,INDEX(Kalender!JV$68:JV$77,MAX(1,$B16))&gt;INDEX(Kalender!$B$68:$B$77,MAX(1,$B16))),1,0)+IF(OR(AND($C16&gt;0,INDEX(Kalender!JV$81:JV$110,MAX(1,$C16))&gt;INDEX(Kalender!$B$81:$B$110,MAX(1,$C16))),AND($D16&gt;0,INDEX(Kalender!JV$81:JV$110,MAX(1,$D16))&gt;INDEX(Kalender!$B$81:$B$110,MAX(1,$D16))),AND($E16&gt;0,INDEX(Kalender!JV$81:JV$110,MAX(1,$E16))&gt;INDEX(Kalender!$B$81:$B$110,MAX(1,$E16))),AND($F16&gt;0,INDEX(Kalender!JV$81:JV$110,MAX(1,$F16))&gt;INDEX(Kalender!$B$81:$B$110,MAX(1,$F16)))),2,0))</f>
        <v>0</v>
      </c>
      <c r="JW16" s="5" t="n">
        <f aca="false">IF(Kalender!JW16&lt;&gt;1,0,IF(AND($B16&gt;0,INDEX(Kalender!JW$68:JW$77,MAX(1,$B16))&gt;INDEX(Kalender!$B$68:$B$77,MAX(1,$B16))),1,0)+IF(OR(AND($C16&gt;0,INDEX(Kalender!JW$81:JW$110,MAX(1,$C16))&gt;INDEX(Kalender!$B$81:$B$110,MAX(1,$C16))),AND($D16&gt;0,INDEX(Kalender!JW$81:JW$110,MAX(1,$D16))&gt;INDEX(Kalender!$B$81:$B$110,MAX(1,$D16))),AND($E16&gt;0,INDEX(Kalender!JW$81:JW$110,MAX(1,$E16))&gt;INDEX(Kalender!$B$81:$B$110,MAX(1,$E16))),AND($F16&gt;0,INDEX(Kalender!JW$81:JW$110,MAX(1,$F16))&gt;INDEX(Kalender!$B$81:$B$110,MAX(1,$F16)))),2,0))</f>
        <v>0</v>
      </c>
      <c r="JX16" s="5" t="n">
        <f aca="false">IF(Kalender!JX16&lt;&gt;1,0,IF(AND($B16&gt;0,INDEX(Kalender!JX$68:JX$77,MAX(1,$B16))&gt;INDEX(Kalender!$B$68:$B$77,MAX(1,$B16))),1,0)+IF(OR(AND($C16&gt;0,INDEX(Kalender!JX$81:JX$110,MAX(1,$C16))&gt;INDEX(Kalender!$B$81:$B$110,MAX(1,$C16))),AND($D16&gt;0,INDEX(Kalender!JX$81:JX$110,MAX(1,$D16))&gt;INDEX(Kalender!$B$81:$B$110,MAX(1,$D16))),AND($E16&gt;0,INDEX(Kalender!JX$81:JX$110,MAX(1,$E16))&gt;INDEX(Kalender!$B$81:$B$110,MAX(1,$E16))),AND($F16&gt;0,INDEX(Kalender!JX$81:JX$110,MAX(1,$F16))&gt;INDEX(Kalender!$B$81:$B$110,MAX(1,$F16)))),2,0))</f>
        <v>0</v>
      </c>
      <c r="JY16" s="5" t="n">
        <f aca="false">IF(Kalender!JY16&lt;&gt;1,0,IF(AND($B16&gt;0,INDEX(Kalender!JY$68:JY$77,MAX(1,$B16))&gt;INDEX(Kalender!$B$68:$B$77,MAX(1,$B16))),1,0)+IF(OR(AND($C16&gt;0,INDEX(Kalender!JY$81:JY$110,MAX(1,$C16))&gt;INDEX(Kalender!$B$81:$B$110,MAX(1,$C16))),AND($D16&gt;0,INDEX(Kalender!JY$81:JY$110,MAX(1,$D16))&gt;INDEX(Kalender!$B$81:$B$110,MAX(1,$D16))),AND($E16&gt;0,INDEX(Kalender!JY$81:JY$110,MAX(1,$E16))&gt;INDEX(Kalender!$B$81:$B$110,MAX(1,$E16))),AND($F16&gt;0,INDEX(Kalender!JY$81:JY$110,MAX(1,$F16))&gt;INDEX(Kalender!$B$81:$B$110,MAX(1,$F16)))),2,0))</f>
        <v>0</v>
      </c>
      <c r="JZ16" s="5" t="n">
        <f aca="false">IF(Kalender!JZ16&lt;&gt;1,0,IF(AND($B16&gt;0,INDEX(Kalender!JZ$68:JZ$77,MAX(1,$B16))&gt;INDEX(Kalender!$B$68:$B$77,MAX(1,$B16))),1,0)+IF(OR(AND($C16&gt;0,INDEX(Kalender!JZ$81:JZ$110,MAX(1,$C16))&gt;INDEX(Kalender!$B$81:$B$110,MAX(1,$C16))),AND($D16&gt;0,INDEX(Kalender!JZ$81:JZ$110,MAX(1,$D16))&gt;INDEX(Kalender!$B$81:$B$110,MAX(1,$D16))),AND($E16&gt;0,INDEX(Kalender!JZ$81:JZ$110,MAX(1,$E16))&gt;INDEX(Kalender!$B$81:$B$110,MAX(1,$E16))),AND($F16&gt;0,INDEX(Kalender!JZ$81:JZ$110,MAX(1,$F16))&gt;INDEX(Kalender!$B$81:$B$110,MAX(1,$F16)))),2,0))</f>
        <v>0</v>
      </c>
      <c r="KA16" s="5" t="n">
        <f aca="false">IF(Kalender!KA16&lt;&gt;1,0,IF(AND($B16&gt;0,INDEX(Kalender!KA$68:KA$77,MAX(1,$B16))&gt;INDEX(Kalender!$B$68:$B$77,MAX(1,$B16))),1,0)+IF(OR(AND($C16&gt;0,INDEX(Kalender!KA$81:KA$110,MAX(1,$C16))&gt;INDEX(Kalender!$B$81:$B$110,MAX(1,$C16))),AND($D16&gt;0,INDEX(Kalender!KA$81:KA$110,MAX(1,$D16))&gt;INDEX(Kalender!$B$81:$B$110,MAX(1,$D16))),AND($E16&gt;0,INDEX(Kalender!KA$81:KA$110,MAX(1,$E16))&gt;INDEX(Kalender!$B$81:$B$110,MAX(1,$E16))),AND($F16&gt;0,INDEX(Kalender!KA$81:KA$110,MAX(1,$F16))&gt;INDEX(Kalender!$B$81:$B$110,MAX(1,$F16)))),2,0))</f>
        <v>0</v>
      </c>
      <c r="KB16" s="5" t="n">
        <f aca="false">IF(Kalender!KB16&lt;&gt;1,0,IF(AND($B16&gt;0,INDEX(Kalender!KB$68:KB$77,MAX(1,$B16))&gt;INDEX(Kalender!$B$68:$B$77,MAX(1,$B16))),1,0)+IF(OR(AND($C16&gt;0,INDEX(Kalender!KB$81:KB$110,MAX(1,$C16))&gt;INDEX(Kalender!$B$81:$B$110,MAX(1,$C16))),AND($D16&gt;0,INDEX(Kalender!KB$81:KB$110,MAX(1,$D16))&gt;INDEX(Kalender!$B$81:$B$110,MAX(1,$D16))),AND($E16&gt;0,INDEX(Kalender!KB$81:KB$110,MAX(1,$E16))&gt;INDEX(Kalender!$B$81:$B$110,MAX(1,$E16))),AND($F16&gt;0,INDEX(Kalender!KB$81:KB$110,MAX(1,$F16))&gt;INDEX(Kalender!$B$81:$B$110,MAX(1,$F16)))),2,0))</f>
        <v>0</v>
      </c>
      <c r="KC16" s="5" t="n">
        <f aca="false">IF(Kalender!KC16&lt;&gt;1,0,IF(AND($B16&gt;0,INDEX(Kalender!KC$68:KC$77,MAX(1,$B16))&gt;INDEX(Kalender!$B$68:$B$77,MAX(1,$B16))),1,0)+IF(OR(AND($C16&gt;0,INDEX(Kalender!KC$81:KC$110,MAX(1,$C16))&gt;INDEX(Kalender!$B$81:$B$110,MAX(1,$C16))),AND($D16&gt;0,INDEX(Kalender!KC$81:KC$110,MAX(1,$D16))&gt;INDEX(Kalender!$B$81:$B$110,MAX(1,$D16))),AND($E16&gt;0,INDEX(Kalender!KC$81:KC$110,MAX(1,$E16))&gt;INDEX(Kalender!$B$81:$B$110,MAX(1,$E16))),AND($F16&gt;0,INDEX(Kalender!KC$81:KC$110,MAX(1,$F16))&gt;INDEX(Kalender!$B$81:$B$110,MAX(1,$F16)))),2,0))</f>
        <v>0</v>
      </c>
      <c r="KD16" s="5" t="n">
        <f aca="false">IF(Kalender!KD16&lt;&gt;1,0,IF(AND($B16&gt;0,INDEX(Kalender!KD$68:KD$77,MAX(1,$B16))&gt;INDEX(Kalender!$B$68:$B$77,MAX(1,$B16))),1,0)+IF(OR(AND($C16&gt;0,INDEX(Kalender!KD$81:KD$110,MAX(1,$C16))&gt;INDEX(Kalender!$B$81:$B$110,MAX(1,$C16))),AND($D16&gt;0,INDEX(Kalender!KD$81:KD$110,MAX(1,$D16))&gt;INDEX(Kalender!$B$81:$B$110,MAX(1,$D16))),AND($E16&gt;0,INDEX(Kalender!KD$81:KD$110,MAX(1,$E16))&gt;INDEX(Kalender!$B$81:$B$110,MAX(1,$E16))),AND($F16&gt;0,INDEX(Kalender!KD$81:KD$110,MAX(1,$F16))&gt;INDEX(Kalender!$B$81:$B$110,MAX(1,$F16)))),2,0))</f>
        <v>0</v>
      </c>
      <c r="KE16" s="5" t="n">
        <f aca="false">IF(Kalender!KE16&lt;&gt;1,0,IF(AND($B16&gt;0,INDEX(Kalender!KE$68:KE$77,MAX(1,$B16))&gt;INDEX(Kalender!$B$68:$B$77,MAX(1,$B16))),1,0)+IF(OR(AND($C16&gt;0,INDEX(Kalender!KE$81:KE$110,MAX(1,$C16))&gt;INDEX(Kalender!$B$81:$B$110,MAX(1,$C16))),AND($D16&gt;0,INDEX(Kalender!KE$81:KE$110,MAX(1,$D16))&gt;INDEX(Kalender!$B$81:$B$110,MAX(1,$D16))),AND($E16&gt;0,INDEX(Kalender!KE$81:KE$110,MAX(1,$E16))&gt;INDEX(Kalender!$B$81:$B$110,MAX(1,$E16))),AND($F16&gt;0,INDEX(Kalender!KE$81:KE$110,MAX(1,$F16))&gt;INDEX(Kalender!$B$81:$B$110,MAX(1,$F16)))),2,0))</f>
        <v>0</v>
      </c>
      <c r="KF16" s="5" t="n">
        <f aca="false">IF(Kalender!KF16&lt;&gt;1,0,IF(AND($B16&gt;0,INDEX(Kalender!KF$68:KF$77,MAX(1,$B16))&gt;INDEX(Kalender!$B$68:$B$77,MAX(1,$B16))),1,0)+IF(OR(AND($C16&gt;0,INDEX(Kalender!KF$81:KF$110,MAX(1,$C16))&gt;INDEX(Kalender!$B$81:$B$110,MAX(1,$C16))),AND($D16&gt;0,INDEX(Kalender!KF$81:KF$110,MAX(1,$D16))&gt;INDEX(Kalender!$B$81:$B$110,MAX(1,$D16))),AND($E16&gt;0,INDEX(Kalender!KF$81:KF$110,MAX(1,$E16))&gt;INDEX(Kalender!$B$81:$B$110,MAX(1,$E16))),AND($F16&gt;0,INDEX(Kalender!KF$81:KF$110,MAX(1,$F16))&gt;INDEX(Kalender!$B$81:$B$110,MAX(1,$F16)))),2,0))</f>
        <v>0</v>
      </c>
      <c r="KG16" s="5" t="n">
        <f aca="false">IF(Kalender!KG16&lt;&gt;1,0,IF(AND($B16&gt;0,INDEX(Kalender!KG$68:KG$77,MAX(1,$B16))&gt;INDEX(Kalender!$B$68:$B$77,MAX(1,$B16))),1,0)+IF(OR(AND($C16&gt;0,INDEX(Kalender!KG$81:KG$110,MAX(1,$C16))&gt;INDEX(Kalender!$B$81:$B$110,MAX(1,$C16))),AND($D16&gt;0,INDEX(Kalender!KG$81:KG$110,MAX(1,$D16))&gt;INDEX(Kalender!$B$81:$B$110,MAX(1,$D16))),AND($E16&gt;0,INDEX(Kalender!KG$81:KG$110,MAX(1,$E16))&gt;INDEX(Kalender!$B$81:$B$110,MAX(1,$E16))),AND($F16&gt;0,INDEX(Kalender!KG$81:KG$110,MAX(1,$F16))&gt;INDEX(Kalender!$B$81:$B$110,MAX(1,$F16)))),2,0))</f>
        <v>0</v>
      </c>
      <c r="KH16" s="5" t="n">
        <f aca="false">IF(Kalender!KH16&lt;&gt;1,0,IF(AND($B16&gt;0,INDEX(Kalender!KH$68:KH$77,MAX(1,$B16))&gt;INDEX(Kalender!$B$68:$B$77,MAX(1,$B16))),1,0)+IF(OR(AND($C16&gt;0,INDEX(Kalender!KH$81:KH$110,MAX(1,$C16))&gt;INDEX(Kalender!$B$81:$B$110,MAX(1,$C16))),AND($D16&gt;0,INDEX(Kalender!KH$81:KH$110,MAX(1,$D16))&gt;INDEX(Kalender!$B$81:$B$110,MAX(1,$D16))),AND($E16&gt;0,INDEX(Kalender!KH$81:KH$110,MAX(1,$E16))&gt;INDEX(Kalender!$B$81:$B$110,MAX(1,$E16))),AND($F16&gt;0,INDEX(Kalender!KH$81:KH$110,MAX(1,$F16))&gt;INDEX(Kalender!$B$81:$B$110,MAX(1,$F16)))),2,0))</f>
        <v>0</v>
      </c>
      <c r="KI16" s="5" t="n">
        <f aca="false">IF(Kalender!KI16&lt;&gt;1,0,IF(AND($B16&gt;0,INDEX(Kalender!KI$68:KI$77,MAX(1,$B16))&gt;INDEX(Kalender!$B$68:$B$77,MAX(1,$B16))),1,0)+IF(OR(AND($C16&gt;0,INDEX(Kalender!KI$81:KI$110,MAX(1,$C16))&gt;INDEX(Kalender!$B$81:$B$110,MAX(1,$C16))),AND($D16&gt;0,INDEX(Kalender!KI$81:KI$110,MAX(1,$D16))&gt;INDEX(Kalender!$B$81:$B$110,MAX(1,$D16))),AND($E16&gt;0,INDEX(Kalender!KI$81:KI$110,MAX(1,$E16))&gt;INDEX(Kalender!$B$81:$B$110,MAX(1,$E16))),AND($F16&gt;0,INDEX(Kalender!KI$81:KI$110,MAX(1,$F16))&gt;INDEX(Kalender!$B$81:$B$110,MAX(1,$F16)))),2,0))</f>
        <v>0</v>
      </c>
      <c r="KJ16" s="5" t="n">
        <f aca="false">IF(Kalender!KJ16&lt;&gt;1,0,IF(AND($B16&gt;0,INDEX(Kalender!KJ$68:KJ$77,MAX(1,$B16))&gt;INDEX(Kalender!$B$68:$B$77,MAX(1,$B16))),1,0)+IF(OR(AND($C16&gt;0,INDEX(Kalender!KJ$81:KJ$110,MAX(1,$C16))&gt;INDEX(Kalender!$B$81:$B$110,MAX(1,$C16))),AND($D16&gt;0,INDEX(Kalender!KJ$81:KJ$110,MAX(1,$D16))&gt;INDEX(Kalender!$B$81:$B$110,MAX(1,$D16))),AND($E16&gt;0,INDEX(Kalender!KJ$81:KJ$110,MAX(1,$E16))&gt;INDEX(Kalender!$B$81:$B$110,MAX(1,$E16))),AND($F16&gt;0,INDEX(Kalender!KJ$81:KJ$110,MAX(1,$F16))&gt;INDEX(Kalender!$B$81:$B$110,MAX(1,$F16)))),2,0))</f>
        <v>0</v>
      </c>
      <c r="KK16" s="5" t="n">
        <f aca="false">IF(Kalender!KK16&lt;&gt;1,0,IF(AND($B16&gt;0,INDEX(Kalender!KK$68:KK$77,MAX(1,$B16))&gt;INDEX(Kalender!$B$68:$B$77,MAX(1,$B16))),1,0)+IF(OR(AND($C16&gt;0,INDEX(Kalender!KK$81:KK$110,MAX(1,$C16))&gt;INDEX(Kalender!$B$81:$B$110,MAX(1,$C16))),AND($D16&gt;0,INDEX(Kalender!KK$81:KK$110,MAX(1,$D16))&gt;INDEX(Kalender!$B$81:$B$110,MAX(1,$D16))),AND($E16&gt;0,INDEX(Kalender!KK$81:KK$110,MAX(1,$E16))&gt;INDEX(Kalender!$B$81:$B$110,MAX(1,$E16))),AND($F16&gt;0,INDEX(Kalender!KK$81:KK$110,MAX(1,$F16))&gt;INDEX(Kalender!$B$81:$B$110,MAX(1,$F16)))),2,0))</f>
        <v>0</v>
      </c>
      <c r="KL16" s="5" t="n">
        <f aca="false">IF(Kalender!KL16&lt;&gt;1,0,IF(AND($B16&gt;0,INDEX(Kalender!KL$68:KL$77,MAX(1,$B16))&gt;INDEX(Kalender!$B$68:$B$77,MAX(1,$B16))),1,0)+IF(OR(AND($C16&gt;0,INDEX(Kalender!KL$81:KL$110,MAX(1,$C16))&gt;INDEX(Kalender!$B$81:$B$110,MAX(1,$C16))),AND($D16&gt;0,INDEX(Kalender!KL$81:KL$110,MAX(1,$D16))&gt;INDEX(Kalender!$B$81:$B$110,MAX(1,$D16))),AND($E16&gt;0,INDEX(Kalender!KL$81:KL$110,MAX(1,$E16))&gt;INDEX(Kalender!$B$81:$B$110,MAX(1,$E16))),AND($F16&gt;0,INDEX(Kalender!KL$81:KL$110,MAX(1,$F16))&gt;INDEX(Kalender!$B$81:$B$110,MAX(1,$F16)))),2,0))</f>
        <v>0</v>
      </c>
      <c r="KM16" s="5" t="n">
        <f aca="false">IF(Kalender!KM16&lt;&gt;1,0,IF(AND($B16&gt;0,INDEX(Kalender!KM$68:KM$77,MAX(1,$B16))&gt;INDEX(Kalender!$B$68:$B$77,MAX(1,$B16))),1,0)+IF(OR(AND($C16&gt;0,INDEX(Kalender!KM$81:KM$110,MAX(1,$C16))&gt;INDEX(Kalender!$B$81:$B$110,MAX(1,$C16))),AND($D16&gt;0,INDEX(Kalender!KM$81:KM$110,MAX(1,$D16))&gt;INDEX(Kalender!$B$81:$B$110,MAX(1,$D16))),AND($E16&gt;0,INDEX(Kalender!KM$81:KM$110,MAX(1,$E16))&gt;INDEX(Kalender!$B$81:$B$110,MAX(1,$E16))),AND($F16&gt;0,INDEX(Kalender!KM$81:KM$110,MAX(1,$F16))&gt;INDEX(Kalender!$B$81:$B$110,MAX(1,$F16)))),2,0))</f>
        <v>0</v>
      </c>
      <c r="KN16" s="5" t="n">
        <f aca="false">IF(Kalender!KN16&lt;&gt;1,0,IF(AND($B16&gt;0,INDEX(Kalender!KN$68:KN$77,MAX(1,$B16))&gt;INDEX(Kalender!$B$68:$B$77,MAX(1,$B16))),1,0)+IF(OR(AND($C16&gt;0,INDEX(Kalender!KN$81:KN$110,MAX(1,$C16))&gt;INDEX(Kalender!$B$81:$B$110,MAX(1,$C16))),AND($D16&gt;0,INDEX(Kalender!KN$81:KN$110,MAX(1,$D16))&gt;INDEX(Kalender!$B$81:$B$110,MAX(1,$D16))),AND($E16&gt;0,INDEX(Kalender!KN$81:KN$110,MAX(1,$E16))&gt;INDEX(Kalender!$B$81:$B$110,MAX(1,$E16))),AND($F16&gt;0,INDEX(Kalender!KN$81:KN$110,MAX(1,$F16))&gt;INDEX(Kalender!$B$81:$B$110,MAX(1,$F16)))),2,0))</f>
        <v>0</v>
      </c>
      <c r="KO16" s="5" t="n">
        <f aca="false">IF(Kalender!KO16&lt;&gt;1,0,IF(AND($B16&gt;0,INDEX(Kalender!KO$68:KO$77,MAX(1,$B16))&gt;INDEX(Kalender!$B$68:$B$77,MAX(1,$B16))),1,0)+IF(OR(AND($C16&gt;0,INDEX(Kalender!KO$81:KO$110,MAX(1,$C16))&gt;INDEX(Kalender!$B$81:$B$110,MAX(1,$C16))),AND($D16&gt;0,INDEX(Kalender!KO$81:KO$110,MAX(1,$D16))&gt;INDEX(Kalender!$B$81:$B$110,MAX(1,$D16))),AND($E16&gt;0,INDEX(Kalender!KO$81:KO$110,MAX(1,$E16))&gt;INDEX(Kalender!$B$81:$B$110,MAX(1,$E16))),AND($F16&gt;0,INDEX(Kalender!KO$81:KO$110,MAX(1,$F16))&gt;INDEX(Kalender!$B$81:$B$110,MAX(1,$F16)))),2,0))</f>
        <v>0</v>
      </c>
      <c r="KP16" s="5" t="n">
        <f aca="false">IF(Kalender!KP16&lt;&gt;1,0,IF(AND($B16&gt;0,INDEX(Kalender!KP$68:KP$77,MAX(1,$B16))&gt;INDEX(Kalender!$B$68:$B$77,MAX(1,$B16))),1,0)+IF(OR(AND($C16&gt;0,INDEX(Kalender!KP$81:KP$110,MAX(1,$C16))&gt;INDEX(Kalender!$B$81:$B$110,MAX(1,$C16))),AND($D16&gt;0,INDEX(Kalender!KP$81:KP$110,MAX(1,$D16))&gt;INDEX(Kalender!$B$81:$B$110,MAX(1,$D16))),AND($E16&gt;0,INDEX(Kalender!KP$81:KP$110,MAX(1,$E16))&gt;INDEX(Kalender!$B$81:$B$110,MAX(1,$E16))),AND($F16&gt;0,INDEX(Kalender!KP$81:KP$110,MAX(1,$F16))&gt;INDEX(Kalender!$B$81:$B$110,MAX(1,$F16)))),2,0))</f>
        <v>0</v>
      </c>
      <c r="KQ16" s="5" t="n">
        <f aca="false">IF(Kalender!KQ16&lt;&gt;1,0,IF(AND($B16&gt;0,INDEX(Kalender!KQ$68:KQ$77,MAX(1,$B16))&gt;INDEX(Kalender!$B$68:$B$77,MAX(1,$B16))),1,0)+IF(OR(AND($C16&gt;0,INDEX(Kalender!KQ$81:KQ$110,MAX(1,$C16))&gt;INDEX(Kalender!$B$81:$B$110,MAX(1,$C16))),AND($D16&gt;0,INDEX(Kalender!KQ$81:KQ$110,MAX(1,$D16))&gt;INDEX(Kalender!$B$81:$B$110,MAX(1,$D16))),AND($E16&gt;0,INDEX(Kalender!KQ$81:KQ$110,MAX(1,$E16))&gt;INDEX(Kalender!$B$81:$B$110,MAX(1,$E16))),AND($F16&gt;0,INDEX(Kalender!KQ$81:KQ$110,MAX(1,$F16))&gt;INDEX(Kalender!$B$81:$B$110,MAX(1,$F16)))),2,0))</f>
        <v>0</v>
      </c>
      <c r="KR16" s="5" t="n">
        <f aca="false">IF(Kalender!KR16&lt;&gt;1,0,IF(AND($B16&gt;0,INDEX(Kalender!KR$68:KR$77,MAX(1,$B16))&gt;INDEX(Kalender!$B$68:$B$77,MAX(1,$B16))),1,0)+IF(OR(AND($C16&gt;0,INDEX(Kalender!KR$81:KR$110,MAX(1,$C16))&gt;INDEX(Kalender!$B$81:$B$110,MAX(1,$C16))),AND($D16&gt;0,INDEX(Kalender!KR$81:KR$110,MAX(1,$D16))&gt;INDEX(Kalender!$B$81:$B$110,MAX(1,$D16))),AND($E16&gt;0,INDEX(Kalender!KR$81:KR$110,MAX(1,$E16))&gt;INDEX(Kalender!$B$81:$B$110,MAX(1,$E16))),AND($F16&gt;0,INDEX(Kalender!KR$81:KR$110,MAX(1,$F16))&gt;INDEX(Kalender!$B$81:$B$110,MAX(1,$F16)))),2,0))</f>
        <v>0</v>
      </c>
      <c r="KS16" s="5" t="n">
        <f aca="false">IF(Kalender!KS16&lt;&gt;1,0,IF(AND($B16&gt;0,INDEX(Kalender!KS$68:KS$77,MAX(1,$B16))&gt;INDEX(Kalender!$B$68:$B$77,MAX(1,$B16))),1,0)+IF(OR(AND($C16&gt;0,INDEX(Kalender!KS$81:KS$110,MAX(1,$C16))&gt;INDEX(Kalender!$B$81:$B$110,MAX(1,$C16))),AND($D16&gt;0,INDEX(Kalender!KS$81:KS$110,MAX(1,$D16))&gt;INDEX(Kalender!$B$81:$B$110,MAX(1,$D16))),AND($E16&gt;0,INDEX(Kalender!KS$81:KS$110,MAX(1,$E16))&gt;INDEX(Kalender!$B$81:$B$110,MAX(1,$E16))),AND($F16&gt;0,INDEX(Kalender!KS$81:KS$110,MAX(1,$F16))&gt;INDEX(Kalender!$B$81:$B$110,MAX(1,$F16)))),2,0))</f>
        <v>0</v>
      </c>
      <c r="KT16" s="5" t="n">
        <f aca="false">IF(Kalender!KT16&lt;&gt;1,0,IF(AND($B16&gt;0,INDEX(Kalender!KT$68:KT$77,MAX(1,$B16))&gt;INDEX(Kalender!$B$68:$B$77,MAX(1,$B16))),1,0)+IF(OR(AND($C16&gt;0,INDEX(Kalender!KT$81:KT$110,MAX(1,$C16))&gt;INDEX(Kalender!$B$81:$B$110,MAX(1,$C16))),AND($D16&gt;0,INDEX(Kalender!KT$81:KT$110,MAX(1,$D16))&gt;INDEX(Kalender!$B$81:$B$110,MAX(1,$D16))),AND($E16&gt;0,INDEX(Kalender!KT$81:KT$110,MAX(1,$E16))&gt;INDEX(Kalender!$B$81:$B$110,MAX(1,$E16))),AND($F16&gt;0,INDEX(Kalender!KT$81:KT$110,MAX(1,$F16))&gt;INDEX(Kalender!$B$81:$B$110,MAX(1,$F16)))),2,0))</f>
        <v>0</v>
      </c>
      <c r="KU16" s="5" t="n">
        <f aca="false">IF(Kalender!KU16&lt;&gt;1,0,IF(AND($B16&gt;0,INDEX(Kalender!KU$68:KU$77,MAX(1,$B16))&gt;INDEX(Kalender!$B$68:$B$77,MAX(1,$B16))),1,0)+IF(OR(AND($C16&gt;0,INDEX(Kalender!KU$81:KU$110,MAX(1,$C16))&gt;INDEX(Kalender!$B$81:$B$110,MAX(1,$C16))),AND($D16&gt;0,INDEX(Kalender!KU$81:KU$110,MAX(1,$D16))&gt;INDEX(Kalender!$B$81:$B$110,MAX(1,$D16))),AND($E16&gt;0,INDEX(Kalender!KU$81:KU$110,MAX(1,$E16))&gt;INDEX(Kalender!$B$81:$B$110,MAX(1,$E16))),AND($F16&gt;0,INDEX(Kalender!KU$81:KU$110,MAX(1,$F16))&gt;INDEX(Kalender!$B$81:$B$110,MAX(1,$F16)))),2,0))</f>
        <v>0</v>
      </c>
      <c r="KV16" s="5" t="n">
        <f aca="false">IF(Kalender!KV16&lt;&gt;1,0,IF(AND($B16&gt;0,INDEX(Kalender!KV$68:KV$77,MAX(1,$B16))&gt;INDEX(Kalender!$B$68:$B$77,MAX(1,$B16))),1,0)+IF(OR(AND($C16&gt;0,INDEX(Kalender!KV$81:KV$110,MAX(1,$C16))&gt;INDEX(Kalender!$B$81:$B$110,MAX(1,$C16))),AND($D16&gt;0,INDEX(Kalender!KV$81:KV$110,MAX(1,$D16))&gt;INDEX(Kalender!$B$81:$B$110,MAX(1,$D16))),AND($E16&gt;0,INDEX(Kalender!KV$81:KV$110,MAX(1,$E16))&gt;INDEX(Kalender!$B$81:$B$110,MAX(1,$E16))),AND($F16&gt;0,INDEX(Kalender!KV$81:KV$110,MAX(1,$F16))&gt;INDEX(Kalender!$B$81:$B$110,MAX(1,$F16)))),2,0))</f>
        <v>0</v>
      </c>
      <c r="KW16" s="5" t="n">
        <f aca="false">IF(Kalender!KW16&lt;&gt;1,0,IF(AND($B16&gt;0,INDEX(Kalender!KW$68:KW$77,MAX(1,$B16))&gt;INDEX(Kalender!$B$68:$B$77,MAX(1,$B16))),1,0)+IF(OR(AND($C16&gt;0,INDEX(Kalender!KW$81:KW$110,MAX(1,$C16))&gt;INDEX(Kalender!$B$81:$B$110,MAX(1,$C16))),AND($D16&gt;0,INDEX(Kalender!KW$81:KW$110,MAX(1,$D16))&gt;INDEX(Kalender!$B$81:$B$110,MAX(1,$D16))),AND($E16&gt;0,INDEX(Kalender!KW$81:KW$110,MAX(1,$E16))&gt;INDEX(Kalender!$B$81:$B$110,MAX(1,$E16))),AND($F16&gt;0,INDEX(Kalender!KW$81:KW$110,MAX(1,$F16))&gt;INDEX(Kalender!$B$81:$B$110,MAX(1,$F16)))),2,0))</f>
        <v>0</v>
      </c>
      <c r="KX16" s="5" t="n">
        <f aca="false">IF(Kalender!KX16&lt;&gt;1,0,IF(AND($B16&gt;0,INDEX(Kalender!KX$68:KX$77,MAX(1,$B16))&gt;INDEX(Kalender!$B$68:$B$77,MAX(1,$B16))),1,0)+IF(OR(AND($C16&gt;0,INDEX(Kalender!KX$81:KX$110,MAX(1,$C16))&gt;INDEX(Kalender!$B$81:$B$110,MAX(1,$C16))),AND($D16&gt;0,INDEX(Kalender!KX$81:KX$110,MAX(1,$D16))&gt;INDEX(Kalender!$B$81:$B$110,MAX(1,$D16))),AND($E16&gt;0,INDEX(Kalender!KX$81:KX$110,MAX(1,$E16))&gt;INDEX(Kalender!$B$81:$B$110,MAX(1,$E16))),AND($F16&gt;0,INDEX(Kalender!KX$81:KX$110,MAX(1,$F16))&gt;INDEX(Kalender!$B$81:$B$110,MAX(1,$F16)))),2,0))</f>
        <v>0</v>
      </c>
      <c r="KY16" s="5" t="n">
        <f aca="false">IF(Kalender!KY16&lt;&gt;1,0,IF(AND($B16&gt;0,INDEX(Kalender!KY$68:KY$77,MAX(1,$B16))&gt;INDEX(Kalender!$B$68:$B$77,MAX(1,$B16))),1,0)+IF(OR(AND($C16&gt;0,INDEX(Kalender!KY$81:KY$110,MAX(1,$C16))&gt;INDEX(Kalender!$B$81:$B$110,MAX(1,$C16))),AND($D16&gt;0,INDEX(Kalender!KY$81:KY$110,MAX(1,$D16))&gt;INDEX(Kalender!$B$81:$B$110,MAX(1,$D16))),AND($E16&gt;0,INDEX(Kalender!KY$81:KY$110,MAX(1,$E16))&gt;INDEX(Kalender!$B$81:$B$110,MAX(1,$E16))),AND($F16&gt;0,INDEX(Kalender!KY$81:KY$110,MAX(1,$F16))&gt;INDEX(Kalender!$B$81:$B$110,MAX(1,$F16)))),2,0))</f>
        <v>0</v>
      </c>
      <c r="KZ16" s="5" t="n">
        <f aca="false">IF(Kalender!KZ16&lt;&gt;1,0,IF(AND($B16&gt;0,INDEX(Kalender!KZ$68:KZ$77,MAX(1,$B16))&gt;INDEX(Kalender!$B$68:$B$77,MAX(1,$B16))),1,0)+IF(OR(AND($C16&gt;0,INDEX(Kalender!KZ$81:KZ$110,MAX(1,$C16))&gt;INDEX(Kalender!$B$81:$B$110,MAX(1,$C16))),AND($D16&gt;0,INDEX(Kalender!KZ$81:KZ$110,MAX(1,$D16))&gt;INDEX(Kalender!$B$81:$B$110,MAX(1,$D16))),AND($E16&gt;0,INDEX(Kalender!KZ$81:KZ$110,MAX(1,$E16))&gt;INDEX(Kalender!$B$81:$B$110,MAX(1,$E16))),AND($F16&gt;0,INDEX(Kalender!KZ$81:KZ$110,MAX(1,$F16))&gt;INDEX(Kalender!$B$81:$B$110,MAX(1,$F16)))),2,0))</f>
        <v>0</v>
      </c>
      <c r="LA16" s="5" t="n">
        <f aca="false">IF(Kalender!LA16&lt;&gt;1,0,IF(AND($B16&gt;0,INDEX(Kalender!LA$68:LA$77,MAX(1,$B16))&gt;INDEX(Kalender!$B$68:$B$77,MAX(1,$B16))),1,0)+IF(OR(AND($C16&gt;0,INDEX(Kalender!LA$81:LA$110,MAX(1,$C16))&gt;INDEX(Kalender!$B$81:$B$110,MAX(1,$C16))),AND($D16&gt;0,INDEX(Kalender!LA$81:LA$110,MAX(1,$D16))&gt;INDEX(Kalender!$B$81:$B$110,MAX(1,$D16))),AND($E16&gt;0,INDEX(Kalender!LA$81:LA$110,MAX(1,$E16))&gt;INDEX(Kalender!$B$81:$B$110,MAX(1,$E16))),AND($F16&gt;0,INDEX(Kalender!LA$81:LA$110,MAX(1,$F16))&gt;INDEX(Kalender!$B$81:$B$110,MAX(1,$F16)))),2,0))</f>
        <v>0</v>
      </c>
      <c r="LB16" s="5" t="n">
        <f aca="false">IF(Kalender!LB16&lt;&gt;1,0,IF(AND($B16&gt;0,INDEX(Kalender!LB$68:LB$77,MAX(1,$B16))&gt;INDEX(Kalender!$B$68:$B$77,MAX(1,$B16))),1,0)+IF(OR(AND($C16&gt;0,INDEX(Kalender!LB$81:LB$110,MAX(1,$C16))&gt;INDEX(Kalender!$B$81:$B$110,MAX(1,$C16))),AND($D16&gt;0,INDEX(Kalender!LB$81:LB$110,MAX(1,$D16))&gt;INDEX(Kalender!$B$81:$B$110,MAX(1,$D16))),AND($E16&gt;0,INDEX(Kalender!LB$81:LB$110,MAX(1,$E16))&gt;INDEX(Kalender!$B$81:$B$110,MAX(1,$E16))),AND($F16&gt;0,INDEX(Kalender!LB$81:LB$110,MAX(1,$F16))&gt;INDEX(Kalender!$B$81:$B$110,MAX(1,$F16)))),2,0))</f>
        <v>0</v>
      </c>
      <c r="LC16" s="5" t="n">
        <f aca="false">IF(Kalender!LC16&lt;&gt;1,0,IF(AND($B16&gt;0,INDEX(Kalender!LC$68:LC$77,MAX(1,$B16))&gt;INDEX(Kalender!$B$68:$B$77,MAX(1,$B16))),1,0)+IF(OR(AND($C16&gt;0,INDEX(Kalender!LC$81:LC$110,MAX(1,$C16))&gt;INDEX(Kalender!$B$81:$B$110,MAX(1,$C16))),AND($D16&gt;0,INDEX(Kalender!LC$81:LC$110,MAX(1,$D16))&gt;INDEX(Kalender!$B$81:$B$110,MAX(1,$D16))),AND($E16&gt;0,INDEX(Kalender!LC$81:LC$110,MAX(1,$E16))&gt;INDEX(Kalender!$B$81:$B$110,MAX(1,$E16))),AND($F16&gt;0,INDEX(Kalender!LC$81:LC$110,MAX(1,$F16))&gt;INDEX(Kalender!$B$81:$B$110,MAX(1,$F16)))),2,0))</f>
        <v>0</v>
      </c>
      <c r="LD16" s="5" t="n">
        <f aca="false">IF(Kalender!LD16&lt;&gt;1,0,IF(AND($B16&gt;0,INDEX(Kalender!LD$68:LD$77,MAX(1,$B16))&gt;INDEX(Kalender!$B$68:$B$77,MAX(1,$B16))),1,0)+IF(OR(AND($C16&gt;0,INDEX(Kalender!LD$81:LD$110,MAX(1,$C16))&gt;INDEX(Kalender!$B$81:$B$110,MAX(1,$C16))),AND($D16&gt;0,INDEX(Kalender!LD$81:LD$110,MAX(1,$D16))&gt;INDEX(Kalender!$B$81:$B$110,MAX(1,$D16))),AND($E16&gt;0,INDEX(Kalender!LD$81:LD$110,MAX(1,$E16))&gt;INDEX(Kalender!$B$81:$B$110,MAX(1,$E16))),AND($F16&gt;0,INDEX(Kalender!LD$81:LD$110,MAX(1,$F16))&gt;INDEX(Kalender!$B$81:$B$110,MAX(1,$F16)))),2,0))</f>
        <v>0</v>
      </c>
      <c r="LE16" s="5" t="n">
        <f aca="false">IF(Kalender!LE16&lt;&gt;1,0,IF(AND($B16&gt;0,INDEX(Kalender!LE$68:LE$77,MAX(1,$B16))&gt;INDEX(Kalender!$B$68:$B$77,MAX(1,$B16))),1,0)+IF(OR(AND($C16&gt;0,INDEX(Kalender!LE$81:LE$110,MAX(1,$C16))&gt;INDEX(Kalender!$B$81:$B$110,MAX(1,$C16))),AND($D16&gt;0,INDEX(Kalender!LE$81:LE$110,MAX(1,$D16))&gt;INDEX(Kalender!$B$81:$B$110,MAX(1,$D16))),AND($E16&gt;0,INDEX(Kalender!LE$81:LE$110,MAX(1,$E16))&gt;INDEX(Kalender!$B$81:$B$110,MAX(1,$E16))),AND($F16&gt;0,INDEX(Kalender!LE$81:LE$110,MAX(1,$F16))&gt;INDEX(Kalender!$B$81:$B$110,MAX(1,$F16)))),2,0))</f>
        <v>0</v>
      </c>
      <c r="LF16" s="5" t="n">
        <f aca="false">IF(Kalender!LF16&lt;&gt;1,0,IF(AND($B16&gt;0,INDEX(Kalender!LF$68:LF$77,MAX(1,$B16))&gt;INDEX(Kalender!$B$68:$B$77,MAX(1,$B16))),1,0)+IF(OR(AND($C16&gt;0,INDEX(Kalender!LF$81:LF$110,MAX(1,$C16))&gt;INDEX(Kalender!$B$81:$B$110,MAX(1,$C16))),AND($D16&gt;0,INDEX(Kalender!LF$81:LF$110,MAX(1,$D16))&gt;INDEX(Kalender!$B$81:$B$110,MAX(1,$D16))),AND($E16&gt;0,INDEX(Kalender!LF$81:LF$110,MAX(1,$E16))&gt;INDEX(Kalender!$B$81:$B$110,MAX(1,$E16))),AND($F16&gt;0,INDEX(Kalender!LF$81:LF$110,MAX(1,$F16))&gt;INDEX(Kalender!$B$81:$B$110,MAX(1,$F16)))),2,0))</f>
        <v>0</v>
      </c>
      <c r="LG16" s="5" t="n">
        <f aca="false">IF(Kalender!LG16&lt;&gt;1,0,IF(AND($B16&gt;0,INDEX(Kalender!LG$68:LG$77,MAX(1,$B16))&gt;INDEX(Kalender!$B$68:$B$77,MAX(1,$B16))),1,0)+IF(OR(AND($C16&gt;0,INDEX(Kalender!LG$81:LG$110,MAX(1,$C16))&gt;INDEX(Kalender!$B$81:$B$110,MAX(1,$C16))),AND($D16&gt;0,INDEX(Kalender!LG$81:LG$110,MAX(1,$D16))&gt;INDEX(Kalender!$B$81:$B$110,MAX(1,$D16))),AND($E16&gt;0,INDEX(Kalender!LG$81:LG$110,MAX(1,$E16))&gt;INDEX(Kalender!$B$81:$B$110,MAX(1,$E16))),AND($F16&gt;0,INDEX(Kalender!LG$81:LG$110,MAX(1,$F16))&gt;INDEX(Kalender!$B$81:$B$110,MAX(1,$F16)))),2,0))</f>
        <v>0</v>
      </c>
      <c r="LH16" s="5" t="n">
        <f aca="false">IF(Kalender!LH16&lt;&gt;1,0,IF(AND($B16&gt;0,INDEX(Kalender!LH$68:LH$77,MAX(1,$B16))&gt;INDEX(Kalender!$B$68:$B$77,MAX(1,$B16))),1,0)+IF(OR(AND($C16&gt;0,INDEX(Kalender!LH$81:LH$110,MAX(1,$C16))&gt;INDEX(Kalender!$B$81:$B$110,MAX(1,$C16))),AND($D16&gt;0,INDEX(Kalender!LH$81:LH$110,MAX(1,$D16))&gt;INDEX(Kalender!$B$81:$B$110,MAX(1,$D16))),AND($E16&gt;0,INDEX(Kalender!LH$81:LH$110,MAX(1,$E16))&gt;INDEX(Kalender!$B$81:$B$110,MAX(1,$E16))),AND($F16&gt;0,INDEX(Kalender!LH$81:LH$110,MAX(1,$F16))&gt;INDEX(Kalender!$B$81:$B$110,MAX(1,$F16)))),2,0))</f>
        <v>0</v>
      </c>
      <c r="LI16" s="5" t="n">
        <f aca="false">IF(Kalender!LI16&lt;&gt;1,0,IF(AND($B16&gt;0,INDEX(Kalender!LI$68:LI$77,MAX(1,$B16))&gt;INDEX(Kalender!$B$68:$B$77,MAX(1,$B16))),1,0)+IF(OR(AND($C16&gt;0,INDEX(Kalender!LI$81:LI$110,MAX(1,$C16))&gt;INDEX(Kalender!$B$81:$B$110,MAX(1,$C16))),AND($D16&gt;0,INDEX(Kalender!LI$81:LI$110,MAX(1,$D16))&gt;INDEX(Kalender!$B$81:$B$110,MAX(1,$D16))),AND($E16&gt;0,INDEX(Kalender!LI$81:LI$110,MAX(1,$E16))&gt;INDEX(Kalender!$B$81:$B$110,MAX(1,$E16))),AND($F16&gt;0,INDEX(Kalender!LI$81:LI$110,MAX(1,$F16))&gt;INDEX(Kalender!$B$81:$B$110,MAX(1,$F16)))),2,0))</f>
        <v>0</v>
      </c>
      <c r="LJ16" s="5" t="n">
        <f aca="false">IF(Kalender!LJ16&lt;&gt;1,0,IF(AND($B16&gt;0,INDEX(Kalender!LJ$68:LJ$77,MAX(1,$B16))&gt;INDEX(Kalender!$B$68:$B$77,MAX(1,$B16))),1,0)+IF(OR(AND($C16&gt;0,INDEX(Kalender!LJ$81:LJ$110,MAX(1,$C16))&gt;INDEX(Kalender!$B$81:$B$110,MAX(1,$C16))),AND($D16&gt;0,INDEX(Kalender!LJ$81:LJ$110,MAX(1,$D16))&gt;INDEX(Kalender!$B$81:$B$110,MAX(1,$D16))),AND($E16&gt;0,INDEX(Kalender!LJ$81:LJ$110,MAX(1,$E16))&gt;INDEX(Kalender!$B$81:$B$110,MAX(1,$E16))),AND($F16&gt;0,INDEX(Kalender!LJ$81:LJ$110,MAX(1,$F16))&gt;INDEX(Kalender!$B$81:$B$110,MAX(1,$F16)))),2,0))</f>
        <v>0</v>
      </c>
      <c r="LK16" s="5" t="n">
        <f aca="false">IF(Kalender!LK16&lt;&gt;1,0,IF(AND($B16&gt;0,INDEX(Kalender!LK$68:LK$77,MAX(1,$B16))&gt;INDEX(Kalender!$B$68:$B$77,MAX(1,$B16))),1,0)+IF(OR(AND($C16&gt;0,INDEX(Kalender!LK$81:LK$110,MAX(1,$C16))&gt;INDEX(Kalender!$B$81:$B$110,MAX(1,$C16))),AND($D16&gt;0,INDEX(Kalender!LK$81:LK$110,MAX(1,$D16))&gt;INDEX(Kalender!$B$81:$B$110,MAX(1,$D16))),AND($E16&gt;0,INDEX(Kalender!LK$81:LK$110,MAX(1,$E16))&gt;INDEX(Kalender!$B$81:$B$110,MAX(1,$E16))),AND($F16&gt;0,INDEX(Kalender!LK$81:LK$110,MAX(1,$F16))&gt;INDEX(Kalender!$B$81:$B$110,MAX(1,$F16)))),2,0))</f>
        <v>0</v>
      </c>
      <c r="LL16" s="5" t="n">
        <f aca="false">IF(Kalender!LL16&lt;&gt;1,0,IF(AND($B16&gt;0,INDEX(Kalender!LL$68:LL$77,MAX(1,$B16))&gt;INDEX(Kalender!$B$68:$B$77,MAX(1,$B16))),1,0)+IF(OR(AND($C16&gt;0,INDEX(Kalender!LL$81:LL$110,MAX(1,$C16))&gt;INDEX(Kalender!$B$81:$B$110,MAX(1,$C16))),AND($D16&gt;0,INDEX(Kalender!LL$81:LL$110,MAX(1,$D16))&gt;INDEX(Kalender!$B$81:$B$110,MAX(1,$D16))),AND($E16&gt;0,INDEX(Kalender!LL$81:LL$110,MAX(1,$E16))&gt;INDEX(Kalender!$B$81:$B$110,MAX(1,$E16))),AND($F16&gt;0,INDEX(Kalender!LL$81:LL$110,MAX(1,$F16))&gt;INDEX(Kalender!$B$81:$B$110,MAX(1,$F16)))),2,0))</f>
        <v>0</v>
      </c>
      <c r="LM16" s="5" t="n">
        <f aca="false">IF(Kalender!LM16&lt;&gt;1,0,IF(AND($B16&gt;0,INDEX(Kalender!LM$68:LM$77,MAX(1,$B16))&gt;INDEX(Kalender!$B$68:$B$77,MAX(1,$B16))),1,0)+IF(OR(AND($C16&gt;0,INDEX(Kalender!LM$81:LM$110,MAX(1,$C16))&gt;INDEX(Kalender!$B$81:$B$110,MAX(1,$C16))),AND($D16&gt;0,INDEX(Kalender!LM$81:LM$110,MAX(1,$D16))&gt;INDEX(Kalender!$B$81:$B$110,MAX(1,$D16))),AND($E16&gt;0,INDEX(Kalender!LM$81:LM$110,MAX(1,$E16))&gt;INDEX(Kalender!$B$81:$B$110,MAX(1,$E16))),AND($F16&gt;0,INDEX(Kalender!LM$81:LM$110,MAX(1,$F16))&gt;INDEX(Kalender!$B$81:$B$110,MAX(1,$F16)))),2,0))</f>
        <v>0</v>
      </c>
      <c r="LN16" s="5" t="n">
        <f aca="false">IF(Kalender!LN16&lt;&gt;1,0,IF(AND($B16&gt;0,INDEX(Kalender!LN$68:LN$77,MAX(1,$B16))&gt;INDEX(Kalender!$B$68:$B$77,MAX(1,$B16))),1,0)+IF(OR(AND($C16&gt;0,INDEX(Kalender!LN$81:LN$110,MAX(1,$C16))&gt;INDEX(Kalender!$B$81:$B$110,MAX(1,$C16))),AND($D16&gt;0,INDEX(Kalender!LN$81:LN$110,MAX(1,$D16))&gt;INDEX(Kalender!$B$81:$B$110,MAX(1,$D16))),AND($E16&gt;0,INDEX(Kalender!LN$81:LN$110,MAX(1,$E16))&gt;INDEX(Kalender!$B$81:$B$110,MAX(1,$E16))),AND($F16&gt;0,INDEX(Kalender!LN$81:LN$110,MAX(1,$F16))&gt;INDEX(Kalender!$B$81:$B$110,MAX(1,$F16)))),2,0))</f>
        <v>0</v>
      </c>
      <c r="LO16" s="5" t="n">
        <f aca="false">IF(Kalender!LO16&lt;&gt;1,0,IF(AND($B16&gt;0,INDEX(Kalender!LO$68:LO$77,MAX(1,$B16))&gt;INDEX(Kalender!$B$68:$B$77,MAX(1,$B16))),1,0)+IF(OR(AND($C16&gt;0,INDEX(Kalender!LO$81:LO$110,MAX(1,$C16))&gt;INDEX(Kalender!$B$81:$B$110,MAX(1,$C16))),AND($D16&gt;0,INDEX(Kalender!LO$81:LO$110,MAX(1,$D16))&gt;INDEX(Kalender!$B$81:$B$110,MAX(1,$D16))),AND($E16&gt;0,INDEX(Kalender!LO$81:LO$110,MAX(1,$E16))&gt;INDEX(Kalender!$B$81:$B$110,MAX(1,$E16))),AND($F16&gt;0,INDEX(Kalender!LO$81:LO$110,MAX(1,$F16))&gt;INDEX(Kalender!$B$81:$B$110,MAX(1,$F16)))),2,0))</f>
        <v>0</v>
      </c>
      <c r="LP16" s="5" t="n">
        <f aca="false">IF(Kalender!LP16&lt;&gt;1,0,IF(AND($B16&gt;0,INDEX(Kalender!LP$68:LP$77,MAX(1,$B16))&gt;INDEX(Kalender!$B$68:$B$77,MAX(1,$B16))),1,0)+IF(OR(AND($C16&gt;0,INDEX(Kalender!LP$81:LP$110,MAX(1,$C16))&gt;INDEX(Kalender!$B$81:$B$110,MAX(1,$C16))),AND($D16&gt;0,INDEX(Kalender!LP$81:LP$110,MAX(1,$D16))&gt;INDEX(Kalender!$B$81:$B$110,MAX(1,$D16))),AND($E16&gt;0,INDEX(Kalender!LP$81:LP$110,MAX(1,$E16))&gt;INDEX(Kalender!$B$81:$B$110,MAX(1,$E16))),AND($F16&gt;0,INDEX(Kalender!LP$81:LP$110,MAX(1,$F16))&gt;INDEX(Kalender!$B$81:$B$110,MAX(1,$F16)))),2,0))</f>
        <v>0</v>
      </c>
      <c r="LQ16" s="5" t="n">
        <f aca="false">IF(Kalender!LQ16&lt;&gt;1,0,IF(AND($B16&gt;0,INDEX(Kalender!LQ$68:LQ$77,MAX(1,$B16))&gt;INDEX(Kalender!$B$68:$B$77,MAX(1,$B16))),1,0)+IF(OR(AND($C16&gt;0,INDEX(Kalender!LQ$81:LQ$110,MAX(1,$C16))&gt;INDEX(Kalender!$B$81:$B$110,MAX(1,$C16))),AND($D16&gt;0,INDEX(Kalender!LQ$81:LQ$110,MAX(1,$D16))&gt;INDEX(Kalender!$B$81:$B$110,MAX(1,$D16))),AND($E16&gt;0,INDEX(Kalender!LQ$81:LQ$110,MAX(1,$E16))&gt;INDEX(Kalender!$B$81:$B$110,MAX(1,$E16))),AND($F16&gt;0,INDEX(Kalender!LQ$81:LQ$110,MAX(1,$F16))&gt;INDEX(Kalender!$B$81:$B$110,MAX(1,$F16)))),2,0))</f>
        <v>0</v>
      </c>
      <c r="LR16" s="5" t="n">
        <f aca="false">IF(Kalender!LR16&lt;&gt;1,0,IF(AND($B16&gt;0,INDEX(Kalender!LR$68:LR$77,MAX(1,$B16))&gt;INDEX(Kalender!$B$68:$B$77,MAX(1,$B16))),1,0)+IF(OR(AND($C16&gt;0,INDEX(Kalender!LR$81:LR$110,MAX(1,$C16))&gt;INDEX(Kalender!$B$81:$B$110,MAX(1,$C16))),AND($D16&gt;0,INDEX(Kalender!LR$81:LR$110,MAX(1,$D16))&gt;INDEX(Kalender!$B$81:$B$110,MAX(1,$D16))),AND($E16&gt;0,INDEX(Kalender!LR$81:LR$110,MAX(1,$E16))&gt;INDEX(Kalender!$B$81:$B$110,MAX(1,$E16))),AND($F16&gt;0,INDEX(Kalender!LR$81:LR$110,MAX(1,$F16))&gt;INDEX(Kalender!$B$81:$B$110,MAX(1,$F16)))),2,0))</f>
        <v>0</v>
      </c>
      <c r="LS16" s="5" t="n">
        <f aca="false">IF(Kalender!LS16&lt;&gt;1,0,IF(AND($B16&gt;0,INDEX(Kalender!LS$68:LS$77,MAX(1,$B16))&gt;INDEX(Kalender!$B$68:$B$77,MAX(1,$B16))),1,0)+IF(OR(AND($C16&gt;0,INDEX(Kalender!LS$81:LS$110,MAX(1,$C16))&gt;INDEX(Kalender!$B$81:$B$110,MAX(1,$C16))),AND($D16&gt;0,INDEX(Kalender!LS$81:LS$110,MAX(1,$D16))&gt;INDEX(Kalender!$B$81:$B$110,MAX(1,$D16))),AND($E16&gt;0,INDEX(Kalender!LS$81:LS$110,MAX(1,$E16))&gt;INDEX(Kalender!$B$81:$B$110,MAX(1,$E16))),AND($F16&gt;0,INDEX(Kalender!LS$81:LS$110,MAX(1,$F16))&gt;INDEX(Kalender!$B$81:$B$110,MAX(1,$F16)))),2,0))</f>
        <v>0</v>
      </c>
      <c r="LT16" s="5" t="n">
        <f aca="false">IF(Kalender!LT16&lt;&gt;1,0,IF(AND($B16&gt;0,INDEX(Kalender!LT$68:LT$77,MAX(1,$B16))&gt;INDEX(Kalender!$B$68:$B$77,MAX(1,$B16))),1,0)+IF(OR(AND($C16&gt;0,INDEX(Kalender!LT$81:LT$110,MAX(1,$C16))&gt;INDEX(Kalender!$B$81:$B$110,MAX(1,$C16))),AND($D16&gt;0,INDEX(Kalender!LT$81:LT$110,MAX(1,$D16))&gt;INDEX(Kalender!$B$81:$B$110,MAX(1,$D16))),AND($E16&gt;0,INDEX(Kalender!LT$81:LT$110,MAX(1,$E16))&gt;INDEX(Kalender!$B$81:$B$110,MAX(1,$E16))),AND($F16&gt;0,INDEX(Kalender!LT$81:LT$110,MAX(1,$F16))&gt;INDEX(Kalender!$B$81:$B$110,MAX(1,$F16)))),2,0))</f>
        <v>0</v>
      </c>
      <c r="LU16" s="5" t="n">
        <f aca="false">IF(Kalender!LU16&lt;&gt;1,0,IF(AND($B16&gt;0,INDEX(Kalender!LU$68:LU$77,MAX(1,$B16))&gt;INDEX(Kalender!$B$68:$B$77,MAX(1,$B16))),1,0)+IF(OR(AND($C16&gt;0,INDEX(Kalender!LU$81:LU$110,MAX(1,$C16))&gt;INDEX(Kalender!$B$81:$B$110,MAX(1,$C16))),AND($D16&gt;0,INDEX(Kalender!LU$81:LU$110,MAX(1,$D16))&gt;INDEX(Kalender!$B$81:$B$110,MAX(1,$D16))),AND($E16&gt;0,INDEX(Kalender!LU$81:LU$110,MAX(1,$E16))&gt;INDEX(Kalender!$B$81:$B$110,MAX(1,$E16))),AND($F16&gt;0,INDEX(Kalender!LU$81:LU$110,MAX(1,$F16))&gt;INDEX(Kalender!$B$81:$B$110,MAX(1,$F16)))),2,0))</f>
        <v>0</v>
      </c>
      <c r="LV16" s="5" t="n">
        <f aca="false">IF(Kalender!LV16&lt;&gt;1,0,IF(AND($B16&gt;0,INDEX(Kalender!LV$68:LV$77,MAX(1,$B16))&gt;INDEX(Kalender!$B$68:$B$77,MAX(1,$B16))),1,0)+IF(OR(AND($C16&gt;0,INDEX(Kalender!LV$81:LV$110,MAX(1,$C16))&gt;INDEX(Kalender!$B$81:$B$110,MAX(1,$C16))),AND($D16&gt;0,INDEX(Kalender!LV$81:LV$110,MAX(1,$D16))&gt;INDEX(Kalender!$B$81:$B$110,MAX(1,$D16))),AND($E16&gt;0,INDEX(Kalender!LV$81:LV$110,MAX(1,$E16))&gt;INDEX(Kalender!$B$81:$B$110,MAX(1,$E16))),AND($F16&gt;0,INDEX(Kalender!LV$81:LV$110,MAX(1,$F16))&gt;INDEX(Kalender!$B$81:$B$110,MAX(1,$F16)))),2,0))</f>
        <v>0</v>
      </c>
      <c r="LW16" s="5" t="n">
        <f aca="false">IF(Kalender!LW16&lt;&gt;1,0,IF(AND($B16&gt;0,INDEX(Kalender!LW$68:LW$77,MAX(1,$B16))&gt;INDEX(Kalender!$B$68:$B$77,MAX(1,$B16))),1,0)+IF(OR(AND($C16&gt;0,INDEX(Kalender!LW$81:LW$110,MAX(1,$C16))&gt;INDEX(Kalender!$B$81:$B$110,MAX(1,$C16))),AND($D16&gt;0,INDEX(Kalender!LW$81:LW$110,MAX(1,$D16))&gt;INDEX(Kalender!$B$81:$B$110,MAX(1,$D16))),AND($E16&gt;0,INDEX(Kalender!LW$81:LW$110,MAX(1,$E16))&gt;INDEX(Kalender!$B$81:$B$110,MAX(1,$E16))),AND($F16&gt;0,INDEX(Kalender!LW$81:LW$110,MAX(1,$F16))&gt;INDEX(Kalender!$B$81:$B$110,MAX(1,$F16)))),2,0))</f>
        <v>0</v>
      </c>
      <c r="LX16" s="5" t="n">
        <f aca="false">IF(Kalender!LX16&lt;&gt;1,0,IF(AND($B16&gt;0,INDEX(Kalender!LX$68:LX$77,MAX(1,$B16))&gt;INDEX(Kalender!$B$68:$B$77,MAX(1,$B16))),1,0)+IF(OR(AND($C16&gt;0,INDEX(Kalender!LX$81:LX$110,MAX(1,$C16))&gt;INDEX(Kalender!$B$81:$B$110,MAX(1,$C16))),AND($D16&gt;0,INDEX(Kalender!LX$81:LX$110,MAX(1,$D16))&gt;INDEX(Kalender!$B$81:$B$110,MAX(1,$D16))),AND($E16&gt;0,INDEX(Kalender!LX$81:LX$110,MAX(1,$E16))&gt;INDEX(Kalender!$B$81:$B$110,MAX(1,$E16))),AND($F16&gt;0,INDEX(Kalender!LX$81:LX$110,MAX(1,$F16))&gt;INDEX(Kalender!$B$81:$B$110,MAX(1,$F16)))),2,0))</f>
        <v>0</v>
      </c>
      <c r="LY16" s="5" t="n">
        <f aca="false">IF(Kalender!LY16&lt;&gt;1,0,IF(AND($B16&gt;0,INDEX(Kalender!LY$68:LY$77,MAX(1,$B16))&gt;INDEX(Kalender!$B$68:$B$77,MAX(1,$B16))),1,0)+IF(OR(AND($C16&gt;0,INDEX(Kalender!LY$81:LY$110,MAX(1,$C16))&gt;INDEX(Kalender!$B$81:$B$110,MAX(1,$C16))),AND($D16&gt;0,INDEX(Kalender!LY$81:LY$110,MAX(1,$D16))&gt;INDEX(Kalender!$B$81:$B$110,MAX(1,$D16))),AND($E16&gt;0,INDEX(Kalender!LY$81:LY$110,MAX(1,$E16))&gt;INDEX(Kalender!$B$81:$B$110,MAX(1,$E16))),AND($F16&gt;0,INDEX(Kalender!LY$81:LY$110,MAX(1,$F16))&gt;INDEX(Kalender!$B$81:$B$110,MAX(1,$F16)))),2,0))</f>
        <v>0</v>
      </c>
      <c r="LZ16" s="5" t="n">
        <f aca="false">IF(Kalender!LZ16&lt;&gt;1,0,IF(AND($B16&gt;0,INDEX(Kalender!LZ$68:LZ$77,MAX(1,$B16))&gt;INDEX(Kalender!$B$68:$B$77,MAX(1,$B16))),1,0)+IF(OR(AND($C16&gt;0,INDEX(Kalender!LZ$81:LZ$110,MAX(1,$C16))&gt;INDEX(Kalender!$B$81:$B$110,MAX(1,$C16))),AND($D16&gt;0,INDEX(Kalender!LZ$81:LZ$110,MAX(1,$D16))&gt;INDEX(Kalender!$B$81:$B$110,MAX(1,$D16))),AND($E16&gt;0,INDEX(Kalender!LZ$81:LZ$110,MAX(1,$E16))&gt;INDEX(Kalender!$B$81:$B$110,MAX(1,$E16))),AND($F16&gt;0,INDEX(Kalender!LZ$81:LZ$110,MAX(1,$F16))&gt;INDEX(Kalender!$B$81:$B$110,MAX(1,$F16)))),2,0))</f>
        <v>0</v>
      </c>
      <c r="MA16" s="5" t="n">
        <f aca="false">IF(Kalender!MA16&lt;&gt;1,0,IF(AND($B16&gt;0,INDEX(Kalender!MA$68:MA$77,MAX(1,$B16))&gt;INDEX(Kalender!$B$68:$B$77,MAX(1,$B16))),1,0)+IF(OR(AND($C16&gt;0,INDEX(Kalender!MA$81:MA$110,MAX(1,$C16))&gt;INDEX(Kalender!$B$81:$B$110,MAX(1,$C16))),AND($D16&gt;0,INDEX(Kalender!MA$81:MA$110,MAX(1,$D16))&gt;INDEX(Kalender!$B$81:$B$110,MAX(1,$D16))),AND($E16&gt;0,INDEX(Kalender!MA$81:MA$110,MAX(1,$E16))&gt;INDEX(Kalender!$B$81:$B$110,MAX(1,$E16))),AND($F16&gt;0,INDEX(Kalender!MA$81:MA$110,MAX(1,$F16))&gt;INDEX(Kalender!$B$81:$B$110,MAX(1,$F16)))),2,0))</f>
        <v>0</v>
      </c>
      <c r="MB16" s="5" t="n">
        <f aca="false">IF(Kalender!MB16&lt;&gt;1,0,IF(AND($B16&gt;0,INDEX(Kalender!MB$68:MB$77,MAX(1,$B16))&gt;INDEX(Kalender!$B$68:$B$77,MAX(1,$B16))),1,0)+IF(OR(AND($C16&gt;0,INDEX(Kalender!MB$81:MB$110,MAX(1,$C16))&gt;INDEX(Kalender!$B$81:$B$110,MAX(1,$C16))),AND($D16&gt;0,INDEX(Kalender!MB$81:MB$110,MAX(1,$D16))&gt;INDEX(Kalender!$B$81:$B$110,MAX(1,$D16))),AND($E16&gt;0,INDEX(Kalender!MB$81:MB$110,MAX(1,$E16))&gt;INDEX(Kalender!$B$81:$B$110,MAX(1,$E16))),AND($F16&gt;0,INDEX(Kalender!MB$81:MB$110,MAX(1,$F16))&gt;INDEX(Kalender!$B$81:$B$110,MAX(1,$F16)))),2,0))</f>
        <v>0</v>
      </c>
      <c r="MC16" s="5" t="n">
        <f aca="false">IF(Kalender!MC16&lt;&gt;1,0,IF(AND($B16&gt;0,INDEX(Kalender!MC$68:MC$77,MAX(1,$B16))&gt;INDEX(Kalender!$B$68:$B$77,MAX(1,$B16))),1,0)+IF(OR(AND($C16&gt;0,INDEX(Kalender!MC$81:MC$110,MAX(1,$C16))&gt;INDEX(Kalender!$B$81:$B$110,MAX(1,$C16))),AND($D16&gt;0,INDEX(Kalender!MC$81:MC$110,MAX(1,$D16))&gt;INDEX(Kalender!$B$81:$B$110,MAX(1,$D16))),AND($E16&gt;0,INDEX(Kalender!MC$81:MC$110,MAX(1,$E16))&gt;INDEX(Kalender!$B$81:$B$110,MAX(1,$E16))),AND($F16&gt;0,INDEX(Kalender!MC$81:MC$110,MAX(1,$F16))&gt;INDEX(Kalender!$B$81:$B$110,MAX(1,$F16)))),2,0))</f>
        <v>0</v>
      </c>
      <c r="MD16" s="5" t="n">
        <f aca="false">IF(Kalender!MD16&lt;&gt;1,0,IF(AND($B16&gt;0,INDEX(Kalender!MD$68:MD$77,MAX(1,$B16))&gt;INDEX(Kalender!$B$68:$B$77,MAX(1,$B16))),1,0)+IF(OR(AND($C16&gt;0,INDEX(Kalender!MD$81:MD$110,MAX(1,$C16))&gt;INDEX(Kalender!$B$81:$B$110,MAX(1,$C16))),AND($D16&gt;0,INDEX(Kalender!MD$81:MD$110,MAX(1,$D16))&gt;INDEX(Kalender!$B$81:$B$110,MAX(1,$D16))),AND($E16&gt;0,INDEX(Kalender!MD$81:MD$110,MAX(1,$E16))&gt;INDEX(Kalender!$B$81:$B$110,MAX(1,$E16))),AND($F16&gt;0,INDEX(Kalender!MD$81:MD$110,MAX(1,$F16))&gt;INDEX(Kalender!$B$81:$B$110,MAX(1,$F16)))),2,0))</f>
        <v>0</v>
      </c>
      <c r="ME16" s="5" t="n">
        <f aca="false">IF(Kalender!ME16&lt;&gt;1,0,IF(AND($B16&gt;0,INDEX(Kalender!ME$68:ME$77,MAX(1,$B16))&gt;INDEX(Kalender!$B$68:$B$77,MAX(1,$B16))),1,0)+IF(OR(AND($C16&gt;0,INDEX(Kalender!ME$81:ME$110,MAX(1,$C16))&gt;INDEX(Kalender!$B$81:$B$110,MAX(1,$C16))),AND($D16&gt;0,INDEX(Kalender!ME$81:ME$110,MAX(1,$D16))&gt;INDEX(Kalender!$B$81:$B$110,MAX(1,$D16))),AND($E16&gt;0,INDEX(Kalender!ME$81:ME$110,MAX(1,$E16))&gt;INDEX(Kalender!$B$81:$B$110,MAX(1,$E16))),AND($F16&gt;0,INDEX(Kalender!ME$81:ME$110,MAX(1,$F16))&gt;INDEX(Kalender!$B$81:$B$110,MAX(1,$F16)))),2,0))</f>
        <v>0</v>
      </c>
      <c r="MF16" s="5" t="n">
        <f aca="false">IF(Kalender!MF16&lt;&gt;1,0,IF(AND($B16&gt;0,INDEX(Kalender!MF$68:MF$77,MAX(1,$B16))&gt;INDEX(Kalender!$B$68:$B$77,MAX(1,$B16))),1,0)+IF(OR(AND($C16&gt;0,INDEX(Kalender!MF$81:MF$110,MAX(1,$C16))&gt;INDEX(Kalender!$B$81:$B$110,MAX(1,$C16))),AND($D16&gt;0,INDEX(Kalender!MF$81:MF$110,MAX(1,$D16))&gt;INDEX(Kalender!$B$81:$B$110,MAX(1,$D16))),AND($E16&gt;0,INDEX(Kalender!MF$81:MF$110,MAX(1,$E16))&gt;INDEX(Kalender!$B$81:$B$110,MAX(1,$E16))),AND($F16&gt;0,INDEX(Kalender!MF$81:MF$110,MAX(1,$F16))&gt;INDEX(Kalender!$B$81:$B$110,MAX(1,$F16)))),2,0))</f>
        <v>0</v>
      </c>
      <c r="MG16" s="5" t="n">
        <f aca="false">IF(Kalender!MG16&lt;&gt;1,0,IF(AND($B16&gt;0,INDEX(Kalender!MG$68:MG$77,MAX(1,$B16))&gt;INDEX(Kalender!$B$68:$B$77,MAX(1,$B16))),1,0)+IF(OR(AND($C16&gt;0,INDEX(Kalender!MG$81:MG$110,MAX(1,$C16))&gt;INDEX(Kalender!$B$81:$B$110,MAX(1,$C16))),AND($D16&gt;0,INDEX(Kalender!MG$81:MG$110,MAX(1,$D16))&gt;INDEX(Kalender!$B$81:$B$110,MAX(1,$D16))),AND($E16&gt;0,INDEX(Kalender!MG$81:MG$110,MAX(1,$E16))&gt;INDEX(Kalender!$B$81:$B$110,MAX(1,$E16))),AND($F16&gt;0,INDEX(Kalender!MG$81:MG$110,MAX(1,$F16))&gt;INDEX(Kalender!$B$81:$B$110,MAX(1,$F16)))),2,0))</f>
        <v>0</v>
      </c>
      <c r="MH16" s="5" t="n">
        <f aca="false">IF(Kalender!MH16&lt;&gt;1,0,IF(AND($B16&gt;0,INDEX(Kalender!MH$68:MH$77,MAX(1,$B16))&gt;INDEX(Kalender!$B$68:$B$77,MAX(1,$B16))),1,0)+IF(OR(AND($C16&gt;0,INDEX(Kalender!MH$81:MH$110,MAX(1,$C16))&gt;INDEX(Kalender!$B$81:$B$110,MAX(1,$C16))),AND($D16&gt;0,INDEX(Kalender!MH$81:MH$110,MAX(1,$D16))&gt;INDEX(Kalender!$B$81:$B$110,MAX(1,$D16))),AND($E16&gt;0,INDEX(Kalender!MH$81:MH$110,MAX(1,$E16))&gt;INDEX(Kalender!$B$81:$B$110,MAX(1,$E16))),AND($F16&gt;0,INDEX(Kalender!MH$81:MH$110,MAX(1,$F16))&gt;INDEX(Kalender!$B$81:$B$110,MAX(1,$F16)))),2,0))</f>
        <v>0</v>
      </c>
      <c r="MI16" s="5" t="n">
        <f aca="false">IF(Kalender!MI16&lt;&gt;1,0,IF(AND($B16&gt;0,INDEX(Kalender!MI$68:MI$77,MAX(1,$B16))&gt;INDEX(Kalender!$B$68:$B$77,MAX(1,$B16))),1,0)+IF(OR(AND($C16&gt;0,INDEX(Kalender!MI$81:MI$110,MAX(1,$C16))&gt;INDEX(Kalender!$B$81:$B$110,MAX(1,$C16))),AND($D16&gt;0,INDEX(Kalender!MI$81:MI$110,MAX(1,$D16))&gt;INDEX(Kalender!$B$81:$B$110,MAX(1,$D16))),AND($E16&gt;0,INDEX(Kalender!MI$81:MI$110,MAX(1,$E16))&gt;INDEX(Kalender!$B$81:$B$110,MAX(1,$E16))),AND($F16&gt;0,INDEX(Kalender!MI$81:MI$110,MAX(1,$F16))&gt;INDEX(Kalender!$B$81:$B$110,MAX(1,$F16)))),2,0))</f>
        <v>0</v>
      </c>
      <c r="MJ16" s="5" t="n">
        <f aca="false">IF(Kalender!MJ16&lt;&gt;1,0,IF(AND($B16&gt;0,INDEX(Kalender!MJ$68:MJ$77,MAX(1,$B16))&gt;INDEX(Kalender!$B$68:$B$77,MAX(1,$B16))),1,0)+IF(OR(AND($C16&gt;0,INDEX(Kalender!MJ$81:MJ$110,MAX(1,$C16))&gt;INDEX(Kalender!$B$81:$B$110,MAX(1,$C16))),AND($D16&gt;0,INDEX(Kalender!MJ$81:MJ$110,MAX(1,$D16))&gt;INDEX(Kalender!$B$81:$B$110,MAX(1,$D16))),AND($E16&gt;0,INDEX(Kalender!MJ$81:MJ$110,MAX(1,$E16))&gt;INDEX(Kalender!$B$81:$B$110,MAX(1,$E16))),AND($F16&gt;0,INDEX(Kalender!MJ$81:MJ$110,MAX(1,$F16))&gt;INDEX(Kalender!$B$81:$B$110,MAX(1,$F16)))),2,0))</f>
        <v>0</v>
      </c>
      <c r="MK16" s="5" t="n">
        <f aca="false">IF(Kalender!MK16&lt;&gt;1,0,IF(AND($B16&gt;0,INDEX(Kalender!MK$68:MK$77,MAX(1,$B16))&gt;INDEX(Kalender!$B$68:$B$77,MAX(1,$B16))),1,0)+IF(OR(AND($C16&gt;0,INDEX(Kalender!MK$81:MK$110,MAX(1,$C16))&gt;INDEX(Kalender!$B$81:$B$110,MAX(1,$C16))),AND($D16&gt;0,INDEX(Kalender!MK$81:MK$110,MAX(1,$D16))&gt;INDEX(Kalender!$B$81:$B$110,MAX(1,$D16))),AND($E16&gt;0,INDEX(Kalender!MK$81:MK$110,MAX(1,$E16))&gt;INDEX(Kalender!$B$81:$B$110,MAX(1,$E16))),AND($F16&gt;0,INDEX(Kalender!MK$81:MK$110,MAX(1,$F16))&gt;INDEX(Kalender!$B$81:$B$110,MAX(1,$F16)))),2,0))</f>
        <v>0</v>
      </c>
      <c r="ML16" s="5" t="n">
        <f aca="false">IF(Kalender!ML16&lt;&gt;1,0,IF(AND($B16&gt;0,INDEX(Kalender!ML$68:ML$77,MAX(1,$B16))&gt;INDEX(Kalender!$B$68:$B$77,MAX(1,$B16))),1,0)+IF(OR(AND($C16&gt;0,INDEX(Kalender!ML$81:ML$110,MAX(1,$C16))&gt;INDEX(Kalender!$B$81:$B$110,MAX(1,$C16))),AND($D16&gt;0,INDEX(Kalender!ML$81:ML$110,MAX(1,$D16))&gt;INDEX(Kalender!$B$81:$B$110,MAX(1,$D16))),AND($E16&gt;0,INDEX(Kalender!ML$81:ML$110,MAX(1,$E16))&gt;INDEX(Kalender!$B$81:$B$110,MAX(1,$E16))),AND($F16&gt;0,INDEX(Kalender!ML$81:ML$110,MAX(1,$F16))&gt;INDEX(Kalender!$B$81:$B$110,MAX(1,$F16)))),2,0))</f>
        <v>0</v>
      </c>
      <c r="MM16" s="5" t="n">
        <f aca="false">IF(Kalender!MM16&lt;&gt;1,0,IF(AND($B16&gt;0,INDEX(Kalender!MM$68:MM$77,MAX(1,$B16))&gt;INDEX(Kalender!$B$68:$B$77,MAX(1,$B16))),1,0)+IF(OR(AND($C16&gt;0,INDEX(Kalender!MM$81:MM$110,MAX(1,$C16))&gt;INDEX(Kalender!$B$81:$B$110,MAX(1,$C16))),AND($D16&gt;0,INDEX(Kalender!MM$81:MM$110,MAX(1,$D16))&gt;INDEX(Kalender!$B$81:$B$110,MAX(1,$D16))),AND($E16&gt;0,INDEX(Kalender!MM$81:MM$110,MAX(1,$E16))&gt;INDEX(Kalender!$B$81:$B$110,MAX(1,$E16))),AND($F16&gt;0,INDEX(Kalender!MM$81:MM$110,MAX(1,$F16))&gt;INDEX(Kalender!$B$81:$B$110,MAX(1,$F16)))),2,0))</f>
        <v>0</v>
      </c>
      <c r="MN16" s="5" t="n">
        <f aca="false">IF(Kalender!MN16&lt;&gt;1,0,IF(AND($B16&gt;0,INDEX(Kalender!MN$68:MN$77,MAX(1,$B16))&gt;INDEX(Kalender!$B$68:$B$77,MAX(1,$B16))),1,0)+IF(OR(AND($C16&gt;0,INDEX(Kalender!MN$81:MN$110,MAX(1,$C16))&gt;INDEX(Kalender!$B$81:$B$110,MAX(1,$C16))),AND($D16&gt;0,INDEX(Kalender!MN$81:MN$110,MAX(1,$D16))&gt;INDEX(Kalender!$B$81:$B$110,MAX(1,$D16))),AND($E16&gt;0,INDEX(Kalender!MN$81:MN$110,MAX(1,$E16))&gt;INDEX(Kalender!$B$81:$B$110,MAX(1,$E16))),AND($F16&gt;0,INDEX(Kalender!MN$81:MN$110,MAX(1,$F16))&gt;INDEX(Kalender!$B$81:$B$110,MAX(1,$F16)))),2,0))</f>
        <v>0</v>
      </c>
      <c r="MO16" s="5" t="n">
        <f aca="false">IF(Kalender!MO16&lt;&gt;1,0,IF(AND($B16&gt;0,INDEX(Kalender!MO$68:MO$77,MAX(1,$B16))&gt;INDEX(Kalender!$B$68:$B$77,MAX(1,$B16))),1,0)+IF(OR(AND($C16&gt;0,INDEX(Kalender!MO$81:MO$110,MAX(1,$C16))&gt;INDEX(Kalender!$B$81:$B$110,MAX(1,$C16))),AND($D16&gt;0,INDEX(Kalender!MO$81:MO$110,MAX(1,$D16))&gt;INDEX(Kalender!$B$81:$B$110,MAX(1,$D16))),AND($E16&gt;0,INDEX(Kalender!MO$81:MO$110,MAX(1,$E16))&gt;INDEX(Kalender!$B$81:$B$110,MAX(1,$E16))),AND($F16&gt;0,INDEX(Kalender!MO$81:MO$110,MAX(1,$F16))&gt;INDEX(Kalender!$B$81:$B$110,MAX(1,$F16)))),2,0))</f>
        <v>0</v>
      </c>
      <c r="MP16" s="5" t="n">
        <f aca="false">IF(Kalender!MP16&lt;&gt;1,0,IF(AND($B16&gt;0,INDEX(Kalender!MP$68:MP$77,MAX(1,$B16))&gt;INDEX(Kalender!$B$68:$B$77,MAX(1,$B16))),1,0)+IF(OR(AND($C16&gt;0,INDEX(Kalender!MP$81:MP$110,MAX(1,$C16))&gt;INDEX(Kalender!$B$81:$B$110,MAX(1,$C16))),AND($D16&gt;0,INDEX(Kalender!MP$81:MP$110,MAX(1,$D16))&gt;INDEX(Kalender!$B$81:$B$110,MAX(1,$D16))),AND($E16&gt;0,INDEX(Kalender!MP$81:MP$110,MAX(1,$E16))&gt;INDEX(Kalender!$B$81:$B$110,MAX(1,$E16))),AND($F16&gt;0,INDEX(Kalender!MP$81:MP$110,MAX(1,$F16))&gt;INDEX(Kalender!$B$81:$B$110,MAX(1,$F16)))),2,0))</f>
        <v>0</v>
      </c>
      <c r="MQ16" s="5" t="n">
        <f aca="false">IF(Kalender!MQ16&lt;&gt;1,0,IF(AND($B16&gt;0,INDEX(Kalender!MQ$68:MQ$77,MAX(1,$B16))&gt;INDEX(Kalender!$B$68:$B$77,MAX(1,$B16))),1,0)+IF(OR(AND($C16&gt;0,INDEX(Kalender!MQ$81:MQ$110,MAX(1,$C16))&gt;INDEX(Kalender!$B$81:$B$110,MAX(1,$C16))),AND($D16&gt;0,INDEX(Kalender!MQ$81:MQ$110,MAX(1,$D16))&gt;INDEX(Kalender!$B$81:$B$110,MAX(1,$D16))),AND($E16&gt;0,INDEX(Kalender!MQ$81:MQ$110,MAX(1,$E16))&gt;INDEX(Kalender!$B$81:$B$110,MAX(1,$E16))),AND($F16&gt;0,INDEX(Kalender!MQ$81:MQ$110,MAX(1,$F16))&gt;INDEX(Kalender!$B$81:$B$110,MAX(1,$F16)))),2,0))</f>
        <v>0</v>
      </c>
      <c r="MR16" s="5" t="n">
        <f aca="false">IF(Kalender!MR16&lt;&gt;1,0,IF(AND($B16&gt;0,INDEX(Kalender!MR$68:MR$77,MAX(1,$B16))&gt;INDEX(Kalender!$B$68:$B$77,MAX(1,$B16))),1,0)+IF(OR(AND($C16&gt;0,INDEX(Kalender!MR$81:MR$110,MAX(1,$C16))&gt;INDEX(Kalender!$B$81:$B$110,MAX(1,$C16))),AND($D16&gt;0,INDEX(Kalender!MR$81:MR$110,MAX(1,$D16))&gt;INDEX(Kalender!$B$81:$B$110,MAX(1,$D16))),AND($E16&gt;0,INDEX(Kalender!MR$81:MR$110,MAX(1,$E16))&gt;INDEX(Kalender!$B$81:$B$110,MAX(1,$E16))),AND($F16&gt;0,INDEX(Kalender!MR$81:MR$110,MAX(1,$F16))&gt;INDEX(Kalender!$B$81:$B$110,MAX(1,$F16)))),2,0))</f>
        <v>0</v>
      </c>
      <c r="MS16" s="5" t="n">
        <f aca="false">IF(Kalender!MS16&lt;&gt;1,0,IF(AND($B16&gt;0,INDEX(Kalender!MS$68:MS$77,MAX(1,$B16))&gt;INDEX(Kalender!$B$68:$B$77,MAX(1,$B16))),1,0)+IF(OR(AND($C16&gt;0,INDEX(Kalender!MS$81:MS$110,MAX(1,$C16))&gt;INDEX(Kalender!$B$81:$B$110,MAX(1,$C16))),AND($D16&gt;0,INDEX(Kalender!MS$81:MS$110,MAX(1,$D16))&gt;INDEX(Kalender!$B$81:$B$110,MAX(1,$D16))),AND($E16&gt;0,INDEX(Kalender!MS$81:MS$110,MAX(1,$E16))&gt;INDEX(Kalender!$B$81:$B$110,MAX(1,$E16))),AND($F16&gt;0,INDEX(Kalender!MS$81:MS$110,MAX(1,$F16))&gt;INDEX(Kalender!$B$81:$B$110,MAX(1,$F16)))),2,0))</f>
        <v>0</v>
      </c>
      <c r="MT16" s="5" t="n">
        <f aca="false">IF(Kalender!MT16&lt;&gt;1,0,IF(AND($B16&gt;0,INDEX(Kalender!MT$68:MT$77,MAX(1,$B16))&gt;INDEX(Kalender!$B$68:$B$77,MAX(1,$B16))),1,0)+IF(OR(AND($C16&gt;0,INDEX(Kalender!MT$81:MT$110,MAX(1,$C16))&gt;INDEX(Kalender!$B$81:$B$110,MAX(1,$C16))),AND($D16&gt;0,INDEX(Kalender!MT$81:MT$110,MAX(1,$D16))&gt;INDEX(Kalender!$B$81:$B$110,MAX(1,$D16))),AND($E16&gt;0,INDEX(Kalender!MT$81:MT$110,MAX(1,$E16))&gt;INDEX(Kalender!$B$81:$B$110,MAX(1,$E16))),AND($F16&gt;0,INDEX(Kalender!MT$81:MT$110,MAX(1,$F16))&gt;INDEX(Kalender!$B$81:$B$110,MAX(1,$F16)))),2,0))</f>
        <v>0</v>
      </c>
      <c r="MU16" s="5" t="n">
        <f aca="false">IF(Kalender!MU16&lt;&gt;1,0,IF(AND($B16&gt;0,INDEX(Kalender!MU$68:MU$77,MAX(1,$B16))&gt;INDEX(Kalender!$B$68:$B$77,MAX(1,$B16))),1,0)+IF(OR(AND($C16&gt;0,INDEX(Kalender!MU$81:MU$110,MAX(1,$C16))&gt;INDEX(Kalender!$B$81:$B$110,MAX(1,$C16))),AND($D16&gt;0,INDEX(Kalender!MU$81:MU$110,MAX(1,$D16))&gt;INDEX(Kalender!$B$81:$B$110,MAX(1,$D16))),AND($E16&gt;0,INDEX(Kalender!MU$81:MU$110,MAX(1,$E16))&gt;INDEX(Kalender!$B$81:$B$110,MAX(1,$E16))),AND($F16&gt;0,INDEX(Kalender!MU$81:MU$110,MAX(1,$F16))&gt;INDEX(Kalender!$B$81:$B$110,MAX(1,$F16)))),2,0))</f>
        <v>0</v>
      </c>
      <c r="MV16" s="5" t="n">
        <f aca="false">IF(Kalender!MV16&lt;&gt;1,0,IF(AND($B16&gt;0,INDEX(Kalender!MV$68:MV$77,MAX(1,$B16))&gt;INDEX(Kalender!$B$68:$B$77,MAX(1,$B16))),1,0)+IF(OR(AND($C16&gt;0,INDEX(Kalender!MV$81:MV$110,MAX(1,$C16))&gt;INDEX(Kalender!$B$81:$B$110,MAX(1,$C16))),AND($D16&gt;0,INDEX(Kalender!MV$81:MV$110,MAX(1,$D16))&gt;INDEX(Kalender!$B$81:$B$110,MAX(1,$D16))),AND($E16&gt;0,INDEX(Kalender!MV$81:MV$110,MAX(1,$E16))&gt;INDEX(Kalender!$B$81:$B$110,MAX(1,$E16))),AND($F16&gt;0,INDEX(Kalender!MV$81:MV$110,MAX(1,$F16))&gt;INDEX(Kalender!$B$81:$B$110,MAX(1,$F16)))),2,0))</f>
        <v>0</v>
      </c>
      <c r="MW16" s="5" t="n">
        <f aca="false">IF(Kalender!MW16&lt;&gt;1,0,IF(AND($B16&gt;0,INDEX(Kalender!MW$68:MW$77,MAX(1,$B16))&gt;INDEX(Kalender!$B$68:$B$77,MAX(1,$B16))),1,0)+IF(OR(AND($C16&gt;0,INDEX(Kalender!MW$81:MW$110,MAX(1,$C16))&gt;INDEX(Kalender!$B$81:$B$110,MAX(1,$C16))),AND($D16&gt;0,INDEX(Kalender!MW$81:MW$110,MAX(1,$D16))&gt;INDEX(Kalender!$B$81:$B$110,MAX(1,$D16))),AND($E16&gt;0,INDEX(Kalender!MW$81:MW$110,MAX(1,$E16))&gt;INDEX(Kalender!$B$81:$B$110,MAX(1,$E16))),AND($F16&gt;0,INDEX(Kalender!MW$81:MW$110,MAX(1,$F16))&gt;INDEX(Kalender!$B$81:$B$110,MAX(1,$F16)))),2,0))</f>
        <v>0</v>
      </c>
      <c r="MX16" s="5" t="n">
        <f aca="false">IF(Kalender!MX16&lt;&gt;1,0,IF(AND($B16&gt;0,INDEX(Kalender!MX$68:MX$77,MAX(1,$B16))&gt;INDEX(Kalender!$B$68:$B$77,MAX(1,$B16))),1,0)+IF(OR(AND($C16&gt;0,INDEX(Kalender!MX$81:MX$110,MAX(1,$C16))&gt;INDEX(Kalender!$B$81:$B$110,MAX(1,$C16))),AND($D16&gt;0,INDEX(Kalender!MX$81:MX$110,MAX(1,$D16))&gt;INDEX(Kalender!$B$81:$B$110,MAX(1,$D16))),AND($E16&gt;0,INDEX(Kalender!MX$81:MX$110,MAX(1,$E16))&gt;INDEX(Kalender!$B$81:$B$110,MAX(1,$E16))),AND($F16&gt;0,INDEX(Kalender!MX$81:MX$110,MAX(1,$F16))&gt;INDEX(Kalender!$B$81:$B$110,MAX(1,$F16)))),2,0))</f>
        <v>0</v>
      </c>
      <c r="MY16" s="5" t="n">
        <f aca="false">IF(Kalender!MY16&lt;&gt;1,0,IF(AND($B16&gt;0,INDEX(Kalender!MY$68:MY$77,MAX(1,$B16))&gt;INDEX(Kalender!$B$68:$B$77,MAX(1,$B16))),1,0)+IF(OR(AND($C16&gt;0,INDEX(Kalender!MY$81:MY$110,MAX(1,$C16))&gt;INDEX(Kalender!$B$81:$B$110,MAX(1,$C16))),AND($D16&gt;0,INDEX(Kalender!MY$81:MY$110,MAX(1,$D16))&gt;INDEX(Kalender!$B$81:$B$110,MAX(1,$D16))),AND($E16&gt;0,INDEX(Kalender!MY$81:MY$110,MAX(1,$E16))&gt;INDEX(Kalender!$B$81:$B$110,MAX(1,$E16))),AND($F16&gt;0,INDEX(Kalender!MY$81:MY$110,MAX(1,$F16))&gt;INDEX(Kalender!$B$81:$B$110,MAX(1,$F16)))),2,0))</f>
        <v>0</v>
      </c>
      <c r="MZ16" s="5" t="n">
        <f aca="false">IF(Kalender!MZ16&lt;&gt;1,0,IF(AND($B16&gt;0,INDEX(Kalender!MZ$68:MZ$77,MAX(1,$B16))&gt;INDEX(Kalender!$B$68:$B$77,MAX(1,$B16))),1,0)+IF(OR(AND($C16&gt;0,INDEX(Kalender!MZ$81:MZ$110,MAX(1,$C16))&gt;INDEX(Kalender!$B$81:$B$110,MAX(1,$C16))),AND($D16&gt;0,INDEX(Kalender!MZ$81:MZ$110,MAX(1,$D16))&gt;INDEX(Kalender!$B$81:$B$110,MAX(1,$D16))),AND($E16&gt;0,INDEX(Kalender!MZ$81:MZ$110,MAX(1,$E16))&gt;INDEX(Kalender!$B$81:$B$110,MAX(1,$E16))),AND($F16&gt;0,INDEX(Kalender!MZ$81:MZ$110,MAX(1,$F16))&gt;INDEX(Kalender!$B$81:$B$110,MAX(1,$F16)))),2,0))</f>
        <v>0</v>
      </c>
      <c r="NA16" s="5" t="n">
        <f aca="false">IF(Kalender!NA16&lt;&gt;1,0,IF(AND($B16&gt;0,INDEX(Kalender!NA$68:NA$77,MAX(1,$B16))&gt;INDEX(Kalender!$B$68:$B$77,MAX(1,$B16))),1,0)+IF(OR(AND($C16&gt;0,INDEX(Kalender!NA$81:NA$110,MAX(1,$C16))&gt;INDEX(Kalender!$B$81:$B$110,MAX(1,$C16))),AND($D16&gt;0,INDEX(Kalender!NA$81:NA$110,MAX(1,$D16))&gt;INDEX(Kalender!$B$81:$B$110,MAX(1,$D16))),AND($E16&gt;0,INDEX(Kalender!NA$81:NA$110,MAX(1,$E16))&gt;INDEX(Kalender!$B$81:$B$110,MAX(1,$E16))),AND($F16&gt;0,INDEX(Kalender!NA$81:NA$110,MAX(1,$F16))&gt;INDEX(Kalender!$B$81:$B$110,MAX(1,$F16)))),2,0))</f>
        <v>0</v>
      </c>
      <c r="NB16" s="5" t="n">
        <f aca="false">IF(Kalender!NB16&lt;&gt;1,0,IF(AND($B16&gt;0,INDEX(Kalender!NB$68:NB$77,MAX(1,$B16))&gt;INDEX(Kalender!$B$68:$B$77,MAX(1,$B16))),1,0)+IF(OR(AND($C16&gt;0,INDEX(Kalender!NB$81:NB$110,MAX(1,$C16))&gt;INDEX(Kalender!$B$81:$B$110,MAX(1,$C16))),AND($D16&gt;0,INDEX(Kalender!NB$81:NB$110,MAX(1,$D16))&gt;INDEX(Kalender!$B$81:$B$110,MAX(1,$D16))),AND($E16&gt;0,INDEX(Kalender!NB$81:NB$110,MAX(1,$E16))&gt;INDEX(Kalender!$B$81:$B$110,MAX(1,$E16))),AND($F16&gt;0,INDEX(Kalender!NB$81:NB$110,MAX(1,$F16))&gt;INDEX(Kalender!$B$81:$B$110,MAX(1,$F16)))),2,0))</f>
        <v>0</v>
      </c>
      <c r="NC16" s="5" t="n">
        <f aca="false">IF(Kalender!NC16&lt;&gt;1,0,IF(AND($B16&gt;0,INDEX(Kalender!NC$68:NC$77,MAX(1,$B16))&gt;INDEX(Kalender!$B$68:$B$77,MAX(1,$B16))),1,0)+IF(OR(AND($C16&gt;0,INDEX(Kalender!NC$81:NC$110,MAX(1,$C16))&gt;INDEX(Kalender!$B$81:$B$110,MAX(1,$C16))),AND($D16&gt;0,INDEX(Kalender!NC$81:NC$110,MAX(1,$D16))&gt;INDEX(Kalender!$B$81:$B$110,MAX(1,$D16))),AND($E16&gt;0,INDEX(Kalender!NC$81:NC$110,MAX(1,$E16))&gt;INDEX(Kalender!$B$81:$B$110,MAX(1,$E16))),AND($F16&gt;0,INDEX(Kalender!NC$81:NC$110,MAX(1,$F16))&gt;INDEX(Kalender!$B$81:$B$110,MAX(1,$F16)))),2,0))</f>
        <v>0</v>
      </c>
      <c r="ND16" s="5" t="n">
        <f aca="false">IF(Kalender!ND16&lt;&gt;1,0,IF(AND($B16&gt;0,INDEX(Kalender!ND$68:ND$77,MAX(1,$B16))&gt;INDEX(Kalender!$B$68:$B$77,MAX(1,$B16))),1,0)+IF(OR(AND($C16&gt;0,INDEX(Kalender!ND$81:ND$110,MAX(1,$C16))&gt;INDEX(Kalender!$B$81:$B$110,MAX(1,$C16))),AND($D16&gt;0,INDEX(Kalender!ND$81:ND$110,MAX(1,$D16))&gt;INDEX(Kalender!$B$81:$B$110,MAX(1,$D16))),AND($E16&gt;0,INDEX(Kalender!ND$81:ND$110,MAX(1,$E16))&gt;INDEX(Kalender!$B$81:$B$110,MAX(1,$E16))),AND($F16&gt;0,INDEX(Kalender!ND$81:ND$110,MAX(1,$F16))&gt;INDEX(Kalender!$B$81:$B$110,MAX(1,$F16)))),2,0))</f>
        <v>0</v>
      </c>
      <c r="NE16" s="5" t="n">
        <f aca="false">IF(Kalender!NE16&lt;&gt;1,0,IF(AND($B16&gt;0,INDEX(Kalender!NE$68:NE$77,MAX(1,$B16))&gt;INDEX(Kalender!$B$68:$B$77,MAX(1,$B16))),1,0)+IF(OR(AND($C16&gt;0,INDEX(Kalender!NE$81:NE$110,MAX(1,$C16))&gt;INDEX(Kalender!$B$81:$B$110,MAX(1,$C16))),AND($D16&gt;0,INDEX(Kalender!NE$81:NE$110,MAX(1,$D16))&gt;INDEX(Kalender!$B$81:$B$110,MAX(1,$D16))),AND($E16&gt;0,INDEX(Kalender!NE$81:NE$110,MAX(1,$E16))&gt;INDEX(Kalender!$B$81:$B$110,MAX(1,$E16))),AND($F16&gt;0,INDEX(Kalender!NE$81:NE$110,MAX(1,$F16))&gt;INDEX(Kalender!$B$81:$B$110,MAX(1,$F16)))),2,0))</f>
        <v>0</v>
      </c>
      <c r="NF16" s="5" t="n">
        <f aca="false">IF(Kalender!NF16&lt;&gt;1,0,IF(AND($B16&gt;0,INDEX(Kalender!NF$68:NF$77,MAX(1,$B16))&gt;INDEX(Kalender!$B$68:$B$77,MAX(1,$B16))),1,0)+IF(OR(AND($C16&gt;0,INDEX(Kalender!NF$81:NF$110,MAX(1,$C16))&gt;INDEX(Kalender!$B$81:$B$110,MAX(1,$C16))),AND($D16&gt;0,INDEX(Kalender!NF$81:NF$110,MAX(1,$D16))&gt;INDEX(Kalender!$B$81:$B$110,MAX(1,$D16))),AND($E16&gt;0,INDEX(Kalender!NF$81:NF$110,MAX(1,$E16))&gt;INDEX(Kalender!$B$81:$B$110,MAX(1,$E16))),AND($F16&gt;0,INDEX(Kalender!NF$81:NF$110,MAX(1,$F16))&gt;INDEX(Kalender!$B$81:$B$110,MAX(1,$F16)))),2,0))</f>
        <v>0</v>
      </c>
      <c r="NG16" s="5" t="n">
        <f aca="false">IF(Kalender!NG16&lt;&gt;1,0,IF(AND($B16&gt;0,INDEX(Kalender!NG$68:NG$77,MAX(1,$B16))&gt;INDEX(Kalender!$B$68:$B$77,MAX(1,$B16))),1,0)+IF(OR(AND($C16&gt;0,INDEX(Kalender!NG$81:NG$110,MAX(1,$C16))&gt;INDEX(Kalender!$B$81:$B$110,MAX(1,$C16))),AND($D16&gt;0,INDEX(Kalender!NG$81:NG$110,MAX(1,$D16))&gt;INDEX(Kalender!$B$81:$B$110,MAX(1,$D16))),AND($E16&gt;0,INDEX(Kalender!NG$81:NG$110,MAX(1,$E16))&gt;INDEX(Kalender!$B$81:$B$110,MAX(1,$E16))),AND($F16&gt;0,INDEX(Kalender!NG$81:NG$110,MAX(1,$F16))&gt;INDEX(Kalender!$B$81:$B$110,MAX(1,$F16)))),2,0))</f>
        <v>0</v>
      </c>
      <c r="NH16" s="5" t="n">
        <f aca="false">IF(Kalender!NH16&lt;&gt;1,0,IF(AND($B16&gt;0,INDEX(Kalender!NH$68:NH$77,MAX(1,$B16))&gt;INDEX(Kalender!$B$68:$B$77,MAX(1,$B16))),1,0)+IF(OR(AND($C16&gt;0,INDEX(Kalender!NH$81:NH$110,MAX(1,$C16))&gt;INDEX(Kalender!$B$81:$B$110,MAX(1,$C16))),AND($D16&gt;0,INDEX(Kalender!NH$81:NH$110,MAX(1,$D16))&gt;INDEX(Kalender!$B$81:$B$110,MAX(1,$D16))),AND($E16&gt;0,INDEX(Kalender!NH$81:NH$110,MAX(1,$E16))&gt;INDEX(Kalender!$B$81:$B$110,MAX(1,$E16))),AND($F16&gt;0,INDEX(Kalender!NH$81:NH$110,MAX(1,$F16))&gt;INDEX(Kalender!$B$81:$B$110,MAX(1,$F16)))),2,0))</f>
        <v>0</v>
      </c>
    </row>
    <row r="17" customFormat="false" ht="15" hidden="false" customHeight="false" outlineLevel="0" collapsed="false">
      <c r="A17" s="5" t="str">
        <f aca="false">Kalender!A17</f>
        <v/>
      </c>
      <c r="B17" s="5" t="n">
        <f aca="false">IFERROR(MATCH(Kalender!$B17,Kalender!$A$68:$A$77,0),0)</f>
        <v>5</v>
      </c>
      <c r="C17" s="5" t="n">
        <f aca="false">IF(Kalender!C17="",0,IFERROR(MATCH(Kalender!C17,Kalender!$A$81:$A$110,0),0))</f>
        <v>0</v>
      </c>
      <c r="D17" s="5" t="n">
        <f aca="false">IF(Kalender!D17="",0,IFERROR(MATCH(Kalender!D17,Kalender!$A$81:$A$110,0),0))</f>
        <v>0</v>
      </c>
      <c r="E17" s="5" t="n">
        <f aca="false">IF(Kalender!E17="",0,IFERROR(MATCH(Kalender!E17,Kalender!$A$81:$A$110,0),0))</f>
        <v>0</v>
      </c>
      <c r="F17" s="5" t="n">
        <f aca="false">IF(Kalender!F17="",0,IFERROR(MATCH(Kalender!F17,Kalender!$A$81:$A$110,0),0))</f>
        <v>0</v>
      </c>
      <c r="G17" s="5" t="n">
        <f aca="false">IF(Kalender!G17&lt;&gt;1,0,IF(AND($B17&gt;0,INDEX(Kalender!G$68:G$77,MAX(1,$B17))&gt;INDEX(Kalender!$B$68:$B$77,MAX(1,$B17))),1,0)+IF(OR(AND($C17&gt;0,INDEX(Kalender!G$81:G$110,MAX(1,$C17))&gt;INDEX(Kalender!$B$81:$B$110,MAX(1,$C17))),AND($D17&gt;0,INDEX(Kalender!G$81:G$110,MAX(1,$D17))&gt;INDEX(Kalender!$B$81:$B$110,MAX(1,$D17))),AND($E17&gt;0,INDEX(Kalender!G$81:G$110,MAX(1,$E17))&gt;INDEX(Kalender!$B$81:$B$110,MAX(1,$E17))),AND($F17&gt;0,INDEX(Kalender!G$81:G$110,MAX(1,$F17))&gt;INDEX(Kalender!$B$81:$B$110,MAX(1,$F17)))),2,0))</f>
        <v>0</v>
      </c>
      <c r="H17" s="5" t="n">
        <f aca="false">IF(Kalender!H17&lt;&gt;1,0,IF(AND($B17&gt;0,INDEX(Kalender!H$68:H$77,MAX(1,$B17))&gt;INDEX(Kalender!$B$68:$B$77,MAX(1,$B17))),1,0)+IF(OR(AND($C17&gt;0,INDEX(Kalender!H$81:H$110,MAX(1,$C17))&gt;INDEX(Kalender!$B$81:$B$110,MAX(1,$C17))),AND($D17&gt;0,INDEX(Kalender!H$81:H$110,MAX(1,$D17))&gt;INDEX(Kalender!$B$81:$B$110,MAX(1,$D17))),AND($E17&gt;0,INDEX(Kalender!H$81:H$110,MAX(1,$E17))&gt;INDEX(Kalender!$B$81:$B$110,MAX(1,$E17))),AND($F17&gt;0,INDEX(Kalender!H$81:H$110,MAX(1,$F17))&gt;INDEX(Kalender!$B$81:$B$110,MAX(1,$F17)))),2,0))</f>
        <v>0</v>
      </c>
      <c r="I17" s="5" t="n">
        <f aca="false">IF(Kalender!I17&lt;&gt;1,0,IF(AND($B17&gt;0,INDEX(Kalender!I$68:I$77,MAX(1,$B17))&gt;INDEX(Kalender!$B$68:$B$77,MAX(1,$B17))),1,0)+IF(OR(AND($C17&gt;0,INDEX(Kalender!I$81:I$110,MAX(1,$C17))&gt;INDEX(Kalender!$B$81:$B$110,MAX(1,$C17))),AND($D17&gt;0,INDEX(Kalender!I$81:I$110,MAX(1,$D17))&gt;INDEX(Kalender!$B$81:$B$110,MAX(1,$D17))),AND($E17&gt;0,INDEX(Kalender!I$81:I$110,MAX(1,$E17))&gt;INDEX(Kalender!$B$81:$B$110,MAX(1,$E17))),AND($F17&gt;0,INDEX(Kalender!I$81:I$110,MAX(1,$F17))&gt;INDEX(Kalender!$B$81:$B$110,MAX(1,$F17)))),2,0))</f>
        <v>0</v>
      </c>
      <c r="J17" s="5" t="n">
        <f aca="false">IF(Kalender!J17&lt;&gt;1,0,IF(AND($B17&gt;0,INDEX(Kalender!J$68:J$77,MAX(1,$B17))&gt;INDEX(Kalender!$B$68:$B$77,MAX(1,$B17))),1,0)+IF(OR(AND($C17&gt;0,INDEX(Kalender!J$81:J$110,MAX(1,$C17))&gt;INDEX(Kalender!$B$81:$B$110,MAX(1,$C17))),AND($D17&gt;0,INDEX(Kalender!J$81:J$110,MAX(1,$D17))&gt;INDEX(Kalender!$B$81:$B$110,MAX(1,$D17))),AND($E17&gt;0,INDEX(Kalender!J$81:J$110,MAX(1,$E17))&gt;INDEX(Kalender!$B$81:$B$110,MAX(1,$E17))),AND($F17&gt;0,INDEX(Kalender!J$81:J$110,MAX(1,$F17))&gt;INDEX(Kalender!$B$81:$B$110,MAX(1,$F17)))),2,0))</f>
        <v>0</v>
      </c>
      <c r="K17" s="5" t="n">
        <f aca="false">IF(Kalender!K17&lt;&gt;1,0,IF(AND($B17&gt;0,INDEX(Kalender!K$68:K$77,MAX(1,$B17))&gt;INDEX(Kalender!$B$68:$B$77,MAX(1,$B17))),1,0)+IF(OR(AND($C17&gt;0,INDEX(Kalender!K$81:K$110,MAX(1,$C17))&gt;INDEX(Kalender!$B$81:$B$110,MAX(1,$C17))),AND($D17&gt;0,INDEX(Kalender!K$81:K$110,MAX(1,$D17))&gt;INDEX(Kalender!$B$81:$B$110,MAX(1,$D17))),AND($E17&gt;0,INDEX(Kalender!K$81:K$110,MAX(1,$E17))&gt;INDEX(Kalender!$B$81:$B$110,MAX(1,$E17))),AND($F17&gt;0,INDEX(Kalender!K$81:K$110,MAX(1,$F17))&gt;INDEX(Kalender!$B$81:$B$110,MAX(1,$F17)))),2,0))</f>
        <v>0</v>
      </c>
      <c r="L17" s="5" t="n">
        <f aca="false">IF(Kalender!L17&lt;&gt;1,0,IF(AND($B17&gt;0,INDEX(Kalender!L$68:L$77,MAX(1,$B17))&gt;INDEX(Kalender!$B$68:$B$77,MAX(1,$B17))),1,0)+IF(OR(AND($C17&gt;0,INDEX(Kalender!L$81:L$110,MAX(1,$C17))&gt;INDEX(Kalender!$B$81:$B$110,MAX(1,$C17))),AND($D17&gt;0,INDEX(Kalender!L$81:L$110,MAX(1,$D17))&gt;INDEX(Kalender!$B$81:$B$110,MAX(1,$D17))),AND($E17&gt;0,INDEX(Kalender!L$81:L$110,MAX(1,$E17))&gt;INDEX(Kalender!$B$81:$B$110,MAX(1,$E17))),AND($F17&gt;0,INDEX(Kalender!L$81:L$110,MAX(1,$F17))&gt;INDEX(Kalender!$B$81:$B$110,MAX(1,$F17)))),2,0))</f>
        <v>0</v>
      </c>
      <c r="M17" s="5" t="n">
        <f aca="false">IF(Kalender!M17&lt;&gt;1,0,IF(AND($B17&gt;0,INDEX(Kalender!M$68:M$77,MAX(1,$B17))&gt;INDEX(Kalender!$B$68:$B$77,MAX(1,$B17))),1,0)+IF(OR(AND($C17&gt;0,INDEX(Kalender!M$81:M$110,MAX(1,$C17))&gt;INDEX(Kalender!$B$81:$B$110,MAX(1,$C17))),AND($D17&gt;0,INDEX(Kalender!M$81:M$110,MAX(1,$D17))&gt;INDEX(Kalender!$B$81:$B$110,MAX(1,$D17))),AND($E17&gt;0,INDEX(Kalender!M$81:M$110,MAX(1,$E17))&gt;INDEX(Kalender!$B$81:$B$110,MAX(1,$E17))),AND($F17&gt;0,INDEX(Kalender!M$81:M$110,MAX(1,$F17))&gt;INDEX(Kalender!$B$81:$B$110,MAX(1,$F17)))),2,0))</f>
        <v>0</v>
      </c>
      <c r="N17" s="5" t="n">
        <f aca="false">IF(Kalender!N17&lt;&gt;1,0,IF(AND($B17&gt;0,INDEX(Kalender!N$68:N$77,MAX(1,$B17))&gt;INDEX(Kalender!$B$68:$B$77,MAX(1,$B17))),1,0)+IF(OR(AND($C17&gt;0,INDEX(Kalender!N$81:N$110,MAX(1,$C17))&gt;INDEX(Kalender!$B$81:$B$110,MAX(1,$C17))),AND($D17&gt;0,INDEX(Kalender!N$81:N$110,MAX(1,$D17))&gt;INDEX(Kalender!$B$81:$B$110,MAX(1,$D17))),AND($E17&gt;0,INDEX(Kalender!N$81:N$110,MAX(1,$E17))&gt;INDEX(Kalender!$B$81:$B$110,MAX(1,$E17))),AND($F17&gt;0,INDEX(Kalender!N$81:N$110,MAX(1,$F17))&gt;INDEX(Kalender!$B$81:$B$110,MAX(1,$F17)))),2,0))</f>
        <v>0</v>
      </c>
      <c r="O17" s="5" t="n">
        <f aca="false">IF(Kalender!O17&lt;&gt;1,0,IF(AND($B17&gt;0,INDEX(Kalender!O$68:O$77,MAX(1,$B17))&gt;INDEX(Kalender!$B$68:$B$77,MAX(1,$B17))),1,0)+IF(OR(AND($C17&gt;0,INDEX(Kalender!O$81:O$110,MAX(1,$C17))&gt;INDEX(Kalender!$B$81:$B$110,MAX(1,$C17))),AND($D17&gt;0,INDEX(Kalender!O$81:O$110,MAX(1,$D17))&gt;INDEX(Kalender!$B$81:$B$110,MAX(1,$D17))),AND($E17&gt;0,INDEX(Kalender!O$81:O$110,MAX(1,$E17))&gt;INDEX(Kalender!$B$81:$B$110,MAX(1,$E17))),AND($F17&gt;0,INDEX(Kalender!O$81:O$110,MAX(1,$F17))&gt;INDEX(Kalender!$B$81:$B$110,MAX(1,$F17)))),2,0))</f>
        <v>0</v>
      </c>
      <c r="P17" s="5" t="n">
        <f aca="false">IF(Kalender!P17&lt;&gt;1,0,IF(AND($B17&gt;0,INDEX(Kalender!P$68:P$77,MAX(1,$B17))&gt;INDEX(Kalender!$B$68:$B$77,MAX(1,$B17))),1,0)+IF(OR(AND($C17&gt;0,INDEX(Kalender!P$81:P$110,MAX(1,$C17))&gt;INDEX(Kalender!$B$81:$B$110,MAX(1,$C17))),AND($D17&gt;0,INDEX(Kalender!P$81:P$110,MAX(1,$D17))&gt;INDEX(Kalender!$B$81:$B$110,MAX(1,$D17))),AND($E17&gt;0,INDEX(Kalender!P$81:P$110,MAX(1,$E17))&gt;INDEX(Kalender!$B$81:$B$110,MAX(1,$E17))),AND($F17&gt;0,INDEX(Kalender!P$81:P$110,MAX(1,$F17))&gt;INDEX(Kalender!$B$81:$B$110,MAX(1,$F17)))),2,0))</f>
        <v>0</v>
      </c>
      <c r="Q17" s="5" t="n">
        <f aca="false">IF(Kalender!Q17&lt;&gt;1,0,IF(AND($B17&gt;0,INDEX(Kalender!Q$68:Q$77,MAX(1,$B17))&gt;INDEX(Kalender!$B$68:$B$77,MAX(1,$B17))),1,0)+IF(OR(AND($C17&gt;0,INDEX(Kalender!Q$81:Q$110,MAX(1,$C17))&gt;INDEX(Kalender!$B$81:$B$110,MAX(1,$C17))),AND($D17&gt;0,INDEX(Kalender!Q$81:Q$110,MAX(1,$D17))&gt;INDEX(Kalender!$B$81:$B$110,MAX(1,$D17))),AND($E17&gt;0,INDEX(Kalender!Q$81:Q$110,MAX(1,$E17))&gt;INDEX(Kalender!$B$81:$B$110,MAX(1,$E17))),AND($F17&gt;0,INDEX(Kalender!Q$81:Q$110,MAX(1,$F17))&gt;INDEX(Kalender!$B$81:$B$110,MAX(1,$F17)))),2,0))</f>
        <v>0</v>
      </c>
      <c r="R17" s="5" t="n">
        <f aca="false">IF(Kalender!R17&lt;&gt;1,0,IF(AND($B17&gt;0,INDEX(Kalender!R$68:R$77,MAX(1,$B17))&gt;INDEX(Kalender!$B$68:$B$77,MAX(1,$B17))),1,0)+IF(OR(AND($C17&gt;0,INDEX(Kalender!R$81:R$110,MAX(1,$C17))&gt;INDEX(Kalender!$B$81:$B$110,MAX(1,$C17))),AND($D17&gt;0,INDEX(Kalender!R$81:R$110,MAX(1,$D17))&gt;INDEX(Kalender!$B$81:$B$110,MAX(1,$D17))),AND($E17&gt;0,INDEX(Kalender!R$81:R$110,MAX(1,$E17))&gt;INDEX(Kalender!$B$81:$B$110,MAX(1,$E17))),AND($F17&gt;0,INDEX(Kalender!R$81:R$110,MAX(1,$F17))&gt;INDEX(Kalender!$B$81:$B$110,MAX(1,$F17)))),2,0))</f>
        <v>0</v>
      </c>
      <c r="S17" s="5" t="n">
        <f aca="false">IF(Kalender!S17&lt;&gt;1,0,IF(AND($B17&gt;0,INDEX(Kalender!S$68:S$77,MAX(1,$B17))&gt;INDEX(Kalender!$B$68:$B$77,MAX(1,$B17))),1,0)+IF(OR(AND($C17&gt;0,INDEX(Kalender!S$81:S$110,MAX(1,$C17))&gt;INDEX(Kalender!$B$81:$B$110,MAX(1,$C17))),AND($D17&gt;0,INDEX(Kalender!S$81:S$110,MAX(1,$D17))&gt;INDEX(Kalender!$B$81:$B$110,MAX(1,$D17))),AND($E17&gt;0,INDEX(Kalender!S$81:S$110,MAX(1,$E17))&gt;INDEX(Kalender!$B$81:$B$110,MAX(1,$E17))),AND($F17&gt;0,INDEX(Kalender!S$81:S$110,MAX(1,$F17))&gt;INDEX(Kalender!$B$81:$B$110,MAX(1,$F17)))),2,0))</f>
        <v>0</v>
      </c>
      <c r="T17" s="5" t="n">
        <f aca="false">IF(Kalender!T17&lt;&gt;1,0,IF(AND($B17&gt;0,INDEX(Kalender!T$68:T$77,MAX(1,$B17))&gt;INDEX(Kalender!$B$68:$B$77,MAX(1,$B17))),1,0)+IF(OR(AND($C17&gt;0,INDEX(Kalender!T$81:T$110,MAX(1,$C17))&gt;INDEX(Kalender!$B$81:$B$110,MAX(1,$C17))),AND($D17&gt;0,INDEX(Kalender!T$81:T$110,MAX(1,$D17))&gt;INDEX(Kalender!$B$81:$B$110,MAX(1,$D17))),AND($E17&gt;0,INDEX(Kalender!T$81:T$110,MAX(1,$E17))&gt;INDEX(Kalender!$B$81:$B$110,MAX(1,$E17))),AND($F17&gt;0,INDEX(Kalender!T$81:T$110,MAX(1,$F17))&gt;INDEX(Kalender!$B$81:$B$110,MAX(1,$F17)))),2,0))</f>
        <v>0</v>
      </c>
      <c r="U17" s="5" t="n">
        <f aca="false">IF(Kalender!U17&lt;&gt;1,0,IF(AND($B17&gt;0,INDEX(Kalender!U$68:U$77,MAX(1,$B17))&gt;INDEX(Kalender!$B$68:$B$77,MAX(1,$B17))),1,0)+IF(OR(AND($C17&gt;0,INDEX(Kalender!U$81:U$110,MAX(1,$C17))&gt;INDEX(Kalender!$B$81:$B$110,MAX(1,$C17))),AND($D17&gt;0,INDEX(Kalender!U$81:U$110,MAX(1,$D17))&gt;INDEX(Kalender!$B$81:$B$110,MAX(1,$D17))),AND($E17&gt;0,INDEX(Kalender!U$81:U$110,MAX(1,$E17))&gt;INDEX(Kalender!$B$81:$B$110,MAX(1,$E17))),AND($F17&gt;0,INDEX(Kalender!U$81:U$110,MAX(1,$F17))&gt;INDEX(Kalender!$B$81:$B$110,MAX(1,$F17)))),2,0))</f>
        <v>0</v>
      </c>
      <c r="V17" s="5" t="n">
        <f aca="false">IF(Kalender!V17&lt;&gt;1,0,IF(AND($B17&gt;0,INDEX(Kalender!V$68:V$77,MAX(1,$B17))&gt;INDEX(Kalender!$B$68:$B$77,MAX(1,$B17))),1,0)+IF(OR(AND($C17&gt;0,INDEX(Kalender!V$81:V$110,MAX(1,$C17))&gt;INDEX(Kalender!$B$81:$B$110,MAX(1,$C17))),AND($D17&gt;0,INDEX(Kalender!V$81:V$110,MAX(1,$D17))&gt;INDEX(Kalender!$B$81:$B$110,MAX(1,$D17))),AND($E17&gt;0,INDEX(Kalender!V$81:V$110,MAX(1,$E17))&gt;INDEX(Kalender!$B$81:$B$110,MAX(1,$E17))),AND($F17&gt;0,INDEX(Kalender!V$81:V$110,MAX(1,$F17))&gt;INDEX(Kalender!$B$81:$B$110,MAX(1,$F17)))),2,0))</f>
        <v>0</v>
      </c>
      <c r="W17" s="5" t="n">
        <f aca="false">IF(Kalender!W17&lt;&gt;1,0,IF(AND($B17&gt;0,INDEX(Kalender!W$68:W$77,MAX(1,$B17))&gt;INDEX(Kalender!$B$68:$B$77,MAX(1,$B17))),1,0)+IF(OR(AND($C17&gt;0,INDEX(Kalender!W$81:W$110,MAX(1,$C17))&gt;INDEX(Kalender!$B$81:$B$110,MAX(1,$C17))),AND($D17&gt;0,INDEX(Kalender!W$81:W$110,MAX(1,$D17))&gt;INDEX(Kalender!$B$81:$B$110,MAX(1,$D17))),AND($E17&gt;0,INDEX(Kalender!W$81:W$110,MAX(1,$E17))&gt;INDEX(Kalender!$B$81:$B$110,MAX(1,$E17))),AND($F17&gt;0,INDEX(Kalender!W$81:W$110,MAX(1,$F17))&gt;INDEX(Kalender!$B$81:$B$110,MAX(1,$F17)))),2,0))</f>
        <v>0</v>
      </c>
      <c r="X17" s="5" t="n">
        <f aca="false">IF(Kalender!X17&lt;&gt;1,0,IF(AND($B17&gt;0,INDEX(Kalender!X$68:X$77,MAX(1,$B17))&gt;INDEX(Kalender!$B$68:$B$77,MAX(1,$B17))),1,0)+IF(OR(AND($C17&gt;0,INDEX(Kalender!X$81:X$110,MAX(1,$C17))&gt;INDEX(Kalender!$B$81:$B$110,MAX(1,$C17))),AND($D17&gt;0,INDEX(Kalender!X$81:X$110,MAX(1,$D17))&gt;INDEX(Kalender!$B$81:$B$110,MAX(1,$D17))),AND($E17&gt;0,INDEX(Kalender!X$81:X$110,MAX(1,$E17))&gt;INDEX(Kalender!$B$81:$B$110,MAX(1,$E17))),AND($F17&gt;0,INDEX(Kalender!X$81:X$110,MAX(1,$F17))&gt;INDEX(Kalender!$B$81:$B$110,MAX(1,$F17)))),2,0))</f>
        <v>0</v>
      </c>
      <c r="Y17" s="5" t="n">
        <f aca="false">IF(Kalender!Y17&lt;&gt;1,0,IF(AND($B17&gt;0,INDEX(Kalender!Y$68:Y$77,MAX(1,$B17))&gt;INDEX(Kalender!$B$68:$B$77,MAX(1,$B17))),1,0)+IF(OR(AND($C17&gt;0,INDEX(Kalender!Y$81:Y$110,MAX(1,$C17))&gt;INDEX(Kalender!$B$81:$B$110,MAX(1,$C17))),AND($D17&gt;0,INDEX(Kalender!Y$81:Y$110,MAX(1,$D17))&gt;INDEX(Kalender!$B$81:$B$110,MAX(1,$D17))),AND($E17&gt;0,INDEX(Kalender!Y$81:Y$110,MAX(1,$E17))&gt;INDEX(Kalender!$B$81:$B$110,MAX(1,$E17))),AND($F17&gt;0,INDEX(Kalender!Y$81:Y$110,MAX(1,$F17))&gt;INDEX(Kalender!$B$81:$B$110,MAX(1,$F17)))),2,0))</f>
        <v>0</v>
      </c>
      <c r="Z17" s="5" t="n">
        <f aca="false">IF(Kalender!Z17&lt;&gt;1,0,IF(AND($B17&gt;0,INDEX(Kalender!Z$68:Z$77,MAX(1,$B17))&gt;INDEX(Kalender!$B$68:$B$77,MAX(1,$B17))),1,0)+IF(OR(AND($C17&gt;0,INDEX(Kalender!Z$81:Z$110,MAX(1,$C17))&gt;INDEX(Kalender!$B$81:$B$110,MAX(1,$C17))),AND($D17&gt;0,INDEX(Kalender!Z$81:Z$110,MAX(1,$D17))&gt;INDEX(Kalender!$B$81:$B$110,MAX(1,$D17))),AND($E17&gt;0,INDEX(Kalender!Z$81:Z$110,MAX(1,$E17))&gt;INDEX(Kalender!$B$81:$B$110,MAX(1,$E17))),AND($F17&gt;0,INDEX(Kalender!Z$81:Z$110,MAX(1,$F17))&gt;INDEX(Kalender!$B$81:$B$110,MAX(1,$F17)))),2,0))</f>
        <v>0</v>
      </c>
      <c r="AA17" s="5" t="n">
        <f aca="false">IF(Kalender!AA17&lt;&gt;1,0,IF(AND($B17&gt;0,INDEX(Kalender!AA$68:AA$77,MAX(1,$B17))&gt;INDEX(Kalender!$B$68:$B$77,MAX(1,$B17))),1,0)+IF(OR(AND($C17&gt;0,INDEX(Kalender!AA$81:AA$110,MAX(1,$C17))&gt;INDEX(Kalender!$B$81:$B$110,MAX(1,$C17))),AND($D17&gt;0,INDEX(Kalender!AA$81:AA$110,MAX(1,$D17))&gt;INDEX(Kalender!$B$81:$B$110,MAX(1,$D17))),AND($E17&gt;0,INDEX(Kalender!AA$81:AA$110,MAX(1,$E17))&gt;INDEX(Kalender!$B$81:$B$110,MAX(1,$E17))),AND($F17&gt;0,INDEX(Kalender!AA$81:AA$110,MAX(1,$F17))&gt;INDEX(Kalender!$B$81:$B$110,MAX(1,$F17)))),2,0))</f>
        <v>0</v>
      </c>
      <c r="AB17" s="5" t="n">
        <f aca="false">IF(Kalender!AB17&lt;&gt;1,0,IF(AND($B17&gt;0,INDEX(Kalender!AB$68:AB$77,MAX(1,$B17))&gt;INDEX(Kalender!$B$68:$B$77,MAX(1,$B17))),1,0)+IF(OR(AND($C17&gt;0,INDEX(Kalender!AB$81:AB$110,MAX(1,$C17))&gt;INDEX(Kalender!$B$81:$B$110,MAX(1,$C17))),AND($D17&gt;0,INDEX(Kalender!AB$81:AB$110,MAX(1,$D17))&gt;INDEX(Kalender!$B$81:$B$110,MAX(1,$D17))),AND($E17&gt;0,INDEX(Kalender!AB$81:AB$110,MAX(1,$E17))&gt;INDEX(Kalender!$B$81:$B$110,MAX(1,$E17))),AND($F17&gt;0,INDEX(Kalender!AB$81:AB$110,MAX(1,$F17))&gt;INDEX(Kalender!$B$81:$B$110,MAX(1,$F17)))),2,0))</f>
        <v>0</v>
      </c>
      <c r="AC17" s="5" t="n">
        <f aca="false">IF(Kalender!AC17&lt;&gt;1,0,IF(AND($B17&gt;0,INDEX(Kalender!AC$68:AC$77,MAX(1,$B17))&gt;INDEX(Kalender!$B$68:$B$77,MAX(1,$B17))),1,0)+IF(OR(AND($C17&gt;0,INDEX(Kalender!AC$81:AC$110,MAX(1,$C17))&gt;INDEX(Kalender!$B$81:$B$110,MAX(1,$C17))),AND($D17&gt;0,INDEX(Kalender!AC$81:AC$110,MAX(1,$D17))&gt;INDEX(Kalender!$B$81:$B$110,MAX(1,$D17))),AND($E17&gt;0,INDEX(Kalender!AC$81:AC$110,MAX(1,$E17))&gt;INDEX(Kalender!$B$81:$B$110,MAX(1,$E17))),AND($F17&gt;0,INDEX(Kalender!AC$81:AC$110,MAX(1,$F17))&gt;INDEX(Kalender!$B$81:$B$110,MAX(1,$F17)))),2,0))</f>
        <v>0</v>
      </c>
      <c r="AD17" s="5" t="n">
        <f aca="false">IF(Kalender!AD17&lt;&gt;1,0,IF(AND($B17&gt;0,INDEX(Kalender!AD$68:AD$77,MAX(1,$B17))&gt;INDEX(Kalender!$B$68:$B$77,MAX(1,$B17))),1,0)+IF(OR(AND($C17&gt;0,INDEX(Kalender!AD$81:AD$110,MAX(1,$C17))&gt;INDEX(Kalender!$B$81:$B$110,MAX(1,$C17))),AND($D17&gt;0,INDEX(Kalender!AD$81:AD$110,MAX(1,$D17))&gt;INDEX(Kalender!$B$81:$B$110,MAX(1,$D17))),AND($E17&gt;0,INDEX(Kalender!AD$81:AD$110,MAX(1,$E17))&gt;INDEX(Kalender!$B$81:$B$110,MAX(1,$E17))),AND($F17&gt;0,INDEX(Kalender!AD$81:AD$110,MAX(1,$F17))&gt;INDEX(Kalender!$B$81:$B$110,MAX(1,$F17)))),2,0))</f>
        <v>0</v>
      </c>
      <c r="AE17" s="5" t="n">
        <f aca="false">IF(Kalender!AE17&lt;&gt;1,0,IF(AND($B17&gt;0,INDEX(Kalender!AE$68:AE$77,MAX(1,$B17))&gt;INDEX(Kalender!$B$68:$B$77,MAX(1,$B17))),1,0)+IF(OR(AND($C17&gt;0,INDEX(Kalender!AE$81:AE$110,MAX(1,$C17))&gt;INDEX(Kalender!$B$81:$B$110,MAX(1,$C17))),AND($D17&gt;0,INDEX(Kalender!AE$81:AE$110,MAX(1,$D17))&gt;INDEX(Kalender!$B$81:$B$110,MAX(1,$D17))),AND($E17&gt;0,INDEX(Kalender!AE$81:AE$110,MAX(1,$E17))&gt;INDEX(Kalender!$B$81:$B$110,MAX(1,$E17))),AND($F17&gt;0,INDEX(Kalender!AE$81:AE$110,MAX(1,$F17))&gt;INDEX(Kalender!$B$81:$B$110,MAX(1,$F17)))),2,0))</f>
        <v>0</v>
      </c>
      <c r="AF17" s="5" t="n">
        <f aca="false">IF(Kalender!AF17&lt;&gt;1,0,IF(AND($B17&gt;0,INDEX(Kalender!AF$68:AF$77,MAX(1,$B17))&gt;INDEX(Kalender!$B$68:$B$77,MAX(1,$B17))),1,0)+IF(OR(AND($C17&gt;0,INDEX(Kalender!AF$81:AF$110,MAX(1,$C17))&gt;INDEX(Kalender!$B$81:$B$110,MAX(1,$C17))),AND($D17&gt;0,INDEX(Kalender!AF$81:AF$110,MAX(1,$D17))&gt;INDEX(Kalender!$B$81:$B$110,MAX(1,$D17))),AND($E17&gt;0,INDEX(Kalender!AF$81:AF$110,MAX(1,$E17))&gt;INDEX(Kalender!$B$81:$B$110,MAX(1,$E17))),AND($F17&gt;0,INDEX(Kalender!AF$81:AF$110,MAX(1,$F17))&gt;INDEX(Kalender!$B$81:$B$110,MAX(1,$F17)))),2,0))</f>
        <v>0</v>
      </c>
      <c r="AG17" s="5" t="n">
        <f aca="false">IF(Kalender!AG17&lt;&gt;1,0,IF(AND($B17&gt;0,INDEX(Kalender!AG$68:AG$77,MAX(1,$B17))&gt;INDEX(Kalender!$B$68:$B$77,MAX(1,$B17))),1,0)+IF(OR(AND($C17&gt;0,INDEX(Kalender!AG$81:AG$110,MAX(1,$C17))&gt;INDEX(Kalender!$B$81:$B$110,MAX(1,$C17))),AND($D17&gt;0,INDEX(Kalender!AG$81:AG$110,MAX(1,$D17))&gt;INDEX(Kalender!$B$81:$B$110,MAX(1,$D17))),AND($E17&gt;0,INDEX(Kalender!AG$81:AG$110,MAX(1,$E17))&gt;INDEX(Kalender!$B$81:$B$110,MAX(1,$E17))),AND($F17&gt;0,INDEX(Kalender!AG$81:AG$110,MAX(1,$F17))&gt;INDEX(Kalender!$B$81:$B$110,MAX(1,$F17)))),2,0))</f>
        <v>0</v>
      </c>
      <c r="AH17" s="5" t="n">
        <f aca="false">IF(Kalender!AH17&lt;&gt;1,0,IF(AND($B17&gt;0,INDEX(Kalender!AH$68:AH$77,MAX(1,$B17))&gt;INDEX(Kalender!$B$68:$B$77,MAX(1,$B17))),1,0)+IF(OR(AND($C17&gt;0,INDEX(Kalender!AH$81:AH$110,MAX(1,$C17))&gt;INDEX(Kalender!$B$81:$B$110,MAX(1,$C17))),AND($D17&gt;0,INDEX(Kalender!AH$81:AH$110,MAX(1,$D17))&gt;INDEX(Kalender!$B$81:$B$110,MAX(1,$D17))),AND($E17&gt;0,INDEX(Kalender!AH$81:AH$110,MAX(1,$E17))&gt;INDEX(Kalender!$B$81:$B$110,MAX(1,$E17))),AND($F17&gt;0,INDEX(Kalender!AH$81:AH$110,MAX(1,$F17))&gt;INDEX(Kalender!$B$81:$B$110,MAX(1,$F17)))),2,0))</f>
        <v>0</v>
      </c>
      <c r="AI17" s="5" t="n">
        <f aca="false">IF(Kalender!AI17&lt;&gt;1,0,IF(AND($B17&gt;0,INDEX(Kalender!AI$68:AI$77,MAX(1,$B17))&gt;INDEX(Kalender!$B$68:$B$77,MAX(1,$B17))),1,0)+IF(OR(AND($C17&gt;0,INDEX(Kalender!AI$81:AI$110,MAX(1,$C17))&gt;INDEX(Kalender!$B$81:$B$110,MAX(1,$C17))),AND($D17&gt;0,INDEX(Kalender!AI$81:AI$110,MAX(1,$D17))&gt;INDEX(Kalender!$B$81:$B$110,MAX(1,$D17))),AND($E17&gt;0,INDEX(Kalender!AI$81:AI$110,MAX(1,$E17))&gt;INDEX(Kalender!$B$81:$B$110,MAX(1,$E17))),AND($F17&gt;0,INDEX(Kalender!AI$81:AI$110,MAX(1,$F17))&gt;INDEX(Kalender!$B$81:$B$110,MAX(1,$F17)))),2,0))</f>
        <v>0</v>
      </c>
      <c r="AJ17" s="5" t="n">
        <f aca="false">IF(Kalender!AJ17&lt;&gt;1,0,IF(AND($B17&gt;0,INDEX(Kalender!AJ$68:AJ$77,MAX(1,$B17))&gt;INDEX(Kalender!$B$68:$B$77,MAX(1,$B17))),1,0)+IF(OR(AND($C17&gt;0,INDEX(Kalender!AJ$81:AJ$110,MAX(1,$C17))&gt;INDEX(Kalender!$B$81:$B$110,MAX(1,$C17))),AND($D17&gt;0,INDEX(Kalender!AJ$81:AJ$110,MAX(1,$D17))&gt;INDEX(Kalender!$B$81:$B$110,MAX(1,$D17))),AND($E17&gt;0,INDEX(Kalender!AJ$81:AJ$110,MAX(1,$E17))&gt;INDEX(Kalender!$B$81:$B$110,MAX(1,$E17))),AND($F17&gt;0,INDEX(Kalender!AJ$81:AJ$110,MAX(1,$F17))&gt;INDEX(Kalender!$B$81:$B$110,MAX(1,$F17)))),2,0))</f>
        <v>0</v>
      </c>
      <c r="AK17" s="5" t="n">
        <f aca="false">IF(Kalender!AK17&lt;&gt;1,0,IF(AND($B17&gt;0,INDEX(Kalender!AK$68:AK$77,MAX(1,$B17))&gt;INDEX(Kalender!$B$68:$B$77,MAX(1,$B17))),1,0)+IF(OR(AND($C17&gt;0,INDEX(Kalender!AK$81:AK$110,MAX(1,$C17))&gt;INDEX(Kalender!$B$81:$B$110,MAX(1,$C17))),AND($D17&gt;0,INDEX(Kalender!AK$81:AK$110,MAX(1,$D17))&gt;INDEX(Kalender!$B$81:$B$110,MAX(1,$D17))),AND($E17&gt;0,INDEX(Kalender!AK$81:AK$110,MAX(1,$E17))&gt;INDEX(Kalender!$B$81:$B$110,MAX(1,$E17))),AND($F17&gt;0,INDEX(Kalender!AK$81:AK$110,MAX(1,$F17))&gt;INDEX(Kalender!$B$81:$B$110,MAX(1,$F17)))),2,0))</f>
        <v>0</v>
      </c>
      <c r="AL17" s="5" t="n">
        <f aca="false">IF(Kalender!AL17&lt;&gt;1,0,IF(AND($B17&gt;0,INDEX(Kalender!AL$68:AL$77,MAX(1,$B17))&gt;INDEX(Kalender!$B$68:$B$77,MAX(1,$B17))),1,0)+IF(OR(AND($C17&gt;0,INDEX(Kalender!AL$81:AL$110,MAX(1,$C17))&gt;INDEX(Kalender!$B$81:$B$110,MAX(1,$C17))),AND($D17&gt;0,INDEX(Kalender!AL$81:AL$110,MAX(1,$D17))&gt;INDEX(Kalender!$B$81:$B$110,MAX(1,$D17))),AND($E17&gt;0,INDEX(Kalender!AL$81:AL$110,MAX(1,$E17))&gt;INDEX(Kalender!$B$81:$B$110,MAX(1,$E17))),AND($F17&gt;0,INDEX(Kalender!AL$81:AL$110,MAX(1,$F17))&gt;INDEX(Kalender!$B$81:$B$110,MAX(1,$F17)))),2,0))</f>
        <v>0</v>
      </c>
      <c r="AM17" s="5" t="n">
        <f aca="false">IF(Kalender!AM17&lt;&gt;1,0,IF(AND($B17&gt;0,INDEX(Kalender!AM$68:AM$77,MAX(1,$B17))&gt;INDEX(Kalender!$B$68:$B$77,MAX(1,$B17))),1,0)+IF(OR(AND($C17&gt;0,INDEX(Kalender!AM$81:AM$110,MAX(1,$C17))&gt;INDEX(Kalender!$B$81:$B$110,MAX(1,$C17))),AND($D17&gt;0,INDEX(Kalender!AM$81:AM$110,MAX(1,$D17))&gt;INDEX(Kalender!$B$81:$B$110,MAX(1,$D17))),AND($E17&gt;0,INDEX(Kalender!AM$81:AM$110,MAX(1,$E17))&gt;INDEX(Kalender!$B$81:$B$110,MAX(1,$E17))),AND($F17&gt;0,INDEX(Kalender!AM$81:AM$110,MAX(1,$F17))&gt;INDEX(Kalender!$B$81:$B$110,MAX(1,$F17)))),2,0))</f>
        <v>0</v>
      </c>
      <c r="AN17" s="5" t="n">
        <f aca="false">IF(Kalender!AN17&lt;&gt;1,0,IF(AND($B17&gt;0,INDEX(Kalender!AN$68:AN$77,MAX(1,$B17))&gt;INDEX(Kalender!$B$68:$B$77,MAX(1,$B17))),1,0)+IF(OR(AND($C17&gt;0,INDEX(Kalender!AN$81:AN$110,MAX(1,$C17))&gt;INDEX(Kalender!$B$81:$B$110,MAX(1,$C17))),AND($D17&gt;0,INDEX(Kalender!AN$81:AN$110,MAX(1,$D17))&gt;INDEX(Kalender!$B$81:$B$110,MAX(1,$D17))),AND($E17&gt;0,INDEX(Kalender!AN$81:AN$110,MAX(1,$E17))&gt;INDEX(Kalender!$B$81:$B$110,MAX(1,$E17))),AND($F17&gt;0,INDEX(Kalender!AN$81:AN$110,MAX(1,$F17))&gt;INDEX(Kalender!$B$81:$B$110,MAX(1,$F17)))),2,0))</f>
        <v>0</v>
      </c>
      <c r="AO17" s="5" t="n">
        <f aca="false">IF(Kalender!AO17&lt;&gt;1,0,IF(AND($B17&gt;0,INDEX(Kalender!AO$68:AO$77,MAX(1,$B17))&gt;INDEX(Kalender!$B$68:$B$77,MAX(1,$B17))),1,0)+IF(OR(AND($C17&gt;0,INDEX(Kalender!AO$81:AO$110,MAX(1,$C17))&gt;INDEX(Kalender!$B$81:$B$110,MAX(1,$C17))),AND($D17&gt;0,INDEX(Kalender!AO$81:AO$110,MAX(1,$D17))&gt;INDEX(Kalender!$B$81:$B$110,MAX(1,$D17))),AND($E17&gt;0,INDEX(Kalender!AO$81:AO$110,MAX(1,$E17))&gt;INDEX(Kalender!$B$81:$B$110,MAX(1,$E17))),AND($F17&gt;0,INDEX(Kalender!AO$81:AO$110,MAX(1,$F17))&gt;INDEX(Kalender!$B$81:$B$110,MAX(1,$F17)))),2,0))</f>
        <v>0</v>
      </c>
      <c r="AP17" s="5" t="n">
        <f aca="false">IF(Kalender!AP17&lt;&gt;1,0,IF(AND($B17&gt;0,INDEX(Kalender!AP$68:AP$77,MAX(1,$B17))&gt;INDEX(Kalender!$B$68:$B$77,MAX(1,$B17))),1,0)+IF(OR(AND($C17&gt;0,INDEX(Kalender!AP$81:AP$110,MAX(1,$C17))&gt;INDEX(Kalender!$B$81:$B$110,MAX(1,$C17))),AND($D17&gt;0,INDEX(Kalender!AP$81:AP$110,MAX(1,$D17))&gt;INDEX(Kalender!$B$81:$B$110,MAX(1,$D17))),AND($E17&gt;0,INDEX(Kalender!AP$81:AP$110,MAX(1,$E17))&gt;INDEX(Kalender!$B$81:$B$110,MAX(1,$E17))),AND($F17&gt;0,INDEX(Kalender!AP$81:AP$110,MAX(1,$F17))&gt;INDEX(Kalender!$B$81:$B$110,MAX(1,$F17)))),2,0))</f>
        <v>0</v>
      </c>
      <c r="AQ17" s="5" t="n">
        <f aca="false">IF(Kalender!AQ17&lt;&gt;1,0,IF(AND($B17&gt;0,INDEX(Kalender!AQ$68:AQ$77,MAX(1,$B17))&gt;INDEX(Kalender!$B$68:$B$77,MAX(1,$B17))),1,0)+IF(OR(AND($C17&gt;0,INDEX(Kalender!AQ$81:AQ$110,MAX(1,$C17))&gt;INDEX(Kalender!$B$81:$B$110,MAX(1,$C17))),AND($D17&gt;0,INDEX(Kalender!AQ$81:AQ$110,MAX(1,$D17))&gt;INDEX(Kalender!$B$81:$B$110,MAX(1,$D17))),AND($E17&gt;0,INDEX(Kalender!AQ$81:AQ$110,MAX(1,$E17))&gt;INDEX(Kalender!$B$81:$B$110,MAX(1,$E17))),AND($F17&gt;0,INDEX(Kalender!AQ$81:AQ$110,MAX(1,$F17))&gt;INDEX(Kalender!$B$81:$B$110,MAX(1,$F17)))),2,0))</f>
        <v>0</v>
      </c>
      <c r="AR17" s="5" t="n">
        <f aca="false">IF(Kalender!AR17&lt;&gt;1,0,IF(AND($B17&gt;0,INDEX(Kalender!AR$68:AR$77,MAX(1,$B17))&gt;INDEX(Kalender!$B$68:$B$77,MAX(1,$B17))),1,0)+IF(OR(AND($C17&gt;0,INDEX(Kalender!AR$81:AR$110,MAX(1,$C17))&gt;INDEX(Kalender!$B$81:$B$110,MAX(1,$C17))),AND($D17&gt;0,INDEX(Kalender!AR$81:AR$110,MAX(1,$D17))&gt;INDEX(Kalender!$B$81:$B$110,MAX(1,$D17))),AND($E17&gt;0,INDEX(Kalender!AR$81:AR$110,MAX(1,$E17))&gt;INDEX(Kalender!$B$81:$B$110,MAX(1,$E17))),AND($F17&gt;0,INDEX(Kalender!AR$81:AR$110,MAX(1,$F17))&gt;INDEX(Kalender!$B$81:$B$110,MAX(1,$F17)))),2,0))</f>
        <v>0</v>
      </c>
      <c r="AS17" s="5" t="n">
        <f aca="false">IF(Kalender!AS17&lt;&gt;1,0,IF(AND($B17&gt;0,INDEX(Kalender!AS$68:AS$77,MAX(1,$B17))&gt;INDEX(Kalender!$B$68:$B$77,MAX(1,$B17))),1,0)+IF(OR(AND($C17&gt;0,INDEX(Kalender!AS$81:AS$110,MAX(1,$C17))&gt;INDEX(Kalender!$B$81:$B$110,MAX(1,$C17))),AND($D17&gt;0,INDEX(Kalender!AS$81:AS$110,MAX(1,$D17))&gt;INDEX(Kalender!$B$81:$B$110,MAX(1,$D17))),AND($E17&gt;0,INDEX(Kalender!AS$81:AS$110,MAX(1,$E17))&gt;INDEX(Kalender!$B$81:$B$110,MAX(1,$E17))),AND($F17&gt;0,INDEX(Kalender!AS$81:AS$110,MAX(1,$F17))&gt;INDEX(Kalender!$B$81:$B$110,MAX(1,$F17)))),2,0))</f>
        <v>0</v>
      </c>
      <c r="AT17" s="5" t="n">
        <f aca="false">IF(Kalender!AT17&lt;&gt;1,0,IF(AND($B17&gt;0,INDEX(Kalender!AT$68:AT$77,MAX(1,$B17))&gt;INDEX(Kalender!$B$68:$B$77,MAX(1,$B17))),1,0)+IF(OR(AND($C17&gt;0,INDEX(Kalender!AT$81:AT$110,MAX(1,$C17))&gt;INDEX(Kalender!$B$81:$B$110,MAX(1,$C17))),AND($D17&gt;0,INDEX(Kalender!AT$81:AT$110,MAX(1,$D17))&gt;INDEX(Kalender!$B$81:$B$110,MAX(1,$D17))),AND($E17&gt;0,INDEX(Kalender!AT$81:AT$110,MAX(1,$E17))&gt;INDEX(Kalender!$B$81:$B$110,MAX(1,$E17))),AND($F17&gt;0,INDEX(Kalender!AT$81:AT$110,MAX(1,$F17))&gt;INDEX(Kalender!$B$81:$B$110,MAX(1,$F17)))),2,0))</f>
        <v>0</v>
      </c>
      <c r="AU17" s="5" t="n">
        <f aca="false">IF(Kalender!AU17&lt;&gt;1,0,IF(AND($B17&gt;0,INDEX(Kalender!AU$68:AU$77,MAX(1,$B17))&gt;INDEX(Kalender!$B$68:$B$77,MAX(1,$B17))),1,0)+IF(OR(AND($C17&gt;0,INDEX(Kalender!AU$81:AU$110,MAX(1,$C17))&gt;INDEX(Kalender!$B$81:$B$110,MAX(1,$C17))),AND($D17&gt;0,INDEX(Kalender!AU$81:AU$110,MAX(1,$D17))&gt;INDEX(Kalender!$B$81:$B$110,MAX(1,$D17))),AND($E17&gt;0,INDEX(Kalender!AU$81:AU$110,MAX(1,$E17))&gt;INDEX(Kalender!$B$81:$B$110,MAX(1,$E17))),AND($F17&gt;0,INDEX(Kalender!AU$81:AU$110,MAX(1,$F17))&gt;INDEX(Kalender!$B$81:$B$110,MAX(1,$F17)))),2,0))</f>
        <v>0</v>
      </c>
      <c r="AV17" s="5" t="n">
        <f aca="false">IF(Kalender!AV17&lt;&gt;1,0,IF(AND($B17&gt;0,INDEX(Kalender!AV$68:AV$77,MAX(1,$B17))&gt;INDEX(Kalender!$B$68:$B$77,MAX(1,$B17))),1,0)+IF(OR(AND($C17&gt;0,INDEX(Kalender!AV$81:AV$110,MAX(1,$C17))&gt;INDEX(Kalender!$B$81:$B$110,MAX(1,$C17))),AND($D17&gt;0,INDEX(Kalender!AV$81:AV$110,MAX(1,$D17))&gt;INDEX(Kalender!$B$81:$B$110,MAX(1,$D17))),AND($E17&gt;0,INDEX(Kalender!AV$81:AV$110,MAX(1,$E17))&gt;INDEX(Kalender!$B$81:$B$110,MAX(1,$E17))),AND($F17&gt;0,INDEX(Kalender!AV$81:AV$110,MAX(1,$F17))&gt;INDEX(Kalender!$B$81:$B$110,MAX(1,$F17)))),2,0))</f>
        <v>0</v>
      </c>
      <c r="AW17" s="5" t="n">
        <f aca="false">IF(Kalender!AW17&lt;&gt;1,0,IF(AND($B17&gt;0,INDEX(Kalender!AW$68:AW$77,MAX(1,$B17))&gt;INDEX(Kalender!$B$68:$B$77,MAX(1,$B17))),1,0)+IF(OR(AND($C17&gt;0,INDEX(Kalender!AW$81:AW$110,MAX(1,$C17))&gt;INDEX(Kalender!$B$81:$B$110,MAX(1,$C17))),AND($D17&gt;0,INDEX(Kalender!AW$81:AW$110,MAX(1,$D17))&gt;INDEX(Kalender!$B$81:$B$110,MAX(1,$D17))),AND($E17&gt;0,INDEX(Kalender!AW$81:AW$110,MAX(1,$E17))&gt;INDEX(Kalender!$B$81:$B$110,MAX(1,$E17))),AND($F17&gt;0,INDEX(Kalender!AW$81:AW$110,MAX(1,$F17))&gt;INDEX(Kalender!$B$81:$B$110,MAX(1,$F17)))),2,0))</f>
        <v>0</v>
      </c>
      <c r="AX17" s="5" t="n">
        <f aca="false">IF(Kalender!AX17&lt;&gt;1,0,IF(AND($B17&gt;0,INDEX(Kalender!AX$68:AX$77,MAX(1,$B17))&gt;INDEX(Kalender!$B$68:$B$77,MAX(1,$B17))),1,0)+IF(OR(AND($C17&gt;0,INDEX(Kalender!AX$81:AX$110,MAX(1,$C17))&gt;INDEX(Kalender!$B$81:$B$110,MAX(1,$C17))),AND($D17&gt;0,INDEX(Kalender!AX$81:AX$110,MAX(1,$D17))&gt;INDEX(Kalender!$B$81:$B$110,MAX(1,$D17))),AND($E17&gt;0,INDEX(Kalender!AX$81:AX$110,MAX(1,$E17))&gt;INDEX(Kalender!$B$81:$B$110,MAX(1,$E17))),AND($F17&gt;0,INDEX(Kalender!AX$81:AX$110,MAX(1,$F17))&gt;INDEX(Kalender!$B$81:$B$110,MAX(1,$F17)))),2,0))</f>
        <v>0</v>
      </c>
      <c r="AY17" s="5" t="n">
        <f aca="false">IF(Kalender!AY17&lt;&gt;1,0,IF(AND($B17&gt;0,INDEX(Kalender!AY$68:AY$77,MAX(1,$B17))&gt;INDEX(Kalender!$B$68:$B$77,MAX(1,$B17))),1,0)+IF(OR(AND($C17&gt;0,INDEX(Kalender!AY$81:AY$110,MAX(1,$C17))&gt;INDEX(Kalender!$B$81:$B$110,MAX(1,$C17))),AND($D17&gt;0,INDEX(Kalender!AY$81:AY$110,MAX(1,$D17))&gt;INDEX(Kalender!$B$81:$B$110,MAX(1,$D17))),AND($E17&gt;0,INDEX(Kalender!AY$81:AY$110,MAX(1,$E17))&gt;INDEX(Kalender!$B$81:$B$110,MAX(1,$E17))),AND($F17&gt;0,INDEX(Kalender!AY$81:AY$110,MAX(1,$F17))&gt;INDEX(Kalender!$B$81:$B$110,MAX(1,$F17)))),2,0))</f>
        <v>0</v>
      </c>
      <c r="AZ17" s="5" t="n">
        <f aca="false">IF(Kalender!AZ17&lt;&gt;1,0,IF(AND($B17&gt;0,INDEX(Kalender!AZ$68:AZ$77,MAX(1,$B17))&gt;INDEX(Kalender!$B$68:$B$77,MAX(1,$B17))),1,0)+IF(OR(AND($C17&gt;0,INDEX(Kalender!AZ$81:AZ$110,MAX(1,$C17))&gt;INDEX(Kalender!$B$81:$B$110,MAX(1,$C17))),AND($D17&gt;0,INDEX(Kalender!AZ$81:AZ$110,MAX(1,$D17))&gt;INDEX(Kalender!$B$81:$B$110,MAX(1,$D17))),AND($E17&gt;0,INDEX(Kalender!AZ$81:AZ$110,MAX(1,$E17))&gt;INDEX(Kalender!$B$81:$B$110,MAX(1,$E17))),AND($F17&gt;0,INDEX(Kalender!AZ$81:AZ$110,MAX(1,$F17))&gt;INDEX(Kalender!$B$81:$B$110,MAX(1,$F17)))),2,0))</f>
        <v>0</v>
      </c>
      <c r="BA17" s="5" t="n">
        <f aca="false">IF(Kalender!BA17&lt;&gt;1,0,IF(AND($B17&gt;0,INDEX(Kalender!BA$68:BA$77,MAX(1,$B17))&gt;INDEX(Kalender!$B$68:$B$77,MAX(1,$B17))),1,0)+IF(OR(AND($C17&gt;0,INDEX(Kalender!BA$81:BA$110,MAX(1,$C17))&gt;INDEX(Kalender!$B$81:$B$110,MAX(1,$C17))),AND($D17&gt;0,INDEX(Kalender!BA$81:BA$110,MAX(1,$D17))&gt;INDEX(Kalender!$B$81:$B$110,MAX(1,$D17))),AND($E17&gt;0,INDEX(Kalender!BA$81:BA$110,MAX(1,$E17))&gt;INDEX(Kalender!$B$81:$B$110,MAX(1,$E17))),AND($F17&gt;0,INDEX(Kalender!BA$81:BA$110,MAX(1,$F17))&gt;INDEX(Kalender!$B$81:$B$110,MAX(1,$F17)))),2,0))</f>
        <v>0</v>
      </c>
      <c r="BB17" s="5" t="n">
        <f aca="false">IF(Kalender!BB17&lt;&gt;1,0,IF(AND($B17&gt;0,INDEX(Kalender!BB$68:BB$77,MAX(1,$B17))&gt;INDEX(Kalender!$B$68:$B$77,MAX(1,$B17))),1,0)+IF(OR(AND($C17&gt;0,INDEX(Kalender!BB$81:BB$110,MAX(1,$C17))&gt;INDEX(Kalender!$B$81:$B$110,MAX(1,$C17))),AND($D17&gt;0,INDEX(Kalender!BB$81:BB$110,MAX(1,$D17))&gt;INDEX(Kalender!$B$81:$B$110,MAX(1,$D17))),AND($E17&gt;0,INDEX(Kalender!BB$81:BB$110,MAX(1,$E17))&gt;INDEX(Kalender!$B$81:$B$110,MAX(1,$E17))),AND($F17&gt;0,INDEX(Kalender!BB$81:BB$110,MAX(1,$F17))&gt;INDEX(Kalender!$B$81:$B$110,MAX(1,$F17)))),2,0))</f>
        <v>0</v>
      </c>
      <c r="BC17" s="5" t="n">
        <f aca="false">IF(Kalender!BC17&lt;&gt;1,0,IF(AND($B17&gt;0,INDEX(Kalender!BC$68:BC$77,MAX(1,$B17))&gt;INDEX(Kalender!$B$68:$B$77,MAX(1,$B17))),1,0)+IF(OR(AND($C17&gt;0,INDEX(Kalender!BC$81:BC$110,MAX(1,$C17))&gt;INDEX(Kalender!$B$81:$B$110,MAX(1,$C17))),AND($D17&gt;0,INDEX(Kalender!BC$81:BC$110,MAX(1,$D17))&gt;INDEX(Kalender!$B$81:$B$110,MAX(1,$D17))),AND($E17&gt;0,INDEX(Kalender!BC$81:BC$110,MAX(1,$E17))&gt;INDEX(Kalender!$B$81:$B$110,MAX(1,$E17))),AND($F17&gt;0,INDEX(Kalender!BC$81:BC$110,MAX(1,$F17))&gt;INDEX(Kalender!$B$81:$B$110,MAX(1,$F17)))),2,0))</f>
        <v>0</v>
      </c>
      <c r="BD17" s="5" t="n">
        <f aca="false">IF(Kalender!BD17&lt;&gt;1,0,IF(AND($B17&gt;0,INDEX(Kalender!BD$68:BD$77,MAX(1,$B17))&gt;INDEX(Kalender!$B$68:$B$77,MAX(1,$B17))),1,0)+IF(OR(AND($C17&gt;0,INDEX(Kalender!BD$81:BD$110,MAX(1,$C17))&gt;INDEX(Kalender!$B$81:$B$110,MAX(1,$C17))),AND($D17&gt;0,INDEX(Kalender!BD$81:BD$110,MAX(1,$D17))&gt;INDEX(Kalender!$B$81:$B$110,MAX(1,$D17))),AND($E17&gt;0,INDEX(Kalender!BD$81:BD$110,MAX(1,$E17))&gt;INDEX(Kalender!$B$81:$B$110,MAX(1,$E17))),AND($F17&gt;0,INDEX(Kalender!BD$81:BD$110,MAX(1,$F17))&gt;INDEX(Kalender!$B$81:$B$110,MAX(1,$F17)))),2,0))</f>
        <v>0</v>
      </c>
      <c r="BE17" s="5" t="n">
        <f aca="false">IF(Kalender!BE17&lt;&gt;1,0,IF(AND($B17&gt;0,INDEX(Kalender!BE$68:BE$77,MAX(1,$B17))&gt;INDEX(Kalender!$B$68:$B$77,MAX(1,$B17))),1,0)+IF(OR(AND($C17&gt;0,INDEX(Kalender!BE$81:BE$110,MAX(1,$C17))&gt;INDEX(Kalender!$B$81:$B$110,MAX(1,$C17))),AND($D17&gt;0,INDEX(Kalender!BE$81:BE$110,MAX(1,$D17))&gt;INDEX(Kalender!$B$81:$B$110,MAX(1,$D17))),AND($E17&gt;0,INDEX(Kalender!BE$81:BE$110,MAX(1,$E17))&gt;INDEX(Kalender!$B$81:$B$110,MAX(1,$E17))),AND($F17&gt;0,INDEX(Kalender!BE$81:BE$110,MAX(1,$F17))&gt;INDEX(Kalender!$B$81:$B$110,MAX(1,$F17)))),2,0))</f>
        <v>0</v>
      </c>
      <c r="BF17" s="5" t="n">
        <f aca="false">IF(Kalender!BF17&lt;&gt;1,0,IF(AND($B17&gt;0,INDEX(Kalender!BF$68:BF$77,MAX(1,$B17))&gt;INDEX(Kalender!$B$68:$B$77,MAX(1,$B17))),1,0)+IF(OR(AND($C17&gt;0,INDEX(Kalender!BF$81:BF$110,MAX(1,$C17))&gt;INDEX(Kalender!$B$81:$B$110,MAX(1,$C17))),AND($D17&gt;0,INDEX(Kalender!BF$81:BF$110,MAX(1,$D17))&gt;INDEX(Kalender!$B$81:$B$110,MAX(1,$D17))),AND($E17&gt;0,INDEX(Kalender!BF$81:BF$110,MAX(1,$E17))&gt;INDEX(Kalender!$B$81:$B$110,MAX(1,$E17))),AND($F17&gt;0,INDEX(Kalender!BF$81:BF$110,MAX(1,$F17))&gt;INDEX(Kalender!$B$81:$B$110,MAX(1,$F17)))),2,0))</f>
        <v>0</v>
      </c>
      <c r="BG17" s="5" t="n">
        <f aca="false">IF(Kalender!BG17&lt;&gt;1,0,IF(AND($B17&gt;0,INDEX(Kalender!BG$68:BG$77,MAX(1,$B17))&gt;INDEX(Kalender!$B$68:$B$77,MAX(1,$B17))),1,0)+IF(OR(AND($C17&gt;0,INDEX(Kalender!BG$81:BG$110,MAX(1,$C17))&gt;INDEX(Kalender!$B$81:$B$110,MAX(1,$C17))),AND($D17&gt;0,INDEX(Kalender!BG$81:BG$110,MAX(1,$D17))&gt;INDEX(Kalender!$B$81:$B$110,MAX(1,$D17))),AND($E17&gt;0,INDEX(Kalender!BG$81:BG$110,MAX(1,$E17))&gt;INDEX(Kalender!$B$81:$B$110,MAX(1,$E17))),AND($F17&gt;0,INDEX(Kalender!BG$81:BG$110,MAX(1,$F17))&gt;INDEX(Kalender!$B$81:$B$110,MAX(1,$F17)))),2,0))</f>
        <v>0</v>
      </c>
      <c r="BH17" s="5" t="n">
        <f aca="false">IF(Kalender!BH17&lt;&gt;1,0,IF(AND($B17&gt;0,INDEX(Kalender!BH$68:BH$77,MAX(1,$B17))&gt;INDEX(Kalender!$B$68:$B$77,MAX(1,$B17))),1,0)+IF(OR(AND($C17&gt;0,INDEX(Kalender!BH$81:BH$110,MAX(1,$C17))&gt;INDEX(Kalender!$B$81:$B$110,MAX(1,$C17))),AND($D17&gt;0,INDEX(Kalender!BH$81:BH$110,MAX(1,$D17))&gt;INDEX(Kalender!$B$81:$B$110,MAX(1,$D17))),AND($E17&gt;0,INDEX(Kalender!BH$81:BH$110,MAX(1,$E17))&gt;INDEX(Kalender!$B$81:$B$110,MAX(1,$E17))),AND($F17&gt;0,INDEX(Kalender!BH$81:BH$110,MAX(1,$F17))&gt;INDEX(Kalender!$B$81:$B$110,MAX(1,$F17)))),2,0))</f>
        <v>0</v>
      </c>
      <c r="BI17" s="5" t="n">
        <f aca="false">IF(Kalender!BI17&lt;&gt;1,0,IF(AND($B17&gt;0,INDEX(Kalender!BI$68:BI$77,MAX(1,$B17))&gt;INDEX(Kalender!$B$68:$B$77,MAX(1,$B17))),1,0)+IF(OR(AND($C17&gt;0,INDEX(Kalender!BI$81:BI$110,MAX(1,$C17))&gt;INDEX(Kalender!$B$81:$B$110,MAX(1,$C17))),AND($D17&gt;0,INDEX(Kalender!BI$81:BI$110,MAX(1,$D17))&gt;INDEX(Kalender!$B$81:$B$110,MAX(1,$D17))),AND($E17&gt;0,INDEX(Kalender!BI$81:BI$110,MAX(1,$E17))&gt;INDEX(Kalender!$B$81:$B$110,MAX(1,$E17))),AND($F17&gt;0,INDEX(Kalender!BI$81:BI$110,MAX(1,$F17))&gt;INDEX(Kalender!$B$81:$B$110,MAX(1,$F17)))),2,0))</f>
        <v>0</v>
      </c>
      <c r="BJ17" s="5" t="n">
        <f aca="false">IF(Kalender!BJ17&lt;&gt;1,0,IF(AND($B17&gt;0,INDEX(Kalender!BJ$68:BJ$77,MAX(1,$B17))&gt;INDEX(Kalender!$B$68:$B$77,MAX(1,$B17))),1,0)+IF(OR(AND($C17&gt;0,INDEX(Kalender!BJ$81:BJ$110,MAX(1,$C17))&gt;INDEX(Kalender!$B$81:$B$110,MAX(1,$C17))),AND($D17&gt;0,INDEX(Kalender!BJ$81:BJ$110,MAX(1,$D17))&gt;INDEX(Kalender!$B$81:$B$110,MAX(1,$D17))),AND($E17&gt;0,INDEX(Kalender!BJ$81:BJ$110,MAX(1,$E17))&gt;INDEX(Kalender!$B$81:$B$110,MAX(1,$E17))),AND($F17&gt;0,INDEX(Kalender!BJ$81:BJ$110,MAX(1,$F17))&gt;INDEX(Kalender!$B$81:$B$110,MAX(1,$F17)))),2,0))</f>
        <v>0</v>
      </c>
      <c r="BK17" s="5" t="n">
        <f aca="false">IF(Kalender!BK17&lt;&gt;1,0,IF(AND($B17&gt;0,INDEX(Kalender!BK$68:BK$77,MAX(1,$B17))&gt;INDEX(Kalender!$B$68:$B$77,MAX(1,$B17))),1,0)+IF(OR(AND($C17&gt;0,INDEX(Kalender!BK$81:BK$110,MAX(1,$C17))&gt;INDEX(Kalender!$B$81:$B$110,MAX(1,$C17))),AND($D17&gt;0,INDEX(Kalender!BK$81:BK$110,MAX(1,$D17))&gt;INDEX(Kalender!$B$81:$B$110,MAX(1,$D17))),AND($E17&gt;0,INDEX(Kalender!BK$81:BK$110,MAX(1,$E17))&gt;INDEX(Kalender!$B$81:$B$110,MAX(1,$E17))),AND($F17&gt;0,INDEX(Kalender!BK$81:BK$110,MAX(1,$F17))&gt;INDEX(Kalender!$B$81:$B$110,MAX(1,$F17)))),2,0))</f>
        <v>0</v>
      </c>
      <c r="BL17" s="5" t="n">
        <f aca="false">IF(Kalender!BL17&lt;&gt;1,0,IF(AND($B17&gt;0,INDEX(Kalender!BL$68:BL$77,MAX(1,$B17))&gt;INDEX(Kalender!$B$68:$B$77,MAX(1,$B17))),1,0)+IF(OR(AND($C17&gt;0,INDEX(Kalender!BL$81:BL$110,MAX(1,$C17))&gt;INDEX(Kalender!$B$81:$B$110,MAX(1,$C17))),AND($D17&gt;0,INDEX(Kalender!BL$81:BL$110,MAX(1,$D17))&gt;INDEX(Kalender!$B$81:$B$110,MAX(1,$D17))),AND($E17&gt;0,INDEX(Kalender!BL$81:BL$110,MAX(1,$E17))&gt;INDEX(Kalender!$B$81:$B$110,MAX(1,$E17))),AND($F17&gt;0,INDEX(Kalender!BL$81:BL$110,MAX(1,$F17))&gt;INDEX(Kalender!$B$81:$B$110,MAX(1,$F17)))),2,0))</f>
        <v>0</v>
      </c>
      <c r="BM17" s="5" t="n">
        <f aca="false">IF(Kalender!BM17&lt;&gt;1,0,IF(AND($B17&gt;0,INDEX(Kalender!BM$68:BM$77,MAX(1,$B17))&gt;INDEX(Kalender!$B$68:$B$77,MAX(1,$B17))),1,0)+IF(OR(AND($C17&gt;0,INDEX(Kalender!BM$81:BM$110,MAX(1,$C17))&gt;INDEX(Kalender!$B$81:$B$110,MAX(1,$C17))),AND($D17&gt;0,INDEX(Kalender!BM$81:BM$110,MAX(1,$D17))&gt;INDEX(Kalender!$B$81:$B$110,MAX(1,$D17))),AND($E17&gt;0,INDEX(Kalender!BM$81:BM$110,MAX(1,$E17))&gt;INDEX(Kalender!$B$81:$B$110,MAX(1,$E17))),AND($F17&gt;0,INDEX(Kalender!BM$81:BM$110,MAX(1,$F17))&gt;INDEX(Kalender!$B$81:$B$110,MAX(1,$F17)))),2,0))</f>
        <v>0</v>
      </c>
      <c r="BN17" s="5" t="n">
        <f aca="false">IF(Kalender!BN17&lt;&gt;1,0,IF(AND($B17&gt;0,INDEX(Kalender!BN$68:BN$77,MAX(1,$B17))&gt;INDEX(Kalender!$B$68:$B$77,MAX(1,$B17))),1,0)+IF(OR(AND($C17&gt;0,INDEX(Kalender!BN$81:BN$110,MAX(1,$C17))&gt;INDEX(Kalender!$B$81:$B$110,MAX(1,$C17))),AND($D17&gt;0,INDEX(Kalender!BN$81:BN$110,MAX(1,$D17))&gt;INDEX(Kalender!$B$81:$B$110,MAX(1,$D17))),AND($E17&gt;0,INDEX(Kalender!BN$81:BN$110,MAX(1,$E17))&gt;INDEX(Kalender!$B$81:$B$110,MAX(1,$E17))),AND($F17&gt;0,INDEX(Kalender!BN$81:BN$110,MAX(1,$F17))&gt;INDEX(Kalender!$B$81:$B$110,MAX(1,$F17)))),2,0))</f>
        <v>0</v>
      </c>
      <c r="BO17" s="5" t="n">
        <f aca="false">IF(Kalender!BO17&lt;&gt;1,0,IF(AND($B17&gt;0,INDEX(Kalender!BO$68:BO$77,MAX(1,$B17))&gt;INDEX(Kalender!$B$68:$B$77,MAX(1,$B17))),1,0)+IF(OR(AND($C17&gt;0,INDEX(Kalender!BO$81:BO$110,MAX(1,$C17))&gt;INDEX(Kalender!$B$81:$B$110,MAX(1,$C17))),AND($D17&gt;0,INDEX(Kalender!BO$81:BO$110,MAX(1,$D17))&gt;INDEX(Kalender!$B$81:$B$110,MAX(1,$D17))),AND($E17&gt;0,INDEX(Kalender!BO$81:BO$110,MAX(1,$E17))&gt;INDEX(Kalender!$B$81:$B$110,MAX(1,$E17))),AND($F17&gt;0,INDEX(Kalender!BO$81:BO$110,MAX(1,$F17))&gt;INDEX(Kalender!$B$81:$B$110,MAX(1,$F17)))),2,0))</f>
        <v>0</v>
      </c>
      <c r="BP17" s="5" t="n">
        <f aca="false">IF(Kalender!BP17&lt;&gt;1,0,IF(AND($B17&gt;0,INDEX(Kalender!BP$68:BP$77,MAX(1,$B17))&gt;INDEX(Kalender!$B$68:$B$77,MAX(1,$B17))),1,0)+IF(OR(AND($C17&gt;0,INDEX(Kalender!BP$81:BP$110,MAX(1,$C17))&gt;INDEX(Kalender!$B$81:$B$110,MAX(1,$C17))),AND($D17&gt;0,INDEX(Kalender!BP$81:BP$110,MAX(1,$D17))&gt;INDEX(Kalender!$B$81:$B$110,MAX(1,$D17))),AND($E17&gt;0,INDEX(Kalender!BP$81:BP$110,MAX(1,$E17))&gt;INDEX(Kalender!$B$81:$B$110,MAX(1,$E17))),AND($F17&gt;0,INDEX(Kalender!BP$81:BP$110,MAX(1,$F17))&gt;INDEX(Kalender!$B$81:$B$110,MAX(1,$F17)))),2,0))</f>
        <v>0</v>
      </c>
      <c r="BQ17" s="5" t="n">
        <f aca="false">IF(Kalender!BQ17&lt;&gt;1,0,IF(AND($B17&gt;0,INDEX(Kalender!BQ$68:BQ$77,MAX(1,$B17))&gt;INDEX(Kalender!$B$68:$B$77,MAX(1,$B17))),1,0)+IF(OR(AND($C17&gt;0,INDEX(Kalender!BQ$81:BQ$110,MAX(1,$C17))&gt;INDEX(Kalender!$B$81:$B$110,MAX(1,$C17))),AND($D17&gt;0,INDEX(Kalender!BQ$81:BQ$110,MAX(1,$D17))&gt;INDEX(Kalender!$B$81:$B$110,MAX(1,$D17))),AND($E17&gt;0,INDEX(Kalender!BQ$81:BQ$110,MAX(1,$E17))&gt;INDEX(Kalender!$B$81:$B$110,MAX(1,$E17))),AND($F17&gt;0,INDEX(Kalender!BQ$81:BQ$110,MAX(1,$F17))&gt;INDEX(Kalender!$B$81:$B$110,MAX(1,$F17)))),2,0))</f>
        <v>0</v>
      </c>
      <c r="BR17" s="5" t="n">
        <f aca="false">IF(Kalender!BR17&lt;&gt;1,0,IF(AND($B17&gt;0,INDEX(Kalender!BR$68:BR$77,MAX(1,$B17))&gt;INDEX(Kalender!$B$68:$B$77,MAX(1,$B17))),1,0)+IF(OR(AND($C17&gt;0,INDEX(Kalender!BR$81:BR$110,MAX(1,$C17))&gt;INDEX(Kalender!$B$81:$B$110,MAX(1,$C17))),AND($D17&gt;0,INDEX(Kalender!BR$81:BR$110,MAX(1,$D17))&gt;INDEX(Kalender!$B$81:$B$110,MAX(1,$D17))),AND($E17&gt;0,INDEX(Kalender!BR$81:BR$110,MAX(1,$E17))&gt;INDEX(Kalender!$B$81:$B$110,MAX(1,$E17))),AND($F17&gt;0,INDEX(Kalender!BR$81:BR$110,MAX(1,$F17))&gt;INDEX(Kalender!$B$81:$B$110,MAX(1,$F17)))),2,0))</f>
        <v>0</v>
      </c>
      <c r="BS17" s="5" t="n">
        <f aca="false">IF(Kalender!BS17&lt;&gt;1,0,IF(AND($B17&gt;0,INDEX(Kalender!BS$68:BS$77,MAX(1,$B17))&gt;INDEX(Kalender!$B$68:$B$77,MAX(1,$B17))),1,0)+IF(OR(AND($C17&gt;0,INDEX(Kalender!BS$81:BS$110,MAX(1,$C17))&gt;INDEX(Kalender!$B$81:$B$110,MAX(1,$C17))),AND($D17&gt;0,INDEX(Kalender!BS$81:BS$110,MAX(1,$D17))&gt;INDEX(Kalender!$B$81:$B$110,MAX(1,$D17))),AND($E17&gt;0,INDEX(Kalender!BS$81:BS$110,MAX(1,$E17))&gt;INDEX(Kalender!$B$81:$B$110,MAX(1,$E17))),AND($F17&gt;0,INDEX(Kalender!BS$81:BS$110,MAX(1,$F17))&gt;INDEX(Kalender!$B$81:$B$110,MAX(1,$F17)))),2,0))</f>
        <v>0</v>
      </c>
      <c r="BT17" s="5" t="n">
        <f aca="false">IF(Kalender!BT17&lt;&gt;1,0,IF(AND($B17&gt;0,INDEX(Kalender!BT$68:BT$77,MAX(1,$B17))&gt;INDEX(Kalender!$B$68:$B$77,MAX(1,$B17))),1,0)+IF(OR(AND($C17&gt;0,INDEX(Kalender!BT$81:BT$110,MAX(1,$C17))&gt;INDEX(Kalender!$B$81:$B$110,MAX(1,$C17))),AND($D17&gt;0,INDEX(Kalender!BT$81:BT$110,MAX(1,$D17))&gt;INDEX(Kalender!$B$81:$B$110,MAX(1,$D17))),AND($E17&gt;0,INDEX(Kalender!BT$81:BT$110,MAX(1,$E17))&gt;INDEX(Kalender!$B$81:$B$110,MAX(1,$E17))),AND($F17&gt;0,INDEX(Kalender!BT$81:BT$110,MAX(1,$F17))&gt;INDEX(Kalender!$B$81:$B$110,MAX(1,$F17)))),2,0))</f>
        <v>0</v>
      </c>
      <c r="BU17" s="5" t="n">
        <f aca="false">IF(Kalender!BU17&lt;&gt;1,0,IF(AND($B17&gt;0,INDEX(Kalender!BU$68:BU$77,MAX(1,$B17))&gt;INDEX(Kalender!$B$68:$B$77,MAX(1,$B17))),1,0)+IF(OR(AND($C17&gt;0,INDEX(Kalender!BU$81:BU$110,MAX(1,$C17))&gt;INDEX(Kalender!$B$81:$B$110,MAX(1,$C17))),AND($D17&gt;0,INDEX(Kalender!BU$81:BU$110,MAX(1,$D17))&gt;INDEX(Kalender!$B$81:$B$110,MAX(1,$D17))),AND($E17&gt;0,INDEX(Kalender!BU$81:BU$110,MAX(1,$E17))&gt;INDEX(Kalender!$B$81:$B$110,MAX(1,$E17))),AND($F17&gt;0,INDEX(Kalender!BU$81:BU$110,MAX(1,$F17))&gt;INDEX(Kalender!$B$81:$B$110,MAX(1,$F17)))),2,0))</f>
        <v>0</v>
      </c>
      <c r="BV17" s="5" t="n">
        <f aca="false">IF(Kalender!BV17&lt;&gt;1,0,IF(AND($B17&gt;0,INDEX(Kalender!BV$68:BV$77,MAX(1,$B17))&gt;INDEX(Kalender!$B$68:$B$77,MAX(1,$B17))),1,0)+IF(OR(AND($C17&gt;0,INDEX(Kalender!BV$81:BV$110,MAX(1,$C17))&gt;INDEX(Kalender!$B$81:$B$110,MAX(1,$C17))),AND($D17&gt;0,INDEX(Kalender!BV$81:BV$110,MAX(1,$D17))&gt;INDEX(Kalender!$B$81:$B$110,MAX(1,$D17))),AND($E17&gt;0,INDEX(Kalender!BV$81:BV$110,MAX(1,$E17))&gt;INDEX(Kalender!$B$81:$B$110,MAX(1,$E17))),AND($F17&gt;0,INDEX(Kalender!BV$81:BV$110,MAX(1,$F17))&gt;INDEX(Kalender!$B$81:$B$110,MAX(1,$F17)))),2,0))</f>
        <v>0</v>
      </c>
      <c r="BW17" s="5" t="n">
        <f aca="false">IF(Kalender!BW17&lt;&gt;1,0,IF(AND($B17&gt;0,INDEX(Kalender!BW$68:BW$77,MAX(1,$B17))&gt;INDEX(Kalender!$B$68:$B$77,MAX(1,$B17))),1,0)+IF(OR(AND($C17&gt;0,INDEX(Kalender!BW$81:BW$110,MAX(1,$C17))&gt;INDEX(Kalender!$B$81:$B$110,MAX(1,$C17))),AND($D17&gt;0,INDEX(Kalender!BW$81:BW$110,MAX(1,$D17))&gt;INDEX(Kalender!$B$81:$B$110,MAX(1,$D17))),AND($E17&gt;0,INDEX(Kalender!BW$81:BW$110,MAX(1,$E17))&gt;INDEX(Kalender!$B$81:$B$110,MAX(1,$E17))),AND($F17&gt;0,INDEX(Kalender!BW$81:BW$110,MAX(1,$F17))&gt;INDEX(Kalender!$B$81:$B$110,MAX(1,$F17)))),2,0))</f>
        <v>0</v>
      </c>
      <c r="BX17" s="5" t="n">
        <f aca="false">IF(Kalender!BX17&lt;&gt;1,0,IF(AND($B17&gt;0,INDEX(Kalender!BX$68:BX$77,MAX(1,$B17))&gt;INDEX(Kalender!$B$68:$B$77,MAX(1,$B17))),1,0)+IF(OR(AND($C17&gt;0,INDEX(Kalender!BX$81:BX$110,MAX(1,$C17))&gt;INDEX(Kalender!$B$81:$B$110,MAX(1,$C17))),AND($D17&gt;0,INDEX(Kalender!BX$81:BX$110,MAX(1,$D17))&gt;INDEX(Kalender!$B$81:$B$110,MAX(1,$D17))),AND($E17&gt;0,INDEX(Kalender!BX$81:BX$110,MAX(1,$E17))&gt;INDEX(Kalender!$B$81:$B$110,MAX(1,$E17))),AND($F17&gt;0,INDEX(Kalender!BX$81:BX$110,MAX(1,$F17))&gt;INDEX(Kalender!$B$81:$B$110,MAX(1,$F17)))),2,0))</f>
        <v>0</v>
      </c>
      <c r="BY17" s="5" t="n">
        <f aca="false">IF(Kalender!BY17&lt;&gt;1,0,IF(AND($B17&gt;0,INDEX(Kalender!BY$68:BY$77,MAX(1,$B17))&gt;INDEX(Kalender!$B$68:$B$77,MAX(1,$B17))),1,0)+IF(OR(AND($C17&gt;0,INDEX(Kalender!BY$81:BY$110,MAX(1,$C17))&gt;INDEX(Kalender!$B$81:$B$110,MAX(1,$C17))),AND($D17&gt;0,INDEX(Kalender!BY$81:BY$110,MAX(1,$D17))&gt;INDEX(Kalender!$B$81:$B$110,MAX(1,$D17))),AND($E17&gt;0,INDEX(Kalender!BY$81:BY$110,MAX(1,$E17))&gt;INDEX(Kalender!$B$81:$B$110,MAX(1,$E17))),AND($F17&gt;0,INDEX(Kalender!BY$81:BY$110,MAX(1,$F17))&gt;INDEX(Kalender!$B$81:$B$110,MAX(1,$F17)))),2,0))</f>
        <v>0</v>
      </c>
      <c r="BZ17" s="5" t="n">
        <f aca="false">IF(Kalender!BZ17&lt;&gt;1,0,IF(AND($B17&gt;0,INDEX(Kalender!BZ$68:BZ$77,MAX(1,$B17))&gt;INDEX(Kalender!$B$68:$B$77,MAX(1,$B17))),1,0)+IF(OR(AND($C17&gt;0,INDEX(Kalender!BZ$81:BZ$110,MAX(1,$C17))&gt;INDEX(Kalender!$B$81:$B$110,MAX(1,$C17))),AND($D17&gt;0,INDEX(Kalender!BZ$81:BZ$110,MAX(1,$D17))&gt;INDEX(Kalender!$B$81:$B$110,MAX(1,$D17))),AND($E17&gt;0,INDEX(Kalender!BZ$81:BZ$110,MAX(1,$E17))&gt;INDEX(Kalender!$B$81:$B$110,MAX(1,$E17))),AND($F17&gt;0,INDEX(Kalender!BZ$81:BZ$110,MAX(1,$F17))&gt;INDEX(Kalender!$B$81:$B$110,MAX(1,$F17)))),2,0))</f>
        <v>0</v>
      </c>
      <c r="CA17" s="5" t="n">
        <f aca="false">IF(Kalender!CA17&lt;&gt;1,0,IF(AND($B17&gt;0,INDEX(Kalender!CA$68:CA$77,MAX(1,$B17))&gt;INDEX(Kalender!$B$68:$B$77,MAX(1,$B17))),1,0)+IF(OR(AND($C17&gt;0,INDEX(Kalender!CA$81:CA$110,MAX(1,$C17))&gt;INDEX(Kalender!$B$81:$B$110,MAX(1,$C17))),AND($D17&gt;0,INDEX(Kalender!CA$81:CA$110,MAX(1,$D17))&gt;INDEX(Kalender!$B$81:$B$110,MAX(1,$D17))),AND($E17&gt;0,INDEX(Kalender!CA$81:CA$110,MAX(1,$E17))&gt;INDEX(Kalender!$B$81:$B$110,MAX(1,$E17))),AND($F17&gt;0,INDEX(Kalender!CA$81:CA$110,MAX(1,$F17))&gt;INDEX(Kalender!$B$81:$B$110,MAX(1,$F17)))),2,0))</f>
        <v>0</v>
      </c>
      <c r="CB17" s="5" t="n">
        <f aca="false">IF(Kalender!CB17&lt;&gt;1,0,IF(AND($B17&gt;0,INDEX(Kalender!CB$68:CB$77,MAX(1,$B17))&gt;INDEX(Kalender!$B$68:$B$77,MAX(1,$B17))),1,0)+IF(OR(AND($C17&gt;0,INDEX(Kalender!CB$81:CB$110,MAX(1,$C17))&gt;INDEX(Kalender!$B$81:$B$110,MAX(1,$C17))),AND($D17&gt;0,INDEX(Kalender!CB$81:CB$110,MAX(1,$D17))&gt;INDEX(Kalender!$B$81:$B$110,MAX(1,$D17))),AND($E17&gt;0,INDEX(Kalender!CB$81:CB$110,MAX(1,$E17))&gt;INDEX(Kalender!$B$81:$B$110,MAX(1,$E17))),AND($F17&gt;0,INDEX(Kalender!CB$81:CB$110,MAX(1,$F17))&gt;INDEX(Kalender!$B$81:$B$110,MAX(1,$F17)))),2,0))</f>
        <v>0</v>
      </c>
      <c r="CC17" s="5" t="n">
        <f aca="false">IF(Kalender!CC17&lt;&gt;1,0,IF(AND($B17&gt;0,INDEX(Kalender!CC$68:CC$77,MAX(1,$B17))&gt;INDEX(Kalender!$B$68:$B$77,MAX(1,$B17))),1,0)+IF(OR(AND($C17&gt;0,INDEX(Kalender!CC$81:CC$110,MAX(1,$C17))&gt;INDEX(Kalender!$B$81:$B$110,MAX(1,$C17))),AND($D17&gt;0,INDEX(Kalender!CC$81:CC$110,MAX(1,$D17))&gt;INDEX(Kalender!$B$81:$B$110,MAX(1,$D17))),AND($E17&gt;0,INDEX(Kalender!CC$81:CC$110,MAX(1,$E17))&gt;INDEX(Kalender!$B$81:$B$110,MAX(1,$E17))),AND($F17&gt;0,INDEX(Kalender!CC$81:CC$110,MAX(1,$F17))&gt;INDEX(Kalender!$B$81:$B$110,MAX(1,$F17)))),2,0))</f>
        <v>0</v>
      </c>
      <c r="CD17" s="5" t="n">
        <f aca="false">IF(Kalender!CD17&lt;&gt;1,0,IF(AND($B17&gt;0,INDEX(Kalender!CD$68:CD$77,MAX(1,$B17))&gt;INDEX(Kalender!$B$68:$B$77,MAX(1,$B17))),1,0)+IF(OR(AND($C17&gt;0,INDEX(Kalender!CD$81:CD$110,MAX(1,$C17))&gt;INDEX(Kalender!$B$81:$B$110,MAX(1,$C17))),AND($D17&gt;0,INDEX(Kalender!CD$81:CD$110,MAX(1,$D17))&gt;INDEX(Kalender!$B$81:$B$110,MAX(1,$D17))),AND($E17&gt;0,INDEX(Kalender!CD$81:CD$110,MAX(1,$E17))&gt;INDEX(Kalender!$B$81:$B$110,MAX(1,$E17))),AND($F17&gt;0,INDEX(Kalender!CD$81:CD$110,MAX(1,$F17))&gt;INDEX(Kalender!$B$81:$B$110,MAX(1,$F17)))),2,0))</f>
        <v>0</v>
      </c>
      <c r="CE17" s="5" t="n">
        <f aca="false">IF(Kalender!CE17&lt;&gt;1,0,IF(AND($B17&gt;0,INDEX(Kalender!CE$68:CE$77,MAX(1,$B17))&gt;INDEX(Kalender!$B$68:$B$77,MAX(1,$B17))),1,0)+IF(OR(AND($C17&gt;0,INDEX(Kalender!CE$81:CE$110,MAX(1,$C17))&gt;INDEX(Kalender!$B$81:$B$110,MAX(1,$C17))),AND($D17&gt;0,INDEX(Kalender!CE$81:CE$110,MAX(1,$D17))&gt;INDEX(Kalender!$B$81:$B$110,MAX(1,$D17))),AND($E17&gt;0,INDEX(Kalender!CE$81:CE$110,MAX(1,$E17))&gt;INDEX(Kalender!$B$81:$B$110,MAX(1,$E17))),AND($F17&gt;0,INDEX(Kalender!CE$81:CE$110,MAX(1,$F17))&gt;INDEX(Kalender!$B$81:$B$110,MAX(1,$F17)))),2,0))</f>
        <v>0</v>
      </c>
      <c r="CF17" s="5" t="n">
        <f aca="false">IF(Kalender!CF17&lt;&gt;1,0,IF(AND($B17&gt;0,INDEX(Kalender!CF$68:CF$77,MAX(1,$B17))&gt;INDEX(Kalender!$B$68:$B$77,MAX(1,$B17))),1,0)+IF(OR(AND($C17&gt;0,INDEX(Kalender!CF$81:CF$110,MAX(1,$C17))&gt;INDEX(Kalender!$B$81:$B$110,MAX(1,$C17))),AND($D17&gt;0,INDEX(Kalender!CF$81:CF$110,MAX(1,$D17))&gt;INDEX(Kalender!$B$81:$B$110,MAX(1,$D17))),AND($E17&gt;0,INDEX(Kalender!CF$81:CF$110,MAX(1,$E17))&gt;INDEX(Kalender!$B$81:$B$110,MAX(1,$E17))),AND($F17&gt;0,INDEX(Kalender!CF$81:CF$110,MAX(1,$F17))&gt;INDEX(Kalender!$B$81:$B$110,MAX(1,$F17)))),2,0))</f>
        <v>0</v>
      </c>
      <c r="CG17" s="5" t="n">
        <f aca="false">IF(Kalender!CG17&lt;&gt;1,0,IF(AND($B17&gt;0,INDEX(Kalender!CG$68:CG$77,MAX(1,$B17))&gt;INDEX(Kalender!$B$68:$B$77,MAX(1,$B17))),1,0)+IF(OR(AND($C17&gt;0,INDEX(Kalender!CG$81:CG$110,MAX(1,$C17))&gt;INDEX(Kalender!$B$81:$B$110,MAX(1,$C17))),AND($D17&gt;0,INDEX(Kalender!CG$81:CG$110,MAX(1,$D17))&gt;INDEX(Kalender!$B$81:$B$110,MAX(1,$D17))),AND($E17&gt;0,INDEX(Kalender!CG$81:CG$110,MAX(1,$E17))&gt;INDEX(Kalender!$B$81:$B$110,MAX(1,$E17))),AND($F17&gt;0,INDEX(Kalender!CG$81:CG$110,MAX(1,$F17))&gt;INDEX(Kalender!$B$81:$B$110,MAX(1,$F17)))),2,0))</f>
        <v>0</v>
      </c>
      <c r="CH17" s="5" t="n">
        <f aca="false">IF(Kalender!CH17&lt;&gt;1,0,IF(AND($B17&gt;0,INDEX(Kalender!CH$68:CH$77,MAX(1,$B17))&gt;INDEX(Kalender!$B$68:$B$77,MAX(1,$B17))),1,0)+IF(OR(AND($C17&gt;0,INDEX(Kalender!CH$81:CH$110,MAX(1,$C17))&gt;INDEX(Kalender!$B$81:$B$110,MAX(1,$C17))),AND($D17&gt;0,INDEX(Kalender!CH$81:CH$110,MAX(1,$D17))&gt;INDEX(Kalender!$B$81:$B$110,MAX(1,$D17))),AND($E17&gt;0,INDEX(Kalender!CH$81:CH$110,MAX(1,$E17))&gt;INDEX(Kalender!$B$81:$B$110,MAX(1,$E17))),AND($F17&gt;0,INDEX(Kalender!CH$81:CH$110,MAX(1,$F17))&gt;INDEX(Kalender!$B$81:$B$110,MAX(1,$F17)))),2,0))</f>
        <v>0</v>
      </c>
      <c r="CI17" s="5" t="n">
        <f aca="false">IF(Kalender!CI17&lt;&gt;1,0,IF(AND($B17&gt;0,INDEX(Kalender!CI$68:CI$77,MAX(1,$B17))&gt;INDEX(Kalender!$B$68:$B$77,MAX(1,$B17))),1,0)+IF(OR(AND($C17&gt;0,INDEX(Kalender!CI$81:CI$110,MAX(1,$C17))&gt;INDEX(Kalender!$B$81:$B$110,MAX(1,$C17))),AND($D17&gt;0,INDEX(Kalender!CI$81:CI$110,MAX(1,$D17))&gt;INDEX(Kalender!$B$81:$B$110,MAX(1,$D17))),AND($E17&gt;0,INDEX(Kalender!CI$81:CI$110,MAX(1,$E17))&gt;INDEX(Kalender!$B$81:$B$110,MAX(1,$E17))),AND($F17&gt;0,INDEX(Kalender!CI$81:CI$110,MAX(1,$F17))&gt;INDEX(Kalender!$B$81:$B$110,MAX(1,$F17)))),2,0))</f>
        <v>0</v>
      </c>
      <c r="CJ17" s="5" t="n">
        <f aca="false">IF(Kalender!CJ17&lt;&gt;1,0,IF(AND($B17&gt;0,INDEX(Kalender!CJ$68:CJ$77,MAX(1,$B17))&gt;INDEX(Kalender!$B$68:$B$77,MAX(1,$B17))),1,0)+IF(OR(AND($C17&gt;0,INDEX(Kalender!CJ$81:CJ$110,MAX(1,$C17))&gt;INDEX(Kalender!$B$81:$B$110,MAX(1,$C17))),AND($D17&gt;0,INDEX(Kalender!CJ$81:CJ$110,MAX(1,$D17))&gt;INDEX(Kalender!$B$81:$B$110,MAX(1,$D17))),AND($E17&gt;0,INDEX(Kalender!CJ$81:CJ$110,MAX(1,$E17))&gt;INDEX(Kalender!$B$81:$B$110,MAX(1,$E17))),AND($F17&gt;0,INDEX(Kalender!CJ$81:CJ$110,MAX(1,$F17))&gt;INDEX(Kalender!$B$81:$B$110,MAX(1,$F17)))),2,0))</f>
        <v>0</v>
      </c>
      <c r="CK17" s="5" t="n">
        <f aca="false">IF(Kalender!CK17&lt;&gt;1,0,IF(AND($B17&gt;0,INDEX(Kalender!CK$68:CK$77,MAX(1,$B17))&gt;INDEX(Kalender!$B$68:$B$77,MAX(1,$B17))),1,0)+IF(OR(AND($C17&gt;0,INDEX(Kalender!CK$81:CK$110,MAX(1,$C17))&gt;INDEX(Kalender!$B$81:$B$110,MAX(1,$C17))),AND($D17&gt;0,INDEX(Kalender!CK$81:CK$110,MAX(1,$D17))&gt;INDEX(Kalender!$B$81:$B$110,MAX(1,$D17))),AND($E17&gt;0,INDEX(Kalender!CK$81:CK$110,MAX(1,$E17))&gt;INDEX(Kalender!$B$81:$B$110,MAX(1,$E17))),AND($F17&gt;0,INDEX(Kalender!CK$81:CK$110,MAX(1,$F17))&gt;INDEX(Kalender!$B$81:$B$110,MAX(1,$F17)))),2,0))</f>
        <v>0</v>
      </c>
      <c r="CL17" s="5" t="n">
        <f aca="false">IF(Kalender!CL17&lt;&gt;1,0,IF(AND($B17&gt;0,INDEX(Kalender!CL$68:CL$77,MAX(1,$B17))&gt;INDEX(Kalender!$B$68:$B$77,MAX(1,$B17))),1,0)+IF(OR(AND($C17&gt;0,INDEX(Kalender!CL$81:CL$110,MAX(1,$C17))&gt;INDEX(Kalender!$B$81:$B$110,MAX(1,$C17))),AND($D17&gt;0,INDEX(Kalender!CL$81:CL$110,MAX(1,$D17))&gt;INDEX(Kalender!$B$81:$B$110,MAX(1,$D17))),AND($E17&gt;0,INDEX(Kalender!CL$81:CL$110,MAX(1,$E17))&gt;INDEX(Kalender!$B$81:$B$110,MAX(1,$E17))),AND($F17&gt;0,INDEX(Kalender!CL$81:CL$110,MAX(1,$F17))&gt;INDEX(Kalender!$B$81:$B$110,MAX(1,$F17)))),2,0))</f>
        <v>0</v>
      </c>
      <c r="CM17" s="5" t="n">
        <f aca="false">IF(Kalender!CM17&lt;&gt;1,0,IF(AND($B17&gt;0,INDEX(Kalender!CM$68:CM$77,MAX(1,$B17))&gt;INDEX(Kalender!$B$68:$B$77,MAX(1,$B17))),1,0)+IF(OR(AND($C17&gt;0,INDEX(Kalender!CM$81:CM$110,MAX(1,$C17))&gt;INDEX(Kalender!$B$81:$B$110,MAX(1,$C17))),AND($D17&gt;0,INDEX(Kalender!CM$81:CM$110,MAX(1,$D17))&gt;INDEX(Kalender!$B$81:$B$110,MAX(1,$D17))),AND($E17&gt;0,INDEX(Kalender!CM$81:CM$110,MAX(1,$E17))&gt;INDEX(Kalender!$B$81:$B$110,MAX(1,$E17))),AND($F17&gt;0,INDEX(Kalender!CM$81:CM$110,MAX(1,$F17))&gt;INDEX(Kalender!$B$81:$B$110,MAX(1,$F17)))),2,0))</f>
        <v>0</v>
      </c>
      <c r="CN17" s="5" t="n">
        <f aca="false">IF(Kalender!CN17&lt;&gt;1,0,IF(AND($B17&gt;0,INDEX(Kalender!CN$68:CN$77,MAX(1,$B17))&gt;INDEX(Kalender!$B$68:$B$77,MAX(1,$B17))),1,0)+IF(OR(AND($C17&gt;0,INDEX(Kalender!CN$81:CN$110,MAX(1,$C17))&gt;INDEX(Kalender!$B$81:$B$110,MAX(1,$C17))),AND($D17&gt;0,INDEX(Kalender!CN$81:CN$110,MAX(1,$D17))&gt;INDEX(Kalender!$B$81:$B$110,MAX(1,$D17))),AND($E17&gt;0,INDEX(Kalender!CN$81:CN$110,MAX(1,$E17))&gt;INDEX(Kalender!$B$81:$B$110,MAX(1,$E17))),AND($F17&gt;0,INDEX(Kalender!CN$81:CN$110,MAX(1,$F17))&gt;INDEX(Kalender!$B$81:$B$110,MAX(1,$F17)))),2,0))</f>
        <v>0</v>
      </c>
      <c r="CO17" s="5" t="n">
        <f aca="false">IF(Kalender!CO17&lt;&gt;1,0,IF(AND($B17&gt;0,INDEX(Kalender!CO$68:CO$77,MAX(1,$B17))&gt;INDEX(Kalender!$B$68:$B$77,MAX(1,$B17))),1,0)+IF(OR(AND($C17&gt;0,INDEX(Kalender!CO$81:CO$110,MAX(1,$C17))&gt;INDEX(Kalender!$B$81:$B$110,MAX(1,$C17))),AND($D17&gt;0,INDEX(Kalender!CO$81:CO$110,MAX(1,$D17))&gt;INDEX(Kalender!$B$81:$B$110,MAX(1,$D17))),AND($E17&gt;0,INDEX(Kalender!CO$81:CO$110,MAX(1,$E17))&gt;INDEX(Kalender!$B$81:$B$110,MAX(1,$E17))),AND($F17&gt;0,INDEX(Kalender!CO$81:CO$110,MAX(1,$F17))&gt;INDEX(Kalender!$B$81:$B$110,MAX(1,$F17)))),2,0))</f>
        <v>0</v>
      </c>
      <c r="CP17" s="5" t="n">
        <f aca="false">IF(Kalender!CP17&lt;&gt;1,0,IF(AND($B17&gt;0,INDEX(Kalender!CP$68:CP$77,MAX(1,$B17))&gt;INDEX(Kalender!$B$68:$B$77,MAX(1,$B17))),1,0)+IF(OR(AND($C17&gt;0,INDEX(Kalender!CP$81:CP$110,MAX(1,$C17))&gt;INDEX(Kalender!$B$81:$B$110,MAX(1,$C17))),AND($D17&gt;0,INDEX(Kalender!CP$81:CP$110,MAX(1,$D17))&gt;INDEX(Kalender!$B$81:$B$110,MAX(1,$D17))),AND($E17&gt;0,INDEX(Kalender!CP$81:CP$110,MAX(1,$E17))&gt;INDEX(Kalender!$B$81:$B$110,MAX(1,$E17))),AND($F17&gt;0,INDEX(Kalender!CP$81:CP$110,MAX(1,$F17))&gt;INDEX(Kalender!$B$81:$B$110,MAX(1,$F17)))),2,0))</f>
        <v>0</v>
      </c>
      <c r="CQ17" s="5" t="n">
        <f aca="false">IF(Kalender!CQ17&lt;&gt;1,0,IF(AND($B17&gt;0,INDEX(Kalender!CQ$68:CQ$77,MAX(1,$B17))&gt;INDEX(Kalender!$B$68:$B$77,MAX(1,$B17))),1,0)+IF(OR(AND($C17&gt;0,INDEX(Kalender!CQ$81:CQ$110,MAX(1,$C17))&gt;INDEX(Kalender!$B$81:$B$110,MAX(1,$C17))),AND($D17&gt;0,INDEX(Kalender!CQ$81:CQ$110,MAX(1,$D17))&gt;INDEX(Kalender!$B$81:$B$110,MAX(1,$D17))),AND($E17&gt;0,INDEX(Kalender!CQ$81:CQ$110,MAX(1,$E17))&gt;INDEX(Kalender!$B$81:$B$110,MAX(1,$E17))),AND($F17&gt;0,INDEX(Kalender!CQ$81:CQ$110,MAX(1,$F17))&gt;INDEX(Kalender!$B$81:$B$110,MAX(1,$F17)))),2,0))</f>
        <v>0</v>
      </c>
      <c r="CR17" s="5" t="n">
        <f aca="false">IF(Kalender!CR17&lt;&gt;1,0,IF(AND($B17&gt;0,INDEX(Kalender!CR$68:CR$77,MAX(1,$B17))&gt;INDEX(Kalender!$B$68:$B$77,MAX(1,$B17))),1,0)+IF(OR(AND($C17&gt;0,INDEX(Kalender!CR$81:CR$110,MAX(1,$C17))&gt;INDEX(Kalender!$B$81:$B$110,MAX(1,$C17))),AND($D17&gt;0,INDEX(Kalender!CR$81:CR$110,MAX(1,$D17))&gt;INDEX(Kalender!$B$81:$B$110,MAX(1,$D17))),AND($E17&gt;0,INDEX(Kalender!CR$81:CR$110,MAX(1,$E17))&gt;INDEX(Kalender!$B$81:$B$110,MAX(1,$E17))),AND($F17&gt;0,INDEX(Kalender!CR$81:CR$110,MAX(1,$F17))&gt;INDEX(Kalender!$B$81:$B$110,MAX(1,$F17)))),2,0))</f>
        <v>0</v>
      </c>
      <c r="CS17" s="5" t="n">
        <f aca="false">IF(Kalender!CS17&lt;&gt;1,0,IF(AND($B17&gt;0,INDEX(Kalender!CS$68:CS$77,MAX(1,$B17))&gt;INDEX(Kalender!$B$68:$B$77,MAX(1,$B17))),1,0)+IF(OR(AND($C17&gt;0,INDEX(Kalender!CS$81:CS$110,MAX(1,$C17))&gt;INDEX(Kalender!$B$81:$B$110,MAX(1,$C17))),AND($D17&gt;0,INDEX(Kalender!CS$81:CS$110,MAX(1,$D17))&gt;INDEX(Kalender!$B$81:$B$110,MAX(1,$D17))),AND($E17&gt;0,INDEX(Kalender!CS$81:CS$110,MAX(1,$E17))&gt;INDEX(Kalender!$B$81:$B$110,MAX(1,$E17))),AND($F17&gt;0,INDEX(Kalender!CS$81:CS$110,MAX(1,$F17))&gt;INDEX(Kalender!$B$81:$B$110,MAX(1,$F17)))),2,0))</f>
        <v>0</v>
      </c>
      <c r="CT17" s="5" t="n">
        <f aca="false">IF(Kalender!CT17&lt;&gt;1,0,IF(AND($B17&gt;0,INDEX(Kalender!CT$68:CT$77,MAX(1,$B17))&gt;INDEX(Kalender!$B$68:$B$77,MAX(1,$B17))),1,0)+IF(OR(AND($C17&gt;0,INDEX(Kalender!CT$81:CT$110,MAX(1,$C17))&gt;INDEX(Kalender!$B$81:$B$110,MAX(1,$C17))),AND($D17&gt;0,INDEX(Kalender!CT$81:CT$110,MAX(1,$D17))&gt;INDEX(Kalender!$B$81:$B$110,MAX(1,$D17))),AND($E17&gt;0,INDEX(Kalender!CT$81:CT$110,MAX(1,$E17))&gt;INDEX(Kalender!$B$81:$B$110,MAX(1,$E17))),AND($F17&gt;0,INDEX(Kalender!CT$81:CT$110,MAX(1,$F17))&gt;INDEX(Kalender!$B$81:$B$110,MAX(1,$F17)))),2,0))</f>
        <v>0</v>
      </c>
      <c r="CU17" s="5" t="n">
        <f aca="false">IF(Kalender!CU17&lt;&gt;1,0,IF(AND($B17&gt;0,INDEX(Kalender!CU$68:CU$77,MAX(1,$B17))&gt;INDEX(Kalender!$B$68:$B$77,MAX(1,$B17))),1,0)+IF(OR(AND($C17&gt;0,INDEX(Kalender!CU$81:CU$110,MAX(1,$C17))&gt;INDEX(Kalender!$B$81:$B$110,MAX(1,$C17))),AND($D17&gt;0,INDEX(Kalender!CU$81:CU$110,MAX(1,$D17))&gt;INDEX(Kalender!$B$81:$B$110,MAX(1,$D17))),AND($E17&gt;0,INDEX(Kalender!CU$81:CU$110,MAX(1,$E17))&gt;INDEX(Kalender!$B$81:$B$110,MAX(1,$E17))),AND($F17&gt;0,INDEX(Kalender!CU$81:CU$110,MAX(1,$F17))&gt;INDEX(Kalender!$B$81:$B$110,MAX(1,$F17)))),2,0))</f>
        <v>0</v>
      </c>
      <c r="CV17" s="5" t="n">
        <f aca="false">IF(Kalender!CV17&lt;&gt;1,0,IF(AND($B17&gt;0,INDEX(Kalender!CV$68:CV$77,MAX(1,$B17))&gt;INDEX(Kalender!$B$68:$B$77,MAX(1,$B17))),1,0)+IF(OR(AND($C17&gt;0,INDEX(Kalender!CV$81:CV$110,MAX(1,$C17))&gt;INDEX(Kalender!$B$81:$B$110,MAX(1,$C17))),AND($D17&gt;0,INDEX(Kalender!CV$81:CV$110,MAX(1,$D17))&gt;INDEX(Kalender!$B$81:$B$110,MAX(1,$D17))),AND($E17&gt;0,INDEX(Kalender!CV$81:CV$110,MAX(1,$E17))&gt;INDEX(Kalender!$B$81:$B$110,MAX(1,$E17))),AND($F17&gt;0,INDEX(Kalender!CV$81:CV$110,MAX(1,$F17))&gt;INDEX(Kalender!$B$81:$B$110,MAX(1,$F17)))),2,0))</f>
        <v>0</v>
      </c>
      <c r="CW17" s="5" t="n">
        <f aca="false">IF(Kalender!CW17&lt;&gt;1,0,IF(AND($B17&gt;0,INDEX(Kalender!CW$68:CW$77,MAX(1,$B17))&gt;INDEX(Kalender!$B$68:$B$77,MAX(1,$B17))),1,0)+IF(OR(AND($C17&gt;0,INDEX(Kalender!CW$81:CW$110,MAX(1,$C17))&gt;INDEX(Kalender!$B$81:$B$110,MAX(1,$C17))),AND($D17&gt;0,INDEX(Kalender!CW$81:CW$110,MAX(1,$D17))&gt;INDEX(Kalender!$B$81:$B$110,MAX(1,$D17))),AND($E17&gt;0,INDEX(Kalender!CW$81:CW$110,MAX(1,$E17))&gt;INDEX(Kalender!$B$81:$B$110,MAX(1,$E17))),AND($F17&gt;0,INDEX(Kalender!CW$81:CW$110,MAX(1,$F17))&gt;INDEX(Kalender!$B$81:$B$110,MAX(1,$F17)))),2,0))</f>
        <v>0</v>
      </c>
      <c r="CX17" s="5" t="n">
        <f aca="false">IF(Kalender!CX17&lt;&gt;1,0,IF(AND($B17&gt;0,INDEX(Kalender!CX$68:CX$77,MAX(1,$B17))&gt;INDEX(Kalender!$B$68:$B$77,MAX(1,$B17))),1,0)+IF(OR(AND($C17&gt;0,INDEX(Kalender!CX$81:CX$110,MAX(1,$C17))&gt;INDEX(Kalender!$B$81:$B$110,MAX(1,$C17))),AND($D17&gt;0,INDEX(Kalender!CX$81:CX$110,MAX(1,$D17))&gt;INDEX(Kalender!$B$81:$B$110,MAX(1,$D17))),AND($E17&gt;0,INDEX(Kalender!CX$81:CX$110,MAX(1,$E17))&gt;INDEX(Kalender!$B$81:$B$110,MAX(1,$E17))),AND($F17&gt;0,INDEX(Kalender!CX$81:CX$110,MAX(1,$F17))&gt;INDEX(Kalender!$B$81:$B$110,MAX(1,$F17)))),2,0))</f>
        <v>0</v>
      </c>
      <c r="CY17" s="5" t="n">
        <f aca="false">IF(Kalender!CY17&lt;&gt;1,0,IF(AND($B17&gt;0,INDEX(Kalender!CY$68:CY$77,MAX(1,$B17))&gt;INDEX(Kalender!$B$68:$B$77,MAX(1,$B17))),1,0)+IF(OR(AND($C17&gt;0,INDEX(Kalender!CY$81:CY$110,MAX(1,$C17))&gt;INDEX(Kalender!$B$81:$B$110,MAX(1,$C17))),AND($D17&gt;0,INDEX(Kalender!CY$81:CY$110,MAX(1,$D17))&gt;INDEX(Kalender!$B$81:$B$110,MAX(1,$D17))),AND($E17&gt;0,INDEX(Kalender!CY$81:CY$110,MAX(1,$E17))&gt;INDEX(Kalender!$B$81:$B$110,MAX(1,$E17))),AND($F17&gt;0,INDEX(Kalender!CY$81:CY$110,MAX(1,$F17))&gt;INDEX(Kalender!$B$81:$B$110,MAX(1,$F17)))),2,0))</f>
        <v>0</v>
      </c>
      <c r="CZ17" s="5" t="n">
        <f aca="false">IF(Kalender!CZ17&lt;&gt;1,0,IF(AND($B17&gt;0,INDEX(Kalender!CZ$68:CZ$77,MAX(1,$B17))&gt;INDEX(Kalender!$B$68:$B$77,MAX(1,$B17))),1,0)+IF(OR(AND($C17&gt;0,INDEX(Kalender!CZ$81:CZ$110,MAX(1,$C17))&gt;INDEX(Kalender!$B$81:$B$110,MAX(1,$C17))),AND($D17&gt;0,INDEX(Kalender!CZ$81:CZ$110,MAX(1,$D17))&gt;INDEX(Kalender!$B$81:$B$110,MAX(1,$D17))),AND($E17&gt;0,INDEX(Kalender!CZ$81:CZ$110,MAX(1,$E17))&gt;INDEX(Kalender!$B$81:$B$110,MAX(1,$E17))),AND($F17&gt;0,INDEX(Kalender!CZ$81:CZ$110,MAX(1,$F17))&gt;INDEX(Kalender!$B$81:$B$110,MAX(1,$F17)))),2,0))</f>
        <v>0</v>
      </c>
      <c r="DA17" s="5" t="n">
        <f aca="false">IF(Kalender!DA17&lt;&gt;1,0,IF(AND($B17&gt;0,INDEX(Kalender!DA$68:DA$77,MAX(1,$B17))&gt;INDEX(Kalender!$B$68:$B$77,MAX(1,$B17))),1,0)+IF(OR(AND($C17&gt;0,INDEX(Kalender!DA$81:DA$110,MAX(1,$C17))&gt;INDEX(Kalender!$B$81:$B$110,MAX(1,$C17))),AND($D17&gt;0,INDEX(Kalender!DA$81:DA$110,MAX(1,$D17))&gt;INDEX(Kalender!$B$81:$B$110,MAX(1,$D17))),AND($E17&gt;0,INDEX(Kalender!DA$81:DA$110,MAX(1,$E17))&gt;INDEX(Kalender!$B$81:$B$110,MAX(1,$E17))),AND($F17&gt;0,INDEX(Kalender!DA$81:DA$110,MAX(1,$F17))&gt;INDEX(Kalender!$B$81:$B$110,MAX(1,$F17)))),2,0))</f>
        <v>0</v>
      </c>
      <c r="DB17" s="5" t="n">
        <f aca="false">IF(Kalender!DB17&lt;&gt;1,0,IF(AND($B17&gt;0,INDEX(Kalender!DB$68:DB$77,MAX(1,$B17))&gt;INDEX(Kalender!$B$68:$B$77,MAX(1,$B17))),1,0)+IF(OR(AND($C17&gt;0,INDEX(Kalender!DB$81:DB$110,MAX(1,$C17))&gt;INDEX(Kalender!$B$81:$B$110,MAX(1,$C17))),AND($D17&gt;0,INDEX(Kalender!DB$81:DB$110,MAX(1,$D17))&gt;INDEX(Kalender!$B$81:$B$110,MAX(1,$D17))),AND($E17&gt;0,INDEX(Kalender!DB$81:DB$110,MAX(1,$E17))&gt;INDEX(Kalender!$B$81:$B$110,MAX(1,$E17))),AND($F17&gt;0,INDEX(Kalender!DB$81:DB$110,MAX(1,$F17))&gt;INDEX(Kalender!$B$81:$B$110,MAX(1,$F17)))),2,0))</f>
        <v>0</v>
      </c>
      <c r="DC17" s="5" t="n">
        <f aca="false">IF(Kalender!DC17&lt;&gt;1,0,IF(AND($B17&gt;0,INDEX(Kalender!DC$68:DC$77,MAX(1,$B17))&gt;INDEX(Kalender!$B$68:$B$77,MAX(1,$B17))),1,0)+IF(OR(AND($C17&gt;0,INDEX(Kalender!DC$81:DC$110,MAX(1,$C17))&gt;INDEX(Kalender!$B$81:$B$110,MAX(1,$C17))),AND($D17&gt;0,INDEX(Kalender!DC$81:DC$110,MAX(1,$D17))&gt;INDEX(Kalender!$B$81:$B$110,MAX(1,$D17))),AND($E17&gt;0,INDEX(Kalender!DC$81:DC$110,MAX(1,$E17))&gt;INDEX(Kalender!$B$81:$B$110,MAX(1,$E17))),AND($F17&gt;0,INDEX(Kalender!DC$81:DC$110,MAX(1,$F17))&gt;INDEX(Kalender!$B$81:$B$110,MAX(1,$F17)))),2,0))</f>
        <v>0</v>
      </c>
      <c r="DD17" s="5" t="n">
        <f aca="false">IF(Kalender!DD17&lt;&gt;1,0,IF(AND($B17&gt;0,INDEX(Kalender!DD$68:DD$77,MAX(1,$B17))&gt;INDEX(Kalender!$B$68:$B$77,MAX(1,$B17))),1,0)+IF(OR(AND($C17&gt;0,INDEX(Kalender!DD$81:DD$110,MAX(1,$C17))&gt;INDEX(Kalender!$B$81:$B$110,MAX(1,$C17))),AND($D17&gt;0,INDEX(Kalender!DD$81:DD$110,MAX(1,$D17))&gt;INDEX(Kalender!$B$81:$B$110,MAX(1,$D17))),AND($E17&gt;0,INDEX(Kalender!DD$81:DD$110,MAX(1,$E17))&gt;INDEX(Kalender!$B$81:$B$110,MAX(1,$E17))),AND($F17&gt;0,INDEX(Kalender!DD$81:DD$110,MAX(1,$F17))&gt;INDEX(Kalender!$B$81:$B$110,MAX(1,$F17)))),2,0))</f>
        <v>0</v>
      </c>
      <c r="DE17" s="5" t="n">
        <f aca="false">IF(Kalender!DE17&lt;&gt;1,0,IF(AND($B17&gt;0,INDEX(Kalender!DE$68:DE$77,MAX(1,$B17))&gt;INDEX(Kalender!$B$68:$B$77,MAX(1,$B17))),1,0)+IF(OR(AND($C17&gt;0,INDEX(Kalender!DE$81:DE$110,MAX(1,$C17))&gt;INDEX(Kalender!$B$81:$B$110,MAX(1,$C17))),AND($D17&gt;0,INDEX(Kalender!DE$81:DE$110,MAX(1,$D17))&gt;INDEX(Kalender!$B$81:$B$110,MAX(1,$D17))),AND($E17&gt;0,INDEX(Kalender!DE$81:DE$110,MAX(1,$E17))&gt;INDEX(Kalender!$B$81:$B$110,MAX(1,$E17))),AND($F17&gt;0,INDEX(Kalender!DE$81:DE$110,MAX(1,$F17))&gt;INDEX(Kalender!$B$81:$B$110,MAX(1,$F17)))),2,0))</f>
        <v>0</v>
      </c>
      <c r="DF17" s="5" t="n">
        <f aca="false">IF(Kalender!DF17&lt;&gt;1,0,IF(AND($B17&gt;0,INDEX(Kalender!DF$68:DF$77,MAX(1,$B17))&gt;INDEX(Kalender!$B$68:$B$77,MAX(1,$B17))),1,0)+IF(OR(AND($C17&gt;0,INDEX(Kalender!DF$81:DF$110,MAX(1,$C17))&gt;INDEX(Kalender!$B$81:$B$110,MAX(1,$C17))),AND($D17&gt;0,INDEX(Kalender!DF$81:DF$110,MAX(1,$D17))&gt;INDEX(Kalender!$B$81:$B$110,MAX(1,$D17))),AND($E17&gt;0,INDEX(Kalender!DF$81:DF$110,MAX(1,$E17))&gt;INDEX(Kalender!$B$81:$B$110,MAX(1,$E17))),AND($F17&gt;0,INDEX(Kalender!DF$81:DF$110,MAX(1,$F17))&gt;INDEX(Kalender!$B$81:$B$110,MAX(1,$F17)))),2,0))</f>
        <v>0</v>
      </c>
      <c r="DG17" s="5" t="n">
        <f aca="false">IF(Kalender!DG17&lt;&gt;1,0,IF(AND($B17&gt;0,INDEX(Kalender!DG$68:DG$77,MAX(1,$B17))&gt;INDEX(Kalender!$B$68:$B$77,MAX(1,$B17))),1,0)+IF(OR(AND($C17&gt;0,INDEX(Kalender!DG$81:DG$110,MAX(1,$C17))&gt;INDEX(Kalender!$B$81:$B$110,MAX(1,$C17))),AND($D17&gt;0,INDEX(Kalender!DG$81:DG$110,MAX(1,$D17))&gt;INDEX(Kalender!$B$81:$B$110,MAX(1,$D17))),AND($E17&gt;0,INDEX(Kalender!DG$81:DG$110,MAX(1,$E17))&gt;INDEX(Kalender!$B$81:$B$110,MAX(1,$E17))),AND($F17&gt;0,INDEX(Kalender!DG$81:DG$110,MAX(1,$F17))&gt;INDEX(Kalender!$B$81:$B$110,MAX(1,$F17)))),2,0))</f>
        <v>0</v>
      </c>
      <c r="DH17" s="5" t="n">
        <f aca="false">IF(Kalender!DH17&lt;&gt;1,0,IF(AND($B17&gt;0,INDEX(Kalender!DH$68:DH$77,MAX(1,$B17))&gt;INDEX(Kalender!$B$68:$B$77,MAX(1,$B17))),1,0)+IF(OR(AND($C17&gt;0,INDEX(Kalender!DH$81:DH$110,MAX(1,$C17))&gt;INDEX(Kalender!$B$81:$B$110,MAX(1,$C17))),AND($D17&gt;0,INDEX(Kalender!DH$81:DH$110,MAX(1,$D17))&gt;INDEX(Kalender!$B$81:$B$110,MAX(1,$D17))),AND($E17&gt;0,INDEX(Kalender!DH$81:DH$110,MAX(1,$E17))&gt;INDEX(Kalender!$B$81:$B$110,MAX(1,$E17))),AND($F17&gt;0,INDEX(Kalender!DH$81:DH$110,MAX(1,$F17))&gt;INDEX(Kalender!$B$81:$B$110,MAX(1,$F17)))),2,0))</f>
        <v>0</v>
      </c>
      <c r="DI17" s="5" t="n">
        <f aca="false">IF(Kalender!DI17&lt;&gt;1,0,IF(AND($B17&gt;0,INDEX(Kalender!DI$68:DI$77,MAX(1,$B17))&gt;INDEX(Kalender!$B$68:$B$77,MAX(1,$B17))),1,0)+IF(OR(AND($C17&gt;0,INDEX(Kalender!DI$81:DI$110,MAX(1,$C17))&gt;INDEX(Kalender!$B$81:$B$110,MAX(1,$C17))),AND($D17&gt;0,INDEX(Kalender!DI$81:DI$110,MAX(1,$D17))&gt;INDEX(Kalender!$B$81:$B$110,MAX(1,$D17))),AND($E17&gt;0,INDEX(Kalender!DI$81:DI$110,MAX(1,$E17))&gt;INDEX(Kalender!$B$81:$B$110,MAX(1,$E17))),AND($F17&gt;0,INDEX(Kalender!DI$81:DI$110,MAX(1,$F17))&gt;INDEX(Kalender!$B$81:$B$110,MAX(1,$F17)))),2,0))</f>
        <v>0</v>
      </c>
      <c r="DJ17" s="5" t="n">
        <f aca="false">IF(Kalender!DJ17&lt;&gt;1,0,IF(AND($B17&gt;0,INDEX(Kalender!DJ$68:DJ$77,MAX(1,$B17))&gt;INDEX(Kalender!$B$68:$B$77,MAX(1,$B17))),1,0)+IF(OR(AND($C17&gt;0,INDEX(Kalender!DJ$81:DJ$110,MAX(1,$C17))&gt;INDEX(Kalender!$B$81:$B$110,MAX(1,$C17))),AND($D17&gt;0,INDEX(Kalender!DJ$81:DJ$110,MAX(1,$D17))&gt;INDEX(Kalender!$B$81:$B$110,MAX(1,$D17))),AND($E17&gt;0,INDEX(Kalender!DJ$81:DJ$110,MAX(1,$E17))&gt;INDEX(Kalender!$B$81:$B$110,MAX(1,$E17))),AND($F17&gt;0,INDEX(Kalender!DJ$81:DJ$110,MAX(1,$F17))&gt;INDEX(Kalender!$B$81:$B$110,MAX(1,$F17)))),2,0))</f>
        <v>0</v>
      </c>
      <c r="DK17" s="5" t="n">
        <f aca="false">IF(Kalender!DK17&lt;&gt;1,0,IF(AND($B17&gt;0,INDEX(Kalender!DK$68:DK$77,MAX(1,$B17))&gt;INDEX(Kalender!$B$68:$B$77,MAX(1,$B17))),1,0)+IF(OR(AND($C17&gt;0,INDEX(Kalender!DK$81:DK$110,MAX(1,$C17))&gt;INDEX(Kalender!$B$81:$B$110,MAX(1,$C17))),AND($D17&gt;0,INDEX(Kalender!DK$81:DK$110,MAX(1,$D17))&gt;INDEX(Kalender!$B$81:$B$110,MAX(1,$D17))),AND($E17&gt;0,INDEX(Kalender!DK$81:DK$110,MAX(1,$E17))&gt;INDEX(Kalender!$B$81:$B$110,MAX(1,$E17))),AND($F17&gt;0,INDEX(Kalender!DK$81:DK$110,MAX(1,$F17))&gt;INDEX(Kalender!$B$81:$B$110,MAX(1,$F17)))),2,0))</f>
        <v>0</v>
      </c>
      <c r="DL17" s="5" t="n">
        <f aca="false">IF(Kalender!DL17&lt;&gt;1,0,IF(AND($B17&gt;0,INDEX(Kalender!DL$68:DL$77,MAX(1,$B17))&gt;INDEX(Kalender!$B$68:$B$77,MAX(1,$B17))),1,0)+IF(OR(AND($C17&gt;0,INDEX(Kalender!DL$81:DL$110,MAX(1,$C17))&gt;INDEX(Kalender!$B$81:$B$110,MAX(1,$C17))),AND($D17&gt;0,INDEX(Kalender!DL$81:DL$110,MAX(1,$D17))&gt;INDEX(Kalender!$B$81:$B$110,MAX(1,$D17))),AND($E17&gt;0,INDEX(Kalender!DL$81:DL$110,MAX(1,$E17))&gt;INDEX(Kalender!$B$81:$B$110,MAX(1,$E17))),AND($F17&gt;0,INDEX(Kalender!DL$81:DL$110,MAX(1,$F17))&gt;INDEX(Kalender!$B$81:$B$110,MAX(1,$F17)))),2,0))</f>
        <v>0</v>
      </c>
      <c r="DM17" s="5" t="n">
        <f aca="false">IF(Kalender!DM17&lt;&gt;1,0,IF(AND($B17&gt;0,INDEX(Kalender!DM$68:DM$77,MAX(1,$B17))&gt;INDEX(Kalender!$B$68:$B$77,MAX(1,$B17))),1,0)+IF(OR(AND($C17&gt;0,INDEX(Kalender!DM$81:DM$110,MAX(1,$C17))&gt;INDEX(Kalender!$B$81:$B$110,MAX(1,$C17))),AND($D17&gt;0,INDEX(Kalender!DM$81:DM$110,MAX(1,$D17))&gt;INDEX(Kalender!$B$81:$B$110,MAX(1,$D17))),AND($E17&gt;0,INDEX(Kalender!DM$81:DM$110,MAX(1,$E17))&gt;INDEX(Kalender!$B$81:$B$110,MAX(1,$E17))),AND($F17&gt;0,INDEX(Kalender!DM$81:DM$110,MAX(1,$F17))&gt;INDEX(Kalender!$B$81:$B$110,MAX(1,$F17)))),2,0))</f>
        <v>0</v>
      </c>
      <c r="DN17" s="5" t="n">
        <f aca="false">IF(Kalender!DN17&lt;&gt;1,0,IF(AND($B17&gt;0,INDEX(Kalender!DN$68:DN$77,MAX(1,$B17))&gt;INDEX(Kalender!$B$68:$B$77,MAX(1,$B17))),1,0)+IF(OR(AND($C17&gt;0,INDEX(Kalender!DN$81:DN$110,MAX(1,$C17))&gt;INDEX(Kalender!$B$81:$B$110,MAX(1,$C17))),AND($D17&gt;0,INDEX(Kalender!DN$81:DN$110,MAX(1,$D17))&gt;INDEX(Kalender!$B$81:$B$110,MAX(1,$D17))),AND($E17&gt;0,INDEX(Kalender!DN$81:DN$110,MAX(1,$E17))&gt;INDEX(Kalender!$B$81:$B$110,MAX(1,$E17))),AND($F17&gt;0,INDEX(Kalender!DN$81:DN$110,MAX(1,$F17))&gt;INDEX(Kalender!$B$81:$B$110,MAX(1,$F17)))),2,0))</f>
        <v>0</v>
      </c>
      <c r="DO17" s="5" t="n">
        <f aca="false">IF(Kalender!DO17&lt;&gt;1,0,IF(AND($B17&gt;0,INDEX(Kalender!DO$68:DO$77,MAX(1,$B17))&gt;INDEX(Kalender!$B$68:$B$77,MAX(1,$B17))),1,0)+IF(OR(AND($C17&gt;0,INDEX(Kalender!DO$81:DO$110,MAX(1,$C17))&gt;INDEX(Kalender!$B$81:$B$110,MAX(1,$C17))),AND($D17&gt;0,INDEX(Kalender!DO$81:DO$110,MAX(1,$D17))&gt;INDEX(Kalender!$B$81:$B$110,MAX(1,$D17))),AND($E17&gt;0,INDEX(Kalender!DO$81:DO$110,MAX(1,$E17))&gt;INDEX(Kalender!$B$81:$B$110,MAX(1,$E17))),AND($F17&gt;0,INDEX(Kalender!DO$81:DO$110,MAX(1,$F17))&gt;INDEX(Kalender!$B$81:$B$110,MAX(1,$F17)))),2,0))</f>
        <v>0</v>
      </c>
      <c r="DP17" s="5" t="n">
        <f aca="false">IF(Kalender!DP17&lt;&gt;1,0,IF(AND($B17&gt;0,INDEX(Kalender!DP$68:DP$77,MAX(1,$B17))&gt;INDEX(Kalender!$B$68:$B$77,MAX(1,$B17))),1,0)+IF(OR(AND($C17&gt;0,INDEX(Kalender!DP$81:DP$110,MAX(1,$C17))&gt;INDEX(Kalender!$B$81:$B$110,MAX(1,$C17))),AND($D17&gt;0,INDEX(Kalender!DP$81:DP$110,MAX(1,$D17))&gt;INDEX(Kalender!$B$81:$B$110,MAX(1,$D17))),AND($E17&gt;0,INDEX(Kalender!DP$81:DP$110,MAX(1,$E17))&gt;INDEX(Kalender!$B$81:$B$110,MAX(1,$E17))),AND($F17&gt;0,INDEX(Kalender!DP$81:DP$110,MAX(1,$F17))&gt;INDEX(Kalender!$B$81:$B$110,MAX(1,$F17)))),2,0))</f>
        <v>0</v>
      </c>
      <c r="DQ17" s="5" t="n">
        <f aca="false">IF(Kalender!DQ17&lt;&gt;1,0,IF(AND($B17&gt;0,INDEX(Kalender!DQ$68:DQ$77,MAX(1,$B17))&gt;INDEX(Kalender!$B$68:$B$77,MAX(1,$B17))),1,0)+IF(OR(AND($C17&gt;0,INDEX(Kalender!DQ$81:DQ$110,MAX(1,$C17))&gt;INDEX(Kalender!$B$81:$B$110,MAX(1,$C17))),AND($D17&gt;0,INDEX(Kalender!DQ$81:DQ$110,MAX(1,$D17))&gt;INDEX(Kalender!$B$81:$B$110,MAX(1,$D17))),AND($E17&gt;0,INDEX(Kalender!DQ$81:DQ$110,MAX(1,$E17))&gt;INDEX(Kalender!$B$81:$B$110,MAX(1,$E17))),AND($F17&gt;0,INDEX(Kalender!DQ$81:DQ$110,MAX(1,$F17))&gt;INDEX(Kalender!$B$81:$B$110,MAX(1,$F17)))),2,0))</f>
        <v>0</v>
      </c>
      <c r="DR17" s="5" t="n">
        <f aca="false">IF(Kalender!DR17&lt;&gt;1,0,IF(AND($B17&gt;0,INDEX(Kalender!DR$68:DR$77,MAX(1,$B17))&gt;INDEX(Kalender!$B$68:$B$77,MAX(1,$B17))),1,0)+IF(OR(AND($C17&gt;0,INDEX(Kalender!DR$81:DR$110,MAX(1,$C17))&gt;INDEX(Kalender!$B$81:$B$110,MAX(1,$C17))),AND($D17&gt;0,INDEX(Kalender!DR$81:DR$110,MAX(1,$D17))&gt;INDEX(Kalender!$B$81:$B$110,MAX(1,$D17))),AND($E17&gt;0,INDEX(Kalender!DR$81:DR$110,MAX(1,$E17))&gt;INDEX(Kalender!$B$81:$B$110,MAX(1,$E17))),AND($F17&gt;0,INDEX(Kalender!DR$81:DR$110,MAX(1,$F17))&gt;INDEX(Kalender!$B$81:$B$110,MAX(1,$F17)))),2,0))</f>
        <v>0</v>
      </c>
      <c r="DS17" s="5" t="n">
        <f aca="false">IF(Kalender!DS17&lt;&gt;1,0,IF(AND($B17&gt;0,INDEX(Kalender!DS$68:DS$77,MAX(1,$B17))&gt;INDEX(Kalender!$B$68:$B$77,MAX(1,$B17))),1,0)+IF(OR(AND($C17&gt;0,INDEX(Kalender!DS$81:DS$110,MAX(1,$C17))&gt;INDEX(Kalender!$B$81:$B$110,MAX(1,$C17))),AND($D17&gt;0,INDEX(Kalender!DS$81:DS$110,MAX(1,$D17))&gt;INDEX(Kalender!$B$81:$B$110,MAX(1,$D17))),AND($E17&gt;0,INDEX(Kalender!DS$81:DS$110,MAX(1,$E17))&gt;INDEX(Kalender!$B$81:$B$110,MAX(1,$E17))),AND($F17&gt;0,INDEX(Kalender!DS$81:DS$110,MAX(1,$F17))&gt;INDEX(Kalender!$B$81:$B$110,MAX(1,$F17)))),2,0))</f>
        <v>0</v>
      </c>
      <c r="DT17" s="5" t="n">
        <f aca="false">IF(Kalender!DT17&lt;&gt;1,0,IF(AND($B17&gt;0,INDEX(Kalender!DT$68:DT$77,MAX(1,$B17))&gt;INDEX(Kalender!$B$68:$B$77,MAX(1,$B17))),1,0)+IF(OR(AND($C17&gt;0,INDEX(Kalender!DT$81:DT$110,MAX(1,$C17))&gt;INDEX(Kalender!$B$81:$B$110,MAX(1,$C17))),AND($D17&gt;0,INDEX(Kalender!DT$81:DT$110,MAX(1,$D17))&gt;INDEX(Kalender!$B$81:$B$110,MAX(1,$D17))),AND($E17&gt;0,INDEX(Kalender!DT$81:DT$110,MAX(1,$E17))&gt;INDEX(Kalender!$B$81:$B$110,MAX(1,$E17))),AND($F17&gt;0,INDEX(Kalender!DT$81:DT$110,MAX(1,$F17))&gt;INDEX(Kalender!$B$81:$B$110,MAX(1,$F17)))),2,0))</f>
        <v>0</v>
      </c>
      <c r="DU17" s="5" t="n">
        <f aca="false">IF(Kalender!DU17&lt;&gt;1,0,IF(AND($B17&gt;0,INDEX(Kalender!DU$68:DU$77,MAX(1,$B17))&gt;INDEX(Kalender!$B$68:$B$77,MAX(1,$B17))),1,0)+IF(OR(AND($C17&gt;0,INDEX(Kalender!DU$81:DU$110,MAX(1,$C17))&gt;INDEX(Kalender!$B$81:$B$110,MAX(1,$C17))),AND($D17&gt;0,INDEX(Kalender!DU$81:DU$110,MAX(1,$D17))&gt;INDEX(Kalender!$B$81:$B$110,MAX(1,$D17))),AND($E17&gt;0,INDEX(Kalender!DU$81:DU$110,MAX(1,$E17))&gt;INDEX(Kalender!$B$81:$B$110,MAX(1,$E17))),AND($F17&gt;0,INDEX(Kalender!DU$81:DU$110,MAX(1,$F17))&gt;INDEX(Kalender!$B$81:$B$110,MAX(1,$F17)))),2,0))</f>
        <v>0</v>
      </c>
      <c r="DV17" s="5" t="n">
        <f aca="false">IF(Kalender!DV17&lt;&gt;1,0,IF(AND($B17&gt;0,INDEX(Kalender!DV$68:DV$77,MAX(1,$B17))&gt;INDEX(Kalender!$B$68:$B$77,MAX(1,$B17))),1,0)+IF(OR(AND($C17&gt;0,INDEX(Kalender!DV$81:DV$110,MAX(1,$C17))&gt;INDEX(Kalender!$B$81:$B$110,MAX(1,$C17))),AND($D17&gt;0,INDEX(Kalender!DV$81:DV$110,MAX(1,$D17))&gt;INDEX(Kalender!$B$81:$B$110,MAX(1,$D17))),AND($E17&gt;0,INDEX(Kalender!DV$81:DV$110,MAX(1,$E17))&gt;INDEX(Kalender!$B$81:$B$110,MAX(1,$E17))),AND($F17&gt;0,INDEX(Kalender!DV$81:DV$110,MAX(1,$F17))&gt;INDEX(Kalender!$B$81:$B$110,MAX(1,$F17)))),2,0))</f>
        <v>0</v>
      </c>
      <c r="DW17" s="5" t="n">
        <f aca="false">IF(Kalender!DW17&lt;&gt;1,0,IF(AND($B17&gt;0,INDEX(Kalender!DW$68:DW$77,MAX(1,$B17))&gt;INDEX(Kalender!$B$68:$B$77,MAX(1,$B17))),1,0)+IF(OR(AND($C17&gt;0,INDEX(Kalender!DW$81:DW$110,MAX(1,$C17))&gt;INDEX(Kalender!$B$81:$B$110,MAX(1,$C17))),AND($D17&gt;0,INDEX(Kalender!DW$81:DW$110,MAX(1,$D17))&gt;INDEX(Kalender!$B$81:$B$110,MAX(1,$D17))),AND($E17&gt;0,INDEX(Kalender!DW$81:DW$110,MAX(1,$E17))&gt;INDEX(Kalender!$B$81:$B$110,MAX(1,$E17))),AND($F17&gt;0,INDEX(Kalender!DW$81:DW$110,MAX(1,$F17))&gt;INDEX(Kalender!$B$81:$B$110,MAX(1,$F17)))),2,0))</f>
        <v>0</v>
      </c>
      <c r="DX17" s="5" t="n">
        <f aca="false">IF(Kalender!DX17&lt;&gt;1,0,IF(AND($B17&gt;0,INDEX(Kalender!DX$68:DX$77,MAX(1,$B17))&gt;INDEX(Kalender!$B$68:$B$77,MAX(1,$B17))),1,0)+IF(OR(AND($C17&gt;0,INDEX(Kalender!DX$81:DX$110,MAX(1,$C17))&gt;INDEX(Kalender!$B$81:$B$110,MAX(1,$C17))),AND($D17&gt;0,INDEX(Kalender!DX$81:DX$110,MAX(1,$D17))&gt;INDEX(Kalender!$B$81:$B$110,MAX(1,$D17))),AND($E17&gt;0,INDEX(Kalender!DX$81:DX$110,MAX(1,$E17))&gt;INDEX(Kalender!$B$81:$B$110,MAX(1,$E17))),AND($F17&gt;0,INDEX(Kalender!DX$81:DX$110,MAX(1,$F17))&gt;INDEX(Kalender!$B$81:$B$110,MAX(1,$F17)))),2,0))</f>
        <v>0</v>
      </c>
      <c r="DY17" s="5" t="n">
        <f aca="false">IF(Kalender!DY17&lt;&gt;1,0,IF(AND($B17&gt;0,INDEX(Kalender!DY$68:DY$77,MAX(1,$B17))&gt;INDEX(Kalender!$B$68:$B$77,MAX(1,$B17))),1,0)+IF(OR(AND($C17&gt;0,INDEX(Kalender!DY$81:DY$110,MAX(1,$C17))&gt;INDEX(Kalender!$B$81:$B$110,MAX(1,$C17))),AND($D17&gt;0,INDEX(Kalender!DY$81:DY$110,MAX(1,$D17))&gt;INDEX(Kalender!$B$81:$B$110,MAX(1,$D17))),AND($E17&gt;0,INDEX(Kalender!DY$81:DY$110,MAX(1,$E17))&gt;INDEX(Kalender!$B$81:$B$110,MAX(1,$E17))),AND($F17&gt;0,INDEX(Kalender!DY$81:DY$110,MAX(1,$F17))&gt;INDEX(Kalender!$B$81:$B$110,MAX(1,$F17)))),2,0))</f>
        <v>0</v>
      </c>
      <c r="DZ17" s="5" t="n">
        <f aca="false">IF(Kalender!DZ17&lt;&gt;1,0,IF(AND($B17&gt;0,INDEX(Kalender!DZ$68:DZ$77,MAX(1,$B17))&gt;INDEX(Kalender!$B$68:$B$77,MAX(1,$B17))),1,0)+IF(OR(AND($C17&gt;0,INDEX(Kalender!DZ$81:DZ$110,MAX(1,$C17))&gt;INDEX(Kalender!$B$81:$B$110,MAX(1,$C17))),AND($D17&gt;0,INDEX(Kalender!DZ$81:DZ$110,MAX(1,$D17))&gt;INDEX(Kalender!$B$81:$B$110,MAX(1,$D17))),AND($E17&gt;0,INDEX(Kalender!DZ$81:DZ$110,MAX(1,$E17))&gt;INDEX(Kalender!$B$81:$B$110,MAX(1,$E17))),AND($F17&gt;0,INDEX(Kalender!DZ$81:DZ$110,MAX(1,$F17))&gt;INDEX(Kalender!$B$81:$B$110,MAX(1,$F17)))),2,0))</f>
        <v>0</v>
      </c>
      <c r="EA17" s="5" t="n">
        <f aca="false">IF(Kalender!EA17&lt;&gt;1,0,IF(AND($B17&gt;0,INDEX(Kalender!EA$68:EA$77,MAX(1,$B17))&gt;INDEX(Kalender!$B$68:$B$77,MAX(1,$B17))),1,0)+IF(OR(AND($C17&gt;0,INDEX(Kalender!EA$81:EA$110,MAX(1,$C17))&gt;INDEX(Kalender!$B$81:$B$110,MAX(1,$C17))),AND($D17&gt;0,INDEX(Kalender!EA$81:EA$110,MAX(1,$D17))&gt;INDEX(Kalender!$B$81:$B$110,MAX(1,$D17))),AND($E17&gt;0,INDEX(Kalender!EA$81:EA$110,MAX(1,$E17))&gt;INDEX(Kalender!$B$81:$B$110,MAX(1,$E17))),AND($F17&gt;0,INDEX(Kalender!EA$81:EA$110,MAX(1,$F17))&gt;INDEX(Kalender!$B$81:$B$110,MAX(1,$F17)))),2,0))</f>
        <v>0</v>
      </c>
      <c r="EB17" s="5" t="n">
        <f aca="false">IF(Kalender!EB17&lt;&gt;1,0,IF(AND($B17&gt;0,INDEX(Kalender!EB$68:EB$77,MAX(1,$B17))&gt;INDEX(Kalender!$B$68:$B$77,MAX(1,$B17))),1,0)+IF(OR(AND($C17&gt;0,INDEX(Kalender!EB$81:EB$110,MAX(1,$C17))&gt;INDEX(Kalender!$B$81:$B$110,MAX(1,$C17))),AND($D17&gt;0,INDEX(Kalender!EB$81:EB$110,MAX(1,$D17))&gt;INDEX(Kalender!$B$81:$B$110,MAX(1,$D17))),AND($E17&gt;0,INDEX(Kalender!EB$81:EB$110,MAX(1,$E17))&gt;INDEX(Kalender!$B$81:$B$110,MAX(1,$E17))),AND($F17&gt;0,INDEX(Kalender!EB$81:EB$110,MAX(1,$F17))&gt;INDEX(Kalender!$B$81:$B$110,MAX(1,$F17)))),2,0))</f>
        <v>0</v>
      </c>
      <c r="EC17" s="5" t="n">
        <f aca="false">IF(Kalender!EC17&lt;&gt;1,0,IF(AND($B17&gt;0,INDEX(Kalender!EC$68:EC$77,MAX(1,$B17))&gt;INDEX(Kalender!$B$68:$B$77,MAX(1,$B17))),1,0)+IF(OR(AND($C17&gt;0,INDEX(Kalender!EC$81:EC$110,MAX(1,$C17))&gt;INDEX(Kalender!$B$81:$B$110,MAX(1,$C17))),AND($D17&gt;0,INDEX(Kalender!EC$81:EC$110,MAX(1,$D17))&gt;INDEX(Kalender!$B$81:$B$110,MAX(1,$D17))),AND($E17&gt;0,INDEX(Kalender!EC$81:EC$110,MAX(1,$E17))&gt;INDEX(Kalender!$B$81:$B$110,MAX(1,$E17))),AND($F17&gt;0,INDEX(Kalender!EC$81:EC$110,MAX(1,$F17))&gt;INDEX(Kalender!$B$81:$B$110,MAX(1,$F17)))),2,0))</f>
        <v>0</v>
      </c>
      <c r="ED17" s="5" t="n">
        <f aca="false">IF(Kalender!ED17&lt;&gt;1,0,IF(AND($B17&gt;0,INDEX(Kalender!ED$68:ED$77,MAX(1,$B17))&gt;INDEX(Kalender!$B$68:$B$77,MAX(1,$B17))),1,0)+IF(OR(AND($C17&gt;0,INDEX(Kalender!ED$81:ED$110,MAX(1,$C17))&gt;INDEX(Kalender!$B$81:$B$110,MAX(1,$C17))),AND($D17&gt;0,INDEX(Kalender!ED$81:ED$110,MAX(1,$D17))&gt;INDEX(Kalender!$B$81:$B$110,MAX(1,$D17))),AND($E17&gt;0,INDEX(Kalender!ED$81:ED$110,MAX(1,$E17))&gt;INDEX(Kalender!$B$81:$B$110,MAX(1,$E17))),AND($F17&gt;0,INDEX(Kalender!ED$81:ED$110,MAX(1,$F17))&gt;INDEX(Kalender!$B$81:$B$110,MAX(1,$F17)))),2,0))</f>
        <v>0</v>
      </c>
      <c r="EE17" s="5" t="n">
        <f aca="false">IF(Kalender!EE17&lt;&gt;1,0,IF(AND($B17&gt;0,INDEX(Kalender!EE$68:EE$77,MAX(1,$B17))&gt;INDEX(Kalender!$B$68:$B$77,MAX(1,$B17))),1,0)+IF(OR(AND($C17&gt;0,INDEX(Kalender!EE$81:EE$110,MAX(1,$C17))&gt;INDEX(Kalender!$B$81:$B$110,MAX(1,$C17))),AND($D17&gt;0,INDEX(Kalender!EE$81:EE$110,MAX(1,$D17))&gt;INDEX(Kalender!$B$81:$B$110,MAX(1,$D17))),AND($E17&gt;0,INDEX(Kalender!EE$81:EE$110,MAX(1,$E17))&gt;INDEX(Kalender!$B$81:$B$110,MAX(1,$E17))),AND($F17&gt;0,INDEX(Kalender!EE$81:EE$110,MAX(1,$F17))&gt;INDEX(Kalender!$B$81:$B$110,MAX(1,$F17)))),2,0))</f>
        <v>0</v>
      </c>
      <c r="EF17" s="5" t="n">
        <f aca="false">IF(Kalender!EF17&lt;&gt;1,0,IF(AND($B17&gt;0,INDEX(Kalender!EF$68:EF$77,MAX(1,$B17))&gt;INDEX(Kalender!$B$68:$B$77,MAX(1,$B17))),1,0)+IF(OR(AND($C17&gt;0,INDEX(Kalender!EF$81:EF$110,MAX(1,$C17))&gt;INDEX(Kalender!$B$81:$B$110,MAX(1,$C17))),AND($D17&gt;0,INDEX(Kalender!EF$81:EF$110,MAX(1,$D17))&gt;INDEX(Kalender!$B$81:$B$110,MAX(1,$D17))),AND($E17&gt;0,INDEX(Kalender!EF$81:EF$110,MAX(1,$E17))&gt;INDEX(Kalender!$B$81:$B$110,MAX(1,$E17))),AND($F17&gt;0,INDEX(Kalender!EF$81:EF$110,MAX(1,$F17))&gt;INDEX(Kalender!$B$81:$B$110,MAX(1,$F17)))),2,0))</f>
        <v>0</v>
      </c>
      <c r="EG17" s="5" t="n">
        <f aca="false">IF(Kalender!EG17&lt;&gt;1,0,IF(AND($B17&gt;0,INDEX(Kalender!EG$68:EG$77,MAX(1,$B17))&gt;INDEX(Kalender!$B$68:$B$77,MAX(1,$B17))),1,0)+IF(OR(AND($C17&gt;0,INDEX(Kalender!EG$81:EG$110,MAX(1,$C17))&gt;INDEX(Kalender!$B$81:$B$110,MAX(1,$C17))),AND($D17&gt;0,INDEX(Kalender!EG$81:EG$110,MAX(1,$D17))&gt;INDEX(Kalender!$B$81:$B$110,MAX(1,$D17))),AND($E17&gt;0,INDEX(Kalender!EG$81:EG$110,MAX(1,$E17))&gt;INDEX(Kalender!$B$81:$B$110,MAX(1,$E17))),AND($F17&gt;0,INDEX(Kalender!EG$81:EG$110,MAX(1,$F17))&gt;INDEX(Kalender!$B$81:$B$110,MAX(1,$F17)))),2,0))</f>
        <v>0</v>
      </c>
      <c r="EH17" s="5" t="n">
        <f aca="false">IF(Kalender!EH17&lt;&gt;1,0,IF(AND($B17&gt;0,INDEX(Kalender!EH$68:EH$77,MAX(1,$B17))&gt;INDEX(Kalender!$B$68:$B$77,MAX(1,$B17))),1,0)+IF(OR(AND($C17&gt;0,INDEX(Kalender!EH$81:EH$110,MAX(1,$C17))&gt;INDEX(Kalender!$B$81:$B$110,MAX(1,$C17))),AND($D17&gt;0,INDEX(Kalender!EH$81:EH$110,MAX(1,$D17))&gt;INDEX(Kalender!$B$81:$B$110,MAX(1,$D17))),AND($E17&gt;0,INDEX(Kalender!EH$81:EH$110,MAX(1,$E17))&gt;INDEX(Kalender!$B$81:$B$110,MAX(1,$E17))),AND($F17&gt;0,INDEX(Kalender!EH$81:EH$110,MAX(1,$F17))&gt;INDEX(Kalender!$B$81:$B$110,MAX(1,$F17)))),2,0))</f>
        <v>0</v>
      </c>
      <c r="EI17" s="5" t="n">
        <f aca="false">IF(Kalender!EI17&lt;&gt;1,0,IF(AND($B17&gt;0,INDEX(Kalender!EI$68:EI$77,MAX(1,$B17))&gt;INDEX(Kalender!$B$68:$B$77,MAX(1,$B17))),1,0)+IF(OR(AND($C17&gt;0,INDEX(Kalender!EI$81:EI$110,MAX(1,$C17))&gt;INDEX(Kalender!$B$81:$B$110,MAX(1,$C17))),AND($D17&gt;0,INDEX(Kalender!EI$81:EI$110,MAX(1,$D17))&gt;INDEX(Kalender!$B$81:$B$110,MAX(1,$D17))),AND($E17&gt;0,INDEX(Kalender!EI$81:EI$110,MAX(1,$E17))&gt;INDEX(Kalender!$B$81:$B$110,MAX(1,$E17))),AND($F17&gt;0,INDEX(Kalender!EI$81:EI$110,MAX(1,$F17))&gt;INDEX(Kalender!$B$81:$B$110,MAX(1,$F17)))),2,0))</f>
        <v>0</v>
      </c>
      <c r="EJ17" s="5" t="n">
        <f aca="false">IF(Kalender!EJ17&lt;&gt;1,0,IF(AND($B17&gt;0,INDEX(Kalender!EJ$68:EJ$77,MAX(1,$B17))&gt;INDEX(Kalender!$B$68:$B$77,MAX(1,$B17))),1,0)+IF(OR(AND($C17&gt;0,INDEX(Kalender!EJ$81:EJ$110,MAX(1,$C17))&gt;INDEX(Kalender!$B$81:$B$110,MAX(1,$C17))),AND($D17&gt;0,INDEX(Kalender!EJ$81:EJ$110,MAX(1,$D17))&gt;INDEX(Kalender!$B$81:$B$110,MAX(1,$D17))),AND($E17&gt;0,INDEX(Kalender!EJ$81:EJ$110,MAX(1,$E17))&gt;INDEX(Kalender!$B$81:$B$110,MAX(1,$E17))),AND($F17&gt;0,INDEX(Kalender!EJ$81:EJ$110,MAX(1,$F17))&gt;INDEX(Kalender!$B$81:$B$110,MAX(1,$F17)))),2,0))</f>
        <v>0</v>
      </c>
      <c r="EK17" s="5" t="n">
        <f aca="false">IF(Kalender!EK17&lt;&gt;1,0,IF(AND($B17&gt;0,INDEX(Kalender!EK$68:EK$77,MAX(1,$B17))&gt;INDEX(Kalender!$B$68:$B$77,MAX(1,$B17))),1,0)+IF(OR(AND($C17&gt;0,INDEX(Kalender!EK$81:EK$110,MAX(1,$C17))&gt;INDEX(Kalender!$B$81:$B$110,MAX(1,$C17))),AND($D17&gt;0,INDEX(Kalender!EK$81:EK$110,MAX(1,$D17))&gt;INDEX(Kalender!$B$81:$B$110,MAX(1,$D17))),AND($E17&gt;0,INDEX(Kalender!EK$81:EK$110,MAX(1,$E17))&gt;INDEX(Kalender!$B$81:$B$110,MAX(1,$E17))),AND($F17&gt;0,INDEX(Kalender!EK$81:EK$110,MAX(1,$F17))&gt;INDEX(Kalender!$B$81:$B$110,MAX(1,$F17)))),2,0))</f>
        <v>0</v>
      </c>
      <c r="EL17" s="5" t="n">
        <f aca="false">IF(Kalender!EL17&lt;&gt;1,0,IF(AND($B17&gt;0,INDEX(Kalender!EL$68:EL$77,MAX(1,$B17))&gt;INDEX(Kalender!$B$68:$B$77,MAX(1,$B17))),1,0)+IF(OR(AND($C17&gt;0,INDEX(Kalender!EL$81:EL$110,MAX(1,$C17))&gt;INDEX(Kalender!$B$81:$B$110,MAX(1,$C17))),AND($D17&gt;0,INDEX(Kalender!EL$81:EL$110,MAX(1,$D17))&gt;INDEX(Kalender!$B$81:$B$110,MAX(1,$D17))),AND($E17&gt;0,INDEX(Kalender!EL$81:EL$110,MAX(1,$E17))&gt;INDEX(Kalender!$B$81:$B$110,MAX(1,$E17))),AND($F17&gt;0,INDEX(Kalender!EL$81:EL$110,MAX(1,$F17))&gt;INDEX(Kalender!$B$81:$B$110,MAX(1,$F17)))),2,0))</f>
        <v>0</v>
      </c>
      <c r="EM17" s="5" t="n">
        <f aca="false">IF(Kalender!EM17&lt;&gt;1,0,IF(AND($B17&gt;0,INDEX(Kalender!EM$68:EM$77,MAX(1,$B17))&gt;INDEX(Kalender!$B$68:$B$77,MAX(1,$B17))),1,0)+IF(OR(AND($C17&gt;0,INDEX(Kalender!EM$81:EM$110,MAX(1,$C17))&gt;INDEX(Kalender!$B$81:$B$110,MAX(1,$C17))),AND($D17&gt;0,INDEX(Kalender!EM$81:EM$110,MAX(1,$D17))&gt;INDEX(Kalender!$B$81:$B$110,MAX(1,$D17))),AND($E17&gt;0,INDEX(Kalender!EM$81:EM$110,MAX(1,$E17))&gt;INDEX(Kalender!$B$81:$B$110,MAX(1,$E17))),AND($F17&gt;0,INDEX(Kalender!EM$81:EM$110,MAX(1,$F17))&gt;INDEX(Kalender!$B$81:$B$110,MAX(1,$F17)))),2,0))</f>
        <v>0</v>
      </c>
      <c r="EN17" s="5" t="n">
        <f aca="false">IF(Kalender!EN17&lt;&gt;1,0,IF(AND($B17&gt;0,INDEX(Kalender!EN$68:EN$77,MAX(1,$B17))&gt;INDEX(Kalender!$B$68:$B$77,MAX(1,$B17))),1,0)+IF(OR(AND($C17&gt;0,INDEX(Kalender!EN$81:EN$110,MAX(1,$C17))&gt;INDEX(Kalender!$B$81:$B$110,MAX(1,$C17))),AND($D17&gt;0,INDEX(Kalender!EN$81:EN$110,MAX(1,$D17))&gt;INDEX(Kalender!$B$81:$B$110,MAX(1,$D17))),AND($E17&gt;0,INDEX(Kalender!EN$81:EN$110,MAX(1,$E17))&gt;INDEX(Kalender!$B$81:$B$110,MAX(1,$E17))),AND($F17&gt;0,INDEX(Kalender!EN$81:EN$110,MAX(1,$F17))&gt;INDEX(Kalender!$B$81:$B$110,MAX(1,$F17)))),2,0))</f>
        <v>0</v>
      </c>
      <c r="EO17" s="5" t="n">
        <f aca="false">IF(Kalender!EO17&lt;&gt;1,0,IF(AND($B17&gt;0,INDEX(Kalender!EO$68:EO$77,MAX(1,$B17))&gt;INDEX(Kalender!$B$68:$B$77,MAX(1,$B17))),1,0)+IF(OR(AND($C17&gt;0,INDEX(Kalender!EO$81:EO$110,MAX(1,$C17))&gt;INDEX(Kalender!$B$81:$B$110,MAX(1,$C17))),AND($D17&gt;0,INDEX(Kalender!EO$81:EO$110,MAX(1,$D17))&gt;INDEX(Kalender!$B$81:$B$110,MAX(1,$D17))),AND($E17&gt;0,INDEX(Kalender!EO$81:EO$110,MAX(1,$E17))&gt;INDEX(Kalender!$B$81:$B$110,MAX(1,$E17))),AND($F17&gt;0,INDEX(Kalender!EO$81:EO$110,MAX(1,$F17))&gt;INDEX(Kalender!$B$81:$B$110,MAX(1,$F17)))),2,0))</f>
        <v>0</v>
      </c>
      <c r="EP17" s="5" t="n">
        <f aca="false">IF(Kalender!EP17&lt;&gt;1,0,IF(AND($B17&gt;0,INDEX(Kalender!EP$68:EP$77,MAX(1,$B17))&gt;INDEX(Kalender!$B$68:$B$77,MAX(1,$B17))),1,0)+IF(OR(AND($C17&gt;0,INDEX(Kalender!EP$81:EP$110,MAX(1,$C17))&gt;INDEX(Kalender!$B$81:$B$110,MAX(1,$C17))),AND($D17&gt;0,INDEX(Kalender!EP$81:EP$110,MAX(1,$D17))&gt;INDEX(Kalender!$B$81:$B$110,MAX(1,$D17))),AND($E17&gt;0,INDEX(Kalender!EP$81:EP$110,MAX(1,$E17))&gt;INDEX(Kalender!$B$81:$B$110,MAX(1,$E17))),AND($F17&gt;0,INDEX(Kalender!EP$81:EP$110,MAX(1,$F17))&gt;INDEX(Kalender!$B$81:$B$110,MAX(1,$F17)))),2,0))</f>
        <v>0</v>
      </c>
      <c r="EQ17" s="5" t="n">
        <f aca="false">IF(Kalender!EQ17&lt;&gt;1,0,IF(AND($B17&gt;0,INDEX(Kalender!EQ$68:EQ$77,MAX(1,$B17))&gt;INDEX(Kalender!$B$68:$B$77,MAX(1,$B17))),1,0)+IF(OR(AND($C17&gt;0,INDEX(Kalender!EQ$81:EQ$110,MAX(1,$C17))&gt;INDEX(Kalender!$B$81:$B$110,MAX(1,$C17))),AND($D17&gt;0,INDEX(Kalender!EQ$81:EQ$110,MAX(1,$D17))&gt;INDEX(Kalender!$B$81:$B$110,MAX(1,$D17))),AND($E17&gt;0,INDEX(Kalender!EQ$81:EQ$110,MAX(1,$E17))&gt;INDEX(Kalender!$B$81:$B$110,MAX(1,$E17))),AND($F17&gt;0,INDEX(Kalender!EQ$81:EQ$110,MAX(1,$F17))&gt;INDEX(Kalender!$B$81:$B$110,MAX(1,$F17)))),2,0))</f>
        <v>0</v>
      </c>
      <c r="ER17" s="5" t="n">
        <f aca="false">IF(Kalender!ER17&lt;&gt;1,0,IF(AND($B17&gt;0,INDEX(Kalender!ER$68:ER$77,MAX(1,$B17))&gt;INDEX(Kalender!$B$68:$B$77,MAX(1,$B17))),1,0)+IF(OR(AND($C17&gt;0,INDEX(Kalender!ER$81:ER$110,MAX(1,$C17))&gt;INDEX(Kalender!$B$81:$B$110,MAX(1,$C17))),AND($D17&gt;0,INDEX(Kalender!ER$81:ER$110,MAX(1,$D17))&gt;INDEX(Kalender!$B$81:$B$110,MAX(1,$D17))),AND($E17&gt;0,INDEX(Kalender!ER$81:ER$110,MAX(1,$E17))&gt;INDEX(Kalender!$B$81:$B$110,MAX(1,$E17))),AND($F17&gt;0,INDEX(Kalender!ER$81:ER$110,MAX(1,$F17))&gt;INDEX(Kalender!$B$81:$B$110,MAX(1,$F17)))),2,0))</f>
        <v>0</v>
      </c>
      <c r="ES17" s="5" t="n">
        <f aca="false">IF(Kalender!ES17&lt;&gt;1,0,IF(AND($B17&gt;0,INDEX(Kalender!ES$68:ES$77,MAX(1,$B17))&gt;INDEX(Kalender!$B$68:$B$77,MAX(1,$B17))),1,0)+IF(OR(AND($C17&gt;0,INDEX(Kalender!ES$81:ES$110,MAX(1,$C17))&gt;INDEX(Kalender!$B$81:$B$110,MAX(1,$C17))),AND($D17&gt;0,INDEX(Kalender!ES$81:ES$110,MAX(1,$D17))&gt;INDEX(Kalender!$B$81:$B$110,MAX(1,$D17))),AND($E17&gt;0,INDEX(Kalender!ES$81:ES$110,MAX(1,$E17))&gt;INDEX(Kalender!$B$81:$B$110,MAX(1,$E17))),AND($F17&gt;0,INDEX(Kalender!ES$81:ES$110,MAX(1,$F17))&gt;INDEX(Kalender!$B$81:$B$110,MAX(1,$F17)))),2,0))</f>
        <v>0</v>
      </c>
      <c r="ET17" s="5" t="n">
        <f aca="false">IF(Kalender!ET17&lt;&gt;1,0,IF(AND($B17&gt;0,INDEX(Kalender!ET$68:ET$77,MAX(1,$B17))&gt;INDEX(Kalender!$B$68:$B$77,MAX(1,$B17))),1,0)+IF(OR(AND($C17&gt;0,INDEX(Kalender!ET$81:ET$110,MAX(1,$C17))&gt;INDEX(Kalender!$B$81:$B$110,MAX(1,$C17))),AND($D17&gt;0,INDEX(Kalender!ET$81:ET$110,MAX(1,$D17))&gt;INDEX(Kalender!$B$81:$B$110,MAX(1,$D17))),AND($E17&gt;0,INDEX(Kalender!ET$81:ET$110,MAX(1,$E17))&gt;INDEX(Kalender!$B$81:$B$110,MAX(1,$E17))),AND($F17&gt;0,INDEX(Kalender!ET$81:ET$110,MAX(1,$F17))&gt;INDEX(Kalender!$B$81:$B$110,MAX(1,$F17)))),2,0))</f>
        <v>0</v>
      </c>
      <c r="EU17" s="5" t="n">
        <f aca="false">IF(Kalender!EU17&lt;&gt;1,0,IF(AND($B17&gt;0,INDEX(Kalender!EU$68:EU$77,MAX(1,$B17))&gt;INDEX(Kalender!$B$68:$B$77,MAX(1,$B17))),1,0)+IF(OR(AND($C17&gt;0,INDEX(Kalender!EU$81:EU$110,MAX(1,$C17))&gt;INDEX(Kalender!$B$81:$B$110,MAX(1,$C17))),AND($D17&gt;0,INDEX(Kalender!EU$81:EU$110,MAX(1,$D17))&gt;INDEX(Kalender!$B$81:$B$110,MAX(1,$D17))),AND($E17&gt;0,INDEX(Kalender!EU$81:EU$110,MAX(1,$E17))&gt;INDEX(Kalender!$B$81:$B$110,MAX(1,$E17))),AND($F17&gt;0,INDEX(Kalender!EU$81:EU$110,MAX(1,$F17))&gt;INDEX(Kalender!$B$81:$B$110,MAX(1,$F17)))),2,0))</f>
        <v>0</v>
      </c>
      <c r="EV17" s="5" t="n">
        <f aca="false">IF(Kalender!EV17&lt;&gt;1,0,IF(AND($B17&gt;0,INDEX(Kalender!EV$68:EV$77,MAX(1,$B17))&gt;INDEX(Kalender!$B$68:$B$77,MAX(1,$B17))),1,0)+IF(OR(AND($C17&gt;0,INDEX(Kalender!EV$81:EV$110,MAX(1,$C17))&gt;INDEX(Kalender!$B$81:$B$110,MAX(1,$C17))),AND($D17&gt;0,INDEX(Kalender!EV$81:EV$110,MAX(1,$D17))&gt;INDEX(Kalender!$B$81:$B$110,MAX(1,$D17))),AND($E17&gt;0,INDEX(Kalender!EV$81:EV$110,MAX(1,$E17))&gt;INDEX(Kalender!$B$81:$B$110,MAX(1,$E17))),AND($F17&gt;0,INDEX(Kalender!EV$81:EV$110,MAX(1,$F17))&gt;INDEX(Kalender!$B$81:$B$110,MAX(1,$F17)))),2,0))</f>
        <v>0</v>
      </c>
      <c r="EW17" s="5" t="n">
        <f aca="false">IF(Kalender!EW17&lt;&gt;1,0,IF(AND($B17&gt;0,INDEX(Kalender!EW$68:EW$77,MAX(1,$B17))&gt;INDEX(Kalender!$B$68:$B$77,MAX(1,$B17))),1,0)+IF(OR(AND($C17&gt;0,INDEX(Kalender!EW$81:EW$110,MAX(1,$C17))&gt;INDEX(Kalender!$B$81:$B$110,MAX(1,$C17))),AND($D17&gt;0,INDEX(Kalender!EW$81:EW$110,MAX(1,$D17))&gt;INDEX(Kalender!$B$81:$B$110,MAX(1,$D17))),AND($E17&gt;0,INDEX(Kalender!EW$81:EW$110,MAX(1,$E17))&gt;INDEX(Kalender!$B$81:$B$110,MAX(1,$E17))),AND($F17&gt;0,INDEX(Kalender!EW$81:EW$110,MAX(1,$F17))&gt;INDEX(Kalender!$B$81:$B$110,MAX(1,$F17)))),2,0))</f>
        <v>0</v>
      </c>
      <c r="EX17" s="5" t="n">
        <f aca="false">IF(Kalender!EX17&lt;&gt;1,0,IF(AND($B17&gt;0,INDEX(Kalender!EX$68:EX$77,MAX(1,$B17))&gt;INDEX(Kalender!$B$68:$B$77,MAX(1,$B17))),1,0)+IF(OR(AND($C17&gt;0,INDEX(Kalender!EX$81:EX$110,MAX(1,$C17))&gt;INDEX(Kalender!$B$81:$B$110,MAX(1,$C17))),AND($D17&gt;0,INDEX(Kalender!EX$81:EX$110,MAX(1,$D17))&gt;INDEX(Kalender!$B$81:$B$110,MAX(1,$D17))),AND($E17&gt;0,INDEX(Kalender!EX$81:EX$110,MAX(1,$E17))&gt;INDEX(Kalender!$B$81:$B$110,MAX(1,$E17))),AND($F17&gt;0,INDEX(Kalender!EX$81:EX$110,MAX(1,$F17))&gt;INDEX(Kalender!$B$81:$B$110,MAX(1,$F17)))),2,0))</f>
        <v>0</v>
      </c>
      <c r="EY17" s="5" t="n">
        <f aca="false">IF(Kalender!EY17&lt;&gt;1,0,IF(AND($B17&gt;0,INDEX(Kalender!EY$68:EY$77,MAX(1,$B17))&gt;INDEX(Kalender!$B$68:$B$77,MAX(1,$B17))),1,0)+IF(OR(AND($C17&gt;0,INDEX(Kalender!EY$81:EY$110,MAX(1,$C17))&gt;INDEX(Kalender!$B$81:$B$110,MAX(1,$C17))),AND($D17&gt;0,INDEX(Kalender!EY$81:EY$110,MAX(1,$D17))&gt;INDEX(Kalender!$B$81:$B$110,MAX(1,$D17))),AND($E17&gt;0,INDEX(Kalender!EY$81:EY$110,MAX(1,$E17))&gt;INDEX(Kalender!$B$81:$B$110,MAX(1,$E17))),AND($F17&gt;0,INDEX(Kalender!EY$81:EY$110,MAX(1,$F17))&gt;INDEX(Kalender!$B$81:$B$110,MAX(1,$F17)))),2,0))</f>
        <v>0</v>
      </c>
      <c r="EZ17" s="5" t="n">
        <f aca="false">IF(Kalender!EZ17&lt;&gt;1,0,IF(AND($B17&gt;0,INDEX(Kalender!EZ$68:EZ$77,MAX(1,$B17))&gt;INDEX(Kalender!$B$68:$B$77,MAX(1,$B17))),1,0)+IF(OR(AND($C17&gt;0,INDEX(Kalender!EZ$81:EZ$110,MAX(1,$C17))&gt;INDEX(Kalender!$B$81:$B$110,MAX(1,$C17))),AND($D17&gt;0,INDEX(Kalender!EZ$81:EZ$110,MAX(1,$D17))&gt;INDEX(Kalender!$B$81:$B$110,MAX(1,$D17))),AND($E17&gt;0,INDEX(Kalender!EZ$81:EZ$110,MAX(1,$E17))&gt;INDEX(Kalender!$B$81:$B$110,MAX(1,$E17))),AND($F17&gt;0,INDEX(Kalender!EZ$81:EZ$110,MAX(1,$F17))&gt;INDEX(Kalender!$B$81:$B$110,MAX(1,$F17)))),2,0))</f>
        <v>0</v>
      </c>
      <c r="FA17" s="5" t="n">
        <f aca="false">IF(Kalender!FA17&lt;&gt;1,0,IF(AND($B17&gt;0,INDEX(Kalender!FA$68:FA$77,MAX(1,$B17))&gt;INDEX(Kalender!$B$68:$B$77,MAX(1,$B17))),1,0)+IF(OR(AND($C17&gt;0,INDEX(Kalender!FA$81:FA$110,MAX(1,$C17))&gt;INDEX(Kalender!$B$81:$B$110,MAX(1,$C17))),AND($D17&gt;0,INDEX(Kalender!FA$81:FA$110,MAX(1,$D17))&gt;INDEX(Kalender!$B$81:$B$110,MAX(1,$D17))),AND($E17&gt;0,INDEX(Kalender!FA$81:FA$110,MAX(1,$E17))&gt;INDEX(Kalender!$B$81:$B$110,MAX(1,$E17))),AND($F17&gt;0,INDEX(Kalender!FA$81:FA$110,MAX(1,$F17))&gt;INDEX(Kalender!$B$81:$B$110,MAX(1,$F17)))),2,0))</f>
        <v>0</v>
      </c>
      <c r="FB17" s="5" t="n">
        <f aca="false">IF(Kalender!FB17&lt;&gt;1,0,IF(AND($B17&gt;0,INDEX(Kalender!FB$68:FB$77,MAX(1,$B17))&gt;INDEX(Kalender!$B$68:$B$77,MAX(1,$B17))),1,0)+IF(OR(AND($C17&gt;0,INDEX(Kalender!FB$81:FB$110,MAX(1,$C17))&gt;INDEX(Kalender!$B$81:$B$110,MAX(1,$C17))),AND($D17&gt;0,INDEX(Kalender!FB$81:FB$110,MAX(1,$D17))&gt;INDEX(Kalender!$B$81:$B$110,MAX(1,$D17))),AND($E17&gt;0,INDEX(Kalender!FB$81:FB$110,MAX(1,$E17))&gt;INDEX(Kalender!$B$81:$B$110,MAX(1,$E17))),AND($F17&gt;0,INDEX(Kalender!FB$81:FB$110,MAX(1,$F17))&gt;INDEX(Kalender!$B$81:$B$110,MAX(1,$F17)))),2,0))</f>
        <v>0</v>
      </c>
      <c r="FC17" s="5" t="n">
        <f aca="false">IF(Kalender!FC17&lt;&gt;1,0,IF(AND($B17&gt;0,INDEX(Kalender!FC$68:FC$77,MAX(1,$B17))&gt;INDEX(Kalender!$B$68:$B$77,MAX(1,$B17))),1,0)+IF(OR(AND($C17&gt;0,INDEX(Kalender!FC$81:FC$110,MAX(1,$C17))&gt;INDEX(Kalender!$B$81:$B$110,MAX(1,$C17))),AND($D17&gt;0,INDEX(Kalender!FC$81:FC$110,MAX(1,$D17))&gt;INDEX(Kalender!$B$81:$B$110,MAX(1,$D17))),AND($E17&gt;0,INDEX(Kalender!FC$81:FC$110,MAX(1,$E17))&gt;INDEX(Kalender!$B$81:$B$110,MAX(1,$E17))),AND($F17&gt;0,INDEX(Kalender!FC$81:FC$110,MAX(1,$F17))&gt;INDEX(Kalender!$B$81:$B$110,MAX(1,$F17)))),2,0))</f>
        <v>0</v>
      </c>
      <c r="FD17" s="5" t="n">
        <f aca="false">IF(Kalender!FD17&lt;&gt;1,0,IF(AND($B17&gt;0,INDEX(Kalender!FD$68:FD$77,MAX(1,$B17))&gt;INDEX(Kalender!$B$68:$B$77,MAX(1,$B17))),1,0)+IF(OR(AND($C17&gt;0,INDEX(Kalender!FD$81:FD$110,MAX(1,$C17))&gt;INDEX(Kalender!$B$81:$B$110,MAX(1,$C17))),AND($D17&gt;0,INDEX(Kalender!FD$81:FD$110,MAX(1,$D17))&gt;INDEX(Kalender!$B$81:$B$110,MAX(1,$D17))),AND($E17&gt;0,INDEX(Kalender!FD$81:FD$110,MAX(1,$E17))&gt;INDEX(Kalender!$B$81:$B$110,MAX(1,$E17))),AND($F17&gt;0,INDEX(Kalender!FD$81:FD$110,MAX(1,$F17))&gt;INDEX(Kalender!$B$81:$B$110,MAX(1,$F17)))),2,0))</f>
        <v>0</v>
      </c>
      <c r="FE17" s="5" t="n">
        <f aca="false">IF(Kalender!FE17&lt;&gt;1,0,IF(AND($B17&gt;0,INDEX(Kalender!FE$68:FE$77,MAX(1,$B17))&gt;INDEX(Kalender!$B$68:$B$77,MAX(1,$B17))),1,0)+IF(OR(AND($C17&gt;0,INDEX(Kalender!FE$81:FE$110,MAX(1,$C17))&gt;INDEX(Kalender!$B$81:$B$110,MAX(1,$C17))),AND($D17&gt;0,INDEX(Kalender!FE$81:FE$110,MAX(1,$D17))&gt;INDEX(Kalender!$B$81:$B$110,MAX(1,$D17))),AND($E17&gt;0,INDEX(Kalender!FE$81:FE$110,MAX(1,$E17))&gt;INDEX(Kalender!$B$81:$B$110,MAX(1,$E17))),AND($F17&gt;0,INDEX(Kalender!FE$81:FE$110,MAX(1,$F17))&gt;INDEX(Kalender!$B$81:$B$110,MAX(1,$F17)))),2,0))</f>
        <v>0</v>
      </c>
      <c r="FF17" s="5" t="n">
        <f aca="false">IF(Kalender!FF17&lt;&gt;1,0,IF(AND($B17&gt;0,INDEX(Kalender!FF$68:FF$77,MAX(1,$B17))&gt;INDEX(Kalender!$B$68:$B$77,MAX(1,$B17))),1,0)+IF(OR(AND($C17&gt;0,INDEX(Kalender!FF$81:FF$110,MAX(1,$C17))&gt;INDEX(Kalender!$B$81:$B$110,MAX(1,$C17))),AND($D17&gt;0,INDEX(Kalender!FF$81:FF$110,MAX(1,$D17))&gt;INDEX(Kalender!$B$81:$B$110,MAX(1,$D17))),AND($E17&gt;0,INDEX(Kalender!FF$81:FF$110,MAX(1,$E17))&gt;INDEX(Kalender!$B$81:$B$110,MAX(1,$E17))),AND($F17&gt;0,INDEX(Kalender!FF$81:FF$110,MAX(1,$F17))&gt;INDEX(Kalender!$B$81:$B$110,MAX(1,$F17)))),2,0))</f>
        <v>0</v>
      </c>
      <c r="FG17" s="5" t="n">
        <f aca="false">IF(Kalender!FG17&lt;&gt;1,0,IF(AND($B17&gt;0,INDEX(Kalender!FG$68:FG$77,MAX(1,$B17))&gt;INDEX(Kalender!$B$68:$B$77,MAX(1,$B17))),1,0)+IF(OR(AND($C17&gt;0,INDEX(Kalender!FG$81:FG$110,MAX(1,$C17))&gt;INDEX(Kalender!$B$81:$B$110,MAX(1,$C17))),AND($D17&gt;0,INDEX(Kalender!FG$81:FG$110,MAX(1,$D17))&gt;INDEX(Kalender!$B$81:$B$110,MAX(1,$D17))),AND($E17&gt;0,INDEX(Kalender!FG$81:FG$110,MAX(1,$E17))&gt;INDEX(Kalender!$B$81:$B$110,MAX(1,$E17))),AND($F17&gt;0,INDEX(Kalender!FG$81:FG$110,MAX(1,$F17))&gt;INDEX(Kalender!$B$81:$B$110,MAX(1,$F17)))),2,0))</f>
        <v>0</v>
      </c>
      <c r="FH17" s="5" t="n">
        <f aca="false">IF(Kalender!FH17&lt;&gt;1,0,IF(AND($B17&gt;0,INDEX(Kalender!FH$68:FH$77,MAX(1,$B17))&gt;INDEX(Kalender!$B$68:$B$77,MAX(1,$B17))),1,0)+IF(OR(AND($C17&gt;0,INDEX(Kalender!FH$81:FH$110,MAX(1,$C17))&gt;INDEX(Kalender!$B$81:$B$110,MAX(1,$C17))),AND($D17&gt;0,INDEX(Kalender!FH$81:FH$110,MAX(1,$D17))&gt;INDEX(Kalender!$B$81:$B$110,MAX(1,$D17))),AND($E17&gt;0,INDEX(Kalender!FH$81:FH$110,MAX(1,$E17))&gt;INDEX(Kalender!$B$81:$B$110,MAX(1,$E17))),AND($F17&gt;0,INDEX(Kalender!FH$81:FH$110,MAX(1,$F17))&gt;INDEX(Kalender!$B$81:$B$110,MAX(1,$F17)))),2,0))</f>
        <v>0</v>
      </c>
      <c r="FI17" s="5" t="n">
        <f aca="false">IF(Kalender!FI17&lt;&gt;1,0,IF(AND($B17&gt;0,INDEX(Kalender!FI$68:FI$77,MAX(1,$B17))&gt;INDEX(Kalender!$B$68:$B$77,MAX(1,$B17))),1,0)+IF(OR(AND($C17&gt;0,INDEX(Kalender!FI$81:FI$110,MAX(1,$C17))&gt;INDEX(Kalender!$B$81:$B$110,MAX(1,$C17))),AND($D17&gt;0,INDEX(Kalender!FI$81:FI$110,MAX(1,$D17))&gt;INDEX(Kalender!$B$81:$B$110,MAX(1,$D17))),AND($E17&gt;0,INDEX(Kalender!FI$81:FI$110,MAX(1,$E17))&gt;INDEX(Kalender!$B$81:$B$110,MAX(1,$E17))),AND($F17&gt;0,INDEX(Kalender!FI$81:FI$110,MAX(1,$F17))&gt;INDEX(Kalender!$B$81:$B$110,MAX(1,$F17)))),2,0))</f>
        <v>0</v>
      </c>
      <c r="FJ17" s="5" t="n">
        <f aca="false">IF(Kalender!FJ17&lt;&gt;1,0,IF(AND($B17&gt;0,INDEX(Kalender!FJ$68:FJ$77,MAX(1,$B17))&gt;INDEX(Kalender!$B$68:$B$77,MAX(1,$B17))),1,0)+IF(OR(AND($C17&gt;0,INDEX(Kalender!FJ$81:FJ$110,MAX(1,$C17))&gt;INDEX(Kalender!$B$81:$B$110,MAX(1,$C17))),AND($D17&gt;0,INDEX(Kalender!FJ$81:FJ$110,MAX(1,$D17))&gt;INDEX(Kalender!$B$81:$B$110,MAX(1,$D17))),AND($E17&gt;0,INDEX(Kalender!FJ$81:FJ$110,MAX(1,$E17))&gt;INDEX(Kalender!$B$81:$B$110,MAX(1,$E17))),AND($F17&gt;0,INDEX(Kalender!FJ$81:FJ$110,MAX(1,$F17))&gt;INDEX(Kalender!$B$81:$B$110,MAX(1,$F17)))),2,0))</f>
        <v>0</v>
      </c>
      <c r="FK17" s="5" t="n">
        <f aca="false">IF(Kalender!FK17&lt;&gt;1,0,IF(AND($B17&gt;0,INDEX(Kalender!FK$68:FK$77,MAX(1,$B17))&gt;INDEX(Kalender!$B$68:$B$77,MAX(1,$B17))),1,0)+IF(OR(AND($C17&gt;0,INDEX(Kalender!FK$81:FK$110,MAX(1,$C17))&gt;INDEX(Kalender!$B$81:$B$110,MAX(1,$C17))),AND($D17&gt;0,INDEX(Kalender!FK$81:FK$110,MAX(1,$D17))&gt;INDEX(Kalender!$B$81:$B$110,MAX(1,$D17))),AND($E17&gt;0,INDEX(Kalender!FK$81:FK$110,MAX(1,$E17))&gt;INDEX(Kalender!$B$81:$B$110,MAX(1,$E17))),AND($F17&gt;0,INDEX(Kalender!FK$81:FK$110,MAX(1,$F17))&gt;INDEX(Kalender!$B$81:$B$110,MAX(1,$F17)))),2,0))</f>
        <v>0</v>
      </c>
      <c r="FL17" s="5" t="n">
        <f aca="false">IF(Kalender!FL17&lt;&gt;1,0,IF(AND($B17&gt;0,INDEX(Kalender!FL$68:FL$77,MAX(1,$B17))&gt;INDEX(Kalender!$B$68:$B$77,MAX(1,$B17))),1,0)+IF(OR(AND($C17&gt;0,INDEX(Kalender!FL$81:FL$110,MAX(1,$C17))&gt;INDEX(Kalender!$B$81:$B$110,MAX(1,$C17))),AND($D17&gt;0,INDEX(Kalender!FL$81:FL$110,MAX(1,$D17))&gt;INDEX(Kalender!$B$81:$B$110,MAX(1,$D17))),AND($E17&gt;0,INDEX(Kalender!FL$81:FL$110,MAX(1,$E17))&gt;INDEX(Kalender!$B$81:$B$110,MAX(1,$E17))),AND($F17&gt;0,INDEX(Kalender!FL$81:FL$110,MAX(1,$F17))&gt;INDEX(Kalender!$B$81:$B$110,MAX(1,$F17)))),2,0))</f>
        <v>0</v>
      </c>
      <c r="FM17" s="5" t="n">
        <f aca="false">IF(Kalender!FM17&lt;&gt;1,0,IF(AND($B17&gt;0,INDEX(Kalender!FM$68:FM$77,MAX(1,$B17))&gt;INDEX(Kalender!$B$68:$B$77,MAX(1,$B17))),1,0)+IF(OR(AND($C17&gt;0,INDEX(Kalender!FM$81:FM$110,MAX(1,$C17))&gt;INDEX(Kalender!$B$81:$B$110,MAX(1,$C17))),AND($D17&gt;0,INDEX(Kalender!FM$81:FM$110,MAX(1,$D17))&gt;INDEX(Kalender!$B$81:$B$110,MAX(1,$D17))),AND($E17&gt;0,INDEX(Kalender!FM$81:FM$110,MAX(1,$E17))&gt;INDEX(Kalender!$B$81:$B$110,MAX(1,$E17))),AND($F17&gt;0,INDEX(Kalender!FM$81:FM$110,MAX(1,$F17))&gt;INDEX(Kalender!$B$81:$B$110,MAX(1,$F17)))),2,0))</f>
        <v>0</v>
      </c>
      <c r="FN17" s="5" t="n">
        <f aca="false">IF(Kalender!FN17&lt;&gt;1,0,IF(AND($B17&gt;0,INDEX(Kalender!FN$68:FN$77,MAX(1,$B17))&gt;INDEX(Kalender!$B$68:$B$77,MAX(1,$B17))),1,0)+IF(OR(AND($C17&gt;0,INDEX(Kalender!FN$81:FN$110,MAX(1,$C17))&gt;INDEX(Kalender!$B$81:$B$110,MAX(1,$C17))),AND($D17&gt;0,INDEX(Kalender!FN$81:FN$110,MAX(1,$D17))&gt;INDEX(Kalender!$B$81:$B$110,MAX(1,$D17))),AND($E17&gt;0,INDEX(Kalender!FN$81:FN$110,MAX(1,$E17))&gt;INDEX(Kalender!$B$81:$B$110,MAX(1,$E17))),AND($F17&gt;0,INDEX(Kalender!FN$81:FN$110,MAX(1,$F17))&gt;INDEX(Kalender!$B$81:$B$110,MAX(1,$F17)))),2,0))</f>
        <v>0</v>
      </c>
      <c r="FO17" s="5" t="n">
        <f aca="false">IF(Kalender!FO17&lt;&gt;1,0,IF(AND($B17&gt;0,INDEX(Kalender!FO$68:FO$77,MAX(1,$B17))&gt;INDEX(Kalender!$B$68:$B$77,MAX(1,$B17))),1,0)+IF(OR(AND($C17&gt;0,INDEX(Kalender!FO$81:FO$110,MAX(1,$C17))&gt;INDEX(Kalender!$B$81:$B$110,MAX(1,$C17))),AND($D17&gt;0,INDEX(Kalender!FO$81:FO$110,MAX(1,$D17))&gt;INDEX(Kalender!$B$81:$B$110,MAX(1,$D17))),AND($E17&gt;0,INDEX(Kalender!FO$81:FO$110,MAX(1,$E17))&gt;INDEX(Kalender!$B$81:$B$110,MAX(1,$E17))),AND($F17&gt;0,INDEX(Kalender!FO$81:FO$110,MAX(1,$F17))&gt;INDEX(Kalender!$B$81:$B$110,MAX(1,$F17)))),2,0))</f>
        <v>0</v>
      </c>
      <c r="FP17" s="5" t="n">
        <f aca="false">IF(Kalender!FP17&lt;&gt;1,0,IF(AND($B17&gt;0,INDEX(Kalender!FP$68:FP$77,MAX(1,$B17))&gt;INDEX(Kalender!$B$68:$B$77,MAX(1,$B17))),1,0)+IF(OR(AND($C17&gt;0,INDEX(Kalender!FP$81:FP$110,MAX(1,$C17))&gt;INDEX(Kalender!$B$81:$B$110,MAX(1,$C17))),AND($D17&gt;0,INDEX(Kalender!FP$81:FP$110,MAX(1,$D17))&gt;INDEX(Kalender!$B$81:$B$110,MAX(1,$D17))),AND($E17&gt;0,INDEX(Kalender!FP$81:FP$110,MAX(1,$E17))&gt;INDEX(Kalender!$B$81:$B$110,MAX(1,$E17))),AND($F17&gt;0,INDEX(Kalender!FP$81:FP$110,MAX(1,$F17))&gt;INDEX(Kalender!$B$81:$B$110,MAX(1,$F17)))),2,0))</f>
        <v>0</v>
      </c>
      <c r="FQ17" s="5" t="n">
        <f aca="false">IF(Kalender!FQ17&lt;&gt;1,0,IF(AND($B17&gt;0,INDEX(Kalender!FQ$68:FQ$77,MAX(1,$B17))&gt;INDEX(Kalender!$B$68:$B$77,MAX(1,$B17))),1,0)+IF(OR(AND($C17&gt;0,INDEX(Kalender!FQ$81:FQ$110,MAX(1,$C17))&gt;INDEX(Kalender!$B$81:$B$110,MAX(1,$C17))),AND($D17&gt;0,INDEX(Kalender!FQ$81:FQ$110,MAX(1,$D17))&gt;INDEX(Kalender!$B$81:$B$110,MAX(1,$D17))),AND($E17&gt;0,INDEX(Kalender!FQ$81:FQ$110,MAX(1,$E17))&gt;INDEX(Kalender!$B$81:$B$110,MAX(1,$E17))),AND($F17&gt;0,INDEX(Kalender!FQ$81:FQ$110,MAX(1,$F17))&gt;INDEX(Kalender!$B$81:$B$110,MAX(1,$F17)))),2,0))</f>
        <v>0</v>
      </c>
      <c r="FR17" s="5" t="n">
        <f aca="false">IF(Kalender!FR17&lt;&gt;1,0,IF(AND($B17&gt;0,INDEX(Kalender!FR$68:FR$77,MAX(1,$B17))&gt;INDEX(Kalender!$B$68:$B$77,MAX(1,$B17))),1,0)+IF(OR(AND($C17&gt;0,INDEX(Kalender!FR$81:FR$110,MAX(1,$C17))&gt;INDEX(Kalender!$B$81:$B$110,MAX(1,$C17))),AND($D17&gt;0,INDEX(Kalender!FR$81:FR$110,MAX(1,$D17))&gt;INDEX(Kalender!$B$81:$B$110,MAX(1,$D17))),AND($E17&gt;0,INDEX(Kalender!FR$81:FR$110,MAX(1,$E17))&gt;INDEX(Kalender!$B$81:$B$110,MAX(1,$E17))),AND($F17&gt;0,INDEX(Kalender!FR$81:FR$110,MAX(1,$F17))&gt;INDEX(Kalender!$B$81:$B$110,MAX(1,$F17)))),2,0))</f>
        <v>0</v>
      </c>
      <c r="FS17" s="5" t="n">
        <f aca="false">IF(Kalender!FS17&lt;&gt;1,0,IF(AND($B17&gt;0,INDEX(Kalender!FS$68:FS$77,MAX(1,$B17))&gt;INDEX(Kalender!$B$68:$B$77,MAX(1,$B17))),1,0)+IF(OR(AND($C17&gt;0,INDEX(Kalender!FS$81:FS$110,MAX(1,$C17))&gt;INDEX(Kalender!$B$81:$B$110,MAX(1,$C17))),AND($D17&gt;0,INDEX(Kalender!FS$81:FS$110,MAX(1,$D17))&gt;INDEX(Kalender!$B$81:$B$110,MAX(1,$D17))),AND($E17&gt;0,INDEX(Kalender!FS$81:FS$110,MAX(1,$E17))&gt;INDEX(Kalender!$B$81:$B$110,MAX(1,$E17))),AND($F17&gt;0,INDEX(Kalender!FS$81:FS$110,MAX(1,$F17))&gt;INDEX(Kalender!$B$81:$B$110,MAX(1,$F17)))),2,0))</f>
        <v>0</v>
      </c>
      <c r="FT17" s="5" t="n">
        <f aca="false">IF(Kalender!FT17&lt;&gt;1,0,IF(AND($B17&gt;0,INDEX(Kalender!FT$68:FT$77,MAX(1,$B17))&gt;INDEX(Kalender!$B$68:$B$77,MAX(1,$B17))),1,0)+IF(OR(AND($C17&gt;0,INDEX(Kalender!FT$81:FT$110,MAX(1,$C17))&gt;INDEX(Kalender!$B$81:$B$110,MAX(1,$C17))),AND($D17&gt;0,INDEX(Kalender!FT$81:FT$110,MAX(1,$D17))&gt;INDEX(Kalender!$B$81:$B$110,MAX(1,$D17))),AND($E17&gt;0,INDEX(Kalender!FT$81:FT$110,MAX(1,$E17))&gt;INDEX(Kalender!$B$81:$B$110,MAX(1,$E17))),AND($F17&gt;0,INDEX(Kalender!FT$81:FT$110,MAX(1,$F17))&gt;INDEX(Kalender!$B$81:$B$110,MAX(1,$F17)))),2,0))</f>
        <v>0</v>
      </c>
      <c r="FU17" s="5" t="n">
        <f aca="false">IF(Kalender!FU17&lt;&gt;1,0,IF(AND($B17&gt;0,INDEX(Kalender!FU$68:FU$77,MAX(1,$B17))&gt;INDEX(Kalender!$B$68:$B$77,MAX(1,$B17))),1,0)+IF(OR(AND($C17&gt;0,INDEX(Kalender!FU$81:FU$110,MAX(1,$C17))&gt;INDEX(Kalender!$B$81:$B$110,MAX(1,$C17))),AND($D17&gt;0,INDEX(Kalender!FU$81:FU$110,MAX(1,$D17))&gt;INDEX(Kalender!$B$81:$B$110,MAX(1,$D17))),AND($E17&gt;0,INDEX(Kalender!FU$81:FU$110,MAX(1,$E17))&gt;INDEX(Kalender!$B$81:$B$110,MAX(1,$E17))),AND($F17&gt;0,INDEX(Kalender!FU$81:FU$110,MAX(1,$F17))&gt;INDEX(Kalender!$B$81:$B$110,MAX(1,$F17)))),2,0))</f>
        <v>0</v>
      </c>
      <c r="FV17" s="5" t="n">
        <f aca="false">IF(Kalender!FV17&lt;&gt;1,0,IF(AND($B17&gt;0,INDEX(Kalender!FV$68:FV$77,MAX(1,$B17))&gt;INDEX(Kalender!$B$68:$B$77,MAX(1,$B17))),1,0)+IF(OR(AND($C17&gt;0,INDEX(Kalender!FV$81:FV$110,MAX(1,$C17))&gt;INDEX(Kalender!$B$81:$B$110,MAX(1,$C17))),AND($D17&gt;0,INDEX(Kalender!FV$81:FV$110,MAX(1,$D17))&gt;INDEX(Kalender!$B$81:$B$110,MAX(1,$D17))),AND($E17&gt;0,INDEX(Kalender!FV$81:FV$110,MAX(1,$E17))&gt;INDEX(Kalender!$B$81:$B$110,MAX(1,$E17))),AND($F17&gt;0,INDEX(Kalender!FV$81:FV$110,MAX(1,$F17))&gt;INDEX(Kalender!$B$81:$B$110,MAX(1,$F17)))),2,0))</f>
        <v>0</v>
      </c>
      <c r="FW17" s="5" t="n">
        <f aca="false">IF(Kalender!FW17&lt;&gt;1,0,IF(AND($B17&gt;0,INDEX(Kalender!FW$68:FW$77,MAX(1,$B17))&gt;INDEX(Kalender!$B$68:$B$77,MAX(1,$B17))),1,0)+IF(OR(AND($C17&gt;0,INDEX(Kalender!FW$81:FW$110,MAX(1,$C17))&gt;INDEX(Kalender!$B$81:$B$110,MAX(1,$C17))),AND($D17&gt;0,INDEX(Kalender!FW$81:FW$110,MAX(1,$D17))&gt;INDEX(Kalender!$B$81:$B$110,MAX(1,$D17))),AND($E17&gt;0,INDEX(Kalender!FW$81:FW$110,MAX(1,$E17))&gt;INDEX(Kalender!$B$81:$B$110,MAX(1,$E17))),AND($F17&gt;0,INDEX(Kalender!FW$81:FW$110,MAX(1,$F17))&gt;INDEX(Kalender!$B$81:$B$110,MAX(1,$F17)))),2,0))</f>
        <v>0</v>
      </c>
      <c r="FX17" s="5" t="n">
        <f aca="false">IF(Kalender!FX17&lt;&gt;1,0,IF(AND($B17&gt;0,INDEX(Kalender!FX$68:FX$77,MAX(1,$B17))&gt;INDEX(Kalender!$B$68:$B$77,MAX(1,$B17))),1,0)+IF(OR(AND($C17&gt;0,INDEX(Kalender!FX$81:FX$110,MAX(1,$C17))&gt;INDEX(Kalender!$B$81:$B$110,MAX(1,$C17))),AND($D17&gt;0,INDEX(Kalender!FX$81:FX$110,MAX(1,$D17))&gt;INDEX(Kalender!$B$81:$B$110,MAX(1,$D17))),AND($E17&gt;0,INDEX(Kalender!FX$81:FX$110,MAX(1,$E17))&gt;INDEX(Kalender!$B$81:$B$110,MAX(1,$E17))),AND($F17&gt;0,INDEX(Kalender!FX$81:FX$110,MAX(1,$F17))&gt;INDEX(Kalender!$B$81:$B$110,MAX(1,$F17)))),2,0))</f>
        <v>0</v>
      </c>
      <c r="FY17" s="5" t="n">
        <f aca="false">IF(Kalender!FY17&lt;&gt;1,0,IF(AND($B17&gt;0,INDEX(Kalender!FY$68:FY$77,MAX(1,$B17))&gt;INDEX(Kalender!$B$68:$B$77,MAX(1,$B17))),1,0)+IF(OR(AND($C17&gt;0,INDEX(Kalender!FY$81:FY$110,MAX(1,$C17))&gt;INDEX(Kalender!$B$81:$B$110,MAX(1,$C17))),AND($D17&gt;0,INDEX(Kalender!FY$81:FY$110,MAX(1,$D17))&gt;INDEX(Kalender!$B$81:$B$110,MAX(1,$D17))),AND($E17&gt;0,INDEX(Kalender!FY$81:FY$110,MAX(1,$E17))&gt;INDEX(Kalender!$B$81:$B$110,MAX(1,$E17))),AND($F17&gt;0,INDEX(Kalender!FY$81:FY$110,MAX(1,$F17))&gt;INDEX(Kalender!$B$81:$B$110,MAX(1,$F17)))),2,0))</f>
        <v>0</v>
      </c>
      <c r="FZ17" s="5" t="n">
        <f aca="false">IF(Kalender!FZ17&lt;&gt;1,0,IF(AND($B17&gt;0,INDEX(Kalender!FZ$68:FZ$77,MAX(1,$B17))&gt;INDEX(Kalender!$B$68:$B$77,MAX(1,$B17))),1,0)+IF(OR(AND($C17&gt;0,INDEX(Kalender!FZ$81:FZ$110,MAX(1,$C17))&gt;INDEX(Kalender!$B$81:$B$110,MAX(1,$C17))),AND($D17&gt;0,INDEX(Kalender!FZ$81:FZ$110,MAX(1,$D17))&gt;INDEX(Kalender!$B$81:$B$110,MAX(1,$D17))),AND($E17&gt;0,INDEX(Kalender!FZ$81:FZ$110,MAX(1,$E17))&gt;INDEX(Kalender!$B$81:$B$110,MAX(1,$E17))),AND($F17&gt;0,INDEX(Kalender!FZ$81:FZ$110,MAX(1,$F17))&gt;INDEX(Kalender!$B$81:$B$110,MAX(1,$F17)))),2,0))</f>
        <v>0</v>
      </c>
      <c r="GA17" s="5" t="n">
        <f aca="false">IF(Kalender!GA17&lt;&gt;1,0,IF(AND($B17&gt;0,INDEX(Kalender!GA$68:GA$77,MAX(1,$B17))&gt;INDEX(Kalender!$B$68:$B$77,MAX(1,$B17))),1,0)+IF(OR(AND($C17&gt;0,INDEX(Kalender!GA$81:GA$110,MAX(1,$C17))&gt;INDEX(Kalender!$B$81:$B$110,MAX(1,$C17))),AND($D17&gt;0,INDEX(Kalender!GA$81:GA$110,MAX(1,$D17))&gt;INDEX(Kalender!$B$81:$B$110,MAX(1,$D17))),AND($E17&gt;0,INDEX(Kalender!GA$81:GA$110,MAX(1,$E17))&gt;INDEX(Kalender!$B$81:$B$110,MAX(1,$E17))),AND($F17&gt;0,INDEX(Kalender!GA$81:GA$110,MAX(1,$F17))&gt;INDEX(Kalender!$B$81:$B$110,MAX(1,$F17)))),2,0))</f>
        <v>0</v>
      </c>
      <c r="GB17" s="5" t="n">
        <f aca="false">IF(Kalender!GB17&lt;&gt;1,0,IF(AND($B17&gt;0,INDEX(Kalender!GB$68:GB$77,MAX(1,$B17))&gt;INDEX(Kalender!$B$68:$B$77,MAX(1,$B17))),1,0)+IF(OR(AND($C17&gt;0,INDEX(Kalender!GB$81:GB$110,MAX(1,$C17))&gt;INDEX(Kalender!$B$81:$B$110,MAX(1,$C17))),AND($D17&gt;0,INDEX(Kalender!GB$81:GB$110,MAX(1,$D17))&gt;INDEX(Kalender!$B$81:$B$110,MAX(1,$D17))),AND($E17&gt;0,INDEX(Kalender!GB$81:GB$110,MAX(1,$E17))&gt;INDEX(Kalender!$B$81:$B$110,MAX(1,$E17))),AND($F17&gt;0,INDEX(Kalender!GB$81:GB$110,MAX(1,$F17))&gt;INDEX(Kalender!$B$81:$B$110,MAX(1,$F17)))),2,0))</f>
        <v>0</v>
      </c>
      <c r="GC17" s="5" t="n">
        <f aca="false">IF(Kalender!GC17&lt;&gt;1,0,IF(AND($B17&gt;0,INDEX(Kalender!GC$68:GC$77,MAX(1,$B17))&gt;INDEX(Kalender!$B$68:$B$77,MAX(1,$B17))),1,0)+IF(OR(AND($C17&gt;0,INDEX(Kalender!GC$81:GC$110,MAX(1,$C17))&gt;INDEX(Kalender!$B$81:$B$110,MAX(1,$C17))),AND($D17&gt;0,INDEX(Kalender!GC$81:GC$110,MAX(1,$D17))&gt;INDEX(Kalender!$B$81:$B$110,MAX(1,$D17))),AND($E17&gt;0,INDEX(Kalender!GC$81:GC$110,MAX(1,$E17))&gt;INDEX(Kalender!$B$81:$B$110,MAX(1,$E17))),AND($F17&gt;0,INDEX(Kalender!GC$81:GC$110,MAX(1,$F17))&gt;INDEX(Kalender!$B$81:$B$110,MAX(1,$F17)))),2,0))</f>
        <v>0</v>
      </c>
      <c r="GD17" s="5" t="n">
        <f aca="false">IF(Kalender!GD17&lt;&gt;1,0,IF(AND($B17&gt;0,INDEX(Kalender!GD$68:GD$77,MAX(1,$B17))&gt;INDEX(Kalender!$B$68:$B$77,MAX(1,$B17))),1,0)+IF(OR(AND($C17&gt;0,INDEX(Kalender!GD$81:GD$110,MAX(1,$C17))&gt;INDEX(Kalender!$B$81:$B$110,MAX(1,$C17))),AND($D17&gt;0,INDEX(Kalender!GD$81:GD$110,MAX(1,$D17))&gt;INDEX(Kalender!$B$81:$B$110,MAX(1,$D17))),AND($E17&gt;0,INDEX(Kalender!GD$81:GD$110,MAX(1,$E17))&gt;INDEX(Kalender!$B$81:$B$110,MAX(1,$E17))),AND($F17&gt;0,INDEX(Kalender!GD$81:GD$110,MAX(1,$F17))&gt;INDEX(Kalender!$B$81:$B$110,MAX(1,$F17)))),2,0))</f>
        <v>0</v>
      </c>
      <c r="GE17" s="5" t="n">
        <f aca="false">IF(Kalender!GE17&lt;&gt;1,0,IF(AND($B17&gt;0,INDEX(Kalender!GE$68:GE$77,MAX(1,$B17))&gt;INDEX(Kalender!$B$68:$B$77,MAX(1,$B17))),1,0)+IF(OR(AND($C17&gt;0,INDEX(Kalender!GE$81:GE$110,MAX(1,$C17))&gt;INDEX(Kalender!$B$81:$B$110,MAX(1,$C17))),AND($D17&gt;0,INDEX(Kalender!GE$81:GE$110,MAX(1,$D17))&gt;INDEX(Kalender!$B$81:$B$110,MAX(1,$D17))),AND($E17&gt;0,INDEX(Kalender!GE$81:GE$110,MAX(1,$E17))&gt;INDEX(Kalender!$B$81:$B$110,MAX(1,$E17))),AND($F17&gt;0,INDEX(Kalender!GE$81:GE$110,MAX(1,$F17))&gt;INDEX(Kalender!$B$81:$B$110,MAX(1,$F17)))),2,0))</f>
        <v>0</v>
      </c>
      <c r="GF17" s="5" t="n">
        <f aca="false">IF(Kalender!GF17&lt;&gt;1,0,IF(AND($B17&gt;0,INDEX(Kalender!GF$68:GF$77,MAX(1,$B17))&gt;INDEX(Kalender!$B$68:$B$77,MAX(1,$B17))),1,0)+IF(OR(AND($C17&gt;0,INDEX(Kalender!GF$81:GF$110,MAX(1,$C17))&gt;INDEX(Kalender!$B$81:$B$110,MAX(1,$C17))),AND($D17&gt;0,INDEX(Kalender!GF$81:GF$110,MAX(1,$D17))&gt;INDEX(Kalender!$B$81:$B$110,MAX(1,$D17))),AND($E17&gt;0,INDEX(Kalender!GF$81:GF$110,MAX(1,$E17))&gt;INDEX(Kalender!$B$81:$B$110,MAX(1,$E17))),AND($F17&gt;0,INDEX(Kalender!GF$81:GF$110,MAX(1,$F17))&gt;INDEX(Kalender!$B$81:$B$110,MAX(1,$F17)))),2,0))</f>
        <v>0</v>
      </c>
      <c r="GG17" s="5" t="n">
        <f aca="false">IF(Kalender!GG17&lt;&gt;1,0,IF(AND($B17&gt;0,INDEX(Kalender!GG$68:GG$77,MAX(1,$B17))&gt;INDEX(Kalender!$B$68:$B$77,MAX(1,$B17))),1,0)+IF(OR(AND($C17&gt;0,INDEX(Kalender!GG$81:GG$110,MAX(1,$C17))&gt;INDEX(Kalender!$B$81:$B$110,MAX(1,$C17))),AND($D17&gt;0,INDEX(Kalender!GG$81:GG$110,MAX(1,$D17))&gt;INDEX(Kalender!$B$81:$B$110,MAX(1,$D17))),AND($E17&gt;0,INDEX(Kalender!GG$81:GG$110,MAX(1,$E17))&gt;INDEX(Kalender!$B$81:$B$110,MAX(1,$E17))),AND($F17&gt;0,INDEX(Kalender!GG$81:GG$110,MAX(1,$F17))&gt;INDEX(Kalender!$B$81:$B$110,MAX(1,$F17)))),2,0))</f>
        <v>0</v>
      </c>
      <c r="GH17" s="5" t="n">
        <f aca="false">IF(Kalender!GH17&lt;&gt;1,0,IF(AND($B17&gt;0,INDEX(Kalender!GH$68:GH$77,MAX(1,$B17))&gt;INDEX(Kalender!$B$68:$B$77,MAX(1,$B17))),1,0)+IF(OR(AND($C17&gt;0,INDEX(Kalender!GH$81:GH$110,MAX(1,$C17))&gt;INDEX(Kalender!$B$81:$B$110,MAX(1,$C17))),AND($D17&gt;0,INDEX(Kalender!GH$81:GH$110,MAX(1,$D17))&gt;INDEX(Kalender!$B$81:$B$110,MAX(1,$D17))),AND($E17&gt;0,INDEX(Kalender!GH$81:GH$110,MAX(1,$E17))&gt;INDEX(Kalender!$B$81:$B$110,MAX(1,$E17))),AND($F17&gt;0,INDEX(Kalender!GH$81:GH$110,MAX(1,$F17))&gt;INDEX(Kalender!$B$81:$B$110,MAX(1,$F17)))),2,0))</f>
        <v>0</v>
      </c>
      <c r="GI17" s="5" t="n">
        <f aca="false">IF(Kalender!GI17&lt;&gt;1,0,IF(AND($B17&gt;0,INDEX(Kalender!GI$68:GI$77,MAX(1,$B17))&gt;INDEX(Kalender!$B$68:$B$77,MAX(1,$B17))),1,0)+IF(OR(AND($C17&gt;0,INDEX(Kalender!GI$81:GI$110,MAX(1,$C17))&gt;INDEX(Kalender!$B$81:$B$110,MAX(1,$C17))),AND($D17&gt;0,INDEX(Kalender!GI$81:GI$110,MAX(1,$D17))&gt;INDEX(Kalender!$B$81:$B$110,MAX(1,$D17))),AND($E17&gt;0,INDEX(Kalender!GI$81:GI$110,MAX(1,$E17))&gt;INDEX(Kalender!$B$81:$B$110,MAX(1,$E17))),AND($F17&gt;0,INDEX(Kalender!GI$81:GI$110,MAX(1,$F17))&gt;INDEX(Kalender!$B$81:$B$110,MAX(1,$F17)))),2,0))</f>
        <v>0</v>
      </c>
      <c r="GJ17" s="5" t="n">
        <f aca="false">IF(Kalender!GJ17&lt;&gt;1,0,IF(AND($B17&gt;0,INDEX(Kalender!GJ$68:GJ$77,MAX(1,$B17))&gt;INDEX(Kalender!$B$68:$B$77,MAX(1,$B17))),1,0)+IF(OR(AND($C17&gt;0,INDEX(Kalender!GJ$81:GJ$110,MAX(1,$C17))&gt;INDEX(Kalender!$B$81:$B$110,MAX(1,$C17))),AND($D17&gt;0,INDEX(Kalender!GJ$81:GJ$110,MAX(1,$D17))&gt;INDEX(Kalender!$B$81:$B$110,MAX(1,$D17))),AND($E17&gt;0,INDEX(Kalender!GJ$81:GJ$110,MAX(1,$E17))&gt;INDEX(Kalender!$B$81:$B$110,MAX(1,$E17))),AND($F17&gt;0,INDEX(Kalender!GJ$81:GJ$110,MAX(1,$F17))&gt;INDEX(Kalender!$B$81:$B$110,MAX(1,$F17)))),2,0))</f>
        <v>0</v>
      </c>
      <c r="GK17" s="5" t="n">
        <f aca="false">IF(Kalender!GK17&lt;&gt;1,0,IF(AND($B17&gt;0,INDEX(Kalender!GK$68:GK$77,MAX(1,$B17))&gt;INDEX(Kalender!$B$68:$B$77,MAX(1,$B17))),1,0)+IF(OR(AND($C17&gt;0,INDEX(Kalender!GK$81:GK$110,MAX(1,$C17))&gt;INDEX(Kalender!$B$81:$B$110,MAX(1,$C17))),AND($D17&gt;0,INDEX(Kalender!GK$81:GK$110,MAX(1,$D17))&gt;INDEX(Kalender!$B$81:$B$110,MAX(1,$D17))),AND($E17&gt;0,INDEX(Kalender!GK$81:GK$110,MAX(1,$E17))&gt;INDEX(Kalender!$B$81:$B$110,MAX(1,$E17))),AND($F17&gt;0,INDEX(Kalender!GK$81:GK$110,MAX(1,$F17))&gt;INDEX(Kalender!$B$81:$B$110,MAX(1,$F17)))),2,0))</f>
        <v>0</v>
      </c>
      <c r="GL17" s="5" t="n">
        <f aca="false">IF(Kalender!GL17&lt;&gt;1,0,IF(AND($B17&gt;0,INDEX(Kalender!GL$68:GL$77,MAX(1,$B17))&gt;INDEX(Kalender!$B$68:$B$77,MAX(1,$B17))),1,0)+IF(OR(AND($C17&gt;0,INDEX(Kalender!GL$81:GL$110,MAX(1,$C17))&gt;INDEX(Kalender!$B$81:$B$110,MAX(1,$C17))),AND($D17&gt;0,INDEX(Kalender!GL$81:GL$110,MAX(1,$D17))&gt;INDEX(Kalender!$B$81:$B$110,MAX(1,$D17))),AND($E17&gt;0,INDEX(Kalender!GL$81:GL$110,MAX(1,$E17))&gt;INDEX(Kalender!$B$81:$B$110,MAX(1,$E17))),AND($F17&gt;0,INDEX(Kalender!GL$81:GL$110,MAX(1,$F17))&gt;INDEX(Kalender!$B$81:$B$110,MAX(1,$F17)))),2,0))</f>
        <v>0</v>
      </c>
      <c r="GM17" s="5" t="n">
        <f aca="false">IF(Kalender!GM17&lt;&gt;1,0,IF(AND($B17&gt;0,INDEX(Kalender!GM$68:GM$77,MAX(1,$B17))&gt;INDEX(Kalender!$B$68:$B$77,MAX(1,$B17))),1,0)+IF(OR(AND($C17&gt;0,INDEX(Kalender!GM$81:GM$110,MAX(1,$C17))&gt;INDEX(Kalender!$B$81:$B$110,MAX(1,$C17))),AND($D17&gt;0,INDEX(Kalender!GM$81:GM$110,MAX(1,$D17))&gt;INDEX(Kalender!$B$81:$B$110,MAX(1,$D17))),AND($E17&gt;0,INDEX(Kalender!GM$81:GM$110,MAX(1,$E17))&gt;INDEX(Kalender!$B$81:$B$110,MAX(1,$E17))),AND($F17&gt;0,INDEX(Kalender!GM$81:GM$110,MAX(1,$F17))&gt;INDEX(Kalender!$B$81:$B$110,MAX(1,$F17)))),2,0))</f>
        <v>0</v>
      </c>
      <c r="GN17" s="5" t="n">
        <f aca="false">IF(Kalender!GN17&lt;&gt;1,0,IF(AND($B17&gt;0,INDEX(Kalender!GN$68:GN$77,MAX(1,$B17))&gt;INDEX(Kalender!$B$68:$B$77,MAX(1,$B17))),1,0)+IF(OR(AND($C17&gt;0,INDEX(Kalender!GN$81:GN$110,MAX(1,$C17))&gt;INDEX(Kalender!$B$81:$B$110,MAX(1,$C17))),AND($D17&gt;0,INDEX(Kalender!GN$81:GN$110,MAX(1,$D17))&gt;INDEX(Kalender!$B$81:$B$110,MAX(1,$D17))),AND($E17&gt;0,INDEX(Kalender!GN$81:GN$110,MAX(1,$E17))&gt;INDEX(Kalender!$B$81:$B$110,MAX(1,$E17))),AND($F17&gt;0,INDEX(Kalender!GN$81:GN$110,MAX(1,$F17))&gt;INDEX(Kalender!$B$81:$B$110,MAX(1,$F17)))),2,0))</f>
        <v>0</v>
      </c>
      <c r="GO17" s="5" t="n">
        <f aca="false">IF(Kalender!GO17&lt;&gt;1,0,IF(AND($B17&gt;0,INDEX(Kalender!GO$68:GO$77,MAX(1,$B17))&gt;INDEX(Kalender!$B$68:$B$77,MAX(1,$B17))),1,0)+IF(OR(AND($C17&gt;0,INDEX(Kalender!GO$81:GO$110,MAX(1,$C17))&gt;INDEX(Kalender!$B$81:$B$110,MAX(1,$C17))),AND($D17&gt;0,INDEX(Kalender!GO$81:GO$110,MAX(1,$D17))&gt;INDEX(Kalender!$B$81:$B$110,MAX(1,$D17))),AND($E17&gt;0,INDEX(Kalender!GO$81:GO$110,MAX(1,$E17))&gt;INDEX(Kalender!$B$81:$B$110,MAX(1,$E17))),AND($F17&gt;0,INDEX(Kalender!GO$81:GO$110,MAX(1,$F17))&gt;INDEX(Kalender!$B$81:$B$110,MAX(1,$F17)))),2,0))</f>
        <v>0</v>
      </c>
      <c r="GP17" s="5" t="n">
        <f aca="false">IF(Kalender!GP17&lt;&gt;1,0,IF(AND($B17&gt;0,INDEX(Kalender!GP$68:GP$77,MAX(1,$B17))&gt;INDEX(Kalender!$B$68:$B$77,MAX(1,$B17))),1,0)+IF(OR(AND($C17&gt;0,INDEX(Kalender!GP$81:GP$110,MAX(1,$C17))&gt;INDEX(Kalender!$B$81:$B$110,MAX(1,$C17))),AND($D17&gt;0,INDEX(Kalender!GP$81:GP$110,MAX(1,$D17))&gt;INDEX(Kalender!$B$81:$B$110,MAX(1,$D17))),AND($E17&gt;0,INDEX(Kalender!GP$81:GP$110,MAX(1,$E17))&gt;INDEX(Kalender!$B$81:$B$110,MAX(1,$E17))),AND($F17&gt;0,INDEX(Kalender!GP$81:GP$110,MAX(1,$F17))&gt;INDEX(Kalender!$B$81:$B$110,MAX(1,$F17)))),2,0))</f>
        <v>0</v>
      </c>
      <c r="GQ17" s="5" t="n">
        <f aca="false">IF(Kalender!GQ17&lt;&gt;1,0,IF(AND($B17&gt;0,INDEX(Kalender!GQ$68:GQ$77,MAX(1,$B17))&gt;INDEX(Kalender!$B$68:$B$77,MAX(1,$B17))),1,0)+IF(OR(AND($C17&gt;0,INDEX(Kalender!GQ$81:GQ$110,MAX(1,$C17))&gt;INDEX(Kalender!$B$81:$B$110,MAX(1,$C17))),AND($D17&gt;0,INDEX(Kalender!GQ$81:GQ$110,MAX(1,$D17))&gt;INDEX(Kalender!$B$81:$B$110,MAX(1,$D17))),AND($E17&gt;0,INDEX(Kalender!GQ$81:GQ$110,MAX(1,$E17))&gt;INDEX(Kalender!$B$81:$B$110,MAX(1,$E17))),AND($F17&gt;0,INDEX(Kalender!GQ$81:GQ$110,MAX(1,$F17))&gt;INDEX(Kalender!$B$81:$B$110,MAX(1,$F17)))),2,0))</f>
        <v>0</v>
      </c>
      <c r="GR17" s="5" t="n">
        <f aca="false">IF(Kalender!GR17&lt;&gt;1,0,IF(AND($B17&gt;0,INDEX(Kalender!GR$68:GR$77,MAX(1,$B17))&gt;INDEX(Kalender!$B$68:$B$77,MAX(1,$B17))),1,0)+IF(OR(AND($C17&gt;0,INDEX(Kalender!GR$81:GR$110,MAX(1,$C17))&gt;INDEX(Kalender!$B$81:$B$110,MAX(1,$C17))),AND($D17&gt;0,INDEX(Kalender!GR$81:GR$110,MAX(1,$D17))&gt;INDEX(Kalender!$B$81:$B$110,MAX(1,$D17))),AND($E17&gt;0,INDEX(Kalender!GR$81:GR$110,MAX(1,$E17))&gt;INDEX(Kalender!$B$81:$B$110,MAX(1,$E17))),AND($F17&gt;0,INDEX(Kalender!GR$81:GR$110,MAX(1,$F17))&gt;INDEX(Kalender!$B$81:$B$110,MAX(1,$F17)))),2,0))</f>
        <v>0</v>
      </c>
      <c r="GS17" s="5" t="n">
        <f aca="false">IF(Kalender!GS17&lt;&gt;1,0,IF(AND($B17&gt;0,INDEX(Kalender!GS$68:GS$77,MAX(1,$B17))&gt;INDEX(Kalender!$B$68:$B$77,MAX(1,$B17))),1,0)+IF(OR(AND($C17&gt;0,INDEX(Kalender!GS$81:GS$110,MAX(1,$C17))&gt;INDEX(Kalender!$B$81:$B$110,MAX(1,$C17))),AND($D17&gt;0,INDEX(Kalender!GS$81:GS$110,MAX(1,$D17))&gt;INDEX(Kalender!$B$81:$B$110,MAX(1,$D17))),AND($E17&gt;0,INDEX(Kalender!GS$81:GS$110,MAX(1,$E17))&gt;INDEX(Kalender!$B$81:$B$110,MAX(1,$E17))),AND($F17&gt;0,INDEX(Kalender!GS$81:GS$110,MAX(1,$F17))&gt;INDEX(Kalender!$B$81:$B$110,MAX(1,$F17)))),2,0))</f>
        <v>0</v>
      </c>
      <c r="GT17" s="5" t="n">
        <f aca="false">IF(Kalender!GT17&lt;&gt;1,0,IF(AND($B17&gt;0,INDEX(Kalender!GT$68:GT$77,MAX(1,$B17))&gt;INDEX(Kalender!$B$68:$B$77,MAX(1,$B17))),1,0)+IF(OR(AND($C17&gt;0,INDEX(Kalender!GT$81:GT$110,MAX(1,$C17))&gt;INDEX(Kalender!$B$81:$B$110,MAX(1,$C17))),AND($D17&gt;0,INDEX(Kalender!GT$81:GT$110,MAX(1,$D17))&gt;INDEX(Kalender!$B$81:$B$110,MAX(1,$D17))),AND($E17&gt;0,INDEX(Kalender!GT$81:GT$110,MAX(1,$E17))&gt;INDEX(Kalender!$B$81:$B$110,MAX(1,$E17))),AND($F17&gt;0,INDEX(Kalender!GT$81:GT$110,MAX(1,$F17))&gt;INDEX(Kalender!$B$81:$B$110,MAX(1,$F17)))),2,0))</f>
        <v>0</v>
      </c>
      <c r="GU17" s="5" t="n">
        <f aca="false">IF(Kalender!GU17&lt;&gt;1,0,IF(AND($B17&gt;0,INDEX(Kalender!GU$68:GU$77,MAX(1,$B17))&gt;INDEX(Kalender!$B$68:$B$77,MAX(1,$B17))),1,0)+IF(OR(AND($C17&gt;0,INDEX(Kalender!GU$81:GU$110,MAX(1,$C17))&gt;INDEX(Kalender!$B$81:$B$110,MAX(1,$C17))),AND($D17&gt;0,INDEX(Kalender!GU$81:GU$110,MAX(1,$D17))&gt;INDEX(Kalender!$B$81:$B$110,MAX(1,$D17))),AND($E17&gt;0,INDEX(Kalender!GU$81:GU$110,MAX(1,$E17))&gt;INDEX(Kalender!$B$81:$B$110,MAX(1,$E17))),AND($F17&gt;0,INDEX(Kalender!GU$81:GU$110,MAX(1,$F17))&gt;INDEX(Kalender!$B$81:$B$110,MAX(1,$F17)))),2,0))</f>
        <v>0</v>
      </c>
      <c r="GV17" s="5" t="n">
        <f aca="false">IF(Kalender!GV17&lt;&gt;1,0,IF(AND($B17&gt;0,INDEX(Kalender!GV$68:GV$77,MAX(1,$B17))&gt;INDEX(Kalender!$B$68:$B$77,MAX(1,$B17))),1,0)+IF(OR(AND($C17&gt;0,INDEX(Kalender!GV$81:GV$110,MAX(1,$C17))&gt;INDEX(Kalender!$B$81:$B$110,MAX(1,$C17))),AND($D17&gt;0,INDEX(Kalender!GV$81:GV$110,MAX(1,$D17))&gt;INDEX(Kalender!$B$81:$B$110,MAX(1,$D17))),AND($E17&gt;0,INDEX(Kalender!GV$81:GV$110,MAX(1,$E17))&gt;INDEX(Kalender!$B$81:$B$110,MAX(1,$E17))),AND($F17&gt;0,INDEX(Kalender!GV$81:GV$110,MAX(1,$F17))&gt;INDEX(Kalender!$B$81:$B$110,MAX(1,$F17)))),2,0))</f>
        <v>0</v>
      </c>
      <c r="GW17" s="5" t="n">
        <f aca="false">IF(Kalender!GW17&lt;&gt;1,0,IF(AND($B17&gt;0,INDEX(Kalender!GW$68:GW$77,MAX(1,$B17))&gt;INDEX(Kalender!$B$68:$B$77,MAX(1,$B17))),1,0)+IF(OR(AND($C17&gt;0,INDEX(Kalender!GW$81:GW$110,MAX(1,$C17))&gt;INDEX(Kalender!$B$81:$B$110,MAX(1,$C17))),AND($D17&gt;0,INDEX(Kalender!GW$81:GW$110,MAX(1,$D17))&gt;INDEX(Kalender!$B$81:$B$110,MAX(1,$D17))),AND($E17&gt;0,INDEX(Kalender!GW$81:GW$110,MAX(1,$E17))&gt;INDEX(Kalender!$B$81:$B$110,MAX(1,$E17))),AND($F17&gt;0,INDEX(Kalender!GW$81:GW$110,MAX(1,$F17))&gt;INDEX(Kalender!$B$81:$B$110,MAX(1,$F17)))),2,0))</f>
        <v>0</v>
      </c>
      <c r="GX17" s="5" t="n">
        <f aca="false">IF(Kalender!GX17&lt;&gt;1,0,IF(AND($B17&gt;0,INDEX(Kalender!GX$68:GX$77,MAX(1,$B17))&gt;INDEX(Kalender!$B$68:$B$77,MAX(1,$B17))),1,0)+IF(OR(AND($C17&gt;0,INDEX(Kalender!GX$81:GX$110,MAX(1,$C17))&gt;INDEX(Kalender!$B$81:$B$110,MAX(1,$C17))),AND($D17&gt;0,INDEX(Kalender!GX$81:GX$110,MAX(1,$D17))&gt;INDEX(Kalender!$B$81:$B$110,MAX(1,$D17))),AND($E17&gt;0,INDEX(Kalender!GX$81:GX$110,MAX(1,$E17))&gt;INDEX(Kalender!$B$81:$B$110,MAX(1,$E17))),AND($F17&gt;0,INDEX(Kalender!GX$81:GX$110,MAX(1,$F17))&gt;INDEX(Kalender!$B$81:$B$110,MAX(1,$F17)))),2,0))</f>
        <v>0</v>
      </c>
      <c r="GY17" s="5" t="n">
        <f aca="false">IF(Kalender!GY17&lt;&gt;1,0,IF(AND($B17&gt;0,INDEX(Kalender!GY$68:GY$77,MAX(1,$B17))&gt;INDEX(Kalender!$B$68:$B$77,MAX(1,$B17))),1,0)+IF(OR(AND($C17&gt;0,INDEX(Kalender!GY$81:GY$110,MAX(1,$C17))&gt;INDEX(Kalender!$B$81:$B$110,MAX(1,$C17))),AND($D17&gt;0,INDEX(Kalender!GY$81:GY$110,MAX(1,$D17))&gt;INDEX(Kalender!$B$81:$B$110,MAX(1,$D17))),AND($E17&gt;0,INDEX(Kalender!GY$81:GY$110,MAX(1,$E17))&gt;INDEX(Kalender!$B$81:$B$110,MAX(1,$E17))),AND($F17&gt;0,INDEX(Kalender!GY$81:GY$110,MAX(1,$F17))&gt;INDEX(Kalender!$B$81:$B$110,MAX(1,$F17)))),2,0))</f>
        <v>0</v>
      </c>
      <c r="GZ17" s="5" t="n">
        <f aca="false">IF(Kalender!GZ17&lt;&gt;1,0,IF(AND($B17&gt;0,INDEX(Kalender!GZ$68:GZ$77,MAX(1,$B17))&gt;INDEX(Kalender!$B$68:$B$77,MAX(1,$B17))),1,0)+IF(OR(AND($C17&gt;0,INDEX(Kalender!GZ$81:GZ$110,MAX(1,$C17))&gt;INDEX(Kalender!$B$81:$B$110,MAX(1,$C17))),AND($D17&gt;0,INDEX(Kalender!GZ$81:GZ$110,MAX(1,$D17))&gt;INDEX(Kalender!$B$81:$B$110,MAX(1,$D17))),AND($E17&gt;0,INDEX(Kalender!GZ$81:GZ$110,MAX(1,$E17))&gt;INDEX(Kalender!$B$81:$B$110,MAX(1,$E17))),AND($F17&gt;0,INDEX(Kalender!GZ$81:GZ$110,MAX(1,$F17))&gt;INDEX(Kalender!$B$81:$B$110,MAX(1,$F17)))),2,0))</f>
        <v>0</v>
      </c>
      <c r="HA17" s="5" t="n">
        <f aca="false">IF(Kalender!HA17&lt;&gt;1,0,IF(AND($B17&gt;0,INDEX(Kalender!HA$68:HA$77,MAX(1,$B17))&gt;INDEX(Kalender!$B$68:$B$77,MAX(1,$B17))),1,0)+IF(OR(AND($C17&gt;0,INDEX(Kalender!HA$81:HA$110,MAX(1,$C17))&gt;INDEX(Kalender!$B$81:$B$110,MAX(1,$C17))),AND($D17&gt;0,INDEX(Kalender!HA$81:HA$110,MAX(1,$D17))&gt;INDEX(Kalender!$B$81:$B$110,MAX(1,$D17))),AND($E17&gt;0,INDEX(Kalender!HA$81:HA$110,MAX(1,$E17))&gt;INDEX(Kalender!$B$81:$B$110,MAX(1,$E17))),AND($F17&gt;0,INDEX(Kalender!HA$81:HA$110,MAX(1,$F17))&gt;INDEX(Kalender!$B$81:$B$110,MAX(1,$F17)))),2,0))</f>
        <v>0</v>
      </c>
      <c r="HB17" s="5" t="n">
        <f aca="false">IF(Kalender!HB17&lt;&gt;1,0,IF(AND($B17&gt;0,INDEX(Kalender!HB$68:HB$77,MAX(1,$B17))&gt;INDEX(Kalender!$B$68:$B$77,MAX(1,$B17))),1,0)+IF(OR(AND($C17&gt;0,INDEX(Kalender!HB$81:HB$110,MAX(1,$C17))&gt;INDEX(Kalender!$B$81:$B$110,MAX(1,$C17))),AND($D17&gt;0,INDEX(Kalender!HB$81:HB$110,MAX(1,$D17))&gt;INDEX(Kalender!$B$81:$B$110,MAX(1,$D17))),AND($E17&gt;0,INDEX(Kalender!HB$81:HB$110,MAX(1,$E17))&gt;INDEX(Kalender!$B$81:$B$110,MAX(1,$E17))),AND($F17&gt;0,INDEX(Kalender!HB$81:HB$110,MAX(1,$F17))&gt;INDEX(Kalender!$B$81:$B$110,MAX(1,$F17)))),2,0))</f>
        <v>0</v>
      </c>
      <c r="HC17" s="5" t="n">
        <f aca="false">IF(Kalender!HC17&lt;&gt;1,0,IF(AND($B17&gt;0,INDEX(Kalender!HC$68:HC$77,MAX(1,$B17))&gt;INDEX(Kalender!$B$68:$B$77,MAX(1,$B17))),1,0)+IF(OR(AND($C17&gt;0,INDEX(Kalender!HC$81:HC$110,MAX(1,$C17))&gt;INDEX(Kalender!$B$81:$B$110,MAX(1,$C17))),AND($D17&gt;0,INDEX(Kalender!HC$81:HC$110,MAX(1,$D17))&gt;INDEX(Kalender!$B$81:$B$110,MAX(1,$D17))),AND($E17&gt;0,INDEX(Kalender!HC$81:HC$110,MAX(1,$E17))&gt;INDEX(Kalender!$B$81:$B$110,MAX(1,$E17))),AND($F17&gt;0,INDEX(Kalender!HC$81:HC$110,MAX(1,$F17))&gt;INDEX(Kalender!$B$81:$B$110,MAX(1,$F17)))),2,0))</f>
        <v>0</v>
      </c>
      <c r="HD17" s="5" t="n">
        <f aca="false">IF(Kalender!HD17&lt;&gt;1,0,IF(AND($B17&gt;0,INDEX(Kalender!HD$68:HD$77,MAX(1,$B17))&gt;INDEX(Kalender!$B$68:$B$77,MAX(1,$B17))),1,0)+IF(OR(AND($C17&gt;0,INDEX(Kalender!HD$81:HD$110,MAX(1,$C17))&gt;INDEX(Kalender!$B$81:$B$110,MAX(1,$C17))),AND($D17&gt;0,INDEX(Kalender!HD$81:HD$110,MAX(1,$D17))&gt;INDEX(Kalender!$B$81:$B$110,MAX(1,$D17))),AND($E17&gt;0,INDEX(Kalender!HD$81:HD$110,MAX(1,$E17))&gt;INDEX(Kalender!$B$81:$B$110,MAX(1,$E17))),AND($F17&gt;0,INDEX(Kalender!HD$81:HD$110,MAX(1,$F17))&gt;INDEX(Kalender!$B$81:$B$110,MAX(1,$F17)))),2,0))</f>
        <v>0</v>
      </c>
      <c r="HE17" s="5" t="n">
        <f aca="false">IF(Kalender!HE17&lt;&gt;1,0,IF(AND($B17&gt;0,INDEX(Kalender!HE$68:HE$77,MAX(1,$B17))&gt;INDEX(Kalender!$B$68:$B$77,MAX(1,$B17))),1,0)+IF(OR(AND($C17&gt;0,INDEX(Kalender!HE$81:HE$110,MAX(1,$C17))&gt;INDEX(Kalender!$B$81:$B$110,MAX(1,$C17))),AND($D17&gt;0,INDEX(Kalender!HE$81:HE$110,MAX(1,$D17))&gt;INDEX(Kalender!$B$81:$B$110,MAX(1,$D17))),AND($E17&gt;0,INDEX(Kalender!HE$81:HE$110,MAX(1,$E17))&gt;INDEX(Kalender!$B$81:$B$110,MAX(1,$E17))),AND($F17&gt;0,INDEX(Kalender!HE$81:HE$110,MAX(1,$F17))&gt;INDEX(Kalender!$B$81:$B$110,MAX(1,$F17)))),2,0))</f>
        <v>0</v>
      </c>
      <c r="HF17" s="5" t="n">
        <f aca="false">IF(Kalender!HF17&lt;&gt;1,0,IF(AND($B17&gt;0,INDEX(Kalender!HF$68:HF$77,MAX(1,$B17))&gt;INDEX(Kalender!$B$68:$B$77,MAX(1,$B17))),1,0)+IF(OR(AND($C17&gt;0,INDEX(Kalender!HF$81:HF$110,MAX(1,$C17))&gt;INDEX(Kalender!$B$81:$B$110,MAX(1,$C17))),AND($D17&gt;0,INDEX(Kalender!HF$81:HF$110,MAX(1,$D17))&gt;INDEX(Kalender!$B$81:$B$110,MAX(1,$D17))),AND($E17&gt;0,INDEX(Kalender!HF$81:HF$110,MAX(1,$E17))&gt;INDEX(Kalender!$B$81:$B$110,MAX(1,$E17))),AND($F17&gt;0,INDEX(Kalender!HF$81:HF$110,MAX(1,$F17))&gt;INDEX(Kalender!$B$81:$B$110,MAX(1,$F17)))),2,0))</f>
        <v>0</v>
      </c>
      <c r="HG17" s="5" t="n">
        <f aca="false">IF(Kalender!HG17&lt;&gt;1,0,IF(AND($B17&gt;0,INDEX(Kalender!HG$68:HG$77,MAX(1,$B17))&gt;INDEX(Kalender!$B$68:$B$77,MAX(1,$B17))),1,0)+IF(OR(AND($C17&gt;0,INDEX(Kalender!HG$81:HG$110,MAX(1,$C17))&gt;INDEX(Kalender!$B$81:$B$110,MAX(1,$C17))),AND($D17&gt;0,INDEX(Kalender!HG$81:HG$110,MAX(1,$D17))&gt;INDEX(Kalender!$B$81:$B$110,MAX(1,$D17))),AND($E17&gt;0,INDEX(Kalender!HG$81:HG$110,MAX(1,$E17))&gt;INDEX(Kalender!$B$81:$B$110,MAX(1,$E17))),AND($F17&gt;0,INDEX(Kalender!HG$81:HG$110,MAX(1,$F17))&gt;INDEX(Kalender!$B$81:$B$110,MAX(1,$F17)))),2,0))</f>
        <v>0</v>
      </c>
      <c r="HH17" s="5" t="n">
        <f aca="false">IF(Kalender!HH17&lt;&gt;1,0,IF(AND($B17&gt;0,INDEX(Kalender!HH$68:HH$77,MAX(1,$B17))&gt;INDEX(Kalender!$B$68:$B$77,MAX(1,$B17))),1,0)+IF(OR(AND($C17&gt;0,INDEX(Kalender!HH$81:HH$110,MAX(1,$C17))&gt;INDEX(Kalender!$B$81:$B$110,MAX(1,$C17))),AND($D17&gt;0,INDEX(Kalender!HH$81:HH$110,MAX(1,$D17))&gt;INDEX(Kalender!$B$81:$B$110,MAX(1,$D17))),AND($E17&gt;0,INDEX(Kalender!HH$81:HH$110,MAX(1,$E17))&gt;INDEX(Kalender!$B$81:$B$110,MAX(1,$E17))),AND($F17&gt;0,INDEX(Kalender!HH$81:HH$110,MAX(1,$F17))&gt;INDEX(Kalender!$B$81:$B$110,MAX(1,$F17)))),2,0))</f>
        <v>0</v>
      </c>
      <c r="HI17" s="5" t="n">
        <f aca="false">IF(Kalender!HI17&lt;&gt;1,0,IF(AND($B17&gt;0,INDEX(Kalender!HI$68:HI$77,MAX(1,$B17))&gt;INDEX(Kalender!$B$68:$B$77,MAX(1,$B17))),1,0)+IF(OR(AND($C17&gt;0,INDEX(Kalender!HI$81:HI$110,MAX(1,$C17))&gt;INDEX(Kalender!$B$81:$B$110,MAX(1,$C17))),AND($D17&gt;0,INDEX(Kalender!HI$81:HI$110,MAX(1,$D17))&gt;INDEX(Kalender!$B$81:$B$110,MAX(1,$D17))),AND($E17&gt;0,INDEX(Kalender!HI$81:HI$110,MAX(1,$E17))&gt;INDEX(Kalender!$B$81:$B$110,MAX(1,$E17))),AND($F17&gt;0,INDEX(Kalender!HI$81:HI$110,MAX(1,$F17))&gt;INDEX(Kalender!$B$81:$B$110,MAX(1,$F17)))),2,0))</f>
        <v>0</v>
      </c>
      <c r="HJ17" s="5" t="n">
        <f aca="false">IF(Kalender!HJ17&lt;&gt;1,0,IF(AND($B17&gt;0,INDEX(Kalender!HJ$68:HJ$77,MAX(1,$B17))&gt;INDEX(Kalender!$B$68:$B$77,MAX(1,$B17))),1,0)+IF(OR(AND($C17&gt;0,INDEX(Kalender!HJ$81:HJ$110,MAX(1,$C17))&gt;INDEX(Kalender!$B$81:$B$110,MAX(1,$C17))),AND($D17&gt;0,INDEX(Kalender!HJ$81:HJ$110,MAX(1,$D17))&gt;INDEX(Kalender!$B$81:$B$110,MAX(1,$D17))),AND($E17&gt;0,INDEX(Kalender!HJ$81:HJ$110,MAX(1,$E17))&gt;INDEX(Kalender!$B$81:$B$110,MAX(1,$E17))),AND($F17&gt;0,INDEX(Kalender!HJ$81:HJ$110,MAX(1,$F17))&gt;INDEX(Kalender!$B$81:$B$110,MAX(1,$F17)))),2,0))</f>
        <v>0</v>
      </c>
      <c r="HK17" s="5" t="n">
        <f aca="false">IF(Kalender!HK17&lt;&gt;1,0,IF(AND($B17&gt;0,INDEX(Kalender!HK$68:HK$77,MAX(1,$B17))&gt;INDEX(Kalender!$B$68:$B$77,MAX(1,$B17))),1,0)+IF(OR(AND($C17&gt;0,INDEX(Kalender!HK$81:HK$110,MAX(1,$C17))&gt;INDEX(Kalender!$B$81:$B$110,MAX(1,$C17))),AND($D17&gt;0,INDEX(Kalender!HK$81:HK$110,MAX(1,$D17))&gt;INDEX(Kalender!$B$81:$B$110,MAX(1,$D17))),AND($E17&gt;0,INDEX(Kalender!HK$81:HK$110,MAX(1,$E17))&gt;INDEX(Kalender!$B$81:$B$110,MAX(1,$E17))),AND($F17&gt;0,INDEX(Kalender!HK$81:HK$110,MAX(1,$F17))&gt;INDEX(Kalender!$B$81:$B$110,MAX(1,$F17)))),2,0))</f>
        <v>0</v>
      </c>
      <c r="HL17" s="5" t="n">
        <f aca="false">IF(Kalender!HL17&lt;&gt;1,0,IF(AND($B17&gt;0,INDEX(Kalender!HL$68:HL$77,MAX(1,$B17))&gt;INDEX(Kalender!$B$68:$B$77,MAX(1,$B17))),1,0)+IF(OR(AND($C17&gt;0,INDEX(Kalender!HL$81:HL$110,MAX(1,$C17))&gt;INDEX(Kalender!$B$81:$B$110,MAX(1,$C17))),AND($D17&gt;0,INDEX(Kalender!HL$81:HL$110,MAX(1,$D17))&gt;INDEX(Kalender!$B$81:$B$110,MAX(1,$D17))),AND($E17&gt;0,INDEX(Kalender!HL$81:HL$110,MAX(1,$E17))&gt;INDEX(Kalender!$B$81:$B$110,MAX(1,$E17))),AND($F17&gt;0,INDEX(Kalender!HL$81:HL$110,MAX(1,$F17))&gt;INDEX(Kalender!$B$81:$B$110,MAX(1,$F17)))),2,0))</f>
        <v>0</v>
      </c>
      <c r="HM17" s="5" t="n">
        <f aca="false">IF(Kalender!HM17&lt;&gt;1,0,IF(AND($B17&gt;0,INDEX(Kalender!HM$68:HM$77,MAX(1,$B17))&gt;INDEX(Kalender!$B$68:$B$77,MAX(1,$B17))),1,0)+IF(OR(AND($C17&gt;0,INDEX(Kalender!HM$81:HM$110,MAX(1,$C17))&gt;INDEX(Kalender!$B$81:$B$110,MAX(1,$C17))),AND($D17&gt;0,INDEX(Kalender!HM$81:HM$110,MAX(1,$D17))&gt;INDEX(Kalender!$B$81:$B$110,MAX(1,$D17))),AND($E17&gt;0,INDEX(Kalender!HM$81:HM$110,MAX(1,$E17))&gt;INDEX(Kalender!$B$81:$B$110,MAX(1,$E17))),AND($F17&gt;0,INDEX(Kalender!HM$81:HM$110,MAX(1,$F17))&gt;INDEX(Kalender!$B$81:$B$110,MAX(1,$F17)))),2,0))</f>
        <v>0</v>
      </c>
      <c r="HN17" s="5" t="n">
        <f aca="false">IF(Kalender!HN17&lt;&gt;1,0,IF(AND($B17&gt;0,INDEX(Kalender!HN$68:HN$77,MAX(1,$B17))&gt;INDEX(Kalender!$B$68:$B$77,MAX(1,$B17))),1,0)+IF(OR(AND($C17&gt;0,INDEX(Kalender!HN$81:HN$110,MAX(1,$C17))&gt;INDEX(Kalender!$B$81:$B$110,MAX(1,$C17))),AND($D17&gt;0,INDEX(Kalender!HN$81:HN$110,MAX(1,$D17))&gt;INDEX(Kalender!$B$81:$B$110,MAX(1,$D17))),AND($E17&gt;0,INDEX(Kalender!HN$81:HN$110,MAX(1,$E17))&gt;INDEX(Kalender!$B$81:$B$110,MAX(1,$E17))),AND($F17&gt;0,INDEX(Kalender!HN$81:HN$110,MAX(1,$F17))&gt;INDEX(Kalender!$B$81:$B$110,MAX(1,$F17)))),2,0))</f>
        <v>0</v>
      </c>
      <c r="HO17" s="5" t="n">
        <f aca="false">IF(Kalender!HO17&lt;&gt;1,0,IF(AND($B17&gt;0,INDEX(Kalender!HO$68:HO$77,MAX(1,$B17))&gt;INDEX(Kalender!$B$68:$B$77,MAX(1,$B17))),1,0)+IF(OR(AND($C17&gt;0,INDEX(Kalender!HO$81:HO$110,MAX(1,$C17))&gt;INDEX(Kalender!$B$81:$B$110,MAX(1,$C17))),AND($D17&gt;0,INDEX(Kalender!HO$81:HO$110,MAX(1,$D17))&gt;INDEX(Kalender!$B$81:$B$110,MAX(1,$D17))),AND($E17&gt;0,INDEX(Kalender!HO$81:HO$110,MAX(1,$E17))&gt;INDEX(Kalender!$B$81:$B$110,MAX(1,$E17))),AND($F17&gt;0,INDEX(Kalender!HO$81:HO$110,MAX(1,$F17))&gt;INDEX(Kalender!$B$81:$B$110,MAX(1,$F17)))),2,0))</f>
        <v>0</v>
      </c>
      <c r="HP17" s="5" t="n">
        <f aca="false">IF(Kalender!HP17&lt;&gt;1,0,IF(AND($B17&gt;0,INDEX(Kalender!HP$68:HP$77,MAX(1,$B17))&gt;INDEX(Kalender!$B$68:$B$77,MAX(1,$B17))),1,0)+IF(OR(AND($C17&gt;0,INDEX(Kalender!HP$81:HP$110,MAX(1,$C17))&gt;INDEX(Kalender!$B$81:$B$110,MAX(1,$C17))),AND($D17&gt;0,INDEX(Kalender!HP$81:HP$110,MAX(1,$D17))&gt;INDEX(Kalender!$B$81:$B$110,MAX(1,$D17))),AND($E17&gt;0,INDEX(Kalender!HP$81:HP$110,MAX(1,$E17))&gt;INDEX(Kalender!$B$81:$B$110,MAX(1,$E17))),AND($F17&gt;0,INDEX(Kalender!HP$81:HP$110,MAX(1,$F17))&gt;INDEX(Kalender!$B$81:$B$110,MAX(1,$F17)))),2,0))</f>
        <v>0</v>
      </c>
      <c r="HQ17" s="5" t="n">
        <f aca="false">IF(Kalender!HQ17&lt;&gt;1,0,IF(AND($B17&gt;0,INDEX(Kalender!HQ$68:HQ$77,MAX(1,$B17))&gt;INDEX(Kalender!$B$68:$B$77,MAX(1,$B17))),1,0)+IF(OR(AND($C17&gt;0,INDEX(Kalender!HQ$81:HQ$110,MAX(1,$C17))&gt;INDEX(Kalender!$B$81:$B$110,MAX(1,$C17))),AND($D17&gt;0,INDEX(Kalender!HQ$81:HQ$110,MAX(1,$D17))&gt;INDEX(Kalender!$B$81:$B$110,MAX(1,$D17))),AND($E17&gt;0,INDEX(Kalender!HQ$81:HQ$110,MAX(1,$E17))&gt;INDEX(Kalender!$B$81:$B$110,MAX(1,$E17))),AND($F17&gt;0,INDEX(Kalender!HQ$81:HQ$110,MAX(1,$F17))&gt;INDEX(Kalender!$B$81:$B$110,MAX(1,$F17)))),2,0))</f>
        <v>0</v>
      </c>
      <c r="HR17" s="5" t="n">
        <f aca="false">IF(Kalender!HR17&lt;&gt;1,0,IF(AND($B17&gt;0,INDEX(Kalender!HR$68:HR$77,MAX(1,$B17))&gt;INDEX(Kalender!$B$68:$B$77,MAX(1,$B17))),1,0)+IF(OR(AND($C17&gt;0,INDEX(Kalender!HR$81:HR$110,MAX(1,$C17))&gt;INDEX(Kalender!$B$81:$B$110,MAX(1,$C17))),AND($D17&gt;0,INDEX(Kalender!HR$81:HR$110,MAX(1,$D17))&gt;INDEX(Kalender!$B$81:$B$110,MAX(1,$D17))),AND($E17&gt;0,INDEX(Kalender!HR$81:HR$110,MAX(1,$E17))&gt;INDEX(Kalender!$B$81:$B$110,MAX(1,$E17))),AND($F17&gt;0,INDEX(Kalender!HR$81:HR$110,MAX(1,$F17))&gt;INDEX(Kalender!$B$81:$B$110,MAX(1,$F17)))),2,0))</f>
        <v>0</v>
      </c>
      <c r="HS17" s="5" t="n">
        <f aca="false">IF(Kalender!HS17&lt;&gt;1,0,IF(AND($B17&gt;0,INDEX(Kalender!HS$68:HS$77,MAX(1,$B17))&gt;INDEX(Kalender!$B$68:$B$77,MAX(1,$B17))),1,0)+IF(OR(AND($C17&gt;0,INDEX(Kalender!HS$81:HS$110,MAX(1,$C17))&gt;INDEX(Kalender!$B$81:$B$110,MAX(1,$C17))),AND($D17&gt;0,INDEX(Kalender!HS$81:HS$110,MAX(1,$D17))&gt;INDEX(Kalender!$B$81:$B$110,MAX(1,$D17))),AND($E17&gt;0,INDEX(Kalender!HS$81:HS$110,MAX(1,$E17))&gt;INDEX(Kalender!$B$81:$B$110,MAX(1,$E17))),AND($F17&gt;0,INDEX(Kalender!HS$81:HS$110,MAX(1,$F17))&gt;INDEX(Kalender!$B$81:$B$110,MAX(1,$F17)))),2,0))</f>
        <v>0</v>
      </c>
      <c r="HT17" s="5" t="n">
        <f aca="false">IF(Kalender!HT17&lt;&gt;1,0,IF(AND($B17&gt;0,INDEX(Kalender!HT$68:HT$77,MAX(1,$B17))&gt;INDEX(Kalender!$B$68:$B$77,MAX(1,$B17))),1,0)+IF(OR(AND($C17&gt;0,INDEX(Kalender!HT$81:HT$110,MAX(1,$C17))&gt;INDEX(Kalender!$B$81:$B$110,MAX(1,$C17))),AND($D17&gt;0,INDEX(Kalender!HT$81:HT$110,MAX(1,$D17))&gt;INDEX(Kalender!$B$81:$B$110,MAX(1,$D17))),AND($E17&gt;0,INDEX(Kalender!HT$81:HT$110,MAX(1,$E17))&gt;INDEX(Kalender!$B$81:$B$110,MAX(1,$E17))),AND($F17&gt;0,INDEX(Kalender!HT$81:HT$110,MAX(1,$F17))&gt;INDEX(Kalender!$B$81:$B$110,MAX(1,$F17)))),2,0))</f>
        <v>0</v>
      </c>
      <c r="HU17" s="5" t="n">
        <f aca="false">IF(Kalender!HU17&lt;&gt;1,0,IF(AND($B17&gt;0,INDEX(Kalender!HU$68:HU$77,MAX(1,$B17))&gt;INDEX(Kalender!$B$68:$B$77,MAX(1,$B17))),1,0)+IF(OR(AND($C17&gt;0,INDEX(Kalender!HU$81:HU$110,MAX(1,$C17))&gt;INDEX(Kalender!$B$81:$B$110,MAX(1,$C17))),AND($D17&gt;0,INDEX(Kalender!HU$81:HU$110,MAX(1,$D17))&gt;INDEX(Kalender!$B$81:$B$110,MAX(1,$D17))),AND($E17&gt;0,INDEX(Kalender!HU$81:HU$110,MAX(1,$E17))&gt;INDEX(Kalender!$B$81:$B$110,MAX(1,$E17))),AND($F17&gt;0,INDEX(Kalender!HU$81:HU$110,MAX(1,$F17))&gt;INDEX(Kalender!$B$81:$B$110,MAX(1,$F17)))),2,0))</f>
        <v>0</v>
      </c>
      <c r="HV17" s="5" t="n">
        <f aca="false">IF(Kalender!HV17&lt;&gt;1,0,IF(AND($B17&gt;0,INDEX(Kalender!HV$68:HV$77,MAX(1,$B17))&gt;INDEX(Kalender!$B$68:$B$77,MAX(1,$B17))),1,0)+IF(OR(AND($C17&gt;0,INDEX(Kalender!HV$81:HV$110,MAX(1,$C17))&gt;INDEX(Kalender!$B$81:$B$110,MAX(1,$C17))),AND($D17&gt;0,INDEX(Kalender!HV$81:HV$110,MAX(1,$D17))&gt;INDEX(Kalender!$B$81:$B$110,MAX(1,$D17))),AND($E17&gt;0,INDEX(Kalender!HV$81:HV$110,MAX(1,$E17))&gt;INDEX(Kalender!$B$81:$B$110,MAX(1,$E17))),AND($F17&gt;0,INDEX(Kalender!HV$81:HV$110,MAX(1,$F17))&gt;INDEX(Kalender!$B$81:$B$110,MAX(1,$F17)))),2,0))</f>
        <v>0</v>
      </c>
      <c r="HW17" s="5" t="n">
        <f aca="false">IF(Kalender!HW17&lt;&gt;1,0,IF(AND($B17&gt;0,INDEX(Kalender!HW$68:HW$77,MAX(1,$B17))&gt;INDEX(Kalender!$B$68:$B$77,MAX(1,$B17))),1,0)+IF(OR(AND($C17&gt;0,INDEX(Kalender!HW$81:HW$110,MAX(1,$C17))&gt;INDEX(Kalender!$B$81:$B$110,MAX(1,$C17))),AND($D17&gt;0,INDEX(Kalender!HW$81:HW$110,MAX(1,$D17))&gt;INDEX(Kalender!$B$81:$B$110,MAX(1,$D17))),AND($E17&gt;0,INDEX(Kalender!HW$81:HW$110,MAX(1,$E17))&gt;INDEX(Kalender!$B$81:$B$110,MAX(1,$E17))),AND($F17&gt;0,INDEX(Kalender!HW$81:HW$110,MAX(1,$F17))&gt;INDEX(Kalender!$B$81:$B$110,MAX(1,$F17)))),2,0))</f>
        <v>0</v>
      </c>
      <c r="HX17" s="5" t="n">
        <f aca="false">IF(Kalender!HX17&lt;&gt;1,0,IF(AND($B17&gt;0,INDEX(Kalender!HX$68:HX$77,MAX(1,$B17))&gt;INDEX(Kalender!$B$68:$B$77,MAX(1,$B17))),1,0)+IF(OR(AND($C17&gt;0,INDEX(Kalender!HX$81:HX$110,MAX(1,$C17))&gt;INDEX(Kalender!$B$81:$B$110,MAX(1,$C17))),AND($D17&gt;0,INDEX(Kalender!HX$81:HX$110,MAX(1,$D17))&gt;INDEX(Kalender!$B$81:$B$110,MAX(1,$D17))),AND($E17&gt;0,INDEX(Kalender!HX$81:HX$110,MAX(1,$E17))&gt;INDEX(Kalender!$B$81:$B$110,MAX(1,$E17))),AND($F17&gt;0,INDEX(Kalender!HX$81:HX$110,MAX(1,$F17))&gt;INDEX(Kalender!$B$81:$B$110,MAX(1,$F17)))),2,0))</f>
        <v>0</v>
      </c>
      <c r="HY17" s="5" t="n">
        <f aca="false">IF(Kalender!HY17&lt;&gt;1,0,IF(AND($B17&gt;0,INDEX(Kalender!HY$68:HY$77,MAX(1,$B17))&gt;INDEX(Kalender!$B$68:$B$77,MAX(1,$B17))),1,0)+IF(OR(AND($C17&gt;0,INDEX(Kalender!HY$81:HY$110,MAX(1,$C17))&gt;INDEX(Kalender!$B$81:$B$110,MAX(1,$C17))),AND($D17&gt;0,INDEX(Kalender!HY$81:HY$110,MAX(1,$D17))&gt;INDEX(Kalender!$B$81:$B$110,MAX(1,$D17))),AND($E17&gt;0,INDEX(Kalender!HY$81:HY$110,MAX(1,$E17))&gt;INDEX(Kalender!$B$81:$B$110,MAX(1,$E17))),AND($F17&gt;0,INDEX(Kalender!HY$81:HY$110,MAX(1,$F17))&gt;INDEX(Kalender!$B$81:$B$110,MAX(1,$F17)))),2,0))</f>
        <v>0</v>
      </c>
      <c r="HZ17" s="5" t="n">
        <f aca="false">IF(Kalender!HZ17&lt;&gt;1,0,IF(AND($B17&gt;0,INDEX(Kalender!HZ$68:HZ$77,MAX(1,$B17))&gt;INDEX(Kalender!$B$68:$B$77,MAX(1,$B17))),1,0)+IF(OR(AND($C17&gt;0,INDEX(Kalender!HZ$81:HZ$110,MAX(1,$C17))&gt;INDEX(Kalender!$B$81:$B$110,MAX(1,$C17))),AND($D17&gt;0,INDEX(Kalender!HZ$81:HZ$110,MAX(1,$D17))&gt;INDEX(Kalender!$B$81:$B$110,MAX(1,$D17))),AND($E17&gt;0,INDEX(Kalender!HZ$81:HZ$110,MAX(1,$E17))&gt;INDEX(Kalender!$B$81:$B$110,MAX(1,$E17))),AND($F17&gt;0,INDEX(Kalender!HZ$81:HZ$110,MAX(1,$F17))&gt;INDEX(Kalender!$B$81:$B$110,MAX(1,$F17)))),2,0))</f>
        <v>0</v>
      </c>
      <c r="IA17" s="5" t="n">
        <f aca="false">IF(Kalender!IA17&lt;&gt;1,0,IF(AND($B17&gt;0,INDEX(Kalender!IA$68:IA$77,MAX(1,$B17))&gt;INDEX(Kalender!$B$68:$B$77,MAX(1,$B17))),1,0)+IF(OR(AND($C17&gt;0,INDEX(Kalender!IA$81:IA$110,MAX(1,$C17))&gt;INDEX(Kalender!$B$81:$B$110,MAX(1,$C17))),AND($D17&gt;0,INDEX(Kalender!IA$81:IA$110,MAX(1,$D17))&gt;INDEX(Kalender!$B$81:$B$110,MAX(1,$D17))),AND($E17&gt;0,INDEX(Kalender!IA$81:IA$110,MAX(1,$E17))&gt;INDEX(Kalender!$B$81:$B$110,MAX(1,$E17))),AND($F17&gt;0,INDEX(Kalender!IA$81:IA$110,MAX(1,$F17))&gt;INDEX(Kalender!$B$81:$B$110,MAX(1,$F17)))),2,0))</f>
        <v>0</v>
      </c>
      <c r="IB17" s="5" t="n">
        <f aca="false">IF(Kalender!IB17&lt;&gt;1,0,IF(AND($B17&gt;0,INDEX(Kalender!IB$68:IB$77,MAX(1,$B17))&gt;INDEX(Kalender!$B$68:$B$77,MAX(1,$B17))),1,0)+IF(OR(AND($C17&gt;0,INDEX(Kalender!IB$81:IB$110,MAX(1,$C17))&gt;INDEX(Kalender!$B$81:$B$110,MAX(1,$C17))),AND($D17&gt;0,INDEX(Kalender!IB$81:IB$110,MAX(1,$D17))&gt;INDEX(Kalender!$B$81:$B$110,MAX(1,$D17))),AND($E17&gt;0,INDEX(Kalender!IB$81:IB$110,MAX(1,$E17))&gt;INDEX(Kalender!$B$81:$B$110,MAX(1,$E17))),AND($F17&gt;0,INDEX(Kalender!IB$81:IB$110,MAX(1,$F17))&gt;INDEX(Kalender!$B$81:$B$110,MAX(1,$F17)))),2,0))</f>
        <v>0</v>
      </c>
      <c r="IC17" s="5" t="n">
        <f aca="false">IF(Kalender!IC17&lt;&gt;1,0,IF(AND($B17&gt;0,INDEX(Kalender!IC$68:IC$77,MAX(1,$B17))&gt;INDEX(Kalender!$B$68:$B$77,MAX(1,$B17))),1,0)+IF(OR(AND($C17&gt;0,INDEX(Kalender!IC$81:IC$110,MAX(1,$C17))&gt;INDEX(Kalender!$B$81:$B$110,MAX(1,$C17))),AND($D17&gt;0,INDEX(Kalender!IC$81:IC$110,MAX(1,$D17))&gt;INDEX(Kalender!$B$81:$B$110,MAX(1,$D17))),AND($E17&gt;0,INDEX(Kalender!IC$81:IC$110,MAX(1,$E17))&gt;INDEX(Kalender!$B$81:$B$110,MAX(1,$E17))),AND($F17&gt;0,INDEX(Kalender!IC$81:IC$110,MAX(1,$F17))&gt;INDEX(Kalender!$B$81:$B$110,MAX(1,$F17)))),2,0))</f>
        <v>0</v>
      </c>
      <c r="ID17" s="5" t="n">
        <f aca="false">IF(Kalender!ID17&lt;&gt;1,0,IF(AND($B17&gt;0,INDEX(Kalender!ID$68:ID$77,MAX(1,$B17))&gt;INDEX(Kalender!$B$68:$B$77,MAX(1,$B17))),1,0)+IF(OR(AND($C17&gt;0,INDEX(Kalender!ID$81:ID$110,MAX(1,$C17))&gt;INDEX(Kalender!$B$81:$B$110,MAX(1,$C17))),AND($D17&gt;0,INDEX(Kalender!ID$81:ID$110,MAX(1,$D17))&gt;INDEX(Kalender!$B$81:$B$110,MAX(1,$D17))),AND($E17&gt;0,INDEX(Kalender!ID$81:ID$110,MAX(1,$E17))&gt;INDEX(Kalender!$B$81:$B$110,MAX(1,$E17))),AND($F17&gt;0,INDEX(Kalender!ID$81:ID$110,MAX(1,$F17))&gt;INDEX(Kalender!$B$81:$B$110,MAX(1,$F17)))),2,0))</f>
        <v>0</v>
      </c>
      <c r="IE17" s="5" t="n">
        <f aca="false">IF(Kalender!IE17&lt;&gt;1,0,IF(AND($B17&gt;0,INDEX(Kalender!IE$68:IE$77,MAX(1,$B17))&gt;INDEX(Kalender!$B$68:$B$77,MAX(1,$B17))),1,0)+IF(OR(AND($C17&gt;0,INDEX(Kalender!IE$81:IE$110,MAX(1,$C17))&gt;INDEX(Kalender!$B$81:$B$110,MAX(1,$C17))),AND($D17&gt;0,INDEX(Kalender!IE$81:IE$110,MAX(1,$D17))&gt;INDEX(Kalender!$B$81:$B$110,MAX(1,$D17))),AND($E17&gt;0,INDEX(Kalender!IE$81:IE$110,MAX(1,$E17))&gt;INDEX(Kalender!$B$81:$B$110,MAX(1,$E17))),AND($F17&gt;0,INDEX(Kalender!IE$81:IE$110,MAX(1,$F17))&gt;INDEX(Kalender!$B$81:$B$110,MAX(1,$F17)))),2,0))</f>
        <v>0</v>
      </c>
      <c r="IF17" s="5" t="n">
        <f aca="false">IF(Kalender!IF17&lt;&gt;1,0,IF(AND($B17&gt;0,INDEX(Kalender!IF$68:IF$77,MAX(1,$B17))&gt;INDEX(Kalender!$B$68:$B$77,MAX(1,$B17))),1,0)+IF(OR(AND($C17&gt;0,INDEX(Kalender!IF$81:IF$110,MAX(1,$C17))&gt;INDEX(Kalender!$B$81:$B$110,MAX(1,$C17))),AND($D17&gt;0,INDEX(Kalender!IF$81:IF$110,MAX(1,$D17))&gt;INDEX(Kalender!$B$81:$B$110,MAX(1,$D17))),AND($E17&gt;0,INDEX(Kalender!IF$81:IF$110,MAX(1,$E17))&gt;INDEX(Kalender!$B$81:$B$110,MAX(1,$E17))),AND($F17&gt;0,INDEX(Kalender!IF$81:IF$110,MAX(1,$F17))&gt;INDEX(Kalender!$B$81:$B$110,MAX(1,$F17)))),2,0))</f>
        <v>0</v>
      </c>
      <c r="IG17" s="5" t="n">
        <f aca="false">IF(Kalender!IG17&lt;&gt;1,0,IF(AND($B17&gt;0,INDEX(Kalender!IG$68:IG$77,MAX(1,$B17))&gt;INDEX(Kalender!$B$68:$B$77,MAX(1,$B17))),1,0)+IF(OR(AND($C17&gt;0,INDEX(Kalender!IG$81:IG$110,MAX(1,$C17))&gt;INDEX(Kalender!$B$81:$B$110,MAX(1,$C17))),AND($D17&gt;0,INDEX(Kalender!IG$81:IG$110,MAX(1,$D17))&gt;INDEX(Kalender!$B$81:$B$110,MAX(1,$D17))),AND($E17&gt;0,INDEX(Kalender!IG$81:IG$110,MAX(1,$E17))&gt;INDEX(Kalender!$B$81:$B$110,MAX(1,$E17))),AND($F17&gt;0,INDEX(Kalender!IG$81:IG$110,MAX(1,$F17))&gt;INDEX(Kalender!$B$81:$B$110,MAX(1,$F17)))),2,0))</f>
        <v>0</v>
      </c>
      <c r="IH17" s="5" t="n">
        <f aca="false">IF(Kalender!IH17&lt;&gt;1,0,IF(AND($B17&gt;0,INDEX(Kalender!IH$68:IH$77,MAX(1,$B17))&gt;INDEX(Kalender!$B$68:$B$77,MAX(1,$B17))),1,0)+IF(OR(AND($C17&gt;0,INDEX(Kalender!IH$81:IH$110,MAX(1,$C17))&gt;INDEX(Kalender!$B$81:$B$110,MAX(1,$C17))),AND($D17&gt;0,INDEX(Kalender!IH$81:IH$110,MAX(1,$D17))&gt;INDEX(Kalender!$B$81:$B$110,MAX(1,$D17))),AND($E17&gt;0,INDEX(Kalender!IH$81:IH$110,MAX(1,$E17))&gt;INDEX(Kalender!$B$81:$B$110,MAX(1,$E17))),AND($F17&gt;0,INDEX(Kalender!IH$81:IH$110,MAX(1,$F17))&gt;INDEX(Kalender!$B$81:$B$110,MAX(1,$F17)))),2,0))</f>
        <v>0</v>
      </c>
      <c r="II17" s="5" t="n">
        <f aca="false">IF(Kalender!II17&lt;&gt;1,0,IF(AND($B17&gt;0,INDEX(Kalender!II$68:II$77,MAX(1,$B17))&gt;INDEX(Kalender!$B$68:$B$77,MAX(1,$B17))),1,0)+IF(OR(AND($C17&gt;0,INDEX(Kalender!II$81:II$110,MAX(1,$C17))&gt;INDEX(Kalender!$B$81:$B$110,MAX(1,$C17))),AND($D17&gt;0,INDEX(Kalender!II$81:II$110,MAX(1,$D17))&gt;INDEX(Kalender!$B$81:$B$110,MAX(1,$D17))),AND($E17&gt;0,INDEX(Kalender!II$81:II$110,MAX(1,$E17))&gt;INDEX(Kalender!$B$81:$B$110,MAX(1,$E17))),AND($F17&gt;0,INDEX(Kalender!II$81:II$110,MAX(1,$F17))&gt;INDEX(Kalender!$B$81:$B$110,MAX(1,$F17)))),2,0))</f>
        <v>0</v>
      </c>
      <c r="IJ17" s="5" t="n">
        <f aca="false">IF(Kalender!IJ17&lt;&gt;1,0,IF(AND($B17&gt;0,INDEX(Kalender!IJ$68:IJ$77,MAX(1,$B17))&gt;INDEX(Kalender!$B$68:$B$77,MAX(1,$B17))),1,0)+IF(OR(AND($C17&gt;0,INDEX(Kalender!IJ$81:IJ$110,MAX(1,$C17))&gt;INDEX(Kalender!$B$81:$B$110,MAX(1,$C17))),AND($D17&gt;0,INDEX(Kalender!IJ$81:IJ$110,MAX(1,$D17))&gt;INDEX(Kalender!$B$81:$B$110,MAX(1,$D17))),AND($E17&gt;0,INDEX(Kalender!IJ$81:IJ$110,MAX(1,$E17))&gt;INDEX(Kalender!$B$81:$B$110,MAX(1,$E17))),AND($F17&gt;0,INDEX(Kalender!IJ$81:IJ$110,MAX(1,$F17))&gt;INDEX(Kalender!$B$81:$B$110,MAX(1,$F17)))),2,0))</f>
        <v>0</v>
      </c>
      <c r="IK17" s="5" t="n">
        <f aca="false">IF(Kalender!IK17&lt;&gt;1,0,IF(AND($B17&gt;0,INDEX(Kalender!IK$68:IK$77,MAX(1,$B17))&gt;INDEX(Kalender!$B$68:$B$77,MAX(1,$B17))),1,0)+IF(OR(AND($C17&gt;0,INDEX(Kalender!IK$81:IK$110,MAX(1,$C17))&gt;INDEX(Kalender!$B$81:$B$110,MAX(1,$C17))),AND($D17&gt;0,INDEX(Kalender!IK$81:IK$110,MAX(1,$D17))&gt;INDEX(Kalender!$B$81:$B$110,MAX(1,$D17))),AND($E17&gt;0,INDEX(Kalender!IK$81:IK$110,MAX(1,$E17))&gt;INDEX(Kalender!$B$81:$B$110,MAX(1,$E17))),AND($F17&gt;0,INDEX(Kalender!IK$81:IK$110,MAX(1,$F17))&gt;INDEX(Kalender!$B$81:$B$110,MAX(1,$F17)))),2,0))</f>
        <v>0</v>
      </c>
      <c r="IL17" s="5" t="n">
        <f aca="false">IF(Kalender!IL17&lt;&gt;1,0,IF(AND($B17&gt;0,INDEX(Kalender!IL$68:IL$77,MAX(1,$B17))&gt;INDEX(Kalender!$B$68:$B$77,MAX(1,$B17))),1,0)+IF(OR(AND($C17&gt;0,INDEX(Kalender!IL$81:IL$110,MAX(1,$C17))&gt;INDEX(Kalender!$B$81:$B$110,MAX(1,$C17))),AND($D17&gt;0,INDEX(Kalender!IL$81:IL$110,MAX(1,$D17))&gt;INDEX(Kalender!$B$81:$B$110,MAX(1,$D17))),AND($E17&gt;0,INDEX(Kalender!IL$81:IL$110,MAX(1,$E17))&gt;INDEX(Kalender!$B$81:$B$110,MAX(1,$E17))),AND($F17&gt;0,INDEX(Kalender!IL$81:IL$110,MAX(1,$F17))&gt;INDEX(Kalender!$B$81:$B$110,MAX(1,$F17)))),2,0))</f>
        <v>0</v>
      </c>
      <c r="IM17" s="5" t="n">
        <f aca="false">IF(Kalender!IM17&lt;&gt;1,0,IF(AND($B17&gt;0,INDEX(Kalender!IM$68:IM$77,MAX(1,$B17))&gt;INDEX(Kalender!$B$68:$B$77,MAX(1,$B17))),1,0)+IF(OR(AND($C17&gt;0,INDEX(Kalender!IM$81:IM$110,MAX(1,$C17))&gt;INDEX(Kalender!$B$81:$B$110,MAX(1,$C17))),AND($D17&gt;0,INDEX(Kalender!IM$81:IM$110,MAX(1,$D17))&gt;INDEX(Kalender!$B$81:$B$110,MAX(1,$D17))),AND($E17&gt;0,INDEX(Kalender!IM$81:IM$110,MAX(1,$E17))&gt;INDEX(Kalender!$B$81:$B$110,MAX(1,$E17))),AND($F17&gt;0,INDEX(Kalender!IM$81:IM$110,MAX(1,$F17))&gt;INDEX(Kalender!$B$81:$B$110,MAX(1,$F17)))),2,0))</f>
        <v>0</v>
      </c>
      <c r="IN17" s="5" t="n">
        <f aca="false">IF(Kalender!IN17&lt;&gt;1,0,IF(AND($B17&gt;0,INDEX(Kalender!IN$68:IN$77,MAX(1,$B17))&gt;INDEX(Kalender!$B$68:$B$77,MAX(1,$B17))),1,0)+IF(OR(AND($C17&gt;0,INDEX(Kalender!IN$81:IN$110,MAX(1,$C17))&gt;INDEX(Kalender!$B$81:$B$110,MAX(1,$C17))),AND($D17&gt;0,INDEX(Kalender!IN$81:IN$110,MAX(1,$D17))&gt;INDEX(Kalender!$B$81:$B$110,MAX(1,$D17))),AND($E17&gt;0,INDEX(Kalender!IN$81:IN$110,MAX(1,$E17))&gt;INDEX(Kalender!$B$81:$B$110,MAX(1,$E17))),AND($F17&gt;0,INDEX(Kalender!IN$81:IN$110,MAX(1,$F17))&gt;INDEX(Kalender!$B$81:$B$110,MAX(1,$F17)))),2,0))</f>
        <v>0</v>
      </c>
      <c r="IO17" s="5" t="n">
        <f aca="false">IF(Kalender!IO17&lt;&gt;1,0,IF(AND($B17&gt;0,INDEX(Kalender!IO$68:IO$77,MAX(1,$B17))&gt;INDEX(Kalender!$B$68:$B$77,MAX(1,$B17))),1,0)+IF(OR(AND($C17&gt;0,INDEX(Kalender!IO$81:IO$110,MAX(1,$C17))&gt;INDEX(Kalender!$B$81:$B$110,MAX(1,$C17))),AND($D17&gt;0,INDEX(Kalender!IO$81:IO$110,MAX(1,$D17))&gt;INDEX(Kalender!$B$81:$B$110,MAX(1,$D17))),AND($E17&gt;0,INDEX(Kalender!IO$81:IO$110,MAX(1,$E17))&gt;INDEX(Kalender!$B$81:$B$110,MAX(1,$E17))),AND($F17&gt;0,INDEX(Kalender!IO$81:IO$110,MAX(1,$F17))&gt;INDEX(Kalender!$B$81:$B$110,MAX(1,$F17)))),2,0))</f>
        <v>0</v>
      </c>
      <c r="IP17" s="5" t="n">
        <f aca="false">IF(Kalender!IP17&lt;&gt;1,0,IF(AND($B17&gt;0,INDEX(Kalender!IP$68:IP$77,MAX(1,$B17))&gt;INDEX(Kalender!$B$68:$B$77,MAX(1,$B17))),1,0)+IF(OR(AND($C17&gt;0,INDEX(Kalender!IP$81:IP$110,MAX(1,$C17))&gt;INDEX(Kalender!$B$81:$B$110,MAX(1,$C17))),AND($D17&gt;0,INDEX(Kalender!IP$81:IP$110,MAX(1,$D17))&gt;INDEX(Kalender!$B$81:$B$110,MAX(1,$D17))),AND($E17&gt;0,INDEX(Kalender!IP$81:IP$110,MAX(1,$E17))&gt;INDEX(Kalender!$B$81:$B$110,MAX(1,$E17))),AND($F17&gt;0,INDEX(Kalender!IP$81:IP$110,MAX(1,$F17))&gt;INDEX(Kalender!$B$81:$B$110,MAX(1,$F17)))),2,0))</f>
        <v>0</v>
      </c>
      <c r="IQ17" s="5" t="n">
        <f aca="false">IF(Kalender!IQ17&lt;&gt;1,0,IF(AND($B17&gt;0,INDEX(Kalender!IQ$68:IQ$77,MAX(1,$B17))&gt;INDEX(Kalender!$B$68:$B$77,MAX(1,$B17))),1,0)+IF(OR(AND($C17&gt;0,INDEX(Kalender!IQ$81:IQ$110,MAX(1,$C17))&gt;INDEX(Kalender!$B$81:$B$110,MAX(1,$C17))),AND($D17&gt;0,INDEX(Kalender!IQ$81:IQ$110,MAX(1,$D17))&gt;INDEX(Kalender!$B$81:$B$110,MAX(1,$D17))),AND($E17&gt;0,INDEX(Kalender!IQ$81:IQ$110,MAX(1,$E17))&gt;INDEX(Kalender!$B$81:$B$110,MAX(1,$E17))),AND($F17&gt;0,INDEX(Kalender!IQ$81:IQ$110,MAX(1,$F17))&gt;INDEX(Kalender!$B$81:$B$110,MAX(1,$F17)))),2,0))</f>
        <v>0</v>
      </c>
      <c r="IR17" s="5" t="n">
        <f aca="false">IF(Kalender!IR17&lt;&gt;1,0,IF(AND($B17&gt;0,INDEX(Kalender!IR$68:IR$77,MAX(1,$B17))&gt;INDEX(Kalender!$B$68:$B$77,MAX(1,$B17))),1,0)+IF(OR(AND($C17&gt;0,INDEX(Kalender!IR$81:IR$110,MAX(1,$C17))&gt;INDEX(Kalender!$B$81:$B$110,MAX(1,$C17))),AND($D17&gt;0,INDEX(Kalender!IR$81:IR$110,MAX(1,$D17))&gt;INDEX(Kalender!$B$81:$B$110,MAX(1,$D17))),AND($E17&gt;0,INDEX(Kalender!IR$81:IR$110,MAX(1,$E17))&gt;INDEX(Kalender!$B$81:$B$110,MAX(1,$E17))),AND($F17&gt;0,INDEX(Kalender!IR$81:IR$110,MAX(1,$F17))&gt;INDEX(Kalender!$B$81:$B$110,MAX(1,$F17)))),2,0))</f>
        <v>0</v>
      </c>
      <c r="IS17" s="5" t="n">
        <f aca="false">IF(Kalender!IS17&lt;&gt;1,0,IF(AND($B17&gt;0,INDEX(Kalender!IS$68:IS$77,MAX(1,$B17))&gt;INDEX(Kalender!$B$68:$B$77,MAX(1,$B17))),1,0)+IF(OR(AND($C17&gt;0,INDEX(Kalender!IS$81:IS$110,MAX(1,$C17))&gt;INDEX(Kalender!$B$81:$B$110,MAX(1,$C17))),AND($D17&gt;0,INDEX(Kalender!IS$81:IS$110,MAX(1,$D17))&gt;INDEX(Kalender!$B$81:$B$110,MAX(1,$D17))),AND($E17&gt;0,INDEX(Kalender!IS$81:IS$110,MAX(1,$E17))&gt;INDEX(Kalender!$B$81:$B$110,MAX(1,$E17))),AND($F17&gt;0,INDEX(Kalender!IS$81:IS$110,MAX(1,$F17))&gt;INDEX(Kalender!$B$81:$B$110,MAX(1,$F17)))),2,0))</f>
        <v>0</v>
      </c>
      <c r="IT17" s="5" t="n">
        <f aca="false">IF(Kalender!IT17&lt;&gt;1,0,IF(AND($B17&gt;0,INDEX(Kalender!IT$68:IT$77,MAX(1,$B17))&gt;INDEX(Kalender!$B$68:$B$77,MAX(1,$B17))),1,0)+IF(OR(AND($C17&gt;0,INDEX(Kalender!IT$81:IT$110,MAX(1,$C17))&gt;INDEX(Kalender!$B$81:$B$110,MAX(1,$C17))),AND($D17&gt;0,INDEX(Kalender!IT$81:IT$110,MAX(1,$D17))&gt;INDEX(Kalender!$B$81:$B$110,MAX(1,$D17))),AND($E17&gt;0,INDEX(Kalender!IT$81:IT$110,MAX(1,$E17))&gt;INDEX(Kalender!$B$81:$B$110,MAX(1,$E17))),AND($F17&gt;0,INDEX(Kalender!IT$81:IT$110,MAX(1,$F17))&gt;INDEX(Kalender!$B$81:$B$110,MAX(1,$F17)))),2,0))</f>
        <v>0</v>
      </c>
      <c r="IU17" s="5" t="n">
        <f aca="false">IF(Kalender!IU17&lt;&gt;1,0,IF(AND($B17&gt;0,INDEX(Kalender!IU$68:IU$77,MAX(1,$B17))&gt;INDEX(Kalender!$B$68:$B$77,MAX(1,$B17))),1,0)+IF(OR(AND($C17&gt;0,INDEX(Kalender!IU$81:IU$110,MAX(1,$C17))&gt;INDEX(Kalender!$B$81:$B$110,MAX(1,$C17))),AND($D17&gt;0,INDEX(Kalender!IU$81:IU$110,MAX(1,$D17))&gt;INDEX(Kalender!$B$81:$B$110,MAX(1,$D17))),AND($E17&gt;0,INDEX(Kalender!IU$81:IU$110,MAX(1,$E17))&gt;INDEX(Kalender!$B$81:$B$110,MAX(1,$E17))),AND($F17&gt;0,INDEX(Kalender!IU$81:IU$110,MAX(1,$F17))&gt;INDEX(Kalender!$B$81:$B$110,MAX(1,$F17)))),2,0))</f>
        <v>0</v>
      </c>
      <c r="IV17" s="5" t="n">
        <f aca="false">IF(Kalender!IV17&lt;&gt;1,0,IF(AND($B17&gt;0,INDEX(Kalender!IV$68:IV$77,MAX(1,$B17))&gt;INDEX(Kalender!$B$68:$B$77,MAX(1,$B17))),1,0)+IF(OR(AND($C17&gt;0,INDEX(Kalender!IV$81:IV$110,MAX(1,$C17))&gt;INDEX(Kalender!$B$81:$B$110,MAX(1,$C17))),AND($D17&gt;0,INDEX(Kalender!IV$81:IV$110,MAX(1,$D17))&gt;INDEX(Kalender!$B$81:$B$110,MAX(1,$D17))),AND($E17&gt;0,INDEX(Kalender!IV$81:IV$110,MAX(1,$E17))&gt;INDEX(Kalender!$B$81:$B$110,MAX(1,$E17))),AND($F17&gt;0,INDEX(Kalender!IV$81:IV$110,MAX(1,$F17))&gt;INDEX(Kalender!$B$81:$B$110,MAX(1,$F17)))),2,0))</f>
        <v>0</v>
      </c>
      <c r="IW17" s="5" t="n">
        <f aca="false">IF(Kalender!IW17&lt;&gt;1,0,IF(AND($B17&gt;0,INDEX(Kalender!IW$68:IW$77,MAX(1,$B17))&gt;INDEX(Kalender!$B$68:$B$77,MAX(1,$B17))),1,0)+IF(OR(AND($C17&gt;0,INDEX(Kalender!IW$81:IW$110,MAX(1,$C17))&gt;INDEX(Kalender!$B$81:$B$110,MAX(1,$C17))),AND($D17&gt;0,INDEX(Kalender!IW$81:IW$110,MAX(1,$D17))&gt;INDEX(Kalender!$B$81:$B$110,MAX(1,$D17))),AND($E17&gt;0,INDEX(Kalender!IW$81:IW$110,MAX(1,$E17))&gt;INDEX(Kalender!$B$81:$B$110,MAX(1,$E17))),AND($F17&gt;0,INDEX(Kalender!IW$81:IW$110,MAX(1,$F17))&gt;INDEX(Kalender!$B$81:$B$110,MAX(1,$F17)))),2,0))</f>
        <v>0</v>
      </c>
      <c r="IX17" s="5" t="n">
        <f aca="false">IF(Kalender!IX17&lt;&gt;1,0,IF(AND($B17&gt;0,INDEX(Kalender!IX$68:IX$77,MAX(1,$B17))&gt;INDEX(Kalender!$B$68:$B$77,MAX(1,$B17))),1,0)+IF(OR(AND($C17&gt;0,INDEX(Kalender!IX$81:IX$110,MAX(1,$C17))&gt;INDEX(Kalender!$B$81:$B$110,MAX(1,$C17))),AND($D17&gt;0,INDEX(Kalender!IX$81:IX$110,MAX(1,$D17))&gt;INDEX(Kalender!$B$81:$B$110,MAX(1,$D17))),AND($E17&gt;0,INDEX(Kalender!IX$81:IX$110,MAX(1,$E17))&gt;INDEX(Kalender!$B$81:$B$110,MAX(1,$E17))),AND($F17&gt;0,INDEX(Kalender!IX$81:IX$110,MAX(1,$F17))&gt;INDEX(Kalender!$B$81:$B$110,MAX(1,$F17)))),2,0))</f>
        <v>0</v>
      </c>
      <c r="IY17" s="5" t="n">
        <f aca="false">IF(Kalender!IY17&lt;&gt;1,0,IF(AND($B17&gt;0,INDEX(Kalender!IY$68:IY$77,MAX(1,$B17))&gt;INDEX(Kalender!$B$68:$B$77,MAX(1,$B17))),1,0)+IF(OR(AND($C17&gt;0,INDEX(Kalender!IY$81:IY$110,MAX(1,$C17))&gt;INDEX(Kalender!$B$81:$B$110,MAX(1,$C17))),AND($D17&gt;0,INDEX(Kalender!IY$81:IY$110,MAX(1,$D17))&gt;INDEX(Kalender!$B$81:$B$110,MAX(1,$D17))),AND($E17&gt;0,INDEX(Kalender!IY$81:IY$110,MAX(1,$E17))&gt;INDEX(Kalender!$B$81:$B$110,MAX(1,$E17))),AND($F17&gt;0,INDEX(Kalender!IY$81:IY$110,MAX(1,$F17))&gt;INDEX(Kalender!$B$81:$B$110,MAX(1,$F17)))),2,0))</f>
        <v>0</v>
      </c>
      <c r="IZ17" s="5" t="n">
        <f aca="false">IF(Kalender!IZ17&lt;&gt;1,0,IF(AND($B17&gt;0,INDEX(Kalender!IZ$68:IZ$77,MAX(1,$B17))&gt;INDEX(Kalender!$B$68:$B$77,MAX(1,$B17))),1,0)+IF(OR(AND($C17&gt;0,INDEX(Kalender!IZ$81:IZ$110,MAX(1,$C17))&gt;INDEX(Kalender!$B$81:$B$110,MAX(1,$C17))),AND($D17&gt;0,INDEX(Kalender!IZ$81:IZ$110,MAX(1,$D17))&gt;INDEX(Kalender!$B$81:$B$110,MAX(1,$D17))),AND($E17&gt;0,INDEX(Kalender!IZ$81:IZ$110,MAX(1,$E17))&gt;INDEX(Kalender!$B$81:$B$110,MAX(1,$E17))),AND($F17&gt;0,INDEX(Kalender!IZ$81:IZ$110,MAX(1,$F17))&gt;INDEX(Kalender!$B$81:$B$110,MAX(1,$F17)))),2,0))</f>
        <v>0</v>
      </c>
      <c r="JA17" s="5" t="n">
        <f aca="false">IF(Kalender!JA17&lt;&gt;1,0,IF(AND($B17&gt;0,INDEX(Kalender!JA$68:JA$77,MAX(1,$B17))&gt;INDEX(Kalender!$B$68:$B$77,MAX(1,$B17))),1,0)+IF(OR(AND($C17&gt;0,INDEX(Kalender!JA$81:JA$110,MAX(1,$C17))&gt;INDEX(Kalender!$B$81:$B$110,MAX(1,$C17))),AND($D17&gt;0,INDEX(Kalender!JA$81:JA$110,MAX(1,$D17))&gt;INDEX(Kalender!$B$81:$B$110,MAX(1,$D17))),AND($E17&gt;0,INDEX(Kalender!JA$81:JA$110,MAX(1,$E17))&gt;INDEX(Kalender!$B$81:$B$110,MAX(1,$E17))),AND($F17&gt;0,INDEX(Kalender!JA$81:JA$110,MAX(1,$F17))&gt;INDEX(Kalender!$B$81:$B$110,MAX(1,$F17)))),2,0))</f>
        <v>0</v>
      </c>
      <c r="JB17" s="5" t="n">
        <f aca="false">IF(Kalender!JB17&lt;&gt;1,0,IF(AND($B17&gt;0,INDEX(Kalender!JB$68:JB$77,MAX(1,$B17))&gt;INDEX(Kalender!$B$68:$B$77,MAX(1,$B17))),1,0)+IF(OR(AND($C17&gt;0,INDEX(Kalender!JB$81:JB$110,MAX(1,$C17))&gt;INDEX(Kalender!$B$81:$B$110,MAX(1,$C17))),AND($D17&gt;0,INDEX(Kalender!JB$81:JB$110,MAX(1,$D17))&gt;INDEX(Kalender!$B$81:$B$110,MAX(1,$D17))),AND($E17&gt;0,INDEX(Kalender!JB$81:JB$110,MAX(1,$E17))&gt;INDEX(Kalender!$B$81:$B$110,MAX(1,$E17))),AND($F17&gt;0,INDEX(Kalender!JB$81:JB$110,MAX(1,$F17))&gt;INDEX(Kalender!$B$81:$B$110,MAX(1,$F17)))),2,0))</f>
        <v>0</v>
      </c>
      <c r="JC17" s="5" t="n">
        <f aca="false">IF(Kalender!JC17&lt;&gt;1,0,IF(AND($B17&gt;0,INDEX(Kalender!JC$68:JC$77,MAX(1,$B17))&gt;INDEX(Kalender!$B$68:$B$77,MAX(1,$B17))),1,0)+IF(OR(AND($C17&gt;0,INDEX(Kalender!JC$81:JC$110,MAX(1,$C17))&gt;INDEX(Kalender!$B$81:$B$110,MAX(1,$C17))),AND($D17&gt;0,INDEX(Kalender!JC$81:JC$110,MAX(1,$D17))&gt;INDEX(Kalender!$B$81:$B$110,MAX(1,$D17))),AND($E17&gt;0,INDEX(Kalender!JC$81:JC$110,MAX(1,$E17))&gt;INDEX(Kalender!$B$81:$B$110,MAX(1,$E17))),AND($F17&gt;0,INDEX(Kalender!JC$81:JC$110,MAX(1,$F17))&gt;INDEX(Kalender!$B$81:$B$110,MAX(1,$F17)))),2,0))</f>
        <v>0</v>
      </c>
      <c r="JD17" s="5" t="n">
        <f aca="false">IF(Kalender!JD17&lt;&gt;1,0,IF(AND($B17&gt;0,INDEX(Kalender!JD$68:JD$77,MAX(1,$B17))&gt;INDEX(Kalender!$B$68:$B$77,MAX(1,$B17))),1,0)+IF(OR(AND($C17&gt;0,INDEX(Kalender!JD$81:JD$110,MAX(1,$C17))&gt;INDEX(Kalender!$B$81:$B$110,MAX(1,$C17))),AND($D17&gt;0,INDEX(Kalender!JD$81:JD$110,MAX(1,$D17))&gt;INDEX(Kalender!$B$81:$B$110,MAX(1,$D17))),AND($E17&gt;0,INDEX(Kalender!JD$81:JD$110,MAX(1,$E17))&gt;INDEX(Kalender!$B$81:$B$110,MAX(1,$E17))),AND($F17&gt;0,INDEX(Kalender!JD$81:JD$110,MAX(1,$F17))&gt;INDEX(Kalender!$B$81:$B$110,MAX(1,$F17)))),2,0))</f>
        <v>0</v>
      </c>
      <c r="JE17" s="5" t="n">
        <f aca="false">IF(Kalender!JE17&lt;&gt;1,0,IF(AND($B17&gt;0,INDEX(Kalender!JE$68:JE$77,MAX(1,$B17))&gt;INDEX(Kalender!$B$68:$B$77,MAX(1,$B17))),1,0)+IF(OR(AND($C17&gt;0,INDEX(Kalender!JE$81:JE$110,MAX(1,$C17))&gt;INDEX(Kalender!$B$81:$B$110,MAX(1,$C17))),AND($D17&gt;0,INDEX(Kalender!JE$81:JE$110,MAX(1,$D17))&gt;INDEX(Kalender!$B$81:$B$110,MAX(1,$D17))),AND($E17&gt;0,INDEX(Kalender!JE$81:JE$110,MAX(1,$E17))&gt;INDEX(Kalender!$B$81:$B$110,MAX(1,$E17))),AND($F17&gt;0,INDEX(Kalender!JE$81:JE$110,MAX(1,$F17))&gt;INDEX(Kalender!$B$81:$B$110,MAX(1,$F17)))),2,0))</f>
        <v>0</v>
      </c>
      <c r="JF17" s="5" t="n">
        <f aca="false">IF(Kalender!JF17&lt;&gt;1,0,IF(AND($B17&gt;0,INDEX(Kalender!JF$68:JF$77,MAX(1,$B17))&gt;INDEX(Kalender!$B$68:$B$77,MAX(1,$B17))),1,0)+IF(OR(AND($C17&gt;0,INDEX(Kalender!JF$81:JF$110,MAX(1,$C17))&gt;INDEX(Kalender!$B$81:$B$110,MAX(1,$C17))),AND($D17&gt;0,INDEX(Kalender!JF$81:JF$110,MAX(1,$D17))&gt;INDEX(Kalender!$B$81:$B$110,MAX(1,$D17))),AND($E17&gt;0,INDEX(Kalender!JF$81:JF$110,MAX(1,$E17))&gt;INDEX(Kalender!$B$81:$B$110,MAX(1,$E17))),AND($F17&gt;0,INDEX(Kalender!JF$81:JF$110,MAX(1,$F17))&gt;INDEX(Kalender!$B$81:$B$110,MAX(1,$F17)))),2,0))</f>
        <v>0</v>
      </c>
      <c r="JG17" s="5" t="n">
        <f aca="false">IF(Kalender!JG17&lt;&gt;1,0,IF(AND($B17&gt;0,INDEX(Kalender!JG$68:JG$77,MAX(1,$B17))&gt;INDEX(Kalender!$B$68:$B$77,MAX(1,$B17))),1,0)+IF(OR(AND($C17&gt;0,INDEX(Kalender!JG$81:JG$110,MAX(1,$C17))&gt;INDEX(Kalender!$B$81:$B$110,MAX(1,$C17))),AND($D17&gt;0,INDEX(Kalender!JG$81:JG$110,MAX(1,$D17))&gt;INDEX(Kalender!$B$81:$B$110,MAX(1,$D17))),AND($E17&gt;0,INDEX(Kalender!JG$81:JG$110,MAX(1,$E17))&gt;INDEX(Kalender!$B$81:$B$110,MAX(1,$E17))),AND($F17&gt;0,INDEX(Kalender!JG$81:JG$110,MAX(1,$F17))&gt;INDEX(Kalender!$B$81:$B$110,MAX(1,$F17)))),2,0))</f>
        <v>0</v>
      </c>
      <c r="JH17" s="5" t="n">
        <f aca="false">IF(Kalender!JH17&lt;&gt;1,0,IF(AND($B17&gt;0,INDEX(Kalender!JH$68:JH$77,MAX(1,$B17))&gt;INDEX(Kalender!$B$68:$B$77,MAX(1,$B17))),1,0)+IF(OR(AND($C17&gt;0,INDEX(Kalender!JH$81:JH$110,MAX(1,$C17))&gt;INDEX(Kalender!$B$81:$B$110,MAX(1,$C17))),AND($D17&gt;0,INDEX(Kalender!JH$81:JH$110,MAX(1,$D17))&gt;INDEX(Kalender!$B$81:$B$110,MAX(1,$D17))),AND($E17&gt;0,INDEX(Kalender!JH$81:JH$110,MAX(1,$E17))&gt;INDEX(Kalender!$B$81:$B$110,MAX(1,$E17))),AND($F17&gt;0,INDEX(Kalender!JH$81:JH$110,MAX(1,$F17))&gt;INDEX(Kalender!$B$81:$B$110,MAX(1,$F17)))),2,0))</f>
        <v>0</v>
      </c>
      <c r="JI17" s="5" t="n">
        <f aca="false">IF(Kalender!JI17&lt;&gt;1,0,IF(AND($B17&gt;0,INDEX(Kalender!JI$68:JI$77,MAX(1,$B17))&gt;INDEX(Kalender!$B$68:$B$77,MAX(1,$B17))),1,0)+IF(OR(AND($C17&gt;0,INDEX(Kalender!JI$81:JI$110,MAX(1,$C17))&gt;INDEX(Kalender!$B$81:$B$110,MAX(1,$C17))),AND($D17&gt;0,INDEX(Kalender!JI$81:JI$110,MAX(1,$D17))&gt;INDEX(Kalender!$B$81:$B$110,MAX(1,$D17))),AND($E17&gt;0,INDEX(Kalender!JI$81:JI$110,MAX(1,$E17))&gt;INDEX(Kalender!$B$81:$B$110,MAX(1,$E17))),AND($F17&gt;0,INDEX(Kalender!JI$81:JI$110,MAX(1,$F17))&gt;INDEX(Kalender!$B$81:$B$110,MAX(1,$F17)))),2,0))</f>
        <v>0</v>
      </c>
      <c r="JJ17" s="5" t="n">
        <f aca="false">IF(Kalender!JJ17&lt;&gt;1,0,IF(AND($B17&gt;0,INDEX(Kalender!JJ$68:JJ$77,MAX(1,$B17))&gt;INDEX(Kalender!$B$68:$B$77,MAX(1,$B17))),1,0)+IF(OR(AND($C17&gt;0,INDEX(Kalender!JJ$81:JJ$110,MAX(1,$C17))&gt;INDEX(Kalender!$B$81:$B$110,MAX(1,$C17))),AND($D17&gt;0,INDEX(Kalender!JJ$81:JJ$110,MAX(1,$D17))&gt;INDEX(Kalender!$B$81:$B$110,MAX(1,$D17))),AND($E17&gt;0,INDEX(Kalender!JJ$81:JJ$110,MAX(1,$E17))&gt;INDEX(Kalender!$B$81:$B$110,MAX(1,$E17))),AND($F17&gt;0,INDEX(Kalender!JJ$81:JJ$110,MAX(1,$F17))&gt;INDEX(Kalender!$B$81:$B$110,MAX(1,$F17)))),2,0))</f>
        <v>0</v>
      </c>
      <c r="JK17" s="5" t="n">
        <f aca="false">IF(Kalender!JK17&lt;&gt;1,0,IF(AND($B17&gt;0,INDEX(Kalender!JK$68:JK$77,MAX(1,$B17))&gt;INDEX(Kalender!$B$68:$B$77,MAX(1,$B17))),1,0)+IF(OR(AND($C17&gt;0,INDEX(Kalender!JK$81:JK$110,MAX(1,$C17))&gt;INDEX(Kalender!$B$81:$B$110,MAX(1,$C17))),AND($D17&gt;0,INDEX(Kalender!JK$81:JK$110,MAX(1,$D17))&gt;INDEX(Kalender!$B$81:$B$110,MAX(1,$D17))),AND($E17&gt;0,INDEX(Kalender!JK$81:JK$110,MAX(1,$E17))&gt;INDEX(Kalender!$B$81:$B$110,MAX(1,$E17))),AND($F17&gt;0,INDEX(Kalender!JK$81:JK$110,MAX(1,$F17))&gt;INDEX(Kalender!$B$81:$B$110,MAX(1,$F17)))),2,0))</f>
        <v>0</v>
      </c>
      <c r="JL17" s="5" t="n">
        <f aca="false">IF(Kalender!JL17&lt;&gt;1,0,IF(AND($B17&gt;0,INDEX(Kalender!JL$68:JL$77,MAX(1,$B17))&gt;INDEX(Kalender!$B$68:$B$77,MAX(1,$B17))),1,0)+IF(OR(AND($C17&gt;0,INDEX(Kalender!JL$81:JL$110,MAX(1,$C17))&gt;INDEX(Kalender!$B$81:$B$110,MAX(1,$C17))),AND($D17&gt;0,INDEX(Kalender!JL$81:JL$110,MAX(1,$D17))&gt;INDEX(Kalender!$B$81:$B$110,MAX(1,$D17))),AND($E17&gt;0,INDEX(Kalender!JL$81:JL$110,MAX(1,$E17))&gt;INDEX(Kalender!$B$81:$B$110,MAX(1,$E17))),AND($F17&gt;0,INDEX(Kalender!JL$81:JL$110,MAX(1,$F17))&gt;INDEX(Kalender!$B$81:$B$110,MAX(1,$F17)))),2,0))</f>
        <v>0</v>
      </c>
      <c r="JM17" s="5" t="n">
        <f aca="false">IF(Kalender!JM17&lt;&gt;1,0,IF(AND($B17&gt;0,INDEX(Kalender!JM$68:JM$77,MAX(1,$B17))&gt;INDEX(Kalender!$B$68:$B$77,MAX(1,$B17))),1,0)+IF(OR(AND($C17&gt;0,INDEX(Kalender!JM$81:JM$110,MAX(1,$C17))&gt;INDEX(Kalender!$B$81:$B$110,MAX(1,$C17))),AND($D17&gt;0,INDEX(Kalender!JM$81:JM$110,MAX(1,$D17))&gt;INDEX(Kalender!$B$81:$B$110,MAX(1,$D17))),AND($E17&gt;0,INDEX(Kalender!JM$81:JM$110,MAX(1,$E17))&gt;INDEX(Kalender!$B$81:$B$110,MAX(1,$E17))),AND($F17&gt;0,INDEX(Kalender!JM$81:JM$110,MAX(1,$F17))&gt;INDEX(Kalender!$B$81:$B$110,MAX(1,$F17)))),2,0))</f>
        <v>0</v>
      </c>
      <c r="JN17" s="5" t="n">
        <f aca="false">IF(Kalender!JN17&lt;&gt;1,0,IF(AND($B17&gt;0,INDEX(Kalender!JN$68:JN$77,MAX(1,$B17))&gt;INDEX(Kalender!$B$68:$B$77,MAX(1,$B17))),1,0)+IF(OR(AND($C17&gt;0,INDEX(Kalender!JN$81:JN$110,MAX(1,$C17))&gt;INDEX(Kalender!$B$81:$B$110,MAX(1,$C17))),AND($D17&gt;0,INDEX(Kalender!JN$81:JN$110,MAX(1,$D17))&gt;INDEX(Kalender!$B$81:$B$110,MAX(1,$D17))),AND($E17&gt;0,INDEX(Kalender!JN$81:JN$110,MAX(1,$E17))&gt;INDEX(Kalender!$B$81:$B$110,MAX(1,$E17))),AND($F17&gt;0,INDEX(Kalender!JN$81:JN$110,MAX(1,$F17))&gt;INDEX(Kalender!$B$81:$B$110,MAX(1,$F17)))),2,0))</f>
        <v>0</v>
      </c>
      <c r="JO17" s="5" t="n">
        <f aca="false">IF(Kalender!JO17&lt;&gt;1,0,IF(AND($B17&gt;0,INDEX(Kalender!JO$68:JO$77,MAX(1,$B17))&gt;INDEX(Kalender!$B$68:$B$77,MAX(1,$B17))),1,0)+IF(OR(AND($C17&gt;0,INDEX(Kalender!JO$81:JO$110,MAX(1,$C17))&gt;INDEX(Kalender!$B$81:$B$110,MAX(1,$C17))),AND($D17&gt;0,INDEX(Kalender!JO$81:JO$110,MAX(1,$D17))&gt;INDEX(Kalender!$B$81:$B$110,MAX(1,$D17))),AND($E17&gt;0,INDEX(Kalender!JO$81:JO$110,MAX(1,$E17))&gt;INDEX(Kalender!$B$81:$B$110,MAX(1,$E17))),AND($F17&gt;0,INDEX(Kalender!JO$81:JO$110,MAX(1,$F17))&gt;INDEX(Kalender!$B$81:$B$110,MAX(1,$F17)))),2,0))</f>
        <v>0</v>
      </c>
      <c r="JP17" s="5" t="n">
        <f aca="false">IF(Kalender!JP17&lt;&gt;1,0,IF(AND($B17&gt;0,INDEX(Kalender!JP$68:JP$77,MAX(1,$B17))&gt;INDEX(Kalender!$B$68:$B$77,MAX(1,$B17))),1,0)+IF(OR(AND($C17&gt;0,INDEX(Kalender!JP$81:JP$110,MAX(1,$C17))&gt;INDEX(Kalender!$B$81:$B$110,MAX(1,$C17))),AND($D17&gt;0,INDEX(Kalender!JP$81:JP$110,MAX(1,$D17))&gt;INDEX(Kalender!$B$81:$B$110,MAX(1,$D17))),AND($E17&gt;0,INDEX(Kalender!JP$81:JP$110,MAX(1,$E17))&gt;INDEX(Kalender!$B$81:$B$110,MAX(1,$E17))),AND($F17&gt;0,INDEX(Kalender!JP$81:JP$110,MAX(1,$F17))&gt;INDEX(Kalender!$B$81:$B$110,MAX(1,$F17)))),2,0))</f>
        <v>0</v>
      </c>
      <c r="JQ17" s="5" t="n">
        <f aca="false">IF(Kalender!JQ17&lt;&gt;1,0,IF(AND($B17&gt;0,INDEX(Kalender!JQ$68:JQ$77,MAX(1,$B17))&gt;INDEX(Kalender!$B$68:$B$77,MAX(1,$B17))),1,0)+IF(OR(AND($C17&gt;0,INDEX(Kalender!JQ$81:JQ$110,MAX(1,$C17))&gt;INDEX(Kalender!$B$81:$B$110,MAX(1,$C17))),AND($D17&gt;0,INDEX(Kalender!JQ$81:JQ$110,MAX(1,$D17))&gt;INDEX(Kalender!$B$81:$B$110,MAX(1,$D17))),AND($E17&gt;0,INDEX(Kalender!JQ$81:JQ$110,MAX(1,$E17))&gt;INDEX(Kalender!$B$81:$B$110,MAX(1,$E17))),AND($F17&gt;0,INDEX(Kalender!JQ$81:JQ$110,MAX(1,$F17))&gt;INDEX(Kalender!$B$81:$B$110,MAX(1,$F17)))),2,0))</f>
        <v>0</v>
      </c>
      <c r="JR17" s="5" t="n">
        <f aca="false">IF(Kalender!JR17&lt;&gt;1,0,IF(AND($B17&gt;0,INDEX(Kalender!JR$68:JR$77,MAX(1,$B17))&gt;INDEX(Kalender!$B$68:$B$77,MAX(1,$B17))),1,0)+IF(OR(AND($C17&gt;0,INDEX(Kalender!JR$81:JR$110,MAX(1,$C17))&gt;INDEX(Kalender!$B$81:$B$110,MAX(1,$C17))),AND($D17&gt;0,INDEX(Kalender!JR$81:JR$110,MAX(1,$D17))&gt;INDEX(Kalender!$B$81:$B$110,MAX(1,$D17))),AND($E17&gt;0,INDEX(Kalender!JR$81:JR$110,MAX(1,$E17))&gt;INDEX(Kalender!$B$81:$B$110,MAX(1,$E17))),AND($F17&gt;0,INDEX(Kalender!JR$81:JR$110,MAX(1,$F17))&gt;INDEX(Kalender!$B$81:$B$110,MAX(1,$F17)))),2,0))</f>
        <v>0</v>
      </c>
      <c r="JS17" s="5" t="n">
        <f aca="false">IF(Kalender!JS17&lt;&gt;1,0,IF(AND($B17&gt;0,INDEX(Kalender!JS$68:JS$77,MAX(1,$B17))&gt;INDEX(Kalender!$B$68:$B$77,MAX(1,$B17))),1,0)+IF(OR(AND($C17&gt;0,INDEX(Kalender!JS$81:JS$110,MAX(1,$C17))&gt;INDEX(Kalender!$B$81:$B$110,MAX(1,$C17))),AND($D17&gt;0,INDEX(Kalender!JS$81:JS$110,MAX(1,$D17))&gt;INDEX(Kalender!$B$81:$B$110,MAX(1,$D17))),AND($E17&gt;0,INDEX(Kalender!JS$81:JS$110,MAX(1,$E17))&gt;INDEX(Kalender!$B$81:$B$110,MAX(1,$E17))),AND($F17&gt;0,INDEX(Kalender!JS$81:JS$110,MAX(1,$F17))&gt;INDEX(Kalender!$B$81:$B$110,MAX(1,$F17)))),2,0))</f>
        <v>0</v>
      </c>
      <c r="JT17" s="5" t="n">
        <f aca="false">IF(Kalender!JT17&lt;&gt;1,0,IF(AND($B17&gt;0,INDEX(Kalender!JT$68:JT$77,MAX(1,$B17))&gt;INDEX(Kalender!$B$68:$B$77,MAX(1,$B17))),1,0)+IF(OR(AND($C17&gt;0,INDEX(Kalender!JT$81:JT$110,MAX(1,$C17))&gt;INDEX(Kalender!$B$81:$B$110,MAX(1,$C17))),AND($D17&gt;0,INDEX(Kalender!JT$81:JT$110,MAX(1,$D17))&gt;INDEX(Kalender!$B$81:$B$110,MAX(1,$D17))),AND($E17&gt;0,INDEX(Kalender!JT$81:JT$110,MAX(1,$E17))&gt;INDEX(Kalender!$B$81:$B$110,MAX(1,$E17))),AND($F17&gt;0,INDEX(Kalender!JT$81:JT$110,MAX(1,$F17))&gt;INDEX(Kalender!$B$81:$B$110,MAX(1,$F17)))),2,0))</f>
        <v>0</v>
      </c>
      <c r="JU17" s="5" t="n">
        <f aca="false">IF(Kalender!JU17&lt;&gt;1,0,IF(AND($B17&gt;0,INDEX(Kalender!JU$68:JU$77,MAX(1,$B17))&gt;INDEX(Kalender!$B$68:$B$77,MAX(1,$B17))),1,0)+IF(OR(AND($C17&gt;0,INDEX(Kalender!JU$81:JU$110,MAX(1,$C17))&gt;INDEX(Kalender!$B$81:$B$110,MAX(1,$C17))),AND($D17&gt;0,INDEX(Kalender!JU$81:JU$110,MAX(1,$D17))&gt;INDEX(Kalender!$B$81:$B$110,MAX(1,$D17))),AND($E17&gt;0,INDEX(Kalender!JU$81:JU$110,MAX(1,$E17))&gt;INDEX(Kalender!$B$81:$B$110,MAX(1,$E17))),AND($F17&gt;0,INDEX(Kalender!JU$81:JU$110,MAX(1,$F17))&gt;INDEX(Kalender!$B$81:$B$110,MAX(1,$F17)))),2,0))</f>
        <v>0</v>
      </c>
      <c r="JV17" s="5" t="n">
        <f aca="false">IF(Kalender!JV17&lt;&gt;1,0,IF(AND($B17&gt;0,INDEX(Kalender!JV$68:JV$77,MAX(1,$B17))&gt;INDEX(Kalender!$B$68:$B$77,MAX(1,$B17))),1,0)+IF(OR(AND($C17&gt;0,INDEX(Kalender!JV$81:JV$110,MAX(1,$C17))&gt;INDEX(Kalender!$B$81:$B$110,MAX(1,$C17))),AND($D17&gt;0,INDEX(Kalender!JV$81:JV$110,MAX(1,$D17))&gt;INDEX(Kalender!$B$81:$B$110,MAX(1,$D17))),AND($E17&gt;0,INDEX(Kalender!JV$81:JV$110,MAX(1,$E17))&gt;INDEX(Kalender!$B$81:$B$110,MAX(1,$E17))),AND($F17&gt;0,INDEX(Kalender!JV$81:JV$110,MAX(1,$F17))&gt;INDEX(Kalender!$B$81:$B$110,MAX(1,$F17)))),2,0))</f>
        <v>0</v>
      </c>
      <c r="JW17" s="5" t="n">
        <f aca="false">IF(Kalender!JW17&lt;&gt;1,0,IF(AND($B17&gt;0,INDEX(Kalender!JW$68:JW$77,MAX(1,$B17))&gt;INDEX(Kalender!$B$68:$B$77,MAX(1,$B17))),1,0)+IF(OR(AND($C17&gt;0,INDEX(Kalender!JW$81:JW$110,MAX(1,$C17))&gt;INDEX(Kalender!$B$81:$B$110,MAX(1,$C17))),AND($D17&gt;0,INDEX(Kalender!JW$81:JW$110,MAX(1,$D17))&gt;INDEX(Kalender!$B$81:$B$110,MAX(1,$D17))),AND($E17&gt;0,INDEX(Kalender!JW$81:JW$110,MAX(1,$E17))&gt;INDEX(Kalender!$B$81:$B$110,MAX(1,$E17))),AND($F17&gt;0,INDEX(Kalender!JW$81:JW$110,MAX(1,$F17))&gt;INDEX(Kalender!$B$81:$B$110,MAX(1,$F17)))),2,0))</f>
        <v>0</v>
      </c>
      <c r="JX17" s="5" t="n">
        <f aca="false">IF(Kalender!JX17&lt;&gt;1,0,IF(AND($B17&gt;0,INDEX(Kalender!JX$68:JX$77,MAX(1,$B17))&gt;INDEX(Kalender!$B$68:$B$77,MAX(1,$B17))),1,0)+IF(OR(AND($C17&gt;0,INDEX(Kalender!JX$81:JX$110,MAX(1,$C17))&gt;INDEX(Kalender!$B$81:$B$110,MAX(1,$C17))),AND($D17&gt;0,INDEX(Kalender!JX$81:JX$110,MAX(1,$D17))&gt;INDEX(Kalender!$B$81:$B$110,MAX(1,$D17))),AND($E17&gt;0,INDEX(Kalender!JX$81:JX$110,MAX(1,$E17))&gt;INDEX(Kalender!$B$81:$B$110,MAX(1,$E17))),AND($F17&gt;0,INDEX(Kalender!JX$81:JX$110,MAX(1,$F17))&gt;INDEX(Kalender!$B$81:$B$110,MAX(1,$F17)))),2,0))</f>
        <v>0</v>
      </c>
      <c r="JY17" s="5" t="n">
        <f aca="false">IF(Kalender!JY17&lt;&gt;1,0,IF(AND($B17&gt;0,INDEX(Kalender!JY$68:JY$77,MAX(1,$B17))&gt;INDEX(Kalender!$B$68:$B$77,MAX(1,$B17))),1,0)+IF(OR(AND($C17&gt;0,INDEX(Kalender!JY$81:JY$110,MAX(1,$C17))&gt;INDEX(Kalender!$B$81:$B$110,MAX(1,$C17))),AND($D17&gt;0,INDEX(Kalender!JY$81:JY$110,MAX(1,$D17))&gt;INDEX(Kalender!$B$81:$B$110,MAX(1,$D17))),AND($E17&gt;0,INDEX(Kalender!JY$81:JY$110,MAX(1,$E17))&gt;INDEX(Kalender!$B$81:$B$110,MAX(1,$E17))),AND($F17&gt;0,INDEX(Kalender!JY$81:JY$110,MAX(1,$F17))&gt;INDEX(Kalender!$B$81:$B$110,MAX(1,$F17)))),2,0))</f>
        <v>0</v>
      </c>
      <c r="JZ17" s="5" t="n">
        <f aca="false">IF(Kalender!JZ17&lt;&gt;1,0,IF(AND($B17&gt;0,INDEX(Kalender!JZ$68:JZ$77,MAX(1,$B17))&gt;INDEX(Kalender!$B$68:$B$77,MAX(1,$B17))),1,0)+IF(OR(AND($C17&gt;0,INDEX(Kalender!JZ$81:JZ$110,MAX(1,$C17))&gt;INDEX(Kalender!$B$81:$B$110,MAX(1,$C17))),AND($D17&gt;0,INDEX(Kalender!JZ$81:JZ$110,MAX(1,$D17))&gt;INDEX(Kalender!$B$81:$B$110,MAX(1,$D17))),AND($E17&gt;0,INDEX(Kalender!JZ$81:JZ$110,MAX(1,$E17))&gt;INDEX(Kalender!$B$81:$B$110,MAX(1,$E17))),AND($F17&gt;0,INDEX(Kalender!JZ$81:JZ$110,MAX(1,$F17))&gt;INDEX(Kalender!$B$81:$B$110,MAX(1,$F17)))),2,0))</f>
        <v>0</v>
      </c>
      <c r="KA17" s="5" t="n">
        <f aca="false">IF(Kalender!KA17&lt;&gt;1,0,IF(AND($B17&gt;0,INDEX(Kalender!KA$68:KA$77,MAX(1,$B17))&gt;INDEX(Kalender!$B$68:$B$77,MAX(1,$B17))),1,0)+IF(OR(AND($C17&gt;0,INDEX(Kalender!KA$81:KA$110,MAX(1,$C17))&gt;INDEX(Kalender!$B$81:$B$110,MAX(1,$C17))),AND($D17&gt;0,INDEX(Kalender!KA$81:KA$110,MAX(1,$D17))&gt;INDEX(Kalender!$B$81:$B$110,MAX(1,$D17))),AND($E17&gt;0,INDEX(Kalender!KA$81:KA$110,MAX(1,$E17))&gt;INDEX(Kalender!$B$81:$B$110,MAX(1,$E17))),AND($F17&gt;0,INDEX(Kalender!KA$81:KA$110,MAX(1,$F17))&gt;INDEX(Kalender!$B$81:$B$110,MAX(1,$F17)))),2,0))</f>
        <v>0</v>
      </c>
      <c r="KB17" s="5" t="n">
        <f aca="false">IF(Kalender!KB17&lt;&gt;1,0,IF(AND($B17&gt;0,INDEX(Kalender!KB$68:KB$77,MAX(1,$B17))&gt;INDEX(Kalender!$B$68:$B$77,MAX(1,$B17))),1,0)+IF(OR(AND($C17&gt;0,INDEX(Kalender!KB$81:KB$110,MAX(1,$C17))&gt;INDEX(Kalender!$B$81:$B$110,MAX(1,$C17))),AND($D17&gt;0,INDEX(Kalender!KB$81:KB$110,MAX(1,$D17))&gt;INDEX(Kalender!$B$81:$B$110,MAX(1,$D17))),AND($E17&gt;0,INDEX(Kalender!KB$81:KB$110,MAX(1,$E17))&gt;INDEX(Kalender!$B$81:$B$110,MAX(1,$E17))),AND($F17&gt;0,INDEX(Kalender!KB$81:KB$110,MAX(1,$F17))&gt;INDEX(Kalender!$B$81:$B$110,MAX(1,$F17)))),2,0))</f>
        <v>0</v>
      </c>
      <c r="KC17" s="5" t="n">
        <f aca="false">IF(Kalender!KC17&lt;&gt;1,0,IF(AND($B17&gt;0,INDEX(Kalender!KC$68:KC$77,MAX(1,$B17))&gt;INDEX(Kalender!$B$68:$B$77,MAX(1,$B17))),1,0)+IF(OR(AND($C17&gt;0,INDEX(Kalender!KC$81:KC$110,MAX(1,$C17))&gt;INDEX(Kalender!$B$81:$B$110,MAX(1,$C17))),AND($D17&gt;0,INDEX(Kalender!KC$81:KC$110,MAX(1,$D17))&gt;INDEX(Kalender!$B$81:$B$110,MAX(1,$D17))),AND($E17&gt;0,INDEX(Kalender!KC$81:KC$110,MAX(1,$E17))&gt;INDEX(Kalender!$B$81:$B$110,MAX(1,$E17))),AND($F17&gt;0,INDEX(Kalender!KC$81:KC$110,MAX(1,$F17))&gt;INDEX(Kalender!$B$81:$B$110,MAX(1,$F17)))),2,0))</f>
        <v>0</v>
      </c>
      <c r="KD17" s="5" t="n">
        <f aca="false">IF(Kalender!KD17&lt;&gt;1,0,IF(AND($B17&gt;0,INDEX(Kalender!KD$68:KD$77,MAX(1,$B17))&gt;INDEX(Kalender!$B$68:$B$77,MAX(1,$B17))),1,0)+IF(OR(AND($C17&gt;0,INDEX(Kalender!KD$81:KD$110,MAX(1,$C17))&gt;INDEX(Kalender!$B$81:$B$110,MAX(1,$C17))),AND($D17&gt;0,INDEX(Kalender!KD$81:KD$110,MAX(1,$D17))&gt;INDEX(Kalender!$B$81:$B$110,MAX(1,$D17))),AND($E17&gt;0,INDEX(Kalender!KD$81:KD$110,MAX(1,$E17))&gt;INDEX(Kalender!$B$81:$B$110,MAX(1,$E17))),AND($F17&gt;0,INDEX(Kalender!KD$81:KD$110,MAX(1,$F17))&gt;INDEX(Kalender!$B$81:$B$110,MAX(1,$F17)))),2,0))</f>
        <v>0</v>
      </c>
      <c r="KE17" s="5" t="n">
        <f aca="false">IF(Kalender!KE17&lt;&gt;1,0,IF(AND($B17&gt;0,INDEX(Kalender!KE$68:KE$77,MAX(1,$B17))&gt;INDEX(Kalender!$B$68:$B$77,MAX(1,$B17))),1,0)+IF(OR(AND($C17&gt;0,INDEX(Kalender!KE$81:KE$110,MAX(1,$C17))&gt;INDEX(Kalender!$B$81:$B$110,MAX(1,$C17))),AND($D17&gt;0,INDEX(Kalender!KE$81:KE$110,MAX(1,$D17))&gt;INDEX(Kalender!$B$81:$B$110,MAX(1,$D17))),AND($E17&gt;0,INDEX(Kalender!KE$81:KE$110,MAX(1,$E17))&gt;INDEX(Kalender!$B$81:$B$110,MAX(1,$E17))),AND($F17&gt;0,INDEX(Kalender!KE$81:KE$110,MAX(1,$F17))&gt;INDEX(Kalender!$B$81:$B$110,MAX(1,$F17)))),2,0))</f>
        <v>0</v>
      </c>
      <c r="KF17" s="5" t="n">
        <f aca="false">IF(Kalender!KF17&lt;&gt;1,0,IF(AND($B17&gt;0,INDEX(Kalender!KF$68:KF$77,MAX(1,$B17))&gt;INDEX(Kalender!$B$68:$B$77,MAX(1,$B17))),1,0)+IF(OR(AND($C17&gt;0,INDEX(Kalender!KF$81:KF$110,MAX(1,$C17))&gt;INDEX(Kalender!$B$81:$B$110,MAX(1,$C17))),AND($D17&gt;0,INDEX(Kalender!KF$81:KF$110,MAX(1,$D17))&gt;INDEX(Kalender!$B$81:$B$110,MAX(1,$D17))),AND($E17&gt;0,INDEX(Kalender!KF$81:KF$110,MAX(1,$E17))&gt;INDEX(Kalender!$B$81:$B$110,MAX(1,$E17))),AND($F17&gt;0,INDEX(Kalender!KF$81:KF$110,MAX(1,$F17))&gt;INDEX(Kalender!$B$81:$B$110,MAX(1,$F17)))),2,0))</f>
        <v>0</v>
      </c>
      <c r="KG17" s="5" t="n">
        <f aca="false">IF(Kalender!KG17&lt;&gt;1,0,IF(AND($B17&gt;0,INDEX(Kalender!KG$68:KG$77,MAX(1,$B17))&gt;INDEX(Kalender!$B$68:$B$77,MAX(1,$B17))),1,0)+IF(OR(AND($C17&gt;0,INDEX(Kalender!KG$81:KG$110,MAX(1,$C17))&gt;INDEX(Kalender!$B$81:$B$110,MAX(1,$C17))),AND($D17&gt;0,INDEX(Kalender!KG$81:KG$110,MAX(1,$D17))&gt;INDEX(Kalender!$B$81:$B$110,MAX(1,$D17))),AND($E17&gt;0,INDEX(Kalender!KG$81:KG$110,MAX(1,$E17))&gt;INDEX(Kalender!$B$81:$B$110,MAX(1,$E17))),AND($F17&gt;0,INDEX(Kalender!KG$81:KG$110,MAX(1,$F17))&gt;INDEX(Kalender!$B$81:$B$110,MAX(1,$F17)))),2,0))</f>
        <v>0</v>
      </c>
      <c r="KH17" s="5" t="n">
        <f aca="false">IF(Kalender!KH17&lt;&gt;1,0,IF(AND($B17&gt;0,INDEX(Kalender!KH$68:KH$77,MAX(1,$B17))&gt;INDEX(Kalender!$B$68:$B$77,MAX(1,$B17))),1,0)+IF(OR(AND($C17&gt;0,INDEX(Kalender!KH$81:KH$110,MAX(1,$C17))&gt;INDEX(Kalender!$B$81:$B$110,MAX(1,$C17))),AND($D17&gt;0,INDEX(Kalender!KH$81:KH$110,MAX(1,$D17))&gt;INDEX(Kalender!$B$81:$B$110,MAX(1,$D17))),AND($E17&gt;0,INDEX(Kalender!KH$81:KH$110,MAX(1,$E17))&gt;INDEX(Kalender!$B$81:$B$110,MAX(1,$E17))),AND($F17&gt;0,INDEX(Kalender!KH$81:KH$110,MAX(1,$F17))&gt;INDEX(Kalender!$B$81:$B$110,MAX(1,$F17)))),2,0))</f>
        <v>0</v>
      </c>
      <c r="KI17" s="5" t="n">
        <f aca="false">IF(Kalender!KI17&lt;&gt;1,0,IF(AND($B17&gt;0,INDEX(Kalender!KI$68:KI$77,MAX(1,$B17))&gt;INDEX(Kalender!$B$68:$B$77,MAX(1,$B17))),1,0)+IF(OR(AND($C17&gt;0,INDEX(Kalender!KI$81:KI$110,MAX(1,$C17))&gt;INDEX(Kalender!$B$81:$B$110,MAX(1,$C17))),AND($D17&gt;0,INDEX(Kalender!KI$81:KI$110,MAX(1,$D17))&gt;INDEX(Kalender!$B$81:$B$110,MAX(1,$D17))),AND($E17&gt;0,INDEX(Kalender!KI$81:KI$110,MAX(1,$E17))&gt;INDEX(Kalender!$B$81:$B$110,MAX(1,$E17))),AND($F17&gt;0,INDEX(Kalender!KI$81:KI$110,MAX(1,$F17))&gt;INDEX(Kalender!$B$81:$B$110,MAX(1,$F17)))),2,0))</f>
        <v>0</v>
      </c>
      <c r="KJ17" s="5" t="n">
        <f aca="false">IF(Kalender!KJ17&lt;&gt;1,0,IF(AND($B17&gt;0,INDEX(Kalender!KJ$68:KJ$77,MAX(1,$B17))&gt;INDEX(Kalender!$B$68:$B$77,MAX(1,$B17))),1,0)+IF(OR(AND($C17&gt;0,INDEX(Kalender!KJ$81:KJ$110,MAX(1,$C17))&gt;INDEX(Kalender!$B$81:$B$110,MAX(1,$C17))),AND($D17&gt;0,INDEX(Kalender!KJ$81:KJ$110,MAX(1,$D17))&gt;INDEX(Kalender!$B$81:$B$110,MAX(1,$D17))),AND($E17&gt;0,INDEX(Kalender!KJ$81:KJ$110,MAX(1,$E17))&gt;INDEX(Kalender!$B$81:$B$110,MAX(1,$E17))),AND($F17&gt;0,INDEX(Kalender!KJ$81:KJ$110,MAX(1,$F17))&gt;INDEX(Kalender!$B$81:$B$110,MAX(1,$F17)))),2,0))</f>
        <v>0</v>
      </c>
      <c r="KK17" s="5" t="n">
        <f aca="false">IF(Kalender!KK17&lt;&gt;1,0,IF(AND($B17&gt;0,INDEX(Kalender!KK$68:KK$77,MAX(1,$B17))&gt;INDEX(Kalender!$B$68:$B$77,MAX(1,$B17))),1,0)+IF(OR(AND($C17&gt;0,INDEX(Kalender!KK$81:KK$110,MAX(1,$C17))&gt;INDEX(Kalender!$B$81:$B$110,MAX(1,$C17))),AND($D17&gt;0,INDEX(Kalender!KK$81:KK$110,MAX(1,$D17))&gt;INDEX(Kalender!$B$81:$B$110,MAX(1,$D17))),AND($E17&gt;0,INDEX(Kalender!KK$81:KK$110,MAX(1,$E17))&gt;INDEX(Kalender!$B$81:$B$110,MAX(1,$E17))),AND($F17&gt;0,INDEX(Kalender!KK$81:KK$110,MAX(1,$F17))&gt;INDEX(Kalender!$B$81:$B$110,MAX(1,$F17)))),2,0))</f>
        <v>0</v>
      </c>
      <c r="KL17" s="5" t="n">
        <f aca="false">IF(Kalender!KL17&lt;&gt;1,0,IF(AND($B17&gt;0,INDEX(Kalender!KL$68:KL$77,MAX(1,$B17))&gt;INDEX(Kalender!$B$68:$B$77,MAX(1,$B17))),1,0)+IF(OR(AND($C17&gt;0,INDEX(Kalender!KL$81:KL$110,MAX(1,$C17))&gt;INDEX(Kalender!$B$81:$B$110,MAX(1,$C17))),AND($D17&gt;0,INDEX(Kalender!KL$81:KL$110,MAX(1,$D17))&gt;INDEX(Kalender!$B$81:$B$110,MAX(1,$D17))),AND($E17&gt;0,INDEX(Kalender!KL$81:KL$110,MAX(1,$E17))&gt;INDEX(Kalender!$B$81:$B$110,MAX(1,$E17))),AND($F17&gt;0,INDEX(Kalender!KL$81:KL$110,MAX(1,$F17))&gt;INDEX(Kalender!$B$81:$B$110,MAX(1,$F17)))),2,0))</f>
        <v>0</v>
      </c>
      <c r="KM17" s="5" t="n">
        <f aca="false">IF(Kalender!KM17&lt;&gt;1,0,IF(AND($B17&gt;0,INDEX(Kalender!KM$68:KM$77,MAX(1,$B17))&gt;INDEX(Kalender!$B$68:$B$77,MAX(1,$B17))),1,0)+IF(OR(AND($C17&gt;0,INDEX(Kalender!KM$81:KM$110,MAX(1,$C17))&gt;INDEX(Kalender!$B$81:$B$110,MAX(1,$C17))),AND($D17&gt;0,INDEX(Kalender!KM$81:KM$110,MAX(1,$D17))&gt;INDEX(Kalender!$B$81:$B$110,MAX(1,$D17))),AND($E17&gt;0,INDEX(Kalender!KM$81:KM$110,MAX(1,$E17))&gt;INDEX(Kalender!$B$81:$B$110,MAX(1,$E17))),AND($F17&gt;0,INDEX(Kalender!KM$81:KM$110,MAX(1,$F17))&gt;INDEX(Kalender!$B$81:$B$110,MAX(1,$F17)))),2,0))</f>
        <v>0</v>
      </c>
      <c r="KN17" s="5" t="n">
        <f aca="false">IF(Kalender!KN17&lt;&gt;1,0,IF(AND($B17&gt;0,INDEX(Kalender!KN$68:KN$77,MAX(1,$B17))&gt;INDEX(Kalender!$B$68:$B$77,MAX(1,$B17))),1,0)+IF(OR(AND($C17&gt;0,INDEX(Kalender!KN$81:KN$110,MAX(1,$C17))&gt;INDEX(Kalender!$B$81:$B$110,MAX(1,$C17))),AND($D17&gt;0,INDEX(Kalender!KN$81:KN$110,MAX(1,$D17))&gt;INDEX(Kalender!$B$81:$B$110,MAX(1,$D17))),AND($E17&gt;0,INDEX(Kalender!KN$81:KN$110,MAX(1,$E17))&gt;INDEX(Kalender!$B$81:$B$110,MAX(1,$E17))),AND($F17&gt;0,INDEX(Kalender!KN$81:KN$110,MAX(1,$F17))&gt;INDEX(Kalender!$B$81:$B$110,MAX(1,$F17)))),2,0))</f>
        <v>0</v>
      </c>
      <c r="KO17" s="5" t="n">
        <f aca="false">IF(Kalender!KO17&lt;&gt;1,0,IF(AND($B17&gt;0,INDEX(Kalender!KO$68:KO$77,MAX(1,$B17))&gt;INDEX(Kalender!$B$68:$B$77,MAX(1,$B17))),1,0)+IF(OR(AND($C17&gt;0,INDEX(Kalender!KO$81:KO$110,MAX(1,$C17))&gt;INDEX(Kalender!$B$81:$B$110,MAX(1,$C17))),AND($D17&gt;0,INDEX(Kalender!KO$81:KO$110,MAX(1,$D17))&gt;INDEX(Kalender!$B$81:$B$110,MAX(1,$D17))),AND($E17&gt;0,INDEX(Kalender!KO$81:KO$110,MAX(1,$E17))&gt;INDEX(Kalender!$B$81:$B$110,MAX(1,$E17))),AND($F17&gt;0,INDEX(Kalender!KO$81:KO$110,MAX(1,$F17))&gt;INDEX(Kalender!$B$81:$B$110,MAX(1,$F17)))),2,0))</f>
        <v>0</v>
      </c>
      <c r="KP17" s="5" t="n">
        <f aca="false">IF(Kalender!KP17&lt;&gt;1,0,IF(AND($B17&gt;0,INDEX(Kalender!KP$68:KP$77,MAX(1,$B17))&gt;INDEX(Kalender!$B$68:$B$77,MAX(1,$B17))),1,0)+IF(OR(AND($C17&gt;0,INDEX(Kalender!KP$81:KP$110,MAX(1,$C17))&gt;INDEX(Kalender!$B$81:$B$110,MAX(1,$C17))),AND($D17&gt;0,INDEX(Kalender!KP$81:KP$110,MAX(1,$D17))&gt;INDEX(Kalender!$B$81:$B$110,MAX(1,$D17))),AND($E17&gt;0,INDEX(Kalender!KP$81:KP$110,MAX(1,$E17))&gt;INDEX(Kalender!$B$81:$B$110,MAX(1,$E17))),AND($F17&gt;0,INDEX(Kalender!KP$81:KP$110,MAX(1,$F17))&gt;INDEX(Kalender!$B$81:$B$110,MAX(1,$F17)))),2,0))</f>
        <v>0</v>
      </c>
      <c r="KQ17" s="5" t="n">
        <f aca="false">IF(Kalender!KQ17&lt;&gt;1,0,IF(AND($B17&gt;0,INDEX(Kalender!KQ$68:KQ$77,MAX(1,$B17))&gt;INDEX(Kalender!$B$68:$B$77,MAX(1,$B17))),1,0)+IF(OR(AND($C17&gt;0,INDEX(Kalender!KQ$81:KQ$110,MAX(1,$C17))&gt;INDEX(Kalender!$B$81:$B$110,MAX(1,$C17))),AND($D17&gt;0,INDEX(Kalender!KQ$81:KQ$110,MAX(1,$D17))&gt;INDEX(Kalender!$B$81:$B$110,MAX(1,$D17))),AND($E17&gt;0,INDEX(Kalender!KQ$81:KQ$110,MAX(1,$E17))&gt;INDEX(Kalender!$B$81:$B$110,MAX(1,$E17))),AND($F17&gt;0,INDEX(Kalender!KQ$81:KQ$110,MAX(1,$F17))&gt;INDEX(Kalender!$B$81:$B$110,MAX(1,$F17)))),2,0))</f>
        <v>0</v>
      </c>
      <c r="KR17" s="5" t="n">
        <f aca="false">IF(Kalender!KR17&lt;&gt;1,0,IF(AND($B17&gt;0,INDEX(Kalender!KR$68:KR$77,MAX(1,$B17))&gt;INDEX(Kalender!$B$68:$B$77,MAX(1,$B17))),1,0)+IF(OR(AND($C17&gt;0,INDEX(Kalender!KR$81:KR$110,MAX(1,$C17))&gt;INDEX(Kalender!$B$81:$B$110,MAX(1,$C17))),AND($D17&gt;0,INDEX(Kalender!KR$81:KR$110,MAX(1,$D17))&gt;INDEX(Kalender!$B$81:$B$110,MAX(1,$D17))),AND($E17&gt;0,INDEX(Kalender!KR$81:KR$110,MAX(1,$E17))&gt;INDEX(Kalender!$B$81:$B$110,MAX(1,$E17))),AND($F17&gt;0,INDEX(Kalender!KR$81:KR$110,MAX(1,$F17))&gt;INDEX(Kalender!$B$81:$B$110,MAX(1,$F17)))),2,0))</f>
        <v>0</v>
      </c>
      <c r="KS17" s="5" t="n">
        <f aca="false">IF(Kalender!KS17&lt;&gt;1,0,IF(AND($B17&gt;0,INDEX(Kalender!KS$68:KS$77,MAX(1,$B17))&gt;INDEX(Kalender!$B$68:$B$77,MAX(1,$B17))),1,0)+IF(OR(AND($C17&gt;0,INDEX(Kalender!KS$81:KS$110,MAX(1,$C17))&gt;INDEX(Kalender!$B$81:$B$110,MAX(1,$C17))),AND($D17&gt;0,INDEX(Kalender!KS$81:KS$110,MAX(1,$D17))&gt;INDEX(Kalender!$B$81:$B$110,MAX(1,$D17))),AND($E17&gt;0,INDEX(Kalender!KS$81:KS$110,MAX(1,$E17))&gt;INDEX(Kalender!$B$81:$B$110,MAX(1,$E17))),AND($F17&gt;0,INDEX(Kalender!KS$81:KS$110,MAX(1,$F17))&gt;INDEX(Kalender!$B$81:$B$110,MAX(1,$F17)))),2,0))</f>
        <v>0</v>
      </c>
      <c r="KT17" s="5" t="n">
        <f aca="false">IF(Kalender!KT17&lt;&gt;1,0,IF(AND($B17&gt;0,INDEX(Kalender!KT$68:KT$77,MAX(1,$B17))&gt;INDEX(Kalender!$B$68:$B$77,MAX(1,$B17))),1,0)+IF(OR(AND($C17&gt;0,INDEX(Kalender!KT$81:KT$110,MAX(1,$C17))&gt;INDEX(Kalender!$B$81:$B$110,MAX(1,$C17))),AND($D17&gt;0,INDEX(Kalender!KT$81:KT$110,MAX(1,$D17))&gt;INDEX(Kalender!$B$81:$B$110,MAX(1,$D17))),AND($E17&gt;0,INDEX(Kalender!KT$81:KT$110,MAX(1,$E17))&gt;INDEX(Kalender!$B$81:$B$110,MAX(1,$E17))),AND($F17&gt;0,INDEX(Kalender!KT$81:KT$110,MAX(1,$F17))&gt;INDEX(Kalender!$B$81:$B$110,MAX(1,$F17)))),2,0))</f>
        <v>0</v>
      </c>
      <c r="KU17" s="5" t="n">
        <f aca="false">IF(Kalender!KU17&lt;&gt;1,0,IF(AND($B17&gt;0,INDEX(Kalender!KU$68:KU$77,MAX(1,$B17))&gt;INDEX(Kalender!$B$68:$B$77,MAX(1,$B17))),1,0)+IF(OR(AND($C17&gt;0,INDEX(Kalender!KU$81:KU$110,MAX(1,$C17))&gt;INDEX(Kalender!$B$81:$B$110,MAX(1,$C17))),AND($D17&gt;0,INDEX(Kalender!KU$81:KU$110,MAX(1,$D17))&gt;INDEX(Kalender!$B$81:$B$110,MAX(1,$D17))),AND($E17&gt;0,INDEX(Kalender!KU$81:KU$110,MAX(1,$E17))&gt;INDEX(Kalender!$B$81:$B$110,MAX(1,$E17))),AND($F17&gt;0,INDEX(Kalender!KU$81:KU$110,MAX(1,$F17))&gt;INDEX(Kalender!$B$81:$B$110,MAX(1,$F17)))),2,0))</f>
        <v>0</v>
      </c>
      <c r="KV17" s="5" t="n">
        <f aca="false">IF(Kalender!KV17&lt;&gt;1,0,IF(AND($B17&gt;0,INDEX(Kalender!KV$68:KV$77,MAX(1,$B17))&gt;INDEX(Kalender!$B$68:$B$77,MAX(1,$B17))),1,0)+IF(OR(AND($C17&gt;0,INDEX(Kalender!KV$81:KV$110,MAX(1,$C17))&gt;INDEX(Kalender!$B$81:$B$110,MAX(1,$C17))),AND($D17&gt;0,INDEX(Kalender!KV$81:KV$110,MAX(1,$D17))&gt;INDEX(Kalender!$B$81:$B$110,MAX(1,$D17))),AND($E17&gt;0,INDEX(Kalender!KV$81:KV$110,MAX(1,$E17))&gt;INDEX(Kalender!$B$81:$B$110,MAX(1,$E17))),AND($F17&gt;0,INDEX(Kalender!KV$81:KV$110,MAX(1,$F17))&gt;INDEX(Kalender!$B$81:$B$110,MAX(1,$F17)))),2,0))</f>
        <v>0</v>
      </c>
      <c r="KW17" s="5" t="n">
        <f aca="false">IF(Kalender!KW17&lt;&gt;1,0,IF(AND($B17&gt;0,INDEX(Kalender!KW$68:KW$77,MAX(1,$B17))&gt;INDEX(Kalender!$B$68:$B$77,MAX(1,$B17))),1,0)+IF(OR(AND($C17&gt;0,INDEX(Kalender!KW$81:KW$110,MAX(1,$C17))&gt;INDEX(Kalender!$B$81:$B$110,MAX(1,$C17))),AND($D17&gt;0,INDEX(Kalender!KW$81:KW$110,MAX(1,$D17))&gt;INDEX(Kalender!$B$81:$B$110,MAX(1,$D17))),AND($E17&gt;0,INDEX(Kalender!KW$81:KW$110,MAX(1,$E17))&gt;INDEX(Kalender!$B$81:$B$110,MAX(1,$E17))),AND($F17&gt;0,INDEX(Kalender!KW$81:KW$110,MAX(1,$F17))&gt;INDEX(Kalender!$B$81:$B$110,MAX(1,$F17)))),2,0))</f>
        <v>0</v>
      </c>
      <c r="KX17" s="5" t="n">
        <f aca="false">IF(Kalender!KX17&lt;&gt;1,0,IF(AND($B17&gt;0,INDEX(Kalender!KX$68:KX$77,MAX(1,$B17))&gt;INDEX(Kalender!$B$68:$B$77,MAX(1,$B17))),1,0)+IF(OR(AND($C17&gt;0,INDEX(Kalender!KX$81:KX$110,MAX(1,$C17))&gt;INDEX(Kalender!$B$81:$B$110,MAX(1,$C17))),AND($D17&gt;0,INDEX(Kalender!KX$81:KX$110,MAX(1,$D17))&gt;INDEX(Kalender!$B$81:$B$110,MAX(1,$D17))),AND($E17&gt;0,INDEX(Kalender!KX$81:KX$110,MAX(1,$E17))&gt;INDEX(Kalender!$B$81:$B$110,MAX(1,$E17))),AND($F17&gt;0,INDEX(Kalender!KX$81:KX$110,MAX(1,$F17))&gt;INDEX(Kalender!$B$81:$B$110,MAX(1,$F17)))),2,0))</f>
        <v>0</v>
      </c>
      <c r="KY17" s="5" t="n">
        <f aca="false">IF(Kalender!KY17&lt;&gt;1,0,IF(AND($B17&gt;0,INDEX(Kalender!KY$68:KY$77,MAX(1,$B17))&gt;INDEX(Kalender!$B$68:$B$77,MAX(1,$B17))),1,0)+IF(OR(AND($C17&gt;0,INDEX(Kalender!KY$81:KY$110,MAX(1,$C17))&gt;INDEX(Kalender!$B$81:$B$110,MAX(1,$C17))),AND($D17&gt;0,INDEX(Kalender!KY$81:KY$110,MAX(1,$D17))&gt;INDEX(Kalender!$B$81:$B$110,MAX(1,$D17))),AND($E17&gt;0,INDEX(Kalender!KY$81:KY$110,MAX(1,$E17))&gt;INDEX(Kalender!$B$81:$B$110,MAX(1,$E17))),AND($F17&gt;0,INDEX(Kalender!KY$81:KY$110,MAX(1,$F17))&gt;INDEX(Kalender!$B$81:$B$110,MAX(1,$F17)))),2,0))</f>
        <v>0</v>
      </c>
      <c r="KZ17" s="5" t="n">
        <f aca="false">IF(Kalender!KZ17&lt;&gt;1,0,IF(AND($B17&gt;0,INDEX(Kalender!KZ$68:KZ$77,MAX(1,$B17))&gt;INDEX(Kalender!$B$68:$B$77,MAX(1,$B17))),1,0)+IF(OR(AND($C17&gt;0,INDEX(Kalender!KZ$81:KZ$110,MAX(1,$C17))&gt;INDEX(Kalender!$B$81:$B$110,MAX(1,$C17))),AND($D17&gt;0,INDEX(Kalender!KZ$81:KZ$110,MAX(1,$D17))&gt;INDEX(Kalender!$B$81:$B$110,MAX(1,$D17))),AND($E17&gt;0,INDEX(Kalender!KZ$81:KZ$110,MAX(1,$E17))&gt;INDEX(Kalender!$B$81:$B$110,MAX(1,$E17))),AND($F17&gt;0,INDEX(Kalender!KZ$81:KZ$110,MAX(1,$F17))&gt;INDEX(Kalender!$B$81:$B$110,MAX(1,$F17)))),2,0))</f>
        <v>0</v>
      </c>
      <c r="LA17" s="5" t="n">
        <f aca="false">IF(Kalender!LA17&lt;&gt;1,0,IF(AND($B17&gt;0,INDEX(Kalender!LA$68:LA$77,MAX(1,$B17))&gt;INDEX(Kalender!$B$68:$B$77,MAX(1,$B17))),1,0)+IF(OR(AND($C17&gt;0,INDEX(Kalender!LA$81:LA$110,MAX(1,$C17))&gt;INDEX(Kalender!$B$81:$B$110,MAX(1,$C17))),AND($D17&gt;0,INDEX(Kalender!LA$81:LA$110,MAX(1,$D17))&gt;INDEX(Kalender!$B$81:$B$110,MAX(1,$D17))),AND($E17&gt;0,INDEX(Kalender!LA$81:LA$110,MAX(1,$E17))&gt;INDEX(Kalender!$B$81:$B$110,MAX(1,$E17))),AND($F17&gt;0,INDEX(Kalender!LA$81:LA$110,MAX(1,$F17))&gt;INDEX(Kalender!$B$81:$B$110,MAX(1,$F17)))),2,0))</f>
        <v>0</v>
      </c>
      <c r="LB17" s="5" t="n">
        <f aca="false">IF(Kalender!LB17&lt;&gt;1,0,IF(AND($B17&gt;0,INDEX(Kalender!LB$68:LB$77,MAX(1,$B17))&gt;INDEX(Kalender!$B$68:$B$77,MAX(1,$B17))),1,0)+IF(OR(AND($C17&gt;0,INDEX(Kalender!LB$81:LB$110,MAX(1,$C17))&gt;INDEX(Kalender!$B$81:$B$110,MAX(1,$C17))),AND($D17&gt;0,INDEX(Kalender!LB$81:LB$110,MAX(1,$D17))&gt;INDEX(Kalender!$B$81:$B$110,MAX(1,$D17))),AND($E17&gt;0,INDEX(Kalender!LB$81:LB$110,MAX(1,$E17))&gt;INDEX(Kalender!$B$81:$B$110,MAX(1,$E17))),AND($F17&gt;0,INDEX(Kalender!LB$81:LB$110,MAX(1,$F17))&gt;INDEX(Kalender!$B$81:$B$110,MAX(1,$F17)))),2,0))</f>
        <v>0</v>
      </c>
      <c r="LC17" s="5" t="n">
        <f aca="false">IF(Kalender!LC17&lt;&gt;1,0,IF(AND($B17&gt;0,INDEX(Kalender!LC$68:LC$77,MAX(1,$B17))&gt;INDEX(Kalender!$B$68:$B$77,MAX(1,$B17))),1,0)+IF(OR(AND($C17&gt;0,INDEX(Kalender!LC$81:LC$110,MAX(1,$C17))&gt;INDEX(Kalender!$B$81:$B$110,MAX(1,$C17))),AND($D17&gt;0,INDEX(Kalender!LC$81:LC$110,MAX(1,$D17))&gt;INDEX(Kalender!$B$81:$B$110,MAX(1,$D17))),AND($E17&gt;0,INDEX(Kalender!LC$81:LC$110,MAX(1,$E17))&gt;INDEX(Kalender!$B$81:$B$110,MAX(1,$E17))),AND($F17&gt;0,INDEX(Kalender!LC$81:LC$110,MAX(1,$F17))&gt;INDEX(Kalender!$B$81:$B$110,MAX(1,$F17)))),2,0))</f>
        <v>0</v>
      </c>
      <c r="LD17" s="5" t="n">
        <f aca="false">IF(Kalender!LD17&lt;&gt;1,0,IF(AND($B17&gt;0,INDEX(Kalender!LD$68:LD$77,MAX(1,$B17))&gt;INDEX(Kalender!$B$68:$B$77,MAX(1,$B17))),1,0)+IF(OR(AND($C17&gt;0,INDEX(Kalender!LD$81:LD$110,MAX(1,$C17))&gt;INDEX(Kalender!$B$81:$B$110,MAX(1,$C17))),AND($D17&gt;0,INDEX(Kalender!LD$81:LD$110,MAX(1,$D17))&gt;INDEX(Kalender!$B$81:$B$110,MAX(1,$D17))),AND($E17&gt;0,INDEX(Kalender!LD$81:LD$110,MAX(1,$E17))&gt;INDEX(Kalender!$B$81:$B$110,MAX(1,$E17))),AND($F17&gt;0,INDEX(Kalender!LD$81:LD$110,MAX(1,$F17))&gt;INDEX(Kalender!$B$81:$B$110,MAX(1,$F17)))),2,0))</f>
        <v>0</v>
      </c>
      <c r="LE17" s="5" t="n">
        <f aca="false">IF(Kalender!LE17&lt;&gt;1,0,IF(AND($B17&gt;0,INDEX(Kalender!LE$68:LE$77,MAX(1,$B17))&gt;INDEX(Kalender!$B$68:$B$77,MAX(1,$B17))),1,0)+IF(OR(AND($C17&gt;0,INDEX(Kalender!LE$81:LE$110,MAX(1,$C17))&gt;INDEX(Kalender!$B$81:$B$110,MAX(1,$C17))),AND($D17&gt;0,INDEX(Kalender!LE$81:LE$110,MAX(1,$D17))&gt;INDEX(Kalender!$B$81:$B$110,MAX(1,$D17))),AND($E17&gt;0,INDEX(Kalender!LE$81:LE$110,MAX(1,$E17))&gt;INDEX(Kalender!$B$81:$B$110,MAX(1,$E17))),AND($F17&gt;0,INDEX(Kalender!LE$81:LE$110,MAX(1,$F17))&gt;INDEX(Kalender!$B$81:$B$110,MAX(1,$F17)))),2,0))</f>
        <v>0</v>
      </c>
      <c r="LF17" s="5" t="n">
        <f aca="false">IF(Kalender!LF17&lt;&gt;1,0,IF(AND($B17&gt;0,INDEX(Kalender!LF$68:LF$77,MAX(1,$B17))&gt;INDEX(Kalender!$B$68:$B$77,MAX(1,$B17))),1,0)+IF(OR(AND($C17&gt;0,INDEX(Kalender!LF$81:LF$110,MAX(1,$C17))&gt;INDEX(Kalender!$B$81:$B$110,MAX(1,$C17))),AND($D17&gt;0,INDEX(Kalender!LF$81:LF$110,MAX(1,$D17))&gt;INDEX(Kalender!$B$81:$B$110,MAX(1,$D17))),AND($E17&gt;0,INDEX(Kalender!LF$81:LF$110,MAX(1,$E17))&gt;INDEX(Kalender!$B$81:$B$110,MAX(1,$E17))),AND($F17&gt;0,INDEX(Kalender!LF$81:LF$110,MAX(1,$F17))&gt;INDEX(Kalender!$B$81:$B$110,MAX(1,$F17)))),2,0))</f>
        <v>0</v>
      </c>
      <c r="LG17" s="5" t="n">
        <f aca="false">IF(Kalender!LG17&lt;&gt;1,0,IF(AND($B17&gt;0,INDEX(Kalender!LG$68:LG$77,MAX(1,$B17))&gt;INDEX(Kalender!$B$68:$B$77,MAX(1,$B17))),1,0)+IF(OR(AND($C17&gt;0,INDEX(Kalender!LG$81:LG$110,MAX(1,$C17))&gt;INDEX(Kalender!$B$81:$B$110,MAX(1,$C17))),AND($D17&gt;0,INDEX(Kalender!LG$81:LG$110,MAX(1,$D17))&gt;INDEX(Kalender!$B$81:$B$110,MAX(1,$D17))),AND($E17&gt;0,INDEX(Kalender!LG$81:LG$110,MAX(1,$E17))&gt;INDEX(Kalender!$B$81:$B$110,MAX(1,$E17))),AND($F17&gt;0,INDEX(Kalender!LG$81:LG$110,MAX(1,$F17))&gt;INDEX(Kalender!$B$81:$B$110,MAX(1,$F17)))),2,0))</f>
        <v>0</v>
      </c>
      <c r="LH17" s="5" t="n">
        <f aca="false">IF(Kalender!LH17&lt;&gt;1,0,IF(AND($B17&gt;0,INDEX(Kalender!LH$68:LH$77,MAX(1,$B17))&gt;INDEX(Kalender!$B$68:$B$77,MAX(1,$B17))),1,0)+IF(OR(AND($C17&gt;0,INDEX(Kalender!LH$81:LH$110,MAX(1,$C17))&gt;INDEX(Kalender!$B$81:$B$110,MAX(1,$C17))),AND($D17&gt;0,INDEX(Kalender!LH$81:LH$110,MAX(1,$D17))&gt;INDEX(Kalender!$B$81:$B$110,MAX(1,$D17))),AND($E17&gt;0,INDEX(Kalender!LH$81:LH$110,MAX(1,$E17))&gt;INDEX(Kalender!$B$81:$B$110,MAX(1,$E17))),AND($F17&gt;0,INDEX(Kalender!LH$81:LH$110,MAX(1,$F17))&gt;INDEX(Kalender!$B$81:$B$110,MAX(1,$F17)))),2,0))</f>
        <v>0</v>
      </c>
      <c r="LI17" s="5" t="n">
        <f aca="false">IF(Kalender!LI17&lt;&gt;1,0,IF(AND($B17&gt;0,INDEX(Kalender!LI$68:LI$77,MAX(1,$B17))&gt;INDEX(Kalender!$B$68:$B$77,MAX(1,$B17))),1,0)+IF(OR(AND($C17&gt;0,INDEX(Kalender!LI$81:LI$110,MAX(1,$C17))&gt;INDEX(Kalender!$B$81:$B$110,MAX(1,$C17))),AND($D17&gt;0,INDEX(Kalender!LI$81:LI$110,MAX(1,$D17))&gt;INDEX(Kalender!$B$81:$B$110,MAX(1,$D17))),AND($E17&gt;0,INDEX(Kalender!LI$81:LI$110,MAX(1,$E17))&gt;INDEX(Kalender!$B$81:$B$110,MAX(1,$E17))),AND($F17&gt;0,INDEX(Kalender!LI$81:LI$110,MAX(1,$F17))&gt;INDEX(Kalender!$B$81:$B$110,MAX(1,$F17)))),2,0))</f>
        <v>0</v>
      </c>
      <c r="LJ17" s="5" t="n">
        <f aca="false">IF(Kalender!LJ17&lt;&gt;1,0,IF(AND($B17&gt;0,INDEX(Kalender!LJ$68:LJ$77,MAX(1,$B17))&gt;INDEX(Kalender!$B$68:$B$77,MAX(1,$B17))),1,0)+IF(OR(AND($C17&gt;0,INDEX(Kalender!LJ$81:LJ$110,MAX(1,$C17))&gt;INDEX(Kalender!$B$81:$B$110,MAX(1,$C17))),AND($D17&gt;0,INDEX(Kalender!LJ$81:LJ$110,MAX(1,$D17))&gt;INDEX(Kalender!$B$81:$B$110,MAX(1,$D17))),AND($E17&gt;0,INDEX(Kalender!LJ$81:LJ$110,MAX(1,$E17))&gt;INDEX(Kalender!$B$81:$B$110,MAX(1,$E17))),AND($F17&gt;0,INDEX(Kalender!LJ$81:LJ$110,MAX(1,$F17))&gt;INDEX(Kalender!$B$81:$B$110,MAX(1,$F17)))),2,0))</f>
        <v>0</v>
      </c>
      <c r="LK17" s="5" t="n">
        <f aca="false">IF(Kalender!LK17&lt;&gt;1,0,IF(AND($B17&gt;0,INDEX(Kalender!LK$68:LK$77,MAX(1,$B17))&gt;INDEX(Kalender!$B$68:$B$77,MAX(1,$B17))),1,0)+IF(OR(AND($C17&gt;0,INDEX(Kalender!LK$81:LK$110,MAX(1,$C17))&gt;INDEX(Kalender!$B$81:$B$110,MAX(1,$C17))),AND($D17&gt;0,INDEX(Kalender!LK$81:LK$110,MAX(1,$D17))&gt;INDEX(Kalender!$B$81:$B$110,MAX(1,$D17))),AND($E17&gt;0,INDEX(Kalender!LK$81:LK$110,MAX(1,$E17))&gt;INDEX(Kalender!$B$81:$B$110,MAX(1,$E17))),AND($F17&gt;0,INDEX(Kalender!LK$81:LK$110,MAX(1,$F17))&gt;INDEX(Kalender!$B$81:$B$110,MAX(1,$F17)))),2,0))</f>
        <v>0</v>
      </c>
      <c r="LL17" s="5" t="n">
        <f aca="false">IF(Kalender!LL17&lt;&gt;1,0,IF(AND($B17&gt;0,INDEX(Kalender!LL$68:LL$77,MAX(1,$B17))&gt;INDEX(Kalender!$B$68:$B$77,MAX(1,$B17))),1,0)+IF(OR(AND($C17&gt;0,INDEX(Kalender!LL$81:LL$110,MAX(1,$C17))&gt;INDEX(Kalender!$B$81:$B$110,MAX(1,$C17))),AND($D17&gt;0,INDEX(Kalender!LL$81:LL$110,MAX(1,$D17))&gt;INDEX(Kalender!$B$81:$B$110,MAX(1,$D17))),AND($E17&gt;0,INDEX(Kalender!LL$81:LL$110,MAX(1,$E17))&gt;INDEX(Kalender!$B$81:$B$110,MAX(1,$E17))),AND($F17&gt;0,INDEX(Kalender!LL$81:LL$110,MAX(1,$F17))&gt;INDEX(Kalender!$B$81:$B$110,MAX(1,$F17)))),2,0))</f>
        <v>0</v>
      </c>
      <c r="LM17" s="5" t="n">
        <f aca="false">IF(Kalender!LM17&lt;&gt;1,0,IF(AND($B17&gt;0,INDEX(Kalender!LM$68:LM$77,MAX(1,$B17))&gt;INDEX(Kalender!$B$68:$B$77,MAX(1,$B17))),1,0)+IF(OR(AND($C17&gt;0,INDEX(Kalender!LM$81:LM$110,MAX(1,$C17))&gt;INDEX(Kalender!$B$81:$B$110,MAX(1,$C17))),AND($D17&gt;0,INDEX(Kalender!LM$81:LM$110,MAX(1,$D17))&gt;INDEX(Kalender!$B$81:$B$110,MAX(1,$D17))),AND($E17&gt;0,INDEX(Kalender!LM$81:LM$110,MAX(1,$E17))&gt;INDEX(Kalender!$B$81:$B$110,MAX(1,$E17))),AND($F17&gt;0,INDEX(Kalender!LM$81:LM$110,MAX(1,$F17))&gt;INDEX(Kalender!$B$81:$B$110,MAX(1,$F17)))),2,0))</f>
        <v>0</v>
      </c>
      <c r="LN17" s="5" t="n">
        <f aca="false">IF(Kalender!LN17&lt;&gt;1,0,IF(AND($B17&gt;0,INDEX(Kalender!LN$68:LN$77,MAX(1,$B17))&gt;INDEX(Kalender!$B$68:$B$77,MAX(1,$B17))),1,0)+IF(OR(AND($C17&gt;0,INDEX(Kalender!LN$81:LN$110,MAX(1,$C17))&gt;INDEX(Kalender!$B$81:$B$110,MAX(1,$C17))),AND($D17&gt;0,INDEX(Kalender!LN$81:LN$110,MAX(1,$D17))&gt;INDEX(Kalender!$B$81:$B$110,MAX(1,$D17))),AND($E17&gt;0,INDEX(Kalender!LN$81:LN$110,MAX(1,$E17))&gt;INDEX(Kalender!$B$81:$B$110,MAX(1,$E17))),AND($F17&gt;0,INDEX(Kalender!LN$81:LN$110,MAX(1,$F17))&gt;INDEX(Kalender!$B$81:$B$110,MAX(1,$F17)))),2,0))</f>
        <v>0</v>
      </c>
      <c r="LO17" s="5" t="n">
        <f aca="false">IF(Kalender!LO17&lt;&gt;1,0,IF(AND($B17&gt;0,INDEX(Kalender!LO$68:LO$77,MAX(1,$B17))&gt;INDEX(Kalender!$B$68:$B$77,MAX(1,$B17))),1,0)+IF(OR(AND($C17&gt;0,INDEX(Kalender!LO$81:LO$110,MAX(1,$C17))&gt;INDEX(Kalender!$B$81:$B$110,MAX(1,$C17))),AND($D17&gt;0,INDEX(Kalender!LO$81:LO$110,MAX(1,$D17))&gt;INDEX(Kalender!$B$81:$B$110,MAX(1,$D17))),AND($E17&gt;0,INDEX(Kalender!LO$81:LO$110,MAX(1,$E17))&gt;INDEX(Kalender!$B$81:$B$110,MAX(1,$E17))),AND($F17&gt;0,INDEX(Kalender!LO$81:LO$110,MAX(1,$F17))&gt;INDEX(Kalender!$B$81:$B$110,MAX(1,$F17)))),2,0))</f>
        <v>0</v>
      </c>
      <c r="LP17" s="5" t="n">
        <f aca="false">IF(Kalender!LP17&lt;&gt;1,0,IF(AND($B17&gt;0,INDEX(Kalender!LP$68:LP$77,MAX(1,$B17))&gt;INDEX(Kalender!$B$68:$B$77,MAX(1,$B17))),1,0)+IF(OR(AND($C17&gt;0,INDEX(Kalender!LP$81:LP$110,MAX(1,$C17))&gt;INDEX(Kalender!$B$81:$B$110,MAX(1,$C17))),AND($D17&gt;0,INDEX(Kalender!LP$81:LP$110,MAX(1,$D17))&gt;INDEX(Kalender!$B$81:$B$110,MAX(1,$D17))),AND($E17&gt;0,INDEX(Kalender!LP$81:LP$110,MAX(1,$E17))&gt;INDEX(Kalender!$B$81:$B$110,MAX(1,$E17))),AND($F17&gt;0,INDEX(Kalender!LP$81:LP$110,MAX(1,$F17))&gt;INDEX(Kalender!$B$81:$B$110,MAX(1,$F17)))),2,0))</f>
        <v>0</v>
      </c>
      <c r="LQ17" s="5" t="n">
        <f aca="false">IF(Kalender!LQ17&lt;&gt;1,0,IF(AND($B17&gt;0,INDEX(Kalender!LQ$68:LQ$77,MAX(1,$B17))&gt;INDEX(Kalender!$B$68:$B$77,MAX(1,$B17))),1,0)+IF(OR(AND($C17&gt;0,INDEX(Kalender!LQ$81:LQ$110,MAX(1,$C17))&gt;INDEX(Kalender!$B$81:$B$110,MAX(1,$C17))),AND($D17&gt;0,INDEX(Kalender!LQ$81:LQ$110,MAX(1,$D17))&gt;INDEX(Kalender!$B$81:$B$110,MAX(1,$D17))),AND($E17&gt;0,INDEX(Kalender!LQ$81:LQ$110,MAX(1,$E17))&gt;INDEX(Kalender!$B$81:$B$110,MAX(1,$E17))),AND($F17&gt;0,INDEX(Kalender!LQ$81:LQ$110,MAX(1,$F17))&gt;INDEX(Kalender!$B$81:$B$110,MAX(1,$F17)))),2,0))</f>
        <v>0</v>
      </c>
      <c r="LR17" s="5" t="n">
        <f aca="false">IF(Kalender!LR17&lt;&gt;1,0,IF(AND($B17&gt;0,INDEX(Kalender!LR$68:LR$77,MAX(1,$B17))&gt;INDEX(Kalender!$B$68:$B$77,MAX(1,$B17))),1,0)+IF(OR(AND($C17&gt;0,INDEX(Kalender!LR$81:LR$110,MAX(1,$C17))&gt;INDEX(Kalender!$B$81:$B$110,MAX(1,$C17))),AND($D17&gt;0,INDEX(Kalender!LR$81:LR$110,MAX(1,$D17))&gt;INDEX(Kalender!$B$81:$B$110,MAX(1,$D17))),AND($E17&gt;0,INDEX(Kalender!LR$81:LR$110,MAX(1,$E17))&gt;INDEX(Kalender!$B$81:$B$110,MAX(1,$E17))),AND($F17&gt;0,INDEX(Kalender!LR$81:LR$110,MAX(1,$F17))&gt;INDEX(Kalender!$B$81:$B$110,MAX(1,$F17)))),2,0))</f>
        <v>0</v>
      </c>
      <c r="LS17" s="5" t="n">
        <f aca="false">IF(Kalender!LS17&lt;&gt;1,0,IF(AND($B17&gt;0,INDEX(Kalender!LS$68:LS$77,MAX(1,$B17))&gt;INDEX(Kalender!$B$68:$B$77,MAX(1,$B17))),1,0)+IF(OR(AND($C17&gt;0,INDEX(Kalender!LS$81:LS$110,MAX(1,$C17))&gt;INDEX(Kalender!$B$81:$B$110,MAX(1,$C17))),AND($D17&gt;0,INDEX(Kalender!LS$81:LS$110,MAX(1,$D17))&gt;INDEX(Kalender!$B$81:$B$110,MAX(1,$D17))),AND($E17&gt;0,INDEX(Kalender!LS$81:LS$110,MAX(1,$E17))&gt;INDEX(Kalender!$B$81:$B$110,MAX(1,$E17))),AND($F17&gt;0,INDEX(Kalender!LS$81:LS$110,MAX(1,$F17))&gt;INDEX(Kalender!$B$81:$B$110,MAX(1,$F17)))),2,0))</f>
        <v>0</v>
      </c>
      <c r="LT17" s="5" t="n">
        <f aca="false">IF(Kalender!LT17&lt;&gt;1,0,IF(AND($B17&gt;0,INDEX(Kalender!LT$68:LT$77,MAX(1,$B17))&gt;INDEX(Kalender!$B$68:$B$77,MAX(1,$B17))),1,0)+IF(OR(AND($C17&gt;0,INDEX(Kalender!LT$81:LT$110,MAX(1,$C17))&gt;INDEX(Kalender!$B$81:$B$110,MAX(1,$C17))),AND($D17&gt;0,INDEX(Kalender!LT$81:LT$110,MAX(1,$D17))&gt;INDEX(Kalender!$B$81:$B$110,MAX(1,$D17))),AND($E17&gt;0,INDEX(Kalender!LT$81:LT$110,MAX(1,$E17))&gt;INDEX(Kalender!$B$81:$B$110,MAX(1,$E17))),AND($F17&gt;0,INDEX(Kalender!LT$81:LT$110,MAX(1,$F17))&gt;INDEX(Kalender!$B$81:$B$110,MAX(1,$F17)))),2,0))</f>
        <v>0</v>
      </c>
      <c r="LU17" s="5" t="n">
        <f aca="false">IF(Kalender!LU17&lt;&gt;1,0,IF(AND($B17&gt;0,INDEX(Kalender!LU$68:LU$77,MAX(1,$B17))&gt;INDEX(Kalender!$B$68:$B$77,MAX(1,$B17))),1,0)+IF(OR(AND($C17&gt;0,INDEX(Kalender!LU$81:LU$110,MAX(1,$C17))&gt;INDEX(Kalender!$B$81:$B$110,MAX(1,$C17))),AND($D17&gt;0,INDEX(Kalender!LU$81:LU$110,MAX(1,$D17))&gt;INDEX(Kalender!$B$81:$B$110,MAX(1,$D17))),AND($E17&gt;0,INDEX(Kalender!LU$81:LU$110,MAX(1,$E17))&gt;INDEX(Kalender!$B$81:$B$110,MAX(1,$E17))),AND($F17&gt;0,INDEX(Kalender!LU$81:LU$110,MAX(1,$F17))&gt;INDEX(Kalender!$B$81:$B$110,MAX(1,$F17)))),2,0))</f>
        <v>0</v>
      </c>
      <c r="LV17" s="5" t="n">
        <f aca="false">IF(Kalender!LV17&lt;&gt;1,0,IF(AND($B17&gt;0,INDEX(Kalender!LV$68:LV$77,MAX(1,$B17))&gt;INDEX(Kalender!$B$68:$B$77,MAX(1,$B17))),1,0)+IF(OR(AND($C17&gt;0,INDEX(Kalender!LV$81:LV$110,MAX(1,$C17))&gt;INDEX(Kalender!$B$81:$B$110,MAX(1,$C17))),AND($D17&gt;0,INDEX(Kalender!LV$81:LV$110,MAX(1,$D17))&gt;INDEX(Kalender!$B$81:$B$110,MAX(1,$D17))),AND($E17&gt;0,INDEX(Kalender!LV$81:LV$110,MAX(1,$E17))&gt;INDEX(Kalender!$B$81:$B$110,MAX(1,$E17))),AND($F17&gt;0,INDEX(Kalender!LV$81:LV$110,MAX(1,$F17))&gt;INDEX(Kalender!$B$81:$B$110,MAX(1,$F17)))),2,0))</f>
        <v>0</v>
      </c>
      <c r="LW17" s="5" t="n">
        <f aca="false">IF(Kalender!LW17&lt;&gt;1,0,IF(AND($B17&gt;0,INDEX(Kalender!LW$68:LW$77,MAX(1,$B17))&gt;INDEX(Kalender!$B$68:$B$77,MAX(1,$B17))),1,0)+IF(OR(AND($C17&gt;0,INDEX(Kalender!LW$81:LW$110,MAX(1,$C17))&gt;INDEX(Kalender!$B$81:$B$110,MAX(1,$C17))),AND($D17&gt;0,INDEX(Kalender!LW$81:LW$110,MAX(1,$D17))&gt;INDEX(Kalender!$B$81:$B$110,MAX(1,$D17))),AND($E17&gt;0,INDEX(Kalender!LW$81:LW$110,MAX(1,$E17))&gt;INDEX(Kalender!$B$81:$B$110,MAX(1,$E17))),AND($F17&gt;0,INDEX(Kalender!LW$81:LW$110,MAX(1,$F17))&gt;INDEX(Kalender!$B$81:$B$110,MAX(1,$F17)))),2,0))</f>
        <v>0</v>
      </c>
      <c r="LX17" s="5" t="n">
        <f aca="false">IF(Kalender!LX17&lt;&gt;1,0,IF(AND($B17&gt;0,INDEX(Kalender!LX$68:LX$77,MAX(1,$B17))&gt;INDEX(Kalender!$B$68:$B$77,MAX(1,$B17))),1,0)+IF(OR(AND($C17&gt;0,INDEX(Kalender!LX$81:LX$110,MAX(1,$C17))&gt;INDEX(Kalender!$B$81:$B$110,MAX(1,$C17))),AND($D17&gt;0,INDEX(Kalender!LX$81:LX$110,MAX(1,$D17))&gt;INDEX(Kalender!$B$81:$B$110,MAX(1,$D17))),AND($E17&gt;0,INDEX(Kalender!LX$81:LX$110,MAX(1,$E17))&gt;INDEX(Kalender!$B$81:$B$110,MAX(1,$E17))),AND($F17&gt;0,INDEX(Kalender!LX$81:LX$110,MAX(1,$F17))&gt;INDEX(Kalender!$B$81:$B$110,MAX(1,$F17)))),2,0))</f>
        <v>0</v>
      </c>
      <c r="LY17" s="5" t="n">
        <f aca="false">IF(Kalender!LY17&lt;&gt;1,0,IF(AND($B17&gt;0,INDEX(Kalender!LY$68:LY$77,MAX(1,$B17))&gt;INDEX(Kalender!$B$68:$B$77,MAX(1,$B17))),1,0)+IF(OR(AND($C17&gt;0,INDEX(Kalender!LY$81:LY$110,MAX(1,$C17))&gt;INDEX(Kalender!$B$81:$B$110,MAX(1,$C17))),AND($D17&gt;0,INDEX(Kalender!LY$81:LY$110,MAX(1,$D17))&gt;INDEX(Kalender!$B$81:$B$110,MAX(1,$D17))),AND($E17&gt;0,INDEX(Kalender!LY$81:LY$110,MAX(1,$E17))&gt;INDEX(Kalender!$B$81:$B$110,MAX(1,$E17))),AND($F17&gt;0,INDEX(Kalender!LY$81:LY$110,MAX(1,$F17))&gt;INDEX(Kalender!$B$81:$B$110,MAX(1,$F17)))),2,0))</f>
        <v>0</v>
      </c>
      <c r="LZ17" s="5" t="n">
        <f aca="false">IF(Kalender!LZ17&lt;&gt;1,0,IF(AND($B17&gt;0,INDEX(Kalender!LZ$68:LZ$77,MAX(1,$B17))&gt;INDEX(Kalender!$B$68:$B$77,MAX(1,$B17))),1,0)+IF(OR(AND($C17&gt;0,INDEX(Kalender!LZ$81:LZ$110,MAX(1,$C17))&gt;INDEX(Kalender!$B$81:$B$110,MAX(1,$C17))),AND($D17&gt;0,INDEX(Kalender!LZ$81:LZ$110,MAX(1,$D17))&gt;INDEX(Kalender!$B$81:$B$110,MAX(1,$D17))),AND($E17&gt;0,INDEX(Kalender!LZ$81:LZ$110,MAX(1,$E17))&gt;INDEX(Kalender!$B$81:$B$110,MAX(1,$E17))),AND($F17&gt;0,INDEX(Kalender!LZ$81:LZ$110,MAX(1,$F17))&gt;INDEX(Kalender!$B$81:$B$110,MAX(1,$F17)))),2,0))</f>
        <v>0</v>
      </c>
      <c r="MA17" s="5" t="n">
        <f aca="false">IF(Kalender!MA17&lt;&gt;1,0,IF(AND($B17&gt;0,INDEX(Kalender!MA$68:MA$77,MAX(1,$B17))&gt;INDEX(Kalender!$B$68:$B$77,MAX(1,$B17))),1,0)+IF(OR(AND($C17&gt;0,INDEX(Kalender!MA$81:MA$110,MAX(1,$C17))&gt;INDEX(Kalender!$B$81:$B$110,MAX(1,$C17))),AND($D17&gt;0,INDEX(Kalender!MA$81:MA$110,MAX(1,$D17))&gt;INDEX(Kalender!$B$81:$B$110,MAX(1,$D17))),AND($E17&gt;0,INDEX(Kalender!MA$81:MA$110,MAX(1,$E17))&gt;INDEX(Kalender!$B$81:$B$110,MAX(1,$E17))),AND($F17&gt;0,INDEX(Kalender!MA$81:MA$110,MAX(1,$F17))&gt;INDEX(Kalender!$B$81:$B$110,MAX(1,$F17)))),2,0))</f>
        <v>0</v>
      </c>
      <c r="MB17" s="5" t="n">
        <f aca="false">IF(Kalender!MB17&lt;&gt;1,0,IF(AND($B17&gt;0,INDEX(Kalender!MB$68:MB$77,MAX(1,$B17))&gt;INDEX(Kalender!$B$68:$B$77,MAX(1,$B17))),1,0)+IF(OR(AND($C17&gt;0,INDEX(Kalender!MB$81:MB$110,MAX(1,$C17))&gt;INDEX(Kalender!$B$81:$B$110,MAX(1,$C17))),AND($D17&gt;0,INDEX(Kalender!MB$81:MB$110,MAX(1,$D17))&gt;INDEX(Kalender!$B$81:$B$110,MAX(1,$D17))),AND($E17&gt;0,INDEX(Kalender!MB$81:MB$110,MAX(1,$E17))&gt;INDEX(Kalender!$B$81:$B$110,MAX(1,$E17))),AND($F17&gt;0,INDEX(Kalender!MB$81:MB$110,MAX(1,$F17))&gt;INDEX(Kalender!$B$81:$B$110,MAX(1,$F17)))),2,0))</f>
        <v>0</v>
      </c>
      <c r="MC17" s="5" t="n">
        <f aca="false">IF(Kalender!MC17&lt;&gt;1,0,IF(AND($B17&gt;0,INDEX(Kalender!MC$68:MC$77,MAX(1,$B17))&gt;INDEX(Kalender!$B$68:$B$77,MAX(1,$B17))),1,0)+IF(OR(AND($C17&gt;0,INDEX(Kalender!MC$81:MC$110,MAX(1,$C17))&gt;INDEX(Kalender!$B$81:$B$110,MAX(1,$C17))),AND($D17&gt;0,INDEX(Kalender!MC$81:MC$110,MAX(1,$D17))&gt;INDEX(Kalender!$B$81:$B$110,MAX(1,$D17))),AND($E17&gt;0,INDEX(Kalender!MC$81:MC$110,MAX(1,$E17))&gt;INDEX(Kalender!$B$81:$B$110,MAX(1,$E17))),AND($F17&gt;0,INDEX(Kalender!MC$81:MC$110,MAX(1,$F17))&gt;INDEX(Kalender!$B$81:$B$110,MAX(1,$F17)))),2,0))</f>
        <v>0</v>
      </c>
      <c r="MD17" s="5" t="n">
        <f aca="false">IF(Kalender!MD17&lt;&gt;1,0,IF(AND($B17&gt;0,INDEX(Kalender!MD$68:MD$77,MAX(1,$B17))&gt;INDEX(Kalender!$B$68:$B$77,MAX(1,$B17))),1,0)+IF(OR(AND($C17&gt;0,INDEX(Kalender!MD$81:MD$110,MAX(1,$C17))&gt;INDEX(Kalender!$B$81:$B$110,MAX(1,$C17))),AND($D17&gt;0,INDEX(Kalender!MD$81:MD$110,MAX(1,$D17))&gt;INDEX(Kalender!$B$81:$B$110,MAX(1,$D17))),AND($E17&gt;0,INDEX(Kalender!MD$81:MD$110,MAX(1,$E17))&gt;INDEX(Kalender!$B$81:$B$110,MAX(1,$E17))),AND($F17&gt;0,INDEX(Kalender!MD$81:MD$110,MAX(1,$F17))&gt;INDEX(Kalender!$B$81:$B$110,MAX(1,$F17)))),2,0))</f>
        <v>0</v>
      </c>
      <c r="ME17" s="5" t="n">
        <f aca="false">IF(Kalender!ME17&lt;&gt;1,0,IF(AND($B17&gt;0,INDEX(Kalender!ME$68:ME$77,MAX(1,$B17))&gt;INDEX(Kalender!$B$68:$B$77,MAX(1,$B17))),1,0)+IF(OR(AND($C17&gt;0,INDEX(Kalender!ME$81:ME$110,MAX(1,$C17))&gt;INDEX(Kalender!$B$81:$B$110,MAX(1,$C17))),AND($D17&gt;0,INDEX(Kalender!ME$81:ME$110,MAX(1,$D17))&gt;INDEX(Kalender!$B$81:$B$110,MAX(1,$D17))),AND($E17&gt;0,INDEX(Kalender!ME$81:ME$110,MAX(1,$E17))&gt;INDEX(Kalender!$B$81:$B$110,MAX(1,$E17))),AND($F17&gt;0,INDEX(Kalender!ME$81:ME$110,MAX(1,$F17))&gt;INDEX(Kalender!$B$81:$B$110,MAX(1,$F17)))),2,0))</f>
        <v>0</v>
      </c>
      <c r="MF17" s="5" t="n">
        <f aca="false">IF(Kalender!MF17&lt;&gt;1,0,IF(AND($B17&gt;0,INDEX(Kalender!MF$68:MF$77,MAX(1,$B17))&gt;INDEX(Kalender!$B$68:$B$77,MAX(1,$B17))),1,0)+IF(OR(AND($C17&gt;0,INDEX(Kalender!MF$81:MF$110,MAX(1,$C17))&gt;INDEX(Kalender!$B$81:$B$110,MAX(1,$C17))),AND($D17&gt;0,INDEX(Kalender!MF$81:MF$110,MAX(1,$D17))&gt;INDEX(Kalender!$B$81:$B$110,MAX(1,$D17))),AND($E17&gt;0,INDEX(Kalender!MF$81:MF$110,MAX(1,$E17))&gt;INDEX(Kalender!$B$81:$B$110,MAX(1,$E17))),AND($F17&gt;0,INDEX(Kalender!MF$81:MF$110,MAX(1,$F17))&gt;INDEX(Kalender!$B$81:$B$110,MAX(1,$F17)))),2,0))</f>
        <v>0</v>
      </c>
      <c r="MG17" s="5" t="n">
        <f aca="false">IF(Kalender!MG17&lt;&gt;1,0,IF(AND($B17&gt;0,INDEX(Kalender!MG$68:MG$77,MAX(1,$B17))&gt;INDEX(Kalender!$B$68:$B$77,MAX(1,$B17))),1,0)+IF(OR(AND($C17&gt;0,INDEX(Kalender!MG$81:MG$110,MAX(1,$C17))&gt;INDEX(Kalender!$B$81:$B$110,MAX(1,$C17))),AND($D17&gt;0,INDEX(Kalender!MG$81:MG$110,MAX(1,$D17))&gt;INDEX(Kalender!$B$81:$B$110,MAX(1,$D17))),AND($E17&gt;0,INDEX(Kalender!MG$81:MG$110,MAX(1,$E17))&gt;INDEX(Kalender!$B$81:$B$110,MAX(1,$E17))),AND($F17&gt;0,INDEX(Kalender!MG$81:MG$110,MAX(1,$F17))&gt;INDEX(Kalender!$B$81:$B$110,MAX(1,$F17)))),2,0))</f>
        <v>0</v>
      </c>
      <c r="MH17" s="5" t="n">
        <f aca="false">IF(Kalender!MH17&lt;&gt;1,0,IF(AND($B17&gt;0,INDEX(Kalender!MH$68:MH$77,MAX(1,$B17))&gt;INDEX(Kalender!$B$68:$B$77,MAX(1,$B17))),1,0)+IF(OR(AND($C17&gt;0,INDEX(Kalender!MH$81:MH$110,MAX(1,$C17))&gt;INDEX(Kalender!$B$81:$B$110,MAX(1,$C17))),AND($D17&gt;0,INDEX(Kalender!MH$81:MH$110,MAX(1,$D17))&gt;INDEX(Kalender!$B$81:$B$110,MAX(1,$D17))),AND($E17&gt;0,INDEX(Kalender!MH$81:MH$110,MAX(1,$E17))&gt;INDEX(Kalender!$B$81:$B$110,MAX(1,$E17))),AND($F17&gt;0,INDEX(Kalender!MH$81:MH$110,MAX(1,$F17))&gt;INDEX(Kalender!$B$81:$B$110,MAX(1,$F17)))),2,0))</f>
        <v>0</v>
      </c>
      <c r="MI17" s="5" t="n">
        <f aca="false">IF(Kalender!MI17&lt;&gt;1,0,IF(AND($B17&gt;0,INDEX(Kalender!MI$68:MI$77,MAX(1,$B17))&gt;INDEX(Kalender!$B$68:$B$77,MAX(1,$B17))),1,0)+IF(OR(AND($C17&gt;0,INDEX(Kalender!MI$81:MI$110,MAX(1,$C17))&gt;INDEX(Kalender!$B$81:$B$110,MAX(1,$C17))),AND($D17&gt;0,INDEX(Kalender!MI$81:MI$110,MAX(1,$D17))&gt;INDEX(Kalender!$B$81:$B$110,MAX(1,$D17))),AND($E17&gt;0,INDEX(Kalender!MI$81:MI$110,MAX(1,$E17))&gt;INDEX(Kalender!$B$81:$B$110,MAX(1,$E17))),AND($F17&gt;0,INDEX(Kalender!MI$81:MI$110,MAX(1,$F17))&gt;INDEX(Kalender!$B$81:$B$110,MAX(1,$F17)))),2,0))</f>
        <v>0</v>
      </c>
      <c r="MJ17" s="5" t="n">
        <f aca="false">IF(Kalender!MJ17&lt;&gt;1,0,IF(AND($B17&gt;0,INDEX(Kalender!MJ$68:MJ$77,MAX(1,$B17))&gt;INDEX(Kalender!$B$68:$B$77,MAX(1,$B17))),1,0)+IF(OR(AND($C17&gt;0,INDEX(Kalender!MJ$81:MJ$110,MAX(1,$C17))&gt;INDEX(Kalender!$B$81:$B$110,MAX(1,$C17))),AND($D17&gt;0,INDEX(Kalender!MJ$81:MJ$110,MAX(1,$D17))&gt;INDEX(Kalender!$B$81:$B$110,MAX(1,$D17))),AND($E17&gt;0,INDEX(Kalender!MJ$81:MJ$110,MAX(1,$E17))&gt;INDEX(Kalender!$B$81:$B$110,MAX(1,$E17))),AND($F17&gt;0,INDEX(Kalender!MJ$81:MJ$110,MAX(1,$F17))&gt;INDEX(Kalender!$B$81:$B$110,MAX(1,$F17)))),2,0))</f>
        <v>0</v>
      </c>
      <c r="MK17" s="5" t="n">
        <f aca="false">IF(Kalender!MK17&lt;&gt;1,0,IF(AND($B17&gt;0,INDEX(Kalender!MK$68:MK$77,MAX(1,$B17))&gt;INDEX(Kalender!$B$68:$B$77,MAX(1,$B17))),1,0)+IF(OR(AND($C17&gt;0,INDEX(Kalender!MK$81:MK$110,MAX(1,$C17))&gt;INDEX(Kalender!$B$81:$B$110,MAX(1,$C17))),AND($D17&gt;0,INDEX(Kalender!MK$81:MK$110,MAX(1,$D17))&gt;INDEX(Kalender!$B$81:$B$110,MAX(1,$D17))),AND($E17&gt;0,INDEX(Kalender!MK$81:MK$110,MAX(1,$E17))&gt;INDEX(Kalender!$B$81:$B$110,MAX(1,$E17))),AND($F17&gt;0,INDEX(Kalender!MK$81:MK$110,MAX(1,$F17))&gt;INDEX(Kalender!$B$81:$B$110,MAX(1,$F17)))),2,0))</f>
        <v>0</v>
      </c>
      <c r="ML17" s="5" t="n">
        <f aca="false">IF(Kalender!ML17&lt;&gt;1,0,IF(AND($B17&gt;0,INDEX(Kalender!ML$68:ML$77,MAX(1,$B17))&gt;INDEX(Kalender!$B$68:$B$77,MAX(1,$B17))),1,0)+IF(OR(AND($C17&gt;0,INDEX(Kalender!ML$81:ML$110,MAX(1,$C17))&gt;INDEX(Kalender!$B$81:$B$110,MAX(1,$C17))),AND($D17&gt;0,INDEX(Kalender!ML$81:ML$110,MAX(1,$D17))&gt;INDEX(Kalender!$B$81:$B$110,MAX(1,$D17))),AND($E17&gt;0,INDEX(Kalender!ML$81:ML$110,MAX(1,$E17))&gt;INDEX(Kalender!$B$81:$B$110,MAX(1,$E17))),AND($F17&gt;0,INDEX(Kalender!ML$81:ML$110,MAX(1,$F17))&gt;INDEX(Kalender!$B$81:$B$110,MAX(1,$F17)))),2,0))</f>
        <v>0</v>
      </c>
      <c r="MM17" s="5" t="n">
        <f aca="false">IF(Kalender!MM17&lt;&gt;1,0,IF(AND($B17&gt;0,INDEX(Kalender!MM$68:MM$77,MAX(1,$B17))&gt;INDEX(Kalender!$B$68:$B$77,MAX(1,$B17))),1,0)+IF(OR(AND($C17&gt;0,INDEX(Kalender!MM$81:MM$110,MAX(1,$C17))&gt;INDEX(Kalender!$B$81:$B$110,MAX(1,$C17))),AND($D17&gt;0,INDEX(Kalender!MM$81:MM$110,MAX(1,$D17))&gt;INDEX(Kalender!$B$81:$B$110,MAX(1,$D17))),AND($E17&gt;0,INDEX(Kalender!MM$81:MM$110,MAX(1,$E17))&gt;INDEX(Kalender!$B$81:$B$110,MAX(1,$E17))),AND($F17&gt;0,INDEX(Kalender!MM$81:MM$110,MAX(1,$F17))&gt;INDEX(Kalender!$B$81:$B$110,MAX(1,$F17)))),2,0))</f>
        <v>0</v>
      </c>
      <c r="MN17" s="5" t="n">
        <f aca="false">IF(Kalender!MN17&lt;&gt;1,0,IF(AND($B17&gt;0,INDEX(Kalender!MN$68:MN$77,MAX(1,$B17))&gt;INDEX(Kalender!$B$68:$B$77,MAX(1,$B17))),1,0)+IF(OR(AND($C17&gt;0,INDEX(Kalender!MN$81:MN$110,MAX(1,$C17))&gt;INDEX(Kalender!$B$81:$B$110,MAX(1,$C17))),AND($D17&gt;0,INDEX(Kalender!MN$81:MN$110,MAX(1,$D17))&gt;INDEX(Kalender!$B$81:$B$110,MAX(1,$D17))),AND($E17&gt;0,INDEX(Kalender!MN$81:MN$110,MAX(1,$E17))&gt;INDEX(Kalender!$B$81:$B$110,MAX(1,$E17))),AND($F17&gt;0,INDEX(Kalender!MN$81:MN$110,MAX(1,$F17))&gt;INDEX(Kalender!$B$81:$B$110,MAX(1,$F17)))),2,0))</f>
        <v>0</v>
      </c>
      <c r="MO17" s="5" t="n">
        <f aca="false">IF(Kalender!MO17&lt;&gt;1,0,IF(AND($B17&gt;0,INDEX(Kalender!MO$68:MO$77,MAX(1,$B17))&gt;INDEX(Kalender!$B$68:$B$77,MAX(1,$B17))),1,0)+IF(OR(AND($C17&gt;0,INDEX(Kalender!MO$81:MO$110,MAX(1,$C17))&gt;INDEX(Kalender!$B$81:$B$110,MAX(1,$C17))),AND($D17&gt;0,INDEX(Kalender!MO$81:MO$110,MAX(1,$D17))&gt;INDEX(Kalender!$B$81:$B$110,MAX(1,$D17))),AND($E17&gt;0,INDEX(Kalender!MO$81:MO$110,MAX(1,$E17))&gt;INDEX(Kalender!$B$81:$B$110,MAX(1,$E17))),AND($F17&gt;0,INDEX(Kalender!MO$81:MO$110,MAX(1,$F17))&gt;INDEX(Kalender!$B$81:$B$110,MAX(1,$F17)))),2,0))</f>
        <v>0</v>
      </c>
      <c r="MP17" s="5" t="n">
        <f aca="false">IF(Kalender!MP17&lt;&gt;1,0,IF(AND($B17&gt;0,INDEX(Kalender!MP$68:MP$77,MAX(1,$B17))&gt;INDEX(Kalender!$B$68:$B$77,MAX(1,$B17))),1,0)+IF(OR(AND($C17&gt;0,INDEX(Kalender!MP$81:MP$110,MAX(1,$C17))&gt;INDEX(Kalender!$B$81:$B$110,MAX(1,$C17))),AND($D17&gt;0,INDEX(Kalender!MP$81:MP$110,MAX(1,$D17))&gt;INDEX(Kalender!$B$81:$B$110,MAX(1,$D17))),AND($E17&gt;0,INDEX(Kalender!MP$81:MP$110,MAX(1,$E17))&gt;INDEX(Kalender!$B$81:$B$110,MAX(1,$E17))),AND($F17&gt;0,INDEX(Kalender!MP$81:MP$110,MAX(1,$F17))&gt;INDEX(Kalender!$B$81:$B$110,MAX(1,$F17)))),2,0))</f>
        <v>0</v>
      </c>
      <c r="MQ17" s="5" t="n">
        <f aca="false">IF(Kalender!MQ17&lt;&gt;1,0,IF(AND($B17&gt;0,INDEX(Kalender!MQ$68:MQ$77,MAX(1,$B17))&gt;INDEX(Kalender!$B$68:$B$77,MAX(1,$B17))),1,0)+IF(OR(AND($C17&gt;0,INDEX(Kalender!MQ$81:MQ$110,MAX(1,$C17))&gt;INDEX(Kalender!$B$81:$B$110,MAX(1,$C17))),AND($D17&gt;0,INDEX(Kalender!MQ$81:MQ$110,MAX(1,$D17))&gt;INDEX(Kalender!$B$81:$B$110,MAX(1,$D17))),AND($E17&gt;0,INDEX(Kalender!MQ$81:MQ$110,MAX(1,$E17))&gt;INDEX(Kalender!$B$81:$B$110,MAX(1,$E17))),AND($F17&gt;0,INDEX(Kalender!MQ$81:MQ$110,MAX(1,$F17))&gt;INDEX(Kalender!$B$81:$B$110,MAX(1,$F17)))),2,0))</f>
        <v>0</v>
      </c>
      <c r="MR17" s="5" t="n">
        <f aca="false">IF(Kalender!MR17&lt;&gt;1,0,IF(AND($B17&gt;0,INDEX(Kalender!MR$68:MR$77,MAX(1,$B17))&gt;INDEX(Kalender!$B$68:$B$77,MAX(1,$B17))),1,0)+IF(OR(AND($C17&gt;0,INDEX(Kalender!MR$81:MR$110,MAX(1,$C17))&gt;INDEX(Kalender!$B$81:$B$110,MAX(1,$C17))),AND($D17&gt;0,INDEX(Kalender!MR$81:MR$110,MAX(1,$D17))&gt;INDEX(Kalender!$B$81:$B$110,MAX(1,$D17))),AND($E17&gt;0,INDEX(Kalender!MR$81:MR$110,MAX(1,$E17))&gt;INDEX(Kalender!$B$81:$B$110,MAX(1,$E17))),AND($F17&gt;0,INDEX(Kalender!MR$81:MR$110,MAX(1,$F17))&gt;INDEX(Kalender!$B$81:$B$110,MAX(1,$F17)))),2,0))</f>
        <v>0</v>
      </c>
      <c r="MS17" s="5" t="n">
        <f aca="false">IF(Kalender!MS17&lt;&gt;1,0,IF(AND($B17&gt;0,INDEX(Kalender!MS$68:MS$77,MAX(1,$B17))&gt;INDEX(Kalender!$B$68:$B$77,MAX(1,$B17))),1,0)+IF(OR(AND($C17&gt;0,INDEX(Kalender!MS$81:MS$110,MAX(1,$C17))&gt;INDEX(Kalender!$B$81:$B$110,MAX(1,$C17))),AND($D17&gt;0,INDEX(Kalender!MS$81:MS$110,MAX(1,$D17))&gt;INDEX(Kalender!$B$81:$B$110,MAX(1,$D17))),AND($E17&gt;0,INDEX(Kalender!MS$81:MS$110,MAX(1,$E17))&gt;INDEX(Kalender!$B$81:$B$110,MAX(1,$E17))),AND($F17&gt;0,INDEX(Kalender!MS$81:MS$110,MAX(1,$F17))&gt;INDEX(Kalender!$B$81:$B$110,MAX(1,$F17)))),2,0))</f>
        <v>0</v>
      </c>
      <c r="MT17" s="5" t="n">
        <f aca="false">IF(Kalender!MT17&lt;&gt;1,0,IF(AND($B17&gt;0,INDEX(Kalender!MT$68:MT$77,MAX(1,$B17))&gt;INDEX(Kalender!$B$68:$B$77,MAX(1,$B17))),1,0)+IF(OR(AND($C17&gt;0,INDEX(Kalender!MT$81:MT$110,MAX(1,$C17))&gt;INDEX(Kalender!$B$81:$B$110,MAX(1,$C17))),AND($D17&gt;0,INDEX(Kalender!MT$81:MT$110,MAX(1,$D17))&gt;INDEX(Kalender!$B$81:$B$110,MAX(1,$D17))),AND($E17&gt;0,INDEX(Kalender!MT$81:MT$110,MAX(1,$E17))&gt;INDEX(Kalender!$B$81:$B$110,MAX(1,$E17))),AND($F17&gt;0,INDEX(Kalender!MT$81:MT$110,MAX(1,$F17))&gt;INDEX(Kalender!$B$81:$B$110,MAX(1,$F17)))),2,0))</f>
        <v>0</v>
      </c>
      <c r="MU17" s="5" t="n">
        <f aca="false">IF(Kalender!MU17&lt;&gt;1,0,IF(AND($B17&gt;0,INDEX(Kalender!MU$68:MU$77,MAX(1,$B17))&gt;INDEX(Kalender!$B$68:$B$77,MAX(1,$B17))),1,0)+IF(OR(AND($C17&gt;0,INDEX(Kalender!MU$81:MU$110,MAX(1,$C17))&gt;INDEX(Kalender!$B$81:$B$110,MAX(1,$C17))),AND($D17&gt;0,INDEX(Kalender!MU$81:MU$110,MAX(1,$D17))&gt;INDEX(Kalender!$B$81:$B$110,MAX(1,$D17))),AND($E17&gt;0,INDEX(Kalender!MU$81:MU$110,MAX(1,$E17))&gt;INDEX(Kalender!$B$81:$B$110,MAX(1,$E17))),AND($F17&gt;0,INDEX(Kalender!MU$81:MU$110,MAX(1,$F17))&gt;INDEX(Kalender!$B$81:$B$110,MAX(1,$F17)))),2,0))</f>
        <v>0</v>
      </c>
      <c r="MV17" s="5" t="n">
        <f aca="false">IF(Kalender!MV17&lt;&gt;1,0,IF(AND($B17&gt;0,INDEX(Kalender!MV$68:MV$77,MAX(1,$B17))&gt;INDEX(Kalender!$B$68:$B$77,MAX(1,$B17))),1,0)+IF(OR(AND($C17&gt;0,INDEX(Kalender!MV$81:MV$110,MAX(1,$C17))&gt;INDEX(Kalender!$B$81:$B$110,MAX(1,$C17))),AND($D17&gt;0,INDEX(Kalender!MV$81:MV$110,MAX(1,$D17))&gt;INDEX(Kalender!$B$81:$B$110,MAX(1,$D17))),AND($E17&gt;0,INDEX(Kalender!MV$81:MV$110,MAX(1,$E17))&gt;INDEX(Kalender!$B$81:$B$110,MAX(1,$E17))),AND($F17&gt;0,INDEX(Kalender!MV$81:MV$110,MAX(1,$F17))&gt;INDEX(Kalender!$B$81:$B$110,MAX(1,$F17)))),2,0))</f>
        <v>0</v>
      </c>
      <c r="MW17" s="5" t="n">
        <f aca="false">IF(Kalender!MW17&lt;&gt;1,0,IF(AND($B17&gt;0,INDEX(Kalender!MW$68:MW$77,MAX(1,$B17))&gt;INDEX(Kalender!$B$68:$B$77,MAX(1,$B17))),1,0)+IF(OR(AND($C17&gt;0,INDEX(Kalender!MW$81:MW$110,MAX(1,$C17))&gt;INDEX(Kalender!$B$81:$B$110,MAX(1,$C17))),AND($D17&gt;0,INDEX(Kalender!MW$81:MW$110,MAX(1,$D17))&gt;INDEX(Kalender!$B$81:$B$110,MAX(1,$D17))),AND($E17&gt;0,INDEX(Kalender!MW$81:MW$110,MAX(1,$E17))&gt;INDEX(Kalender!$B$81:$B$110,MAX(1,$E17))),AND($F17&gt;0,INDEX(Kalender!MW$81:MW$110,MAX(1,$F17))&gt;INDEX(Kalender!$B$81:$B$110,MAX(1,$F17)))),2,0))</f>
        <v>0</v>
      </c>
      <c r="MX17" s="5" t="n">
        <f aca="false">IF(Kalender!MX17&lt;&gt;1,0,IF(AND($B17&gt;0,INDEX(Kalender!MX$68:MX$77,MAX(1,$B17))&gt;INDEX(Kalender!$B$68:$B$77,MAX(1,$B17))),1,0)+IF(OR(AND($C17&gt;0,INDEX(Kalender!MX$81:MX$110,MAX(1,$C17))&gt;INDEX(Kalender!$B$81:$B$110,MAX(1,$C17))),AND($D17&gt;0,INDEX(Kalender!MX$81:MX$110,MAX(1,$D17))&gt;INDEX(Kalender!$B$81:$B$110,MAX(1,$D17))),AND($E17&gt;0,INDEX(Kalender!MX$81:MX$110,MAX(1,$E17))&gt;INDEX(Kalender!$B$81:$B$110,MAX(1,$E17))),AND($F17&gt;0,INDEX(Kalender!MX$81:MX$110,MAX(1,$F17))&gt;INDEX(Kalender!$B$81:$B$110,MAX(1,$F17)))),2,0))</f>
        <v>0</v>
      </c>
      <c r="MY17" s="5" t="n">
        <f aca="false">IF(Kalender!MY17&lt;&gt;1,0,IF(AND($B17&gt;0,INDEX(Kalender!MY$68:MY$77,MAX(1,$B17))&gt;INDEX(Kalender!$B$68:$B$77,MAX(1,$B17))),1,0)+IF(OR(AND($C17&gt;0,INDEX(Kalender!MY$81:MY$110,MAX(1,$C17))&gt;INDEX(Kalender!$B$81:$B$110,MAX(1,$C17))),AND($D17&gt;0,INDEX(Kalender!MY$81:MY$110,MAX(1,$D17))&gt;INDEX(Kalender!$B$81:$B$110,MAX(1,$D17))),AND($E17&gt;0,INDEX(Kalender!MY$81:MY$110,MAX(1,$E17))&gt;INDEX(Kalender!$B$81:$B$110,MAX(1,$E17))),AND($F17&gt;0,INDEX(Kalender!MY$81:MY$110,MAX(1,$F17))&gt;INDEX(Kalender!$B$81:$B$110,MAX(1,$F17)))),2,0))</f>
        <v>0</v>
      </c>
      <c r="MZ17" s="5" t="n">
        <f aca="false">IF(Kalender!MZ17&lt;&gt;1,0,IF(AND($B17&gt;0,INDEX(Kalender!MZ$68:MZ$77,MAX(1,$B17))&gt;INDEX(Kalender!$B$68:$B$77,MAX(1,$B17))),1,0)+IF(OR(AND($C17&gt;0,INDEX(Kalender!MZ$81:MZ$110,MAX(1,$C17))&gt;INDEX(Kalender!$B$81:$B$110,MAX(1,$C17))),AND($D17&gt;0,INDEX(Kalender!MZ$81:MZ$110,MAX(1,$D17))&gt;INDEX(Kalender!$B$81:$B$110,MAX(1,$D17))),AND($E17&gt;0,INDEX(Kalender!MZ$81:MZ$110,MAX(1,$E17))&gt;INDEX(Kalender!$B$81:$B$110,MAX(1,$E17))),AND($F17&gt;0,INDEX(Kalender!MZ$81:MZ$110,MAX(1,$F17))&gt;INDEX(Kalender!$B$81:$B$110,MAX(1,$F17)))),2,0))</f>
        <v>0</v>
      </c>
      <c r="NA17" s="5" t="n">
        <f aca="false">IF(Kalender!NA17&lt;&gt;1,0,IF(AND($B17&gt;0,INDEX(Kalender!NA$68:NA$77,MAX(1,$B17))&gt;INDEX(Kalender!$B$68:$B$77,MAX(1,$B17))),1,0)+IF(OR(AND($C17&gt;0,INDEX(Kalender!NA$81:NA$110,MAX(1,$C17))&gt;INDEX(Kalender!$B$81:$B$110,MAX(1,$C17))),AND($D17&gt;0,INDEX(Kalender!NA$81:NA$110,MAX(1,$D17))&gt;INDEX(Kalender!$B$81:$B$110,MAX(1,$D17))),AND($E17&gt;0,INDEX(Kalender!NA$81:NA$110,MAX(1,$E17))&gt;INDEX(Kalender!$B$81:$B$110,MAX(1,$E17))),AND($F17&gt;0,INDEX(Kalender!NA$81:NA$110,MAX(1,$F17))&gt;INDEX(Kalender!$B$81:$B$110,MAX(1,$F17)))),2,0))</f>
        <v>0</v>
      </c>
      <c r="NB17" s="5" t="n">
        <f aca="false">IF(Kalender!NB17&lt;&gt;1,0,IF(AND($B17&gt;0,INDEX(Kalender!NB$68:NB$77,MAX(1,$B17))&gt;INDEX(Kalender!$B$68:$B$77,MAX(1,$B17))),1,0)+IF(OR(AND($C17&gt;0,INDEX(Kalender!NB$81:NB$110,MAX(1,$C17))&gt;INDEX(Kalender!$B$81:$B$110,MAX(1,$C17))),AND($D17&gt;0,INDEX(Kalender!NB$81:NB$110,MAX(1,$D17))&gt;INDEX(Kalender!$B$81:$B$110,MAX(1,$D17))),AND($E17&gt;0,INDEX(Kalender!NB$81:NB$110,MAX(1,$E17))&gt;INDEX(Kalender!$B$81:$B$110,MAX(1,$E17))),AND($F17&gt;0,INDEX(Kalender!NB$81:NB$110,MAX(1,$F17))&gt;INDEX(Kalender!$B$81:$B$110,MAX(1,$F17)))),2,0))</f>
        <v>0</v>
      </c>
      <c r="NC17" s="5" t="n">
        <f aca="false">IF(Kalender!NC17&lt;&gt;1,0,IF(AND($B17&gt;0,INDEX(Kalender!NC$68:NC$77,MAX(1,$B17))&gt;INDEX(Kalender!$B$68:$B$77,MAX(1,$B17))),1,0)+IF(OR(AND($C17&gt;0,INDEX(Kalender!NC$81:NC$110,MAX(1,$C17))&gt;INDEX(Kalender!$B$81:$B$110,MAX(1,$C17))),AND($D17&gt;0,INDEX(Kalender!NC$81:NC$110,MAX(1,$D17))&gt;INDEX(Kalender!$B$81:$B$110,MAX(1,$D17))),AND($E17&gt;0,INDEX(Kalender!NC$81:NC$110,MAX(1,$E17))&gt;INDEX(Kalender!$B$81:$B$110,MAX(1,$E17))),AND($F17&gt;0,INDEX(Kalender!NC$81:NC$110,MAX(1,$F17))&gt;INDEX(Kalender!$B$81:$B$110,MAX(1,$F17)))),2,0))</f>
        <v>0</v>
      </c>
      <c r="ND17" s="5" t="n">
        <f aca="false">IF(Kalender!ND17&lt;&gt;1,0,IF(AND($B17&gt;0,INDEX(Kalender!ND$68:ND$77,MAX(1,$B17))&gt;INDEX(Kalender!$B$68:$B$77,MAX(1,$B17))),1,0)+IF(OR(AND($C17&gt;0,INDEX(Kalender!ND$81:ND$110,MAX(1,$C17))&gt;INDEX(Kalender!$B$81:$B$110,MAX(1,$C17))),AND($D17&gt;0,INDEX(Kalender!ND$81:ND$110,MAX(1,$D17))&gt;INDEX(Kalender!$B$81:$B$110,MAX(1,$D17))),AND($E17&gt;0,INDEX(Kalender!ND$81:ND$110,MAX(1,$E17))&gt;INDEX(Kalender!$B$81:$B$110,MAX(1,$E17))),AND($F17&gt;0,INDEX(Kalender!ND$81:ND$110,MAX(1,$F17))&gt;INDEX(Kalender!$B$81:$B$110,MAX(1,$F17)))),2,0))</f>
        <v>0</v>
      </c>
      <c r="NE17" s="5" t="n">
        <f aca="false">IF(Kalender!NE17&lt;&gt;1,0,IF(AND($B17&gt;0,INDEX(Kalender!NE$68:NE$77,MAX(1,$B17))&gt;INDEX(Kalender!$B$68:$B$77,MAX(1,$B17))),1,0)+IF(OR(AND($C17&gt;0,INDEX(Kalender!NE$81:NE$110,MAX(1,$C17))&gt;INDEX(Kalender!$B$81:$B$110,MAX(1,$C17))),AND($D17&gt;0,INDEX(Kalender!NE$81:NE$110,MAX(1,$D17))&gt;INDEX(Kalender!$B$81:$B$110,MAX(1,$D17))),AND($E17&gt;0,INDEX(Kalender!NE$81:NE$110,MAX(1,$E17))&gt;INDEX(Kalender!$B$81:$B$110,MAX(1,$E17))),AND($F17&gt;0,INDEX(Kalender!NE$81:NE$110,MAX(1,$F17))&gt;INDEX(Kalender!$B$81:$B$110,MAX(1,$F17)))),2,0))</f>
        <v>0</v>
      </c>
      <c r="NF17" s="5" t="n">
        <f aca="false">IF(Kalender!NF17&lt;&gt;1,0,IF(AND($B17&gt;0,INDEX(Kalender!NF$68:NF$77,MAX(1,$B17))&gt;INDEX(Kalender!$B$68:$B$77,MAX(1,$B17))),1,0)+IF(OR(AND($C17&gt;0,INDEX(Kalender!NF$81:NF$110,MAX(1,$C17))&gt;INDEX(Kalender!$B$81:$B$110,MAX(1,$C17))),AND($D17&gt;0,INDEX(Kalender!NF$81:NF$110,MAX(1,$D17))&gt;INDEX(Kalender!$B$81:$B$110,MAX(1,$D17))),AND($E17&gt;0,INDEX(Kalender!NF$81:NF$110,MAX(1,$E17))&gt;INDEX(Kalender!$B$81:$B$110,MAX(1,$E17))),AND($F17&gt;0,INDEX(Kalender!NF$81:NF$110,MAX(1,$F17))&gt;INDEX(Kalender!$B$81:$B$110,MAX(1,$F17)))),2,0))</f>
        <v>0</v>
      </c>
      <c r="NG17" s="5" t="n">
        <f aca="false">IF(Kalender!NG17&lt;&gt;1,0,IF(AND($B17&gt;0,INDEX(Kalender!NG$68:NG$77,MAX(1,$B17))&gt;INDEX(Kalender!$B$68:$B$77,MAX(1,$B17))),1,0)+IF(OR(AND($C17&gt;0,INDEX(Kalender!NG$81:NG$110,MAX(1,$C17))&gt;INDEX(Kalender!$B$81:$B$110,MAX(1,$C17))),AND($D17&gt;0,INDEX(Kalender!NG$81:NG$110,MAX(1,$D17))&gt;INDEX(Kalender!$B$81:$B$110,MAX(1,$D17))),AND($E17&gt;0,INDEX(Kalender!NG$81:NG$110,MAX(1,$E17))&gt;INDEX(Kalender!$B$81:$B$110,MAX(1,$E17))),AND($F17&gt;0,INDEX(Kalender!NG$81:NG$110,MAX(1,$F17))&gt;INDEX(Kalender!$B$81:$B$110,MAX(1,$F17)))),2,0))</f>
        <v>0</v>
      </c>
      <c r="NH17" s="5" t="n">
        <f aca="false">IF(Kalender!NH17&lt;&gt;1,0,IF(AND($B17&gt;0,INDEX(Kalender!NH$68:NH$77,MAX(1,$B17))&gt;INDEX(Kalender!$B$68:$B$77,MAX(1,$B17))),1,0)+IF(OR(AND($C17&gt;0,INDEX(Kalender!NH$81:NH$110,MAX(1,$C17))&gt;INDEX(Kalender!$B$81:$B$110,MAX(1,$C17))),AND($D17&gt;0,INDEX(Kalender!NH$81:NH$110,MAX(1,$D17))&gt;INDEX(Kalender!$B$81:$B$110,MAX(1,$D17))),AND($E17&gt;0,INDEX(Kalender!NH$81:NH$110,MAX(1,$E17))&gt;INDEX(Kalender!$B$81:$B$110,MAX(1,$E17))),AND($F17&gt;0,INDEX(Kalender!NH$81:NH$110,MAX(1,$F17))&gt;INDEX(Kalender!$B$81:$B$110,MAX(1,$F17)))),2,0))</f>
        <v>0</v>
      </c>
    </row>
    <row r="18" customFormat="false" ht="15" hidden="false" customHeight="false" outlineLevel="0" collapsed="false">
      <c r="A18" s="5" t="str">
        <f aca="false">Kalender!A18</f>
        <v/>
      </c>
      <c r="B18" s="5" t="n">
        <f aca="false">IFERROR(MATCH(Kalender!$B18,Kalender!$A$68:$A$77,0),0)</f>
        <v>5</v>
      </c>
      <c r="C18" s="5" t="n">
        <f aca="false">IF(Kalender!C18="",0,IFERROR(MATCH(Kalender!C18,Kalender!$A$81:$A$110,0),0))</f>
        <v>0</v>
      </c>
      <c r="D18" s="5" t="n">
        <f aca="false">IF(Kalender!D18="",0,IFERROR(MATCH(Kalender!D18,Kalender!$A$81:$A$110,0),0))</f>
        <v>0</v>
      </c>
      <c r="E18" s="5" t="n">
        <f aca="false">IF(Kalender!E18="",0,IFERROR(MATCH(Kalender!E18,Kalender!$A$81:$A$110,0),0))</f>
        <v>0</v>
      </c>
      <c r="F18" s="5" t="n">
        <f aca="false">IF(Kalender!F18="",0,IFERROR(MATCH(Kalender!F18,Kalender!$A$81:$A$110,0),0))</f>
        <v>0</v>
      </c>
      <c r="G18" s="5" t="n">
        <f aca="false">IF(Kalender!G18&lt;&gt;1,0,IF(AND($B18&gt;0,INDEX(Kalender!G$68:G$77,MAX(1,$B18))&gt;INDEX(Kalender!$B$68:$B$77,MAX(1,$B18))),1,0)+IF(OR(AND($C18&gt;0,INDEX(Kalender!G$81:G$110,MAX(1,$C18))&gt;INDEX(Kalender!$B$81:$B$110,MAX(1,$C18))),AND($D18&gt;0,INDEX(Kalender!G$81:G$110,MAX(1,$D18))&gt;INDEX(Kalender!$B$81:$B$110,MAX(1,$D18))),AND($E18&gt;0,INDEX(Kalender!G$81:G$110,MAX(1,$E18))&gt;INDEX(Kalender!$B$81:$B$110,MAX(1,$E18))),AND($F18&gt;0,INDEX(Kalender!G$81:G$110,MAX(1,$F18))&gt;INDEX(Kalender!$B$81:$B$110,MAX(1,$F18)))),2,0))</f>
        <v>0</v>
      </c>
      <c r="H18" s="5" t="n">
        <f aca="false">IF(Kalender!H18&lt;&gt;1,0,IF(AND($B18&gt;0,INDEX(Kalender!H$68:H$77,MAX(1,$B18))&gt;INDEX(Kalender!$B$68:$B$77,MAX(1,$B18))),1,0)+IF(OR(AND($C18&gt;0,INDEX(Kalender!H$81:H$110,MAX(1,$C18))&gt;INDEX(Kalender!$B$81:$B$110,MAX(1,$C18))),AND($D18&gt;0,INDEX(Kalender!H$81:H$110,MAX(1,$D18))&gt;INDEX(Kalender!$B$81:$B$110,MAX(1,$D18))),AND($E18&gt;0,INDEX(Kalender!H$81:H$110,MAX(1,$E18))&gt;INDEX(Kalender!$B$81:$B$110,MAX(1,$E18))),AND($F18&gt;0,INDEX(Kalender!H$81:H$110,MAX(1,$F18))&gt;INDEX(Kalender!$B$81:$B$110,MAX(1,$F18)))),2,0))</f>
        <v>0</v>
      </c>
      <c r="I18" s="5" t="n">
        <f aca="false">IF(Kalender!I18&lt;&gt;1,0,IF(AND($B18&gt;0,INDEX(Kalender!I$68:I$77,MAX(1,$B18))&gt;INDEX(Kalender!$B$68:$B$77,MAX(1,$B18))),1,0)+IF(OR(AND($C18&gt;0,INDEX(Kalender!I$81:I$110,MAX(1,$C18))&gt;INDEX(Kalender!$B$81:$B$110,MAX(1,$C18))),AND($D18&gt;0,INDEX(Kalender!I$81:I$110,MAX(1,$D18))&gt;INDEX(Kalender!$B$81:$B$110,MAX(1,$D18))),AND($E18&gt;0,INDEX(Kalender!I$81:I$110,MAX(1,$E18))&gt;INDEX(Kalender!$B$81:$B$110,MAX(1,$E18))),AND($F18&gt;0,INDEX(Kalender!I$81:I$110,MAX(1,$F18))&gt;INDEX(Kalender!$B$81:$B$110,MAX(1,$F18)))),2,0))</f>
        <v>0</v>
      </c>
      <c r="J18" s="5" t="n">
        <f aca="false">IF(Kalender!J18&lt;&gt;1,0,IF(AND($B18&gt;0,INDEX(Kalender!J$68:J$77,MAX(1,$B18))&gt;INDEX(Kalender!$B$68:$B$77,MAX(1,$B18))),1,0)+IF(OR(AND($C18&gt;0,INDEX(Kalender!J$81:J$110,MAX(1,$C18))&gt;INDEX(Kalender!$B$81:$B$110,MAX(1,$C18))),AND($D18&gt;0,INDEX(Kalender!J$81:J$110,MAX(1,$D18))&gt;INDEX(Kalender!$B$81:$B$110,MAX(1,$D18))),AND($E18&gt;0,INDEX(Kalender!J$81:J$110,MAX(1,$E18))&gt;INDEX(Kalender!$B$81:$B$110,MAX(1,$E18))),AND($F18&gt;0,INDEX(Kalender!J$81:J$110,MAX(1,$F18))&gt;INDEX(Kalender!$B$81:$B$110,MAX(1,$F18)))),2,0))</f>
        <v>0</v>
      </c>
      <c r="K18" s="5" t="n">
        <f aca="false">IF(Kalender!K18&lt;&gt;1,0,IF(AND($B18&gt;0,INDEX(Kalender!K$68:K$77,MAX(1,$B18))&gt;INDEX(Kalender!$B$68:$B$77,MAX(1,$B18))),1,0)+IF(OR(AND($C18&gt;0,INDEX(Kalender!K$81:K$110,MAX(1,$C18))&gt;INDEX(Kalender!$B$81:$B$110,MAX(1,$C18))),AND($D18&gt;0,INDEX(Kalender!K$81:K$110,MAX(1,$D18))&gt;INDEX(Kalender!$B$81:$B$110,MAX(1,$D18))),AND($E18&gt;0,INDEX(Kalender!K$81:K$110,MAX(1,$E18))&gt;INDEX(Kalender!$B$81:$B$110,MAX(1,$E18))),AND($F18&gt;0,INDEX(Kalender!K$81:K$110,MAX(1,$F18))&gt;INDEX(Kalender!$B$81:$B$110,MAX(1,$F18)))),2,0))</f>
        <v>0</v>
      </c>
      <c r="L18" s="5" t="n">
        <f aca="false">IF(Kalender!L18&lt;&gt;1,0,IF(AND($B18&gt;0,INDEX(Kalender!L$68:L$77,MAX(1,$B18))&gt;INDEX(Kalender!$B$68:$B$77,MAX(1,$B18))),1,0)+IF(OR(AND($C18&gt;0,INDEX(Kalender!L$81:L$110,MAX(1,$C18))&gt;INDEX(Kalender!$B$81:$B$110,MAX(1,$C18))),AND($D18&gt;0,INDEX(Kalender!L$81:L$110,MAX(1,$D18))&gt;INDEX(Kalender!$B$81:$B$110,MAX(1,$D18))),AND($E18&gt;0,INDEX(Kalender!L$81:L$110,MAX(1,$E18))&gt;INDEX(Kalender!$B$81:$B$110,MAX(1,$E18))),AND($F18&gt;0,INDEX(Kalender!L$81:L$110,MAX(1,$F18))&gt;INDEX(Kalender!$B$81:$B$110,MAX(1,$F18)))),2,0))</f>
        <v>0</v>
      </c>
      <c r="M18" s="5" t="n">
        <f aca="false">IF(Kalender!M18&lt;&gt;1,0,IF(AND($B18&gt;0,INDEX(Kalender!M$68:M$77,MAX(1,$B18))&gt;INDEX(Kalender!$B$68:$B$77,MAX(1,$B18))),1,0)+IF(OR(AND($C18&gt;0,INDEX(Kalender!M$81:M$110,MAX(1,$C18))&gt;INDEX(Kalender!$B$81:$B$110,MAX(1,$C18))),AND($D18&gt;0,INDEX(Kalender!M$81:M$110,MAX(1,$D18))&gt;INDEX(Kalender!$B$81:$B$110,MAX(1,$D18))),AND($E18&gt;0,INDEX(Kalender!M$81:M$110,MAX(1,$E18))&gt;INDEX(Kalender!$B$81:$B$110,MAX(1,$E18))),AND($F18&gt;0,INDEX(Kalender!M$81:M$110,MAX(1,$F18))&gt;INDEX(Kalender!$B$81:$B$110,MAX(1,$F18)))),2,0))</f>
        <v>0</v>
      </c>
      <c r="N18" s="5" t="n">
        <f aca="false">IF(Kalender!N18&lt;&gt;1,0,IF(AND($B18&gt;0,INDEX(Kalender!N$68:N$77,MAX(1,$B18))&gt;INDEX(Kalender!$B$68:$B$77,MAX(1,$B18))),1,0)+IF(OR(AND($C18&gt;0,INDEX(Kalender!N$81:N$110,MAX(1,$C18))&gt;INDEX(Kalender!$B$81:$B$110,MAX(1,$C18))),AND($D18&gt;0,INDEX(Kalender!N$81:N$110,MAX(1,$D18))&gt;INDEX(Kalender!$B$81:$B$110,MAX(1,$D18))),AND($E18&gt;0,INDEX(Kalender!N$81:N$110,MAX(1,$E18))&gt;INDEX(Kalender!$B$81:$B$110,MAX(1,$E18))),AND($F18&gt;0,INDEX(Kalender!N$81:N$110,MAX(1,$F18))&gt;INDEX(Kalender!$B$81:$B$110,MAX(1,$F18)))),2,0))</f>
        <v>0</v>
      </c>
      <c r="O18" s="5" t="n">
        <f aca="false">IF(Kalender!O18&lt;&gt;1,0,IF(AND($B18&gt;0,INDEX(Kalender!O$68:O$77,MAX(1,$B18))&gt;INDEX(Kalender!$B$68:$B$77,MAX(1,$B18))),1,0)+IF(OR(AND($C18&gt;0,INDEX(Kalender!O$81:O$110,MAX(1,$C18))&gt;INDEX(Kalender!$B$81:$B$110,MAX(1,$C18))),AND($D18&gt;0,INDEX(Kalender!O$81:O$110,MAX(1,$D18))&gt;INDEX(Kalender!$B$81:$B$110,MAX(1,$D18))),AND($E18&gt;0,INDEX(Kalender!O$81:O$110,MAX(1,$E18))&gt;INDEX(Kalender!$B$81:$B$110,MAX(1,$E18))),AND($F18&gt;0,INDEX(Kalender!O$81:O$110,MAX(1,$F18))&gt;INDEX(Kalender!$B$81:$B$110,MAX(1,$F18)))),2,0))</f>
        <v>0</v>
      </c>
      <c r="P18" s="5" t="n">
        <f aca="false">IF(Kalender!P18&lt;&gt;1,0,IF(AND($B18&gt;0,INDEX(Kalender!P$68:P$77,MAX(1,$B18))&gt;INDEX(Kalender!$B$68:$B$77,MAX(1,$B18))),1,0)+IF(OR(AND($C18&gt;0,INDEX(Kalender!P$81:P$110,MAX(1,$C18))&gt;INDEX(Kalender!$B$81:$B$110,MAX(1,$C18))),AND($D18&gt;0,INDEX(Kalender!P$81:P$110,MAX(1,$D18))&gt;INDEX(Kalender!$B$81:$B$110,MAX(1,$D18))),AND($E18&gt;0,INDEX(Kalender!P$81:P$110,MAX(1,$E18))&gt;INDEX(Kalender!$B$81:$B$110,MAX(1,$E18))),AND($F18&gt;0,INDEX(Kalender!P$81:P$110,MAX(1,$F18))&gt;INDEX(Kalender!$B$81:$B$110,MAX(1,$F18)))),2,0))</f>
        <v>0</v>
      </c>
      <c r="Q18" s="5" t="n">
        <f aca="false">IF(Kalender!Q18&lt;&gt;1,0,IF(AND($B18&gt;0,INDEX(Kalender!Q$68:Q$77,MAX(1,$B18))&gt;INDEX(Kalender!$B$68:$B$77,MAX(1,$B18))),1,0)+IF(OR(AND($C18&gt;0,INDEX(Kalender!Q$81:Q$110,MAX(1,$C18))&gt;INDEX(Kalender!$B$81:$B$110,MAX(1,$C18))),AND($D18&gt;0,INDEX(Kalender!Q$81:Q$110,MAX(1,$D18))&gt;INDEX(Kalender!$B$81:$B$110,MAX(1,$D18))),AND($E18&gt;0,INDEX(Kalender!Q$81:Q$110,MAX(1,$E18))&gt;INDEX(Kalender!$B$81:$B$110,MAX(1,$E18))),AND($F18&gt;0,INDEX(Kalender!Q$81:Q$110,MAX(1,$F18))&gt;INDEX(Kalender!$B$81:$B$110,MAX(1,$F18)))),2,0))</f>
        <v>0</v>
      </c>
      <c r="R18" s="5" t="n">
        <f aca="false">IF(Kalender!R18&lt;&gt;1,0,IF(AND($B18&gt;0,INDEX(Kalender!R$68:R$77,MAX(1,$B18))&gt;INDEX(Kalender!$B$68:$B$77,MAX(1,$B18))),1,0)+IF(OR(AND($C18&gt;0,INDEX(Kalender!R$81:R$110,MAX(1,$C18))&gt;INDEX(Kalender!$B$81:$B$110,MAX(1,$C18))),AND($D18&gt;0,INDEX(Kalender!R$81:R$110,MAX(1,$D18))&gt;INDEX(Kalender!$B$81:$B$110,MAX(1,$D18))),AND($E18&gt;0,INDEX(Kalender!R$81:R$110,MAX(1,$E18))&gt;INDEX(Kalender!$B$81:$B$110,MAX(1,$E18))),AND($F18&gt;0,INDEX(Kalender!R$81:R$110,MAX(1,$F18))&gt;INDEX(Kalender!$B$81:$B$110,MAX(1,$F18)))),2,0))</f>
        <v>0</v>
      </c>
      <c r="S18" s="5" t="n">
        <f aca="false">IF(Kalender!S18&lt;&gt;1,0,IF(AND($B18&gt;0,INDEX(Kalender!S$68:S$77,MAX(1,$B18))&gt;INDEX(Kalender!$B$68:$B$77,MAX(1,$B18))),1,0)+IF(OR(AND($C18&gt;0,INDEX(Kalender!S$81:S$110,MAX(1,$C18))&gt;INDEX(Kalender!$B$81:$B$110,MAX(1,$C18))),AND($D18&gt;0,INDEX(Kalender!S$81:S$110,MAX(1,$D18))&gt;INDEX(Kalender!$B$81:$B$110,MAX(1,$D18))),AND($E18&gt;0,INDEX(Kalender!S$81:S$110,MAX(1,$E18))&gt;INDEX(Kalender!$B$81:$B$110,MAX(1,$E18))),AND($F18&gt;0,INDEX(Kalender!S$81:S$110,MAX(1,$F18))&gt;INDEX(Kalender!$B$81:$B$110,MAX(1,$F18)))),2,0))</f>
        <v>0</v>
      </c>
      <c r="T18" s="5" t="n">
        <f aca="false">IF(Kalender!T18&lt;&gt;1,0,IF(AND($B18&gt;0,INDEX(Kalender!T$68:T$77,MAX(1,$B18))&gt;INDEX(Kalender!$B$68:$B$77,MAX(1,$B18))),1,0)+IF(OR(AND($C18&gt;0,INDEX(Kalender!T$81:T$110,MAX(1,$C18))&gt;INDEX(Kalender!$B$81:$B$110,MAX(1,$C18))),AND($D18&gt;0,INDEX(Kalender!T$81:T$110,MAX(1,$D18))&gt;INDEX(Kalender!$B$81:$B$110,MAX(1,$D18))),AND($E18&gt;0,INDEX(Kalender!T$81:T$110,MAX(1,$E18))&gt;INDEX(Kalender!$B$81:$B$110,MAX(1,$E18))),AND($F18&gt;0,INDEX(Kalender!T$81:T$110,MAX(1,$F18))&gt;INDEX(Kalender!$B$81:$B$110,MAX(1,$F18)))),2,0))</f>
        <v>0</v>
      </c>
      <c r="U18" s="5" t="n">
        <f aca="false">IF(Kalender!U18&lt;&gt;1,0,IF(AND($B18&gt;0,INDEX(Kalender!U$68:U$77,MAX(1,$B18))&gt;INDEX(Kalender!$B$68:$B$77,MAX(1,$B18))),1,0)+IF(OR(AND($C18&gt;0,INDEX(Kalender!U$81:U$110,MAX(1,$C18))&gt;INDEX(Kalender!$B$81:$B$110,MAX(1,$C18))),AND($D18&gt;0,INDEX(Kalender!U$81:U$110,MAX(1,$D18))&gt;INDEX(Kalender!$B$81:$B$110,MAX(1,$D18))),AND($E18&gt;0,INDEX(Kalender!U$81:U$110,MAX(1,$E18))&gt;INDEX(Kalender!$B$81:$B$110,MAX(1,$E18))),AND($F18&gt;0,INDEX(Kalender!U$81:U$110,MAX(1,$F18))&gt;INDEX(Kalender!$B$81:$B$110,MAX(1,$F18)))),2,0))</f>
        <v>0</v>
      </c>
      <c r="V18" s="5" t="n">
        <f aca="false">IF(Kalender!V18&lt;&gt;1,0,IF(AND($B18&gt;0,INDEX(Kalender!V$68:V$77,MAX(1,$B18))&gt;INDEX(Kalender!$B$68:$B$77,MAX(1,$B18))),1,0)+IF(OR(AND($C18&gt;0,INDEX(Kalender!V$81:V$110,MAX(1,$C18))&gt;INDEX(Kalender!$B$81:$B$110,MAX(1,$C18))),AND($D18&gt;0,INDEX(Kalender!V$81:V$110,MAX(1,$D18))&gt;INDEX(Kalender!$B$81:$B$110,MAX(1,$D18))),AND($E18&gt;0,INDEX(Kalender!V$81:V$110,MAX(1,$E18))&gt;INDEX(Kalender!$B$81:$B$110,MAX(1,$E18))),AND($F18&gt;0,INDEX(Kalender!V$81:V$110,MAX(1,$F18))&gt;INDEX(Kalender!$B$81:$B$110,MAX(1,$F18)))),2,0))</f>
        <v>0</v>
      </c>
      <c r="W18" s="5" t="n">
        <f aca="false">IF(Kalender!W18&lt;&gt;1,0,IF(AND($B18&gt;0,INDEX(Kalender!W$68:W$77,MAX(1,$B18))&gt;INDEX(Kalender!$B$68:$B$77,MAX(1,$B18))),1,0)+IF(OR(AND($C18&gt;0,INDEX(Kalender!W$81:W$110,MAX(1,$C18))&gt;INDEX(Kalender!$B$81:$B$110,MAX(1,$C18))),AND($D18&gt;0,INDEX(Kalender!W$81:W$110,MAX(1,$D18))&gt;INDEX(Kalender!$B$81:$B$110,MAX(1,$D18))),AND($E18&gt;0,INDEX(Kalender!W$81:W$110,MAX(1,$E18))&gt;INDEX(Kalender!$B$81:$B$110,MAX(1,$E18))),AND($F18&gt;0,INDEX(Kalender!W$81:W$110,MAX(1,$F18))&gt;INDEX(Kalender!$B$81:$B$110,MAX(1,$F18)))),2,0))</f>
        <v>0</v>
      </c>
      <c r="X18" s="5" t="n">
        <f aca="false">IF(Kalender!X18&lt;&gt;1,0,IF(AND($B18&gt;0,INDEX(Kalender!X$68:X$77,MAX(1,$B18))&gt;INDEX(Kalender!$B$68:$B$77,MAX(1,$B18))),1,0)+IF(OR(AND($C18&gt;0,INDEX(Kalender!X$81:X$110,MAX(1,$C18))&gt;INDEX(Kalender!$B$81:$B$110,MAX(1,$C18))),AND($D18&gt;0,INDEX(Kalender!X$81:X$110,MAX(1,$D18))&gt;INDEX(Kalender!$B$81:$B$110,MAX(1,$D18))),AND($E18&gt;0,INDEX(Kalender!X$81:X$110,MAX(1,$E18))&gt;INDEX(Kalender!$B$81:$B$110,MAX(1,$E18))),AND($F18&gt;0,INDEX(Kalender!X$81:X$110,MAX(1,$F18))&gt;INDEX(Kalender!$B$81:$B$110,MAX(1,$F18)))),2,0))</f>
        <v>0</v>
      </c>
      <c r="Y18" s="5" t="n">
        <f aca="false">IF(Kalender!Y18&lt;&gt;1,0,IF(AND($B18&gt;0,INDEX(Kalender!Y$68:Y$77,MAX(1,$B18))&gt;INDEX(Kalender!$B$68:$B$77,MAX(1,$B18))),1,0)+IF(OR(AND($C18&gt;0,INDEX(Kalender!Y$81:Y$110,MAX(1,$C18))&gt;INDEX(Kalender!$B$81:$B$110,MAX(1,$C18))),AND($D18&gt;0,INDEX(Kalender!Y$81:Y$110,MAX(1,$D18))&gt;INDEX(Kalender!$B$81:$B$110,MAX(1,$D18))),AND($E18&gt;0,INDEX(Kalender!Y$81:Y$110,MAX(1,$E18))&gt;INDEX(Kalender!$B$81:$B$110,MAX(1,$E18))),AND($F18&gt;0,INDEX(Kalender!Y$81:Y$110,MAX(1,$F18))&gt;INDEX(Kalender!$B$81:$B$110,MAX(1,$F18)))),2,0))</f>
        <v>0</v>
      </c>
      <c r="Z18" s="5" t="n">
        <f aca="false">IF(Kalender!Z18&lt;&gt;1,0,IF(AND($B18&gt;0,INDEX(Kalender!Z$68:Z$77,MAX(1,$B18))&gt;INDEX(Kalender!$B$68:$B$77,MAX(1,$B18))),1,0)+IF(OR(AND($C18&gt;0,INDEX(Kalender!Z$81:Z$110,MAX(1,$C18))&gt;INDEX(Kalender!$B$81:$B$110,MAX(1,$C18))),AND($D18&gt;0,INDEX(Kalender!Z$81:Z$110,MAX(1,$D18))&gt;INDEX(Kalender!$B$81:$B$110,MAX(1,$D18))),AND($E18&gt;0,INDEX(Kalender!Z$81:Z$110,MAX(1,$E18))&gt;INDEX(Kalender!$B$81:$B$110,MAX(1,$E18))),AND($F18&gt;0,INDEX(Kalender!Z$81:Z$110,MAX(1,$F18))&gt;INDEX(Kalender!$B$81:$B$110,MAX(1,$F18)))),2,0))</f>
        <v>0</v>
      </c>
      <c r="AA18" s="5" t="n">
        <f aca="false">IF(Kalender!AA18&lt;&gt;1,0,IF(AND($B18&gt;0,INDEX(Kalender!AA$68:AA$77,MAX(1,$B18))&gt;INDEX(Kalender!$B$68:$B$77,MAX(1,$B18))),1,0)+IF(OR(AND($C18&gt;0,INDEX(Kalender!AA$81:AA$110,MAX(1,$C18))&gt;INDEX(Kalender!$B$81:$B$110,MAX(1,$C18))),AND($D18&gt;0,INDEX(Kalender!AA$81:AA$110,MAX(1,$D18))&gt;INDEX(Kalender!$B$81:$B$110,MAX(1,$D18))),AND($E18&gt;0,INDEX(Kalender!AA$81:AA$110,MAX(1,$E18))&gt;INDEX(Kalender!$B$81:$B$110,MAX(1,$E18))),AND($F18&gt;0,INDEX(Kalender!AA$81:AA$110,MAX(1,$F18))&gt;INDEX(Kalender!$B$81:$B$110,MAX(1,$F18)))),2,0))</f>
        <v>0</v>
      </c>
      <c r="AB18" s="5" t="n">
        <f aca="false">IF(Kalender!AB18&lt;&gt;1,0,IF(AND($B18&gt;0,INDEX(Kalender!AB$68:AB$77,MAX(1,$B18))&gt;INDEX(Kalender!$B$68:$B$77,MAX(1,$B18))),1,0)+IF(OR(AND($C18&gt;0,INDEX(Kalender!AB$81:AB$110,MAX(1,$C18))&gt;INDEX(Kalender!$B$81:$B$110,MAX(1,$C18))),AND($D18&gt;0,INDEX(Kalender!AB$81:AB$110,MAX(1,$D18))&gt;INDEX(Kalender!$B$81:$B$110,MAX(1,$D18))),AND($E18&gt;0,INDEX(Kalender!AB$81:AB$110,MAX(1,$E18))&gt;INDEX(Kalender!$B$81:$B$110,MAX(1,$E18))),AND($F18&gt;0,INDEX(Kalender!AB$81:AB$110,MAX(1,$F18))&gt;INDEX(Kalender!$B$81:$B$110,MAX(1,$F18)))),2,0))</f>
        <v>0</v>
      </c>
      <c r="AC18" s="5" t="n">
        <f aca="false">IF(Kalender!AC18&lt;&gt;1,0,IF(AND($B18&gt;0,INDEX(Kalender!AC$68:AC$77,MAX(1,$B18))&gt;INDEX(Kalender!$B$68:$B$77,MAX(1,$B18))),1,0)+IF(OR(AND($C18&gt;0,INDEX(Kalender!AC$81:AC$110,MAX(1,$C18))&gt;INDEX(Kalender!$B$81:$B$110,MAX(1,$C18))),AND($D18&gt;0,INDEX(Kalender!AC$81:AC$110,MAX(1,$D18))&gt;INDEX(Kalender!$B$81:$B$110,MAX(1,$D18))),AND($E18&gt;0,INDEX(Kalender!AC$81:AC$110,MAX(1,$E18))&gt;INDEX(Kalender!$B$81:$B$110,MAX(1,$E18))),AND($F18&gt;0,INDEX(Kalender!AC$81:AC$110,MAX(1,$F18))&gt;INDEX(Kalender!$B$81:$B$110,MAX(1,$F18)))),2,0))</f>
        <v>0</v>
      </c>
      <c r="AD18" s="5" t="n">
        <f aca="false">IF(Kalender!AD18&lt;&gt;1,0,IF(AND($B18&gt;0,INDEX(Kalender!AD$68:AD$77,MAX(1,$B18))&gt;INDEX(Kalender!$B$68:$B$77,MAX(1,$B18))),1,0)+IF(OR(AND($C18&gt;0,INDEX(Kalender!AD$81:AD$110,MAX(1,$C18))&gt;INDEX(Kalender!$B$81:$B$110,MAX(1,$C18))),AND($D18&gt;0,INDEX(Kalender!AD$81:AD$110,MAX(1,$D18))&gt;INDEX(Kalender!$B$81:$B$110,MAX(1,$D18))),AND($E18&gt;0,INDEX(Kalender!AD$81:AD$110,MAX(1,$E18))&gt;INDEX(Kalender!$B$81:$B$110,MAX(1,$E18))),AND($F18&gt;0,INDEX(Kalender!AD$81:AD$110,MAX(1,$F18))&gt;INDEX(Kalender!$B$81:$B$110,MAX(1,$F18)))),2,0))</f>
        <v>0</v>
      </c>
      <c r="AE18" s="5" t="n">
        <f aca="false">IF(Kalender!AE18&lt;&gt;1,0,IF(AND($B18&gt;0,INDEX(Kalender!AE$68:AE$77,MAX(1,$B18))&gt;INDEX(Kalender!$B$68:$B$77,MAX(1,$B18))),1,0)+IF(OR(AND($C18&gt;0,INDEX(Kalender!AE$81:AE$110,MAX(1,$C18))&gt;INDEX(Kalender!$B$81:$B$110,MAX(1,$C18))),AND($D18&gt;0,INDEX(Kalender!AE$81:AE$110,MAX(1,$D18))&gt;INDEX(Kalender!$B$81:$B$110,MAX(1,$D18))),AND($E18&gt;0,INDEX(Kalender!AE$81:AE$110,MAX(1,$E18))&gt;INDEX(Kalender!$B$81:$B$110,MAX(1,$E18))),AND($F18&gt;0,INDEX(Kalender!AE$81:AE$110,MAX(1,$F18))&gt;INDEX(Kalender!$B$81:$B$110,MAX(1,$F18)))),2,0))</f>
        <v>0</v>
      </c>
      <c r="AF18" s="5" t="n">
        <f aca="false">IF(Kalender!AF18&lt;&gt;1,0,IF(AND($B18&gt;0,INDEX(Kalender!AF$68:AF$77,MAX(1,$B18))&gt;INDEX(Kalender!$B$68:$B$77,MAX(1,$B18))),1,0)+IF(OR(AND($C18&gt;0,INDEX(Kalender!AF$81:AF$110,MAX(1,$C18))&gt;INDEX(Kalender!$B$81:$B$110,MAX(1,$C18))),AND($D18&gt;0,INDEX(Kalender!AF$81:AF$110,MAX(1,$D18))&gt;INDEX(Kalender!$B$81:$B$110,MAX(1,$D18))),AND($E18&gt;0,INDEX(Kalender!AF$81:AF$110,MAX(1,$E18))&gt;INDEX(Kalender!$B$81:$B$110,MAX(1,$E18))),AND($F18&gt;0,INDEX(Kalender!AF$81:AF$110,MAX(1,$F18))&gt;INDEX(Kalender!$B$81:$B$110,MAX(1,$F18)))),2,0))</f>
        <v>0</v>
      </c>
      <c r="AG18" s="5" t="n">
        <f aca="false">IF(Kalender!AG18&lt;&gt;1,0,IF(AND($B18&gt;0,INDEX(Kalender!AG$68:AG$77,MAX(1,$B18))&gt;INDEX(Kalender!$B$68:$B$77,MAX(1,$B18))),1,0)+IF(OR(AND($C18&gt;0,INDEX(Kalender!AG$81:AG$110,MAX(1,$C18))&gt;INDEX(Kalender!$B$81:$B$110,MAX(1,$C18))),AND($D18&gt;0,INDEX(Kalender!AG$81:AG$110,MAX(1,$D18))&gt;INDEX(Kalender!$B$81:$B$110,MAX(1,$D18))),AND($E18&gt;0,INDEX(Kalender!AG$81:AG$110,MAX(1,$E18))&gt;INDEX(Kalender!$B$81:$B$110,MAX(1,$E18))),AND($F18&gt;0,INDEX(Kalender!AG$81:AG$110,MAX(1,$F18))&gt;INDEX(Kalender!$B$81:$B$110,MAX(1,$F18)))),2,0))</f>
        <v>0</v>
      </c>
      <c r="AH18" s="5" t="n">
        <f aca="false">IF(Kalender!AH18&lt;&gt;1,0,IF(AND($B18&gt;0,INDEX(Kalender!AH$68:AH$77,MAX(1,$B18))&gt;INDEX(Kalender!$B$68:$B$77,MAX(1,$B18))),1,0)+IF(OR(AND($C18&gt;0,INDEX(Kalender!AH$81:AH$110,MAX(1,$C18))&gt;INDEX(Kalender!$B$81:$B$110,MAX(1,$C18))),AND($D18&gt;0,INDEX(Kalender!AH$81:AH$110,MAX(1,$D18))&gt;INDEX(Kalender!$B$81:$B$110,MAX(1,$D18))),AND($E18&gt;0,INDEX(Kalender!AH$81:AH$110,MAX(1,$E18))&gt;INDEX(Kalender!$B$81:$B$110,MAX(1,$E18))),AND($F18&gt;0,INDEX(Kalender!AH$81:AH$110,MAX(1,$F18))&gt;INDEX(Kalender!$B$81:$B$110,MAX(1,$F18)))),2,0))</f>
        <v>0</v>
      </c>
      <c r="AI18" s="5" t="n">
        <f aca="false">IF(Kalender!AI18&lt;&gt;1,0,IF(AND($B18&gt;0,INDEX(Kalender!AI$68:AI$77,MAX(1,$B18))&gt;INDEX(Kalender!$B$68:$B$77,MAX(1,$B18))),1,0)+IF(OR(AND($C18&gt;0,INDEX(Kalender!AI$81:AI$110,MAX(1,$C18))&gt;INDEX(Kalender!$B$81:$B$110,MAX(1,$C18))),AND($D18&gt;0,INDEX(Kalender!AI$81:AI$110,MAX(1,$D18))&gt;INDEX(Kalender!$B$81:$B$110,MAX(1,$D18))),AND($E18&gt;0,INDEX(Kalender!AI$81:AI$110,MAX(1,$E18))&gt;INDEX(Kalender!$B$81:$B$110,MAX(1,$E18))),AND($F18&gt;0,INDEX(Kalender!AI$81:AI$110,MAX(1,$F18))&gt;INDEX(Kalender!$B$81:$B$110,MAX(1,$F18)))),2,0))</f>
        <v>0</v>
      </c>
      <c r="AJ18" s="5" t="n">
        <f aca="false">IF(Kalender!AJ18&lt;&gt;1,0,IF(AND($B18&gt;0,INDEX(Kalender!AJ$68:AJ$77,MAX(1,$B18))&gt;INDEX(Kalender!$B$68:$B$77,MAX(1,$B18))),1,0)+IF(OR(AND($C18&gt;0,INDEX(Kalender!AJ$81:AJ$110,MAX(1,$C18))&gt;INDEX(Kalender!$B$81:$B$110,MAX(1,$C18))),AND($D18&gt;0,INDEX(Kalender!AJ$81:AJ$110,MAX(1,$D18))&gt;INDEX(Kalender!$B$81:$B$110,MAX(1,$D18))),AND($E18&gt;0,INDEX(Kalender!AJ$81:AJ$110,MAX(1,$E18))&gt;INDEX(Kalender!$B$81:$B$110,MAX(1,$E18))),AND($F18&gt;0,INDEX(Kalender!AJ$81:AJ$110,MAX(1,$F18))&gt;INDEX(Kalender!$B$81:$B$110,MAX(1,$F18)))),2,0))</f>
        <v>0</v>
      </c>
      <c r="AK18" s="5" t="n">
        <f aca="false">IF(Kalender!AK18&lt;&gt;1,0,IF(AND($B18&gt;0,INDEX(Kalender!AK$68:AK$77,MAX(1,$B18))&gt;INDEX(Kalender!$B$68:$B$77,MAX(1,$B18))),1,0)+IF(OR(AND($C18&gt;0,INDEX(Kalender!AK$81:AK$110,MAX(1,$C18))&gt;INDEX(Kalender!$B$81:$B$110,MAX(1,$C18))),AND($D18&gt;0,INDEX(Kalender!AK$81:AK$110,MAX(1,$D18))&gt;INDEX(Kalender!$B$81:$B$110,MAX(1,$D18))),AND($E18&gt;0,INDEX(Kalender!AK$81:AK$110,MAX(1,$E18))&gt;INDEX(Kalender!$B$81:$B$110,MAX(1,$E18))),AND($F18&gt;0,INDEX(Kalender!AK$81:AK$110,MAX(1,$F18))&gt;INDEX(Kalender!$B$81:$B$110,MAX(1,$F18)))),2,0))</f>
        <v>0</v>
      </c>
      <c r="AL18" s="5" t="n">
        <f aca="false">IF(Kalender!AL18&lt;&gt;1,0,IF(AND($B18&gt;0,INDEX(Kalender!AL$68:AL$77,MAX(1,$B18))&gt;INDEX(Kalender!$B$68:$B$77,MAX(1,$B18))),1,0)+IF(OR(AND($C18&gt;0,INDEX(Kalender!AL$81:AL$110,MAX(1,$C18))&gt;INDEX(Kalender!$B$81:$B$110,MAX(1,$C18))),AND($D18&gt;0,INDEX(Kalender!AL$81:AL$110,MAX(1,$D18))&gt;INDEX(Kalender!$B$81:$B$110,MAX(1,$D18))),AND($E18&gt;0,INDEX(Kalender!AL$81:AL$110,MAX(1,$E18))&gt;INDEX(Kalender!$B$81:$B$110,MAX(1,$E18))),AND($F18&gt;0,INDEX(Kalender!AL$81:AL$110,MAX(1,$F18))&gt;INDEX(Kalender!$B$81:$B$110,MAX(1,$F18)))),2,0))</f>
        <v>0</v>
      </c>
      <c r="AM18" s="5" t="n">
        <f aca="false">IF(Kalender!AM18&lt;&gt;1,0,IF(AND($B18&gt;0,INDEX(Kalender!AM$68:AM$77,MAX(1,$B18))&gt;INDEX(Kalender!$B$68:$B$77,MAX(1,$B18))),1,0)+IF(OR(AND($C18&gt;0,INDEX(Kalender!AM$81:AM$110,MAX(1,$C18))&gt;INDEX(Kalender!$B$81:$B$110,MAX(1,$C18))),AND($D18&gt;0,INDEX(Kalender!AM$81:AM$110,MAX(1,$D18))&gt;INDEX(Kalender!$B$81:$B$110,MAX(1,$D18))),AND($E18&gt;0,INDEX(Kalender!AM$81:AM$110,MAX(1,$E18))&gt;INDEX(Kalender!$B$81:$B$110,MAX(1,$E18))),AND($F18&gt;0,INDEX(Kalender!AM$81:AM$110,MAX(1,$F18))&gt;INDEX(Kalender!$B$81:$B$110,MAX(1,$F18)))),2,0))</f>
        <v>0</v>
      </c>
      <c r="AN18" s="5" t="n">
        <f aca="false">IF(Kalender!AN18&lt;&gt;1,0,IF(AND($B18&gt;0,INDEX(Kalender!AN$68:AN$77,MAX(1,$B18))&gt;INDEX(Kalender!$B$68:$B$77,MAX(1,$B18))),1,0)+IF(OR(AND($C18&gt;0,INDEX(Kalender!AN$81:AN$110,MAX(1,$C18))&gt;INDEX(Kalender!$B$81:$B$110,MAX(1,$C18))),AND($D18&gt;0,INDEX(Kalender!AN$81:AN$110,MAX(1,$D18))&gt;INDEX(Kalender!$B$81:$B$110,MAX(1,$D18))),AND($E18&gt;0,INDEX(Kalender!AN$81:AN$110,MAX(1,$E18))&gt;INDEX(Kalender!$B$81:$B$110,MAX(1,$E18))),AND($F18&gt;0,INDEX(Kalender!AN$81:AN$110,MAX(1,$F18))&gt;INDEX(Kalender!$B$81:$B$110,MAX(1,$F18)))),2,0))</f>
        <v>0</v>
      </c>
      <c r="AO18" s="5" t="n">
        <f aca="false">IF(Kalender!AO18&lt;&gt;1,0,IF(AND($B18&gt;0,INDEX(Kalender!AO$68:AO$77,MAX(1,$B18))&gt;INDEX(Kalender!$B$68:$B$77,MAX(1,$B18))),1,0)+IF(OR(AND($C18&gt;0,INDEX(Kalender!AO$81:AO$110,MAX(1,$C18))&gt;INDEX(Kalender!$B$81:$B$110,MAX(1,$C18))),AND($D18&gt;0,INDEX(Kalender!AO$81:AO$110,MAX(1,$D18))&gt;INDEX(Kalender!$B$81:$B$110,MAX(1,$D18))),AND($E18&gt;0,INDEX(Kalender!AO$81:AO$110,MAX(1,$E18))&gt;INDEX(Kalender!$B$81:$B$110,MAX(1,$E18))),AND($F18&gt;0,INDEX(Kalender!AO$81:AO$110,MAX(1,$F18))&gt;INDEX(Kalender!$B$81:$B$110,MAX(1,$F18)))),2,0))</f>
        <v>0</v>
      </c>
      <c r="AP18" s="5" t="n">
        <f aca="false">IF(Kalender!AP18&lt;&gt;1,0,IF(AND($B18&gt;0,INDEX(Kalender!AP$68:AP$77,MAX(1,$B18))&gt;INDEX(Kalender!$B$68:$B$77,MAX(1,$B18))),1,0)+IF(OR(AND($C18&gt;0,INDEX(Kalender!AP$81:AP$110,MAX(1,$C18))&gt;INDEX(Kalender!$B$81:$B$110,MAX(1,$C18))),AND($D18&gt;0,INDEX(Kalender!AP$81:AP$110,MAX(1,$D18))&gt;INDEX(Kalender!$B$81:$B$110,MAX(1,$D18))),AND($E18&gt;0,INDEX(Kalender!AP$81:AP$110,MAX(1,$E18))&gt;INDEX(Kalender!$B$81:$B$110,MAX(1,$E18))),AND($F18&gt;0,INDEX(Kalender!AP$81:AP$110,MAX(1,$F18))&gt;INDEX(Kalender!$B$81:$B$110,MAX(1,$F18)))),2,0))</f>
        <v>0</v>
      </c>
      <c r="AQ18" s="5" t="n">
        <f aca="false">IF(Kalender!AQ18&lt;&gt;1,0,IF(AND($B18&gt;0,INDEX(Kalender!AQ$68:AQ$77,MAX(1,$B18))&gt;INDEX(Kalender!$B$68:$B$77,MAX(1,$B18))),1,0)+IF(OR(AND($C18&gt;0,INDEX(Kalender!AQ$81:AQ$110,MAX(1,$C18))&gt;INDEX(Kalender!$B$81:$B$110,MAX(1,$C18))),AND($D18&gt;0,INDEX(Kalender!AQ$81:AQ$110,MAX(1,$D18))&gt;INDEX(Kalender!$B$81:$B$110,MAX(1,$D18))),AND($E18&gt;0,INDEX(Kalender!AQ$81:AQ$110,MAX(1,$E18))&gt;INDEX(Kalender!$B$81:$B$110,MAX(1,$E18))),AND($F18&gt;0,INDEX(Kalender!AQ$81:AQ$110,MAX(1,$F18))&gt;INDEX(Kalender!$B$81:$B$110,MAX(1,$F18)))),2,0))</f>
        <v>0</v>
      </c>
      <c r="AR18" s="5" t="n">
        <f aca="false">IF(Kalender!AR18&lt;&gt;1,0,IF(AND($B18&gt;0,INDEX(Kalender!AR$68:AR$77,MAX(1,$B18))&gt;INDEX(Kalender!$B$68:$B$77,MAX(1,$B18))),1,0)+IF(OR(AND($C18&gt;0,INDEX(Kalender!AR$81:AR$110,MAX(1,$C18))&gt;INDEX(Kalender!$B$81:$B$110,MAX(1,$C18))),AND($D18&gt;0,INDEX(Kalender!AR$81:AR$110,MAX(1,$D18))&gt;INDEX(Kalender!$B$81:$B$110,MAX(1,$D18))),AND($E18&gt;0,INDEX(Kalender!AR$81:AR$110,MAX(1,$E18))&gt;INDEX(Kalender!$B$81:$B$110,MAX(1,$E18))),AND($F18&gt;0,INDEX(Kalender!AR$81:AR$110,MAX(1,$F18))&gt;INDEX(Kalender!$B$81:$B$110,MAX(1,$F18)))),2,0))</f>
        <v>0</v>
      </c>
      <c r="AS18" s="5" t="n">
        <f aca="false">IF(Kalender!AS18&lt;&gt;1,0,IF(AND($B18&gt;0,INDEX(Kalender!AS$68:AS$77,MAX(1,$B18))&gt;INDEX(Kalender!$B$68:$B$77,MAX(1,$B18))),1,0)+IF(OR(AND($C18&gt;0,INDEX(Kalender!AS$81:AS$110,MAX(1,$C18))&gt;INDEX(Kalender!$B$81:$B$110,MAX(1,$C18))),AND($D18&gt;0,INDEX(Kalender!AS$81:AS$110,MAX(1,$D18))&gt;INDEX(Kalender!$B$81:$B$110,MAX(1,$D18))),AND($E18&gt;0,INDEX(Kalender!AS$81:AS$110,MAX(1,$E18))&gt;INDEX(Kalender!$B$81:$B$110,MAX(1,$E18))),AND($F18&gt;0,INDEX(Kalender!AS$81:AS$110,MAX(1,$F18))&gt;INDEX(Kalender!$B$81:$B$110,MAX(1,$F18)))),2,0))</f>
        <v>0</v>
      </c>
      <c r="AT18" s="5" t="n">
        <f aca="false">IF(Kalender!AT18&lt;&gt;1,0,IF(AND($B18&gt;0,INDEX(Kalender!AT$68:AT$77,MAX(1,$B18))&gt;INDEX(Kalender!$B$68:$B$77,MAX(1,$B18))),1,0)+IF(OR(AND($C18&gt;0,INDEX(Kalender!AT$81:AT$110,MAX(1,$C18))&gt;INDEX(Kalender!$B$81:$B$110,MAX(1,$C18))),AND($D18&gt;0,INDEX(Kalender!AT$81:AT$110,MAX(1,$D18))&gt;INDEX(Kalender!$B$81:$B$110,MAX(1,$D18))),AND($E18&gt;0,INDEX(Kalender!AT$81:AT$110,MAX(1,$E18))&gt;INDEX(Kalender!$B$81:$B$110,MAX(1,$E18))),AND($F18&gt;0,INDEX(Kalender!AT$81:AT$110,MAX(1,$F18))&gt;INDEX(Kalender!$B$81:$B$110,MAX(1,$F18)))),2,0))</f>
        <v>0</v>
      </c>
      <c r="AU18" s="5" t="n">
        <f aca="false">IF(Kalender!AU18&lt;&gt;1,0,IF(AND($B18&gt;0,INDEX(Kalender!AU$68:AU$77,MAX(1,$B18))&gt;INDEX(Kalender!$B$68:$B$77,MAX(1,$B18))),1,0)+IF(OR(AND($C18&gt;0,INDEX(Kalender!AU$81:AU$110,MAX(1,$C18))&gt;INDEX(Kalender!$B$81:$B$110,MAX(1,$C18))),AND($D18&gt;0,INDEX(Kalender!AU$81:AU$110,MAX(1,$D18))&gt;INDEX(Kalender!$B$81:$B$110,MAX(1,$D18))),AND($E18&gt;0,INDEX(Kalender!AU$81:AU$110,MAX(1,$E18))&gt;INDEX(Kalender!$B$81:$B$110,MAX(1,$E18))),AND($F18&gt;0,INDEX(Kalender!AU$81:AU$110,MAX(1,$F18))&gt;INDEX(Kalender!$B$81:$B$110,MAX(1,$F18)))),2,0))</f>
        <v>0</v>
      </c>
      <c r="AV18" s="5" t="n">
        <f aca="false">IF(Kalender!AV18&lt;&gt;1,0,IF(AND($B18&gt;0,INDEX(Kalender!AV$68:AV$77,MAX(1,$B18))&gt;INDEX(Kalender!$B$68:$B$77,MAX(1,$B18))),1,0)+IF(OR(AND($C18&gt;0,INDEX(Kalender!AV$81:AV$110,MAX(1,$C18))&gt;INDEX(Kalender!$B$81:$B$110,MAX(1,$C18))),AND($D18&gt;0,INDEX(Kalender!AV$81:AV$110,MAX(1,$D18))&gt;INDEX(Kalender!$B$81:$B$110,MAX(1,$D18))),AND($E18&gt;0,INDEX(Kalender!AV$81:AV$110,MAX(1,$E18))&gt;INDEX(Kalender!$B$81:$B$110,MAX(1,$E18))),AND($F18&gt;0,INDEX(Kalender!AV$81:AV$110,MAX(1,$F18))&gt;INDEX(Kalender!$B$81:$B$110,MAX(1,$F18)))),2,0))</f>
        <v>0</v>
      </c>
      <c r="AW18" s="5" t="n">
        <f aca="false">IF(Kalender!AW18&lt;&gt;1,0,IF(AND($B18&gt;0,INDEX(Kalender!AW$68:AW$77,MAX(1,$B18))&gt;INDEX(Kalender!$B$68:$B$77,MAX(1,$B18))),1,0)+IF(OR(AND($C18&gt;0,INDEX(Kalender!AW$81:AW$110,MAX(1,$C18))&gt;INDEX(Kalender!$B$81:$B$110,MAX(1,$C18))),AND($D18&gt;0,INDEX(Kalender!AW$81:AW$110,MAX(1,$D18))&gt;INDEX(Kalender!$B$81:$B$110,MAX(1,$D18))),AND($E18&gt;0,INDEX(Kalender!AW$81:AW$110,MAX(1,$E18))&gt;INDEX(Kalender!$B$81:$B$110,MAX(1,$E18))),AND($F18&gt;0,INDEX(Kalender!AW$81:AW$110,MAX(1,$F18))&gt;INDEX(Kalender!$B$81:$B$110,MAX(1,$F18)))),2,0))</f>
        <v>0</v>
      </c>
      <c r="AX18" s="5" t="n">
        <f aca="false">IF(Kalender!AX18&lt;&gt;1,0,IF(AND($B18&gt;0,INDEX(Kalender!AX$68:AX$77,MAX(1,$B18))&gt;INDEX(Kalender!$B$68:$B$77,MAX(1,$B18))),1,0)+IF(OR(AND($C18&gt;0,INDEX(Kalender!AX$81:AX$110,MAX(1,$C18))&gt;INDEX(Kalender!$B$81:$B$110,MAX(1,$C18))),AND($D18&gt;0,INDEX(Kalender!AX$81:AX$110,MAX(1,$D18))&gt;INDEX(Kalender!$B$81:$B$110,MAX(1,$D18))),AND($E18&gt;0,INDEX(Kalender!AX$81:AX$110,MAX(1,$E18))&gt;INDEX(Kalender!$B$81:$B$110,MAX(1,$E18))),AND($F18&gt;0,INDEX(Kalender!AX$81:AX$110,MAX(1,$F18))&gt;INDEX(Kalender!$B$81:$B$110,MAX(1,$F18)))),2,0))</f>
        <v>0</v>
      </c>
      <c r="AY18" s="5" t="n">
        <f aca="false">IF(Kalender!AY18&lt;&gt;1,0,IF(AND($B18&gt;0,INDEX(Kalender!AY$68:AY$77,MAX(1,$B18))&gt;INDEX(Kalender!$B$68:$B$77,MAX(1,$B18))),1,0)+IF(OR(AND($C18&gt;0,INDEX(Kalender!AY$81:AY$110,MAX(1,$C18))&gt;INDEX(Kalender!$B$81:$B$110,MAX(1,$C18))),AND($D18&gt;0,INDEX(Kalender!AY$81:AY$110,MAX(1,$D18))&gt;INDEX(Kalender!$B$81:$B$110,MAX(1,$D18))),AND($E18&gt;0,INDEX(Kalender!AY$81:AY$110,MAX(1,$E18))&gt;INDEX(Kalender!$B$81:$B$110,MAX(1,$E18))),AND($F18&gt;0,INDEX(Kalender!AY$81:AY$110,MAX(1,$F18))&gt;INDEX(Kalender!$B$81:$B$110,MAX(1,$F18)))),2,0))</f>
        <v>0</v>
      </c>
      <c r="AZ18" s="5" t="n">
        <f aca="false">IF(Kalender!AZ18&lt;&gt;1,0,IF(AND($B18&gt;0,INDEX(Kalender!AZ$68:AZ$77,MAX(1,$B18))&gt;INDEX(Kalender!$B$68:$B$77,MAX(1,$B18))),1,0)+IF(OR(AND($C18&gt;0,INDEX(Kalender!AZ$81:AZ$110,MAX(1,$C18))&gt;INDEX(Kalender!$B$81:$B$110,MAX(1,$C18))),AND($D18&gt;0,INDEX(Kalender!AZ$81:AZ$110,MAX(1,$D18))&gt;INDEX(Kalender!$B$81:$B$110,MAX(1,$D18))),AND($E18&gt;0,INDEX(Kalender!AZ$81:AZ$110,MAX(1,$E18))&gt;INDEX(Kalender!$B$81:$B$110,MAX(1,$E18))),AND($F18&gt;0,INDEX(Kalender!AZ$81:AZ$110,MAX(1,$F18))&gt;INDEX(Kalender!$B$81:$B$110,MAX(1,$F18)))),2,0))</f>
        <v>0</v>
      </c>
      <c r="BA18" s="5" t="n">
        <f aca="false">IF(Kalender!BA18&lt;&gt;1,0,IF(AND($B18&gt;0,INDEX(Kalender!BA$68:BA$77,MAX(1,$B18))&gt;INDEX(Kalender!$B$68:$B$77,MAX(1,$B18))),1,0)+IF(OR(AND($C18&gt;0,INDEX(Kalender!BA$81:BA$110,MAX(1,$C18))&gt;INDEX(Kalender!$B$81:$B$110,MAX(1,$C18))),AND($D18&gt;0,INDEX(Kalender!BA$81:BA$110,MAX(1,$D18))&gt;INDEX(Kalender!$B$81:$B$110,MAX(1,$D18))),AND($E18&gt;0,INDEX(Kalender!BA$81:BA$110,MAX(1,$E18))&gt;INDEX(Kalender!$B$81:$B$110,MAX(1,$E18))),AND($F18&gt;0,INDEX(Kalender!BA$81:BA$110,MAX(1,$F18))&gt;INDEX(Kalender!$B$81:$B$110,MAX(1,$F18)))),2,0))</f>
        <v>0</v>
      </c>
      <c r="BB18" s="5" t="n">
        <f aca="false">IF(Kalender!BB18&lt;&gt;1,0,IF(AND($B18&gt;0,INDEX(Kalender!BB$68:BB$77,MAX(1,$B18))&gt;INDEX(Kalender!$B$68:$B$77,MAX(1,$B18))),1,0)+IF(OR(AND($C18&gt;0,INDEX(Kalender!BB$81:BB$110,MAX(1,$C18))&gt;INDEX(Kalender!$B$81:$B$110,MAX(1,$C18))),AND($D18&gt;0,INDEX(Kalender!BB$81:BB$110,MAX(1,$D18))&gt;INDEX(Kalender!$B$81:$B$110,MAX(1,$D18))),AND($E18&gt;0,INDEX(Kalender!BB$81:BB$110,MAX(1,$E18))&gt;INDEX(Kalender!$B$81:$B$110,MAX(1,$E18))),AND($F18&gt;0,INDEX(Kalender!BB$81:BB$110,MAX(1,$F18))&gt;INDEX(Kalender!$B$81:$B$110,MAX(1,$F18)))),2,0))</f>
        <v>0</v>
      </c>
      <c r="BC18" s="5" t="n">
        <f aca="false">IF(Kalender!BC18&lt;&gt;1,0,IF(AND($B18&gt;0,INDEX(Kalender!BC$68:BC$77,MAX(1,$B18))&gt;INDEX(Kalender!$B$68:$B$77,MAX(1,$B18))),1,0)+IF(OR(AND($C18&gt;0,INDEX(Kalender!BC$81:BC$110,MAX(1,$C18))&gt;INDEX(Kalender!$B$81:$B$110,MAX(1,$C18))),AND($D18&gt;0,INDEX(Kalender!BC$81:BC$110,MAX(1,$D18))&gt;INDEX(Kalender!$B$81:$B$110,MAX(1,$D18))),AND($E18&gt;0,INDEX(Kalender!BC$81:BC$110,MAX(1,$E18))&gt;INDEX(Kalender!$B$81:$B$110,MAX(1,$E18))),AND($F18&gt;0,INDEX(Kalender!BC$81:BC$110,MAX(1,$F18))&gt;INDEX(Kalender!$B$81:$B$110,MAX(1,$F18)))),2,0))</f>
        <v>0</v>
      </c>
      <c r="BD18" s="5" t="n">
        <f aca="false">IF(Kalender!BD18&lt;&gt;1,0,IF(AND($B18&gt;0,INDEX(Kalender!BD$68:BD$77,MAX(1,$B18))&gt;INDEX(Kalender!$B$68:$B$77,MAX(1,$B18))),1,0)+IF(OR(AND($C18&gt;0,INDEX(Kalender!BD$81:BD$110,MAX(1,$C18))&gt;INDEX(Kalender!$B$81:$B$110,MAX(1,$C18))),AND($D18&gt;0,INDEX(Kalender!BD$81:BD$110,MAX(1,$D18))&gt;INDEX(Kalender!$B$81:$B$110,MAX(1,$D18))),AND($E18&gt;0,INDEX(Kalender!BD$81:BD$110,MAX(1,$E18))&gt;INDEX(Kalender!$B$81:$B$110,MAX(1,$E18))),AND($F18&gt;0,INDEX(Kalender!BD$81:BD$110,MAX(1,$F18))&gt;INDEX(Kalender!$B$81:$B$110,MAX(1,$F18)))),2,0))</f>
        <v>0</v>
      </c>
      <c r="BE18" s="5" t="n">
        <f aca="false">IF(Kalender!BE18&lt;&gt;1,0,IF(AND($B18&gt;0,INDEX(Kalender!BE$68:BE$77,MAX(1,$B18))&gt;INDEX(Kalender!$B$68:$B$77,MAX(1,$B18))),1,0)+IF(OR(AND($C18&gt;0,INDEX(Kalender!BE$81:BE$110,MAX(1,$C18))&gt;INDEX(Kalender!$B$81:$B$110,MAX(1,$C18))),AND($D18&gt;0,INDEX(Kalender!BE$81:BE$110,MAX(1,$D18))&gt;INDEX(Kalender!$B$81:$B$110,MAX(1,$D18))),AND($E18&gt;0,INDEX(Kalender!BE$81:BE$110,MAX(1,$E18))&gt;INDEX(Kalender!$B$81:$B$110,MAX(1,$E18))),AND($F18&gt;0,INDEX(Kalender!BE$81:BE$110,MAX(1,$F18))&gt;INDEX(Kalender!$B$81:$B$110,MAX(1,$F18)))),2,0))</f>
        <v>0</v>
      </c>
      <c r="BF18" s="5" t="n">
        <f aca="false">IF(Kalender!BF18&lt;&gt;1,0,IF(AND($B18&gt;0,INDEX(Kalender!BF$68:BF$77,MAX(1,$B18))&gt;INDEX(Kalender!$B$68:$B$77,MAX(1,$B18))),1,0)+IF(OR(AND($C18&gt;0,INDEX(Kalender!BF$81:BF$110,MAX(1,$C18))&gt;INDEX(Kalender!$B$81:$B$110,MAX(1,$C18))),AND($D18&gt;0,INDEX(Kalender!BF$81:BF$110,MAX(1,$D18))&gt;INDEX(Kalender!$B$81:$B$110,MAX(1,$D18))),AND($E18&gt;0,INDEX(Kalender!BF$81:BF$110,MAX(1,$E18))&gt;INDEX(Kalender!$B$81:$B$110,MAX(1,$E18))),AND($F18&gt;0,INDEX(Kalender!BF$81:BF$110,MAX(1,$F18))&gt;INDEX(Kalender!$B$81:$B$110,MAX(1,$F18)))),2,0))</f>
        <v>0</v>
      </c>
      <c r="BG18" s="5" t="n">
        <f aca="false">IF(Kalender!BG18&lt;&gt;1,0,IF(AND($B18&gt;0,INDEX(Kalender!BG$68:BG$77,MAX(1,$B18))&gt;INDEX(Kalender!$B$68:$B$77,MAX(1,$B18))),1,0)+IF(OR(AND($C18&gt;0,INDEX(Kalender!BG$81:BG$110,MAX(1,$C18))&gt;INDEX(Kalender!$B$81:$B$110,MAX(1,$C18))),AND($D18&gt;0,INDEX(Kalender!BG$81:BG$110,MAX(1,$D18))&gt;INDEX(Kalender!$B$81:$B$110,MAX(1,$D18))),AND($E18&gt;0,INDEX(Kalender!BG$81:BG$110,MAX(1,$E18))&gt;INDEX(Kalender!$B$81:$B$110,MAX(1,$E18))),AND($F18&gt;0,INDEX(Kalender!BG$81:BG$110,MAX(1,$F18))&gt;INDEX(Kalender!$B$81:$B$110,MAX(1,$F18)))),2,0))</f>
        <v>0</v>
      </c>
      <c r="BH18" s="5" t="n">
        <f aca="false">IF(Kalender!BH18&lt;&gt;1,0,IF(AND($B18&gt;0,INDEX(Kalender!BH$68:BH$77,MAX(1,$B18))&gt;INDEX(Kalender!$B$68:$B$77,MAX(1,$B18))),1,0)+IF(OR(AND($C18&gt;0,INDEX(Kalender!BH$81:BH$110,MAX(1,$C18))&gt;INDEX(Kalender!$B$81:$B$110,MAX(1,$C18))),AND($D18&gt;0,INDEX(Kalender!BH$81:BH$110,MAX(1,$D18))&gt;INDEX(Kalender!$B$81:$B$110,MAX(1,$D18))),AND($E18&gt;0,INDEX(Kalender!BH$81:BH$110,MAX(1,$E18))&gt;INDEX(Kalender!$B$81:$B$110,MAX(1,$E18))),AND($F18&gt;0,INDEX(Kalender!BH$81:BH$110,MAX(1,$F18))&gt;INDEX(Kalender!$B$81:$B$110,MAX(1,$F18)))),2,0))</f>
        <v>0</v>
      </c>
      <c r="BI18" s="5" t="n">
        <f aca="false">IF(Kalender!BI18&lt;&gt;1,0,IF(AND($B18&gt;0,INDEX(Kalender!BI$68:BI$77,MAX(1,$B18))&gt;INDEX(Kalender!$B$68:$B$77,MAX(1,$B18))),1,0)+IF(OR(AND($C18&gt;0,INDEX(Kalender!BI$81:BI$110,MAX(1,$C18))&gt;INDEX(Kalender!$B$81:$B$110,MAX(1,$C18))),AND($D18&gt;0,INDEX(Kalender!BI$81:BI$110,MAX(1,$D18))&gt;INDEX(Kalender!$B$81:$B$110,MAX(1,$D18))),AND($E18&gt;0,INDEX(Kalender!BI$81:BI$110,MAX(1,$E18))&gt;INDEX(Kalender!$B$81:$B$110,MAX(1,$E18))),AND($F18&gt;0,INDEX(Kalender!BI$81:BI$110,MAX(1,$F18))&gt;INDEX(Kalender!$B$81:$B$110,MAX(1,$F18)))),2,0))</f>
        <v>0</v>
      </c>
      <c r="BJ18" s="5" t="n">
        <f aca="false">IF(Kalender!BJ18&lt;&gt;1,0,IF(AND($B18&gt;0,INDEX(Kalender!BJ$68:BJ$77,MAX(1,$B18))&gt;INDEX(Kalender!$B$68:$B$77,MAX(1,$B18))),1,0)+IF(OR(AND($C18&gt;0,INDEX(Kalender!BJ$81:BJ$110,MAX(1,$C18))&gt;INDEX(Kalender!$B$81:$B$110,MAX(1,$C18))),AND($D18&gt;0,INDEX(Kalender!BJ$81:BJ$110,MAX(1,$D18))&gt;INDEX(Kalender!$B$81:$B$110,MAX(1,$D18))),AND($E18&gt;0,INDEX(Kalender!BJ$81:BJ$110,MAX(1,$E18))&gt;INDEX(Kalender!$B$81:$B$110,MAX(1,$E18))),AND($F18&gt;0,INDEX(Kalender!BJ$81:BJ$110,MAX(1,$F18))&gt;INDEX(Kalender!$B$81:$B$110,MAX(1,$F18)))),2,0))</f>
        <v>0</v>
      </c>
      <c r="BK18" s="5" t="n">
        <f aca="false">IF(Kalender!BK18&lt;&gt;1,0,IF(AND($B18&gt;0,INDEX(Kalender!BK$68:BK$77,MAX(1,$B18))&gt;INDEX(Kalender!$B$68:$B$77,MAX(1,$B18))),1,0)+IF(OR(AND($C18&gt;0,INDEX(Kalender!BK$81:BK$110,MAX(1,$C18))&gt;INDEX(Kalender!$B$81:$B$110,MAX(1,$C18))),AND($D18&gt;0,INDEX(Kalender!BK$81:BK$110,MAX(1,$D18))&gt;INDEX(Kalender!$B$81:$B$110,MAX(1,$D18))),AND($E18&gt;0,INDEX(Kalender!BK$81:BK$110,MAX(1,$E18))&gt;INDEX(Kalender!$B$81:$B$110,MAX(1,$E18))),AND($F18&gt;0,INDEX(Kalender!BK$81:BK$110,MAX(1,$F18))&gt;INDEX(Kalender!$B$81:$B$110,MAX(1,$F18)))),2,0))</f>
        <v>0</v>
      </c>
      <c r="BL18" s="5" t="n">
        <f aca="false">IF(Kalender!BL18&lt;&gt;1,0,IF(AND($B18&gt;0,INDEX(Kalender!BL$68:BL$77,MAX(1,$B18))&gt;INDEX(Kalender!$B$68:$B$77,MAX(1,$B18))),1,0)+IF(OR(AND($C18&gt;0,INDEX(Kalender!BL$81:BL$110,MAX(1,$C18))&gt;INDEX(Kalender!$B$81:$B$110,MAX(1,$C18))),AND($D18&gt;0,INDEX(Kalender!BL$81:BL$110,MAX(1,$D18))&gt;INDEX(Kalender!$B$81:$B$110,MAX(1,$D18))),AND($E18&gt;0,INDEX(Kalender!BL$81:BL$110,MAX(1,$E18))&gt;INDEX(Kalender!$B$81:$B$110,MAX(1,$E18))),AND($F18&gt;0,INDEX(Kalender!BL$81:BL$110,MAX(1,$F18))&gt;INDEX(Kalender!$B$81:$B$110,MAX(1,$F18)))),2,0))</f>
        <v>0</v>
      </c>
      <c r="BM18" s="5" t="n">
        <f aca="false">IF(Kalender!BM18&lt;&gt;1,0,IF(AND($B18&gt;0,INDEX(Kalender!BM$68:BM$77,MAX(1,$B18))&gt;INDEX(Kalender!$B$68:$B$77,MAX(1,$B18))),1,0)+IF(OR(AND($C18&gt;0,INDEX(Kalender!BM$81:BM$110,MAX(1,$C18))&gt;INDEX(Kalender!$B$81:$B$110,MAX(1,$C18))),AND($D18&gt;0,INDEX(Kalender!BM$81:BM$110,MAX(1,$D18))&gt;INDEX(Kalender!$B$81:$B$110,MAX(1,$D18))),AND($E18&gt;0,INDEX(Kalender!BM$81:BM$110,MAX(1,$E18))&gt;INDEX(Kalender!$B$81:$B$110,MAX(1,$E18))),AND($F18&gt;0,INDEX(Kalender!BM$81:BM$110,MAX(1,$F18))&gt;INDEX(Kalender!$B$81:$B$110,MAX(1,$F18)))),2,0))</f>
        <v>0</v>
      </c>
      <c r="BN18" s="5" t="n">
        <f aca="false">IF(Kalender!BN18&lt;&gt;1,0,IF(AND($B18&gt;0,INDEX(Kalender!BN$68:BN$77,MAX(1,$B18))&gt;INDEX(Kalender!$B$68:$B$77,MAX(1,$B18))),1,0)+IF(OR(AND($C18&gt;0,INDEX(Kalender!BN$81:BN$110,MAX(1,$C18))&gt;INDEX(Kalender!$B$81:$B$110,MAX(1,$C18))),AND($D18&gt;0,INDEX(Kalender!BN$81:BN$110,MAX(1,$D18))&gt;INDEX(Kalender!$B$81:$B$110,MAX(1,$D18))),AND($E18&gt;0,INDEX(Kalender!BN$81:BN$110,MAX(1,$E18))&gt;INDEX(Kalender!$B$81:$B$110,MAX(1,$E18))),AND($F18&gt;0,INDEX(Kalender!BN$81:BN$110,MAX(1,$F18))&gt;INDEX(Kalender!$B$81:$B$110,MAX(1,$F18)))),2,0))</f>
        <v>0</v>
      </c>
      <c r="BO18" s="5" t="n">
        <f aca="false">IF(Kalender!BO18&lt;&gt;1,0,IF(AND($B18&gt;0,INDEX(Kalender!BO$68:BO$77,MAX(1,$B18))&gt;INDEX(Kalender!$B$68:$B$77,MAX(1,$B18))),1,0)+IF(OR(AND($C18&gt;0,INDEX(Kalender!BO$81:BO$110,MAX(1,$C18))&gt;INDEX(Kalender!$B$81:$B$110,MAX(1,$C18))),AND($D18&gt;0,INDEX(Kalender!BO$81:BO$110,MAX(1,$D18))&gt;INDEX(Kalender!$B$81:$B$110,MAX(1,$D18))),AND($E18&gt;0,INDEX(Kalender!BO$81:BO$110,MAX(1,$E18))&gt;INDEX(Kalender!$B$81:$B$110,MAX(1,$E18))),AND($F18&gt;0,INDEX(Kalender!BO$81:BO$110,MAX(1,$F18))&gt;INDEX(Kalender!$B$81:$B$110,MAX(1,$F18)))),2,0))</f>
        <v>0</v>
      </c>
      <c r="BP18" s="5" t="n">
        <f aca="false">IF(Kalender!BP18&lt;&gt;1,0,IF(AND($B18&gt;0,INDEX(Kalender!BP$68:BP$77,MAX(1,$B18))&gt;INDEX(Kalender!$B$68:$B$77,MAX(1,$B18))),1,0)+IF(OR(AND($C18&gt;0,INDEX(Kalender!BP$81:BP$110,MAX(1,$C18))&gt;INDEX(Kalender!$B$81:$B$110,MAX(1,$C18))),AND($D18&gt;0,INDEX(Kalender!BP$81:BP$110,MAX(1,$D18))&gt;INDEX(Kalender!$B$81:$B$110,MAX(1,$D18))),AND($E18&gt;0,INDEX(Kalender!BP$81:BP$110,MAX(1,$E18))&gt;INDEX(Kalender!$B$81:$B$110,MAX(1,$E18))),AND($F18&gt;0,INDEX(Kalender!BP$81:BP$110,MAX(1,$F18))&gt;INDEX(Kalender!$B$81:$B$110,MAX(1,$F18)))),2,0))</f>
        <v>0</v>
      </c>
      <c r="BQ18" s="5" t="n">
        <f aca="false">IF(Kalender!BQ18&lt;&gt;1,0,IF(AND($B18&gt;0,INDEX(Kalender!BQ$68:BQ$77,MAX(1,$B18))&gt;INDEX(Kalender!$B$68:$B$77,MAX(1,$B18))),1,0)+IF(OR(AND($C18&gt;0,INDEX(Kalender!BQ$81:BQ$110,MAX(1,$C18))&gt;INDEX(Kalender!$B$81:$B$110,MAX(1,$C18))),AND($D18&gt;0,INDEX(Kalender!BQ$81:BQ$110,MAX(1,$D18))&gt;INDEX(Kalender!$B$81:$B$110,MAX(1,$D18))),AND($E18&gt;0,INDEX(Kalender!BQ$81:BQ$110,MAX(1,$E18))&gt;INDEX(Kalender!$B$81:$B$110,MAX(1,$E18))),AND($F18&gt;0,INDEX(Kalender!BQ$81:BQ$110,MAX(1,$F18))&gt;INDEX(Kalender!$B$81:$B$110,MAX(1,$F18)))),2,0))</f>
        <v>0</v>
      </c>
      <c r="BR18" s="5" t="n">
        <f aca="false">IF(Kalender!BR18&lt;&gt;1,0,IF(AND($B18&gt;0,INDEX(Kalender!BR$68:BR$77,MAX(1,$B18))&gt;INDEX(Kalender!$B$68:$B$77,MAX(1,$B18))),1,0)+IF(OR(AND($C18&gt;0,INDEX(Kalender!BR$81:BR$110,MAX(1,$C18))&gt;INDEX(Kalender!$B$81:$B$110,MAX(1,$C18))),AND($D18&gt;0,INDEX(Kalender!BR$81:BR$110,MAX(1,$D18))&gt;INDEX(Kalender!$B$81:$B$110,MAX(1,$D18))),AND($E18&gt;0,INDEX(Kalender!BR$81:BR$110,MAX(1,$E18))&gt;INDEX(Kalender!$B$81:$B$110,MAX(1,$E18))),AND($F18&gt;0,INDEX(Kalender!BR$81:BR$110,MAX(1,$F18))&gt;INDEX(Kalender!$B$81:$B$110,MAX(1,$F18)))),2,0))</f>
        <v>0</v>
      </c>
      <c r="BS18" s="5" t="n">
        <f aca="false">IF(Kalender!BS18&lt;&gt;1,0,IF(AND($B18&gt;0,INDEX(Kalender!BS$68:BS$77,MAX(1,$B18))&gt;INDEX(Kalender!$B$68:$B$77,MAX(1,$B18))),1,0)+IF(OR(AND($C18&gt;0,INDEX(Kalender!BS$81:BS$110,MAX(1,$C18))&gt;INDEX(Kalender!$B$81:$B$110,MAX(1,$C18))),AND($D18&gt;0,INDEX(Kalender!BS$81:BS$110,MAX(1,$D18))&gt;INDEX(Kalender!$B$81:$B$110,MAX(1,$D18))),AND($E18&gt;0,INDEX(Kalender!BS$81:BS$110,MAX(1,$E18))&gt;INDEX(Kalender!$B$81:$B$110,MAX(1,$E18))),AND($F18&gt;0,INDEX(Kalender!BS$81:BS$110,MAX(1,$F18))&gt;INDEX(Kalender!$B$81:$B$110,MAX(1,$F18)))),2,0))</f>
        <v>0</v>
      </c>
      <c r="BT18" s="5" t="n">
        <f aca="false">IF(Kalender!BT18&lt;&gt;1,0,IF(AND($B18&gt;0,INDEX(Kalender!BT$68:BT$77,MAX(1,$B18))&gt;INDEX(Kalender!$B$68:$B$77,MAX(1,$B18))),1,0)+IF(OR(AND($C18&gt;0,INDEX(Kalender!BT$81:BT$110,MAX(1,$C18))&gt;INDEX(Kalender!$B$81:$B$110,MAX(1,$C18))),AND($D18&gt;0,INDEX(Kalender!BT$81:BT$110,MAX(1,$D18))&gt;INDEX(Kalender!$B$81:$B$110,MAX(1,$D18))),AND($E18&gt;0,INDEX(Kalender!BT$81:BT$110,MAX(1,$E18))&gt;INDEX(Kalender!$B$81:$B$110,MAX(1,$E18))),AND($F18&gt;0,INDEX(Kalender!BT$81:BT$110,MAX(1,$F18))&gt;INDEX(Kalender!$B$81:$B$110,MAX(1,$F18)))),2,0))</f>
        <v>0</v>
      </c>
      <c r="BU18" s="5" t="n">
        <f aca="false">IF(Kalender!BU18&lt;&gt;1,0,IF(AND($B18&gt;0,INDEX(Kalender!BU$68:BU$77,MAX(1,$B18))&gt;INDEX(Kalender!$B$68:$B$77,MAX(1,$B18))),1,0)+IF(OR(AND($C18&gt;0,INDEX(Kalender!BU$81:BU$110,MAX(1,$C18))&gt;INDEX(Kalender!$B$81:$B$110,MAX(1,$C18))),AND($D18&gt;0,INDEX(Kalender!BU$81:BU$110,MAX(1,$D18))&gt;INDEX(Kalender!$B$81:$B$110,MAX(1,$D18))),AND($E18&gt;0,INDEX(Kalender!BU$81:BU$110,MAX(1,$E18))&gt;INDEX(Kalender!$B$81:$B$110,MAX(1,$E18))),AND($F18&gt;0,INDEX(Kalender!BU$81:BU$110,MAX(1,$F18))&gt;INDEX(Kalender!$B$81:$B$110,MAX(1,$F18)))),2,0))</f>
        <v>0</v>
      </c>
      <c r="BV18" s="5" t="n">
        <f aca="false">IF(Kalender!BV18&lt;&gt;1,0,IF(AND($B18&gt;0,INDEX(Kalender!BV$68:BV$77,MAX(1,$B18))&gt;INDEX(Kalender!$B$68:$B$77,MAX(1,$B18))),1,0)+IF(OR(AND($C18&gt;0,INDEX(Kalender!BV$81:BV$110,MAX(1,$C18))&gt;INDEX(Kalender!$B$81:$B$110,MAX(1,$C18))),AND($D18&gt;0,INDEX(Kalender!BV$81:BV$110,MAX(1,$D18))&gt;INDEX(Kalender!$B$81:$B$110,MAX(1,$D18))),AND($E18&gt;0,INDEX(Kalender!BV$81:BV$110,MAX(1,$E18))&gt;INDEX(Kalender!$B$81:$B$110,MAX(1,$E18))),AND($F18&gt;0,INDEX(Kalender!BV$81:BV$110,MAX(1,$F18))&gt;INDEX(Kalender!$B$81:$B$110,MAX(1,$F18)))),2,0))</f>
        <v>0</v>
      </c>
      <c r="BW18" s="5" t="n">
        <f aca="false">IF(Kalender!BW18&lt;&gt;1,0,IF(AND($B18&gt;0,INDEX(Kalender!BW$68:BW$77,MAX(1,$B18))&gt;INDEX(Kalender!$B$68:$B$77,MAX(1,$B18))),1,0)+IF(OR(AND($C18&gt;0,INDEX(Kalender!BW$81:BW$110,MAX(1,$C18))&gt;INDEX(Kalender!$B$81:$B$110,MAX(1,$C18))),AND($D18&gt;0,INDEX(Kalender!BW$81:BW$110,MAX(1,$D18))&gt;INDEX(Kalender!$B$81:$B$110,MAX(1,$D18))),AND($E18&gt;0,INDEX(Kalender!BW$81:BW$110,MAX(1,$E18))&gt;INDEX(Kalender!$B$81:$B$110,MAX(1,$E18))),AND($F18&gt;0,INDEX(Kalender!BW$81:BW$110,MAX(1,$F18))&gt;INDEX(Kalender!$B$81:$B$110,MAX(1,$F18)))),2,0))</f>
        <v>0</v>
      </c>
      <c r="BX18" s="5" t="n">
        <f aca="false">IF(Kalender!BX18&lt;&gt;1,0,IF(AND($B18&gt;0,INDEX(Kalender!BX$68:BX$77,MAX(1,$B18))&gt;INDEX(Kalender!$B$68:$B$77,MAX(1,$B18))),1,0)+IF(OR(AND($C18&gt;0,INDEX(Kalender!BX$81:BX$110,MAX(1,$C18))&gt;INDEX(Kalender!$B$81:$B$110,MAX(1,$C18))),AND($D18&gt;0,INDEX(Kalender!BX$81:BX$110,MAX(1,$D18))&gt;INDEX(Kalender!$B$81:$B$110,MAX(1,$D18))),AND($E18&gt;0,INDEX(Kalender!BX$81:BX$110,MAX(1,$E18))&gt;INDEX(Kalender!$B$81:$B$110,MAX(1,$E18))),AND($F18&gt;0,INDEX(Kalender!BX$81:BX$110,MAX(1,$F18))&gt;INDEX(Kalender!$B$81:$B$110,MAX(1,$F18)))),2,0))</f>
        <v>0</v>
      </c>
      <c r="BY18" s="5" t="n">
        <f aca="false">IF(Kalender!BY18&lt;&gt;1,0,IF(AND($B18&gt;0,INDEX(Kalender!BY$68:BY$77,MAX(1,$B18))&gt;INDEX(Kalender!$B$68:$B$77,MAX(1,$B18))),1,0)+IF(OR(AND($C18&gt;0,INDEX(Kalender!BY$81:BY$110,MAX(1,$C18))&gt;INDEX(Kalender!$B$81:$B$110,MAX(1,$C18))),AND($D18&gt;0,INDEX(Kalender!BY$81:BY$110,MAX(1,$D18))&gt;INDEX(Kalender!$B$81:$B$110,MAX(1,$D18))),AND($E18&gt;0,INDEX(Kalender!BY$81:BY$110,MAX(1,$E18))&gt;INDEX(Kalender!$B$81:$B$110,MAX(1,$E18))),AND($F18&gt;0,INDEX(Kalender!BY$81:BY$110,MAX(1,$F18))&gt;INDEX(Kalender!$B$81:$B$110,MAX(1,$F18)))),2,0))</f>
        <v>0</v>
      </c>
      <c r="BZ18" s="5" t="n">
        <f aca="false">IF(Kalender!BZ18&lt;&gt;1,0,IF(AND($B18&gt;0,INDEX(Kalender!BZ$68:BZ$77,MAX(1,$B18))&gt;INDEX(Kalender!$B$68:$B$77,MAX(1,$B18))),1,0)+IF(OR(AND($C18&gt;0,INDEX(Kalender!BZ$81:BZ$110,MAX(1,$C18))&gt;INDEX(Kalender!$B$81:$B$110,MAX(1,$C18))),AND($D18&gt;0,INDEX(Kalender!BZ$81:BZ$110,MAX(1,$D18))&gt;INDEX(Kalender!$B$81:$B$110,MAX(1,$D18))),AND($E18&gt;0,INDEX(Kalender!BZ$81:BZ$110,MAX(1,$E18))&gt;INDEX(Kalender!$B$81:$B$110,MAX(1,$E18))),AND($F18&gt;0,INDEX(Kalender!BZ$81:BZ$110,MAX(1,$F18))&gt;INDEX(Kalender!$B$81:$B$110,MAX(1,$F18)))),2,0))</f>
        <v>0</v>
      </c>
      <c r="CA18" s="5" t="n">
        <f aca="false">IF(Kalender!CA18&lt;&gt;1,0,IF(AND($B18&gt;0,INDEX(Kalender!CA$68:CA$77,MAX(1,$B18))&gt;INDEX(Kalender!$B$68:$B$77,MAX(1,$B18))),1,0)+IF(OR(AND($C18&gt;0,INDEX(Kalender!CA$81:CA$110,MAX(1,$C18))&gt;INDEX(Kalender!$B$81:$B$110,MAX(1,$C18))),AND($D18&gt;0,INDEX(Kalender!CA$81:CA$110,MAX(1,$D18))&gt;INDEX(Kalender!$B$81:$B$110,MAX(1,$D18))),AND($E18&gt;0,INDEX(Kalender!CA$81:CA$110,MAX(1,$E18))&gt;INDEX(Kalender!$B$81:$B$110,MAX(1,$E18))),AND($F18&gt;0,INDEX(Kalender!CA$81:CA$110,MAX(1,$F18))&gt;INDEX(Kalender!$B$81:$B$110,MAX(1,$F18)))),2,0))</f>
        <v>0</v>
      </c>
      <c r="CB18" s="5" t="n">
        <f aca="false">IF(Kalender!CB18&lt;&gt;1,0,IF(AND($B18&gt;0,INDEX(Kalender!CB$68:CB$77,MAX(1,$B18))&gt;INDEX(Kalender!$B$68:$B$77,MAX(1,$B18))),1,0)+IF(OR(AND($C18&gt;0,INDEX(Kalender!CB$81:CB$110,MAX(1,$C18))&gt;INDEX(Kalender!$B$81:$B$110,MAX(1,$C18))),AND($D18&gt;0,INDEX(Kalender!CB$81:CB$110,MAX(1,$D18))&gt;INDEX(Kalender!$B$81:$B$110,MAX(1,$D18))),AND($E18&gt;0,INDEX(Kalender!CB$81:CB$110,MAX(1,$E18))&gt;INDEX(Kalender!$B$81:$B$110,MAX(1,$E18))),AND($F18&gt;0,INDEX(Kalender!CB$81:CB$110,MAX(1,$F18))&gt;INDEX(Kalender!$B$81:$B$110,MAX(1,$F18)))),2,0))</f>
        <v>0</v>
      </c>
      <c r="CC18" s="5" t="n">
        <f aca="false">IF(Kalender!CC18&lt;&gt;1,0,IF(AND($B18&gt;0,INDEX(Kalender!CC$68:CC$77,MAX(1,$B18))&gt;INDEX(Kalender!$B$68:$B$77,MAX(1,$B18))),1,0)+IF(OR(AND($C18&gt;0,INDEX(Kalender!CC$81:CC$110,MAX(1,$C18))&gt;INDEX(Kalender!$B$81:$B$110,MAX(1,$C18))),AND($D18&gt;0,INDEX(Kalender!CC$81:CC$110,MAX(1,$D18))&gt;INDEX(Kalender!$B$81:$B$110,MAX(1,$D18))),AND($E18&gt;0,INDEX(Kalender!CC$81:CC$110,MAX(1,$E18))&gt;INDEX(Kalender!$B$81:$B$110,MAX(1,$E18))),AND($F18&gt;0,INDEX(Kalender!CC$81:CC$110,MAX(1,$F18))&gt;INDEX(Kalender!$B$81:$B$110,MAX(1,$F18)))),2,0))</f>
        <v>0</v>
      </c>
      <c r="CD18" s="5" t="n">
        <f aca="false">IF(Kalender!CD18&lt;&gt;1,0,IF(AND($B18&gt;0,INDEX(Kalender!CD$68:CD$77,MAX(1,$B18))&gt;INDEX(Kalender!$B$68:$B$77,MAX(1,$B18))),1,0)+IF(OR(AND($C18&gt;0,INDEX(Kalender!CD$81:CD$110,MAX(1,$C18))&gt;INDEX(Kalender!$B$81:$B$110,MAX(1,$C18))),AND($D18&gt;0,INDEX(Kalender!CD$81:CD$110,MAX(1,$D18))&gt;INDEX(Kalender!$B$81:$B$110,MAX(1,$D18))),AND($E18&gt;0,INDEX(Kalender!CD$81:CD$110,MAX(1,$E18))&gt;INDEX(Kalender!$B$81:$B$110,MAX(1,$E18))),AND($F18&gt;0,INDEX(Kalender!CD$81:CD$110,MAX(1,$F18))&gt;INDEX(Kalender!$B$81:$B$110,MAX(1,$F18)))),2,0))</f>
        <v>0</v>
      </c>
      <c r="CE18" s="5" t="n">
        <f aca="false">IF(Kalender!CE18&lt;&gt;1,0,IF(AND($B18&gt;0,INDEX(Kalender!CE$68:CE$77,MAX(1,$B18))&gt;INDEX(Kalender!$B$68:$B$77,MAX(1,$B18))),1,0)+IF(OR(AND($C18&gt;0,INDEX(Kalender!CE$81:CE$110,MAX(1,$C18))&gt;INDEX(Kalender!$B$81:$B$110,MAX(1,$C18))),AND($D18&gt;0,INDEX(Kalender!CE$81:CE$110,MAX(1,$D18))&gt;INDEX(Kalender!$B$81:$B$110,MAX(1,$D18))),AND($E18&gt;0,INDEX(Kalender!CE$81:CE$110,MAX(1,$E18))&gt;INDEX(Kalender!$B$81:$B$110,MAX(1,$E18))),AND($F18&gt;0,INDEX(Kalender!CE$81:CE$110,MAX(1,$F18))&gt;INDEX(Kalender!$B$81:$B$110,MAX(1,$F18)))),2,0))</f>
        <v>0</v>
      </c>
      <c r="CF18" s="5" t="n">
        <f aca="false">IF(Kalender!CF18&lt;&gt;1,0,IF(AND($B18&gt;0,INDEX(Kalender!CF$68:CF$77,MAX(1,$B18))&gt;INDEX(Kalender!$B$68:$B$77,MAX(1,$B18))),1,0)+IF(OR(AND($C18&gt;0,INDEX(Kalender!CF$81:CF$110,MAX(1,$C18))&gt;INDEX(Kalender!$B$81:$B$110,MAX(1,$C18))),AND($D18&gt;0,INDEX(Kalender!CF$81:CF$110,MAX(1,$D18))&gt;INDEX(Kalender!$B$81:$B$110,MAX(1,$D18))),AND($E18&gt;0,INDEX(Kalender!CF$81:CF$110,MAX(1,$E18))&gt;INDEX(Kalender!$B$81:$B$110,MAX(1,$E18))),AND($F18&gt;0,INDEX(Kalender!CF$81:CF$110,MAX(1,$F18))&gt;INDEX(Kalender!$B$81:$B$110,MAX(1,$F18)))),2,0))</f>
        <v>0</v>
      </c>
      <c r="CG18" s="5" t="n">
        <f aca="false">IF(Kalender!CG18&lt;&gt;1,0,IF(AND($B18&gt;0,INDEX(Kalender!CG$68:CG$77,MAX(1,$B18))&gt;INDEX(Kalender!$B$68:$B$77,MAX(1,$B18))),1,0)+IF(OR(AND($C18&gt;0,INDEX(Kalender!CG$81:CG$110,MAX(1,$C18))&gt;INDEX(Kalender!$B$81:$B$110,MAX(1,$C18))),AND($D18&gt;0,INDEX(Kalender!CG$81:CG$110,MAX(1,$D18))&gt;INDEX(Kalender!$B$81:$B$110,MAX(1,$D18))),AND($E18&gt;0,INDEX(Kalender!CG$81:CG$110,MAX(1,$E18))&gt;INDEX(Kalender!$B$81:$B$110,MAX(1,$E18))),AND($F18&gt;0,INDEX(Kalender!CG$81:CG$110,MAX(1,$F18))&gt;INDEX(Kalender!$B$81:$B$110,MAX(1,$F18)))),2,0))</f>
        <v>0</v>
      </c>
      <c r="CH18" s="5" t="n">
        <f aca="false">IF(Kalender!CH18&lt;&gt;1,0,IF(AND($B18&gt;0,INDEX(Kalender!CH$68:CH$77,MAX(1,$B18))&gt;INDEX(Kalender!$B$68:$B$77,MAX(1,$B18))),1,0)+IF(OR(AND($C18&gt;0,INDEX(Kalender!CH$81:CH$110,MAX(1,$C18))&gt;INDEX(Kalender!$B$81:$B$110,MAX(1,$C18))),AND($D18&gt;0,INDEX(Kalender!CH$81:CH$110,MAX(1,$D18))&gt;INDEX(Kalender!$B$81:$B$110,MAX(1,$D18))),AND($E18&gt;0,INDEX(Kalender!CH$81:CH$110,MAX(1,$E18))&gt;INDEX(Kalender!$B$81:$B$110,MAX(1,$E18))),AND($F18&gt;0,INDEX(Kalender!CH$81:CH$110,MAX(1,$F18))&gt;INDEX(Kalender!$B$81:$B$110,MAX(1,$F18)))),2,0))</f>
        <v>0</v>
      </c>
      <c r="CI18" s="5" t="n">
        <f aca="false">IF(Kalender!CI18&lt;&gt;1,0,IF(AND($B18&gt;0,INDEX(Kalender!CI$68:CI$77,MAX(1,$B18))&gt;INDEX(Kalender!$B$68:$B$77,MAX(1,$B18))),1,0)+IF(OR(AND($C18&gt;0,INDEX(Kalender!CI$81:CI$110,MAX(1,$C18))&gt;INDEX(Kalender!$B$81:$B$110,MAX(1,$C18))),AND($D18&gt;0,INDEX(Kalender!CI$81:CI$110,MAX(1,$D18))&gt;INDEX(Kalender!$B$81:$B$110,MAX(1,$D18))),AND($E18&gt;0,INDEX(Kalender!CI$81:CI$110,MAX(1,$E18))&gt;INDEX(Kalender!$B$81:$B$110,MAX(1,$E18))),AND($F18&gt;0,INDEX(Kalender!CI$81:CI$110,MAX(1,$F18))&gt;INDEX(Kalender!$B$81:$B$110,MAX(1,$F18)))),2,0))</f>
        <v>0</v>
      </c>
      <c r="CJ18" s="5" t="n">
        <f aca="false">IF(Kalender!CJ18&lt;&gt;1,0,IF(AND($B18&gt;0,INDEX(Kalender!CJ$68:CJ$77,MAX(1,$B18))&gt;INDEX(Kalender!$B$68:$B$77,MAX(1,$B18))),1,0)+IF(OR(AND($C18&gt;0,INDEX(Kalender!CJ$81:CJ$110,MAX(1,$C18))&gt;INDEX(Kalender!$B$81:$B$110,MAX(1,$C18))),AND($D18&gt;0,INDEX(Kalender!CJ$81:CJ$110,MAX(1,$D18))&gt;INDEX(Kalender!$B$81:$B$110,MAX(1,$D18))),AND($E18&gt;0,INDEX(Kalender!CJ$81:CJ$110,MAX(1,$E18))&gt;INDEX(Kalender!$B$81:$B$110,MAX(1,$E18))),AND($F18&gt;0,INDEX(Kalender!CJ$81:CJ$110,MAX(1,$F18))&gt;INDEX(Kalender!$B$81:$B$110,MAX(1,$F18)))),2,0))</f>
        <v>0</v>
      </c>
      <c r="CK18" s="5" t="n">
        <f aca="false">IF(Kalender!CK18&lt;&gt;1,0,IF(AND($B18&gt;0,INDEX(Kalender!CK$68:CK$77,MAX(1,$B18))&gt;INDEX(Kalender!$B$68:$B$77,MAX(1,$B18))),1,0)+IF(OR(AND($C18&gt;0,INDEX(Kalender!CK$81:CK$110,MAX(1,$C18))&gt;INDEX(Kalender!$B$81:$B$110,MAX(1,$C18))),AND($D18&gt;0,INDEX(Kalender!CK$81:CK$110,MAX(1,$D18))&gt;INDEX(Kalender!$B$81:$B$110,MAX(1,$D18))),AND($E18&gt;0,INDEX(Kalender!CK$81:CK$110,MAX(1,$E18))&gt;INDEX(Kalender!$B$81:$B$110,MAX(1,$E18))),AND($F18&gt;0,INDEX(Kalender!CK$81:CK$110,MAX(1,$F18))&gt;INDEX(Kalender!$B$81:$B$110,MAX(1,$F18)))),2,0))</f>
        <v>0</v>
      </c>
      <c r="CL18" s="5" t="n">
        <f aca="false">IF(Kalender!CL18&lt;&gt;1,0,IF(AND($B18&gt;0,INDEX(Kalender!CL$68:CL$77,MAX(1,$B18))&gt;INDEX(Kalender!$B$68:$B$77,MAX(1,$B18))),1,0)+IF(OR(AND($C18&gt;0,INDEX(Kalender!CL$81:CL$110,MAX(1,$C18))&gt;INDEX(Kalender!$B$81:$B$110,MAX(1,$C18))),AND($D18&gt;0,INDEX(Kalender!CL$81:CL$110,MAX(1,$D18))&gt;INDEX(Kalender!$B$81:$B$110,MAX(1,$D18))),AND($E18&gt;0,INDEX(Kalender!CL$81:CL$110,MAX(1,$E18))&gt;INDEX(Kalender!$B$81:$B$110,MAX(1,$E18))),AND($F18&gt;0,INDEX(Kalender!CL$81:CL$110,MAX(1,$F18))&gt;INDEX(Kalender!$B$81:$B$110,MAX(1,$F18)))),2,0))</f>
        <v>0</v>
      </c>
      <c r="CM18" s="5" t="n">
        <f aca="false">IF(Kalender!CM18&lt;&gt;1,0,IF(AND($B18&gt;0,INDEX(Kalender!CM$68:CM$77,MAX(1,$B18))&gt;INDEX(Kalender!$B$68:$B$77,MAX(1,$B18))),1,0)+IF(OR(AND($C18&gt;0,INDEX(Kalender!CM$81:CM$110,MAX(1,$C18))&gt;INDEX(Kalender!$B$81:$B$110,MAX(1,$C18))),AND($D18&gt;0,INDEX(Kalender!CM$81:CM$110,MAX(1,$D18))&gt;INDEX(Kalender!$B$81:$B$110,MAX(1,$D18))),AND($E18&gt;0,INDEX(Kalender!CM$81:CM$110,MAX(1,$E18))&gt;INDEX(Kalender!$B$81:$B$110,MAX(1,$E18))),AND($F18&gt;0,INDEX(Kalender!CM$81:CM$110,MAX(1,$F18))&gt;INDEX(Kalender!$B$81:$B$110,MAX(1,$F18)))),2,0))</f>
        <v>0</v>
      </c>
      <c r="CN18" s="5" t="n">
        <f aca="false">IF(Kalender!CN18&lt;&gt;1,0,IF(AND($B18&gt;0,INDEX(Kalender!CN$68:CN$77,MAX(1,$B18))&gt;INDEX(Kalender!$B$68:$B$77,MAX(1,$B18))),1,0)+IF(OR(AND($C18&gt;0,INDEX(Kalender!CN$81:CN$110,MAX(1,$C18))&gt;INDEX(Kalender!$B$81:$B$110,MAX(1,$C18))),AND($D18&gt;0,INDEX(Kalender!CN$81:CN$110,MAX(1,$D18))&gt;INDEX(Kalender!$B$81:$B$110,MAX(1,$D18))),AND($E18&gt;0,INDEX(Kalender!CN$81:CN$110,MAX(1,$E18))&gt;INDEX(Kalender!$B$81:$B$110,MAX(1,$E18))),AND($F18&gt;0,INDEX(Kalender!CN$81:CN$110,MAX(1,$F18))&gt;INDEX(Kalender!$B$81:$B$110,MAX(1,$F18)))),2,0))</f>
        <v>0</v>
      </c>
      <c r="CO18" s="5" t="n">
        <f aca="false">IF(Kalender!CO18&lt;&gt;1,0,IF(AND($B18&gt;0,INDEX(Kalender!CO$68:CO$77,MAX(1,$B18))&gt;INDEX(Kalender!$B$68:$B$77,MAX(1,$B18))),1,0)+IF(OR(AND($C18&gt;0,INDEX(Kalender!CO$81:CO$110,MAX(1,$C18))&gt;INDEX(Kalender!$B$81:$B$110,MAX(1,$C18))),AND($D18&gt;0,INDEX(Kalender!CO$81:CO$110,MAX(1,$D18))&gt;INDEX(Kalender!$B$81:$B$110,MAX(1,$D18))),AND($E18&gt;0,INDEX(Kalender!CO$81:CO$110,MAX(1,$E18))&gt;INDEX(Kalender!$B$81:$B$110,MAX(1,$E18))),AND($F18&gt;0,INDEX(Kalender!CO$81:CO$110,MAX(1,$F18))&gt;INDEX(Kalender!$B$81:$B$110,MAX(1,$F18)))),2,0))</f>
        <v>0</v>
      </c>
      <c r="CP18" s="5" t="n">
        <f aca="false">IF(Kalender!CP18&lt;&gt;1,0,IF(AND($B18&gt;0,INDEX(Kalender!CP$68:CP$77,MAX(1,$B18))&gt;INDEX(Kalender!$B$68:$B$77,MAX(1,$B18))),1,0)+IF(OR(AND($C18&gt;0,INDEX(Kalender!CP$81:CP$110,MAX(1,$C18))&gt;INDEX(Kalender!$B$81:$B$110,MAX(1,$C18))),AND($D18&gt;0,INDEX(Kalender!CP$81:CP$110,MAX(1,$D18))&gt;INDEX(Kalender!$B$81:$B$110,MAX(1,$D18))),AND($E18&gt;0,INDEX(Kalender!CP$81:CP$110,MAX(1,$E18))&gt;INDEX(Kalender!$B$81:$B$110,MAX(1,$E18))),AND($F18&gt;0,INDEX(Kalender!CP$81:CP$110,MAX(1,$F18))&gt;INDEX(Kalender!$B$81:$B$110,MAX(1,$F18)))),2,0))</f>
        <v>0</v>
      </c>
      <c r="CQ18" s="5" t="n">
        <f aca="false">IF(Kalender!CQ18&lt;&gt;1,0,IF(AND($B18&gt;0,INDEX(Kalender!CQ$68:CQ$77,MAX(1,$B18))&gt;INDEX(Kalender!$B$68:$B$77,MAX(1,$B18))),1,0)+IF(OR(AND($C18&gt;0,INDEX(Kalender!CQ$81:CQ$110,MAX(1,$C18))&gt;INDEX(Kalender!$B$81:$B$110,MAX(1,$C18))),AND($D18&gt;0,INDEX(Kalender!CQ$81:CQ$110,MAX(1,$D18))&gt;INDEX(Kalender!$B$81:$B$110,MAX(1,$D18))),AND($E18&gt;0,INDEX(Kalender!CQ$81:CQ$110,MAX(1,$E18))&gt;INDEX(Kalender!$B$81:$B$110,MAX(1,$E18))),AND($F18&gt;0,INDEX(Kalender!CQ$81:CQ$110,MAX(1,$F18))&gt;INDEX(Kalender!$B$81:$B$110,MAX(1,$F18)))),2,0))</f>
        <v>0</v>
      </c>
      <c r="CR18" s="5" t="n">
        <f aca="false">IF(Kalender!CR18&lt;&gt;1,0,IF(AND($B18&gt;0,INDEX(Kalender!CR$68:CR$77,MAX(1,$B18))&gt;INDEX(Kalender!$B$68:$B$77,MAX(1,$B18))),1,0)+IF(OR(AND($C18&gt;0,INDEX(Kalender!CR$81:CR$110,MAX(1,$C18))&gt;INDEX(Kalender!$B$81:$B$110,MAX(1,$C18))),AND($D18&gt;0,INDEX(Kalender!CR$81:CR$110,MAX(1,$D18))&gt;INDEX(Kalender!$B$81:$B$110,MAX(1,$D18))),AND($E18&gt;0,INDEX(Kalender!CR$81:CR$110,MAX(1,$E18))&gt;INDEX(Kalender!$B$81:$B$110,MAX(1,$E18))),AND($F18&gt;0,INDEX(Kalender!CR$81:CR$110,MAX(1,$F18))&gt;INDEX(Kalender!$B$81:$B$110,MAX(1,$F18)))),2,0))</f>
        <v>0</v>
      </c>
      <c r="CS18" s="5" t="n">
        <f aca="false">IF(Kalender!CS18&lt;&gt;1,0,IF(AND($B18&gt;0,INDEX(Kalender!CS$68:CS$77,MAX(1,$B18))&gt;INDEX(Kalender!$B$68:$B$77,MAX(1,$B18))),1,0)+IF(OR(AND($C18&gt;0,INDEX(Kalender!CS$81:CS$110,MAX(1,$C18))&gt;INDEX(Kalender!$B$81:$B$110,MAX(1,$C18))),AND($D18&gt;0,INDEX(Kalender!CS$81:CS$110,MAX(1,$D18))&gt;INDEX(Kalender!$B$81:$B$110,MAX(1,$D18))),AND($E18&gt;0,INDEX(Kalender!CS$81:CS$110,MAX(1,$E18))&gt;INDEX(Kalender!$B$81:$B$110,MAX(1,$E18))),AND($F18&gt;0,INDEX(Kalender!CS$81:CS$110,MAX(1,$F18))&gt;INDEX(Kalender!$B$81:$B$110,MAX(1,$F18)))),2,0))</f>
        <v>0</v>
      </c>
      <c r="CT18" s="5" t="n">
        <f aca="false">IF(Kalender!CT18&lt;&gt;1,0,IF(AND($B18&gt;0,INDEX(Kalender!CT$68:CT$77,MAX(1,$B18))&gt;INDEX(Kalender!$B$68:$B$77,MAX(1,$B18))),1,0)+IF(OR(AND($C18&gt;0,INDEX(Kalender!CT$81:CT$110,MAX(1,$C18))&gt;INDEX(Kalender!$B$81:$B$110,MAX(1,$C18))),AND($D18&gt;0,INDEX(Kalender!CT$81:CT$110,MAX(1,$D18))&gt;INDEX(Kalender!$B$81:$B$110,MAX(1,$D18))),AND($E18&gt;0,INDEX(Kalender!CT$81:CT$110,MAX(1,$E18))&gt;INDEX(Kalender!$B$81:$B$110,MAX(1,$E18))),AND($F18&gt;0,INDEX(Kalender!CT$81:CT$110,MAX(1,$F18))&gt;INDEX(Kalender!$B$81:$B$110,MAX(1,$F18)))),2,0))</f>
        <v>0</v>
      </c>
      <c r="CU18" s="5" t="n">
        <f aca="false">IF(Kalender!CU18&lt;&gt;1,0,IF(AND($B18&gt;0,INDEX(Kalender!CU$68:CU$77,MAX(1,$B18))&gt;INDEX(Kalender!$B$68:$B$77,MAX(1,$B18))),1,0)+IF(OR(AND($C18&gt;0,INDEX(Kalender!CU$81:CU$110,MAX(1,$C18))&gt;INDEX(Kalender!$B$81:$B$110,MAX(1,$C18))),AND($D18&gt;0,INDEX(Kalender!CU$81:CU$110,MAX(1,$D18))&gt;INDEX(Kalender!$B$81:$B$110,MAX(1,$D18))),AND($E18&gt;0,INDEX(Kalender!CU$81:CU$110,MAX(1,$E18))&gt;INDEX(Kalender!$B$81:$B$110,MAX(1,$E18))),AND($F18&gt;0,INDEX(Kalender!CU$81:CU$110,MAX(1,$F18))&gt;INDEX(Kalender!$B$81:$B$110,MAX(1,$F18)))),2,0))</f>
        <v>0</v>
      </c>
      <c r="CV18" s="5" t="n">
        <f aca="false">IF(Kalender!CV18&lt;&gt;1,0,IF(AND($B18&gt;0,INDEX(Kalender!CV$68:CV$77,MAX(1,$B18))&gt;INDEX(Kalender!$B$68:$B$77,MAX(1,$B18))),1,0)+IF(OR(AND($C18&gt;0,INDEX(Kalender!CV$81:CV$110,MAX(1,$C18))&gt;INDEX(Kalender!$B$81:$B$110,MAX(1,$C18))),AND($D18&gt;0,INDEX(Kalender!CV$81:CV$110,MAX(1,$D18))&gt;INDEX(Kalender!$B$81:$B$110,MAX(1,$D18))),AND($E18&gt;0,INDEX(Kalender!CV$81:CV$110,MAX(1,$E18))&gt;INDEX(Kalender!$B$81:$B$110,MAX(1,$E18))),AND($F18&gt;0,INDEX(Kalender!CV$81:CV$110,MAX(1,$F18))&gt;INDEX(Kalender!$B$81:$B$110,MAX(1,$F18)))),2,0))</f>
        <v>0</v>
      </c>
      <c r="CW18" s="5" t="n">
        <f aca="false">IF(Kalender!CW18&lt;&gt;1,0,IF(AND($B18&gt;0,INDEX(Kalender!CW$68:CW$77,MAX(1,$B18))&gt;INDEX(Kalender!$B$68:$B$77,MAX(1,$B18))),1,0)+IF(OR(AND($C18&gt;0,INDEX(Kalender!CW$81:CW$110,MAX(1,$C18))&gt;INDEX(Kalender!$B$81:$B$110,MAX(1,$C18))),AND($D18&gt;0,INDEX(Kalender!CW$81:CW$110,MAX(1,$D18))&gt;INDEX(Kalender!$B$81:$B$110,MAX(1,$D18))),AND($E18&gt;0,INDEX(Kalender!CW$81:CW$110,MAX(1,$E18))&gt;INDEX(Kalender!$B$81:$B$110,MAX(1,$E18))),AND($F18&gt;0,INDEX(Kalender!CW$81:CW$110,MAX(1,$F18))&gt;INDEX(Kalender!$B$81:$B$110,MAX(1,$F18)))),2,0))</f>
        <v>0</v>
      </c>
      <c r="CX18" s="5" t="n">
        <f aca="false">IF(Kalender!CX18&lt;&gt;1,0,IF(AND($B18&gt;0,INDEX(Kalender!CX$68:CX$77,MAX(1,$B18))&gt;INDEX(Kalender!$B$68:$B$77,MAX(1,$B18))),1,0)+IF(OR(AND($C18&gt;0,INDEX(Kalender!CX$81:CX$110,MAX(1,$C18))&gt;INDEX(Kalender!$B$81:$B$110,MAX(1,$C18))),AND($D18&gt;0,INDEX(Kalender!CX$81:CX$110,MAX(1,$D18))&gt;INDEX(Kalender!$B$81:$B$110,MAX(1,$D18))),AND($E18&gt;0,INDEX(Kalender!CX$81:CX$110,MAX(1,$E18))&gt;INDEX(Kalender!$B$81:$B$110,MAX(1,$E18))),AND($F18&gt;0,INDEX(Kalender!CX$81:CX$110,MAX(1,$F18))&gt;INDEX(Kalender!$B$81:$B$110,MAX(1,$F18)))),2,0))</f>
        <v>0</v>
      </c>
      <c r="CY18" s="5" t="n">
        <f aca="false">IF(Kalender!CY18&lt;&gt;1,0,IF(AND($B18&gt;0,INDEX(Kalender!CY$68:CY$77,MAX(1,$B18))&gt;INDEX(Kalender!$B$68:$B$77,MAX(1,$B18))),1,0)+IF(OR(AND($C18&gt;0,INDEX(Kalender!CY$81:CY$110,MAX(1,$C18))&gt;INDEX(Kalender!$B$81:$B$110,MAX(1,$C18))),AND($D18&gt;0,INDEX(Kalender!CY$81:CY$110,MAX(1,$D18))&gt;INDEX(Kalender!$B$81:$B$110,MAX(1,$D18))),AND($E18&gt;0,INDEX(Kalender!CY$81:CY$110,MAX(1,$E18))&gt;INDEX(Kalender!$B$81:$B$110,MAX(1,$E18))),AND($F18&gt;0,INDEX(Kalender!CY$81:CY$110,MAX(1,$F18))&gt;INDEX(Kalender!$B$81:$B$110,MAX(1,$F18)))),2,0))</f>
        <v>0</v>
      </c>
      <c r="CZ18" s="5" t="n">
        <f aca="false">IF(Kalender!CZ18&lt;&gt;1,0,IF(AND($B18&gt;0,INDEX(Kalender!CZ$68:CZ$77,MAX(1,$B18))&gt;INDEX(Kalender!$B$68:$B$77,MAX(1,$B18))),1,0)+IF(OR(AND($C18&gt;0,INDEX(Kalender!CZ$81:CZ$110,MAX(1,$C18))&gt;INDEX(Kalender!$B$81:$B$110,MAX(1,$C18))),AND($D18&gt;0,INDEX(Kalender!CZ$81:CZ$110,MAX(1,$D18))&gt;INDEX(Kalender!$B$81:$B$110,MAX(1,$D18))),AND($E18&gt;0,INDEX(Kalender!CZ$81:CZ$110,MAX(1,$E18))&gt;INDEX(Kalender!$B$81:$B$110,MAX(1,$E18))),AND($F18&gt;0,INDEX(Kalender!CZ$81:CZ$110,MAX(1,$F18))&gt;INDEX(Kalender!$B$81:$B$110,MAX(1,$F18)))),2,0))</f>
        <v>0</v>
      </c>
      <c r="DA18" s="5" t="n">
        <f aca="false">IF(Kalender!DA18&lt;&gt;1,0,IF(AND($B18&gt;0,INDEX(Kalender!DA$68:DA$77,MAX(1,$B18))&gt;INDEX(Kalender!$B$68:$B$77,MAX(1,$B18))),1,0)+IF(OR(AND($C18&gt;0,INDEX(Kalender!DA$81:DA$110,MAX(1,$C18))&gt;INDEX(Kalender!$B$81:$B$110,MAX(1,$C18))),AND($D18&gt;0,INDEX(Kalender!DA$81:DA$110,MAX(1,$D18))&gt;INDEX(Kalender!$B$81:$B$110,MAX(1,$D18))),AND($E18&gt;0,INDEX(Kalender!DA$81:DA$110,MAX(1,$E18))&gt;INDEX(Kalender!$B$81:$B$110,MAX(1,$E18))),AND($F18&gt;0,INDEX(Kalender!DA$81:DA$110,MAX(1,$F18))&gt;INDEX(Kalender!$B$81:$B$110,MAX(1,$F18)))),2,0))</f>
        <v>0</v>
      </c>
      <c r="DB18" s="5" t="n">
        <f aca="false">IF(Kalender!DB18&lt;&gt;1,0,IF(AND($B18&gt;0,INDEX(Kalender!DB$68:DB$77,MAX(1,$B18))&gt;INDEX(Kalender!$B$68:$B$77,MAX(1,$B18))),1,0)+IF(OR(AND($C18&gt;0,INDEX(Kalender!DB$81:DB$110,MAX(1,$C18))&gt;INDEX(Kalender!$B$81:$B$110,MAX(1,$C18))),AND($D18&gt;0,INDEX(Kalender!DB$81:DB$110,MAX(1,$D18))&gt;INDEX(Kalender!$B$81:$B$110,MAX(1,$D18))),AND($E18&gt;0,INDEX(Kalender!DB$81:DB$110,MAX(1,$E18))&gt;INDEX(Kalender!$B$81:$B$110,MAX(1,$E18))),AND($F18&gt;0,INDEX(Kalender!DB$81:DB$110,MAX(1,$F18))&gt;INDEX(Kalender!$B$81:$B$110,MAX(1,$F18)))),2,0))</f>
        <v>0</v>
      </c>
      <c r="DC18" s="5" t="n">
        <f aca="false">IF(Kalender!DC18&lt;&gt;1,0,IF(AND($B18&gt;0,INDEX(Kalender!DC$68:DC$77,MAX(1,$B18))&gt;INDEX(Kalender!$B$68:$B$77,MAX(1,$B18))),1,0)+IF(OR(AND($C18&gt;0,INDEX(Kalender!DC$81:DC$110,MAX(1,$C18))&gt;INDEX(Kalender!$B$81:$B$110,MAX(1,$C18))),AND($D18&gt;0,INDEX(Kalender!DC$81:DC$110,MAX(1,$D18))&gt;INDEX(Kalender!$B$81:$B$110,MAX(1,$D18))),AND($E18&gt;0,INDEX(Kalender!DC$81:DC$110,MAX(1,$E18))&gt;INDEX(Kalender!$B$81:$B$110,MAX(1,$E18))),AND($F18&gt;0,INDEX(Kalender!DC$81:DC$110,MAX(1,$F18))&gt;INDEX(Kalender!$B$81:$B$110,MAX(1,$F18)))),2,0))</f>
        <v>0</v>
      </c>
      <c r="DD18" s="5" t="n">
        <f aca="false">IF(Kalender!DD18&lt;&gt;1,0,IF(AND($B18&gt;0,INDEX(Kalender!DD$68:DD$77,MAX(1,$B18))&gt;INDEX(Kalender!$B$68:$B$77,MAX(1,$B18))),1,0)+IF(OR(AND($C18&gt;0,INDEX(Kalender!DD$81:DD$110,MAX(1,$C18))&gt;INDEX(Kalender!$B$81:$B$110,MAX(1,$C18))),AND($D18&gt;0,INDEX(Kalender!DD$81:DD$110,MAX(1,$D18))&gt;INDEX(Kalender!$B$81:$B$110,MAX(1,$D18))),AND($E18&gt;0,INDEX(Kalender!DD$81:DD$110,MAX(1,$E18))&gt;INDEX(Kalender!$B$81:$B$110,MAX(1,$E18))),AND($F18&gt;0,INDEX(Kalender!DD$81:DD$110,MAX(1,$F18))&gt;INDEX(Kalender!$B$81:$B$110,MAX(1,$F18)))),2,0))</f>
        <v>0</v>
      </c>
      <c r="DE18" s="5" t="n">
        <f aca="false">IF(Kalender!DE18&lt;&gt;1,0,IF(AND($B18&gt;0,INDEX(Kalender!DE$68:DE$77,MAX(1,$B18))&gt;INDEX(Kalender!$B$68:$B$77,MAX(1,$B18))),1,0)+IF(OR(AND($C18&gt;0,INDEX(Kalender!DE$81:DE$110,MAX(1,$C18))&gt;INDEX(Kalender!$B$81:$B$110,MAX(1,$C18))),AND($D18&gt;0,INDEX(Kalender!DE$81:DE$110,MAX(1,$D18))&gt;INDEX(Kalender!$B$81:$B$110,MAX(1,$D18))),AND($E18&gt;0,INDEX(Kalender!DE$81:DE$110,MAX(1,$E18))&gt;INDEX(Kalender!$B$81:$B$110,MAX(1,$E18))),AND($F18&gt;0,INDEX(Kalender!DE$81:DE$110,MAX(1,$F18))&gt;INDEX(Kalender!$B$81:$B$110,MAX(1,$F18)))),2,0))</f>
        <v>0</v>
      </c>
      <c r="DF18" s="5" t="n">
        <f aca="false">IF(Kalender!DF18&lt;&gt;1,0,IF(AND($B18&gt;0,INDEX(Kalender!DF$68:DF$77,MAX(1,$B18))&gt;INDEX(Kalender!$B$68:$B$77,MAX(1,$B18))),1,0)+IF(OR(AND($C18&gt;0,INDEX(Kalender!DF$81:DF$110,MAX(1,$C18))&gt;INDEX(Kalender!$B$81:$B$110,MAX(1,$C18))),AND($D18&gt;0,INDEX(Kalender!DF$81:DF$110,MAX(1,$D18))&gt;INDEX(Kalender!$B$81:$B$110,MAX(1,$D18))),AND($E18&gt;0,INDEX(Kalender!DF$81:DF$110,MAX(1,$E18))&gt;INDEX(Kalender!$B$81:$B$110,MAX(1,$E18))),AND($F18&gt;0,INDEX(Kalender!DF$81:DF$110,MAX(1,$F18))&gt;INDEX(Kalender!$B$81:$B$110,MAX(1,$F18)))),2,0))</f>
        <v>0</v>
      </c>
      <c r="DG18" s="5" t="n">
        <f aca="false">IF(Kalender!DG18&lt;&gt;1,0,IF(AND($B18&gt;0,INDEX(Kalender!DG$68:DG$77,MAX(1,$B18))&gt;INDEX(Kalender!$B$68:$B$77,MAX(1,$B18))),1,0)+IF(OR(AND($C18&gt;0,INDEX(Kalender!DG$81:DG$110,MAX(1,$C18))&gt;INDEX(Kalender!$B$81:$B$110,MAX(1,$C18))),AND($D18&gt;0,INDEX(Kalender!DG$81:DG$110,MAX(1,$D18))&gt;INDEX(Kalender!$B$81:$B$110,MAX(1,$D18))),AND($E18&gt;0,INDEX(Kalender!DG$81:DG$110,MAX(1,$E18))&gt;INDEX(Kalender!$B$81:$B$110,MAX(1,$E18))),AND($F18&gt;0,INDEX(Kalender!DG$81:DG$110,MAX(1,$F18))&gt;INDEX(Kalender!$B$81:$B$110,MAX(1,$F18)))),2,0))</f>
        <v>0</v>
      </c>
      <c r="DH18" s="5" t="n">
        <f aca="false">IF(Kalender!DH18&lt;&gt;1,0,IF(AND($B18&gt;0,INDEX(Kalender!DH$68:DH$77,MAX(1,$B18))&gt;INDEX(Kalender!$B$68:$B$77,MAX(1,$B18))),1,0)+IF(OR(AND($C18&gt;0,INDEX(Kalender!DH$81:DH$110,MAX(1,$C18))&gt;INDEX(Kalender!$B$81:$B$110,MAX(1,$C18))),AND($D18&gt;0,INDEX(Kalender!DH$81:DH$110,MAX(1,$D18))&gt;INDEX(Kalender!$B$81:$B$110,MAX(1,$D18))),AND($E18&gt;0,INDEX(Kalender!DH$81:DH$110,MAX(1,$E18))&gt;INDEX(Kalender!$B$81:$B$110,MAX(1,$E18))),AND($F18&gt;0,INDEX(Kalender!DH$81:DH$110,MAX(1,$F18))&gt;INDEX(Kalender!$B$81:$B$110,MAX(1,$F18)))),2,0))</f>
        <v>0</v>
      </c>
      <c r="DI18" s="5" t="n">
        <f aca="false">IF(Kalender!DI18&lt;&gt;1,0,IF(AND($B18&gt;0,INDEX(Kalender!DI$68:DI$77,MAX(1,$B18))&gt;INDEX(Kalender!$B$68:$B$77,MAX(1,$B18))),1,0)+IF(OR(AND($C18&gt;0,INDEX(Kalender!DI$81:DI$110,MAX(1,$C18))&gt;INDEX(Kalender!$B$81:$B$110,MAX(1,$C18))),AND($D18&gt;0,INDEX(Kalender!DI$81:DI$110,MAX(1,$D18))&gt;INDEX(Kalender!$B$81:$B$110,MAX(1,$D18))),AND($E18&gt;0,INDEX(Kalender!DI$81:DI$110,MAX(1,$E18))&gt;INDEX(Kalender!$B$81:$B$110,MAX(1,$E18))),AND($F18&gt;0,INDEX(Kalender!DI$81:DI$110,MAX(1,$F18))&gt;INDEX(Kalender!$B$81:$B$110,MAX(1,$F18)))),2,0))</f>
        <v>0</v>
      </c>
      <c r="DJ18" s="5" t="n">
        <f aca="false">IF(Kalender!DJ18&lt;&gt;1,0,IF(AND($B18&gt;0,INDEX(Kalender!DJ$68:DJ$77,MAX(1,$B18))&gt;INDEX(Kalender!$B$68:$B$77,MAX(1,$B18))),1,0)+IF(OR(AND($C18&gt;0,INDEX(Kalender!DJ$81:DJ$110,MAX(1,$C18))&gt;INDEX(Kalender!$B$81:$B$110,MAX(1,$C18))),AND($D18&gt;0,INDEX(Kalender!DJ$81:DJ$110,MAX(1,$D18))&gt;INDEX(Kalender!$B$81:$B$110,MAX(1,$D18))),AND($E18&gt;0,INDEX(Kalender!DJ$81:DJ$110,MAX(1,$E18))&gt;INDEX(Kalender!$B$81:$B$110,MAX(1,$E18))),AND($F18&gt;0,INDEX(Kalender!DJ$81:DJ$110,MAX(1,$F18))&gt;INDEX(Kalender!$B$81:$B$110,MAX(1,$F18)))),2,0))</f>
        <v>0</v>
      </c>
      <c r="DK18" s="5" t="n">
        <f aca="false">IF(Kalender!DK18&lt;&gt;1,0,IF(AND($B18&gt;0,INDEX(Kalender!DK$68:DK$77,MAX(1,$B18))&gt;INDEX(Kalender!$B$68:$B$77,MAX(1,$B18))),1,0)+IF(OR(AND($C18&gt;0,INDEX(Kalender!DK$81:DK$110,MAX(1,$C18))&gt;INDEX(Kalender!$B$81:$B$110,MAX(1,$C18))),AND($D18&gt;0,INDEX(Kalender!DK$81:DK$110,MAX(1,$D18))&gt;INDEX(Kalender!$B$81:$B$110,MAX(1,$D18))),AND($E18&gt;0,INDEX(Kalender!DK$81:DK$110,MAX(1,$E18))&gt;INDEX(Kalender!$B$81:$B$110,MAX(1,$E18))),AND($F18&gt;0,INDEX(Kalender!DK$81:DK$110,MAX(1,$F18))&gt;INDEX(Kalender!$B$81:$B$110,MAX(1,$F18)))),2,0))</f>
        <v>0</v>
      </c>
      <c r="DL18" s="5" t="n">
        <f aca="false">IF(Kalender!DL18&lt;&gt;1,0,IF(AND($B18&gt;0,INDEX(Kalender!DL$68:DL$77,MAX(1,$B18))&gt;INDEX(Kalender!$B$68:$B$77,MAX(1,$B18))),1,0)+IF(OR(AND($C18&gt;0,INDEX(Kalender!DL$81:DL$110,MAX(1,$C18))&gt;INDEX(Kalender!$B$81:$B$110,MAX(1,$C18))),AND($D18&gt;0,INDEX(Kalender!DL$81:DL$110,MAX(1,$D18))&gt;INDEX(Kalender!$B$81:$B$110,MAX(1,$D18))),AND($E18&gt;0,INDEX(Kalender!DL$81:DL$110,MAX(1,$E18))&gt;INDEX(Kalender!$B$81:$B$110,MAX(1,$E18))),AND($F18&gt;0,INDEX(Kalender!DL$81:DL$110,MAX(1,$F18))&gt;INDEX(Kalender!$B$81:$B$110,MAX(1,$F18)))),2,0))</f>
        <v>0</v>
      </c>
      <c r="DM18" s="5" t="n">
        <f aca="false">IF(Kalender!DM18&lt;&gt;1,0,IF(AND($B18&gt;0,INDEX(Kalender!DM$68:DM$77,MAX(1,$B18))&gt;INDEX(Kalender!$B$68:$B$77,MAX(1,$B18))),1,0)+IF(OR(AND($C18&gt;0,INDEX(Kalender!DM$81:DM$110,MAX(1,$C18))&gt;INDEX(Kalender!$B$81:$B$110,MAX(1,$C18))),AND($D18&gt;0,INDEX(Kalender!DM$81:DM$110,MAX(1,$D18))&gt;INDEX(Kalender!$B$81:$B$110,MAX(1,$D18))),AND($E18&gt;0,INDEX(Kalender!DM$81:DM$110,MAX(1,$E18))&gt;INDEX(Kalender!$B$81:$B$110,MAX(1,$E18))),AND($F18&gt;0,INDEX(Kalender!DM$81:DM$110,MAX(1,$F18))&gt;INDEX(Kalender!$B$81:$B$110,MAX(1,$F18)))),2,0))</f>
        <v>0</v>
      </c>
      <c r="DN18" s="5" t="n">
        <f aca="false">IF(Kalender!DN18&lt;&gt;1,0,IF(AND($B18&gt;0,INDEX(Kalender!DN$68:DN$77,MAX(1,$B18))&gt;INDEX(Kalender!$B$68:$B$77,MAX(1,$B18))),1,0)+IF(OR(AND($C18&gt;0,INDEX(Kalender!DN$81:DN$110,MAX(1,$C18))&gt;INDEX(Kalender!$B$81:$B$110,MAX(1,$C18))),AND($D18&gt;0,INDEX(Kalender!DN$81:DN$110,MAX(1,$D18))&gt;INDEX(Kalender!$B$81:$B$110,MAX(1,$D18))),AND($E18&gt;0,INDEX(Kalender!DN$81:DN$110,MAX(1,$E18))&gt;INDEX(Kalender!$B$81:$B$110,MAX(1,$E18))),AND($F18&gt;0,INDEX(Kalender!DN$81:DN$110,MAX(1,$F18))&gt;INDEX(Kalender!$B$81:$B$110,MAX(1,$F18)))),2,0))</f>
        <v>0</v>
      </c>
      <c r="DO18" s="5" t="n">
        <f aca="false">IF(Kalender!DO18&lt;&gt;1,0,IF(AND($B18&gt;0,INDEX(Kalender!DO$68:DO$77,MAX(1,$B18))&gt;INDEX(Kalender!$B$68:$B$77,MAX(1,$B18))),1,0)+IF(OR(AND($C18&gt;0,INDEX(Kalender!DO$81:DO$110,MAX(1,$C18))&gt;INDEX(Kalender!$B$81:$B$110,MAX(1,$C18))),AND($D18&gt;0,INDEX(Kalender!DO$81:DO$110,MAX(1,$D18))&gt;INDEX(Kalender!$B$81:$B$110,MAX(1,$D18))),AND($E18&gt;0,INDEX(Kalender!DO$81:DO$110,MAX(1,$E18))&gt;INDEX(Kalender!$B$81:$B$110,MAX(1,$E18))),AND($F18&gt;0,INDEX(Kalender!DO$81:DO$110,MAX(1,$F18))&gt;INDEX(Kalender!$B$81:$B$110,MAX(1,$F18)))),2,0))</f>
        <v>0</v>
      </c>
      <c r="DP18" s="5" t="n">
        <f aca="false">IF(Kalender!DP18&lt;&gt;1,0,IF(AND($B18&gt;0,INDEX(Kalender!DP$68:DP$77,MAX(1,$B18))&gt;INDEX(Kalender!$B$68:$B$77,MAX(1,$B18))),1,0)+IF(OR(AND($C18&gt;0,INDEX(Kalender!DP$81:DP$110,MAX(1,$C18))&gt;INDEX(Kalender!$B$81:$B$110,MAX(1,$C18))),AND($D18&gt;0,INDEX(Kalender!DP$81:DP$110,MAX(1,$D18))&gt;INDEX(Kalender!$B$81:$B$110,MAX(1,$D18))),AND($E18&gt;0,INDEX(Kalender!DP$81:DP$110,MAX(1,$E18))&gt;INDEX(Kalender!$B$81:$B$110,MAX(1,$E18))),AND($F18&gt;0,INDEX(Kalender!DP$81:DP$110,MAX(1,$F18))&gt;INDEX(Kalender!$B$81:$B$110,MAX(1,$F18)))),2,0))</f>
        <v>0</v>
      </c>
      <c r="DQ18" s="5" t="n">
        <f aca="false">IF(Kalender!DQ18&lt;&gt;1,0,IF(AND($B18&gt;0,INDEX(Kalender!DQ$68:DQ$77,MAX(1,$B18))&gt;INDEX(Kalender!$B$68:$B$77,MAX(1,$B18))),1,0)+IF(OR(AND($C18&gt;0,INDEX(Kalender!DQ$81:DQ$110,MAX(1,$C18))&gt;INDEX(Kalender!$B$81:$B$110,MAX(1,$C18))),AND($D18&gt;0,INDEX(Kalender!DQ$81:DQ$110,MAX(1,$D18))&gt;INDEX(Kalender!$B$81:$B$110,MAX(1,$D18))),AND($E18&gt;0,INDEX(Kalender!DQ$81:DQ$110,MAX(1,$E18))&gt;INDEX(Kalender!$B$81:$B$110,MAX(1,$E18))),AND($F18&gt;0,INDEX(Kalender!DQ$81:DQ$110,MAX(1,$F18))&gt;INDEX(Kalender!$B$81:$B$110,MAX(1,$F18)))),2,0))</f>
        <v>0</v>
      </c>
      <c r="DR18" s="5" t="n">
        <f aca="false">IF(Kalender!DR18&lt;&gt;1,0,IF(AND($B18&gt;0,INDEX(Kalender!DR$68:DR$77,MAX(1,$B18))&gt;INDEX(Kalender!$B$68:$B$77,MAX(1,$B18))),1,0)+IF(OR(AND($C18&gt;0,INDEX(Kalender!DR$81:DR$110,MAX(1,$C18))&gt;INDEX(Kalender!$B$81:$B$110,MAX(1,$C18))),AND($D18&gt;0,INDEX(Kalender!DR$81:DR$110,MAX(1,$D18))&gt;INDEX(Kalender!$B$81:$B$110,MAX(1,$D18))),AND($E18&gt;0,INDEX(Kalender!DR$81:DR$110,MAX(1,$E18))&gt;INDEX(Kalender!$B$81:$B$110,MAX(1,$E18))),AND($F18&gt;0,INDEX(Kalender!DR$81:DR$110,MAX(1,$F18))&gt;INDEX(Kalender!$B$81:$B$110,MAX(1,$F18)))),2,0))</f>
        <v>0</v>
      </c>
      <c r="DS18" s="5" t="n">
        <f aca="false">IF(Kalender!DS18&lt;&gt;1,0,IF(AND($B18&gt;0,INDEX(Kalender!DS$68:DS$77,MAX(1,$B18))&gt;INDEX(Kalender!$B$68:$B$77,MAX(1,$B18))),1,0)+IF(OR(AND($C18&gt;0,INDEX(Kalender!DS$81:DS$110,MAX(1,$C18))&gt;INDEX(Kalender!$B$81:$B$110,MAX(1,$C18))),AND($D18&gt;0,INDEX(Kalender!DS$81:DS$110,MAX(1,$D18))&gt;INDEX(Kalender!$B$81:$B$110,MAX(1,$D18))),AND($E18&gt;0,INDEX(Kalender!DS$81:DS$110,MAX(1,$E18))&gt;INDEX(Kalender!$B$81:$B$110,MAX(1,$E18))),AND($F18&gt;0,INDEX(Kalender!DS$81:DS$110,MAX(1,$F18))&gt;INDEX(Kalender!$B$81:$B$110,MAX(1,$F18)))),2,0))</f>
        <v>0</v>
      </c>
      <c r="DT18" s="5" t="n">
        <f aca="false">IF(Kalender!DT18&lt;&gt;1,0,IF(AND($B18&gt;0,INDEX(Kalender!DT$68:DT$77,MAX(1,$B18))&gt;INDEX(Kalender!$B$68:$B$77,MAX(1,$B18))),1,0)+IF(OR(AND($C18&gt;0,INDEX(Kalender!DT$81:DT$110,MAX(1,$C18))&gt;INDEX(Kalender!$B$81:$B$110,MAX(1,$C18))),AND($D18&gt;0,INDEX(Kalender!DT$81:DT$110,MAX(1,$D18))&gt;INDEX(Kalender!$B$81:$B$110,MAX(1,$D18))),AND($E18&gt;0,INDEX(Kalender!DT$81:DT$110,MAX(1,$E18))&gt;INDEX(Kalender!$B$81:$B$110,MAX(1,$E18))),AND($F18&gt;0,INDEX(Kalender!DT$81:DT$110,MAX(1,$F18))&gt;INDEX(Kalender!$B$81:$B$110,MAX(1,$F18)))),2,0))</f>
        <v>0</v>
      </c>
      <c r="DU18" s="5" t="n">
        <f aca="false">IF(Kalender!DU18&lt;&gt;1,0,IF(AND($B18&gt;0,INDEX(Kalender!DU$68:DU$77,MAX(1,$B18))&gt;INDEX(Kalender!$B$68:$B$77,MAX(1,$B18))),1,0)+IF(OR(AND($C18&gt;0,INDEX(Kalender!DU$81:DU$110,MAX(1,$C18))&gt;INDEX(Kalender!$B$81:$B$110,MAX(1,$C18))),AND($D18&gt;0,INDEX(Kalender!DU$81:DU$110,MAX(1,$D18))&gt;INDEX(Kalender!$B$81:$B$110,MAX(1,$D18))),AND($E18&gt;0,INDEX(Kalender!DU$81:DU$110,MAX(1,$E18))&gt;INDEX(Kalender!$B$81:$B$110,MAX(1,$E18))),AND($F18&gt;0,INDEX(Kalender!DU$81:DU$110,MAX(1,$F18))&gt;INDEX(Kalender!$B$81:$B$110,MAX(1,$F18)))),2,0))</f>
        <v>0</v>
      </c>
      <c r="DV18" s="5" t="n">
        <f aca="false">IF(Kalender!DV18&lt;&gt;1,0,IF(AND($B18&gt;0,INDEX(Kalender!DV$68:DV$77,MAX(1,$B18))&gt;INDEX(Kalender!$B$68:$B$77,MAX(1,$B18))),1,0)+IF(OR(AND($C18&gt;0,INDEX(Kalender!DV$81:DV$110,MAX(1,$C18))&gt;INDEX(Kalender!$B$81:$B$110,MAX(1,$C18))),AND($D18&gt;0,INDEX(Kalender!DV$81:DV$110,MAX(1,$D18))&gt;INDEX(Kalender!$B$81:$B$110,MAX(1,$D18))),AND($E18&gt;0,INDEX(Kalender!DV$81:DV$110,MAX(1,$E18))&gt;INDEX(Kalender!$B$81:$B$110,MAX(1,$E18))),AND($F18&gt;0,INDEX(Kalender!DV$81:DV$110,MAX(1,$F18))&gt;INDEX(Kalender!$B$81:$B$110,MAX(1,$F18)))),2,0))</f>
        <v>0</v>
      </c>
      <c r="DW18" s="5" t="n">
        <f aca="false">IF(Kalender!DW18&lt;&gt;1,0,IF(AND($B18&gt;0,INDEX(Kalender!DW$68:DW$77,MAX(1,$B18))&gt;INDEX(Kalender!$B$68:$B$77,MAX(1,$B18))),1,0)+IF(OR(AND($C18&gt;0,INDEX(Kalender!DW$81:DW$110,MAX(1,$C18))&gt;INDEX(Kalender!$B$81:$B$110,MAX(1,$C18))),AND($D18&gt;0,INDEX(Kalender!DW$81:DW$110,MAX(1,$D18))&gt;INDEX(Kalender!$B$81:$B$110,MAX(1,$D18))),AND($E18&gt;0,INDEX(Kalender!DW$81:DW$110,MAX(1,$E18))&gt;INDEX(Kalender!$B$81:$B$110,MAX(1,$E18))),AND($F18&gt;0,INDEX(Kalender!DW$81:DW$110,MAX(1,$F18))&gt;INDEX(Kalender!$B$81:$B$110,MAX(1,$F18)))),2,0))</f>
        <v>0</v>
      </c>
      <c r="DX18" s="5" t="n">
        <f aca="false">IF(Kalender!DX18&lt;&gt;1,0,IF(AND($B18&gt;0,INDEX(Kalender!DX$68:DX$77,MAX(1,$B18))&gt;INDEX(Kalender!$B$68:$B$77,MAX(1,$B18))),1,0)+IF(OR(AND($C18&gt;0,INDEX(Kalender!DX$81:DX$110,MAX(1,$C18))&gt;INDEX(Kalender!$B$81:$B$110,MAX(1,$C18))),AND($D18&gt;0,INDEX(Kalender!DX$81:DX$110,MAX(1,$D18))&gt;INDEX(Kalender!$B$81:$B$110,MAX(1,$D18))),AND($E18&gt;0,INDEX(Kalender!DX$81:DX$110,MAX(1,$E18))&gt;INDEX(Kalender!$B$81:$B$110,MAX(1,$E18))),AND($F18&gt;0,INDEX(Kalender!DX$81:DX$110,MAX(1,$F18))&gt;INDEX(Kalender!$B$81:$B$110,MAX(1,$F18)))),2,0))</f>
        <v>0</v>
      </c>
      <c r="DY18" s="5" t="n">
        <f aca="false">IF(Kalender!DY18&lt;&gt;1,0,IF(AND($B18&gt;0,INDEX(Kalender!DY$68:DY$77,MAX(1,$B18))&gt;INDEX(Kalender!$B$68:$B$77,MAX(1,$B18))),1,0)+IF(OR(AND($C18&gt;0,INDEX(Kalender!DY$81:DY$110,MAX(1,$C18))&gt;INDEX(Kalender!$B$81:$B$110,MAX(1,$C18))),AND($D18&gt;0,INDEX(Kalender!DY$81:DY$110,MAX(1,$D18))&gt;INDEX(Kalender!$B$81:$B$110,MAX(1,$D18))),AND($E18&gt;0,INDEX(Kalender!DY$81:DY$110,MAX(1,$E18))&gt;INDEX(Kalender!$B$81:$B$110,MAX(1,$E18))),AND($F18&gt;0,INDEX(Kalender!DY$81:DY$110,MAX(1,$F18))&gt;INDEX(Kalender!$B$81:$B$110,MAX(1,$F18)))),2,0))</f>
        <v>0</v>
      </c>
      <c r="DZ18" s="5" t="n">
        <f aca="false">IF(Kalender!DZ18&lt;&gt;1,0,IF(AND($B18&gt;0,INDEX(Kalender!DZ$68:DZ$77,MAX(1,$B18))&gt;INDEX(Kalender!$B$68:$B$77,MAX(1,$B18))),1,0)+IF(OR(AND($C18&gt;0,INDEX(Kalender!DZ$81:DZ$110,MAX(1,$C18))&gt;INDEX(Kalender!$B$81:$B$110,MAX(1,$C18))),AND($D18&gt;0,INDEX(Kalender!DZ$81:DZ$110,MAX(1,$D18))&gt;INDEX(Kalender!$B$81:$B$110,MAX(1,$D18))),AND($E18&gt;0,INDEX(Kalender!DZ$81:DZ$110,MAX(1,$E18))&gt;INDEX(Kalender!$B$81:$B$110,MAX(1,$E18))),AND($F18&gt;0,INDEX(Kalender!DZ$81:DZ$110,MAX(1,$F18))&gt;INDEX(Kalender!$B$81:$B$110,MAX(1,$F18)))),2,0))</f>
        <v>0</v>
      </c>
      <c r="EA18" s="5" t="n">
        <f aca="false">IF(Kalender!EA18&lt;&gt;1,0,IF(AND($B18&gt;0,INDEX(Kalender!EA$68:EA$77,MAX(1,$B18))&gt;INDEX(Kalender!$B$68:$B$77,MAX(1,$B18))),1,0)+IF(OR(AND($C18&gt;0,INDEX(Kalender!EA$81:EA$110,MAX(1,$C18))&gt;INDEX(Kalender!$B$81:$B$110,MAX(1,$C18))),AND($D18&gt;0,INDEX(Kalender!EA$81:EA$110,MAX(1,$D18))&gt;INDEX(Kalender!$B$81:$B$110,MAX(1,$D18))),AND($E18&gt;0,INDEX(Kalender!EA$81:EA$110,MAX(1,$E18))&gt;INDEX(Kalender!$B$81:$B$110,MAX(1,$E18))),AND($F18&gt;0,INDEX(Kalender!EA$81:EA$110,MAX(1,$F18))&gt;INDEX(Kalender!$B$81:$B$110,MAX(1,$F18)))),2,0))</f>
        <v>0</v>
      </c>
      <c r="EB18" s="5" t="n">
        <f aca="false">IF(Kalender!EB18&lt;&gt;1,0,IF(AND($B18&gt;0,INDEX(Kalender!EB$68:EB$77,MAX(1,$B18))&gt;INDEX(Kalender!$B$68:$B$77,MAX(1,$B18))),1,0)+IF(OR(AND($C18&gt;0,INDEX(Kalender!EB$81:EB$110,MAX(1,$C18))&gt;INDEX(Kalender!$B$81:$B$110,MAX(1,$C18))),AND($D18&gt;0,INDEX(Kalender!EB$81:EB$110,MAX(1,$D18))&gt;INDEX(Kalender!$B$81:$B$110,MAX(1,$D18))),AND($E18&gt;0,INDEX(Kalender!EB$81:EB$110,MAX(1,$E18))&gt;INDEX(Kalender!$B$81:$B$110,MAX(1,$E18))),AND($F18&gt;0,INDEX(Kalender!EB$81:EB$110,MAX(1,$F18))&gt;INDEX(Kalender!$B$81:$B$110,MAX(1,$F18)))),2,0))</f>
        <v>0</v>
      </c>
      <c r="EC18" s="5" t="n">
        <f aca="false">IF(Kalender!EC18&lt;&gt;1,0,IF(AND($B18&gt;0,INDEX(Kalender!EC$68:EC$77,MAX(1,$B18))&gt;INDEX(Kalender!$B$68:$B$77,MAX(1,$B18))),1,0)+IF(OR(AND($C18&gt;0,INDEX(Kalender!EC$81:EC$110,MAX(1,$C18))&gt;INDEX(Kalender!$B$81:$B$110,MAX(1,$C18))),AND($D18&gt;0,INDEX(Kalender!EC$81:EC$110,MAX(1,$D18))&gt;INDEX(Kalender!$B$81:$B$110,MAX(1,$D18))),AND($E18&gt;0,INDEX(Kalender!EC$81:EC$110,MAX(1,$E18))&gt;INDEX(Kalender!$B$81:$B$110,MAX(1,$E18))),AND($F18&gt;0,INDEX(Kalender!EC$81:EC$110,MAX(1,$F18))&gt;INDEX(Kalender!$B$81:$B$110,MAX(1,$F18)))),2,0))</f>
        <v>0</v>
      </c>
      <c r="ED18" s="5" t="n">
        <f aca="false">IF(Kalender!ED18&lt;&gt;1,0,IF(AND($B18&gt;0,INDEX(Kalender!ED$68:ED$77,MAX(1,$B18))&gt;INDEX(Kalender!$B$68:$B$77,MAX(1,$B18))),1,0)+IF(OR(AND($C18&gt;0,INDEX(Kalender!ED$81:ED$110,MAX(1,$C18))&gt;INDEX(Kalender!$B$81:$B$110,MAX(1,$C18))),AND($D18&gt;0,INDEX(Kalender!ED$81:ED$110,MAX(1,$D18))&gt;INDEX(Kalender!$B$81:$B$110,MAX(1,$D18))),AND($E18&gt;0,INDEX(Kalender!ED$81:ED$110,MAX(1,$E18))&gt;INDEX(Kalender!$B$81:$B$110,MAX(1,$E18))),AND($F18&gt;0,INDEX(Kalender!ED$81:ED$110,MAX(1,$F18))&gt;INDEX(Kalender!$B$81:$B$110,MAX(1,$F18)))),2,0))</f>
        <v>0</v>
      </c>
      <c r="EE18" s="5" t="n">
        <f aca="false">IF(Kalender!EE18&lt;&gt;1,0,IF(AND($B18&gt;0,INDEX(Kalender!EE$68:EE$77,MAX(1,$B18))&gt;INDEX(Kalender!$B$68:$B$77,MAX(1,$B18))),1,0)+IF(OR(AND($C18&gt;0,INDEX(Kalender!EE$81:EE$110,MAX(1,$C18))&gt;INDEX(Kalender!$B$81:$B$110,MAX(1,$C18))),AND($D18&gt;0,INDEX(Kalender!EE$81:EE$110,MAX(1,$D18))&gt;INDEX(Kalender!$B$81:$B$110,MAX(1,$D18))),AND($E18&gt;0,INDEX(Kalender!EE$81:EE$110,MAX(1,$E18))&gt;INDEX(Kalender!$B$81:$B$110,MAX(1,$E18))),AND($F18&gt;0,INDEX(Kalender!EE$81:EE$110,MAX(1,$F18))&gt;INDEX(Kalender!$B$81:$B$110,MAX(1,$F18)))),2,0))</f>
        <v>0</v>
      </c>
      <c r="EF18" s="5" t="n">
        <f aca="false">IF(Kalender!EF18&lt;&gt;1,0,IF(AND($B18&gt;0,INDEX(Kalender!EF$68:EF$77,MAX(1,$B18))&gt;INDEX(Kalender!$B$68:$B$77,MAX(1,$B18))),1,0)+IF(OR(AND($C18&gt;0,INDEX(Kalender!EF$81:EF$110,MAX(1,$C18))&gt;INDEX(Kalender!$B$81:$B$110,MAX(1,$C18))),AND($D18&gt;0,INDEX(Kalender!EF$81:EF$110,MAX(1,$D18))&gt;INDEX(Kalender!$B$81:$B$110,MAX(1,$D18))),AND($E18&gt;0,INDEX(Kalender!EF$81:EF$110,MAX(1,$E18))&gt;INDEX(Kalender!$B$81:$B$110,MAX(1,$E18))),AND($F18&gt;0,INDEX(Kalender!EF$81:EF$110,MAX(1,$F18))&gt;INDEX(Kalender!$B$81:$B$110,MAX(1,$F18)))),2,0))</f>
        <v>0</v>
      </c>
      <c r="EG18" s="5" t="n">
        <f aca="false">IF(Kalender!EG18&lt;&gt;1,0,IF(AND($B18&gt;0,INDEX(Kalender!EG$68:EG$77,MAX(1,$B18))&gt;INDEX(Kalender!$B$68:$B$77,MAX(1,$B18))),1,0)+IF(OR(AND($C18&gt;0,INDEX(Kalender!EG$81:EG$110,MAX(1,$C18))&gt;INDEX(Kalender!$B$81:$B$110,MAX(1,$C18))),AND($D18&gt;0,INDEX(Kalender!EG$81:EG$110,MAX(1,$D18))&gt;INDEX(Kalender!$B$81:$B$110,MAX(1,$D18))),AND($E18&gt;0,INDEX(Kalender!EG$81:EG$110,MAX(1,$E18))&gt;INDEX(Kalender!$B$81:$B$110,MAX(1,$E18))),AND($F18&gt;0,INDEX(Kalender!EG$81:EG$110,MAX(1,$F18))&gt;INDEX(Kalender!$B$81:$B$110,MAX(1,$F18)))),2,0))</f>
        <v>0</v>
      </c>
      <c r="EH18" s="5" t="n">
        <f aca="false">IF(Kalender!EH18&lt;&gt;1,0,IF(AND($B18&gt;0,INDEX(Kalender!EH$68:EH$77,MAX(1,$B18))&gt;INDEX(Kalender!$B$68:$B$77,MAX(1,$B18))),1,0)+IF(OR(AND($C18&gt;0,INDEX(Kalender!EH$81:EH$110,MAX(1,$C18))&gt;INDEX(Kalender!$B$81:$B$110,MAX(1,$C18))),AND($D18&gt;0,INDEX(Kalender!EH$81:EH$110,MAX(1,$D18))&gt;INDEX(Kalender!$B$81:$B$110,MAX(1,$D18))),AND($E18&gt;0,INDEX(Kalender!EH$81:EH$110,MAX(1,$E18))&gt;INDEX(Kalender!$B$81:$B$110,MAX(1,$E18))),AND($F18&gt;0,INDEX(Kalender!EH$81:EH$110,MAX(1,$F18))&gt;INDEX(Kalender!$B$81:$B$110,MAX(1,$F18)))),2,0))</f>
        <v>0</v>
      </c>
      <c r="EI18" s="5" t="n">
        <f aca="false">IF(Kalender!EI18&lt;&gt;1,0,IF(AND($B18&gt;0,INDEX(Kalender!EI$68:EI$77,MAX(1,$B18))&gt;INDEX(Kalender!$B$68:$B$77,MAX(1,$B18))),1,0)+IF(OR(AND($C18&gt;0,INDEX(Kalender!EI$81:EI$110,MAX(1,$C18))&gt;INDEX(Kalender!$B$81:$B$110,MAX(1,$C18))),AND($D18&gt;0,INDEX(Kalender!EI$81:EI$110,MAX(1,$D18))&gt;INDEX(Kalender!$B$81:$B$110,MAX(1,$D18))),AND($E18&gt;0,INDEX(Kalender!EI$81:EI$110,MAX(1,$E18))&gt;INDEX(Kalender!$B$81:$B$110,MAX(1,$E18))),AND($F18&gt;0,INDEX(Kalender!EI$81:EI$110,MAX(1,$F18))&gt;INDEX(Kalender!$B$81:$B$110,MAX(1,$F18)))),2,0))</f>
        <v>0</v>
      </c>
      <c r="EJ18" s="5" t="n">
        <f aca="false">IF(Kalender!EJ18&lt;&gt;1,0,IF(AND($B18&gt;0,INDEX(Kalender!EJ$68:EJ$77,MAX(1,$B18))&gt;INDEX(Kalender!$B$68:$B$77,MAX(1,$B18))),1,0)+IF(OR(AND($C18&gt;0,INDEX(Kalender!EJ$81:EJ$110,MAX(1,$C18))&gt;INDEX(Kalender!$B$81:$B$110,MAX(1,$C18))),AND($D18&gt;0,INDEX(Kalender!EJ$81:EJ$110,MAX(1,$D18))&gt;INDEX(Kalender!$B$81:$B$110,MAX(1,$D18))),AND($E18&gt;0,INDEX(Kalender!EJ$81:EJ$110,MAX(1,$E18))&gt;INDEX(Kalender!$B$81:$B$110,MAX(1,$E18))),AND($F18&gt;0,INDEX(Kalender!EJ$81:EJ$110,MAX(1,$F18))&gt;INDEX(Kalender!$B$81:$B$110,MAX(1,$F18)))),2,0))</f>
        <v>0</v>
      </c>
      <c r="EK18" s="5" t="n">
        <f aca="false">IF(Kalender!EK18&lt;&gt;1,0,IF(AND($B18&gt;0,INDEX(Kalender!EK$68:EK$77,MAX(1,$B18))&gt;INDEX(Kalender!$B$68:$B$77,MAX(1,$B18))),1,0)+IF(OR(AND($C18&gt;0,INDEX(Kalender!EK$81:EK$110,MAX(1,$C18))&gt;INDEX(Kalender!$B$81:$B$110,MAX(1,$C18))),AND($D18&gt;0,INDEX(Kalender!EK$81:EK$110,MAX(1,$D18))&gt;INDEX(Kalender!$B$81:$B$110,MAX(1,$D18))),AND($E18&gt;0,INDEX(Kalender!EK$81:EK$110,MAX(1,$E18))&gt;INDEX(Kalender!$B$81:$B$110,MAX(1,$E18))),AND($F18&gt;0,INDEX(Kalender!EK$81:EK$110,MAX(1,$F18))&gt;INDEX(Kalender!$B$81:$B$110,MAX(1,$F18)))),2,0))</f>
        <v>0</v>
      </c>
      <c r="EL18" s="5" t="n">
        <f aca="false">IF(Kalender!EL18&lt;&gt;1,0,IF(AND($B18&gt;0,INDEX(Kalender!EL$68:EL$77,MAX(1,$B18))&gt;INDEX(Kalender!$B$68:$B$77,MAX(1,$B18))),1,0)+IF(OR(AND($C18&gt;0,INDEX(Kalender!EL$81:EL$110,MAX(1,$C18))&gt;INDEX(Kalender!$B$81:$B$110,MAX(1,$C18))),AND($D18&gt;0,INDEX(Kalender!EL$81:EL$110,MAX(1,$D18))&gt;INDEX(Kalender!$B$81:$B$110,MAX(1,$D18))),AND($E18&gt;0,INDEX(Kalender!EL$81:EL$110,MAX(1,$E18))&gt;INDEX(Kalender!$B$81:$B$110,MAX(1,$E18))),AND($F18&gt;0,INDEX(Kalender!EL$81:EL$110,MAX(1,$F18))&gt;INDEX(Kalender!$B$81:$B$110,MAX(1,$F18)))),2,0))</f>
        <v>0</v>
      </c>
      <c r="EM18" s="5" t="n">
        <f aca="false">IF(Kalender!EM18&lt;&gt;1,0,IF(AND($B18&gt;0,INDEX(Kalender!EM$68:EM$77,MAX(1,$B18))&gt;INDEX(Kalender!$B$68:$B$77,MAX(1,$B18))),1,0)+IF(OR(AND($C18&gt;0,INDEX(Kalender!EM$81:EM$110,MAX(1,$C18))&gt;INDEX(Kalender!$B$81:$B$110,MAX(1,$C18))),AND($D18&gt;0,INDEX(Kalender!EM$81:EM$110,MAX(1,$D18))&gt;INDEX(Kalender!$B$81:$B$110,MAX(1,$D18))),AND($E18&gt;0,INDEX(Kalender!EM$81:EM$110,MAX(1,$E18))&gt;INDEX(Kalender!$B$81:$B$110,MAX(1,$E18))),AND($F18&gt;0,INDEX(Kalender!EM$81:EM$110,MAX(1,$F18))&gt;INDEX(Kalender!$B$81:$B$110,MAX(1,$F18)))),2,0))</f>
        <v>0</v>
      </c>
      <c r="EN18" s="5" t="n">
        <f aca="false">IF(Kalender!EN18&lt;&gt;1,0,IF(AND($B18&gt;0,INDEX(Kalender!EN$68:EN$77,MAX(1,$B18))&gt;INDEX(Kalender!$B$68:$B$77,MAX(1,$B18))),1,0)+IF(OR(AND($C18&gt;0,INDEX(Kalender!EN$81:EN$110,MAX(1,$C18))&gt;INDEX(Kalender!$B$81:$B$110,MAX(1,$C18))),AND($D18&gt;0,INDEX(Kalender!EN$81:EN$110,MAX(1,$D18))&gt;INDEX(Kalender!$B$81:$B$110,MAX(1,$D18))),AND($E18&gt;0,INDEX(Kalender!EN$81:EN$110,MAX(1,$E18))&gt;INDEX(Kalender!$B$81:$B$110,MAX(1,$E18))),AND($F18&gt;0,INDEX(Kalender!EN$81:EN$110,MAX(1,$F18))&gt;INDEX(Kalender!$B$81:$B$110,MAX(1,$F18)))),2,0))</f>
        <v>0</v>
      </c>
      <c r="EO18" s="5" t="n">
        <f aca="false">IF(Kalender!EO18&lt;&gt;1,0,IF(AND($B18&gt;0,INDEX(Kalender!EO$68:EO$77,MAX(1,$B18))&gt;INDEX(Kalender!$B$68:$B$77,MAX(1,$B18))),1,0)+IF(OR(AND($C18&gt;0,INDEX(Kalender!EO$81:EO$110,MAX(1,$C18))&gt;INDEX(Kalender!$B$81:$B$110,MAX(1,$C18))),AND($D18&gt;0,INDEX(Kalender!EO$81:EO$110,MAX(1,$D18))&gt;INDEX(Kalender!$B$81:$B$110,MAX(1,$D18))),AND($E18&gt;0,INDEX(Kalender!EO$81:EO$110,MAX(1,$E18))&gt;INDEX(Kalender!$B$81:$B$110,MAX(1,$E18))),AND($F18&gt;0,INDEX(Kalender!EO$81:EO$110,MAX(1,$F18))&gt;INDEX(Kalender!$B$81:$B$110,MAX(1,$F18)))),2,0))</f>
        <v>0</v>
      </c>
      <c r="EP18" s="5" t="n">
        <f aca="false">IF(Kalender!EP18&lt;&gt;1,0,IF(AND($B18&gt;0,INDEX(Kalender!EP$68:EP$77,MAX(1,$B18))&gt;INDEX(Kalender!$B$68:$B$77,MAX(1,$B18))),1,0)+IF(OR(AND($C18&gt;0,INDEX(Kalender!EP$81:EP$110,MAX(1,$C18))&gt;INDEX(Kalender!$B$81:$B$110,MAX(1,$C18))),AND($D18&gt;0,INDEX(Kalender!EP$81:EP$110,MAX(1,$D18))&gt;INDEX(Kalender!$B$81:$B$110,MAX(1,$D18))),AND($E18&gt;0,INDEX(Kalender!EP$81:EP$110,MAX(1,$E18))&gt;INDEX(Kalender!$B$81:$B$110,MAX(1,$E18))),AND($F18&gt;0,INDEX(Kalender!EP$81:EP$110,MAX(1,$F18))&gt;INDEX(Kalender!$B$81:$B$110,MAX(1,$F18)))),2,0))</f>
        <v>0</v>
      </c>
      <c r="EQ18" s="5" t="n">
        <f aca="false">IF(Kalender!EQ18&lt;&gt;1,0,IF(AND($B18&gt;0,INDEX(Kalender!EQ$68:EQ$77,MAX(1,$B18))&gt;INDEX(Kalender!$B$68:$B$77,MAX(1,$B18))),1,0)+IF(OR(AND($C18&gt;0,INDEX(Kalender!EQ$81:EQ$110,MAX(1,$C18))&gt;INDEX(Kalender!$B$81:$B$110,MAX(1,$C18))),AND($D18&gt;0,INDEX(Kalender!EQ$81:EQ$110,MAX(1,$D18))&gt;INDEX(Kalender!$B$81:$B$110,MAX(1,$D18))),AND($E18&gt;0,INDEX(Kalender!EQ$81:EQ$110,MAX(1,$E18))&gt;INDEX(Kalender!$B$81:$B$110,MAX(1,$E18))),AND($F18&gt;0,INDEX(Kalender!EQ$81:EQ$110,MAX(1,$F18))&gt;INDEX(Kalender!$B$81:$B$110,MAX(1,$F18)))),2,0))</f>
        <v>0</v>
      </c>
      <c r="ER18" s="5" t="n">
        <f aca="false">IF(Kalender!ER18&lt;&gt;1,0,IF(AND($B18&gt;0,INDEX(Kalender!ER$68:ER$77,MAX(1,$B18))&gt;INDEX(Kalender!$B$68:$B$77,MAX(1,$B18))),1,0)+IF(OR(AND($C18&gt;0,INDEX(Kalender!ER$81:ER$110,MAX(1,$C18))&gt;INDEX(Kalender!$B$81:$B$110,MAX(1,$C18))),AND($D18&gt;0,INDEX(Kalender!ER$81:ER$110,MAX(1,$D18))&gt;INDEX(Kalender!$B$81:$B$110,MAX(1,$D18))),AND($E18&gt;0,INDEX(Kalender!ER$81:ER$110,MAX(1,$E18))&gt;INDEX(Kalender!$B$81:$B$110,MAX(1,$E18))),AND($F18&gt;0,INDEX(Kalender!ER$81:ER$110,MAX(1,$F18))&gt;INDEX(Kalender!$B$81:$B$110,MAX(1,$F18)))),2,0))</f>
        <v>0</v>
      </c>
      <c r="ES18" s="5" t="n">
        <f aca="false">IF(Kalender!ES18&lt;&gt;1,0,IF(AND($B18&gt;0,INDEX(Kalender!ES$68:ES$77,MAX(1,$B18))&gt;INDEX(Kalender!$B$68:$B$77,MAX(1,$B18))),1,0)+IF(OR(AND($C18&gt;0,INDEX(Kalender!ES$81:ES$110,MAX(1,$C18))&gt;INDEX(Kalender!$B$81:$B$110,MAX(1,$C18))),AND($D18&gt;0,INDEX(Kalender!ES$81:ES$110,MAX(1,$D18))&gt;INDEX(Kalender!$B$81:$B$110,MAX(1,$D18))),AND($E18&gt;0,INDEX(Kalender!ES$81:ES$110,MAX(1,$E18))&gt;INDEX(Kalender!$B$81:$B$110,MAX(1,$E18))),AND($F18&gt;0,INDEX(Kalender!ES$81:ES$110,MAX(1,$F18))&gt;INDEX(Kalender!$B$81:$B$110,MAX(1,$F18)))),2,0))</f>
        <v>0</v>
      </c>
      <c r="ET18" s="5" t="n">
        <f aca="false">IF(Kalender!ET18&lt;&gt;1,0,IF(AND($B18&gt;0,INDEX(Kalender!ET$68:ET$77,MAX(1,$B18))&gt;INDEX(Kalender!$B$68:$B$77,MAX(1,$B18))),1,0)+IF(OR(AND($C18&gt;0,INDEX(Kalender!ET$81:ET$110,MAX(1,$C18))&gt;INDEX(Kalender!$B$81:$B$110,MAX(1,$C18))),AND($D18&gt;0,INDEX(Kalender!ET$81:ET$110,MAX(1,$D18))&gt;INDEX(Kalender!$B$81:$B$110,MAX(1,$D18))),AND($E18&gt;0,INDEX(Kalender!ET$81:ET$110,MAX(1,$E18))&gt;INDEX(Kalender!$B$81:$B$110,MAX(1,$E18))),AND($F18&gt;0,INDEX(Kalender!ET$81:ET$110,MAX(1,$F18))&gt;INDEX(Kalender!$B$81:$B$110,MAX(1,$F18)))),2,0))</f>
        <v>0</v>
      </c>
      <c r="EU18" s="5" t="n">
        <f aca="false">IF(Kalender!EU18&lt;&gt;1,0,IF(AND($B18&gt;0,INDEX(Kalender!EU$68:EU$77,MAX(1,$B18))&gt;INDEX(Kalender!$B$68:$B$77,MAX(1,$B18))),1,0)+IF(OR(AND($C18&gt;0,INDEX(Kalender!EU$81:EU$110,MAX(1,$C18))&gt;INDEX(Kalender!$B$81:$B$110,MAX(1,$C18))),AND($D18&gt;0,INDEX(Kalender!EU$81:EU$110,MAX(1,$D18))&gt;INDEX(Kalender!$B$81:$B$110,MAX(1,$D18))),AND($E18&gt;0,INDEX(Kalender!EU$81:EU$110,MAX(1,$E18))&gt;INDEX(Kalender!$B$81:$B$110,MAX(1,$E18))),AND($F18&gt;0,INDEX(Kalender!EU$81:EU$110,MAX(1,$F18))&gt;INDEX(Kalender!$B$81:$B$110,MAX(1,$F18)))),2,0))</f>
        <v>0</v>
      </c>
      <c r="EV18" s="5" t="n">
        <f aca="false">IF(Kalender!EV18&lt;&gt;1,0,IF(AND($B18&gt;0,INDEX(Kalender!EV$68:EV$77,MAX(1,$B18))&gt;INDEX(Kalender!$B$68:$B$77,MAX(1,$B18))),1,0)+IF(OR(AND($C18&gt;0,INDEX(Kalender!EV$81:EV$110,MAX(1,$C18))&gt;INDEX(Kalender!$B$81:$B$110,MAX(1,$C18))),AND($D18&gt;0,INDEX(Kalender!EV$81:EV$110,MAX(1,$D18))&gt;INDEX(Kalender!$B$81:$B$110,MAX(1,$D18))),AND($E18&gt;0,INDEX(Kalender!EV$81:EV$110,MAX(1,$E18))&gt;INDEX(Kalender!$B$81:$B$110,MAX(1,$E18))),AND($F18&gt;0,INDEX(Kalender!EV$81:EV$110,MAX(1,$F18))&gt;INDEX(Kalender!$B$81:$B$110,MAX(1,$F18)))),2,0))</f>
        <v>0</v>
      </c>
      <c r="EW18" s="5" t="n">
        <f aca="false">IF(Kalender!EW18&lt;&gt;1,0,IF(AND($B18&gt;0,INDEX(Kalender!EW$68:EW$77,MAX(1,$B18))&gt;INDEX(Kalender!$B$68:$B$77,MAX(1,$B18))),1,0)+IF(OR(AND($C18&gt;0,INDEX(Kalender!EW$81:EW$110,MAX(1,$C18))&gt;INDEX(Kalender!$B$81:$B$110,MAX(1,$C18))),AND($D18&gt;0,INDEX(Kalender!EW$81:EW$110,MAX(1,$D18))&gt;INDEX(Kalender!$B$81:$B$110,MAX(1,$D18))),AND($E18&gt;0,INDEX(Kalender!EW$81:EW$110,MAX(1,$E18))&gt;INDEX(Kalender!$B$81:$B$110,MAX(1,$E18))),AND($F18&gt;0,INDEX(Kalender!EW$81:EW$110,MAX(1,$F18))&gt;INDEX(Kalender!$B$81:$B$110,MAX(1,$F18)))),2,0))</f>
        <v>0</v>
      </c>
      <c r="EX18" s="5" t="n">
        <f aca="false">IF(Kalender!EX18&lt;&gt;1,0,IF(AND($B18&gt;0,INDEX(Kalender!EX$68:EX$77,MAX(1,$B18))&gt;INDEX(Kalender!$B$68:$B$77,MAX(1,$B18))),1,0)+IF(OR(AND($C18&gt;0,INDEX(Kalender!EX$81:EX$110,MAX(1,$C18))&gt;INDEX(Kalender!$B$81:$B$110,MAX(1,$C18))),AND($D18&gt;0,INDEX(Kalender!EX$81:EX$110,MAX(1,$D18))&gt;INDEX(Kalender!$B$81:$B$110,MAX(1,$D18))),AND($E18&gt;0,INDEX(Kalender!EX$81:EX$110,MAX(1,$E18))&gt;INDEX(Kalender!$B$81:$B$110,MAX(1,$E18))),AND($F18&gt;0,INDEX(Kalender!EX$81:EX$110,MAX(1,$F18))&gt;INDEX(Kalender!$B$81:$B$110,MAX(1,$F18)))),2,0))</f>
        <v>0</v>
      </c>
      <c r="EY18" s="5" t="n">
        <f aca="false">IF(Kalender!EY18&lt;&gt;1,0,IF(AND($B18&gt;0,INDEX(Kalender!EY$68:EY$77,MAX(1,$B18))&gt;INDEX(Kalender!$B$68:$B$77,MAX(1,$B18))),1,0)+IF(OR(AND($C18&gt;0,INDEX(Kalender!EY$81:EY$110,MAX(1,$C18))&gt;INDEX(Kalender!$B$81:$B$110,MAX(1,$C18))),AND($D18&gt;0,INDEX(Kalender!EY$81:EY$110,MAX(1,$D18))&gt;INDEX(Kalender!$B$81:$B$110,MAX(1,$D18))),AND($E18&gt;0,INDEX(Kalender!EY$81:EY$110,MAX(1,$E18))&gt;INDEX(Kalender!$B$81:$B$110,MAX(1,$E18))),AND($F18&gt;0,INDEX(Kalender!EY$81:EY$110,MAX(1,$F18))&gt;INDEX(Kalender!$B$81:$B$110,MAX(1,$F18)))),2,0))</f>
        <v>0</v>
      </c>
      <c r="EZ18" s="5" t="n">
        <f aca="false">IF(Kalender!EZ18&lt;&gt;1,0,IF(AND($B18&gt;0,INDEX(Kalender!EZ$68:EZ$77,MAX(1,$B18))&gt;INDEX(Kalender!$B$68:$B$77,MAX(1,$B18))),1,0)+IF(OR(AND($C18&gt;0,INDEX(Kalender!EZ$81:EZ$110,MAX(1,$C18))&gt;INDEX(Kalender!$B$81:$B$110,MAX(1,$C18))),AND($D18&gt;0,INDEX(Kalender!EZ$81:EZ$110,MAX(1,$D18))&gt;INDEX(Kalender!$B$81:$B$110,MAX(1,$D18))),AND($E18&gt;0,INDEX(Kalender!EZ$81:EZ$110,MAX(1,$E18))&gt;INDEX(Kalender!$B$81:$B$110,MAX(1,$E18))),AND($F18&gt;0,INDEX(Kalender!EZ$81:EZ$110,MAX(1,$F18))&gt;INDEX(Kalender!$B$81:$B$110,MAX(1,$F18)))),2,0))</f>
        <v>0</v>
      </c>
      <c r="FA18" s="5" t="n">
        <f aca="false">IF(Kalender!FA18&lt;&gt;1,0,IF(AND($B18&gt;0,INDEX(Kalender!FA$68:FA$77,MAX(1,$B18))&gt;INDEX(Kalender!$B$68:$B$77,MAX(1,$B18))),1,0)+IF(OR(AND($C18&gt;0,INDEX(Kalender!FA$81:FA$110,MAX(1,$C18))&gt;INDEX(Kalender!$B$81:$B$110,MAX(1,$C18))),AND($D18&gt;0,INDEX(Kalender!FA$81:FA$110,MAX(1,$D18))&gt;INDEX(Kalender!$B$81:$B$110,MAX(1,$D18))),AND($E18&gt;0,INDEX(Kalender!FA$81:FA$110,MAX(1,$E18))&gt;INDEX(Kalender!$B$81:$B$110,MAX(1,$E18))),AND($F18&gt;0,INDEX(Kalender!FA$81:FA$110,MAX(1,$F18))&gt;INDEX(Kalender!$B$81:$B$110,MAX(1,$F18)))),2,0))</f>
        <v>0</v>
      </c>
      <c r="FB18" s="5" t="n">
        <f aca="false">IF(Kalender!FB18&lt;&gt;1,0,IF(AND($B18&gt;0,INDEX(Kalender!FB$68:FB$77,MAX(1,$B18))&gt;INDEX(Kalender!$B$68:$B$77,MAX(1,$B18))),1,0)+IF(OR(AND($C18&gt;0,INDEX(Kalender!FB$81:FB$110,MAX(1,$C18))&gt;INDEX(Kalender!$B$81:$B$110,MAX(1,$C18))),AND($D18&gt;0,INDEX(Kalender!FB$81:FB$110,MAX(1,$D18))&gt;INDEX(Kalender!$B$81:$B$110,MAX(1,$D18))),AND($E18&gt;0,INDEX(Kalender!FB$81:FB$110,MAX(1,$E18))&gt;INDEX(Kalender!$B$81:$B$110,MAX(1,$E18))),AND($F18&gt;0,INDEX(Kalender!FB$81:FB$110,MAX(1,$F18))&gt;INDEX(Kalender!$B$81:$B$110,MAX(1,$F18)))),2,0))</f>
        <v>0</v>
      </c>
      <c r="FC18" s="5" t="n">
        <f aca="false">IF(Kalender!FC18&lt;&gt;1,0,IF(AND($B18&gt;0,INDEX(Kalender!FC$68:FC$77,MAX(1,$B18))&gt;INDEX(Kalender!$B$68:$B$77,MAX(1,$B18))),1,0)+IF(OR(AND($C18&gt;0,INDEX(Kalender!FC$81:FC$110,MAX(1,$C18))&gt;INDEX(Kalender!$B$81:$B$110,MAX(1,$C18))),AND($D18&gt;0,INDEX(Kalender!FC$81:FC$110,MAX(1,$D18))&gt;INDEX(Kalender!$B$81:$B$110,MAX(1,$D18))),AND($E18&gt;0,INDEX(Kalender!FC$81:FC$110,MAX(1,$E18))&gt;INDEX(Kalender!$B$81:$B$110,MAX(1,$E18))),AND($F18&gt;0,INDEX(Kalender!FC$81:FC$110,MAX(1,$F18))&gt;INDEX(Kalender!$B$81:$B$110,MAX(1,$F18)))),2,0))</f>
        <v>0</v>
      </c>
      <c r="FD18" s="5" t="n">
        <f aca="false">IF(Kalender!FD18&lt;&gt;1,0,IF(AND($B18&gt;0,INDEX(Kalender!FD$68:FD$77,MAX(1,$B18))&gt;INDEX(Kalender!$B$68:$B$77,MAX(1,$B18))),1,0)+IF(OR(AND($C18&gt;0,INDEX(Kalender!FD$81:FD$110,MAX(1,$C18))&gt;INDEX(Kalender!$B$81:$B$110,MAX(1,$C18))),AND($D18&gt;0,INDEX(Kalender!FD$81:FD$110,MAX(1,$D18))&gt;INDEX(Kalender!$B$81:$B$110,MAX(1,$D18))),AND($E18&gt;0,INDEX(Kalender!FD$81:FD$110,MAX(1,$E18))&gt;INDEX(Kalender!$B$81:$B$110,MAX(1,$E18))),AND($F18&gt;0,INDEX(Kalender!FD$81:FD$110,MAX(1,$F18))&gt;INDEX(Kalender!$B$81:$B$110,MAX(1,$F18)))),2,0))</f>
        <v>0</v>
      </c>
      <c r="FE18" s="5" t="n">
        <f aca="false">IF(Kalender!FE18&lt;&gt;1,0,IF(AND($B18&gt;0,INDEX(Kalender!FE$68:FE$77,MAX(1,$B18))&gt;INDEX(Kalender!$B$68:$B$77,MAX(1,$B18))),1,0)+IF(OR(AND($C18&gt;0,INDEX(Kalender!FE$81:FE$110,MAX(1,$C18))&gt;INDEX(Kalender!$B$81:$B$110,MAX(1,$C18))),AND($D18&gt;0,INDEX(Kalender!FE$81:FE$110,MAX(1,$D18))&gt;INDEX(Kalender!$B$81:$B$110,MAX(1,$D18))),AND($E18&gt;0,INDEX(Kalender!FE$81:FE$110,MAX(1,$E18))&gt;INDEX(Kalender!$B$81:$B$110,MAX(1,$E18))),AND($F18&gt;0,INDEX(Kalender!FE$81:FE$110,MAX(1,$F18))&gt;INDEX(Kalender!$B$81:$B$110,MAX(1,$F18)))),2,0))</f>
        <v>0</v>
      </c>
      <c r="FF18" s="5" t="n">
        <f aca="false">IF(Kalender!FF18&lt;&gt;1,0,IF(AND($B18&gt;0,INDEX(Kalender!FF$68:FF$77,MAX(1,$B18))&gt;INDEX(Kalender!$B$68:$B$77,MAX(1,$B18))),1,0)+IF(OR(AND($C18&gt;0,INDEX(Kalender!FF$81:FF$110,MAX(1,$C18))&gt;INDEX(Kalender!$B$81:$B$110,MAX(1,$C18))),AND($D18&gt;0,INDEX(Kalender!FF$81:FF$110,MAX(1,$D18))&gt;INDEX(Kalender!$B$81:$B$110,MAX(1,$D18))),AND($E18&gt;0,INDEX(Kalender!FF$81:FF$110,MAX(1,$E18))&gt;INDEX(Kalender!$B$81:$B$110,MAX(1,$E18))),AND($F18&gt;0,INDEX(Kalender!FF$81:FF$110,MAX(1,$F18))&gt;INDEX(Kalender!$B$81:$B$110,MAX(1,$F18)))),2,0))</f>
        <v>0</v>
      </c>
      <c r="FG18" s="5" t="n">
        <f aca="false">IF(Kalender!FG18&lt;&gt;1,0,IF(AND($B18&gt;0,INDEX(Kalender!FG$68:FG$77,MAX(1,$B18))&gt;INDEX(Kalender!$B$68:$B$77,MAX(1,$B18))),1,0)+IF(OR(AND($C18&gt;0,INDEX(Kalender!FG$81:FG$110,MAX(1,$C18))&gt;INDEX(Kalender!$B$81:$B$110,MAX(1,$C18))),AND($D18&gt;0,INDEX(Kalender!FG$81:FG$110,MAX(1,$D18))&gt;INDEX(Kalender!$B$81:$B$110,MAX(1,$D18))),AND($E18&gt;0,INDEX(Kalender!FG$81:FG$110,MAX(1,$E18))&gt;INDEX(Kalender!$B$81:$B$110,MAX(1,$E18))),AND($F18&gt;0,INDEX(Kalender!FG$81:FG$110,MAX(1,$F18))&gt;INDEX(Kalender!$B$81:$B$110,MAX(1,$F18)))),2,0))</f>
        <v>0</v>
      </c>
      <c r="FH18" s="5" t="n">
        <f aca="false">IF(Kalender!FH18&lt;&gt;1,0,IF(AND($B18&gt;0,INDEX(Kalender!FH$68:FH$77,MAX(1,$B18))&gt;INDEX(Kalender!$B$68:$B$77,MAX(1,$B18))),1,0)+IF(OR(AND($C18&gt;0,INDEX(Kalender!FH$81:FH$110,MAX(1,$C18))&gt;INDEX(Kalender!$B$81:$B$110,MAX(1,$C18))),AND($D18&gt;0,INDEX(Kalender!FH$81:FH$110,MAX(1,$D18))&gt;INDEX(Kalender!$B$81:$B$110,MAX(1,$D18))),AND($E18&gt;0,INDEX(Kalender!FH$81:FH$110,MAX(1,$E18))&gt;INDEX(Kalender!$B$81:$B$110,MAX(1,$E18))),AND($F18&gt;0,INDEX(Kalender!FH$81:FH$110,MAX(1,$F18))&gt;INDEX(Kalender!$B$81:$B$110,MAX(1,$F18)))),2,0))</f>
        <v>0</v>
      </c>
      <c r="FI18" s="5" t="n">
        <f aca="false">IF(Kalender!FI18&lt;&gt;1,0,IF(AND($B18&gt;0,INDEX(Kalender!FI$68:FI$77,MAX(1,$B18))&gt;INDEX(Kalender!$B$68:$B$77,MAX(1,$B18))),1,0)+IF(OR(AND($C18&gt;0,INDEX(Kalender!FI$81:FI$110,MAX(1,$C18))&gt;INDEX(Kalender!$B$81:$B$110,MAX(1,$C18))),AND($D18&gt;0,INDEX(Kalender!FI$81:FI$110,MAX(1,$D18))&gt;INDEX(Kalender!$B$81:$B$110,MAX(1,$D18))),AND($E18&gt;0,INDEX(Kalender!FI$81:FI$110,MAX(1,$E18))&gt;INDEX(Kalender!$B$81:$B$110,MAX(1,$E18))),AND($F18&gt;0,INDEX(Kalender!FI$81:FI$110,MAX(1,$F18))&gt;INDEX(Kalender!$B$81:$B$110,MAX(1,$F18)))),2,0))</f>
        <v>0</v>
      </c>
      <c r="FJ18" s="5" t="n">
        <f aca="false">IF(Kalender!FJ18&lt;&gt;1,0,IF(AND($B18&gt;0,INDEX(Kalender!FJ$68:FJ$77,MAX(1,$B18))&gt;INDEX(Kalender!$B$68:$B$77,MAX(1,$B18))),1,0)+IF(OR(AND($C18&gt;0,INDEX(Kalender!FJ$81:FJ$110,MAX(1,$C18))&gt;INDEX(Kalender!$B$81:$B$110,MAX(1,$C18))),AND($D18&gt;0,INDEX(Kalender!FJ$81:FJ$110,MAX(1,$D18))&gt;INDEX(Kalender!$B$81:$B$110,MAX(1,$D18))),AND($E18&gt;0,INDEX(Kalender!FJ$81:FJ$110,MAX(1,$E18))&gt;INDEX(Kalender!$B$81:$B$110,MAX(1,$E18))),AND($F18&gt;0,INDEX(Kalender!FJ$81:FJ$110,MAX(1,$F18))&gt;INDEX(Kalender!$B$81:$B$110,MAX(1,$F18)))),2,0))</f>
        <v>0</v>
      </c>
      <c r="FK18" s="5" t="n">
        <f aca="false">IF(Kalender!FK18&lt;&gt;1,0,IF(AND($B18&gt;0,INDEX(Kalender!FK$68:FK$77,MAX(1,$B18))&gt;INDEX(Kalender!$B$68:$B$77,MAX(1,$B18))),1,0)+IF(OR(AND($C18&gt;0,INDEX(Kalender!FK$81:FK$110,MAX(1,$C18))&gt;INDEX(Kalender!$B$81:$B$110,MAX(1,$C18))),AND($D18&gt;0,INDEX(Kalender!FK$81:FK$110,MAX(1,$D18))&gt;INDEX(Kalender!$B$81:$B$110,MAX(1,$D18))),AND($E18&gt;0,INDEX(Kalender!FK$81:FK$110,MAX(1,$E18))&gt;INDEX(Kalender!$B$81:$B$110,MAX(1,$E18))),AND($F18&gt;0,INDEX(Kalender!FK$81:FK$110,MAX(1,$F18))&gt;INDEX(Kalender!$B$81:$B$110,MAX(1,$F18)))),2,0))</f>
        <v>0</v>
      </c>
      <c r="FL18" s="5" t="n">
        <f aca="false">IF(Kalender!FL18&lt;&gt;1,0,IF(AND($B18&gt;0,INDEX(Kalender!FL$68:FL$77,MAX(1,$B18))&gt;INDEX(Kalender!$B$68:$B$77,MAX(1,$B18))),1,0)+IF(OR(AND($C18&gt;0,INDEX(Kalender!FL$81:FL$110,MAX(1,$C18))&gt;INDEX(Kalender!$B$81:$B$110,MAX(1,$C18))),AND($D18&gt;0,INDEX(Kalender!FL$81:FL$110,MAX(1,$D18))&gt;INDEX(Kalender!$B$81:$B$110,MAX(1,$D18))),AND($E18&gt;0,INDEX(Kalender!FL$81:FL$110,MAX(1,$E18))&gt;INDEX(Kalender!$B$81:$B$110,MAX(1,$E18))),AND($F18&gt;0,INDEX(Kalender!FL$81:FL$110,MAX(1,$F18))&gt;INDEX(Kalender!$B$81:$B$110,MAX(1,$F18)))),2,0))</f>
        <v>0</v>
      </c>
      <c r="FM18" s="5" t="n">
        <f aca="false">IF(Kalender!FM18&lt;&gt;1,0,IF(AND($B18&gt;0,INDEX(Kalender!FM$68:FM$77,MAX(1,$B18))&gt;INDEX(Kalender!$B$68:$B$77,MAX(1,$B18))),1,0)+IF(OR(AND($C18&gt;0,INDEX(Kalender!FM$81:FM$110,MAX(1,$C18))&gt;INDEX(Kalender!$B$81:$B$110,MAX(1,$C18))),AND($D18&gt;0,INDEX(Kalender!FM$81:FM$110,MAX(1,$D18))&gt;INDEX(Kalender!$B$81:$B$110,MAX(1,$D18))),AND($E18&gt;0,INDEX(Kalender!FM$81:FM$110,MAX(1,$E18))&gt;INDEX(Kalender!$B$81:$B$110,MAX(1,$E18))),AND($F18&gt;0,INDEX(Kalender!FM$81:FM$110,MAX(1,$F18))&gt;INDEX(Kalender!$B$81:$B$110,MAX(1,$F18)))),2,0))</f>
        <v>0</v>
      </c>
      <c r="FN18" s="5" t="n">
        <f aca="false">IF(Kalender!FN18&lt;&gt;1,0,IF(AND($B18&gt;0,INDEX(Kalender!FN$68:FN$77,MAX(1,$B18))&gt;INDEX(Kalender!$B$68:$B$77,MAX(1,$B18))),1,0)+IF(OR(AND($C18&gt;0,INDEX(Kalender!FN$81:FN$110,MAX(1,$C18))&gt;INDEX(Kalender!$B$81:$B$110,MAX(1,$C18))),AND($D18&gt;0,INDEX(Kalender!FN$81:FN$110,MAX(1,$D18))&gt;INDEX(Kalender!$B$81:$B$110,MAX(1,$D18))),AND($E18&gt;0,INDEX(Kalender!FN$81:FN$110,MAX(1,$E18))&gt;INDEX(Kalender!$B$81:$B$110,MAX(1,$E18))),AND($F18&gt;0,INDEX(Kalender!FN$81:FN$110,MAX(1,$F18))&gt;INDEX(Kalender!$B$81:$B$110,MAX(1,$F18)))),2,0))</f>
        <v>0</v>
      </c>
      <c r="FO18" s="5" t="n">
        <f aca="false">IF(Kalender!FO18&lt;&gt;1,0,IF(AND($B18&gt;0,INDEX(Kalender!FO$68:FO$77,MAX(1,$B18))&gt;INDEX(Kalender!$B$68:$B$77,MAX(1,$B18))),1,0)+IF(OR(AND($C18&gt;0,INDEX(Kalender!FO$81:FO$110,MAX(1,$C18))&gt;INDEX(Kalender!$B$81:$B$110,MAX(1,$C18))),AND($D18&gt;0,INDEX(Kalender!FO$81:FO$110,MAX(1,$D18))&gt;INDEX(Kalender!$B$81:$B$110,MAX(1,$D18))),AND($E18&gt;0,INDEX(Kalender!FO$81:FO$110,MAX(1,$E18))&gt;INDEX(Kalender!$B$81:$B$110,MAX(1,$E18))),AND($F18&gt;0,INDEX(Kalender!FO$81:FO$110,MAX(1,$F18))&gt;INDEX(Kalender!$B$81:$B$110,MAX(1,$F18)))),2,0))</f>
        <v>0</v>
      </c>
      <c r="FP18" s="5" t="n">
        <f aca="false">IF(Kalender!FP18&lt;&gt;1,0,IF(AND($B18&gt;0,INDEX(Kalender!FP$68:FP$77,MAX(1,$B18))&gt;INDEX(Kalender!$B$68:$B$77,MAX(1,$B18))),1,0)+IF(OR(AND($C18&gt;0,INDEX(Kalender!FP$81:FP$110,MAX(1,$C18))&gt;INDEX(Kalender!$B$81:$B$110,MAX(1,$C18))),AND($D18&gt;0,INDEX(Kalender!FP$81:FP$110,MAX(1,$D18))&gt;INDEX(Kalender!$B$81:$B$110,MAX(1,$D18))),AND($E18&gt;0,INDEX(Kalender!FP$81:FP$110,MAX(1,$E18))&gt;INDEX(Kalender!$B$81:$B$110,MAX(1,$E18))),AND($F18&gt;0,INDEX(Kalender!FP$81:FP$110,MAX(1,$F18))&gt;INDEX(Kalender!$B$81:$B$110,MAX(1,$F18)))),2,0))</f>
        <v>0</v>
      </c>
      <c r="FQ18" s="5" t="n">
        <f aca="false">IF(Kalender!FQ18&lt;&gt;1,0,IF(AND($B18&gt;0,INDEX(Kalender!FQ$68:FQ$77,MAX(1,$B18))&gt;INDEX(Kalender!$B$68:$B$77,MAX(1,$B18))),1,0)+IF(OR(AND($C18&gt;0,INDEX(Kalender!FQ$81:FQ$110,MAX(1,$C18))&gt;INDEX(Kalender!$B$81:$B$110,MAX(1,$C18))),AND($D18&gt;0,INDEX(Kalender!FQ$81:FQ$110,MAX(1,$D18))&gt;INDEX(Kalender!$B$81:$B$110,MAX(1,$D18))),AND($E18&gt;0,INDEX(Kalender!FQ$81:FQ$110,MAX(1,$E18))&gt;INDEX(Kalender!$B$81:$B$110,MAX(1,$E18))),AND($F18&gt;0,INDEX(Kalender!FQ$81:FQ$110,MAX(1,$F18))&gt;INDEX(Kalender!$B$81:$B$110,MAX(1,$F18)))),2,0))</f>
        <v>0</v>
      </c>
      <c r="FR18" s="5" t="n">
        <f aca="false">IF(Kalender!FR18&lt;&gt;1,0,IF(AND($B18&gt;0,INDEX(Kalender!FR$68:FR$77,MAX(1,$B18))&gt;INDEX(Kalender!$B$68:$B$77,MAX(1,$B18))),1,0)+IF(OR(AND($C18&gt;0,INDEX(Kalender!FR$81:FR$110,MAX(1,$C18))&gt;INDEX(Kalender!$B$81:$B$110,MAX(1,$C18))),AND($D18&gt;0,INDEX(Kalender!FR$81:FR$110,MAX(1,$D18))&gt;INDEX(Kalender!$B$81:$B$110,MAX(1,$D18))),AND($E18&gt;0,INDEX(Kalender!FR$81:FR$110,MAX(1,$E18))&gt;INDEX(Kalender!$B$81:$B$110,MAX(1,$E18))),AND($F18&gt;0,INDEX(Kalender!FR$81:FR$110,MAX(1,$F18))&gt;INDEX(Kalender!$B$81:$B$110,MAX(1,$F18)))),2,0))</f>
        <v>0</v>
      </c>
      <c r="FS18" s="5" t="n">
        <f aca="false">IF(Kalender!FS18&lt;&gt;1,0,IF(AND($B18&gt;0,INDEX(Kalender!FS$68:FS$77,MAX(1,$B18))&gt;INDEX(Kalender!$B$68:$B$77,MAX(1,$B18))),1,0)+IF(OR(AND($C18&gt;0,INDEX(Kalender!FS$81:FS$110,MAX(1,$C18))&gt;INDEX(Kalender!$B$81:$B$110,MAX(1,$C18))),AND($D18&gt;0,INDEX(Kalender!FS$81:FS$110,MAX(1,$D18))&gt;INDEX(Kalender!$B$81:$B$110,MAX(1,$D18))),AND($E18&gt;0,INDEX(Kalender!FS$81:FS$110,MAX(1,$E18))&gt;INDEX(Kalender!$B$81:$B$110,MAX(1,$E18))),AND($F18&gt;0,INDEX(Kalender!FS$81:FS$110,MAX(1,$F18))&gt;INDEX(Kalender!$B$81:$B$110,MAX(1,$F18)))),2,0))</f>
        <v>0</v>
      </c>
      <c r="FT18" s="5" t="n">
        <f aca="false">IF(Kalender!FT18&lt;&gt;1,0,IF(AND($B18&gt;0,INDEX(Kalender!FT$68:FT$77,MAX(1,$B18))&gt;INDEX(Kalender!$B$68:$B$77,MAX(1,$B18))),1,0)+IF(OR(AND($C18&gt;0,INDEX(Kalender!FT$81:FT$110,MAX(1,$C18))&gt;INDEX(Kalender!$B$81:$B$110,MAX(1,$C18))),AND($D18&gt;0,INDEX(Kalender!FT$81:FT$110,MAX(1,$D18))&gt;INDEX(Kalender!$B$81:$B$110,MAX(1,$D18))),AND($E18&gt;0,INDEX(Kalender!FT$81:FT$110,MAX(1,$E18))&gt;INDEX(Kalender!$B$81:$B$110,MAX(1,$E18))),AND($F18&gt;0,INDEX(Kalender!FT$81:FT$110,MAX(1,$F18))&gt;INDEX(Kalender!$B$81:$B$110,MAX(1,$F18)))),2,0))</f>
        <v>0</v>
      </c>
      <c r="FU18" s="5" t="n">
        <f aca="false">IF(Kalender!FU18&lt;&gt;1,0,IF(AND($B18&gt;0,INDEX(Kalender!FU$68:FU$77,MAX(1,$B18))&gt;INDEX(Kalender!$B$68:$B$77,MAX(1,$B18))),1,0)+IF(OR(AND($C18&gt;0,INDEX(Kalender!FU$81:FU$110,MAX(1,$C18))&gt;INDEX(Kalender!$B$81:$B$110,MAX(1,$C18))),AND($D18&gt;0,INDEX(Kalender!FU$81:FU$110,MAX(1,$D18))&gt;INDEX(Kalender!$B$81:$B$110,MAX(1,$D18))),AND($E18&gt;0,INDEX(Kalender!FU$81:FU$110,MAX(1,$E18))&gt;INDEX(Kalender!$B$81:$B$110,MAX(1,$E18))),AND($F18&gt;0,INDEX(Kalender!FU$81:FU$110,MAX(1,$F18))&gt;INDEX(Kalender!$B$81:$B$110,MAX(1,$F18)))),2,0))</f>
        <v>0</v>
      </c>
      <c r="FV18" s="5" t="n">
        <f aca="false">IF(Kalender!FV18&lt;&gt;1,0,IF(AND($B18&gt;0,INDEX(Kalender!FV$68:FV$77,MAX(1,$B18))&gt;INDEX(Kalender!$B$68:$B$77,MAX(1,$B18))),1,0)+IF(OR(AND($C18&gt;0,INDEX(Kalender!FV$81:FV$110,MAX(1,$C18))&gt;INDEX(Kalender!$B$81:$B$110,MAX(1,$C18))),AND($D18&gt;0,INDEX(Kalender!FV$81:FV$110,MAX(1,$D18))&gt;INDEX(Kalender!$B$81:$B$110,MAX(1,$D18))),AND($E18&gt;0,INDEX(Kalender!FV$81:FV$110,MAX(1,$E18))&gt;INDEX(Kalender!$B$81:$B$110,MAX(1,$E18))),AND($F18&gt;0,INDEX(Kalender!FV$81:FV$110,MAX(1,$F18))&gt;INDEX(Kalender!$B$81:$B$110,MAX(1,$F18)))),2,0))</f>
        <v>0</v>
      </c>
      <c r="FW18" s="5" t="n">
        <f aca="false">IF(Kalender!FW18&lt;&gt;1,0,IF(AND($B18&gt;0,INDEX(Kalender!FW$68:FW$77,MAX(1,$B18))&gt;INDEX(Kalender!$B$68:$B$77,MAX(1,$B18))),1,0)+IF(OR(AND($C18&gt;0,INDEX(Kalender!FW$81:FW$110,MAX(1,$C18))&gt;INDEX(Kalender!$B$81:$B$110,MAX(1,$C18))),AND($D18&gt;0,INDEX(Kalender!FW$81:FW$110,MAX(1,$D18))&gt;INDEX(Kalender!$B$81:$B$110,MAX(1,$D18))),AND($E18&gt;0,INDEX(Kalender!FW$81:FW$110,MAX(1,$E18))&gt;INDEX(Kalender!$B$81:$B$110,MAX(1,$E18))),AND($F18&gt;0,INDEX(Kalender!FW$81:FW$110,MAX(1,$F18))&gt;INDEX(Kalender!$B$81:$B$110,MAX(1,$F18)))),2,0))</f>
        <v>0</v>
      </c>
      <c r="FX18" s="5" t="n">
        <f aca="false">IF(Kalender!FX18&lt;&gt;1,0,IF(AND($B18&gt;0,INDEX(Kalender!FX$68:FX$77,MAX(1,$B18))&gt;INDEX(Kalender!$B$68:$B$77,MAX(1,$B18))),1,0)+IF(OR(AND($C18&gt;0,INDEX(Kalender!FX$81:FX$110,MAX(1,$C18))&gt;INDEX(Kalender!$B$81:$B$110,MAX(1,$C18))),AND($D18&gt;0,INDEX(Kalender!FX$81:FX$110,MAX(1,$D18))&gt;INDEX(Kalender!$B$81:$B$110,MAX(1,$D18))),AND($E18&gt;0,INDEX(Kalender!FX$81:FX$110,MAX(1,$E18))&gt;INDEX(Kalender!$B$81:$B$110,MAX(1,$E18))),AND($F18&gt;0,INDEX(Kalender!FX$81:FX$110,MAX(1,$F18))&gt;INDEX(Kalender!$B$81:$B$110,MAX(1,$F18)))),2,0))</f>
        <v>0</v>
      </c>
      <c r="FY18" s="5" t="n">
        <f aca="false">IF(Kalender!FY18&lt;&gt;1,0,IF(AND($B18&gt;0,INDEX(Kalender!FY$68:FY$77,MAX(1,$B18))&gt;INDEX(Kalender!$B$68:$B$77,MAX(1,$B18))),1,0)+IF(OR(AND($C18&gt;0,INDEX(Kalender!FY$81:FY$110,MAX(1,$C18))&gt;INDEX(Kalender!$B$81:$B$110,MAX(1,$C18))),AND($D18&gt;0,INDEX(Kalender!FY$81:FY$110,MAX(1,$D18))&gt;INDEX(Kalender!$B$81:$B$110,MAX(1,$D18))),AND($E18&gt;0,INDEX(Kalender!FY$81:FY$110,MAX(1,$E18))&gt;INDEX(Kalender!$B$81:$B$110,MAX(1,$E18))),AND($F18&gt;0,INDEX(Kalender!FY$81:FY$110,MAX(1,$F18))&gt;INDEX(Kalender!$B$81:$B$110,MAX(1,$F18)))),2,0))</f>
        <v>0</v>
      </c>
      <c r="FZ18" s="5" t="n">
        <f aca="false">IF(Kalender!FZ18&lt;&gt;1,0,IF(AND($B18&gt;0,INDEX(Kalender!FZ$68:FZ$77,MAX(1,$B18))&gt;INDEX(Kalender!$B$68:$B$77,MAX(1,$B18))),1,0)+IF(OR(AND($C18&gt;0,INDEX(Kalender!FZ$81:FZ$110,MAX(1,$C18))&gt;INDEX(Kalender!$B$81:$B$110,MAX(1,$C18))),AND($D18&gt;0,INDEX(Kalender!FZ$81:FZ$110,MAX(1,$D18))&gt;INDEX(Kalender!$B$81:$B$110,MAX(1,$D18))),AND($E18&gt;0,INDEX(Kalender!FZ$81:FZ$110,MAX(1,$E18))&gt;INDEX(Kalender!$B$81:$B$110,MAX(1,$E18))),AND($F18&gt;0,INDEX(Kalender!FZ$81:FZ$110,MAX(1,$F18))&gt;INDEX(Kalender!$B$81:$B$110,MAX(1,$F18)))),2,0))</f>
        <v>0</v>
      </c>
      <c r="GA18" s="5" t="n">
        <f aca="false">IF(Kalender!GA18&lt;&gt;1,0,IF(AND($B18&gt;0,INDEX(Kalender!GA$68:GA$77,MAX(1,$B18))&gt;INDEX(Kalender!$B$68:$B$77,MAX(1,$B18))),1,0)+IF(OR(AND($C18&gt;0,INDEX(Kalender!GA$81:GA$110,MAX(1,$C18))&gt;INDEX(Kalender!$B$81:$B$110,MAX(1,$C18))),AND($D18&gt;0,INDEX(Kalender!GA$81:GA$110,MAX(1,$D18))&gt;INDEX(Kalender!$B$81:$B$110,MAX(1,$D18))),AND($E18&gt;0,INDEX(Kalender!GA$81:GA$110,MAX(1,$E18))&gt;INDEX(Kalender!$B$81:$B$110,MAX(1,$E18))),AND($F18&gt;0,INDEX(Kalender!GA$81:GA$110,MAX(1,$F18))&gt;INDEX(Kalender!$B$81:$B$110,MAX(1,$F18)))),2,0))</f>
        <v>0</v>
      </c>
      <c r="GB18" s="5" t="n">
        <f aca="false">IF(Kalender!GB18&lt;&gt;1,0,IF(AND($B18&gt;0,INDEX(Kalender!GB$68:GB$77,MAX(1,$B18))&gt;INDEX(Kalender!$B$68:$B$77,MAX(1,$B18))),1,0)+IF(OR(AND($C18&gt;0,INDEX(Kalender!GB$81:GB$110,MAX(1,$C18))&gt;INDEX(Kalender!$B$81:$B$110,MAX(1,$C18))),AND($D18&gt;0,INDEX(Kalender!GB$81:GB$110,MAX(1,$D18))&gt;INDEX(Kalender!$B$81:$B$110,MAX(1,$D18))),AND($E18&gt;0,INDEX(Kalender!GB$81:GB$110,MAX(1,$E18))&gt;INDEX(Kalender!$B$81:$B$110,MAX(1,$E18))),AND($F18&gt;0,INDEX(Kalender!GB$81:GB$110,MAX(1,$F18))&gt;INDEX(Kalender!$B$81:$B$110,MAX(1,$F18)))),2,0))</f>
        <v>0</v>
      </c>
      <c r="GC18" s="5" t="n">
        <f aca="false">IF(Kalender!GC18&lt;&gt;1,0,IF(AND($B18&gt;0,INDEX(Kalender!GC$68:GC$77,MAX(1,$B18))&gt;INDEX(Kalender!$B$68:$B$77,MAX(1,$B18))),1,0)+IF(OR(AND($C18&gt;0,INDEX(Kalender!GC$81:GC$110,MAX(1,$C18))&gt;INDEX(Kalender!$B$81:$B$110,MAX(1,$C18))),AND($D18&gt;0,INDEX(Kalender!GC$81:GC$110,MAX(1,$D18))&gt;INDEX(Kalender!$B$81:$B$110,MAX(1,$D18))),AND($E18&gt;0,INDEX(Kalender!GC$81:GC$110,MAX(1,$E18))&gt;INDEX(Kalender!$B$81:$B$110,MAX(1,$E18))),AND($F18&gt;0,INDEX(Kalender!GC$81:GC$110,MAX(1,$F18))&gt;INDEX(Kalender!$B$81:$B$110,MAX(1,$F18)))),2,0))</f>
        <v>0</v>
      </c>
      <c r="GD18" s="5" t="n">
        <f aca="false">IF(Kalender!GD18&lt;&gt;1,0,IF(AND($B18&gt;0,INDEX(Kalender!GD$68:GD$77,MAX(1,$B18))&gt;INDEX(Kalender!$B$68:$B$77,MAX(1,$B18))),1,0)+IF(OR(AND($C18&gt;0,INDEX(Kalender!GD$81:GD$110,MAX(1,$C18))&gt;INDEX(Kalender!$B$81:$B$110,MAX(1,$C18))),AND($D18&gt;0,INDEX(Kalender!GD$81:GD$110,MAX(1,$D18))&gt;INDEX(Kalender!$B$81:$B$110,MAX(1,$D18))),AND($E18&gt;0,INDEX(Kalender!GD$81:GD$110,MAX(1,$E18))&gt;INDEX(Kalender!$B$81:$B$110,MAX(1,$E18))),AND($F18&gt;0,INDEX(Kalender!GD$81:GD$110,MAX(1,$F18))&gt;INDEX(Kalender!$B$81:$B$110,MAX(1,$F18)))),2,0))</f>
        <v>0</v>
      </c>
      <c r="GE18" s="5" t="n">
        <f aca="false">IF(Kalender!GE18&lt;&gt;1,0,IF(AND($B18&gt;0,INDEX(Kalender!GE$68:GE$77,MAX(1,$B18))&gt;INDEX(Kalender!$B$68:$B$77,MAX(1,$B18))),1,0)+IF(OR(AND($C18&gt;0,INDEX(Kalender!GE$81:GE$110,MAX(1,$C18))&gt;INDEX(Kalender!$B$81:$B$110,MAX(1,$C18))),AND($D18&gt;0,INDEX(Kalender!GE$81:GE$110,MAX(1,$D18))&gt;INDEX(Kalender!$B$81:$B$110,MAX(1,$D18))),AND($E18&gt;0,INDEX(Kalender!GE$81:GE$110,MAX(1,$E18))&gt;INDEX(Kalender!$B$81:$B$110,MAX(1,$E18))),AND($F18&gt;0,INDEX(Kalender!GE$81:GE$110,MAX(1,$F18))&gt;INDEX(Kalender!$B$81:$B$110,MAX(1,$F18)))),2,0))</f>
        <v>0</v>
      </c>
      <c r="GF18" s="5" t="n">
        <f aca="false">IF(Kalender!GF18&lt;&gt;1,0,IF(AND($B18&gt;0,INDEX(Kalender!GF$68:GF$77,MAX(1,$B18))&gt;INDEX(Kalender!$B$68:$B$77,MAX(1,$B18))),1,0)+IF(OR(AND($C18&gt;0,INDEX(Kalender!GF$81:GF$110,MAX(1,$C18))&gt;INDEX(Kalender!$B$81:$B$110,MAX(1,$C18))),AND($D18&gt;0,INDEX(Kalender!GF$81:GF$110,MAX(1,$D18))&gt;INDEX(Kalender!$B$81:$B$110,MAX(1,$D18))),AND($E18&gt;0,INDEX(Kalender!GF$81:GF$110,MAX(1,$E18))&gt;INDEX(Kalender!$B$81:$B$110,MAX(1,$E18))),AND($F18&gt;0,INDEX(Kalender!GF$81:GF$110,MAX(1,$F18))&gt;INDEX(Kalender!$B$81:$B$110,MAX(1,$F18)))),2,0))</f>
        <v>0</v>
      </c>
      <c r="GG18" s="5" t="n">
        <f aca="false">IF(Kalender!GG18&lt;&gt;1,0,IF(AND($B18&gt;0,INDEX(Kalender!GG$68:GG$77,MAX(1,$B18))&gt;INDEX(Kalender!$B$68:$B$77,MAX(1,$B18))),1,0)+IF(OR(AND($C18&gt;0,INDEX(Kalender!GG$81:GG$110,MAX(1,$C18))&gt;INDEX(Kalender!$B$81:$B$110,MAX(1,$C18))),AND($D18&gt;0,INDEX(Kalender!GG$81:GG$110,MAX(1,$D18))&gt;INDEX(Kalender!$B$81:$B$110,MAX(1,$D18))),AND($E18&gt;0,INDEX(Kalender!GG$81:GG$110,MAX(1,$E18))&gt;INDEX(Kalender!$B$81:$B$110,MAX(1,$E18))),AND($F18&gt;0,INDEX(Kalender!GG$81:GG$110,MAX(1,$F18))&gt;INDEX(Kalender!$B$81:$B$110,MAX(1,$F18)))),2,0))</f>
        <v>0</v>
      </c>
      <c r="GH18" s="5" t="n">
        <f aca="false">IF(Kalender!GH18&lt;&gt;1,0,IF(AND($B18&gt;0,INDEX(Kalender!GH$68:GH$77,MAX(1,$B18))&gt;INDEX(Kalender!$B$68:$B$77,MAX(1,$B18))),1,0)+IF(OR(AND($C18&gt;0,INDEX(Kalender!GH$81:GH$110,MAX(1,$C18))&gt;INDEX(Kalender!$B$81:$B$110,MAX(1,$C18))),AND($D18&gt;0,INDEX(Kalender!GH$81:GH$110,MAX(1,$D18))&gt;INDEX(Kalender!$B$81:$B$110,MAX(1,$D18))),AND($E18&gt;0,INDEX(Kalender!GH$81:GH$110,MAX(1,$E18))&gt;INDEX(Kalender!$B$81:$B$110,MAX(1,$E18))),AND($F18&gt;0,INDEX(Kalender!GH$81:GH$110,MAX(1,$F18))&gt;INDEX(Kalender!$B$81:$B$110,MAX(1,$F18)))),2,0))</f>
        <v>0</v>
      </c>
      <c r="GI18" s="5" t="n">
        <f aca="false">IF(Kalender!GI18&lt;&gt;1,0,IF(AND($B18&gt;0,INDEX(Kalender!GI$68:GI$77,MAX(1,$B18))&gt;INDEX(Kalender!$B$68:$B$77,MAX(1,$B18))),1,0)+IF(OR(AND($C18&gt;0,INDEX(Kalender!GI$81:GI$110,MAX(1,$C18))&gt;INDEX(Kalender!$B$81:$B$110,MAX(1,$C18))),AND($D18&gt;0,INDEX(Kalender!GI$81:GI$110,MAX(1,$D18))&gt;INDEX(Kalender!$B$81:$B$110,MAX(1,$D18))),AND($E18&gt;0,INDEX(Kalender!GI$81:GI$110,MAX(1,$E18))&gt;INDEX(Kalender!$B$81:$B$110,MAX(1,$E18))),AND($F18&gt;0,INDEX(Kalender!GI$81:GI$110,MAX(1,$F18))&gt;INDEX(Kalender!$B$81:$B$110,MAX(1,$F18)))),2,0))</f>
        <v>0</v>
      </c>
      <c r="GJ18" s="5" t="n">
        <f aca="false">IF(Kalender!GJ18&lt;&gt;1,0,IF(AND($B18&gt;0,INDEX(Kalender!GJ$68:GJ$77,MAX(1,$B18))&gt;INDEX(Kalender!$B$68:$B$77,MAX(1,$B18))),1,0)+IF(OR(AND($C18&gt;0,INDEX(Kalender!GJ$81:GJ$110,MAX(1,$C18))&gt;INDEX(Kalender!$B$81:$B$110,MAX(1,$C18))),AND($D18&gt;0,INDEX(Kalender!GJ$81:GJ$110,MAX(1,$D18))&gt;INDEX(Kalender!$B$81:$B$110,MAX(1,$D18))),AND($E18&gt;0,INDEX(Kalender!GJ$81:GJ$110,MAX(1,$E18))&gt;INDEX(Kalender!$B$81:$B$110,MAX(1,$E18))),AND($F18&gt;0,INDEX(Kalender!GJ$81:GJ$110,MAX(1,$F18))&gt;INDEX(Kalender!$B$81:$B$110,MAX(1,$F18)))),2,0))</f>
        <v>0</v>
      </c>
      <c r="GK18" s="5" t="n">
        <f aca="false">IF(Kalender!GK18&lt;&gt;1,0,IF(AND($B18&gt;0,INDEX(Kalender!GK$68:GK$77,MAX(1,$B18))&gt;INDEX(Kalender!$B$68:$B$77,MAX(1,$B18))),1,0)+IF(OR(AND($C18&gt;0,INDEX(Kalender!GK$81:GK$110,MAX(1,$C18))&gt;INDEX(Kalender!$B$81:$B$110,MAX(1,$C18))),AND($D18&gt;0,INDEX(Kalender!GK$81:GK$110,MAX(1,$D18))&gt;INDEX(Kalender!$B$81:$B$110,MAX(1,$D18))),AND($E18&gt;0,INDEX(Kalender!GK$81:GK$110,MAX(1,$E18))&gt;INDEX(Kalender!$B$81:$B$110,MAX(1,$E18))),AND($F18&gt;0,INDEX(Kalender!GK$81:GK$110,MAX(1,$F18))&gt;INDEX(Kalender!$B$81:$B$110,MAX(1,$F18)))),2,0))</f>
        <v>0</v>
      </c>
      <c r="GL18" s="5" t="n">
        <f aca="false">IF(Kalender!GL18&lt;&gt;1,0,IF(AND($B18&gt;0,INDEX(Kalender!GL$68:GL$77,MAX(1,$B18))&gt;INDEX(Kalender!$B$68:$B$77,MAX(1,$B18))),1,0)+IF(OR(AND($C18&gt;0,INDEX(Kalender!GL$81:GL$110,MAX(1,$C18))&gt;INDEX(Kalender!$B$81:$B$110,MAX(1,$C18))),AND($D18&gt;0,INDEX(Kalender!GL$81:GL$110,MAX(1,$D18))&gt;INDEX(Kalender!$B$81:$B$110,MAX(1,$D18))),AND($E18&gt;0,INDEX(Kalender!GL$81:GL$110,MAX(1,$E18))&gt;INDEX(Kalender!$B$81:$B$110,MAX(1,$E18))),AND($F18&gt;0,INDEX(Kalender!GL$81:GL$110,MAX(1,$F18))&gt;INDEX(Kalender!$B$81:$B$110,MAX(1,$F18)))),2,0))</f>
        <v>0</v>
      </c>
      <c r="GM18" s="5" t="n">
        <f aca="false">IF(Kalender!GM18&lt;&gt;1,0,IF(AND($B18&gt;0,INDEX(Kalender!GM$68:GM$77,MAX(1,$B18))&gt;INDEX(Kalender!$B$68:$B$77,MAX(1,$B18))),1,0)+IF(OR(AND($C18&gt;0,INDEX(Kalender!GM$81:GM$110,MAX(1,$C18))&gt;INDEX(Kalender!$B$81:$B$110,MAX(1,$C18))),AND($D18&gt;0,INDEX(Kalender!GM$81:GM$110,MAX(1,$D18))&gt;INDEX(Kalender!$B$81:$B$110,MAX(1,$D18))),AND($E18&gt;0,INDEX(Kalender!GM$81:GM$110,MAX(1,$E18))&gt;INDEX(Kalender!$B$81:$B$110,MAX(1,$E18))),AND($F18&gt;0,INDEX(Kalender!GM$81:GM$110,MAX(1,$F18))&gt;INDEX(Kalender!$B$81:$B$110,MAX(1,$F18)))),2,0))</f>
        <v>0</v>
      </c>
      <c r="GN18" s="5" t="n">
        <f aca="false">IF(Kalender!GN18&lt;&gt;1,0,IF(AND($B18&gt;0,INDEX(Kalender!GN$68:GN$77,MAX(1,$B18))&gt;INDEX(Kalender!$B$68:$B$77,MAX(1,$B18))),1,0)+IF(OR(AND($C18&gt;0,INDEX(Kalender!GN$81:GN$110,MAX(1,$C18))&gt;INDEX(Kalender!$B$81:$B$110,MAX(1,$C18))),AND($D18&gt;0,INDEX(Kalender!GN$81:GN$110,MAX(1,$D18))&gt;INDEX(Kalender!$B$81:$B$110,MAX(1,$D18))),AND($E18&gt;0,INDEX(Kalender!GN$81:GN$110,MAX(1,$E18))&gt;INDEX(Kalender!$B$81:$B$110,MAX(1,$E18))),AND($F18&gt;0,INDEX(Kalender!GN$81:GN$110,MAX(1,$F18))&gt;INDEX(Kalender!$B$81:$B$110,MAX(1,$F18)))),2,0))</f>
        <v>0</v>
      </c>
      <c r="GO18" s="5" t="n">
        <f aca="false">IF(Kalender!GO18&lt;&gt;1,0,IF(AND($B18&gt;0,INDEX(Kalender!GO$68:GO$77,MAX(1,$B18))&gt;INDEX(Kalender!$B$68:$B$77,MAX(1,$B18))),1,0)+IF(OR(AND($C18&gt;0,INDEX(Kalender!GO$81:GO$110,MAX(1,$C18))&gt;INDEX(Kalender!$B$81:$B$110,MAX(1,$C18))),AND($D18&gt;0,INDEX(Kalender!GO$81:GO$110,MAX(1,$D18))&gt;INDEX(Kalender!$B$81:$B$110,MAX(1,$D18))),AND($E18&gt;0,INDEX(Kalender!GO$81:GO$110,MAX(1,$E18))&gt;INDEX(Kalender!$B$81:$B$110,MAX(1,$E18))),AND($F18&gt;0,INDEX(Kalender!GO$81:GO$110,MAX(1,$F18))&gt;INDEX(Kalender!$B$81:$B$110,MAX(1,$F18)))),2,0))</f>
        <v>0</v>
      </c>
      <c r="GP18" s="5" t="n">
        <f aca="false">IF(Kalender!GP18&lt;&gt;1,0,IF(AND($B18&gt;0,INDEX(Kalender!GP$68:GP$77,MAX(1,$B18))&gt;INDEX(Kalender!$B$68:$B$77,MAX(1,$B18))),1,0)+IF(OR(AND($C18&gt;0,INDEX(Kalender!GP$81:GP$110,MAX(1,$C18))&gt;INDEX(Kalender!$B$81:$B$110,MAX(1,$C18))),AND($D18&gt;0,INDEX(Kalender!GP$81:GP$110,MAX(1,$D18))&gt;INDEX(Kalender!$B$81:$B$110,MAX(1,$D18))),AND($E18&gt;0,INDEX(Kalender!GP$81:GP$110,MAX(1,$E18))&gt;INDEX(Kalender!$B$81:$B$110,MAX(1,$E18))),AND($F18&gt;0,INDEX(Kalender!GP$81:GP$110,MAX(1,$F18))&gt;INDEX(Kalender!$B$81:$B$110,MAX(1,$F18)))),2,0))</f>
        <v>0</v>
      </c>
      <c r="GQ18" s="5" t="n">
        <f aca="false">IF(Kalender!GQ18&lt;&gt;1,0,IF(AND($B18&gt;0,INDEX(Kalender!GQ$68:GQ$77,MAX(1,$B18))&gt;INDEX(Kalender!$B$68:$B$77,MAX(1,$B18))),1,0)+IF(OR(AND($C18&gt;0,INDEX(Kalender!GQ$81:GQ$110,MAX(1,$C18))&gt;INDEX(Kalender!$B$81:$B$110,MAX(1,$C18))),AND($D18&gt;0,INDEX(Kalender!GQ$81:GQ$110,MAX(1,$D18))&gt;INDEX(Kalender!$B$81:$B$110,MAX(1,$D18))),AND($E18&gt;0,INDEX(Kalender!GQ$81:GQ$110,MAX(1,$E18))&gt;INDEX(Kalender!$B$81:$B$110,MAX(1,$E18))),AND($F18&gt;0,INDEX(Kalender!GQ$81:GQ$110,MAX(1,$F18))&gt;INDEX(Kalender!$B$81:$B$110,MAX(1,$F18)))),2,0))</f>
        <v>0</v>
      </c>
      <c r="GR18" s="5" t="n">
        <f aca="false">IF(Kalender!GR18&lt;&gt;1,0,IF(AND($B18&gt;0,INDEX(Kalender!GR$68:GR$77,MAX(1,$B18))&gt;INDEX(Kalender!$B$68:$B$77,MAX(1,$B18))),1,0)+IF(OR(AND($C18&gt;0,INDEX(Kalender!GR$81:GR$110,MAX(1,$C18))&gt;INDEX(Kalender!$B$81:$B$110,MAX(1,$C18))),AND($D18&gt;0,INDEX(Kalender!GR$81:GR$110,MAX(1,$D18))&gt;INDEX(Kalender!$B$81:$B$110,MAX(1,$D18))),AND($E18&gt;0,INDEX(Kalender!GR$81:GR$110,MAX(1,$E18))&gt;INDEX(Kalender!$B$81:$B$110,MAX(1,$E18))),AND($F18&gt;0,INDEX(Kalender!GR$81:GR$110,MAX(1,$F18))&gt;INDEX(Kalender!$B$81:$B$110,MAX(1,$F18)))),2,0))</f>
        <v>0</v>
      </c>
      <c r="GS18" s="5" t="n">
        <f aca="false">IF(Kalender!GS18&lt;&gt;1,0,IF(AND($B18&gt;0,INDEX(Kalender!GS$68:GS$77,MAX(1,$B18))&gt;INDEX(Kalender!$B$68:$B$77,MAX(1,$B18))),1,0)+IF(OR(AND($C18&gt;0,INDEX(Kalender!GS$81:GS$110,MAX(1,$C18))&gt;INDEX(Kalender!$B$81:$B$110,MAX(1,$C18))),AND($D18&gt;0,INDEX(Kalender!GS$81:GS$110,MAX(1,$D18))&gt;INDEX(Kalender!$B$81:$B$110,MAX(1,$D18))),AND($E18&gt;0,INDEX(Kalender!GS$81:GS$110,MAX(1,$E18))&gt;INDEX(Kalender!$B$81:$B$110,MAX(1,$E18))),AND($F18&gt;0,INDEX(Kalender!GS$81:GS$110,MAX(1,$F18))&gt;INDEX(Kalender!$B$81:$B$110,MAX(1,$F18)))),2,0))</f>
        <v>0</v>
      </c>
      <c r="GT18" s="5" t="n">
        <f aca="false">IF(Kalender!GT18&lt;&gt;1,0,IF(AND($B18&gt;0,INDEX(Kalender!GT$68:GT$77,MAX(1,$B18))&gt;INDEX(Kalender!$B$68:$B$77,MAX(1,$B18))),1,0)+IF(OR(AND($C18&gt;0,INDEX(Kalender!GT$81:GT$110,MAX(1,$C18))&gt;INDEX(Kalender!$B$81:$B$110,MAX(1,$C18))),AND($D18&gt;0,INDEX(Kalender!GT$81:GT$110,MAX(1,$D18))&gt;INDEX(Kalender!$B$81:$B$110,MAX(1,$D18))),AND($E18&gt;0,INDEX(Kalender!GT$81:GT$110,MAX(1,$E18))&gt;INDEX(Kalender!$B$81:$B$110,MAX(1,$E18))),AND($F18&gt;0,INDEX(Kalender!GT$81:GT$110,MAX(1,$F18))&gt;INDEX(Kalender!$B$81:$B$110,MAX(1,$F18)))),2,0))</f>
        <v>0</v>
      </c>
      <c r="GU18" s="5" t="n">
        <f aca="false">IF(Kalender!GU18&lt;&gt;1,0,IF(AND($B18&gt;0,INDEX(Kalender!GU$68:GU$77,MAX(1,$B18))&gt;INDEX(Kalender!$B$68:$B$77,MAX(1,$B18))),1,0)+IF(OR(AND($C18&gt;0,INDEX(Kalender!GU$81:GU$110,MAX(1,$C18))&gt;INDEX(Kalender!$B$81:$B$110,MAX(1,$C18))),AND($D18&gt;0,INDEX(Kalender!GU$81:GU$110,MAX(1,$D18))&gt;INDEX(Kalender!$B$81:$B$110,MAX(1,$D18))),AND($E18&gt;0,INDEX(Kalender!GU$81:GU$110,MAX(1,$E18))&gt;INDEX(Kalender!$B$81:$B$110,MAX(1,$E18))),AND($F18&gt;0,INDEX(Kalender!GU$81:GU$110,MAX(1,$F18))&gt;INDEX(Kalender!$B$81:$B$110,MAX(1,$F18)))),2,0))</f>
        <v>0</v>
      </c>
      <c r="GV18" s="5" t="n">
        <f aca="false">IF(Kalender!GV18&lt;&gt;1,0,IF(AND($B18&gt;0,INDEX(Kalender!GV$68:GV$77,MAX(1,$B18))&gt;INDEX(Kalender!$B$68:$B$77,MAX(1,$B18))),1,0)+IF(OR(AND($C18&gt;0,INDEX(Kalender!GV$81:GV$110,MAX(1,$C18))&gt;INDEX(Kalender!$B$81:$B$110,MAX(1,$C18))),AND($D18&gt;0,INDEX(Kalender!GV$81:GV$110,MAX(1,$D18))&gt;INDEX(Kalender!$B$81:$B$110,MAX(1,$D18))),AND($E18&gt;0,INDEX(Kalender!GV$81:GV$110,MAX(1,$E18))&gt;INDEX(Kalender!$B$81:$B$110,MAX(1,$E18))),AND($F18&gt;0,INDEX(Kalender!GV$81:GV$110,MAX(1,$F18))&gt;INDEX(Kalender!$B$81:$B$110,MAX(1,$F18)))),2,0))</f>
        <v>0</v>
      </c>
      <c r="GW18" s="5" t="n">
        <f aca="false">IF(Kalender!GW18&lt;&gt;1,0,IF(AND($B18&gt;0,INDEX(Kalender!GW$68:GW$77,MAX(1,$B18))&gt;INDEX(Kalender!$B$68:$B$77,MAX(1,$B18))),1,0)+IF(OR(AND($C18&gt;0,INDEX(Kalender!GW$81:GW$110,MAX(1,$C18))&gt;INDEX(Kalender!$B$81:$B$110,MAX(1,$C18))),AND($D18&gt;0,INDEX(Kalender!GW$81:GW$110,MAX(1,$D18))&gt;INDEX(Kalender!$B$81:$B$110,MAX(1,$D18))),AND($E18&gt;0,INDEX(Kalender!GW$81:GW$110,MAX(1,$E18))&gt;INDEX(Kalender!$B$81:$B$110,MAX(1,$E18))),AND($F18&gt;0,INDEX(Kalender!GW$81:GW$110,MAX(1,$F18))&gt;INDEX(Kalender!$B$81:$B$110,MAX(1,$F18)))),2,0))</f>
        <v>0</v>
      </c>
      <c r="GX18" s="5" t="n">
        <f aca="false">IF(Kalender!GX18&lt;&gt;1,0,IF(AND($B18&gt;0,INDEX(Kalender!GX$68:GX$77,MAX(1,$B18))&gt;INDEX(Kalender!$B$68:$B$77,MAX(1,$B18))),1,0)+IF(OR(AND($C18&gt;0,INDEX(Kalender!GX$81:GX$110,MAX(1,$C18))&gt;INDEX(Kalender!$B$81:$B$110,MAX(1,$C18))),AND($D18&gt;0,INDEX(Kalender!GX$81:GX$110,MAX(1,$D18))&gt;INDEX(Kalender!$B$81:$B$110,MAX(1,$D18))),AND($E18&gt;0,INDEX(Kalender!GX$81:GX$110,MAX(1,$E18))&gt;INDEX(Kalender!$B$81:$B$110,MAX(1,$E18))),AND($F18&gt;0,INDEX(Kalender!GX$81:GX$110,MAX(1,$F18))&gt;INDEX(Kalender!$B$81:$B$110,MAX(1,$F18)))),2,0))</f>
        <v>0</v>
      </c>
      <c r="GY18" s="5" t="n">
        <f aca="false">IF(Kalender!GY18&lt;&gt;1,0,IF(AND($B18&gt;0,INDEX(Kalender!GY$68:GY$77,MAX(1,$B18))&gt;INDEX(Kalender!$B$68:$B$77,MAX(1,$B18))),1,0)+IF(OR(AND($C18&gt;0,INDEX(Kalender!GY$81:GY$110,MAX(1,$C18))&gt;INDEX(Kalender!$B$81:$B$110,MAX(1,$C18))),AND($D18&gt;0,INDEX(Kalender!GY$81:GY$110,MAX(1,$D18))&gt;INDEX(Kalender!$B$81:$B$110,MAX(1,$D18))),AND($E18&gt;0,INDEX(Kalender!GY$81:GY$110,MAX(1,$E18))&gt;INDEX(Kalender!$B$81:$B$110,MAX(1,$E18))),AND($F18&gt;0,INDEX(Kalender!GY$81:GY$110,MAX(1,$F18))&gt;INDEX(Kalender!$B$81:$B$110,MAX(1,$F18)))),2,0))</f>
        <v>0</v>
      </c>
      <c r="GZ18" s="5" t="n">
        <f aca="false">IF(Kalender!GZ18&lt;&gt;1,0,IF(AND($B18&gt;0,INDEX(Kalender!GZ$68:GZ$77,MAX(1,$B18))&gt;INDEX(Kalender!$B$68:$B$77,MAX(1,$B18))),1,0)+IF(OR(AND($C18&gt;0,INDEX(Kalender!GZ$81:GZ$110,MAX(1,$C18))&gt;INDEX(Kalender!$B$81:$B$110,MAX(1,$C18))),AND($D18&gt;0,INDEX(Kalender!GZ$81:GZ$110,MAX(1,$D18))&gt;INDEX(Kalender!$B$81:$B$110,MAX(1,$D18))),AND($E18&gt;0,INDEX(Kalender!GZ$81:GZ$110,MAX(1,$E18))&gt;INDEX(Kalender!$B$81:$B$110,MAX(1,$E18))),AND($F18&gt;0,INDEX(Kalender!GZ$81:GZ$110,MAX(1,$F18))&gt;INDEX(Kalender!$B$81:$B$110,MAX(1,$F18)))),2,0))</f>
        <v>0</v>
      </c>
      <c r="HA18" s="5" t="n">
        <f aca="false">IF(Kalender!HA18&lt;&gt;1,0,IF(AND($B18&gt;0,INDEX(Kalender!HA$68:HA$77,MAX(1,$B18))&gt;INDEX(Kalender!$B$68:$B$77,MAX(1,$B18))),1,0)+IF(OR(AND($C18&gt;0,INDEX(Kalender!HA$81:HA$110,MAX(1,$C18))&gt;INDEX(Kalender!$B$81:$B$110,MAX(1,$C18))),AND($D18&gt;0,INDEX(Kalender!HA$81:HA$110,MAX(1,$D18))&gt;INDEX(Kalender!$B$81:$B$110,MAX(1,$D18))),AND($E18&gt;0,INDEX(Kalender!HA$81:HA$110,MAX(1,$E18))&gt;INDEX(Kalender!$B$81:$B$110,MAX(1,$E18))),AND($F18&gt;0,INDEX(Kalender!HA$81:HA$110,MAX(1,$F18))&gt;INDEX(Kalender!$B$81:$B$110,MAX(1,$F18)))),2,0))</f>
        <v>0</v>
      </c>
      <c r="HB18" s="5" t="n">
        <f aca="false">IF(Kalender!HB18&lt;&gt;1,0,IF(AND($B18&gt;0,INDEX(Kalender!HB$68:HB$77,MAX(1,$B18))&gt;INDEX(Kalender!$B$68:$B$77,MAX(1,$B18))),1,0)+IF(OR(AND($C18&gt;0,INDEX(Kalender!HB$81:HB$110,MAX(1,$C18))&gt;INDEX(Kalender!$B$81:$B$110,MAX(1,$C18))),AND($D18&gt;0,INDEX(Kalender!HB$81:HB$110,MAX(1,$D18))&gt;INDEX(Kalender!$B$81:$B$110,MAX(1,$D18))),AND($E18&gt;0,INDEX(Kalender!HB$81:HB$110,MAX(1,$E18))&gt;INDEX(Kalender!$B$81:$B$110,MAX(1,$E18))),AND($F18&gt;0,INDEX(Kalender!HB$81:HB$110,MAX(1,$F18))&gt;INDEX(Kalender!$B$81:$B$110,MAX(1,$F18)))),2,0))</f>
        <v>0</v>
      </c>
      <c r="HC18" s="5" t="n">
        <f aca="false">IF(Kalender!HC18&lt;&gt;1,0,IF(AND($B18&gt;0,INDEX(Kalender!HC$68:HC$77,MAX(1,$B18))&gt;INDEX(Kalender!$B$68:$B$77,MAX(1,$B18))),1,0)+IF(OR(AND($C18&gt;0,INDEX(Kalender!HC$81:HC$110,MAX(1,$C18))&gt;INDEX(Kalender!$B$81:$B$110,MAX(1,$C18))),AND($D18&gt;0,INDEX(Kalender!HC$81:HC$110,MAX(1,$D18))&gt;INDEX(Kalender!$B$81:$B$110,MAX(1,$D18))),AND($E18&gt;0,INDEX(Kalender!HC$81:HC$110,MAX(1,$E18))&gt;INDEX(Kalender!$B$81:$B$110,MAX(1,$E18))),AND($F18&gt;0,INDEX(Kalender!HC$81:HC$110,MAX(1,$F18))&gt;INDEX(Kalender!$B$81:$B$110,MAX(1,$F18)))),2,0))</f>
        <v>0</v>
      </c>
      <c r="HD18" s="5" t="n">
        <f aca="false">IF(Kalender!HD18&lt;&gt;1,0,IF(AND($B18&gt;0,INDEX(Kalender!HD$68:HD$77,MAX(1,$B18))&gt;INDEX(Kalender!$B$68:$B$77,MAX(1,$B18))),1,0)+IF(OR(AND($C18&gt;0,INDEX(Kalender!HD$81:HD$110,MAX(1,$C18))&gt;INDEX(Kalender!$B$81:$B$110,MAX(1,$C18))),AND($D18&gt;0,INDEX(Kalender!HD$81:HD$110,MAX(1,$D18))&gt;INDEX(Kalender!$B$81:$B$110,MAX(1,$D18))),AND($E18&gt;0,INDEX(Kalender!HD$81:HD$110,MAX(1,$E18))&gt;INDEX(Kalender!$B$81:$B$110,MAX(1,$E18))),AND($F18&gt;0,INDEX(Kalender!HD$81:HD$110,MAX(1,$F18))&gt;INDEX(Kalender!$B$81:$B$110,MAX(1,$F18)))),2,0))</f>
        <v>0</v>
      </c>
      <c r="HE18" s="5" t="n">
        <f aca="false">IF(Kalender!HE18&lt;&gt;1,0,IF(AND($B18&gt;0,INDEX(Kalender!HE$68:HE$77,MAX(1,$B18))&gt;INDEX(Kalender!$B$68:$B$77,MAX(1,$B18))),1,0)+IF(OR(AND($C18&gt;0,INDEX(Kalender!HE$81:HE$110,MAX(1,$C18))&gt;INDEX(Kalender!$B$81:$B$110,MAX(1,$C18))),AND($D18&gt;0,INDEX(Kalender!HE$81:HE$110,MAX(1,$D18))&gt;INDEX(Kalender!$B$81:$B$110,MAX(1,$D18))),AND($E18&gt;0,INDEX(Kalender!HE$81:HE$110,MAX(1,$E18))&gt;INDEX(Kalender!$B$81:$B$110,MAX(1,$E18))),AND($F18&gt;0,INDEX(Kalender!HE$81:HE$110,MAX(1,$F18))&gt;INDEX(Kalender!$B$81:$B$110,MAX(1,$F18)))),2,0))</f>
        <v>0</v>
      </c>
      <c r="HF18" s="5" t="n">
        <f aca="false">IF(Kalender!HF18&lt;&gt;1,0,IF(AND($B18&gt;0,INDEX(Kalender!HF$68:HF$77,MAX(1,$B18))&gt;INDEX(Kalender!$B$68:$B$77,MAX(1,$B18))),1,0)+IF(OR(AND($C18&gt;0,INDEX(Kalender!HF$81:HF$110,MAX(1,$C18))&gt;INDEX(Kalender!$B$81:$B$110,MAX(1,$C18))),AND($D18&gt;0,INDEX(Kalender!HF$81:HF$110,MAX(1,$D18))&gt;INDEX(Kalender!$B$81:$B$110,MAX(1,$D18))),AND($E18&gt;0,INDEX(Kalender!HF$81:HF$110,MAX(1,$E18))&gt;INDEX(Kalender!$B$81:$B$110,MAX(1,$E18))),AND($F18&gt;0,INDEX(Kalender!HF$81:HF$110,MAX(1,$F18))&gt;INDEX(Kalender!$B$81:$B$110,MAX(1,$F18)))),2,0))</f>
        <v>0</v>
      </c>
      <c r="HG18" s="5" t="n">
        <f aca="false">IF(Kalender!HG18&lt;&gt;1,0,IF(AND($B18&gt;0,INDEX(Kalender!HG$68:HG$77,MAX(1,$B18))&gt;INDEX(Kalender!$B$68:$B$77,MAX(1,$B18))),1,0)+IF(OR(AND($C18&gt;0,INDEX(Kalender!HG$81:HG$110,MAX(1,$C18))&gt;INDEX(Kalender!$B$81:$B$110,MAX(1,$C18))),AND($D18&gt;0,INDEX(Kalender!HG$81:HG$110,MAX(1,$D18))&gt;INDEX(Kalender!$B$81:$B$110,MAX(1,$D18))),AND($E18&gt;0,INDEX(Kalender!HG$81:HG$110,MAX(1,$E18))&gt;INDEX(Kalender!$B$81:$B$110,MAX(1,$E18))),AND($F18&gt;0,INDEX(Kalender!HG$81:HG$110,MAX(1,$F18))&gt;INDEX(Kalender!$B$81:$B$110,MAX(1,$F18)))),2,0))</f>
        <v>0</v>
      </c>
      <c r="HH18" s="5" t="n">
        <f aca="false">IF(Kalender!HH18&lt;&gt;1,0,IF(AND($B18&gt;0,INDEX(Kalender!HH$68:HH$77,MAX(1,$B18))&gt;INDEX(Kalender!$B$68:$B$77,MAX(1,$B18))),1,0)+IF(OR(AND($C18&gt;0,INDEX(Kalender!HH$81:HH$110,MAX(1,$C18))&gt;INDEX(Kalender!$B$81:$B$110,MAX(1,$C18))),AND($D18&gt;0,INDEX(Kalender!HH$81:HH$110,MAX(1,$D18))&gt;INDEX(Kalender!$B$81:$B$110,MAX(1,$D18))),AND($E18&gt;0,INDEX(Kalender!HH$81:HH$110,MAX(1,$E18))&gt;INDEX(Kalender!$B$81:$B$110,MAX(1,$E18))),AND($F18&gt;0,INDEX(Kalender!HH$81:HH$110,MAX(1,$F18))&gt;INDEX(Kalender!$B$81:$B$110,MAX(1,$F18)))),2,0))</f>
        <v>0</v>
      </c>
      <c r="HI18" s="5" t="n">
        <f aca="false">IF(Kalender!HI18&lt;&gt;1,0,IF(AND($B18&gt;0,INDEX(Kalender!HI$68:HI$77,MAX(1,$B18))&gt;INDEX(Kalender!$B$68:$B$77,MAX(1,$B18))),1,0)+IF(OR(AND($C18&gt;0,INDEX(Kalender!HI$81:HI$110,MAX(1,$C18))&gt;INDEX(Kalender!$B$81:$B$110,MAX(1,$C18))),AND($D18&gt;0,INDEX(Kalender!HI$81:HI$110,MAX(1,$D18))&gt;INDEX(Kalender!$B$81:$B$110,MAX(1,$D18))),AND($E18&gt;0,INDEX(Kalender!HI$81:HI$110,MAX(1,$E18))&gt;INDEX(Kalender!$B$81:$B$110,MAX(1,$E18))),AND($F18&gt;0,INDEX(Kalender!HI$81:HI$110,MAX(1,$F18))&gt;INDEX(Kalender!$B$81:$B$110,MAX(1,$F18)))),2,0))</f>
        <v>0</v>
      </c>
      <c r="HJ18" s="5" t="n">
        <f aca="false">IF(Kalender!HJ18&lt;&gt;1,0,IF(AND($B18&gt;0,INDEX(Kalender!HJ$68:HJ$77,MAX(1,$B18))&gt;INDEX(Kalender!$B$68:$B$77,MAX(1,$B18))),1,0)+IF(OR(AND($C18&gt;0,INDEX(Kalender!HJ$81:HJ$110,MAX(1,$C18))&gt;INDEX(Kalender!$B$81:$B$110,MAX(1,$C18))),AND($D18&gt;0,INDEX(Kalender!HJ$81:HJ$110,MAX(1,$D18))&gt;INDEX(Kalender!$B$81:$B$110,MAX(1,$D18))),AND($E18&gt;0,INDEX(Kalender!HJ$81:HJ$110,MAX(1,$E18))&gt;INDEX(Kalender!$B$81:$B$110,MAX(1,$E18))),AND($F18&gt;0,INDEX(Kalender!HJ$81:HJ$110,MAX(1,$F18))&gt;INDEX(Kalender!$B$81:$B$110,MAX(1,$F18)))),2,0))</f>
        <v>0</v>
      </c>
      <c r="HK18" s="5" t="n">
        <f aca="false">IF(Kalender!HK18&lt;&gt;1,0,IF(AND($B18&gt;0,INDEX(Kalender!HK$68:HK$77,MAX(1,$B18))&gt;INDEX(Kalender!$B$68:$B$77,MAX(1,$B18))),1,0)+IF(OR(AND($C18&gt;0,INDEX(Kalender!HK$81:HK$110,MAX(1,$C18))&gt;INDEX(Kalender!$B$81:$B$110,MAX(1,$C18))),AND($D18&gt;0,INDEX(Kalender!HK$81:HK$110,MAX(1,$D18))&gt;INDEX(Kalender!$B$81:$B$110,MAX(1,$D18))),AND($E18&gt;0,INDEX(Kalender!HK$81:HK$110,MAX(1,$E18))&gt;INDEX(Kalender!$B$81:$B$110,MAX(1,$E18))),AND($F18&gt;0,INDEX(Kalender!HK$81:HK$110,MAX(1,$F18))&gt;INDEX(Kalender!$B$81:$B$110,MAX(1,$F18)))),2,0))</f>
        <v>0</v>
      </c>
      <c r="HL18" s="5" t="n">
        <f aca="false">IF(Kalender!HL18&lt;&gt;1,0,IF(AND($B18&gt;0,INDEX(Kalender!HL$68:HL$77,MAX(1,$B18))&gt;INDEX(Kalender!$B$68:$B$77,MAX(1,$B18))),1,0)+IF(OR(AND($C18&gt;0,INDEX(Kalender!HL$81:HL$110,MAX(1,$C18))&gt;INDEX(Kalender!$B$81:$B$110,MAX(1,$C18))),AND($D18&gt;0,INDEX(Kalender!HL$81:HL$110,MAX(1,$D18))&gt;INDEX(Kalender!$B$81:$B$110,MAX(1,$D18))),AND($E18&gt;0,INDEX(Kalender!HL$81:HL$110,MAX(1,$E18))&gt;INDEX(Kalender!$B$81:$B$110,MAX(1,$E18))),AND($F18&gt;0,INDEX(Kalender!HL$81:HL$110,MAX(1,$F18))&gt;INDEX(Kalender!$B$81:$B$110,MAX(1,$F18)))),2,0))</f>
        <v>0</v>
      </c>
      <c r="HM18" s="5" t="n">
        <f aca="false">IF(Kalender!HM18&lt;&gt;1,0,IF(AND($B18&gt;0,INDEX(Kalender!HM$68:HM$77,MAX(1,$B18))&gt;INDEX(Kalender!$B$68:$B$77,MAX(1,$B18))),1,0)+IF(OR(AND($C18&gt;0,INDEX(Kalender!HM$81:HM$110,MAX(1,$C18))&gt;INDEX(Kalender!$B$81:$B$110,MAX(1,$C18))),AND($D18&gt;0,INDEX(Kalender!HM$81:HM$110,MAX(1,$D18))&gt;INDEX(Kalender!$B$81:$B$110,MAX(1,$D18))),AND($E18&gt;0,INDEX(Kalender!HM$81:HM$110,MAX(1,$E18))&gt;INDEX(Kalender!$B$81:$B$110,MAX(1,$E18))),AND($F18&gt;0,INDEX(Kalender!HM$81:HM$110,MAX(1,$F18))&gt;INDEX(Kalender!$B$81:$B$110,MAX(1,$F18)))),2,0))</f>
        <v>0</v>
      </c>
      <c r="HN18" s="5" t="n">
        <f aca="false">IF(Kalender!HN18&lt;&gt;1,0,IF(AND($B18&gt;0,INDEX(Kalender!HN$68:HN$77,MAX(1,$B18))&gt;INDEX(Kalender!$B$68:$B$77,MAX(1,$B18))),1,0)+IF(OR(AND($C18&gt;0,INDEX(Kalender!HN$81:HN$110,MAX(1,$C18))&gt;INDEX(Kalender!$B$81:$B$110,MAX(1,$C18))),AND($D18&gt;0,INDEX(Kalender!HN$81:HN$110,MAX(1,$D18))&gt;INDEX(Kalender!$B$81:$B$110,MAX(1,$D18))),AND($E18&gt;0,INDEX(Kalender!HN$81:HN$110,MAX(1,$E18))&gt;INDEX(Kalender!$B$81:$B$110,MAX(1,$E18))),AND($F18&gt;0,INDEX(Kalender!HN$81:HN$110,MAX(1,$F18))&gt;INDEX(Kalender!$B$81:$B$110,MAX(1,$F18)))),2,0))</f>
        <v>0</v>
      </c>
      <c r="HO18" s="5" t="n">
        <f aca="false">IF(Kalender!HO18&lt;&gt;1,0,IF(AND($B18&gt;0,INDEX(Kalender!HO$68:HO$77,MAX(1,$B18))&gt;INDEX(Kalender!$B$68:$B$77,MAX(1,$B18))),1,0)+IF(OR(AND($C18&gt;0,INDEX(Kalender!HO$81:HO$110,MAX(1,$C18))&gt;INDEX(Kalender!$B$81:$B$110,MAX(1,$C18))),AND($D18&gt;0,INDEX(Kalender!HO$81:HO$110,MAX(1,$D18))&gt;INDEX(Kalender!$B$81:$B$110,MAX(1,$D18))),AND($E18&gt;0,INDEX(Kalender!HO$81:HO$110,MAX(1,$E18))&gt;INDEX(Kalender!$B$81:$B$110,MAX(1,$E18))),AND($F18&gt;0,INDEX(Kalender!HO$81:HO$110,MAX(1,$F18))&gt;INDEX(Kalender!$B$81:$B$110,MAX(1,$F18)))),2,0))</f>
        <v>0</v>
      </c>
      <c r="HP18" s="5" t="n">
        <f aca="false">IF(Kalender!HP18&lt;&gt;1,0,IF(AND($B18&gt;0,INDEX(Kalender!HP$68:HP$77,MAX(1,$B18))&gt;INDEX(Kalender!$B$68:$B$77,MAX(1,$B18))),1,0)+IF(OR(AND($C18&gt;0,INDEX(Kalender!HP$81:HP$110,MAX(1,$C18))&gt;INDEX(Kalender!$B$81:$B$110,MAX(1,$C18))),AND($D18&gt;0,INDEX(Kalender!HP$81:HP$110,MAX(1,$D18))&gt;INDEX(Kalender!$B$81:$B$110,MAX(1,$D18))),AND($E18&gt;0,INDEX(Kalender!HP$81:HP$110,MAX(1,$E18))&gt;INDEX(Kalender!$B$81:$B$110,MAX(1,$E18))),AND($F18&gt;0,INDEX(Kalender!HP$81:HP$110,MAX(1,$F18))&gt;INDEX(Kalender!$B$81:$B$110,MAX(1,$F18)))),2,0))</f>
        <v>0</v>
      </c>
      <c r="HQ18" s="5" t="n">
        <f aca="false">IF(Kalender!HQ18&lt;&gt;1,0,IF(AND($B18&gt;0,INDEX(Kalender!HQ$68:HQ$77,MAX(1,$B18))&gt;INDEX(Kalender!$B$68:$B$77,MAX(1,$B18))),1,0)+IF(OR(AND($C18&gt;0,INDEX(Kalender!HQ$81:HQ$110,MAX(1,$C18))&gt;INDEX(Kalender!$B$81:$B$110,MAX(1,$C18))),AND($D18&gt;0,INDEX(Kalender!HQ$81:HQ$110,MAX(1,$D18))&gt;INDEX(Kalender!$B$81:$B$110,MAX(1,$D18))),AND($E18&gt;0,INDEX(Kalender!HQ$81:HQ$110,MAX(1,$E18))&gt;INDEX(Kalender!$B$81:$B$110,MAX(1,$E18))),AND($F18&gt;0,INDEX(Kalender!HQ$81:HQ$110,MAX(1,$F18))&gt;INDEX(Kalender!$B$81:$B$110,MAX(1,$F18)))),2,0))</f>
        <v>0</v>
      </c>
      <c r="HR18" s="5" t="n">
        <f aca="false">IF(Kalender!HR18&lt;&gt;1,0,IF(AND($B18&gt;0,INDEX(Kalender!HR$68:HR$77,MAX(1,$B18))&gt;INDEX(Kalender!$B$68:$B$77,MAX(1,$B18))),1,0)+IF(OR(AND($C18&gt;0,INDEX(Kalender!HR$81:HR$110,MAX(1,$C18))&gt;INDEX(Kalender!$B$81:$B$110,MAX(1,$C18))),AND($D18&gt;0,INDEX(Kalender!HR$81:HR$110,MAX(1,$D18))&gt;INDEX(Kalender!$B$81:$B$110,MAX(1,$D18))),AND($E18&gt;0,INDEX(Kalender!HR$81:HR$110,MAX(1,$E18))&gt;INDEX(Kalender!$B$81:$B$110,MAX(1,$E18))),AND($F18&gt;0,INDEX(Kalender!HR$81:HR$110,MAX(1,$F18))&gt;INDEX(Kalender!$B$81:$B$110,MAX(1,$F18)))),2,0))</f>
        <v>0</v>
      </c>
      <c r="HS18" s="5" t="n">
        <f aca="false">IF(Kalender!HS18&lt;&gt;1,0,IF(AND($B18&gt;0,INDEX(Kalender!HS$68:HS$77,MAX(1,$B18))&gt;INDEX(Kalender!$B$68:$B$77,MAX(1,$B18))),1,0)+IF(OR(AND($C18&gt;0,INDEX(Kalender!HS$81:HS$110,MAX(1,$C18))&gt;INDEX(Kalender!$B$81:$B$110,MAX(1,$C18))),AND($D18&gt;0,INDEX(Kalender!HS$81:HS$110,MAX(1,$D18))&gt;INDEX(Kalender!$B$81:$B$110,MAX(1,$D18))),AND($E18&gt;0,INDEX(Kalender!HS$81:HS$110,MAX(1,$E18))&gt;INDEX(Kalender!$B$81:$B$110,MAX(1,$E18))),AND($F18&gt;0,INDEX(Kalender!HS$81:HS$110,MAX(1,$F18))&gt;INDEX(Kalender!$B$81:$B$110,MAX(1,$F18)))),2,0))</f>
        <v>0</v>
      </c>
      <c r="HT18" s="5" t="n">
        <f aca="false">IF(Kalender!HT18&lt;&gt;1,0,IF(AND($B18&gt;0,INDEX(Kalender!HT$68:HT$77,MAX(1,$B18))&gt;INDEX(Kalender!$B$68:$B$77,MAX(1,$B18))),1,0)+IF(OR(AND($C18&gt;0,INDEX(Kalender!HT$81:HT$110,MAX(1,$C18))&gt;INDEX(Kalender!$B$81:$B$110,MAX(1,$C18))),AND($D18&gt;0,INDEX(Kalender!HT$81:HT$110,MAX(1,$D18))&gt;INDEX(Kalender!$B$81:$B$110,MAX(1,$D18))),AND($E18&gt;0,INDEX(Kalender!HT$81:HT$110,MAX(1,$E18))&gt;INDEX(Kalender!$B$81:$B$110,MAX(1,$E18))),AND($F18&gt;0,INDEX(Kalender!HT$81:HT$110,MAX(1,$F18))&gt;INDEX(Kalender!$B$81:$B$110,MAX(1,$F18)))),2,0))</f>
        <v>0</v>
      </c>
      <c r="HU18" s="5" t="n">
        <f aca="false">IF(Kalender!HU18&lt;&gt;1,0,IF(AND($B18&gt;0,INDEX(Kalender!HU$68:HU$77,MAX(1,$B18))&gt;INDEX(Kalender!$B$68:$B$77,MAX(1,$B18))),1,0)+IF(OR(AND($C18&gt;0,INDEX(Kalender!HU$81:HU$110,MAX(1,$C18))&gt;INDEX(Kalender!$B$81:$B$110,MAX(1,$C18))),AND($D18&gt;0,INDEX(Kalender!HU$81:HU$110,MAX(1,$D18))&gt;INDEX(Kalender!$B$81:$B$110,MAX(1,$D18))),AND($E18&gt;0,INDEX(Kalender!HU$81:HU$110,MAX(1,$E18))&gt;INDEX(Kalender!$B$81:$B$110,MAX(1,$E18))),AND($F18&gt;0,INDEX(Kalender!HU$81:HU$110,MAX(1,$F18))&gt;INDEX(Kalender!$B$81:$B$110,MAX(1,$F18)))),2,0))</f>
        <v>0</v>
      </c>
      <c r="HV18" s="5" t="n">
        <f aca="false">IF(Kalender!HV18&lt;&gt;1,0,IF(AND($B18&gt;0,INDEX(Kalender!HV$68:HV$77,MAX(1,$B18))&gt;INDEX(Kalender!$B$68:$B$77,MAX(1,$B18))),1,0)+IF(OR(AND($C18&gt;0,INDEX(Kalender!HV$81:HV$110,MAX(1,$C18))&gt;INDEX(Kalender!$B$81:$B$110,MAX(1,$C18))),AND($D18&gt;0,INDEX(Kalender!HV$81:HV$110,MAX(1,$D18))&gt;INDEX(Kalender!$B$81:$B$110,MAX(1,$D18))),AND($E18&gt;0,INDEX(Kalender!HV$81:HV$110,MAX(1,$E18))&gt;INDEX(Kalender!$B$81:$B$110,MAX(1,$E18))),AND($F18&gt;0,INDEX(Kalender!HV$81:HV$110,MAX(1,$F18))&gt;INDEX(Kalender!$B$81:$B$110,MAX(1,$F18)))),2,0))</f>
        <v>0</v>
      </c>
      <c r="HW18" s="5" t="n">
        <f aca="false">IF(Kalender!HW18&lt;&gt;1,0,IF(AND($B18&gt;0,INDEX(Kalender!HW$68:HW$77,MAX(1,$B18))&gt;INDEX(Kalender!$B$68:$B$77,MAX(1,$B18))),1,0)+IF(OR(AND($C18&gt;0,INDEX(Kalender!HW$81:HW$110,MAX(1,$C18))&gt;INDEX(Kalender!$B$81:$B$110,MAX(1,$C18))),AND($D18&gt;0,INDEX(Kalender!HW$81:HW$110,MAX(1,$D18))&gt;INDEX(Kalender!$B$81:$B$110,MAX(1,$D18))),AND($E18&gt;0,INDEX(Kalender!HW$81:HW$110,MAX(1,$E18))&gt;INDEX(Kalender!$B$81:$B$110,MAX(1,$E18))),AND($F18&gt;0,INDEX(Kalender!HW$81:HW$110,MAX(1,$F18))&gt;INDEX(Kalender!$B$81:$B$110,MAX(1,$F18)))),2,0))</f>
        <v>0</v>
      </c>
      <c r="HX18" s="5" t="n">
        <f aca="false">IF(Kalender!HX18&lt;&gt;1,0,IF(AND($B18&gt;0,INDEX(Kalender!HX$68:HX$77,MAX(1,$B18))&gt;INDEX(Kalender!$B$68:$B$77,MAX(1,$B18))),1,0)+IF(OR(AND($C18&gt;0,INDEX(Kalender!HX$81:HX$110,MAX(1,$C18))&gt;INDEX(Kalender!$B$81:$B$110,MAX(1,$C18))),AND($D18&gt;0,INDEX(Kalender!HX$81:HX$110,MAX(1,$D18))&gt;INDEX(Kalender!$B$81:$B$110,MAX(1,$D18))),AND($E18&gt;0,INDEX(Kalender!HX$81:HX$110,MAX(1,$E18))&gt;INDEX(Kalender!$B$81:$B$110,MAX(1,$E18))),AND($F18&gt;0,INDEX(Kalender!HX$81:HX$110,MAX(1,$F18))&gt;INDEX(Kalender!$B$81:$B$110,MAX(1,$F18)))),2,0))</f>
        <v>0</v>
      </c>
      <c r="HY18" s="5" t="n">
        <f aca="false">IF(Kalender!HY18&lt;&gt;1,0,IF(AND($B18&gt;0,INDEX(Kalender!HY$68:HY$77,MAX(1,$B18))&gt;INDEX(Kalender!$B$68:$B$77,MAX(1,$B18))),1,0)+IF(OR(AND($C18&gt;0,INDEX(Kalender!HY$81:HY$110,MAX(1,$C18))&gt;INDEX(Kalender!$B$81:$B$110,MAX(1,$C18))),AND($D18&gt;0,INDEX(Kalender!HY$81:HY$110,MAX(1,$D18))&gt;INDEX(Kalender!$B$81:$B$110,MAX(1,$D18))),AND($E18&gt;0,INDEX(Kalender!HY$81:HY$110,MAX(1,$E18))&gt;INDEX(Kalender!$B$81:$B$110,MAX(1,$E18))),AND($F18&gt;0,INDEX(Kalender!HY$81:HY$110,MAX(1,$F18))&gt;INDEX(Kalender!$B$81:$B$110,MAX(1,$F18)))),2,0))</f>
        <v>0</v>
      </c>
      <c r="HZ18" s="5" t="n">
        <f aca="false">IF(Kalender!HZ18&lt;&gt;1,0,IF(AND($B18&gt;0,INDEX(Kalender!HZ$68:HZ$77,MAX(1,$B18))&gt;INDEX(Kalender!$B$68:$B$77,MAX(1,$B18))),1,0)+IF(OR(AND($C18&gt;0,INDEX(Kalender!HZ$81:HZ$110,MAX(1,$C18))&gt;INDEX(Kalender!$B$81:$B$110,MAX(1,$C18))),AND($D18&gt;0,INDEX(Kalender!HZ$81:HZ$110,MAX(1,$D18))&gt;INDEX(Kalender!$B$81:$B$110,MAX(1,$D18))),AND($E18&gt;0,INDEX(Kalender!HZ$81:HZ$110,MAX(1,$E18))&gt;INDEX(Kalender!$B$81:$B$110,MAX(1,$E18))),AND($F18&gt;0,INDEX(Kalender!HZ$81:HZ$110,MAX(1,$F18))&gt;INDEX(Kalender!$B$81:$B$110,MAX(1,$F18)))),2,0))</f>
        <v>0</v>
      </c>
      <c r="IA18" s="5" t="n">
        <f aca="false">IF(Kalender!IA18&lt;&gt;1,0,IF(AND($B18&gt;0,INDEX(Kalender!IA$68:IA$77,MAX(1,$B18))&gt;INDEX(Kalender!$B$68:$B$77,MAX(1,$B18))),1,0)+IF(OR(AND($C18&gt;0,INDEX(Kalender!IA$81:IA$110,MAX(1,$C18))&gt;INDEX(Kalender!$B$81:$B$110,MAX(1,$C18))),AND($D18&gt;0,INDEX(Kalender!IA$81:IA$110,MAX(1,$D18))&gt;INDEX(Kalender!$B$81:$B$110,MAX(1,$D18))),AND($E18&gt;0,INDEX(Kalender!IA$81:IA$110,MAX(1,$E18))&gt;INDEX(Kalender!$B$81:$B$110,MAX(1,$E18))),AND($F18&gt;0,INDEX(Kalender!IA$81:IA$110,MAX(1,$F18))&gt;INDEX(Kalender!$B$81:$B$110,MAX(1,$F18)))),2,0))</f>
        <v>0</v>
      </c>
      <c r="IB18" s="5" t="n">
        <f aca="false">IF(Kalender!IB18&lt;&gt;1,0,IF(AND($B18&gt;0,INDEX(Kalender!IB$68:IB$77,MAX(1,$B18))&gt;INDEX(Kalender!$B$68:$B$77,MAX(1,$B18))),1,0)+IF(OR(AND($C18&gt;0,INDEX(Kalender!IB$81:IB$110,MAX(1,$C18))&gt;INDEX(Kalender!$B$81:$B$110,MAX(1,$C18))),AND($D18&gt;0,INDEX(Kalender!IB$81:IB$110,MAX(1,$D18))&gt;INDEX(Kalender!$B$81:$B$110,MAX(1,$D18))),AND($E18&gt;0,INDEX(Kalender!IB$81:IB$110,MAX(1,$E18))&gt;INDEX(Kalender!$B$81:$B$110,MAX(1,$E18))),AND($F18&gt;0,INDEX(Kalender!IB$81:IB$110,MAX(1,$F18))&gt;INDEX(Kalender!$B$81:$B$110,MAX(1,$F18)))),2,0))</f>
        <v>0</v>
      </c>
      <c r="IC18" s="5" t="n">
        <f aca="false">IF(Kalender!IC18&lt;&gt;1,0,IF(AND($B18&gt;0,INDEX(Kalender!IC$68:IC$77,MAX(1,$B18))&gt;INDEX(Kalender!$B$68:$B$77,MAX(1,$B18))),1,0)+IF(OR(AND($C18&gt;0,INDEX(Kalender!IC$81:IC$110,MAX(1,$C18))&gt;INDEX(Kalender!$B$81:$B$110,MAX(1,$C18))),AND($D18&gt;0,INDEX(Kalender!IC$81:IC$110,MAX(1,$D18))&gt;INDEX(Kalender!$B$81:$B$110,MAX(1,$D18))),AND($E18&gt;0,INDEX(Kalender!IC$81:IC$110,MAX(1,$E18))&gt;INDEX(Kalender!$B$81:$B$110,MAX(1,$E18))),AND($F18&gt;0,INDEX(Kalender!IC$81:IC$110,MAX(1,$F18))&gt;INDEX(Kalender!$B$81:$B$110,MAX(1,$F18)))),2,0))</f>
        <v>0</v>
      </c>
      <c r="ID18" s="5" t="n">
        <f aca="false">IF(Kalender!ID18&lt;&gt;1,0,IF(AND($B18&gt;0,INDEX(Kalender!ID$68:ID$77,MAX(1,$B18))&gt;INDEX(Kalender!$B$68:$B$77,MAX(1,$B18))),1,0)+IF(OR(AND($C18&gt;0,INDEX(Kalender!ID$81:ID$110,MAX(1,$C18))&gt;INDEX(Kalender!$B$81:$B$110,MAX(1,$C18))),AND($D18&gt;0,INDEX(Kalender!ID$81:ID$110,MAX(1,$D18))&gt;INDEX(Kalender!$B$81:$B$110,MAX(1,$D18))),AND($E18&gt;0,INDEX(Kalender!ID$81:ID$110,MAX(1,$E18))&gt;INDEX(Kalender!$B$81:$B$110,MAX(1,$E18))),AND($F18&gt;0,INDEX(Kalender!ID$81:ID$110,MAX(1,$F18))&gt;INDEX(Kalender!$B$81:$B$110,MAX(1,$F18)))),2,0))</f>
        <v>0</v>
      </c>
      <c r="IE18" s="5" t="n">
        <f aca="false">IF(Kalender!IE18&lt;&gt;1,0,IF(AND($B18&gt;0,INDEX(Kalender!IE$68:IE$77,MAX(1,$B18))&gt;INDEX(Kalender!$B$68:$B$77,MAX(1,$B18))),1,0)+IF(OR(AND($C18&gt;0,INDEX(Kalender!IE$81:IE$110,MAX(1,$C18))&gt;INDEX(Kalender!$B$81:$B$110,MAX(1,$C18))),AND($D18&gt;0,INDEX(Kalender!IE$81:IE$110,MAX(1,$D18))&gt;INDEX(Kalender!$B$81:$B$110,MAX(1,$D18))),AND($E18&gt;0,INDEX(Kalender!IE$81:IE$110,MAX(1,$E18))&gt;INDEX(Kalender!$B$81:$B$110,MAX(1,$E18))),AND($F18&gt;0,INDEX(Kalender!IE$81:IE$110,MAX(1,$F18))&gt;INDEX(Kalender!$B$81:$B$110,MAX(1,$F18)))),2,0))</f>
        <v>0</v>
      </c>
      <c r="IF18" s="5" t="n">
        <f aca="false">IF(Kalender!IF18&lt;&gt;1,0,IF(AND($B18&gt;0,INDEX(Kalender!IF$68:IF$77,MAX(1,$B18))&gt;INDEX(Kalender!$B$68:$B$77,MAX(1,$B18))),1,0)+IF(OR(AND($C18&gt;0,INDEX(Kalender!IF$81:IF$110,MAX(1,$C18))&gt;INDEX(Kalender!$B$81:$B$110,MAX(1,$C18))),AND($D18&gt;0,INDEX(Kalender!IF$81:IF$110,MAX(1,$D18))&gt;INDEX(Kalender!$B$81:$B$110,MAX(1,$D18))),AND($E18&gt;0,INDEX(Kalender!IF$81:IF$110,MAX(1,$E18))&gt;INDEX(Kalender!$B$81:$B$110,MAX(1,$E18))),AND($F18&gt;0,INDEX(Kalender!IF$81:IF$110,MAX(1,$F18))&gt;INDEX(Kalender!$B$81:$B$110,MAX(1,$F18)))),2,0))</f>
        <v>0</v>
      </c>
      <c r="IG18" s="5" t="n">
        <f aca="false">IF(Kalender!IG18&lt;&gt;1,0,IF(AND($B18&gt;0,INDEX(Kalender!IG$68:IG$77,MAX(1,$B18))&gt;INDEX(Kalender!$B$68:$B$77,MAX(1,$B18))),1,0)+IF(OR(AND($C18&gt;0,INDEX(Kalender!IG$81:IG$110,MAX(1,$C18))&gt;INDEX(Kalender!$B$81:$B$110,MAX(1,$C18))),AND($D18&gt;0,INDEX(Kalender!IG$81:IG$110,MAX(1,$D18))&gt;INDEX(Kalender!$B$81:$B$110,MAX(1,$D18))),AND($E18&gt;0,INDEX(Kalender!IG$81:IG$110,MAX(1,$E18))&gt;INDEX(Kalender!$B$81:$B$110,MAX(1,$E18))),AND($F18&gt;0,INDEX(Kalender!IG$81:IG$110,MAX(1,$F18))&gt;INDEX(Kalender!$B$81:$B$110,MAX(1,$F18)))),2,0))</f>
        <v>0</v>
      </c>
      <c r="IH18" s="5" t="n">
        <f aca="false">IF(Kalender!IH18&lt;&gt;1,0,IF(AND($B18&gt;0,INDEX(Kalender!IH$68:IH$77,MAX(1,$B18))&gt;INDEX(Kalender!$B$68:$B$77,MAX(1,$B18))),1,0)+IF(OR(AND($C18&gt;0,INDEX(Kalender!IH$81:IH$110,MAX(1,$C18))&gt;INDEX(Kalender!$B$81:$B$110,MAX(1,$C18))),AND($D18&gt;0,INDEX(Kalender!IH$81:IH$110,MAX(1,$D18))&gt;INDEX(Kalender!$B$81:$B$110,MAX(1,$D18))),AND($E18&gt;0,INDEX(Kalender!IH$81:IH$110,MAX(1,$E18))&gt;INDEX(Kalender!$B$81:$B$110,MAX(1,$E18))),AND($F18&gt;0,INDEX(Kalender!IH$81:IH$110,MAX(1,$F18))&gt;INDEX(Kalender!$B$81:$B$110,MAX(1,$F18)))),2,0))</f>
        <v>0</v>
      </c>
      <c r="II18" s="5" t="n">
        <f aca="false">IF(Kalender!II18&lt;&gt;1,0,IF(AND($B18&gt;0,INDEX(Kalender!II$68:II$77,MAX(1,$B18))&gt;INDEX(Kalender!$B$68:$B$77,MAX(1,$B18))),1,0)+IF(OR(AND($C18&gt;0,INDEX(Kalender!II$81:II$110,MAX(1,$C18))&gt;INDEX(Kalender!$B$81:$B$110,MAX(1,$C18))),AND($D18&gt;0,INDEX(Kalender!II$81:II$110,MAX(1,$D18))&gt;INDEX(Kalender!$B$81:$B$110,MAX(1,$D18))),AND($E18&gt;0,INDEX(Kalender!II$81:II$110,MAX(1,$E18))&gt;INDEX(Kalender!$B$81:$B$110,MAX(1,$E18))),AND($F18&gt;0,INDEX(Kalender!II$81:II$110,MAX(1,$F18))&gt;INDEX(Kalender!$B$81:$B$110,MAX(1,$F18)))),2,0))</f>
        <v>0</v>
      </c>
      <c r="IJ18" s="5" t="n">
        <f aca="false">IF(Kalender!IJ18&lt;&gt;1,0,IF(AND($B18&gt;0,INDEX(Kalender!IJ$68:IJ$77,MAX(1,$B18))&gt;INDEX(Kalender!$B$68:$B$77,MAX(1,$B18))),1,0)+IF(OR(AND($C18&gt;0,INDEX(Kalender!IJ$81:IJ$110,MAX(1,$C18))&gt;INDEX(Kalender!$B$81:$B$110,MAX(1,$C18))),AND($D18&gt;0,INDEX(Kalender!IJ$81:IJ$110,MAX(1,$D18))&gt;INDEX(Kalender!$B$81:$B$110,MAX(1,$D18))),AND($E18&gt;0,INDEX(Kalender!IJ$81:IJ$110,MAX(1,$E18))&gt;INDEX(Kalender!$B$81:$B$110,MAX(1,$E18))),AND($F18&gt;0,INDEX(Kalender!IJ$81:IJ$110,MAX(1,$F18))&gt;INDEX(Kalender!$B$81:$B$110,MAX(1,$F18)))),2,0))</f>
        <v>0</v>
      </c>
      <c r="IK18" s="5" t="n">
        <f aca="false">IF(Kalender!IK18&lt;&gt;1,0,IF(AND($B18&gt;0,INDEX(Kalender!IK$68:IK$77,MAX(1,$B18))&gt;INDEX(Kalender!$B$68:$B$77,MAX(1,$B18))),1,0)+IF(OR(AND($C18&gt;0,INDEX(Kalender!IK$81:IK$110,MAX(1,$C18))&gt;INDEX(Kalender!$B$81:$B$110,MAX(1,$C18))),AND($D18&gt;0,INDEX(Kalender!IK$81:IK$110,MAX(1,$D18))&gt;INDEX(Kalender!$B$81:$B$110,MAX(1,$D18))),AND($E18&gt;0,INDEX(Kalender!IK$81:IK$110,MAX(1,$E18))&gt;INDEX(Kalender!$B$81:$B$110,MAX(1,$E18))),AND($F18&gt;0,INDEX(Kalender!IK$81:IK$110,MAX(1,$F18))&gt;INDEX(Kalender!$B$81:$B$110,MAX(1,$F18)))),2,0))</f>
        <v>0</v>
      </c>
      <c r="IL18" s="5" t="n">
        <f aca="false">IF(Kalender!IL18&lt;&gt;1,0,IF(AND($B18&gt;0,INDEX(Kalender!IL$68:IL$77,MAX(1,$B18))&gt;INDEX(Kalender!$B$68:$B$77,MAX(1,$B18))),1,0)+IF(OR(AND($C18&gt;0,INDEX(Kalender!IL$81:IL$110,MAX(1,$C18))&gt;INDEX(Kalender!$B$81:$B$110,MAX(1,$C18))),AND($D18&gt;0,INDEX(Kalender!IL$81:IL$110,MAX(1,$D18))&gt;INDEX(Kalender!$B$81:$B$110,MAX(1,$D18))),AND($E18&gt;0,INDEX(Kalender!IL$81:IL$110,MAX(1,$E18))&gt;INDEX(Kalender!$B$81:$B$110,MAX(1,$E18))),AND($F18&gt;0,INDEX(Kalender!IL$81:IL$110,MAX(1,$F18))&gt;INDEX(Kalender!$B$81:$B$110,MAX(1,$F18)))),2,0))</f>
        <v>0</v>
      </c>
      <c r="IM18" s="5" t="n">
        <f aca="false">IF(Kalender!IM18&lt;&gt;1,0,IF(AND($B18&gt;0,INDEX(Kalender!IM$68:IM$77,MAX(1,$B18))&gt;INDEX(Kalender!$B$68:$B$77,MAX(1,$B18))),1,0)+IF(OR(AND($C18&gt;0,INDEX(Kalender!IM$81:IM$110,MAX(1,$C18))&gt;INDEX(Kalender!$B$81:$B$110,MAX(1,$C18))),AND($D18&gt;0,INDEX(Kalender!IM$81:IM$110,MAX(1,$D18))&gt;INDEX(Kalender!$B$81:$B$110,MAX(1,$D18))),AND($E18&gt;0,INDEX(Kalender!IM$81:IM$110,MAX(1,$E18))&gt;INDEX(Kalender!$B$81:$B$110,MAX(1,$E18))),AND($F18&gt;0,INDEX(Kalender!IM$81:IM$110,MAX(1,$F18))&gt;INDEX(Kalender!$B$81:$B$110,MAX(1,$F18)))),2,0))</f>
        <v>0</v>
      </c>
      <c r="IN18" s="5" t="n">
        <f aca="false">IF(Kalender!IN18&lt;&gt;1,0,IF(AND($B18&gt;0,INDEX(Kalender!IN$68:IN$77,MAX(1,$B18))&gt;INDEX(Kalender!$B$68:$B$77,MAX(1,$B18))),1,0)+IF(OR(AND($C18&gt;0,INDEX(Kalender!IN$81:IN$110,MAX(1,$C18))&gt;INDEX(Kalender!$B$81:$B$110,MAX(1,$C18))),AND($D18&gt;0,INDEX(Kalender!IN$81:IN$110,MAX(1,$D18))&gt;INDEX(Kalender!$B$81:$B$110,MAX(1,$D18))),AND($E18&gt;0,INDEX(Kalender!IN$81:IN$110,MAX(1,$E18))&gt;INDEX(Kalender!$B$81:$B$110,MAX(1,$E18))),AND($F18&gt;0,INDEX(Kalender!IN$81:IN$110,MAX(1,$F18))&gt;INDEX(Kalender!$B$81:$B$110,MAX(1,$F18)))),2,0))</f>
        <v>0</v>
      </c>
      <c r="IO18" s="5" t="n">
        <f aca="false">IF(Kalender!IO18&lt;&gt;1,0,IF(AND($B18&gt;0,INDEX(Kalender!IO$68:IO$77,MAX(1,$B18))&gt;INDEX(Kalender!$B$68:$B$77,MAX(1,$B18))),1,0)+IF(OR(AND($C18&gt;0,INDEX(Kalender!IO$81:IO$110,MAX(1,$C18))&gt;INDEX(Kalender!$B$81:$B$110,MAX(1,$C18))),AND($D18&gt;0,INDEX(Kalender!IO$81:IO$110,MAX(1,$D18))&gt;INDEX(Kalender!$B$81:$B$110,MAX(1,$D18))),AND($E18&gt;0,INDEX(Kalender!IO$81:IO$110,MAX(1,$E18))&gt;INDEX(Kalender!$B$81:$B$110,MAX(1,$E18))),AND($F18&gt;0,INDEX(Kalender!IO$81:IO$110,MAX(1,$F18))&gt;INDEX(Kalender!$B$81:$B$110,MAX(1,$F18)))),2,0))</f>
        <v>0</v>
      </c>
      <c r="IP18" s="5" t="n">
        <f aca="false">IF(Kalender!IP18&lt;&gt;1,0,IF(AND($B18&gt;0,INDEX(Kalender!IP$68:IP$77,MAX(1,$B18))&gt;INDEX(Kalender!$B$68:$B$77,MAX(1,$B18))),1,0)+IF(OR(AND($C18&gt;0,INDEX(Kalender!IP$81:IP$110,MAX(1,$C18))&gt;INDEX(Kalender!$B$81:$B$110,MAX(1,$C18))),AND($D18&gt;0,INDEX(Kalender!IP$81:IP$110,MAX(1,$D18))&gt;INDEX(Kalender!$B$81:$B$110,MAX(1,$D18))),AND($E18&gt;0,INDEX(Kalender!IP$81:IP$110,MAX(1,$E18))&gt;INDEX(Kalender!$B$81:$B$110,MAX(1,$E18))),AND($F18&gt;0,INDEX(Kalender!IP$81:IP$110,MAX(1,$F18))&gt;INDEX(Kalender!$B$81:$B$110,MAX(1,$F18)))),2,0))</f>
        <v>0</v>
      </c>
      <c r="IQ18" s="5" t="n">
        <f aca="false">IF(Kalender!IQ18&lt;&gt;1,0,IF(AND($B18&gt;0,INDEX(Kalender!IQ$68:IQ$77,MAX(1,$B18))&gt;INDEX(Kalender!$B$68:$B$77,MAX(1,$B18))),1,0)+IF(OR(AND($C18&gt;0,INDEX(Kalender!IQ$81:IQ$110,MAX(1,$C18))&gt;INDEX(Kalender!$B$81:$B$110,MAX(1,$C18))),AND($D18&gt;0,INDEX(Kalender!IQ$81:IQ$110,MAX(1,$D18))&gt;INDEX(Kalender!$B$81:$B$110,MAX(1,$D18))),AND($E18&gt;0,INDEX(Kalender!IQ$81:IQ$110,MAX(1,$E18))&gt;INDEX(Kalender!$B$81:$B$110,MAX(1,$E18))),AND($F18&gt;0,INDEX(Kalender!IQ$81:IQ$110,MAX(1,$F18))&gt;INDEX(Kalender!$B$81:$B$110,MAX(1,$F18)))),2,0))</f>
        <v>0</v>
      </c>
      <c r="IR18" s="5" t="n">
        <f aca="false">IF(Kalender!IR18&lt;&gt;1,0,IF(AND($B18&gt;0,INDEX(Kalender!IR$68:IR$77,MAX(1,$B18))&gt;INDEX(Kalender!$B$68:$B$77,MAX(1,$B18))),1,0)+IF(OR(AND($C18&gt;0,INDEX(Kalender!IR$81:IR$110,MAX(1,$C18))&gt;INDEX(Kalender!$B$81:$B$110,MAX(1,$C18))),AND($D18&gt;0,INDEX(Kalender!IR$81:IR$110,MAX(1,$D18))&gt;INDEX(Kalender!$B$81:$B$110,MAX(1,$D18))),AND($E18&gt;0,INDEX(Kalender!IR$81:IR$110,MAX(1,$E18))&gt;INDEX(Kalender!$B$81:$B$110,MAX(1,$E18))),AND($F18&gt;0,INDEX(Kalender!IR$81:IR$110,MAX(1,$F18))&gt;INDEX(Kalender!$B$81:$B$110,MAX(1,$F18)))),2,0))</f>
        <v>0</v>
      </c>
      <c r="IS18" s="5" t="n">
        <f aca="false">IF(Kalender!IS18&lt;&gt;1,0,IF(AND($B18&gt;0,INDEX(Kalender!IS$68:IS$77,MAX(1,$B18))&gt;INDEX(Kalender!$B$68:$B$77,MAX(1,$B18))),1,0)+IF(OR(AND($C18&gt;0,INDEX(Kalender!IS$81:IS$110,MAX(1,$C18))&gt;INDEX(Kalender!$B$81:$B$110,MAX(1,$C18))),AND($D18&gt;0,INDEX(Kalender!IS$81:IS$110,MAX(1,$D18))&gt;INDEX(Kalender!$B$81:$B$110,MAX(1,$D18))),AND($E18&gt;0,INDEX(Kalender!IS$81:IS$110,MAX(1,$E18))&gt;INDEX(Kalender!$B$81:$B$110,MAX(1,$E18))),AND($F18&gt;0,INDEX(Kalender!IS$81:IS$110,MAX(1,$F18))&gt;INDEX(Kalender!$B$81:$B$110,MAX(1,$F18)))),2,0))</f>
        <v>0</v>
      </c>
      <c r="IT18" s="5" t="n">
        <f aca="false">IF(Kalender!IT18&lt;&gt;1,0,IF(AND($B18&gt;0,INDEX(Kalender!IT$68:IT$77,MAX(1,$B18))&gt;INDEX(Kalender!$B$68:$B$77,MAX(1,$B18))),1,0)+IF(OR(AND($C18&gt;0,INDEX(Kalender!IT$81:IT$110,MAX(1,$C18))&gt;INDEX(Kalender!$B$81:$B$110,MAX(1,$C18))),AND($D18&gt;0,INDEX(Kalender!IT$81:IT$110,MAX(1,$D18))&gt;INDEX(Kalender!$B$81:$B$110,MAX(1,$D18))),AND($E18&gt;0,INDEX(Kalender!IT$81:IT$110,MAX(1,$E18))&gt;INDEX(Kalender!$B$81:$B$110,MAX(1,$E18))),AND($F18&gt;0,INDEX(Kalender!IT$81:IT$110,MAX(1,$F18))&gt;INDEX(Kalender!$B$81:$B$110,MAX(1,$F18)))),2,0))</f>
        <v>0</v>
      </c>
      <c r="IU18" s="5" t="n">
        <f aca="false">IF(Kalender!IU18&lt;&gt;1,0,IF(AND($B18&gt;0,INDEX(Kalender!IU$68:IU$77,MAX(1,$B18))&gt;INDEX(Kalender!$B$68:$B$77,MAX(1,$B18))),1,0)+IF(OR(AND($C18&gt;0,INDEX(Kalender!IU$81:IU$110,MAX(1,$C18))&gt;INDEX(Kalender!$B$81:$B$110,MAX(1,$C18))),AND($D18&gt;0,INDEX(Kalender!IU$81:IU$110,MAX(1,$D18))&gt;INDEX(Kalender!$B$81:$B$110,MAX(1,$D18))),AND($E18&gt;0,INDEX(Kalender!IU$81:IU$110,MAX(1,$E18))&gt;INDEX(Kalender!$B$81:$B$110,MAX(1,$E18))),AND($F18&gt;0,INDEX(Kalender!IU$81:IU$110,MAX(1,$F18))&gt;INDEX(Kalender!$B$81:$B$110,MAX(1,$F18)))),2,0))</f>
        <v>0</v>
      </c>
      <c r="IV18" s="5" t="n">
        <f aca="false">IF(Kalender!IV18&lt;&gt;1,0,IF(AND($B18&gt;0,INDEX(Kalender!IV$68:IV$77,MAX(1,$B18))&gt;INDEX(Kalender!$B$68:$B$77,MAX(1,$B18))),1,0)+IF(OR(AND($C18&gt;0,INDEX(Kalender!IV$81:IV$110,MAX(1,$C18))&gt;INDEX(Kalender!$B$81:$B$110,MAX(1,$C18))),AND($D18&gt;0,INDEX(Kalender!IV$81:IV$110,MAX(1,$D18))&gt;INDEX(Kalender!$B$81:$B$110,MAX(1,$D18))),AND($E18&gt;0,INDEX(Kalender!IV$81:IV$110,MAX(1,$E18))&gt;INDEX(Kalender!$B$81:$B$110,MAX(1,$E18))),AND($F18&gt;0,INDEX(Kalender!IV$81:IV$110,MAX(1,$F18))&gt;INDEX(Kalender!$B$81:$B$110,MAX(1,$F18)))),2,0))</f>
        <v>0</v>
      </c>
      <c r="IW18" s="5" t="n">
        <f aca="false">IF(Kalender!IW18&lt;&gt;1,0,IF(AND($B18&gt;0,INDEX(Kalender!IW$68:IW$77,MAX(1,$B18))&gt;INDEX(Kalender!$B$68:$B$77,MAX(1,$B18))),1,0)+IF(OR(AND($C18&gt;0,INDEX(Kalender!IW$81:IW$110,MAX(1,$C18))&gt;INDEX(Kalender!$B$81:$B$110,MAX(1,$C18))),AND($D18&gt;0,INDEX(Kalender!IW$81:IW$110,MAX(1,$D18))&gt;INDEX(Kalender!$B$81:$B$110,MAX(1,$D18))),AND($E18&gt;0,INDEX(Kalender!IW$81:IW$110,MAX(1,$E18))&gt;INDEX(Kalender!$B$81:$B$110,MAX(1,$E18))),AND($F18&gt;0,INDEX(Kalender!IW$81:IW$110,MAX(1,$F18))&gt;INDEX(Kalender!$B$81:$B$110,MAX(1,$F18)))),2,0))</f>
        <v>0</v>
      </c>
      <c r="IX18" s="5" t="n">
        <f aca="false">IF(Kalender!IX18&lt;&gt;1,0,IF(AND($B18&gt;0,INDEX(Kalender!IX$68:IX$77,MAX(1,$B18))&gt;INDEX(Kalender!$B$68:$B$77,MAX(1,$B18))),1,0)+IF(OR(AND($C18&gt;0,INDEX(Kalender!IX$81:IX$110,MAX(1,$C18))&gt;INDEX(Kalender!$B$81:$B$110,MAX(1,$C18))),AND($D18&gt;0,INDEX(Kalender!IX$81:IX$110,MAX(1,$D18))&gt;INDEX(Kalender!$B$81:$B$110,MAX(1,$D18))),AND($E18&gt;0,INDEX(Kalender!IX$81:IX$110,MAX(1,$E18))&gt;INDEX(Kalender!$B$81:$B$110,MAX(1,$E18))),AND($F18&gt;0,INDEX(Kalender!IX$81:IX$110,MAX(1,$F18))&gt;INDEX(Kalender!$B$81:$B$110,MAX(1,$F18)))),2,0))</f>
        <v>0</v>
      </c>
      <c r="IY18" s="5" t="n">
        <f aca="false">IF(Kalender!IY18&lt;&gt;1,0,IF(AND($B18&gt;0,INDEX(Kalender!IY$68:IY$77,MAX(1,$B18))&gt;INDEX(Kalender!$B$68:$B$77,MAX(1,$B18))),1,0)+IF(OR(AND($C18&gt;0,INDEX(Kalender!IY$81:IY$110,MAX(1,$C18))&gt;INDEX(Kalender!$B$81:$B$110,MAX(1,$C18))),AND($D18&gt;0,INDEX(Kalender!IY$81:IY$110,MAX(1,$D18))&gt;INDEX(Kalender!$B$81:$B$110,MAX(1,$D18))),AND($E18&gt;0,INDEX(Kalender!IY$81:IY$110,MAX(1,$E18))&gt;INDEX(Kalender!$B$81:$B$110,MAX(1,$E18))),AND($F18&gt;0,INDEX(Kalender!IY$81:IY$110,MAX(1,$F18))&gt;INDEX(Kalender!$B$81:$B$110,MAX(1,$F18)))),2,0))</f>
        <v>0</v>
      </c>
      <c r="IZ18" s="5" t="n">
        <f aca="false">IF(Kalender!IZ18&lt;&gt;1,0,IF(AND($B18&gt;0,INDEX(Kalender!IZ$68:IZ$77,MAX(1,$B18))&gt;INDEX(Kalender!$B$68:$B$77,MAX(1,$B18))),1,0)+IF(OR(AND($C18&gt;0,INDEX(Kalender!IZ$81:IZ$110,MAX(1,$C18))&gt;INDEX(Kalender!$B$81:$B$110,MAX(1,$C18))),AND($D18&gt;0,INDEX(Kalender!IZ$81:IZ$110,MAX(1,$D18))&gt;INDEX(Kalender!$B$81:$B$110,MAX(1,$D18))),AND($E18&gt;0,INDEX(Kalender!IZ$81:IZ$110,MAX(1,$E18))&gt;INDEX(Kalender!$B$81:$B$110,MAX(1,$E18))),AND($F18&gt;0,INDEX(Kalender!IZ$81:IZ$110,MAX(1,$F18))&gt;INDEX(Kalender!$B$81:$B$110,MAX(1,$F18)))),2,0))</f>
        <v>0</v>
      </c>
      <c r="JA18" s="5" t="n">
        <f aca="false">IF(Kalender!JA18&lt;&gt;1,0,IF(AND($B18&gt;0,INDEX(Kalender!JA$68:JA$77,MAX(1,$B18))&gt;INDEX(Kalender!$B$68:$B$77,MAX(1,$B18))),1,0)+IF(OR(AND($C18&gt;0,INDEX(Kalender!JA$81:JA$110,MAX(1,$C18))&gt;INDEX(Kalender!$B$81:$B$110,MAX(1,$C18))),AND($D18&gt;0,INDEX(Kalender!JA$81:JA$110,MAX(1,$D18))&gt;INDEX(Kalender!$B$81:$B$110,MAX(1,$D18))),AND($E18&gt;0,INDEX(Kalender!JA$81:JA$110,MAX(1,$E18))&gt;INDEX(Kalender!$B$81:$B$110,MAX(1,$E18))),AND($F18&gt;0,INDEX(Kalender!JA$81:JA$110,MAX(1,$F18))&gt;INDEX(Kalender!$B$81:$B$110,MAX(1,$F18)))),2,0))</f>
        <v>0</v>
      </c>
      <c r="JB18" s="5" t="n">
        <f aca="false">IF(Kalender!JB18&lt;&gt;1,0,IF(AND($B18&gt;0,INDEX(Kalender!JB$68:JB$77,MAX(1,$B18))&gt;INDEX(Kalender!$B$68:$B$77,MAX(1,$B18))),1,0)+IF(OR(AND($C18&gt;0,INDEX(Kalender!JB$81:JB$110,MAX(1,$C18))&gt;INDEX(Kalender!$B$81:$B$110,MAX(1,$C18))),AND($D18&gt;0,INDEX(Kalender!JB$81:JB$110,MAX(1,$D18))&gt;INDEX(Kalender!$B$81:$B$110,MAX(1,$D18))),AND($E18&gt;0,INDEX(Kalender!JB$81:JB$110,MAX(1,$E18))&gt;INDEX(Kalender!$B$81:$B$110,MAX(1,$E18))),AND($F18&gt;0,INDEX(Kalender!JB$81:JB$110,MAX(1,$F18))&gt;INDEX(Kalender!$B$81:$B$110,MAX(1,$F18)))),2,0))</f>
        <v>0</v>
      </c>
      <c r="JC18" s="5" t="n">
        <f aca="false">IF(Kalender!JC18&lt;&gt;1,0,IF(AND($B18&gt;0,INDEX(Kalender!JC$68:JC$77,MAX(1,$B18))&gt;INDEX(Kalender!$B$68:$B$77,MAX(1,$B18))),1,0)+IF(OR(AND($C18&gt;0,INDEX(Kalender!JC$81:JC$110,MAX(1,$C18))&gt;INDEX(Kalender!$B$81:$B$110,MAX(1,$C18))),AND($D18&gt;0,INDEX(Kalender!JC$81:JC$110,MAX(1,$D18))&gt;INDEX(Kalender!$B$81:$B$110,MAX(1,$D18))),AND($E18&gt;0,INDEX(Kalender!JC$81:JC$110,MAX(1,$E18))&gt;INDEX(Kalender!$B$81:$B$110,MAX(1,$E18))),AND($F18&gt;0,INDEX(Kalender!JC$81:JC$110,MAX(1,$F18))&gt;INDEX(Kalender!$B$81:$B$110,MAX(1,$F18)))),2,0))</f>
        <v>0</v>
      </c>
      <c r="JD18" s="5" t="n">
        <f aca="false">IF(Kalender!JD18&lt;&gt;1,0,IF(AND($B18&gt;0,INDEX(Kalender!JD$68:JD$77,MAX(1,$B18))&gt;INDEX(Kalender!$B$68:$B$77,MAX(1,$B18))),1,0)+IF(OR(AND($C18&gt;0,INDEX(Kalender!JD$81:JD$110,MAX(1,$C18))&gt;INDEX(Kalender!$B$81:$B$110,MAX(1,$C18))),AND($D18&gt;0,INDEX(Kalender!JD$81:JD$110,MAX(1,$D18))&gt;INDEX(Kalender!$B$81:$B$110,MAX(1,$D18))),AND($E18&gt;0,INDEX(Kalender!JD$81:JD$110,MAX(1,$E18))&gt;INDEX(Kalender!$B$81:$B$110,MAX(1,$E18))),AND($F18&gt;0,INDEX(Kalender!JD$81:JD$110,MAX(1,$F18))&gt;INDEX(Kalender!$B$81:$B$110,MAX(1,$F18)))),2,0))</f>
        <v>0</v>
      </c>
      <c r="JE18" s="5" t="n">
        <f aca="false">IF(Kalender!JE18&lt;&gt;1,0,IF(AND($B18&gt;0,INDEX(Kalender!JE$68:JE$77,MAX(1,$B18))&gt;INDEX(Kalender!$B$68:$B$77,MAX(1,$B18))),1,0)+IF(OR(AND($C18&gt;0,INDEX(Kalender!JE$81:JE$110,MAX(1,$C18))&gt;INDEX(Kalender!$B$81:$B$110,MAX(1,$C18))),AND($D18&gt;0,INDEX(Kalender!JE$81:JE$110,MAX(1,$D18))&gt;INDEX(Kalender!$B$81:$B$110,MAX(1,$D18))),AND($E18&gt;0,INDEX(Kalender!JE$81:JE$110,MAX(1,$E18))&gt;INDEX(Kalender!$B$81:$B$110,MAX(1,$E18))),AND($F18&gt;0,INDEX(Kalender!JE$81:JE$110,MAX(1,$F18))&gt;INDEX(Kalender!$B$81:$B$110,MAX(1,$F18)))),2,0))</f>
        <v>0</v>
      </c>
      <c r="JF18" s="5" t="n">
        <f aca="false">IF(Kalender!JF18&lt;&gt;1,0,IF(AND($B18&gt;0,INDEX(Kalender!JF$68:JF$77,MAX(1,$B18))&gt;INDEX(Kalender!$B$68:$B$77,MAX(1,$B18))),1,0)+IF(OR(AND($C18&gt;0,INDEX(Kalender!JF$81:JF$110,MAX(1,$C18))&gt;INDEX(Kalender!$B$81:$B$110,MAX(1,$C18))),AND($D18&gt;0,INDEX(Kalender!JF$81:JF$110,MAX(1,$D18))&gt;INDEX(Kalender!$B$81:$B$110,MAX(1,$D18))),AND($E18&gt;0,INDEX(Kalender!JF$81:JF$110,MAX(1,$E18))&gt;INDEX(Kalender!$B$81:$B$110,MAX(1,$E18))),AND($F18&gt;0,INDEX(Kalender!JF$81:JF$110,MAX(1,$F18))&gt;INDEX(Kalender!$B$81:$B$110,MAX(1,$F18)))),2,0))</f>
        <v>0</v>
      </c>
      <c r="JG18" s="5" t="n">
        <f aca="false">IF(Kalender!JG18&lt;&gt;1,0,IF(AND($B18&gt;0,INDEX(Kalender!JG$68:JG$77,MAX(1,$B18))&gt;INDEX(Kalender!$B$68:$B$77,MAX(1,$B18))),1,0)+IF(OR(AND($C18&gt;0,INDEX(Kalender!JG$81:JG$110,MAX(1,$C18))&gt;INDEX(Kalender!$B$81:$B$110,MAX(1,$C18))),AND($D18&gt;0,INDEX(Kalender!JG$81:JG$110,MAX(1,$D18))&gt;INDEX(Kalender!$B$81:$B$110,MAX(1,$D18))),AND($E18&gt;0,INDEX(Kalender!JG$81:JG$110,MAX(1,$E18))&gt;INDEX(Kalender!$B$81:$B$110,MAX(1,$E18))),AND($F18&gt;0,INDEX(Kalender!JG$81:JG$110,MAX(1,$F18))&gt;INDEX(Kalender!$B$81:$B$110,MAX(1,$F18)))),2,0))</f>
        <v>0</v>
      </c>
      <c r="JH18" s="5" t="n">
        <f aca="false">IF(Kalender!JH18&lt;&gt;1,0,IF(AND($B18&gt;0,INDEX(Kalender!JH$68:JH$77,MAX(1,$B18))&gt;INDEX(Kalender!$B$68:$B$77,MAX(1,$B18))),1,0)+IF(OR(AND($C18&gt;0,INDEX(Kalender!JH$81:JH$110,MAX(1,$C18))&gt;INDEX(Kalender!$B$81:$B$110,MAX(1,$C18))),AND($D18&gt;0,INDEX(Kalender!JH$81:JH$110,MAX(1,$D18))&gt;INDEX(Kalender!$B$81:$B$110,MAX(1,$D18))),AND($E18&gt;0,INDEX(Kalender!JH$81:JH$110,MAX(1,$E18))&gt;INDEX(Kalender!$B$81:$B$110,MAX(1,$E18))),AND($F18&gt;0,INDEX(Kalender!JH$81:JH$110,MAX(1,$F18))&gt;INDEX(Kalender!$B$81:$B$110,MAX(1,$F18)))),2,0))</f>
        <v>0</v>
      </c>
      <c r="JI18" s="5" t="n">
        <f aca="false">IF(Kalender!JI18&lt;&gt;1,0,IF(AND($B18&gt;0,INDEX(Kalender!JI$68:JI$77,MAX(1,$B18))&gt;INDEX(Kalender!$B$68:$B$77,MAX(1,$B18))),1,0)+IF(OR(AND($C18&gt;0,INDEX(Kalender!JI$81:JI$110,MAX(1,$C18))&gt;INDEX(Kalender!$B$81:$B$110,MAX(1,$C18))),AND($D18&gt;0,INDEX(Kalender!JI$81:JI$110,MAX(1,$D18))&gt;INDEX(Kalender!$B$81:$B$110,MAX(1,$D18))),AND($E18&gt;0,INDEX(Kalender!JI$81:JI$110,MAX(1,$E18))&gt;INDEX(Kalender!$B$81:$B$110,MAX(1,$E18))),AND($F18&gt;0,INDEX(Kalender!JI$81:JI$110,MAX(1,$F18))&gt;INDEX(Kalender!$B$81:$B$110,MAX(1,$F18)))),2,0))</f>
        <v>0</v>
      </c>
      <c r="JJ18" s="5" t="n">
        <f aca="false">IF(Kalender!JJ18&lt;&gt;1,0,IF(AND($B18&gt;0,INDEX(Kalender!JJ$68:JJ$77,MAX(1,$B18))&gt;INDEX(Kalender!$B$68:$B$77,MAX(1,$B18))),1,0)+IF(OR(AND($C18&gt;0,INDEX(Kalender!JJ$81:JJ$110,MAX(1,$C18))&gt;INDEX(Kalender!$B$81:$B$110,MAX(1,$C18))),AND($D18&gt;0,INDEX(Kalender!JJ$81:JJ$110,MAX(1,$D18))&gt;INDEX(Kalender!$B$81:$B$110,MAX(1,$D18))),AND($E18&gt;0,INDEX(Kalender!JJ$81:JJ$110,MAX(1,$E18))&gt;INDEX(Kalender!$B$81:$B$110,MAX(1,$E18))),AND($F18&gt;0,INDEX(Kalender!JJ$81:JJ$110,MAX(1,$F18))&gt;INDEX(Kalender!$B$81:$B$110,MAX(1,$F18)))),2,0))</f>
        <v>0</v>
      </c>
      <c r="JK18" s="5" t="n">
        <f aca="false">IF(Kalender!JK18&lt;&gt;1,0,IF(AND($B18&gt;0,INDEX(Kalender!JK$68:JK$77,MAX(1,$B18))&gt;INDEX(Kalender!$B$68:$B$77,MAX(1,$B18))),1,0)+IF(OR(AND($C18&gt;0,INDEX(Kalender!JK$81:JK$110,MAX(1,$C18))&gt;INDEX(Kalender!$B$81:$B$110,MAX(1,$C18))),AND($D18&gt;0,INDEX(Kalender!JK$81:JK$110,MAX(1,$D18))&gt;INDEX(Kalender!$B$81:$B$110,MAX(1,$D18))),AND($E18&gt;0,INDEX(Kalender!JK$81:JK$110,MAX(1,$E18))&gt;INDEX(Kalender!$B$81:$B$110,MAX(1,$E18))),AND($F18&gt;0,INDEX(Kalender!JK$81:JK$110,MAX(1,$F18))&gt;INDEX(Kalender!$B$81:$B$110,MAX(1,$F18)))),2,0))</f>
        <v>0</v>
      </c>
      <c r="JL18" s="5" t="n">
        <f aca="false">IF(Kalender!JL18&lt;&gt;1,0,IF(AND($B18&gt;0,INDEX(Kalender!JL$68:JL$77,MAX(1,$B18))&gt;INDEX(Kalender!$B$68:$B$77,MAX(1,$B18))),1,0)+IF(OR(AND($C18&gt;0,INDEX(Kalender!JL$81:JL$110,MAX(1,$C18))&gt;INDEX(Kalender!$B$81:$B$110,MAX(1,$C18))),AND($D18&gt;0,INDEX(Kalender!JL$81:JL$110,MAX(1,$D18))&gt;INDEX(Kalender!$B$81:$B$110,MAX(1,$D18))),AND($E18&gt;0,INDEX(Kalender!JL$81:JL$110,MAX(1,$E18))&gt;INDEX(Kalender!$B$81:$B$110,MAX(1,$E18))),AND($F18&gt;0,INDEX(Kalender!JL$81:JL$110,MAX(1,$F18))&gt;INDEX(Kalender!$B$81:$B$110,MAX(1,$F18)))),2,0))</f>
        <v>0</v>
      </c>
      <c r="JM18" s="5" t="n">
        <f aca="false">IF(Kalender!JM18&lt;&gt;1,0,IF(AND($B18&gt;0,INDEX(Kalender!JM$68:JM$77,MAX(1,$B18))&gt;INDEX(Kalender!$B$68:$B$77,MAX(1,$B18))),1,0)+IF(OR(AND($C18&gt;0,INDEX(Kalender!JM$81:JM$110,MAX(1,$C18))&gt;INDEX(Kalender!$B$81:$B$110,MAX(1,$C18))),AND($D18&gt;0,INDEX(Kalender!JM$81:JM$110,MAX(1,$D18))&gt;INDEX(Kalender!$B$81:$B$110,MAX(1,$D18))),AND($E18&gt;0,INDEX(Kalender!JM$81:JM$110,MAX(1,$E18))&gt;INDEX(Kalender!$B$81:$B$110,MAX(1,$E18))),AND($F18&gt;0,INDEX(Kalender!JM$81:JM$110,MAX(1,$F18))&gt;INDEX(Kalender!$B$81:$B$110,MAX(1,$F18)))),2,0))</f>
        <v>0</v>
      </c>
      <c r="JN18" s="5" t="n">
        <f aca="false">IF(Kalender!JN18&lt;&gt;1,0,IF(AND($B18&gt;0,INDEX(Kalender!JN$68:JN$77,MAX(1,$B18))&gt;INDEX(Kalender!$B$68:$B$77,MAX(1,$B18))),1,0)+IF(OR(AND($C18&gt;0,INDEX(Kalender!JN$81:JN$110,MAX(1,$C18))&gt;INDEX(Kalender!$B$81:$B$110,MAX(1,$C18))),AND($D18&gt;0,INDEX(Kalender!JN$81:JN$110,MAX(1,$D18))&gt;INDEX(Kalender!$B$81:$B$110,MAX(1,$D18))),AND($E18&gt;0,INDEX(Kalender!JN$81:JN$110,MAX(1,$E18))&gt;INDEX(Kalender!$B$81:$B$110,MAX(1,$E18))),AND($F18&gt;0,INDEX(Kalender!JN$81:JN$110,MAX(1,$F18))&gt;INDEX(Kalender!$B$81:$B$110,MAX(1,$F18)))),2,0))</f>
        <v>0</v>
      </c>
      <c r="JO18" s="5" t="n">
        <f aca="false">IF(Kalender!JO18&lt;&gt;1,0,IF(AND($B18&gt;0,INDEX(Kalender!JO$68:JO$77,MAX(1,$B18))&gt;INDEX(Kalender!$B$68:$B$77,MAX(1,$B18))),1,0)+IF(OR(AND($C18&gt;0,INDEX(Kalender!JO$81:JO$110,MAX(1,$C18))&gt;INDEX(Kalender!$B$81:$B$110,MAX(1,$C18))),AND($D18&gt;0,INDEX(Kalender!JO$81:JO$110,MAX(1,$D18))&gt;INDEX(Kalender!$B$81:$B$110,MAX(1,$D18))),AND($E18&gt;0,INDEX(Kalender!JO$81:JO$110,MAX(1,$E18))&gt;INDEX(Kalender!$B$81:$B$110,MAX(1,$E18))),AND($F18&gt;0,INDEX(Kalender!JO$81:JO$110,MAX(1,$F18))&gt;INDEX(Kalender!$B$81:$B$110,MAX(1,$F18)))),2,0))</f>
        <v>0</v>
      </c>
      <c r="JP18" s="5" t="n">
        <f aca="false">IF(Kalender!JP18&lt;&gt;1,0,IF(AND($B18&gt;0,INDEX(Kalender!JP$68:JP$77,MAX(1,$B18))&gt;INDEX(Kalender!$B$68:$B$77,MAX(1,$B18))),1,0)+IF(OR(AND($C18&gt;0,INDEX(Kalender!JP$81:JP$110,MAX(1,$C18))&gt;INDEX(Kalender!$B$81:$B$110,MAX(1,$C18))),AND($D18&gt;0,INDEX(Kalender!JP$81:JP$110,MAX(1,$D18))&gt;INDEX(Kalender!$B$81:$B$110,MAX(1,$D18))),AND($E18&gt;0,INDEX(Kalender!JP$81:JP$110,MAX(1,$E18))&gt;INDEX(Kalender!$B$81:$B$110,MAX(1,$E18))),AND($F18&gt;0,INDEX(Kalender!JP$81:JP$110,MAX(1,$F18))&gt;INDEX(Kalender!$B$81:$B$110,MAX(1,$F18)))),2,0))</f>
        <v>0</v>
      </c>
      <c r="JQ18" s="5" t="n">
        <f aca="false">IF(Kalender!JQ18&lt;&gt;1,0,IF(AND($B18&gt;0,INDEX(Kalender!JQ$68:JQ$77,MAX(1,$B18))&gt;INDEX(Kalender!$B$68:$B$77,MAX(1,$B18))),1,0)+IF(OR(AND($C18&gt;0,INDEX(Kalender!JQ$81:JQ$110,MAX(1,$C18))&gt;INDEX(Kalender!$B$81:$B$110,MAX(1,$C18))),AND($D18&gt;0,INDEX(Kalender!JQ$81:JQ$110,MAX(1,$D18))&gt;INDEX(Kalender!$B$81:$B$110,MAX(1,$D18))),AND($E18&gt;0,INDEX(Kalender!JQ$81:JQ$110,MAX(1,$E18))&gt;INDEX(Kalender!$B$81:$B$110,MAX(1,$E18))),AND($F18&gt;0,INDEX(Kalender!JQ$81:JQ$110,MAX(1,$F18))&gt;INDEX(Kalender!$B$81:$B$110,MAX(1,$F18)))),2,0))</f>
        <v>0</v>
      </c>
      <c r="JR18" s="5" t="n">
        <f aca="false">IF(Kalender!JR18&lt;&gt;1,0,IF(AND($B18&gt;0,INDEX(Kalender!JR$68:JR$77,MAX(1,$B18))&gt;INDEX(Kalender!$B$68:$B$77,MAX(1,$B18))),1,0)+IF(OR(AND($C18&gt;0,INDEX(Kalender!JR$81:JR$110,MAX(1,$C18))&gt;INDEX(Kalender!$B$81:$B$110,MAX(1,$C18))),AND($D18&gt;0,INDEX(Kalender!JR$81:JR$110,MAX(1,$D18))&gt;INDEX(Kalender!$B$81:$B$110,MAX(1,$D18))),AND($E18&gt;0,INDEX(Kalender!JR$81:JR$110,MAX(1,$E18))&gt;INDEX(Kalender!$B$81:$B$110,MAX(1,$E18))),AND($F18&gt;0,INDEX(Kalender!JR$81:JR$110,MAX(1,$F18))&gt;INDEX(Kalender!$B$81:$B$110,MAX(1,$F18)))),2,0))</f>
        <v>0</v>
      </c>
      <c r="JS18" s="5" t="n">
        <f aca="false">IF(Kalender!JS18&lt;&gt;1,0,IF(AND($B18&gt;0,INDEX(Kalender!JS$68:JS$77,MAX(1,$B18))&gt;INDEX(Kalender!$B$68:$B$77,MAX(1,$B18))),1,0)+IF(OR(AND($C18&gt;0,INDEX(Kalender!JS$81:JS$110,MAX(1,$C18))&gt;INDEX(Kalender!$B$81:$B$110,MAX(1,$C18))),AND($D18&gt;0,INDEX(Kalender!JS$81:JS$110,MAX(1,$D18))&gt;INDEX(Kalender!$B$81:$B$110,MAX(1,$D18))),AND($E18&gt;0,INDEX(Kalender!JS$81:JS$110,MAX(1,$E18))&gt;INDEX(Kalender!$B$81:$B$110,MAX(1,$E18))),AND($F18&gt;0,INDEX(Kalender!JS$81:JS$110,MAX(1,$F18))&gt;INDEX(Kalender!$B$81:$B$110,MAX(1,$F18)))),2,0))</f>
        <v>0</v>
      </c>
      <c r="JT18" s="5" t="n">
        <f aca="false">IF(Kalender!JT18&lt;&gt;1,0,IF(AND($B18&gt;0,INDEX(Kalender!JT$68:JT$77,MAX(1,$B18))&gt;INDEX(Kalender!$B$68:$B$77,MAX(1,$B18))),1,0)+IF(OR(AND($C18&gt;0,INDEX(Kalender!JT$81:JT$110,MAX(1,$C18))&gt;INDEX(Kalender!$B$81:$B$110,MAX(1,$C18))),AND($D18&gt;0,INDEX(Kalender!JT$81:JT$110,MAX(1,$D18))&gt;INDEX(Kalender!$B$81:$B$110,MAX(1,$D18))),AND($E18&gt;0,INDEX(Kalender!JT$81:JT$110,MAX(1,$E18))&gt;INDEX(Kalender!$B$81:$B$110,MAX(1,$E18))),AND($F18&gt;0,INDEX(Kalender!JT$81:JT$110,MAX(1,$F18))&gt;INDEX(Kalender!$B$81:$B$110,MAX(1,$F18)))),2,0))</f>
        <v>0</v>
      </c>
      <c r="JU18" s="5" t="n">
        <f aca="false">IF(Kalender!JU18&lt;&gt;1,0,IF(AND($B18&gt;0,INDEX(Kalender!JU$68:JU$77,MAX(1,$B18))&gt;INDEX(Kalender!$B$68:$B$77,MAX(1,$B18))),1,0)+IF(OR(AND($C18&gt;0,INDEX(Kalender!JU$81:JU$110,MAX(1,$C18))&gt;INDEX(Kalender!$B$81:$B$110,MAX(1,$C18))),AND($D18&gt;0,INDEX(Kalender!JU$81:JU$110,MAX(1,$D18))&gt;INDEX(Kalender!$B$81:$B$110,MAX(1,$D18))),AND($E18&gt;0,INDEX(Kalender!JU$81:JU$110,MAX(1,$E18))&gt;INDEX(Kalender!$B$81:$B$110,MAX(1,$E18))),AND($F18&gt;0,INDEX(Kalender!JU$81:JU$110,MAX(1,$F18))&gt;INDEX(Kalender!$B$81:$B$110,MAX(1,$F18)))),2,0))</f>
        <v>0</v>
      </c>
      <c r="JV18" s="5" t="n">
        <f aca="false">IF(Kalender!JV18&lt;&gt;1,0,IF(AND($B18&gt;0,INDEX(Kalender!JV$68:JV$77,MAX(1,$B18))&gt;INDEX(Kalender!$B$68:$B$77,MAX(1,$B18))),1,0)+IF(OR(AND($C18&gt;0,INDEX(Kalender!JV$81:JV$110,MAX(1,$C18))&gt;INDEX(Kalender!$B$81:$B$110,MAX(1,$C18))),AND($D18&gt;0,INDEX(Kalender!JV$81:JV$110,MAX(1,$D18))&gt;INDEX(Kalender!$B$81:$B$110,MAX(1,$D18))),AND($E18&gt;0,INDEX(Kalender!JV$81:JV$110,MAX(1,$E18))&gt;INDEX(Kalender!$B$81:$B$110,MAX(1,$E18))),AND($F18&gt;0,INDEX(Kalender!JV$81:JV$110,MAX(1,$F18))&gt;INDEX(Kalender!$B$81:$B$110,MAX(1,$F18)))),2,0))</f>
        <v>0</v>
      </c>
      <c r="JW18" s="5" t="n">
        <f aca="false">IF(Kalender!JW18&lt;&gt;1,0,IF(AND($B18&gt;0,INDEX(Kalender!JW$68:JW$77,MAX(1,$B18))&gt;INDEX(Kalender!$B$68:$B$77,MAX(1,$B18))),1,0)+IF(OR(AND($C18&gt;0,INDEX(Kalender!JW$81:JW$110,MAX(1,$C18))&gt;INDEX(Kalender!$B$81:$B$110,MAX(1,$C18))),AND($D18&gt;0,INDEX(Kalender!JW$81:JW$110,MAX(1,$D18))&gt;INDEX(Kalender!$B$81:$B$110,MAX(1,$D18))),AND($E18&gt;0,INDEX(Kalender!JW$81:JW$110,MAX(1,$E18))&gt;INDEX(Kalender!$B$81:$B$110,MAX(1,$E18))),AND($F18&gt;0,INDEX(Kalender!JW$81:JW$110,MAX(1,$F18))&gt;INDEX(Kalender!$B$81:$B$110,MAX(1,$F18)))),2,0))</f>
        <v>0</v>
      </c>
      <c r="JX18" s="5" t="n">
        <f aca="false">IF(Kalender!JX18&lt;&gt;1,0,IF(AND($B18&gt;0,INDEX(Kalender!JX$68:JX$77,MAX(1,$B18))&gt;INDEX(Kalender!$B$68:$B$77,MAX(1,$B18))),1,0)+IF(OR(AND($C18&gt;0,INDEX(Kalender!JX$81:JX$110,MAX(1,$C18))&gt;INDEX(Kalender!$B$81:$B$110,MAX(1,$C18))),AND($D18&gt;0,INDEX(Kalender!JX$81:JX$110,MAX(1,$D18))&gt;INDEX(Kalender!$B$81:$B$110,MAX(1,$D18))),AND($E18&gt;0,INDEX(Kalender!JX$81:JX$110,MAX(1,$E18))&gt;INDEX(Kalender!$B$81:$B$110,MAX(1,$E18))),AND($F18&gt;0,INDEX(Kalender!JX$81:JX$110,MAX(1,$F18))&gt;INDEX(Kalender!$B$81:$B$110,MAX(1,$F18)))),2,0))</f>
        <v>0</v>
      </c>
      <c r="JY18" s="5" t="n">
        <f aca="false">IF(Kalender!JY18&lt;&gt;1,0,IF(AND($B18&gt;0,INDEX(Kalender!JY$68:JY$77,MAX(1,$B18))&gt;INDEX(Kalender!$B$68:$B$77,MAX(1,$B18))),1,0)+IF(OR(AND($C18&gt;0,INDEX(Kalender!JY$81:JY$110,MAX(1,$C18))&gt;INDEX(Kalender!$B$81:$B$110,MAX(1,$C18))),AND($D18&gt;0,INDEX(Kalender!JY$81:JY$110,MAX(1,$D18))&gt;INDEX(Kalender!$B$81:$B$110,MAX(1,$D18))),AND($E18&gt;0,INDEX(Kalender!JY$81:JY$110,MAX(1,$E18))&gt;INDEX(Kalender!$B$81:$B$110,MAX(1,$E18))),AND($F18&gt;0,INDEX(Kalender!JY$81:JY$110,MAX(1,$F18))&gt;INDEX(Kalender!$B$81:$B$110,MAX(1,$F18)))),2,0))</f>
        <v>0</v>
      </c>
      <c r="JZ18" s="5" t="n">
        <f aca="false">IF(Kalender!JZ18&lt;&gt;1,0,IF(AND($B18&gt;0,INDEX(Kalender!JZ$68:JZ$77,MAX(1,$B18))&gt;INDEX(Kalender!$B$68:$B$77,MAX(1,$B18))),1,0)+IF(OR(AND($C18&gt;0,INDEX(Kalender!JZ$81:JZ$110,MAX(1,$C18))&gt;INDEX(Kalender!$B$81:$B$110,MAX(1,$C18))),AND($D18&gt;0,INDEX(Kalender!JZ$81:JZ$110,MAX(1,$D18))&gt;INDEX(Kalender!$B$81:$B$110,MAX(1,$D18))),AND($E18&gt;0,INDEX(Kalender!JZ$81:JZ$110,MAX(1,$E18))&gt;INDEX(Kalender!$B$81:$B$110,MAX(1,$E18))),AND($F18&gt;0,INDEX(Kalender!JZ$81:JZ$110,MAX(1,$F18))&gt;INDEX(Kalender!$B$81:$B$110,MAX(1,$F18)))),2,0))</f>
        <v>0</v>
      </c>
      <c r="KA18" s="5" t="n">
        <f aca="false">IF(Kalender!KA18&lt;&gt;1,0,IF(AND($B18&gt;0,INDEX(Kalender!KA$68:KA$77,MAX(1,$B18))&gt;INDEX(Kalender!$B$68:$B$77,MAX(1,$B18))),1,0)+IF(OR(AND($C18&gt;0,INDEX(Kalender!KA$81:KA$110,MAX(1,$C18))&gt;INDEX(Kalender!$B$81:$B$110,MAX(1,$C18))),AND($D18&gt;0,INDEX(Kalender!KA$81:KA$110,MAX(1,$D18))&gt;INDEX(Kalender!$B$81:$B$110,MAX(1,$D18))),AND($E18&gt;0,INDEX(Kalender!KA$81:KA$110,MAX(1,$E18))&gt;INDEX(Kalender!$B$81:$B$110,MAX(1,$E18))),AND($F18&gt;0,INDEX(Kalender!KA$81:KA$110,MAX(1,$F18))&gt;INDEX(Kalender!$B$81:$B$110,MAX(1,$F18)))),2,0))</f>
        <v>0</v>
      </c>
      <c r="KB18" s="5" t="n">
        <f aca="false">IF(Kalender!KB18&lt;&gt;1,0,IF(AND($B18&gt;0,INDEX(Kalender!KB$68:KB$77,MAX(1,$B18))&gt;INDEX(Kalender!$B$68:$B$77,MAX(1,$B18))),1,0)+IF(OR(AND($C18&gt;0,INDEX(Kalender!KB$81:KB$110,MAX(1,$C18))&gt;INDEX(Kalender!$B$81:$B$110,MAX(1,$C18))),AND($D18&gt;0,INDEX(Kalender!KB$81:KB$110,MAX(1,$D18))&gt;INDEX(Kalender!$B$81:$B$110,MAX(1,$D18))),AND($E18&gt;0,INDEX(Kalender!KB$81:KB$110,MAX(1,$E18))&gt;INDEX(Kalender!$B$81:$B$110,MAX(1,$E18))),AND($F18&gt;0,INDEX(Kalender!KB$81:KB$110,MAX(1,$F18))&gt;INDEX(Kalender!$B$81:$B$110,MAX(1,$F18)))),2,0))</f>
        <v>0</v>
      </c>
      <c r="KC18" s="5" t="n">
        <f aca="false">IF(Kalender!KC18&lt;&gt;1,0,IF(AND($B18&gt;0,INDEX(Kalender!KC$68:KC$77,MAX(1,$B18))&gt;INDEX(Kalender!$B$68:$B$77,MAX(1,$B18))),1,0)+IF(OR(AND($C18&gt;0,INDEX(Kalender!KC$81:KC$110,MAX(1,$C18))&gt;INDEX(Kalender!$B$81:$B$110,MAX(1,$C18))),AND($D18&gt;0,INDEX(Kalender!KC$81:KC$110,MAX(1,$D18))&gt;INDEX(Kalender!$B$81:$B$110,MAX(1,$D18))),AND($E18&gt;0,INDEX(Kalender!KC$81:KC$110,MAX(1,$E18))&gt;INDEX(Kalender!$B$81:$B$110,MAX(1,$E18))),AND($F18&gt;0,INDEX(Kalender!KC$81:KC$110,MAX(1,$F18))&gt;INDEX(Kalender!$B$81:$B$110,MAX(1,$F18)))),2,0))</f>
        <v>0</v>
      </c>
      <c r="KD18" s="5" t="n">
        <f aca="false">IF(Kalender!KD18&lt;&gt;1,0,IF(AND($B18&gt;0,INDEX(Kalender!KD$68:KD$77,MAX(1,$B18))&gt;INDEX(Kalender!$B$68:$B$77,MAX(1,$B18))),1,0)+IF(OR(AND($C18&gt;0,INDEX(Kalender!KD$81:KD$110,MAX(1,$C18))&gt;INDEX(Kalender!$B$81:$B$110,MAX(1,$C18))),AND($D18&gt;0,INDEX(Kalender!KD$81:KD$110,MAX(1,$D18))&gt;INDEX(Kalender!$B$81:$B$110,MAX(1,$D18))),AND($E18&gt;0,INDEX(Kalender!KD$81:KD$110,MAX(1,$E18))&gt;INDEX(Kalender!$B$81:$B$110,MAX(1,$E18))),AND($F18&gt;0,INDEX(Kalender!KD$81:KD$110,MAX(1,$F18))&gt;INDEX(Kalender!$B$81:$B$110,MAX(1,$F18)))),2,0))</f>
        <v>0</v>
      </c>
      <c r="KE18" s="5" t="n">
        <f aca="false">IF(Kalender!KE18&lt;&gt;1,0,IF(AND($B18&gt;0,INDEX(Kalender!KE$68:KE$77,MAX(1,$B18))&gt;INDEX(Kalender!$B$68:$B$77,MAX(1,$B18))),1,0)+IF(OR(AND($C18&gt;0,INDEX(Kalender!KE$81:KE$110,MAX(1,$C18))&gt;INDEX(Kalender!$B$81:$B$110,MAX(1,$C18))),AND($D18&gt;0,INDEX(Kalender!KE$81:KE$110,MAX(1,$D18))&gt;INDEX(Kalender!$B$81:$B$110,MAX(1,$D18))),AND($E18&gt;0,INDEX(Kalender!KE$81:KE$110,MAX(1,$E18))&gt;INDEX(Kalender!$B$81:$B$110,MAX(1,$E18))),AND($F18&gt;0,INDEX(Kalender!KE$81:KE$110,MAX(1,$F18))&gt;INDEX(Kalender!$B$81:$B$110,MAX(1,$F18)))),2,0))</f>
        <v>0</v>
      </c>
      <c r="KF18" s="5" t="n">
        <f aca="false">IF(Kalender!KF18&lt;&gt;1,0,IF(AND($B18&gt;0,INDEX(Kalender!KF$68:KF$77,MAX(1,$B18))&gt;INDEX(Kalender!$B$68:$B$77,MAX(1,$B18))),1,0)+IF(OR(AND($C18&gt;0,INDEX(Kalender!KF$81:KF$110,MAX(1,$C18))&gt;INDEX(Kalender!$B$81:$B$110,MAX(1,$C18))),AND($D18&gt;0,INDEX(Kalender!KF$81:KF$110,MAX(1,$D18))&gt;INDEX(Kalender!$B$81:$B$110,MAX(1,$D18))),AND($E18&gt;0,INDEX(Kalender!KF$81:KF$110,MAX(1,$E18))&gt;INDEX(Kalender!$B$81:$B$110,MAX(1,$E18))),AND($F18&gt;0,INDEX(Kalender!KF$81:KF$110,MAX(1,$F18))&gt;INDEX(Kalender!$B$81:$B$110,MAX(1,$F18)))),2,0))</f>
        <v>0</v>
      </c>
      <c r="KG18" s="5" t="n">
        <f aca="false">IF(Kalender!KG18&lt;&gt;1,0,IF(AND($B18&gt;0,INDEX(Kalender!KG$68:KG$77,MAX(1,$B18))&gt;INDEX(Kalender!$B$68:$B$77,MAX(1,$B18))),1,0)+IF(OR(AND($C18&gt;0,INDEX(Kalender!KG$81:KG$110,MAX(1,$C18))&gt;INDEX(Kalender!$B$81:$B$110,MAX(1,$C18))),AND($D18&gt;0,INDEX(Kalender!KG$81:KG$110,MAX(1,$D18))&gt;INDEX(Kalender!$B$81:$B$110,MAX(1,$D18))),AND($E18&gt;0,INDEX(Kalender!KG$81:KG$110,MAX(1,$E18))&gt;INDEX(Kalender!$B$81:$B$110,MAX(1,$E18))),AND($F18&gt;0,INDEX(Kalender!KG$81:KG$110,MAX(1,$F18))&gt;INDEX(Kalender!$B$81:$B$110,MAX(1,$F18)))),2,0))</f>
        <v>0</v>
      </c>
      <c r="KH18" s="5" t="n">
        <f aca="false">IF(Kalender!KH18&lt;&gt;1,0,IF(AND($B18&gt;0,INDEX(Kalender!KH$68:KH$77,MAX(1,$B18))&gt;INDEX(Kalender!$B$68:$B$77,MAX(1,$B18))),1,0)+IF(OR(AND($C18&gt;0,INDEX(Kalender!KH$81:KH$110,MAX(1,$C18))&gt;INDEX(Kalender!$B$81:$B$110,MAX(1,$C18))),AND($D18&gt;0,INDEX(Kalender!KH$81:KH$110,MAX(1,$D18))&gt;INDEX(Kalender!$B$81:$B$110,MAX(1,$D18))),AND($E18&gt;0,INDEX(Kalender!KH$81:KH$110,MAX(1,$E18))&gt;INDEX(Kalender!$B$81:$B$110,MAX(1,$E18))),AND($F18&gt;0,INDEX(Kalender!KH$81:KH$110,MAX(1,$F18))&gt;INDEX(Kalender!$B$81:$B$110,MAX(1,$F18)))),2,0))</f>
        <v>0</v>
      </c>
      <c r="KI18" s="5" t="n">
        <f aca="false">IF(Kalender!KI18&lt;&gt;1,0,IF(AND($B18&gt;0,INDEX(Kalender!KI$68:KI$77,MAX(1,$B18))&gt;INDEX(Kalender!$B$68:$B$77,MAX(1,$B18))),1,0)+IF(OR(AND($C18&gt;0,INDEX(Kalender!KI$81:KI$110,MAX(1,$C18))&gt;INDEX(Kalender!$B$81:$B$110,MAX(1,$C18))),AND($D18&gt;0,INDEX(Kalender!KI$81:KI$110,MAX(1,$D18))&gt;INDEX(Kalender!$B$81:$B$110,MAX(1,$D18))),AND($E18&gt;0,INDEX(Kalender!KI$81:KI$110,MAX(1,$E18))&gt;INDEX(Kalender!$B$81:$B$110,MAX(1,$E18))),AND($F18&gt;0,INDEX(Kalender!KI$81:KI$110,MAX(1,$F18))&gt;INDEX(Kalender!$B$81:$B$110,MAX(1,$F18)))),2,0))</f>
        <v>0</v>
      </c>
      <c r="KJ18" s="5" t="n">
        <f aca="false">IF(Kalender!KJ18&lt;&gt;1,0,IF(AND($B18&gt;0,INDEX(Kalender!KJ$68:KJ$77,MAX(1,$B18))&gt;INDEX(Kalender!$B$68:$B$77,MAX(1,$B18))),1,0)+IF(OR(AND($C18&gt;0,INDEX(Kalender!KJ$81:KJ$110,MAX(1,$C18))&gt;INDEX(Kalender!$B$81:$B$110,MAX(1,$C18))),AND($D18&gt;0,INDEX(Kalender!KJ$81:KJ$110,MAX(1,$D18))&gt;INDEX(Kalender!$B$81:$B$110,MAX(1,$D18))),AND($E18&gt;0,INDEX(Kalender!KJ$81:KJ$110,MAX(1,$E18))&gt;INDEX(Kalender!$B$81:$B$110,MAX(1,$E18))),AND($F18&gt;0,INDEX(Kalender!KJ$81:KJ$110,MAX(1,$F18))&gt;INDEX(Kalender!$B$81:$B$110,MAX(1,$F18)))),2,0))</f>
        <v>0</v>
      </c>
      <c r="KK18" s="5" t="n">
        <f aca="false">IF(Kalender!KK18&lt;&gt;1,0,IF(AND($B18&gt;0,INDEX(Kalender!KK$68:KK$77,MAX(1,$B18))&gt;INDEX(Kalender!$B$68:$B$77,MAX(1,$B18))),1,0)+IF(OR(AND($C18&gt;0,INDEX(Kalender!KK$81:KK$110,MAX(1,$C18))&gt;INDEX(Kalender!$B$81:$B$110,MAX(1,$C18))),AND($D18&gt;0,INDEX(Kalender!KK$81:KK$110,MAX(1,$D18))&gt;INDEX(Kalender!$B$81:$B$110,MAX(1,$D18))),AND($E18&gt;0,INDEX(Kalender!KK$81:KK$110,MAX(1,$E18))&gt;INDEX(Kalender!$B$81:$B$110,MAX(1,$E18))),AND($F18&gt;0,INDEX(Kalender!KK$81:KK$110,MAX(1,$F18))&gt;INDEX(Kalender!$B$81:$B$110,MAX(1,$F18)))),2,0))</f>
        <v>0</v>
      </c>
      <c r="KL18" s="5" t="n">
        <f aca="false">IF(Kalender!KL18&lt;&gt;1,0,IF(AND($B18&gt;0,INDEX(Kalender!KL$68:KL$77,MAX(1,$B18))&gt;INDEX(Kalender!$B$68:$B$77,MAX(1,$B18))),1,0)+IF(OR(AND($C18&gt;0,INDEX(Kalender!KL$81:KL$110,MAX(1,$C18))&gt;INDEX(Kalender!$B$81:$B$110,MAX(1,$C18))),AND($D18&gt;0,INDEX(Kalender!KL$81:KL$110,MAX(1,$D18))&gt;INDEX(Kalender!$B$81:$B$110,MAX(1,$D18))),AND($E18&gt;0,INDEX(Kalender!KL$81:KL$110,MAX(1,$E18))&gt;INDEX(Kalender!$B$81:$B$110,MAX(1,$E18))),AND($F18&gt;0,INDEX(Kalender!KL$81:KL$110,MAX(1,$F18))&gt;INDEX(Kalender!$B$81:$B$110,MAX(1,$F18)))),2,0))</f>
        <v>0</v>
      </c>
      <c r="KM18" s="5" t="n">
        <f aca="false">IF(Kalender!KM18&lt;&gt;1,0,IF(AND($B18&gt;0,INDEX(Kalender!KM$68:KM$77,MAX(1,$B18))&gt;INDEX(Kalender!$B$68:$B$77,MAX(1,$B18))),1,0)+IF(OR(AND($C18&gt;0,INDEX(Kalender!KM$81:KM$110,MAX(1,$C18))&gt;INDEX(Kalender!$B$81:$B$110,MAX(1,$C18))),AND($D18&gt;0,INDEX(Kalender!KM$81:KM$110,MAX(1,$D18))&gt;INDEX(Kalender!$B$81:$B$110,MAX(1,$D18))),AND($E18&gt;0,INDEX(Kalender!KM$81:KM$110,MAX(1,$E18))&gt;INDEX(Kalender!$B$81:$B$110,MAX(1,$E18))),AND($F18&gt;0,INDEX(Kalender!KM$81:KM$110,MAX(1,$F18))&gt;INDEX(Kalender!$B$81:$B$110,MAX(1,$F18)))),2,0))</f>
        <v>0</v>
      </c>
      <c r="KN18" s="5" t="n">
        <f aca="false">IF(Kalender!KN18&lt;&gt;1,0,IF(AND($B18&gt;0,INDEX(Kalender!KN$68:KN$77,MAX(1,$B18))&gt;INDEX(Kalender!$B$68:$B$77,MAX(1,$B18))),1,0)+IF(OR(AND($C18&gt;0,INDEX(Kalender!KN$81:KN$110,MAX(1,$C18))&gt;INDEX(Kalender!$B$81:$B$110,MAX(1,$C18))),AND($D18&gt;0,INDEX(Kalender!KN$81:KN$110,MAX(1,$D18))&gt;INDEX(Kalender!$B$81:$B$110,MAX(1,$D18))),AND($E18&gt;0,INDEX(Kalender!KN$81:KN$110,MAX(1,$E18))&gt;INDEX(Kalender!$B$81:$B$110,MAX(1,$E18))),AND($F18&gt;0,INDEX(Kalender!KN$81:KN$110,MAX(1,$F18))&gt;INDEX(Kalender!$B$81:$B$110,MAX(1,$F18)))),2,0))</f>
        <v>0</v>
      </c>
      <c r="KO18" s="5" t="n">
        <f aca="false">IF(Kalender!KO18&lt;&gt;1,0,IF(AND($B18&gt;0,INDEX(Kalender!KO$68:KO$77,MAX(1,$B18))&gt;INDEX(Kalender!$B$68:$B$77,MAX(1,$B18))),1,0)+IF(OR(AND($C18&gt;0,INDEX(Kalender!KO$81:KO$110,MAX(1,$C18))&gt;INDEX(Kalender!$B$81:$B$110,MAX(1,$C18))),AND($D18&gt;0,INDEX(Kalender!KO$81:KO$110,MAX(1,$D18))&gt;INDEX(Kalender!$B$81:$B$110,MAX(1,$D18))),AND($E18&gt;0,INDEX(Kalender!KO$81:KO$110,MAX(1,$E18))&gt;INDEX(Kalender!$B$81:$B$110,MAX(1,$E18))),AND($F18&gt;0,INDEX(Kalender!KO$81:KO$110,MAX(1,$F18))&gt;INDEX(Kalender!$B$81:$B$110,MAX(1,$F18)))),2,0))</f>
        <v>0</v>
      </c>
      <c r="KP18" s="5" t="n">
        <f aca="false">IF(Kalender!KP18&lt;&gt;1,0,IF(AND($B18&gt;0,INDEX(Kalender!KP$68:KP$77,MAX(1,$B18))&gt;INDEX(Kalender!$B$68:$B$77,MAX(1,$B18))),1,0)+IF(OR(AND($C18&gt;0,INDEX(Kalender!KP$81:KP$110,MAX(1,$C18))&gt;INDEX(Kalender!$B$81:$B$110,MAX(1,$C18))),AND($D18&gt;0,INDEX(Kalender!KP$81:KP$110,MAX(1,$D18))&gt;INDEX(Kalender!$B$81:$B$110,MAX(1,$D18))),AND($E18&gt;0,INDEX(Kalender!KP$81:KP$110,MAX(1,$E18))&gt;INDEX(Kalender!$B$81:$B$110,MAX(1,$E18))),AND($F18&gt;0,INDEX(Kalender!KP$81:KP$110,MAX(1,$F18))&gt;INDEX(Kalender!$B$81:$B$110,MAX(1,$F18)))),2,0))</f>
        <v>0</v>
      </c>
      <c r="KQ18" s="5" t="n">
        <f aca="false">IF(Kalender!KQ18&lt;&gt;1,0,IF(AND($B18&gt;0,INDEX(Kalender!KQ$68:KQ$77,MAX(1,$B18))&gt;INDEX(Kalender!$B$68:$B$77,MAX(1,$B18))),1,0)+IF(OR(AND($C18&gt;0,INDEX(Kalender!KQ$81:KQ$110,MAX(1,$C18))&gt;INDEX(Kalender!$B$81:$B$110,MAX(1,$C18))),AND($D18&gt;0,INDEX(Kalender!KQ$81:KQ$110,MAX(1,$D18))&gt;INDEX(Kalender!$B$81:$B$110,MAX(1,$D18))),AND($E18&gt;0,INDEX(Kalender!KQ$81:KQ$110,MAX(1,$E18))&gt;INDEX(Kalender!$B$81:$B$110,MAX(1,$E18))),AND($F18&gt;0,INDEX(Kalender!KQ$81:KQ$110,MAX(1,$F18))&gt;INDEX(Kalender!$B$81:$B$110,MAX(1,$F18)))),2,0))</f>
        <v>0</v>
      </c>
      <c r="KR18" s="5" t="n">
        <f aca="false">IF(Kalender!KR18&lt;&gt;1,0,IF(AND($B18&gt;0,INDEX(Kalender!KR$68:KR$77,MAX(1,$B18))&gt;INDEX(Kalender!$B$68:$B$77,MAX(1,$B18))),1,0)+IF(OR(AND($C18&gt;0,INDEX(Kalender!KR$81:KR$110,MAX(1,$C18))&gt;INDEX(Kalender!$B$81:$B$110,MAX(1,$C18))),AND($D18&gt;0,INDEX(Kalender!KR$81:KR$110,MAX(1,$D18))&gt;INDEX(Kalender!$B$81:$B$110,MAX(1,$D18))),AND($E18&gt;0,INDEX(Kalender!KR$81:KR$110,MAX(1,$E18))&gt;INDEX(Kalender!$B$81:$B$110,MAX(1,$E18))),AND($F18&gt;0,INDEX(Kalender!KR$81:KR$110,MAX(1,$F18))&gt;INDEX(Kalender!$B$81:$B$110,MAX(1,$F18)))),2,0))</f>
        <v>0</v>
      </c>
      <c r="KS18" s="5" t="n">
        <f aca="false">IF(Kalender!KS18&lt;&gt;1,0,IF(AND($B18&gt;0,INDEX(Kalender!KS$68:KS$77,MAX(1,$B18))&gt;INDEX(Kalender!$B$68:$B$77,MAX(1,$B18))),1,0)+IF(OR(AND($C18&gt;0,INDEX(Kalender!KS$81:KS$110,MAX(1,$C18))&gt;INDEX(Kalender!$B$81:$B$110,MAX(1,$C18))),AND($D18&gt;0,INDEX(Kalender!KS$81:KS$110,MAX(1,$D18))&gt;INDEX(Kalender!$B$81:$B$110,MAX(1,$D18))),AND($E18&gt;0,INDEX(Kalender!KS$81:KS$110,MAX(1,$E18))&gt;INDEX(Kalender!$B$81:$B$110,MAX(1,$E18))),AND($F18&gt;0,INDEX(Kalender!KS$81:KS$110,MAX(1,$F18))&gt;INDEX(Kalender!$B$81:$B$110,MAX(1,$F18)))),2,0))</f>
        <v>0</v>
      </c>
      <c r="KT18" s="5" t="n">
        <f aca="false">IF(Kalender!KT18&lt;&gt;1,0,IF(AND($B18&gt;0,INDEX(Kalender!KT$68:KT$77,MAX(1,$B18))&gt;INDEX(Kalender!$B$68:$B$77,MAX(1,$B18))),1,0)+IF(OR(AND($C18&gt;0,INDEX(Kalender!KT$81:KT$110,MAX(1,$C18))&gt;INDEX(Kalender!$B$81:$B$110,MAX(1,$C18))),AND($D18&gt;0,INDEX(Kalender!KT$81:KT$110,MAX(1,$D18))&gt;INDEX(Kalender!$B$81:$B$110,MAX(1,$D18))),AND($E18&gt;0,INDEX(Kalender!KT$81:KT$110,MAX(1,$E18))&gt;INDEX(Kalender!$B$81:$B$110,MAX(1,$E18))),AND($F18&gt;0,INDEX(Kalender!KT$81:KT$110,MAX(1,$F18))&gt;INDEX(Kalender!$B$81:$B$110,MAX(1,$F18)))),2,0))</f>
        <v>0</v>
      </c>
      <c r="KU18" s="5" t="n">
        <f aca="false">IF(Kalender!KU18&lt;&gt;1,0,IF(AND($B18&gt;0,INDEX(Kalender!KU$68:KU$77,MAX(1,$B18))&gt;INDEX(Kalender!$B$68:$B$77,MAX(1,$B18))),1,0)+IF(OR(AND($C18&gt;0,INDEX(Kalender!KU$81:KU$110,MAX(1,$C18))&gt;INDEX(Kalender!$B$81:$B$110,MAX(1,$C18))),AND($D18&gt;0,INDEX(Kalender!KU$81:KU$110,MAX(1,$D18))&gt;INDEX(Kalender!$B$81:$B$110,MAX(1,$D18))),AND($E18&gt;0,INDEX(Kalender!KU$81:KU$110,MAX(1,$E18))&gt;INDEX(Kalender!$B$81:$B$110,MAX(1,$E18))),AND($F18&gt;0,INDEX(Kalender!KU$81:KU$110,MAX(1,$F18))&gt;INDEX(Kalender!$B$81:$B$110,MAX(1,$F18)))),2,0))</f>
        <v>0</v>
      </c>
      <c r="KV18" s="5" t="n">
        <f aca="false">IF(Kalender!KV18&lt;&gt;1,0,IF(AND($B18&gt;0,INDEX(Kalender!KV$68:KV$77,MAX(1,$B18))&gt;INDEX(Kalender!$B$68:$B$77,MAX(1,$B18))),1,0)+IF(OR(AND($C18&gt;0,INDEX(Kalender!KV$81:KV$110,MAX(1,$C18))&gt;INDEX(Kalender!$B$81:$B$110,MAX(1,$C18))),AND($D18&gt;0,INDEX(Kalender!KV$81:KV$110,MAX(1,$D18))&gt;INDEX(Kalender!$B$81:$B$110,MAX(1,$D18))),AND($E18&gt;0,INDEX(Kalender!KV$81:KV$110,MAX(1,$E18))&gt;INDEX(Kalender!$B$81:$B$110,MAX(1,$E18))),AND($F18&gt;0,INDEX(Kalender!KV$81:KV$110,MAX(1,$F18))&gt;INDEX(Kalender!$B$81:$B$110,MAX(1,$F18)))),2,0))</f>
        <v>0</v>
      </c>
      <c r="KW18" s="5" t="n">
        <f aca="false">IF(Kalender!KW18&lt;&gt;1,0,IF(AND($B18&gt;0,INDEX(Kalender!KW$68:KW$77,MAX(1,$B18))&gt;INDEX(Kalender!$B$68:$B$77,MAX(1,$B18))),1,0)+IF(OR(AND($C18&gt;0,INDEX(Kalender!KW$81:KW$110,MAX(1,$C18))&gt;INDEX(Kalender!$B$81:$B$110,MAX(1,$C18))),AND($D18&gt;0,INDEX(Kalender!KW$81:KW$110,MAX(1,$D18))&gt;INDEX(Kalender!$B$81:$B$110,MAX(1,$D18))),AND($E18&gt;0,INDEX(Kalender!KW$81:KW$110,MAX(1,$E18))&gt;INDEX(Kalender!$B$81:$B$110,MAX(1,$E18))),AND($F18&gt;0,INDEX(Kalender!KW$81:KW$110,MAX(1,$F18))&gt;INDEX(Kalender!$B$81:$B$110,MAX(1,$F18)))),2,0))</f>
        <v>0</v>
      </c>
      <c r="KX18" s="5" t="n">
        <f aca="false">IF(Kalender!KX18&lt;&gt;1,0,IF(AND($B18&gt;0,INDEX(Kalender!KX$68:KX$77,MAX(1,$B18))&gt;INDEX(Kalender!$B$68:$B$77,MAX(1,$B18))),1,0)+IF(OR(AND($C18&gt;0,INDEX(Kalender!KX$81:KX$110,MAX(1,$C18))&gt;INDEX(Kalender!$B$81:$B$110,MAX(1,$C18))),AND($D18&gt;0,INDEX(Kalender!KX$81:KX$110,MAX(1,$D18))&gt;INDEX(Kalender!$B$81:$B$110,MAX(1,$D18))),AND($E18&gt;0,INDEX(Kalender!KX$81:KX$110,MAX(1,$E18))&gt;INDEX(Kalender!$B$81:$B$110,MAX(1,$E18))),AND($F18&gt;0,INDEX(Kalender!KX$81:KX$110,MAX(1,$F18))&gt;INDEX(Kalender!$B$81:$B$110,MAX(1,$F18)))),2,0))</f>
        <v>0</v>
      </c>
      <c r="KY18" s="5" t="n">
        <f aca="false">IF(Kalender!KY18&lt;&gt;1,0,IF(AND($B18&gt;0,INDEX(Kalender!KY$68:KY$77,MAX(1,$B18))&gt;INDEX(Kalender!$B$68:$B$77,MAX(1,$B18))),1,0)+IF(OR(AND($C18&gt;0,INDEX(Kalender!KY$81:KY$110,MAX(1,$C18))&gt;INDEX(Kalender!$B$81:$B$110,MAX(1,$C18))),AND($D18&gt;0,INDEX(Kalender!KY$81:KY$110,MAX(1,$D18))&gt;INDEX(Kalender!$B$81:$B$110,MAX(1,$D18))),AND($E18&gt;0,INDEX(Kalender!KY$81:KY$110,MAX(1,$E18))&gt;INDEX(Kalender!$B$81:$B$110,MAX(1,$E18))),AND($F18&gt;0,INDEX(Kalender!KY$81:KY$110,MAX(1,$F18))&gt;INDEX(Kalender!$B$81:$B$110,MAX(1,$F18)))),2,0))</f>
        <v>0</v>
      </c>
      <c r="KZ18" s="5" t="n">
        <f aca="false">IF(Kalender!KZ18&lt;&gt;1,0,IF(AND($B18&gt;0,INDEX(Kalender!KZ$68:KZ$77,MAX(1,$B18))&gt;INDEX(Kalender!$B$68:$B$77,MAX(1,$B18))),1,0)+IF(OR(AND($C18&gt;0,INDEX(Kalender!KZ$81:KZ$110,MAX(1,$C18))&gt;INDEX(Kalender!$B$81:$B$110,MAX(1,$C18))),AND($D18&gt;0,INDEX(Kalender!KZ$81:KZ$110,MAX(1,$D18))&gt;INDEX(Kalender!$B$81:$B$110,MAX(1,$D18))),AND($E18&gt;0,INDEX(Kalender!KZ$81:KZ$110,MAX(1,$E18))&gt;INDEX(Kalender!$B$81:$B$110,MAX(1,$E18))),AND($F18&gt;0,INDEX(Kalender!KZ$81:KZ$110,MAX(1,$F18))&gt;INDEX(Kalender!$B$81:$B$110,MAX(1,$F18)))),2,0))</f>
        <v>0</v>
      </c>
      <c r="LA18" s="5" t="n">
        <f aca="false">IF(Kalender!LA18&lt;&gt;1,0,IF(AND($B18&gt;0,INDEX(Kalender!LA$68:LA$77,MAX(1,$B18))&gt;INDEX(Kalender!$B$68:$B$77,MAX(1,$B18))),1,0)+IF(OR(AND($C18&gt;0,INDEX(Kalender!LA$81:LA$110,MAX(1,$C18))&gt;INDEX(Kalender!$B$81:$B$110,MAX(1,$C18))),AND($D18&gt;0,INDEX(Kalender!LA$81:LA$110,MAX(1,$D18))&gt;INDEX(Kalender!$B$81:$B$110,MAX(1,$D18))),AND($E18&gt;0,INDEX(Kalender!LA$81:LA$110,MAX(1,$E18))&gt;INDEX(Kalender!$B$81:$B$110,MAX(1,$E18))),AND($F18&gt;0,INDEX(Kalender!LA$81:LA$110,MAX(1,$F18))&gt;INDEX(Kalender!$B$81:$B$110,MAX(1,$F18)))),2,0))</f>
        <v>0</v>
      </c>
      <c r="LB18" s="5" t="n">
        <f aca="false">IF(Kalender!LB18&lt;&gt;1,0,IF(AND($B18&gt;0,INDEX(Kalender!LB$68:LB$77,MAX(1,$B18))&gt;INDEX(Kalender!$B$68:$B$77,MAX(1,$B18))),1,0)+IF(OR(AND($C18&gt;0,INDEX(Kalender!LB$81:LB$110,MAX(1,$C18))&gt;INDEX(Kalender!$B$81:$B$110,MAX(1,$C18))),AND($D18&gt;0,INDEX(Kalender!LB$81:LB$110,MAX(1,$D18))&gt;INDEX(Kalender!$B$81:$B$110,MAX(1,$D18))),AND($E18&gt;0,INDEX(Kalender!LB$81:LB$110,MAX(1,$E18))&gt;INDEX(Kalender!$B$81:$B$110,MAX(1,$E18))),AND($F18&gt;0,INDEX(Kalender!LB$81:LB$110,MAX(1,$F18))&gt;INDEX(Kalender!$B$81:$B$110,MAX(1,$F18)))),2,0))</f>
        <v>0</v>
      </c>
      <c r="LC18" s="5" t="n">
        <f aca="false">IF(Kalender!LC18&lt;&gt;1,0,IF(AND($B18&gt;0,INDEX(Kalender!LC$68:LC$77,MAX(1,$B18))&gt;INDEX(Kalender!$B$68:$B$77,MAX(1,$B18))),1,0)+IF(OR(AND($C18&gt;0,INDEX(Kalender!LC$81:LC$110,MAX(1,$C18))&gt;INDEX(Kalender!$B$81:$B$110,MAX(1,$C18))),AND($D18&gt;0,INDEX(Kalender!LC$81:LC$110,MAX(1,$D18))&gt;INDEX(Kalender!$B$81:$B$110,MAX(1,$D18))),AND($E18&gt;0,INDEX(Kalender!LC$81:LC$110,MAX(1,$E18))&gt;INDEX(Kalender!$B$81:$B$110,MAX(1,$E18))),AND($F18&gt;0,INDEX(Kalender!LC$81:LC$110,MAX(1,$F18))&gt;INDEX(Kalender!$B$81:$B$110,MAX(1,$F18)))),2,0))</f>
        <v>0</v>
      </c>
      <c r="LD18" s="5" t="n">
        <f aca="false">IF(Kalender!LD18&lt;&gt;1,0,IF(AND($B18&gt;0,INDEX(Kalender!LD$68:LD$77,MAX(1,$B18))&gt;INDEX(Kalender!$B$68:$B$77,MAX(1,$B18))),1,0)+IF(OR(AND($C18&gt;0,INDEX(Kalender!LD$81:LD$110,MAX(1,$C18))&gt;INDEX(Kalender!$B$81:$B$110,MAX(1,$C18))),AND($D18&gt;0,INDEX(Kalender!LD$81:LD$110,MAX(1,$D18))&gt;INDEX(Kalender!$B$81:$B$110,MAX(1,$D18))),AND($E18&gt;0,INDEX(Kalender!LD$81:LD$110,MAX(1,$E18))&gt;INDEX(Kalender!$B$81:$B$110,MAX(1,$E18))),AND($F18&gt;0,INDEX(Kalender!LD$81:LD$110,MAX(1,$F18))&gt;INDEX(Kalender!$B$81:$B$110,MAX(1,$F18)))),2,0))</f>
        <v>0</v>
      </c>
      <c r="LE18" s="5" t="n">
        <f aca="false">IF(Kalender!LE18&lt;&gt;1,0,IF(AND($B18&gt;0,INDEX(Kalender!LE$68:LE$77,MAX(1,$B18))&gt;INDEX(Kalender!$B$68:$B$77,MAX(1,$B18))),1,0)+IF(OR(AND($C18&gt;0,INDEX(Kalender!LE$81:LE$110,MAX(1,$C18))&gt;INDEX(Kalender!$B$81:$B$110,MAX(1,$C18))),AND($D18&gt;0,INDEX(Kalender!LE$81:LE$110,MAX(1,$D18))&gt;INDEX(Kalender!$B$81:$B$110,MAX(1,$D18))),AND($E18&gt;0,INDEX(Kalender!LE$81:LE$110,MAX(1,$E18))&gt;INDEX(Kalender!$B$81:$B$110,MAX(1,$E18))),AND($F18&gt;0,INDEX(Kalender!LE$81:LE$110,MAX(1,$F18))&gt;INDEX(Kalender!$B$81:$B$110,MAX(1,$F18)))),2,0))</f>
        <v>0</v>
      </c>
      <c r="LF18" s="5" t="n">
        <f aca="false">IF(Kalender!LF18&lt;&gt;1,0,IF(AND($B18&gt;0,INDEX(Kalender!LF$68:LF$77,MAX(1,$B18))&gt;INDEX(Kalender!$B$68:$B$77,MAX(1,$B18))),1,0)+IF(OR(AND($C18&gt;0,INDEX(Kalender!LF$81:LF$110,MAX(1,$C18))&gt;INDEX(Kalender!$B$81:$B$110,MAX(1,$C18))),AND($D18&gt;0,INDEX(Kalender!LF$81:LF$110,MAX(1,$D18))&gt;INDEX(Kalender!$B$81:$B$110,MAX(1,$D18))),AND($E18&gt;0,INDEX(Kalender!LF$81:LF$110,MAX(1,$E18))&gt;INDEX(Kalender!$B$81:$B$110,MAX(1,$E18))),AND($F18&gt;0,INDEX(Kalender!LF$81:LF$110,MAX(1,$F18))&gt;INDEX(Kalender!$B$81:$B$110,MAX(1,$F18)))),2,0))</f>
        <v>0</v>
      </c>
      <c r="LG18" s="5" t="n">
        <f aca="false">IF(Kalender!LG18&lt;&gt;1,0,IF(AND($B18&gt;0,INDEX(Kalender!LG$68:LG$77,MAX(1,$B18))&gt;INDEX(Kalender!$B$68:$B$77,MAX(1,$B18))),1,0)+IF(OR(AND($C18&gt;0,INDEX(Kalender!LG$81:LG$110,MAX(1,$C18))&gt;INDEX(Kalender!$B$81:$B$110,MAX(1,$C18))),AND($D18&gt;0,INDEX(Kalender!LG$81:LG$110,MAX(1,$D18))&gt;INDEX(Kalender!$B$81:$B$110,MAX(1,$D18))),AND($E18&gt;0,INDEX(Kalender!LG$81:LG$110,MAX(1,$E18))&gt;INDEX(Kalender!$B$81:$B$110,MAX(1,$E18))),AND($F18&gt;0,INDEX(Kalender!LG$81:LG$110,MAX(1,$F18))&gt;INDEX(Kalender!$B$81:$B$110,MAX(1,$F18)))),2,0))</f>
        <v>0</v>
      </c>
      <c r="LH18" s="5" t="n">
        <f aca="false">IF(Kalender!LH18&lt;&gt;1,0,IF(AND($B18&gt;0,INDEX(Kalender!LH$68:LH$77,MAX(1,$B18))&gt;INDEX(Kalender!$B$68:$B$77,MAX(1,$B18))),1,0)+IF(OR(AND($C18&gt;0,INDEX(Kalender!LH$81:LH$110,MAX(1,$C18))&gt;INDEX(Kalender!$B$81:$B$110,MAX(1,$C18))),AND($D18&gt;0,INDEX(Kalender!LH$81:LH$110,MAX(1,$D18))&gt;INDEX(Kalender!$B$81:$B$110,MAX(1,$D18))),AND($E18&gt;0,INDEX(Kalender!LH$81:LH$110,MAX(1,$E18))&gt;INDEX(Kalender!$B$81:$B$110,MAX(1,$E18))),AND($F18&gt;0,INDEX(Kalender!LH$81:LH$110,MAX(1,$F18))&gt;INDEX(Kalender!$B$81:$B$110,MAX(1,$F18)))),2,0))</f>
        <v>0</v>
      </c>
      <c r="LI18" s="5" t="n">
        <f aca="false">IF(Kalender!LI18&lt;&gt;1,0,IF(AND($B18&gt;0,INDEX(Kalender!LI$68:LI$77,MAX(1,$B18))&gt;INDEX(Kalender!$B$68:$B$77,MAX(1,$B18))),1,0)+IF(OR(AND($C18&gt;0,INDEX(Kalender!LI$81:LI$110,MAX(1,$C18))&gt;INDEX(Kalender!$B$81:$B$110,MAX(1,$C18))),AND($D18&gt;0,INDEX(Kalender!LI$81:LI$110,MAX(1,$D18))&gt;INDEX(Kalender!$B$81:$B$110,MAX(1,$D18))),AND($E18&gt;0,INDEX(Kalender!LI$81:LI$110,MAX(1,$E18))&gt;INDEX(Kalender!$B$81:$B$110,MAX(1,$E18))),AND($F18&gt;0,INDEX(Kalender!LI$81:LI$110,MAX(1,$F18))&gt;INDEX(Kalender!$B$81:$B$110,MAX(1,$F18)))),2,0))</f>
        <v>0</v>
      </c>
      <c r="LJ18" s="5" t="n">
        <f aca="false">IF(Kalender!LJ18&lt;&gt;1,0,IF(AND($B18&gt;0,INDEX(Kalender!LJ$68:LJ$77,MAX(1,$B18))&gt;INDEX(Kalender!$B$68:$B$77,MAX(1,$B18))),1,0)+IF(OR(AND($C18&gt;0,INDEX(Kalender!LJ$81:LJ$110,MAX(1,$C18))&gt;INDEX(Kalender!$B$81:$B$110,MAX(1,$C18))),AND($D18&gt;0,INDEX(Kalender!LJ$81:LJ$110,MAX(1,$D18))&gt;INDEX(Kalender!$B$81:$B$110,MAX(1,$D18))),AND($E18&gt;0,INDEX(Kalender!LJ$81:LJ$110,MAX(1,$E18))&gt;INDEX(Kalender!$B$81:$B$110,MAX(1,$E18))),AND($F18&gt;0,INDEX(Kalender!LJ$81:LJ$110,MAX(1,$F18))&gt;INDEX(Kalender!$B$81:$B$110,MAX(1,$F18)))),2,0))</f>
        <v>0</v>
      </c>
      <c r="LK18" s="5" t="n">
        <f aca="false">IF(Kalender!LK18&lt;&gt;1,0,IF(AND($B18&gt;0,INDEX(Kalender!LK$68:LK$77,MAX(1,$B18))&gt;INDEX(Kalender!$B$68:$B$77,MAX(1,$B18))),1,0)+IF(OR(AND($C18&gt;0,INDEX(Kalender!LK$81:LK$110,MAX(1,$C18))&gt;INDEX(Kalender!$B$81:$B$110,MAX(1,$C18))),AND($D18&gt;0,INDEX(Kalender!LK$81:LK$110,MAX(1,$D18))&gt;INDEX(Kalender!$B$81:$B$110,MAX(1,$D18))),AND($E18&gt;0,INDEX(Kalender!LK$81:LK$110,MAX(1,$E18))&gt;INDEX(Kalender!$B$81:$B$110,MAX(1,$E18))),AND($F18&gt;0,INDEX(Kalender!LK$81:LK$110,MAX(1,$F18))&gt;INDEX(Kalender!$B$81:$B$110,MAX(1,$F18)))),2,0))</f>
        <v>0</v>
      </c>
      <c r="LL18" s="5" t="n">
        <f aca="false">IF(Kalender!LL18&lt;&gt;1,0,IF(AND($B18&gt;0,INDEX(Kalender!LL$68:LL$77,MAX(1,$B18))&gt;INDEX(Kalender!$B$68:$B$77,MAX(1,$B18))),1,0)+IF(OR(AND($C18&gt;0,INDEX(Kalender!LL$81:LL$110,MAX(1,$C18))&gt;INDEX(Kalender!$B$81:$B$110,MAX(1,$C18))),AND($D18&gt;0,INDEX(Kalender!LL$81:LL$110,MAX(1,$D18))&gt;INDEX(Kalender!$B$81:$B$110,MAX(1,$D18))),AND($E18&gt;0,INDEX(Kalender!LL$81:LL$110,MAX(1,$E18))&gt;INDEX(Kalender!$B$81:$B$110,MAX(1,$E18))),AND($F18&gt;0,INDEX(Kalender!LL$81:LL$110,MAX(1,$F18))&gt;INDEX(Kalender!$B$81:$B$110,MAX(1,$F18)))),2,0))</f>
        <v>0</v>
      </c>
      <c r="LM18" s="5" t="n">
        <f aca="false">IF(Kalender!LM18&lt;&gt;1,0,IF(AND($B18&gt;0,INDEX(Kalender!LM$68:LM$77,MAX(1,$B18))&gt;INDEX(Kalender!$B$68:$B$77,MAX(1,$B18))),1,0)+IF(OR(AND($C18&gt;0,INDEX(Kalender!LM$81:LM$110,MAX(1,$C18))&gt;INDEX(Kalender!$B$81:$B$110,MAX(1,$C18))),AND($D18&gt;0,INDEX(Kalender!LM$81:LM$110,MAX(1,$D18))&gt;INDEX(Kalender!$B$81:$B$110,MAX(1,$D18))),AND($E18&gt;0,INDEX(Kalender!LM$81:LM$110,MAX(1,$E18))&gt;INDEX(Kalender!$B$81:$B$110,MAX(1,$E18))),AND($F18&gt;0,INDEX(Kalender!LM$81:LM$110,MAX(1,$F18))&gt;INDEX(Kalender!$B$81:$B$110,MAX(1,$F18)))),2,0))</f>
        <v>0</v>
      </c>
      <c r="LN18" s="5" t="n">
        <f aca="false">IF(Kalender!LN18&lt;&gt;1,0,IF(AND($B18&gt;0,INDEX(Kalender!LN$68:LN$77,MAX(1,$B18))&gt;INDEX(Kalender!$B$68:$B$77,MAX(1,$B18))),1,0)+IF(OR(AND($C18&gt;0,INDEX(Kalender!LN$81:LN$110,MAX(1,$C18))&gt;INDEX(Kalender!$B$81:$B$110,MAX(1,$C18))),AND($D18&gt;0,INDEX(Kalender!LN$81:LN$110,MAX(1,$D18))&gt;INDEX(Kalender!$B$81:$B$110,MAX(1,$D18))),AND($E18&gt;0,INDEX(Kalender!LN$81:LN$110,MAX(1,$E18))&gt;INDEX(Kalender!$B$81:$B$110,MAX(1,$E18))),AND($F18&gt;0,INDEX(Kalender!LN$81:LN$110,MAX(1,$F18))&gt;INDEX(Kalender!$B$81:$B$110,MAX(1,$F18)))),2,0))</f>
        <v>0</v>
      </c>
      <c r="LO18" s="5" t="n">
        <f aca="false">IF(Kalender!LO18&lt;&gt;1,0,IF(AND($B18&gt;0,INDEX(Kalender!LO$68:LO$77,MAX(1,$B18))&gt;INDEX(Kalender!$B$68:$B$77,MAX(1,$B18))),1,0)+IF(OR(AND($C18&gt;0,INDEX(Kalender!LO$81:LO$110,MAX(1,$C18))&gt;INDEX(Kalender!$B$81:$B$110,MAX(1,$C18))),AND($D18&gt;0,INDEX(Kalender!LO$81:LO$110,MAX(1,$D18))&gt;INDEX(Kalender!$B$81:$B$110,MAX(1,$D18))),AND($E18&gt;0,INDEX(Kalender!LO$81:LO$110,MAX(1,$E18))&gt;INDEX(Kalender!$B$81:$B$110,MAX(1,$E18))),AND($F18&gt;0,INDEX(Kalender!LO$81:LO$110,MAX(1,$F18))&gt;INDEX(Kalender!$B$81:$B$110,MAX(1,$F18)))),2,0))</f>
        <v>0</v>
      </c>
      <c r="LP18" s="5" t="n">
        <f aca="false">IF(Kalender!LP18&lt;&gt;1,0,IF(AND($B18&gt;0,INDEX(Kalender!LP$68:LP$77,MAX(1,$B18))&gt;INDEX(Kalender!$B$68:$B$77,MAX(1,$B18))),1,0)+IF(OR(AND($C18&gt;0,INDEX(Kalender!LP$81:LP$110,MAX(1,$C18))&gt;INDEX(Kalender!$B$81:$B$110,MAX(1,$C18))),AND($D18&gt;0,INDEX(Kalender!LP$81:LP$110,MAX(1,$D18))&gt;INDEX(Kalender!$B$81:$B$110,MAX(1,$D18))),AND($E18&gt;0,INDEX(Kalender!LP$81:LP$110,MAX(1,$E18))&gt;INDEX(Kalender!$B$81:$B$110,MAX(1,$E18))),AND($F18&gt;0,INDEX(Kalender!LP$81:LP$110,MAX(1,$F18))&gt;INDEX(Kalender!$B$81:$B$110,MAX(1,$F18)))),2,0))</f>
        <v>0</v>
      </c>
      <c r="LQ18" s="5" t="n">
        <f aca="false">IF(Kalender!LQ18&lt;&gt;1,0,IF(AND($B18&gt;0,INDEX(Kalender!LQ$68:LQ$77,MAX(1,$B18))&gt;INDEX(Kalender!$B$68:$B$77,MAX(1,$B18))),1,0)+IF(OR(AND($C18&gt;0,INDEX(Kalender!LQ$81:LQ$110,MAX(1,$C18))&gt;INDEX(Kalender!$B$81:$B$110,MAX(1,$C18))),AND($D18&gt;0,INDEX(Kalender!LQ$81:LQ$110,MAX(1,$D18))&gt;INDEX(Kalender!$B$81:$B$110,MAX(1,$D18))),AND($E18&gt;0,INDEX(Kalender!LQ$81:LQ$110,MAX(1,$E18))&gt;INDEX(Kalender!$B$81:$B$110,MAX(1,$E18))),AND($F18&gt;0,INDEX(Kalender!LQ$81:LQ$110,MAX(1,$F18))&gt;INDEX(Kalender!$B$81:$B$110,MAX(1,$F18)))),2,0))</f>
        <v>0</v>
      </c>
      <c r="LR18" s="5" t="n">
        <f aca="false">IF(Kalender!LR18&lt;&gt;1,0,IF(AND($B18&gt;0,INDEX(Kalender!LR$68:LR$77,MAX(1,$B18))&gt;INDEX(Kalender!$B$68:$B$77,MAX(1,$B18))),1,0)+IF(OR(AND($C18&gt;0,INDEX(Kalender!LR$81:LR$110,MAX(1,$C18))&gt;INDEX(Kalender!$B$81:$B$110,MAX(1,$C18))),AND($D18&gt;0,INDEX(Kalender!LR$81:LR$110,MAX(1,$D18))&gt;INDEX(Kalender!$B$81:$B$110,MAX(1,$D18))),AND($E18&gt;0,INDEX(Kalender!LR$81:LR$110,MAX(1,$E18))&gt;INDEX(Kalender!$B$81:$B$110,MAX(1,$E18))),AND($F18&gt;0,INDEX(Kalender!LR$81:LR$110,MAX(1,$F18))&gt;INDEX(Kalender!$B$81:$B$110,MAX(1,$F18)))),2,0))</f>
        <v>0</v>
      </c>
      <c r="LS18" s="5" t="n">
        <f aca="false">IF(Kalender!LS18&lt;&gt;1,0,IF(AND($B18&gt;0,INDEX(Kalender!LS$68:LS$77,MAX(1,$B18))&gt;INDEX(Kalender!$B$68:$B$77,MAX(1,$B18))),1,0)+IF(OR(AND($C18&gt;0,INDEX(Kalender!LS$81:LS$110,MAX(1,$C18))&gt;INDEX(Kalender!$B$81:$B$110,MAX(1,$C18))),AND($D18&gt;0,INDEX(Kalender!LS$81:LS$110,MAX(1,$D18))&gt;INDEX(Kalender!$B$81:$B$110,MAX(1,$D18))),AND($E18&gt;0,INDEX(Kalender!LS$81:LS$110,MAX(1,$E18))&gt;INDEX(Kalender!$B$81:$B$110,MAX(1,$E18))),AND($F18&gt;0,INDEX(Kalender!LS$81:LS$110,MAX(1,$F18))&gt;INDEX(Kalender!$B$81:$B$110,MAX(1,$F18)))),2,0))</f>
        <v>0</v>
      </c>
      <c r="LT18" s="5" t="n">
        <f aca="false">IF(Kalender!LT18&lt;&gt;1,0,IF(AND($B18&gt;0,INDEX(Kalender!LT$68:LT$77,MAX(1,$B18))&gt;INDEX(Kalender!$B$68:$B$77,MAX(1,$B18))),1,0)+IF(OR(AND($C18&gt;0,INDEX(Kalender!LT$81:LT$110,MAX(1,$C18))&gt;INDEX(Kalender!$B$81:$B$110,MAX(1,$C18))),AND($D18&gt;0,INDEX(Kalender!LT$81:LT$110,MAX(1,$D18))&gt;INDEX(Kalender!$B$81:$B$110,MAX(1,$D18))),AND($E18&gt;0,INDEX(Kalender!LT$81:LT$110,MAX(1,$E18))&gt;INDEX(Kalender!$B$81:$B$110,MAX(1,$E18))),AND($F18&gt;0,INDEX(Kalender!LT$81:LT$110,MAX(1,$F18))&gt;INDEX(Kalender!$B$81:$B$110,MAX(1,$F18)))),2,0))</f>
        <v>0</v>
      </c>
      <c r="LU18" s="5" t="n">
        <f aca="false">IF(Kalender!LU18&lt;&gt;1,0,IF(AND($B18&gt;0,INDEX(Kalender!LU$68:LU$77,MAX(1,$B18))&gt;INDEX(Kalender!$B$68:$B$77,MAX(1,$B18))),1,0)+IF(OR(AND($C18&gt;0,INDEX(Kalender!LU$81:LU$110,MAX(1,$C18))&gt;INDEX(Kalender!$B$81:$B$110,MAX(1,$C18))),AND($D18&gt;0,INDEX(Kalender!LU$81:LU$110,MAX(1,$D18))&gt;INDEX(Kalender!$B$81:$B$110,MAX(1,$D18))),AND($E18&gt;0,INDEX(Kalender!LU$81:LU$110,MAX(1,$E18))&gt;INDEX(Kalender!$B$81:$B$110,MAX(1,$E18))),AND($F18&gt;0,INDEX(Kalender!LU$81:LU$110,MAX(1,$F18))&gt;INDEX(Kalender!$B$81:$B$110,MAX(1,$F18)))),2,0))</f>
        <v>0</v>
      </c>
      <c r="LV18" s="5" t="n">
        <f aca="false">IF(Kalender!LV18&lt;&gt;1,0,IF(AND($B18&gt;0,INDEX(Kalender!LV$68:LV$77,MAX(1,$B18))&gt;INDEX(Kalender!$B$68:$B$77,MAX(1,$B18))),1,0)+IF(OR(AND($C18&gt;0,INDEX(Kalender!LV$81:LV$110,MAX(1,$C18))&gt;INDEX(Kalender!$B$81:$B$110,MAX(1,$C18))),AND($D18&gt;0,INDEX(Kalender!LV$81:LV$110,MAX(1,$D18))&gt;INDEX(Kalender!$B$81:$B$110,MAX(1,$D18))),AND($E18&gt;0,INDEX(Kalender!LV$81:LV$110,MAX(1,$E18))&gt;INDEX(Kalender!$B$81:$B$110,MAX(1,$E18))),AND($F18&gt;0,INDEX(Kalender!LV$81:LV$110,MAX(1,$F18))&gt;INDEX(Kalender!$B$81:$B$110,MAX(1,$F18)))),2,0))</f>
        <v>0</v>
      </c>
      <c r="LW18" s="5" t="n">
        <f aca="false">IF(Kalender!LW18&lt;&gt;1,0,IF(AND($B18&gt;0,INDEX(Kalender!LW$68:LW$77,MAX(1,$B18))&gt;INDEX(Kalender!$B$68:$B$77,MAX(1,$B18))),1,0)+IF(OR(AND($C18&gt;0,INDEX(Kalender!LW$81:LW$110,MAX(1,$C18))&gt;INDEX(Kalender!$B$81:$B$110,MAX(1,$C18))),AND($D18&gt;0,INDEX(Kalender!LW$81:LW$110,MAX(1,$D18))&gt;INDEX(Kalender!$B$81:$B$110,MAX(1,$D18))),AND($E18&gt;0,INDEX(Kalender!LW$81:LW$110,MAX(1,$E18))&gt;INDEX(Kalender!$B$81:$B$110,MAX(1,$E18))),AND($F18&gt;0,INDEX(Kalender!LW$81:LW$110,MAX(1,$F18))&gt;INDEX(Kalender!$B$81:$B$110,MAX(1,$F18)))),2,0))</f>
        <v>0</v>
      </c>
      <c r="LX18" s="5" t="n">
        <f aca="false">IF(Kalender!LX18&lt;&gt;1,0,IF(AND($B18&gt;0,INDEX(Kalender!LX$68:LX$77,MAX(1,$B18))&gt;INDEX(Kalender!$B$68:$B$77,MAX(1,$B18))),1,0)+IF(OR(AND($C18&gt;0,INDEX(Kalender!LX$81:LX$110,MAX(1,$C18))&gt;INDEX(Kalender!$B$81:$B$110,MAX(1,$C18))),AND($D18&gt;0,INDEX(Kalender!LX$81:LX$110,MAX(1,$D18))&gt;INDEX(Kalender!$B$81:$B$110,MAX(1,$D18))),AND($E18&gt;0,INDEX(Kalender!LX$81:LX$110,MAX(1,$E18))&gt;INDEX(Kalender!$B$81:$B$110,MAX(1,$E18))),AND($F18&gt;0,INDEX(Kalender!LX$81:LX$110,MAX(1,$F18))&gt;INDEX(Kalender!$B$81:$B$110,MAX(1,$F18)))),2,0))</f>
        <v>0</v>
      </c>
      <c r="LY18" s="5" t="n">
        <f aca="false">IF(Kalender!LY18&lt;&gt;1,0,IF(AND($B18&gt;0,INDEX(Kalender!LY$68:LY$77,MAX(1,$B18))&gt;INDEX(Kalender!$B$68:$B$77,MAX(1,$B18))),1,0)+IF(OR(AND($C18&gt;0,INDEX(Kalender!LY$81:LY$110,MAX(1,$C18))&gt;INDEX(Kalender!$B$81:$B$110,MAX(1,$C18))),AND($D18&gt;0,INDEX(Kalender!LY$81:LY$110,MAX(1,$D18))&gt;INDEX(Kalender!$B$81:$B$110,MAX(1,$D18))),AND($E18&gt;0,INDEX(Kalender!LY$81:LY$110,MAX(1,$E18))&gt;INDEX(Kalender!$B$81:$B$110,MAX(1,$E18))),AND($F18&gt;0,INDEX(Kalender!LY$81:LY$110,MAX(1,$F18))&gt;INDEX(Kalender!$B$81:$B$110,MAX(1,$F18)))),2,0))</f>
        <v>0</v>
      </c>
      <c r="LZ18" s="5" t="n">
        <f aca="false">IF(Kalender!LZ18&lt;&gt;1,0,IF(AND($B18&gt;0,INDEX(Kalender!LZ$68:LZ$77,MAX(1,$B18))&gt;INDEX(Kalender!$B$68:$B$77,MAX(1,$B18))),1,0)+IF(OR(AND($C18&gt;0,INDEX(Kalender!LZ$81:LZ$110,MAX(1,$C18))&gt;INDEX(Kalender!$B$81:$B$110,MAX(1,$C18))),AND($D18&gt;0,INDEX(Kalender!LZ$81:LZ$110,MAX(1,$D18))&gt;INDEX(Kalender!$B$81:$B$110,MAX(1,$D18))),AND($E18&gt;0,INDEX(Kalender!LZ$81:LZ$110,MAX(1,$E18))&gt;INDEX(Kalender!$B$81:$B$110,MAX(1,$E18))),AND($F18&gt;0,INDEX(Kalender!LZ$81:LZ$110,MAX(1,$F18))&gt;INDEX(Kalender!$B$81:$B$110,MAX(1,$F18)))),2,0))</f>
        <v>0</v>
      </c>
      <c r="MA18" s="5" t="n">
        <f aca="false">IF(Kalender!MA18&lt;&gt;1,0,IF(AND($B18&gt;0,INDEX(Kalender!MA$68:MA$77,MAX(1,$B18))&gt;INDEX(Kalender!$B$68:$B$77,MAX(1,$B18))),1,0)+IF(OR(AND($C18&gt;0,INDEX(Kalender!MA$81:MA$110,MAX(1,$C18))&gt;INDEX(Kalender!$B$81:$B$110,MAX(1,$C18))),AND($D18&gt;0,INDEX(Kalender!MA$81:MA$110,MAX(1,$D18))&gt;INDEX(Kalender!$B$81:$B$110,MAX(1,$D18))),AND($E18&gt;0,INDEX(Kalender!MA$81:MA$110,MAX(1,$E18))&gt;INDEX(Kalender!$B$81:$B$110,MAX(1,$E18))),AND($F18&gt;0,INDEX(Kalender!MA$81:MA$110,MAX(1,$F18))&gt;INDEX(Kalender!$B$81:$B$110,MAX(1,$F18)))),2,0))</f>
        <v>0</v>
      </c>
      <c r="MB18" s="5" t="n">
        <f aca="false">IF(Kalender!MB18&lt;&gt;1,0,IF(AND($B18&gt;0,INDEX(Kalender!MB$68:MB$77,MAX(1,$B18))&gt;INDEX(Kalender!$B$68:$B$77,MAX(1,$B18))),1,0)+IF(OR(AND($C18&gt;0,INDEX(Kalender!MB$81:MB$110,MAX(1,$C18))&gt;INDEX(Kalender!$B$81:$B$110,MAX(1,$C18))),AND($D18&gt;0,INDEX(Kalender!MB$81:MB$110,MAX(1,$D18))&gt;INDEX(Kalender!$B$81:$B$110,MAX(1,$D18))),AND($E18&gt;0,INDEX(Kalender!MB$81:MB$110,MAX(1,$E18))&gt;INDEX(Kalender!$B$81:$B$110,MAX(1,$E18))),AND($F18&gt;0,INDEX(Kalender!MB$81:MB$110,MAX(1,$F18))&gt;INDEX(Kalender!$B$81:$B$110,MAX(1,$F18)))),2,0))</f>
        <v>0</v>
      </c>
      <c r="MC18" s="5" t="n">
        <f aca="false">IF(Kalender!MC18&lt;&gt;1,0,IF(AND($B18&gt;0,INDEX(Kalender!MC$68:MC$77,MAX(1,$B18))&gt;INDEX(Kalender!$B$68:$B$77,MAX(1,$B18))),1,0)+IF(OR(AND($C18&gt;0,INDEX(Kalender!MC$81:MC$110,MAX(1,$C18))&gt;INDEX(Kalender!$B$81:$B$110,MAX(1,$C18))),AND($D18&gt;0,INDEX(Kalender!MC$81:MC$110,MAX(1,$D18))&gt;INDEX(Kalender!$B$81:$B$110,MAX(1,$D18))),AND($E18&gt;0,INDEX(Kalender!MC$81:MC$110,MAX(1,$E18))&gt;INDEX(Kalender!$B$81:$B$110,MAX(1,$E18))),AND($F18&gt;0,INDEX(Kalender!MC$81:MC$110,MAX(1,$F18))&gt;INDEX(Kalender!$B$81:$B$110,MAX(1,$F18)))),2,0))</f>
        <v>0</v>
      </c>
      <c r="MD18" s="5" t="n">
        <f aca="false">IF(Kalender!MD18&lt;&gt;1,0,IF(AND($B18&gt;0,INDEX(Kalender!MD$68:MD$77,MAX(1,$B18))&gt;INDEX(Kalender!$B$68:$B$77,MAX(1,$B18))),1,0)+IF(OR(AND($C18&gt;0,INDEX(Kalender!MD$81:MD$110,MAX(1,$C18))&gt;INDEX(Kalender!$B$81:$B$110,MAX(1,$C18))),AND($D18&gt;0,INDEX(Kalender!MD$81:MD$110,MAX(1,$D18))&gt;INDEX(Kalender!$B$81:$B$110,MAX(1,$D18))),AND($E18&gt;0,INDEX(Kalender!MD$81:MD$110,MAX(1,$E18))&gt;INDEX(Kalender!$B$81:$B$110,MAX(1,$E18))),AND($F18&gt;0,INDEX(Kalender!MD$81:MD$110,MAX(1,$F18))&gt;INDEX(Kalender!$B$81:$B$110,MAX(1,$F18)))),2,0))</f>
        <v>0</v>
      </c>
      <c r="ME18" s="5" t="n">
        <f aca="false">IF(Kalender!ME18&lt;&gt;1,0,IF(AND($B18&gt;0,INDEX(Kalender!ME$68:ME$77,MAX(1,$B18))&gt;INDEX(Kalender!$B$68:$B$77,MAX(1,$B18))),1,0)+IF(OR(AND($C18&gt;0,INDEX(Kalender!ME$81:ME$110,MAX(1,$C18))&gt;INDEX(Kalender!$B$81:$B$110,MAX(1,$C18))),AND($D18&gt;0,INDEX(Kalender!ME$81:ME$110,MAX(1,$D18))&gt;INDEX(Kalender!$B$81:$B$110,MAX(1,$D18))),AND($E18&gt;0,INDEX(Kalender!ME$81:ME$110,MAX(1,$E18))&gt;INDEX(Kalender!$B$81:$B$110,MAX(1,$E18))),AND($F18&gt;0,INDEX(Kalender!ME$81:ME$110,MAX(1,$F18))&gt;INDEX(Kalender!$B$81:$B$110,MAX(1,$F18)))),2,0))</f>
        <v>0</v>
      </c>
      <c r="MF18" s="5" t="n">
        <f aca="false">IF(Kalender!MF18&lt;&gt;1,0,IF(AND($B18&gt;0,INDEX(Kalender!MF$68:MF$77,MAX(1,$B18))&gt;INDEX(Kalender!$B$68:$B$77,MAX(1,$B18))),1,0)+IF(OR(AND($C18&gt;0,INDEX(Kalender!MF$81:MF$110,MAX(1,$C18))&gt;INDEX(Kalender!$B$81:$B$110,MAX(1,$C18))),AND($D18&gt;0,INDEX(Kalender!MF$81:MF$110,MAX(1,$D18))&gt;INDEX(Kalender!$B$81:$B$110,MAX(1,$D18))),AND($E18&gt;0,INDEX(Kalender!MF$81:MF$110,MAX(1,$E18))&gt;INDEX(Kalender!$B$81:$B$110,MAX(1,$E18))),AND($F18&gt;0,INDEX(Kalender!MF$81:MF$110,MAX(1,$F18))&gt;INDEX(Kalender!$B$81:$B$110,MAX(1,$F18)))),2,0))</f>
        <v>0</v>
      </c>
      <c r="MG18" s="5" t="n">
        <f aca="false">IF(Kalender!MG18&lt;&gt;1,0,IF(AND($B18&gt;0,INDEX(Kalender!MG$68:MG$77,MAX(1,$B18))&gt;INDEX(Kalender!$B$68:$B$77,MAX(1,$B18))),1,0)+IF(OR(AND($C18&gt;0,INDEX(Kalender!MG$81:MG$110,MAX(1,$C18))&gt;INDEX(Kalender!$B$81:$B$110,MAX(1,$C18))),AND($D18&gt;0,INDEX(Kalender!MG$81:MG$110,MAX(1,$D18))&gt;INDEX(Kalender!$B$81:$B$110,MAX(1,$D18))),AND($E18&gt;0,INDEX(Kalender!MG$81:MG$110,MAX(1,$E18))&gt;INDEX(Kalender!$B$81:$B$110,MAX(1,$E18))),AND($F18&gt;0,INDEX(Kalender!MG$81:MG$110,MAX(1,$F18))&gt;INDEX(Kalender!$B$81:$B$110,MAX(1,$F18)))),2,0))</f>
        <v>0</v>
      </c>
      <c r="MH18" s="5" t="n">
        <f aca="false">IF(Kalender!MH18&lt;&gt;1,0,IF(AND($B18&gt;0,INDEX(Kalender!MH$68:MH$77,MAX(1,$B18))&gt;INDEX(Kalender!$B$68:$B$77,MAX(1,$B18))),1,0)+IF(OR(AND($C18&gt;0,INDEX(Kalender!MH$81:MH$110,MAX(1,$C18))&gt;INDEX(Kalender!$B$81:$B$110,MAX(1,$C18))),AND($D18&gt;0,INDEX(Kalender!MH$81:MH$110,MAX(1,$D18))&gt;INDEX(Kalender!$B$81:$B$110,MAX(1,$D18))),AND($E18&gt;0,INDEX(Kalender!MH$81:MH$110,MAX(1,$E18))&gt;INDEX(Kalender!$B$81:$B$110,MAX(1,$E18))),AND($F18&gt;0,INDEX(Kalender!MH$81:MH$110,MAX(1,$F18))&gt;INDEX(Kalender!$B$81:$B$110,MAX(1,$F18)))),2,0))</f>
        <v>0</v>
      </c>
      <c r="MI18" s="5" t="n">
        <f aca="false">IF(Kalender!MI18&lt;&gt;1,0,IF(AND($B18&gt;0,INDEX(Kalender!MI$68:MI$77,MAX(1,$B18))&gt;INDEX(Kalender!$B$68:$B$77,MAX(1,$B18))),1,0)+IF(OR(AND($C18&gt;0,INDEX(Kalender!MI$81:MI$110,MAX(1,$C18))&gt;INDEX(Kalender!$B$81:$B$110,MAX(1,$C18))),AND($D18&gt;0,INDEX(Kalender!MI$81:MI$110,MAX(1,$D18))&gt;INDEX(Kalender!$B$81:$B$110,MAX(1,$D18))),AND($E18&gt;0,INDEX(Kalender!MI$81:MI$110,MAX(1,$E18))&gt;INDEX(Kalender!$B$81:$B$110,MAX(1,$E18))),AND($F18&gt;0,INDEX(Kalender!MI$81:MI$110,MAX(1,$F18))&gt;INDEX(Kalender!$B$81:$B$110,MAX(1,$F18)))),2,0))</f>
        <v>0</v>
      </c>
      <c r="MJ18" s="5" t="n">
        <f aca="false">IF(Kalender!MJ18&lt;&gt;1,0,IF(AND($B18&gt;0,INDEX(Kalender!MJ$68:MJ$77,MAX(1,$B18))&gt;INDEX(Kalender!$B$68:$B$77,MAX(1,$B18))),1,0)+IF(OR(AND($C18&gt;0,INDEX(Kalender!MJ$81:MJ$110,MAX(1,$C18))&gt;INDEX(Kalender!$B$81:$B$110,MAX(1,$C18))),AND($D18&gt;0,INDEX(Kalender!MJ$81:MJ$110,MAX(1,$D18))&gt;INDEX(Kalender!$B$81:$B$110,MAX(1,$D18))),AND($E18&gt;0,INDEX(Kalender!MJ$81:MJ$110,MAX(1,$E18))&gt;INDEX(Kalender!$B$81:$B$110,MAX(1,$E18))),AND($F18&gt;0,INDEX(Kalender!MJ$81:MJ$110,MAX(1,$F18))&gt;INDEX(Kalender!$B$81:$B$110,MAX(1,$F18)))),2,0))</f>
        <v>0</v>
      </c>
      <c r="MK18" s="5" t="n">
        <f aca="false">IF(Kalender!MK18&lt;&gt;1,0,IF(AND($B18&gt;0,INDEX(Kalender!MK$68:MK$77,MAX(1,$B18))&gt;INDEX(Kalender!$B$68:$B$77,MAX(1,$B18))),1,0)+IF(OR(AND($C18&gt;0,INDEX(Kalender!MK$81:MK$110,MAX(1,$C18))&gt;INDEX(Kalender!$B$81:$B$110,MAX(1,$C18))),AND($D18&gt;0,INDEX(Kalender!MK$81:MK$110,MAX(1,$D18))&gt;INDEX(Kalender!$B$81:$B$110,MAX(1,$D18))),AND($E18&gt;0,INDEX(Kalender!MK$81:MK$110,MAX(1,$E18))&gt;INDEX(Kalender!$B$81:$B$110,MAX(1,$E18))),AND($F18&gt;0,INDEX(Kalender!MK$81:MK$110,MAX(1,$F18))&gt;INDEX(Kalender!$B$81:$B$110,MAX(1,$F18)))),2,0))</f>
        <v>0</v>
      </c>
      <c r="ML18" s="5" t="n">
        <f aca="false">IF(Kalender!ML18&lt;&gt;1,0,IF(AND($B18&gt;0,INDEX(Kalender!ML$68:ML$77,MAX(1,$B18))&gt;INDEX(Kalender!$B$68:$B$77,MAX(1,$B18))),1,0)+IF(OR(AND($C18&gt;0,INDEX(Kalender!ML$81:ML$110,MAX(1,$C18))&gt;INDEX(Kalender!$B$81:$B$110,MAX(1,$C18))),AND($D18&gt;0,INDEX(Kalender!ML$81:ML$110,MAX(1,$D18))&gt;INDEX(Kalender!$B$81:$B$110,MAX(1,$D18))),AND($E18&gt;0,INDEX(Kalender!ML$81:ML$110,MAX(1,$E18))&gt;INDEX(Kalender!$B$81:$B$110,MAX(1,$E18))),AND($F18&gt;0,INDEX(Kalender!ML$81:ML$110,MAX(1,$F18))&gt;INDEX(Kalender!$B$81:$B$110,MAX(1,$F18)))),2,0))</f>
        <v>0</v>
      </c>
      <c r="MM18" s="5" t="n">
        <f aca="false">IF(Kalender!MM18&lt;&gt;1,0,IF(AND($B18&gt;0,INDEX(Kalender!MM$68:MM$77,MAX(1,$B18))&gt;INDEX(Kalender!$B$68:$B$77,MAX(1,$B18))),1,0)+IF(OR(AND($C18&gt;0,INDEX(Kalender!MM$81:MM$110,MAX(1,$C18))&gt;INDEX(Kalender!$B$81:$B$110,MAX(1,$C18))),AND($D18&gt;0,INDEX(Kalender!MM$81:MM$110,MAX(1,$D18))&gt;INDEX(Kalender!$B$81:$B$110,MAX(1,$D18))),AND($E18&gt;0,INDEX(Kalender!MM$81:MM$110,MAX(1,$E18))&gt;INDEX(Kalender!$B$81:$B$110,MAX(1,$E18))),AND($F18&gt;0,INDEX(Kalender!MM$81:MM$110,MAX(1,$F18))&gt;INDEX(Kalender!$B$81:$B$110,MAX(1,$F18)))),2,0))</f>
        <v>0</v>
      </c>
      <c r="MN18" s="5" t="n">
        <f aca="false">IF(Kalender!MN18&lt;&gt;1,0,IF(AND($B18&gt;0,INDEX(Kalender!MN$68:MN$77,MAX(1,$B18))&gt;INDEX(Kalender!$B$68:$B$77,MAX(1,$B18))),1,0)+IF(OR(AND($C18&gt;0,INDEX(Kalender!MN$81:MN$110,MAX(1,$C18))&gt;INDEX(Kalender!$B$81:$B$110,MAX(1,$C18))),AND($D18&gt;0,INDEX(Kalender!MN$81:MN$110,MAX(1,$D18))&gt;INDEX(Kalender!$B$81:$B$110,MAX(1,$D18))),AND($E18&gt;0,INDEX(Kalender!MN$81:MN$110,MAX(1,$E18))&gt;INDEX(Kalender!$B$81:$B$110,MAX(1,$E18))),AND($F18&gt;0,INDEX(Kalender!MN$81:MN$110,MAX(1,$F18))&gt;INDEX(Kalender!$B$81:$B$110,MAX(1,$F18)))),2,0))</f>
        <v>0</v>
      </c>
      <c r="MO18" s="5" t="n">
        <f aca="false">IF(Kalender!MO18&lt;&gt;1,0,IF(AND($B18&gt;0,INDEX(Kalender!MO$68:MO$77,MAX(1,$B18))&gt;INDEX(Kalender!$B$68:$B$77,MAX(1,$B18))),1,0)+IF(OR(AND($C18&gt;0,INDEX(Kalender!MO$81:MO$110,MAX(1,$C18))&gt;INDEX(Kalender!$B$81:$B$110,MAX(1,$C18))),AND($D18&gt;0,INDEX(Kalender!MO$81:MO$110,MAX(1,$D18))&gt;INDEX(Kalender!$B$81:$B$110,MAX(1,$D18))),AND($E18&gt;0,INDEX(Kalender!MO$81:MO$110,MAX(1,$E18))&gt;INDEX(Kalender!$B$81:$B$110,MAX(1,$E18))),AND($F18&gt;0,INDEX(Kalender!MO$81:MO$110,MAX(1,$F18))&gt;INDEX(Kalender!$B$81:$B$110,MAX(1,$F18)))),2,0))</f>
        <v>0</v>
      </c>
      <c r="MP18" s="5" t="n">
        <f aca="false">IF(Kalender!MP18&lt;&gt;1,0,IF(AND($B18&gt;0,INDEX(Kalender!MP$68:MP$77,MAX(1,$B18))&gt;INDEX(Kalender!$B$68:$B$77,MAX(1,$B18))),1,0)+IF(OR(AND($C18&gt;0,INDEX(Kalender!MP$81:MP$110,MAX(1,$C18))&gt;INDEX(Kalender!$B$81:$B$110,MAX(1,$C18))),AND($D18&gt;0,INDEX(Kalender!MP$81:MP$110,MAX(1,$D18))&gt;INDEX(Kalender!$B$81:$B$110,MAX(1,$D18))),AND($E18&gt;0,INDEX(Kalender!MP$81:MP$110,MAX(1,$E18))&gt;INDEX(Kalender!$B$81:$B$110,MAX(1,$E18))),AND($F18&gt;0,INDEX(Kalender!MP$81:MP$110,MAX(1,$F18))&gt;INDEX(Kalender!$B$81:$B$110,MAX(1,$F18)))),2,0))</f>
        <v>0</v>
      </c>
      <c r="MQ18" s="5" t="n">
        <f aca="false">IF(Kalender!MQ18&lt;&gt;1,0,IF(AND($B18&gt;0,INDEX(Kalender!MQ$68:MQ$77,MAX(1,$B18))&gt;INDEX(Kalender!$B$68:$B$77,MAX(1,$B18))),1,0)+IF(OR(AND($C18&gt;0,INDEX(Kalender!MQ$81:MQ$110,MAX(1,$C18))&gt;INDEX(Kalender!$B$81:$B$110,MAX(1,$C18))),AND($D18&gt;0,INDEX(Kalender!MQ$81:MQ$110,MAX(1,$D18))&gt;INDEX(Kalender!$B$81:$B$110,MAX(1,$D18))),AND($E18&gt;0,INDEX(Kalender!MQ$81:MQ$110,MAX(1,$E18))&gt;INDEX(Kalender!$B$81:$B$110,MAX(1,$E18))),AND($F18&gt;0,INDEX(Kalender!MQ$81:MQ$110,MAX(1,$F18))&gt;INDEX(Kalender!$B$81:$B$110,MAX(1,$F18)))),2,0))</f>
        <v>0</v>
      </c>
      <c r="MR18" s="5" t="n">
        <f aca="false">IF(Kalender!MR18&lt;&gt;1,0,IF(AND($B18&gt;0,INDEX(Kalender!MR$68:MR$77,MAX(1,$B18))&gt;INDEX(Kalender!$B$68:$B$77,MAX(1,$B18))),1,0)+IF(OR(AND($C18&gt;0,INDEX(Kalender!MR$81:MR$110,MAX(1,$C18))&gt;INDEX(Kalender!$B$81:$B$110,MAX(1,$C18))),AND($D18&gt;0,INDEX(Kalender!MR$81:MR$110,MAX(1,$D18))&gt;INDEX(Kalender!$B$81:$B$110,MAX(1,$D18))),AND($E18&gt;0,INDEX(Kalender!MR$81:MR$110,MAX(1,$E18))&gt;INDEX(Kalender!$B$81:$B$110,MAX(1,$E18))),AND($F18&gt;0,INDEX(Kalender!MR$81:MR$110,MAX(1,$F18))&gt;INDEX(Kalender!$B$81:$B$110,MAX(1,$F18)))),2,0))</f>
        <v>0</v>
      </c>
      <c r="MS18" s="5" t="n">
        <f aca="false">IF(Kalender!MS18&lt;&gt;1,0,IF(AND($B18&gt;0,INDEX(Kalender!MS$68:MS$77,MAX(1,$B18))&gt;INDEX(Kalender!$B$68:$B$77,MAX(1,$B18))),1,0)+IF(OR(AND($C18&gt;0,INDEX(Kalender!MS$81:MS$110,MAX(1,$C18))&gt;INDEX(Kalender!$B$81:$B$110,MAX(1,$C18))),AND($D18&gt;0,INDEX(Kalender!MS$81:MS$110,MAX(1,$D18))&gt;INDEX(Kalender!$B$81:$B$110,MAX(1,$D18))),AND($E18&gt;0,INDEX(Kalender!MS$81:MS$110,MAX(1,$E18))&gt;INDEX(Kalender!$B$81:$B$110,MAX(1,$E18))),AND($F18&gt;0,INDEX(Kalender!MS$81:MS$110,MAX(1,$F18))&gt;INDEX(Kalender!$B$81:$B$110,MAX(1,$F18)))),2,0))</f>
        <v>0</v>
      </c>
      <c r="MT18" s="5" t="n">
        <f aca="false">IF(Kalender!MT18&lt;&gt;1,0,IF(AND($B18&gt;0,INDEX(Kalender!MT$68:MT$77,MAX(1,$B18))&gt;INDEX(Kalender!$B$68:$B$77,MAX(1,$B18))),1,0)+IF(OR(AND($C18&gt;0,INDEX(Kalender!MT$81:MT$110,MAX(1,$C18))&gt;INDEX(Kalender!$B$81:$B$110,MAX(1,$C18))),AND($D18&gt;0,INDEX(Kalender!MT$81:MT$110,MAX(1,$D18))&gt;INDEX(Kalender!$B$81:$B$110,MAX(1,$D18))),AND($E18&gt;0,INDEX(Kalender!MT$81:MT$110,MAX(1,$E18))&gt;INDEX(Kalender!$B$81:$B$110,MAX(1,$E18))),AND($F18&gt;0,INDEX(Kalender!MT$81:MT$110,MAX(1,$F18))&gt;INDEX(Kalender!$B$81:$B$110,MAX(1,$F18)))),2,0))</f>
        <v>0</v>
      </c>
      <c r="MU18" s="5" t="n">
        <f aca="false">IF(Kalender!MU18&lt;&gt;1,0,IF(AND($B18&gt;0,INDEX(Kalender!MU$68:MU$77,MAX(1,$B18))&gt;INDEX(Kalender!$B$68:$B$77,MAX(1,$B18))),1,0)+IF(OR(AND($C18&gt;0,INDEX(Kalender!MU$81:MU$110,MAX(1,$C18))&gt;INDEX(Kalender!$B$81:$B$110,MAX(1,$C18))),AND($D18&gt;0,INDEX(Kalender!MU$81:MU$110,MAX(1,$D18))&gt;INDEX(Kalender!$B$81:$B$110,MAX(1,$D18))),AND($E18&gt;0,INDEX(Kalender!MU$81:MU$110,MAX(1,$E18))&gt;INDEX(Kalender!$B$81:$B$110,MAX(1,$E18))),AND($F18&gt;0,INDEX(Kalender!MU$81:MU$110,MAX(1,$F18))&gt;INDEX(Kalender!$B$81:$B$110,MAX(1,$F18)))),2,0))</f>
        <v>0</v>
      </c>
      <c r="MV18" s="5" t="n">
        <f aca="false">IF(Kalender!MV18&lt;&gt;1,0,IF(AND($B18&gt;0,INDEX(Kalender!MV$68:MV$77,MAX(1,$B18))&gt;INDEX(Kalender!$B$68:$B$77,MAX(1,$B18))),1,0)+IF(OR(AND($C18&gt;0,INDEX(Kalender!MV$81:MV$110,MAX(1,$C18))&gt;INDEX(Kalender!$B$81:$B$110,MAX(1,$C18))),AND($D18&gt;0,INDEX(Kalender!MV$81:MV$110,MAX(1,$D18))&gt;INDEX(Kalender!$B$81:$B$110,MAX(1,$D18))),AND($E18&gt;0,INDEX(Kalender!MV$81:MV$110,MAX(1,$E18))&gt;INDEX(Kalender!$B$81:$B$110,MAX(1,$E18))),AND($F18&gt;0,INDEX(Kalender!MV$81:MV$110,MAX(1,$F18))&gt;INDEX(Kalender!$B$81:$B$110,MAX(1,$F18)))),2,0))</f>
        <v>0</v>
      </c>
      <c r="MW18" s="5" t="n">
        <f aca="false">IF(Kalender!MW18&lt;&gt;1,0,IF(AND($B18&gt;0,INDEX(Kalender!MW$68:MW$77,MAX(1,$B18))&gt;INDEX(Kalender!$B$68:$B$77,MAX(1,$B18))),1,0)+IF(OR(AND($C18&gt;0,INDEX(Kalender!MW$81:MW$110,MAX(1,$C18))&gt;INDEX(Kalender!$B$81:$B$110,MAX(1,$C18))),AND($D18&gt;0,INDEX(Kalender!MW$81:MW$110,MAX(1,$D18))&gt;INDEX(Kalender!$B$81:$B$110,MAX(1,$D18))),AND($E18&gt;0,INDEX(Kalender!MW$81:MW$110,MAX(1,$E18))&gt;INDEX(Kalender!$B$81:$B$110,MAX(1,$E18))),AND($F18&gt;0,INDEX(Kalender!MW$81:MW$110,MAX(1,$F18))&gt;INDEX(Kalender!$B$81:$B$110,MAX(1,$F18)))),2,0))</f>
        <v>0</v>
      </c>
      <c r="MX18" s="5" t="n">
        <f aca="false">IF(Kalender!MX18&lt;&gt;1,0,IF(AND($B18&gt;0,INDEX(Kalender!MX$68:MX$77,MAX(1,$B18))&gt;INDEX(Kalender!$B$68:$B$77,MAX(1,$B18))),1,0)+IF(OR(AND($C18&gt;0,INDEX(Kalender!MX$81:MX$110,MAX(1,$C18))&gt;INDEX(Kalender!$B$81:$B$110,MAX(1,$C18))),AND($D18&gt;0,INDEX(Kalender!MX$81:MX$110,MAX(1,$D18))&gt;INDEX(Kalender!$B$81:$B$110,MAX(1,$D18))),AND($E18&gt;0,INDEX(Kalender!MX$81:MX$110,MAX(1,$E18))&gt;INDEX(Kalender!$B$81:$B$110,MAX(1,$E18))),AND($F18&gt;0,INDEX(Kalender!MX$81:MX$110,MAX(1,$F18))&gt;INDEX(Kalender!$B$81:$B$110,MAX(1,$F18)))),2,0))</f>
        <v>0</v>
      </c>
      <c r="MY18" s="5" t="n">
        <f aca="false">IF(Kalender!MY18&lt;&gt;1,0,IF(AND($B18&gt;0,INDEX(Kalender!MY$68:MY$77,MAX(1,$B18))&gt;INDEX(Kalender!$B$68:$B$77,MAX(1,$B18))),1,0)+IF(OR(AND($C18&gt;0,INDEX(Kalender!MY$81:MY$110,MAX(1,$C18))&gt;INDEX(Kalender!$B$81:$B$110,MAX(1,$C18))),AND($D18&gt;0,INDEX(Kalender!MY$81:MY$110,MAX(1,$D18))&gt;INDEX(Kalender!$B$81:$B$110,MAX(1,$D18))),AND($E18&gt;0,INDEX(Kalender!MY$81:MY$110,MAX(1,$E18))&gt;INDEX(Kalender!$B$81:$B$110,MAX(1,$E18))),AND($F18&gt;0,INDEX(Kalender!MY$81:MY$110,MAX(1,$F18))&gt;INDEX(Kalender!$B$81:$B$110,MAX(1,$F18)))),2,0))</f>
        <v>0</v>
      </c>
      <c r="MZ18" s="5" t="n">
        <f aca="false">IF(Kalender!MZ18&lt;&gt;1,0,IF(AND($B18&gt;0,INDEX(Kalender!MZ$68:MZ$77,MAX(1,$B18))&gt;INDEX(Kalender!$B$68:$B$77,MAX(1,$B18))),1,0)+IF(OR(AND($C18&gt;0,INDEX(Kalender!MZ$81:MZ$110,MAX(1,$C18))&gt;INDEX(Kalender!$B$81:$B$110,MAX(1,$C18))),AND($D18&gt;0,INDEX(Kalender!MZ$81:MZ$110,MAX(1,$D18))&gt;INDEX(Kalender!$B$81:$B$110,MAX(1,$D18))),AND($E18&gt;0,INDEX(Kalender!MZ$81:MZ$110,MAX(1,$E18))&gt;INDEX(Kalender!$B$81:$B$110,MAX(1,$E18))),AND($F18&gt;0,INDEX(Kalender!MZ$81:MZ$110,MAX(1,$F18))&gt;INDEX(Kalender!$B$81:$B$110,MAX(1,$F18)))),2,0))</f>
        <v>0</v>
      </c>
      <c r="NA18" s="5" t="n">
        <f aca="false">IF(Kalender!NA18&lt;&gt;1,0,IF(AND($B18&gt;0,INDEX(Kalender!NA$68:NA$77,MAX(1,$B18))&gt;INDEX(Kalender!$B$68:$B$77,MAX(1,$B18))),1,0)+IF(OR(AND($C18&gt;0,INDEX(Kalender!NA$81:NA$110,MAX(1,$C18))&gt;INDEX(Kalender!$B$81:$B$110,MAX(1,$C18))),AND($D18&gt;0,INDEX(Kalender!NA$81:NA$110,MAX(1,$D18))&gt;INDEX(Kalender!$B$81:$B$110,MAX(1,$D18))),AND($E18&gt;0,INDEX(Kalender!NA$81:NA$110,MAX(1,$E18))&gt;INDEX(Kalender!$B$81:$B$110,MAX(1,$E18))),AND($F18&gt;0,INDEX(Kalender!NA$81:NA$110,MAX(1,$F18))&gt;INDEX(Kalender!$B$81:$B$110,MAX(1,$F18)))),2,0))</f>
        <v>0</v>
      </c>
      <c r="NB18" s="5" t="n">
        <f aca="false">IF(Kalender!NB18&lt;&gt;1,0,IF(AND($B18&gt;0,INDEX(Kalender!NB$68:NB$77,MAX(1,$B18))&gt;INDEX(Kalender!$B$68:$B$77,MAX(1,$B18))),1,0)+IF(OR(AND($C18&gt;0,INDEX(Kalender!NB$81:NB$110,MAX(1,$C18))&gt;INDEX(Kalender!$B$81:$B$110,MAX(1,$C18))),AND($D18&gt;0,INDEX(Kalender!NB$81:NB$110,MAX(1,$D18))&gt;INDEX(Kalender!$B$81:$B$110,MAX(1,$D18))),AND($E18&gt;0,INDEX(Kalender!NB$81:NB$110,MAX(1,$E18))&gt;INDEX(Kalender!$B$81:$B$110,MAX(1,$E18))),AND($F18&gt;0,INDEX(Kalender!NB$81:NB$110,MAX(1,$F18))&gt;INDEX(Kalender!$B$81:$B$110,MAX(1,$F18)))),2,0))</f>
        <v>0</v>
      </c>
      <c r="NC18" s="5" t="n">
        <f aca="false">IF(Kalender!NC18&lt;&gt;1,0,IF(AND($B18&gt;0,INDEX(Kalender!NC$68:NC$77,MAX(1,$B18))&gt;INDEX(Kalender!$B$68:$B$77,MAX(1,$B18))),1,0)+IF(OR(AND($C18&gt;0,INDEX(Kalender!NC$81:NC$110,MAX(1,$C18))&gt;INDEX(Kalender!$B$81:$B$110,MAX(1,$C18))),AND($D18&gt;0,INDEX(Kalender!NC$81:NC$110,MAX(1,$D18))&gt;INDEX(Kalender!$B$81:$B$110,MAX(1,$D18))),AND($E18&gt;0,INDEX(Kalender!NC$81:NC$110,MAX(1,$E18))&gt;INDEX(Kalender!$B$81:$B$110,MAX(1,$E18))),AND($F18&gt;0,INDEX(Kalender!NC$81:NC$110,MAX(1,$F18))&gt;INDEX(Kalender!$B$81:$B$110,MAX(1,$F18)))),2,0))</f>
        <v>0</v>
      </c>
      <c r="ND18" s="5" t="n">
        <f aca="false">IF(Kalender!ND18&lt;&gt;1,0,IF(AND($B18&gt;0,INDEX(Kalender!ND$68:ND$77,MAX(1,$B18))&gt;INDEX(Kalender!$B$68:$B$77,MAX(1,$B18))),1,0)+IF(OR(AND($C18&gt;0,INDEX(Kalender!ND$81:ND$110,MAX(1,$C18))&gt;INDEX(Kalender!$B$81:$B$110,MAX(1,$C18))),AND($D18&gt;0,INDEX(Kalender!ND$81:ND$110,MAX(1,$D18))&gt;INDEX(Kalender!$B$81:$B$110,MAX(1,$D18))),AND($E18&gt;0,INDEX(Kalender!ND$81:ND$110,MAX(1,$E18))&gt;INDEX(Kalender!$B$81:$B$110,MAX(1,$E18))),AND($F18&gt;0,INDEX(Kalender!ND$81:ND$110,MAX(1,$F18))&gt;INDEX(Kalender!$B$81:$B$110,MAX(1,$F18)))),2,0))</f>
        <v>0</v>
      </c>
      <c r="NE18" s="5" t="n">
        <f aca="false">IF(Kalender!NE18&lt;&gt;1,0,IF(AND($B18&gt;0,INDEX(Kalender!NE$68:NE$77,MAX(1,$B18))&gt;INDEX(Kalender!$B$68:$B$77,MAX(1,$B18))),1,0)+IF(OR(AND($C18&gt;0,INDEX(Kalender!NE$81:NE$110,MAX(1,$C18))&gt;INDEX(Kalender!$B$81:$B$110,MAX(1,$C18))),AND($D18&gt;0,INDEX(Kalender!NE$81:NE$110,MAX(1,$D18))&gt;INDEX(Kalender!$B$81:$B$110,MAX(1,$D18))),AND($E18&gt;0,INDEX(Kalender!NE$81:NE$110,MAX(1,$E18))&gt;INDEX(Kalender!$B$81:$B$110,MAX(1,$E18))),AND($F18&gt;0,INDEX(Kalender!NE$81:NE$110,MAX(1,$F18))&gt;INDEX(Kalender!$B$81:$B$110,MAX(1,$F18)))),2,0))</f>
        <v>0</v>
      </c>
      <c r="NF18" s="5" t="n">
        <f aca="false">IF(Kalender!NF18&lt;&gt;1,0,IF(AND($B18&gt;0,INDEX(Kalender!NF$68:NF$77,MAX(1,$B18))&gt;INDEX(Kalender!$B$68:$B$77,MAX(1,$B18))),1,0)+IF(OR(AND($C18&gt;0,INDEX(Kalender!NF$81:NF$110,MAX(1,$C18))&gt;INDEX(Kalender!$B$81:$B$110,MAX(1,$C18))),AND($D18&gt;0,INDEX(Kalender!NF$81:NF$110,MAX(1,$D18))&gt;INDEX(Kalender!$B$81:$B$110,MAX(1,$D18))),AND($E18&gt;0,INDEX(Kalender!NF$81:NF$110,MAX(1,$E18))&gt;INDEX(Kalender!$B$81:$B$110,MAX(1,$E18))),AND($F18&gt;0,INDEX(Kalender!NF$81:NF$110,MAX(1,$F18))&gt;INDEX(Kalender!$B$81:$B$110,MAX(1,$F18)))),2,0))</f>
        <v>0</v>
      </c>
      <c r="NG18" s="5" t="n">
        <f aca="false">IF(Kalender!NG18&lt;&gt;1,0,IF(AND($B18&gt;0,INDEX(Kalender!NG$68:NG$77,MAX(1,$B18))&gt;INDEX(Kalender!$B$68:$B$77,MAX(1,$B18))),1,0)+IF(OR(AND($C18&gt;0,INDEX(Kalender!NG$81:NG$110,MAX(1,$C18))&gt;INDEX(Kalender!$B$81:$B$110,MAX(1,$C18))),AND($D18&gt;0,INDEX(Kalender!NG$81:NG$110,MAX(1,$D18))&gt;INDEX(Kalender!$B$81:$B$110,MAX(1,$D18))),AND($E18&gt;0,INDEX(Kalender!NG$81:NG$110,MAX(1,$E18))&gt;INDEX(Kalender!$B$81:$B$110,MAX(1,$E18))),AND($F18&gt;0,INDEX(Kalender!NG$81:NG$110,MAX(1,$F18))&gt;INDEX(Kalender!$B$81:$B$110,MAX(1,$F18)))),2,0))</f>
        <v>0</v>
      </c>
      <c r="NH18" s="5" t="n">
        <f aca="false">IF(Kalender!NH18&lt;&gt;1,0,IF(AND($B18&gt;0,INDEX(Kalender!NH$68:NH$77,MAX(1,$B18))&gt;INDEX(Kalender!$B$68:$B$77,MAX(1,$B18))),1,0)+IF(OR(AND($C18&gt;0,INDEX(Kalender!NH$81:NH$110,MAX(1,$C18))&gt;INDEX(Kalender!$B$81:$B$110,MAX(1,$C18))),AND($D18&gt;0,INDEX(Kalender!NH$81:NH$110,MAX(1,$D18))&gt;INDEX(Kalender!$B$81:$B$110,MAX(1,$D18))),AND($E18&gt;0,INDEX(Kalender!NH$81:NH$110,MAX(1,$E18))&gt;INDEX(Kalender!$B$81:$B$110,MAX(1,$E18))),AND($F18&gt;0,INDEX(Kalender!NH$81:NH$110,MAX(1,$F18))&gt;INDEX(Kalender!$B$81:$B$110,MAX(1,$F18)))),2,0))</f>
        <v>0</v>
      </c>
    </row>
    <row r="19" customFormat="false" ht="15" hidden="false" customHeight="false" outlineLevel="0" collapsed="false">
      <c r="A19" s="5" t="str">
        <f aca="false">Kalender!A19</f>
        <v/>
      </c>
      <c r="B19" s="5" t="n">
        <f aca="false">IFERROR(MATCH(Kalender!$B19,Kalender!$A$68:$A$77,0),0)</f>
        <v>5</v>
      </c>
      <c r="C19" s="5" t="n">
        <f aca="false">IF(Kalender!C19="",0,IFERROR(MATCH(Kalender!C19,Kalender!$A$81:$A$110,0),0))</f>
        <v>0</v>
      </c>
      <c r="D19" s="5" t="n">
        <f aca="false">IF(Kalender!D19="",0,IFERROR(MATCH(Kalender!D19,Kalender!$A$81:$A$110,0),0))</f>
        <v>0</v>
      </c>
      <c r="E19" s="5" t="n">
        <f aca="false">IF(Kalender!E19="",0,IFERROR(MATCH(Kalender!E19,Kalender!$A$81:$A$110,0),0))</f>
        <v>0</v>
      </c>
      <c r="F19" s="5" t="n">
        <f aca="false">IF(Kalender!F19="",0,IFERROR(MATCH(Kalender!F19,Kalender!$A$81:$A$110,0),0))</f>
        <v>0</v>
      </c>
      <c r="G19" s="5" t="n">
        <f aca="false">IF(Kalender!G19&lt;&gt;1,0,IF(AND($B19&gt;0,INDEX(Kalender!G$68:G$77,MAX(1,$B19))&gt;INDEX(Kalender!$B$68:$B$77,MAX(1,$B19))),1,0)+IF(OR(AND($C19&gt;0,INDEX(Kalender!G$81:G$110,MAX(1,$C19))&gt;INDEX(Kalender!$B$81:$B$110,MAX(1,$C19))),AND($D19&gt;0,INDEX(Kalender!G$81:G$110,MAX(1,$D19))&gt;INDEX(Kalender!$B$81:$B$110,MAX(1,$D19))),AND($E19&gt;0,INDEX(Kalender!G$81:G$110,MAX(1,$E19))&gt;INDEX(Kalender!$B$81:$B$110,MAX(1,$E19))),AND($F19&gt;0,INDEX(Kalender!G$81:G$110,MAX(1,$F19))&gt;INDEX(Kalender!$B$81:$B$110,MAX(1,$F19)))),2,0))</f>
        <v>0</v>
      </c>
      <c r="H19" s="5" t="n">
        <f aca="false">IF(Kalender!H19&lt;&gt;1,0,IF(AND($B19&gt;0,INDEX(Kalender!H$68:H$77,MAX(1,$B19))&gt;INDEX(Kalender!$B$68:$B$77,MAX(1,$B19))),1,0)+IF(OR(AND($C19&gt;0,INDEX(Kalender!H$81:H$110,MAX(1,$C19))&gt;INDEX(Kalender!$B$81:$B$110,MAX(1,$C19))),AND($D19&gt;0,INDEX(Kalender!H$81:H$110,MAX(1,$D19))&gt;INDEX(Kalender!$B$81:$B$110,MAX(1,$D19))),AND($E19&gt;0,INDEX(Kalender!H$81:H$110,MAX(1,$E19))&gt;INDEX(Kalender!$B$81:$B$110,MAX(1,$E19))),AND($F19&gt;0,INDEX(Kalender!H$81:H$110,MAX(1,$F19))&gt;INDEX(Kalender!$B$81:$B$110,MAX(1,$F19)))),2,0))</f>
        <v>0</v>
      </c>
      <c r="I19" s="5" t="n">
        <f aca="false">IF(Kalender!I19&lt;&gt;1,0,IF(AND($B19&gt;0,INDEX(Kalender!I$68:I$77,MAX(1,$B19))&gt;INDEX(Kalender!$B$68:$B$77,MAX(1,$B19))),1,0)+IF(OR(AND($C19&gt;0,INDEX(Kalender!I$81:I$110,MAX(1,$C19))&gt;INDEX(Kalender!$B$81:$B$110,MAX(1,$C19))),AND($D19&gt;0,INDEX(Kalender!I$81:I$110,MAX(1,$D19))&gt;INDEX(Kalender!$B$81:$B$110,MAX(1,$D19))),AND($E19&gt;0,INDEX(Kalender!I$81:I$110,MAX(1,$E19))&gt;INDEX(Kalender!$B$81:$B$110,MAX(1,$E19))),AND($F19&gt;0,INDEX(Kalender!I$81:I$110,MAX(1,$F19))&gt;INDEX(Kalender!$B$81:$B$110,MAX(1,$F19)))),2,0))</f>
        <v>0</v>
      </c>
      <c r="J19" s="5" t="n">
        <f aca="false">IF(Kalender!J19&lt;&gt;1,0,IF(AND($B19&gt;0,INDEX(Kalender!J$68:J$77,MAX(1,$B19))&gt;INDEX(Kalender!$B$68:$B$77,MAX(1,$B19))),1,0)+IF(OR(AND($C19&gt;0,INDEX(Kalender!J$81:J$110,MAX(1,$C19))&gt;INDEX(Kalender!$B$81:$B$110,MAX(1,$C19))),AND($D19&gt;0,INDEX(Kalender!J$81:J$110,MAX(1,$D19))&gt;INDEX(Kalender!$B$81:$B$110,MAX(1,$D19))),AND($E19&gt;0,INDEX(Kalender!J$81:J$110,MAX(1,$E19))&gt;INDEX(Kalender!$B$81:$B$110,MAX(1,$E19))),AND($F19&gt;0,INDEX(Kalender!J$81:J$110,MAX(1,$F19))&gt;INDEX(Kalender!$B$81:$B$110,MAX(1,$F19)))),2,0))</f>
        <v>0</v>
      </c>
      <c r="K19" s="5" t="n">
        <f aca="false">IF(Kalender!K19&lt;&gt;1,0,IF(AND($B19&gt;0,INDEX(Kalender!K$68:K$77,MAX(1,$B19))&gt;INDEX(Kalender!$B$68:$B$77,MAX(1,$B19))),1,0)+IF(OR(AND($C19&gt;0,INDEX(Kalender!K$81:K$110,MAX(1,$C19))&gt;INDEX(Kalender!$B$81:$B$110,MAX(1,$C19))),AND($D19&gt;0,INDEX(Kalender!K$81:K$110,MAX(1,$D19))&gt;INDEX(Kalender!$B$81:$B$110,MAX(1,$D19))),AND($E19&gt;0,INDEX(Kalender!K$81:K$110,MAX(1,$E19))&gt;INDEX(Kalender!$B$81:$B$110,MAX(1,$E19))),AND($F19&gt;0,INDEX(Kalender!K$81:K$110,MAX(1,$F19))&gt;INDEX(Kalender!$B$81:$B$110,MAX(1,$F19)))),2,0))</f>
        <v>0</v>
      </c>
      <c r="L19" s="5" t="n">
        <f aca="false">IF(Kalender!L19&lt;&gt;1,0,IF(AND($B19&gt;0,INDEX(Kalender!L$68:L$77,MAX(1,$B19))&gt;INDEX(Kalender!$B$68:$B$77,MAX(1,$B19))),1,0)+IF(OR(AND($C19&gt;0,INDEX(Kalender!L$81:L$110,MAX(1,$C19))&gt;INDEX(Kalender!$B$81:$B$110,MAX(1,$C19))),AND($D19&gt;0,INDEX(Kalender!L$81:L$110,MAX(1,$D19))&gt;INDEX(Kalender!$B$81:$B$110,MAX(1,$D19))),AND($E19&gt;0,INDEX(Kalender!L$81:L$110,MAX(1,$E19))&gt;INDEX(Kalender!$B$81:$B$110,MAX(1,$E19))),AND($F19&gt;0,INDEX(Kalender!L$81:L$110,MAX(1,$F19))&gt;INDEX(Kalender!$B$81:$B$110,MAX(1,$F19)))),2,0))</f>
        <v>0</v>
      </c>
      <c r="M19" s="5" t="n">
        <f aca="false">IF(Kalender!M19&lt;&gt;1,0,IF(AND($B19&gt;0,INDEX(Kalender!M$68:M$77,MAX(1,$B19))&gt;INDEX(Kalender!$B$68:$B$77,MAX(1,$B19))),1,0)+IF(OR(AND($C19&gt;0,INDEX(Kalender!M$81:M$110,MAX(1,$C19))&gt;INDEX(Kalender!$B$81:$B$110,MAX(1,$C19))),AND($D19&gt;0,INDEX(Kalender!M$81:M$110,MAX(1,$D19))&gt;INDEX(Kalender!$B$81:$B$110,MAX(1,$D19))),AND($E19&gt;0,INDEX(Kalender!M$81:M$110,MAX(1,$E19))&gt;INDEX(Kalender!$B$81:$B$110,MAX(1,$E19))),AND($F19&gt;0,INDEX(Kalender!M$81:M$110,MAX(1,$F19))&gt;INDEX(Kalender!$B$81:$B$110,MAX(1,$F19)))),2,0))</f>
        <v>0</v>
      </c>
      <c r="N19" s="5" t="n">
        <f aca="false">IF(Kalender!N19&lt;&gt;1,0,IF(AND($B19&gt;0,INDEX(Kalender!N$68:N$77,MAX(1,$B19))&gt;INDEX(Kalender!$B$68:$B$77,MAX(1,$B19))),1,0)+IF(OR(AND($C19&gt;0,INDEX(Kalender!N$81:N$110,MAX(1,$C19))&gt;INDEX(Kalender!$B$81:$B$110,MAX(1,$C19))),AND($D19&gt;0,INDEX(Kalender!N$81:N$110,MAX(1,$D19))&gt;INDEX(Kalender!$B$81:$B$110,MAX(1,$D19))),AND($E19&gt;0,INDEX(Kalender!N$81:N$110,MAX(1,$E19))&gt;INDEX(Kalender!$B$81:$B$110,MAX(1,$E19))),AND($F19&gt;0,INDEX(Kalender!N$81:N$110,MAX(1,$F19))&gt;INDEX(Kalender!$B$81:$B$110,MAX(1,$F19)))),2,0))</f>
        <v>0</v>
      </c>
      <c r="O19" s="5" t="n">
        <f aca="false">IF(Kalender!O19&lt;&gt;1,0,IF(AND($B19&gt;0,INDEX(Kalender!O$68:O$77,MAX(1,$B19))&gt;INDEX(Kalender!$B$68:$B$77,MAX(1,$B19))),1,0)+IF(OR(AND($C19&gt;0,INDEX(Kalender!O$81:O$110,MAX(1,$C19))&gt;INDEX(Kalender!$B$81:$B$110,MAX(1,$C19))),AND($D19&gt;0,INDEX(Kalender!O$81:O$110,MAX(1,$D19))&gt;INDEX(Kalender!$B$81:$B$110,MAX(1,$D19))),AND($E19&gt;0,INDEX(Kalender!O$81:O$110,MAX(1,$E19))&gt;INDEX(Kalender!$B$81:$B$110,MAX(1,$E19))),AND($F19&gt;0,INDEX(Kalender!O$81:O$110,MAX(1,$F19))&gt;INDEX(Kalender!$B$81:$B$110,MAX(1,$F19)))),2,0))</f>
        <v>0</v>
      </c>
      <c r="P19" s="5" t="n">
        <f aca="false">IF(Kalender!P19&lt;&gt;1,0,IF(AND($B19&gt;0,INDEX(Kalender!P$68:P$77,MAX(1,$B19))&gt;INDEX(Kalender!$B$68:$B$77,MAX(1,$B19))),1,0)+IF(OR(AND($C19&gt;0,INDEX(Kalender!P$81:P$110,MAX(1,$C19))&gt;INDEX(Kalender!$B$81:$B$110,MAX(1,$C19))),AND($D19&gt;0,INDEX(Kalender!P$81:P$110,MAX(1,$D19))&gt;INDEX(Kalender!$B$81:$B$110,MAX(1,$D19))),AND($E19&gt;0,INDEX(Kalender!P$81:P$110,MAX(1,$E19))&gt;INDEX(Kalender!$B$81:$B$110,MAX(1,$E19))),AND($F19&gt;0,INDEX(Kalender!P$81:P$110,MAX(1,$F19))&gt;INDEX(Kalender!$B$81:$B$110,MAX(1,$F19)))),2,0))</f>
        <v>0</v>
      </c>
      <c r="Q19" s="5" t="n">
        <f aca="false">IF(Kalender!Q19&lt;&gt;1,0,IF(AND($B19&gt;0,INDEX(Kalender!Q$68:Q$77,MAX(1,$B19))&gt;INDEX(Kalender!$B$68:$B$77,MAX(1,$B19))),1,0)+IF(OR(AND($C19&gt;0,INDEX(Kalender!Q$81:Q$110,MAX(1,$C19))&gt;INDEX(Kalender!$B$81:$B$110,MAX(1,$C19))),AND($D19&gt;0,INDEX(Kalender!Q$81:Q$110,MAX(1,$D19))&gt;INDEX(Kalender!$B$81:$B$110,MAX(1,$D19))),AND($E19&gt;0,INDEX(Kalender!Q$81:Q$110,MAX(1,$E19))&gt;INDEX(Kalender!$B$81:$B$110,MAX(1,$E19))),AND($F19&gt;0,INDEX(Kalender!Q$81:Q$110,MAX(1,$F19))&gt;INDEX(Kalender!$B$81:$B$110,MAX(1,$F19)))),2,0))</f>
        <v>0</v>
      </c>
      <c r="R19" s="5" t="n">
        <f aca="false">IF(Kalender!R19&lt;&gt;1,0,IF(AND($B19&gt;0,INDEX(Kalender!R$68:R$77,MAX(1,$B19))&gt;INDEX(Kalender!$B$68:$B$77,MAX(1,$B19))),1,0)+IF(OR(AND($C19&gt;0,INDEX(Kalender!R$81:R$110,MAX(1,$C19))&gt;INDEX(Kalender!$B$81:$B$110,MAX(1,$C19))),AND($D19&gt;0,INDEX(Kalender!R$81:R$110,MAX(1,$D19))&gt;INDEX(Kalender!$B$81:$B$110,MAX(1,$D19))),AND($E19&gt;0,INDEX(Kalender!R$81:R$110,MAX(1,$E19))&gt;INDEX(Kalender!$B$81:$B$110,MAX(1,$E19))),AND($F19&gt;0,INDEX(Kalender!R$81:R$110,MAX(1,$F19))&gt;INDEX(Kalender!$B$81:$B$110,MAX(1,$F19)))),2,0))</f>
        <v>0</v>
      </c>
      <c r="S19" s="5" t="n">
        <f aca="false">IF(Kalender!S19&lt;&gt;1,0,IF(AND($B19&gt;0,INDEX(Kalender!S$68:S$77,MAX(1,$B19))&gt;INDEX(Kalender!$B$68:$B$77,MAX(1,$B19))),1,0)+IF(OR(AND($C19&gt;0,INDEX(Kalender!S$81:S$110,MAX(1,$C19))&gt;INDEX(Kalender!$B$81:$B$110,MAX(1,$C19))),AND($D19&gt;0,INDEX(Kalender!S$81:S$110,MAX(1,$D19))&gt;INDEX(Kalender!$B$81:$B$110,MAX(1,$D19))),AND($E19&gt;0,INDEX(Kalender!S$81:S$110,MAX(1,$E19))&gt;INDEX(Kalender!$B$81:$B$110,MAX(1,$E19))),AND($F19&gt;0,INDEX(Kalender!S$81:S$110,MAX(1,$F19))&gt;INDEX(Kalender!$B$81:$B$110,MAX(1,$F19)))),2,0))</f>
        <v>0</v>
      </c>
      <c r="T19" s="5" t="n">
        <f aca="false">IF(Kalender!T19&lt;&gt;1,0,IF(AND($B19&gt;0,INDEX(Kalender!T$68:T$77,MAX(1,$B19))&gt;INDEX(Kalender!$B$68:$B$77,MAX(1,$B19))),1,0)+IF(OR(AND($C19&gt;0,INDEX(Kalender!T$81:T$110,MAX(1,$C19))&gt;INDEX(Kalender!$B$81:$B$110,MAX(1,$C19))),AND($D19&gt;0,INDEX(Kalender!T$81:T$110,MAX(1,$D19))&gt;INDEX(Kalender!$B$81:$B$110,MAX(1,$D19))),AND($E19&gt;0,INDEX(Kalender!T$81:T$110,MAX(1,$E19))&gt;INDEX(Kalender!$B$81:$B$110,MAX(1,$E19))),AND($F19&gt;0,INDEX(Kalender!T$81:T$110,MAX(1,$F19))&gt;INDEX(Kalender!$B$81:$B$110,MAX(1,$F19)))),2,0))</f>
        <v>0</v>
      </c>
      <c r="U19" s="5" t="n">
        <f aca="false">IF(Kalender!U19&lt;&gt;1,0,IF(AND($B19&gt;0,INDEX(Kalender!U$68:U$77,MAX(1,$B19))&gt;INDEX(Kalender!$B$68:$B$77,MAX(1,$B19))),1,0)+IF(OR(AND($C19&gt;0,INDEX(Kalender!U$81:U$110,MAX(1,$C19))&gt;INDEX(Kalender!$B$81:$B$110,MAX(1,$C19))),AND($D19&gt;0,INDEX(Kalender!U$81:U$110,MAX(1,$D19))&gt;INDEX(Kalender!$B$81:$B$110,MAX(1,$D19))),AND($E19&gt;0,INDEX(Kalender!U$81:U$110,MAX(1,$E19))&gt;INDEX(Kalender!$B$81:$B$110,MAX(1,$E19))),AND($F19&gt;0,INDEX(Kalender!U$81:U$110,MAX(1,$F19))&gt;INDEX(Kalender!$B$81:$B$110,MAX(1,$F19)))),2,0))</f>
        <v>0</v>
      </c>
      <c r="V19" s="5" t="n">
        <f aca="false">IF(Kalender!V19&lt;&gt;1,0,IF(AND($B19&gt;0,INDEX(Kalender!V$68:V$77,MAX(1,$B19))&gt;INDEX(Kalender!$B$68:$B$77,MAX(1,$B19))),1,0)+IF(OR(AND($C19&gt;0,INDEX(Kalender!V$81:V$110,MAX(1,$C19))&gt;INDEX(Kalender!$B$81:$B$110,MAX(1,$C19))),AND($D19&gt;0,INDEX(Kalender!V$81:V$110,MAX(1,$D19))&gt;INDEX(Kalender!$B$81:$B$110,MAX(1,$D19))),AND($E19&gt;0,INDEX(Kalender!V$81:V$110,MAX(1,$E19))&gt;INDEX(Kalender!$B$81:$B$110,MAX(1,$E19))),AND($F19&gt;0,INDEX(Kalender!V$81:V$110,MAX(1,$F19))&gt;INDEX(Kalender!$B$81:$B$110,MAX(1,$F19)))),2,0))</f>
        <v>0</v>
      </c>
      <c r="W19" s="5" t="n">
        <f aca="false">IF(Kalender!W19&lt;&gt;1,0,IF(AND($B19&gt;0,INDEX(Kalender!W$68:W$77,MAX(1,$B19))&gt;INDEX(Kalender!$B$68:$B$77,MAX(1,$B19))),1,0)+IF(OR(AND($C19&gt;0,INDEX(Kalender!W$81:W$110,MAX(1,$C19))&gt;INDEX(Kalender!$B$81:$B$110,MAX(1,$C19))),AND($D19&gt;0,INDEX(Kalender!W$81:W$110,MAX(1,$D19))&gt;INDEX(Kalender!$B$81:$B$110,MAX(1,$D19))),AND($E19&gt;0,INDEX(Kalender!W$81:W$110,MAX(1,$E19))&gt;INDEX(Kalender!$B$81:$B$110,MAX(1,$E19))),AND($F19&gt;0,INDEX(Kalender!W$81:W$110,MAX(1,$F19))&gt;INDEX(Kalender!$B$81:$B$110,MAX(1,$F19)))),2,0))</f>
        <v>0</v>
      </c>
      <c r="X19" s="5" t="n">
        <f aca="false">IF(Kalender!X19&lt;&gt;1,0,IF(AND($B19&gt;0,INDEX(Kalender!X$68:X$77,MAX(1,$B19))&gt;INDEX(Kalender!$B$68:$B$77,MAX(1,$B19))),1,0)+IF(OR(AND($C19&gt;0,INDEX(Kalender!X$81:X$110,MAX(1,$C19))&gt;INDEX(Kalender!$B$81:$B$110,MAX(1,$C19))),AND($D19&gt;0,INDEX(Kalender!X$81:X$110,MAX(1,$D19))&gt;INDEX(Kalender!$B$81:$B$110,MAX(1,$D19))),AND($E19&gt;0,INDEX(Kalender!X$81:X$110,MAX(1,$E19))&gt;INDEX(Kalender!$B$81:$B$110,MAX(1,$E19))),AND($F19&gt;0,INDEX(Kalender!X$81:X$110,MAX(1,$F19))&gt;INDEX(Kalender!$B$81:$B$110,MAX(1,$F19)))),2,0))</f>
        <v>0</v>
      </c>
      <c r="Y19" s="5" t="n">
        <f aca="false">IF(Kalender!Y19&lt;&gt;1,0,IF(AND($B19&gt;0,INDEX(Kalender!Y$68:Y$77,MAX(1,$B19))&gt;INDEX(Kalender!$B$68:$B$77,MAX(1,$B19))),1,0)+IF(OR(AND($C19&gt;0,INDEX(Kalender!Y$81:Y$110,MAX(1,$C19))&gt;INDEX(Kalender!$B$81:$B$110,MAX(1,$C19))),AND($D19&gt;0,INDEX(Kalender!Y$81:Y$110,MAX(1,$D19))&gt;INDEX(Kalender!$B$81:$B$110,MAX(1,$D19))),AND($E19&gt;0,INDEX(Kalender!Y$81:Y$110,MAX(1,$E19))&gt;INDEX(Kalender!$B$81:$B$110,MAX(1,$E19))),AND($F19&gt;0,INDEX(Kalender!Y$81:Y$110,MAX(1,$F19))&gt;INDEX(Kalender!$B$81:$B$110,MAX(1,$F19)))),2,0))</f>
        <v>0</v>
      </c>
      <c r="Z19" s="5" t="n">
        <f aca="false">IF(Kalender!Z19&lt;&gt;1,0,IF(AND($B19&gt;0,INDEX(Kalender!Z$68:Z$77,MAX(1,$B19))&gt;INDEX(Kalender!$B$68:$B$77,MAX(1,$B19))),1,0)+IF(OR(AND($C19&gt;0,INDEX(Kalender!Z$81:Z$110,MAX(1,$C19))&gt;INDEX(Kalender!$B$81:$B$110,MAX(1,$C19))),AND($D19&gt;0,INDEX(Kalender!Z$81:Z$110,MAX(1,$D19))&gt;INDEX(Kalender!$B$81:$B$110,MAX(1,$D19))),AND($E19&gt;0,INDEX(Kalender!Z$81:Z$110,MAX(1,$E19))&gt;INDEX(Kalender!$B$81:$B$110,MAX(1,$E19))),AND($F19&gt;0,INDEX(Kalender!Z$81:Z$110,MAX(1,$F19))&gt;INDEX(Kalender!$B$81:$B$110,MAX(1,$F19)))),2,0))</f>
        <v>0</v>
      </c>
      <c r="AA19" s="5" t="n">
        <f aca="false">IF(Kalender!AA19&lt;&gt;1,0,IF(AND($B19&gt;0,INDEX(Kalender!AA$68:AA$77,MAX(1,$B19))&gt;INDEX(Kalender!$B$68:$B$77,MAX(1,$B19))),1,0)+IF(OR(AND($C19&gt;0,INDEX(Kalender!AA$81:AA$110,MAX(1,$C19))&gt;INDEX(Kalender!$B$81:$B$110,MAX(1,$C19))),AND($D19&gt;0,INDEX(Kalender!AA$81:AA$110,MAX(1,$D19))&gt;INDEX(Kalender!$B$81:$B$110,MAX(1,$D19))),AND($E19&gt;0,INDEX(Kalender!AA$81:AA$110,MAX(1,$E19))&gt;INDEX(Kalender!$B$81:$B$110,MAX(1,$E19))),AND($F19&gt;0,INDEX(Kalender!AA$81:AA$110,MAX(1,$F19))&gt;INDEX(Kalender!$B$81:$B$110,MAX(1,$F19)))),2,0))</f>
        <v>0</v>
      </c>
      <c r="AB19" s="5" t="n">
        <f aca="false">IF(Kalender!AB19&lt;&gt;1,0,IF(AND($B19&gt;0,INDEX(Kalender!AB$68:AB$77,MAX(1,$B19))&gt;INDEX(Kalender!$B$68:$B$77,MAX(1,$B19))),1,0)+IF(OR(AND($C19&gt;0,INDEX(Kalender!AB$81:AB$110,MAX(1,$C19))&gt;INDEX(Kalender!$B$81:$B$110,MAX(1,$C19))),AND($D19&gt;0,INDEX(Kalender!AB$81:AB$110,MAX(1,$D19))&gt;INDEX(Kalender!$B$81:$B$110,MAX(1,$D19))),AND($E19&gt;0,INDEX(Kalender!AB$81:AB$110,MAX(1,$E19))&gt;INDEX(Kalender!$B$81:$B$110,MAX(1,$E19))),AND($F19&gt;0,INDEX(Kalender!AB$81:AB$110,MAX(1,$F19))&gt;INDEX(Kalender!$B$81:$B$110,MAX(1,$F19)))),2,0))</f>
        <v>0</v>
      </c>
      <c r="AC19" s="5" t="n">
        <f aca="false">IF(Kalender!AC19&lt;&gt;1,0,IF(AND($B19&gt;0,INDEX(Kalender!AC$68:AC$77,MAX(1,$B19))&gt;INDEX(Kalender!$B$68:$B$77,MAX(1,$B19))),1,0)+IF(OR(AND($C19&gt;0,INDEX(Kalender!AC$81:AC$110,MAX(1,$C19))&gt;INDEX(Kalender!$B$81:$B$110,MAX(1,$C19))),AND($D19&gt;0,INDEX(Kalender!AC$81:AC$110,MAX(1,$D19))&gt;INDEX(Kalender!$B$81:$B$110,MAX(1,$D19))),AND($E19&gt;0,INDEX(Kalender!AC$81:AC$110,MAX(1,$E19))&gt;INDEX(Kalender!$B$81:$B$110,MAX(1,$E19))),AND($F19&gt;0,INDEX(Kalender!AC$81:AC$110,MAX(1,$F19))&gt;INDEX(Kalender!$B$81:$B$110,MAX(1,$F19)))),2,0))</f>
        <v>0</v>
      </c>
      <c r="AD19" s="5" t="n">
        <f aca="false">IF(Kalender!AD19&lt;&gt;1,0,IF(AND($B19&gt;0,INDEX(Kalender!AD$68:AD$77,MAX(1,$B19))&gt;INDEX(Kalender!$B$68:$B$77,MAX(1,$B19))),1,0)+IF(OR(AND($C19&gt;0,INDEX(Kalender!AD$81:AD$110,MAX(1,$C19))&gt;INDEX(Kalender!$B$81:$B$110,MAX(1,$C19))),AND($D19&gt;0,INDEX(Kalender!AD$81:AD$110,MAX(1,$D19))&gt;INDEX(Kalender!$B$81:$B$110,MAX(1,$D19))),AND($E19&gt;0,INDEX(Kalender!AD$81:AD$110,MAX(1,$E19))&gt;INDEX(Kalender!$B$81:$B$110,MAX(1,$E19))),AND($F19&gt;0,INDEX(Kalender!AD$81:AD$110,MAX(1,$F19))&gt;INDEX(Kalender!$B$81:$B$110,MAX(1,$F19)))),2,0))</f>
        <v>0</v>
      </c>
      <c r="AE19" s="5" t="n">
        <f aca="false">IF(Kalender!AE19&lt;&gt;1,0,IF(AND($B19&gt;0,INDEX(Kalender!AE$68:AE$77,MAX(1,$B19))&gt;INDEX(Kalender!$B$68:$B$77,MAX(1,$B19))),1,0)+IF(OR(AND($C19&gt;0,INDEX(Kalender!AE$81:AE$110,MAX(1,$C19))&gt;INDEX(Kalender!$B$81:$B$110,MAX(1,$C19))),AND($D19&gt;0,INDEX(Kalender!AE$81:AE$110,MAX(1,$D19))&gt;INDEX(Kalender!$B$81:$B$110,MAX(1,$D19))),AND($E19&gt;0,INDEX(Kalender!AE$81:AE$110,MAX(1,$E19))&gt;INDEX(Kalender!$B$81:$B$110,MAX(1,$E19))),AND($F19&gt;0,INDEX(Kalender!AE$81:AE$110,MAX(1,$F19))&gt;INDEX(Kalender!$B$81:$B$110,MAX(1,$F19)))),2,0))</f>
        <v>0</v>
      </c>
      <c r="AF19" s="5" t="n">
        <f aca="false">IF(Kalender!AF19&lt;&gt;1,0,IF(AND($B19&gt;0,INDEX(Kalender!AF$68:AF$77,MAX(1,$B19))&gt;INDEX(Kalender!$B$68:$B$77,MAX(1,$B19))),1,0)+IF(OR(AND($C19&gt;0,INDEX(Kalender!AF$81:AF$110,MAX(1,$C19))&gt;INDEX(Kalender!$B$81:$B$110,MAX(1,$C19))),AND($D19&gt;0,INDEX(Kalender!AF$81:AF$110,MAX(1,$D19))&gt;INDEX(Kalender!$B$81:$B$110,MAX(1,$D19))),AND($E19&gt;0,INDEX(Kalender!AF$81:AF$110,MAX(1,$E19))&gt;INDEX(Kalender!$B$81:$B$110,MAX(1,$E19))),AND($F19&gt;0,INDEX(Kalender!AF$81:AF$110,MAX(1,$F19))&gt;INDEX(Kalender!$B$81:$B$110,MAX(1,$F19)))),2,0))</f>
        <v>0</v>
      </c>
      <c r="AG19" s="5" t="n">
        <f aca="false">IF(Kalender!AG19&lt;&gt;1,0,IF(AND($B19&gt;0,INDEX(Kalender!AG$68:AG$77,MAX(1,$B19))&gt;INDEX(Kalender!$B$68:$B$77,MAX(1,$B19))),1,0)+IF(OR(AND($C19&gt;0,INDEX(Kalender!AG$81:AG$110,MAX(1,$C19))&gt;INDEX(Kalender!$B$81:$B$110,MAX(1,$C19))),AND($D19&gt;0,INDEX(Kalender!AG$81:AG$110,MAX(1,$D19))&gt;INDEX(Kalender!$B$81:$B$110,MAX(1,$D19))),AND($E19&gt;0,INDEX(Kalender!AG$81:AG$110,MAX(1,$E19))&gt;INDEX(Kalender!$B$81:$B$110,MAX(1,$E19))),AND($F19&gt;0,INDEX(Kalender!AG$81:AG$110,MAX(1,$F19))&gt;INDEX(Kalender!$B$81:$B$110,MAX(1,$F19)))),2,0))</f>
        <v>0</v>
      </c>
      <c r="AH19" s="5" t="n">
        <f aca="false">IF(Kalender!AH19&lt;&gt;1,0,IF(AND($B19&gt;0,INDEX(Kalender!AH$68:AH$77,MAX(1,$B19))&gt;INDEX(Kalender!$B$68:$B$77,MAX(1,$B19))),1,0)+IF(OR(AND($C19&gt;0,INDEX(Kalender!AH$81:AH$110,MAX(1,$C19))&gt;INDEX(Kalender!$B$81:$B$110,MAX(1,$C19))),AND($D19&gt;0,INDEX(Kalender!AH$81:AH$110,MAX(1,$D19))&gt;INDEX(Kalender!$B$81:$B$110,MAX(1,$D19))),AND($E19&gt;0,INDEX(Kalender!AH$81:AH$110,MAX(1,$E19))&gt;INDEX(Kalender!$B$81:$B$110,MAX(1,$E19))),AND($F19&gt;0,INDEX(Kalender!AH$81:AH$110,MAX(1,$F19))&gt;INDEX(Kalender!$B$81:$B$110,MAX(1,$F19)))),2,0))</f>
        <v>0</v>
      </c>
      <c r="AI19" s="5" t="n">
        <f aca="false">IF(Kalender!AI19&lt;&gt;1,0,IF(AND($B19&gt;0,INDEX(Kalender!AI$68:AI$77,MAX(1,$B19))&gt;INDEX(Kalender!$B$68:$B$77,MAX(1,$B19))),1,0)+IF(OR(AND($C19&gt;0,INDEX(Kalender!AI$81:AI$110,MAX(1,$C19))&gt;INDEX(Kalender!$B$81:$B$110,MAX(1,$C19))),AND($D19&gt;0,INDEX(Kalender!AI$81:AI$110,MAX(1,$D19))&gt;INDEX(Kalender!$B$81:$B$110,MAX(1,$D19))),AND($E19&gt;0,INDEX(Kalender!AI$81:AI$110,MAX(1,$E19))&gt;INDEX(Kalender!$B$81:$B$110,MAX(1,$E19))),AND($F19&gt;0,INDEX(Kalender!AI$81:AI$110,MAX(1,$F19))&gt;INDEX(Kalender!$B$81:$B$110,MAX(1,$F19)))),2,0))</f>
        <v>0</v>
      </c>
      <c r="AJ19" s="5" t="n">
        <f aca="false">IF(Kalender!AJ19&lt;&gt;1,0,IF(AND($B19&gt;0,INDEX(Kalender!AJ$68:AJ$77,MAX(1,$B19))&gt;INDEX(Kalender!$B$68:$B$77,MAX(1,$B19))),1,0)+IF(OR(AND($C19&gt;0,INDEX(Kalender!AJ$81:AJ$110,MAX(1,$C19))&gt;INDEX(Kalender!$B$81:$B$110,MAX(1,$C19))),AND($D19&gt;0,INDEX(Kalender!AJ$81:AJ$110,MAX(1,$D19))&gt;INDEX(Kalender!$B$81:$B$110,MAX(1,$D19))),AND($E19&gt;0,INDEX(Kalender!AJ$81:AJ$110,MAX(1,$E19))&gt;INDEX(Kalender!$B$81:$B$110,MAX(1,$E19))),AND($F19&gt;0,INDEX(Kalender!AJ$81:AJ$110,MAX(1,$F19))&gt;INDEX(Kalender!$B$81:$B$110,MAX(1,$F19)))),2,0))</f>
        <v>0</v>
      </c>
      <c r="AK19" s="5" t="n">
        <f aca="false">IF(Kalender!AK19&lt;&gt;1,0,IF(AND($B19&gt;0,INDEX(Kalender!AK$68:AK$77,MAX(1,$B19))&gt;INDEX(Kalender!$B$68:$B$77,MAX(1,$B19))),1,0)+IF(OR(AND($C19&gt;0,INDEX(Kalender!AK$81:AK$110,MAX(1,$C19))&gt;INDEX(Kalender!$B$81:$B$110,MAX(1,$C19))),AND($D19&gt;0,INDEX(Kalender!AK$81:AK$110,MAX(1,$D19))&gt;INDEX(Kalender!$B$81:$B$110,MAX(1,$D19))),AND($E19&gt;0,INDEX(Kalender!AK$81:AK$110,MAX(1,$E19))&gt;INDEX(Kalender!$B$81:$B$110,MAX(1,$E19))),AND($F19&gt;0,INDEX(Kalender!AK$81:AK$110,MAX(1,$F19))&gt;INDEX(Kalender!$B$81:$B$110,MAX(1,$F19)))),2,0))</f>
        <v>0</v>
      </c>
      <c r="AL19" s="5" t="n">
        <f aca="false">IF(Kalender!AL19&lt;&gt;1,0,IF(AND($B19&gt;0,INDEX(Kalender!AL$68:AL$77,MAX(1,$B19))&gt;INDEX(Kalender!$B$68:$B$77,MAX(1,$B19))),1,0)+IF(OR(AND($C19&gt;0,INDEX(Kalender!AL$81:AL$110,MAX(1,$C19))&gt;INDEX(Kalender!$B$81:$B$110,MAX(1,$C19))),AND($D19&gt;0,INDEX(Kalender!AL$81:AL$110,MAX(1,$D19))&gt;INDEX(Kalender!$B$81:$B$110,MAX(1,$D19))),AND($E19&gt;0,INDEX(Kalender!AL$81:AL$110,MAX(1,$E19))&gt;INDEX(Kalender!$B$81:$B$110,MAX(1,$E19))),AND($F19&gt;0,INDEX(Kalender!AL$81:AL$110,MAX(1,$F19))&gt;INDEX(Kalender!$B$81:$B$110,MAX(1,$F19)))),2,0))</f>
        <v>0</v>
      </c>
      <c r="AM19" s="5" t="n">
        <f aca="false">IF(Kalender!AM19&lt;&gt;1,0,IF(AND($B19&gt;0,INDEX(Kalender!AM$68:AM$77,MAX(1,$B19))&gt;INDEX(Kalender!$B$68:$B$77,MAX(1,$B19))),1,0)+IF(OR(AND($C19&gt;0,INDEX(Kalender!AM$81:AM$110,MAX(1,$C19))&gt;INDEX(Kalender!$B$81:$B$110,MAX(1,$C19))),AND($D19&gt;0,INDEX(Kalender!AM$81:AM$110,MAX(1,$D19))&gt;INDEX(Kalender!$B$81:$B$110,MAX(1,$D19))),AND($E19&gt;0,INDEX(Kalender!AM$81:AM$110,MAX(1,$E19))&gt;INDEX(Kalender!$B$81:$B$110,MAX(1,$E19))),AND($F19&gt;0,INDEX(Kalender!AM$81:AM$110,MAX(1,$F19))&gt;INDEX(Kalender!$B$81:$B$110,MAX(1,$F19)))),2,0))</f>
        <v>0</v>
      </c>
      <c r="AN19" s="5" t="n">
        <f aca="false">IF(Kalender!AN19&lt;&gt;1,0,IF(AND($B19&gt;0,INDEX(Kalender!AN$68:AN$77,MAX(1,$B19))&gt;INDEX(Kalender!$B$68:$B$77,MAX(1,$B19))),1,0)+IF(OR(AND($C19&gt;0,INDEX(Kalender!AN$81:AN$110,MAX(1,$C19))&gt;INDEX(Kalender!$B$81:$B$110,MAX(1,$C19))),AND($D19&gt;0,INDEX(Kalender!AN$81:AN$110,MAX(1,$D19))&gt;INDEX(Kalender!$B$81:$B$110,MAX(1,$D19))),AND($E19&gt;0,INDEX(Kalender!AN$81:AN$110,MAX(1,$E19))&gt;INDEX(Kalender!$B$81:$B$110,MAX(1,$E19))),AND($F19&gt;0,INDEX(Kalender!AN$81:AN$110,MAX(1,$F19))&gt;INDEX(Kalender!$B$81:$B$110,MAX(1,$F19)))),2,0))</f>
        <v>0</v>
      </c>
      <c r="AO19" s="5" t="n">
        <f aca="false">IF(Kalender!AO19&lt;&gt;1,0,IF(AND($B19&gt;0,INDEX(Kalender!AO$68:AO$77,MAX(1,$B19))&gt;INDEX(Kalender!$B$68:$B$77,MAX(1,$B19))),1,0)+IF(OR(AND($C19&gt;0,INDEX(Kalender!AO$81:AO$110,MAX(1,$C19))&gt;INDEX(Kalender!$B$81:$B$110,MAX(1,$C19))),AND($D19&gt;0,INDEX(Kalender!AO$81:AO$110,MAX(1,$D19))&gt;INDEX(Kalender!$B$81:$B$110,MAX(1,$D19))),AND($E19&gt;0,INDEX(Kalender!AO$81:AO$110,MAX(1,$E19))&gt;INDEX(Kalender!$B$81:$B$110,MAX(1,$E19))),AND($F19&gt;0,INDEX(Kalender!AO$81:AO$110,MAX(1,$F19))&gt;INDEX(Kalender!$B$81:$B$110,MAX(1,$F19)))),2,0))</f>
        <v>0</v>
      </c>
      <c r="AP19" s="5" t="n">
        <f aca="false">IF(Kalender!AP19&lt;&gt;1,0,IF(AND($B19&gt;0,INDEX(Kalender!AP$68:AP$77,MAX(1,$B19))&gt;INDEX(Kalender!$B$68:$B$77,MAX(1,$B19))),1,0)+IF(OR(AND($C19&gt;0,INDEX(Kalender!AP$81:AP$110,MAX(1,$C19))&gt;INDEX(Kalender!$B$81:$B$110,MAX(1,$C19))),AND($D19&gt;0,INDEX(Kalender!AP$81:AP$110,MAX(1,$D19))&gt;INDEX(Kalender!$B$81:$B$110,MAX(1,$D19))),AND($E19&gt;0,INDEX(Kalender!AP$81:AP$110,MAX(1,$E19))&gt;INDEX(Kalender!$B$81:$B$110,MAX(1,$E19))),AND($F19&gt;0,INDEX(Kalender!AP$81:AP$110,MAX(1,$F19))&gt;INDEX(Kalender!$B$81:$B$110,MAX(1,$F19)))),2,0))</f>
        <v>0</v>
      </c>
      <c r="AQ19" s="5" t="n">
        <f aca="false">IF(Kalender!AQ19&lt;&gt;1,0,IF(AND($B19&gt;0,INDEX(Kalender!AQ$68:AQ$77,MAX(1,$B19))&gt;INDEX(Kalender!$B$68:$B$77,MAX(1,$B19))),1,0)+IF(OR(AND($C19&gt;0,INDEX(Kalender!AQ$81:AQ$110,MAX(1,$C19))&gt;INDEX(Kalender!$B$81:$B$110,MAX(1,$C19))),AND($D19&gt;0,INDEX(Kalender!AQ$81:AQ$110,MAX(1,$D19))&gt;INDEX(Kalender!$B$81:$B$110,MAX(1,$D19))),AND($E19&gt;0,INDEX(Kalender!AQ$81:AQ$110,MAX(1,$E19))&gt;INDEX(Kalender!$B$81:$B$110,MAX(1,$E19))),AND($F19&gt;0,INDEX(Kalender!AQ$81:AQ$110,MAX(1,$F19))&gt;INDEX(Kalender!$B$81:$B$110,MAX(1,$F19)))),2,0))</f>
        <v>0</v>
      </c>
      <c r="AR19" s="5" t="n">
        <f aca="false">IF(Kalender!AR19&lt;&gt;1,0,IF(AND($B19&gt;0,INDEX(Kalender!AR$68:AR$77,MAX(1,$B19))&gt;INDEX(Kalender!$B$68:$B$77,MAX(1,$B19))),1,0)+IF(OR(AND($C19&gt;0,INDEX(Kalender!AR$81:AR$110,MAX(1,$C19))&gt;INDEX(Kalender!$B$81:$B$110,MAX(1,$C19))),AND($D19&gt;0,INDEX(Kalender!AR$81:AR$110,MAX(1,$D19))&gt;INDEX(Kalender!$B$81:$B$110,MAX(1,$D19))),AND($E19&gt;0,INDEX(Kalender!AR$81:AR$110,MAX(1,$E19))&gt;INDEX(Kalender!$B$81:$B$110,MAX(1,$E19))),AND($F19&gt;0,INDEX(Kalender!AR$81:AR$110,MAX(1,$F19))&gt;INDEX(Kalender!$B$81:$B$110,MAX(1,$F19)))),2,0))</f>
        <v>0</v>
      </c>
      <c r="AS19" s="5" t="n">
        <f aca="false">IF(Kalender!AS19&lt;&gt;1,0,IF(AND($B19&gt;0,INDEX(Kalender!AS$68:AS$77,MAX(1,$B19))&gt;INDEX(Kalender!$B$68:$B$77,MAX(1,$B19))),1,0)+IF(OR(AND($C19&gt;0,INDEX(Kalender!AS$81:AS$110,MAX(1,$C19))&gt;INDEX(Kalender!$B$81:$B$110,MAX(1,$C19))),AND($D19&gt;0,INDEX(Kalender!AS$81:AS$110,MAX(1,$D19))&gt;INDEX(Kalender!$B$81:$B$110,MAX(1,$D19))),AND($E19&gt;0,INDEX(Kalender!AS$81:AS$110,MAX(1,$E19))&gt;INDEX(Kalender!$B$81:$B$110,MAX(1,$E19))),AND($F19&gt;0,INDEX(Kalender!AS$81:AS$110,MAX(1,$F19))&gt;INDEX(Kalender!$B$81:$B$110,MAX(1,$F19)))),2,0))</f>
        <v>0</v>
      </c>
      <c r="AT19" s="5" t="n">
        <f aca="false">IF(Kalender!AT19&lt;&gt;1,0,IF(AND($B19&gt;0,INDEX(Kalender!AT$68:AT$77,MAX(1,$B19))&gt;INDEX(Kalender!$B$68:$B$77,MAX(1,$B19))),1,0)+IF(OR(AND($C19&gt;0,INDEX(Kalender!AT$81:AT$110,MAX(1,$C19))&gt;INDEX(Kalender!$B$81:$B$110,MAX(1,$C19))),AND($D19&gt;0,INDEX(Kalender!AT$81:AT$110,MAX(1,$D19))&gt;INDEX(Kalender!$B$81:$B$110,MAX(1,$D19))),AND($E19&gt;0,INDEX(Kalender!AT$81:AT$110,MAX(1,$E19))&gt;INDEX(Kalender!$B$81:$B$110,MAX(1,$E19))),AND($F19&gt;0,INDEX(Kalender!AT$81:AT$110,MAX(1,$F19))&gt;INDEX(Kalender!$B$81:$B$110,MAX(1,$F19)))),2,0))</f>
        <v>0</v>
      </c>
      <c r="AU19" s="5" t="n">
        <f aca="false">IF(Kalender!AU19&lt;&gt;1,0,IF(AND($B19&gt;0,INDEX(Kalender!AU$68:AU$77,MAX(1,$B19))&gt;INDEX(Kalender!$B$68:$B$77,MAX(1,$B19))),1,0)+IF(OR(AND($C19&gt;0,INDEX(Kalender!AU$81:AU$110,MAX(1,$C19))&gt;INDEX(Kalender!$B$81:$B$110,MAX(1,$C19))),AND($D19&gt;0,INDEX(Kalender!AU$81:AU$110,MAX(1,$D19))&gt;INDEX(Kalender!$B$81:$B$110,MAX(1,$D19))),AND($E19&gt;0,INDEX(Kalender!AU$81:AU$110,MAX(1,$E19))&gt;INDEX(Kalender!$B$81:$B$110,MAX(1,$E19))),AND($F19&gt;0,INDEX(Kalender!AU$81:AU$110,MAX(1,$F19))&gt;INDEX(Kalender!$B$81:$B$110,MAX(1,$F19)))),2,0))</f>
        <v>0</v>
      </c>
      <c r="AV19" s="5" t="n">
        <f aca="false">IF(Kalender!AV19&lt;&gt;1,0,IF(AND($B19&gt;0,INDEX(Kalender!AV$68:AV$77,MAX(1,$B19))&gt;INDEX(Kalender!$B$68:$B$77,MAX(1,$B19))),1,0)+IF(OR(AND($C19&gt;0,INDEX(Kalender!AV$81:AV$110,MAX(1,$C19))&gt;INDEX(Kalender!$B$81:$B$110,MAX(1,$C19))),AND($D19&gt;0,INDEX(Kalender!AV$81:AV$110,MAX(1,$D19))&gt;INDEX(Kalender!$B$81:$B$110,MAX(1,$D19))),AND($E19&gt;0,INDEX(Kalender!AV$81:AV$110,MAX(1,$E19))&gt;INDEX(Kalender!$B$81:$B$110,MAX(1,$E19))),AND($F19&gt;0,INDEX(Kalender!AV$81:AV$110,MAX(1,$F19))&gt;INDEX(Kalender!$B$81:$B$110,MAX(1,$F19)))),2,0))</f>
        <v>0</v>
      </c>
      <c r="AW19" s="5" t="n">
        <f aca="false">IF(Kalender!AW19&lt;&gt;1,0,IF(AND($B19&gt;0,INDEX(Kalender!AW$68:AW$77,MAX(1,$B19))&gt;INDEX(Kalender!$B$68:$B$77,MAX(1,$B19))),1,0)+IF(OR(AND($C19&gt;0,INDEX(Kalender!AW$81:AW$110,MAX(1,$C19))&gt;INDEX(Kalender!$B$81:$B$110,MAX(1,$C19))),AND($D19&gt;0,INDEX(Kalender!AW$81:AW$110,MAX(1,$D19))&gt;INDEX(Kalender!$B$81:$B$110,MAX(1,$D19))),AND($E19&gt;0,INDEX(Kalender!AW$81:AW$110,MAX(1,$E19))&gt;INDEX(Kalender!$B$81:$B$110,MAX(1,$E19))),AND($F19&gt;0,INDEX(Kalender!AW$81:AW$110,MAX(1,$F19))&gt;INDEX(Kalender!$B$81:$B$110,MAX(1,$F19)))),2,0))</f>
        <v>0</v>
      </c>
      <c r="AX19" s="5" t="n">
        <f aca="false">IF(Kalender!AX19&lt;&gt;1,0,IF(AND($B19&gt;0,INDEX(Kalender!AX$68:AX$77,MAX(1,$B19))&gt;INDEX(Kalender!$B$68:$B$77,MAX(1,$B19))),1,0)+IF(OR(AND($C19&gt;0,INDEX(Kalender!AX$81:AX$110,MAX(1,$C19))&gt;INDEX(Kalender!$B$81:$B$110,MAX(1,$C19))),AND($D19&gt;0,INDEX(Kalender!AX$81:AX$110,MAX(1,$D19))&gt;INDEX(Kalender!$B$81:$B$110,MAX(1,$D19))),AND($E19&gt;0,INDEX(Kalender!AX$81:AX$110,MAX(1,$E19))&gt;INDEX(Kalender!$B$81:$B$110,MAX(1,$E19))),AND($F19&gt;0,INDEX(Kalender!AX$81:AX$110,MAX(1,$F19))&gt;INDEX(Kalender!$B$81:$B$110,MAX(1,$F19)))),2,0))</f>
        <v>0</v>
      </c>
      <c r="AY19" s="5" t="n">
        <f aca="false">IF(Kalender!AY19&lt;&gt;1,0,IF(AND($B19&gt;0,INDEX(Kalender!AY$68:AY$77,MAX(1,$B19))&gt;INDEX(Kalender!$B$68:$B$77,MAX(1,$B19))),1,0)+IF(OR(AND($C19&gt;0,INDEX(Kalender!AY$81:AY$110,MAX(1,$C19))&gt;INDEX(Kalender!$B$81:$B$110,MAX(1,$C19))),AND($D19&gt;0,INDEX(Kalender!AY$81:AY$110,MAX(1,$D19))&gt;INDEX(Kalender!$B$81:$B$110,MAX(1,$D19))),AND($E19&gt;0,INDEX(Kalender!AY$81:AY$110,MAX(1,$E19))&gt;INDEX(Kalender!$B$81:$B$110,MAX(1,$E19))),AND($F19&gt;0,INDEX(Kalender!AY$81:AY$110,MAX(1,$F19))&gt;INDEX(Kalender!$B$81:$B$110,MAX(1,$F19)))),2,0))</f>
        <v>0</v>
      </c>
      <c r="AZ19" s="5" t="n">
        <f aca="false">IF(Kalender!AZ19&lt;&gt;1,0,IF(AND($B19&gt;0,INDEX(Kalender!AZ$68:AZ$77,MAX(1,$B19))&gt;INDEX(Kalender!$B$68:$B$77,MAX(1,$B19))),1,0)+IF(OR(AND($C19&gt;0,INDEX(Kalender!AZ$81:AZ$110,MAX(1,$C19))&gt;INDEX(Kalender!$B$81:$B$110,MAX(1,$C19))),AND($D19&gt;0,INDEX(Kalender!AZ$81:AZ$110,MAX(1,$D19))&gt;INDEX(Kalender!$B$81:$B$110,MAX(1,$D19))),AND($E19&gt;0,INDEX(Kalender!AZ$81:AZ$110,MAX(1,$E19))&gt;INDEX(Kalender!$B$81:$B$110,MAX(1,$E19))),AND($F19&gt;0,INDEX(Kalender!AZ$81:AZ$110,MAX(1,$F19))&gt;INDEX(Kalender!$B$81:$B$110,MAX(1,$F19)))),2,0))</f>
        <v>0</v>
      </c>
      <c r="BA19" s="5" t="n">
        <f aca="false">IF(Kalender!BA19&lt;&gt;1,0,IF(AND($B19&gt;0,INDEX(Kalender!BA$68:BA$77,MAX(1,$B19))&gt;INDEX(Kalender!$B$68:$B$77,MAX(1,$B19))),1,0)+IF(OR(AND($C19&gt;0,INDEX(Kalender!BA$81:BA$110,MAX(1,$C19))&gt;INDEX(Kalender!$B$81:$B$110,MAX(1,$C19))),AND($D19&gt;0,INDEX(Kalender!BA$81:BA$110,MAX(1,$D19))&gt;INDEX(Kalender!$B$81:$B$110,MAX(1,$D19))),AND($E19&gt;0,INDEX(Kalender!BA$81:BA$110,MAX(1,$E19))&gt;INDEX(Kalender!$B$81:$B$110,MAX(1,$E19))),AND($F19&gt;0,INDEX(Kalender!BA$81:BA$110,MAX(1,$F19))&gt;INDEX(Kalender!$B$81:$B$110,MAX(1,$F19)))),2,0))</f>
        <v>0</v>
      </c>
      <c r="BB19" s="5" t="n">
        <f aca="false">IF(Kalender!BB19&lt;&gt;1,0,IF(AND($B19&gt;0,INDEX(Kalender!BB$68:BB$77,MAX(1,$B19))&gt;INDEX(Kalender!$B$68:$B$77,MAX(1,$B19))),1,0)+IF(OR(AND($C19&gt;0,INDEX(Kalender!BB$81:BB$110,MAX(1,$C19))&gt;INDEX(Kalender!$B$81:$B$110,MAX(1,$C19))),AND($D19&gt;0,INDEX(Kalender!BB$81:BB$110,MAX(1,$D19))&gt;INDEX(Kalender!$B$81:$B$110,MAX(1,$D19))),AND($E19&gt;0,INDEX(Kalender!BB$81:BB$110,MAX(1,$E19))&gt;INDEX(Kalender!$B$81:$B$110,MAX(1,$E19))),AND($F19&gt;0,INDEX(Kalender!BB$81:BB$110,MAX(1,$F19))&gt;INDEX(Kalender!$B$81:$B$110,MAX(1,$F19)))),2,0))</f>
        <v>0</v>
      </c>
      <c r="BC19" s="5" t="n">
        <f aca="false">IF(Kalender!BC19&lt;&gt;1,0,IF(AND($B19&gt;0,INDEX(Kalender!BC$68:BC$77,MAX(1,$B19))&gt;INDEX(Kalender!$B$68:$B$77,MAX(1,$B19))),1,0)+IF(OR(AND($C19&gt;0,INDEX(Kalender!BC$81:BC$110,MAX(1,$C19))&gt;INDEX(Kalender!$B$81:$B$110,MAX(1,$C19))),AND($D19&gt;0,INDEX(Kalender!BC$81:BC$110,MAX(1,$D19))&gt;INDEX(Kalender!$B$81:$B$110,MAX(1,$D19))),AND($E19&gt;0,INDEX(Kalender!BC$81:BC$110,MAX(1,$E19))&gt;INDEX(Kalender!$B$81:$B$110,MAX(1,$E19))),AND($F19&gt;0,INDEX(Kalender!BC$81:BC$110,MAX(1,$F19))&gt;INDEX(Kalender!$B$81:$B$110,MAX(1,$F19)))),2,0))</f>
        <v>0</v>
      </c>
      <c r="BD19" s="5" t="n">
        <f aca="false">IF(Kalender!BD19&lt;&gt;1,0,IF(AND($B19&gt;0,INDEX(Kalender!BD$68:BD$77,MAX(1,$B19))&gt;INDEX(Kalender!$B$68:$B$77,MAX(1,$B19))),1,0)+IF(OR(AND($C19&gt;0,INDEX(Kalender!BD$81:BD$110,MAX(1,$C19))&gt;INDEX(Kalender!$B$81:$B$110,MAX(1,$C19))),AND($D19&gt;0,INDEX(Kalender!BD$81:BD$110,MAX(1,$D19))&gt;INDEX(Kalender!$B$81:$B$110,MAX(1,$D19))),AND($E19&gt;0,INDEX(Kalender!BD$81:BD$110,MAX(1,$E19))&gt;INDEX(Kalender!$B$81:$B$110,MAX(1,$E19))),AND($F19&gt;0,INDEX(Kalender!BD$81:BD$110,MAX(1,$F19))&gt;INDEX(Kalender!$B$81:$B$110,MAX(1,$F19)))),2,0))</f>
        <v>0</v>
      </c>
      <c r="BE19" s="5" t="n">
        <f aca="false">IF(Kalender!BE19&lt;&gt;1,0,IF(AND($B19&gt;0,INDEX(Kalender!BE$68:BE$77,MAX(1,$B19))&gt;INDEX(Kalender!$B$68:$B$77,MAX(1,$B19))),1,0)+IF(OR(AND($C19&gt;0,INDEX(Kalender!BE$81:BE$110,MAX(1,$C19))&gt;INDEX(Kalender!$B$81:$B$110,MAX(1,$C19))),AND($D19&gt;0,INDEX(Kalender!BE$81:BE$110,MAX(1,$D19))&gt;INDEX(Kalender!$B$81:$B$110,MAX(1,$D19))),AND($E19&gt;0,INDEX(Kalender!BE$81:BE$110,MAX(1,$E19))&gt;INDEX(Kalender!$B$81:$B$110,MAX(1,$E19))),AND($F19&gt;0,INDEX(Kalender!BE$81:BE$110,MAX(1,$F19))&gt;INDEX(Kalender!$B$81:$B$110,MAX(1,$F19)))),2,0))</f>
        <v>0</v>
      </c>
      <c r="BF19" s="5" t="n">
        <f aca="false">IF(Kalender!BF19&lt;&gt;1,0,IF(AND($B19&gt;0,INDEX(Kalender!BF$68:BF$77,MAX(1,$B19))&gt;INDEX(Kalender!$B$68:$B$77,MAX(1,$B19))),1,0)+IF(OR(AND($C19&gt;0,INDEX(Kalender!BF$81:BF$110,MAX(1,$C19))&gt;INDEX(Kalender!$B$81:$B$110,MAX(1,$C19))),AND($D19&gt;0,INDEX(Kalender!BF$81:BF$110,MAX(1,$D19))&gt;INDEX(Kalender!$B$81:$B$110,MAX(1,$D19))),AND($E19&gt;0,INDEX(Kalender!BF$81:BF$110,MAX(1,$E19))&gt;INDEX(Kalender!$B$81:$B$110,MAX(1,$E19))),AND($F19&gt;0,INDEX(Kalender!BF$81:BF$110,MAX(1,$F19))&gt;INDEX(Kalender!$B$81:$B$110,MAX(1,$F19)))),2,0))</f>
        <v>0</v>
      </c>
      <c r="BG19" s="5" t="n">
        <f aca="false">IF(Kalender!BG19&lt;&gt;1,0,IF(AND($B19&gt;0,INDEX(Kalender!BG$68:BG$77,MAX(1,$B19))&gt;INDEX(Kalender!$B$68:$B$77,MAX(1,$B19))),1,0)+IF(OR(AND($C19&gt;0,INDEX(Kalender!BG$81:BG$110,MAX(1,$C19))&gt;INDEX(Kalender!$B$81:$B$110,MAX(1,$C19))),AND($D19&gt;0,INDEX(Kalender!BG$81:BG$110,MAX(1,$D19))&gt;INDEX(Kalender!$B$81:$B$110,MAX(1,$D19))),AND($E19&gt;0,INDEX(Kalender!BG$81:BG$110,MAX(1,$E19))&gt;INDEX(Kalender!$B$81:$B$110,MAX(1,$E19))),AND($F19&gt;0,INDEX(Kalender!BG$81:BG$110,MAX(1,$F19))&gt;INDEX(Kalender!$B$81:$B$110,MAX(1,$F19)))),2,0))</f>
        <v>0</v>
      </c>
      <c r="BH19" s="5" t="n">
        <f aca="false">IF(Kalender!BH19&lt;&gt;1,0,IF(AND($B19&gt;0,INDEX(Kalender!BH$68:BH$77,MAX(1,$B19))&gt;INDEX(Kalender!$B$68:$B$77,MAX(1,$B19))),1,0)+IF(OR(AND($C19&gt;0,INDEX(Kalender!BH$81:BH$110,MAX(1,$C19))&gt;INDEX(Kalender!$B$81:$B$110,MAX(1,$C19))),AND($D19&gt;0,INDEX(Kalender!BH$81:BH$110,MAX(1,$D19))&gt;INDEX(Kalender!$B$81:$B$110,MAX(1,$D19))),AND($E19&gt;0,INDEX(Kalender!BH$81:BH$110,MAX(1,$E19))&gt;INDEX(Kalender!$B$81:$B$110,MAX(1,$E19))),AND($F19&gt;0,INDEX(Kalender!BH$81:BH$110,MAX(1,$F19))&gt;INDEX(Kalender!$B$81:$B$110,MAX(1,$F19)))),2,0))</f>
        <v>0</v>
      </c>
      <c r="BI19" s="5" t="n">
        <f aca="false">IF(Kalender!BI19&lt;&gt;1,0,IF(AND($B19&gt;0,INDEX(Kalender!BI$68:BI$77,MAX(1,$B19))&gt;INDEX(Kalender!$B$68:$B$77,MAX(1,$B19))),1,0)+IF(OR(AND($C19&gt;0,INDEX(Kalender!BI$81:BI$110,MAX(1,$C19))&gt;INDEX(Kalender!$B$81:$B$110,MAX(1,$C19))),AND($D19&gt;0,INDEX(Kalender!BI$81:BI$110,MAX(1,$D19))&gt;INDEX(Kalender!$B$81:$B$110,MAX(1,$D19))),AND($E19&gt;0,INDEX(Kalender!BI$81:BI$110,MAX(1,$E19))&gt;INDEX(Kalender!$B$81:$B$110,MAX(1,$E19))),AND($F19&gt;0,INDEX(Kalender!BI$81:BI$110,MAX(1,$F19))&gt;INDEX(Kalender!$B$81:$B$110,MAX(1,$F19)))),2,0))</f>
        <v>0</v>
      </c>
      <c r="BJ19" s="5" t="n">
        <f aca="false">IF(Kalender!BJ19&lt;&gt;1,0,IF(AND($B19&gt;0,INDEX(Kalender!BJ$68:BJ$77,MAX(1,$B19))&gt;INDEX(Kalender!$B$68:$B$77,MAX(1,$B19))),1,0)+IF(OR(AND($C19&gt;0,INDEX(Kalender!BJ$81:BJ$110,MAX(1,$C19))&gt;INDEX(Kalender!$B$81:$B$110,MAX(1,$C19))),AND($D19&gt;0,INDEX(Kalender!BJ$81:BJ$110,MAX(1,$D19))&gt;INDEX(Kalender!$B$81:$B$110,MAX(1,$D19))),AND($E19&gt;0,INDEX(Kalender!BJ$81:BJ$110,MAX(1,$E19))&gt;INDEX(Kalender!$B$81:$B$110,MAX(1,$E19))),AND($F19&gt;0,INDEX(Kalender!BJ$81:BJ$110,MAX(1,$F19))&gt;INDEX(Kalender!$B$81:$B$110,MAX(1,$F19)))),2,0))</f>
        <v>0</v>
      </c>
      <c r="BK19" s="5" t="n">
        <f aca="false">IF(Kalender!BK19&lt;&gt;1,0,IF(AND($B19&gt;0,INDEX(Kalender!BK$68:BK$77,MAX(1,$B19))&gt;INDEX(Kalender!$B$68:$B$77,MAX(1,$B19))),1,0)+IF(OR(AND($C19&gt;0,INDEX(Kalender!BK$81:BK$110,MAX(1,$C19))&gt;INDEX(Kalender!$B$81:$B$110,MAX(1,$C19))),AND($D19&gt;0,INDEX(Kalender!BK$81:BK$110,MAX(1,$D19))&gt;INDEX(Kalender!$B$81:$B$110,MAX(1,$D19))),AND($E19&gt;0,INDEX(Kalender!BK$81:BK$110,MAX(1,$E19))&gt;INDEX(Kalender!$B$81:$B$110,MAX(1,$E19))),AND($F19&gt;0,INDEX(Kalender!BK$81:BK$110,MAX(1,$F19))&gt;INDEX(Kalender!$B$81:$B$110,MAX(1,$F19)))),2,0))</f>
        <v>0</v>
      </c>
      <c r="BL19" s="5" t="n">
        <f aca="false">IF(Kalender!BL19&lt;&gt;1,0,IF(AND($B19&gt;0,INDEX(Kalender!BL$68:BL$77,MAX(1,$B19))&gt;INDEX(Kalender!$B$68:$B$77,MAX(1,$B19))),1,0)+IF(OR(AND($C19&gt;0,INDEX(Kalender!BL$81:BL$110,MAX(1,$C19))&gt;INDEX(Kalender!$B$81:$B$110,MAX(1,$C19))),AND($D19&gt;0,INDEX(Kalender!BL$81:BL$110,MAX(1,$D19))&gt;INDEX(Kalender!$B$81:$B$110,MAX(1,$D19))),AND($E19&gt;0,INDEX(Kalender!BL$81:BL$110,MAX(1,$E19))&gt;INDEX(Kalender!$B$81:$B$110,MAX(1,$E19))),AND($F19&gt;0,INDEX(Kalender!BL$81:BL$110,MAX(1,$F19))&gt;INDEX(Kalender!$B$81:$B$110,MAX(1,$F19)))),2,0))</f>
        <v>0</v>
      </c>
      <c r="BM19" s="5" t="n">
        <f aca="false">IF(Kalender!BM19&lt;&gt;1,0,IF(AND($B19&gt;0,INDEX(Kalender!BM$68:BM$77,MAX(1,$B19))&gt;INDEX(Kalender!$B$68:$B$77,MAX(1,$B19))),1,0)+IF(OR(AND($C19&gt;0,INDEX(Kalender!BM$81:BM$110,MAX(1,$C19))&gt;INDEX(Kalender!$B$81:$B$110,MAX(1,$C19))),AND($D19&gt;0,INDEX(Kalender!BM$81:BM$110,MAX(1,$D19))&gt;INDEX(Kalender!$B$81:$B$110,MAX(1,$D19))),AND($E19&gt;0,INDEX(Kalender!BM$81:BM$110,MAX(1,$E19))&gt;INDEX(Kalender!$B$81:$B$110,MAX(1,$E19))),AND($F19&gt;0,INDEX(Kalender!BM$81:BM$110,MAX(1,$F19))&gt;INDEX(Kalender!$B$81:$B$110,MAX(1,$F19)))),2,0))</f>
        <v>0</v>
      </c>
      <c r="BN19" s="5" t="n">
        <f aca="false">IF(Kalender!BN19&lt;&gt;1,0,IF(AND($B19&gt;0,INDEX(Kalender!BN$68:BN$77,MAX(1,$B19))&gt;INDEX(Kalender!$B$68:$B$77,MAX(1,$B19))),1,0)+IF(OR(AND($C19&gt;0,INDEX(Kalender!BN$81:BN$110,MAX(1,$C19))&gt;INDEX(Kalender!$B$81:$B$110,MAX(1,$C19))),AND($D19&gt;0,INDEX(Kalender!BN$81:BN$110,MAX(1,$D19))&gt;INDEX(Kalender!$B$81:$B$110,MAX(1,$D19))),AND($E19&gt;0,INDEX(Kalender!BN$81:BN$110,MAX(1,$E19))&gt;INDEX(Kalender!$B$81:$B$110,MAX(1,$E19))),AND($F19&gt;0,INDEX(Kalender!BN$81:BN$110,MAX(1,$F19))&gt;INDEX(Kalender!$B$81:$B$110,MAX(1,$F19)))),2,0))</f>
        <v>0</v>
      </c>
      <c r="BO19" s="5" t="n">
        <f aca="false">IF(Kalender!BO19&lt;&gt;1,0,IF(AND($B19&gt;0,INDEX(Kalender!BO$68:BO$77,MAX(1,$B19))&gt;INDEX(Kalender!$B$68:$B$77,MAX(1,$B19))),1,0)+IF(OR(AND($C19&gt;0,INDEX(Kalender!BO$81:BO$110,MAX(1,$C19))&gt;INDEX(Kalender!$B$81:$B$110,MAX(1,$C19))),AND($D19&gt;0,INDEX(Kalender!BO$81:BO$110,MAX(1,$D19))&gt;INDEX(Kalender!$B$81:$B$110,MAX(1,$D19))),AND($E19&gt;0,INDEX(Kalender!BO$81:BO$110,MAX(1,$E19))&gt;INDEX(Kalender!$B$81:$B$110,MAX(1,$E19))),AND($F19&gt;0,INDEX(Kalender!BO$81:BO$110,MAX(1,$F19))&gt;INDEX(Kalender!$B$81:$B$110,MAX(1,$F19)))),2,0))</f>
        <v>0</v>
      </c>
      <c r="BP19" s="5" t="n">
        <f aca="false">IF(Kalender!BP19&lt;&gt;1,0,IF(AND($B19&gt;0,INDEX(Kalender!BP$68:BP$77,MAX(1,$B19))&gt;INDEX(Kalender!$B$68:$B$77,MAX(1,$B19))),1,0)+IF(OR(AND($C19&gt;0,INDEX(Kalender!BP$81:BP$110,MAX(1,$C19))&gt;INDEX(Kalender!$B$81:$B$110,MAX(1,$C19))),AND($D19&gt;0,INDEX(Kalender!BP$81:BP$110,MAX(1,$D19))&gt;INDEX(Kalender!$B$81:$B$110,MAX(1,$D19))),AND($E19&gt;0,INDEX(Kalender!BP$81:BP$110,MAX(1,$E19))&gt;INDEX(Kalender!$B$81:$B$110,MAX(1,$E19))),AND($F19&gt;0,INDEX(Kalender!BP$81:BP$110,MAX(1,$F19))&gt;INDEX(Kalender!$B$81:$B$110,MAX(1,$F19)))),2,0))</f>
        <v>0</v>
      </c>
      <c r="BQ19" s="5" t="n">
        <f aca="false">IF(Kalender!BQ19&lt;&gt;1,0,IF(AND($B19&gt;0,INDEX(Kalender!BQ$68:BQ$77,MAX(1,$B19))&gt;INDEX(Kalender!$B$68:$B$77,MAX(1,$B19))),1,0)+IF(OR(AND($C19&gt;0,INDEX(Kalender!BQ$81:BQ$110,MAX(1,$C19))&gt;INDEX(Kalender!$B$81:$B$110,MAX(1,$C19))),AND($D19&gt;0,INDEX(Kalender!BQ$81:BQ$110,MAX(1,$D19))&gt;INDEX(Kalender!$B$81:$B$110,MAX(1,$D19))),AND($E19&gt;0,INDEX(Kalender!BQ$81:BQ$110,MAX(1,$E19))&gt;INDEX(Kalender!$B$81:$B$110,MAX(1,$E19))),AND($F19&gt;0,INDEX(Kalender!BQ$81:BQ$110,MAX(1,$F19))&gt;INDEX(Kalender!$B$81:$B$110,MAX(1,$F19)))),2,0))</f>
        <v>0</v>
      </c>
      <c r="BR19" s="5" t="n">
        <f aca="false">IF(Kalender!BR19&lt;&gt;1,0,IF(AND($B19&gt;0,INDEX(Kalender!BR$68:BR$77,MAX(1,$B19))&gt;INDEX(Kalender!$B$68:$B$77,MAX(1,$B19))),1,0)+IF(OR(AND($C19&gt;0,INDEX(Kalender!BR$81:BR$110,MAX(1,$C19))&gt;INDEX(Kalender!$B$81:$B$110,MAX(1,$C19))),AND($D19&gt;0,INDEX(Kalender!BR$81:BR$110,MAX(1,$D19))&gt;INDEX(Kalender!$B$81:$B$110,MAX(1,$D19))),AND($E19&gt;0,INDEX(Kalender!BR$81:BR$110,MAX(1,$E19))&gt;INDEX(Kalender!$B$81:$B$110,MAX(1,$E19))),AND($F19&gt;0,INDEX(Kalender!BR$81:BR$110,MAX(1,$F19))&gt;INDEX(Kalender!$B$81:$B$110,MAX(1,$F19)))),2,0))</f>
        <v>0</v>
      </c>
      <c r="BS19" s="5" t="n">
        <f aca="false">IF(Kalender!BS19&lt;&gt;1,0,IF(AND($B19&gt;0,INDEX(Kalender!BS$68:BS$77,MAX(1,$B19))&gt;INDEX(Kalender!$B$68:$B$77,MAX(1,$B19))),1,0)+IF(OR(AND($C19&gt;0,INDEX(Kalender!BS$81:BS$110,MAX(1,$C19))&gt;INDEX(Kalender!$B$81:$B$110,MAX(1,$C19))),AND($D19&gt;0,INDEX(Kalender!BS$81:BS$110,MAX(1,$D19))&gt;INDEX(Kalender!$B$81:$B$110,MAX(1,$D19))),AND($E19&gt;0,INDEX(Kalender!BS$81:BS$110,MAX(1,$E19))&gt;INDEX(Kalender!$B$81:$B$110,MAX(1,$E19))),AND($F19&gt;0,INDEX(Kalender!BS$81:BS$110,MAX(1,$F19))&gt;INDEX(Kalender!$B$81:$B$110,MAX(1,$F19)))),2,0))</f>
        <v>0</v>
      </c>
      <c r="BT19" s="5" t="n">
        <f aca="false">IF(Kalender!BT19&lt;&gt;1,0,IF(AND($B19&gt;0,INDEX(Kalender!BT$68:BT$77,MAX(1,$B19))&gt;INDEX(Kalender!$B$68:$B$77,MAX(1,$B19))),1,0)+IF(OR(AND($C19&gt;0,INDEX(Kalender!BT$81:BT$110,MAX(1,$C19))&gt;INDEX(Kalender!$B$81:$B$110,MAX(1,$C19))),AND($D19&gt;0,INDEX(Kalender!BT$81:BT$110,MAX(1,$D19))&gt;INDEX(Kalender!$B$81:$B$110,MAX(1,$D19))),AND($E19&gt;0,INDEX(Kalender!BT$81:BT$110,MAX(1,$E19))&gt;INDEX(Kalender!$B$81:$B$110,MAX(1,$E19))),AND($F19&gt;0,INDEX(Kalender!BT$81:BT$110,MAX(1,$F19))&gt;INDEX(Kalender!$B$81:$B$110,MAX(1,$F19)))),2,0))</f>
        <v>0</v>
      </c>
      <c r="BU19" s="5" t="n">
        <f aca="false">IF(Kalender!BU19&lt;&gt;1,0,IF(AND($B19&gt;0,INDEX(Kalender!BU$68:BU$77,MAX(1,$B19))&gt;INDEX(Kalender!$B$68:$B$77,MAX(1,$B19))),1,0)+IF(OR(AND($C19&gt;0,INDEX(Kalender!BU$81:BU$110,MAX(1,$C19))&gt;INDEX(Kalender!$B$81:$B$110,MAX(1,$C19))),AND($D19&gt;0,INDEX(Kalender!BU$81:BU$110,MAX(1,$D19))&gt;INDEX(Kalender!$B$81:$B$110,MAX(1,$D19))),AND($E19&gt;0,INDEX(Kalender!BU$81:BU$110,MAX(1,$E19))&gt;INDEX(Kalender!$B$81:$B$110,MAX(1,$E19))),AND($F19&gt;0,INDEX(Kalender!BU$81:BU$110,MAX(1,$F19))&gt;INDEX(Kalender!$B$81:$B$110,MAX(1,$F19)))),2,0))</f>
        <v>0</v>
      </c>
      <c r="BV19" s="5" t="n">
        <f aca="false">IF(Kalender!BV19&lt;&gt;1,0,IF(AND($B19&gt;0,INDEX(Kalender!BV$68:BV$77,MAX(1,$B19))&gt;INDEX(Kalender!$B$68:$B$77,MAX(1,$B19))),1,0)+IF(OR(AND($C19&gt;0,INDEX(Kalender!BV$81:BV$110,MAX(1,$C19))&gt;INDEX(Kalender!$B$81:$B$110,MAX(1,$C19))),AND($D19&gt;0,INDEX(Kalender!BV$81:BV$110,MAX(1,$D19))&gt;INDEX(Kalender!$B$81:$B$110,MAX(1,$D19))),AND($E19&gt;0,INDEX(Kalender!BV$81:BV$110,MAX(1,$E19))&gt;INDEX(Kalender!$B$81:$B$110,MAX(1,$E19))),AND($F19&gt;0,INDEX(Kalender!BV$81:BV$110,MAX(1,$F19))&gt;INDEX(Kalender!$B$81:$B$110,MAX(1,$F19)))),2,0))</f>
        <v>0</v>
      </c>
      <c r="BW19" s="5" t="n">
        <f aca="false">IF(Kalender!BW19&lt;&gt;1,0,IF(AND($B19&gt;0,INDEX(Kalender!BW$68:BW$77,MAX(1,$B19))&gt;INDEX(Kalender!$B$68:$B$77,MAX(1,$B19))),1,0)+IF(OR(AND($C19&gt;0,INDEX(Kalender!BW$81:BW$110,MAX(1,$C19))&gt;INDEX(Kalender!$B$81:$B$110,MAX(1,$C19))),AND($D19&gt;0,INDEX(Kalender!BW$81:BW$110,MAX(1,$D19))&gt;INDEX(Kalender!$B$81:$B$110,MAX(1,$D19))),AND($E19&gt;0,INDEX(Kalender!BW$81:BW$110,MAX(1,$E19))&gt;INDEX(Kalender!$B$81:$B$110,MAX(1,$E19))),AND($F19&gt;0,INDEX(Kalender!BW$81:BW$110,MAX(1,$F19))&gt;INDEX(Kalender!$B$81:$B$110,MAX(1,$F19)))),2,0))</f>
        <v>0</v>
      </c>
      <c r="BX19" s="5" t="n">
        <f aca="false">IF(Kalender!BX19&lt;&gt;1,0,IF(AND($B19&gt;0,INDEX(Kalender!BX$68:BX$77,MAX(1,$B19))&gt;INDEX(Kalender!$B$68:$B$77,MAX(1,$B19))),1,0)+IF(OR(AND($C19&gt;0,INDEX(Kalender!BX$81:BX$110,MAX(1,$C19))&gt;INDEX(Kalender!$B$81:$B$110,MAX(1,$C19))),AND($D19&gt;0,INDEX(Kalender!BX$81:BX$110,MAX(1,$D19))&gt;INDEX(Kalender!$B$81:$B$110,MAX(1,$D19))),AND($E19&gt;0,INDEX(Kalender!BX$81:BX$110,MAX(1,$E19))&gt;INDEX(Kalender!$B$81:$B$110,MAX(1,$E19))),AND($F19&gt;0,INDEX(Kalender!BX$81:BX$110,MAX(1,$F19))&gt;INDEX(Kalender!$B$81:$B$110,MAX(1,$F19)))),2,0))</f>
        <v>0</v>
      </c>
      <c r="BY19" s="5" t="n">
        <f aca="false">IF(Kalender!BY19&lt;&gt;1,0,IF(AND($B19&gt;0,INDEX(Kalender!BY$68:BY$77,MAX(1,$B19))&gt;INDEX(Kalender!$B$68:$B$77,MAX(1,$B19))),1,0)+IF(OR(AND($C19&gt;0,INDEX(Kalender!BY$81:BY$110,MAX(1,$C19))&gt;INDEX(Kalender!$B$81:$B$110,MAX(1,$C19))),AND($D19&gt;0,INDEX(Kalender!BY$81:BY$110,MAX(1,$D19))&gt;INDEX(Kalender!$B$81:$B$110,MAX(1,$D19))),AND($E19&gt;0,INDEX(Kalender!BY$81:BY$110,MAX(1,$E19))&gt;INDEX(Kalender!$B$81:$B$110,MAX(1,$E19))),AND($F19&gt;0,INDEX(Kalender!BY$81:BY$110,MAX(1,$F19))&gt;INDEX(Kalender!$B$81:$B$110,MAX(1,$F19)))),2,0))</f>
        <v>0</v>
      </c>
      <c r="BZ19" s="5" t="n">
        <f aca="false">IF(Kalender!BZ19&lt;&gt;1,0,IF(AND($B19&gt;0,INDEX(Kalender!BZ$68:BZ$77,MAX(1,$B19))&gt;INDEX(Kalender!$B$68:$B$77,MAX(1,$B19))),1,0)+IF(OR(AND($C19&gt;0,INDEX(Kalender!BZ$81:BZ$110,MAX(1,$C19))&gt;INDEX(Kalender!$B$81:$B$110,MAX(1,$C19))),AND($D19&gt;0,INDEX(Kalender!BZ$81:BZ$110,MAX(1,$D19))&gt;INDEX(Kalender!$B$81:$B$110,MAX(1,$D19))),AND($E19&gt;0,INDEX(Kalender!BZ$81:BZ$110,MAX(1,$E19))&gt;INDEX(Kalender!$B$81:$B$110,MAX(1,$E19))),AND($F19&gt;0,INDEX(Kalender!BZ$81:BZ$110,MAX(1,$F19))&gt;INDEX(Kalender!$B$81:$B$110,MAX(1,$F19)))),2,0))</f>
        <v>0</v>
      </c>
      <c r="CA19" s="5" t="n">
        <f aca="false">IF(Kalender!CA19&lt;&gt;1,0,IF(AND($B19&gt;0,INDEX(Kalender!CA$68:CA$77,MAX(1,$B19))&gt;INDEX(Kalender!$B$68:$B$77,MAX(1,$B19))),1,0)+IF(OR(AND($C19&gt;0,INDEX(Kalender!CA$81:CA$110,MAX(1,$C19))&gt;INDEX(Kalender!$B$81:$B$110,MAX(1,$C19))),AND($D19&gt;0,INDEX(Kalender!CA$81:CA$110,MAX(1,$D19))&gt;INDEX(Kalender!$B$81:$B$110,MAX(1,$D19))),AND($E19&gt;0,INDEX(Kalender!CA$81:CA$110,MAX(1,$E19))&gt;INDEX(Kalender!$B$81:$B$110,MAX(1,$E19))),AND($F19&gt;0,INDEX(Kalender!CA$81:CA$110,MAX(1,$F19))&gt;INDEX(Kalender!$B$81:$B$110,MAX(1,$F19)))),2,0))</f>
        <v>0</v>
      </c>
      <c r="CB19" s="5" t="n">
        <f aca="false">IF(Kalender!CB19&lt;&gt;1,0,IF(AND($B19&gt;0,INDEX(Kalender!CB$68:CB$77,MAX(1,$B19))&gt;INDEX(Kalender!$B$68:$B$77,MAX(1,$B19))),1,0)+IF(OR(AND($C19&gt;0,INDEX(Kalender!CB$81:CB$110,MAX(1,$C19))&gt;INDEX(Kalender!$B$81:$B$110,MAX(1,$C19))),AND($D19&gt;0,INDEX(Kalender!CB$81:CB$110,MAX(1,$D19))&gt;INDEX(Kalender!$B$81:$B$110,MAX(1,$D19))),AND($E19&gt;0,INDEX(Kalender!CB$81:CB$110,MAX(1,$E19))&gt;INDEX(Kalender!$B$81:$B$110,MAX(1,$E19))),AND($F19&gt;0,INDEX(Kalender!CB$81:CB$110,MAX(1,$F19))&gt;INDEX(Kalender!$B$81:$B$110,MAX(1,$F19)))),2,0))</f>
        <v>0</v>
      </c>
      <c r="CC19" s="5" t="n">
        <f aca="false">IF(Kalender!CC19&lt;&gt;1,0,IF(AND($B19&gt;0,INDEX(Kalender!CC$68:CC$77,MAX(1,$B19))&gt;INDEX(Kalender!$B$68:$B$77,MAX(1,$B19))),1,0)+IF(OR(AND($C19&gt;0,INDEX(Kalender!CC$81:CC$110,MAX(1,$C19))&gt;INDEX(Kalender!$B$81:$B$110,MAX(1,$C19))),AND($D19&gt;0,INDEX(Kalender!CC$81:CC$110,MAX(1,$D19))&gt;INDEX(Kalender!$B$81:$B$110,MAX(1,$D19))),AND($E19&gt;0,INDEX(Kalender!CC$81:CC$110,MAX(1,$E19))&gt;INDEX(Kalender!$B$81:$B$110,MAX(1,$E19))),AND($F19&gt;0,INDEX(Kalender!CC$81:CC$110,MAX(1,$F19))&gt;INDEX(Kalender!$B$81:$B$110,MAX(1,$F19)))),2,0))</f>
        <v>0</v>
      </c>
      <c r="CD19" s="5" t="n">
        <f aca="false">IF(Kalender!CD19&lt;&gt;1,0,IF(AND($B19&gt;0,INDEX(Kalender!CD$68:CD$77,MAX(1,$B19))&gt;INDEX(Kalender!$B$68:$B$77,MAX(1,$B19))),1,0)+IF(OR(AND($C19&gt;0,INDEX(Kalender!CD$81:CD$110,MAX(1,$C19))&gt;INDEX(Kalender!$B$81:$B$110,MAX(1,$C19))),AND($D19&gt;0,INDEX(Kalender!CD$81:CD$110,MAX(1,$D19))&gt;INDEX(Kalender!$B$81:$B$110,MAX(1,$D19))),AND($E19&gt;0,INDEX(Kalender!CD$81:CD$110,MAX(1,$E19))&gt;INDEX(Kalender!$B$81:$B$110,MAX(1,$E19))),AND($F19&gt;0,INDEX(Kalender!CD$81:CD$110,MAX(1,$F19))&gt;INDEX(Kalender!$B$81:$B$110,MAX(1,$F19)))),2,0))</f>
        <v>0</v>
      </c>
      <c r="CE19" s="5" t="n">
        <f aca="false">IF(Kalender!CE19&lt;&gt;1,0,IF(AND($B19&gt;0,INDEX(Kalender!CE$68:CE$77,MAX(1,$B19))&gt;INDEX(Kalender!$B$68:$B$77,MAX(1,$B19))),1,0)+IF(OR(AND($C19&gt;0,INDEX(Kalender!CE$81:CE$110,MAX(1,$C19))&gt;INDEX(Kalender!$B$81:$B$110,MAX(1,$C19))),AND($D19&gt;0,INDEX(Kalender!CE$81:CE$110,MAX(1,$D19))&gt;INDEX(Kalender!$B$81:$B$110,MAX(1,$D19))),AND($E19&gt;0,INDEX(Kalender!CE$81:CE$110,MAX(1,$E19))&gt;INDEX(Kalender!$B$81:$B$110,MAX(1,$E19))),AND($F19&gt;0,INDEX(Kalender!CE$81:CE$110,MAX(1,$F19))&gt;INDEX(Kalender!$B$81:$B$110,MAX(1,$F19)))),2,0))</f>
        <v>0</v>
      </c>
      <c r="CF19" s="5" t="n">
        <f aca="false">IF(Kalender!CF19&lt;&gt;1,0,IF(AND($B19&gt;0,INDEX(Kalender!CF$68:CF$77,MAX(1,$B19))&gt;INDEX(Kalender!$B$68:$B$77,MAX(1,$B19))),1,0)+IF(OR(AND($C19&gt;0,INDEX(Kalender!CF$81:CF$110,MAX(1,$C19))&gt;INDEX(Kalender!$B$81:$B$110,MAX(1,$C19))),AND($D19&gt;0,INDEX(Kalender!CF$81:CF$110,MAX(1,$D19))&gt;INDEX(Kalender!$B$81:$B$110,MAX(1,$D19))),AND($E19&gt;0,INDEX(Kalender!CF$81:CF$110,MAX(1,$E19))&gt;INDEX(Kalender!$B$81:$B$110,MAX(1,$E19))),AND($F19&gt;0,INDEX(Kalender!CF$81:CF$110,MAX(1,$F19))&gt;INDEX(Kalender!$B$81:$B$110,MAX(1,$F19)))),2,0))</f>
        <v>0</v>
      </c>
      <c r="CG19" s="5" t="n">
        <f aca="false">IF(Kalender!CG19&lt;&gt;1,0,IF(AND($B19&gt;0,INDEX(Kalender!CG$68:CG$77,MAX(1,$B19))&gt;INDEX(Kalender!$B$68:$B$77,MAX(1,$B19))),1,0)+IF(OR(AND($C19&gt;0,INDEX(Kalender!CG$81:CG$110,MAX(1,$C19))&gt;INDEX(Kalender!$B$81:$B$110,MAX(1,$C19))),AND($D19&gt;0,INDEX(Kalender!CG$81:CG$110,MAX(1,$D19))&gt;INDEX(Kalender!$B$81:$B$110,MAX(1,$D19))),AND($E19&gt;0,INDEX(Kalender!CG$81:CG$110,MAX(1,$E19))&gt;INDEX(Kalender!$B$81:$B$110,MAX(1,$E19))),AND($F19&gt;0,INDEX(Kalender!CG$81:CG$110,MAX(1,$F19))&gt;INDEX(Kalender!$B$81:$B$110,MAX(1,$F19)))),2,0))</f>
        <v>0</v>
      </c>
      <c r="CH19" s="5" t="n">
        <f aca="false">IF(Kalender!CH19&lt;&gt;1,0,IF(AND($B19&gt;0,INDEX(Kalender!CH$68:CH$77,MAX(1,$B19))&gt;INDEX(Kalender!$B$68:$B$77,MAX(1,$B19))),1,0)+IF(OR(AND($C19&gt;0,INDEX(Kalender!CH$81:CH$110,MAX(1,$C19))&gt;INDEX(Kalender!$B$81:$B$110,MAX(1,$C19))),AND($D19&gt;0,INDEX(Kalender!CH$81:CH$110,MAX(1,$D19))&gt;INDEX(Kalender!$B$81:$B$110,MAX(1,$D19))),AND($E19&gt;0,INDEX(Kalender!CH$81:CH$110,MAX(1,$E19))&gt;INDEX(Kalender!$B$81:$B$110,MAX(1,$E19))),AND($F19&gt;0,INDEX(Kalender!CH$81:CH$110,MAX(1,$F19))&gt;INDEX(Kalender!$B$81:$B$110,MAX(1,$F19)))),2,0))</f>
        <v>0</v>
      </c>
      <c r="CI19" s="5" t="n">
        <f aca="false">IF(Kalender!CI19&lt;&gt;1,0,IF(AND($B19&gt;0,INDEX(Kalender!CI$68:CI$77,MAX(1,$B19))&gt;INDEX(Kalender!$B$68:$B$77,MAX(1,$B19))),1,0)+IF(OR(AND($C19&gt;0,INDEX(Kalender!CI$81:CI$110,MAX(1,$C19))&gt;INDEX(Kalender!$B$81:$B$110,MAX(1,$C19))),AND($D19&gt;0,INDEX(Kalender!CI$81:CI$110,MAX(1,$D19))&gt;INDEX(Kalender!$B$81:$B$110,MAX(1,$D19))),AND($E19&gt;0,INDEX(Kalender!CI$81:CI$110,MAX(1,$E19))&gt;INDEX(Kalender!$B$81:$B$110,MAX(1,$E19))),AND($F19&gt;0,INDEX(Kalender!CI$81:CI$110,MAX(1,$F19))&gt;INDEX(Kalender!$B$81:$B$110,MAX(1,$F19)))),2,0))</f>
        <v>0</v>
      </c>
      <c r="CJ19" s="5" t="n">
        <f aca="false">IF(Kalender!CJ19&lt;&gt;1,0,IF(AND($B19&gt;0,INDEX(Kalender!CJ$68:CJ$77,MAX(1,$B19))&gt;INDEX(Kalender!$B$68:$B$77,MAX(1,$B19))),1,0)+IF(OR(AND($C19&gt;0,INDEX(Kalender!CJ$81:CJ$110,MAX(1,$C19))&gt;INDEX(Kalender!$B$81:$B$110,MAX(1,$C19))),AND($D19&gt;0,INDEX(Kalender!CJ$81:CJ$110,MAX(1,$D19))&gt;INDEX(Kalender!$B$81:$B$110,MAX(1,$D19))),AND($E19&gt;0,INDEX(Kalender!CJ$81:CJ$110,MAX(1,$E19))&gt;INDEX(Kalender!$B$81:$B$110,MAX(1,$E19))),AND($F19&gt;0,INDEX(Kalender!CJ$81:CJ$110,MAX(1,$F19))&gt;INDEX(Kalender!$B$81:$B$110,MAX(1,$F19)))),2,0))</f>
        <v>0</v>
      </c>
      <c r="CK19" s="5" t="n">
        <f aca="false">IF(Kalender!CK19&lt;&gt;1,0,IF(AND($B19&gt;0,INDEX(Kalender!CK$68:CK$77,MAX(1,$B19))&gt;INDEX(Kalender!$B$68:$B$77,MAX(1,$B19))),1,0)+IF(OR(AND($C19&gt;0,INDEX(Kalender!CK$81:CK$110,MAX(1,$C19))&gt;INDEX(Kalender!$B$81:$B$110,MAX(1,$C19))),AND($D19&gt;0,INDEX(Kalender!CK$81:CK$110,MAX(1,$D19))&gt;INDEX(Kalender!$B$81:$B$110,MAX(1,$D19))),AND($E19&gt;0,INDEX(Kalender!CK$81:CK$110,MAX(1,$E19))&gt;INDEX(Kalender!$B$81:$B$110,MAX(1,$E19))),AND($F19&gt;0,INDEX(Kalender!CK$81:CK$110,MAX(1,$F19))&gt;INDEX(Kalender!$B$81:$B$110,MAX(1,$F19)))),2,0))</f>
        <v>0</v>
      </c>
      <c r="CL19" s="5" t="n">
        <f aca="false">IF(Kalender!CL19&lt;&gt;1,0,IF(AND($B19&gt;0,INDEX(Kalender!CL$68:CL$77,MAX(1,$B19))&gt;INDEX(Kalender!$B$68:$B$77,MAX(1,$B19))),1,0)+IF(OR(AND($C19&gt;0,INDEX(Kalender!CL$81:CL$110,MAX(1,$C19))&gt;INDEX(Kalender!$B$81:$B$110,MAX(1,$C19))),AND($D19&gt;0,INDEX(Kalender!CL$81:CL$110,MAX(1,$D19))&gt;INDEX(Kalender!$B$81:$B$110,MAX(1,$D19))),AND($E19&gt;0,INDEX(Kalender!CL$81:CL$110,MAX(1,$E19))&gt;INDEX(Kalender!$B$81:$B$110,MAX(1,$E19))),AND($F19&gt;0,INDEX(Kalender!CL$81:CL$110,MAX(1,$F19))&gt;INDEX(Kalender!$B$81:$B$110,MAX(1,$F19)))),2,0))</f>
        <v>0</v>
      </c>
      <c r="CM19" s="5" t="n">
        <f aca="false">IF(Kalender!CM19&lt;&gt;1,0,IF(AND($B19&gt;0,INDEX(Kalender!CM$68:CM$77,MAX(1,$B19))&gt;INDEX(Kalender!$B$68:$B$77,MAX(1,$B19))),1,0)+IF(OR(AND($C19&gt;0,INDEX(Kalender!CM$81:CM$110,MAX(1,$C19))&gt;INDEX(Kalender!$B$81:$B$110,MAX(1,$C19))),AND($D19&gt;0,INDEX(Kalender!CM$81:CM$110,MAX(1,$D19))&gt;INDEX(Kalender!$B$81:$B$110,MAX(1,$D19))),AND($E19&gt;0,INDEX(Kalender!CM$81:CM$110,MAX(1,$E19))&gt;INDEX(Kalender!$B$81:$B$110,MAX(1,$E19))),AND($F19&gt;0,INDEX(Kalender!CM$81:CM$110,MAX(1,$F19))&gt;INDEX(Kalender!$B$81:$B$110,MAX(1,$F19)))),2,0))</f>
        <v>0</v>
      </c>
      <c r="CN19" s="5" t="n">
        <f aca="false">IF(Kalender!CN19&lt;&gt;1,0,IF(AND($B19&gt;0,INDEX(Kalender!CN$68:CN$77,MAX(1,$B19))&gt;INDEX(Kalender!$B$68:$B$77,MAX(1,$B19))),1,0)+IF(OR(AND($C19&gt;0,INDEX(Kalender!CN$81:CN$110,MAX(1,$C19))&gt;INDEX(Kalender!$B$81:$B$110,MAX(1,$C19))),AND($D19&gt;0,INDEX(Kalender!CN$81:CN$110,MAX(1,$D19))&gt;INDEX(Kalender!$B$81:$B$110,MAX(1,$D19))),AND($E19&gt;0,INDEX(Kalender!CN$81:CN$110,MAX(1,$E19))&gt;INDEX(Kalender!$B$81:$B$110,MAX(1,$E19))),AND($F19&gt;0,INDEX(Kalender!CN$81:CN$110,MAX(1,$F19))&gt;INDEX(Kalender!$B$81:$B$110,MAX(1,$F19)))),2,0))</f>
        <v>0</v>
      </c>
      <c r="CO19" s="5" t="n">
        <f aca="false">IF(Kalender!CO19&lt;&gt;1,0,IF(AND($B19&gt;0,INDEX(Kalender!CO$68:CO$77,MAX(1,$B19))&gt;INDEX(Kalender!$B$68:$B$77,MAX(1,$B19))),1,0)+IF(OR(AND($C19&gt;0,INDEX(Kalender!CO$81:CO$110,MAX(1,$C19))&gt;INDEX(Kalender!$B$81:$B$110,MAX(1,$C19))),AND($D19&gt;0,INDEX(Kalender!CO$81:CO$110,MAX(1,$D19))&gt;INDEX(Kalender!$B$81:$B$110,MAX(1,$D19))),AND($E19&gt;0,INDEX(Kalender!CO$81:CO$110,MAX(1,$E19))&gt;INDEX(Kalender!$B$81:$B$110,MAX(1,$E19))),AND($F19&gt;0,INDEX(Kalender!CO$81:CO$110,MAX(1,$F19))&gt;INDEX(Kalender!$B$81:$B$110,MAX(1,$F19)))),2,0))</f>
        <v>0</v>
      </c>
      <c r="CP19" s="5" t="n">
        <f aca="false">IF(Kalender!CP19&lt;&gt;1,0,IF(AND($B19&gt;0,INDEX(Kalender!CP$68:CP$77,MAX(1,$B19))&gt;INDEX(Kalender!$B$68:$B$77,MAX(1,$B19))),1,0)+IF(OR(AND($C19&gt;0,INDEX(Kalender!CP$81:CP$110,MAX(1,$C19))&gt;INDEX(Kalender!$B$81:$B$110,MAX(1,$C19))),AND($D19&gt;0,INDEX(Kalender!CP$81:CP$110,MAX(1,$D19))&gt;INDEX(Kalender!$B$81:$B$110,MAX(1,$D19))),AND($E19&gt;0,INDEX(Kalender!CP$81:CP$110,MAX(1,$E19))&gt;INDEX(Kalender!$B$81:$B$110,MAX(1,$E19))),AND($F19&gt;0,INDEX(Kalender!CP$81:CP$110,MAX(1,$F19))&gt;INDEX(Kalender!$B$81:$B$110,MAX(1,$F19)))),2,0))</f>
        <v>0</v>
      </c>
      <c r="CQ19" s="5" t="n">
        <f aca="false">IF(Kalender!CQ19&lt;&gt;1,0,IF(AND($B19&gt;0,INDEX(Kalender!CQ$68:CQ$77,MAX(1,$B19))&gt;INDEX(Kalender!$B$68:$B$77,MAX(1,$B19))),1,0)+IF(OR(AND($C19&gt;0,INDEX(Kalender!CQ$81:CQ$110,MAX(1,$C19))&gt;INDEX(Kalender!$B$81:$B$110,MAX(1,$C19))),AND($D19&gt;0,INDEX(Kalender!CQ$81:CQ$110,MAX(1,$D19))&gt;INDEX(Kalender!$B$81:$B$110,MAX(1,$D19))),AND($E19&gt;0,INDEX(Kalender!CQ$81:CQ$110,MAX(1,$E19))&gt;INDEX(Kalender!$B$81:$B$110,MAX(1,$E19))),AND($F19&gt;0,INDEX(Kalender!CQ$81:CQ$110,MAX(1,$F19))&gt;INDEX(Kalender!$B$81:$B$110,MAX(1,$F19)))),2,0))</f>
        <v>0</v>
      </c>
      <c r="CR19" s="5" t="n">
        <f aca="false">IF(Kalender!CR19&lt;&gt;1,0,IF(AND($B19&gt;0,INDEX(Kalender!CR$68:CR$77,MAX(1,$B19))&gt;INDEX(Kalender!$B$68:$B$77,MAX(1,$B19))),1,0)+IF(OR(AND($C19&gt;0,INDEX(Kalender!CR$81:CR$110,MAX(1,$C19))&gt;INDEX(Kalender!$B$81:$B$110,MAX(1,$C19))),AND($D19&gt;0,INDEX(Kalender!CR$81:CR$110,MAX(1,$D19))&gt;INDEX(Kalender!$B$81:$B$110,MAX(1,$D19))),AND($E19&gt;0,INDEX(Kalender!CR$81:CR$110,MAX(1,$E19))&gt;INDEX(Kalender!$B$81:$B$110,MAX(1,$E19))),AND($F19&gt;0,INDEX(Kalender!CR$81:CR$110,MAX(1,$F19))&gt;INDEX(Kalender!$B$81:$B$110,MAX(1,$F19)))),2,0))</f>
        <v>0</v>
      </c>
      <c r="CS19" s="5" t="n">
        <f aca="false">IF(Kalender!CS19&lt;&gt;1,0,IF(AND($B19&gt;0,INDEX(Kalender!CS$68:CS$77,MAX(1,$B19))&gt;INDEX(Kalender!$B$68:$B$77,MAX(1,$B19))),1,0)+IF(OR(AND($C19&gt;0,INDEX(Kalender!CS$81:CS$110,MAX(1,$C19))&gt;INDEX(Kalender!$B$81:$B$110,MAX(1,$C19))),AND($D19&gt;0,INDEX(Kalender!CS$81:CS$110,MAX(1,$D19))&gt;INDEX(Kalender!$B$81:$B$110,MAX(1,$D19))),AND($E19&gt;0,INDEX(Kalender!CS$81:CS$110,MAX(1,$E19))&gt;INDEX(Kalender!$B$81:$B$110,MAX(1,$E19))),AND($F19&gt;0,INDEX(Kalender!CS$81:CS$110,MAX(1,$F19))&gt;INDEX(Kalender!$B$81:$B$110,MAX(1,$F19)))),2,0))</f>
        <v>0</v>
      </c>
      <c r="CT19" s="5" t="n">
        <f aca="false">IF(Kalender!CT19&lt;&gt;1,0,IF(AND($B19&gt;0,INDEX(Kalender!CT$68:CT$77,MAX(1,$B19))&gt;INDEX(Kalender!$B$68:$B$77,MAX(1,$B19))),1,0)+IF(OR(AND($C19&gt;0,INDEX(Kalender!CT$81:CT$110,MAX(1,$C19))&gt;INDEX(Kalender!$B$81:$B$110,MAX(1,$C19))),AND($D19&gt;0,INDEX(Kalender!CT$81:CT$110,MAX(1,$D19))&gt;INDEX(Kalender!$B$81:$B$110,MAX(1,$D19))),AND($E19&gt;0,INDEX(Kalender!CT$81:CT$110,MAX(1,$E19))&gt;INDEX(Kalender!$B$81:$B$110,MAX(1,$E19))),AND($F19&gt;0,INDEX(Kalender!CT$81:CT$110,MAX(1,$F19))&gt;INDEX(Kalender!$B$81:$B$110,MAX(1,$F19)))),2,0))</f>
        <v>0</v>
      </c>
      <c r="CU19" s="5" t="n">
        <f aca="false">IF(Kalender!CU19&lt;&gt;1,0,IF(AND($B19&gt;0,INDEX(Kalender!CU$68:CU$77,MAX(1,$B19))&gt;INDEX(Kalender!$B$68:$B$77,MAX(1,$B19))),1,0)+IF(OR(AND($C19&gt;0,INDEX(Kalender!CU$81:CU$110,MAX(1,$C19))&gt;INDEX(Kalender!$B$81:$B$110,MAX(1,$C19))),AND($D19&gt;0,INDEX(Kalender!CU$81:CU$110,MAX(1,$D19))&gt;INDEX(Kalender!$B$81:$B$110,MAX(1,$D19))),AND($E19&gt;0,INDEX(Kalender!CU$81:CU$110,MAX(1,$E19))&gt;INDEX(Kalender!$B$81:$B$110,MAX(1,$E19))),AND($F19&gt;0,INDEX(Kalender!CU$81:CU$110,MAX(1,$F19))&gt;INDEX(Kalender!$B$81:$B$110,MAX(1,$F19)))),2,0))</f>
        <v>0</v>
      </c>
      <c r="CV19" s="5" t="n">
        <f aca="false">IF(Kalender!CV19&lt;&gt;1,0,IF(AND($B19&gt;0,INDEX(Kalender!CV$68:CV$77,MAX(1,$B19))&gt;INDEX(Kalender!$B$68:$B$77,MAX(1,$B19))),1,0)+IF(OR(AND($C19&gt;0,INDEX(Kalender!CV$81:CV$110,MAX(1,$C19))&gt;INDEX(Kalender!$B$81:$B$110,MAX(1,$C19))),AND($D19&gt;0,INDEX(Kalender!CV$81:CV$110,MAX(1,$D19))&gt;INDEX(Kalender!$B$81:$B$110,MAX(1,$D19))),AND($E19&gt;0,INDEX(Kalender!CV$81:CV$110,MAX(1,$E19))&gt;INDEX(Kalender!$B$81:$B$110,MAX(1,$E19))),AND($F19&gt;0,INDEX(Kalender!CV$81:CV$110,MAX(1,$F19))&gt;INDEX(Kalender!$B$81:$B$110,MAX(1,$F19)))),2,0))</f>
        <v>0</v>
      </c>
      <c r="CW19" s="5" t="n">
        <f aca="false">IF(Kalender!CW19&lt;&gt;1,0,IF(AND($B19&gt;0,INDEX(Kalender!CW$68:CW$77,MAX(1,$B19))&gt;INDEX(Kalender!$B$68:$B$77,MAX(1,$B19))),1,0)+IF(OR(AND($C19&gt;0,INDEX(Kalender!CW$81:CW$110,MAX(1,$C19))&gt;INDEX(Kalender!$B$81:$B$110,MAX(1,$C19))),AND($D19&gt;0,INDEX(Kalender!CW$81:CW$110,MAX(1,$D19))&gt;INDEX(Kalender!$B$81:$B$110,MAX(1,$D19))),AND($E19&gt;0,INDEX(Kalender!CW$81:CW$110,MAX(1,$E19))&gt;INDEX(Kalender!$B$81:$B$110,MAX(1,$E19))),AND($F19&gt;0,INDEX(Kalender!CW$81:CW$110,MAX(1,$F19))&gt;INDEX(Kalender!$B$81:$B$110,MAX(1,$F19)))),2,0))</f>
        <v>0</v>
      </c>
      <c r="CX19" s="5" t="n">
        <f aca="false">IF(Kalender!CX19&lt;&gt;1,0,IF(AND($B19&gt;0,INDEX(Kalender!CX$68:CX$77,MAX(1,$B19))&gt;INDEX(Kalender!$B$68:$B$77,MAX(1,$B19))),1,0)+IF(OR(AND($C19&gt;0,INDEX(Kalender!CX$81:CX$110,MAX(1,$C19))&gt;INDEX(Kalender!$B$81:$B$110,MAX(1,$C19))),AND($D19&gt;0,INDEX(Kalender!CX$81:CX$110,MAX(1,$D19))&gt;INDEX(Kalender!$B$81:$B$110,MAX(1,$D19))),AND($E19&gt;0,INDEX(Kalender!CX$81:CX$110,MAX(1,$E19))&gt;INDEX(Kalender!$B$81:$B$110,MAX(1,$E19))),AND($F19&gt;0,INDEX(Kalender!CX$81:CX$110,MAX(1,$F19))&gt;INDEX(Kalender!$B$81:$B$110,MAX(1,$F19)))),2,0))</f>
        <v>0</v>
      </c>
      <c r="CY19" s="5" t="n">
        <f aca="false">IF(Kalender!CY19&lt;&gt;1,0,IF(AND($B19&gt;0,INDEX(Kalender!CY$68:CY$77,MAX(1,$B19))&gt;INDEX(Kalender!$B$68:$B$77,MAX(1,$B19))),1,0)+IF(OR(AND($C19&gt;0,INDEX(Kalender!CY$81:CY$110,MAX(1,$C19))&gt;INDEX(Kalender!$B$81:$B$110,MAX(1,$C19))),AND($D19&gt;0,INDEX(Kalender!CY$81:CY$110,MAX(1,$D19))&gt;INDEX(Kalender!$B$81:$B$110,MAX(1,$D19))),AND($E19&gt;0,INDEX(Kalender!CY$81:CY$110,MAX(1,$E19))&gt;INDEX(Kalender!$B$81:$B$110,MAX(1,$E19))),AND($F19&gt;0,INDEX(Kalender!CY$81:CY$110,MAX(1,$F19))&gt;INDEX(Kalender!$B$81:$B$110,MAX(1,$F19)))),2,0))</f>
        <v>0</v>
      </c>
      <c r="CZ19" s="5" t="n">
        <f aca="false">IF(Kalender!CZ19&lt;&gt;1,0,IF(AND($B19&gt;0,INDEX(Kalender!CZ$68:CZ$77,MAX(1,$B19))&gt;INDEX(Kalender!$B$68:$B$77,MAX(1,$B19))),1,0)+IF(OR(AND($C19&gt;0,INDEX(Kalender!CZ$81:CZ$110,MAX(1,$C19))&gt;INDEX(Kalender!$B$81:$B$110,MAX(1,$C19))),AND($D19&gt;0,INDEX(Kalender!CZ$81:CZ$110,MAX(1,$D19))&gt;INDEX(Kalender!$B$81:$B$110,MAX(1,$D19))),AND($E19&gt;0,INDEX(Kalender!CZ$81:CZ$110,MAX(1,$E19))&gt;INDEX(Kalender!$B$81:$B$110,MAX(1,$E19))),AND($F19&gt;0,INDEX(Kalender!CZ$81:CZ$110,MAX(1,$F19))&gt;INDEX(Kalender!$B$81:$B$110,MAX(1,$F19)))),2,0))</f>
        <v>0</v>
      </c>
      <c r="DA19" s="5" t="n">
        <f aca="false">IF(Kalender!DA19&lt;&gt;1,0,IF(AND($B19&gt;0,INDEX(Kalender!DA$68:DA$77,MAX(1,$B19))&gt;INDEX(Kalender!$B$68:$B$77,MAX(1,$B19))),1,0)+IF(OR(AND($C19&gt;0,INDEX(Kalender!DA$81:DA$110,MAX(1,$C19))&gt;INDEX(Kalender!$B$81:$B$110,MAX(1,$C19))),AND($D19&gt;0,INDEX(Kalender!DA$81:DA$110,MAX(1,$D19))&gt;INDEX(Kalender!$B$81:$B$110,MAX(1,$D19))),AND($E19&gt;0,INDEX(Kalender!DA$81:DA$110,MAX(1,$E19))&gt;INDEX(Kalender!$B$81:$B$110,MAX(1,$E19))),AND($F19&gt;0,INDEX(Kalender!DA$81:DA$110,MAX(1,$F19))&gt;INDEX(Kalender!$B$81:$B$110,MAX(1,$F19)))),2,0))</f>
        <v>0</v>
      </c>
      <c r="DB19" s="5" t="n">
        <f aca="false">IF(Kalender!DB19&lt;&gt;1,0,IF(AND($B19&gt;0,INDEX(Kalender!DB$68:DB$77,MAX(1,$B19))&gt;INDEX(Kalender!$B$68:$B$77,MAX(1,$B19))),1,0)+IF(OR(AND($C19&gt;0,INDEX(Kalender!DB$81:DB$110,MAX(1,$C19))&gt;INDEX(Kalender!$B$81:$B$110,MAX(1,$C19))),AND($D19&gt;0,INDEX(Kalender!DB$81:DB$110,MAX(1,$D19))&gt;INDEX(Kalender!$B$81:$B$110,MAX(1,$D19))),AND($E19&gt;0,INDEX(Kalender!DB$81:DB$110,MAX(1,$E19))&gt;INDEX(Kalender!$B$81:$B$110,MAX(1,$E19))),AND($F19&gt;0,INDEX(Kalender!DB$81:DB$110,MAX(1,$F19))&gt;INDEX(Kalender!$B$81:$B$110,MAX(1,$F19)))),2,0))</f>
        <v>0</v>
      </c>
      <c r="DC19" s="5" t="n">
        <f aca="false">IF(Kalender!DC19&lt;&gt;1,0,IF(AND($B19&gt;0,INDEX(Kalender!DC$68:DC$77,MAX(1,$B19))&gt;INDEX(Kalender!$B$68:$B$77,MAX(1,$B19))),1,0)+IF(OR(AND($C19&gt;0,INDEX(Kalender!DC$81:DC$110,MAX(1,$C19))&gt;INDEX(Kalender!$B$81:$B$110,MAX(1,$C19))),AND($D19&gt;0,INDEX(Kalender!DC$81:DC$110,MAX(1,$D19))&gt;INDEX(Kalender!$B$81:$B$110,MAX(1,$D19))),AND($E19&gt;0,INDEX(Kalender!DC$81:DC$110,MAX(1,$E19))&gt;INDEX(Kalender!$B$81:$B$110,MAX(1,$E19))),AND($F19&gt;0,INDEX(Kalender!DC$81:DC$110,MAX(1,$F19))&gt;INDEX(Kalender!$B$81:$B$110,MAX(1,$F19)))),2,0))</f>
        <v>0</v>
      </c>
      <c r="DD19" s="5" t="n">
        <f aca="false">IF(Kalender!DD19&lt;&gt;1,0,IF(AND($B19&gt;0,INDEX(Kalender!DD$68:DD$77,MAX(1,$B19))&gt;INDEX(Kalender!$B$68:$B$77,MAX(1,$B19))),1,0)+IF(OR(AND($C19&gt;0,INDEX(Kalender!DD$81:DD$110,MAX(1,$C19))&gt;INDEX(Kalender!$B$81:$B$110,MAX(1,$C19))),AND($D19&gt;0,INDEX(Kalender!DD$81:DD$110,MAX(1,$D19))&gt;INDEX(Kalender!$B$81:$B$110,MAX(1,$D19))),AND($E19&gt;0,INDEX(Kalender!DD$81:DD$110,MAX(1,$E19))&gt;INDEX(Kalender!$B$81:$B$110,MAX(1,$E19))),AND($F19&gt;0,INDEX(Kalender!DD$81:DD$110,MAX(1,$F19))&gt;INDEX(Kalender!$B$81:$B$110,MAX(1,$F19)))),2,0))</f>
        <v>0</v>
      </c>
      <c r="DE19" s="5" t="n">
        <f aca="false">IF(Kalender!DE19&lt;&gt;1,0,IF(AND($B19&gt;0,INDEX(Kalender!DE$68:DE$77,MAX(1,$B19))&gt;INDEX(Kalender!$B$68:$B$77,MAX(1,$B19))),1,0)+IF(OR(AND($C19&gt;0,INDEX(Kalender!DE$81:DE$110,MAX(1,$C19))&gt;INDEX(Kalender!$B$81:$B$110,MAX(1,$C19))),AND($D19&gt;0,INDEX(Kalender!DE$81:DE$110,MAX(1,$D19))&gt;INDEX(Kalender!$B$81:$B$110,MAX(1,$D19))),AND($E19&gt;0,INDEX(Kalender!DE$81:DE$110,MAX(1,$E19))&gt;INDEX(Kalender!$B$81:$B$110,MAX(1,$E19))),AND($F19&gt;0,INDEX(Kalender!DE$81:DE$110,MAX(1,$F19))&gt;INDEX(Kalender!$B$81:$B$110,MAX(1,$F19)))),2,0))</f>
        <v>0</v>
      </c>
      <c r="DF19" s="5" t="n">
        <f aca="false">IF(Kalender!DF19&lt;&gt;1,0,IF(AND($B19&gt;0,INDEX(Kalender!DF$68:DF$77,MAX(1,$B19))&gt;INDEX(Kalender!$B$68:$B$77,MAX(1,$B19))),1,0)+IF(OR(AND($C19&gt;0,INDEX(Kalender!DF$81:DF$110,MAX(1,$C19))&gt;INDEX(Kalender!$B$81:$B$110,MAX(1,$C19))),AND($D19&gt;0,INDEX(Kalender!DF$81:DF$110,MAX(1,$D19))&gt;INDEX(Kalender!$B$81:$B$110,MAX(1,$D19))),AND($E19&gt;0,INDEX(Kalender!DF$81:DF$110,MAX(1,$E19))&gt;INDEX(Kalender!$B$81:$B$110,MAX(1,$E19))),AND($F19&gt;0,INDEX(Kalender!DF$81:DF$110,MAX(1,$F19))&gt;INDEX(Kalender!$B$81:$B$110,MAX(1,$F19)))),2,0))</f>
        <v>0</v>
      </c>
      <c r="DG19" s="5" t="n">
        <f aca="false">IF(Kalender!DG19&lt;&gt;1,0,IF(AND($B19&gt;0,INDEX(Kalender!DG$68:DG$77,MAX(1,$B19))&gt;INDEX(Kalender!$B$68:$B$77,MAX(1,$B19))),1,0)+IF(OR(AND($C19&gt;0,INDEX(Kalender!DG$81:DG$110,MAX(1,$C19))&gt;INDEX(Kalender!$B$81:$B$110,MAX(1,$C19))),AND($D19&gt;0,INDEX(Kalender!DG$81:DG$110,MAX(1,$D19))&gt;INDEX(Kalender!$B$81:$B$110,MAX(1,$D19))),AND($E19&gt;0,INDEX(Kalender!DG$81:DG$110,MAX(1,$E19))&gt;INDEX(Kalender!$B$81:$B$110,MAX(1,$E19))),AND($F19&gt;0,INDEX(Kalender!DG$81:DG$110,MAX(1,$F19))&gt;INDEX(Kalender!$B$81:$B$110,MAX(1,$F19)))),2,0))</f>
        <v>0</v>
      </c>
      <c r="DH19" s="5" t="n">
        <f aca="false">IF(Kalender!DH19&lt;&gt;1,0,IF(AND($B19&gt;0,INDEX(Kalender!DH$68:DH$77,MAX(1,$B19))&gt;INDEX(Kalender!$B$68:$B$77,MAX(1,$B19))),1,0)+IF(OR(AND($C19&gt;0,INDEX(Kalender!DH$81:DH$110,MAX(1,$C19))&gt;INDEX(Kalender!$B$81:$B$110,MAX(1,$C19))),AND($D19&gt;0,INDEX(Kalender!DH$81:DH$110,MAX(1,$D19))&gt;INDEX(Kalender!$B$81:$B$110,MAX(1,$D19))),AND($E19&gt;0,INDEX(Kalender!DH$81:DH$110,MAX(1,$E19))&gt;INDEX(Kalender!$B$81:$B$110,MAX(1,$E19))),AND($F19&gt;0,INDEX(Kalender!DH$81:DH$110,MAX(1,$F19))&gt;INDEX(Kalender!$B$81:$B$110,MAX(1,$F19)))),2,0))</f>
        <v>0</v>
      </c>
      <c r="DI19" s="5" t="n">
        <f aca="false">IF(Kalender!DI19&lt;&gt;1,0,IF(AND($B19&gt;0,INDEX(Kalender!DI$68:DI$77,MAX(1,$B19))&gt;INDEX(Kalender!$B$68:$B$77,MAX(1,$B19))),1,0)+IF(OR(AND($C19&gt;0,INDEX(Kalender!DI$81:DI$110,MAX(1,$C19))&gt;INDEX(Kalender!$B$81:$B$110,MAX(1,$C19))),AND($D19&gt;0,INDEX(Kalender!DI$81:DI$110,MAX(1,$D19))&gt;INDEX(Kalender!$B$81:$B$110,MAX(1,$D19))),AND($E19&gt;0,INDEX(Kalender!DI$81:DI$110,MAX(1,$E19))&gt;INDEX(Kalender!$B$81:$B$110,MAX(1,$E19))),AND($F19&gt;0,INDEX(Kalender!DI$81:DI$110,MAX(1,$F19))&gt;INDEX(Kalender!$B$81:$B$110,MAX(1,$F19)))),2,0))</f>
        <v>0</v>
      </c>
      <c r="DJ19" s="5" t="n">
        <f aca="false">IF(Kalender!DJ19&lt;&gt;1,0,IF(AND($B19&gt;0,INDEX(Kalender!DJ$68:DJ$77,MAX(1,$B19))&gt;INDEX(Kalender!$B$68:$B$77,MAX(1,$B19))),1,0)+IF(OR(AND($C19&gt;0,INDEX(Kalender!DJ$81:DJ$110,MAX(1,$C19))&gt;INDEX(Kalender!$B$81:$B$110,MAX(1,$C19))),AND($D19&gt;0,INDEX(Kalender!DJ$81:DJ$110,MAX(1,$D19))&gt;INDEX(Kalender!$B$81:$B$110,MAX(1,$D19))),AND($E19&gt;0,INDEX(Kalender!DJ$81:DJ$110,MAX(1,$E19))&gt;INDEX(Kalender!$B$81:$B$110,MAX(1,$E19))),AND($F19&gt;0,INDEX(Kalender!DJ$81:DJ$110,MAX(1,$F19))&gt;INDEX(Kalender!$B$81:$B$110,MAX(1,$F19)))),2,0))</f>
        <v>0</v>
      </c>
      <c r="DK19" s="5" t="n">
        <f aca="false">IF(Kalender!DK19&lt;&gt;1,0,IF(AND($B19&gt;0,INDEX(Kalender!DK$68:DK$77,MAX(1,$B19))&gt;INDEX(Kalender!$B$68:$B$77,MAX(1,$B19))),1,0)+IF(OR(AND($C19&gt;0,INDEX(Kalender!DK$81:DK$110,MAX(1,$C19))&gt;INDEX(Kalender!$B$81:$B$110,MAX(1,$C19))),AND($D19&gt;0,INDEX(Kalender!DK$81:DK$110,MAX(1,$D19))&gt;INDEX(Kalender!$B$81:$B$110,MAX(1,$D19))),AND($E19&gt;0,INDEX(Kalender!DK$81:DK$110,MAX(1,$E19))&gt;INDEX(Kalender!$B$81:$B$110,MAX(1,$E19))),AND($F19&gt;0,INDEX(Kalender!DK$81:DK$110,MAX(1,$F19))&gt;INDEX(Kalender!$B$81:$B$110,MAX(1,$F19)))),2,0))</f>
        <v>0</v>
      </c>
      <c r="DL19" s="5" t="n">
        <f aca="false">IF(Kalender!DL19&lt;&gt;1,0,IF(AND($B19&gt;0,INDEX(Kalender!DL$68:DL$77,MAX(1,$B19))&gt;INDEX(Kalender!$B$68:$B$77,MAX(1,$B19))),1,0)+IF(OR(AND($C19&gt;0,INDEX(Kalender!DL$81:DL$110,MAX(1,$C19))&gt;INDEX(Kalender!$B$81:$B$110,MAX(1,$C19))),AND($D19&gt;0,INDEX(Kalender!DL$81:DL$110,MAX(1,$D19))&gt;INDEX(Kalender!$B$81:$B$110,MAX(1,$D19))),AND($E19&gt;0,INDEX(Kalender!DL$81:DL$110,MAX(1,$E19))&gt;INDEX(Kalender!$B$81:$B$110,MAX(1,$E19))),AND($F19&gt;0,INDEX(Kalender!DL$81:DL$110,MAX(1,$F19))&gt;INDEX(Kalender!$B$81:$B$110,MAX(1,$F19)))),2,0))</f>
        <v>0</v>
      </c>
      <c r="DM19" s="5" t="n">
        <f aca="false">IF(Kalender!DM19&lt;&gt;1,0,IF(AND($B19&gt;0,INDEX(Kalender!DM$68:DM$77,MAX(1,$B19))&gt;INDEX(Kalender!$B$68:$B$77,MAX(1,$B19))),1,0)+IF(OR(AND($C19&gt;0,INDEX(Kalender!DM$81:DM$110,MAX(1,$C19))&gt;INDEX(Kalender!$B$81:$B$110,MAX(1,$C19))),AND($D19&gt;0,INDEX(Kalender!DM$81:DM$110,MAX(1,$D19))&gt;INDEX(Kalender!$B$81:$B$110,MAX(1,$D19))),AND($E19&gt;0,INDEX(Kalender!DM$81:DM$110,MAX(1,$E19))&gt;INDEX(Kalender!$B$81:$B$110,MAX(1,$E19))),AND($F19&gt;0,INDEX(Kalender!DM$81:DM$110,MAX(1,$F19))&gt;INDEX(Kalender!$B$81:$B$110,MAX(1,$F19)))),2,0))</f>
        <v>0</v>
      </c>
      <c r="DN19" s="5" t="n">
        <f aca="false">IF(Kalender!DN19&lt;&gt;1,0,IF(AND($B19&gt;0,INDEX(Kalender!DN$68:DN$77,MAX(1,$B19))&gt;INDEX(Kalender!$B$68:$B$77,MAX(1,$B19))),1,0)+IF(OR(AND($C19&gt;0,INDEX(Kalender!DN$81:DN$110,MAX(1,$C19))&gt;INDEX(Kalender!$B$81:$B$110,MAX(1,$C19))),AND($D19&gt;0,INDEX(Kalender!DN$81:DN$110,MAX(1,$D19))&gt;INDEX(Kalender!$B$81:$B$110,MAX(1,$D19))),AND($E19&gt;0,INDEX(Kalender!DN$81:DN$110,MAX(1,$E19))&gt;INDEX(Kalender!$B$81:$B$110,MAX(1,$E19))),AND($F19&gt;0,INDEX(Kalender!DN$81:DN$110,MAX(1,$F19))&gt;INDEX(Kalender!$B$81:$B$110,MAX(1,$F19)))),2,0))</f>
        <v>0</v>
      </c>
      <c r="DO19" s="5" t="n">
        <f aca="false">IF(Kalender!DO19&lt;&gt;1,0,IF(AND($B19&gt;0,INDEX(Kalender!DO$68:DO$77,MAX(1,$B19))&gt;INDEX(Kalender!$B$68:$B$77,MAX(1,$B19))),1,0)+IF(OR(AND($C19&gt;0,INDEX(Kalender!DO$81:DO$110,MAX(1,$C19))&gt;INDEX(Kalender!$B$81:$B$110,MAX(1,$C19))),AND($D19&gt;0,INDEX(Kalender!DO$81:DO$110,MAX(1,$D19))&gt;INDEX(Kalender!$B$81:$B$110,MAX(1,$D19))),AND($E19&gt;0,INDEX(Kalender!DO$81:DO$110,MAX(1,$E19))&gt;INDEX(Kalender!$B$81:$B$110,MAX(1,$E19))),AND($F19&gt;0,INDEX(Kalender!DO$81:DO$110,MAX(1,$F19))&gt;INDEX(Kalender!$B$81:$B$110,MAX(1,$F19)))),2,0))</f>
        <v>0</v>
      </c>
      <c r="DP19" s="5" t="n">
        <f aca="false">IF(Kalender!DP19&lt;&gt;1,0,IF(AND($B19&gt;0,INDEX(Kalender!DP$68:DP$77,MAX(1,$B19))&gt;INDEX(Kalender!$B$68:$B$77,MAX(1,$B19))),1,0)+IF(OR(AND($C19&gt;0,INDEX(Kalender!DP$81:DP$110,MAX(1,$C19))&gt;INDEX(Kalender!$B$81:$B$110,MAX(1,$C19))),AND($D19&gt;0,INDEX(Kalender!DP$81:DP$110,MAX(1,$D19))&gt;INDEX(Kalender!$B$81:$B$110,MAX(1,$D19))),AND($E19&gt;0,INDEX(Kalender!DP$81:DP$110,MAX(1,$E19))&gt;INDEX(Kalender!$B$81:$B$110,MAX(1,$E19))),AND($F19&gt;0,INDEX(Kalender!DP$81:DP$110,MAX(1,$F19))&gt;INDEX(Kalender!$B$81:$B$110,MAX(1,$F19)))),2,0))</f>
        <v>0</v>
      </c>
      <c r="DQ19" s="5" t="n">
        <f aca="false">IF(Kalender!DQ19&lt;&gt;1,0,IF(AND($B19&gt;0,INDEX(Kalender!DQ$68:DQ$77,MAX(1,$B19))&gt;INDEX(Kalender!$B$68:$B$77,MAX(1,$B19))),1,0)+IF(OR(AND($C19&gt;0,INDEX(Kalender!DQ$81:DQ$110,MAX(1,$C19))&gt;INDEX(Kalender!$B$81:$B$110,MAX(1,$C19))),AND($D19&gt;0,INDEX(Kalender!DQ$81:DQ$110,MAX(1,$D19))&gt;INDEX(Kalender!$B$81:$B$110,MAX(1,$D19))),AND($E19&gt;0,INDEX(Kalender!DQ$81:DQ$110,MAX(1,$E19))&gt;INDEX(Kalender!$B$81:$B$110,MAX(1,$E19))),AND($F19&gt;0,INDEX(Kalender!DQ$81:DQ$110,MAX(1,$F19))&gt;INDEX(Kalender!$B$81:$B$110,MAX(1,$F19)))),2,0))</f>
        <v>0</v>
      </c>
      <c r="DR19" s="5" t="n">
        <f aca="false">IF(Kalender!DR19&lt;&gt;1,0,IF(AND($B19&gt;0,INDEX(Kalender!DR$68:DR$77,MAX(1,$B19))&gt;INDEX(Kalender!$B$68:$B$77,MAX(1,$B19))),1,0)+IF(OR(AND($C19&gt;0,INDEX(Kalender!DR$81:DR$110,MAX(1,$C19))&gt;INDEX(Kalender!$B$81:$B$110,MAX(1,$C19))),AND($D19&gt;0,INDEX(Kalender!DR$81:DR$110,MAX(1,$D19))&gt;INDEX(Kalender!$B$81:$B$110,MAX(1,$D19))),AND($E19&gt;0,INDEX(Kalender!DR$81:DR$110,MAX(1,$E19))&gt;INDEX(Kalender!$B$81:$B$110,MAX(1,$E19))),AND($F19&gt;0,INDEX(Kalender!DR$81:DR$110,MAX(1,$F19))&gt;INDEX(Kalender!$B$81:$B$110,MAX(1,$F19)))),2,0))</f>
        <v>0</v>
      </c>
      <c r="DS19" s="5" t="n">
        <f aca="false">IF(Kalender!DS19&lt;&gt;1,0,IF(AND($B19&gt;0,INDEX(Kalender!DS$68:DS$77,MAX(1,$B19))&gt;INDEX(Kalender!$B$68:$B$77,MAX(1,$B19))),1,0)+IF(OR(AND($C19&gt;0,INDEX(Kalender!DS$81:DS$110,MAX(1,$C19))&gt;INDEX(Kalender!$B$81:$B$110,MAX(1,$C19))),AND($D19&gt;0,INDEX(Kalender!DS$81:DS$110,MAX(1,$D19))&gt;INDEX(Kalender!$B$81:$B$110,MAX(1,$D19))),AND($E19&gt;0,INDEX(Kalender!DS$81:DS$110,MAX(1,$E19))&gt;INDEX(Kalender!$B$81:$B$110,MAX(1,$E19))),AND($F19&gt;0,INDEX(Kalender!DS$81:DS$110,MAX(1,$F19))&gt;INDEX(Kalender!$B$81:$B$110,MAX(1,$F19)))),2,0))</f>
        <v>0</v>
      </c>
      <c r="DT19" s="5" t="n">
        <f aca="false">IF(Kalender!DT19&lt;&gt;1,0,IF(AND($B19&gt;0,INDEX(Kalender!DT$68:DT$77,MAX(1,$B19))&gt;INDEX(Kalender!$B$68:$B$77,MAX(1,$B19))),1,0)+IF(OR(AND($C19&gt;0,INDEX(Kalender!DT$81:DT$110,MAX(1,$C19))&gt;INDEX(Kalender!$B$81:$B$110,MAX(1,$C19))),AND($D19&gt;0,INDEX(Kalender!DT$81:DT$110,MAX(1,$D19))&gt;INDEX(Kalender!$B$81:$B$110,MAX(1,$D19))),AND($E19&gt;0,INDEX(Kalender!DT$81:DT$110,MAX(1,$E19))&gt;INDEX(Kalender!$B$81:$B$110,MAX(1,$E19))),AND($F19&gt;0,INDEX(Kalender!DT$81:DT$110,MAX(1,$F19))&gt;INDEX(Kalender!$B$81:$B$110,MAX(1,$F19)))),2,0))</f>
        <v>0</v>
      </c>
      <c r="DU19" s="5" t="n">
        <f aca="false">IF(Kalender!DU19&lt;&gt;1,0,IF(AND($B19&gt;0,INDEX(Kalender!DU$68:DU$77,MAX(1,$B19))&gt;INDEX(Kalender!$B$68:$B$77,MAX(1,$B19))),1,0)+IF(OR(AND($C19&gt;0,INDEX(Kalender!DU$81:DU$110,MAX(1,$C19))&gt;INDEX(Kalender!$B$81:$B$110,MAX(1,$C19))),AND($D19&gt;0,INDEX(Kalender!DU$81:DU$110,MAX(1,$D19))&gt;INDEX(Kalender!$B$81:$B$110,MAX(1,$D19))),AND($E19&gt;0,INDEX(Kalender!DU$81:DU$110,MAX(1,$E19))&gt;INDEX(Kalender!$B$81:$B$110,MAX(1,$E19))),AND($F19&gt;0,INDEX(Kalender!DU$81:DU$110,MAX(1,$F19))&gt;INDEX(Kalender!$B$81:$B$110,MAX(1,$F19)))),2,0))</f>
        <v>0</v>
      </c>
      <c r="DV19" s="5" t="n">
        <f aca="false">IF(Kalender!DV19&lt;&gt;1,0,IF(AND($B19&gt;0,INDEX(Kalender!DV$68:DV$77,MAX(1,$B19))&gt;INDEX(Kalender!$B$68:$B$77,MAX(1,$B19))),1,0)+IF(OR(AND($C19&gt;0,INDEX(Kalender!DV$81:DV$110,MAX(1,$C19))&gt;INDEX(Kalender!$B$81:$B$110,MAX(1,$C19))),AND($D19&gt;0,INDEX(Kalender!DV$81:DV$110,MAX(1,$D19))&gt;INDEX(Kalender!$B$81:$B$110,MAX(1,$D19))),AND($E19&gt;0,INDEX(Kalender!DV$81:DV$110,MAX(1,$E19))&gt;INDEX(Kalender!$B$81:$B$110,MAX(1,$E19))),AND($F19&gt;0,INDEX(Kalender!DV$81:DV$110,MAX(1,$F19))&gt;INDEX(Kalender!$B$81:$B$110,MAX(1,$F19)))),2,0))</f>
        <v>0</v>
      </c>
      <c r="DW19" s="5" t="n">
        <f aca="false">IF(Kalender!DW19&lt;&gt;1,0,IF(AND($B19&gt;0,INDEX(Kalender!DW$68:DW$77,MAX(1,$B19))&gt;INDEX(Kalender!$B$68:$B$77,MAX(1,$B19))),1,0)+IF(OR(AND($C19&gt;0,INDEX(Kalender!DW$81:DW$110,MAX(1,$C19))&gt;INDEX(Kalender!$B$81:$B$110,MAX(1,$C19))),AND($D19&gt;0,INDEX(Kalender!DW$81:DW$110,MAX(1,$D19))&gt;INDEX(Kalender!$B$81:$B$110,MAX(1,$D19))),AND($E19&gt;0,INDEX(Kalender!DW$81:DW$110,MAX(1,$E19))&gt;INDEX(Kalender!$B$81:$B$110,MAX(1,$E19))),AND($F19&gt;0,INDEX(Kalender!DW$81:DW$110,MAX(1,$F19))&gt;INDEX(Kalender!$B$81:$B$110,MAX(1,$F19)))),2,0))</f>
        <v>0</v>
      </c>
      <c r="DX19" s="5" t="n">
        <f aca="false">IF(Kalender!DX19&lt;&gt;1,0,IF(AND($B19&gt;0,INDEX(Kalender!DX$68:DX$77,MAX(1,$B19))&gt;INDEX(Kalender!$B$68:$B$77,MAX(1,$B19))),1,0)+IF(OR(AND($C19&gt;0,INDEX(Kalender!DX$81:DX$110,MAX(1,$C19))&gt;INDEX(Kalender!$B$81:$B$110,MAX(1,$C19))),AND($D19&gt;0,INDEX(Kalender!DX$81:DX$110,MAX(1,$D19))&gt;INDEX(Kalender!$B$81:$B$110,MAX(1,$D19))),AND($E19&gt;0,INDEX(Kalender!DX$81:DX$110,MAX(1,$E19))&gt;INDEX(Kalender!$B$81:$B$110,MAX(1,$E19))),AND($F19&gt;0,INDEX(Kalender!DX$81:DX$110,MAX(1,$F19))&gt;INDEX(Kalender!$B$81:$B$110,MAX(1,$F19)))),2,0))</f>
        <v>0</v>
      </c>
      <c r="DY19" s="5" t="n">
        <f aca="false">IF(Kalender!DY19&lt;&gt;1,0,IF(AND($B19&gt;0,INDEX(Kalender!DY$68:DY$77,MAX(1,$B19))&gt;INDEX(Kalender!$B$68:$B$77,MAX(1,$B19))),1,0)+IF(OR(AND($C19&gt;0,INDEX(Kalender!DY$81:DY$110,MAX(1,$C19))&gt;INDEX(Kalender!$B$81:$B$110,MAX(1,$C19))),AND($D19&gt;0,INDEX(Kalender!DY$81:DY$110,MAX(1,$D19))&gt;INDEX(Kalender!$B$81:$B$110,MAX(1,$D19))),AND($E19&gt;0,INDEX(Kalender!DY$81:DY$110,MAX(1,$E19))&gt;INDEX(Kalender!$B$81:$B$110,MAX(1,$E19))),AND($F19&gt;0,INDEX(Kalender!DY$81:DY$110,MAX(1,$F19))&gt;INDEX(Kalender!$B$81:$B$110,MAX(1,$F19)))),2,0))</f>
        <v>0</v>
      </c>
      <c r="DZ19" s="5" t="n">
        <f aca="false">IF(Kalender!DZ19&lt;&gt;1,0,IF(AND($B19&gt;0,INDEX(Kalender!DZ$68:DZ$77,MAX(1,$B19))&gt;INDEX(Kalender!$B$68:$B$77,MAX(1,$B19))),1,0)+IF(OR(AND($C19&gt;0,INDEX(Kalender!DZ$81:DZ$110,MAX(1,$C19))&gt;INDEX(Kalender!$B$81:$B$110,MAX(1,$C19))),AND($D19&gt;0,INDEX(Kalender!DZ$81:DZ$110,MAX(1,$D19))&gt;INDEX(Kalender!$B$81:$B$110,MAX(1,$D19))),AND($E19&gt;0,INDEX(Kalender!DZ$81:DZ$110,MAX(1,$E19))&gt;INDEX(Kalender!$B$81:$B$110,MAX(1,$E19))),AND($F19&gt;0,INDEX(Kalender!DZ$81:DZ$110,MAX(1,$F19))&gt;INDEX(Kalender!$B$81:$B$110,MAX(1,$F19)))),2,0))</f>
        <v>0</v>
      </c>
      <c r="EA19" s="5" t="n">
        <f aca="false">IF(Kalender!EA19&lt;&gt;1,0,IF(AND($B19&gt;0,INDEX(Kalender!EA$68:EA$77,MAX(1,$B19))&gt;INDEX(Kalender!$B$68:$B$77,MAX(1,$B19))),1,0)+IF(OR(AND($C19&gt;0,INDEX(Kalender!EA$81:EA$110,MAX(1,$C19))&gt;INDEX(Kalender!$B$81:$B$110,MAX(1,$C19))),AND($D19&gt;0,INDEX(Kalender!EA$81:EA$110,MAX(1,$D19))&gt;INDEX(Kalender!$B$81:$B$110,MAX(1,$D19))),AND($E19&gt;0,INDEX(Kalender!EA$81:EA$110,MAX(1,$E19))&gt;INDEX(Kalender!$B$81:$B$110,MAX(1,$E19))),AND($F19&gt;0,INDEX(Kalender!EA$81:EA$110,MAX(1,$F19))&gt;INDEX(Kalender!$B$81:$B$110,MAX(1,$F19)))),2,0))</f>
        <v>0</v>
      </c>
      <c r="EB19" s="5" t="n">
        <f aca="false">IF(Kalender!EB19&lt;&gt;1,0,IF(AND($B19&gt;0,INDEX(Kalender!EB$68:EB$77,MAX(1,$B19))&gt;INDEX(Kalender!$B$68:$B$77,MAX(1,$B19))),1,0)+IF(OR(AND($C19&gt;0,INDEX(Kalender!EB$81:EB$110,MAX(1,$C19))&gt;INDEX(Kalender!$B$81:$B$110,MAX(1,$C19))),AND($D19&gt;0,INDEX(Kalender!EB$81:EB$110,MAX(1,$D19))&gt;INDEX(Kalender!$B$81:$B$110,MAX(1,$D19))),AND($E19&gt;0,INDEX(Kalender!EB$81:EB$110,MAX(1,$E19))&gt;INDEX(Kalender!$B$81:$B$110,MAX(1,$E19))),AND($F19&gt;0,INDEX(Kalender!EB$81:EB$110,MAX(1,$F19))&gt;INDEX(Kalender!$B$81:$B$110,MAX(1,$F19)))),2,0))</f>
        <v>0</v>
      </c>
      <c r="EC19" s="5" t="n">
        <f aca="false">IF(Kalender!EC19&lt;&gt;1,0,IF(AND($B19&gt;0,INDEX(Kalender!EC$68:EC$77,MAX(1,$B19))&gt;INDEX(Kalender!$B$68:$B$77,MAX(1,$B19))),1,0)+IF(OR(AND($C19&gt;0,INDEX(Kalender!EC$81:EC$110,MAX(1,$C19))&gt;INDEX(Kalender!$B$81:$B$110,MAX(1,$C19))),AND($D19&gt;0,INDEX(Kalender!EC$81:EC$110,MAX(1,$D19))&gt;INDEX(Kalender!$B$81:$B$110,MAX(1,$D19))),AND($E19&gt;0,INDEX(Kalender!EC$81:EC$110,MAX(1,$E19))&gt;INDEX(Kalender!$B$81:$B$110,MAX(1,$E19))),AND($F19&gt;0,INDEX(Kalender!EC$81:EC$110,MAX(1,$F19))&gt;INDEX(Kalender!$B$81:$B$110,MAX(1,$F19)))),2,0))</f>
        <v>0</v>
      </c>
      <c r="ED19" s="5" t="n">
        <f aca="false">IF(Kalender!ED19&lt;&gt;1,0,IF(AND($B19&gt;0,INDEX(Kalender!ED$68:ED$77,MAX(1,$B19))&gt;INDEX(Kalender!$B$68:$B$77,MAX(1,$B19))),1,0)+IF(OR(AND($C19&gt;0,INDEX(Kalender!ED$81:ED$110,MAX(1,$C19))&gt;INDEX(Kalender!$B$81:$B$110,MAX(1,$C19))),AND($D19&gt;0,INDEX(Kalender!ED$81:ED$110,MAX(1,$D19))&gt;INDEX(Kalender!$B$81:$B$110,MAX(1,$D19))),AND($E19&gt;0,INDEX(Kalender!ED$81:ED$110,MAX(1,$E19))&gt;INDEX(Kalender!$B$81:$B$110,MAX(1,$E19))),AND($F19&gt;0,INDEX(Kalender!ED$81:ED$110,MAX(1,$F19))&gt;INDEX(Kalender!$B$81:$B$110,MAX(1,$F19)))),2,0))</f>
        <v>0</v>
      </c>
      <c r="EE19" s="5" t="n">
        <f aca="false">IF(Kalender!EE19&lt;&gt;1,0,IF(AND($B19&gt;0,INDEX(Kalender!EE$68:EE$77,MAX(1,$B19))&gt;INDEX(Kalender!$B$68:$B$77,MAX(1,$B19))),1,0)+IF(OR(AND($C19&gt;0,INDEX(Kalender!EE$81:EE$110,MAX(1,$C19))&gt;INDEX(Kalender!$B$81:$B$110,MAX(1,$C19))),AND($D19&gt;0,INDEX(Kalender!EE$81:EE$110,MAX(1,$D19))&gt;INDEX(Kalender!$B$81:$B$110,MAX(1,$D19))),AND($E19&gt;0,INDEX(Kalender!EE$81:EE$110,MAX(1,$E19))&gt;INDEX(Kalender!$B$81:$B$110,MAX(1,$E19))),AND($F19&gt;0,INDEX(Kalender!EE$81:EE$110,MAX(1,$F19))&gt;INDEX(Kalender!$B$81:$B$110,MAX(1,$F19)))),2,0))</f>
        <v>0</v>
      </c>
      <c r="EF19" s="5" t="n">
        <f aca="false">IF(Kalender!EF19&lt;&gt;1,0,IF(AND($B19&gt;0,INDEX(Kalender!EF$68:EF$77,MAX(1,$B19))&gt;INDEX(Kalender!$B$68:$B$77,MAX(1,$B19))),1,0)+IF(OR(AND($C19&gt;0,INDEX(Kalender!EF$81:EF$110,MAX(1,$C19))&gt;INDEX(Kalender!$B$81:$B$110,MAX(1,$C19))),AND($D19&gt;0,INDEX(Kalender!EF$81:EF$110,MAX(1,$D19))&gt;INDEX(Kalender!$B$81:$B$110,MAX(1,$D19))),AND($E19&gt;0,INDEX(Kalender!EF$81:EF$110,MAX(1,$E19))&gt;INDEX(Kalender!$B$81:$B$110,MAX(1,$E19))),AND($F19&gt;0,INDEX(Kalender!EF$81:EF$110,MAX(1,$F19))&gt;INDEX(Kalender!$B$81:$B$110,MAX(1,$F19)))),2,0))</f>
        <v>0</v>
      </c>
      <c r="EG19" s="5" t="n">
        <f aca="false">IF(Kalender!EG19&lt;&gt;1,0,IF(AND($B19&gt;0,INDEX(Kalender!EG$68:EG$77,MAX(1,$B19))&gt;INDEX(Kalender!$B$68:$B$77,MAX(1,$B19))),1,0)+IF(OR(AND($C19&gt;0,INDEX(Kalender!EG$81:EG$110,MAX(1,$C19))&gt;INDEX(Kalender!$B$81:$B$110,MAX(1,$C19))),AND($D19&gt;0,INDEX(Kalender!EG$81:EG$110,MAX(1,$D19))&gt;INDEX(Kalender!$B$81:$B$110,MAX(1,$D19))),AND($E19&gt;0,INDEX(Kalender!EG$81:EG$110,MAX(1,$E19))&gt;INDEX(Kalender!$B$81:$B$110,MAX(1,$E19))),AND($F19&gt;0,INDEX(Kalender!EG$81:EG$110,MAX(1,$F19))&gt;INDEX(Kalender!$B$81:$B$110,MAX(1,$F19)))),2,0))</f>
        <v>0</v>
      </c>
      <c r="EH19" s="5" t="n">
        <f aca="false">IF(Kalender!EH19&lt;&gt;1,0,IF(AND($B19&gt;0,INDEX(Kalender!EH$68:EH$77,MAX(1,$B19))&gt;INDEX(Kalender!$B$68:$B$77,MAX(1,$B19))),1,0)+IF(OR(AND($C19&gt;0,INDEX(Kalender!EH$81:EH$110,MAX(1,$C19))&gt;INDEX(Kalender!$B$81:$B$110,MAX(1,$C19))),AND($D19&gt;0,INDEX(Kalender!EH$81:EH$110,MAX(1,$D19))&gt;INDEX(Kalender!$B$81:$B$110,MAX(1,$D19))),AND($E19&gt;0,INDEX(Kalender!EH$81:EH$110,MAX(1,$E19))&gt;INDEX(Kalender!$B$81:$B$110,MAX(1,$E19))),AND($F19&gt;0,INDEX(Kalender!EH$81:EH$110,MAX(1,$F19))&gt;INDEX(Kalender!$B$81:$B$110,MAX(1,$F19)))),2,0))</f>
        <v>0</v>
      </c>
      <c r="EI19" s="5" t="n">
        <f aca="false">IF(Kalender!EI19&lt;&gt;1,0,IF(AND($B19&gt;0,INDEX(Kalender!EI$68:EI$77,MAX(1,$B19))&gt;INDEX(Kalender!$B$68:$B$77,MAX(1,$B19))),1,0)+IF(OR(AND($C19&gt;0,INDEX(Kalender!EI$81:EI$110,MAX(1,$C19))&gt;INDEX(Kalender!$B$81:$B$110,MAX(1,$C19))),AND($D19&gt;0,INDEX(Kalender!EI$81:EI$110,MAX(1,$D19))&gt;INDEX(Kalender!$B$81:$B$110,MAX(1,$D19))),AND($E19&gt;0,INDEX(Kalender!EI$81:EI$110,MAX(1,$E19))&gt;INDEX(Kalender!$B$81:$B$110,MAX(1,$E19))),AND($F19&gt;0,INDEX(Kalender!EI$81:EI$110,MAX(1,$F19))&gt;INDEX(Kalender!$B$81:$B$110,MAX(1,$F19)))),2,0))</f>
        <v>0</v>
      </c>
      <c r="EJ19" s="5" t="n">
        <f aca="false">IF(Kalender!EJ19&lt;&gt;1,0,IF(AND($B19&gt;0,INDEX(Kalender!EJ$68:EJ$77,MAX(1,$B19))&gt;INDEX(Kalender!$B$68:$B$77,MAX(1,$B19))),1,0)+IF(OR(AND($C19&gt;0,INDEX(Kalender!EJ$81:EJ$110,MAX(1,$C19))&gt;INDEX(Kalender!$B$81:$B$110,MAX(1,$C19))),AND($D19&gt;0,INDEX(Kalender!EJ$81:EJ$110,MAX(1,$D19))&gt;INDEX(Kalender!$B$81:$B$110,MAX(1,$D19))),AND($E19&gt;0,INDEX(Kalender!EJ$81:EJ$110,MAX(1,$E19))&gt;INDEX(Kalender!$B$81:$B$110,MAX(1,$E19))),AND($F19&gt;0,INDEX(Kalender!EJ$81:EJ$110,MAX(1,$F19))&gt;INDEX(Kalender!$B$81:$B$110,MAX(1,$F19)))),2,0))</f>
        <v>0</v>
      </c>
      <c r="EK19" s="5" t="n">
        <f aca="false">IF(Kalender!EK19&lt;&gt;1,0,IF(AND($B19&gt;0,INDEX(Kalender!EK$68:EK$77,MAX(1,$B19))&gt;INDEX(Kalender!$B$68:$B$77,MAX(1,$B19))),1,0)+IF(OR(AND($C19&gt;0,INDEX(Kalender!EK$81:EK$110,MAX(1,$C19))&gt;INDEX(Kalender!$B$81:$B$110,MAX(1,$C19))),AND($D19&gt;0,INDEX(Kalender!EK$81:EK$110,MAX(1,$D19))&gt;INDEX(Kalender!$B$81:$B$110,MAX(1,$D19))),AND($E19&gt;0,INDEX(Kalender!EK$81:EK$110,MAX(1,$E19))&gt;INDEX(Kalender!$B$81:$B$110,MAX(1,$E19))),AND($F19&gt;0,INDEX(Kalender!EK$81:EK$110,MAX(1,$F19))&gt;INDEX(Kalender!$B$81:$B$110,MAX(1,$F19)))),2,0))</f>
        <v>0</v>
      </c>
      <c r="EL19" s="5" t="n">
        <f aca="false">IF(Kalender!EL19&lt;&gt;1,0,IF(AND($B19&gt;0,INDEX(Kalender!EL$68:EL$77,MAX(1,$B19))&gt;INDEX(Kalender!$B$68:$B$77,MAX(1,$B19))),1,0)+IF(OR(AND($C19&gt;0,INDEX(Kalender!EL$81:EL$110,MAX(1,$C19))&gt;INDEX(Kalender!$B$81:$B$110,MAX(1,$C19))),AND($D19&gt;0,INDEX(Kalender!EL$81:EL$110,MAX(1,$D19))&gt;INDEX(Kalender!$B$81:$B$110,MAX(1,$D19))),AND($E19&gt;0,INDEX(Kalender!EL$81:EL$110,MAX(1,$E19))&gt;INDEX(Kalender!$B$81:$B$110,MAX(1,$E19))),AND($F19&gt;0,INDEX(Kalender!EL$81:EL$110,MAX(1,$F19))&gt;INDEX(Kalender!$B$81:$B$110,MAX(1,$F19)))),2,0))</f>
        <v>0</v>
      </c>
      <c r="EM19" s="5" t="n">
        <f aca="false">IF(Kalender!EM19&lt;&gt;1,0,IF(AND($B19&gt;0,INDEX(Kalender!EM$68:EM$77,MAX(1,$B19))&gt;INDEX(Kalender!$B$68:$B$77,MAX(1,$B19))),1,0)+IF(OR(AND($C19&gt;0,INDEX(Kalender!EM$81:EM$110,MAX(1,$C19))&gt;INDEX(Kalender!$B$81:$B$110,MAX(1,$C19))),AND($D19&gt;0,INDEX(Kalender!EM$81:EM$110,MAX(1,$D19))&gt;INDEX(Kalender!$B$81:$B$110,MAX(1,$D19))),AND($E19&gt;0,INDEX(Kalender!EM$81:EM$110,MAX(1,$E19))&gt;INDEX(Kalender!$B$81:$B$110,MAX(1,$E19))),AND($F19&gt;0,INDEX(Kalender!EM$81:EM$110,MAX(1,$F19))&gt;INDEX(Kalender!$B$81:$B$110,MAX(1,$F19)))),2,0))</f>
        <v>0</v>
      </c>
      <c r="EN19" s="5" t="n">
        <f aca="false">IF(Kalender!EN19&lt;&gt;1,0,IF(AND($B19&gt;0,INDEX(Kalender!EN$68:EN$77,MAX(1,$B19))&gt;INDEX(Kalender!$B$68:$B$77,MAX(1,$B19))),1,0)+IF(OR(AND($C19&gt;0,INDEX(Kalender!EN$81:EN$110,MAX(1,$C19))&gt;INDEX(Kalender!$B$81:$B$110,MAX(1,$C19))),AND($D19&gt;0,INDEX(Kalender!EN$81:EN$110,MAX(1,$D19))&gt;INDEX(Kalender!$B$81:$B$110,MAX(1,$D19))),AND($E19&gt;0,INDEX(Kalender!EN$81:EN$110,MAX(1,$E19))&gt;INDEX(Kalender!$B$81:$B$110,MAX(1,$E19))),AND($F19&gt;0,INDEX(Kalender!EN$81:EN$110,MAX(1,$F19))&gt;INDEX(Kalender!$B$81:$B$110,MAX(1,$F19)))),2,0))</f>
        <v>0</v>
      </c>
      <c r="EO19" s="5" t="n">
        <f aca="false">IF(Kalender!EO19&lt;&gt;1,0,IF(AND($B19&gt;0,INDEX(Kalender!EO$68:EO$77,MAX(1,$B19))&gt;INDEX(Kalender!$B$68:$B$77,MAX(1,$B19))),1,0)+IF(OR(AND($C19&gt;0,INDEX(Kalender!EO$81:EO$110,MAX(1,$C19))&gt;INDEX(Kalender!$B$81:$B$110,MAX(1,$C19))),AND($D19&gt;0,INDEX(Kalender!EO$81:EO$110,MAX(1,$D19))&gt;INDEX(Kalender!$B$81:$B$110,MAX(1,$D19))),AND($E19&gt;0,INDEX(Kalender!EO$81:EO$110,MAX(1,$E19))&gt;INDEX(Kalender!$B$81:$B$110,MAX(1,$E19))),AND($F19&gt;0,INDEX(Kalender!EO$81:EO$110,MAX(1,$F19))&gt;INDEX(Kalender!$B$81:$B$110,MAX(1,$F19)))),2,0))</f>
        <v>0</v>
      </c>
      <c r="EP19" s="5" t="n">
        <f aca="false">IF(Kalender!EP19&lt;&gt;1,0,IF(AND($B19&gt;0,INDEX(Kalender!EP$68:EP$77,MAX(1,$B19))&gt;INDEX(Kalender!$B$68:$B$77,MAX(1,$B19))),1,0)+IF(OR(AND($C19&gt;0,INDEX(Kalender!EP$81:EP$110,MAX(1,$C19))&gt;INDEX(Kalender!$B$81:$B$110,MAX(1,$C19))),AND($D19&gt;0,INDEX(Kalender!EP$81:EP$110,MAX(1,$D19))&gt;INDEX(Kalender!$B$81:$B$110,MAX(1,$D19))),AND($E19&gt;0,INDEX(Kalender!EP$81:EP$110,MAX(1,$E19))&gt;INDEX(Kalender!$B$81:$B$110,MAX(1,$E19))),AND($F19&gt;0,INDEX(Kalender!EP$81:EP$110,MAX(1,$F19))&gt;INDEX(Kalender!$B$81:$B$110,MAX(1,$F19)))),2,0))</f>
        <v>0</v>
      </c>
      <c r="EQ19" s="5" t="n">
        <f aca="false">IF(Kalender!EQ19&lt;&gt;1,0,IF(AND($B19&gt;0,INDEX(Kalender!EQ$68:EQ$77,MAX(1,$B19))&gt;INDEX(Kalender!$B$68:$B$77,MAX(1,$B19))),1,0)+IF(OR(AND($C19&gt;0,INDEX(Kalender!EQ$81:EQ$110,MAX(1,$C19))&gt;INDEX(Kalender!$B$81:$B$110,MAX(1,$C19))),AND($D19&gt;0,INDEX(Kalender!EQ$81:EQ$110,MAX(1,$D19))&gt;INDEX(Kalender!$B$81:$B$110,MAX(1,$D19))),AND($E19&gt;0,INDEX(Kalender!EQ$81:EQ$110,MAX(1,$E19))&gt;INDEX(Kalender!$B$81:$B$110,MAX(1,$E19))),AND($F19&gt;0,INDEX(Kalender!EQ$81:EQ$110,MAX(1,$F19))&gt;INDEX(Kalender!$B$81:$B$110,MAX(1,$F19)))),2,0))</f>
        <v>0</v>
      </c>
      <c r="ER19" s="5" t="n">
        <f aca="false">IF(Kalender!ER19&lt;&gt;1,0,IF(AND($B19&gt;0,INDEX(Kalender!ER$68:ER$77,MAX(1,$B19))&gt;INDEX(Kalender!$B$68:$B$77,MAX(1,$B19))),1,0)+IF(OR(AND($C19&gt;0,INDEX(Kalender!ER$81:ER$110,MAX(1,$C19))&gt;INDEX(Kalender!$B$81:$B$110,MAX(1,$C19))),AND($D19&gt;0,INDEX(Kalender!ER$81:ER$110,MAX(1,$D19))&gt;INDEX(Kalender!$B$81:$B$110,MAX(1,$D19))),AND($E19&gt;0,INDEX(Kalender!ER$81:ER$110,MAX(1,$E19))&gt;INDEX(Kalender!$B$81:$B$110,MAX(1,$E19))),AND($F19&gt;0,INDEX(Kalender!ER$81:ER$110,MAX(1,$F19))&gt;INDEX(Kalender!$B$81:$B$110,MAX(1,$F19)))),2,0))</f>
        <v>0</v>
      </c>
      <c r="ES19" s="5" t="n">
        <f aca="false">IF(Kalender!ES19&lt;&gt;1,0,IF(AND($B19&gt;0,INDEX(Kalender!ES$68:ES$77,MAX(1,$B19))&gt;INDEX(Kalender!$B$68:$B$77,MAX(1,$B19))),1,0)+IF(OR(AND($C19&gt;0,INDEX(Kalender!ES$81:ES$110,MAX(1,$C19))&gt;INDEX(Kalender!$B$81:$B$110,MAX(1,$C19))),AND($D19&gt;0,INDEX(Kalender!ES$81:ES$110,MAX(1,$D19))&gt;INDEX(Kalender!$B$81:$B$110,MAX(1,$D19))),AND($E19&gt;0,INDEX(Kalender!ES$81:ES$110,MAX(1,$E19))&gt;INDEX(Kalender!$B$81:$B$110,MAX(1,$E19))),AND($F19&gt;0,INDEX(Kalender!ES$81:ES$110,MAX(1,$F19))&gt;INDEX(Kalender!$B$81:$B$110,MAX(1,$F19)))),2,0))</f>
        <v>0</v>
      </c>
      <c r="ET19" s="5" t="n">
        <f aca="false">IF(Kalender!ET19&lt;&gt;1,0,IF(AND($B19&gt;0,INDEX(Kalender!ET$68:ET$77,MAX(1,$B19))&gt;INDEX(Kalender!$B$68:$B$77,MAX(1,$B19))),1,0)+IF(OR(AND($C19&gt;0,INDEX(Kalender!ET$81:ET$110,MAX(1,$C19))&gt;INDEX(Kalender!$B$81:$B$110,MAX(1,$C19))),AND($D19&gt;0,INDEX(Kalender!ET$81:ET$110,MAX(1,$D19))&gt;INDEX(Kalender!$B$81:$B$110,MAX(1,$D19))),AND($E19&gt;0,INDEX(Kalender!ET$81:ET$110,MAX(1,$E19))&gt;INDEX(Kalender!$B$81:$B$110,MAX(1,$E19))),AND($F19&gt;0,INDEX(Kalender!ET$81:ET$110,MAX(1,$F19))&gt;INDEX(Kalender!$B$81:$B$110,MAX(1,$F19)))),2,0))</f>
        <v>0</v>
      </c>
      <c r="EU19" s="5" t="n">
        <f aca="false">IF(Kalender!EU19&lt;&gt;1,0,IF(AND($B19&gt;0,INDEX(Kalender!EU$68:EU$77,MAX(1,$B19))&gt;INDEX(Kalender!$B$68:$B$77,MAX(1,$B19))),1,0)+IF(OR(AND($C19&gt;0,INDEX(Kalender!EU$81:EU$110,MAX(1,$C19))&gt;INDEX(Kalender!$B$81:$B$110,MAX(1,$C19))),AND($D19&gt;0,INDEX(Kalender!EU$81:EU$110,MAX(1,$D19))&gt;INDEX(Kalender!$B$81:$B$110,MAX(1,$D19))),AND($E19&gt;0,INDEX(Kalender!EU$81:EU$110,MAX(1,$E19))&gt;INDEX(Kalender!$B$81:$B$110,MAX(1,$E19))),AND($F19&gt;0,INDEX(Kalender!EU$81:EU$110,MAX(1,$F19))&gt;INDEX(Kalender!$B$81:$B$110,MAX(1,$F19)))),2,0))</f>
        <v>0</v>
      </c>
      <c r="EV19" s="5" t="n">
        <f aca="false">IF(Kalender!EV19&lt;&gt;1,0,IF(AND($B19&gt;0,INDEX(Kalender!EV$68:EV$77,MAX(1,$B19))&gt;INDEX(Kalender!$B$68:$B$77,MAX(1,$B19))),1,0)+IF(OR(AND($C19&gt;0,INDEX(Kalender!EV$81:EV$110,MAX(1,$C19))&gt;INDEX(Kalender!$B$81:$B$110,MAX(1,$C19))),AND($D19&gt;0,INDEX(Kalender!EV$81:EV$110,MAX(1,$D19))&gt;INDEX(Kalender!$B$81:$B$110,MAX(1,$D19))),AND($E19&gt;0,INDEX(Kalender!EV$81:EV$110,MAX(1,$E19))&gt;INDEX(Kalender!$B$81:$B$110,MAX(1,$E19))),AND($F19&gt;0,INDEX(Kalender!EV$81:EV$110,MAX(1,$F19))&gt;INDEX(Kalender!$B$81:$B$110,MAX(1,$F19)))),2,0))</f>
        <v>0</v>
      </c>
      <c r="EW19" s="5" t="n">
        <f aca="false">IF(Kalender!EW19&lt;&gt;1,0,IF(AND($B19&gt;0,INDEX(Kalender!EW$68:EW$77,MAX(1,$B19))&gt;INDEX(Kalender!$B$68:$B$77,MAX(1,$B19))),1,0)+IF(OR(AND($C19&gt;0,INDEX(Kalender!EW$81:EW$110,MAX(1,$C19))&gt;INDEX(Kalender!$B$81:$B$110,MAX(1,$C19))),AND($D19&gt;0,INDEX(Kalender!EW$81:EW$110,MAX(1,$D19))&gt;INDEX(Kalender!$B$81:$B$110,MAX(1,$D19))),AND($E19&gt;0,INDEX(Kalender!EW$81:EW$110,MAX(1,$E19))&gt;INDEX(Kalender!$B$81:$B$110,MAX(1,$E19))),AND($F19&gt;0,INDEX(Kalender!EW$81:EW$110,MAX(1,$F19))&gt;INDEX(Kalender!$B$81:$B$110,MAX(1,$F19)))),2,0))</f>
        <v>0</v>
      </c>
      <c r="EX19" s="5" t="n">
        <f aca="false">IF(Kalender!EX19&lt;&gt;1,0,IF(AND($B19&gt;0,INDEX(Kalender!EX$68:EX$77,MAX(1,$B19))&gt;INDEX(Kalender!$B$68:$B$77,MAX(1,$B19))),1,0)+IF(OR(AND($C19&gt;0,INDEX(Kalender!EX$81:EX$110,MAX(1,$C19))&gt;INDEX(Kalender!$B$81:$B$110,MAX(1,$C19))),AND($D19&gt;0,INDEX(Kalender!EX$81:EX$110,MAX(1,$D19))&gt;INDEX(Kalender!$B$81:$B$110,MAX(1,$D19))),AND($E19&gt;0,INDEX(Kalender!EX$81:EX$110,MAX(1,$E19))&gt;INDEX(Kalender!$B$81:$B$110,MAX(1,$E19))),AND($F19&gt;0,INDEX(Kalender!EX$81:EX$110,MAX(1,$F19))&gt;INDEX(Kalender!$B$81:$B$110,MAX(1,$F19)))),2,0))</f>
        <v>0</v>
      </c>
      <c r="EY19" s="5" t="n">
        <f aca="false">IF(Kalender!EY19&lt;&gt;1,0,IF(AND($B19&gt;0,INDEX(Kalender!EY$68:EY$77,MAX(1,$B19))&gt;INDEX(Kalender!$B$68:$B$77,MAX(1,$B19))),1,0)+IF(OR(AND($C19&gt;0,INDEX(Kalender!EY$81:EY$110,MAX(1,$C19))&gt;INDEX(Kalender!$B$81:$B$110,MAX(1,$C19))),AND($D19&gt;0,INDEX(Kalender!EY$81:EY$110,MAX(1,$D19))&gt;INDEX(Kalender!$B$81:$B$110,MAX(1,$D19))),AND($E19&gt;0,INDEX(Kalender!EY$81:EY$110,MAX(1,$E19))&gt;INDEX(Kalender!$B$81:$B$110,MAX(1,$E19))),AND($F19&gt;0,INDEX(Kalender!EY$81:EY$110,MAX(1,$F19))&gt;INDEX(Kalender!$B$81:$B$110,MAX(1,$F19)))),2,0))</f>
        <v>0</v>
      </c>
      <c r="EZ19" s="5" t="n">
        <f aca="false">IF(Kalender!EZ19&lt;&gt;1,0,IF(AND($B19&gt;0,INDEX(Kalender!EZ$68:EZ$77,MAX(1,$B19))&gt;INDEX(Kalender!$B$68:$B$77,MAX(1,$B19))),1,0)+IF(OR(AND($C19&gt;0,INDEX(Kalender!EZ$81:EZ$110,MAX(1,$C19))&gt;INDEX(Kalender!$B$81:$B$110,MAX(1,$C19))),AND($D19&gt;0,INDEX(Kalender!EZ$81:EZ$110,MAX(1,$D19))&gt;INDEX(Kalender!$B$81:$B$110,MAX(1,$D19))),AND($E19&gt;0,INDEX(Kalender!EZ$81:EZ$110,MAX(1,$E19))&gt;INDEX(Kalender!$B$81:$B$110,MAX(1,$E19))),AND($F19&gt;0,INDEX(Kalender!EZ$81:EZ$110,MAX(1,$F19))&gt;INDEX(Kalender!$B$81:$B$110,MAX(1,$F19)))),2,0))</f>
        <v>0</v>
      </c>
      <c r="FA19" s="5" t="n">
        <f aca="false">IF(Kalender!FA19&lt;&gt;1,0,IF(AND($B19&gt;0,INDEX(Kalender!FA$68:FA$77,MAX(1,$B19))&gt;INDEX(Kalender!$B$68:$B$77,MAX(1,$B19))),1,0)+IF(OR(AND($C19&gt;0,INDEX(Kalender!FA$81:FA$110,MAX(1,$C19))&gt;INDEX(Kalender!$B$81:$B$110,MAX(1,$C19))),AND($D19&gt;0,INDEX(Kalender!FA$81:FA$110,MAX(1,$D19))&gt;INDEX(Kalender!$B$81:$B$110,MAX(1,$D19))),AND($E19&gt;0,INDEX(Kalender!FA$81:FA$110,MAX(1,$E19))&gt;INDEX(Kalender!$B$81:$B$110,MAX(1,$E19))),AND($F19&gt;0,INDEX(Kalender!FA$81:FA$110,MAX(1,$F19))&gt;INDEX(Kalender!$B$81:$B$110,MAX(1,$F19)))),2,0))</f>
        <v>0</v>
      </c>
      <c r="FB19" s="5" t="n">
        <f aca="false">IF(Kalender!FB19&lt;&gt;1,0,IF(AND($B19&gt;0,INDEX(Kalender!FB$68:FB$77,MAX(1,$B19))&gt;INDEX(Kalender!$B$68:$B$77,MAX(1,$B19))),1,0)+IF(OR(AND($C19&gt;0,INDEX(Kalender!FB$81:FB$110,MAX(1,$C19))&gt;INDEX(Kalender!$B$81:$B$110,MAX(1,$C19))),AND($D19&gt;0,INDEX(Kalender!FB$81:FB$110,MAX(1,$D19))&gt;INDEX(Kalender!$B$81:$B$110,MAX(1,$D19))),AND($E19&gt;0,INDEX(Kalender!FB$81:FB$110,MAX(1,$E19))&gt;INDEX(Kalender!$B$81:$B$110,MAX(1,$E19))),AND($F19&gt;0,INDEX(Kalender!FB$81:FB$110,MAX(1,$F19))&gt;INDEX(Kalender!$B$81:$B$110,MAX(1,$F19)))),2,0))</f>
        <v>0</v>
      </c>
      <c r="FC19" s="5" t="n">
        <f aca="false">IF(Kalender!FC19&lt;&gt;1,0,IF(AND($B19&gt;0,INDEX(Kalender!FC$68:FC$77,MAX(1,$B19))&gt;INDEX(Kalender!$B$68:$B$77,MAX(1,$B19))),1,0)+IF(OR(AND($C19&gt;0,INDEX(Kalender!FC$81:FC$110,MAX(1,$C19))&gt;INDEX(Kalender!$B$81:$B$110,MAX(1,$C19))),AND($D19&gt;0,INDEX(Kalender!FC$81:FC$110,MAX(1,$D19))&gt;INDEX(Kalender!$B$81:$B$110,MAX(1,$D19))),AND($E19&gt;0,INDEX(Kalender!FC$81:FC$110,MAX(1,$E19))&gt;INDEX(Kalender!$B$81:$B$110,MAX(1,$E19))),AND($F19&gt;0,INDEX(Kalender!FC$81:FC$110,MAX(1,$F19))&gt;INDEX(Kalender!$B$81:$B$110,MAX(1,$F19)))),2,0))</f>
        <v>0</v>
      </c>
      <c r="FD19" s="5" t="n">
        <f aca="false">IF(Kalender!FD19&lt;&gt;1,0,IF(AND($B19&gt;0,INDEX(Kalender!FD$68:FD$77,MAX(1,$B19))&gt;INDEX(Kalender!$B$68:$B$77,MAX(1,$B19))),1,0)+IF(OR(AND($C19&gt;0,INDEX(Kalender!FD$81:FD$110,MAX(1,$C19))&gt;INDEX(Kalender!$B$81:$B$110,MAX(1,$C19))),AND($D19&gt;0,INDEX(Kalender!FD$81:FD$110,MAX(1,$D19))&gt;INDEX(Kalender!$B$81:$B$110,MAX(1,$D19))),AND($E19&gt;0,INDEX(Kalender!FD$81:FD$110,MAX(1,$E19))&gt;INDEX(Kalender!$B$81:$B$110,MAX(1,$E19))),AND($F19&gt;0,INDEX(Kalender!FD$81:FD$110,MAX(1,$F19))&gt;INDEX(Kalender!$B$81:$B$110,MAX(1,$F19)))),2,0))</f>
        <v>0</v>
      </c>
      <c r="FE19" s="5" t="n">
        <f aca="false">IF(Kalender!FE19&lt;&gt;1,0,IF(AND($B19&gt;0,INDEX(Kalender!FE$68:FE$77,MAX(1,$B19))&gt;INDEX(Kalender!$B$68:$B$77,MAX(1,$B19))),1,0)+IF(OR(AND($C19&gt;0,INDEX(Kalender!FE$81:FE$110,MAX(1,$C19))&gt;INDEX(Kalender!$B$81:$B$110,MAX(1,$C19))),AND($D19&gt;0,INDEX(Kalender!FE$81:FE$110,MAX(1,$D19))&gt;INDEX(Kalender!$B$81:$B$110,MAX(1,$D19))),AND($E19&gt;0,INDEX(Kalender!FE$81:FE$110,MAX(1,$E19))&gt;INDEX(Kalender!$B$81:$B$110,MAX(1,$E19))),AND($F19&gt;0,INDEX(Kalender!FE$81:FE$110,MAX(1,$F19))&gt;INDEX(Kalender!$B$81:$B$110,MAX(1,$F19)))),2,0))</f>
        <v>0</v>
      </c>
      <c r="FF19" s="5" t="n">
        <f aca="false">IF(Kalender!FF19&lt;&gt;1,0,IF(AND($B19&gt;0,INDEX(Kalender!FF$68:FF$77,MAX(1,$B19))&gt;INDEX(Kalender!$B$68:$B$77,MAX(1,$B19))),1,0)+IF(OR(AND($C19&gt;0,INDEX(Kalender!FF$81:FF$110,MAX(1,$C19))&gt;INDEX(Kalender!$B$81:$B$110,MAX(1,$C19))),AND($D19&gt;0,INDEX(Kalender!FF$81:FF$110,MAX(1,$D19))&gt;INDEX(Kalender!$B$81:$B$110,MAX(1,$D19))),AND($E19&gt;0,INDEX(Kalender!FF$81:FF$110,MAX(1,$E19))&gt;INDEX(Kalender!$B$81:$B$110,MAX(1,$E19))),AND($F19&gt;0,INDEX(Kalender!FF$81:FF$110,MAX(1,$F19))&gt;INDEX(Kalender!$B$81:$B$110,MAX(1,$F19)))),2,0))</f>
        <v>0</v>
      </c>
      <c r="FG19" s="5" t="n">
        <f aca="false">IF(Kalender!FG19&lt;&gt;1,0,IF(AND($B19&gt;0,INDEX(Kalender!FG$68:FG$77,MAX(1,$B19))&gt;INDEX(Kalender!$B$68:$B$77,MAX(1,$B19))),1,0)+IF(OR(AND($C19&gt;0,INDEX(Kalender!FG$81:FG$110,MAX(1,$C19))&gt;INDEX(Kalender!$B$81:$B$110,MAX(1,$C19))),AND($D19&gt;0,INDEX(Kalender!FG$81:FG$110,MAX(1,$D19))&gt;INDEX(Kalender!$B$81:$B$110,MAX(1,$D19))),AND($E19&gt;0,INDEX(Kalender!FG$81:FG$110,MAX(1,$E19))&gt;INDEX(Kalender!$B$81:$B$110,MAX(1,$E19))),AND($F19&gt;0,INDEX(Kalender!FG$81:FG$110,MAX(1,$F19))&gt;INDEX(Kalender!$B$81:$B$110,MAX(1,$F19)))),2,0))</f>
        <v>0</v>
      </c>
      <c r="FH19" s="5" t="n">
        <f aca="false">IF(Kalender!FH19&lt;&gt;1,0,IF(AND($B19&gt;0,INDEX(Kalender!FH$68:FH$77,MAX(1,$B19))&gt;INDEX(Kalender!$B$68:$B$77,MAX(1,$B19))),1,0)+IF(OR(AND($C19&gt;0,INDEX(Kalender!FH$81:FH$110,MAX(1,$C19))&gt;INDEX(Kalender!$B$81:$B$110,MAX(1,$C19))),AND($D19&gt;0,INDEX(Kalender!FH$81:FH$110,MAX(1,$D19))&gt;INDEX(Kalender!$B$81:$B$110,MAX(1,$D19))),AND($E19&gt;0,INDEX(Kalender!FH$81:FH$110,MAX(1,$E19))&gt;INDEX(Kalender!$B$81:$B$110,MAX(1,$E19))),AND($F19&gt;0,INDEX(Kalender!FH$81:FH$110,MAX(1,$F19))&gt;INDEX(Kalender!$B$81:$B$110,MAX(1,$F19)))),2,0))</f>
        <v>0</v>
      </c>
      <c r="FI19" s="5" t="n">
        <f aca="false">IF(Kalender!FI19&lt;&gt;1,0,IF(AND($B19&gt;0,INDEX(Kalender!FI$68:FI$77,MAX(1,$B19))&gt;INDEX(Kalender!$B$68:$B$77,MAX(1,$B19))),1,0)+IF(OR(AND($C19&gt;0,INDEX(Kalender!FI$81:FI$110,MAX(1,$C19))&gt;INDEX(Kalender!$B$81:$B$110,MAX(1,$C19))),AND($D19&gt;0,INDEX(Kalender!FI$81:FI$110,MAX(1,$D19))&gt;INDEX(Kalender!$B$81:$B$110,MAX(1,$D19))),AND($E19&gt;0,INDEX(Kalender!FI$81:FI$110,MAX(1,$E19))&gt;INDEX(Kalender!$B$81:$B$110,MAX(1,$E19))),AND($F19&gt;0,INDEX(Kalender!FI$81:FI$110,MAX(1,$F19))&gt;INDEX(Kalender!$B$81:$B$110,MAX(1,$F19)))),2,0))</f>
        <v>0</v>
      </c>
      <c r="FJ19" s="5" t="n">
        <f aca="false">IF(Kalender!FJ19&lt;&gt;1,0,IF(AND($B19&gt;0,INDEX(Kalender!FJ$68:FJ$77,MAX(1,$B19))&gt;INDEX(Kalender!$B$68:$B$77,MAX(1,$B19))),1,0)+IF(OR(AND($C19&gt;0,INDEX(Kalender!FJ$81:FJ$110,MAX(1,$C19))&gt;INDEX(Kalender!$B$81:$B$110,MAX(1,$C19))),AND($D19&gt;0,INDEX(Kalender!FJ$81:FJ$110,MAX(1,$D19))&gt;INDEX(Kalender!$B$81:$B$110,MAX(1,$D19))),AND($E19&gt;0,INDEX(Kalender!FJ$81:FJ$110,MAX(1,$E19))&gt;INDEX(Kalender!$B$81:$B$110,MAX(1,$E19))),AND($F19&gt;0,INDEX(Kalender!FJ$81:FJ$110,MAX(1,$F19))&gt;INDEX(Kalender!$B$81:$B$110,MAX(1,$F19)))),2,0))</f>
        <v>0</v>
      </c>
      <c r="FK19" s="5" t="n">
        <f aca="false">IF(Kalender!FK19&lt;&gt;1,0,IF(AND($B19&gt;0,INDEX(Kalender!FK$68:FK$77,MAX(1,$B19))&gt;INDEX(Kalender!$B$68:$B$77,MAX(1,$B19))),1,0)+IF(OR(AND($C19&gt;0,INDEX(Kalender!FK$81:FK$110,MAX(1,$C19))&gt;INDEX(Kalender!$B$81:$B$110,MAX(1,$C19))),AND($D19&gt;0,INDEX(Kalender!FK$81:FK$110,MAX(1,$D19))&gt;INDEX(Kalender!$B$81:$B$110,MAX(1,$D19))),AND($E19&gt;0,INDEX(Kalender!FK$81:FK$110,MAX(1,$E19))&gt;INDEX(Kalender!$B$81:$B$110,MAX(1,$E19))),AND($F19&gt;0,INDEX(Kalender!FK$81:FK$110,MAX(1,$F19))&gt;INDEX(Kalender!$B$81:$B$110,MAX(1,$F19)))),2,0))</f>
        <v>0</v>
      </c>
      <c r="FL19" s="5" t="n">
        <f aca="false">IF(Kalender!FL19&lt;&gt;1,0,IF(AND($B19&gt;0,INDEX(Kalender!FL$68:FL$77,MAX(1,$B19))&gt;INDEX(Kalender!$B$68:$B$77,MAX(1,$B19))),1,0)+IF(OR(AND($C19&gt;0,INDEX(Kalender!FL$81:FL$110,MAX(1,$C19))&gt;INDEX(Kalender!$B$81:$B$110,MAX(1,$C19))),AND($D19&gt;0,INDEX(Kalender!FL$81:FL$110,MAX(1,$D19))&gt;INDEX(Kalender!$B$81:$B$110,MAX(1,$D19))),AND($E19&gt;0,INDEX(Kalender!FL$81:FL$110,MAX(1,$E19))&gt;INDEX(Kalender!$B$81:$B$110,MAX(1,$E19))),AND($F19&gt;0,INDEX(Kalender!FL$81:FL$110,MAX(1,$F19))&gt;INDEX(Kalender!$B$81:$B$110,MAX(1,$F19)))),2,0))</f>
        <v>0</v>
      </c>
      <c r="FM19" s="5" t="n">
        <f aca="false">IF(Kalender!FM19&lt;&gt;1,0,IF(AND($B19&gt;0,INDEX(Kalender!FM$68:FM$77,MAX(1,$B19))&gt;INDEX(Kalender!$B$68:$B$77,MAX(1,$B19))),1,0)+IF(OR(AND($C19&gt;0,INDEX(Kalender!FM$81:FM$110,MAX(1,$C19))&gt;INDEX(Kalender!$B$81:$B$110,MAX(1,$C19))),AND($D19&gt;0,INDEX(Kalender!FM$81:FM$110,MAX(1,$D19))&gt;INDEX(Kalender!$B$81:$B$110,MAX(1,$D19))),AND($E19&gt;0,INDEX(Kalender!FM$81:FM$110,MAX(1,$E19))&gt;INDEX(Kalender!$B$81:$B$110,MAX(1,$E19))),AND($F19&gt;0,INDEX(Kalender!FM$81:FM$110,MAX(1,$F19))&gt;INDEX(Kalender!$B$81:$B$110,MAX(1,$F19)))),2,0))</f>
        <v>0</v>
      </c>
      <c r="FN19" s="5" t="n">
        <f aca="false">IF(Kalender!FN19&lt;&gt;1,0,IF(AND($B19&gt;0,INDEX(Kalender!FN$68:FN$77,MAX(1,$B19))&gt;INDEX(Kalender!$B$68:$B$77,MAX(1,$B19))),1,0)+IF(OR(AND($C19&gt;0,INDEX(Kalender!FN$81:FN$110,MAX(1,$C19))&gt;INDEX(Kalender!$B$81:$B$110,MAX(1,$C19))),AND($D19&gt;0,INDEX(Kalender!FN$81:FN$110,MAX(1,$D19))&gt;INDEX(Kalender!$B$81:$B$110,MAX(1,$D19))),AND($E19&gt;0,INDEX(Kalender!FN$81:FN$110,MAX(1,$E19))&gt;INDEX(Kalender!$B$81:$B$110,MAX(1,$E19))),AND($F19&gt;0,INDEX(Kalender!FN$81:FN$110,MAX(1,$F19))&gt;INDEX(Kalender!$B$81:$B$110,MAX(1,$F19)))),2,0))</f>
        <v>0</v>
      </c>
      <c r="FO19" s="5" t="n">
        <f aca="false">IF(Kalender!FO19&lt;&gt;1,0,IF(AND($B19&gt;0,INDEX(Kalender!FO$68:FO$77,MAX(1,$B19))&gt;INDEX(Kalender!$B$68:$B$77,MAX(1,$B19))),1,0)+IF(OR(AND($C19&gt;0,INDEX(Kalender!FO$81:FO$110,MAX(1,$C19))&gt;INDEX(Kalender!$B$81:$B$110,MAX(1,$C19))),AND($D19&gt;0,INDEX(Kalender!FO$81:FO$110,MAX(1,$D19))&gt;INDEX(Kalender!$B$81:$B$110,MAX(1,$D19))),AND($E19&gt;0,INDEX(Kalender!FO$81:FO$110,MAX(1,$E19))&gt;INDEX(Kalender!$B$81:$B$110,MAX(1,$E19))),AND($F19&gt;0,INDEX(Kalender!FO$81:FO$110,MAX(1,$F19))&gt;INDEX(Kalender!$B$81:$B$110,MAX(1,$F19)))),2,0))</f>
        <v>0</v>
      </c>
      <c r="FP19" s="5" t="n">
        <f aca="false">IF(Kalender!FP19&lt;&gt;1,0,IF(AND($B19&gt;0,INDEX(Kalender!FP$68:FP$77,MAX(1,$B19))&gt;INDEX(Kalender!$B$68:$B$77,MAX(1,$B19))),1,0)+IF(OR(AND($C19&gt;0,INDEX(Kalender!FP$81:FP$110,MAX(1,$C19))&gt;INDEX(Kalender!$B$81:$B$110,MAX(1,$C19))),AND($D19&gt;0,INDEX(Kalender!FP$81:FP$110,MAX(1,$D19))&gt;INDEX(Kalender!$B$81:$B$110,MAX(1,$D19))),AND($E19&gt;0,INDEX(Kalender!FP$81:FP$110,MAX(1,$E19))&gt;INDEX(Kalender!$B$81:$B$110,MAX(1,$E19))),AND($F19&gt;0,INDEX(Kalender!FP$81:FP$110,MAX(1,$F19))&gt;INDEX(Kalender!$B$81:$B$110,MAX(1,$F19)))),2,0))</f>
        <v>0</v>
      </c>
      <c r="FQ19" s="5" t="n">
        <f aca="false">IF(Kalender!FQ19&lt;&gt;1,0,IF(AND($B19&gt;0,INDEX(Kalender!FQ$68:FQ$77,MAX(1,$B19))&gt;INDEX(Kalender!$B$68:$B$77,MAX(1,$B19))),1,0)+IF(OR(AND($C19&gt;0,INDEX(Kalender!FQ$81:FQ$110,MAX(1,$C19))&gt;INDEX(Kalender!$B$81:$B$110,MAX(1,$C19))),AND($D19&gt;0,INDEX(Kalender!FQ$81:FQ$110,MAX(1,$D19))&gt;INDEX(Kalender!$B$81:$B$110,MAX(1,$D19))),AND($E19&gt;0,INDEX(Kalender!FQ$81:FQ$110,MAX(1,$E19))&gt;INDEX(Kalender!$B$81:$B$110,MAX(1,$E19))),AND($F19&gt;0,INDEX(Kalender!FQ$81:FQ$110,MAX(1,$F19))&gt;INDEX(Kalender!$B$81:$B$110,MAX(1,$F19)))),2,0))</f>
        <v>0</v>
      </c>
      <c r="FR19" s="5" t="n">
        <f aca="false">IF(Kalender!FR19&lt;&gt;1,0,IF(AND($B19&gt;0,INDEX(Kalender!FR$68:FR$77,MAX(1,$B19))&gt;INDEX(Kalender!$B$68:$B$77,MAX(1,$B19))),1,0)+IF(OR(AND($C19&gt;0,INDEX(Kalender!FR$81:FR$110,MAX(1,$C19))&gt;INDEX(Kalender!$B$81:$B$110,MAX(1,$C19))),AND($D19&gt;0,INDEX(Kalender!FR$81:FR$110,MAX(1,$D19))&gt;INDEX(Kalender!$B$81:$B$110,MAX(1,$D19))),AND($E19&gt;0,INDEX(Kalender!FR$81:FR$110,MAX(1,$E19))&gt;INDEX(Kalender!$B$81:$B$110,MAX(1,$E19))),AND($F19&gt;0,INDEX(Kalender!FR$81:FR$110,MAX(1,$F19))&gt;INDEX(Kalender!$B$81:$B$110,MAX(1,$F19)))),2,0))</f>
        <v>0</v>
      </c>
      <c r="FS19" s="5" t="n">
        <f aca="false">IF(Kalender!FS19&lt;&gt;1,0,IF(AND($B19&gt;0,INDEX(Kalender!FS$68:FS$77,MAX(1,$B19))&gt;INDEX(Kalender!$B$68:$B$77,MAX(1,$B19))),1,0)+IF(OR(AND($C19&gt;0,INDEX(Kalender!FS$81:FS$110,MAX(1,$C19))&gt;INDEX(Kalender!$B$81:$B$110,MAX(1,$C19))),AND($D19&gt;0,INDEX(Kalender!FS$81:FS$110,MAX(1,$D19))&gt;INDEX(Kalender!$B$81:$B$110,MAX(1,$D19))),AND($E19&gt;0,INDEX(Kalender!FS$81:FS$110,MAX(1,$E19))&gt;INDEX(Kalender!$B$81:$B$110,MAX(1,$E19))),AND($F19&gt;0,INDEX(Kalender!FS$81:FS$110,MAX(1,$F19))&gt;INDEX(Kalender!$B$81:$B$110,MAX(1,$F19)))),2,0))</f>
        <v>0</v>
      </c>
      <c r="FT19" s="5" t="n">
        <f aca="false">IF(Kalender!FT19&lt;&gt;1,0,IF(AND($B19&gt;0,INDEX(Kalender!FT$68:FT$77,MAX(1,$B19))&gt;INDEX(Kalender!$B$68:$B$77,MAX(1,$B19))),1,0)+IF(OR(AND($C19&gt;0,INDEX(Kalender!FT$81:FT$110,MAX(1,$C19))&gt;INDEX(Kalender!$B$81:$B$110,MAX(1,$C19))),AND($D19&gt;0,INDEX(Kalender!FT$81:FT$110,MAX(1,$D19))&gt;INDEX(Kalender!$B$81:$B$110,MAX(1,$D19))),AND($E19&gt;0,INDEX(Kalender!FT$81:FT$110,MAX(1,$E19))&gt;INDEX(Kalender!$B$81:$B$110,MAX(1,$E19))),AND($F19&gt;0,INDEX(Kalender!FT$81:FT$110,MAX(1,$F19))&gt;INDEX(Kalender!$B$81:$B$110,MAX(1,$F19)))),2,0))</f>
        <v>0</v>
      </c>
      <c r="FU19" s="5" t="n">
        <f aca="false">IF(Kalender!FU19&lt;&gt;1,0,IF(AND($B19&gt;0,INDEX(Kalender!FU$68:FU$77,MAX(1,$B19))&gt;INDEX(Kalender!$B$68:$B$77,MAX(1,$B19))),1,0)+IF(OR(AND($C19&gt;0,INDEX(Kalender!FU$81:FU$110,MAX(1,$C19))&gt;INDEX(Kalender!$B$81:$B$110,MAX(1,$C19))),AND($D19&gt;0,INDEX(Kalender!FU$81:FU$110,MAX(1,$D19))&gt;INDEX(Kalender!$B$81:$B$110,MAX(1,$D19))),AND($E19&gt;0,INDEX(Kalender!FU$81:FU$110,MAX(1,$E19))&gt;INDEX(Kalender!$B$81:$B$110,MAX(1,$E19))),AND($F19&gt;0,INDEX(Kalender!FU$81:FU$110,MAX(1,$F19))&gt;INDEX(Kalender!$B$81:$B$110,MAX(1,$F19)))),2,0))</f>
        <v>0</v>
      </c>
      <c r="FV19" s="5" t="n">
        <f aca="false">IF(Kalender!FV19&lt;&gt;1,0,IF(AND($B19&gt;0,INDEX(Kalender!FV$68:FV$77,MAX(1,$B19))&gt;INDEX(Kalender!$B$68:$B$77,MAX(1,$B19))),1,0)+IF(OR(AND($C19&gt;0,INDEX(Kalender!FV$81:FV$110,MAX(1,$C19))&gt;INDEX(Kalender!$B$81:$B$110,MAX(1,$C19))),AND($D19&gt;0,INDEX(Kalender!FV$81:FV$110,MAX(1,$D19))&gt;INDEX(Kalender!$B$81:$B$110,MAX(1,$D19))),AND($E19&gt;0,INDEX(Kalender!FV$81:FV$110,MAX(1,$E19))&gt;INDEX(Kalender!$B$81:$B$110,MAX(1,$E19))),AND($F19&gt;0,INDEX(Kalender!FV$81:FV$110,MAX(1,$F19))&gt;INDEX(Kalender!$B$81:$B$110,MAX(1,$F19)))),2,0))</f>
        <v>0</v>
      </c>
      <c r="FW19" s="5" t="n">
        <f aca="false">IF(Kalender!FW19&lt;&gt;1,0,IF(AND($B19&gt;0,INDEX(Kalender!FW$68:FW$77,MAX(1,$B19))&gt;INDEX(Kalender!$B$68:$B$77,MAX(1,$B19))),1,0)+IF(OR(AND($C19&gt;0,INDEX(Kalender!FW$81:FW$110,MAX(1,$C19))&gt;INDEX(Kalender!$B$81:$B$110,MAX(1,$C19))),AND($D19&gt;0,INDEX(Kalender!FW$81:FW$110,MAX(1,$D19))&gt;INDEX(Kalender!$B$81:$B$110,MAX(1,$D19))),AND($E19&gt;0,INDEX(Kalender!FW$81:FW$110,MAX(1,$E19))&gt;INDEX(Kalender!$B$81:$B$110,MAX(1,$E19))),AND($F19&gt;0,INDEX(Kalender!FW$81:FW$110,MAX(1,$F19))&gt;INDEX(Kalender!$B$81:$B$110,MAX(1,$F19)))),2,0))</f>
        <v>0</v>
      </c>
      <c r="FX19" s="5" t="n">
        <f aca="false">IF(Kalender!FX19&lt;&gt;1,0,IF(AND($B19&gt;0,INDEX(Kalender!FX$68:FX$77,MAX(1,$B19))&gt;INDEX(Kalender!$B$68:$B$77,MAX(1,$B19))),1,0)+IF(OR(AND($C19&gt;0,INDEX(Kalender!FX$81:FX$110,MAX(1,$C19))&gt;INDEX(Kalender!$B$81:$B$110,MAX(1,$C19))),AND($D19&gt;0,INDEX(Kalender!FX$81:FX$110,MAX(1,$D19))&gt;INDEX(Kalender!$B$81:$B$110,MAX(1,$D19))),AND($E19&gt;0,INDEX(Kalender!FX$81:FX$110,MAX(1,$E19))&gt;INDEX(Kalender!$B$81:$B$110,MAX(1,$E19))),AND($F19&gt;0,INDEX(Kalender!FX$81:FX$110,MAX(1,$F19))&gt;INDEX(Kalender!$B$81:$B$110,MAX(1,$F19)))),2,0))</f>
        <v>0</v>
      </c>
      <c r="FY19" s="5" t="n">
        <f aca="false">IF(Kalender!FY19&lt;&gt;1,0,IF(AND($B19&gt;0,INDEX(Kalender!FY$68:FY$77,MAX(1,$B19))&gt;INDEX(Kalender!$B$68:$B$77,MAX(1,$B19))),1,0)+IF(OR(AND($C19&gt;0,INDEX(Kalender!FY$81:FY$110,MAX(1,$C19))&gt;INDEX(Kalender!$B$81:$B$110,MAX(1,$C19))),AND($D19&gt;0,INDEX(Kalender!FY$81:FY$110,MAX(1,$D19))&gt;INDEX(Kalender!$B$81:$B$110,MAX(1,$D19))),AND($E19&gt;0,INDEX(Kalender!FY$81:FY$110,MAX(1,$E19))&gt;INDEX(Kalender!$B$81:$B$110,MAX(1,$E19))),AND($F19&gt;0,INDEX(Kalender!FY$81:FY$110,MAX(1,$F19))&gt;INDEX(Kalender!$B$81:$B$110,MAX(1,$F19)))),2,0))</f>
        <v>0</v>
      </c>
      <c r="FZ19" s="5" t="n">
        <f aca="false">IF(Kalender!FZ19&lt;&gt;1,0,IF(AND($B19&gt;0,INDEX(Kalender!FZ$68:FZ$77,MAX(1,$B19))&gt;INDEX(Kalender!$B$68:$B$77,MAX(1,$B19))),1,0)+IF(OR(AND($C19&gt;0,INDEX(Kalender!FZ$81:FZ$110,MAX(1,$C19))&gt;INDEX(Kalender!$B$81:$B$110,MAX(1,$C19))),AND($D19&gt;0,INDEX(Kalender!FZ$81:FZ$110,MAX(1,$D19))&gt;INDEX(Kalender!$B$81:$B$110,MAX(1,$D19))),AND($E19&gt;0,INDEX(Kalender!FZ$81:FZ$110,MAX(1,$E19))&gt;INDEX(Kalender!$B$81:$B$110,MAX(1,$E19))),AND($F19&gt;0,INDEX(Kalender!FZ$81:FZ$110,MAX(1,$F19))&gt;INDEX(Kalender!$B$81:$B$110,MAX(1,$F19)))),2,0))</f>
        <v>0</v>
      </c>
      <c r="GA19" s="5" t="n">
        <f aca="false">IF(Kalender!GA19&lt;&gt;1,0,IF(AND($B19&gt;0,INDEX(Kalender!GA$68:GA$77,MAX(1,$B19))&gt;INDEX(Kalender!$B$68:$B$77,MAX(1,$B19))),1,0)+IF(OR(AND($C19&gt;0,INDEX(Kalender!GA$81:GA$110,MAX(1,$C19))&gt;INDEX(Kalender!$B$81:$B$110,MAX(1,$C19))),AND($D19&gt;0,INDEX(Kalender!GA$81:GA$110,MAX(1,$D19))&gt;INDEX(Kalender!$B$81:$B$110,MAX(1,$D19))),AND($E19&gt;0,INDEX(Kalender!GA$81:GA$110,MAX(1,$E19))&gt;INDEX(Kalender!$B$81:$B$110,MAX(1,$E19))),AND($F19&gt;0,INDEX(Kalender!GA$81:GA$110,MAX(1,$F19))&gt;INDEX(Kalender!$B$81:$B$110,MAX(1,$F19)))),2,0))</f>
        <v>0</v>
      </c>
      <c r="GB19" s="5" t="n">
        <f aca="false">IF(Kalender!GB19&lt;&gt;1,0,IF(AND($B19&gt;0,INDEX(Kalender!GB$68:GB$77,MAX(1,$B19))&gt;INDEX(Kalender!$B$68:$B$77,MAX(1,$B19))),1,0)+IF(OR(AND($C19&gt;0,INDEX(Kalender!GB$81:GB$110,MAX(1,$C19))&gt;INDEX(Kalender!$B$81:$B$110,MAX(1,$C19))),AND($D19&gt;0,INDEX(Kalender!GB$81:GB$110,MAX(1,$D19))&gt;INDEX(Kalender!$B$81:$B$110,MAX(1,$D19))),AND($E19&gt;0,INDEX(Kalender!GB$81:GB$110,MAX(1,$E19))&gt;INDEX(Kalender!$B$81:$B$110,MAX(1,$E19))),AND($F19&gt;0,INDEX(Kalender!GB$81:GB$110,MAX(1,$F19))&gt;INDEX(Kalender!$B$81:$B$110,MAX(1,$F19)))),2,0))</f>
        <v>0</v>
      </c>
      <c r="GC19" s="5" t="n">
        <f aca="false">IF(Kalender!GC19&lt;&gt;1,0,IF(AND($B19&gt;0,INDEX(Kalender!GC$68:GC$77,MAX(1,$B19))&gt;INDEX(Kalender!$B$68:$B$77,MAX(1,$B19))),1,0)+IF(OR(AND($C19&gt;0,INDEX(Kalender!GC$81:GC$110,MAX(1,$C19))&gt;INDEX(Kalender!$B$81:$B$110,MAX(1,$C19))),AND($D19&gt;0,INDEX(Kalender!GC$81:GC$110,MAX(1,$D19))&gt;INDEX(Kalender!$B$81:$B$110,MAX(1,$D19))),AND($E19&gt;0,INDEX(Kalender!GC$81:GC$110,MAX(1,$E19))&gt;INDEX(Kalender!$B$81:$B$110,MAX(1,$E19))),AND($F19&gt;0,INDEX(Kalender!GC$81:GC$110,MAX(1,$F19))&gt;INDEX(Kalender!$B$81:$B$110,MAX(1,$F19)))),2,0))</f>
        <v>0</v>
      </c>
      <c r="GD19" s="5" t="n">
        <f aca="false">IF(Kalender!GD19&lt;&gt;1,0,IF(AND($B19&gt;0,INDEX(Kalender!GD$68:GD$77,MAX(1,$B19))&gt;INDEX(Kalender!$B$68:$B$77,MAX(1,$B19))),1,0)+IF(OR(AND($C19&gt;0,INDEX(Kalender!GD$81:GD$110,MAX(1,$C19))&gt;INDEX(Kalender!$B$81:$B$110,MAX(1,$C19))),AND($D19&gt;0,INDEX(Kalender!GD$81:GD$110,MAX(1,$D19))&gt;INDEX(Kalender!$B$81:$B$110,MAX(1,$D19))),AND($E19&gt;0,INDEX(Kalender!GD$81:GD$110,MAX(1,$E19))&gt;INDEX(Kalender!$B$81:$B$110,MAX(1,$E19))),AND($F19&gt;0,INDEX(Kalender!GD$81:GD$110,MAX(1,$F19))&gt;INDEX(Kalender!$B$81:$B$110,MAX(1,$F19)))),2,0))</f>
        <v>0</v>
      </c>
      <c r="GE19" s="5" t="n">
        <f aca="false">IF(Kalender!GE19&lt;&gt;1,0,IF(AND($B19&gt;0,INDEX(Kalender!GE$68:GE$77,MAX(1,$B19))&gt;INDEX(Kalender!$B$68:$B$77,MAX(1,$B19))),1,0)+IF(OR(AND($C19&gt;0,INDEX(Kalender!GE$81:GE$110,MAX(1,$C19))&gt;INDEX(Kalender!$B$81:$B$110,MAX(1,$C19))),AND($D19&gt;0,INDEX(Kalender!GE$81:GE$110,MAX(1,$D19))&gt;INDEX(Kalender!$B$81:$B$110,MAX(1,$D19))),AND($E19&gt;0,INDEX(Kalender!GE$81:GE$110,MAX(1,$E19))&gt;INDEX(Kalender!$B$81:$B$110,MAX(1,$E19))),AND($F19&gt;0,INDEX(Kalender!GE$81:GE$110,MAX(1,$F19))&gt;INDEX(Kalender!$B$81:$B$110,MAX(1,$F19)))),2,0))</f>
        <v>0</v>
      </c>
      <c r="GF19" s="5" t="n">
        <f aca="false">IF(Kalender!GF19&lt;&gt;1,0,IF(AND($B19&gt;0,INDEX(Kalender!GF$68:GF$77,MAX(1,$B19))&gt;INDEX(Kalender!$B$68:$B$77,MAX(1,$B19))),1,0)+IF(OR(AND($C19&gt;0,INDEX(Kalender!GF$81:GF$110,MAX(1,$C19))&gt;INDEX(Kalender!$B$81:$B$110,MAX(1,$C19))),AND($D19&gt;0,INDEX(Kalender!GF$81:GF$110,MAX(1,$D19))&gt;INDEX(Kalender!$B$81:$B$110,MAX(1,$D19))),AND($E19&gt;0,INDEX(Kalender!GF$81:GF$110,MAX(1,$E19))&gt;INDEX(Kalender!$B$81:$B$110,MAX(1,$E19))),AND($F19&gt;0,INDEX(Kalender!GF$81:GF$110,MAX(1,$F19))&gt;INDEX(Kalender!$B$81:$B$110,MAX(1,$F19)))),2,0))</f>
        <v>0</v>
      </c>
      <c r="GG19" s="5" t="n">
        <f aca="false">IF(Kalender!GG19&lt;&gt;1,0,IF(AND($B19&gt;0,INDEX(Kalender!GG$68:GG$77,MAX(1,$B19))&gt;INDEX(Kalender!$B$68:$B$77,MAX(1,$B19))),1,0)+IF(OR(AND($C19&gt;0,INDEX(Kalender!GG$81:GG$110,MAX(1,$C19))&gt;INDEX(Kalender!$B$81:$B$110,MAX(1,$C19))),AND($D19&gt;0,INDEX(Kalender!GG$81:GG$110,MAX(1,$D19))&gt;INDEX(Kalender!$B$81:$B$110,MAX(1,$D19))),AND($E19&gt;0,INDEX(Kalender!GG$81:GG$110,MAX(1,$E19))&gt;INDEX(Kalender!$B$81:$B$110,MAX(1,$E19))),AND($F19&gt;0,INDEX(Kalender!GG$81:GG$110,MAX(1,$F19))&gt;INDEX(Kalender!$B$81:$B$110,MAX(1,$F19)))),2,0))</f>
        <v>0</v>
      </c>
      <c r="GH19" s="5" t="n">
        <f aca="false">IF(Kalender!GH19&lt;&gt;1,0,IF(AND($B19&gt;0,INDEX(Kalender!GH$68:GH$77,MAX(1,$B19))&gt;INDEX(Kalender!$B$68:$B$77,MAX(1,$B19))),1,0)+IF(OR(AND($C19&gt;0,INDEX(Kalender!GH$81:GH$110,MAX(1,$C19))&gt;INDEX(Kalender!$B$81:$B$110,MAX(1,$C19))),AND($D19&gt;0,INDEX(Kalender!GH$81:GH$110,MAX(1,$D19))&gt;INDEX(Kalender!$B$81:$B$110,MAX(1,$D19))),AND($E19&gt;0,INDEX(Kalender!GH$81:GH$110,MAX(1,$E19))&gt;INDEX(Kalender!$B$81:$B$110,MAX(1,$E19))),AND($F19&gt;0,INDEX(Kalender!GH$81:GH$110,MAX(1,$F19))&gt;INDEX(Kalender!$B$81:$B$110,MAX(1,$F19)))),2,0))</f>
        <v>0</v>
      </c>
      <c r="GI19" s="5" t="n">
        <f aca="false">IF(Kalender!GI19&lt;&gt;1,0,IF(AND($B19&gt;0,INDEX(Kalender!GI$68:GI$77,MAX(1,$B19))&gt;INDEX(Kalender!$B$68:$B$77,MAX(1,$B19))),1,0)+IF(OR(AND($C19&gt;0,INDEX(Kalender!GI$81:GI$110,MAX(1,$C19))&gt;INDEX(Kalender!$B$81:$B$110,MAX(1,$C19))),AND($D19&gt;0,INDEX(Kalender!GI$81:GI$110,MAX(1,$D19))&gt;INDEX(Kalender!$B$81:$B$110,MAX(1,$D19))),AND($E19&gt;0,INDEX(Kalender!GI$81:GI$110,MAX(1,$E19))&gt;INDEX(Kalender!$B$81:$B$110,MAX(1,$E19))),AND($F19&gt;0,INDEX(Kalender!GI$81:GI$110,MAX(1,$F19))&gt;INDEX(Kalender!$B$81:$B$110,MAX(1,$F19)))),2,0))</f>
        <v>0</v>
      </c>
      <c r="GJ19" s="5" t="n">
        <f aca="false">IF(Kalender!GJ19&lt;&gt;1,0,IF(AND($B19&gt;0,INDEX(Kalender!GJ$68:GJ$77,MAX(1,$B19))&gt;INDEX(Kalender!$B$68:$B$77,MAX(1,$B19))),1,0)+IF(OR(AND($C19&gt;0,INDEX(Kalender!GJ$81:GJ$110,MAX(1,$C19))&gt;INDEX(Kalender!$B$81:$B$110,MAX(1,$C19))),AND($D19&gt;0,INDEX(Kalender!GJ$81:GJ$110,MAX(1,$D19))&gt;INDEX(Kalender!$B$81:$B$110,MAX(1,$D19))),AND($E19&gt;0,INDEX(Kalender!GJ$81:GJ$110,MAX(1,$E19))&gt;INDEX(Kalender!$B$81:$B$110,MAX(1,$E19))),AND($F19&gt;0,INDEX(Kalender!GJ$81:GJ$110,MAX(1,$F19))&gt;INDEX(Kalender!$B$81:$B$110,MAX(1,$F19)))),2,0))</f>
        <v>0</v>
      </c>
      <c r="GK19" s="5" t="n">
        <f aca="false">IF(Kalender!GK19&lt;&gt;1,0,IF(AND($B19&gt;0,INDEX(Kalender!GK$68:GK$77,MAX(1,$B19))&gt;INDEX(Kalender!$B$68:$B$77,MAX(1,$B19))),1,0)+IF(OR(AND($C19&gt;0,INDEX(Kalender!GK$81:GK$110,MAX(1,$C19))&gt;INDEX(Kalender!$B$81:$B$110,MAX(1,$C19))),AND($D19&gt;0,INDEX(Kalender!GK$81:GK$110,MAX(1,$D19))&gt;INDEX(Kalender!$B$81:$B$110,MAX(1,$D19))),AND($E19&gt;0,INDEX(Kalender!GK$81:GK$110,MAX(1,$E19))&gt;INDEX(Kalender!$B$81:$B$110,MAX(1,$E19))),AND($F19&gt;0,INDEX(Kalender!GK$81:GK$110,MAX(1,$F19))&gt;INDEX(Kalender!$B$81:$B$110,MAX(1,$F19)))),2,0))</f>
        <v>0</v>
      </c>
      <c r="GL19" s="5" t="n">
        <f aca="false">IF(Kalender!GL19&lt;&gt;1,0,IF(AND($B19&gt;0,INDEX(Kalender!GL$68:GL$77,MAX(1,$B19))&gt;INDEX(Kalender!$B$68:$B$77,MAX(1,$B19))),1,0)+IF(OR(AND($C19&gt;0,INDEX(Kalender!GL$81:GL$110,MAX(1,$C19))&gt;INDEX(Kalender!$B$81:$B$110,MAX(1,$C19))),AND($D19&gt;0,INDEX(Kalender!GL$81:GL$110,MAX(1,$D19))&gt;INDEX(Kalender!$B$81:$B$110,MAX(1,$D19))),AND($E19&gt;0,INDEX(Kalender!GL$81:GL$110,MAX(1,$E19))&gt;INDEX(Kalender!$B$81:$B$110,MAX(1,$E19))),AND($F19&gt;0,INDEX(Kalender!GL$81:GL$110,MAX(1,$F19))&gt;INDEX(Kalender!$B$81:$B$110,MAX(1,$F19)))),2,0))</f>
        <v>0</v>
      </c>
      <c r="GM19" s="5" t="n">
        <f aca="false">IF(Kalender!GM19&lt;&gt;1,0,IF(AND($B19&gt;0,INDEX(Kalender!GM$68:GM$77,MAX(1,$B19))&gt;INDEX(Kalender!$B$68:$B$77,MAX(1,$B19))),1,0)+IF(OR(AND($C19&gt;0,INDEX(Kalender!GM$81:GM$110,MAX(1,$C19))&gt;INDEX(Kalender!$B$81:$B$110,MAX(1,$C19))),AND($D19&gt;0,INDEX(Kalender!GM$81:GM$110,MAX(1,$D19))&gt;INDEX(Kalender!$B$81:$B$110,MAX(1,$D19))),AND($E19&gt;0,INDEX(Kalender!GM$81:GM$110,MAX(1,$E19))&gt;INDEX(Kalender!$B$81:$B$110,MAX(1,$E19))),AND($F19&gt;0,INDEX(Kalender!GM$81:GM$110,MAX(1,$F19))&gt;INDEX(Kalender!$B$81:$B$110,MAX(1,$F19)))),2,0))</f>
        <v>0</v>
      </c>
      <c r="GN19" s="5" t="n">
        <f aca="false">IF(Kalender!GN19&lt;&gt;1,0,IF(AND($B19&gt;0,INDEX(Kalender!GN$68:GN$77,MAX(1,$B19))&gt;INDEX(Kalender!$B$68:$B$77,MAX(1,$B19))),1,0)+IF(OR(AND($C19&gt;0,INDEX(Kalender!GN$81:GN$110,MAX(1,$C19))&gt;INDEX(Kalender!$B$81:$B$110,MAX(1,$C19))),AND($D19&gt;0,INDEX(Kalender!GN$81:GN$110,MAX(1,$D19))&gt;INDEX(Kalender!$B$81:$B$110,MAX(1,$D19))),AND($E19&gt;0,INDEX(Kalender!GN$81:GN$110,MAX(1,$E19))&gt;INDEX(Kalender!$B$81:$B$110,MAX(1,$E19))),AND($F19&gt;0,INDEX(Kalender!GN$81:GN$110,MAX(1,$F19))&gt;INDEX(Kalender!$B$81:$B$110,MAX(1,$F19)))),2,0))</f>
        <v>0</v>
      </c>
      <c r="GO19" s="5" t="n">
        <f aca="false">IF(Kalender!GO19&lt;&gt;1,0,IF(AND($B19&gt;0,INDEX(Kalender!GO$68:GO$77,MAX(1,$B19))&gt;INDEX(Kalender!$B$68:$B$77,MAX(1,$B19))),1,0)+IF(OR(AND($C19&gt;0,INDEX(Kalender!GO$81:GO$110,MAX(1,$C19))&gt;INDEX(Kalender!$B$81:$B$110,MAX(1,$C19))),AND($D19&gt;0,INDEX(Kalender!GO$81:GO$110,MAX(1,$D19))&gt;INDEX(Kalender!$B$81:$B$110,MAX(1,$D19))),AND($E19&gt;0,INDEX(Kalender!GO$81:GO$110,MAX(1,$E19))&gt;INDEX(Kalender!$B$81:$B$110,MAX(1,$E19))),AND($F19&gt;0,INDEX(Kalender!GO$81:GO$110,MAX(1,$F19))&gt;INDEX(Kalender!$B$81:$B$110,MAX(1,$F19)))),2,0))</f>
        <v>0</v>
      </c>
      <c r="GP19" s="5" t="n">
        <f aca="false">IF(Kalender!GP19&lt;&gt;1,0,IF(AND($B19&gt;0,INDEX(Kalender!GP$68:GP$77,MAX(1,$B19))&gt;INDEX(Kalender!$B$68:$B$77,MAX(1,$B19))),1,0)+IF(OR(AND($C19&gt;0,INDEX(Kalender!GP$81:GP$110,MAX(1,$C19))&gt;INDEX(Kalender!$B$81:$B$110,MAX(1,$C19))),AND($D19&gt;0,INDEX(Kalender!GP$81:GP$110,MAX(1,$D19))&gt;INDEX(Kalender!$B$81:$B$110,MAX(1,$D19))),AND($E19&gt;0,INDEX(Kalender!GP$81:GP$110,MAX(1,$E19))&gt;INDEX(Kalender!$B$81:$B$110,MAX(1,$E19))),AND($F19&gt;0,INDEX(Kalender!GP$81:GP$110,MAX(1,$F19))&gt;INDEX(Kalender!$B$81:$B$110,MAX(1,$F19)))),2,0))</f>
        <v>0</v>
      </c>
      <c r="GQ19" s="5" t="n">
        <f aca="false">IF(Kalender!GQ19&lt;&gt;1,0,IF(AND($B19&gt;0,INDEX(Kalender!GQ$68:GQ$77,MAX(1,$B19))&gt;INDEX(Kalender!$B$68:$B$77,MAX(1,$B19))),1,0)+IF(OR(AND($C19&gt;0,INDEX(Kalender!GQ$81:GQ$110,MAX(1,$C19))&gt;INDEX(Kalender!$B$81:$B$110,MAX(1,$C19))),AND($D19&gt;0,INDEX(Kalender!GQ$81:GQ$110,MAX(1,$D19))&gt;INDEX(Kalender!$B$81:$B$110,MAX(1,$D19))),AND($E19&gt;0,INDEX(Kalender!GQ$81:GQ$110,MAX(1,$E19))&gt;INDEX(Kalender!$B$81:$B$110,MAX(1,$E19))),AND($F19&gt;0,INDEX(Kalender!GQ$81:GQ$110,MAX(1,$F19))&gt;INDEX(Kalender!$B$81:$B$110,MAX(1,$F19)))),2,0))</f>
        <v>0</v>
      </c>
      <c r="GR19" s="5" t="n">
        <f aca="false">IF(Kalender!GR19&lt;&gt;1,0,IF(AND($B19&gt;0,INDEX(Kalender!GR$68:GR$77,MAX(1,$B19))&gt;INDEX(Kalender!$B$68:$B$77,MAX(1,$B19))),1,0)+IF(OR(AND($C19&gt;0,INDEX(Kalender!GR$81:GR$110,MAX(1,$C19))&gt;INDEX(Kalender!$B$81:$B$110,MAX(1,$C19))),AND($D19&gt;0,INDEX(Kalender!GR$81:GR$110,MAX(1,$D19))&gt;INDEX(Kalender!$B$81:$B$110,MAX(1,$D19))),AND($E19&gt;0,INDEX(Kalender!GR$81:GR$110,MAX(1,$E19))&gt;INDEX(Kalender!$B$81:$B$110,MAX(1,$E19))),AND($F19&gt;0,INDEX(Kalender!GR$81:GR$110,MAX(1,$F19))&gt;INDEX(Kalender!$B$81:$B$110,MAX(1,$F19)))),2,0))</f>
        <v>0</v>
      </c>
      <c r="GS19" s="5" t="n">
        <f aca="false">IF(Kalender!GS19&lt;&gt;1,0,IF(AND($B19&gt;0,INDEX(Kalender!GS$68:GS$77,MAX(1,$B19))&gt;INDEX(Kalender!$B$68:$B$77,MAX(1,$B19))),1,0)+IF(OR(AND($C19&gt;0,INDEX(Kalender!GS$81:GS$110,MAX(1,$C19))&gt;INDEX(Kalender!$B$81:$B$110,MAX(1,$C19))),AND($D19&gt;0,INDEX(Kalender!GS$81:GS$110,MAX(1,$D19))&gt;INDEX(Kalender!$B$81:$B$110,MAX(1,$D19))),AND($E19&gt;0,INDEX(Kalender!GS$81:GS$110,MAX(1,$E19))&gt;INDEX(Kalender!$B$81:$B$110,MAX(1,$E19))),AND($F19&gt;0,INDEX(Kalender!GS$81:GS$110,MAX(1,$F19))&gt;INDEX(Kalender!$B$81:$B$110,MAX(1,$F19)))),2,0))</f>
        <v>0</v>
      </c>
      <c r="GT19" s="5" t="n">
        <f aca="false">IF(Kalender!GT19&lt;&gt;1,0,IF(AND($B19&gt;0,INDEX(Kalender!GT$68:GT$77,MAX(1,$B19))&gt;INDEX(Kalender!$B$68:$B$77,MAX(1,$B19))),1,0)+IF(OR(AND($C19&gt;0,INDEX(Kalender!GT$81:GT$110,MAX(1,$C19))&gt;INDEX(Kalender!$B$81:$B$110,MAX(1,$C19))),AND($D19&gt;0,INDEX(Kalender!GT$81:GT$110,MAX(1,$D19))&gt;INDEX(Kalender!$B$81:$B$110,MAX(1,$D19))),AND($E19&gt;0,INDEX(Kalender!GT$81:GT$110,MAX(1,$E19))&gt;INDEX(Kalender!$B$81:$B$110,MAX(1,$E19))),AND($F19&gt;0,INDEX(Kalender!GT$81:GT$110,MAX(1,$F19))&gt;INDEX(Kalender!$B$81:$B$110,MAX(1,$F19)))),2,0))</f>
        <v>0</v>
      </c>
      <c r="GU19" s="5" t="n">
        <f aca="false">IF(Kalender!GU19&lt;&gt;1,0,IF(AND($B19&gt;0,INDEX(Kalender!GU$68:GU$77,MAX(1,$B19))&gt;INDEX(Kalender!$B$68:$B$77,MAX(1,$B19))),1,0)+IF(OR(AND($C19&gt;0,INDEX(Kalender!GU$81:GU$110,MAX(1,$C19))&gt;INDEX(Kalender!$B$81:$B$110,MAX(1,$C19))),AND($D19&gt;0,INDEX(Kalender!GU$81:GU$110,MAX(1,$D19))&gt;INDEX(Kalender!$B$81:$B$110,MAX(1,$D19))),AND($E19&gt;0,INDEX(Kalender!GU$81:GU$110,MAX(1,$E19))&gt;INDEX(Kalender!$B$81:$B$110,MAX(1,$E19))),AND($F19&gt;0,INDEX(Kalender!GU$81:GU$110,MAX(1,$F19))&gt;INDEX(Kalender!$B$81:$B$110,MAX(1,$F19)))),2,0))</f>
        <v>0</v>
      </c>
      <c r="GV19" s="5" t="n">
        <f aca="false">IF(Kalender!GV19&lt;&gt;1,0,IF(AND($B19&gt;0,INDEX(Kalender!GV$68:GV$77,MAX(1,$B19))&gt;INDEX(Kalender!$B$68:$B$77,MAX(1,$B19))),1,0)+IF(OR(AND($C19&gt;0,INDEX(Kalender!GV$81:GV$110,MAX(1,$C19))&gt;INDEX(Kalender!$B$81:$B$110,MAX(1,$C19))),AND($D19&gt;0,INDEX(Kalender!GV$81:GV$110,MAX(1,$D19))&gt;INDEX(Kalender!$B$81:$B$110,MAX(1,$D19))),AND($E19&gt;0,INDEX(Kalender!GV$81:GV$110,MAX(1,$E19))&gt;INDEX(Kalender!$B$81:$B$110,MAX(1,$E19))),AND($F19&gt;0,INDEX(Kalender!GV$81:GV$110,MAX(1,$F19))&gt;INDEX(Kalender!$B$81:$B$110,MAX(1,$F19)))),2,0))</f>
        <v>0</v>
      </c>
      <c r="GW19" s="5" t="n">
        <f aca="false">IF(Kalender!GW19&lt;&gt;1,0,IF(AND($B19&gt;0,INDEX(Kalender!GW$68:GW$77,MAX(1,$B19))&gt;INDEX(Kalender!$B$68:$B$77,MAX(1,$B19))),1,0)+IF(OR(AND($C19&gt;0,INDEX(Kalender!GW$81:GW$110,MAX(1,$C19))&gt;INDEX(Kalender!$B$81:$B$110,MAX(1,$C19))),AND($D19&gt;0,INDEX(Kalender!GW$81:GW$110,MAX(1,$D19))&gt;INDEX(Kalender!$B$81:$B$110,MAX(1,$D19))),AND($E19&gt;0,INDEX(Kalender!GW$81:GW$110,MAX(1,$E19))&gt;INDEX(Kalender!$B$81:$B$110,MAX(1,$E19))),AND($F19&gt;0,INDEX(Kalender!GW$81:GW$110,MAX(1,$F19))&gt;INDEX(Kalender!$B$81:$B$110,MAX(1,$F19)))),2,0))</f>
        <v>0</v>
      </c>
      <c r="GX19" s="5" t="n">
        <f aca="false">IF(Kalender!GX19&lt;&gt;1,0,IF(AND($B19&gt;0,INDEX(Kalender!GX$68:GX$77,MAX(1,$B19))&gt;INDEX(Kalender!$B$68:$B$77,MAX(1,$B19))),1,0)+IF(OR(AND($C19&gt;0,INDEX(Kalender!GX$81:GX$110,MAX(1,$C19))&gt;INDEX(Kalender!$B$81:$B$110,MAX(1,$C19))),AND($D19&gt;0,INDEX(Kalender!GX$81:GX$110,MAX(1,$D19))&gt;INDEX(Kalender!$B$81:$B$110,MAX(1,$D19))),AND($E19&gt;0,INDEX(Kalender!GX$81:GX$110,MAX(1,$E19))&gt;INDEX(Kalender!$B$81:$B$110,MAX(1,$E19))),AND($F19&gt;0,INDEX(Kalender!GX$81:GX$110,MAX(1,$F19))&gt;INDEX(Kalender!$B$81:$B$110,MAX(1,$F19)))),2,0))</f>
        <v>0</v>
      </c>
      <c r="GY19" s="5" t="n">
        <f aca="false">IF(Kalender!GY19&lt;&gt;1,0,IF(AND($B19&gt;0,INDEX(Kalender!GY$68:GY$77,MAX(1,$B19))&gt;INDEX(Kalender!$B$68:$B$77,MAX(1,$B19))),1,0)+IF(OR(AND($C19&gt;0,INDEX(Kalender!GY$81:GY$110,MAX(1,$C19))&gt;INDEX(Kalender!$B$81:$B$110,MAX(1,$C19))),AND($D19&gt;0,INDEX(Kalender!GY$81:GY$110,MAX(1,$D19))&gt;INDEX(Kalender!$B$81:$B$110,MAX(1,$D19))),AND($E19&gt;0,INDEX(Kalender!GY$81:GY$110,MAX(1,$E19))&gt;INDEX(Kalender!$B$81:$B$110,MAX(1,$E19))),AND($F19&gt;0,INDEX(Kalender!GY$81:GY$110,MAX(1,$F19))&gt;INDEX(Kalender!$B$81:$B$110,MAX(1,$F19)))),2,0))</f>
        <v>0</v>
      </c>
      <c r="GZ19" s="5" t="n">
        <f aca="false">IF(Kalender!GZ19&lt;&gt;1,0,IF(AND($B19&gt;0,INDEX(Kalender!GZ$68:GZ$77,MAX(1,$B19))&gt;INDEX(Kalender!$B$68:$B$77,MAX(1,$B19))),1,0)+IF(OR(AND($C19&gt;0,INDEX(Kalender!GZ$81:GZ$110,MAX(1,$C19))&gt;INDEX(Kalender!$B$81:$B$110,MAX(1,$C19))),AND($D19&gt;0,INDEX(Kalender!GZ$81:GZ$110,MAX(1,$D19))&gt;INDEX(Kalender!$B$81:$B$110,MAX(1,$D19))),AND($E19&gt;0,INDEX(Kalender!GZ$81:GZ$110,MAX(1,$E19))&gt;INDEX(Kalender!$B$81:$B$110,MAX(1,$E19))),AND($F19&gt;0,INDEX(Kalender!GZ$81:GZ$110,MAX(1,$F19))&gt;INDEX(Kalender!$B$81:$B$110,MAX(1,$F19)))),2,0))</f>
        <v>0</v>
      </c>
      <c r="HA19" s="5" t="n">
        <f aca="false">IF(Kalender!HA19&lt;&gt;1,0,IF(AND($B19&gt;0,INDEX(Kalender!HA$68:HA$77,MAX(1,$B19))&gt;INDEX(Kalender!$B$68:$B$77,MAX(1,$B19))),1,0)+IF(OR(AND($C19&gt;0,INDEX(Kalender!HA$81:HA$110,MAX(1,$C19))&gt;INDEX(Kalender!$B$81:$B$110,MAX(1,$C19))),AND($D19&gt;0,INDEX(Kalender!HA$81:HA$110,MAX(1,$D19))&gt;INDEX(Kalender!$B$81:$B$110,MAX(1,$D19))),AND($E19&gt;0,INDEX(Kalender!HA$81:HA$110,MAX(1,$E19))&gt;INDEX(Kalender!$B$81:$B$110,MAX(1,$E19))),AND($F19&gt;0,INDEX(Kalender!HA$81:HA$110,MAX(1,$F19))&gt;INDEX(Kalender!$B$81:$B$110,MAX(1,$F19)))),2,0))</f>
        <v>0</v>
      </c>
      <c r="HB19" s="5" t="n">
        <f aca="false">IF(Kalender!HB19&lt;&gt;1,0,IF(AND($B19&gt;0,INDEX(Kalender!HB$68:HB$77,MAX(1,$B19))&gt;INDEX(Kalender!$B$68:$B$77,MAX(1,$B19))),1,0)+IF(OR(AND($C19&gt;0,INDEX(Kalender!HB$81:HB$110,MAX(1,$C19))&gt;INDEX(Kalender!$B$81:$B$110,MAX(1,$C19))),AND($D19&gt;0,INDEX(Kalender!HB$81:HB$110,MAX(1,$D19))&gt;INDEX(Kalender!$B$81:$B$110,MAX(1,$D19))),AND($E19&gt;0,INDEX(Kalender!HB$81:HB$110,MAX(1,$E19))&gt;INDEX(Kalender!$B$81:$B$110,MAX(1,$E19))),AND($F19&gt;0,INDEX(Kalender!HB$81:HB$110,MAX(1,$F19))&gt;INDEX(Kalender!$B$81:$B$110,MAX(1,$F19)))),2,0))</f>
        <v>0</v>
      </c>
      <c r="HC19" s="5" t="n">
        <f aca="false">IF(Kalender!HC19&lt;&gt;1,0,IF(AND($B19&gt;0,INDEX(Kalender!HC$68:HC$77,MAX(1,$B19))&gt;INDEX(Kalender!$B$68:$B$77,MAX(1,$B19))),1,0)+IF(OR(AND($C19&gt;0,INDEX(Kalender!HC$81:HC$110,MAX(1,$C19))&gt;INDEX(Kalender!$B$81:$B$110,MAX(1,$C19))),AND($D19&gt;0,INDEX(Kalender!HC$81:HC$110,MAX(1,$D19))&gt;INDEX(Kalender!$B$81:$B$110,MAX(1,$D19))),AND($E19&gt;0,INDEX(Kalender!HC$81:HC$110,MAX(1,$E19))&gt;INDEX(Kalender!$B$81:$B$110,MAX(1,$E19))),AND($F19&gt;0,INDEX(Kalender!HC$81:HC$110,MAX(1,$F19))&gt;INDEX(Kalender!$B$81:$B$110,MAX(1,$F19)))),2,0))</f>
        <v>0</v>
      </c>
      <c r="HD19" s="5" t="n">
        <f aca="false">IF(Kalender!HD19&lt;&gt;1,0,IF(AND($B19&gt;0,INDEX(Kalender!HD$68:HD$77,MAX(1,$B19))&gt;INDEX(Kalender!$B$68:$B$77,MAX(1,$B19))),1,0)+IF(OR(AND($C19&gt;0,INDEX(Kalender!HD$81:HD$110,MAX(1,$C19))&gt;INDEX(Kalender!$B$81:$B$110,MAX(1,$C19))),AND($D19&gt;0,INDEX(Kalender!HD$81:HD$110,MAX(1,$D19))&gt;INDEX(Kalender!$B$81:$B$110,MAX(1,$D19))),AND($E19&gt;0,INDEX(Kalender!HD$81:HD$110,MAX(1,$E19))&gt;INDEX(Kalender!$B$81:$B$110,MAX(1,$E19))),AND($F19&gt;0,INDEX(Kalender!HD$81:HD$110,MAX(1,$F19))&gt;INDEX(Kalender!$B$81:$B$110,MAX(1,$F19)))),2,0))</f>
        <v>0</v>
      </c>
      <c r="HE19" s="5" t="n">
        <f aca="false">IF(Kalender!HE19&lt;&gt;1,0,IF(AND($B19&gt;0,INDEX(Kalender!HE$68:HE$77,MAX(1,$B19))&gt;INDEX(Kalender!$B$68:$B$77,MAX(1,$B19))),1,0)+IF(OR(AND($C19&gt;0,INDEX(Kalender!HE$81:HE$110,MAX(1,$C19))&gt;INDEX(Kalender!$B$81:$B$110,MAX(1,$C19))),AND($D19&gt;0,INDEX(Kalender!HE$81:HE$110,MAX(1,$D19))&gt;INDEX(Kalender!$B$81:$B$110,MAX(1,$D19))),AND($E19&gt;0,INDEX(Kalender!HE$81:HE$110,MAX(1,$E19))&gt;INDEX(Kalender!$B$81:$B$110,MAX(1,$E19))),AND($F19&gt;0,INDEX(Kalender!HE$81:HE$110,MAX(1,$F19))&gt;INDEX(Kalender!$B$81:$B$110,MAX(1,$F19)))),2,0))</f>
        <v>0</v>
      </c>
      <c r="HF19" s="5" t="n">
        <f aca="false">IF(Kalender!HF19&lt;&gt;1,0,IF(AND($B19&gt;0,INDEX(Kalender!HF$68:HF$77,MAX(1,$B19))&gt;INDEX(Kalender!$B$68:$B$77,MAX(1,$B19))),1,0)+IF(OR(AND($C19&gt;0,INDEX(Kalender!HF$81:HF$110,MAX(1,$C19))&gt;INDEX(Kalender!$B$81:$B$110,MAX(1,$C19))),AND($D19&gt;0,INDEX(Kalender!HF$81:HF$110,MAX(1,$D19))&gt;INDEX(Kalender!$B$81:$B$110,MAX(1,$D19))),AND($E19&gt;0,INDEX(Kalender!HF$81:HF$110,MAX(1,$E19))&gt;INDEX(Kalender!$B$81:$B$110,MAX(1,$E19))),AND($F19&gt;0,INDEX(Kalender!HF$81:HF$110,MAX(1,$F19))&gt;INDEX(Kalender!$B$81:$B$110,MAX(1,$F19)))),2,0))</f>
        <v>0</v>
      </c>
      <c r="HG19" s="5" t="n">
        <f aca="false">IF(Kalender!HG19&lt;&gt;1,0,IF(AND($B19&gt;0,INDEX(Kalender!HG$68:HG$77,MAX(1,$B19))&gt;INDEX(Kalender!$B$68:$B$77,MAX(1,$B19))),1,0)+IF(OR(AND($C19&gt;0,INDEX(Kalender!HG$81:HG$110,MAX(1,$C19))&gt;INDEX(Kalender!$B$81:$B$110,MAX(1,$C19))),AND($D19&gt;0,INDEX(Kalender!HG$81:HG$110,MAX(1,$D19))&gt;INDEX(Kalender!$B$81:$B$110,MAX(1,$D19))),AND($E19&gt;0,INDEX(Kalender!HG$81:HG$110,MAX(1,$E19))&gt;INDEX(Kalender!$B$81:$B$110,MAX(1,$E19))),AND($F19&gt;0,INDEX(Kalender!HG$81:HG$110,MAX(1,$F19))&gt;INDEX(Kalender!$B$81:$B$110,MAX(1,$F19)))),2,0))</f>
        <v>0</v>
      </c>
      <c r="HH19" s="5" t="n">
        <f aca="false">IF(Kalender!HH19&lt;&gt;1,0,IF(AND($B19&gt;0,INDEX(Kalender!HH$68:HH$77,MAX(1,$B19))&gt;INDEX(Kalender!$B$68:$B$77,MAX(1,$B19))),1,0)+IF(OR(AND($C19&gt;0,INDEX(Kalender!HH$81:HH$110,MAX(1,$C19))&gt;INDEX(Kalender!$B$81:$B$110,MAX(1,$C19))),AND($D19&gt;0,INDEX(Kalender!HH$81:HH$110,MAX(1,$D19))&gt;INDEX(Kalender!$B$81:$B$110,MAX(1,$D19))),AND($E19&gt;0,INDEX(Kalender!HH$81:HH$110,MAX(1,$E19))&gt;INDEX(Kalender!$B$81:$B$110,MAX(1,$E19))),AND($F19&gt;0,INDEX(Kalender!HH$81:HH$110,MAX(1,$F19))&gt;INDEX(Kalender!$B$81:$B$110,MAX(1,$F19)))),2,0))</f>
        <v>0</v>
      </c>
      <c r="HI19" s="5" t="n">
        <f aca="false">IF(Kalender!HI19&lt;&gt;1,0,IF(AND($B19&gt;0,INDEX(Kalender!HI$68:HI$77,MAX(1,$B19))&gt;INDEX(Kalender!$B$68:$B$77,MAX(1,$B19))),1,0)+IF(OR(AND($C19&gt;0,INDEX(Kalender!HI$81:HI$110,MAX(1,$C19))&gt;INDEX(Kalender!$B$81:$B$110,MAX(1,$C19))),AND($D19&gt;0,INDEX(Kalender!HI$81:HI$110,MAX(1,$D19))&gt;INDEX(Kalender!$B$81:$B$110,MAX(1,$D19))),AND($E19&gt;0,INDEX(Kalender!HI$81:HI$110,MAX(1,$E19))&gt;INDEX(Kalender!$B$81:$B$110,MAX(1,$E19))),AND($F19&gt;0,INDEX(Kalender!HI$81:HI$110,MAX(1,$F19))&gt;INDEX(Kalender!$B$81:$B$110,MAX(1,$F19)))),2,0))</f>
        <v>0</v>
      </c>
      <c r="HJ19" s="5" t="n">
        <f aca="false">IF(Kalender!HJ19&lt;&gt;1,0,IF(AND($B19&gt;0,INDEX(Kalender!HJ$68:HJ$77,MAX(1,$B19))&gt;INDEX(Kalender!$B$68:$B$77,MAX(1,$B19))),1,0)+IF(OR(AND($C19&gt;0,INDEX(Kalender!HJ$81:HJ$110,MAX(1,$C19))&gt;INDEX(Kalender!$B$81:$B$110,MAX(1,$C19))),AND($D19&gt;0,INDEX(Kalender!HJ$81:HJ$110,MAX(1,$D19))&gt;INDEX(Kalender!$B$81:$B$110,MAX(1,$D19))),AND($E19&gt;0,INDEX(Kalender!HJ$81:HJ$110,MAX(1,$E19))&gt;INDEX(Kalender!$B$81:$B$110,MAX(1,$E19))),AND($F19&gt;0,INDEX(Kalender!HJ$81:HJ$110,MAX(1,$F19))&gt;INDEX(Kalender!$B$81:$B$110,MAX(1,$F19)))),2,0))</f>
        <v>0</v>
      </c>
      <c r="HK19" s="5" t="n">
        <f aca="false">IF(Kalender!HK19&lt;&gt;1,0,IF(AND($B19&gt;0,INDEX(Kalender!HK$68:HK$77,MAX(1,$B19))&gt;INDEX(Kalender!$B$68:$B$77,MAX(1,$B19))),1,0)+IF(OR(AND($C19&gt;0,INDEX(Kalender!HK$81:HK$110,MAX(1,$C19))&gt;INDEX(Kalender!$B$81:$B$110,MAX(1,$C19))),AND($D19&gt;0,INDEX(Kalender!HK$81:HK$110,MAX(1,$D19))&gt;INDEX(Kalender!$B$81:$B$110,MAX(1,$D19))),AND($E19&gt;0,INDEX(Kalender!HK$81:HK$110,MAX(1,$E19))&gt;INDEX(Kalender!$B$81:$B$110,MAX(1,$E19))),AND($F19&gt;0,INDEX(Kalender!HK$81:HK$110,MAX(1,$F19))&gt;INDEX(Kalender!$B$81:$B$110,MAX(1,$F19)))),2,0))</f>
        <v>0</v>
      </c>
      <c r="HL19" s="5" t="n">
        <f aca="false">IF(Kalender!HL19&lt;&gt;1,0,IF(AND($B19&gt;0,INDEX(Kalender!HL$68:HL$77,MAX(1,$B19))&gt;INDEX(Kalender!$B$68:$B$77,MAX(1,$B19))),1,0)+IF(OR(AND($C19&gt;0,INDEX(Kalender!HL$81:HL$110,MAX(1,$C19))&gt;INDEX(Kalender!$B$81:$B$110,MAX(1,$C19))),AND($D19&gt;0,INDEX(Kalender!HL$81:HL$110,MAX(1,$D19))&gt;INDEX(Kalender!$B$81:$B$110,MAX(1,$D19))),AND($E19&gt;0,INDEX(Kalender!HL$81:HL$110,MAX(1,$E19))&gt;INDEX(Kalender!$B$81:$B$110,MAX(1,$E19))),AND($F19&gt;0,INDEX(Kalender!HL$81:HL$110,MAX(1,$F19))&gt;INDEX(Kalender!$B$81:$B$110,MAX(1,$F19)))),2,0))</f>
        <v>0</v>
      </c>
      <c r="HM19" s="5" t="n">
        <f aca="false">IF(Kalender!HM19&lt;&gt;1,0,IF(AND($B19&gt;0,INDEX(Kalender!HM$68:HM$77,MAX(1,$B19))&gt;INDEX(Kalender!$B$68:$B$77,MAX(1,$B19))),1,0)+IF(OR(AND($C19&gt;0,INDEX(Kalender!HM$81:HM$110,MAX(1,$C19))&gt;INDEX(Kalender!$B$81:$B$110,MAX(1,$C19))),AND($D19&gt;0,INDEX(Kalender!HM$81:HM$110,MAX(1,$D19))&gt;INDEX(Kalender!$B$81:$B$110,MAX(1,$D19))),AND($E19&gt;0,INDEX(Kalender!HM$81:HM$110,MAX(1,$E19))&gt;INDEX(Kalender!$B$81:$B$110,MAX(1,$E19))),AND($F19&gt;0,INDEX(Kalender!HM$81:HM$110,MAX(1,$F19))&gt;INDEX(Kalender!$B$81:$B$110,MAX(1,$F19)))),2,0))</f>
        <v>0</v>
      </c>
      <c r="HN19" s="5" t="n">
        <f aca="false">IF(Kalender!HN19&lt;&gt;1,0,IF(AND($B19&gt;0,INDEX(Kalender!HN$68:HN$77,MAX(1,$B19))&gt;INDEX(Kalender!$B$68:$B$77,MAX(1,$B19))),1,0)+IF(OR(AND($C19&gt;0,INDEX(Kalender!HN$81:HN$110,MAX(1,$C19))&gt;INDEX(Kalender!$B$81:$B$110,MAX(1,$C19))),AND($D19&gt;0,INDEX(Kalender!HN$81:HN$110,MAX(1,$D19))&gt;INDEX(Kalender!$B$81:$B$110,MAX(1,$D19))),AND($E19&gt;0,INDEX(Kalender!HN$81:HN$110,MAX(1,$E19))&gt;INDEX(Kalender!$B$81:$B$110,MAX(1,$E19))),AND($F19&gt;0,INDEX(Kalender!HN$81:HN$110,MAX(1,$F19))&gt;INDEX(Kalender!$B$81:$B$110,MAX(1,$F19)))),2,0))</f>
        <v>0</v>
      </c>
      <c r="HO19" s="5" t="n">
        <f aca="false">IF(Kalender!HO19&lt;&gt;1,0,IF(AND($B19&gt;0,INDEX(Kalender!HO$68:HO$77,MAX(1,$B19))&gt;INDEX(Kalender!$B$68:$B$77,MAX(1,$B19))),1,0)+IF(OR(AND($C19&gt;0,INDEX(Kalender!HO$81:HO$110,MAX(1,$C19))&gt;INDEX(Kalender!$B$81:$B$110,MAX(1,$C19))),AND($D19&gt;0,INDEX(Kalender!HO$81:HO$110,MAX(1,$D19))&gt;INDEX(Kalender!$B$81:$B$110,MAX(1,$D19))),AND($E19&gt;0,INDEX(Kalender!HO$81:HO$110,MAX(1,$E19))&gt;INDEX(Kalender!$B$81:$B$110,MAX(1,$E19))),AND($F19&gt;0,INDEX(Kalender!HO$81:HO$110,MAX(1,$F19))&gt;INDEX(Kalender!$B$81:$B$110,MAX(1,$F19)))),2,0))</f>
        <v>0</v>
      </c>
      <c r="HP19" s="5" t="n">
        <f aca="false">IF(Kalender!HP19&lt;&gt;1,0,IF(AND($B19&gt;0,INDEX(Kalender!HP$68:HP$77,MAX(1,$B19))&gt;INDEX(Kalender!$B$68:$B$77,MAX(1,$B19))),1,0)+IF(OR(AND($C19&gt;0,INDEX(Kalender!HP$81:HP$110,MAX(1,$C19))&gt;INDEX(Kalender!$B$81:$B$110,MAX(1,$C19))),AND($D19&gt;0,INDEX(Kalender!HP$81:HP$110,MAX(1,$D19))&gt;INDEX(Kalender!$B$81:$B$110,MAX(1,$D19))),AND($E19&gt;0,INDEX(Kalender!HP$81:HP$110,MAX(1,$E19))&gt;INDEX(Kalender!$B$81:$B$110,MAX(1,$E19))),AND($F19&gt;0,INDEX(Kalender!HP$81:HP$110,MAX(1,$F19))&gt;INDEX(Kalender!$B$81:$B$110,MAX(1,$F19)))),2,0))</f>
        <v>0</v>
      </c>
      <c r="HQ19" s="5" t="n">
        <f aca="false">IF(Kalender!HQ19&lt;&gt;1,0,IF(AND($B19&gt;0,INDEX(Kalender!HQ$68:HQ$77,MAX(1,$B19))&gt;INDEX(Kalender!$B$68:$B$77,MAX(1,$B19))),1,0)+IF(OR(AND($C19&gt;0,INDEX(Kalender!HQ$81:HQ$110,MAX(1,$C19))&gt;INDEX(Kalender!$B$81:$B$110,MAX(1,$C19))),AND($D19&gt;0,INDEX(Kalender!HQ$81:HQ$110,MAX(1,$D19))&gt;INDEX(Kalender!$B$81:$B$110,MAX(1,$D19))),AND($E19&gt;0,INDEX(Kalender!HQ$81:HQ$110,MAX(1,$E19))&gt;INDEX(Kalender!$B$81:$B$110,MAX(1,$E19))),AND($F19&gt;0,INDEX(Kalender!HQ$81:HQ$110,MAX(1,$F19))&gt;INDEX(Kalender!$B$81:$B$110,MAX(1,$F19)))),2,0))</f>
        <v>0</v>
      </c>
      <c r="HR19" s="5" t="n">
        <f aca="false">IF(Kalender!HR19&lt;&gt;1,0,IF(AND($B19&gt;0,INDEX(Kalender!HR$68:HR$77,MAX(1,$B19))&gt;INDEX(Kalender!$B$68:$B$77,MAX(1,$B19))),1,0)+IF(OR(AND($C19&gt;0,INDEX(Kalender!HR$81:HR$110,MAX(1,$C19))&gt;INDEX(Kalender!$B$81:$B$110,MAX(1,$C19))),AND($D19&gt;0,INDEX(Kalender!HR$81:HR$110,MAX(1,$D19))&gt;INDEX(Kalender!$B$81:$B$110,MAX(1,$D19))),AND($E19&gt;0,INDEX(Kalender!HR$81:HR$110,MAX(1,$E19))&gt;INDEX(Kalender!$B$81:$B$110,MAX(1,$E19))),AND($F19&gt;0,INDEX(Kalender!HR$81:HR$110,MAX(1,$F19))&gt;INDEX(Kalender!$B$81:$B$110,MAX(1,$F19)))),2,0))</f>
        <v>0</v>
      </c>
      <c r="HS19" s="5" t="n">
        <f aca="false">IF(Kalender!HS19&lt;&gt;1,0,IF(AND($B19&gt;0,INDEX(Kalender!HS$68:HS$77,MAX(1,$B19))&gt;INDEX(Kalender!$B$68:$B$77,MAX(1,$B19))),1,0)+IF(OR(AND($C19&gt;0,INDEX(Kalender!HS$81:HS$110,MAX(1,$C19))&gt;INDEX(Kalender!$B$81:$B$110,MAX(1,$C19))),AND($D19&gt;0,INDEX(Kalender!HS$81:HS$110,MAX(1,$D19))&gt;INDEX(Kalender!$B$81:$B$110,MAX(1,$D19))),AND($E19&gt;0,INDEX(Kalender!HS$81:HS$110,MAX(1,$E19))&gt;INDEX(Kalender!$B$81:$B$110,MAX(1,$E19))),AND($F19&gt;0,INDEX(Kalender!HS$81:HS$110,MAX(1,$F19))&gt;INDEX(Kalender!$B$81:$B$110,MAX(1,$F19)))),2,0))</f>
        <v>0</v>
      </c>
      <c r="HT19" s="5" t="n">
        <f aca="false">IF(Kalender!HT19&lt;&gt;1,0,IF(AND($B19&gt;0,INDEX(Kalender!HT$68:HT$77,MAX(1,$B19))&gt;INDEX(Kalender!$B$68:$B$77,MAX(1,$B19))),1,0)+IF(OR(AND($C19&gt;0,INDEX(Kalender!HT$81:HT$110,MAX(1,$C19))&gt;INDEX(Kalender!$B$81:$B$110,MAX(1,$C19))),AND($D19&gt;0,INDEX(Kalender!HT$81:HT$110,MAX(1,$D19))&gt;INDEX(Kalender!$B$81:$B$110,MAX(1,$D19))),AND($E19&gt;0,INDEX(Kalender!HT$81:HT$110,MAX(1,$E19))&gt;INDEX(Kalender!$B$81:$B$110,MAX(1,$E19))),AND($F19&gt;0,INDEX(Kalender!HT$81:HT$110,MAX(1,$F19))&gt;INDEX(Kalender!$B$81:$B$110,MAX(1,$F19)))),2,0))</f>
        <v>0</v>
      </c>
      <c r="HU19" s="5" t="n">
        <f aca="false">IF(Kalender!HU19&lt;&gt;1,0,IF(AND($B19&gt;0,INDEX(Kalender!HU$68:HU$77,MAX(1,$B19))&gt;INDEX(Kalender!$B$68:$B$77,MAX(1,$B19))),1,0)+IF(OR(AND($C19&gt;0,INDEX(Kalender!HU$81:HU$110,MAX(1,$C19))&gt;INDEX(Kalender!$B$81:$B$110,MAX(1,$C19))),AND($D19&gt;0,INDEX(Kalender!HU$81:HU$110,MAX(1,$D19))&gt;INDEX(Kalender!$B$81:$B$110,MAX(1,$D19))),AND($E19&gt;0,INDEX(Kalender!HU$81:HU$110,MAX(1,$E19))&gt;INDEX(Kalender!$B$81:$B$110,MAX(1,$E19))),AND($F19&gt;0,INDEX(Kalender!HU$81:HU$110,MAX(1,$F19))&gt;INDEX(Kalender!$B$81:$B$110,MAX(1,$F19)))),2,0))</f>
        <v>0</v>
      </c>
      <c r="HV19" s="5" t="n">
        <f aca="false">IF(Kalender!HV19&lt;&gt;1,0,IF(AND($B19&gt;0,INDEX(Kalender!HV$68:HV$77,MAX(1,$B19))&gt;INDEX(Kalender!$B$68:$B$77,MAX(1,$B19))),1,0)+IF(OR(AND($C19&gt;0,INDEX(Kalender!HV$81:HV$110,MAX(1,$C19))&gt;INDEX(Kalender!$B$81:$B$110,MAX(1,$C19))),AND($D19&gt;0,INDEX(Kalender!HV$81:HV$110,MAX(1,$D19))&gt;INDEX(Kalender!$B$81:$B$110,MAX(1,$D19))),AND($E19&gt;0,INDEX(Kalender!HV$81:HV$110,MAX(1,$E19))&gt;INDEX(Kalender!$B$81:$B$110,MAX(1,$E19))),AND($F19&gt;0,INDEX(Kalender!HV$81:HV$110,MAX(1,$F19))&gt;INDEX(Kalender!$B$81:$B$110,MAX(1,$F19)))),2,0))</f>
        <v>0</v>
      </c>
      <c r="HW19" s="5" t="n">
        <f aca="false">IF(Kalender!HW19&lt;&gt;1,0,IF(AND($B19&gt;0,INDEX(Kalender!HW$68:HW$77,MAX(1,$B19))&gt;INDEX(Kalender!$B$68:$B$77,MAX(1,$B19))),1,0)+IF(OR(AND($C19&gt;0,INDEX(Kalender!HW$81:HW$110,MAX(1,$C19))&gt;INDEX(Kalender!$B$81:$B$110,MAX(1,$C19))),AND($D19&gt;0,INDEX(Kalender!HW$81:HW$110,MAX(1,$D19))&gt;INDEX(Kalender!$B$81:$B$110,MAX(1,$D19))),AND($E19&gt;0,INDEX(Kalender!HW$81:HW$110,MAX(1,$E19))&gt;INDEX(Kalender!$B$81:$B$110,MAX(1,$E19))),AND($F19&gt;0,INDEX(Kalender!HW$81:HW$110,MAX(1,$F19))&gt;INDEX(Kalender!$B$81:$B$110,MAX(1,$F19)))),2,0))</f>
        <v>0</v>
      </c>
      <c r="HX19" s="5" t="n">
        <f aca="false">IF(Kalender!HX19&lt;&gt;1,0,IF(AND($B19&gt;0,INDEX(Kalender!HX$68:HX$77,MAX(1,$B19))&gt;INDEX(Kalender!$B$68:$B$77,MAX(1,$B19))),1,0)+IF(OR(AND($C19&gt;0,INDEX(Kalender!HX$81:HX$110,MAX(1,$C19))&gt;INDEX(Kalender!$B$81:$B$110,MAX(1,$C19))),AND($D19&gt;0,INDEX(Kalender!HX$81:HX$110,MAX(1,$D19))&gt;INDEX(Kalender!$B$81:$B$110,MAX(1,$D19))),AND($E19&gt;0,INDEX(Kalender!HX$81:HX$110,MAX(1,$E19))&gt;INDEX(Kalender!$B$81:$B$110,MAX(1,$E19))),AND($F19&gt;0,INDEX(Kalender!HX$81:HX$110,MAX(1,$F19))&gt;INDEX(Kalender!$B$81:$B$110,MAX(1,$F19)))),2,0))</f>
        <v>0</v>
      </c>
      <c r="HY19" s="5" t="n">
        <f aca="false">IF(Kalender!HY19&lt;&gt;1,0,IF(AND($B19&gt;0,INDEX(Kalender!HY$68:HY$77,MAX(1,$B19))&gt;INDEX(Kalender!$B$68:$B$77,MAX(1,$B19))),1,0)+IF(OR(AND($C19&gt;0,INDEX(Kalender!HY$81:HY$110,MAX(1,$C19))&gt;INDEX(Kalender!$B$81:$B$110,MAX(1,$C19))),AND($D19&gt;0,INDEX(Kalender!HY$81:HY$110,MAX(1,$D19))&gt;INDEX(Kalender!$B$81:$B$110,MAX(1,$D19))),AND($E19&gt;0,INDEX(Kalender!HY$81:HY$110,MAX(1,$E19))&gt;INDEX(Kalender!$B$81:$B$110,MAX(1,$E19))),AND($F19&gt;0,INDEX(Kalender!HY$81:HY$110,MAX(1,$F19))&gt;INDEX(Kalender!$B$81:$B$110,MAX(1,$F19)))),2,0))</f>
        <v>0</v>
      </c>
      <c r="HZ19" s="5" t="n">
        <f aca="false">IF(Kalender!HZ19&lt;&gt;1,0,IF(AND($B19&gt;0,INDEX(Kalender!HZ$68:HZ$77,MAX(1,$B19))&gt;INDEX(Kalender!$B$68:$B$77,MAX(1,$B19))),1,0)+IF(OR(AND($C19&gt;0,INDEX(Kalender!HZ$81:HZ$110,MAX(1,$C19))&gt;INDEX(Kalender!$B$81:$B$110,MAX(1,$C19))),AND($D19&gt;0,INDEX(Kalender!HZ$81:HZ$110,MAX(1,$D19))&gt;INDEX(Kalender!$B$81:$B$110,MAX(1,$D19))),AND($E19&gt;0,INDEX(Kalender!HZ$81:HZ$110,MAX(1,$E19))&gt;INDEX(Kalender!$B$81:$B$110,MAX(1,$E19))),AND($F19&gt;0,INDEX(Kalender!HZ$81:HZ$110,MAX(1,$F19))&gt;INDEX(Kalender!$B$81:$B$110,MAX(1,$F19)))),2,0))</f>
        <v>0</v>
      </c>
      <c r="IA19" s="5" t="n">
        <f aca="false">IF(Kalender!IA19&lt;&gt;1,0,IF(AND($B19&gt;0,INDEX(Kalender!IA$68:IA$77,MAX(1,$B19))&gt;INDEX(Kalender!$B$68:$B$77,MAX(1,$B19))),1,0)+IF(OR(AND($C19&gt;0,INDEX(Kalender!IA$81:IA$110,MAX(1,$C19))&gt;INDEX(Kalender!$B$81:$B$110,MAX(1,$C19))),AND($D19&gt;0,INDEX(Kalender!IA$81:IA$110,MAX(1,$D19))&gt;INDEX(Kalender!$B$81:$B$110,MAX(1,$D19))),AND($E19&gt;0,INDEX(Kalender!IA$81:IA$110,MAX(1,$E19))&gt;INDEX(Kalender!$B$81:$B$110,MAX(1,$E19))),AND($F19&gt;0,INDEX(Kalender!IA$81:IA$110,MAX(1,$F19))&gt;INDEX(Kalender!$B$81:$B$110,MAX(1,$F19)))),2,0))</f>
        <v>0</v>
      </c>
      <c r="IB19" s="5" t="n">
        <f aca="false">IF(Kalender!IB19&lt;&gt;1,0,IF(AND($B19&gt;0,INDEX(Kalender!IB$68:IB$77,MAX(1,$B19))&gt;INDEX(Kalender!$B$68:$B$77,MAX(1,$B19))),1,0)+IF(OR(AND($C19&gt;0,INDEX(Kalender!IB$81:IB$110,MAX(1,$C19))&gt;INDEX(Kalender!$B$81:$B$110,MAX(1,$C19))),AND($D19&gt;0,INDEX(Kalender!IB$81:IB$110,MAX(1,$D19))&gt;INDEX(Kalender!$B$81:$B$110,MAX(1,$D19))),AND($E19&gt;0,INDEX(Kalender!IB$81:IB$110,MAX(1,$E19))&gt;INDEX(Kalender!$B$81:$B$110,MAX(1,$E19))),AND($F19&gt;0,INDEX(Kalender!IB$81:IB$110,MAX(1,$F19))&gt;INDEX(Kalender!$B$81:$B$110,MAX(1,$F19)))),2,0))</f>
        <v>0</v>
      </c>
      <c r="IC19" s="5" t="n">
        <f aca="false">IF(Kalender!IC19&lt;&gt;1,0,IF(AND($B19&gt;0,INDEX(Kalender!IC$68:IC$77,MAX(1,$B19))&gt;INDEX(Kalender!$B$68:$B$77,MAX(1,$B19))),1,0)+IF(OR(AND($C19&gt;0,INDEX(Kalender!IC$81:IC$110,MAX(1,$C19))&gt;INDEX(Kalender!$B$81:$B$110,MAX(1,$C19))),AND($D19&gt;0,INDEX(Kalender!IC$81:IC$110,MAX(1,$D19))&gt;INDEX(Kalender!$B$81:$B$110,MAX(1,$D19))),AND($E19&gt;0,INDEX(Kalender!IC$81:IC$110,MAX(1,$E19))&gt;INDEX(Kalender!$B$81:$B$110,MAX(1,$E19))),AND($F19&gt;0,INDEX(Kalender!IC$81:IC$110,MAX(1,$F19))&gt;INDEX(Kalender!$B$81:$B$110,MAX(1,$F19)))),2,0))</f>
        <v>0</v>
      </c>
      <c r="ID19" s="5" t="n">
        <f aca="false">IF(Kalender!ID19&lt;&gt;1,0,IF(AND($B19&gt;0,INDEX(Kalender!ID$68:ID$77,MAX(1,$B19))&gt;INDEX(Kalender!$B$68:$B$77,MAX(1,$B19))),1,0)+IF(OR(AND($C19&gt;0,INDEX(Kalender!ID$81:ID$110,MAX(1,$C19))&gt;INDEX(Kalender!$B$81:$B$110,MAX(1,$C19))),AND($D19&gt;0,INDEX(Kalender!ID$81:ID$110,MAX(1,$D19))&gt;INDEX(Kalender!$B$81:$B$110,MAX(1,$D19))),AND($E19&gt;0,INDEX(Kalender!ID$81:ID$110,MAX(1,$E19))&gt;INDEX(Kalender!$B$81:$B$110,MAX(1,$E19))),AND($F19&gt;0,INDEX(Kalender!ID$81:ID$110,MAX(1,$F19))&gt;INDEX(Kalender!$B$81:$B$110,MAX(1,$F19)))),2,0))</f>
        <v>0</v>
      </c>
      <c r="IE19" s="5" t="n">
        <f aca="false">IF(Kalender!IE19&lt;&gt;1,0,IF(AND($B19&gt;0,INDEX(Kalender!IE$68:IE$77,MAX(1,$B19))&gt;INDEX(Kalender!$B$68:$B$77,MAX(1,$B19))),1,0)+IF(OR(AND($C19&gt;0,INDEX(Kalender!IE$81:IE$110,MAX(1,$C19))&gt;INDEX(Kalender!$B$81:$B$110,MAX(1,$C19))),AND($D19&gt;0,INDEX(Kalender!IE$81:IE$110,MAX(1,$D19))&gt;INDEX(Kalender!$B$81:$B$110,MAX(1,$D19))),AND($E19&gt;0,INDEX(Kalender!IE$81:IE$110,MAX(1,$E19))&gt;INDEX(Kalender!$B$81:$B$110,MAX(1,$E19))),AND($F19&gt;0,INDEX(Kalender!IE$81:IE$110,MAX(1,$F19))&gt;INDEX(Kalender!$B$81:$B$110,MAX(1,$F19)))),2,0))</f>
        <v>0</v>
      </c>
      <c r="IF19" s="5" t="n">
        <f aca="false">IF(Kalender!IF19&lt;&gt;1,0,IF(AND($B19&gt;0,INDEX(Kalender!IF$68:IF$77,MAX(1,$B19))&gt;INDEX(Kalender!$B$68:$B$77,MAX(1,$B19))),1,0)+IF(OR(AND($C19&gt;0,INDEX(Kalender!IF$81:IF$110,MAX(1,$C19))&gt;INDEX(Kalender!$B$81:$B$110,MAX(1,$C19))),AND($D19&gt;0,INDEX(Kalender!IF$81:IF$110,MAX(1,$D19))&gt;INDEX(Kalender!$B$81:$B$110,MAX(1,$D19))),AND($E19&gt;0,INDEX(Kalender!IF$81:IF$110,MAX(1,$E19))&gt;INDEX(Kalender!$B$81:$B$110,MAX(1,$E19))),AND($F19&gt;0,INDEX(Kalender!IF$81:IF$110,MAX(1,$F19))&gt;INDEX(Kalender!$B$81:$B$110,MAX(1,$F19)))),2,0))</f>
        <v>0</v>
      </c>
      <c r="IG19" s="5" t="n">
        <f aca="false">IF(Kalender!IG19&lt;&gt;1,0,IF(AND($B19&gt;0,INDEX(Kalender!IG$68:IG$77,MAX(1,$B19))&gt;INDEX(Kalender!$B$68:$B$77,MAX(1,$B19))),1,0)+IF(OR(AND($C19&gt;0,INDEX(Kalender!IG$81:IG$110,MAX(1,$C19))&gt;INDEX(Kalender!$B$81:$B$110,MAX(1,$C19))),AND($D19&gt;0,INDEX(Kalender!IG$81:IG$110,MAX(1,$D19))&gt;INDEX(Kalender!$B$81:$B$110,MAX(1,$D19))),AND($E19&gt;0,INDEX(Kalender!IG$81:IG$110,MAX(1,$E19))&gt;INDEX(Kalender!$B$81:$B$110,MAX(1,$E19))),AND($F19&gt;0,INDEX(Kalender!IG$81:IG$110,MAX(1,$F19))&gt;INDEX(Kalender!$B$81:$B$110,MAX(1,$F19)))),2,0))</f>
        <v>0</v>
      </c>
      <c r="IH19" s="5" t="n">
        <f aca="false">IF(Kalender!IH19&lt;&gt;1,0,IF(AND($B19&gt;0,INDEX(Kalender!IH$68:IH$77,MAX(1,$B19))&gt;INDEX(Kalender!$B$68:$B$77,MAX(1,$B19))),1,0)+IF(OR(AND($C19&gt;0,INDEX(Kalender!IH$81:IH$110,MAX(1,$C19))&gt;INDEX(Kalender!$B$81:$B$110,MAX(1,$C19))),AND($D19&gt;0,INDEX(Kalender!IH$81:IH$110,MAX(1,$D19))&gt;INDEX(Kalender!$B$81:$B$110,MAX(1,$D19))),AND($E19&gt;0,INDEX(Kalender!IH$81:IH$110,MAX(1,$E19))&gt;INDEX(Kalender!$B$81:$B$110,MAX(1,$E19))),AND($F19&gt;0,INDEX(Kalender!IH$81:IH$110,MAX(1,$F19))&gt;INDEX(Kalender!$B$81:$B$110,MAX(1,$F19)))),2,0))</f>
        <v>0</v>
      </c>
      <c r="II19" s="5" t="n">
        <f aca="false">IF(Kalender!II19&lt;&gt;1,0,IF(AND($B19&gt;0,INDEX(Kalender!II$68:II$77,MAX(1,$B19))&gt;INDEX(Kalender!$B$68:$B$77,MAX(1,$B19))),1,0)+IF(OR(AND($C19&gt;0,INDEX(Kalender!II$81:II$110,MAX(1,$C19))&gt;INDEX(Kalender!$B$81:$B$110,MAX(1,$C19))),AND($D19&gt;0,INDEX(Kalender!II$81:II$110,MAX(1,$D19))&gt;INDEX(Kalender!$B$81:$B$110,MAX(1,$D19))),AND($E19&gt;0,INDEX(Kalender!II$81:II$110,MAX(1,$E19))&gt;INDEX(Kalender!$B$81:$B$110,MAX(1,$E19))),AND($F19&gt;0,INDEX(Kalender!II$81:II$110,MAX(1,$F19))&gt;INDEX(Kalender!$B$81:$B$110,MAX(1,$F19)))),2,0))</f>
        <v>0</v>
      </c>
      <c r="IJ19" s="5" t="n">
        <f aca="false">IF(Kalender!IJ19&lt;&gt;1,0,IF(AND($B19&gt;0,INDEX(Kalender!IJ$68:IJ$77,MAX(1,$B19))&gt;INDEX(Kalender!$B$68:$B$77,MAX(1,$B19))),1,0)+IF(OR(AND($C19&gt;0,INDEX(Kalender!IJ$81:IJ$110,MAX(1,$C19))&gt;INDEX(Kalender!$B$81:$B$110,MAX(1,$C19))),AND($D19&gt;0,INDEX(Kalender!IJ$81:IJ$110,MAX(1,$D19))&gt;INDEX(Kalender!$B$81:$B$110,MAX(1,$D19))),AND($E19&gt;0,INDEX(Kalender!IJ$81:IJ$110,MAX(1,$E19))&gt;INDEX(Kalender!$B$81:$B$110,MAX(1,$E19))),AND($F19&gt;0,INDEX(Kalender!IJ$81:IJ$110,MAX(1,$F19))&gt;INDEX(Kalender!$B$81:$B$110,MAX(1,$F19)))),2,0))</f>
        <v>0</v>
      </c>
      <c r="IK19" s="5" t="n">
        <f aca="false">IF(Kalender!IK19&lt;&gt;1,0,IF(AND($B19&gt;0,INDEX(Kalender!IK$68:IK$77,MAX(1,$B19))&gt;INDEX(Kalender!$B$68:$B$77,MAX(1,$B19))),1,0)+IF(OR(AND($C19&gt;0,INDEX(Kalender!IK$81:IK$110,MAX(1,$C19))&gt;INDEX(Kalender!$B$81:$B$110,MAX(1,$C19))),AND($D19&gt;0,INDEX(Kalender!IK$81:IK$110,MAX(1,$D19))&gt;INDEX(Kalender!$B$81:$B$110,MAX(1,$D19))),AND($E19&gt;0,INDEX(Kalender!IK$81:IK$110,MAX(1,$E19))&gt;INDEX(Kalender!$B$81:$B$110,MAX(1,$E19))),AND($F19&gt;0,INDEX(Kalender!IK$81:IK$110,MAX(1,$F19))&gt;INDEX(Kalender!$B$81:$B$110,MAX(1,$F19)))),2,0))</f>
        <v>0</v>
      </c>
      <c r="IL19" s="5" t="n">
        <f aca="false">IF(Kalender!IL19&lt;&gt;1,0,IF(AND($B19&gt;0,INDEX(Kalender!IL$68:IL$77,MAX(1,$B19))&gt;INDEX(Kalender!$B$68:$B$77,MAX(1,$B19))),1,0)+IF(OR(AND($C19&gt;0,INDEX(Kalender!IL$81:IL$110,MAX(1,$C19))&gt;INDEX(Kalender!$B$81:$B$110,MAX(1,$C19))),AND($D19&gt;0,INDEX(Kalender!IL$81:IL$110,MAX(1,$D19))&gt;INDEX(Kalender!$B$81:$B$110,MAX(1,$D19))),AND($E19&gt;0,INDEX(Kalender!IL$81:IL$110,MAX(1,$E19))&gt;INDEX(Kalender!$B$81:$B$110,MAX(1,$E19))),AND($F19&gt;0,INDEX(Kalender!IL$81:IL$110,MAX(1,$F19))&gt;INDEX(Kalender!$B$81:$B$110,MAX(1,$F19)))),2,0))</f>
        <v>0</v>
      </c>
      <c r="IM19" s="5" t="n">
        <f aca="false">IF(Kalender!IM19&lt;&gt;1,0,IF(AND($B19&gt;0,INDEX(Kalender!IM$68:IM$77,MAX(1,$B19))&gt;INDEX(Kalender!$B$68:$B$77,MAX(1,$B19))),1,0)+IF(OR(AND($C19&gt;0,INDEX(Kalender!IM$81:IM$110,MAX(1,$C19))&gt;INDEX(Kalender!$B$81:$B$110,MAX(1,$C19))),AND($D19&gt;0,INDEX(Kalender!IM$81:IM$110,MAX(1,$D19))&gt;INDEX(Kalender!$B$81:$B$110,MAX(1,$D19))),AND($E19&gt;0,INDEX(Kalender!IM$81:IM$110,MAX(1,$E19))&gt;INDEX(Kalender!$B$81:$B$110,MAX(1,$E19))),AND($F19&gt;0,INDEX(Kalender!IM$81:IM$110,MAX(1,$F19))&gt;INDEX(Kalender!$B$81:$B$110,MAX(1,$F19)))),2,0))</f>
        <v>0</v>
      </c>
      <c r="IN19" s="5" t="n">
        <f aca="false">IF(Kalender!IN19&lt;&gt;1,0,IF(AND($B19&gt;0,INDEX(Kalender!IN$68:IN$77,MAX(1,$B19))&gt;INDEX(Kalender!$B$68:$B$77,MAX(1,$B19))),1,0)+IF(OR(AND($C19&gt;0,INDEX(Kalender!IN$81:IN$110,MAX(1,$C19))&gt;INDEX(Kalender!$B$81:$B$110,MAX(1,$C19))),AND($D19&gt;0,INDEX(Kalender!IN$81:IN$110,MAX(1,$D19))&gt;INDEX(Kalender!$B$81:$B$110,MAX(1,$D19))),AND($E19&gt;0,INDEX(Kalender!IN$81:IN$110,MAX(1,$E19))&gt;INDEX(Kalender!$B$81:$B$110,MAX(1,$E19))),AND($F19&gt;0,INDEX(Kalender!IN$81:IN$110,MAX(1,$F19))&gt;INDEX(Kalender!$B$81:$B$110,MAX(1,$F19)))),2,0))</f>
        <v>0</v>
      </c>
      <c r="IO19" s="5" t="n">
        <f aca="false">IF(Kalender!IO19&lt;&gt;1,0,IF(AND($B19&gt;0,INDEX(Kalender!IO$68:IO$77,MAX(1,$B19))&gt;INDEX(Kalender!$B$68:$B$77,MAX(1,$B19))),1,0)+IF(OR(AND($C19&gt;0,INDEX(Kalender!IO$81:IO$110,MAX(1,$C19))&gt;INDEX(Kalender!$B$81:$B$110,MAX(1,$C19))),AND($D19&gt;0,INDEX(Kalender!IO$81:IO$110,MAX(1,$D19))&gt;INDEX(Kalender!$B$81:$B$110,MAX(1,$D19))),AND($E19&gt;0,INDEX(Kalender!IO$81:IO$110,MAX(1,$E19))&gt;INDEX(Kalender!$B$81:$B$110,MAX(1,$E19))),AND($F19&gt;0,INDEX(Kalender!IO$81:IO$110,MAX(1,$F19))&gt;INDEX(Kalender!$B$81:$B$110,MAX(1,$F19)))),2,0))</f>
        <v>0</v>
      </c>
      <c r="IP19" s="5" t="n">
        <f aca="false">IF(Kalender!IP19&lt;&gt;1,0,IF(AND($B19&gt;0,INDEX(Kalender!IP$68:IP$77,MAX(1,$B19))&gt;INDEX(Kalender!$B$68:$B$77,MAX(1,$B19))),1,0)+IF(OR(AND($C19&gt;0,INDEX(Kalender!IP$81:IP$110,MAX(1,$C19))&gt;INDEX(Kalender!$B$81:$B$110,MAX(1,$C19))),AND($D19&gt;0,INDEX(Kalender!IP$81:IP$110,MAX(1,$D19))&gt;INDEX(Kalender!$B$81:$B$110,MAX(1,$D19))),AND($E19&gt;0,INDEX(Kalender!IP$81:IP$110,MAX(1,$E19))&gt;INDEX(Kalender!$B$81:$B$110,MAX(1,$E19))),AND($F19&gt;0,INDEX(Kalender!IP$81:IP$110,MAX(1,$F19))&gt;INDEX(Kalender!$B$81:$B$110,MAX(1,$F19)))),2,0))</f>
        <v>0</v>
      </c>
      <c r="IQ19" s="5" t="n">
        <f aca="false">IF(Kalender!IQ19&lt;&gt;1,0,IF(AND($B19&gt;0,INDEX(Kalender!IQ$68:IQ$77,MAX(1,$B19))&gt;INDEX(Kalender!$B$68:$B$77,MAX(1,$B19))),1,0)+IF(OR(AND($C19&gt;0,INDEX(Kalender!IQ$81:IQ$110,MAX(1,$C19))&gt;INDEX(Kalender!$B$81:$B$110,MAX(1,$C19))),AND($D19&gt;0,INDEX(Kalender!IQ$81:IQ$110,MAX(1,$D19))&gt;INDEX(Kalender!$B$81:$B$110,MAX(1,$D19))),AND($E19&gt;0,INDEX(Kalender!IQ$81:IQ$110,MAX(1,$E19))&gt;INDEX(Kalender!$B$81:$B$110,MAX(1,$E19))),AND($F19&gt;0,INDEX(Kalender!IQ$81:IQ$110,MAX(1,$F19))&gt;INDEX(Kalender!$B$81:$B$110,MAX(1,$F19)))),2,0))</f>
        <v>0</v>
      </c>
      <c r="IR19" s="5" t="n">
        <f aca="false">IF(Kalender!IR19&lt;&gt;1,0,IF(AND($B19&gt;0,INDEX(Kalender!IR$68:IR$77,MAX(1,$B19))&gt;INDEX(Kalender!$B$68:$B$77,MAX(1,$B19))),1,0)+IF(OR(AND($C19&gt;0,INDEX(Kalender!IR$81:IR$110,MAX(1,$C19))&gt;INDEX(Kalender!$B$81:$B$110,MAX(1,$C19))),AND($D19&gt;0,INDEX(Kalender!IR$81:IR$110,MAX(1,$D19))&gt;INDEX(Kalender!$B$81:$B$110,MAX(1,$D19))),AND($E19&gt;0,INDEX(Kalender!IR$81:IR$110,MAX(1,$E19))&gt;INDEX(Kalender!$B$81:$B$110,MAX(1,$E19))),AND($F19&gt;0,INDEX(Kalender!IR$81:IR$110,MAX(1,$F19))&gt;INDEX(Kalender!$B$81:$B$110,MAX(1,$F19)))),2,0))</f>
        <v>0</v>
      </c>
      <c r="IS19" s="5" t="n">
        <f aca="false">IF(Kalender!IS19&lt;&gt;1,0,IF(AND($B19&gt;0,INDEX(Kalender!IS$68:IS$77,MAX(1,$B19))&gt;INDEX(Kalender!$B$68:$B$77,MAX(1,$B19))),1,0)+IF(OR(AND($C19&gt;0,INDEX(Kalender!IS$81:IS$110,MAX(1,$C19))&gt;INDEX(Kalender!$B$81:$B$110,MAX(1,$C19))),AND($D19&gt;0,INDEX(Kalender!IS$81:IS$110,MAX(1,$D19))&gt;INDEX(Kalender!$B$81:$B$110,MAX(1,$D19))),AND($E19&gt;0,INDEX(Kalender!IS$81:IS$110,MAX(1,$E19))&gt;INDEX(Kalender!$B$81:$B$110,MAX(1,$E19))),AND($F19&gt;0,INDEX(Kalender!IS$81:IS$110,MAX(1,$F19))&gt;INDEX(Kalender!$B$81:$B$110,MAX(1,$F19)))),2,0))</f>
        <v>0</v>
      </c>
      <c r="IT19" s="5" t="n">
        <f aca="false">IF(Kalender!IT19&lt;&gt;1,0,IF(AND($B19&gt;0,INDEX(Kalender!IT$68:IT$77,MAX(1,$B19))&gt;INDEX(Kalender!$B$68:$B$77,MAX(1,$B19))),1,0)+IF(OR(AND($C19&gt;0,INDEX(Kalender!IT$81:IT$110,MAX(1,$C19))&gt;INDEX(Kalender!$B$81:$B$110,MAX(1,$C19))),AND($D19&gt;0,INDEX(Kalender!IT$81:IT$110,MAX(1,$D19))&gt;INDEX(Kalender!$B$81:$B$110,MAX(1,$D19))),AND($E19&gt;0,INDEX(Kalender!IT$81:IT$110,MAX(1,$E19))&gt;INDEX(Kalender!$B$81:$B$110,MAX(1,$E19))),AND($F19&gt;0,INDEX(Kalender!IT$81:IT$110,MAX(1,$F19))&gt;INDEX(Kalender!$B$81:$B$110,MAX(1,$F19)))),2,0))</f>
        <v>0</v>
      </c>
      <c r="IU19" s="5" t="n">
        <f aca="false">IF(Kalender!IU19&lt;&gt;1,0,IF(AND($B19&gt;0,INDEX(Kalender!IU$68:IU$77,MAX(1,$B19))&gt;INDEX(Kalender!$B$68:$B$77,MAX(1,$B19))),1,0)+IF(OR(AND($C19&gt;0,INDEX(Kalender!IU$81:IU$110,MAX(1,$C19))&gt;INDEX(Kalender!$B$81:$B$110,MAX(1,$C19))),AND($D19&gt;0,INDEX(Kalender!IU$81:IU$110,MAX(1,$D19))&gt;INDEX(Kalender!$B$81:$B$110,MAX(1,$D19))),AND($E19&gt;0,INDEX(Kalender!IU$81:IU$110,MAX(1,$E19))&gt;INDEX(Kalender!$B$81:$B$110,MAX(1,$E19))),AND($F19&gt;0,INDEX(Kalender!IU$81:IU$110,MAX(1,$F19))&gt;INDEX(Kalender!$B$81:$B$110,MAX(1,$F19)))),2,0))</f>
        <v>0</v>
      </c>
      <c r="IV19" s="5" t="n">
        <f aca="false">IF(Kalender!IV19&lt;&gt;1,0,IF(AND($B19&gt;0,INDEX(Kalender!IV$68:IV$77,MAX(1,$B19))&gt;INDEX(Kalender!$B$68:$B$77,MAX(1,$B19))),1,0)+IF(OR(AND($C19&gt;0,INDEX(Kalender!IV$81:IV$110,MAX(1,$C19))&gt;INDEX(Kalender!$B$81:$B$110,MAX(1,$C19))),AND($D19&gt;0,INDEX(Kalender!IV$81:IV$110,MAX(1,$D19))&gt;INDEX(Kalender!$B$81:$B$110,MAX(1,$D19))),AND($E19&gt;0,INDEX(Kalender!IV$81:IV$110,MAX(1,$E19))&gt;INDEX(Kalender!$B$81:$B$110,MAX(1,$E19))),AND($F19&gt;0,INDEX(Kalender!IV$81:IV$110,MAX(1,$F19))&gt;INDEX(Kalender!$B$81:$B$110,MAX(1,$F19)))),2,0))</f>
        <v>0</v>
      </c>
      <c r="IW19" s="5" t="n">
        <f aca="false">IF(Kalender!IW19&lt;&gt;1,0,IF(AND($B19&gt;0,INDEX(Kalender!IW$68:IW$77,MAX(1,$B19))&gt;INDEX(Kalender!$B$68:$B$77,MAX(1,$B19))),1,0)+IF(OR(AND($C19&gt;0,INDEX(Kalender!IW$81:IW$110,MAX(1,$C19))&gt;INDEX(Kalender!$B$81:$B$110,MAX(1,$C19))),AND($D19&gt;0,INDEX(Kalender!IW$81:IW$110,MAX(1,$D19))&gt;INDEX(Kalender!$B$81:$B$110,MAX(1,$D19))),AND($E19&gt;0,INDEX(Kalender!IW$81:IW$110,MAX(1,$E19))&gt;INDEX(Kalender!$B$81:$B$110,MAX(1,$E19))),AND($F19&gt;0,INDEX(Kalender!IW$81:IW$110,MAX(1,$F19))&gt;INDEX(Kalender!$B$81:$B$110,MAX(1,$F19)))),2,0))</f>
        <v>0</v>
      </c>
      <c r="IX19" s="5" t="n">
        <f aca="false">IF(Kalender!IX19&lt;&gt;1,0,IF(AND($B19&gt;0,INDEX(Kalender!IX$68:IX$77,MAX(1,$B19))&gt;INDEX(Kalender!$B$68:$B$77,MAX(1,$B19))),1,0)+IF(OR(AND($C19&gt;0,INDEX(Kalender!IX$81:IX$110,MAX(1,$C19))&gt;INDEX(Kalender!$B$81:$B$110,MAX(1,$C19))),AND($D19&gt;0,INDEX(Kalender!IX$81:IX$110,MAX(1,$D19))&gt;INDEX(Kalender!$B$81:$B$110,MAX(1,$D19))),AND($E19&gt;0,INDEX(Kalender!IX$81:IX$110,MAX(1,$E19))&gt;INDEX(Kalender!$B$81:$B$110,MAX(1,$E19))),AND($F19&gt;0,INDEX(Kalender!IX$81:IX$110,MAX(1,$F19))&gt;INDEX(Kalender!$B$81:$B$110,MAX(1,$F19)))),2,0))</f>
        <v>0</v>
      </c>
      <c r="IY19" s="5" t="n">
        <f aca="false">IF(Kalender!IY19&lt;&gt;1,0,IF(AND($B19&gt;0,INDEX(Kalender!IY$68:IY$77,MAX(1,$B19))&gt;INDEX(Kalender!$B$68:$B$77,MAX(1,$B19))),1,0)+IF(OR(AND($C19&gt;0,INDEX(Kalender!IY$81:IY$110,MAX(1,$C19))&gt;INDEX(Kalender!$B$81:$B$110,MAX(1,$C19))),AND($D19&gt;0,INDEX(Kalender!IY$81:IY$110,MAX(1,$D19))&gt;INDEX(Kalender!$B$81:$B$110,MAX(1,$D19))),AND($E19&gt;0,INDEX(Kalender!IY$81:IY$110,MAX(1,$E19))&gt;INDEX(Kalender!$B$81:$B$110,MAX(1,$E19))),AND($F19&gt;0,INDEX(Kalender!IY$81:IY$110,MAX(1,$F19))&gt;INDEX(Kalender!$B$81:$B$110,MAX(1,$F19)))),2,0))</f>
        <v>0</v>
      </c>
      <c r="IZ19" s="5" t="n">
        <f aca="false">IF(Kalender!IZ19&lt;&gt;1,0,IF(AND($B19&gt;0,INDEX(Kalender!IZ$68:IZ$77,MAX(1,$B19))&gt;INDEX(Kalender!$B$68:$B$77,MAX(1,$B19))),1,0)+IF(OR(AND($C19&gt;0,INDEX(Kalender!IZ$81:IZ$110,MAX(1,$C19))&gt;INDEX(Kalender!$B$81:$B$110,MAX(1,$C19))),AND($D19&gt;0,INDEX(Kalender!IZ$81:IZ$110,MAX(1,$D19))&gt;INDEX(Kalender!$B$81:$B$110,MAX(1,$D19))),AND($E19&gt;0,INDEX(Kalender!IZ$81:IZ$110,MAX(1,$E19))&gt;INDEX(Kalender!$B$81:$B$110,MAX(1,$E19))),AND($F19&gt;0,INDEX(Kalender!IZ$81:IZ$110,MAX(1,$F19))&gt;INDEX(Kalender!$B$81:$B$110,MAX(1,$F19)))),2,0))</f>
        <v>0</v>
      </c>
      <c r="JA19" s="5" t="n">
        <f aca="false">IF(Kalender!JA19&lt;&gt;1,0,IF(AND($B19&gt;0,INDEX(Kalender!JA$68:JA$77,MAX(1,$B19))&gt;INDEX(Kalender!$B$68:$B$77,MAX(1,$B19))),1,0)+IF(OR(AND($C19&gt;0,INDEX(Kalender!JA$81:JA$110,MAX(1,$C19))&gt;INDEX(Kalender!$B$81:$B$110,MAX(1,$C19))),AND($D19&gt;0,INDEX(Kalender!JA$81:JA$110,MAX(1,$D19))&gt;INDEX(Kalender!$B$81:$B$110,MAX(1,$D19))),AND($E19&gt;0,INDEX(Kalender!JA$81:JA$110,MAX(1,$E19))&gt;INDEX(Kalender!$B$81:$B$110,MAX(1,$E19))),AND($F19&gt;0,INDEX(Kalender!JA$81:JA$110,MAX(1,$F19))&gt;INDEX(Kalender!$B$81:$B$110,MAX(1,$F19)))),2,0))</f>
        <v>0</v>
      </c>
      <c r="JB19" s="5" t="n">
        <f aca="false">IF(Kalender!JB19&lt;&gt;1,0,IF(AND($B19&gt;0,INDEX(Kalender!JB$68:JB$77,MAX(1,$B19))&gt;INDEX(Kalender!$B$68:$B$77,MAX(1,$B19))),1,0)+IF(OR(AND($C19&gt;0,INDEX(Kalender!JB$81:JB$110,MAX(1,$C19))&gt;INDEX(Kalender!$B$81:$B$110,MAX(1,$C19))),AND($D19&gt;0,INDEX(Kalender!JB$81:JB$110,MAX(1,$D19))&gt;INDEX(Kalender!$B$81:$B$110,MAX(1,$D19))),AND($E19&gt;0,INDEX(Kalender!JB$81:JB$110,MAX(1,$E19))&gt;INDEX(Kalender!$B$81:$B$110,MAX(1,$E19))),AND($F19&gt;0,INDEX(Kalender!JB$81:JB$110,MAX(1,$F19))&gt;INDEX(Kalender!$B$81:$B$110,MAX(1,$F19)))),2,0))</f>
        <v>0</v>
      </c>
      <c r="JC19" s="5" t="n">
        <f aca="false">IF(Kalender!JC19&lt;&gt;1,0,IF(AND($B19&gt;0,INDEX(Kalender!JC$68:JC$77,MAX(1,$B19))&gt;INDEX(Kalender!$B$68:$B$77,MAX(1,$B19))),1,0)+IF(OR(AND($C19&gt;0,INDEX(Kalender!JC$81:JC$110,MAX(1,$C19))&gt;INDEX(Kalender!$B$81:$B$110,MAX(1,$C19))),AND($D19&gt;0,INDEX(Kalender!JC$81:JC$110,MAX(1,$D19))&gt;INDEX(Kalender!$B$81:$B$110,MAX(1,$D19))),AND($E19&gt;0,INDEX(Kalender!JC$81:JC$110,MAX(1,$E19))&gt;INDEX(Kalender!$B$81:$B$110,MAX(1,$E19))),AND($F19&gt;0,INDEX(Kalender!JC$81:JC$110,MAX(1,$F19))&gt;INDEX(Kalender!$B$81:$B$110,MAX(1,$F19)))),2,0))</f>
        <v>0</v>
      </c>
      <c r="JD19" s="5" t="n">
        <f aca="false">IF(Kalender!JD19&lt;&gt;1,0,IF(AND($B19&gt;0,INDEX(Kalender!JD$68:JD$77,MAX(1,$B19))&gt;INDEX(Kalender!$B$68:$B$77,MAX(1,$B19))),1,0)+IF(OR(AND($C19&gt;0,INDEX(Kalender!JD$81:JD$110,MAX(1,$C19))&gt;INDEX(Kalender!$B$81:$B$110,MAX(1,$C19))),AND($D19&gt;0,INDEX(Kalender!JD$81:JD$110,MAX(1,$D19))&gt;INDEX(Kalender!$B$81:$B$110,MAX(1,$D19))),AND($E19&gt;0,INDEX(Kalender!JD$81:JD$110,MAX(1,$E19))&gt;INDEX(Kalender!$B$81:$B$110,MAX(1,$E19))),AND($F19&gt;0,INDEX(Kalender!JD$81:JD$110,MAX(1,$F19))&gt;INDEX(Kalender!$B$81:$B$110,MAX(1,$F19)))),2,0))</f>
        <v>0</v>
      </c>
      <c r="JE19" s="5" t="n">
        <f aca="false">IF(Kalender!JE19&lt;&gt;1,0,IF(AND($B19&gt;0,INDEX(Kalender!JE$68:JE$77,MAX(1,$B19))&gt;INDEX(Kalender!$B$68:$B$77,MAX(1,$B19))),1,0)+IF(OR(AND($C19&gt;0,INDEX(Kalender!JE$81:JE$110,MAX(1,$C19))&gt;INDEX(Kalender!$B$81:$B$110,MAX(1,$C19))),AND($D19&gt;0,INDEX(Kalender!JE$81:JE$110,MAX(1,$D19))&gt;INDEX(Kalender!$B$81:$B$110,MAX(1,$D19))),AND($E19&gt;0,INDEX(Kalender!JE$81:JE$110,MAX(1,$E19))&gt;INDEX(Kalender!$B$81:$B$110,MAX(1,$E19))),AND($F19&gt;0,INDEX(Kalender!JE$81:JE$110,MAX(1,$F19))&gt;INDEX(Kalender!$B$81:$B$110,MAX(1,$F19)))),2,0))</f>
        <v>0</v>
      </c>
      <c r="JF19" s="5" t="n">
        <f aca="false">IF(Kalender!JF19&lt;&gt;1,0,IF(AND($B19&gt;0,INDEX(Kalender!JF$68:JF$77,MAX(1,$B19))&gt;INDEX(Kalender!$B$68:$B$77,MAX(1,$B19))),1,0)+IF(OR(AND($C19&gt;0,INDEX(Kalender!JF$81:JF$110,MAX(1,$C19))&gt;INDEX(Kalender!$B$81:$B$110,MAX(1,$C19))),AND($D19&gt;0,INDEX(Kalender!JF$81:JF$110,MAX(1,$D19))&gt;INDEX(Kalender!$B$81:$B$110,MAX(1,$D19))),AND($E19&gt;0,INDEX(Kalender!JF$81:JF$110,MAX(1,$E19))&gt;INDEX(Kalender!$B$81:$B$110,MAX(1,$E19))),AND($F19&gt;0,INDEX(Kalender!JF$81:JF$110,MAX(1,$F19))&gt;INDEX(Kalender!$B$81:$B$110,MAX(1,$F19)))),2,0))</f>
        <v>0</v>
      </c>
      <c r="JG19" s="5" t="n">
        <f aca="false">IF(Kalender!JG19&lt;&gt;1,0,IF(AND($B19&gt;0,INDEX(Kalender!JG$68:JG$77,MAX(1,$B19))&gt;INDEX(Kalender!$B$68:$B$77,MAX(1,$B19))),1,0)+IF(OR(AND($C19&gt;0,INDEX(Kalender!JG$81:JG$110,MAX(1,$C19))&gt;INDEX(Kalender!$B$81:$B$110,MAX(1,$C19))),AND($D19&gt;0,INDEX(Kalender!JG$81:JG$110,MAX(1,$D19))&gt;INDEX(Kalender!$B$81:$B$110,MAX(1,$D19))),AND($E19&gt;0,INDEX(Kalender!JG$81:JG$110,MAX(1,$E19))&gt;INDEX(Kalender!$B$81:$B$110,MAX(1,$E19))),AND($F19&gt;0,INDEX(Kalender!JG$81:JG$110,MAX(1,$F19))&gt;INDEX(Kalender!$B$81:$B$110,MAX(1,$F19)))),2,0))</f>
        <v>0</v>
      </c>
      <c r="JH19" s="5" t="n">
        <f aca="false">IF(Kalender!JH19&lt;&gt;1,0,IF(AND($B19&gt;0,INDEX(Kalender!JH$68:JH$77,MAX(1,$B19))&gt;INDEX(Kalender!$B$68:$B$77,MAX(1,$B19))),1,0)+IF(OR(AND($C19&gt;0,INDEX(Kalender!JH$81:JH$110,MAX(1,$C19))&gt;INDEX(Kalender!$B$81:$B$110,MAX(1,$C19))),AND($D19&gt;0,INDEX(Kalender!JH$81:JH$110,MAX(1,$D19))&gt;INDEX(Kalender!$B$81:$B$110,MAX(1,$D19))),AND($E19&gt;0,INDEX(Kalender!JH$81:JH$110,MAX(1,$E19))&gt;INDEX(Kalender!$B$81:$B$110,MAX(1,$E19))),AND($F19&gt;0,INDEX(Kalender!JH$81:JH$110,MAX(1,$F19))&gt;INDEX(Kalender!$B$81:$B$110,MAX(1,$F19)))),2,0))</f>
        <v>0</v>
      </c>
      <c r="JI19" s="5" t="n">
        <f aca="false">IF(Kalender!JI19&lt;&gt;1,0,IF(AND($B19&gt;0,INDEX(Kalender!JI$68:JI$77,MAX(1,$B19))&gt;INDEX(Kalender!$B$68:$B$77,MAX(1,$B19))),1,0)+IF(OR(AND($C19&gt;0,INDEX(Kalender!JI$81:JI$110,MAX(1,$C19))&gt;INDEX(Kalender!$B$81:$B$110,MAX(1,$C19))),AND($D19&gt;0,INDEX(Kalender!JI$81:JI$110,MAX(1,$D19))&gt;INDEX(Kalender!$B$81:$B$110,MAX(1,$D19))),AND($E19&gt;0,INDEX(Kalender!JI$81:JI$110,MAX(1,$E19))&gt;INDEX(Kalender!$B$81:$B$110,MAX(1,$E19))),AND($F19&gt;0,INDEX(Kalender!JI$81:JI$110,MAX(1,$F19))&gt;INDEX(Kalender!$B$81:$B$110,MAX(1,$F19)))),2,0))</f>
        <v>0</v>
      </c>
      <c r="JJ19" s="5" t="n">
        <f aca="false">IF(Kalender!JJ19&lt;&gt;1,0,IF(AND($B19&gt;0,INDEX(Kalender!JJ$68:JJ$77,MAX(1,$B19))&gt;INDEX(Kalender!$B$68:$B$77,MAX(1,$B19))),1,0)+IF(OR(AND($C19&gt;0,INDEX(Kalender!JJ$81:JJ$110,MAX(1,$C19))&gt;INDEX(Kalender!$B$81:$B$110,MAX(1,$C19))),AND($D19&gt;0,INDEX(Kalender!JJ$81:JJ$110,MAX(1,$D19))&gt;INDEX(Kalender!$B$81:$B$110,MAX(1,$D19))),AND($E19&gt;0,INDEX(Kalender!JJ$81:JJ$110,MAX(1,$E19))&gt;INDEX(Kalender!$B$81:$B$110,MAX(1,$E19))),AND($F19&gt;0,INDEX(Kalender!JJ$81:JJ$110,MAX(1,$F19))&gt;INDEX(Kalender!$B$81:$B$110,MAX(1,$F19)))),2,0))</f>
        <v>0</v>
      </c>
      <c r="JK19" s="5" t="n">
        <f aca="false">IF(Kalender!JK19&lt;&gt;1,0,IF(AND($B19&gt;0,INDEX(Kalender!JK$68:JK$77,MAX(1,$B19))&gt;INDEX(Kalender!$B$68:$B$77,MAX(1,$B19))),1,0)+IF(OR(AND($C19&gt;0,INDEX(Kalender!JK$81:JK$110,MAX(1,$C19))&gt;INDEX(Kalender!$B$81:$B$110,MAX(1,$C19))),AND($D19&gt;0,INDEX(Kalender!JK$81:JK$110,MAX(1,$D19))&gt;INDEX(Kalender!$B$81:$B$110,MAX(1,$D19))),AND($E19&gt;0,INDEX(Kalender!JK$81:JK$110,MAX(1,$E19))&gt;INDEX(Kalender!$B$81:$B$110,MAX(1,$E19))),AND($F19&gt;0,INDEX(Kalender!JK$81:JK$110,MAX(1,$F19))&gt;INDEX(Kalender!$B$81:$B$110,MAX(1,$F19)))),2,0))</f>
        <v>0</v>
      </c>
      <c r="JL19" s="5" t="n">
        <f aca="false">IF(Kalender!JL19&lt;&gt;1,0,IF(AND($B19&gt;0,INDEX(Kalender!JL$68:JL$77,MAX(1,$B19))&gt;INDEX(Kalender!$B$68:$B$77,MAX(1,$B19))),1,0)+IF(OR(AND($C19&gt;0,INDEX(Kalender!JL$81:JL$110,MAX(1,$C19))&gt;INDEX(Kalender!$B$81:$B$110,MAX(1,$C19))),AND($D19&gt;0,INDEX(Kalender!JL$81:JL$110,MAX(1,$D19))&gt;INDEX(Kalender!$B$81:$B$110,MAX(1,$D19))),AND($E19&gt;0,INDEX(Kalender!JL$81:JL$110,MAX(1,$E19))&gt;INDEX(Kalender!$B$81:$B$110,MAX(1,$E19))),AND($F19&gt;0,INDEX(Kalender!JL$81:JL$110,MAX(1,$F19))&gt;INDEX(Kalender!$B$81:$B$110,MAX(1,$F19)))),2,0))</f>
        <v>0</v>
      </c>
      <c r="JM19" s="5" t="n">
        <f aca="false">IF(Kalender!JM19&lt;&gt;1,0,IF(AND($B19&gt;0,INDEX(Kalender!JM$68:JM$77,MAX(1,$B19))&gt;INDEX(Kalender!$B$68:$B$77,MAX(1,$B19))),1,0)+IF(OR(AND($C19&gt;0,INDEX(Kalender!JM$81:JM$110,MAX(1,$C19))&gt;INDEX(Kalender!$B$81:$B$110,MAX(1,$C19))),AND($D19&gt;0,INDEX(Kalender!JM$81:JM$110,MAX(1,$D19))&gt;INDEX(Kalender!$B$81:$B$110,MAX(1,$D19))),AND($E19&gt;0,INDEX(Kalender!JM$81:JM$110,MAX(1,$E19))&gt;INDEX(Kalender!$B$81:$B$110,MAX(1,$E19))),AND($F19&gt;0,INDEX(Kalender!JM$81:JM$110,MAX(1,$F19))&gt;INDEX(Kalender!$B$81:$B$110,MAX(1,$F19)))),2,0))</f>
        <v>0</v>
      </c>
      <c r="JN19" s="5" t="n">
        <f aca="false">IF(Kalender!JN19&lt;&gt;1,0,IF(AND($B19&gt;0,INDEX(Kalender!JN$68:JN$77,MAX(1,$B19))&gt;INDEX(Kalender!$B$68:$B$77,MAX(1,$B19))),1,0)+IF(OR(AND($C19&gt;0,INDEX(Kalender!JN$81:JN$110,MAX(1,$C19))&gt;INDEX(Kalender!$B$81:$B$110,MAX(1,$C19))),AND($D19&gt;0,INDEX(Kalender!JN$81:JN$110,MAX(1,$D19))&gt;INDEX(Kalender!$B$81:$B$110,MAX(1,$D19))),AND($E19&gt;0,INDEX(Kalender!JN$81:JN$110,MAX(1,$E19))&gt;INDEX(Kalender!$B$81:$B$110,MAX(1,$E19))),AND($F19&gt;0,INDEX(Kalender!JN$81:JN$110,MAX(1,$F19))&gt;INDEX(Kalender!$B$81:$B$110,MAX(1,$F19)))),2,0))</f>
        <v>0</v>
      </c>
      <c r="JO19" s="5" t="n">
        <f aca="false">IF(Kalender!JO19&lt;&gt;1,0,IF(AND($B19&gt;0,INDEX(Kalender!JO$68:JO$77,MAX(1,$B19))&gt;INDEX(Kalender!$B$68:$B$77,MAX(1,$B19))),1,0)+IF(OR(AND($C19&gt;0,INDEX(Kalender!JO$81:JO$110,MAX(1,$C19))&gt;INDEX(Kalender!$B$81:$B$110,MAX(1,$C19))),AND($D19&gt;0,INDEX(Kalender!JO$81:JO$110,MAX(1,$D19))&gt;INDEX(Kalender!$B$81:$B$110,MAX(1,$D19))),AND($E19&gt;0,INDEX(Kalender!JO$81:JO$110,MAX(1,$E19))&gt;INDEX(Kalender!$B$81:$B$110,MAX(1,$E19))),AND($F19&gt;0,INDEX(Kalender!JO$81:JO$110,MAX(1,$F19))&gt;INDEX(Kalender!$B$81:$B$110,MAX(1,$F19)))),2,0))</f>
        <v>0</v>
      </c>
      <c r="JP19" s="5" t="n">
        <f aca="false">IF(Kalender!JP19&lt;&gt;1,0,IF(AND($B19&gt;0,INDEX(Kalender!JP$68:JP$77,MAX(1,$B19))&gt;INDEX(Kalender!$B$68:$B$77,MAX(1,$B19))),1,0)+IF(OR(AND($C19&gt;0,INDEX(Kalender!JP$81:JP$110,MAX(1,$C19))&gt;INDEX(Kalender!$B$81:$B$110,MAX(1,$C19))),AND($D19&gt;0,INDEX(Kalender!JP$81:JP$110,MAX(1,$D19))&gt;INDEX(Kalender!$B$81:$B$110,MAX(1,$D19))),AND($E19&gt;0,INDEX(Kalender!JP$81:JP$110,MAX(1,$E19))&gt;INDEX(Kalender!$B$81:$B$110,MAX(1,$E19))),AND($F19&gt;0,INDEX(Kalender!JP$81:JP$110,MAX(1,$F19))&gt;INDEX(Kalender!$B$81:$B$110,MAX(1,$F19)))),2,0))</f>
        <v>0</v>
      </c>
      <c r="JQ19" s="5" t="n">
        <f aca="false">IF(Kalender!JQ19&lt;&gt;1,0,IF(AND($B19&gt;0,INDEX(Kalender!JQ$68:JQ$77,MAX(1,$B19))&gt;INDEX(Kalender!$B$68:$B$77,MAX(1,$B19))),1,0)+IF(OR(AND($C19&gt;0,INDEX(Kalender!JQ$81:JQ$110,MAX(1,$C19))&gt;INDEX(Kalender!$B$81:$B$110,MAX(1,$C19))),AND($D19&gt;0,INDEX(Kalender!JQ$81:JQ$110,MAX(1,$D19))&gt;INDEX(Kalender!$B$81:$B$110,MAX(1,$D19))),AND($E19&gt;0,INDEX(Kalender!JQ$81:JQ$110,MAX(1,$E19))&gt;INDEX(Kalender!$B$81:$B$110,MAX(1,$E19))),AND($F19&gt;0,INDEX(Kalender!JQ$81:JQ$110,MAX(1,$F19))&gt;INDEX(Kalender!$B$81:$B$110,MAX(1,$F19)))),2,0))</f>
        <v>0</v>
      </c>
      <c r="JR19" s="5" t="n">
        <f aca="false">IF(Kalender!JR19&lt;&gt;1,0,IF(AND($B19&gt;0,INDEX(Kalender!JR$68:JR$77,MAX(1,$B19))&gt;INDEX(Kalender!$B$68:$B$77,MAX(1,$B19))),1,0)+IF(OR(AND($C19&gt;0,INDEX(Kalender!JR$81:JR$110,MAX(1,$C19))&gt;INDEX(Kalender!$B$81:$B$110,MAX(1,$C19))),AND($D19&gt;0,INDEX(Kalender!JR$81:JR$110,MAX(1,$D19))&gt;INDEX(Kalender!$B$81:$B$110,MAX(1,$D19))),AND($E19&gt;0,INDEX(Kalender!JR$81:JR$110,MAX(1,$E19))&gt;INDEX(Kalender!$B$81:$B$110,MAX(1,$E19))),AND($F19&gt;0,INDEX(Kalender!JR$81:JR$110,MAX(1,$F19))&gt;INDEX(Kalender!$B$81:$B$110,MAX(1,$F19)))),2,0))</f>
        <v>0</v>
      </c>
      <c r="JS19" s="5" t="n">
        <f aca="false">IF(Kalender!JS19&lt;&gt;1,0,IF(AND($B19&gt;0,INDEX(Kalender!JS$68:JS$77,MAX(1,$B19))&gt;INDEX(Kalender!$B$68:$B$77,MAX(1,$B19))),1,0)+IF(OR(AND($C19&gt;0,INDEX(Kalender!JS$81:JS$110,MAX(1,$C19))&gt;INDEX(Kalender!$B$81:$B$110,MAX(1,$C19))),AND($D19&gt;0,INDEX(Kalender!JS$81:JS$110,MAX(1,$D19))&gt;INDEX(Kalender!$B$81:$B$110,MAX(1,$D19))),AND($E19&gt;0,INDEX(Kalender!JS$81:JS$110,MAX(1,$E19))&gt;INDEX(Kalender!$B$81:$B$110,MAX(1,$E19))),AND($F19&gt;0,INDEX(Kalender!JS$81:JS$110,MAX(1,$F19))&gt;INDEX(Kalender!$B$81:$B$110,MAX(1,$F19)))),2,0))</f>
        <v>0</v>
      </c>
      <c r="JT19" s="5" t="n">
        <f aca="false">IF(Kalender!JT19&lt;&gt;1,0,IF(AND($B19&gt;0,INDEX(Kalender!JT$68:JT$77,MAX(1,$B19))&gt;INDEX(Kalender!$B$68:$B$77,MAX(1,$B19))),1,0)+IF(OR(AND($C19&gt;0,INDEX(Kalender!JT$81:JT$110,MAX(1,$C19))&gt;INDEX(Kalender!$B$81:$B$110,MAX(1,$C19))),AND($D19&gt;0,INDEX(Kalender!JT$81:JT$110,MAX(1,$D19))&gt;INDEX(Kalender!$B$81:$B$110,MAX(1,$D19))),AND($E19&gt;0,INDEX(Kalender!JT$81:JT$110,MAX(1,$E19))&gt;INDEX(Kalender!$B$81:$B$110,MAX(1,$E19))),AND($F19&gt;0,INDEX(Kalender!JT$81:JT$110,MAX(1,$F19))&gt;INDEX(Kalender!$B$81:$B$110,MAX(1,$F19)))),2,0))</f>
        <v>0</v>
      </c>
      <c r="JU19" s="5" t="n">
        <f aca="false">IF(Kalender!JU19&lt;&gt;1,0,IF(AND($B19&gt;0,INDEX(Kalender!JU$68:JU$77,MAX(1,$B19))&gt;INDEX(Kalender!$B$68:$B$77,MAX(1,$B19))),1,0)+IF(OR(AND($C19&gt;0,INDEX(Kalender!JU$81:JU$110,MAX(1,$C19))&gt;INDEX(Kalender!$B$81:$B$110,MAX(1,$C19))),AND($D19&gt;0,INDEX(Kalender!JU$81:JU$110,MAX(1,$D19))&gt;INDEX(Kalender!$B$81:$B$110,MAX(1,$D19))),AND($E19&gt;0,INDEX(Kalender!JU$81:JU$110,MAX(1,$E19))&gt;INDEX(Kalender!$B$81:$B$110,MAX(1,$E19))),AND($F19&gt;0,INDEX(Kalender!JU$81:JU$110,MAX(1,$F19))&gt;INDEX(Kalender!$B$81:$B$110,MAX(1,$F19)))),2,0))</f>
        <v>0</v>
      </c>
      <c r="JV19" s="5" t="n">
        <f aca="false">IF(Kalender!JV19&lt;&gt;1,0,IF(AND($B19&gt;0,INDEX(Kalender!JV$68:JV$77,MAX(1,$B19))&gt;INDEX(Kalender!$B$68:$B$77,MAX(1,$B19))),1,0)+IF(OR(AND($C19&gt;0,INDEX(Kalender!JV$81:JV$110,MAX(1,$C19))&gt;INDEX(Kalender!$B$81:$B$110,MAX(1,$C19))),AND($D19&gt;0,INDEX(Kalender!JV$81:JV$110,MAX(1,$D19))&gt;INDEX(Kalender!$B$81:$B$110,MAX(1,$D19))),AND($E19&gt;0,INDEX(Kalender!JV$81:JV$110,MAX(1,$E19))&gt;INDEX(Kalender!$B$81:$B$110,MAX(1,$E19))),AND($F19&gt;0,INDEX(Kalender!JV$81:JV$110,MAX(1,$F19))&gt;INDEX(Kalender!$B$81:$B$110,MAX(1,$F19)))),2,0))</f>
        <v>0</v>
      </c>
      <c r="JW19" s="5" t="n">
        <f aca="false">IF(Kalender!JW19&lt;&gt;1,0,IF(AND($B19&gt;0,INDEX(Kalender!JW$68:JW$77,MAX(1,$B19))&gt;INDEX(Kalender!$B$68:$B$77,MAX(1,$B19))),1,0)+IF(OR(AND($C19&gt;0,INDEX(Kalender!JW$81:JW$110,MAX(1,$C19))&gt;INDEX(Kalender!$B$81:$B$110,MAX(1,$C19))),AND($D19&gt;0,INDEX(Kalender!JW$81:JW$110,MAX(1,$D19))&gt;INDEX(Kalender!$B$81:$B$110,MAX(1,$D19))),AND($E19&gt;0,INDEX(Kalender!JW$81:JW$110,MAX(1,$E19))&gt;INDEX(Kalender!$B$81:$B$110,MAX(1,$E19))),AND($F19&gt;0,INDEX(Kalender!JW$81:JW$110,MAX(1,$F19))&gt;INDEX(Kalender!$B$81:$B$110,MAX(1,$F19)))),2,0))</f>
        <v>0</v>
      </c>
      <c r="JX19" s="5" t="n">
        <f aca="false">IF(Kalender!JX19&lt;&gt;1,0,IF(AND($B19&gt;0,INDEX(Kalender!JX$68:JX$77,MAX(1,$B19))&gt;INDEX(Kalender!$B$68:$B$77,MAX(1,$B19))),1,0)+IF(OR(AND($C19&gt;0,INDEX(Kalender!JX$81:JX$110,MAX(1,$C19))&gt;INDEX(Kalender!$B$81:$B$110,MAX(1,$C19))),AND($D19&gt;0,INDEX(Kalender!JX$81:JX$110,MAX(1,$D19))&gt;INDEX(Kalender!$B$81:$B$110,MAX(1,$D19))),AND($E19&gt;0,INDEX(Kalender!JX$81:JX$110,MAX(1,$E19))&gt;INDEX(Kalender!$B$81:$B$110,MAX(1,$E19))),AND($F19&gt;0,INDEX(Kalender!JX$81:JX$110,MAX(1,$F19))&gt;INDEX(Kalender!$B$81:$B$110,MAX(1,$F19)))),2,0))</f>
        <v>0</v>
      </c>
      <c r="JY19" s="5" t="n">
        <f aca="false">IF(Kalender!JY19&lt;&gt;1,0,IF(AND($B19&gt;0,INDEX(Kalender!JY$68:JY$77,MAX(1,$B19))&gt;INDEX(Kalender!$B$68:$B$77,MAX(1,$B19))),1,0)+IF(OR(AND($C19&gt;0,INDEX(Kalender!JY$81:JY$110,MAX(1,$C19))&gt;INDEX(Kalender!$B$81:$B$110,MAX(1,$C19))),AND($D19&gt;0,INDEX(Kalender!JY$81:JY$110,MAX(1,$D19))&gt;INDEX(Kalender!$B$81:$B$110,MAX(1,$D19))),AND($E19&gt;0,INDEX(Kalender!JY$81:JY$110,MAX(1,$E19))&gt;INDEX(Kalender!$B$81:$B$110,MAX(1,$E19))),AND($F19&gt;0,INDEX(Kalender!JY$81:JY$110,MAX(1,$F19))&gt;INDEX(Kalender!$B$81:$B$110,MAX(1,$F19)))),2,0))</f>
        <v>0</v>
      </c>
      <c r="JZ19" s="5" t="n">
        <f aca="false">IF(Kalender!JZ19&lt;&gt;1,0,IF(AND($B19&gt;0,INDEX(Kalender!JZ$68:JZ$77,MAX(1,$B19))&gt;INDEX(Kalender!$B$68:$B$77,MAX(1,$B19))),1,0)+IF(OR(AND($C19&gt;0,INDEX(Kalender!JZ$81:JZ$110,MAX(1,$C19))&gt;INDEX(Kalender!$B$81:$B$110,MAX(1,$C19))),AND($D19&gt;0,INDEX(Kalender!JZ$81:JZ$110,MAX(1,$D19))&gt;INDEX(Kalender!$B$81:$B$110,MAX(1,$D19))),AND($E19&gt;0,INDEX(Kalender!JZ$81:JZ$110,MAX(1,$E19))&gt;INDEX(Kalender!$B$81:$B$110,MAX(1,$E19))),AND($F19&gt;0,INDEX(Kalender!JZ$81:JZ$110,MAX(1,$F19))&gt;INDEX(Kalender!$B$81:$B$110,MAX(1,$F19)))),2,0))</f>
        <v>0</v>
      </c>
      <c r="KA19" s="5" t="n">
        <f aca="false">IF(Kalender!KA19&lt;&gt;1,0,IF(AND($B19&gt;0,INDEX(Kalender!KA$68:KA$77,MAX(1,$B19))&gt;INDEX(Kalender!$B$68:$B$77,MAX(1,$B19))),1,0)+IF(OR(AND($C19&gt;0,INDEX(Kalender!KA$81:KA$110,MAX(1,$C19))&gt;INDEX(Kalender!$B$81:$B$110,MAX(1,$C19))),AND($D19&gt;0,INDEX(Kalender!KA$81:KA$110,MAX(1,$D19))&gt;INDEX(Kalender!$B$81:$B$110,MAX(1,$D19))),AND($E19&gt;0,INDEX(Kalender!KA$81:KA$110,MAX(1,$E19))&gt;INDEX(Kalender!$B$81:$B$110,MAX(1,$E19))),AND($F19&gt;0,INDEX(Kalender!KA$81:KA$110,MAX(1,$F19))&gt;INDEX(Kalender!$B$81:$B$110,MAX(1,$F19)))),2,0))</f>
        <v>0</v>
      </c>
      <c r="KB19" s="5" t="n">
        <f aca="false">IF(Kalender!KB19&lt;&gt;1,0,IF(AND($B19&gt;0,INDEX(Kalender!KB$68:KB$77,MAX(1,$B19))&gt;INDEX(Kalender!$B$68:$B$77,MAX(1,$B19))),1,0)+IF(OR(AND($C19&gt;0,INDEX(Kalender!KB$81:KB$110,MAX(1,$C19))&gt;INDEX(Kalender!$B$81:$B$110,MAX(1,$C19))),AND($D19&gt;0,INDEX(Kalender!KB$81:KB$110,MAX(1,$D19))&gt;INDEX(Kalender!$B$81:$B$110,MAX(1,$D19))),AND($E19&gt;0,INDEX(Kalender!KB$81:KB$110,MAX(1,$E19))&gt;INDEX(Kalender!$B$81:$B$110,MAX(1,$E19))),AND($F19&gt;0,INDEX(Kalender!KB$81:KB$110,MAX(1,$F19))&gt;INDEX(Kalender!$B$81:$B$110,MAX(1,$F19)))),2,0))</f>
        <v>0</v>
      </c>
      <c r="KC19" s="5" t="n">
        <f aca="false">IF(Kalender!KC19&lt;&gt;1,0,IF(AND($B19&gt;0,INDEX(Kalender!KC$68:KC$77,MAX(1,$B19))&gt;INDEX(Kalender!$B$68:$B$77,MAX(1,$B19))),1,0)+IF(OR(AND($C19&gt;0,INDEX(Kalender!KC$81:KC$110,MAX(1,$C19))&gt;INDEX(Kalender!$B$81:$B$110,MAX(1,$C19))),AND($D19&gt;0,INDEX(Kalender!KC$81:KC$110,MAX(1,$D19))&gt;INDEX(Kalender!$B$81:$B$110,MAX(1,$D19))),AND($E19&gt;0,INDEX(Kalender!KC$81:KC$110,MAX(1,$E19))&gt;INDEX(Kalender!$B$81:$B$110,MAX(1,$E19))),AND($F19&gt;0,INDEX(Kalender!KC$81:KC$110,MAX(1,$F19))&gt;INDEX(Kalender!$B$81:$B$110,MAX(1,$F19)))),2,0))</f>
        <v>0</v>
      </c>
      <c r="KD19" s="5" t="n">
        <f aca="false">IF(Kalender!KD19&lt;&gt;1,0,IF(AND($B19&gt;0,INDEX(Kalender!KD$68:KD$77,MAX(1,$B19))&gt;INDEX(Kalender!$B$68:$B$77,MAX(1,$B19))),1,0)+IF(OR(AND($C19&gt;0,INDEX(Kalender!KD$81:KD$110,MAX(1,$C19))&gt;INDEX(Kalender!$B$81:$B$110,MAX(1,$C19))),AND($D19&gt;0,INDEX(Kalender!KD$81:KD$110,MAX(1,$D19))&gt;INDEX(Kalender!$B$81:$B$110,MAX(1,$D19))),AND($E19&gt;0,INDEX(Kalender!KD$81:KD$110,MAX(1,$E19))&gt;INDEX(Kalender!$B$81:$B$110,MAX(1,$E19))),AND($F19&gt;0,INDEX(Kalender!KD$81:KD$110,MAX(1,$F19))&gt;INDEX(Kalender!$B$81:$B$110,MAX(1,$F19)))),2,0))</f>
        <v>0</v>
      </c>
      <c r="KE19" s="5" t="n">
        <f aca="false">IF(Kalender!KE19&lt;&gt;1,0,IF(AND($B19&gt;0,INDEX(Kalender!KE$68:KE$77,MAX(1,$B19))&gt;INDEX(Kalender!$B$68:$B$77,MAX(1,$B19))),1,0)+IF(OR(AND($C19&gt;0,INDEX(Kalender!KE$81:KE$110,MAX(1,$C19))&gt;INDEX(Kalender!$B$81:$B$110,MAX(1,$C19))),AND($D19&gt;0,INDEX(Kalender!KE$81:KE$110,MAX(1,$D19))&gt;INDEX(Kalender!$B$81:$B$110,MAX(1,$D19))),AND($E19&gt;0,INDEX(Kalender!KE$81:KE$110,MAX(1,$E19))&gt;INDEX(Kalender!$B$81:$B$110,MAX(1,$E19))),AND($F19&gt;0,INDEX(Kalender!KE$81:KE$110,MAX(1,$F19))&gt;INDEX(Kalender!$B$81:$B$110,MAX(1,$F19)))),2,0))</f>
        <v>0</v>
      </c>
      <c r="KF19" s="5" t="n">
        <f aca="false">IF(Kalender!KF19&lt;&gt;1,0,IF(AND($B19&gt;0,INDEX(Kalender!KF$68:KF$77,MAX(1,$B19))&gt;INDEX(Kalender!$B$68:$B$77,MAX(1,$B19))),1,0)+IF(OR(AND($C19&gt;0,INDEX(Kalender!KF$81:KF$110,MAX(1,$C19))&gt;INDEX(Kalender!$B$81:$B$110,MAX(1,$C19))),AND($D19&gt;0,INDEX(Kalender!KF$81:KF$110,MAX(1,$D19))&gt;INDEX(Kalender!$B$81:$B$110,MAX(1,$D19))),AND($E19&gt;0,INDEX(Kalender!KF$81:KF$110,MAX(1,$E19))&gt;INDEX(Kalender!$B$81:$B$110,MAX(1,$E19))),AND($F19&gt;0,INDEX(Kalender!KF$81:KF$110,MAX(1,$F19))&gt;INDEX(Kalender!$B$81:$B$110,MAX(1,$F19)))),2,0))</f>
        <v>0</v>
      </c>
      <c r="KG19" s="5" t="n">
        <f aca="false">IF(Kalender!KG19&lt;&gt;1,0,IF(AND($B19&gt;0,INDEX(Kalender!KG$68:KG$77,MAX(1,$B19))&gt;INDEX(Kalender!$B$68:$B$77,MAX(1,$B19))),1,0)+IF(OR(AND($C19&gt;0,INDEX(Kalender!KG$81:KG$110,MAX(1,$C19))&gt;INDEX(Kalender!$B$81:$B$110,MAX(1,$C19))),AND($D19&gt;0,INDEX(Kalender!KG$81:KG$110,MAX(1,$D19))&gt;INDEX(Kalender!$B$81:$B$110,MAX(1,$D19))),AND($E19&gt;0,INDEX(Kalender!KG$81:KG$110,MAX(1,$E19))&gt;INDEX(Kalender!$B$81:$B$110,MAX(1,$E19))),AND($F19&gt;0,INDEX(Kalender!KG$81:KG$110,MAX(1,$F19))&gt;INDEX(Kalender!$B$81:$B$110,MAX(1,$F19)))),2,0))</f>
        <v>0</v>
      </c>
      <c r="KH19" s="5" t="n">
        <f aca="false">IF(Kalender!KH19&lt;&gt;1,0,IF(AND($B19&gt;0,INDEX(Kalender!KH$68:KH$77,MAX(1,$B19))&gt;INDEX(Kalender!$B$68:$B$77,MAX(1,$B19))),1,0)+IF(OR(AND($C19&gt;0,INDEX(Kalender!KH$81:KH$110,MAX(1,$C19))&gt;INDEX(Kalender!$B$81:$B$110,MAX(1,$C19))),AND($D19&gt;0,INDEX(Kalender!KH$81:KH$110,MAX(1,$D19))&gt;INDEX(Kalender!$B$81:$B$110,MAX(1,$D19))),AND($E19&gt;0,INDEX(Kalender!KH$81:KH$110,MAX(1,$E19))&gt;INDEX(Kalender!$B$81:$B$110,MAX(1,$E19))),AND($F19&gt;0,INDEX(Kalender!KH$81:KH$110,MAX(1,$F19))&gt;INDEX(Kalender!$B$81:$B$110,MAX(1,$F19)))),2,0))</f>
        <v>0</v>
      </c>
      <c r="KI19" s="5" t="n">
        <f aca="false">IF(Kalender!KI19&lt;&gt;1,0,IF(AND($B19&gt;0,INDEX(Kalender!KI$68:KI$77,MAX(1,$B19))&gt;INDEX(Kalender!$B$68:$B$77,MAX(1,$B19))),1,0)+IF(OR(AND($C19&gt;0,INDEX(Kalender!KI$81:KI$110,MAX(1,$C19))&gt;INDEX(Kalender!$B$81:$B$110,MAX(1,$C19))),AND($D19&gt;0,INDEX(Kalender!KI$81:KI$110,MAX(1,$D19))&gt;INDEX(Kalender!$B$81:$B$110,MAX(1,$D19))),AND($E19&gt;0,INDEX(Kalender!KI$81:KI$110,MAX(1,$E19))&gt;INDEX(Kalender!$B$81:$B$110,MAX(1,$E19))),AND($F19&gt;0,INDEX(Kalender!KI$81:KI$110,MAX(1,$F19))&gt;INDEX(Kalender!$B$81:$B$110,MAX(1,$F19)))),2,0))</f>
        <v>0</v>
      </c>
      <c r="KJ19" s="5" t="n">
        <f aca="false">IF(Kalender!KJ19&lt;&gt;1,0,IF(AND($B19&gt;0,INDEX(Kalender!KJ$68:KJ$77,MAX(1,$B19))&gt;INDEX(Kalender!$B$68:$B$77,MAX(1,$B19))),1,0)+IF(OR(AND($C19&gt;0,INDEX(Kalender!KJ$81:KJ$110,MAX(1,$C19))&gt;INDEX(Kalender!$B$81:$B$110,MAX(1,$C19))),AND($D19&gt;0,INDEX(Kalender!KJ$81:KJ$110,MAX(1,$D19))&gt;INDEX(Kalender!$B$81:$B$110,MAX(1,$D19))),AND($E19&gt;0,INDEX(Kalender!KJ$81:KJ$110,MAX(1,$E19))&gt;INDEX(Kalender!$B$81:$B$110,MAX(1,$E19))),AND($F19&gt;0,INDEX(Kalender!KJ$81:KJ$110,MAX(1,$F19))&gt;INDEX(Kalender!$B$81:$B$110,MAX(1,$F19)))),2,0))</f>
        <v>0</v>
      </c>
      <c r="KK19" s="5" t="n">
        <f aca="false">IF(Kalender!KK19&lt;&gt;1,0,IF(AND($B19&gt;0,INDEX(Kalender!KK$68:KK$77,MAX(1,$B19))&gt;INDEX(Kalender!$B$68:$B$77,MAX(1,$B19))),1,0)+IF(OR(AND($C19&gt;0,INDEX(Kalender!KK$81:KK$110,MAX(1,$C19))&gt;INDEX(Kalender!$B$81:$B$110,MAX(1,$C19))),AND($D19&gt;0,INDEX(Kalender!KK$81:KK$110,MAX(1,$D19))&gt;INDEX(Kalender!$B$81:$B$110,MAX(1,$D19))),AND($E19&gt;0,INDEX(Kalender!KK$81:KK$110,MAX(1,$E19))&gt;INDEX(Kalender!$B$81:$B$110,MAX(1,$E19))),AND($F19&gt;0,INDEX(Kalender!KK$81:KK$110,MAX(1,$F19))&gt;INDEX(Kalender!$B$81:$B$110,MAX(1,$F19)))),2,0))</f>
        <v>0</v>
      </c>
      <c r="KL19" s="5" t="n">
        <f aca="false">IF(Kalender!KL19&lt;&gt;1,0,IF(AND($B19&gt;0,INDEX(Kalender!KL$68:KL$77,MAX(1,$B19))&gt;INDEX(Kalender!$B$68:$B$77,MAX(1,$B19))),1,0)+IF(OR(AND($C19&gt;0,INDEX(Kalender!KL$81:KL$110,MAX(1,$C19))&gt;INDEX(Kalender!$B$81:$B$110,MAX(1,$C19))),AND($D19&gt;0,INDEX(Kalender!KL$81:KL$110,MAX(1,$D19))&gt;INDEX(Kalender!$B$81:$B$110,MAX(1,$D19))),AND($E19&gt;0,INDEX(Kalender!KL$81:KL$110,MAX(1,$E19))&gt;INDEX(Kalender!$B$81:$B$110,MAX(1,$E19))),AND($F19&gt;0,INDEX(Kalender!KL$81:KL$110,MAX(1,$F19))&gt;INDEX(Kalender!$B$81:$B$110,MAX(1,$F19)))),2,0))</f>
        <v>0</v>
      </c>
      <c r="KM19" s="5" t="n">
        <f aca="false">IF(Kalender!KM19&lt;&gt;1,0,IF(AND($B19&gt;0,INDEX(Kalender!KM$68:KM$77,MAX(1,$B19))&gt;INDEX(Kalender!$B$68:$B$77,MAX(1,$B19))),1,0)+IF(OR(AND($C19&gt;0,INDEX(Kalender!KM$81:KM$110,MAX(1,$C19))&gt;INDEX(Kalender!$B$81:$B$110,MAX(1,$C19))),AND($D19&gt;0,INDEX(Kalender!KM$81:KM$110,MAX(1,$D19))&gt;INDEX(Kalender!$B$81:$B$110,MAX(1,$D19))),AND($E19&gt;0,INDEX(Kalender!KM$81:KM$110,MAX(1,$E19))&gt;INDEX(Kalender!$B$81:$B$110,MAX(1,$E19))),AND($F19&gt;0,INDEX(Kalender!KM$81:KM$110,MAX(1,$F19))&gt;INDEX(Kalender!$B$81:$B$110,MAX(1,$F19)))),2,0))</f>
        <v>0</v>
      </c>
      <c r="KN19" s="5" t="n">
        <f aca="false">IF(Kalender!KN19&lt;&gt;1,0,IF(AND($B19&gt;0,INDEX(Kalender!KN$68:KN$77,MAX(1,$B19))&gt;INDEX(Kalender!$B$68:$B$77,MAX(1,$B19))),1,0)+IF(OR(AND($C19&gt;0,INDEX(Kalender!KN$81:KN$110,MAX(1,$C19))&gt;INDEX(Kalender!$B$81:$B$110,MAX(1,$C19))),AND($D19&gt;0,INDEX(Kalender!KN$81:KN$110,MAX(1,$D19))&gt;INDEX(Kalender!$B$81:$B$110,MAX(1,$D19))),AND($E19&gt;0,INDEX(Kalender!KN$81:KN$110,MAX(1,$E19))&gt;INDEX(Kalender!$B$81:$B$110,MAX(1,$E19))),AND($F19&gt;0,INDEX(Kalender!KN$81:KN$110,MAX(1,$F19))&gt;INDEX(Kalender!$B$81:$B$110,MAX(1,$F19)))),2,0))</f>
        <v>0</v>
      </c>
      <c r="KO19" s="5" t="n">
        <f aca="false">IF(Kalender!KO19&lt;&gt;1,0,IF(AND($B19&gt;0,INDEX(Kalender!KO$68:KO$77,MAX(1,$B19))&gt;INDEX(Kalender!$B$68:$B$77,MAX(1,$B19))),1,0)+IF(OR(AND($C19&gt;0,INDEX(Kalender!KO$81:KO$110,MAX(1,$C19))&gt;INDEX(Kalender!$B$81:$B$110,MAX(1,$C19))),AND($D19&gt;0,INDEX(Kalender!KO$81:KO$110,MAX(1,$D19))&gt;INDEX(Kalender!$B$81:$B$110,MAX(1,$D19))),AND($E19&gt;0,INDEX(Kalender!KO$81:KO$110,MAX(1,$E19))&gt;INDEX(Kalender!$B$81:$B$110,MAX(1,$E19))),AND($F19&gt;0,INDEX(Kalender!KO$81:KO$110,MAX(1,$F19))&gt;INDEX(Kalender!$B$81:$B$110,MAX(1,$F19)))),2,0))</f>
        <v>0</v>
      </c>
      <c r="KP19" s="5" t="n">
        <f aca="false">IF(Kalender!KP19&lt;&gt;1,0,IF(AND($B19&gt;0,INDEX(Kalender!KP$68:KP$77,MAX(1,$B19))&gt;INDEX(Kalender!$B$68:$B$77,MAX(1,$B19))),1,0)+IF(OR(AND($C19&gt;0,INDEX(Kalender!KP$81:KP$110,MAX(1,$C19))&gt;INDEX(Kalender!$B$81:$B$110,MAX(1,$C19))),AND($D19&gt;0,INDEX(Kalender!KP$81:KP$110,MAX(1,$D19))&gt;INDEX(Kalender!$B$81:$B$110,MAX(1,$D19))),AND($E19&gt;0,INDEX(Kalender!KP$81:KP$110,MAX(1,$E19))&gt;INDEX(Kalender!$B$81:$B$110,MAX(1,$E19))),AND($F19&gt;0,INDEX(Kalender!KP$81:KP$110,MAX(1,$F19))&gt;INDEX(Kalender!$B$81:$B$110,MAX(1,$F19)))),2,0))</f>
        <v>0</v>
      </c>
      <c r="KQ19" s="5" t="n">
        <f aca="false">IF(Kalender!KQ19&lt;&gt;1,0,IF(AND($B19&gt;0,INDEX(Kalender!KQ$68:KQ$77,MAX(1,$B19))&gt;INDEX(Kalender!$B$68:$B$77,MAX(1,$B19))),1,0)+IF(OR(AND($C19&gt;0,INDEX(Kalender!KQ$81:KQ$110,MAX(1,$C19))&gt;INDEX(Kalender!$B$81:$B$110,MAX(1,$C19))),AND($D19&gt;0,INDEX(Kalender!KQ$81:KQ$110,MAX(1,$D19))&gt;INDEX(Kalender!$B$81:$B$110,MAX(1,$D19))),AND($E19&gt;0,INDEX(Kalender!KQ$81:KQ$110,MAX(1,$E19))&gt;INDEX(Kalender!$B$81:$B$110,MAX(1,$E19))),AND($F19&gt;0,INDEX(Kalender!KQ$81:KQ$110,MAX(1,$F19))&gt;INDEX(Kalender!$B$81:$B$110,MAX(1,$F19)))),2,0))</f>
        <v>0</v>
      </c>
      <c r="KR19" s="5" t="n">
        <f aca="false">IF(Kalender!KR19&lt;&gt;1,0,IF(AND($B19&gt;0,INDEX(Kalender!KR$68:KR$77,MAX(1,$B19))&gt;INDEX(Kalender!$B$68:$B$77,MAX(1,$B19))),1,0)+IF(OR(AND($C19&gt;0,INDEX(Kalender!KR$81:KR$110,MAX(1,$C19))&gt;INDEX(Kalender!$B$81:$B$110,MAX(1,$C19))),AND($D19&gt;0,INDEX(Kalender!KR$81:KR$110,MAX(1,$D19))&gt;INDEX(Kalender!$B$81:$B$110,MAX(1,$D19))),AND($E19&gt;0,INDEX(Kalender!KR$81:KR$110,MAX(1,$E19))&gt;INDEX(Kalender!$B$81:$B$110,MAX(1,$E19))),AND($F19&gt;0,INDEX(Kalender!KR$81:KR$110,MAX(1,$F19))&gt;INDEX(Kalender!$B$81:$B$110,MAX(1,$F19)))),2,0))</f>
        <v>0</v>
      </c>
      <c r="KS19" s="5" t="n">
        <f aca="false">IF(Kalender!KS19&lt;&gt;1,0,IF(AND($B19&gt;0,INDEX(Kalender!KS$68:KS$77,MAX(1,$B19))&gt;INDEX(Kalender!$B$68:$B$77,MAX(1,$B19))),1,0)+IF(OR(AND($C19&gt;0,INDEX(Kalender!KS$81:KS$110,MAX(1,$C19))&gt;INDEX(Kalender!$B$81:$B$110,MAX(1,$C19))),AND($D19&gt;0,INDEX(Kalender!KS$81:KS$110,MAX(1,$D19))&gt;INDEX(Kalender!$B$81:$B$110,MAX(1,$D19))),AND($E19&gt;0,INDEX(Kalender!KS$81:KS$110,MAX(1,$E19))&gt;INDEX(Kalender!$B$81:$B$110,MAX(1,$E19))),AND($F19&gt;0,INDEX(Kalender!KS$81:KS$110,MAX(1,$F19))&gt;INDEX(Kalender!$B$81:$B$110,MAX(1,$F19)))),2,0))</f>
        <v>0</v>
      </c>
      <c r="KT19" s="5" t="n">
        <f aca="false">IF(Kalender!KT19&lt;&gt;1,0,IF(AND($B19&gt;0,INDEX(Kalender!KT$68:KT$77,MAX(1,$B19))&gt;INDEX(Kalender!$B$68:$B$77,MAX(1,$B19))),1,0)+IF(OR(AND($C19&gt;0,INDEX(Kalender!KT$81:KT$110,MAX(1,$C19))&gt;INDEX(Kalender!$B$81:$B$110,MAX(1,$C19))),AND($D19&gt;0,INDEX(Kalender!KT$81:KT$110,MAX(1,$D19))&gt;INDEX(Kalender!$B$81:$B$110,MAX(1,$D19))),AND($E19&gt;0,INDEX(Kalender!KT$81:KT$110,MAX(1,$E19))&gt;INDEX(Kalender!$B$81:$B$110,MAX(1,$E19))),AND($F19&gt;0,INDEX(Kalender!KT$81:KT$110,MAX(1,$F19))&gt;INDEX(Kalender!$B$81:$B$110,MAX(1,$F19)))),2,0))</f>
        <v>0</v>
      </c>
      <c r="KU19" s="5" t="n">
        <f aca="false">IF(Kalender!KU19&lt;&gt;1,0,IF(AND($B19&gt;0,INDEX(Kalender!KU$68:KU$77,MAX(1,$B19))&gt;INDEX(Kalender!$B$68:$B$77,MAX(1,$B19))),1,0)+IF(OR(AND($C19&gt;0,INDEX(Kalender!KU$81:KU$110,MAX(1,$C19))&gt;INDEX(Kalender!$B$81:$B$110,MAX(1,$C19))),AND($D19&gt;0,INDEX(Kalender!KU$81:KU$110,MAX(1,$D19))&gt;INDEX(Kalender!$B$81:$B$110,MAX(1,$D19))),AND($E19&gt;0,INDEX(Kalender!KU$81:KU$110,MAX(1,$E19))&gt;INDEX(Kalender!$B$81:$B$110,MAX(1,$E19))),AND($F19&gt;0,INDEX(Kalender!KU$81:KU$110,MAX(1,$F19))&gt;INDEX(Kalender!$B$81:$B$110,MAX(1,$F19)))),2,0))</f>
        <v>0</v>
      </c>
      <c r="KV19" s="5" t="n">
        <f aca="false">IF(Kalender!KV19&lt;&gt;1,0,IF(AND($B19&gt;0,INDEX(Kalender!KV$68:KV$77,MAX(1,$B19))&gt;INDEX(Kalender!$B$68:$B$77,MAX(1,$B19))),1,0)+IF(OR(AND($C19&gt;0,INDEX(Kalender!KV$81:KV$110,MAX(1,$C19))&gt;INDEX(Kalender!$B$81:$B$110,MAX(1,$C19))),AND($D19&gt;0,INDEX(Kalender!KV$81:KV$110,MAX(1,$D19))&gt;INDEX(Kalender!$B$81:$B$110,MAX(1,$D19))),AND($E19&gt;0,INDEX(Kalender!KV$81:KV$110,MAX(1,$E19))&gt;INDEX(Kalender!$B$81:$B$110,MAX(1,$E19))),AND($F19&gt;0,INDEX(Kalender!KV$81:KV$110,MAX(1,$F19))&gt;INDEX(Kalender!$B$81:$B$110,MAX(1,$F19)))),2,0))</f>
        <v>0</v>
      </c>
      <c r="KW19" s="5" t="n">
        <f aca="false">IF(Kalender!KW19&lt;&gt;1,0,IF(AND($B19&gt;0,INDEX(Kalender!KW$68:KW$77,MAX(1,$B19))&gt;INDEX(Kalender!$B$68:$B$77,MAX(1,$B19))),1,0)+IF(OR(AND($C19&gt;0,INDEX(Kalender!KW$81:KW$110,MAX(1,$C19))&gt;INDEX(Kalender!$B$81:$B$110,MAX(1,$C19))),AND($D19&gt;0,INDEX(Kalender!KW$81:KW$110,MAX(1,$D19))&gt;INDEX(Kalender!$B$81:$B$110,MAX(1,$D19))),AND($E19&gt;0,INDEX(Kalender!KW$81:KW$110,MAX(1,$E19))&gt;INDEX(Kalender!$B$81:$B$110,MAX(1,$E19))),AND($F19&gt;0,INDEX(Kalender!KW$81:KW$110,MAX(1,$F19))&gt;INDEX(Kalender!$B$81:$B$110,MAX(1,$F19)))),2,0))</f>
        <v>0</v>
      </c>
      <c r="KX19" s="5" t="n">
        <f aca="false">IF(Kalender!KX19&lt;&gt;1,0,IF(AND($B19&gt;0,INDEX(Kalender!KX$68:KX$77,MAX(1,$B19))&gt;INDEX(Kalender!$B$68:$B$77,MAX(1,$B19))),1,0)+IF(OR(AND($C19&gt;0,INDEX(Kalender!KX$81:KX$110,MAX(1,$C19))&gt;INDEX(Kalender!$B$81:$B$110,MAX(1,$C19))),AND($D19&gt;0,INDEX(Kalender!KX$81:KX$110,MAX(1,$D19))&gt;INDEX(Kalender!$B$81:$B$110,MAX(1,$D19))),AND($E19&gt;0,INDEX(Kalender!KX$81:KX$110,MAX(1,$E19))&gt;INDEX(Kalender!$B$81:$B$110,MAX(1,$E19))),AND($F19&gt;0,INDEX(Kalender!KX$81:KX$110,MAX(1,$F19))&gt;INDEX(Kalender!$B$81:$B$110,MAX(1,$F19)))),2,0))</f>
        <v>0</v>
      </c>
      <c r="KY19" s="5" t="n">
        <f aca="false">IF(Kalender!KY19&lt;&gt;1,0,IF(AND($B19&gt;0,INDEX(Kalender!KY$68:KY$77,MAX(1,$B19))&gt;INDEX(Kalender!$B$68:$B$77,MAX(1,$B19))),1,0)+IF(OR(AND($C19&gt;0,INDEX(Kalender!KY$81:KY$110,MAX(1,$C19))&gt;INDEX(Kalender!$B$81:$B$110,MAX(1,$C19))),AND($D19&gt;0,INDEX(Kalender!KY$81:KY$110,MAX(1,$D19))&gt;INDEX(Kalender!$B$81:$B$110,MAX(1,$D19))),AND($E19&gt;0,INDEX(Kalender!KY$81:KY$110,MAX(1,$E19))&gt;INDEX(Kalender!$B$81:$B$110,MAX(1,$E19))),AND($F19&gt;0,INDEX(Kalender!KY$81:KY$110,MAX(1,$F19))&gt;INDEX(Kalender!$B$81:$B$110,MAX(1,$F19)))),2,0))</f>
        <v>0</v>
      </c>
      <c r="KZ19" s="5" t="n">
        <f aca="false">IF(Kalender!KZ19&lt;&gt;1,0,IF(AND($B19&gt;0,INDEX(Kalender!KZ$68:KZ$77,MAX(1,$B19))&gt;INDEX(Kalender!$B$68:$B$77,MAX(1,$B19))),1,0)+IF(OR(AND($C19&gt;0,INDEX(Kalender!KZ$81:KZ$110,MAX(1,$C19))&gt;INDEX(Kalender!$B$81:$B$110,MAX(1,$C19))),AND($D19&gt;0,INDEX(Kalender!KZ$81:KZ$110,MAX(1,$D19))&gt;INDEX(Kalender!$B$81:$B$110,MAX(1,$D19))),AND($E19&gt;0,INDEX(Kalender!KZ$81:KZ$110,MAX(1,$E19))&gt;INDEX(Kalender!$B$81:$B$110,MAX(1,$E19))),AND($F19&gt;0,INDEX(Kalender!KZ$81:KZ$110,MAX(1,$F19))&gt;INDEX(Kalender!$B$81:$B$110,MAX(1,$F19)))),2,0))</f>
        <v>0</v>
      </c>
      <c r="LA19" s="5" t="n">
        <f aca="false">IF(Kalender!LA19&lt;&gt;1,0,IF(AND($B19&gt;0,INDEX(Kalender!LA$68:LA$77,MAX(1,$B19))&gt;INDEX(Kalender!$B$68:$B$77,MAX(1,$B19))),1,0)+IF(OR(AND($C19&gt;0,INDEX(Kalender!LA$81:LA$110,MAX(1,$C19))&gt;INDEX(Kalender!$B$81:$B$110,MAX(1,$C19))),AND($D19&gt;0,INDEX(Kalender!LA$81:LA$110,MAX(1,$D19))&gt;INDEX(Kalender!$B$81:$B$110,MAX(1,$D19))),AND($E19&gt;0,INDEX(Kalender!LA$81:LA$110,MAX(1,$E19))&gt;INDEX(Kalender!$B$81:$B$110,MAX(1,$E19))),AND($F19&gt;0,INDEX(Kalender!LA$81:LA$110,MAX(1,$F19))&gt;INDEX(Kalender!$B$81:$B$110,MAX(1,$F19)))),2,0))</f>
        <v>0</v>
      </c>
      <c r="LB19" s="5" t="n">
        <f aca="false">IF(Kalender!LB19&lt;&gt;1,0,IF(AND($B19&gt;0,INDEX(Kalender!LB$68:LB$77,MAX(1,$B19))&gt;INDEX(Kalender!$B$68:$B$77,MAX(1,$B19))),1,0)+IF(OR(AND($C19&gt;0,INDEX(Kalender!LB$81:LB$110,MAX(1,$C19))&gt;INDEX(Kalender!$B$81:$B$110,MAX(1,$C19))),AND($D19&gt;0,INDEX(Kalender!LB$81:LB$110,MAX(1,$D19))&gt;INDEX(Kalender!$B$81:$B$110,MAX(1,$D19))),AND($E19&gt;0,INDEX(Kalender!LB$81:LB$110,MAX(1,$E19))&gt;INDEX(Kalender!$B$81:$B$110,MAX(1,$E19))),AND($F19&gt;0,INDEX(Kalender!LB$81:LB$110,MAX(1,$F19))&gt;INDEX(Kalender!$B$81:$B$110,MAX(1,$F19)))),2,0))</f>
        <v>0</v>
      </c>
      <c r="LC19" s="5" t="n">
        <f aca="false">IF(Kalender!LC19&lt;&gt;1,0,IF(AND($B19&gt;0,INDEX(Kalender!LC$68:LC$77,MAX(1,$B19))&gt;INDEX(Kalender!$B$68:$B$77,MAX(1,$B19))),1,0)+IF(OR(AND($C19&gt;0,INDEX(Kalender!LC$81:LC$110,MAX(1,$C19))&gt;INDEX(Kalender!$B$81:$B$110,MAX(1,$C19))),AND($D19&gt;0,INDEX(Kalender!LC$81:LC$110,MAX(1,$D19))&gt;INDEX(Kalender!$B$81:$B$110,MAX(1,$D19))),AND($E19&gt;0,INDEX(Kalender!LC$81:LC$110,MAX(1,$E19))&gt;INDEX(Kalender!$B$81:$B$110,MAX(1,$E19))),AND($F19&gt;0,INDEX(Kalender!LC$81:LC$110,MAX(1,$F19))&gt;INDEX(Kalender!$B$81:$B$110,MAX(1,$F19)))),2,0))</f>
        <v>0</v>
      </c>
      <c r="LD19" s="5" t="n">
        <f aca="false">IF(Kalender!LD19&lt;&gt;1,0,IF(AND($B19&gt;0,INDEX(Kalender!LD$68:LD$77,MAX(1,$B19))&gt;INDEX(Kalender!$B$68:$B$77,MAX(1,$B19))),1,0)+IF(OR(AND($C19&gt;0,INDEX(Kalender!LD$81:LD$110,MAX(1,$C19))&gt;INDEX(Kalender!$B$81:$B$110,MAX(1,$C19))),AND($D19&gt;0,INDEX(Kalender!LD$81:LD$110,MAX(1,$D19))&gt;INDEX(Kalender!$B$81:$B$110,MAX(1,$D19))),AND($E19&gt;0,INDEX(Kalender!LD$81:LD$110,MAX(1,$E19))&gt;INDEX(Kalender!$B$81:$B$110,MAX(1,$E19))),AND($F19&gt;0,INDEX(Kalender!LD$81:LD$110,MAX(1,$F19))&gt;INDEX(Kalender!$B$81:$B$110,MAX(1,$F19)))),2,0))</f>
        <v>0</v>
      </c>
      <c r="LE19" s="5" t="n">
        <f aca="false">IF(Kalender!LE19&lt;&gt;1,0,IF(AND($B19&gt;0,INDEX(Kalender!LE$68:LE$77,MAX(1,$B19))&gt;INDEX(Kalender!$B$68:$B$77,MAX(1,$B19))),1,0)+IF(OR(AND($C19&gt;0,INDEX(Kalender!LE$81:LE$110,MAX(1,$C19))&gt;INDEX(Kalender!$B$81:$B$110,MAX(1,$C19))),AND($D19&gt;0,INDEX(Kalender!LE$81:LE$110,MAX(1,$D19))&gt;INDEX(Kalender!$B$81:$B$110,MAX(1,$D19))),AND($E19&gt;0,INDEX(Kalender!LE$81:LE$110,MAX(1,$E19))&gt;INDEX(Kalender!$B$81:$B$110,MAX(1,$E19))),AND($F19&gt;0,INDEX(Kalender!LE$81:LE$110,MAX(1,$F19))&gt;INDEX(Kalender!$B$81:$B$110,MAX(1,$F19)))),2,0))</f>
        <v>0</v>
      </c>
      <c r="LF19" s="5" t="n">
        <f aca="false">IF(Kalender!LF19&lt;&gt;1,0,IF(AND($B19&gt;0,INDEX(Kalender!LF$68:LF$77,MAX(1,$B19))&gt;INDEX(Kalender!$B$68:$B$77,MAX(1,$B19))),1,0)+IF(OR(AND($C19&gt;0,INDEX(Kalender!LF$81:LF$110,MAX(1,$C19))&gt;INDEX(Kalender!$B$81:$B$110,MAX(1,$C19))),AND($D19&gt;0,INDEX(Kalender!LF$81:LF$110,MAX(1,$D19))&gt;INDEX(Kalender!$B$81:$B$110,MAX(1,$D19))),AND($E19&gt;0,INDEX(Kalender!LF$81:LF$110,MAX(1,$E19))&gt;INDEX(Kalender!$B$81:$B$110,MAX(1,$E19))),AND($F19&gt;0,INDEX(Kalender!LF$81:LF$110,MAX(1,$F19))&gt;INDEX(Kalender!$B$81:$B$110,MAX(1,$F19)))),2,0))</f>
        <v>0</v>
      </c>
      <c r="LG19" s="5" t="n">
        <f aca="false">IF(Kalender!LG19&lt;&gt;1,0,IF(AND($B19&gt;0,INDEX(Kalender!LG$68:LG$77,MAX(1,$B19))&gt;INDEX(Kalender!$B$68:$B$77,MAX(1,$B19))),1,0)+IF(OR(AND($C19&gt;0,INDEX(Kalender!LG$81:LG$110,MAX(1,$C19))&gt;INDEX(Kalender!$B$81:$B$110,MAX(1,$C19))),AND($D19&gt;0,INDEX(Kalender!LG$81:LG$110,MAX(1,$D19))&gt;INDEX(Kalender!$B$81:$B$110,MAX(1,$D19))),AND($E19&gt;0,INDEX(Kalender!LG$81:LG$110,MAX(1,$E19))&gt;INDEX(Kalender!$B$81:$B$110,MAX(1,$E19))),AND($F19&gt;0,INDEX(Kalender!LG$81:LG$110,MAX(1,$F19))&gt;INDEX(Kalender!$B$81:$B$110,MAX(1,$F19)))),2,0))</f>
        <v>0</v>
      </c>
      <c r="LH19" s="5" t="n">
        <f aca="false">IF(Kalender!LH19&lt;&gt;1,0,IF(AND($B19&gt;0,INDEX(Kalender!LH$68:LH$77,MAX(1,$B19))&gt;INDEX(Kalender!$B$68:$B$77,MAX(1,$B19))),1,0)+IF(OR(AND($C19&gt;0,INDEX(Kalender!LH$81:LH$110,MAX(1,$C19))&gt;INDEX(Kalender!$B$81:$B$110,MAX(1,$C19))),AND($D19&gt;0,INDEX(Kalender!LH$81:LH$110,MAX(1,$D19))&gt;INDEX(Kalender!$B$81:$B$110,MAX(1,$D19))),AND($E19&gt;0,INDEX(Kalender!LH$81:LH$110,MAX(1,$E19))&gt;INDEX(Kalender!$B$81:$B$110,MAX(1,$E19))),AND($F19&gt;0,INDEX(Kalender!LH$81:LH$110,MAX(1,$F19))&gt;INDEX(Kalender!$B$81:$B$110,MAX(1,$F19)))),2,0))</f>
        <v>0</v>
      </c>
      <c r="LI19" s="5" t="n">
        <f aca="false">IF(Kalender!LI19&lt;&gt;1,0,IF(AND($B19&gt;0,INDEX(Kalender!LI$68:LI$77,MAX(1,$B19))&gt;INDEX(Kalender!$B$68:$B$77,MAX(1,$B19))),1,0)+IF(OR(AND($C19&gt;0,INDEX(Kalender!LI$81:LI$110,MAX(1,$C19))&gt;INDEX(Kalender!$B$81:$B$110,MAX(1,$C19))),AND($D19&gt;0,INDEX(Kalender!LI$81:LI$110,MAX(1,$D19))&gt;INDEX(Kalender!$B$81:$B$110,MAX(1,$D19))),AND($E19&gt;0,INDEX(Kalender!LI$81:LI$110,MAX(1,$E19))&gt;INDEX(Kalender!$B$81:$B$110,MAX(1,$E19))),AND($F19&gt;0,INDEX(Kalender!LI$81:LI$110,MAX(1,$F19))&gt;INDEX(Kalender!$B$81:$B$110,MAX(1,$F19)))),2,0))</f>
        <v>0</v>
      </c>
      <c r="LJ19" s="5" t="n">
        <f aca="false">IF(Kalender!LJ19&lt;&gt;1,0,IF(AND($B19&gt;0,INDEX(Kalender!LJ$68:LJ$77,MAX(1,$B19))&gt;INDEX(Kalender!$B$68:$B$77,MAX(1,$B19))),1,0)+IF(OR(AND($C19&gt;0,INDEX(Kalender!LJ$81:LJ$110,MAX(1,$C19))&gt;INDEX(Kalender!$B$81:$B$110,MAX(1,$C19))),AND($D19&gt;0,INDEX(Kalender!LJ$81:LJ$110,MAX(1,$D19))&gt;INDEX(Kalender!$B$81:$B$110,MAX(1,$D19))),AND($E19&gt;0,INDEX(Kalender!LJ$81:LJ$110,MAX(1,$E19))&gt;INDEX(Kalender!$B$81:$B$110,MAX(1,$E19))),AND($F19&gt;0,INDEX(Kalender!LJ$81:LJ$110,MAX(1,$F19))&gt;INDEX(Kalender!$B$81:$B$110,MAX(1,$F19)))),2,0))</f>
        <v>0</v>
      </c>
      <c r="LK19" s="5" t="n">
        <f aca="false">IF(Kalender!LK19&lt;&gt;1,0,IF(AND($B19&gt;0,INDEX(Kalender!LK$68:LK$77,MAX(1,$B19))&gt;INDEX(Kalender!$B$68:$B$77,MAX(1,$B19))),1,0)+IF(OR(AND($C19&gt;0,INDEX(Kalender!LK$81:LK$110,MAX(1,$C19))&gt;INDEX(Kalender!$B$81:$B$110,MAX(1,$C19))),AND($D19&gt;0,INDEX(Kalender!LK$81:LK$110,MAX(1,$D19))&gt;INDEX(Kalender!$B$81:$B$110,MAX(1,$D19))),AND($E19&gt;0,INDEX(Kalender!LK$81:LK$110,MAX(1,$E19))&gt;INDEX(Kalender!$B$81:$B$110,MAX(1,$E19))),AND($F19&gt;0,INDEX(Kalender!LK$81:LK$110,MAX(1,$F19))&gt;INDEX(Kalender!$B$81:$B$110,MAX(1,$F19)))),2,0))</f>
        <v>0</v>
      </c>
      <c r="LL19" s="5" t="n">
        <f aca="false">IF(Kalender!LL19&lt;&gt;1,0,IF(AND($B19&gt;0,INDEX(Kalender!LL$68:LL$77,MAX(1,$B19))&gt;INDEX(Kalender!$B$68:$B$77,MAX(1,$B19))),1,0)+IF(OR(AND($C19&gt;0,INDEX(Kalender!LL$81:LL$110,MAX(1,$C19))&gt;INDEX(Kalender!$B$81:$B$110,MAX(1,$C19))),AND($D19&gt;0,INDEX(Kalender!LL$81:LL$110,MAX(1,$D19))&gt;INDEX(Kalender!$B$81:$B$110,MAX(1,$D19))),AND($E19&gt;0,INDEX(Kalender!LL$81:LL$110,MAX(1,$E19))&gt;INDEX(Kalender!$B$81:$B$110,MAX(1,$E19))),AND($F19&gt;0,INDEX(Kalender!LL$81:LL$110,MAX(1,$F19))&gt;INDEX(Kalender!$B$81:$B$110,MAX(1,$F19)))),2,0))</f>
        <v>0</v>
      </c>
      <c r="LM19" s="5" t="n">
        <f aca="false">IF(Kalender!LM19&lt;&gt;1,0,IF(AND($B19&gt;0,INDEX(Kalender!LM$68:LM$77,MAX(1,$B19))&gt;INDEX(Kalender!$B$68:$B$77,MAX(1,$B19))),1,0)+IF(OR(AND($C19&gt;0,INDEX(Kalender!LM$81:LM$110,MAX(1,$C19))&gt;INDEX(Kalender!$B$81:$B$110,MAX(1,$C19))),AND($D19&gt;0,INDEX(Kalender!LM$81:LM$110,MAX(1,$D19))&gt;INDEX(Kalender!$B$81:$B$110,MAX(1,$D19))),AND($E19&gt;0,INDEX(Kalender!LM$81:LM$110,MAX(1,$E19))&gt;INDEX(Kalender!$B$81:$B$110,MAX(1,$E19))),AND($F19&gt;0,INDEX(Kalender!LM$81:LM$110,MAX(1,$F19))&gt;INDEX(Kalender!$B$81:$B$110,MAX(1,$F19)))),2,0))</f>
        <v>0</v>
      </c>
      <c r="LN19" s="5" t="n">
        <f aca="false">IF(Kalender!LN19&lt;&gt;1,0,IF(AND($B19&gt;0,INDEX(Kalender!LN$68:LN$77,MAX(1,$B19))&gt;INDEX(Kalender!$B$68:$B$77,MAX(1,$B19))),1,0)+IF(OR(AND($C19&gt;0,INDEX(Kalender!LN$81:LN$110,MAX(1,$C19))&gt;INDEX(Kalender!$B$81:$B$110,MAX(1,$C19))),AND($D19&gt;0,INDEX(Kalender!LN$81:LN$110,MAX(1,$D19))&gt;INDEX(Kalender!$B$81:$B$110,MAX(1,$D19))),AND($E19&gt;0,INDEX(Kalender!LN$81:LN$110,MAX(1,$E19))&gt;INDEX(Kalender!$B$81:$B$110,MAX(1,$E19))),AND($F19&gt;0,INDEX(Kalender!LN$81:LN$110,MAX(1,$F19))&gt;INDEX(Kalender!$B$81:$B$110,MAX(1,$F19)))),2,0))</f>
        <v>0</v>
      </c>
      <c r="LO19" s="5" t="n">
        <f aca="false">IF(Kalender!LO19&lt;&gt;1,0,IF(AND($B19&gt;0,INDEX(Kalender!LO$68:LO$77,MAX(1,$B19))&gt;INDEX(Kalender!$B$68:$B$77,MAX(1,$B19))),1,0)+IF(OR(AND($C19&gt;0,INDEX(Kalender!LO$81:LO$110,MAX(1,$C19))&gt;INDEX(Kalender!$B$81:$B$110,MAX(1,$C19))),AND($D19&gt;0,INDEX(Kalender!LO$81:LO$110,MAX(1,$D19))&gt;INDEX(Kalender!$B$81:$B$110,MAX(1,$D19))),AND($E19&gt;0,INDEX(Kalender!LO$81:LO$110,MAX(1,$E19))&gt;INDEX(Kalender!$B$81:$B$110,MAX(1,$E19))),AND($F19&gt;0,INDEX(Kalender!LO$81:LO$110,MAX(1,$F19))&gt;INDEX(Kalender!$B$81:$B$110,MAX(1,$F19)))),2,0))</f>
        <v>0</v>
      </c>
      <c r="LP19" s="5" t="n">
        <f aca="false">IF(Kalender!LP19&lt;&gt;1,0,IF(AND($B19&gt;0,INDEX(Kalender!LP$68:LP$77,MAX(1,$B19))&gt;INDEX(Kalender!$B$68:$B$77,MAX(1,$B19))),1,0)+IF(OR(AND($C19&gt;0,INDEX(Kalender!LP$81:LP$110,MAX(1,$C19))&gt;INDEX(Kalender!$B$81:$B$110,MAX(1,$C19))),AND($D19&gt;0,INDEX(Kalender!LP$81:LP$110,MAX(1,$D19))&gt;INDEX(Kalender!$B$81:$B$110,MAX(1,$D19))),AND($E19&gt;0,INDEX(Kalender!LP$81:LP$110,MAX(1,$E19))&gt;INDEX(Kalender!$B$81:$B$110,MAX(1,$E19))),AND($F19&gt;0,INDEX(Kalender!LP$81:LP$110,MAX(1,$F19))&gt;INDEX(Kalender!$B$81:$B$110,MAX(1,$F19)))),2,0))</f>
        <v>0</v>
      </c>
      <c r="LQ19" s="5" t="n">
        <f aca="false">IF(Kalender!LQ19&lt;&gt;1,0,IF(AND($B19&gt;0,INDEX(Kalender!LQ$68:LQ$77,MAX(1,$B19))&gt;INDEX(Kalender!$B$68:$B$77,MAX(1,$B19))),1,0)+IF(OR(AND($C19&gt;0,INDEX(Kalender!LQ$81:LQ$110,MAX(1,$C19))&gt;INDEX(Kalender!$B$81:$B$110,MAX(1,$C19))),AND($D19&gt;0,INDEX(Kalender!LQ$81:LQ$110,MAX(1,$D19))&gt;INDEX(Kalender!$B$81:$B$110,MAX(1,$D19))),AND($E19&gt;0,INDEX(Kalender!LQ$81:LQ$110,MAX(1,$E19))&gt;INDEX(Kalender!$B$81:$B$110,MAX(1,$E19))),AND($F19&gt;0,INDEX(Kalender!LQ$81:LQ$110,MAX(1,$F19))&gt;INDEX(Kalender!$B$81:$B$110,MAX(1,$F19)))),2,0))</f>
        <v>0</v>
      </c>
      <c r="LR19" s="5" t="n">
        <f aca="false">IF(Kalender!LR19&lt;&gt;1,0,IF(AND($B19&gt;0,INDEX(Kalender!LR$68:LR$77,MAX(1,$B19))&gt;INDEX(Kalender!$B$68:$B$77,MAX(1,$B19))),1,0)+IF(OR(AND($C19&gt;0,INDEX(Kalender!LR$81:LR$110,MAX(1,$C19))&gt;INDEX(Kalender!$B$81:$B$110,MAX(1,$C19))),AND($D19&gt;0,INDEX(Kalender!LR$81:LR$110,MAX(1,$D19))&gt;INDEX(Kalender!$B$81:$B$110,MAX(1,$D19))),AND($E19&gt;0,INDEX(Kalender!LR$81:LR$110,MAX(1,$E19))&gt;INDEX(Kalender!$B$81:$B$110,MAX(1,$E19))),AND($F19&gt;0,INDEX(Kalender!LR$81:LR$110,MAX(1,$F19))&gt;INDEX(Kalender!$B$81:$B$110,MAX(1,$F19)))),2,0))</f>
        <v>0</v>
      </c>
      <c r="LS19" s="5" t="n">
        <f aca="false">IF(Kalender!LS19&lt;&gt;1,0,IF(AND($B19&gt;0,INDEX(Kalender!LS$68:LS$77,MAX(1,$B19))&gt;INDEX(Kalender!$B$68:$B$77,MAX(1,$B19))),1,0)+IF(OR(AND($C19&gt;0,INDEX(Kalender!LS$81:LS$110,MAX(1,$C19))&gt;INDEX(Kalender!$B$81:$B$110,MAX(1,$C19))),AND($D19&gt;0,INDEX(Kalender!LS$81:LS$110,MAX(1,$D19))&gt;INDEX(Kalender!$B$81:$B$110,MAX(1,$D19))),AND($E19&gt;0,INDEX(Kalender!LS$81:LS$110,MAX(1,$E19))&gt;INDEX(Kalender!$B$81:$B$110,MAX(1,$E19))),AND($F19&gt;0,INDEX(Kalender!LS$81:LS$110,MAX(1,$F19))&gt;INDEX(Kalender!$B$81:$B$110,MAX(1,$F19)))),2,0))</f>
        <v>0</v>
      </c>
      <c r="LT19" s="5" t="n">
        <f aca="false">IF(Kalender!LT19&lt;&gt;1,0,IF(AND($B19&gt;0,INDEX(Kalender!LT$68:LT$77,MAX(1,$B19))&gt;INDEX(Kalender!$B$68:$B$77,MAX(1,$B19))),1,0)+IF(OR(AND($C19&gt;0,INDEX(Kalender!LT$81:LT$110,MAX(1,$C19))&gt;INDEX(Kalender!$B$81:$B$110,MAX(1,$C19))),AND($D19&gt;0,INDEX(Kalender!LT$81:LT$110,MAX(1,$D19))&gt;INDEX(Kalender!$B$81:$B$110,MAX(1,$D19))),AND($E19&gt;0,INDEX(Kalender!LT$81:LT$110,MAX(1,$E19))&gt;INDEX(Kalender!$B$81:$B$110,MAX(1,$E19))),AND($F19&gt;0,INDEX(Kalender!LT$81:LT$110,MAX(1,$F19))&gt;INDEX(Kalender!$B$81:$B$110,MAX(1,$F19)))),2,0))</f>
        <v>0</v>
      </c>
      <c r="LU19" s="5" t="n">
        <f aca="false">IF(Kalender!LU19&lt;&gt;1,0,IF(AND($B19&gt;0,INDEX(Kalender!LU$68:LU$77,MAX(1,$B19))&gt;INDEX(Kalender!$B$68:$B$77,MAX(1,$B19))),1,0)+IF(OR(AND($C19&gt;0,INDEX(Kalender!LU$81:LU$110,MAX(1,$C19))&gt;INDEX(Kalender!$B$81:$B$110,MAX(1,$C19))),AND($D19&gt;0,INDEX(Kalender!LU$81:LU$110,MAX(1,$D19))&gt;INDEX(Kalender!$B$81:$B$110,MAX(1,$D19))),AND($E19&gt;0,INDEX(Kalender!LU$81:LU$110,MAX(1,$E19))&gt;INDEX(Kalender!$B$81:$B$110,MAX(1,$E19))),AND($F19&gt;0,INDEX(Kalender!LU$81:LU$110,MAX(1,$F19))&gt;INDEX(Kalender!$B$81:$B$110,MAX(1,$F19)))),2,0))</f>
        <v>0</v>
      </c>
      <c r="LV19" s="5" t="n">
        <f aca="false">IF(Kalender!LV19&lt;&gt;1,0,IF(AND($B19&gt;0,INDEX(Kalender!LV$68:LV$77,MAX(1,$B19))&gt;INDEX(Kalender!$B$68:$B$77,MAX(1,$B19))),1,0)+IF(OR(AND($C19&gt;0,INDEX(Kalender!LV$81:LV$110,MAX(1,$C19))&gt;INDEX(Kalender!$B$81:$B$110,MAX(1,$C19))),AND($D19&gt;0,INDEX(Kalender!LV$81:LV$110,MAX(1,$D19))&gt;INDEX(Kalender!$B$81:$B$110,MAX(1,$D19))),AND($E19&gt;0,INDEX(Kalender!LV$81:LV$110,MAX(1,$E19))&gt;INDEX(Kalender!$B$81:$B$110,MAX(1,$E19))),AND($F19&gt;0,INDEX(Kalender!LV$81:LV$110,MAX(1,$F19))&gt;INDEX(Kalender!$B$81:$B$110,MAX(1,$F19)))),2,0))</f>
        <v>0</v>
      </c>
      <c r="LW19" s="5" t="n">
        <f aca="false">IF(Kalender!LW19&lt;&gt;1,0,IF(AND($B19&gt;0,INDEX(Kalender!LW$68:LW$77,MAX(1,$B19))&gt;INDEX(Kalender!$B$68:$B$77,MAX(1,$B19))),1,0)+IF(OR(AND($C19&gt;0,INDEX(Kalender!LW$81:LW$110,MAX(1,$C19))&gt;INDEX(Kalender!$B$81:$B$110,MAX(1,$C19))),AND($D19&gt;0,INDEX(Kalender!LW$81:LW$110,MAX(1,$D19))&gt;INDEX(Kalender!$B$81:$B$110,MAX(1,$D19))),AND($E19&gt;0,INDEX(Kalender!LW$81:LW$110,MAX(1,$E19))&gt;INDEX(Kalender!$B$81:$B$110,MAX(1,$E19))),AND($F19&gt;0,INDEX(Kalender!LW$81:LW$110,MAX(1,$F19))&gt;INDEX(Kalender!$B$81:$B$110,MAX(1,$F19)))),2,0))</f>
        <v>0</v>
      </c>
      <c r="LX19" s="5" t="n">
        <f aca="false">IF(Kalender!LX19&lt;&gt;1,0,IF(AND($B19&gt;0,INDEX(Kalender!LX$68:LX$77,MAX(1,$B19))&gt;INDEX(Kalender!$B$68:$B$77,MAX(1,$B19))),1,0)+IF(OR(AND($C19&gt;0,INDEX(Kalender!LX$81:LX$110,MAX(1,$C19))&gt;INDEX(Kalender!$B$81:$B$110,MAX(1,$C19))),AND($D19&gt;0,INDEX(Kalender!LX$81:LX$110,MAX(1,$D19))&gt;INDEX(Kalender!$B$81:$B$110,MAX(1,$D19))),AND($E19&gt;0,INDEX(Kalender!LX$81:LX$110,MAX(1,$E19))&gt;INDEX(Kalender!$B$81:$B$110,MAX(1,$E19))),AND($F19&gt;0,INDEX(Kalender!LX$81:LX$110,MAX(1,$F19))&gt;INDEX(Kalender!$B$81:$B$110,MAX(1,$F19)))),2,0))</f>
        <v>0</v>
      </c>
      <c r="LY19" s="5" t="n">
        <f aca="false">IF(Kalender!LY19&lt;&gt;1,0,IF(AND($B19&gt;0,INDEX(Kalender!LY$68:LY$77,MAX(1,$B19))&gt;INDEX(Kalender!$B$68:$B$77,MAX(1,$B19))),1,0)+IF(OR(AND($C19&gt;0,INDEX(Kalender!LY$81:LY$110,MAX(1,$C19))&gt;INDEX(Kalender!$B$81:$B$110,MAX(1,$C19))),AND($D19&gt;0,INDEX(Kalender!LY$81:LY$110,MAX(1,$D19))&gt;INDEX(Kalender!$B$81:$B$110,MAX(1,$D19))),AND($E19&gt;0,INDEX(Kalender!LY$81:LY$110,MAX(1,$E19))&gt;INDEX(Kalender!$B$81:$B$110,MAX(1,$E19))),AND($F19&gt;0,INDEX(Kalender!LY$81:LY$110,MAX(1,$F19))&gt;INDEX(Kalender!$B$81:$B$110,MAX(1,$F19)))),2,0))</f>
        <v>0</v>
      </c>
      <c r="LZ19" s="5" t="n">
        <f aca="false">IF(Kalender!LZ19&lt;&gt;1,0,IF(AND($B19&gt;0,INDEX(Kalender!LZ$68:LZ$77,MAX(1,$B19))&gt;INDEX(Kalender!$B$68:$B$77,MAX(1,$B19))),1,0)+IF(OR(AND($C19&gt;0,INDEX(Kalender!LZ$81:LZ$110,MAX(1,$C19))&gt;INDEX(Kalender!$B$81:$B$110,MAX(1,$C19))),AND($D19&gt;0,INDEX(Kalender!LZ$81:LZ$110,MAX(1,$D19))&gt;INDEX(Kalender!$B$81:$B$110,MAX(1,$D19))),AND($E19&gt;0,INDEX(Kalender!LZ$81:LZ$110,MAX(1,$E19))&gt;INDEX(Kalender!$B$81:$B$110,MAX(1,$E19))),AND($F19&gt;0,INDEX(Kalender!LZ$81:LZ$110,MAX(1,$F19))&gt;INDEX(Kalender!$B$81:$B$110,MAX(1,$F19)))),2,0))</f>
        <v>0</v>
      </c>
      <c r="MA19" s="5" t="n">
        <f aca="false">IF(Kalender!MA19&lt;&gt;1,0,IF(AND($B19&gt;0,INDEX(Kalender!MA$68:MA$77,MAX(1,$B19))&gt;INDEX(Kalender!$B$68:$B$77,MAX(1,$B19))),1,0)+IF(OR(AND($C19&gt;0,INDEX(Kalender!MA$81:MA$110,MAX(1,$C19))&gt;INDEX(Kalender!$B$81:$B$110,MAX(1,$C19))),AND($D19&gt;0,INDEX(Kalender!MA$81:MA$110,MAX(1,$D19))&gt;INDEX(Kalender!$B$81:$B$110,MAX(1,$D19))),AND($E19&gt;0,INDEX(Kalender!MA$81:MA$110,MAX(1,$E19))&gt;INDEX(Kalender!$B$81:$B$110,MAX(1,$E19))),AND($F19&gt;0,INDEX(Kalender!MA$81:MA$110,MAX(1,$F19))&gt;INDEX(Kalender!$B$81:$B$110,MAX(1,$F19)))),2,0))</f>
        <v>0</v>
      </c>
      <c r="MB19" s="5" t="n">
        <f aca="false">IF(Kalender!MB19&lt;&gt;1,0,IF(AND($B19&gt;0,INDEX(Kalender!MB$68:MB$77,MAX(1,$B19))&gt;INDEX(Kalender!$B$68:$B$77,MAX(1,$B19))),1,0)+IF(OR(AND($C19&gt;0,INDEX(Kalender!MB$81:MB$110,MAX(1,$C19))&gt;INDEX(Kalender!$B$81:$B$110,MAX(1,$C19))),AND($D19&gt;0,INDEX(Kalender!MB$81:MB$110,MAX(1,$D19))&gt;INDEX(Kalender!$B$81:$B$110,MAX(1,$D19))),AND($E19&gt;0,INDEX(Kalender!MB$81:MB$110,MAX(1,$E19))&gt;INDEX(Kalender!$B$81:$B$110,MAX(1,$E19))),AND($F19&gt;0,INDEX(Kalender!MB$81:MB$110,MAX(1,$F19))&gt;INDEX(Kalender!$B$81:$B$110,MAX(1,$F19)))),2,0))</f>
        <v>0</v>
      </c>
      <c r="MC19" s="5" t="n">
        <f aca="false">IF(Kalender!MC19&lt;&gt;1,0,IF(AND($B19&gt;0,INDEX(Kalender!MC$68:MC$77,MAX(1,$B19))&gt;INDEX(Kalender!$B$68:$B$77,MAX(1,$B19))),1,0)+IF(OR(AND($C19&gt;0,INDEX(Kalender!MC$81:MC$110,MAX(1,$C19))&gt;INDEX(Kalender!$B$81:$B$110,MAX(1,$C19))),AND($D19&gt;0,INDEX(Kalender!MC$81:MC$110,MAX(1,$D19))&gt;INDEX(Kalender!$B$81:$B$110,MAX(1,$D19))),AND($E19&gt;0,INDEX(Kalender!MC$81:MC$110,MAX(1,$E19))&gt;INDEX(Kalender!$B$81:$B$110,MAX(1,$E19))),AND($F19&gt;0,INDEX(Kalender!MC$81:MC$110,MAX(1,$F19))&gt;INDEX(Kalender!$B$81:$B$110,MAX(1,$F19)))),2,0))</f>
        <v>0</v>
      </c>
      <c r="MD19" s="5" t="n">
        <f aca="false">IF(Kalender!MD19&lt;&gt;1,0,IF(AND($B19&gt;0,INDEX(Kalender!MD$68:MD$77,MAX(1,$B19))&gt;INDEX(Kalender!$B$68:$B$77,MAX(1,$B19))),1,0)+IF(OR(AND($C19&gt;0,INDEX(Kalender!MD$81:MD$110,MAX(1,$C19))&gt;INDEX(Kalender!$B$81:$B$110,MAX(1,$C19))),AND($D19&gt;0,INDEX(Kalender!MD$81:MD$110,MAX(1,$D19))&gt;INDEX(Kalender!$B$81:$B$110,MAX(1,$D19))),AND($E19&gt;0,INDEX(Kalender!MD$81:MD$110,MAX(1,$E19))&gt;INDEX(Kalender!$B$81:$B$110,MAX(1,$E19))),AND($F19&gt;0,INDEX(Kalender!MD$81:MD$110,MAX(1,$F19))&gt;INDEX(Kalender!$B$81:$B$110,MAX(1,$F19)))),2,0))</f>
        <v>0</v>
      </c>
      <c r="ME19" s="5" t="n">
        <f aca="false">IF(Kalender!ME19&lt;&gt;1,0,IF(AND($B19&gt;0,INDEX(Kalender!ME$68:ME$77,MAX(1,$B19))&gt;INDEX(Kalender!$B$68:$B$77,MAX(1,$B19))),1,0)+IF(OR(AND($C19&gt;0,INDEX(Kalender!ME$81:ME$110,MAX(1,$C19))&gt;INDEX(Kalender!$B$81:$B$110,MAX(1,$C19))),AND($D19&gt;0,INDEX(Kalender!ME$81:ME$110,MAX(1,$D19))&gt;INDEX(Kalender!$B$81:$B$110,MAX(1,$D19))),AND($E19&gt;0,INDEX(Kalender!ME$81:ME$110,MAX(1,$E19))&gt;INDEX(Kalender!$B$81:$B$110,MAX(1,$E19))),AND($F19&gt;0,INDEX(Kalender!ME$81:ME$110,MAX(1,$F19))&gt;INDEX(Kalender!$B$81:$B$110,MAX(1,$F19)))),2,0))</f>
        <v>0</v>
      </c>
      <c r="MF19" s="5" t="n">
        <f aca="false">IF(Kalender!MF19&lt;&gt;1,0,IF(AND($B19&gt;0,INDEX(Kalender!MF$68:MF$77,MAX(1,$B19))&gt;INDEX(Kalender!$B$68:$B$77,MAX(1,$B19))),1,0)+IF(OR(AND($C19&gt;0,INDEX(Kalender!MF$81:MF$110,MAX(1,$C19))&gt;INDEX(Kalender!$B$81:$B$110,MAX(1,$C19))),AND($D19&gt;0,INDEX(Kalender!MF$81:MF$110,MAX(1,$D19))&gt;INDEX(Kalender!$B$81:$B$110,MAX(1,$D19))),AND($E19&gt;0,INDEX(Kalender!MF$81:MF$110,MAX(1,$E19))&gt;INDEX(Kalender!$B$81:$B$110,MAX(1,$E19))),AND($F19&gt;0,INDEX(Kalender!MF$81:MF$110,MAX(1,$F19))&gt;INDEX(Kalender!$B$81:$B$110,MAX(1,$F19)))),2,0))</f>
        <v>0</v>
      </c>
      <c r="MG19" s="5" t="n">
        <f aca="false">IF(Kalender!MG19&lt;&gt;1,0,IF(AND($B19&gt;0,INDEX(Kalender!MG$68:MG$77,MAX(1,$B19))&gt;INDEX(Kalender!$B$68:$B$77,MAX(1,$B19))),1,0)+IF(OR(AND($C19&gt;0,INDEX(Kalender!MG$81:MG$110,MAX(1,$C19))&gt;INDEX(Kalender!$B$81:$B$110,MAX(1,$C19))),AND($D19&gt;0,INDEX(Kalender!MG$81:MG$110,MAX(1,$D19))&gt;INDEX(Kalender!$B$81:$B$110,MAX(1,$D19))),AND($E19&gt;0,INDEX(Kalender!MG$81:MG$110,MAX(1,$E19))&gt;INDEX(Kalender!$B$81:$B$110,MAX(1,$E19))),AND($F19&gt;0,INDEX(Kalender!MG$81:MG$110,MAX(1,$F19))&gt;INDEX(Kalender!$B$81:$B$110,MAX(1,$F19)))),2,0))</f>
        <v>0</v>
      </c>
      <c r="MH19" s="5" t="n">
        <f aca="false">IF(Kalender!MH19&lt;&gt;1,0,IF(AND($B19&gt;0,INDEX(Kalender!MH$68:MH$77,MAX(1,$B19))&gt;INDEX(Kalender!$B$68:$B$77,MAX(1,$B19))),1,0)+IF(OR(AND($C19&gt;0,INDEX(Kalender!MH$81:MH$110,MAX(1,$C19))&gt;INDEX(Kalender!$B$81:$B$110,MAX(1,$C19))),AND($D19&gt;0,INDEX(Kalender!MH$81:MH$110,MAX(1,$D19))&gt;INDEX(Kalender!$B$81:$B$110,MAX(1,$D19))),AND($E19&gt;0,INDEX(Kalender!MH$81:MH$110,MAX(1,$E19))&gt;INDEX(Kalender!$B$81:$B$110,MAX(1,$E19))),AND($F19&gt;0,INDEX(Kalender!MH$81:MH$110,MAX(1,$F19))&gt;INDEX(Kalender!$B$81:$B$110,MAX(1,$F19)))),2,0))</f>
        <v>0</v>
      </c>
      <c r="MI19" s="5" t="n">
        <f aca="false">IF(Kalender!MI19&lt;&gt;1,0,IF(AND($B19&gt;0,INDEX(Kalender!MI$68:MI$77,MAX(1,$B19))&gt;INDEX(Kalender!$B$68:$B$77,MAX(1,$B19))),1,0)+IF(OR(AND($C19&gt;0,INDEX(Kalender!MI$81:MI$110,MAX(1,$C19))&gt;INDEX(Kalender!$B$81:$B$110,MAX(1,$C19))),AND($D19&gt;0,INDEX(Kalender!MI$81:MI$110,MAX(1,$D19))&gt;INDEX(Kalender!$B$81:$B$110,MAX(1,$D19))),AND($E19&gt;0,INDEX(Kalender!MI$81:MI$110,MAX(1,$E19))&gt;INDEX(Kalender!$B$81:$B$110,MAX(1,$E19))),AND($F19&gt;0,INDEX(Kalender!MI$81:MI$110,MAX(1,$F19))&gt;INDEX(Kalender!$B$81:$B$110,MAX(1,$F19)))),2,0))</f>
        <v>0</v>
      </c>
      <c r="MJ19" s="5" t="n">
        <f aca="false">IF(Kalender!MJ19&lt;&gt;1,0,IF(AND($B19&gt;0,INDEX(Kalender!MJ$68:MJ$77,MAX(1,$B19))&gt;INDEX(Kalender!$B$68:$B$77,MAX(1,$B19))),1,0)+IF(OR(AND($C19&gt;0,INDEX(Kalender!MJ$81:MJ$110,MAX(1,$C19))&gt;INDEX(Kalender!$B$81:$B$110,MAX(1,$C19))),AND($D19&gt;0,INDEX(Kalender!MJ$81:MJ$110,MAX(1,$D19))&gt;INDEX(Kalender!$B$81:$B$110,MAX(1,$D19))),AND($E19&gt;0,INDEX(Kalender!MJ$81:MJ$110,MAX(1,$E19))&gt;INDEX(Kalender!$B$81:$B$110,MAX(1,$E19))),AND($F19&gt;0,INDEX(Kalender!MJ$81:MJ$110,MAX(1,$F19))&gt;INDEX(Kalender!$B$81:$B$110,MAX(1,$F19)))),2,0))</f>
        <v>0</v>
      </c>
      <c r="MK19" s="5" t="n">
        <f aca="false">IF(Kalender!MK19&lt;&gt;1,0,IF(AND($B19&gt;0,INDEX(Kalender!MK$68:MK$77,MAX(1,$B19))&gt;INDEX(Kalender!$B$68:$B$77,MAX(1,$B19))),1,0)+IF(OR(AND($C19&gt;0,INDEX(Kalender!MK$81:MK$110,MAX(1,$C19))&gt;INDEX(Kalender!$B$81:$B$110,MAX(1,$C19))),AND($D19&gt;0,INDEX(Kalender!MK$81:MK$110,MAX(1,$D19))&gt;INDEX(Kalender!$B$81:$B$110,MAX(1,$D19))),AND($E19&gt;0,INDEX(Kalender!MK$81:MK$110,MAX(1,$E19))&gt;INDEX(Kalender!$B$81:$B$110,MAX(1,$E19))),AND($F19&gt;0,INDEX(Kalender!MK$81:MK$110,MAX(1,$F19))&gt;INDEX(Kalender!$B$81:$B$110,MAX(1,$F19)))),2,0))</f>
        <v>0</v>
      </c>
      <c r="ML19" s="5" t="n">
        <f aca="false">IF(Kalender!ML19&lt;&gt;1,0,IF(AND($B19&gt;0,INDEX(Kalender!ML$68:ML$77,MAX(1,$B19))&gt;INDEX(Kalender!$B$68:$B$77,MAX(1,$B19))),1,0)+IF(OR(AND($C19&gt;0,INDEX(Kalender!ML$81:ML$110,MAX(1,$C19))&gt;INDEX(Kalender!$B$81:$B$110,MAX(1,$C19))),AND($D19&gt;0,INDEX(Kalender!ML$81:ML$110,MAX(1,$D19))&gt;INDEX(Kalender!$B$81:$B$110,MAX(1,$D19))),AND($E19&gt;0,INDEX(Kalender!ML$81:ML$110,MAX(1,$E19))&gt;INDEX(Kalender!$B$81:$B$110,MAX(1,$E19))),AND($F19&gt;0,INDEX(Kalender!ML$81:ML$110,MAX(1,$F19))&gt;INDEX(Kalender!$B$81:$B$110,MAX(1,$F19)))),2,0))</f>
        <v>0</v>
      </c>
      <c r="MM19" s="5" t="n">
        <f aca="false">IF(Kalender!MM19&lt;&gt;1,0,IF(AND($B19&gt;0,INDEX(Kalender!MM$68:MM$77,MAX(1,$B19))&gt;INDEX(Kalender!$B$68:$B$77,MAX(1,$B19))),1,0)+IF(OR(AND($C19&gt;0,INDEX(Kalender!MM$81:MM$110,MAX(1,$C19))&gt;INDEX(Kalender!$B$81:$B$110,MAX(1,$C19))),AND($D19&gt;0,INDEX(Kalender!MM$81:MM$110,MAX(1,$D19))&gt;INDEX(Kalender!$B$81:$B$110,MAX(1,$D19))),AND($E19&gt;0,INDEX(Kalender!MM$81:MM$110,MAX(1,$E19))&gt;INDEX(Kalender!$B$81:$B$110,MAX(1,$E19))),AND($F19&gt;0,INDEX(Kalender!MM$81:MM$110,MAX(1,$F19))&gt;INDEX(Kalender!$B$81:$B$110,MAX(1,$F19)))),2,0))</f>
        <v>0</v>
      </c>
      <c r="MN19" s="5" t="n">
        <f aca="false">IF(Kalender!MN19&lt;&gt;1,0,IF(AND($B19&gt;0,INDEX(Kalender!MN$68:MN$77,MAX(1,$B19))&gt;INDEX(Kalender!$B$68:$B$77,MAX(1,$B19))),1,0)+IF(OR(AND($C19&gt;0,INDEX(Kalender!MN$81:MN$110,MAX(1,$C19))&gt;INDEX(Kalender!$B$81:$B$110,MAX(1,$C19))),AND($D19&gt;0,INDEX(Kalender!MN$81:MN$110,MAX(1,$D19))&gt;INDEX(Kalender!$B$81:$B$110,MAX(1,$D19))),AND($E19&gt;0,INDEX(Kalender!MN$81:MN$110,MAX(1,$E19))&gt;INDEX(Kalender!$B$81:$B$110,MAX(1,$E19))),AND($F19&gt;0,INDEX(Kalender!MN$81:MN$110,MAX(1,$F19))&gt;INDEX(Kalender!$B$81:$B$110,MAX(1,$F19)))),2,0))</f>
        <v>0</v>
      </c>
      <c r="MO19" s="5" t="n">
        <f aca="false">IF(Kalender!MO19&lt;&gt;1,0,IF(AND($B19&gt;0,INDEX(Kalender!MO$68:MO$77,MAX(1,$B19))&gt;INDEX(Kalender!$B$68:$B$77,MAX(1,$B19))),1,0)+IF(OR(AND($C19&gt;0,INDEX(Kalender!MO$81:MO$110,MAX(1,$C19))&gt;INDEX(Kalender!$B$81:$B$110,MAX(1,$C19))),AND($D19&gt;0,INDEX(Kalender!MO$81:MO$110,MAX(1,$D19))&gt;INDEX(Kalender!$B$81:$B$110,MAX(1,$D19))),AND($E19&gt;0,INDEX(Kalender!MO$81:MO$110,MAX(1,$E19))&gt;INDEX(Kalender!$B$81:$B$110,MAX(1,$E19))),AND($F19&gt;0,INDEX(Kalender!MO$81:MO$110,MAX(1,$F19))&gt;INDEX(Kalender!$B$81:$B$110,MAX(1,$F19)))),2,0))</f>
        <v>0</v>
      </c>
      <c r="MP19" s="5" t="n">
        <f aca="false">IF(Kalender!MP19&lt;&gt;1,0,IF(AND($B19&gt;0,INDEX(Kalender!MP$68:MP$77,MAX(1,$B19))&gt;INDEX(Kalender!$B$68:$B$77,MAX(1,$B19))),1,0)+IF(OR(AND($C19&gt;0,INDEX(Kalender!MP$81:MP$110,MAX(1,$C19))&gt;INDEX(Kalender!$B$81:$B$110,MAX(1,$C19))),AND($D19&gt;0,INDEX(Kalender!MP$81:MP$110,MAX(1,$D19))&gt;INDEX(Kalender!$B$81:$B$110,MAX(1,$D19))),AND($E19&gt;0,INDEX(Kalender!MP$81:MP$110,MAX(1,$E19))&gt;INDEX(Kalender!$B$81:$B$110,MAX(1,$E19))),AND($F19&gt;0,INDEX(Kalender!MP$81:MP$110,MAX(1,$F19))&gt;INDEX(Kalender!$B$81:$B$110,MAX(1,$F19)))),2,0))</f>
        <v>0</v>
      </c>
      <c r="MQ19" s="5" t="n">
        <f aca="false">IF(Kalender!MQ19&lt;&gt;1,0,IF(AND($B19&gt;0,INDEX(Kalender!MQ$68:MQ$77,MAX(1,$B19))&gt;INDEX(Kalender!$B$68:$B$77,MAX(1,$B19))),1,0)+IF(OR(AND($C19&gt;0,INDEX(Kalender!MQ$81:MQ$110,MAX(1,$C19))&gt;INDEX(Kalender!$B$81:$B$110,MAX(1,$C19))),AND($D19&gt;0,INDEX(Kalender!MQ$81:MQ$110,MAX(1,$D19))&gt;INDEX(Kalender!$B$81:$B$110,MAX(1,$D19))),AND($E19&gt;0,INDEX(Kalender!MQ$81:MQ$110,MAX(1,$E19))&gt;INDEX(Kalender!$B$81:$B$110,MAX(1,$E19))),AND($F19&gt;0,INDEX(Kalender!MQ$81:MQ$110,MAX(1,$F19))&gt;INDEX(Kalender!$B$81:$B$110,MAX(1,$F19)))),2,0))</f>
        <v>0</v>
      </c>
      <c r="MR19" s="5" t="n">
        <f aca="false">IF(Kalender!MR19&lt;&gt;1,0,IF(AND($B19&gt;0,INDEX(Kalender!MR$68:MR$77,MAX(1,$B19))&gt;INDEX(Kalender!$B$68:$B$77,MAX(1,$B19))),1,0)+IF(OR(AND($C19&gt;0,INDEX(Kalender!MR$81:MR$110,MAX(1,$C19))&gt;INDEX(Kalender!$B$81:$B$110,MAX(1,$C19))),AND($D19&gt;0,INDEX(Kalender!MR$81:MR$110,MAX(1,$D19))&gt;INDEX(Kalender!$B$81:$B$110,MAX(1,$D19))),AND($E19&gt;0,INDEX(Kalender!MR$81:MR$110,MAX(1,$E19))&gt;INDEX(Kalender!$B$81:$B$110,MAX(1,$E19))),AND($F19&gt;0,INDEX(Kalender!MR$81:MR$110,MAX(1,$F19))&gt;INDEX(Kalender!$B$81:$B$110,MAX(1,$F19)))),2,0))</f>
        <v>0</v>
      </c>
      <c r="MS19" s="5" t="n">
        <f aca="false">IF(Kalender!MS19&lt;&gt;1,0,IF(AND($B19&gt;0,INDEX(Kalender!MS$68:MS$77,MAX(1,$B19))&gt;INDEX(Kalender!$B$68:$B$77,MAX(1,$B19))),1,0)+IF(OR(AND($C19&gt;0,INDEX(Kalender!MS$81:MS$110,MAX(1,$C19))&gt;INDEX(Kalender!$B$81:$B$110,MAX(1,$C19))),AND($D19&gt;0,INDEX(Kalender!MS$81:MS$110,MAX(1,$D19))&gt;INDEX(Kalender!$B$81:$B$110,MAX(1,$D19))),AND($E19&gt;0,INDEX(Kalender!MS$81:MS$110,MAX(1,$E19))&gt;INDEX(Kalender!$B$81:$B$110,MAX(1,$E19))),AND($F19&gt;0,INDEX(Kalender!MS$81:MS$110,MAX(1,$F19))&gt;INDEX(Kalender!$B$81:$B$110,MAX(1,$F19)))),2,0))</f>
        <v>0</v>
      </c>
      <c r="MT19" s="5" t="n">
        <f aca="false">IF(Kalender!MT19&lt;&gt;1,0,IF(AND($B19&gt;0,INDEX(Kalender!MT$68:MT$77,MAX(1,$B19))&gt;INDEX(Kalender!$B$68:$B$77,MAX(1,$B19))),1,0)+IF(OR(AND($C19&gt;0,INDEX(Kalender!MT$81:MT$110,MAX(1,$C19))&gt;INDEX(Kalender!$B$81:$B$110,MAX(1,$C19))),AND($D19&gt;0,INDEX(Kalender!MT$81:MT$110,MAX(1,$D19))&gt;INDEX(Kalender!$B$81:$B$110,MAX(1,$D19))),AND($E19&gt;0,INDEX(Kalender!MT$81:MT$110,MAX(1,$E19))&gt;INDEX(Kalender!$B$81:$B$110,MAX(1,$E19))),AND($F19&gt;0,INDEX(Kalender!MT$81:MT$110,MAX(1,$F19))&gt;INDEX(Kalender!$B$81:$B$110,MAX(1,$F19)))),2,0))</f>
        <v>0</v>
      </c>
      <c r="MU19" s="5" t="n">
        <f aca="false">IF(Kalender!MU19&lt;&gt;1,0,IF(AND($B19&gt;0,INDEX(Kalender!MU$68:MU$77,MAX(1,$B19))&gt;INDEX(Kalender!$B$68:$B$77,MAX(1,$B19))),1,0)+IF(OR(AND($C19&gt;0,INDEX(Kalender!MU$81:MU$110,MAX(1,$C19))&gt;INDEX(Kalender!$B$81:$B$110,MAX(1,$C19))),AND($D19&gt;0,INDEX(Kalender!MU$81:MU$110,MAX(1,$D19))&gt;INDEX(Kalender!$B$81:$B$110,MAX(1,$D19))),AND($E19&gt;0,INDEX(Kalender!MU$81:MU$110,MAX(1,$E19))&gt;INDEX(Kalender!$B$81:$B$110,MAX(1,$E19))),AND($F19&gt;0,INDEX(Kalender!MU$81:MU$110,MAX(1,$F19))&gt;INDEX(Kalender!$B$81:$B$110,MAX(1,$F19)))),2,0))</f>
        <v>0</v>
      </c>
      <c r="MV19" s="5" t="n">
        <f aca="false">IF(Kalender!MV19&lt;&gt;1,0,IF(AND($B19&gt;0,INDEX(Kalender!MV$68:MV$77,MAX(1,$B19))&gt;INDEX(Kalender!$B$68:$B$77,MAX(1,$B19))),1,0)+IF(OR(AND($C19&gt;0,INDEX(Kalender!MV$81:MV$110,MAX(1,$C19))&gt;INDEX(Kalender!$B$81:$B$110,MAX(1,$C19))),AND($D19&gt;0,INDEX(Kalender!MV$81:MV$110,MAX(1,$D19))&gt;INDEX(Kalender!$B$81:$B$110,MAX(1,$D19))),AND($E19&gt;0,INDEX(Kalender!MV$81:MV$110,MAX(1,$E19))&gt;INDEX(Kalender!$B$81:$B$110,MAX(1,$E19))),AND($F19&gt;0,INDEX(Kalender!MV$81:MV$110,MAX(1,$F19))&gt;INDEX(Kalender!$B$81:$B$110,MAX(1,$F19)))),2,0))</f>
        <v>0</v>
      </c>
      <c r="MW19" s="5" t="n">
        <f aca="false">IF(Kalender!MW19&lt;&gt;1,0,IF(AND($B19&gt;0,INDEX(Kalender!MW$68:MW$77,MAX(1,$B19))&gt;INDEX(Kalender!$B$68:$B$77,MAX(1,$B19))),1,0)+IF(OR(AND($C19&gt;0,INDEX(Kalender!MW$81:MW$110,MAX(1,$C19))&gt;INDEX(Kalender!$B$81:$B$110,MAX(1,$C19))),AND($D19&gt;0,INDEX(Kalender!MW$81:MW$110,MAX(1,$D19))&gt;INDEX(Kalender!$B$81:$B$110,MAX(1,$D19))),AND($E19&gt;0,INDEX(Kalender!MW$81:MW$110,MAX(1,$E19))&gt;INDEX(Kalender!$B$81:$B$110,MAX(1,$E19))),AND($F19&gt;0,INDEX(Kalender!MW$81:MW$110,MAX(1,$F19))&gt;INDEX(Kalender!$B$81:$B$110,MAX(1,$F19)))),2,0))</f>
        <v>0</v>
      </c>
      <c r="MX19" s="5" t="n">
        <f aca="false">IF(Kalender!MX19&lt;&gt;1,0,IF(AND($B19&gt;0,INDEX(Kalender!MX$68:MX$77,MAX(1,$B19))&gt;INDEX(Kalender!$B$68:$B$77,MAX(1,$B19))),1,0)+IF(OR(AND($C19&gt;0,INDEX(Kalender!MX$81:MX$110,MAX(1,$C19))&gt;INDEX(Kalender!$B$81:$B$110,MAX(1,$C19))),AND($D19&gt;0,INDEX(Kalender!MX$81:MX$110,MAX(1,$D19))&gt;INDEX(Kalender!$B$81:$B$110,MAX(1,$D19))),AND($E19&gt;0,INDEX(Kalender!MX$81:MX$110,MAX(1,$E19))&gt;INDEX(Kalender!$B$81:$B$110,MAX(1,$E19))),AND($F19&gt;0,INDEX(Kalender!MX$81:MX$110,MAX(1,$F19))&gt;INDEX(Kalender!$B$81:$B$110,MAX(1,$F19)))),2,0))</f>
        <v>0</v>
      </c>
      <c r="MY19" s="5" t="n">
        <f aca="false">IF(Kalender!MY19&lt;&gt;1,0,IF(AND($B19&gt;0,INDEX(Kalender!MY$68:MY$77,MAX(1,$B19))&gt;INDEX(Kalender!$B$68:$B$77,MAX(1,$B19))),1,0)+IF(OR(AND($C19&gt;0,INDEX(Kalender!MY$81:MY$110,MAX(1,$C19))&gt;INDEX(Kalender!$B$81:$B$110,MAX(1,$C19))),AND($D19&gt;0,INDEX(Kalender!MY$81:MY$110,MAX(1,$D19))&gt;INDEX(Kalender!$B$81:$B$110,MAX(1,$D19))),AND($E19&gt;0,INDEX(Kalender!MY$81:MY$110,MAX(1,$E19))&gt;INDEX(Kalender!$B$81:$B$110,MAX(1,$E19))),AND($F19&gt;0,INDEX(Kalender!MY$81:MY$110,MAX(1,$F19))&gt;INDEX(Kalender!$B$81:$B$110,MAX(1,$F19)))),2,0))</f>
        <v>0</v>
      </c>
      <c r="MZ19" s="5" t="n">
        <f aca="false">IF(Kalender!MZ19&lt;&gt;1,0,IF(AND($B19&gt;0,INDEX(Kalender!MZ$68:MZ$77,MAX(1,$B19))&gt;INDEX(Kalender!$B$68:$B$77,MAX(1,$B19))),1,0)+IF(OR(AND($C19&gt;0,INDEX(Kalender!MZ$81:MZ$110,MAX(1,$C19))&gt;INDEX(Kalender!$B$81:$B$110,MAX(1,$C19))),AND($D19&gt;0,INDEX(Kalender!MZ$81:MZ$110,MAX(1,$D19))&gt;INDEX(Kalender!$B$81:$B$110,MAX(1,$D19))),AND($E19&gt;0,INDEX(Kalender!MZ$81:MZ$110,MAX(1,$E19))&gt;INDEX(Kalender!$B$81:$B$110,MAX(1,$E19))),AND($F19&gt;0,INDEX(Kalender!MZ$81:MZ$110,MAX(1,$F19))&gt;INDEX(Kalender!$B$81:$B$110,MAX(1,$F19)))),2,0))</f>
        <v>0</v>
      </c>
      <c r="NA19" s="5" t="n">
        <f aca="false">IF(Kalender!NA19&lt;&gt;1,0,IF(AND($B19&gt;0,INDEX(Kalender!NA$68:NA$77,MAX(1,$B19))&gt;INDEX(Kalender!$B$68:$B$77,MAX(1,$B19))),1,0)+IF(OR(AND($C19&gt;0,INDEX(Kalender!NA$81:NA$110,MAX(1,$C19))&gt;INDEX(Kalender!$B$81:$B$110,MAX(1,$C19))),AND($D19&gt;0,INDEX(Kalender!NA$81:NA$110,MAX(1,$D19))&gt;INDEX(Kalender!$B$81:$B$110,MAX(1,$D19))),AND($E19&gt;0,INDEX(Kalender!NA$81:NA$110,MAX(1,$E19))&gt;INDEX(Kalender!$B$81:$B$110,MAX(1,$E19))),AND($F19&gt;0,INDEX(Kalender!NA$81:NA$110,MAX(1,$F19))&gt;INDEX(Kalender!$B$81:$B$110,MAX(1,$F19)))),2,0))</f>
        <v>0</v>
      </c>
      <c r="NB19" s="5" t="n">
        <f aca="false">IF(Kalender!NB19&lt;&gt;1,0,IF(AND($B19&gt;0,INDEX(Kalender!NB$68:NB$77,MAX(1,$B19))&gt;INDEX(Kalender!$B$68:$B$77,MAX(1,$B19))),1,0)+IF(OR(AND($C19&gt;0,INDEX(Kalender!NB$81:NB$110,MAX(1,$C19))&gt;INDEX(Kalender!$B$81:$B$110,MAX(1,$C19))),AND($D19&gt;0,INDEX(Kalender!NB$81:NB$110,MAX(1,$D19))&gt;INDEX(Kalender!$B$81:$B$110,MAX(1,$D19))),AND($E19&gt;0,INDEX(Kalender!NB$81:NB$110,MAX(1,$E19))&gt;INDEX(Kalender!$B$81:$B$110,MAX(1,$E19))),AND($F19&gt;0,INDEX(Kalender!NB$81:NB$110,MAX(1,$F19))&gt;INDEX(Kalender!$B$81:$B$110,MAX(1,$F19)))),2,0))</f>
        <v>0</v>
      </c>
      <c r="NC19" s="5" t="n">
        <f aca="false">IF(Kalender!NC19&lt;&gt;1,0,IF(AND($B19&gt;0,INDEX(Kalender!NC$68:NC$77,MAX(1,$B19))&gt;INDEX(Kalender!$B$68:$B$77,MAX(1,$B19))),1,0)+IF(OR(AND($C19&gt;0,INDEX(Kalender!NC$81:NC$110,MAX(1,$C19))&gt;INDEX(Kalender!$B$81:$B$110,MAX(1,$C19))),AND($D19&gt;0,INDEX(Kalender!NC$81:NC$110,MAX(1,$D19))&gt;INDEX(Kalender!$B$81:$B$110,MAX(1,$D19))),AND($E19&gt;0,INDEX(Kalender!NC$81:NC$110,MAX(1,$E19))&gt;INDEX(Kalender!$B$81:$B$110,MAX(1,$E19))),AND($F19&gt;0,INDEX(Kalender!NC$81:NC$110,MAX(1,$F19))&gt;INDEX(Kalender!$B$81:$B$110,MAX(1,$F19)))),2,0))</f>
        <v>0</v>
      </c>
      <c r="ND19" s="5" t="n">
        <f aca="false">IF(Kalender!ND19&lt;&gt;1,0,IF(AND($B19&gt;0,INDEX(Kalender!ND$68:ND$77,MAX(1,$B19))&gt;INDEX(Kalender!$B$68:$B$77,MAX(1,$B19))),1,0)+IF(OR(AND($C19&gt;0,INDEX(Kalender!ND$81:ND$110,MAX(1,$C19))&gt;INDEX(Kalender!$B$81:$B$110,MAX(1,$C19))),AND($D19&gt;0,INDEX(Kalender!ND$81:ND$110,MAX(1,$D19))&gt;INDEX(Kalender!$B$81:$B$110,MAX(1,$D19))),AND($E19&gt;0,INDEX(Kalender!ND$81:ND$110,MAX(1,$E19))&gt;INDEX(Kalender!$B$81:$B$110,MAX(1,$E19))),AND($F19&gt;0,INDEX(Kalender!ND$81:ND$110,MAX(1,$F19))&gt;INDEX(Kalender!$B$81:$B$110,MAX(1,$F19)))),2,0))</f>
        <v>0</v>
      </c>
      <c r="NE19" s="5" t="n">
        <f aca="false">IF(Kalender!NE19&lt;&gt;1,0,IF(AND($B19&gt;0,INDEX(Kalender!NE$68:NE$77,MAX(1,$B19))&gt;INDEX(Kalender!$B$68:$B$77,MAX(1,$B19))),1,0)+IF(OR(AND($C19&gt;0,INDEX(Kalender!NE$81:NE$110,MAX(1,$C19))&gt;INDEX(Kalender!$B$81:$B$110,MAX(1,$C19))),AND($D19&gt;0,INDEX(Kalender!NE$81:NE$110,MAX(1,$D19))&gt;INDEX(Kalender!$B$81:$B$110,MAX(1,$D19))),AND($E19&gt;0,INDEX(Kalender!NE$81:NE$110,MAX(1,$E19))&gt;INDEX(Kalender!$B$81:$B$110,MAX(1,$E19))),AND($F19&gt;0,INDEX(Kalender!NE$81:NE$110,MAX(1,$F19))&gt;INDEX(Kalender!$B$81:$B$110,MAX(1,$F19)))),2,0))</f>
        <v>0</v>
      </c>
      <c r="NF19" s="5" t="n">
        <f aca="false">IF(Kalender!NF19&lt;&gt;1,0,IF(AND($B19&gt;0,INDEX(Kalender!NF$68:NF$77,MAX(1,$B19))&gt;INDEX(Kalender!$B$68:$B$77,MAX(1,$B19))),1,0)+IF(OR(AND($C19&gt;0,INDEX(Kalender!NF$81:NF$110,MAX(1,$C19))&gt;INDEX(Kalender!$B$81:$B$110,MAX(1,$C19))),AND($D19&gt;0,INDEX(Kalender!NF$81:NF$110,MAX(1,$D19))&gt;INDEX(Kalender!$B$81:$B$110,MAX(1,$D19))),AND($E19&gt;0,INDEX(Kalender!NF$81:NF$110,MAX(1,$E19))&gt;INDEX(Kalender!$B$81:$B$110,MAX(1,$E19))),AND($F19&gt;0,INDEX(Kalender!NF$81:NF$110,MAX(1,$F19))&gt;INDEX(Kalender!$B$81:$B$110,MAX(1,$F19)))),2,0))</f>
        <v>0</v>
      </c>
      <c r="NG19" s="5" t="n">
        <f aca="false">IF(Kalender!NG19&lt;&gt;1,0,IF(AND($B19&gt;0,INDEX(Kalender!NG$68:NG$77,MAX(1,$B19))&gt;INDEX(Kalender!$B$68:$B$77,MAX(1,$B19))),1,0)+IF(OR(AND($C19&gt;0,INDEX(Kalender!NG$81:NG$110,MAX(1,$C19))&gt;INDEX(Kalender!$B$81:$B$110,MAX(1,$C19))),AND($D19&gt;0,INDEX(Kalender!NG$81:NG$110,MAX(1,$D19))&gt;INDEX(Kalender!$B$81:$B$110,MAX(1,$D19))),AND($E19&gt;0,INDEX(Kalender!NG$81:NG$110,MAX(1,$E19))&gt;INDEX(Kalender!$B$81:$B$110,MAX(1,$E19))),AND($F19&gt;0,INDEX(Kalender!NG$81:NG$110,MAX(1,$F19))&gt;INDEX(Kalender!$B$81:$B$110,MAX(1,$F19)))),2,0))</f>
        <v>0</v>
      </c>
      <c r="NH19" s="5" t="n">
        <f aca="false">IF(Kalender!NH19&lt;&gt;1,0,IF(AND($B19&gt;0,INDEX(Kalender!NH$68:NH$77,MAX(1,$B19))&gt;INDEX(Kalender!$B$68:$B$77,MAX(1,$B19))),1,0)+IF(OR(AND($C19&gt;0,INDEX(Kalender!NH$81:NH$110,MAX(1,$C19))&gt;INDEX(Kalender!$B$81:$B$110,MAX(1,$C19))),AND($D19&gt;0,INDEX(Kalender!NH$81:NH$110,MAX(1,$D19))&gt;INDEX(Kalender!$B$81:$B$110,MAX(1,$D19))),AND($E19&gt;0,INDEX(Kalender!NH$81:NH$110,MAX(1,$E19))&gt;INDEX(Kalender!$B$81:$B$110,MAX(1,$E19))),AND($F19&gt;0,INDEX(Kalender!NH$81:NH$110,MAX(1,$F19))&gt;INDEX(Kalender!$B$81:$B$110,MAX(1,$F19)))),2,0))</f>
        <v>0</v>
      </c>
    </row>
    <row r="20" customFormat="false" ht="15" hidden="false" customHeight="false" outlineLevel="0" collapsed="false">
      <c r="A20" s="5" t="str">
        <f aca="false">Kalender!A20</f>
        <v/>
      </c>
      <c r="B20" s="5" t="n">
        <f aca="false">IFERROR(MATCH(Kalender!$B20,Kalender!$A$68:$A$77,0),0)</f>
        <v>5</v>
      </c>
      <c r="C20" s="5" t="n">
        <f aca="false">IF(Kalender!C20="",0,IFERROR(MATCH(Kalender!C20,Kalender!$A$81:$A$110,0),0))</f>
        <v>0</v>
      </c>
      <c r="D20" s="5" t="n">
        <f aca="false">IF(Kalender!D20="",0,IFERROR(MATCH(Kalender!D20,Kalender!$A$81:$A$110,0),0))</f>
        <v>0</v>
      </c>
      <c r="E20" s="5" t="n">
        <f aca="false">IF(Kalender!E20="",0,IFERROR(MATCH(Kalender!E20,Kalender!$A$81:$A$110,0),0))</f>
        <v>0</v>
      </c>
      <c r="F20" s="5" t="n">
        <f aca="false">IF(Kalender!F20="",0,IFERROR(MATCH(Kalender!F20,Kalender!$A$81:$A$110,0),0))</f>
        <v>0</v>
      </c>
      <c r="G20" s="5" t="n">
        <f aca="false">IF(Kalender!G20&lt;&gt;1,0,IF(AND($B20&gt;0,INDEX(Kalender!G$68:G$77,MAX(1,$B20))&gt;INDEX(Kalender!$B$68:$B$77,MAX(1,$B20))),1,0)+IF(OR(AND($C20&gt;0,INDEX(Kalender!G$81:G$110,MAX(1,$C20))&gt;INDEX(Kalender!$B$81:$B$110,MAX(1,$C20))),AND($D20&gt;0,INDEX(Kalender!G$81:G$110,MAX(1,$D20))&gt;INDEX(Kalender!$B$81:$B$110,MAX(1,$D20))),AND($E20&gt;0,INDEX(Kalender!G$81:G$110,MAX(1,$E20))&gt;INDEX(Kalender!$B$81:$B$110,MAX(1,$E20))),AND($F20&gt;0,INDEX(Kalender!G$81:G$110,MAX(1,$F20))&gt;INDEX(Kalender!$B$81:$B$110,MAX(1,$F20)))),2,0))</f>
        <v>0</v>
      </c>
      <c r="H20" s="5" t="n">
        <f aca="false">IF(Kalender!H20&lt;&gt;1,0,IF(AND($B20&gt;0,INDEX(Kalender!H$68:H$77,MAX(1,$B20))&gt;INDEX(Kalender!$B$68:$B$77,MAX(1,$B20))),1,0)+IF(OR(AND($C20&gt;0,INDEX(Kalender!H$81:H$110,MAX(1,$C20))&gt;INDEX(Kalender!$B$81:$B$110,MAX(1,$C20))),AND($D20&gt;0,INDEX(Kalender!H$81:H$110,MAX(1,$D20))&gt;INDEX(Kalender!$B$81:$B$110,MAX(1,$D20))),AND($E20&gt;0,INDEX(Kalender!H$81:H$110,MAX(1,$E20))&gt;INDEX(Kalender!$B$81:$B$110,MAX(1,$E20))),AND($F20&gt;0,INDEX(Kalender!H$81:H$110,MAX(1,$F20))&gt;INDEX(Kalender!$B$81:$B$110,MAX(1,$F20)))),2,0))</f>
        <v>0</v>
      </c>
      <c r="I20" s="5" t="n">
        <f aca="false">IF(Kalender!I20&lt;&gt;1,0,IF(AND($B20&gt;0,INDEX(Kalender!I$68:I$77,MAX(1,$B20))&gt;INDEX(Kalender!$B$68:$B$77,MAX(1,$B20))),1,0)+IF(OR(AND($C20&gt;0,INDEX(Kalender!I$81:I$110,MAX(1,$C20))&gt;INDEX(Kalender!$B$81:$B$110,MAX(1,$C20))),AND($D20&gt;0,INDEX(Kalender!I$81:I$110,MAX(1,$D20))&gt;INDEX(Kalender!$B$81:$B$110,MAX(1,$D20))),AND($E20&gt;0,INDEX(Kalender!I$81:I$110,MAX(1,$E20))&gt;INDEX(Kalender!$B$81:$B$110,MAX(1,$E20))),AND($F20&gt;0,INDEX(Kalender!I$81:I$110,MAX(1,$F20))&gt;INDEX(Kalender!$B$81:$B$110,MAX(1,$F20)))),2,0))</f>
        <v>0</v>
      </c>
      <c r="J20" s="5" t="n">
        <f aca="false">IF(Kalender!J20&lt;&gt;1,0,IF(AND($B20&gt;0,INDEX(Kalender!J$68:J$77,MAX(1,$B20))&gt;INDEX(Kalender!$B$68:$B$77,MAX(1,$B20))),1,0)+IF(OR(AND($C20&gt;0,INDEX(Kalender!J$81:J$110,MAX(1,$C20))&gt;INDEX(Kalender!$B$81:$B$110,MAX(1,$C20))),AND($D20&gt;0,INDEX(Kalender!J$81:J$110,MAX(1,$D20))&gt;INDEX(Kalender!$B$81:$B$110,MAX(1,$D20))),AND($E20&gt;0,INDEX(Kalender!J$81:J$110,MAX(1,$E20))&gt;INDEX(Kalender!$B$81:$B$110,MAX(1,$E20))),AND($F20&gt;0,INDEX(Kalender!J$81:J$110,MAX(1,$F20))&gt;INDEX(Kalender!$B$81:$B$110,MAX(1,$F20)))),2,0))</f>
        <v>0</v>
      </c>
      <c r="K20" s="5" t="n">
        <f aca="false">IF(Kalender!K20&lt;&gt;1,0,IF(AND($B20&gt;0,INDEX(Kalender!K$68:K$77,MAX(1,$B20))&gt;INDEX(Kalender!$B$68:$B$77,MAX(1,$B20))),1,0)+IF(OR(AND($C20&gt;0,INDEX(Kalender!K$81:K$110,MAX(1,$C20))&gt;INDEX(Kalender!$B$81:$B$110,MAX(1,$C20))),AND($D20&gt;0,INDEX(Kalender!K$81:K$110,MAX(1,$D20))&gt;INDEX(Kalender!$B$81:$B$110,MAX(1,$D20))),AND($E20&gt;0,INDEX(Kalender!K$81:K$110,MAX(1,$E20))&gt;INDEX(Kalender!$B$81:$B$110,MAX(1,$E20))),AND($F20&gt;0,INDEX(Kalender!K$81:K$110,MAX(1,$F20))&gt;INDEX(Kalender!$B$81:$B$110,MAX(1,$F20)))),2,0))</f>
        <v>0</v>
      </c>
      <c r="L20" s="5" t="n">
        <f aca="false">IF(Kalender!L20&lt;&gt;1,0,IF(AND($B20&gt;0,INDEX(Kalender!L$68:L$77,MAX(1,$B20))&gt;INDEX(Kalender!$B$68:$B$77,MAX(1,$B20))),1,0)+IF(OR(AND($C20&gt;0,INDEX(Kalender!L$81:L$110,MAX(1,$C20))&gt;INDEX(Kalender!$B$81:$B$110,MAX(1,$C20))),AND($D20&gt;0,INDEX(Kalender!L$81:L$110,MAX(1,$D20))&gt;INDEX(Kalender!$B$81:$B$110,MAX(1,$D20))),AND($E20&gt;0,INDEX(Kalender!L$81:L$110,MAX(1,$E20))&gt;INDEX(Kalender!$B$81:$B$110,MAX(1,$E20))),AND($F20&gt;0,INDEX(Kalender!L$81:L$110,MAX(1,$F20))&gt;INDEX(Kalender!$B$81:$B$110,MAX(1,$F20)))),2,0))</f>
        <v>0</v>
      </c>
      <c r="M20" s="5" t="n">
        <f aca="false">IF(Kalender!M20&lt;&gt;1,0,IF(AND($B20&gt;0,INDEX(Kalender!M$68:M$77,MAX(1,$B20))&gt;INDEX(Kalender!$B$68:$B$77,MAX(1,$B20))),1,0)+IF(OR(AND($C20&gt;0,INDEX(Kalender!M$81:M$110,MAX(1,$C20))&gt;INDEX(Kalender!$B$81:$B$110,MAX(1,$C20))),AND($D20&gt;0,INDEX(Kalender!M$81:M$110,MAX(1,$D20))&gt;INDEX(Kalender!$B$81:$B$110,MAX(1,$D20))),AND($E20&gt;0,INDEX(Kalender!M$81:M$110,MAX(1,$E20))&gt;INDEX(Kalender!$B$81:$B$110,MAX(1,$E20))),AND($F20&gt;0,INDEX(Kalender!M$81:M$110,MAX(1,$F20))&gt;INDEX(Kalender!$B$81:$B$110,MAX(1,$F20)))),2,0))</f>
        <v>0</v>
      </c>
      <c r="N20" s="5" t="n">
        <f aca="false">IF(Kalender!N20&lt;&gt;1,0,IF(AND($B20&gt;0,INDEX(Kalender!N$68:N$77,MAX(1,$B20))&gt;INDEX(Kalender!$B$68:$B$77,MAX(1,$B20))),1,0)+IF(OR(AND($C20&gt;0,INDEX(Kalender!N$81:N$110,MAX(1,$C20))&gt;INDEX(Kalender!$B$81:$B$110,MAX(1,$C20))),AND($D20&gt;0,INDEX(Kalender!N$81:N$110,MAX(1,$D20))&gt;INDEX(Kalender!$B$81:$B$110,MAX(1,$D20))),AND($E20&gt;0,INDEX(Kalender!N$81:N$110,MAX(1,$E20))&gt;INDEX(Kalender!$B$81:$B$110,MAX(1,$E20))),AND($F20&gt;0,INDEX(Kalender!N$81:N$110,MAX(1,$F20))&gt;INDEX(Kalender!$B$81:$B$110,MAX(1,$F20)))),2,0))</f>
        <v>0</v>
      </c>
      <c r="O20" s="5" t="n">
        <f aca="false">IF(Kalender!O20&lt;&gt;1,0,IF(AND($B20&gt;0,INDEX(Kalender!O$68:O$77,MAX(1,$B20))&gt;INDEX(Kalender!$B$68:$B$77,MAX(1,$B20))),1,0)+IF(OR(AND($C20&gt;0,INDEX(Kalender!O$81:O$110,MAX(1,$C20))&gt;INDEX(Kalender!$B$81:$B$110,MAX(1,$C20))),AND($D20&gt;0,INDEX(Kalender!O$81:O$110,MAX(1,$D20))&gt;INDEX(Kalender!$B$81:$B$110,MAX(1,$D20))),AND($E20&gt;0,INDEX(Kalender!O$81:O$110,MAX(1,$E20))&gt;INDEX(Kalender!$B$81:$B$110,MAX(1,$E20))),AND($F20&gt;0,INDEX(Kalender!O$81:O$110,MAX(1,$F20))&gt;INDEX(Kalender!$B$81:$B$110,MAX(1,$F20)))),2,0))</f>
        <v>0</v>
      </c>
      <c r="P20" s="5" t="n">
        <f aca="false">IF(Kalender!P20&lt;&gt;1,0,IF(AND($B20&gt;0,INDEX(Kalender!P$68:P$77,MAX(1,$B20))&gt;INDEX(Kalender!$B$68:$B$77,MAX(1,$B20))),1,0)+IF(OR(AND($C20&gt;0,INDEX(Kalender!P$81:P$110,MAX(1,$C20))&gt;INDEX(Kalender!$B$81:$B$110,MAX(1,$C20))),AND($D20&gt;0,INDEX(Kalender!P$81:P$110,MAX(1,$D20))&gt;INDEX(Kalender!$B$81:$B$110,MAX(1,$D20))),AND($E20&gt;0,INDEX(Kalender!P$81:P$110,MAX(1,$E20))&gt;INDEX(Kalender!$B$81:$B$110,MAX(1,$E20))),AND($F20&gt;0,INDEX(Kalender!P$81:P$110,MAX(1,$F20))&gt;INDEX(Kalender!$B$81:$B$110,MAX(1,$F20)))),2,0))</f>
        <v>0</v>
      </c>
      <c r="Q20" s="5" t="n">
        <f aca="false">IF(Kalender!Q20&lt;&gt;1,0,IF(AND($B20&gt;0,INDEX(Kalender!Q$68:Q$77,MAX(1,$B20))&gt;INDEX(Kalender!$B$68:$B$77,MAX(1,$B20))),1,0)+IF(OR(AND($C20&gt;0,INDEX(Kalender!Q$81:Q$110,MAX(1,$C20))&gt;INDEX(Kalender!$B$81:$B$110,MAX(1,$C20))),AND($D20&gt;0,INDEX(Kalender!Q$81:Q$110,MAX(1,$D20))&gt;INDEX(Kalender!$B$81:$B$110,MAX(1,$D20))),AND($E20&gt;0,INDEX(Kalender!Q$81:Q$110,MAX(1,$E20))&gt;INDEX(Kalender!$B$81:$B$110,MAX(1,$E20))),AND($F20&gt;0,INDEX(Kalender!Q$81:Q$110,MAX(1,$F20))&gt;INDEX(Kalender!$B$81:$B$110,MAX(1,$F20)))),2,0))</f>
        <v>0</v>
      </c>
      <c r="R20" s="5" t="n">
        <f aca="false">IF(Kalender!R20&lt;&gt;1,0,IF(AND($B20&gt;0,INDEX(Kalender!R$68:R$77,MAX(1,$B20))&gt;INDEX(Kalender!$B$68:$B$77,MAX(1,$B20))),1,0)+IF(OR(AND($C20&gt;0,INDEX(Kalender!R$81:R$110,MAX(1,$C20))&gt;INDEX(Kalender!$B$81:$B$110,MAX(1,$C20))),AND($D20&gt;0,INDEX(Kalender!R$81:R$110,MAX(1,$D20))&gt;INDEX(Kalender!$B$81:$B$110,MAX(1,$D20))),AND($E20&gt;0,INDEX(Kalender!R$81:R$110,MAX(1,$E20))&gt;INDEX(Kalender!$B$81:$B$110,MAX(1,$E20))),AND($F20&gt;0,INDEX(Kalender!R$81:R$110,MAX(1,$F20))&gt;INDEX(Kalender!$B$81:$B$110,MAX(1,$F20)))),2,0))</f>
        <v>0</v>
      </c>
      <c r="S20" s="5" t="n">
        <f aca="false">IF(Kalender!S20&lt;&gt;1,0,IF(AND($B20&gt;0,INDEX(Kalender!S$68:S$77,MAX(1,$B20))&gt;INDEX(Kalender!$B$68:$B$77,MAX(1,$B20))),1,0)+IF(OR(AND($C20&gt;0,INDEX(Kalender!S$81:S$110,MAX(1,$C20))&gt;INDEX(Kalender!$B$81:$B$110,MAX(1,$C20))),AND($D20&gt;0,INDEX(Kalender!S$81:S$110,MAX(1,$D20))&gt;INDEX(Kalender!$B$81:$B$110,MAX(1,$D20))),AND($E20&gt;0,INDEX(Kalender!S$81:S$110,MAX(1,$E20))&gt;INDEX(Kalender!$B$81:$B$110,MAX(1,$E20))),AND($F20&gt;0,INDEX(Kalender!S$81:S$110,MAX(1,$F20))&gt;INDEX(Kalender!$B$81:$B$110,MAX(1,$F20)))),2,0))</f>
        <v>0</v>
      </c>
      <c r="T20" s="5" t="n">
        <f aca="false">IF(Kalender!T20&lt;&gt;1,0,IF(AND($B20&gt;0,INDEX(Kalender!T$68:T$77,MAX(1,$B20))&gt;INDEX(Kalender!$B$68:$B$77,MAX(1,$B20))),1,0)+IF(OR(AND($C20&gt;0,INDEX(Kalender!T$81:T$110,MAX(1,$C20))&gt;INDEX(Kalender!$B$81:$B$110,MAX(1,$C20))),AND($D20&gt;0,INDEX(Kalender!T$81:T$110,MAX(1,$D20))&gt;INDEX(Kalender!$B$81:$B$110,MAX(1,$D20))),AND($E20&gt;0,INDEX(Kalender!T$81:T$110,MAX(1,$E20))&gt;INDEX(Kalender!$B$81:$B$110,MAX(1,$E20))),AND($F20&gt;0,INDEX(Kalender!T$81:T$110,MAX(1,$F20))&gt;INDEX(Kalender!$B$81:$B$110,MAX(1,$F20)))),2,0))</f>
        <v>0</v>
      </c>
      <c r="U20" s="5" t="n">
        <f aca="false">IF(Kalender!U20&lt;&gt;1,0,IF(AND($B20&gt;0,INDEX(Kalender!U$68:U$77,MAX(1,$B20))&gt;INDEX(Kalender!$B$68:$B$77,MAX(1,$B20))),1,0)+IF(OR(AND($C20&gt;0,INDEX(Kalender!U$81:U$110,MAX(1,$C20))&gt;INDEX(Kalender!$B$81:$B$110,MAX(1,$C20))),AND($D20&gt;0,INDEX(Kalender!U$81:U$110,MAX(1,$D20))&gt;INDEX(Kalender!$B$81:$B$110,MAX(1,$D20))),AND($E20&gt;0,INDEX(Kalender!U$81:U$110,MAX(1,$E20))&gt;INDEX(Kalender!$B$81:$B$110,MAX(1,$E20))),AND($F20&gt;0,INDEX(Kalender!U$81:U$110,MAX(1,$F20))&gt;INDEX(Kalender!$B$81:$B$110,MAX(1,$F20)))),2,0))</f>
        <v>0</v>
      </c>
      <c r="V20" s="5" t="n">
        <f aca="false">IF(Kalender!V20&lt;&gt;1,0,IF(AND($B20&gt;0,INDEX(Kalender!V$68:V$77,MAX(1,$B20))&gt;INDEX(Kalender!$B$68:$B$77,MAX(1,$B20))),1,0)+IF(OR(AND($C20&gt;0,INDEX(Kalender!V$81:V$110,MAX(1,$C20))&gt;INDEX(Kalender!$B$81:$B$110,MAX(1,$C20))),AND($D20&gt;0,INDEX(Kalender!V$81:V$110,MAX(1,$D20))&gt;INDEX(Kalender!$B$81:$B$110,MAX(1,$D20))),AND($E20&gt;0,INDEX(Kalender!V$81:V$110,MAX(1,$E20))&gt;INDEX(Kalender!$B$81:$B$110,MAX(1,$E20))),AND($F20&gt;0,INDEX(Kalender!V$81:V$110,MAX(1,$F20))&gt;INDEX(Kalender!$B$81:$B$110,MAX(1,$F20)))),2,0))</f>
        <v>0</v>
      </c>
      <c r="W20" s="5" t="n">
        <f aca="false">IF(Kalender!W20&lt;&gt;1,0,IF(AND($B20&gt;0,INDEX(Kalender!W$68:W$77,MAX(1,$B20))&gt;INDEX(Kalender!$B$68:$B$77,MAX(1,$B20))),1,0)+IF(OR(AND($C20&gt;0,INDEX(Kalender!W$81:W$110,MAX(1,$C20))&gt;INDEX(Kalender!$B$81:$B$110,MAX(1,$C20))),AND($D20&gt;0,INDEX(Kalender!W$81:W$110,MAX(1,$D20))&gt;INDEX(Kalender!$B$81:$B$110,MAX(1,$D20))),AND($E20&gt;0,INDEX(Kalender!W$81:W$110,MAX(1,$E20))&gt;INDEX(Kalender!$B$81:$B$110,MAX(1,$E20))),AND($F20&gt;0,INDEX(Kalender!W$81:W$110,MAX(1,$F20))&gt;INDEX(Kalender!$B$81:$B$110,MAX(1,$F20)))),2,0))</f>
        <v>0</v>
      </c>
      <c r="X20" s="5" t="n">
        <f aca="false">IF(Kalender!X20&lt;&gt;1,0,IF(AND($B20&gt;0,INDEX(Kalender!X$68:X$77,MAX(1,$B20))&gt;INDEX(Kalender!$B$68:$B$77,MAX(1,$B20))),1,0)+IF(OR(AND($C20&gt;0,INDEX(Kalender!X$81:X$110,MAX(1,$C20))&gt;INDEX(Kalender!$B$81:$B$110,MAX(1,$C20))),AND($D20&gt;0,INDEX(Kalender!X$81:X$110,MAX(1,$D20))&gt;INDEX(Kalender!$B$81:$B$110,MAX(1,$D20))),AND($E20&gt;0,INDEX(Kalender!X$81:X$110,MAX(1,$E20))&gt;INDEX(Kalender!$B$81:$B$110,MAX(1,$E20))),AND($F20&gt;0,INDEX(Kalender!X$81:X$110,MAX(1,$F20))&gt;INDEX(Kalender!$B$81:$B$110,MAX(1,$F20)))),2,0))</f>
        <v>0</v>
      </c>
      <c r="Y20" s="5" t="n">
        <f aca="false">IF(Kalender!Y20&lt;&gt;1,0,IF(AND($B20&gt;0,INDEX(Kalender!Y$68:Y$77,MAX(1,$B20))&gt;INDEX(Kalender!$B$68:$B$77,MAX(1,$B20))),1,0)+IF(OR(AND($C20&gt;0,INDEX(Kalender!Y$81:Y$110,MAX(1,$C20))&gt;INDEX(Kalender!$B$81:$B$110,MAX(1,$C20))),AND($D20&gt;0,INDEX(Kalender!Y$81:Y$110,MAX(1,$D20))&gt;INDEX(Kalender!$B$81:$B$110,MAX(1,$D20))),AND($E20&gt;0,INDEX(Kalender!Y$81:Y$110,MAX(1,$E20))&gt;INDEX(Kalender!$B$81:$B$110,MAX(1,$E20))),AND($F20&gt;0,INDEX(Kalender!Y$81:Y$110,MAX(1,$F20))&gt;INDEX(Kalender!$B$81:$B$110,MAX(1,$F20)))),2,0))</f>
        <v>0</v>
      </c>
      <c r="Z20" s="5" t="n">
        <f aca="false">IF(Kalender!Z20&lt;&gt;1,0,IF(AND($B20&gt;0,INDEX(Kalender!Z$68:Z$77,MAX(1,$B20))&gt;INDEX(Kalender!$B$68:$B$77,MAX(1,$B20))),1,0)+IF(OR(AND($C20&gt;0,INDEX(Kalender!Z$81:Z$110,MAX(1,$C20))&gt;INDEX(Kalender!$B$81:$B$110,MAX(1,$C20))),AND($D20&gt;0,INDEX(Kalender!Z$81:Z$110,MAX(1,$D20))&gt;INDEX(Kalender!$B$81:$B$110,MAX(1,$D20))),AND($E20&gt;0,INDEX(Kalender!Z$81:Z$110,MAX(1,$E20))&gt;INDEX(Kalender!$B$81:$B$110,MAX(1,$E20))),AND($F20&gt;0,INDEX(Kalender!Z$81:Z$110,MAX(1,$F20))&gt;INDEX(Kalender!$B$81:$B$110,MAX(1,$F20)))),2,0))</f>
        <v>0</v>
      </c>
      <c r="AA20" s="5" t="n">
        <f aca="false">IF(Kalender!AA20&lt;&gt;1,0,IF(AND($B20&gt;0,INDEX(Kalender!AA$68:AA$77,MAX(1,$B20))&gt;INDEX(Kalender!$B$68:$B$77,MAX(1,$B20))),1,0)+IF(OR(AND($C20&gt;0,INDEX(Kalender!AA$81:AA$110,MAX(1,$C20))&gt;INDEX(Kalender!$B$81:$B$110,MAX(1,$C20))),AND($D20&gt;0,INDEX(Kalender!AA$81:AA$110,MAX(1,$D20))&gt;INDEX(Kalender!$B$81:$B$110,MAX(1,$D20))),AND($E20&gt;0,INDEX(Kalender!AA$81:AA$110,MAX(1,$E20))&gt;INDEX(Kalender!$B$81:$B$110,MAX(1,$E20))),AND($F20&gt;0,INDEX(Kalender!AA$81:AA$110,MAX(1,$F20))&gt;INDEX(Kalender!$B$81:$B$110,MAX(1,$F20)))),2,0))</f>
        <v>0</v>
      </c>
      <c r="AB20" s="5" t="n">
        <f aca="false">IF(Kalender!AB20&lt;&gt;1,0,IF(AND($B20&gt;0,INDEX(Kalender!AB$68:AB$77,MAX(1,$B20))&gt;INDEX(Kalender!$B$68:$B$77,MAX(1,$B20))),1,0)+IF(OR(AND($C20&gt;0,INDEX(Kalender!AB$81:AB$110,MAX(1,$C20))&gt;INDEX(Kalender!$B$81:$B$110,MAX(1,$C20))),AND($D20&gt;0,INDEX(Kalender!AB$81:AB$110,MAX(1,$D20))&gt;INDEX(Kalender!$B$81:$B$110,MAX(1,$D20))),AND($E20&gt;0,INDEX(Kalender!AB$81:AB$110,MAX(1,$E20))&gt;INDEX(Kalender!$B$81:$B$110,MAX(1,$E20))),AND($F20&gt;0,INDEX(Kalender!AB$81:AB$110,MAX(1,$F20))&gt;INDEX(Kalender!$B$81:$B$110,MAX(1,$F20)))),2,0))</f>
        <v>0</v>
      </c>
      <c r="AC20" s="5" t="n">
        <f aca="false">IF(Kalender!AC20&lt;&gt;1,0,IF(AND($B20&gt;0,INDEX(Kalender!AC$68:AC$77,MAX(1,$B20))&gt;INDEX(Kalender!$B$68:$B$77,MAX(1,$B20))),1,0)+IF(OR(AND($C20&gt;0,INDEX(Kalender!AC$81:AC$110,MAX(1,$C20))&gt;INDEX(Kalender!$B$81:$B$110,MAX(1,$C20))),AND($D20&gt;0,INDEX(Kalender!AC$81:AC$110,MAX(1,$D20))&gt;INDEX(Kalender!$B$81:$B$110,MAX(1,$D20))),AND($E20&gt;0,INDEX(Kalender!AC$81:AC$110,MAX(1,$E20))&gt;INDEX(Kalender!$B$81:$B$110,MAX(1,$E20))),AND($F20&gt;0,INDEX(Kalender!AC$81:AC$110,MAX(1,$F20))&gt;INDEX(Kalender!$B$81:$B$110,MAX(1,$F20)))),2,0))</f>
        <v>0</v>
      </c>
      <c r="AD20" s="5" t="n">
        <f aca="false">IF(Kalender!AD20&lt;&gt;1,0,IF(AND($B20&gt;0,INDEX(Kalender!AD$68:AD$77,MAX(1,$B20))&gt;INDEX(Kalender!$B$68:$B$77,MAX(1,$B20))),1,0)+IF(OR(AND($C20&gt;0,INDEX(Kalender!AD$81:AD$110,MAX(1,$C20))&gt;INDEX(Kalender!$B$81:$B$110,MAX(1,$C20))),AND($D20&gt;0,INDEX(Kalender!AD$81:AD$110,MAX(1,$D20))&gt;INDEX(Kalender!$B$81:$B$110,MAX(1,$D20))),AND($E20&gt;0,INDEX(Kalender!AD$81:AD$110,MAX(1,$E20))&gt;INDEX(Kalender!$B$81:$B$110,MAX(1,$E20))),AND($F20&gt;0,INDEX(Kalender!AD$81:AD$110,MAX(1,$F20))&gt;INDEX(Kalender!$B$81:$B$110,MAX(1,$F20)))),2,0))</f>
        <v>0</v>
      </c>
      <c r="AE20" s="5" t="n">
        <f aca="false">IF(Kalender!AE20&lt;&gt;1,0,IF(AND($B20&gt;0,INDEX(Kalender!AE$68:AE$77,MAX(1,$B20))&gt;INDEX(Kalender!$B$68:$B$77,MAX(1,$B20))),1,0)+IF(OR(AND($C20&gt;0,INDEX(Kalender!AE$81:AE$110,MAX(1,$C20))&gt;INDEX(Kalender!$B$81:$B$110,MAX(1,$C20))),AND($D20&gt;0,INDEX(Kalender!AE$81:AE$110,MAX(1,$D20))&gt;INDEX(Kalender!$B$81:$B$110,MAX(1,$D20))),AND($E20&gt;0,INDEX(Kalender!AE$81:AE$110,MAX(1,$E20))&gt;INDEX(Kalender!$B$81:$B$110,MAX(1,$E20))),AND($F20&gt;0,INDEX(Kalender!AE$81:AE$110,MAX(1,$F20))&gt;INDEX(Kalender!$B$81:$B$110,MAX(1,$F20)))),2,0))</f>
        <v>0</v>
      </c>
      <c r="AF20" s="5" t="n">
        <f aca="false">IF(Kalender!AF20&lt;&gt;1,0,IF(AND($B20&gt;0,INDEX(Kalender!AF$68:AF$77,MAX(1,$B20))&gt;INDEX(Kalender!$B$68:$B$77,MAX(1,$B20))),1,0)+IF(OR(AND($C20&gt;0,INDEX(Kalender!AF$81:AF$110,MAX(1,$C20))&gt;INDEX(Kalender!$B$81:$B$110,MAX(1,$C20))),AND($D20&gt;0,INDEX(Kalender!AF$81:AF$110,MAX(1,$D20))&gt;INDEX(Kalender!$B$81:$B$110,MAX(1,$D20))),AND($E20&gt;0,INDEX(Kalender!AF$81:AF$110,MAX(1,$E20))&gt;INDEX(Kalender!$B$81:$B$110,MAX(1,$E20))),AND($F20&gt;0,INDEX(Kalender!AF$81:AF$110,MAX(1,$F20))&gt;INDEX(Kalender!$B$81:$B$110,MAX(1,$F20)))),2,0))</f>
        <v>0</v>
      </c>
      <c r="AG20" s="5" t="n">
        <f aca="false">IF(Kalender!AG20&lt;&gt;1,0,IF(AND($B20&gt;0,INDEX(Kalender!AG$68:AG$77,MAX(1,$B20))&gt;INDEX(Kalender!$B$68:$B$77,MAX(1,$B20))),1,0)+IF(OR(AND($C20&gt;0,INDEX(Kalender!AG$81:AG$110,MAX(1,$C20))&gt;INDEX(Kalender!$B$81:$B$110,MAX(1,$C20))),AND($D20&gt;0,INDEX(Kalender!AG$81:AG$110,MAX(1,$D20))&gt;INDEX(Kalender!$B$81:$B$110,MAX(1,$D20))),AND($E20&gt;0,INDEX(Kalender!AG$81:AG$110,MAX(1,$E20))&gt;INDEX(Kalender!$B$81:$B$110,MAX(1,$E20))),AND($F20&gt;0,INDEX(Kalender!AG$81:AG$110,MAX(1,$F20))&gt;INDEX(Kalender!$B$81:$B$110,MAX(1,$F20)))),2,0))</f>
        <v>0</v>
      </c>
      <c r="AH20" s="5" t="n">
        <f aca="false">IF(Kalender!AH20&lt;&gt;1,0,IF(AND($B20&gt;0,INDEX(Kalender!AH$68:AH$77,MAX(1,$B20))&gt;INDEX(Kalender!$B$68:$B$77,MAX(1,$B20))),1,0)+IF(OR(AND($C20&gt;0,INDEX(Kalender!AH$81:AH$110,MAX(1,$C20))&gt;INDEX(Kalender!$B$81:$B$110,MAX(1,$C20))),AND($D20&gt;0,INDEX(Kalender!AH$81:AH$110,MAX(1,$D20))&gt;INDEX(Kalender!$B$81:$B$110,MAX(1,$D20))),AND($E20&gt;0,INDEX(Kalender!AH$81:AH$110,MAX(1,$E20))&gt;INDEX(Kalender!$B$81:$B$110,MAX(1,$E20))),AND($F20&gt;0,INDEX(Kalender!AH$81:AH$110,MAX(1,$F20))&gt;INDEX(Kalender!$B$81:$B$110,MAX(1,$F20)))),2,0))</f>
        <v>0</v>
      </c>
      <c r="AI20" s="5" t="n">
        <f aca="false">IF(Kalender!AI20&lt;&gt;1,0,IF(AND($B20&gt;0,INDEX(Kalender!AI$68:AI$77,MAX(1,$B20))&gt;INDEX(Kalender!$B$68:$B$77,MAX(1,$B20))),1,0)+IF(OR(AND($C20&gt;0,INDEX(Kalender!AI$81:AI$110,MAX(1,$C20))&gt;INDEX(Kalender!$B$81:$B$110,MAX(1,$C20))),AND($D20&gt;0,INDEX(Kalender!AI$81:AI$110,MAX(1,$D20))&gt;INDEX(Kalender!$B$81:$B$110,MAX(1,$D20))),AND($E20&gt;0,INDEX(Kalender!AI$81:AI$110,MAX(1,$E20))&gt;INDEX(Kalender!$B$81:$B$110,MAX(1,$E20))),AND($F20&gt;0,INDEX(Kalender!AI$81:AI$110,MAX(1,$F20))&gt;INDEX(Kalender!$B$81:$B$110,MAX(1,$F20)))),2,0))</f>
        <v>0</v>
      </c>
      <c r="AJ20" s="5" t="n">
        <f aca="false">IF(Kalender!AJ20&lt;&gt;1,0,IF(AND($B20&gt;0,INDEX(Kalender!AJ$68:AJ$77,MAX(1,$B20))&gt;INDEX(Kalender!$B$68:$B$77,MAX(1,$B20))),1,0)+IF(OR(AND($C20&gt;0,INDEX(Kalender!AJ$81:AJ$110,MAX(1,$C20))&gt;INDEX(Kalender!$B$81:$B$110,MAX(1,$C20))),AND($D20&gt;0,INDEX(Kalender!AJ$81:AJ$110,MAX(1,$D20))&gt;INDEX(Kalender!$B$81:$B$110,MAX(1,$D20))),AND($E20&gt;0,INDEX(Kalender!AJ$81:AJ$110,MAX(1,$E20))&gt;INDEX(Kalender!$B$81:$B$110,MAX(1,$E20))),AND($F20&gt;0,INDEX(Kalender!AJ$81:AJ$110,MAX(1,$F20))&gt;INDEX(Kalender!$B$81:$B$110,MAX(1,$F20)))),2,0))</f>
        <v>0</v>
      </c>
      <c r="AK20" s="5" t="n">
        <f aca="false">IF(Kalender!AK20&lt;&gt;1,0,IF(AND($B20&gt;0,INDEX(Kalender!AK$68:AK$77,MAX(1,$B20))&gt;INDEX(Kalender!$B$68:$B$77,MAX(1,$B20))),1,0)+IF(OR(AND($C20&gt;0,INDEX(Kalender!AK$81:AK$110,MAX(1,$C20))&gt;INDEX(Kalender!$B$81:$B$110,MAX(1,$C20))),AND($D20&gt;0,INDEX(Kalender!AK$81:AK$110,MAX(1,$D20))&gt;INDEX(Kalender!$B$81:$B$110,MAX(1,$D20))),AND($E20&gt;0,INDEX(Kalender!AK$81:AK$110,MAX(1,$E20))&gt;INDEX(Kalender!$B$81:$B$110,MAX(1,$E20))),AND($F20&gt;0,INDEX(Kalender!AK$81:AK$110,MAX(1,$F20))&gt;INDEX(Kalender!$B$81:$B$110,MAX(1,$F20)))),2,0))</f>
        <v>0</v>
      </c>
      <c r="AL20" s="5" t="n">
        <f aca="false">IF(Kalender!AL20&lt;&gt;1,0,IF(AND($B20&gt;0,INDEX(Kalender!AL$68:AL$77,MAX(1,$B20))&gt;INDEX(Kalender!$B$68:$B$77,MAX(1,$B20))),1,0)+IF(OR(AND($C20&gt;0,INDEX(Kalender!AL$81:AL$110,MAX(1,$C20))&gt;INDEX(Kalender!$B$81:$B$110,MAX(1,$C20))),AND($D20&gt;0,INDEX(Kalender!AL$81:AL$110,MAX(1,$D20))&gt;INDEX(Kalender!$B$81:$B$110,MAX(1,$D20))),AND($E20&gt;0,INDEX(Kalender!AL$81:AL$110,MAX(1,$E20))&gt;INDEX(Kalender!$B$81:$B$110,MAX(1,$E20))),AND($F20&gt;0,INDEX(Kalender!AL$81:AL$110,MAX(1,$F20))&gt;INDEX(Kalender!$B$81:$B$110,MAX(1,$F20)))),2,0))</f>
        <v>0</v>
      </c>
      <c r="AM20" s="5" t="n">
        <f aca="false">IF(Kalender!AM20&lt;&gt;1,0,IF(AND($B20&gt;0,INDEX(Kalender!AM$68:AM$77,MAX(1,$B20))&gt;INDEX(Kalender!$B$68:$B$77,MAX(1,$B20))),1,0)+IF(OR(AND($C20&gt;0,INDEX(Kalender!AM$81:AM$110,MAX(1,$C20))&gt;INDEX(Kalender!$B$81:$B$110,MAX(1,$C20))),AND($D20&gt;0,INDEX(Kalender!AM$81:AM$110,MAX(1,$D20))&gt;INDEX(Kalender!$B$81:$B$110,MAX(1,$D20))),AND($E20&gt;0,INDEX(Kalender!AM$81:AM$110,MAX(1,$E20))&gt;INDEX(Kalender!$B$81:$B$110,MAX(1,$E20))),AND($F20&gt;0,INDEX(Kalender!AM$81:AM$110,MAX(1,$F20))&gt;INDEX(Kalender!$B$81:$B$110,MAX(1,$F20)))),2,0))</f>
        <v>0</v>
      </c>
      <c r="AN20" s="5" t="n">
        <f aca="false">IF(Kalender!AN20&lt;&gt;1,0,IF(AND($B20&gt;0,INDEX(Kalender!AN$68:AN$77,MAX(1,$B20))&gt;INDEX(Kalender!$B$68:$B$77,MAX(1,$B20))),1,0)+IF(OR(AND($C20&gt;0,INDEX(Kalender!AN$81:AN$110,MAX(1,$C20))&gt;INDEX(Kalender!$B$81:$B$110,MAX(1,$C20))),AND($D20&gt;0,INDEX(Kalender!AN$81:AN$110,MAX(1,$D20))&gt;INDEX(Kalender!$B$81:$B$110,MAX(1,$D20))),AND($E20&gt;0,INDEX(Kalender!AN$81:AN$110,MAX(1,$E20))&gt;INDEX(Kalender!$B$81:$B$110,MAX(1,$E20))),AND($F20&gt;0,INDEX(Kalender!AN$81:AN$110,MAX(1,$F20))&gt;INDEX(Kalender!$B$81:$B$110,MAX(1,$F20)))),2,0))</f>
        <v>0</v>
      </c>
      <c r="AO20" s="5" t="n">
        <f aca="false">IF(Kalender!AO20&lt;&gt;1,0,IF(AND($B20&gt;0,INDEX(Kalender!AO$68:AO$77,MAX(1,$B20))&gt;INDEX(Kalender!$B$68:$B$77,MAX(1,$B20))),1,0)+IF(OR(AND($C20&gt;0,INDEX(Kalender!AO$81:AO$110,MAX(1,$C20))&gt;INDEX(Kalender!$B$81:$B$110,MAX(1,$C20))),AND($D20&gt;0,INDEX(Kalender!AO$81:AO$110,MAX(1,$D20))&gt;INDEX(Kalender!$B$81:$B$110,MAX(1,$D20))),AND($E20&gt;0,INDEX(Kalender!AO$81:AO$110,MAX(1,$E20))&gt;INDEX(Kalender!$B$81:$B$110,MAX(1,$E20))),AND($F20&gt;0,INDEX(Kalender!AO$81:AO$110,MAX(1,$F20))&gt;INDEX(Kalender!$B$81:$B$110,MAX(1,$F20)))),2,0))</f>
        <v>0</v>
      </c>
      <c r="AP20" s="5" t="n">
        <f aca="false">IF(Kalender!AP20&lt;&gt;1,0,IF(AND($B20&gt;0,INDEX(Kalender!AP$68:AP$77,MAX(1,$B20))&gt;INDEX(Kalender!$B$68:$B$77,MAX(1,$B20))),1,0)+IF(OR(AND($C20&gt;0,INDEX(Kalender!AP$81:AP$110,MAX(1,$C20))&gt;INDEX(Kalender!$B$81:$B$110,MAX(1,$C20))),AND($D20&gt;0,INDEX(Kalender!AP$81:AP$110,MAX(1,$D20))&gt;INDEX(Kalender!$B$81:$B$110,MAX(1,$D20))),AND($E20&gt;0,INDEX(Kalender!AP$81:AP$110,MAX(1,$E20))&gt;INDEX(Kalender!$B$81:$B$110,MAX(1,$E20))),AND($F20&gt;0,INDEX(Kalender!AP$81:AP$110,MAX(1,$F20))&gt;INDEX(Kalender!$B$81:$B$110,MAX(1,$F20)))),2,0))</f>
        <v>0</v>
      </c>
      <c r="AQ20" s="5" t="n">
        <f aca="false">IF(Kalender!AQ20&lt;&gt;1,0,IF(AND($B20&gt;0,INDEX(Kalender!AQ$68:AQ$77,MAX(1,$B20))&gt;INDEX(Kalender!$B$68:$B$77,MAX(1,$B20))),1,0)+IF(OR(AND($C20&gt;0,INDEX(Kalender!AQ$81:AQ$110,MAX(1,$C20))&gt;INDEX(Kalender!$B$81:$B$110,MAX(1,$C20))),AND($D20&gt;0,INDEX(Kalender!AQ$81:AQ$110,MAX(1,$D20))&gt;INDEX(Kalender!$B$81:$B$110,MAX(1,$D20))),AND($E20&gt;0,INDEX(Kalender!AQ$81:AQ$110,MAX(1,$E20))&gt;INDEX(Kalender!$B$81:$B$110,MAX(1,$E20))),AND($F20&gt;0,INDEX(Kalender!AQ$81:AQ$110,MAX(1,$F20))&gt;INDEX(Kalender!$B$81:$B$110,MAX(1,$F20)))),2,0))</f>
        <v>0</v>
      </c>
      <c r="AR20" s="5" t="n">
        <f aca="false">IF(Kalender!AR20&lt;&gt;1,0,IF(AND($B20&gt;0,INDEX(Kalender!AR$68:AR$77,MAX(1,$B20))&gt;INDEX(Kalender!$B$68:$B$77,MAX(1,$B20))),1,0)+IF(OR(AND($C20&gt;0,INDEX(Kalender!AR$81:AR$110,MAX(1,$C20))&gt;INDEX(Kalender!$B$81:$B$110,MAX(1,$C20))),AND($D20&gt;0,INDEX(Kalender!AR$81:AR$110,MAX(1,$D20))&gt;INDEX(Kalender!$B$81:$B$110,MAX(1,$D20))),AND($E20&gt;0,INDEX(Kalender!AR$81:AR$110,MAX(1,$E20))&gt;INDEX(Kalender!$B$81:$B$110,MAX(1,$E20))),AND($F20&gt;0,INDEX(Kalender!AR$81:AR$110,MAX(1,$F20))&gt;INDEX(Kalender!$B$81:$B$110,MAX(1,$F20)))),2,0))</f>
        <v>0</v>
      </c>
      <c r="AS20" s="5" t="n">
        <f aca="false">IF(Kalender!AS20&lt;&gt;1,0,IF(AND($B20&gt;0,INDEX(Kalender!AS$68:AS$77,MAX(1,$B20))&gt;INDEX(Kalender!$B$68:$B$77,MAX(1,$B20))),1,0)+IF(OR(AND($C20&gt;0,INDEX(Kalender!AS$81:AS$110,MAX(1,$C20))&gt;INDEX(Kalender!$B$81:$B$110,MAX(1,$C20))),AND($D20&gt;0,INDEX(Kalender!AS$81:AS$110,MAX(1,$D20))&gt;INDEX(Kalender!$B$81:$B$110,MAX(1,$D20))),AND($E20&gt;0,INDEX(Kalender!AS$81:AS$110,MAX(1,$E20))&gt;INDEX(Kalender!$B$81:$B$110,MAX(1,$E20))),AND($F20&gt;0,INDEX(Kalender!AS$81:AS$110,MAX(1,$F20))&gt;INDEX(Kalender!$B$81:$B$110,MAX(1,$F20)))),2,0))</f>
        <v>0</v>
      </c>
      <c r="AT20" s="5" t="n">
        <f aca="false">IF(Kalender!AT20&lt;&gt;1,0,IF(AND($B20&gt;0,INDEX(Kalender!AT$68:AT$77,MAX(1,$B20))&gt;INDEX(Kalender!$B$68:$B$77,MAX(1,$B20))),1,0)+IF(OR(AND($C20&gt;0,INDEX(Kalender!AT$81:AT$110,MAX(1,$C20))&gt;INDEX(Kalender!$B$81:$B$110,MAX(1,$C20))),AND($D20&gt;0,INDEX(Kalender!AT$81:AT$110,MAX(1,$D20))&gt;INDEX(Kalender!$B$81:$B$110,MAX(1,$D20))),AND($E20&gt;0,INDEX(Kalender!AT$81:AT$110,MAX(1,$E20))&gt;INDEX(Kalender!$B$81:$B$110,MAX(1,$E20))),AND($F20&gt;0,INDEX(Kalender!AT$81:AT$110,MAX(1,$F20))&gt;INDEX(Kalender!$B$81:$B$110,MAX(1,$F20)))),2,0))</f>
        <v>0</v>
      </c>
      <c r="AU20" s="5" t="n">
        <f aca="false">IF(Kalender!AU20&lt;&gt;1,0,IF(AND($B20&gt;0,INDEX(Kalender!AU$68:AU$77,MAX(1,$B20))&gt;INDEX(Kalender!$B$68:$B$77,MAX(1,$B20))),1,0)+IF(OR(AND($C20&gt;0,INDEX(Kalender!AU$81:AU$110,MAX(1,$C20))&gt;INDEX(Kalender!$B$81:$B$110,MAX(1,$C20))),AND($D20&gt;0,INDEX(Kalender!AU$81:AU$110,MAX(1,$D20))&gt;INDEX(Kalender!$B$81:$B$110,MAX(1,$D20))),AND($E20&gt;0,INDEX(Kalender!AU$81:AU$110,MAX(1,$E20))&gt;INDEX(Kalender!$B$81:$B$110,MAX(1,$E20))),AND($F20&gt;0,INDEX(Kalender!AU$81:AU$110,MAX(1,$F20))&gt;INDEX(Kalender!$B$81:$B$110,MAX(1,$F20)))),2,0))</f>
        <v>0</v>
      </c>
      <c r="AV20" s="5" t="n">
        <f aca="false">IF(Kalender!AV20&lt;&gt;1,0,IF(AND($B20&gt;0,INDEX(Kalender!AV$68:AV$77,MAX(1,$B20))&gt;INDEX(Kalender!$B$68:$B$77,MAX(1,$B20))),1,0)+IF(OR(AND($C20&gt;0,INDEX(Kalender!AV$81:AV$110,MAX(1,$C20))&gt;INDEX(Kalender!$B$81:$B$110,MAX(1,$C20))),AND($D20&gt;0,INDEX(Kalender!AV$81:AV$110,MAX(1,$D20))&gt;INDEX(Kalender!$B$81:$B$110,MAX(1,$D20))),AND($E20&gt;0,INDEX(Kalender!AV$81:AV$110,MAX(1,$E20))&gt;INDEX(Kalender!$B$81:$B$110,MAX(1,$E20))),AND($F20&gt;0,INDEX(Kalender!AV$81:AV$110,MAX(1,$F20))&gt;INDEX(Kalender!$B$81:$B$110,MAX(1,$F20)))),2,0))</f>
        <v>0</v>
      </c>
      <c r="AW20" s="5" t="n">
        <f aca="false">IF(Kalender!AW20&lt;&gt;1,0,IF(AND($B20&gt;0,INDEX(Kalender!AW$68:AW$77,MAX(1,$B20))&gt;INDEX(Kalender!$B$68:$B$77,MAX(1,$B20))),1,0)+IF(OR(AND($C20&gt;0,INDEX(Kalender!AW$81:AW$110,MAX(1,$C20))&gt;INDEX(Kalender!$B$81:$B$110,MAX(1,$C20))),AND($D20&gt;0,INDEX(Kalender!AW$81:AW$110,MAX(1,$D20))&gt;INDEX(Kalender!$B$81:$B$110,MAX(1,$D20))),AND($E20&gt;0,INDEX(Kalender!AW$81:AW$110,MAX(1,$E20))&gt;INDEX(Kalender!$B$81:$B$110,MAX(1,$E20))),AND($F20&gt;0,INDEX(Kalender!AW$81:AW$110,MAX(1,$F20))&gt;INDEX(Kalender!$B$81:$B$110,MAX(1,$F20)))),2,0))</f>
        <v>0</v>
      </c>
      <c r="AX20" s="5" t="n">
        <f aca="false">IF(Kalender!AX20&lt;&gt;1,0,IF(AND($B20&gt;0,INDEX(Kalender!AX$68:AX$77,MAX(1,$B20))&gt;INDEX(Kalender!$B$68:$B$77,MAX(1,$B20))),1,0)+IF(OR(AND($C20&gt;0,INDEX(Kalender!AX$81:AX$110,MAX(1,$C20))&gt;INDEX(Kalender!$B$81:$B$110,MAX(1,$C20))),AND($D20&gt;0,INDEX(Kalender!AX$81:AX$110,MAX(1,$D20))&gt;INDEX(Kalender!$B$81:$B$110,MAX(1,$D20))),AND($E20&gt;0,INDEX(Kalender!AX$81:AX$110,MAX(1,$E20))&gt;INDEX(Kalender!$B$81:$B$110,MAX(1,$E20))),AND($F20&gt;0,INDEX(Kalender!AX$81:AX$110,MAX(1,$F20))&gt;INDEX(Kalender!$B$81:$B$110,MAX(1,$F20)))),2,0))</f>
        <v>0</v>
      </c>
      <c r="AY20" s="5" t="n">
        <f aca="false">IF(Kalender!AY20&lt;&gt;1,0,IF(AND($B20&gt;0,INDEX(Kalender!AY$68:AY$77,MAX(1,$B20))&gt;INDEX(Kalender!$B$68:$B$77,MAX(1,$B20))),1,0)+IF(OR(AND($C20&gt;0,INDEX(Kalender!AY$81:AY$110,MAX(1,$C20))&gt;INDEX(Kalender!$B$81:$B$110,MAX(1,$C20))),AND($D20&gt;0,INDEX(Kalender!AY$81:AY$110,MAX(1,$D20))&gt;INDEX(Kalender!$B$81:$B$110,MAX(1,$D20))),AND($E20&gt;0,INDEX(Kalender!AY$81:AY$110,MAX(1,$E20))&gt;INDEX(Kalender!$B$81:$B$110,MAX(1,$E20))),AND($F20&gt;0,INDEX(Kalender!AY$81:AY$110,MAX(1,$F20))&gt;INDEX(Kalender!$B$81:$B$110,MAX(1,$F20)))),2,0))</f>
        <v>0</v>
      </c>
      <c r="AZ20" s="5" t="n">
        <f aca="false">IF(Kalender!AZ20&lt;&gt;1,0,IF(AND($B20&gt;0,INDEX(Kalender!AZ$68:AZ$77,MAX(1,$B20))&gt;INDEX(Kalender!$B$68:$B$77,MAX(1,$B20))),1,0)+IF(OR(AND($C20&gt;0,INDEX(Kalender!AZ$81:AZ$110,MAX(1,$C20))&gt;INDEX(Kalender!$B$81:$B$110,MAX(1,$C20))),AND($D20&gt;0,INDEX(Kalender!AZ$81:AZ$110,MAX(1,$D20))&gt;INDEX(Kalender!$B$81:$B$110,MAX(1,$D20))),AND($E20&gt;0,INDEX(Kalender!AZ$81:AZ$110,MAX(1,$E20))&gt;INDEX(Kalender!$B$81:$B$110,MAX(1,$E20))),AND($F20&gt;0,INDEX(Kalender!AZ$81:AZ$110,MAX(1,$F20))&gt;INDEX(Kalender!$B$81:$B$110,MAX(1,$F20)))),2,0))</f>
        <v>0</v>
      </c>
      <c r="BA20" s="5" t="n">
        <f aca="false">IF(Kalender!BA20&lt;&gt;1,0,IF(AND($B20&gt;0,INDEX(Kalender!BA$68:BA$77,MAX(1,$B20))&gt;INDEX(Kalender!$B$68:$B$77,MAX(1,$B20))),1,0)+IF(OR(AND($C20&gt;0,INDEX(Kalender!BA$81:BA$110,MAX(1,$C20))&gt;INDEX(Kalender!$B$81:$B$110,MAX(1,$C20))),AND($D20&gt;0,INDEX(Kalender!BA$81:BA$110,MAX(1,$D20))&gt;INDEX(Kalender!$B$81:$B$110,MAX(1,$D20))),AND($E20&gt;0,INDEX(Kalender!BA$81:BA$110,MAX(1,$E20))&gt;INDEX(Kalender!$B$81:$B$110,MAX(1,$E20))),AND($F20&gt;0,INDEX(Kalender!BA$81:BA$110,MAX(1,$F20))&gt;INDEX(Kalender!$B$81:$B$110,MAX(1,$F20)))),2,0))</f>
        <v>0</v>
      </c>
      <c r="BB20" s="5" t="n">
        <f aca="false">IF(Kalender!BB20&lt;&gt;1,0,IF(AND($B20&gt;0,INDEX(Kalender!BB$68:BB$77,MAX(1,$B20))&gt;INDEX(Kalender!$B$68:$B$77,MAX(1,$B20))),1,0)+IF(OR(AND($C20&gt;0,INDEX(Kalender!BB$81:BB$110,MAX(1,$C20))&gt;INDEX(Kalender!$B$81:$B$110,MAX(1,$C20))),AND($D20&gt;0,INDEX(Kalender!BB$81:BB$110,MAX(1,$D20))&gt;INDEX(Kalender!$B$81:$B$110,MAX(1,$D20))),AND($E20&gt;0,INDEX(Kalender!BB$81:BB$110,MAX(1,$E20))&gt;INDEX(Kalender!$B$81:$B$110,MAX(1,$E20))),AND($F20&gt;0,INDEX(Kalender!BB$81:BB$110,MAX(1,$F20))&gt;INDEX(Kalender!$B$81:$B$110,MAX(1,$F20)))),2,0))</f>
        <v>0</v>
      </c>
      <c r="BC20" s="5" t="n">
        <f aca="false">IF(Kalender!BC20&lt;&gt;1,0,IF(AND($B20&gt;0,INDEX(Kalender!BC$68:BC$77,MAX(1,$B20))&gt;INDEX(Kalender!$B$68:$B$77,MAX(1,$B20))),1,0)+IF(OR(AND($C20&gt;0,INDEX(Kalender!BC$81:BC$110,MAX(1,$C20))&gt;INDEX(Kalender!$B$81:$B$110,MAX(1,$C20))),AND($D20&gt;0,INDEX(Kalender!BC$81:BC$110,MAX(1,$D20))&gt;INDEX(Kalender!$B$81:$B$110,MAX(1,$D20))),AND($E20&gt;0,INDEX(Kalender!BC$81:BC$110,MAX(1,$E20))&gt;INDEX(Kalender!$B$81:$B$110,MAX(1,$E20))),AND($F20&gt;0,INDEX(Kalender!BC$81:BC$110,MAX(1,$F20))&gt;INDEX(Kalender!$B$81:$B$110,MAX(1,$F20)))),2,0))</f>
        <v>0</v>
      </c>
      <c r="BD20" s="5" t="n">
        <f aca="false">IF(Kalender!BD20&lt;&gt;1,0,IF(AND($B20&gt;0,INDEX(Kalender!BD$68:BD$77,MAX(1,$B20))&gt;INDEX(Kalender!$B$68:$B$77,MAX(1,$B20))),1,0)+IF(OR(AND($C20&gt;0,INDEX(Kalender!BD$81:BD$110,MAX(1,$C20))&gt;INDEX(Kalender!$B$81:$B$110,MAX(1,$C20))),AND($D20&gt;0,INDEX(Kalender!BD$81:BD$110,MAX(1,$D20))&gt;INDEX(Kalender!$B$81:$B$110,MAX(1,$D20))),AND($E20&gt;0,INDEX(Kalender!BD$81:BD$110,MAX(1,$E20))&gt;INDEX(Kalender!$B$81:$B$110,MAX(1,$E20))),AND($F20&gt;0,INDEX(Kalender!BD$81:BD$110,MAX(1,$F20))&gt;INDEX(Kalender!$B$81:$B$110,MAX(1,$F20)))),2,0))</f>
        <v>0</v>
      </c>
      <c r="BE20" s="5" t="n">
        <f aca="false">IF(Kalender!BE20&lt;&gt;1,0,IF(AND($B20&gt;0,INDEX(Kalender!BE$68:BE$77,MAX(1,$B20))&gt;INDEX(Kalender!$B$68:$B$77,MAX(1,$B20))),1,0)+IF(OR(AND($C20&gt;0,INDEX(Kalender!BE$81:BE$110,MAX(1,$C20))&gt;INDEX(Kalender!$B$81:$B$110,MAX(1,$C20))),AND($D20&gt;0,INDEX(Kalender!BE$81:BE$110,MAX(1,$D20))&gt;INDEX(Kalender!$B$81:$B$110,MAX(1,$D20))),AND($E20&gt;0,INDEX(Kalender!BE$81:BE$110,MAX(1,$E20))&gt;INDEX(Kalender!$B$81:$B$110,MAX(1,$E20))),AND($F20&gt;0,INDEX(Kalender!BE$81:BE$110,MAX(1,$F20))&gt;INDEX(Kalender!$B$81:$B$110,MAX(1,$F20)))),2,0))</f>
        <v>0</v>
      </c>
      <c r="BF20" s="5" t="n">
        <f aca="false">IF(Kalender!BF20&lt;&gt;1,0,IF(AND($B20&gt;0,INDEX(Kalender!BF$68:BF$77,MAX(1,$B20))&gt;INDEX(Kalender!$B$68:$B$77,MAX(1,$B20))),1,0)+IF(OR(AND($C20&gt;0,INDEX(Kalender!BF$81:BF$110,MAX(1,$C20))&gt;INDEX(Kalender!$B$81:$B$110,MAX(1,$C20))),AND($D20&gt;0,INDEX(Kalender!BF$81:BF$110,MAX(1,$D20))&gt;INDEX(Kalender!$B$81:$B$110,MAX(1,$D20))),AND($E20&gt;0,INDEX(Kalender!BF$81:BF$110,MAX(1,$E20))&gt;INDEX(Kalender!$B$81:$B$110,MAX(1,$E20))),AND($F20&gt;0,INDEX(Kalender!BF$81:BF$110,MAX(1,$F20))&gt;INDEX(Kalender!$B$81:$B$110,MAX(1,$F20)))),2,0))</f>
        <v>0</v>
      </c>
      <c r="BG20" s="5" t="n">
        <f aca="false">IF(Kalender!BG20&lt;&gt;1,0,IF(AND($B20&gt;0,INDEX(Kalender!BG$68:BG$77,MAX(1,$B20))&gt;INDEX(Kalender!$B$68:$B$77,MAX(1,$B20))),1,0)+IF(OR(AND($C20&gt;0,INDEX(Kalender!BG$81:BG$110,MAX(1,$C20))&gt;INDEX(Kalender!$B$81:$B$110,MAX(1,$C20))),AND($D20&gt;0,INDEX(Kalender!BG$81:BG$110,MAX(1,$D20))&gt;INDEX(Kalender!$B$81:$B$110,MAX(1,$D20))),AND($E20&gt;0,INDEX(Kalender!BG$81:BG$110,MAX(1,$E20))&gt;INDEX(Kalender!$B$81:$B$110,MAX(1,$E20))),AND($F20&gt;0,INDEX(Kalender!BG$81:BG$110,MAX(1,$F20))&gt;INDEX(Kalender!$B$81:$B$110,MAX(1,$F20)))),2,0))</f>
        <v>0</v>
      </c>
      <c r="BH20" s="5" t="n">
        <f aca="false">IF(Kalender!BH20&lt;&gt;1,0,IF(AND($B20&gt;0,INDEX(Kalender!BH$68:BH$77,MAX(1,$B20))&gt;INDEX(Kalender!$B$68:$B$77,MAX(1,$B20))),1,0)+IF(OR(AND($C20&gt;0,INDEX(Kalender!BH$81:BH$110,MAX(1,$C20))&gt;INDEX(Kalender!$B$81:$B$110,MAX(1,$C20))),AND($D20&gt;0,INDEX(Kalender!BH$81:BH$110,MAX(1,$D20))&gt;INDEX(Kalender!$B$81:$B$110,MAX(1,$D20))),AND($E20&gt;0,INDEX(Kalender!BH$81:BH$110,MAX(1,$E20))&gt;INDEX(Kalender!$B$81:$B$110,MAX(1,$E20))),AND($F20&gt;0,INDEX(Kalender!BH$81:BH$110,MAX(1,$F20))&gt;INDEX(Kalender!$B$81:$B$110,MAX(1,$F20)))),2,0))</f>
        <v>0</v>
      </c>
      <c r="BI20" s="5" t="n">
        <f aca="false">IF(Kalender!BI20&lt;&gt;1,0,IF(AND($B20&gt;0,INDEX(Kalender!BI$68:BI$77,MAX(1,$B20))&gt;INDEX(Kalender!$B$68:$B$77,MAX(1,$B20))),1,0)+IF(OR(AND($C20&gt;0,INDEX(Kalender!BI$81:BI$110,MAX(1,$C20))&gt;INDEX(Kalender!$B$81:$B$110,MAX(1,$C20))),AND($D20&gt;0,INDEX(Kalender!BI$81:BI$110,MAX(1,$D20))&gt;INDEX(Kalender!$B$81:$B$110,MAX(1,$D20))),AND($E20&gt;0,INDEX(Kalender!BI$81:BI$110,MAX(1,$E20))&gt;INDEX(Kalender!$B$81:$B$110,MAX(1,$E20))),AND($F20&gt;0,INDEX(Kalender!BI$81:BI$110,MAX(1,$F20))&gt;INDEX(Kalender!$B$81:$B$110,MAX(1,$F20)))),2,0))</f>
        <v>0</v>
      </c>
      <c r="BJ20" s="5" t="n">
        <f aca="false">IF(Kalender!BJ20&lt;&gt;1,0,IF(AND($B20&gt;0,INDEX(Kalender!BJ$68:BJ$77,MAX(1,$B20))&gt;INDEX(Kalender!$B$68:$B$77,MAX(1,$B20))),1,0)+IF(OR(AND($C20&gt;0,INDEX(Kalender!BJ$81:BJ$110,MAX(1,$C20))&gt;INDEX(Kalender!$B$81:$B$110,MAX(1,$C20))),AND($D20&gt;0,INDEX(Kalender!BJ$81:BJ$110,MAX(1,$D20))&gt;INDEX(Kalender!$B$81:$B$110,MAX(1,$D20))),AND($E20&gt;0,INDEX(Kalender!BJ$81:BJ$110,MAX(1,$E20))&gt;INDEX(Kalender!$B$81:$B$110,MAX(1,$E20))),AND($F20&gt;0,INDEX(Kalender!BJ$81:BJ$110,MAX(1,$F20))&gt;INDEX(Kalender!$B$81:$B$110,MAX(1,$F20)))),2,0))</f>
        <v>0</v>
      </c>
      <c r="BK20" s="5" t="n">
        <f aca="false">IF(Kalender!BK20&lt;&gt;1,0,IF(AND($B20&gt;0,INDEX(Kalender!BK$68:BK$77,MAX(1,$B20))&gt;INDEX(Kalender!$B$68:$B$77,MAX(1,$B20))),1,0)+IF(OR(AND($C20&gt;0,INDEX(Kalender!BK$81:BK$110,MAX(1,$C20))&gt;INDEX(Kalender!$B$81:$B$110,MAX(1,$C20))),AND($D20&gt;0,INDEX(Kalender!BK$81:BK$110,MAX(1,$D20))&gt;INDEX(Kalender!$B$81:$B$110,MAX(1,$D20))),AND($E20&gt;0,INDEX(Kalender!BK$81:BK$110,MAX(1,$E20))&gt;INDEX(Kalender!$B$81:$B$110,MAX(1,$E20))),AND($F20&gt;0,INDEX(Kalender!BK$81:BK$110,MAX(1,$F20))&gt;INDEX(Kalender!$B$81:$B$110,MAX(1,$F20)))),2,0))</f>
        <v>0</v>
      </c>
      <c r="BL20" s="5" t="n">
        <f aca="false">IF(Kalender!BL20&lt;&gt;1,0,IF(AND($B20&gt;0,INDEX(Kalender!BL$68:BL$77,MAX(1,$B20))&gt;INDEX(Kalender!$B$68:$B$77,MAX(1,$B20))),1,0)+IF(OR(AND($C20&gt;0,INDEX(Kalender!BL$81:BL$110,MAX(1,$C20))&gt;INDEX(Kalender!$B$81:$B$110,MAX(1,$C20))),AND($D20&gt;0,INDEX(Kalender!BL$81:BL$110,MAX(1,$D20))&gt;INDEX(Kalender!$B$81:$B$110,MAX(1,$D20))),AND($E20&gt;0,INDEX(Kalender!BL$81:BL$110,MAX(1,$E20))&gt;INDEX(Kalender!$B$81:$B$110,MAX(1,$E20))),AND($F20&gt;0,INDEX(Kalender!BL$81:BL$110,MAX(1,$F20))&gt;INDEX(Kalender!$B$81:$B$110,MAX(1,$F20)))),2,0))</f>
        <v>0</v>
      </c>
      <c r="BM20" s="5" t="n">
        <f aca="false">IF(Kalender!BM20&lt;&gt;1,0,IF(AND($B20&gt;0,INDEX(Kalender!BM$68:BM$77,MAX(1,$B20))&gt;INDEX(Kalender!$B$68:$B$77,MAX(1,$B20))),1,0)+IF(OR(AND($C20&gt;0,INDEX(Kalender!BM$81:BM$110,MAX(1,$C20))&gt;INDEX(Kalender!$B$81:$B$110,MAX(1,$C20))),AND($D20&gt;0,INDEX(Kalender!BM$81:BM$110,MAX(1,$D20))&gt;INDEX(Kalender!$B$81:$B$110,MAX(1,$D20))),AND($E20&gt;0,INDEX(Kalender!BM$81:BM$110,MAX(1,$E20))&gt;INDEX(Kalender!$B$81:$B$110,MAX(1,$E20))),AND($F20&gt;0,INDEX(Kalender!BM$81:BM$110,MAX(1,$F20))&gt;INDEX(Kalender!$B$81:$B$110,MAX(1,$F20)))),2,0))</f>
        <v>0</v>
      </c>
      <c r="BN20" s="5" t="n">
        <f aca="false">IF(Kalender!BN20&lt;&gt;1,0,IF(AND($B20&gt;0,INDEX(Kalender!BN$68:BN$77,MAX(1,$B20))&gt;INDEX(Kalender!$B$68:$B$77,MAX(1,$B20))),1,0)+IF(OR(AND($C20&gt;0,INDEX(Kalender!BN$81:BN$110,MAX(1,$C20))&gt;INDEX(Kalender!$B$81:$B$110,MAX(1,$C20))),AND($D20&gt;0,INDEX(Kalender!BN$81:BN$110,MAX(1,$D20))&gt;INDEX(Kalender!$B$81:$B$110,MAX(1,$D20))),AND($E20&gt;0,INDEX(Kalender!BN$81:BN$110,MAX(1,$E20))&gt;INDEX(Kalender!$B$81:$B$110,MAX(1,$E20))),AND($F20&gt;0,INDEX(Kalender!BN$81:BN$110,MAX(1,$F20))&gt;INDEX(Kalender!$B$81:$B$110,MAX(1,$F20)))),2,0))</f>
        <v>0</v>
      </c>
      <c r="BO20" s="5" t="n">
        <f aca="false">IF(Kalender!BO20&lt;&gt;1,0,IF(AND($B20&gt;0,INDEX(Kalender!BO$68:BO$77,MAX(1,$B20))&gt;INDEX(Kalender!$B$68:$B$77,MAX(1,$B20))),1,0)+IF(OR(AND($C20&gt;0,INDEX(Kalender!BO$81:BO$110,MAX(1,$C20))&gt;INDEX(Kalender!$B$81:$B$110,MAX(1,$C20))),AND($D20&gt;0,INDEX(Kalender!BO$81:BO$110,MAX(1,$D20))&gt;INDEX(Kalender!$B$81:$B$110,MAX(1,$D20))),AND($E20&gt;0,INDEX(Kalender!BO$81:BO$110,MAX(1,$E20))&gt;INDEX(Kalender!$B$81:$B$110,MAX(1,$E20))),AND($F20&gt;0,INDEX(Kalender!BO$81:BO$110,MAX(1,$F20))&gt;INDEX(Kalender!$B$81:$B$110,MAX(1,$F20)))),2,0))</f>
        <v>0</v>
      </c>
      <c r="BP20" s="5" t="n">
        <f aca="false">IF(Kalender!BP20&lt;&gt;1,0,IF(AND($B20&gt;0,INDEX(Kalender!BP$68:BP$77,MAX(1,$B20))&gt;INDEX(Kalender!$B$68:$B$77,MAX(1,$B20))),1,0)+IF(OR(AND($C20&gt;0,INDEX(Kalender!BP$81:BP$110,MAX(1,$C20))&gt;INDEX(Kalender!$B$81:$B$110,MAX(1,$C20))),AND($D20&gt;0,INDEX(Kalender!BP$81:BP$110,MAX(1,$D20))&gt;INDEX(Kalender!$B$81:$B$110,MAX(1,$D20))),AND($E20&gt;0,INDEX(Kalender!BP$81:BP$110,MAX(1,$E20))&gt;INDEX(Kalender!$B$81:$B$110,MAX(1,$E20))),AND($F20&gt;0,INDEX(Kalender!BP$81:BP$110,MAX(1,$F20))&gt;INDEX(Kalender!$B$81:$B$110,MAX(1,$F20)))),2,0))</f>
        <v>0</v>
      </c>
      <c r="BQ20" s="5" t="n">
        <f aca="false">IF(Kalender!BQ20&lt;&gt;1,0,IF(AND($B20&gt;0,INDEX(Kalender!BQ$68:BQ$77,MAX(1,$B20))&gt;INDEX(Kalender!$B$68:$B$77,MAX(1,$B20))),1,0)+IF(OR(AND($C20&gt;0,INDEX(Kalender!BQ$81:BQ$110,MAX(1,$C20))&gt;INDEX(Kalender!$B$81:$B$110,MAX(1,$C20))),AND($D20&gt;0,INDEX(Kalender!BQ$81:BQ$110,MAX(1,$D20))&gt;INDEX(Kalender!$B$81:$B$110,MAX(1,$D20))),AND($E20&gt;0,INDEX(Kalender!BQ$81:BQ$110,MAX(1,$E20))&gt;INDEX(Kalender!$B$81:$B$110,MAX(1,$E20))),AND($F20&gt;0,INDEX(Kalender!BQ$81:BQ$110,MAX(1,$F20))&gt;INDEX(Kalender!$B$81:$B$110,MAX(1,$F20)))),2,0))</f>
        <v>0</v>
      </c>
      <c r="BR20" s="5" t="n">
        <f aca="false">IF(Kalender!BR20&lt;&gt;1,0,IF(AND($B20&gt;0,INDEX(Kalender!BR$68:BR$77,MAX(1,$B20))&gt;INDEX(Kalender!$B$68:$B$77,MAX(1,$B20))),1,0)+IF(OR(AND($C20&gt;0,INDEX(Kalender!BR$81:BR$110,MAX(1,$C20))&gt;INDEX(Kalender!$B$81:$B$110,MAX(1,$C20))),AND($D20&gt;0,INDEX(Kalender!BR$81:BR$110,MAX(1,$D20))&gt;INDEX(Kalender!$B$81:$B$110,MAX(1,$D20))),AND($E20&gt;0,INDEX(Kalender!BR$81:BR$110,MAX(1,$E20))&gt;INDEX(Kalender!$B$81:$B$110,MAX(1,$E20))),AND($F20&gt;0,INDEX(Kalender!BR$81:BR$110,MAX(1,$F20))&gt;INDEX(Kalender!$B$81:$B$110,MAX(1,$F20)))),2,0))</f>
        <v>0</v>
      </c>
      <c r="BS20" s="5" t="n">
        <f aca="false">IF(Kalender!BS20&lt;&gt;1,0,IF(AND($B20&gt;0,INDEX(Kalender!BS$68:BS$77,MAX(1,$B20))&gt;INDEX(Kalender!$B$68:$B$77,MAX(1,$B20))),1,0)+IF(OR(AND($C20&gt;0,INDEX(Kalender!BS$81:BS$110,MAX(1,$C20))&gt;INDEX(Kalender!$B$81:$B$110,MAX(1,$C20))),AND($D20&gt;0,INDEX(Kalender!BS$81:BS$110,MAX(1,$D20))&gt;INDEX(Kalender!$B$81:$B$110,MAX(1,$D20))),AND($E20&gt;0,INDEX(Kalender!BS$81:BS$110,MAX(1,$E20))&gt;INDEX(Kalender!$B$81:$B$110,MAX(1,$E20))),AND($F20&gt;0,INDEX(Kalender!BS$81:BS$110,MAX(1,$F20))&gt;INDEX(Kalender!$B$81:$B$110,MAX(1,$F20)))),2,0))</f>
        <v>0</v>
      </c>
      <c r="BT20" s="5" t="n">
        <f aca="false">IF(Kalender!BT20&lt;&gt;1,0,IF(AND($B20&gt;0,INDEX(Kalender!BT$68:BT$77,MAX(1,$B20))&gt;INDEX(Kalender!$B$68:$B$77,MAX(1,$B20))),1,0)+IF(OR(AND($C20&gt;0,INDEX(Kalender!BT$81:BT$110,MAX(1,$C20))&gt;INDEX(Kalender!$B$81:$B$110,MAX(1,$C20))),AND($D20&gt;0,INDEX(Kalender!BT$81:BT$110,MAX(1,$D20))&gt;INDEX(Kalender!$B$81:$B$110,MAX(1,$D20))),AND($E20&gt;0,INDEX(Kalender!BT$81:BT$110,MAX(1,$E20))&gt;INDEX(Kalender!$B$81:$B$110,MAX(1,$E20))),AND($F20&gt;0,INDEX(Kalender!BT$81:BT$110,MAX(1,$F20))&gt;INDEX(Kalender!$B$81:$B$110,MAX(1,$F20)))),2,0))</f>
        <v>0</v>
      </c>
      <c r="BU20" s="5" t="n">
        <f aca="false">IF(Kalender!BU20&lt;&gt;1,0,IF(AND($B20&gt;0,INDEX(Kalender!BU$68:BU$77,MAX(1,$B20))&gt;INDEX(Kalender!$B$68:$B$77,MAX(1,$B20))),1,0)+IF(OR(AND($C20&gt;0,INDEX(Kalender!BU$81:BU$110,MAX(1,$C20))&gt;INDEX(Kalender!$B$81:$B$110,MAX(1,$C20))),AND($D20&gt;0,INDEX(Kalender!BU$81:BU$110,MAX(1,$D20))&gt;INDEX(Kalender!$B$81:$B$110,MAX(1,$D20))),AND($E20&gt;0,INDEX(Kalender!BU$81:BU$110,MAX(1,$E20))&gt;INDEX(Kalender!$B$81:$B$110,MAX(1,$E20))),AND($F20&gt;0,INDEX(Kalender!BU$81:BU$110,MAX(1,$F20))&gt;INDEX(Kalender!$B$81:$B$110,MAX(1,$F20)))),2,0))</f>
        <v>0</v>
      </c>
      <c r="BV20" s="5" t="n">
        <f aca="false">IF(Kalender!BV20&lt;&gt;1,0,IF(AND($B20&gt;0,INDEX(Kalender!BV$68:BV$77,MAX(1,$B20))&gt;INDEX(Kalender!$B$68:$B$77,MAX(1,$B20))),1,0)+IF(OR(AND($C20&gt;0,INDEX(Kalender!BV$81:BV$110,MAX(1,$C20))&gt;INDEX(Kalender!$B$81:$B$110,MAX(1,$C20))),AND($D20&gt;0,INDEX(Kalender!BV$81:BV$110,MAX(1,$D20))&gt;INDEX(Kalender!$B$81:$B$110,MAX(1,$D20))),AND($E20&gt;0,INDEX(Kalender!BV$81:BV$110,MAX(1,$E20))&gt;INDEX(Kalender!$B$81:$B$110,MAX(1,$E20))),AND($F20&gt;0,INDEX(Kalender!BV$81:BV$110,MAX(1,$F20))&gt;INDEX(Kalender!$B$81:$B$110,MAX(1,$F20)))),2,0))</f>
        <v>0</v>
      </c>
      <c r="BW20" s="5" t="n">
        <f aca="false">IF(Kalender!BW20&lt;&gt;1,0,IF(AND($B20&gt;0,INDEX(Kalender!BW$68:BW$77,MAX(1,$B20))&gt;INDEX(Kalender!$B$68:$B$77,MAX(1,$B20))),1,0)+IF(OR(AND($C20&gt;0,INDEX(Kalender!BW$81:BW$110,MAX(1,$C20))&gt;INDEX(Kalender!$B$81:$B$110,MAX(1,$C20))),AND($D20&gt;0,INDEX(Kalender!BW$81:BW$110,MAX(1,$D20))&gt;INDEX(Kalender!$B$81:$B$110,MAX(1,$D20))),AND($E20&gt;0,INDEX(Kalender!BW$81:BW$110,MAX(1,$E20))&gt;INDEX(Kalender!$B$81:$B$110,MAX(1,$E20))),AND($F20&gt;0,INDEX(Kalender!BW$81:BW$110,MAX(1,$F20))&gt;INDEX(Kalender!$B$81:$B$110,MAX(1,$F20)))),2,0))</f>
        <v>0</v>
      </c>
      <c r="BX20" s="5" t="n">
        <f aca="false">IF(Kalender!BX20&lt;&gt;1,0,IF(AND($B20&gt;0,INDEX(Kalender!BX$68:BX$77,MAX(1,$B20))&gt;INDEX(Kalender!$B$68:$B$77,MAX(1,$B20))),1,0)+IF(OR(AND($C20&gt;0,INDEX(Kalender!BX$81:BX$110,MAX(1,$C20))&gt;INDEX(Kalender!$B$81:$B$110,MAX(1,$C20))),AND($D20&gt;0,INDEX(Kalender!BX$81:BX$110,MAX(1,$D20))&gt;INDEX(Kalender!$B$81:$B$110,MAX(1,$D20))),AND($E20&gt;0,INDEX(Kalender!BX$81:BX$110,MAX(1,$E20))&gt;INDEX(Kalender!$B$81:$B$110,MAX(1,$E20))),AND($F20&gt;0,INDEX(Kalender!BX$81:BX$110,MAX(1,$F20))&gt;INDEX(Kalender!$B$81:$B$110,MAX(1,$F20)))),2,0))</f>
        <v>0</v>
      </c>
      <c r="BY20" s="5" t="n">
        <f aca="false">IF(Kalender!BY20&lt;&gt;1,0,IF(AND($B20&gt;0,INDEX(Kalender!BY$68:BY$77,MAX(1,$B20))&gt;INDEX(Kalender!$B$68:$B$77,MAX(1,$B20))),1,0)+IF(OR(AND($C20&gt;0,INDEX(Kalender!BY$81:BY$110,MAX(1,$C20))&gt;INDEX(Kalender!$B$81:$B$110,MAX(1,$C20))),AND($D20&gt;0,INDEX(Kalender!BY$81:BY$110,MAX(1,$D20))&gt;INDEX(Kalender!$B$81:$B$110,MAX(1,$D20))),AND($E20&gt;0,INDEX(Kalender!BY$81:BY$110,MAX(1,$E20))&gt;INDEX(Kalender!$B$81:$B$110,MAX(1,$E20))),AND($F20&gt;0,INDEX(Kalender!BY$81:BY$110,MAX(1,$F20))&gt;INDEX(Kalender!$B$81:$B$110,MAX(1,$F20)))),2,0))</f>
        <v>0</v>
      </c>
      <c r="BZ20" s="5" t="n">
        <f aca="false">IF(Kalender!BZ20&lt;&gt;1,0,IF(AND($B20&gt;0,INDEX(Kalender!BZ$68:BZ$77,MAX(1,$B20))&gt;INDEX(Kalender!$B$68:$B$77,MAX(1,$B20))),1,0)+IF(OR(AND($C20&gt;0,INDEX(Kalender!BZ$81:BZ$110,MAX(1,$C20))&gt;INDEX(Kalender!$B$81:$B$110,MAX(1,$C20))),AND($D20&gt;0,INDEX(Kalender!BZ$81:BZ$110,MAX(1,$D20))&gt;INDEX(Kalender!$B$81:$B$110,MAX(1,$D20))),AND($E20&gt;0,INDEX(Kalender!BZ$81:BZ$110,MAX(1,$E20))&gt;INDEX(Kalender!$B$81:$B$110,MAX(1,$E20))),AND($F20&gt;0,INDEX(Kalender!BZ$81:BZ$110,MAX(1,$F20))&gt;INDEX(Kalender!$B$81:$B$110,MAX(1,$F20)))),2,0))</f>
        <v>0</v>
      </c>
      <c r="CA20" s="5" t="n">
        <f aca="false">IF(Kalender!CA20&lt;&gt;1,0,IF(AND($B20&gt;0,INDEX(Kalender!CA$68:CA$77,MAX(1,$B20))&gt;INDEX(Kalender!$B$68:$B$77,MAX(1,$B20))),1,0)+IF(OR(AND($C20&gt;0,INDEX(Kalender!CA$81:CA$110,MAX(1,$C20))&gt;INDEX(Kalender!$B$81:$B$110,MAX(1,$C20))),AND($D20&gt;0,INDEX(Kalender!CA$81:CA$110,MAX(1,$D20))&gt;INDEX(Kalender!$B$81:$B$110,MAX(1,$D20))),AND($E20&gt;0,INDEX(Kalender!CA$81:CA$110,MAX(1,$E20))&gt;INDEX(Kalender!$B$81:$B$110,MAX(1,$E20))),AND($F20&gt;0,INDEX(Kalender!CA$81:CA$110,MAX(1,$F20))&gt;INDEX(Kalender!$B$81:$B$110,MAX(1,$F20)))),2,0))</f>
        <v>0</v>
      </c>
      <c r="CB20" s="5" t="n">
        <f aca="false">IF(Kalender!CB20&lt;&gt;1,0,IF(AND($B20&gt;0,INDEX(Kalender!CB$68:CB$77,MAX(1,$B20))&gt;INDEX(Kalender!$B$68:$B$77,MAX(1,$B20))),1,0)+IF(OR(AND($C20&gt;0,INDEX(Kalender!CB$81:CB$110,MAX(1,$C20))&gt;INDEX(Kalender!$B$81:$B$110,MAX(1,$C20))),AND($D20&gt;0,INDEX(Kalender!CB$81:CB$110,MAX(1,$D20))&gt;INDEX(Kalender!$B$81:$B$110,MAX(1,$D20))),AND($E20&gt;0,INDEX(Kalender!CB$81:CB$110,MAX(1,$E20))&gt;INDEX(Kalender!$B$81:$B$110,MAX(1,$E20))),AND($F20&gt;0,INDEX(Kalender!CB$81:CB$110,MAX(1,$F20))&gt;INDEX(Kalender!$B$81:$B$110,MAX(1,$F20)))),2,0))</f>
        <v>0</v>
      </c>
      <c r="CC20" s="5" t="n">
        <f aca="false">IF(Kalender!CC20&lt;&gt;1,0,IF(AND($B20&gt;0,INDEX(Kalender!CC$68:CC$77,MAX(1,$B20))&gt;INDEX(Kalender!$B$68:$B$77,MAX(1,$B20))),1,0)+IF(OR(AND($C20&gt;0,INDEX(Kalender!CC$81:CC$110,MAX(1,$C20))&gt;INDEX(Kalender!$B$81:$B$110,MAX(1,$C20))),AND($D20&gt;0,INDEX(Kalender!CC$81:CC$110,MAX(1,$D20))&gt;INDEX(Kalender!$B$81:$B$110,MAX(1,$D20))),AND($E20&gt;0,INDEX(Kalender!CC$81:CC$110,MAX(1,$E20))&gt;INDEX(Kalender!$B$81:$B$110,MAX(1,$E20))),AND($F20&gt;0,INDEX(Kalender!CC$81:CC$110,MAX(1,$F20))&gt;INDEX(Kalender!$B$81:$B$110,MAX(1,$F20)))),2,0))</f>
        <v>0</v>
      </c>
      <c r="CD20" s="5" t="n">
        <f aca="false">IF(Kalender!CD20&lt;&gt;1,0,IF(AND($B20&gt;0,INDEX(Kalender!CD$68:CD$77,MAX(1,$B20))&gt;INDEX(Kalender!$B$68:$B$77,MAX(1,$B20))),1,0)+IF(OR(AND($C20&gt;0,INDEX(Kalender!CD$81:CD$110,MAX(1,$C20))&gt;INDEX(Kalender!$B$81:$B$110,MAX(1,$C20))),AND($D20&gt;0,INDEX(Kalender!CD$81:CD$110,MAX(1,$D20))&gt;INDEX(Kalender!$B$81:$B$110,MAX(1,$D20))),AND($E20&gt;0,INDEX(Kalender!CD$81:CD$110,MAX(1,$E20))&gt;INDEX(Kalender!$B$81:$B$110,MAX(1,$E20))),AND($F20&gt;0,INDEX(Kalender!CD$81:CD$110,MAX(1,$F20))&gt;INDEX(Kalender!$B$81:$B$110,MAX(1,$F20)))),2,0))</f>
        <v>0</v>
      </c>
      <c r="CE20" s="5" t="n">
        <f aca="false">IF(Kalender!CE20&lt;&gt;1,0,IF(AND($B20&gt;0,INDEX(Kalender!CE$68:CE$77,MAX(1,$B20))&gt;INDEX(Kalender!$B$68:$B$77,MAX(1,$B20))),1,0)+IF(OR(AND($C20&gt;0,INDEX(Kalender!CE$81:CE$110,MAX(1,$C20))&gt;INDEX(Kalender!$B$81:$B$110,MAX(1,$C20))),AND($D20&gt;0,INDEX(Kalender!CE$81:CE$110,MAX(1,$D20))&gt;INDEX(Kalender!$B$81:$B$110,MAX(1,$D20))),AND($E20&gt;0,INDEX(Kalender!CE$81:CE$110,MAX(1,$E20))&gt;INDEX(Kalender!$B$81:$B$110,MAX(1,$E20))),AND($F20&gt;0,INDEX(Kalender!CE$81:CE$110,MAX(1,$F20))&gt;INDEX(Kalender!$B$81:$B$110,MAX(1,$F20)))),2,0))</f>
        <v>0</v>
      </c>
      <c r="CF20" s="5" t="n">
        <f aca="false">IF(Kalender!CF20&lt;&gt;1,0,IF(AND($B20&gt;0,INDEX(Kalender!CF$68:CF$77,MAX(1,$B20))&gt;INDEX(Kalender!$B$68:$B$77,MAX(1,$B20))),1,0)+IF(OR(AND($C20&gt;0,INDEX(Kalender!CF$81:CF$110,MAX(1,$C20))&gt;INDEX(Kalender!$B$81:$B$110,MAX(1,$C20))),AND($D20&gt;0,INDEX(Kalender!CF$81:CF$110,MAX(1,$D20))&gt;INDEX(Kalender!$B$81:$B$110,MAX(1,$D20))),AND($E20&gt;0,INDEX(Kalender!CF$81:CF$110,MAX(1,$E20))&gt;INDEX(Kalender!$B$81:$B$110,MAX(1,$E20))),AND($F20&gt;0,INDEX(Kalender!CF$81:CF$110,MAX(1,$F20))&gt;INDEX(Kalender!$B$81:$B$110,MAX(1,$F20)))),2,0))</f>
        <v>0</v>
      </c>
      <c r="CG20" s="5" t="n">
        <f aca="false">IF(Kalender!CG20&lt;&gt;1,0,IF(AND($B20&gt;0,INDEX(Kalender!CG$68:CG$77,MAX(1,$B20))&gt;INDEX(Kalender!$B$68:$B$77,MAX(1,$B20))),1,0)+IF(OR(AND($C20&gt;0,INDEX(Kalender!CG$81:CG$110,MAX(1,$C20))&gt;INDEX(Kalender!$B$81:$B$110,MAX(1,$C20))),AND($D20&gt;0,INDEX(Kalender!CG$81:CG$110,MAX(1,$D20))&gt;INDEX(Kalender!$B$81:$B$110,MAX(1,$D20))),AND($E20&gt;0,INDEX(Kalender!CG$81:CG$110,MAX(1,$E20))&gt;INDEX(Kalender!$B$81:$B$110,MAX(1,$E20))),AND($F20&gt;0,INDEX(Kalender!CG$81:CG$110,MAX(1,$F20))&gt;INDEX(Kalender!$B$81:$B$110,MAX(1,$F20)))),2,0))</f>
        <v>0</v>
      </c>
      <c r="CH20" s="5" t="n">
        <f aca="false">IF(Kalender!CH20&lt;&gt;1,0,IF(AND($B20&gt;0,INDEX(Kalender!CH$68:CH$77,MAX(1,$B20))&gt;INDEX(Kalender!$B$68:$B$77,MAX(1,$B20))),1,0)+IF(OR(AND($C20&gt;0,INDEX(Kalender!CH$81:CH$110,MAX(1,$C20))&gt;INDEX(Kalender!$B$81:$B$110,MAX(1,$C20))),AND($D20&gt;0,INDEX(Kalender!CH$81:CH$110,MAX(1,$D20))&gt;INDEX(Kalender!$B$81:$B$110,MAX(1,$D20))),AND($E20&gt;0,INDEX(Kalender!CH$81:CH$110,MAX(1,$E20))&gt;INDEX(Kalender!$B$81:$B$110,MAX(1,$E20))),AND($F20&gt;0,INDEX(Kalender!CH$81:CH$110,MAX(1,$F20))&gt;INDEX(Kalender!$B$81:$B$110,MAX(1,$F20)))),2,0))</f>
        <v>0</v>
      </c>
      <c r="CI20" s="5" t="n">
        <f aca="false">IF(Kalender!CI20&lt;&gt;1,0,IF(AND($B20&gt;0,INDEX(Kalender!CI$68:CI$77,MAX(1,$B20))&gt;INDEX(Kalender!$B$68:$B$77,MAX(1,$B20))),1,0)+IF(OR(AND($C20&gt;0,INDEX(Kalender!CI$81:CI$110,MAX(1,$C20))&gt;INDEX(Kalender!$B$81:$B$110,MAX(1,$C20))),AND($D20&gt;0,INDEX(Kalender!CI$81:CI$110,MAX(1,$D20))&gt;INDEX(Kalender!$B$81:$B$110,MAX(1,$D20))),AND($E20&gt;0,INDEX(Kalender!CI$81:CI$110,MAX(1,$E20))&gt;INDEX(Kalender!$B$81:$B$110,MAX(1,$E20))),AND($F20&gt;0,INDEX(Kalender!CI$81:CI$110,MAX(1,$F20))&gt;INDEX(Kalender!$B$81:$B$110,MAX(1,$F20)))),2,0))</f>
        <v>0</v>
      </c>
      <c r="CJ20" s="5" t="n">
        <f aca="false">IF(Kalender!CJ20&lt;&gt;1,0,IF(AND($B20&gt;0,INDEX(Kalender!CJ$68:CJ$77,MAX(1,$B20))&gt;INDEX(Kalender!$B$68:$B$77,MAX(1,$B20))),1,0)+IF(OR(AND($C20&gt;0,INDEX(Kalender!CJ$81:CJ$110,MAX(1,$C20))&gt;INDEX(Kalender!$B$81:$B$110,MAX(1,$C20))),AND($D20&gt;0,INDEX(Kalender!CJ$81:CJ$110,MAX(1,$D20))&gt;INDEX(Kalender!$B$81:$B$110,MAX(1,$D20))),AND($E20&gt;0,INDEX(Kalender!CJ$81:CJ$110,MAX(1,$E20))&gt;INDEX(Kalender!$B$81:$B$110,MAX(1,$E20))),AND($F20&gt;0,INDEX(Kalender!CJ$81:CJ$110,MAX(1,$F20))&gt;INDEX(Kalender!$B$81:$B$110,MAX(1,$F20)))),2,0))</f>
        <v>0</v>
      </c>
      <c r="CK20" s="5" t="n">
        <f aca="false">IF(Kalender!CK20&lt;&gt;1,0,IF(AND($B20&gt;0,INDEX(Kalender!CK$68:CK$77,MAX(1,$B20))&gt;INDEX(Kalender!$B$68:$B$77,MAX(1,$B20))),1,0)+IF(OR(AND($C20&gt;0,INDEX(Kalender!CK$81:CK$110,MAX(1,$C20))&gt;INDEX(Kalender!$B$81:$B$110,MAX(1,$C20))),AND($D20&gt;0,INDEX(Kalender!CK$81:CK$110,MAX(1,$D20))&gt;INDEX(Kalender!$B$81:$B$110,MAX(1,$D20))),AND($E20&gt;0,INDEX(Kalender!CK$81:CK$110,MAX(1,$E20))&gt;INDEX(Kalender!$B$81:$B$110,MAX(1,$E20))),AND($F20&gt;0,INDEX(Kalender!CK$81:CK$110,MAX(1,$F20))&gt;INDEX(Kalender!$B$81:$B$110,MAX(1,$F20)))),2,0))</f>
        <v>0</v>
      </c>
      <c r="CL20" s="5" t="n">
        <f aca="false">IF(Kalender!CL20&lt;&gt;1,0,IF(AND($B20&gt;0,INDEX(Kalender!CL$68:CL$77,MAX(1,$B20))&gt;INDEX(Kalender!$B$68:$B$77,MAX(1,$B20))),1,0)+IF(OR(AND($C20&gt;0,INDEX(Kalender!CL$81:CL$110,MAX(1,$C20))&gt;INDEX(Kalender!$B$81:$B$110,MAX(1,$C20))),AND($D20&gt;0,INDEX(Kalender!CL$81:CL$110,MAX(1,$D20))&gt;INDEX(Kalender!$B$81:$B$110,MAX(1,$D20))),AND($E20&gt;0,INDEX(Kalender!CL$81:CL$110,MAX(1,$E20))&gt;INDEX(Kalender!$B$81:$B$110,MAX(1,$E20))),AND($F20&gt;0,INDEX(Kalender!CL$81:CL$110,MAX(1,$F20))&gt;INDEX(Kalender!$B$81:$B$110,MAX(1,$F20)))),2,0))</f>
        <v>0</v>
      </c>
      <c r="CM20" s="5" t="n">
        <f aca="false">IF(Kalender!CM20&lt;&gt;1,0,IF(AND($B20&gt;0,INDEX(Kalender!CM$68:CM$77,MAX(1,$B20))&gt;INDEX(Kalender!$B$68:$B$77,MAX(1,$B20))),1,0)+IF(OR(AND($C20&gt;0,INDEX(Kalender!CM$81:CM$110,MAX(1,$C20))&gt;INDEX(Kalender!$B$81:$B$110,MAX(1,$C20))),AND($D20&gt;0,INDEX(Kalender!CM$81:CM$110,MAX(1,$D20))&gt;INDEX(Kalender!$B$81:$B$110,MAX(1,$D20))),AND($E20&gt;0,INDEX(Kalender!CM$81:CM$110,MAX(1,$E20))&gt;INDEX(Kalender!$B$81:$B$110,MAX(1,$E20))),AND($F20&gt;0,INDEX(Kalender!CM$81:CM$110,MAX(1,$F20))&gt;INDEX(Kalender!$B$81:$B$110,MAX(1,$F20)))),2,0))</f>
        <v>0</v>
      </c>
      <c r="CN20" s="5" t="n">
        <f aca="false">IF(Kalender!CN20&lt;&gt;1,0,IF(AND($B20&gt;0,INDEX(Kalender!CN$68:CN$77,MAX(1,$B20))&gt;INDEX(Kalender!$B$68:$B$77,MAX(1,$B20))),1,0)+IF(OR(AND($C20&gt;0,INDEX(Kalender!CN$81:CN$110,MAX(1,$C20))&gt;INDEX(Kalender!$B$81:$B$110,MAX(1,$C20))),AND($D20&gt;0,INDEX(Kalender!CN$81:CN$110,MAX(1,$D20))&gt;INDEX(Kalender!$B$81:$B$110,MAX(1,$D20))),AND($E20&gt;0,INDEX(Kalender!CN$81:CN$110,MAX(1,$E20))&gt;INDEX(Kalender!$B$81:$B$110,MAX(1,$E20))),AND($F20&gt;0,INDEX(Kalender!CN$81:CN$110,MAX(1,$F20))&gt;INDEX(Kalender!$B$81:$B$110,MAX(1,$F20)))),2,0))</f>
        <v>0</v>
      </c>
      <c r="CO20" s="5" t="n">
        <f aca="false">IF(Kalender!CO20&lt;&gt;1,0,IF(AND($B20&gt;0,INDEX(Kalender!CO$68:CO$77,MAX(1,$B20))&gt;INDEX(Kalender!$B$68:$B$77,MAX(1,$B20))),1,0)+IF(OR(AND($C20&gt;0,INDEX(Kalender!CO$81:CO$110,MAX(1,$C20))&gt;INDEX(Kalender!$B$81:$B$110,MAX(1,$C20))),AND($D20&gt;0,INDEX(Kalender!CO$81:CO$110,MAX(1,$D20))&gt;INDEX(Kalender!$B$81:$B$110,MAX(1,$D20))),AND($E20&gt;0,INDEX(Kalender!CO$81:CO$110,MAX(1,$E20))&gt;INDEX(Kalender!$B$81:$B$110,MAX(1,$E20))),AND($F20&gt;0,INDEX(Kalender!CO$81:CO$110,MAX(1,$F20))&gt;INDEX(Kalender!$B$81:$B$110,MAX(1,$F20)))),2,0))</f>
        <v>0</v>
      </c>
      <c r="CP20" s="5" t="n">
        <f aca="false">IF(Kalender!CP20&lt;&gt;1,0,IF(AND($B20&gt;0,INDEX(Kalender!CP$68:CP$77,MAX(1,$B20))&gt;INDEX(Kalender!$B$68:$B$77,MAX(1,$B20))),1,0)+IF(OR(AND($C20&gt;0,INDEX(Kalender!CP$81:CP$110,MAX(1,$C20))&gt;INDEX(Kalender!$B$81:$B$110,MAX(1,$C20))),AND($D20&gt;0,INDEX(Kalender!CP$81:CP$110,MAX(1,$D20))&gt;INDEX(Kalender!$B$81:$B$110,MAX(1,$D20))),AND($E20&gt;0,INDEX(Kalender!CP$81:CP$110,MAX(1,$E20))&gt;INDEX(Kalender!$B$81:$B$110,MAX(1,$E20))),AND($F20&gt;0,INDEX(Kalender!CP$81:CP$110,MAX(1,$F20))&gt;INDEX(Kalender!$B$81:$B$110,MAX(1,$F20)))),2,0))</f>
        <v>0</v>
      </c>
      <c r="CQ20" s="5" t="n">
        <f aca="false">IF(Kalender!CQ20&lt;&gt;1,0,IF(AND($B20&gt;0,INDEX(Kalender!CQ$68:CQ$77,MAX(1,$B20))&gt;INDEX(Kalender!$B$68:$B$77,MAX(1,$B20))),1,0)+IF(OR(AND($C20&gt;0,INDEX(Kalender!CQ$81:CQ$110,MAX(1,$C20))&gt;INDEX(Kalender!$B$81:$B$110,MAX(1,$C20))),AND($D20&gt;0,INDEX(Kalender!CQ$81:CQ$110,MAX(1,$D20))&gt;INDEX(Kalender!$B$81:$B$110,MAX(1,$D20))),AND($E20&gt;0,INDEX(Kalender!CQ$81:CQ$110,MAX(1,$E20))&gt;INDEX(Kalender!$B$81:$B$110,MAX(1,$E20))),AND($F20&gt;0,INDEX(Kalender!CQ$81:CQ$110,MAX(1,$F20))&gt;INDEX(Kalender!$B$81:$B$110,MAX(1,$F20)))),2,0))</f>
        <v>0</v>
      </c>
      <c r="CR20" s="5" t="n">
        <f aca="false">IF(Kalender!CR20&lt;&gt;1,0,IF(AND($B20&gt;0,INDEX(Kalender!CR$68:CR$77,MAX(1,$B20))&gt;INDEX(Kalender!$B$68:$B$77,MAX(1,$B20))),1,0)+IF(OR(AND($C20&gt;0,INDEX(Kalender!CR$81:CR$110,MAX(1,$C20))&gt;INDEX(Kalender!$B$81:$B$110,MAX(1,$C20))),AND($D20&gt;0,INDEX(Kalender!CR$81:CR$110,MAX(1,$D20))&gt;INDEX(Kalender!$B$81:$B$110,MAX(1,$D20))),AND($E20&gt;0,INDEX(Kalender!CR$81:CR$110,MAX(1,$E20))&gt;INDEX(Kalender!$B$81:$B$110,MAX(1,$E20))),AND($F20&gt;0,INDEX(Kalender!CR$81:CR$110,MAX(1,$F20))&gt;INDEX(Kalender!$B$81:$B$110,MAX(1,$F20)))),2,0))</f>
        <v>0</v>
      </c>
      <c r="CS20" s="5" t="n">
        <f aca="false">IF(Kalender!CS20&lt;&gt;1,0,IF(AND($B20&gt;0,INDEX(Kalender!CS$68:CS$77,MAX(1,$B20))&gt;INDEX(Kalender!$B$68:$B$77,MAX(1,$B20))),1,0)+IF(OR(AND($C20&gt;0,INDEX(Kalender!CS$81:CS$110,MAX(1,$C20))&gt;INDEX(Kalender!$B$81:$B$110,MAX(1,$C20))),AND($D20&gt;0,INDEX(Kalender!CS$81:CS$110,MAX(1,$D20))&gt;INDEX(Kalender!$B$81:$B$110,MAX(1,$D20))),AND($E20&gt;0,INDEX(Kalender!CS$81:CS$110,MAX(1,$E20))&gt;INDEX(Kalender!$B$81:$B$110,MAX(1,$E20))),AND($F20&gt;0,INDEX(Kalender!CS$81:CS$110,MAX(1,$F20))&gt;INDEX(Kalender!$B$81:$B$110,MAX(1,$F20)))),2,0))</f>
        <v>0</v>
      </c>
      <c r="CT20" s="5" t="n">
        <f aca="false">IF(Kalender!CT20&lt;&gt;1,0,IF(AND($B20&gt;0,INDEX(Kalender!CT$68:CT$77,MAX(1,$B20))&gt;INDEX(Kalender!$B$68:$B$77,MAX(1,$B20))),1,0)+IF(OR(AND($C20&gt;0,INDEX(Kalender!CT$81:CT$110,MAX(1,$C20))&gt;INDEX(Kalender!$B$81:$B$110,MAX(1,$C20))),AND($D20&gt;0,INDEX(Kalender!CT$81:CT$110,MAX(1,$D20))&gt;INDEX(Kalender!$B$81:$B$110,MAX(1,$D20))),AND($E20&gt;0,INDEX(Kalender!CT$81:CT$110,MAX(1,$E20))&gt;INDEX(Kalender!$B$81:$B$110,MAX(1,$E20))),AND($F20&gt;0,INDEX(Kalender!CT$81:CT$110,MAX(1,$F20))&gt;INDEX(Kalender!$B$81:$B$110,MAX(1,$F20)))),2,0))</f>
        <v>0</v>
      </c>
      <c r="CU20" s="5" t="n">
        <f aca="false">IF(Kalender!CU20&lt;&gt;1,0,IF(AND($B20&gt;0,INDEX(Kalender!CU$68:CU$77,MAX(1,$B20))&gt;INDEX(Kalender!$B$68:$B$77,MAX(1,$B20))),1,0)+IF(OR(AND($C20&gt;0,INDEX(Kalender!CU$81:CU$110,MAX(1,$C20))&gt;INDEX(Kalender!$B$81:$B$110,MAX(1,$C20))),AND($D20&gt;0,INDEX(Kalender!CU$81:CU$110,MAX(1,$D20))&gt;INDEX(Kalender!$B$81:$B$110,MAX(1,$D20))),AND($E20&gt;0,INDEX(Kalender!CU$81:CU$110,MAX(1,$E20))&gt;INDEX(Kalender!$B$81:$B$110,MAX(1,$E20))),AND($F20&gt;0,INDEX(Kalender!CU$81:CU$110,MAX(1,$F20))&gt;INDEX(Kalender!$B$81:$B$110,MAX(1,$F20)))),2,0))</f>
        <v>0</v>
      </c>
      <c r="CV20" s="5" t="n">
        <f aca="false">IF(Kalender!CV20&lt;&gt;1,0,IF(AND($B20&gt;0,INDEX(Kalender!CV$68:CV$77,MAX(1,$B20))&gt;INDEX(Kalender!$B$68:$B$77,MAX(1,$B20))),1,0)+IF(OR(AND($C20&gt;0,INDEX(Kalender!CV$81:CV$110,MAX(1,$C20))&gt;INDEX(Kalender!$B$81:$B$110,MAX(1,$C20))),AND($D20&gt;0,INDEX(Kalender!CV$81:CV$110,MAX(1,$D20))&gt;INDEX(Kalender!$B$81:$B$110,MAX(1,$D20))),AND($E20&gt;0,INDEX(Kalender!CV$81:CV$110,MAX(1,$E20))&gt;INDEX(Kalender!$B$81:$B$110,MAX(1,$E20))),AND($F20&gt;0,INDEX(Kalender!CV$81:CV$110,MAX(1,$F20))&gt;INDEX(Kalender!$B$81:$B$110,MAX(1,$F20)))),2,0))</f>
        <v>0</v>
      </c>
      <c r="CW20" s="5" t="n">
        <f aca="false">IF(Kalender!CW20&lt;&gt;1,0,IF(AND($B20&gt;0,INDEX(Kalender!CW$68:CW$77,MAX(1,$B20))&gt;INDEX(Kalender!$B$68:$B$77,MAX(1,$B20))),1,0)+IF(OR(AND($C20&gt;0,INDEX(Kalender!CW$81:CW$110,MAX(1,$C20))&gt;INDEX(Kalender!$B$81:$B$110,MAX(1,$C20))),AND($D20&gt;0,INDEX(Kalender!CW$81:CW$110,MAX(1,$D20))&gt;INDEX(Kalender!$B$81:$B$110,MAX(1,$D20))),AND($E20&gt;0,INDEX(Kalender!CW$81:CW$110,MAX(1,$E20))&gt;INDEX(Kalender!$B$81:$B$110,MAX(1,$E20))),AND($F20&gt;0,INDEX(Kalender!CW$81:CW$110,MAX(1,$F20))&gt;INDEX(Kalender!$B$81:$B$110,MAX(1,$F20)))),2,0))</f>
        <v>0</v>
      </c>
      <c r="CX20" s="5" t="n">
        <f aca="false">IF(Kalender!CX20&lt;&gt;1,0,IF(AND($B20&gt;0,INDEX(Kalender!CX$68:CX$77,MAX(1,$B20))&gt;INDEX(Kalender!$B$68:$B$77,MAX(1,$B20))),1,0)+IF(OR(AND($C20&gt;0,INDEX(Kalender!CX$81:CX$110,MAX(1,$C20))&gt;INDEX(Kalender!$B$81:$B$110,MAX(1,$C20))),AND($D20&gt;0,INDEX(Kalender!CX$81:CX$110,MAX(1,$D20))&gt;INDEX(Kalender!$B$81:$B$110,MAX(1,$D20))),AND($E20&gt;0,INDEX(Kalender!CX$81:CX$110,MAX(1,$E20))&gt;INDEX(Kalender!$B$81:$B$110,MAX(1,$E20))),AND($F20&gt;0,INDEX(Kalender!CX$81:CX$110,MAX(1,$F20))&gt;INDEX(Kalender!$B$81:$B$110,MAX(1,$F20)))),2,0))</f>
        <v>0</v>
      </c>
      <c r="CY20" s="5" t="n">
        <f aca="false">IF(Kalender!CY20&lt;&gt;1,0,IF(AND($B20&gt;0,INDEX(Kalender!CY$68:CY$77,MAX(1,$B20))&gt;INDEX(Kalender!$B$68:$B$77,MAX(1,$B20))),1,0)+IF(OR(AND($C20&gt;0,INDEX(Kalender!CY$81:CY$110,MAX(1,$C20))&gt;INDEX(Kalender!$B$81:$B$110,MAX(1,$C20))),AND($D20&gt;0,INDEX(Kalender!CY$81:CY$110,MAX(1,$D20))&gt;INDEX(Kalender!$B$81:$B$110,MAX(1,$D20))),AND($E20&gt;0,INDEX(Kalender!CY$81:CY$110,MAX(1,$E20))&gt;INDEX(Kalender!$B$81:$B$110,MAX(1,$E20))),AND($F20&gt;0,INDEX(Kalender!CY$81:CY$110,MAX(1,$F20))&gt;INDEX(Kalender!$B$81:$B$110,MAX(1,$F20)))),2,0))</f>
        <v>0</v>
      </c>
      <c r="CZ20" s="5" t="n">
        <f aca="false">IF(Kalender!CZ20&lt;&gt;1,0,IF(AND($B20&gt;0,INDEX(Kalender!CZ$68:CZ$77,MAX(1,$B20))&gt;INDEX(Kalender!$B$68:$B$77,MAX(1,$B20))),1,0)+IF(OR(AND($C20&gt;0,INDEX(Kalender!CZ$81:CZ$110,MAX(1,$C20))&gt;INDEX(Kalender!$B$81:$B$110,MAX(1,$C20))),AND($D20&gt;0,INDEX(Kalender!CZ$81:CZ$110,MAX(1,$D20))&gt;INDEX(Kalender!$B$81:$B$110,MAX(1,$D20))),AND($E20&gt;0,INDEX(Kalender!CZ$81:CZ$110,MAX(1,$E20))&gt;INDEX(Kalender!$B$81:$B$110,MAX(1,$E20))),AND($F20&gt;0,INDEX(Kalender!CZ$81:CZ$110,MAX(1,$F20))&gt;INDEX(Kalender!$B$81:$B$110,MAX(1,$F20)))),2,0))</f>
        <v>0</v>
      </c>
      <c r="DA20" s="5" t="n">
        <f aca="false">IF(Kalender!DA20&lt;&gt;1,0,IF(AND($B20&gt;0,INDEX(Kalender!DA$68:DA$77,MAX(1,$B20))&gt;INDEX(Kalender!$B$68:$B$77,MAX(1,$B20))),1,0)+IF(OR(AND($C20&gt;0,INDEX(Kalender!DA$81:DA$110,MAX(1,$C20))&gt;INDEX(Kalender!$B$81:$B$110,MAX(1,$C20))),AND($D20&gt;0,INDEX(Kalender!DA$81:DA$110,MAX(1,$D20))&gt;INDEX(Kalender!$B$81:$B$110,MAX(1,$D20))),AND($E20&gt;0,INDEX(Kalender!DA$81:DA$110,MAX(1,$E20))&gt;INDEX(Kalender!$B$81:$B$110,MAX(1,$E20))),AND($F20&gt;0,INDEX(Kalender!DA$81:DA$110,MAX(1,$F20))&gt;INDEX(Kalender!$B$81:$B$110,MAX(1,$F20)))),2,0))</f>
        <v>0</v>
      </c>
      <c r="DB20" s="5" t="n">
        <f aca="false">IF(Kalender!DB20&lt;&gt;1,0,IF(AND($B20&gt;0,INDEX(Kalender!DB$68:DB$77,MAX(1,$B20))&gt;INDEX(Kalender!$B$68:$B$77,MAX(1,$B20))),1,0)+IF(OR(AND($C20&gt;0,INDEX(Kalender!DB$81:DB$110,MAX(1,$C20))&gt;INDEX(Kalender!$B$81:$B$110,MAX(1,$C20))),AND($D20&gt;0,INDEX(Kalender!DB$81:DB$110,MAX(1,$D20))&gt;INDEX(Kalender!$B$81:$B$110,MAX(1,$D20))),AND($E20&gt;0,INDEX(Kalender!DB$81:DB$110,MAX(1,$E20))&gt;INDEX(Kalender!$B$81:$B$110,MAX(1,$E20))),AND($F20&gt;0,INDEX(Kalender!DB$81:DB$110,MAX(1,$F20))&gt;INDEX(Kalender!$B$81:$B$110,MAX(1,$F20)))),2,0))</f>
        <v>0</v>
      </c>
      <c r="DC20" s="5" t="n">
        <f aca="false">IF(Kalender!DC20&lt;&gt;1,0,IF(AND($B20&gt;0,INDEX(Kalender!DC$68:DC$77,MAX(1,$B20))&gt;INDEX(Kalender!$B$68:$B$77,MAX(1,$B20))),1,0)+IF(OR(AND($C20&gt;0,INDEX(Kalender!DC$81:DC$110,MAX(1,$C20))&gt;INDEX(Kalender!$B$81:$B$110,MAX(1,$C20))),AND($D20&gt;0,INDEX(Kalender!DC$81:DC$110,MAX(1,$D20))&gt;INDEX(Kalender!$B$81:$B$110,MAX(1,$D20))),AND($E20&gt;0,INDEX(Kalender!DC$81:DC$110,MAX(1,$E20))&gt;INDEX(Kalender!$B$81:$B$110,MAX(1,$E20))),AND($F20&gt;0,INDEX(Kalender!DC$81:DC$110,MAX(1,$F20))&gt;INDEX(Kalender!$B$81:$B$110,MAX(1,$F20)))),2,0))</f>
        <v>0</v>
      </c>
      <c r="DD20" s="5" t="n">
        <f aca="false">IF(Kalender!DD20&lt;&gt;1,0,IF(AND($B20&gt;0,INDEX(Kalender!DD$68:DD$77,MAX(1,$B20))&gt;INDEX(Kalender!$B$68:$B$77,MAX(1,$B20))),1,0)+IF(OR(AND($C20&gt;0,INDEX(Kalender!DD$81:DD$110,MAX(1,$C20))&gt;INDEX(Kalender!$B$81:$B$110,MAX(1,$C20))),AND($D20&gt;0,INDEX(Kalender!DD$81:DD$110,MAX(1,$D20))&gt;INDEX(Kalender!$B$81:$B$110,MAX(1,$D20))),AND($E20&gt;0,INDEX(Kalender!DD$81:DD$110,MAX(1,$E20))&gt;INDEX(Kalender!$B$81:$B$110,MAX(1,$E20))),AND($F20&gt;0,INDEX(Kalender!DD$81:DD$110,MAX(1,$F20))&gt;INDEX(Kalender!$B$81:$B$110,MAX(1,$F20)))),2,0))</f>
        <v>0</v>
      </c>
      <c r="DE20" s="5" t="n">
        <f aca="false">IF(Kalender!DE20&lt;&gt;1,0,IF(AND($B20&gt;0,INDEX(Kalender!DE$68:DE$77,MAX(1,$B20))&gt;INDEX(Kalender!$B$68:$B$77,MAX(1,$B20))),1,0)+IF(OR(AND($C20&gt;0,INDEX(Kalender!DE$81:DE$110,MAX(1,$C20))&gt;INDEX(Kalender!$B$81:$B$110,MAX(1,$C20))),AND($D20&gt;0,INDEX(Kalender!DE$81:DE$110,MAX(1,$D20))&gt;INDEX(Kalender!$B$81:$B$110,MAX(1,$D20))),AND($E20&gt;0,INDEX(Kalender!DE$81:DE$110,MAX(1,$E20))&gt;INDEX(Kalender!$B$81:$B$110,MAX(1,$E20))),AND($F20&gt;0,INDEX(Kalender!DE$81:DE$110,MAX(1,$F20))&gt;INDEX(Kalender!$B$81:$B$110,MAX(1,$F20)))),2,0))</f>
        <v>0</v>
      </c>
      <c r="DF20" s="5" t="n">
        <f aca="false">IF(Kalender!DF20&lt;&gt;1,0,IF(AND($B20&gt;0,INDEX(Kalender!DF$68:DF$77,MAX(1,$B20))&gt;INDEX(Kalender!$B$68:$B$77,MAX(1,$B20))),1,0)+IF(OR(AND($C20&gt;0,INDEX(Kalender!DF$81:DF$110,MAX(1,$C20))&gt;INDEX(Kalender!$B$81:$B$110,MAX(1,$C20))),AND($D20&gt;0,INDEX(Kalender!DF$81:DF$110,MAX(1,$D20))&gt;INDEX(Kalender!$B$81:$B$110,MAX(1,$D20))),AND($E20&gt;0,INDEX(Kalender!DF$81:DF$110,MAX(1,$E20))&gt;INDEX(Kalender!$B$81:$B$110,MAX(1,$E20))),AND($F20&gt;0,INDEX(Kalender!DF$81:DF$110,MAX(1,$F20))&gt;INDEX(Kalender!$B$81:$B$110,MAX(1,$F20)))),2,0))</f>
        <v>0</v>
      </c>
      <c r="DG20" s="5" t="n">
        <f aca="false">IF(Kalender!DG20&lt;&gt;1,0,IF(AND($B20&gt;0,INDEX(Kalender!DG$68:DG$77,MAX(1,$B20))&gt;INDEX(Kalender!$B$68:$B$77,MAX(1,$B20))),1,0)+IF(OR(AND($C20&gt;0,INDEX(Kalender!DG$81:DG$110,MAX(1,$C20))&gt;INDEX(Kalender!$B$81:$B$110,MAX(1,$C20))),AND($D20&gt;0,INDEX(Kalender!DG$81:DG$110,MAX(1,$D20))&gt;INDEX(Kalender!$B$81:$B$110,MAX(1,$D20))),AND($E20&gt;0,INDEX(Kalender!DG$81:DG$110,MAX(1,$E20))&gt;INDEX(Kalender!$B$81:$B$110,MAX(1,$E20))),AND($F20&gt;0,INDEX(Kalender!DG$81:DG$110,MAX(1,$F20))&gt;INDEX(Kalender!$B$81:$B$110,MAX(1,$F20)))),2,0))</f>
        <v>0</v>
      </c>
      <c r="DH20" s="5" t="n">
        <f aca="false">IF(Kalender!DH20&lt;&gt;1,0,IF(AND($B20&gt;0,INDEX(Kalender!DH$68:DH$77,MAX(1,$B20))&gt;INDEX(Kalender!$B$68:$B$77,MAX(1,$B20))),1,0)+IF(OR(AND($C20&gt;0,INDEX(Kalender!DH$81:DH$110,MAX(1,$C20))&gt;INDEX(Kalender!$B$81:$B$110,MAX(1,$C20))),AND($D20&gt;0,INDEX(Kalender!DH$81:DH$110,MAX(1,$D20))&gt;INDEX(Kalender!$B$81:$B$110,MAX(1,$D20))),AND($E20&gt;0,INDEX(Kalender!DH$81:DH$110,MAX(1,$E20))&gt;INDEX(Kalender!$B$81:$B$110,MAX(1,$E20))),AND($F20&gt;0,INDEX(Kalender!DH$81:DH$110,MAX(1,$F20))&gt;INDEX(Kalender!$B$81:$B$110,MAX(1,$F20)))),2,0))</f>
        <v>0</v>
      </c>
      <c r="DI20" s="5" t="n">
        <f aca="false">IF(Kalender!DI20&lt;&gt;1,0,IF(AND($B20&gt;0,INDEX(Kalender!DI$68:DI$77,MAX(1,$B20))&gt;INDEX(Kalender!$B$68:$B$77,MAX(1,$B20))),1,0)+IF(OR(AND($C20&gt;0,INDEX(Kalender!DI$81:DI$110,MAX(1,$C20))&gt;INDEX(Kalender!$B$81:$B$110,MAX(1,$C20))),AND($D20&gt;0,INDEX(Kalender!DI$81:DI$110,MAX(1,$D20))&gt;INDEX(Kalender!$B$81:$B$110,MAX(1,$D20))),AND($E20&gt;0,INDEX(Kalender!DI$81:DI$110,MAX(1,$E20))&gt;INDEX(Kalender!$B$81:$B$110,MAX(1,$E20))),AND($F20&gt;0,INDEX(Kalender!DI$81:DI$110,MAX(1,$F20))&gt;INDEX(Kalender!$B$81:$B$110,MAX(1,$F20)))),2,0))</f>
        <v>0</v>
      </c>
      <c r="DJ20" s="5" t="n">
        <f aca="false">IF(Kalender!DJ20&lt;&gt;1,0,IF(AND($B20&gt;0,INDEX(Kalender!DJ$68:DJ$77,MAX(1,$B20))&gt;INDEX(Kalender!$B$68:$B$77,MAX(1,$B20))),1,0)+IF(OR(AND($C20&gt;0,INDEX(Kalender!DJ$81:DJ$110,MAX(1,$C20))&gt;INDEX(Kalender!$B$81:$B$110,MAX(1,$C20))),AND($D20&gt;0,INDEX(Kalender!DJ$81:DJ$110,MAX(1,$D20))&gt;INDEX(Kalender!$B$81:$B$110,MAX(1,$D20))),AND($E20&gt;0,INDEX(Kalender!DJ$81:DJ$110,MAX(1,$E20))&gt;INDEX(Kalender!$B$81:$B$110,MAX(1,$E20))),AND($F20&gt;0,INDEX(Kalender!DJ$81:DJ$110,MAX(1,$F20))&gt;INDEX(Kalender!$B$81:$B$110,MAX(1,$F20)))),2,0))</f>
        <v>0</v>
      </c>
      <c r="DK20" s="5" t="n">
        <f aca="false">IF(Kalender!DK20&lt;&gt;1,0,IF(AND($B20&gt;0,INDEX(Kalender!DK$68:DK$77,MAX(1,$B20))&gt;INDEX(Kalender!$B$68:$B$77,MAX(1,$B20))),1,0)+IF(OR(AND($C20&gt;0,INDEX(Kalender!DK$81:DK$110,MAX(1,$C20))&gt;INDEX(Kalender!$B$81:$B$110,MAX(1,$C20))),AND($D20&gt;0,INDEX(Kalender!DK$81:DK$110,MAX(1,$D20))&gt;INDEX(Kalender!$B$81:$B$110,MAX(1,$D20))),AND($E20&gt;0,INDEX(Kalender!DK$81:DK$110,MAX(1,$E20))&gt;INDEX(Kalender!$B$81:$B$110,MAX(1,$E20))),AND($F20&gt;0,INDEX(Kalender!DK$81:DK$110,MAX(1,$F20))&gt;INDEX(Kalender!$B$81:$B$110,MAX(1,$F20)))),2,0))</f>
        <v>0</v>
      </c>
      <c r="DL20" s="5" t="n">
        <f aca="false">IF(Kalender!DL20&lt;&gt;1,0,IF(AND($B20&gt;0,INDEX(Kalender!DL$68:DL$77,MAX(1,$B20))&gt;INDEX(Kalender!$B$68:$B$77,MAX(1,$B20))),1,0)+IF(OR(AND($C20&gt;0,INDEX(Kalender!DL$81:DL$110,MAX(1,$C20))&gt;INDEX(Kalender!$B$81:$B$110,MAX(1,$C20))),AND($D20&gt;0,INDEX(Kalender!DL$81:DL$110,MAX(1,$D20))&gt;INDEX(Kalender!$B$81:$B$110,MAX(1,$D20))),AND($E20&gt;0,INDEX(Kalender!DL$81:DL$110,MAX(1,$E20))&gt;INDEX(Kalender!$B$81:$B$110,MAX(1,$E20))),AND($F20&gt;0,INDEX(Kalender!DL$81:DL$110,MAX(1,$F20))&gt;INDEX(Kalender!$B$81:$B$110,MAX(1,$F20)))),2,0))</f>
        <v>0</v>
      </c>
      <c r="DM20" s="5" t="n">
        <f aca="false">IF(Kalender!DM20&lt;&gt;1,0,IF(AND($B20&gt;0,INDEX(Kalender!DM$68:DM$77,MAX(1,$B20))&gt;INDEX(Kalender!$B$68:$B$77,MAX(1,$B20))),1,0)+IF(OR(AND($C20&gt;0,INDEX(Kalender!DM$81:DM$110,MAX(1,$C20))&gt;INDEX(Kalender!$B$81:$B$110,MAX(1,$C20))),AND($D20&gt;0,INDEX(Kalender!DM$81:DM$110,MAX(1,$D20))&gt;INDEX(Kalender!$B$81:$B$110,MAX(1,$D20))),AND($E20&gt;0,INDEX(Kalender!DM$81:DM$110,MAX(1,$E20))&gt;INDEX(Kalender!$B$81:$B$110,MAX(1,$E20))),AND($F20&gt;0,INDEX(Kalender!DM$81:DM$110,MAX(1,$F20))&gt;INDEX(Kalender!$B$81:$B$110,MAX(1,$F20)))),2,0))</f>
        <v>0</v>
      </c>
      <c r="DN20" s="5" t="n">
        <f aca="false">IF(Kalender!DN20&lt;&gt;1,0,IF(AND($B20&gt;0,INDEX(Kalender!DN$68:DN$77,MAX(1,$B20))&gt;INDEX(Kalender!$B$68:$B$77,MAX(1,$B20))),1,0)+IF(OR(AND($C20&gt;0,INDEX(Kalender!DN$81:DN$110,MAX(1,$C20))&gt;INDEX(Kalender!$B$81:$B$110,MAX(1,$C20))),AND($D20&gt;0,INDEX(Kalender!DN$81:DN$110,MAX(1,$D20))&gt;INDEX(Kalender!$B$81:$B$110,MAX(1,$D20))),AND($E20&gt;0,INDEX(Kalender!DN$81:DN$110,MAX(1,$E20))&gt;INDEX(Kalender!$B$81:$B$110,MAX(1,$E20))),AND($F20&gt;0,INDEX(Kalender!DN$81:DN$110,MAX(1,$F20))&gt;INDEX(Kalender!$B$81:$B$110,MAX(1,$F20)))),2,0))</f>
        <v>0</v>
      </c>
      <c r="DO20" s="5" t="n">
        <f aca="false">IF(Kalender!DO20&lt;&gt;1,0,IF(AND($B20&gt;0,INDEX(Kalender!DO$68:DO$77,MAX(1,$B20))&gt;INDEX(Kalender!$B$68:$B$77,MAX(1,$B20))),1,0)+IF(OR(AND($C20&gt;0,INDEX(Kalender!DO$81:DO$110,MAX(1,$C20))&gt;INDEX(Kalender!$B$81:$B$110,MAX(1,$C20))),AND($D20&gt;0,INDEX(Kalender!DO$81:DO$110,MAX(1,$D20))&gt;INDEX(Kalender!$B$81:$B$110,MAX(1,$D20))),AND($E20&gt;0,INDEX(Kalender!DO$81:DO$110,MAX(1,$E20))&gt;INDEX(Kalender!$B$81:$B$110,MAX(1,$E20))),AND($F20&gt;0,INDEX(Kalender!DO$81:DO$110,MAX(1,$F20))&gt;INDEX(Kalender!$B$81:$B$110,MAX(1,$F20)))),2,0))</f>
        <v>0</v>
      </c>
      <c r="DP20" s="5" t="n">
        <f aca="false">IF(Kalender!DP20&lt;&gt;1,0,IF(AND($B20&gt;0,INDEX(Kalender!DP$68:DP$77,MAX(1,$B20))&gt;INDEX(Kalender!$B$68:$B$77,MAX(1,$B20))),1,0)+IF(OR(AND($C20&gt;0,INDEX(Kalender!DP$81:DP$110,MAX(1,$C20))&gt;INDEX(Kalender!$B$81:$B$110,MAX(1,$C20))),AND($D20&gt;0,INDEX(Kalender!DP$81:DP$110,MAX(1,$D20))&gt;INDEX(Kalender!$B$81:$B$110,MAX(1,$D20))),AND($E20&gt;0,INDEX(Kalender!DP$81:DP$110,MAX(1,$E20))&gt;INDEX(Kalender!$B$81:$B$110,MAX(1,$E20))),AND($F20&gt;0,INDEX(Kalender!DP$81:DP$110,MAX(1,$F20))&gt;INDEX(Kalender!$B$81:$B$110,MAX(1,$F20)))),2,0))</f>
        <v>0</v>
      </c>
      <c r="DQ20" s="5" t="n">
        <f aca="false">IF(Kalender!DQ20&lt;&gt;1,0,IF(AND($B20&gt;0,INDEX(Kalender!DQ$68:DQ$77,MAX(1,$B20))&gt;INDEX(Kalender!$B$68:$B$77,MAX(1,$B20))),1,0)+IF(OR(AND($C20&gt;0,INDEX(Kalender!DQ$81:DQ$110,MAX(1,$C20))&gt;INDEX(Kalender!$B$81:$B$110,MAX(1,$C20))),AND($D20&gt;0,INDEX(Kalender!DQ$81:DQ$110,MAX(1,$D20))&gt;INDEX(Kalender!$B$81:$B$110,MAX(1,$D20))),AND($E20&gt;0,INDEX(Kalender!DQ$81:DQ$110,MAX(1,$E20))&gt;INDEX(Kalender!$B$81:$B$110,MAX(1,$E20))),AND($F20&gt;0,INDEX(Kalender!DQ$81:DQ$110,MAX(1,$F20))&gt;INDEX(Kalender!$B$81:$B$110,MAX(1,$F20)))),2,0))</f>
        <v>0</v>
      </c>
      <c r="DR20" s="5" t="n">
        <f aca="false">IF(Kalender!DR20&lt;&gt;1,0,IF(AND($B20&gt;0,INDEX(Kalender!DR$68:DR$77,MAX(1,$B20))&gt;INDEX(Kalender!$B$68:$B$77,MAX(1,$B20))),1,0)+IF(OR(AND($C20&gt;0,INDEX(Kalender!DR$81:DR$110,MAX(1,$C20))&gt;INDEX(Kalender!$B$81:$B$110,MAX(1,$C20))),AND($D20&gt;0,INDEX(Kalender!DR$81:DR$110,MAX(1,$D20))&gt;INDEX(Kalender!$B$81:$B$110,MAX(1,$D20))),AND($E20&gt;0,INDEX(Kalender!DR$81:DR$110,MAX(1,$E20))&gt;INDEX(Kalender!$B$81:$B$110,MAX(1,$E20))),AND($F20&gt;0,INDEX(Kalender!DR$81:DR$110,MAX(1,$F20))&gt;INDEX(Kalender!$B$81:$B$110,MAX(1,$F20)))),2,0))</f>
        <v>0</v>
      </c>
      <c r="DS20" s="5" t="n">
        <f aca="false">IF(Kalender!DS20&lt;&gt;1,0,IF(AND($B20&gt;0,INDEX(Kalender!DS$68:DS$77,MAX(1,$B20))&gt;INDEX(Kalender!$B$68:$B$77,MAX(1,$B20))),1,0)+IF(OR(AND($C20&gt;0,INDEX(Kalender!DS$81:DS$110,MAX(1,$C20))&gt;INDEX(Kalender!$B$81:$B$110,MAX(1,$C20))),AND($D20&gt;0,INDEX(Kalender!DS$81:DS$110,MAX(1,$D20))&gt;INDEX(Kalender!$B$81:$B$110,MAX(1,$D20))),AND($E20&gt;0,INDEX(Kalender!DS$81:DS$110,MAX(1,$E20))&gt;INDEX(Kalender!$B$81:$B$110,MAX(1,$E20))),AND($F20&gt;0,INDEX(Kalender!DS$81:DS$110,MAX(1,$F20))&gt;INDEX(Kalender!$B$81:$B$110,MAX(1,$F20)))),2,0))</f>
        <v>0</v>
      </c>
      <c r="DT20" s="5" t="n">
        <f aca="false">IF(Kalender!DT20&lt;&gt;1,0,IF(AND($B20&gt;0,INDEX(Kalender!DT$68:DT$77,MAX(1,$B20))&gt;INDEX(Kalender!$B$68:$B$77,MAX(1,$B20))),1,0)+IF(OR(AND($C20&gt;0,INDEX(Kalender!DT$81:DT$110,MAX(1,$C20))&gt;INDEX(Kalender!$B$81:$B$110,MAX(1,$C20))),AND($D20&gt;0,INDEX(Kalender!DT$81:DT$110,MAX(1,$D20))&gt;INDEX(Kalender!$B$81:$B$110,MAX(1,$D20))),AND($E20&gt;0,INDEX(Kalender!DT$81:DT$110,MAX(1,$E20))&gt;INDEX(Kalender!$B$81:$B$110,MAX(1,$E20))),AND($F20&gt;0,INDEX(Kalender!DT$81:DT$110,MAX(1,$F20))&gt;INDEX(Kalender!$B$81:$B$110,MAX(1,$F20)))),2,0))</f>
        <v>0</v>
      </c>
      <c r="DU20" s="5" t="n">
        <f aca="false">IF(Kalender!DU20&lt;&gt;1,0,IF(AND($B20&gt;0,INDEX(Kalender!DU$68:DU$77,MAX(1,$B20))&gt;INDEX(Kalender!$B$68:$B$77,MAX(1,$B20))),1,0)+IF(OR(AND($C20&gt;0,INDEX(Kalender!DU$81:DU$110,MAX(1,$C20))&gt;INDEX(Kalender!$B$81:$B$110,MAX(1,$C20))),AND($D20&gt;0,INDEX(Kalender!DU$81:DU$110,MAX(1,$D20))&gt;INDEX(Kalender!$B$81:$B$110,MAX(1,$D20))),AND($E20&gt;0,INDEX(Kalender!DU$81:DU$110,MAX(1,$E20))&gt;INDEX(Kalender!$B$81:$B$110,MAX(1,$E20))),AND($F20&gt;0,INDEX(Kalender!DU$81:DU$110,MAX(1,$F20))&gt;INDEX(Kalender!$B$81:$B$110,MAX(1,$F20)))),2,0))</f>
        <v>0</v>
      </c>
      <c r="DV20" s="5" t="n">
        <f aca="false">IF(Kalender!DV20&lt;&gt;1,0,IF(AND($B20&gt;0,INDEX(Kalender!DV$68:DV$77,MAX(1,$B20))&gt;INDEX(Kalender!$B$68:$B$77,MAX(1,$B20))),1,0)+IF(OR(AND($C20&gt;0,INDEX(Kalender!DV$81:DV$110,MAX(1,$C20))&gt;INDEX(Kalender!$B$81:$B$110,MAX(1,$C20))),AND($D20&gt;0,INDEX(Kalender!DV$81:DV$110,MAX(1,$D20))&gt;INDEX(Kalender!$B$81:$B$110,MAX(1,$D20))),AND($E20&gt;0,INDEX(Kalender!DV$81:DV$110,MAX(1,$E20))&gt;INDEX(Kalender!$B$81:$B$110,MAX(1,$E20))),AND($F20&gt;0,INDEX(Kalender!DV$81:DV$110,MAX(1,$F20))&gt;INDEX(Kalender!$B$81:$B$110,MAX(1,$F20)))),2,0))</f>
        <v>0</v>
      </c>
      <c r="DW20" s="5" t="n">
        <f aca="false">IF(Kalender!DW20&lt;&gt;1,0,IF(AND($B20&gt;0,INDEX(Kalender!DW$68:DW$77,MAX(1,$B20))&gt;INDEX(Kalender!$B$68:$B$77,MAX(1,$B20))),1,0)+IF(OR(AND($C20&gt;0,INDEX(Kalender!DW$81:DW$110,MAX(1,$C20))&gt;INDEX(Kalender!$B$81:$B$110,MAX(1,$C20))),AND($D20&gt;0,INDEX(Kalender!DW$81:DW$110,MAX(1,$D20))&gt;INDEX(Kalender!$B$81:$B$110,MAX(1,$D20))),AND($E20&gt;0,INDEX(Kalender!DW$81:DW$110,MAX(1,$E20))&gt;INDEX(Kalender!$B$81:$B$110,MAX(1,$E20))),AND($F20&gt;0,INDEX(Kalender!DW$81:DW$110,MAX(1,$F20))&gt;INDEX(Kalender!$B$81:$B$110,MAX(1,$F20)))),2,0))</f>
        <v>0</v>
      </c>
      <c r="DX20" s="5" t="n">
        <f aca="false">IF(Kalender!DX20&lt;&gt;1,0,IF(AND($B20&gt;0,INDEX(Kalender!DX$68:DX$77,MAX(1,$B20))&gt;INDEX(Kalender!$B$68:$B$77,MAX(1,$B20))),1,0)+IF(OR(AND($C20&gt;0,INDEX(Kalender!DX$81:DX$110,MAX(1,$C20))&gt;INDEX(Kalender!$B$81:$B$110,MAX(1,$C20))),AND($D20&gt;0,INDEX(Kalender!DX$81:DX$110,MAX(1,$D20))&gt;INDEX(Kalender!$B$81:$B$110,MAX(1,$D20))),AND($E20&gt;0,INDEX(Kalender!DX$81:DX$110,MAX(1,$E20))&gt;INDEX(Kalender!$B$81:$B$110,MAX(1,$E20))),AND($F20&gt;0,INDEX(Kalender!DX$81:DX$110,MAX(1,$F20))&gt;INDEX(Kalender!$B$81:$B$110,MAX(1,$F20)))),2,0))</f>
        <v>0</v>
      </c>
      <c r="DY20" s="5" t="n">
        <f aca="false">IF(Kalender!DY20&lt;&gt;1,0,IF(AND($B20&gt;0,INDEX(Kalender!DY$68:DY$77,MAX(1,$B20))&gt;INDEX(Kalender!$B$68:$B$77,MAX(1,$B20))),1,0)+IF(OR(AND($C20&gt;0,INDEX(Kalender!DY$81:DY$110,MAX(1,$C20))&gt;INDEX(Kalender!$B$81:$B$110,MAX(1,$C20))),AND($D20&gt;0,INDEX(Kalender!DY$81:DY$110,MAX(1,$D20))&gt;INDEX(Kalender!$B$81:$B$110,MAX(1,$D20))),AND($E20&gt;0,INDEX(Kalender!DY$81:DY$110,MAX(1,$E20))&gt;INDEX(Kalender!$B$81:$B$110,MAX(1,$E20))),AND($F20&gt;0,INDEX(Kalender!DY$81:DY$110,MAX(1,$F20))&gt;INDEX(Kalender!$B$81:$B$110,MAX(1,$F20)))),2,0))</f>
        <v>0</v>
      </c>
      <c r="DZ20" s="5" t="n">
        <f aca="false">IF(Kalender!DZ20&lt;&gt;1,0,IF(AND($B20&gt;0,INDEX(Kalender!DZ$68:DZ$77,MAX(1,$B20))&gt;INDEX(Kalender!$B$68:$B$77,MAX(1,$B20))),1,0)+IF(OR(AND($C20&gt;0,INDEX(Kalender!DZ$81:DZ$110,MAX(1,$C20))&gt;INDEX(Kalender!$B$81:$B$110,MAX(1,$C20))),AND($D20&gt;0,INDEX(Kalender!DZ$81:DZ$110,MAX(1,$D20))&gt;INDEX(Kalender!$B$81:$B$110,MAX(1,$D20))),AND($E20&gt;0,INDEX(Kalender!DZ$81:DZ$110,MAX(1,$E20))&gt;INDEX(Kalender!$B$81:$B$110,MAX(1,$E20))),AND($F20&gt;0,INDEX(Kalender!DZ$81:DZ$110,MAX(1,$F20))&gt;INDEX(Kalender!$B$81:$B$110,MAX(1,$F20)))),2,0))</f>
        <v>0</v>
      </c>
      <c r="EA20" s="5" t="n">
        <f aca="false">IF(Kalender!EA20&lt;&gt;1,0,IF(AND($B20&gt;0,INDEX(Kalender!EA$68:EA$77,MAX(1,$B20))&gt;INDEX(Kalender!$B$68:$B$77,MAX(1,$B20))),1,0)+IF(OR(AND($C20&gt;0,INDEX(Kalender!EA$81:EA$110,MAX(1,$C20))&gt;INDEX(Kalender!$B$81:$B$110,MAX(1,$C20))),AND($D20&gt;0,INDEX(Kalender!EA$81:EA$110,MAX(1,$D20))&gt;INDEX(Kalender!$B$81:$B$110,MAX(1,$D20))),AND($E20&gt;0,INDEX(Kalender!EA$81:EA$110,MAX(1,$E20))&gt;INDEX(Kalender!$B$81:$B$110,MAX(1,$E20))),AND($F20&gt;0,INDEX(Kalender!EA$81:EA$110,MAX(1,$F20))&gt;INDEX(Kalender!$B$81:$B$110,MAX(1,$F20)))),2,0))</f>
        <v>0</v>
      </c>
      <c r="EB20" s="5" t="n">
        <f aca="false">IF(Kalender!EB20&lt;&gt;1,0,IF(AND($B20&gt;0,INDEX(Kalender!EB$68:EB$77,MAX(1,$B20))&gt;INDEX(Kalender!$B$68:$B$77,MAX(1,$B20))),1,0)+IF(OR(AND($C20&gt;0,INDEX(Kalender!EB$81:EB$110,MAX(1,$C20))&gt;INDEX(Kalender!$B$81:$B$110,MAX(1,$C20))),AND($D20&gt;0,INDEX(Kalender!EB$81:EB$110,MAX(1,$D20))&gt;INDEX(Kalender!$B$81:$B$110,MAX(1,$D20))),AND($E20&gt;0,INDEX(Kalender!EB$81:EB$110,MAX(1,$E20))&gt;INDEX(Kalender!$B$81:$B$110,MAX(1,$E20))),AND($F20&gt;0,INDEX(Kalender!EB$81:EB$110,MAX(1,$F20))&gt;INDEX(Kalender!$B$81:$B$110,MAX(1,$F20)))),2,0))</f>
        <v>0</v>
      </c>
      <c r="EC20" s="5" t="n">
        <f aca="false">IF(Kalender!EC20&lt;&gt;1,0,IF(AND($B20&gt;0,INDEX(Kalender!EC$68:EC$77,MAX(1,$B20))&gt;INDEX(Kalender!$B$68:$B$77,MAX(1,$B20))),1,0)+IF(OR(AND($C20&gt;0,INDEX(Kalender!EC$81:EC$110,MAX(1,$C20))&gt;INDEX(Kalender!$B$81:$B$110,MAX(1,$C20))),AND($D20&gt;0,INDEX(Kalender!EC$81:EC$110,MAX(1,$D20))&gt;INDEX(Kalender!$B$81:$B$110,MAX(1,$D20))),AND($E20&gt;0,INDEX(Kalender!EC$81:EC$110,MAX(1,$E20))&gt;INDEX(Kalender!$B$81:$B$110,MAX(1,$E20))),AND($F20&gt;0,INDEX(Kalender!EC$81:EC$110,MAX(1,$F20))&gt;INDEX(Kalender!$B$81:$B$110,MAX(1,$F20)))),2,0))</f>
        <v>0</v>
      </c>
      <c r="ED20" s="5" t="n">
        <f aca="false">IF(Kalender!ED20&lt;&gt;1,0,IF(AND($B20&gt;0,INDEX(Kalender!ED$68:ED$77,MAX(1,$B20))&gt;INDEX(Kalender!$B$68:$B$77,MAX(1,$B20))),1,0)+IF(OR(AND($C20&gt;0,INDEX(Kalender!ED$81:ED$110,MAX(1,$C20))&gt;INDEX(Kalender!$B$81:$B$110,MAX(1,$C20))),AND($D20&gt;0,INDEX(Kalender!ED$81:ED$110,MAX(1,$D20))&gt;INDEX(Kalender!$B$81:$B$110,MAX(1,$D20))),AND($E20&gt;0,INDEX(Kalender!ED$81:ED$110,MAX(1,$E20))&gt;INDEX(Kalender!$B$81:$B$110,MAX(1,$E20))),AND($F20&gt;0,INDEX(Kalender!ED$81:ED$110,MAX(1,$F20))&gt;INDEX(Kalender!$B$81:$B$110,MAX(1,$F20)))),2,0))</f>
        <v>0</v>
      </c>
      <c r="EE20" s="5" t="n">
        <f aca="false">IF(Kalender!EE20&lt;&gt;1,0,IF(AND($B20&gt;0,INDEX(Kalender!EE$68:EE$77,MAX(1,$B20))&gt;INDEX(Kalender!$B$68:$B$77,MAX(1,$B20))),1,0)+IF(OR(AND($C20&gt;0,INDEX(Kalender!EE$81:EE$110,MAX(1,$C20))&gt;INDEX(Kalender!$B$81:$B$110,MAX(1,$C20))),AND($D20&gt;0,INDEX(Kalender!EE$81:EE$110,MAX(1,$D20))&gt;INDEX(Kalender!$B$81:$B$110,MAX(1,$D20))),AND($E20&gt;0,INDEX(Kalender!EE$81:EE$110,MAX(1,$E20))&gt;INDEX(Kalender!$B$81:$B$110,MAX(1,$E20))),AND($F20&gt;0,INDEX(Kalender!EE$81:EE$110,MAX(1,$F20))&gt;INDEX(Kalender!$B$81:$B$110,MAX(1,$F20)))),2,0))</f>
        <v>0</v>
      </c>
      <c r="EF20" s="5" t="n">
        <f aca="false">IF(Kalender!EF20&lt;&gt;1,0,IF(AND($B20&gt;0,INDEX(Kalender!EF$68:EF$77,MAX(1,$B20))&gt;INDEX(Kalender!$B$68:$B$77,MAX(1,$B20))),1,0)+IF(OR(AND($C20&gt;0,INDEX(Kalender!EF$81:EF$110,MAX(1,$C20))&gt;INDEX(Kalender!$B$81:$B$110,MAX(1,$C20))),AND($D20&gt;0,INDEX(Kalender!EF$81:EF$110,MAX(1,$D20))&gt;INDEX(Kalender!$B$81:$B$110,MAX(1,$D20))),AND($E20&gt;0,INDEX(Kalender!EF$81:EF$110,MAX(1,$E20))&gt;INDEX(Kalender!$B$81:$B$110,MAX(1,$E20))),AND($F20&gt;0,INDEX(Kalender!EF$81:EF$110,MAX(1,$F20))&gt;INDEX(Kalender!$B$81:$B$110,MAX(1,$F20)))),2,0))</f>
        <v>0</v>
      </c>
      <c r="EG20" s="5" t="n">
        <f aca="false">IF(Kalender!EG20&lt;&gt;1,0,IF(AND($B20&gt;0,INDEX(Kalender!EG$68:EG$77,MAX(1,$B20))&gt;INDEX(Kalender!$B$68:$B$77,MAX(1,$B20))),1,0)+IF(OR(AND($C20&gt;0,INDEX(Kalender!EG$81:EG$110,MAX(1,$C20))&gt;INDEX(Kalender!$B$81:$B$110,MAX(1,$C20))),AND($D20&gt;0,INDEX(Kalender!EG$81:EG$110,MAX(1,$D20))&gt;INDEX(Kalender!$B$81:$B$110,MAX(1,$D20))),AND($E20&gt;0,INDEX(Kalender!EG$81:EG$110,MAX(1,$E20))&gt;INDEX(Kalender!$B$81:$B$110,MAX(1,$E20))),AND($F20&gt;0,INDEX(Kalender!EG$81:EG$110,MAX(1,$F20))&gt;INDEX(Kalender!$B$81:$B$110,MAX(1,$F20)))),2,0))</f>
        <v>0</v>
      </c>
      <c r="EH20" s="5" t="n">
        <f aca="false">IF(Kalender!EH20&lt;&gt;1,0,IF(AND($B20&gt;0,INDEX(Kalender!EH$68:EH$77,MAX(1,$B20))&gt;INDEX(Kalender!$B$68:$B$77,MAX(1,$B20))),1,0)+IF(OR(AND($C20&gt;0,INDEX(Kalender!EH$81:EH$110,MAX(1,$C20))&gt;INDEX(Kalender!$B$81:$B$110,MAX(1,$C20))),AND($D20&gt;0,INDEX(Kalender!EH$81:EH$110,MAX(1,$D20))&gt;INDEX(Kalender!$B$81:$B$110,MAX(1,$D20))),AND($E20&gt;0,INDEX(Kalender!EH$81:EH$110,MAX(1,$E20))&gt;INDEX(Kalender!$B$81:$B$110,MAX(1,$E20))),AND($F20&gt;0,INDEX(Kalender!EH$81:EH$110,MAX(1,$F20))&gt;INDEX(Kalender!$B$81:$B$110,MAX(1,$F20)))),2,0))</f>
        <v>0</v>
      </c>
      <c r="EI20" s="5" t="n">
        <f aca="false">IF(Kalender!EI20&lt;&gt;1,0,IF(AND($B20&gt;0,INDEX(Kalender!EI$68:EI$77,MAX(1,$B20))&gt;INDEX(Kalender!$B$68:$B$77,MAX(1,$B20))),1,0)+IF(OR(AND($C20&gt;0,INDEX(Kalender!EI$81:EI$110,MAX(1,$C20))&gt;INDEX(Kalender!$B$81:$B$110,MAX(1,$C20))),AND($D20&gt;0,INDEX(Kalender!EI$81:EI$110,MAX(1,$D20))&gt;INDEX(Kalender!$B$81:$B$110,MAX(1,$D20))),AND($E20&gt;0,INDEX(Kalender!EI$81:EI$110,MAX(1,$E20))&gt;INDEX(Kalender!$B$81:$B$110,MAX(1,$E20))),AND($F20&gt;0,INDEX(Kalender!EI$81:EI$110,MAX(1,$F20))&gt;INDEX(Kalender!$B$81:$B$110,MAX(1,$F20)))),2,0))</f>
        <v>0</v>
      </c>
      <c r="EJ20" s="5" t="n">
        <f aca="false">IF(Kalender!EJ20&lt;&gt;1,0,IF(AND($B20&gt;0,INDEX(Kalender!EJ$68:EJ$77,MAX(1,$B20))&gt;INDEX(Kalender!$B$68:$B$77,MAX(1,$B20))),1,0)+IF(OR(AND($C20&gt;0,INDEX(Kalender!EJ$81:EJ$110,MAX(1,$C20))&gt;INDEX(Kalender!$B$81:$B$110,MAX(1,$C20))),AND($D20&gt;0,INDEX(Kalender!EJ$81:EJ$110,MAX(1,$D20))&gt;INDEX(Kalender!$B$81:$B$110,MAX(1,$D20))),AND($E20&gt;0,INDEX(Kalender!EJ$81:EJ$110,MAX(1,$E20))&gt;INDEX(Kalender!$B$81:$B$110,MAX(1,$E20))),AND($F20&gt;0,INDEX(Kalender!EJ$81:EJ$110,MAX(1,$F20))&gt;INDEX(Kalender!$B$81:$B$110,MAX(1,$F20)))),2,0))</f>
        <v>0</v>
      </c>
      <c r="EK20" s="5" t="n">
        <f aca="false">IF(Kalender!EK20&lt;&gt;1,0,IF(AND($B20&gt;0,INDEX(Kalender!EK$68:EK$77,MAX(1,$B20))&gt;INDEX(Kalender!$B$68:$B$77,MAX(1,$B20))),1,0)+IF(OR(AND($C20&gt;0,INDEX(Kalender!EK$81:EK$110,MAX(1,$C20))&gt;INDEX(Kalender!$B$81:$B$110,MAX(1,$C20))),AND($D20&gt;0,INDEX(Kalender!EK$81:EK$110,MAX(1,$D20))&gt;INDEX(Kalender!$B$81:$B$110,MAX(1,$D20))),AND($E20&gt;0,INDEX(Kalender!EK$81:EK$110,MAX(1,$E20))&gt;INDEX(Kalender!$B$81:$B$110,MAX(1,$E20))),AND($F20&gt;0,INDEX(Kalender!EK$81:EK$110,MAX(1,$F20))&gt;INDEX(Kalender!$B$81:$B$110,MAX(1,$F20)))),2,0))</f>
        <v>0</v>
      </c>
      <c r="EL20" s="5" t="n">
        <f aca="false">IF(Kalender!EL20&lt;&gt;1,0,IF(AND($B20&gt;0,INDEX(Kalender!EL$68:EL$77,MAX(1,$B20))&gt;INDEX(Kalender!$B$68:$B$77,MAX(1,$B20))),1,0)+IF(OR(AND($C20&gt;0,INDEX(Kalender!EL$81:EL$110,MAX(1,$C20))&gt;INDEX(Kalender!$B$81:$B$110,MAX(1,$C20))),AND($D20&gt;0,INDEX(Kalender!EL$81:EL$110,MAX(1,$D20))&gt;INDEX(Kalender!$B$81:$B$110,MAX(1,$D20))),AND($E20&gt;0,INDEX(Kalender!EL$81:EL$110,MAX(1,$E20))&gt;INDEX(Kalender!$B$81:$B$110,MAX(1,$E20))),AND($F20&gt;0,INDEX(Kalender!EL$81:EL$110,MAX(1,$F20))&gt;INDEX(Kalender!$B$81:$B$110,MAX(1,$F20)))),2,0))</f>
        <v>0</v>
      </c>
      <c r="EM20" s="5" t="n">
        <f aca="false">IF(Kalender!EM20&lt;&gt;1,0,IF(AND($B20&gt;0,INDEX(Kalender!EM$68:EM$77,MAX(1,$B20))&gt;INDEX(Kalender!$B$68:$B$77,MAX(1,$B20))),1,0)+IF(OR(AND($C20&gt;0,INDEX(Kalender!EM$81:EM$110,MAX(1,$C20))&gt;INDEX(Kalender!$B$81:$B$110,MAX(1,$C20))),AND($D20&gt;0,INDEX(Kalender!EM$81:EM$110,MAX(1,$D20))&gt;INDEX(Kalender!$B$81:$B$110,MAX(1,$D20))),AND($E20&gt;0,INDEX(Kalender!EM$81:EM$110,MAX(1,$E20))&gt;INDEX(Kalender!$B$81:$B$110,MAX(1,$E20))),AND($F20&gt;0,INDEX(Kalender!EM$81:EM$110,MAX(1,$F20))&gt;INDEX(Kalender!$B$81:$B$110,MAX(1,$F20)))),2,0))</f>
        <v>0</v>
      </c>
      <c r="EN20" s="5" t="n">
        <f aca="false">IF(Kalender!EN20&lt;&gt;1,0,IF(AND($B20&gt;0,INDEX(Kalender!EN$68:EN$77,MAX(1,$B20))&gt;INDEX(Kalender!$B$68:$B$77,MAX(1,$B20))),1,0)+IF(OR(AND($C20&gt;0,INDEX(Kalender!EN$81:EN$110,MAX(1,$C20))&gt;INDEX(Kalender!$B$81:$B$110,MAX(1,$C20))),AND($D20&gt;0,INDEX(Kalender!EN$81:EN$110,MAX(1,$D20))&gt;INDEX(Kalender!$B$81:$B$110,MAX(1,$D20))),AND($E20&gt;0,INDEX(Kalender!EN$81:EN$110,MAX(1,$E20))&gt;INDEX(Kalender!$B$81:$B$110,MAX(1,$E20))),AND($F20&gt;0,INDEX(Kalender!EN$81:EN$110,MAX(1,$F20))&gt;INDEX(Kalender!$B$81:$B$110,MAX(1,$F20)))),2,0))</f>
        <v>0</v>
      </c>
      <c r="EO20" s="5" t="n">
        <f aca="false">IF(Kalender!EO20&lt;&gt;1,0,IF(AND($B20&gt;0,INDEX(Kalender!EO$68:EO$77,MAX(1,$B20))&gt;INDEX(Kalender!$B$68:$B$77,MAX(1,$B20))),1,0)+IF(OR(AND($C20&gt;0,INDEX(Kalender!EO$81:EO$110,MAX(1,$C20))&gt;INDEX(Kalender!$B$81:$B$110,MAX(1,$C20))),AND($D20&gt;0,INDEX(Kalender!EO$81:EO$110,MAX(1,$D20))&gt;INDEX(Kalender!$B$81:$B$110,MAX(1,$D20))),AND($E20&gt;0,INDEX(Kalender!EO$81:EO$110,MAX(1,$E20))&gt;INDEX(Kalender!$B$81:$B$110,MAX(1,$E20))),AND($F20&gt;0,INDEX(Kalender!EO$81:EO$110,MAX(1,$F20))&gt;INDEX(Kalender!$B$81:$B$110,MAX(1,$F20)))),2,0))</f>
        <v>0</v>
      </c>
      <c r="EP20" s="5" t="n">
        <f aca="false">IF(Kalender!EP20&lt;&gt;1,0,IF(AND($B20&gt;0,INDEX(Kalender!EP$68:EP$77,MAX(1,$B20))&gt;INDEX(Kalender!$B$68:$B$77,MAX(1,$B20))),1,0)+IF(OR(AND($C20&gt;0,INDEX(Kalender!EP$81:EP$110,MAX(1,$C20))&gt;INDEX(Kalender!$B$81:$B$110,MAX(1,$C20))),AND($D20&gt;0,INDEX(Kalender!EP$81:EP$110,MAX(1,$D20))&gt;INDEX(Kalender!$B$81:$B$110,MAX(1,$D20))),AND($E20&gt;0,INDEX(Kalender!EP$81:EP$110,MAX(1,$E20))&gt;INDEX(Kalender!$B$81:$B$110,MAX(1,$E20))),AND($F20&gt;0,INDEX(Kalender!EP$81:EP$110,MAX(1,$F20))&gt;INDEX(Kalender!$B$81:$B$110,MAX(1,$F20)))),2,0))</f>
        <v>0</v>
      </c>
      <c r="EQ20" s="5" t="n">
        <f aca="false">IF(Kalender!EQ20&lt;&gt;1,0,IF(AND($B20&gt;0,INDEX(Kalender!EQ$68:EQ$77,MAX(1,$B20))&gt;INDEX(Kalender!$B$68:$B$77,MAX(1,$B20))),1,0)+IF(OR(AND($C20&gt;0,INDEX(Kalender!EQ$81:EQ$110,MAX(1,$C20))&gt;INDEX(Kalender!$B$81:$B$110,MAX(1,$C20))),AND($D20&gt;0,INDEX(Kalender!EQ$81:EQ$110,MAX(1,$D20))&gt;INDEX(Kalender!$B$81:$B$110,MAX(1,$D20))),AND($E20&gt;0,INDEX(Kalender!EQ$81:EQ$110,MAX(1,$E20))&gt;INDEX(Kalender!$B$81:$B$110,MAX(1,$E20))),AND($F20&gt;0,INDEX(Kalender!EQ$81:EQ$110,MAX(1,$F20))&gt;INDEX(Kalender!$B$81:$B$110,MAX(1,$F20)))),2,0))</f>
        <v>0</v>
      </c>
      <c r="ER20" s="5" t="n">
        <f aca="false">IF(Kalender!ER20&lt;&gt;1,0,IF(AND($B20&gt;0,INDEX(Kalender!ER$68:ER$77,MAX(1,$B20))&gt;INDEX(Kalender!$B$68:$B$77,MAX(1,$B20))),1,0)+IF(OR(AND($C20&gt;0,INDEX(Kalender!ER$81:ER$110,MAX(1,$C20))&gt;INDEX(Kalender!$B$81:$B$110,MAX(1,$C20))),AND($D20&gt;0,INDEX(Kalender!ER$81:ER$110,MAX(1,$D20))&gt;INDEX(Kalender!$B$81:$B$110,MAX(1,$D20))),AND($E20&gt;0,INDEX(Kalender!ER$81:ER$110,MAX(1,$E20))&gt;INDEX(Kalender!$B$81:$B$110,MAX(1,$E20))),AND($F20&gt;0,INDEX(Kalender!ER$81:ER$110,MAX(1,$F20))&gt;INDEX(Kalender!$B$81:$B$110,MAX(1,$F20)))),2,0))</f>
        <v>0</v>
      </c>
      <c r="ES20" s="5" t="n">
        <f aca="false">IF(Kalender!ES20&lt;&gt;1,0,IF(AND($B20&gt;0,INDEX(Kalender!ES$68:ES$77,MAX(1,$B20))&gt;INDEX(Kalender!$B$68:$B$77,MAX(1,$B20))),1,0)+IF(OR(AND($C20&gt;0,INDEX(Kalender!ES$81:ES$110,MAX(1,$C20))&gt;INDEX(Kalender!$B$81:$B$110,MAX(1,$C20))),AND($D20&gt;0,INDEX(Kalender!ES$81:ES$110,MAX(1,$D20))&gt;INDEX(Kalender!$B$81:$B$110,MAX(1,$D20))),AND($E20&gt;0,INDEX(Kalender!ES$81:ES$110,MAX(1,$E20))&gt;INDEX(Kalender!$B$81:$B$110,MAX(1,$E20))),AND($F20&gt;0,INDEX(Kalender!ES$81:ES$110,MAX(1,$F20))&gt;INDEX(Kalender!$B$81:$B$110,MAX(1,$F20)))),2,0))</f>
        <v>0</v>
      </c>
      <c r="ET20" s="5" t="n">
        <f aca="false">IF(Kalender!ET20&lt;&gt;1,0,IF(AND($B20&gt;0,INDEX(Kalender!ET$68:ET$77,MAX(1,$B20))&gt;INDEX(Kalender!$B$68:$B$77,MAX(1,$B20))),1,0)+IF(OR(AND($C20&gt;0,INDEX(Kalender!ET$81:ET$110,MAX(1,$C20))&gt;INDEX(Kalender!$B$81:$B$110,MAX(1,$C20))),AND($D20&gt;0,INDEX(Kalender!ET$81:ET$110,MAX(1,$D20))&gt;INDEX(Kalender!$B$81:$B$110,MAX(1,$D20))),AND($E20&gt;0,INDEX(Kalender!ET$81:ET$110,MAX(1,$E20))&gt;INDEX(Kalender!$B$81:$B$110,MAX(1,$E20))),AND($F20&gt;0,INDEX(Kalender!ET$81:ET$110,MAX(1,$F20))&gt;INDEX(Kalender!$B$81:$B$110,MAX(1,$F20)))),2,0))</f>
        <v>0</v>
      </c>
      <c r="EU20" s="5" t="n">
        <f aca="false">IF(Kalender!EU20&lt;&gt;1,0,IF(AND($B20&gt;0,INDEX(Kalender!EU$68:EU$77,MAX(1,$B20))&gt;INDEX(Kalender!$B$68:$B$77,MAX(1,$B20))),1,0)+IF(OR(AND($C20&gt;0,INDEX(Kalender!EU$81:EU$110,MAX(1,$C20))&gt;INDEX(Kalender!$B$81:$B$110,MAX(1,$C20))),AND($D20&gt;0,INDEX(Kalender!EU$81:EU$110,MAX(1,$D20))&gt;INDEX(Kalender!$B$81:$B$110,MAX(1,$D20))),AND($E20&gt;0,INDEX(Kalender!EU$81:EU$110,MAX(1,$E20))&gt;INDEX(Kalender!$B$81:$B$110,MAX(1,$E20))),AND($F20&gt;0,INDEX(Kalender!EU$81:EU$110,MAX(1,$F20))&gt;INDEX(Kalender!$B$81:$B$110,MAX(1,$F20)))),2,0))</f>
        <v>0</v>
      </c>
      <c r="EV20" s="5" t="n">
        <f aca="false">IF(Kalender!EV20&lt;&gt;1,0,IF(AND($B20&gt;0,INDEX(Kalender!EV$68:EV$77,MAX(1,$B20))&gt;INDEX(Kalender!$B$68:$B$77,MAX(1,$B20))),1,0)+IF(OR(AND($C20&gt;0,INDEX(Kalender!EV$81:EV$110,MAX(1,$C20))&gt;INDEX(Kalender!$B$81:$B$110,MAX(1,$C20))),AND($D20&gt;0,INDEX(Kalender!EV$81:EV$110,MAX(1,$D20))&gt;INDEX(Kalender!$B$81:$B$110,MAX(1,$D20))),AND($E20&gt;0,INDEX(Kalender!EV$81:EV$110,MAX(1,$E20))&gt;INDEX(Kalender!$B$81:$B$110,MAX(1,$E20))),AND($F20&gt;0,INDEX(Kalender!EV$81:EV$110,MAX(1,$F20))&gt;INDEX(Kalender!$B$81:$B$110,MAX(1,$F20)))),2,0))</f>
        <v>0</v>
      </c>
      <c r="EW20" s="5" t="n">
        <f aca="false">IF(Kalender!EW20&lt;&gt;1,0,IF(AND($B20&gt;0,INDEX(Kalender!EW$68:EW$77,MAX(1,$B20))&gt;INDEX(Kalender!$B$68:$B$77,MAX(1,$B20))),1,0)+IF(OR(AND($C20&gt;0,INDEX(Kalender!EW$81:EW$110,MAX(1,$C20))&gt;INDEX(Kalender!$B$81:$B$110,MAX(1,$C20))),AND($D20&gt;0,INDEX(Kalender!EW$81:EW$110,MAX(1,$D20))&gt;INDEX(Kalender!$B$81:$B$110,MAX(1,$D20))),AND($E20&gt;0,INDEX(Kalender!EW$81:EW$110,MAX(1,$E20))&gt;INDEX(Kalender!$B$81:$B$110,MAX(1,$E20))),AND($F20&gt;0,INDEX(Kalender!EW$81:EW$110,MAX(1,$F20))&gt;INDEX(Kalender!$B$81:$B$110,MAX(1,$F20)))),2,0))</f>
        <v>0</v>
      </c>
      <c r="EX20" s="5" t="n">
        <f aca="false">IF(Kalender!EX20&lt;&gt;1,0,IF(AND($B20&gt;0,INDEX(Kalender!EX$68:EX$77,MAX(1,$B20))&gt;INDEX(Kalender!$B$68:$B$77,MAX(1,$B20))),1,0)+IF(OR(AND($C20&gt;0,INDEX(Kalender!EX$81:EX$110,MAX(1,$C20))&gt;INDEX(Kalender!$B$81:$B$110,MAX(1,$C20))),AND($D20&gt;0,INDEX(Kalender!EX$81:EX$110,MAX(1,$D20))&gt;INDEX(Kalender!$B$81:$B$110,MAX(1,$D20))),AND($E20&gt;0,INDEX(Kalender!EX$81:EX$110,MAX(1,$E20))&gt;INDEX(Kalender!$B$81:$B$110,MAX(1,$E20))),AND($F20&gt;0,INDEX(Kalender!EX$81:EX$110,MAX(1,$F20))&gt;INDEX(Kalender!$B$81:$B$110,MAX(1,$F20)))),2,0))</f>
        <v>0</v>
      </c>
      <c r="EY20" s="5" t="n">
        <f aca="false">IF(Kalender!EY20&lt;&gt;1,0,IF(AND($B20&gt;0,INDEX(Kalender!EY$68:EY$77,MAX(1,$B20))&gt;INDEX(Kalender!$B$68:$B$77,MAX(1,$B20))),1,0)+IF(OR(AND($C20&gt;0,INDEX(Kalender!EY$81:EY$110,MAX(1,$C20))&gt;INDEX(Kalender!$B$81:$B$110,MAX(1,$C20))),AND($D20&gt;0,INDEX(Kalender!EY$81:EY$110,MAX(1,$D20))&gt;INDEX(Kalender!$B$81:$B$110,MAX(1,$D20))),AND($E20&gt;0,INDEX(Kalender!EY$81:EY$110,MAX(1,$E20))&gt;INDEX(Kalender!$B$81:$B$110,MAX(1,$E20))),AND($F20&gt;0,INDEX(Kalender!EY$81:EY$110,MAX(1,$F20))&gt;INDEX(Kalender!$B$81:$B$110,MAX(1,$F20)))),2,0))</f>
        <v>0</v>
      </c>
      <c r="EZ20" s="5" t="n">
        <f aca="false">IF(Kalender!EZ20&lt;&gt;1,0,IF(AND($B20&gt;0,INDEX(Kalender!EZ$68:EZ$77,MAX(1,$B20))&gt;INDEX(Kalender!$B$68:$B$77,MAX(1,$B20))),1,0)+IF(OR(AND($C20&gt;0,INDEX(Kalender!EZ$81:EZ$110,MAX(1,$C20))&gt;INDEX(Kalender!$B$81:$B$110,MAX(1,$C20))),AND($D20&gt;0,INDEX(Kalender!EZ$81:EZ$110,MAX(1,$D20))&gt;INDEX(Kalender!$B$81:$B$110,MAX(1,$D20))),AND($E20&gt;0,INDEX(Kalender!EZ$81:EZ$110,MAX(1,$E20))&gt;INDEX(Kalender!$B$81:$B$110,MAX(1,$E20))),AND($F20&gt;0,INDEX(Kalender!EZ$81:EZ$110,MAX(1,$F20))&gt;INDEX(Kalender!$B$81:$B$110,MAX(1,$F20)))),2,0))</f>
        <v>0</v>
      </c>
      <c r="FA20" s="5" t="n">
        <f aca="false">IF(Kalender!FA20&lt;&gt;1,0,IF(AND($B20&gt;0,INDEX(Kalender!FA$68:FA$77,MAX(1,$B20))&gt;INDEX(Kalender!$B$68:$B$77,MAX(1,$B20))),1,0)+IF(OR(AND($C20&gt;0,INDEX(Kalender!FA$81:FA$110,MAX(1,$C20))&gt;INDEX(Kalender!$B$81:$B$110,MAX(1,$C20))),AND($D20&gt;0,INDEX(Kalender!FA$81:FA$110,MAX(1,$D20))&gt;INDEX(Kalender!$B$81:$B$110,MAX(1,$D20))),AND($E20&gt;0,INDEX(Kalender!FA$81:FA$110,MAX(1,$E20))&gt;INDEX(Kalender!$B$81:$B$110,MAX(1,$E20))),AND($F20&gt;0,INDEX(Kalender!FA$81:FA$110,MAX(1,$F20))&gt;INDEX(Kalender!$B$81:$B$110,MAX(1,$F20)))),2,0))</f>
        <v>0</v>
      </c>
      <c r="FB20" s="5" t="n">
        <f aca="false">IF(Kalender!FB20&lt;&gt;1,0,IF(AND($B20&gt;0,INDEX(Kalender!FB$68:FB$77,MAX(1,$B20))&gt;INDEX(Kalender!$B$68:$B$77,MAX(1,$B20))),1,0)+IF(OR(AND($C20&gt;0,INDEX(Kalender!FB$81:FB$110,MAX(1,$C20))&gt;INDEX(Kalender!$B$81:$B$110,MAX(1,$C20))),AND($D20&gt;0,INDEX(Kalender!FB$81:FB$110,MAX(1,$D20))&gt;INDEX(Kalender!$B$81:$B$110,MAX(1,$D20))),AND($E20&gt;0,INDEX(Kalender!FB$81:FB$110,MAX(1,$E20))&gt;INDEX(Kalender!$B$81:$B$110,MAX(1,$E20))),AND($F20&gt;0,INDEX(Kalender!FB$81:FB$110,MAX(1,$F20))&gt;INDEX(Kalender!$B$81:$B$110,MAX(1,$F20)))),2,0))</f>
        <v>0</v>
      </c>
      <c r="FC20" s="5" t="n">
        <f aca="false">IF(Kalender!FC20&lt;&gt;1,0,IF(AND($B20&gt;0,INDEX(Kalender!FC$68:FC$77,MAX(1,$B20))&gt;INDEX(Kalender!$B$68:$B$77,MAX(1,$B20))),1,0)+IF(OR(AND($C20&gt;0,INDEX(Kalender!FC$81:FC$110,MAX(1,$C20))&gt;INDEX(Kalender!$B$81:$B$110,MAX(1,$C20))),AND($D20&gt;0,INDEX(Kalender!FC$81:FC$110,MAX(1,$D20))&gt;INDEX(Kalender!$B$81:$B$110,MAX(1,$D20))),AND($E20&gt;0,INDEX(Kalender!FC$81:FC$110,MAX(1,$E20))&gt;INDEX(Kalender!$B$81:$B$110,MAX(1,$E20))),AND($F20&gt;0,INDEX(Kalender!FC$81:FC$110,MAX(1,$F20))&gt;INDEX(Kalender!$B$81:$B$110,MAX(1,$F20)))),2,0))</f>
        <v>0</v>
      </c>
      <c r="FD20" s="5" t="n">
        <f aca="false">IF(Kalender!FD20&lt;&gt;1,0,IF(AND($B20&gt;0,INDEX(Kalender!FD$68:FD$77,MAX(1,$B20))&gt;INDEX(Kalender!$B$68:$B$77,MAX(1,$B20))),1,0)+IF(OR(AND($C20&gt;0,INDEX(Kalender!FD$81:FD$110,MAX(1,$C20))&gt;INDEX(Kalender!$B$81:$B$110,MAX(1,$C20))),AND($D20&gt;0,INDEX(Kalender!FD$81:FD$110,MAX(1,$D20))&gt;INDEX(Kalender!$B$81:$B$110,MAX(1,$D20))),AND($E20&gt;0,INDEX(Kalender!FD$81:FD$110,MAX(1,$E20))&gt;INDEX(Kalender!$B$81:$B$110,MAX(1,$E20))),AND($F20&gt;0,INDEX(Kalender!FD$81:FD$110,MAX(1,$F20))&gt;INDEX(Kalender!$B$81:$B$110,MAX(1,$F20)))),2,0))</f>
        <v>0</v>
      </c>
      <c r="FE20" s="5" t="n">
        <f aca="false">IF(Kalender!FE20&lt;&gt;1,0,IF(AND($B20&gt;0,INDEX(Kalender!FE$68:FE$77,MAX(1,$B20))&gt;INDEX(Kalender!$B$68:$B$77,MAX(1,$B20))),1,0)+IF(OR(AND($C20&gt;0,INDEX(Kalender!FE$81:FE$110,MAX(1,$C20))&gt;INDEX(Kalender!$B$81:$B$110,MAX(1,$C20))),AND($D20&gt;0,INDEX(Kalender!FE$81:FE$110,MAX(1,$D20))&gt;INDEX(Kalender!$B$81:$B$110,MAX(1,$D20))),AND($E20&gt;0,INDEX(Kalender!FE$81:FE$110,MAX(1,$E20))&gt;INDEX(Kalender!$B$81:$B$110,MAX(1,$E20))),AND($F20&gt;0,INDEX(Kalender!FE$81:FE$110,MAX(1,$F20))&gt;INDEX(Kalender!$B$81:$B$110,MAX(1,$F20)))),2,0))</f>
        <v>0</v>
      </c>
      <c r="FF20" s="5" t="n">
        <f aca="false">IF(Kalender!FF20&lt;&gt;1,0,IF(AND($B20&gt;0,INDEX(Kalender!FF$68:FF$77,MAX(1,$B20))&gt;INDEX(Kalender!$B$68:$B$77,MAX(1,$B20))),1,0)+IF(OR(AND($C20&gt;0,INDEX(Kalender!FF$81:FF$110,MAX(1,$C20))&gt;INDEX(Kalender!$B$81:$B$110,MAX(1,$C20))),AND($D20&gt;0,INDEX(Kalender!FF$81:FF$110,MAX(1,$D20))&gt;INDEX(Kalender!$B$81:$B$110,MAX(1,$D20))),AND($E20&gt;0,INDEX(Kalender!FF$81:FF$110,MAX(1,$E20))&gt;INDEX(Kalender!$B$81:$B$110,MAX(1,$E20))),AND($F20&gt;0,INDEX(Kalender!FF$81:FF$110,MAX(1,$F20))&gt;INDEX(Kalender!$B$81:$B$110,MAX(1,$F20)))),2,0))</f>
        <v>0</v>
      </c>
      <c r="FG20" s="5" t="n">
        <f aca="false">IF(Kalender!FG20&lt;&gt;1,0,IF(AND($B20&gt;0,INDEX(Kalender!FG$68:FG$77,MAX(1,$B20))&gt;INDEX(Kalender!$B$68:$B$77,MAX(1,$B20))),1,0)+IF(OR(AND($C20&gt;0,INDEX(Kalender!FG$81:FG$110,MAX(1,$C20))&gt;INDEX(Kalender!$B$81:$B$110,MAX(1,$C20))),AND($D20&gt;0,INDEX(Kalender!FG$81:FG$110,MAX(1,$D20))&gt;INDEX(Kalender!$B$81:$B$110,MAX(1,$D20))),AND($E20&gt;0,INDEX(Kalender!FG$81:FG$110,MAX(1,$E20))&gt;INDEX(Kalender!$B$81:$B$110,MAX(1,$E20))),AND($F20&gt;0,INDEX(Kalender!FG$81:FG$110,MAX(1,$F20))&gt;INDEX(Kalender!$B$81:$B$110,MAX(1,$F20)))),2,0))</f>
        <v>0</v>
      </c>
      <c r="FH20" s="5" t="n">
        <f aca="false">IF(Kalender!FH20&lt;&gt;1,0,IF(AND($B20&gt;0,INDEX(Kalender!FH$68:FH$77,MAX(1,$B20))&gt;INDEX(Kalender!$B$68:$B$77,MAX(1,$B20))),1,0)+IF(OR(AND($C20&gt;0,INDEX(Kalender!FH$81:FH$110,MAX(1,$C20))&gt;INDEX(Kalender!$B$81:$B$110,MAX(1,$C20))),AND($D20&gt;0,INDEX(Kalender!FH$81:FH$110,MAX(1,$D20))&gt;INDEX(Kalender!$B$81:$B$110,MAX(1,$D20))),AND($E20&gt;0,INDEX(Kalender!FH$81:FH$110,MAX(1,$E20))&gt;INDEX(Kalender!$B$81:$B$110,MAX(1,$E20))),AND($F20&gt;0,INDEX(Kalender!FH$81:FH$110,MAX(1,$F20))&gt;INDEX(Kalender!$B$81:$B$110,MAX(1,$F20)))),2,0))</f>
        <v>0</v>
      </c>
      <c r="FI20" s="5" t="n">
        <f aca="false">IF(Kalender!FI20&lt;&gt;1,0,IF(AND($B20&gt;0,INDEX(Kalender!FI$68:FI$77,MAX(1,$B20))&gt;INDEX(Kalender!$B$68:$B$77,MAX(1,$B20))),1,0)+IF(OR(AND($C20&gt;0,INDEX(Kalender!FI$81:FI$110,MAX(1,$C20))&gt;INDEX(Kalender!$B$81:$B$110,MAX(1,$C20))),AND($D20&gt;0,INDEX(Kalender!FI$81:FI$110,MAX(1,$D20))&gt;INDEX(Kalender!$B$81:$B$110,MAX(1,$D20))),AND($E20&gt;0,INDEX(Kalender!FI$81:FI$110,MAX(1,$E20))&gt;INDEX(Kalender!$B$81:$B$110,MAX(1,$E20))),AND($F20&gt;0,INDEX(Kalender!FI$81:FI$110,MAX(1,$F20))&gt;INDEX(Kalender!$B$81:$B$110,MAX(1,$F20)))),2,0))</f>
        <v>0</v>
      </c>
      <c r="FJ20" s="5" t="n">
        <f aca="false">IF(Kalender!FJ20&lt;&gt;1,0,IF(AND($B20&gt;0,INDEX(Kalender!FJ$68:FJ$77,MAX(1,$B20))&gt;INDEX(Kalender!$B$68:$B$77,MAX(1,$B20))),1,0)+IF(OR(AND($C20&gt;0,INDEX(Kalender!FJ$81:FJ$110,MAX(1,$C20))&gt;INDEX(Kalender!$B$81:$B$110,MAX(1,$C20))),AND($D20&gt;0,INDEX(Kalender!FJ$81:FJ$110,MAX(1,$D20))&gt;INDEX(Kalender!$B$81:$B$110,MAX(1,$D20))),AND($E20&gt;0,INDEX(Kalender!FJ$81:FJ$110,MAX(1,$E20))&gt;INDEX(Kalender!$B$81:$B$110,MAX(1,$E20))),AND($F20&gt;0,INDEX(Kalender!FJ$81:FJ$110,MAX(1,$F20))&gt;INDEX(Kalender!$B$81:$B$110,MAX(1,$F20)))),2,0))</f>
        <v>0</v>
      </c>
      <c r="FK20" s="5" t="n">
        <f aca="false">IF(Kalender!FK20&lt;&gt;1,0,IF(AND($B20&gt;0,INDEX(Kalender!FK$68:FK$77,MAX(1,$B20))&gt;INDEX(Kalender!$B$68:$B$77,MAX(1,$B20))),1,0)+IF(OR(AND($C20&gt;0,INDEX(Kalender!FK$81:FK$110,MAX(1,$C20))&gt;INDEX(Kalender!$B$81:$B$110,MAX(1,$C20))),AND($D20&gt;0,INDEX(Kalender!FK$81:FK$110,MAX(1,$D20))&gt;INDEX(Kalender!$B$81:$B$110,MAX(1,$D20))),AND($E20&gt;0,INDEX(Kalender!FK$81:FK$110,MAX(1,$E20))&gt;INDEX(Kalender!$B$81:$B$110,MAX(1,$E20))),AND($F20&gt;0,INDEX(Kalender!FK$81:FK$110,MAX(1,$F20))&gt;INDEX(Kalender!$B$81:$B$110,MAX(1,$F20)))),2,0))</f>
        <v>0</v>
      </c>
      <c r="FL20" s="5" t="n">
        <f aca="false">IF(Kalender!FL20&lt;&gt;1,0,IF(AND($B20&gt;0,INDEX(Kalender!FL$68:FL$77,MAX(1,$B20))&gt;INDEX(Kalender!$B$68:$B$77,MAX(1,$B20))),1,0)+IF(OR(AND($C20&gt;0,INDEX(Kalender!FL$81:FL$110,MAX(1,$C20))&gt;INDEX(Kalender!$B$81:$B$110,MAX(1,$C20))),AND($D20&gt;0,INDEX(Kalender!FL$81:FL$110,MAX(1,$D20))&gt;INDEX(Kalender!$B$81:$B$110,MAX(1,$D20))),AND($E20&gt;0,INDEX(Kalender!FL$81:FL$110,MAX(1,$E20))&gt;INDEX(Kalender!$B$81:$B$110,MAX(1,$E20))),AND($F20&gt;0,INDEX(Kalender!FL$81:FL$110,MAX(1,$F20))&gt;INDEX(Kalender!$B$81:$B$110,MAX(1,$F20)))),2,0))</f>
        <v>0</v>
      </c>
      <c r="FM20" s="5" t="n">
        <f aca="false">IF(Kalender!FM20&lt;&gt;1,0,IF(AND($B20&gt;0,INDEX(Kalender!FM$68:FM$77,MAX(1,$B20))&gt;INDEX(Kalender!$B$68:$B$77,MAX(1,$B20))),1,0)+IF(OR(AND($C20&gt;0,INDEX(Kalender!FM$81:FM$110,MAX(1,$C20))&gt;INDEX(Kalender!$B$81:$B$110,MAX(1,$C20))),AND($D20&gt;0,INDEX(Kalender!FM$81:FM$110,MAX(1,$D20))&gt;INDEX(Kalender!$B$81:$B$110,MAX(1,$D20))),AND($E20&gt;0,INDEX(Kalender!FM$81:FM$110,MAX(1,$E20))&gt;INDEX(Kalender!$B$81:$B$110,MAX(1,$E20))),AND($F20&gt;0,INDEX(Kalender!FM$81:FM$110,MAX(1,$F20))&gt;INDEX(Kalender!$B$81:$B$110,MAX(1,$F20)))),2,0))</f>
        <v>0</v>
      </c>
      <c r="FN20" s="5" t="n">
        <f aca="false">IF(Kalender!FN20&lt;&gt;1,0,IF(AND($B20&gt;0,INDEX(Kalender!FN$68:FN$77,MAX(1,$B20))&gt;INDEX(Kalender!$B$68:$B$77,MAX(1,$B20))),1,0)+IF(OR(AND($C20&gt;0,INDEX(Kalender!FN$81:FN$110,MAX(1,$C20))&gt;INDEX(Kalender!$B$81:$B$110,MAX(1,$C20))),AND($D20&gt;0,INDEX(Kalender!FN$81:FN$110,MAX(1,$D20))&gt;INDEX(Kalender!$B$81:$B$110,MAX(1,$D20))),AND($E20&gt;0,INDEX(Kalender!FN$81:FN$110,MAX(1,$E20))&gt;INDEX(Kalender!$B$81:$B$110,MAX(1,$E20))),AND($F20&gt;0,INDEX(Kalender!FN$81:FN$110,MAX(1,$F20))&gt;INDEX(Kalender!$B$81:$B$110,MAX(1,$F20)))),2,0))</f>
        <v>0</v>
      </c>
      <c r="FO20" s="5" t="n">
        <f aca="false">IF(Kalender!FO20&lt;&gt;1,0,IF(AND($B20&gt;0,INDEX(Kalender!FO$68:FO$77,MAX(1,$B20))&gt;INDEX(Kalender!$B$68:$B$77,MAX(1,$B20))),1,0)+IF(OR(AND($C20&gt;0,INDEX(Kalender!FO$81:FO$110,MAX(1,$C20))&gt;INDEX(Kalender!$B$81:$B$110,MAX(1,$C20))),AND($D20&gt;0,INDEX(Kalender!FO$81:FO$110,MAX(1,$D20))&gt;INDEX(Kalender!$B$81:$B$110,MAX(1,$D20))),AND($E20&gt;0,INDEX(Kalender!FO$81:FO$110,MAX(1,$E20))&gt;INDEX(Kalender!$B$81:$B$110,MAX(1,$E20))),AND($F20&gt;0,INDEX(Kalender!FO$81:FO$110,MAX(1,$F20))&gt;INDEX(Kalender!$B$81:$B$110,MAX(1,$F20)))),2,0))</f>
        <v>0</v>
      </c>
      <c r="FP20" s="5" t="n">
        <f aca="false">IF(Kalender!FP20&lt;&gt;1,0,IF(AND($B20&gt;0,INDEX(Kalender!FP$68:FP$77,MAX(1,$B20))&gt;INDEX(Kalender!$B$68:$B$77,MAX(1,$B20))),1,0)+IF(OR(AND($C20&gt;0,INDEX(Kalender!FP$81:FP$110,MAX(1,$C20))&gt;INDEX(Kalender!$B$81:$B$110,MAX(1,$C20))),AND($D20&gt;0,INDEX(Kalender!FP$81:FP$110,MAX(1,$D20))&gt;INDEX(Kalender!$B$81:$B$110,MAX(1,$D20))),AND($E20&gt;0,INDEX(Kalender!FP$81:FP$110,MAX(1,$E20))&gt;INDEX(Kalender!$B$81:$B$110,MAX(1,$E20))),AND($F20&gt;0,INDEX(Kalender!FP$81:FP$110,MAX(1,$F20))&gt;INDEX(Kalender!$B$81:$B$110,MAX(1,$F20)))),2,0))</f>
        <v>0</v>
      </c>
      <c r="FQ20" s="5" t="n">
        <f aca="false">IF(Kalender!FQ20&lt;&gt;1,0,IF(AND($B20&gt;0,INDEX(Kalender!FQ$68:FQ$77,MAX(1,$B20))&gt;INDEX(Kalender!$B$68:$B$77,MAX(1,$B20))),1,0)+IF(OR(AND($C20&gt;0,INDEX(Kalender!FQ$81:FQ$110,MAX(1,$C20))&gt;INDEX(Kalender!$B$81:$B$110,MAX(1,$C20))),AND($D20&gt;0,INDEX(Kalender!FQ$81:FQ$110,MAX(1,$D20))&gt;INDEX(Kalender!$B$81:$B$110,MAX(1,$D20))),AND($E20&gt;0,INDEX(Kalender!FQ$81:FQ$110,MAX(1,$E20))&gt;INDEX(Kalender!$B$81:$B$110,MAX(1,$E20))),AND($F20&gt;0,INDEX(Kalender!FQ$81:FQ$110,MAX(1,$F20))&gt;INDEX(Kalender!$B$81:$B$110,MAX(1,$F20)))),2,0))</f>
        <v>0</v>
      </c>
      <c r="FR20" s="5" t="n">
        <f aca="false">IF(Kalender!FR20&lt;&gt;1,0,IF(AND($B20&gt;0,INDEX(Kalender!FR$68:FR$77,MAX(1,$B20))&gt;INDEX(Kalender!$B$68:$B$77,MAX(1,$B20))),1,0)+IF(OR(AND($C20&gt;0,INDEX(Kalender!FR$81:FR$110,MAX(1,$C20))&gt;INDEX(Kalender!$B$81:$B$110,MAX(1,$C20))),AND($D20&gt;0,INDEX(Kalender!FR$81:FR$110,MAX(1,$D20))&gt;INDEX(Kalender!$B$81:$B$110,MAX(1,$D20))),AND($E20&gt;0,INDEX(Kalender!FR$81:FR$110,MAX(1,$E20))&gt;INDEX(Kalender!$B$81:$B$110,MAX(1,$E20))),AND($F20&gt;0,INDEX(Kalender!FR$81:FR$110,MAX(1,$F20))&gt;INDEX(Kalender!$B$81:$B$110,MAX(1,$F20)))),2,0))</f>
        <v>0</v>
      </c>
      <c r="FS20" s="5" t="n">
        <f aca="false">IF(Kalender!FS20&lt;&gt;1,0,IF(AND($B20&gt;0,INDEX(Kalender!FS$68:FS$77,MAX(1,$B20))&gt;INDEX(Kalender!$B$68:$B$77,MAX(1,$B20))),1,0)+IF(OR(AND($C20&gt;0,INDEX(Kalender!FS$81:FS$110,MAX(1,$C20))&gt;INDEX(Kalender!$B$81:$B$110,MAX(1,$C20))),AND($D20&gt;0,INDEX(Kalender!FS$81:FS$110,MAX(1,$D20))&gt;INDEX(Kalender!$B$81:$B$110,MAX(1,$D20))),AND($E20&gt;0,INDEX(Kalender!FS$81:FS$110,MAX(1,$E20))&gt;INDEX(Kalender!$B$81:$B$110,MAX(1,$E20))),AND($F20&gt;0,INDEX(Kalender!FS$81:FS$110,MAX(1,$F20))&gt;INDEX(Kalender!$B$81:$B$110,MAX(1,$F20)))),2,0))</f>
        <v>0</v>
      </c>
      <c r="FT20" s="5" t="n">
        <f aca="false">IF(Kalender!FT20&lt;&gt;1,0,IF(AND($B20&gt;0,INDEX(Kalender!FT$68:FT$77,MAX(1,$B20))&gt;INDEX(Kalender!$B$68:$B$77,MAX(1,$B20))),1,0)+IF(OR(AND($C20&gt;0,INDEX(Kalender!FT$81:FT$110,MAX(1,$C20))&gt;INDEX(Kalender!$B$81:$B$110,MAX(1,$C20))),AND($D20&gt;0,INDEX(Kalender!FT$81:FT$110,MAX(1,$D20))&gt;INDEX(Kalender!$B$81:$B$110,MAX(1,$D20))),AND($E20&gt;0,INDEX(Kalender!FT$81:FT$110,MAX(1,$E20))&gt;INDEX(Kalender!$B$81:$B$110,MAX(1,$E20))),AND($F20&gt;0,INDEX(Kalender!FT$81:FT$110,MAX(1,$F20))&gt;INDEX(Kalender!$B$81:$B$110,MAX(1,$F20)))),2,0))</f>
        <v>0</v>
      </c>
      <c r="FU20" s="5" t="n">
        <f aca="false">IF(Kalender!FU20&lt;&gt;1,0,IF(AND($B20&gt;0,INDEX(Kalender!FU$68:FU$77,MAX(1,$B20))&gt;INDEX(Kalender!$B$68:$B$77,MAX(1,$B20))),1,0)+IF(OR(AND($C20&gt;0,INDEX(Kalender!FU$81:FU$110,MAX(1,$C20))&gt;INDEX(Kalender!$B$81:$B$110,MAX(1,$C20))),AND($D20&gt;0,INDEX(Kalender!FU$81:FU$110,MAX(1,$D20))&gt;INDEX(Kalender!$B$81:$B$110,MAX(1,$D20))),AND($E20&gt;0,INDEX(Kalender!FU$81:FU$110,MAX(1,$E20))&gt;INDEX(Kalender!$B$81:$B$110,MAX(1,$E20))),AND($F20&gt;0,INDEX(Kalender!FU$81:FU$110,MAX(1,$F20))&gt;INDEX(Kalender!$B$81:$B$110,MAX(1,$F20)))),2,0))</f>
        <v>0</v>
      </c>
      <c r="FV20" s="5" t="n">
        <f aca="false">IF(Kalender!FV20&lt;&gt;1,0,IF(AND($B20&gt;0,INDEX(Kalender!FV$68:FV$77,MAX(1,$B20))&gt;INDEX(Kalender!$B$68:$B$77,MAX(1,$B20))),1,0)+IF(OR(AND($C20&gt;0,INDEX(Kalender!FV$81:FV$110,MAX(1,$C20))&gt;INDEX(Kalender!$B$81:$B$110,MAX(1,$C20))),AND($D20&gt;0,INDEX(Kalender!FV$81:FV$110,MAX(1,$D20))&gt;INDEX(Kalender!$B$81:$B$110,MAX(1,$D20))),AND($E20&gt;0,INDEX(Kalender!FV$81:FV$110,MAX(1,$E20))&gt;INDEX(Kalender!$B$81:$B$110,MAX(1,$E20))),AND($F20&gt;0,INDEX(Kalender!FV$81:FV$110,MAX(1,$F20))&gt;INDEX(Kalender!$B$81:$B$110,MAX(1,$F20)))),2,0))</f>
        <v>0</v>
      </c>
      <c r="FW20" s="5" t="n">
        <f aca="false">IF(Kalender!FW20&lt;&gt;1,0,IF(AND($B20&gt;0,INDEX(Kalender!FW$68:FW$77,MAX(1,$B20))&gt;INDEX(Kalender!$B$68:$B$77,MAX(1,$B20))),1,0)+IF(OR(AND($C20&gt;0,INDEX(Kalender!FW$81:FW$110,MAX(1,$C20))&gt;INDEX(Kalender!$B$81:$B$110,MAX(1,$C20))),AND($D20&gt;0,INDEX(Kalender!FW$81:FW$110,MAX(1,$D20))&gt;INDEX(Kalender!$B$81:$B$110,MAX(1,$D20))),AND($E20&gt;0,INDEX(Kalender!FW$81:FW$110,MAX(1,$E20))&gt;INDEX(Kalender!$B$81:$B$110,MAX(1,$E20))),AND($F20&gt;0,INDEX(Kalender!FW$81:FW$110,MAX(1,$F20))&gt;INDEX(Kalender!$B$81:$B$110,MAX(1,$F20)))),2,0))</f>
        <v>0</v>
      </c>
      <c r="FX20" s="5" t="n">
        <f aca="false">IF(Kalender!FX20&lt;&gt;1,0,IF(AND($B20&gt;0,INDEX(Kalender!FX$68:FX$77,MAX(1,$B20))&gt;INDEX(Kalender!$B$68:$B$77,MAX(1,$B20))),1,0)+IF(OR(AND($C20&gt;0,INDEX(Kalender!FX$81:FX$110,MAX(1,$C20))&gt;INDEX(Kalender!$B$81:$B$110,MAX(1,$C20))),AND($D20&gt;0,INDEX(Kalender!FX$81:FX$110,MAX(1,$D20))&gt;INDEX(Kalender!$B$81:$B$110,MAX(1,$D20))),AND($E20&gt;0,INDEX(Kalender!FX$81:FX$110,MAX(1,$E20))&gt;INDEX(Kalender!$B$81:$B$110,MAX(1,$E20))),AND($F20&gt;0,INDEX(Kalender!FX$81:FX$110,MAX(1,$F20))&gt;INDEX(Kalender!$B$81:$B$110,MAX(1,$F20)))),2,0))</f>
        <v>0</v>
      </c>
      <c r="FY20" s="5" t="n">
        <f aca="false">IF(Kalender!FY20&lt;&gt;1,0,IF(AND($B20&gt;0,INDEX(Kalender!FY$68:FY$77,MAX(1,$B20))&gt;INDEX(Kalender!$B$68:$B$77,MAX(1,$B20))),1,0)+IF(OR(AND($C20&gt;0,INDEX(Kalender!FY$81:FY$110,MAX(1,$C20))&gt;INDEX(Kalender!$B$81:$B$110,MAX(1,$C20))),AND($D20&gt;0,INDEX(Kalender!FY$81:FY$110,MAX(1,$D20))&gt;INDEX(Kalender!$B$81:$B$110,MAX(1,$D20))),AND($E20&gt;0,INDEX(Kalender!FY$81:FY$110,MAX(1,$E20))&gt;INDEX(Kalender!$B$81:$B$110,MAX(1,$E20))),AND($F20&gt;0,INDEX(Kalender!FY$81:FY$110,MAX(1,$F20))&gt;INDEX(Kalender!$B$81:$B$110,MAX(1,$F20)))),2,0))</f>
        <v>0</v>
      </c>
      <c r="FZ20" s="5" t="n">
        <f aca="false">IF(Kalender!FZ20&lt;&gt;1,0,IF(AND($B20&gt;0,INDEX(Kalender!FZ$68:FZ$77,MAX(1,$B20))&gt;INDEX(Kalender!$B$68:$B$77,MAX(1,$B20))),1,0)+IF(OR(AND($C20&gt;0,INDEX(Kalender!FZ$81:FZ$110,MAX(1,$C20))&gt;INDEX(Kalender!$B$81:$B$110,MAX(1,$C20))),AND($D20&gt;0,INDEX(Kalender!FZ$81:FZ$110,MAX(1,$D20))&gt;INDEX(Kalender!$B$81:$B$110,MAX(1,$D20))),AND($E20&gt;0,INDEX(Kalender!FZ$81:FZ$110,MAX(1,$E20))&gt;INDEX(Kalender!$B$81:$B$110,MAX(1,$E20))),AND($F20&gt;0,INDEX(Kalender!FZ$81:FZ$110,MAX(1,$F20))&gt;INDEX(Kalender!$B$81:$B$110,MAX(1,$F20)))),2,0))</f>
        <v>0</v>
      </c>
      <c r="GA20" s="5" t="n">
        <f aca="false">IF(Kalender!GA20&lt;&gt;1,0,IF(AND($B20&gt;0,INDEX(Kalender!GA$68:GA$77,MAX(1,$B20))&gt;INDEX(Kalender!$B$68:$B$77,MAX(1,$B20))),1,0)+IF(OR(AND($C20&gt;0,INDEX(Kalender!GA$81:GA$110,MAX(1,$C20))&gt;INDEX(Kalender!$B$81:$B$110,MAX(1,$C20))),AND($D20&gt;0,INDEX(Kalender!GA$81:GA$110,MAX(1,$D20))&gt;INDEX(Kalender!$B$81:$B$110,MAX(1,$D20))),AND($E20&gt;0,INDEX(Kalender!GA$81:GA$110,MAX(1,$E20))&gt;INDEX(Kalender!$B$81:$B$110,MAX(1,$E20))),AND($F20&gt;0,INDEX(Kalender!GA$81:GA$110,MAX(1,$F20))&gt;INDEX(Kalender!$B$81:$B$110,MAX(1,$F20)))),2,0))</f>
        <v>0</v>
      </c>
      <c r="GB20" s="5" t="n">
        <f aca="false">IF(Kalender!GB20&lt;&gt;1,0,IF(AND($B20&gt;0,INDEX(Kalender!GB$68:GB$77,MAX(1,$B20))&gt;INDEX(Kalender!$B$68:$B$77,MAX(1,$B20))),1,0)+IF(OR(AND($C20&gt;0,INDEX(Kalender!GB$81:GB$110,MAX(1,$C20))&gt;INDEX(Kalender!$B$81:$B$110,MAX(1,$C20))),AND($D20&gt;0,INDEX(Kalender!GB$81:GB$110,MAX(1,$D20))&gt;INDEX(Kalender!$B$81:$B$110,MAX(1,$D20))),AND($E20&gt;0,INDEX(Kalender!GB$81:GB$110,MAX(1,$E20))&gt;INDEX(Kalender!$B$81:$B$110,MAX(1,$E20))),AND($F20&gt;0,INDEX(Kalender!GB$81:GB$110,MAX(1,$F20))&gt;INDEX(Kalender!$B$81:$B$110,MAX(1,$F20)))),2,0))</f>
        <v>0</v>
      </c>
      <c r="GC20" s="5" t="n">
        <f aca="false">IF(Kalender!GC20&lt;&gt;1,0,IF(AND($B20&gt;0,INDEX(Kalender!GC$68:GC$77,MAX(1,$B20))&gt;INDEX(Kalender!$B$68:$B$77,MAX(1,$B20))),1,0)+IF(OR(AND($C20&gt;0,INDEX(Kalender!GC$81:GC$110,MAX(1,$C20))&gt;INDEX(Kalender!$B$81:$B$110,MAX(1,$C20))),AND($D20&gt;0,INDEX(Kalender!GC$81:GC$110,MAX(1,$D20))&gt;INDEX(Kalender!$B$81:$B$110,MAX(1,$D20))),AND($E20&gt;0,INDEX(Kalender!GC$81:GC$110,MAX(1,$E20))&gt;INDEX(Kalender!$B$81:$B$110,MAX(1,$E20))),AND($F20&gt;0,INDEX(Kalender!GC$81:GC$110,MAX(1,$F20))&gt;INDEX(Kalender!$B$81:$B$110,MAX(1,$F20)))),2,0))</f>
        <v>0</v>
      </c>
      <c r="GD20" s="5" t="n">
        <f aca="false">IF(Kalender!GD20&lt;&gt;1,0,IF(AND($B20&gt;0,INDEX(Kalender!GD$68:GD$77,MAX(1,$B20))&gt;INDEX(Kalender!$B$68:$B$77,MAX(1,$B20))),1,0)+IF(OR(AND($C20&gt;0,INDEX(Kalender!GD$81:GD$110,MAX(1,$C20))&gt;INDEX(Kalender!$B$81:$B$110,MAX(1,$C20))),AND($D20&gt;0,INDEX(Kalender!GD$81:GD$110,MAX(1,$D20))&gt;INDEX(Kalender!$B$81:$B$110,MAX(1,$D20))),AND($E20&gt;0,INDEX(Kalender!GD$81:GD$110,MAX(1,$E20))&gt;INDEX(Kalender!$B$81:$B$110,MAX(1,$E20))),AND($F20&gt;0,INDEX(Kalender!GD$81:GD$110,MAX(1,$F20))&gt;INDEX(Kalender!$B$81:$B$110,MAX(1,$F20)))),2,0))</f>
        <v>0</v>
      </c>
      <c r="GE20" s="5" t="n">
        <f aca="false">IF(Kalender!GE20&lt;&gt;1,0,IF(AND($B20&gt;0,INDEX(Kalender!GE$68:GE$77,MAX(1,$B20))&gt;INDEX(Kalender!$B$68:$B$77,MAX(1,$B20))),1,0)+IF(OR(AND($C20&gt;0,INDEX(Kalender!GE$81:GE$110,MAX(1,$C20))&gt;INDEX(Kalender!$B$81:$B$110,MAX(1,$C20))),AND($D20&gt;0,INDEX(Kalender!GE$81:GE$110,MAX(1,$D20))&gt;INDEX(Kalender!$B$81:$B$110,MAX(1,$D20))),AND($E20&gt;0,INDEX(Kalender!GE$81:GE$110,MAX(1,$E20))&gt;INDEX(Kalender!$B$81:$B$110,MAX(1,$E20))),AND($F20&gt;0,INDEX(Kalender!GE$81:GE$110,MAX(1,$F20))&gt;INDEX(Kalender!$B$81:$B$110,MAX(1,$F20)))),2,0))</f>
        <v>0</v>
      </c>
      <c r="GF20" s="5" t="n">
        <f aca="false">IF(Kalender!GF20&lt;&gt;1,0,IF(AND($B20&gt;0,INDEX(Kalender!GF$68:GF$77,MAX(1,$B20))&gt;INDEX(Kalender!$B$68:$B$77,MAX(1,$B20))),1,0)+IF(OR(AND($C20&gt;0,INDEX(Kalender!GF$81:GF$110,MAX(1,$C20))&gt;INDEX(Kalender!$B$81:$B$110,MAX(1,$C20))),AND($D20&gt;0,INDEX(Kalender!GF$81:GF$110,MAX(1,$D20))&gt;INDEX(Kalender!$B$81:$B$110,MAX(1,$D20))),AND($E20&gt;0,INDEX(Kalender!GF$81:GF$110,MAX(1,$E20))&gt;INDEX(Kalender!$B$81:$B$110,MAX(1,$E20))),AND($F20&gt;0,INDEX(Kalender!GF$81:GF$110,MAX(1,$F20))&gt;INDEX(Kalender!$B$81:$B$110,MAX(1,$F20)))),2,0))</f>
        <v>0</v>
      </c>
      <c r="GG20" s="5" t="n">
        <f aca="false">IF(Kalender!GG20&lt;&gt;1,0,IF(AND($B20&gt;0,INDEX(Kalender!GG$68:GG$77,MAX(1,$B20))&gt;INDEX(Kalender!$B$68:$B$77,MAX(1,$B20))),1,0)+IF(OR(AND($C20&gt;0,INDEX(Kalender!GG$81:GG$110,MAX(1,$C20))&gt;INDEX(Kalender!$B$81:$B$110,MAX(1,$C20))),AND($D20&gt;0,INDEX(Kalender!GG$81:GG$110,MAX(1,$D20))&gt;INDEX(Kalender!$B$81:$B$110,MAX(1,$D20))),AND($E20&gt;0,INDEX(Kalender!GG$81:GG$110,MAX(1,$E20))&gt;INDEX(Kalender!$B$81:$B$110,MAX(1,$E20))),AND($F20&gt;0,INDEX(Kalender!GG$81:GG$110,MAX(1,$F20))&gt;INDEX(Kalender!$B$81:$B$110,MAX(1,$F20)))),2,0))</f>
        <v>0</v>
      </c>
      <c r="GH20" s="5" t="n">
        <f aca="false">IF(Kalender!GH20&lt;&gt;1,0,IF(AND($B20&gt;0,INDEX(Kalender!GH$68:GH$77,MAX(1,$B20))&gt;INDEX(Kalender!$B$68:$B$77,MAX(1,$B20))),1,0)+IF(OR(AND($C20&gt;0,INDEX(Kalender!GH$81:GH$110,MAX(1,$C20))&gt;INDEX(Kalender!$B$81:$B$110,MAX(1,$C20))),AND($D20&gt;0,INDEX(Kalender!GH$81:GH$110,MAX(1,$D20))&gt;INDEX(Kalender!$B$81:$B$110,MAX(1,$D20))),AND($E20&gt;0,INDEX(Kalender!GH$81:GH$110,MAX(1,$E20))&gt;INDEX(Kalender!$B$81:$B$110,MAX(1,$E20))),AND($F20&gt;0,INDEX(Kalender!GH$81:GH$110,MAX(1,$F20))&gt;INDEX(Kalender!$B$81:$B$110,MAX(1,$F20)))),2,0))</f>
        <v>0</v>
      </c>
      <c r="GI20" s="5" t="n">
        <f aca="false">IF(Kalender!GI20&lt;&gt;1,0,IF(AND($B20&gt;0,INDEX(Kalender!GI$68:GI$77,MAX(1,$B20))&gt;INDEX(Kalender!$B$68:$B$77,MAX(1,$B20))),1,0)+IF(OR(AND($C20&gt;0,INDEX(Kalender!GI$81:GI$110,MAX(1,$C20))&gt;INDEX(Kalender!$B$81:$B$110,MAX(1,$C20))),AND($D20&gt;0,INDEX(Kalender!GI$81:GI$110,MAX(1,$D20))&gt;INDEX(Kalender!$B$81:$B$110,MAX(1,$D20))),AND($E20&gt;0,INDEX(Kalender!GI$81:GI$110,MAX(1,$E20))&gt;INDEX(Kalender!$B$81:$B$110,MAX(1,$E20))),AND($F20&gt;0,INDEX(Kalender!GI$81:GI$110,MAX(1,$F20))&gt;INDEX(Kalender!$B$81:$B$110,MAX(1,$F20)))),2,0))</f>
        <v>0</v>
      </c>
      <c r="GJ20" s="5" t="n">
        <f aca="false">IF(Kalender!GJ20&lt;&gt;1,0,IF(AND($B20&gt;0,INDEX(Kalender!GJ$68:GJ$77,MAX(1,$B20))&gt;INDEX(Kalender!$B$68:$B$77,MAX(1,$B20))),1,0)+IF(OR(AND($C20&gt;0,INDEX(Kalender!GJ$81:GJ$110,MAX(1,$C20))&gt;INDEX(Kalender!$B$81:$B$110,MAX(1,$C20))),AND($D20&gt;0,INDEX(Kalender!GJ$81:GJ$110,MAX(1,$D20))&gt;INDEX(Kalender!$B$81:$B$110,MAX(1,$D20))),AND($E20&gt;0,INDEX(Kalender!GJ$81:GJ$110,MAX(1,$E20))&gt;INDEX(Kalender!$B$81:$B$110,MAX(1,$E20))),AND($F20&gt;0,INDEX(Kalender!GJ$81:GJ$110,MAX(1,$F20))&gt;INDEX(Kalender!$B$81:$B$110,MAX(1,$F20)))),2,0))</f>
        <v>0</v>
      </c>
      <c r="GK20" s="5" t="n">
        <f aca="false">IF(Kalender!GK20&lt;&gt;1,0,IF(AND($B20&gt;0,INDEX(Kalender!GK$68:GK$77,MAX(1,$B20))&gt;INDEX(Kalender!$B$68:$B$77,MAX(1,$B20))),1,0)+IF(OR(AND($C20&gt;0,INDEX(Kalender!GK$81:GK$110,MAX(1,$C20))&gt;INDEX(Kalender!$B$81:$B$110,MAX(1,$C20))),AND($D20&gt;0,INDEX(Kalender!GK$81:GK$110,MAX(1,$D20))&gt;INDEX(Kalender!$B$81:$B$110,MAX(1,$D20))),AND($E20&gt;0,INDEX(Kalender!GK$81:GK$110,MAX(1,$E20))&gt;INDEX(Kalender!$B$81:$B$110,MAX(1,$E20))),AND($F20&gt;0,INDEX(Kalender!GK$81:GK$110,MAX(1,$F20))&gt;INDEX(Kalender!$B$81:$B$110,MAX(1,$F20)))),2,0))</f>
        <v>0</v>
      </c>
      <c r="GL20" s="5" t="n">
        <f aca="false">IF(Kalender!GL20&lt;&gt;1,0,IF(AND($B20&gt;0,INDEX(Kalender!GL$68:GL$77,MAX(1,$B20))&gt;INDEX(Kalender!$B$68:$B$77,MAX(1,$B20))),1,0)+IF(OR(AND($C20&gt;0,INDEX(Kalender!GL$81:GL$110,MAX(1,$C20))&gt;INDEX(Kalender!$B$81:$B$110,MAX(1,$C20))),AND($D20&gt;0,INDEX(Kalender!GL$81:GL$110,MAX(1,$D20))&gt;INDEX(Kalender!$B$81:$B$110,MAX(1,$D20))),AND($E20&gt;0,INDEX(Kalender!GL$81:GL$110,MAX(1,$E20))&gt;INDEX(Kalender!$B$81:$B$110,MAX(1,$E20))),AND($F20&gt;0,INDEX(Kalender!GL$81:GL$110,MAX(1,$F20))&gt;INDEX(Kalender!$B$81:$B$110,MAX(1,$F20)))),2,0))</f>
        <v>0</v>
      </c>
      <c r="GM20" s="5" t="n">
        <f aca="false">IF(Kalender!GM20&lt;&gt;1,0,IF(AND($B20&gt;0,INDEX(Kalender!GM$68:GM$77,MAX(1,$B20))&gt;INDEX(Kalender!$B$68:$B$77,MAX(1,$B20))),1,0)+IF(OR(AND($C20&gt;0,INDEX(Kalender!GM$81:GM$110,MAX(1,$C20))&gt;INDEX(Kalender!$B$81:$B$110,MAX(1,$C20))),AND($D20&gt;0,INDEX(Kalender!GM$81:GM$110,MAX(1,$D20))&gt;INDEX(Kalender!$B$81:$B$110,MAX(1,$D20))),AND($E20&gt;0,INDEX(Kalender!GM$81:GM$110,MAX(1,$E20))&gt;INDEX(Kalender!$B$81:$B$110,MAX(1,$E20))),AND($F20&gt;0,INDEX(Kalender!GM$81:GM$110,MAX(1,$F20))&gt;INDEX(Kalender!$B$81:$B$110,MAX(1,$F20)))),2,0))</f>
        <v>0</v>
      </c>
      <c r="GN20" s="5" t="n">
        <f aca="false">IF(Kalender!GN20&lt;&gt;1,0,IF(AND($B20&gt;0,INDEX(Kalender!GN$68:GN$77,MAX(1,$B20))&gt;INDEX(Kalender!$B$68:$B$77,MAX(1,$B20))),1,0)+IF(OR(AND($C20&gt;0,INDEX(Kalender!GN$81:GN$110,MAX(1,$C20))&gt;INDEX(Kalender!$B$81:$B$110,MAX(1,$C20))),AND($D20&gt;0,INDEX(Kalender!GN$81:GN$110,MAX(1,$D20))&gt;INDEX(Kalender!$B$81:$B$110,MAX(1,$D20))),AND($E20&gt;0,INDEX(Kalender!GN$81:GN$110,MAX(1,$E20))&gt;INDEX(Kalender!$B$81:$B$110,MAX(1,$E20))),AND($F20&gt;0,INDEX(Kalender!GN$81:GN$110,MAX(1,$F20))&gt;INDEX(Kalender!$B$81:$B$110,MAX(1,$F20)))),2,0))</f>
        <v>0</v>
      </c>
      <c r="GO20" s="5" t="n">
        <f aca="false">IF(Kalender!GO20&lt;&gt;1,0,IF(AND($B20&gt;0,INDEX(Kalender!GO$68:GO$77,MAX(1,$B20))&gt;INDEX(Kalender!$B$68:$B$77,MAX(1,$B20))),1,0)+IF(OR(AND($C20&gt;0,INDEX(Kalender!GO$81:GO$110,MAX(1,$C20))&gt;INDEX(Kalender!$B$81:$B$110,MAX(1,$C20))),AND($D20&gt;0,INDEX(Kalender!GO$81:GO$110,MAX(1,$D20))&gt;INDEX(Kalender!$B$81:$B$110,MAX(1,$D20))),AND($E20&gt;0,INDEX(Kalender!GO$81:GO$110,MAX(1,$E20))&gt;INDEX(Kalender!$B$81:$B$110,MAX(1,$E20))),AND($F20&gt;0,INDEX(Kalender!GO$81:GO$110,MAX(1,$F20))&gt;INDEX(Kalender!$B$81:$B$110,MAX(1,$F20)))),2,0))</f>
        <v>0</v>
      </c>
      <c r="GP20" s="5" t="n">
        <f aca="false">IF(Kalender!GP20&lt;&gt;1,0,IF(AND($B20&gt;0,INDEX(Kalender!GP$68:GP$77,MAX(1,$B20))&gt;INDEX(Kalender!$B$68:$B$77,MAX(1,$B20))),1,0)+IF(OR(AND($C20&gt;0,INDEX(Kalender!GP$81:GP$110,MAX(1,$C20))&gt;INDEX(Kalender!$B$81:$B$110,MAX(1,$C20))),AND($D20&gt;0,INDEX(Kalender!GP$81:GP$110,MAX(1,$D20))&gt;INDEX(Kalender!$B$81:$B$110,MAX(1,$D20))),AND($E20&gt;0,INDEX(Kalender!GP$81:GP$110,MAX(1,$E20))&gt;INDEX(Kalender!$B$81:$B$110,MAX(1,$E20))),AND($F20&gt;0,INDEX(Kalender!GP$81:GP$110,MAX(1,$F20))&gt;INDEX(Kalender!$B$81:$B$110,MAX(1,$F20)))),2,0))</f>
        <v>0</v>
      </c>
      <c r="GQ20" s="5" t="n">
        <f aca="false">IF(Kalender!GQ20&lt;&gt;1,0,IF(AND($B20&gt;0,INDEX(Kalender!GQ$68:GQ$77,MAX(1,$B20))&gt;INDEX(Kalender!$B$68:$B$77,MAX(1,$B20))),1,0)+IF(OR(AND($C20&gt;0,INDEX(Kalender!GQ$81:GQ$110,MAX(1,$C20))&gt;INDEX(Kalender!$B$81:$B$110,MAX(1,$C20))),AND($D20&gt;0,INDEX(Kalender!GQ$81:GQ$110,MAX(1,$D20))&gt;INDEX(Kalender!$B$81:$B$110,MAX(1,$D20))),AND($E20&gt;0,INDEX(Kalender!GQ$81:GQ$110,MAX(1,$E20))&gt;INDEX(Kalender!$B$81:$B$110,MAX(1,$E20))),AND($F20&gt;0,INDEX(Kalender!GQ$81:GQ$110,MAX(1,$F20))&gt;INDEX(Kalender!$B$81:$B$110,MAX(1,$F20)))),2,0))</f>
        <v>0</v>
      </c>
      <c r="GR20" s="5" t="n">
        <f aca="false">IF(Kalender!GR20&lt;&gt;1,0,IF(AND($B20&gt;0,INDEX(Kalender!GR$68:GR$77,MAX(1,$B20))&gt;INDEX(Kalender!$B$68:$B$77,MAX(1,$B20))),1,0)+IF(OR(AND($C20&gt;0,INDEX(Kalender!GR$81:GR$110,MAX(1,$C20))&gt;INDEX(Kalender!$B$81:$B$110,MAX(1,$C20))),AND($D20&gt;0,INDEX(Kalender!GR$81:GR$110,MAX(1,$D20))&gt;INDEX(Kalender!$B$81:$B$110,MAX(1,$D20))),AND($E20&gt;0,INDEX(Kalender!GR$81:GR$110,MAX(1,$E20))&gt;INDEX(Kalender!$B$81:$B$110,MAX(1,$E20))),AND($F20&gt;0,INDEX(Kalender!GR$81:GR$110,MAX(1,$F20))&gt;INDEX(Kalender!$B$81:$B$110,MAX(1,$F20)))),2,0))</f>
        <v>0</v>
      </c>
      <c r="GS20" s="5" t="n">
        <f aca="false">IF(Kalender!GS20&lt;&gt;1,0,IF(AND($B20&gt;0,INDEX(Kalender!GS$68:GS$77,MAX(1,$B20))&gt;INDEX(Kalender!$B$68:$B$77,MAX(1,$B20))),1,0)+IF(OR(AND($C20&gt;0,INDEX(Kalender!GS$81:GS$110,MAX(1,$C20))&gt;INDEX(Kalender!$B$81:$B$110,MAX(1,$C20))),AND($D20&gt;0,INDEX(Kalender!GS$81:GS$110,MAX(1,$D20))&gt;INDEX(Kalender!$B$81:$B$110,MAX(1,$D20))),AND($E20&gt;0,INDEX(Kalender!GS$81:GS$110,MAX(1,$E20))&gt;INDEX(Kalender!$B$81:$B$110,MAX(1,$E20))),AND($F20&gt;0,INDEX(Kalender!GS$81:GS$110,MAX(1,$F20))&gt;INDEX(Kalender!$B$81:$B$110,MAX(1,$F20)))),2,0))</f>
        <v>0</v>
      </c>
      <c r="GT20" s="5" t="n">
        <f aca="false">IF(Kalender!GT20&lt;&gt;1,0,IF(AND($B20&gt;0,INDEX(Kalender!GT$68:GT$77,MAX(1,$B20))&gt;INDEX(Kalender!$B$68:$B$77,MAX(1,$B20))),1,0)+IF(OR(AND($C20&gt;0,INDEX(Kalender!GT$81:GT$110,MAX(1,$C20))&gt;INDEX(Kalender!$B$81:$B$110,MAX(1,$C20))),AND($D20&gt;0,INDEX(Kalender!GT$81:GT$110,MAX(1,$D20))&gt;INDEX(Kalender!$B$81:$B$110,MAX(1,$D20))),AND($E20&gt;0,INDEX(Kalender!GT$81:GT$110,MAX(1,$E20))&gt;INDEX(Kalender!$B$81:$B$110,MAX(1,$E20))),AND($F20&gt;0,INDEX(Kalender!GT$81:GT$110,MAX(1,$F20))&gt;INDEX(Kalender!$B$81:$B$110,MAX(1,$F20)))),2,0))</f>
        <v>0</v>
      </c>
      <c r="GU20" s="5" t="n">
        <f aca="false">IF(Kalender!GU20&lt;&gt;1,0,IF(AND($B20&gt;0,INDEX(Kalender!GU$68:GU$77,MAX(1,$B20))&gt;INDEX(Kalender!$B$68:$B$77,MAX(1,$B20))),1,0)+IF(OR(AND($C20&gt;0,INDEX(Kalender!GU$81:GU$110,MAX(1,$C20))&gt;INDEX(Kalender!$B$81:$B$110,MAX(1,$C20))),AND($D20&gt;0,INDEX(Kalender!GU$81:GU$110,MAX(1,$D20))&gt;INDEX(Kalender!$B$81:$B$110,MAX(1,$D20))),AND($E20&gt;0,INDEX(Kalender!GU$81:GU$110,MAX(1,$E20))&gt;INDEX(Kalender!$B$81:$B$110,MAX(1,$E20))),AND($F20&gt;0,INDEX(Kalender!GU$81:GU$110,MAX(1,$F20))&gt;INDEX(Kalender!$B$81:$B$110,MAX(1,$F20)))),2,0))</f>
        <v>0</v>
      </c>
      <c r="GV20" s="5" t="n">
        <f aca="false">IF(Kalender!GV20&lt;&gt;1,0,IF(AND($B20&gt;0,INDEX(Kalender!GV$68:GV$77,MAX(1,$B20))&gt;INDEX(Kalender!$B$68:$B$77,MAX(1,$B20))),1,0)+IF(OR(AND($C20&gt;0,INDEX(Kalender!GV$81:GV$110,MAX(1,$C20))&gt;INDEX(Kalender!$B$81:$B$110,MAX(1,$C20))),AND($D20&gt;0,INDEX(Kalender!GV$81:GV$110,MAX(1,$D20))&gt;INDEX(Kalender!$B$81:$B$110,MAX(1,$D20))),AND($E20&gt;0,INDEX(Kalender!GV$81:GV$110,MAX(1,$E20))&gt;INDEX(Kalender!$B$81:$B$110,MAX(1,$E20))),AND($F20&gt;0,INDEX(Kalender!GV$81:GV$110,MAX(1,$F20))&gt;INDEX(Kalender!$B$81:$B$110,MAX(1,$F20)))),2,0))</f>
        <v>0</v>
      </c>
      <c r="GW20" s="5" t="n">
        <f aca="false">IF(Kalender!GW20&lt;&gt;1,0,IF(AND($B20&gt;0,INDEX(Kalender!GW$68:GW$77,MAX(1,$B20))&gt;INDEX(Kalender!$B$68:$B$77,MAX(1,$B20))),1,0)+IF(OR(AND($C20&gt;0,INDEX(Kalender!GW$81:GW$110,MAX(1,$C20))&gt;INDEX(Kalender!$B$81:$B$110,MAX(1,$C20))),AND($D20&gt;0,INDEX(Kalender!GW$81:GW$110,MAX(1,$D20))&gt;INDEX(Kalender!$B$81:$B$110,MAX(1,$D20))),AND($E20&gt;0,INDEX(Kalender!GW$81:GW$110,MAX(1,$E20))&gt;INDEX(Kalender!$B$81:$B$110,MAX(1,$E20))),AND($F20&gt;0,INDEX(Kalender!GW$81:GW$110,MAX(1,$F20))&gt;INDEX(Kalender!$B$81:$B$110,MAX(1,$F20)))),2,0))</f>
        <v>0</v>
      </c>
      <c r="GX20" s="5" t="n">
        <f aca="false">IF(Kalender!GX20&lt;&gt;1,0,IF(AND($B20&gt;0,INDEX(Kalender!GX$68:GX$77,MAX(1,$B20))&gt;INDEX(Kalender!$B$68:$B$77,MAX(1,$B20))),1,0)+IF(OR(AND($C20&gt;0,INDEX(Kalender!GX$81:GX$110,MAX(1,$C20))&gt;INDEX(Kalender!$B$81:$B$110,MAX(1,$C20))),AND($D20&gt;0,INDEX(Kalender!GX$81:GX$110,MAX(1,$D20))&gt;INDEX(Kalender!$B$81:$B$110,MAX(1,$D20))),AND($E20&gt;0,INDEX(Kalender!GX$81:GX$110,MAX(1,$E20))&gt;INDEX(Kalender!$B$81:$B$110,MAX(1,$E20))),AND($F20&gt;0,INDEX(Kalender!GX$81:GX$110,MAX(1,$F20))&gt;INDEX(Kalender!$B$81:$B$110,MAX(1,$F20)))),2,0))</f>
        <v>0</v>
      </c>
      <c r="GY20" s="5" t="n">
        <f aca="false">IF(Kalender!GY20&lt;&gt;1,0,IF(AND($B20&gt;0,INDEX(Kalender!GY$68:GY$77,MAX(1,$B20))&gt;INDEX(Kalender!$B$68:$B$77,MAX(1,$B20))),1,0)+IF(OR(AND($C20&gt;0,INDEX(Kalender!GY$81:GY$110,MAX(1,$C20))&gt;INDEX(Kalender!$B$81:$B$110,MAX(1,$C20))),AND($D20&gt;0,INDEX(Kalender!GY$81:GY$110,MAX(1,$D20))&gt;INDEX(Kalender!$B$81:$B$110,MAX(1,$D20))),AND($E20&gt;0,INDEX(Kalender!GY$81:GY$110,MAX(1,$E20))&gt;INDEX(Kalender!$B$81:$B$110,MAX(1,$E20))),AND($F20&gt;0,INDEX(Kalender!GY$81:GY$110,MAX(1,$F20))&gt;INDEX(Kalender!$B$81:$B$110,MAX(1,$F20)))),2,0))</f>
        <v>0</v>
      </c>
      <c r="GZ20" s="5" t="n">
        <f aca="false">IF(Kalender!GZ20&lt;&gt;1,0,IF(AND($B20&gt;0,INDEX(Kalender!GZ$68:GZ$77,MAX(1,$B20))&gt;INDEX(Kalender!$B$68:$B$77,MAX(1,$B20))),1,0)+IF(OR(AND($C20&gt;0,INDEX(Kalender!GZ$81:GZ$110,MAX(1,$C20))&gt;INDEX(Kalender!$B$81:$B$110,MAX(1,$C20))),AND($D20&gt;0,INDEX(Kalender!GZ$81:GZ$110,MAX(1,$D20))&gt;INDEX(Kalender!$B$81:$B$110,MAX(1,$D20))),AND($E20&gt;0,INDEX(Kalender!GZ$81:GZ$110,MAX(1,$E20))&gt;INDEX(Kalender!$B$81:$B$110,MAX(1,$E20))),AND($F20&gt;0,INDEX(Kalender!GZ$81:GZ$110,MAX(1,$F20))&gt;INDEX(Kalender!$B$81:$B$110,MAX(1,$F20)))),2,0))</f>
        <v>0</v>
      </c>
      <c r="HA20" s="5" t="n">
        <f aca="false">IF(Kalender!HA20&lt;&gt;1,0,IF(AND($B20&gt;0,INDEX(Kalender!HA$68:HA$77,MAX(1,$B20))&gt;INDEX(Kalender!$B$68:$B$77,MAX(1,$B20))),1,0)+IF(OR(AND($C20&gt;0,INDEX(Kalender!HA$81:HA$110,MAX(1,$C20))&gt;INDEX(Kalender!$B$81:$B$110,MAX(1,$C20))),AND($D20&gt;0,INDEX(Kalender!HA$81:HA$110,MAX(1,$D20))&gt;INDEX(Kalender!$B$81:$B$110,MAX(1,$D20))),AND($E20&gt;0,INDEX(Kalender!HA$81:HA$110,MAX(1,$E20))&gt;INDEX(Kalender!$B$81:$B$110,MAX(1,$E20))),AND($F20&gt;0,INDEX(Kalender!HA$81:HA$110,MAX(1,$F20))&gt;INDEX(Kalender!$B$81:$B$110,MAX(1,$F20)))),2,0))</f>
        <v>0</v>
      </c>
      <c r="HB20" s="5" t="n">
        <f aca="false">IF(Kalender!HB20&lt;&gt;1,0,IF(AND($B20&gt;0,INDEX(Kalender!HB$68:HB$77,MAX(1,$B20))&gt;INDEX(Kalender!$B$68:$B$77,MAX(1,$B20))),1,0)+IF(OR(AND($C20&gt;0,INDEX(Kalender!HB$81:HB$110,MAX(1,$C20))&gt;INDEX(Kalender!$B$81:$B$110,MAX(1,$C20))),AND($D20&gt;0,INDEX(Kalender!HB$81:HB$110,MAX(1,$D20))&gt;INDEX(Kalender!$B$81:$B$110,MAX(1,$D20))),AND($E20&gt;0,INDEX(Kalender!HB$81:HB$110,MAX(1,$E20))&gt;INDEX(Kalender!$B$81:$B$110,MAX(1,$E20))),AND($F20&gt;0,INDEX(Kalender!HB$81:HB$110,MAX(1,$F20))&gt;INDEX(Kalender!$B$81:$B$110,MAX(1,$F20)))),2,0))</f>
        <v>0</v>
      </c>
      <c r="HC20" s="5" t="n">
        <f aca="false">IF(Kalender!HC20&lt;&gt;1,0,IF(AND($B20&gt;0,INDEX(Kalender!HC$68:HC$77,MAX(1,$B20))&gt;INDEX(Kalender!$B$68:$B$77,MAX(1,$B20))),1,0)+IF(OR(AND($C20&gt;0,INDEX(Kalender!HC$81:HC$110,MAX(1,$C20))&gt;INDEX(Kalender!$B$81:$B$110,MAX(1,$C20))),AND($D20&gt;0,INDEX(Kalender!HC$81:HC$110,MAX(1,$D20))&gt;INDEX(Kalender!$B$81:$B$110,MAX(1,$D20))),AND($E20&gt;0,INDEX(Kalender!HC$81:HC$110,MAX(1,$E20))&gt;INDEX(Kalender!$B$81:$B$110,MAX(1,$E20))),AND($F20&gt;0,INDEX(Kalender!HC$81:HC$110,MAX(1,$F20))&gt;INDEX(Kalender!$B$81:$B$110,MAX(1,$F20)))),2,0))</f>
        <v>0</v>
      </c>
      <c r="HD20" s="5" t="n">
        <f aca="false">IF(Kalender!HD20&lt;&gt;1,0,IF(AND($B20&gt;0,INDEX(Kalender!HD$68:HD$77,MAX(1,$B20))&gt;INDEX(Kalender!$B$68:$B$77,MAX(1,$B20))),1,0)+IF(OR(AND($C20&gt;0,INDEX(Kalender!HD$81:HD$110,MAX(1,$C20))&gt;INDEX(Kalender!$B$81:$B$110,MAX(1,$C20))),AND($D20&gt;0,INDEX(Kalender!HD$81:HD$110,MAX(1,$D20))&gt;INDEX(Kalender!$B$81:$B$110,MAX(1,$D20))),AND($E20&gt;0,INDEX(Kalender!HD$81:HD$110,MAX(1,$E20))&gt;INDEX(Kalender!$B$81:$B$110,MAX(1,$E20))),AND($F20&gt;0,INDEX(Kalender!HD$81:HD$110,MAX(1,$F20))&gt;INDEX(Kalender!$B$81:$B$110,MAX(1,$F20)))),2,0))</f>
        <v>0</v>
      </c>
      <c r="HE20" s="5" t="n">
        <f aca="false">IF(Kalender!HE20&lt;&gt;1,0,IF(AND($B20&gt;0,INDEX(Kalender!HE$68:HE$77,MAX(1,$B20))&gt;INDEX(Kalender!$B$68:$B$77,MAX(1,$B20))),1,0)+IF(OR(AND($C20&gt;0,INDEX(Kalender!HE$81:HE$110,MAX(1,$C20))&gt;INDEX(Kalender!$B$81:$B$110,MAX(1,$C20))),AND($D20&gt;0,INDEX(Kalender!HE$81:HE$110,MAX(1,$D20))&gt;INDEX(Kalender!$B$81:$B$110,MAX(1,$D20))),AND($E20&gt;0,INDEX(Kalender!HE$81:HE$110,MAX(1,$E20))&gt;INDEX(Kalender!$B$81:$B$110,MAX(1,$E20))),AND($F20&gt;0,INDEX(Kalender!HE$81:HE$110,MAX(1,$F20))&gt;INDEX(Kalender!$B$81:$B$110,MAX(1,$F20)))),2,0))</f>
        <v>0</v>
      </c>
      <c r="HF20" s="5" t="n">
        <f aca="false">IF(Kalender!HF20&lt;&gt;1,0,IF(AND($B20&gt;0,INDEX(Kalender!HF$68:HF$77,MAX(1,$B20))&gt;INDEX(Kalender!$B$68:$B$77,MAX(1,$B20))),1,0)+IF(OR(AND($C20&gt;0,INDEX(Kalender!HF$81:HF$110,MAX(1,$C20))&gt;INDEX(Kalender!$B$81:$B$110,MAX(1,$C20))),AND($D20&gt;0,INDEX(Kalender!HF$81:HF$110,MAX(1,$D20))&gt;INDEX(Kalender!$B$81:$B$110,MAX(1,$D20))),AND($E20&gt;0,INDEX(Kalender!HF$81:HF$110,MAX(1,$E20))&gt;INDEX(Kalender!$B$81:$B$110,MAX(1,$E20))),AND($F20&gt;0,INDEX(Kalender!HF$81:HF$110,MAX(1,$F20))&gt;INDEX(Kalender!$B$81:$B$110,MAX(1,$F20)))),2,0))</f>
        <v>0</v>
      </c>
      <c r="HG20" s="5" t="n">
        <f aca="false">IF(Kalender!HG20&lt;&gt;1,0,IF(AND($B20&gt;0,INDEX(Kalender!HG$68:HG$77,MAX(1,$B20))&gt;INDEX(Kalender!$B$68:$B$77,MAX(1,$B20))),1,0)+IF(OR(AND($C20&gt;0,INDEX(Kalender!HG$81:HG$110,MAX(1,$C20))&gt;INDEX(Kalender!$B$81:$B$110,MAX(1,$C20))),AND($D20&gt;0,INDEX(Kalender!HG$81:HG$110,MAX(1,$D20))&gt;INDEX(Kalender!$B$81:$B$110,MAX(1,$D20))),AND($E20&gt;0,INDEX(Kalender!HG$81:HG$110,MAX(1,$E20))&gt;INDEX(Kalender!$B$81:$B$110,MAX(1,$E20))),AND($F20&gt;0,INDEX(Kalender!HG$81:HG$110,MAX(1,$F20))&gt;INDEX(Kalender!$B$81:$B$110,MAX(1,$F20)))),2,0))</f>
        <v>0</v>
      </c>
      <c r="HH20" s="5" t="n">
        <f aca="false">IF(Kalender!HH20&lt;&gt;1,0,IF(AND($B20&gt;0,INDEX(Kalender!HH$68:HH$77,MAX(1,$B20))&gt;INDEX(Kalender!$B$68:$B$77,MAX(1,$B20))),1,0)+IF(OR(AND($C20&gt;0,INDEX(Kalender!HH$81:HH$110,MAX(1,$C20))&gt;INDEX(Kalender!$B$81:$B$110,MAX(1,$C20))),AND($D20&gt;0,INDEX(Kalender!HH$81:HH$110,MAX(1,$D20))&gt;INDEX(Kalender!$B$81:$B$110,MAX(1,$D20))),AND($E20&gt;0,INDEX(Kalender!HH$81:HH$110,MAX(1,$E20))&gt;INDEX(Kalender!$B$81:$B$110,MAX(1,$E20))),AND($F20&gt;0,INDEX(Kalender!HH$81:HH$110,MAX(1,$F20))&gt;INDEX(Kalender!$B$81:$B$110,MAX(1,$F20)))),2,0))</f>
        <v>0</v>
      </c>
      <c r="HI20" s="5" t="n">
        <f aca="false">IF(Kalender!HI20&lt;&gt;1,0,IF(AND($B20&gt;0,INDEX(Kalender!HI$68:HI$77,MAX(1,$B20))&gt;INDEX(Kalender!$B$68:$B$77,MAX(1,$B20))),1,0)+IF(OR(AND($C20&gt;0,INDEX(Kalender!HI$81:HI$110,MAX(1,$C20))&gt;INDEX(Kalender!$B$81:$B$110,MAX(1,$C20))),AND($D20&gt;0,INDEX(Kalender!HI$81:HI$110,MAX(1,$D20))&gt;INDEX(Kalender!$B$81:$B$110,MAX(1,$D20))),AND($E20&gt;0,INDEX(Kalender!HI$81:HI$110,MAX(1,$E20))&gt;INDEX(Kalender!$B$81:$B$110,MAX(1,$E20))),AND($F20&gt;0,INDEX(Kalender!HI$81:HI$110,MAX(1,$F20))&gt;INDEX(Kalender!$B$81:$B$110,MAX(1,$F20)))),2,0))</f>
        <v>0</v>
      </c>
      <c r="HJ20" s="5" t="n">
        <f aca="false">IF(Kalender!HJ20&lt;&gt;1,0,IF(AND($B20&gt;0,INDEX(Kalender!HJ$68:HJ$77,MAX(1,$B20))&gt;INDEX(Kalender!$B$68:$B$77,MAX(1,$B20))),1,0)+IF(OR(AND($C20&gt;0,INDEX(Kalender!HJ$81:HJ$110,MAX(1,$C20))&gt;INDEX(Kalender!$B$81:$B$110,MAX(1,$C20))),AND($D20&gt;0,INDEX(Kalender!HJ$81:HJ$110,MAX(1,$D20))&gt;INDEX(Kalender!$B$81:$B$110,MAX(1,$D20))),AND($E20&gt;0,INDEX(Kalender!HJ$81:HJ$110,MAX(1,$E20))&gt;INDEX(Kalender!$B$81:$B$110,MAX(1,$E20))),AND($F20&gt;0,INDEX(Kalender!HJ$81:HJ$110,MAX(1,$F20))&gt;INDEX(Kalender!$B$81:$B$110,MAX(1,$F20)))),2,0))</f>
        <v>0</v>
      </c>
      <c r="HK20" s="5" t="n">
        <f aca="false">IF(Kalender!HK20&lt;&gt;1,0,IF(AND($B20&gt;0,INDEX(Kalender!HK$68:HK$77,MAX(1,$B20))&gt;INDEX(Kalender!$B$68:$B$77,MAX(1,$B20))),1,0)+IF(OR(AND($C20&gt;0,INDEX(Kalender!HK$81:HK$110,MAX(1,$C20))&gt;INDEX(Kalender!$B$81:$B$110,MAX(1,$C20))),AND($D20&gt;0,INDEX(Kalender!HK$81:HK$110,MAX(1,$D20))&gt;INDEX(Kalender!$B$81:$B$110,MAX(1,$D20))),AND($E20&gt;0,INDEX(Kalender!HK$81:HK$110,MAX(1,$E20))&gt;INDEX(Kalender!$B$81:$B$110,MAX(1,$E20))),AND($F20&gt;0,INDEX(Kalender!HK$81:HK$110,MAX(1,$F20))&gt;INDEX(Kalender!$B$81:$B$110,MAX(1,$F20)))),2,0))</f>
        <v>0</v>
      </c>
      <c r="HL20" s="5" t="n">
        <f aca="false">IF(Kalender!HL20&lt;&gt;1,0,IF(AND($B20&gt;0,INDEX(Kalender!HL$68:HL$77,MAX(1,$B20))&gt;INDEX(Kalender!$B$68:$B$77,MAX(1,$B20))),1,0)+IF(OR(AND($C20&gt;0,INDEX(Kalender!HL$81:HL$110,MAX(1,$C20))&gt;INDEX(Kalender!$B$81:$B$110,MAX(1,$C20))),AND($D20&gt;0,INDEX(Kalender!HL$81:HL$110,MAX(1,$D20))&gt;INDEX(Kalender!$B$81:$B$110,MAX(1,$D20))),AND($E20&gt;0,INDEX(Kalender!HL$81:HL$110,MAX(1,$E20))&gt;INDEX(Kalender!$B$81:$B$110,MAX(1,$E20))),AND($F20&gt;0,INDEX(Kalender!HL$81:HL$110,MAX(1,$F20))&gt;INDEX(Kalender!$B$81:$B$110,MAX(1,$F20)))),2,0))</f>
        <v>0</v>
      </c>
      <c r="HM20" s="5" t="n">
        <f aca="false">IF(Kalender!HM20&lt;&gt;1,0,IF(AND($B20&gt;0,INDEX(Kalender!HM$68:HM$77,MAX(1,$B20))&gt;INDEX(Kalender!$B$68:$B$77,MAX(1,$B20))),1,0)+IF(OR(AND($C20&gt;0,INDEX(Kalender!HM$81:HM$110,MAX(1,$C20))&gt;INDEX(Kalender!$B$81:$B$110,MAX(1,$C20))),AND($D20&gt;0,INDEX(Kalender!HM$81:HM$110,MAX(1,$D20))&gt;INDEX(Kalender!$B$81:$B$110,MAX(1,$D20))),AND($E20&gt;0,INDEX(Kalender!HM$81:HM$110,MAX(1,$E20))&gt;INDEX(Kalender!$B$81:$B$110,MAX(1,$E20))),AND($F20&gt;0,INDEX(Kalender!HM$81:HM$110,MAX(1,$F20))&gt;INDEX(Kalender!$B$81:$B$110,MAX(1,$F20)))),2,0))</f>
        <v>0</v>
      </c>
      <c r="HN20" s="5" t="n">
        <f aca="false">IF(Kalender!HN20&lt;&gt;1,0,IF(AND($B20&gt;0,INDEX(Kalender!HN$68:HN$77,MAX(1,$B20))&gt;INDEX(Kalender!$B$68:$B$77,MAX(1,$B20))),1,0)+IF(OR(AND($C20&gt;0,INDEX(Kalender!HN$81:HN$110,MAX(1,$C20))&gt;INDEX(Kalender!$B$81:$B$110,MAX(1,$C20))),AND($D20&gt;0,INDEX(Kalender!HN$81:HN$110,MAX(1,$D20))&gt;INDEX(Kalender!$B$81:$B$110,MAX(1,$D20))),AND($E20&gt;0,INDEX(Kalender!HN$81:HN$110,MAX(1,$E20))&gt;INDEX(Kalender!$B$81:$B$110,MAX(1,$E20))),AND($F20&gt;0,INDEX(Kalender!HN$81:HN$110,MAX(1,$F20))&gt;INDEX(Kalender!$B$81:$B$110,MAX(1,$F20)))),2,0))</f>
        <v>0</v>
      </c>
      <c r="HO20" s="5" t="n">
        <f aca="false">IF(Kalender!HO20&lt;&gt;1,0,IF(AND($B20&gt;0,INDEX(Kalender!HO$68:HO$77,MAX(1,$B20))&gt;INDEX(Kalender!$B$68:$B$77,MAX(1,$B20))),1,0)+IF(OR(AND($C20&gt;0,INDEX(Kalender!HO$81:HO$110,MAX(1,$C20))&gt;INDEX(Kalender!$B$81:$B$110,MAX(1,$C20))),AND($D20&gt;0,INDEX(Kalender!HO$81:HO$110,MAX(1,$D20))&gt;INDEX(Kalender!$B$81:$B$110,MAX(1,$D20))),AND($E20&gt;0,INDEX(Kalender!HO$81:HO$110,MAX(1,$E20))&gt;INDEX(Kalender!$B$81:$B$110,MAX(1,$E20))),AND($F20&gt;0,INDEX(Kalender!HO$81:HO$110,MAX(1,$F20))&gt;INDEX(Kalender!$B$81:$B$110,MAX(1,$F20)))),2,0))</f>
        <v>0</v>
      </c>
      <c r="HP20" s="5" t="n">
        <f aca="false">IF(Kalender!HP20&lt;&gt;1,0,IF(AND($B20&gt;0,INDEX(Kalender!HP$68:HP$77,MAX(1,$B20))&gt;INDEX(Kalender!$B$68:$B$77,MAX(1,$B20))),1,0)+IF(OR(AND($C20&gt;0,INDEX(Kalender!HP$81:HP$110,MAX(1,$C20))&gt;INDEX(Kalender!$B$81:$B$110,MAX(1,$C20))),AND($D20&gt;0,INDEX(Kalender!HP$81:HP$110,MAX(1,$D20))&gt;INDEX(Kalender!$B$81:$B$110,MAX(1,$D20))),AND($E20&gt;0,INDEX(Kalender!HP$81:HP$110,MAX(1,$E20))&gt;INDEX(Kalender!$B$81:$B$110,MAX(1,$E20))),AND($F20&gt;0,INDEX(Kalender!HP$81:HP$110,MAX(1,$F20))&gt;INDEX(Kalender!$B$81:$B$110,MAX(1,$F20)))),2,0))</f>
        <v>0</v>
      </c>
      <c r="HQ20" s="5" t="n">
        <f aca="false">IF(Kalender!HQ20&lt;&gt;1,0,IF(AND($B20&gt;0,INDEX(Kalender!HQ$68:HQ$77,MAX(1,$B20))&gt;INDEX(Kalender!$B$68:$B$77,MAX(1,$B20))),1,0)+IF(OR(AND($C20&gt;0,INDEX(Kalender!HQ$81:HQ$110,MAX(1,$C20))&gt;INDEX(Kalender!$B$81:$B$110,MAX(1,$C20))),AND($D20&gt;0,INDEX(Kalender!HQ$81:HQ$110,MAX(1,$D20))&gt;INDEX(Kalender!$B$81:$B$110,MAX(1,$D20))),AND($E20&gt;0,INDEX(Kalender!HQ$81:HQ$110,MAX(1,$E20))&gt;INDEX(Kalender!$B$81:$B$110,MAX(1,$E20))),AND($F20&gt;0,INDEX(Kalender!HQ$81:HQ$110,MAX(1,$F20))&gt;INDEX(Kalender!$B$81:$B$110,MAX(1,$F20)))),2,0))</f>
        <v>0</v>
      </c>
      <c r="HR20" s="5" t="n">
        <f aca="false">IF(Kalender!HR20&lt;&gt;1,0,IF(AND($B20&gt;0,INDEX(Kalender!HR$68:HR$77,MAX(1,$B20))&gt;INDEX(Kalender!$B$68:$B$77,MAX(1,$B20))),1,0)+IF(OR(AND($C20&gt;0,INDEX(Kalender!HR$81:HR$110,MAX(1,$C20))&gt;INDEX(Kalender!$B$81:$B$110,MAX(1,$C20))),AND($D20&gt;0,INDEX(Kalender!HR$81:HR$110,MAX(1,$D20))&gt;INDEX(Kalender!$B$81:$B$110,MAX(1,$D20))),AND($E20&gt;0,INDEX(Kalender!HR$81:HR$110,MAX(1,$E20))&gt;INDEX(Kalender!$B$81:$B$110,MAX(1,$E20))),AND($F20&gt;0,INDEX(Kalender!HR$81:HR$110,MAX(1,$F20))&gt;INDEX(Kalender!$B$81:$B$110,MAX(1,$F20)))),2,0))</f>
        <v>0</v>
      </c>
      <c r="HS20" s="5" t="n">
        <f aca="false">IF(Kalender!HS20&lt;&gt;1,0,IF(AND($B20&gt;0,INDEX(Kalender!HS$68:HS$77,MAX(1,$B20))&gt;INDEX(Kalender!$B$68:$B$77,MAX(1,$B20))),1,0)+IF(OR(AND($C20&gt;0,INDEX(Kalender!HS$81:HS$110,MAX(1,$C20))&gt;INDEX(Kalender!$B$81:$B$110,MAX(1,$C20))),AND($D20&gt;0,INDEX(Kalender!HS$81:HS$110,MAX(1,$D20))&gt;INDEX(Kalender!$B$81:$B$110,MAX(1,$D20))),AND($E20&gt;0,INDEX(Kalender!HS$81:HS$110,MAX(1,$E20))&gt;INDEX(Kalender!$B$81:$B$110,MAX(1,$E20))),AND($F20&gt;0,INDEX(Kalender!HS$81:HS$110,MAX(1,$F20))&gt;INDEX(Kalender!$B$81:$B$110,MAX(1,$F20)))),2,0))</f>
        <v>0</v>
      </c>
      <c r="HT20" s="5" t="n">
        <f aca="false">IF(Kalender!HT20&lt;&gt;1,0,IF(AND($B20&gt;0,INDEX(Kalender!HT$68:HT$77,MAX(1,$B20))&gt;INDEX(Kalender!$B$68:$B$77,MAX(1,$B20))),1,0)+IF(OR(AND($C20&gt;0,INDEX(Kalender!HT$81:HT$110,MAX(1,$C20))&gt;INDEX(Kalender!$B$81:$B$110,MAX(1,$C20))),AND($D20&gt;0,INDEX(Kalender!HT$81:HT$110,MAX(1,$D20))&gt;INDEX(Kalender!$B$81:$B$110,MAX(1,$D20))),AND($E20&gt;0,INDEX(Kalender!HT$81:HT$110,MAX(1,$E20))&gt;INDEX(Kalender!$B$81:$B$110,MAX(1,$E20))),AND($F20&gt;0,INDEX(Kalender!HT$81:HT$110,MAX(1,$F20))&gt;INDEX(Kalender!$B$81:$B$110,MAX(1,$F20)))),2,0))</f>
        <v>0</v>
      </c>
      <c r="HU20" s="5" t="n">
        <f aca="false">IF(Kalender!HU20&lt;&gt;1,0,IF(AND($B20&gt;0,INDEX(Kalender!HU$68:HU$77,MAX(1,$B20))&gt;INDEX(Kalender!$B$68:$B$77,MAX(1,$B20))),1,0)+IF(OR(AND($C20&gt;0,INDEX(Kalender!HU$81:HU$110,MAX(1,$C20))&gt;INDEX(Kalender!$B$81:$B$110,MAX(1,$C20))),AND($D20&gt;0,INDEX(Kalender!HU$81:HU$110,MAX(1,$D20))&gt;INDEX(Kalender!$B$81:$B$110,MAX(1,$D20))),AND($E20&gt;0,INDEX(Kalender!HU$81:HU$110,MAX(1,$E20))&gt;INDEX(Kalender!$B$81:$B$110,MAX(1,$E20))),AND($F20&gt;0,INDEX(Kalender!HU$81:HU$110,MAX(1,$F20))&gt;INDEX(Kalender!$B$81:$B$110,MAX(1,$F20)))),2,0))</f>
        <v>0</v>
      </c>
      <c r="HV20" s="5" t="n">
        <f aca="false">IF(Kalender!HV20&lt;&gt;1,0,IF(AND($B20&gt;0,INDEX(Kalender!HV$68:HV$77,MAX(1,$B20))&gt;INDEX(Kalender!$B$68:$B$77,MAX(1,$B20))),1,0)+IF(OR(AND($C20&gt;0,INDEX(Kalender!HV$81:HV$110,MAX(1,$C20))&gt;INDEX(Kalender!$B$81:$B$110,MAX(1,$C20))),AND($D20&gt;0,INDEX(Kalender!HV$81:HV$110,MAX(1,$D20))&gt;INDEX(Kalender!$B$81:$B$110,MAX(1,$D20))),AND($E20&gt;0,INDEX(Kalender!HV$81:HV$110,MAX(1,$E20))&gt;INDEX(Kalender!$B$81:$B$110,MAX(1,$E20))),AND($F20&gt;0,INDEX(Kalender!HV$81:HV$110,MAX(1,$F20))&gt;INDEX(Kalender!$B$81:$B$110,MAX(1,$F20)))),2,0))</f>
        <v>0</v>
      </c>
      <c r="HW20" s="5" t="n">
        <f aca="false">IF(Kalender!HW20&lt;&gt;1,0,IF(AND($B20&gt;0,INDEX(Kalender!HW$68:HW$77,MAX(1,$B20))&gt;INDEX(Kalender!$B$68:$B$77,MAX(1,$B20))),1,0)+IF(OR(AND($C20&gt;0,INDEX(Kalender!HW$81:HW$110,MAX(1,$C20))&gt;INDEX(Kalender!$B$81:$B$110,MAX(1,$C20))),AND($D20&gt;0,INDEX(Kalender!HW$81:HW$110,MAX(1,$D20))&gt;INDEX(Kalender!$B$81:$B$110,MAX(1,$D20))),AND($E20&gt;0,INDEX(Kalender!HW$81:HW$110,MAX(1,$E20))&gt;INDEX(Kalender!$B$81:$B$110,MAX(1,$E20))),AND($F20&gt;0,INDEX(Kalender!HW$81:HW$110,MAX(1,$F20))&gt;INDEX(Kalender!$B$81:$B$110,MAX(1,$F20)))),2,0))</f>
        <v>0</v>
      </c>
      <c r="HX20" s="5" t="n">
        <f aca="false">IF(Kalender!HX20&lt;&gt;1,0,IF(AND($B20&gt;0,INDEX(Kalender!HX$68:HX$77,MAX(1,$B20))&gt;INDEX(Kalender!$B$68:$B$77,MAX(1,$B20))),1,0)+IF(OR(AND($C20&gt;0,INDEX(Kalender!HX$81:HX$110,MAX(1,$C20))&gt;INDEX(Kalender!$B$81:$B$110,MAX(1,$C20))),AND($D20&gt;0,INDEX(Kalender!HX$81:HX$110,MAX(1,$D20))&gt;INDEX(Kalender!$B$81:$B$110,MAX(1,$D20))),AND($E20&gt;0,INDEX(Kalender!HX$81:HX$110,MAX(1,$E20))&gt;INDEX(Kalender!$B$81:$B$110,MAX(1,$E20))),AND($F20&gt;0,INDEX(Kalender!HX$81:HX$110,MAX(1,$F20))&gt;INDEX(Kalender!$B$81:$B$110,MAX(1,$F20)))),2,0))</f>
        <v>0</v>
      </c>
      <c r="HY20" s="5" t="n">
        <f aca="false">IF(Kalender!HY20&lt;&gt;1,0,IF(AND($B20&gt;0,INDEX(Kalender!HY$68:HY$77,MAX(1,$B20))&gt;INDEX(Kalender!$B$68:$B$77,MAX(1,$B20))),1,0)+IF(OR(AND($C20&gt;0,INDEX(Kalender!HY$81:HY$110,MAX(1,$C20))&gt;INDEX(Kalender!$B$81:$B$110,MAX(1,$C20))),AND($D20&gt;0,INDEX(Kalender!HY$81:HY$110,MAX(1,$D20))&gt;INDEX(Kalender!$B$81:$B$110,MAX(1,$D20))),AND($E20&gt;0,INDEX(Kalender!HY$81:HY$110,MAX(1,$E20))&gt;INDEX(Kalender!$B$81:$B$110,MAX(1,$E20))),AND($F20&gt;0,INDEX(Kalender!HY$81:HY$110,MAX(1,$F20))&gt;INDEX(Kalender!$B$81:$B$110,MAX(1,$F20)))),2,0))</f>
        <v>0</v>
      </c>
      <c r="HZ20" s="5" t="n">
        <f aca="false">IF(Kalender!HZ20&lt;&gt;1,0,IF(AND($B20&gt;0,INDEX(Kalender!HZ$68:HZ$77,MAX(1,$B20))&gt;INDEX(Kalender!$B$68:$B$77,MAX(1,$B20))),1,0)+IF(OR(AND($C20&gt;0,INDEX(Kalender!HZ$81:HZ$110,MAX(1,$C20))&gt;INDEX(Kalender!$B$81:$B$110,MAX(1,$C20))),AND($D20&gt;0,INDEX(Kalender!HZ$81:HZ$110,MAX(1,$D20))&gt;INDEX(Kalender!$B$81:$B$110,MAX(1,$D20))),AND($E20&gt;0,INDEX(Kalender!HZ$81:HZ$110,MAX(1,$E20))&gt;INDEX(Kalender!$B$81:$B$110,MAX(1,$E20))),AND($F20&gt;0,INDEX(Kalender!HZ$81:HZ$110,MAX(1,$F20))&gt;INDEX(Kalender!$B$81:$B$110,MAX(1,$F20)))),2,0))</f>
        <v>0</v>
      </c>
      <c r="IA20" s="5" t="n">
        <f aca="false">IF(Kalender!IA20&lt;&gt;1,0,IF(AND($B20&gt;0,INDEX(Kalender!IA$68:IA$77,MAX(1,$B20))&gt;INDEX(Kalender!$B$68:$B$77,MAX(1,$B20))),1,0)+IF(OR(AND($C20&gt;0,INDEX(Kalender!IA$81:IA$110,MAX(1,$C20))&gt;INDEX(Kalender!$B$81:$B$110,MAX(1,$C20))),AND($D20&gt;0,INDEX(Kalender!IA$81:IA$110,MAX(1,$D20))&gt;INDEX(Kalender!$B$81:$B$110,MAX(1,$D20))),AND($E20&gt;0,INDEX(Kalender!IA$81:IA$110,MAX(1,$E20))&gt;INDEX(Kalender!$B$81:$B$110,MAX(1,$E20))),AND($F20&gt;0,INDEX(Kalender!IA$81:IA$110,MAX(1,$F20))&gt;INDEX(Kalender!$B$81:$B$110,MAX(1,$F20)))),2,0))</f>
        <v>0</v>
      </c>
      <c r="IB20" s="5" t="n">
        <f aca="false">IF(Kalender!IB20&lt;&gt;1,0,IF(AND($B20&gt;0,INDEX(Kalender!IB$68:IB$77,MAX(1,$B20))&gt;INDEX(Kalender!$B$68:$B$77,MAX(1,$B20))),1,0)+IF(OR(AND($C20&gt;0,INDEX(Kalender!IB$81:IB$110,MAX(1,$C20))&gt;INDEX(Kalender!$B$81:$B$110,MAX(1,$C20))),AND($D20&gt;0,INDEX(Kalender!IB$81:IB$110,MAX(1,$D20))&gt;INDEX(Kalender!$B$81:$B$110,MAX(1,$D20))),AND($E20&gt;0,INDEX(Kalender!IB$81:IB$110,MAX(1,$E20))&gt;INDEX(Kalender!$B$81:$B$110,MAX(1,$E20))),AND($F20&gt;0,INDEX(Kalender!IB$81:IB$110,MAX(1,$F20))&gt;INDEX(Kalender!$B$81:$B$110,MAX(1,$F20)))),2,0))</f>
        <v>0</v>
      </c>
      <c r="IC20" s="5" t="n">
        <f aca="false">IF(Kalender!IC20&lt;&gt;1,0,IF(AND($B20&gt;0,INDEX(Kalender!IC$68:IC$77,MAX(1,$B20))&gt;INDEX(Kalender!$B$68:$B$77,MAX(1,$B20))),1,0)+IF(OR(AND($C20&gt;0,INDEX(Kalender!IC$81:IC$110,MAX(1,$C20))&gt;INDEX(Kalender!$B$81:$B$110,MAX(1,$C20))),AND($D20&gt;0,INDEX(Kalender!IC$81:IC$110,MAX(1,$D20))&gt;INDEX(Kalender!$B$81:$B$110,MAX(1,$D20))),AND($E20&gt;0,INDEX(Kalender!IC$81:IC$110,MAX(1,$E20))&gt;INDEX(Kalender!$B$81:$B$110,MAX(1,$E20))),AND($F20&gt;0,INDEX(Kalender!IC$81:IC$110,MAX(1,$F20))&gt;INDEX(Kalender!$B$81:$B$110,MAX(1,$F20)))),2,0))</f>
        <v>0</v>
      </c>
      <c r="ID20" s="5" t="n">
        <f aca="false">IF(Kalender!ID20&lt;&gt;1,0,IF(AND($B20&gt;0,INDEX(Kalender!ID$68:ID$77,MAX(1,$B20))&gt;INDEX(Kalender!$B$68:$B$77,MAX(1,$B20))),1,0)+IF(OR(AND($C20&gt;0,INDEX(Kalender!ID$81:ID$110,MAX(1,$C20))&gt;INDEX(Kalender!$B$81:$B$110,MAX(1,$C20))),AND($D20&gt;0,INDEX(Kalender!ID$81:ID$110,MAX(1,$D20))&gt;INDEX(Kalender!$B$81:$B$110,MAX(1,$D20))),AND($E20&gt;0,INDEX(Kalender!ID$81:ID$110,MAX(1,$E20))&gt;INDEX(Kalender!$B$81:$B$110,MAX(1,$E20))),AND($F20&gt;0,INDEX(Kalender!ID$81:ID$110,MAX(1,$F20))&gt;INDEX(Kalender!$B$81:$B$110,MAX(1,$F20)))),2,0))</f>
        <v>0</v>
      </c>
      <c r="IE20" s="5" t="n">
        <f aca="false">IF(Kalender!IE20&lt;&gt;1,0,IF(AND($B20&gt;0,INDEX(Kalender!IE$68:IE$77,MAX(1,$B20))&gt;INDEX(Kalender!$B$68:$B$77,MAX(1,$B20))),1,0)+IF(OR(AND($C20&gt;0,INDEX(Kalender!IE$81:IE$110,MAX(1,$C20))&gt;INDEX(Kalender!$B$81:$B$110,MAX(1,$C20))),AND($D20&gt;0,INDEX(Kalender!IE$81:IE$110,MAX(1,$D20))&gt;INDEX(Kalender!$B$81:$B$110,MAX(1,$D20))),AND($E20&gt;0,INDEX(Kalender!IE$81:IE$110,MAX(1,$E20))&gt;INDEX(Kalender!$B$81:$B$110,MAX(1,$E20))),AND($F20&gt;0,INDEX(Kalender!IE$81:IE$110,MAX(1,$F20))&gt;INDEX(Kalender!$B$81:$B$110,MAX(1,$F20)))),2,0))</f>
        <v>0</v>
      </c>
      <c r="IF20" s="5" t="n">
        <f aca="false">IF(Kalender!IF20&lt;&gt;1,0,IF(AND($B20&gt;0,INDEX(Kalender!IF$68:IF$77,MAX(1,$B20))&gt;INDEX(Kalender!$B$68:$B$77,MAX(1,$B20))),1,0)+IF(OR(AND($C20&gt;0,INDEX(Kalender!IF$81:IF$110,MAX(1,$C20))&gt;INDEX(Kalender!$B$81:$B$110,MAX(1,$C20))),AND($D20&gt;0,INDEX(Kalender!IF$81:IF$110,MAX(1,$D20))&gt;INDEX(Kalender!$B$81:$B$110,MAX(1,$D20))),AND($E20&gt;0,INDEX(Kalender!IF$81:IF$110,MAX(1,$E20))&gt;INDEX(Kalender!$B$81:$B$110,MAX(1,$E20))),AND($F20&gt;0,INDEX(Kalender!IF$81:IF$110,MAX(1,$F20))&gt;INDEX(Kalender!$B$81:$B$110,MAX(1,$F20)))),2,0))</f>
        <v>0</v>
      </c>
      <c r="IG20" s="5" t="n">
        <f aca="false">IF(Kalender!IG20&lt;&gt;1,0,IF(AND($B20&gt;0,INDEX(Kalender!IG$68:IG$77,MAX(1,$B20))&gt;INDEX(Kalender!$B$68:$B$77,MAX(1,$B20))),1,0)+IF(OR(AND($C20&gt;0,INDEX(Kalender!IG$81:IG$110,MAX(1,$C20))&gt;INDEX(Kalender!$B$81:$B$110,MAX(1,$C20))),AND($D20&gt;0,INDEX(Kalender!IG$81:IG$110,MAX(1,$D20))&gt;INDEX(Kalender!$B$81:$B$110,MAX(1,$D20))),AND($E20&gt;0,INDEX(Kalender!IG$81:IG$110,MAX(1,$E20))&gt;INDEX(Kalender!$B$81:$B$110,MAX(1,$E20))),AND($F20&gt;0,INDEX(Kalender!IG$81:IG$110,MAX(1,$F20))&gt;INDEX(Kalender!$B$81:$B$110,MAX(1,$F20)))),2,0))</f>
        <v>0</v>
      </c>
      <c r="IH20" s="5" t="n">
        <f aca="false">IF(Kalender!IH20&lt;&gt;1,0,IF(AND($B20&gt;0,INDEX(Kalender!IH$68:IH$77,MAX(1,$B20))&gt;INDEX(Kalender!$B$68:$B$77,MAX(1,$B20))),1,0)+IF(OR(AND($C20&gt;0,INDEX(Kalender!IH$81:IH$110,MAX(1,$C20))&gt;INDEX(Kalender!$B$81:$B$110,MAX(1,$C20))),AND($D20&gt;0,INDEX(Kalender!IH$81:IH$110,MAX(1,$D20))&gt;INDEX(Kalender!$B$81:$B$110,MAX(1,$D20))),AND($E20&gt;0,INDEX(Kalender!IH$81:IH$110,MAX(1,$E20))&gt;INDEX(Kalender!$B$81:$B$110,MAX(1,$E20))),AND($F20&gt;0,INDEX(Kalender!IH$81:IH$110,MAX(1,$F20))&gt;INDEX(Kalender!$B$81:$B$110,MAX(1,$F20)))),2,0))</f>
        <v>0</v>
      </c>
      <c r="II20" s="5" t="n">
        <f aca="false">IF(Kalender!II20&lt;&gt;1,0,IF(AND($B20&gt;0,INDEX(Kalender!II$68:II$77,MAX(1,$B20))&gt;INDEX(Kalender!$B$68:$B$77,MAX(1,$B20))),1,0)+IF(OR(AND($C20&gt;0,INDEX(Kalender!II$81:II$110,MAX(1,$C20))&gt;INDEX(Kalender!$B$81:$B$110,MAX(1,$C20))),AND($D20&gt;0,INDEX(Kalender!II$81:II$110,MAX(1,$D20))&gt;INDEX(Kalender!$B$81:$B$110,MAX(1,$D20))),AND($E20&gt;0,INDEX(Kalender!II$81:II$110,MAX(1,$E20))&gt;INDEX(Kalender!$B$81:$B$110,MAX(1,$E20))),AND($F20&gt;0,INDEX(Kalender!II$81:II$110,MAX(1,$F20))&gt;INDEX(Kalender!$B$81:$B$110,MAX(1,$F20)))),2,0))</f>
        <v>0</v>
      </c>
      <c r="IJ20" s="5" t="n">
        <f aca="false">IF(Kalender!IJ20&lt;&gt;1,0,IF(AND($B20&gt;0,INDEX(Kalender!IJ$68:IJ$77,MAX(1,$B20))&gt;INDEX(Kalender!$B$68:$B$77,MAX(1,$B20))),1,0)+IF(OR(AND($C20&gt;0,INDEX(Kalender!IJ$81:IJ$110,MAX(1,$C20))&gt;INDEX(Kalender!$B$81:$B$110,MAX(1,$C20))),AND($D20&gt;0,INDEX(Kalender!IJ$81:IJ$110,MAX(1,$D20))&gt;INDEX(Kalender!$B$81:$B$110,MAX(1,$D20))),AND($E20&gt;0,INDEX(Kalender!IJ$81:IJ$110,MAX(1,$E20))&gt;INDEX(Kalender!$B$81:$B$110,MAX(1,$E20))),AND($F20&gt;0,INDEX(Kalender!IJ$81:IJ$110,MAX(1,$F20))&gt;INDEX(Kalender!$B$81:$B$110,MAX(1,$F20)))),2,0))</f>
        <v>0</v>
      </c>
      <c r="IK20" s="5" t="n">
        <f aca="false">IF(Kalender!IK20&lt;&gt;1,0,IF(AND($B20&gt;0,INDEX(Kalender!IK$68:IK$77,MAX(1,$B20))&gt;INDEX(Kalender!$B$68:$B$77,MAX(1,$B20))),1,0)+IF(OR(AND($C20&gt;0,INDEX(Kalender!IK$81:IK$110,MAX(1,$C20))&gt;INDEX(Kalender!$B$81:$B$110,MAX(1,$C20))),AND($D20&gt;0,INDEX(Kalender!IK$81:IK$110,MAX(1,$D20))&gt;INDEX(Kalender!$B$81:$B$110,MAX(1,$D20))),AND($E20&gt;0,INDEX(Kalender!IK$81:IK$110,MAX(1,$E20))&gt;INDEX(Kalender!$B$81:$B$110,MAX(1,$E20))),AND($F20&gt;0,INDEX(Kalender!IK$81:IK$110,MAX(1,$F20))&gt;INDEX(Kalender!$B$81:$B$110,MAX(1,$F20)))),2,0))</f>
        <v>0</v>
      </c>
      <c r="IL20" s="5" t="n">
        <f aca="false">IF(Kalender!IL20&lt;&gt;1,0,IF(AND($B20&gt;0,INDEX(Kalender!IL$68:IL$77,MAX(1,$B20))&gt;INDEX(Kalender!$B$68:$B$77,MAX(1,$B20))),1,0)+IF(OR(AND($C20&gt;0,INDEX(Kalender!IL$81:IL$110,MAX(1,$C20))&gt;INDEX(Kalender!$B$81:$B$110,MAX(1,$C20))),AND($D20&gt;0,INDEX(Kalender!IL$81:IL$110,MAX(1,$D20))&gt;INDEX(Kalender!$B$81:$B$110,MAX(1,$D20))),AND($E20&gt;0,INDEX(Kalender!IL$81:IL$110,MAX(1,$E20))&gt;INDEX(Kalender!$B$81:$B$110,MAX(1,$E20))),AND($F20&gt;0,INDEX(Kalender!IL$81:IL$110,MAX(1,$F20))&gt;INDEX(Kalender!$B$81:$B$110,MAX(1,$F20)))),2,0))</f>
        <v>0</v>
      </c>
      <c r="IM20" s="5" t="n">
        <f aca="false">IF(Kalender!IM20&lt;&gt;1,0,IF(AND($B20&gt;0,INDEX(Kalender!IM$68:IM$77,MAX(1,$B20))&gt;INDEX(Kalender!$B$68:$B$77,MAX(1,$B20))),1,0)+IF(OR(AND($C20&gt;0,INDEX(Kalender!IM$81:IM$110,MAX(1,$C20))&gt;INDEX(Kalender!$B$81:$B$110,MAX(1,$C20))),AND($D20&gt;0,INDEX(Kalender!IM$81:IM$110,MAX(1,$D20))&gt;INDEX(Kalender!$B$81:$B$110,MAX(1,$D20))),AND($E20&gt;0,INDEX(Kalender!IM$81:IM$110,MAX(1,$E20))&gt;INDEX(Kalender!$B$81:$B$110,MAX(1,$E20))),AND($F20&gt;0,INDEX(Kalender!IM$81:IM$110,MAX(1,$F20))&gt;INDEX(Kalender!$B$81:$B$110,MAX(1,$F20)))),2,0))</f>
        <v>0</v>
      </c>
      <c r="IN20" s="5" t="n">
        <f aca="false">IF(Kalender!IN20&lt;&gt;1,0,IF(AND($B20&gt;0,INDEX(Kalender!IN$68:IN$77,MAX(1,$B20))&gt;INDEX(Kalender!$B$68:$B$77,MAX(1,$B20))),1,0)+IF(OR(AND($C20&gt;0,INDEX(Kalender!IN$81:IN$110,MAX(1,$C20))&gt;INDEX(Kalender!$B$81:$B$110,MAX(1,$C20))),AND($D20&gt;0,INDEX(Kalender!IN$81:IN$110,MAX(1,$D20))&gt;INDEX(Kalender!$B$81:$B$110,MAX(1,$D20))),AND($E20&gt;0,INDEX(Kalender!IN$81:IN$110,MAX(1,$E20))&gt;INDEX(Kalender!$B$81:$B$110,MAX(1,$E20))),AND($F20&gt;0,INDEX(Kalender!IN$81:IN$110,MAX(1,$F20))&gt;INDEX(Kalender!$B$81:$B$110,MAX(1,$F20)))),2,0))</f>
        <v>0</v>
      </c>
      <c r="IO20" s="5" t="n">
        <f aca="false">IF(Kalender!IO20&lt;&gt;1,0,IF(AND($B20&gt;0,INDEX(Kalender!IO$68:IO$77,MAX(1,$B20))&gt;INDEX(Kalender!$B$68:$B$77,MAX(1,$B20))),1,0)+IF(OR(AND($C20&gt;0,INDEX(Kalender!IO$81:IO$110,MAX(1,$C20))&gt;INDEX(Kalender!$B$81:$B$110,MAX(1,$C20))),AND($D20&gt;0,INDEX(Kalender!IO$81:IO$110,MAX(1,$D20))&gt;INDEX(Kalender!$B$81:$B$110,MAX(1,$D20))),AND($E20&gt;0,INDEX(Kalender!IO$81:IO$110,MAX(1,$E20))&gt;INDEX(Kalender!$B$81:$B$110,MAX(1,$E20))),AND($F20&gt;0,INDEX(Kalender!IO$81:IO$110,MAX(1,$F20))&gt;INDEX(Kalender!$B$81:$B$110,MAX(1,$F20)))),2,0))</f>
        <v>0</v>
      </c>
      <c r="IP20" s="5" t="n">
        <f aca="false">IF(Kalender!IP20&lt;&gt;1,0,IF(AND($B20&gt;0,INDEX(Kalender!IP$68:IP$77,MAX(1,$B20))&gt;INDEX(Kalender!$B$68:$B$77,MAX(1,$B20))),1,0)+IF(OR(AND($C20&gt;0,INDEX(Kalender!IP$81:IP$110,MAX(1,$C20))&gt;INDEX(Kalender!$B$81:$B$110,MAX(1,$C20))),AND($D20&gt;0,INDEX(Kalender!IP$81:IP$110,MAX(1,$D20))&gt;INDEX(Kalender!$B$81:$B$110,MAX(1,$D20))),AND($E20&gt;0,INDEX(Kalender!IP$81:IP$110,MAX(1,$E20))&gt;INDEX(Kalender!$B$81:$B$110,MAX(1,$E20))),AND($F20&gt;0,INDEX(Kalender!IP$81:IP$110,MAX(1,$F20))&gt;INDEX(Kalender!$B$81:$B$110,MAX(1,$F20)))),2,0))</f>
        <v>0</v>
      </c>
      <c r="IQ20" s="5" t="n">
        <f aca="false">IF(Kalender!IQ20&lt;&gt;1,0,IF(AND($B20&gt;0,INDEX(Kalender!IQ$68:IQ$77,MAX(1,$B20))&gt;INDEX(Kalender!$B$68:$B$77,MAX(1,$B20))),1,0)+IF(OR(AND($C20&gt;0,INDEX(Kalender!IQ$81:IQ$110,MAX(1,$C20))&gt;INDEX(Kalender!$B$81:$B$110,MAX(1,$C20))),AND($D20&gt;0,INDEX(Kalender!IQ$81:IQ$110,MAX(1,$D20))&gt;INDEX(Kalender!$B$81:$B$110,MAX(1,$D20))),AND($E20&gt;0,INDEX(Kalender!IQ$81:IQ$110,MAX(1,$E20))&gt;INDEX(Kalender!$B$81:$B$110,MAX(1,$E20))),AND($F20&gt;0,INDEX(Kalender!IQ$81:IQ$110,MAX(1,$F20))&gt;INDEX(Kalender!$B$81:$B$110,MAX(1,$F20)))),2,0))</f>
        <v>0</v>
      </c>
      <c r="IR20" s="5" t="n">
        <f aca="false">IF(Kalender!IR20&lt;&gt;1,0,IF(AND($B20&gt;0,INDEX(Kalender!IR$68:IR$77,MAX(1,$B20))&gt;INDEX(Kalender!$B$68:$B$77,MAX(1,$B20))),1,0)+IF(OR(AND($C20&gt;0,INDEX(Kalender!IR$81:IR$110,MAX(1,$C20))&gt;INDEX(Kalender!$B$81:$B$110,MAX(1,$C20))),AND($D20&gt;0,INDEX(Kalender!IR$81:IR$110,MAX(1,$D20))&gt;INDEX(Kalender!$B$81:$B$110,MAX(1,$D20))),AND($E20&gt;0,INDEX(Kalender!IR$81:IR$110,MAX(1,$E20))&gt;INDEX(Kalender!$B$81:$B$110,MAX(1,$E20))),AND($F20&gt;0,INDEX(Kalender!IR$81:IR$110,MAX(1,$F20))&gt;INDEX(Kalender!$B$81:$B$110,MAX(1,$F20)))),2,0))</f>
        <v>0</v>
      </c>
      <c r="IS20" s="5" t="n">
        <f aca="false">IF(Kalender!IS20&lt;&gt;1,0,IF(AND($B20&gt;0,INDEX(Kalender!IS$68:IS$77,MAX(1,$B20))&gt;INDEX(Kalender!$B$68:$B$77,MAX(1,$B20))),1,0)+IF(OR(AND($C20&gt;0,INDEX(Kalender!IS$81:IS$110,MAX(1,$C20))&gt;INDEX(Kalender!$B$81:$B$110,MAX(1,$C20))),AND($D20&gt;0,INDEX(Kalender!IS$81:IS$110,MAX(1,$D20))&gt;INDEX(Kalender!$B$81:$B$110,MAX(1,$D20))),AND($E20&gt;0,INDEX(Kalender!IS$81:IS$110,MAX(1,$E20))&gt;INDEX(Kalender!$B$81:$B$110,MAX(1,$E20))),AND($F20&gt;0,INDEX(Kalender!IS$81:IS$110,MAX(1,$F20))&gt;INDEX(Kalender!$B$81:$B$110,MAX(1,$F20)))),2,0))</f>
        <v>0</v>
      </c>
      <c r="IT20" s="5" t="n">
        <f aca="false">IF(Kalender!IT20&lt;&gt;1,0,IF(AND($B20&gt;0,INDEX(Kalender!IT$68:IT$77,MAX(1,$B20))&gt;INDEX(Kalender!$B$68:$B$77,MAX(1,$B20))),1,0)+IF(OR(AND($C20&gt;0,INDEX(Kalender!IT$81:IT$110,MAX(1,$C20))&gt;INDEX(Kalender!$B$81:$B$110,MAX(1,$C20))),AND($D20&gt;0,INDEX(Kalender!IT$81:IT$110,MAX(1,$D20))&gt;INDEX(Kalender!$B$81:$B$110,MAX(1,$D20))),AND($E20&gt;0,INDEX(Kalender!IT$81:IT$110,MAX(1,$E20))&gt;INDEX(Kalender!$B$81:$B$110,MAX(1,$E20))),AND($F20&gt;0,INDEX(Kalender!IT$81:IT$110,MAX(1,$F20))&gt;INDEX(Kalender!$B$81:$B$110,MAX(1,$F20)))),2,0))</f>
        <v>0</v>
      </c>
      <c r="IU20" s="5" t="n">
        <f aca="false">IF(Kalender!IU20&lt;&gt;1,0,IF(AND($B20&gt;0,INDEX(Kalender!IU$68:IU$77,MAX(1,$B20))&gt;INDEX(Kalender!$B$68:$B$77,MAX(1,$B20))),1,0)+IF(OR(AND($C20&gt;0,INDEX(Kalender!IU$81:IU$110,MAX(1,$C20))&gt;INDEX(Kalender!$B$81:$B$110,MAX(1,$C20))),AND($D20&gt;0,INDEX(Kalender!IU$81:IU$110,MAX(1,$D20))&gt;INDEX(Kalender!$B$81:$B$110,MAX(1,$D20))),AND($E20&gt;0,INDEX(Kalender!IU$81:IU$110,MAX(1,$E20))&gt;INDEX(Kalender!$B$81:$B$110,MAX(1,$E20))),AND($F20&gt;0,INDEX(Kalender!IU$81:IU$110,MAX(1,$F20))&gt;INDEX(Kalender!$B$81:$B$110,MAX(1,$F20)))),2,0))</f>
        <v>0</v>
      </c>
      <c r="IV20" s="5" t="n">
        <f aca="false">IF(Kalender!IV20&lt;&gt;1,0,IF(AND($B20&gt;0,INDEX(Kalender!IV$68:IV$77,MAX(1,$B20))&gt;INDEX(Kalender!$B$68:$B$77,MAX(1,$B20))),1,0)+IF(OR(AND($C20&gt;0,INDEX(Kalender!IV$81:IV$110,MAX(1,$C20))&gt;INDEX(Kalender!$B$81:$B$110,MAX(1,$C20))),AND($D20&gt;0,INDEX(Kalender!IV$81:IV$110,MAX(1,$D20))&gt;INDEX(Kalender!$B$81:$B$110,MAX(1,$D20))),AND($E20&gt;0,INDEX(Kalender!IV$81:IV$110,MAX(1,$E20))&gt;INDEX(Kalender!$B$81:$B$110,MAX(1,$E20))),AND($F20&gt;0,INDEX(Kalender!IV$81:IV$110,MAX(1,$F20))&gt;INDEX(Kalender!$B$81:$B$110,MAX(1,$F20)))),2,0))</f>
        <v>0</v>
      </c>
      <c r="IW20" s="5" t="n">
        <f aca="false">IF(Kalender!IW20&lt;&gt;1,0,IF(AND($B20&gt;0,INDEX(Kalender!IW$68:IW$77,MAX(1,$B20))&gt;INDEX(Kalender!$B$68:$B$77,MAX(1,$B20))),1,0)+IF(OR(AND($C20&gt;0,INDEX(Kalender!IW$81:IW$110,MAX(1,$C20))&gt;INDEX(Kalender!$B$81:$B$110,MAX(1,$C20))),AND($D20&gt;0,INDEX(Kalender!IW$81:IW$110,MAX(1,$D20))&gt;INDEX(Kalender!$B$81:$B$110,MAX(1,$D20))),AND($E20&gt;0,INDEX(Kalender!IW$81:IW$110,MAX(1,$E20))&gt;INDEX(Kalender!$B$81:$B$110,MAX(1,$E20))),AND($F20&gt;0,INDEX(Kalender!IW$81:IW$110,MAX(1,$F20))&gt;INDEX(Kalender!$B$81:$B$110,MAX(1,$F20)))),2,0))</f>
        <v>0</v>
      </c>
      <c r="IX20" s="5" t="n">
        <f aca="false">IF(Kalender!IX20&lt;&gt;1,0,IF(AND($B20&gt;0,INDEX(Kalender!IX$68:IX$77,MAX(1,$B20))&gt;INDEX(Kalender!$B$68:$B$77,MAX(1,$B20))),1,0)+IF(OR(AND($C20&gt;0,INDEX(Kalender!IX$81:IX$110,MAX(1,$C20))&gt;INDEX(Kalender!$B$81:$B$110,MAX(1,$C20))),AND($D20&gt;0,INDEX(Kalender!IX$81:IX$110,MAX(1,$D20))&gt;INDEX(Kalender!$B$81:$B$110,MAX(1,$D20))),AND($E20&gt;0,INDEX(Kalender!IX$81:IX$110,MAX(1,$E20))&gt;INDEX(Kalender!$B$81:$B$110,MAX(1,$E20))),AND($F20&gt;0,INDEX(Kalender!IX$81:IX$110,MAX(1,$F20))&gt;INDEX(Kalender!$B$81:$B$110,MAX(1,$F20)))),2,0))</f>
        <v>0</v>
      </c>
      <c r="IY20" s="5" t="n">
        <f aca="false">IF(Kalender!IY20&lt;&gt;1,0,IF(AND($B20&gt;0,INDEX(Kalender!IY$68:IY$77,MAX(1,$B20))&gt;INDEX(Kalender!$B$68:$B$77,MAX(1,$B20))),1,0)+IF(OR(AND($C20&gt;0,INDEX(Kalender!IY$81:IY$110,MAX(1,$C20))&gt;INDEX(Kalender!$B$81:$B$110,MAX(1,$C20))),AND($D20&gt;0,INDEX(Kalender!IY$81:IY$110,MAX(1,$D20))&gt;INDEX(Kalender!$B$81:$B$110,MAX(1,$D20))),AND($E20&gt;0,INDEX(Kalender!IY$81:IY$110,MAX(1,$E20))&gt;INDEX(Kalender!$B$81:$B$110,MAX(1,$E20))),AND($F20&gt;0,INDEX(Kalender!IY$81:IY$110,MAX(1,$F20))&gt;INDEX(Kalender!$B$81:$B$110,MAX(1,$F20)))),2,0))</f>
        <v>0</v>
      </c>
      <c r="IZ20" s="5" t="n">
        <f aca="false">IF(Kalender!IZ20&lt;&gt;1,0,IF(AND($B20&gt;0,INDEX(Kalender!IZ$68:IZ$77,MAX(1,$B20))&gt;INDEX(Kalender!$B$68:$B$77,MAX(1,$B20))),1,0)+IF(OR(AND($C20&gt;0,INDEX(Kalender!IZ$81:IZ$110,MAX(1,$C20))&gt;INDEX(Kalender!$B$81:$B$110,MAX(1,$C20))),AND($D20&gt;0,INDEX(Kalender!IZ$81:IZ$110,MAX(1,$D20))&gt;INDEX(Kalender!$B$81:$B$110,MAX(1,$D20))),AND($E20&gt;0,INDEX(Kalender!IZ$81:IZ$110,MAX(1,$E20))&gt;INDEX(Kalender!$B$81:$B$110,MAX(1,$E20))),AND($F20&gt;0,INDEX(Kalender!IZ$81:IZ$110,MAX(1,$F20))&gt;INDEX(Kalender!$B$81:$B$110,MAX(1,$F20)))),2,0))</f>
        <v>0</v>
      </c>
      <c r="JA20" s="5" t="n">
        <f aca="false">IF(Kalender!JA20&lt;&gt;1,0,IF(AND($B20&gt;0,INDEX(Kalender!JA$68:JA$77,MAX(1,$B20))&gt;INDEX(Kalender!$B$68:$B$77,MAX(1,$B20))),1,0)+IF(OR(AND($C20&gt;0,INDEX(Kalender!JA$81:JA$110,MAX(1,$C20))&gt;INDEX(Kalender!$B$81:$B$110,MAX(1,$C20))),AND($D20&gt;0,INDEX(Kalender!JA$81:JA$110,MAX(1,$D20))&gt;INDEX(Kalender!$B$81:$B$110,MAX(1,$D20))),AND($E20&gt;0,INDEX(Kalender!JA$81:JA$110,MAX(1,$E20))&gt;INDEX(Kalender!$B$81:$B$110,MAX(1,$E20))),AND($F20&gt;0,INDEX(Kalender!JA$81:JA$110,MAX(1,$F20))&gt;INDEX(Kalender!$B$81:$B$110,MAX(1,$F20)))),2,0))</f>
        <v>0</v>
      </c>
      <c r="JB20" s="5" t="n">
        <f aca="false">IF(Kalender!JB20&lt;&gt;1,0,IF(AND($B20&gt;0,INDEX(Kalender!JB$68:JB$77,MAX(1,$B20))&gt;INDEX(Kalender!$B$68:$B$77,MAX(1,$B20))),1,0)+IF(OR(AND($C20&gt;0,INDEX(Kalender!JB$81:JB$110,MAX(1,$C20))&gt;INDEX(Kalender!$B$81:$B$110,MAX(1,$C20))),AND($D20&gt;0,INDEX(Kalender!JB$81:JB$110,MAX(1,$D20))&gt;INDEX(Kalender!$B$81:$B$110,MAX(1,$D20))),AND($E20&gt;0,INDEX(Kalender!JB$81:JB$110,MAX(1,$E20))&gt;INDEX(Kalender!$B$81:$B$110,MAX(1,$E20))),AND($F20&gt;0,INDEX(Kalender!JB$81:JB$110,MAX(1,$F20))&gt;INDEX(Kalender!$B$81:$B$110,MAX(1,$F20)))),2,0))</f>
        <v>0</v>
      </c>
      <c r="JC20" s="5" t="n">
        <f aca="false">IF(Kalender!JC20&lt;&gt;1,0,IF(AND($B20&gt;0,INDEX(Kalender!JC$68:JC$77,MAX(1,$B20))&gt;INDEX(Kalender!$B$68:$B$77,MAX(1,$B20))),1,0)+IF(OR(AND($C20&gt;0,INDEX(Kalender!JC$81:JC$110,MAX(1,$C20))&gt;INDEX(Kalender!$B$81:$B$110,MAX(1,$C20))),AND($D20&gt;0,INDEX(Kalender!JC$81:JC$110,MAX(1,$D20))&gt;INDEX(Kalender!$B$81:$B$110,MAX(1,$D20))),AND($E20&gt;0,INDEX(Kalender!JC$81:JC$110,MAX(1,$E20))&gt;INDEX(Kalender!$B$81:$B$110,MAX(1,$E20))),AND($F20&gt;0,INDEX(Kalender!JC$81:JC$110,MAX(1,$F20))&gt;INDEX(Kalender!$B$81:$B$110,MAX(1,$F20)))),2,0))</f>
        <v>0</v>
      </c>
      <c r="JD20" s="5" t="n">
        <f aca="false">IF(Kalender!JD20&lt;&gt;1,0,IF(AND($B20&gt;0,INDEX(Kalender!JD$68:JD$77,MAX(1,$B20))&gt;INDEX(Kalender!$B$68:$B$77,MAX(1,$B20))),1,0)+IF(OR(AND($C20&gt;0,INDEX(Kalender!JD$81:JD$110,MAX(1,$C20))&gt;INDEX(Kalender!$B$81:$B$110,MAX(1,$C20))),AND($D20&gt;0,INDEX(Kalender!JD$81:JD$110,MAX(1,$D20))&gt;INDEX(Kalender!$B$81:$B$110,MAX(1,$D20))),AND($E20&gt;0,INDEX(Kalender!JD$81:JD$110,MAX(1,$E20))&gt;INDEX(Kalender!$B$81:$B$110,MAX(1,$E20))),AND($F20&gt;0,INDEX(Kalender!JD$81:JD$110,MAX(1,$F20))&gt;INDEX(Kalender!$B$81:$B$110,MAX(1,$F20)))),2,0))</f>
        <v>0</v>
      </c>
      <c r="JE20" s="5" t="n">
        <f aca="false">IF(Kalender!JE20&lt;&gt;1,0,IF(AND($B20&gt;0,INDEX(Kalender!JE$68:JE$77,MAX(1,$B20))&gt;INDEX(Kalender!$B$68:$B$77,MAX(1,$B20))),1,0)+IF(OR(AND($C20&gt;0,INDEX(Kalender!JE$81:JE$110,MAX(1,$C20))&gt;INDEX(Kalender!$B$81:$B$110,MAX(1,$C20))),AND($D20&gt;0,INDEX(Kalender!JE$81:JE$110,MAX(1,$D20))&gt;INDEX(Kalender!$B$81:$B$110,MAX(1,$D20))),AND($E20&gt;0,INDEX(Kalender!JE$81:JE$110,MAX(1,$E20))&gt;INDEX(Kalender!$B$81:$B$110,MAX(1,$E20))),AND($F20&gt;0,INDEX(Kalender!JE$81:JE$110,MAX(1,$F20))&gt;INDEX(Kalender!$B$81:$B$110,MAX(1,$F20)))),2,0))</f>
        <v>0</v>
      </c>
      <c r="JF20" s="5" t="n">
        <f aca="false">IF(Kalender!JF20&lt;&gt;1,0,IF(AND($B20&gt;0,INDEX(Kalender!JF$68:JF$77,MAX(1,$B20))&gt;INDEX(Kalender!$B$68:$B$77,MAX(1,$B20))),1,0)+IF(OR(AND($C20&gt;0,INDEX(Kalender!JF$81:JF$110,MAX(1,$C20))&gt;INDEX(Kalender!$B$81:$B$110,MAX(1,$C20))),AND($D20&gt;0,INDEX(Kalender!JF$81:JF$110,MAX(1,$D20))&gt;INDEX(Kalender!$B$81:$B$110,MAX(1,$D20))),AND($E20&gt;0,INDEX(Kalender!JF$81:JF$110,MAX(1,$E20))&gt;INDEX(Kalender!$B$81:$B$110,MAX(1,$E20))),AND($F20&gt;0,INDEX(Kalender!JF$81:JF$110,MAX(1,$F20))&gt;INDEX(Kalender!$B$81:$B$110,MAX(1,$F20)))),2,0))</f>
        <v>0</v>
      </c>
      <c r="JG20" s="5" t="n">
        <f aca="false">IF(Kalender!JG20&lt;&gt;1,0,IF(AND($B20&gt;0,INDEX(Kalender!JG$68:JG$77,MAX(1,$B20))&gt;INDEX(Kalender!$B$68:$B$77,MAX(1,$B20))),1,0)+IF(OR(AND($C20&gt;0,INDEX(Kalender!JG$81:JG$110,MAX(1,$C20))&gt;INDEX(Kalender!$B$81:$B$110,MAX(1,$C20))),AND($D20&gt;0,INDEX(Kalender!JG$81:JG$110,MAX(1,$D20))&gt;INDEX(Kalender!$B$81:$B$110,MAX(1,$D20))),AND($E20&gt;0,INDEX(Kalender!JG$81:JG$110,MAX(1,$E20))&gt;INDEX(Kalender!$B$81:$B$110,MAX(1,$E20))),AND($F20&gt;0,INDEX(Kalender!JG$81:JG$110,MAX(1,$F20))&gt;INDEX(Kalender!$B$81:$B$110,MAX(1,$F20)))),2,0))</f>
        <v>0</v>
      </c>
      <c r="JH20" s="5" t="n">
        <f aca="false">IF(Kalender!JH20&lt;&gt;1,0,IF(AND($B20&gt;0,INDEX(Kalender!JH$68:JH$77,MAX(1,$B20))&gt;INDEX(Kalender!$B$68:$B$77,MAX(1,$B20))),1,0)+IF(OR(AND($C20&gt;0,INDEX(Kalender!JH$81:JH$110,MAX(1,$C20))&gt;INDEX(Kalender!$B$81:$B$110,MAX(1,$C20))),AND($D20&gt;0,INDEX(Kalender!JH$81:JH$110,MAX(1,$D20))&gt;INDEX(Kalender!$B$81:$B$110,MAX(1,$D20))),AND($E20&gt;0,INDEX(Kalender!JH$81:JH$110,MAX(1,$E20))&gt;INDEX(Kalender!$B$81:$B$110,MAX(1,$E20))),AND($F20&gt;0,INDEX(Kalender!JH$81:JH$110,MAX(1,$F20))&gt;INDEX(Kalender!$B$81:$B$110,MAX(1,$F20)))),2,0))</f>
        <v>0</v>
      </c>
      <c r="JI20" s="5" t="n">
        <f aca="false">IF(Kalender!JI20&lt;&gt;1,0,IF(AND($B20&gt;0,INDEX(Kalender!JI$68:JI$77,MAX(1,$B20))&gt;INDEX(Kalender!$B$68:$B$77,MAX(1,$B20))),1,0)+IF(OR(AND($C20&gt;0,INDEX(Kalender!JI$81:JI$110,MAX(1,$C20))&gt;INDEX(Kalender!$B$81:$B$110,MAX(1,$C20))),AND($D20&gt;0,INDEX(Kalender!JI$81:JI$110,MAX(1,$D20))&gt;INDEX(Kalender!$B$81:$B$110,MAX(1,$D20))),AND($E20&gt;0,INDEX(Kalender!JI$81:JI$110,MAX(1,$E20))&gt;INDEX(Kalender!$B$81:$B$110,MAX(1,$E20))),AND($F20&gt;0,INDEX(Kalender!JI$81:JI$110,MAX(1,$F20))&gt;INDEX(Kalender!$B$81:$B$110,MAX(1,$F20)))),2,0))</f>
        <v>0</v>
      </c>
      <c r="JJ20" s="5" t="n">
        <f aca="false">IF(Kalender!JJ20&lt;&gt;1,0,IF(AND($B20&gt;0,INDEX(Kalender!JJ$68:JJ$77,MAX(1,$B20))&gt;INDEX(Kalender!$B$68:$B$77,MAX(1,$B20))),1,0)+IF(OR(AND($C20&gt;0,INDEX(Kalender!JJ$81:JJ$110,MAX(1,$C20))&gt;INDEX(Kalender!$B$81:$B$110,MAX(1,$C20))),AND($D20&gt;0,INDEX(Kalender!JJ$81:JJ$110,MAX(1,$D20))&gt;INDEX(Kalender!$B$81:$B$110,MAX(1,$D20))),AND($E20&gt;0,INDEX(Kalender!JJ$81:JJ$110,MAX(1,$E20))&gt;INDEX(Kalender!$B$81:$B$110,MAX(1,$E20))),AND($F20&gt;0,INDEX(Kalender!JJ$81:JJ$110,MAX(1,$F20))&gt;INDEX(Kalender!$B$81:$B$110,MAX(1,$F20)))),2,0))</f>
        <v>0</v>
      </c>
      <c r="JK20" s="5" t="n">
        <f aca="false">IF(Kalender!JK20&lt;&gt;1,0,IF(AND($B20&gt;0,INDEX(Kalender!JK$68:JK$77,MAX(1,$B20))&gt;INDEX(Kalender!$B$68:$B$77,MAX(1,$B20))),1,0)+IF(OR(AND($C20&gt;0,INDEX(Kalender!JK$81:JK$110,MAX(1,$C20))&gt;INDEX(Kalender!$B$81:$B$110,MAX(1,$C20))),AND($D20&gt;0,INDEX(Kalender!JK$81:JK$110,MAX(1,$D20))&gt;INDEX(Kalender!$B$81:$B$110,MAX(1,$D20))),AND($E20&gt;0,INDEX(Kalender!JK$81:JK$110,MAX(1,$E20))&gt;INDEX(Kalender!$B$81:$B$110,MAX(1,$E20))),AND($F20&gt;0,INDEX(Kalender!JK$81:JK$110,MAX(1,$F20))&gt;INDEX(Kalender!$B$81:$B$110,MAX(1,$F20)))),2,0))</f>
        <v>0</v>
      </c>
      <c r="JL20" s="5" t="n">
        <f aca="false">IF(Kalender!JL20&lt;&gt;1,0,IF(AND($B20&gt;0,INDEX(Kalender!JL$68:JL$77,MAX(1,$B20))&gt;INDEX(Kalender!$B$68:$B$77,MAX(1,$B20))),1,0)+IF(OR(AND($C20&gt;0,INDEX(Kalender!JL$81:JL$110,MAX(1,$C20))&gt;INDEX(Kalender!$B$81:$B$110,MAX(1,$C20))),AND($D20&gt;0,INDEX(Kalender!JL$81:JL$110,MAX(1,$D20))&gt;INDEX(Kalender!$B$81:$B$110,MAX(1,$D20))),AND($E20&gt;0,INDEX(Kalender!JL$81:JL$110,MAX(1,$E20))&gt;INDEX(Kalender!$B$81:$B$110,MAX(1,$E20))),AND($F20&gt;0,INDEX(Kalender!JL$81:JL$110,MAX(1,$F20))&gt;INDEX(Kalender!$B$81:$B$110,MAX(1,$F20)))),2,0))</f>
        <v>0</v>
      </c>
      <c r="JM20" s="5" t="n">
        <f aca="false">IF(Kalender!JM20&lt;&gt;1,0,IF(AND($B20&gt;0,INDEX(Kalender!JM$68:JM$77,MAX(1,$B20))&gt;INDEX(Kalender!$B$68:$B$77,MAX(1,$B20))),1,0)+IF(OR(AND($C20&gt;0,INDEX(Kalender!JM$81:JM$110,MAX(1,$C20))&gt;INDEX(Kalender!$B$81:$B$110,MAX(1,$C20))),AND($D20&gt;0,INDEX(Kalender!JM$81:JM$110,MAX(1,$D20))&gt;INDEX(Kalender!$B$81:$B$110,MAX(1,$D20))),AND($E20&gt;0,INDEX(Kalender!JM$81:JM$110,MAX(1,$E20))&gt;INDEX(Kalender!$B$81:$B$110,MAX(1,$E20))),AND($F20&gt;0,INDEX(Kalender!JM$81:JM$110,MAX(1,$F20))&gt;INDEX(Kalender!$B$81:$B$110,MAX(1,$F20)))),2,0))</f>
        <v>0</v>
      </c>
      <c r="JN20" s="5" t="n">
        <f aca="false">IF(Kalender!JN20&lt;&gt;1,0,IF(AND($B20&gt;0,INDEX(Kalender!JN$68:JN$77,MAX(1,$B20))&gt;INDEX(Kalender!$B$68:$B$77,MAX(1,$B20))),1,0)+IF(OR(AND($C20&gt;0,INDEX(Kalender!JN$81:JN$110,MAX(1,$C20))&gt;INDEX(Kalender!$B$81:$B$110,MAX(1,$C20))),AND($D20&gt;0,INDEX(Kalender!JN$81:JN$110,MAX(1,$D20))&gt;INDEX(Kalender!$B$81:$B$110,MAX(1,$D20))),AND($E20&gt;0,INDEX(Kalender!JN$81:JN$110,MAX(1,$E20))&gt;INDEX(Kalender!$B$81:$B$110,MAX(1,$E20))),AND($F20&gt;0,INDEX(Kalender!JN$81:JN$110,MAX(1,$F20))&gt;INDEX(Kalender!$B$81:$B$110,MAX(1,$F20)))),2,0))</f>
        <v>0</v>
      </c>
      <c r="JO20" s="5" t="n">
        <f aca="false">IF(Kalender!JO20&lt;&gt;1,0,IF(AND($B20&gt;0,INDEX(Kalender!JO$68:JO$77,MAX(1,$B20))&gt;INDEX(Kalender!$B$68:$B$77,MAX(1,$B20))),1,0)+IF(OR(AND($C20&gt;0,INDEX(Kalender!JO$81:JO$110,MAX(1,$C20))&gt;INDEX(Kalender!$B$81:$B$110,MAX(1,$C20))),AND($D20&gt;0,INDEX(Kalender!JO$81:JO$110,MAX(1,$D20))&gt;INDEX(Kalender!$B$81:$B$110,MAX(1,$D20))),AND($E20&gt;0,INDEX(Kalender!JO$81:JO$110,MAX(1,$E20))&gt;INDEX(Kalender!$B$81:$B$110,MAX(1,$E20))),AND($F20&gt;0,INDEX(Kalender!JO$81:JO$110,MAX(1,$F20))&gt;INDEX(Kalender!$B$81:$B$110,MAX(1,$F20)))),2,0))</f>
        <v>0</v>
      </c>
      <c r="JP20" s="5" t="n">
        <f aca="false">IF(Kalender!JP20&lt;&gt;1,0,IF(AND($B20&gt;0,INDEX(Kalender!JP$68:JP$77,MAX(1,$B20))&gt;INDEX(Kalender!$B$68:$B$77,MAX(1,$B20))),1,0)+IF(OR(AND($C20&gt;0,INDEX(Kalender!JP$81:JP$110,MAX(1,$C20))&gt;INDEX(Kalender!$B$81:$B$110,MAX(1,$C20))),AND($D20&gt;0,INDEX(Kalender!JP$81:JP$110,MAX(1,$D20))&gt;INDEX(Kalender!$B$81:$B$110,MAX(1,$D20))),AND($E20&gt;0,INDEX(Kalender!JP$81:JP$110,MAX(1,$E20))&gt;INDEX(Kalender!$B$81:$B$110,MAX(1,$E20))),AND($F20&gt;0,INDEX(Kalender!JP$81:JP$110,MAX(1,$F20))&gt;INDEX(Kalender!$B$81:$B$110,MAX(1,$F20)))),2,0))</f>
        <v>0</v>
      </c>
      <c r="JQ20" s="5" t="n">
        <f aca="false">IF(Kalender!JQ20&lt;&gt;1,0,IF(AND($B20&gt;0,INDEX(Kalender!JQ$68:JQ$77,MAX(1,$B20))&gt;INDEX(Kalender!$B$68:$B$77,MAX(1,$B20))),1,0)+IF(OR(AND($C20&gt;0,INDEX(Kalender!JQ$81:JQ$110,MAX(1,$C20))&gt;INDEX(Kalender!$B$81:$B$110,MAX(1,$C20))),AND($D20&gt;0,INDEX(Kalender!JQ$81:JQ$110,MAX(1,$D20))&gt;INDEX(Kalender!$B$81:$B$110,MAX(1,$D20))),AND($E20&gt;0,INDEX(Kalender!JQ$81:JQ$110,MAX(1,$E20))&gt;INDEX(Kalender!$B$81:$B$110,MAX(1,$E20))),AND($F20&gt;0,INDEX(Kalender!JQ$81:JQ$110,MAX(1,$F20))&gt;INDEX(Kalender!$B$81:$B$110,MAX(1,$F20)))),2,0))</f>
        <v>0</v>
      </c>
      <c r="JR20" s="5" t="n">
        <f aca="false">IF(Kalender!JR20&lt;&gt;1,0,IF(AND($B20&gt;0,INDEX(Kalender!JR$68:JR$77,MAX(1,$B20))&gt;INDEX(Kalender!$B$68:$B$77,MAX(1,$B20))),1,0)+IF(OR(AND($C20&gt;0,INDEX(Kalender!JR$81:JR$110,MAX(1,$C20))&gt;INDEX(Kalender!$B$81:$B$110,MAX(1,$C20))),AND($D20&gt;0,INDEX(Kalender!JR$81:JR$110,MAX(1,$D20))&gt;INDEX(Kalender!$B$81:$B$110,MAX(1,$D20))),AND($E20&gt;0,INDEX(Kalender!JR$81:JR$110,MAX(1,$E20))&gt;INDEX(Kalender!$B$81:$B$110,MAX(1,$E20))),AND($F20&gt;0,INDEX(Kalender!JR$81:JR$110,MAX(1,$F20))&gt;INDEX(Kalender!$B$81:$B$110,MAX(1,$F20)))),2,0))</f>
        <v>0</v>
      </c>
      <c r="JS20" s="5" t="n">
        <f aca="false">IF(Kalender!JS20&lt;&gt;1,0,IF(AND($B20&gt;0,INDEX(Kalender!JS$68:JS$77,MAX(1,$B20))&gt;INDEX(Kalender!$B$68:$B$77,MAX(1,$B20))),1,0)+IF(OR(AND($C20&gt;0,INDEX(Kalender!JS$81:JS$110,MAX(1,$C20))&gt;INDEX(Kalender!$B$81:$B$110,MAX(1,$C20))),AND($D20&gt;0,INDEX(Kalender!JS$81:JS$110,MAX(1,$D20))&gt;INDEX(Kalender!$B$81:$B$110,MAX(1,$D20))),AND($E20&gt;0,INDEX(Kalender!JS$81:JS$110,MAX(1,$E20))&gt;INDEX(Kalender!$B$81:$B$110,MAX(1,$E20))),AND($F20&gt;0,INDEX(Kalender!JS$81:JS$110,MAX(1,$F20))&gt;INDEX(Kalender!$B$81:$B$110,MAX(1,$F20)))),2,0))</f>
        <v>0</v>
      </c>
      <c r="JT20" s="5" t="n">
        <f aca="false">IF(Kalender!JT20&lt;&gt;1,0,IF(AND($B20&gt;0,INDEX(Kalender!JT$68:JT$77,MAX(1,$B20))&gt;INDEX(Kalender!$B$68:$B$77,MAX(1,$B20))),1,0)+IF(OR(AND($C20&gt;0,INDEX(Kalender!JT$81:JT$110,MAX(1,$C20))&gt;INDEX(Kalender!$B$81:$B$110,MAX(1,$C20))),AND($D20&gt;0,INDEX(Kalender!JT$81:JT$110,MAX(1,$D20))&gt;INDEX(Kalender!$B$81:$B$110,MAX(1,$D20))),AND($E20&gt;0,INDEX(Kalender!JT$81:JT$110,MAX(1,$E20))&gt;INDEX(Kalender!$B$81:$B$110,MAX(1,$E20))),AND($F20&gt;0,INDEX(Kalender!JT$81:JT$110,MAX(1,$F20))&gt;INDEX(Kalender!$B$81:$B$110,MAX(1,$F20)))),2,0))</f>
        <v>0</v>
      </c>
      <c r="JU20" s="5" t="n">
        <f aca="false">IF(Kalender!JU20&lt;&gt;1,0,IF(AND($B20&gt;0,INDEX(Kalender!JU$68:JU$77,MAX(1,$B20))&gt;INDEX(Kalender!$B$68:$B$77,MAX(1,$B20))),1,0)+IF(OR(AND($C20&gt;0,INDEX(Kalender!JU$81:JU$110,MAX(1,$C20))&gt;INDEX(Kalender!$B$81:$B$110,MAX(1,$C20))),AND($D20&gt;0,INDEX(Kalender!JU$81:JU$110,MAX(1,$D20))&gt;INDEX(Kalender!$B$81:$B$110,MAX(1,$D20))),AND($E20&gt;0,INDEX(Kalender!JU$81:JU$110,MAX(1,$E20))&gt;INDEX(Kalender!$B$81:$B$110,MAX(1,$E20))),AND($F20&gt;0,INDEX(Kalender!JU$81:JU$110,MAX(1,$F20))&gt;INDEX(Kalender!$B$81:$B$110,MAX(1,$F20)))),2,0))</f>
        <v>0</v>
      </c>
      <c r="JV20" s="5" t="n">
        <f aca="false">IF(Kalender!JV20&lt;&gt;1,0,IF(AND($B20&gt;0,INDEX(Kalender!JV$68:JV$77,MAX(1,$B20))&gt;INDEX(Kalender!$B$68:$B$77,MAX(1,$B20))),1,0)+IF(OR(AND($C20&gt;0,INDEX(Kalender!JV$81:JV$110,MAX(1,$C20))&gt;INDEX(Kalender!$B$81:$B$110,MAX(1,$C20))),AND($D20&gt;0,INDEX(Kalender!JV$81:JV$110,MAX(1,$D20))&gt;INDEX(Kalender!$B$81:$B$110,MAX(1,$D20))),AND($E20&gt;0,INDEX(Kalender!JV$81:JV$110,MAX(1,$E20))&gt;INDEX(Kalender!$B$81:$B$110,MAX(1,$E20))),AND($F20&gt;0,INDEX(Kalender!JV$81:JV$110,MAX(1,$F20))&gt;INDEX(Kalender!$B$81:$B$110,MAX(1,$F20)))),2,0))</f>
        <v>0</v>
      </c>
      <c r="JW20" s="5" t="n">
        <f aca="false">IF(Kalender!JW20&lt;&gt;1,0,IF(AND($B20&gt;0,INDEX(Kalender!JW$68:JW$77,MAX(1,$B20))&gt;INDEX(Kalender!$B$68:$B$77,MAX(1,$B20))),1,0)+IF(OR(AND($C20&gt;0,INDEX(Kalender!JW$81:JW$110,MAX(1,$C20))&gt;INDEX(Kalender!$B$81:$B$110,MAX(1,$C20))),AND($D20&gt;0,INDEX(Kalender!JW$81:JW$110,MAX(1,$D20))&gt;INDEX(Kalender!$B$81:$B$110,MAX(1,$D20))),AND($E20&gt;0,INDEX(Kalender!JW$81:JW$110,MAX(1,$E20))&gt;INDEX(Kalender!$B$81:$B$110,MAX(1,$E20))),AND($F20&gt;0,INDEX(Kalender!JW$81:JW$110,MAX(1,$F20))&gt;INDEX(Kalender!$B$81:$B$110,MAX(1,$F20)))),2,0))</f>
        <v>0</v>
      </c>
      <c r="JX20" s="5" t="n">
        <f aca="false">IF(Kalender!JX20&lt;&gt;1,0,IF(AND($B20&gt;0,INDEX(Kalender!JX$68:JX$77,MAX(1,$B20))&gt;INDEX(Kalender!$B$68:$B$77,MAX(1,$B20))),1,0)+IF(OR(AND($C20&gt;0,INDEX(Kalender!JX$81:JX$110,MAX(1,$C20))&gt;INDEX(Kalender!$B$81:$B$110,MAX(1,$C20))),AND($D20&gt;0,INDEX(Kalender!JX$81:JX$110,MAX(1,$D20))&gt;INDEX(Kalender!$B$81:$B$110,MAX(1,$D20))),AND($E20&gt;0,INDEX(Kalender!JX$81:JX$110,MAX(1,$E20))&gt;INDEX(Kalender!$B$81:$B$110,MAX(1,$E20))),AND($F20&gt;0,INDEX(Kalender!JX$81:JX$110,MAX(1,$F20))&gt;INDEX(Kalender!$B$81:$B$110,MAX(1,$F20)))),2,0))</f>
        <v>0</v>
      </c>
      <c r="JY20" s="5" t="n">
        <f aca="false">IF(Kalender!JY20&lt;&gt;1,0,IF(AND($B20&gt;0,INDEX(Kalender!JY$68:JY$77,MAX(1,$B20))&gt;INDEX(Kalender!$B$68:$B$77,MAX(1,$B20))),1,0)+IF(OR(AND($C20&gt;0,INDEX(Kalender!JY$81:JY$110,MAX(1,$C20))&gt;INDEX(Kalender!$B$81:$B$110,MAX(1,$C20))),AND($D20&gt;0,INDEX(Kalender!JY$81:JY$110,MAX(1,$D20))&gt;INDEX(Kalender!$B$81:$B$110,MAX(1,$D20))),AND($E20&gt;0,INDEX(Kalender!JY$81:JY$110,MAX(1,$E20))&gt;INDEX(Kalender!$B$81:$B$110,MAX(1,$E20))),AND($F20&gt;0,INDEX(Kalender!JY$81:JY$110,MAX(1,$F20))&gt;INDEX(Kalender!$B$81:$B$110,MAX(1,$F20)))),2,0))</f>
        <v>0</v>
      </c>
      <c r="JZ20" s="5" t="n">
        <f aca="false">IF(Kalender!JZ20&lt;&gt;1,0,IF(AND($B20&gt;0,INDEX(Kalender!JZ$68:JZ$77,MAX(1,$B20))&gt;INDEX(Kalender!$B$68:$B$77,MAX(1,$B20))),1,0)+IF(OR(AND($C20&gt;0,INDEX(Kalender!JZ$81:JZ$110,MAX(1,$C20))&gt;INDEX(Kalender!$B$81:$B$110,MAX(1,$C20))),AND($D20&gt;0,INDEX(Kalender!JZ$81:JZ$110,MAX(1,$D20))&gt;INDEX(Kalender!$B$81:$B$110,MAX(1,$D20))),AND($E20&gt;0,INDEX(Kalender!JZ$81:JZ$110,MAX(1,$E20))&gt;INDEX(Kalender!$B$81:$B$110,MAX(1,$E20))),AND($F20&gt;0,INDEX(Kalender!JZ$81:JZ$110,MAX(1,$F20))&gt;INDEX(Kalender!$B$81:$B$110,MAX(1,$F20)))),2,0))</f>
        <v>0</v>
      </c>
      <c r="KA20" s="5" t="n">
        <f aca="false">IF(Kalender!KA20&lt;&gt;1,0,IF(AND($B20&gt;0,INDEX(Kalender!KA$68:KA$77,MAX(1,$B20))&gt;INDEX(Kalender!$B$68:$B$77,MAX(1,$B20))),1,0)+IF(OR(AND($C20&gt;0,INDEX(Kalender!KA$81:KA$110,MAX(1,$C20))&gt;INDEX(Kalender!$B$81:$B$110,MAX(1,$C20))),AND($D20&gt;0,INDEX(Kalender!KA$81:KA$110,MAX(1,$D20))&gt;INDEX(Kalender!$B$81:$B$110,MAX(1,$D20))),AND($E20&gt;0,INDEX(Kalender!KA$81:KA$110,MAX(1,$E20))&gt;INDEX(Kalender!$B$81:$B$110,MAX(1,$E20))),AND($F20&gt;0,INDEX(Kalender!KA$81:KA$110,MAX(1,$F20))&gt;INDEX(Kalender!$B$81:$B$110,MAX(1,$F20)))),2,0))</f>
        <v>0</v>
      </c>
      <c r="KB20" s="5" t="n">
        <f aca="false">IF(Kalender!KB20&lt;&gt;1,0,IF(AND($B20&gt;0,INDEX(Kalender!KB$68:KB$77,MAX(1,$B20))&gt;INDEX(Kalender!$B$68:$B$77,MAX(1,$B20))),1,0)+IF(OR(AND($C20&gt;0,INDEX(Kalender!KB$81:KB$110,MAX(1,$C20))&gt;INDEX(Kalender!$B$81:$B$110,MAX(1,$C20))),AND($D20&gt;0,INDEX(Kalender!KB$81:KB$110,MAX(1,$D20))&gt;INDEX(Kalender!$B$81:$B$110,MAX(1,$D20))),AND($E20&gt;0,INDEX(Kalender!KB$81:KB$110,MAX(1,$E20))&gt;INDEX(Kalender!$B$81:$B$110,MAX(1,$E20))),AND($F20&gt;0,INDEX(Kalender!KB$81:KB$110,MAX(1,$F20))&gt;INDEX(Kalender!$B$81:$B$110,MAX(1,$F20)))),2,0))</f>
        <v>0</v>
      </c>
      <c r="KC20" s="5" t="n">
        <f aca="false">IF(Kalender!KC20&lt;&gt;1,0,IF(AND($B20&gt;0,INDEX(Kalender!KC$68:KC$77,MAX(1,$B20))&gt;INDEX(Kalender!$B$68:$B$77,MAX(1,$B20))),1,0)+IF(OR(AND($C20&gt;0,INDEX(Kalender!KC$81:KC$110,MAX(1,$C20))&gt;INDEX(Kalender!$B$81:$B$110,MAX(1,$C20))),AND($D20&gt;0,INDEX(Kalender!KC$81:KC$110,MAX(1,$D20))&gt;INDEX(Kalender!$B$81:$B$110,MAX(1,$D20))),AND($E20&gt;0,INDEX(Kalender!KC$81:KC$110,MAX(1,$E20))&gt;INDEX(Kalender!$B$81:$B$110,MAX(1,$E20))),AND($F20&gt;0,INDEX(Kalender!KC$81:KC$110,MAX(1,$F20))&gt;INDEX(Kalender!$B$81:$B$110,MAX(1,$F20)))),2,0))</f>
        <v>0</v>
      </c>
      <c r="KD20" s="5" t="n">
        <f aca="false">IF(Kalender!KD20&lt;&gt;1,0,IF(AND($B20&gt;0,INDEX(Kalender!KD$68:KD$77,MAX(1,$B20))&gt;INDEX(Kalender!$B$68:$B$77,MAX(1,$B20))),1,0)+IF(OR(AND($C20&gt;0,INDEX(Kalender!KD$81:KD$110,MAX(1,$C20))&gt;INDEX(Kalender!$B$81:$B$110,MAX(1,$C20))),AND($D20&gt;0,INDEX(Kalender!KD$81:KD$110,MAX(1,$D20))&gt;INDEX(Kalender!$B$81:$B$110,MAX(1,$D20))),AND($E20&gt;0,INDEX(Kalender!KD$81:KD$110,MAX(1,$E20))&gt;INDEX(Kalender!$B$81:$B$110,MAX(1,$E20))),AND($F20&gt;0,INDEX(Kalender!KD$81:KD$110,MAX(1,$F20))&gt;INDEX(Kalender!$B$81:$B$110,MAX(1,$F20)))),2,0))</f>
        <v>0</v>
      </c>
      <c r="KE20" s="5" t="n">
        <f aca="false">IF(Kalender!KE20&lt;&gt;1,0,IF(AND($B20&gt;0,INDEX(Kalender!KE$68:KE$77,MAX(1,$B20))&gt;INDEX(Kalender!$B$68:$B$77,MAX(1,$B20))),1,0)+IF(OR(AND($C20&gt;0,INDEX(Kalender!KE$81:KE$110,MAX(1,$C20))&gt;INDEX(Kalender!$B$81:$B$110,MAX(1,$C20))),AND($D20&gt;0,INDEX(Kalender!KE$81:KE$110,MAX(1,$D20))&gt;INDEX(Kalender!$B$81:$B$110,MAX(1,$D20))),AND($E20&gt;0,INDEX(Kalender!KE$81:KE$110,MAX(1,$E20))&gt;INDEX(Kalender!$B$81:$B$110,MAX(1,$E20))),AND($F20&gt;0,INDEX(Kalender!KE$81:KE$110,MAX(1,$F20))&gt;INDEX(Kalender!$B$81:$B$110,MAX(1,$F20)))),2,0))</f>
        <v>0</v>
      </c>
      <c r="KF20" s="5" t="n">
        <f aca="false">IF(Kalender!KF20&lt;&gt;1,0,IF(AND($B20&gt;0,INDEX(Kalender!KF$68:KF$77,MAX(1,$B20))&gt;INDEX(Kalender!$B$68:$B$77,MAX(1,$B20))),1,0)+IF(OR(AND($C20&gt;0,INDEX(Kalender!KF$81:KF$110,MAX(1,$C20))&gt;INDEX(Kalender!$B$81:$B$110,MAX(1,$C20))),AND($D20&gt;0,INDEX(Kalender!KF$81:KF$110,MAX(1,$D20))&gt;INDEX(Kalender!$B$81:$B$110,MAX(1,$D20))),AND($E20&gt;0,INDEX(Kalender!KF$81:KF$110,MAX(1,$E20))&gt;INDEX(Kalender!$B$81:$B$110,MAX(1,$E20))),AND($F20&gt;0,INDEX(Kalender!KF$81:KF$110,MAX(1,$F20))&gt;INDEX(Kalender!$B$81:$B$110,MAX(1,$F20)))),2,0))</f>
        <v>0</v>
      </c>
      <c r="KG20" s="5" t="n">
        <f aca="false">IF(Kalender!KG20&lt;&gt;1,0,IF(AND($B20&gt;0,INDEX(Kalender!KG$68:KG$77,MAX(1,$B20))&gt;INDEX(Kalender!$B$68:$B$77,MAX(1,$B20))),1,0)+IF(OR(AND($C20&gt;0,INDEX(Kalender!KG$81:KG$110,MAX(1,$C20))&gt;INDEX(Kalender!$B$81:$B$110,MAX(1,$C20))),AND($D20&gt;0,INDEX(Kalender!KG$81:KG$110,MAX(1,$D20))&gt;INDEX(Kalender!$B$81:$B$110,MAX(1,$D20))),AND($E20&gt;0,INDEX(Kalender!KG$81:KG$110,MAX(1,$E20))&gt;INDEX(Kalender!$B$81:$B$110,MAX(1,$E20))),AND($F20&gt;0,INDEX(Kalender!KG$81:KG$110,MAX(1,$F20))&gt;INDEX(Kalender!$B$81:$B$110,MAX(1,$F20)))),2,0))</f>
        <v>0</v>
      </c>
      <c r="KH20" s="5" t="n">
        <f aca="false">IF(Kalender!KH20&lt;&gt;1,0,IF(AND($B20&gt;0,INDEX(Kalender!KH$68:KH$77,MAX(1,$B20))&gt;INDEX(Kalender!$B$68:$B$77,MAX(1,$B20))),1,0)+IF(OR(AND($C20&gt;0,INDEX(Kalender!KH$81:KH$110,MAX(1,$C20))&gt;INDEX(Kalender!$B$81:$B$110,MAX(1,$C20))),AND($D20&gt;0,INDEX(Kalender!KH$81:KH$110,MAX(1,$D20))&gt;INDEX(Kalender!$B$81:$B$110,MAX(1,$D20))),AND($E20&gt;0,INDEX(Kalender!KH$81:KH$110,MAX(1,$E20))&gt;INDEX(Kalender!$B$81:$B$110,MAX(1,$E20))),AND($F20&gt;0,INDEX(Kalender!KH$81:KH$110,MAX(1,$F20))&gt;INDEX(Kalender!$B$81:$B$110,MAX(1,$F20)))),2,0))</f>
        <v>0</v>
      </c>
      <c r="KI20" s="5" t="n">
        <f aca="false">IF(Kalender!KI20&lt;&gt;1,0,IF(AND($B20&gt;0,INDEX(Kalender!KI$68:KI$77,MAX(1,$B20))&gt;INDEX(Kalender!$B$68:$B$77,MAX(1,$B20))),1,0)+IF(OR(AND($C20&gt;0,INDEX(Kalender!KI$81:KI$110,MAX(1,$C20))&gt;INDEX(Kalender!$B$81:$B$110,MAX(1,$C20))),AND($D20&gt;0,INDEX(Kalender!KI$81:KI$110,MAX(1,$D20))&gt;INDEX(Kalender!$B$81:$B$110,MAX(1,$D20))),AND($E20&gt;0,INDEX(Kalender!KI$81:KI$110,MAX(1,$E20))&gt;INDEX(Kalender!$B$81:$B$110,MAX(1,$E20))),AND($F20&gt;0,INDEX(Kalender!KI$81:KI$110,MAX(1,$F20))&gt;INDEX(Kalender!$B$81:$B$110,MAX(1,$F20)))),2,0))</f>
        <v>0</v>
      </c>
      <c r="KJ20" s="5" t="n">
        <f aca="false">IF(Kalender!KJ20&lt;&gt;1,0,IF(AND($B20&gt;0,INDEX(Kalender!KJ$68:KJ$77,MAX(1,$B20))&gt;INDEX(Kalender!$B$68:$B$77,MAX(1,$B20))),1,0)+IF(OR(AND($C20&gt;0,INDEX(Kalender!KJ$81:KJ$110,MAX(1,$C20))&gt;INDEX(Kalender!$B$81:$B$110,MAX(1,$C20))),AND($D20&gt;0,INDEX(Kalender!KJ$81:KJ$110,MAX(1,$D20))&gt;INDEX(Kalender!$B$81:$B$110,MAX(1,$D20))),AND($E20&gt;0,INDEX(Kalender!KJ$81:KJ$110,MAX(1,$E20))&gt;INDEX(Kalender!$B$81:$B$110,MAX(1,$E20))),AND($F20&gt;0,INDEX(Kalender!KJ$81:KJ$110,MAX(1,$F20))&gt;INDEX(Kalender!$B$81:$B$110,MAX(1,$F20)))),2,0))</f>
        <v>0</v>
      </c>
      <c r="KK20" s="5" t="n">
        <f aca="false">IF(Kalender!KK20&lt;&gt;1,0,IF(AND($B20&gt;0,INDEX(Kalender!KK$68:KK$77,MAX(1,$B20))&gt;INDEX(Kalender!$B$68:$B$77,MAX(1,$B20))),1,0)+IF(OR(AND($C20&gt;0,INDEX(Kalender!KK$81:KK$110,MAX(1,$C20))&gt;INDEX(Kalender!$B$81:$B$110,MAX(1,$C20))),AND($D20&gt;0,INDEX(Kalender!KK$81:KK$110,MAX(1,$D20))&gt;INDEX(Kalender!$B$81:$B$110,MAX(1,$D20))),AND($E20&gt;0,INDEX(Kalender!KK$81:KK$110,MAX(1,$E20))&gt;INDEX(Kalender!$B$81:$B$110,MAX(1,$E20))),AND($F20&gt;0,INDEX(Kalender!KK$81:KK$110,MAX(1,$F20))&gt;INDEX(Kalender!$B$81:$B$110,MAX(1,$F20)))),2,0))</f>
        <v>0</v>
      </c>
      <c r="KL20" s="5" t="n">
        <f aca="false">IF(Kalender!KL20&lt;&gt;1,0,IF(AND($B20&gt;0,INDEX(Kalender!KL$68:KL$77,MAX(1,$B20))&gt;INDEX(Kalender!$B$68:$B$77,MAX(1,$B20))),1,0)+IF(OR(AND($C20&gt;0,INDEX(Kalender!KL$81:KL$110,MAX(1,$C20))&gt;INDEX(Kalender!$B$81:$B$110,MAX(1,$C20))),AND($D20&gt;0,INDEX(Kalender!KL$81:KL$110,MAX(1,$D20))&gt;INDEX(Kalender!$B$81:$B$110,MAX(1,$D20))),AND($E20&gt;0,INDEX(Kalender!KL$81:KL$110,MAX(1,$E20))&gt;INDEX(Kalender!$B$81:$B$110,MAX(1,$E20))),AND($F20&gt;0,INDEX(Kalender!KL$81:KL$110,MAX(1,$F20))&gt;INDEX(Kalender!$B$81:$B$110,MAX(1,$F20)))),2,0))</f>
        <v>0</v>
      </c>
      <c r="KM20" s="5" t="n">
        <f aca="false">IF(Kalender!KM20&lt;&gt;1,0,IF(AND($B20&gt;0,INDEX(Kalender!KM$68:KM$77,MAX(1,$B20))&gt;INDEX(Kalender!$B$68:$B$77,MAX(1,$B20))),1,0)+IF(OR(AND($C20&gt;0,INDEX(Kalender!KM$81:KM$110,MAX(1,$C20))&gt;INDEX(Kalender!$B$81:$B$110,MAX(1,$C20))),AND($D20&gt;0,INDEX(Kalender!KM$81:KM$110,MAX(1,$D20))&gt;INDEX(Kalender!$B$81:$B$110,MAX(1,$D20))),AND($E20&gt;0,INDEX(Kalender!KM$81:KM$110,MAX(1,$E20))&gt;INDEX(Kalender!$B$81:$B$110,MAX(1,$E20))),AND($F20&gt;0,INDEX(Kalender!KM$81:KM$110,MAX(1,$F20))&gt;INDEX(Kalender!$B$81:$B$110,MAX(1,$F20)))),2,0))</f>
        <v>0</v>
      </c>
      <c r="KN20" s="5" t="n">
        <f aca="false">IF(Kalender!KN20&lt;&gt;1,0,IF(AND($B20&gt;0,INDEX(Kalender!KN$68:KN$77,MAX(1,$B20))&gt;INDEX(Kalender!$B$68:$B$77,MAX(1,$B20))),1,0)+IF(OR(AND($C20&gt;0,INDEX(Kalender!KN$81:KN$110,MAX(1,$C20))&gt;INDEX(Kalender!$B$81:$B$110,MAX(1,$C20))),AND($D20&gt;0,INDEX(Kalender!KN$81:KN$110,MAX(1,$D20))&gt;INDEX(Kalender!$B$81:$B$110,MAX(1,$D20))),AND($E20&gt;0,INDEX(Kalender!KN$81:KN$110,MAX(1,$E20))&gt;INDEX(Kalender!$B$81:$B$110,MAX(1,$E20))),AND($F20&gt;0,INDEX(Kalender!KN$81:KN$110,MAX(1,$F20))&gt;INDEX(Kalender!$B$81:$B$110,MAX(1,$F20)))),2,0))</f>
        <v>0</v>
      </c>
      <c r="KO20" s="5" t="n">
        <f aca="false">IF(Kalender!KO20&lt;&gt;1,0,IF(AND($B20&gt;0,INDEX(Kalender!KO$68:KO$77,MAX(1,$B20))&gt;INDEX(Kalender!$B$68:$B$77,MAX(1,$B20))),1,0)+IF(OR(AND($C20&gt;0,INDEX(Kalender!KO$81:KO$110,MAX(1,$C20))&gt;INDEX(Kalender!$B$81:$B$110,MAX(1,$C20))),AND($D20&gt;0,INDEX(Kalender!KO$81:KO$110,MAX(1,$D20))&gt;INDEX(Kalender!$B$81:$B$110,MAX(1,$D20))),AND($E20&gt;0,INDEX(Kalender!KO$81:KO$110,MAX(1,$E20))&gt;INDEX(Kalender!$B$81:$B$110,MAX(1,$E20))),AND($F20&gt;0,INDEX(Kalender!KO$81:KO$110,MAX(1,$F20))&gt;INDEX(Kalender!$B$81:$B$110,MAX(1,$F20)))),2,0))</f>
        <v>0</v>
      </c>
      <c r="KP20" s="5" t="n">
        <f aca="false">IF(Kalender!KP20&lt;&gt;1,0,IF(AND($B20&gt;0,INDEX(Kalender!KP$68:KP$77,MAX(1,$B20))&gt;INDEX(Kalender!$B$68:$B$77,MAX(1,$B20))),1,0)+IF(OR(AND($C20&gt;0,INDEX(Kalender!KP$81:KP$110,MAX(1,$C20))&gt;INDEX(Kalender!$B$81:$B$110,MAX(1,$C20))),AND($D20&gt;0,INDEX(Kalender!KP$81:KP$110,MAX(1,$D20))&gt;INDEX(Kalender!$B$81:$B$110,MAX(1,$D20))),AND($E20&gt;0,INDEX(Kalender!KP$81:KP$110,MAX(1,$E20))&gt;INDEX(Kalender!$B$81:$B$110,MAX(1,$E20))),AND($F20&gt;0,INDEX(Kalender!KP$81:KP$110,MAX(1,$F20))&gt;INDEX(Kalender!$B$81:$B$110,MAX(1,$F20)))),2,0))</f>
        <v>0</v>
      </c>
      <c r="KQ20" s="5" t="n">
        <f aca="false">IF(Kalender!KQ20&lt;&gt;1,0,IF(AND($B20&gt;0,INDEX(Kalender!KQ$68:KQ$77,MAX(1,$B20))&gt;INDEX(Kalender!$B$68:$B$77,MAX(1,$B20))),1,0)+IF(OR(AND($C20&gt;0,INDEX(Kalender!KQ$81:KQ$110,MAX(1,$C20))&gt;INDEX(Kalender!$B$81:$B$110,MAX(1,$C20))),AND($D20&gt;0,INDEX(Kalender!KQ$81:KQ$110,MAX(1,$D20))&gt;INDEX(Kalender!$B$81:$B$110,MAX(1,$D20))),AND($E20&gt;0,INDEX(Kalender!KQ$81:KQ$110,MAX(1,$E20))&gt;INDEX(Kalender!$B$81:$B$110,MAX(1,$E20))),AND($F20&gt;0,INDEX(Kalender!KQ$81:KQ$110,MAX(1,$F20))&gt;INDEX(Kalender!$B$81:$B$110,MAX(1,$F20)))),2,0))</f>
        <v>0</v>
      </c>
      <c r="KR20" s="5" t="n">
        <f aca="false">IF(Kalender!KR20&lt;&gt;1,0,IF(AND($B20&gt;0,INDEX(Kalender!KR$68:KR$77,MAX(1,$B20))&gt;INDEX(Kalender!$B$68:$B$77,MAX(1,$B20))),1,0)+IF(OR(AND($C20&gt;0,INDEX(Kalender!KR$81:KR$110,MAX(1,$C20))&gt;INDEX(Kalender!$B$81:$B$110,MAX(1,$C20))),AND($D20&gt;0,INDEX(Kalender!KR$81:KR$110,MAX(1,$D20))&gt;INDEX(Kalender!$B$81:$B$110,MAX(1,$D20))),AND($E20&gt;0,INDEX(Kalender!KR$81:KR$110,MAX(1,$E20))&gt;INDEX(Kalender!$B$81:$B$110,MAX(1,$E20))),AND($F20&gt;0,INDEX(Kalender!KR$81:KR$110,MAX(1,$F20))&gt;INDEX(Kalender!$B$81:$B$110,MAX(1,$F20)))),2,0))</f>
        <v>0</v>
      </c>
      <c r="KS20" s="5" t="n">
        <f aca="false">IF(Kalender!KS20&lt;&gt;1,0,IF(AND($B20&gt;0,INDEX(Kalender!KS$68:KS$77,MAX(1,$B20))&gt;INDEX(Kalender!$B$68:$B$77,MAX(1,$B20))),1,0)+IF(OR(AND($C20&gt;0,INDEX(Kalender!KS$81:KS$110,MAX(1,$C20))&gt;INDEX(Kalender!$B$81:$B$110,MAX(1,$C20))),AND($D20&gt;0,INDEX(Kalender!KS$81:KS$110,MAX(1,$D20))&gt;INDEX(Kalender!$B$81:$B$110,MAX(1,$D20))),AND($E20&gt;0,INDEX(Kalender!KS$81:KS$110,MAX(1,$E20))&gt;INDEX(Kalender!$B$81:$B$110,MAX(1,$E20))),AND($F20&gt;0,INDEX(Kalender!KS$81:KS$110,MAX(1,$F20))&gt;INDEX(Kalender!$B$81:$B$110,MAX(1,$F20)))),2,0))</f>
        <v>0</v>
      </c>
      <c r="KT20" s="5" t="n">
        <f aca="false">IF(Kalender!KT20&lt;&gt;1,0,IF(AND($B20&gt;0,INDEX(Kalender!KT$68:KT$77,MAX(1,$B20))&gt;INDEX(Kalender!$B$68:$B$77,MAX(1,$B20))),1,0)+IF(OR(AND($C20&gt;0,INDEX(Kalender!KT$81:KT$110,MAX(1,$C20))&gt;INDEX(Kalender!$B$81:$B$110,MAX(1,$C20))),AND($D20&gt;0,INDEX(Kalender!KT$81:KT$110,MAX(1,$D20))&gt;INDEX(Kalender!$B$81:$B$110,MAX(1,$D20))),AND($E20&gt;0,INDEX(Kalender!KT$81:KT$110,MAX(1,$E20))&gt;INDEX(Kalender!$B$81:$B$110,MAX(1,$E20))),AND($F20&gt;0,INDEX(Kalender!KT$81:KT$110,MAX(1,$F20))&gt;INDEX(Kalender!$B$81:$B$110,MAX(1,$F20)))),2,0))</f>
        <v>0</v>
      </c>
      <c r="KU20" s="5" t="n">
        <f aca="false">IF(Kalender!KU20&lt;&gt;1,0,IF(AND($B20&gt;0,INDEX(Kalender!KU$68:KU$77,MAX(1,$B20))&gt;INDEX(Kalender!$B$68:$B$77,MAX(1,$B20))),1,0)+IF(OR(AND($C20&gt;0,INDEX(Kalender!KU$81:KU$110,MAX(1,$C20))&gt;INDEX(Kalender!$B$81:$B$110,MAX(1,$C20))),AND($D20&gt;0,INDEX(Kalender!KU$81:KU$110,MAX(1,$D20))&gt;INDEX(Kalender!$B$81:$B$110,MAX(1,$D20))),AND($E20&gt;0,INDEX(Kalender!KU$81:KU$110,MAX(1,$E20))&gt;INDEX(Kalender!$B$81:$B$110,MAX(1,$E20))),AND($F20&gt;0,INDEX(Kalender!KU$81:KU$110,MAX(1,$F20))&gt;INDEX(Kalender!$B$81:$B$110,MAX(1,$F20)))),2,0))</f>
        <v>0</v>
      </c>
      <c r="KV20" s="5" t="n">
        <f aca="false">IF(Kalender!KV20&lt;&gt;1,0,IF(AND($B20&gt;0,INDEX(Kalender!KV$68:KV$77,MAX(1,$B20))&gt;INDEX(Kalender!$B$68:$B$77,MAX(1,$B20))),1,0)+IF(OR(AND($C20&gt;0,INDEX(Kalender!KV$81:KV$110,MAX(1,$C20))&gt;INDEX(Kalender!$B$81:$B$110,MAX(1,$C20))),AND($D20&gt;0,INDEX(Kalender!KV$81:KV$110,MAX(1,$D20))&gt;INDEX(Kalender!$B$81:$B$110,MAX(1,$D20))),AND($E20&gt;0,INDEX(Kalender!KV$81:KV$110,MAX(1,$E20))&gt;INDEX(Kalender!$B$81:$B$110,MAX(1,$E20))),AND($F20&gt;0,INDEX(Kalender!KV$81:KV$110,MAX(1,$F20))&gt;INDEX(Kalender!$B$81:$B$110,MAX(1,$F20)))),2,0))</f>
        <v>0</v>
      </c>
      <c r="KW20" s="5" t="n">
        <f aca="false">IF(Kalender!KW20&lt;&gt;1,0,IF(AND($B20&gt;0,INDEX(Kalender!KW$68:KW$77,MAX(1,$B20))&gt;INDEX(Kalender!$B$68:$B$77,MAX(1,$B20))),1,0)+IF(OR(AND($C20&gt;0,INDEX(Kalender!KW$81:KW$110,MAX(1,$C20))&gt;INDEX(Kalender!$B$81:$B$110,MAX(1,$C20))),AND($D20&gt;0,INDEX(Kalender!KW$81:KW$110,MAX(1,$D20))&gt;INDEX(Kalender!$B$81:$B$110,MAX(1,$D20))),AND($E20&gt;0,INDEX(Kalender!KW$81:KW$110,MAX(1,$E20))&gt;INDEX(Kalender!$B$81:$B$110,MAX(1,$E20))),AND($F20&gt;0,INDEX(Kalender!KW$81:KW$110,MAX(1,$F20))&gt;INDEX(Kalender!$B$81:$B$110,MAX(1,$F20)))),2,0))</f>
        <v>0</v>
      </c>
      <c r="KX20" s="5" t="n">
        <f aca="false">IF(Kalender!KX20&lt;&gt;1,0,IF(AND($B20&gt;0,INDEX(Kalender!KX$68:KX$77,MAX(1,$B20))&gt;INDEX(Kalender!$B$68:$B$77,MAX(1,$B20))),1,0)+IF(OR(AND($C20&gt;0,INDEX(Kalender!KX$81:KX$110,MAX(1,$C20))&gt;INDEX(Kalender!$B$81:$B$110,MAX(1,$C20))),AND($D20&gt;0,INDEX(Kalender!KX$81:KX$110,MAX(1,$D20))&gt;INDEX(Kalender!$B$81:$B$110,MAX(1,$D20))),AND($E20&gt;0,INDEX(Kalender!KX$81:KX$110,MAX(1,$E20))&gt;INDEX(Kalender!$B$81:$B$110,MAX(1,$E20))),AND($F20&gt;0,INDEX(Kalender!KX$81:KX$110,MAX(1,$F20))&gt;INDEX(Kalender!$B$81:$B$110,MAX(1,$F20)))),2,0))</f>
        <v>0</v>
      </c>
      <c r="KY20" s="5" t="n">
        <f aca="false">IF(Kalender!KY20&lt;&gt;1,0,IF(AND($B20&gt;0,INDEX(Kalender!KY$68:KY$77,MAX(1,$B20))&gt;INDEX(Kalender!$B$68:$B$77,MAX(1,$B20))),1,0)+IF(OR(AND($C20&gt;0,INDEX(Kalender!KY$81:KY$110,MAX(1,$C20))&gt;INDEX(Kalender!$B$81:$B$110,MAX(1,$C20))),AND($D20&gt;0,INDEX(Kalender!KY$81:KY$110,MAX(1,$D20))&gt;INDEX(Kalender!$B$81:$B$110,MAX(1,$D20))),AND($E20&gt;0,INDEX(Kalender!KY$81:KY$110,MAX(1,$E20))&gt;INDEX(Kalender!$B$81:$B$110,MAX(1,$E20))),AND($F20&gt;0,INDEX(Kalender!KY$81:KY$110,MAX(1,$F20))&gt;INDEX(Kalender!$B$81:$B$110,MAX(1,$F20)))),2,0))</f>
        <v>0</v>
      </c>
      <c r="KZ20" s="5" t="n">
        <f aca="false">IF(Kalender!KZ20&lt;&gt;1,0,IF(AND($B20&gt;0,INDEX(Kalender!KZ$68:KZ$77,MAX(1,$B20))&gt;INDEX(Kalender!$B$68:$B$77,MAX(1,$B20))),1,0)+IF(OR(AND($C20&gt;0,INDEX(Kalender!KZ$81:KZ$110,MAX(1,$C20))&gt;INDEX(Kalender!$B$81:$B$110,MAX(1,$C20))),AND($D20&gt;0,INDEX(Kalender!KZ$81:KZ$110,MAX(1,$D20))&gt;INDEX(Kalender!$B$81:$B$110,MAX(1,$D20))),AND($E20&gt;0,INDEX(Kalender!KZ$81:KZ$110,MAX(1,$E20))&gt;INDEX(Kalender!$B$81:$B$110,MAX(1,$E20))),AND($F20&gt;0,INDEX(Kalender!KZ$81:KZ$110,MAX(1,$F20))&gt;INDEX(Kalender!$B$81:$B$110,MAX(1,$F20)))),2,0))</f>
        <v>0</v>
      </c>
      <c r="LA20" s="5" t="n">
        <f aca="false">IF(Kalender!LA20&lt;&gt;1,0,IF(AND($B20&gt;0,INDEX(Kalender!LA$68:LA$77,MAX(1,$B20))&gt;INDEX(Kalender!$B$68:$B$77,MAX(1,$B20))),1,0)+IF(OR(AND($C20&gt;0,INDEX(Kalender!LA$81:LA$110,MAX(1,$C20))&gt;INDEX(Kalender!$B$81:$B$110,MAX(1,$C20))),AND($D20&gt;0,INDEX(Kalender!LA$81:LA$110,MAX(1,$D20))&gt;INDEX(Kalender!$B$81:$B$110,MAX(1,$D20))),AND($E20&gt;0,INDEX(Kalender!LA$81:LA$110,MAX(1,$E20))&gt;INDEX(Kalender!$B$81:$B$110,MAX(1,$E20))),AND($F20&gt;0,INDEX(Kalender!LA$81:LA$110,MAX(1,$F20))&gt;INDEX(Kalender!$B$81:$B$110,MAX(1,$F20)))),2,0))</f>
        <v>0</v>
      </c>
      <c r="LB20" s="5" t="n">
        <f aca="false">IF(Kalender!LB20&lt;&gt;1,0,IF(AND($B20&gt;0,INDEX(Kalender!LB$68:LB$77,MAX(1,$B20))&gt;INDEX(Kalender!$B$68:$B$77,MAX(1,$B20))),1,0)+IF(OR(AND($C20&gt;0,INDEX(Kalender!LB$81:LB$110,MAX(1,$C20))&gt;INDEX(Kalender!$B$81:$B$110,MAX(1,$C20))),AND($D20&gt;0,INDEX(Kalender!LB$81:LB$110,MAX(1,$D20))&gt;INDEX(Kalender!$B$81:$B$110,MAX(1,$D20))),AND($E20&gt;0,INDEX(Kalender!LB$81:LB$110,MAX(1,$E20))&gt;INDEX(Kalender!$B$81:$B$110,MAX(1,$E20))),AND($F20&gt;0,INDEX(Kalender!LB$81:LB$110,MAX(1,$F20))&gt;INDEX(Kalender!$B$81:$B$110,MAX(1,$F20)))),2,0))</f>
        <v>0</v>
      </c>
      <c r="LC20" s="5" t="n">
        <f aca="false">IF(Kalender!LC20&lt;&gt;1,0,IF(AND($B20&gt;0,INDEX(Kalender!LC$68:LC$77,MAX(1,$B20))&gt;INDEX(Kalender!$B$68:$B$77,MAX(1,$B20))),1,0)+IF(OR(AND($C20&gt;0,INDEX(Kalender!LC$81:LC$110,MAX(1,$C20))&gt;INDEX(Kalender!$B$81:$B$110,MAX(1,$C20))),AND($D20&gt;0,INDEX(Kalender!LC$81:LC$110,MAX(1,$D20))&gt;INDEX(Kalender!$B$81:$B$110,MAX(1,$D20))),AND($E20&gt;0,INDEX(Kalender!LC$81:LC$110,MAX(1,$E20))&gt;INDEX(Kalender!$B$81:$B$110,MAX(1,$E20))),AND($F20&gt;0,INDEX(Kalender!LC$81:LC$110,MAX(1,$F20))&gt;INDEX(Kalender!$B$81:$B$110,MAX(1,$F20)))),2,0))</f>
        <v>0</v>
      </c>
      <c r="LD20" s="5" t="n">
        <f aca="false">IF(Kalender!LD20&lt;&gt;1,0,IF(AND($B20&gt;0,INDEX(Kalender!LD$68:LD$77,MAX(1,$B20))&gt;INDEX(Kalender!$B$68:$B$77,MAX(1,$B20))),1,0)+IF(OR(AND($C20&gt;0,INDEX(Kalender!LD$81:LD$110,MAX(1,$C20))&gt;INDEX(Kalender!$B$81:$B$110,MAX(1,$C20))),AND($D20&gt;0,INDEX(Kalender!LD$81:LD$110,MAX(1,$D20))&gt;INDEX(Kalender!$B$81:$B$110,MAX(1,$D20))),AND($E20&gt;0,INDEX(Kalender!LD$81:LD$110,MAX(1,$E20))&gt;INDEX(Kalender!$B$81:$B$110,MAX(1,$E20))),AND($F20&gt;0,INDEX(Kalender!LD$81:LD$110,MAX(1,$F20))&gt;INDEX(Kalender!$B$81:$B$110,MAX(1,$F20)))),2,0))</f>
        <v>0</v>
      </c>
      <c r="LE20" s="5" t="n">
        <f aca="false">IF(Kalender!LE20&lt;&gt;1,0,IF(AND($B20&gt;0,INDEX(Kalender!LE$68:LE$77,MAX(1,$B20))&gt;INDEX(Kalender!$B$68:$B$77,MAX(1,$B20))),1,0)+IF(OR(AND($C20&gt;0,INDEX(Kalender!LE$81:LE$110,MAX(1,$C20))&gt;INDEX(Kalender!$B$81:$B$110,MAX(1,$C20))),AND($D20&gt;0,INDEX(Kalender!LE$81:LE$110,MAX(1,$D20))&gt;INDEX(Kalender!$B$81:$B$110,MAX(1,$D20))),AND($E20&gt;0,INDEX(Kalender!LE$81:LE$110,MAX(1,$E20))&gt;INDEX(Kalender!$B$81:$B$110,MAX(1,$E20))),AND($F20&gt;0,INDEX(Kalender!LE$81:LE$110,MAX(1,$F20))&gt;INDEX(Kalender!$B$81:$B$110,MAX(1,$F20)))),2,0))</f>
        <v>0</v>
      </c>
      <c r="LF20" s="5" t="n">
        <f aca="false">IF(Kalender!LF20&lt;&gt;1,0,IF(AND($B20&gt;0,INDEX(Kalender!LF$68:LF$77,MAX(1,$B20))&gt;INDEX(Kalender!$B$68:$B$77,MAX(1,$B20))),1,0)+IF(OR(AND($C20&gt;0,INDEX(Kalender!LF$81:LF$110,MAX(1,$C20))&gt;INDEX(Kalender!$B$81:$B$110,MAX(1,$C20))),AND($D20&gt;0,INDEX(Kalender!LF$81:LF$110,MAX(1,$D20))&gt;INDEX(Kalender!$B$81:$B$110,MAX(1,$D20))),AND($E20&gt;0,INDEX(Kalender!LF$81:LF$110,MAX(1,$E20))&gt;INDEX(Kalender!$B$81:$B$110,MAX(1,$E20))),AND($F20&gt;0,INDEX(Kalender!LF$81:LF$110,MAX(1,$F20))&gt;INDEX(Kalender!$B$81:$B$110,MAX(1,$F20)))),2,0))</f>
        <v>0</v>
      </c>
      <c r="LG20" s="5" t="n">
        <f aca="false">IF(Kalender!LG20&lt;&gt;1,0,IF(AND($B20&gt;0,INDEX(Kalender!LG$68:LG$77,MAX(1,$B20))&gt;INDEX(Kalender!$B$68:$B$77,MAX(1,$B20))),1,0)+IF(OR(AND($C20&gt;0,INDEX(Kalender!LG$81:LG$110,MAX(1,$C20))&gt;INDEX(Kalender!$B$81:$B$110,MAX(1,$C20))),AND($D20&gt;0,INDEX(Kalender!LG$81:LG$110,MAX(1,$D20))&gt;INDEX(Kalender!$B$81:$B$110,MAX(1,$D20))),AND($E20&gt;0,INDEX(Kalender!LG$81:LG$110,MAX(1,$E20))&gt;INDEX(Kalender!$B$81:$B$110,MAX(1,$E20))),AND($F20&gt;0,INDEX(Kalender!LG$81:LG$110,MAX(1,$F20))&gt;INDEX(Kalender!$B$81:$B$110,MAX(1,$F20)))),2,0))</f>
        <v>0</v>
      </c>
      <c r="LH20" s="5" t="n">
        <f aca="false">IF(Kalender!LH20&lt;&gt;1,0,IF(AND($B20&gt;0,INDEX(Kalender!LH$68:LH$77,MAX(1,$B20))&gt;INDEX(Kalender!$B$68:$B$77,MAX(1,$B20))),1,0)+IF(OR(AND($C20&gt;0,INDEX(Kalender!LH$81:LH$110,MAX(1,$C20))&gt;INDEX(Kalender!$B$81:$B$110,MAX(1,$C20))),AND($D20&gt;0,INDEX(Kalender!LH$81:LH$110,MAX(1,$D20))&gt;INDEX(Kalender!$B$81:$B$110,MAX(1,$D20))),AND($E20&gt;0,INDEX(Kalender!LH$81:LH$110,MAX(1,$E20))&gt;INDEX(Kalender!$B$81:$B$110,MAX(1,$E20))),AND($F20&gt;0,INDEX(Kalender!LH$81:LH$110,MAX(1,$F20))&gt;INDEX(Kalender!$B$81:$B$110,MAX(1,$F20)))),2,0))</f>
        <v>0</v>
      </c>
      <c r="LI20" s="5" t="n">
        <f aca="false">IF(Kalender!LI20&lt;&gt;1,0,IF(AND($B20&gt;0,INDEX(Kalender!LI$68:LI$77,MAX(1,$B20))&gt;INDEX(Kalender!$B$68:$B$77,MAX(1,$B20))),1,0)+IF(OR(AND($C20&gt;0,INDEX(Kalender!LI$81:LI$110,MAX(1,$C20))&gt;INDEX(Kalender!$B$81:$B$110,MAX(1,$C20))),AND($D20&gt;0,INDEX(Kalender!LI$81:LI$110,MAX(1,$D20))&gt;INDEX(Kalender!$B$81:$B$110,MAX(1,$D20))),AND($E20&gt;0,INDEX(Kalender!LI$81:LI$110,MAX(1,$E20))&gt;INDEX(Kalender!$B$81:$B$110,MAX(1,$E20))),AND($F20&gt;0,INDEX(Kalender!LI$81:LI$110,MAX(1,$F20))&gt;INDEX(Kalender!$B$81:$B$110,MAX(1,$F20)))),2,0))</f>
        <v>0</v>
      </c>
      <c r="LJ20" s="5" t="n">
        <f aca="false">IF(Kalender!LJ20&lt;&gt;1,0,IF(AND($B20&gt;0,INDEX(Kalender!LJ$68:LJ$77,MAX(1,$B20))&gt;INDEX(Kalender!$B$68:$B$77,MAX(1,$B20))),1,0)+IF(OR(AND($C20&gt;0,INDEX(Kalender!LJ$81:LJ$110,MAX(1,$C20))&gt;INDEX(Kalender!$B$81:$B$110,MAX(1,$C20))),AND($D20&gt;0,INDEX(Kalender!LJ$81:LJ$110,MAX(1,$D20))&gt;INDEX(Kalender!$B$81:$B$110,MAX(1,$D20))),AND($E20&gt;0,INDEX(Kalender!LJ$81:LJ$110,MAX(1,$E20))&gt;INDEX(Kalender!$B$81:$B$110,MAX(1,$E20))),AND($F20&gt;0,INDEX(Kalender!LJ$81:LJ$110,MAX(1,$F20))&gt;INDEX(Kalender!$B$81:$B$110,MAX(1,$F20)))),2,0))</f>
        <v>0</v>
      </c>
      <c r="LK20" s="5" t="n">
        <f aca="false">IF(Kalender!LK20&lt;&gt;1,0,IF(AND($B20&gt;0,INDEX(Kalender!LK$68:LK$77,MAX(1,$B20))&gt;INDEX(Kalender!$B$68:$B$77,MAX(1,$B20))),1,0)+IF(OR(AND($C20&gt;0,INDEX(Kalender!LK$81:LK$110,MAX(1,$C20))&gt;INDEX(Kalender!$B$81:$B$110,MAX(1,$C20))),AND($D20&gt;0,INDEX(Kalender!LK$81:LK$110,MAX(1,$D20))&gt;INDEX(Kalender!$B$81:$B$110,MAX(1,$D20))),AND($E20&gt;0,INDEX(Kalender!LK$81:LK$110,MAX(1,$E20))&gt;INDEX(Kalender!$B$81:$B$110,MAX(1,$E20))),AND($F20&gt;0,INDEX(Kalender!LK$81:LK$110,MAX(1,$F20))&gt;INDEX(Kalender!$B$81:$B$110,MAX(1,$F20)))),2,0))</f>
        <v>0</v>
      </c>
      <c r="LL20" s="5" t="n">
        <f aca="false">IF(Kalender!LL20&lt;&gt;1,0,IF(AND($B20&gt;0,INDEX(Kalender!LL$68:LL$77,MAX(1,$B20))&gt;INDEX(Kalender!$B$68:$B$77,MAX(1,$B20))),1,0)+IF(OR(AND($C20&gt;0,INDEX(Kalender!LL$81:LL$110,MAX(1,$C20))&gt;INDEX(Kalender!$B$81:$B$110,MAX(1,$C20))),AND($D20&gt;0,INDEX(Kalender!LL$81:LL$110,MAX(1,$D20))&gt;INDEX(Kalender!$B$81:$B$110,MAX(1,$D20))),AND($E20&gt;0,INDEX(Kalender!LL$81:LL$110,MAX(1,$E20))&gt;INDEX(Kalender!$B$81:$B$110,MAX(1,$E20))),AND($F20&gt;0,INDEX(Kalender!LL$81:LL$110,MAX(1,$F20))&gt;INDEX(Kalender!$B$81:$B$110,MAX(1,$F20)))),2,0))</f>
        <v>0</v>
      </c>
      <c r="LM20" s="5" t="n">
        <f aca="false">IF(Kalender!LM20&lt;&gt;1,0,IF(AND($B20&gt;0,INDEX(Kalender!LM$68:LM$77,MAX(1,$B20))&gt;INDEX(Kalender!$B$68:$B$77,MAX(1,$B20))),1,0)+IF(OR(AND($C20&gt;0,INDEX(Kalender!LM$81:LM$110,MAX(1,$C20))&gt;INDEX(Kalender!$B$81:$B$110,MAX(1,$C20))),AND($D20&gt;0,INDEX(Kalender!LM$81:LM$110,MAX(1,$D20))&gt;INDEX(Kalender!$B$81:$B$110,MAX(1,$D20))),AND($E20&gt;0,INDEX(Kalender!LM$81:LM$110,MAX(1,$E20))&gt;INDEX(Kalender!$B$81:$B$110,MAX(1,$E20))),AND($F20&gt;0,INDEX(Kalender!LM$81:LM$110,MAX(1,$F20))&gt;INDEX(Kalender!$B$81:$B$110,MAX(1,$F20)))),2,0))</f>
        <v>0</v>
      </c>
      <c r="LN20" s="5" t="n">
        <f aca="false">IF(Kalender!LN20&lt;&gt;1,0,IF(AND($B20&gt;0,INDEX(Kalender!LN$68:LN$77,MAX(1,$B20))&gt;INDEX(Kalender!$B$68:$B$77,MAX(1,$B20))),1,0)+IF(OR(AND($C20&gt;0,INDEX(Kalender!LN$81:LN$110,MAX(1,$C20))&gt;INDEX(Kalender!$B$81:$B$110,MAX(1,$C20))),AND($D20&gt;0,INDEX(Kalender!LN$81:LN$110,MAX(1,$D20))&gt;INDEX(Kalender!$B$81:$B$110,MAX(1,$D20))),AND($E20&gt;0,INDEX(Kalender!LN$81:LN$110,MAX(1,$E20))&gt;INDEX(Kalender!$B$81:$B$110,MAX(1,$E20))),AND($F20&gt;0,INDEX(Kalender!LN$81:LN$110,MAX(1,$F20))&gt;INDEX(Kalender!$B$81:$B$110,MAX(1,$F20)))),2,0))</f>
        <v>0</v>
      </c>
      <c r="LO20" s="5" t="n">
        <f aca="false">IF(Kalender!LO20&lt;&gt;1,0,IF(AND($B20&gt;0,INDEX(Kalender!LO$68:LO$77,MAX(1,$B20))&gt;INDEX(Kalender!$B$68:$B$77,MAX(1,$B20))),1,0)+IF(OR(AND($C20&gt;0,INDEX(Kalender!LO$81:LO$110,MAX(1,$C20))&gt;INDEX(Kalender!$B$81:$B$110,MAX(1,$C20))),AND($D20&gt;0,INDEX(Kalender!LO$81:LO$110,MAX(1,$D20))&gt;INDEX(Kalender!$B$81:$B$110,MAX(1,$D20))),AND($E20&gt;0,INDEX(Kalender!LO$81:LO$110,MAX(1,$E20))&gt;INDEX(Kalender!$B$81:$B$110,MAX(1,$E20))),AND($F20&gt;0,INDEX(Kalender!LO$81:LO$110,MAX(1,$F20))&gt;INDEX(Kalender!$B$81:$B$110,MAX(1,$F20)))),2,0))</f>
        <v>0</v>
      </c>
      <c r="LP20" s="5" t="n">
        <f aca="false">IF(Kalender!LP20&lt;&gt;1,0,IF(AND($B20&gt;0,INDEX(Kalender!LP$68:LP$77,MAX(1,$B20))&gt;INDEX(Kalender!$B$68:$B$77,MAX(1,$B20))),1,0)+IF(OR(AND($C20&gt;0,INDEX(Kalender!LP$81:LP$110,MAX(1,$C20))&gt;INDEX(Kalender!$B$81:$B$110,MAX(1,$C20))),AND($D20&gt;0,INDEX(Kalender!LP$81:LP$110,MAX(1,$D20))&gt;INDEX(Kalender!$B$81:$B$110,MAX(1,$D20))),AND($E20&gt;0,INDEX(Kalender!LP$81:LP$110,MAX(1,$E20))&gt;INDEX(Kalender!$B$81:$B$110,MAX(1,$E20))),AND($F20&gt;0,INDEX(Kalender!LP$81:LP$110,MAX(1,$F20))&gt;INDEX(Kalender!$B$81:$B$110,MAX(1,$F20)))),2,0))</f>
        <v>0</v>
      </c>
      <c r="LQ20" s="5" t="n">
        <f aca="false">IF(Kalender!LQ20&lt;&gt;1,0,IF(AND($B20&gt;0,INDEX(Kalender!LQ$68:LQ$77,MAX(1,$B20))&gt;INDEX(Kalender!$B$68:$B$77,MAX(1,$B20))),1,0)+IF(OR(AND($C20&gt;0,INDEX(Kalender!LQ$81:LQ$110,MAX(1,$C20))&gt;INDEX(Kalender!$B$81:$B$110,MAX(1,$C20))),AND($D20&gt;0,INDEX(Kalender!LQ$81:LQ$110,MAX(1,$D20))&gt;INDEX(Kalender!$B$81:$B$110,MAX(1,$D20))),AND($E20&gt;0,INDEX(Kalender!LQ$81:LQ$110,MAX(1,$E20))&gt;INDEX(Kalender!$B$81:$B$110,MAX(1,$E20))),AND($F20&gt;0,INDEX(Kalender!LQ$81:LQ$110,MAX(1,$F20))&gt;INDEX(Kalender!$B$81:$B$110,MAX(1,$F20)))),2,0))</f>
        <v>0</v>
      </c>
      <c r="LR20" s="5" t="n">
        <f aca="false">IF(Kalender!LR20&lt;&gt;1,0,IF(AND($B20&gt;0,INDEX(Kalender!LR$68:LR$77,MAX(1,$B20))&gt;INDEX(Kalender!$B$68:$B$77,MAX(1,$B20))),1,0)+IF(OR(AND($C20&gt;0,INDEX(Kalender!LR$81:LR$110,MAX(1,$C20))&gt;INDEX(Kalender!$B$81:$B$110,MAX(1,$C20))),AND($D20&gt;0,INDEX(Kalender!LR$81:LR$110,MAX(1,$D20))&gt;INDEX(Kalender!$B$81:$B$110,MAX(1,$D20))),AND($E20&gt;0,INDEX(Kalender!LR$81:LR$110,MAX(1,$E20))&gt;INDEX(Kalender!$B$81:$B$110,MAX(1,$E20))),AND($F20&gt;0,INDEX(Kalender!LR$81:LR$110,MAX(1,$F20))&gt;INDEX(Kalender!$B$81:$B$110,MAX(1,$F20)))),2,0))</f>
        <v>0</v>
      </c>
      <c r="LS20" s="5" t="n">
        <f aca="false">IF(Kalender!LS20&lt;&gt;1,0,IF(AND($B20&gt;0,INDEX(Kalender!LS$68:LS$77,MAX(1,$B20))&gt;INDEX(Kalender!$B$68:$B$77,MAX(1,$B20))),1,0)+IF(OR(AND($C20&gt;0,INDEX(Kalender!LS$81:LS$110,MAX(1,$C20))&gt;INDEX(Kalender!$B$81:$B$110,MAX(1,$C20))),AND($D20&gt;0,INDEX(Kalender!LS$81:LS$110,MAX(1,$D20))&gt;INDEX(Kalender!$B$81:$B$110,MAX(1,$D20))),AND($E20&gt;0,INDEX(Kalender!LS$81:LS$110,MAX(1,$E20))&gt;INDEX(Kalender!$B$81:$B$110,MAX(1,$E20))),AND($F20&gt;0,INDEX(Kalender!LS$81:LS$110,MAX(1,$F20))&gt;INDEX(Kalender!$B$81:$B$110,MAX(1,$F20)))),2,0))</f>
        <v>0</v>
      </c>
      <c r="LT20" s="5" t="n">
        <f aca="false">IF(Kalender!LT20&lt;&gt;1,0,IF(AND($B20&gt;0,INDEX(Kalender!LT$68:LT$77,MAX(1,$B20))&gt;INDEX(Kalender!$B$68:$B$77,MAX(1,$B20))),1,0)+IF(OR(AND($C20&gt;0,INDEX(Kalender!LT$81:LT$110,MAX(1,$C20))&gt;INDEX(Kalender!$B$81:$B$110,MAX(1,$C20))),AND($D20&gt;0,INDEX(Kalender!LT$81:LT$110,MAX(1,$D20))&gt;INDEX(Kalender!$B$81:$B$110,MAX(1,$D20))),AND($E20&gt;0,INDEX(Kalender!LT$81:LT$110,MAX(1,$E20))&gt;INDEX(Kalender!$B$81:$B$110,MAX(1,$E20))),AND($F20&gt;0,INDEX(Kalender!LT$81:LT$110,MAX(1,$F20))&gt;INDEX(Kalender!$B$81:$B$110,MAX(1,$F20)))),2,0))</f>
        <v>0</v>
      </c>
      <c r="LU20" s="5" t="n">
        <f aca="false">IF(Kalender!LU20&lt;&gt;1,0,IF(AND($B20&gt;0,INDEX(Kalender!LU$68:LU$77,MAX(1,$B20))&gt;INDEX(Kalender!$B$68:$B$77,MAX(1,$B20))),1,0)+IF(OR(AND($C20&gt;0,INDEX(Kalender!LU$81:LU$110,MAX(1,$C20))&gt;INDEX(Kalender!$B$81:$B$110,MAX(1,$C20))),AND($D20&gt;0,INDEX(Kalender!LU$81:LU$110,MAX(1,$D20))&gt;INDEX(Kalender!$B$81:$B$110,MAX(1,$D20))),AND($E20&gt;0,INDEX(Kalender!LU$81:LU$110,MAX(1,$E20))&gt;INDEX(Kalender!$B$81:$B$110,MAX(1,$E20))),AND($F20&gt;0,INDEX(Kalender!LU$81:LU$110,MAX(1,$F20))&gt;INDEX(Kalender!$B$81:$B$110,MAX(1,$F20)))),2,0))</f>
        <v>0</v>
      </c>
      <c r="LV20" s="5" t="n">
        <f aca="false">IF(Kalender!LV20&lt;&gt;1,0,IF(AND($B20&gt;0,INDEX(Kalender!LV$68:LV$77,MAX(1,$B20))&gt;INDEX(Kalender!$B$68:$B$77,MAX(1,$B20))),1,0)+IF(OR(AND($C20&gt;0,INDEX(Kalender!LV$81:LV$110,MAX(1,$C20))&gt;INDEX(Kalender!$B$81:$B$110,MAX(1,$C20))),AND($D20&gt;0,INDEX(Kalender!LV$81:LV$110,MAX(1,$D20))&gt;INDEX(Kalender!$B$81:$B$110,MAX(1,$D20))),AND($E20&gt;0,INDEX(Kalender!LV$81:LV$110,MAX(1,$E20))&gt;INDEX(Kalender!$B$81:$B$110,MAX(1,$E20))),AND($F20&gt;0,INDEX(Kalender!LV$81:LV$110,MAX(1,$F20))&gt;INDEX(Kalender!$B$81:$B$110,MAX(1,$F20)))),2,0))</f>
        <v>0</v>
      </c>
      <c r="LW20" s="5" t="n">
        <f aca="false">IF(Kalender!LW20&lt;&gt;1,0,IF(AND($B20&gt;0,INDEX(Kalender!LW$68:LW$77,MAX(1,$B20))&gt;INDEX(Kalender!$B$68:$B$77,MAX(1,$B20))),1,0)+IF(OR(AND($C20&gt;0,INDEX(Kalender!LW$81:LW$110,MAX(1,$C20))&gt;INDEX(Kalender!$B$81:$B$110,MAX(1,$C20))),AND($D20&gt;0,INDEX(Kalender!LW$81:LW$110,MAX(1,$D20))&gt;INDEX(Kalender!$B$81:$B$110,MAX(1,$D20))),AND($E20&gt;0,INDEX(Kalender!LW$81:LW$110,MAX(1,$E20))&gt;INDEX(Kalender!$B$81:$B$110,MAX(1,$E20))),AND($F20&gt;0,INDEX(Kalender!LW$81:LW$110,MAX(1,$F20))&gt;INDEX(Kalender!$B$81:$B$110,MAX(1,$F20)))),2,0))</f>
        <v>0</v>
      </c>
      <c r="LX20" s="5" t="n">
        <f aca="false">IF(Kalender!LX20&lt;&gt;1,0,IF(AND($B20&gt;0,INDEX(Kalender!LX$68:LX$77,MAX(1,$B20))&gt;INDEX(Kalender!$B$68:$B$77,MAX(1,$B20))),1,0)+IF(OR(AND($C20&gt;0,INDEX(Kalender!LX$81:LX$110,MAX(1,$C20))&gt;INDEX(Kalender!$B$81:$B$110,MAX(1,$C20))),AND($D20&gt;0,INDEX(Kalender!LX$81:LX$110,MAX(1,$D20))&gt;INDEX(Kalender!$B$81:$B$110,MAX(1,$D20))),AND($E20&gt;0,INDEX(Kalender!LX$81:LX$110,MAX(1,$E20))&gt;INDEX(Kalender!$B$81:$B$110,MAX(1,$E20))),AND($F20&gt;0,INDEX(Kalender!LX$81:LX$110,MAX(1,$F20))&gt;INDEX(Kalender!$B$81:$B$110,MAX(1,$F20)))),2,0))</f>
        <v>0</v>
      </c>
      <c r="LY20" s="5" t="n">
        <f aca="false">IF(Kalender!LY20&lt;&gt;1,0,IF(AND($B20&gt;0,INDEX(Kalender!LY$68:LY$77,MAX(1,$B20))&gt;INDEX(Kalender!$B$68:$B$77,MAX(1,$B20))),1,0)+IF(OR(AND($C20&gt;0,INDEX(Kalender!LY$81:LY$110,MAX(1,$C20))&gt;INDEX(Kalender!$B$81:$B$110,MAX(1,$C20))),AND($D20&gt;0,INDEX(Kalender!LY$81:LY$110,MAX(1,$D20))&gt;INDEX(Kalender!$B$81:$B$110,MAX(1,$D20))),AND($E20&gt;0,INDEX(Kalender!LY$81:LY$110,MAX(1,$E20))&gt;INDEX(Kalender!$B$81:$B$110,MAX(1,$E20))),AND($F20&gt;0,INDEX(Kalender!LY$81:LY$110,MAX(1,$F20))&gt;INDEX(Kalender!$B$81:$B$110,MAX(1,$F20)))),2,0))</f>
        <v>0</v>
      </c>
      <c r="LZ20" s="5" t="n">
        <f aca="false">IF(Kalender!LZ20&lt;&gt;1,0,IF(AND($B20&gt;0,INDEX(Kalender!LZ$68:LZ$77,MAX(1,$B20))&gt;INDEX(Kalender!$B$68:$B$77,MAX(1,$B20))),1,0)+IF(OR(AND($C20&gt;0,INDEX(Kalender!LZ$81:LZ$110,MAX(1,$C20))&gt;INDEX(Kalender!$B$81:$B$110,MAX(1,$C20))),AND($D20&gt;0,INDEX(Kalender!LZ$81:LZ$110,MAX(1,$D20))&gt;INDEX(Kalender!$B$81:$B$110,MAX(1,$D20))),AND($E20&gt;0,INDEX(Kalender!LZ$81:LZ$110,MAX(1,$E20))&gt;INDEX(Kalender!$B$81:$B$110,MAX(1,$E20))),AND($F20&gt;0,INDEX(Kalender!LZ$81:LZ$110,MAX(1,$F20))&gt;INDEX(Kalender!$B$81:$B$110,MAX(1,$F20)))),2,0))</f>
        <v>0</v>
      </c>
      <c r="MA20" s="5" t="n">
        <f aca="false">IF(Kalender!MA20&lt;&gt;1,0,IF(AND($B20&gt;0,INDEX(Kalender!MA$68:MA$77,MAX(1,$B20))&gt;INDEX(Kalender!$B$68:$B$77,MAX(1,$B20))),1,0)+IF(OR(AND($C20&gt;0,INDEX(Kalender!MA$81:MA$110,MAX(1,$C20))&gt;INDEX(Kalender!$B$81:$B$110,MAX(1,$C20))),AND($D20&gt;0,INDEX(Kalender!MA$81:MA$110,MAX(1,$D20))&gt;INDEX(Kalender!$B$81:$B$110,MAX(1,$D20))),AND($E20&gt;0,INDEX(Kalender!MA$81:MA$110,MAX(1,$E20))&gt;INDEX(Kalender!$B$81:$B$110,MAX(1,$E20))),AND($F20&gt;0,INDEX(Kalender!MA$81:MA$110,MAX(1,$F20))&gt;INDEX(Kalender!$B$81:$B$110,MAX(1,$F20)))),2,0))</f>
        <v>0</v>
      </c>
      <c r="MB20" s="5" t="n">
        <f aca="false">IF(Kalender!MB20&lt;&gt;1,0,IF(AND($B20&gt;0,INDEX(Kalender!MB$68:MB$77,MAX(1,$B20))&gt;INDEX(Kalender!$B$68:$B$77,MAX(1,$B20))),1,0)+IF(OR(AND($C20&gt;0,INDEX(Kalender!MB$81:MB$110,MAX(1,$C20))&gt;INDEX(Kalender!$B$81:$B$110,MAX(1,$C20))),AND($D20&gt;0,INDEX(Kalender!MB$81:MB$110,MAX(1,$D20))&gt;INDEX(Kalender!$B$81:$B$110,MAX(1,$D20))),AND($E20&gt;0,INDEX(Kalender!MB$81:MB$110,MAX(1,$E20))&gt;INDEX(Kalender!$B$81:$B$110,MAX(1,$E20))),AND($F20&gt;0,INDEX(Kalender!MB$81:MB$110,MAX(1,$F20))&gt;INDEX(Kalender!$B$81:$B$110,MAX(1,$F20)))),2,0))</f>
        <v>0</v>
      </c>
      <c r="MC20" s="5" t="n">
        <f aca="false">IF(Kalender!MC20&lt;&gt;1,0,IF(AND($B20&gt;0,INDEX(Kalender!MC$68:MC$77,MAX(1,$B20))&gt;INDEX(Kalender!$B$68:$B$77,MAX(1,$B20))),1,0)+IF(OR(AND($C20&gt;0,INDEX(Kalender!MC$81:MC$110,MAX(1,$C20))&gt;INDEX(Kalender!$B$81:$B$110,MAX(1,$C20))),AND($D20&gt;0,INDEX(Kalender!MC$81:MC$110,MAX(1,$D20))&gt;INDEX(Kalender!$B$81:$B$110,MAX(1,$D20))),AND($E20&gt;0,INDEX(Kalender!MC$81:MC$110,MAX(1,$E20))&gt;INDEX(Kalender!$B$81:$B$110,MAX(1,$E20))),AND($F20&gt;0,INDEX(Kalender!MC$81:MC$110,MAX(1,$F20))&gt;INDEX(Kalender!$B$81:$B$110,MAX(1,$F20)))),2,0))</f>
        <v>0</v>
      </c>
      <c r="MD20" s="5" t="n">
        <f aca="false">IF(Kalender!MD20&lt;&gt;1,0,IF(AND($B20&gt;0,INDEX(Kalender!MD$68:MD$77,MAX(1,$B20))&gt;INDEX(Kalender!$B$68:$B$77,MAX(1,$B20))),1,0)+IF(OR(AND($C20&gt;0,INDEX(Kalender!MD$81:MD$110,MAX(1,$C20))&gt;INDEX(Kalender!$B$81:$B$110,MAX(1,$C20))),AND($D20&gt;0,INDEX(Kalender!MD$81:MD$110,MAX(1,$D20))&gt;INDEX(Kalender!$B$81:$B$110,MAX(1,$D20))),AND($E20&gt;0,INDEX(Kalender!MD$81:MD$110,MAX(1,$E20))&gt;INDEX(Kalender!$B$81:$B$110,MAX(1,$E20))),AND($F20&gt;0,INDEX(Kalender!MD$81:MD$110,MAX(1,$F20))&gt;INDEX(Kalender!$B$81:$B$110,MAX(1,$F20)))),2,0))</f>
        <v>0</v>
      </c>
      <c r="ME20" s="5" t="n">
        <f aca="false">IF(Kalender!ME20&lt;&gt;1,0,IF(AND($B20&gt;0,INDEX(Kalender!ME$68:ME$77,MAX(1,$B20))&gt;INDEX(Kalender!$B$68:$B$77,MAX(1,$B20))),1,0)+IF(OR(AND($C20&gt;0,INDEX(Kalender!ME$81:ME$110,MAX(1,$C20))&gt;INDEX(Kalender!$B$81:$B$110,MAX(1,$C20))),AND($D20&gt;0,INDEX(Kalender!ME$81:ME$110,MAX(1,$D20))&gt;INDEX(Kalender!$B$81:$B$110,MAX(1,$D20))),AND($E20&gt;0,INDEX(Kalender!ME$81:ME$110,MAX(1,$E20))&gt;INDEX(Kalender!$B$81:$B$110,MAX(1,$E20))),AND($F20&gt;0,INDEX(Kalender!ME$81:ME$110,MAX(1,$F20))&gt;INDEX(Kalender!$B$81:$B$110,MAX(1,$F20)))),2,0))</f>
        <v>0</v>
      </c>
      <c r="MF20" s="5" t="n">
        <f aca="false">IF(Kalender!MF20&lt;&gt;1,0,IF(AND($B20&gt;0,INDEX(Kalender!MF$68:MF$77,MAX(1,$B20))&gt;INDEX(Kalender!$B$68:$B$77,MAX(1,$B20))),1,0)+IF(OR(AND($C20&gt;0,INDEX(Kalender!MF$81:MF$110,MAX(1,$C20))&gt;INDEX(Kalender!$B$81:$B$110,MAX(1,$C20))),AND($D20&gt;0,INDEX(Kalender!MF$81:MF$110,MAX(1,$D20))&gt;INDEX(Kalender!$B$81:$B$110,MAX(1,$D20))),AND($E20&gt;0,INDEX(Kalender!MF$81:MF$110,MAX(1,$E20))&gt;INDEX(Kalender!$B$81:$B$110,MAX(1,$E20))),AND($F20&gt;0,INDEX(Kalender!MF$81:MF$110,MAX(1,$F20))&gt;INDEX(Kalender!$B$81:$B$110,MAX(1,$F20)))),2,0))</f>
        <v>0</v>
      </c>
      <c r="MG20" s="5" t="n">
        <f aca="false">IF(Kalender!MG20&lt;&gt;1,0,IF(AND($B20&gt;0,INDEX(Kalender!MG$68:MG$77,MAX(1,$B20))&gt;INDEX(Kalender!$B$68:$B$77,MAX(1,$B20))),1,0)+IF(OR(AND($C20&gt;0,INDEX(Kalender!MG$81:MG$110,MAX(1,$C20))&gt;INDEX(Kalender!$B$81:$B$110,MAX(1,$C20))),AND($D20&gt;0,INDEX(Kalender!MG$81:MG$110,MAX(1,$D20))&gt;INDEX(Kalender!$B$81:$B$110,MAX(1,$D20))),AND($E20&gt;0,INDEX(Kalender!MG$81:MG$110,MAX(1,$E20))&gt;INDEX(Kalender!$B$81:$B$110,MAX(1,$E20))),AND($F20&gt;0,INDEX(Kalender!MG$81:MG$110,MAX(1,$F20))&gt;INDEX(Kalender!$B$81:$B$110,MAX(1,$F20)))),2,0))</f>
        <v>0</v>
      </c>
      <c r="MH20" s="5" t="n">
        <f aca="false">IF(Kalender!MH20&lt;&gt;1,0,IF(AND($B20&gt;0,INDEX(Kalender!MH$68:MH$77,MAX(1,$B20))&gt;INDEX(Kalender!$B$68:$B$77,MAX(1,$B20))),1,0)+IF(OR(AND($C20&gt;0,INDEX(Kalender!MH$81:MH$110,MAX(1,$C20))&gt;INDEX(Kalender!$B$81:$B$110,MAX(1,$C20))),AND($D20&gt;0,INDEX(Kalender!MH$81:MH$110,MAX(1,$D20))&gt;INDEX(Kalender!$B$81:$B$110,MAX(1,$D20))),AND($E20&gt;0,INDEX(Kalender!MH$81:MH$110,MAX(1,$E20))&gt;INDEX(Kalender!$B$81:$B$110,MAX(1,$E20))),AND($F20&gt;0,INDEX(Kalender!MH$81:MH$110,MAX(1,$F20))&gt;INDEX(Kalender!$B$81:$B$110,MAX(1,$F20)))),2,0))</f>
        <v>0</v>
      </c>
      <c r="MI20" s="5" t="n">
        <f aca="false">IF(Kalender!MI20&lt;&gt;1,0,IF(AND($B20&gt;0,INDEX(Kalender!MI$68:MI$77,MAX(1,$B20))&gt;INDEX(Kalender!$B$68:$B$77,MAX(1,$B20))),1,0)+IF(OR(AND($C20&gt;0,INDEX(Kalender!MI$81:MI$110,MAX(1,$C20))&gt;INDEX(Kalender!$B$81:$B$110,MAX(1,$C20))),AND($D20&gt;0,INDEX(Kalender!MI$81:MI$110,MAX(1,$D20))&gt;INDEX(Kalender!$B$81:$B$110,MAX(1,$D20))),AND($E20&gt;0,INDEX(Kalender!MI$81:MI$110,MAX(1,$E20))&gt;INDEX(Kalender!$B$81:$B$110,MAX(1,$E20))),AND($F20&gt;0,INDEX(Kalender!MI$81:MI$110,MAX(1,$F20))&gt;INDEX(Kalender!$B$81:$B$110,MAX(1,$F20)))),2,0))</f>
        <v>0</v>
      </c>
      <c r="MJ20" s="5" t="n">
        <f aca="false">IF(Kalender!MJ20&lt;&gt;1,0,IF(AND($B20&gt;0,INDEX(Kalender!MJ$68:MJ$77,MAX(1,$B20))&gt;INDEX(Kalender!$B$68:$B$77,MAX(1,$B20))),1,0)+IF(OR(AND($C20&gt;0,INDEX(Kalender!MJ$81:MJ$110,MAX(1,$C20))&gt;INDEX(Kalender!$B$81:$B$110,MAX(1,$C20))),AND($D20&gt;0,INDEX(Kalender!MJ$81:MJ$110,MAX(1,$D20))&gt;INDEX(Kalender!$B$81:$B$110,MAX(1,$D20))),AND($E20&gt;0,INDEX(Kalender!MJ$81:MJ$110,MAX(1,$E20))&gt;INDEX(Kalender!$B$81:$B$110,MAX(1,$E20))),AND($F20&gt;0,INDEX(Kalender!MJ$81:MJ$110,MAX(1,$F20))&gt;INDEX(Kalender!$B$81:$B$110,MAX(1,$F20)))),2,0))</f>
        <v>0</v>
      </c>
      <c r="MK20" s="5" t="n">
        <f aca="false">IF(Kalender!MK20&lt;&gt;1,0,IF(AND($B20&gt;0,INDEX(Kalender!MK$68:MK$77,MAX(1,$B20))&gt;INDEX(Kalender!$B$68:$B$77,MAX(1,$B20))),1,0)+IF(OR(AND($C20&gt;0,INDEX(Kalender!MK$81:MK$110,MAX(1,$C20))&gt;INDEX(Kalender!$B$81:$B$110,MAX(1,$C20))),AND($D20&gt;0,INDEX(Kalender!MK$81:MK$110,MAX(1,$D20))&gt;INDEX(Kalender!$B$81:$B$110,MAX(1,$D20))),AND($E20&gt;0,INDEX(Kalender!MK$81:MK$110,MAX(1,$E20))&gt;INDEX(Kalender!$B$81:$B$110,MAX(1,$E20))),AND($F20&gt;0,INDEX(Kalender!MK$81:MK$110,MAX(1,$F20))&gt;INDEX(Kalender!$B$81:$B$110,MAX(1,$F20)))),2,0))</f>
        <v>0</v>
      </c>
      <c r="ML20" s="5" t="n">
        <f aca="false">IF(Kalender!ML20&lt;&gt;1,0,IF(AND($B20&gt;0,INDEX(Kalender!ML$68:ML$77,MAX(1,$B20))&gt;INDEX(Kalender!$B$68:$B$77,MAX(1,$B20))),1,0)+IF(OR(AND($C20&gt;0,INDEX(Kalender!ML$81:ML$110,MAX(1,$C20))&gt;INDEX(Kalender!$B$81:$B$110,MAX(1,$C20))),AND($D20&gt;0,INDEX(Kalender!ML$81:ML$110,MAX(1,$D20))&gt;INDEX(Kalender!$B$81:$B$110,MAX(1,$D20))),AND($E20&gt;0,INDEX(Kalender!ML$81:ML$110,MAX(1,$E20))&gt;INDEX(Kalender!$B$81:$B$110,MAX(1,$E20))),AND($F20&gt;0,INDEX(Kalender!ML$81:ML$110,MAX(1,$F20))&gt;INDEX(Kalender!$B$81:$B$110,MAX(1,$F20)))),2,0))</f>
        <v>0</v>
      </c>
      <c r="MM20" s="5" t="n">
        <f aca="false">IF(Kalender!MM20&lt;&gt;1,0,IF(AND($B20&gt;0,INDEX(Kalender!MM$68:MM$77,MAX(1,$B20))&gt;INDEX(Kalender!$B$68:$B$77,MAX(1,$B20))),1,0)+IF(OR(AND($C20&gt;0,INDEX(Kalender!MM$81:MM$110,MAX(1,$C20))&gt;INDEX(Kalender!$B$81:$B$110,MAX(1,$C20))),AND($D20&gt;0,INDEX(Kalender!MM$81:MM$110,MAX(1,$D20))&gt;INDEX(Kalender!$B$81:$B$110,MAX(1,$D20))),AND($E20&gt;0,INDEX(Kalender!MM$81:MM$110,MAX(1,$E20))&gt;INDEX(Kalender!$B$81:$B$110,MAX(1,$E20))),AND($F20&gt;0,INDEX(Kalender!MM$81:MM$110,MAX(1,$F20))&gt;INDEX(Kalender!$B$81:$B$110,MAX(1,$F20)))),2,0))</f>
        <v>0</v>
      </c>
      <c r="MN20" s="5" t="n">
        <f aca="false">IF(Kalender!MN20&lt;&gt;1,0,IF(AND($B20&gt;0,INDEX(Kalender!MN$68:MN$77,MAX(1,$B20))&gt;INDEX(Kalender!$B$68:$B$77,MAX(1,$B20))),1,0)+IF(OR(AND($C20&gt;0,INDEX(Kalender!MN$81:MN$110,MAX(1,$C20))&gt;INDEX(Kalender!$B$81:$B$110,MAX(1,$C20))),AND($D20&gt;0,INDEX(Kalender!MN$81:MN$110,MAX(1,$D20))&gt;INDEX(Kalender!$B$81:$B$110,MAX(1,$D20))),AND($E20&gt;0,INDEX(Kalender!MN$81:MN$110,MAX(1,$E20))&gt;INDEX(Kalender!$B$81:$B$110,MAX(1,$E20))),AND($F20&gt;0,INDEX(Kalender!MN$81:MN$110,MAX(1,$F20))&gt;INDEX(Kalender!$B$81:$B$110,MAX(1,$F20)))),2,0))</f>
        <v>0</v>
      </c>
      <c r="MO20" s="5" t="n">
        <f aca="false">IF(Kalender!MO20&lt;&gt;1,0,IF(AND($B20&gt;0,INDEX(Kalender!MO$68:MO$77,MAX(1,$B20))&gt;INDEX(Kalender!$B$68:$B$77,MAX(1,$B20))),1,0)+IF(OR(AND($C20&gt;0,INDEX(Kalender!MO$81:MO$110,MAX(1,$C20))&gt;INDEX(Kalender!$B$81:$B$110,MAX(1,$C20))),AND($D20&gt;0,INDEX(Kalender!MO$81:MO$110,MAX(1,$D20))&gt;INDEX(Kalender!$B$81:$B$110,MAX(1,$D20))),AND($E20&gt;0,INDEX(Kalender!MO$81:MO$110,MAX(1,$E20))&gt;INDEX(Kalender!$B$81:$B$110,MAX(1,$E20))),AND($F20&gt;0,INDEX(Kalender!MO$81:MO$110,MAX(1,$F20))&gt;INDEX(Kalender!$B$81:$B$110,MAX(1,$F20)))),2,0))</f>
        <v>0</v>
      </c>
      <c r="MP20" s="5" t="n">
        <f aca="false">IF(Kalender!MP20&lt;&gt;1,0,IF(AND($B20&gt;0,INDEX(Kalender!MP$68:MP$77,MAX(1,$B20))&gt;INDEX(Kalender!$B$68:$B$77,MAX(1,$B20))),1,0)+IF(OR(AND($C20&gt;0,INDEX(Kalender!MP$81:MP$110,MAX(1,$C20))&gt;INDEX(Kalender!$B$81:$B$110,MAX(1,$C20))),AND($D20&gt;0,INDEX(Kalender!MP$81:MP$110,MAX(1,$D20))&gt;INDEX(Kalender!$B$81:$B$110,MAX(1,$D20))),AND($E20&gt;0,INDEX(Kalender!MP$81:MP$110,MAX(1,$E20))&gt;INDEX(Kalender!$B$81:$B$110,MAX(1,$E20))),AND($F20&gt;0,INDEX(Kalender!MP$81:MP$110,MAX(1,$F20))&gt;INDEX(Kalender!$B$81:$B$110,MAX(1,$F20)))),2,0))</f>
        <v>0</v>
      </c>
      <c r="MQ20" s="5" t="n">
        <f aca="false">IF(Kalender!MQ20&lt;&gt;1,0,IF(AND($B20&gt;0,INDEX(Kalender!MQ$68:MQ$77,MAX(1,$B20))&gt;INDEX(Kalender!$B$68:$B$77,MAX(1,$B20))),1,0)+IF(OR(AND($C20&gt;0,INDEX(Kalender!MQ$81:MQ$110,MAX(1,$C20))&gt;INDEX(Kalender!$B$81:$B$110,MAX(1,$C20))),AND($D20&gt;0,INDEX(Kalender!MQ$81:MQ$110,MAX(1,$D20))&gt;INDEX(Kalender!$B$81:$B$110,MAX(1,$D20))),AND($E20&gt;0,INDEX(Kalender!MQ$81:MQ$110,MAX(1,$E20))&gt;INDEX(Kalender!$B$81:$B$110,MAX(1,$E20))),AND($F20&gt;0,INDEX(Kalender!MQ$81:MQ$110,MAX(1,$F20))&gt;INDEX(Kalender!$B$81:$B$110,MAX(1,$F20)))),2,0))</f>
        <v>0</v>
      </c>
      <c r="MR20" s="5" t="n">
        <f aca="false">IF(Kalender!MR20&lt;&gt;1,0,IF(AND($B20&gt;0,INDEX(Kalender!MR$68:MR$77,MAX(1,$B20))&gt;INDEX(Kalender!$B$68:$B$77,MAX(1,$B20))),1,0)+IF(OR(AND($C20&gt;0,INDEX(Kalender!MR$81:MR$110,MAX(1,$C20))&gt;INDEX(Kalender!$B$81:$B$110,MAX(1,$C20))),AND($D20&gt;0,INDEX(Kalender!MR$81:MR$110,MAX(1,$D20))&gt;INDEX(Kalender!$B$81:$B$110,MAX(1,$D20))),AND($E20&gt;0,INDEX(Kalender!MR$81:MR$110,MAX(1,$E20))&gt;INDEX(Kalender!$B$81:$B$110,MAX(1,$E20))),AND($F20&gt;0,INDEX(Kalender!MR$81:MR$110,MAX(1,$F20))&gt;INDEX(Kalender!$B$81:$B$110,MAX(1,$F20)))),2,0))</f>
        <v>0</v>
      </c>
      <c r="MS20" s="5" t="n">
        <f aca="false">IF(Kalender!MS20&lt;&gt;1,0,IF(AND($B20&gt;0,INDEX(Kalender!MS$68:MS$77,MAX(1,$B20))&gt;INDEX(Kalender!$B$68:$B$77,MAX(1,$B20))),1,0)+IF(OR(AND($C20&gt;0,INDEX(Kalender!MS$81:MS$110,MAX(1,$C20))&gt;INDEX(Kalender!$B$81:$B$110,MAX(1,$C20))),AND($D20&gt;0,INDEX(Kalender!MS$81:MS$110,MAX(1,$D20))&gt;INDEX(Kalender!$B$81:$B$110,MAX(1,$D20))),AND($E20&gt;0,INDEX(Kalender!MS$81:MS$110,MAX(1,$E20))&gt;INDEX(Kalender!$B$81:$B$110,MAX(1,$E20))),AND($F20&gt;0,INDEX(Kalender!MS$81:MS$110,MAX(1,$F20))&gt;INDEX(Kalender!$B$81:$B$110,MAX(1,$F20)))),2,0))</f>
        <v>0</v>
      </c>
      <c r="MT20" s="5" t="n">
        <f aca="false">IF(Kalender!MT20&lt;&gt;1,0,IF(AND($B20&gt;0,INDEX(Kalender!MT$68:MT$77,MAX(1,$B20))&gt;INDEX(Kalender!$B$68:$B$77,MAX(1,$B20))),1,0)+IF(OR(AND($C20&gt;0,INDEX(Kalender!MT$81:MT$110,MAX(1,$C20))&gt;INDEX(Kalender!$B$81:$B$110,MAX(1,$C20))),AND($D20&gt;0,INDEX(Kalender!MT$81:MT$110,MAX(1,$D20))&gt;INDEX(Kalender!$B$81:$B$110,MAX(1,$D20))),AND($E20&gt;0,INDEX(Kalender!MT$81:MT$110,MAX(1,$E20))&gt;INDEX(Kalender!$B$81:$B$110,MAX(1,$E20))),AND($F20&gt;0,INDEX(Kalender!MT$81:MT$110,MAX(1,$F20))&gt;INDEX(Kalender!$B$81:$B$110,MAX(1,$F20)))),2,0))</f>
        <v>0</v>
      </c>
      <c r="MU20" s="5" t="n">
        <f aca="false">IF(Kalender!MU20&lt;&gt;1,0,IF(AND($B20&gt;0,INDEX(Kalender!MU$68:MU$77,MAX(1,$B20))&gt;INDEX(Kalender!$B$68:$B$77,MAX(1,$B20))),1,0)+IF(OR(AND($C20&gt;0,INDEX(Kalender!MU$81:MU$110,MAX(1,$C20))&gt;INDEX(Kalender!$B$81:$B$110,MAX(1,$C20))),AND($D20&gt;0,INDEX(Kalender!MU$81:MU$110,MAX(1,$D20))&gt;INDEX(Kalender!$B$81:$B$110,MAX(1,$D20))),AND($E20&gt;0,INDEX(Kalender!MU$81:MU$110,MAX(1,$E20))&gt;INDEX(Kalender!$B$81:$B$110,MAX(1,$E20))),AND($F20&gt;0,INDEX(Kalender!MU$81:MU$110,MAX(1,$F20))&gt;INDEX(Kalender!$B$81:$B$110,MAX(1,$F20)))),2,0))</f>
        <v>0</v>
      </c>
      <c r="MV20" s="5" t="n">
        <f aca="false">IF(Kalender!MV20&lt;&gt;1,0,IF(AND($B20&gt;0,INDEX(Kalender!MV$68:MV$77,MAX(1,$B20))&gt;INDEX(Kalender!$B$68:$B$77,MAX(1,$B20))),1,0)+IF(OR(AND($C20&gt;0,INDEX(Kalender!MV$81:MV$110,MAX(1,$C20))&gt;INDEX(Kalender!$B$81:$B$110,MAX(1,$C20))),AND($D20&gt;0,INDEX(Kalender!MV$81:MV$110,MAX(1,$D20))&gt;INDEX(Kalender!$B$81:$B$110,MAX(1,$D20))),AND($E20&gt;0,INDEX(Kalender!MV$81:MV$110,MAX(1,$E20))&gt;INDEX(Kalender!$B$81:$B$110,MAX(1,$E20))),AND($F20&gt;0,INDEX(Kalender!MV$81:MV$110,MAX(1,$F20))&gt;INDEX(Kalender!$B$81:$B$110,MAX(1,$F20)))),2,0))</f>
        <v>0</v>
      </c>
      <c r="MW20" s="5" t="n">
        <f aca="false">IF(Kalender!MW20&lt;&gt;1,0,IF(AND($B20&gt;0,INDEX(Kalender!MW$68:MW$77,MAX(1,$B20))&gt;INDEX(Kalender!$B$68:$B$77,MAX(1,$B20))),1,0)+IF(OR(AND($C20&gt;0,INDEX(Kalender!MW$81:MW$110,MAX(1,$C20))&gt;INDEX(Kalender!$B$81:$B$110,MAX(1,$C20))),AND($D20&gt;0,INDEX(Kalender!MW$81:MW$110,MAX(1,$D20))&gt;INDEX(Kalender!$B$81:$B$110,MAX(1,$D20))),AND($E20&gt;0,INDEX(Kalender!MW$81:MW$110,MAX(1,$E20))&gt;INDEX(Kalender!$B$81:$B$110,MAX(1,$E20))),AND($F20&gt;0,INDEX(Kalender!MW$81:MW$110,MAX(1,$F20))&gt;INDEX(Kalender!$B$81:$B$110,MAX(1,$F20)))),2,0))</f>
        <v>0</v>
      </c>
      <c r="MX20" s="5" t="n">
        <f aca="false">IF(Kalender!MX20&lt;&gt;1,0,IF(AND($B20&gt;0,INDEX(Kalender!MX$68:MX$77,MAX(1,$B20))&gt;INDEX(Kalender!$B$68:$B$77,MAX(1,$B20))),1,0)+IF(OR(AND($C20&gt;0,INDEX(Kalender!MX$81:MX$110,MAX(1,$C20))&gt;INDEX(Kalender!$B$81:$B$110,MAX(1,$C20))),AND($D20&gt;0,INDEX(Kalender!MX$81:MX$110,MAX(1,$D20))&gt;INDEX(Kalender!$B$81:$B$110,MAX(1,$D20))),AND($E20&gt;0,INDEX(Kalender!MX$81:MX$110,MAX(1,$E20))&gt;INDEX(Kalender!$B$81:$B$110,MAX(1,$E20))),AND($F20&gt;0,INDEX(Kalender!MX$81:MX$110,MAX(1,$F20))&gt;INDEX(Kalender!$B$81:$B$110,MAX(1,$F20)))),2,0))</f>
        <v>0</v>
      </c>
      <c r="MY20" s="5" t="n">
        <f aca="false">IF(Kalender!MY20&lt;&gt;1,0,IF(AND($B20&gt;0,INDEX(Kalender!MY$68:MY$77,MAX(1,$B20))&gt;INDEX(Kalender!$B$68:$B$77,MAX(1,$B20))),1,0)+IF(OR(AND($C20&gt;0,INDEX(Kalender!MY$81:MY$110,MAX(1,$C20))&gt;INDEX(Kalender!$B$81:$B$110,MAX(1,$C20))),AND($D20&gt;0,INDEX(Kalender!MY$81:MY$110,MAX(1,$D20))&gt;INDEX(Kalender!$B$81:$B$110,MAX(1,$D20))),AND($E20&gt;0,INDEX(Kalender!MY$81:MY$110,MAX(1,$E20))&gt;INDEX(Kalender!$B$81:$B$110,MAX(1,$E20))),AND($F20&gt;0,INDEX(Kalender!MY$81:MY$110,MAX(1,$F20))&gt;INDEX(Kalender!$B$81:$B$110,MAX(1,$F20)))),2,0))</f>
        <v>0</v>
      </c>
      <c r="MZ20" s="5" t="n">
        <f aca="false">IF(Kalender!MZ20&lt;&gt;1,0,IF(AND($B20&gt;0,INDEX(Kalender!MZ$68:MZ$77,MAX(1,$B20))&gt;INDEX(Kalender!$B$68:$B$77,MAX(1,$B20))),1,0)+IF(OR(AND($C20&gt;0,INDEX(Kalender!MZ$81:MZ$110,MAX(1,$C20))&gt;INDEX(Kalender!$B$81:$B$110,MAX(1,$C20))),AND($D20&gt;0,INDEX(Kalender!MZ$81:MZ$110,MAX(1,$D20))&gt;INDEX(Kalender!$B$81:$B$110,MAX(1,$D20))),AND($E20&gt;0,INDEX(Kalender!MZ$81:MZ$110,MAX(1,$E20))&gt;INDEX(Kalender!$B$81:$B$110,MAX(1,$E20))),AND($F20&gt;0,INDEX(Kalender!MZ$81:MZ$110,MAX(1,$F20))&gt;INDEX(Kalender!$B$81:$B$110,MAX(1,$F20)))),2,0))</f>
        <v>0</v>
      </c>
      <c r="NA20" s="5" t="n">
        <f aca="false">IF(Kalender!NA20&lt;&gt;1,0,IF(AND($B20&gt;0,INDEX(Kalender!NA$68:NA$77,MAX(1,$B20))&gt;INDEX(Kalender!$B$68:$B$77,MAX(1,$B20))),1,0)+IF(OR(AND($C20&gt;0,INDEX(Kalender!NA$81:NA$110,MAX(1,$C20))&gt;INDEX(Kalender!$B$81:$B$110,MAX(1,$C20))),AND($D20&gt;0,INDEX(Kalender!NA$81:NA$110,MAX(1,$D20))&gt;INDEX(Kalender!$B$81:$B$110,MAX(1,$D20))),AND($E20&gt;0,INDEX(Kalender!NA$81:NA$110,MAX(1,$E20))&gt;INDEX(Kalender!$B$81:$B$110,MAX(1,$E20))),AND($F20&gt;0,INDEX(Kalender!NA$81:NA$110,MAX(1,$F20))&gt;INDEX(Kalender!$B$81:$B$110,MAX(1,$F20)))),2,0))</f>
        <v>0</v>
      </c>
      <c r="NB20" s="5" t="n">
        <f aca="false">IF(Kalender!NB20&lt;&gt;1,0,IF(AND($B20&gt;0,INDEX(Kalender!NB$68:NB$77,MAX(1,$B20))&gt;INDEX(Kalender!$B$68:$B$77,MAX(1,$B20))),1,0)+IF(OR(AND($C20&gt;0,INDEX(Kalender!NB$81:NB$110,MAX(1,$C20))&gt;INDEX(Kalender!$B$81:$B$110,MAX(1,$C20))),AND($D20&gt;0,INDEX(Kalender!NB$81:NB$110,MAX(1,$D20))&gt;INDEX(Kalender!$B$81:$B$110,MAX(1,$D20))),AND($E20&gt;0,INDEX(Kalender!NB$81:NB$110,MAX(1,$E20))&gt;INDEX(Kalender!$B$81:$B$110,MAX(1,$E20))),AND($F20&gt;0,INDEX(Kalender!NB$81:NB$110,MAX(1,$F20))&gt;INDEX(Kalender!$B$81:$B$110,MAX(1,$F20)))),2,0))</f>
        <v>0</v>
      </c>
      <c r="NC20" s="5" t="n">
        <f aca="false">IF(Kalender!NC20&lt;&gt;1,0,IF(AND($B20&gt;0,INDEX(Kalender!NC$68:NC$77,MAX(1,$B20))&gt;INDEX(Kalender!$B$68:$B$77,MAX(1,$B20))),1,0)+IF(OR(AND($C20&gt;0,INDEX(Kalender!NC$81:NC$110,MAX(1,$C20))&gt;INDEX(Kalender!$B$81:$B$110,MAX(1,$C20))),AND($D20&gt;0,INDEX(Kalender!NC$81:NC$110,MAX(1,$D20))&gt;INDEX(Kalender!$B$81:$B$110,MAX(1,$D20))),AND($E20&gt;0,INDEX(Kalender!NC$81:NC$110,MAX(1,$E20))&gt;INDEX(Kalender!$B$81:$B$110,MAX(1,$E20))),AND($F20&gt;0,INDEX(Kalender!NC$81:NC$110,MAX(1,$F20))&gt;INDEX(Kalender!$B$81:$B$110,MAX(1,$F20)))),2,0))</f>
        <v>0</v>
      </c>
      <c r="ND20" s="5" t="n">
        <f aca="false">IF(Kalender!ND20&lt;&gt;1,0,IF(AND($B20&gt;0,INDEX(Kalender!ND$68:ND$77,MAX(1,$B20))&gt;INDEX(Kalender!$B$68:$B$77,MAX(1,$B20))),1,0)+IF(OR(AND($C20&gt;0,INDEX(Kalender!ND$81:ND$110,MAX(1,$C20))&gt;INDEX(Kalender!$B$81:$B$110,MAX(1,$C20))),AND($D20&gt;0,INDEX(Kalender!ND$81:ND$110,MAX(1,$D20))&gt;INDEX(Kalender!$B$81:$B$110,MAX(1,$D20))),AND($E20&gt;0,INDEX(Kalender!ND$81:ND$110,MAX(1,$E20))&gt;INDEX(Kalender!$B$81:$B$110,MAX(1,$E20))),AND($F20&gt;0,INDEX(Kalender!ND$81:ND$110,MAX(1,$F20))&gt;INDEX(Kalender!$B$81:$B$110,MAX(1,$F20)))),2,0))</f>
        <v>0</v>
      </c>
      <c r="NE20" s="5" t="n">
        <f aca="false">IF(Kalender!NE20&lt;&gt;1,0,IF(AND($B20&gt;0,INDEX(Kalender!NE$68:NE$77,MAX(1,$B20))&gt;INDEX(Kalender!$B$68:$B$77,MAX(1,$B20))),1,0)+IF(OR(AND($C20&gt;0,INDEX(Kalender!NE$81:NE$110,MAX(1,$C20))&gt;INDEX(Kalender!$B$81:$B$110,MAX(1,$C20))),AND($D20&gt;0,INDEX(Kalender!NE$81:NE$110,MAX(1,$D20))&gt;INDEX(Kalender!$B$81:$B$110,MAX(1,$D20))),AND($E20&gt;0,INDEX(Kalender!NE$81:NE$110,MAX(1,$E20))&gt;INDEX(Kalender!$B$81:$B$110,MAX(1,$E20))),AND($F20&gt;0,INDEX(Kalender!NE$81:NE$110,MAX(1,$F20))&gt;INDEX(Kalender!$B$81:$B$110,MAX(1,$F20)))),2,0))</f>
        <v>0</v>
      </c>
      <c r="NF20" s="5" t="n">
        <f aca="false">IF(Kalender!NF20&lt;&gt;1,0,IF(AND($B20&gt;0,INDEX(Kalender!NF$68:NF$77,MAX(1,$B20))&gt;INDEX(Kalender!$B$68:$B$77,MAX(1,$B20))),1,0)+IF(OR(AND($C20&gt;0,INDEX(Kalender!NF$81:NF$110,MAX(1,$C20))&gt;INDEX(Kalender!$B$81:$B$110,MAX(1,$C20))),AND($D20&gt;0,INDEX(Kalender!NF$81:NF$110,MAX(1,$D20))&gt;INDEX(Kalender!$B$81:$B$110,MAX(1,$D20))),AND($E20&gt;0,INDEX(Kalender!NF$81:NF$110,MAX(1,$E20))&gt;INDEX(Kalender!$B$81:$B$110,MAX(1,$E20))),AND($F20&gt;0,INDEX(Kalender!NF$81:NF$110,MAX(1,$F20))&gt;INDEX(Kalender!$B$81:$B$110,MAX(1,$F20)))),2,0))</f>
        <v>0</v>
      </c>
      <c r="NG20" s="5" t="n">
        <f aca="false">IF(Kalender!NG20&lt;&gt;1,0,IF(AND($B20&gt;0,INDEX(Kalender!NG$68:NG$77,MAX(1,$B20))&gt;INDEX(Kalender!$B$68:$B$77,MAX(1,$B20))),1,0)+IF(OR(AND($C20&gt;0,INDEX(Kalender!NG$81:NG$110,MAX(1,$C20))&gt;INDEX(Kalender!$B$81:$B$110,MAX(1,$C20))),AND($D20&gt;0,INDEX(Kalender!NG$81:NG$110,MAX(1,$D20))&gt;INDEX(Kalender!$B$81:$B$110,MAX(1,$D20))),AND($E20&gt;0,INDEX(Kalender!NG$81:NG$110,MAX(1,$E20))&gt;INDEX(Kalender!$B$81:$B$110,MAX(1,$E20))),AND($F20&gt;0,INDEX(Kalender!NG$81:NG$110,MAX(1,$F20))&gt;INDEX(Kalender!$B$81:$B$110,MAX(1,$F20)))),2,0))</f>
        <v>0</v>
      </c>
      <c r="NH20" s="5" t="n">
        <f aca="false">IF(Kalender!NH20&lt;&gt;1,0,IF(AND($B20&gt;0,INDEX(Kalender!NH$68:NH$77,MAX(1,$B20))&gt;INDEX(Kalender!$B$68:$B$77,MAX(1,$B20))),1,0)+IF(OR(AND($C20&gt;0,INDEX(Kalender!NH$81:NH$110,MAX(1,$C20))&gt;INDEX(Kalender!$B$81:$B$110,MAX(1,$C20))),AND($D20&gt;0,INDEX(Kalender!NH$81:NH$110,MAX(1,$D20))&gt;INDEX(Kalender!$B$81:$B$110,MAX(1,$D20))),AND($E20&gt;0,INDEX(Kalender!NH$81:NH$110,MAX(1,$E20))&gt;INDEX(Kalender!$B$81:$B$110,MAX(1,$E20))),AND($F20&gt;0,INDEX(Kalender!NH$81:NH$110,MAX(1,$F20))&gt;INDEX(Kalender!$B$81:$B$110,MAX(1,$F20)))),2,0))</f>
        <v>0</v>
      </c>
    </row>
    <row r="21" customFormat="false" ht="15" hidden="false" customHeight="false" outlineLevel="0" collapsed="false">
      <c r="A21" s="5" t="str">
        <f aca="false">Kalender!A21</f>
        <v/>
      </c>
      <c r="B21" s="5" t="n">
        <f aca="false">IFERROR(MATCH(Kalender!$B21,Kalender!$A$68:$A$77,0),0)</f>
        <v>5</v>
      </c>
      <c r="C21" s="5" t="n">
        <f aca="false">IF(Kalender!C21="",0,IFERROR(MATCH(Kalender!C21,Kalender!$A$81:$A$110,0),0))</f>
        <v>0</v>
      </c>
      <c r="D21" s="5" t="n">
        <f aca="false">IF(Kalender!D21="",0,IFERROR(MATCH(Kalender!D21,Kalender!$A$81:$A$110,0),0))</f>
        <v>0</v>
      </c>
      <c r="E21" s="5" t="n">
        <f aca="false">IF(Kalender!E21="",0,IFERROR(MATCH(Kalender!E21,Kalender!$A$81:$A$110,0),0))</f>
        <v>0</v>
      </c>
      <c r="F21" s="5" t="n">
        <f aca="false">IF(Kalender!F21="",0,IFERROR(MATCH(Kalender!F21,Kalender!$A$81:$A$110,0),0))</f>
        <v>0</v>
      </c>
      <c r="G21" s="5" t="n">
        <f aca="false">IF(Kalender!G21&lt;&gt;1,0,IF(AND($B21&gt;0,INDEX(Kalender!G$68:G$77,MAX(1,$B21))&gt;INDEX(Kalender!$B$68:$B$77,MAX(1,$B21))),1,0)+IF(OR(AND($C21&gt;0,INDEX(Kalender!G$81:G$110,MAX(1,$C21))&gt;INDEX(Kalender!$B$81:$B$110,MAX(1,$C21))),AND($D21&gt;0,INDEX(Kalender!G$81:G$110,MAX(1,$D21))&gt;INDEX(Kalender!$B$81:$B$110,MAX(1,$D21))),AND($E21&gt;0,INDEX(Kalender!G$81:G$110,MAX(1,$E21))&gt;INDEX(Kalender!$B$81:$B$110,MAX(1,$E21))),AND($F21&gt;0,INDEX(Kalender!G$81:G$110,MAX(1,$F21))&gt;INDEX(Kalender!$B$81:$B$110,MAX(1,$F21)))),2,0))</f>
        <v>0</v>
      </c>
      <c r="H21" s="5" t="n">
        <f aca="false">IF(Kalender!H21&lt;&gt;1,0,IF(AND($B21&gt;0,INDEX(Kalender!H$68:H$77,MAX(1,$B21))&gt;INDEX(Kalender!$B$68:$B$77,MAX(1,$B21))),1,0)+IF(OR(AND($C21&gt;0,INDEX(Kalender!H$81:H$110,MAX(1,$C21))&gt;INDEX(Kalender!$B$81:$B$110,MAX(1,$C21))),AND($D21&gt;0,INDEX(Kalender!H$81:H$110,MAX(1,$D21))&gt;INDEX(Kalender!$B$81:$B$110,MAX(1,$D21))),AND($E21&gt;0,INDEX(Kalender!H$81:H$110,MAX(1,$E21))&gt;INDEX(Kalender!$B$81:$B$110,MAX(1,$E21))),AND($F21&gt;0,INDEX(Kalender!H$81:H$110,MAX(1,$F21))&gt;INDEX(Kalender!$B$81:$B$110,MAX(1,$F21)))),2,0))</f>
        <v>0</v>
      </c>
      <c r="I21" s="5" t="n">
        <f aca="false">IF(Kalender!I21&lt;&gt;1,0,IF(AND($B21&gt;0,INDEX(Kalender!I$68:I$77,MAX(1,$B21))&gt;INDEX(Kalender!$B$68:$B$77,MAX(1,$B21))),1,0)+IF(OR(AND($C21&gt;0,INDEX(Kalender!I$81:I$110,MAX(1,$C21))&gt;INDEX(Kalender!$B$81:$B$110,MAX(1,$C21))),AND($D21&gt;0,INDEX(Kalender!I$81:I$110,MAX(1,$D21))&gt;INDEX(Kalender!$B$81:$B$110,MAX(1,$D21))),AND($E21&gt;0,INDEX(Kalender!I$81:I$110,MAX(1,$E21))&gt;INDEX(Kalender!$B$81:$B$110,MAX(1,$E21))),AND($F21&gt;0,INDEX(Kalender!I$81:I$110,MAX(1,$F21))&gt;INDEX(Kalender!$B$81:$B$110,MAX(1,$F21)))),2,0))</f>
        <v>0</v>
      </c>
      <c r="J21" s="5" t="n">
        <f aca="false">IF(Kalender!J21&lt;&gt;1,0,IF(AND($B21&gt;0,INDEX(Kalender!J$68:J$77,MAX(1,$B21))&gt;INDEX(Kalender!$B$68:$B$77,MAX(1,$B21))),1,0)+IF(OR(AND($C21&gt;0,INDEX(Kalender!J$81:J$110,MAX(1,$C21))&gt;INDEX(Kalender!$B$81:$B$110,MAX(1,$C21))),AND($D21&gt;0,INDEX(Kalender!J$81:J$110,MAX(1,$D21))&gt;INDEX(Kalender!$B$81:$B$110,MAX(1,$D21))),AND($E21&gt;0,INDEX(Kalender!J$81:J$110,MAX(1,$E21))&gt;INDEX(Kalender!$B$81:$B$110,MAX(1,$E21))),AND($F21&gt;0,INDEX(Kalender!J$81:J$110,MAX(1,$F21))&gt;INDEX(Kalender!$B$81:$B$110,MAX(1,$F21)))),2,0))</f>
        <v>0</v>
      </c>
      <c r="K21" s="5" t="n">
        <f aca="false">IF(Kalender!K21&lt;&gt;1,0,IF(AND($B21&gt;0,INDEX(Kalender!K$68:K$77,MAX(1,$B21))&gt;INDEX(Kalender!$B$68:$B$77,MAX(1,$B21))),1,0)+IF(OR(AND($C21&gt;0,INDEX(Kalender!K$81:K$110,MAX(1,$C21))&gt;INDEX(Kalender!$B$81:$B$110,MAX(1,$C21))),AND($D21&gt;0,INDEX(Kalender!K$81:K$110,MAX(1,$D21))&gt;INDEX(Kalender!$B$81:$B$110,MAX(1,$D21))),AND($E21&gt;0,INDEX(Kalender!K$81:K$110,MAX(1,$E21))&gt;INDEX(Kalender!$B$81:$B$110,MAX(1,$E21))),AND($F21&gt;0,INDEX(Kalender!K$81:K$110,MAX(1,$F21))&gt;INDEX(Kalender!$B$81:$B$110,MAX(1,$F21)))),2,0))</f>
        <v>0</v>
      </c>
      <c r="L21" s="5" t="n">
        <f aca="false">IF(Kalender!L21&lt;&gt;1,0,IF(AND($B21&gt;0,INDEX(Kalender!L$68:L$77,MAX(1,$B21))&gt;INDEX(Kalender!$B$68:$B$77,MAX(1,$B21))),1,0)+IF(OR(AND($C21&gt;0,INDEX(Kalender!L$81:L$110,MAX(1,$C21))&gt;INDEX(Kalender!$B$81:$B$110,MAX(1,$C21))),AND($D21&gt;0,INDEX(Kalender!L$81:L$110,MAX(1,$D21))&gt;INDEX(Kalender!$B$81:$B$110,MAX(1,$D21))),AND($E21&gt;0,INDEX(Kalender!L$81:L$110,MAX(1,$E21))&gt;INDEX(Kalender!$B$81:$B$110,MAX(1,$E21))),AND($F21&gt;0,INDEX(Kalender!L$81:L$110,MAX(1,$F21))&gt;INDEX(Kalender!$B$81:$B$110,MAX(1,$F21)))),2,0))</f>
        <v>0</v>
      </c>
      <c r="M21" s="5" t="n">
        <f aca="false">IF(Kalender!M21&lt;&gt;1,0,IF(AND($B21&gt;0,INDEX(Kalender!M$68:M$77,MAX(1,$B21))&gt;INDEX(Kalender!$B$68:$B$77,MAX(1,$B21))),1,0)+IF(OR(AND($C21&gt;0,INDEX(Kalender!M$81:M$110,MAX(1,$C21))&gt;INDEX(Kalender!$B$81:$B$110,MAX(1,$C21))),AND($D21&gt;0,INDEX(Kalender!M$81:M$110,MAX(1,$D21))&gt;INDEX(Kalender!$B$81:$B$110,MAX(1,$D21))),AND($E21&gt;0,INDEX(Kalender!M$81:M$110,MAX(1,$E21))&gt;INDEX(Kalender!$B$81:$B$110,MAX(1,$E21))),AND($F21&gt;0,INDEX(Kalender!M$81:M$110,MAX(1,$F21))&gt;INDEX(Kalender!$B$81:$B$110,MAX(1,$F21)))),2,0))</f>
        <v>0</v>
      </c>
      <c r="N21" s="5" t="n">
        <f aca="false">IF(Kalender!N21&lt;&gt;1,0,IF(AND($B21&gt;0,INDEX(Kalender!N$68:N$77,MAX(1,$B21))&gt;INDEX(Kalender!$B$68:$B$77,MAX(1,$B21))),1,0)+IF(OR(AND($C21&gt;0,INDEX(Kalender!N$81:N$110,MAX(1,$C21))&gt;INDEX(Kalender!$B$81:$B$110,MAX(1,$C21))),AND($D21&gt;0,INDEX(Kalender!N$81:N$110,MAX(1,$D21))&gt;INDEX(Kalender!$B$81:$B$110,MAX(1,$D21))),AND($E21&gt;0,INDEX(Kalender!N$81:N$110,MAX(1,$E21))&gt;INDEX(Kalender!$B$81:$B$110,MAX(1,$E21))),AND($F21&gt;0,INDEX(Kalender!N$81:N$110,MAX(1,$F21))&gt;INDEX(Kalender!$B$81:$B$110,MAX(1,$F21)))),2,0))</f>
        <v>0</v>
      </c>
      <c r="O21" s="5" t="n">
        <f aca="false">IF(Kalender!O21&lt;&gt;1,0,IF(AND($B21&gt;0,INDEX(Kalender!O$68:O$77,MAX(1,$B21))&gt;INDEX(Kalender!$B$68:$B$77,MAX(1,$B21))),1,0)+IF(OR(AND($C21&gt;0,INDEX(Kalender!O$81:O$110,MAX(1,$C21))&gt;INDEX(Kalender!$B$81:$B$110,MAX(1,$C21))),AND($D21&gt;0,INDEX(Kalender!O$81:O$110,MAX(1,$D21))&gt;INDEX(Kalender!$B$81:$B$110,MAX(1,$D21))),AND($E21&gt;0,INDEX(Kalender!O$81:O$110,MAX(1,$E21))&gt;INDEX(Kalender!$B$81:$B$110,MAX(1,$E21))),AND($F21&gt;0,INDEX(Kalender!O$81:O$110,MAX(1,$F21))&gt;INDEX(Kalender!$B$81:$B$110,MAX(1,$F21)))),2,0))</f>
        <v>0</v>
      </c>
      <c r="P21" s="5" t="n">
        <f aca="false">IF(Kalender!P21&lt;&gt;1,0,IF(AND($B21&gt;0,INDEX(Kalender!P$68:P$77,MAX(1,$B21))&gt;INDEX(Kalender!$B$68:$B$77,MAX(1,$B21))),1,0)+IF(OR(AND($C21&gt;0,INDEX(Kalender!P$81:P$110,MAX(1,$C21))&gt;INDEX(Kalender!$B$81:$B$110,MAX(1,$C21))),AND($D21&gt;0,INDEX(Kalender!P$81:P$110,MAX(1,$D21))&gt;INDEX(Kalender!$B$81:$B$110,MAX(1,$D21))),AND($E21&gt;0,INDEX(Kalender!P$81:P$110,MAX(1,$E21))&gt;INDEX(Kalender!$B$81:$B$110,MAX(1,$E21))),AND($F21&gt;0,INDEX(Kalender!P$81:P$110,MAX(1,$F21))&gt;INDEX(Kalender!$B$81:$B$110,MAX(1,$F21)))),2,0))</f>
        <v>0</v>
      </c>
      <c r="Q21" s="5" t="n">
        <f aca="false">IF(Kalender!Q21&lt;&gt;1,0,IF(AND($B21&gt;0,INDEX(Kalender!Q$68:Q$77,MAX(1,$B21))&gt;INDEX(Kalender!$B$68:$B$77,MAX(1,$B21))),1,0)+IF(OR(AND($C21&gt;0,INDEX(Kalender!Q$81:Q$110,MAX(1,$C21))&gt;INDEX(Kalender!$B$81:$B$110,MAX(1,$C21))),AND($D21&gt;0,INDEX(Kalender!Q$81:Q$110,MAX(1,$D21))&gt;INDEX(Kalender!$B$81:$B$110,MAX(1,$D21))),AND($E21&gt;0,INDEX(Kalender!Q$81:Q$110,MAX(1,$E21))&gt;INDEX(Kalender!$B$81:$B$110,MAX(1,$E21))),AND($F21&gt;0,INDEX(Kalender!Q$81:Q$110,MAX(1,$F21))&gt;INDEX(Kalender!$B$81:$B$110,MAX(1,$F21)))),2,0))</f>
        <v>0</v>
      </c>
      <c r="R21" s="5" t="n">
        <f aca="false">IF(Kalender!R21&lt;&gt;1,0,IF(AND($B21&gt;0,INDEX(Kalender!R$68:R$77,MAX(1,$B21))&gt;INDEX(Kalender!$B$68:$B$77,MAX(1,$B21))),1,0)+IF(OR(AND($C21&gt;0,INDEX(Kalender!R$81:R$110,MAX(1,$C21))&gt;INDEX(Kalender!$B$81:$B$110,MAX(1,$C21))),AND($D21&gt;0,INDEX(Kalender!R$81:R$110,MAX(1,$D21))&gt;INDEX(Kalender!$B$81:$B$110,MAX(1,$D21))),AND($E21&gt;0,INDEX(Kalender!R$81:R$110,MAX(1,$E21))&gt;INDEX(Kalender!$B$81:$B$110,MAX(1,$E21))),AND($F21&gt;0,INDEX(Kalender!R$81:R$110,MAX(1,$F21))&gt;INDEX(Kalender!$B$81:$B$110,MAX(1,$F21)))),2,0))</f>
        <v>0</v>
      </c>
      <c r="S21" s="5" t="n">
        <f aca="false">IF(Kalender!S21&lt;&gt;1,0,IF(AND($B21&gt;0,INDEX(Kalender!S$68:S$77,MAX(1,$B21))&gt;INDEX(Kalender!$B$68:$B$77,MAX(1,$B21))),1,0)+IF(OR(AND($C21&gt;0,INDEX(Kalender!S$81:S$110,MAX(1,$C21))&gt;INDEX(Kalender!$B$81:$B$110,MAX(1,$C21))),AND($D21&gt;0,INDEX(Kalender!S$81:S$110,MAX(1,$D21))&gt;INDEX(Kalender!$B$81:$B$110,MAX(1,$D21))),AND($E21&gt;0,INDEX(Kalender!S$81:S$110,MAX(1,$E21))&gt;INDEX(Kalender!$B$81:$B$110,MAX(1,$E21))),AND($F21&gt;0,INDEX(Kalender!S$81:S$110,MAX(1,$F21))&gt;INDEX(Kalender!$B$81:$B$110,MAX(1,$F21)))),2,0))</f>
        <v>0</v>
      </c>
      <c r="T21" s="5" t="n">
        <f aca="false">IF(Kalender!T21&lt;&gt;1,0,IF(AND($B21&gt;0,INDEX(Kalender!T$68:T$77,MAX(1,$B21))&gt;INDEX(Kalender!$B$68:$B$77,MAX(1,$B21))),1,0)+IF(OR(AND($C21&gt;0,INDEX(Kalender!T$81:T$110,MAX(1,$C21))&gt;INDEX(Kalender!$B$81:$B$110,MAX(1,$C21))),AND($D21&gt;0,INDEX(Kalender!T$81:T$110,MAX(1,$D21))&gt;INDEX(Kalender!$B$81:$B$110,MAX(1,$D21))),AND($E21&gt;0,INDEX(Kalender!T$81:T$110,MAX(1,$E21))&gt;INDEX(Kalender!$B$81:$B$110,MAX(1,$E21))),AND($F21&gt;0,INDEX(Kalender!T$81:T$110,MAX(1,$F21))&gt;INDEX(Kalender!$B$81:$B$110,MAX(1,$F21)))),2,0))</f>
        <v>0</v>
      </c>
      <c r="U21" s="5" t="n">
        <f aca="false">IF(Kalender!U21&lt;&gt;1,0,IF(AND($B21&gt;0,INDEX(Kalender!U$68:U$77,MAX(1,$B21))&gt;INDEX(Kalender!$B$68:$B$77,MAX(1,$B21))),1,0)+IF(OR(AND($C21&gt;0,INDEX(Kalender!U$81:U$110,MAX(1,$C21))&gt;INDEX(Kalender!$B$81:$B$110,MAX(1,$C21))),AND($D21&gt;0,INDEX(Kalender!U$81:U$110,MAX(1,$D21))&gt;INDEX(Kalender!$B$81:$B$110,MAX(1,$D21))),AND($E21&gt;0,INDEX(Kalender!U$81:U$110,MAX(1,$E21))&gt;INDEX(Kalender!$B$81:$B$110,MAX(1,$E21))),AND($F21&gt;0,INDEX(Kalender!U$81:U$110,MAX(1,$F21))&gt;INDEX(Kalender!$B$81:$B$110,MAX(1,$F21)))),2,0))</f>
        <v>0</v>
      </c>
      <c r="V21" s="5" t="n">
        <f aca="false">IF(Kalender!V21&lt;&gt;1,0,IF(AND($B21&gt;0,INDEX(Kalender!V$68:V$77,MAX(1,$B21))&gt;INDEX(Kalender!$B$68:$B$77,MAX(1,$B21))),1,0)+IF(OR(AND($C21&gt;0,INDEX(Kalender!V$81:V$110,MAX(1,$C21))&gt;INDEX(Kalender!$B$81:$B$110,MAX(1,$C21))),AND($D21&gt;0,INDEX(Kalender!V$81:V$110,MAX(1,$D21))&gt;INDEX(Kalender!$B$81:$B$110,MAX(1,$D21))),AND($E21&gt;0,INDEX(Kalender!V$81:V$110,MAX(1,$E21))&gt;INDEX(Kalender!$B$81:$B$110,MAX(1,$E21))),AND($F21&gt;0,INDEX(Kalender!V$81:V$110,MAX(1,$F21))&gt;INDEX(Kalender!$B$81:$B$110,MAX(1,$F21)))),2,0))</f>
        <v>0</v>
      </c>
      <c r="W21" s="5" t="n">
        <f aca="false">IF(Kalender!W21&lt;&gt;1,0,IF(AND($B21&gt;0,INDEX(Kalender!W$68:W$77,MAX(1,$B21))&gt;INDEX(Kalender!$B$68:$B$77,MAX(1,$B21))),1,0)+IF(OR(AND($C21&gt;0,INDEX(Kalender!W$81:W$110,MAX(1,$C21))&gt;INDEX(Kalender!$B$81:$B$110,MAX(1,$C21))),AND($D21&gt;0,INDEX(Kalender!W$81:W$110,MAX(1,$D21))&gt;INDEX(Kalender!$B$81:$B$110,MAX(1,$D21))),AND($E21&gt;0,INDEX(Kalender!W$81:W$110,MAX(1,$E21))&gt;INDEX(Kalender!$B$81:$B$110,MAX(1,$E21))),AND($F21&gt;0,INDEX(Kalender!W$81:W$110,MAX(1,$F21))&gt;INDEX(Kalender!$B$81:$B$110,MAX(1,$F21)))),2,0))</f>
        <v>0</v>
      </c>
      <c r="X21" s="5" t="n">
        <f aca="false">IF(Kalender!X21&lt;&gt;1,0,IF(AND($B21&gt;0,INDEX(Kalender!X$68:X$77,MAX(1,$B21))&gt;INDEX(Kalender!$B$68:$B$77,MAX(1,$B21))),1,0)+IF(OR(AND($C21&gt;0,INDEX(Kalender!X$81:X$110,MAX(1,$C21))&gt;INDEX(Kalender!$B$81:$B$110,MAX(1,$C21))),AND($D21&gt;0,INDEX(Kalender!X$81:X$110,MAX(1,$D21))&gt;INDEX(Kalender!$B$81:$B$110,MAX(1,$D21))),AND($E21&gt;0,INDEX(Kalender!X$81:X$110,MAX(1,$E21))&gt;INDEX(Kalender!$B$81:$B$110,MAX(1,$E21))),AND($F21&gt;0,INDEX(Kalender!X$81:X$110,MAX(1,$F21))&gt;INDEX(Kalender!$B$81:$B$110,MAX(1,$F21)))),2,0))</f>
        <v>0</v>
      </c>
      <c r="Y21" s="5" t="n">
        <f aca="false">IF(Kalender!Y21&lt;&gt;1,0,IF(AND($B21&gt;0,INDEX(Kalender!Y$68:Y$77,MAX(1,$B21))&gt;INDEX(Kalender!$B$68:$B$77,MAX(1,$B21))),1,0)+IF(OR(AND($C21&gt;0,INDEX(Kalender!Y$81:Y$110,MAX(1,$C21))&gt;INDEX(Kalender!$B$81:$B$110,MAX(1,$C21))),AND($D21&gt;0,INDEX(Kalender!Y$81:Y$110,MAX(1,$D21))&gt;INDEX(Kalender!$B$81:$B$110,MAX(1,$D21))),AND($E21&gt;0,INDEX(Kalender!Y$81:Y$110,MAX(1,$E21))&gt;INDEX(Kalender!$B$81:$B$110,MAX(1,$E21))),AND($F21&gt;0,INDEX(Kalender!Y$81:Y$110,MAX(1,$F21))&gt;INDEX(Kalender!$B$81:$B$110,MAX(1,$F21)))),2,0))</f>
        <v>0</v>
      </c>
      <c r="Z21" s="5" t="n">
        <f aca="false">IF(Kalender!Z21&lt;&gt;1,0,IF(AND($B21&gt;0,INDEX(Kalender!Z$68:Z$77,MAX(1,$B21))&gt;INDEX(Kalender!$B$68:$B$77,MAX(1,$B21))),1,0)+IF(OR(AND($C21&gt;0,INDEX(Kalender!Z$81:Z$110,MAX(1,$C21))&gt;INDEX(Kalender!$B$81:$B$110,MAX(1,$C21))),AND($D21&gt;0,INDEX(Kalender!Z$81:Z$110,MAX(1,$D21))&gt;INDEX(Kalender!$B$81:$B$110,MAX(1,$D21))),AND($E21&gt;0,INDEX(Kalender!Z$81:Z$110,MAX(1,$E21))&gt;INDEX(Kalender!$B$81:$B$110,MAX(1,$E21))),AND($F21&gt;0,INDEX(Kalender!Z$81:Z$110,MAX(1,$F21))&gt;INDEX(Kalender!$B$81:$B$110,MAX(1,$F21)))),2,0))</f>
        <v>0</v>
      </c>
      <c r="AA21" s="5" t="n">
        <f aca="false">IF(Kalender!AA21&lt;&gt;1,0,IF(AND($B21&gt;0,INDEX(Kalender!AA$68:AA$77,MAX(1,$B21))&gt;INDEX(Kalender!$B$68:$B$77,MAX(1,$B21))),1,0)+IF(OR(AND($C21&gt;0,INDEX(Kalender!AA$81:AA$110,MAX(1,$C21))&gt;INDEX(Kalender!$B$81:$B$110,MAX(1,$C21))),AND($D21&gt;0,INDEX(Kalender!AA$81:AA$110,MAX(1,$D21))&gt;INDEX(Kalender!$B$81:$B$110,MAX(1,$D21))),AND($E21&gt;0,INDEX(Kalender!AA$81:AA$110,MAX(1,$E21))&gt;INDEX(Kalender!$B$81:$B$110,MAX(1,$E21))),AND($F21&gt;0,INDEX(Kalender!AA$81:AA$110,MAX(1,$F21))&gt;INDEX(Kalender!$B$81:$B$110,MAX(1,$F21)))),2,0))</f>
        <v>0</v>
      </c>
      <c r="AB21" s="5" t="n">
        <f aca="false">IF(Kalender!AB21&lt;&gt;1,0,IF(AND($B21&gt;0,INDEX(Kalender!AB$68:AB$77,MAX(1,$B21))&gt;INDEX(Kalender!$B$68:$B$77,MAX(1,$B21))),1,0)+IF(OR(AND($C21&gt;0,INDEX(Kalender!AB$81:AB$110,MAX(1,$C21))&gt;INDEX(Kalender!$B$81:$B$110,MAX(1,$C21))),AND($D21&gt;0,INDEX(Kalender!AB$81:AB$110,MAX(1,$D21))&gt;INDEX(Kalender!$B$81:$B$110,MAX(1,$D21))),AND($E21&gt;0,INDEX(Kalender!AB$81:AB$110,MAX(1,$E21))&gt;INDEX(Kalender!$B$81:$B$110,MAX(1,$E21))),AND($F21&gt;0,INDEX(Kalender!AB$81:AB$110,MAX(1,$F21))&gt;INDEX(Kalender!$B$81:$B$110,MAX(1,$F21)))),2,0))</f>
        <v>0</v>
      </c>
      <c r="AC21" s="5" t="n">
        <f aca="false">IF(Kalender!AC21&lt;&gt;1,0,IF(AND($B21&gt;0,INDEX(Kalender!AC$68:AC$77,MAX(1,$B21))&gt;INDEX(Kalender!$B$68:$B$77,MAX(1,$B21))),1,0)+IF(OR(AND($C21&gt;0,INDEX(Kalender!AC$81:AC$110,MAX(1,$C21))&gt;INDEX(Kalender!$B$81:$B$110,MAX(1,$C21))),AND($D21&gt;0,INDEX(Kalender!AC$81:AC$110,MAX(1,$D21))&gt;INDEX(Kalender!$B$81:$B$110,MAX(1,$D21))),AND($E21&gt;0,INDEX(Kalender!AC$81:AC$110,MAX(1,$E21))&gt;INDEX(Kalender!$B$81:$B$110,MAX(1,$E21))),AND($F21&gt;0,INDEX(Kalender!AC$81:AC$110,MAX(1,$F21))&gt;INDEX(Kalender!$B$81:$B$110,MAX(1,$F21)))),2,0))</f>
        <v>0</v>
      </c>
      <c r="AD21" s="5" t="n">
        <f aca="false">IF(Kalender!AD21&lt;&gt;1,0,IF(AND($B21&gt;0,INDEX(Kalender!AD$68:AD$77,MAX(1,$B21))&gt;INDEX(Kalender!$B$68:$B$77,MAX(1,$B21))),1,0)+IF(OR(AND($C21&gt;0,INDEX(Kalender!AD$81:AD$110,MAX(1,$C21))&gt;INDEX(Kalender!$B$81:$B$110,MAX(1,$C21))),AND($D21&gt;0,INDEX(Kalender!AD$81:AD$110,MAX(1,$D21))&gt;INDEX(Kalender!$B$81:$B$110,MAX(1,$D21))),AND($E21&gt;0,INDEX(Kalender!AD$81:AD$110,MAX(1,$E21))&gt;INDEX(Kalender!$B$81:$B$110,MAX(1,$E21))),AND($F21&gt;0,INDEX(Kalender!AD$81:AD$110,MAX(1,$F21))&gt;INDEX(Kalender!$B$81:$B$110,MAX(1,$F21)))),2,0))</f>
        <v>0</v>
      </c>
      <c r="AE21" s="5" t="n">
        <f aca="false">IF(Kalender!AE21&lt;&gt;1,0,IF(AND($B21&gt;0,INDEX(Kalender!AE$68:AE$77,MAX(1,$B21))&gt;INDEX(Kalender!$B$68:$B$77,MAX(1,$B21))),1,0)+IF(OR(AND($C21&gt;0,INDEX(Kalender!AE$81:AE$110,MAX(1,$C21))&gt;INDEX(Kalender!$B$81:$B$110,MAX(1,$C21))),AND($D21&gt;0,INDEX(Kalender!AE$81:AE$110,MAX(1,$D21))&gt;INDEX(Kalender!$B$81:$B$110,MAX(1,$D21))),AND($E21&gt;0,INDEX(Kalender!AE$81:AE$110,MAX(1,$E21))&gt;INDEX(Kalender!$B$81:$B$110,MAX(1,$E21))),AND($F21&gt;0,INDEX(Kalender!AE$81:AE$110,MAX(1,$F21))&gt;INDEX(Kalender!$B$81:$B$110,MAX(1,$F21)))),2,0))</f>
        <v>0</v>
      </c>
      <c r="AF21" s="5" t="n">
        <f aca="false">IF(Kalender!AF21&lt;&gt;1,0,IF(AND($B21&gt;0,INDEX(Kalender!AF$68:AF$77,MAX(1,$B21))&gt;INDEX(Kalender!$B$68:$B$77,MAX(1,$B21))),1,0)+IF(OR(AND($C21&gt;0,INDEX(Kalender!AF$81:AF$110,MAX(1,$C21))&gt;INDEX(Kalender!$B$81:$B$110,MAX(1,$C21))),AND($D21&gt;0,INDEX(Kalender!AF$81:AF$110,MAX(1,$D21))&gt;INDEX(Kalender!$B$81:$B$110,MAX(1,$D21))),AND($E21&gt;0,INDEX(Kalender!AF$81:AF$110,MAX(1,$E21))&gt;INDEX(Kalender!$B$81:$B$110,MAX(1,$E21))),AND($F21&gt;0,INDEX(Kalender!AF$81:AF$110,MAX(1,$F21))&gt;INDEX(Kalender!$B$81:$B$110,MAX(1,$F21)))),2,0))</f>
        <v>0</v>
      </c>
      <c r="AG21" s="5" t="n">
        <f aca="false">IF(Kalender!AG21&lt;&gt;1,0,IF(AND($B21&gt;0,INDEX(Kalender!AG$68:AG$77,MAX(1,$B21))&gt;INDEX(Kalender!$B$68:$B$77,MAX(1,$B21))),1,0)+IF(OR(AND($C21&gt;0,INDEX(Kalender!AG$81:AG$110,MAX(1,$C21))&gt;INDEX(Kalender!$B$81:$B$110,MAX(1,$C21))),AND($D21&gt;0,INDEX(Kalender!AG$81:AG$110,MAX(1,$D21))&gt;INDEX(Kalender!$B$81:$B$110,MAX(1,$D21))),AND($E21&gt;0,INDEX(Kalender!AG$81:AG$110,MAX(1,$E21))&gt;INDEX(Kalender!$B$81:$B$110,MAX(1,$E21))),AND($F21&gt;0,INDEX(Kalender!AG$81:AG$110,MAX(1,$F21))&gt;INDEX(Kalender!$B$81:$B$110,MAX(1,$F21)))),2,0))</f>
        <v>0</v>
      </c>
      <c r="AH21" s="5" t="n">
        <f aca="false">IF(Kalender!AH21&lt;&gt;1,0,IF(AND($B21&gt;0,INDEX(Kalender!AH$68:AH$77,MAX(1,$B21))&gt;INDEX(Kalender!$B$68:$B$77,MAX(1,$B21))),1,0)+IF(OR(AND($C21&gt;0,INDEX(Kalender!AH$81:AH$110,MAX(1,$C21))&gt;INDEX(Kalender!$B$81:$B$110,MAX(1,$C21))),AND($D21&gt;0,INDEX(Kalender!AH$81:AH$110,MAX(1,$D21))&gt;INDEX(Kalender!$B$81:$B$110,MAX(1,$D21))),AND($E21&gt;0,INDEX(Kalender!AH$81:AH$110,MAX(1,$E21))&gt;INDEX(Kalender!$B$81:$B$110,MAX(1,$E21))),AND($F21&gt;0,INDEX(Kalender!AH$81:AH$110,MAX(1,$F21))&gt;INDEX(Kalender!$B$81:$B$110,MAX(1,$F21)))),2,0))</f>
        <v>0</v>
      </c>
      <c r="AI21" s="5" t="n">
        <f aca="false">IF(Kalender!AI21&lt;&gt;1,0,IF(AND($B21&gt;0,INDEX(Kalender!AI$68:AI$77,MAX(1,$B21))&gt;INDEX(Kalender!$B$68:$B$77,MAX(1,$B21))),1,0)+IF(OR(AND($C21&gt;0,INDEX(Kalender!AI$81:AI$110,MAX(1,$C21))&gt;INDEX(Kalender!$B$81:$B$110,MAX(1,$C21))),AND($D21&gt;0,INDEX(Kalender!AI$81:AI$110,MAX(1,$D21))&gt;INDEX(Kalender!$B$81:$B$110,MAX(1,$D21))),AND($E21&gt;0,INDEX(Kalender!AI$81:AI$110,MAX(1,$E21))&gt;INDEX(Kalender!$B$81:$B$110,MAX(1,$E21))),AND($F21&gt;0,INDEX(Kalender!AI$81:AI$110,MAX(1,$F21))&gt;INDEX(Kalender!$B$81:$B$110,MAX(1,$F21)))),2,0))</f>
        <v>0</v>
      </c>
      <c r="AJ21" s="5" t="n">
        <f aca="false">IF(Kalender!AJ21&lt;&gt;1,0,IF(AND($B21&gt;0,INDEX(Kalender!AJ$68:AJ$77,MAX(1,$B21))&gt;INDEX(Kalender!$B$68:$B$77,MAX(1,$B21))),1,0)+IF(OR(AND($C21&gt;0,INDEX(Kalender!AJ$81:AJ$110,MAX(1,$C21))&gt;INDEX(Kalender!$B$81:$B$110,MAX(1,$C21))),AND($D21&gt;0,INDEX(Kalender!AJ$81:AJ$110,MAX(1,$D21))&gt;INDEX(Kalender!$B$81:$B$110,MAX(1,$D21))),AND($E21&gt;0,INDEX(Kalender!AJ$81:AJ$110,MAX(1,$E21))&gt;INDEX(Kalender!$B$81:$B$110,MAX(1,$E21))),AND($F21&gt;0,INDEX(Kalender!AJ$81:AJ$110,MAX(1,$F21))&gt;INDEX(Kalender!$B$81:$B$110,MAX(1,$F21)))),2,0))</f>
        <v>0</v>
      </c>
      <c r="AK21" s="5" t="n">
        <f aca="false">IF(Kalender!AK21&lt;&gt;1,0,IF(AND($B21&gt;0,INDEX(Kalender!AK$68:AK$77,MAX(1,$B21))&gt;INDEX(Kalender!$B$68:$B$77,MAX(1,$B21))),1,0)+IF(OR(AND($C21&gt;0,INDEX(Kalender!AK$81:AK$110,MAX(1,$C21))&gt;INDEX(Kalender!$B$81:$B$110,MAX(1,$C21))),AND($D21&gt;0,INDEX(Kalender!AK$81:AK$110,MAX(1,$D21))&gt;INDEX(Kalender!$B$81:$B$110,MAX(1,$D21))),AND($E21&gt;0,INDEX(Kalender!AK$81:AK$110,MAX(1,$E21))&gt;INDEX(Kalender!$B$81:$B$110,MAX(1,$E21))),AND($F21&gt;0,INDEX(Kalender!AK$81:AK$110,MAX(1,$F21))&gt;INDEX(Kalender!$B$81:$B$110,MAX(1,$F21)))),2,0))</f>
        <v>0</v>
      </c>
      <c r="AL21" s="5" t="n">
        <f aca="false">IF(Kalender!AL21&lt;&gt;1,0,IF(AND($B21&gt;0,INDEX(Kalender!AL$68:AL$77,MAX(1,$B21))&gt;INDEX(Kalender!$B$68:$B$77,MAX(1,$B21))),1,0)+IF(OR(AND($C21&gt;0,INDEX(Kalender!AL$81:AL$110,MAX(1,$C21))&gt;INDEX(Kalender!$B$81:$B$110,MAX(1,$C21))),AND($D21&gt;0,INDEX(Kalender!AL$81:AL$110,MAX(1,$D21))&gt;INDEX(Kalender!$B$81:$B$110,MAX(1,$D21))),AND($E21&gt;0,INDEX(Kalender!AL$81:AL$110,MAX(1,$E21))&gt;INDEX(Kalender!$B$81:$B$110,MAX(1,$E21))),AND($F21&gt;0,INDEX(Kalender!AL$81:AL$110,MAX(1,$F21))&gt;INDEX(Kalender!$B$81:$B$110,MAX(1,$F21)))),2,0))</f>
        <v>0</v>
      </c>
      <c r="AM21" s="5" t="n">
        <f aca="false">IF(Kalender!AM21&lt;&gt;1,0,IF(AND($B21&gt;0,INDEX(Kalender!AM$68:AM$77,MAX(1,$B21))&gt;INDEX(Kalender!$B$68:$B$77,MAX(1,$B21))),1,0)+IF(OR(AND($C21&gt;0,INDEX(Kalender!AM$81:AM$110,MAX(1,$C21))&gt;INDEX(Kalender!$B$81:$B$110,MAX(1,$C21))),AND($D21&gt;0,INDEX(Kalender!AM$81:AM$110,MAX(1,$D21))&gt;INDEX(Kalender!$B$81:$B$110,MAX(1,$D21))),AND($E21&gt;0,INDEX(Kalender!AM$81:AM$110,MAX(1,$E21))&gt;INDEX(Kalender!$B$81:$B$110,MAX(1,$E21))),AND($F21&gt;0,INDEX(Kalender!AM$81:AM$110,MAX(1,$F21))&gt;INDEX(Kalender!$B$81:$B$110,MAX(1,$F21)))),2,0))</f>
        <v>0</v>
      </c>
      <c r="AN21" s="5" t="n">
        <f aca="false">IF(Kalender!AN21&lt;&gt;1,0,IF(AND($B21&gt;0,INDEX(Kalender!AN$68:AN$77,MAX(1,$B21))&gt;INDEX(Kalender!$B$68:$B$77,MAX(1,$B21))),1,0)+IF(OR(AND($C21&gt;0,INDEX(Kalender!AN$81:AN$110,MAX(1,$C21))&gt;INDEX(Kalender!$B$81:$B$110,MAX(1,$C21))),AND($D21&gt;0,INDEX(Kalender!AN$81:AN$110,MAX(1,$D21))&gt;INDEX(Kalender!$B$81:$B$110,MAX(1,$D21))),AND($E21&gt;0,INDEX(Kalender!AN$81:AN$110,MAX(1,$E21))&gt;INDEX(Kalender!$B$81:$B$110,MAX(1,$E21))),AND($F21&gt;0,INDEX(Kalender!AN$81:AN$110,MAX(1,$F21))&gt;INDEX(Kalender!$B$81:$B$110,MAX(1,$F21)))),2,0))</f>
        <v>0</v>
      </c>
      <c r="AO21" s="5" t="n">
        <f aca="false">IF(Kalender!AO21&lt;&gt;1,0,IF(AND($B21&gt;0,INDEX(Kalender!AO$68:AO$77,MAX(1,$B21))&gt;INDEX(Kalender!$B$68:$B$77,MAX(1,$B21))),1,0)+IF(OR(AND($C21&gt;0,INDEX(Kalender!AO$81:AO$110,MAX(1,$C21))&gt;INDEX(Kalender!$B$81:$B$110,MAX(1,$C21))),AND($D21&gt;0,INDEX(Kalender!AO$81:AO$110,MAX(1,$D21))&gt;INDEX(Kalender!$B$81:$B$110,MAX(1,$D21))),AND($E21&gt;0,INDEX(Kalender!AO$81:AO$110,MAX(1,$E21))&gt;INDEX(Kalender!$B$81:$B$110,MAX(1,$E21))),AND($F21&gt;0,INDEX(Kalender!AO$81:AO$110,MAX(1,$F21))&gt;INDEX(Kalender!$B$81:$B$110,MAX(1,$F21)))),2,0))</f>
        <v>0</v>
      </c>
      <c r="AP21" s="5" t="n">
        <f aca="false">IF(Kalender!AP21&lt;&gt;1,0,IF(AND($B21&gt;0,INDEX(Kalender!AP$68:AP$77,MAX(1,$B21))&gt;INDEX(Kalender!$B$68:$B$77,MAX(1,$B21))),1,0)+IF(OR(AND($C21&gt;0,INDEX(Kalender!AP$81:AP$110,MAX(1,$C21))&gt;INDEX(Kalender!$B$81:$B$110,MAX(1,$C21))),AND($D21&gt;0,INDEX(Kalender!AP$81:AP$110,MAX(1,$D21))&gt;INDEX(Kalender!$B$81:$B$110,MAX(1,$D21))),AND($E21&gt;0,INDEX(Kalender!AP$81:AP$110,MAX(1,$E21))&gt;INDEX(Kalender!$B$81:$B$110,MAX(1,$E21))),AND($F21&gt;0,INDEX(Kalender!AP$81:AP$110,MAX(1,$F21))&gt;INDEX(Kalender!$B$81:$B$110,MAX(1,$F21)))),2,0))</f>
        <v>0</v>
      </c>
      <c r="AQ21" s="5" t="n">
        <f aca="false">IF(Kalender!AQ21&lt;&gt;1,0,IF(AND($B21&gt;0,INDEX(Kalender!AQ$68:AQ$77,MAX(1,$B21))&gt;INDEX(Kalender!$B$68:$B$77,MAX(1,$B21))),1,0)+IF(OR(AND($C21&gt;0,INDEX(Kalender!AQ$81:AQ$110,MAX(1,$C21))&gt;INDEX(Kalender!$B$81:$B$110,MAX(1,$C21))),AND($D21&gt;0,INDEX(Kalender!AQ$81:AQ$110,MAX(1,$D21))&gt;INDEX(Kalender!$B$81:$B$110,MAX(1,$D21))),AND($E21&gt;0,INDEX(Kalender!AQ$81:AQ$110,MAX(1,$E21))&gt;INDEX(Kalender!$B$81:$B$110,MAX(1,$E21))),AND($F21&gt;0,INDEX(Kalender!AQ$81:AQ$110,MAX(1,$F21))&gt;INDEX(Kalender!$B$81:$B$110,MAX(1,$F21)))),2,0))</f>
        <v>0</v>
      </c>
      <c r="AR21" s="5" t="n">
        <f aca="false">IF(Kalender!AR21&lt;&gt;1,0,IF(AND($B21&gt;0,INDEX(Kalender!AR$68:AR$77,MAX(1,$B21))&gt;INDEX(Kalender!$B$68:$B$77,MAX(1,$B21))),1,0)+IF(OR(AND($C21&gt;0,INDEX(Kalender!AR$81:AR$110,MAX(1,$C21))&gt;INDEX(Kalender!$B$81:$B$110,MAX(1,$C21))),AND($D21&gt;0,INDEX(Kalender!AR$81:AR$110,MAX(1,$D21))&gt;INDEX(Kalender!$B$81:$B$110,MAX(1,$D21))),AND($E21&gt;0,INDEX(Kalender!AR$81:AR$110,MAX(1,$E21))&gt;INDEX(Kalender!$B$81:$B$110,MAX(1,$E21))),AND($F21&gt;0,INDEX(Kalender!AR$81:AR$110,MAX(1,$F21))&gt;INDEX(Kalender!$B$81:$B$110,MAX(1,$F21)))),2,0))</f>
        <v>0</v>
      </c>
      <c r="AS21" s="5" t="n">
        <f aca="false">IF(Kalender!AS21&lt;&gt;1,0,IF(AND($B21&gt;0,INDEX(Kalender!AS$68:AS$77,MAX(1,$B21))&gt;INDEX(Kalender!$B$68:$B$77,MAX(1,$B21))),1,0)+IF(OR(AND($C21&gt;0,INDEX(Kalender!AS$81:AS$110,MAX(1,$C21))&gt;INDEX(Kalender!$B$81:$B$110,MAX(1,$C21))),AND($D21&gt;0,INDEX(Kalender!AS$81:AS$110,MAX(1,$D21))&gt;INDEX(Kalender!$B$81:$B$110,MAX(1,$D21))),AND($E21&gt;0,INDEX(Kalender!AS$81:AS$110,MAX(1,$E21))&gt;INDEX(Kalender!$B$81:$B$110,MAX(1,$E21))),AND($F21&gt;0,INDEX(Kalender!AS$81:AS$110,MAX(1,$F21))&gt;INDEX(Kalender!$B$81:$B$110,MAX(1,$F21)))),2,0))</f>
        <v>0</v>
      </c>
      <c r="AT21" s="5" t="n">
        <f aca="false">IF(Kalender!AT21&lt;&gt;1,0,IF(AND($B21&gt;0,INDEX(Kalender!AT$68:AT$77,MAX(1,$B21))&gt;INDEX(Kalender!$B$68:$B$77,MAX(1,$B21))),1,0)+IF(OR(AND($C21&gt;0,INDEX(Kalender!AT$81:AT$110,MAX(1,$C21))&gt;INDEX(Kalender!$B$81:$B$110,MAX(1,$C21))),AND($D21&gt;0,INDEX(Kalender!AT$81:AT$110,MAX(1,$D21))&gt;INDEX(Kalender!$B$81:$B$110,MAX(1,$D21))),AND($E21&gt;0,INDEX(Kalender!AT$81:AT$110,MAX(1,$E21))&gt;INDEX(Kalender!$B$81:$B$110,MAX(1,$E21))),AND($F21&gt;0,INDEX(Kalender!AT$81:AT$110,MAX(1,$F21))&gt;INDEX(Kalender!$B$81:$B$110,MAX(1,$F21)))),2,0))</f>
        <v>0</v>
      </c>
      <c r="AU21" s="5" t="n">
        <f aca="false">IF(Kalender!AU21&lt;&gt;1,0,IF(AND($B21&gt;0,INDEX(Kalender!AU$68:AU$77,MAX(1,$B21))&gt;INDEX(Kalender!$B$68:$B$77,MAX(1,$B21))),1,0)+IF(OR(AND($C21&gt;0,INDEX(Kalender!AU$81:AU$110,MAX(1,$C21))&gt;INDEX(Kalender!$B$81:$B$110,MAX(1,$C21))),AND($D21&gt;0,INDEX(Kalender!AU$81:AU$110,MAX(1,$D21))&gt;INDEX(Kalender!$B$81:$B$110,MAX(1,$D21))),AND($E21&gt;0,INDEX(Kalender!AU$81:AU$110,MAX(1,$E21))&gt;INDEX(Kalender!$B$81:$B$110,MAX(1,$E21))),AND($F21&gt;0,INDEX(Kalender!AU$81:AU$110,MAX(1,$F21))&gt;INDEX(Kalender!$B$81:$B$110,MAX(1,$F21)))),2,0))</f>
        <v>0</v>
      </c>
      <c r="AV21" s="5" t="n">
        <f aca="false">IF(Kalender!AV21&lt;&gt;1,0,IF(AND($B21&gt;0,INDEX(Kalender!AV$68:AV$77,MAX(1,$B21))&gt;INDEX(Kalender!$B$68:$B$77,MAX(1,$B21))),1,0)+IF(OR(AND($C21&gt;0,INDEX(Kalender!AV$81:AV$110,MAX(1,$C21))&gt;INDEX(Kalender!$B$81:$B$110,MAX(1,$C21))),AND($D21&gt;0,INDEX(Kalender!AV$81:AV$110,MAX(1,$D21))&gt;INDEX(Kalender!$B$81:$B$110,MAX(1,$D21))),AND($E21&gt;0,INDEX(Kalender!AV$81:AV$110,MAX(1,$E21))&gt;INDEX(Kalender!$B$81:$B$110,MAX(1,$E21))),AND($F21&gt;0,INDEX(Kalender!AV$81:AV$110,MAX(1,$F21))&gt;INDEX(Kalender!$B$81:$B$110,MAX(1,$F21)))),2,0))</f>
        <v>0</v>
      </c>
      <c r="AW21" s="5" t="n">
        <f aca="false">IF(Kalender!AW21&lt;&gt;1,0,IF(AND($B21&gt;0,INDEX(Kalender!AW$68:AW$77,MAX(1,$B21))&gt;INDEX(Kalender!$B$68:$B$77,MAX(1,$B21))),1,0)+IF(OR(AND($C21&gt;0,INDEX(Kalender!AW$81:AW$110,MAX(1,$C21))&gt;INDEX(Kalender!$B$81:$B$110,MAX(1,$C21))),AND($D21&gt;0,INDEX(Kalender!AW$81:AW$110,MAX(1,$D21))&gt;INDEX(Kalender!$B$81:$B$110,MAX(1,$D21))),AND($E21&gt;0,INDEX(Kalender!AW$81:AW$110,MAX(1,$E21))&gt;INDEX(Kalender!$B$81:$B$110,MAX(1,$E21))),AND($F21&gt;0,INDEX(Kalender!AW$81:AW$110,MAX(1,$F21))&gt;INDEX(Kalender!$B$81:$B$110,MAX(1,$F21)))),2,0))</f>
        <v>0</v>
      </c>
      <c r="AX21" s="5" t="n">
        <f aca="false">IF(Kalender!AX21&lt;&gt;1,0,IF(AND($B21&gt;0,INDEX(Kalender!AX$68:AX$77,MAX(1,$B21))&gt;INDEX(Kalender!$B$68:$B$77,MAX(1,$B21))),1,0)+IF(OR(AND($C21&gt;0,INDEX(Kalender!AX$81:AX$110,MAX(1,$C21))&gt;INDEX(Kalender!$B$81:$B$110,MAX(1,$C21))),AND($D21&gt;0,INDEX(Kalender!AX$81:AX$110,MAX(1,$D21))&gt;INDEX(Kalender!$B$81:$B$110,MAX(1,$D21))),AND($E21&gt;0,INDEX(Kalender!AX$81:AX$110,MAX(1,$E21))&gt;INDEX(Kalender!$B$81:$B$110,MAX(1,$E21))),AND($F21&gt;0,INDEX(Kalender!AX$81:AX$110,MAX(1,$F21))&gt;INDEX(Kalender!$B$81:$B$110,MAX(1,$F21)))),2,0))</f>
        <v>0</v>
      </c>
      <c r="AY21" s="5" t="n">
        <f aca="false">IF(Kalender!AY21&lt;&gt;1,0,IF(AND($B21&gt;0,INDEX(Kalender!AY$68:AY$77,MAX(1,$B21))&gt;INDEX(Kalender!$B$68:$B$77,MAX(1,$B21))),1,0)+IF(OR(AND($C21&gt;0,INDEX(Kalender!AY$81:AY$110,MAX(1,$C21))&gt;INDEX(Kalender!$B$81:$B$110,MAX(1,$C21))),AND($D21&gt;0,INDEX(Kalender!AY$81:AY$110,MAX(1,$D21))&gt;INDEX(Kalender!$B$81:$B$110,MAX(1,$D21))),AND($E21&gt;0,INDEX(Kalender!AY$81:AY$110,MAX(1,$E21))&gt;INDEX(Kalender!$B$81:$B$110,MAX(1,$E21))),AND($F21&gt;0,INDEX(Kalender!AY$81:AY$110,MAX(1,$F21))&gt;INDEX(Kalender!$B$81:$B$110,MAX(1,$F21)))),2,0))</f>
        <v>0</v>
      </c>
      <c r="AZ21" s="5" t="n">
        <f aca="false">IF(Kalender!AZ21&lt;&gt;1,0,IF(AND($B21&gt;0,INDEX(Kalender!AZ$68:AZ$77,MAX(1,$B21))&gt;INDEX(Kalender!$B$68:$B$77,MAX(1,$B21))),1,0)+IF(OR(AND($C21&gt;0,INDEX(Kalender!AZ$81:AZ$110,MAX(1,$C21))&gt;INDEX(Kalender!$B$81:$B$110,MAX(1,$C21))),AND($D21&gt;0,INDEX(Kalender!AZ$81:AZ$110,MAX(1,$D21))&gt;INDEX(Kalender!$B$81:$B$110,MAX(1,$D21))),AND($E21&gt;0,INDEX(Kalender!AZ$81:AZ$110,MAX(1,$E21))&gt;INDEX(Kalender!$B$81:$B$110,MAX(1,$E21))),AND($F21&gt;0,INDEX(Kalender!AZ$81:AZ$110,MAX(1,$F21))&gt;INDEX(Kalender!$B$81:$B$110,MAX(1,$F21)))),2,0))</f>
        <v>0</v>
      </c>
      <c r="BA21" s="5" t="n">
        <f aca="false">IF(Kalender!BA21&lt;&gt;1,0,IF(AND($B21&gt;0,INDEX(Kalender!BA$68:BA$77,MAX(1,$B21))&gt;INDEX(Kalender!$B$68:$B$77,MAX(1,$B21))),1,0)+IF(OR(AND($C21&gt;0,INDEX(Kalender!BA$81:BA$110,MAX(1,$C21))&gt;INDEX(Kalender!$B$81:$B$110,MAX(1,$C21))),AND($D21&gt;0,INDEX(Kalender!BA$81:BA$110,MAX(1,$D21))&gt;INDEX(Kalender!$B$81:$B$110,MAX(1,$D21))),AND($E21&gt;0,INDEX(Kalender!BA$81:BA$110,MAX(1,$E21))&gt;INDEX(Kalender!$B$81:$B$110,MAX(1,$E21))),AND($F21&gt;0,INDEX(Kalender!BA$81:BA$110,MAX(1,$F21))&gt;INDEX(Kalender!$B$81:$B$110,MAX(1,$F21)))),2,0))</f>
        <v>0</v>
      </c>
      <c r="BB21" s="5" t="n">
        <f aca="false">IF(Kalender!BB21&lt;&gt;1,0,IF(AND($B21&gt;0,INDEX(Kalender!BB$68:BB$77,MAX(1,$B21))&gt;INDEX(Kalender!$B$68:$B$77,MAX(1,$B21))),1,0)+IF(OR(AND($C21&gt;0,INDEX(Kalender!BB$81:BB$110,MAX(1,$C21))&gt;INDEX(Kalender!$B$81:$B$110,MAX(1,$C21))),AND($D21&gt;0,INDEX(Kalender!BB$81:BB$110,MAX(1,$D21))&gt;INDEX(Kalender!$B$81:$B$110,MAX(1,$D21))),AND($E21&gt;0,INDEX(Kalender!BB$81:BB$110,MAX(1,$E21))&gt;INDEX(Kalender!$B$81:$B$110,MAX(1,$E21))),AND($F21&gt;0,INDEX(Kalender!BB$81:BB$110,MAX(1,$F21))&gt;INDEX(Kalender!$B$81:$B$110,MAX(1,$F21)))),2,0))</f>
        <v>0</v>
      </c>
      <c r="BC21" s="5" t="n">
        <f aca="false">IF(Kalender!BC21&lt;&gt;1,0,IF(AND($B21&gt;0,INDEX(Kalender!BC$68:BC$77,MAX(1,$B21))&gt;INDEX(Kalender!$B$68:$B$77,MAX(1,$B21))),1,0)+IF(OR(AND($C21&gt;0,INDEX(Kalender!BC$81:BC$110,MAX(1,$C21))&gt;INDEX(Kalender!$B$81:$B$110,MAX(1,$C21))),AND($D21&gt;0,INDEX(Kalender!BC$81:BC$110,MAX(1,$D21))&gt;INDEX(Kalender!$B$81:$B$110,MAX(1,$D21))),AND($E21&gt;0,INDEX(Kalender!BC$81:BC$110,MAX(1,$E21))&gt;INDEX(Kalender!$B$81:$B$110,MAX(1,$E21))),AND($F21&gt;0,INDEX(Kalender!BC$81:BC$110,MAX(1,$F21))&gt;INDEX(Kalender!$B$81:$B$110,MAX(1,$F21)))),2,0))</f>
        <v>0</v>
      </c>
      <c r="BD21" s="5" t="n">
        <f aca="false">IF(Kalender!BD21&lt;&gt;1,0,IF(AND($B21&gt;0,INDEX(Kalender!BD$68:BD$77,MAX(1,$B21))&gt;INDEX(Kalender!$B$68:$B$77,MAX(1,$B21))),1,0)+IF(OR(AND($C21&gt;0,INDEX(Kalender!BD$81:BD$110,MAX(1,$C21))&gt;INDEX(Kalender!$B$81:$B$110,MAX(1,$C21))),AND($D21&gt;0,INDEX(Kalender!BD$81:BD$110,MAX(1,$D21))&gt;INDEX(Kalender!$B$81:$B$110,MAX(1,$D21))),AND($E21&gt;0,INDEX(Kalender!BD$81:BD$110,MAX(1,$E21))&gt;INDEX(Kalender!$B$81:$B$110,MAX(1,$E21))),AND($F21&gt;0,INDEX(Kalender!BD$81:BD$110,MAX(1,$F21))&gt;INDEX(Kalender!$B$81:$B$110,MAX(1,$F21)))),2,0))</f>
        <v>0</v>
      </c>
      <c r="BE21" s="5" t="n">
        <f aca="false">IF(Kalender!BE21&lt;&gt;1,0,IF(AND($B21&gt;0,INDEX(Kalender!BE$68:BE$77,MAX(1,$B21))&gt;INDEX(Kalender!$B$68:$B$77,MAX(1,$B21))),1,0)+IF(OR(AND($C21&gt;0,INDEX(Kalender!BE$81:BE$110,MAX(1,$C21))&gt;INDEX(Kalender!$B$81:$B$110,MAX(1,$C21))),AND($D21&gt;0,INDEX(Kalender!BE$81:BE$110,MAX(1,$D21))&gt;INDEX(Kalender!$B$81:$B$110,MAX(1,$D21))),AND($E21&gt;0,INDEX(Kalender!BE$81:BE$110,MAX(1,$E21))&gt;INDEX(Kalender!$B$81:$B$110,MAX(1,$E21))),AND($F21&gt;0,INDEX(Kalender!BE$81:BE$110,MAX(1,$F21))&gt;INDEX(Kalender!$B$81:$B$110,MAX(1,$F21)))),2,0))</f>
        <v>0</v>
      </c>
      <c r="BF21" s="5" t="n">
        <f aca="false">IF(Kalender!BF21&lt;&gt;1,0,IF(AND($B21&gt;0,INDEX(Kalender!BF$68:BF$77,MAX(1,$B21))&gt;INDEX(Kalender!$B$68:$B$77,MAX(1,$B21))),1,0)+IF(OR(AND($C21&gt;0,INDEX(Kalender!BF$81:BF$110,MAX(1,$C21))&gt;INDEX(Kalender!$B$81:$B$110,MAX(1,$C21))),AND($D21&gt;0,INDEX(Kalender!BF$81:BF$110,MAX(1,$D21))&gt;INDEX(Kalender!$B$81:$B$110,MAX(1,$D21))),AND($E21&gt;0,INDEX(Kalender!BF$81:BF$110,MAX(1,$E21))&gt;INDEX(Kalender!$B$81:$B$110,MAX(1,$E21))),AND($F21&gt;0,INDEX(Kalender!BF$81:BF$110,MAX(1,$F21))&gt;INDEX(Kalender!$B$81:$B$110,MAX(1,$F21)))),2,0))</f>
        <v>0</v>
      </c>
      <c r="BG21" s="5" t="n">
        <f aca="false">IF(Kalender!BG21&lt;&gt;1,0,IF(AND($B21&gt;0,INDEX(Kalender!BG$68:BG$77,MAX(1,$B21))&gt;INDEX(Kalender!$B$68:$B$77,MAX(1,$B21))),1,0)+IF(OR(AND($C21&gt;0,INDEX(Kalender!BG$81:BG$110,MAX(1,$C21))&gt;INDEX(Kalender!$B$81:$B$110,MAX(1,$C21))),AND($D21&gt;0,INDEX(Kalender!BG$81:BG$110,MAX(1,$D21))&gt;INDEX(Kalender!$B$81:$B$110,MAX(1,$D21))),AND($E21&gt;0,INDEX(Kalender!BG$81:BG$110,MAX(1,$E21))&gt;INDEX(Kalender!$B$81:$B$110,MAX(1,$E21))),AND($F21&gt;0,INDEX(Kalender!BG$81:BG$110,MAX(1,$F21))&gt;INDEX(Kalender!$B$81:$B$110,MAX(1,$F21)))),2,0))</f>
        <v>0</v>
      </c>
      <c r="BH21" s="5" t="n">
        <f aca="false">IF(Kalender!BH21&lt;&gt;1,0,IF(AND($B21&gt;0,INDEX(Kalender!BH$68:BH$77,MAX(1,$B21))&gt;INDEX(Kalender!$B$68:$B$77,MAX(1,$B21))),1,0)+IF(OR(AND($C21&gt;0,INDEX(Kalender!BH$81:BH$110,MAX(1,$C21))&gt;INDEX(Kalender!$B$81:$B$110,MAX(1,$C21))),AND($D21&gt;0,INDEX(Kalender!BH$81:BH$110,MAX(1,$D21))&gt;INDEX(Kalender!$B$81:$B$110,MAX(1,$D21))),AND($E21&gt;0,INDEX(Kalender!BH$81:BH$110,MAX(1,$E21))&gt;INDEX(Kalender!$B$81:$B$110,MAX(1,$E21))),AND($F21&gt;0,INDEX(Kalender!BH$81:BH$110,MAX(1,$F21))&gt;INDEX(Kalender!$B$81:$B$110,MAX(1,$F21)))),2,0))</f>
        <v>0</v>
      </c>
      <c r="BI21" s="5" t="n">
        <f aca="false">IF(Kalender!BI21&lt;&gt;1,0,IF(AND($B21&gt;0,INDEX(Kalender!BI$68:BI$77,MAX(1,$B21))&gt;INDEX(Kalender!$B$68:$B$77,MAX(1,$B21))),1,0)+IF(OR(AND($C21&gt;0,INDEX(Kalender!BI$81:BI$110,MAX(1,$C21))&gt;INDEX(Kalender!$B$81:$B$110,MAX(1,$C21))),AND($D21&gt;0,INDEX(Kalender!BI$81:BI$110,MAX(1,$D21))&gt;INDEX(Kalender!$B$81:$B$110,MAX(1,$D21))),AND($E21&gt;0,INDEX(Kalender!BI$81:BI$110,MAX(1,$E21))&gt;INDEX(Kalender!$B$81:$B$110,MAX(1,$E21))),AND($F21&gt;0,INDEX(Kalender!BI$81:BI$110,MAX(1,$F21))&gt;INDEX(Kalender!$B$81:$B$110,MAX(1,$F21)))),2,0))</f>
        <v>0</v>
      </c>
      <c r="BJ21" s="5" t="n">
        <f aca="false">IF(Kalender!BJ21&lt;&gt;1,0,IF(AND($B21&gt;0,INDEX(Kalender!BJ$68:BJ$77,MAX(1,$B21))&gt;INDEX(Kalender!$B$68:$B$77,MAX(1,$B21))),1,0)+IF(OR(AND($C21&gt;0,INDEX(Kalender!BJ$81:BJ$110,MAX(1,$C21))&gt;INDEX(Kalender!$B$81:$B$110,MAX(1,$C21))),AND($D21&gt;0,INDEX(Kalender!BJ$81:BJ$110,MAX(1,$D21))&gt;INDEX(Kalender!$B$81:$B$110,MAX(1,$D21))),AND($E21&gt;0,INDEX(Kalender!BJ$81:BJ$110,MAX(1,$E21))&gt;INDEX(Kalender!$B$81:$B$110,MAX(1,$E21))),AND($F21&gt;0,INDEX(Kalender!BJ$81:BJ$110,MAX(1,$F21))&gt;INDEX(Kalender!$B$81:$B$110,MAX(1,$F21)))),2,0))</f>
        <v>0</v>
      </c>
      <c r="BK21" s="5" t="n">
        <f aca="false">IF(Kalender!BK21&lt;&gt;1,0,IF(AND($B21&gt;0,INDEX(Kalender!BK$68:BK$77,MAX(1,$B21))&gt;INDEX(Kalender!$B$68:$B$77,MAX(1,$B21))),1,0)+IF(OR(AND($C21&gt;0,INDEX(Kalender!BK$81:BK$110,MAX(1,$C21))&gt;INDEX(Kalender!$B$81:$B$110,MAX(1,$C21))),AND($D21&gt;0,INDEX(Kalender!BK$81:BK$110,MAX(1,$D21))&gt;INDEX(Kalender!$B$81:$B$110,MAX(1,$D21))),AND($E21&gt;0,INDEX(Kalender!BK$81:BK$110,MAX(1,$E21))&gt;INDEX(Kalender!$B$81:$B$110,MAX(1,$E21))),AND($F21&gt;0,INDEX(Kalender!BK$81:BK$110,MAX(1,$F21))&gt;INDEX(Kalender!$B$81:$B$110,MAX(1,$F21)))),2,0))</f>
        <v>0</v>
      </c>
      <c r="BL21" s="5" t="n">
        <f aca="false">IF(Kalender!BL21&lt;&gt;1,0,IF(AND($B21&gt;0,INDEX(Kalender!BL$68:BL$77,MAX(1,$B21))&gt;INDEX(Kalender!$B$68:$B$77,MAX(1,$B21))),1,0)+IF(OR(AND($C21&gt;0,INDEX(Kalender!BL$81:BL$110,MAX(1,$C21))&gt;INDEX(Kalender!$B$81:$B$110,MAX(1,$C21))),AND($D21&gt;0,INDEX(Kalender!BL$81:BL$110,MAX(1,$D21))&gt;INDEX(Kalender!$B$81:$B$110,MAX(1,$D21))),AND($E21&gt;0,INDEX(Kalender!BL$81:BL$110,MAX(1,$E21))&gt;INDEX(Kalender!$B$81:$B$110,MAX(1,$E21))),AND($F21&gt;0,INDEX(Kalender!BL$81:BL$110,MAX(1,$F21))&gt;INDEX(Kalender!$B$81:$B$110,MAX(1,$F21)))),2,0))</f>
        <v>0</v>
      </c>
      <c r="BM21" s="5" t="n">
        <f aca="false">IF(Kalender!BM21&lt;&gt;1,0,IF(AND($B21&gt;0,INDEX(Kalender!BM$68:BM$77,MAX(1,$B21))&gt;INDEX(Kalender!$B$68:$B$77,MAX(1,$B21))),1,0)+IF(OR(AND($C21&gt;0,INDEX(Kalender!BM$81:BM$110,MAX(1,$C21))&gt;INDEX(Kalender!$B$81:$B$110,MAX(1,$C21))),AND($D21&gt;0,INDEX(Kalender!BM$81:BM$110,MAX(1,$D21))&gt;INDEX(Kalender!$B$81:$B$110,MAX(1,$D21))),AND($E21&gt;0,INDEX(Kalender!BM$81:BM$110,MAX(1,$E21))&gt;INDEX(Kalender!$B$81:$B$110,MAX(1,$E21))),AND($F21&gt;0,INDEX(Kalender!BM$81:BM$110,MAX(1,$F21))&gt;INDEX(Kalender!$B$81:$B$110,MAX(1,$F21)))),2,0))</f>
        <v>0</v>
      </c>
      <c r="BN21" s="5" t="n">
        <f aca="false">IF(Kalender!BN21&lt;&gt;1,0,IF(AND($B21&gt;0,INDEX(Kalender!BN$68:BN$77,MAX(1,$B21))&gt;INDEX(Kalender!$B$68:$B$77,MAX(1,$B21))),1,0)+IF(OR(AND($C21&gt;0,INDEX(Kalender!BN$81:BN$110,MAX(1,$C21))&gt;INDEX(Kalender!$B$81:$B$110,MAX(1,$C21))),AND($D21&gt;0,INDEX(Kalender!BN$81:BN$110,MAX(1,$D21))&gt;INDEX(Kalender!$B$81:$B$110,MAX(1,$D21))),AND($E21&gt;0,INDEX(Kalender!BN$81:BN$110,MAX(1,$E21))&gt;INDEX(Kalender!$B$81:$B$110,MAX(1,$E21))),AND($F21&gt;0,INDEX(Kalender!BN$81:BN$110,MAX(1,$F21))&gt;INDEX(Kalender!$B$81:$B$110,MAX(1,$F21)))),2,0))</f>
        <v>0</v>
      </c>
      <c r="BO21" s="5" t="n">
        <f aca="false">IF(Kalender!BO21&lt;&gt;1,0,IF(AND($B21&gt;0,INDEX(Kalender!BO$68:BO$77,MAX(1,$B21))&gt;INDEX(Kalender!$B$68:$B$77,MAX(1,$B21))),1,0)+IF(OR(AND($C21&gt;0,INDEX(Kalender!BO$81:BO$110,MAX(1,$C21))&gt;INDEX(Kalender!$B$81:$B$110,MAX(1,$C21))),AND($D21&gt;0,INDEX(Kalender!BO$81:BO$110,MAX(1,$D21))&gt;INDEX(Kalender!$B$81:$B$110,MAX(1,$D21))),AND($E21&gt;0,INDEX(Kalender!BO$81:BO$110,MAX(1,$E21))&gt;INDEX(Kalender!$B$81:$B$110,MAX(1,$E21))),AND($F21&gt;0,INDEX(Kalender!BO$81:BO$110,MAX(1,$F21))&gt;INDEX(Kalender!$B$81:$B$110,MAX(1,$F21)))),2,0))</f>
        <v>0</v>
      </c>
      <c r="BP21" s="5" t="n">
        <f aca="false">IF(Kalender!BP21&lt;&gt;1,0,IF(AND($B21&gt;0,INDEX(Kalender!BP$68:BP$77,MAX(1,$B21))&gt;INDEX(Kalender!$B$68:$B$77,MAX(1,$B21))),1,0)+IF(OR(AND($C21&gt;0,INDEX(Kalender!BP$81:BP$110,MAX(1,$C21))&gt;INDEX(Kalender!$B$81:$B$110,MAX(1,$C21))),AND($D21&gt;0,INDEX(Kalender!BP$81:BP$110,MAX(1,$D21))&gt;INDEX(Kalender!$B$81:$B$110,MAX(1,$D21))),AND($E21&gt;0,INDEX(Kalender!BP$81:BP$110,MAX(1,$E21))&gt;INDEX(Kalender!$B$81:$B$110,MAX(1,$E21))),AND($F21&gt;0,INDEX(Kalender!BP$81:BP$110,MAX(1,$F21))&gt;INDEX(Kalender!$B$81:$B$110,MAX(1,$F21)))),2,0))</f>
        <v>0</v>
      </c>
      <c r="BQ21" s="5" t="n">
        <f aca="false">IF(Kalender!BQ21&lt;&gt;1,0,IF(AND($B21&gt;0,INDEX(Kalender!BQ$68:BQ$77,MAX(1,$B21))&gt;INDEX(Kalender!$B$68:$B$77,MAX(1,$B21))),1,0)+IF(OR(AND($C21&gt;0,INDEX(Kalender!BQ$81:BQ$110,MAX(1,$C21))&gt;INDEX(Kalender!$B$81:$B$110,MAX(1,$C21))),AND($D21&gt;0,INDEX(Kalender!BQ$81:BQ$110,MAX(1,$D21))&gt;INDEX(Kalender!$B$81:$B$110,MAX(1,$D21))),AND($E21&gt;0,INDEX(Kalender!BQ$81:BQ$110,MAX(1,$E21))&gt;INDEX(Kalender!$B$81:$B$110,MAX(1,$E21))),AND($F21&gt;0,INDEX(Kalender!BQ$81:BQ$110,MAX(1,$F21))&gt;INDEX(Kalender!$B$81:$B$110,MAX(1,$F21)))),2,0))</f>
        <v>0</v>
      </c>
      <c r="BR21" s="5" t="n">
        <f aca="false">IF(Kalender!BR21&lt;&gt;1,0,IF(AND($B21&gt;0,INDEX(Kalender!BR$68:BR$77,MAX(1,$B21))&gt;INDEX(Kalender!$B$68:$B$77,MAX(1,$B21))),1,0)+IF(OR(AND($C21&gt;0,INDEX(Kalender!BR$81:BR$110,MAX(1,$C21))&gt;INDEX(Kalender!$B$81:$B$110,MAX(1,$C21))),AND($D21&gt;0,INDEX(Kalender!BR$81:BR$110,MAX(1,$D21))&gt;INDEX(Kalender!$B$81:$B$110,MAX(1,$D21))),AND($E21&gt;0,INDEX(Kalender!BR$81:BR$110,MAX(1,$E21))&gt;INDEX(Kalender!$B$81:$B$110,MAX(1,$E21))),AND($F21&gt;0,INDEX(Kalender!BR$81:BR$110,MAX(1,$F21))&gt;INDEX(Kalender!$B$81:$B$110,MAX(1,$F21)))),2,0))</f>
        <v>0</v>
      </c>
      <c r="BS21" s="5" t="n">
        <f aca="false">IF(Kalender!BS21&lt;&gt;1,0,IF(AND($B21&gt;0,INDEX(Kalender!BS$68:BS$77,MAX(1,$B21))&gt;INDEX(Kalender!$B$68:$B$77,MAX(1,$B21))),1,0)+IF(OR(AND($C21&gt;0,INDEX(Kalender!BS$81:BS$110,MAX(1,$C21))&gt;INDEX(Kalender!$B$81:$B$110,MAX(1,$C21))),AND($D21&gt;0,INDEX(Kalender!BS$81:BS$110,MAX(1,$D21))&gt;INDEX(Kalender!$B$81:$B$110,MAX(1,$D21))),AND($E21&gt;0,INDEX(Kalender!BS$81:BS$110,MAX(1,$E21))&gt;INDEX(Kalender!$B$81:$B$110,MAX(1,$E21))),AND($F21&gt;0,INDEX(Kalender!BS$81:BS$110,MAX(1,$F21))&gt;INDEX(Kalender!$B$81:$B$110,MAX(1,$F21)))),2,0))</f>
        <v>0</v>
      </c>
      <c r="BT21" s="5" t="n">
        <f aca="false">IF(Kalender!BT21&lt;&gt;1,0,IF(AND($B21&gt;0,INDEX(Kalender!BT$68:BT$77,MAX(1,$B21))&gt;INDEX(Kalender!$B$68:$B$77,MAX(1,$B21))),1,0)+IF(OR(AND($C21&gt;0,INDEX(Kalender!BT$81:BT$110,MAX(1,$C21))&gt;INDEX(Kalender!$B$81:$B$110,MAX(1,$C21))),AND($D21&gt;0,INDEX(Kalender!BT$81:BT$110,MAX(1,$D21))&gt;INDEX(Kalender!$B$81:$B$110,MAX(1,$D21))),AND($E21&gt;0,INDEX(Kalender!BT$81:BT$110,MAX(1,$E21))&gt;INDEX(Kalender!$B$81:$B$110,MAX(1,$E21))),AND($F21&gt;0,INDEX(Kalender!BT$81:BT$110,MAX(1,$F21))&gt;INDEX(Kalender!$B$81:$B$110,MAX(1,$F21)))),2,0))</f>
        <v>0</v>
      </c>
      <c r="BU21" s="5" t="n">
        <f aca="false">IF(Kalender!BU21&lt;&gt;1,0,IF(AND($B21&gt;0,INDEX(Kalender!BU$68:BU$77,MAX(1,$B21))&gt;INDEX(Kalender!$B$68:$B$77,MAX(1,$B21))),1,0)+IF(OR(AND($C21&gt;0,INDEX(Kalender!BU$81:BU$110,MAX(1,$C21))&gt;INDEX(Kalender!$B$81:$B$110,MAX(1,$C21))),AND($D21&gt;0,INDEX(Kalender!BU$81:BU$110,MAX(1,$D21))&gt;INDEX(Kalender!$B$81:$B$110,MAX(1,$D21))),AND($E21&gt;0,INDEX(Kalender!BU$81:BU$110,MAX(1,$E21))&gt;INDEX(Kalender!$B$81:$B$110,MAX(1,$E21))),AND($F21&gt;0,INDEX(Kalender!BU$81:BU$110,MAX(1,$F21))&gt;INDEX(Kalender!$B$81:$B$110,MAX(1,$F21)))),2,0))</f>
        <v>0</v>
      </c>
      <c r="BV21" s="5" t="n">
        <f aca="false">IF(Kalender!BV21&lt;&gt;1,0,IF(AND($B21&gt;0,INDEX(Kalender!BV$68:BV$77,MAX(1,$B21))&gt;INDEX(Kalender!$B$68:$B$77,MAX(1,$B21))),1,0)+IF(OR(AND($C21&gt;0,INDEX(Kalender!BV$81:BV$110,MAX(1,$C21))&gt;INDEX(Kalender!$B$81:$B$110,MAX(1,$C21))),AND($D21&gt;0,INDEX(Kalender!BV$81:BV$110,MAX(1,$D21))&gt;INDEX(Kalender!$B$81:$B$110,MAX(1,$D21))),AND($E21&gt;0,INDEX(Kalender!BV$81:BV$110,MAX(1,$E21))&gt;INDEX(Kalender!$B$81:$B$110,MAX(1,$E21))),AND($F21&gt;0,INDEX(Kalender!BV$81:BV$110,MAX(1,$F21))&gt;INDEX(Kalender!$B$81:$B$110,MAX(1,$F21)))),2,0))</f>
        <v>0</v>
      </c>
      <c r="BW21" s="5" t="n">
        <f aca="false">IF(Kalender!BW21&lt;&gt;1,0,IF(AND($B21&gt;0,INDEX(Kalender!BW$68:BW$77,MAX(1,$B21))&gt;INDEX(Kalender!$B$68:$B$77,MAX(1,$B21))),1,0)+IF(OR(AND($C21&gt;0,INDEX(Kalender!BW$81:BW$110,MAX(1,$C21))&gt;INDEX(Kalender!$B$81:$B$110,MAX(1,$C21))),AND($D21&gt;0,INDEX(Kalender!BW$81:BW$110,MAX(1,$D21))&gt;INDEX(Kalender!$B$81:$B$110,MAX(1,$D21))),AND($E21&gt;0,INDEX(Kalender!BW$81:BW$110,MAX(1,$E21))&gt;INDEX(Kalender!$B$81:$B$110,MAX(1,$E21))),AND($F21&gt;0,INDEX(Kalender!BW$81:BW$110,MAX(1,$F21))&gt;INDEX(Kalender!$B$81:$B$110,MAX(1,$F21)))),2,0))</f>
        <v>0</v>
      </c>
      <c r="BX21" s="5" t="n">
        <f aca="false">IF(Kalender!BX21&lt;&gt;1,0,IF(AND($B21&gt;0,INDEX(Kalender!BX$68:BX$77,MAX(1,$B21))&gt;INDEX(Kalender!$B$68:$B$77,MAX(1,$B21))),1,0)+IF(OR(AND($C21&gt;0,INDEX(Kalender!BX$81:BX$110,MAX(1,$C21))&gt;INDEX(Kalender!$B$81:$B$110,MAX(1,$C21))),AND($D21&gt;0,INDEX(Kalender!BX$81:BX$110,MAX(1,$D21))&gt;INDEX(Kalender!$B$81:$B$110,MAX(1,$D21))),AND($E21&gt;0,INDEX(Kalender!BX$81:BX$110,MAX(1,$E21))&gt;INDEX(Kalender!$B$81:$B$110,MAX(1,$E21))),AND($F21&gt;0,INDEX(Kalender!BX$81:BX$110,MAX(1,$F21))&gt;INDEX(Kalender!$B$81:$B$110,MAX(1,$F21)))),2,0))</f>
        <v>0</v>
      </c>
      <c r="BY21" s="5" t="n">
        <f aca="false">IF(Kalender!BY21&lt;&gt;1,0,IF(AND($B21&gt;0,INDEX(Kalender!BY$68:BY$77,MAX(1,$B21))&gt;INDEX(Kalender!$B$68:$B$77,MAX(1,$B21))),1,0)+IF(OR(AND($C21&gt;0,INDEX(Kalender!BY$81:BY$110,MAX(1,$C21))&gt;INDEX(Kalender!$B$81:$B$110,MAX(1,$C21))),AND($D21&gt;0,INDEX(Kalender!BY$81:BY$110,MAX(1,$D21))&gt;INDEX(Kalender!$B$81:$B$110,MAX(1,$D21))),AND($E21&gt;0,INDEX(Kalender!BY$81:BY$110,MAX(1,$E21))&gt;INDEX(Kalender!$B$81:$B$110,MAX(1,$E21))),AND($F21&gt;0,INDEX(Kalender!BY$81:BY$110,MAX(1,$F21))&gt;INDEX(Kalender!$B$81:$B$110,MAX(1,$F21)))),2,0))</f>
        <v>0</v>
      </c>
      <c r="BZ21" s="5" t="n">
        <f aca="false">IF(Kalender!BZ21&lt;&gt;1,0,IF(AND($B21&gt;0,INDEX(Kalender!BZ$68:BZ$77,MAX(1,$B21))&gt;INDEX(Kalender!$B$68:$B$77,MAX(1,$B21))),1,0)+IF(OR(AND($C21&gt;0,INDEX(Kalender!BZ$81:BZ$110,MAX(1,$C21))&gt;INDEX(Kalender!$B$81:$B$110,MAX(1,$C21))),AND($D21&gt;0,INDEX(Kalender!BZ$81:BZ$110,MAX(1,$D21))&gt;INDEX(Kalender!$B$81:$B$110,MAX(1,$D21))),AND($E21&gt;0,INDEX(Kalender!BZ$81:BZ$110,MAX(1,$E21))&gt;INDEX(Kalender!$B$81:$B$110,MAX(1,$E21))),AND($F21&gt;0,INDEX(Kalender!BZ$81:BZ$110,MAX(1,$F21))&gt;INDEX(Kalender!$B$81:$B$110,MAX(1,$F21)))),2,0))</f>
        <v>0</v>
      </c>
      <c r="CA21" s="5" t="n">
        <f aca="false">IF(Kalender!CA21&lt;&gt;1,0,IF(AND($B21&gt;0,INDEX(Kalender!CA$68:CA$77,MAX(1,$B21))&gt;INDEX(Kalender!$B$68:$B$77,MAX(1,$B21))),1,0)+IF(OR(AND($C21&gt;0,INDEX(Kalender!CA$81:CA$110,MAX(1,$C21))&gt;INDEX(Kalender!$B$81:$B$110,MAX(1,$C21))),AND($D21&gt;0,INDEX(Kalender!CA$81:CA$110,MAX(1,$D21))&gt;INDEX(Kalender!$B$81:$B$110,MAX(1,$D21))),AND($E21&gt;0,INDEX(Kalender!CA$81:CA$110,MAX(1,$E21))&gt;INDEX(Kalender!$B$81:$B$110,MAX(1,$E21))),AND($F21&gt;0,INDEX(Kalender!CA$81:CA$110,MAX(1,$F21))&gt;INDEX(Kalender!$B$81:$B$110,MAX(1,$F21)))),2,0))</f>
        <v>0</v>
      </c>
      <c r="CB21" s="5" t="n">
        <f aca="false">IF(Kalender!CB21&lt;&gt;1,0,IF(AND($B21&gt;0,INDEX(Kalender!CB$68:CB$77,MAX(1,$B21))&gt;INDEX(Kalender!$B$68:$B$77,MAX(1,$B21))),1,0)+IF(OR(AND($C21&gt;0,INDEX(Kalender!CB$81:CB$110,MAX(1,$C21))&gt;INDEX(Kalender!$B$81:$B$110,MAX(1,$C21))),AND($D21&gt;0,INDEX(Kalender!CB$81:CB$110,MAX(1,$D21))&gt;INDEX(Kalender!$B$81:$B$110,MAX(1,$D21))),AND($E21&gt;0,INDEX(Kalender!CB$81:CB$110,MAX(1,$E21))&gt;INDEX(Kalender!$B$81:$B$110,MAX(1,$E21))),AND($F21&gt;0,INDEX(Kalender!CB$81:CB$110,MAX(1,$F21))&gt;INDEX(Kalender!$B$81:$B$110,MAX(1,$F21)))),2,0))</f>
        <v>0</v>
      </c>
      <c r="CC21" s="5" t="n">
        <f aca="false">IF(Kalender!CC21&lt;&gt;1,0,IF(AND($B21&gt;0,INDEX(Kalender!CC$68:CC$77,MAX(1,$B21))&gt;INDEX(Kalender!$B$68:$B$77,MAX(1,$B21))),1,0)+IF(OR(AND($C21&gt;0,INDEX(Kalender!CC$81:CC$110,MAX(1,$C21))&gt;INDEX(Kalender!$B$81:$B$110,MAX(1,$C21))),AND($D21&gt;0,INDEX(Kalender!CC$81:CC$110,MAX(1,$D21))&gt;INDEX(Kalender!$B$81:$B$110,MAX(1,$D21))),AND($E21&gt;0,INDEX(Kalender!CC$81:CC$110,MAX(1,$E21))&gt;INDEX(Kalender!$B$81:$B$110,MAX(1,$E21))),AND($F21&gt;0,INDEX(Kalender!CC$81:CC$110,MAX(1,$F21))&gt;INDEX(Kalender!$B$81:$B$110,MAX(1,$F21)))),2,0))</f>
        <v>0</v>
      </c>
      <c r="CD21" s="5" t="n">
        <f aca="false">IF(Kalender!CD21&lt;&gt;1,0,IF(AND($B21&gt;0,INDEX(Kalender!CD$68:CD$77,MAX(1,$B21))&gt;INDEX(Kalender!$B$68:$B$77,MAX(1,$B21))),1,0)+IF(OR(AND($C21&gt;0,INDEX(Kalender!CD$81:CD$110,MAX(1,$C21))&gt;INDEX(Kalender!$B$81:$B$110,MAX(1,$C21))),AND($D21&gt;0,INDEX(Kalender!CD$81:CD$110,MAX(1,$D21))&gt;INDEX(Kalender!$B$81:$B$110,MAX(1,$D21))),AND($E21&gt;0,INDEX(Kalender!CD$81:CD$110,MAX(1,$E21))&gt;INDEX(Kalender!$B$81:$B$110,MAX(1,$E21))),AND($F21&gt;0,INDEX(Kalender!CD$81:CD$110,MAX(1,$F21))&gt;INDEX(Kalender!$B$81:$B$110,MAX(1,$F21)))),2,0))</f>
        <v>0</v>
      </c>
      <c r="CE21" s="5" t="n">
        <f aca="false">IF(Kalender!CE21&lt;&gt;1,0,IF(AND($B21&gt;0,INDEX(Kalender!CE$68:CE$77,MAX(1,$B21))&gt;INDEX(Kalender!$B$68:$B$77,MAX(1,$B21))),1,0)+IF(OR(AND($C21&gt;0,INDEX(Kalender!CE$81:CE$110,MAX(1,$C21))&gt;INDEX(Kalender!$B$81:$B$110,MAX(1,$C21))),AND($D21&gt;0,INDEX(Kalender!CE$81:CE$110,MAX(1,$D21))&gt;INDEX(Kalender!$B$81:$B$110,MAX(1,$D21))),AND($E21&gt;0,INDEX(Kalender!CE$81:CE$110,MAX(1,$E21))&gt;INDEX(Kalender!$B$81:$B$110,MAX(1,$E21))),AND($F21&gt;0,INDEX(Kalender!CE$81:CE$110,MAX(1,$F21))&gt;INDEX(Kalender!$B$81:$B$110,MAX(1,$F21)))),2,0))</f>
        <v>0</v>
      </c>
      <c r="CF21" s="5" t="n">
        <f aca="false">IF(Kalender!CF21&lt;&gt;1,0,IF(AND($B21&gt;0,INDEX(Kalender!CF$68:CF$77,MAX(1,$B21))&gt;INDEX(Kalender!$B$68:$B$77,MAX(1,$B21))),1,0)+IF(OR(AND($C21&gt;0,INDEX(Kalender!CF$81:CF$110,MAX(1,$C21))&gt;INDEX(Kalender!$B$81:$B$110,MAX(1,$C21))),AND($D21&gt;0,INDEX(Kalender!CF$81:CF$110,MAX(1,$D21))&gt;INDEX(Kalender!$B$81:$B$110,MAX(1,$D21))),AND($E21&gt;0,INDEX(Kalender!CF$81:CF$110,MAX(1,$E21))&gt;INDEX(Kalender!$B$81:$B$110,MAX(1,$E21))),AND($F21&gt;0,INDEX(Kalender!CF$81:CF$110,MAX(1,$F21))&gt;INDEX(Kalender!$B$81:$B$110,MAX(1,$F21)))),2,0))</f>
        <v>0</v>
      </c>
      <c r="CG21" s="5" t="n">
        <f aca="false">IF(Kalender!CG21&lt;&gt;1,0,IF(AND($B21&gt;0,INDEX(Kalender!CG$68:CG$77,MAX(1,$B21))&gt;INDEX(Kalender!$B$68:$B$77,MAX(1,$B21))),1,0)+IF(OR(AND($C21&gt;0,INDEX(Kalender!CG$81:CG$110,MAX(1,$C21))&gt;INDEX(Kalender!$B$81:$B$110,MAX(1,$C21))),AND($D21&gt;0,INDEX(Kalender!CG$81:CG$110,MAX(1,$D21))&gt;INDEX(Kalender!$B$81:$B$110,MAX(1,$D21))),AND($E21&gt;0,INDEX(Kalender!CG$81:CG$110,MAX(1,$E21))&gt;INDEX(Kalender!$B$81:$B$110,MAX(1,$E21))),AND($F21&gt;0,INDEX(Kalender!CG$81:CG$110,MAX(1,$F21))&gt;INDEX(Kalender!$B$81:$B$110,MAX(1,$F21)))),2,0))</f>
        <v>0</v>
      </c>
      <c r="CH21" s="5" t="n">
        <f aca="false">IF(Kalender!CH21&lt;&gt;1,0,IF(AND($B21&gt;0,INDEX(Kalender!CH$68:CH$77,MAX(1,$B21))&gt;INDEX(Kalender!$B$68:$B$77,MAX(1,$B21))),1,0)+IF(OR(AND($C21&gt;0,INDEX(Kalender!CH$81:CH$110,MAX(1,$C21))&gt;INDEX(Kalender!$B$81:$B$110,MAX(1,$C21))),AND($D21&gt;0,INDEX(Kalender!CH$81:CH$110,MAX(1,$D21))&gt;INDEX(Kalender!$B$81:$B$110,MAX(1,$D21))),AND($E21&gt;0,INDEX(Kalender!CH$81:CH$110,MAX(1,$E21))&gt;INDEX(Kalender!$B$81:$B$110,MAX(1,$E21))),AND($F21&gt;0,INDEX(Kalender!CH$81:CH$110,MAX(1,$F21))&gt;INDEX(Kalender!$B$81:$B$110,MAX(1,$F21)))),2,0))</f>
        <v>0</v>
      </c>
      <c r="CI21" s="5" t="n">
        <f aca="false">IF(Kalender!CI21&lt;&gt;1,0,IF(AND($B21&gt;0,INDEX(Kalender!CI$68:CI$77,MAX(1,$B21))&gt;INDEX(Kalender!$B$68:$B$77,MAX(1,$B21))),1,0)+IF(OR(AND($C21&gt;0,INDEX(Kalender!CI$81:CI$110,MAX(1,$C21))&gt;INDEX(Kalender!$B$81:$B$110,MAX(1,$C21))),AND($D21&gt;0,INDEX(Kalender!CI$81:CI$110,MAX(1,$D21))&gt;INDEX(Kalender!$B$81:$B$110,MAX(1,$D21))),AND($E21&gt;0,INDEX(Kalender!CI$81:CI$110,MAX(1,$E21))&gt;INDEX(Kalender!$B$81:$B$110,MAX(1,$E21))),AND($F21&gt;0,INDEX(Kalender!CI$81:CI$110,MAX(1,$F21))&gt;INDEX(Kalender!$B$81:$B$110,MAX(1,$F21)))),2,0))</f>
        <v>0</v>
      </c>
      <c r="CJ21" s="5" t="n">
        <f aca="false">IF(Kalender!CJ21&lt;&gt;1,0,IF(AND($B21&gt;0,INDEX(Kalender!CJ$68:CJ$77,MAX(1,$B21))&gt;INDEX(Kalender!$B$68:$B$77,MAX(1,$B21))),1,0)+IF(OR(AND($C21&gt;0,INDEX(Kalender!CJ$81:CJ$110,MAX(1,$C21))&gt;INDEX(Kalender!$B$81:$B$110,MAX(1,$C21))),AND($D21&gt;0,INDEX(Kalender!CJ$81:CJ$110,MAX(1,$D21))&gt;INDEX(Kalender!$B$81:$B$110,MAX(1,$D21))),AND($E21&gt;0,INDEX(Kalender!CJ$81:CJ$110,MAX(1,$E21))&gt;INDEX(Kalender!$B$81:$B$110,MAX(1,$E21))),AND($F21&gt;0,INDEX(Kalender!CJ$81:CJ$110,MAX(1,$F21))&gt;INDEX(Kalender!$B$81:$B$110,MAX(1,$F21)))),2,0))</f>
        <v>0</v>
      </c>
      <c r="CK21" s="5" t="n">
        <f aca="false">IF(Kalender!CK21&lt;&gt;1,0,IF(AND($B21&gt;0,INDEX(Kalender!CK$68:CK$77,MAX(1,$B21))&gt;INDEX(Kalender!$B$68:$B$77,MAX(1,$B21))),1,0)+IF(OR(AND($C21&gt;0,INDEX(Kalender!CK$81:CK$110,MAX(1,$C21))&gt;INDEX(Kalender!$B$81:$B$110,MAX(1,$C21))),AND($D21&gt;0,INDEX(Kalender!CK$81:CK$110,MAX(1,$D21))&gt;INDEX(Kalender!$B$81:$B$110,MAX(1,$D21))),AND($E21&gt;0,INDEX(Kalender!CK$81:CK$110,MAX(1,$E21))&gt;INDEX(Kalender!$B$81:$B$110,MAX(1,$E21))),AND($F21&gt;0,INDEX(Kalender!CK$81:CK$110,MAX(1,$F21))&gt;INDEX(Kalender!$B$81:$B$110,MAX(1,$F21)))),2,0))</f>
        <v>0</v>
      </c>
      <c r="CL21" s="5" t="n">
        <f aca="false">IF(Kalender!CL21&lt;&gt;1,0,IF(AND($B21&gt;0,INDEX(Kalender!CL$68:CL$77,MAX(1,$B21))&gt;INDEX(Kalender!$B$68:$B$77,MAX(1,$B21))),1,0)+IF(OR(AND($C21&gt;0,INDEX(Kalender!CL$81:CL$110,MAX(1,$C21))&gt;INDEX(Kalender!$B$81:$B$110,MAX(1,$C21))),AND($D21&gt;0,INDEX(Kalender!CL$81:CL$110,MAX(1,$D21))&gt;INDEX(Kalender!$B$81:$B$110,MAX(1,$D21))),AND($E21&gt;0,INDEX(Kalender!CL$81:CL$110,MAX(1,$E21))&gt;INDEX(Kalender!$B$81:$B$110,MAX(1,$E21))),AND($F21&gt;0,INDEX(Kalender!CL$81:CL$110,MAX(1,$F21))&gt;INDEX(Kalender!$B$81:$B$110,MAX(1,$F21)))),2,0))</f>
        <v>0</v>
      </c>
      <c r="CM21" s="5" t="n">
        <f aca="false">IF(Kalender!CM21&lt;&gt;1,0,IF(AND($B21&gt;0,INDEX(Kalender!CM$68:CM$77,MAX(1,$B21))&gt;INDEX(Kalender!$B$68:$B$77,MAX(1,$B21))),1,0)+IF(OR(AND($C21&gt;0,INDEX(Kalender!CM$81:CM$110,MAX(1,$C21))&gt;INDEX(Kalender!$B$81:$B$110,MAX(1,$C21))),AND($D21&gt;0,INDEX(Kalender!CM$81:CM$110,MAX(1,$D21))&gt;INDEX(Kalender!$B$81:$B$110,MAX(1,$D21))),AND($E21&gt;0,INDEX(Kalender!CM$81:CM$110,MAX(1,$E21))&gt;INDEX(Kalender!$B$81:$B$110,MAX(1,$E21))),AND($F21&gt;0,INDEX(Kalender!CM$81:CM$110,MAX(1,$F21))&gt;INDEX(Kalender!$B$81:$B$110,MAX(1,$F21)))),2,0))</f>
        <v>0</v>
      </c>
      <c r="CN21" s="5" t="n">
        <f aca="false">IF(Kalender!CN21&lt;&gt;1,0,IF(AND($B21&gt;0,INDEX(Kalender!CN$68:CN$77,MAX(1,$B21))&gt;INDEX(Kalender!$B$68:$B$77,MAX(1,$B21))),1,0)+IF(OR(AND($C21&gt;0,INDEX(Kalender!CN$81:CN$110,MAX(1,$C21))&gt;INDEX(Kalender!$B$81:$B$110,MAX(1,$C21))),AND($D21&gt;0,INDEX(Kalender!CN$81:CN$110,MAX(1,$D21))&gt;INDEX(Kalender!$B$81:$B$110,MAX(1,$D21))),AND($E21&gt;0,INDEX(Kalender!CN$81:CN$110,MAX(1,$E21))&gt;INDEX(Kalender!$B$81:$B$110,MAX(1,$E21))),AND($F21&gt;0,INDEX(Kalender!CN$81:CN$110,MAX(1,$F21))&gt;INDEX(Kalender!$B$81:$B$110,MAX(1,$F21)))),2,0))</f>
        <v>0</v>
      </c>
      <c r="CO21" s="5" t="n">
        <f aca="false">IF(Kalender!CO21&lt;&gt;1,0,IF(AND($B21&gt;0,INDEX(Kalender!CO$68:CO$77,MAX(1,$B21))&gt;INDEX(Kalender!$B$68:$B$77,MAX(1,$B21))),1,0)+IF(OR(AND($C21&gt;0,INDEX(Kalender!CO$81:CO$110,MAX(1,$C21))&gt;INDEX(Kalender!$B$81:$B$110,MAX(1,$C21))),AND($D21&gt;0,INDEX(Kalender!CO$81:CO$110,MAX(1,$D21))&gt;INDEX(Kalender!$B$81:$B$110,MAX(1,$D21))),AND($E21&gt;0,INDEX(Kalender!CO$81:CO$110,MAX(1,$E21))&gt;INDEX(Kalender!$B$81:$B$110,MAX(1,$E21))),AND($F21&gt;0,INDEX(Kalender!CO$81:CO$110,MAX(1,$F21))&gt;INDEX(Kalender!$B$81:$B$110,MAX(1,$F21)))),2,0))</f>
        <v>0</v>
      </c>
      <c r="CP21" s="5" t="n">
        <f aca="false">IF(Kalender!CP21&lt;&gt;1,0,IF(AND($B21&gt;0,INDEX(Kalender!CP$68:CP$77,MAX(1,$B21))&gt;INDEX(Kalender!$B$68:$B$77,MAX(1,$B21))),1,0)+IF(OR(AND($C21&gt;0,INDEX(Kalender!CP$81:CP$110,MAX(1,$C21))&gt;INDEX(Kalender!$B$81:$B$110,MAX(1,$C21))),AND($D21&gt;0,INDEX(Kalender!CP$81:CP$110,MAX(1,$D21))&gt;INDEX(Kalender!$B$81:$B$110,MAX(1,$D21))),AND($E21&gt;0,INDEX(Kalender!CP$81:CP$110,MAX(1,$E21))&gt;INDEX(Kalender!$B$81:$B$110,MAX(1,$E21))),AND($F21&gt;0,INDEX(Kalender!CP$81:CP$110,MAX(1,$F21))&gt;INDEX(Kalender!$B$81:$B$110,MAX(1,$F21)))),2,0))</f>
        <v>0</v>
      </c>
      <c r="CQ21" s="5" t="n">
        <f aca="false">IF(Kalender!CQ21&lt;&gt;1,0,IF(AND($B21&gt;0,INDEX(Kalender!CQ$68:CQ$77,MAX(1,$B21))&gt;INDEX(Kalender!$B$68:$B$77,MAX(1,$B21))),1,0)+IF(OR(AND($C21&gt;0,INDEX(Kalender!CQ$81:CQ$110,MAX(1,$C21))&gt;INDEX(Kalender!$B$81:$B$110,MAX(1,$C21))),AND($D21&gt;0,INDEX(Kalender!CQ$81:CQ$110,MAX(1,$D21))&gt;INDEX(Kalender!$B$81:$B$110,MAX(1,$D21))),AND($E21&gt;0,INDEX(Kalender!CQ$81:CQ$110,MAX(1,$E21))&gt;INDEX(Kalender!$B$81:$B$110,MAX(1,$E21))),AND($F21&gt;0,INDEX(Kalender!CQ$81:CQ$110,MAX(1,$F21))&gt;INDEX(Kalender!$B$81:$B$110,MAX(1,$F21)))),2,0))</f>
        <v>0</v>
      </c>
      <c r="CR21" s="5" t="n">
        <f aca="false">IF(Kalender!CR21&lt;&gt;1,0,IF(AND($B21&gt;0,INDEX(Kalender!CR$68:CR$77,MAX(1,$B21))&gt;INDEX(Kalender!$B$68:$B$77,MAX(1,$B21))),1,0)+IF(OR(AND($C21&gt;0,INDEX(Kalender!CR$81:CR$110,MAX(1,$C21))&gt;INDEX(Kalender!$B$81:$B$110,MAX(1,$C21))),AND($D21&gt;0,INDEX(Kalender!CR$81:CR$110,MAX(1,$D21))&gt;INDEX(Kalender!$B$81:$B$110,MAX(1,$D21))),AND($E21&gt;0,INDEX(Kalender!CR$81:CR$110,MAX(1,$E21))&gt;INDEX(Kalender!$B$81:$B$110,MAX(1,$E21))),AND($F21&gt;0,INDEX(Kalender!CR$81:CR$110,MAX(1,$F21))&gt;INDEX(Kalender!$B$81:$B$110,MAX(1,$F21)))),2,0))</f>
        <v>0</v>
      </c>
      <c r="CS21" s="5" t="n">
        <f aca="false">IF(Kalender!CS21&lt;&gt;1,0,IF(AND($B21&gt;0,INDEX(Kalender!CS$68:CS$77,MAX(1,$B21))&gt;INDEX(Kalender!$B$68:$B$77,MAX(1,$B21))),1,0)+IF(OR(AND($C21&gt;0,INDEX(Kalender!CS$81:CS$110,MAX(1,$C21))&gt;INDEX(Kalender!$B$81:$B$110,MAX(1,$C21))),AND($D21&gt;0,INDEX(Kalender!CS$81:CS$110,MAX(1,$D21))&gt;INDEX(Kalender!$B$81:$B$110,MAX(1,$D21))),AND($E21&gt;0,INDEX(Kalender!CS$81:CS$110,MAX(1,$E21))&gt;INDEX(Kalender!$B$81:$B$110,MAX(1,$E21))),AND($F21&gt;0,INDEX(Kalender!CS$81:CS$110,MAX(1,$F21))&gt;INDEX(Kalender!$B$81:$B$110,MAX(1,$F21)))),2,0))</f>
        <v>0</v>
      </c>
      <c r="CT21" s="5" t="n">
        <f aca="false">IF(Kalender!CT21&lt;&gt;1,0,IF(AND($B21&gt;0,INDEX(Kalender!CT$68:CT$77,MAX(1,$B21))&gt;INDEX(Kalender!$B$68:$B$77,MAX(1,$B21))),1,0)+IF(OR(AND($C21&gt;0,INDEX(Kalender!CT$81:CT$110,MAX(1,$C21))&gt;INDEX(Kalender!$B$81:$B$110,MAX(1,$C21))),AND($D21&gt;0,INDEX(Kalender!CT$81:CT$110,MAX(1,$D21))&gt;INDEX(Kalender!$B$81:$B$110,MAX(1,$D21))),AND($E21&gt;0,INDEX(Kalender!CT$81:CT$110,MAX(1,$E21))&gt;INDEX(Kalender!$B$81:$B$110,MAX(1,$E21))),AND($F21&gt;0,INDEX(Kalender!CT$81:CT$110,MAX(1,$F21))&gt;INDEX(Kalender!$B$81:$B$110,MAX(1,$F21)))),2,0))</f>
        <v>0</v>
      </c>
      <c r="CU21" s="5" t="n">
        <f aca="false">IF(Kalender!CU21&lt;&gt;1,0,IF(AND($B21&gt;0,INDEX(Kalender!CU$68:CU$77,MAX(1,$B21))&gt;INDEX(Kalender!$B$68:$B$77,MAX(1,$B21))),1,0)+IF(OR(AND($C21&gt;0,INDEX(Kalender!CU$81:CU$110,MAX(1,$C21))&gt;INDEX(Kalender!$B$81:$B$110,MAX(1,$C21))),AND($D21&gt;0,INDEX(Kalender!CU$81:CU$110,MAX(1,$D21))&gt;INDEX(Kalender!$B$81:$B$110,MAX(1,$D21))),AND($E21&gt;0,INDEX(Kalender!CU$81:CU$110,MAX(1,$E21))&gt;INDEX(Kalender!$B$81:$B$110,MAX(1,$E21))),AND($F21&gt;0,INDEX(Kalender!CU$81:CU$110,MAX(1,$F21))&gt;INDEX(Kalender!$B$81:$B$110,MAX(1,$F21)))),2,0))</f>
        <v>0</v>
      </c>
      <c r="CV21" s="5" t="n">
        <f aca="false">IF(Kalender!CV21&lt;&gt;1,0,IF(AND($B21&gt;0,INDEX(Kalender!CV$68:CV$77,MAX(1,$B21))&gt;INDEX(Kalender!$B$68:$B$77,MAX(1,$B21))),1,0)+IF(OR(AND($C21&gt;0,INDEX(Kalender!CV$81:CV$110,MAX(1,$C21))&gt;INDEX(Kalender!$B$81:$B$110,MAX(1,$C21))),AND($D21&gt;0,INDEX(Kalender!CV$81:CV$110,MAX(1,$D21))&gt;INDEX(Kalender!$B$81:$B$110,MAX(1,$D21))),AND($E21&gt;0,INDEX(Kalender!CV$81:CV$110,MAX(1,$E21))&gt;INDEX(Kalender!$B$81:$B$110,MAX(1,$E21))),AND($F21&gt;0,INDEX(Kalender!CV$81:CV$110,MAX(1,$F21))&gt;INDEX(Kalender!$B$81:$B$110,MAX(1,$F21)))),2,0))</f>
        <v>0</v>
      </c>
      <c r="CW21" s="5" t="n">
        <f aca="false">IF(Kalender!CW21&lt;&gt;1,0,IF(AND($B21&gt;0,INDEX(Kalender!CW$68:CW$77,MAX(1,$B21))&gt;INDEX(Kalender!$B$68:$B$77,MAX(1,$B21))),1,0)+IF(OR(AND($C21&gt;0,INDEX(Kalender!CW$81:CW$110,MAX(1,$C21))&gt;INDEX(Kalender!$B$81:$B$110,MAX(1,$C21))),AND($D21&gt;0,INDEX(Kalender!CW$81:CW$110,MAX(1,$D21))&gt;INDEX(Kalender!$B$81:$B$110,MAX(1,$D21))),AND($E21&gt;0,INDEX(Kalender!CW$81:CW$110,MAX(1,$E21))&gt;INDEX(Kalender!$B$81:$B$110,MAX(1,$E21))),AND($F21&gt;0,INDEX(Kalender!CW$81:CW$110,MAX(1,$F21))&gt;INDEX(Kalender!$B$81:$B$110,MAX(1,$F21)))),2,0))</f>
        <v>0</v>
      </c>
      <c r="CX21" s="5" t="n">
        <f aca="false">IF(Kalender!CX21&lt;&gt;1,0,IF(AND($B21&gt;0,INDEX(Kalender!CX$68:CX$77,MAX(1,$B21))&gt;INDEX(Kalender!$B$68:$B$77,MAX(1,$B21))),1,0)+IF(OR(AND($C21&gt;0,INDEX(Kalender!CX$81:CX$110,MAX(1,$C21))&gt;INDEX(Kalender!$B$81:$B$110,MAX(1,$C21))),AND($D21&gt;0,INDEX(Kalender!CX$81:CX$110,MAX(1,$D21))&gt;INDEX(Kalender!$B$81:$B$110,MAX(1,$D21))),AND($E21&gt;0,INDEX(Kalender!CX$81:CX$110,MAX(1,$E21))&gt;INDEX(Kalender!$B$81:$B$110,MAX(1,$E21))),AND($F21&gt;0,INDEX(Kalender!CX$81:CX$110,MAX(1,$F21))&gt;INDEX(Kalender!$B$81:$B$110,MAX(1,$F21)))),2,0))</f>
        <v>0</v>
      </c>
      <c r="CY21" s="5" t="n">
        <f aca="false">IF(Kalender!CY21&lt;&gt;1,0,IF(AND($B21&gt;0,INDEX(Kalender!CY$68:CY$77,MAX(1,$B21))&gt;INDEX(Kalender!$B$68:$B$77,MAX(1,$B21))),1,0)+IF(OR(AND($C21&gt;0,INDEX(Kalender!CY$81:CY$110,MAX(1,$C21))&gt;INDEX(Kalender!$B$81:$B$110,MAX(1,$C21))),AND($D21&gt;0,INDEX(Kalender!CY$81:CY$110,MAX(1,$D21))&gt;INDEX(Kalender!$B$81:$B$110,MAX(1,$D21))),AND($E21&gt;0,INDEX(Kalender!CY$81:CY$110,MAX(1,$E21))&gt;INDEX(Kalender!$B$81:$B$110,MAX(1,$E21))),AND($F21&gt;0,INDEX(Kalender!CY$81:CY$110,MAX(1,$F21))&gt;INDEX(Kalender!$B$81:$B$110,MAX(1,$F21)))),2,0))</f>
        <v>0</v>
      </c>
      <c r="CZ21" s="5" t="n">
        <f aca="false">IF(Kalender!CZ21&lt;&gt;1,0,IF(AND($B21&gt;0,INDEX(Kalender!CZ$68:CZ$77,MAX(1,$B21))&gt;INDEX(Kalender!$B$68:$B$77,MAX(1,$B21))),1,0)+IF(OR(AND($C21&gt;0,INDEX(Kalender!CZ$81:CZ$110,MAX(1,$C21))&gt;INDEX(Kalender!$B$81:$B$110,MAX(1,$C21))),AND($D21&gt;0,INDEX(Kalender!CZ$81:CZ$110,MAX(1,$D21))&gt;INDEX(Kalender!$B$81:$B$110,MAX(1,$D21))),AND($E21&gt;0,INDEX(Kalender!CZ$81:CZ$110,MAX(1,$E21))&gt;INDEX(Kalender!$B$81:$B$110,MAX(1,$E21))),AND($F21&gt;0,INDEX(Kalender!CZ$81:CZ$110,MAX(1,$F21))&gt;INDEX(Kalender!$B$81:$B$110,MAX(1,$F21)))),2,0))</f>
        <v>0</v>
      </c>
      <c r="DA21" s="5" t="n">
        <f aca="false">IF(Kalender!DA21&lt;&gt;1,0,IF(AND($B21&gt;0,INDEX(Kalender!DA$68:DA$77,MAX(1,$B21))&gt;INDEX(Kalender!$B$68:$B$77,MAX(1,$B21))),1,0)+IF(OR(AND($C21&gt;0,INDEX(Kalender!DA$81:DA$110,MAX(1,$C21))&gt;INDEX(Kalender!$B$81:$B$110,MAX(1,$C21))),AND($D21&gt;0,INDEX(Kalender!DA$81:DA$110,MAX(1,$D21))&gt;INDEX(Kalender!$B$81:$B$110,MAX(1,$D21))),AND($E21&gt;0,INDEX(Kalender!DA$81:DA$110,MAX(1,$E21))&gt;INDEX(Kalender!$B$81:$B$110,MAX(1,$E21))),AND($F21&gt;0,INDEX(Kalender!DA$81:DA$110,MAX(1,$F21))&gt;INDEX(Kalender!$B$81:$B$110,MAX(1,$F21)))),2,0))</f>
        <v>0</v>
      </c>
      <c r="DB21" s="5" t="n">
        <f aca="false">IF(Kalender!DB21&lt;&gt;1,0,IF(AND($B21&gt;0,INDEX(Kalender!DB$68:DB$77,MAX(1,$B21))&gt;INDEX(Kalender!$B$68:$B$77,MAX(1,$B21))),1,0)+IF(OR(AND($C21&gt;0,INDEX(Kalender!DB$81:DB$110,MAX(1,$C21))&gt;INDEX(Kalender!$B$81:$B$110,MAX(1,$C21))),AND($D21&gt;0,INDEX(Kalender!DB$81:DB$110,MAX(1,$D21))&gt;INDEX(Kalender!$B$81:$B$110,MAX(1,$D21))),AND($E21&gt;0,INDEX(Kalender!DB$81:DB$110,MAX(1,$E21))&gt;INDEX(Kalender!$B$81:$B$110,MAX(1,$E21))),AND($F21&gt;0,INDEX(Kalender!DB$81:DB$110,MAX(1,$F21))&gt;INDEX(Kalender!$B$81:$B$110,MAX(1,$F21)))),2,0))</f>
        <v>0</v>
      </c>
      <c r="DC21" s="5" t="n">
        <f aca="false">IF(Kalender!DC21&lt;&gt;1,0,IF(AND($B21&gt;0,INDEX(Kalender!DC$68:DC$77,MAX(1,$B21))&gt;INDEX(Kalender!$B$68:$B$77,MAX(1,$B21))),1,0)+IF(OR(AND($C21&gt;0,INDEX(Kalender!DC$81:DC$110,MAX(1,$C21))&gt;INDEX(Kalender!$B$81:$B$110,MAX(1,$C21))),AND($D21&gt;0,INDEX(Kalender!DC$81:DC$110,MAX(1,$D21))&gt;INDEX(Kalender!$B$81:$B$110,MAX(1,$D21))),AND($E21&gt;0,INDEX(Kalender!DC$81:DC$110,MAX(1,$E21))&gt;INDEX(Kalender!$B$81:$B$110,MAX(1,$E21))),AND($F21&gt;0,INDEX(Kalender!DC$81:DC$110,MAX(1,$F21))&gt;INDEX(Kalender!$B$81:$B$110,MAX(1,$F21)))),2,0))</f>
        <v>0</v>
      </c>
      <c r="DD21" s="5" t="n">
        <f aca="false">IF(Kalender!DD21&lt;&gt;1,0,IF(AND($B21&gt;0,INDEX(Kalender!DD$68:DD$77,MAX(1,$B21))&gt;INDEX(Kalender!$B$68:$B$77,MAX(1,$B21))),1,0)+IF(OR(AND($C21&gt;0,INDEX(Kalender!DD$81:DD$110,MAX(1,$C21))&gt;INDEX(Kalender!$B$81:$B$110,MAX(1,$C21))),AND($D21&gt;0,INDEX(Kalender!DD$81:DD$110,MAX(1,$D21))&gt;INDEX(Kalender!$B$81:$B$110,MAX(1,$D21))),AND($E21&gt;0,INDEX(Kalender!DD$81:DD$110,MAX(1,$E21))&gt;INDEX(Kalender!$B$81:$B$110,MAX(1,$E21))),AND($F21&gt;0,INDEX(Kalender!DD$81:DD$110,MAX(1,$F21))&gt;INDEX(Kalender!$B$81:$B$110,MAX(1,$F21)))),2,0))</f>
        <v>0</v>
      </c>
      <c r="DE21" s="5" t="n">
        <f aca="false">IF(Kalender!DE21&lt;&gt;1,0,IF(AND($B21&gt;0,INDEX(Kalender!DE$68:DE$77,MAX(1,$B21))&gt;INDEX(Kalender!$B$68:$B$77,MAX(1,$B21))),1,0)+IF(OR(AND($C21&gt;0,INDEX(Kalender!DE$81:DE$110,MAX(1,$C21))&gt;INDEX(Kalender!$B$81:$B$110,MAX(1,$C21))),AND($D21&gt;0,INDEX(Kalender!DE$81:DE$110,MAX(1,$D21))&gt;INDEX(Kalender!$B$81:$B$110,MAX(1,$D21))),AND($E21&gt;0,INDEX(Kalender!DE$81:DE$110,MAX(1,$E21))&gt;INDEX(Kalender!$B$81:$B$110,MAX(1,$E21))),AND($F21&gt;0,INDEX(Kalender!DE$81:DE$110,MAX(1,$F21))&gt;INDEX(Kalender!$B$81:$B$110,MAX(1,$F21)))),2,0))</f>
        <v>0</v>
      </c>
      <c r="DF21" s="5" t="n">
        <f aca="false">IF(Kalender!DF21&lt;&gt;1,0,IF(AND($B21&gt;0,INDEX(Kalender!DF$68:DF$77,MAX(1,$B21))&gt;INDEX(Kalender!$B$68:$B$77,MAX(1,$B21))),1,0)+IF(OR(AND($C21&gt;0,INDEX(Kalender!DF$81:DF$110,MAX(1,$C21))&gt;INDEX(Kalender!$B$81:$B$110,MAX(1,$C21))),AND($D21&gt;0,INDEX(Kalender!DF$81:DF$110,MAX(1,$D21))&gt;INDEX(Kalender!$B$81:$B$110,MAX(1,$D21))),AND($E21&gt;0,INDEX(Kalender!DF$81:DF$110,MAX(1,$E21))&gt;INDEX(Kalender!$B$81:$B$110,MAX(1,$E21))),AND($F21&gt;0,INDEX(Kalender!DF$81:DF$110,MAX(1,$F21))&gt;INDEX(Kalender!$B$81:$B$110,MAX(1,$F21)))),2,0))</f>
        <v>0</v>
      </c>
      <c r="DG21" s="5" t="n">
        <f aca="false">IF(Kalender!DG21&lt;&gt;1,0,IF(AND($B21&gt;0,INDEX(Kalender!DG$68:DG$77,MAX(1,$B21))&gt;INDEX(Kalender!$B$68:$B$77,MAX(1,$B21))),1,0)+IF(OR(AND($C21&gt;0,INDEX(Kalender!DG$81:DG$110,MAX(1,$C21))&gt;INDEX(Kalender!$B$81:$B$110,MAX(1,$C21))),AND($D21&gt;0,INDEX(Kalender!DG$81:DG$110,MAX(1,$D21))&gt;INDEX(Kalender!$B$81:$B$110,MAX(1,$D21))),AND($E21&gt;0,INDEX(Kalender!DG$81:DG$110,MAX(1,$E21))&gt;INDEX(Kalender!$B$81:$B$110,MAX(1,$E21))),AND($F21&gt;0,INDEX(Kalender!DG$81:DG$110,MAX(1,$F21))&gt;INDEX(Kalender!$B$81:$B$110,MAX(1,$F21)))),2,0))</f>
        <v>0</v>
      </c>
      <c r="DH21" s="5" t="n">
        <f aca="false">IF(Kalender!DH21&lt;&gt;1,0,IF(AND($B21&gt;0,INDEX(Kalender!DH$68:DH$77,MAX(1,$B21))&gt;INDEX(Kalender!$B$68:$B$77,MAX(1,$B21))),1,0)+IF(OR(AND($C21&gt;0,INDEX(Kalender!DH$81:DH$110,MAX(1,$C21))&gt;INDEX(Kalender!$B$81:$B$110,MAX(1,$C21))),AND($D21&gt;0,INDEX(Kalender!DH$81:DH$110,MAX(1,$D21))&gt;INDEX(Kalender!$B$81:$B$110,MAX(1,$D21))),AND($E21&gt;0,INDEX(Kalender!DH$81:DH$110,MAX(1,$E21))&gt;INDEX(Kalender!$B$81:$B$110,MAX(1,$E21))),AND($F21&gt;0,INDEX(Kalender!DH$81:DH$110,MAX(1,$F21))&gt;INDEX(Kalender!$B$81:$B$110,MAX(1,$F21)))),2,0))</f>
        <v>0</v>
      </c>
      <c r="DI21" s="5" t="n">
        <f aca="false">IF(Kalender!DI21&lt;&gt;1,0,IF(AND($B21&gt;0,INDEX(Kalender!DI$68:DI$77,MAX(1,$B21))&gt;INDEX(Kalender!$B$68:$B$77,MAX(1,$B21))),1,0)+IF(OR(AND($C21&gt;0,INDEX(Kalender!DI$81:DI$110,MAX(1,$C21))&gt;INDEX(Kalender!$B$81:$B$110,MAX(1,$C21))),AND($D21&gt;0,INDEX(Kalender!DI$81:DI$110,MAX(1,$D21))&gt;INDEX(Kalender!$B$81:$B$110,MAX(1,$D21))),AND($E21&gt;0,INDEX(Kalender!DI$81:DI$110,MAX(1,$E21))&gt;INDEX(Kalender!$B$81:$B$110,MAX(1,$E21))),AND($F21&gt;0,INDEX(Kalender!DI$81:DI$110,MAX(1,$F21))&gt;INDEX(Kalender!$B$81:$B$110,MAX(1,$F21)))),2,0))</f>
        <v>0</v>
      </c>
      <c r="DJ21" s="5" t="n">
        <f aca="false">IF(Kalender!DJ21&lt;&gt;1,0,IF(AND($B21&gt;0,INDEX(Kalender!DJ$68:DJ$77,MAX(1,$B21))&gt;INDEX(Kalender!$B$68:$B$77,MAX(1,$B21))),1,0)+IF(OR(AND($C21&gt;0,INDEX(Kalender!DJ$81:DJ$110,MAX(1,$C21))&gt;INDEX(Kalender!$B$81:$B$110,MAX(1,$C21))),AND($D21&gt;0,INDEX(Kalender!DJ$81:DJ$110,MAX(1,$D21))&gt;INDEX(Kalender!$B$81:$B$110,MAX(1,$D21))),AND($E21&gt;0,INDEX(Kalender!DJ$81:DJ$110,MAX(1,$E21))&gt;INDEX(Kalender!$B$81:$B$110,MAX(1,$E21))),AND($F21&gt;0,INDEX(Kalender!DJ$81:DJ$110,MAX(1,$F21))&gt;INDEX(Kalender!$B$81:$B$110,MAX(1,$F21)))),2,0))</f>
        <v>0</v>
      </c>
      <c r="DK21" s="5" t="n">
        <f aca="false">IF(Kalender!DK21&lt;&gt;1,0,IF(AND($B21&gt;0,INDEX(Kalender!DK$68:DK$77,MAX(1,$B21))&gt;INDEX(Kalender!$B$68:$B$77,MAX(1,$B21))),1,0)+IF(OR(AND($C21&gt;0,INDEX(Kalender!DK$81:DK$110,MAX(1,$C21))&gt;INDEX(Kalender!$B$81:$B$110,MAX(1,$C21))),AND($D21&gt;0,INDEX(Kalender!DK$81:DK$110,MAX(1,$D21))&gt;INDEX(Kalender!$B$81:$B$110,MAX(1,$D21))),AND($E21&gt;0,INDEX(Kalender!DK$81:DK$110,MAX(1,$E21))&gt;INDEX(Kalender!$B$81:$B$110,MAX(1,$E21))),AND($F21&gt;0,INDEX(Kalender!DK$81:DK$110,MAX(1,$F21))&gt;INDEX(Kalender!$B$81:$B$110,MAX(1,$F21)))),2,0))</f>
        <v>0</v>
      </c>
      <c r="DL21" s="5" t="n">
        <f aca="false">IF(Kalender!DL21&lt;&gt;1,0,IF(AND($B21&gt;0,INDEX(Kalender!DL$68:DL$77,MAX(1,$B21))&gt;INDEX(Kalender!$B$68:$B$77,MAX(1,$B21))),1,0)+IF(OR(AND($C21&gt;0,INDEX(Kalender!DL$81:DL$110,MAX(1,$C21))&gt;INDEX(Kalender!$B$81:$B$110,MAX(1,$C21))),AND($D21&gt;0,INDEX(Kalender!DL$81:DL$110,MAX(1,$D21))&gt;INDEX(Kalender!$B$81:$B$110,MAX(1,$D21))),AND($E21&gt;0,INDEX(Kalender!DL$81:DL$110,MAX(1,$E21))&gt;INDEX(Kalender!$B$81:$B$110,MAX(1,$E21))),AND($F21&gt;0,INDEX(Kalender!DL$81:DL$110,MAX(1,$F21))&gt;INDEX(Kalender!$B$81:$B$110,MAX(1,$F21)))),2,0))</f>
        <v>0</v>
      </c>
      <c r="DM21" s="5" t="n">
        <f aca="false">IF(Kalender!DM21&lt;&gt;1,0,IF(AND($B21&gt;0,INDEX(Kalender!DM$68:DM$77,MAX(1,$B21))&gt;INDEX(Kalender!$B$68:$B$77,MAX(1,$B21))),1,0)+IF(OR(AND($C21&gt;0,INDEX(Kalender!DM$81:DM$110,MAX(1,$C21))&gt;INDEX(Kalender!$B$81:$B$110,MAX(1,$C21))),AND($D21&gt;0,INDEX(Kalender!DM$81:DM$110,MAX(1,$D21))&gt;INDEX(Kalender!$B$81:$B$110,MAX(1,$D21))),AND($E21&gt;0,INDEX(Kalender!DM$81:DM$110,MAX(1,$E21))&gt;INDEX(Kalender!$B$81:$B$110,MAX(1,$E21))),AND($F21&gt;0,INDEX(Kalender!DM$81:DM$110,MAX(1,$F21))&gt;INDEX(Kalender!$B$81:$B$110,MAX(1,$F21)))),2,0))</f>
        <v>0</v>
      </c>
      <c r="DN21" s="5" t="n">
        <f aca="false">IF(Kalender!DN21&lt;&gt;1,0,IF(AND($B21&gt;0,INDEX(Kalender!DN$68:DN$77,MAX(1,$B21))&gt;INDEX(Kalender!$B$68:$B$77,MAX(1,$B21))),1,0)+IF(OR(AND($C21&gt;0,INDEX(Kalender!DN$81:DN$110,MAX(1,$C21))&gt;INDEX(Kalender!$B$81:$B$110,MAX(1,$C21))),AND($D21&gt;0,INDEX(Kalender!DN$81:DN$110,MAX(1,$D21))&gt;INDEX(Kalender!$B$81:$B$110,MAX(1,$D21))),AND($E21&gt;0,INDEX(Kalender!DN$81:DN$110,MAX(1,$E21))&gt;INDEX(Kalender!$B$81:$B$110,MAX(1,$E21))),AND($F21&gt;0,INDEX(Kalender!DN$81:DN$110,MAX(1,$F21))&gt;INDEX(Kalender!$B$81:$B$110,MAX(1,$F21)))),2,0))</f>
        <v>0</v>
      </c>
      <c r="DO21" s="5" t="n">
        <f aca="false">IF(Kalender!DO21&lt;&gt;1,0,IF(AND($B21&gt;0,INDEX(Kalender!DO$68:DO$77,MAX(1,$B21))&gt;INDEX(Kalender!$B$68:$B$77,MAX(1,$B21))),1,0)+IF(OR(AND($C21&gt;0,INDEX(Kalender!DO$81:DO$110,MAX(1,$C21))&gt;INDEX(Kalender!$B$81:$B$110,MAX(1,$C21))),AND($D21&gt;0,INDEX(Kalender!DO$81:DO$110,MAX(1,$D21))&gt;INDEX(Kalender!$B$81:$B$110,MAX(1,$D21))),AND($E21&gt;0,INDEX(Kalender!DO$81:DO$110,MAX(1,$E21))&gt;INDEX(Kalender!$B$81:$B$110,MAX(1,$E21))),AND($F21&gt;0,INDEX(Kalender!DO$81:DO$110,MAX(1,$F21))&gt;INDEX(Kalender!$B$81:$B$110,MAX(1,$F21)))),2,0))</f>
        <v>0</v>
      </c>
      <c r="DP21" s="5" t="n">
        <f aca="false">IF(Kalender!DP21&lt;&gt;1,0,IF(AND($B21&gt;0,INDEX(Kalender!DP$68:DP$77,MAX(1,$B21))&gt;INDEX(Kalender!$B$68:$B$77,MAX(1,$B21))),1,0)+IF(OR(AND($C21&gt;0,INDEX(Kalender!DP$81:DP$110,MAX(1,$C21))&gt;INDEX(Kalender!$B$81:$B$110,MAX(1,$C21))),AND($D21&gt;0,INDEX(Kalender!DP$81:DP$110,MAX(1,$D21))&gt;INDEX(Kalender!$B$81:$B$110,MAX(1,$D21))),AND($E21&gt;0,INDEX(Kalender!DP$81:DP$110,MAX(1,$E21))&gt;INDEX(Kalender!$B$81:$B$110,MAX(1,$E21))),AND($F21&gt;0,INDEX(Kalender!DP$81:DP$110,MAX(1,$F21))&gt;INDEX(Kalender!$B$81:$B$110,MAX(1,$F21)))),2,0))</f>
        <v>0</v>
      </c>
      <c r="DQ21" s="5" t="n">
        <f aca="false">IF(Kalender!DQ21&lt;&gt;1,0,IF(AND($B21&gt;0,INDEX(Kalender!DQ$68:DQ$77,MAX(1,$B21))&gt;INDEX(Kalender!$B$68:$B$77,MAX(1,$B21))),1,0)+IF(OR(AND($C21&gt;0,INDEX(Kalender!DQ$81:DQ$110,MAX(1,$C21))&gt;INDEX(Kalender!$B$81:$B$110,MAX(1,$C21))),AND($D21&gt;0,INDEX(Kalender!DQ$81:DQ$110,MAX(1,$D21))&gt;INDEX(Kalender!$B$81:$B$110,MAX(1,$D21))),AND($E21&gt;0,INDEX(Kalender!DQ$81:DQ$110,MAX(1,$E21))&gt;INDEX(Kalender!$B$81:$B$110,MAX(1,$E21))),AND($F21&gt;0,INDEX(Kalender!DQ$81:DQ$110,MAX(1,$F21))&gt;INDEX(Kalender!$B$81:$B$110,MAX(1,$F21)))),2,0))</f>
        <v>0</v>
      </c>
      <c r="DR21" s="5" t="n">
        <f aca="false">IF(Kalender!DR21&lt;&gt;1,0,IF(AND($B21&gt;0,INDEX(Kalender!DR$68:DR$77,MAX(1,$B21))&gt;INDEX(Kalender!$B$68:$B$77,MAX(1,$B21))),1,0)+IF(OR(AND($C21&gt;0,INDEX(Kalender!DR$81:DR$110,MAX(1,$C21))&gt;INDEX(Kalender!$B$81:$B$110,MAX(1,$C21))),AND($D21&gt;0,INDEX(Kalender!DR$81:DR$110,MAX(1,$D21))&gt;INDEX(Kalender!$B$81:$B$110,MAX(1,$D21))),AND($E21&gt;0,INDEX(Kalender!DR$81:DR$110,MAX(1,$E21))&gt;INDEX(Kalender!$B$81:$B$110,MAX(1,$E21))),AND($F21&gt;0,INDEX(Kalender!DR$81:DR$110,MAX(1,$F21))&gt;INDEX(Kalender!$B$81:$B$110,MAX(1,$F21)))),2,0))</f>
        <v>0</v>
      </c>
      <c r="DS21" s="5" t="n">
        <f aca="false">IF(Kalender!DS21&lt;&gt;1,0,IF(AND($B21&gt;0,INDEX(Kalender!DS$68:DS$77,MAX(1,$B21))&gt;INDEX(Kalender!$B$68:$B$77,MAX(1,$B21))),1,0)+IF(OR(AND($C21&gt;0,INDEX(Kalender!DS$81:DS$110,MAX(1,$C21))&gt;INDEX(Kalender!$B$81:$B$110,MAX(1,$C21))),AND($D21&gt;0,INDEX(Kalender!DS$81:DS$110,MAX(1,$D21))&gt;INDEX(Kalender!$B$81:$B$110,MAX(1,$D21))),AND($E21&gt;0,INDEX(Kalender!DS$81:DS$110,MAX(1,$E21))&gt;INDEX(Kalender!$B$81:$B$110,MAX(1,$E21))),AND($F21&gt;0,INDEX(Kalender!DS$81:DS$110,MAX(1,$F21))&gt;INDEX(Kalender!$B$81:$B$110,MAX(1,$F21)))),2,0))</f>
        <v>0</v>
      </c>
      <c r="DT21" s="5" t="n">
        <f aca="false">IF(Kalender!DT21&lt;&gt;1,0,IF(AND($B21&gt;0,INDEX(Kalender!DT$68:DT$77,MAX(1,$B21))&gt;INDEX(Kalender!$B$68:$B$77,MAX(1,$B21))),1,0)+IF(OR(AND($C21&gt;0,INDEX(Kalender!DT$81:DT$110,MAX(1,$C21))&gt;INDEX(Kalender!$B$81:$B$110,MAX(1,$C21))),AND($D21&gt;0,INDEX(Kalender!DT$81:DT$110,MAX(1,$D21))&gt;INDEX(Kalender!$B$81:$B$110,MAX(1,$D21))),AND($E21&gt;0,INDEX(Kalender!DT$81:DT$110,MAX(1,$E21))&gt;INDEX(Kalender!$B$81:$B$110,MAX(1,$E21))),AND($F21&gt;0,INDEX(Kalender!DT$81:DT$110,MAX(1,$F21))&gt;INDEX(Kalender!$B$81:$B$110,MAX(1,$F21)))),2,0))</f>
        <v>0</v>
      </c>
      <c r="DU21" s="5" t="n">
        <f aca="false">IF(Kalender!DU21&lt;&gt;1,0,IF(AND($B21&gt;0,INDEX(Kalender!DU$68:DU$77,MAX(1,$B21))&gt;INDEX(Kalender!$B$68:$B$77,MAX(1,$B21))),1,0)+IF(OR(AND($C21&gt;0,INDEX(Kalender!DU$81:DU$110,MAX(1,$C21))&gt;INDEX(Kalender!$B$81:$B$110,MAX(1,$C21))),AND($D21&gt;0,INDEX(Kalender!DU$81:DU$110,MAX(1,$D21))&gt;INDEX(Kalender!$B$81:$B$110,MAX(1,$D21))),AND($E21&gt;0,INDEX(Kalender!DU$81:DU$110,MAX(1,$E21))&gt;INDEX(Kalender!$B$81:$B$110,MAX(1,$E21))),AND($F21&gt;0,INDEX(Kalender!DU$81:DU$110,MAX(1,$F21))&gt;INDEX(Kalender!$B$81:$B$110,MAX(1,$F21)))),2,0))</f>
        <v>0</v>
      </c>
      <c r="DV21" s="5" t="n">
        <f aca="false">IF(Kalender!DV21&lt;&gt;1,0,IF(AND($B21&gt;0,INDEX(Kalender!DV$68:DV$77,MAX(1,$B21))&gt;INDEX(Kalender!$B$68:$B$77,MAX(1,$B21))),1,0)+IF(OR(AND($C21&gt;0,INDEX(Kalender!DV$81:DV$110,MAX(1,$C21))&gt;INDEX(Kalender!$B$81:$B$110,MAX(1,$C21))),AND($D21&gt;0,INDEX(Kalender!DV$81:DV$110,MAX(1,$D21))&gt;INDEX(Kalender!$B$81:$B$110,MAX(1,$D21))),AND($E21&gt;0,INDEX(Kalender!DV$81:DV$110,MAX(1,$E21))&gt;INDEX(Kalender!$B$81:$B$110,MAX(1,$E21))),AND($F21&gt;0,INDEX(Kalender!DV$81:DV$110,MAX(1,$F21))&gt;INDEX(Kalender!$B$81:$B$110,MAX(1,$F21)))),2,0))</f>
        <v>0</v>
      </c>
      <c r="DW21" s="5" t="n">
        <f aca="false">IF(Kalender!DW21&lt;&gt;1,0,IF(AND($B21&gt;0,INDEX(Kalender!DW$68:DW$77,MAX(1,$B21))&gt;INDEX(Kalender!$B$68:$B$77,MAX(1,$B21))),1,0)+IF(OR(AND($C21&gt;0,INDEX(Kalender!DW$81:DW$110,MAX(1,$C21))&gt;INDEX(Kalender!$B$81:$B$110,MAX(1,$C21))),AND($D21&gt;0,INDEX(Kalender!DW$81:DW$110,MAX(1,$D21))&gt;INDEX(Kalender!$B$81:$B$110,MAX(1,$D21))),AND($E21&gt;0,INDEX(Kalender!DW$81:DW$110,MAX(1,$E21))&gt;INDEX(Kalender!$B$81:$B$110,MAX(1,$E21))),AND($F21&gt;0,INDEX(Kalender!DW$81:DW$110,MAX(1,$F21))&gt;INDEX(Kalender!$B$81:$B$110,MAX(1,$F21)))),2,0))</f>
        <v>0</v>
      </c>
      <c r="DX21" s="5" t="n">
        <f aca="false">IF(Kalender!DX21&lt;&gt;1,0,IF(AND($B21&gt;0,INDEX(Kalender!DX$68:DX$77,MAX(1,$B21))&gt;INDEX(Kalender!$B$68:$B$77,MAX(1,$B21))),1,0)+IF(OR(AND($C21&gt;0,INDEX(Kalender!DX$81:DX$110,MAX(1,$C21))&gt;INDEX(Kalender!$B$81:$B$110,MAX(1,$C21))),AND($D21&gt;0,INDEX(Kalender!DX$81:DX$110,MAX(1,$D21))&gt;INDEX(Kalender!$B$81:$B$110,MAX(1,$D21))),AND($E21&gt;0,INDEX(Kalender!DX$81:DX$110,MAX(1,$E21))&gt;INDEX(Kalender!$B$81:$B$110,MAX(1,$E21))),AND($F21&gt;0,INDEX(Kalender!DX$81:DX$110,MAX(1,$F21))&gt;INDEX(Kalender!$B$81:$B$110,MAX(1,$F21)))),2,0))</f>
        <v>0</v>
      </c>
      <c r="DY21" s="5" t="n">
        <f aca="false">IF(Kalender!DY21&lt;&gt;1,0,IF(AND($B21&gt;0,INDEX(Kalender!DY$68:DY$77,MAX(1,$B21))&gt;INDEX(Kalender!$B$68:$B$77,MAX(1,$B21))),1,0)+IF(OR(AND($C21&gt;0,INDEX(Kalender!DY$81:DY$110,MAX(1,$C21))&gt;INDEX(Kalender!$B$81:$B$110,MAX(1,$C21))),AND($D21&gt;0,INDEX(Kalender!DY$81:DY$110,MAX(1,$D21))&gt;INDEX(Kalender!$B$81:$B$110,MAX(1,$D21))),AND($E21&gt;0,INDEX(Kalender!DY$81:DY$110,MAX(1,$E21))&gt;INDEX(Kalender!$B$81:$B$110,MAX(1,$E21))),AND($F21&gt;0,INDEX(Kalender!DY$81:DY$110,MAX(1,$F21))&gt;INDEX(Kalender!$B$81:$B$110,MAX(1,$F21)))),2,0))</f>
        <v>0</v>
      </c>
      <c r="DZ21" s="5" t="n">
        <f aca="false">IF(Kalender!DZ21&lt;&gt;1,0,IF(AND($B21&gt;0,INDEX(Kalender!DZ$68:DZ$77,MAX(1,$B21))&gt;INDEX(Kalender!$B$68:$B$77,MAX(1,$B21))),1,0)+IF(OR(AND($C21&gt;0,INDEX(Kalender!DZ$81:DZ$110,MAX(1,$C21))&gt;INDEX(Kalender!$B$81:$B$110,MAX(1,$C21))),AND($D21&gt;0,INDEX(Kalender!DZ$81:DZ$110,MAX(1,$D21))&gt;INDEX(Kalender!$B$81:$B$110,MAX(1,$D21))),AND($E21&gt;0,INDEX(Kalender!DZ$81:DZ$110,MAX(1,$E21))&gt;INDEX(Kalender!$B$81:$B$110,MAX(1,$E21))),AND($F21&gt;0,INDEX(Kalender!DZ$81:DZ$110,MAX(1,$F21))&gt;INDEX(Kalender!$B$81:$B$110,MAX(1,$F21)))),2,0))</f>
        <v>0</v>
      </c>
      <c r="EA21" s="5" t="n">
        <f aca="false">IF(Kalender!EA21&lt;&gt;1,0,IF(AND($B21&gt;0,INDEX(Kalender!EA$68:EA$77,MAX(1,$B21))&gt;INDEX(Kalender!$B$68:$B$77,MAX(1,$B21))),1,0)+IF(OR(AND($C21&gt;0,INDEX(Kalender!EA$81:EA$110,MAX(1,$C21))&gt;INDEX(Kalender!$B$81:$B$110,MAX(1,$C21))),AND($D21&gt;0,INDEX(Kalender!EA$81:EA$110,MAX(1,$D21))&gt;INDEX(Kalender!$B$81:$B$110,MAX(1,$D21))),AND($E21&gt;0,INDEX(Kalender!EA$81:EA$110,MAX(1,$E21))&gt;INDEX(Kalender!$B$81:$B$110,MAX(1,$E21))),AND($F21&gt;0,INDEX(Kalender!EA$81:EA$110,MAX(1,$F21))&gt;INDEX(Kalender!$B$81:$B$110,MAX(1,$F21)))),2,0))</f>
        <v>0</v>
      </c>
      <c r="EB21" s="5" t="n">
        <f aca="false">IF(Kalender!EB21&lt;&gt;1,0,IF(AND($B21&gt;0,INDEX(Kalender!EB$68:EB$77,MAX(1,$B21))&gt;INDEX(Kalender!$B$68:$B$77,MAX(1,$B21))),1,0)+IF(OR(AND($C21&gt;0,INDEX(Kalender!EB$81:EB$110,MAX(1,$C21))&gt;INDEX(Kalender!$B$81:$B$110,MAX(1,$C21))),AND($D21&gt;0,INDEX(Kalender!EB$81:EB$110,MAX(1,$D21))&gt;INDEX(Kalender!$B$81:$B$110,MAX(1,$D21))),AND($E21&gt;0,INDEX(Kalender!EB$81:EB$110,MAX(1,$E21))&gt;INDEX(Kalender!$B$81:$B$110,MAX(1,$E21))),AND($F21&gt;0,INDEX(Kalender!EB$81:EB$110,MAX(1,$F21))&gt;INDEX(Kalender!$B$81:$B$110,MAX(1,$F21)))),2,0))</f>
        <v>0</v>
      </c>
      <c r="EC21" s="5" t="n">
        <f aca="false">IF(Kalender!EC21&lt;&gt;1,0,IF(AND($B21&gt;0,INDEX(Kalender!EC$68:EC$77,MAX(1,$B21))&gt;INDEX(Kalender!$B$68:$B$77,MAX(1,$B21))),1,0)+IF(OR(AND($C21&gt;0,INDEX(Kalender!EC$81:EC$110,MAX(1,$C21))&gt;INDEX(Kalender!$B$81:$B$110,MAX(1,$C21))),AND($D21&gt;0,INDEX(Kalender!EC$81:EC$110,MAX(1,$D21))&gt;INDEX(Kalender!$B$81:$B$110,MAX(1,$D21))),AND($E21&gt;0,INDEX(Kalender!EC$81:EC$110,MAX(1,$E21))&gt;INDEX(Kalender!$B$81:$B$110,MAX(1,$E21))),AND($F21&gt;0,INDEX(Kalender!EC$81:EC$110,MAX(1,$F21))&gt;INDEX(Kalender!$B$81:$B$110,MAX(1,$F21)))),2,0))</f>
        <v>0</v>
      </c>
      <c r="ED21" s="5" t="n">
        <f aca="false">IF(Kalender!ED21&lt;&gt;1,0,IF(AND($B21&gt;0,INDEX(Kalender!ED$68:ED$77,MAX(1,$B21))&gt;INDEX(Kalender!$B$68:$B$77,MAX(1,$B21))),1,0)+IF(OR(AND($C21&gt;0,INDEX(Kalender!ED$81:ED$110,MAX(1,$C21))&gt;INDEX(Kalender!$B$81:$B$110,MAX(1,$C21))),AND($D21&gt;0,INDEX(Kalender!ED$81:ED$110,MAX(1,$D21))&gt;INDEX(Kalender!$B$81:$B$110,MAX(1,$D21))),AND($E21&gt;0,INDEX(Kalender!ED$81:ED$110,MAX(1,$E21))&gt;INDEX(Kalender!$B$81:$B$110,MAX(1,$E21))),AND($F21&gt;0,INDEX(Kalender!ED$81:ED$110,MAX(1,$F21))&gt;INDEX(Kalender!$B$81:$B$110,MAX(1,$F21)))),2,0))</f>
        <v>0</v>
      </c>
      <c r="EE21" s="5" t="n">
        <f aca="false">IF(Kalender!EE21&lt;&gt;1,0,IF(AND($B21&gt;0,INDEX(Kalender!EE$68:EE$77,MAX(1,$B21))&gt;INDEX(Kalender!$B$68:$B$77,MAX(1,$B21))),1,0)+IF(OR(AND($C21&gt;0,INDEX(Kalender!EE$81:EE$110,MAX(1,$C21))&gt;INDEX(Kalender!$B$81:$B$110,MAX(1,$C21))),AND($D21&gt;0,INDEX(Kalender!EE$81:EE$110,MAX(1,$D21))&gt;INDEX(Kalender!$B$81:$B$110,MAX(1,$D21))),AND($E21&gt;0,INDEX(Kalender!EE$81:EE$110,MAX(1,$E21))&gt;INDEX(Kalender!$B$81:$B$110,MAX(1,$E21))),AND($F21&gt;0,INDEX(Kalender!EE$81:EE$110,MAX(1,$F21))&gt;INDEX(Kalender!$B$81:$B$110,MAX(1,$F21)))),2,0))</f>
        <v>0</v>
      </c>
      <c r="EF21" s="5" t="n">
        <f aca="false">IF(Kalender!EF21&lt;&gt;1,0,IF(AND($B21&gt;0,INDEX(Kalender!EF$68:EF$77,MAX(1,$B21))&gt;INDEX(Kalender!$B$68:$B$77,MAX(1,$B21))),1,0)+IF(OR(AND($C21&gt;0,INDEX(Kalender!EF$81:EF$110,MAX(1,$C21))&gt;INDEX(Kalender!$B$81:$B$110,MAX(1,$C21))),AND($D21&gt;0,INDEX(Kalender!EF$81:EF$110,MAX(1,$D21))&gt;INDEX(Kalender!$B$81:$B$110,MAX(1,$D21))),AND($E21&gt;0,INDEX(Kalender!EF$81:EF$110,MAX(1,$E21))&gt;INDEX(Kalender!$B$81:$B$110,MAX(1,$E21))),AND($F21&gt;0,INDEX(Kalender!EF$81:EF$110,MAX(1,$F21))&gt;INDEX(Kalender!$B$81:$B$110,MAX(1,$F21)))),2,0))</f>
        <v>0</v>
      </c>
      <c r="EG21" s="5" t="n">
        <f aca="false">IF(Kalender!EG21&lt;&gt;1,0,IF(AND($B21&gt;0,INDEX(Kalender!EG$68:EG$77,MAX(1,$B21))&gt;INDEX(Kalender!$B$68:$B$77,MAX(1,$B21))),1,0)+IF(OR(AND($C21&gt;0,INDEX(Kalender!EG$81:EG$110,MAX(1,$C21))&gt;INDEX(Kalender!$B$81:$B$110,MAX(1,$C21))),AND($D21&gt;0,INDEX(Kalender!EG$81:EG$110,MAX(1,$D21))&gt;INDEX(Kalender!$B$81:$B$110,MAX(1,$D21))),AND($E21&gt;0,INDEX(Kalender!EG$81:EG$110,MAX(1,$E21))&gt;INDEX(Kalender!$B$81:$B$110,MAX(1,$E21))),AND($F21&gt;0,INDEX(Kalender!EG$81:EG$110,MAX(1,$F21))&gt;INDEX(Kalender!$B$81:$B$110,MAX(1,$F21)))),2,0))</f>
        <v>0</v>
      </c>
      <c r="EH21" s="5" t="n">
        <f aca="false">IF(Kalender!EH21&lt;&gt;1,0,IF(AND($B21&gt;0,INDEX(Kalender!EH$68:EH$77,MAX(1,$B21))&gt;INDEX(Kalender!$B$68:$B$77,MAX(1,$B21))),1,0)+IF(OR(AND($C21&gt;0,INDEX(Kalender!EH$81:EH$110,MAX(1,$C21))&gt;INDEX(Kalender!$B$81:$B$110,MAX(1,$C21))),AND($D21&gt;0,INDEX(Kalender!EH$81:EH$110,MAX(1,$D21))&gt;INDEX(Kalender!$B$81:$B$110,MAX(1,$D21))),AND($E21&gt;0,INDEX(Kalender!EH$81:EH$110,MAX(1,$E21))&gt;INDEX(Kalender!$B$81:$B$110,MAX(1,$E21))),AND($F21&gt;0,INDEX(Kalender!EH$81:EH$110,MAX(1,$F21))&gt;INDEX(Kalender!$B$81:$B$110,MAX(1,$F21)))),2,0))</f>
        <v>0</v>
      </c>
      <c r="EI21" s="5" t="n">
        <f aca="false">IF(Kalender!EI21&lt;&gt;1,0,IF(AND($B21&gt;0,INDEX(Kalender!EI$68:EI$77,MAX(1,$B21))&gt;INDEX(Kalender!$B$68:$B$77,MAX(1,$B21))),1,0)+IF(OR(AND($C21&gt;0,INDEX(Kalender!EI$81:EI$110,MAX(1,$C21))&gt;INDEX(Kalender!$B$81:$B$110,MAX(1,$C21))),AND($D21&gt;0,INDEX(Kalender!EI$81:EI$110,MAX(1,$D21))&gt;INDEX(Kalender!$B$81:$B$110,MAX(1,$D21))),AND($E21&gt;0,INDEX(Kalender!EI$81:EI$110,MAX(1,$E21))&gt;INDEX(Kalender!$B$81:$B$110,MAX(1,$E21))),AND($F21&gt;0,INDEX(Kalender!EI$81:EI$110,MAX(1,$F21))&gt;INDEX(Kalender!$B$81:$B$110,MAX(1,$F21)))),2,0))</f>
        <v>0</v>
      </c>
      <c r="EJ21" s="5" t="n">
        <f aca="false">IF(Kalender!EJ21&lt;&gt;1,0,IF(AND($B21&gt;0,INDEX(Kalender!EJ$68:EJ$77,MAX(1,$B21))&gt;INDEX(Kalender!$B$68:$B$77,MAX(1,$B21))),1,0)+IF(OR(AND($C21&gt;0,INDEX(Kalender!EJ$81:EJ$110,MAX(1,$C21))&gt;INDEX(Kalender!$B$81:$B$110,MAX(1,$C21))),AND($D21&gt;0,INDEX(Kalender!EJ$81:EJ$110,MAX(1,$D21))&gt;INDEX(Kalender!$B$81:$B$110,MAX(1,$D21))),AND($E21&gt;0,INDEX(Kalender!EJ$81:EJ$110,MAX(1,$E21))&gt;INDEX(Kalender!$B$81:$B$110,MAX(1,$E21))),AND($F21&gt;0,INDEX(Kalender!EJ$81:EJ$110,MAX(1,$F21))&gt;INDEX(Kalender!$B$81:$B$110,MAX(1,$F21)))),2,0))</f>
        <v>0</v>
      </c>
      <c r="EK21" s="5" t="n">
        <f aca="false">IF(Kalender!EK21&lt;&gt;1,0,IF(AND($B21&gt;0,INDEX(Kalender!EK$68:EK$77,MAX(1,$B21))&gt;INDEX(Kalender!$B$68:$B$77,MAX(1,$B21))),1,0)+IF(OR(AND($C21&gt;0,INDEX(Kalender!EK$81:EK$110,MAX(1,$C21))&gt;INDEX(Kalender!$B$81:$B$110,MAX(1,$C21))),AND($D21&gt;0,INDEX(Kalender!EK$81:EK$110,MAX(1,$D21))&gt;INDEX(Kalender!$B$81:$B$110,MAX(1,$D21))),AND($E21&gt;0,INDEX(Kalender!EK$81:EK$110,MAX(1,$E21))&gt;INDEX(Kalender!$B$81:$B$110,MAX(1,$E21))),AND($F21&gt;0,INDEX(Kalender!EK$81:EK$110,MAX(1,$F21))&gt;INDEX(Kalender!$B$81:$B$110,MAX(1,$F21)))),2,0))</f>
        <v>0</v>
      </c>
      <c r="EL21" s="5" t="n">
        <f aca="false">IF(Kalender!EL21&lt;&gt;1,0,IF(AND($B21&gt;0,INDEX(Kalender!EL$68:EL$77,MAX(1,$B21))&gt;INDEX(Kalender!$B$68:$B$77,MAX(1,$B21))),1,0)+IF(OR(AND($C21&gt;0,INDEX(Kalender!EL$81:EL$110,MAX(1,$C21))&gt;INDEX(Kalender!$B$81:$B$110,MAX(1,$C21))),AND($D21&gt;0,INDEX(Kalender!EL$81:EL$110,MAX(1,$D21))&gt;INDEX(Kalender!$B$81:$B$110,MAX(1,$D21))),AND($E21&gt;0,INDEX(Kalender!EL$81:EL$110,MAX(1,$E21))&gt;INDEX(Kalender!$B$81:$B$110,MAX(1,$E21))),AND($F21&gt;0,INDEX(Kalender!EL$81:EL$110,MAX(1,$F21))&gt;INDEX(Kalender!$B$81:$B$110,MAX(1,$F21)))),2,0))</f>
        <v>0</v>
      </c>
      <c r="EM21" s="5" t="n">
        <f aca="false">IF(Kalender!EM21&lt;&gt;1,0,IF(AND($B21&gt;0,INDEX(Kalender!EM$68:EM$77,MAX(1,$B21))&gt;INDEX(Kalender!$B$68:$B$77,MAX(1,$B21))),1,0)+IF(OR(AND($C21&gt;0,INDEX(Kalender!EM$81:EM$110,MAX(1,$C21))&gt;INDEX(Kalender!$B$81:$B$110,MAX(1,$C21))),AND($D21&gt;0,INDEX(Kalender!EM$81:EM$110,MAX(1,$D21))&gt;INDEX(Kalender!$B$81:$B$110,MAX(1,$D21))),AND($E21&gt;0,INDEX(Kalender!EM$81:EM$110,MAX(1,$E21))&gt;INDEX(Kalender!$B$81:$B$110,MAX(1,$E21))),AND($F21&gt;0,INDEX(Kalender!EM$81:EM$110,MAX(1,$F21))&gt;INDEX(Kalender!$B$81:$B$110,MAX(1,$F21)))),2,0))</f>
        <v>0</v>
      </c>
      <c r="EN21" s="5" t="n">
        <f aca="false">IF(Kalender!EN21&lt;&gt;1,0,IF(AND($B21&gt;0,INDEX(Kalender!EN$68:EN$77,MAX(1,$B21))&gt;INDEX(Kalender!$B$68:$B$77,MAX(1,$B21))),1,0)+IF(OR(AND($C21&gt;0,INDEX(Kalender!EN$81:EN$110,MAX(1,$C21))&gt;INDEX(Kalender!$B$81:$B$110,MAX(1,$C21))),AND($D21&gt;0,INDEX(Kalender!EN$81:EN$110,MAX(1,$D21))&gt;INDEX(Kalender!$B$81:$B$110,MAX(1,$D21))),AND($E21&gt;0,INDEX(Kalender!EN$81:EN$110,MAX(1,$E21))&gt;INDEX(Kalender!$B$81:$B$110,MAX(1,$E21))),AND($F21&gt;0,INDEX(Kalender!EN$81:EN$110,MAX(1,$F21))&gt;INDEX(Kalender!$B$81:$B$110,MAX(1,$F21)))),2,0))</f>
        <v>0</v>
      </c>
      <c r="EO21" s="5" t="n">
        <f aca="false">IF(Kalender!EO21&lt;&gt;1,0,IF(AND($B21&gt;0,INDEX(Kalender!EO$68:EO$77,MAX(1,$B21))&gt;INDEX(Kalender!$B$68:$B$77,MAX(1,$B21))),1,0)+IF(OR(AND($C21&gt;0,INDEX(Kalender!EO$81:EO$110,MAX(1,$C21))&gt;INDEX(Kalender!$B$81:$B$110,MAX(1,$C21))),AND($D21&gt;0,INDEX(Kalender!EO$81:EO$110,MAX(1,$D21))&gt;INDEX(Kalender!$B$81:$B$110,MAX(1,$D21))),AND($E21&gt;0,INDEX(Kalender!EO$81:EO$110,MAX(1,$E21))&gt;INDEX(Kalender!$B$81:$B$110,MAX(1,$E21))),AND($F21&gt;0,INDEX(Kalender!EO$81:EO$110,MAX(1,$F21))&gt;INDEX(Kalender!$B$81:$B$110,MAX(1,$F21)))),2,0))</f>
        <v>0</v>
      </c>
      <c r="EP21" s="5" t="n">
        <f aca="false">IF(Kalender!EP21&lt;&gt;1,0,IF(AND($B21&gt;0,INDEX(Kalender!EP$68:EP$77,MAX(1,$B21))&gt;INDEX(Kalender!$B$68:$B$77,MAX(1,$B21))),1,0)+IF(OR(AND($C21&gt;0,INDEX(Kalender!EP$81:EP$110,MAX(1,$C21))&gt;INDEX(Kalender!$B$81:$B$110,MAX(1,$C21))),AND($D21&gt;0,INDEX(Kalender!EP$81:EP$110,MAX(1,$D21))&gt;INDEX(Kalender!$B$81:$B$110,MAX(1,$D21))),AND($E21&gt;0,INDEX(Kalender!EP$81:EP$110,MAX(1,$E21))&gt;INDEX(Kalender!$B$81:$B$110,MAX(1,$E21))),AND($F21&gt;0,INDEX(Kalender!EP$81:EP$110,MAX(1,$F21))&gt;INDEX(Kalender!$B$81:$B$110,MAX(1,$F21)))),2,0))</f>
        <v>0</v>
      </c>
      <c r="EQ21" s="5" t="n">
        <f aca="false">IF(Kalender!EQ21&lt;&gt;1,0,IF(AND($B21&gt;0,INDEX(Kalender!EQ$68:EQ$77,MAX(1,$B21))&gt;INDEX(Kalender!$B$68:$B$77,MAX(1,$B21))),1,0)+IF(OR(AND($C21&gt;0,INDEX(Kalender!EQ$81:EQ$110,MAX(1,$C21))&gt;INDEX(Kalender!$B$81:$B$110,MAX(1,$C21))),AND($D21&gt;0,INDEX(Kalender!EQ$81:EQ$110,MAX(1,$D21))&gt;INDEX(Kalender!$B$81:$B$110,MAX(1,$D21))),AND($E21&gt;0,INDEX(Kalender!EQ$81:EQ$110,MAX(1,$E21))&gt;INDEX(Kalender!$B$81:$B$110,MAX(1,$E21))),AND($F21&gt;0,INDEX(Kalender!EQ$81:EQ$110,MAX(1,$F21))&gt;INDEX(Kalender!$B$81:$B$110,MAX(1,$F21)))),2,0))</f>
        <v>0</v>
      </c>
      <c r="ER21" s="5" t="n">
        <f aca="false">IF(Kalender!ER21&lt;&gt;1,0,IF(AND($B21&gt;0,INDEX(Kalender!ER$68:ER$77,MAX(1,$B21))&gt;INDEX(Kalender!$B$68:$B$77,MAX(1,$B21))),1,0)+IF(OR(AND($C21&gt;0,INDEX(Kalender!ER$81:ER$110,MAX(1,$C21))&gt;INDEX(Kalender!$B$81:$B$110,MAX(1,$C21))),AND($D21&gt;0,INDEX(Kalender!ER$81:ER$110,MAX(1,$D21))&gt;INDEX(Kalender!$B$81:$B$110,MAX(1,$D21))),AND($E21&gt;0,INDEX(Kalender!ER$81:ER$110,MAX(1,$E21))&gt;INDEX(Kalender!$B$81:$B$110,MAX(1,$E21))),AND($F21&gt;0,INDEX(Kalender!ER$81:ER$110,MAX(1,$F21))&gt;INDEX(Kalender!$B$81:$B$110,MAX(1,$F21)))),2,0))</f>
        <v>0</v>
      </c>
      <c r="ES21" s="5" t="n">
        <f aca="false">IF(Kalender!ES21&lt;&gt;1,0,IF(AND($B21&gt;0,INDEX(Kalender!ES$68:ES$77,MAX(1,$B21))&gt;INDEX(Kalender!$B$68:$B$77,MAX(1,$B21))),1,0)+IF(OR(AND($C21&gt;0,INDEX(Kalender!ES$81:ES$110,MAX(1,$C21))&gt;INDEX(Kalender!$B$81:$B$110,MAX(1,$C21))),AND($D21&gt;0,INDEX(Kalender!ES$81:ES$110,MAX(1,$D21))&gt;INDEX(Kalender!$B$81:$B$110,MAX(1,$D21))),AND($E21&gt;0,INDEX(Kalender!ES$81:ES$110,MAX(1,$E21))&gt;INDEX(Kalender!$B$81:$B$110,MAX(1,$E21))),AND($F21&gt;0,INDEX(Kalender!ES$81:ES$110,MAX(1,$F21))&gt;INDEX(Kalender!$B$81:$B$110,MAX(1,$F21)))),2,0))</f>
        <v>0</v>
      </c>
      <c r="ET21" s="5" t="n">
        <f aca="false">IF(Kalender!ET21&lt;&gt;1,0,IF(AND($B21&gt;0,INDEX(Kalender!ET$68:ET$77,MAX(1,$B21))&gt;INDEX(Kalender!$B$68:$B$77,MAX(1,$B21))),1,0)+IF(OR(AND($C21&gt;0,INDEX(Kalender!ET$81:ET$110,MAX(1,$C21))&gt;INDEX(Kalender!$B$81:$B$110,MAX(1,$C21))),AND($D21&gt;0,INDEX(Kalender!ET$81:ET$110,MAX(1,$D21))&gt;INDEX(Kalender!$B$81:$B$110,MAX(1,$D21))),AND($E21&gt;0,INDEX(Kalender!ET$81:ET$110,MAX(1,$E21))&gt;INDEX(Kalender!$B$81:$B$110,MAX(1,$E21))),AND($F21&gt;0,INDEX(Kalender!ET$81:ET$110,MAX(1,$F21))&gt;INDEX(Kalender!$B$81:$B$110,MAX(1,$F21)))),2,0))</f>
        <v>0</v>
      </c>
      <c r="EU21" s="5" t="n">
        <f aca="false">IF(Kalender!EU21&lt;&gt;1,0,IF(AND($B21&gt;0,INDEX(Kalender!EU$68:EU$77,MAX(1,$B21))&gt;INDEX(Kalender!$B$68:$B$77,MAX(1,$B21))),1,0)+IF(OR(AND($C21&gt;0,INDEX(Kalender!EU$81:EU$110,MAX(1,$C21))&gt;INDEX(Kalender!$B$81:$B$110,MAX(1,$C21))),AND($D21&gt;0,INDEX(Kalender!EU$81:EU$110,MAX(1,$D21))&gt;INDEX(Kalender!$B$81:$B$110,MAX(1,$D21))),AND($E21&gt;0,INDEX(Kalender!EU$81:EU$110,MAX(1,$E21))&gt;INDEX(Kalender!$B$81:$B$110,MAX(1,$E21))),AND($F21&gt;0,INDEX(Kalender!EU$81:EU$110,MAX(1,$F21))&gt;INDEX(Kalender!$B$81:$B$110,MAX(1,$F21)))),2,0))</f>
        <v>0</v>
      </c>
      <c r="EV21" s="5" t="n">
        <f aca="false">IF(Kalender!EV21&lt;&gt;1,0,IF(AND($B21&gt;0,INDEX(Kalender!EV$68:EV$77,MAX(1,$B21))&gt;INDEX(Kalender!$B$68:$B$77,MAX(1,$B21))),1,0)+IF(OR(AND($C21&gt;0,INDEX(Kalender!EV$81:EV$110,MAX(1,$C21))&gt;INDEX(Kalender!$B$81:$B$110,MAX(1,$C21))),AND($D21&gt;0,INDEX(Kalender!EV$81:EV$110,MAX(1,$D21))&gt;INDEX(Kalender!$B$81:$B$110,MAX(1,$D21))),AND($E21&gt;0,INDEX(Kalender!EV$81:EV$110,MAX(1,$E21))&gt;INDEX(Kalender!$B$81:$B$110,MAX(1,$E21))),AND($F21&gt;0,INDEX(Kalender!EV$81:EV$110,MAX(1,$F21))&gt;INDEX(Kalender!$B$81:$B$110,MAX(1,$F21)))),2,0))</f>
        <v>0</v>
      </c>
      <c r="EW21" s="5" t="n">
        <f aca="false">IF(Kalender!EW21&lt;&gt;1,0,IF(AND($B21&gt;0,INDEX(Kalender!EW$68:EW$77,MAX(1,$B21))&gt;INDEX(Kalender!$B$68:$B$77,MAX(1,$B21))),1,0)+IF(OR(AND($C21&gt;0,INDEX(Kalender!EW$81:EW$110,MAX(1,$C21))&gt;INDEX(Kalender!$B$81:$B$110,MAX(1,$C21))),AND($D21&gt;0,INDEX(Kalender!EW$81:EW$110,MAX(1,$D21))&gt;INDEX(Kalender!$B$81:$B$110,MAX(1,$D21))),AND($E21&gt;0,INDEX(Kalender!EW$81:EW$110,MAX(1,$E21))&gt;INDEX(Kalender!$B$81:$B$110,MAX(1,$E21))),AND($F21&gt;0,INDEX(Kalender!EW$81:EW$110,MAX(1,$F21))&gt;INDEX(Kalender!$B$81:$B$110,MAX(1,$F21)))),2,0))</f>
        <v>0</v>
      </c>
      <c r="EX21" s="5" t="n">
        <f aca="false">IF(Kalender!EX21&lt;&gt;1,0,IF(AND($B21&gt;0,INDEX(Kalender!EX$68:EX$77,MAX(1,$B21))&gt;INDEX(Kalender!$B$68:$B$77,MAX(1,$B21))),1,0)+IF(OR(AND($C21&gt;0,INDEX(Kalender!EX$81:EX$110,MAX(1,$C21))&gt;INDEX(Kalender!$B$81:$B$110,MAX(1,$C21))),AND($D21&gt;0,INDEX(Kalender!EX$81:EX$110,MAX(1,$D21))&gt;INDEX(Kalender!$B$81:$B$110,MAX(1,$D21))),AND($E21&gt;0,INDEX(Kalender!EX$81:EX$110,MAX(1,$E21))&gt;INDEX(Kalender!$B$81:$B$110,MAX(1,$E21))),AND($F21&gt;0,INDEX(Kalender!EX$81:EX$110,MAX(1,$F21))&gt;INDEX(Kalender!$B$81:$B$110,MAX(1,$F21)))),2,0))</f>
        <v>0</v>
      </c>
      <c r="EY21" s="5" t="n">
        <f aca="false">IF(Kalender!EY21&lt;&gt;1,0,IF(AND($B21&gt;0,INDEX(Kalender!EY$68:EY$77,MAX(1,$B21))&gt;INDEX(Kalender!$B$68:$B$77,MAX(1,$B21))),1,0)+IF(OR(AND($C21&gt;0,INDEX(Kalender!EY$81:EY$110,MAX(1,$C21))&gt;INDEX(Kalender!$B$81:$B$110,MAX(1,$C21))),AND($D21&gt;0,INDEX(Kalender!EY$81:EY$110,MAX(1,$D21))&gt;INDEX(Kalender!$B$81:$B$110,MAX(1,$D21))),AND($E21&gt;0,INDEX(Kalender!EY$81:EY$110,MAX(1,$E21))&gt;INDEX(Kalender!$B$81:$B$110,MAX(1,$E21))),AND($F21&gt;0,INDEX(Kalender!EY$81:EY$110,MAX(1,$F21))&gt;INDEX(Kalender!$B$81:$B$110,MAX(1,$F21)))),2,0))</f>
        <v>0</v>
      </c>
      <c r="EZ21" s="5" t="n">
        <f aca="false">IF(Kalender!EZ21&lt;&gt;1,0,IF(AND($B21&gt;0,INDEX(Kalender!EZ$68:EZ$77,MAX(1,$B21))&gt;INDEX(Kalender!$B$68:$B$77,MAX(1,$B21))),1,0)+IF(OR(AND($C21&gt;0,INDEX(Kalender!EZ$81:EZ$110,MAX(1,$C21))&gt;INDEX(Kalender!$B$81:$B$110,MAX(1,$C21))),AND($D21&gt;0,INDEX(Kalender!EZ$81:EZ$110,MAX(1,$D21))&gt;INDEX(Kalender!$B$81:$B$110,MAX(1,$D21))),AND($E21&gt;0,INDEX(Kalender!EZ$81:EZ$110,MAX(1,$E21))&gt;INDEX(Kalender!$B$81:$B$110,MAX(1,$E21))),AND($F21&gt;0,INDEX(Kalender!EZ$81:EZ$110,MAX(1,$F21))&gt;INDEX(Kalender!$B$81:$B$110,MAX(1,$F21)))),2,0))</f>
        <v>0</v>
      </c>
      <c r="FA21" s="5" t="n">
        <f aca="false">IF(Kalender!FA21&lt;&gt;1,0,IF(AND($B21&gt;0,INDEX(Kalender!FA$68:FA$77,MAX(1,$B21))&gt;INDEX(Kalender!$B$68:$B$77,MAX(1,$B21))),1,0)+IF(OR(AND($C21&gt;0,INDEX(Kalender!FA$81:FA$110,MAX(1,$C21))&gt;INDEX(Kalender!$B$81:$B$110,MAX(1,$C21))),AND($D21&gt;0,INDEX(Kalender!FA$81:FA$110,MAX(1,$D21))&gt;INDEX(Kalender!$B$81:$B$110,MAX(1,$D21))),AND($E21&gt;0,INDEX(Kalender!FA$81:FA$110,MAX(1,$E21))&gt;INDEX(Kalender!$B$81:$B$110,MAX(1,$E21))),AND($F21&gt;0,INDEX(Kalender!FA$81:FA$110,MAX(1,$F21))&gt;INDEX(Kalender!$B$81:$B$110,MAX(1,$F21)))),2,0))</f>
        <v>0</v>
      </c>
      <c r="FB21" s="5" t="n">
        <f aca="false">IF(Kalender!FB21&lt;&gt;1,0,IF(AND($B21&gt;0,INDEX(Kalender!FB$68:FB$77,MAX(1,$B21))&gt;INDEX(Kalender!$B$68:$B$77,MAX(1,$B21))),1,0)+IF(OR(AND($C21&gt;0,INDEX(Kalender!FB$81:FB$110,MAX(1,$C21))&gt;INDEX(Kalender!$B$81:$B$110,MAX(1,$C21))),AND($D21&gt;0,INDEX(Kalender!FB$81:FB$110,MAX(1,$D21))&gt;INDEX(Kalender!$B$81:$B$110,MAX(1,$D21))),AND($E21&gt;0,INDEX(Kalender!FB$81:FB$110,MAX(1,$E21))&gt;INDEX(Kalender!$B$81:$B$110,MAX(1,$E21))),AND($F21&gt;0,INDEX(Kalender!FB$81:FB$110,MAX(1,$F21))&gt;INDEX(Kalender!$B$81:$B$110,MAX(1,$F21)))),2,0))</f>
        <v>0</v>
      </c>
      <c r="FC21" s="5" t="n">
        <f aca="false">IF(Kalender!FC21&lt;&gt;1,0,IF(AND($B21&gt;0,INDEX(Kalender!FC$68:FC$77,MAX(1,$B21))&gt;INDEX(Kalender!$B$68:$B$77,MAX(1,$B21))),1,0)+IF(OR(AND($C21&gt;0,INDEX(Kalender!FC$81:FC$110,MAX(1,$C21))&gt;INDEX(Kalender!$B$81:$B$110,MAX(1,$C21))),AND($D21&gt;0,INDEX(Kalender!FC$81:FC$110,MAX(1,$D21))&gt;INDEX(Kalender!$B$81:$B$110,MAX(1,$D21))),AND($E21&gt;0,INDEX(Kalender!FC$81:FC$110,MAX(1,$E21))&gt;INDEX(Kalender!$B$81:$B$110,MAX(1,$E21))),AND($F21&gt;0,INDEX(Kalender!FC$81:FC$110,MAX(1,$F21))&gt;INDEX(Kalender!$B$81:$B$110,MAX(1,$F21)))),2,0))</f>
        <v>0</v>
      </c>
      <c r="FD21" s="5" t="n">
        <f aca="false">IF(Kalender!FD21&lt;&gt;1,0,IF(AND($B21&gt;0,INDEX(Kalender!FD$68:FD$77,MAX(1,$B21))&gt;INDEX(Kalender!$B$68:$B$77,MAX(1,$B21))),1,0)+IF(OR(AND($C21&gt;0,INDEX(Kalender!FD$81:FD$110,MAX(1,$C21))&gt;INDEX(Kalender!$B$81:$B$110,MAX(1,$C21))),AND($D21&gt;0,INDEX(Kalender!FD$81:FD$110,MAX(1,$D21))&gt;INDEX(Kalender!$B$81:$B$110,MAX(1,$D21))),AND($E21&gt;0,INDEX(Kalender!FD$81:FD$110,MAX(1,$E21))&gt;INDEX(Kalender!$B$81:$B$110,MAX(1,$E21))),AND($F21&gt;0,INDEX(Kalender!FD$81:FD$110,MAX(1,$F21))&gt;INDEX(Kalender!$B$81:$B$110,MAX(1,$F21)))),2,0))</f>
        <v>0</v>
      </c>
      <c r="FE21" s="5" t="n">
        <f aca="false">IF(Kalender!FE21&lt;&gt;1,0,IF(AND($B21&gt;0,INDEX(Kalender!FE$68:FE$77,MAX(1,$B21))&gt;INDEX(Kalender!$B$68:$B$77,MAX(1,$B21))),1,0)+IF(OR(AND($C21&gt;0,INDEX(Kalender!FE$81:FE$110,MAX(1,$C21))&gt;INDEX(Kalender!$B$81:$B$110,MAX(1,$C21))),AND($D21&gt;0,INDEX(Kalender!FE$81:FE$110,MAX(1,$D21))&gt;INDEX(Kalender!$B$81:$B$110,MAX(1,$D21))),AND($E21&gt;0,INDEX(Kalender!FE$81:FE$110,MAX(1,$E21))&gt;INDEX(Kalender!$B$81:$B$110,MAX(1,$E21))),AND($F21&gt;0,INDEX(Kalender!FE$81:FE$110,MAX(1,$F21))&gt;INDEX(Kalender!$B$81:$B$110,MAX(1,$F21)))),2,0))</f>
        <v>0</v>
      </c>
      <c r="FF21" s="5" t="n">
        <f aca="false">IF(Kalender!FF21&lt;&gt;1,0,IF(AND($B21&gt;0,INDEX(Kalender!FF$68:FF$77,MAX(1,$B21))&gt;INDEX(Kalender!$B$68:$B$77,MAX(1,$B21))),1,0)+IF(OR(AND($C21&gt;0,INDEX(Kalender!FF$81:FF$110,MAX(1,$C21))&gt;INDEX(Kalender!$B$81:$B$110,MAX(1,$C21))),AND($D21&gt;0,INDEX(Kalender!FF$81:FF$110,MAX(1,$D21))&gt;INDEX(Kalender!$B$81:$B$110,MAX(1,$D21))),AND($E21&gt;0,INDEX(Kalender!FF$81:FF$110,MAX(1,$E21))&gt;INDEX(Kalender!$B$81:$B$110,MAX(1,$E21))),AND($F21&gt;0,INDEX(Kalender!FF$81:FF$110,MAX(1,$F21))&gt;INDEX(Kalender!$B$81:$B$110,MAX(1,$F21)))),2,0))</f>
        <v>0</v>
      </c>
      <c r="FG21" s="5" t="n">
        <f aca="false">IF(Kalender!FG21&lt;&gt;1,0,IF(AND($B21&gt;0,INDEX(Kalender!FG$68:FG$77,MAX(1,$B21))&gt;INDEX(Kalender!$B$68:$B$77,MAX(1,$B21))),1,0)+IF(OR(AND($C21&gt;0,INDEX(Kalender!FG$81:FG$110,MAX(1,$C21))&gt;INDEX(Kalender!$B$81:$B$110,MAX(1,$C21))),AND($D21&gt;0,INDEX(Kalender!FG$81:FG$110,MAX(1,$D21))&gt;INDEX(Kalender!$B$81:$B$110,MAX(1,$D21))),AND($E21&gt;0,INDEX(Kalender!FG$81:FG$110,MAX(1,$E21))&gt;INDEX(Kalender!$B$81:$B$110,MAX(1,$E21))),AND($F21&gt;0,INDEX(Kalender!FG$81:FG$110,MAX(1,$F21))&gt;INDEX(Kalender!$B$81:$B$110,MAX(1,$F21)))),2,0))</f>
        <v>0</v>
      </c>
      <c r="FH21" s="5" t="n">
        <f aca="false">IF(Kalender!FH21&lt;&gt;1,0,IF(AND($B21&gt;0,INDEX(Kalender!FH$68:FH$77,MAX(1,$B21))&gt;INDEX(Kalender!$B$68:$B$77,MAX(1,$B21))),1,0)+IF(OR(AND($C21&gt;0,INDEX(Kalender!FH$81:FH$110,MAX(1,$C21))&gt;INDEX(Kalender!$B$81:$B$110,MAX(1,$C21))),AND($D21&gt;0,INDEX(Kalender!FH$81:FH$110,MAX(1,$D21))&gt;INDEX(Kalender!$B$81:$B$110,MAX(1,$D21))),AND($E21&gt;0,INDEX(Kalender!FH$81:FH$110,MAX(1,$E21))&gt;INDEX(Kalender!$B$81:$B$110,MAX(1,$E21))),AND($F21&gt;0,INDEX(Kalender!FH$81:FH$110,MAX(1,$F21))&gt;INDEX(Kalender!$B$81:$B$110,MAX(1,$F21)))),2,0))</f>
        <v>0</v>
      </c>
      <c r="FI21" s="5" t="n">
        <f aca="false">IF(Kalender!FI21&lt;&gt;1,0,IF(AND($B21&gt;0,INDEX(Kalender!FI$68:FI$77,MAX(1,$B21))&gt;INDEX(Kalender!$B$68:$B$77,MAX(1,$B21))),1,0)+IF(OR(AND($C21&gt;0,INDEX(Kalender!FI$81:FI$110,MAX(1,$C21))&gt;INDEX(Kalender!$B$81:$B$110,MAX(1,$C21))),AND($D21&gt;0,INDEX(Kalender!FI$81:FI$110,MAX(1,$D21))&gt;INDEX(Kalender!$B$81:$B$110,MAX(1,$D21))),AND($E21&gt;0,INDEX(Kalender!FI$81:FI$110,MAX(1,$E21))&gt;INDEX(Kalender!$B$81:$B$110,MAX(1,$E21))),AND($F21&gt;0,INDEX(Kalender!FI$81:FI$110,MAX(1,$F21))&gt;INDEX(Kalender!$B$81:$B$110,MAX(1,$F21)))),2,0))</f>
        <v>0</v>
      </c>
      <c r="FJ21" s="5" t="n">
        <f aca="false">IF(Kalender!FJ21&lt;&gt;1,0,IF(AND($B21&gt;0,INDEX(Kalender!FJ$68:FJ$77,MAX(1,$B21))&gt;INDEX(Kalender!$B$68:$B$77,MAX(1,$B21))),1,0)+IF(OR(AND($C21&gt;0,INDEX(Kalender!FJ$81:FJ$110,MAX(1,$C21))&gt;INDEX(Kalender!$B$81:$B$110,MAX(1,$C21))),AND($D21&gt;0,INDEX(Kalender!FJ$81:FJ$110,MAX(1,$D21))&gt;INDEX(Kalender!$B$81:$B$110,MAX(1,$D21))),AND($E21&gt;0,INDEX(Kalender!FJ$81:FJ$110,MAX(1,$E21))&gt;INDEX(Kalender!$B$81:$B$110,MAX(1,$E21))),AND($F21&gt;0,INDEX(Kalender!FJ$81:FJ$110,MAX(1,$F21))&gt;INDEX(Kalender!$B$81:$B$110,MAX(1,$F21)))),2,0))</f>
        <v>0</v>
      </c>
      <c r="FK21" s="5" t="n">
        <f aca="false">IF(Kalender!FK21&lt;&gt;1,0,IF(AND($B21&gt;0,INDEX(Kalender!FK$68:FK$77,MAX(1,$B21))&gt;INDEX(Kalender!$B$68:$B$77,MAX(1,$B21))),1,0)+IF(OR(AND($C21&gt;0,INDEX(Kalender!FK$81:FK$110,MAX(1,$C21))&gt;INDEX(Kalender!$B$81:$B$110,MAX(1,$C21))),AND($D21&gt;0,INDEX(Kalender!FK$81:FK$110,MAX(1,$D21))&gt;INDEX(Kalender!$B$81:$B$110,MAX(1,$D21))),AND($E21&gt;0,INDEX(Kalender!FK$81:FK$110,MAX(1,$E21))&gt;INDEX(Kalender!$B$81:$B$110,MAX(1,$E21))),AND($F21&gt;0,INDEX(Kalender!FK$81:FK$110,MAX(1,$F21))&gt;INDEX(Kalender!$B$81:$B$110,MAX(1,$F21)))),2,0))</f>
        <v>0</v>
      </c>
      <c r="FL21" s="5" t="n">
        <f aca="false">IF(Kalender!FL21&lt;&gt;1,0,IF(AND($B21&gt;0,INDEX(Kalender!FL$68:FL$77,MAX(1,$B21))&gt;INDEX(Kalender!$B$68:$B$77,MAX(1,$B21))),1,0)+IF(OR(AND($C21&gt;0,INDEX(Kalender!FL$81:FL$110,MAX(1,$C21))&gt;INDEX(Kalender!$B$81:$B$110,MAX(1,$C21))),AND($D21&gt;0,INDEX(Kalender!FL$81:FL$110,MAX(1,$D21))&gt;INDEX(Kalender!$B$81:$B$110,MAX(1,$D21))),AND($E21&gt;0,INDEX(Kalender!FL$81:FL$110,MAX(1,$E21))&gt;INDEX(Kalender!$B$81:$B$110,MAX(1,$E21))),AND($F21&gt;0,INDEX(Kalender!FL$81:FL$110,MAX(1,$F21))&gt;INDEX(Kalender!$B$81:$B$110,MAX(1,$F21)))),2,0))</f>
        <v>0</v>
      </c>
      <c r="FM21" s="5" t="n">
        <f aca="false">IF(Kalender!FM21&lt;&gt;1,0,IF(AND($B21&gt;0,INDEX(Kalender!FM$68:FM$77,MAX(1,$B21))&gt;INDEX(Kalender!$B$68:$B$77,MAX(1,$B21))),1,0)+IF(OR(AND($C21&gt;0,INDEX(Kalender!FM$81:FM$110,MAX(1,$C21))&gt;INDEX(Kalender!$B$81:$B$110,MAX(1,$C21))),AND($D21&gt;0,INDEX(Kalender!FM$81:FM$110,MAX(1,$D21))&gt;INDEX(Kalender!$B$81:$B$110,MAX(1,$D21))),AND($E21&gt;0,INDEX(Kalender!FM$81:FM$110,MAX(1,$E21))&gt;INDEX(Kalender!$B$81:$B$110,MAX(1,$E21))),AND($F21&gt;0,INDEX(Kalender!FM$81:FM$110,MAX(1,$F21))&gt;INDEX(Kalender!$B$81:$B$110,MAX(1,$F21)))),2,0))</f>
        <v>0</v>
      </c>
      <c r="FN21" s="5" t="n">
        <f aca="false">IF(Kalender!FN21&lt;&gt;1,0,IF(AND($B21&gt;0,INDEX(Kalender!FN$68:FN$77,MAX(1,$B21))&gt;INDEX(Kalender!$B$68:$B$77,MAX(1,$B21))),1,0)+IF(OR(AND($C21&gt;0,INDEX(Kalender!FN$81:FN$110,MAX(1,$C21))&gt;INDEX(Kalender!$B$81:$B$110,MAX(1,$C21))),AND($D21&gt;0,INDEX(Kalender!FN$81:FN$110,MAX(1,$D21))&gt;INDEX(Kalender!$B$81:$B$110,MAX(1,$D21))),AND($E21&gt;0,INDEX(Kalender!FN$81:FN$110,MAX(1,$E21))&gt;INDEX(Kalender!$B$81:$B$110,MAX(1,$E21))),AND($F21&gt;0,INDEX(Kalender!FN$81:FN$110,MAX(1,$F21))&gt;INDEX(Kalender!$B$81:$B$110,MAX(1,$F21)))),2,0))</f>
        <v>0</v>
      </c>
      <c r="FO21" s="5" t="n">
        <f aca="false">IF(Kalender!FO21&lt;&gt;1,0,IF(AND($B21&gt;0,INDEX(Kalender!FO$68:FO$77,MAX(1,$B21))&gt;INDEX(Kalender!$B$68:$B$77,MAX(1,$B21))),1,0)+IF(OR(AND($C21&gt;0,INDEX(Kalender!FO$81:FO$110,MAX(1,$C21))&gt;INDEX(Kalender!$B$81:$B$110,MAX(1,$C21))),AND($D21&gt;0,INDEX(Kalender!FO$81:FO$110,MAX(1,$D21))&gt;INDEX(Kalender!$B$81:$B$110,MAX(1,$D21))),AND($E21&gt;0,INDEX(Kalender!FO$81:FO$110,MAX(1,$E21))&gt;INDEX(Kalender!$B$81:$B$110,MAX(1,$E21))),AND($F21&gt;0,INDEX(Kalender!FO$81:FO$110,MAX(1,$F21))&gt;INDEX(Kalender!$B$81:$B$110,MAX(1,$F21)))),2,0))</f>
        <v>0</v>
      </c>
      <c r="FP21" s="5" t="n">
        <f aca="false">IF(Kalender!FP21&lt;&gt;1,0,IF(AND($B21&gt;0,INDEX(Kalender!FP$68:FP$77,MAX(1,$B21))&gt;INDEX(Kalender!$B$68:$B$77,MAX(1,$B21))),1,0)+IF(OR(AND($C21&gt;0,INDEX(Kalender!FP$81:FP$110,MAX(1,$C21))&gt;INDEX(Kalender!$B$81:$B$110,MAX(1,$C21))),AND($D21&gt;0,INDEX(Kalender!FP$81:FP$110,MAX(1,$D21))&gt;INDEX(Kalender!$B$81:$B$110,MAX(1,$D21))),AND($E21&gt;0,INDEX(Kalender!FP$81:FP$110,MAX(1,$E21))&gt;INDEX(Kalender!$B$81:$B$110,MAX(1,$E21))),AND($F21&gt;0,INDEX(Kalender!FP$81:FP$110,MAX(1,$F21))&gt;INDEX(Kalender!$B$81:$B$110,MAX(1,$F21)))),2,0))</f>
        <v>0</v>
      </c>
      <c r="FQ21" s="5" t="n">
        <f aca="false">IF(Kalender!FQ21&lt;&gt;1,0,IF(AND($B21&gt;0,INDEX(Kalender!FQ$68:FQ$77,MAX(1,$B21))&gt;INDEX(Kalender!$B$68:$B$77,MAX(1,$B21))),1,0)+IF(OR(AND($C21&gt;0,INDEX(Kalender!FQ$81:FQ$110,MAX(1,$C21))&gt;INDEX(Kalender!$B$81:$B$110,MAX(1,$C21))),AND($D21&gt;0,INDEX(Kalender!FQ$81:FQ$110,MAX(1,$D21))&gt;INDEX(Kalender!$B$81:$B$110,MAX(1,$D21))),AND($E21&gt;0,INDEX(Kalender!FQ$81:FQ$110,MAX(1,$E21))&gt;INDEX(Kalender!$B$81:$B$110,MAX(1,$E21))),AND($F21&gt;0,INDEX(Kalender!FQ$81:FQ$110,MAX(1,$F21))&gt;INDEX(Kalender!$B$81:$B$110,MAX(1,$F21)))),2,0))</f>
        <v>0</v>
      </c>
      <c r="FR21" s="5" t="n">
        <f aca="false">IF(Kalender!FR21&lt;&gt;1,0,IF(AND($B21&gt;0,INDEX(Kalender!FR$68:FR$77,MAX(1,$B21))&gt;INDEX(Kalender!$B$68:$B$77,MAX(1,$B21))),1,0)+IF(OR(AND($C21&gt;0,INDEX(Kalender!FR$81:FR$110,MAX(1,$C21))&gt;INDEX(Kalender!$B$81:$B$110,MAX(1,$C21))),AND($D21&gt;0,INDEX(Kalender!FR$81:FR$110,MAX(1,$D21))&gt;INDEX(Kalender!$B$81:$B$110,MAX(1,$D21))),AND($E21&gt;0,INDEX(Kalender!FR$81:FR$110,MAX(1,$E21))&gt;INDEX(Kalender!$B$81:$B$110,MAX(1,$E21))),AND($F21&gt;0,INDEX(Kalender!FR$81:FR$110,MAX(1,$F21))&gt;INDEX(Kalender!$B$81:$B$110,MAX(1,$F21)))),2,0))</f>
        <v>0</v>
      </c>
      <c r="FS21" s="5" t="n">
        <f aca="false">IF(Kalender!FS21&lt;&gt;1,0,IF(AND($B21&gt;0,INDEX(Kalender!FS$68:FS$77,MAX(1,$B21))&gt;INDEX(Kalender!$B$68:$B$77,MAX(1,$B21))),1,0)+IF(OR(AND($C21&gt;0,INDEX(Kalender!FS$81:FS$110,MAX(1,$C21))&gt;INDEX(Kalender!$B$81:$B$110,MAX(1,$C21))),AND($D21&gt;0,INDEX(Kalender!FS$81:FS$110,MAX(1,$D21))&gt;INDEX(Kalender!$B$81:$B$110,MAX(1,$D21))),AND($E21&gt;0,INDEX(Kalender!FS$81:FS$110,MAX(1,$E21))&gt;INDEX(Kalender!$B$81:$B$110,MAX(1,$E21))),AND($F21&gt;0,INDEX(Kalender!FS$81:FS$110,MAX(1,$F21))&gt;INDEX(Kalender!$B$81:$B$110,MAX(1,$F21)))),2,0))</f>
        <v>0</v>
      </c>
      <c r="FT21" s="5" t="n">
        <f aca="false">IF(Kalender!FT21&lt;&gt;1,0,IF(AND($B21&gt;0,INDEX(Kalender!FT$68:FT$77,MAX(1,$B21))&gt;INDEX(Kalender!$B$68:$B$77,MAX(1,$B21))),1,0)+IF(OR(AND($C21&gt;0,INDEX(Kalender!FT$81:FT$110,MAX(1,$C21))&gt;INDEX(Kalender!$B$81:$B$110,MAX(1,$C21))),AND($D21&gt;0,INDEX(Kalender!FT$81:FT$110,MAX(1,$D21))&gt;INDEX(Kalender!$B$81:$B$110,MAX(1,$D21))),AND($E21&gt;0,INDEX(Kalender!FT$81:FT$110,MAX(1,$E21))&gt;INDEX(Kalender!$B$81:$B$110,MAX(1,$E21))),AND($F21&gt;0,INDEX(Kalender!FT$81:FT$110,MAX(1,$F21))&gt;INDEX(Kalender!$B$81:$B$110,MAX(1,$F21)))),2,0))</f>
        <v>0</v>
      </c>
      <c r="FU21" s="5" t="n">
        <f aca="false">IF(Kalender!FU21&lt;&gt;1,0,IF(AND($B21&gt;0,INDEX(Kalender!FU$68:FU$77,MAX(1,$B21))&gt;INDEX(Kalender!$B$68:$B$77,MAX(1,$B21))),1,0)+IF(OR(AND($C21&gt;0,INDEX(Kalender!FU$81:FU$110,MAX(1,$C21))&gt;INDEX(Kalender!$B$81:$B$110,MAX(1,$C21))),AND($D21&gt;0,INDEX(Kalender!FU$81:FU$110,MAX(1,$D21))&gt;INDEX(Kalender!$B$81:$B$110,MAX(1,$D21))),AND($E21&gt;0,INDEX(Kalender!FU$81:FU$110,MAX(1,$E21))&gt;INDEX(Kalender!$B$81:$B$110,MAX(1,$E21))),AND($F21&gt;0,INDEX(Kalender!FU$81:FU$110,MAX(1,$F21))&gt;INDEX(Kalender!$B$81:$B$110,MAX(1,$F21)))),2,0))</f>
        <v>0</v>
      </c>
      <c r="FV21" s="5" t="n">
        <f aca="false">IF(Kalender!FV21&lt;&gt;1,0,IF(AND($B21&gt;0,INDEX(Kalender!FV$68:FV$77,MAX(1,$B21))&gt;INDEX(Kalender!$B$68:$B$77,MAX(1,$B21))),1,0)+IF(OR(AND($C21&gt;0,INDEX(Kalender!FV$81:FV$110,MAX(1,$C21))&gt;INDEX(Kalender!$B$81:$B$110,MAX(1,$C21))),AND($D21&gt;0,INDEX(Kalender!FV$81:FV$110,MAX(1,$D21))&gt;INDEX(Kalender!$B$81:$B$110,MAX(1,$D21))),AND($E21&gt;0,INDEX(Kalender!FV$81:FV$110,MAX(1,$E21))&gt;INDEX(Kalender!$B$81:$B$110,MAX(1,$E21))),AND($F21&gt;0,INDEX(Kalender!FV$81:FV$110,MAX(1,$F21))&gt;INDEX(Kalender!$B$81:$B$110,MAX(1,$F21)))),2,0))</f>
        <v>0</v>
      </c>
      <c r="FW21" s="5" t="n">
        <f aca="false">IF(Kalender!FW21&lt;&gt;1,0,IF(AND($B21&gt;0,INDEX(Kalender!FW$68:FW$77,MAX(1,$B21))&gt;INDEX(Kalender!$B$68:$B$77,MAX(1,$B21))),1,0)+IF(OR(AND($C21&gt;0,INDEX(Kalender!FW$81:FW$110,MAX(1,$C21))&gt;INDEX(Kalender!$B$81:$B$110,MAX(1,$C21))),AND($D21&gt;0,INDEX(Kalender!FW$81:FW$110,MAX(1,$D21))&gt;INDEX(Kalender!$B$81:$B$110,MAX(1,$D21))),AND($E21&gt;0,INDEX(Kalender!FW$81:FW$110,MAX(1,$E21))&gt;INDEX(Kalender!$B$81:$B$110,MAX(1,$E21))),AND($F21&gt;0,INDEX(Kalender!FW$81:FW$110,MAX(1,$F21))&gt;INDEX(Kalender!$B$81:$B$110,MAX(1,$F21)))),2,0))</f>
        <v>0</v>
      </c>
      <c r="FX21" s="5" t="n">
        <f aca="false">IF(Kalender!FX21&lt;&gt;1,0,IF(AND($B21&gt;0,INDEX(Kalender!FX$68:FX$77,MAX(1,$B21))&gt;INDEX(Kalender!$B$68:$B$77,MAX(1,$B21))),1,0)+IF(OR(AND($C21&gt;0,INDEX(Kalender!FX$81:FX$110,MAX(1,$C21))&gt;INDEX(Kalender!$B$81:$B$110,MAX(1,$C21))),AND($D21&gt;0,INDEX(Kalender!FX$81:FX$110,MAX(1,$D21))&gt;INDEX(Kalender!$B$81:$B$110,MAX(1,$D21))),AND($E21&gt;0,INDEX(Kalender!FX$81:FX$110,MAX(1,$E21))&gt;INDEX(Kalender!$B$81:$B$110,MAX(1,$E21))),AND($F21&gt;0,INDEX(Kalender!FX$81:FX$110,MAX(1,$F21))&gt;INDEX(Kalender!$B$81:$B$110,MAX(1,$F21)))),2,0))</f>
        <v>0</v>
      </c>
      <c r="FY21" s="5" t="n">
        <f aca="false">IF(Kalender!FY21&lt;&gt;1,0,IF(AND($B21&gt;0,INDEX(Kalender!FY$68:FY$77,MAX(1,$B21))&gt;INDEX(Kalender!$B$68:$B$77,MAX(1,$B21))),1,0)+IF(OR(AND($C21&gt;0,INDEX(Kalender!FY$81:FY$110,MAX(1,$C21))&gt;INDEX(Kalender!$B$81:$B$110,MAX(1,$C21))),AND($D21&gt;0,INDEX(Kalender!FY$81:FY$110,MAX(1,$D21))&gt;INDEX(Kalender!$B$81:$B$110,MAX(1,$D21))),AND($E21&gt;0,INDEX(Kalender!FY$81:FY$110,MAX(1,$E21))&gt;INDEX(Kalender!$B$81:$B$110,MAX(1,$E21))),AND($F21&gt;0,INDEX(Kalender!FY$81:FY$110,MAX(1,$F21))&gt;INDEX(Kalender!$B$81:$B$110,MAX(1,$F21)))),2,0))</f>
        <v>0</v>
      </c>
      <c r="FZ21" s="5" t="n">
        <f aca="false">IF(Kalender!FZ21&lt;&gt;1,0,IF(AND($B21&gt;0,INDEX(Kalender!FZ$68:FZ$77,MAX(1,$B21))&gt;INDEX(Kalender!$B$68:$B$77,MAX(1,$B21))),1,0)+IF(OR(AND($C21&gt;0,INDEX(Kalender!FZ$81:FZ$110,MAX(1,$C21))&gt;INDEX(Kalender!$B$81:$B$110,MAX(1,$C21))),AND($D21&gt;0,INDEX(Kalender!FZ$81:FZ$110,MAX(1,$D21))&gt;INDEX(Kalender!$B$81:$B$110,MAX(1,$D21))),AND($E21&gt;0,INDEX(Kalender!FZ$81:FZ$110,MAX(1,$E21))&gt;INDEX(Kalender!$B$81:$B$110,MAX(1,$E21))),AND($F21&gt;0,INDEX(Kalender!FZ$81:FZ$110,MAX(1,$F21))&gt;INDEX(Kalender!$B$81:$B$110,MAX(1,$F21)))),2,0))</f>
        <v>0</v>
      </c>
      <c r="GA21" s="5" t="n">
        <f aca="false">IF(Kalender!GA21&lt;&gt;1,0,IF(AND($B21&gt;0,INDEX(Kalender!GA$68:GA$77,MAX(1,$B21))&gt;INDEX(Kalender!$B$68:$B$77,MAX(1,$B21))),1,0)+IF(OR(AND($C21&gt;0,INDEX(Kalender!GA$81:GA$110,MAX(1,$C21))&gt;INDEX(Kalender!$B$81:$B$110,MAX(1,$C21))),AND($D21&gt;0,INDEX(Kalender!GA$81:GA$110,MAX(1,$D21))&gt;INDEX(Kalender!$B$81:$B$110,MAX(1,$D21))),AND($E21&gt;0,INDEX(Kalender!GA$81:GA$110,MAX(1,$E21))&gt;INDEX(Kalender!$B$81:$B$110,MAX(1,$E21))),AND($F21&gt;0,INDEX(Kalender!GA$81:GA$110,MAX(1,$F21))&gt;INDEX(Kalender!$B$81:$B$110,MAX(1,$F21)))),2,0))</f>
        <v>0</v>
      </c>
      <c r="GB21" s="5" t="n">
        <f aca="false">IF(Kalender!GB21&lt;&gt;1,0,IF(AND($B21&gt;0,INDEX(Kalender!GB$68:GB$77,MAX(1,$B21))&gt;INDEX(Kalender!$B$68:$B$77,MAX(1,$B21))),1,0)+IF(OR(AND($C21&gt;0,INDEX(Kalender!GB$81:GB$110,MAX(1,$C21))&gt;INDEX(Kalender!$B$81:$B$110,MAX(1,$C21))),AND($D21&gt;0,INDEX(Kalender!GB$81:GB$110,MAX(1,$D21))&gt;INDEX(Kalender!$B$81:$B$110,MAX(1,$D21))),AND($E21&gt;0,INDEX(Kalender!GB$81:GB$110,MAX(1,$E21))&gt;INDEX(Kalender!$B$81:$B$110,MAX(1,$E21))),AND($F21&gt;0,INDEX(Kalender!GB$81:GB$110,MAX(1,$F21))&gt;INDEX(Kalender!$B$81:$B$110,MAX(1,$F21)))),2,0))</f>
        <v>0</v>
      </c>
      <c r="GC21" s="5" t="n">
        <f aca="false">IF(Kalender!GC21&lt;&gt;1,0,IF(AND($B21&gt;0,INDEX(Kalender!GC$68:GC$77,MAX(1,$B21))&gt;INDEX(Kalender!$B$68:$B$77,MAX(1,$B21))),1,0)+IF(OR(AND($C21&gt;0,INDEX(Kalender!GC$81:GC$110,MAX(1,$C21))&gt;INDEX(Kalender!$B$81:$B$110,MAX(1,$C21))),AND($D21&gt;0,INDEX(Kalender!GC$81:GC$110,MAX(1,$D21))&gt;INDEX(Kalender!$B$81:$B$110,MAX(1,$D21))),AND($E21&gt;0,INDEX(Kalender!GC$81:GC$110,MAX(1,$E21))&gt;INDEX(Kalender!$B$81:$B$110,MAX(1,$E21))),AND($F21&gt;0,INDEX(Kalender!GC$81:GC$110,MAX(1,$F21))&gt;INDEX(Kalender!$B$81:$B$110,MAX(1,$F21)))),2,0))</f>
        <v>0</v>
      </c>
      <c r="GD21" s="5" t="n">
        <f aca="false">IF(Kalender!GD21&lt;&gt;1,0,IF(AND($B21&gt;0,INDEX(Kalender!GD$68:GD$77,MAX(1,$B21))&gt;INDEX(Kalender!$B$68:$B$77,MAX(1,$B21))),1,0)+IF(OR(AND($C21&gt;0,INDEX(Kalender!GD$81:GD$110,MAX(1,$C21))&gt;INDEX(Kalender!$B$81:$B$110,MAX(1,$C21))),AND($D21&gt;0,INDEX(Kalender!GD$81:GD$110,MAX(1,$D21))&gt;INDEX(Kalender!$B$81:$B$110,MAX(1,$D21))),AND($E21&gt;0,INDEX(Kalender!GD$81:GD$110,MAX(1,$E21))&gt;INDEX(Kalender!$B$81:$B$110,MAX(1,$E21))),AND($F21&gt;0,INDEX(Kalender!GD$81:GD$110,MAX(1,$F21))&gt;INDEX(Kalender!$B$81:$B$110,MAX(1,$F21)))),2,0))</f>
        <v>0</v>
      </c>
      <c r="GE21" s="5" t="n">
        <f aca="false">IF(Kalender!GE21&lt;&gt;1,0,IF(AND($B21&gt;0,INDEX(Kalender!GE$68:GE$77,MAX(1,$B21))&gt;INDEX(Kalender!$B$68:$B$77,MAX(1,$B21))),1,0)+IF(OR(AND($C21&gt;0,INDEX(Kalender!GE$81:GE$110,MAX(1,$C21))&gt;INDEX(Kalender!$B$81:$B$110,MAX(1,$C21))),AND($D21&gt;0,INDEX(Kalender!GE$81:GE$110,MAX(1,$D21))&gt;INDEX(Kalender!$B$81:$B$110,MAX(1,$D21))),AND($E21&gt;0,INDEX(Kalender!GE$81:GE$110,MAX(1,$E21))&gt;INDEX(Kalender!$B$81:$B$110,MAX(1,$E21))),AND($F21&gt;0,INDEX(Kalender!GE$81:GE$110,MAX(1,$F21))&gt;INDEX(Kalender!$B$81:$B$110,MAX(1,$F21)))),2,0))</f>
        <v>0</v>
      </c>
      <c r="GF21" s="5" t="n">
        <f aca="false">IF(Kalender!GF21&lt;&gt;1,0,IF(AND($B21&gt;0,INDEX(Kalender!GF$68:GF$77,MAX(1,$B21))&gt;INDEX(Kalender!$B$68:$B$77,MAX(1,$B21))),1,0)+IF(OR(AND($C21&gt;0,INDEX(Kalender!GF$81:GF$110,MAX(1,$C21))&gt;INDEX(Kalender!$B$81:$B$110,MAX(1,$C21))),AND($D21&gt;0,INDEX(Kalender!GF$81:GF$110,MAX(1,$D21))&gt;INDEX(Kalender!$B$81:$B$110,MAX(1,$D21))),AND($E21&gt;0,INDEX(Kalender!GF$81:GF$110,MAX(1,$E21))&gt;INDEX(Kalender!$B$81:$B$110,MAX(1,$E21))),AND($F21&gt;0,INDEX(Kalender!GF$81:GF$110,MAX(1,$F21))&gt;INDEX(Kalender!$B$81:$B$110,MAX(1,$F21)))),2,0))</f>
        <v>0</v>
      </c>
      <c r="GG21" s="5" t="n">
        <f aca="false">IF(Kalender!GG21&lt;&gt;1,0,IF(AND($B21&gt;0,INDEX(Kalender!GG$68:GG$77,MAX(1,$B21))&gt;INDEX(Kalender!$B$68:$B$77,MAX(1,$B21))),1,0)+IF(OR(AND($C21&gt;0,INDEX(Kalender!GG$81:GG$110,MAX(1,$C21))&gt;INDEX(Kalender!$B$81:$B$110,MAX(1,$C21))),AND($D21&gt;0,INDEX(Kalender!GG$81:GG$110,MAX(1,$D21))&gt;INDEX(Kalender!$B$81:$B$110,MAX(1,$D21))),AND($E21&gt;0,INDEX(Kalender!GG$81:GG$110,MAX(1,$E21))&gt;INDEX(Kalender!$B$81:$B$110,MAX(1,$E21))),AND($F21&gt;0,INDEX(Kalender!GG$81:GG$110,MAX(1,$F21))&gt;INDEX(Kalender!$B$81:$B$110,MAX(1,$F21)))),2,0))</f>
        <v>0</v>
      </c>
      <c r="GH21" s="5" t="n">
        <f aca="false">IF(Kalender!GH21&lt;&gt;1,0,IF(AND($B21&gt;0,INDEX(Kalender!GH$68:GH$77,MAX(1,$B21))&gt;INDEX(Kalender!$B$68:$B$77,MAX(1,$B21))),1,0)+IF(OR(AND($C21&gt;0,INDEX(Kalender!GH$81:GH$110,MAX(1,$C21))&gt;INDEX(Kalender!$B$81:$B$110,MAX(1,$C21))),AND($D21&gt;0,INDEX(Kalender!GH$81:GH$110,MAX(1,$D21))&gt;INDEX(Kalender!$B$81:$B$110,MAX(1,$D21))),AND($E21&gt;0,INDEX(Kalender!GH$81:GH$110,MAX(1,$E21))&gt;INDEX(Kalender!$B$81:$B$110,MAX(1,$E21))),AND($F21&gt;0,INDEX(Kalender!GH$81:GH$110,MAX(1,$F21))&gt;INDEX(Kalender!$B$81:$B$110,MAX(1,$F21)))),2,0))</f>
        <v>0</v>
      </c>
      <c r="GI21" s="5" t="n">
        <f aca="false">IF(Kalender!GI21&lt;&gt;1,0,IF(AND($B21&gt;0,INDEX(Kalender!GI$68:GI$77,MAX(1,$B21))&gt;INDEX(Kalender!$B$68:$B$77,MAX(1,$B21))),1,0)+IF(OR(AND($C21&gt;0,INDEX(Kalender!GI$81:GI$110,MAX(1,$C21))&gt;INDEX(Kalender!$B$81:$B$110,MAX(1,$C21))),AND($D21&gt;0,INDEX(Kalender!GI$81:GI$110,MAX(1,$D21))&gt;INDEX(Kalender!$B$81:$B$110,MAX(1,$D21))),AND($E21&gt;0,INDEX(Kalender!GI$81:GI$110,MAX(1,$E21))&gt;INDEX(Kalender!$B$81:$B$110,MAX(1,$E21))),AND($F21&gt;0,INDEX(Kalender!GI$81:GI$110,MAX(1,$F21))&gt;INDEX(Kalender!$B$81:$B$110,MAX(1,$F21)))),2,0))</f>
        <v>0</v>
      </c>
      <c r="GJ21" s="5" t="n">
        <f aca="false">IF(Kalender!GJ21&lt;&gt;1,0,IF(AND($B21&gt;0,INDEX(Kalender!GJ$68:GJ$77,MAX(1,$B21))&gt;INDEX(Kalender!$B$68:$B$77,MAX(1,$B21))),1,0)+IF(OR(AND($C21&gt;0,INDEX(Kalender!GJ$81:GJ$110,MAX(1,$C21))&gt;INDEX(Kalender!$B$81:$B$110,MAX(1,$C21))),AND($D21&gt;0,INDEX(Kalender!GJ$81:GJ$110,MAX(1,$D21))&gt;INDEX(Kalender!$B$81:$B$110,MAX(1,$D21))),AND($E21&gt;0,INDEX(Kalender!GJ$81:GJ$110,MAX(1,$E21))&gt;INDEX(Kalender!$B$81:$B$110,MAX(1,$E21))),AND($F21&gt;0,INDEX(Kalender!GJ$81:GJ$110,MAX(1,$F21))&gt;INDEX(Kalender!$B$81:$B$110,MAX(1,$F21)))),2,0))</f>
        <v>0</v>
      </c>
      <c r="GK21" s="5" t="n">
        <f aca="false">IF(Kalender!GK21&lt;&gt;1,0,IF(AND($B21&gt;0,INDEX(Kalender!GK$68:GK$77,MAX(1,$B21))&gt;INDEX(Kalender!$B$68:$B$77,MAX(1,$B21))),1,0)+IF(OR(AND($C21&gt;0,INDEX(Kalender!GK$81:GK$110,MAX(1,$C21))&gt;INDEX(Kalender!$B$81:$B$110,MAX(1,$C21))),AND($D21&gt;0,INDEX(Kalender!GK$81:GK$110,MAX(1,$D21))&gt;INDEX(Kalender!$B$81:$B$110,MAX(1,$D21))),AND($E21&gt;0,INDEX(Kalender!GK$81:GK$110,MAX(1,$E21))&gt;INDEX(Kalender!$B$81:$B$110,MAX(1,$E21))),AND($F21&gt;0,INDEX(Kalender!GK$81:GK$110,MAX(1,$F21))&gt;INDEX(Kalender!$B$81:$B$110,MAX(1,$F21)))),2,0))</f>
        <v>0</v>
      </c>
      <c r="GL21" s="5" t="n">
        <f aca="false">IF(Kalender!GL21&lt;&gt;1,0,IF(AND($B21&gt;0,INDEX(Kalender!GL$68:GL$77,MAX(1,$B21))&gt;INDEX(Kalender!$B$68:$B$77,MAX(1,$B21))),1,0)+IF(OR(AND($C21&gt;0,INDEX(Kalender!GL$81:GL$110,MAX(1,$C21))&gt;INDEX(Kalender!$B$81:$B$110,MAX(1,$C21))),AND($D21&gt;0,INDEX(Kalender!GL$81:GL$110,MAX(1,$D21))&gt;INDEX(Kalender!$B$81:$B$110,MAX(1,$D21))),AND($E21&gt;0,INDEX(Kalender!GL$81:GL$110,MAX(1,$E21))&gt;INDEX(Kalender!$B$81:$B$110,MAX(1,$E21))),AND($F21&gt;0,INDEX(Kalender!GL$81:GL$110,MAX(1,$F21))&gt;INDEX(Kalender!$B$81:$B$110,MAX(1,$F21)))),2,0))</f>
        <v>0</v>
      </c>
      <c r="GM21" s="5" t="n">
        <f aca="false">IF(Kalender!GM21&lt;&gt;1,0,IF(AND($B21&gt;0,INDEX(Kalender!GM$68:GM$77,MAX(1,$B21))&gt;INDEX(Kalender!$B$68:$B$77,MAX(1,$B21))),1,0)+IF(OR(AND($C21&gt;0,INDEX(Kalender!GM$81:GM$110,MAX(1,$C21))&gt;INDEX(Kalender!$B$81:$B$110,MAX(1,$C21))),AND($D21&gt;0,INDEX(Kalender!GM$81:GM$110,MAX(1,$D21))&gt;INDEX(Kalender!$B$81:$B$110,MAX(1,$D21))),AND($E21&gt;0,INDEX(Kalender!GM$81:GM$110,MAX(1,$E21))&gt;INDEX(Kalender!$B$81:$B$110,MAX(1,$E21))),AND($F21&gt;0,INDEX(Kalender!GM$81:GM$110,MAX(1,$F21))&gt;INDEX(Kalender!$B$81:$B$110,MAX(1,$F21)))),2,0))</f>
        <v>0</v>
      </c>
      <c r="GN21" s="5" t="n">
        <f aca="false">IF(Kalender!GN21&lt;&gt;1,0,IF(AND($B21&gt;0,INDEX(Kalender!GN$68:GN$77,MAX(1,$B21))&gt;INDEX(Kalender!$B$68:$B$77,MAX(1,$B21))),1,0)+IF(OR(AND($C21&gt;0,INDEX(Kalender!GN$81:GN$110,MAX(1,$C21))&gt;INDEX(Kalender!$B$81:$B$110,MAX(1,$C21))),AND($D21&gt;0,INDEX(Kalender!GN$81:GN$110,MAX(1,$D21))&gt;INDEX(Kalender!$B$81:$B$110,MAX(1,$D21))),AND($E21&gt;0,INDEX(Kalender!GN$81:GN$110,MAX(1,$E21))&gt;INDEX(Kalender!$B$81:$B$110,MAX(1,$E21))),AND($F21&gt;0,INDEX(Kalender!GN$81:GN$110,MAX(1,$F21))&gt;INDEX(Kalender!$B$81:$B$110,MAX(1,$F21)))),2,0))</f>
        <v>0</v>
      </c>
      <c r="GO21" s="5" t="n">
        <f aca="false">IF(Kalender!GO21&lt;&gt;1,0,IF(AND($B21&gt;0,INDEX(Kalender!GO$68:GO$77,MAX(1,$B21))&gt;INDEX(Kalender!$B$68:$B$77,MAX(1,$B21))),1,0)+IF(OR(AND($C21&gt;0,INDEX(Kalender!GO$81:GO$110,MAX(1,$C21))&gt;INDEX(Kalender!$B$81:$B$110,MAX(1,$C21))),AND($D21&gt;0,INDEX(Kalender!GO$81:GO$110,MAX(1,$D21))&gt;INDEX(Kalender!$B$81:$B$110,MAX(1,$D21))),AND($E21&gt;0,INDEX(Kalender!GO$81:GO$110,MAX(1,$E21))&gt;INDEX(Kalender!$B$81:$B$110,MAX(1,$E21))),AND($F21&gt;0,INDEX(Kalender!GO$81:GO$110,MAX(1,$F21))&gt;INDEX(Kalender!$B$81:$B$110,MAX(1,$F21)))),2,0))</f>
        <v>0</v>
      </c>
      <c r="GP21" s="5" t="n">
        <f aca="false">IF(Kalender!GP21&lt;&gt;1,0,IF(AND($B21&gt;0,INDEX(Kalender!GP$68:GP$77,MAX(1,$B21))&gt;INDEX(Kalender!$B$68:$B$77,MAX(1,$B21))),1,0)+IF(OR(AND($C21&gt;0,INDEX(Kalender!GP$81:GP$110,MAX(1,$C21))&gt;INDEX(Kalender!$B$81:$B$110,MAX(1,$C21))),AND($D21&gt;0,INDEX(Kalender!GP$81:GP$110,MAX(1,$D21))&gt;INDEX(Kalender!$B$81:$B$110,MAX(1,$D21))),AND($E21&gt;0,INDEX(Kalender!GP$81:GP$110,MAX(1,$E21))&gt;INDEX(Kalender!$B$81:$B$110,MAX(1,$E21))),AND($F21&gt;0,INDEX(Kalender!GP$81:GP$110,MAX(1,$F21))&gt;INDEX(Kalender!$B$81:$B$110,MAX(1,$F21)))),2,0))</f>
        <v>0</v>
      </c>
      <c r="GQ21" s="5" t="n">
        <f aca="false">IF(Kalender!GQ21&lt;&gt;1,0,IF(AND($B21&gt;0,INDEX(Kalender!GQ$68:GQ$77,MAX(1,$B21))&gt;INDEX(Kalender!$B$68:$B$77,MAX(1,$B21))),1,0)+IF(OR(AND($C21&gt;0,INDEX(Kalender!GQ$81:GQ$110,MAX(1,$C21))&gt;INDEX(Kalender!$B$81:$B$110,MAX(1,$C21))),AND($D21&gt;0,INDEX(Kalender!GQ$81:GQ$110,MAX(1,$D21))&gt;INDEX(Kalender!$B$81:$B$110,MAX(1,$D21))),AND($E21&gt;0,INDEX(Kalender!GQ$81:GQ$110,MAX(1,$E21))&gt;INDEX(Kalender!$B$81:$B$110,MAX(1,$E21))),AND($F21&gt;0,INDEX(Kalender!GQ$81:GQ$110,MAX(1,$F21))&gt;INDEX(Kalender!$B$81:$B$110,MAX(1,$F21)))),2,0))</f>
        <v>0</v>
      </c>
      <c r="GR21" s="5" t="n">
        <f aca="false">IF(Kalender!GR21&lt;&gt;1,0,IF(AND($B21&gt;0,INDEX(Kalender!GR$68:GR$77,MAX(1,$B21))&gt;INDEX(Kalender!$B$68:$B$77,MAX(1,$B21))),1,0)+IF(OR(AND($C21&gt;0,INDEX(Kalender!GR$81:GR$110,MAX(1,$C21))&gt;INDEX(Kalender!$B$81:$B$110,MAX(1,$C21))),AND($D21&gt;0,INDEX(Kalender!GR$81:GR$110,MAX(1,$D21))&gt;INDEX(Kalender!$B$81:$B$110,MAX(1,$D21))),AND($E21&gt;0,INDEX(Kalender!GR$81:GR$110,MAX(1,$E21))&gt;INDEX(Kalender!$B$81:$B$110,MAX(1,$E21))),AND($F21&gt;0,INDEX(Kalender!GR$81:GR$110,MAX(1,$F21))&gt;INDEX(Kalender!$B$81:$B$110,MAX(1,$F21)))),2,0))</f>
        <v>0</v>
      </c>
      <c r="GS21" s="5" t="n">
        <f aca="false">IF(Kalender!GS21&lt;&gt;1,0,IF(AND($B21&gt;0,INDEX(Kalender!GS$68:GS$77,MAX(1,$B21))&gt;INDEX(Kalender!$B$68:$B$77,MAX(1,$B21))),1,0)+IF(OR(AND($C21&gt;0,INDEX(Kalender!GS$81:GS$110,MAX(1,$C21))&gt;INDEX(Kalender!$B$81:$B$110,MAX(1,$C21))),AND($D21&gt;0,INDEX(Kalender!GS$81:GS$110,MAX(1,$D21))&gt;INDEX(Kalender!$B$81:$B$110,MAX(1,$D21))),AND($E21&gt;0,INDEX(Kalender!GS$81:GS$110,MAX(1,$E21))&gt;INDEX(Kalender!$B$81:$B$110,MAX(1,$E21))),AND($F21&gt;0,INDEX(Kalender!GS$81:GS$110,MAX(1,$F21))&gt;INDEX(Kalender!$B$81:$B$110,MAX(1,$F21)))),2,0))</f>
        <v>0</v>
      </c>
      <c r="GT21" s="5" t="n">
        <f aca="false">IF(Kalender!GT21&lt;&gt;1,0,IF(AND($B21&gt;0,INDEX(Kalender!GT$68:GT$77,MAX(1,$B21))&gt;INDEX(Kalender!$B$68:$B$77,MAX(1,$B21))),1,0)+IF(OR(AND($C21&gt;0,INDEX(Kalender!GT$81:GT$110,MAX(1,$C21))&gt;INDEX(Kalender!$B$81:$B$110,MAX(1,$C21))),AND($D21&gt;0,INDEX(Kalender!GT$81:GT$110,MAX(1,$D21))&gt;INDEX(Kalender!$B$81:$B$110,MAX(1,$D21))),AND($E21&gt;0,INDEX(Kalender!GT$81:GT$110,MAX(1,$E21))&gt;INDEX(Kalender!$B$81:$B$110,MAX(1,$E21))),AND($F21&gt;0,INDEX(Kalender!GT$81:GT$110,MAX(1,$F21))&gt;INDEX(Kalender!$B$81:$B$110,MAX(1,$F21)))),2,0))</f>
        <v>0</v>
      </c>
      <c r="GU21" s="5" t="n">
        <f aca="false">IF(Kalender!GU21&lt;&gt;1,0,IF(AND($B21&gt;0,INDEX(Kalender!GU$68:GU$77,MAX(1,$B21))&gt;INDEX(Kalender!$B$68:$B$77,MAX(1,$B21))),1,0)+IF(OR(AND($C21&gt;0,INDEX(Kalender!GU$81:GU$110,MAX(1,$C21))&gt;INDEX(Kalender!$B$81:$B$110,MAX(1,$C21))),AND($D21&gt;0,INDEX(Kalender!GU$81:GU$110,MAX(1,$D21))&gt;INDEX(Kalender!$B$81:$B$110,MAX(1,$D21))),AND($E21&gt;0,INDEX(Kalender!GU$81:GU$110,MAX(1,$E21))&gt;INDEX(Kalender!$B$81:$B$110,MAX(1,$E21))),AND($F21&gt;0,INDEX(Kalender!GU$81:GU$110,MAX(1,$F21))&gt;INDEX(Kalender!$B$81:$B$110,MAX(1,$F21)))),2,0))</f>
        <v>0</v>
      </c>
      <c r="GV21" s="5" t="n">
        <f aca="false">IF(Kalender!GV21&lt;&gt;1,0,IF(AND($B21&gt;0,INDEX(Kalender!GV$68:GV$77,MAX(1,$B21))&gt;INDEX(Kalender!$B$68:$B$77,MAX(1,$B21))),1,0)+IF(OR(AND($C21&gt;0,INDEX(Kalender!GV$81:GV$110,MAX(1,$C21))&gt;INDEX(Kalender!$B$81:$B$110,MAX(1,$C21))),AND($D21&gt;0,INDEX(Kalender!GV$81:GV$110,MAX(1,$D21))&gt;INDEX(Kalender!$B$81:$B$110,MAX(1,$D21))),AND($E21&gt;0,INDEX(Kalender!GV$81:GV$110,MAX(1,$E21))&gt;INDEX(Kalender!$B$81:$B$110,MAX(1,$E21))),AND($F21&gt;0,INDEX(Kalender!GV$81:GV$110,MAX(1,$F21))&gt;INDEX(Kalender!$B$81:$B$110,MAX(1,$F21)))),2,0))</f>
        <v>0</v>
      </c>
      <c r="GW21" s="5" t="n">
        <f aca="false">IF(Kalender!GW21&lt;&gt;1,0,IF(AND($B21&gt;0,INDEX(Kalender!GW$68:GW$77,MAX(1,$B21))&gt;INDEX(Kalender!$B$68:$B$77,MAX(1,$B21))),1,0)+IF(OR(AND($C21&gt;0,INDEX(Kalender!GW$81:GW$110,MAX(1,$C21))&gt;INDEX(Kalender!$B$81:$B$110,MAX(1,$C21))),AND($D21&gt;0,INDEX(Kalender!GW$81:GW$110,MAX(1,$D21))&gt;INDEX(Kalender!$B$81:$B$110,MAX(1,$D21))),AND($E21&gt;0,INDEX(Kalender!GW$81:GW$110,MAX(1,$E21))&gt;INDEX(Kalender!$B$81:$B$110,MAX(1,$E21))),AND($F21&gt;0,INDEX(Kalender!GW$81:GW$110,MAX(1,$F21))&gt;INDEX(Kalender!$B$81:$B$110,MAX(1,$F21)))),2,0))</f>
        <v>0</v>
      </c>
      <c r="GX21" s="5" t="n">
        <f aca="false">IF(Kalender!GX21&lt;&gt;1,0,IF(AND($B21&gt;0,INDEX(Kalender!GX$68:GX$77,MAX(1,$B21))&gt;INDEX(Kalender!$B$68:$B$77,MAX(1,$B21))),1,0)+IF(OR(AND($C21&gt;0,INDEX(Kalender!GX$81:GX$110,MAX(1,$C21))&gt;INDEX(Kalender!$B$81:$B$110,MAX(1,$C21))),AND($D21&gt;0,INDEX(Kalender!GX$81:GX$110,MAX(1,$D21))&gt;INDEX(Kalender!$B$81:$B$110,MAX(1,$D21))),AND($E21&gt;0,INDEX(Kalender!GX$81:GX$110,MAX(1,$E21))&gt;INDEX(Kalender!$B$81:$B$110,MAX(1,$E21))),AND($F21&gt;0,INDEX(Kalender!GX$81:GX$110,MAX(1,$F21))&gt;INDEX(Kalender!$B$81:$B$110,MAX(1,$F21)))),2,0))</f>
        <v>0</v>
      </c>
      <c r="GY21" s="5" t="n">
        <f aca="false">IF(Kalender!GY21&lt;&gt;1,0,IF(AND($B21&gt;0,INDEX(Kalender!GY$68:GY$77,MAX(1,$B21))&gt;INDEX(Kalender!$B$68:$B$77,MAX(1,$B21))),1,0)+IF(OR(AND($C21&gt;0,INDEX(Kalender!GY$81:GY$110,MAX(1,$C21))&gt;INDEX(Kalender!$B$81:$B$110,MAX(1,$C21))),AND($D21&gt;0,INDEX(Kalender!GY$81:GY$110,MAX(1,$D21))&gt;INDEX(Kalender!$B$81:$B$110,MAX(1,$D21))),AND($E21&gt;0,INDEX(Kalender!GY$81:GY$110,MAX(1,$E21))&gt;INDEX(Kalender!$B$81:$B$110,MAX(1,$E21))),AND($F21&gt;0,INDEX(Kalender!GY$81:GY$110,MAX(1,$F21))&gt;INDEX(Kalender!$B$81:$B$110,MAX(1,$F21)))),2,0))</f>
        <v>0</v>
      </c>
      <c r="GZ21" s="5" t="n">
        <f aca="false">IF(Kalender!GZ21&lt;&gt;1,0,IF(AND($B21&gt;0,INDEX(Kalender!GZ$68:GZ$77,MAX(1,$B21))&gt;INDEX(Kalender!$B$68:$B$77,MAX(1,$B21))),1,0)+IF(OR(AND($C21&gt;0,INDEX(Kalender!GZ$81:GZ$110,MAX(1,$C21))&gt;INDEX(Kalender!$B$81:$B$110,MAX(1,$C21))),AND($D21&gt;0,INDEX(Kalender!GZ$81:GZ$110,MAX(1,$D21))&gt;INDEX(Kalender!$B$81:$B$110,MAX(1,$D21))),AND($E21&gt;0,INDEX(Kalender!GZ$81:GZ$110,MAX(1,$E21))&gt;INDEX(Kalender!$B$81:$B$110,MAX(1,$E21))),AND($F21&gt;0,INDEX(Kalender!GZ$81:GZ$110,MAX(1,$F21))&gt;INDEX(Kalender!$B$81:$B$110,MAX(1,$F21)))),2,0))</f>
        <v>0</v>
      </c>
      <c r="HA21" s="5" t="n">
        <f aca="false">IF(Kalender!HA21&lt;&gt;1,0,IF(AND($B21&gt;0,INDEX(Kalender!HA$68:HA$77,MAX(1,$B21))&gt;INDEX(Kalender!$B$68:$B$77,MAX(1,$B21))),1,0)+IF(OR(AND($C21&gt;0,INDEX(Kalender!HA$81:HA$110,MAX(1,$C21))&gt;INDEX(Kalender!$B$81:$B$110,MAX(1,$C21))),AND($D21&gt;0,INDEX(Kalender!HA$81:HA$110,MAX(1,$D21))&gt;INDEX(Kalender!$B$81:$B$110,MAX(1,$D21))),AND($E21&gt;0,INDEX(Kalender!HA$81:HA$110,MAX(1,$E21))&gt;INDEX(Kalender!$B$81:$B$110,MAX(1,$E21))),AND($F21&gt;0,INDEX(Kalender!HA$81:HA$110,MAX(1,$F21))&gt;INDEX(Kalender!$B$81:$B$110,MAX(1,$F21)))),2,0))</f>
        <v>0</v>
      </c>
      <c r="HB21" s="5" t="n">
        <f aca="false">IF(Kalender!HB21&lt;&gt;1,0,IF(AND($B21&gt;0,INDEX(Kalender!HB$68:HB$77,MAX(1,$B21))&gt;INDEX(Kalender!$B$68:$B$77,MAX(1,$B21))),1,0)+IF(OR(AND($C21&gt;0,INDEX(Kalender!HB$81:HB$110,MAX(1,$C21))&gt;INDEX(Kalender!$B$81:$B$110,MAX(1,$C21))),AND($D21&gt;0,INDEX(Kalender!HB$81:HB$110,MAX(1,$D21))&gt;INDEX(Kalender!$B$81:$B$110,MAX(1,$D21))),AND($E21&gt;0,INDEX(Kalender!HB$81:HB$110,MAX(1,$E21))&gt;INDEX(Kalender!$B$81:$B$110,MAX(1,$E21))),AND($F21&gt;0,INDEX(Kalender!HB$81:HB$110,MAX(1,$F21))&gt;INDEX(Kalender!$B$81:$B$110,MAX(1,$F21)))),2,0))</f>
        <v>0</v>
      </c>
      <c r="HC21" s="5" t="n">
        <f aca="false">IF(Kalender!HC21&lt;&gt;1,0,IF(AND($B21&gt;0,INDEX(Kalender!HC$68:HC$77,MAX(1,$B21))&gt;INDEX(Kalender!$B$68:$B$77,MAX(1,$B21))),1,0)+IF(OR(AND($C21&gt;0,INDEX(Kalender!HC$81:HC$110,MAX(1,$C21))&gt;INDEX(Kalender!$B$81:$B$110,MAX(1,$C21))),AND($D21&gt;0,INDEX(Kalender!HC$81:HC$110,MAX(1,$D21))&gt;INDEX(Kalender!$B$81:$B$110,MAX(1,$D21))),AND($E21&gt;0,INDEX(Kalender!HC$81:HC$110,MAX(1,$E21))&gt;INDEX(Kalender!$B$81:$B$110,MAX(1,$E21))),AND($F21&gt;0,INDEX(Kalender!HC$81:HC$110,MAX(1,$F21))&gt;INDEX(Kalender!$B$81:$B$110,MAX(1,$F21)))),2,0))</f>
        <v>0</v>
      </c>
      <c r="HD21" s="5" t="n">
        <f aca="false">IF(Kalender!HD21&lt;&gt;1,0,IF(AND($B21&gt;0,INDEX(Kalender!HD$68:HD$77,MAX(1,$B21))&gt;INDEX(Kalender!$B$68:$B$77,MAX(1,$B21))),1,0)+IF(OR(AND($C21&gt;0,INDEX(Kalender!HD$81:HD$110,MAX(1,$C21))&gt;INDEX(Kalender!$B$81:$B$110,MAX(1,$C21))),AND($D21&gt;0,INDEX(Kalender!HD$81:HD$110,MAX(1,$D21))&gt;INDEX(Kalender!$B$81:$B$110,MAX(1,$D21))),AND($E21&gt;0,INDEX(Kalender!HD$81:HD$110,MAX(1,$E21))&gt;INDEX(Kalender!$B$81:$B$110,MAX(1,$E21))),AND($F21&gt;0,INDEX(Kalender!HD$81:HD$110,MAX(1,$F21))&gt;INDEX(Kalender!$B$81:$B$110,MAX(1,$F21)))),2,0))</f>
        <v>0</v>
      </c>
      <c r="HE21" s="5" t="n">
        <f aca="false">IF(Kalender!HE21&lt;&gt;1,0,IF(AND($B21&gt;0,INDEX(Kalender!HE$68:HE$77,MAX(1,$B21))&gt;INDEX(Kalender!$B$68:$B$77,MAX(1,$B21))),1,0)+IF(OR(AND($C21&gt;0,INDEX(Kalender!HE$81:HE$110,MAX(1,$C21))&gt;INDEX(Kalender!$B$81:$B$110,MAX(1,$C21))),AND($D21&gt;0,INDEX(Kalender!HE$81:HE$110,MAX(1,$D21))&gt;INDEX(Kalender!$B$81:$B$110,MAX(1,$D21))),AND($E21&gt;0,INDEX(Kalender!HE$81:HE$110,MAX(1,$E21))&gt;INDEX(Kalender!$B$81:$B$110,MAX(1,$E21))),AND($F21&gt;0,INDEX(Kalender!HE$81:HE$110,MAX(1,$F21))&gt;INDEX(Kalender!$B$81:$B$110,MAX(1,$F21)))),2,0))</f>
        <v>0</v>
      </c>
      <c r="HF21" s="5" t="n">
        <f aca="false">IF(Kalender!HF21&lt;&gt;1,0,IF(AND($B21&gt;0,INDEX(Kalender!HF$68:HF$77,MAX(1,$B21))&gt;INDEX(Kalender!$B$68:$B$77,MAX(1,$B21))),1,0)+IF(OR(AND($C21&gt;0,INDEX(Kalender!HF$81:HF$110,MAX(1,$C21))&gt;INDEX(Kalender!$B$81:$B$110,MAX(1,$C21))),AND($D21&gt;0,INDEX(Kalender!HF$81:HF$110,MAX(1,$D21))&gt;INDEX(Kalender!$B$81:$B$110,MAX(1,$D21))),AND($E21&gt;0,INDEX(Kalender!HF$81:HF$110,MAX(1,$E21))&gt;INDEX(Kalender!$B$81:$B$110,MAX(1,$E21))),AND($F21&gt;0,INDEX(Kalender!HF$81:HF$110,MAX(1,$F21))&gt;INDEX(Kalender!$B$81:$B$110,MAX(1,$F21)))),2,0))</f>
        <v>0</v>
      </c>
      <c r="HG21" s="5" t="n">
        <f aca="false">IF(Kalender!HG21&lt;&gt;1,0,IF(AND($B21&gt;0,INDEX(Kalender!HG$68:HG$77,MAX(1,$B21))&gt;INDEX(Kalender!$B$68:$B$77,MAX(1,$B21))),1,0)+IF(OR(AND($C21&gt;0,INDEX(Kalender!HG$81:HG$110,MAX(1,$C21))&gt;INDEX(Kalender!$B$81:$B$110,MAX(1,$C21))),AND($D21&gt;0,INDEX(Kalender!HG$81:HG$110,MAX(1,$D21))&gt;INDEX(Kalender!$B$81:$B$110,MAX(1,$D21))),AND($E21&gt;0,INDEX(Kalender!HG$81:HG$110,MAX(1,$E21))&gt;INDEX(Kalender!$B$81:$B$110,MAX(1,$E21))),AND($F21&gt;0,INDEX(Kalender!HG$81:HG$110,MAX(1,$F21))&gt;INDEX(Kalender!$B$81:$B$110,MAX(1,$F21)))),2,0))</f>
        <v>0</v>
      </c>
      <c r="HH21" s="5" t="n">
        <f aca="false">IF(Kalender!HH21&lt;&gt;1,0,IF(AND($B21&gt;0,INDEX(Kalender!HH$68:HH$77,MAX(1,$B21))&gt;INDEX(Kalender!$B$68:$B$77,MAX(1,$B21))),1,0)+IF(OR(AND($C21&gt;0,INDEX(Kalender!HH$81:HH$110,MAX(1,$C21))&gt;INDEX(Kalender!$B$81:$B$110,MAX(1,$C21))),AND($D21&gt;0,INDEX(Kalender!HH$81:HH$110,MAX(1,$D21))&gt;INDEX(Kalender!$B$81:$B$110,MAX(1,$D21))),AND($E21&gt;0,INDEX(Kalender!HH$81:HH$110,MAX(1,$E21))&gt;INDEX(Kalender!$B$81:$B$110,MAX(1,$E21))),AND($F21&gt;0,INDEX(Kalender!HH$81:HH$110,MAX(1,$F21))&gt;INDEX(Kalender!$B$81:$B$110,MAX(1,$F21)))),2,0))</f>
        <v>0</v>
      </c>
      <c r="HI21" s="5" t="n">
        <f aca="false">IF(Kalender!HI21&lt;&gt;1,0,IF(AND($B21&gt;0,INDEX(Kalender!HI$68:HI$77,MAX(1,$B21))&gt;INDEX(Kalender!$B$68:$B$77,MAX(1,$B21))),1,0)+IF(OR(AND($C21&gt;0,INDEX(Kalender!HI$81:HI$110,MAX(1,$C21))&gt;INDEX(Kalender!$B$81:$B$110,MAX(1,$C21))),AND($D21&gt;0,INDEX(Kalender!HI$81:HI$110,MAX(1,$D21))&gt;INDEX(Kalender!$B$81:$B$110,MAX(1,$D21))),AND($E21&gt;0,INDEX(Kalender!HI$81:HI$110,MAX(1,$E21))&gt;INDEX(Kalender!$B$81:$B$110,MAX(1,$E21))),AND($F21&gt;0,INDEX(Kalender!HI$81:HI$110,MAX(1,$F21))&gt;INDEX(Kalender!$B$81:$B$110,MAX(1,$F21)))),2,0))</f>
        <v>0</v>
      </c>
      <c r="HJ21" s="5" t="n">
        <f aca="false">IF(Kalender!HJ21&lt;&gt;1,0,IF(AND($B21&gt;0,INDEX(Kalender!HJ$68:HJ$77,MAX(1,$B21))&gt;INDEX(Kalender!$B$68:$B$77,MAX(1,$B21))),1,0)+IF(OR(AND($C21&gt;0,INDEX(Kalender!HJ$81:HJ$110,MAX(1,$C21))&gt;INDEX(Kalender!$B$81:$B$110,MAX(1,$C21))),AND($D21&gt;0,INDEX(Kalender!HJ$81:HJ$110,MAX(1,$D21))&gt;INDEX(Kalender!$B$81:$B$110,MAX(1,$D21))),AND($E21&gt;0,INDEX(Kalender!HJ$81:HJ$110,MAX(1,$E21))&gt;INDEX(Kalender!$B$81:$B$110,MAX(1,$E21))),AND($F21&gt;0,INDEX(Kalender!HJ$81:HJ$110,MAX(1,$F21))&gt;INDEX(Kalender!$B$81:$B$110,MAX(1,$F21)))),2,0))</f>
        <v>0</v>
      </c>
      <c r="HK21" s="5" t="n">
        <f aca="false">IF(Kalender!HK21&lt;&gt;1,0,IF(AND($B21&gt;0,INDEX(Kalender!HK$68:HK$77,MAX(1,$B21))&gt;INDEX(Kalender!$B$68:$B$77,MAX(1,$B21))),1,0)+IF(OR(AND($C21&gt;0,INDEX(Kalender!HK$81:HK$110,MAX(1,$C21))&gt;INDEX(Kalender!$B$81:$B$110,MAX(1,$C21))),AND($D21&gt;0,INDEX(Kalender!HK$81:HK$110,MAX(1,$D21))&gt;INDEX(Kalender!$B$81:$B$110,MAX(1,$D21))),AND($E21&gt;0,INDEX(Kalender!HK$81:HK$110,MAX(1,$E21))&gt;INDEX(Kalender!$B$81:$B$110,MAX(1,$E21))),AND($F21&gt;0,INDEX(Kalender!HK$81:HK$110,MAX(1,$F21))&gt;INDEX(Kalender!$B$81:$B$110,MAX(1,$F21)))),2,0))</f>
        <v>0</v>
      </c>
      <c r="HL21" s="5" t="n">
        <f aca="false">IF(Kalender!HL21&lt;&gt;1,0,IF(AND($B21&gt;0,INDEX(Kalender!HL$68:HL$77,MAX(1,$B21))&gt;INDEX(Kalender!$B$68:$B$77,MAX(1,$B21))),1,0)+IF(OR(AND($C21&gt;0,INDEX(Kalender!HL$81:HL$110,MAX(1,$C21))&gt;INDEX(Kalender!$B$81:$B$110,MAX(1,$C21))),AND($D21&gt;0,INDEX(Kalender!HL$81:HL$110,MAX(1,$D21))&gt;INDEX(Kalender!$B$81:$B$110,MAX(1,$D21))),AND($E21&gt;0,INDEX(Kalender!HL$81:HL$110,MAX(1,$E21))&gt;INDEX(Kalender!$B$81:$B$110,MAX(1,$E21))),AND($F21&gt;0,INDEX(Kalender!HL$81:HL$110,MAX(1,$F21))&gt;INDEX(Kalender!$B$81:$B$110,MAX(1,$F21)))),2,0))</f>
        <v>0</v>
      </c>
      <c r="HM21" s="5" t="n">
        <f aca="false">IF(Kalender!HM21&lt;&gt;1,0,IF(AND($B21&gt;0,INDEX(Kalender!HM$68:HM$77,MAX(1,$B21))&gt;INDEX(Kalender!$B$68:$B$77,MAX(1,$B21))),1,0)+IF(OR(AND($C21&gt;0,INDEX(Kalender!HM$81:HM$110,MAX(1,$C21))&gt;INDEX(Kalender!$B$81:$B$110,MAX(1,$C21))),AND($D21&gt;0,INDEX(Kalender!HM$81:HM$110,MAX(1,$D21))&gt;INDEX(Kalender!$B$81:$B$110,MAX(1,$D21))),AND($E21&gt;0,INDEX(Kalender!HM$81:HM$110,MAX(1,$E21))&gt;INDEX(Kalender!$B$81:$B$110,MAX(1,$E21))),AND($F21&gt;0,INDEX(Kalender!HM$81:HM$110,MAX(1,$F21))&gt;INDEX(Kalender!$B$81:$B$110,MAX(1,$F21)))),2,0))</f>
        <v>0</v>
      </c>
      <c r="HN21" s="5" t="n">
        <f aca="false">IF(Kalender!HN21&lt;&gt;1,0,IF(AND($B21&gt;0,INDEX(Kalender!HN$68:HN$77,MAX(1,$B21))&gt;INDEX(Kalender!$B$68:$B$77,MAX(1,$B21))),1,0)+IF(OR(AND($C21&gt;0,INDEX(Kalender!HN$81:HN$110,MAX(1,$C21))&gt;INDEX(Kalender!$B$81:$B$110,MAX(1,$C21))),AND($D21&gt;0,INDEX(Kalender!HN$81:HN$110,MAX(1,$D21))&gt;INDEX(Kalender!$B$81:$B$110,MAX(1,$D21))),AND($E21&gt;0,INDEX(Kalender!HN$81:HN$110,MAX(1,$E21))&gt;INDEX(Kalender!$B$81:$B$110,MAX(1,$E21))),AND($F21&gt;0,INDEX(Kalender!HN$81:HN$110,MAX(1,$F21))&gt;INDEX(Kalender!$B$81:$B$110,MAX(1,$F21)))),2,0))</f>
        <v>0</v>
      </c>
      <c r="HO21" s="5" t="n">
        <f aca="false">IF(Kalender!HO21&lt;&gt;1,0,IF(AND($B21&gt;0,INDEX(Kalender!HO$68:HO$77,MAX(1,$B21))&gt;INDEX(Kalender!$B$68:$B$77,MAX(1,$B21))),1,0)+IF(OR(AND($C21&gt;0,INDEX(Kalender!HO$81:HO$110,MAX(1,$C21))&gt;INDEX(Kalender!$B$81:$B$110,MAX(1,$C21))),AND($D21&gt;0,INDEX(Kalender!HO$81:HO$110,MAX(1,$D21))&gt;INDEX(Kalender!$B$81:$B$110,MAX(1,$D21))),AND($E21&gt;0,INDEX(Kalender!HO$81:HO$110,MAX(1,$E21))&gt;INDEX(Kalender!$B$81:$B$110,MAX(1,$E21))),AND($F21&gt;0,INDEX(Kalender!HO$81:HO$110,MAX(1,$F21))&gt;INDEX(Kalender!$B$81:$B$110,MAX(1,$F21)))),2,0))</f>
        <v>0</v>
      </c>
      <c r="HP21" s="5" t="n">
        <f aca="false">IF(Kalender!HP21&lt;&gt;1,0,IF(AND($B21&gt;0,INDEX(Kalender!HP$68:HP$77,MAX(1,$B21))&gt;INDEX(Kalender!$B$68:$B$77,MAX(1,$B21))),1,0)+IF(OR(AND($C21&gt;0,INDEX(Kalender!HP$81:HP$110,MAX(1,$C21))&gt;INDEX(Kalender!$B$81:$B$110,MAX(1,$C21))),AND($D21&gt;0,INDEX(Kalender!HP$81:HP$110,MAX(1,$D21))&gt;INDEX(Kalender!$B$81:$B$110,MAX(1,$D21))),AND($E21&gt;0,INDEX(Kalender!HP$81:HP$110,MAX(1,$E21))&gt;INDEX(Kalender!$B$81:$B$110,MAX(1,$E21))),AND($F21&gt;0,INDEX(Kalender!HP$81:HP$110,MAX(1,$F21))&gt;INDEX(Kalender!$B$81:$B$110,MAX(1,$F21)))),2,0))</f>
        <v>0</v>
      </c>
      <c r="HQ21" s="5" t="n">
        <f aca="false">IF(Kalender!HQ21&lt;&gt;1,0,IF(AND($B21&gt;0,INDEX(Kalender!HQ$68:HQ$77,MAX(1,$B21))&gt;INDEX(Kalender!$B$68:$B$77,MAX(1,$B21))),1,0)+IF(OR(AND($C21&gt;0,INDEX(Kalender!HQ$81:HQ$110,MAX(1,$C21))&gt;INDEX(Kalender!$B$81:$B$110,MAX(1,$C21))),AND($D21&gt;0,INDEX(Kalender!HQ$81:HQ$110,MAX(1,$D21))&gt;INDEX(Kalender!$B$81:$B$110,MAX(1,$D21))),AND($E21&gt;0,INDEX(Kalender!HQ$81:HQ$110,MAX(1,$E21))&gt;INDEX(Kalender!$B$81:$B$110,MAX(1,$E21))),AND($F21&gt;0,INDEX(Kalender!HQ$81:HQ$110,MAX(1,$F21))&gt;INDEX(Kalender!$B$81:$B$110,MAX(1,$F21)))),2,0))</f>
        <v>0</v>
      </c>
      <c r="HR21" s="5" t="n">
        <f aca="false">IF(Kalender!HR21&lt;&gt;1,0,IF(AND($B21&gt;0,INDEX(Kalender!HR$68:HR$77,MAX(1,$B21))&gt;INDEX(Kalender!$B$68:$B$77,MAX(1,$B21))),1,0)+IF(OR(AND($C21&gt;0,INDEX(Kalender!HR$81:HR$110,MAX(1,$C21))&gt;INDEX(Kalender!$B$81:$B$110,MAX(1,$C21))),AND($D21&gt;0,INDEX(Kalender!HR$81:HR$110,MAX(1,$D21))&gt;INDEX(Kalender!$B$81:$B$110,MAX(1,$D21))),AND($E21&gt;0,INDEX(Kalender!HR$81:HR$110,MAX(1,$E21))&gt;INDEX(Kalender!$B$81:$B$110,MAX(1,$E21))),AND($F21&gt;0,INDEX(Kalender!HR$81:HR$110,MAX(1,$F21))&gt;INDEX(Kalender!$B$81:$B$110,MAX(1,$F21)))),2,0))</f>
        <v>0</v>
      </c>
      <c r="HS21" s="5" t="n">
        <f aca="false">IF(Kalender!HS21&lt;&gt;1,0,IF(AND($B21&gt;0,INDEX(Kalender!HS$68:HS$77,MAX(1,$B21))&gt;INDEX(Kalender!$B$68:$B$77,MAX(1,$B21))),1,0)+IF(OR(AND($C21&gt;0,INDEX(Kalender!HS$81:HS$110,MAX(1,$C21))&gt;INDEX(Kalender!$B$81:$B$110,MAX(1,$C21))),AND($D21&gt;0,INDEX(Kalender!HS$81:HS$110,MAX(1,$D21))&gt;INDEX(Kalender!$B$81:$B$110,MAX(1,$D21))),AND($E21&gt;0,INDEX(Kalender!HS$81:HS$110,MAX(1,$E21))&gt;INDEX(Kalender!$B$81:$B$110,MAX(1,$E21))),AND($F21&gt;0,INDEX(Kalender!HS$81:HS$110,MAX(1,$F21))&gt;INDEX(Kalender!$B$81:$B$110,MAX(1,$F21)))),2,0))</f>
        <v>0</v>
      </c>
      <c r="HT21" s="5" t="n">
        <f aca="false">IF(Kalender!HT21&lt;&gt;1,0,IF(AND($B21&gt;0,INDEX(Kalender!HT$68:HT$77,MAX(1,$B21))&gt;INDEX(Kalender!$B$68:$B$77,MAX(1,$B21))),1,0)+IF(OR(AND($C21&gt;0,INDEX(Kalender!HT$81:HT$110,MAX(1,$C21))&gt;INDEX(Kalender!$B$81:$B$110,MAX(1,$C21))),AND($D21&gt;0,INDEX(Kalender!HT$81:HT$110,MAX(1,$D21))&gt;INDEX(Kalender!$B$81:$B$110,MAX(1,$D21))),AND($E21&gt;0,INDEX(Kalender!HT$81:HT$110,MAX(1,$E21))&gt;INDEX(Kalender!$B$81:$B$110,MAX(1,$E21))),AND($F21&gt;0,INDEX(Kalender!HT$81:HT$110,MAX(1,$F21))&gt;INDEX(Kalender!$B$81:$B$110,MAX(1,$F21)))),2,0))</f>
        <v>0</v>
      </c>
      <c r="HU21" s="5" t="n">
        <f aca="false">IF(Kalender!HU21&lt;&gt;1,0,IF(AND($B21&gt;0,INDEX(Kalender!HU$68:HU$77,MAX(1,$B21))&gt;INDEX(Kalender!$B$68:$B$77,MAX(1,$B21))),1,0)+IF(OR(AND($C21&gt;0,INDEX(Kalender!HU$81:HU$110,MAX(1,$C21))&gt;INDEX(Kalender!$B$81:$B$110,MAX(1,$C21))),AND($D21&gt;0,INDEX(Kalender!HU$81:HU$110,MAX(1,$D21))&gt;INDEX(Kalender!$B$81:$B$110,MAX(1,$D21))),AND($E21&gt;0,INDEX(Kalender!HU$81:HU$110,MAX(1,$E21))&gt;INDEX(Kalender!$B$81:$B$110,MAX(1,$E21))),AND($F21&gt;0,INDEX(Kalender!HU$81:HU$110,MAX(1,$F21))&gt;INDEX(Kalender!$B$81:$B$110,MAX(1,$F21)))),2,0))</f>
        <v>0</v>
      </c>
      <c r="HV21" s="5" t="n">
        <f aca="false">IF(Kalender!HV21&lt;&gt;1,0,IF(AND($B21&gt;0,INDEX(Kalender!HV$68:HV$77,MAX(1,$B21))&gt;INDEX(Kalender!$B$68:$B$77,MAX(1,$B21))),1,0)+IF(OR(AND($C21&gt;0,INDEX(Kalender!HV$81:HV$110,MAX(1,$C21))&gt;INDEX(Kalender!$B$81:$B$110,MAX(1,$C21))),AND($D21&gt;0,INDEX(Kalender!HV$81:HV$110,MAX(1,$D21))&gt;INDEX(Kalender!$B$81:$B$110,MAX(1,$D21))),AND($E21&gt;0,INDEX(Kalender!HV$81:HV$110,MAX(1,$E21))&gt;INDEX(Kalender!$B$81:$B$110,MAX(1,$E21))),AND($F21&gt;0,INDEX(Kalender!HV$81:HV$110,MAX(1,$F21))&gt;INDEX(Kalender!$B$81:$B$110,MAX(1,$F21)))),2,0))</f>
        <v>0</v>
      </c>
      <c r="HW21" s="5" t="n">
        <f aca="false">IF(Kalender!HW21&lt;&gt;1,0,IF(AND($B21&gt;0,INDEX(Kalender!HW$68:HW$77,MAX(1,$B21))&gt;INDEX(Kalender!$B$68:$B$77,MAX(1,$B21))),1,0)+IF(OR(AND($C21&gt;0,INDEX(Kalender!HW$81:HW$110,MAX(1,$C21))&gt;INDEX(Kalender!$B$81:$B$110,MAX(1,$C21))),AND($D21&gt;0,INDEX(Kalender!HW$81:HW$110,MAX(1,$D21))&gt;INDEX(Kalender!$B$81:$B$110,MAX(1,$D21))),AND($E21&gt;0,INDEX(Kalender!HW$81:HW$110,MAX(1,$E21))&gt;INDEX(Kalender!$B$81:$B$110,MAX(1,$E21))),AND($F21&gt;0,INDEX(Kalender!HW$81:HW$110,MAX(1,$F21))&gt;INDEX(Kalender!$B$81:$B$110,MAX(1,$F21)))),2,0))</f>
        <v>0</v>
      </c>
      <c r="HX21" s="5" t="n">
        <f aca="false">IF(Kalender!HX21&lt;&gt;1,0,IF(AND($B21&gt;0,INDEX(Kalender!HX$68:HX$77,MAX(1,$B21))&gt;INDEX(Kalender!$B$68:$B$77,MAX(1,$B21))),1,0)+IF(OR(AND($C21&gt;0,INDEX(Kalender!HX$81:HX$110,MAX(1,$C21))&gt;INDEX(Kalender!$B$81:$B$110,MAX(1,$C21))),AND($D21&gt;0,INDEX(Kalender!HX$81:HX$110,MAX(1,$D21))&gt;INDEX(Kalender!$B$81:$B$110,MAX(1,$D21))),AND($E21&gt;0,INDEX(Kalender!HX$81:HX$110,MAX(1,$E21))&gt;INDEX(Kalender!$B$81:$B$110,MAX(1,$E21))),AND($F21&gt;0,INDEX(Kalender!HX$81:HX$110,MAX(1,$F21))&gt;INDEX(Kalender!$B$81:$B$110,MAX(1,$F21)))),2,0))</f>
        <v>0</v>
      </c>
      <c r="HY21" s="5" t="n">
        <f aca="false">IF(Kalender!HY21&lt;&gt;1,0,IF(AND($B21&gt;0,INDEX(Kalender!HY$68:HY$77,MAX(1,$B21))&gt;INDEX(Kalender!$B$68:$B$77,MAX(1,$B21))),1,0)+IF(OR(AND($C21&gt;0,INDEX(Kalender!HY$81:HY$110,MAX(1,$C21))&gt;INDEX(Kalender!$B$81:$B$110,MAX(1,$C21))),AND($D21&gt;0,INDEX(Kalender!HY$81:HY$110,MAX(1,$D21))&gt;INDEX(Kalender!$B$81:$B$110,MAX(1,$D21))),AND($E21&gt;0,INDEX(Kalender!HY$81:HY$110,MAX(1,$E21))&gt;INDEX(Kalender!$B$81:$B$110,MAX(1,$E21))),AND($F21&gt;0,INDEX(Kalender!HY$81:HY$110,MAX(1,$F21))&gt;INDEX(Kalender!$B$81:$B$110,MAX(1,$F21)))),2,0))</f>
        <v>0</v>
      </c>
      <c r="HZ21" s="5" t="n">
        <f aca="false">IF(Kalender!HZ21&lt;&gt;1,0,IF(AND($B21&gt;0,INDEX(Kalender!HZ$68:HZ$77,MAX(1,$B21))&gt;INDEX(Kalender!$B$68:$B$77,MAX(1,$B21))),1,0)+IF(OR(AND($C21&gt;0,INDEX(Kalender!HZ$81:HZ$110,MAX(1,$C21))&gt;INDEX(Kalender!$B$81:$B$110,MAX(1,$C21))),AND($D21&gt;0,INDEX(Kalender!HZ$81:HZ$110,MAX(1,$D21))&gt;INDEX(Kalender!$B$81:$B$110,MAX(1,$D21))),AND($E21&gt;0,INDEX(Kalender!HZ$81:HZ$110,MAX(1,$E21))&gt;INDEX(Kalender!$B$81:$B$110,MAX(1,$E21))),AND($F21&gt;0,INDEX(Kalender!HZ$81:HZ$110,MAX(1,$F21))&gt;INDEX(Kalender!$B$81:$B$110,MAX(1,$F21)))),2,0))</f>
        <v>0</v>
      </c>
      <c r="IA21" s="5" t="n">
        <f aca="false">IF(Kalender!IA21&lt;&gt;1,0,IF(AND($B21&gt;0,INDEX(Kalender!IA$68:IA$77,MAX(1,$B21))&gt;INDEX(Kalender!$B$68:$B$77,MAX(1,$B21))),1,0)+IF(OR(AND($C21&gt;0,INDEX(Kalender!IA$81:IA$110,MAX(1,$C21))&gt;INDEX(Kalender!$B$81:$B$110,MAX(1,$C21))),AND($D21&gt;0,INDEX(Kalender!IA$81:IA$110,MAX(1,$D21))&gt;INDEX(Kalender!$B$81:$B$110,MAX(1,$D21))),AND($E21&gt;0,INDEX(Kalender!IA$81:IA$110,MAX(1,$E21))&gt;INDEX(Kalender!$B$81:$B$110,MAX(1,$E21))),AND($F21&gt;0,INDEX(Kalender!IA$81:IA$110,MAX(1,$F21))&gt;INDEX(Kalender!$B$81:$B$110,MAX(1,$F21)))),2,0))</f>
        <v>0</v>
      </c>
      <c r="IB21" s="5" t="n">
        <f aca="false">IF(Kalender!IB21&lt;&gt;1,0,IF(AND($B21&gt;0,INDEX(Kalender!IB$68:IB$77,MAX(1,$B21))&gt;INDEX(Kalender!$B$68:$B$77,MAX(1,$B21))),1,0)+IF(OR(AND($C21&gt;0,INDEX(Kalender!IB$81:IB$110,MAX(1,$C21))&gt;INDEX(Kalender!$B$81:$B$110,MAX(1,$C21))),AND($D21&gt;0,INDEX(Kalender!IB$81:IB$110,MAX(1,$D21))&gt;INDEX(Kalender!$B$81:$B$110,MAX(1,$D21))),AND($E21&gt;0,INDEX(Kalender!IB$81:IB$110,MAX(1,$E21))&gt;INDEX(Kalender!$B$81:$B$110,MAX(1,$E21))),AND($F21&gt;0,INDEX(Kalender!IB$81:IB$110,MAX(1,$F21))&gt;INDEX(Kalender!$B$81:$B$110,MAX(1,$F21)))),2,0))</f>
        <v>0</v>
      </c>
      <c r="IC21" s="5" t="n">
        <f aca="false">IF(Kalender!IC21&lt;&gt;1,0,IF(AND($B21&gt;0,INDEX(Kalender!IC$68:IC$77,MAX(1,$B21))&gt;INDEX(Kalender!$B$68:$B$77,MAX(1,$B21))),1,0)+IF(OR(AND($C21&gt;0,INDEX(Kalender!IC$81:IC$110,MAX(1,$C21))&gt;INDEX(Kalender!$B$81:$B$110,MAX(1,$C21))),AND($D21&gt;0,INDEX(Kalender!IC$81:IC$110,MAX(1,$D21))&gt;INDEX(Kalender!$B$81:$B$110,MAX(1,$D21))),AND($E21&gt;0,INDEX(Kalender!IC$81:IC$110,MAX(1,$E21))&gt;INDEX(Kalender!$B$81:$B$110,MAX(1,$E21))),AND($F21&gt;0,INDEX(Kalender!IC$81:IC$110,MAX(1,$F21))&gt;INDEX(Kalender!$B$81:$B$110,MAX(1,$F21)))),2,0))</f>
        <v>0</v>
      </c>
      <c r="ID21" s="5" t="n">
        <f aca="false">IF(Kalender!ID21&lt;&gt;1,0,IF(AND($B21&gt;0,INDEX(Kalender!ID$68:ID$77,MAX(1,$B21))&gt;INDEX(Kalender!$B$68:$B$77,MAX(1,$B21))),1,0)+IF(OR(AND($C21&gt;0,INDEX(Kalender!ID$81:ID$110,MAX(1,$C21))&gt;INDEX(Kalender!$B$81:$B$110,MAX(1,$C21))),AND($D21&gt;0,INDEX(Kalender!ID$81:ID$110,MAX(1,$D21))&gt;INDEX(Kalender!$B$81:$B$110,MAX(1,$D21))),AND($E21&gt;0,INDEX(Kalender!ID$81:ID$110,MAX(1,$E21))&gt;INDEX(Kalender!$B$81:$B$110,MAX(1,$E21))),AND($F21&gt;0,INDEX(Kalender!ID$81:ID$110,MAX(1,$F21))&gt;INDEX(Kalender!$B$81:$B$110,MAX(1,$F21)))),2,0))</f>
        <v>0</v>
      </c>
      <c r="IE21" s="5" t="n">
        <f aca="false">IF(Kalender!IE21&lt;&gt;1,0,IF(AND($B21&gt;0,INDEX(Kalender!IE$68:IE$77,MAX(1,$B21))&gt;INDEX(Kalender!$B$68:$B$77,MAX(1,$B21))),1,0)+IF(OR(AND($C21&gt;0,INDEX(Kalender!IE$81:IE$110,MAX(1,$C21))&gt;INDEX(Kalender!$B$81:$B$110,MAX(1,$C21))),AND($D21&gt;0,INDEX(Kalender!IE$81:IE$110,MAX(1,$D21))&gt;INDEX(Kalender!$B$81:$B$110,MAX(1,$D21))),AND($E21&gt;0,INDEX(Kalender!IE$81:IE$110,MAX(1,$E21))&gt;INDEX(Kalender!$B$81:$B$110,MAX(1,$E21))),AND($F21&gt;0,INDEX(Kalender!IE$81:IE$110,MAX(1,$F21))&gt;INDEX(Kalender!$B$81:$B$110,MAX(1,$F21)))),2,0))</f>
        <v>0</v>
      </c>
      <c r="IF21" s="5" t="n">
        <f aca="false">IF(Kalender!IF21&lt;&gt;1,0,IF(AND($B21&gt;0,INDEX(Kalender!IF$68:IF$77,MAX(1,$B21))&gt;INDEX(Kalender!$B$68:$B$77,MAX(1,$B21))),1,0)+IF(OR(AND($C21&gt;0,INDEX(Kalender!IF$81:IF$110,MAX(1,$C21))&gt;INDEX(Kalender!$B$81:$B$110,MAX(1,$C21))),AND($D21&gt;0,INDEX(Kalender!IF$81:IF$110,MAX(1,$D21))&gt;INDEX(Kalender!$B$81:$B$110,MAX(1,$D21))),AND($E21&gt;0,INDEX(Kalender!IF$81:IF$110,MAX(1,$E21))&gt;INDEX(Kalender!$B$81:$B$110,MAX(1,$E21))),AND($F21&gt;0,INDEX(Kalender!IF$81:IF$110,MAX(1,$F21))&gt;INDEX(Kalender!$B$81:$B$110,MAX(1,$F21)))),2,0))</f>
        <v>0</v>
      </c>
      <c r="IG21" s="5" t="n">
        <f aca="false">IF(Kalender!IG21&lt;&gt;1,0,IF(AND($B21&gt;0,INDEX(Kalender!IG$68:IG$77,MAX(1,$B21))&gt;INDEX(Kalender!$B$68:$B$77,MAX(1,$B21))),1,0)+IF(OR(AND($C21&gt;0,INDEX(Kalender!IG$81:IG$110,MAX(1,$C21))&gt;INDEX(Kalender!$B$81:$B$110,MAX(1,$C21))),AND($D21&gt;0,INDEX(Kalender!IG$81:IG$110,MAX(1,$D21))&gt;INDEX(Kalender!$B$81:$B$110,MAX(1,$D21))),AND($E21&gt;0,INDEX(Kalender!IG$81:IG$110,MAX(1,$E21))&gt;INDEX(Kalender!$B$81:$B$110,MAX(1,$E21))),AND($F21&gt;0,INDEX(Kalender!IG$81:IG$110,MAX(1,$F21))&gt;INDEX(Kalender!$B$81:$B$110,MAX(1,$F21)))),2,0))</f>
        <v>0</v>
      </c>
      <c r="IH21" s="5" t="n">
        <f aca="false">IF(Kalender!IH21&lt;&gt;1,0,IF(AND($B21&gt;0,INDEX(Kalender!IH$68:IH$77,MAX(1,$B21))&gt;INDEX(Kalender!$B$68:$B$77,MAX(1,$B21))),1,0)+IF(OR(AND($C21&gt;0,INDEX(Kalender!IH$81:IH$110,MAX(1,$C21))&gt;INDEX(Kalender!$B$81:$B$110,MAX(1,$C21))),AND($D21&gt;0,INDEX(Kalender!IH$81:IH$110,MAX(1,$D21))&gt;INDEX(Kalender!$B$81:$B$110,MAX(1,$D21))),AND($E21&gt;0,INDEX(Kalender!IH$81:IH$110,MAX(1,$E21))&gt;INDEX(Kalender!$B$81:$B$110,MAX(1,$E21))),AND($F21&gt;0,INDEX(Kalender!IH$81:IH$110,MAX(1,$F21))&gt;INDEX(Kalender!$B$81:$B$110,MAX(1,$F21)))),2,0))</f>
        <v>0</v>
      </c>
      <c r="II21" s="5" t="n">
        <f aca="false">IF(Kalender!II21&lt;&gt;1,0,IF(AND($B21&gt;0,INDEX(Kalender!II$68:II$77,MAX(1,$B21))&gt;INDEX(Kalender!$B$68:$B$77,MAX(1,$B21))),1,0)+IF(OR(AND($C21&gt;0,INDEX(Kalender!II$81:II$110,MAX(1,$C21))&gt;INDEX(Kalender!$B$81:$B$110,MAX(1,$C21))),AND($D21&gt;0,INDEX(Kalender!II$81:II$110,MAX(1,$D21))&gt;INDEX(Kalender!$B$81:$B$110,MAX(1,$D21))),AND($E21&gt;0,INDEX(Kalender!II$81:II$110,MAX(1,$E21))&gt;INDEX(Kalender!$B$81:$B$110,MAX(1,$E21))),AND($F21&gt;0,INDEX(Kalender!II$81:II$110,MAX(1,$F21))&gt;INDEX(Kalender!$B$81:$B$110,MAX(1,$F21)))),2,0))</f>
        <v>0</v>
      </c>
      <c r="IJ21" s="5" t="n">
        <f aca="false">IF(Kalender!IJ21&lt;&gt;1,0,IF(AND($B21&gt;0,INDEX(Kalender!IJ$68:IJ$77,MAX(1,$B21))&gt;INDEX(Kalender!$B$68:$B$77,MAX(1,$B21))),1,0)+IF(OR(AND($C21&gt;0,INDEX(Kalender!IJ$81:IJ$110,MAX(1,$C21))&gt;INDEX(Kalender!$B$81:$B$110,MAX(1,$C21))),AND($D21&gt;0,INDEX(Kalender!IJ$81:IJ$110,MAX(1,$D21))&gt;INDEX(Kalender!$B$81:$B$110,MAX(1,$D21))),AND($E21&gt;0,INDEX(Kalender!IJ$81:IJ$110,MAX(1,$E21))&gt;INDEX(Kalender!$B$81:$B$110,MAX(1,$E21))),AND($F21&gt;0,INDEX(Kalender!IJ$81:IJ$110,MAX(1,$F21))&gt;INDEX(Kalender!$B$81:$B$110,MAX(1,$F21)))),2,0))</f>
        <v>0</v>
      </c>
      <c r="IK21" s="5" t="n">
        <f aca="false">IF(Kalender!IK21&lt;&gt;1,0,IF(AND($B21&gt;0,INDEX(Kalender!IK$68:IK$77,MAX(1,$B21))&gt;INDEX(Kalender!$B$68:$B$77,MAX(1,$B21))),1,0)+IF(OR(AND($C21&gt;0,INDEX(Kalender!IK$81:IK$110,MAX(1,$C21))&gt;INDEX(Kalender!$B$81:$B$110,MAX(1,$C21))),AND($D21&gt;0,INDEX(Kalender!IK$81:IK$110,MAX(1,$D21))&gt;INDEX(Kalender!$B$81:$B$110,MAX(1,$D21))),AND($E21&gt;0,INDEX(Kalender!IK$81:IK$110,MAX(1,$E21))&gt;INDEX(Kalender!$B$81:$B$110,MAX(1,$E21))),AND($F21&gt;0,INDEX(Kalender!IK$81:IK$110,MAX(1,$F21))&gt;INDEX(Kalender!$B$81:$B$110,MAX(1,$F21)))),2,0))</f>
        <v>0</v>
      </c>
      <c r="IL21" s="5" t="n">
        <f aca="false">IF(Kalender!IL21&lt;&gt;1,0,IF(AND($B21&gt;0,INDEX(Kalender!IL$68:IL$77,MAX(1,$B21))&gt;INDEX(Kalender!$B$68:$B$77,MAX(1,$B21))),1,0)+IF(OR(AND($C21&gt;0,INDEX(Kalender!IL$81:IL$110,MAX(1,$C21))&gt;INDEX(Kalender!$B$81:$B$110,MAX(1,$C21))),AND($D21&gt;0,INDEX(Kalender!IL$81:IL$110,MAX(1,$D21))&gt;INDEX(Kalender!$B$81:$B$110,MAX(1,$D21))),AND($E21&gt;0,INDEX(Kalender!IL$81:IL$110,MAX(1,$E21))&gt;INDEX(Kalender!$B$81:$B$110,MAX(1,$E21))),AND($F21&gt;0,INDEX(Kalender!IL$81:IL$110,MAX(1,$F21))&gt;INDEX(Kalender!$B$81:$B$110,MAX(1,$F21)))),2,0))</f>
        <v>0</v>
      </c>
      <c r="IM21" s="5" t="n">
        <f aca="false">IF(Kalender!IM21&lt;&gt;1,0,IF(AND($B21&gt;0,INDEX(Kalender!IM$68:IM$77,MAX(1,$B21))&gt;INDEX(Kalender!$B$68:$B$77,MAX(1,$B21))),1,0)+IF(OR(AND($C21&gt;0,INDEX(Kalender!IM$81:IM$110,MAX(1,$C21))&gt;INDEX(Kalender!$B$81:$B$110,MAX(1,$C21))),AND($D21&gt;0,INDEX(Kalender!IM$81:IM$110,MAX(1,$D21))&gt;INDEX(Kalender!$B$81:$B$110,MAX(1,$D21))),AND($E21&gt;0,INDEX(Kalender!IM$81:IM$110,MAX(1,$E21))&gt;INDEX(Kalender!$B$81:$B$110,MAX(1,$E21))),AND($F21&gt;0,INDEX(Kalender!IM$81:IM$110,MAX(1,$F21))&gt;INDEX(Kalender!$B$81:$B$110,MAX(1,$F21)))),2,0))</f>
        <v>0</v>
      </c>
      <c r="IN21" s="5" t="n">
        <f aca="false">IF(Kalender!IN21&lt;&gt;1,0,IF(AND($B21&gt;0,INDEX(Kalender!IN$68:IN$77,MAX(1,$B21))&gt;INDEX(Kalender!$B$68:$B$77,MAX(1,$B21))),1,0)+IF(OR(AND($C21&gt;0,INDEX(Kalender!IN$81:IN$110,MAX(1,$C21))&gt;INDEX(Kalender!$B$81:$B$110,MAX(1,$C21))),AND($D21&gt;0,INDEX(Kalender!IN$81:IN$110,MAX(1,$D21))&gt;INDEX(Kalender!$B$81:$B$110,MAX(1,$D21))),AND($E21&gt;0,INDEX(Kalender!IN$81:IN$110,MAX(1,$E21))&gt;INDEX(Kalender!$B$81:$B$110,MAX(1,$E21))),AND($F21&gt;0,INDEX(Kalender!IN$81:IN$110,MAX(1,$F21))&gt;INDEX(Kalender!$B$81:$B$110,MAX(1,$F21)))),2,0))</f>
        <v>0</v>
      </c>
      <c r="IO21" s="5" t="n">
        <f aca="false">IF(Kalender!IO21&lt;&gt;1,0,IF(AND($B21&gt;0,INDEX(Kalender!IO$68:IO$77,MAX(1,$B21))&gt;INDEX(Kalender!$B$68:$B$77,MAX(1,$B21))),1,0)+IF(OR(AND($C21&gt;0,INDEX(Kalender!IO$81:IO$110,MAX(1,$C21))&gt;INDEX(Kalender!$B$81:$B$110,MAX(1,$C21))),AND($D21&gt;0,INDEX(Kalender!IO$81:IO$110,MAX(1,$D21))&gt;INDEX(Kalender!$B$81:$B$110,MAX(1,$D21))),AND($E21&gt;0,INDEX(Kalender!IO$81:IO$110,MAX(1,$E21))&gt;INDEX(Kalender!$B$81:$B$110,MAX(1,$E21))),AND($F21&gt;0,INDEX(Kalender!IO$81:IO$110,MAX(1,$F21))&gt;INDEX(Kalender!$B$81:$B$110,MAX(1,$F21)))),2,0))</f>
        <v>0</v>
      </c>
      <c r="IP21" s="5" t="n">
        <f aca="false">IF(Kalender!IP21&lt;&gt;1,0,IF(AND($B21&gt;0,INDEX(Kalender!IP$68:IP$77,MAX(1,$B21))&gt;INDEX(Kalender!$B$68:$B$77,MAX(1,$B21))),1,0)+IF(OR(AND($C21&gt;0,INDEX(Kalender!IP$81:IP$110,MAX(1,$C21))&gt;INDEX(Kalender!$B$81:$B$110,MAX(1,$C21))),AND($D21&gt;0,INDEX(Kalender!IP$81:IP$110,MAX(1,$D21))&gt;INDEX(Kalender!$B$81:$B$110,MAX(1,$D21))),AND($E21&gt;0,INDEX(Kalender!IP$81:IP$110,MAX(1,$E21))&gt;INDEX(Kalender!$B$81:$B$110,MAX(1,$E21))),AND($F21&gt;0,INDEX(Kalender!IP$81:IP$110,MAX(1,$F21))&gt;INDEX(Kalender!$B$81:$B$110,MAX(1,$F21)))),2,0))</f>
        <v>0</v>
      </c>
      <c r="IQ21" s="5" t="n">
        <f aca="false">IF(Kalender!IQ21&lt;&gt;1,0,IF(AND($B21&gt;0,INDEX(Kalender!IQ$68:IQ$77,MAX(1,$B21))&gt;INDEX(Kalender!$B$68:$B$77,MAX(1,$B21))),1,0)+IF(OR(AND($C21&gt;0,INDEX(Kalender!IQ$81:IQ$110,MAX(1,$C21))&gt;INDEX(Kalender!$B$81:$B$110,MAX(1,$C21))),AND($D21&gt;0,INDEX(Kalender!IQ$81:IQ$110,MAX(1,$D21))&gt;INDEX(Kalender!$B$81:$B$110,MAX(1,$D21))),AND($E21&gt;0,INDEX(Kalender!IQ$81:IQ$110,MAX(1,$E21))&gt;INDEX(Kalender!$B$81:$B$110,MAX(1,$E21))),AND($F21&gt;0,INDEX(Kalender!IQ$81:IQ$110,MAX(1,$F21))&gt;INDEX(Kalender!$B$81:$B$110,MAX(1,$F21)))),2,0))</f>
        <v>0</v>
      </c>
      <c r="IR21" s="5" t="n">
        <f aca="false">IF(Kalender!IR21&lt;&gt;1,0,IF(AND($B21&gt;0,INDEX(Kalender!IR$68:IR$77,MAX(1,$B21))&gt;INDEX(Kalender!$B$68:$B$77,MAX(1,$B21))),1,0)+IF(OR(AND($C21&gt;0,INDEX(Kalender!IR$81:IR$110,MAX(1,$C21))&gt;INDEX(Kalender!$B$81:$B$110,MAX(1,$C21))),AND($D21&gt;0,INDEX(Kalender!IR$81:IR$110,MAX(1,$D21))&gt;INDEX(Kalender!$B$81:$B$110,MAX(1,$D21))),AND($E21&gt;0,INDEX(Kalender!IR$81:IR$110,MAX(1,$E21))&gt;INDEX(Kalender!$B$81:$B$110,MAX(1,$E21))),AND($F21&gt;0,INDEX(Kalender!IR$81:IR$110,MAX(1,$F21))&gt;INDEX(Kalender!$B$81:$B$110,MAX(1,$F21)))),2,0))</f>
        <v>0</v>
      </c>
      <c r="IS21" s="5" t="n">
        <f aca="false">IF(Kalender!IS21&lt;&gt;1,0,IF(AND($B21&gt;0,INDEX(Kalender!IS$68:IS$77,MAX(1,$B21))&gt;INDEX(Kalender!$B$68:$B$77,MAX(1,$B21))),1,0)+IF(OR(AND($C21&gt;0,INDEX(Kalender!IS$81:IS$110,MAX(1,$C21))&gt;INDEX(Kalender!$B$81:$B$110,MAX(1,$C21))),AND($D21&gt;0,INDEX(Kalender!IS$81:IS$110,MAX(1,$D21))&gt;INDEX(Kalender!$B$81:$B$110,MAX(1,$D21))),AND($E21&gt;0,INDEX(Kalender!IS$81:IS$110,MAX(1,$E21))&gt;INDEX(Kalender!$B$81:$B$110,MAX(1,$E21))),AND($F21&gt;0,INDEX(Kalender!IS$81:IS$110,MAX(1,$F21))&gt;INDEX(Kalender!$B$81:$B$110,MAX(1,$F21)))),2,0))</f>
        <v>0</v>
      </c>
      <c r="IT21" s="5" t="n">
        <f aca="false">IF(Kalender!IT21&lt;&gt;1,0,IF(AND($B21&gt;0,INDEX(Kalender!IT$68:IT$77,MAX(1,$B21))&gt;INDEX(Kalender!$B$68:$B$77,MAX(1,$B21))),1,0)+IF(OR(AND($C21&gt;0,INDEX(Kalender!IT$81:IT$110,MAX(1,$C21))&gt;INDEX(Kalender!$B$81:$B$110,MAX(1,$C21))),AND($D21&gt;0,INDEX(Kalender!IT$81:IT$110,MAX(1,$D21))&gt;INDEX(Kalender!$B$81:$B$110,MAX(1,$D21))),AND($E21&gt;0,INDEX(Kalender!IT$81:IT$110,MAX(1,$E21))&gt;INDEX(Kalender!$B$81:$B$110,MAX(1,$E21))),AND($F21&gt;0,INDEX(Kalender!IT$81:IT$110,MAX(1,$F21))&gt;INDEX(Kalender!$B$81:$B$110,MAX(1,$F21)))),2,0))</f>
        <v>0</v>
      </c>
      <c r="IU21" s="5" t="n">
        <f aca="false">IF(Kalender!IU21&lt;&gt;1,0,IF(AND($B21&gt;0,INDEX(Kalender!IU$68:IU$77,MAX(1,$B21))&gt;INDEX(Kalender!$B$68:$B$77,MAX(1,$B21))),1,0)+IF(OR(AND($C21&gt;0,INDEX(Kalender!IU$81:IU$110,MAX(1,$C21))&gt;INDEX(Kalender!$B$81:$B$110,MAX(1,$C21))),AND($D21&gt;0,INDEX(Kalender!IU$81:IU$110,MAX(1,$D21))&gt;INDEX(Kalender!$B$81:$B$110,MAX(1,$D21))),AND($E21&gt;0,INDEX(Kalender!IU$81:IU$110,MAX(1,$E21))&gt;INDEX(Kalender!$B$81:$B$110,MAX(1,$E21))),AND($F21&gt;0,INDEX(Kalender!IU$81:IU$110,MAX(1,$F21))&gt;INDEX(Kalender!$B$81:$B$110,MAX(1,$F21)))),2,0))</f>
        <v>0</v>
      </c>
      <c r="IV21" s="5" t="n">
        <f aca="false">IF(Kalender!IV21&lt;&gt;1,0,IF(AND($B21&gt;0,INDEX(Kalender!IV$68:IV$77,MAX(1,$B21))&gt;INDEX(Kalender!$B$68:$B$77,MAX(1,$B21))),1,0)+IF(OR(AND($C21&gt;0,INDEX(Kalender!IV$81:IV$110,MAX(1,$C21))&gt;INDEX(Kalender!$B$81:$B$110,MAX(1,$C21))),AND($D21&gt;0,INDEX(Kalender!IV$81:IV$110,MAX(1,$D21))&gt;INDEX(Kalender!$B$81:$B$110,MAX(1,$D21))),AND($E21&gt;0,INDEX(Kalender!IV$81:IV$110,MAX(1,$E21))&gt;INDEX(Kalender!$B$81:$B$110,MAX(1,$E21))),AND($F21&gt;0,INDEX(Kalender!IV$81:IV$110,MAX(1,$F21))&gt;INDEX(Kalender!$B$81:$B$110,MAX(1,$F21)))),2,0))</f>
        <v>0</v>
      </c>
      <c r="IW21" s="5" t="n">
        <f aca="false">IF(Kalender!IW21&lt;&gt;1,0,IF(AND($B21&gt;0,INDEX(Kalender!IW$68:IW$77,MAX(1,$B21))&gt;INDEX(Kalender!$B$68:$B$77,MAX(1,$B21))),1,0)+IF(OR(AND($C21&gt;0,INDEX(Kalender!IW$81:IW$110,MAX(1,$C21))&gt;INDEX(Kalender!$B$81:$B$110,MAX(1,$C21))),AND($D21&gt;0,INDEX(Kalender!IW$81:IW$110,MAX(1,$D21))&gt;INDEX(Kalender!$B$81:$B$110,MAX(1,$D21))),AND($E21&gt;0,INDEX(Kalender!IW$81:IW$110,MAX(1,$E21))&gt;INDEX(Kalender!$B$81:$B$110,MAX(1,$E21))),AND($F21&gt;0,INDEX(Kalender!IW$81:IW$110,MAX(1,$F21))&gt;INDEX(Kalender!$B$81:$B$110,MAX(1,$F21)))),2,0))</f>
        <v>0</v>
      </c>
      <c r="IX21" s="5" t="n">
        <f aca="false">IF(Kalender!IX21&lt;&gt;1,0,IF(AND($B21&gt;0,INDEX(Kalender!IX$68:IX$77,MAX(1,$B21))&gt;INDEX(Kalender!$B$68:$B$77,MAX(1,$B21))),1,0)+IF(OR(AND($C21&gt;0,INDEX(Kalender!IX$81:IX$110,MAX(1,$C21))&gt;INDEX(Kalender!$B$81:$B$110,MAX(1,$C21))),AND($D21&gt;0,INDEX(Kalender!IX$81:IX$110,MAX(1,$D21))&gt;INDEX(Kalender!$B$81:$B$110,MAX(1,$D21))),AND($E21&gt;0,INDEX(Kalender!IX$81:IX$110,MAX(1,$E21))&gt;INDEX(Kalender!$B$81:$B$110,MAX(1,$E21))),AND($F21&gt;0,INDEX(Kalender!IX$81:IX$110,MAX(1,$F21))&gt;INDEX(Kalender!$B$81:$B$110,MAX(1,$F21)))),2,0))</f>
        <v>0</v>
      </c>
      <c r="IY21" s="5" t="n">
        <f aca="false">IF(Kalender!IY21&lt;&gt;1,0,IF(AND($B21&gt;0,INDEX(Kalender!IY$68:IY$77,MAX(1,$B21))&gt;INDEX(Kalender!$B$68:$B$77,MAX(1,$B21))),1,0)+IF(OR(AND($C21&gt;0,INDEX(Kalender!IY$81:IY$110,MAX(1,$C21))&gt;INDEX(Kalender!$B$81:$B$110,MAX(1,$C21))),AND($D21&gt;0,INDEX(Kalender!IY$81:IY$110,MAX(1,$D21))&gt;INDEX(Kalender!$B$81:$B$110,MAX(1,$D21))),AND($E21&gt;0,INDEX(Kalender!IY$81:IY$110,MAX(1,$E21))&gt;INDEX(Kalender!$B$81:$B$110,MAX(1,$E21))),AND($F21&gt;0,INDEX(Kalender!IY$81:IY$110,MAX(1,$F21))&gt;INDEX(Kalender!$B$81:$B$110,MAX(1,$F21)))),2,0))</f>
        <v>0</v>
      </c>
      <c r="IZ21" s="5" t="n">
        <f aca="false">IF(Kalender!IZ21&lt;&gt;1,0,IF(AND($B21&gt;0,INDEX(Kalender!IZ$68:IZ$77,MAX(1,$B21))&gt;INDEX(Kalender!$B$68:$B$77,MAX(1,$B21))),1,0)+IF(OR(AND($C21&gt;0,INDEX(Kalender!IZ$81:IZ$110,MAX(1,$C21))&gt;INDEX(Kalender!$B$81:$B$110,MAX(1,$C21))),AND($D21&gt;0,INDEX(Kalender!IZ$81:IZ$110,MAX(1,$D21))&gt;INDEX(Kalender!$B$81:$B$110,MAX(1,$D21))),AND($E21&gt;0,INDEX(Kalender!IZ$81:IZ$110,MAX(1,$E21))&gt;INDEX(Kalender!$B$81:$B$110,MAX(1,$E21))),AND($F21&gt;0,INDEX(Kalender!IZ$81:IZ$110,MAX(1,$F21))&gt;INDEX(Kalender!$B$81:$B$110,MAX(1,$F21)))),2,0))</f>
        <v>0</v>
      </c>
      <c r="JA21" s="5" t="n">
        <f aca="false">IF(Kalender!JA21&lt;&gt;1,0,IF(AND($B21&gt;0,INDEX(Kalender!JA$68:JA$77,MAX(1,$B21))&gt;INDEX(Kalender!$B$68:$B$77,MAX(1,$B21))),1,0)+IF(OR(AND($C21&gt;0,INDEX(Kalender!JA$81:JA$110,MAX(1,$C21))&gt;INDEX(Kalender!$B$81:$B$110,MAX(1,$C21))),AND($D21&gt;0,INDEX(Kalender!JA$81:JA$110,MAX(1,$D21))&gt;INDEX(Kalender!$B$81:$B$110,MAX(1,$D21))),AND($E21&gt;0,INDEX(Kalender!JA$81:JA$110,MAX(1,$E21))&gt;INDEX(Kalender!$B$81:$B$110,MAX(1,$E21))),AND($F21&gt;0,INDEX(Kalender!JA$81:JA$110,MAX(1,$F21))&gt;INDEX(Kalender!$B$81:$B$110,MAX(1,$F21)))),2,0))</f>
        <v>0</v>
      </c>
      <c r="JB21" s="5" t="n">
        <f aca="false">IF(Kalender!JB21&lt;&gt;1,0,IF(AND($B21&gt;0,INDEX(Kalender!JB$68:JB$77,MAX(1,$B21))&gt;INDEX(Kalender!$B$68:$B$77,MAX(1,$B21))),1,0)+IF(OR(AND($C21&gt;0,INDEX(Kalender!JB$81:JB$110,MAX(1,$C21))&gt;INDEX(Kalender!$B$81:$B$110,MAX(1,$C21))),AND($D21&gt;0,INDEX(Kalender!JB$81:JB$110,MAX(1,$D21))&gt;INDEX(Kalender!$B$81:$B$110,MAX(1,$D21))),AND($E21&gt;0,INDEX(Kalender!JB$81:JB$110,MAX(1,$E21))&gt;INDEX(Kalender!$B$81:$B$110,MAX(1,$E21))),AND($F21&gt;0,INDEX(Kalender!JB$81:JB$110,MAX(1,$F21))&gt;INDEX(Kalender!$B$81:$B$110,MAX(1,$F21)))),2,0))</f>
        <v>0</v>
      </c>
      <c r="JC21" s="5" t="n">
        <f aca="false">IF(Kalender!JC21&lt;&gt;1,0,IF(AND($B21&gt;0,INDEX(Kalender!JC$68:JC$77,MAX(1,$B21))&gt;INDEX(Kalender!$B$68:$B$77,MAX(1,$B21))),1,0)+IF(OR(AND($C21&gt;0,INDEX(Kalender!JC$81:JC$110,MAX(1,$C21))&gt;INDEX(Kalender!$B$81:$B$110,MAX(1,$C21))),AND($D21&gt;0,INDEX(Kalender!JC$81:JC$110,MAX(1,$D21))&gt;INDEX(Kalender!$B$81:$B$110,MAX(1,$D21))),AND($E21&gt;0,INDEX(Kalender!JC$81:JC$110,MAX(1,$E21))&gt;INDEX(Kalender!$B$81:$B$110,MAX(1,$E21))),AND($F21&gt;0,INDEX(Kalender!JC$81:JC$110,MAX(1,$F21))&gt;INDEX(Kalender!$B$81:$B$110,MAX(1,$F21)))),2,0))</f>
        <v>0</v>
      </c>
      <c r="JD21" s="5" t="n">
        <f aca="false">IF(Kalender!JD21&lt;&gt;1,0,IF(AND($B21&gt;0,INDEX(Kalender!JD$68:JD$77,MAX(1,$B21))&gt;INDEX(Kalender!$B$68:$B$77,MAX(1,$B21))),1,0)+IF(OR(AND($C21&gt;0,INDEX(Kalender!JD$81:JD$110,MAX(1,$C21))&gt;INDEX(Kalender!$B$81:$B$110,MAX(1,$C21))),AND($D21&gt;0,INDEX(Kalender!JD$81:JD$110,MAX(1,$D21))&gt;INDEX(Kalender!$B$81:$B$110,MAX(1,$D21))),AND($E21&gt;0,INDEX(Kalender!JD$81:JD$110,MAX(1,$E21))&gt;INDEX(Kalender!$B$81:$B$110,MAX(1,$E21))),AND($F21&gt;0,INDEX(Kalender!JD$81:JD$110,MAX(1,$F21))&gt;INDEX(Kalender!$B$81:$B$110,MAX(1,$F21)))),2,0))</f>
        <v>0</v>
      </c>
      <c r="JE21" s="5" t="n">
        <f aca="false">IF(Kalender!JE21&lt;&gt;1,0,IF(AND($B21&gt;0,INDEX(Kalender!JE$68:JE$77,MAX(1,$B21))&gt;INDEX(Kalender!$B$68:$B$77,MAX(1,$B21))),1,0)+IF(OR(AND($C21&gt;0,INDEX(Kalender!JE$81:JE$110,MAX(1,$C21))&gt;INDEX(Kalender!$B$81:$B$110,MAX(1,$C21))),AND($D21&gt;0,INDEX(Kalender!JE$81:JE$110,MAX(1,$D21))&gt;INDEX(Kalender!$B$81:$B$110,MAX(1,$D21))),AND($E21&gt;0,INDEX(Kalender!JE$81:JE$110,MAX(1,$E21))&gt;INDEX(Kalender!$B$81:$B$110,MAX(1,$E21))),AND($F21&gt;0,INDEX(Kalender!JE$81:JE$110,MAX(1,$F21))&gt;INDEX(Kalender!$B$81:$B$110,MAX(1,$F21)))),2,0))</f>
        <v>0</v>
      </c>
      <c r="JF21" s="5" t="n">
        <f aca="false">IF(Kalender!JF21&lt;&gt;1,0,IF(AND($B21&gt;0,INDEX(Kalender!JF$68:JF$77,MAX(1,$B21))&gt;INDEX(Kalender!$B$68:$B$77,MAX(1,$B21))),1,0)+IF(OR(AND($C21&gt;0,INDEX(Kalender!JF$81:JF$110,MAX(1,$C21))&gt;INDEX(Kalender!$B$81:$B$110,MAX(1,$C21))),AND($D21&gt;0,INDEX(Kalender!JF$81:JF$110,MAX(1,$D21))&gt;INDEX(Kalender!$B$81:$B$110,MAX(1,$D21))),AND($E21&gt;0,INDEX(Kalender!JF$81:JF$110,MAX(1,$E21))&gt;INDEX(Kalender!$B$81:$B$110,MAX(1,$E21))),AND($F21&gt;0,INDEX(Kalender!JF$81:JF$110,MAX(1,$F21))&gt;INDEX(Kalender!$B$81:$B$110,MAX(1,$F21)))),2,0))</f>
        <v>0</v>
      </c>
      <c r="JG21" s="5" t="n">
        <f aca="false">IF(Kalender!JG21&lt;&gt;1,0,IF(AND($B21&gt;0,INDEX(Kalender!JG$68:JG$77,MAX(1,$B21))&gt;INDEX(Kalender!$B$68:$B$77,MAX(1,$B21))),1,0)+IF(OR(AND($C21&gt;0,INDEX(Kalender!JG$81:JG$110,MAX(1,$C21))&gt;INDEX(Kalender!$B$81:$B$110,MAX(1,$C21))),AND($D21&gt;0,INDEX(Kalender!JG$81:JG$110,MAX(1,$D21))&gt;INDEX(Kalender!$B$81:$B$110,MAX(1,$D21))),AND($E21&gt;0,INDEX(Kalender!JG$81:JG$110,MAX(1,$E21))&gt;INDEX(Kalender!$B$81:$B$110,MAX(1,$E21))),AND($F21&gt;0,INDEX(Kalender!JG$81:JG$110,MAX(1,$F21))&gt;INDEX(Kalender!$B$81:$B$110,MAX(1,$F21)))),2,0))</f>
        <v>0</v>
      </c>
      <c r="JH21" s="5" t="n">
        <f aca="false">IF(Kalender!JH21&lt;&gt;1,0,IF(AND($B21&gt;0,INDEX(Kalender!JH$68:JH$77,MAX(1,$B21))&gt;INDEX(Kalender!$B$68:$B$77,MAX(1,$B21))),1,0)+IF(OR(AND($C21&gt;0,INDEX(Kalender!JH$81:JH$110,MAX(1,$C21))&gt;INDEX(Kalender!$B$81:$B$110,MAX(1,$C21))),AND($D21&gt;0,INDEX(Kalender!JH$81:JH$110,MAX(1,$D21))&gt;INDEX(Kalender!$B$81:$B$110,MAX(1,$D21))),AND($E21&gt;0,INDEX(Kalender!JH$81:JH$110,MAX(1,$E21))&gt;INDEX(Kalender!$B$81:$B$110,MAX(1,$E21))),AND($F21&gt;0,INDEX(Kalender!JH$81:JH$110,MAX(1,$F21))&gt;INDEX(Kalender!$B$81:$B$110,MAX(1,$F21)))),2,0))</f>
        <v>0</v>
      </c>
      <c r="JI21" s="5" t="n">
        <f aca="false">IF(Kalender!JI21&lt;&gt;1,0,IF(AND($B21&gt;0,INDEX(Kalender!JI$68:JI$77,MAX(1,$B21))&gt;INDEX(Kalender!$B$68:$B$77,MAX(1,$B21))),1,0)+IF(OR(AND($C21&gt;0,INDEX(Kalender!JI$81:JI$110,MAX(1,$C21))&gt;INDEX(Kalender!$B$81:$B$110,MAX(1,$C21))),AND($D21&gt;0,INDEX(Kalender!JI$81:JI$110,MAX(1,$D21))&gt;INDEX(Kalender!$B$81:$B$110,MAX(1,$D21))),AND($E21&gt;0,INDEX(Kalender!JI$81:JI$110,MAX(1,$E21))&gt;INDEX(Kalender!$B$81:$B$110,MAX(1,$E21))),AND($F21&gt;0,INDEX(Kalender!JI$81:JI$110,MAX(1,$F21))&gt;INDEX(Kalender!$B$81:$B$110,MAX(1,$F21)))),2,0))</f>
        <v>0</v>
      </c>
      <c r="JJ21" s="5" t="n">
        <f aca="false">IF(Kalender!JJ21&lt;&gt;1,0,IF(AND($B21&gt;0,INDEX(Kalender!JJ$68:JJ$77,MAX(1,$B21))&gt;INDEX(Kalender!$B$68:$B$77,MAX(1,$B21))),1,0)+IF(OR(AND($C21&gt;0,INDEX(Kalender!JJ$81:JJ$110,MAX(1,$C21))&gt;INDEX(Kalender!$B$81:$B$110,MAX(1,$C21))),AND($D21&gt;0,INDEX(Kalender!JJ$81:JJ$110,MAX(1,$D21))&gt;INDEX(Kalender!$B$81:$B$110,MAX(1,$D21))),AND($E21&gt;0,INDEX(Kalender!JJ$81:JJ$110,MAX(1,$E21))&gt;INDEX(Kalender!$B$81:$B$110,MAX(1,$E21))),AND($F21&gt;0,INDEX(Kalender!JJ$81:JJ$110,MAX(1,$F21))&gt;INDEX(Kalender!$B$81:$B$110,MAX(1,$F21)))),2,0))</f>
        <v>0</v>
      </c>
      <c r="JK21" s="5" t="n">
        <f aca="false">IF(Kalender!JK21&lt;&gt;1,0,IF(AND($B21&gt;0,INDEX(Kalender!JK$68:JK$77,MAX(1,$B21))&gt;INDEX(Kalender!$B$68:$B$77,MAX(1,$B21))),1,0)+IF(OR(AND($C21&gt;0,INDEX(Kalender!JK$81:JK$110,MAX(1,$C21))&gt;INDEX(Kalender!$B$81:$B$110,MAX(1,$C21))),AND($D21&gt;0,INDEX(Kalender!JK$81:JK$110,MAX(1,$D21))&gt;INDEX(Kalender!$B$81:$B$110,MAX(1,$D21))),AND($E21&gt;0,INDEX(Kalender!JK$81:JK$110,MAX(1,$E21))&gt;INDEX(Kalender!$B$81:$B$110,MAX(1,$E21))),AND($F21&gt;0,INDEX(Kalender!JK$81:JK$110,MAX(1,$F21))&gt;INDEX(Kalender!$B$81:$B$110,MAX(1,$F21)))),2,0))</f>
        <v>0</v>
      </c>
      <c r="JL21" s="5" t="n">
        <f aca="false">IF(Kalender!JL21&lt;&gt;1,0,IF(AND($B21&gt;0,INDEX(Kalender!JL$68:JL$77,MAX(1,$B21))&gt;INDEX(Kalender!$B$68:$B$77,MAX(1,$B21))),1,0)+IF(OR(AND($C21&gt;0,INDEX(Kalender!JL$81:JL$110,MAX(1,$C21))&gt;INDEX(Kalender!$B$81:$B$110,MAX(1,$C21))),AND($D21&gt;0,INDEX(Kalender!JL$81:JL$110,MAX(1,$D21))&gt;INDEX(Kalender!$B$81:$B$110,MAX(1,$D21))),AND($E21&gt;0,INDEX(Kalender!JL$81:JL$110,MAX(1,$E21))&gt;INDEX(Kalender!$B$81:$B$110,MAX(1,$E21))),AND($F21&gt;0,INDEX(Kalender!JL$81:JL$110,MAX(1,$F21))&gt;INDEX(Kalender!$B$81:$B$110,MAX(1,$F21)))),2,0))</f>
        <v>0</v>
      </c>
      <c r="JM21" s="5" t="n">
        <f aca="false">IF(Kalender!JM21&lt;&gt;1,0,IF(AND($B21&gt;0,INDEX(Kalender!JM$68:JM$77,MAX(1,$B21))&gt;INDEX(Kalender!$B$68:$B$77,MAX(1,$B21))),1,0)+IF(OR(AND($C21&gt;0,INDEX(Kalender!JM$81:JM$110,MAX(1,$C21))&gt;INDEX(Kalender!$B$81:$B$110,MAX(1,$C21))),AND($D21&gt;0,INDEX(Kalender!JM$81:JM$110,MAX(1,$D21))&gt;INDEX(Kalender!$B$81:$B$110,MAX(1,$D21))),AND($E21&gt;0,INDEX(Kalender!JM$81:JM$110,MAX(1,$E21))&gt;INDEX(Kalender!$B$81:$B$110,MAX(1,$E21))),AND($F21&gt;0,INDEX(Kalender!JM$81:JM$110,MAX(1,$F21))&gt;INDEX(Kalender!$B$81:$B$110,MAX(1,$F21)))),2,0))</f>
        <v>0</v>
      </c>
      <c r="JN21" s="5" t="n">
        <f aca="false">IF(Kalender!JN21&lt;&gt;1,0,IF(AND($B21&gt;0,INDEX(Kalender!JN$68:JN$77,MAX(1,$B21))&gt;INDEX(Kalender!$B$68:$B$77,MAX(1,$B21))),1,0)+IF(OR(AND($C21&gt;0,INDEX(Kalender!JN$81:JN$110,MAX(1,$C21))&gt;INDEX(Kalender!$B$81:$B$110,MAX(1,$C21))),AND($D21&gt;0,INDEX(Kalender!JN$81:JN$110,MAX(1,$D21))&gt;INDEX(Kalender!$B$81:$B$110,MAX(1,$D21))),AND($E21&gt;0,INDEX(Kalender!JN$81:JN$110,MAX(1,$E21))&gt;INDEX(Kalender!$B$81:$B$110,MAX(1,$E21))),AND($F21&gt;0,INDEX(Kalender!JN$81:JN$110,MAX(1,$F21))&gt;INDEX(Kalender!$B$81:$B$110,MAX(1,$F21)))),2,0))</f>
        <v>0</v>
      </c>
      <c r="JO21" s="5" t="n">
        <f aca="false">IF(Kalender!JO21&lt;&gt;1,0,IF(AND($B21&gt;0,INDEX(Kalender!JO$68:JO$77,MAX(1,$B21))&gt;INDEX(Kalender!$B$68:$B$77,MAX(1,$B21))),1,0)+IF(OR(AND($C21&gt;0,INDEX(Kalender!JO$81:JO$110,MAX(1,$C21))&gt;INDEX(Kalender!$B$81:$B$110,MAX(1,$C21))),AND($D21&gt;0,INDEX(Kalender!JO$81:JO$110,MAX(1,$D21))&gt;INDEX(Kalender!$B$81:$B$110,MAX(1,$D21))),AND($E21&gt;0,INDEX(Kalender!JO$81:JO$110,MAX(1,$E21))&gt;INDEX(Kalender!$B$81:$B$110,MAX(1,$E21))),AND($F21&gt;0,INDEX(Kalender!JO$81:JO$110,MAX(1,$F21))&gt;INDEX(Kalender!$B$81:$B$110,MAX(1,$F21)))),2,0))</f>
        <v>0</v>
      </c>
      <c r="JP21" s="5" t="n">
        <f aca="false">IF(Kalender!JP21&lt;&gt;1,0,IF(AND($B21&gt;0,INDEX(Kalender!JP$68:JP$77,MAX(1,$B21))&gt;INDEX(Kalender!$B$68:$B$77,MAX(1,$B21))),1,0)+IF(OR(AND($C21&gt;0,INDEX(Kalender!JP$81:JP$110,MAX(1,$C21))&gt;INDEX(Kalender!$B$81:$B$110,MAX(1,$C21))),AND($D21&gt;0,INDEX(Kalender!JP$81:JP$110,MAX(1,$D21))&gt;INDEX(Kalender!$B$81:$B$110,MAX(1,$D21))),AND($E21&gt;0,INDEX(Kalender!JP$81:JP$110,MAX(1,$E21))&gt;INDEX(Kalender!$B$81:$B$110,MAX(1,$E21))),AND($F21&gt;0,INDEX(Kalender!JP$81:JP$110,MAX(1,$F21))&gt;INDEX(Kalender!$B$81:$B$110,MAX(1,$F21)))),2,0))</f>
        <v>0</v>
      </c>
      <c r="JQ21" s="5" t="n">
        <f aca="false">IF(Kalender!JQ21&lt;&gt;1,0,IF(AND($B21&gt;0,INDEX(Kalender!JQ$68:JQ$77,MAX(1,$B21))&gt;INDEX(Kalender!$B$68:$B$77,MAX(1,$B21))),1,0)+IF(OR(AND($C21&gt;0,INDEX(Kalender!JQ$81:JQ$110,MAX(1,$C21))&gt;INDEX(Kalender!$B$81:$B$110,MAX(1,$C21))),AND($D21&gt;0,INDEX(Kalender!JQ$81:JQ$110,MAX(1,$D21))&gt;INDEX(Kalender!$B$81:$B$110,MAX(1,$D21))),AND($E21&gt;0,INDEX(Kalender!JQ$81:JQ$110,MAX(1,$E21))&gt;INDEX(Kalender!$B$81:$B$110,MAX(1,$E21))),AND($F21&gt;0,INDEX(Kalender!JQ$81:JQ$110,MAX(1,$F21))&gt;INDEX(Kalender!$B$81:$B$110,MAX(1,$F21)))),2,0))</f>
        <v>0</v>
      </c>
      <c r="JR21" s="5" t="n">
        <f aca="false">IF(Kalender!JR21&lt;&gt;1,0,IF(AND($B21&gt;0,INDEX(Kalender!JR$68:JR$77,MAX(1,$B21))&gt;INDEX(Kalender!$B$68:$B$77,MAX(1,$B21))),1,0)+IF(OR(AND($C21&gt;0,INDEX(Kalender!JR$81:JR$110,MAX(1,$C21))&gt;INDEX(Kalender!$B$81:$B$110,MAX(1,$C21))),AND($D21&gt;0,INDEX(Kalender!JR$81:JR$110,MAX(1,$D21))&gt;INDEX(Kalender!$B$81:$B$110,MAX(1,$D21))),AND($E21&gt;0,INDEX(Kalender!JR$81:JR$110,MAX(1,$E21))&gt;INDEX(Kalender!$B$81:$B$110,MAX(1,$E21))),AND($F21&gt;0,INDEX(Kalender!JR$81:JR$110,MAX(1,$F21))&gt;INDEX(Kalender!$B$81:$B$110,MAX(1,$F21)))),2,0))</f>
        <v>0</v>
      </c>
      <c r="JS21" s="5" t="n">
        <f aca="false">IF(Kalender!JS21&lt;&gt;1,0,IF(AND($B21&gt;0,INDEX(Kalender!JS$68:JS$77,MAX(1,$B21))&gt;INDEX(Kalender!$B$68:$B$77,MAX(1,$B21))),1,0)+IF(OR(AND($C21&gt;0,INDEX(Kalender!JS$81:JS$110,MAX(1,$C21))&gt;INDEX(Kalender!$B$81:$B$110,MAX(1,$C21))),AND($D21&gt;0,INDEX(Kalender!JS$81:JS$110,MAX(1,$D21))&gt;INDEX(Kalender!$B$81:$B$110,MAX(1,$D21))),AND($E21&gt;0,INDEX(Kalender!JS$81:JS$110,MAX(1,$E21))&gt;INDEX(Kalender!$B$81:$B$110,MAX(1,$E21))),AND($F21&gt;0,INDEX(Kalender!JS$81:JS$110,MAX(1,$F21))&gt;INDEX(Kalender!$B$81:$B$110,MAX(1,$F21)))),2,0))</f>
        <v>0</v>
      </c>
      <c r="JT21" s="5" t="n">
        <f aca="false">IF(Kalender!JT21&lt;&gt;1,0,IF(AND($B21&gt;0,INDEX(Kalender!JT$68:JT$77,MAX(1,$B21))&gt;INDEX(Kalender!$B$68:$B$77,MAX(1,$B21))),1,0)+IF(OR(AND($C21&gt;0,INDEX(Kalender!JT$81:JT$110,MAX(1,$C21))&gt;INDEX(Kalender!$B$81:$B$110,MAX(1,$C21))),AND($D21&gt;0,INDEX(Kalender!JT$81:JT$110,MAX(1,$D21))&gt;INDEX(Kalender!$B$81:$B$110,MAX(1,$D21))),AND($E21&gt;0,INDEX(Kalender!JT$81:JT$110,MAX(1,$E21))&gt;INDEX(Kalender!$B$81:$B$110,MAX(1,$E21))),AND($F21&gt;0,INDEX(Kalender!JT$81:JT$110,MAX(1,$F21))&gt;INDEX(Kalender!$B$81:$B$110,MAX(1,$F21)))),2,0))</f>
        <v>0</v>
      </c>
      <c r="JU21" s="5" t="n">
        <f aca="false">IF(Kalender!JU21&lt;&gt;1,0,IF(AND($B21&gt;0,INDEX(Kalender!JU$68:JU$77,MAX(1,$B21))&gt;INDEX(Kalender!$B$68:$B$77,MAX(1,$B21))),1,0)+IF(OR(AND($C21&gt;0,INDEX(Kalender!JU$81:JU$110,MAX(1,$C21))&gt;INDEX(Kalender!$B$81:$B$110,MAX(1,$C21))),AND($D21&gt;0,INDEX(Kalender!JU$81:JU$110,MAX(1,$D21))&gt;INDEX(Kalender!$B$81:$B$110,MAX(1,$D21))),AND($E21&gt;0,INDEX(Kalender!JU$81:JU$110,MAX(1,$E21))&gt;INDEX(Kalender!$B$81:$B$110,MAX(1,$E21))),AND($F21&gt;0,INDEX(Kalender!JU$81:JU$110,MAX(1,$F21))&gt;INDEX(Kalender!$B$81:$B$110,MAX(1,$F21)))),2,0))</f>
        <v>0</v>
      </c>
      <c r="JV21" s="5" t="n">
        <f aca="false">IF(Kalender!JV21&lt;&gt;1,0,IF(AND($B21&gt;0,INDEX(Kalender!JV$68:JV$77,MAX(1,$B21))&gt;INDEX(Kalender!$B$68:$B$77,MAX(1,$B21))),1,0)+IF(OR(AND($C21&gt;0,INDEX(Kalender!JV$81:JV$110,MAX(1,$C21))&gt;INDEX(Kalender!$B$81:$B$110,MAX(1,$C21))),AND($D21&gt;0,INDEX(Kalender!JV$81:JV$110,MAX(1,$D21))&gt;INDEX(Kalender!$B$81:$B$110,MAX(1,$D21))),AND($E21&gt;0,INDEX(Kalender!JV$81:JV$110,MAX(1,$E21))&gt;INDEX(Kalender!$B$81:$B$110,MAX(1,$E21))),AND($F21&gt;0,INDEX(Kalender!JV$81:JV$110,MAX(1,$F21))&gt;INDEX(Kalender!$B$81:$B$110,MAX(1,$F21)))),2,0))</f>
        <v>0</v>
      </c>
      <c r="JW21" s="5" t="n">
        <f aca="false">IF(Kalender!JW21&lt;&gt;1,0,IF(AND($B21&gt;0,INDEX(Kalender!JW$68:JW$77,MAX(1,$B21))&gt;INDEX(Kalender!$B$68:$B$77,MAX(1,$B21))),1,0)+IF(OR(AND($C21&gt;0,INDEX(Kalender!JW$81:JW$110,MAX(1,$C21))&gt;INDEX(Kalender!$B$81:$B$110,MAX(1,$C21))),AND($D21&gt;0,INDEX(Kalender!JW$81:JW$110,MAX(1,$D21))&gt;INDEX(Kalender!$B$81:$B$110,MAX(1,$D21))),AND($E21&gt;0,INDEX(Kalender!JW$81:JW$110,MAX(1,$E21))&gt;INDEX(Kalender!$B$81:$B$110,MAX(1,$E21))),AND($F21&gt;0,INDEX(Kalender!JW$81:JW$110,MAX(1,$F21))&gt;INDEX(Kalender!$B$81:$B$110,MAX(1,$F21)))),2,0))</f>
        <v>0</v>
      </c>
      <c r="JX21" s="5" t="n">
        <f aca="false">IF(Kalender!JX21&lt;&gt;1,0,IF(AND($B21&gt;0,INDEX(Kalender!JX$68:JX$77,MAX(1,$B21))&gt;INDEX(Kalender!$B$68:$B$77,MAX(1,$B21))),1,0)+IF(OR(AND($C21&gt;0,INDEX(Kalender!JX$81:JX$110,MAX(1,$C21))&gt;INDEX(Kalender!$B$81:$B$110,MAX(1,$C21))),AND($D21&gt;0,INDEX(Kalender!JX$81:JX$110,MAX(1,$D21))&gt;INDEX(Kalender!$B$81:$B$110,MAX(1,$D21))),AND($E21&gt;0,INDEX(Kalender!JX$81:JX$110,MAX(1,$E21))&gt;INDEX(Kalender!$B$81:$B$110,MAX(1,$E21))),AND($F21&gt;0,INDEX(Kalender!JX$81:JX$110,MAX(1,$F21))&gt;INDEX(Kalender!$B$81:$B$110,MAX(1,$F21)))),2,0))</f>
        <v>0</v>
      </c>
      <c r="JY21" s="5" t="n">
        <f aca="false">IF(Kalender!JY21&lt;&gt;1,0,IF(AND($B21&gt;0,INDEX(Kalender!JY$68:JY$77,MAX(1,$B21))&gt;INDEX(Kalender!$B$68:$B$77,MAX(1,$B21))),1,0)+IF(OR(AND($C21&gt;0,INDEX(Kalender!JY$81:JY$110,MAX(1,$C21))&gt;INDEX(Kalender!$B$81:$B$110,MAX(1,$C21))),AND($D21&gt;0,INDEX(Kalender!JY$81:JY$110,MAX(1,$D21))&gt;INDEX(Kalender!$B$81:$B$110,MAX(1,$D21))),AND($E21&gt;0,INDEX(Kalender!JY$81:JY$110,MAX(1,$E21))&gt;INDEX(Kalender!$B$81:$B$110,MAX(1,$E21))),AND($F21&gt;0,INDEX(Kalender!JY$81:JY$110,MAX(1,$F21))&gt;INDEX(Kalender!$B$81:$B$110,MAX(1,$F21)))),2,0))</f>
        <v>0</v>
      </c>
      <c r="JZ21" s="5" t="n">
        <f aca="false">IF(Kalender!JZ21&lt;&gt;1,0,IF(AND($B21&gt;0,INDEX(Kalender!JZ$68:JZ$77,MAX(1,$B21))&gt;INDEX(Kalender!$B$68:$B$77,MAX(1,$B21))),1,0)+IF(OR(AND($C21&gt;0,INDEX(Kalender!JZ$81:JZ$110,MAX(1,$C21))&gt;INDEX(Kalender!$B$81:$B$110,MAX(1,$C21))),AND($D21&gt;0,INDEX(Kalender!JZ$81:JZ$110,MAX(1,$D21))&gt;INDEX(Kalender!$B$81:$B$110,MAX(1,$D21))),AND($E21&gt;0,INDEX(Kalender!JZ$81:JZ$110,MAX(1,$E21))&gt;INDEX(Kalender!$B$81:$B$110,MAX(1,$E21))),AND($F21&gt;0,INDEX(Kalender!JZ$81:JZ$110,MAX(1,$F21))&gt;INDEX(Kalender!$B$81:$B$110,MAX(1,$F21)))),2,0))</f>
        <v>0</v>
      </c>
      <c r="KA21" s="5" t="n">
        <f aca="false">IF(Kalender!KA21&lt;&gt;1,0,IF(AND($B21&gt;0,INDEX(Kalender!KA$68:KA$77,MAX(1,$B21))&gt;INDEX(Kalender!$B$68:$B$77,MAX(1,$B21))),1,0)+IF(OR(AND($C21&gt;0,INDEX(Kalender!KA$81:KA$110,MAX(1,$C21))&gt;INDEX(Kalender!$B$81:$B$110,MAX(1,$C21))),AND($D21&gt;0,INDEX(Kalender!KA$81:KA$110,MAX(1,$D21))&gt;INDEX(Kalender!$B$81:$B$110,MAX(1,$D21))),AND($E21&gt;0,INDEX(Kalender!KA$81:KA$110,MAX(1,$E21))&gt;INDEX(Kalender!$B$81:$B$110,MAX(1,$E21))),AND($F21&gt;0,INDEX(Kalender!KA$81:KA$110,MAX(1,$F21))&gt;INDEX(Kalender!$B$81:$B$110,MAX(1,$F21)))),2,0))</f>
        <v>0</v>
      </c>
      <c r="KB21" s="5" t="n">
        <f aca="false">IF(Kalender!KB21&lt;&gt;1,0,IF(AND($B21&gt;0,INDEX(Kalender!KB$68:KB$77,MAX(1,$B21))&gt;INDEX(Kalender!$B$68:$B$77,MAX(1,$B21))),1,0)+IF(OR(AND($C21&gt;0,INDEX(Kalender!KB$81:KB$110,MAX(1,$C21))&gt;INDEX(Kalender!$B$81:$B$110,MAX(1,$C21))),AND($D21&gt;0,INDEX(Kalender!KB$81:KB$110,MAX(1,$D21))&gt;INDEX(Kalender!$B$81:$B$110,MAX(1,$D21))),AND($E21&gt;0,INDEX(Kalender!KB$81:KB$110,MAX(1,$E21))&gt;INDEX(Kalender!$B$81:$B$110,MAX(1,$E21))),AND($F21&gt;0,INDEX(Kalender!KB$81:KB$110,MAX(1,$F21))&gt;INDEX(Kalender!$B$81:$B$110,MAX(1,$F21)))),2,0))</f>
        <v>0</v>
      </c>
      <c r="KC21" s="5" t="n">
        <f aca="false">IF(Kalender!KC21&lt;&gt;1,0,IF(AND($B21&gt;0,INDEX(Kalender!KC$68:KC$77,MAX(1,$B21))&gt;INDEX(Kalender!$B$68:$B$77,MAX(1,$B21))),1,0)+IF(OR(AND($C21&gt;0,INDEX(Kalender!KC$81:KC$110,MAX(1,$C21))&gt;INDEX(Kalender!$B$81:$B$110,MAX(1,$C21))),AND($D21&gt;0,INDEX(Kalender!KC$81:KC$110,MAX(1,$D21))&gt;INDEX(Kalender!$B$81:$B$110,MAX(1,$D21))),AND($E21&gt;0,INDEX(Kalender!KC$81:KC$110,MAX(1,$E21))&gt;INDEX(Kalender!$B$81:$B$110,MAX(1,$E21))),AND($F21&gt;0,INDEX(Kalender!KC$81:KC$110,MAX(1,$F21))&gt;INDEX(Kalender!$B$81:$B$110,MAX(1,$F21)))),2,0))</f>
        <v>0</v>
      </c>
      <c r="KD21" s="5" t="n">
        <f aca="false">IF(Kalender!KD21&lt;&gt;1,0,IF(AND($B21&gt;0,INDEX(Kalender!KD$68:KD$77,MAX(1,$B21))&gt;INDEX(Kalender!$B$68:$B$77,MAX(1,$B21))),1,0)+IF(OR(AND($C21&gt;0,INDEX(Kalender!KD$81:KD$110,MAX(1,$C21))&gt;INDEX(Kalender!$B$81:$B$110,MAX(1,$C21))),AND($D21&gt;0,INDEX(Kalender!KD$81:KD$110,MAX(1,$D21))&gt;INDEX(Kalender!$B$81:$B$110,MAX(1,$D21))),AND($E21&gt;0,INDEX(Kalender!KD$81:KD$110,MAX(1,$E21))&gt;INDEX(Kalender!$B$81:$B$110,MAX(1,$E21))),AND($F21&gt;0,INDEX(Kalender!KD$81:KD$110,MAX(1,$F21))&gt;INDEX(Kalender!$B$81:$B$110,MAX(1,$F21)))),2,0))</f>
        <v>0</v>
      </c>
      <c r="KE21" s="5" t="n">
        <f aca="false">IF(Kalender!KE21&lt;&gt;1,0,IF(AND($B21&gt;0,INDEX(Kalender!KE$68:KE$77,MAX(1,$B21))&gt;INDEX(Kalender!$B$68:$B$77,MAX(1,$B21))),1,0)+IF(OR(AND($C21&gt;0,INDEX(Kalender!KE$81:KE$110,MAX(1,$C21))&gt;INDEX(Kalender!$B$81:$B$110,MAX(1,$C21))),AND($D21&gt;0,INDEX(Kalender!KE$81:KE$110,MAX(1,$D21))&gt;INDEX(Kalender!$B$81:$B$110,MAX(1,$D21))),AND($E21&gt;0,INDEX(Kalender!KE$81:KE$110,MAX(1,$E21))&gt;INDEX(Kalender!$B$81:$B$110,MAX(1,$E21))),AND($F21&gt;0,INDEX(Kalender!KE$81:KE$110,MAX(1,$F21))&gt;INDEX(Kalender!$B$81:$B$110,MAX(1,$F21)))),2,0))</f>
        <v>0</v>
      </c>
      <c r="KF21" s="5" t="n">
        <f aca="false">IF(Kalender!KF21&lt;&gt;1,0,IF(AND($B21&gt;0,INDEX(Kalender!KF$68:KF$77,MAX(1,$B21))&gt;INDEX(Kalender!$B$68:$B$77,MAX(1,$B21))),1,0)+IF(OR(AND($C21&gt;0,INDEX(Kalender!KF$81:KF$110,MAX(1,$C21))&gt;INDEX(Kalender!$B$81:$B$110,MAX(1,$C21))),AND($D21&gt;0,INDEX(Kalender!KF$81:KF$110,MAX(1,$D21))&gt;INDEX(Kalender!$B$81:$B$110,MAX(1,$D21))),AND($E21&gt;0,INDEX(Kalender!KF$81:KF$110,MAX(1,$E21))&gt;INDEX(Kalender!$B$81:$B$110,MAX(1,$E21))),AND($F21&gt;0,INDEX(Kalender!KF$81:KF$110,MAX(1,$F21))&gt;INDEX(Kalender!$B$81:$B$110,MAX(1,$F21)))),2,0))</f>
        <v>0</v>
      </c>
      <c r="KG21" s="5" t="n">
        <f aca="false">IF(Kalender!KG21&lt;&gt;1,0,IF(AND($B21&gt;0,INDEX(Kalender!KG$68:KG$77,MAX(1,$B21))&gt;INDEX(Kalender!$B$68:$B$77,MAX(1,$B21))),1,0)+IF(OR(AND($C21&gt;0,INDEX(Kalender!KG$81:KG$110,MAX(1,$C21))&gt;INDEX(Kalender!$B$81:$B$110,MAX(1,$C21))),AND($D21&gt;0,INDEX(Kalender!KG$81:KG$110,MAX(1,$D21))&gt;INDEX(Kalender!$B$81:$B$110,MAX(1,$D21))),AND($E21&gt;0,INDEX(Kalender!KG$81:KG$110,MAX(1,$E21))&gt;INDEX(Kalender!$B$81:$B$110,MAX(1,$E21))),AND($F21&gt;0,INDEX(Kalender!KG$81:KG$110,MAX(1,$F21))&gt;INDEX(Kalender!$B$81:$B$110,MAX(1,$F21)))),2,0))</f>
        <v>0</v>
      </c>
      <c r="KH21" s="5" t="n">
        <f aca="false">IF(Kalender!KH21&lt;&gt;1,0,IF(AND($B21&gt;0,INDEX(Kalender!KH$68:KH$77,MAX(1,$B21))&gt;INDEX(Kalender!$B$68:$B$77,MAX(1,$B21))),1,0)+IF(OR(AND($C21&gt;0,INDEX(Kalender!KH$81:KH$110,MAX(1,$C21))&gt;INDEX(Kalender!$B$81:$B$110,MAX(1,$C21))),AND($D21&gt;0,INDEX(Kalender!KH$81:KH$110,MAX(1,$D21))&gt;INDEX(Kalender!$B$81:$B$110,MAX(1,$D21))),AND($E21&gt;0,INDEX(Kalender!KH$81:KH$110,MAX(1,$E21))&gt;INDEX(Kalender!$B$81:$B$110,MAX(1,$E21))),AND($F21&gt;0,INDEX(Kalender!KH$81:KH$110,MAX(1,$F21))&gt;INDEX(Kalender!$B$81:$B$110,MAX(1,$F21)))),2,0))</f>
        <v>0</v>
      </c>
      <c r="KI21" s="5" t="n">
        <f aca="false">IF(Kalender!KI21&lt;&gt;1,0,IF(AND($B21&gt;0,INDEX(Kalender!KI$68:KI$77,MAX(1,$B21))&gt;INDEX(Kalender!$B$68:$B$77,MAX(1,$B21))),1,0)+IF(OR(AND($C21&gt;0,INDEX(Kalender!KI$81:KI$110,MAX(1,$C21))&gt;INDEX(Kalender!$B$81:$B$110,MAX(1,$C21))),AND($D21&gt;0,INDEX(Kalender!KI$81:KI$110,MAX(1,$D21))&gt;INDEX(Kalender!$B$81:$B$110,MAX(1,$D21))),AND($E21&gt;0,INDEX(Kalender!KI$81:KI$110,MAX(1,$E21))&gt;INDEX(Kalender!$B$81:$B$110,MAX(1,$E21))),AND($F21&gt;0,INDEX(Kalender!KI$81:KI$110,MAX(1,$F21))&gt;INDEX(Kalender!$B$81:$B$110,MAX(1,$F21)))),2,0))</f>
        <v>0</v>
      </c>
      <c r="KJ21" s="5" t="n">
        <f aca="false">IF(Kalender!KJ21&lt;&gt;1,0,IF(AND($B21&gt;0,INDEX(Kalender!KJ$68:KJ$77,MAX(1,$B21))&gt;INDEX(Kalender!$B$68:$B$77,MAX(1,$B21))),1,0)+IF(OR(AND($C21&gt;0,INDEX(Kalender!KJ$81:KJ$110,MAX(1,$C21))&gt;INDEX(Kalender!$B$81:$B$110,MAX(1,$C21))),AND($D21&gt;0,INDEX(Kalender!KJ$81:KJ$110,MAX(1,$D21))&gt;INDEX(Kalender!$B$81:$B$110,MAX(1,$D21))),AND($E21&gt;0,INDEX(Kalender!KJ$81:KJ$110,MAX(1,$E21))&gt;INDEX(Kalender!$B$81:$B$110,MAX(1,$E21))),AND($F21&gt;0,INDEX(Kalender!KJ$81:KJ$110,MAX(1,$F21))&gt;INDEX(Kalender!$B$81:$B$110,MAX(1,$F21)))),2,0))</f>
        <v>0</v>
      </c>
      <c r="KK21" s="5" t="n">
        <f aca="false">IF(Kalender!KK21&lt;&gt;1,0,IF(AND($B21&gt;0,INDEX(Kalender!KK$68:KK$77,MAX(1,$B21))&gt;INDEX(Kalender!$B$68:$B$77,MAX(1,$B21))),1,0)+IF(OR(AND($C21&gt;0,INDEX(Kalender!KK$81:KK$110,MAX(1,$C21))&gt;INDEX(Kalender!$B$81:$B$110,MAX(1,$C21))),AND($D21&gt;0,INDEX(Kalender!KK$81:KK$110,MAX(1,$D21))&gt;INDEX(Kalender!$B$81:$B$110,MAX(1,$D21))),AND($E21&gt;0,INDEX(Kalender!KK$81:KK$110,MAX(1,$E21))&gt;INDEX(Kalender!$B$81:$B$110,MAX(1,$E21))),AND($F21&gt;0,INDEX(Kalender!KK$81:KK$110,MAX(1,$F21))&gt;INDEX(Kalender!$B$81:$B$110,MAX(1,$F21)))),2,0))</f>
        <v>0</v>
      </c>
      <c r="KL21" s="5" t="n">
        <f aca="false">IF(Kalender!KL21&lt;&gt;1,0,IF(AND($B21&gt;0,INDEX(Kalender!KL$68:KL$77,MAX(1,$B21))&gt;INDEX(Kalender!$B$68:$B$77,MAX(1,$B21))),1,0)+IF(OR(AND($C21&gt;0,INDEX(Kalender!KL$81:KL$110,MAX(1,$C21))&gt;INDEX(Kalender!$B$81:$B$110,MAX(1,$C21))),AND($D21&gt;0,INDEX(Kalender!KL$81:KL$110,MAX(1,$D21))&gt;INDEX(Kalender!$B$81:$B$110,MAX(1,$D21))),AND($E21&gt;0,INDEX(Kalender!KL$81:KL$110,MAX(1,$E21))&gt;INDEX(Kalender!$B$81:$B$110,MAX(1,$E21))),AND($F21&gt;0,INDEX(Kalender!KL$81:KL$110,MAX(1,$F21))&gt;INDEX(Kalender!$B$81:$B$110,MAX(1,$F21)))),2,0))</f>
        <v>0</v>
      </c>
      <c r="KM21" s="5" t="n">
        <f aca="false">IF(Kalender!KM21&lt;&gt;1,0,IF(AND($B21&gt;0,INDEX(Kalender!KM$68:KM$77,MAX(1,$B21))&gt;INDEX(Kalender!$B$68:$B$77,MAX(1,$B21))),1,0)+IF(OR(AND($C21&gt;0,INDEX(Kalender!KM$81:KM$110,MAX(1,$C21))&gt;INDEX(Kalender!$B$81:$B$110,MAX(1,$C21))),AND($D21&gt;0,INDEX(Kalender!KM$81:KM$110,MAX(1,$D21))&gt;INDEX(Kalender!$B$81:$B$110,MAX(1,$D21))),AND($E21&gt;0,INDEX(Kalender!KM$81:KM$110,MAX(1,$E21))&gt;INDEX(Kalender!$B$81:$B$110,MAX(1,$E21))),AND($F21&gt;0,INDEX(Kalender!KM$81:KM$110,MAX(1,$F21))&gt;INDEX(Kalender!$B$81:$B$110,MAX(1,$F21)))),2,0))</f>
        <v>0</v>
      </c>
      <c r="KN21" s="5" t="n">
        <f aca="false">IF(Kalender!KN21&lt;&gt;1,0,IF(AND($B21&gt;0,INDEX(Kalender!KN$68:KN$77,MAX(1,$B21))&gt;INDEX(Kalender!$B$68:$B$77,MAX(1,$B21))),1,0)+IF(OR(AND($C21&gt;0,INDEX(Kalender!KN$81:KN$110,MAX(1,$C21))&gt;INDEX(Kalender!$B$81:$B$110,MAX(1,$C21))),AND($D21&gt;0,INDEX(Kalender!KN$81:KN$110,MAX(1,$D21))&gt;INDEX(Kalender!$B$81:$B$110,MAX(1,$D21))),AND($E21&gt;0,INDEX(Kalender!KN$81:KN$110,MAX(1,$E21))&gt;INDEX(Kalender!$B$81:$B$110,MAX(1,$E21))),AND($F21&gt;0,INDEX(Kalender!KN$81:KN$110,MAX(1,$F21))&gt;INDEX(Kalender!$B$81:$B$110,MAX(1,$F21)))),2,0))</f>
        <v>0</v>
      </c>
      <c r="KO21" s="5" t="n">
        <f aca="false">IF(Kalender!KO21&lt;&gt;1,0,IF(AND($B21&gt;0,INDEX(Kalender!KO$68:KO$77,MAX(1,$B21))&gt;INDEX(Kalender!$B$68:$B$77,MAX(1,$B21))),1,0)+IF(OR(AND($C21&gt;0,INDEX(Kalender!KO$81:KO$110,MAX(1,$C21))&gt;INDEX(Kalender!$B$81:$B$110,MAX(1,$C21))),AND($D21&gt;0,INDEX(Kalender!KO$81:KO$110,MAX(1,$D21))&gt;INDEX(Kalender!$B$81:$B$110,MAX(1,$D21))),AND($E21&gt;0,INDEX(Kalender!KO$81:KO$110,MAX(1,$E21))&gt;INDEX(Kalender!$B$81:$B$110,MAX(1,$E21))),AND($F21&gt;0,INDEX(Kalender!KO$81:KO$110,MAX(1,$F21))&gt;INDEX(Kalender!$B$81:$B$110,MAX(1,$F21)))),2,0))</f>
        <v>0</v>
      </c>
      <c r="KP21" s="5" t="n">
        <f aca="false">IF(Kalender!KP21&lt;&gt;1,0,IF(AND($B21&gt;0,INDEX(Kalender!KP$68:KP$77,MAX(1,$B21))&gt;INDEX(Kalender!$B$68:$B$77,MAX(1,$B21))),1,0)+IF(OR(AND($C21&gt;0,INDEX(Kalender!KP$81:KP$110,MAX(1,$C21))&gt;INDEX(Kalender!$B$81:$B$110,MAX(1,$C21))),AND($D21&gt;0,INDEX(Kalender!KP$81:KP$110,MAX(1,$D21))&gt;INDEX(Kalender!$B$81:$B$110,MAX(1,$D21))),AND($E21&gt;0,INDEX(Kalender!KP$81:KP$110,MAX(1,$E21))&gt;INDEX(Kalender!$B$81:$B$110,MAX(1,$E21))),AND($F21&gt;0,INDEX(Kalender!KP$81:KP$110,MAX(1,$F21))&gt;INDEX(Kalender!$B$81:$B$110,MAX(1,$F21)))),2,0))</f>
        <v>0</v>
      </c>
      <c r="KQ21" s="5" t="n">
        <f aca="false">IF(Kalender!KQ21&lt;&gt;1,0,IF(AND($B21&gt;0,INDEX(Kalender!KQ$68:KQ$77,MAX(1,$B21))&gt;INDEX(Kalender!$B$68:$B$77,MAX(1,$B21))),1,0)+IF(OR(AND($C21&gt;0,INDEX(Kalender!KQ$81:KQ$110,MAX(1,$C21))&gt;INDEX(Kalender!$B$81:$B$110,MAX(1,$C21))),AND($D21&gt;0,INDEX(Kalender!KQ$81:KQ$110,MAX(1,$D21))&gt;INDEX(Kalender!$B$81:$B$110,MAX(1,$D21))),AND($E21&gt;0,INDEX(Kalender!KQ$81:KQ$110,MAX(1,$E21))&gt;INDEX(Kalender!$B$81:$B$110,MAX(1,$E21))),AND($F21&gt;0,INDEX(Kalender!KQ$81:KQ$110,MAX(1,$F21))&gt;INDEX(Kalender!$B$81:$B$110,MAX(1,$F21)))),2,0))</f>
        <v>0</v>
      </c>
      <c r="KR21" s="5" t="n">
        <f aca="false">IF(Kalender!KR21&lt;&gt;1,0,IF(AND($B21&gt;0,INDEX(Kalender!KR$68:KR$77,MAX(1,$B21))&gt;INDEX(Kalender!$B$68:$B$77,MAX(1,$B21))),1,0)+IF(OR(AND($C21&gt;0,INDEX(Kalender!KR$81:KR$110,MAX(1,$C21))&gt;INDEX(Kalender!$B$81:$B$110,MAX(1,$C21))),AND($D21&gt;0,INDEX(Kalender!KR$81:KR$110,MAX(1,$D21))&gt;INDEX(Kalender!$B$81:$B$110,MAX(1,$D21))),AND($E21&gt;0,INDEX(Kalender!KR$81:KR$110,MAX(1,$E21))&gt;INDEX(Kalender!$B$81:$B$110,MAX(1,$E21))),AND($F21&gt;0,INDEX(Kalender!KR$81:KR$110,MAX(1,$F21))&gt;INDEX(Kalender!$B$81:$B$110,MAX(1,$F21)))),2,0))</f>
        <v>0</v>
      </c>
      <c r="KS21" s="5" t="n">
        <f aca="false">IF(Kalender!KS21&lt;&gt;1,0,IF(AND($B21&gt;0,INDEX(Kalender!KS$68:KS$77,MAX(1,$B21))&gt;INDEX(Kalender!$B$68:$B$77,MAX(1,$B21))),1,0)+IF(OR(AND($C21&gt;0,INDEX(Kalender!KS$81:KS$110,MAX(1,$C21))&gt;INDEX(Kalender!$B$81:$B$110,MAX(1,$C21))),AND($D21&gt;0,INDEX(Kalender!KS$81:KS$110,MAX(1,$D21))&gt;INDEX(Kalender!$B$81:$B$110,MAX(1,$D21))),AND($E21&gt;0,INDEX(Kalender!KS$81:KS$110,MAX(1,$E21))&gt;INDEX(Kalender!$B$81:$B$110,MAX(1,$E21))),AND($F21&gt;0,INDEX(Kalender!KS$81:KS$110,MAX(1,$F21))&gt;INDEX(Kalender!$B$81:$B$110,MAX(1,$F21)))),2,0))</f>
        <v>0</v>
      </c>
      <c r="KT21" s="5" t="n">
        <f aca="false">IF(Kalender!KT21&lt;&gt;1,0,IF(AND($B21&gt;0,INDEX(Kalender!KT$68:KT$77,MAX(1,$B21))&gt;INDEX(Kalender!$B$68:$B$77,MAX(1,$B21))),1,0)+IF(OR(AND($C21&gt;0,INDEX(Kalender!KT$81:KT$110,MAX(1,$C21))&gt;INDEX(Kalender!$B$81:$B$110,MAX(1,$C21))),AND($D21&gt;0,INDEX(Kalender!KT$81:KT$110,MAX(1,$D21))&gt;INDEX(Kalender!$B$81:$B$110,MAX(1,$D21))),AND($E21&gt;0,INDEX(Kalender!KT$81:KT$110,MAX(1,$E21))&gt;INDEX(Kalender!$B$81:$B$110,MAX(1,$E21))),AND($F21&gt;0,INDEX(Kalender!KT$81:KT$110,MAX(1,$F21))&gt;INDEX(Kalender!$B$81:$B$110,MAX(1,$F21)))),2,0))</f>
        <v>0</v>
      </c>
      <c r="KU21" s="5" t="n">
        <f aca="false">IF(Kalender!KU21&lt;&gt;1,0,IF(AND($B21&gt;0,INDEX(Kalender!KU$68:KU$77,MAX(1,$B21))&gt;INDEX(Kalender!$B$68:$B$77,MAX(1,$B21))),1,0)+IF(OR(AND($C21&gt;0,INDEX(Kalender!KU$81:KU$110,MAX(1,$C21))&gt;INDEX(Kalender!$B$81:$B$110,MAX(1,$C21))),AND($D21&gt;0,INDEX(Kalender!KU$81:KU$110,MAX(1,$D21))&gt;INDEX(Kalender!$B$81:$B$110,MAX(1,$D21))),AND($E21&gt;0,INDEX(Kalender!KU$81:KU$110,MAX(1,$E21))&gt;INDEX(Kalender!$B$81:$B$110,MAX(1,$E21))),AND($F21&gt;0,INDEX(Kalender!KU$81:KU$110,MAX(1,$F21))&gt;INDEX(Kalender!$B$81:$B$110,MAX(1,$F21)))),2,0))</f>
        <v>0</v>
      </c>
      <c r="KV21" s="5" t="n">
        <f aca="false">IF(Kalender!KV21&lt;&gt;1,0,IF(AND($B21&gt;0,INDEX(Kalender!KV$68:KV$77,MAX(1,$B21))&gt;INDEX(Kalender!$B$68:$B$77,MAX(1,$B21))),1,0)+IF(OR(AND($C21&gt;0,INDEX(Kalender!KV$81:KV$110,MAX(1,$C21))&gt;INDEX(Kalender!$B$81:$B$110,MAX(1,$C21))),AND($D21&gt;0,INDEX(Kalender!KV$81:KV$110,MAX(1,$D21))&gt;INDEX(Kalender!$B$81:$B$110,MAX(1,$D21))),AND($E21&gt;0,INDEX(Kalender!KV$81:KV$110,MAX(1,$E21))&gt;INDEX(Kalender!$B$81:$B$110,MAX(1,$E21))),AND($F21&gt;0,INDEX(Kalender!KV$81:KV$110,MAX(1,$F21))&gt;INDEX(Kalender!$B$81:$B$110,MAX(1,$F21)))),2,0))</f>
        <v>0</v>
      </c>
      <c r="KW21" s="5" t="n">
        <f aca="false">IF(Kalender!KW21&lt;&gt;1,0,IF(AND($B21&gt;0,INDEX(Kalender!KW$68:KW$77,MAX(1,$B21))&gt;INDEX(Kalender!$B$68:$B$77,MAX(1,$B21))),1,0)+IF(OR(AND($C21&gt;0,INDEX(Kalender!KW$81:KW$110,MAX(1,$C21))&gt;INDEX(Kalender!$B$81:$B$110,MAX(1,$C21))),AND($D21&gt;0,INDEX(Kalender!KW$81:KW$110,MAX(1,$D21))&gt;INDEX(Kalender!$B$81:$B$110,MAX(1,$D21))),AND($E21&gt;0,INDEX(Kalender!KW$81:KW$110,MAX(1,$E21))&gt;INDEX(Kalender!$B$81:$B$110,MAX(1,$E21))),AND($F21&gt;0,INDEX(Kalender!KW$81:KW$110,MAX(1,$F21))&gt;INDEX(Kalender!$B$81:$B$110,MAX(1,$F21)))),2,0))</f>
        <v>0</v>
      </c>
      <c r="KX21" s="5" t="n">
        <f aca="false">IF(Kalender!KX21&lt;&gt;1,0,IF(AND($B21&gt;0,INDEX(Kalender!KX$68:KX$77,MAX(1,$B21))&gt;INDEX(Kalender!$B$68:$B$77,MAX(1,$B21))),1,0)+IF(OR(AND($C21&gt;0,INDEX(Kalender!KX$81:KX$110,MAX(1,$C21))&gt;INDEX(Kalender!$B$81:$B$110,MAX(1,$C21))),AND($D21&gt;0,INDEX(Kalender!KX$81:KX$110,MAX(1,$D21))&gt;INDEX(Kalender!$B$81:$B$110,MAX(1,$D21))),AND($E21&gt;0,INDEX(Kalender!KX$81:KX$110,MAX(1,$E21))&gt;INDEX(Kalender!$B$81:$B$110,MAX(1,$E21))),AND($F21&gt;0,INDEX(Kalender!KX$81:KX$110,MAX(1,$F21))&gt;INDEX(Kalender!$B$81:$B$110,MAX(1,$F21)))),2,0))</f>
        <v>0</v>
      </c>
      <c r="KY21" s="5" t="n">
        <f aca="false">IF(Kalender!KY21&lt;&gt;1,0,IF(AND($B21&gt;0,INDEX(Kalender!KY$68:KY$77,MAX(1,$B21))&gt;INDEX(Kalender!$B$68:$B$77,MAX(1,$B21))),1,0)+IF(OR(AND($C21&gt;0,INDEX(Kalender!KY$81:KY$110,MAX(1,$C21))&gt;INDEX(Kalender!$B$81:$B$110,MAX(1,$C21))),AND($D21&gt;0,INDEX(Kalender!KY$81:KY$110,MAX(1,$D21))&gt;INDEX(Kalender!$B$81:$B$110,MAX(1,$D21))),AND($E21&gt;0,INDEX(Kalender!KY$81:KY$110,MAX(1,$E21))&gt;INDEX(Kalender!$B$81:$B$110,MAX(1,$E21))),AND($F21&gt;0,INDEX(Kalender!KY$81:KY$110,MAX(1,$F21))&gt;INDEX(Kalender!$B$81:$B$110,MAX(1,$F21)))),2,0))</f>
        <v>0</v>
      </c>
      <c r="KZ21" s="5" t="n">
        <f aca="false">IF(Kalender!KZ21&lt;&gt;1,0,IF(AND($B21&gt;0,INDEX(Kalender!KZ$68:KZ$77,MAX(1,$B21))&gt;INDEX(Kalender!$B$68:$B$77,MAX(1,$B21))),1,0)+IF(OR(AND($C21&gt;0,INDEX(Kalender!KZ$81:KZ$110,MAX(1,$C21))&gt;INDEX(Kalender!$B$81:$B$110,MAX(1,$C21))),AND($D21&gt;0,INDEX(Kalender!KZ$81:KZ$110,MAX(1,$D21))&gt;INDEX(Kalender!$B$81:$B$110,MAX(1,$D21))),AND($E21&gt;0,INDEX(Kalender!KZ$81:KZ$110,MAX(1,$E21))&gt;INDEX(Kalender!$B$81:$B$110,MAX(1,$E21))),AND($F21&gt;0,INDEX(Kalender!KZ$81:KZ$110,MAX(1,$F21))&gt;INDEX(Kalender!$B$81:$B$110,MAX(1,$F21)))),2,0))</f>
        <v>0</v>
      </c>
      <c r="LA21" s="5" t="n">
        <f aca="false">IF(Kalender!LA21&lt;&gt;1,0,IF(AND($B21&gt;0,INDEX(Kalender!LA$68:LA$77,MAX(1,$B21))&gt;INDEX(Kalender!$B$68:$B$77,MAX(1,$B21))),1,0)+IF(OR(AND($C21&gt;0,INDEX(Kalender!LA$81:LA$110,MAX(1,$C21))&gt;INDEX(Kalender!$B$81:$B$110,MAX(1,$C21))),AND($D21&gt;0,INDEX(Kalender!LA$81:LA$110,MAX(1,$D21))&gt;INDEX(Kalender!$B$81:$B$110,MAX(1,$D21))),AND($E21&gt;0,INDEX(Kalender!LA$81:LA$110,MAX(1,$E21))&gt;INDEX(Kalender!$B$81:$B$110,MAX(1,$E21))),AND($F21&gt;0,INDEX(Kalender!LA$81:LA$110,MAX(1,$F21))&gt;INDEX(Kalender!$B$81:$B$110,MAX(1,$F21)))),2,0))</f>
        <v>0</v>
      </c>
      <c r="LB21" s="5" t="n">
        <f aca="false">IF(Kalender!LB21&lt;&gt;1,0,IF(AND($B21&gt;0,INDEX(Kalender!LB$68:LB$77,MAX(1,$B21))&gt;INDEX(Kalender!$B$68:$B$77,MAX(1,$B21))),1,0)+IF(OR(AND($C21&gt;0,INDEX(Kalender!LB$81:LB$110,MAX(1,$C21))&gt;INDEX(Kalender!$B$81:$B$110,MAX(1,$C21))),AND($D21&gt;0,INDEX(Kalender!LB$81:LB$110,MAX(1,$D21))&gt;INDEX(Kalender!$B$81:$B$110,MAX(1,$D21))),AND($E21&gt;0,INDEX(Kalender!LB$81:LB$110,MAX(1,$E21))&gt;INDEX(Kalender!$B$81:$B$110,MAX(1,$E21))),AND($F21&gt;0,INDEX(Kalender!LB$81:LB$110,MAX(1,$F21))&gt;INDEX(Kalender!$B$81:$B$110,MAX(1,$F21)))),2,0))</f>
        <v>0</v>
      </c>
      <c r="LC21" s="5" t="n">
        <f aca="false">IF(Kalender!LC21&lt;&gt;1,0,IF(AND($B21&gt;0,INDEX(Kalender!LC$68:LC$77,MAX(1,$B21))&gt;INDEX(Kalender!$B$68:$B$77,MAX(1,$B21))),1,0)+IF(OR(AND($C21&gt;0,INDEX(Kalender!LC$81:LC$110,MAX(1,$C21))&gt;INDEX(Kalender!$B$81:$B$110,MAX(1,$C21))),AND($D21&gt;0,INDEX(Kalender!LC$81:LC$110,MAX(1,$D21))&gt;INDEX(Kalender!$B$81:$B$110,MAX(1,$D21))),AND($E21&gt;0,INDEX(Kalender!LC$81:LC$110,MAX(1,$E21))&gt;INDEX(Kalender!$B$81:$B$110,MAX(1,$E21))),AND($F21&gt;0,INDEX(Kalender!LC$81:LC$110,MAX(1,$F21))&gt;INDEX(Kalender!$B$81:$B$110,MAX(1,$F21)))),2,0))</f>
        <v>0</v>
      </c>
      <c r="LD21" s="5" t="n">
        <f aca="false">IF(Kalender!LD21&lt;&gt;1,0,IF(AND($B21&gt;0,INDEX(Kalender!LD$68:LD$77,MAX(1,$B21))&gt;INDEX(Kalender!$B$68:$B$77,MAX(1,$B21))),1,0)+IF(OR(AND($C21&gt;0,INDEX(Kalender!LD$81:LD$110,MAX(1,$C21))&gt;INDEX(Kalender!$B$81:$B$110,MAX(1,$C21))),AND($D21&gt;0,INDEX(Kalender!LD$81:LD$110,MAX(1,$D21))&gt;INDEX(Kalender!$B$81:$B$110,MAX(1,$D21))),AND($E21&gt;0,INDEX(Kalender!LD$81:LD$110,MAX(1,$E21))&gt;INDEX(Kalender!$B$81:$B$110,MAX(1,$E21))),AND($F21&gt;0,INDEX(Kalender!LD$81:LD$110,MAX(1,$F21))&gt;INDEX(Kalender!$B$81:$B$110,MAX(1,$F21)))),2,0))</f>
        <v>0</v>
      </c>
      <c r="LE21" s="5" t="n">
        <f aca="false">IF(Kalender!LE21&lt;&gt;1,0,IF(AND($B21&gt;0,INDEX(Kalender!LE$68:LE$77,MAX(1,$B21))&gt;INDEX(Kalender!$B$68:$B$77,MAX(1,$B21))),1,0)+IF(OR(AND($C21&gt;0,INDEX(Kalender!LE$81:LE$110,MAX(1,$C21))&gt;INDEX(Kalender!$B$81:$B$110,MAX(1,$C21))),AND($D21&gt;0,INDEX(Kalender!LE$81:LE$110,MAX(1,$D21))&gt;INDEX(Kalender!$B$81:$B$110,MAX(1,$D21))),AND($E21&gt;0,INDEX(Kalender!LE$81:LE$110,MAX(1,$E21))&gt;INDEX(Kalender!$B$81:$B$110,MAX(1,$E21))),AND($F21&gt;0,INDEX(Kalender!LE$81:LE$110,MAX(1,$F21))&gt;INDEX(Kalender!$B$81:$B$110,MAX(1,$F21)))),2,0))</f>
        <v>0</v>
      </c>
      <c r="LF21" s="5" t="n">
        <f aca="false">IF(Kalender!LF21&lt;&gt;1,0,IF(AND($B21&gt;0,INDEX(Kalender!LF$68:LF$77,MAX(1,$B21))&gt;INDEX(Kalender!$B$68:$B$77,MAX(1,$B21))),1,0)+IF(OR(AND($C21&gt;0,INDEX(Kalender!LF$81:LF$110,MAX(1,$C21))&gt;INDEX(Kalender!$B$81:$B$110,MAX(1,$C21))),AND($D21&gt;0,INDEX(Kalender!LF$81:LF$110,MAX(1,$D21))&gt;INDEX(Kalender!$B$81:$B$110,MAX(1,$D21))),AND($E21&gt;0,INDEX(Kalender!LF$81:LF$110,MAX(1,$E21))&gt;INDEX(Kalender!$B$81:$B$110,MAX(1,$E21))),AND($F21&gt;0,INDEX(Kalender!LF$81:LF$110,MAX(1,$F21))&gt;INDEX(Kalender!$B$81:$B$110,MAX(1,$F21)))),2,0))</f>
        <v>0</v>
      </c>
      <c r="LG21" s="5" t="n">
        <f aca="false">IF(Kalender!LG21&lt;&gt;1,0,IF(AND($B21&gt;0,INDEX(Kalender!LG$68:LG$77,MAX(1,$B21))&gt;INDEX(Kalender!$B$68:$B$77,MAX(1,$B21))),1,0)+IF(OR(AND($C21&gt;0,INDEX(Kalender!LG$81:LG$110,MAX(1,$C21))&gt;INDEX(Kalender!$B$81:$B$110,MAX(1,$C21))),AND($D21&gt;0,INDEX(Kalender!LG$81:LG$110,MAX(1,$D21))&gt;INDEX(Kalender!$B$81:$B$110,MAX(1,$D21))),AND($E21&gt;0,INDEX(Kalender!LG$81:LG$110,MAX(1,$E21))&gt;INDEX(Kalender!$B$81:$B$110,MAX(1,$E21))),AND($F21&gt;0,INDEX(Kalender!LG$81:LG$110,MAX(1,$F21))&gt;INDEX(Kalender!$B$81:$B$110,MAX(1,$F21)))),2,0))</f>
        <v>0</v>
      </c>
      <c r="LH21" s="5" t="n">
        <f aca="false">IF(Kalender!LH21&lt;&gt;1,0,IF(AND($B21&gt;0,INDEX(Kalender!LH$68:LH$77,MAX(1,$B21))&gt;INDEX(Kalender!$B$68:$B$77,MAX(1,$B21))),1,0)+IF(OR(AND($C21&gt;0,INDEX(Kalender!LH$81:LH$110,MAX(1,$C21))&gt;INDEX(Kalender!$B$81:$B$110,MAX(1,$C21))),AND($D21&gt;0,INDEX(Kalender!LH$81:LH$110,MAX(1,$D21))&gt;INDEX(Kalender!$B$81:$B$110,MAX(1,$D21))),AND($E21&gt;0,INDEX(Kalender!LH$81:LH$110,MAX(1,$E21))&gt;INDEX(Kalender!$B$81:$B$110,MAX(1,$E21))),AND($F21&gt;0,INDEX(Kalender!LH$81:LH$110,MAX(1,$F21))&gt;INDEX(Kalender!$B$81:$B$110,MAX(1,$F21)))),2,0))</f>
        <v>0</v>
      </c>
      <c r="LI21" s="5" t="n">
        <f aca="false">IF(Kalender!LI21&lt;&gt;1,0,IF(AND($B21&gt;0,INDEX(Kalender!LI$68:LI$77,MAX(1,$B21))&gt;INDEX(Kalender!$B$68:$B$77,MAX(1,$B21))),1,0)+IF(OR(AND($C21&gt;0,INDEX(Kalender!LI$81:LI$110,MAX(1,$C21))&gt;INDEX(Kalender!$B$81:$B$110,MAX(1,$C21))),AND($D21&gt;0,INDEX(Kalender!LI$81:LI$110,MAX(1,$D21))&gt;INDEX(Kalender!$B$81:$B$110,MAX(1,$D21))),AND($E21&gt;0,INDEX(Kalender!LI$81:LI$110,MAX(1,$E21))&gt;INDEX(Kalender!$B$81:$B$110,MAX(1,$E21))),AND($F21&gt;0,INDEX(Kalender!LI$81:LI$110,MAX(1,$F21))&gt;INDEX(Kalender!$B$81:$B$110,MAX(1,$F21)))),2,0))</f>
        <v>0</v>
      </c>
      <c r="LJ21" s="5" t="n">
        <f aca="false">IF(Kalender!LJ21&lt;&gt;1,0,IF(AND($B21&gt;0,INDEX(Kalender!LJ$68:LJ$77,MAX(1,$B21))&gt;INDEX(Kalender!$B$68:$B$77,MAX(1,$B21))),1,0)+IF(OR(AND($C21&gt;0,INDEX(Kalender!LJ$81:LJ$110,MAX(1,$C21))&gt;INDEX(Kalender!$B$81:$B$110,MAX(1,$C21))),AND($D21&gt;0,INDEX(Kalender!LJ$81:LJ$110,MAX(1,$D21))&gt;INDEX(Kalender!$B$81:$B$110,MAX(1,$D21))),AND($E21&gt;0,INDEX(Kalender!LJ$81:LJ$110,MAX(1,$E21))&gt;INDEX(Kalender!$B$81:$B$110,MAX(1,$E21))),AND($F21&gt;0,INDEX(Kalender!LJ$81:LJ$110,MAX(1,$F21))&gt;INDEX(Kalender!$B$81:$B$110,MAX(1,$F21)))),2,0))</f>
        <v>0</v>
      </c>
      <c r="LK21" s="5" t="n">
        <f aca="false">IF(Kalender!LK21&lt;&gt;1,0,IF(AND($B21&gt;0,INDEX(Kalender!LK$68:LK$77,MAX(1,$B21))&gt;INDEX(Kalender!$B$68:$B$77,MAX(1,$B21))),1,0)+IF(OR(AND($C21&gt;0,INDEX(Kalender!LK$81:LK$110,MAX(1,$C21))&gt;INDEX(Kalender!$B$81:$B$110,MAX(1,$C21))),AND($D21&gt;0,INDEX(Kalender!LK$81:LK$110,MAX(1,$D21))&gt;INDEX(Kalender!$B$81:$B$110,MAX(1,$D21))),AND($E21&gt;0,INDEX(Kalender!LK$81:LK$110,MAX(1,$E21))&gt;INDEX(Kalender!$B$81:$B$110,MAX(1,$E21))),AND($F21&gt;0,INDEX(Kalender!LK$81:LK$110,MAX(1,$F21))&gt;INDEX(Kalender!$B$81:$B$110,MAX(1,$F21)))),2,0))</f>
        <v>0</v>
      </c>
      <c r="LL21" s="5" t="n">
        <f aca="false">IF(Kalender!LL21&lt;&gt;1,0,IF(AND($B21&gt;0,INDEX(Kalender!LL$68:LL$77,MAX(1,$B21))&gt;INDEX(Kalender!$B$68:$B$77,MAX(1,$B21))),1,0)+IF(OR(AND($C21&gt;0,INDEX(Kalender!LL$81:LL$110,MAX(1,$C21))&gt;INDEX(Kalender!$B$81:$B$110,MAX(1,$C21))),AND($D21&gt;0,INDEX(Kalender!LL$81:LL$110,MAX(1,$D21))&gt;INDEX(Kalender!$B$81:$B$110,MAX(1,$D21))),AND($E21&gt;0,INDEX(Kalender!LL$81:LL$110,MAX(1,$E21))&gt;INDEX(Kalender!$B$81:$B$110,MAX(1,$E21))),AND($F21&gt;0,INDEX(Kalender!LL$81:LL$110,MAX(1,$F21))&gt;INDEX(Kalender!$B$81:$B$110,MAX(1,$F21)))),2,0))</f>
        <v>0</v>
      </c>
      <c r="LM21" s="5" t="n">
        <f aca="false">IF(Kalender!LM21&lt;&gt;1,0,IF(AND($B21&gt;0,INDEX(Kalender!LM$68:LM$77,MAX(1,$B21))&gt;INDEX(Kalender!$B$68:$B$77,MAX(1,$B21))),1,0)+IF(OR(AND($C21&gt;0,INDEX(Kalender!LM$81:LM$110,MAX(1,$C21))&gt;INDEX(Kalender!$B$81:$B$110,MAX(1,$C21))),AND($D21&gt;0,INDEX(Kalender!LM$81:LM$110,MAX(1,$D21))&gt;INDEX(Kalender!$B$81:$B$110,MAX(1,$D21))),AND($E21&gt;0,INDEX(Kalender!LM$81:LM$110,MAX(1,$E21))&gt;INDEX(Kalender!$B$81:$B$110,MAX(1,$E21))),AND($F21&gt;0,INDEX(Kalender!LM$81:LM$110,MAX(1,$F21))&gt;INDEX(Kalender!$B$81:$B$110,MAX(1,$F21)))),2,0))</f>
        <v>0</v>
      </c>
      <c r="LN21" s="5" t="n">
        <f aca="false">IF(Kalender!LN21&lt;&gt;1,0,IF(AND($B21&gt;0,INDEX(Kalender!LN$68:LN$77,MAX(1,$B21))&gt;INDEX(Kalender!$B$68:$B$77,MAX(1,$B21))),1,0)+IF(OR(AND($C21&gt;0,INDEX(Kalender!LN$81:LN$110,MAX(1,$C21))&gt;INDEX(Kalender!$B$81:$B$110,MAX(1,$C21))),AND($D21&gt;0,INDEX(Kalender!LN$81:LN$110,MAX(1,$D21))&gt;INDEX(Kalender!$B$81:$B$110,MAX(1,$D21))),AND($E21&gt;0,INDEX(Kalender!LN$81:LN$110,MAX(1,$E21))&gt;INDEX(Kalender!$B$81:$B$110,MAX(1,$E21))),AND($F21&gt;0,INDEX(Kalender!LN$81:LN$110,MAX(1,$F21))&gt;INDEX(Kalender!$B$81:$B$110,MAX(1,$F21)))),2,0))</f>
        <v>0</v>
      </c>
      <c r="LO21" s="5" t="n">
        <f aca="false">IF(Kalender!LO21&lt;&gt;1,0,IF(AND($B21&gt;0,INDEX(Kalender!LO$68:LO$77,MAX(1,$B21))&gt;INDEX(Kalender!$B$68:$B$77,MAX(1,$B21))),1,0)+IF(OR(AND($C21&gt;0,INDEX(Kalender!LO$81:LO$110,MAX(1,$C21))&gt;INDEX(Kalender!$B$81:$B$110,MAX(1,$C21))),AND($D21&gt;0,INDEX(Kalender!LO$81:LO$110,MAX(1,$D21))&gt;INDEX(Kalender!$B$81:$B$110,MAX(1,$D21))),AND($E21&gt;0,INDEX(Kalender!LO$81:LO$110,MAX(1,$E21))&gt;INDEX(Kalender!$B$81:$B$110,MAX(1,$E21))),AND($F21&gt;0,INDEX(Kalender!LO$81:LO$110,MAX(1,$F21))&gt;INDEX(Kalender!$B$81:$B$110,MAX(1,$F21)))),2,0))</f>
        <v>0</v>
      </c>
      <c r="LP21" s="5" t="n">
        <f aca="false">IF(Kalender!LP21&lt;&gt;1,0,IF(AND($B21&gt;0,INDEX(Kalender!LP$68:LP$77,MAX(1,$B21))&gt;INDEX(Kalender!$B$68:$B$77,MAX(1,$B21))),1,0)+IF(OR(AND($C21&gt;0,INDEX(Kalender!LP$81:LP$110,MAX(1,$C21))&gt;INDEX(Kalender!$B$81:$B$110,MAX(1,$C21))),AND($D21&gt;0,INDEX(Kalender!LP$81:LP$110,MAX(1,$D21))&gt;INDEX(Kalender!$B$81:$B$110,MAX(1,$D21))),AND($E21&gt;0,INDEX(Kalender!LP$81:LP$110,MAX(1,$E21))&gt;INDEX(Kalender!$B$81:$B$110,MAX(1,$E21))),AND($F21&gt;0,INDEX(Kalender!LP$81:LP$110,MAX(1,$F21))&gt;INDEX(Kalender!$B$81:$B$110,MAX(1,$F21)))),2,0))</f>
        <v>0</v>
      </c>
      <c r="LQ21" s="5" t="n">
        <f aca="false">IF(Kalender!LQ21&lt;&gt;1,0,IF(AND($B21&gt;0,INDEX(Kalender!LQ$68:LQ$77,MAX(1,$B21))&gt;INDEX(Kalender!$B$68:$B$77,MAX(1,$B21))),1,0)+IF(OR(AND($C21&gt;0,INDEX(Kalender!LQ$81:LQ$110,MAX(1,$C21))&gt;INDEX(Kalender!$B$81:$B$110,MAX(1,$C21))),AND($D21&gt;0,INDEX(Kalender!LQ$81:LQ$110,MAX(1,$D21))&gt;INDEX(Kalender!$B$81:$B$110,MAX(1,$D21))),AND($E21&gt;0,INDEX(Kalender!LQ$81:LQ$110,MAX(1,$E21))&gt;INDEX(Kalender!$B$81:$B$110,MAX(1,$E21))),AND($F21&gt;0,INDEX(Kalender!LQ$81:LQ$110,MAX(1,$F21))&gt;INDEX(Kalender!$B$81:$B$110,MAX(1,$F21)))),2,0))</f>
        <v>0</v>
      </c>
      <c r="LR21" s="5" t="n">
        <f aca="false">IF(Kalender!LR21&lt;&gt;1,0,IF(AND($B21&gt;0,INDEX(Kalender!LR$68:LR$77,MAX(1,$B21))&gt;INDEX(Kalender!$B$68:$B$77,MAX(1,$B21))),1,0)+IF(OR(AND($C21&gt;0,INDEX(Kalender!LR$81:LR$110,MAX(1,$C21))&gt;INDEX(Kalender!$B$81:$B$110,MAX(1,$C21))),AND($D21&gt;0,INDEX(Kalender!LR$81:LR$110,MAX(1,$D21))&gt;INDEX(Kalender!$B$81:$B$110,MAX(1,$D21))),AND($E21&gt;0,INDEX(Kalender!LR$81:LR$110,MAX(1,$E21))&gt;INDEX(Kalender!$B$81:$B$110,MAX(1,$E21))),AND($F21&gt;0,INDEX(Kalender!LR$81:LR$110,MAX(1,$F21))&gt;INDEX(Kalender!$B$81:$B$110,MAX(1,$F21)))),2,0))</f>
        <v>0</v>
      </c>
      <c r="LS21" s="5" t="n">
        <f aca="false">IF(Kalender!LS21&lt;&gt;1,0,IF(AND($B21&gt;0,INDEX(Kalender!LS$68:LS$77,MAX(1,$B21))&gt;INDEX(Kalender!$B$68:$B$77,MAX(1,$B21))),1,0)+IF(OR(AND($C21&gt;0,INDEX(Kalender!LS$81:LS$110,MAX(1,$C21))&gt;INDEX(Kalender!$B$81:$B$110,MAX(1,$C21))),AND($D21&gt;0,INDEX(Kalender!LS$81:LS$110,MAX(1,$D21))&gt;INDEX(Kalender!$B$81:$B$110,MAX(1,$D21))),AND($E21&gt;0,INDEX(Kalender!LS$81:LS$110,MAX(1,$E21))&gt;INDEX(Kalender!$B$81:$B$110,MAX(1,$E21))),AND($F21&gt;0,INDEX(Kalender!LS$81:LS$110,MAX(1,$F21))&gt;INDEX(Kalender!$B$81:$B$110,MAX(1,$F21)))),2,0))</f>
        <v>0</v>
      </c>
      <c r="LT21" s="5" t="n">
        <f aca="false">IF(Kalender!LT21&lt;&gt;1,0,IF(AND($B21&gt;0,INDEX(Kalender!LT$68:LT$77,MAX(1,$B21))&gt;INDEX(Kalender!$B$68:$B$77,MAX(1,$B21))),1,0)+IF(OR(AND($C21&gt;0,INDEX(Kalender!LT$81:LT$110,MAX(1,$C21))&gt;INDEX(Kalender!$B$81:$B$110,MAX(1,$C21))),AND($D21&gt;0,INDEX(Kalender!LT$81:LT$110,MAX(1,$D21))&gt;INDEX(Kalender!$B$81:$B$110,MAX(1,$D21))),AND($E21&gt;0,INDEX(Kalender!LT$81:LT$110,MAX(1,$E21))&gt;INDEX(Kalender!$B$81:$B$110,MAX(1,$E21))),AND($F21&gt;0,INDEX(Kalender!LT$81:LT$110,MAX(1,$F21))&gt;INDEX(Kalender!$B$81:$B$110,MAX(1,$F21)))),2,0))</f>
        <v>0</v>
      </c>
      <c r="LU21" s="5" t="n">
        <f aca="false">IF(Kalender!LU21&lt;&gt;1,0,IF(AND($B21&gt;0,INDEX(Kalender!LU$68:LU$77,MAX(1,$B21))&gt;INDEX(Kalender!$B$68:$B$77,MAX(1,$B21))),1,0)+IF(OR(AND($C21&gt;0,INDEX(Kalender!LU$81:LU$110,MAX(1,$C21))&gt;INDEX(Kalender!$B$81:$B$110,MAX(1,$C21))),AND($D21&gt;0,INDEX(Kalender!LU$81:LU$110,MAX(1,$D21))&gt;INDEX(Kalender!$B$81:$B$110,MAX(1,$D21))),AND($E21&gt;0,INDEX(Kalender!LU$81:LU$110,MAX(1,$E21))&gt;INDEX(Kalender!$B$81:$B$110,MAX(1,$E21))),AND($F21&gt;0,INDEX(Kalender!LU$81:LU$110,MAX(1,$F21))&gt;INDEX(Kalender!$B$81:$B$110,MAX(1,$F21)))),2,0))</f>
        <v>0</v>
      </c>
      <c r="LV21" s="5" t="n">
        <f aca="false">IF(Kalender!LV21&lt;&gt;1,0,IF(AND($B21&gt;0,INDEX(Kalender!LV$68:LV$77,MAX(1,$B21))&gt;INDEX(Kalender!$B$68:$B$77,MAX(1,$B21))),1,0)+IF(OR(AND($C21&gt;0,INDEX(Kalender!LV$81:LV$110,MAX(1,$C21))&gt;INDEX(Kalender!$B$81:$B$110,MAX(1,$C21))),AND($D21&gt;0,INDEX(Kalender!LV$81:LV$110,MAX(1,$D21))&gt;INDEX(Kalender!$B$81:$B$110,MAX(1,$D21))),AND($E21&gt;0,INDEX(Kalender!LV$81:LV$110,MAX(1,$E21))&gt;INDEX(Kalender!$B$81:$B$110,MAX(1,$E21))),AND($F21&gt;0,INDEX(Kalender!LV$81:LV$110,MAX(1,$F21))&gt;INDEX(Kalender!$B$81:$B$110,MAX(1,$F21)))),2,0))</f>
        <v>0</v>
      </c>
      <c r="LW21" s="5" t="n">
        <f aca="false">IF(Kalender!LW21&lt;&gt;1,0,IF(AND($B21&gt;0,INDEX(Kalender!LW$68:LW$77,MAX(1,$B21))&gt;INDEX(Kalender!$B$68:$B$77,MAX(1,$B21))),1,0)+IF(OR(AND($C21&gt;0,INDEX(Kalender!LW$81:LW$110,MAX(1,$C21))&gt;INDEX(Kalender!$B$81:$B$110,MAX(1,$C21))),AND($D21&gt;0,INDEX(Kalender!LW$81:LW$110,MAX(1,$D21))&gt;INDEX(Kalender!$B$81:$B$110,MAX(1,$D21))),AND($E21&gt;0,INDEX(Kalender!LW$81:LW$110,MAX(1,$E21))&gt;INDEX(Kalender!$B$81:$B$110,MAX(1,$E21))),AND($F21&gt;0,INDEX(Kalender!LW$81:LW$110,MAX(1,$F21))&gt;INDEX(Kalender!$B$81:$B$110,MAX(1,$F21)))),2,0))</f>
        <v>0</v>
      </c>
      <c r="LX21" s="5" t="n">
        <f aca="false">IF(Kalender!LX21&lt;&gt;1,0,IF(AND($B21&gt;0,INDEX(Kalender!LX$68:LX$77,MAX(1,$B21))&gt;INDEX(Kalender!$B$68:$B$77,MAX(1,$B21))),1,0)+IF(OR(AND($C21&gt;0,INDEX(Kalender!LX$81:LX$110,MAX(1,$C21))&gt;INDEX(Kalender!$B$81:$B$110,MAX(1,$C21))),AND($D21&gt;0,INDEX(Kalender!LX$81:LX$110,MAX(1,$D21))&gt;INDEX(Kalender!$B$81:$B$110,MAX(1,$D21))),AND($E21&gt;0,INDEX(Kalender!LX$81:LX$110,MAX(1,$E21))&gt;INDEX(Kalender!$B$81:$B$110,MAX(1,$E21))),AND($F21&gt;0,INDEX(Kalender!LX$81:LX$110,MAX(1,$F21))&gt;INDEX(Kalender!$B$81:$B$110,MAX(1,$F21)))),2,0))</f>
        <v>0</v>
      </c>
      <c r="LY21" s="5" t="n">
        <f aca="false">IF(Kalender!LY21&lt;&gt;1,0,IF(AND($B21&gt;0,INDEX(Kalender!LY$68:LY$77,MAX(1,$B21))&gt;INDEX(Kalender!$B$68:$B$77,MAX(1,$B21))),1,0)+IF(OR(AND($C21&gt;0,INDEX(Kalender!LY$81:LY$110,MAX(1,$C21))&gt;INDEX(Kalender!$B$81:$B$110,MAX(1,$C21))),AND($D21&gt;0,INDEX(Kalender!LY$81:LY$110,MAX(1,$D21))&gt;INDEX(Kalender!$B$81:$B$110,MAX(1,$D21))),AND($E21&gt;0,INDEX(Kalender!LY$81:LY$110,MAX(1,$E21))&gt;INDEX(Kalender!$B$81:$B$110,MAX(1,$E21))),AND($F21&gt;0,INDEX(Kalender!LY$81:LY$110,MAX(1,$F21))&gt;INDEX(Kalender!$B$81:$B$110,MAX(1,$F21)))),2,0))</f>
        <v>0</v>
      </c>
      <c r="LZ21" s="5" t="n">
        <f aca="false">IF(Kalender!LZ21&lt;&gt;1,0,IF(AND($B21&gt;0,INDEX(Kalender!LZ$68:LZ$77,MAX(1,$B21))&gt;INDEX(Kalender!$B$68:$B$77,MAX(1,$B21))),1,0)+IF(OR(AND($C21&gt;0,INDEX(Kalender!LZ$81:LZ$110,MAX(1,$C21))&gt;INDEX(Kalender!$B$81:$B$110,MAX(1,$C21))),AND($D21&gt;0,INDEX(Kalender!LZ$81:LZ$110,MAX(1,$D21))&gt;INDEX(Kalender!$B$81:$B$110,MAX(1,$D21))),AND($E21&gt;0,INDEX(Kalender!LZ$81:LZ$110,MAX(1,$E21))&gt;INDEX(Kalender!$B$81:$B$110,MAX(1,$E21))),AND($F21&gt;0,INDEX(Kalender!LZ$81:LZ$110,MAX(1,$F21))&gt;INDEX(Kalender!$B$81:$B$110,MAX(1,$F21)))),2,0))</f>
        <v>0</v>
      </c>
      <c r="MA21" s="5" t="n">
        <f aca="false">IF(Kalender!MA21&lt;&gt;1,0,IF(AND($B21&gt;0,INDEX(Kalender!MA$68:MA$77,MAX(1,$B21))&gt;INDEX(Kalender!$B$68:$B$77,MAX(1,$B21))),1,0)+IF(OR(AND($C21&gt;0,INDEX(Kalender!MA$81:MA$110,MAX(1,$C21))&gt;INDEX(Kalender!$B$81:$B$110,MAX(1,$C21))),AND($D21&gt;0,INDEX(Kalender!MA$81:MA$110,MAX(1,$D21))&gt;INDEX(Kalender!$B$81:$B$110,MAX(1,$D21))),AND($E21&gt;0,INDEX(Kalender!MA$81:MA$110,MAX(1,$E21))&gt;INDEX(Kalender!$B$81:$B$110,MAX(1,$E21))),AND($F21&gt;0,INDEX(Kalender!MA$81:MA$110,MAX(1,$F21))&gt;INDEX(Kalender!$B$81:$B$110,MAX(1,$F21)))),2,0))</f>
        <v>0</v>
      </c>
      <c r="MB21" s="5" t="n">
        <f aca="false">IF(Kalender!MB21&lt;&gt;1,0,IF(AND($B21&gt;0,INDEX(Kalender!MB$68:MB$77,MAX(1,$B21))&gt;INDEX(Kalender!$B$68:$B$77,MAX(1,$B21))),1,0)+IF(OR(AND($C21&gt;0,INDEX(Kalender!MB$81:MB$110,MAX(1,$C21))&gt;INDEX(Kalender!$B$81:$B$110,MAX(1,$C21))),AND($D21&gt;0,INDEX(Kalender!MB$81:MB$110,MAX(1,$D21))&gt;INDEX(Kalender!$B$81:$B$110,MAX(1,$D21))),AND($E21&gt;0,INDEX(Kalender!MB$81:MB$110,MAX(1,$E21))&gt;INDEX(Kalender!$B$81:$B$110,MAX(1,$E21))),AND($F21&gt;0,INDEX(Kalender!MB$81:MB$110,MAX(1,$F21))&gt;INDEX(Kalender!$B$81:$B$110,MAX(1,$F21)))),2,0))</f>
        <v>0</v>
      </c>
      <c r="MC21" s="5" t="n">
        <f aca="false">IF(Kalender!MC21&lt;&gt;1,0,IF(AND($B21&gt;0,INDEX(Kalender!MC$68:MC$77,MAX(1,$B21))&gt;INDEX(Kalender!$B$68:$B$77,MAX(1,$B21))),1,0)+IF(OR(AND($C21&gt;0,INDEX(Kalender!MC$81:MC$110,MAX(1,$C21))&gt;INDEX(Kalender!$B$81:$B$110,MAX(1,$C21))),AND($D21&gt;0,INDEX(Kalender!MC$81:MC$110,MAX(1,$D21))&gt;INDEX(Kalender!$B$81:$B$110,MAX(1,$D21))),AND($E21&gt;0,INDEX(Kalender!MC$81:MC$110,MAX(1,$E21))&gt;INDEX(Kalender!$B$81:$B$110,MAX(1,$E21))),AND($F21&gt;0,INDEX(Kalender!MC$81:MC$110,MAX(1,$F21))&gt;INDEX(Kalender!$B$81:$B$110,MAX(1,$F21)))),2,0))</f>
        <v>0</v>
      </c>
      <c r="MD21" s="5" t="n">
        <f aca="false">IF(Kalender!MD21&lt;&gt;1,0,IF(AND($B21&gt;0,INDEX(Kalender!MD$68:MD$77,MAX(1,$B21))&gt;INDEX(Kalender!$B$68:$B$77,MAX(1,$B21))),1,0)+IF(OR(AND($C21&gt;0,INDEX(Kalender!MD$81:MD$110,MAX(1,$C21))&gt;INDEX(Kalender!$B$81:$B$110,MAX(1,$C21))),AND($D21&gt;0,INDEX(Kalender!MD$81:MD$110,MAX(1,$D21))&gt;INDEX(Kalender!$B$81:$B$110,MAX(1,$D21))),AND($E21&gt;0,INDEX(Kalender!MD$81:MD$110,MAX(1,$E21))&gt;INDEX(Kalender!$B$81:$B$110,MAX(1,$E21))),AND($F21&gt;0,INDEX(Kalender!MD$81:MD$110,MAX(1,$F21))&gt;INDEX(Kalender!$B$81:$B$110,MAX(1,$F21)))),2,0))</f>
        <v>0</v>
      </c>
      <c r="ME21" s="5" t="n">
        <f aca="false">IF(Kalender!ME21&lt;&gt;1,0,IF(AND($B21&gt;0,INDEX(Kalender!ME$68:ME$77,MAX(1,$B21))&gt;INDEX(Kalender!$B$68:$B$77,MAX(1,$B21))),1,0)+IF(OR(AND($C21&gt;0,INDEX(Kalender!ME$81:ME$110,MAX(1,$C21))&gt;INDEX(Kalender!$B$81:$B$110,MAX(1,$C21))),AND($D21&gt;0,INDEX(Kalender!ME$81:ME$110,MAX(1,$D21))&gt;INDEX(Kalender!$B$81:$B$110,MAX(1,$D21))),AND($E21&gt;0,INDEX(Kalender!ME$81:ME$110,MAX(1,$E21))&gt;INDEX(Kalender!$B$81:$B$110,MAX(1,$E21))),AND($F21&gt;0,INDEX(Kalender!ME$81:ME$110,MAX(1,$F21))&gt;INDEX(Kalender!$B$81:$B$110,MAX(1,$F21)))),2,0))</f>
        <v>0</v>
      </c>
      <c r="MF21" s="5" t="n">
        <f aca="false">IF(Kalender!MF21&lt;&gt;1,0,IF(AND($B21&gt;0,INDEX(Kalender!MF$68:MF$77,MAX(1,$B21))&gt;INDEX(Kalender!$B$68:$B$77,MAX(1,$B21))),1,0)+IF(OR(AND($C21&gt;0,INDEX(Kalender!MF$81:MF$110,MAX(1,$C21))&gt;INDEX(Kalender!$B$81:$B$110,MAX(1,$C21))),AND($D21&gt;0,INDEX(Kalender!MF$81:MF$110,MAX(1,$D21))&gt;INDEX(Kalender!$B$81:$B$110,MAX(1,$D21))),AND($E21&gt;0,INDEX(Kalender!MF$81:MF$110,MAX(1,$E21))&gt;INDEX(Kalender!$B$81:$B$110,MAX(1,$E21))),AND($F21&gt;0,INDEX(Kalender!MF$81:MF$110,MAX(1,$F21))&gt;INDEX(Kalender!$B$81:$B$110,MAX(1,$F21)))),2,0))</f>
        <v>0</v>
      </c>
      <c r="MG21" s="5" t="n">
        <f aca="false">IF(Kalender!MG21&lt;&gt;1,0,IF(AND($B21&gt;0,INDEX(Kalender!MG$68:MG$77,MAX(1,$B21))&gt;INDEX(Kalender!$B$68:$B$77,MAX(1,$B21))),1,0)+IF(OR(AND($C21&gt;0,INDEX(Kalender!MG$81:MG$110,MAX(1,$C21))&gt;INDEX(Kalender!$B$81:$B$110,MAX(1,$C21))),AND($D21&gt;0,INDEX(Kalender!MG$81:MG$110,MAX(1,$D21))&gt;INDEX(Kalender!$B$81:$B$110,MAX(1,$D21))),AND($E21&gt;0,INDEX(Kalender!MG$81:MG$110,MAX(1,$E21))&gt;INDEX(Kalender!$B$81:$B$110,MAX(1,$E21))),AND($F21&gt;0,INDEX(Kalender!MG$81:MG$110,MAX(1,$F21))&gt;INDEX(Kalender!$B$81:$B$110,MAX(1,$F21)))),2,0))</f>
        <v>0</v>
      </c>
      <c r="MH21" s="5" t="n">
        <f aca="false">IF(Kalender!MH21&lt;&gt;1,0,IF(AND($B21&gt;0,INDEX(Kalender!MH$68:MH$77,MAX(1,$B21))&gt;INDEX(Kalender!$B$68:$B$77,MAX(1,$B21))),1,0)+IF(OR(AND($C21&gt;0,INDEX(Kalender!MH$81:MH$110,MAX(1,$C21))&gt;INDEX(Kalender!$B$81:$B$110,MAX(1,$C21))),AND($D21&gt;0,INDEX(Kalender!MH$81:MH$110,MAX(1,$D21))&gt;INDEX(Kalender!$B$81:$B$110,MAX(1,$D21))),AND($E21&gt;0,INDEX(Kalender!MH$81:MH$110,MAX(1,$E21))&gt;INDEX(Kalender!$B$81:$B$110,MAX(1,$E21))),AND($F21&gt;0,INDEX(Kalender!MH$81:MH$110,MAX(1,$F21))&gt;INDEX(Kalender!$B$81:$B$110,MAX(1,$F21)))),2,0))</f>
        <v>0</v>
      </c>
      <c r="MI21" s="5" t="n">
        <f aca="false">IF(Kalender!MI21&lt;&gt;1,0,IF(AND($B21&gt;0,INDEX(Kalender!MI$68:MI$77,MAX(1,$B21))&gt;INDEX(Kalender!$B$68:$B$77,MAX(1,$B21))),1,0)+IF(OR(AND($C21&gt;0,INDEX(Kalender!MI$81:MI$110,MAX(1,$C21))&gt;INDEX(Kalender!$B$81:$B$110,MAX(1,$C21))),AND($D21&gt;0,INDEX(Kalender!MI$81:MI$110,MAX(1,$D21))&gt;INDEX(Kalender!$B$81:$B$110,MAX(1,$D21))),AND($E21&gt;0,INDEX(Kalender!MI$81:MI$110,MAX(1,$E21))&gt;INDEX(Kalender!$B$81:$B$110,MAX(1,$E21))),AND($F21&gt;0,INDEX(Kalender!MI$81:MI$110,MAX(1,$F21))&gt;INDEX(Kalender!$B$81:$B$110,MAX(1,$F21)))),2,0))</f>
        <v>0</v>
      </c>
      <c r="MJ21" s="5" t="n">
        <f aca="false">IF(Kalender!MJ21&lt;&gt;1,0,IF(AND($B21&gt;0,INDEX(Kalender!MJ$68:MJ$77,MAX(1,$B21))&gt;INDEX(Kalender!$B$68:$B$77,MAX(1,$B21))),1,0)+IF(OR(AND($C21&gt;0,INDEX(Kalender!MJ$81:MJ$110,MAX(1,$C21))&gt;INDEX(Kalender!$B$81:$B$110,MAX(1,$C21))),AND($D21&gt;0,INDEX(Kalender!MJ$81:MJ$110,MAX(1,$D21))&gt;INDEX(Kalender!$B$81:$B$110,MAX(1,$D21))),AND($E21&gt;0,INDEX(Kalender!MJ$81:MJ$110,MAX(1,$E21))&gt;INDEX(Kalender!$B$81:$B$110,MAX(1,$E21))),AND($F21&gt;0,INDEX(Kalender!MJ$81:MJ$110,MAX(1,$F21))&gt;INDEX(Kalender!$B$81:$B$110,MAX(1,$F21)))),2,0))</f>
        <v>0</v>
      </c>
      <c r="MK21" s="5" t="n">
        <f aca="false">IF(Kalender!MK21&lt;&gt;1,0,IF(AND($B21&gt;0,INDEX(Kalender!MK$68:MK$77,MAX(1,$B21))&gt;INDEX(Kalender!$B$68:$B$77,MAX(1,$B21))),1,0)+IF(OR(AND($C21&gt;0,INDEX(Kalender!MK$81:MK$110,MAX(1,$C21))&gt;INDEX(Kalender!$B$81:$B$110,MAX(1,$C21))),AND($D21&gt;0,INDEX(Kalender!MK$81:MK$110,MAX(1,$D21))&gt;INDEX(Kalender!$B$81:$B$110,MAX(1,$D21))),AND($E21&gt;0,INDEX(Kalender!MK$81:MK$110,MAX(1,$E21))&gt;INDEX(Kalender!$B$81:$B$110,MAX(1,$E21))),AND($F21&gt;0,INDEX(Kalender!MK$81:MK$110,MAX(1,$F21))&gt;INDEX(Kalender!$B$81:$B$110,MAX(1,$F21)))),2,0))</f>
        <v>0</v>
      </c>
      <c r="ML21" s="5" t="n">
        <f aca="false">IF(Kalender!ML21&lt;&gt;1,0,IF(AND($B21&gt;0,INDEX(Kalender!ML$68:ML$77,MAX(1,$B21))&gt;INDEX(Kalender!$B$68:$B$77,MAX(1,$B21))),1,0)+IF(OR(AND($C21&gt;0,INDEX(Kalender!ML$81:ML$110,MAX(1,$C21))&gt;INDEX(Kalender!$B$81:$B$110,MAX(1,$C21))),AND($D21&gt;0,INDEX(Kalender!ML$81:ML$110,MAX(1,$D21))&gt;INDEX(Kalender!$B$81:$B$110,MAX(1,$D21))),AND($E21&gt;0,INDEX(Kalender!ML$81:ML$110,MAX(1,$E21))&gt;INDEX(Kalender!$B$81:$B$110,MAX(1,$E21))),AND($F21&gt;0,INDEX(Kalender!ML$81:ML$110,MAX(1,$F21))&gt;INDEX(Kalender!$B$81:$B$110,MAX(1,$F21)))),2,0))</f>
        <v>0</v>
      </c>
      <c r="MM21" s="5" t="n">
        <f aca="false">IF(Kalender!MM21&lt;&gt;1,0,IF(AND($B21&gt;0,INDEX(Kalender!MM$68:MM$77,MAX(1,$B21))&gt;INDEX(Kalender!$B$68:$B$77,MAX(1,$B21))),1,0)+IF(OR(AND($C21&gt;0,INDEX(Kalender!MM$81:MM$110,MAX(1,$C21))&gt;INDEX(Kalender!$B$81:$B$110,MAX(1,$C21))),AND($D21&gt;0,INDEX(Kalender!MM$81:MM$110,MAX(1,$D21))&gt;INDEX(Kalender!$B$81:$B$110,MAX(1,$D21))),AND($E21&gt;0,INDEX(Kalender!MM$81:MM$110,MAX(1,$E21))&gt;INDEX(Kalender!$B$81:$B$110,MAX(1,$E21))),AND($F21&gt;0,INDEX(Kalender!MM$81:MM$110,MAX(1,$F21))&gt;INDEX(Kalender!$B$81:$B$110,MAX(1,$F21)))),2,0))</f>
        <v>0</v>
      </c>
      <c r="MN21" s="5" t="n">
        <f aca="false">IF(Kalender!MN21&lt;&gt;1,0,IF(AND($B21&gt;0,INDEX(Kalender!MN$68:MN$77,MAX(1,$B21))&gt;INDEX(Kalender!$B$68:$B$77,MAX(1,$B21))),1,0)+IF(OR(AND($C21&gt;0,INDEX(Kalender!MN$81:MN$110,MAX(1,$C21))&gt;INDEX(Kalender!$B$81:$B$110,MAX(1,$C21))),AND($D21&gt;0,INDEX(Kalender!MN$81:MN$110,MAX(1,$D21))&gt;INDEX(Kalender!$B$81:$B$110,MAX(1,$D21))),AND($E21&gt;0,INDEX(Kalender!MN$81:MN$110,MAX(1,$E21))&gt;INDEX(Kalender!$B$81:$B$110,MAX(1,$E21))),AND($F21&gt;0,INDEX(Kalender!MN$81:MN$110,MAX(1,$F21))&gt;INDEX(Kalender!$B$81:$B$110,MAX(1,$F21)))),2,0))</f>
        <v>0</v>
      </c>
      <c r="MO21" s="5" t="n">
        <f aca="false">IF(Kalender!MO21&lt;&gt;1,0,IF(AND($B21&gt;0,INDEX(Kalender!MO$68:MO$77,MAX(1,$B21))&gt;INDEX(Kalender!$B$68:$B$77,MAX(1,$B21))),1,0)+IF(OR(AND($C21&gt;0,INDEX(Kalender!MO$81:MO$110,MAX(1,$C21))&gt;INDEX(Kalender!$B$81:$B$110,MAX(1,$C21))),AND($D21&gt;0,INDEX(Kalender!MO$81:MO$110,MAX(1,$D21))&gt;INDEX(Kalender!$B$81:$B$110,MAX(1,$D21))),AND($E21&gt;0,INDEX(Kalender!MO$81:MO$110,MAX(1,$E21))&gt;INDEX(Kalender!$B$81:$B$110,MAX(1,$E21))),AND($F21&gt;0,INDEX(Kalender!MO$81:MO$110,MAX(1,$F21))&gt;INDEX(Kalender!$B$81:$B$110,MAX(1,$F21)))),2,0))</f>
        <v>0</v>
      </c>
      <c r="MP21" s="5" t="n">
        <f aca="false">IF(Kalender!MP21&lt;&gt;1,0,IF(AND($B21&gt;0,INDEX(Kalender!MP$68:MP$77,MAX(1,$B21))&gt;INDEX(Kalender!$B$68:$B$77,MAX(1,$B21))),1,0)+IF(OR(AND($C21&gt;0,INDEX(Kalender!MP$81:MP$110,MAX(1,$C21))&gt;INDEX(Kalender!$B$81:$B$110,MAX(1,$C21))),AND($D21&gt;0,INDEX(Kalender!MP$81:MP$110,MAX(1,$D21))&gt;INDEX(Kalender!$B$81:$B$110,MAX(1,$D21))),AND($E21&gt;0,INDEX(Kalender!MP$81:MP$110,MAX(1,$E21))&gt;INDEX(Kalender!$B$81:$B$110,MAX(1,$E21))),AND($F21&gt;0,INDEX(Kalender!MP$81:MP$110,MAX(1,$F21))&gt;INDEX(Kalender!$B$81:$B$110,MAX(1,$F21)))),2,0))</f>
        <v>0</v>
      </c>
      <c r="MQ21" s="5" t="n">
        <f aca="false">IF(Kalender!MQ21&lt;&gt;1,0,IF(AND($B21&gt;0,INDEX(Kalender!MQ$68:MQ$77,MAX(1,$B21))&gt;INDEX(Kalender!$B$68:$B$77,MAX(1,$B21))),1,0)+IF(OR(AND($C21&gt;0,INDEX(Kalender!MQ$81:MQ$110,MAX(1,$C21))&gt;INDEX(Kalender!$B$81:$B$110,MAX(1,$C21))),AND($D21&gt;0,INDEX(Kalender!MQ$81:MQ$110,MAX(1,$D21))&gt;INDEX(Kalender!$B$81:$B$110,MAX(1,$D21))),AND($E21&gt;0,INDEX(Kalender!MQ$81:MQ$110,MAX(1,$E21))&gt;INDEX(Kalender!$B$81:$B$110,MAX(1,$E21))),AND($F21&gt;0,INDEX(Kalender!MQ$81:MQ$110,MAX(1,$F21))&gt;INDEX(Kalender!$B$81:$B$110,MAX(1,$F21)))),2,0))</f>
        <v>0</v>
      </c>
      <c r="MR21" s="5" t="n">
        <f aca="false">IF(Kalender!MR21&lt;&gt;1,0,IF(AND($B21&gt;0,INDEX(Kalender!MR$68:MR$77,MAX(1,$B21))&gt;INDEX(Kalender!$B$68:$B$77,MAX(1,$B21))),1,0)+IF(OR(AND($C21&gt;0,INDEX(Kalender!MR$81:MR$110,MAX(1,$C21))&gt;INDEX(Kalender!$B$81:$B$110,MAX(1,$C21))),AND($D21&gt;0,INDEX(Kalender!MR$81:MR$110,MAX(1,$D21))&gt;INDEX(Kalender!$B$81:$B$110,MAX(1,$D21))),AND($E21&gt;0,INDEX(Kalender!MR$81:MR$110,MAX(1,$E21))&gt;INDEX(Kalender!$B$81:$B$110,MAX(1,$E21))),AND($F21&gt;0,INDEX(Kalender!MR$81:MR$110,MAX(1,$F21))&gt;INDEX(Kalender!$B$81:$B$110,MAX(1,$F21)))),2,0))</f>
        <v>0</v>
      </c>
      <c r="MS21" s="5" t="n">
        <f aca="false">IF(Kalender!MS21&lt;&gt;1,0,IF(AND($B21&gt;0,INDEX(Kalender!MS$68:MS$77,MAX(1,$B21))&gt;INDEX(Kalender!$B$68:$B$77,MAX(1,$B21))),1,0)+IF(OR(AND($C21&gt;0,INDEX(Kalender!MS$81:MS$110,MAX(1,$C21))&gt;INDEX(Kalender!$B$81:$B$110,MAX(1,$C21))),AND($D21&gt;0,INDEX(Kalender!MS$81:MS$110,MAX(1,$D21))&gt;INDEX(Kalender!$B$81:$B$110,MAX(1,$D21))),AND($E21&gt;0,INDEX(Kalender!MS$81:MS$110,MAX(1,$E21))&gt;INDEX(Kalender!$B$81:$B$110,MAX(1,$E21))),AND($F21&gt;0,INDEX(Kalender!MS$81:MS$110,MAX(1,$F21))&gt;INDEX(Kalender!$B$81:$B$110,MAX(1,$F21)))),2,0))</f>
        <v>0</v>
      </c>
      <c r="MT21" s="5" t="n">
        <f aca="false">IF(Kalender!MT21&lt;&gt;1,0,IF(AND($B21&gt;0,INDEX(Kalender!MT$68:MT$77,MAX(1,$B21))&gt;INDEX(Kalender!$B$68:$B$77,MAX(1,$B21))),1,0)+IF(OR(AND($C21&gt;0,INDEX(Kalender!MT$81:MT$110,MAX(1,$C21))&gt;INDEX(Kalender!$B$81:$B$110,MAX(1,$C21))),AND($D21&gt;0,INDEX(Kalender!MT$81:MT$110,MAX(1,$D21))&gt;INDEX(Kalender!$B$81:$B$110,MAX(1,$D21))),AND($E21&gt;0,INDEX(Kalender!MT$81:MT$110,MAX(1,$E21))&gt;INDEX(Kalender!$B$81:$B$110,MAX(1,$E21))),AND($F21&gt;0,INDEX(Kalender!MT$81:MT$110,MAX(1,$F21))&gt;INDEX(Kalender!$B$81:$B$110,MAX(1,$F21)))),2,0))</f>
        <v>0</v>
      </c>
      <c r="MU21" s="5" t="n">
        <f aca="false">IF(Kalender!MU21&lt;&gt;1,0,IF(AND($B21&gt;0,INDEX(Kalender!MU$68:MU$77,MAX(1,$B21))&gt;INDEX(Kalender!$B$68:$B$77,MAX(1,$B21))),1,0)+IF(OR(AND($C21&gt;0,INDEX(Kalender!MU$81:MU$110,MAX(1,$C21))&gt;INDEX(Kalender!$B$81:$B$110,MAX(1,$C21))),AND($D21&gt;0,INDEX(Kalender!MU$81:MU$110,MAX(1,$D21))&gt;INDEX(Kalender!$B$81:$B$110,MAX(1,$D21))),AND($E21&gt;0,INDEX(Kalender!MU$81:MU$110,MAX(1,$E21))&gt;INDEX(Kalender!$B$81:$B$110,MAX(1,$E21))),AND($F21&gt;0,INDEX(Kalender!MU$81:MU$110,MAX(1,$F21))&gt;INDEX(Kalender!$B$81:$B$110,MAX(1,$F21)))),2,0))</f>
        <v>0</v>
      </c>
      <c r="MV21" s="5" t="n">
        <f aca="false">IF(Kalender!MV21&lt;&gt;1,0,IF(AND($B21&gt;0,INDEX(Kalender!MV$68:MV$77,MAX(1,$B21))&gt;INDEX(Kalender!$B$68:$B$77,MAX(1,$B21))),1,0)+IF(OR(AND($C21&gt;0,INDEX(Kalender!MV$81:MV$110,MAX(1,$C21))&gt;INDEX(Kalender!$B$81:$B$110,MAX(1,$C21))),AND($D21&gt;0,INDEX(Kalender!MV$81:MV$110,MAX(1,$D21))&gt;INDEX(Kalender!$B$81:$B$110,MAX(1,$D21))),AND($E21&gt;0,INDEX(Kalender!MV$81:MV$110,MAX(1,$E21))&gt;INDEX(Kalender!$B$81:$B$110,MAX(1,$E21))),AND($F21&gt;0,INDEX(Kalender!MV$81:MV$110,MAX(1,$F21))&gt;INDEX(Kalender!$B$81:$B$110,MAX(1,$F21)))),2,0))</f>
        <v>0</v>
      </c>
      <c r="MW21" s="5" t="n">
        <f aca="false">IF(Kalender!MW21&lt;&gt;1,0,IF(AND($B21&gt;0,INDEX(Kalender!MW$68:MW$77,MAX(1,$B21))&gt;INDEX(Kalender!$B$68:$B$77,MAX(1,$B21))),1,0)+IF(OR(AND($C21&gt;0,INDEX(Kalender!MW$81:MW$110,MAX(1,$C21))&gt;INDEX(Kalender!$B$81:$B$110,MAX(1,$C21))),AND($D21&gt;0,INDEX(Kalender!MW$81:MW$110,MAX(1,$D21))&gt;INDEX(Kalender!$B$81:$B$110,MAX(1,$D21))),AND($E21&gt;0,INDEX(Kalender!MW$81:MW$110,MAX(1,$E21))&gt;INDEX(Kalender!$B$81:$B$110,MAX(1,$E21))),AND($F21&gt;0,INDEX(Kalender!MW$81:MW$110,MAX(1,$F21))&gt;INDEX(Kalender!$B$81:$B$110,MAX(1,$F21)))),2,0))</f>
        <v>0</v>
      </c>
      <c r="MX21" s="5" t="n">
        <f aca="false">IF(Kalender!MX21&lt;&gt;1,0,IF(AND($B21&gt;0,INDEX(Kalender!MX$68:MX$77,MAX(1,$B21))&gt;INDEX(Kalender!$B$68:$B$77,MAX(1,$B21))),1,0)+IF(OR(AND($C21&gt;0,INDEX(Kalender!MX$81:MX$110,MAX(1,$C21))&gt;INDEX(Kalender!$B$81:$B$110,MAX(1,$C21))),AND($D21&gt;0,INDEX(Kalender!MX$81:MX$110,MAX(1,$D21))&gt;INDEX(Kalender!$B$81:$B$110,MAX(1,$D21))),AND($E21&gt;0,INDEX(Kalender!MX$81:MX$110,MAX(1,$E21))&gt;INDEX(Kalender!$B$81:$B$110,MAX(1,$E21))),AND($F21&gt;0,INDEX(Kalender!MX$81:MX$110,MAX(1,$F21))&gt;INDEX(Kalender!$B$81:$B$110,MAX(1,$F21)))),2,0))</f>
        <v>0</v>
      </c>
      <c r="MY21" s="5" t="n">
        <f aca="false">IF(Kalender!MY21&lt;&gt;1,0,IF(AND($B21&gt;0,INDEX(Kalender!MY$68:MY$77,MAX(1,$B21))&gt;INDEX(Kalender!$B$68:$B$77,MAX(1,$B21))),1,0)+IF(OR(AND($C21&gt;0,INDEX(Kalender!MY$81:MY$110,MAX(1,$C21))&gt;INDEX(Kalender!$B$81:$B$110,MAX(1,$C21))),AND($D21&gt;0,INDEX(Kalender!MY$81:MY$110,MAX(1,$D21))&gt;INDEX(Kalender!$B$81:$B$110,MAX(1,$D21))),AND($E21&gt;0,INDEX(Kalender!MY$81:MY$110,MAX(1,$E21))&gt;INDEX(Kalender!$B$81:$B$110,MAX(1,$E21))),AND($F21&gt;0,INDEX(Kalender!MY$81:MY$110,MAX(1,$F21))&gt;INDEX(Kalender!$B$81:$B$110,MAX(1,$F21)))),2,0))</f>
        <v>0</v>
      </c>
      <c r="MZ21" s="5" t="n">
        <f aca="false">IF(Kalender!MZ21&lt;&gt;1,0,IF(AND($B21&gt;0,INDEX(Kalender!MZ$68:MZ$77,MAX(1,$B21))&gt;INDEX(Kalender!$B$68:$B$77,MAX(1,$B21))),1,0)+IF(OR(AND($C21&gt;0,INDEX(Kalender!MZ$81:MZ$110,MAX(1,$C21))&gt;INDEX(Kalender!$B$81:$B$110,MAX(1,$C21))),AND($D21&gt;0,INDEX(Kalender!MZ$81:MZ$110,MAX(1,$D21))&gt;INDEX(Kalender!$B$81:$B$110,MAX(1,$D21))),AND($E21&gt;0,INDEX(Kalender!MZ$81:MZ$110,MAX(1,$E21))&gt;INDEX(Kalender!$B$81:$B$110,MAX(1,$E21))),AND($F21&gt;0,INDEX(Kalender!MZ$81:MZ$110,MAX(1,$F21))&gt;INDEX(Kalender!$B$81:$B$110,MAX(1,$F21)))),2,0))</f>
        <v>0</v>
      </c>
      <c r="NA21" s="5" t="n">
        <f aca="false">IF(Kalender!NA21&lt;&gt;1,0,IF(AND($B21&gt;0,INDEX(Kalender!NA$68:NA$77,MAX(1,$B21))&gt;INDEX(Kalender!$B$68:$B$77,MAX(1,$B21))),1,0)+IF(OR(AND($C21&gt;0,INDEX(Kalender!NA$81:NA$110,MAX(1,$C21))&gt;INDEX(Kalender!$B$81:$B$110,MAX(1,$C21))),AND($D21&gt;0,INDEX(Kalender!NA$81:NA$110,MAX(1,$D21))&gt;INDEX(Kalender!$B$81:$B$110,MAX(1,$D21))),AND($E21&gt;0,INDEX(Kalender!NA$81:NA$110,MAX(1,$E21))&gt;INDEX(Kalender!$B$81:$B$110,MAX(1,$E21))),AND($F21&gt;0,INDEX(Kalender!NA$81:NA$110,MAX(1,$F21))&gt;INDEX(Kalender!$B$81:$B$110,MAX(1,$F21)))),2,0))</f>
        <v>0</v>
      </c>
      <c r="NB21" s="5" t="n">
        <f aca="false">IF(Kalender!NB21&lt;&gt;1,0,IF(AND($B21&gt;0,INDEX(Kalender!NB$68:NB$77,MAX(1,$B21))&gt;INDEX(Kalender!$B$68:$B$77,MAX(1,$B21))),1,0)+IF(OR(AND($C21&gt;0,INDEX(Kalender!NB$81:NB$110,MAX(1,$C21))&gt;INDEX(Kalender!$B$81:$B$110,MAX(1,$C21))),AND($D21&gt;0,INDEX(Kalender!NB$81:NB$110,MAX(1,$D21))&gt;INDEX(Kalender!$B$81:$B$110,MAX(1,$D21))),AND($E21&gt;0,INDEX(Kalender!NB$81:NB$110,MAX(1,$E21))&gt;INDEX(Kalender!$B$81:$B$110,MAX(1,$E21))),AND($F21&gt;0,INDEX(Kalender!NB$81:NB$110,MAX(1,$F21))&gt;INDEX(Kalender!$B$81:$B$110,MAX(1,$F21)))),2,0))</f>
        <v>0</v>
      </c>
      <c r="NC21" s="5" t="n">
        <f aca="false">IF(Kalender!NC21&lt;&gt;1,0,IF(AND($B21&gt;0,INDEX(Kalender!NC$68:NC$77,MAX(1,$B21))&gt;INDEX(Kalender!$B$68:$B$77,MAX(1,$B21))),1,0)+IF(OR(AND($C21&gt;0,INDEX(Kalender!NC$81:NC$110,MAX(1,$C21))&gt;INDEX(Kalender!$B$81:$B$110,MAX(1,$C21))),AND($D21&gt;0,INDEX(Kalender!NC$81:NC$110,MAX(1,$D21))&gt;INDEX(Kalender!$B$81:$B$110,MAX(1,$D21))),AND($E21&gt;0,INDEX(Kalender!NC$81:NC$110,MAX(1,$E21))&gt;INDEX(Kalender!$B$81:$B$110,MAX(1,$E21))),AND($F21&gt;0,INDEX(Kalender!NC$81:NC$110,MAX(1,$F21))&gt;INDEX(Kalender!$B$81:$B$110,MAX(1,$F21)))),2,0))</f>
        <v>0</v>
      </c>
      <c r="ND21" s="5" t="n">
        <f aca="false">IF(Kalender!ND21&lt;&gt;1,0,IF(AND($B21&gt;0,INDEX(Kalender!ND$68:ND$77,MAX(1,$B21))&gt;INDEX(Kalender!$B$68:$B$77,MAX(1,$B21))),1,0)+IF(OR(AND($C21&gt;0,INDEX(Kalender!ND$81:ND$110,MAX(1,$C21))&gt;INDEX(Kalender!$B$81:$B$110,MAX(1,$C21))),AND($D21&gt;0,INDEX(Kalender!ND$81:ND$110,MAX(1,$D21))&gt;INDEX(Kalender!$B$81:$B$110,MAX(1,$D21))),AND($E21&gt;0,INDEX(Kalender!ND$81:ND$110,MAX(1,$E21))&gt;INDEX(Kalender!$B$81:$B$110,MAX(1,$E21))),AND($F21&gt;0,INDEX(Kalender!ND$81:ND$110,MAX(1,$F21))&gt;INDEX(Kalender!$B$81:$B$110,MAX(1,$F21)))),2,0))</f>
        <v>0</v>
      </c>
      <c r="NE21" s="5" t="n">
        <f aca="false">IF(Kalender!NE21&lt;&gt;1,0,IF(AND($B21&gt;0,INDEX(Kalender!NE$68:NE$77,MAX(1,$B21))&gt;INDEX(Kalender!$B$68:$B$77,MAX(1,$B21))),1,0)+IF(OR(AND($C21&gt;0,INDEX(Kalender!NE$81:NE$110,MAX(1,$C21))&gt;INDEX(Kalender!$B$81:$B$110,MAX(1,$C21))),AND($D21&gt;0,INDEX(Kalender!NE$81:NE$110,MAX(1,$D21))&gt;INDEX(Kalender!$B$81:$B$110,MAX(1,$D21))),AND($E21&gt;0,INDEX(Kalender!NE$81:NE$110,MAX(1,$E21))&gt;INDEX(Kalender!$B$81:$B$110,MAX(1,$E21))),AND($F21&gt;0,INDEX(Kalender!NE$81:NE$110,MAX(1,$F21))&gt;INDEX(Kalender!$B$81:$B$110,MAX(1,$F21)))),2,0))</f>
        <v>0</v>
      </c>
      <c r="NF21" s="5" t="n">
        <f aca="false">IF(Kalender!NF21&lt;&gt;1,0,IF(AND($B21&gt;0,INDEX(Kalender!NF$68:NF$77,MAX(1,$B21))&gt;INDEX(Kalender!$B$68:$B$77,MAX(1,$B21))),1,0)+IF(OR(AND($C21&gt;0,INDEX(Kalender!NF$81:NF$110,MAX(1,$C21))&gt;INDEX(Kalender!$B$81:$B$110,MAX(1,$C21))),AND($D21&gt;0,INDEX(Kalender!NF$81:NF$110,MAX(1,$D21))&gt;INDEX(Kalender!$B$81:$B$110,MAX(1,$D21))),AND($E21&gt;0,INDEX(Kalender!NF$81:NF$110,MAX(1,$E21))&gt;INDEX(Kalender!$B$81:$B$110,MAX(1,$E21))),AND($F21&gt;0,INDEX(Kalender!NF$81:NF$110,MAX(1,$F21))&gt;INDEX(Kalender!$B$81:$B$110,MAX(1,$F21)))),2,0))</f>
        <v>0</v>
      </c>
      <c r="NG21" s="5" t="n">
        <f aca="false">IF(Kalender!NG21&lt;&gt;1,0,IF(AND($B21&gt;0,INDEX(Kalender!NG$68:NG$77,MAX(1,$B21))&gt;INDEX(Kalender!$B$68:$B$77,MAX(1,$B21))),1,0)+IF(OR(AND($C21&gt;0,INDEX(Kalender!NG$81:NG$110,MAX(1,$C21))&gt;INDEX(Kalender!$B$81:$B$110,MAX(1,$C21))),AND($D21&gt;0,INDEX(Kalender!NG$81:NG$110,MAX(1,$D21))&gt;INDEX(Kalender!$B$81:$B$110,MAX(1,$D21))),AND($E21&gt;0,INDEX(Kalender!NG$81:NG$110,MAX(1,$E21))&gt;INDEX(Kalender!$B$81:$B$110,MAX(1,$E21))),AND($F21&gt;0,INDEX(Kalender!NG$81:NG$110,MAX(1,$F21))&gt;INDEX(Kalender!$B$81:$B$110,MAX(1,$F21)))),2,0))</f>
        <v>0</v>
      </c>
      <c r="NH21" s="5" t="n">
        <f aca="false">IF(Kalender!NH21&lt;&gt;1,0,IF(AND($B21&gt;0,INDEX(Kalender!NH$68:NH$77,MAX(1,$B21))&gt;INDEX(Kalender!$B$68:$B$77,MAX(1,$B21))),1,0)+IF(OR(AND($C21&gt;0,INDEX(Kalender!NH$81:NH$110,MAX(1,$C21))&gt;INDEX(Kalender!$B$81:$B$110,MAX(1,$C21))),AND($D21&gt;0,INDEX(Kalender!NH$81:NH$110,MAX(1,$D21))&gt;INDEX(Kalender!$B$81:$B$110,MAX(1,$D21))),AND($E21&gt;0,INDEX(Kalender!NH$81:NH$110,MAX(1,$E21))&gt;INDEX(Kalender!$B$81:$B$110,MAX(1,$E21))),AND($F21&gt;0,INDEX(Kalender!NH$81:NH$110,MAX(1,$F21))&gt;INDEX(Kalender!$B$81:$B$110,MAX(1,$F21)))),2,0))</f>
        <v>0</v>
      </c>
    </row>
    <row r="22" customFormat="false" ht="15" hidden="false" customHeight="false" outlineLevel="0" collapsed="false">
      <c r="A22" s="5" t="str">
        <f aca="false">Kalender!A22</f>
        <v/>
      </c>
      <c r="B22" s="5" t="n">
        <f aca="false">IFERROR(MATCH(Kalender!$B22,Kalender!$A$68:$A$77,0),0)</f>
        <v>5</v>
      </c>
      <c r="C22" s="5" t="n">
        <f aca="false">IF(Kalender!C22="",0,IFERROR(MATCH(Kalender!C22,Kalender!$A$81:$A$110,0),0))</f>
        <v>0</v>
      </c>
      <c r="D22" s="5" t="n">
        <f aca="false">IF(Kalender!D22="",0,IFERROR(MATCH(Kalender!D22,Kalender!$A$81:$A$110,0),0))</f>
        <v>0</v>
      </c>
      <c r="E22" s="5" t="n">
        <f aca="false">IF(Kalender!E22="",0,IFERROR(MATCH(Kalender!E22,Kalender!$A$81:$A$110,0),0))</f>
        <v>0</v>
      </c>
      <c r="F22" s="5" t="n">
        <f aca="false">IF(Kalender!F22="",0,IFERROR(MATCH(Kalender!F22,Kalender!$A$81:$A$110,0),0))</f>
        <v>0</v>
      </c>
      <c r="G22" s="5" t="n">
        <f aca="false">IF(Kalender!G22&lt;&gt;1,0,IF(AND($B22&gt;0,INDEX(Kalender!G$68:G$77,MAX(1,$B22))&gt;INDEX(Kalender!$B$68:$B$77,MAX(1,$B22))),1,0)+IF(OR(AND($C22&gt;0,INDEX(Kalender!G$81:G$110,MAX(1,$C22))&gt;INDEX(Kalender!$B$81:$B$110,MAX(1,$C22))),AND($D22&gt;0,INDEX(Kalender!G$81:G$110,MAX(1,$D22))&gt;INDEX(Kalender!$B$81:$B$110,MAX(1,$D22))),AND($E22&gt;0,INDEX(Kalender!G$81:G$110,MAX(1,$E22))&gt;INDEX(Kalender!$B$81:$B$110,MAX(1,$E22))),AND($F22&gt;0,INDEX(Kalender!G$81:G$110,MAX(1,$F22))&gt;INDEX(Kalender!$B$81:$B$110,MAX(1,$F22)))),2,0))</f>
        <v>0</v>
      </c>
      <c r="H22" s="5" t="n">
        <f aca="false">IF(Kalender!H22&lt;&gt;1,0,IF(AND($B22&gt;0,INDEX(Kalender!H$68:H$77,MAX(1,$B22))&gt;INDEX(Kalender!$B$68:$B$77,MAX(1,$B22))),1,0)+IF(OR(AND($C22&gt;0,INDEX(Kalender!H$81:H$110,MAX(1,$C22))&gt;INDEX(Kalender!$B$81:$B$110,MAX(1,$C22))),AND($D22&gt;0,INDEX(Kalender!H$81:H$110,MAX(1,$D22))&gt;INDEX(Kalender!$B$81:$B$110,MAX(1,$D22))),AND($E22&gt;0,INDEX(Kalender!H$81:H$110,MAX(1,$E22))&gt;INDEX(Kalender!$B$81:$B$110,MAX(1,$E22))),AND($F22&gt;0,INDEX(Kalender!H$81:H$110,MAX(1,$F22))&gt;INDEX(Kalender!$B$81:$B$110,MAX(1,$F22)))),2,0))</f>
        <v>0</v>
      </c>
      <c r="I22" s="5" t="n">
        <f aca="false">IF(Kalender!I22&lt;&gt;1,0,IF(AND($B22&gt;0,INDEX(Kalender!I$68:I$77,MAX(1,$B22))&gt;INDEX(Kalender!$B$68:$B$77,MAX(1,$B22))),1,0)+IF(OR(AND($C22&gt;0,INDEX(Kalender!I$81:I$110,MAX(1,$C22))&gt;INDEX(Kalender!$B$81:$B$110,MAX(1,$C22))),AND($D22&gt;0,INDEX(Kalender!I$81:I$110,MAX(1,$D22))&gt;INDEX(Kalender!$B$81:$B$110,MAX(1,$D22))),AND($E22&gt;0,INDEX(Kalender!I$81:I$110,MAX(1,$E22))&gt;INDEX(Kalender!$B$81:$B$110,MAX(1,$E22))),AND($F22&gt;0,INDEX(Kalender!I$81:I$110,MAX(1,$F22))&gt;INDEX(Kalender!$B$81:$B$110,MAX(1,$F22)))),2,0))</f>
        <v>0</v>
      </c>
      <c r="J22" s="5" t="n">
        <f aca="false">IF(Kalender!J22&lt;&gt;1,0,IF(AND($B22&gt;0,INDEX(Kalender!J$68:J$77,MAX(1,$B22))&gt;INDEX(Kalender!$B$68:$B$77,MAX(1,$B22))),1,0)+IF(OR(AND($C22&gt;0,INDEX(Kalender!J$81:J$110,MAX(1,$C22))&gt;INDEX(Kalender!$B$81:$B$110,MAX(1,$C22))),AND($D22&gt;0,INDEX(Kalender!J$81:J$110,MAX(1,$D22))&gt;INDEX(Kalender!$B$81:$B$110,MAX(1,$D22))),AND($E22&gt;0,INDEX(Kalender!J$81:J$110,MAX(1,$E22))&gt;INDEX(Kalender!$B$81:$B$110,MAX(1,$E22))),AND($F22&gt;0,INDEX(Kalender!J$81:J$110,MAX(1,$F22))&gt;INDEX(Kalender!$B$81:$B$110,MAX(1,$F22)))),2,0))</f>
        <v>0</v>
      </c>
      <c r="K22" s="5" t="n">
        <f aca="false">IF(Kalender!K22&lt;&gt;1,0,IF(AND($B22&gt;0,INDEX(Kalender!K$68:K$77,MAX(1,$B22))&gt;INDEX(Kalender!$B$68:$B$77,MAX(1,$B22))),1,0)+IF(OR(AND($C22&gt;0,INDEX(Kalender!K$81:K$110,MAX(1,$C22))&gt;INDEX(Kalender!$B$81:$B$110,MAX(1,$C22))),AND($D22&gt;0,INDEX(Kalender!K$81:K$110,MAX(1,$D22))&gt;INDEX(Kalender!$B$81:$B$110,MAX(1,$D22))),AND($E22&gt;0,INDEX(Kalender!K$81:K$110,MAX(1,$E22))&gt;INDEX(Kalender!$B$81:$B$110,MAX(1,$E22))),AND($F22&gt;0,INDEX(Kalender!K$81:K$110,MAX(1,$F22))&gt;INDEX(Kalender!$B$81:$B$110,MAX(1,$F22)))),2,0))</f>
        <v>0</v>
      </c>
      <c r="L22" s="5" t="n">
        <f aca="false">IF(Kalender!L22&lt;&gt;1,0,IF(AND($B22&gt;0,INDEX(Kalender!L$68:L$77,MAX(1,$B22))&gt;INDEX(Kalender!$B$68:$B$77,MAX(1,$B22))),1,0)+IF(OR(AND($C22&gt;0,INDEX(Kalender!L$81:L$110,MAX(1,$C22))&gt;INDEX(Kalender!$B$81:$B$110,MAX(1,$C22))),AND($D22&gt;0,INDEX(Kalender!L$81:L$110,MAX(1,$D22))&gt;INDEX(Kalender!$B$81:$B$110,MAX(1,$D22))),AND($E22&gt;0,INDEX(Kalender!L$81:L$110,MAX(1,$E22))&gt;INDEX(Kalender!$B$81:$B$110,MAX(1,$E22))),AND($F22&gt;0,INDEX(Kalender!L$81:L$110,MAX(1,$F22))&gt;INDEX(Kalender!$B$81:$B$110,MAX(1,$F22)))),2,0))</f>
        <v>0</v>
      </c>
      <c r="M22" s="5" t="n">
        <f aca="false">IF(Kalender!M22&lt;&gt;1,0,IF(AND($B22&gt;0,INDEX(Kalender!M$68:M$77,MAX(1,$B22))&gt;INDEX(Kalender!$B$68:$B$77,MAX(1,$B22))),1,0)+IF(OR(AND($C22&gt;0,INDEX(Kalender!M$81:M$110,MAX(1,$C22))&gt;INDEX(Kalender!$B$81:$B$110,MAX(1,$C22))),AND($D22&gt;0,INDEX(Kalender!M$81:M$110,MAX(1,$D22))&gt;INDEX(Kalender!$B$81:$B$110,MAX(1,$D22))),AND($E22&gt;0,INDEX(Kalender!M$81:M$110,MAX(1,$E22))&gt;INDEX(Kalender!$B$81:$B$110,MAX(1,$E22))),AND($F22&gt;0,INDEX(Kalender!M$81:M$110,MAX(1,$F22))&gt;INDEX(Kalender!$B$81:$B$110,MAX(1,$F22)))),2,0))</f>
        <v>0</v>
      </c>
      <c r="N22" s="5" t="n">
        <f aca="false">IF(Kalender!N22&lt;&gt;1,0,IF(AND($B22&gt;0,INDEX(Kalender!N$68:N$77,MAX(1,$B22))&gt;INDEX(Kalender!$B$68:$B$77,MAX(1,$B22))),1,0)+IF(OR(AND($C22&gt;0,INDEX(Kalender!N$81:N$110,MAX(1,$C22))&gt;INDEX(Kalender!$B$81:$B$110,MAX(1,$C22))),AND($D22&gt;0,INDEX(Kalender!N$81:N$110,MAX(1,$D22))&gt;INDEX(Kalender!$B$81:$B$110,MAX(1,$D22))),AND($E22&gt;0,INDEX(Kalender!N$81:N$110,MAX(1,$E22))&gt;INDEX(Kalender!$B$81:$B$110,MAX(1,$E22))),AND($F22&gt;0,INDEX(Kalender!N$81:N$110,MAX(1,$F22))&gt;INDEX(Kalender!$B$81:$B$110,MAX(1,$F22)))),2,0))</f>
        <v>0</v>
      </c>
      <c r="O22" s="5" t="n">
        <f aca="false">IF(Kalender!O22&lt;&gt;1,0,IF(AND($B22&gt;0,INDEX(Kalender!O$68:O$77,MAX(1,$B22))&gt;INDEX(Kalender!$B$68:$B$77,MAX(1,$B22))),1,0)+IF(OR(AND($C22&gt;0,INDEX(Kalender!O$81:O$110,MAX(1,$C22))&gt;INDEX(Kalender!$B$81:$B$110,MAX(1,$C22))),AND($D22&gt;0,INDEX(Kalender!O$81:O$110,MAX(1,$D22))&gt;INDEX(Kalender!$B$81:$B$110,MAX(1,$D22))),AND($E22&gt;0,INDEX(Kalender!O$81:O$110,MAX(1,$E22))&gt;INDEX(Kalender!$B$81:$B$110,MAX(1,$E22))),AND($F22&gt;0,INDEX(Kalender!O$81:O$110,MAX(1,$F22))&gt;INDEX(Kalender!$B$81:$B$110,MAX(1,$F22)))),2,0))</f>
        <v>0</v>
      </c>
      <c r="P22" s="5" t="n">
        <f aca="false">IF(Kalender!P22&lt;&gt;1,0,IF(AND($B22&gt;0,INDEX(Kalender!P$68:P$77,MAX(1,$B22))&gt;INDEX(Kalender!$B$68:$B$77,MAX(1,$B22))),1,0)+IF(OR(AND($C22&gt;0,INDEX(Kalender!P$81:P$110,MAX(1,$C22))&gt;INDEX(Kalender!$B$81:$B$110,MAX(1,$C22))),AND($D22&gt;0,INDEX(Kalender!P$81:P$110,MAX(1,$D22))&gt;INDEX(Kalender!$B$81:$B$110,MAX(1,$D22))),AND($E22&gt;0,INDEX(Kalender!P$81:P$110,MAX(1,$E22))&gt;INDEX(Kalender!$B$81:$B$110,MAX(1,$E22))),AND($F22&gt;0,INDEX(Kalender!P$81:P$110,MAX(1,$F22))&gt;INDEX(Kalender!$B$81:$B$110,MAX(1,$F22)))),2,0))</f>
        <v>0</v>
      </c>
      <c r="Q22" s="5" t="n">
        <f aca="false">IF(Kalender!Q22&lt;&gt;1,0,IF(AND($B22&gt;0,INDEX(Kalender!Q$68:Q$77,MAX(1,$B22))&gt;INDEX(Kalender!$B$68:$B$77,MAX(1,$B22))),1,0)+IF(OR(AND($C22&gt;0,INDEX(Kalender!Q$81:Q$110,MAX(1,$C22))&gt;INDEX(Kalender!$B$81:$B$110,MAX(1,$C22))),AND($D22&gt;0,INDEX(Kalender!Q$81:Q$110,MAX(1,$D22))&gt;INDEX(Kalender!$B$81:$B$110,MAX(1,$D22))),AND($E22&gt;0,INDEX(Kalender!Q$81:Q$110,MAX(1,$E22))&gt;INDEX(Kalender!$B$81:$B$110,MAX(1,$E22))),AND($F22&gt;0,INDEX(Kalender!Q$81:Q$110,MAX(1,$F22))&gt;INDEX(Kalender!$B$81:$B$110,MAX(1,$F22)))),2,0))</f>
        <v>0</v>
      </c>
      <c r="R22" s="5" t="n">
        <f aca="false">IF(Kalender!R22&lt;&gt;1,0,IF(AND($B22&gt;0,INDEX(Kalender!R$68:R$77,MAX(1,$B22))&gt;INDEX(Kalender!$B$68:$B$77,MAX(1,$B22))),1,0)+IF(OR(AND($C22&gt;0,INDEX(Kalender!R$81:R$110,MAX(1,$C22))&gt;INDEX(Kalender!$B$81:$B$110,MAX(1,$C22))),AND($D22&gt;0,INDEX(Kalender!R$81:R$110,MAX(1,$D22))&gt;INDEX(Kalender!$B$81:$B$110,MAX(1,$D22))),AND($E22&gt;0,INDEX(Kalender!R$81:R$110,MAX(1,$E22))&gt;INDEX(Kalender!$B$81:$B$110,MAX(1,$E22))),AND($F22&gt;0,INDEX(Kalender!R$81:R$110,MAX(1,$F22))&gt;INDEX(Kalender!$B$81:$B$110,MAX(1,$F22)))),2,0))</f>
        <v>0</v>
      </c>
      <c r="S22" s="5" t="n">
        <f aca="false">IF(Kalender!S22&lt;&gt;1,0,IF(AND($B22&gt;0,INDEX(Kalender!S$68:S$77,MAX(1,$B22))&gt;INDEX(Kalender!$B$68:$B$77,MAX(1,$B22))),1,0)+IF(OR(AND($C22&gt;0,INDEX(Kalender!S$81:S$110,MAX(1,$C22))&gt;INDEX(Kalender!$B$81:$B$110,MAX(1,$C22))),AND($D22&gt;0,INDEX(Kalender!S$81:S$110,MAX(1,$D22))&gt;INDEX(Kalender!$B$81:$B$110,MAX(1,$D22))),AND($E22&gt;0,INDEX(Kalender!S$81:S$110,MAX(1,$E22))&gt;INDEX(Kalender!$B$81:$B$110,MAX(1,$E22))),AND($F22&gt;0,INDEX(Kalender!S$81:S$110,MAX(1,$F22))&gt;INDEX(Kalender!$B$81:$B$110,MAX(1,$F22)))),2,0))</f>
        <v>0</v>
      </c>
      <c r="T22" s="5" t="n">
        <f aca="false">IF(Kalender!T22&lt;&gt;1,0,IF(AND($B22&gt;0,INDEX(Kalender!T$68:T$77,MAX(1,$B22))&gt;INDEX(Kalender!$B$68:$B$77,MAX(1,$B22))),1,0)+IF(OR(AND($C22&gt;0,INDEX(Kalender!T$81:T$110,MAX(1,$C22))&gt;INDEX(Kalender!$B$81:$B$110,MAX(1,$C22))),AND($D22&gt;0,INDEX(Kalender!T$81:T$110,MAX(1,$D22))&gt;INDEX(Kalender!$B$81:$B$110,MAX(1,$D22))),AND($E22&gt;0,INDEX(Kalender!T$81:T$110,MAX(1,$E22))&gt;INDEX(Kalender!$B$81:$B$110,MAX(1,$E22))),AND($F22&gt;0,INDEX(Kalender!T$81:T$110,MAX(1,$F22))&gt;INDEX(Kalender!$B$81:$B$110,MAX(1,$F22)))),2,0))</f>
        <v>0</v>
      </c>
      <c r="U22" s="5" t="n">
        <f aca="false">IF(Kalender!U22&lt;&gt;1,0,IF(AND($B22&gt;0,INDEX(Kalender!U$68:U$77,MAX(1,$B22))&gt;INDEX(Kalender!$B$68:$B$77,MAX(1,$B22))),1,0)+IF(OR(AND($C22&gt;0,INDEX(Kalender!U$81:U$110,MAX(1,$C22))&gt;INDEX(Kalender!$B$81:$B$110,MAX(1,$C22))),AND($D22&gt;0,INDEX(Kalender!U$81:U$110,MAX(1,$D22))&gt;INDEX(Kalender!$B$81:$B$110,MAX(1,$D22))),AND($E22&gt;0,INDEX(Kalender!U$81:U$110,MAX(1,$E22))&gt;INDEX(Kalender!$B$81:$B$110,MAX(1,$E22))),AND($F22&gt;0,INDEX(Kalender!U$81:U$110,MAX(1,$F22))&gt;INDEX(Kalender!$B$81:$B$110,MAX(1,$F22)))),2,0))</f>
        <v>0</v>
      </c>
      <c r="V22" s="5" t="n">
        <f aca="false">IF(Kalender!V22&lt;&gt;1,0,IF(AND($B22&gt;0,INDEX(Kalender!V$68:V$77,MAX(1,$B22))&gt;INDEX(Kalender!$B$68:$B$77,MAX(1,$B22))),1,0)+IF(OR(AND($C22&gt;0,INDEX(Kalender!V$81:V$110,MAX(1,$C22))&gt;INDEX(Kalender!$B$81:$B$110,MAX(1,$C22))),AND($D22&gt;0,INDEX(Kalender!V$81:V$110,MAX(1,$D22))&gt;INDEX(Kalender!$B$81:$B$110,MAX(1,$D22))),AND($E22&gt;0,INDEX(Kalender!V$81:V$110,MAX(1,$E22))&gt;INDEX(Kalender!$B$81:$B$110,MAX(1,$E22))),AND($F22&gt;0,INDEX(Kalender!V$81:V$110,MAX(1,$F22))&gt;INDEX(Kalender!$B$81:$B$110,MAX(1,$F22)))),2,0))</f>
        <v>0</v>
      </c>
      <c r="W22" s="5" t="n">
        <f aca="false">IF(Kalender!W22&lt;&gt;1,0,IF(AND($B22&gt;0,INDEX(Kalender!W$68:W$77,MAX(1,$B22))&gt;INDEX(Kalender!$B$68:$B$77,MAX(1,$B22))),1,0)+IF(OR(AND($C22&gt;0,INDEX(Kalender!W$81:W$110,MAX(1,$C22))&gt;INDEX(Kalender!$B$81:$B$110,MAX(1,$C22))),AND($D22&gt;0,INDEX(Kalender!W$81:W$110,MAX(1,$D22))&gt;INDEX(Kalender!$B$81:$B$110,MAX(1,$D22))),AND($E22&gt;0,INDEX(Kalender!W$81:W$110,MAX(1,$E22))&gt;INDEX(Kalender!$B$81:$B$110,MAX(1,$E22))),AND($F22&gt;0,INDEX(Kalender!W$81:W$110,MAX(1,$F22))&gt;INDEX(Kalender!$B$81:$B$110,MAX(1,$F22)))),2,0))</f>
        <v>0</v>
      </c>
      <c r="X22" s="5" t="n">
        <f aca="false">IF(Kalender!X22&lt;&gt;1,0,IF(AND($B22&gt;0,INDEX(Kalender!X$68:X$77,MAX(1,$B22))&gt;INDEX(Kalender!$B$68:$B$77,MAX(1,$B22))),1,0)+IF(OR(AND($C22&gt;0,INDEX(Kalender!X$81:X$110,MAX(1,$C22))&gt;INDEX(Kalender!$B$81:$B$110,MAX(1,$C22))),AND($D22&gt;0,INDEX(Kalender!X$81:X$110,MAX(1,$D22))&gt;INDEX(Kalender!$B$81:$B$110,MAX(1,$D22))),AND($E22&gt;0,INDEX(Kalender!X$81:X$110,MAX(1,$E22))&gt;INDEX(Kalender!$B$81:$B$110,MAX(1,$E22))),AND($F22&gt;0,INDEX(Kalender!X$81:X$110,MAX(1,$F22))&gt;INDEX(Kalender!$B$81:$B$110,MAX(1,$F22)))),2,0))</f>
        <v>0</v>
      </c>
      <c r="Y22" s="5" t="n">
        <f aca="false">IF(Kalender!Y22&lt;&gt;1,0,IF(AND($B22&gt;0,INDEX(Kalender!Y$68:Y$77,MAX(1,$B22))&gt;INDEX(Kalender!$B$68:$B$77,MAX(1,$B22))),1,0)+IF(OR(AND($C22&gt;0,INDEX(Kalender!Y$81:Y$110,MAX(1,$C22))&gt;INDEX(Kalender!$B$81:$B$110,MAX(1,$C22))),AND($D22&gt;0,INDEX(Kalender!Y$81:Y$110,MAX(1,$D22))&gt;INDEX(Kalender!$B$81:$B$110,MAX(1,$D22))),AND($E22&gt;0,INDEX(Kalender!Y$81:Y$110,MAX(1,$E22))&gt;INDEX(Kalender!$B$81:$B$110,MAX(1,$E22))),AND($F22&gt;0,INDEX(Kalender!Y$81:Y$110,MAX(1,$F22))&gt;INDEX(Kalender!$B$81:$B$110,MAX(1,$F22)))),2,0))</f>
        <v>0</v>
      </c>
      <c r="Z22" s="5" t="n">
        <f aca="false">IF(Kalender!Z22&lt;&gt;1,0,IF(AND($B22&gt;0,INDEX(Kalender!Z$68:Z$77,MAX(1,$B22))&gt;INDEX(Kalender!$B$68:$B$77,MAX(1,$B22))),1,0)+IF(OR(AND($C22&gt;0,INDEX(Kalender!Z$81:Z$110,MAX(1,$C22))&gt;INDEX(Kalender!$B$81:$B$110,MAX(1,$C22))),AND($D22&gt;0,INDEX(Kalender!Z$81:Z$110,MAX(1,$D22))&gt;INDEX(Kalender!$B$81:$B$110,MAX(1,$D22))),AND($E22&gt;0,INDEX(Kalender!Z$81:Z$110,MAX(1,$E22))&gt;INDEX(Kalender!$B$81:$B$110,MAX(1,$E22))),AND($F22&gt;0,INDEX(Kalender!Z$81:Z$110,MAX(1,$F22))&gt;INDEX(Kalender!$B$81:$B$110,MAX(1,$F22)))),2,0))</f>
        <v>0</v>
      </c>
      <c r="AA22" s="5" t="n">
        <f aca="false">IF(Kalender!AA22&lt;&gt;1,0,IF(AND($B22&gt;0,INDEX(Kalender!AA$68:AA$77,MAX(1,$B22))&gt;INDEX(Kalender!$B$68:$B$77,MAX(1,$B22))),1,0)+IF(OR(AND($C22&gt;0,INDEX(Kalender!AA$81:AA$110,MAX(1,$C22))&gt;INDEX(Kalender!$B$81:$B$110,MAX(1,$C22))),AND($D22&gt;0,INDEX(Kalender!AA$81:AA$110,MAX(1,$D22))&gt;INDEX(Kalender!$B$81:$B$110,MAX(1,$D22))),AND($E22&gt;0,INDEX(Kalender!AA$81:AA$110,MAX(1,$E22))&gt;INDEX(Kalender!$B$81:$B$110,MAX(1,$E22))),AND($F22&gt;0,INDEX(Kalender!AA$81:AA$110,MAX(1,$F22))&gt;INDEX(Kalender!$B$81:$B$110,MAX(1,$F22)))),2,0))</f>
        <v>0</v>
      </c>
      <c r="AB22" s="5" t="n">
        <f aca="false">IF(Kalender!AB22&lt;&gt;1,0,IF(AND($B22&gt;0,INDEX(Kalender!AB$68:AB$77,MAX(1,$B22))&gt;INDEX(Kalender!$B$68:$B$77,MAX(1,$B22))),1,0)+IF(OR(AND($C22&gt;0,INDEX(Kalender!AB$81:AB$110,MAX(1,$C22))&gt;INDEX(Kalender!$B$81:$B$110,MAX(1,$C22))),AND($D22&gt;0,INDEX(Kalender!AB$81:AB$110,MAX(1,$D22))&gt;INDEX(Kalender!$B$81:$B$110,MAX(1,$D22))),AND($E22&gt;0,INDEX(Kalender!AB$81:AB$110,MAX(1,$E22))&gt;INDEX(Kalender!$B$81:$B$110,MAX(1,$E22))),AND($F22&gt;0,INDEX(Kalender!AB$81:AB$110,MAX(1,$F22))&gt;INDEX(Kalender!$B$81:$B$110,MAX(1,$F22)))),2,0))</f>
        <v>0</v>
      </c>
      <c r="AC22" s="5" t="n">
        <f aca="false">IF(Kalender!AC22&lt;&gt;1,0,IF(AND($B22&gt;0,INDEX(Kalender!AC$68:AC$77,MAX(1,$B22))&gt;INDEX(Kalender!$B$68:$B$77,MAX(1,$B22))),1,0)+IF(OR(AND($C22&gt;0,INDEX(Kalender!AC$81:AC$110,MAX(1,$C22))&gt;INDEX(Kalender!$B$81:$B$110,MAX(1,$C22))),AND($D22&gt;0,INDEX(Kalender!AC$81:AC$110,MAX(1,$D22))&gt;INDEX(Kalender!$B$81:$B$110,MAX(1,$D22))),AND($E22&gt;0,INDEX(Kalender!AC$81:AC$110,MAX(1,$E22))&gt;INDEX(Kalender!$B$81:$B$110,MAX(1,$E22))),AND($F22&gt;0,INDEX(Kalender!AC$81:AC$110,MAX(1,$F22))&gt;INDEX(Kalender!$B$81:$B$110,MAX(1,$F22)))),2,0))</f>
        <v>0</v>
      </c>
      <c r="AD22" s="5" t="n">
        <f aca="false">IF(Kalender!AD22&lt;&gt;1,0,IF(AND($B22&gt;0,INDEX(Kalender!AD$68:AD$77,MAX(1,$B22))&gt;INDEX(Kalender!$B$68:$B$77,MAX(1,$B22))),1,0)+IF(OR(AND($C22&gt;0,INDEX(Kalender!AD$81:AD$110,MAX(1,$C22))&gt;INDEX(Kalender!$B$81:$B$110,MAX(1,$C22))),AND($D22&gt;0,INDEX(Kalender!AD$81:AD$110,MAX(1,$D22))&gt;INDEX(Kalender!$B$81:$B$110,MAX(1,$D22))),AND($E22&gt;0,INDEX(Kalender!AD$81:AD$110,MAX(1,$E22))&gt;INDEX(Kalender!$B$81:$B$110,MAX(1,$E22))),AND($F22&gt;0,INDEX(Kalender!AD$81:AD$110,MAX(1,$F22))&gt;INDEX(Kalender!$B$81:$B$110,MAX(1,$F22)))),2,0))</f>
        <v>0</v>
      </c>
      <c r="AE22" s="5" t="n">
        <f aca="false">IF(Kalender!AE22&lt;&gt;1,0,IF(AND($B22&gt;0,INDEX(Kalender!AE$68:AE$77,MAX(1,$B22))&gt;INDEX(Kalender!$B$68:$B$77,MAX(1,$B22))),1,0)+IF(OR(AND($C22&gt;0,INDEX(Kalender!AE$81:AE$110,MAX(1,$C22))&gt;INDEX(Kalender!$B$81:$B$110,MAX(1,$C22))),AND($D22&gt;0,INDEX(Kalender!AE$81:AE$110,MAX(1,$D22))&gt;INDEX(Kalender!$B$81:$B$110,MAX(1,$D22))),AND($E22&gt;0,INDEX(Kalender!AE$81:AE$110,MAX(1,$E22))&gt;INDEX(Kalender!$B$81:$B$110,MAX(1,$E22))),AND($F22&gt;0,INDEX(Kalender!AE$81:AE$110,MAX(1,$F22))&gt;INDEX(Kalender!$B$81:$B$110,MAX(1,$F22)))),2,0))</f>
        <v>0</v>
      </c>
      <c r="AF22" s="5" t="n">
        <f aca="false">IF(Kalender!AF22&lt;&gt;1,0,IF(AND($B22&gt;0,INDEX(Kalender!AF$68:AF$77,MAX(1,$B22))&gt;INDEX(Kalender!$B$68:$B$77,MAX(1,$B22))),1,0)+IF(OR(AND($C22&gt;0,INDEX(Kalender!AF$81:AF$110,MAX(1,$C22))&gt;INDEX(Kalender!$B$81:$B$110,MAX(1,$C22))),AND($D22&gt;0,INDEX(Kalender!AF$81:AF$110,MAX(1,$D22))&gt;INDEX(Kalender!$B$81:$B$110,MAX(1,$D22))),AND($E22&gt;0,INDEX(Kalender!AF$81:AF$110,MAX(1,$E22))&gt;INDEX(Kalender!$B$81:$B$110,MAX(1,$E22))),AND($F22&gt;0,INDEX(Kalender!AF$81:AF$110,MAX(1,$F22))&gt;INDEX(Kalender!$B$81:$B$110,MAX(1,$F22)))),2,0))</f>
        <v>0</v>
      </c>
      <c r="AG22" s="5" t="n">
        <f aca="false">IF(Kalender!AG22&lt;&gt;1,0,IF(AND($B22&gt;0,INDEX(Kalender!AG$68:AG$77,MAX(1,$B22))&gt;INDEX(Kalender!$B$68:$B$77,MAX(1,$B22))),1,0)+IF(OR(AND($C22&gt;0,INDEX(Kalender!AG$81:AG$110,MAX(1,$C22))&gt;INDEX(Kalender!$B$81:$B$110,MAX(1,$C22))),AND($D22&gt;0,INDEX(Kalender!AG$81:AG$110,MAX(1,$D22))&gt;INDEX(Kalender!$B$81:$B$110,MAX(1,$D22))),AND($E22&gt;0,INDEX(Kalender!AG$81:AG$110,MAX(1,$E22))&gt;INDEX(Kalender!$B$81:$B$110,MAX(1,$E22))),AND($F22&gt;0,INDEX(Kalender!AG$81:AG$110,MAX(1,$F22))&gt;INDEX(Kalender!$B$81:$B$110,MAX(1,$F22)))),2,0))</f>
        <v>0</v>
      </c>
      <c r="AH22" s="5" t="n">
        <f aca="false">IF(Kalender!AH22&lt;&gt;1,0,IF(AND($B22&gt;0,INDEX(Kalender!AH$68:AH$77,MAX(1,$B22))&gt;INDEX(Kalender!$B$68:$B$77,MAX(1,$B22))),1,0)+IF(OR(AND($C22&gt;0,INDEX(Kalender!AH$81:AH$110,MAX(1,$C22))&gt;INDEX(Kalender!$B$81:$B$110,MAX(1,$C22))),AND($D22&gt;0,INDEX(Kalender!AH$81:AH$110,MAX(1,$D22))&gt;INDEX(Kalender!$B$81:$B$110,MAX(1,$D22))),AND($E22&gt;0,INDEX(Kalender!AH$81:AH$110,MAX(1,$E22))&gt;INDEX(Kalender!$B$81:$B$110,MAX(1,$E22))),AND($F22&gt;0,INDEX(Kalender!AH$81:AH$110,MAX(1,$F22))&gt;INDEX(Kalender!$B$81:$B$110,MAX(1,$F22)))),2,0))</f>
        <v>0</v>
      </c>
      <c r="AI22" s="5" t="n">
        <f aca="false">IF(Kalender!AI22&lt;&gt;1,0,IF(AND($B22&gt;0,INDEX(Kalender!AI$68:AI$77,MAX(1,$B22))&gt;INDEX(Kalender!$B$68:$B$77,MAX(1,$B22))),1,0)+IF(OR(AND($C22&gt;0,INDEX(Kalender!AI$81:AI$110,MAX(1,$C22))&gt;INDEX(Kalender!$B$81:$B$110,MAX(1,$C22))),AND($D22&gt;0,INDEX(Kalender!AI$81:AI$110,MAX(1,$D22))&gt;INDEX(Kalender!$B$81:$B$110,MAX(1,$D22))),AND($E22&gt;0,INDEX(Kalender!AI$81:AI$110,MAX(1,$E22))&gt;INDEX(Kalender!$B$81:$B$110,MAX(1,$E22))),AND($F22&gt;0,INDEX(Kalender!AI$81:AI$110,MAX(1,$F22))&gt;INDEX(Kalender!$B$81:$B$110,MAX(1,$F22)))),2,0))</f>
        <v>0</v>
      </c>
      <c r="AJ22" s="5" t="n">
        <f aca="false">IF(Kalender!AJ22&lt;&gt;1,0,IF(AND($B22&gt;0,INDEX(Kalender!AJ$68:AJ$77,MAX(1,$B22))&gt;INDEX(Kalender!$B$68:$B$77,MAX(1,$B22))),1,0)+IF(OR(AND($C22&gt;0,INDEX(Kalender!AJ$81:AJ$110,MAX(1,$C22))&gt;INDEX(Kalender!$B$81:$B$110,MAX(1,$C22))),AND($D22&gt;0,INDEX(Kalender!AJ$81:AJ$110,MAX(1,$D22))&gt;INDEX(Kalender!$B$81:$B$110,MAX(1,$D22))),AND($E22&gt;0,INDEX(Kalender!AJ$81:AJ$110,MAX(1,$E22))&gt;INDEX(Kalender!$B$81:$B$110,MAX(1,$E22))),AND($F22&gt;0,INDEX(Kalender!AJ$81:AJ$110,MAX(1,$F22))&gt;INDEX(Kalender!$B$81:$B$110,MAX(1,$F22)))),2,0))</f>
        <v>0</v>
      </c>
      <c r="AK22" s="5" t="n">
        <f aca="false">IF(Kalender!AK22&lt;&gt;1,0,IF(AND($B22&gt;0,INDEX(Kalender!AK$68:AK$77,MAX(1,$B22))&gt;INDEX(Kalender!$B$68:$B$77,MAX(1,$B22))),1,0)+IF(OR(AND($C22&gt;0,INDEX(Kalender!AK$81:AK$110,MAX(1,$C22))&gt;INDEX(Kalender!$B$81:$B$110,MAX(1,$C22))),AND($D22&gt;0,INDEX(Kalender!AK$81:AK$110,MAX(1,$D22))&gt;INDEX(Kalender!$B$81:$B$110,MAX(1,$D22))),AND($E22&gt;0,INDEX(Kalender!AK$81:AK$110,MAX(1,$E22))&gt;INDEX(Kalender!$B$81:$B$110,MAX(1,$E22))),AND($F22&gt;0,INDEX(Kalender!AK$81:AK$110,MAX(1,$F22))&gt;INDEX(Kalender!$B$81:$B$110,MAX(1,$F22)))),2,0))</f>
        <v>0</v>
      </c>
      <c r="AL22" s="5" t="n">
        <f aca="false">IF(Kalender!AL22&lt;&gt;1,0,IF(AND($B22&gt;0,INDEX(Kalender!AL$68:AL$77,MAX(1,$B22))&gt;INDEX(Kalender!$B$68:$B$77,MAX(1,$B22))),1,0)+IF(OR(AND($C22&gt;0,INDEX(Kalender!AL$81:AL$110,MAX(1,$C22))&gt;INDEX(Kalender!$B$81:$B$110,MAX(1,$C22))),AND($D22&gt;0,INDEX(Kalender!AL$81:AL$110,MAX(1,$D22))&gt;INDEX(Kalender!$B$81:$B$110,MAX(1,$D22))),AND($E22&gt;0,INDEX(Kalender!AL$81:AL$110,MAX(1,$E22))&gt;INDEX(Kalender!$B$81:$B$110,MAX(1,$E22))),AND($F22&gt;0,INDEX(Kalender!AL$81:AL$110,MAX(1,$F22))&gt;INDEX(Kalender!$B$81:$B$110,MAX(1,$F22)))),2,0))</f>
        <v>0</v>
      </c>
      <c r="AM22" s="5" t="n">
        <f aca="false">IF(Kalender!AM22&lt;&gt;1,0,IF(AND($B22&gt;0,INDEX(Kalender!AM$68:AM$77,MAX(1,$B22))&gt;INDEX(Kalender!$B$68:$B$77,MAX(1,$B22))),1,0)+IF(OR(AND($C22&gt;0,INDEX(Kalender!AM$81:AM$110,MAX(1,$C22))&gt;INDEX(Kalender!$B$81:$B$110,MAX(1,$C22))),AND($D22&gt;0,INDEX(Kalender!AM$81:AM$110,MAX(1,$D22))&gt;INDEX(Kalender!$B$81:$B$110,MAX(1,$D22))),AND($E22&gt;0,INDEX(Kalender!AM$81:AM$110,MAX(1,$E22))&gt;INDEX(Kalender!$B$81:$B$110,MAX(1,$E22))),AND($F22&gt;0,INDEX(Kalender!AM$81:AM$110,MAX(1,$F22))&gt;INDEX(Kalender!$B$81:$B$110,MAX(1,$F22)))),2,0))</f>
        <v>0</v>
      </c>
      <c r="AN22" s="5" t="n">
        <f aca="false">IF(Kalender!AN22&lt;&gt;1,0,IF(AND($B22&gt;0,INDEX(Kalender!AN$68:AN$77,MAX(1,$B22))&gt;INDEX(Kalender!$B$68:$B$77,MAX(1,$B22))),1,0)+IF(OR(AND($C22&gt;0,INDEX(Kalender!AN$81:AN$110,MAX(1,$C22))&gt;INDEX(Kalender!$B$81:$B$110,MAX(1,$C22))),AND($D22&gt;0,INDEX(Kalender!AN$81:AN$110,MAX(1,$D22))&gt;INDEX(Kalender!$B$81:$B$110,MAX(1,$D22))),AND($E22&gt;0,INDEX(Kalender!AN$81:AN$110,MAX(1,$E22))&gt;INDEX(Kalender!$B$81:$B$110,MAX(1,$E22))),AND($F22&gt;0,INDEX(Kalender!AN$81:AN$110,MAX(1,$F22))&gt;INDEX(Kalender!$B$81:$B$110,MAX(1,$F22)))),2,0))</f>
        <v>0</v>
      </c>
      <c r="AO22" s="5" t="n">
        <f aca="false">IF(Kalender!AO22&lt;&gt;1,0,IF(AND($B22&gt;0,INDEX(Kalender!AO$68:AO$77,MAX(1,$B22))&gt;INDEX(Kalender!$B$68:$B$77,MAX(1,$B22))),1,0)+IF(OR(AND($C22&gt;0,INDEX(Kalender!AO$81:AO$110,MAX(1,$C22))&gt;INDEX(Kalender!$B$81:$B$110,MAX(1,$C22))),AND($D22&gt;0,INDEX(Kalender!AO$81:AO$110,MAX(1,$D22))&gt;INDEX(Kalender!$B$81:$B$110,MAX(1,$D22))),AND($E22&gt;0,INDEX(Kalender!AO$81:AO$110,MAX(1,$E22))&gt;INDEX(Kalender!$B$81:$B$110,MAX(1,$E22))),AND($F22&gt;0,INDEX(Kalender!AO$81:AO$110,MAX(1,$F22))&gt;INDEX(Kalender!$B$81:$B$110,MAX(1,$F22)))),2,0))</f>
        <v>0</v>
      </c>
      <c r="AP22" s="5" t="n">
        <f aca="false">IF(Kalender!AP22&lt;&gt;1,0,IF(AND($B22&gt;0,INDEX(Kalender!AP$68:AP$77,MAX(1,$B22))&gt;INDEX(Kalender!$B$68:$B$77,MAX(1,$B22))),1,0)+IF(OR(AND($C22&gt;0,INDEX(Kalender!AP$81:AP$110,MAX(1,$C22))&gt;INDEX(Kalender!$B$81:$B$110,MAX(1,$C22))),AND($D22&gt;0,INDEX(Kalender!AP$81:AP$110,MAX(1,$D22))&gt;INDEX(Kalender!$B$81:$B$110,MAX(1,$D22))),AND($E22&gt;0,INDEX(Kalender!AP$81:AP$110,MAX(1,$E22))&gt;INDEX(Kalender!$B$81:$B$110,MAX(1,$E22))),AND($F22&gt;0,INDEX(Kalender!AP$81:AP$110,MAX(1,$F22))&gt;INDEX(Kalender!$B$81:$B$110,MAX(1,$F22)))),2,0))</f>
        <v>0</v>
      </c>
      <c r="AQ22" s="5" t="n">
        <f aca="false">IF(Kalender!AQ22&lt;&gt;1,0,IF(AND($B22&gt;0,INDEX(Kalender!AQ$68:AQ$77,MAX(1,$B22))&gt;INDEX(Kalender!$B$68:$B$77,MAX(1,$B22))),1,0)+IF(OR(AND($C22&gt;0,INDEX(Kalender!AQ$81:AQ$110,MAX(1,$C22))&gt;INDEX(Kalender!$B$81:$B$110,MAX(1,$C22))),AND($D22&gt;0,INDEX(Kalender!AQ$81:AQ$110,MAX(1,$D22))&gt;INDEX(Kalender!$B$81:$B$110,MAX(1,$D22))),AND($E22&gt;0,INDEX(Kalender!AQ$81:AQ$110,MAX(1,$E22))&gt;INDEX(Kalender!$B$81:$B$110,MAX(1,$E22))),AND($F22&gt;0,INDEX(Kalender!AQ$81:AQ$110,MAX(1,$F22))&gt;INDEX(Kalender!$B$81:$B$110,MAX(1,$F22)))),2,0))</f>
        <v>0</v>
      </c>
      <c r="AR22" s="5" t="n">
        <f aca="false">IF(Kalender!AR22&lt;&gt;1,0,IF(AND($B22&gt;0,INDEX(Kalender!AR$68:AR$77,MAX(1,$B22))&gt;INDEX(Kalender!$B$68:$B$77,MAX(1,$B22))),1,0)+IF(OR(AND($C22&gt;0,INDEX(Kalender!AR$81:AR$110,MAX(1,$C22))&gt;INDEX(Kalender!$B$81:$B$110,MAX(1,$C22))),AND($D22&gt;0,INDEX(Kalender!AR$81:AR$110,MAX(1,$D22))&gt;INDEX(Kalender!$B$81:$B$110,MAX(1,$D22))),AND($E22&gt;0,INDEX(Kalender!AR$81:AR$110,MAX(1,$E22))&gt;INDEX(Kalender!$B$81:$B$110,MAX(1,$E22))),AND($F22&gt;0,INDEX(Kalender!AR$81:AR$110,MAX(1,$F22))&gt;INDEX(Kalender!$B$81:$B$110,MAX(1,$F22)))),2,0))</f>
        <v>0</v>
      </c>
      <c r="AS22" s="5" t="n">
        <f aca="false">IF(Kalender!AS22&lt;&gt;1,0,IF(AND($B22&gt;0,INDEX(Kalender!AS$68:AS$77,MAX(1,$B22))&gt;INDEX(Kalender!$B$68:$B$77,MAX(1,$B22))),1,0)+IF(OR(AND($C22&gt;0,INDEX(Kalender!AS$81:AS$110,MAX(1,$C22))&gt;INDEX(Kalender!$B$81:$B$110,MAX(1,$C22))),AND($D22&gt;0,INDEX(Kalender!AS$81:AS$110,MAX(1,$D22))&gt;INDEX(Kalender!$B$81:$B$110,MAX(1,$D22))),AND($E22&gt;0,INDEX(Kalender!AS$81:AS$110,MAX(1,$E22))&gt;INDEX(Kalender!$B$81:$B$110,MAX(1,$E22))),AND($F22&gt;0,INDEX(Kalender!AS$81:AS$110,MAX(1,$F22))&gt;INDEX(Kalender!$B$81:$B$110,MAX(1,$F22)))),2,0))</f>
        <v>0</v>
      </c>
      <c r="AT22" s="5" t="n">
        <f aca="false">IF(Kalender!AT22&lt;&gt;1,0,IF(AND($B22&gt;0,INDEX(Kalender!AT$68:AT$77,MAX(1,$B22))&gt;INDEX(Kalender!$B$68:$B$77,MAX(1,$B22))),1,0)+IF(OR(AND($C22&gt;0,INDEX(Kalender!AT$81:AT$110,MAX(1,$C22))&gt;INDEX(Kalender!$B$81:$B$110,MAX(1,$C22))),AND($D22&gt;0,INDEX(Kalender!AT$81:AT$110,MAX(1,$D22))&gt;INDEX(Kalender!$B$81:$B$110,MAX(1,$D22))),AND($E22&gt;0,INDEX(Kalender!AT$81:AT$110,MAX(1,$E22))&gt;INDEX(Kalender!$B$81:$B$110,MAX(1,$E22))),AND($F22&gt;0,INDEX(Kalender!AT$81:AT$110,MAX(1,$F22))&gt;INDEX(Kalender!$B$81:$B$110,MAX(1,$F22)))),2,0))</f>
        <v>0</v>
      </c>
      <c r="AU22" s="5" t="n">
        <f aca="false">IF(Kalender!AU22&lt;&gt;1,0,IF(AND($B22&gt;0,INDEX(Kalender!AU$68:AU$77,MAX(1,$B22))&gt;INDEX(Kalender!$B$68:$B$77,MAX(1,$B22))),1,0)+IF(OR(AND($C22&gt;0,INDEX(Kalender!AU$81:AU$110,MAX(1,$C22))&gt;INDEX(Kalender!$B$81:$B$110,MAX(1,$C22))),AND($D22&gt;0,INDEX(Kalender!AU$81:AU$110,MAX(1,$D22))&gt;INDEX(Kalender!$B$81:$B$110,MAX(1,$D22))),AND($E22&gt;0,INDEX(Kalender!AU$81:AU$110,MAX(1,$E22))&gt;INDEX(Kalender!$B$81:$B$110,MAX(1,$E22))),AND($F22&gt;0,INDEX(Kalender!AU$81:AU$110,MAX(1,$F22))&gt;INDEX(Kalender!$B$81:$B$110,MAX(1,$F22)))),2,0))</f>
        <v>0</v>
      </c>
      <c r="AV22" s="5" t="n">
        <f aca="false">IF(Kalender!AV22&lt;&gt;1,0,IF(AND($B22&gt;0,INDEX(Kalender!AV$68:AV$77,MAX(1,$B22))&gt;INDEX(Kalender!$B$68:$B$77,MAX(1,$B22))),1,0)+IF(OR(AND($C22&gt;0,INDEX(Kalender!AV$81:AV$110,MAX(1,$C22))&gt;INDEX(Kalender!$B$81:$B$110,MAX(1,$C22))),AND($D22&gt;0,INDEX(Kalender!AV$81:AV$110,MAX(1,$D22))&gt;INDEX(Kalender!$B$81:$B$110,MAX(1,$D22))),AND($E22&gt;0,INDEX(Kalender!AV$81:AV$110,MAX(1,$E22))&gt;INDEX(Kalender!$B$81:$B$110,MAX(1,$E22))),AND($F22&gt;0,INDEX(Kalender!AV$81:AV$110,MAX(1,$F22))&gt;INDEX(Kalender!$B$81:$B$110,MAX(1,$F22)))),2,0))</f>
        <v>0</v>
      </c>
      <c r="AW22" s="5" t="n">
        <f aca="false">IF(Kalender!AW22&lt;&gt;1,0,IF(AND($B22&gt;0,INDEX(Kalender!AW$68:AW$77,MAX(1,$B22))&gt;INDEX(Kalender!$B$68:$B$77,MAX(1,$B22))),1,0)+IF(OR(AND($C22&gt;0,INDEX(Kalender!AW$81:AW$110,MAX(1,$C22))&gt;INDEX(Kalender!$B$81:$B$110,MAX(1,$C22))),AND($D22&gt;0,INDEX(Kalender!AW$81:AW$110,MAX(1,$D22))&gt;INDEX(Kalender!$B$81:$B$110,MAX(1,$D22))),AND($E22&gt;0,INDEX(Kalender!AW$81:AW$110,MAX(1,$E22))&gt;INDEX(Kalender!$B$81:$B$110,MAX(1,$E22))),AND($F22&gt;0,INDEX(Kalender!AW$81:AW$110,MAX(1,$F22))&gt;INDEX(Kalender!$B$81:$B$110,MAX(1,$F22)))),2,0))</f>
        <v>0</v>
      </c>
      <c r="AX22" s="5" t="n">
        <f aca="false">IF(Kalender!AX22&lt;&gt;1,0,IF(AND($B22&gt;0,INDEX(Kalender!AX$68:AX$77,MAX(1,$B22))&gt;INDEX(Kalender!$B$68:$B$77,MAX(1,$B22))),1,0)+IF(OR(AND($C22&gt;0,INDEX(Kalender!AX$81:AX$110,MAX(1,$C22))&gt;INDEX(Kalender!$B$81:$B$110,MAX(1,$C22))),AND($D22&gt;0,INDEX(Kalender!AX$81:AX$110,MAX(1,$D22))&gt;INDEX(Kalender!$B$81:$B$110,MAX(1,$D22))),AND($E22&gt;0,INDEX(Kalender!AX$81:AX$110,MAX(1,$E22))&gt;INDEX(Kalender!$B$81:$B$110,MAX(1,$E22))),AND($F22&gt;0,INDEX(Kalender!AX$81:AX$110,MAX(1,$F22))&gt;INDEX(Kalender!$B$81:$B$110,MAX(1,$F22)))),2,0))</f>
        <v>0</v>
      </c>
      <c r="AY22" s="5" t="n">
        <f aca="false">IF(Kalender!AY22&lt;&gt;1,0,IF(AND($B22&gt;0,INDEX(Kalender!AY$68:AY$77,MAX(1,$B22))&gt;INDEX(Kalender!$B$68:$B$77,MAX(1,$B22))),1,0)+IF(OR(AND($C22&gt;0,INDEX(Kalender!AY$81:AY$110,MAX(1,$C22))&gt;INDEX(Kalender!$B$81:$B$110,MAX(1,$C22))),AND($D22&gt;0,INDEX(Kalender!AY$81:AY$110,MAX(1,$D22))&gt;INDEX(Kalender!$B$81:$B$110,MAX(1,$D22))),AND($E22&gt;0,INDEX(Kalender!AY$81:AY$110,MAX(1,$E22))&gt;INDEX(Kalender!$B$81:$B$110,MAX(1,$E22))),AND($F22&gt;0,INDEX(Kalender!AY$81:AY$110,MAX(1,$F22))&gt;INDEX(Kalender!$B$81:$B$110,MAX(1,$F22)))),2,0))</f>
        <v>0</v>
      </c>
      <c r="AZ22" s="5" t="n">
        <f aca="false">IF(Kalender!AZ22&lt;&gt;1,0,IF(AND($B22&gt;0,INDEX(Kalender!AZ$68:AZ$77,MAX(1,$B22))&gt;INDEX(Kalender!$B$68:$B$77,MAX(1,$B22))),1,0)+IF(OR(AND($C22&gt;0,INDEX(Kalender!AZ$81:AZ$110,MAX(1,$C22))&gt;INDEX(Kalender!$B$81:$B$110,MAX(1,$C22))),AND($D22&gt;0,INDEX(Kalender!AZ$81:AZ$110,MAX(1,$D22))&gt;INDEX(Kalender!$B$81:$B$110,MAX(1,$D22))),AND($E22&gt;0,INDEX(Kalender!AZ$81:AZ$110,MAX(1,$E22))&gt;INDEX(Kalender!$B$81:$B$110,MAX(1,$E22))),AND($F22&gt;0,INDEX(Kalender!AZ$81:AZ$110,MAX(1,$F22))&gt;INDEX(Kalender!$B$81:$B$110,MAX(1,$F22)))),2,0))</f>
        <v>0</v>
      </c>
      <c r="BA22" s="5" t="n">
        <f aca="false">IF(Kalender!BA22&lt;&gt;1,0,IF(AND($B22&gt;0,INDEX(Kalender!BA$68:BA$77,MAX(1,$B22))&gt;INDEX(Kalender!$B$68:$B$77,MAX(1,$B22))),1,0)+IF(OR(AND($C22&gt;0,INDEX(Kalender!BA$81:BA$110,MAX(1,$C22))&gt;INDEX(Kalender!$B$81:$B$110,MAX(1,$C22))),AND($D22&gt;0,INDEX(Kalender!BA$81:BA$110,MAX(1,$D22))&gt;INDEX(Kalender!$B$81:$B$110,MAX(1,$D22))),AND($E22&gt;0,INDEX(Kalender!BA$81:BA$110,MAX(1,$E22))&gt;INDEX(Kalender!$B$81:$B$110,MAX(1,$E22))),AND($F22&gt;0,INDEX(Kalender!BA$81:BA$110,MAX(1,$F22))&gt;INDEX(Kalender!$B$81:$B$110,MAX(1,$F22)))),2,0))</f>
        <v>0</v>
      </c>
      <c r="BB22" s="5" t="n">
        <f aca="false">IF(Kalender!BB22&lt;&gt;1,0,IF(AND($B22&gt;0,INDEX(Kalender!BB$68:BB$77,MAX(1,$B22))&gt;INDEX(Kalender!$B$68:$B$77,MAX(1,$B22))),1,0)+IF(OR(AND($C22&gt;0,INDEX(Kalender!BB$81:BB$110,MAX(1,$C22))&gt;INDEX(Kalender!$B$81:$B$110,MAX(1,$C22))),AND($D22&gt;0,INDEX(Kalender!BB$81:BB$110,MAX(1,$D22))&gt;INDEX(Kalender!$B$81:$B$110,MAX(1,$D22))),AND($E22&gt;0,INDEX(Kalender!BB$81:BB$110,MAX(1,$E22))&gt;INDEX(Kalender!$B$81:$B$110,MAX(1,$E22))),AND($F22&gt;0,INDEX(Kalender!BB$81:BB$110,MAX(1,$F22))&gt;INDEX(Kalender!$B$81:$B$110,MAX(1,$F22)))),2,0))</f>
        <v>0</v>
      </c>
      <c r="BC22" s="5" t="n">
        <f aca="false">IF(Kalender!BC22&lt;&gt;1,0,IF(AND($B22&gt;0,INDEX(Kalender!BC$68:BC$77,MAX(1,$B22))&gt;INDEX(Kalender!$B$68:$B$77,MAX(1,$B22))),1,0)+IF(OR(AND($C22&gt;0,INDEX(Kalender!BC$81:BC$110,MAX(1,$C22))&gt;INDEX(Kalender!$B$81:$B$110,MAX(1,$C22))),AND($D22&gt;0,INDEX(Kalender!BC$81:BC$110,MAX(1,$D22))&gt;INDEX(Kalender!$B$81:$B$110,MAX(1,$D22))),AND($E22&gt;0,INDEX(Kalender!BC$81:BC$110,MAX(1,$E22))&gt;INDEX(Kalender!$B$81:$B$110,MAX(1,$E22))),AND($F22&gt;0,INDEX(Kalender!BC$81:BC$110,MAX(1,$F22))&gt;INDEX(Kalender!$B$81:$B$110,MAX(1,$F22)))),2,0))</f>
        <v>0</v>
      </c>
      <c r="BD22" s="5" t="n">
        <f aca="false">IF(Kalender!BD22&lt;&gt;1,0,IF(AND($B22&gt;0,INDEX(Kalender!BD$68:BD$77,MAX(1,$B22))&gt;INDEX(Kalender!$B$68:$B$77,MAX(1,$B22))),1,0)+IF(OR(AND($C22&gt;0,INDEX(Kalender!BD$81:BD$110,MAX(1,$C22))&gt;INDEX(Kalender!$B$81:$B$110,MAX(1,$C22))),AND($D22&gt;0,INDEX(Kalender!BD$81:BD$110,MAX(1,$D22))&gt;INDEX(Kalender!$B$81:$B$110,MAX(1,$D22))),AND($E22&gt;0,INDEX(Kalender!BD$81:BD$110,MAX(1,$E22))&gt;INDEX(Kalender!$B$81:$B$110,MAX(1,$E22))),AND($F22&gt;0,INDEX(Kalender!BD$81:BD$110,MAX(1,$F22))&gt;INDEX(Kalender!$B$81:$B$110,MAX(1,$F22)))),2,0))</f>
        <v>0</v>
      </c>
      <c r="BE22" s="5" t="n">
        <f aca="false">IF(Kalender!BE22&lt;&gt;1,0,IF(AND($B22&gt;0,INDEX(Kalender!BE$68:BE$77,MAX(1,$B22))&gt;INDEX(Kalender!$B$68:$B$77,MAX(1,$B22))),1,0)+IF(OR(AND($C22&gt;0,INDEX(Kalender!BE$81:BE$110,MAX(1,$C22))&gt;INDEX(Kalender!$B$81:$B$110,MAX(1,$C22))),AND($D22&gt;0,INDEX(Kalender!BE$81:BE$110,MAX(1,$D22))&gt;INDEX(Kalender!$B$81:$B$110,MAX(1,$D22))),AND($E22&gt;0,INDEX(Kalender!BE$81:BE$110,MAX(1,$E22))&gt;INDEX(Kalender!$B$81:$B$110,MAX(1,$E22))),AND($F22&gt;0,INDEX(Kalender!BE$81:BE$110,MAX(1,$F22))&gt;INDEX(Kalender!$B$81:$B$110,MAX(1,$F22)))),2,0))</f>
        <v>0</v>
      </c>
      <c r="BF22" s="5" t="n">
        <f aca="false">IF(Kalender!BF22&lt;&gt;1,0,IF(AND($B22&gt;0,INDEX(Kalender!BF$68:BF$77,MAX(1,$B22))&gt;INDEX(Kalender!$B$68:$B$77,MAX(1,$B22))),1,0)+IF(OR(AND($C22&gt;0,INDEX(Kalender!BF$81:BF$110,MAX(1,$C22))&gt;INDEX(Kalender!$B$81:$B$110,MAX(1,$C22))),AND($D22&gt;0,INDEX(Kalender!BF$81:BF$110,MAX(1,$D22))&gt;INDEX(Kalender!$B$81:$B$110,MAX(1,$D22))),AND($E22&gt;0,INDEX(Kalender!BF$81:BF$110,MAX(1,$E22))&gt;INDEX(Kalender!$B$81:$B$110,MAX(1,$E22))),AND($F22&gt;0,INDEX(Kalender!BF$81:BF$110,MAX(1,$F22))&gt;INDEX(Kalender!$B$81:$B$110,MAX(1,$F22)))),2,0))</f>
        <v>0</v>
      </c>
      <c r="BG22" s="5" t="n">
        <f aca="false">IF(Kalender!BG22&lt;&gt;1,0,IF(AND($B22&gt;0,INDEX(Kalender!BG$68:BG$77,MAX(1,$B22))&gt;INDEX(Kalender!$B$68:$B$77,MAX(1,$B22))),1,0)+IF(OR(AND($C22&gt;0,INDEX(Kalender!BG$81:BG$110,MAX(1,$C22))&gt;INDEX(Kalender!$B$81:$B$110,MAX(1,$C22))),AND($D22&gt;0,INDEX(Kalender!BG$81:BG$110,MAX(1,$D22))&gt;INDEX(Kalender!$B$81:$B$110,MAX(1,$D22))),AND($E22&gt;0,INDEX(Kalender!BG$81:BG$110,MAX(1,$E22))&gt;INDEX(Kalender!$B$81:$B$110,MAX(1,$E22))),AND($F22&gt;0,INDEX(Kalender!BG$81:BG$110,MAX(1,$F22))&gt;INDEX(Kalender!$B$81:$B$110,MAX(1,$F22)))),2,0))</f>
        <v>0</v>
      </c>
      <c r="BH22" s="5" t="n">
        <f aca="false">IF(Kalender!BH22&lt;&gt;1,0,IF(AND($B22&gt;0,INDEX(Kalender!BH$68:BH$77,MAX(1,$B22))&gt;INDEX(Kalender!$B$68:$B$77,MAX(1,$B22))),1,0)+IF(OR(AND($C22&gt;0,INDEX(Kalender!BH$81:BH$110,MAX(1,$C22))&gt;INDEX(Kalender!$B$81:$B$110,MAX(1,$C22))),AND($D22&gt;0,INDEX(Kalender!BH$81:BH$110,MAX(1,$D22))&gt;INDEX(Kalender!$B$81:$B$110,MAX(1,$D22))),AND($E22&gt;0,INDEX(Kalender!BH$81:BH$110,MAX(1,$E22))&gt;INDEX(Kalender!$B$81:$B$110,MAX(1,$E22))),AND($F22&gt;0,INDEX(Kalender!BH$81:BH$110,MAX(1,$F22))&gt;INDEX(Kalender!$B$81:$B$110,MAX(1,$F22)))),2,0))</f>
        <v>0</v>
      </c>
      <c r="BI22" s="5" t="n">
        <f aca="false">IF(Kalender!BI22&lt;&gt;1,0,IF(AND($B22&gt;0,INDEX(Kalender!BI$68:BI$77,MAX(1,$B22))&gt;INDEX(Kalender!$B$68:$B$77,MAX(1,$B22))),1,0)+IF(OR(AND($C22&gt;0,INDEX(Kalender!BI$81:BI$110,MAX(1,$C22))&gt;INDEX(Kalender!$B$81:$B$110,MAX(1,$C22))),AND($D22&gt;0,INDEX(Kalender!BI$81:BI$110,MAX(1,$D22))&gt;INDEX(Kalender!$B$81:$B$110,MAX(1,$D22))),AND($E22&gt;0,INDEX(Kalender!BI$81:BI$110,MAX(1,$E22))&gt;INDEX(Kalender!$B$81:$B$110,MAX(1,$E22))),AND($F22&gt;0,INDEX(Kalender!BI$81:BI$110,MAX(1,$F22))&gt;INDEX(Kalender!$B$81:$B$110,MAX(1,$F22)))),2,0))</f>
        <v>0</v>
      </c>
      <c r="BJ22" s="5" t="n">
        <f aca="false">IF(Kalender!BJ22&lt;&gt;1,0,IF(AND($B22&gt;0,INDEX(Kalender!BJ$68:BJ$77,MAX(1,$B22))&gt;INDEX(Kalender!$B$68:$B$77,MAX(1,$B22))),1,0)+IF(OR(AND($C22&gt;0,INDEX(Kalender!BJ$81:BJ$110,MAX(1,$C22))&gt;INDEX(Kalender!$B$81:$B$110,MAX(1,$C22))),AND($D22&gt;0,INDEX(Kalender!BJ$81:BJ$110,MAX(1,$D22))&gt;INDEX(Kalender!$B$81:$B$110,MAX(1,$D22))),AND($E22&gt;0,INDEX(Kalender!BJ$81:BJ$110,MAX(1,$E22))&gt;INDEX(Kalender!$B$81:$B$110,MAX(1,$E22))),AND($F22&gt;0,INDEX(Kalender!BJ$81:BJ$110,MAX(1,$F22))&gt;INDEX(Kalender!$B$81:$B$110,MAX(1,$F22)))),2,0))</f>
        <v>0</v>
      </c>
      <c r="BK22" s="5" t="n">
        <f aca="false">IF(Kalender!BK22&lt;&gt;1,0,IF(AND($B22&gt;0,INDEX(Kalender!BK$68:BK$77,MAX(1,$B22))&gt;INDEX(Kalender!$B$68:$B$77,MAX(1,$B22))),1,0)+IF(OR(AND($C22&gt;0,INDEX(Kalender!BK$81:BK$110,MAX(1,$C22))&gt;INDEX(Kalender!$B$81:$B$110,MAX(1,$C22))),AND($D22&gt;0,INDEX(Kalender!BK$81:BK$110,MAX(1,$D22))&gt;INDEX(Kalender!$B$81:$B$110,MAX(1,$D22))),AND($E22&gt;0,INDEX(Kalender!BK$81:BK$110,MAX(1,$E22))&gt;INDEX(Kalender!$B$81:$B$110,MAX(1,$E22))),AND($F22&gt;0,INDEX(Kalender!BK$81:BK$110,MAX(1,$F22))&gt;INDEX(Kalender!$B$81:$B$110,MAX(1,$F22)))),2,0))</f>
        <v>0</v>
      </c>
      <c r="BL22" s="5" t="n">
        <f aca="false">IF(Kalender!BL22&lt;&gt;1,0,IF(AND($B22&gt;0,INDEX(Kalender!BL$68:BL$77,MAX(1,$B22))&gt;INDEX(Kalender!$B$68:$B$77,MAX(1,$B22))),1,0)+IF(OR(AND($C22&gt;0,INDEX(Kalender!BL$81:BL$110,MAX(1,$C22))&gt;INDEX(Kalender!$B$81:$B$110,MAX(1,$C22))),AND($D22&gt;0,INDEX(Kalender!BL$81:BL$110,MAX(1,$D22))&gt;INDEX(Kalender!$B$81:$B$110,MAX(1,$D22))),AND($E22&gt;0,INDEX(Kalender!BL$81:BL$110,MAX(1,$E22))&gt;INDEX(Kalender!$B$81:$B$110,MAX(1,$E22))),AND($F22&gt;0,INDEX(Kalender!BL$81:BL$110,MAX(1,$F22))&gt;INDEX(Kalender!$B$81:$B$110,MAX(1,$F22)))),2,0))</f>
        <v>0</v>
      </c>
      <c r="BM22" s="5" t="n">
        <f aca="false">IF(Kalender!BM22&lt;&gt;1,0,IF(AND($B22&gt;0,INDEX(Kalender!BM$68:BM$77,MAX(1,$B22))&gt;INDEX(Kalender!$B$68:$B$77,MAX(1,$B22))),1,0)+IF(OR(AND($C22&gt;0,INDEX(Kalender!BM$81:BM$110,MAX(1,$C22))&gt;INDEX(Kalender!$B$81:$B$110,MAX(1,$C22))),AND($D22&gt;0,INDEX(Kalender!BM$81:BM$110,MAX(1,$D22))&gt;INDEX(Kalender!$B$81:$B$110,MAX(1,$D22))),AND($E22&gt;0,INDEX(Kalender!BM$81:BM$110,MAX(1,$E22))&gt;INDEX(Kalender!$B$81:$B$110,MAX(1,$E22))),AND($F22&gt;0,INDEX(Kalender!BM$81:BM$110,MAX(1,$F22))&gt;INDEX(Kalender!$B$81:$B$110,MAX(1,$F22)))),2,0))</f>
        <v>0</v>
      </c>
      <c r="BN22" s="5" t="n">
        <f aca="false">IF(Kalender!BN22&lt;&gt;1,0,IF(AND($B22&gt;0,INDEX(Kalender!BN$68:BN$77,MAX(1,$B22))&gt;INDEX(Kalender!$B$68:$B$77,MAX(1,$B22))),1,0)+IF(OR(AND($C22&gt;0,INDEX(Kalender!BN$81:BN$110,MAX(1,$C22))&gt;INDEX(Kalender!$B$81:$B$110,MAX(1,$C22))),AND($D22&gt;0,INDEX(Kalender!BN$81:BN$110,MAX(1,$D22))&gt;INDEX(Kalender!$B$81:$B$110,MAX(1,$D22))),AND($E22&gt;0,INDEX(Kalender!BN$81:BN$110,MAX(1,$E22))&gt;INDEX(Kalender!$B$81:$B$110,MAX(1,$E22))),AND($F22&gt;0,INDEX(Kalender!BN$81:BN$110,MAX(1,$F22))&gt;INDEX(Kalender!$B$81:$B$110,MAX(1,$F22)))),2,0))</f>
        <v>0</v>
      </c>
      <c r="BO22" s="5" t="n">
        <f aca="false">IF(Kalender!BO22&lt;&gt;1,0,IF(AND($B22&gt;0,INDEX(Kalender!BO$68:BO$77,MAX(1,$B22))&gt;INDEX(Kalender!$B$68:$B$77,MAX(1,$B22))),1,0)+IF(OR(AND($C22&gt;0,INDEX(Kalender!BO$81:BO$110,MAX(1,$C22))&gt;INDEX(Kalender!$B$81:$B$110,MAX(1,$C22))),AND($D22&gt;0,INDEX(Kalender!BO$81:BO$110,MAX(1,$D22))&gt;INDEX(Kalender!$B$81:$B$110,MAX(1,$D22))),AND($E22&gt;0,INDEX(Kalender!BO$81:BO$110,MAX(1,$E22))&gt;INDEX(Kalender!$B$81:$B$110,MAX(1,$E22))),AND($F22&gt;0,INDEX(Kalender!BO$81:BO$110,MAX(1,$F22))&gt;INDEX(Kalender!$B$81:$B$110,MAX(1,$F22)))),2,0))</f>
        <v>0</v>
      </c>
      <c r="BP22" s="5" t="n">
        <f aca="false">IF(Kalender!BP22&lt;&gt;1,0,IF(AND($B22&gt;0,INDEX(Kalender!BP$68:BP$77,MAX(1,$B22))&gt;INDEX(Kalender!$B$68:$B$77,MAX(1,$B22))),1,0)+IF(OR(AND($C22&gt;0,INDEX(Kalender!BP$81:BP$110,MAX(1,$C22))&gt;INDEX(Kalender!$B$81:$B$110,MAX(1,$C22))),AND($D22&gt;0,INDEX(Kalender!BP$81:BP$110,MAX(1,$D22))&gt;INDEX(Kalender!$B$81:$B$110,MAX(1,$D22))),AND($E22&gt;0,INDEX(Kalender!BP$81:BP$110,MAX(1,$E22))&gt;INDEX(Kalender!$B$81:$B$110,MAX(1,$E22))),AND($F22&gt;0,INDEX(Kalender!BP$81:BP$110,MAX(1,$F22))&gt;INDEX(Kalender!$B$81:$B$110,MAX(1,$F22)))),2,0))</f>
        <v>0</v>
      </c>
      <c r="BQ22" s="5" t="n">
        <f aca="false">IF(Kalender!BQ22&lt;&gt;1,0,IF(AND($B22&gt;0,INDEX(Kalender!BQ$68:BQ$77,MAX(1,$B22))&gt;INDEX(Kalender!$B$68:$B$77,MAX(1,$B22))),1,0)+IF(OR(AND($C22&gt;0,INDEX(Kalender!BQ$81:BQ$110,MAX(1,$C22))&gt;INDEX(Kalender!$B$81:$B$110,MAX(1,$C22))),AND($D22&gt;0,INDEX(Kalender!BQ$81:BQ$110,MAX(1,$D22))&gt;INDEX(Kalender!$B$81:$B$110,MAX(1,$D22))),AND($E22&gt;0,INDEX(Kalender!BQ$81:BQ$110,MAX(1,$E22))&gt;INDEX(Kalender!$B$81:$B$110,MAX(1,$E22))),AND($F22&gt;0,INDEX(Kalender!BQ$81:BQ$110,MAX(1,$F22))&gt;INDEX(Kalender!$B$81:$B$110,MAX(1,$F22)))),2,0))</f>
        <v>0</v>
      </c>
      <c r="BR22" s="5" t="n">
        <f aca="false">IF(Kalender!BR22&lt;&gt;1,0,IF(AND($B22&gt;0,INDEX(Kalender!BR$68:BR$77,MAX(1,$B22))&gt;INDEX(Kalender!$B$68:$B$77,MAX(1,$B22))),1,0)+IF(OR(AND($C22&gt;0,INDEX(Kalender!BR$81:BR$110,MAX(1,$C22))&gt;INDEX(Kalender!$B$81:$B$110,MAX(1,$C22))),AND($D22&gt;0,INDEX(Kalender!BR$81:BR$110,MAX(1,$D22))&gt;INDEX(Kalender!$B$81:$B$110,MAX(1,$D22))),AND($E22&gt;0,INDEX(Kalender!BR$81:BR$110,MAX(1,$E22))&gt;INDEX(Kalender!$B$81:$B$110,MAX(1,$E22))),AND($F22&gt;0,INDEX(Kalender!BR$81:BR$110,MAX(1,$F22))&gt;INDEX(Kalender!$B$81:$B$110,MAX(1,$F22)))),2,0))</f>
        <v>0</v>
      </c>
      <c r="BS22" s="5" t="n">
        <f aca="false">IF(Kalender!BS22&lt;&gt;1,0,IF(AND($B22&gt;0,INDEX(Kalender!BS$68:BS$77,MAX(1,$B22))&gt;INDEX(Kalender!$B$68:$B$77,MAX(1,$B22))),1,0)+IF(OR(AND($C22&gt;0,INDEX(Kalender!BS$81:BS$110,MAX(1,$C22))&gt;INDEX(Kalender!$B$81:$B$110,MAX(1,$C22))),AND($D22&gt;0,INDEX(Kalender!BS$81:BS$110,MAX(1,$D22))&gt;INDEX(Kalender!$B$81:$B$110,MAX(1,$D22))),AND($E22&gt;0,INDEX(Kalender!BS$81:BS$110,MAX(1,$E22))&gt;INDEX(Kalender!$B$81:$B$110,MAX(1,$E22))),AND($F22&gt;0,INDEX(Kalender!BS$81:BS$110,MAX(1,$F22))&gt;INDEX(Kalender!$B$81:$B$110,MAX(1,$F22)))),2,0))</f>
        <v>0</v>
      </c>
      <c r="BT22" s="5" t="n">
        <f aca="false">IF(Kalender!BT22&lt;&gt;1,0,IF(AND($B22&gt;0,INDEX(Kalender!BT$68:BT$77,MAX(1,$B22))&gt;INDEX(Kalender!$B$68:$B$77,MAX(1,$B22))),1,0)+IF(OR(AND($C22&gt;0,INDEX(Kalender!BT$81:BT$110,MAX(1,$C22))&gt;INDEX(Kalender!$B$81:$B$110,MAX(1,$C22))),AND($D22&gt;0,INDEX(Kalender!BT$81:BT$110,MAX(1,$D22))&gt;INDEX(Kalender!$B$81:$B$110,MAX(1,$D22))),AND($E22&gt;0,INDEX(Kalender!BT$81:BT$110,MAX(1,$E22))&gt;INDEX(Kalender!$B$81:$B$110,MAX(1,$E22))),AND($F22&gt;0,INDEX(Kalender!BT$81:BT$110,MAX(1,$F22))&gt;INDEX(Kalender!$B$81:$B$110,MAX(1,$F22)))),2,0))</f>
        <v>0</v>
      </c>
      <c r="BU22" s="5" t="n">
        <f aca="false">IF(Kalender!BU22&lt;&gt;1,0,IF(AND($B22&gt;0,INDEX(Kalender!BU$68:BU$77,MAX(1,$B22))&gt;INDEX(Kalender!$B$68:$B$77,MAX(1,$B22))),1,0)+IF(OR(AND($C22&gt;0,INDEX(Kalender!BU$81:BU$110,MAX(1,$C22))&gt;INDEX(Kalender!$B$81:$B$110,MAX(1,$C22))),AND($D22&gt;0,INDEX(Kalender!BU$81:BU$110,MAX(1,$D22))&gt;INDEX(Kalender!$B$81:$B$110,MAX(1,$D22))),AND($E22&gt;0,INDEX(Kalender!BU$81:BU$110,MAX(1,$E22))&gt;INDEX(Kalender!$B$81:$B$110,MAX(1,$E22))),AND($F22&gt;0,INDEX(Kalender!BU$81:BU$110,MAX(1,$F22))&gt;INDEX(Kalender!$B$81:$B$110,MAX(1,$F22)))),2,0))</f>
        <v>0</v>
      </c>
      <c r="BV22" s="5" t="n">
        <f aca="false">IF(Kalender!BV22&lt;&gt;1,0,IF(AND($B22&gt;0,INDEX(Kalender!BV$68:BV$77,MAX(1,$B22))&gt;INDEX(Kalender!$B$68:$B$77,MAX(1,$B22))),1,0)+IF(OR(AND($C22&gt;0,INDEX(Kalender!BV$81:BV$110,MAX(1,$C22))&gt;INDEX(Kalender!$B$81:$B$110,MAX(1,$C22))),AND($D22&gt;0,INDEX(Kalender!BV$81:BV$110,MAX(1,$D22))&gt;INDEX(Kalender!$B$81:$B$110,MAX(1,$D22))),AND($E22&gt;0,INDEX(Kalender!BV$81:BV$110,MAX(1,$E22))&gt;INDEX(Kalender!$B$81:$B$110,MAX(1,$E22))),AND($F22&gt;0,INDEX(Kalender!BV$81:BV$110,MAX(1,$F22))&gt;INDEX(Kalender!$B$81:$B$110,MAX(1,$F22)))),2,0))</f>
        <v>0</v>
      </c>
      <c r="BW22" s="5" t="n">
        <f aca="false">IF(Kalender!BW22&lt;&gt;1,0,IF(AND($B22&gt;0,INDEX(Kalender!BW$68:BW$77,MAX(1,$B22))&gt;INDEX(Kalender!$B$68:$B$77,MAX(1,$B22))),1,0)+IF(OR(AND($C22&gt;0,INDEX(Kalender!BW$81:BW$110,MAX(1,$C22))&gt;INDEX(Kalender!$B$81:$B$110,MAX(1,$C22))),AND($D22&gt;0,INDEX(Kalender!BW$81:BW$110,MAX(1,$D22))&gt;INDEX(Kalender!$B$81:$B$110,MAX(1,$D22))),AND($E22&gt;0,INDEX(Kalender!BW$81:BW$110,MAX(1,$E22))&gt;INDEX(Kalender!$B$81:$B$110,MAX(1,$E22))),AND($F22&gt;0,INDEX(Kalender!BW$81:BW$110,MAX(1,$F22))&gt;INDEX(Kalender!$B$81:$B$110,MAX(1,$F22)))),2,0))</f>
        <v>0</v>
      </c>
      <c r="BX22" s="5" t="n">
        <f aca="false">IF(Kalender!BX22&lt;&gt;1,0,IF(AND($B22&gt;0,INDEX(Kalender!BX$68:BX$77,MAX(1,$B22))&gt;INDEX(Kalender!$B$68:$B$77,MAX(1,$B22))),1,0)+IF(OR(AND($C22&gt;0,INDEX(Kalender!BX$81:BX$110,MAX(1,$C22))&gt;INDEX(Kalender!$B$81:$B$110,MAX(1,$C22))),AND($D22&gt;0,INDEX(Kalender!BX$81:BX$110,MAX(1,$D22))&gt;INDEX(Kalender!$B$81:$B$110,MAX(1,$D22))),AND($E22&gt;0,INDEX(Kalender!BX$81:BX$110,MAX(1,$E22))&gt;INDEX(Kalender!$B$81:$B$110,MAX(1,$E22))),AND($F22&gt;0,INDEX(Kalender!BX$81:BX$110,MAX(1,$F22))&gt;INDEX(Kalender!$B$81:$B$110,MAX(1,$F22)))),2,0))</f>
        <v>0</v>
      </c>
      <c r="BY22" s="5" t="n">
        <f aca="false">IF(Kalender!BY22&lt;&gt;1,0,IF(AND($B22&gt;0,INDEX(Kalender!BY$68:BY$77,MAX(1,$B22))&gt;INDEX(Kalender!$B$68:$B$77,MAX(1,$B22))),1,0)+IF(OR(AND($C22&gt;0,INDEX(Kalender!BY$81:BY$110,MAX(1,$C22))&gt;INDEX(Kalender!$B$81:$B$110,MAX(1,$C22))),AND($D22&gt;0,INDEX(Kalender!BY$81:BY$110,MAX(1,$D22))&gt;INDEX(Kalender!$B$81:$B$110,MAX(1,$D22))),AND($E22&gt;0,INDEX(Kalender!BY$81:BY$110,MAX(1,$E22))&gt;INDEX(Kalender!$B$81:$B$110,MAX(1,$E22))),AND($F22&gt;0,INDEX(Kalender!BY$81:BY$110,MAX(1,$F22))&gt;INDEX(Kalender!$B$81:$B$110,MAX(1,$F22)))),2,0))</f>
        <v>0</v>
      </c>
      <c r="BZ22" s="5" t="n">
        <f aca="false">IF(Kalender!BZ22&lt;&gt;1,0,IF(AND($B22&gt;0,INDEX(Kalender!BZ$68:BZ$77,MAX(1,$B22))&gt;INDEX(Kalender!$B$68:$B$77,MAX(1,$B22))),1,0)+IF(OR(AND($C22&gt;0,INDEX(Kalender!BZ$81:BZ$110,MAX(1,$C22))&gt;INDEX(Kalender!$B$81:$B$110,MAX(1,$C22))),AND($D22&gt;0,INDEX(Kalender!BZ$81:BZ$110,MAX(1,$D22))&gt;INDEX(Kalender!$B$81:$B$110,MAX(1,$D22))),AND($E22&gt;0,INDEX(Kalender!BZ$81:BZ$110,MAX(1,$E22))&gt;INDEX(Kalender!$B$81:$B$110,MAX(1,$E22))),AND($F22&gt;0,INDEX(Kalender!BZ$81:BZ$110,MAX(1,$F22))&gt;INDEX(Kalender!$B$81:$B$110,MAX(1,$F22)))),2,0))</f>
        <v>0</v>
      </c>
      <c r="CA22" s="5" t="n">
        <f aca="false">IF(Kalender!CA22&lt;&gt;1,0,IF(AND($B22&gt;0,INDEX(Kalender!CA$68:CA$77,MAX(1,$B22))&gt;INDEX(Kalender!$B$68:$B$77,MAX(1,$B22))),1,0)+IF(OR(AND($C22&gt;0,INDEX(Kalender!CA$81:CA$110,MAX(1,$C22))&gt;INDEX(Kalender!$B$81:$B$110,MAX(1,$C22))),AND($D22&gt;0,INDEX(Kalender!CA$81:CA$110,MAX(1,$D22))&gt;INDEX(Kalender!$B$81:$B$110,MAX(1,$D22))),AND($E22&gt;0,INDEX(Kalender!CA$81:CA$110,MAX(1,$E22))&gt;INDEX(Kalender!$B$81:$B$110,MAX(1,$E22))),AND($F22&gt;0,INDEX(Kalender!CA$81:CA$110,MAX(1,$F22))&gt;INDEX(Kalender!$B$81:$B$110,MAX(1,$F22)))),2,0))</f>
        <v>0</v>
      </c>
      <c r="CB22" s="5" t="n">
        <f aca="false">IF(Kalender!CB22&lt;&gt;1,0,IF(AND($B22&gt;0,INDEX(Kalender!CB$68:CB$77,MAX(1,$B22))&gt;INDEX(Kalender!$B$68:$B$77,MAX(1,$B22))),1,0)+IF(OR(AND($C22&gt;0,INDEX(Kalender!CB$81:CB$110,MAX(1,$C22))&gt;INDEX(Kalender!$B$81:$B$110,MAX(1,$C22))),AND($D22&gt;0,INDEX(Kalender!CB$81:CB$110,MAX(1,$D22))&gt;INDEX(Kalender!$B$81:$B$110,MAX(1,$D22))),AND($E22&gt;0,INDEX(Kalender!CB$81:CB$110,MAX(1,$E22))&gt;INDEX(Kalender!$B$81:$B$110,MAX(1,$E22))),AND($F22&gt;0,INDEX(Kalender!CB$81:CB$110,MAX(1,$F22))&gt;INDEX(Kalender!$B$81:$B$110,MAX(1,$F22)))),2,0))</f>
        <v>0</v>
      </c>
      <c r="CC22" s="5" t="n">
        <f aca="false">IF(Kalender!CC22&lt;&gt;1,0,IF(AND($B22&gt;0,INDEX(Kalender!CC$68:CC$77,MAX(1,$B22))&gt;INDEX(Kalender!$B$68:$B$77,MAX(1,$B22))),1,0)+IF(OR(AND($C22&gt;0,INDEX(Kalender!CC$81:CC$110,MAX(1,$C22))&gt;INDEX(Kalender!$B$81:$B$110,MAX(1,$C22))),AND($D22&gt;0,INDEX(Kalender!CC$81:CC$110,MAX(1,$D22))&gt;INDEX(Kalender!$B$81:$B$110,MAX(1,$D22))),AND($E22&gt;0,INDEX(Kalender!CC$81:CC$110,MAX(1,$E22))&gt;INDEX(Kalender!$B$81:$B$110,MAX(1,$E22))),AND($F22&gt;0,INDEX(Kalender!CC$81:CC$110,MAX(1,$F22))&gt;INDEX(Kalender!$B$81:$B$110,MAX(1,$F22)))),2,0))</f>
        <v>0</v>
      </c>
      <c r="CD22" s="5" t="n">
        <f aca="false">IF(Kalender!CD22&lt;&gt;1,0,IF(AND($B22&gt;0,INDEX(Kalender!CD$68:CD$77,MAX(1,$B22))&gt;INDEX(Kalender!$B$68:$B$77,MAX(1,$B22))),1,0)+IF(OR(AND($C22&gt;0,INDEX(Kalender!CD$81:CD$110,MAX(1,$C22))&gt;INDEX(Kalender!$B$81:$B$110,MAX(1,$C22))),AND($D22&gt;0,INDEX(Kalender!CD$81:CD$110,MAX(1,$D22))&gt;INDEX(Kalender!$B$81:$B$110,MAX(1,$D22))),AND($E22&gt;0,INDEX(Kalender!CD$81:CD$110,MAX(1,$E22))&gt;INDEX(Kalender!$B$81:$B$110,MAX(1,$E22))),AND($F22&gt;0,INDEX(Kalender!CD$81:CD$110,MAX(1,$F22))&gt;INDEX(Kalender!$B$81:$B$110,MAX(1,$F22)))),2,0))</f>
        <v>0</v>
      </c>
      <c r="CE22" s="5" t="n">
        <f aca="false">IF(Kalender!CE22&lt;&gt;1,0,IF(AND($B22&gt;0,INDEX(Kalender!CE$68:CE$77,MAX(1,$B22))&gt;INDEX(Kalender!$B$68:$B$77,MAX(1,$B22))),1,0)+IF(OR(AND($C22&gt;0,INDEX(Kalender!CE$81:CE$110,MAX(1,$C22))&gt;INDEX(Kalender!$B$81:$B$110,MAX(1,$C22))),AND($D22&gt;0,INDEX(Kalender!CE$81:CE$110,MAX(1,$D22))&gt;INDEX(Kalender!$B$81:$B$110,MAX(1,$D22))),AND($E22&gt;0,INDEX(Kalender!CE$81:CE$110,MAX(1,$E22))&gt;INDEX(Kalender!$B$81:$B$110,MAX(1,$E22))),AND($F22&gt;0,INDEX(Kalender!CE$81:CE$110,MAX(1,$F22))&gt;INDEX(Kalender!$B$81:$B$110,MAX(1,$F22)))),2,0))</f>
        <v>0</v>
      </c>
      <c r="CF22" s="5" t="n">
        <f aca="false">IF(Kalender!CF22&lt;&gt;1,0,IF(AND($B22&gt;0,INDEX(Kalender!CF$68:CF$77,MAX(1,$B22))&gt;INDEX(Kalender!$B$68:$B$77,MAX(1,$B22))),1,0)+IF(OR(AND($C22&gt;0,INDEX(Kalender!CF$81:CF$110,MAX(1,$C22))&gt;INDEX(Kalender!$B$81:$B$110,MAX(1,$C22))),AND($D22&gt;0,INDEX(Kalender!CF$81:CF$110,MAX(1,$D22))&gt;INDEX(Kalender!$B$81:$B$110,MAX(1,$D22))),AND($E22&gt;0,INDEX(Kalender!CF$81:CF$110,MAX(1,$E22))&gt;INDEX(Kalender!$B$81:$B$110,MAX(1,$E22))),AND($F22&gt;0,INDEX(Kalender!CF$81:CF$110,MAX(1,$F22))&gt;INDEX(Kalender!$B$81:$B$110,MAX(1,$F22)))),2,0))</f>
        <v>0</v>
      </c>
      <c r="CG22" s="5" t="n">
        <f aca="false">IF(Kalender!CG22&lt;&gt;1,0,IF(AND($B22&gt;0,INDEX(Kalender!CG$68:CG$77,MAX(1,$B22))&gt;INDEX(Kalender!$B$68:$B$77,MAX(1,$B22))),1,0)+IF(OR(AND($C22&gt;0,INDEX(Kalender!CG$81:CG$110,MAX(1,$C22))&gt;INDEX(Kalender!$B$81:$B$110,MAX(1,$C22))),AND($D22&gt;0,INDEX(Kalender!CG$81:CG$110,MAX(1,$D22))&gt;INDEX(Kalender!$B$81:$B$110,MAX(1,$D22))),AND($E22&gt;0,INDEX(Kalender!CG$81:CG$110,MAX(1,$E22))&gt;INDEX(Kalender!$B$81:$B$110,MAX(1,$E22))),AND($F22&gt;0,INDEX(Kalender!CG$81:CG$110,MAX(1,$F22))&gt;INDEX(Kalender!$B$81:$B$110,MAX(1,$F22)))),2,0))</f>
        <v>0</v>
      </c>
      <c r="CH22" s="5" t="n">
        <f aca="false">IF(Kalender!CH22&lt;&gt;1,0,IF(AND($B22&gt;0,INDEX(Kalender!CH$68:CH$77,MAX(1,$B22))&gt;INDEX(Kalender!$B$68:$B$77,MAX(1,$B22))),1,0)+IF(OR(AND($C22&gt;0,INDEX(Kalender!CH$81:CH$110,MAX(1,$C22))&gt;INDEX(Kalender!$B$81:$B$110,MAX(1,$C22))),AND($D22&gt;0,INDEX(Kalender!CH$81:CH$110,MAX(1,$D22))&gt;INDEX(Kalender!$B$81:$B$110,MAX(1,$D22))),AND($E22&gt;0,INDEX(Kalender!CH$81:CH$110,MAX(1,$E22))&gt;INDEX(Kalender!$B$81:$B$110,MAX(1,$E22))),AND($F22&gt;0,INDEX(Kalender!CH$81:CH$110,MAX(1,$F22))&gt;INDEX(Kalender!$B$81:$B$110,MAX(1,$F22)))),2,0))</f>
        <v>0</v>
      </c>
      <c r="CI22" s="5" t="n">
        <f aca="false">IF(Kalender!CI22&lt;&gt;1,0,IF(AND($B22&gt;0,INDEX(Kalender!CI$68:CI$77,MAX(1,$B22))&gt;INDEX(Kalender!$B$68:$B$77,MAX(1,$B22))),1,0)+IF(OR(AND($C22&gt;0,INDEX(Kalender!CI$81:CI$110,MAX(1,$C22))&gt;INDEX(Kalender!$B$81:$B$110,MAX(1,$C22))),AND($D22&gt;0,INDEX(Kalender!CI$81:CI$110,MAX(1,$D22))&gt;INDEX(Kalender!$B$81:$B$110,MAX(1,$D22))),AND($E22&gt;0,INDEX(Kalender!CI$81:CI$110,MAX(1,$E22))&gt;INDEX(Kalender!$B$81:$B$110,MAX(1,$E22))),AND($F22&gt;0,INDEX(Kalender!CI$81:CI$110,MAX(1,$F22))&gt;INDEX(Kalender!$B$81:$B$110,MAX(1,$F22)))),2,0))</f>
        <v>0</v>
      </c>
      <c r="CJ22" s="5" t="n">
        <f aca="false">IF(Kalender!CJ22&lt;&gt;1,0,IF(AND($B22&gt;0,INDEX(Kalender!CJ$68:CJ$77,MAX(1,$B22))&gt;INDEX(Kalender!$B$68:$B$77,MAX(1,$B22))),1,0)+IF(OR(AND($C22&gt;0,INDEX(Kalender!CJ$81:CJ$110,MAX(1,$C22))&gt;INDEX(Kalender!$B$81:$B$110,MAX(1,$C22))),AND($D22&gt;0,INDEX(Kalender!CJ$81:CJ$110,MAX(1,$D22))&gt;INDEX(Kalender!$B$81:$B$110,MAX(1,$D22))),AND($E22&gt;0,INDEX(Kalender!CJ$81:CJ$110,MAX(1,$E22))&gt;INDEX(Kalender!$B$81:$B$110,MAX(1,$E22))),AND($F22&gt;0,INDEX(Kalender!CJ$81:CJ$110,MAX(1,$F22))&gt;INDEX(Kalender!$B$81:$B$110,MAX(1,$F22)))),2,0))</f>
        <v>0</v>
      </c>
      <c r="CK22" s="5" t="n">
        <f aca="false">IF(Kalender!CK22&lt;&gt;1,0,IF(AND($B22&gt;0,INDEX(Kalender!CK$68:CK$77,MAX(1,$B22))&gt;INDEX(Kalender!$B$68:$B$77,MAX(1,$B22))),1,0)+IF(OR(AND($C22&gt;0,INDEX(Kalender!CK$81:CK$110,MAX(1,$C22))&gt;INDEX(Kalender!$B$81:$B$110,MAX(1,$C22))),AND($D22&gt;0,INDEX(Kalender!CK$81:CK$110,MAX(1,$D22))&gt;INDEX(Kalender!$B$81:$B$110,MAX(1,$D22))),AND($E22&gt;0,INDEX(Kalender!CK$81:CK$110,MAX(1,$E22))&gt;INDEX(Kalender!$B$81:$B$110,MAX(1,$E22))),AND($F22&gt;0,INDEX(Kalender!CK$81:CK$110,MAX(1,$F22))&gt;INDEX(Kalender!$B$81:$B$110,MAX(1,$F22)))),2,0))</f>
        <v>0</v>
      </c>
      <c r="CL22" s="5" t="n">
        <f aca="false">IF(Kalender!CL22&lt;&gt;1,0,IF(AND($B22&gt;0,INDEX(Kalender!CL$68:CL$77,MAX(1,$B22))&gt;INDEX(Kalender!$B$68:$B$77,MAX(1,$B22))),1,0)+IF(OR(AND($C22&gt;0,INDEX(Kalender!CL$81:CL$110,MAX(1,$C22))&gt;INDEX(Kalender!$B$81:$B$110,MAX(1,$C22))),AND($D22&gt;0,INDEX(Kalender!CL$81:CL$110,MAX(1,$D22))&gt;INDEX(Kalender!$B$81:$B$110,MAX(1,$D22))),AND($E22&gt;0,INDEX(Kalender!CL$81:CL$110,MAX(1,$E22))&gt;INDEX(Kalender!$B$81:$B$110,MAX(1,$E22))),AND($F22&gt;0,INDEX(Kalender!CL$81:CL$110,MAX(1,$F22))&gt;INDEX(Kalender!$B$81:$B$110,MAX(1,$F22)))),2,0))</f>
        <v>0</v>
      </c>
      <c r="CM22" s="5" t="n">
        <f aca="false">IF(Kalender!CM22&lt;&gt;1,0,IF(AND($B22&gt;0,INDEX(Kalender!CM$68:CM$77,MAX(1,$B22))&gt;INDEX(Kalender!$B$68:$B$77,MAX(1,$B22))),1,0)+IF(OR(AND($C22&gt;0,INDEX(Kalender!CM$81:CM$110,MAX(1,$C22))&gt;INDEX(Kalender!$B$81:$B$110,MAX(1,$C22))),AND($D22&gt;0,INDEX(Kalender!CM$81:CM$110,MAX(1,$D22))&gt;INDEX(Kalender!$B$81:$B$110,MAX(1,$D22))),AND($E22&gt;0,INDEX(Kalender!CM$81:CM$110,MAX(1,$E22))&gt;INDEX(Kalender!$B$81:$B$110,MAX(1,$E22))),AND($F22&gt;0,INDEX(Kalender!CM$81:CM$110,MAX(1,$F22))&gt;INDEX(Kalender!$B$81:$B$110,MAX(1,$F22)))),2,0))</f>
        <v>0</v>
      </c>
      <c r="CN22" s="5" t="n">
        <f aca="false">IF(Kalender!CN22&lt;&gt;1,0,IF(AND($B22&gt;0,INDEX(Kalender!CN$68:CN$77,MAX(1,$B22))&gt;INDEX(Kalender!$B$68:$B$77,MAX(1,$B22))),1,0)+IF(OR(AND($C22&gt;0,INDEX(Kalender!CN$81:CN$110,MAX(1,$C22))&gt;INDEX(Kalender!$B$81:$B$110,MAX(1,$C22))),AND($D22&gt;0,INDEX(Kalender!CN$81:CN$110,MAX(1,$D22))&gt;INDEX(Kalender!$B$81:$B$110,MAX(1,$D22))),AND($E22&gt;0,INDEX(Kalender!CN$81:CN$110,MAX(1,$E22))&gt;INDEX(Kalender!$B$81:$B$110,MAX(1,$E22))),AND($F22&gt;0,INDEX(Kalender!CN$81:CN$110,MAX(1,$F22))&gt;INDEX(Kalender!$B$81:$B$110,MAX(1,$F22)))),2,0))</f>
        <v>0</v>
      </c>
      <c r="CO22" s="5" t="n">
        <f aca="false">IF(Kalender!CO22&lt;&gt;1,0,IF(AND($B22&gt;0,INDEX(Kalender!CO$68:CO$77,MAX(1,$B22))&gt;INDEX(Kalender!$B$68:$B$77,MAX(1,$B22))),1,0)+IF(OR(AND($C22&gt;0,INDEX(Kalender!CO$81:CO$110,MAX(1,$C22))&gt;INDEX(Kalender!$B$81:$B$110,MAX(1,$C22))),AND($D22&gt;0,INDEX(Kalender!CO$81:CO$110,MAX(1,$D22))&gt;INDEX(Kalender!$B$81:$B$110,MAX(1,$D22))),AND($E22&gt;0,INDEX(Kalender!CO$81:CO$110,MAX(1,$E22))&gt;INDEX(Kalender!$B$81:$B$110,MAX(1,$E22))),AND($F22&gt;0,INDEX(Kalender!CO$81:CO$110,MAX(1,$F22))&gt;INDEX(Kalender!$B$81:$B$110,MAX(1,$F22)))),2,0))</f>
        <v>0</v>
      </c>
      <c r="CP22" s="5" t="n">
        <f aca="false">IF(Kalender!CP22&lt;&gt;1,0,IF(AND($B22&gt;0,INDEX(Kalender!CP$68:CP$77,MAX(1,$B22))&gt;INDEX(Kalender!$B$68:$B$77,MAX(1,$B22))),1,0)+IF(OR(AND($C22&gt;0,INDEX(Kalender!CP$81:CP$110,MAX(1,$C22))&gt;INDEX(Kalender!$B$81:$B$110,MAX(1,$C22))),AND($D22&gt;0,INDEX(Kalender!CP$81:CP$110,MAX(1,$D22))&gt;INDEX(Kalender!$B$81:$B$110,MAX(1,$D22))),AND($E22&gt;0,INDEX(Kalender!CP$81:CP$110,MAX(1,$E22))&gt;INDEX(Kalender!$B$81:$B$110,MAX(1,$E22))),AND($F22&gt;0,INDEX(Kalender!CP$81:CP$110,MAX(1,$F22))&gt;INDEX(Kalender!$B$81:$B$110,MAX(1,$F22)))),2,0))</f>
        <v>0</v>
      </c>
      <c r="CQ22" s="5" t="n">
        <f aca="false">IF(Kalender!CQ22&lt;&gt;1,0,IF(AND($B22&gt;0,INDEX(Kalender!CQ$68:CQ$77,MAX(1,$B22))&gt;INDEX(Kalender!$B$68:$B$77,MAX(1,$B22))),1,0)+IF(OR(AND($C22&gt;0,INDEX(Kalender!CQ$81:CQ$110,MAX(1,$C22))&gt;INDEX(Kalender!$B$81:$B$110,MAX(1,$C22))),AND($D22&gt;0,INDEX(Kalender!CQ$81:CQ$110,MAX(1,$D22))&gt;INDEX(Kalender!$B$81:$B$110,MAX(1,$D22))),AND($E22&gt;0,INDEX(Kalender!CQ$81:CQ$110,MAX(1,$E22))&gt;INDEX(Kalender!$B$81:$B$110,MAX(1,$E22))),AND($F22&gt;0,INDEX(Kalender!CQ$81:CQ$110,MAX(1,$F22))&gt;INDEX(Kalender!$B$81:$B$110,MAX(1,$F22)))),2,0))</f>
        <v>0</v>
      </c>
      <c r="CR22" s="5" t="n">
        <f aca="false">IF(Kalender!CR22&lt;&gt;1,0,IF(AND($B22&gt;0,INDEX(Kalender!CR$68:CR$77,MAX(1,$B22))&gt;INDEX(Kalender!$B$68:$B$77,MAX(1,$B22))),1,0)+IF(OR(AND($C22&gt;0,INDEX(Kalender!CR$81:CR$110,MAX(1,$C22))&gt;INDEX(Kalender!$B$81:$B$110,MAX(1,$C22))),AND($D22&gt;0,INDEX(Kalender!CR$81:CR$110,MAX(1,$D22))&gt;INDEX(Kalender!$B$81:$B$110,MAX(1,$D22))),AND($E22&gt;0,INDEX(Kalender!CR$81:CR$110,MAX(1,$E22))&gt;INDEX(Kalender!$B$81:$B$110,MAX(1,$E22))),AND($F22&gt;0,INDEX(Kalender!CR$81:CR$110,MAX(1,$F22))&gt;INDEX(Kalender!$B$81:$B$110,MAX(1,$F22)))),2,0))</f>
        <v>0</v>
      </c>
      <c r="CS22" s="5" t="n">
        <f aca="false">IF(Kalender!CS22&lt;&gt;1,0,IF(AND($B22&gt;0,INDEX(Kalender!CS$68:CS$77,MAX(1,$B22))&gt;INDEX(Kalender!$B$68:$B$77,MAX(1,$B22))),1,0)+IF(OR(AND($C22&gt;0,INDEX(Kalender!CS$81:CS$110,MAX(1,$C22))&gt;INDEX(Kalender!$B$81:$B$110,MAX(1,$C22))),AND($D22&gt;0,INDEX(Kalender!CS$81:CS$110,MAX(1,$D22))&gt;INDEX(Kalender!$B$81:$B$110,MAX(1,$D22))),AND($E22&gt;0,INDEX(Kalender!CS$81:CS$110,MAX(1,$E22))&gt;INDEX(Kalender!$B$81:$B$110,MAX(1,$E22))),AND($F22&gt;0,INDEX(Kalender!CS$81:CS$110,MAX(1,$F22))&gt;INDEX(Kalender!$B$81:$B$110,MAX(1,$F22)))),2,0))</f>
        <v>0</v>
      </c>
      <c r="CT22" s="5" t="n">
        <f aca="false">IF(Kalender!CT22&lt;&gt;1,0,IF(AND($B22&gt;0,INDEX(Kalender!CT$68:CT$77,MAX(1,$B22))&gt;INDEX(Kalender!$B$68:$B$77,MAX(1,$B22))),1,0)+IF(OR(AND($C22&gt;0,INDEX(Kalender!CT$81:CT$110,MAX(1,$C22))&gt;INDEX(Kalender!$B$81:$B$110,MAX(1,$C22))),AND($D22&gt;0,INDEX(Kalender!CT$81:CT$110,MAX(1,$D22))&gt;INDEX(Kalender!$B$81:$B$110,MAX(1,$D22))),AND($E22&gt;0,INDEX(Kalender!CT$81:CT$110,MAX(1,$E22))&gt;INDEX(Kalender!$B$81:$B$110,MAX(1,$E22))),AND($F22&gt;0,INDEX(Kalender!CT$81:CT$110,MAX(1,$F22))&gt;INDEX(Kalender!$B$81:$B$110,MAX(1,$F22)))),2,0))</f>
        <v>0</v>
      </c>
      <c r="CU22" s="5" t="n">
        <f aca="false">IF(Kalender!CU22&lt;&gt;1,0,IF(AND($B22&gt;0,INDEX(Kalender!CU$68:CU$77,MAX(1,$B22))&gt;INDEX(Kalender!$B$68:$B$77,MAX(1,$B22))),1,0)+IF(OR(AND($C22&gt;0,INDEX(Kalender!CU$81:CU$110,MAX(1,$C22))&gt;INDEX(Kalender!$B$81:$B$110,MAX(1,$C22))),AND($D22&gt;0,INDEX(Kalender!CU$81:CU$110,MAX(1,$D22))&gt;INDEX(Kalender!$B$81:$B$110,MAX(1,$D22))),AND($E22&gt;0,INDEX(Kalender!CU$81:CU$110,MAX(1,$E22))&gt;INDEX(Kalender!$B$81:$B$110,MAX(1,$E22))),AND($F22&gt;0,INDEX(Kalender!CU$81:CU$110,MAX(1,$F22))&gt;INDEX(Kalender!$B$81:$B$110,MAX(1,$F22)))),2,0))</f>
        <v>0</v>
      </c>
      <c r="CV22" s="5" t="n">
        <f aca="false">IF(Kalender!CV22&lt;&gt;1,0,IF(AND($B22&gt;0,INDEX(Kalender!CV$68:CV$77,MAX(1,$B22))&gt;INDEX(Kalender!$B$68:$B$77,MAX(1,$B22))),1,0)+IF(OR(AND($C22&gt;0,INDEX(Kalender!CV$81:CV$110,MAX(1,$C22))&gt;INDEX(Kalender!$B$81:$B$110,MAX(1,$C22))),AND($D22&gt;0,INDEX(Kalender!CV$81:CV$110,MAX(1,$D22))&gt;INDEX(Kalender!$B$81:$B$110,MAX(1,$D22))),AND($E22&gt;0,INDEX(Kalender!CV$81:CV$110,MAX(1,$E22))&gt;INDEX(Kalender!$B$81:$B$110,MAX(1,$E22))),AND($F22&gt;0,INDEX(Kalender!CV$81:CV$110,MAX(1,$F22))&gt;INDEX(Kalender!$B$81:$B$110,MAX(1,$F22)))),2,0))</f>
        <v>0</v>
      </c>
      <c r="CW22" s="5" t="n">
        <f aca="false">IF(Kalender!CW22&lt;&gt;1,0,IF(AND($B22&gt;0,INDEX(Kalender!CW$68:CW$77,MAX(1,$B22))&gt;INDEX(Kalender!$B$68:$B$77,MAX(1,$B22))),1,0)+IF(OR(AND($C22&gt;0,INDEX(Kalender!CW$81:CW$110,MAX(1,$C22))&gt;INDEX(Kalender!$B$81:$B$110,MAX(1,$C22))),AND($D22&gt;0,INDEX(Kalender!CW$81:CW$110,MAX(1,$D22))&gt;INDEX(Kalender!$B$81:$B$110,MAX(1,$D22))),AND($E22&gt;0,INDEX(Kalender!CW$81:CW$110,MAX(1,$E22))&gt;INDEX(Kalender!$B$81:$B$110,MAX(1,$E22))),AND($F22&gt;0,INDEX(Kalender!CW$81:CW$110,MAX(1,$F22))&gt;INDEX(Kalender!$B$81:$B$110,MAX(1,$F22)))),2,0))</f>
        <v>0</v>
      </c>
      <c r="CX22" s="5" t="n">
        <f aca="false">IF(Kalender!CX22&lt;&gt;1,0,IF(AND($B22&gt;0,INDEX(Kalender!CX$68:CX$77,MAX(1,$B22))&gt;INDEX(Kalender!$B$68:$B$77,MAX(1,$B22))),1,0)+IF(OR(AND($C22&gt;0,INDEX(Kalender!CX$81:CX$110,MAX(1,$C22))&gt;INDEX(Kalender!$B$81:$B$110,MAX(1,$C22))),AND($D22&gt;0,INDEX(Kalender!CX$81:CX$110,MAX(1,$D22))&gt;INDEX(Kalender!$B$81:$B$110,MAX(1,$D22))),AND($E22&gt;0,INDEX(Kalender!CX$81:CX$110,MAX(1,$E22))&gt;INDEX(Kalender!$B$81:$B$110,MAX(1,$E22))),AND($F22&gt;0,INDEX(Kalender!CX$81:CX$110,MAX(1,$F22))&gt;INDEX(Kalender!$B$81:$B$110,MAX(1,$F22)))),2,0))</f>
        <v>0</v>
      </c>
      <c r="CY22" s="5" t="n">
        <f aca="false">IF(Kalender!CY22&lt;&gt;1,0,IF(AND($B22&gt;0,INDEX(Kalender!CY$68:CY$77,MAX(1,$B22))&gt;INDEX(Kalender!$B$68:$B$77,MAX(1,$B22))),1,0)+IF(OR(AND($C22&gt;0,INDEX(Kalender!CY$81:CY$110,MAX(1,$C22))&gt;INDEX(Kalender!$B$81:$B$110,MAX(1,$C22))),AND($D22&gt;0,INDEX(Kalender!CY$81:CY$110,MAX(1,$D22))&gt;INDEX(Kalender!$B$81:$B$110,MAX(1,$D22))),AND($E22&gt;0,INDEX(Kalender!CY$81:CY$110,MAX(1,$E22))&gt;INDEX(Kalender!$B$81:$B$110,MAX(1,$E22))),AND($F22&gt;0,INDEX(Kalender!CY$81:CY$110,MAX(1,$F22))&gt;INDEX(Kalender!$B$81:$B$110,MAX(1,$F22)))),2,0))</f>
        <v>0</v>
      </c>
      <c r="CZ22" s="5" t="n">
        <f aca="false">IF(Kalender!CZ22&lt;&gt;1,0,IF(AND($B22&gt;0,INDEX(Kalender!CZ$68:CZ$77,MAX(1,$B22))&gt;INDEX(Kalender!$B$68:$B$77,MAX(1,$B22))),1,0)+IF(OR(AND($C22&gt;0,INDEX(Kalender!CZ$81:CZ$110,MAX(1,$C22))&gt;INDEX(Kalender!$B$81:$B$110,MAX(1,$C22))),AND($D22&gt;0,INDEX(Kalender!CZ$81:CZ$110,MAX(1,$D22))&gt;INDEX(Kalender!$B$81:$B$110,MAX(1,$D22))),AND($E22&gt;0,INDEX(Kalender!CZ$81:CZ$110,MAX(1,$E22))&gt;INDEX(Kalender!$B$81:$B$110,MAX(1,$E22))),AND($F22&gt;0,INDEX(Kalender!CZ$81:CZ$110,MAX(1,$F22))&gt;INDEX(Kalender!$B$81:$B$110,MAX(1,$F22)))),2,0))</f>
        <v>0</v>
      </c>
      <c r="DA22" s="5" t="n">
        <f aca="false">IF(Kalender!DA22&lt;&gt;1,0,IF(AND($B22&gt;0,INDEX(Kalender!DA$68:DA$77,MAX(1,$B22))&gt;INDEX(Kalender!$B$68:$B$77,MAX(1,$B22))),1,0)+IF(OR(AND($C22&gt;0,INDEX(Kalender!DA$81:DA$110,MAX(1,$C22))&gt;INDEX(Kalender!$B$81:$B$110,MAX(1,$C22))),AND($D22&gt;0,INDEX(Kalender!DA$81:DA$110,MAX(1,$D22))&gt;INDEX(Kalender!$B$81:$B$110,MAX(1,$D22))),AND($E22&gt;0,INDEX(Kalender!DA$81:DA$110,MAX(1,$E22))&gt;INDEX(Kalender!$B$81:$B$110,MAX(1,$E22))),AND($F22&gt;0,INDEX(Kalender!DA$81:DA$110,MAX(1,$F22))&gt;INDEX(Kalender!$B$81:$B$110,MAX(1,$F22)))),2,0))</f>
        <v>0</v>
      </c>
      <c r="DB22" s="5" t="n">
        <f aca="false">IF(Kalender!DB22&lt;&gt;1,0,IF(AND($B22&gt;0,INDEX(Kalender!DB$68:DB$77,MAX(1,$B22))&gt;INDEX(Kalender!$B$68:$B$77,MAX(1,$B22))),1,0)+IF(OR(AND($C22&gt;0,INDEX(Kalender!DB$81:DB$110,MAX(1,$C22))&gt;INDEX(Kalender!$B$81:$B$110,MAX(1,$C22))),AND($D22&gt;0,INDEX(Kalender!DB$81:DB$110,MAX(1,$D22))&gt;INDEX(Kalender!$B$81:$B$110,MAX(1,$D22))),AND($E22&gt;0,INDEX(Kalender!DB$81:DB$110,MAX(1,$E22))&gt;INDEX(Kalender!$B$81:$B$110,MAX(1,$E22))),AND($F22&gt;0,INDEX(Kalender!DB$81:DB$110,MAX(1,$F22))&gt;INDEX(Kalender!$B$81:$B$110,MAX(1,$F22)))),2,0))</f>
        <v>0</v>
      </c>
      <c r="DC22" s="5" t="n">
        <f aca="false">IF(Kalender!DC22&lt;&gt;1,0,IF(AND($B22&gt;0,INDEX(Kalender!DC$68:DC$77,MAX(1,$B22))&gt;INDEX(Kalender!$B$68:$B$77,MAX(1,$B22))),1,0)+IF(OR(AND($C22&gt;0,INDEX(Kalender!DC$81:DC$110,MAX(1,$C22))&gt;INDEX(Kalender!$B$81:$B$110,MAX(1,$C22))),AND($D22&gt;0,INDEX(Kalender!DC$81:DC$110,MAX(1,$D22))&gt;INDEX(Kalender!$B$81:$B$110,MAX(1,$D22))),AND($E22&gt;0,INDEX(Kalender!DC$81:DC$110,MAX(1,$E22))&gt;INDEX(Kalender!$B$81:$B$110,MAX(1,$E22))),AND($F22&gt;0,INDEX(Kalender!DC$81:DC$110,MAX(1,$F22))&gt;INDEX(Kalender!$B$81:$B$110,MAX(1,$F22)))),2,0))</f>
        <v>0</v>
      </c>
      <c r="DD22" s="5" t="n">
        <f aca="false">IF(Kalender!DD22&lt;&gt;1,0,IF(AND($B22&gt;0,INDEX(Kalender!DD$68:DD$77,MAX(1,$B22))&gt;INDEX(Kalender!$B$68:$B$77,MAX(1,$B22))),1,0)+IF(OR(AND($C22&gt;0,INDEX(Kalender!DD$81:DD$110,MAX(1,$C22))&gt;INDEX(Kalender!$B$81:$B$110,MAX(1,$C22))),AND($D22&gt;0,INDEX(Kalender!DD$81:DD$110,MAX(1,$D22))&gt;INDEX(Kalender!$B$81:$B$110,MAX(1,$D22))),AND($E22&gt;0,INDEX(Kalender!DD$81:DD$110,MAX(1,$E22))&gt;INDEX(Kalender!$B$81:$B$110,MAX(1,$E22))),AND($F22&gt;0,INDEX(Kalender!DD$81:DD$110,MAX(1,$F22))&gt;INDEX(Kalender!$B$81:$B$110,MAX(1,$F22)))),2,0))</f>
        <v>0</v>
      </c>
      <c r="DE22" s="5" t="n">
        <f aca="false">IF(Kalender!DE22&lt;&gt;1,0,IF(AND($B22&gt;0,INDEX(Kalender!DE$68:DE$77,MAX(1,$B22))&gt;INDEX(Kalender!$B$68:$B$77,MAX(1,$B22))),1,0)+IF(OR(AND($C22&gt;0,INDEX(Kalender!DE$81:DE$110,MAX(1,$C22))&gt;INDEX(Kalender!$B$81:$B$110,MAX(1,$C22))),AND($D22&gt;0,INDEX(Kalender!DE$81:DE$110,MAX(1,$D22))&gt;INDEX(Kalender!$B$81:$B$110,MAX(1,$D22))),AND($E22&gt;0,INDEX(Kalender!DE$81:DE$110,MAX(1,$E22))&gt;INDEX(Kalender!$B$81:$B$110,MAX(1,$E22))),AND($F22&gt;0,INDEX(Kalender!DE$81:DE$110,MAX(1,$F22))&gt;INDEX(Kalender!$B$81:$B$110,MAX(1,$F22)))),2,0))</f>
        <v>0</v>
      </c>
      <c r="DF22" s="5" t="n">
        <f aca="false">IF(Kalender!DF22&lt;&gt;1,0,IF(AND($B22&gt;0,INDEX(Kalender!DF$68:DF$77,MAX(1,$B22))&gt;INDEX(Kalender!$B$68:$B$77,MAX(1,$B22))),1,0)+IF(OR(AND($C22&gt;0,INDEX(Kalender!DF$81:DF$110,MAX(1,$C22))&gt;INDEX(Kalender!$B$81:$B$110,MAX(1,$C22))),AND($D22&gt;0,INDEX(Kalender!DF$81:DF$110,MAX(1,$D22))&gt;INDEX(Kalender!$B$81:$B$110,MAX(1,$D22))),AND($E22&gt;0,INDEX(Kalender!DF$81:DF$110,MAX(1,$E22))&gt;INDEX(Kalender!$B$81:$B$110,MAX(1,$E22))),AND($F22&gt;0,INDEX(Kalender!DF$81:DF$110,MAX(1,$F22))&gt;INDEX(Kalender!$B$81:$B$110,MAX(1,$F22)))),2,0))</f>
        <v>0</v>
      </c>
      <c r="DG22" s="5" t="n">
        <f aca="false">IF(Kalender!DG22&lt;&gt;1,0,IF(AND($B22&gt;0,INDEX(Kalender!DG$68:DG$77,MAX(1,$B22))&gt;INDEX(Kalender!$B$68:$B$77,MAX(1,$B22))),1,0)+IF(OR(AND($C22&gt;0,INDEX(Kalender!DG$81:DG$110,MAX(1,$C22))&gt;INDEX(Kalender!$B$81:$B$110,MAX(1,$C22))),AND($D22&gt;0,INDEX(Kalender!DG$81:DG$110,MAX(1,$D22))&gt;INDEX(Kalender!$B$81:$B$110,MAX(1,$D22))),AND($E22&gt;0,INDEX(Kalender!DG$81:DG$110,MAX(1,$E22))&gt;INDEX(Kalender!$B$81:$B$110,MAX(1,$E22))),AND($F22&gt;0,INDEX(Kalender!DG$81:DG$110,MAX(1,$F22))&gt;INDEX(Kalender!$B$81:$B$110,MAX(1,$F22)))),2,0))</f>
        <v>0</v>
      </c>
      <c r="DH22" s="5" t="n">
        <f aca="false">IF(Kalender!DH22&lt;&gt;1,0,IF(AND($B22&gt;0,INDEX(Kalender!DH$68:DH$77,MAX(1,$B22))&gt;INDEX(Kalender!$B$68:$B$77,MAX(1,$B22))),1,0)+IF(OR(AND($C22&gt;0,INDEX(Kalender!DH$81:DH$110,MAX(1,$C22))&gt;INDEX(Kalender!$B$81:$B$110,MAX(1,$C22))),AND($D22&gt;0,INDEX(Kalender!DH$81:DH$110,MAX(1,$D22))&gt;INDEX(Kalender!$B$81:$B$110,MAX(1,$D22))),AND($E22&gt;0,INDEX(Kalender!DH$81:DH$110,MAX(1,$E22))&gt;INDEX(Kalender!$B$81:$B$110,MAX(1,$E22))),AND($F22&gt;0,INDEX(Kalender!DH$81:DH$110,MAX(1,$F22))&gt;INDEX(Kalender!$B$81:$B$110,MAX(1,$F22)))),2,0))</f>
        <v>0</v>
      </c>
      <c r="DI22" s="5" t="n">
        <f aca="false">IF(Kalender!DI22&lt;&gt;1,0,IF(AND($B22&gt;0,INDEX(Kalender!DI$68:DI$77,MAX(1,$B22))&gt;INDEX(Kalender!$B$68:$B$77,MAX(1,$B22))),1,0)+IF(OR(AND($C22&gt;0,INDEX(Kalender!DI$81:DI$110,MAX(1,$C22))&gt;INDEX(Kalender!$B$81:$B$110,MAX(1,$C22))),AND($D22&gt;0,INDEX(Kalender!DI$81:DI$110,MAX(1,$D22))&gt;INDEX(Kalender!$B$81:$B$110,MAX(1,$D22))),AND($E22&gt;0,INDEX(Kalender!DI$81:DI$110,MAX(1,$E22))&gt;INDEX(Kalender!$B$81:$B$110,MAX(1,$E22))),AND($F22&gt;0,INDEX(Kalender!DI$81:DI$110,MAX(1,$F22))&gt;INDEX(Kalender!$B$81:$B$110,MAX(1,$F22)))),2,0))</f>
        <v>0</v>
      </c>
      <c r="DJ22" s="5" t="n">
        <f aca="false">IF(Kalender!DJ22&lt;&gt;1,0,IF(AND($B22&gt;0,INDEX(Kalender!DJ$68:DJ$77,MAX(1,$B22))&gt;INDEX(Kalender!$B$68:$B$77,MAX(1,$B22))),1,0)+IF(OR(AND($C22&gt;0,INDEX(Kalender!DJ$81:DJ$110,MAX(1,$C22))&gt;INDEX(Kalender!$B$81:$B$110,MAX(1,$C22))),AND($D22&gt;0,INDEX(Kalender!DJ$81:DJ$110,MAX(1,$D22))&gt;INDEX(Kalender!$B$81:$B$110,MAX(1,$D22))),AND($E22&gt;0,INDEX(Kalender!DJ$81:DJ$110,MAX(1,$E22))&gt;INDEX(Kalender!$B$81:$B$110,MAX(1,$E22))),AND($F22&gt;0,INDEX(Kalender!DJ$81:DJ$110,MAX(1,$F22))&gt;INDEX(Kalender!$B$81:$B$110,MAX(1,$F22)))),2,0))</f>
        <v>0</v>
      </c>
      <c r="DK22" s="5" t="n">
        <f aca="false">IF(Kalender!DK22&lt;&gt;1,0,IF(AND($B22&gt;0,INDEX(Kalender!DK$68:DK$77,MAX(1,$B22))&gt;INDEX(Kalender!$B$68:$B$77,MAX(1,$B22))),1,0)+IF(OR(AND($C22&gt;0,INDEX(Kalender!DK$81:DK$110,MAX(1,$C22))&gt;INDEX(Kalender!$B$81:$B$110,MAX(1,$C22))),AND($D22&gt;0,INDEX(Kalender!DK$81:DK$110,MAX(1,$D22))&gt;INDEX(Kalender!$B$81:$B$110,MAX(1,$D22))),AND($E22&gt;0,INDEX(Kalender!DK$81:DK$110,MAX(1,$E22))&gt;INDEX(Kalender!$B$81:$B$110,MAX(1,$E22))),AND($F22&gt;0,INDEX(Kalender!DK$81:DK$110,MAX(1,$F22))&gt;INDEX(Kalender!$B$81:$B$110,MAX(1,$F22)))),2,0))</f>
        <v>0</v>
      </c>
      <c r="DL22" s="5" t="n">
        <f aca="false">IF(Kalender!DL22&lt;&gt;1,0,IF(AND($B22&gt;0,INDEX(Kalender!DL$68:DL$77,MAX(1,$B22))&gt;INDEX(Kalender!$B$68:$B$77,MAX(1,$B22))),1,0)+IF(OR(AND($C22&gt;0,INDEX(Kalender!DL$81:DL$110,MAX(1,$C22))&gt;INDEX(Kalender!$B$81:$B$110,MAX(1,$C22))),AND($D22&gt;0,INDEX(Kalender!DL$81:DL$110,MAX(1,$D22))&gt;INDEX(Kalender!$B$81:$B$110,MAX(1,$D22))),AND($E22&gt;0,INDEX(Kalender!DL$81:DL$110,MAX(1,$E22))&gt;INDEX(Kalender!$B$81:$B$110,MAX(1,$E22))),AND($F22&gt;0,INDEX(Kalender!DL$81:DL$110,MAX(1,$F22))&gt;INDEX(Kalender!$B$81:$B$110,MAX(1,$F22)))),2,0))</f>
        <v>0</v>
      </c>
      <c r="DM22" s="5" t="n">
        <f aca="false">IF(Kalender!DM22&lt;&gt;1,0,IF(AND($B22&gt;0,INDEX(Kalender!DM$68:DM$77,MAX(1,$B22))&gt;INDEX(Kalender!$B$68:$B$77,MAX(1,$B22))),1,0)+IF(OR(AND($C22&gt;0,INDEX(Kalender!DM$81:DM$110,MAX(1,$C22))&gt;INDEX(Kalender!$B$81:$B$110,MAX(1,$C22))),AND($D22&gt;0,INDEX(Kalender!DM$81:DM$110,MAX(1,$D22))&gt;INDEX(Kalender!$B$81:$B$110,MAX(1,$D22))),AND($E22&gt;0,INDEX(Kalender!DM$81:DM$110,MAX(1,$E22))&gt;INDEX(Kalender!$B$81:$B$110,MAX(1,$E22))),AND($F22&gt;0,INDEX(Kalender!DM$81:DM$110,MAX(1,$F22))&gt;INDEX(Kalender!$B$81:$B$110,MAX(1,$F22)))),2,0))</f>
        <v>0</v>
      </c>
      <c r="DN22" s="5" t="n">
        <f aca="false">IF(Kalender!DN22&lt;&gt;1,0,IF(AND($B22&gt;0,INDEX(Kalender!DN$68:DN$77,MAX(1,$B22))&gt;INDEX(Kalender!$B$68:$B$77,MAX(1,$B22))),1,0)+IF(OR(AND($C22&gt;0,INDEX(Kalender!DN$81:DN$110,MAX(1,$C22))&gt;INDEX(Kalender!$B$81:$B$110,MAX(1,$C22))),AND($D22&gt;0,INDEX(Kalender!DN$81:DN$110,MAX(1,$D22))&gt;INDEX(Kalender!$B$81:$B$110,MAX(1,$D22))),AND($E22&gt;0,INDEX(Kalender!DN$81:DN$110,MAX(1,$E22))&gt;INDEX(Kalender!$B$81:$B$110,MAX(1,$E22))),AND($F22&gt;0,INDEX(Kalender!DN$81:DN$110,MAX(1,$F22))&gt;INDEX(Kalender!$B$81:$B$110,MAX(1,$F22)))),2,0))</f>
        <v>0</v>
      </c>
      <c r="DO22" s="5" t="n">
        <f aca="false">IF(Kalender!DO22&lt;&gt;1,0,IF(AND($B22&gt;0,INDEX(Kalender!DO$68:DO$77,MAX(1,$B22))&gt;INDEX(Kalender!$B$68:$B$77,MAX(1,$B22))),1,0)+IF(OR(AND($C22&gt;0,INDEX(Kalender!DO$81:DO$110,MAX(1,$C22))&gt;INDEX(Kalender!$B$81:$B$110,MAX(1,$C22))),AND($D22&gt;0,INDEX(Kalender!DO$81:DO$110,MAX(1,$D22))&gt;INDEX(Kalender!$B$81:$B$110,MAX(1,$D22))),AND($E22&gt;0,INDEX(Kalender!DO$81:DO$110,MAX(1,$E22))&gt;INDEX(Kalender!$B$81:$B$110,MAX(1,$E22))),AND($F22&gt;0,INDEX(Kalender!DO$81:DO$110,MAX(1,$F22))&gt;INDEX(Kalender!$B$81:$B$110,MAX(1,$F22)))),2,0))</f>
        <v>0</v>
      </c>
      <c r="DP22" s="5" t="n">
        <f aca="false">IF(Kalender!DP22&lt;&gt;1,0,IF(AND($B22&gt;0,INDEX(Kalender!DP$68:DP$77,MAX(1,$B22))&gt;INDEX(Kalender!$B$68:$B$77,MAX(1,$B22))),1,0)+IF(OR(AND($C22&gt;0,INDEX(Kalender!DP$81:DP$110,MAX(1,$C22))&gt;INDEX(Kalender!$B$81:$B$110,MAX(1,$C22))),AND($D22&gt;0,INDEX(Kalender!DP$81:DP$110,MAX(1,$D22))&gt;INDEX(Kalender!$B$81:$B$110,MAX(1,$D22))),AND($E22&gt;0,INDEX(Kalender!DP$81:DP$110,MAX(1,$E22))&gt;INDEX(Kalender!$B$81:$B$110,MAX(1,$E22))),AND($F22&gt;0,INDEX(Kalender!DP$81:DP$110,MAX(1,$F22))&gt;INDEX(Kalender!$B$81:$B$110,MAX(1,$F22)))),2,0))</f>
        <v>0</v>
      </c>
      <c r="DQ22" s="5" t="n">
        <f aca="false">IF(Kalender!DQ22&lt;&gt;1,0,IF(AND($B22&gt;0,INDEX(Kalender!DQ$68:DQ$77,MAX(1,$B22))&gt;INDEX(Kalender!$B$68:$B$77,MAX(1,$B22))),1,0)+IF(OR(AND($C22&gt;0,INDEX(Kalender!DQ$81:DQ$110,MAX(1,$C22))&gt;INDEX(Kalender!$B$81:$B$110,MAX(1,$C22))),AND($D22&gt;0,INDEX(Kalender!DQ$81:DQ$110,MAX(1,$D22))&gt;INDEX(Kalender!$B$81:$B$110,MAX(1,$D22))),AND($E22&gt;0,INDEX(Kalender!DQ$81:DQ$110,MAX(1,$E22))&gt;INDEX(Kalender!$B$81:$B$110,MAX(1,$E22))),AND($F22&gt;0,INDEX(Kalender!DQ$81:DQ$110,MAX(1,$F22))&gt;INDEX(Kalender!$B$81:$B$110,MAX(1,$F22)))),2,0))</f>
        <v>0</v>
      </c>
      <c r="DR22" s="5" t="n">
        <f aca="false">IF(Kalender!DR22&lt;&gt;1,0,IF(AND($B22&gt;0,INDEX(Kalender!DR$68:DR$77,MAX(1,$B22))&gt;INDEX(Kalender!$B$68:$B$77,MAX(1,$B22))),1,0)+IF(OR(AND($C22&gt;0,INDEX(Kalender!DR$81:DR$110,MAX(1,$C22))&gt;INDEX(Kalender!$B$81:$B$110,MAX(1,$C22))),AND($D22&gt;0,INDEX(Kalender!DR$81:DR$110,MAX(1,$D22))&gt;INDEX(Kalender!$B$81:$B$110,MAX(1,$D22))),AND($E22&gt;0,INDEX(Kalender!DR$81:DR$110,MAX(1,$E22))&gt;INDEX(Kalender!$B$81:$B$110,MAX(1,$E22))),AND($F22&gt;0,INDEX(Kalender!DR$81:DR$110,MAX(1,$F22))&gt;INDEX(Kalender!$B$81:$B$110,MAX(1,$F22)))),2,0))</f>
        <v>0</v>
      </c>
      <c r="DS22" s="5" t="n">
        <f aca="false">IF(Kalender!DS22&lt;&gt;1,0,IF(AND($B22&gt;0,INDEX(Kalender!DS$68:DS$77,MAX(1,$B22))&gt;INDEX(Kalender!$B$68:$B$77,MAX(1,$B22))),1,0)+IF(OR(AND($C22&gt;0,INDEX(Kalender!DS$81:DS$110,MAX(1,$C22))&gt;INDEX(Kalender!$B$81:$B$110,MAX(1,$C22))),AND($D22&gt;0,INDEX(Kalender!DS$81:DS$110,MAX(1,$D22))&gt;INDEX(Kalender!$B$81:$B$110,MAX(1,$D22))),AND($E22&gt;0,INDEX(Kalender!DS$81:DS$110,MAX(1,$E22))&gt;INDEX(Kalender!$B$81:$B$110,MAX(1,$E22))),AND($F22&gt;0,INDEX(Kalender!DS$81:DS$110,MAX(1,$F22))&gt;INDEX(Kalender!$B$81:$B$110,MAX(1,$F22)))),2,0))</f>
        <v>0</v>
      </c>
      <c r="DT22" s="5" t="n">
        <f aca="false">IF(Kalender!DT22&lt;&gt;1,0,IF(AND($B22&gt;0,INDEX(Kalender!DT$68:DT$77,MAX(1,$B22))&gt;INDEX(Kalender!$B$68:$B$77,MAX(1,$B22))),1,0)+IF(OR(AND($C22&gt;0,INDEX(Kalender!DT$81:DT$110,MAX(1,$C22))&gt;INDEX(Kalender!$B$81:$B$110,MAX(1,$C22))),AND($D22&gt;0,INDEX(Kalender!DT$81:DT$110,MAX(1,$D22))&gt;INDEX(Kalender!$B$81:$B$110,MAX(1,$D22))),AND($E22&gt;0,INDEX(Kalender!DT$81:DT$110,MAX(1,$E22))&gt;INDEX(Kalender!$B$81:$B$110,MAX(1,$E22))),AND($F22&gt;0,INDEX(Kalender!DT$81:DT$110,MAX(1,$F22))&gt;INDEX(Kalender!$B$81:$B$110,MAX(1,$F22)))),2,0))</f>
        <v>0</v>
      </c>
      <c r="DU22" s="5" t="n">
        <f aca="false">IF(Kalender!DU22&lt;&gt;1,0,IF(AND($B22&gt;0,INDEX(Kalender!DU$68:DU$77,MAX(1,$B22))&gt;INDEX(Kalender!$B$68:$B$77,MAX(1,$B22))),1,0)+IF(OR(AND($C22&gt;0,INDEX(Kalender!DU$81:DU$110,MAX(1,$C22))&gt;INDEX(Kalender!$B$81:$B$110,MAX(1,$C22))),AND($D22&gt;0,INDEX(Kalender!DU$81:DU$110,MAX(1,$D22))&gt;INDEX(Kalender!$B$81:$B$110,MAX(1,$D22))),AND($E22&gt;0,INDEX(Kalender!DU$81:DU$110,MAX(1,$E22))&gt;INDEX(Kalender!$B$81:$B$110,MAX(1,$E22))),AND($F22&gt;0,INDEX(Kalender!DU$81:DU$110,MAX(1,$F22))&gt;INDEX(Kalender!$B$81:$B$110,MAX(1,$F22)))),2,0))</f>
        <v>0</v>
      </c>
      <c r="DV22" s="5" t="n">
        <f aca="false">IF(Kalender!DV22&lt;&gt;1,0,IF(AND($B22&gt;0,INDEX(Kalender!DV$68:DV$77,MAX(1,$B22))&gt;INDEX(Kalender!$B$68:$B$77,MAX(1,$B22))),1,0)+IF(OR(AND($C22&gt;0,INDEX(Kalender!DV$81:DV$110,MAX(1,$C22))&gt;INDEX(Kalender!$B$81:$B$110,MAX(1,$C22))),AND($D22&gt;0,INDEX(Kalender!DV$81:DV$110,MAX(1,$D22))&gt;INDEX(Kalender!$B$81:$B$110,MAX(1,$D22))),AND($E22&gt;0,INDEX(Kalender!DV$81:DV$110,MAX(1,$E22))&gt;INDEX(Kalender!$B$81:$B$110,MAX(1,$E22))),AND($F22&gt;0,INDEX(Kalender!DV$81:DV$110,MAX(1,$F22))&gt;INDEX(Kalender!$B$81:$B$110,MAX(1,$F22)))),2,0))</f>
        <v>0</v>
      </c>
      <c r="DW22" s="5" t="n">
        <f aca="false">IF(Kalender!DW22&lt;&gt;1,0,IF(AND($B22&gt;0,INDEX(Kalender!DW$68:DW$77,MAX(1,$B22))&gt;INDEX(Kalender!$B$68:$B$77,MAX(1,$B22))),1,0)+IF(OR(AND($C22&gt;0,INDEX(Kalender!DW$81:DW$110,MAX(1,$C22))&gt;INDEX(Kalender!$B$81:$B$110,MAX(1,$C22))),AND($D22&gt;0,INDEX(Kalender!DW$81:DW$110,MAX(1,$D22))&gt;INDEX(Kalender!$B$81:$B$110,MAX(1,$D22))),AND($E22&gt;0,INDEX(Kalender!DW$81:DW$110,MAX(1,$E22))&gt;INDEX(Kalender!$B$81:$B$110,MAX(1,$E22))),AND($F22&gt;0,INDEX(Kalender!DW$81:DW$110,MAX(1,$F22))&gt;INDEX(Kalender!$B$81:$B$110,MAX(1,$F22)))),2,0))</f>
        <v>0</v>
      </c>
      <c r="DX22" s="5" t="n">
        <f aca="false">IF(Kalender!DX22&lt;&gt;1,0,IF(AND($B22&gt;0,INDEX(Kalender!DX$68:DX$77,MAX(1,$B22))&gt;INDEX(Kalender!$B$68:$B$77,MAX(1,$B22))),1,0)+IF(OR(AND($C22&gt;0,INDEX(Kalender!DX$81:DX$110,MAX(1,$C22))&gt;INDEX(Kalender!$B$81:$B$110,MAX(1,$C22))),AND($D22&gt;0,INDEX(Kalender!DX$81:DX$110,MAX(1,$D22))&gt;INDEX(Kalender!$B$81:$B$110,MAX(1,$D22))),AND($E22&gt;0,INDEX(Kalender!DX$81:DX$110,MAX(1,$E22))&gt;INDEX(Kalender!$B$81:$B$110,MAX(1,$E22))),AND($F22&gt;0,INDEX(Kalender!DX$81:DX$110,MAX(1,$F22))&gt;INDEX(Kalender!$B$81:$B$110,MAX(1,$F22)))),2,0))</f>
        <v>0</v>
      </c>
      <c r="DY22" s="5" t="n">
        <f aca="false">IF(Kalender!DY22&lt;&gt;1,0,IF(AND($B22&gt;0,INDEX(Kalender!DY$68:DY$77,MAX(1,$B22))&gt;INDEX(Kalender!$B$68:$B$77,MAX(1,$B22))),1,0)+IF(OR(AND($C22&gt;0,INDEX(Kalender!DY$81:DY$110,MAX(1,$C22))&gt;INDEX(Kalender!$B$81:$B$110,MAX(1,$C22))),AND($D22&gt;0,INDEX(Kalender!DY$81:DY$110,MAX(1,$D22))&gt;INDEX(Kalender!$B$81:$B$110,MAX(1,$D22))),AND($E22&gt;0,INDEX(Kalender!DY$81:DY$110,MAX(1,$E22))&gt;INDEX(Kalender!$B$81:$B$110,MAX(1,$E22))),AND($F22&gt;0,INDEX(Kalender!DY$81:DY$110,MAX(1,$F22))&gt;INDEX(Kalender!$B$81:$B$110,MAX(1,$F22)))),2,0))</f>
        <v>0</v>
      </c>
      <c r="DZ22" s="5" t="n">
        <f aca="false">IF(Kalender!DZ22&lt;&gt;1,0,IF(AND($B22&gt;0,INDEX(Kalender!DZ$68:DZ$77,MAX(1,$B22))&gt;INDEX(Kalender!$B$68:$B$77,MAX(1,$B22))),1,0)+IF(OR(AND($C22&gt;0,INDEX(Kalender!DZ$81:DZ$110,MAX(1,$C22))&gt;INDEX(Kalender!$B$81:$B$110,MAX(1,$C22))),AND($D22&gt;0,INDEX(Kalender!DZ$81:DZ$110,MAX(1,$D22))&gt;INDEX(Kalender!$B$81:$B$110,MAX(1,$D22))),AND($E22&gt;0,INDEX(Kalender!DZ$81:DZ$110,MAX(1,$E22))&gt;INDEX(Kalender!$B$81:$B$110,MAX(1,$E22))),AND($F22&gt;0,INDEX(Kalender!DZ$81:DZ$110,MAX(1,$F22))&gt;INDEX(Kalender!$B$81:$B$110,MAX(1,$F22)))),2,0))</f>
        <v>0</v>
      </c>
      <c r="EA22" s="5" t="n">
        <f aca="false">IF(Kalender!EA22&lt;&gt;1,0,IF(AND($B22&gt;0,INDEX(Kalender!EA$68:EA$77,MAX(1,$B22))&gt;INDEX(Kalender!$B$68:$B$77,MAX(1,$B22))),1,0)+IF(OR(AND($C22&gt;0,INDEX(Kalender!EA$81:EA$110,MAX(1,$C22))&gt;INDEX(Kalender!$B$81:$B$110,MAX(1,$C22))),AND($D22&gt;0,INDEX(Kalender!EA$81:EA$110,MAX(1,$D22))&gt;INDEX(Kalender!$B$81:$B$110,MAX(1,$D22))),AND($E22&gt;0,INDEX(Kalender!EA$81:EA$110,MAX(1,$E22))&gt;INDEX(Kalender!$B$81:$B$110,MAX(1,$E22))),AND($F22&gt;0,INDEX(Kalender!EA$81:EA$110,MAX(1,$F22))&gt;INDEX(Kalender!$B$81:$B$110,MAX(1,$F22)))),2,0))</f>
        <v>0</v>
      </c>
      <c r="EB22" s="5" t="n">
        <f aca="false">IF(Kalender!EB22&lt;&gt;1,0,IF(AND($B22&gt;0,INDEX(Kalender!EB$68:EB$77,MAX(1,$B22))&gt;INDEX(Kalender!$B$68:$B$77,MAX(1,$B22))),1,0)+IF(OR(AND($C22&gt;0,INDEX(Kalender!EB$81:EB$110,MAX(1,$C22))&gt;INDEX(Kalender!$B$81:$B$110,MAX(1,$C22))),AND($D22&gt;0,INDEX(Kalender!EB$81:EB$110,MAX(1,$D22))&gt;INDEX(Kalender!$B$81:$B$110,MAX(1,$D22))),AND($E22&gt;0,INDEX(Kalender!EB$81:EB$110,MAX(1,$E22))&gt;INDEX(Kalender!$B$81:$B$110,MAX(1,$E22))),AND($F22&gt;0,INDEX(Kalender!EB$81:EB$110,MAX(1,$F22))&gt;INDEX(Kalender!$B$81:$B$110,MAX(1,$F22)))),2,0))</f>
        <v>0</v>
      </c>
      <c r="EC22" s="5" t="n">
        <f aca="false">IF(Kalender!EC22&lt;&gt;1,0,IF(AND($B22&gt;0,INDEX(Kalender!EC$68:EC$77,MAX(1,$B22))&gt;INDEX(Kalender!$B$68:$B$77,MAX(1,$B22))),1,0)+IF(OR(AND($C22&gt;0,INDEX(Kalender!EC$81:EC$110,MAX(1,$C22))&gt;INDEX(Kalender!$B$81:$B$110,MAX(1,$C22))),AND($D22&gt;0,INDEX(Kalender!EC$81:EC$110,MAX(1,$D22))&gt;INDEX(Kalender!$B$81:$B$110,MAX(1,$D22))),AND($E22&gt;0,INDEX(Kalender!EC$81:EC$110,MAX(1,$E22))&gt;INDEX(Kalender!$B$81:$B$110,MAX(1,$E22))),AND($F22&gt;0,INDEX(Kalender!EC$81:EC$110,MAX(1,$F22))&gt;INDEX(Kalender!$B$81:$B$110,MAX(1,$F22)))),2,0))</f>
        <v>0</v>
      </c>
      <c r="ED22" s="5" t="n">
        <f aca="false">IF(Kalender!ED22&lt;&gt;1,0,IF(AND($B22&gt;0,INDEX(Kalender!ED$68:ED$77,MAX(1,$B22))&gt;INDEX(Kalender!$B$68:$B$77,MAX(1,$B22))),1,0)+IF(OR(AND($C22&gt;0,INDEX(Kalender!ED$81:ED$110,MAX(1,$C22))&gt;INDEX(Kalender!$B$81:$B$110,MAX(1,$C22))),AND($D22&gt;0,INDEX(Kalender!ED$81:ED$110,MAX(1,$D22))&gt;INDEX(Kalender!$B$81:$B$110,MAX(1,$D22))),AND($E22&gt;0,INDEX(Kalender!ED$81:ED$110,MAX(1,$E22))&gt;INDEX(Kalender!$B$81:$B$110,MAX(1,$E22))),AND($F22&gt;0,INDEX(Kalender!ED$81:ED$110,MAX(1,$F22))&gt;INDEX(Kalender!$B$81:$B$110,MAX(1,$F22)))),2,0))</f>
        <v>0</v>
      </c>
      <c r="EE22" s="5" t="n">
        <f aca="false">IF(Kalender!EE22&lt;&gt;1,0,IF(AND($B22&gt;0,INDEX(Kalender!EE$68:EE$77,MAX(1,$B22))&gt;INDEX(Kalender!$B$68:$B$77,MAX(1,$B22))),1,0)+IF(OR(AND($C22&gt;0,INDEX(Kalender!EE$81:EE$110,MAX(1,$C22))&gt;INDEX(Kalender!$B$81:$B$110,MAX(1,$C22))),AND($D22&gt;0,INDEX(Kalender!EE$81:EE$110,MAX(1,$D22))&gt;INDEX(Kalender!$B$81:$B$110,MAX(1,$D22))),AND($E22&gt;0,INDEX(Kalender!EE$81:EE$110,MAX(1,$E22))&gt;INDEX(Kalender!$B$81:$B$110,MAX(1,$E22))),AND($F22&gt;0,INDEX(Kalender!EE$81:EE$110,MAX(1,$F22))&gt;INDEX(Kalender!$B$81:$B$110,MAX(1,$F22)))),2,0))</f>
        <v>0</v>
      </c>
      <c r="EF22" s="5" t="n">
        <f aca="false">IF(Kalender!EF22&lt;&gt;1,0,IF(AND($B22&gt;0,INDEX(Kalender!EF$68:EF$77,MAX(1,$B22))&gt;INDEX(Kalender!$B$68:$B$77,MAX(1,$B22))),1,0)+IF(OR(AND($C22&gt;0,INDEX(Kalender!EF$81:EF$110,MAX(1,$C22))&gt;INDEX(Kalender!$B$81:$B$110,MAX(1,$C22))),AND($D22&gt;0,INDEX(Kalender!EF$81:EF$110,MAX(1,$D22))&gt;INDEX(Kalender!$B$81:$B$110,MAX(1,$D22))),AND($E22&gt;0,INDEX(Kalender!EF$81:EF$110,MAX(1,$E22))&gt;INDEX(Kalender!$B$81:$B$110,MAX(1,$E22))),AND($F22&gt;0,INDEX(Kalender!EF$81:EF$110,MAX(1,$F22))&gt;INDEX(Kalender!$B$81:$B$110,MAX(1,$F22)))),2,0))</f>
        <v>0</v>
      </c>
      <c r="EG22" s="5" t="n">
        <f aca="false">IF(Kalender!EG22&lt;&gt;1,0,IF(AND($B22&gt;0,INDEX(Kalender!EG$68:EG$77,MAX(1,$B22))&gt;INDEX(Kalender!$B$68:$B$77,MAX(1,$B22))),1,0)+IF(OR(AND($C22&gt;0,INDEX(Kalender!EG$81:EG$110,MAX(1,$C22))&gt;INDEX(Kalender!$B$81:$B$110,MAX(1,$C22))),AND($D22&gt;0,INDEX(Kalender!EG$81:EG$110,MAX(1,$D22))&gt;INDEX(Kalender!$B$81:$B$110,MAX(1,$D22))),AND($E22&gt;0,INDEX(Kalender!EG$81:EG$110,MAX(1,$E22))&gt;INDEX(Kalender!$B$81:$B$110,MAX(1,$E22))),AND($F22&gt;0,INDEX(Kalender!EG$81:EG$110,MAX(1,$F22))&gt;INDEX(Kalender!$B$81:$B$110,MAX(1,$F22)))),2,0))</f>
        <v>0</v>
      </c>
      <c r="EH22" s="5" t="n">
        <f aca="false">IF(Kalender!EH22&lt;&gt;1,0,IF(AND($B22&gt;0,INDEX(Kalender!EH$68:EH$77,MAX(1,$B22))&gt;INDEX(Kalender!$B$68:$B$77,MAX(1,$B22))),1,0)+IF(OR(AND($C22&gt;0,INDEX(Kalender!EH$81:EH$110,MAX(1,$C22))&gt;INDEX(Kalender!$B$81:$B$110,MAX(1,$C22))),AND($D22&gt;0,INDEX(Kalender!EH$81:EH$110,MAX(1,$D22))&gt;INDEX(Kalender!$B$81:$B$110,MAX(1,$D22))),AND($E22&gt;0,INDEX(Kalender!EH$81:EH$110,MAX(1,$E22))&gt;INDEX(Kalender!$B$81:$B$110,MAX(1,$E22))),AND($F22&gt;0,INDEX(Kalender!EH$81:EH$110,MAX(1,$F22))&gt;INDEX(Kalender!$B$81:$B$110,MAX(1,$F22)))),2,0))</f>
        <v>0</v>
      </c>
      <c r="EI22" s="5" t="n">
        <f aca="false">IF(Kalender!EI22&lt;&gt;1,0,IF(AND($B22&gt;0,INDEX(Kalender!EI$68:EI$77,MAX(1,$B22))&gt;INDEX(Kalender!$B$68:$B$77,MAX(1,$B22))),1,0)+IF(OR(AND($C22&gt;0,INDEX(Kalender!EI$81:EI$110,MAX(1,$C22))&gt;INDEX(Kalender!$B$81:$B$110,MAX(1,$C22))),AND($D22&gt;0,INDEX(Kalender!EI$81:EI$110,MAX(1,$D22))&gt;INDEX(Kalender!$B$81:$B$110,MAX(1,$D22))),AND($E22&gt;0,INDEX(Kalender!EI$81:EI$110,MAX(1,$E22))&gt;INDEX(Kalender!$B$81:$B$110,MAX(1,$E22))),AND($F22&gt;0,INDEX(Kalender!EI$81:EI$110,MAX(1,$F22))&gt;INDEX(Kalender!$B$81:$B$110,MAX(1,$F22)))),2,0))</f>
        <v>0</v>
      </c>
      <c r="EJ22" s="5" t="n">
        <f aca="false">IF(Kalender!EJ22&lt;&gt;1,0,IF(AND($B22&gt;0,INDEX(Kalender!EJ$68:EJ$77,MAX(1,$B22))&gt;INDEX(Kalender!$B$68:$B$77,MAX(1,$B22))),1,0)+IF(OR(AND($C22&gt;0,INDEX(Kalender!EJ$81:EJ$110,MAX(1,$C22))&gt;INDEX(Kalender!$B$81:$B$110,MAX(1,$C22))),AND($D22&gt;0,INDEX(Kalender!EJ$81:EJ$110,MAX(1,$D22))&gt;INDEX(Kalender!$B$81:$B$110,MAX(1,$D22))),AND($E22&gt;0,INDEX(Kalender!EJ$81:EJ$110,MAX(1,$E22))&gt;INDEX(Kalender!$B$81:$B$110,MAX(1,$E22))),AND($F22&gt;0,INDEX(Kalender!EJ$81:EJ$110,MAX(1,$F22))&gt;INDEX(Kalender!$B$81:$B$110,MAX(1,$F22)))),2,0))</f>
        <v>0</v>
      </c>
      <c r="EK22" s="5" t="n">
        <f aca="false">IF(Kalender!EK22&lt;&gt;1,0,IF(AND($B22&gt;0,INDEX(Kalender!EK$68:EK$77,MAX(1,$B22))&gt;INDEX(Kalender!$B$68:$B$77,MAX(1,$B22))),1,0)+IF(OR(AND($C22&gt;0,INDEX(Kalender!EK$81:EK$110,MAX(1,$C22))&gt;INDEX(Kalender!$B$81:$B$110,MAX(1,$C22))),AND($D22&gt;0,INDEX(Kalender!EK$81:EK$110,MAX(1,$D22))&gt;INDEX(Kalender!$B$81:$B$110,MAX(1,$D22))),AND($E22&gt;0,INDEX(Kalender!EK$81:EK$110,MAX(1,$E22))&gt;INDEX(Kalender!$B$81:$B$110,MAX(1,$E22))),AND($F22&gt;0,INDEX(Kalender!EK$81:EK$110,MAX(1,$F22))&gt;INDEX(Kalender!$B$81:$B$110,MAX(1,$F22)))),2,0))</f>
        <v>0</v>
      </c>
      <c r="EL22" s="5" t="n">
        <f aca="false">IF(Kalender!EL22&lt;&gt;1,0,IF(AND($B22&gt;0,INDEX(Kalender!EL$68:EL$77,MAX(1,$B22))&gt;INDEX(Kalender!$B$68:$B$77,MAX(1,$B22))),1,0)+IF(OR(AND($C22&gt;0,INDEX(Kalender!EL$81:EL$110,MAX(1,$C22))&gt;INDEX(Kalender!$B$81:$B$110,MAX(1,$C22))),AND($D22&gt;0,INDEX(Kalender!EL$81:EL$110,MAX(1,$D22))&gt;INDEX(Kalender!$B$81:$B$110,MAX(1,$D22))),AND($E22&gt;0,INDEX(Kalender!EL$81:EL$110,MAX(1,$E22))&gt;INDEX(Kalender!$B$81:$B$110,MAX(1,$E22))),AND($F22&gt;0,INDEX(Kalender!EL$81:EL$110,MAX(1,$F22))&gt;INDEX(Kalender!$B$81:$B$110,MAX(1,$F22)))),2,0))</f>
        <v>0</v>
      </c>
      <c r="EM22" s="5" t="n">
        <f aca="false">IF(Kalender!EM22&lt;&gt;1,0,IF(AND($B22&gt;0,INDEX(Kalender!EM$68:EM$77,MAX(1,$B22))&gt;INDEX(Kalender!$B$68:$B$77,MAX(1,$B22))),1,0)+IF(OR(AND($C22&gt;0,INDEX(Kalender!EM$81:EM$110,MAX(1,$C22))&gt;INDEX(Kalender!$B$81:$B$110,MAX(1,$C22))),AND($D22&gt;0,INDEX(Kalender!EM$81:EM$110,MAX(1,$D22))&gt;INDEX(Kalender!$B$81:$B$110,MAX(1,$D22))),AND($E22&gt;0,INDEX(Kalender!EM$81:EM$110,MAX(1,$E22))&gt;INDEX(Kalender!$B$81:$B$110,MAX(1,$E22))),AND($F22&gt;0,INDEX(Kalender!EM$81:EM$110,MAX(1,$F22))&gt;INDEX(Kalender!$B$81:$B$110,MAX(1,$F22)))),2,0))</f>
        <v>0</v>
      </c>
      <c r="EN22" s="5" t="n">
        <f aca="false">IF(Kalender!EN22&lt;&gt;1,0,IF(AND($B22&gt;0,INDEX(Kalender!EN$68:EN$77,MAX(1,$B22))&gt;INDEX(Kalender!$B$68:$B$77,MAX(1,$B22))),1,0)+IF(OR(AND($C22&gt;0,INDEX(Kalender!EN$81:EN$110,MAX(1,$C22))&gt;INDEX(Kalender!$B$81:$B$110,MAX(1,$C22))),AND($D22&gt;0,INDEX(Kalender!EN$81:EN$110,MAX(1,$D22))&gt;INDEX(Kalender!$B$81:$B$110,MAX(1,$D22))),AND($E22&gt;0,INDEX(Kalender!EN$81:EN$110,MAX(1,$E22))&gt;INDEX(Kalender!$B$81:$B$110,MAX(1,$E22))),AND($F22&gt;0,INDEX(Kalender!EN$81:EN$110,MAX(1,$F22))&gt;INDEX(Kalender!$B$81:$B$110,MAX(1,$F22)))),2,0))</f>
        <v>0</v>
      </c>
      <c r="EO22" s="5" t="n">
        <f aca="false">IF(Kalender!EO22&lt;&gt;1,0,IF(AND($B22&gt;0,INDEX(Kalender!EO$68:EO$77,MAX(1,$B22))&gt;INDEX(Kalender!$B$68:$B$77,MAX(1,$B22))),1,0)+IF(OR(AND($C22&gt;0,INDEX(Kalender!EO$81:EO$110,MAX(1,$C22))&gt;INDEX(Kalender!$B$81:$B$110,MAX(1,$C22))),AND($D22&gt;0,INDEX(Kalender!EO$81:EO$110,MAX(1,$D22))&gt;INDEX(Kalender!$B$81:$B$110,MAX(1,$D22))),AND($E22&gt;0,INDEX(Kalender!EO$81:EO$110,MAX(1,$E22))&gt;INDEX(Kalender!$B$81:$B$110,MAX(1,$E22))),AND($F22&gt;0,INDEX(Kalender!EO$81:EO$110,MAX(1,$F22))&gt;INDEX(Kalender!$B$81:$B$110,MAX(1,$F22)))),2,0))</f>
        <v>0</v>
      </c>
      <c r="EP22" s="5" t="n">
        <f aca="false">IF(Kalender!EP22&lt;&gt;1,0,IF(AND($B22&gt;0,INDEX(Kalender!EP$68:EP$77,MAX(1,$B22))&gt;INDEX(Kalender!$B$68:$B$77,MAX(1,$B22))),1,0)+IF(OR(AND($C22&gt;0,INDEX(Kalender!EP$81:EP$110,MAX(1,$C22))&gt;INDEX(Kalender!$B$81:$B$110,MAX(1,$C22))),AND($D22&gt;0,INDEX(Kalender!EP$81:EP$110,MAX(1,$D22))&gt;INDEX(Kalender!$B$81:$B$110,MAX(1,$D22))),AND($E22&gt;0,INDEX(Kalender!EP$81:EP$110,MAX(1,$E22))&gt;INDEX(Kalender!$B$81:$B$110,MAX(1,$E22))),AND($F22&gt;0,INDEX(Kalender!EP$81:EP$110,MAX(1,$F22))&gt;INDEX(Kalender!$B$81:$B$110,MAX(1,$F22)))),2,0))</f>
        <v>0</v>
      </c>
      <c r="EQ22" s="5" t="n">
        <f aca="false">IF(Kalender!EQ22&lt;&gt;1,0,IF(AND($B22&gt;0,INDEX(Kalender!EQ$68:EQ$77,MAX(1,$B22))&gt;INDEX(Kalender!$B$68:$B$77,MAX(1,$B22))),1,0)+IF(OR(AND($C22&gt;0,INDEX(Kalender!EQ$81:EQ$110,MAX(1,$C22))&gt;INDEX(Kalender!$B$81:$B$110,MAX(1,$C22))),AND($D22&gt;0,INDEX(Kalender!EQ$81:EQ$110,MAX(1,$D22))&gt;INDEX(Kalender!$B$81:$B$110,MAX(1,$D22))),AND($E22&gt;0,INDEX(Kalender!EQ$81:EQ$110,MAX(1,$E22))&gt;INDEX(Kalender!$B$81:$B$110,MAX(1,$E22))),AND($F22&gt;0,INDEX(Kalender!EQ$81:EQ$110,MAX(1,$F22))&gt;INDEX(Kalender!$B$81:$B$110,MAX(1,$F22)))),2,0))</f>
        <v>0</v>
      </c>
      <c r="ER22" s="5" t="n">
        <f aca="false">IF(Kalender!ER22&lt;&gt;1,0,IF(AND($B22&gt;0,INDEX(Kalender!ER$68:ER$77,MAX(1,$B22))&gt;INDEX(Kalender!$B$68:$B$77,MAX(1,$B22))),1,0)+IF(OR(AND($C22&gt;0,INDEX(Kalender!ER$81:ER$110,MAX(1,$C22))&gt;INDEX(Kalender!$B$81:$B$110,MAX(1,$C22))),AND($D22&gt;0,INDEX(Kalender!ER$81:ER$110,MAX(1,$D22))&gt;INDEX(Kalender!$B$81:$B$110,MAX(1,$D22))),AND($E22&gt;0,INDEX(Kalender!ER$81:ER$110,MAX(1,$E22))&gt;INDEX(Kalender!$B$81:$B$110,MAX(1,$E22))),AND($F22&gt;0,INDEX(Kalender!ER$81:ER$110,MAX(1,$F22))&gt;INDEX(Kalender!$B$81:$B$110,MAX(1,$F22)))),2,0))</f>
        <v>0</v>
      </c>
      <c r="ES22" s="5" t="n">
        <f aca="false">IF(Kalender!ES22&lt;&gt;1,0,IF(AND($B22&gt;0,INDEX(Kalender!ES$68:ES$77,MAX(1,$B22))&gt;INDEX(Kalender!$B$68:$B$77,MAX(1,$B22))),1,0)+IF(OR(AND($C22&gt;0,INDEX(Kalender!ES$81:ES$110,MAX(1,$C22))&gt;INDEX(Kalender!$B$81:$B$110,MAX(1,$C22))),AND($D22&gt;0,INDEX(Kalender!ES$81:ES$110,MAX(1,$D22))&gt;INDEX(Kalender!$B$81:$B$110,MAX(1,$D22))),AND($E22&gt;0,INDEX(Kalender!ES$81:ES$110,MAX(1,$E22))&gt;INDEX(Kalender!$B$81:$B$110,MAX(1,$E22))),AND($F22&gt;0,INDEX(Kalender!ES$81:ES$110,MAX(1,$F22))&gt;INDEX(Kalender!$B$81:$B$110,MAX(1,$F22)))),2,0))</f>
        <v>0</v>
      </c>
      <c r="ET22" s="5" t="n">
        <f aca="false">IF(Kalender!ET22&lt;&gt;1,0,IF(AND($B22&gt;0,INDEX(Kalender!ET$68:ET$77,MAX(1,$B22))&gt;INDEX(Kalender!$B$68:$B$77,MAX(1,$B22))),1,0)+IF(OR(AND($C22&gt;0,INDEX(Kalender!ET$81:ET$110,MAX(1,$C22))&gt;INDEX(Kalender!$B$81:$B$110,MAX(1,$C22))),AND($D22&gt;0,INDEX(Kalender!ET$81:ET$110,MAX(1,$D22))&gt;INDEX(Kalender!$B$81:$B$110,MAX(1,$D22))),AND($E22&gt;0,INDEX(Kalender!ET$81:ET$110,MAX(1,$E22))&gt;INDEX(Kalender!$B$81:$B$110,MAX(1,$E22))),AND($F22&gt;0,INDEX(Kalender!ET$81:ET$110,MAX(1,$F22))&gt;INDEX(Kalender!$B$81:$B$110,MAX(1,$F22)))),2,0))</f>
        <v>0</v>
      </c>
      <c r="EU22" s="5" t="n">
        <f aca="false">IF(Kalender!EU22&lt;&gt;1,0,IF(AND($B22&gt;0,INDEX(Kalender!EU$68:EU$77,MAX(1,$B22))&gt;INDEX(Kalender!$B$68:$B$77,MAX(1,$B22))),1,0)+IF(OR(AND($C22&gt;0,INDEX(Kalender!EU$81:EU$110,MAX(1,$C22))&gt;INDEX(Kalender!$B$81:$B$110,MAX(1,$C22))),AND($D22&gt;0,INDEX(Kalender!EU$81:EU$110,MAX(1,$D22))&gt;INDEX(Kalender!$B$81:$B$110,MAX(1,$D22))),AND($E22&gt;0,INDEX(Kalender!EU$81:EU$110,MAX(1,$E22))&gt;INDEX(Kalender!$B$81:$B$110,MAX(1,$E22))),AND($F22&gt;0,INDEX(Kalender!EU$81:EU$110,MAX(1,$F22))&gt;INDEX(Kalender!$B$81:$B$110,MAX(1,$F22)))),2,0))</f>
        <v>0</v>
      </c>
      <c r="EV22" s="5" t="n">
        <f aca="false">IF(Kalender!EV22&lt;&gt;1,0,IF(AND($B22&gt;0,INDEX(Kalender!EV$68:EV$77,MAX(1,$B22))&gt;INDEX(Kalender!$B$68:$B$77,MAX(1,$B22))),1,0)+IF(OR(AND($C22&gt;0,INDEX(Kalender!EV$81:EV$110,MAX(1,$C22))&gt;INDEX(Kalender!$B$81:$B$110,MAX(1,$C22))),AND($D22&gt;0,INDEX(Kalender!EV$81:EV$110,MAX(1,$D22))&gt;INDEX(Kalender!$B$81:$B$110,MAX(1,$D22))),AND($E22&gt;0,INDEX(Kalender!EV$81:EV$110,MAX(1,$E22))&gt;INDEX(Kalender!$B$81:$B$110,MAX(1,$E22))),AND($F22&gt;0,INDEX(Kalender!EV$81:EV$110,MAX(1,$F22))&gt;INDEX(Kalender!$B$81:$B$110,MAX(1,$F22)))),2,0))</f>
        <v>0</v>
      </c>
      <c r="EW22" s="5" t="n">
        <f aca="false">IF(Kalender!EW22&lt;&gt;1,0,IF(AND($B22&gt;0,INDEX(Kalender!EW$68:EW$77,MAX(1,$B22))&gt;INDEX(Kalender!$B$68:$B$77,MAX(1,$B22))),1,0)+IF(OR(AND($C22&gt;0,INDEX(Kalender!EW$81:EW$110,MAX(1,$C22))&gt;INDEX(Kalender!$B$81:$B$110,MAX(1,$C22))),AND($D22&gt;0,INDEX(Kalender!EW$81:EW$110,MAX(1,$D22))&gt;INDEX(Kalender!$B$81:$B$110,MAX(1,$D22))),AND($E22&gt;0,INDEX(Kalender!EW$81:EW$110,MAX(1,$E22))&gt;INDEX(Kalender!$B$81:$B$110,MAX(1,$E22))),AND($F22&gt;0,INDEX(Kalender!EW$81:EW$110,MAX(1,$F22))&gt;INDEX(Kalender!$B$81:$B$110,MAX(1,$F22)))),2,0))</f>
        <v>0</v>
      </c>
      <c r="EX22" s="5" t="n">
        <f aca="false">IF(Kalender!EX22&lt;&gt;1,0,IF(AND($B22&gt;0,INDEX(Kalender!EX$68:EX$77,MAX(1,$B22))&gt;INDEX(Kalender!$B$68:$B$77,MAX(1,$B22))),1,0)+IF(OR(AND($C22&gt;0,INDEX(Kalender!EX$81:EX$110,MAX(1,$C22))&gt;INDEX(Kalender!$B$81:$B$110,MAX(1,$C22))),AND($D22&gt;0,INDEX(Kalender!EX$81:EX$110,MAX(1,$D22))&gt;INDEX(Kalender!$B$81:$B$110,MAX(1,$D22))),AND($E22&gt;0,INDEX(Kalender!EX$81:EX$110,MAX(1,$E22))&gt;INDEX(Kalender!$B$81:$B$110,MAX(1,$E22))),AND($F22&gt;0,INDEX(Kalender!EX$81:EX$110,MAX(1,$F22))&gt;INDEX(Kalender!$B$81:$B$110,MAX(1,$F22)))),2,0))</f>
        <v>0</v>
      </c>
      <c r="EY22" s="5" t="n">
        <f aca="false">IF(Kalender!EY22&lt;&gt;1,0,IF(AND($B22&gt;0,INDEX(Kalender!EY$68:EY$77,MAX(1,$B22))&gt;INDEX(Kalender!$B$68:$B$77,MAX(1,$B22))),1,0)+IF(OR(AND($C22&gt;0,INDEX(Kalender!EY$81:EY$110,MAX(1,$C22))&gt;INDEX(Kalender!$B$81:$B$110,MAX(1,$C22))),AND($D22&gt;0,INDEX(Kalender!EY$81:EY$110,MAX(1,$D22))&gt;INDEX(Kalender!$B$81:$B$110,MAX(1,$D22))),AND($E22&gt;0,INDEX(Kalender!EY$81:EY$110,MAX(1,$E22))&gt;INDEX(Kalender!$B$81:$B$110,MAX(1,$E22))),AND($F22&gt;0,INDEX(Kalender!EY$81:EY$110,MAX(1,$F22))&gt;INDEX(Kalender!$B$81:$B$110,MAX(1,$F22)))),2,0))</f>
        <v>0</v>
      </c>
      <c r="EZ22" s="5" t="n">
        <f aca="false">IF(Kalender!EZ22&lt;&gt;1,0,IF(AND($B22&gt;0,INDEX(Kalender!EZ$68:EZ$77,MAX(1,$B22))&gt;INDEX(Kalender!$B$68:$B$77,MAX(1,$B22))),1,0)+IF(OR(AND($C22&gt;0,INDEX(Kalender!EZ$81:EZ$110,MAX(1,$C22))&gt;INDEX(Kalender!$B$81:$B$110,MAX(1,$C22))),AND($D22&gt;0,INDEX(Kalender!EZ$81:EZ$110,MAX(1,$D22))&gt;INDEX(Kalender!$B$81:$B$110,MAX(1,$D22))),AND($E22&gt;0,INDEX(Kalender!EZ$81:EZ$110,MAX(1,$E22))&gt;INDEX(Kalender!$B$81:$B$110,MAX(1,$E22))),AND($F22&gt;0,INDEX(Kalender!EZ$81:EZ$110,MAX(1,$F22))&gt;INDEX(Kalender!$B$81:$B$110,MAX(1,$F22)))),2,0))</f>
        <v>0</v>
      </c>
      <c r="FA22" s="5" t="n">
        <f aca="false">IF(Kalender!FA22&lt;&gt;1,0,IF(AND($B22&gt;0,INDEX(Kalender!FA$68:FA$77,MAX(1,$B22))&gt;INDEX(Kalender!$B$68:$B$77,MAX(1,$B22))),1,0)+IF(OR(AND($C22&gt;0,INDEX(Kalender!FA$81:FA$110,MAX(1,$C22))&gt;INDEX(Kalender!$B$81:$B$110,MAX(1,$C22))),AND($D22&gt;0,INDEX(Kalender!FA$81:FA$110,MAX(1,$D22))&gt;INDEX(Kalender!$B$81:$B$110,MAX(1,$D22))),AND($E22&gt;0,INDEX(Kalender!FA$81:FA$110,MAX(1,$E22))&gt;INDEX(Kalender!$B$81:$B$110,MAX(1,$E22))),AND($F22&gt;0,INDEX(Kalender!FA$81:FA$110,MAX(1,$F22))&gt;INDEX(Kalender!$B$81:$B$110,MAX(1,$F22)))),2,0))</f>
        <v>0</v>
      </c>
      <c r="FB22" s="5" t="n">
        <f aca="false">IF(Kalender!FB22&lt;&gt;1,0,IF(AND($B22&gt;0,INDEX(Kalender!FB$68:FB$77,MAX(1,$B22))&gt;INDEX(Kalender!$B$68:$B$77,MAX(1,$B22))),1,0)+IF(OR(AND($C22&gt;0,INDEX(Kalender!FB$81:FB$110,MAX(1,$C22))&gt;INDEX(Kalender!$B$81:$B$110,MAX(1,$C22))),AND($D22&gt;0,INDEX(Kalender!FB$81:FB$110,MAX(1,$D22))&gt;INDEX(Kalender!$B$81:$B$110,MAX(1,$D22))),AND($E22&gt;0,INDEX(Kalender!FB$81:FB$110,MAX(1,$E22))&gt;INDEX(Kalender!$B$81:$B$110,MAX(1,$E22))),AND($F22&gt;0,INDEX(Kalender!FB$81:FB$110,MAX(1,$F22))&gt;INDEX(Kalender!$B$81:$B$110,MAX(1,$F22)))),2,0))</f>
        <v>0</v>
      </c>
      <c r="FC22" s="5" t="n">
        <f aca="false">IF(Kalender!FC22&lt;&gt;1,0,IF(AND($B22&gt;0,INDEX(Kalender!FC$68:FC$77,MAX(1,$B22))&gt;INDEX(Kalender!$B$68:$B$77,MAX(1,$B22))),1,0)+IF(OR(AND($C22&gt;0,INDEX(Kalender!FC$81:FC$110,MAX(1,$C22))&gt;INDEX(Kalender!$B$81:$B$110,MAX(1,$C22))),AND($D22&gt;0,INDEX(Kalender!FC$81:FC$110,MAX(1,$D22))&gt;INDEX(Kalender!$B$81:$B$110,MAX(1,$D22))),AND($E22&gt;0,INDEX(Kalender!FC$81:FC$110,MAX(1,$E22))&gt;INDEX(Kalender!$B$81:$B$110,MAX(1,$E22))),AND($F22&gt;0,INDEX(Kalender!FC$81:FC$110,MAX(1,$F22))&gt;INDEX(Kalender!$B$81:$B$110,MAX(1,$F22)))),2,0))</f>
        <v>0</v>
      </c>
      <c r="FD22" s="5" t="n">
        <f aca="false">IF(Kalender!FD22&lt;&gt;1,0,IF(AND($B22&gt;0,INDEX(Kalender!FD$68:FD$77,MAX(1,$B22))&gt;INDEX(Kalender!$B$68:$B$77,MAX(1,$B22))),1,0)+IF(OR(AND($C22&gt;0,INDEX(Kalender!FD$81:FD$110,MAX(1,$C22))&gt;INDEX(Kalender!$B$81:$B$110,MAX(1,$C22))),AND($D22&gt;0,INDEX(Kalender!FD$81:FD$110,MAX(1,$D22))&gt;INDEX(Kalender!$B$81:$B$110,MAX(1,$D22))),AND($E22&gt;0,INDEX(Kalender!FD$81:FD$110,MAX(1,$E22))&gt;INDEX(Kalender!$B$81:$B$110,MAX(1,$E22))),AND($F22&gt;0,INDEX(Kalender!FD$81:FD$110,MAX(1,$F22))&gt;INDEX(Kalender!$B$81:$B$110,MAX(1,$F22)))),2,0))</f>
        <v>0</v>
      </c>
      <c r="FE22" s="5" t="n">
        <f aca="false">IF(Kalender!FE22&lt;&gt;1,0,IF(AND($B22&gt;0,INDEX(Kalender!FE$68:FE$77,MAX(1,$B22))&gt;INDEX(Kalender!$B$68:$B$77,MAX(1,$B22))),1,0)+IF(OR(AND($C22&gt;0,INDEX(Kalender!FE$81:FE$110,MAX(1,$C22))&gt;INDEX(Kalender!$B$81:$B$110,MAX(1,$C22))),AND($D22&gt;0,INDEX(Kalender!FE$81:FE$110,MAX(1,$D22))&gt;INDEX(Kalender!$B$81:$B$110,MAX(1,$D22))),AND($E22&gt;0,INDEX(Kalender!FE$81:FE$110,MAX(1,$E22))&gt;INDEX(Kalender!$B$81:$B$110,MAX(1,$E22))),AND($F22&gt;0,INDEX(Kalender!FE$81:FE$110,MAX(1,$F22))&gt;INDEX(Kalender!$B$81:$B$110,MAX(1,$F22)))),2,0))</f>
        <v>0</v>
      </c>
      <c r="FF22" s="5" t="n">
        <f aca="false">IF(Kalender!FF22&lt;&gt;1,0,IF(AND($B22&gt;0,INDEX(Kalender!FF$68:FF$77,MAX(1,$B22))&gt;INDEX(Kalender!$B$68:$B$77,MAX(1,$B22))),1,0)+IF(OR(AND($C22&gt;0,INDEX(Kalender!FF$81:FF$110,MAX(1,$C22))&gt;INDEX(Kalender!$B$81:$B$110,MAX(1,$C22))),AND($D22&gt;0,INDEX(Kalender!FF$81:FF$110,MAX(1,$D22))&gt;INDEX(Kalender!$B$81:$B$110,MAX(1,$D22))),AND($E22&gt;0,INDEX(Kalender!FF$81:FF$110,MAX(1,$E22))&gt;INDEX(Kalender!$B$81:$B$110,MAX(1,$E22))),AND($F22&gt;0,INDEX(Kalender!FF$81:FF$110,MAX(1,$F22))&gt;INDEX(Kalender!$B$81:$B$110,MAX(1,$F22)))),2,0))</f>
        <v>0</v>
      </c>
      <c r="FG22" s="5" t="n">
        <f aca="false">IF(Kalender!FG22&lt;&gt;1,0,IF(AND($B22&gt;0,INDEX(Kalender!FG$68:FG$77,MAX(1,$B22))&gt;INDEX(Kalender!$B$68:$B$77,MAX(1,$B22))),1,0)+IF(OR(AND($C22&gt;0,INDEX(Kalender!FG$81:FG$110,MAX(1,$C22))&gt;INDEX(Kalender!$B$81:$B$110,MAX(1,$C22))),AND($D22&gt;0,INDEX(Kalender!FG$81:FG$110,MAX(1,$D22))&gt;INDEX(Kalender!$B$81:$B$110,MAX(1,$D22))),AND($E22&gt;0,INDEX(Kalender!FG$81:FG$110,MAX(1,$E22))&gt;INDEX(Kalender!$B$81:$B$110,MAX(1,$E22))),AND($F22&gt;0,INDEX(Kalender!FG$81:FG$110,MAX(1,$F22))&gt;INDEX(Kalender!$B$81:$B$110,MAX(1,$F22)))),2,0))</f>
        <v>0</v>
      </c>
      <c r="FH22" s="5" t="n">
        <f aca="false">IF(Kalender!FH22&lt;&gt;1,0,IF(AND($B22&gt;0,INDEX(Kalender!FH$68:FH$77,MAX(1,$B22))&gt;INDEX(Kalender!$B$68:$B$77,MAX(1,$B22))),1,0)+IF(OR(AND($C22&gt;0,INDEX(Kalender!FH$81:FH$110,MAX(1,$C22))&gt;INDEX(Kalender!$B$81:$B$110,MAX(1,$C22))),AND($D22&gt;0,INDEX(Kalender!FH$81:FH$110,MAX(1,$D22))&gt;INDEX(Kalender!$B$81:$B$110,MAX(1,$D22))),AND($E22&gt;0,INDEX(Kalender!FH$81:FH$110,MAX(1,$E22))&gt;INDEX(Kalender!$B$81:$B$110,MAX(1,$E22))),AND($F22&gt;0,INDEX(Kalender!FH$81:FH$110,MAX(1,$F22))&gt;INDEX(Kalender!$B$81:$B$110,MAX(1,$F22)))),2,0))</f>
        <v>0</v>
      </c>
      <c r="FI22" s="5" t="n">
        <f aca="false">IF(Kalender!FI22&lt;&gt;1,0,IF(AND($B22&gt;0,INDEX(Kalender!FI$68:FI$77,MAX(1,$B22))&gt;INDEX(Kalender!$B$68:$B$77,MAX(1,$B22))),1,0)+IF(OR(AND($C22&gt;0,INDEX(Kalender!FI$81:FI$110,MAX(1,$C22))&gt;INDEX(Kalender!$B$81:$B$110,MAX(1,$C22))),AND($D22&gt;0,INDEX(Kalender!FI$81:FI$110,MAX(1,$D22))&gt;INDEX(Kalender!$B$81:$B$110,MAX(1,$D22))),AND($E22&gt;0,INDEX(Kalender!FI$81:FI$110,MAX(1,$E22))&gt;INDEX(Kalender!$B$81:$B$110,MAX(1,$E22))),AND($F22&gt;0,INDEX(Kalender!FI$81:FI$110,MAX(1,$F22))&gt;INDEX(Kalender!$B$81:$B$110,MAX(1,$F22)))),2,0))</f>
        <v>0</v>
      </c>
      <c r="FJ22" s="5" t="n">
        <f aca="false">IF(Kalender!FJ22&lt;&gt;1,0,IF(AND($B22&gt;0,INDEX(Kalender!FJ$68:FJ$77,MAX(1,$B22))&gt;INDEX(Kalender!$B$68:$B$77,MAX(1,$B22))),1,0)+IF(OR(AND($C22&gt;0,INDEX(Kalender!FJ$81:FJ$110,MAX(1,$C22))&gt;INDEX(Kalender!$B$81:$B$110,MAX(1,$C22))),AND($D22&gt;0,INDEX(Kalender!FJ$81:FJ$110,MAX(1,$D22))&gt;INDEX(Kalender!$B$81:$B$110,MAX(1,$D22))),AND($E22&gt;0,INDEX(Kalender!FJ$81:FJ$110,MAX(1,$E22))&gt;INDEX(Kalender!$B$81:$B$110,MAX(1,$E22))),AND($F22&gt;0,INDEX(Kalender!FJ$81:FJ$110,MAX(1,$F22))&gt;INDEX(Kalender!$B$81:$B$110,MAX(1,$F22)))),2,0))</f>
        <v>0</v>
      </c>
      <c r="FK22" s="5" t="n">
        <f aca="false">IF(Kalender!FK22&lt;&gt;1,0,IF(AND($B22&gt;0,INDEX(Kalender!FK$68:FK$77,MAX(1,$B22))&gt;INDEX(Kalender!$B$68:$B$77,MAX(1,$B22))),1,0)+IF(OR(AND($C22&gt;0,INDEX(Kalender!FK$81:FK$110,MAX(1,$C22))&gt;INDEX(Kalender!$B$81:$B$110,MAX(1,$C22))),AND($D22&gt;0,INDEX(Kalender!FK$81:FK$110,MAX(1,$D22))&gt;INDEX(Kalender!$B$81:$B$110,MAX(1,$D22))),AND($E22&gt;0,INDEX(Kalender!FK$81:FK$110,MAX(1,$E22))&gt;INDEX(Kalender!$B$81:$B$110,MAX(1,$E22))),AND($F22&gt;0,INDEX(Kalender!FK$81:FK$110,MAX(1,$F22))&gt;INDEX(Kalender!$B$81:$B$110,MAX(1,$F22)))),2,0))</f>
        <v>0</v>
      </c>
      <c r="FL22" s="5" t="n">
        <f aca="false">IF(Kalender!FL22&lt;&gt;1,0,IF(AND($B22&gt;0,INDEX(Kalender!FL$68:FL$77,MAX(1,$B22))&gt;INDEX(Kalender!$B$68:$B$77,MAX(1,$B22))),1,0)+IF(OR(AND($C22&gt;0,INDEX(Kalender!FL$81:FL$110,MAX(1,$C22))&gt;INDEX(Kalender!$B$81:$B$110,MAX(1,$C22))),AND($D22&gt;0,INDEX(Kalender!FL$81:FL$110,MAX(1,$D22))&gt;INDEX(Kalender!$B$81:$B$110,MAX(1,$D22))),AND($E22&gt;0,INDEX(Kalender!FL$81:FL$110,MAX(1,$E22))&gt;INDEX(Kalender!$B$81:$B$110,MAX(1,$E22))),AND($F22&gt;0,INDEX(Kalender!FL$81:FL$110,MAX(1,$F22))&gt;INDEX(Kalender!$B$81:$B$110,MAX(1,$F22)))),2,0))</f>
        <v>0</v>
      </c>
      <c r="FM22" s="5" t="n">
        <f aca="false">IF(Kalender!FM22&lt;&gt;1,0,IF(AND($B22&gt;0,INDEX(Kalender!FM$68:FM$77,MAX(1,$B22))&gt;INDEX(Kalender!$B$68:$B$77,MAX(1,$B22))),1,0)+IF(OR(AND($C22&gt;0,INDEX(Kalender!FM$81:FM$110,MAX(1,$C22))&gt;INDEX(Kalender!$B$81:$B$110,MAX(1,$C22))),AND($D22&gt;0,INDEX(Kalender!FM$81:FM$110,MAX(1,$D22))&gt;INDEX(Kalender!$B$81:$B$110,MAX(1,$D22))),AND($E22&gt;0,INDEX(Kalender!FM$81:FM$110,MAX(1,$E22))&gt;INDEX(Kalender!$B$81:$B$110,MAX(1,$E22))),AND($F22&gt;0,INDEX(Kalender!FM$81:FM$110,MAX(1,$F22))&gt;INDEX(Kalender!$B$81:$B$110,MAX(1,$F22)))),2,0))</f>
        <v>0</v>
      </c>
      <c r="FN22" s="5" t="n">
        <f aca="false">IF(Kalender!FN22&lt;&gt;1,0,IF(AND($B22&gt;0,INDEX(Kalender!FN$68:FN$77,MAX(1,$B22))&gt;INDEX(Kalender!$B$68:$B$77,MAX(1,$B22))),1,0)+IF(OR(AND($C22&gt;0,INDEX(Kalender!FN$81:FN$110,MAX(1,$C22))&gt;INDEX(Kalender!$B$81:$B$110,MAX(1,$C22))),AND($D22&gt;0,INDEX(Kalender!FN$81:FN$110,MAX(1,$D22))&gt;INDEX(Kalender!$B$81:$B$110,MAX(1,$D22))),AND($E22&gt;0,INDEX(Kalender!FN$81:FN$110,MAX(1,$E22))&gt;INDEX(Kalender!$B$81:$B$110,MAX(1,$E22))),AND($F22&gt;0,INDEX(Kalender!FN$81:FN$110,MAX(1,$F22))&gt;INDEX(Kalender!$B$81:$B$110,MAX(1,$F22)))),2,0))</f>
        <v>0</v>
      </c>
      <c r="FO22" s="5" t="n">
        <f aca="false">IF(Kalender!FO22&lt;&gt;1,0,IF(AND($B22&gt;0,INDEX(Kalender!FO$68:FO$77,MAX(1,$B22))&gt;INDEX(Kalender!$B$68:$B$77,MAX(1,$B22))),1,0)+IF(OR(AND($C22&gt;0,INDEX(Kalender!FO$81:FO$110,MAX(1,$C22))&gt;INDEX(Kalender!$B$81:$B$110,MAX(1,$C22))),AND($D22&gt;0,INDEX(Kalender!FO$81:FO$110,MAX(1,$D22))&gt;INDEX(Kalender!$B$81:$B$110,MAX(1,$D22))),AND($E22&gt;0,INDEX(Kalender!FO$81:FO$110,MAX(1,$E22))&gt;INDEX(Kalender!$B$81:$B$110,MAX(1,$E22))),AND($F22&gt;0,INDEX(Kalender!FO$81:FO$110,MAX(1,$F22))&gt;INDEX(Kalender!$B$81:$B$110,MAX(1,$F22)))),2,0))</f>
        <v>0</v>
      </c>
      <c r="FP22" s="5" t="n">
        <f aca="false">IF(Kalender!FP22&lt;&gt;1,0,IF(AND($B22&gt;0,INDEX(Kalender!FP$68:FP$77,MAX(1,$B22))&gt;INDEX(Kalender!$B$68:$B$77,MAX(1,$B22))),1,0)+IF(OR(AND($C22&gt;0,INDEX(Kalender!FP$81:FP$110,MAX(1,$C22))&gt;INDEX(Kalender!$B$81:$B$110,MAX(1,$C22))),AND($D22&gt;0,INDEX(Kalender!FP$81:FP$110,MAX(1,$D22))&gt;INDEX(Kalender!$B$81:$B$110,MAX(1,$D22))),AND($E22&gt;0,INDEX(Kalender!FP$81:FP$110,MAX(1,$E22))&gt;INDEX(Kalender!$B$81:$B$110,MAX(1,$E22))),AND($F22&gt;0,INDEX(Kalender!FP$81:FP$110,MAX(1,$F22))&gt;INDEX(Kalender!$B$81:$B$110,MAX(1,$F22)))),2,0))</f>
        <v>0</v>
      </c>
      <c r="FQ22" s="5" t="n">
        <f aca="false">IF(Kalender!FQ22&lt;&gt;1,0,IF(AND($B22&gt;0,INDEX(Kalender!FQ$68:FQ$77,MAX(1,$B22))&gt;INDEX(Kalender!$B$68:$B$77,MAX(1,$B22))),1,0)+IF(OR(AND($C22&gt;0,INDEX(Kalender!FQ$81:FQ$110,MAX(1,$C22))&gt;INDEX(Kalender!$B$81:$B$110,MAX(1,$C22))),AND($D22&gt;0,INDEX(Kalender!FQ$81:FQ$110,MAX(1,$D22))&gt;INDEX(Kalender!$B$81:$B$110,MAX(1,$D22))),AND($E22&gt;0,INDEX(Kalender!FQ$81:FQ$110,MAX(1,$E22))&gt;INDEX(Kalender!$B$81:$B$110,MAX(1,$E22))),AND($F22&gt;0,INDEX(Kalender!FQ$81:FQ$110,MAX(1,$F22))&gt;INDEX(Kalender!$B$81:$B$110,MAX(1,$F22)))),2,0))</f>
        <v>0</v>
      </c>
      <c r="FR22" s="5" t="n">
        <f aca="false">IF(Kalender!FR22&lt;&gt;1,0,IF(AND($B22&gt;0,INDEX(Kalender!FR$68:FR$77,MAX(1,$B22))&gt;INDEX(Kalender!$B$68:$B$77,MAX(1,$B22))),1,0)+IF(OR(AND($C22&gt;0,INDEX(Kalender!FR$81:FR$110,MAX(1,$C22))&gt;INDEX(Kalender!$B$81:$B$110,MAX(1,$C22))),AND($D22&gt;0,INDEX(Kalender!FR$81:FR$110,MAX(1,$D22))&gt;INDEX(Kalender!$B$81:$B$110,MAX(1,$D22))),AND($E22&gt;0,INDEX(Kalender!FR$81:FR$110,MAX(1,$E22))&gt;INDEX(Kalender!$B$81:$B$110,MAX(1,$E22))),AND($F22&gt;0,INDEX(Kalender!FR$81:FR$110,MAX(1,$F22))&gt;INDEX(Kalender!$B$81:$B$110,MAX(1,$F22)))),2,0))</f>
        <v>0</v>
      </c>
      <c r="FS22" s="5" t="n">
        <f aca="false">IF(Kalender!FS22&lt;&gt;1,0,IF(AND($B22&gt;0,INDEX(Kalender!FS$68:FS$77,MAX(1,$B22))&gt;INDEX(Kalender!$B$68:$B$77,MAX(1,$B22))),1,0)+IF(OR(AND($C22&gt;0,INDEX(Kalender!FS$81:FS$110,MAX(1,$C22))&gt;INDEX(Kalender!$B$81:$B$110,MAX(1,$C22))),AND($D22&gt;0,INDEX(Kalender!FS$81:FS$110,MAX(1,$D22))&gt;INDEX(Kalender!$B$81:$B$110,MAX(1,$D22))),AND($E22&gt;0,INDEX(Kalender!FS$81:FS$110,MAX(1,$E22))&gt;INDEX(Kalender!$B$81:$B$110,MAX(1,$E22))),AND($F22&gt;0,INDEX(Kalender!FS$81:FS$110,MAX(1,$F22))&gt;INDEX(Kalender!$B$81:$B$110,MAX(1,$F22)))),2,0))</f>
        <v>0</v>
      </c>
      <c r="FT22" s="5" t="n">
        <f aca="false">IF(Kalender!FT22&lt;&gt;1,0,IF(AND($B22&gt;0,INDEX(Kalender!FT$68:FT$77,MAX(1,$B22))&gt;INDEX(Kalender!$B$68:$B$77,MAX(1,$B22))),1,0)+IF(OR(AND($C22&gt;0,INDEX(Kalender!FT$81:FT$110,MAX(1,$C22))&gt;INDEX(Kalender!$B$81:$B$110,MAX(1,$C22))),AND($D22&gt;0,INDEX(Kalender!FT$81:FT$110,MAX(1,$D22))&gt;INDEX(Kalender!$B$81:$B$110,MAX(1,$D22))),AND($E22&gt;0,INDEX(Kalender!FT$81:FT$110,MAX(1,$E22))&gt;INDEX(Kalender!$B$81:$B$110,MAX(1,$E22))),AND($F22&gt;0,INDEX(Kalender!FT$81:FT$110,MAX(1,$F22))&gt;INDEX(Kalender!$B$81:$B$110,MAX(1,$F22)))),2,0))</f>
        <v>0</v>
      </c>
      <c r="FU22" s="5" t="n">
        <f aca="false">IF(Kalender!FU22&lt;&gt;1,0,IF(AND($B22&gt;0,INDEX(Kalender!FU$68:FU$77,MAX(1,$B22))&gt;INDEX(Kalender!$B$68:$B$77,MAX(1,$B22))),1,0)+IF(OR(AND($C22&gt;0,INDEX(Kalender!FU$81:FU$110,MAX(1,$C22))&gt;INDEX(Kalender!$B$81:$B$110,MAX(1,$C22))),AND($D22&gt;0,INDEX(Kalender!FU$81:FU$110,MAX(1,$D22))&gt;INDEX(Kalender!$B$81:$B$110,MAX(1,$D22))),AND($E22&gt;0,INDEX(Kalender!FU$81:FU$110,MAX(1,$E22))&gt;INDEX(Kalender!$B$81:$B$110,MAX(1,$E22))),AND($F22&gt;0,INDEX(Kalender!FU$81:FU$110,MAX(1,$F22))&gt;INDEX(Kalender!$B$81:$B$110,MAX(1,$F22)))),2,0))</f>
        <v>0</v>
      </c>
      <c r="FV22" s="5" t="n">
        <f aca="false">IF(Kalender!FV22&lt;&gt;1,0,IF(AND($B22&gt;0,INDEX(Kalender!FV$68:FV$77,MAX(1,$B22))&gt;INDEX(Kalender!$B$68:$B$77,MAX(1,$B22))),1,0)+IF(OR(AND($C22&gt;0,INDEX(Kalender!FV$81:FV$110,MAX(1,$C22))&gt;INDEX(Kalender!$B$81:$B$110,MAX(1,$C22))),AND($D22&gt;0,INDEX(Kalender!FV$81:FV$110,MAX(1,$D22))&gt;INDEX(Kalender!$B$81:$B$110,MAX(1,$D22))),AND($E22&gt;0,INDEX(Kalender!FV$81:FV$110,MAX(1,$E22))&gt;INDEX(Kalender!$B$81:$B$110,MAX(1,$E22))),AND($F22&gt;0,INDEX(Kalender!FV$81:FV$110,MAX(1,$F22))&gt;INDEX(Kalender!$B$81:$B$110,MAX(1,$F22)))),2,0))</f>
        <v>0</v>
      </c>
      <c r="FW22" s="5" t="n">
        <f aca="false">IF(Kalender!FW22&lt;&gt;1,0,IF(AND($B22&gt;0,INDEX(Kalender!FW$68:FW$77,MAX(1,$B22))&gt;INDEX(Kalender!$B$68:$B$77,MAX(1,$B22))),1,0)+IF(OR(AND($C22&gt;0,INDEX(Kalender!FW$81:FW$110,MAX(1,$C22))&gt;INDEX(Kalender!$B$81:$B$110,MAX(1,$C22))),AND($D22&gt;0,INDEX(Kalender!FW$81:FW$110,MAX(1,$D22))&gt;INDEX(Kalender!$B$81:$B$110,MAX(1,$D22))),AND($E22&gt;0,INDEX(Kalender!FW$81:FW$110,MAX(1,$E22))&gt;INDEX(Kalender!$B$81:$B$110,MAX(1,$E22))),AND($F22&gt;0,INDEX(Kalender!FW$81:FW$110,MAX(1,$F22))&gt;INDEX(Kalender!$B$81:$B$110,MAX(1,$F22)))),2,0))</f>
        <v>0</v>
      </c>
      <c r="FX22" s="5" t="n">
        <f aca="false">IF(Kalender!FX22&lt;&gt;1,0,IF(AND($B22&gt;0,INDEX(Kalender!FX$68:FX$77,MAX(1,$B22))&gt;INDEX(Kalender!$B$68:$B$77,MAX(1,$B22))),1,0)+IF(OR(AND($C22&gt;0,INDEX(Kalender!FX$81:FX$110,MAX(1,$C22))&gt;INDEX(Kalender!$B$81:$B$110,MAX(1,$C22))),AND($D22&gt;0,INDEX(Kalender!FX$81:FX$110,MAX(1,$D22))&gt;INDEX(Kalender!$B$81:$B$110,MAX(1,$D22))),AND($E22&gt;0,INDEX(Kalender!FX$81:FX$110,MAX(1,$E22))&gt;INDEX(Kalender!$B$81:$B$110,MAX(1,$E22))),AND($F22&gt;0,INDEX(Kalender!FX$81:FX$110,MAX(1,$F22))&gt;INDEX(Kalender!$B$81:$B$110,MAX(1,$F22)))),2,0))</f>
        <v>0</v>
      </c>
      <c r="FY22" s="5" t="n">
        <f aca="false">IF(Kalender!FY22&lt;&gt;1,0,IF(AND($B22&gt;0,INDEX(Kalender!FY$68:FY$77,MAX(1,$B22))&gt;INDEX(Kalender!$B$68:$B$77,MAX(1,$B22))),1,0)+IF(OR(AND($C22&gt;0,INDEX(Kalender!FY$81:FY$110,MAX(1,$C22))&gt;INDEX(Kalender!$B$81:$B$110,MAX(1,$C22))),AND($D22&gt;0,INDEX(Kalender!FY$81:FY$110,MAX(1,$D22))&gt;INDEX(Kalender!$B$81:$B$110,MAX(1,$D22))),AND($E22&gt;0,INDEX(Kalender!FY$81:FY$110,MAX(1,$E22))&gt;INDEX(Kalender!$B$81:$B$110,MAX(1,$E22))),AND($F22&gt;0,INDEX(Kalender!FY$81:FY$110,MAX(1,$F22))&gt;INDEX(Kalender!$B$81:$B$110,MAX(1,$F22)))),2,0))</f>
        <v>0</v>
      </c>
      <c r="FZ22" s="5" t="n">
        <f aca="false">IF(Kalender!FZ22&lt;&gt;1,0,IF(AND($B22&gt;0,INDEX(Kalender!FZ$68:FZ$77,MAX(1,$B22))&gt;INDEX(Kalender!$B$68:$B$77,MAX(1,$B22))),1,0)+IF(OR(AND($C22&gt;0,INDEX(Kalender!FZ$81:FZ$110,MAX(1,$C22))&gt;INDEX(Kalender!$B$81:$B$110,MAX(1,$C22))),AND($D22&gt;0,INDEX(Kalender!FZ$81:FZ$110,MAX(1,$D22))&gt;INDEX(Kalender!$B$81:$B$110,MAX(1,$D22))),AND($E22&gt;0,INDEX(Kalender!FZ$81:FZ$110,MAX(1,$E22))&gt;INDEX(Kalender!$B$81:$B$110,MAX(1,$E22))),AND($F22&gt;0,INDEX(Kalender!FZ$81:FZ$110,MAX(1,$F22))&gt;INDEX(Kalender!$B$81:$B$110,MAX(1,$F22)))),2,0))</f>
        <v>0</v>
      </c>
      <c r="GA22" s="5" t="n">
        <f aca="false">IF(Kalender!GA22&lt;&gt;1,0,IF(AND($B22&gt;0,INDEX(Kalender!GA$68:GA$77,MAX(1,$B22))&gt;INDEX(Kalender!$B$68:$B$77,MAX(1,$B22))),1,0)+IF(OR(AND($C22&gt;0,INDEX(Kalender!GA$81:GA$110,MAX(1,$C22))&gt;INDEX(Kalender!$B$81:$B$110,MAX(1,$C22))),AND($D22&gt;0,INDEX(Kalender!GA$81:GA$110,MAX(1,$D22))&gt;INDEX(Kalender!$B$81:$B$110,MAX(1,$D22))),AND($E22&gt;0,INDEX(Kalender!GA$81:GA$110,MAX(1,$E22))&gt;INDEX(Kalender!$B$81:$B$110,MAX(1,$E22))),AND($F22&gt;0,INDEX(Kalender!GA$81:GA$110,MAX(1,$F22))&gt;INDEX(Kalender!$B$81:$B$110,MAX(1,$F22)))),2,0))</f>
        <v>0</v>
      </c>
      <c r="GB22" s="5" t="n">
        <f aca="false">IF(Kalender!GB22&lt;&gt;1,0,IF(AND($B22&gt;0,INDEX(Kalender!GB$68:GB$77,MAX(1,$B22))&gt;INDEX(Kalender!$B$68:$B$77,MAX(1,$B22))),1,0)+IF(OR(AND($C22&gt;0,INDEX(Kalender!GB$81:GB$110,MAX(1,$C22))&gt;INDEX(Kalender!$B$81:$B$110,MAX(1,$C22))),AND($D22&gt;0,INDEX(Kalender!GB$81:GB$110,MAX(1,$D22))&gt;INDEX(Kalender!$B$81:$B$110,MAX(1,$D22))),AND($E22&gt;0,INDEX(Kalender!GB$81:GB$110,MAX(1,$E22))&gt;INDEX(Kalender!$B$81:$B$110,MAX(1,$E22))),AND($F22&gt;0,INDEX(Kalender!GB$81:GB$110,MAX(1,$F22))&gt;INDEX(Kalender!$B$81:$B$110,MAX(1,$F22)))),2,0))</f>
        <v>0</v>
      </c>
      <c r="GC22" s="5" t="n">
        <f aca="false">IF(Kalender!GC22&lt;&gt;1,0,IF(AND($B22&gt;0,INDEX(Kalender!GC$68:GC$77,MAX(1,$B22))&gt;INDEX(Kalender!$B$68:$B$77,MAX(1,$B22))),1,0)+IF(OR(AND($C22&gt;0,INDEX(Kalender!GC$81:GC$110,MAX(1,$C22))&gt;INDEX(Kalender!$B$81:$B$110,MAX(1,$C22))),AND($D22&gt;0,INDEX(Kalender!GC$81:GC$110,MAX(1,$D22))&gt;INDEX(Kalender!$B$81:$B$110,MAX(1,$D22))),AND($E22&gt;0,INDEX(Kalender!GC$81:GC$110,MAX(1,$E22))&gt;INDEX(Kalender!$B$81:$B$110,MAX(1,$E22))),AND($F22&gt;0,INDEX(Kalender!GC$81:GC$110,MAX(1,$F22))&gt;INDEX(Kalender!$B$81:$B$110,MAX(1,$F22)))),2,0))</f>
        <v>0</v>
      </c>
      <c r="GD22" s="5" t="n">
        <f aca="false">IF(Kalender!GD22&lt;&gt;1,0,IF(AND($B22&gt;0,INDEX(Kalender!GD$68:GD$77,MAX(1,$B22))&gt;INDEX(Kalender!$B$68:$B$77,MAX(1,$B22))),1,0)+IF(OR(AND($C22&gt;0,INDEX(Kalender!GD$81:GD$110,MAX(1,$C22))&gt;INDEX(Kalender!$B$81:$B$110,MAX(1,$C22))),AND($D22&gt;0,INDEX(Kalender!GD$81:GD$110,MAX(1,$D22))&gt;INDEX(Kalender!$B$81:$B$110,MAX(1,$D22))),AND($E22&gt;0,INDEX(Kalender!GD$81:GD$110,MAX(1,$E22))&gt;INDEX(Kalender!$B$81:$B$110,MAX(1,$E22))),AND($F22&gt;0,INDEX(Kalender!GD$81:GD$110,MAX(1,$F22))&gt;INDEX(Kalender!$B$81:$B$110,MAX(1,$F22)))),2,0))</f>
        <v>0</v>
      </c>
      <c r="GE22" s="5" t="n">
        <f aca="false">IF(Kalender!GE22&lt;&gt;1,0,IF(AND($B22&gt;0,INDEX(Kalender!GE$68:GE$77,MAX(1,$B22))&gt;INDEX(Kalender!$B$68:$B$77,MAX(1,$B22))),1,0)+IF(OR(AND($C22&gt;0,INDEX(Kalender!GE$81:GE$110,MAX(1,$C22))&gt;INDEX(Kalender!$B$81:$B$110,MAX(1,$C22))),AND($D22&gt;0,INDEX(Kalender!GE$81:GE$110,MAX(1,$D22))&gt;INDEX(Kalender!$B$81:$B$110,MAX(1,$D22))),AND($E22&gt;0,INDEX(Kalender!GE$81:GE$110,MAX(1,$E22))&gt;INDEX(Kalender!$B$81:$B$110,MAX(1,$E22))),AND($F22&gt;0,INDEX(Kalender!GE$81:GE$110,MAX(1,$F22))&gt;INDEX(Kalender!$B$81:$B$110,MAX(1,$F22)))),2,0))</f>
        <v>0</v>
      </c>
      <c r="GF22" s="5" t="n">
        <f aca="false">IF(Kalender!GF22&lt;&gt;1,0,IF(AND($B22&gt;0,INDEX(Kalender!GF$68:GF$77,MAX(1,$B22))&gt;INDEX(Kalender!$B$68:$B$77,MAX(1,$B22))),1,0)+IF(OR(AND($C22&gt;0,INDEX(Kalender!GF$81:GF$110,MAX(1,$C22))&gt;INDEX(Kalender!$B$81:$B$110,MAX(1,$C22))),AND($D22&gt;0,INDEX(Kalender!GF$81:GF$110,MAX(1,$D22))&gt;INDEX(Kalender!$B$81:$B$110,MAX(1,$D22))),AND($E22&gt;0,INDEX(Kalender!GF$81:GF$110,MAX(1,$E22))&gt;INDEX(Kalender!$B$81:$B$110,MAX(1,$E22))),AND($F22&gt;0,INDEX(Kalender!GF$81:GF$110,MAX(1,$F22))&gt;INDEX(Kalender!$B$81:$B$110,MAX(1,$F22)))),2,0))</f>
        <v>0</v>
      </c>
      <c r="GG22" s="5" t="n">
        <f aca="false">IF(Kalender!GG22&lt;&gt;1,0,IF(AND($B22&gt;0,INDEX(Kalender!GG$68:GG$77,MAX(1,$B22))&gt;INDEX(Kalender!$B$68:$B$77,MAX(1,$B22))),1,0)+IF(OR(AND($C22&gt;0,INDEX(Kalender!GG$81:GG$110,MAX(1,$C22))&gt;INDEX(Kalender!$B$81:$B$110,MAX(1,$C22))),AND($D22&gt;0,INDEX(Kalender!GG$81:GG$110,MAX(1,$D22))&gt;INDEX(Kalender!$B$81:$B$110,MAX(1,$D22))),AND($E22&gt;0,INDEX(Kalender!GG$81:GG$110,MAX(1,$E22))&gt;INDEX(Kalender!$B$81:$B$110,MAX(1,$E22))),AND($F22&gt;0,INDEX(Kalender!GG$81:GG$110,MAX(1,$F22))&gt;INDEX(Kalender!$B$81:$B$110,MAX(1,$F22)))),2,0))</f>
        <v>0</v>
      </c>
      <c r="GH22" s="5" t="n">
        <f aca="false">IF(Kalender!GH22&lt;&gt;1,0,IF(AND($B22&gt;0,INDEX(Kalender!GH$68:GH$77,MAX(1,$B22))&gt;INDEX(Kalender!$B$68:$B$77,MAX(1,$B22))),1,0)+IF(OR(AND($C22&gt;0,INDEX(Kalender!GH$81:GH$110,MAX(1,$C22))&gt;INDEX(Kalender!$B$81:$B$110,MAX(1,$C22))),AND($D22&gt;0,INDEX(Kalender!GH$81:GH$110,MAX(1,$D22))&gt;INDEX(Kalender!$B$81:$B$110,MAX(1,$D22))),AND($E22&gt;0,INDEX(Kalender!GH$81:GH$110,MAX(1,$E22))&gt;INDEX(Kalender!$B$81:$B$110,MAX(1,$E22))),AND($F22&gt;0,INDEX(Kalender!GH$81:GH$110,MAX(1,$F22))&gt;INDEX(Kalender!$B$81:$B$110,MAX(1,$F22)))),2,0))</f>
        <v>0</v>
      </c>
      <c r="GI22" s="5" t="n">
        <f aca="false">IF(Kalender!GI22&lt;&gt;1,0,IF(AND($B22&gt;0,INDEX(Kalender!GI$68:GI$77,MAX(1,$B22))&gt;INDEX(Kalender!$B$68:$B$77,MAX(1,$B22))),1,0)+IF(OR(AND($C22&gt;0,INDEX(Kalender!GI$81:GI$110,MAX(1,$C22))&gt;INDEX(Kalender!$B$81:$B$110,MAX(1,$C22))),AND($D22&gt;0,INDEX(Kalender!GI$81:GI$110,MAX(1,$D22))&gt;INDEX(Kalender!$B$81:$B$110,MAX(1,$D22))),AND($E22&gt;0,INDEX(Kalender!GI$81:GI$110,MAX(1,$E22))&gt;INDEX(Kalender!$B$81:$B$110,MAX(1,$E22))),AND($F22&gt;0,INDEX(Kalender!GI$81:GI$110,MAX(1,$F22))&gt;INDEX(Kalender!$B$81:$B$110,MAX(1,$F22)))),2,0))</f>
        <v>0</v>
      </c>
      <c r="GJ22" s="5" t="n">
        <f aca="false">IF(Kalender!GJ22&lt;&gt;1,0,IF(AND($B22&gt;0,INDEX(Kalender!GJ$68:GJ$77,MAX(1,$B22))&gt;INDEX(Kalender!$B$68:$B$77,MAX(1,$B22))),1,0)+IF(OR(AND($C22&gt;0,INDEX(Kalender!GJ$81:GJ$110,MAX(1,$C22))&gt;INDEX(Kalender!$B$81:$B$110,MAX(1,$C22))),AND($D22&gt;0,INDEX(Kalender!GJ$81:GJ$110,MAX(1,$D22))&gt;INDEX(Kalender!$B$81:$B$110,MAX(1,$D22))),AND($E22&gt;0,INDEX(Kalender!GJ$81:GJ$110,MAX(1,$E22))&gt;INDEX(Kalender!$B$81:$B$110,MAX(1,$E22))),AND($F22&gt;0,INDEX(Kalender!GJ$81:GJ$110,MAX(1,$F22))&gt;INDEX(Kalender!$B$81:$B$110,MAX(1,$F22)))),2,0))</f>
        <v>0</v>
      </c>
      <c r="GK22" s="5" t="n">
        <f aca="false">IF(Kalender!GK22&lt;&gt;1,0,IF(AND($B22&gt;0,INDEX(Kalender!GK$68:GK$77,MAX(1,$B22))&gt;INDEX(Kalender!$B$68:$B$77,MAX(1,$B22))),1,0)+IF(OR(AND($C22&gt;0,INDEX(Kalender!GK$81:GK$110,MAX(1,$C22))&gt;INDEX(Kalender!$B$81:$B$110,MAX(1,$C22))),AND($D22&gt;0,INDEX(Kalender!GK$81:GK$110,MAX(1,$D22))&gt;INDEX(Kalender!$B$81:$B$110,MAX(1,$D22))),AND($E22&gt;0,INDEX(Kalender!GK$81:GK$110,MAX(1,$E22))&gt;INDEX(Kalender!$B$81:$B$110,MAX(1,$E22))),AND($F22&gt;0,INDEX(Kalender!GK$81:GK$110,MAX(1,$F22))&gt;INDEX(Kalender!$B$81:$B$110,MAX(1,$F22)))),2,0))</f>
        <v>0</v>
      </c>
      <c r="GL22" s="5" t="n">
        <f aca="false">IF(Kalender!GL22&lt;&gt;1,0,IF(AND($B22&gt;0,INDEX(Kalender!GL$68:GL$77,MAX(1,$B22))&gt;INDEX(Kalender!$B$68:$B$77,MAX(1,$B22))),1,0)+IF(OR(AND($C22&gt;0,INDEX(Kalender!GL$81:GL$110,MAX(1,$C22))&gt;INDEX(Kalender!$B$81:$B$110,MAX(1,$C22))),AND($D22&gt;0,INDEX(Kalender!GL$81:GL$110,MAX(1,$D22))&gt;INDEX(Kalender!$B$81:$B$110,MAX(1,$D22))),AND($E22&gt;0,INDEX(Kalender!GL$81:GL$110,MAX(1,$E22))&gt;INDEX(Kalender!$B$81:$B$110,MAX(1,$E22))),AND($F22&gt;0,INDEX(Kalender!GL$81:GL$110,MAX(1,$F22))&gt;INDEX(Kalender!$B$81:$B$110,MAX(1,$F22)))),2,0))</f>
        <v>0</v>
      </c>
      <c r="GM22" s="5" t="n">
        <f aca="false">IF(Kalender!GM22&lt;&gt;1,0,IF(AND($B22&gt;0,INDEX(Kalender!GM$68:GM$77,MAX(1,$B22))&gt;INDEX(Kalender!$B$68:$B$77,MAX(1,$B22))),1,0)+IF(OR(AND($C22&gt;0,INDEX(Kalender!GM$81:GM$110,MAX(1,$C22))&gt;INDEX(Kalender!$B$81:$B$110,MAX(1,$C22))),AND($D22&gt;0,INDEX(Kalender!GM$81:GM$110,MAX(1,$D22))&gt;INDEX(Kalender!$B$81:$B$110,MAX(1,$D22))),AND($E22&gt;0,INDEX(Kalender!GM$81:GM$110,MAX(1,$E22))&gt;INDEX(Kalender!$B$81:$B$110,MAX(1,$E22))),AND($F22&gt;0,INDEX(Kalender!GM$81:GM$110,MAX(1,$F22))&gt;INDEX(Kalender!$B$81:$B$110,MAX(1,$F22)))),2,0))</f>
        <v>0</v>
      </c>
      <c r="GN22" s="5" t="n">
        <f aca="false">IF(Kalender!GN22&lt;&gt;1,0,IF(AND($B22&gt;0,INDEX(Kalender!GN$68:GN$77,MAX(1,$B22))&gt;INDEX(Kalender!$B$68:$B$77,MAX(1,$B22))),1,0)+IF(OR(AND($C22&gt;0,INDEX(Kalender!GN$81:GN$110,MAX(1,$C22))&gt;INDEX(Kalender!$B$81:$B$110,MAX(1,$C22))),AND($D22&gt;0,INDEX(Kalender!GN$81:GN$110,MAX(1,$D22))&gt;INDEX(Kalender!$B$81:$B$110,MAX(1,$D22))),AND($E22&gt;0,INDEX(Kalender!GN$81:GN$110,MAX(1,$E22))&gt;INDEX(Kalender!$B$81:$B$110,MAX(1,$E22))),AND($F22&gt;0,INDEX(Kalender!GN$81:GN$110,MAX(1,$F22))&gt;INDEX(Kalender!$B$81:$B$110,MAX(1,$F22)))),2,0))</f>
        <v>0</v>
      </c>
      <c r="GO22" s="5" t="n">
        <f aca="false">IF(Kalender!GO22&lt;&gt;1,0,IF(AND($B22&gt;0,INDEX(Kalender!GO$68:GO$77,MAX(1,$B22))&gt;INDEX(Kalender!$B$68:$B$77,MAX(1,$B22))),1,0)+IF(OR(AND($C22&gt;0,INDEX(Kalender!GO$81:GO$110,MAX(1,$C22))&gt;INDEX(Kalender!$B$81:$B$110,MAX(1,$C22))),AND($D22&gt;0,INDEX(Kalender!GO$81:GO$110,MAX(1,$D22))&gt;INDEX(Kalender!$B$81:$B$110,MAX(1,$D22))),AND($E22&gt;0,INDEX(Kalender!GO$81:GO$110,MAX(1,$E22))&gt;INDEX(Kalender!$B$81:$B$110,MAX(1,$E22))),AND($F22&gt;0,INDEX(Kalender!GO$81:GO$110,MAX(1,$F22))&gt;INDEX(Kalender!$B$81:$B$110,MAX(1,$F22)))),2,0))</f>
        <v>0</v>
      </c>
      <c r="GP22" s="5" t="n">
        <f aca="false">IF(Kalender!GP22&lt;&gt;1,0,IF(AND($B22&gt;0,INDEX(Kalender!GP$68:GP$77,MAX(1,$B22))&gt;INDEX(Kalender!$B$68:$B$77,MAX(1,$B22))),1,0)+IF(OR(AND($C22&gt;0,INDEX(Kalender!GP$81:GP$110,MAX(1,$C22))&gt;INDEX(Kalender!$B$81:$B$110,MAX(1,$C22))),AND($D22&gt;0,INDEX(Kalender!GP$81:GP$110,MAX(1,$D22))&gt;INDEX(Kalender!$B$81:$B$110,MAX(1,$D22))),AND($E22&gt;0,INDEX(Kalender!GP$81:GP$110,MAX(1,$E22))&gt;INDEX(Kalender!$B$81:$B$110,MAX(1,$E22))),AND($F22&gt;0,INDEX(Kalender!GP$81:GP$110,MAX(1,$F22))&gt;INDEX(Kalender!$B$81:$B$110,MAX(1,$F22)))),2,0))</f>
        <v>0</v>
      </c>
      <c r="GQ22" s="5" t="n">
        <f aca="false">IF(Kalender!GQ22&lt;&gt;1,0,IF(AND($B22&gt;0,INDEX(Kalender!GQ$68:GQ$77,MAX(1,$B22))&gt;INDEX(Kalender!$B$68:$B$77,MAX(1,$B22))),1,0)+IF(OR(AND($C22&gt;0,INDEX(Kalender!GQ$81:GQ$110,MAX(1,$C22))&gt;INDEX(Kalender!$B$81:$B$110,MAX(1,$C22))),AND($D22&gt;0,INDEX(Kalender!GQ$81:GQ$110,MAX(1,$D22))&gt;INDEX(Kalender!$B$81:$B$110,MAX(1,$D22))),AND($E22&gt;0,INDEX(Kalender!GQ$81:GQ$110,MAX(1,$E22))&gt;INDEX(Kalender!$B$81:$B$110,MAX(1,$E22))),AND($F22&gt;0,INDEX(Kalender!GQ$81:GQ$110,MAX(1,$F22))&gt;INDEX(Kalender!$B$81:$B$110,MAX(1,$F22)))),2,0))</f>
        <v>0</v>
      </c>
      <c r="GR22" s="5" t="n">
        <f aca="false">IF(Kalender!GR22&lt;&gt;1,0,IF(AND($B22&gt;0,INDEX(Kalender!GR$68:GR$77,MAX(1,$B22))&gt;INDEX(Kalender!$B$68:$B$77,MAX(1,$B22))),1,0)+IF(OR(AND($C22&gt;0,INDEX(Kalender!GR$81:GR$110,MAX(1,$C22))&gt;INDEX(Kalender!$B$81:$B$110,MAX(1,$C22))),AND($D22&gt;0,INDEX(Kalender!GR$81:GR$110,MAX(1,$D22))&gt;INDEX(Kalender!$B$81:$B$110,MAX(1,$D22))),AND($E22&gt;0,INDEX(Kalender!GR$81:GR$110,MAX(1,$E22))&gt;INDEX(Kalender!$B$81:$B$110,MAX(1,$E22))),AND($F22&gt;0,INDEX(Kalender!GR$81:GR$110,MAX(1,$F22))&gt;INDEX(Kalender!$B$81:$B$110,MAX(1,$F22)))),2,0))</f>
        <v>0</v>
      </c>
      <c r="GS22" s="5" t="n">
        <f aca="false">IF(Kalender!GS22&lt;&gt;1,0,IF(AND($B22&gt;0,INDEX(Kalender!GS$68:GS$77,MAX(1,$B22))&gt;INDEX(Kalender!$B$68:$B$77,MAX(1,$B22))),1,0)+IF(OR(AND($C22&gt;0,INDEX(Kalender!GS$81:GS$110,MAX(1,$C22))&gt;INDEX(Kalender!$B$81:$B$110,MAX(1,$C22))),AND($D22&gt;0,INDEX(Kalender!GS$81:GS$110,MAX(1,$D22))&gt;INDEX(Kalender!$B$81:$B$110,MAX(1,$D22))),AND($E22&gt;0,INDEX(Kalender!GS$81:GS$110,MAX(1,$E22))&gt;INDEX(Kalender!$B$81:$B$110,MAX(1,$E22))),AND($F22&gt;0,INDEX(Kalender!GS$81:GS$110,MAX(1,$F22))&gt;INDEX(Kalender!$B$81:$B$110,MAX(1,$F22)))),2,0))</f>
        <v>0</v>
      </c>
      <c r="GT22" s="5" t="n">
        <f aca="false">IF(Kalender!GT22&lt;&gt;1,0,IF(AND($B22&gt;0,INDEX(Kalender!GT$68:GT$77,MAX(1,$B22))&gt;INDEX(Kalender!$B$68:$B$77,MAX(1,$B22))),1,0)+IF(OR(AND($C22&gt;0,INDEX(Kalender!GT$81:GT$110,MAX(1,$C22))&gt;INDEX(Kalender!$B$81:$B$110,MAX(1,$C22))),AND($D22&gt;0,INDEX(Kalender!GT$81:GT$110,MAX(1,$D22))&gt;INDEX(Kalender!$B$81:$B$110,MAX(1,$D22))),AND($E22&gt;0,INDEX(Kalender!GT$81:GT$110,MAX(1,$E22))&gt;INDEX(Kalender!$B$81:$B$110,MAX(1,$E22))),AND($F22&gt;0,INDEX(Kalender!GT$81:GT$110,MAX(1,$F22))&gt;INDEX(Kalender!$B$81:$B$110,MAX(1,$F22)))),2,0))</f>
        <v>0</v>
      </c>
      <c r="GU22" s="5" t="n">
        <f aca="false">IF(Kalender!GU22&lt;&gt;1,0,IF(AND($B22&gt;0,INDEX(Kalender!GU$68:GU$77,MAX(1,$B22))&gt;INDEX(Kalender!$B$68:$B$77,MAX(1,$B22))),1,0)+IF(OR(AND($C22&gt;0,INDEX(Kalender!GU$81:GU$110,MAX(1,$C22))&gt;INDEX(Kalender!$B$81:$B$110,MAX(1,$C22))),AND($D22&gt;0,INDEX(Kalender!GU$81:GU$110,MAX(1,$D22))&gt;INDEX(Kalender!$B$81:$B$110,MAX(1,$D22))),AND($E22&gt;0,INDEX(Kalender!GU$81:GU$110,MAX(1,$E22))&gt;INDEX(Kalender!$B$81:$B$110,MAX(1,$E22))),AND($F22&gt;0,INDEX(Kalender!GU$81:GU$110,MAX(1,$F22))&gt;INDEX(Kalender!$B$81:$B$110,MAX(1,$F22)))),2,0))</f>
        <v>0</v>
      </c>
      <c r="GV22" s="5" t="n">
        <f aca="false">IF(Kalender!GV22&lt;&gt;1,0,IF(AND($B22&gt;0,INDEX(Kalender!GV$68:GV$77,MAX(1,$B22))&gt;INDEX(Kalender!$B$68:$B$77,MAX(1,$B22))),1,0)+IF(OR(AND($C22&gt;0,INDEX(Kalender!GV$81:GV$110,MAX(1,$C22))&gt;INDEX(Kalender!$B$81:$B$110,MAX(1,$C22))),AND($D22&gt;0,INDEX(Kalender!GV$81:GV$110,MAX(1,$D22))&gt;INDEX(Kalender!$B$81:$B$110,MAX(1,$D22))),AND($E22&gt;0,INDEX(Kalender!GV$81:GV$110,MAX(1,$E22))&gt;INDEX(Kalender!$B$81:$B$110,MAX(1,$E22))),AND($F22&gt;0,INDEX(Kalender!GV$81:GV$110,MAX(1,$F22))&gt;INDEX(Kalender!$B$81:$B$110,MAX(1,$F22)))),2,0))</f>
        <v>0</v>
      </c>
      <c r="GW22" s="5" t="n">
        <f aca="false">IF(Kalender!GW22&lt;&gt;1,0,IF(AND($B22&gt;0,INDEX(Kalender!GW$68:GW$77,MAX(1,$B22))&gt;INDEX(Kalender!$B$68:$B$77,MAX(1,$B22))),1,0)+IF(OR(AND($C22&gt;0,INDEX(Kalender!GW$81:GW$110,MAX(1,$C22))&gt;INDEX(Kalender!$B$81:$B$110,MAX(1,$C22))),AND($D22&gt;0,INDEX(Kalender!GW$81:GW$110,MAX(1,$D22))&gt;INDEX(Kalender!$B$81:$B$110,MAX(1,$D22))),AND($E22&gt;0,INDEX(Kalender!GW$81:GW$110,MAX(1,$E22))&gt;INDEX(Kalender!$B$81:$B$110,MAX(1,$E22))),AND($F22&gt;0,INDEX(Kalender!GW$81:GW$110,MAX(1,$F22))&gt;INDEX(Kalender!$B$81:$B$110,MAX(1,$F22)))),2,0))</f>
        <v>0</v>
      </c>
      <c r="GX22" s="5" t="n">
        <f aca="false">IF(Kalender!GX22&lt;&gt;1,0,IF(AND($B22&gt;0,INDEX(Kalender!GX$68:GX$77,MAX(1,$B22))&gt;INDEX(Kalender!$B$68:$B$77,MAX(1,$B22))),1,0)+IF(OR(AND($C22&gt;0,INDEX(Kalender!GX$81:GX$110,MAX(1,$C22))&gt;INDEX(Kalender!$B$81:$B$110,MAX(1,$C22))),AND($D22&gt;0,INDEX(Kalender!GX$81:GX$110,MAX(1,$D22))&gt;INDEX(Kalender!$B$81:$B$110,MAX(1,$D22))),AND($E22&gt;0,INDEX(Kalender!GX$81:GX$110,MAX(1,$E22))&gt;INDEX(Kalender!$B$81:$B$110,MAX(1,$E22))),AND($F22&gt;0,INDEX(Kalender!GX$81:GX$110,MAX(1,$F22))&gt;INDEX(Kalender!$B$81:$B$110,MAX(1,$F22)))),2,0))</f>
        <v>0</v>
      </c>
      <c r="GY22" s="5" t="n">
        <f aca="false">IF(Kalender!GY22&lt;&gt;1,0,IF(AND($B22&gt;0,INDEX(Kalender!GY$68:GY$77,MAX(1,$B22))&gt;INDEX(Kalender!$B$68:$B$77,MAX(1,$B22))),1,0)+IF(OR(AND($C22&gt;0,INDEX(Kalender!GY$81:GY$110,MAX(1,$C22))&gt;INDEX(Kalender!$B$81:$B$110,MAX(1,$C22))),AND($D22&gt;0,INDEX(Kalender!GY$81:GY$110,MAX(1,$D22))&gt;INDEX(Kalender!$B$81:$B$110,MAX(1,$D22))),AND($E22&gt;0,INDEX(Kalender!GY$81:GY$110,MAX(1,$E22))&gt;INDEX(Kalender!$B$81:$B$110,MAX(1,$E22))),AND($F22&gt;0,INDEX(Kalender!GY$81:GY$110,MAX(1,$F22))&gt;INDEX(Kalender!$B$81:$B$110,MAX(1,$F22)))),2,0))</f>
        <v>0</v>
      </c>
      <c r="GZ22" s="5" t="n">
        <f aca="false">IF(Kalender!GZ22&lt;&gt;1,0,IF(AND($B22&gt;0,INDEX(Kalender!GZ$68:GZ$77,MAX(1,$B22))&gt;INDEX(Kalender!$B$68:$B$77,MAX(1,$B22))),1,0)+IF(OR(AND($C22&gt;0,INDEX(Kalender!GZ$81:GZ$110,MAX(1,$C22))&gt;INDEX(Kalender!$B$81:$B$110,MAX(1,$C22))),AND($D22&gt;0,INDEX(Kalender!GZ$81:GZ$110,MAX(1,$D22))&gt;INDEX(Kalender!$B$81:$B$110,MAX(1,$D22))),AND($E22&gt;0,INDEX(Kalender!GZ$81:GZ$110,MAX(1,$E22))&gt;INDEX(Kalender!$B$81:$B$110,MAX(1,$E22))),AND($F22&gt;0,INDEX(Kalender!GZ$81:GZ$110,MAX(1,$F22))&gt;INDEX(Kalender!$B$81:$B$110,MAX(1,$F22)))),2,0))</f>
        <v>0</v>
      </c>
      <c r="HA22" s="5" t="n">
        <f aca="false">IF(Kalender!HA22&lt;&gt;1,0,IF(AND($B22&gt;0,INDEX(Kalender!HA$68:HA$77,MAX(1,$B22))&gt;INDEX(Kalender!$B$68:$B$77,MAX(1,$B22))),1,0)+IF(OR(AND($C22&gt;0,INDEX(Kalender!HA$81:HA$110,MAX(1,$C22))&gt;INDEX(Kalender!$B$81:$B$110,MAX(1,$C22))),AND($D22&gt;0,INDEX(Kalender!HA$81:HA$110,MAX(1,$D22))&gt;INDEX(Kalender!$B$81:$B$110,MAX(1,$D22))),AND($E22&gt;0,INDEX(Kalender!HA$81:HA$110,MAX(1,$E22))&gt;INDEX(Kalender!$B$81:$B$110,MAX(1,$E22))),AND($F22&gt;0,INDEX(Kalender!HA$81:HA$110,MAX(1,$F22))&gt;INDEX(Kalender!$B$81:$B$110,MAX(1,$F22)))),2,0))</f>
        <v>0</v>
      </c>
      <c r="HB22" s="5" t="n">
        <f aca="false">IF(Kalender!HB22&lt;&gt;1,0,IF(AND($B22&gt;0,INDEX(Kalender!HB$68:HB$77,MAX(1,$B22))&gt;INDEX(Kalender!$B$68:$B$77,MAX(1,$B22))),1,0)+IF(OR(AND($C22&gt;0,INDEX(Kalender!HB$81:HB$110,MAX(1,$C22))&gt;INDEX(Kalender!$B$81:$B$110,MAX(1,$C22))),AND($D22&gt;0,INDEX(Kalender!HB$81:HB$110,MAX(1,$D22))&gt;INDEX(Kalender!$B$81:$B$110,MAX(1,$D22))),AND($E22&gt;0,INDEX(Kalender!HB$81:HB$110,MAX(1,$E22))&gt;INDEX(Kalender!$B$81:$B$110,MAX(1,$E22))),AND($F22&gt;0,INDEX(Kalender!HB$81:HB$110,MAX(1,$F22))&gt;INDEX(Kalender!$B$81:$B$110,MAX(1,$F22)))),2,0))</f>
        <v>0</v>
      </c>
      <c r="HC22" s="5" t="n">
        <f aca="false">IF(Kalender!HC22&lt;&gt;1,0,IF(AND($B22&gt;0,INDEX(Kalender!HC$68:HC$77,MAX(1,$B22))&gt;INDEX(Kalender!$B$68:$B$77,MAX(1,$B22))),1,0)+IF(OR(AND($C22&gt;0,INDEX(Kalender!HC$81:HC$110,MAX(1,$C22))&gt;INDEX(Kalender!$B$81:$B$110,MAX(1,$C22))),AND($D22&gt;0,INDEX(Kalender!HC$81:HC$110,MAX(1,$D22))&gt;INDEX(Kalender!$B$81:$B$110,MAX(1,$D22))),AND($E22&gt;0,INDEX(Kalender!HC$81:HC$110,MAX(1,$E22))&gt;INDEX(Kalender!$B$81:$B$110,MAX(1,$E22))),AND($F22&gt;0,INDEX(Kalender!HC$81:HC$110,MAX(1,$F22))&gt;INDEX(Kalender!$B$81:$B$110,MAX(1,$F22)))),2,0))</f>
        <v>0</v>
      </c>
      <c r="HD22" s="5" t="n">
        <f aca="false">IF(Kalender!HD22&lt;&gt;1,0,IF(AND($B22&gt;0,INDEX(Kalender!HD$68:HD$77,MAX(1,$B22))&gt;INDEX(Kalender!$B$68:$B$77,MAX(1,$B22))),1,0)+IF(OR(AND($C22&gt;0,INDEX(Kalender!HD$81:HD$110,MAX(1,$C22))&gt;INDEX(Kalender!$B$81:$B$110,MAX(1,$C22))),AND($D22&gt;0,INDEX(Kalender!HD$81:HD$110,MAX(1,$D22))&gt;INDEX(Kalender!$B$81:$B$110,MAX(1,$D22))),AND($E22&gt;0,INDEX(Kalender!HD$81:HD$110,MAX(1,$E22))&gt;INDEX(Kalender!$B$81:$B$110,MAX(1,$E22))),AND($F22&gt;0,INDEX(Kalender!HD$81:HD$110,MAX(1,$F22))&gt;INDEX(Kalender!$B$81:$B$110,MAX(1,$F22)))),2,0))</f>
        <v>0</v>
      </c>
      <c r="HE22" s="5" t="n">
        <f aca="false">IF(Kalender!HE22&lt;&gt;1,0,IF(AND($B22&gt;0,INDEX(Kalender!HE$68:HE$77,MAX(1,$B22))&gt;INDEX(Kalender!$B$68:$B$77,MAX(1,$B22))),1,0)+IF(OR(AND($C22&gt;0,INDEX(Kalender!HE$81:HE$110,MAX(1,$C22))&gt;INDEX(Kalender!$B$81:$B$110,MAX(1,$C22))),AND($D22&gt;0,INDEX(Kalender!HE$81:HE$110,MAX(1,$D22))&gt;INDEX(Kalender!$B$81:$B$110,MAX(1,$D22))),AND($E22&gt;0,INDEX(Kalender!HE$81:HE$110,MAX(1,$E22))&gt;INDEX(Kalender!$B$81:$B$110,MAX(1,$E22))),AND($F22&gt;0,INDEX(Kalender!HE$81:HE$110,MAX(1,$F22))&gt;INDEX(Kalender!$B$81:$B$110,MAX(1,$F22)))),2,0))</f>
        <v>0</v>
      </c>
      <c r="HF22" s="5" t="n">
        <f aca="false">IF(Kalender!HF22&lt;&gt;1,0,IF(AND($B22&gt;0,INDEX(Kalender!HF$68:HF$77,MAX(1,$B22))&gt;INDEX(Kalender!$B$68:$B$77,MAX(1,$B22))),1,0)+IF(OR(AND($C22&gt;0,INDEX(Kalender!HF$81:HF$110,MAX(1,$C22))&gt;INDEX(Kalender!$B$81:$B$110,MAX(1,$C22))),AND($D22&gt;0,INDEX(Kalender!HF$81:HF$110,MAX(1,$D22))&gt;INDEX(Kalender!$B$81:$B$110,MAX(1,$D22))),AND($E22&gt;0,INDEX(Kalender!HF$81:HF$110,MAX(1,$E22))&gt;INDEX(Kalender!$B$81:$B$110,MAX(1,$E22))),AND($F22&gt;0,INDEX(Kalender!HF$81:HF$110,MAX(1,$F22))&gt;INDEX(Kalender!$B$81:$B$110,MAX(1,$F22)))),2,0))</f>
        <v>0</v>
      </c>
      <c r="HG22" s="5" t="n">
        <f aca="false">IF(Kalender!HG22&lt;&gt;1,0,IF(AND($B22&gt;0,INDEX(Kalender!HG$68:HG$77,MAX(1,$B22))&gt;INDEX(Kalender!$B$68:$B$77,MAX(1,$B22))),1,0)+IF(OR(AND($C22&gt;0,INDEX(Kalender!HG$81:HG$110,MAX(1,$C22))&gt;INDEX(Kalender!$B$81:$B$110,MAX(1,$C22))),AND($D22&gt;0,INDEX(Kalender!HG$81:HG$110,MAX(1,$D22))&gt;INDEX(Kalender!$B$81:$B$110,MAX(1,$D22))),AND($E22&gt;0,INDEX(Kalender!HG$81:HG$110,MAX(1,$E22))&gt;INDEX(Kalender!$B$81:$B$110,MAX(1,$E22))),AND($F22&gt;0,INDEX(Kalender!HG$81:HG$110,MAX(1,$F22))&gt;INDEX(Kalender!$B$81:$B$110,MAX(1,$F22)))),2,0))</f>
        <v>0</v>
      </c>
      <c r="HH22" s="5" t="n">
        <f aca="false">IF(Kalender!HH22&lt;&gt;1,0,IF(AND($B22&gt;0,INDEX(Kalender!HH$68:HH$77,MAX(1,$B22))&gt;INDEX(Kalender!$B$68:$B$77,MAX(1,$B22))),1,0)+IF(OR(AND($C22&gt;0,INDEX(Kalender!HH$81:HH$110,MAX(1,$C22))&gt;INDEX(Kalender!$B$81:$B$110,MAX(1,$C22))),AND($D22&gt;0,INDEX(Kalender!HH$81:HH$110,MAX(1,$D22))&gt;INDEX(Kalender!$B$81:$B$110,MAX(1,$D22))),AND($E22&gt;0,INDEX(Kalender!HH$81:HH$110,MAX(1,$E22))&gt;INDEX(Kalender!$B$81:$B$110,MAX(1,$E22))),AND($F22&gt;0,INDEX(Kalender!HH$81:HH$110,MAX(1,$F22))&gt;INDEX(Kalender!$B$81:$B$110,MAX(1,$F22)))),2,0))</f>
        <v>0</v>
      </c>
      <c r="HI22" s="5" t="n">
        <f aca="false">IF(Kalender!HI22&lt;&gt;1,0,IF(AND($B22&gt;0,INDEX(Kalender!HI$68:HI$77,MAX(1,$B22))&gt;INDEX(Kalender!$B$68:$B$77,MAX(1,$B22))),1,0)+IF(OR(AND($C22&gt;0,INDEX(Kalender!HI$81:HI$110,MAX(1,$C22))&gt;INDEX(Kalender!$B$81:$B$110,MAX(1,$C22))),AND($D22&gt;0,INDEX(Kalender!HI$81:HI$110,MAX(1,$D22))&gt;INDEX(Kalender!$B$81:$B$110,MAX(1,$D22))),AND($E22&gt;0,INDEX(Kalender!HI$81:HI$110,MAX(1,$E22))&gt;INDEX(Kalender!$B$81:$B$110,MAX(1,$E22))),AND($F22&gt;0,INDEX(Kalender!HI$81:HI$110,MAX(1,$F22))&gt;INDEX(Kalender!$B$81:$B$110,MAX(1,$F22)))),2,0))</f>
        <v>0</v>
      </c>
      <c r="HJ22" s="5" t="n">
        <f aca="false">IF(Kalender!HJ22&lt;&gt;1,0,IF(AND($B22&gt;0,INDEX(Kalender!HJ$68:HJ$77,MAX(1,$B22))&gt;INDEX(Kalender!$B$68:$B$77,MAX(1,$B22))),1,0)+IF(OR(AND($C22&gt;0,INDEX(Kalender!HJ$81:HJ$110,MAX(1,$C22))&gt;INDEX(Kalender!$B$81:$B$110,MAX(1,$C22))),AND($D22&gt;0,INDEX(Kalender!HJ$81:HJ$110,MAX(1,$D22))&gt;INDEX(Kalender!$B$81:$B$110,MAX(1,$D22))),AND($E22&gt;0,INDEX(Kalender!HJ$81:HJ$110,MAX(1,$E22))&gt;INDEX(Kalender!$B$81:$B$110,MAX(1,$E22))),AND($F22&gt;0,INDEX(Kalender!HJ$81:HJ$110,MAX(1,$F22))&gt;INDEX(Kalender!$B$81:$B$110,MAX(1,$F22)))),2,0))</f>
        <v>0</v>
      </c>
      <c r="HK22" s="5" t="n">
        <f aca="false">IF(Kalender!HK22&lt;&gt;1,0,IF(AND($B22&gt;0,INDEX(Kalender!HK$68:HK$77,MAX(1,$B22))&gt;INDEX(Kalender!$B$68:$B$77,MAX(1,$B22))),1,0)+IF(OR(AND($C22&gt;0,INDEX(Kalender!HK$81:HK$110,MAX(1,$C22))&gt;INDEX(Kalender!$B$81:$B$110,MAX(1,$C22))),AND($D22&gt;0,INDEX(Kalender!HK$81:HK$110,MAX(1,$D22))&gt;INDEX(Kalender!$B$81:$B$110,MAX(1,$D22))),AND($E22&gt;0,INDEX(Kalender!HK$81:HK$110,MAX(1,$E22))&gt;INDEX(Kalender!$B$81:$B$110,MAX(1,$E22))),AND($F22&gt;0,INDEX(Kalender!HK$81:HK$110,MAX(1,$F22))&gt;INDEX(Kalender!$B$81:$B$110,MAX(1,$F22)))),2,0))</f>
        <v>0</v>
      </c>
      <c r="HL22" s="5" t="n">
        <f aca="false">IF(Kalender!HL22&lt;&gt;1,0,IF(AND($B22&gt;0,INDEX(Kalender!HL$68:HL$77,MAX(1,$B22))&gt;INDEX(Kalender!$B$68:$B$77,MAX(1,$B22))),1,0)+IF(OR(AND($C22&gt;0,INDEX(Kalender!HL$81:HL$110,MAX(1,$C22))&gt;INDEX(Kalender!$B$81:$B$110,MAX(1,$C22))),AND($D22&gt;0,INDEX(Kalender!HL$81:HL$110,MAX(1,$D22))&gt;INDEX(Kalender!$B$81:$B$110,MAX(1,$D22))),AND($E22&gt;0,INDEX(Kalender!HL$81:HL$110,MAX(1,$E22))&gt;INDEX(Kalender!$B$81:$B$110,MAX(1,$E22))),AND($F22&gt;0,INDEX(Kalender!HL$81:HL$110,MAX(1,$F22))&gt;INDEX(Kalender!$B$81:$B$110,MAX(1,$F22)))),2,0))</f>
        <v>0</v>
      </c>
      <c r="HM22" s="5" t="n">
        <f aca="false">IF(Kalender!HM22&lt;&gt;1,0,IF(AND($B22&gt;0,INDEX(Kalender!HM$68:HM$77,MAX(1,$B22))&gt;INDEX(Kalender!$B$68:$B$77,MAX(1,$B22))),1,0)+IF(OR(AND($C22&gt;0,INDEX(Kalender!HM$81:HM$110,MAX(1,$C22))&gt;INDEX(Kalender!$B$81:$B$110,MAX(1,$C22))),AND($D22&gt;0,INDEX(Kalender!HM$81:HM$110,MAX(1,$D22))&gt;INDEX(Kalender!$B$81:$B$110,MAX(1,$D22))),AND($E22&gt;0,INDEX(Kalender!HM$81:HM$110,MAX(1,$E22))&gt;INDEX(Kalender!$B$81:$B$110,MAX(1,$E22))),AND($F22&gt;0,INDEX(Kalender!HM$81:HM$110,MAX(1,$F22))&gt;INDEX(Kalender!$B$81:$B$110,MAX(1,$F22)))),2,0))</f>
        <v>0</v>
      </c>
      <c r="HN22" s="5" t="n">
        <f aca="false">IF(Kalender!HN22&lt;&gt;1,0,IF(AND($B22&gt;0,INDEX(Kalender!HN$68:HN$77,MAX(1,$B22))&gt;INDEX(Kalender!$B$68:$B$77,MAX(1,$B22))),1,0)+IF(OR(AND($C22&gt;0,INDEX(Kalender!HN$81:HN$110,MAX(1,$C22))&gt;INDEX(Kalender!$B$81:$B$110,MAX(1,$C22))),AND($D22&gt;0,INDEX(Kalender!HN$81:HN$110,MAX(1,$D22))&gt;INDEX(Kalender!$B$81:$B$110,MAX(1,$D22))),AND($E22&gt;0,INDEX(Kalender!HN$81:HN$110,MAX(1,$E22))&gt;INDEX(Kalender!$B$81:$B$110,MAX(1,$E22))),AND($F22&gt;0,INDEX(Kalender!HN$81:HN$110,MAX(1,$F22))&gt;INDEX(Kalender!$B$81:$B$110,MAX(1,$F22)))),2,0))</f>
        <v>0</v>
      </c>
      <c r="HO22" s="5" t="n">
        <f aca="false">IF(Kalender!HO22&lt;&gt;1,0,IF(AND($B22&gt;0,INDEX(Kalender!HO$68:HO$77,MAX(1,$B22))&gt;INDEX(Kalender!$B$68:$B$77,MAX(1,$B22))),1,0)+IF(OR(AND($C22&gt;0,INDEX(Kalender!HO$81:HO$110,MAX(1,$C22))&gt;INDEX(Kalender!$B$81:$B$110,MAX(1,$C22))),AND($D22&gt;0,INDEX(Kalender!HO$81:HO$110,MAX(1,$D22))&gt;INDEX(Kalender!$B$81:$B$110,MAX(1,$D22))),AND($E22&gt;0,INDEX(Kalender!HO$81:HO$110,MAX(1,$E22))&gt;INDEX(Kalender!$B$81:$B$110,MAX(1,$E22))),AND($F22&gt;0,INDEX(Kalender!HO$81:HO$110,MAX(1,$F22))&gt;INDEX(Kalender!$B$81:$B$110,MAX(1,$F22)))),2,0))</f>
        <v>0</v>
      </c>
      <c r="HP22" s="5" t="n">
        <f aca="false">IF(Kalender!HP22&lt;&gt;1,0,IF(AND($B22&gt;0,INDEX(Kalender!HP$68:HP$77,MAX(1,$B22))&gt;INDEX(Kalender!$B$68:$B$77,MAX(1,$B22))),1,0)+IF(OR(AND($C22&gt;0,INDEX(Kalender!HP$81:HP$110,MAX(1,$C22))&gt;INDEX(Kalender!$B$81:$B$110,MAX(1,$C22))),AND($D22&gt;0,INDEX(Kalender!HP$81:HP$110,MAX(1,$D22))&gt;INDEX(Kalender!$B$81:$B$110,MAX(1,$D22))),AND($E22&gt;0,INDEX(Kalender!HP$81:HP$110,MAX(1,$E22))&gt;INDEX(Kalender!$B$81:$B$110,MAX(1,$E22))),AND($F22&gt;0,INDEX(Kalender!HP$81:HP$110,MAX(1,$F22))&gt;INDEX(Kalender!$B$81:$B$110,MAX(1,$F22)))),2,0))</f>
        <v>0</v>
      </c>
      <c r="HQ22" s="5" t="n">
        <f aca="false">IF(Kalender!HQ22&lt;&gt;1,0,IF(AND($B22&gt;0,INDEX(Kalender!HQ$68:HQ$77,MAX(1,$B22))&gt;INDEX(Kalender!$B$68:$B$77,MAX(1,$B22))),1,0)+IF(OR(AND($C22&gt;0,INDEX(Kalender!HQ$81:HQ$110,MAX(1,$C22))&gt;INDEX(Kalender!$B$81:$B$110,MAX(1,$C22))),AND($D22&gt;0,INDEX(Kalender!HQ$81:HQ$110,MAX(1,$D22))&gt;INDEX(Kalender!$B$81:$B$110,MAX(1,$D22))),AND($E22&gt;0,INDEX(Kalender!HQ$81:HQ$110,MAX(1,$E22))&gt;INDEX(Kalender!$B$81:$B$110,MAX(1,$E22))),AND($F22&gt;0,INDEX(Kalender!HQ$81:HQ$110,MAX(1,$F22))&gt;INDEX(Kalender!$B$81:$B$110,MAX(1,$F22)))),2,0))</f>
        <v>0</v>
      </c>
      <c r="HR22" s="5" t="n">
        <f aca="false">IF(Kalender!HR22&lt;&gt;1,0,IF(AND($B22&gt;0,INDEX(Kalender!HR$68:HR$77,MAX(1,$B22))&gt;INDEX(Kalender!$B$68:$B$77,MAX(1,$B22))),1,0)+IF(OR(AND($C22&gt;0,INDEX(Kalender!HR$81:HR$110,MAX(1,$C22))&gt;INDEX(Kalender!$B$81:$B$110,MAX(1,$C22))),AND($D22&gt;0,INDEX(Kalender!HR$81:HR$110,MAX(1,$D22))&gt;INDEX(Kalender!$B$81:$B$110,MAX(1,$D22))),AND($E22&gt;0,INDEX(Kalender!HR$81:HR$110,MAX(1,$E22))&gt;INDEX(Kalender!$B$81:$B$110,MAX(1,$E22))),AND($F22&gt;0,INDEX(Kalender!HR$81:HR$110,MAX(1,$F22))&gt;INDEX(Kalender!$B$81:$B$110,MAX(1,$F22)))),2,0))</f>
        <v>0</v>
      </c>
      <c r="HS22" s="5" t="n">
        <f aca="false">IF(Kalender!HS22&lt;&gt;1,0,IF(AND($B22&gt;0,INDEX(Kalender!HS$68:HS$77,MAX(1,$B22))&gt;INDEX(Kalender!$B$68:$B$77,MAX(1,$B22))),1,0)+IF(OR(AND($C22&gt;0,INDEX(Kalender!HS$81:HS$110,MAX(1,$C22))&gt;INDEX(Kalender!$B$81:$B$110,MAX(1,$C22))),AND($D22&gt;0,INDEX(Kalender!HS$81:HS$110,MAX(1,$D22))&gt;INDEX(Kalender!$B$81:$B$110,MAX(1,$D22))),AND($E22&gt;0,INDEX(Kalender!HS$81:HS$110,MAX(1,$E22))&gt;INDEX(Kalender!$B$81:$B$110,MAX(1,$E22))),AND($F22&gt;0,INDEX(Kalender!HS$81:HS$110,MAX(1,$F22))&gt;INDEX(Kalender!$B$81:$B$110,MAX(1,$F22)))),2,0))</f>
        <v>0</v>
      </c>
      <c r="HT22" s="5" t="n">
        <f aca="false">IF(Kalender!HT22&lt;&gt;1,0,IF(AND($B22&gt;0,INDEX(Kalender!HT$68:HT$77,MAX(1,$B22))&gt;INDEX(Kalender!$B$68:$B$77,MAX(1,$B22))),1,0)+IF(OR(AND($C22&gt;0,INDEX(Kalender!HT$81:HT$110,MAX(1,$C22))&gt;INDEX(Kalender!$B$81:$B$110,MAX(1,$C22))),AND($D22&gt;0,INDEX(Kalender!HT$81:HT$110,MAX(1,$D22))&gt;INDEX(Kalender!$B$81:$B$110,MAX(1,$D22))),AND($E22&gt;0,INDEX(Kalender!HT$81:HT$110,MAX(1,$E22))&gt;INDEX(Kalender!$B$81:$B$110,MAX(1,$E22))),AND($F22&gt;0,INDEX(Kalender!HT$81:HT$110,MAX(1,$F22))&gt;INDEX(Kalender!$B$81:$B$110,MAX(1,$F22)))),2,0))</f>
        <v>0</v>
      </c>
      <c r="HU22" s="5" t="n">
        <f aca="false">IF(Kalender!HU22&lt;&gt;1,0,IF(AND($B22&gt;0,INDEX(Kalender!HU$68:HU$77,MAX(1,$B22))&gt;INDEX(Kalender!$B$68:$B$77,MAX(1,$B22))),1,0)+IF(OR(AND($C22&gt;0,INDEX(Kalender!HU$81:HU$110,MAX(1,$C22))&gt;INDEX(Kalender!$B$81:$B$110,MAX(1,$C22))),AND($D22&gt;0,INDEX(Kalender!HU$81:HU$110,MAX(1,$D22))&gt;INDEX(Kalender!$B$81:$B$110,MAX(1,$D22))),AND($E22&gt;0,INDEX(Kalender!HU$81:HU$110,MAX(1,$E22))&gt;INDEX(Kalender!$B$81:$B$110,MAX(1,$E22))),AND($F22&gt;0,INDEX(Kalender!HU$81:HU$110,MAX(1,$F22))&gt;INDEX(Kalender!$B$81:$B$110,MAX(1,$F22)))),2,0))</f>
        <v>0</v>
      </c>
      <c r="HV22" s="5" t="n">
        <f aca="false">IF(Kalender!HV22&lt;&gt;1,0,IF(AND($B22&gt;0,INDEX(Kalender!HV$68:HV$77,MAX(1,$B22))&gt;INDEX(Kalender!$B$68:$B$77,MAX(1,$B22))),1,0)+IF(OR(AND($C22&gt;0,INDEX(Kalender!HV$81:HV$110,MAX(1,$C22))&gt;INDEX(Kalender!$B$81:$B$110,MAX(1,$C22))),AND($D22&gt;0,INDEX(Kalender!HV$81:HV$110,MAX(1,$D22))&gt;INDEX(Kalender!$B$81:$B$110,MAX(1,$D22))),AND($E22&gt;0,INDEX(Kalender!HV$81:HV$110,MAX(1,$E22))&gt;INDEX(Kalender!$B$81:$B$110,MAX(1,$E22))),AND($F22&gt;0,INDEX(Kalender!HV$81:HV$110,MAX(1,$F22))&gt;INDEX(Kalender!$B$81:$B$110,MAX(1,$F22)))),2,0))</f>
        <v>0</v>
      </c>
      <c r="HW22" s="5" t="n">
        <f aca="false">IF(Kalender!HW22&lt;&gt;1,0,IF(AND($B22&gt;0,INDEX(Kalender!HW$68:HW$77,MAX(1,$B22))&gt;INDEX(Kalender!$B$68:$B$77,MAX(1,$B22))),1,0)+IF(OR(AND($C22&gt;0,INDEX(Kalender!HW$81:HW$110,MAX(1,$C22))&gt;INDEX(Kalender!$B$81:$B$110,MAX(1,$C22))),AND($D22&gt;0,INDEX(Kalender!HW$81:HW$110,MAX(1,$D22))&gt;INDEX(Kalender!$B$81:$B$110,MAX(1,$D22))),AND($E22&gt;0,INDEX(Kalender!HW$81:HW$110,MAX(1,$E22))&gt;INDEX(Kalender!$B$81:$B$110,MAX(1,$E22))),AND($F22&gt;0,INDEX(Kalender!HW$81:HW$110,MAX(1,$F22))&gt;INDEX(Kalender!$B$81:$B$110,MAX(1,$F22)))),2,0))</f>
        <v>0</v>
      </c>
      <c r="HX22" s="5" t="n">
        <f aca="false">IF(Kalender!HX22&lt;&gt;1,0,IF(AND($B22&gt;0,INDEX(Kalender!HX$68:HX$77,MAX(1,$B22))&gt;INDEX(Kalender!$B$68:$B$77,MAX(1,$B22))),1,0)+IF(OR(AND($C22&gt;0,INDEX(Kalender!HX$81:HX$110,MAX(1,$C22))&gt;INDEX(Kalender!$B$81:$B$110,MAX(1,$C22))),AND($D22&gt;0,INDEX(Kalender!HX$81:HX$110,MAX(1,$D22))&gt;INDEX(Kalender!$B$81:$B$110,MAX(1,$D22))),AND($E22&gt;0,INDEX(Kalender!HX$81:HX$110,MAX(1,$E22))&gt;INDEX(Kalender!$B$81:$B$110,MAX(1,$E22))),AND($F22&gt;0,INDEX(Kalender!HX$81:HX$110,MAX(1,$F22))&gt;INDEX(Kalender!$B$81:$B$110,MAX(1,$F22)))),2,0))</f>
        <v>0</v>
      </c>
      <c r="HY22" s="5" t="n">
        <f aca="false">IF(Kalender!HY22&lt;&gt;1,0,IF(AND($B22&gt;0,INDEX(Kalender!HY$68:HY$77,MAX(1,$B22))&gt;INDEX(Kalender!$B$68:$B$77,MAX(1,$B22))),1,0)+IF(OR(AND($C22&gt;0,INDEX(Kalender!HY$81:HY$110,MAX(1,$C22))&gt;INDEX(Kalender!$B$81:$B$110,MAX(1,$C22))),AND($D22&gt;0,INDEX(Kalender!HY$81:HY$110,MAX(1,$D22))&gt;INDEX(Kalender!$B$81:$B$110,MAX(1,$D22))),AND($E22&gt;0,INDEX(Kalender!HY$81:HY$110,MAX(1,$E22))&gt;INDEX(Kalender!$B$81:$B$110,MAX(1,$E22))),AND($F22&gt;0,INDEX(Kalender!HY$81:HY$110,MAX(1,$F22))&gt;INDEX(Kalender!$B$81:$B$110,MAX(1,$F22)))),2,0))</f>
        <v>0</v>
      </c>
      <c r="HZ22" s="5" t="n">
        <f aca="false">IF(Kalender!HZ22&lt;&gt;1,0,IF(AND($B22&gt;0,INDEX(Kalender!HZ$68:HZ$77,MAX(1,$B22))&gt;INDEX(Kalender!$B$68:$B$77,MAX(1,$B22))),1,0)+IF(OR(AND($C22&gt;0,INDEX(Kalender!HZ$81:HZ$110,MAX(1,$C22))&gt;INDEX(Kalender!$B$81:$B$110,MAX(1,$C22))),AND($D22&gt;0,INDEX(Kalender!HZ$81:HZ$110,MAX(1,$D22))&gt;INDEX(Kalender!$B$81:$B$110,MAX(1,$D22))),AND($E22&gt;0,INDEX(Kalender!HZ$81:HZ$110,MAX(1,$E22))&gt;INDEX(Kalender!$B$81:$B$110,MAX(1,$E22))),AND($F22&gt;0,INDEX(Kalender!HZ$81:HZ$110,MAX(1,$F22))&gt;INDEX(Kalender!$B$81:$B$110,MAX(1,$F22)))),2,0))</f>
        <v>0</v>
      </c>
      <c r="IA22" s="5" t="n">
        <f aca="false">IF(Kalender!IA22&lt;&gt;1,0,IF(AND($B22&gt;0,INDEX(Kalender!IA$68:IA$77,MAX(1,$B22))&gt;INDEX(Kalender!$B$68:$B$77,MAX(1,$B22))),1,0)+IF(OR(AND($C22&gt;0,INDEX(Kalender!IA$81:IA$110,MAX(1,$C22))&gt;INDEX(Kalender!$B$81:$B$110,MAX(1,$C22))),AND($D22&gt;0,INDEX(Kalender!IA$81:IA$110,MAX(1,$D22))&gt;INDEX(Kalender!$B$81:$B$110,MAX(1,$D22))),AND($E22&gt;0,INDEX(Kalender!IA$81:IA$110,MAX(1,$E22))&gt;INDEX(Kalender!$B$81:$B$110,MAX(1,$E22))),AND($F22&gt;0,INDEX(Kalender!IA$81:IA$110,MAX(1,$F22))&gt;INDEX(Kalender!$B$81:$B$110,MAX(1,$F22)))),2,0))</f>
        <v>0</v>
      </c>
      <c r="IB22" s="5" t="n">
        <f aca="false">IF(Kalender!IB22&lt;&gt;1,0,IF(AND($B22&gt;0,INDEX(Kalender!IB$68:IB$77,MAX(1,$B22))&gt;INDEX(Kalender!$B$68:$B$77,MAX(1,$B22))),1,0)+IF(OR(AND($C22&gt;0,INDEX(Kalender!IB$81:IB$110,MAX(1,$C22))&gt;INDEX(Kalender!$B$81:$B$110,MAX(1,$C22))),AND($D22&gt;0,INDEX(Kalender!IB$81:IB$110,MAX(1,$D22))&gt;INDEX(Kalender!$B$81:$B$110,MAX(1,$D22))),AND($E22&gt;0,INDEX(Kalender!IB$81:IB$110,MAX(1,$E22))&gt;INDEX(Kalender!$B$81:$B$110,MAX(1,$E22))),AND($F22&gt;0,INDEX(Kalender!IB$81:IB$110,MAX(1,$F22))&gt;INDEX(Kalender!$B$81:$B$110,MAX(1,$F22)))),2,0))</f>
        <v>0</v>
      </c>
      <c r="IC22" s="5" t="n">
        <f aca="false">IF(Kalender!IC22&lt;&gt;1,0,IF(AND($B22&gt;0,INDEX(Kalender!IC$68:IC$77,MAX(1,$B22))&gt;INDEX(Kalender!$B$68:$B$77,MAX(1,$B22))),1,0)+IF(OR(AND($C22&gt;0,INDEX(Kalender!IC$81:IC$110,MAX(1,$C22))&gt;INDEX(Kalender!$B$81:$B$110,MAX(1,$C22))),AND($D22&gt;0,INDEX(Kalender!IC$81:IC$110,MAX(1,$D22))&gt;INDEX(Kalender!$B$81:$B$110,MAX(1,$D22))),AND($E22&gt;0,INDEX(Kalender!IC$81:IC$110,MAX(1,$E22))&gt;INDEX(Kalender!$B$81:$B$110,MAX(1,$E22))),AND($F22&gt;0,INDEX(Kalender!IC$81:IC$110,MAX(1,$F22))&gt;INDEX(Kalender!$B$81:$B$110,MAX(1,$F22)))),2,0))</f>
        <v>0</v>
      </c>
      <c r="ID22" s="5" t="n">
        <f aca="false">IF(Kalender!ID22&lt;&gt;1,0,IF(AND($B22&gt;0,INDEX(Kalender!ID$68:ID$77,MAX(1,$B22))&gt;INDEX(Kalender!$B$68:$B$77,MAX(1,$B22))),1,0)+IF(OR(AND($C22&gt;0,INDEX(Kalender!ID$81:ID$110,MAX(1,$C22))&gt;INDEX(Kalender!$B$81:$B$110,MAX(1,$C22))),AND($D22&gt;0,INDEX(Kalender!ID$81:ID$110,MAX(1,$D22))&gt;INDEX(Kalender!$B$81:$B$110,MAX(1,$D22))),AND($E22&gt;0,INDEX(Kalender!ID$81:ID$110,MAX(1,$E22))&gt;INDEX(Kalender!$B$81:$B$110,MAX(1,$E22))),AND($F22&gt;0,INDEX(Kalender!ID$81:ID$110,MAX(1,$F22))&gt;INDEX(Kalender!$B$81:$B$110,MAX(1,$F22)))),2,0))</f>
        <v>0</v>
      </c>
      <c r="IE22" s="5" t="n">
        <f aca="false">IF(Kalender!IE22&lt;&gt;1,0,IF(AND($B22&gt;0,INDEX(Kalender!IE$68:IE$77,MAX(1,$B22))&gt;INDEX(Kalender!$B$68:$B$77,MAX(1,$B22))),1,0)+IF(OR(AND($C22&gt;0,INDEX(Kalender!IE$81:IE$110,MAX(1,$C22))&gt;INDEX(Kalender!$B$81:$B$110,MAX(1,$C22))),AND($D22&gt;0,INDEX(Kalender!IE$81:IE$110,MAX(1,$D22))&gt;INDEX(Kalender!$B$81:$B$110,MAX(1,$D22))),AND($E22&gt;0,INDEX(Kalender!IE$81:IE$110,MAX(1,$E22))&gt;INDEX(Kalender!$B$81:$B$110,MAX(1,$E22))),AND($F22&gt;0,INDEX(Kalender!IE$81:IE$110,MAX(1,$F22))&gt;INDEX(Kalender!$B$81:$B$110,MAX(1,$F22)))),2,0))</f>
        <v>0</v>
      </c>
      <c r="IF22" s="5" t="n">
        <f aca="false">IF(Kalender!IF22&lt;&gt;1,0,IF(AND($B22&gt;0,INDEX(Kalender!IF$68:IF$77,MAX(1,$B22))&gt;INDEX(Kalender!$B$68:$B$77,MAX(1,$B22))),1,0)+IF(OR(AND($C22&gt;0,INDEX(Kalender!IF$81:IF$110,MAX(1,$C22))&gt;INDEX(Kalender!$B$81:$B$110,MAX(1,$C22))),AND($D22&gt;0,INDEX(Kalender!IF$81:IF$110,MAX(1,$D22))&gt;INDEX(Kalender!$B$81:$B$110,MAX(1,$D22))),AND($E22&gt;0,INDEX(Kalender!IF$81:IF$110,MAX(1,$E22))&gt;INDEX(Kalender!$B$81:$B$110,MAX(1,$E22))),AND($F22&gt;0,INDEX(Kalender!IF$81:IF$110,MAX(1,$F22))&gt;INDEX(Kalender!$B$81:$B$110,MAX(1,$F22)))),2,0))</f>
        <v>0</v>
      </c>
      <c r="IG22" s="5" t="n">
        <f aca="false">IF(Kalender!IG22&lt;&gt;1,0,IF(AND($B22&gt;0,INDEX(Kalender!IG$68:IG$77,MAX(1,$B22))&gt;INDEX(Kalender!$B$68:$B$77,MAX(1,$B22))),1,0)+IF(OR(AND($C22&gt;0,INDEX(Kalender!IG$81:IG$110,MAX(1,$C22))&gt;INDEX(Kalender!$B$81:$B$110,MAX(1,$C22))),AND($D22&gt;0,INDEX(Kalender!IG$81:IG$110,MAX(1,$D22))&gt;INDEX(Kalender!$B$81:$B$110,MAX(1,$D22))),AND($E22&gt;0,INDEX(Kalender!IG$81:IG$110,MAX(1,$E22))&gt;INDEX(Kalender!$B$81:$B$110,MAX(1,$E22))),AND($F22&gt;0,INDEX(Kalender!IG$81:IG$110,MAX(1,$F22))&gt;INDEX(Kalender!$B$81:$B$110,MAX(1,$F22)))),2,0))</f>
        <v>0</v>
      </c>
      <c r="IH22" s="5" t="n">
        <f aca="false">IF(Kalender!IH22&lt;&gt;1,0,IF(AND($B22&gt;0,INDEX(Kalender!IH$68:IH$77,MAX(1,$B22))&gt;INDEX(Kalender!$B$68:$B$77,MAX(1,$B22))),1,0)+IF(OR(AND($C22&gt;0,INDEX(Kalender!IH$81:IH$110,MAX(1,$C22))&gt;INDEX(Kalender!$B$81:$B$110,MAX(1,$C22))),AND($D22&gt;0,INDEX(Kalender!IH$81:IH$110,MAX(1,$D22))&gt;INDEX(Kalender!$B$81:$B$110,MAX(1,$D22))),AND($E22&gt;0,INDEX(Kalender!IH$81:IH$110,MAX(1,$E22))&gt;INDEX(Kalender!$B$81:$B$110,MAX(1,$E22))),AND($F22&gt;0,INDEX(Kalender!IH$81:IH$110,MAX(1,$F22))&gt;INDEX(Kalender!$B$81:$B$110,MAX(1,$F22)))),2,0))</f>
        <v>0</v>
      </c>
      <c r="II22" s="5" t="n">
        <f aca="false">IF(Kalender!II22&lt;&gt;1,0,IF(AND($B22&gt;0,INDEX(Kalender!II$68:II$77,MAX(1,$B22))&gt;INDEX(Kalender!$B$68:$B$77,MAX(1,$B22))),1,0)+IF(OR(AND($C22&gt;0,INDEX(Kalender!II$81:II$110,MAX(1,$C22))&gt;INDEX(Kalender!$B$81:$B$110,MAX(1,$C22))),AND($D22&gt;0,INDEX(Kalender!II$81:II$110,MAX(1,$D22))&gt;INDEX(Kalender!$B$81:$B$110,MAX(1,$D22))),AND($E22&gt;0,INDEX(Kalender!II$81:II$110,MAX(1,$E22))&gt;INDEX(Kalender!$B$81:$B$110,MAX(1,$E22))),AND($F22&gt;0,INDEX(Kalender!II$81:II$110,MAX(1,$F22))&gt;INDEX(Kalender!$B$81:$B$110,MAX(1,$F22)))),2,0))</f>
        <v>0</v>
      </c>
      <c r="IJ22" s="5" t="n">
        <f aca="false">IF(Kalender!IJ22&lt;&gt;1,0,IF(AND($B22&gt;0,INDEX(Kalender!IJ$68:IJ$77,MAX(1,$B22))&gt;INDEX(Kalender!$B$68:$B$77,MAX(1,$B22))),1,0)+IF(OR(AND($C22&gt;0,INDEX(Kalender!IJ$81:IJ$110,MAX(1,$C22))&gt;INDEX(Kalender!$B$81:$B$110,MAX(1,$C22))),AND($D22&gt;0,INDEX(Kalender!IJ$81:IJ$110,MAX(1,$D22))&gt;INDEX(Kalender!$B$81:$B$110,MAX(1,$D22))),AND($E22&gt;0,INDEX(Kalender!IJ$81:IJ$110,MAX(1,$E22))&gt;INDEX(Kalender!$B$81:$B$110,MAX(1,$E22))),AND($F22&gt;0,INDEX(Kalender!IJ$81:IJ$110,MAX(1,$F22))&gt;INDEX(Kalender!$B$81:$B$110,MAX(1,$F22)))),2,0))</f>
        <v>0</v>
      </c>
      <c r="IK22" s="5" t="n">
        <f aca="false">IF(Kalender!IK22&lt;&gt;1,0,IF(AND($B22&gt;0,INDEX(Kalender!IK$68:IK$77,MAX(1,$B22))&gt;INDEX(Kalender!$B$68:$B$77,MAX(1,$B22))),1,0)+IF(OR(AND($C22&gt;0,INDEX(Kalender!IK$81:IK$110,MAX(1,$C22))&gt;INDEX(Kalender!$B$81:$B$110,MAX(1,$C22))),AND($D22&gt;0,INDEX(Kalender!IK$81:IK$110,MAX(1,$D22))&gt;INDEX(Kalender!$B$81:$B$110,MAX(1,$D22))),AND($E22&gt;0,INDEX(Kalender!IK$81:IK$110,MAX(1,$E22))&gt;INDEX(Kalender!$B$81:$B$110,MAX(1,$E22))),AND($F22&gt;0,INDEX(Kalender!IK$81:IK$110,MAX(1,$F22))&gt;INDEX(Kalender!$B$81:$B$110,MAX(1,$F22)))),2,0))</f>
        <v>0</v>
      </c>
      <c r="IL22" s="5" t="n">
        <f aca="false">IF(Kalender!IL22&lt;&gt;1,0,IF(AND($B22&gt;0,INDEX(Kalender!IL$68:IL$77,MAX(1,$B22))&gt;INDEX(Kalender!$B$68:$B$77,MAX(1,$B22))),1,0)+IF(OR(AND($C22&gt;0,INDEX(Kalender!IL$81:IL$110,MAX(1,$C22))&gt;INDEX(Kalender!$B$81:$B$110,MAX(1,$C22))),AND($D22&gt;0,INDEX(Kalender!IL$81:IL$110,MAX(1,$D22))&gt;INDEX(Kalender!$B$81:$B$110,MAX(1,$D22))),AND($E22&gt;0,INDEX(Kalender!IL$81:IL$110,MAX(1,$E22))&gt;INDEX(Kalender!$B$81:$B$110,MAX(1,$E22))),AND($F22&gt;0,INDEX(Kalender!IL$81:IL$110,MAX(1,$F22))&gt;INDEX(Kalender!$B$81:$B$110,MAX(1,$F22)))),2,0))</f>
        <v>0</v>
      </c>
      <c r="IM22" s="5" t="n">
        <f aca="false">IF(Kalender!IM22&lt;&gt;1,0,IF(AND($B22&gt;0,INDEX(Kalender!IM$68:IM$77,MAX(1,$B22))&gt;INDEX(Kalender!$B$68:$B$77,MAX(1,$B22))),1,0)+IF(OR(AND($C22&gt;0,INDEX(Kalender!IM$81:IM$110,MAX(1,$C22))&gt;INDEX(Kalender!$B$81:$B$110,MAX(1,$C22))),AND($D22&gt;0,INDEX(Kalender!IM$81:IM$110,MAX(1,$D22))&gt;INDEX(Kalender!$B$81:$B$110,MAX(1,$D22))),AND($E22&gt;0,INDEX(Kalender!IM$81:IM$110,MAX(1,$E22))&gt;INDEX(Kalender!$B$81:$B$110,MAX(1,$E22))),AND($F22&gt;0,INDEX(Kalender!IM$81:IM$110,MAX(1,$F22))&gt;INDEX(Kalender!$B$81:$B$110,MAX(1,$F22)))),2,0))</f>
        <v>0</v>
      </c>
      <c r="IN22" s="5" t="n">
        <f aca="false">IF(Kalender!IN22&lt;&gt;1,0,IF(AND($B22&gt;0,INDEX(Kalender!IN$68:IN$77,MAX(1,$B22))&gt;INDEX(Kalender!$B$68:$B$77,MAX(1,$B22))),1,0)+IF(OR(AND($C22&gt;0,INDEX(Kalender!IN$81:IN$110,MAX(1,$C22))&gt;INDEX(Kalender!$B$81:$B$110,MAX(1,$C22))),AND($D22&gt;0,INDEX(Kalender!IN$81:IN$110,MAX(1,$D22))&gt;INDEX(Kalender!$B$81:$B$110,MAX(1,$D22))),AND($E22&gt;0,INDEX(Kalender!IN$81:IN$110,MAX(1,$E22))&gt;INDEX(Kalender!$B$81:$B$110,MAX(1,$E22))),AND($F22&gt;0,INDEX(Kalender!IN$81:IN$110,MAX(1,$F22))&gt;INDEX(Kalender!$B$81:$B$110,MAX(1,$F22)))),2,0))</f>
        <v>0</v>
      </c>
      <c r="IO22" s="5" t="n">
        <f aca="false">IF(Kalender!IO22&lt;&gt;1,0,IF(AND($B22&gt;0,INDEX(Kalender!IO$68:IO$77,MAX(1,$B22))&gt;INDEX(Kalender!$B$68:$B$77,MAX(1,$B22))),1,0)+IF(OR(AND($C22&gt;0,INDEX(Kalender!IO$81:IO$110,MAX(1,$C22))&gt;INDEX(Kalender!$B$81:$B$110,MAX(1,$C22))),AND($D22&gt;0,INDEX(Kalender!IO$81:IO$110,MAX(1,$D22))&gt;INDEX(Kalender!$B$81:$B$110,MAX(1,$D22))),AND($E22&gt;0,INDEX(Kalender!IO$81:IO$110,MAX(1,$E22))&gt;INDEX(Kalender!$B$81:$B$110,MAX(1,$E22))),AND($F22&gt;0,INDEX(Kalender!IO$81:IO$110,MAX(1,$F22))&gt;INDEX(Kalender!$B$81:$B$110,MAX(1,$F22)))),2,0))</f>
        <v>0</v>
      </c>
      <c r="IP22" s="5" t="n">
        <f aca="false">IF(Kalender!IP22&lt;&gt;1,0,IF(AND($B22&gt;0,INDEX(Kalender!IP$68:IP$77,MAX(1,$B22))&gt;INDEX(Kalender!$B$68:$B$77,MAX(1,$B22))),1,0)+IF(OR(AND($C22&gt;0,INDEX(Kalender!IP$81:IP$110,MAX(1,$C22))&gt;INDEX(Kalender!$B$81:$B$110,MAX(1,$C22))),AND($D22&gt;0,INDEX(Kalender!IP$81:IP$110,MAX(1,$D22))&gt;INDEX(Kalender!$B$81:$B$110,MAX(1,$D22))),AND($E22&gt;0,INDEX(Kalender!IP$81:IP$110,MAX(1,$E22))&gt;INDEX(Kalender!$B$81:$B$110,MAX(1,$E22))),AND($F22&gt;0,INDEX(Kalender!IP$81:IP$110,MAX(1,$F22))&gt;INDEX(Kalender!$B$81:$B$110,MAX(1,$F22)))),2,0))</f>
        <v>0</v>
      </c>
      <c r="IQ22" s="5" t="n">
        <f aca="false">IF(Kalender!IQ22&lt;&gt;1,0,IF(AND($B22&gt;0,INDEX(Kalender!IQ$68:IQ$77,MAX(1,$B22))&gt;INDEX(Kalender!$B$68:$B$77,MAX(1,$B22))),1,0)+IF(OR(AND($C22&gt;0,INDEX(Kalender!IQ$81:IQ$110,MAX(1,$C22))&gt;INDEX(Kalender!$B$81:$B$110,MAX(1,$C22))),AND($D22&gt;0,INDEX(Kalender!IQ$81:IQ$110,MAX(1,$D22))&gt;INDEX(Kalender!$B$81:$B$110,MAX(1,$D22))),AND($E22&gt;0,INDEX(Kalender!IQ$81:IQ$110,MAX(1,$E22))&gt;INDEX(Kalender!$B$81:$B$110,MAX(1,$E22))),AND($F22&gt;0,INDEX(Kalender!IQ$81:IQ$110,MAX(1,$F22))&gt;INDEX(Kalender!$B$81:$B$110,MAX(1,$F22)))),2,0))</f>
        <v>0</v>
      </c>
      <c r="IR22" s="5" t="n">
        <f aca="false">IF(Kalender!IR22&lt;&gt;1,0,IF(AND($B22&gt;0,INDEX(Kalender!IR$68:IR$77,MAX(1,$B22))&gt;INDEX(Kalender!$B$68:$B$77,MAX(1,$B22))),1,0)+IF(OR(AND($C22&gt;0,INDEX(Kalender!IR$81:IR$110,MAX(1,$C22))&gt;INDEX(Kalender!$B$81:$B$110,MAX(1,$C22))),AND($D22&gt;0,INDEX(Kalender!IR$81:IR$110,MAX(1,$D22))&gt;INDEX(Kalender!$B$81:$B$110,MAX(1,$D22))),AND($E22&gt;0,INDEX(Kalender!IR$81:IR$110,MAX(1,$E22))&gt;INDEX(Kalender!$B$81:$B$110,MAX(1,$E22))),AND($F22&gt;0,INDEX(Kalender!IR$81:IR$110,MAX(1,$F22))&gt;INDEX(Kalender!$B$81:$B$110,MAX(1,$F22)))),2,0))</f>
        <v>0</v>
      </c>
      <c r="IS22" s="5" t="n">
        <f aca="false">IF(Kalender!IS22&lt;&gt;1,0,IF(AND($B22&gt;0,INDEX(Kalender!IS$68:IS$77,MAX(1,$B22))&gt;INDEX(Kalender!$B$68:$B$77,MAX(1,$B22))),1,0)+IF(OR(AND($C22&gt;0,INDEX(Kalender!IS$81:IS$110,MAX(1,$C22))&gt;INDEX(Kalender!$B$81:$B$110,MAX(1,$C22))),AND($D22&gt;0,INDEX(Kalender!IS$81:IS$110,MAX(1,$D22))&gt;INDEX(Kalender!$B$81:$B$110,MAX(1,$D22))),AND($E22&gt;0,INDEX(Kalender!IS$81:IS$110,MAX(1,$E22))&gt;INDEX(Kalender!$B$81:$B$110,MAX(1,$E22))),AND($F22&gt;0,INDEX(Kalender!IS$81:IS$110,MAX(1,$F22))&gt;INDEX(Kalender!$B$81:$B$110,MAX(1,$F22)))),2,0))</f>
        <v>0</v>
      </c>
      <c r="IT22" s="5" t="n">
        <f aca="false">IF(Kalender!IT22&lt;&gt;1,0,IF(AND($B22&gt;0,INDEX(Kalender!IT$68:IT$77,MAX(1,$B22))&gt;INDEX(Kalender!$B$68:$B$77,MAX(1,$B22))),1,0)+IF(OR(AND($C22&gt;0,INDEX(Kalender!IT$81:IT$110,MAX(1,$C22))&gt;INDEX(Kalender!$B$81:$B$110,MAX(1,$C22))),AND($D22&gt;0,INDEX(Kalender!IT$81:IT$110,MAX(1,$D22))&gt;INDEX(Kalender!$B$81:$B$110,MAX(1,$D22))),AND($E22&gt;0,INDEX(Kalender!IT$81:IT$110,MAX(1,$E22))&gt;INDEX(Kalender!$B$81:$B$110,MAX(1,$E22))),AND($F22&gt;0,INDEX(Kalender!IT$81:IT$110,MAX(1,$F22))&gt;INDEX(Kalender!$B$81:$B$110,MAX(1,$F22)))),2,0))</f>
        <v>0</v>
      </c>
      <c r="IU22" s="5" t="n">
        <f aca="false">IF(Kalender!IU22&lt;&gt;1,0,IF(AND($B22&gt;0,INDEX(Kalender!IU$68:IU$77,MAX(1,$B22))&gt;INDEX(Kalender!$B$68:$B$77,MAX(1,$B22))),1,0)+IF(OR(AND($C22&gt;0,INDEX(Kalender!IU$81:IU$110,MAX(1,$C22))&gt;INDEX(Kalender!$B$81:$B$110,MAX(1,$C22))),AND($D22&gt;0,INDEX(Kalender!IU$81:IU$110,MAX(1,$D22))&gt;INDEX(Kalender!$B$81:$B$110,MAX(1,$D22))),AND($E22&gt;0,INDEX(Kalender!IU$81:IU$110,MAX(1,$E22))&gt;INDEX(Kalender!$B$81:$B$110,MAX(1,$E22))),AND($F22&gt;0,INDEX(Kalender!IU$81:IU$110,MAX(1,$F22))&gt;INDEX(Kalender!$B$81:$B$110,MAX(1,$F22)))),2,0))</f>
        <v>0</v>
      </c>
      <c r="IV22" s="5" t="n">
        <f aca="false">IF(Kalender!IV22&lt;&gt;1,0,IF(AND($B22&gt;0,INDEX(Kalender!IV$68:IV$77,MAX(1,$B22))&gt;INDEX(Kalender!$B$68:$B$77,MAX(1,$B22))),1,0)+IF(OR(AND($C22&gt;0,INDEX(Kalender!IV$81:IV$110,MAX(1,$C22))&gt;INDEX(Kalender!$B$81:$B$110,MAX(1,$C22))),AND($D22&gt;0,INDEX(Kalender!IV$81:IV$110,MAX(1,$D22))&gt;INDEX(Kalender!$B$81:$B$110,MAX(1,$D22))),AND($E22&gt;0,INDEX(Kalender!IV$81:IV$110,MAX(1,$E22))&gt;INDEX(Kalender!$B$81:$B$110,MAX(1,$E22))),AND($F22&gt;0,INDEX(Kalender!IV$81:IV$110,MAX(1,$F22))&gt;INDEX(Kalender!$B$81:$B$110,MAX(1,$F22)))),2,0))</f>
        <v>0</v>
      </c>
      <c r="IW22" s="5" t="n">
        <f aca="false">IF(Kalender!IW22&lt;&gt;1,0,IF(AND($B22&gt;0,INDEX(Kalender!IW$68:IW$77,MAX(1,$B22))&gt;INDEX(Kalender!$B$68:$B$77,MAX(1,$B22))),1,0)+IF(OR(AND($C22&gt;0,INDEX(Kalender!IW$81:IW$110,MAX(1,$C22))&gt;INDEX(Kalender!$B$81:$B$110,MAX(1,$C22))),AND($D22&gt;0,INDEX(Kalender!IW$81:IW$110,MAX(1,$D22))&gt;INDEX(Kalender!$B$81:$B$110,MAX(1,$D22))),AND($E22&gt;0,INDEX(Kalender!IW$81:IW$110,MAX(1,$E22))&gt;INDEX(Kalender!$B$81:$B$110,MAX(1,$E22))),AND($F22&gt;0,INDEX(Kalender!IW$81:IW$110,MAX(1,$F22))&gt;INDEX(Kalender!$B$81:$B$110,MAX(1,$F22)))),2,0))</f>
        <v>0</v>
      </c>
      <c r="IX22" s="5" t="n">
        <f aca="false">IF(Kalender!IX22&lt;&gt;1,0,IF(AND($B22&gt;0,INDEX(Kalender!IX$68:IX$77,MAX(1,$B22))&gt;INDEX(Kalender!$B$68:$B$77,MAX(1,$B22))),1,0)+IF(OR(AND($C22&gt;0,INDEX(Kalender!IX$81:IX$110,MAX(1,$C22))&gt;INDEX(Kalender!$B$81:$B$110,MAX(1,$C22))),AND($D22&gt;0,INDEX(Kalender!IX$81:IX$110,MAX(1,$D22))&gt;INDEX(Kalender!$B$81:$B$110,MAX(1,$D22))),AND($E22&gt;0,INDEX(Kalender!IX$81:IX$110,MAX(1,$E22))&gt;INDEX(Kalender!$B$81:$B$110,MAX(1,$E22))),AND($F22&gt;0,INDEX(Kalender!IX$81:IX$110,MAX(1,$F22))&gt;INDEX(Kalender!$B$81:$B$110,MAX(1,$F22)))),2,0))</f>
        <v>0</v>
      </c>
      <c r="IY22" s="5" t="n">
        <f aca="false">IF(Kalender!IY22&lt;&gt;1,0,IF(AND($B22&gt;0,INDEX(Kalender!IY$68:IY$77,MAX(1,$B22))&gt;INDEX(Kalender!$B$68:$B$77,MAX(1,$B22))),1,0)+IF(OR(AND($C22&gt;0,INDEX(Kalender!IY$81:IY$110,MAX(1,$C22))&gt;INDEX(Kalender!$B$81:$B$110,MAX(1,$C22))),AND($D22&gt;0,INDEX(Kalender!IY$81:IY$110,MAX(1,$D22))&gt;INDEX(Kalender!$B$81:$B$110,MAX(1,$D22))),AND($E22&gt;0,INDEX(Kalender!IY$81:IY$110,MAX(1,$E22))&gt;INDEX(Kalender!$B$81:$B$110,MAX(1,$E22))),AND($F22&gt;0,INDEX(Kalender!IY$81:IY$110,MAX(1,$F22))&gt;INDEX(Kalender!$B$81:$B$110,MAX(1,$F22)))),2,0))</f>
        <v>0</v>
      </c>
      <c r="IZ22" s="5" t="n">
        <f aca="false">IF(Kalender!IZ22&lt;&gt;1,0,IF(AND($B22&gt;0,INDEX(Kalender!IZ$68:IZ$77,MAX(1,$B22))&gt;INDEX(Kalender!$B$68:$B$77,MAX(1,$B22))),1,0)+IF(OR(AND($C22&gt;0,INDEX(Kalender!IZ$81:IZ$110,MAX(1,$C22))&gt;INDEX(Kalender!$B$81:$B$110,MAX(1,$C22))),AND($D22&gt;0,INDEX(Kalender!IZ$81:IZ$110,MAX(1,$D22))&gt;INDEX(Kalender!$B$81:$B$110,MAX(1,$D22))),AND($E22&gt;0,INDEX(Kalender!IZ$81:IZ$110,MAX(1,$E22))&gt;INDEX(Kalender!$B$81:$B$110,MAX(1,$E22))),AND($F22&gt;0,INDEX(Kalender!IZ$81:IZ$110,MAX(1,$F22))&gt;INDEX(Kalender!$B$81:$B$110,MAX(1,$F22)))),2,0))</f>
        <v>0</v>
      </c>
      <c r="JA22" s="5" t="n">
        <f aca="false">IF(Kalender!JA22&lt;&gt;1,0,IF(AND($B22&gt;0,INDEX(Kalender!JA$68:JA$77,MAX(1,$B22))&gt;INDEX(Kalender!$B$68:$B$77,MAX(1,$B22))),1,0)+IF(OR(AND($C22&gt;0,INDEX(Kalender!JA$81:JA$110,MAX(1,$C22))&gt;INDEX(Kalender!$B$81:$B$110,MAX(1,$C22))),AND($D22&gt;0,INDEX(Kalender!JA$81:JA$110,MAX(1,$D22))&gt;INDEX(Kalender!$B$81:$B$110,MAX(1,$D22))),AND($E22&gt;0,INDEX(Kalender!JA$81:JA$110,MAX(1,$E22))&gt;INDEX(Kalender!$B$81:$B$110,MAX(1,$E22))),AND($F22&gt;0,INDEX(Kalender!JA$81:JA$110,MAX(1,$F22))&gt;INDEX(Kalender!$B$81:$B$110,MAX(1,$F22)))),2,0))</f>
        <v>0</v>
      </c>
      <c r="JB22" s="5" t="n">
        <f aca="false">IF(Kalender!JB22&lt;&gt;1,0,IF(AND($B22&gt;0,INDEX(Kalender!JB$68:JB$77,MAX(1,$B22))&gt;INDEX(Kalender!$B$68:$B$77,MAX(1,$B22))),1,0)+IF(OR(AND($C22&gt;0,INDEX(Kalender!JB$81:JB$110,MAX(1,$C22))&gt;INDEX(Kalender!$B$81:$B$110,MAX(1,$C22))),AND($D22&gt;0,INDEX(Kalender!JB$81:JB$110,MAX(1,$D22))&gt;INDEX(Kalender!$B$81:$B$110,MAX(1,$D22))),AND($E22&gt;0,INDEX(Kalender!JB$81:JB$110,MAX(1,$E22))&gt;INDEX(Kalender!$B$81:$B$110,MAX(1,$E22))),AND($F22&gt;0,INDEX(Kalender!JB$81:JB$110,MAX(1,$F22))&gt;INDEX(Kalender!$B$81:$B$110,MAX(1,$F22)))),2,0))</f>
        <v>0</v>
      </c>
      <c r="JC22" s="5" t="n">
        <f aca="false">IF(Kalender!JC22&lt;&gt;1,0,IF(AND($B22&gt;0,INDEX(Kalender!JC$68:JC$77,MAX(1,$B22))&gt;INDEX(Kalender!$B$68:$B$77,MAX(1,$B22))),1,0)+IF(OR(AND($C22&gt;0,INDEX(Kalender!JC$81:JC$110,MAX(1,$C22))&gt;INDEX(Kalender!$B$81:$B$110,MAX(1,$C22))),AND($D22&gt;0,INDEX(Kalender!JC$81:JC$110,MAX(1,$D22))&gt;INDEX(Kalender!$B$81:$B$110,MAX(1,$D22))),AND($E22&gt;0,INDEX(Kalender!JC$81:JC$110,MAX(1,$E22))&gt;INDEX(Kalender!$B$81:$B$110,MAX(1,$E22))),AND($F22&gt;0,INDEX(Kalender!JC$81:JC$110,MAX(1,$F22))&gt;INDEX(Kalender!$B$81:$B$110,MAX(1,$F22)))),2,0))</f>
        <v>0</v>
      </c>
      <c r="JD22" s="5" t="n">
        <f aca="false">IF(Kalender!JD22&lt;&gt;1,0,IF(AND($B22&gt;0,INDEX(Kalender!JD$68:JD$77,MAX(1,$B22))&gt;INDEX(Kalender!$B$68:$B$77,MAX(1,$B22))),1,0)+IF(OR(AND($C22&gt;0,INDEX(Kalender!JD$81:JD$110,MAX(1,$C22))&gt;INDEX(Kalender!$B$81:$B$110,MAX(1,$C22))),AND($D22&gt;0,INDEX(Kalender!JD$81:JD$110,MAX(1,$D22))&gt;INDEX(Kalender!$B$81:$B$110,MAX(1,$D22))),AND($E22&gt;0,INDEX(Kalender!JD$81:JD$110,MAX(1,$E22))&gt;INDEX(Kalender!$B$81:$B$110,MAX(1,$E22))),AND($F22&gt;0,INDEX(Kalender!JD$81:JD$110,MAX(1,$F22))&gt;INDEX(Kalender!$B$81:$B$110,MAX(1,$F22)))),2,0))</f>
        <v>0</v>
      </c>
      <c r="JE22" s="5" t="n">
        <f aca="false">IF(Kalender!JE22&lt;&gt;1,0,IF(AND($B22&gt;0,INDEX(Kalender!JE$68:JE$77,MAX(1,$B22))&gt;INDEX(Kalender!$B$68:$B$77,MAX(1,$B22))),1,0)+IF(OR(AND($C22&gt;0,INDEX(Kalender!JE$81:JE$110,MAX(1,$C22))&gt;INDEX(Kalender!$B$81:$B$110,MAX(1,$C22))),AND($D22&gt;0,INDEX(Kalender!JE$81:JE$110,MAX(1,$D22))&gt;INDEX(Kalender!$B$81:$B$110,MAX(1,$D22))),AND($E22&gt;0,INDEX(Kalender!JE$81:JE$110,MAX(1,$E22))&gt;INDEX(Kalender!$B$81:$B$110,MAX(1,$E22))),AND($F22&gt;0,INDEX(Kalender!JE$81:JE$110,MAX(1,$F22))&gt;INDEX(Kalender!$B$81:$B$110,MAX(1,$F22)))),2,0))</f>
        <v>0</v>
      </c>
      <c r="JF22" s="5" t="n">
        <f aca="false">IF(Kalender!JF22&lt;&gt;1,0,IF(AND($B22&gt;0,INDEX(Kalender!JF$68:JF$77,MAX(1,$B22))&gt;INDEX(Kalender!$B$68:$B$77,MAX(1,$B22))),1,0)+IF(OR(AND($C22&gt;0,INDEX(Kalender!JF$81:JF$110,MAX(1,$C22))&gt;INDEX(Kalender!$B$81:$B$110,MAX(1,$C22))),AND($D22&gt;0,INDEX(Kalender!JF$81:JF$110,MAX(1,$D22))&gt;INDEX(Kalender!$B$81:$B$110,MAX(1,$D22))),AND($E22&gt;0,INDEX(Kalender!JF$81:JF$110,MAX(1,$E22))&gt;INDEX(Kalender!$B$81:$B$110,MAX(1,$E22))),AND($F22&gt;0,INDEX(Kalender!JF$81:JF$110,MAX(1,$F22))&gt;INDEX(Kalender!$B$81:$B$110,MAX(1,$F22)))),2,0))</f>
        <v>0</v>
      </c>
      <c r="JG22" s="5" t="n">
        <f aca="false">IF(Kalender!JG22&lt;&gt;1,0,IF(AND($B22&gt;0,INDEX(Kalender!JG$68:JG$77,MAX(1,$B22))&gt;INDEX(Kalender!$B$68:$B$77,MAX(1,$B22))),1,0)+IF(OR(AND($C22&gt;0,INDEX(Kalender!JG$81:JG$110,MAX(1,$C22))&gt;INDEX(Kalender!$B$81:$B$110,MAX(1,$C22))),AND($D22&gt;0,INDEX(Kalender!JG$81:JG$110,MAX(1,$D22))&gt;INDEX(Kalender!$B$81:$B$110,MAX(1,$D22))),AND($E22&gt;0,INDEX(Kalender!JG$81:JG$110,MAX(1,$E22))&gt;INDEX(Kalender!$B$81:$B$110,MAX(1,$E22))),AND($F22&gt;0,INDEX(Kalender!JG$81:JG$110,MAX(1,$F22))&gt;INDEX(Kalender!$B$81:$B$110,MAX(1,$F22)))),2,0))</f>
        <v>0</v>
      </c>
      <c r="JH22" s="5" t="n">
        <f aca="false">IF(Kalender!JH22&lt;&gt;1,0,IF(AND($B22&gt;0,INDEX(Kalender!JH$68:JH$77,MAX(1,$B22))&gt;INDEX(Kalender!$B$68:$B$77,MAX(1,$B22))),1,0)+IF(OR(AND($C22&gt;0,INDEX(Kalender!JH$81:JH$110,MAX(1,$C22))&gt;INDEX(Kalender!$B$81:$B$110,MAX(1,$C22))),AND($D22&gt;0,INDEX(Kalender!JH$81:JH$110,MAX(1,$D22))&gt;INDEX(Kalender!$B$81:$B$110,MAX(1,$D22))),AND($E22&gt;0,INDEX(Kalender!JH$81:JH$110,MAX(1,$E22))&gt;INDEX(Kalender!$B$81:$B$110,MAX(1,$E22))),AND($F22&gt;0,INDEX(Kalender!JH$81:JH$110,MAX(1,$F22))&gt;INDEX(Kalender!$B$81:$B$110,MAX(1,$F22)))),2,0))</f>
        <v>0</v>
      </c>
      <c r="JI22" s="5" t="n">
        <f aca="false">IF(Kalender!JI22&lt;&gt;1,0,IF(AND($B22&gt;0,INDEX(Kalender!JI$68:JI$77,MAX(1,$B22))&gt;INDEX(Kalender!$B$68:$B$77,MAX(1,$B22))),1,0)+IF(OR(AND($C22&gt;0,INDEX(Kalender!JI$81:JI$110,MAX(1,$C22))&gt;INDEX(Kalender!$B$81:$B$110,MAX(1,$C22))),AND($D22&gt;0,INDEX(Kalender!JI$81:JI$110,MAX(1,$D22))&gt;INDEX(Kalender!$B$81:$B$110,MAX(1,$D22))),AND($E22&gt;0,INDEX(Kalender!JI$81:JI$110,MAX(1,$E22))&gt;INDEX(Kalender!$B$81:$B$110,MAX(1,$E22))),AND($F22&gt;0,INDEX(Kalender!JI$81:JI$110,MAX(1,$F22))&gt;INDEX(Kalender!$B$81:$B$110,MAX(1,$F22)))),2,0))</f>
        <v>0</v>
      </c>
      <c r="JJ22" s="5" t="n">
        <f aca="false">IF(Kalender!JJ22&lt;&gt;1,0,IF(AND($B22&gt;0,INDEX(Kalender!JJ$68:JJ$77,MAX(1,$B22))&gt;INDEX(Kalender!$B$68:$B$77,MAX(1,$B22))),1,0)+IF(OR(AND($C22&gt;0,INDEX(Kalender!JJ$81:JJ$110,MAX(1,$C22))&gt;INDEX(Kalender!$B$81:$B$110,MAX(1,$C22))),AND($D22&gt;0,INDEX(Kalender!JJ$81:JJ$110,MAX(1,$D22))&gt;INDEX(Kalender!$B$81:$B$110,MAX(1,$D22))),AND($E22&gt;0,INDEX(Kalender!JJ$81:JJ$110,MAX(1,$E22))&gt;INDEX(Kalender!$B$81:$B$110,MAX(1,$E22))),AND($F22&gt;0,INDEX(Kalender!JJ$81:JJ$110,MAX(1,$F22))&gt;INDEX(Kalender!$B$81:$B$110,MAX(1,$F22)))),2,0))</f>
        <v>0</v>
      </c>
      <c r="JK22" s="5" t="n">
        <f aca="false">IF(Kalender!JK22&lt;&gt;1,0,IF(AND($B22&gt;0,INDEX(Kalender!JK$68:JK$77,MAX(1,$B22))&gt;INDEX(Kalender!$B$68:$B$77,MAX(1,$B22))),1,0)+IF(OR(AND($C22&gt;0,INDEX(Kalender!JK$81:JK$110,MAX(1,$C22))&gt;INDEX(Kalender!$B$81:$B$110,MAX(1,$C22))),AND($D22&gt;0,INDEX(Kalender!JK$81:JK$110,MAX(1,$D22))&gt;INDEX(Kalender!$B$81:$B$110,MAX(1,$D22))),AND($E22&gt;0,INDEX(Kalender!JK$81:JK$110,MAX(1,$E22))&gt;INDEX(Kalender!$B$81:$B$110,MAX(1,$E22))),AND($F22&gt;0,INDEX(Kalender!JK$81:JK$110,MAX(1,$F22))&gt;INDEX(Kalender!$B$81:$B$110,MAX(1,$F22)))),2,0))</f>
        <v>0</v>
      </c>
      <c r="JL22" s="5" t="n">
        <f aca="false">IF(Kalender!JL22&lt;&gt;1,0,IF(AND($B22&gt;0,INDEX(Kalender!JL$68:JL$77,MAX(1,$B22))&gt;INDEX(Kalender!$B$68:$B$77,MAX(1,$B22))),1,0)+IF(OR(AND($C22&gt;0,INDEX(Kalender!JL$81:JL$110,MAX(1,$C22))&gt;INDEX(Kalender!$B$81:$B$110,MAX(1,$C22))),AND($D22&gt;0,INDEX(Kalender!JL$81:JL$110,MAX(1,$D22))&gt;INDEX(Kalender!$B$81:$B$110,MAX(1,$D22))),AND($E22&gt;0,INDEX(Kalender!JL$81:JL$110,MAX(1,$E22))&gt;INDEX(Kalender!$B$81:$B$110,MAX(1,$E22))),AND($F22&gt;0,INDEX(Kalender!JL$81:JL$110,MAX(1,$F22))&gt;INDEX(Kalender!$B$81:$B$110,MAX(1,$F22)))),2,0))</f>
        <v>0</v>
      </c>
      <c r="JM22" s="5" t="n">
        <f aca="false">IF(Kalender!JM22&lt;&gt;1,0,IF(AND($B22&gt;0,INDEX(Kalender!JM$68:JM$77,MAX(1,$B22))&gt;INDEX(Kalender!$B$68:$B$77,MAX(1,$B22))),1,0)+IF(OR(AND($C22&gt;0,INDEX(Kalender!JM$81:JM$110,MAX(1,$C22))&gt;INDEX(Kalender!$B$81:$B$110,MAX(1,$C22))),AND($D22&gt;0,INDEX(Kalender!JM$81:JM$110,MAX(1,$D22))&gt;INDEX(Kalender!$B$81:$B$110,MAX(1,$D22))),AND($E22&gt;0,INDEX(Kalender!JM$81:JM$110,MAX(1,$E22))&gt;INDEX(Kalender!$B$81:$B$110,MAX(1,$E22))),AND($F22&gt;0,INDEX(Kalender!JM$81:JM$110,MAX(1,$F22))&gt;INDEX(Kalender!$B$81:$B$110,MAX(1,$F22)))),2,0))</f>
        <v>0</v>
      </c>
      <c r="JN22" s="5" t="n">
        <f aca="false">IF(Kalender!JN22&lt;&gt;1,0,IF(AND($B22&gt;0,INDEX(Kalender!JN$68:JN$77,MAX(1,$B22))&gt;INDEX(Kalender!$B$68:$B$77,MAX(1,$B22))),1,0)+IF(OR(AND($C22&gt;0,INDEX(Kalender!JN$81:JN$110,MAX(1,$C22))&gt;INDEX(Kalender!$B$81:$B$110,MAX(1,$C22))),AND($D22&gt;0,INDEX(Kalender!JN$81:JN$110,MAX(1,$D22))&gt;INDEX(Kalender!$B$81:$B$110,MAX(1,$D22))),AND($E22&gt;0,INDEX(Kalender!JN$81:JN$110,MAX(1,$E22))&gt;INDEX(Kalender!$B$81:$B$110,MAX(1,$E22))),AND($F22&gt;0,INDEX(Kalender!JN$81:JN$110,MAX(1,$F22))&gt;INDEX(Kalender!$B$81:$B$110,MAX(1,$F22)))),2,0))</f>
        <v>0</v>
      </c>
      <c r="JO22" s="5" t="n">
        <f aca="false">IF(Kalender!JO22&lt;&gt;1,0,IF(AND($B22&gt;0,INDEX(Kalender!JO$68:JO$77,MAX(1,$B22))&gt;INDEX(Kalender!$B$68:$B$77,MAX(1,$B22))),1,0)+IF(OR(AND($C22&gt;0,INDEX(Kalender!JO$81:JO$110,MAX(1,$C22))&gt;INDEX(Kalender!$B$81:$B$110,MAX(1,$C22))),AND($D22&gt;0,INDEX(Kalender!JO$81:JO$110,MAX(1,$D22))&gt;INDEX(Kalender!$B$81:$B$110,MAX(1,$D22))),AND($E22&gt;0,INDEX(Kalender!JO$81:JO$110,MAX(1,$E22))&gt;INDEX(Kalender!$B$81:$B$110,MAX(1,$E22))),AND($F22&gt;0,INDEX(Kalender!JO$81:JO$110,MAX(1,$F22))&gt;INDEX(Kalender!$B$81:$B$110,MAX(1,$F22)))),2,0))</f>
        <v>0</v>
      </c>
      <c r="JP22" s="5" t="n">
        <f aca="false">IF(Kalender!JP22&lt;&gt;1,0,IF(AND($B22&gt;0,INDEX(Kalender!JP$68:JP$77,MAX(1,$B22))&gt;INDEX(Kalender!$B$68:$B$77,MAX(1,$B22))),1,0)+IF(OR(AND($C22&gt;0,INDEX(Kalender!JP$81:JP$110,MAX(1,$C22))&gt;INDEX(Kalender!$B$81:$B$110,MAX(1,$C22))),AND($D22&gt;0,INDEX(Kalender!JP$81:JP$110,MAX(1,$D22))&gt;INDEX(Kalender!$B$81:$B$110,MAX(1,$D22))),AND($E22&gt;0,INDEX(Kalender!JP$81:JP$110,MAX(1,$E22))&gt;INDEX(Kalender!$B$81:$B$110,MAX(1,$E22))),AND($F22&gt;0,INDEX(Kalender!JP$81:JP$110,MAX(1,$F22))&gt;INDEX(Kalender!$B$81:$B$110,MAX(1,$F22)))),2,0))</f>
        <v>0</v>
      </c>
      <c r="JQ22" s="5" t="n">
        <f aca="false">IF(Kalender!JQ22&lt;&gt;1,0,IF(AND($B22&gt;0,INDEX(Kalender!JQ$68:JQ$77,MAX(1,$B22))&gt;INDEX(Kalender!$B$68:$B$77,MAX(1,$B22))),1,0)+IF(OR(AND($C22&gt;0,INDEX(Kalender!JQ$81:JQ$110,MAX(1,$C22))&gt;INDEX(Kalender!$B$81:$B$110,MAX(1,$C22))),AND($D22&gt;0,INDEX(Kalender!JQ$81:JQ$110,MAX(1,$D22))&gt;INDEX(Kalender!$B$81:$B$110,MAX(1,$D22))),AND($E22&gt;0,INDEX(Kalender!JQ$81:JQ$110,MAX(1,$E22))&gt;INDEX(Kalender!$B$81:$B$110,MAX(1,$E22))),AND($F22&gt;0,INDEX(Kalender!JQ$81:JQ$110,MAX(1,$F22))&gt;INDEX(Kalender!$B$81:$B$110,MAX(1,$F22)))),2,0))</f>
        <v>0</v>
      </c>
      <c r="JR22" s="5" t="n">
        <f aca="false">IF(Kalender!JR22&lt;&gt;1,0,IF(AND($B22&gt;0,INDEX(Kalender!JR$68:JR$77,MAX(1,$B22))&gt;INDEX(Kalender!$B$68:$B$77,MAX(1,$B22))),1,0)+IF(OR(AND($C22&gt;0,INDEX(Kalender!JR$81:JR$110,MAX(1,$C22))&gt;INDEX(Kalender!$B$81:$B$110,MAX(1,$C22))),AND($D22&gt;0,INDEX(Kalender!JR$81:JR$110,MAX(1,$D22))&gt;INDEX(Kalender!$B$81:$B$110,MAX(1,$D22))),AND($E22&gt;0,INDEX(Kalender!JR$81:JR$110,MAX(1,$E22))&gt;INDEX(Kalender!$B$81:$B$110,MAX(1,$E22))),AND($F22&gt;0,INDEX(Kalender!JR$81:JR$110,MAX(1,$F22))&gt;INDEX(Kalender!$B$81:$B$110,MAX(1,$F22)))),2,0))</f>
        <v>0</v>
      </c>
      <c r="JS22" s="5" t="n">
        <f aca="false">IF(Kalender!JS22&lt;&gt;1,0,IF(AND($B22&gt;0,INDEX(Kalender!JS$68:JS$77,MAX(1,$B22))&gt;INDEX(Kalender!$B$68:$B$77,MAX(1,$B22))),1,0)+IF(OR(AND($C22&gt;0,INDEX(Kalender!JS$81:JS$110,MAX(1,$C22))&gt;INDEX(Kalender!$B$81:$B$110,MAX(1,$C22))),AND($D22&gt;0,INDEX(Kalender!JS$81:JS$110,MAX(1,$D22))&gt;INDEX(Kalender!$B$81:$B$110,MAX(1,$D22))),AND($E22&gt;0,INDEX(Kalender!JS$81:JS$110,MAX(1,$E22))&gt;INDEX(Kalender!$B$81:$B$110,MAX(1,$E22))),AND($F22&gt;0,INDEX(Kalender!JS$81:JS$110,MAX(1,$F22))&gt;INDEX(Kalender!$B$81:$B$110,MAX(1,$F22)))),2,0))</f>
        <v>0</v>
      </c>
      <c r="JT22" s="5" t="n">
        <f aca="false">IF(Kalender!JT22&lt;&gt;1,0,IF(AND($B22&gt;0,INDEX(Kalender!JT$68:JT$77,MAX(1,$B22))&gt;INDEX(Kalender!$B$68:$B$77,MAX(1,$B22))),1,0)+IF(OR(AND($C22&gt;0,INDEX(Kalender!JT$81:JT$110,MAX(1,$C22))&gt;INDEX(Kalender!$B$81:$B$110,MAX(1,$C22))),AND($D22&gt;0,INDEX(Kalender!JT$81:JT$110,MAX(1,$D22))&gt;INDEX(Kalender!$B$81:$B$110,MAX(1,$D22))),AND($E22&gt;0,INDEX(Kalender!JT$81:JT$110,MAX(1,$E22))&gt;INDEX(Kalender!$B$81:$B$110,MAX(1,$E22))),AND($F22&gt;0,INDEX(Kalender!JT$81:JT$110,MAX(1,$F22))&gt;INDEX(Kalender!$B$81:$B$110,MAX(1,$F22)))),2,0))</f>
        <v>0</v>
      </c>
      <c r="JU22" s="5" t="n">
        <f aca="false">IF(Kalender!JU22&lt;&gt;1,0,IF(AND($B22&gt;0,INDEX(Kalender!JU$68:JU$77,MAX(1,$B22))&gt;INDEX(Kalender!$B$68:$B$77,MAX(1,$B22))),1,0)+IF(OR(AND($C22&gt;0,INDEX(Kalender!JU$81:JU$110,MAX(1,$C22))&gt;INDEX(Kalender!$B$81:$B$110,MAX(1,$C22))),AND($D22&gt;0,INDEX(Kalender!JU$81:JU$110,MAX(1,$D22))&gt;INDEX(Kalender!$B$81:$B$110,MAX(1,$D22))),AND($E22&gt;0,INDEX(Kalender!JU$81:JU$110,MAX(1,$E22))&gt;INDEX(Kalender!$B$81:$B$110,MAX(1,$E22))),AND($F22&gt;0,INDEX(Kalender!JU$81:JU$110,MAX(1,$F22))&gt;INDEX(Kalender!$B$81:$B$110,MAX(1,$F22)))),2,0))</f>
        <v>0</v>
      </c>
      <c r="JV22" s="5" t="n">
        <f aca="false">IF(Kalender!JV22&lt;&gt;1,0,IF(AND($B22&gt;0,INDEX(Kalender!JV$68:JV$77,MAX(1,$B22))&gt;INDEX(Kalender!$B$68:$B$77,MAX(1,$B22))),1,0)+IF(OR(AND($C22&gt;0,INDEX(Kalender!JV$81:JV$110,MAX(1,$C22))&gt;INDEX(Kalender!$B$81:$B$110,MAX(1,$C22))),AND($D22&gt;0,INDEX(Kalender!JV$81:JV$110,MAX(1,$D22))&gt;INDEX(Kalender!$B$81:$B$110,MAX(1,$D22))),AND($E22&gt;0,INDEX(Kalender!JV$81:JV$110,MAX(1,$E22))&gt;INDEX(Kalender!$B$81:$B$110,MAX(1,$E22))),AND($F22&gt;0,INDEX(Kalender!JV$81:JV$110,MAX(1,$F22))&gt;INDEX(Kalender!$B$81:$B$110,MAX(1,$F22)))),2,0))</f>
        <v>0</v>
      </c>
      <c r="JW22" s="5" t="n">
        <f aca="false">IF(Kalender!JW22&lt;&gt;1,0,IF(AND($B22&gt;0,INDEX(Kalender!JW$68:JW$77,MAX(1,$B22))&gt;INDEX(Kalender!$B$68:$B$77,MAX(1,$B22))),1,0)+IF(OR(AND($C22&gt;0,INDEX(Kalender!JW$81:JW$110,MAX(1,$C22))&gt;INDEX(Kalender!$B$81:$B$110,MAX(1,$C22))),AND($D22&gt;0,INDEX(Kalender!JW$81:JW$110,MAX(1,$D22))&gt;INDEX(Kalender!$B$81:$B$110,MAX(1,$D22))),AND($E22&gt;0,INDEX(Kalender!JW$81:JW$110,MAX(1,$E22))&gt;INDEX(Kalender!$B$81:$B$110,MAX(1,$E22))),AND($F22&gt;0,INDEX(Kalender!JW$81:JW$110,MAX(1,$F22))&gt;INDEX(Kalender!$B$81:$B$110,MAX(1,$F22)))),2,0))</f>
        <v>0</v>
      </c>
      <c r="JX22" s="5" t="n">
        <f aca="false">IF(Kalender!JX22&lt;&gt;1,0,IF(AND($B22&gt;0,INDEX(Kalender!JX$68:JX$77,MAX(1,$B22))&gt;INDEX(Kalender!$B$68:$B$77,MAX(1,$B22))),1,0)+IF(OR(AND($C22&gt;0,INDEX(Kalender!JX$81:JX$110,MAX(1,$C22))&gt;INDEX(Kalender!$B$81:$B$110,MAX(1,$C22))),AND($D22&gt;0,INDEX(Kalender!JX$81:JX$110,MAX(1,$D22))&gt;INDEX(Kalender!$B$81:$B$110,MAX(1,$D22))),AND($E22&gt;0,INDEX(Kalender!JX$81:JX$110,MAX(1,$E22))&gt;INDEX(Kalender!$B$81:$B$110,MAX(1,$E22))),AND($F22&gt;0,INDEX(Kalender!JX$81:JX$110,MAX(1,$F22))&gt;INDEX(Kalender!$B$81:$B$110,MAX(1,$F22)))),2,0))</f>
        <v>0</v>
      </c>
      <c r="JY22" s="5" t="n">
        <f aca="false">IF(Kalender!JY22&lt;&gt;1,0,IF(AND($B22&gt;0,INDEX(Kalender!JY$68:JY$77,MAX(1,$B22))&gt;INDEX(Kalender!$B$68:$B$77,MAX(1,$B22))),1,0)+IF(OR(AND($C22&gt;0,INDEX(Kalender!JY$81:JY$110,MAX(1,$C22))&gt;INDEX(Kalender!$B$81:$B$110,MAX(1,$C22))),AND($D22&gt;0,INDEX(Kalender!JY$81:JY$110,MAX(1,$D22))&gt;INDEX(Kalender!$B$81:$B$110,MAX(1,$D22))),AND($E22&gt;0,INDEX(Kalender!JY$81:JY$110,MAX(1,$E22))&gt;INDEX(Kalender!$B$81:$B$110,MAX(1,$E22))),AND($F22&gt;0,INDEX(Kalender!JY$81:JY$110,MAX(1,$F22))&gt;INDEX(Kalender!$B$81:$B$110,MAX(1,$F22)))),2,0))</f>
        <v>0</v>
      </c>
      <c r="JZ22" s="5" t="n">
        <f aca="false">IF(Kalender!JZ22&lt;&gt;1,0,IF(AND($B22&gt;0,INDEX(Kalender!JZ$68:JZ$77,MAX(1,$B22))&gt;INDEX(Kalender!$B$68:$B$77,MAX(1,$B22))),1,0)+IF(OR(AND($C22&gt;0,INDEX(Kalender!JZ$81:JZ$110,MAX(1,$C22))&gt;INDEX(Kalender!$B$81:$B$110,MAX(1,$C22))),AND($D22&gt;0,INDEX(Kalender!JZ$81:JZ$110,MAX(1,$D22))&gt;INDEX(Kalender!$B$81:$B$110,MAX(1,$D22))),AND($E22&gt;0,INDEX(Kalender!JZ$81:JZ$110,MAX(1,$E22))&gt;INDEX(Kalender!$B$81:$B$110,MAX(1,$E22))),AND($F22&gt;0,INDEX(Kalender!JZ$81:JZ$110,MAX(1,$F22))&gt;INDEX(Kalender!$B$81:$B$110,MAX(1,$F22)))),2,0))</f>
        <v>0</v>
      </c>
      <c r="KA22" s="5" t="n">
        <f aca="false">IF(Kalender!KA22&lt;&gt;1,0,IF(AND($B22&gt;0,INDEX(Kalender!KA$68:KA$77,MAX(1,$B22))&gt;INDEX(Kalender!$B$68:$B$77,MAX(1,$B22))),1,0)+IF(OR(AND($C22&gt;0,INDEX(Kalender!KA$81:KA$110,MAX(1,$C22))&gt;INDEX(Kalender!$B$81:$B$110,MAX(1,$C22))),AND($D22&gt;0,INDEX(Kalender!KA$81:KA$110,MAX(1,$D22))&gt;INDEX(Kalender!$B$81:$B$110,MAX(1,$D22))),AND($E22&gt;0,INDEX(Kalender!KA$81:KA$110,MAX(1,$E22))&gt;INDEX(Kalender!$B$81:$B$110,MAX(1,$E22))),AND($F22&gt;0,INDEX(Kalender!KA$81:KA$110,MAX(1,$F22))&gt;INDEX(Kalender!$B$81:$B$110,MAX(1,$F22)))),2,0))</f>
        <v>0</v>
      </c>
      <c r="KB22" s="5" t="n">
        <f aca="false">IF(Kalender!KB22&lt;&gt;1,0,IF(AND($B22&gt;0,INDEX(Kalender!KB$68:KB$77,MAX(1,$B22))&gt;INDEX(Kalender!$B$68:$B$77,MAX(1,$B22))),1,0)+IF(OR(AND($C22&gt;0,INDEX(Kalender!KB$81:KB$110,MAX(1,$C22))&gt;INDEX(Kalender!$B$81:$B$110,MAX(1,$C22))),AND($D22&gt;0,INDEX(Kalender!KB$81:KB$110,MAX(1,$D22))&gt;INDEX(Kalender!$B$81:$B$110,MAX(1,$D22))),AND($E22&gt;0,INDEX(Kalender!KB$81:KB$110,MAX(1,$E22))&gt;INDEX(Kalender!$B$81:$B$110,MAX(1,$E22))),AND($F22&gt;0,INDEX(Kalender!KB$81:KB$110,MAX(1,$F22))&gt;INDEX(Kalender!$B$81:$B$110,MAX(1,$F22)))),2,0))</f>
        <v>0</v>
      </c>
      <c r="KC22" s="5" t="n">
        <f aca="false">IF(Kalender!KC22&lt;&gt;1,0,IF(AND($B22&gt;0,INDEX(Kalender!KC$68:KC$77,MAX(1,$B22))&gt;INDEX(Kalender!$B$68:$B$77,MAX(1,$B22))),1,0)+IF(OR(AND($C22&gt;0,INDEX(Kalender!KC$81:KC$110,MAX(1,$C22))&gt;INDEX(Kalender!$B$81:$B$110,MAX(1,$C22))),AND($D22&gt;0,INDEX(Kalender!KC$81:KC$110,MAX(1,$D22))&gt;INDEX(Kalender!$B$81:$B$110,MAX(1,$D22))),AND($E22&gt;0,INDEX(Kalender!KC$81:KC$110,MAX(1,$E22))&gt;INDEX(Kalender!$B$81:$B$110,MAX(1,$E22))),AND($F22&gt;0,INDEX(Kalender!KC$81:KC$110,MAX(1,$F22))&gt;INDEX(Kalender!$B$81:$B$110,MAX(1,$F22)))),2,0))</f>
        <v>0</v>
      </c>
      <c r="KD22" s="5" t="n">
        <f aca="false">IF(Kalender!KD22&lt;&gt;1,0,IF(AND($B22&gt;0,INDEX(Kalender!KD$68:KD$77,MAX(1,$B22))&gt;INDEX(Kalender!$B$68:$B$77,MAX(1,$B22))),1,0)+IF(OR(AND($C22&gt;0,INDEX(Kalender!KD$81:KD$110,MAX(1,$C22))&gt;INDEX(Kalender!$B$81:$B$110,MAX(1,$C22))),AND($D22&gt;0,INDEX(Kalender!KD$81:KD$110,MAX(1,$D22))&gt;INDEX(Kalender!$B$81:$B$110,MAX(1,$D22))),AND($E22&gt;0,INDEX(Kalender!KD$81:KD$110,MAX(1,$E22))&gt;INDEX(Kalender!$B$81:$B$110,MAX(1,$E22))),AND($F22&gt;0,INDEX(Kalender!KD$81:KD$110,MAX(1,$F22))&gt;INDEX(Kalender!$B$81:$B$110,MAX(1,$F22)))),2,0))</f>
        <v>0</v>
      </c>
      <c r="KE22" s="5" t="n">
        <f aca="false">IF(Kalender!KE22&lt;&gt;1,0,IF(AND($B22&gt;0,INDEX(Kalender!KE$68:KE$77,MAX(1,$B22))&gt;INDEX(Kalender!$B$68:$B$77,MAX(1,$B22))),1,0)+IF(OR(AND($C22&gt;0,INDEX(Kalender!KE$81:KE$110,MAX(1,$C22))&gt;INDEX(Kalender!$B$81:$B$110,MAX(1,$C22))),AND($D22&gt;0,INDEX(Kalender!KE$81:KE$110,MAX(1,$D22))&gt;INDEX(Kalender!$B$81:$B$110,MAX(1,$D22))),AND($E22&gt;0,INDEX(Kalender!KE$81:KE$110,MAX(1,$E22))&gt;INDEX(Kalender!$B$81:$B$110,MAX(1,$E22))),AND($F22&gt;0,INDEX(Kalender!KE$81:KE$110,MAX(1,$F22))&gt;INDEX(Kalender!$B$81:$B$110,MAX(1,$F22)))),2,0))</f>
        <v>0</v>
      </c>
      <c r="KF22" s="5" t="n">
        <f aca="false">IF(Kalender!KF22&lt;&gt;1,0,IF(AND($B22&gt;0,INDEX(Kalender!KF$68:KF$77,MAX(1,$B22))&gt;INDEX(Kalender!$B$68:$B$77,MAX(1,$B22))),1,0)+IF(OR(AND($C22&gt;0,INDEX(Kalender!KF$81:KF$110,MAX(1,$C22))&gt;INDEX(Kalender!$B$81:$B$110,MAX(1,$C22))),AND($D22&gt;0,INDEX(Kalender!KF$81:KF$110,MAX(1,$D22))&gt;INDEX(Kalender!$B$81:$B$110,MAX(1,$D22))),AND($E22&gt;0,INDEX(Kalender!KF$81:KF$110,MAX(1,$E22))&gt;INDEX(Kalender!$B$81:$B$110,MAX(1,$E22))),AND($F22&gt;0,INDEX(Kalender!KF$81:KF$110,MAX(1,$F22))&gt;INDEX(Kalender!$B$81:$B$110,MAX(1,$F22)))),2,0))</f>
        <v>0</v>
      </c>
      <c r="KG22" s="5" t="n">
        <f aca="false">IF(Kalender!KG22&lt;&gt;1,0,IF(AND($B22&gt;0,INDEX(Kalender!KG$68:KG$77,MAX(1,$B22))&gt;INDEX(Kalender!$B$68:$B$77,MAX(1,$B22))),1,0)+IF(OR(AND($C22&gt;0,INDEX(Kalender!KG$81:KG$110,MAX(1,$C22))&gt;INDEX(Kalender!$B$81:$B$110,MAX(1,$C22))),AND($D22&gt;0,INDEX(Kalender!KG$81:KG$110,MAX(1,$D22))&gt;INDEX(Kalender!$B$81:$B$110,MAX(1,$D22))),AND($E22&gt;0,INDEX(Kalender!KG$81:KG$110,MAX(1,$E22))&gt;INDEX(Kalender!$B$81:$B$110,MAX(1,$E22))),AND($F22&gt;0,INDEX(Kalender!KG$81:KG$110,MAX(1,$F22))&gt;INDEX(Kalender!$B$81:$B$110,MAX(1,$F22)))),2,0))</f>
        <v>0</v>
      </c>
      <c r="KH22" s="5" t="n">
        <f aca="false">IF(Kalender!KH22&lt;&gt;1,0,IF(AND($B22&gt;0,INDEX(Kalender!KH$68:KH$77,MAX(1,$B22))&gt;INDEX(Kalender!$B$68:$B$77,MAX(1,$B22))),1,0)+IF(OR(AND($C22&gt;0,INDEX(Kalender!KH$81:KH$110,MAX(1,$C22))&gt;INDEX(Kalender!$B$81:$B$110,MAX(1,$C22))),AND($D22&gt;0,INDEX(Kalender!KH$81:KH$110,MAX(1,$D22))&gt;INDEX(Kalender!$B$81:$B$110,MAX(1,$D22))),AND($E22&gt;0,INDEX(Kalender!KH$81:KH$110,MAX(1,$E22))&gt;INDEX(Kalender!$B$81:$B$110,MAX(1,$E22))),AND($F22&gt;0,INDEX(Kalender!KH$81:KH$110,MAX(1,$F22))&gt;INDEX(Kalender!$B$81:$B$110,MAX(1,$F22)))),2,0))</f>
        <v>0</v>
      </c>
      <c r="KI22" s="5" t="n">
        <f aca="false">IF(Kalender!KI22&lt;&gt;1,0,IF(AND($B22&gt;0,INDEX(Kalender!KI$68:KI$77,MAX(1,$B22))&gt;INDEX(Kalender!$B$68:$B$77,MAX(1,$B22))),1,0)+IF(OR(AND($C22&gt;0,INDEX(Kalender!KI$81:KI$110,MAX(1,$C22))&gt;INDEX(Kalender!$B$81:$B$110,MAX(1,$C22))),AND($D22&gt;0,INDEX(Kalender!KI$81:KI$110,MAX(1,$D22))&gt;INDEX(Kalender!$B$81:$B$110,MAX(1,$D22))),AND($E22&gt;0,INDEX(Kalender!KI$81:KI$110,MAX(1,$E22))&gt;INDEX(Kalender!$B$81:$B$110,MAX(1,$E22))),AND($F22&gt;0,INDEX(Kalender!KI$81:KI$110,MAX(1,$F22))&gt;INDEX(Kalender!$B$81:$B$110,MAX(1,$F22)))),2,0))</f>
        <v>0</v>
      </c>
      <c r="KJ22" s="5" t="n">
        <f aca="false">IF(Kalender!KJ22&lt;&gt;1,0,IF(AND($B22&gt;0,INDEX(Kalender!KJ$68:KJ$77,MAX(1,$B22))&gt;INDEX(Kalender!$B$68:$B$77,MAX(1,$B22))),1,0)+IF(OR(AND($C22&gt;0,INDEX(Kalender!KJ$81:KJ$110,MAX(1,$C22))&gt;INDEX(Kalender!$B$81:$B$110,MAX(1,$C22))),AND($D22&gt;0,INDEX(Kalender!KJ$81:KJ$110,MAX(1,$D22))&gt;INDEX(Kalender!$B$81:$B$110,MAX(1,$D22))),AND($E22&gt;0,INDEX(Kalender!KJ$81:KJ$110,MAX(1,$E22))&gt;INDEX(Kalender!$B$81:$B$110,MAX(1,$E22))),AND($F22&gt;0,INDEX(Kalender!KJ$81:KJ$110,MAX(1,$F22))&gt;INDEX(Kalender!$B$81:$B$110,MAX(1,$F22)))),2,0))</f>
        <v>0</v>
      </c>
      <c r="KK22" s="5" t="n">
        <f aca="false">IF(Kalender!KK22&lt;&gt;1,0,IF(AND($B22&gt;0,INDEX(Kalender!KK$68:KK$77,MAX(1,$B22))&gt;INDEX(Kalender!$B$68:$B$77,MAX(1,$B22))),1,0)+IF(OR(AND($C22&gt;0,INDEX(Kalender!KK$81:KK$110,MAX(1,$C22))&gt;INDEX(Kalender!$B$81:$B$110,MAX(1,$C22))),AND($D22&gt;0,INDEX(Kalender!KK$81:KK$110,MAX(1,$D22))&gt;INDEX(Kalender!$B$81:$B$110,MAX(1,$D22))),AND($E22&gt;0,INDEX(Kalender!KK$81:KK$110,MAX(1,$E22))&gt;INDEX(Kalender!$B$81:$B$110,MAX(1,$E22))),AND($F22&gt;0,INDEX(Kalender!KK$81:KK$110,MAX(1,$F22))&gt;INDEX(Kalender!$B$81:$B$110,MAX(1,$F22)))),2,0))</f>
        <v>0</v>
      </c>
      <c r="KL22" s="5" t="n">
        <f aca="false">IF(Kalender!KL22&lt;&gt;1,0,IF(AND($B22&gt;0,INDEX(Kalender!KL$68:KL$77,MAX(1,$B22))&gt;INDEX(Kalender!$B$68:$B$77,MAX(1,$B22))),1,0)+IF(OR(AND($C22&gt;0,INDEX(Kalender!KL$81:KL$110,MAX(1,$C22))&gt;INDEX(Kalender!$B$81:$B$110,MAX(1,$C22))),AND($D22&gt;0,INDEX(Kalender!KL$81:KL$110,MAX(1,$D22))&gt;INDEX(Kalender!$B$81:$B$110,MAX(1,$D22))),AND($E22&gt;0,INDEX(Kalender!KL$81:KL$110,MAX(1,$E22))&gt;INDEX(Kalender!$B$81:$B$110,MAX(1,$E22))),AND($F22&gt;0,INDEX(Kalender!KL$81:KL$110,MAX(1,$F22))&gt;INDEX(Kalender!$B$81:$B$110,MAX(1,$F22)))),2,0))</f>
        <v>0</v>
      </c>
      <c r="KM22" s="5" t="n">
        <f aca="false">IF(Kalender!KM22&lt;&gt;1,0,IF(AND($B22&gt;0,INDEX(Kalender!KM$68:KM$77,MAX(1,$B22))&gt;INDEX(Kalender!$B$68:$B$77,MAX(1,$B22))),1,0)+IF(OR(AND($C22&gt;0,INDEX(Kalender!KM$81:KM$110,MAX(1,$C22))&gt;INDEX(Kalender!$B$81:$B$110,MAX(1,$C22))),AND($D22&gt;0,INDEX(Kalender!KM$81:KM$110,MAX(1,$D22))&gt;INDEX(Kalender!$B$81:$B$110,MAX(1,$D22))),AND($E22&gt;0,INDEX(Kalender!KM$81:KM$110,MAX(1,$E22))&gt;INDEX(Kalender!$B$81:$B$110,MAX(1,$E22))),AND($F22&gt;0,INDEX(Kalender!KM$81:KM$110,MAX(1,$F22))&gt;INDEX(Kalender!$B$81:$B$110,MAX(1,$F22)))),2,0))</f>
        <v>0</v>
      </c>
      <c r="KN22" s="5" t="n">
        <f aca="false">IF(Kalender!KN22&lt;&gt;1,0,IF(AND($B22&gt;0,INDEX(Kalender!KN$68:KN$77,MAX(1,$B22))&gt;INDEX(Kalender!$B$68:$B$77,MAX(1,$B22))),1,0)+IF(OR(AND($C22&gt;0,INDEX(Kalender!KN$81:KN$110,MAX(1,$C22))&gt;INDEX(Kalender!$B$81:$B$110,MAX(1,$C22))),AND($D22&gt;0,INDEX(Kalender!KN$81:KN$110,MAX(1,$D22))&gt;INDEX(Kalender!$B$81:$B$110,MAX(1,$D22))),AND($E22&gt;0,INDEX(Kalender!KN$81:KN$110,MAX(1,$E22))&gt;INDEX(Kalender!$B$81:$B$110,MAX(1,$E22))),AND($F22&gt;0,INDEX(Kalender!KN$81:KN$110,MAX(1,$F22))&gt;INDEX(Kalender!$B$81:$B$110,MAX(1,$F22)))),2,0))</f>
        <v>0</v>
      </c>
      <c r="KO22" s="5" t="n">
        <f aca="false">IF(Kalender!KO22&lt;&gt;1,0,IF(AND($B22&gt;0,INDEX(Kalender!KO$68:KO$77,MAX(1,$B22))&gt;INDEX(Kalender!$B$68:$B$77,MAX(1,$B22))),1,0)+IF(OR(AND($C22&gt;0,INDEX(Kalender!KO$81:KO$110,MAX(1,$C22))&gt;INDEX(Kalender!$B$81:$B$110,MAX(1,$C22))),AND($D22&gt;0,INDEX(Kalender!KO$81:KO$110,MAX(1,$D22))&gt;INDEX(Kalender!$B$81:$B$110,MAX(1,$D22))),AND($E22&gt;0,INDEX(Kalender!KO$81:KO$110,MAX(1,$E22))&gt;INDEX(Kalender!$B$81:$B$110,MAX(1,$E22))),AND($F22&gt;0,INDEX(Kalender!KO$81:KO$110,MAX(1,$F22))&gt;INDEX(Kalender!$B$81:$B$110,MAX(1,$F22)))),2,0))</f>
        <v>0</v>
      </c>
      <c r="KP22" s="5" t="n">
        <f aca="false">IF(Kalender!KP22&lt;&gt;1,0,IF(AND($B22&gt;0,INDEX(Kalender!KP$68:KP$77,MAX(1,$B22))&gt;INDEX(Kalender!$B$68:$B$77,MAX(1,$B22))),1,0)+IF(OR(AND($C22&gt;0,INDEX(Kalender!KP$81:KP$110,MAX(1,$C22))&gt;INDEX(Kalender!$B$81:$B$110,MAX(1,$C22))),AND($D22&gt;0,INDEX(Kalender!KP$81:KP$110,MAX(1,$D22))&gt;INDEX(Kalender!$B$81:$B$110,MAX(1,$D22))),AND($E22&gt;0,INDEX(Kalender!KP$81:KP$110,MAX(1,$E22))&gt;INDEX(Kalender!$B$81:$B$110,MAX(1,$E22))),AND($F22&gt;0,INDEX(Kalender!KP$81:KP$110,MAX(1,$F22))&gt;INDEX(Kalender!$B$81:$B$110,MAX(1,$F22)))),2,0))</f>
        <v>0</v>
      </c>
      <c r="KQ22" s="5" t="n">
        <f aca="false">IF(Kalender!KQ22&lt;&gt;1,0,IF(AND($B22&gt;0,INDEX(Kalender!KQ$68:KQ$77,MAX(1,$B22))&gt;INDEX(Kalender!$B$68:$B$77,MAX(1,$B22))),1,0)+IF(OR(AND($C22&gt;0,INDEX(Kalender!KQ$81:KQ$110,MAX(1,$C22))&gt;INDEX(Kalender!$B$81:$B$110,MAX(1,$C22))),AND($D22&gt;0,INDEX(Kalender!KQ$81:KQ$110,MAX(1,$D22))&gt;INDEX(Kalender!$B$81:$B$110,MAX(1,$D22))),AND($E22&gt;0,INDEX(Kalender!KQ$81:KQ$110,MAX(1,$E22))&gt;INDEX(Kalender!$B$81:$B$110,MAX(1,$E22))),AND($F22&gt;0,INDEX(Kalender!KQ$81:KQ$110,MAX(1,$F22))&gt;INDEX(Kalender!$B$81:$B$110,MAX(1,$F22)))),2,0))</f>
        <v>0</v>
      </c>
      <c r="KR22" s="5" t="n">
        <f aca="false">IF(Kalender!KR22&lt;&gt;1,0,IF(AND($B22&gt;0,INDEX(Kalender!KR$68:KR$77,MAX(1,$B22))&gt;INDEX(Kalender!$B$68:$B$77,MAX(1,$B22))),1,0)+IF(OR(AND($C22&gt;0,INDEX(Kalender!KR$81:KR$110,MAX(1,$C22))&gt;INDEX(Kalender!$B$81:$B$110,MAX(1,$C22))),AND($D22&gt;0,INDEX(Kalender!KR$81:KR$110,MAX(1,$D22))&gt;INDEX(Kalender!$B$81:$B$110,MAX(1,$D22))),AND($E22&gt;0,INDEX(Kalender!KR$81:KR$110,MAX(1,$E22))&gt;INDEX(Kalender!$B$81:$B$110,MAX(1,$E22))),AND($F22&gt;0,INDEX(Kalender!KR$81:KR$110,MAX(1,$F22))&gt;INDEX(Kalender!$B$81:$B$110,MAX(1,$F22)))),2,0))</f>
        <v>0</v>
      </c>
      <c r="KS22" s="5" t="n">
        <f aca="false">IF(Kalender!KS22&lt;&gt;1,0,IF(AND($B22&gt;0,INDEX(Kalender!KS$68:KS$77,MAX(1,$B22))&gt;INDEX(Kalender!$B$68:$B$77,MAX(1,$B22))),1,0)+IF(OR(AND($C22&gt;0,INDEX(Kalender!KS$81:KS$110,MAX(1,$C22))&gt;INDEX(Kalender!$B$81:$B$110,MAX(1,$C22))),AND($D22&gt;0,INDEX(Kalender!KS$81:KS$110,MAX(1,$D22))&gt;INDEX(Kalender!$B$81:$B$110,MAX(1,$D22))),AND($E22&gt;0,INDEX(Kalender!KS$81:KS$110,MAX(1,$E22))&gt;INDEX(Kalender!$B$81:$B$110,MAX(1,$E22))),AND($F22&gt;0,INDEX(Kalender!KS$81:KS$110,MAX(1,$F22))&gt;INDEX(Kalender!$B$81:$B$110,MAX(1,$F22)))),2,0))</f>
        <v>0</v>
      </c>
      <c r="KT22" s="5" t="n">
        <f aca="false">IF(Kalender!KT22&lt;&gt;1,0,IF(AND($B22&gt;0,INDEX(Kalender!KT$68:KT$77,MAX(1,$B22))&gt;INDEX(Kalender!$B$68:$B$77,MAX(1,$B22))),1,0)+IF(OR(AND($C22&gt;0,INDEX(Kalender!KT$81:KT$110,MAX(1,$C22))&gt;INDEX(Kalender!$B$81:$B$110,MAX(1,$C22))),AND($D22&gt;0,INDEX(Kalender!KT$81:KT$110,MAX(1,$D22))&gt;INDEX(Kalender!$B$81:$B$110,MAX(1,$D22))),AND($E22&gt;0,INDEX(Kalender!KT$81:KT$110,MAX(1,$E22))&gt;INDEX(Kalender!$B$81:$B$110,MAX(1,$E22))),AND($F22&gt;0,INDEX(Kalender!KT$81:KT$110,MAX(1,$F22))&gt;INDEX(Kalender!$B$81:$B$110,MAX(1,$F22)))),2,0))</f>
        <v>0</v>
      </c>
      <c r="KU22" s="5" t="n">
        <f aca="false">IF(Kalender!KU22&lt;&gt;1,0,IF(AND($B22&gt;0,INDEX(Kalender!KU$68:KU$77,MAX(1,$B22))&gt;INDEX(Kalender!$B$68:$B$77,MAX(1,$B22))),1,0)+IF(OR(AND($C22&gt;0,INDEX(Kalender!KU$81:KU$110,MAX(1,$C22))&gt;INDEX(Kalender!$B$81:$B$110,MAX(1,$C22))),AND($D22&gt;0,INDEX(Kalender!KU$81:KU$110,MAX(1,$D22))&gt;INDEX(Kalender!$B$81:$B$110,MAX(1,$D22))),AND($E22&gt;0,INDEX(Kalender!KU$81:KU$110,MAX(1,$E22))&gt;INDEX(Kalender!$B$81:$B$110,MAX(1,$E22))),AND($F22&gt;0,INDEX(Kalender!KU$81:KU$110,MAX(1,$F22))&gt;INDEX(Kalender!$B$81:$B$110,MAX(1,$F22)))),2,0))</f>
        <v>0</v>
      </c>
      <c r="KV22" s="5" t="n">
        <f aca="false">IF(Kalender!KV22&lt;&gt;1,0,IF(AND($B22&gt;0,INDEX(Kalender!KV$68:KV$77,MAX(1,$B22))&gt;INDEX(Kalender!$B$68:$B$77,MAX(1,$B22))),1,0)+IF(OR(AND($C22&gt;0,INDEX(Kalender!KV$81:KV$110,MAX(1,$C22))&gt;INDEX(Kalender!$B$81:$B$110,MAX(1,$C22))),AND($D22&gt;0,INDEX(Kalender!KV$81:KV$110,MAX(1,$D22))&gt;INDEX(Kalender!$B$81:$B$110,MAX(1,$D22))),AND($E22&gt;0,INDEX(Kalender!KV$81:KV$110,MAX(1,$E22))&gt;INDEX(Kalender!$B$81:$B$110,MAX(1,$E22))),AND($F22&gt;0,INDEX(Kalender!KV$81:KV$110,MAX(1,$F22))&gt;INDEX(Kalender!$B$81:$B$110,MAX(1,$F22)))),2,0))</f>
        <v>0</v>
      </c>
      <c r="KW22" s="5" t="n">
        <f aca="false">IF(Kalender!KW22&lt;&gt;1,0,IF(AND($B22&gt;0,INDEX(Kalender!KW$68:KW$77,MAX(1,$B22))&gt;INDEX(Kalender!$B$68:$B$77,MAX(1,$B22))),1,0)+IF(OR(AND($C22&gt;0,INDEX(Kalender!KW$81:KW$110,MAX(1,$C22))&gt;INDEX(Kalender!$B$81:$B$110,MAX(1,$C22))),AND($D22&gt;0,INDEX(Kalender!KW$81:KW$110,MAX(1,$D22))&gt;INDEX(Kalender!$B$81:$B$110,MAX(1,$D22))),AND($E22&gt;0,INDEX(Kalender!KW$81:KW$110,MAX(1,$E22))&gt;INDEX(Kalender!$B$81:$B$110,MAX(1,$E22))),AND($F22&gt;0,INDEX(Kalender!KW$81:KW$110,MAX(1,$F22))&gt;INDEX(Kalender!$B$81:$B$110,MAX(1,$F22)))),2,0))</f>
        <v>0</v>
      </c>
      <c r="KX22" s="5" t="n">
        <f aca="false">IF(Kalender!KX22&lt;&gt;1,0,IF(AND($B22&gt;0,INDEX(Kalender!KX$68:KX$77,MAX(1,$B22))&gt;INDEX(Kalender!$B$68:$B$77,MAX(1,$B22))),1,0)+IF(OR(AND($C22&gt;0,INDEX(Kalender!KX$81:KX$110,MAX(1,$C22))&gt;INDEX(Kalender!$B$81:$B$110,MAX(1,$C22))),AND($D22&gt;0,INDEX(Kalender!KX$81:KX$110,MAX(1,$D22))&gt;INDEX(Kalender!$B$81:$B$110,MAX(1,$D22))),AND($E22&gt;0,INDEX(Kalender!KX$81:KX$110,MAX(1,$E22))&gt;INDEX(Kalender!$B$81:$B$110,MAX(1,$E22))),AND($F22&gt;0,INDEX(Kalender!KX$81:KX$110,MAX(1,$F22))&gt;INDEX(Kalender!$B$81:$B$110,MAX(1,$F22)))),2,0))</f>
        <v>0</v>
      </c>
      <c r="KY22" s="5" t="n">
        <f aca="false">IF(Kalender!KY22&lt;&gt;1,0,IF(AND($B22&gt;0,INDEX(Kalender!KY$68:KY$77,MAX(1,$B22))&gt;INDEX(Kalender!$B$68:$B$77,MAX(1,$B22))),1,0)+IF(OR(AND($C22&gt;0,INDEX(Kalender!KY$81:KY$110,MAX(1,$C22))&gt;INDEX(Kalender!$B$81:$B$110,MAX(1,$C22))),AND($D22&gt;0,INDEX(Kalender!KY$81:KY$110,MAX(1,$D22))&gt;INDEX(Kalender!$B$81:$B$110,MAX(1,$D22))),AND($E22&gt;0,INDEX(Kalender!KY$81:KY$110,MAX(1,$E22))&gt;INDEX(Kalender!$B$81:$B$110,MAX(1,$E22))),AND($F22&gt;0,INDEX(Kalender!KY$81:KY$110,MAX(1,$F22))&gt;INDEX(Kalender!$B$81:$B$110,MAX(1,$F22)))),2,0))</f>
        <v>0</v>
      </c>
      <c r="KZ22" s="5" t="n">
        <f aca="false">IF(Kalender!KZ22&lt;&gt;1,0,IF(AND($B22&gt;0,INDEX(Kalender!KZ$68:KZ$77,MAX(1,$B22))&gt;INDEX(Kalender!$B$68:$B$77,MAX(1,$B22))),1,0)+IF(OR(AND($C22&gt;0,INDEX(Kalender!KZ$81:KZ$110,MAX(1,$C22))&gt;INDEX(Kalender!$B$81:$B$110,MAX(1,$C22))),AND($D22&gt;0,INDEX(Kalender!KZ$81:KZ$110,MAX(1,$D22))&gt;INDEX(Kalender!$B$81:$B$110,MAX(1,$D22))),AND($E22&gt;0,INDEX(Kalender!KZ$81:KZ$110,MAX(1,$E22))&gt;INDEX(Kalender!$B$81:$B$110,MAX(1,$E22))),AND($F22&gt;0,INDEX(Kalender!KZ$81:KZ$110,MAX(1,$F22))&gt;INDEX(Kalender!$B$81:$B$110,MAX(1,$F22)))),2,0))</f>
        <v>0</v>
      </c>
      <c r="LA22" s="5" t="n">
        <f aca="false">IF(Kalender!LA22&lt;&gt;1,0,IF(AND($B22&gt;0,INDEX(Kalender!LA$68:LA$77,MAX(1,$B22))&gt;INDEX(Kalender!$B$68:$B$77,MAX(1,$B22))),1,0)+IF(OR(AND($C22&gt;0,INDEX(Kalender!LA$81:LA$110,MAX(1,$C22))&gt;INDEX(Kalender!$B$81:$B$110,MAX(1,$C22))),AND($D22&gt;0,INDEX(Kalender!LA$81:LA$110,MAX(1,$D22))&gt;INDEX(Kalender!$B$81:$B$110,MAX(1,$D22))),AND($E22&gt;0,INDEX(Kalender!LA$81:LA$110,MAX(1,$E22))&gt;INDEX(Kalender!$B$81:$B$110,MAX(1,$E22))),AND($F22&gt;0,INDEX(Kalender!LA$81:LA$110,MAX(1,$F22))&gt;INDEX(Kalender!$B$81:$B$110,MAX(1,$F22)))),2,0))</f>
        <v>0</v>
      </c>
      <c r="LB22" s="5" t="n">
        <f aca="false">IF(Kalender!LB22&lt;&gt;1,0,IF(AND($B22&gt;0,INDEX(Kalender!LB$68:LB$77,MAX(1,$B22))&gt;INDEX(Kalender!$B$68:$B$77,MAX(1,$B22))),1,0)+IF(OR(AND($C22&gt;0,INDEX(Kalender!LB$81:LB$110,MAX(1,$C22))&gt;INDEX(Kalender!$B$81:$B$110,MAX(1,$C22))),AND($D22&gt;0,INDEX(Kalender!LB$81:LB$110,MAX(1,$D22))&gt;INDEX(Kalender!$B$81:$B$110,MAX(1,$D22))),AND($E22&gt;0,INDEX(Kalender!LB$81:LB$110,MAX(1,$E22))&gt;INDEX(Kalender!$B$81:$B$110,MAX(1,$E22))),AND($F22&gt;0,INDEX(Kalender!LB$81:LB$110,MAX(1,$F22))&gt;INDEX(Kalender!$B$81:$B$110,MAX(1,$F22)))),2,0))</f>
        <v>0</v>
      </c>
      <c r="LC22" s="5" t="n">
        <f aca="false">IF(Kalender!LC22&lt;&gt;1,0,IF(AND($B22&gt;0,INDEX(Kalender!LC$68:LC$77,MAX(1,$B22))&gt;INDEX(Kalender!$B$68:$B$77,MAX(1,$B22))),1,0)+IF(OR(AND($C22&gt;0,INDEX(Kalender!LC$81:LC$110,MAX(1,$C22))&gt;INDEX(Kalender!$B$81:$B$110,MAX(1,$C22))),AND($D22&gt;0,INDEX(Kalender!LC$81:LC$110,MAX(1,$D22))&gt;INDEX(Kalender!$B$81:$B$110,MAX(1,$D22))),AND($E22&gt;0,INDEX(Kalender!LC$81:LC$110,MAX(1,$E22))&gt;INDEX(Kalender!$B$81:$B$110,MAX(1,$E22))),AND($F22&gt;0,INDEX(Kalender!LC$81:LC$110,MAX(1,$F22))&gt;INDEX(Kalender!$B$81:$B$110,MAX(1,$F22)))),2,0))</f>
        <v>0</v>
      </c>
      <c r="LD22" s="5" t="n">
        <f aca="false">IF(Kalender!LD22&lt;&gt;1,0,IF(AND($B22&gt;0,INDEX(Kalender!LD$68:LD$77,MAX(1,$B22))&gt;INDEX(Kalender!$B$68:$B$77,MAX(1,$B22))),1,0)+IF(OR(AND($C22&gt;0,INDEX(Kalender!LD$81:LD$110,MAX(1,$C22))&gt;INDEX(Kalender!$B$81:$B$110,MAX(1,$C22))),AND($D22&gt;0,INDEX(Kalender!LD$81:LD$110,MAX(1,$D22))&gt;INDEX(Kalender!$B$81:$B$110,MAX(1,$D22))),AND($E22&gt;0,INDEX(Kalender!LD$81:LD$110,MAX(1,$E22))&gt;INDEX(Kalender!$B$81:$B$110,MAX(1,$E22))),AND($F22&gt;0,INDEX(Kalender!LD$81:LD$110,MAX(1,$F22))&gt;INDEX(Kalender!$B$81:$B$110,MAX(1,$F22)))),2,0))</f>
        <v>0</v>
      </c>
      <c r="LE22" s="5" t="n">
        <f aca="false">IF(Kalender!LE22&lt;&gt;1,0,IF(AND($B22&gt;0,INDEX(Kalender!LE$68:LE$77,MAX(1,$B22))&gt;INDEX(Kalender!$B$68:$B$77,MAX(1,$B22))),1,0)+IF(OR(AND($C22&gt;0,INDEX(Kalender!LE$81:LE$110,MAX(1,$C22))&gt;INDEX(Kalender!$B$81:$B$110,MAX(1,$C22))),AND($D22&gt;0,INDEX(Kalender!LE$81:LE$110,MAX(1,$D22))&gt;INDEX(Kalender!$B$81:$B$110,MAX(1,$D22))),AND($E22&gt;0,INDEX(Kalender!LE$81:LE$110,MAX(1,$E22))&gt;INDEX(Kalender!$B$81:$B$110,MAX(1,$E22))),AND($F22&gt;0,INDEX(Kalender!LE$81:LE$110,MAX(1,$F22))&gt;INDEX(Kalender!$B$81:$B$110,MAX(1,$F22)))),2,0))</f>
        <v>0</v>
      </c>
      <c r="LF22" s="5" t="n">
        <f aca="false">IF(Kalender!LF22&lt;&gt;1,0,IF(AND($B22&gt;0,INDEX(Kalender!LF$68:LF$77,MAX(1,$B22))&gt;INDEX(Kalender!$B$68:$B$77,MAX(1,$B22))),1,0)+IF(OR(AND($C22&gt;0,INDEX(Kalender!LF$81:LF$110,MAX(1,$C22))&gt;INDEX(Kalender!$B$81:$B$110,MAX(1,$C22))),AND($D22&gt;0,INDEX(Kalender!LF$81:LF$110,MAX(1,$D22))&gt;INDEX(Kalender!$B$81:$B$110,MAX(1,$D22))),AND($E22&gt;0,INDEX(Kalender!LF$81:LF$110,MAX(1,$E22))&gt;INDEX(Kalender!$B$81:$B$110,MAX(1,$E22))),AND($F22&gt;0,INDEX(Kalender!LF$81:LF$110,MAX(1,$F22))&gt;INDEX(Kalender!$B$81:$B$110,MAX(1,$F22)))),2,0))</f>
        <v>0</v>
      </c>
      <c r="LG22" s="5" t="n">
        <f aca="false">IF(Kalender!LG22&lt;&gt;1,0,IF(AND($B22&gt;0,INDEX(Kalender!LG$68:LG$77,MAX(1,$B22))&gt;INDEX(Kalender!$B$68:$B$77,MAX(1,$B22))),1,0)+IF(OR(AND($C22&gt;0,INDEX(Kalender!LG$81:LG$110,MAX(1,$C22))&gt;INDEX(Kalender!$B$81:$B$110,MAX(1,$C22))),AND($D22&gt;0,INDEX(Kalender!LG$81:LG$110,MAX(1,$D22))&gt;INDEX(Kalender!$B$81:$B$110,MAX(1,$D22))),AND($E22&gt;0,INDEX(Kalender!LG$81:LG$110,MAX(1,$E22))&gt;INDEX(Kalender!$B$81:$B$110,MAX(1,$E22))),AND($F22&gt;0,INDEX(Kalender!LG$81:LG$110,MAX(1,$F22))&gt;INDEX(Kalender!$B$81:$B$110,MAX(1,$F22)))),2,0))</f>
        <v>0</v>
      </c>
      <c r="LH22" s="5" t="n">
        <f aca="false">IF(Kalender!LH22&lt;&gt;1,0,IF(AND($B22&gt;0,INDEX(Kalender!LH$68:LH$77,MAX(1,$B22))&gt;INDEX(Kalender!$B$68:$B$77,MAX(1,$B22))),1,0)+IF(OR(AND($C22&gt;0,INDEX(Kalender!LH$81:LH$110,MAX(1,$C22))&gt;INDEX(Kalender!$B$81:$B$110,MAX(1,$C22))),AND($D22&gt;0,INDEX(Kalender!LH$81:LH$110,MAX(1,$D22))&gt;INDEX(Kalender!$B$81:$B$110,MAX(1,$D22))),AND($E22&gt;0,INDEX(Kalender!LH$81:LH$110,MAX(1,$E22))&gt;INDEX(Kalender!$B$81:$B$110,MAX(1,$E22))),AND($F22&gt;0,INDEX(Kalender!LH$81:LH$110,MAX(1,$F22))&gt;INDEX(Kalender!$B$81:$B$110,MAX(1,$F22)))),2,0))</f>
        <v>0</v>
      </c>
      <c r="LI22" s="5" t="n">
        <f aca="false">IF(Kalender!LI22&lt;&gt;1,0,IF(AND($B22&gt;0,INDEX(Kalender!LI$68:LI$77,MAX(1,$B22))&gt;INDEX(Kalender!$B$68:$B$77,MAX(1,$B22))),1,0)+IF(OR(AND($C22&gt;0,INDEX(Kalender!LI$81:LI$110,MAX(1,$C22))&gt;INDEX(Kalender!$B$81:$B$110,MAX(1,$C22))),AND($D22&gt;0,INDEX(Kalender!LI$81:LI$110,MAX(1,$D22))&gt;INDEX(Kalender!$B$81:$B$110,MAX(1,$D22))),AND($E22&gt;0,INDEX(Kalender!LI$81:LI$110,MAX(1,$E22))&gt;INDEX(Kalender!$B$81:$B$110,MAX(1,$E22))),AND($F22&gt;0,INDEX(Kalender!LI$81:LI$110,MAX(1,$F22))&gt;INDEX(Kalender!$B$81:$B$110,MAX(1,$F22)))),2,0))</f>
        <v>0</v>
      </c>
      <c r="LJ22" s="5" t="n">
        <f aca="false">IF(Kalender!LJ22&lt;&gt;1,0,IF(AND($B22&gt;0,INDEX(Kalender!LJ$68:LJ$77,MAX(1,$B22))&gt;INDEX(Kalender!$B$68:$B$77,MAX(1,$B22))),1,0)+IF(OR(AND($C22&gt;0,INDEX(Kalender!LJ$81:LJ$110,MAX(1,$C22))&gt;INDEX(Kalender!$B$81:$B$110,MAX(1,$C22))),AND($D22&gt;0,INDEX(Kalender!LJ$81:LJ$110,MAX(1,$D22))&gt;INDEX(Kalender!$B$81:$B$110,MAX(1,$D22))),AND($E22&gt;0,INDEX(Kalender!LJ$81:LJ$110,MAX(1,$E22))&gt;INDEX(Kalender!$B$81:$B$110,MAX(1,$E22))),AND($F22&gt;0,INDEX(Kalender!LJ$81:LJ$110,MAX(1,$F22))&gt;INDEX(Kalender!$B$81:$B$110,MAX(1,$F22)))),2,0))</f>
        <v>0</v>
      </c>
      <c r="LK22" s="5" t="n">
        <f aca="false">IF(Kalender!LK22&lt;&gt;1,0,IF(AND($B22&gt;0,INDEX(Kalender!LK$68:LK$77,MAX(1,$B22))&gt;INDEX(Kalender!$B$68:$B$77,MAX(1,$B22))),1,0)+IF(OR(AND($C22&gt;0,INDEX(Kalender!LK$81:LK$110,MAX(1,$C22))&gt;INDEX(Kalender!$B$81:$B$110,MAX(1,$C22))),AND($D22&gt;0,INDEX(Kalender!LK$81:LK$110,MAX(1,$D22))&gt;INDEX(Kalender!$B$81:$B$110,MAX(1,$D22))),AND($E22&gt;0,INDEX(Kalender!LK$81:LK$110,MAX(1,$E22))&gt;INDEX(Kalender!$B$81:$B$110,MAX(1,$E22))),AND($F22&gt;0,INDEX(Kalender!LK$81:LK$110,MAX(1,$F22))&gt;INDEX(Kalender!$B$81:$B$110,MAX(1,$F22)))),2,0))</f>
        <v>0</v>
      </c>
      <c r="LL22" s="5" t="n">
        <f aca="false">IF(Kalender!LL22&lt;&gt;1,0,IF(AND($B22&gt;0,INDEX(Kalender!LL$68:LL$77,MAX(1,$B22))&gt;INDEX(Kalender!$B$68:$B$77,MAX(1,$B22))),1,0)+IF(OR(AND($C22&gt;0,INDEX(Kalender!LL$81:LL$110,MAX(1,$C22))&gt;INDEX(Kalender!$B$81:$B$110,MAX(1,$C22))),AND($D22&gt;0,INDEX(Kalender!LL$81:LL$110,MAX(1,$D22))&gt;INDEX(Kalender!$B$81:$B$110,MAX(1,$D22))),AND($E22&gt;0,INDEX(Kalender!LL$81:LL$110,MAX(1,$E22))&gt;INDEX(Kalender!$B$81:$B$110,MAX(1,$E22))),AND($F22&gt;0,INDEX(Kalender!LL$81:LL$110,MAX(1,$F22))&gt;INDEX(Kalender!$B$81:$B$110,MAX(1,$F22)))),2,0))</f>
        <v>0</v>
      </c>
      <c r="LM22" s="5" t="n">
        <f aca="false">IF(Kalender!LM22&lt;&gt;1,0,IF(AND($B22&gt;0,INDEX(Kalender!LM$68:LM$77,MAX(1,$B22))&gt;INDEX(Kalender!$B$68:$B$77,MAX(1,$B22))),1,0)+IF(OR(AND($C22&gt;0,INDEX(Kalender!LM$81:LM$110,MAX(1,$C22))&gt;INDEX(Kalender!$B$81:$B$110,MAX(1,$C22))),AND($D22&gt;0,INDEX(Kalender!LM$81:LM$110,MAX(1,$D22))&gt;INDEX(Kalender!$B$81:$B$110,MAX(1,$D22))),AND($E22&gt;0,INDEX(Kalender!LM$81:LM$110,MAX(1,$E22))&gt;INDEX(Kalender!$B$81:$B$110,MAX(1,$E22))),AND($F22&gt;0,INDEX(Kalender!LM$81:LM$110,MAX(1,$F22))&gt;INDEX(Kalender!$B$81:$B$110,MAX(1,$F22)))),2,0))</f>
        <v>0</v>
      </c>
      <c r="LN22" s="5" t="n">
        <f aca="false">IF(Kalender!LN22&lt;&gt;1,0,IF(AND($B22&gt;0,INDEX(Kalender!LN$68:LN$77,MAX(1,$B22))&gt;INDEX(Kalender!$B$68:$B$77,MAX(1,$B22))),1,0)+IF(OR(AND($C22&gt;0,INDEX(Kalender!LN$81:LN$110,MAX(1,$C22))&gt;INDEX(Kalender!$B$81:$B$110,MAX(1,$C22))),AND($D22&gt;0,INDEX(Kalender!LN$81:LN$110,MAX(1,$D22))&gt;INDEX(Kalender!$B$81:$B$110,MAX(1,$D22))),AND($E22&gt;0,INDEX(Kalender!LN$81:LN$110,MAX(1,$E22))&gt;INDEX(Kalender!$B$81:$B$110,MAX(1,$E22))),AND($F22&gt;0,INDEX(Kalender!LN$81:LN$110,MAX(1,$F22))&gt;INDEX(Kalender!$B$81:$B$110,MAX(1,$F22)))),2,0))</f>
        <v>0</v>
      </c>
      <c r="LO22" s="5" t="n">
        <f aca="false">IF(Kalender!LO22&lt;&gt;1,0,IF(AND($B22&gt;0,INDEX(Kalender!LO$68:LO$77,MAX(1,$B22))&gt;INDEX(Kalender!$B$68:$B$77,MAX(1,$B22))),1,0)+IF(OR(AND($C22&gt;0,INDEX(Kalender!LO$81:LO$110,MAX(1,$C22))&gt;INDEX(Kalender!$B$81:$B$110,MAX(1,$C22))),AND($D22&gt;0,INDEX(Kalender!LO$81:LO$110,MAX(1,$D22))&gt;INDEX(Kalender!$B$81:$B$110,MAX(1,$D22))),AND($E22&gt;0,INDEX(Kalender!LO$81:LO$110,MAX(1,$E22))&gt;INDEX(Kalender!$B$81:$B$110,MAX(1,$E22))),AND($F22&gt;0,INDEX(Kalender!LO$81:LO$110,MAX(1,$F22))&gt;INDEX(Kalender!$B$81:$B$110,MAX(1,$F22)))),2,0))</f>
        <v>0</v>
      </c>
      <c r="LP22" s="5" t="n">
        <f aca="false">IF(Kalender!LP22&lt;&gt;1,0,IF(AND($B22&gt;0,INDEX(Kalender!LP$68:LP$77,MAX(1,$B22))&gt;INDEX(Kalender!$B$68:$B$77,MAX(1,$B22))),1,0)+IF(OR(AND($C22&gt;0,INDEX(Kalender!LP$81:LP$110,MAX(1,$C22))&gt;INDEX(Kalender!$B$81:$B$110,MAX(1,$C22))),AND($D22&gt;0,INDEX(Kalender!LP$81:LP$110,MAX(1,$D22))&gt;INDEX(Kalender!$B$81:$B$110,MAX(1,$D22))),AND($E22&gt;0,INDEX(Kalender!LP$81:LP$110,MAX(1,$E22))&gt;INDEX(Kalender!$B$81:$B$110,MAX(1,$E22))),AND($F22&gt;0,INDEX(Kalender!LP$81:LP$110,MAX(1,$F22))&gt;INDEX(Kalender!$B$81:$B$110,MAX(1,$F22)))),2,0))</f>
        <v>0</v>
      </c>
      <c r="LQ22" s="5" t="n">
        <f aca="false">IF(Kalender!LQ22&lt;&gt;1,0,IF(AND($B22&gt;0,INDEX(Kalender!LQ$68:LQ$77,MAX(1,$B22))&gt;INDEX(Kalender!$B$68:$B$77,MAX(1,$B22))),1,0)+IF(OR(AND($C22&gt;0,INDEX(Kalender!LQ$81:LQ$110,MAX(1,$C22))&gt;INDEX(Kalender!$B$81:$B$110,MAX(1,$C22))),AND($D22&gt;0,INDEX(Kalender!LQ$81:LQ$110,MAX(1,$D22))&gt;INDEX(Kalender!$B$81:$B$110,MAX(1,$D22))),AND($E22&gt;0,INDEX(Kalender!LQ$81:LQ$110,MAX(1,$E22))&gt;INDEX(Kalender!$B$81:$B$110,MAX(1,$E22))),AND($F22&gt;0,INDEX(Kalender!LQ$81:LQ$110,MAX(1,$F22))&gt;INDEX(Kalender!$B$81:$B$110,MAX(1,$F22)))),2,0))</f>
        <v>0</v>
      </c>
      <c r="LR22" s="5" t="n">
        <f aca="false">IF(Kalender!LR22&lt;&gt;1,0,IF(AND($B22&gt;0,INDEX(Kalender!LR$68:LR$77,MAX(1,$B22))&gt;INDEX(Kalender!$B$68:$B$77,MAX(1,$B22))),1,0)+IF(OR(AND($C22&gt;0,INDEX(Kalender!LR$81:LR$110,MAX(1,$C22))&gt;INDEX(Kalender!$B$81:$B$110,MAX(1,$C22))),AND($D22&gt;0,INDEX(Kalender!LR$81:LR$110,MAX(1,$D22))&gt;INDEX(Kalender!$B$81:$B$110,MAX(1,$D22))),AND($E22&gt;0,INDEX(Kalender!LR$81:LR$110,MAX(1,$E22))&gt;INDEX(Kalender!$B$81:$B$110,MAX(1,$E22))),AND($F22&gt;0,INDEX(Kalender!LR$81:LR$110,MAX(1,$F22))&gt;INDEX(Kalender!$B$81:$B$110,MAX(1,$F22)))),2,0))</f>
        <v>0</v>
      </c>
      <c r="LS22" s="5" t="n">
        <f aca="false">IF(Kalender!LS22&lt;&gt;1,0,IF(AND($B22&gt;0,INDEX(Kalender!LS$68:LS$77,MAX(1,$B22))&gt;INDEX(Kalender!$B$68:$B$77,MAX(1,$B22))),1,0)+IF(OR(AND($C22&gt;0,INDEX(Kalender!LS$81:LS$110,MAX(1,$C22))&gt;INDEX(Kalender!$B$81:$B$110,MAX(1,$C22))),AND($D22&gt;0,INDEX(Kalender!LS$81:LS$110,MAX(1,$D22))&gt;INDEX(Kalender!$B$81:$B$110,MAX(1,$D22))),AND($E22&gt;0,INDEX(Kalender!LS$81:LS$110,MAX(1,$E22))&gt;INDEX(Kalender!$B$81:$B$110,MAX(1,$E22))),AND($F22&gt;0,INDEX(Kalender!LS$81:LS$110,MAX(1,$F22))&gt;INDEX(Kalender!$B$81:$B$110,MAX(1,$F22)))),2,0))</f>
        <v>0</v>
      </c>
      <c r="LT22" s="5" t="n">
        <f aca="false">IF(Kalender!LT22&lt;&gt;1,0,IF(AND($B22&gt;0,INDEX(Kalender!LT$68:LT$77,MAX(1,$B22))&gt;INDEX(Kalender!$B$68:$B$77,MAX(1,$B22))),1,0)+IF(OR(AND($C22&gt;0,INDEX(Kalender!LT$81:LT$110,MAX(1,$C22))&gt;INDEX(Kalender!$B$81:$B$110,MAX(1,$C22))),AND($D22&gt;0,INDEX(Kalender!LT$81:LT$110,MAX(1,$D22))&gt;INDEX(Kalender!$B$81:$B$110,MAX(1,$D22))),AND($E22&gt;0,INDEX(Kalender!LT$81:LT$110,MAX(1,$E22))&gt;INDEX(Kalender!$B$81:$B$110,MAX(1,$E22))),AND($F22&gt;0,INDEX(Kalender!LT$81:LT$110,MAX(1,$F22))&gt;INDEX(Kalender!$B$81:$B$110,MAX(1,$F22)))),2,0))</f>
        <v>0</v>
      </c>
      <c r="LU22" s="5" t="n">
        <f aca="false">IF(Kalender!LU22&lt;&gt;1,0,IF(AND($B22&gt;0,INDEX(Kalender!LU$68:LU$77,MAX(1,$B22))&gt;INDEX(Kalender!$B$68:$B$77,MAX(1,$B22))),1,0)+IF(OR(AND($C22&gt;0,INDEX(Kalender!LU$81:LU$110,MAX(1,$C22))&gt;INDEX(Kalender!$B$81:$B$110,MAX(1,$C22))),AND($D22&gt;0,INDEX(Kalender!LU$81:LU$110,MAX(1,$D22))&gt;INDEX(Kalender!$B$81:$B$110,MAX(1,$D22))),AND($E22&gt;0,INDEX(Kalender!LU$81:LU$110,MAX(1,$E22))&gt;INDEX(Kalender!$B$81:$B$110,MAX(1,$E22))),AND($F22&gt;0,INDEX(Kalender!LU$81:LU$110,MAX(1,$F22))&gt;INDEX(Kalender!$B$81:$B$110,MAX(1,$F22)))),2,0))</f>
        <v>0</v>
      </c>
      <c r="LV22" s="5" t="n">
        <f aca="false">IF(Kalender!LV22&lt;&gt;1,0,IF(AND($B22&gt;0,INDEX(Kalender!LV$68:LV$77,MAX(1,$B22))&gt;INDEX(Kalender!$B$68:$B$77,MAX(1,$B22))),1,0)+IF(OR(AND($C22&gt;0,INDEX(Kalender!LV$81:LV$110,MAX(1,$C22))&gt;INDEX(Kalender!$B$81:$B$110,MAX(1,$C22))),AND($D22&gt;0,INDEX(Kalender!LV$81:LV$110,MAX(1,$D22))&gt;INDEX(Kalender!$B$81:$B$110,MAX(1,$D22))),AND($E22&gt;0,INDEX(Kalender!LV$81:LV$110,MAX(1,$E22))&gt;INDEX(Kalender!$B$81:$B$110,MAX(1,$E22))),AND($F22&gt;0,INDEX(Kalender!LV$81:LV$110,MAX(1,$F22))&gt;INDEX(Kalender!$B$81:$B$110,MAX(1,$F22)))),2,0))</f>
        <v>0</v>
      </c>
      <c r="LW22" s="5" t="n">
        <f aca="false">IF(Kalender!LW22&lt;&gt;1,0,IF(AND($B22&gt;0,INDEX(Kalender!LW$68:LW$77,MAX(1,$B22))&gt;INDEX(Kalender!$B$68:$B$77,MAX(1,$B22))),1,0)+IF(OR(AND($C22&gt;0,INDEX(Kalender!LW$81:LW$110,MAX(1,$C22))&gt;INDEX(Kalender!$B$81:$B$110,MAX(1,$C22))),AND($D22&gt;0,INDEX(Kalender!LW$81:LW$110,MAX(1,$D22))&gt;INDEX(Kalender!$B$81:$B$110,MAX(1,$D22))),AND($E22&gt;0,INDEX(Kalender!LW$81:LW$110,MAX(1,$E22))&gt;INDEX(Kalender!$B$81:$B$110,MAX(1,$E22))),AND($F22&gt;0,INDEX(Kalender!LW$81:LW$110,MAX(1,$F22))&gt;INDEX(Kalender!$B$81:$B$110,MAX(1,$F22)))),2,0))</f>
        <v>0</v>
      </c>
      <c r="LX22" s="5" t="n">
        <f aca="false">IF(Kalender!LX22&lt;&gt;1,0,IF(AND($B22&gt;0,INDEX(Kalender!LX$68:LX$77,MAX(1,$B22))&gt;INDEX(Kalender!$B$68:$B$77,MAX(1,$B22))),1,0)+IF(OR(AND($C22&gt;0,INDEX(Kalender!LX$81:LX$110,MAX(1,$C22))&gt;INDEX(Kalender!$B$81:$B$110,MAX(1,$C22))),AND($D22&gt;0,INDEX(Kalender!LX$81:LX$110,MAX(1,$D22))&gt;INDEX(Kalender!$B$81:$B$110,MAX(1,$D22))),AND($E22&gt;0,INDEX(Kalender!LX$81:LX$110,MAX(1,$E22))&gt;INDEX(Kalender!$B$81:$B$110,MAX(1,$E22))),AND($F22&gt;0,INDEX(Kalender!LX$81:LX$110,MAX(1,$F22))&gt;INDEX(Kalender!$B$81:$B$110,MAX(1,$F22)))),2,0))</f>
        <v>0</v>
      </c>
      <c r="LY22" s="5" t="n">
        <f aca="false">IF(Kalender!LY22&lt;&gt;1,0,IF(AND($B22&gt;0,INDEX(Kalender!LY$68:LY$77,MAX(1,$B22))&gt;INDEX(Kalender!$B$68:$B$77,MAX(1,$B22))),1,0)+IF(OR(AND($C22&gt;0,INDEX(Kalender!LY$81:LY$110,MAX(1,$C22))&gt;INDEX(Kalender!$B$81:$B$110,MAX(1,$C22))),AND($D22&gt;0,INDEX(Kalender!LY$81:LY$110,MAX(1,$D22))&gt;INDEX(Kalender!$B$81:$B$110,MAX(1,$D22))),AND($E22&gt;0,INDEX(Kalender!LY$81:LY$110,MAX(1,$E22))&gt;INDEX(Kalender!$B$81:$B$110,MAX(1,$E22))),AND($F22&gt;0,INDEX(Kalender!LY$81:LY$110,MAX(1,$F22))&gt;INDEX(Kalender!$B$81:$B$110,MAX(1,$F22)))),2,0))</f>
        <v>0</v>
      </c>
      <c r="LZ22" s="5" t="n">
        <f aca="false">IF(Kalender!LZ22&lt;&gt;1,0,IF(AND($B22&gt;0,INDEX(Kalender!LZ$68:LZ$77,MAX(1,$B22))&gt;INDEX(Kalender!$B$68:$B$77,MAX(1,$B22))),1,0)+IF(OR(AND($C22&gt;0,INDEX(Kalender!LZ$81:LZ$110,MAX(1,$C22))&gt;INDEX(Kalender!$B$81:$B$110,MAX(1,$C22))),AND($D22&gt;0,INDEX(Kalender!LZ$81:LZ$110,MAX(1,$D22))&gt;INDEX(Kalender!$B$81:$B$110,MAX(1,$D22))),AND($E22&gt;0,INDEX(Kalender!LZ$81:LZ$110,MAX(1,$E22))&gt;INDEX(Kalender!$B$81:$B$110,MAX(1,$E22))),AND($F22&gt;0,INDEX(Kalender!LZ$81:LZ$110,MAX(1,$F22))&gt;INDEX(Kalender!$B$81:$B$110,MAX(1,$F22)))),2,0))</f>
        <v>0</v>
      </c>
      <c r="MA22" s="5" t="n">
        <f aca="false">IF(Kalender!MA22&lt;&gt;1,0,IF(AND($B22&gt;0,INDEX(Kalender!MA$68:MA$77,MAX(1,$B22))&gt;INDEX(Kalender!$B$68:$B$77,MAX(1,$B22))),1,0)+IF(OR(AND($C22&gt;0,INDEX(Kalender!MA$81:MA$110,MAX(1,$C22))&gt;INDEX(Kalender!$B$81:$B$110,MAX(1,$C22))),AND($D22&gt;0,INDEX(Kalender!MA$81:MA$110,MAX(1,$D22))&gt;INDEX(Kalender!$B$81:$B$110,MAX(1,$D22))),AND($E22&gt;0,INDEX(Kalender!MA$81:MA$110,MAX(1,$E22))&gt;INDEX(Kalender!$B$81:$B$110,MAX(1,$E22))),AND($F22&gt;0,INDEX(Kalender!MA$81:MA$110,MAX(1,$F22))&gt;INDEX(Kalender!$B$81:$B$110,MAX(1,$F22)))),2,0))</f>
        <v>0</v>
      </c>
      <c r="MB22" s="5" t="n">
        <f aca="false">IF(Kalender!MB22&lt;&gt;1,0,IF(AND($B22&gt;0,INDEX(Kalender!MB$68:MB$77,MAX(1,$B22))&gt;INDEX(Kalender!$B$68:$B$77,MAX(1,$B22))),1,0)+IF(OR(AND($C22&gt;0,INDEX(Kalender!MB$81:MB$110,MAX(1,$C22))&gt;INDEX(Kalender!$B$81:$B$110,MAX(1,$C22))),AND($D22&gt;0,INDEX(Kalender!MB$81:MB$110,MAX(1,$D22))&gt;INDEX(Kalender!$B$81:$B$110,MAX(1,$D22))),AND($E22&gt;0,INDEX(Kalender!MB$81:MB$110,MAX(1,$E22))&gt;INDEX(Kalender!$B$81:$B$110,MAX(1,$E22))),AND($F22&gt;0,INDEX(Kalender!MB$81:MB$110,MAX(1,$F22))&gt;INDEX(Kalender!$B$81:$B$110,MAX(1,$F22)))),2,0))</f>
        <v>0</v>
      </c>
      <c r="MC22" s="5" t="n">
        <f aca="false">IF(Kalender!MC22&lt;&gt;1,0,IF(AND($B22&gt;0,INDEX(Kalender!MC$68:MC$77,MAX(1,$B22))&gt;INDEX(Kalender!$B$68:$B$77,MAX(1,$B22))),1,0)+IF(OR(AND($C22&gt;0,INDEX(Kalender!MC$81:MC$110,MAX(1,$C22))&gt;INDEX(Kalender!$B$81:$B$110,MAX(1,$C22))),AND($D22&gt;0,INDEX(Kalender!MC$81:MC$110,MAX(1,$D22))&gt;INDEX(Kalender!$B$81:$B$110,MAX(1,$D22))),AND($E22&gt;0,INDEX(Kalender!MC$81:MC$110,MAX(1,$E22))&gt;INDEX(Kalender!$B$81:$B$110,MAX(1,$E22))),AND($F22&gt;0,INDEX(Kalender!MC$81:MC$110,MAX(1,$F22))&gt;INDEX(Kalender!$B$81:$B$110,MAX(1,$F22)))),2,0))</f>
        <v>0</v>
      </c>
      <c r="MD22" s="5" t="n">
        <f aca="false">IF(Kalender!MD22&lt;&gt;1,0,IF(AND($B22&gt;0,INDEX(Kalender!MD$68:MD$77,MAX(1,$B22))&gt;INDEX(Kalender!$B$68:$B$77,MAX(1,$B22))),1,0)+IF(OR(AND($C22&gt;0,INDEX(Kalender!MD$81:MD$110,MAX(1,$C22))&gt;INDEX(Kalender!$B$81:$B$110,MAX(1,$C22))),AND($D22&gt;0,INDEX(Kalender!MD$81:MD$110,MAX(1,$D22))&gt;INDEX(Kalender!$B$81:$B$110,MAX(1,$D22))),AND($E22&gt;0,INDEX(Kalender!MD$81:MD$110,MAX(1,$E22))&gt;INDEX(Kalender!$B$81:$B$110,MAX(1,$E22))),AND($F22&gt;0,INDEX(Kalender!MD$81:MD$110,MAX(1,$F22))&gt;INDEX(Kalender!$B$81:$B$110,MAX(1,$F22)))),2,0))</f>
        <v>0</v>
      </c>
      <c r="ME22" s="5" t="n">
        <f aca="false">IF(Kalender!ME22&lt;&gt;1,0,IF(AND($B22&gt;0,INDEX(Kalender!ME$68:ME$77,MAX(1,$B22))&gt;INDEX(Kalender!$B$68:$B$77,MAX(1,$B22))),1,0)+IF(OR(AND($C22&gt;0,INDEX(Kalender!ME$81:ME$110,MAX(1,$C22))&gt;INDEX(Kalender!$B$81:$B$110,MAX(1,$C22))),AND($D22&gt;0,INDEX(Kalender!ME$81:ME$110,MAX(1,$D22))&gt;INDEX(Kalender!$B$81:$B$110,MAX(1,$D22))),AND($E22&gt;0,INDEX(Kalender!ME$81:ME$110,MAX(1,$E22))&gt;INDEX(Kalender!$B$81:$B$110,MAX(1,$E22))),AND($F22&gt;0,INDEX(Kalender!ME$81:ME$110,MAX(1,$F22))&gt;INDEX(Kalender!$B$81:$B$110,MAX(1,$F22)))),2,0))</f>
        <v>0</v>
      </c>
      <c r="MF22" s="5" t="n">
        <f aca="false">IF(Kalender!MF22&lt;&gt;1,0,IF(AND($B22&gt;0,INDEX(Kalender!MF$68:MF$77,MAX(1,$B22))&gt;INDEX(Kalender!$B$68:$B$77,MAX(1,$B22))),1,0)+IF(OR(AND($C22&gt;0,INDEX(Kalender!MF$81:MF$110,MAX(1,$C22))&gt;INDEX(Kalender!$B$81:$B$110,MAX(1,$C22))),AND($D22&gt;0,INDEX(Kalender!MF$81:MF$110,MAX(1,$D22))&gt;INDEX(Kalender!$B$81:$B$110,MAX(1,$D22))),AND($E22&gt;0,INDEX(Kalender!MF$81:MF$110,MAX(1,$E22))&gt;INDEX(Kalender!$B$81:$B$110,MAX(1,$E22))),AND($F22&gt;0,INDEX(Kalender!MF$81:MF$110,MAX(1,$F22))&gt;INDEX(Kalender!$B$81:$B$110,MAX(1,$F22)))),2,0))</f>
        <v>0</v>
      </c>
      <c r="MG22" s="5" t="n">
        <f aca="false">IF(Kalender!MG22&lt;&gt;1,0,IF(AND($B22&gt;0,INDEX(Kalender!MG$68:MG$77,MAX(1,$B22))&gt;INDEX(Kalender!$B$68:$B$77,MAX(1,$B22))),1,0)+IF(OR(AND($C22&gt;0,INDEX(Kalender!MG$81:MG$110,MAX(1,$C22))&gt;INDEX(Kalender!$B$81:$B$110,MAX(1,$C22))),AND($D22&gt;0,INDEX(Kalender!MG$81:MG$110,MAX(1,$D22))&gt;INDEX(Kalender!$B$81:$B$110,MAX(1,$D22))),AND($E22&gt;0,INDEX(Kalender!MG$81:MG$110,MAX(1,$E22))&gt;INDEX(Kalender!$B$81:$B$110,MAX(1,$E22))),AND($F22&gt;0,INDEX(Kalender!MG$81:MG$110,MAX(1,$F22))&gt;INDEX(Kalender!$B$81:$B$110,MAX(1,$F22)))),2,0))</f>
        <v>0</v>
      </c>
      <c r="MH22" s="5" t="n">
        <f aca="false">IF(Kalender!MH22&lt;&gt;1,0,IF(AND($B22&gt;0,INDEX(Kalender!MH$68:MH$77,MAX(1,$B22))&gt;INDEX(Kalender!$B$68:$B$77,MAX(1,$B22))),1,0)+IF(OR(AND($C22&gt;0,INDEX(Kalender!MH$81:MH$110,MAX(1,$C22))&gt;INDEX(Kalender!$B$81:$B$110,MAX(1,$C22))),AND($D22&gt;0,INDEX(Kalender!MH$81:MH$110,MAX(1,$D22))&gt;INDEX(Kalender!$B$81:$B$110,MAX(1,$D22))),AND($E22&gt;0,INDEX(Kalender!MH$81:MH$110,MAX(1,$E22))&gt;INDEX(Kalender!$B$81:$B$110,MAX(1,$E22))),AND($F22&gt;0,INDEX(Kalender!MH$81:MH$110,MAX(1,$F22))&gt;INDEX(Kalender!$B$81:$B$110,MAX(1,$F22)))),2,0))</f>
        <v>0</v>
      </c>
      <c r="MI22" s="5" t="n">
        <f aca="false">IF(Kalender!MI22&lt;&gt;1,0,IF(AND($B22&gt;0,INDEX(Kalender!MI$68:MI$77,MAX(1,$B22))&gt;INDEX(Kalender!$B$68:$B$77,MAX(1,$B22))),1,0)+IF(OR(AND($C22&gt;0,INDEX(Kalender!MI$81:MI$110,MAX(1,$C22))&gt;INDEX(Kalender!$B$81:$B$110,MAX(1,$C22))),AND($D22&gt;0,INDEX(Kalender!MI$81:MI$110,MAX(1,$D22))&gt;INDEX(Kalender!$B$81:$B$110,MAX(1,$D22))),AND($E22&gt;0,INDEX(Kalender!MI$81:MI$110,MAX(1,$E22))&gt;INDEX(Kalender!$B$81:$B$110,MAX(1,$E22))),AND($F22&gt;0,INDEX(Kalender!MI$81:MI$110,MAX(1,$F22))&gt;INDEX(Kalender!$B$81:$B$110,MAX(1,$F22)))),2,0))</f>
        <v>0</v>
      </c>
      <c r="MJ22" s="5" t="n">
        <f aca="false">IF(Kalender!MJ22&lt;&gt;1,0,IF(AND($B22&gt;0,INDEX(Kalender!MJ$68:MJ$77,MAX(1,$B22))&gt;INDEX(Kalender!$B$68:$B$77,MAX(1,$B22))),1,0)+IF(OR(AND($C22&gt;0,INDEX(Kalender!MJ$81:MJ$110,MAX(1,$C22))&gt;INDEX(Kalender!$B$81:$B$110,MAX(1,$C22))),AND($D22&gt;0,INDEX(Kalender!MJ$81:MJ$110,MAX(1,$D22))&gt;INDEX(Kalender!$B$81:$B$110,MAX(1,$D22))),AND($E22&gt;0,INDEX(Kalender!MJ$81:MJ$110,MAX(1,$E22))&gt;INDEX(Kalender!$B$81:$B$110,MAX(1,$E22))),AND($F22&gt;0,INDEX(Kalender!MJ$81:MJ$110,MAX(1,$F22))&gt;INDEX(Kalender!$B$81:$B$110,MAX(1,$F22)))),2,0))</f>
        <v>0</v>
      </c>
      <c r="MK22" s="5" t="n">
        <f aca="false">IF(Kalender!MK22&lt;&gt;1,0,IF(AND($B22&gt;0,INDEX(Kalender!MK$68:MK$77,MAX(1,$B22))&gt;INDEX(Kalender!$B$68:$B$77,MAX(1,$B22))),1,0)+IF(OR(AND($C22&gt;0,INDEX(Kalender!MK$81:MK$110,MAX(1,$C22))&gt;INDEX(Kalender!$B$81:$B$110,MAX(1,$C22))),AND($D22&gt;0,INDEX(Kalender!MK$81:MK$110,MAX(1,$D22))&gt;INDEX(Kalender!$B$81:$B$110,MAX(1,$D22))),AND($E22&gt;0,INDEX(Kalender!MK$81:MK$110,MAX(1,$E22))&gt;INDEX(Kalender!$B$81:$B$110,MAX(1,$E22))),AND($F22&gt;0,INDEX(Kalender!MK$81:MK$110,MAX(1,$F22))&gt;INDEX(Kalender!$B$81:$B$110,MAX(1,$F22)))),2,0))</f>
        <v>0</v>
      </c>
      <c r="ML22" s="5" t="n">
        <f aca="false">IF(Kalender!ML22&lt;&gt;1,0,IF(AND($B22&gt;0,INDEX(Kalender!ML$68:ML$77,MAX(1,$B22))&gt;INDEX(Kalender!$B$68:$B$77,MAX(1,$B22))),1,0)+IF(OR(AND($C22&gt;0,INDEX(Kalender!ML$81:ML$110,MAX(1,$C22))&gt;INDEX(Kalender!$B$81:$B$110,MAX(1,$C22))),AND($D22&gt;0,INDEX(Kalender!ML$81:ML$110,MAX(1,$D22))&gt;INDEX(Kalender!$B$81:$B$110,MAX(1,$D22))),AND($E22&gt;0,INDEX(Kalender!ML$81:ML$110,MAX(1,$E22))&gt;INDEX(Kalender!$B$81:$B$110,MAX(1,$E22))),AND($F22&gt;0,INDEX(Kalender!ML$81:ML$110,MAX(1,$F22))&gt;INDEX(Kalender!$B$81:$B$110,MAX(1,$F22)))),2,0))</f>
        <v>0</v>
      </c>
      <c r="MM22" s="5" t="n">
        <f aca="false">IF(Kalender!MM22&lt;&gt;1,0,IF(AND($B22&gt;0,INDEX(Kalender!MM$68:MM$77,MAX(1,$B22))&gt;INDEX(Kalender!$B$68:$B$77,MAX(1,$B22))),1,0)+IF(OR(AND($C22&gt;0,INDEX(Kalender!MM$81:MM$110,MAX(1,$C22))&gt;INDEX(Kalender!$B$81:$B$110,MAX(1,$C22))),AND($D22&gt;0,INDEX(Kalender!MM$81:MM$110,MAX(1,$D22))&gt;INDEX(Kalender!$B$81:$B$110,MAX(1,$D22))),AND($E22&gt;0,INDEX(Kalender!MM$81:MM$110,MAX(1,$E22))&gt;INDEX(Kalender!$B$81:$B$110,MAX(1,$E22))),AND($F22&gt;0,INDEX(Kalender!MM$81:MM$110,MAX(1,$F22))&gt;INDEX(Kalender!$B$81:$B$110,MAX(1,$F22)))),2,0))</f>
        <v>0</v>
      </c>
      <c r="MN22" s="5" t="n">
        <f aca="false">IF(Kalender!MN22&lt;&gt;1,0,IF(AND($B22&gt;0,INDEX(Kalender!MN$68:MN$77,MAX(1,$B22))&gt;INDEX(Kalender!$B$68:$B$77,MAX(1,$B22))),1,0)+IF(OR(AND($C22&gt;0,INDEX(Kalender!MN$81:MN$110,MAX(1,$C22))&gt;INDEX(Kalender!$B$81:$B$110,MAX(1,$C22))),AND($D22&gt;0,INDEX(Kalender!MN$81:MN$110,MAX(1,$D22))&gt;INDEX(Kalender!$B$81:$B$110,MAX(1,$D22))),AND($E22&gt;0,INDEX(Kalender!MN$81:MN$110,MAX(1,$E22))&gt;INDEX(Kalender!$B$81:$B$110,MAX(1,$E22))),AND($F22&gt;0,INDEX(Kalender!MN$81:MN$110,MAX(1,$F22))&gt;INDEX(Kalender!$B$81:$B$110,MAX(1,$F22)))),2,0))</f>
        <v>0</v>
      </c>
      <c r="MO22" s="5" t="n">
        <f aca="false">IF(Kalender!MO22&lt;&gt;1,0,IF(AND($B22&gt;0,INDEX(Kalender!MO$68:MO$77,MAX(1,$B22))&gt;INDEX(Kalender!$B$68:$B$77,MAX(1,$B22))),1,0)+IF(OR(AND($C22&gt;0,INDEX(Kalender!MO$81:MO$110,MAX(1,$C22))&gt;INDEX(Kalender!$B$81:$B$110,MAX(1,$C22))),AND($D22&gt;0,INDEX(Kalender!MO$81:MO$110,MAX(1,$D22))&gt;INDEX(Kalender!$B$81:$B$110,MAX(1,$D22))),AND($E22&gt;0,INDEX(Kalender!MO$81:MO$110,MAX(1,$E22))&gt;INDEX(Kalender!$B$81:$B$110,MAX(1,$E22))),AND($F22&gt;0,INDEX(Kalender!MO$81:MO$110,MAX(1,$F22))&gt;INDEX(Kalender!$B$81:$B$110,MAX(1,$F22)))),2,0))</f>
        <v>0</v>
      </c>
      <c r="MP22" s="5" t="n">
        <f aca="false">IF(Kalender!MP22&lt;&gt;1,0,IF(AND($B22&gt;0,INDEX(Kalender!MP$68:MP$77,MAX(1,$B22))&gt;INDEX(Kalender!$B$68:$B$77,MAX(1,$B22))),1,0)+IF(OR(AND($C22&gt;0,INDEX(Kalender!MP$81:MP$110,MAX(1,$C22))&gt;INDEX(Kalender!$B$81:$B$110,MAX(1,$C22))),AND($D22&gt;0,INDEX(Kalender!MP$81:MP$110,MAX(1,$D22))&gt;INDEX(Kalender!$B$81:$B$110,MAX(1,$D22))),AND($E22&gt;0,INDEX(Kalender!MP$81:MP$110,MAX(1,$E22))&gt;INDEX(Kalender!$B$81:$B$110,MAX(1,$E22))),AND($F22&gt;0,INDEX(Kalender!MP$81:MP$110,MAX(1,$F22))&gt;INDEX(Kalender!$B$81:$B$110,MAX(1,$F22)))),2,0))</f>
        <v>0</v>
      </c>
      <c r="MQ22" s="5" t="n">
        <f aca="false">IF(Kalender!MQ22&lt;&gt;1,0,IF(AND($B22&gt;0,INDEX(Kalender!MQ$68:MQ$77,MAX(1,$B22))&gt;INDEX(Kalender!$B$68:$B$77,MAX(1,$B22))),1,0)+IF(OR(AND($C22&gt;0,INDEX(Kalender!MQ$81:MQ$110,MAX(1,$C22))&gt;INDEX(Kalender!$B$81:$B$110,MAX(1,$C22))),AND($D22&gt;0,INDEX(Kalender!MQ$81:MQ$110,MAX(1,$D22))&gt;INDEX(Kalender!$B$81:$B$110,MAX(1,$D22))),AND($E22&gt;0,INDEX(Kalender!MQ$81:MQ$110,MAX(1,$E22))&gt;INDEX(Kalender!$B$81:$B$110,MAX(1,$E22))),AND($F22&gt;0,INDEX(Kalender!MQ$81:MQ$110,MAX(1,$F22))&gt;INDEX(Kalender!$B$81:$B$110,MAX(1,$F22)))),2,0))</f>
        <v>0</v>
      </c>
      <c r="MR22" s="5" t="n">
        <f aca="false">IF(Kalender!MR22&lt;&gt;1,0,IF(AND($B22&gt;0,INDEX(Kalender!MR$68:MR$77,MAX(1,$B22))&gt;INDEX(Kalender!$B$68:$B$77,MAX(1,$B22))),1,0)+IF(OR(AND($C22&gt;0,INDEX(Kalender!MR$81:MR$110,MAX(1,$C22))&gt;INDEX(Kalender!$B$81:$B$110,MAX(1,$C22))),AND($D22&gt;0,INDEX(Kalender!MR$81:MR$110,MAX(1,$D22))&gt;INDEX(Kalender!$B$81:$B$110,MAX(1,$D22))),AND($E22&gt;0,INDEX(Kalender!MR$81:MR$110,MAX(1,$E22))&gt;INDEX(Kalender!$B$81:$B$110,MAX(1,$E22))),AND($F22&gt;0,INDEX(Kalender!MR$81:MR$110,MAX(1,$F22))&gt;INDEX(Kalender!$B$81:$B$110,MAX(1,$F22)))),2,0))</f>
        <v>0</v>
      </c>
      <c r="MS22" s="5" t="n">
        <f aca="false">IF(Kalender!MS22&lt;&gt;1,0,IF(AND($B22&gt;0,INDEX(Kalender!MS$68:MS$77,MAX(1,$B22))&gt;INDEX(Kalender!$B$68:$B$77,MAX(1,$B22))),1,0)+IF(OR(AND($C22&gt;0,INDEX(Kalender!MS$81:MS$110,MAX(1,$C22))&gt;INDEX(Kalender!$B$81:$B$110,MAX(1,$C22))),AND($D22&gt;0,INDEX(Kalender!MS$81:MS$110,MAX(1,$D22))&gt;INDEX(Kalender!$B$81:$B$110,MAX(1,$D22))),AND($E22&gt;0,INDEX(Kalender!MS$81:MS$110,MAX(1,$E22))&gt;INDEX(Kalender!$B$81:$B$110,MAX(1,$E22))),AND($F22&gt;0,INDEX(Kalender!MS$81:MS$110,MAX(1,$F22))&gt;INDEX(Kalender!$B$81:$B$110,MAX(1,$F22)))),2,0))</f>
        <v>0</v>
      </c>
      <c r="MT22" s="5" t="n">
        <f aca="false">IF(Kalender!MT22&lt;&gt;1,0,IF(AND($B22&gt;0,INDEX(Kalender!MT$68:MT$77,MAX(1,$B22))&gt;INDEX(Kalender!$B$68:$B$77,MAX(1,$B22))),1,0)+IF(OR(AND($C22&gt;0,INDEX(Kalender!MT$81:MT$110,MAX(1,$C22))&gt;INDEX(Kalender!$B$81:$B$110,MAX(1,$C22))),AND($D22&gt;0,INDEX(Kalender!MT$81:MT$110,MAX(1,$D22))&gt;INDEX(Kalender!$B$81:$B$110,MAX(1,$D22))),AND($E22&gt;0,INDEX(Kalender!MT$81:MT$110,MAX(1,$E22))&gt;INDEX(Kalender!$B$81:$B$110,MAX(1,$E22))),AND($F22&gt;0,INDEX(Kalender!MT$81:MT$110,MAX(1,$F22))&gt;INDEX(Kalender!$B$81:$B$110,MAX(1,$F22)))),2,0))</f>
        <v>0</v>
      </c>
      <c r="MU22" s="5" t="n">
        <f aca="false">IF(Kalender!MU22&lt;&gt;1,0,IF(AND($B22&gt;0,INDEX(Kalender!MU$68:MU$77,MAX(1,$B22))&gt;INDEX(Kalender!$B$68:$B$77,MAX(1,$B22))),1,0)+IF(OR(AND($C22&gt;0,INDEX(Kalender!MU$81:MU$110,MAX(1,$C22))&gt;INDEX(Kalender!$B$81:$B$110,MAX(1,$C22))),AND($D22&gt;0,INDEX(Kalender!MU$81:MU$110,MAX(1,$D22))&gt;INDEX(Kalender!$B$81:$B$110,MAX(1,$D22))),AND($E22&gt;0,INDEX(Kalender!MU$81:MU$110,MAX(1,$E22))&gt;INDEX(Kalender!$B$81:$B$110,MAX(1,$E22))),AND($F22&gt;0,INDEX(Kalender!MU$81:MU$110,MAX(1,$F22))&gt;INDEX(Kalender!$B$81:$B$110,MAX(1,$F22)))),2,0))</f>
        <v>0</v>
      </c>
      <c r="MV22" s="5" t="n">
        <f aca="false">IF(Kalender!MV22&lt;&gt;1,0,IF(AND($B22&gt;0,INDEX(Kalender!MV$68:MV$77,MAX(1,$B22))&gt;INDEX(Kalender!$B$68:$B$77,MAX(1,$B22))),1,0)+IF(OR(AND($C22&gt;0,INDEX(Kalender!MV$81:MV$110,MAX(1,$C22))&gt;INDEX(Kalender!$B$81:$B$110,MAX(1,$C22))),AND($D22&gt;0,INDEX(Kalender!MV$81:MV$110,MAX(1,$D22))&gt;INDEX(Kalender!$B$81:$B$110,MAX(1,$D22))),AND($E22&gt;0,INDEX(Kalender!MV$81:MV$110,MAX(1,$E22))&gt;INDEX(Kalender!$B$81:$B$110,MAX(1,$E22))),AND($F22&gt;0,INDEX(Kalender!MV$81:MV$110,MAX(1,$F22))&gt;INDEX(Kalender!$B$81:$B$110,MAX(1,$F22)))),2,0))</f>
        <v>0</v>
      </c>
      <c r="MW22" s="5" t="n">
        <f aca="false">IF(Kalender!MW22&lt;&gt;1,0,IF(AND($B22&gt;0,INDEX(Kalender!MW$68:MW$77,MAX(1,$B22))&gt;INDEX(Kalender!$B$68:$B$77,MAX(1,$B22))),1,0)+IF(OR(AND($C22&gt;0,INDEX(Kalender!MW$81:MW$110,MAX(1,$C22))&gt;INDEX(Kalender!$B$81:$B$110,MAX(1,$C22))),AND($D22&gt;0,INDEX(Kalender!MW$81:MW$110,MAX(1,$D22))&gt;INDEX(Kalender!$B$81:$B$110,MAX(1,$D22))),AND($E22&gt;0,INDEX(Kalender!MW$81:MW$110,MAX(1,$E22))&gt;INDEX(Kalender!$B$81:$B$110,MAX(1,$E22))),AND($F22&gt;0,INDEX(Kalender!MW$81:MW$110,MAX(1,$F22))&gt;INDEX(Kalender!$B$81:$B$110,MAX(1,$F22)))),2,0))</f>
        <v>0</v>
      </c>
      <c r="MX22" s="5" t="n">
        <f aca="false">IF(Kalender!MX22&lt;&gt;1,0,IF(AND($B22&gt;0,INDEX(Kalender!MX$68:MX$77,MAX(1,$B22))&gt;INDEX(Kalender!$B$68:$B$77,MAX(1,$B22))),1,0)+IF(OR(AND($C22&gt;0,INDEX(Kalender!MX$81:MX$110,MAX(1,$C22))&gt;INDEX(Kalender!$B$81:$B$110,MAX(1,$C22))),AND($D22&gt;0,INDEX(Kalender!MX$81:MX$110,MAX(1,$D22))&gt;INDEX(Kalender!$B$81:$B$110,MAX(1,$D22))),AND($E22&gt;0,INDEX(Kalender!MX$81:MX$110,MAX(1,$E22))&gt;INDEX(Kalender!$B$81:$B$110,MAX(1,$E22))),AND($F22&gt;0,INDEX(Kalender!MX$81:MX$110,MAX(1,$F22))&gt;INDEX(Kalender!$B$81:$B$110,MAX(1,$F22)))),2,0))</f>
        <v>0</v>
      </c>
      <c r="MY22" s="5" t="n">
        <f aca="false">IF(Kalender!MY22&lt;&gt;1,0,IF(AND($B22&gt;0,INDEX(Kalender!MY$68:MY$77,MAX(1,$B22))&gt;INDEX(Kalender!$B$68:$B$77,MAX(1,$B22))),1,0)+IF(OR(AND($C22&gt;0,INDEX(Kalender!MY$81:MY$110,MAX(1,$C22))&gt;INDEX(Kalender!$B$81:$B$110,MAX(1,$C22))),AND($D22&gt;0,INDEX(Kalender!MY$81:MY$110,MAX(1,$D22))&gt;INDEX(Kalender!$B$81:$B$110,MAX(1,$D22))),AND($E22&gt;0,INDEX(Kalender!MY$81:MY$110,MAX(1,$E22))&gt;INDEX(Kalender!$B$81:$B$110,MAX(1,$E22))),AND($F22&gt;0,INDEX(Kalender!MY$81:MY$110,MAX(1,$F22))&gt;INDEX(Kalender!$B$81:$B$110,MAX(1,$F22)))),2,0))</f>
        <v>0</v>
      </c>
      <c r="MZ22" s="5" t="n">
        <f aca="false">IF(Kalender!MZ22&lt;&gt;1,0,IF(AND($B22&gt;0,INDEX(Kalender!MZ$68:MZ$77,MAX(1,$B22))&gt;INDEX(Kalender!$B$68:$B$77,MAX(1,$B22))),1,0)+IF(OR(AND($C22&gt;0,INDEX(Kalender!MZ$81:MZ$110,MAX(1,$C22))&gt;INDEX(Kalender!$B$81:$B$110,MAX(1,$C22))),AND($D22&gt;0,INDEX(Kalender!MZ$81:MZ$110,MAX(1,$D22))&gt;INDEX(Kalender!$B$81:$B$110,MAX(1,$D22))),AND($E22&gt;0,INDEX(Kalender!MZ$81:MZ$110,MAX(1,$E22))&gt;INDEX(Kalender!$B$81:$B$110,MAX(1,$E22))),AND($F22&gt;0,INDEX(Kalender!MZ$81:MZ$110,MAX(1,$F22))&gt;INDEX(Kalender!$B$81:$B$110,MAX(1,$F22)))),2,0))</f>
        <v>0</v>
      </c>
      <c r="NA22" s="5" t="n">
        <f aca="false">IF(Kalender!NA22&lt;&gt;1,0,IF(AND($B22&gt;0,INDEX(Kalender!NA$68:NA$77,MAX(1,$B22))&gt;INDEX(Kalender!$B$68:$B$77,MAX(1,$B22))),1,0)+IF(OR(AND($C22&gt;0,INDEX(Kalender!NA$81:NA$110,MAX(1,$C22))&gt;INDEX(Kalender!$B$81:$B$110,MAX(1,$C22))),AND($D22&gt;0,INDEX(Kalender!NA$81:NA$110,MAX(1,$D22))&gt;INDEX(Kalender!$B$81:$B$110,MAX(1,$D22))),AND($E22&gt;0,INDEX(Kalender!NA$81:NA$110,MAX(1,$E22))&gt;INDEX(Kalender!$B$81:$B$110,MAX(1,$E22))),AND($F22&gt;0,INDEX(Kalender!NA$81:NA$110,MAX(1,$F22))&gt;INDEX(Kalender!$B$81:$B$110,MAX(1,$F22)))),2,0))</f>
        <v>0</v>
      </c>
      <c r="NB22" s="5" t="n">
        <f aca="false">IF(Kalender!NB22&lt;&gt;1,0,IF(AND($B22&gt;0,INDEX(Kalender!NB$68:NB$77,MAX(1,$B22))&gt;INDEX(Kalender!$B$68:$B$77,MAX(1,$B22))),1,0)+IF(OR(AND($C22&gt;0,INDEX(Kalender!NB$81:NB$110,MAX(1,$C22))&gt;INDEX(Kalender!$B$81:$B$110,MAX(1,$C22))),AND($D22&gt;0,INDEX(Kalender!NB$81:NB$110,MAX(1,$D22))&gt;INDEX(Kalender!$B$81:$B$110,MAX(1,$D22))),AND($E22&gt;0,INDEX(Kalender!NB$81:NB$110,MAX(1,$E22))&gt;INDEX(Kalender!$B$81:$B$110,MAX(1,$E22))),AND($F22&gt;0,INDEX(Kalender!NB$81:NB$110,MAX(1,$F22))&gt;INDEX(Kalender!$B$81:$B$110,MAX(1,$F22)))),2,0))</f>
        <v>0</v>
      </c>
      <c r="NC22" s="5" t="n">
        <f aca="false">IF(Kalender!NC22&lt;&gt;1,0,IF(AND($B22&gt;0,INDEX(Kalender!NC$68:NC$77,MAX(1,$B22))&gt;INDEX(Kalender!$B$68:$B$77,MAX(1,$B22))),1,0)+IF(OR(AND($C22&gt;0,INDEX(Kalender!NC$81:NC$110,MAX(1,$C22))&gt;INDEX(Kalender!$B$81:$B$110,MAX(1,$C22))),AND($D22&gt;0,INDEX(Kalender!NC$81:NC$110,MAX(1,$D22))&gt;INDEX(Kalender!$B$81:$B$110,MAX(1,$D22))),AND($E22&gt;0,INDEX(Kalender!NC$81:NC$110,MAX(1,$E22))&gt;INDEX(Kalender!$B$81:$B$110,MAX(1,$E22))),AND($F22&gt;0,INDEX(Kalender!NC$81:NC$110,MAX(1,$F22))&gt;INDEX(Kalender!$B$81:$B$110,MAX(1,$F22)))),2,0))</f>
        <v>0</v>
      </c>
      <c r="ND22" s="5" t="n">
        <f aca="false">IF(Kalender!ND22&lt;&gt;1,0,IF(AND($B22&gt;0,INDEX(Kalender!ND$68:ND$77,MAX(1,$B22))&gt;INDEX(Kalender!$B$68:$B$77,MAX(1,$B22))),1,0)+IF(OR(AND($C22&gt;0,INDEX(Kalender!ND$81:ND$110,MAX(1,$C22))&gt;INDEX(Kalender!$B$81:$B$110,MAX(1,$C22))),AND($D22&gt;0,INDEX(Kalender!ND$81:ND$110,MAX(1,$D22))&gt;INDEX(Kalender!$B$81:$B$110,MAX(1,$D22))),AND($E22&gt;0,INDEX(Kalender!ND$81:ND$110,MAX(1,$E22))&gt;INDEX(Kalender!$B$81:$B$110,MAX(1,$E22))),AND($F22&gt;0,INDEX(Kalender!ND$81:ND$110,MAX(1,$F22))&gt;INDEX(Kalender!$B$81:$B$110,MAX(1,$F22)))),2,0))</f>
        <v>0</v>
      </c>
      <c r="NE22" s="5" t="n">
        <f aca="false">IF(Kalender!NE22&lt;&gt;1,0,IF(AND($B22&gt;0,INDEX(Kalender!NE$68:NE$77,MAX(1,$B22))&gt;INDEX(Kalender!$B$68:$B$77,MAX(1,$B22))),1,0)+IF(OR(AND($C22&gt;0,INDEX(Kalender!NE$81:NE$110,MAX(1,$C22))&gt;INDEX(Kalender!$B$81:$B$110,MAX(1,$C22))),AND($D22&gt;0,INDEX(Kalender!NE$81:NE$110,MAX(1,$D22))&gt;INDEX(Kalender!$B$81:$B$110,MAX(1,$D22))),AND($E22&gt;0,INDEX(Kalender!NE$81:NE$110,MAX(1,$E22))&gt;INDEX(Kalender!$B$81:$B$110,MAX(1,$E22))),AND($F22&gt;0,INDEX(Kalender!NE$81:NE$110,MAX(1,$F22))&gt;INDEX(Kalender!$B$81:$B$110,MAX(1,$F22)))),2,0))</f>
        <v>0</v>
      </c>
      <c r="NF22" s="5" t="n">
        <f aca="false">IF(Kalender!NF22&lt;&gt;1,0,IF(AND($B22&gt;0,INDEX(Kalender!NF$68:NF$77,MAX(1,$B22))&gt;INDEX(Kalender!$B$68:$B$77,MAX(1,$B22))),1,0)+IF(OR(AND($C22&gt;0,INDEX(Kalender!NF$81:NF$110,MAX(1,$C22))&gt;INDEX(Kalender!$B$81:$B$110,MAX(1,$C22))),AND($D22&gt;0,INDEX(Kalender!NF$81:NF$110,MAX(1,$D22))&gt;INDEX(Kalender!$B$81:$B$110,MAX(1,$D22))),AND($E22&gt;0,INDEX(Kalender!NF$81:NF$110,MAX(1,$E22))&gt;INDEX(Kalender!$B$81:$B$110,MAX(1,$E22))),AND($F22&gt;0,INDEX(Kalender!NF$81:NF$110,MAX(1,$F22))&gt;INDEX(Kalender!$B$81:$B$110,MAX(1,$F22)))),2,0))</f>
        <v>0</v>
      </c>
      <c r="NG22" s="5" t="n">
        <f aca="false">IF(Kalender!NG22&lt;&gt;1,0,IF(AND($B22&gt;0,INDEX(Kalender!NG$68:NG$77,MAX(1,$B22))&gt;INDEX(Kalender!$B$68:$B$77,MAX(1,$B22))),1,0)+IF(OR(AND($C22&gt;0,INDEX(Kalender!NG$81:NG$110,MAX(1,$C22))&gt;INDEX(Kalender!$B$81:$B$110,MAX(1,$C22))),AND($D22&gt;0,INDEX(Kalender!NG$81:NG$110,MAX(1,$D22))&gt;INDEX(Kalender!$B$81:$B$110,MAX(1,$D22))),AND($E22&gt;0,INDEX(Kalender!NG$81:NG$110,MAX(1,$E22))&gt;INDEX(Kalender!$B$81:$B$110,MAX(1,$E22))),AND($F22&gt;0,INDEX(Kalender!NG$81:NG$110,MAX(1,$F22))&gt;INDEX(Kalender!$B$81:$B$110,MAX(1,$F22)))),2,0))</f>
        <v>0</v>
      </c>
      <c r="NH22" s="5" t="n">
        <f aca="false">IF(Kalender!NH22&lt;&gt;1,0,IF(AND($B22&gt;0,INDEX(Kalender!NH$68:NH$77,MAX(1,$B22))&gt;INDEX(Kalender!$B$68:$B$77,MAX(1,$B22))),1,0)+IF(OR(AND($C22&gt;0,INDEX(Kalender!NH$81:NH$110,MAX(1,$C22))&gt;INDEX(Kalender!$B$81:$B$110,MAX(1,$C22))),AND($D22&gt;0,INDEX(Kalender!NH$81:NH$110,MAX(1,$D22))&gt;INDEX(Kalender!$B$81:$B$110,MAX(1,$D22))),AND($E22&gt;0,INDEX(Kalender!NH$81:NH$110,MAX(1,$E22))&gt;INDEX(Kalender!$B$81:$B$110,MAX(1,$E22))),AND($F22&gt;0,INDEX(Kalender!NH$81:NH$110,MAX(1,$F22))&gt;INDEX(Kalender!$B$81:$B$110,MAX(1,$F22)))),2,0))</f>
        <v>0</v>
      </c>
    </row>
    <row r="23" customFormat="false" ht="15" hidden="false" customHeight="false" outlineLevel="0" collapsed="false">
      <c r="A23" s="5" t="str">
        <f aca="false">Kalender!A23</f>
        <v/>
      </c>
      <c r="B23" s="5" t="n">
        <f aca="false">IFERROR(MATCH(Kalender!$B23,Kalender!$A$68:$A$77,0),0)</f>
        <v>5</v>
      </c>
      <c r="C23" s="5" t="n">
        <f aca="false">IF(Kalender!C23="",0,IFERROR(MATCH(Kalender!C23,Kalender!$A$81:$A$110,0),0))</f>
        <v>0</v>
      </c>
      <c r="D23" s="5" t="n">
        <f aca="false">IF(Kalender!D23="",0,IFERROR(MATCH(Kalender!D23,Kalender!$A$81:$A$110,0),0))</f>
        <v>0</v>
      </c>
      <c r="E23" s="5" t="n">
        <f aca="false">IF(Kalender!E23="",0,IFERROR(MATCH(Kalender!E23,Kalender!$A$81:$A$110,0),0))</f>
        <v>0</v>
      </c>
      <c r="F23" s="5" t="n">
        <f aca="false">IF(Kalender!F23="",0,IFERROR(MATCH(Kalender!F23,Kalender!$A$81:$A$110,0),0))</f>
        <v>0</v>
      </c>
      <c r="G23" s="5" t="n">
        <f aca="false">IF(Kalender!G23&lt;&gt;1,0,IF(AND($B23&gt;0,INDEX(Kalender!G$68:G$77,MAX(1,$B23))&gt;INDEX(Kalender!$B$68:$B$77,MAX(1,$B23))),1,0)+IF(OR(AND($C23&gt;0,INDEX(Kalender!G$81:G$110,MAX(1,$C23))&gt;INDEX(Kalender!$B$81:$B$110,MAX(1,$C23))),AND($D23&gt;0,INDEX(Kalender!G$81:G$110,MAX(1,$D23))&gt;INDEX(Kalender!$B$81:$B$110,MAX(1,$D23))),AND($E23&gt;0,INDEX(Kalender!G$81:G$110,MAX(1,$E23))&gt;INDEX(Kalender!$B$81:$B$110,MAX(1,$E23))),AND($F23&gt;0,INDEX(Kalender!G$81:G$110,MAX(1,$F23))&gt;INDEX(Kalender!$B$81:$B$110,MAX(1,$F23)))),2,0))</f>
        <v>0</v>
      </c>
      <c r="H23" s="5" t="n">
        <f aca="false">IF(Kalender!H23&lt;&gt;1,0,IF(AND($B23&gt;0,INDEX(Kalender!H$68:H$77,MAX(1,$B23))&gt;INDEX(Kalender!$B$68:$B$77,MAX(1,$B23))),1,0)+IF(OR(AND($C23&gt;0,INDEX(Kalender!H$81:H$110,MAX(1,$C23))&gt;INDEX(Kalender!$B$81:$B$110,MAX(1,$C23))),AND($D23&gt;0,INDEX(Kalender!H$81:H$110,MAX(1,$D23))&gt;INDEX(Kalender!$B$81:$B$110,MAX(1,$D23))),AND($E23&gt;0,INDEX(Kalender!H$81:H$110,MAX(1,$E23))&gt;INDEX(Kalender!$B$81:$B$110,MAX(1,$E23))),AND($F23&gt;0,INDEX(Kalender!H$81:H$110,MAX(1,$F23))&gt;INDEX(Kalender!$B$81:$B$110,MAX(1,$F23)))),2,0))</f>
        <v>0</v>
      </c>
      <c r="I23" s="5" t="n">
        <f aca="false">IF(Kalender!I23&lt;&gt;1,0,IF(AND($B23&gt;0,INDEX(Kalender!I$68:I$77,MAX(1,$B23))&gt;INDEX(Kalender!$B$68:$B$77,MAX(1,$B23))),1,0)+IF(OR(AND($C23&gt;0,INDEX(Kalender!I$81:I$110,MAX(1,$C23))&gt;INDEX(Kalender!$B$81:$B$110,MAX(1,$C23))),AND($D23&gt;0,INDEX(Kalender!I$81:I$110,MAX(1,$D23))&gt;INDEX(Kalender!$B$81:$B$110,MAX(1,$D23))),AND($E23&gt;0,INDEX(Kalender!I$81:I$110,MAX(1,$E23))&gt;INDEX(Kalender!$B$81:$B$110,MAX(1,$E23))),AND($F23&gt;0,INDEX(Kalender!I$81:I$110,MAX(1,$F23))&gt;INDEX(Kalender!$B$81:$B$110,MAX(1,$F23)))),2,0))</f>
        <v>0</v>
      </c>
      <c r="J23" s="5" t="n">
        <f aca="false">IF(Kalender!J23&lt;&gt;1,0,IF(AND($B23&gt;0,INDEX(Kalender!J$68:J$77,MAX(1,$B23))&gt;INDEX(Kalender!$B$68:$B$77,MAX(1,$B23))),1,0)+IF(OR(AND($C23&gt;0,INDEX(Kalender!J$81:J$110,MAX(1,$C23))&gt;INDEX(Kalender!$B$81:$B$110,MAX(1,$C23))),AND($D23&gt;0,INDEX(Kalender!J$81:J$110,MAX(1,$D23))&gt;INDEX(Kalender!$B$81:$B$110,MAX(1,$D23))),AND($E23&gt;0,INDEX(Kalender!J$81:J$110,MAX(1,$E23))&gt;INDEX(Kalender!$B$81:$B$110,MAX(1,$E23))),AND($F23&gt;0,INDEX(Kalender!J$81:J$110,MAX(1,$F23))&gt;INDEX(Kalender!$B$81:$B$110,MAX(1,$F23)))),2,0))</f>
        <v>0</v>
      </c>
      <c r="K23" s="5" t="n">
        <f aca="false">IF(Kalender!K23&lt;&gt;1,0,IF(AND($B23&gt;0,INDEX(Kalender!K$68:K$77,MAX(1,$B23))&gt;INDEX(Kalender!$B$68:$B$77,MAX(1,$B23))),1,0)+IF(OR(AND($C23&gt;0,INDEX(Kalender!K$81:K$110,MAX(1,$C23))&gt;INDEX(Kalender!$B$81:$B$110,MAX(1,$C23))),AND($D23&gt;0,INDEX(Kalender!K$81:K$110,MAX(1,$D23))&gt;INDEX(Kalender!$B$81:$B$110,MAX(1,$D23))),AND($E23&gt;0,INDEX(Kalender!K$81:K$110,MAX(1,$E23))&gt;INDEX(Kalender!$B$81:$B$110,MAX(1,$E23))),AND($F23&gt;0,INDEX(Kalender!K$81:K$110,MAX(1,$F23))&gt;INDEX(Kalender!$B$81:$B$110,MAX(1,$F23)))),2,0))</f>
        <v>0</v>
      </c>
      <c r="L23" s="5" t="n">
        <f aca="false">IF(Kalender!L23&lt;&gt;1,0,IF(AND($B23&gt;0,INDEX(Kalender!L$68:L$77,MAX(1,$B23))&gt;INDEX(Kalender!$B$68:$B$77,MAX(1,$B23))),1,0)+IF(OR(AND($C23&gt;0,INDEX(Kalender!L$81:L$110,MAX(1,$C23))&gt;INDEX(Kalender!$B$81:$B$110,MAX(1,$C23))),AND($D23&gt;0,INDEX(Kalender!L$81:L$110,MAX(1,$D23))&gt;INDEX(Kalender!$B$81:$B$110,MAX(1,$D23))),AND($E23&gt;0,INDEX(Kalender!L$81:L$110,MAX(1,$E23))&gt;INDEX(Kalender!$B$81:$B$110,MAX(1,$E23))),AND($F23&gt;0,INDEX(Kalender!L$81:L$110,MAX(1,$F23))&gt;INDEX(Kalender!$B$81:$B$110,MAX(1,$F23)))),2,0))</f>
        <v>0</v>
      </c>
      <c r="M23" s="5" t="n">
        <f aca="false">IF(Kalender!M23&lt;&gt;1,0,IF(AND($B23&gt;0,INDEX(Kalender!M$68:M$77,MAX(1,$B23))&gt;INDEX(Kalender!$B$68:$B$77,MAX(1,$B23))),1,0)+IF(OR(AND($C23&gt;0,INDEX(Kalender!M$81:M$110,MAX(1,$C23))&gt;INDEX(Kalender!$B$81:$B$110,MAX(1,$C23))),AND($D23&gt;0,INDEX(Kalender!M$81:M$110,MAX(1,$D23))&gt;INDEX(Kalender!$B$81:$B$110,MAX(1,$D23))),AND($E23&gt;0,INDEX(Kalender!M$81:M$110,MAX(1,$E23))&gt;INDEX(Kalender!$B$81:$B$110,MAX(1,$E23))),AND($F23&gt;0,INDEX(Kalender!M$81:M$110,MAX(1,$F23))&gt;INDEX(Kalender!$B$81:$B$110,MAX(1,$F23)))),2,0))</f>
        <v>0</v>
      </c>
      <c r="N23" s="5" t="n">
        <f aca="false">IF(Kalender!N23&lt;&gt;1,0,IF(AND($B23&gt;0,INDEX(Kalender!N$68:N$77,MAX(1,$B23))&gt;INDEX(Kalender!$B$68:$B$77,MAX(1,$B23))),1,0)+IF(OR(AND($C23&gt;0,INDEX(Kalender!N$81:N$110,MAX(1,$C23))&gt;INDEX(Kalender!$B$81:$B$110,MAX(1,$C23))),AND($D23&gt;0,INDEX(Kalender!N$81:N$110,MAX(1,$D23))&gt;INDEX(Kalender!$B$81:$B$110,MAX(1,$D23))),AND($E23&gt;0,INDEX(Kalender!N$81:N$110,MAX(1,$E23))&gt;INDEX(Kalender!$B$81:$B$110,MAX(1,$E23))),AND($F23&gt;0,INDEX(Kalender!N$81:N$110,MAX(1,$F23))&gt;INDEX(Kalender!$B$81:$B$110,MAX(1,$F23)))),2,0))</f>
        <v>0</v>
      </c>
      <c r="O23" s="5" t="n">
        <f aca="false">IF(Kalender!O23&lt;&gt;1,0,IF(AND($B23&gt;0,INDEX(Kalender!O$68:O$77,MAX(1,$B23))&gt;INDEX(Kalender!$B$68:$B$77,MAX(1,$B23))),1,0)+IF(OR(AND($C23&gt;0,INDEX(Kalender!O$81:O$110,MAX(1,$C23))&gt;INDEX(Kalender!$B$81:$B$110,MAX(1,$C23))),AND($D23&gt;0,INDEX(Kalender!O$81:O$110,MAX(1,$D23))&gt;INDEX(Kalender!$B$81:$B$110,MAX(1,$D23))),AND($E23&gt;0,INDEX(Kalender!O$81:O$110,MAX(1,$E23))&gt;INDEX(Kalender!$B$81:$B$110,MAX(1,$E23))),AND($F23&gt;0,INDEX(Kalender!O$81:O$110,MAX(1,$F23))&gt;INDEX(Kalender!$B$81:$B$110,MAX(1,$F23)))),2,0))</f>
        <v>0</v>
      </c>
      <c r="P23" s="5" t="n">
        <f aca="false">IF(Kalender!P23&lt;&gt;1,0,IF(AND($B23&gt;0,INDEX(Kalender!P$68:P$77,MAX(1,$B23))&gt;INDEX(Kalender!$B$68:$B$77,MAX(1,$B23))),1,0)+IF(OR(AND($C23&gt;0,INDEX(Kalender!P$81:P$110,MAX(1,$C23))&gt;INDEX(Kalender!$B$81:$B$110,MAX(1,$C23))),AND($D23&gt;0,INDEX(Kalender!P$81:P$110,MAX(1,$D23))&gt;INDEX(Kalender!$B$81:$B$110,MAX(1,$D23))),AND($E23&gt;0,INDEX(Kalender!P$81:P$110,MAX(1,$E23))&gt;INDEX(Kalender!$B$81:$B$110,MAX(1,$E23))),AND($F23&gt;0,INDEX(Kalender!P$81:P$110,MAX(1,$F23))&gt;INDEX(Kalender!$B$81:$B$110,MAX(1,$F23)))),2,0))</f>
        <v>0</v>
      </c>
      <c r="Q23" s="5" t="n">
        <f aca="false">IF(Kalender!Q23&lt;&gt;1,0,IF(AND($B23&gt;0,INDEX(Kalender!Q$68:Q$77,MAX(1,$B23))&gt;INDEX(Kalender!$B$68:$B$77,MAX(1,$B23))),1,0)+IF(OR(AND($C23&gt;0,INDEX(Kalender!Q$81:Q$110,MAX(1,$C23))&gt;INDEX(Kalender!$B$81:$B$110,MAX(1,$C23))),AND($D23&gt;0,INDEX(Kalender!Q$81:Q$110,MAX(1,$D23))&gt;INDEX(Kalender!$B$81:$B$110,MAX(1,$D23))),AND($E23&gt;0,INDEX(Kalender!Q$81:Q$110,MAX(1,$E23))&gt;INDEX(Kalender!$B$81:$B$110,MAX(1,$E23))),AND($F23&gt;0,INDEX(Kalender!Q$81:Q$110,MAX(1,$F23))&gt;INDEX(Kalender!$B$81:$B$110,MAX(1,$F23)))),2,0))</f>
        <v>0</v>
      </c>
      <c r="R23" s="5" t="n">
        <f aca="false">IF(Kalender!R23&lt;&gt;1,0,IF(AND($B23&gt;0,INDEX(Kalender!R$68:R$77,MAX(1,$B23))&gt;INDEX(Kalender!$B$68:$B$77,MAX(1,$B23))),1,0)+IF(OR(AND($C23&gt;0,INDEX(Kalender!R$81:R$110,MAX(1,$C23))&gt;INDEX(Kalender!$B$81:$B$110,MAX(1,$C23))),AND($D23&gt;0,INDEX(Kalender!R$81:R$110,MAX(1,$D23))&gt;INDEX(Kalender!$B$81:$B$110,MAX(1,$D23))),AND($E23&gt;0,INDEX(Kalender!R$81:R$110,MAX(1,$E23))&gt;INDEX(Kalender!$B$81:$B$110,MAX(1,$E23))),AND($F23&gt;0,INDEX(Kalender!R$81:R$110,MAX(1,$F23))&gt;INDEX(Kalender!$B$81:$B$110,MAX(1,$F23)))),2,0))</f>
        <v>0</v>
      </c>
      <c r="S23" s="5" t="n">
        <f aca="false">IF(Kalender!S23&lt;&gt;1,0,IF(AND($B23&gt;0,INDEX(Kalender!S$68:S$77,MAX(1,$B23))&gt;INDEX(Kalender!$B$68:$B$77,MAX(1,$B23))),1,0)+IF(OR(AND($C23&gt;0,INDEX(Kalender!S$81:S$110,MAX(1,$C23))&gt;INDEX(Kalender!$B$81:$B$110,MAX(1,$C23))),AND($D23&gt;0,INDEX(Kalender!S$81:S$110,MAX(1,$D23))&gt;INDEX(Kalender!$B$81:$B$110,MAX(1,$D23))),AND($E23&gt;0,INDEX(Kalender!S$81:S$110,MAX(1,$E23))&gt;INDEX(Kalender!$B$81:$B$110,MAX(1,$E23))),AND($F23&gt;0,INDEX(Kalender!S$81:S$110,MAX(1,$F23))&gt;INDEX(Kalender!$B$81:$B$110,MAX(1,$F23)))),2,0))</f>
        <v>0</v>
      </c>
      <c r="T23" s="5" t="n">
        <f aca="false">IF(Kalender!T23&lt;&gt;1,0,IF(AND($B23&gt;0,INDEX(Kalender!T$68:T$77,MAX(1,$B23))&gt;INDEX(Kalender!$B$68:$B$77,MAX(1,$B23))),1,0)+IF(OR(AND($C23&gt;0,INDEX(Kalender!T$81:T$110,MAX(1,$C23))&gt;INDEX(Kalender!$B$81:$B$110,MAX(1,$C23))),AND($D23&gt;0,INDEX(Kalender!T$81:T$110,MAX(1,$D23))&gt;INDEX(Kalender!$B$81:$B$110,MAX(1,$D23))),AND($E23&gt;0,INDEX(Kalender!T$81:T$110,MAX(1,$E23))&gt;INDEX(Kalender!$B$81:$B$110,MAX(1,$E23))),AND($F23&gt;0,INDEX(Kalender!T$81:T$110,MAX(1,$F23))&gt;INDEX(Kalender!$B$81:$B$110,MAX(1,$F23)))),2,0))</f>
        <v>0</v>
      </c>
      <c r="U23" s="5" t="n">
        <f aca="false">IF(Kalender!U23&lt;&gt;1,0,IF(AND($B23&gt;0,INDEX(Kalender!U$68:U$77,MAX(1,$B23))&gt;INDEX(Kalender!$B$68:$B$77,MAX(1,$B23))),1,0)+IF(OR(AND($C23&gt;0,INDEX(Kalender!U$81:U$110,MAX(1,$C23))&gt;INDEX(Kalender!$B$81:$B$110,MAX(1,$C23))),AND($D23&gt;0,INDEX(Kalender!U$81:U$110,MAX(1,$D23))&gt;INDEX(Kalender!$B$81:$B$110,MAX(1,$D23))),AND($E23&gt;0,INDEX(Kalender!U$81:U$110,MAX(1,$E23))&gt;INDEX(Kalender!$B$81:$B$110,MAX(1,$E23))),AND($F23&gt;0,INDEX(Kalender!U$81:U$110,MAX(1,$F23))&gt;INDEX(Kalender!$B$81:$B$110,MAX(1,$F23)))),2,0))</f>
        <v>0</v>
      </c>
      <c r="V23" s="5" t="n">
        <f aca="false">IF(Kalender!V23&lt;&gt;1,0,IF(AND($B23&gt;0,INDEX(Kalender!V$68:V$77,MAX(1,$B23))&gt;INDEX(Kalender!$B$68:$B$77,MAX(1,$B23))),1,0)+IF(OR(AND($C23&gt;0,INDEX(Kalender!V$81:V$110,MAX(1,$C23))&gt;INDEX(Kalender!$B$81:$B$110,MAX(1,$C23))),AND($D23&gt;0,INDEX(Kalender!V$81:V$110,MAX(1,$D23))&gt;INDEX(Kalender!$B$81:$B$110,MAX(1,$D23))),AND($E23&gt;0,INDEX(Kalender!V$81:V$110,MAX(1,$E23))&gt;INDEX(Kalender!$B$81:$B$110,MAX(1,$E23))),AND($F23&gt;0,INDEX(Kalender!V$81:V$110,MAX(1,$F23))&gt;INDEX(Kalender!$B$81:$B$110,MAX(1,$F23)))),2,0))</f>
        <v>0</v>
      </c>
      <c r="W23" s="5" t="n">
        <f aca="false">IF(Kalender!W23&lt;&gt;1,0,IF(AND($B23&gt;0,INDEX(Kalender!W$68:W$77,MAX(1,$B23))&gt;INDEX(Kalender!$B$68:$B$77,MAX(1,$B23))),1,0)+IF(OR(AND($C23&gt;0,INDEX(Kalender!W$81:W$110,MAX(1,$C23))&gt;INDEX(Kalender!$B$81:$B$110,MAX(1,$C23))),AND($D23&gt;0,INDEX(Kalender!W$81:W$110,MAX(1,$D23))&gt;INDEX(Kalender!$B$81:$B$110,MAX(1,$D23))),AND($E23&gt;0,INDEX(Kalender!W$81:W$110,MAX(1,$E23))&gt;INDEX(Kalender!$B$81:$B$110,MAX(1,$E23))),AND($F23&gt;0,INDEX(Kalender!W$81:W$110,MAX(1,$F23))&gt;INDEX(Kalender!$B$81:$B$110,MAX(1,$F23)))),2,0))</f>
        <v>0</v>
      </c>
      <c r="X23" s="5" t="n">
        <f aca="false">IF(Kalender!X23&lt;&gt;1,0,IF(AND($B23&gt;0,INDEX(Kalender!X$68:X$77,MAX(1,$B23))&gt;INDEX(Kalender!$B$68:$B$77,MAX(1,$B23))),1,0)+IF(OR(AND($C23&gt;0,INDEX(Kalender!X$81:X$110,MAX(1,$C23))&gt;INDEX(Kalender!$B$81:$B$110,MAX(1,$C23))),AND($D23&gt;0,INDEX(Kalender!X$81:X$110,MAX(1,$D23))&gt;INDEX(Kalender!$B$81:$B$110,MAX(1,$D23))),AND($E23&gt;0,INDEX(Kalender!X$81:X$110,MAX(1,$E23))&gt;INDEX(Kalender!$B$81:$B$110,MAX(1,$E23))),AND($F23&gt;0,INDEX(Kalender!X$81:X$110,MAX(1,$F23))&gt;INDEX(Kalender!$B$81:$B$110,MAX(1,$F23)))),2,0))</f>
        <v>0</v>
      </c>
      <c r="Y23" s="5" t="n">
        <f aca="false">IF(Kalender!Y23&lt;&gt;1,0,IF(AND($B23&gt;0,INDEX(Kalender!Y$68:Y$77,MAX(1,$B23))&gt;INDEX(Kalender!$B$68:$B$77,MAX(1,$B23))),1,0)+IF(OR(AND($C23&gt;0,INDEX(Kalender!Y$81:Y$110,MAX(1,$C23))&gt;INDEX(Kalender!$B$81:$B$110,MAX(1,$C23))),AND($D23&gt;0,INDEX(Kalender!Y$81:Y$110,MAX(1,$D23))&gt;INDEX(Kalender!$B$81:$B$110,MAX(1,$D23))),AND($E23&gt;0,INDEX(Kalender!Y$81:Y$110,MAX(1,$E23))&gt;INDEX(Kalender!$B$81:$B$110,MAX(1,$E23))),AND($F23&gt;0,INDEX(Kalender!Y$81:Y$110,MAX(1,$F23))&gt;INDEX(Kalender!$B$81:$B$110,MAX(1,$F23)))),2,0))</f>
        <v>0</v>
      </c>
      <c r="Z23" s="5" t="n">
        <f aca="false">IF(Kalender!Z23&lt;&gt;1,0,IF(AND($B23&gt;0,INDEX(Kalender!Z$68:Z$77,MAX(1,$B23))&gt;INDEX(Kalender!$B$68:$B$77,MAX(1,$B23))),1,0)+IF(OR(AND($C23&gt;0,INDEX(Kalender!Z$81:Z$110,MAX(1,$C23))&gt;INDEX(Kalender!$B$81:$B$110,MAX(1,$C23))),AND($D23&gt;0,INDEX(Kalender!Z$81:Z$110,MAX(1,$D23))&gt;INDEX(Kalender!$B$81:$B$110,MAX(1,$D23))),AND($E23&gt;0,INDEX(Kalender!Z$81:Z$110,MAX(1,$E23))&gt;INDEX(Kalender!$B$81:$B$110,MAX(1,$E23))),AND($F23&gt;0,INDEX(Kalender!Z$81:Z$110,MAX(1,$F23))&gt;INDEX(Kalender!$B$81:$B$110,MAX(1,$F23)))),2,0))</f>
        <v>0</v>
      </c>
      <c r="AA23" s="5" t="n">
        <f aca="false">IF(Kalender!AA23&lt;&gt;1,0,IF(AND($B23&gt;0,INDEX(Kalender!AA$68:AA$77,MAX(1,$B23))&gt;INDEX(Kalender!$B$68:$B$77,MAX(1,$B23))),1,0)+IF(OR(AND($C23&gt;0,INDEX(Kalender!AA$81:AA$110,MAX(1,$C23))&gt;INDEX(Kalender!$B$81:$B$110,MAX(1,$C23))),AND($D23&gt;0,INDEX(Kalender!AA$81:AA$110,MAX(1,$D23))&gt;INDEX(Kalender!$B$81:$B$110,MAX(1,$D23))),AND($E23&gt;0,INDEX(Kalender!AA$81:AA$110,MAX(1,$E23))&gt;INDEX(Kalender!$B$81:$B$110,MAX(1,$E23))),AND($F23&gt;0,INDEX(Kalender!AA$81:AA$110,MAX(1,$F23))&gt;INDEX(Kalender!$B$81:$B$110,MAX(1,$F23)))),2,0))</f>
        <v>0</v>
      </c>
      <c r="AB23" s="5" t="n">
        <f aca="false">IF(Kalender!AB23&lt;&gt;1,0,IF(AND($B23&gt;0,INDEX(Kalender!AB$68:AB$77,MAX(1,$B23))&gt;INDEX(Kalender!$B$68:$B$77,MAX(1,$B23))),1,0)+IF(OR(AND($C23&gt;0,INDEX(Kalender!AB$81:AB$110,MAX(1,$C23))&gt;INDEX(Kalender!$B$81:$B$110,MAX(1,$C23))),AND($D23&gt;0,INDEX(Kalender!AB$81:AB$110,MAX(1,$D23))&gt;INDEX(Kalender!$B$81:$B$110,MAX(1,$D23))),AND($E23&gt;0,INDEX(Kalender!AB$81:AB$110,MAX(1,$E23))&gt;INDEX(Kalender!$B$81:$B$110,MAX(1,$E23))),AND($F23&gt;0,INDEX(Kalender!AB$81:AB$110,MAX(1,$F23))&gt;INDEX(Kalender!$B$81:$B$110,MAX(1,$F23)))),2,0))</f>
        <v>0</v>
      </c>
      <c r="AC23" s="5" t="n">
        <f aca="false">IF(Kalender!AC23&lt;&gt;1,0,IF(AND($B23&gt;0,INDEX(Kalender!AC$68:AC$77,MAX(1,$B23))&gt;INDEX(Kalender!$B$68:$B$77,MAX(1,$B23))),1,0)+IF(OR(AND($C23&gt;0,INDEX(Kalender!AC$81:AC$110,MAX(1,$C23))&gt;INDEX(Kalender!$B$81:$B$110,MAX(1,$C23))),AND($D23&gt;0,INDEX(Kalender!AC$81:AC$110,MAX(1,$D23))&gt;INDEX(Kalender!$B$81:$B$110,MAX(1,$D23))),AND($E23&gt;0,INDEX(Kalender!AC$81:AC$110,MAX(1,$E23))&gt;INDEX(Kalender!$B$81:$B$110,MAX(1,$E23))),AND($F23&gt;0,INDEX(Kalender!AC$81:AC$110,MAX(1,$F23))&gt;INDEX(Kalender!$B$81:$B$110,MAX(1,$F23)))),2,0))</f>
        <v>0</v>
      </c>
      <c r="AD23" s="5" t="n">
        <f aca="false">IF(Kalender!AD23&lt;&gt;1,0,IF(AND($B23&gt;0,INDEX(Kalender!AD$68:AD$77,MAX(1,$B23))&gt;INDEX(Kalender!$B$68:$B$77,MAX(1,$B23))),1,0)+IF(OR(AND($C23&gt;0,INDEX(Kalender!AD$81:AD$110,MAX(1,$C23))&gt;INDEX(Kalender!$B$81:$B$110,MAX(1,$C23))),AND($D23&gt;0,INDEX(Kalender!AD$81:AD$110,MAX(1,$D23))&gt;INDEX(Kalender!$B$81:$B$110,MAX(1,$D23))),AND($E23&gt;0,INDEX(Kalender!AD$81:AD$110,MAX(1,$E23))&gt;INDEX(Kalender!$B$81:$B$110,MAX(1,$E23))),AND($F23&gt;0,INDEX(Kalender!AD$81:AD$110,MAX(1,$F23))&gt;INDEX(Kalender!$B$81:$B$110,MAX(1,$F23)))),2,0))</f>
        <v>0</v>
      </c>
      <c r="AE23" s="5" t="n">
        <f aca="false">IF(Kalender!AE23&lt;&gt;1,0,IF(AND($B23&gt;0,INDEX(Kalender!AE$68:AE$77,MAX(1,$B23))&gt;INDEX(Kalender!$B$68:$B$77,MAX(1,$B23))),1,0)+IF(OR(AND($C23&gt;0,INDEX(Kalender!AE$81:AE$110,MAX(1,$C23))&gt;INDEX(Kalender!$B$81:$B$110,MAX(1,$C23))),AND($D23&gt;0,INDEX(Kalender!AE$81:AE$110,MAX(1,$D23))&gt;INDEX(Kalender!$B$81:$B$110,MAX(1,$D23))),AND($E23&gt;0,INDEX(Kalender!AE$81:AE$110,MAX(1,$E23))&gt;INDEX(Kalender!$B$81:$B$110,MAX(1,$E23))),AND($F23&gt;0,INDEX(Kalender!AE$81:AE$110,MAX(1,$F23))&gt;INDEX(Kalender!$B$81:$B$110,MAX(1,$F23)))),2,0))</f>
        <v>0</v>
      </c>
      <c r="AF23" s="5" t="n">
        <f aca="false">IF(Kalender!AF23&lt;&gt;1,0,IF(AND($B23&gt;0,INDEX(Kalender!AF$68:AF$77,MAX(1,$B23))&gt;INDEX(Kalender!$B$68:$B$77,MAX(1,$B23))),1,0)+IF(OR(AND($C23&gt;0,INDEX(Kalender!AF$81:AF$110,MAX(1,$C23))&gt;INDEX(Kalender!$B$81:$B$110,MAX(1,$C23))),AND($D23&gt;0,INDEX(Kalender!AF$81:AF$110,MAX(1,$D23))&gt;INDEX(Kalender!$B$81:$B$110,MAX(1,$D23))),AND($E23&gt;0,INDEX(Kalender!AF$81:AF$110,MAX(1,$E23))&gt;INDEX(Kalender!$B$81:$B$110,MAX(1,$E23))),AND($F23&gt;0,INDEX(Kalender!AF$81:AF$110,MAX(1,$F23))&gt;INDEX(Kalender!$B$81:$B$110,MAX(1,$F23)))),2,0))</f>
        <v>0</v>
      </c>
      <c r="AG23" s="5" t="n">
        <f aca="false">IF(Kalender!AG23&lt;&gt;1,0,IF(AND($B23&gt;0,INDEX(Kalender!AG$68:AG$77,MAX(1,$B23))&gt;INDEX(Kalender!$B$68:$B$77,MAX(1,$B23))),1,0)+IF(OR(AND($C23&gt;0,INDEX(Kalender!AG$81:AG$110,MAX(1,$C23))&gt;INDEX(Kalender!$B$81:$B$110,MAX(1,$C23))),AND($D23&gt;0,INDEX(Kalender!AG$81:AG$110,MAX(1,$D23))&gt;INDEX(Kalender!$B$81:$B$110,MAX(1,$D23))),AND($E23&gt;0,INDEX(Kalender!AG$81:AG$110,MAX(1,$E23))&gt;INDEX(Kalender!$B$81:$B$110,MAX(1,$E23))),AND($F23&gt;0,INDEX(Kalender!AG$81:AG$110,MAX(1,$F23))&gt;INDEX(Kalender!$B$81:$B$110,MAX(1,$F23)))),2,0))</f>
        <v>0</v>
      </c>
      <c r="AH23" s="5" t="n">
        <f aca="false">IF(Kalender!AH23&lt;&gt;1,0,IF(AND($B23&gt;0,INDEX(Kalender!AH$68:AH$77,MAX(1,$B23))&gt;INDEX(Kalender!$B$68:$B$77,MAX(1,$B23))),1,0)+IF(OR(AND($C23&gt;0,INDEX(Kalender!AH$81:AH$110,MAX(1,$C23))&gt;INDEX(Kalender!$B$81:$B$110,MAX(1,$C23))),AND($D23&gt;0,INDEX(Kalender!AH$81:AH$110,MAX(1,$D23))&gt;INDEX(Kalender!$B$81:$B$110,MAX(1,$D23))),AND($E23&gt;0,INDEX(Kalender!AH$81:AH$110,MAX(1,$E23))&gt;INDEX(Kalender!$B$81:$B$110,MAX(1,$E23))),AND($F23&gt;0,INDEX(Kalender!AH$81:AH$110,MAX(1,$F23))&gt;INDEX(Kalender!$B$81:$B$110,MAX(1,$F23)))),2,0))</f>
        <v>0</v>
      </c>
      <c r="AI23" s="5" t="n">
        <f aca="false">IF(Kalender!AI23&lt;&gt;1,0,IF(AND($B23&gt;0,INDEX(Kalender!AI$68:AI$77,MAX(1,$B23))&gt;INDEX(Kalender!$B$68:$B$77,MAX(1,$B23))),1,0)+IF(OR(AND($C23&gt;0,INDEX(Kalender!AI$81:AI$110,MAX(1,$C23))&gt;INDEX(Kalender!$B$81:$B$110,MAX(1,$C23))),AND($D23&gt;0,INDEX(Kalender!AI$81:AI$110,MAX(1,$D23))&gt;INDEX(Kalender!$B$81:$B$110,MAX(1,$D23))),AND($E23&gt;0,INDEX(Kalender!AI$81:AI$110,MAX(1,$E23))&gt;INDEX(Kalender!$B$81:$B$110,MAX(1,$E23))),AND($F23&gt;0,INDEX(Kalender!AI$81:AI$110,MAX(1,$F23))&gt;INDEX(Kalender!$B$81:$B$110,MAX(1,$F23)))),2,0))</f>
        <v>0</v>
      </c>
      <c r="AJ23" s="5" t="n">
        <f aca="false">IF(Kalender!AJ23&lt;&gt;1,0,IF(AND($B23&gt;0,INDEX(Kalender!AJ$68:AJ$77,MAX(1,$B23))&gt;INDEX(Kalender!$B$68:$B$77,MAX(1,$B23))),1,0)+IF(OR(AND($C23&gt;0,INDEX(Kalender!AJ$81:AJ$110,MAX(1,$C23))&gt;INDEX(Kalender!$B$81:$B$110,MAX(1,$C23))),AND($D23&gt;0,INDEX(Kalender!AJ$81:AJ$110,MAX(1,$D23))&gt;INDEX(Kalender!$B$81:$B$110,MAX(1,$D23))),AND($E23&gt;0,INDEX(Kalender!AJ$81:AJ$110,MAX(1,$E23))&gt;INDEX(Kalender!$B$81:$B$110,MAX(1,$E23))),AND($F23&gt;0,INDEX(Kalender!AJ$81:AJ$110,MAX(1,$F23))&gt;INDEX(Kalender!$B$81:$B$110,MAX(1,$F23)))),2,0))</f>
        <v>0</v>
      </c>
      <c r="AK23" s="5" t="n">
        <f aca="false">IF(Kalender!AK23&lt;&gt;1,0,IF(AND($B23&gt;0,INDEX(Kalender!AK$68:AK$77,MAX(1,$B23))&gt;INDEX(Kalender!$B$68:$B$77,MAX(1,$B23))),1,0)+IF(OR(AND($C23&gt;0,INDEX(Kalender!AK$81:AK$110,MAX(1,$C23))&gt;INDEX(Kalender!$B$81:$B$110,MAX(1,$C23))),AND($D23&gt;0,INDEX(Kalender!AK$81:AK$110,MAX(1,$D23))&gt;INDEX(Kalender!$B$81:$B$110,MAX(1,$D23))),AND($E23&gt;0,INDEX(Kalender!AK$81:AK$110,MAX(1,$E23))&gt;INDEX(Kalender!$B$81:$B$110,MAX(1,$E23))),AND($F23&gt;0,INDEX(Kalender!AK$81:AK$110,MAX(1,$F23))&gt;INDEX(Kalender!$B$81:$B$110,MAX(1,$F23)))),2,0))</f>
        <v>0</v>
      </c>
      <c r="AL23" s="5" t="n">
        <f aca="false">IF(Kalender!AL23&lt;&gt;1,0,IF(AND($B23&gt;0,INDEX(Kalender!AL$68:AL$77,MAX(1,$B23))&gt;INDEX(Kalender!$B$68:$B$77,MAX(1,$B23))),1,0)+IF(OR(AND($C23&gt;0,INDEX(Kalender!AL$81:AL$110,MAX(1,$C23))&gt;INDEX(Kalender!$B$81:$B$110,MAX(1,$C23))),AND($D23&gt;0,INDEX(Kalender!AL$81:AL$110,MAX(1,$D23))&gt;INDEX(Kalender!$B$81:$B$110,MAX(1,$D23))),AND($E23&gt;0,INDEX(Kalender!AL$81:AL$110,MAX(1,$E23))&gt;INDEX(Kalender!$B$81:$B$110,MAX(1,$E23))),AND($F23&gt;0,INDEX(Kalender!AL$81:AL$110,MAX(1,$F23))&gt;INDEX(Kalender!$B$81:$B$110,MAX(1,$F23)))),2,0))</f>
        <v>0</v>
      </c>
      <c r="AM23" s="5" t="n">
        <f aca="false">IF(Kalender!AM23&lt;&gt;1,0,IF(AND($B23&gt;0,INDEX(Kalender!AM$68:AM$77,MAX(1,$B23))&gt;INDEX(Kalender!$B$68:$B$77,MAX(1,$B23))),1,0)+IF(OR(AND($C23&gt;0,INDEX(Kalender!AM$81:AM$110,MAX(1,$C23))&gt;INDEX(Kalender!$B$81:$B$110,MAX(1,$C23))),AND($D23&gt;0,INDEX(Kalender!AM$81:AM$110,MAX(1,$D23))&gt;INDEX(Kalender!$B$81:$B$110,MAX(1,$D23))),AND($E23&gt;0,INDEX(Kalender!AM$81:AM$110,MAX(1,$E23))&gt;INDEX(Kalender!$B$81:$B$110,MAX(1,$E23))),AND($F23&gt;0,INDEX(Kalender!AM$81:AM$110,MAX(1,$F23))&gt;INDEX(Kalender!$B$81:$B$110,MAX(1,$F23)))),2,0))</f>
        <v>0</v>
      </c>
      <c r="AN23" s="5" t="n">
        <f aca="false">IF(Kalender!AN23&lt;&gt;1,0,IF(AND($B23&gt;0,INDEX(Kalender!AN$68:AN$77,MAX(1,$B23))&gt;INDEX(Kalender!$B$68:$B$77,MAX(1,$B23))),1,0)+IF(OR(AND($C23&gt;0,INDEX(Kalender!AN$81:AN$110,MAX(1,$C23))&gt;INDEX(Kalender!$B$81:$B$110,MAX(1,$C23))),AND($D23&gt;0,INDEX(Kalender!AN$81:AN$110,MAX(1,$D23))&gt;INDEX(Kalender!$B$81:$B$110,MAX(1,$D23))),AND($E23&gt;0,INDEX(Kalender!AN$81:AN$110,MAX(1,$E23))&gt;INDEX(Kalender!$B$81:$B$110,MAX(1,$E23))),AND($F23&gt;0,INDEX(Kalender!AN$81:AN$110,MAX(1,$F23))&gt;INDEX(Kalender!$B$81:$B$110,MAX(1,$F23)))),2,0))</f>
        <v>0</v>
      </c>
      <c r="AO23" s="5" t="n">
        <f aca="false">IF(Kalender!AO23&lt;&gt;1,0,IF(AND($B23&gt;0,INDEX(Kalender!AO$68:AO$77,MAX(1,$B23))&gt;INDEX(Kalender!$B$68:$B$77,MAX(1,$B23))),1,0)+IF(OR(AND($C23&gt;0,INDEX(Kalender!AO$81:AO$110,MAX(1,$C23))&gt;INDEX(Kalender!$B$81:$B$110,MAX(1,$C23))),AND($D23&gt;0,INDEX(Kalender!AO$81:AO$110,MAX(1,$D23))&gt;INDEX(Kalender!$B$81:$B$110,MAX(1,$D23))),AND($E23&gt;0,INDEX(Kalender!AO$81:AO$110,MAX(1,$E23))&gt;INDEX(Kalender!$B$81:$B$110,MAX(1,$E23))),AND($F23&gt;0,INDEX(Kalender!AO$81:AO$110,MAX(1,$F23))&gt;INDEX(Kalender!$B$81:$B$110,MAX(1,$F23)))),2,0))</f>
        <v>0</v>
      </c>
      <c r="AP23" s="5" t="n">
        <f aca="false">IF(Kalender!AP23&lt;&gt;1,0,IF(AND($B23&gt;0,INDEX(Kalender!AP$68:AP$77,MAX(1,$B23))&gt;INDEX(Kalender!$B$68:$B$77,MAX(1,$B23))),1,0)+IF(OR(AND($C23&gt;0,INDEX(Kalender!AP$81:AP$110,MAX(1,$C23))&gt;INDEX(Kalender!$B$81:$B$110,MAX(1,$C23))),AND($D23&gt;0,INDEX(Kalender!AP$81:AP$110,MAX(1,$D23))&gt;INDEX(Kalender!$B$81:$B$110,MAX(1,$D23))),AND($E23&gt;0,INDEX(Kalender!AP$81:AP$110,MAX(1,$E23))&gt;INDEX(Kalender!$B$81:$B$110,MAX(1,$E23))),AND($F23&gt;0,INDEX(Kalender!AP$81:AP$110,MAX(1,$F23))&gt;INDEX(Kalender!$B$81:$B$110,MAX(1,$F23)))),2,0))</f>
        <v>0</v>
      </c>
      <c r="AQ23" s="5" t="n">
        <f aca="false">IF(Kalender!AQ23&lt;&gt;1,0,IF(AND($B23&gt;0,INDEX(Kalender!AQ$68:AQ$77,MAX(1,$B23))&gt;INDEX(Kalender!$B$68:$B$77,MAX(1,$B23))),1,0)+IF(OR(AND($C23&gt;0,INDEX(Kalender!AQ$81:AQ$110,MAX(1,$C23))&gt;INDEX(Kalender!$B$81:$B$110,MAX(1,$C23))),AND($D23&gt;0,INDEX(Kalender!AQ$81:AQ$110,MAX(1,$D23))&gt;INDEX(Kalender!$B$81:$B$110,MAX(1,$D23))),AND($E23&gt;0,INDEX(Kalender!AQ$81:AQ$110,MAX(1,$E23))&gt;INDEX(Kalender!$B$81:$B$110,MAX(1,$E23))),AND($F23&gt;0,INDEX(Kalender!AQ$81:AQ$110,MAX(1,$F23))&gt;INDEX(Kalender!$B$81:$B$110,MAX(1,$F23)))),2,0))</f>
        <v>0</v>
      </c>
      <c r="AR23" s="5" t="n">
        <f aca="false">IF(Kalender!AR23&lt;&gt;1,0,IF(AND($B23&gt;0,INDEX(Kalender!AR$68:AR$77,MAX(1,$B23))&gt;INDEX(Kalender!$B$68:$B$77,MAX(1,$B23))),1,0)+IF(OR(AND($C23&gt;0,INDEX(Kalender!AR$81:AR$110,MAX(1,$C23))&gt;INDEX(Kalender!$B$81:$B$110,MAX(1,$C23))),AND($D23&gt;0,INDEX(Kalender!AR$81:AR$110,MAX(1,$D23))&gt;INDEX(Kalender!$B$81:$B$110,MAX(1,$D23))),AND($E23&gt;0,INDEX(Kalender!AR$81:AR$110,MAX(1,$E23))&gt;INDEX(Kalender!$B$81:$B$110,MAX(1,$E23))),AND($F23&gt;0,INDEX(Kalender!AR$81:AR$110,MAX(1,$F23))&gt;INDEX(Kalender!$B$81:$B$110,MAX(1,$F23)))),2,0))</f>
        <v>0</v>
      </c>
      <c r="AS23" s="5" t="n">
        <f aca="false">IF(Kalender!AS23&lt;&gt;1,0,IF(AND($B23&gt;0,INDEX(Kalender!AS$68:AS$77,MAX(1,$B23))&gt;INDEX(Kalender!$B$68:$B$77,MAX(1,$B23))),1,0)+IF(OR(AND($C23&gt;0,INDEX(Kalender!AS$81:AS$110,MAX(1,$C23))&gt;INDEX(Kalender!$B$81:$B$110,MAX(1,$C23))),AND($D23&gt;0,INDEX(Kalender!AS$81:AS$110,MAX(1,$D23))&gt;INDEX(Kalender!$B$81:$B$110,MAX(1,$D23))),AND($E23&gt;0,INDEX(Kalender!AS$81:AS$110,MAX(1,$E23))&gt;INDEX(Kalender!$B$81:$B$110,MAX(1,$E23))),AND($F23&gt;0,INDEX(Kalender!AS$81:AS$110,MAX(1,$F23))&gt;INDEX(Kalender!$B$81:$B$110,MAX(1,$F23)))),2,0))</f>
        <v>0</v>
      </c>
      <c r="AT23" s="5" t="n">
        <f aca="false">IF(Kalender!AT23&lt;&gt;1,0,IF(AND($B23&gt;0,INDEX(Kalender!AT$68:AT$77,MAX(1,$B23))&gt;INDEX(Kalender!$B$68:$B$77,MAX(1,$B23))),1,0)+IF(OR(AND($C23&gt;0,INDEX(Kalender!AT$81:AT$110,MAX(1,$C23))&gt;INDEX(Kalender!$B$81:$B$110,MAX(1,$C23))),AND($D23&gt;0,INDEX(Kalender!AT$81:AT$110,MAX(1,$D23))&gt;INDEX(Kalender!$B$81:$B$110,MAX(1,$D23))),AND($E23&gt;0,INDEX(Kalender!AT$81:AT$110,MAX(1,$E23))&gt;INDEX(Kalender!$B$81:$B$110,MAX(1,$E23))),AND($F23&gt;0,INDEX(Kalender!AT$81:AT$110,MAX(1,$F23))&gt;INDEX(Kalender!$B$81:$B$110,MAX(1,$F23)))),2,0))</f>
        <v>0</v>
      </c>
      <c r="AU23" s="5" t="n">
        <f aca="false">IF(Kalender!AU23&lt;&gt;1,0,IF(AND($B23&gt;0,INDEX(Kalender!AU$68:AU$77,MAX(1,$B23))&gt;INDEX(Kalender!$B$68:$B$77,MAX(1,$B23))),1,0)+IF(OR(AND($C23&gt;0,INDEX(Kalender!AU$81:AU$110,MAX(1,$C23))&gt;INDEX(Kalender!$B$81:$B$110,MAX(1,$C23))),AND($D23&gt;0,INDEX(Kalender!AU$81:AU$110,MAX(1,$D23))&gt;INDEX(Kalender!$B$81:$B$110,MAX(1,$D23))),AND($E23&gt;0,INDEX(Kalender!AU$81:AU$110,MAX(1,$E23))&gt;INDEX(Kalender!$B$81:$B$110,MAX(1,$E23))),AND($F23&gt;0,INDEX(Kalender!AU$81:AU$110,MAX(1,$F23))&gt;INDEX(Kalender!$B$81:$B$110,MAX(1,$F23)))),2,0))</f>
        <v>0</v>
      </c>
      <c r="AV23" s="5" t="n">
        <f aca="false">IF(Kalender!AV23&lt;&gt;1,0,IF(AND($B23&gt;0,INDEX(Kalender!AV$68:AV$77,MAX(1,$B23))&gt;INDEX(Kalender!$B$68:$B$77,MAX(1,$B23))),1,0)+IF(OR(AND($C23&gt;0,INDEX(Kalender!AV$81:AV$110,MAX(1,$C23))&gt;INDEX(Kalender!$B$81:$B$110,MAX(1,$C23))),AND($D23&gt;0,INDEX(Kalender!AV$81:AV$110,MAX(1,$D23))&gt;INDEX(Kalender!$B$81:$B$110,MAX(1,$D23))),AND($E23&gt;0,INDEX(Kalender!AV$81:AV$110,MAX(1,$E23))&gt;INDEX(Kalender!$B$81:$B$110,MAX(1,$E23))),AND($F23&gt;0,INDEX(Kalender!AV$81:AV$110,MAX(1,$F23))&gt;INDEX(Kalender!$B$81:$B$110,MAX(1,$F23)))),2,0))</f>
        <v>0</v>
      </c>
      <c r="AW23" s="5" t="n">
        <f aca="false">IF(Kalender!AW23&lt;&gt;1,0,IF(AND($B23&gt;0,INDEX(Kalender!AW$68:AW$77,MAX(1,$B23))&gt;INDEX(Kalender!$B$68:$B$77,MAX(1,$B23))),1,0)+IF(OR(AND($C23&gt;0,INDEX(Kalender!AW$81:AW$110,MAX(1,$C23))&gt;INDEX(Kalender!$B$81:$B$110,MAX(1,$C23))),AND($D23&gt;0,INDEX(Kalender!AW$81:AW$110,MAX(1,$D23))&gt;INDEX(Kalender!$B$81:$B$110,MAX(1,$D23))),AND($E23&gt;0,INDEX(Kalender!AW$81:AW$110,MAX(1,$E23))&gt;INDEX(Kalender!$B$81:$B$110,MAX(1,$E23))),AND($F23&gt;0,INDEX(Kalender!AW$81:AW$110,MAX(1,$F23))&gt;INDEX(Kalender!$B$81:$B$110,MAX(1,$F23)))),2,0))</f>
        <v>0</v>
      </c>
      <c r="AX23" s="5" t="n">
        <f aca="false">IF(Kalender!AX23&lt;&gt;1,0,IF(AND($B23&gt;0,INDEX(Kalender!AX$68:AX$77,MAX(1,$B23))&gt;INDEX(Kalender!$B$68:$B$77,MAX(1,$B23))),1,0)+IF(OR(AND($C23&gt;0,INDEX(Kalender!AX$81:AX$110,MAX(1,$C23))&gt;INDEX(Kalender!$B$81:$B$110,MAX(1,$C23))),AND($D23&gt;0,INDEX(Kalender!AX$81:AX$110,MAX(1,$D23))&gt;INDEX(Kalender!$B$81:$B$110,MAX(1,$D23))),AND($E23&gt;0,INDEX(Kalender!AX$81:AX$110,MAX(1,$E23))&gt;INDEX(Kalender!$B$81:$B$110,MAX(1,$E23))),AND($F23&gt;0,INDEX(Kalender!AX$81:AX$110,MAX(1,$F23))&gt;INDEX(Kalender!$B$81:$B$110,MAX(1,$F23)))),2,0))</f>
        <v>0</v>
      </c>
      <c r="AY23" s="5" t="n">
        <f aca="false">IF(Kalender!AY23&lt;&gt;1,0,IF(AND($B23&gt;0,INDEX(Kalender!AY$68:AY$77,MAX(1,$B23))&gt;INDEX(Kalender!$B$68:$B$77,MAX(1,$B23))),1,0)+IF(OR(AND($C23&gt;0,INDEX(Kalender!AY$81:AY$110,MAX(1,$C23))&gt;INDEX(Kalender!$B$81:$B$110,MAX(1,$C23))),AND($D23&gt;0,INDEX(Kalender!AY$81:AY$110,MAX(1,$D23))&gt;INDEX(Kalender!$B$81:$B$110,MAX(1,$D23))),AND($E23&gt;0,INDEX(Kalender!AY$81:AY$110,MAX(1,$E23))&gt;INDEX(Kalender!$B$81:$B$110,MAX(1,$E23))),AND($F23&gt;0,INDEX(Kalender!AY$81:AY$110,MAX(1,$F23))&gt;INDEX(Kalender!$B$81:$B$110,MAX(1,$F23)))),2,0))</f>
        <v>0</v>
      </c>
      <c r="AZ23" s="5" t="n">
        <f aca="false">IF(Kalender!AZ23&lt;&gt;1,0,IF(AND($B23&gt;0,INDEX(Kalender!AZ$68:AZ$77,MAX(1,$B23))&gt;INDEX(Kalender!$B$68:$B$77,MAX(1,$B23))),1,0)+IF(OR(AND($C23&gt;0,INDEX(Kalender!AZ$81:AZ$110,MAX(1,$C23))&gt;INDEX(Kalender!$B$81:$B$110,MAX(1,$C23))),AND($D23&gt;0,INDEX(Kalender!AZ$81:AZ$110,MAX(1,$D23))&gt;INDEX(Kalender!$B$81:$B$110,MAX(1,$D23))),AND($E23&gt;0,INDEX(Kalender!AZ$81:AZ$110,MAX(1,$E23))&gt;INDEX(Kalender!$B$81:$B$110,MAX(1,$E23))),AND($F23&gt;0,INDEX(Kalender!AZ$81:AZ$110,MAX(1,$F23))&gt;INDEX(Kalender!$B$81:$B$110,MAX(1,$F23)))),2,0))</f>
        <v>0</v>
      </c>
      <c r="BA23" s="5" t="n">
        <f aca="false">IF(Kalender!BA23&lt;&gt;1,0,IF(AND($B23&gt;0,INDEX(Kalender!BA$68:BA$77,MAX(1,$B23))&gt;INDEX(Kalender!$B$68:$B$77,MAX(1,$B23))),1,0)+IF(OR(AND($C23&gt;0,INDEX(Kalender!BA$81:BA$110,MAX(1,$C23))&gt;INDEX(Kalender!$B$81:$B$110,MAX(1,$C23))),AND($D23&gt;0,INDEX(Kalender!BA$81:BA$110,MAX(1,$D23))&gt;INDEX(Kalender!$B$81:$B$110,MAX(1,$D23))),AND($E23&gt;0,INDEX(Kalender!BA$81:BA$110,MAX(1,$E23))&gt;INDEX(Kalender!$B$81:$B$110,MAX(1,$E23))),AND($F23&gt;0,INDEX(Kalender!BA$81:BA$110,MAX(1,$F23))&gt;INDEX(Kalender!$B$81:$B$110,MAX(1,$F23)))),2,0))</f>
        <v>0</v>
      </c>
      <c r="BB23" s="5" t="n">
        <f aca="false">IF(Kalender!BB23&lt;&gt;1,0,IF(AND($B23&gt;0,INDEX(Kalender!BB$68:BB$77,MAX(1,$B23))&gt;INDEX(Kalender!$B$68:$B$77,MAX(1,$B23))),1,0)+IF(OR(AND($C23&gt;0,INDEX(Kalender!BB$81:BB$110,MAX(1,$C23))&gt;INDEX(Kalender!$B$81:$B$110,MAX(1,$C23))),AND($D23&gt;0,INDEX(Kalender!BB$81:BB$110,MAX(1,$D23))&gt;INDEX(Kalender!$B$81:$B$110,MAX(1,$D23))),AND($E23&gt;0,INDEX(Kalender!BB$81:BB$110,MAX(1,$E23))&gt;INDEX(Kalender!$B$81:$B$110,MAX(1,$E23))),AND($F23&gt;0,INDEX(Kalender!BB$81:BB$110,MAX(1,$F23))&gt;INDEX(Kalender!$B$81:$B$110,MAX(1,$F23)))),2,0))</f>
        <v>0</v>
      </c>
      <c r="BC23" s="5" t="n">
        <f aca="false">IF(Kalender!BC23&lt;&gt;1,0,IF(AND($B23&gt;0,INDEX(Kalender!BC$68:BC$77,MAX(1,$B23))&gt;INDEX(Kalender!$B$68:$B$77,MAX(1,$B23))),1,0)+IF(OR(AND($C23&gt;0,INDEX(Kalender!BC$81:BC$110,MAX(1,$C23))&gt;INDEX(Kalender!$B$81:$B$110,MAX(1,$C23))),AND($D23&gt;0,INDEX(Kalender!BC$81:BC$110,MAX(1,$D23))&gt;INDEX(Kalender!$B$81:$B$110,MAX(1,$D23))),AND($E23&gt;0,INDEX(Kalender!BC$81:BC$110,MAX(1,$E23))&gt;INDEX(Kalender!$B$81:$B$110,MAX(1,$E23))),AND($F23&gt;0,INDEX(Kalender!BC$81:BC$110,MAX(1,$F23))&gt;INDEX(Kalender!$B$81:$B$110,MAX(1,$F23)))),2,0))</f>
        <v>0</v>
      </c>
      <c r="BD23" s="5" t="n">
        <f aca="false">IF(Kalender!BD23&lt;&gt;1,0,IF(AND($B23&gt;0,INDEX(Kalender!BD$68:BD$77,MAX(1,$B23))&gt;INDEX(Kalender!$B$68:$B$77,MAX(1,$B23))),1,0)+IF(OR(AND($C23&gt;0,INDEX(Kalender!BD$81:BD$110,MAX(1,$C23))&gt;INDEX(Kalender!$B$81:$B$110,MAX(1,$C23))),AND($D23&gt;0,INDEX(Kalender!BD$81:BD$110,MAX(1,$D23))&gt;INDEX(Kalender!$B$81:$B$110,MAX(1,$D23))),AND($E23&gt;0,INDEX(Kalender!BD$81:BD$110,MAX(1,$E23))&gt;INDEX(Kalender!$B$81:$B$110,MAX(1,$E23))),AND($F23&gt;0,INDEX(Kalender!BD$81:BD$110,MAX(1,$F23))&gt;INDEX(Kalender!$B$81:$B$110,MAX(1,$F23)))),2,0))</f>
        <v>0</v>
      </c>
      <c r="BE23" s="5" t="n">
        <f aca="false">IF(Kalender!BE23&lt;&gt;1,0,IF(AND($B23&gt;0,INDEX(Kalender!BE$68:BE$77,MAX(1,$B23))&gt;INDEX(Kalender!$B$68:$B$77,MAX(1,$B23))),1,0)+IF(OR(AND($C23&gt;0,INDEX(Kalender!BE$81:BE$110,MAX(1,$C23))&gt;INDEX(Kalender!$B$81:$B$110,MAX(1,$C23))),AND($D23&gt;0,INDEX(Kalender!BE$81:BE$110,MAX(1,$D23))&gt;INDEX(Kalender!$B$81:$B$110,MAX(1,$D23))),AND($E23&gt;0,INDEX(Kalender!BE$81:BE$110,MAX(1,$E23))&gt;INDEX(Kalender!$B$81:$B$110,MAX(1,$E23))),AND($F23&gt;0,INDEX(Kalender!BE$81:BE$110,MAX(1,$F23))&gt;INDEX(Kalender!$B$81:$B$110,MAX(1,$F23)))),2,0))</f>
        <v>0</v>
      </c>
      <c r="BF23" s="5" t="n">
        <f aca="false">IF(Kalender!BF23&lt;&gt;1,0,IF(AND($B23&gt;0,INDEX(Kalender!BF$68:BF$77,MAX(1,$B23))&gt;INDEX(Kalender!$B$68:$B$77,MAX(1,$B23))),1,0)+IF(OR(AND($C23&gt;0,INDEX(Kalender!BF$81:BF$110,MAX(1,$C23))&gt;INDEX(Kalender!$B$81:$B$110,MAX(1,$C23))),AND($D23&gt;0,INDEX(Kalender!BF$81:BF$110,MAX(1,$D23))&gt;INDEX(Kalender!$B$81:$B$110,MAX(1,$D23))),AND($E23&gt;0,INDEX(Kalender!BF$81:BF$110,MAX(1,$E23))&gt;INDEX(Kalender!$B$81:$B$110,MAX(1,$E23))),AND($F23&gt;0,INDEX(Kalender!BF$81:BF$110,MAX(1,$F23))&gt;INDEX(Kalender!$B$81:$B$110,MAX(1,$F23)))),2,0))</f>
        <v>0</v>
      </c>
      <c r="BG23" s="5" t="n">
        <f aca="false">IF(Kalender!BG23&lt;&gt;1,0,IF(AND($B23&gt;0,INDEX(Kalender!BG$68:BG$77,MAX(1,$B23))&gt;INDEX(Kalender!$B$68:$B$77,MAX(1,$B23))),1,0)+IF(OR(AND($C23&gt;0,INDEX(Kalender!BG$81:BG$110,MAX(1,$C23))&gt;INDEX(Kalender!$B$81:$B$110,MAX(1,$C23))),AND($D23&gt;0,INDEX(Kalender!BG$81:BG$110,MAX(1,$D23))&gt;INDEX(Kalender!$B$81:$B$110,MAX(1,$D23))),AND($E23&gt;0,INDEX(Kalender!BG$81:BG$110,MAX(1,$E23))&gt;INDEX(Kalender!$B$81:$B$110,MAX(1,$E23))),AND($F23&gt;0,INDEX(Kalender!BG$81:BG$110,MAX(1,$F23))&gt;INDEX(Kalender!$B$81:$B$110,MAX(1,$F23)))),2,0))</f>
        <v>0</v>
      </c>
      <c r="BH23" s="5" t="n">
        <f aca="false">IF(Kalender!BH23&lt;&gt;1,0,IF(AND($B23&gt;0,INDEX(Kalender!BH$68:BH$77,MAX(1,$B23))&gt;INDEX(Kalender!$B$68:$B$77,MAX(1,$B23))),1,0)+IF(OR(AND($C23&gt;0,INDEX(Kalender!BH$81:BH$110,MAX(1,$C23))&gt;INDEX(Kalender!$B$81:$B$110,MAX(1,$C23))),AND($D23&gt;0,INDEX(Kalender!BH$81:BH$110,MAX(1,$D23))&gt;INDEX(Kalender!$B$81:$B$110,MAX(1,$D23))),AND($E23&gt;0,INDEX(Kalender!BH$81:BH$110,MAX(1,$E23))&gt;INDEX(Kalender!$B$81:$B$110,MAX(1,$E23))),AND($F23&gt;0,INDEX(Kalender!BH$81:BH$110,MAX(1,$F23))&gt;INDEX(Kalender!$B$81:$B$110,MAX(1,$F23)))),2,0))</f>
        <v>0</v>
      </c>
      <c r="BI23" s="5" t="n">
        <f aca="false">IF(Kalender!BI23&lt;&gt;1,0,IF(AND($B23&gt;0,INDEX(Kalender!BI$68:BI$77,MAX(1,$B23))&gt;INDEX(Kalender!$B$68:$B$77,MAX(1,$B23))),1,0)+IF(OR(AND($C23&gt;0,INDEX(Kalender!BI$81:BI$110,MAX(1,$C23))&gt;INDEX(Kalender!$B$81:$B$110,MAX(1,$C23))),AND($D23&gt;0,INDEX(Kalender!BI$81:BI$110,MAX(1,$D23))&gt;INDEX(Kalender!$B$81:$B$110,MAX(1,$D23))),AND($E23&gt;0,INDEX(Kalender!BI$81:BI$110,MAX(1,$E23))&gt;INDEX(Kalender!$B$81:$B$110,MAX(1,$E23))),AND($F23&gt;0,INDEX(Kalender!BI$81:BI$110,MAX(1,$F23))&gt;INDEX(Kalender!$B$81:$B$110,MAX(1,$F23)))),2,0))</f>
        <v>0</v>
      </c>
      <c r="BJ23" s="5" t="n">
        <f aca="false">IF(Kalender!BJ23&lt;&gt;1,0,IF(AND($B23&gt;0,INDEX(Kalender!BJ$68:BJ$77,MAX(1,$B23))&gt;INDEX(Kalender!$B$68:$B$77,MAX(1,$B23))),1,0)+IF(OR(AND($C23&gt;0,INDEX(Kalender!BJ$81:BJ$110,MAX(1,$C23))&gt;INDEX(Kalender!$B$81:$B$110,MAX(1,$C23))),AND($D23&gt;0,INDEX(Kalender!BJ$81:BJ$110,MAX(1,$D23))&gt;INDEX(Kalender!$B$81:$B$110,MAX(1,$D23))),AND($E23&gt;0,INDEX(Kalender!BJ$81:BJ$110,MAX(1,$E23))&gt;INDEX(Kalender!$B$81:$B$110,MAX(1,$E23))),AND($F23&gt;0,INDEX(Kalender!BJ$81:BJ$110,MAX(1,$F23))&gt;INDEX(Kalender!$B$81:$B$110,MAX(1,$F23)))),2,0))</f>
        <v>0</v>
      </c>
      <c r="BK23" s="5" t="n">
        <f aca="false">IF(Kalender!BK23&lt;&gt;1,0,IF(AND($B23&gt;0,INDEX(Kalender!BK$68:BK$77,MAX(1,$B23))&gt;INDEX(Kalender!$B$68:$B$77,MAX(1,$B23))),1,0)+IF(OR(AND($C23&gt;0,INDEX(Kalender!BK$81:BK$110,MAX(1,$C23))&gt;INDEX(Kalender!$B$81:$B$110,MAX(1,$C23))),AND($D23&gt;0,INDEX(Kalender!BK$81:BK$110,MAX(1,$D23))&gt;INDEX(Kalender!$B$81:$B$110,MAX(1,$D23))),AND($E23&gt;0,INDEX(Kalender!BK$81:BK$110,MAX(1,$E23))&gt;INDEX(Kalender!$B$81:$B$110,MAX(1,$E23))),AND($F23&gt;0,INDEX(Kalender!BK$81:BK$110,MAX(1,$F23))&gt;INDEX(Kalender!$B$81:$B$110,MAX(1,$F23)))),2,0))</f>
        <v>0</v>
      </c>
      <c r="BL23" s="5" t="n">
        <f aca="false">IF(Kalender!BL23&lt;&gt;1,0,IF(AND($B23&gt;0,INDEX(Kalender!BL$68:BL$77,MAX(1,$B23))&gt;INDEX(Kalender!$B$68:$B$77,MAX(1,$B23))),1,0)+IF(OR(AND($C23&gt;0,INDEX(Kalender!BL$81:BL$110,MAX(1,$C23))&gt;INDEX(Kalender!$B$81:$B$110,MAX(1,$C23))),AND($D23&gt;0,INDEX(Kalender!BL$81:BL$110,MAX(1,$D23))&gt;INDEX(Kalender!$B$81:$B$110,MAX(1,$D23))),AND($E23&gt;0,INDEX(Kalender!BL$81:BL$110,MAX(1,$E23))&gt;INDEX(Kalender!$B$81:$B$110,MAX(1,$E23))),AND($F23&gt;0,INDEX(Kalender!BL$81:BL$110,MAX(1,$F23))&gt;INDEX(Kalender!$B$81:$B$110,MAX(1,$F23)))),2,0))</f>
        <v>0</v>
      </c>
      <c r="BM23" s="5" t="n">
        <f aca="false">IF(Kalender!BM23&lt;&gt;1,0,IF(AND($B23&gt;0,INDEX(Kalender!BM$68:BM$77,MAX(1,$B23))&gt;INDEX(Kalender!$B$68:$B$77,MAX(1,$B23))),1,0)+IF(OR(AND($C23&gt;0,INDEX(Kalender!BM$81:BM$110,MAX(1,$C23))&gt;INDEX(Kalender!$B$81:$B$110,MAX(1,$C23))),AND($D23&gt;0,INDEX(Kalender!BM$81:BM$110,MAX(1,$D23))&gt;INDEX(Kalender!$B$81:$B$110,MAX(1,$D23))),AND($E23&gt;0,INDEX(Kalender!BM$81:BM$110,MAX(1,$E23))&gt;INDEX(Kalender!$B$81:$B$110,MAX(1,$E23))),AND($F23&gt;0,INDEX(Kalender!BM$81:BM$110,MAX(1,$F23))&gt;INDEX(Kalender!$B$81:$B$110,MAX(1,$F23)))),2,0))</f>
        <v>0</v>
      </c>
      <c r="BN23" s="5" t="n">
        <f aca="false">IF(Kalender!BN23&lt;&gt;1,0,IF(AND($B23&gt;0,INDEX(Kalender!BN$68:BN$77,MAX(1,$B23))&gt;INDEX(Kalender!$B$68:$B$77,MAX(1,$B23))),1,0)+IF(OR(AND($C23&gt;0,INDEX(Kalender!BN$81:BN$110,MAX(1,$C23))&gt;INDEX(Kalender!$B$81:$B$110,MAX(1,$C23))),AND($D23&gt;0,INDEX(Kalender!BN$81:BN$110,MAX(1,$D23))&gt;INDEX(Kalender!$B$81:$B$110,MAX(1,$D23))),AND($E23&gt;0,INDEX(Kalender!BN$81:BN$110,MAX(1,$E23))&gt;INDEX(Kalender!$B$81:$B$110,MAX(1,$E23))),AND($F23&gt;0,INDEX(Kalender!BN$81:BN$110,MAX(1,$F23))&gt;INDEX(Kalender!$B$81:$B$110,MAX(1,$F23)))),2,0))</f>
        <v>0</v>
      </c>
      <c r="BO23" s="5" t="n">
        <f aca="false">IF(Kalender!BO23&lt;&gt;1,0,IF(AND($B23&gt;0,INDEX(Kalender!BO$68:BO$77,MAX(1,$B23))&gt;INDEX(Kalender!$B$68:$B$77,MAX(1,$B23))),1,0)+IF(OR(AND($C23&gt;0,INDEX(Kalender!BO$81:BO$110,MAX(1,$C23))&gt;INDEX(Kalender!$B$81:$B$110,MAX(1,$C23))),AND($D23&gt;0,INDEX(Kalender!BO$81:BO$110,MAX(1,$D23))&gt;INDEX(Kalender!$B$81:$B$110,MAX(1,$D23))),AND($E23&gt;0,INDEX(Kalender!BO$81:BO$110,MAX(1,$E23))&gt;INDEX(Kalender!$B$81:$B$110,MAX(1,$E23))),AND($F23&gt;0,INDEX(Kalender!BO$81:BO$110,MAX(1,$F23))&gt;INDEX(Kalender!$B$81:$B$110,MAX(1,$F23)))),2,0))</f>
        <v>0</v>
      </c>
      <c r="BP23" s="5" t="n">
        <f aca="false">IF(Kalender!BP23&lt;&gt;1,0,IF(AND($B23&gt;0,INDEX(Kalender!BP$68:BP$77,MAX(1,$B23))&gt;INDEX(Kalender!$B$68:$B$77,MAX(1,$B23))),1,0)+IF(OR(AND($C23&gt;0,INDEX(Kalender!BP$81:BP$110,MAX(1,$C23))&gt;INDEX(Kalender!$B$81:$B$110,MAX(1,$C23))),AND($D23&gt;0,INDEX(Kalender!BP$81:BP$110,MAX(1,$D23))&gt;INDEX(Kalender!$B$81:$B$110,MAX(1,$D23))),AND($E23&gt;0,INDEX(Kalender!BP$81:BP$110,MAX(1,$E23))&gt;INDEX(Kalender!$B$81:$B$110,MAX(1,$E23))),AND($F23&gt;0,INDEX(Kalender!BP$81:BP$110,MAX(1,$F23))&gt;INDEX(Kalender!$B$81:$B$110,MAX(1,$F23)))),2,0))</f>
        <v>0</v>
      </c>
      <c r="BQ23" s="5" t="n">
        <f aca="false">IF(Kalender!BQ23&lt;&gt;1,0,IF(AND($B23&gt;0,INDEX(Kalender!BQ$68:BQ$77,MAX(1,$B23))&gt;INDEX(Kalender!$B$68:$B$77,MAX(1,$B23))),1,0)+IF(OR(AND($C23&gt;0,INDEX(Kalender!BQ$81:BQ$110,MAX(1,$C23))&gt;INDEX(Kalender!$B$81:$B$110,MAX(1,$C23))),AND($D23&gt;0,INDEX(Kalender!BQ$81:BQ$110,MAX(1,$D23))&gt;INDEX(Kalender!$B$81:$B$110,MAX(1,$D23))),AND($E23&gt;0,INDEX(Kalender!BQ$81:BQ$110,MAX(1,$E23))&gt;INDEX(Kalender!$B$81:$B$110,MAX(1,$E23))),AND($F23&gt;0,INDEX(Kalender!BQ$81:BQ$110,MAX(1,$F23))&gt;INDEX(Kalender!$B$81:$B$110,MAX(1,$F23)))),2,0))</f>
        <v>0</v>
      </c>
      <c r="BR23" s="5" t="n">
        <f aca="false">IF(Kalender!BR23&lt;&gt;1,0,IF(AND($B23&gt;0,INDEX(Kalender!BR$68:BR$77,MAX(1,$B23))&gt;INDEX(Kalender!$B$68:$B$77,MAX(1,$B23))),1,0)+IF(OR(AND($C23&gt;0,INDEX(Kalender!BR$81:BR$110,MAX(1,$C23))&gt;INDEX(Kalender!$B$81:$B$110,MAX(1,$C23))),AND($D23&gt;0,INDEX(Kalender!BR$81:BR$110,MAX(1,$D23))&gt;INDEX(Kalender!$B$81:$B$110,MAX(1,$D23))),AND($E23&gt;0,INDEX(Kalender!BR$81:BR$110,MAX(1,$E23))&gt;INDEX(Kalender!$B$81:$B$110,MAX(1,$E23))),AND($F23&gt;0,INDEX(Kalender!BR$81:BR$110,MAX(1,$F23))&gt;INDEX(Kalender!$B$81:$B$110,MAX(1,$F23)))),2,0))</f>
        <v>0</v>
      </c>
      <c r="BS23" s="5" t="n">
        <f aca="false">IF(Kalender!BS23&lt;&gt;1,0,IF(AND($B23&gt;0,INDEX(Kalender!BS$68:BS$77,MAX(1,$B23))&gt;INDEX(Kalender!$B$68:$B$77,MAX(1,$B23))),1,0)+IF(OR(AND($C23&gt;0,INDEX(Kalender!BS$81:BS$110,MAX(1,$C23))&gt;INDEX(Kalender!$B$81:$B$110,MAX(1,$C23))),AND($D23&gt;0,INDEX(Kalender!BS$81:BS$110,MAX(1,$D23))&gt;INDEX(Kalender!$B$81:$B$110,MAX(1,$D23))),AND($E23&gt;0,INDEX(Kalender!BS$81:BS$110,MAX(1,$E23))&gt;INDEX(Kalender!$B$81:$B$110,MAX(1,$E23))),AND($F23&gt;0,INDEX(Kalender!BS$81:BS$110,MAX(1,$F23))&gt;INDEX(Kalender!$B$81:$B$110,MAX(1,$F23)))),2,0))</f>
        <v>0</v>
      </c>
      <c r="BT23" s="5" t="n">
        <f aca="false">IF(Kalender!BT23&lt;&gt;1,0,IF(AND($B23&gt;0,INDEX(Kalender!BT$68:BT$77,MAX(1,$B23))&gt;INDEX(Kalender!$B$68:$B$77,MAX(1,$B23))),1,0)+IF(OR(AND($C23&gt;0,INDEX(Kalender!BT$81:BT$110,MAX(1,$C23))&gt;INDEX(Kalender!$B$81:$B$110,MAX(1,$C23))),AND($D23&gt;0,INDEX(Kalender!BT$81:BT$110,MAX(1,$D23))&gt;INDEX(Kalender!$B$81:$B$110,MAX(1,$D23))),AND($E23&gt;0,INDEX(Kalender!BT$81:BT$110,MAX(1,$E23))&gt;INDEX(Kalender!$B$81:$B$110,MAX(1,$E23))),AND($F23&gt;0,INDEX(Kalender!BT$81:BT$110,MAX(1,$F23))&gt;INDEX(Kalender!$B$81:$B$110,MAX(1,$F23)))),2,0))</f>
        <v>0</v>
      </c>
      <c r="BU23" s="5" t="n">
        <f aca="false">IF(Kalender!BU23&lt;&gt;1,0,IF(AND($B23&gt;0,INDEX(Kalender!BU$68:BU$77,MAX(1,$B23))&gt;INDEX(Kalender!$B$68:$B$77,MAX(1,$B23))),1,0)+IF(OR(AND($C23&gt;0,INDEX(Kalender!BU$81:BU$110,MAX(1,$C23))&gt;INDEX(Kalender!$B$81:$B$110,MAX(1,$C23))),AND($D23&gt;0,INDEX(Kalender!BU$81:BU$110,MAX(1,$D23))&gt;INDEX(Kalender!$B$81:$B$110,MAX(1,$D23))),AND($E23&gt;0,INDEX(Kalender!BU$81:BU$110,MAX(1,$E23))&gt;INDEX(Kalender!$B$81:$B$110,MAX(1,$E23))),AND($F23&gt;0,INDEX(Kalender!BU$81:BU$110,MAX(1,$F23))&gt;INDEX(Kalender!$B$81:$B$110,MAX(1,$F23)))),2,0))</f>
        <v>0</v>
      </c>
      <c r="BV23" s="5" t="n">
        <f aca="false">IF(Kalender!BV23&lt;&gt;1,0,IF(AND($B23&gt;0,INDEX(Kalender!BV$68:BV$77,MAX(1,$B23))&gt;INDEX(Kalender!$B$68:$B$77,MAX(1,$B23))),1,0)+IF(OR(AND($C23&gt;0,INDEX(Kalender!BV$81:BV$110,MAX(1,$C23))&gt;INDEX(Kalender!$B$81:$B$110,MAX(1,$C23))),AND($D23&gt;0,INDEX(Kalender!BV$81:BV$110,MAX(1,$D23))&gt;INDEX(Kalender!$B$81:$B$110,MAX(1,$D23))),AND($E23&gt;0,INDEX(Kalender!BV$81:BV$110,MAX(1,$E23))&gt;INDEX(Kalender!$B$81:$B$110,MAX(1,$E23))),AND($F23&gt;0,INDEX(Kalender!BV$81:BV$110,MAX(1,$F23))&gt;INDEX(Kalender!$B$81:$B$110,MAX(1,$F23)))),2,0))</f>
        <v>0</v>
      </c>
      <c r="BW23" s="5" t="n">
        <f aca="false">IF(Kalender!BW23&lt;&gt;1,0,IF(AND($B23&gt;0,INDEX(Kalender!BW$68:BW$77,MAX(1,$B23))&gt;INDEX(Kalender!$B$68:$B$77,MAX(1,$B23))),1,0)+IF(OR(AND($C23&gt;0,INDEX(Kalender!BW$81:BW$110,MAX(1,$C23))&gt;INDEX(Kalender!$B$81:$B$110,MAX(1,$C23))),AND($D23&gt;0,INDEX(Kalender!BW$81:BW$110,MAX(1,$D23))&gt;INDEX(Kalender!$B$81:$B$110,MAX(1,$D23))),AND($E23&gt;0,INDEX(Kalender!BW$81:BW$110,MAX(1,$E23))&gt;INDEX(Kalender!$B$81:$B$110,MAX(1,$E23))),AND($F23&gt;0,INDEX(Kalender!BW$81:BW$110,MAX(1,$F23))&gt;INDEX(Kalender!$B$81:$B$110,MAX(1,$F23)))),2,0))</f>
        <v>0</v>
      </c>
      <c r="BX23" s="5" t="n">
        <f aca="false">IF(Kalender!BX23&lt;&gt;1,0,IF(AND($B23&gt;0,INDEX(Kalender!BX$68:BX$77,MAX(1,$B23))&gt;INDEX(Kalender!$B$68:$B$77,MAX(1,$B23))),1,0)+IF(OR(AND($C23&gt;0,INDEX(Kalender!BX$81:BX$110,MAX(1,$C23))&gt;INDEX(Kalender!$B$81:$B$110,MAX(1,$C23))),AND($D23&gt;0,INDEX(Kalender!BX$81:BX$110,MAX(1,$D23))&gt;INDEX(Kalender!$B$81:$B$110,MAX(1,$D23))),AND($E23&gt;0,INDEX(Kalender!BX$81:BX$110,MAX(1,$E23))&gt;INDEX(Kalender!$B$81:$B$110,MAX(1,$E23))),AND($F23&gt;0,INDEX(Kalender!BX$81:BX$110,MAX(1,$F23))&gt;INDEX(Kalender!$B$81:$B$110,MAX(1,$F23)))),2,0))</f>
        <v>0</v>
      </c>
      <c r="BY23" s="5" t="n">
        <f aca="false">IF(Kalender!BY23&lt;&gt;1,0,IF(AND($B23&gt;0,INDEX(Kalender!BY$68:BY$77,MAX(1,$B23))&gt;INDEX(Kalender!$B$68:$B$77,MAX(1,$B23))),1,0)+IF(OR(AND($C23&gt;0,INDEX(Kalender!BY$81:BY$110,MAX(1,$C23))&gt;INDEX(Kalender!$B$81:$B$110,MAX(1,$C23))),AND($D23&gt;0,INDEX(Kalender!BY$81:BY$110,MAX(1,$D23))&gt;INDEX(Kalender!$B$81:$B$110,MAX(1,$D23))),AND($E23&gt;0,INDEX(Kalender!BY$81:BY$110,MAX(1,$E23))&gt;INDEX(Kalender!$B$81:$B$110,MAX(1,$E23))),AND($F23&gt;0,INDEX(Kalender!BY$81:BY$110,MAX(1,$F23))&gt;INDEX(Kalender!$B$81:$B$110,MAX(1,$F23)))),2,0))</f>
        <v>0</v>
      </c>
      <c r="BZ23" s="5" t="n">
        <f aca="false">IF(Kalender!BZ23&lt;&gt;1,0,IF(AND($B23&gt;0,INDEX(Kalender!BZ$68:BZ$77,MAX(1,$B23))&gt;INDEX(Kalender!$B$68:$B$77,MAX(1,$B23))),1,0)+IF(OR(AND($C23&gt;0,INDEX(Kalender!BZ$81:BZ$110,MAX(1,$C23))&gt;INDEX(Kalender!$B$81:$B$110,MAX(1,$C23))),AND($D23&gt;0,INDEX(Kalender!BZ$81:BZ$110,MAX(1,$D23))&gt;INDEX(Kalender!$B$81:$B$110,MAX(1,$D23))),AND($E23&gt;0,INDEX(Kalender!BZ$81:BZ$110,MAX(1,$E23))&gt;INDEX(Kalender!$B$81:$B$110,MAX(1,$E23))),AND($F23&gt;0,INDEX(Kalender!BZ$81:BZ$110,MAX(1,$F23))&gt;INDEX(Kalender!$B$81:$B$110,MAX(1,$F23)))),2,0))</f>
        <v>0</v>
      </c>
      <c r="CA23" s="5" t="n">
        <f aca="false">IF(Kalender!CA23&lt;&gt;1,0,IF(AND($B23&gt;0,INDEX(Kalender!CA$68:CA$77,MAX(1,$B23))&gt;INDEX(Kalender!$B$68:$B$77,MAX(1,$B23))),1,0)+IF(OR(AND($C23&gt;0,INDEX(Kalender!CA$81:CA$110,MAX(1,$C23))&gt;INDEX(Kalender!$B$81:$B$110,MAX(1,$C23))),AND($D23&gt;0,INDEX(Kalender!CA$81:CA$110,MAX(1,$D23))&gt;INDEX(Kalender!$B$81:$B$110,MAX(1,$D23))),AND($E23&gt;0,INDEX(Kalender!CA$81:CA$110,MAX(1,$E23))&gt;INDEX(Kalender!$B$81:$B$110,MAX(1,$E23))),AND($F23&gt;0,INDEX(Kalender!CA$81:CA$110,MAX(1,$F23))&gt;INDEX(Kalender!$B$81:$B$110,MAX(1,$F23)))),2,0))</f>
        <v>0</v>
      </c>
      <c r="CB23" s="5" t="n">
        <f aca="false">IF(Kalender!CB23&lt;&gt;1,0,IF(AND($B23&gt;0,INDEX(Kalender!CB$68:CB$77,MAX(1,$B23))&gt;INDEX(Kalender!$B$68:$B$77,MAX(1,$B23))),1,0)+IF(OR(AND($C23&gt;0,INDEX(Kalender!CB$81:CB$110,MAX(1,$C23))&gt;INDEX(Kalender!$B$81:$B$110,MAX(1,$C23))),AND($D23&gt;0,INDEX(Kalender!CB$81:CB$110,MAX(1,$D23))&gt;INDEX(Kalender!$B$81:$B$110,MAX(1,$D23))),AND($E23&gt;0,INDEX(Kalender!CB$81:CB$110,MAX(1,$E23))&gt;INDEX(Kalender!$B$81:$B$110,MAX(1,$E23))),AND($F23&gt;0,INDEX(Kalender!CB$81:CB$110,MAX(1,$F23))&gt;INDEX(Kalender!$B$81:$B$110,MAX(1,$F23)))),2,0))</f>
        <v>0</v>
      </c>
      <c r="CC23" s="5" t="n">
        <f aca="false">IF(Kalender!CC23&lt;&gt;1,0,IF(AND($B23&gt;0,INDEX(Kalender!CC$68:CC$77,MAX(1,$B23))&gt;INDEX(Kalender!$B$68:$B$77,MAX(1,$B23))),1,0)+IF(OR(AND($C23&gt;0,INDEX(Kalender!CC$81:CC$110,MAX(1,$C23))&gt;INDEX(Kalender!$B$81:$B$110,MAX(1,$C23))),AND($D23&gt;0,INDEX(Kalender!CC$81:CC$110,MAX(1,$D23))&gt;INDEX(Kalender!$B$81:$B$110,MAX(1,$D23))),AND($E23&gt;0,INDEX(Kalender!CC$81:CC$110,MAX(1,$E23))&gt;INDEX(Kalender!$B$81:$B$110,MAX(1,$E23))),AND($F23&gt;0,INDEX(Kalender!CC$81:CC$110,MAX(1,$F23))&gt;INDEX(Kalender!$B$81:$B$110,MAX(1,$F23)))),2,0))</f>
        <v>0</v>
      </c>
      <c r="CD23" s="5" t="n">
        <f aca="false">IF(Kalender!CD23&lt;&gt;1,0,IF(AND($B23&gt;0,INDEX(Kalender!CD$68:CD$77,MAX(1,$B23))&gt;INDEX(Kalender!$B$68:$B$77,MAX(1,$B23))),1,0)+IF(OR(AND($C23&gt;0,INDEX(Kalender!CD$81:CD$110,MAX(1,$C23))&gt;INDEX(Kalender!$B$81:$B$110,MAX(1,$C23))),AND($D23&gt;0,INDEX(Kalender!CD$81:CD$110,MAX(1,$D23))&gt;INDEX(Kalender!$B$81:$B$110,MAX(1,$D23))),AND($E23&gt;0,INDEX(Kalender!CD$81:CD$110,MAX(1,$E23))&gt;INDEX(Kalender!$B$81:$B$110,MAX(1,$E23))),AND($F23&gt;0,INDEX(Kalender!CD$81:CD$110,MAX(1,$F23))&gt;INDEX(Kalender!$B$81:$B$110,MAX(1,$F23)))),2,0))</f>
        <v>0</v>
      </c>
      <c r="CE23" s="5" t="n">
        <f aca="false">IF(Kalender!CE23&lt;&gt;1,0,IF(AND($B23&gt;0,INDEX(Kalender!CE$68:CE$77,MAX(1,$B23))&gt;INDEX(Kalender!$B$68:$B$77,MAX(1,$B23))),1,0)+IF(OR(AND($C23&gt;0,INDEX(Kalender!CE$81:CE$110,MAX(1,$C23))&gt;INDEX(Kalender!$B$81:$B$110,MAX(1,$C23))),AND($D23&gt;0,INDEX(Kalender!CE$81:CE$110,MAX(1,$D23))&gt;INDEX(Kalender!$B$81:$B$110,MAX(1,$D23))),AND($E23&gt;0,INDEX(Kalender!CE$81:CE$110,MAX(1,$E23))&gt;INDEX(Kalender!$B$81:$B$110,MAX(1,$E23))),AND($F23&gt;0,INDEX(Kalender!CE$81:CE$110,MAX(1,$F23))&gt;INDEX(Kalender!$B$81:$B$110,MAX(1,$F23)))),2,0))</f>
        <v>0</v>
      </c>
      <c r="CF23" s="5" t="n">
        <f aca="false">IF(Kalender!CF23&lt;&gt;1,0,IF(AND($B23&gt;0,INDEX(Kalender!CF$68:CF$77,MAX(1,$B23))&gt;INDEX(Kalender!$B$68:$B$77,MAX(1,$B23))),1,0)+IF(OR(AND($C23&gt;0,INDEX(Kalender!CF$81:CF$110,MAX(1,$C23))&gt;INDEX(Kalender!$B$81:$B$110,MAX(1,$C23))),AND($D23&gt;0,INDEX(Kalender!CF$81:CF$110,MAX(1,$D23))&gt;INDEX(Kalender!$B$81:$B$110,MAX(1,$D23))),AND($E23&gt;0,INDEX(Kalender!CF$81:CF$110,MAX(1,$E23))&gt;INDEX(Kalender!$B$81:$B$110,MAX(1,$E23))),AND($F23&gt;0,INDEX(Kalender!CF$81:CF$110,MAX(1,$F23))&gt;INDEX(Kalender!$B$81:$B$110,MAX(1,$F23)))),2,0))</f>
        <v>0</v>
      </c>
      <c r="CG23" s="5" t="n">
        <f aca="false">IF(Kalender!CG23&lt;&gt;1,0,IF(AND($B23&gt;0,INDEX(Kalender!CG$68:CG$77,MAX(1,$B23))&gt;INDEX(Kalender!$B$68:$B$77,MAX(1,$B23))),1,0)+IF(OR(AND($C23&gt;0,INDEX(Kalender!CG$81:CG$110,MAX(1,$C23))&gt;INDEX(Kalender!$B$81:$B$110,MAX(1,$C23))),AND($D23&gt;0,INDEX(Kalender!CG$81:CG$110,MAX(1,$D23))&gt;INDEX(Kalender!$B$81:$B$110,MAX(1,$D23))),AND($E23&gt;0,INDEX(Kalender!CG$81:CG$110,MAX(1,$E23))&gt;INDEX(Kalender!$B$81:$B$110,MAX(1,$E23))),AND($F23&gt;0,INDEX(Kalender!CG$81:CG$110,MAX(1,$F23))&gt;INDEX(Kalender!$B$81:$B$110,MAX(1,$F23)))),2,0))</f>
        <v>0</v>
      </c>
      <c r="CH23" s="5" t="n">
        <f aca="false">IF(Kalender!CH23&lt;&gt;1,0,IF(AND($B23&gt;0,INDEX(Kalender!CH$68:CH$77,MAX(1,$B23))&gt;INDEX(Kalender!$B$68:$B$77,MAX(1,$B23))),1,0)+IF(OR(AND($C23&gt;0,INDEX(Kalender!CH$81:CH$110,MAX(1,$C23))&gt;INDEX(Kalender!$B$81:$B$110,MAX(1,$C23))),AND($D23&gt;0,INDEX(Kalender!CH$81:CH$110,MAX(1,$D23))&gt;INDEX(Kalender!$B$81:$B$110,MAX(1,$D23))),AND($E23&gt;0,INDEX(Kalender!CH$81:CH$110,MAX(1,$E23))&gt;INDEX(Kalender!$B$81:$B$110,MAX(1,$E23))),AND($F23&gt;0,INDEX(Kalender!CH$81:CH$110,MAX(1,$F23))&gt;INDEX(Kalender!$B$81:$B$110,MAX(1,$F23)))),2,0))</f>
        <v>0</v>
      </c>
      <c r="CI23" s="5" t="n">
        <f aca="false">IF(Kalender!CI23&lt;&gt;1,0,IF(AND($B23&gt;0,INDEX(Kalender!CI$68:CI$77,MAX(1,$B23))&gt;INDEX(Kalender!$B$68:$B$77,MAX(1,$B23))),1,0)+IF(OR(AND($C23&gt;0,INDEX(Kalender!CI$81:CI$110,MAX(1,$C23))&gt;INDEX(Kalender!$B$81:$B$110,MAX(1,$C23))),AND($D23&gt;0,INDEX(Kalender!CI$81:CI$110,MAX(1,$D23))&gt;INDEX(Kalender!$B$81:$B$110,MAX(1,$D23))),AND($E23&gt;0,INDEX(Kalender!CI$81:CI$110,MAX(1,$E23))&gt;INDEX(Kalender!$B$81:$B$110,MAX(1,$E23))),AND($F23&gt;0,INDEX(Kalender!CI$81:CI$110,MAX(1,$F23))&gt;INDEX(Kalender!$B$81:$B$110,MAX(1,$F23)))),2,0))</f>
        <v>0</v>
      </c>
      <c r="CJ23" s="5" t="n">
        <f aca="false">IF(Kalender!CJ23&lt;&gt;1,0,IF(AND($B23&gt;0,INDEX(Kalender!CJ$68:CJ$77,MAX(1,$B23))&gt;INDEX(Kalender!$B$68:$B$77,MAX(1,$B23))),1,0)+IF(OR(AND($C23&gt;0,INDEX(Kalender!CJ$81:CJ$110,MAX(1,$C23))&gt;INDEX(Kalender!$B$81:$B$110,MAX(1,$C23))),AND($D23&gt;0,INDEX(Kalender!CJ$81:CJ$110,MAX(1,$D23))&gt;INDEX(Kalender!$B$81:$B$110,MAX(1,$D23))),AND($E23&gt;0,INDEX(Kalender!CJ$81:CJ$110,MAX(1,$E23))&gt;INDEX(Kalender!$B$81:$B$110,MAX(1,$E23))),AND($F23&gt;0,INDEX(Kalender!CJ$81:CJ$110,MAX(1,$F23))&gt;INDEX(Kalender!$B$81:$B$110,MAX(1,$F23)))),2,0))</f>
        <v>0</v>
      </c>
      <c r="CK23" s="5" t="n">
        <f aca="false">IF(Kalender!CK23&lt;&gt;1,0,IF(AND($B23&gt;0,INDEX(Kalender!CK$68:CK$77,MAX(1,$B23))&gt;INDEX(Kalender!$B$68:$B$77,MAX(1,$B23))),1,0)+IF(OR(AND($C23&gt;0,INDEX(Kalender!CK$81:CK$110,MAX(1,$C23))&gt;INDEX(Kalender!$B$81:$B$110,MAX(1,$C23))),AND($D23&gt;0,INDEX(Kalender!CK$81:CK$110,MAX(1,$D23))&gt;INDEX(Kalender!$B$81:$B$110,MAX(1,$D23))),AND($E23&gt;0,INDEX(Kalender!CK$81:CK$110,MAX(1,$E23))&gt;INDEX(Kalender!$B$81:$B$110,MAX(1,$E23))),AND($F23&gt;0,INDEX(Kalender!CK$81:CK$110,MAX(1,$F23))&gt;INDEX(Kalender!$B$81:$B$110,MAX(1,$F23)))),2,0))</f>
        <v>0</v>
      </c>
      <c r="CL23" s="5" t="n">
        <f aca="false">IF(Kalender!CL23&lt;&gt;1,0,IF(AND($B23&gt;0,INDEX(Kalender!CL$68:CL$77,MAX(1,$B23))&gt;INDEX(Kalender!$B$68:$B$77,MAX(1,$B23))),1,0)+IF(OR(AND($C23&gt;0,INDEX(Kalender!CL$81:CL$110,MAX(1,$C23))&gt;INDEX(Kalender!$B$81:$B$110,MAX(1,$C23))),AND($D23&gt;0,INDEX(Kalender!CL$81:CL$110,MAX(1,$D23))&gt;INDEX(Kalender!$B$81:$B$110,MAX(1,$D23))),AND($E23&gt;0,INDEX(Kalender!CL$81:CL$110,MAX(1,$E23))&gt;INDEX(Kalender!$B$81:$B$110,MAX(1,$E23))),AND($F23&gt;0,INDEX(Kalender!CL$81:CL$110,MAX(1,$F23))&gt;INDEX(Kalender!$B$81:$B$110,MAX(1,$F23)))),2,0))</f>
        <v>0</v>
      </c>
      <c r="CM23" s="5" t="n">
        <f aca="false">IF(Kalender!CM23&lt;&gt;1,0,IF(AND($B23&gt;0,INDEX(Kalender!CM$68:CM$77,MAX(1,$B23))&gt;INDEX(Kalender!$B$68:$B$77,MAX(1,$B23))),1,0)+IF(OR(AND($C23&gt;0,INDEX(Kalender!CM$81:CM$110,MAX(1,$C23))&gt;INDEX(Kalender!$B$81:$B$110,MAX(1,$C23))),AND($D23&gt;0,INDEX(Kalender!CM$81:CM$110,MAX(1,$D23))&gt;INDEX(Kalender!$B$81:$B$110,MAX(1,$D23))),AND($E23&gt;0,INDEX(Kalender!CM$81:CM$110,MAX(1,$E23))&gt;INDEX(Kalender!$B$81:$B$110,MAX(1,$E23))),AND($F23&gt;0,INDEX(Kalender!CM$81:CM$110,MAX(1,$F23))&gt;INDEX(Kalender!$B$81:$B$110,MAX(1,$F23)))),2,0))</f>
        <v>0</v>
      </c>
      <c r="CN23" s="5" t="n">
        <f aca="false">IF(Kalender!CN23&lt;&gt;1,0,IF(AND($B23&gt;0,INDEX(Kalender!CN$68:CN$77,MAX(1,$B23))&gt;INDEX(Kalender!$B$68:$B$77,MAX(1,$B23))),1,0)+IF(OR(AND($C23&gt;0,INDEX(Kalender!CN$81:CN$110,MAX(1,$C23))&gt;INDEX(Kalender!$B$81:$B$110,MAX(1,$C23))),AND($D23&gt;0,INDEX(Kalender!CN$81:CN$110,MAX(1,$D23))&gt;INDEX(Kalender!$B$81:$B$110,MAX(1,$D23))),AND($E23&gt;0,INDEX(Kalender!CN$81:CN$110,MAX(1,$E23))&gt;INDEX(Kalender!$B$81:$B$110,MAX(1,$E23))),AND($F23&gt;0,INDEX(Kalender!CN$81:CN$110,MAX(1,$F23))&gt;INDEX(Kalender!$B$81:$B$110,MAX(1,$F23)))),2,0))</f>
        <v>0</v>
      </c>
      <c r="CO23" s="5" t="n">
        <f aca="false">IF(Kalender!CO23&lt;&gt;1,0,IF(AND($B23&gt;0,INDEX(Kalender!CO$68:CO$77,MAX(1,$B23))&gt;INDEX(Kalender!$B$68:$B$77,MAX(1,$B23))),1,0)+IF(OR(AND($C23&gt;0,INDEX(Kalender!CO$81:CO$110,MAX(1,$C23))&gt;INDEX(Kalender!$B$81:$B$110,MAX(1,$C23))),AND($D23&gt;0,INDEX(Kalender!CO$81:CO$110,MAX(1,$D23))&gt;INDEX(Kalender!$B$81:$B$110,MAX(1,$D23))),AND($E23&gt;0,INDEX(Kalender!CO$81:CO$110,MAX(1,$E23))&gt;INDEX(Kalender!$B$81:$B$110,MAX(1,$E23))),AND($F23&gt;0,INDEX(Kalender!CO$81:CO$110,MAX(1,$F23))&gt;INDEX(Kalender!$B$81:$B$110,MAX(1,$F23)))),2,0))</f>
        <v>0</v>
      </c>
      <c r="CP23" s="5" t="n">
        <f aca="false">IF(Kalender!CP23&lt;&gt;1,0,IF(AND($B23&gt;0,INDEX(Kalender!CP$68:CP$77,MAX(1,$B23))&gt;INDEX(Kalender!$B$68:$B$77,MAX(1,$B23))),1,0)+IF(OR(AND($C23&gt;0,INDEX(Kalender!CP$81:CP$110,MAX(1,$C23))&gt;INDEX(Kalender!$B$81:$B$110,MAX(1,$C23))),AND($D23&gt;0,INDEX(Kalender!CP$81:CP$110,MAX(1,$D23))&gt;INDEX(Kalender!$B$81:$B$110,MAX(1,$D23))),AND($E23&gt;0,INDEX(Kalender!CP$81:CP$110,MAX(1,$E23))&gt;INDEX(Kalender!$B$81:$B$110,MAX(1,$E23))),AND($F23&gt;0,INDEX(Kalender!CP$81:CP$110,MAX(1,$F23))&gt;INDEX(Kalender!$B$81:$B$110,MAX(1,$F23)))),2,0))</f>
        <v>0</v>
      </c>
      <c r="CQ23" s="5" t="n">
        <f aca="false">IF(Kalender!CQ23&lt;&gt;1,0,IF(AND($B23&gt;0,INDEX(Kalender!CQ$68:CQ$77,MAX(1,$B23))&gt;INDEX(Kalender!$B$68:$B$77,MAX(1,$B23))),1,0)+IF(OR(AND($C23&gt;0,INDEX(Kalender!CQ$81:CQ$110,MAX(1,$C23))&gt;INDEX(Kalender!$B$81:$B$110,MAX(1,$C23))),AND($D23&gt;0,INDEX(Kalender!CQ$81:CQ$110,MAX(1,$D23))&gt;INDEX(Kalender!$B$81:$B$110,MAX(1,$D23))),AND($E23&gt;0,INDEX(Kalender!CQ$81:CQ$110,MAX(1,$E23))&gt;INDEX(Kalender!$B$81:$B$110,MAX(1,$E23))),AND($F23&gt;0,INDEX(Kalender!CQ$81:CQ$110,MAX(1,$F23))&gt;INDEX(Kalender!$B$81:$B$110,MAX(1,$F23)))),2,0))</f>
        <v>0</v>
      </c>
      <c r="CR23" s="5" t="n">
        <f aca="false">IF(Kalender!CR23&lt;&gt;1,0,IF(AND($B23&gt;0,INDEX(Kalender!CR$68:CR$77,MAX(1,$B23))&gt;INDEX(Kalender!$B$68:$B$77,MAX(1,$B23))),1,0)+IF(OR(AND($C23&gt;0,INDEX(Kalender!CR$81:CR$110,MAX(1,$C23))&gt;INDEX(Kalender!$B$81:$B$110,MAX(1,$C23))),AND($D23&gt;0,INDEX(Kalender!CR$81:CR$110,MAX(1,$D23))&gt;INDEX(Kalender!$B$81:$B$110,MAX(1,$D23))),AND($E23&gt;0,INDEX(Kalender!CR$81:CR$110,MAX(1,$E23))&gt;INDEX(Kalender!$B$81:$B$110,MAX(1,$E23))),AND($F23&gt;0,INDEX(Kalender!CR$81:CR$110,MAX(1,$F23))&gt;INDEX(Kalender!$B$81:$B$110,MAX(1,$F23)))),2,0))</f>
        <v>0</v>
      </c>
      <c r="CS23" s="5" t="n">
        <f aca="false">IF(Kalender!CS23&lt;&gt;1,0,IF(AND($B23&gt;0,INDEX(Kalender!CS$68:CS$77,MAX(1,$B23))&gt;INDEX(Kalender!$B$68:$B$77,MAX(1,$B23))),1,0)+IF(OR(AND($C23&gt;0,INDEX(Kalender!CS$81:CS$110,MAX(1,$C23))&gt;INDEX(Kalender!$B$81:$B$110,MAX(1,$C23))),AND($D23&gt;0,INDEX(Kalender!CS$81:CS$110,MAX(1,$D23))&gt;INDEX(Kalender!$B$81:$B$110,MAX(1,$D23))),AND($E23&gt;0,INDEX(Kalender!CS$81:CS$110,MAX(1,$E23))&gt;INDEX(Kalender!$B$81:$B$110,MAX(1,$E23))),AND($F23&gt;0,INDEX(Kalender!CS$81:CS$110,MAX(1,$F23))&gt;INDEX(Kalender!$B$81:$B$110,MAX(1,$F23)))),2,0))</f>
        <v>0</v>
      </c>
      <c r="CT23" s="5" t="n">
        <f aca="false">IF(Kalender!CT23&lt;&gt;1,0,IF(AND($B23&gt;0,INDEX(Kalender!CT$68:CT$77,MAX(1,$B23))&gt;INDEX(Kalender!$B$68:$B$77,MAX(1,$B23))),1,0)+IF(OR(AND($C23&gt;0,INDEX(Kalender!CT$81:CT$110,MAX(1,$C23))&gt;INDEX(Kalender!$B$81:$B$110,MAX(1,$C23))),AND($D23&gt;0,INDEX(Kalender!CT$81:CT$110,MAX(1,$D23))&gt;INDEX(Kalender!$B$81:$B$110,MAX(1,$D23))),AND($E23&gt;0,INDEX(Kalender!CT$81:CT$110,MAX(1,$E23))&gt;INDEX(Kalender!$B$81:$B$110,MAX(1,$E23))),AND($F23&gt;0,INDEX(Kalender!CT$81:CT$110,MAX(1,$F23))&gt;INDEX(Kalender!$B$81:$B$110,MAX(1,$F23)))),2,0))</f>
        <v>0</v>
      </c>
      <c r="CU23" s="5" t="n">
        <f aca="false">IF(Kalender!CU23&lt;&gt;1,0,IF(AND($B23&gt;0,INDEX(Kalender!CU$68:CU$77,MAX(1,$B23))&gt;INDEX(Kalender!$B$68:$B$77,MAX(1,$B23))),1,0)+IF(OR(AND($C23&gt;0,INDEX(Kalender!CU$81:CU$110,MAX(1,$C23))&gt;INDEX(Kalender!$B$81:$B$110,MAX(1,$C23))),AND($D23&gt;0,INDEX(Kalender!CU$81:CU$110,MAX(1,$D23))&gt;INDEX(Kalender!$B$81:$B$110,MAX(1,$D23))),AND($E23&gt;0,INDEX(Kalender!CU$81:CU$110,MAX(1,$E23))&gt;INDEX(Kalender!$B$81:$B$110,MAX(1,$E23))),AND($F23&gt;0,INDEX(Kalender!CU$81:CU$110,MAX(1,$F23))&gt;INDEX(Kalender!$B$81:$B$110,MAX(1,$F23)))),2,0))</f>
        <v>0</v>
      </c>
      <c r="CV23" s="5" t="n">
        <f aca="false">IF(Kalender!CV23&lt;&gt;1,0,IF(AND($B23&gt;0,INDEX(Kalender!CV$68:CV$77,MAX(1,$B23))&gt;INDEX(Kalender!$B$68:$B$77,MAX(1,$B23))),1,0)+IF(OR(AND($C23&gt;0,INDEX(Kalender!CV$81:CV$110,MAX(1,$C23))&gt;INDEX(Kalender!$B$81:$B$110,MAX(1,$C23))),AND($D23&gt;0,INDEX(Kalender!CV$81:CV$110,MAX(1,$D23))&gt;INDEX(Kalender!$B$81:$B$110,MAX(1,$D23))),AND($E23&gt;0,INDEX(Kalender!CV$81:CV$110,MAX(1,$E23))&gt;INDEX(Kalender!$B$81:$B$110,MAX(1,$E23))),AND($F23&gt;0,INDEX(Kalender!CV$81:CV$110,MAX(1,$F23))&gt;INDEX(Kalender!$B$81:$B$110,MAX(1,$F23)))),2,0))</f>
        <v>0</v>
      </c>
      <c r="CW23" s="5" t="n">
        <f aca="false">IF(Kalender!CW23&lt;&gt;1,0,IF(AND($B23&gt;0,INDEX(Kalender!CW$68:CW$77,MAX(1,$B23))&gt;INDEX(Kalender!$B$68:$B$77,MAX(1,$B23))),1,0)+IF(OR(AND($C23&gt;0,INDEX(Kalender!CW$81:CW$110,MAX(1,$C23))&gt;INDEX(Kalender!$B$81:$B$110,MAX(1,$C23))),AND($D23&gt;0,INDEX(Kalender!CW$81:CW$110,MAX(1,$D23))&gt;INDEX(Kalender!$B$81:$B$110,MAX(1,$D23))),AND($E23&gt;0,INDEX(Kalender!CW$81:CW$110,MAX(1,$E23))&gt;INDEX(Kalender!$B$81:$B$110,MAX(1,$E23))),AND($F23&gt;0,INDEX(Kalender!CW$81:CW$110,MAX(1,$F23))&gt;INDEX(Kalender!$B$81:$B$110,MAX(1,$F23)))),2,0))</f>
        <v>0</v>
      </c>
      <c r="CX23" s="5" t="n">
        <f aca="false">IF(Kalender!CX23&lt;&gt;1,0,IF(AND($B23&gt;0,INDEX(Kalender!CX$68:CX$77,MAX(1,$B23))&gt;INDEX(Kalender!$B$68:$B$77,MAX(1,$B23))),1,0)+IF(OR(AND($C23&gt;0,INDEX(Kalender!CX$81:CX$110,MAX(1,$C23))&gt;INDEX(Kalender!$B$81:$B$110,MAX(1,$C23))),AND($D23&gt;0,INDEX(Kalender!CX$81:CX$110,MAX(1,$D23))&gt;INDEX(Kalender!$B$81:$B$110,MAX(1,$D23))),AND($E23&gt;0,INDEX(Kalender!CX$81:CX$110,MAX(1,$E23))&gt;INDEX(Kalender!$B$81:$B$110,MAX(1,$E23))),AND($F23&gt;0,INDEX(Kalender!CX$81:CX$110,MAX(1,$F23))&gt;INDEX(Kalender!$B$81:$B$110,MAX(1,$F23)))),2,0))</f>
        <v>0</v>
      </c>
      <c r="CY23" s="5" t="n">
        <f aca="false">IF(Kalender!CY23&lt;&gt;1,0,IF(AND($B23&gt;0,INDEX(Kalender!CY$68:CY$77,MAX(1,$B23))&gt;INDEX(Kalender!$B$68:$B$77,MAX(1,$B23))),1,0)+IF(OR(AND($C23&gt;0,INDEX(Kalender!CY$81:CY$110,MAX(1,$C23))&gt;INDEX(Kalender!$B$81:$B$110,MAX(1,$C23))),AND($D23&gt;0,INDEX(Kalender!CY$81:CY$110,MAX(1,$D23))&gt;INDEX(Kalender!$B$81:$B$110,MAX(1,$D23))),AND($E23&gt;0,INDEX(Kalender!CY$81:CY$110,MAX(1,$E23))&gt;INDEX(Kalender!$B$81:$B$110,MAX(1,$E23))),AND($F23&gt;0,INDEX(Kalender!CY$81:CY$110,MAX(1,$F23))&gt;INDEX(Kalender!$B$81:$B$110,MAX(1,$F23)))),2,0))</f>
        <v>0</v>
      </c>
      <c r="CZ23" s="5" t="n">
        <f aca="false">IF(Kalender!CZ23&lt;&gt;1,0,IF(AND($B23&gt;0,INDEX(Kalender!CZ$68:CZ$77,MAX(1,$B23))&gt;INDEX(Kalender!$B$68:$B$77,MAX(1,$B23))),1,0)+IF(OR(AND($C23&gt;0,INDEX(Kalender!CZ$81:CZ$110,MAX(1,$C23))&gt;INDEX(Kalender!$B$81:$B$110,MAX(1,$C23))),AND($D23&gt;0,INDEX(Kalender!CZ$81:CZ$110,MAX(1,$D23))&gt;INDEX(Kalender!$B$81:$B$110,MAX(1,$D23))),AND($E23&gt;0,INDEX(Kalender!CZ$81:CZ$110,MAX(1,$E23))&gt;INDEX(Kalender!$B$81:$B$110,MAX(1,$E23))),AND($F23&gt;0,INDEX(Kalender!CZ$81:CZ$110,MAX(1,$F23))&gt;INDEX(Kalender!$B$81:$B$110,MAX(1,$F23)))),2,0))</f>
        <v>0</v>
      </c>
      <c r="DA23" s="5" t="n">
        <f aca="false">IF(Kalender!DA23&lt;&gt;1,0,IF(AND($B23&gt;0,INDEX(Kalender!DA$68:DA$77,MAX(1,$B23))&gt;INDEX(Kalender!$B$68:$B$77,MAX(1,$B23))),1,0)+IF(OR(AND($C23&gt;0,INDEX(Kalender!DA$81:DA$110,MAX(1,$C23))&gt;INDEX(Kalender!$B$81:$B$110,MAX(1,$C23))),AND($D23&gt;0,INDEX(Kalender!DA$81:DA$110,MAX(1,$D23))&gt;INDEX(Kalender!$B$81:$B$110,MAX(1,$D23))),AND($E23&gt;0,INDEX(Kalender!DA$81:DA$110,MAX(1,$E23))&gt;INDEX(Kalender!$B$81:$B$110,MAX(1,$E23))),AND($F23&gt;0,INDEX(Kalender!DA$81:DA$110,MAX(1,$F23))&gt;INDEX(Kalender!$B$81:$B$110,MAX(1,$F23)))),2,0))</f>
        <v>0</v>
      </c>
      <c r="DB23" s="5" t="n">
        <f aca="false">IF(Kalender!DB23&lt;&gt;1,0,IF(AND($B23&gt;0,INDEX(Kalender!DB$68:DB$77,MAX(1,$B23))&gt;INDEX(Kalender!$B$68:$B$77,MAX(1,$B23))),1,0)+IF(OR(AND($C23&gt;0,INDEX(Kalender!DB$81:DB$110,MAX(1,$C23))&gt;INDEX(Kalender!$B$81:$B$110,MAX(1,$C23))),AND($D23&gt;0,INDEX(Kalender!DB$81:DB$110,MAX(1,$D23))&gt;INDEX(Kalender!$B$81:$B$110,MAX(1,$D23))),AND($E23&gt;0,INDEX(Kalender!DB$81:DB$110,MAX(1,$E23))&gt;INDEX(Kalender!$B$81:$B$110,MAX(1,$E23))),AND($F23&gt;0,INDEX(Kalender!DB$81:DB$110,MAX(1,$F23))&gt;INDEX(Kalender!$B$81:$B$110,MAX(1,$F23)))),2,0))</f>
        <v>0</v>
      </c>
      <c r="DC23" s="5" t="n">
        <f aca="false">IF(Kalender!DC23&lt;&gt;1,0,IF(AND($B23&gt;0,INDEX(Kalender!DC$68:DC$77,MAX(1,$B23))&gt;INDEX(Kalender!$B$68:$B$77,MAX(1,$B23))),1,0)+IF(OR(AND($C23&gt;0,INDEX(Kalender!DC$81:DC$110,MAX(1,$C23))&gt;INDEX(Kalender!$B$81:$B$110,MAX(1,$C23))),AND($D23&gt;0,INDEX(Kalender!DC$81:DC$110,MAX(1,$D23))&gt;INDEX(Kalender!$B$81:$B$110,MAX(1,$D23))),AND($E23&gt;0,INDEX(Kalender!DC$81:DC$110,MAX(1,$E23))&gt;INDEX(Kalender!$B$81:$B$110,MAX(1,$E23))),AND($F23&gt;0,INDEX(Kalender!DC$81:DC$110,MAX(1,$F23))&gt;INDEX(Kalender!$B$81:$B$110,MAX(1,$F23)))),2,0))</f>
        <v>0</v>
      </c>
      <c r="DD23" s="5" t="n">
        <f aca="false">IF(Kalender!DD23&lt;&gt;1,0,IF(AND($B23&gt;0,INDEX(Kalender!DD$68:DD$77,MAX(1,$B23))&gt;INDEX(Kalender!$B$68:$B$77,MAX(1,$B23))),1,0)+IF(OR(AND($C23&gt;0,INDEX(Kalender!DD$81:DD$110,MAX(1,$C23))&gt;INDEX(Kalender!$B$81:$B$110,MAX(1,$C23))),AND($D23&gt;0,INDEX(Kalender!DD$81:DD$110,MAX(1,$D23))&gt;INDEX(Kalender!$B$81:$B$110,MAX(1,$D23))),AND($E23&gt;0,INDEX(Kalender!DD$81:DD$110,MAX(1,$E23))&gt;INDEX(Kalender!$B$81:$B$110,MAX(1,$E23))),AND($F23&gt;0,INDEX(Kalender!DD$81:DD$110,MAX(1,$F23))&gt;INDEX(Kalender!$B$81:$B$110,MAX(1,$F23)))),2,0))</f>
        <v>0</v>
      </c>
      <c r="DE23" s="5" t="n">
        <f aca="false">IF(Kalender!DE23&lt;&gt;1,0,IF(AND($B23&gt;0,INDEX(Kalender!DE$68:DE$77,MAX(1,$B23))&gt;INDEX(Kalender!$B$68:$B$77,MAX(1,$B23))),1,0)+IF(OR(AND($C23&gt;0,INDEX(Kalender!DE$81:DE$110,MAX(1,$C23))&gt;INDEX(Kalender!$B$81:$B$110,MAX(1,$C23))),AND($D23&gt;0,INDEX(Kalender!DE$81:DE$110,MAX(1,$D23))&gt;INDEX(Kalender!$B$81:$B$110,MAX(1,$D23))),AND($E23&gt;0,INDEX(Kalender!DE$81:DE$110,MAX(1,$E23))&gt;INDEX(Kalender!$B$81:$B$110,MAX(1,$E23))),AND($F23&gt;0,INDEX(Kalender!DE$81:DE$110,MAX(1,$F23))&gt;INDEX(Kalender!$B$81:$B$110,MAX(1,$F23)))),2,0))</f>
        <v>0</v>
      </c>
      <c r="DF23" s="5" t="n">
        <f aca="false">IF(Kalender!DF23&lt;&gt;1,0,IF(AND($B23&gt;0,INDEX(Kalender!DF$68:DF$77,MAX(1,$B23))&gt;INDEX(Kalender!$B$68:$B$77,MAX(1,$B23))),1,0)+IF(OR(AND($C23&gt;0,INDEX(Kalender!DF$81:DF$110,MAX(1,$C23))&gt;INDEX(Kalender!$B$81:$B$110,MAX(1,$C23))),AND($D23&gt;0,INDEX(Kalender!DF$81:DF$110,MAX(1,$D23))&gt;INDEX(Kalender!$B$81:$B$110,MAX(1,$D23))),AND($E23&gt;0,INDEX(Kalender!DF$81:DF$110,MAX(1,$E23))&gt;INDEX(Kalender!$B$81:$B$110,MAX(1,$E23))),AND($F23&gt;0,INDEX(Kalender!DF$81:DF$110,MAX(1,$F23))&gt;INDEX(Kalender!$B$81:$B$110,MAX(1,$F23)))),2,0))</f>
        <v>0</v>
      </c>
      <c r="DG23" s="5" t="n">
        <f aca="false">IF(Kalender!DG23&lt;&gt;1,0,IF(AND($B23&gt;0,INDEX(Kalender!DG$68:DG$77,MAX(1,$B23))&gt;INDEX(Kalender!$B$68:$B$77,MAX(1,$B23))),1,0)+IF(OR(AND($C23&gt;0,INDEX(Kalender!DG$81:DG$110,MAX(1,$C23))&gt;INDEX(Kalender!$B$81:$B$110,MAX(1,$C23))),AND($D23&gt;0,INDEX(Kalender!DG$81:DG$110,MAX(1,$D23))&gt;INDEX(Kalender!$B$81:$B$110,MAX(1,$D23))),AND($E23&gt;0,INDEX(Kalender!DG$81:DG$110,MAX(1,$E23))&gt;INDEX(Kalender!$B$81:$B$110,MAX(1,$E23))),AND($F23&gt;0,INDEX(Kalender!DG$81:DG$110,MAX(1,$F23))&gt;INDEX(Kalender!$B$81:$B$110,MAX(1,$F23)))),2,0))</f>
        <v>0</v>
      </c>
      <c r="DH23" s="5" t="n">
        <f aca="false">IF(Kalender!DH23&lt;&gt;1,0,IF(AND($B23&gt;0,INDEX(Kalender!DH$68:DH$77,MAX(1,$B23))&gt;INDEX(Kalender!$B$68:$B$77,MAX(1,$B23))),1,0)+IF(OR(AND($C23&gt;0,INDEX(Kalender!DH$81:DH$110,MAX(1,$C23))&gt;INDEX(Kalender!$B$81:$B$110,MAX(1,$C23))),AND($D23&gt;0,INDEX(Kalender!DH$81:DH$110,MAX(1,$D23))&gt;INDEX(Kalender!$B$81:$B$110,MAX(1,$D23))),AND($E23&gt;0,INDEX(Kalender!DH$81:DH$110,MAX(1,$E23))&gt;INDEX(Kalender!$B$81:$B$110,MAX(1,$E23))),AND($F23&gt;0,INDEX(Kalender!DH$81:DH$110,MAX(1,$F23))&gt;INDEX(Kalender!$B$81:$B$110,MAX(1,$F23)))),2,0))</f>
        <v>0</v>
      </c>
      <c r="DI23" s="5" t="n">
        <f aca="false">IF(Kalender!DI23&lt;&gt;1,0,IF(AND($B23&gt;0,INDEX(Kalender!DI$68:DI$77,MAX(1,$B23))&gt;INDEX(Kalender!$B$68:$B$77,MAX(1,$B23))),1,0)+IF(OR(AND($C23&gt;0,INDEX(Kalender!DI$81:DI$110,MAX(1,$C23))&gt;INDEX(Kalender!$B$81:$B$110,MAX(1,$C23))),AND($D23&gt;0,INDEX(Kalender!DI$81:DI$110,MAX(1,$D23))&gt;INDEX(Kalender!$B$81:$B$110,MAX(1,$D23))),AND($E23&gt;0,INDEX(Kalender!DI$81:DI$110,MAX(1,$E23))&gt;INDEX(Kalender!$B$81:$B$110,MAX(1,$E23))),AND($F23&gt;0,INDEX(Kalender!DI$81:DI$110,MAX(1,$F23))&gt;INDEX(Kalender!$B$81:$B$110,MAX(1,$F23)))),2,0))</f>
        <v>0</v>
      </c>
      <c r="DJ23" s="5" t="n">
        <f aca="false">IF(Kalender!DJ23&lt;&gt;1,0,IF(AND($B23&gt;0,INDEX(Kalender!DJ$68:DJ$77,MAX(1,$B23))&gt;INDEX(Kalender!$B$68:$B$77,MAX(1,$B23))),1,0)+IF(OR(AND($C23&gt;0,INDEX(Kalender!DJ$81:DJ$110,MAX(1,$C23))&gt;INDEX(Kalender!$B$81:$B$110,MAX(1,$C23))),AND($D23&gt;0,INDEX(Kalender!DJ$81:DJ$110,MAX(1,$D23))&gt;INDEX(Kalender!$B$81:$B$110,MAX(1,$D23))),AND($E23&gt;0,INDEX(Kalender!DJ$81:DJ$110,MAX(1,$E23))&gt;INDEX(Kalender!$B$81:$B$110,MAX(1,$E23))),AND($F23&gt;0,INDEX(Kalender!DJ$81:DJ$110,MAX(1,$F23))&gt;INDEX(Kalender!$B$81:$B$110,MAX(1,$F23)))),2,0))</f>
        <v>0</v>
      </c>
      <c r="DK23" s="5" t="n">
        <f aca="false">IF(Kalender!DK23&lt;&gt;1,0,IF(AND($B23&gt;0,INDEX(Kalender!DK$68:DK$77,MAX(1,$B23))&gt;INDEX(Kalender!$B$68:$B$77,MAX(1,$B23))),1,0)+IF(OR(AND($C23&gt;0,INDEX(Kalender!DK$81:DK$110,MAX(1,$C23))&gt;INDEX(Kalender!$B$81:$B$110,MAX(1,$C23))),AND($D23&gt;0,INDEX(Kalender!DK$81:DK$110,MAX(1,$D23))&gt;INDEX(Kalender!$B$81:$B$110,MAX(1,$D23))),AND($E23&gt;0,INDEX(Kalender!DK$81:DK$110,MAX(1,$E23))&gt;INDEX(Kalender!$B$81:$B$110,MAX(1,$E23))),AND($F23&gt;0,INDEX(Kalender!DK$81:DK$110,MAX(1,$F23))&gt;INDEX(Kalender!$B$81:$B$110,MAX(1,$F23)))),2,0))</f>
        <v>0</v>
      </c>
      <c r="DL23" s="5" t="n">
        <f aca="false">IF(Kalender!DL23&lt;&gt;1,0,IF(AND($B23&gt;0,INDEX(Kalender!DL$68:DL$77,MAX(1,$B23))&gt;INDEX(Kalender!$B$68:$B$77,MAX(1,$B23))),1,0)+IF(OR(AND($C23&gt;0,INDEX(Kalender!DL$81:DL$110,MAX(1,$C23))&gt;INDEX(Kalender!$B$81:$B$110,MAX(1,$C23))),AND($D23&gt;0,INDEX(Kalender!DL$81:DL$110,MAX(1,$D23))&gt;INDEX(Kalender!$B$81:$B$110,MAX(1,$D23))),AND($E23&gt;0,INDEX(Kalender!DL$81:DL$110,MAX(1,$E23))&gt;INDEX(Kalender!$B$81:$B$110,MAX(1,$E23))),AND($F23&gt;0,INDEX(Kalender!DL$81:DL$110,MAX(1,$F23))&gt;INDEX(Kalender!$B$81:$B$110,MAX(1,$F23)))),2,0))</f>
        <v>0</v>
      </c>
      <c r="DM23" s="5" t="n">
        <f aca="false">IF(Kalender!DM23&lt;&gt;1,0,IF(AND($B23&gt;0,INDEX(Kalender!DM$68:DM$77,MAX(1,$B23))&gt;INDEX(Kalender!$B$68:$B$77,MAX(1,$B23))),1,0)+IF(OR(AND($C23&gt;0,INDEX(Kalender!DM$81:DM$110,MAX(1,$C23))&gt;INDEX(Kalender!$B$81:$B$110,MAX(1,$C23))),AND($D23&gt;0,INDEX(Kalender!DM$81:DM$110,MAX(1,$D23))&gt;INDEX(Kalender!$B$81:$B$110,MAX(1,$D23))),AND($E23&gt;0,INDEX(Kalender!DM$81:DM$110,MAX(1,$E23))&gt;INDEX(Kalender!$B$81:$B$110,MAX(1,$E23))),AND($F23&gt;0,INDEX(Kalender!DM$81:DM$110,MAX(1,$F23))&gt;INDEX(Kalender!$B$81:$B$110,MAX(1,$F23)))),2,0))</f>
        <v>0</v>
      </c>
      <c r="DN23" s="5" t="n">
        <f aca="false">IF(Kalender!DN23&lt;&gt;1,0,IF(AND($B23&gt;0,INDEX(Kalender!DN$68:DN$77,MAX(1,$B23))&gt;INDEX(Kalender!$B$68:$B$77,MAX(1,$B23))),1,0)+IF(OR(AND($C23&gt;0,INDEX(Kalender!DN$81:DN$110,MAX(1,$C23))&gt;INDEX(Kalender!$B$81:$B$110,MAX(1,$C23))),AND($D23&gt;0,INDEX(Kalender!DN$81:DN$110,MAX(1,$D23))&gt;INDEX(Kalender!$B$81:$B$110,MAX(1,$D23))),AND($E23&gt;0,INDEX(Kalender!DN$81:DN$110,MAX(1,$E23))&gt;INDEX(Kalender!$B$81:$B$110,MAX(1,$E23))),AND($F23&gt;0,INDEX(Kalender!DN$81:DN$110,MAX(1,$F23))&gt;INDEX(Kalender!$B$81:$B$110,MAX(1,$F23)))),2,0))</f>
        <v>0</v>
      </c>
      <c r="DO23" s="5" t="n">
        <f aca="false">IF(Kalender!DO23&lt;&gt;1,0,IF(AND($B23&gt;0,INDEX(Kalender!DO$68:DO$77,MAX(1,$B23))&gt;INDEX(Kalender!$B$68:$B$77,MAX(1,$B23))),1,0)+IF(OR(AND($C23&gt;0,INDEX(Kalender!DO$81:DO$110,MAX(1,$C23))&gt;INDEX(Kalender!$B$81:$B$110,MAX(1,$C23))),AND($D23&gt;0,INDEX(Kalender!DO$81:DO$110,MAX(1,$D23))&gt;INDEX(Kalender!$B$81:$B$110,MAX(1,$D23))),AND($E23&gt;0,INDEX(Kalender!DO$81:DO$110,MAX(1,$E23))&gt;INDEX(Kalender!$B$81:$B$110,MAX(1,$E23))),AND($F23&gt;0,INDEX(Kalender!DO$81:DO$110,MAX(1,$F23))&gt;INDEX(Kalender!$B$81:$B$110,MAX(1,$F23)))),2,0))</f>
        <v>0</v>
      </c>
      <c r="DP23" s="5" t="n">
        <f aca="false">IF(Kalender!DP23&lt;&gt;1,0,IF(AND($B23&gt;0,INDEX(Kalender!DP$68:DP$77,MAX(1,$B23))&gt;INDEX(Kalender!$B$68:$B$77,MAX(1,$B23))),1,0)+IF(OR(AND($C23&gt;0,INDEX(Kalender!DP$81:DP$110,MAX(1,$C23))&gt;INDEX(Kalender!$B$81:$B$110,MAX(1,$C23))),AND($D23&gt;0,INDEX(Kalender!DP$81:DP$110,MAX(1,$D23))&gt;INDEX(Kalender!$B$81:$B$110,MAX(1,$D23))),AND($E23&gt;0,INDEX(Kalender!DP$81:DP$110,MAX(1,$E23))&gt;INDEX(Kalender!$B$81:$B$110,MAX(1,$E23))),AND($F23&gt;0,INDEX(Kalender!DP$81:DP$110,MAX(1,$F23))&gt;INDEX(Kalender!$B$81:$B$110,MAX(1,$F23)))),2,0))</f>
        <v>0</v>
      </c>
      <c r="DQ23" s="5" t="n">
        <f aca="false">IF(Kalender!DQ23&lt;&gt;1,0,IF(AND($B23&gt;0,INDEX(Kalender!DQ$68:DQ$77,MAX(1,$B23))&gt;INDEX(Kalender!$B$68:$B$77,MAX(1,$B23))),1,0)+IF(OR(AND($C23&gt;0,INDEX(Kalender!DQ$81:DQ$110,MAX(1,$C23))&gt;INDEX(Kalender!$B$81:$B$110,MAX(1,$C23))),AND($D23&gt;0,INDEX(Kalender!DQ$81:DQ$110,MAX(1,$D23))&gt;INDEX(Kalender!$B$81:$B$110,MAX(1,$D23))),AND($E23&gt;0,INDEX(Kalender!DQ$81:DQ$110,MAX(1,$E23))&gt;INDEX(Kalender!$B$81:$B$110,MAX(1,$E23))),AND($F23&gt;0,INDEX(Kalender!DQ$81:DQ$110,MAX(1,$F23))&gt;INDEX(Kalender!$B$81:$B$110,MAX(1,$F23)))),2,0))</f>
        <v>0</v>
      </c>
      <c r="DR23" s="5" t="n">
        <f aca="false">IF(Kalender!DR23&lt;&gt;1,0,IF(AND($B23&gt;0,INDEX(Kalender!DR$68:DR$77,MAX(1,$B23))&gt;INDEX(Kalender!$B$68:$B$77,MAX(1,$B23))),1,0)+IF(OR(AND($C23&gt;0,INDEX(Kalender!DR$81:DR$110,MAX(1,$C23))&gt;INDEX(Kalender!$B$81:$B$110,MAX(1,$C23))),AND($D23&gt;0,INDEX(Kalender!DR$81:DR$110,MAX(1,$D23))&gt;INDEX(Kalender!$B$81:$B$110,MAX(1,$D23))),AND($E23&gt;0,INDEX(Kalender!DR$81:DR$110,MAX(1,$E23))&gt;INDEX(Kalender!$B$81:$B$110,MAX(1,$E23))),AND($F23&gt;0,INDEX(Kalender!DR$81:DR$110,MAX(1,$F23))&gt;INDEX(Kalender!$B$81:$B$110,MAX(1,$F23)))),2,0))</f>
        <v>0</v>
      </c>
      <c r="DS23" s="5" t="n">
        <f aca="false">IF(Kalender!DS23&lt;&gt;1,0,IF(AND($B23&gt;0,INDEX(Kalender!DS$68:DS$77,MAX(1,$B23))&gt;INDEX(Kalender!$B$68:$B$77,MAX(1,$B23))),1,0)+IF(OR(AND($C23&gt;0,INDEX(Kalender!DS$81:DS$110,MAX(1,$C23))&gt;INDEX(Kalender!$B$81:$B$110,MAX(1,$C23))),AND($D23&gt;0,INDEX(Kalender!DS$81:DS$110,MAX(1,$D23))&gt;INDEX(Kalender!$B$81:$B$110,MAX(1,$D23))),AND($E23&gt;0,INDEX(Kalender!DS$81:DS$110,MAX(1,$E23))&gt;INDEX(Kalender!$B$81:$B$110,MAX(1,$E23))),AND($F23&gt;0,INDEX(Kalender!DS$81:DS$110,MAX(1,$F23))&gt;INDEX(Kalender!$B$81:$B$110,MAX(1,$F23)))),2,0))</f>
        <v>0</v>
      </c>
      <c r="DT23" s="5" t="n">
        <f aca="false">IF(Kalender!DT23&lt;&gt;1,0,IF(AND($B23&gt;0,INDEX(Kalender!DT$68:DT$77,MAX(1,$B23))&gt;INDEX(Kalender!$B$68:$B$77,MAX(1,$B23))),1,0)+IF(OR(AND($C23&gt;0,INDEX(Kalender!DT$81:DT$110,MAX(1,$C23))&gt;INDEX(Kalender!$B$81:$B$110,MAX(1,$C23))),AND($D23&gt;0,INDEX(Kalender!DT$81:DT$110,MAX(1,$D23))&gt;INDEX(Kalender!$B$81:$B$110,MAX(1,$D23))),AND($E23&gt;0,INDEX(Kalender!DT$81:DT$110,MAX(1,$E23))&gt;INDEX(Kalender!$B$81:$B$110,MAX(1,$E23))),AND($F23&gt;0,INDEX(Kalender!DT$81:DT$110,MAX(1,$F23))&gt;INDEX(Kalender!$B$81:$B$110,MAX(1,$F23)))),2,0))</f>
        <v>0</v>
      </c>
      <c r="DU23" s="5" t="n">
        <f aca="false">IF(Kalender!DU23&lt;&gt;1,0,IF(AND($B23&gt;0,INDEX(Kalender!DU$68:DU$77,MAX(1,$B23))&gt;INDEX(Kalender!$B$68:$B$77,MAX(1,$B23))),1,0)+IF(OR(AND($C23&gt;0,INDEX(Kalender!DU$81:DU$110,MAX(1,$C23))&gt;INDEX(Kalender!$B$81:$B$110,MAX(1,$C23))),AND($D23&gt;0,INDEX(Kalender!DU$81:DU$110,MAX(1,$D23))&gt;INDEX(Kalender!$B$81:$B$110,MAX(1,$D23))),AND($E23&gt;0,INDEX(Kalender!DU$81:DU$110,MAX(1,$E23))&gt;INDEX(Kalender!$B$81:$B$110,MAX(1,$E23))),AND($F23&gt;0,INDEX(Kalender!DU$81:DU$110,MAX(1,$F23))&gt;INDEX(Kalender!$B$81:$B$110,MAX(1,$F23)))),2,0))</f>
        <v>0</v>
      </c>
      <c r="DV23" s="5" t="n">
        <f aca="false">IF(Kalender!DV23&lt;&gt;1,0,IF(AND($B23&gt;0,INDEX(Kalender!DV$68:DV$77,MAX(1,$B23))&gt;INDEX(Kalender!$B$68:$B$77,MAX(1,$B23))),1,0)+IF(OR(AND($C23&gt;0,INDEX(Kalender!DV$81:DV$110,MAX(1,$C23))&gt;INDEX(Kalender!$B$81:$B$110,MAX(1,$C23))),AND($D23&gt;0,INDEX(Kalender!DV$81:DV$110,MAX(1,$D23))&gt;INDEX(Kalender!$B$81:$B$110,MAX(1,$D23))),AND($E23&gt;0,INDEX(Kalender!DV$81:DV$110,MAX(1,$E23))&gt;INDEX(Kalender!$B$81:$B$110,MAX(1,$E23))),AND($F23&gt;0,INDEX(Kalender!DV$81:DV$110,MAX(1,$F23))&gt;INDEX(Kalender!$B$81:$B$110,MAX(1,$F23)))),2,0))</f>
        <v>0</v>
      </c>
      <c r="DW23" s="5" t="n">
        <f aca="false">IF(Kalender!DW23&lt;&gt;1,0,IF(AND($B23&gt;0,INDEX(Kalender!DW$68:DW$77,MAX(1,$B23))&gt;INDEX(Kalender!$B$68:$B$77,MAX(1,$B23))),1,0)+IF(OR(AND($C23&gt;0,INDEX(Kalender!DW$81:DW$110,MAX(1,$C23))&gt;INDEX(Kalender!$B$81:$B$110,MAX(1,$C23))),AND($D23&gt;0,INDEX(Kalender!DW$81:DW$110,MAX(1,$D23))&gt;INDEX(Kalender!$B$81:$B$110,MAX(1,$D23))),AND($E23&gt;0,INDEX(Kalender!DW$81:DW$110,MAX(1,$E23))&gt;INDEX(Kalender!$B$81:$B$110,MAX(1,$E23))),AND($F23&gt;0,INDEX(Kalender!DW$81:DW$110,MAX(1,$F23))&gt;INDEX(Kalender!$B$81:$B$110,MAX(1,$F23)))),2,0))</f>
        <v>0</v>
      </c>
      <c r="DX23" s="5" t="n">
        <f aca="false">IF(Kalender!DX23&lt;&gt;1,0,IF(AND($B23&gt;0,INDEX(Kalender!DX$68:DX$77,MAX(1,$B23))&gt;INDEX(Kalender!$B$68:$B$77,MAX(1,$B23))),1,0)+IF(OR(AND($C23&gt;0,INDEX(Kalender!DX$81:DX$110,MAX(1,$C23))&gt;INDEX(Kalender!$B$81:$B$110,MAX(1,$C23))),AND($D23&gt;0,INDEX(Kalender!DX$81:DX$110,MAX(1,$D23))&gt;INDEX(Kalender!$B$81:$B$110,MAX(1,$D23))),AND($E23&gt;0,INDEX(Kalender!DX$81:DX$110,MAX(1,$E23))&gt;INDEX(Kalender!$B$81:$B$110,MAX(1,$E23))),AND($F23&gt;0,INDEX(Kalender!DX$81:DX$110,MAX(1,$F23))&gt;INDEX(Kalender!$B$81:$B$110,MAX(1,$F23)))),2,0))</f>
        <v>0</v>
      </c>
      <c r="DY23" s="5" t="n">
        <f aca="false">IF(Kalender!DY23&lt;&gt;1,0,IF(AND($B23&gt;0,INDEX(Kalender!DY$68:DY$77,MAX(1,$B23))&gt;INDEX(Kalender!$B$68:$B$77,MAX(1,$B23))),1,0)+IF(OR(AND($C23&gt;0,INDEX(Kalender!DY$81:DY$110,MAX(1,$C23))&gt;INDEX(Kalender!$B$81:$B$110,MAX(1,$C23))),AND($D23&gt;0,INDEX(Kalender!DY$81:DY$110,MAX(1,$D23))&gt;INDEX(Kalender!$B$81:$B$110,MAX(1,$D23))),AND($E23&gt;0,INDEX(Kalender!DY$81:DY$110,MAX(1,$E23))&gt;INDEX(Kalender!$B$81:$B$110,MAX(1,$E23))),AND($F23&gt;0,INDEX(Kalender!DY$81:DY$110,MAX(1,$F23))&gt;INDEX(Kalender!$B$81:$B$110,MAX(1,$F23)))),2,0))</f>
        <v>0</v>
      </c>
      <c r="DZ23" s="5" t="n">
        <f aca="false">IF(Kalender!DZ23&lt;&gt;1,0,IF(AND($B23&gt;0,INDEX(Kalender!DZ$68:DZ$77,MAX(1,$B23))&gt;INDEX(Kalender!$B$68:$B$77,MAX(1,$B23))),1,0)+IF(OR(AND($C23&gt;0,INDEX(Kalender!DZ$81:DZ$110,MAX(1,$C23))&gt;INDEX(Kalender!$B$81:$B$110,MAX(1,$C23))),AND($D23&gt;0,INDEX(Kalender!DZ$81:DZ$110,MAX(1,$D23))&gt;INDEX(Kalender!$B$81:$B$110,MAX(1,$D23))),AND($E23&gt;0,INDEX(Kalender!DZ$81:DZ$110,MAX(1,$E23))&gt;INDEX(Kalender!$B$81:$B$110,MAX(1,$E23))),AND($F23&gt;0,INDEX(Kalender!DZ$81:DZ$110,MAX(1,$F23))&gt;INDEX(Kalender!$B$81:$B$110,MAX(1,$F23)))),2,0))</f>
        <v>0</v>
      </c>
      <c r="EA23" s="5" t="n">
        <f aca="false">IF(Kalender!EA23&lt;&gt;1,0,IF(AND($B23&gt;0,INDEX(Kalender!EA$68:EA$77,MAX(1,$B23))&gt;INDEX(Kalender!$B$68:$B$77,MAX(1,$B23))),1,0)+IF(OR(AND($C23&gt;0,INDEX(Kalender!EA$81:EA$110,MAX(1,$C23))&gt;INDEX(Kalender!$B$81:$B$110,MAX(1,$C23))),AND($D23&gt;0,INDEX(Kalender!EA$81:EA$110,MAX(1,$D23))&gt;INDEX(Kalender!$B$81:$B$110,MAX(1,$D23))),AND($E23&gt;0,INDEX(Kalender!EA$81:EA$110,MAX(1,$E23))&gt;INDEX(Kalender!$B$81:$B$110,MAX(1,$E23))),AND($F23&gt;0,INDEX(Kalender!EA$81:EA$110,MAX(1,$F23))&gt;INDEX(Kalender!$B$81:$B$110,MAX(1,$F23)))),2,0))</f>
        <v>0</v>
      </c>
      <c r="EB23" s="5" t="n">
        <f aca="false">IF(Kalender!EB23&lt;&gt;1,0,IF(AND($B23&gt;0,INDEX(Kalender!EB$68:EB$77,MAX(1,$B23))&gt;INDEX(Kalender!$B$68:$B$77,MAX(1,$B23))),1,0)+IF(OR(AND($C23&gt;0,INDEX(Kalender!EB$81:EB$110,MAX(1,$C23))&gt;INDEX(Kalender!$B$81:$B$110,MAX(1,$C23))),AND($D23&gt;0,INDEX(Kalender!EB$81:EB$110,MAX(1,$D23))&gt;INDEX(Kalender!$B$81:$B$110,MAX(1,$D23))),AND($E23&gt;0,INDEX(Kalender!EB$81:EB$110,MAX(1,$E23))&gt;INDEX(Kalender!$B$81:$B$110,MAX(1,$E23))),AND($F23&gt;0,INDEX(Kalender!EB$81:EB$110,MAX(1,$F23))&gt;INDEX(Kalender!$B$81:$B$110,MAX(1,$F23)))),2,0))</f>
        <v>0</v>
      </c>
      <c r="EC23" s="5" t="n">
        <f aca="false">IF(Kalender!EC23&lt;&gt;1,0,IF(AND($B23&gt;0,INDEX(Kalender!EC$68:EC$77,MAX(1,$B23))&gt;INDEX(Kalender!$B$68:$B$77,MAX(1,$B23))),1,0)+IF(OR(AND($C23&gt;0,INDEX(Kalender!EC$81:EC$110,MAX(1,$C23))&gt;INDEX(Kalender!$B$81:$B$110,MAX(1,$C23))),AND($D23&gt;0,INDEX(Kalender!EC$81:EC$110,MAX(1,$D23))&gt;INDEX(Kalender!$B$81:$B$110,MAX(1,$D23))),AND($E23&gt;0,INDEX(Kalender!EC$81:EC$110,MAX(1,$E23))&gt;INDEX(Kalender!$B$81:$B$110,MAX(1,$E23))),AND($F23&gt;0,INDEX(Kalender!EC$81:EC$110,MAX(1,$F23))&gt;INDEX(Kalender!$B$81:$B$110,MAX(1,$F23)))),2,0))</f>
        <v>0</v>
      </c>
      <c r="ED23" s="5" t="n">
        <f aca="false">IF(Kalender!ED23&lt;&gt;1,0,IF(AND($B23&gt;0,INDEX(Kalender!ED$68:ED$77,MAX(1,$B23))&gt;INDEX(Kalender!$B$68:$B$77,MAX(1,$B23))),1,0)+IF(OR(AND($C23&gt;0,INDEX(Kalender!ED$81:ED$110,MAX(1,$C23))&gt;INDEX(Kalender!$B$81:$B$110,MAX(1,$C23))),AND($D23&gt;0,INDEX(Kalender!ED$81:ED$110,MAX(1,$D23))&gt;INDEX(Kalender!$B$81:$B$110,MAX(1,$D23))),AND($E23&gt;0,INDEX(Kalender!ED$81:ED$110,MAX(1,$E23))&gt;INDEX(Kalender!$B$81:$B$110,MAX(1,$E23))),AND($F23&gt;0,INDEX(Kalender!ED$81:ED$110,MAX(1,$F23))&gt;INDEX(Kalender!$B$81:$B$110,MAX(1,$F23)))),2,0))</f>
        <v>0</v>
      </c>
      <c r="EE23" s="5" t="n">
        <f aca="false">IF(Kalender!EE23&lt;&gt;1,0,IF(AND($B23&gt;0,INDEX(Kalender!EE$68:EE$77,MAX(1,$B23))&gt;INDEX(Kalender!$B$68:$B$77,MAX(1,$B23))),1,0)+IF(OR(AND($C23&gt;0,INDEX(Kalender!EE$81:EE$110,MAX(1,$C23))&gt;INDEX(Kalender!$B$81:$B$110,MAX(1,$C23))),AND($D23&gt;0,INDEX(Kalender!EE$81:EE$110,MAX(1,$D23))&gt;INDEX(Kalender!$B$81:$B$110,MAX(1,$D23))),AND($E23&gt;0,INDEX(Kalender!EE$81:EE$110,MAX(1,$E23))&gt;INDEX(Kalender!$B$81:$B$110,MAX(1,$E23))),AND($F23&gt;0,INDEX(Kalender!EE$81:EE$110,MAX(1,$F23))&gt;INDEX(Kalender!$B$81:$B$110,MAX(1,$F23)))),2,0))</f>
        <v>0</v>
      </c>
      <c r="EF23" s="5" t="n">
        <f aca="false">IF(Kalender!EF23&lt;&gt;1,0,IF(AND($B23&gt;0,INDEX(Kalender!EF$68:EF$77,MAX(1,$B23))&gt;INDEX(Kalender!$B$68:$B$77,MAX(1,$B23))),1,0)+IF(OR(AND($C23&gt;0,INDEX(Kalender!EF$81:EF$110,MAX(1,$C23))&gt;INDEX(Kalender!$B$81:$B$110,MAX(1,$C23))),AND($D23&gt;0,INDEX(Kalender!EF$81:EF$110,MAX(1,$D23))&gt;INDEX(Kalender!$B$81:$B$110,MAX(1,$D23))),AND($E23&gt;0,INDEX(Kalender!EF$81:EF$110,MAX(1,$E23))&gt;INDEX(Kalender!$B$81:$B$110,MAX(1,$E23))),AND($F23&gt;0,INDEX(Kalender!EF$81:EF$110,MAX(1,$F23))&gt;INDEX(Kalender!$B$81:$B$110,MAX(1,$F23)))),2,0))</f>
        <v>0</v>
      </c>
      <c r="EG23" s="5" t="n">
        <f aca="false">IF(Kalender!EG23&lt;&gt;1,0,IF(AND($B23&gt;0,INDEX(Kalender!EG$68:EG$77,MAX(1,$B23))&gt;INDEX(Kalender!$B$68:$B$77,MAX(1,$B23))),1,0)+IF(OR(AND($C23&gt;0,INDEX(Kalender!EG$81:EG$110,MAX(1,$C23))&gt;INDEX(Kalender!$B$81:$B$110,MAX(1,$C23))),AND($D23&gt;0,INDEX(Kalender!EG$81:EG$110,MAX(1,$D23))&gt;INDEX(Kalender!$B$81:$B$110,MAX(1,$D23))),AND($E23&gt;0,INDEX(Kalender!EG$81:EG$110,MAX(1,$E23))&gt;INDEX(Kalender!$B$81:$B$110,MAX(1,$E23))),AND($F23&gt;0,INDEX(Kalender!EG$81:EG$110,MAX(1,$F23))&gt;INDEX(Kalender!$B$81:$B$110,MAX(1,$F23)))),2,0))</f>
        <v>0</v>
      </c>
      <c r="EH23" s="5" t="n">
        <f aca="false">IF(Kalender!EH23&lt;&gt;1,0,IF(AND($B23&gt;0,INDEX(Kalender!EH$68:EH$77,MAX(1,$B23))&gt;INDEX(Kalender!$B$68:$B$77,MAX(1,$B23))),1,0)+IF(OR(AND($C23&gt;0,INDEX(Kalender!EH$81:EH$110,MAX(1,$C23))&gt;INDEX(Kalender!$B$81:$B$110,MAX(1,$C23))),AND($D23&gt;0,INDEX(Kalender!EH$81:EH$110,MAX(1,$D23))&gt;INDEX(Kalender!$B$81:$B$110,MAX(1,$D23))),AND($E23&gt;0,INDEX(Kalender!EH$81:EH$110,MAX(1,$E23))&gt;INDEX(Kalender!$B$81:$B$110,MAX(1,$E23))),AND($F23&gt;0,INDEX(Kalender!EH$81:EH$110,MAX(1,$F23))&gt;INDEX(Kalender!$B$81:$B$110,MAX(1,$F23)))),2,0))</f>
        <v>0</v>
      </c>
      <c r="EI23" s="5" t="n">
        <f aca="false">IF(Kalender!EI23&lt;&gt;1,0,IF(AND($B23&gt;0,INDEX(Kalender!EI$68:EI$77,MAX(1,$B23))&gt;INDEX(Kalender!$B$68:$B$77,MAX(1,$B23))),1,0)+IF(OR(AND($C23&gt;0,INDEX(Kalender!EI$81:EI$110,MAX(1,$C23))&gt;INDEX(Kalender!$B$81:$B$110,MAX(1,$C23))),AND($D23&gt;0,INDEX(Kalender!EI$81:EI$110,MAX(1,$D23))&gt;INDEX(Kalender!$B$81:$B$110,MAX(1,$D23))),AND($E23&gt;0,INDEX(Kalender!EI$81:EI$110,MAX(1,$E23))&gt;INDEX(Kalender!$B$81:$B$110,MAX(1,$E23))),AND($F23&gt;0,INDEX(Kalender!EI$81:EI$110,MAX(1,$F23))&gt;INDEX(Kalender!$B$81:$B$110,MAX(1,$F23)))),2,0))</f>
        <v>0</v>
      </c>
      <c r="EJ23" s="5" t="n">
        <f aca="false">IF(Kalender!EJ23&lt;&gt;1,0,IF(AND($B23&gt;0,INDEX(Kalender!EJ$68:EJ$77,MAX(1,$B23))&gt;INDEX(Kalender!$B$68:$B$77,MAX(1,$B23))),1,0)+IF(OR(AND($C23&gt;0,INDEX(Kalender!EJ$81:EJ$110,MAX(1,$C23))&gt;INDEX(Kalender!$B$81:$B$110,MAX(1,$C23))),AND($D23&gt;0,INDEX(Kalender!EJ$81:EJ$110,MAX(1,$D23))&gt;INDEX(Kalender!$B$81:$B$110,MAX(1,$D23))),AND($E23&gt;0,INDEX(Kalender!EJ$81:EJ$110,MAX(1,$E23))&gt;INDEX(Kalender!$B$81:$B$110,MAX(1,$E23))),AND($F23&gt;0,INDEX(Kalender!EJ$81:EJ$110,MAX(1,$F23))&gt;INDEX(Kalender!$B$81:$B$110,MAX(1,$F23)))),2,0))</f>
        <v>0</v>
      </c>
      <c r="EK23" s="5" t="n">
        <f aca="false">IF(Kalender!EK23&lt;&gt;1,0,IF(AND($B23&gt;0,INDEX(Kalender!EK$68:EK$77,MAX(1,$B23))&gt;INDEX(Kalender!$B$68:$B$77,MAX(1,$B23))),1,0)+IF(OR(AND($C23&gt;0,INDEX(Kalender!EK$81:EK$110,MAX(1,$C23))&gt;INDEX(Kalender!$B$81:$B$110,MAX(1,$C23))),AND($D23&gt;0,INDEX(Kalender!EK$81:EK$110,MAX(1,$D23))&gt;INDEX(Kalender!$B$81:$B$110,MAX(1,$D23))),AND($E23&gt;0,INDEX(Kalender!EK$81:EK$110,MAX(1,$E23))&gt;INDEX(Kalender!$B$81:$B$110,MAX(1,$E23))),AND($F23&gt;0,INDEX(Kalender!EK$81:EK$110,MAX(1,$F23))&gt;INDEX(Kalender!$B$81:$B$110,MAX(1,$F23)))),2,0))</f>
        <v>0</v>
      </c>
      <c r="EL23" s="5" t="n">
        <f aca="false">IF(Kalender!EL23&lt;&gt;1,0,IF(AND($B23&gt;0,INDEX(Kalender!EL$68:EL$77,MAX(1,$B23))&gt;INDEX(Kalender!$B$68:$B$77,MAX(1,$B23))),1,0)+IF(OR(AND($C23&gt;0,INDEX(Kalender!EL$81:EL$110,MAX(1,$C23))&gt;INDEX(Kalender!$B$81:$B$110,MAX(1,$C23))),AND($D23&gt;0,INDEX(Kalender!EL$81:EL$110,MAX(1,$D23))&gt;INDEX(Kalender!$B$81:$B$110,MAX(1,$D23))),AND($E23&gt;0,INDEX(Kalender!EL$81:EL$110,MAX(1,$E23))&gt;INDEX(Kalender!$B$81:$B$110,MAX(1,$E23))),AND($F23&gt;0,INDEX(Kalender!EL$81:EL$110,MAX(1,$F23))&gt;INDEX(Kalender!$B$81:$B$110,MAX(1,$F23)))),2,0))</f>
        <v>0</v>
      </c>
      <c r="EM23" s="5" t="n">
        <f aca="false">IF(Kalender!EM23&lt;&gt;1,0,IF(AND($B23&gt;0,INDEX(Kalender!EM$68:EM$77,MAX(1,$B23))&gt;INDEX(Kalender!$B$68:$B$77,MAX(1,$B23))),1,0)+IF(OR(AND($C23&gt;0,INDEX(Kalender!EM$81:EM$110,MAX(1,$C23))&gt;INDEX(Kalender!$B$81:$B$110,MAX(1,$C23))),AND($D23&gt;0,INDEX(Kalender!EM$81:EM$110,MAX(1,$D23))&gt;INDEX(Kalender!$B$81:$B$110,MAX(1,$D23))),AND($E23&gt;0,INDEX(Kalender!EM$81:EM$110,MAX(1,$E23))&gt;INDEX(Kalender!$B$81:$B$110,MAX(1,$E23))),AND($F23&gt;0,INDEX(Kalender!EM$81:EM$110,MAX(1,$F23))&gt;INDEX(Kalender!$B$81:$B$110,MAX(1,$F23)))),2,0))</f>
        <v>0</v>
      </c>
      <c r="EN23" s="5" t="n">
        <f aca="false">IF(Kalender!EN23&lt;&gt;1,0,IF(AND($B23&gt;0,INDEX(Kalender!EN$68:EN$77,MAX(1,$B23))&gt;INDEX(Kalender!$B$68:$B$77,MAX(1,$B23))),1,0)+IF(OR(AND($C23&gt;0,INDEX(Kalender!EN$81:EN$110,MAX(1,$C23))&gt;INDEX(Kalender!$B$81:$B$110,MAX(1,$C23))),AND($D23&gt;0,INDEX(Kalender!EN$81:EN$110,MAX(1,$D23))&gt;INDEX(Kalender!$B$81:$B$110,MAX(1,$D23))),AND($E23&gt;0,INDEX(Kalender!EN$81:EN$110,MAX(1,$E23))&gt;INDEX(Kalender!$B$81:$B$110,MAX(1,$E23))),AND($F23&gt;0,INDEX(Kalender!EN$81:EN$110,MAX(1,$F23))&gt;INDEX(Kalender!$B$81:$B$110,MAX(1,$F23)))),2,0))</f>
        <v>0</v>
      </c>
      <c r="EO23" s="5" t="n">
        <f aca="false">IF(Kalender!EO23&lt;&gt;1,0,IF(AND($B23&gt;0,INDEX(Kalender!EO$68:EO$77,MAX(1,$B23))&gt;INDEX(Kalender!$B$68:$B$77,MAX(1,$B23))),1,0)+IF(OR(AND($C23&gt;0,INDEX(Kalender!EO$81:EO$110,MAX(1,$C23))&gt;INDEX(Kalender!$B$81:$B$110,MAX(1,$C23))),AND($D23&gt;0,INDEX(Kalender!EO$81:EO$110,MAX(1,$D23))&gt;INDEX(Kalender!$B$81:$B$110,MAX(1,$D23))),AND($E23&gt;0,INDEX(Kalender!EO$81:EO$110,MAX(1,$E23))&gt;INDEX(Kalender!$B$81:$B$110,MAX(1,$E23))),AND($F23&gt;0,INDEX(Kalender!EO$81:EO$110,MAX(1,$F23))&gt;INDEX(Kalender!$B$81:$B$110,MAX(1,$F23)))),2,0))</f>
        <v>0</v>
      </c>
      <c r="EP23" s="5" t="n">
        <f aca="false">IF(Kalender!EP23&lt;&gt;1,0,IF(AND($B23&gt;0,INDEX(Kalender!EP$68:EP$77,MAX(1,$B23))&gt;INDEX(Kalender!$B$68:$B$77,MAX(1,$B23))),1,0)+IF(OR(AND($C23&gt;0,INDEX(Kalender!EP$81:EP$110,MAX(1,$C23))&gt;INDEX(Kalender!$B$81:$B$110,MAX(1,$C23))),AND($D23&gt;0,INDEX(Kalender!EP$81:EP$110,MAX(1,$D23))&gt;INDEX(Kalender!$B$81:$B$110,MAX(1,$D23))),AND($E23&gt;0,INDEX(Kalender!EP$81:EP$110,MAX(1,$E23))&gt;INDEX(Kalender!$B$81:$B$110,MAX(1,$E23))),AND($F23&gt;0,INDEX(Kalender!EP$81:EP$110,MAX(1,$F23))&gt;INDEX(Kalender!$B$81:$B$110,MAX(1,$F23)))),2,0))</f>
        <v>0</v>
      </c>
      <c r="EQ23" s="5" t="n">
        <f aca="false">IF(Kalender!EQ23&lt;&gt;1,0,IF(AND($B23&gt;0,INDEX(Kalender!EQ$68:EQ$77,MAX(1,$B23))&gt;INDEX(Kalender!$B$68:$B$77,MAX(1,$B23))),1,0)+IF(OR(AND($C23&gt;0,INDEX(Kalender!EQ$81:EQ$110,MAX(1,$C23))&gt;INDEX(Kalender!$B$81:$B$110,MAX(1,$C23))),AND($D23&gt;0,INDEX(Kalender!EQ$81:EQ$110,MAX(1,$D23))&gt;INDEX(Kalender!$B$81:$B$110,MAX(1,$D23))),AND($E23&gt;0,INDEX(Kalender!EQ$81:EQ$110,MAX(1,$E23))&gt;INDEX(Kalender!$B$81:$B$110,MAX(1,$E23))),AND($F23&gt;0,INDEX(Kalender!EQ$81:EQ$110,MAX(1,$F23))&gt;INDEX(Kalender!$B$81:$B$110,MAX(1,$F23)))),2,0))</f>
        <v>0</v>
      </c>
      <c r="ER23" s="5" t="n">
        <f aca="false">IF(Kalender!ER23&lt;&gt;1,0,IF(AND($B23&gt;0,INDEX(Kalender!ER$68:ER$77,MAX(1,$B23))&gt;INDEX(Kalender!$B$68:$B$77,MAX(1,$B23))),1,0)+IF(OR(AND($C23&gt;0,INDEX(Kalender!ER$81:ER$110,MAX(1,$C23))&gt;INDEX(Kalender!$B$81:$B$110,MAX(1,$C23))),AND($D23&gt;0,INDEX(Kalender!ER$81:ER$110,MAX(1,$D23))&gt;INDEX(Kalender!$B$81:$B$110,MAX(1,$D23))),AND($E23&gt;0,INDEX(Kalender!ER$81:ER$110,MAX(1,$E23))&gt;INDEX(Kalender!$B$81:$B$110,MAX(1,$E23))),AND($F23&gt;0,INDEX(Kalender!ER$81:ER$110,MAX(1,$F23))&gt;INDEX(Kalender!$B$81:$B$110,MAX(1,$F23)))),2,0))</f>
        <v>0</v>
      </c>
      <c r="ES23" s="5" t="n">
        <f aca="false">IF(Kalender!ES23&lt;&gt;1,0,IF(AND($B23&gt;0,INDEX(Kalender!ES$68:ES$77,MAX(1,$B23))&gt;INDEX(Kalender!$B$68:$B$77,MAX(1,$B23))),1,0)+IF(OR(AND($C23&gt;0,INDEX(Kalender!ES$81:ES$110,MAX(1,$C23))&gt;INDEX(Kalender!$B$81:$B$110,MAX(1,$C23))),AND($D23&gt;0,INDEX(Kalender!ES$81:ES$110,MAX(1,$D23))&gt;INDEX(Kalender!$B$81:$B$110,MAX(1,$D23))),AND($E23&gt;0,INDEX(Kalender!ES$81:ES$110,MAX(1,$E23))&gt;INDEX(Kalender!$B$81:$B$110,MAX(1,$E23))),AND($F23&gt;0,INDEX(Kalender!ES$81:ES$110,MAX(1,$F23))&gt;INDEX(Kalender!$B$81:$B$110,MAX(1,$F23)))),2,0))</f>
        <v>0</v>
      </c>
      <c r="ET23" s="5" t="n">
        <f aca="false">IF(Kalender!ET23&lt;&gt;1,0,IF(AND($B23&gt;0,INDEX(Kalender!ET$68:ET$77,MAX(1,$B23))&gt;INDEX(Kalender!$B$68:$B$77,MAX(1,$B23))),1,0)+IF(OR(AND($C23&gt;0,INDEX(Kalender!ET$81:ET$110,MAX(1,$C23))&gt;INDEX(Kalender!$B$81:$B$110,MAX(1,$C23))),AND($D23&gt;0,INDEX(Kalender!ET$81:ET$110,MAX(1,$D23))&gt;INDEX(Kalender!$B$81:$B$110,MAX(1,$D23))),AND($E23&gt;0,INDEX(Kalender!ET$81:ET$110,MAX(1,$E23))&gt;INDEX(Kalender!$B$81:$B$110,MAX(1,$E23))),AND($F23&gt;0,INDEX(Kalender!ET$81:ET$110,MAX(1,$F23))&gt;INDEX(Kalender!$B$81:$B$110,MAX(1,$F23)))),2,0))</f>
        <v>0</v>
      </c>
      <c r="EU23" s="5" t="n">
        <f aca="false">IF(Kalender!EU23&lt;&gt;1,0,IF(AND($B23&gt;0,INDEX(Kalender!EU$68:EU$77,MAX(1,$B23))&gt;INDEX(Kalender!$B$68:$B$77,MAX(1,$B23))),1,0)+IF(OR(AND($C23&gt;0,INDEX(Kalender!EU$81:EU$110,MAX(1,$C23))&gt;INDEX(Kalender!$B$81:$B$110,MAX(1,$C23))),AND($D23&gt;0,INDEX(Kalender!EU$81:EU$110,MAX(1,$D23))&gt;INDEX(Kalender!$B$81:$B$110,MAX(1,$D23))),AND($E23&gt;0,INDEX(Kalender!EU$81:EU$110,MAX(1,$E23))&gt;INDEX(Kalender!$B$81:$B$110,MAX(1,$E23))),AND($F23&gt;0,INDEX(Kalender!EU$81:EU$110,MAX(1,$F23))&gt;INDEX(Kalender!$B$81:$B$110,MAX(1,$F23)))),2,0))</f>
        <v>0</v>
      </c>
      <c r="EV23" s="5" t="n">
        <f aca="false">IF(Kalender!EV23&lt;&gt;1,0,IF(AND($B23&gt;0,INDEX(Kalender!EV$68:EV$77,MAX(1,$B23))&gt;INDEX(Kalender!$B$68:$B$77,MAX(1,$B23))),1,0)+IF(OR(AND($C23&gt;0,INDEX(Kalender!EV$81:EV$110,MAX(1,$C23))&gt;INDEX(Kalender!$B$81:$B$110,MAX(1,$C23))),AND($D23&gt;0,INDEX(Kalender!EV$81:EV$110,MAX(1,$D23))&gt;INDEX(Kalender!$B$81:$B$110,MAX(1,$D23))),AND($E23&gt;0,INDEX(Kalender!EV$81:EV$110,MAX(1,$E23))&gt;INDEX(Kalender!$B$81:$B$110,MAX(1,$E23))),AND($F23&gt;0,INDEX(Kalender!EV$81:EV$110,MAX(1,$F23))&gt;INDEX(Kalender!$B$81:$B$110,MAX(1,$F23)))),2,0))</f>
        <v>0</v>
      </c>
      <c r="EW23" s="5" t="n">
        <f aca="false">IF(Kalender!EW23&lt;&gt;1,0,IF(AND($B23&gt;0,INDEX(Kalender!EW$68:EW$77,MAX(1,$B23))&gt;INDEX(Kalender!$B$68:$B$77,MAX(1,$B23))),1,0)+IF(OR(AND($C23&gt;0,INDEX(Kalender!EW$81:EW$110,MAX(1,$C23))&gt;INDEX(Kalender!$B$81:$B$110,MAX(1,$C23))),AND($D23&gt;0,INDEX(Kalender!EW$81:EW$110,MAX(1,$D23))&gt;INDEX(Kalender!$B$81:$B$110,MAX(1,$D23))),AND($E23&gt;0,INDEX(Kalender!EW$81:EW$110,MAX(1,$E23))&gt;INDEX(Kalender!$B$81:$B$110,MAX(1,$E23))),AND($F23&gt;0,INDEX(Kalender!EW$81:EW$110,MAX(1,$F23))&gt;INDEX(Kalender!$B$81:$B$110,MAX(1,$F23)))),2,0))</f>
        <v>0</v>
      </c>
      <c r="EX23" s="5" t="n">
        <f aca="false">IF(Kalender!EX23&lt;&gt;1,0,IF(AND($B23&gt;0,INDEX(Kalender!EX$68:EX$77,MAX(1,$B23))&gt;INDEX(Kalender!$B$68:$B$77,MAX(1,$B23))),1,0)+IF(OR(AND($C23&gt;0,INDEX(Kalender!EX$81:EX$110,MAX(1,$C23))&gt;INDEX(Kalender!$B$81:$B$110,MAX(1,$C23))),AND($D23&gt;0,INDEX(Kalender!EX$81:EX$110,MAX(1,$D23))&gt;INDEX(Kalender!$B$81:$B$110,MAX(1,$D23))),AND($E23&gt;0,INDEX(Kalender!EX$81:EX$110,MAX(1,$E23))&gt;INDEX(Kalender!$B$81:$B$110,MAX(1,$E23))),AND($F23&gt;0,INDEX(Kalender!EX$81:EX$110,MAX(1,$F23))&gt;INDEX(Kalender!$B$81:$B$110,MAX(1,$F23)))),2,0))</f>
        <v>0</v>
      </c>
      <c r="EY23" s="5" t="n">
        <f aca="false">IF(Kalender!EY23&lt;&gt;1,0,IF(AND($B23&gt;0,INDEX(Kalender!EY$68:EY$77,MAX(1,$B23))&gt;INDEX(Kalender!$B$68:$B$77,MAX(1,$B23))),1,0)+IF(OR(AND($C23&gt;0,INDEX(Kalender!EY$81:EY$110,MAX(1,$C23))&gt;INDEX(Kalender!$B$81:$B$110,MAX(1,$C23))),AND($D23&gt;0,INDEX(Kalender!EY$81:EY$110,MAX(1,$D23))&gt;INDEX(Kalender!$B$81:$B$110,MAX(1,$D23))),AND($E23&gt;0,INDEX(Kalender!EY$81:EY$110,MAX(1,$E23))&gt;INDEX(Kalender!$B$81:$B$110,MAX(1,$E23))),AND($F23&gt;0,INDEX(Kalender!EY$81:EY$110,MAX(1,$F23))&gt;INDEX(Kalender!$B$81:$B$110,MAX(1,$F23)))),2,0))</f>
        <v>0</v>
      </c>
      <c r="EZ23" s="5" t="n">
        <f aca="false">IF(Kalender!EZ23&lt;&gt;1,0,IF(AND($B23&gt;0,INDEX(Kalender!EZ$68:EZ$77,MAX(1,$B23))&gt;INDEX(Kalender!$B$68:$B$77,MAX(1,$B23))),1,0)+IF(OR(AND($C23&gt;0,INDEX(Kalender!EZ$81:EZ$110,MAX(1,$C23))&gt;INDEX(Kalender!$B$81:$B$110,MAX(1,$C23))),AND($D23&gt;0,INDEX(Kalender!EZ$81:EZ$110,MAX(1,$D23))&gt;INDEX(Kalender!$B$81:$B$110,MAX(1,$D23))),AND($E23&gt;0,INDEX(Kalender!EZ$81:EZ$110,MAX(1,$E23))&gt;INDEX(Kalender!$B$81:$B$110,MAX(1,$E23))),AND($F23&gt;0,INDEX(Kalender!EZ$81:EZ$110,MAX(1,$F23))&gt;INDEX(Kalender!$B$81:$B$110,MAX(1,$F23)))),2,0))</f>
        <v>0</v>
      </c>
      <c r="FA23" s="5" t="n">
        <f aca="false">IF(Kalender!FA23&lt;&gt;1,0,IF(AND($B23&gt;0,INDEX(Kalender!FA$68:FA$77,MAX(1,$B23))&gt;INDEX(Kalender!$B$68:$B$77,MAX(1,$B23))),1,0)+IF(OR(AND($C23&gt;0,INDEX(Kalender!FA$81:FA$110,MAX(1,$C23))&gt;INDEX(Kalender!$B$81:$B$110,MAX(1,$C23))),AND($D23&gt;0,INDEX(Kalender!FA$81:FA$110,MAX(1,$D23))&gt;INDEX(Kalender!$B$81:$B$110,MAX(1,$D23))),AND($E23&gt;0,INDEX(Kalender!FA$81:FA$110,MAX(1,$E23))&gt;INDEX(Kalender!$B$81:$B$110,MAX(1,$E23))),AND($F23&gt;0,INDEX(Kalender!FA$81:FA$110,MAX(1,$F23))&gt;INDEX(Kalender!$B$81:$B$110,MAX(1,$F23)))),2,0))</f>
        <v>0</v>
      </c>
      <c r="FB23" s="5" t="n">
        <f aca="false">IF(Kalender!FB23&lt;&gt;1,0,IF(AND($B23&gt;0,INDEX(Kalender!FB$68:FB$77,MAX(1,$B23))&gt;INDEX(Kalender!$B$68:$B$77,MAX(1,$B23))),1,0)+IF(OR(AND($C23&gt;0,INDEX(Kalender!FB$81:FB$110,MAX(1,$C23))&gt;INDEX(Kalender!$B$81:$B$110,MAX(1,$C23))),AND($D23&gt;0,INDEX(Kalender!FB$81:FB$110,MAX(1,$D23))&gt;INDEX(Kalender!$B$81:$B$110,MAX(1,$D23))),AND($E23&gt;0,INDEX(Kalender!FB$81:FB$110,MAX(1,$E23))&gt;INDEX(Kalender!$B$81:$B$110,MAX(1,$E23))),AND($F23&gt;0,INDEX(Kalender!FB$81:FB$110,MAX(1,$F23))&gt;INDEX(Kalender!$B$81:$B$110,MAX(1,$F23)))),2,0))</f>
        <v>0</v>
      </c>
      <c r="FC23" s="5" t="n">
        <f aca="false">IF(Kalender!FC23&lt;&gt;1,0,IF(AND($B23&gt;0,INDEX(Kalender!FC$68:FC$77,MAX(1,$B23))&gt;INDEX(Kalender!$B$68:$B$77,MAX(1,$B23))),1,0)+IF(OR(AND($C23&gt;0,INDEX(Kalender!FC$81:FC$110,MAX(1,$C23))&gt;INDEX(Kalender!$B$81:$B$110,MAX(1,$C23))),AND($D23&gt;0,INDEX(Kalender!FC$81:FC$110,MAX(1,$D23))&gt;INDEX(Kalender!$B$81:$B$110,MAX(1,$D23))),AND($E23&gt;0,INDEX(Kalender!FC$81:FC$110,MAX(1,$E23))&gt;INDEX(Kalender!$B$81:$B$110,MAX(1,$E23))),AND($F23&gt;0,INDEX(Kalender!FC$81:FC$110,MAX(1,$F23))&gt;INDEX(Kalender!$B$81:$B$110,MAX(1,$F23)))),2,0))</f>
        <v>0</v>
      </c>
      <c r="FD23" s="5" t="n">
        <f aca="false">IF(Kalender!FD23&lt;&gt;1,0,IF(AND($B23&gt;0,INDEX(Kalender!FD$68:FD$77,MAX(1,$B23))&gt;INDEX(Kalender!$B$68:$B$77,MAX(1,$B23))),1,0)+IF(OR(AND($C23&gt;0,INDEX(Kalender!FD$81:FD$110,MAX(1,$C23))&gt;INDEX(Kalender!$B$81:$B$110,MAX(1,$C23))),AND($D23&gt;0,INDEX(Kalender!FD$81:FD$110,MAX(1,$D23))&gt;INDEX(Kalender!$B$81:$B$110,MAX(1,$D23))),AND($E23&gt;0,INDEX(Kalender!FD$81:FD$110,MAX(1,$E23))&gt;INDEX(Kalender!$B$81:$B$110,MAX(1,$E23))),AND($F23&gt;0,INDEX(Kalender!FD$81:FD$110,MAX(1,$F23))&gt;INDEX(Kalender!$B$81:$B$110,MAX(1,$F23)))),2,0))</f>
        <v>0</v>
      </c>
      <c r="FE23" s="5" t="n">
        <f aca="false">IF(Kalender!FE23&lt;&gt;1,0,IF(AND($B23&gt;0,INDEX(Kalender!FE$68:FE$77,MAX(1,$B23))&gt;INDEX(Kalender!$B$68:$B$77,MAX(1,$B23))),1,0)+IF(OR(AND($C23&gt;0,INDEX(Kalender!FE$81:FE$110,MAX(1,$C23))&gt;INDEX(Kalender!$B$81:$B$110,MAX(1,$C23))),AND($D23&gt;0,INDEX(Kalender!FE$81:FE$110,MAX(1,$D23))&gt;INDEX(Kalender!$B$81:$B$110,MAX(1,$D23))),AND($E23&gt;0,INDEX(Kalender!FE$81:FE$110,MAX(1,$E23))&gt;INDEX(Kalender!$B$81:$B$110,MAX(1,$E23))),AND($F23&gt;0,INDEX(Kalender!FE$81:FE$110,MAX(1,$F23))&gt;INDEX(Kalender!$B$81:$B$110,MAX(1,$F23)))),2,0))</f>
        <v>0</v>
      </c>
      <c r="FF23" s="5" t="n">
        <f aca="false">IF(Kalender!FF23&lt;&gt;1,0,IF(AND($B23&gt;0,INDEX(Kalender!FF$68:FF$77,MAX(1,$B23))&gt;INDEX(Kalender!$B$68:$B$77,MAX(1,$B23))),1,0)+IF(OR(AND($C23&gt;0,INDEX(Kalender!FF$81:FF$110,MAX(1,$C23))&gt;INDEX(Kalender!$B$81:$B$110,MAX(1,$C23))),AND($D23&gt;0,INDEX(Kalender!FF$81:FF$110,MAX(1,$D23))&gt;INDEX(Kalender!$B$81:$B$110,MAX(1,$D23))),AND($E23&gt;0,INDEX(Kalender!FF$81:FF$110,MAX(1,$E23))&gt;INDEX(Kalender!$B$81:$B$110,MAX(1,$E23))),AND($F23&gt;0,INDEX(Kalender!FF$81:FF$110,MAX(1,$F23))&gt;INDEX(Kalender!$B$81:$B$110,MAX(1,$F23)))),2,0))</f>
        <v>0</v>
      </c>
      <c r="FG23" s="5" t="n">
        <f aca="false">IF(Kalender!FG23&lt;&gt;1,0,IF(AND($B23&gt;0,INDEX(Kalender!FG$68:FG$77,MAX(1,$B23))&gt;INDEX(Kalender!$B$68:$B$77,MAX(1,$B23))),1,0)+IF(OR(AND($C23&gt;0,INDEX(Kalender!FG$81:FG$110,MAX(1,$C23))&gt;INDEX(Kalender!$B$81:$B$110,MAX(1,$C23))),AND($D23&gt;0,INDEX(Kalender!FG$81:FG$110,MAX(1,$D23))&gt;INDEX(Kalender!$B$81:$B$110,MAX(1,$D23))),AND($E23&gt;0,INDEX(Kalender!FG$81:FG$110,MAX(1,$E23))&gt;INDEX(Kalender!$B$81:$B$110,MAX(1,$E23))),AND($F23&gt;0,INDEX(Kalender!FG$81:FG$110,MAX(1,$F23))&gt;INDEX(Kalender!$B$81:$B$110,MAX(1,$F23)))),2,0))</f>
        <v>0</v>
      </c>
      <c r="FH23" s="5" t="n">
        <f aca="false">IF(Kalender!FH23&lt;&gt;1,0,IF(AND($B23&gt;0,INDEX(Kalender!FH$68:FH$77,MAX(1,$B23))&gt;INDEX(Kalender!$B$68:$B$77,MAX(1,$B23))),1,0)+IF(OR(AND($C23&gt;0,INDEX(Kalender!FH$81:FH$110,MAX(1,$C23))&gt;INDEX(Kalender!$B$81:$B$110,MAX(1,$C23))),AND($D23&gt;0,INDEX(Kalender!FH$81:FH$110,MAX(1,$D23))&gt;INDEX(Kalender!$B$81:$B$110,MAX(1,$D23))),AND($E23&gt;0,INDEX(Kalender!FH$81:FH$110,MAX(1,$E23))&gt;INDEX(Kalender!$B$81:$B$110,MAX(1,$E23))),AND($F23&gt;0,INDEX(Kalender!FH$81:FH$110,MAX(1,$F23))&gt;INDEX(Kalender!$B$81:$B$110,MAX(1,$F23)))),2,0))</f>
        <v>0</v>
      </c>
      <c r="FI23" s="5" t="n">
        <f aca="false">IF(Kalender!FI23&lt;&gt;1,0,IF(AND($B23&gt;0,INDEX(Kalender!FI$68:FI$77,MAX(1,$B23))&gt;INDEX(Kalender!$B$68:$B$77,MAX(1,$B23))),1,0)+IF(OR(AND($C23&gt;0,INDEX(Kalender!FI$81:FI$110,MAX(1,$C23))&gt;INDEX(Kalender!$B$81:$B$110,MAX(1,$C23))),AND($D23&gt;0,INDEX(Kalender!FI$81:FI$110,MAX(1,$D23))&gt;INDEX(Kalender!$B$81:$B$110,MAX(1,$D23))),AND($E23&gt;0,INDEX(Kalender!FI$81:FI$110,MAX(1,$E23))&gt;INDEX(Kalender!$B$81:$B$110,MAX(1,$E23))),AND($F23&gt;0,INDEX(Kalender!FI$81:FI$110,MAX(1,$F23))&gt;INDEX(Kalender!$B$81:$B$110,MAX(1,$F23)))),2,0))</f>
        <v>0</v>
      </c>
      <c r="FJ23" s="5" t="n">
        <f aca="false">IF(Kalender!FJ23&lt;&gt;1,0,IF(AND($B23&gt;0,INDEX(Kalender!FJ$68:FJ$77,MAX(1,$B23))&gt;INDEX(Kalender!$B$68:$B$77,MAX(1,$B23))),1,0)+IF(OR(AND($C23&gt;0,INDEX(Kalender!FJ$81:FJ$110,MAX(1,$C23))&gt;INDEX(Kalender!$B$81:$B$110,MAX(1,$C23))),AND($D23&gt;0,INDEX(Kalender!FJ$81:FJ$110,MAX(1,$D23))&gt;INDEX(Kalender!$B$81:$B$110,MAX(1,$D23))),AND($E23&gt;0,INDEX(Kalender!FJ$81:FJ$110,MAX(1,$E23))&gt;INDEX(Kalender!$B$81:$B$110,MAX(1,$E23))),AND($F23&gt;0,INDEX(Kalender!FJ$81:FJ$110,MAX(1,$F23))&gt;INDEX(Kalender!$B$81:$B$110,MAX(1,$F23)))),2,0))</f>
        <v>0</v>
      </c>
      <c r="FK23" s="5" t="n">
        <f aca="false">IF(Kalender!FK23&lt;&gt;1,0,IF(AND($B23&gt;0,INDEX(Kalender!FK$68:FK$77,MAX(1,$B23))&gt;INDEX(Kalender!$B$68:$B$77,MAX(1,$B23))),1,0)+IF(OR(AND($C23&gt;0,INDEX(Kalender!FK$81:FK$110,MAX(1,$C23))&gt;INDEX(Kalender!$B$81:$B$110,MAX(1,$C23))),AND($D23&gt;0,INDEX(Kalender!FK$81:FK$110,MAX(1,$D23))&gt;INDEX(Kalender!$B$81:$B$110,MAX(1,$D23))),AND($E23&gt;0,INDEX(Kalender!FK$81:FK$110,MAX(1,$E23))&gt;INDEX(Kalender!$B$81:$B$110,MAX(1,$E23))),AND($F23&gt;0,INDEX(Kalender!FK$81:FK$110,MAX(1,$F23))&gt;INDEX(Kalender!$B$81:$B$110,MAX(1,$F23)))),2,0))</f>
        <v>0</v>
      </c>
      <c r="FL23" s="5" t="n">
        <f aca="false">IF(Kalender!FL23&lt;&gt;1,0,IF(AND($B23&gt;0,INDEX(Kalender!FL$68:FL$77,MAX(1,$B23))&gt;INDEX(Kalender!$B$68:$B$77,MAX(1,$B23))),1,0)+IF(OR(AND($C23&gt;0,INDEX(Kalender!FL$81:FL$110,MAX(1,$C23))&gt;INDEX(Kalender!$B$81:$B$110,MAX(1,$C23))),AND($D23&gt;0,INDEX(Kalender!FL$81:FL$110,MAX(1,$D23))&gt;INDEX(Kalender!$B$81:$B$110,MAX(1,$D23))),AND($E23&gt;0,INDEX(Kalender!FL$81:FL$110,MAX(1,$E23))&gt;INDEX(Kalender!$B$81:$B$110,MAX(1,$E23))),AND($F23&gt;0,INDEX(Kalender!FL$81:FL$110,MAX(1,$F23))&gt;INDEX(Kalender!$B$81:$B$110,MAX(1,$F23)))),2,0))</f>
        <v>0</v>
      </c>
      <c r="FM23" s="5" t="n">
        <f aca="false">IF(Kalender!FM23&lt;&gt;1,0,IF(AND($B23&gt;0,INDEX(Kalender!FM$68:FM$77,MAX(1,$B23))&gt;INDEX(Kalender!$B$68:$B$77,MAX(1,$B23))),1,0)+IF(OR(AND($C23&gt;0,INDEX(Kalender!FM$81:FM$110,MAX(1,$C23))&gt;INDEX(Kalender!$B$81:$B$110,MAX(1,$C23))),AND($D23&gt;0,INDEX(Kalender!FM$81:FM$110,MAX(1,$D23))&gt;INDEX(Kalender!$B$81:$B$110,MAX(1,$D23))),AND($E23&gt;0,INDEX(Kalender!FM$81:FM$110,MAX(1,$E23))&gt;INDEX(Kalender!$B$81:$B$110,MAX(1,$E23))),AND($F23&gt;0,INDEX(Kalender!FM$81:FM$110,MAX(1,$F23))&gt;INDEX(Kalender!$B$81:$B$110,MAX(1,$F23)))),2,0))</f>
        <v>0</v>
      </c>
      <c r="FN23" s="5" t="n">
        <f aca="false">IF(Kalender!FN23&lt;&gt;1,0,IF(AND($B23&gt;0,INDEX(Kalender!FN$68:FN$77,MAX(1,$B23))&gt;INDEX(Kalender!$B$68:$B$77,MAX(1,$B23))),1,0)+IF(OR(AND($C23&gt;0,INDEX(Kalender!FN$81:FN$110,MAX(1,$C23))&gt;INDEX(Kalender!$B$81:$B$110,MAX(1,$C23))),AND($D23&gt;0,INDEX(Kalender!FN$81:FN$110,MAX(1,$D23))&gt;INDEX(Kalender!$B$81:$B$110,MAX(1,$D23))),AND($E23&gt;0,INDEX(Kalender!FN$81:FN$110,MAX(1,$E23))&gt;INDEX(Kalender!$B$81:$B$110,MAX(1,$E23))),AND($F23&gt;0,INDEX(Kalender!FN$81:FN$110,MAX(1,$F23))&gt;INDEX(Kalender!$B$81:$B$110,MAX(1,$F23)))),2,0))</f>
        <v>0</v>
      </c>
      <c r="FO23" s="5" t="n">
        <f aca="false">IF(Kalender!FO23&lt;&gt;1,0,IF(AND($B23&gt;0,INDEX(Kalender!FO$68:FO$77,MAX(1,$B23))&gt;INDEX(Kalender!$B$68:$B$77,MAX(1,$B23))),1,0)+IF(OR(AND($C23&gt;0,INDEX(Kalender!FO$81:FO$110,MAX(1,$C23))&gt;INDEX(Kalender!$B$81:$B$110,MAX(1,$C23))),AND($D23&gt;0,INDEX(Kalender!FO$81:FO$110,MAX(1,$D23))&gt;INDEX(Kalender!$B$81:$B$110,MAX(1,$D23))),AND($E23&gt;0,INDEX(Kalender!FO$81:FO$110,MAX(1,$E23))&gt;INDEX(Kalender!$B$81:$B$110,MAX(1,$E23))),AND($F23&gt;0,INDEX(Kalender!FO$81:FO$110,MAX(1,$F23))&gt;INDEX(Kalender!$B$81:$B$110,MAX(1,$F23)))),2,0))</f>
        <v>0</v>
      </c>
      <c r="FP23" s="5" t="n">
        <f aca="false">IF(Kalender!FP23&lt;&gt;1,0,IF(AND($B23&gt;0,INDEX(Kalender!FP$68:FP$77,MAX(1,$B23))&gt;INDEX(Kalender!$B$68:$B$77,MAX(1,$B23))),1,0)+IF(OR(AND($C23&gt;0,INDEX(Kalender!FP$81:FP$110,MAX(1,$C23))&gt;INDEX(Kalender!$B$81:$B$110,MAX(1,$C23))),AND($D23&gt;0,INDEX(Kalender!FP$81:FP$110,MAX(1,$D23))&gt;INDEX(Kalender!$B$81:$B$110,MAX(1,$D23))),AND($E23&gt;0,INDEX(Kalender!FP$81:FP$110,MAX(1,$E23))&gt;INDEX(Kalender!$B$81:$B$110,MAX(1,$E23))),AND($F23&gt;0,INDEX(Kalender!FP$81:FP$110,MAX(1,$F23))&gt;INDEX(Kalender!$B$81:$B$110,MAX(1,$F23)))),2,0))</f>
        <v>0</v>
      </c>
      <c r="FQ23" s="5" t="n">
        <f aca="false">IF(Kalender!FQ23&lt;&gt;1,0,IF(AND($B23&gt;0,INDEX(Kalender!FQ$68:FQ$77,MAX(1,$B23))&gt;INDEX(Kalender!$B$68:$B$77,MAX(1,$B23))),1,0)+IF(OR(AND($C23&gt;0,INDEX(Kalender!FQ$81:FQ$110,MAX(1,$C23))&gt;INDEX(Kalender!$B$81:$B$110,MAX(1,$C23))),AND($D23&gt;0,INDEX(Kalender!FQ$81:FQ$110,MAX(1,$D23))&gt;INDEX(Kalender!$B$81:$B$110,MAX(1,$D23))),AND($E23&gt;0,INDEX(Kalender!FQ$81:FQ$110,MAX(1,$E23))&gt;INDEX(Kalender!$B$81:$B$110,MAX(1,$E23))),AND($F23&gt;0,INDEX(Kalender!FQ$81:FQ$110,MAX(1,$F23))&gt;INDEX(Kalender!$B$81:$B$110,MAX(1,$F23)))),2,0))</f>
        <v>0</v>
      </c>
      <c r="FR23" s="5" t="n">
        <f aca="false">IF(Kalender!FR23&lt;&gt;1,0,IF(AND($B23&gt;0,INDEX(Kalender!FR$68:FR$77,MAX(1,$B23))&gt;INDEX(Kalender!$B$68:$B$77,MAX(1,$B23))),1,0)+IF(OR(AND($C23&gt;0,INDEX(Kalender!FR$81:FR$110,MAX(1,$C23))&gt;INDEX(Kalender!$B$81:$B$110,MAX(1,$C23))),AND($D23&gt;0,INDEX(Kalender!FR$81:FR$110,MAX(1,$D23))&gt;INDEX(Kalender!$B$81:$B$110,MAX(1,$D23))),AND($E23&gt;0,INDEX(Kalender!FR$81:FR$110,MAX(1,$E23))&gt;INDEX(Kalender!$B$81:$B$110,MAX(1,$E23))),AND($F23&gt;0,INDEX(Kalender!FR$81:FR$110,MAX(1,$F23))&gt;INDEX(Kalender!$B$81:$B$110,MAX(1,$F23)))),2,0))</f>
        <v>0</v>
      </c>
      <c r="FS23" s="5" t="n">
        <f aca="false">IF(Kalender!FS23&lt;&gt;1,0,IF(AND($B23&gt;0,INDEX(Kalender!FS$68:FS$77,MAX(1,$B23))&gt;INDEX(Kalender!$B$68:$B$77,MAX(1,$B23))),1,0)+IF(OR(AND($C23&gt;0,INDEX(Kalender!FS$81:FS$110,MAX(1,$C23))&gt;INDEX(Kalender!$B$81:$B$110,MAX(1,$C23))),AND($D23&gt;0,INDEX(Kalender!FS$81:FS$110,MAX(1,$D23))&gt;INDEX(Kalender!$B$81:$B$110,MAX(1,$D23))),AND($E23&gt;0,INDEX(Kalender!FS$81:FS$110,MAX(1,$E23))&gt;INDEX(Kalender!$B$81:$B$110,MAX(1,$E23))),AND($F23&gt;0,INDEX(Kalender!FS$81:FS$110,MAX(1,$F23))&gt;INDEX(Kalender!$B$81:$B$110,MAX(1,$F23)))),2,0))</f>
        <v>0</v>
      </c>
      <c r="FT23" s="5" t="n">
        <f aca="false">IF(Kalender!FT23&lt;&gt;1,0,IF(AND($B23&gt;0,INDEX(Kalender!FT$68:FT$77,MAX(1,$B23))&gt;INDEX(Kalender!$B$68:$B$77,MAX(1,$B23))),1,0)+IF(OR(AND($C23&gt;0,INDEX(Kalender!FT$81:FT$110,MAX(1,$C23))&gt;INDEX(Kalender!$B$81:$B$110,MAX(1,$C23))),AND($D23&gt;0,INDEX(Kalender!FT$81:FT$110,MAX(1,$D23))&gt;INDEX(Kalender!$B$81:$B$110,MAX(1,$D23))),AND($E23&gt;0,INDEX(Kalender!FT$81:FT$110,MAX(1,$E23))&gt;INDEX(Kalender!$B$81:$B$110,MAX(1,$E23))),AND($F23&gt;0,INDEX(Kalender!FT$81:FT$110,MAX(1,$F23))&gt;INDEX(Kalender!$B$81:$B$110,MAX(1,$F23)))),2,0))</f>
        <v>0</v>
      </c>
      <c r="FU23" s="5" t="n">
        <f aca="false">IF(Kalender!FU23&lt;&gt;1,0,IF(AND($B23&gt;0,INDEX(Kalender!FU$68:FU$77,MAX(1,$B23))&gt;INDEX(Kalender!$B$68:$B$77,MAX(1,$B23))),1,0)+IF(OR(AND($C23&gt;0,INDEX(Kalender!FU$81:FU$110,MAX(1,$C23))&gt;INDEX(Kalender!$B$81:$B$110,MAX(1,$C23))),AND($D23&gt;0,INDEX(Kalender!FU$81:FU$110,MAX(1,$D23))&gt;INDEX(Kalender!$B$81:$B$110,MAX(1,$D23))),AND($E23&gt;0,INDEX(Kalender!FU$81:FU$110,MAX(1,$E23))&gt;INDEX(Kalender!$B$81:$B$110,MAX(1,$E23))),AND($F23&gt;0,INDEX(Kalender!FU$81:FU$110,MAX(1,$F23))&gt;INDEX(Kalender!$B$81:$B$110,MAX(1,$F23)))),2,0))</f>
        <v>0</v>
      </c>
      <c r="FV23" s="5" t="n">
        <f aca="false">IF(Kalender!FV23&lt;&gt;1,0,IF(AND($B23&gt;0,INDEX(Kalender!FV$68:FV$77,MAX(1,$B23))&gt;INDEX(Kalender!$B$68:$B$77,MAX(1,$B23))),1,0)+IF(OR(AND($C23&gt;0,INDEX(Kalender!FV$81:FV$110,MAX(1,$C23))&gt;INDEX(Kalender!$B$81:$B$110,MAX(1,$C23))),AND($D23&gt;0,INDEX(Kalender!FV$81:FV$110,MAX(1,$D23))&gt;INDEX(Kalender!$B$81:$B$110,MAX(1,$D23))),AND($E23&gt;0,INDEX(Kalender!FV$81:FV$110,MAX(1,$E23))&gt;INDEX(Kalender!$B$81:$B$110,MAX(1,$E23))),AND($F23&gt;0,INDEX(Kalender!FV$81:FV$110,MAX(1,$F23))&gt;INDEX(Kalender!$B$81:$B$110,MAX(1,$F23)))),2,0))</f>
        <v>0</v>
      </c>
      <c r="FW23" s="5" t="n">
        <f aca="false">IF(Kalender!FW23&lt;&gt;1,0,IF(AND($B23&gt;0,INDEX(Kalender!FW$68:FW$77,MAX(1,$B23))&gt;INDEX(Kalender!$B$68:$B$77,MAX(1,$B23))),1,0)+IF(OR(AND($C23&gt;0,INDEX(Kalender!FW$81:FW$110,MAX(1,$C23))&gt;INDEX(Kalender!$B$81:$B$110,MAX(1,$C23))),AND($D23&gt;0,INDEX(Kalender!FW$81:FW$110,MAX(1,$D23))&gt;INDEX(Kalender!$B$81:$B$110,MAX(1,$D23))),AND($E23&gt;0,INDEX(Kalender!FW$81:FW$110,MAX(1,$E23))&gt;INDEX(Kalender!$B$81:$B$110,MAX(1,$E23))),AND($F23&gt;0,INDEX(Kalender!FW$81:FW$110,MAX(1,$F23))&gt;INDEX(Kalender!$B$81:$B$110,MAX(1,$F23)))),2,0))</f>
        <v>0</v>
      </c>
      <c r="FX23" s="5" t="n">
        <f aca="false">IF(Kalender!FX23&lt;&gt;1,0,IF(AND($B23&gt;0,INDEX(Kalender!FX$68:FX$77,MAX(1,$B23))&gt;INDEX(Kalender!$B$68:$B$77,MAX(1,$B23))),1,0)+IF(OR(AND($C23&gt;0,INDEX(Kalender!FX$81:FX$110,MAX(1,$C23))&gt;INDEX(Kalender!$B$81:$B$110,MAX(1,$C23))),AND($D23&gt;0,INDEX(Kalender!FX$81:FX$110,MAX(1,$D23))&gt;INDEX(Kalender!$B$81:$B$110,MAX(1,$D23))),AND($E23&gt;0,INDEX(Kalender!FX$81:FX$110,MAX(1,$E23))&gt;INDEX(Kalender!$B$81:$B$110,MAX(1,$E23))),AND($F23&gt;0,INDEX(Kalender!FX$81:FX$110,MAX(1,$F23))&gt;INDEX(Kalender!$B$81:$B$110,MAX(1,$F23)))),2,0))</f>
        <v>0</v>
      </c>
      <c r="FY23" s="5" t="n">
        <f aca="false">IF(Kalender!FY23&lt;&gt;1,0,IF(AND($B23&gt;0,INDEX(Kalender!FY$68:FY$77,MAX(1,$B23))&gt;INDEX(Kalender!$B$68:$B$77,MAX(1,$B23))),1,0)+IF(OR(AND($C23&gt;0,INDEX(Kalender!FY$81:FY$110,MAX(1,$C23))&gt;INDEX(Kalender!$B$81:$B$110,MAX(1,$C23))),AND($D23&gt;0,INDEX(Kalender!FY$81:FY$110,MAX(1,$D23))&gt;INDEX(Kalender!$B$81:$B$110,MAX(1,$D23))),AND($E23&gt;0,INDEX(Kalender!FY$81:FY$110,MAX(1,$E23))&gt;INDEX(Kalender!$B$81:$B$110,MAX(1,$E23))),AND($F23&gt;0,INDEX(Kalender!FY$81:FY$110,MAX(1,$F23))&gt;INDEX(Kalender!$B$81:$B$110,MAX(1,$F23)))),2,0))</f>
        <v>0</v>
      </c>
      <c r="FZ23" s="5" t="n">
        <f aca="false">IF(Kalender!FZ23&lt;&gt;1,0,IF(AND($B23&gt;0,INDEX(Kalender!FZ$68:FZ$77,MAX(1,$B23))&gt;INDEX(Kalender!$B$68:$B$77,MAX(1,$B23))),1,0)+IF(OR(AND($C23&gt;0,INDEX(Kalender!FZ$81:FZ$110,MAX(1,$C23))&gt;INDEX(Kalender!$B$81:$B$110,MAX(1,$C23))),AND($D23&gt;0,INDEX(Kalender!FZ$81:FZ$110,MAX(1,$D23))&gt;INDEX(Kalender!$B$81:$B$110,MAX(1,$D23))),AND($E23&gt;0,INDEX(Kalender!FZ$81:FZ$110,MAX(1,$E23))&gt;INDEX(Kalender!$B$81:$B$110,MAX(1,$E23))),AND($F23&gt;0,INDEX(Kalender!FZ$81:FZ$110,MAX(1,$F23))&gt;INDEX(Kalender!$B$81:$B$110,MAX(1,$F23)))),2,0))</f>
        <v>0</v>
      </c>
      <c r="GA23" s="5" t="n">
        <f aca="false">IF(Kalender!GA23&lt;&gt;1,0,IF(AND($B23&gt;0,INDEX(Kalender!GA$68:GA$77,MAX(1,$B23))&gt;INDEX(Kalender!$B$68:$B$77,MAX(1,$B23))),1,0)+IF(OR(AND($C23&gt;0,INDEX(Kalender!GA$81:GA$110,MAX(1,$C23))&gt;INDEX(Kalender!$B$81:$B$110,MAX(1,$C23))),AND($D23&gt;0,INDEX(Kalender!GA$81:GA$110,MAX(1,$D23))&gt;INDEX(Kalender!$B$81:$B$110,MAX(1,$D23))),AND($E23&gt;0,INDEX(Kalender!GA$81:GA$110,MAX(1,$E23))&gt;INDEX(Kalender!$B$81:$B$110,MAX(1,$E23))),AND($F23&gt;0,INDEX(Kalender!GA$81:GA$110,MAX(1,$F23))&gt;INDEX(Kalender!$B$81:$B$110,MAX(1,$F23)))),2,0))</f>
        <v>0</v>
      </c>
      <c r="GB23" s="5" t="n">
        <f aca="false">IF(Kalender!GB23&lt;&gt;1,0,IF(AND($B23&gt;0,INDEX(Kalender!GB$68:GB$77,MAX(1,$B23))&gt;INDEX(Kalender!$B$68:$B$77,MAX(1,$B23))),1,0)+IF(OR(AND($C23&gt;0,INDEX(Kalender!GB$81:GB$110,MAX(1,$C23))&gt;INDEX(Kalender!$B$81:$B$110,MAX(1,$C23))),AND($D23&gt;0,INDEX(Kalender!GB$81:GB$110,MAX(1,$D23))&gt;INDEX(Kalender!$B$81:$B$110,MAX(1,$D23))),AND($E23&gt;0,INDEX(Kalender!GB$81:GB$110,MAX(1,$E23))&gt;INDEX(Kalender!$B$81:$B$110,MAX(1,$E23))),AND($F23&gt;0,INDEX(Kalender!GB$81:GB$110,MAX(1,$F23))&gt;INDEX(Kalender!$B$81:$B$110,MAX(1,$F23)))),2,0))</f>
        <v>0</v>
      </c>
      <c r="GC23" s="5" t="n">
        <f aca="false">IF(Kalender!GC23&lt;&gt;1,0,IF(AND($B23&gt;0,INDEX(Kalender!GC$68:GC$77,MAX(1,$B23))&gt;INDEX(Kalender!$B$68:$B$77,MAX(1,$B23))),1,0)+IF(OR(AND($C23&gt;0,INDEX(Kalender!GC$81:GC$110,MAX(1,$C23))&gt;INDEX(Kalender!$B$81:$B$110,MAX(1,$C23))),AND($D23&gt;0,INDEX(Kalender!GC$81:GC$110,MAX(1,$D23))&gt;INDEX(Kalender!$B$81:$B$110,MAX(1,$D23))),AND($E23&gt;0,INDEX(Kalender!GC$81:GC$110,MAX(1,$E23))&gt;INDEX(Kalender!$B$81:$B$110,MAX(1,$E23))),AND($F23&gt;0,INDEX(Kalender!GC$81:GC$110,MAX(1,$F23))&gt;INDEX(Kalender!$B$81:$B$110,MAX(1,$F23)))),2,0))</f>
        <v>0</v>
      </c>
      <c r="GD23" s="5" t="n">
        <f aca="false">IF(Kalender!GD23&lt;&gt;1,0,IF(AND($B23&gt;0,INDEX(Kalender!GD$68:GD$77,MAX(1,$B23))&gt;INDEX(Kalender!$B$68:$B$77,MAX(1,$B23))),1,0)+IF(OR(AND($C23&gt;0,INDEX(Kalender!GD$81:GD$110,MAX(1,$C23))&gt;INDEX(Kalender!$B$81:$B$110,MAX(1,$C23))),AND($D23&gt;0,INDEX(Kalender!GD$81:GD$110,MAX(1,$D23))&gt;INDEX(Kalender!$B$81:$B$110,MAX(1,$D23))),AND($E23&gt;0,INDEX(Kalender!GD$81:GD$110,MAX(1,$E23))&gt;INDEX(Kalender!$B$81:$B$110,MAX(1,$E23))),AND($F23&gt;0,INDEX(Kalender!GD$81:GD$110,MAX(1,$F23))&gt;INDEX(Kalender!$B$81:$B$110,MAX(1,$F23)))),2,0))</f>
        <v>0</v>
      </c>
      <c r="GE23" s="5" t="n">
        <f aca="false">IF(Kalender!GE23&lt;&gt;1,0,IF(AND($B23&gt;0,INDEX(Kalender!GE$68:GE$77,MAX(1,$B23))&gt;INDEX(Kalender!$B$68:$B$77,MAX(1,$B23))),1,0)+IF(OR(AND($C23&gt;0,INDEX(Kalender!GE$81:GE$110,MAX(1,$C23))&gt;INDEX(Kalender!$B$81:$B$110,MAX(1,$C23))),AND($D23&gt;0,INDEX(Kalender!GE$81:GE$110,MAX(1,$D23))&gt;INDEX(Kalender!$B$81:$B$110,MAX(1,$D23))),AND($E23&gt;0,INDEX(Kalender!GE$81:GE$110,MAX(1,$E23))&gt;INDEX(Kalender!$B$81:$B$110,MAX(1,$E23))),AND($F23&gt;0,INDEX(Kalender!GE$81:GE$110,MAX(1,$F23))&gt;INDEX(Kalender!$B$81:$B$110,MAX(1,$F23)))),2,0))</f>
        <v>0</v>
      </c>
      <c r="GF23" s="5" t="n">
        <f aca="false">IF(Kalender!GF23&lt;&gt;1,0,IF(AND($B23&gt;0,INDEX(Kalender!GF$68:GF$77,MAX(1,$B23))&gt;INDEX(Kalender!$B$68:$B$77,MAX(1,$B23))),1,0)+IF(OR(AND($C23&gt;0,INDEX(Kalender!GF$81:GF$110,MAX(1,$C23))&gt;INDEX(Kalender!$B$81:$B$110,MAX(1,$C23))),AND($D23&gt;0,INDEX(Kalender!GF$81:GF$110,MAX(1,$D23))&gt;INDEX(Kalender!$B$81:$B$110,MAX(1,$D23))),AND($E23&gt;0,INDEX(Kalender!GF$81:GF$110,MAX(1,$E23))&gt;INDEX(Kalender!$B$81:$B$110,MAX(1,$E23))),AND($F23&gt;0,INDEX(Kalender!GF$81:GF$110,MAX(1,$F23))&gt;INDEX(Kalender!$B$81:$B$110,MAX(1,$F23)))),2,0))</f>
        <v>0</v>
      </c>
      <c r="GG23" s="5" t="n">
        <f aca="false">IF(Kalender!GG23&lt;&gt;1,0,IF(AND($B23&gt;0,INDEX(Kalender!GG$68:GG$77,MAX(1,$B23))&gt;INDEX(Kalender!$B$68:$B$77,MAX(1,$B23))),1,0)+IF(OR(AND($C23&gt;0,INDEX(Kalender!GG$81:GG$110,MAX(1,$C23))&gt;INDEX(Kalender!$B$81:$B$110,MAX(1,$C23))),AND($D23&gt;0,INDEX(Kalender!GG$81:GG$110,MAX(1,$D23))&gt;INDEX(Kalender!$B$81:$B$110,MAX(1,$D23))),AND($E23&gt;0,INDEX(Kalender!GG$81:GG$110,MAX(1,$E23))&gt;INDEX(Kalender!$B$81:$B$110,MAX(1,$E23))),AND($F23&gt;0,INDEX(Kalender!GG$81:GG$110,MAX(1,$F23))&gt;INDEX(Kalender!$B$81:$B$110,MAX(1,$F23)))),2,0))</f>
        <v>0</v>
      </c>
      <c r="GH23" s="5" t="n">
        <f aca="false">IF(Kalender!GH23&lt;&gt;1,0,IF(AND($B23&gt;0,INDEX(Kalender!GH$68:GH$77,MAX(1,$B23))&gt;INDEX(Kalender!$B$68:$B$77,MAX(1,$B23))),1,0)+IF(OR(AND($C23&gt;0,INDEX(Kalender!GH$81:GH$110,MAX(1,$C23))&gt;INDEX(Kalender!$B$81:$B$110,MAX(1,$C23))),AND($D23&gt;0,INDEX(Kalender!GH$81:GH$110,MAX(1,$D23))&gt;INDEX(Kalender!$B$81:$B$110,MAX(1,$D23))),AND($E23&gt;0,INDEX(Kalender!GH$81:GH$110,MAX(1,$E23))&gt;INDEX(Kalender!$B$81:$B$110,MAX(1,$E23))),AND($F23&gt;0,INDEX(Kalender!GH$81:GH$110,MAX(1,$F23))&gt;INDEX(Kalender!$B$81:$B$110,MAX(1,$F23)))),2,0))</f>
        <v>0</v>
      </c>
      <c r="GI23" s="5" t="n">
        <f aca="false">IF(Kalender!GI23&lt;&gt;1,0,IF(AND($B23&gt;0,INDEX(Kalender!GI$68:GI$77,MAX(1,$B23))&gt;INDEX(Kalender!$B$68:$B$77,MAX(1,$B23))),1,0)+IF(OR(AND($C23&gt;0,INDEX(Kalender!GI$81:GI$110,MAX(1,$C23))&gt;INDEX(Kalender!$B$81:$B$110,MAX(1,$C23))),AND($D23&gt;0,INDEX(Kalender!GI$81:GI$110,MAX(1,$D23))&gt;INDEX(Kalender!$B$81:$B$110,MAX(1,$D23))),AND($E23&gt;0,INDEX(Kalender!GI$81:GI$110,MAX(1,$E23))&gt;INDEX(Kalender!$B$81:$B$110,MAX(1,$E23))),AND($F23&gt;0,INDEX(Kalender!GI$81:GI$110,MAX(1,$F23))&gt;INDEX(Kalender!$B$81:$B$110,MAX(1,$F23)))),2,0))</f>
        <v>0</v>
      </c>
      <c r="GJ23" s="5" t="n">
        <f aca="false">IF(Kalender!GJ23&lt;&gt;1,0,IF(AND($B23&gt;0,INDEX(Kalender!GJ$68:GJ$77,MAX(1,$B23))&gt;INDEX(Kalender!$B$68:$B$77,MAX(1,$B23))),1,0)+IF(OR(AND($C23&gt;0,INDEX(Kalender!GJ$81:GJ$110,MAX(1,$C23))&gt;INDEX(Kalender!$B$81:$B$110,MAX(1,$C23))),AND($D23&gt;0,INDEX(Kalender!GJ$81:GJ$110,MAX(1,$D23))&gt;INDEX(Kalender!$B$81:$B$110,MAX(1,$D23))),AND($E23&gt;0,INDEX(Kalender!GJ$81:GJ$110,MAX(1,$E23))&gt;INDEX(Kalender!$B$81:$B$110,MAX(1,$E23))),AND($F23&gt;0,INDEX(Kalender!GJ$81:GJ$110,MAX(1,$F23))&gt;INDEX(Kalender!$B$81:$B$110,MAX(1,$F23)))),2,0))</f>
        <v>0</v>
      </c>
      <c r="GK23" s="5" t="n">
        <f aca="false">IF(Kalender!GK23&lt;&gt;1,0,IF(AND($B23&gt;0,INDEX(Kalender!GK$68:GK$77,MAX(1,$B23))&gt;INDEX(Kalender!$B$68:$B$77,MAX(1,$B23))),1,0)+IF(OR(AND($C23&gt;0,INDEX(Kalender!GK$81:GK$110,MAX(1,$C23))&gt;INDEX(Kalender!$B$81:$B$110,MAX(1,$C23))),AND($D23&gt;0,INDEX(Kalender!GK$81:GK$110,MAX(1,$D23))&gt;INDEX(Kalender!$B$81:$B$110,MAX(1,$D23))),AND($E23&gt;0,INDEX(Kalender!GK$81:GK$110,MAX(1,$E23))&gt;INDEX(Kalender!$B$81:$B$110,MAX(1,$E23))),AND($F23&gt;0,INDEX(Kalender!GK$81:GK$110,MAX(1,$F23))&gt;INDEX(Kalender!$B$81:$B$110,MAX(1,$F23)))),2,0))</f>
        <v>0</v>
      </c>
      <c r="GL23" s="5" t="n">
        <f aca="false">IF(Kalender!GL23&lt;&gt;1,0,IF(AND($B23&gt;0,INDEX(Kalender!GL$68:GL$77,MAX(1,$B23))&gt;INDEX(Kalender!$B$68:$B$77,MAX(1,$B23))),1,0)+IF(OR(AND($C23&gt;0,INDEX(Kalender!GL$81:GL$110,MAX(1,$C23))&gt;INDEX(Kalender!$B$81:$B$110,MAX(1,$C23))),AND($D23&gt;0,INDEX(Kalender!GL$81:GL$110,MAX(1,$D23))&gt;INDEX(Kalender!$B$81:$B$110,MAX(1,$D23))),AND($E23&gt;0,INDEX(Kalender!GL$81:GL$110,MAX(1,$E23))&gt;INDEX(Kalender!$B$81:$B$110,MAX(1,$E23))),AND($F23&gt;0,INDEX(Kalender!GL$81:GL$110,MAX(1,$F23))&gt;INDEX(Kalender!$B$81:$B$110,MAX(1,$F23)))),2,0))</f>
        <v>0</v>
      </c>
      <c r="GM23" s="5" t="n">
        <f aca="false">IF(Kalender!GM23&lt;&gt;1,0,IF(AND($B23&gt;0,INDEX(Kalender!GM$68:GM$77,MAX(1,$B23))&gt;INDEX(Kalender!$B$68:$B$77,MAX(1,$B23))),1,0)+IF(OR(AND($C23&gt;0,INDEX(Kalender!GM$81:GM$110,MAX(1,$C23))&gt;INDEX(Kalender!$B$81:$B$110,MAX(1,$C23))),AND($D23&gt;0,INDEX(Kalender!GM$81:GM$110,MAX(1,$D23))&gt;INDEX(Kalender!$B$81:$B$110,MAX(1,$D23))),AND($E23&gt;0,INDEX(Kalender!GM$81:GM$110,MAX(1,$E23))&gt;INDEX(Kalender!$B$81:$B$110,MAX(1,$E23))),AND($F23&gt;0,INDEX(Kalender!GM$81:GM$110,MAX(1,$F23))&gt;INDEX(Kalender!$B$81:$B$110,MAX(1,$F23)))),2,0))</f>
        <v>0</v>
      </c>
      <c r="GN23" s="5" t="n">
        <f aca="false">IF(Kalender!GN23&lt;&gt;1,0,IF(AND($B23&gt;0,INDEX(Kalender!GN$68:GN$77,MAX(1,$B23))&gt;INDEX(Kalender!$B$68:$B$77,MAX(1,$B23))),1,0)+IF(OR(AND($C23&gt;0,INDEX(Kalender!GN$81:GN$110,MAX(1,$C23))&gt;INDEX(Kalender!$B$81:$B$110,MAX(1,$C23))),AND($D23&gt;0,INDEX(Kalender!GN$81:GN$110,MAX(1,$D23))&gt;INDEX(Kalender!$B$81:$B$110,MAX(1,$D23))),AND($E23&gt;0,INDEX(Kalender!GN$81:GN$110,MAX(1,$E23))&gt;INDEX(Kalender!$B$81:$B$110,MAX(1,$E23))),AND($F23&gt;0,INDEX(Kalender!GN$81:GN$110,MAX(1,$F23))&gt;INDEX(Kalender!$B$81:$B$110,MAX(1,$F23)))),2,0))</f>
        <v>0</v>
      </c>
      <c r="GO23" s="5" t="n">
        <f aca="false">IF(Kalender!GO23&lt;&gt;1,0,IF(AND($B23&gt;0,INDEX(Kalender!GO$68:GO$77,MAX(1,$B23))&gt;INDEX(Kalender!$B$68:$B$77,MAX(1,$B23))),1,0)+IF(OR(AND($C23&gt;0,INDEX(Kalender!GO$81:GO$110,MAX(1,$C23))&gt;INDEX(Kalender!$B$81:$B$110,MAX(1,$C23))),AND($D23&gt;0,INDEX(Kalender!GO$81:GO$110,MAX(1,$D23))&gt;INDEX(Kalender!$B$81:$B$110,MAX(1,$D23))),AND($E23&gt;0,INDEX(Kalender!GO$81:GO$110,MAX(1,$E23))&gt;INDEX(Kalender!$B$81:$B$110,MAX(1,$E23))),AND($F23&gt;0,INDEX(Kalender!GO$81:GO$110,MAX(1,$F23))&gt;INDEX(Kalender!$B$81:$B$110,MAX(1,$F23)))),2,0))</f>
        <v>0</v>
      </c>
      <c r="GP23" s="5" t="n">
        <f aca="false">IF(Kalender!GP23&lt;&gt;1,0,IF(AND($B23&gt;0,INDEX(Kalender!GP$68:GP$77,MAX(1,$B23))&gt;INDEX(Kalender!$B$68:$B$77,MAX(1,$B23))),1,0)+IF(OR(AND($C23&gt;0,INDEX(Kalender!GP$81:GP$110,MAX(1,$C23))&gt;INDEX(Kalender!$B$81:$B$110,MAX(1,$C23))),AND($D23&gt;0,INDEX(Kalender!GP$81:GP$110,MAX(1,$D23))&gt;INDEX(Kalender!$B$81:$B$110,MAX(1,$D23))),AND($E23&gt;0,INDEX(Kalender!GP$81:GP$110,MAX(1,$E23))&gt;INDEX(Kalender!$B$81:$B$110,MAX(1,$E23))),AND($F23&gt;0,INDEX(Kalender!GP$81:GP$110,MAX(1,$F23))&gt;INDEX(Kalender!$B$81:$B$110,MAX(1,$F23)))),2,0))</f>
        <v>0</v>
      </c>
      <c r="GQ23" s="5" t="n">
        <f aca="false">IF(Kalender!GQ23&lt;&gt;1,0,IF(AND($B23&gt;0,INDEX(Kalender!GQ$68:GQ$77,MAX(1,$B23))&gt;INDEX(Kalender!$B$68:$B$77,MAX(1,$B23))),1,0)+IF(OR(AND($C23&gt;0,INDEX(Kalender!GQ$81:GQ$110,MAX(1,$C23))&gt;INDEX(Kalender!$B$81:$B$110,MAX(1,$C23))),AND($D23&gt;0,INDEX(Kalender!GQ$81:GQ$110,MAX(1,$D23))&gt;INDEX(Kalender!$B$81:$B$110,MAX(1,$D23))),AND($E23&gt;0,INDEX(Kalender!GQ$81:GQ$110,MAX(1,$E23))&gt;INDEX(Kalender!$B$81:$B$110,MAX(1,$E23))),AND($F23&gt;0,INDEX(Kalender!GQ$81:GQ$110,MAX(1,$F23))&gt;INDEX(Kalender!$B$81:$B$110,MAX(1,$F23)))),2,0))</f>
        <v>0</v>
      </c>
      <c r="GR23" s="5" t="n">
        <f aca="false">IF(Kalender!GR23&lt;&gt;1,0,IF(AND($B23&gt;0,INDEX(Kalender!GR$68:GR$77,MAX(1,$B23))&gt;INDEX(Kalender!$B$68:$B$77,MAX(1,$B23))),1,0)+IF(OR(AND($C23&gt;0,INDEX(Kalender!GR$81:GR$110,MAX(1,$C23))&gt;INDEX(Kalender!$B$81:$B$110,MAX(1,$C23))),AND($D23&gt;0,INDEX(Kalender!GR$81:GR$110,MAX(1,$D23))&gt;INDEX(Kalender!$B$81:$B$110,MAX(1,$D23))),AND($E23&gt;0,INDEX(Kalender!GR$81:GR$110,MAX(1,$E23))&gt;INDEX(Kalender!$B$81:$B$110,MAX(1,$E23))),AND($F23&gt;0,INDEX(Kalender!GR$81:GR$110,MAX(1,$F23))&gt;INDEX(Kalender!$B$81:$B$110,MAX(1,$F23)))),2,0))</f>
        <v>0</v>
      </c>
      <c r="GS23" s="5" t="n">
        <f aca="false">IF(Kalender!GS23&lt;&gt;1,0,IF(AND($B23&gt;0,INDEX(Kalender!GS$68:GS$77,MAX(1,$B23))&gt;INDEX(Kalender!$B$68:$B$77,MAX(1,$B23))),1,0)+IF(OR(AND($C23&gt;0,INDEX(Kalender!GS$81:GS$110,MAX(1,$C23))&gt;INDEX(Kalender!$B$81:$B$110,MAX(1,$C23))),AND($D23&gt;0,INDEX(Kalender!GS$81:GS$110,MAX(1,$D23))&gt;INDEX(Kalender!$B$81:$B$110,MAX(1,$D23))),AND($E23&gt;0,INDEX(Kalender!GS$81:GS$110,MAX(1,$E23))&gt;INDEX(Kalender!$B$81:$B$110,MAX(1,$E23))),AND($F23&gt;0,INDEX(Kalender!GS$81:GS$110,MAX(1,$F23))&gt;INDEX(Kalender!$B$81:$B$110,MAX(1,$F23)))),2,0))</f>
        <v>0</v>
      </c>
      <c r="GT23" s="5" t="n">
        <f aca="false">IF(Kalender!GT23&lt;&gt;1,0,IF(AND($B23&gt;0,INDEX(Kalender!GT$68:GT$77,MAX(1,$B23))&gt;INDEX(Kalender!$B$68:$B$77,MAX(1,$B23))),1,0)+IF(OR(AND($C23&gt;0,INDEX(Kalender!GT$81:GT$110,MAX(1,$C23))&gt;INDEX(Kalender!$B$81:$B$110,MAX(1,$C23))),AND($D23&gt;0,INDEX(Kalender!GT$81:GT$110,MAX(1,$D23))&gt;INDEX(Kalender!$B$81:$B$110,MAX(1,$D23))),AND($E23&gt;0,INDEX(Kalender!GT$81:GT$110,MAX(1,$E23))&gt;INDEX(Kalender!$B$81:$B$110,MAX(1,$E23))),AND($F23&gt;0,INDEX(Kalender!GT$81:GT$110,MAX(1,$F23))&gt;INDEX(Kalender!$B$81:$B$110,MAX(1,$F23)))),2,0))</f>
        <v>0</v>
      </c>
      <c r="GU23" s="5" t="n">
        <f aca="false">IF(Kalender!GU23&lt;&gt;1,0,IF(AND($B23&gt;0,INDEX(Kalender!GU$68:GU$77,MAX(1,$B23))&gt;INDEX(Kalender!$B$68:$B$77,MAX(1,$B23))),1,0)+IF(OR(AND($C23&gt;0,INDEX(Kalender!GU$81:GU$110,MAX(1,$C23))&gt;INDEX(Kalender!$B$81:$B$110,MAX(1,$C23))),AND($D23&gt;0,INDEX(Kalender!GU$81:GU$110,MAX(1,$D23))&gt;INDEX(Kalender!$B$81:$B$110,MAX(1,$D23))),AND($E23&gt;0,INDEX(Kalender!GU$81:GU$110,MAX(1,$E23))&gt;INDEX(Kalender!$B$81:$B$110,MAX(1,$E23))),AND($F23&gt;0,INDEX(Kalender!GU$81:GU$110,MAX(1,$F23))&gt;INDEX(Kalender!$B$81:$B$110,MAX(1,$F23)))),2,0))</f>
        <v>0</v>
      </c>
      <c r="GV23" s="5" t="n">
        <f aca="false">IF(Kalender!GV23&lt;&gt;1,0,IF(AND($B23&gt;0,INDEX(Kalender!GV$68:GV$77,MAX(1,$B23))&gt;INDEX(Kalender!$B$68:$B$77,MAX(1,$B23))),1,0)+IF(OR(AND($C23&gt;0,INDEX(Kalender!GV$81:GV$110,MAX(1,$C23))&gt;INDEX(Kalender!$B$81:$B$110,MAX(1,$C23))),AND($D23&gt;0,INDEX(Kalender!GV$81:GV$110,MAX(1,$D23))&gt;INDEX(Kalender!$B$81:$B$110,MAX(1,$D23))),AND($E23&gt;0,INDEX(Kalender!GV$81:GV$110,MAX(1,$E23))&gt;INDEX(Kalender!$B$81:$B$110,MAX(1,$E23))),AND($F23&gt;0,INDEX(Kalender!GV$81:GV$110,MAX(1,$F23))&gt;INDEX(Kalender!$B$81:$B$110,MAX(1,$F23)))),2,0))</f>
        <v>0</v>
      </c>
      <c r="GW23" s="5" t="n">
        <f aca="false">IF(Kalender!GW23&lt;&gt;1,0,IF(AND($B23&gt;0,INDEX(Kalender!GW$68:GW$77,MAX(1,$B23))&gt;INDEX(Kalender!$B$68:$B$77,MAX(1,$B23))),1,0)+IF(OR(AND($C23&gt;0,INDEX(Kalender!GW$81:GW$110,MAX(1,$C23))&gt;INDEX(Kalender!$B$81:$B$110,MAX(1,$C23))),AND($D23&gt;0,INDEX(Kalender!GW$81:GW$110,MAX(1,$D23))&gt;INDEX(Kalender!$B$81:$B$110,MAX(1,$D23))),AND($E23&gt;0,INDEX(Kalender!GW$81:GW$110,MAX(1,$E23))&gt;INDEX(Kalender!$B$81:$B$110,MAX(1,$E23))),AND($F23&gt;0,INDEX(Kalender!GW$81:GW$110,MAX(1,$F23))&gt;INDEX(Kalender!$B$81:$B$110,MAX(1,$F23)))),2,0))</f>
        <v>0</v>
      </c>
      <c r="GX23" s="5" t="n">
        <f aca="false">IF(Kalender!GX23&lt;&gt;1,0,IF(AND($B23&gt;0,INDEX(Kalender!GX$68:GX$77,MAX(1,$B23))&gt;INDEX(Kalender!$B$68:$B$77,MAX(1,$B23))),1,0)+IF(OR(AND($C23&gt;0,INDEX(Kalender!GX$81:GX$110,MAX(1,$C23))&gt;INDEX(Kalender!$B$81:$B$110,MAX(1,$C23))),AND($D23&gt;0,INDEX(Kalender!GX$81:GX$110,MAX(1,$D23))&gt;INDEX(Kalender!$B$81:$B$110,MAX(1,$D23))),AND($E23&gt;0,INDEX(Kalender!GX$81:GX$110,MAX(1,$E23))&gt;INDEX(Kalender!$B$81:$B$110,MAX(1,$E23))),AND($F23&gt;0,INDEX(Kalender!GX$81:GX$110,MAX(1,$F23))&gt;INDEX(Kalender!$B$81:$B$110,MAX(1,$F23)))),2,0))</f>
        <v>0</v>
      </c>
      <c r="GY23" s="5" t="n">
        <f aca="false">IF(Kalender!GY23&lt;&gt;1,0,IF(AND($B23&gt;0,INDEX(Kalender!GY$68:GY$77,MAX(1,$B23))&gt;INDEX(Kalender!$B$68:$B$77,MAX(1,$B23))),1,0)+IF(OR(AND($C23&gt;0,INDEX(Kalender!GY$81:GY$110,MAX(1,$C23))&gt;INDEX(Kalender!$B$81:$B$110,MAX(1,$C23))),AND($D23&gt;0,INDEX(Kalender!GY$81:GY$110,MAX(1,$D23))&gt;INDEX(Kalender!$B$81:$B$110,MAX(1,$D23))),AND($E23&gt;0,INDEX(Kalender!GY$81:GY$110,MAX(1,$E23))&gt;INDEX(Kalender!$B$81:$B$110,MAX(1,$E23))),AND($F23&gt;0,INDEX(Kalender!GY$81:GY$110,MAX(1,$F23))&gt;INDEX(Kalender!$B$81:$B$110,MAX(1,$F23)))),2,0))</f>
        <v>0</v>
      </c>
      <c r="GZ23" s="5" t="n">
        <f aca="false">IF(Kalender!GZ23&lt;&gt;1,0,IF(AND($B23&gt;0,INDEX(Kalender!GZ$68:GZ$77,MAX(1,$B23))&gt;INDEX(Kalender!$B$68:$B$77,MAX(1,$B23))),1,0)+IF(OR(AND($C23&gt;0,INDEX(Kalender!GZ$81:GZ$110,MAX(1,$C23))&gt;INDEX(Kalender!$B$81:$B$110,MAX(1,$C23))),AND($D23&gt;0,INDEX(Kalender!GZ$81:GZ$110,MAX(1,$D23))&gt;INDEX(Kalender!$B$81:$B$110,MAX(1,$D23))),AND($E23&gt;0,INDEX(Kalender!GZ$81:GZ$110,MAX(1,$E23))&gt;INDEX(Kalender!$B$81:$B$110,MAX(1,$E23))),AND($F23&gt;0,INDEX(Kalender!GZ$81:GZ$110,MAX(1,$F23))&gt;INDEX(Kalender!$B$81:$B$110,MAX(1,$F23)))),2,0))</f>
        <v>0</v>
      </c>
      <c r="HA23" s="5" t="n">
        <f aca="false">IF(Kalender!HA23&lt;&gt;1,0,IF(AND($B23&gt;0,INDEX(Kalender!HA$68:HA$77,MAX(1,$B23))&gt;INDEX(Kalender!$B$68:$B$77,MAX(1,$B23))),1,0)+IF(OR(AND($C23&gt;0,INDEX(Kalender!HA$81:HA$110,MAX(1,$C23))&gt;INDEX(Kalender!$B$81:$B$110,MAX(1,$C23))),AND($D23&gt;0,INDEX(Kalender!HA$81:HA$110,MAX(1,$D23))&gt;INDEX(Kalender!$B$81:$B$110,MAX(1,$D23))),AND($E23&gt;0,INDEX(Kalender!HA$81:HA$110,MAX(1,$E23))&gt;INDEX(Kalender!$B$81:$B$110,MAX(1,$E23))),AND($F23&gt;0,INDEX(Kalender!HA$81:HA$110,MAX(1,$F23))&gt;INDEX(Kalender!$B$81:$B$110,MAX(1,$F23)))),2,0))</f>
        <v>0</v>
      </c>
      <c r="HB23" s="5" t="n">
        <f aca="false">IF(Kalender!HB23&lt;&gt;1,0,IF(AND($B23&gt;0,INDEX(Kalender!HB$68:HB$77,MAX(1,$B23))&gt;INDEX(Kalender!$B$68:$B$77,MAX(1,$B23))),1,0)+IF(OR(AND($C23&gt;0,INDEX(Kalender!HB$81:HB$110,MAX(1,$C23))&gt;INDEX(Kalender!$B$81:$B$110,MAX(1,$C23))),AND($D23&gt;0,INDEX(Kalender!HB$81:HB$110,MAX(1,$D23))&gt;INDEX(Kalender!$B$81:$B$110,MAX(1,$D23))),AND($E23&gt;0,INDEX(Kalender!HB$81:HB$110,MAX(1,$E23))&gt;INDEX(Kalender!$B$81:$B$110,MAX(1,$E23))),AND($F23&gt;0,INDEX(Kalender!HB$81:HB$110,MAX(1,$F23))&gt;INDEX(Kalender!$B$81:$B$110,MAX(1,$F23)))),2,0))</f>
        <v>0</v>
      </c>
      <c r="HC23" s="5" t="n">
        <f aca="false">IF(Kalender!HC23&lt;&gt;1,0,IF(AND($B23&gt;0,INDEX(Kalender!HC$68:HC$77,MAX(1,$B23))&gt;INDEX(Kalender!$B$68:$B$77,MAX(1,$B23))),1,0)+IF(OR(AND($C23&gt;0,INDEX(Kalender!HC$81:HC$110,MAX(1,$C23))&gt;INDEX(Kalender!$B$81:$B$110,MAX(1,$C23))),AND($D23&gt;0,INDEX(Kalender!HC$81:HC$110,MAX(1,$D23))&gt;INDEX(Kalender!$B$81:$B$110,MAX(1,$D23))),AND($E23&gt;0,INDEX(Kalender!HC$81:HC$110,MAX(1,$E23))&gt;INDEX(Kalender!$B$81:$B$110,MAX(1,$E23))),AND($F23&gt;0,INDEX(Kalender!HC$81:HC$110,MAX(1,$F23))&gt;INDEX(Kalender!$B$81:$B$110,MAX(1,$F23)))),2,0))</f>
        <v>0</v>
      </c>
      <c r="HD23" s="5" t="n">
        <f aca="false">IF(Kalender!HD23&lt;&gt;1,0,IF(AND($B23&gt;0,INDEX(Kalender!HD$68:HD$77,MAX(1,$B23))&gt;INDEX(Kalender!$B$68:$B$77,MAX(1,$B23))),1,0)+IF(OR(AND($C23&gt;0,INDEX(Kalender!HD$81:HD$110,MAX(1,$C23))&gt;INDEX(Kalender!$B$81:$B$110,MAX(1,$C23))),AND($D23&gt;0,INDEX(Kalender!HD$81:HD$110,MAX(1,$D23))&gt;INDEX(Kalender!$B$81:$B$110,MAX(1,$D23))),AND($E23&gt;0,INDEX(Kalender!HD$81:HD$110,MAX(1,$E23))&gt;INDEX(Kalender!$B$81:$B$110,MAX(1,$E23))),AND($F23&gt;0,INDEX(Kalender!HD$81:HD$110,MAX(1,$F23))&gt;INDEX(Kalender!$B$81:$B$110,MAX(1,$F23)))),2,0))</f>
        <v>0</v>
      </c>
      <c r="HE23" s="5" t="n">
        <f aca="false">IF(Kalender!HE23&lt;&gt;1,0,IF(AND($B23&gt;0,INDEX(Kalender!HE$68:HE$77,MAX(1,$B23))&gt;INDEX(Kalender!$B$68:$B$77,MAX(1,$B23))),1,0)+IF(OR(AND($C23&gt;0,INDEX(Kalender!HE$81:HE$110,MAX(1,$C23))&gt;INDEX(Kalender!$B$81:$B$110,MAX(1,$C23))),AND($D23&gt;0,INDEX(Kalender!HE$81:HE$110,MAX(1,$D23))&gt;INDEX(Kalender!$B$81:$B$110,MAX(1,$D23))),AND($E23&gt;0,INDEX(Kalender!HE$81:HE$110,MAX(1,$E23))&gt;INDEX(Kalender!$B$81:$B$110,MAX(1,$E23))),AND($F23&gt;0,INDEX(Kalender!HE$81:HE$110,MAX(1,$F23))&gt;INDEX(Kalender!$B$81:$B$110,MAX(1,$F23)))),2,0))</f>
        <v>0</v>
      </c>
      <c r="HF23" s="5" t="n">
        <f aca="false">IF(Kalender!HF23&lt;&gt;1,0,IF(AND($B23&gt;0,INDEX(Kalender!HF$68:HF$77,MAX(1,$B23))&gt;INDEX(Kalender!$B$68:$B$77,MAX(1,$B23))),1,0)+IF(OR(AND($C23&gt;0,INDEX(Kalender!HF$81:HF$110,MAX(1,$C23))&gt;INDEX(Kalender!$B$81:$B$110,MAX(1,$C23))),AND($D23&gt;0,INDEX(Kalender!HF$81:HF$110,MAX(1,$D23))&gt;INDEX(Kalender!$B$81:$B$110,MAX(1,$D23))),AND($E23&gt;0,INDEX(Kalender!HF$81:HF$110,MAX(1,$E23))&gt;INDEX(Kalender!$B$81:$B$110,MAX(1,$E23))),AND($F23&gt;0,INDEX(Kalender!HF$81:HF$110,MAX(1,$F23))&gt;INDEX(Kalender!$B$81:$B$110,MAX(1,$F23)))),2,0))</f>
        <v>0</v>
      </c>
      <c r="HG23" s="5" t="n">
        <f aca="false">IF(Kalender!HG23&lt;&gt;1,0,IF(AND($B23&gt;0,INDEX(Kalender!HG$68:HG$77,MAX(1,$B23))&gt;INDEX(Kalender!$B$68:$B$77,MAX(1,$B23))),1,0)+IF(OR(AND($C23&gt;0,INDEX(Kalender!HG$81:HG$110,MAX(1,$C23))&gt;INDEX(Kalender!$B$81:$B$110,MAX(1,$C23))),AND($D23&gt;0,INDEX(Kalender!HG$81:HG$110,MAX(1,$D23))&gt;INDEX(Kalender!$B$81:$B$110,MAX(1,$D23))),AND($E23&gt;0,INDEX(Kalender!HG$81:HG$110,MAX(1,$E23))&gt;INDEX(Kalender!$B$81:$B$110,MAX(1,$E23))),AND($F23&gt;0,INDEX(Kalender!HG$81:HG$110,MAX(1,$F23))&gt;INDEX(Kalender!$B$81:$B$110,MAX(1,$F23)))),2,0))</f>
        <v>0</v>
      </c>
      <c r="HH23" s="5" t="n">
        <f aca="false">IF(Kalender!HH23&lt;&gt;1,0,IF(AND($B23&gt;0,INDEX(Kalender!HH$68:HH$77,MAX(1,$B23))&gt;INDEX(Kalender!$B$68:$B$77,MAX(1,$B23))),1,0)+IF(OR(AND($C23&gt;0,INDEX(Kalender!HH$81:HH$110,MAX(1,$C23))&gt;INDEX(Kalender!$B$81:$B$110,MAX(1,$C23))),AND($D23&gt;0,INDEX(Kalender!HH$81:HH$110,MAX(1,$D23))&gt;INDEX(Kalender!$B$81:$B$110,MAX(1,$D23))),AND($E23&gt;0,INDEX(Kalender!HH$81:HH$110,MAX(1,$E23))&gt;INDEX(Kalender!$B$81:$B$110,MAX(1,$E23))),AND($F23&gt;0,INDEX(Kalender!HH$81:HH$110,MAX(1,$F23))&gt;INDEX(Kalender!$B$81:$B$110,MAX(1,$F23)))),2,0))</f>
        <v>0</v>
      </c>
      <c r="HI23" s="5" t="n">
        <f aca="false">IF(Kalender!HI23&lt;&gt;1,0,IF(AND($B23&gt;0,INDEX(Kalender!HI$68:HI$77,MAX(1,$B23))&gt;INDEX(Kalender!$B$68:$B$77,MAX(1,$B23))),1,0)+IF(OR(AND($C23&gt;0,INDEX(Kalender!HI$81:HI$110,MAX(1,$C23))&gt;INDEX(Kalender!$B$81:$B$110,MAX(1,$C23))),AND($D23&gt;0,INDEX(Kalender!HI$81:HI$110,MAX(1,$D23))&gt;INDEX(Kalender!$B$81:$B$110,MAX(1,$D23))),AND($E23&gt;0,INDEX(Kalender!HI$81:HI$110,MAX(1,$E23))&gt;INDEX(Kalender!$B$81:$B$110,MAX(1,$E23))),AND($F23&gt;0,INDEX(Kalender!HI$81:HI$110,MAX(1,$F23))&gt;INDEX(Kalender!$B$81:$B$110,MAX(1,$F23)))),2,0))</f>
        <v>0</v>
      </c>
      <c r="HJ23" s="5" t="n">
        <f aca="false">IF(Kalender!HJ23&lt;&gt;1,0,IF(AND($B23&gt;0,INDEX(Kalender!HJ$68:HJ$77,MAX(1,$B23))&gt;INDEX(Kalender!$B$68:$B$77,MAX(1,$B23))),1,0)+IF(OR(AND($C23&gt;0,INDEX(Kalender!HJ$81:HJ$110,MAX(1,$C23))&gt;INDEX(Kalender!$B$81:$B$110,MAX(1,$C23))),AND($D23&gt;0,INDEX(Kalender!HJ$81:HJ$110,MAX(1,$D23))&gt;INDEX(Kalender!$B$81:$B$110,MAX(1,$D23))),AND($E23&gt;0,INDEX(Kalender!HJ$81:HJ$110,MAX(1,$E23))&gt;INDEX(Kalender!$B$81:$B$110,MAX(1,$E23))),AND($F23&gt;0,INDEX(Kalender!HJ$81:HJ$110,MAX(1,$F23))&gt;INDEX(Kalender!$B$81:$B$110,MAX(1,$F23)))),2,0))</f>
        <v>0</v>
      </c>
      <c r="HK23" s="5" t="n">
        <f aca="false">IF(Kalender!HK23&lt;&gt;1,0,IF(AND($B23&gt;0,INDEX(Kalender!HK$68:HK$77,MAX(1,$B23))&gt;INDEX(Kalender!$B$68:$B$77,MAX(1,$B23))),1,0)+IF(OR(AND($C23&gt;0,INDEX(Kalender!HK$81:HK$110,MAX(1,$C23))&gt;INDEX(Kalender!$B$81:$B$110,MAX(1,$C23))),AND($D23&gt;0,INDEX(Kalender!HK$81:HK$110,MAX(1,$D23))&gt;INDEX(Kalender!$B$81:$B$110,MAX(1,$D23))),AND($E23&gt;0,INDEX(Kalender!HK$81:HK$110,MAX(1,$E23))&gt;INDEX(Kalender!$B$81:$B$110,MAX(1,$E23))),AND($F23&gt;0,INDEX(Kalender!HK$81:HK$110,MAX(1,$F23))&gt;INDEX(Kalender!$B$81:$B$110,MAX(1,$F23)))),2,0))</f>
        <v>0</v>
      </c>
      <c r="HL23" s="5" t="n">
        <f aca="false">IF(Kalender!HL23&lt;&gt;1,0,IF(AND($B23&gt;0,INDEX(Kalender!HL$68:HL$77,MAX(1,$B23))&gt;INDEX(Kalender!$B$68:$B$77,MAX(1,$B23))),1,0)+IF(OR(AND($C23&gt;0,INDEX(Kalender!HL$81:HL$110,MAX(1,$C23))&gt;INDEX(Kalender!$B$81:$B$110,MAX(1,$C23))),AND($D23&gt;0,INDEX(Kalender!HL$81:HL$110,MAX(1,$D23))&gt;INDEX(Kalender!$B$81:$B$110,MAX(1,$D23))),AND($E23&gt;0,INDEX(Kalender!HL$81:HL$110,MAX(1,$E23))&gt;INDEX(Kalender!$B$81:$B$110,MAX(1,$E23))),AND($F23&gt;0,INDEX(Kalender!HL$81:HL$110,MAX(1,$F23))&gt;INDEX(Kalender!$B$81:$B$110,MAX(1,$F23)))),2,0))</f>
        <v>0</v>
      </c>
      <c r="HM23" s="5" t="n">
        <f aca="false">IF(Kalender!HM23&lt;&gt;1,0,IF(AND($B23&gt;0,INDEX(Kalender!HM$68:HM$77,MAX(1,$B23))&gt;INDEX(Kalender!$B$68:$B$77,MAX(1,$B23))),1,0)+IF(OR(AND($C23&gt;0,INDEX(Kalender!HM$81:HM$110,MAX(1,$C23))&gt;INDEX(Kalender!$B$81:$B$110,MAX(1,$C23))),AND($D23&gt;0,INDEX(Kalender!HM$81:HM$110,MAX(1,$D23))&gt;INDEX(Kalender!$B$81:$B$110,MAX(1,$D23))),AND($E23&gt;0,INDEX(Kalender!HM$81:HM$110,MAX(1,$E23))&gt;INDEX(Kalender!$B$81:$B$110,MAX(1,$E23))),AND($F23&gt;0,INDEX(Kalender!HM$81:HM$110,MAX(1,$F23))&gt;INDEX(Kalender!$B$81:$B$110,MAX(1,$F23)))),2,0))</f>
        <v>0</v>
      </c>
      <c r="HN23" s="5" t="n">
        <f aca="false">IF(Kalender!HN23&lt;&gt;1,0,IF(AND($B23&gt;0,INDEX(Kalender!HN$68:HN$77,MAX(1,$B23))&gt;INDEX(Kalender!$B$68:$B$77,MAX(1,$B23))),1,0)+IF(OR(AND($C23&gt;0,INDEX(Kalender!HN$81:HN$110,MAX(1,$C23))&gt;INDEX(Kalender!$B$81:$B$110,MAX(1,$C23))),AND($D23&gt;0,INDEX(Kalender!HN$81:HN$110,MAX(1,$D23))&gt;INDEX(Kalender!$B$81:$B$110,MAX(1,$D23))),AND($E23&gt;0,INDEX(Kalender!HN$81:HN$110,MAX(1,$E23))&gt;INDEX(Kalender!$B$81:$B$110,MAX(1,$E23))),AND($F23&gt;0,INDEX(Kalender!HN$81:HN$110,MAX(1,$F23))&gt;INDEX(Kalender!$B$81:$B$110,MAX(1,$F23)))),2,0))</f>
        <v>0</v>
      </c>
      <c r="HO23" s="5" t="n">
        <f aca="false">IF(Kalender!HO23&lt;&gt;1,0,IF(AND($B23&gt;0,INDEX(Kalender!HO$68:HO$77,MAX(1,$B23))&gt;INDEX(Kalender!$B$68:$B$77,MAX(1,$B23))),1,0)+IF(OR(AND($C23&gt;0,INDEX(Kalender!HO$81:HO$110,MAX(1,$C23))&gt;INDEX(Kalender!$B$81:$B$110,MAX(1,$C23))),AND($D23&gt;0,INDEX(Kalender!HO$81:HO$110,MAX(1,$D23))&gt;INDEX(Kalender!$B$81:$B$110,MAX(1,$D23))),AND($E23&gt;0,INDEX(Kalender!HO$81:HO$110,MAX(1,$E23))&gt;INDEX(Kalender!$B$81:$B$110,MAX(1,$E23))),AND($F23&gt;0,INDEX(Kalender!HO$81:HO$110,MAX(1,$F23))&gt;INDEX(Kalender!$B$81:$B$110,MAX(1,$F23)))),2,0))</f>
        <v>0</v>
      </c>
      <c r="HP23" s="5" t="n">
        <f aca="false">IF(Kalender!HP23&lt;&gt;1,0,IF(AND($B23&gt;0,INDEX(Kalender!HP$68:HP$77,MAX(1,$B23))&gt;INDEX(Kalender!$B$68:$B$77,MAX(1,$B23))),1,0)+IF(OR(AND($C23&gt;0,INDEX(Kalender!HP$81:HP$110,MAX(1,$C23))&gt;INDEX(Kalender!$B$81:$B$110,MAX(1,$C23))),AND($D23&gt;0,INDEX(Kalender!HP$81:HP$110,MAX(1,$D23))&gt;INDEX(Kalender!$B$81:$B$110,MAX(1,$D23))),AND($E23&gt;0,INDEX(Kalender!HP$81:HP$110,MAX(1,$E23))&gt;INDEX(Kalender!$B$81:$B$110,MAX(1,$E23))),AND($F23&gt;0,INDEX(Kalender!HP$81:HP$110,MAX(1,$F23))&gt;INDEX(Kalender!$B$81:$B$110,MAX(1,$F23)))),2,0))</f>
        <v>0</v>
      </c>
      <c r="HQ23" s="5" t="n">
        <f aca="false">IF(Kalender!HQ23&lt;&gt;1,0,IF(AND($B23&gt;0,INDEX(Kalender!HQ$68:HQ$77,MAX(1,$B23))&gt;INDEX(Kalender!$B$68:$B$77,MAX(1,$B23))),1,0)+IF(OR(AND($C23&gt;0,INDEX(Kalender!HQ$81:HQ$110,MAX(1,$C23))&gt;INDEX(Kalender!$B$81:$B$110,MAX(1,$C23))),AND($D23&gt;0,INDEX(Kalender!HQ$81:HQ$110,MAX(1,$D23))&gt;INDEX(Kalender!$B$81:$B$110,MAX(1,$D23))),AND($E23&gt;0,INDEX(Kalender!HQ$81:HQ$110,MAX(1,$E23))&gt;INDEX(Kalender!$B$81:$B$110,MAX(1,$E23))),AND($F23&gt;0,INDEX(Kalender!HQ$81:HQ$110,MAX(1,$F23))&gt;INDEX(Kalender!$B$81:$B$110,MAX(1,$F23)))),2,0))</f>
        <v>0</v>
      </c>
      <c r="HR23" s="5" t="n">
        <f aca="false">IF(Kalender!HR23&lt;&gt;1,0,IF(AND($B23&gt;0,INDEX(Kalender!HR$68:HR$77,MAX(1,$B23))&gt;INDEX(Kalender!$B$68:$B$77,MAX(1,$B23))),1,0)+IF(OR(AND($C23&gt;0,INDEX(Kalender!HR$81:HR$110,MAX(1,$C23))&gt;INDEX(Kalender!$B$81:$B$110,MAX(1,$C23))),AND($D23&gt;0,INDEX(Kalender!HR$81:HR$110,MAX(1,$D23))&gt;INDEX(Kalender!$B$81:$B$110,MAX(1,$D23))),AND($E23&gt;0,INDEX(Kalender!HR$81:HR$110,MAX(1,$E23))&gt;INDEX(Kalender!$B$81:$B$110,MAX(1,$E23))),AND($F23&gt;0,INDEX(Kalender!HR$81:HR$110,MAX(1,$F23))&gt;INDEX(Kalender!$B$81:$B$110,MAX(1,$F23)))),2,0))</f>
        <v>0</v>
      </c>
      <c r="HS23" s="5" t="n">
        <f aca="false">IF(Kalender!HS23&lt;&gt;1,0,IF(AND($B23&gt;0,INDEX(Kalender!HS$68:HS$77,MAX(1,$B23))&gt;INDEX(Kalender!$B$68:$B$77,MAX(1,$B23))),1,0)+IF(OR(AND($C23&gt;0,INDEX(Kalender!HS$81:HS$110,MAX(1,$C23))&gt;INDEX(Kalender!$B$81:$B$110,MAX(1,$C23))),AND($D23&gt;0,INDEX(Kalender!HS$81:HS$110,MAX(1,$D23))&gt;INDEX(Kalender!$B$81:$B$110,MAX(1,$D23))),AND($E23&gt;0,INDEX(Kalender!HS$81:HS$110,MAX(1,$E23))&gt;INDEX(Kalender!$B$81:$B$110,MAX(1,$E23))),AND($F23&gt;0,INDEX(Kalender!HS$81:HS$110,MAX(1,$F23))&gt;INDEX(Kalender!$B$81:$B$110,MAX(1,$F23)))),2,0))</f>
        <v>0</v>
      </c>
      <c r="HT23" s="5" t="n">
        <f aca="false">IF(Kalender!HT23&lt;&gt;1,0,IF(AND($B23&gt;0,INDEX(Kalender!HT$68:HT$77,MAX(1,$B23))&gt;INDEX(Kalender!$B$68:$B$77,MAX(1,$B23))),1,0)+IF(OR(AND($C23&gt;0,INDEX(Kalender!HT$81:HT$110,MAX(1,$C23))&gt;INDEX(Kalender!$B$81:$B$110,MAX(1,$C23))),AND($D23&gt;0,INDEX(Kalender!HT$81:HT$110,MAX(1,$D23))&gt;INDEX(Kalender!$B$81:$B$110,MAX(1,$D23))),AND($E23&gt;0,INDEX(Kalender!HT$81:HT$110,MAX(1,$E23))&gt;INDEX(Kalender!$B$81:$B$110,MAX(1,$E23))),AND($F23&gt;0,INDEX(Kalender!HT$81:HT$110,MAX(1,$F23))&gt;INDEX(Kalender!$B$81:$B$110,MAX(1,$F23)))),2,0))</f>
        <v>0</v>
      </c>
      <c r="HU23" s="5" t="n">
        <f aca="false">IF(Kalender!HU23&lt;&gt;1,0,IF(AND($B23&gt;0,INDEX(Kalender!HU$68:HU$77,MAX(1,$B23))&gt;INDEX(Kalender!$B$68:$B$77,MAX(1,$B23))),1,0)+IF(OR(AND($C23&gt;0,INDEX(Kalender!HU$81:HU$110,MAX(1,$C23))&gt;INDEX(Kalender!$B$81:$B$110,MAX(1,$C23))),AND($D23&gt;0,INDEX(Kalender!HU$81:HU$110,MAX(1,$D23))&gt;INDEX(Kalender!$B$81:$B$110,MAX(1,$D23))),AND($E23&gt;0,INDEX(Kalender!HU$81:HU$110,MAX(1,$E23))&gt;INDEX(Kalender!$B$81:$B$110,MAX(1,$E23))),AND($F23&gt;0,INDEX(Kalender!HU$81:HU$110,MAX(1,$F23))&gt;INDEX(Kalender!$B$81:$B$110,MAX(1,$F23)))),2,0))</f>
        <v>0</v>
      </c>
      <c r="HV23" s="5" t="n">
        <f aca="false">IF(Kalender!HV23&lt;&gt;1,0,IF(AND($B23&gt;0,INDEX(Kalender!HV$68:HV$77,MAX(1,$B23))&gt;INDEX(Kalender!$B$68:$B$77,MAX(1,$B23))),1,0)+IF(OR(AND($C23&gt;0,INDEX(Kalender!HV$81:HV$110,MAX(1,$C23))&gt;INDEX(Kalender!$B$81:$B$110,MAX(1,$C23))),AND($D23&gt;0,INDEX(Kalender!HV$81:HV$110,MAX(1,$D23))&gt;INDEX(Kalender!$B$81:$B$110,MAX(1,$D23))),AND($E23&gt;0,INDEX(Kalender!HV$81:HV$110,MAX(1,$E23))&gt;INDEX(Kalender!$B$81:$B$110,MAX(1,$E23))),AND($F23&gt;0,INDEX(Kalender!HV$81:HV$110,MAX(1,$F23))&gt;INDEX(Kalender!$B$81:$B$110,MAX(1,$F23)))),2,0))</f>
        <v>0</v>
      </c>
      <c r="HW23" s="5" t="n">
        <f aca="false">IF(Kalender!HW23&lt;&gt;1,0,IF(AND($B23&gt;0,INDEX(Kalender!HW$68:HW$77,MAX(1,$B23))&gt;INDEX(Kalender!$B$68:$B$77,MAX(1,$B23))),1,0)+IF(OR(AND($C23&gt;0,INDEX(Kalender!HW$81:HW$110,MAX(1,$C23))&gt;INDEX(Kalender!$B$81:$B$110,MAX(1,$C23))),AND($D23&gt;0,INDEX(Kalender!HW$81:HW$110,MAX(1,$D23))&gt;INDEX(Kalender!$B$81:$B$110,MAX(1,$D23))),AND($E23&gt;0,INDEX(Kalender!HW$81:HW$110,MAX(1,$E23))&gt;INDEX(Kalender!$B$81:$B$110,MAX(1,$E23))),AND($F23&gt;0,INDEX(Kalender!HW$81:HW$110,MAX(1,$F23))&gt;INDEX(Kalender!$B$81:$B$110,MAX(1,$F23)))),2,0))</f>
        <v>0</v>
      </c>
      <c r="HX23" s="5" t="n">
        <f aca="false">IF(Kalender!HX23&lt;&gt;1,0,IF(AND($B23&gt;0,INDEX(Kalender!HX$68:HX$77,MAX(1,$B23))&gt;INDEX(Kalender!$B$68:$B$77,MAX(1,$B23))),1,0)+IF(OR(AND($C23&gt;0,INDEX(Kalender!HX$81:HX$110,MAX(1,$C23))&gt;INDEX(Kalender!$B$81:$B$110,MAX(1,$C23))),AND($D23&gt;0,INDEX(Kalender!HX$81:HX$110,MAX(1,$D23))&gt;INDEX(Kalender!$B$81:$B$110,MAX(1,$D23))),AND($E23&gt;0,INDEX(Kalender!HX$81:HX$110,MAX(1,$E23))&gt;INDEX(Kalender!$B$81:$B$110,MAX(1,$E23))),AND($F23&gt;0,INDEX(Kalender!HX$81:HX$110,MAX(1,$F23))&gt;INDEX(Kalender!$B$81:$B$110,MAX(1,$F23)))),2,0))</f>
        <v>0</v>
      </c>
      <c r="HY23" s="5" t="n">
        <f aca="false">IF(Kalender!HY23&lt;&gt;1,0,IF(AND($B23&gt;0,INDEX(Kalender!HY$68:HY$77,MAX(1,$B23))&gt;INDEX(Kalender!$B$68:$B$77,MAX(1,$B23))),1,0)+IF(OR(AND($C23&gt;0,INDEX(Kalender!HY$81:HY$110,MAX(1,$C23))&gt;INDEX(Kalender!$B$81:$B$110,MAX(1,$C23))),AND($D23&gt;0,INDEX(Kalender!HY$81:HY$110,MAX(1,$D23))&gt;INDEX(Kalender!$B$81:$B$110,MAX(1,$D23))),AND($E23&gt;0,INDEX(Kalender!HY$81:HY$110,MAX(1,$E23))&gt;INDEX(Kalender!$B$81:$B$110,MAX(1,$E23))),AND($F23&gt;0,INDEX(Kalender!HY$81:HY$110,MAX(1,$F23))&gt;INDEX(Kalender!$B$81:$B$110,MAX(1,$F23)))),2,0))</f>
        <v>0</v>
      </c>
      <c r="HZ23" s="5" t="n">
        <f aca="false">IF(Kalender!HZ23&lt;&gt;1,0,IF(AND($B23&gt;0,INDEX(Kalender!HZ$68:HZ$77,MAX(1,$B23))&gt;INDEX(Kalender!$B$68:$B$77,MAX(1,$B23))),1,0)+IF(OR(AND($C23&gt;0,INDEX(Kalender!HZ$81:HZ$110,MAX(1,$C23))&gt;INDEX(Kalender!$B$81:$B$110,MAX(1,$C23))),AND($D23&gt;0,INDEX(Kalender!HZ$81:HZ$110,MAX(1,$D23))&gt;INDEX(Kalender!$B$81:$B$110,MAX(1,$D23))),AND($E23&gt;0,INDEX(Kalender!HZ$81:HZ$110,MAX(1,$E23))&gt;INDEX(Kalender!$B$81:$B$110,MAX(1,$E23))),AND($F23&gt;0,INDEX(Kalender!HZ$81:HZ$110,MAX(1,$F23))&gt;INDEX(Kalender!$B$81:$B$110,MAX(1,$F23)))),2,0))</f>
        <v>0</v>
      </c>
      <c r="IA23" s="5" t="n">
        <f aca="false">IF(Kalender!IA23&lt;&gt;1,0,IF(AND($B23&gt;0,INDEX(Kalender!IA$68:IA$77,MAX(1,$B23))&gt;INDEX(Kalender!$B$68:$B$77,MAX(1,$B23))),1,0)+IF(OR(AND($C23&gt;0,INDEX(Kalender!IA$81:IA$110,MAX(1,$C23))&gt;INDEX(Kalender!$B$81:$B$110,MAX(1,$C23))),AND($D23&gt;0,INDEX(Kalender!IA$81:IA$110,MAX(1,$D23))&gt;INDEX(Kalender!$B$81:$B$110,MAX(1,$D23))),AND($E23&gt;0,INDEX(Kalender!IA$81:IA$110,MAX(1,$E23))&gt;INDEX(Kalender!$B$81:$B$110,MAX(1,$E23))),AND($F23&gt;0,INDEX(Kalender!IA$81:IA$110,MAX(1,$F23))&gt;INDEX(Kalender!$B$81:$B$110,MAX(1,$F23)))),2,0))</f>
        <v>0</v>
      </c>
      <c r="IB23" s="5" t="n">
        <f aca="false">IF(Kalender!IB23&lt;&gt;1,0,IF(AND($B23&gt;0,INDEX(Kalender!IB$68:IB$77,MAX(1,$B23))&gt;INDEX(Kalender!$B$68:$B$77,MAX(1,$B23))),1,0)+IF(OR(AND($C23&gt;0,INDEX(Kalender!IB$81:IB$110,MAX(1,$C23))&gt;INDEX(Kalender!$B$81:$B$110,MAX(1,$C23))),AND($D23&gt;0,INDEX(Kalender!IB$81:IB$110,MAX(1,$D23))&gt;INDEX(Kalender!$B$81:$B$110,MAX(1,$D23))),AND($E23&gt;0,INDEX(Kalender!IB$81:IB$110,MAX(1,$E23))&gt;INDEX(Kalender!$B$81:$B$110,MAX(1,$E23))),AND($F23&gt;0,INDEX(Kalender!IB$81:IB$110,MAX(1,$F23))&gt;INDEX(Kalender!$B$81:$B$110,MAX(1,$F23)))),2,0))</f>
        <v>0</v>
      </c>
      <c r="IC23" s="5" t="n">
        <f aca="false">IF(Kalender!IC23&lt;&gt;1,0,IF(AND($B23&gt;0,INDEX(Kalender!IC$68:IC$77,MAX(1,$B23))&gt;INDEX(Kalender!$B$68:$B$77,MAX(1,$B23))),1,0)+IF(OR(AND($C23&gt;0,INDEX(Kalender!IC$81:IC$110,MAX(1,$C23))&gt;INDEX(Kalender!$B$81:$B$110,MAX(1,$C23))),AND($D23&gt;0,INDEX(Kalender!IC$81:IC$110,MAX(1,$D23))&gt;INDEX(Kalender!$B$81:$B$110,MAX(1,$D23))),AND($E23&gt;0,INDEX(Kalender!IC$81:IC$110,MAX(1,$E23))&gt;INDEX(Kalender!$B$81:$B$110,MAX(1,$E23))),AND($F23&gt;0,INDEX(Kalender!IC$81:IC$110,MAX(1,$F23))&gt;INDEX(Kalender!$B$81:$B$110,MAX(1,$F23)))),2,0))</f>
        <v>0</v>
      </c>
      <c r="ID23" s="5" t="n">
        <f aca="false">IF(Kalender!ID23&lt;&gt;1,0,IF(AND($B23&gt;0,INDEX(Kalender!ID$68:ID$77,MAX(1,$B23))&gt;INDEX(Kalender!$B$68:$B$77,MAX(1,$B23))),1,0)+IF(OR(AND($C23&gt;0,INDEX(Kalender!ID$81:ID$110,MAX(1,$C23))&gt;INDEX(Kalender!$B$81:$B$110,MAX(1,$C23))),AND($D23&gt;0,INDEX(Kalender!ID$81:ID$110,MAX(1,$D23))&gt;INDEX(Kalender!$B$81:$B$110,MAX(1,$D23))),AND($E23&gt;0,INDEX(Kalender!ID$81:ID$110,MAX(1,$E23))&gt;INDEX(Kalender!$B$81:$B$110,MAX(1,$E23))),AND($F23&gt;0,INDEX(Kalender!ID$81:ID$110,MAX(1,$F23))&gt;INDEX(Kalender!$B$81:$B$110,MAX(1,$F23)))),2,0))</f>
        <v>0</v>
      </c>
      <c r="IE23" s="5" t="n">
        <f aca="false">IF(Kalender!IE23&lt;&gt;1,0,IF(AND($B23&gt;0,INDEX(Kalender!IE$68:IE$77,MAX(1,$B23))&gt;INDEX(Kalender!$B$68:$B$77,MAX(1,$B23))),1,0)+IF(OR(AND($C23&gt;0,INDEX(Kalender!IE$81:IE$110,MAX(1,$C23))&gt;INDEX(Kalender!$B$81:$B$110,MAX(1,$C23))),AND($D23&gt;0,INDEX(Kalender!IE$81:IE$110,MAX(1,$D23))&gt;INDEX(Kalender!$B$81:$B$110,MAX(1,$D23))),AND($E23&gt;0,INDEX(Kalender!IE$81:IE$110,MAX(1,$E23))&gt;INDEX(Kalender!$B$81:$B$110,MAX(1,$E23))),AND($F23&gt;0,INDEX(Kalender!IE$81:IE$110,MAX(1,$F23))&gt;INDEX(Kalender!$B$81:$B$110,MAX(1,$F23)))),2,0))</f>
        <v>0</v>
      </c>
      <c r="IF23" s="5" t="n">
        <f aca="false">IF(Kalender!IF23&lt;&gt;1,0,IF(AND($B23&gt;0,INDEX(Kalender!IF$68:IF$77,MAX(1,$B23))&gt;INDEX(Kalender!$B$68:$B$77,MAX(1,$B23))),1,0)+IF(OR(AND($C23&gt;0,INDEX(Kalender!IF$81:IF$110,MAX(1,$C23))&gt;INDEX(Kalender!$B$81:$B$110,MAX(1,$C23))),AND($D23&gt;0,INDEX(Kalender!IF$81:IF$110,MAX(1,$D23))&gt;INDEX(Kalender!$B$81:$B$110,MAX(1,$D23))),AND($E23&gt;0,INDEX(Kalender!IF$81:IF$110,MAX(1,$E23))&gt;INDEX(Kalender!$B$81:$B$110,MAX(1,$E23))),AND($F23&gt;0,INDEX(Kalender!IF$81:IF$110,MAX(1,$F23))&gt;INDEX(Kalender!$B$81:$B$110,MAX(1,$F23)))),2,0))</f>
        <v>0</v>
      </c>
      <c r="IG23" s="5" t="n">
        <f aca="false">IF(Kalender!IG23&lt;&gt;1,0,IF(AND($B23&gt;0,INDEX(Kalender!IG$68:IG$77,MAX(1,$B23))&gt;INDEX(Kalender!$B$68:$B$77,MAX(1,$B23))),1,0)+IF(OR(AND($C23&gt;0,INDEX(Kalender!IG$81:IG$110,MAX(1,$C23))&gt;INDEX(Kalender!$B$81:$B$110,MAX(1,$C23))),AND($D23&gt;0,INDEX(Kalender!IG$81:IG$110,MAX(1,$D23))&gt;INDEX(Kalender!$B$81:$B$110,MAX(1,$D23))),AND($E23&gt;0,INDEX(Kalender!IG$81:IG$110,MAX(1,$E23))&gt;INDEX(Kalender!$B$81:$B$110,MAX(1,$E23))),AND($F23&gt;0,INDEX(Kalender!IG$81:IG$110,MAX(1,$F23))&gt;INDEX(Kalender!$B$81:$B$110,MAX(1,$F23)))),2,0))</f>
        <v>0</v>
      </c>
      <c r="IH23" s="5" t="n">
        <f aca="false">IF(Kalender!IH23&lt;&gt;1,0,IF(AND($B23&gt;0,INDEX(Kalender!IH$68:IH$77,MAX(1,$B23))&gt;INDEX(Kalender!$B$68:$B$77,MAX(1,$B23))),1,0)+IF(OR(AND($C23&gt;0,INDEX(Kalender!IH$81:IH$110,MAX(1,$C23))&gt;INDEX(Kalender!$B$81:$B$110,MAX(1,$C23))),AND($D23&gt;0,INDEX(Kalender!IH$81:IH$110,MAX(1,$D23))&gt;INDEX(Kalender!$B$81:$B$110,MAX(1,$D23))),AND($E23&gt;0,INDEX(Kalender!IH$81:IH$110,MAX(1,$E23))&gt;INDEX(Kalender!$B$81:$B$110,MAX(1,$E23))),AND($F23&gt;0,INDEX(Kalender!IH$81:IH$110,MAX(1,$F23))&gt;INDEX(Kalender!$B$81:$B$110,MAX(1,$F23)))),2,0))</f>
        <v>0</v>
      </c>
      <c r="II23" s="5" t="n">
        <f aca="false">IF(Kalender!II23&lt;&gt;1,0,IF(AND($B23&gt;0,INDEX(Kalender!II$68:II$77,MAX(1,$B23))&gt;INDEX(Kalender!$B$68:$B$77,MAX(1,$B23))),1,0)+IF(OR(AND($C23&gt;0,INDEX(Kalender!II$81:II$110,MAX(1,$C23))&gt;INDEX(Kalender!$B$81:$B$110,MAX(1,$C23))),AND($D23&gt;0,INDEX(Kalender!II$81:II$110,MAX(1,$D23))&gt;INDEX(Kalender!$B$81:$B$110,MAX(1,$D23))),AND($E23&gt;0,INDEX(Kalender!II$81:II$110,MAX(1,$E23))&gt;INDEX(Kalender!$B$81:$B$110,MAX(1,$E23))),AND($F23&gt;0,INDEX(Kalender!II$81:II$110,MAX(1,$F23))&gt;INDEX(Kalender!$B$81:$B$110,MAX(1,$F23)))),2,0))</f>
        <v>0</v>
      </c>
      <c r="IJ23" s="5" t="n">
        <f aca="false">IF(Kalender!IJ23&lt;&gt;1,0,IF(AND($B23&gt;0,INDEX(Kalender!IJ$68:IJ$77,MAX(1,$B23))&gt;INDEX(Kalender!$B$68:$B$77,MAX(1,$B23))),1,0)+IF(OR(AND($C23&gt;0,INDEX(Kalender!IJ$81:IJ$110,MAX(1,$C23))&gt;INDEX(Kalender!$B$81:$B$110,MAX(1,$C23))),AND($D23&gt;0,INDEX(Kalender!IJ$81:IJ$110,MAX(1,$D23))&gt;INDEX(Kalender!$B$81:$B$110,MAX(1,$D23))),AND($E23&gt;0,INDEX(Kalender!IJ$81:IJ$110,MAX(1,$E23))&gt;INDEX(Kalender!$B$81:$B$110,MAX(1,$E23))),AND($F23&gt;0,INDEX(Kalender!IJ$81:IJ$110,MAX(1,$F23))&gt;INDEX(Kalender!$B$81:$B$110,MAX(1,$F23)))),2,0))</f>
        <v>0</v>
      </c>
      <c r="IK23" s="5" t="n">
        <f aca="false">IF(Kalender!IK23&lt;&gt;1,0,IF(AND($B23&gt;0,INDEX(Kalender!IK$68:IK$77,MAX(1,$B23))&gt;INDEX(Kalender!$B$68:$B$77,MAX(1,$B23))),1,0)+IF(OR(AND($C23&gt;0,INDEX(Kalender!IK$81:IK$110,MAX(1,$C23))&gt;INDEX(Kalender!$B$81:$B$110,MAX(1,$C23))),AND($D23&gt;0,INDEX(Kalender!IK$81:IK$110,MAX(1,$D23))&gt;INDEX(Kalender!$B$81:$B$110,MAX(1,$D23))),AND($E23&gt;0,INDEX(Kalender!IK$81:IK$110,MAX(1,$E23))&gt;INDEX(Kalender!$B$81:$B$110,MAX(1,$E23))),AND($F23&gt;0,INDEX(Kalender!IK$81:IK$110,MAX(1,$F23))&gt;INDEX(Kalender!$B$81:$B$110,MAX(1,$F23)))),2,0))</f>
        <v>0</v>
      </c>
      <c r="IL23" s="5" t="n">
        <f aca="false">IF(Kalender!IL23&lt;&gt;1,0,IF(AND($B23&gt;0,INDEX(Kalender!IL$68:IL$77,MAX(1,$B23))&gt;INDEX(Kalender!$B$68:$B$77,MAX(1,$B23))),1,0)+IF(OR(AND($C23&gt;0,INDEX(Kalender!IL$81:IL$110,MAX(1,$C23))&gt;INDEX(Kalender!$B$81:$B$110,MAX(1,$C23))),AND($D23&gt;0,INDEX(Kalender!IL$81:IL$110,MAX(1,$D23))&gt;INDEX(Kalender!$B$81:$B$110,MAX(1,$D23))),AND($E23&gt;0,INDEX(Kalender!IL$81:IL$110,MAX(1,$E23))&gt;INDEX(Kalender!$B$81:$B$110,MAX(1,$E23))),AND($F23&gt;0,INDEX(Kalender!IL$81:IL$110,MAX(1,$F23))&gt;INDEX(Kalender!$B$81:$B$110,MAX(1,$F23)))),2,0))</f>
        <v>0</v>
      </c>
      <c r="IM23" s="5" t="n">
        <f aca="false">IF(Kalender!IM23&lt;&gt;1,0,IF(AND($B23&gt;0,INDEX(Kalender!IM$68:IM$77,MAX(1,$B23))&gt;INDEX(Kalender!$B$68:$B$77,MAX(1,$B23))),1,0)+IF(OR(AND($C23&gt;0,INDEX(Kalender!IM$81:IM$110,MAX(1,$C23))&gt;INDEX(Kalender!$B$81:$B$110,MAX(1,$C23))),AND($D23&gt;0,INDEX(Kalender!IM$81:IM$110,MAX(1,$D23))&gt;INDEX(Kalender!$B$81:$B$110,MAX(1,$D23))),AND($E23&gt;0,INDEX(Kalender!IM$81:IM$110,MAX(1,$E23))&gt;INDEX(Kalender!$B$81:$B$110,MAX(1,$E23))),AND($F23&gt;0,INDEX(Kalender!IM$81:IM$110,MAX(1,$F23))&gt;INDEX(Kalender!$B$81:$B$110,MAX(1,$F23)))),2,0))</f>
        <v>0</v>
      </c>
      <c r="IN23" s="5" t="n">
        <f aca="false">IF(Kalender!IN23&lt;&gt;1,0,IF(AND($B23&gt;0,INDEX(Kalender!IN$68:IN$77,MAX(1,$B23))&gt;INDEX(Kalender!$B$68:$B$77,MAX(1,$B23))),1,0)+IF(OR(AND($C23&gt;0,INDEX(Kalender!IN$81:IN$110,MAX(1,$C23))&gt;INDEX(Kalender!$B$81:$B$110,MAX(1,$C23))),AND($D23&gt;0,INDEX(Kalender!IN$81:IN$110,MAX(1,$D23))&gt;INDEX(Kalender!$B$81:$B$110,MAX(1,$D23))),AND($E23&gt;0,INDEX(Kalender!IN$81:IN$110,MAX(1,$E23))&gt;INDEX(Kalender!$B$81:$B$110,MAX(1,$E23))),AND($F23&gt;0,INDEX(Kalender!IN$81:IN$110,MAX(1,$F23))&gt;INDEX(Kalender!$B$81:$B$110,MAX(1,$F23)))),2,0))</f>
        <v>0</v>
      </c>
      <c r="IO23" s="5" t="n">
        <f aca="false">IF(Kalender!IO23&lt;&gt;1,0,IF(AND($B23&gt;0,INDEX(Kalender!IO$68:IO$77,MAX(1,$B23))&gt;INDEX(Kalender!$B$68:$B$77,MAX(1,$B23))),1,0)+IF(OR(AND($C23&gt;0,INDEX(Kalender!IO$81:IO$110,MAX(1,$C23))&gt;INDEX(Kalender!$B$81:$B$110,MAX(1,$C23))),AND($D23&gt;0,INDEX(Kalender!IO$81:IO$110,MAX(1,$D23))&gt;INDEX(Kalender!$B$81:$B$110,MAX(1,$D23))),AND($E23&gt;0,INDEX(Kalender!IO$81:IO$110,MAX(1,$E23))&gt;INDEX(Kalender!$B$81:$B$110,MAX(1,$E23))),AND($F23&gt;0,INDEX(Kalender!IO$81:IO$110,MAX(1,$F23))&gt;INDEX(Kalender!$B$81:$B$110,MAX(1,$F23)))),2,0))</f>
        <v>0</v>
      </c>
      <c r="IP23" s="5" t="n">
        <f aca="false">IF(Kalender!IP23&lt;&gt;1,0,IF(AND($B23&gt;0,INDEX(Kalender!IP$68:IP$77,MAX(1,$B23))&gt;INDEX(Kalender!$B$68:$B$77,MAX(1,$B23))),1,0)+IF(OR(AND($C23&gt;0,INDEX(Kalender!IP$81:IP$110,MAX(1,$C23))&gt;INDEX(Kalender!$B$81:$B$110,MAX(1,$C23))),AND($D23&gt;0,INDEX(Kalender!IP$81:IP$110,MAX(1,$D23))&gt;INDEX(Kalender!$B$81:$B$110,MAX(1,$D23))),AND($E23&gt;0,INDEX(Kalender!IP$81:IP$110,MAX(1,$E23))&gt;INDEX(Kalender!$B$81:$B$110,MAX(1,$E23))),AND($F23&gt;0,INDEX(Kalender!IP$81:IP$110,MAX(1,$F23))&gt;INDEX(Kalender!$B$81:$B$110,MAX(1,$F23)))),2,0))</f>
        <v>0</v>
      </c>
      <c r="IQ23" s="5" t="n">
        <f aca="false">IF(Kalender!IQ23&lt;&gt;1,0,IF(AND($B23&gt;0,INDEX(Kalender!IQ$68:IQ$77,MAX(1,$B23))&gt;INDEX(Kalender!$B$68:$B$77,MAX(1,$B23))),1,0)+IF(OR(AND($C23&gt;0,INDEX(Kalender!IQ$81:IQ$110,MAX(1,$C23))&gt;INDEX(Kalender!$B$81:$B$110,MAX(1,$C23))),AND($D23&gt;0,INDEX(Kalender!IQ$81:IQ$110,MAX(1,$D23))&gt;INDEX(Kalender!$B$81:$B$110,MAX(1,$D23))),AND($E23&gt;0,INDEX(Kalender!IQ$81:IQ$110,MAX(1,$E23))&gt;INDEX(Kalender!$B$81:$B$110,MAX(1,$E23))),AND($F23&gt;0,INDEX(Kalender!IQ$81:IQ$110,MAX(1,$F23))&gt;INDEX(Kalender!$B$81:$B$110,MAX(1,$F23)))),2,0))</f>
        <v>0</v>
      </c>
      <c r="IR23" s="5" t="n">
        <f aca="false">IF(Kalender!IR23&lt;&gt;1,0,IF(AND($B23&gt;0,INDEX(Kalender!IR$68:IR$77,MAX(1,$B23))&gt;INDEX(Kalender!$B$68:$B$77,MAX(1,$B23))),1,0)+IF(OR(AND($C23&gt;0,INDEX(Kalender!IR$81:IR$110,MAX(1,$C23))&gt;INDEX(Kalender!$B$81:$B$110,MAX(1,$C23))),AND($D23&gt;0,INDEX(Kalender!IR$81:IR$110,MAX(1,$D23))&gt;INDEX(Kalender!$B$81:$B$110,MAX(1,$D23))),AND($E23&gt;0,INDEX(Kalender!IR$81:IR$110,MAX(1,$E23))&gt;INDEX(Kalender!$B$81:$B$110,MAX(1,$E23))),AND($F23&gt;0,INDEX(Kalender!IR$81:IR$110,MAX(1,$F23))&gt;INDEX(Kalender!$B$81:$B$110,MAX(1,$F23)))),2,0))</f>
        <v>0</v>
      </c>
      <c r="IS23" s="5" t="n">
        <f aca="false">IF(Kalender!IS23&lt;&gt;1,0,IF(AND($B23&gt;0,INDEX(Kalender!IS$68:IS$77,MAX(1,$B23))&gt;INDEX(Kalender!$B$68:$B$77,MAX(1,$B23))),1,0)+IF(OR(AND($C23&gt;0,INDEX(Kalender!IS$81:IS$110,MAX(1,$C23))&gt;INDEX(Kalender!$B$81:$B$110,MAX(1,$C23))),AND($D23&gt;0,INDEX(Kalender!IS$81:IS$110,MAX(1,$D23))&gt;INDEX(Kalender!$B$81:$B$110,MAX(1,$D23))),AND($E23&gt;0,INDEX(Kalender!IS$81:IS$110,MAX(1,$E23))&gt;INDEX(Kalender!$B$81:$B$110,MAX(1,$E23))),AND($F23&gt;0,INDEX(Kalender!IS$81:IS$110,MAX(1,$F23))&gt;INDEX(Kalender!$B$81:$B$110,MAX(1,$F23)))),2,0))</f>
        <v>0</v>
      </c>
      <c r="IT23" s="5" t="n">
        <f aca="false">IF(Kalender!IT23&lt;&gt;1,0,IF(AND($B23&gt;0,INDEX(Kalender!IT$68:IT$77,MAX(1,$B23))&gt;INDEX(Kalender!$B$68:$B$77,MAX(1,$B23))),1,0)+IF(OR(AND($C23&gt;0,INDEX(Kalender!IT$81:IT$110,MAX(1,$C23))&gt;INDEX(Kalender!$B$81:$B$110,MAX(1,$C23))),AND($D23&gt;0,INDEX(Kalender!IT$81:IT$110,MAX(1,$D23))&gt;INDEX(Kalender!$B$81:$B$110,MAX(1,$D23))),AND($E23&gt;0,INDEX(Kalender!IT$81:IT$110,MAX(1,$E23))&gt;INDEX(Kalender!$B$81:$B$110,MAX(1,$E23))),AND($F23&gt;0,INDEX(Kalender!IT$81:IT$110,MAX(1,$F23))&gt;INDEX(Kalender!$B$81:$B$110,MAX(1,$F23)))),2,0))</f>
        <v>0</v>
      </c>
      <c r="IU23" s="5" t="n">
        <f aca="false">IF(Kalender!IU23&lt;&gt;1,0,IF(AND($B23&gt;0,INDEX(Kalender!IU$68:IU$77,MAX(1,$B23))&gt;INDEX(Kalender!$B$68:$B$77,MAX(1,$B23))),1,0)+IF(OR(AND($C23&gt;0,INDEX(Kalender!IU$81:IU$110,MAX(1,$C23))&gt;INDEX(Kalender!$B$81:$B$110,MAX(1,$C23))),AND($D23&gt;0,INDEX(Kalender!IU$81:IU$110,MAX(1,$D23))&gt;INDEX(Kalender!$B$81:$B$110,MAX(1,$D23))),AND($E23&gt;0,INDEX(Kalender!IU$81:IU$110,MAX(1,$E23))&gt;INDEX(Kalender!$B$81:$B$110,MAX(1,$E23))),AND($F23&gt;0,INDEX(Kalender!IU$81:IU$110,MAX(1,$F23))&gt;INDEX(Kalender!$B$81:$B$110,MAX(1,$F23)))),2,0))</f>
        <v>0</v>
      </c>
      <c r="IV23" s="5" t="n">
        <f aca="false">IF(Kalender!IV23&lt;&gt;1,0,IF(AND($B23&gt;0,INDEX(Kalender!IV$68:IV$77,MAX(1,$B23))&gt;INDEX(Kalender!$B$68:$B$77,MAX(1,$B23))),1,0)+IF(OR(AND($C23&gt;0,INDEX(Kalender!IV$81:IV$110,MAX(1,$C23))&gt;INDEX(Kalender!$B$81:$B$110,MAX(1,$C23))),AND($D23&gt;0,INDEX(Kalender!IV$81:IV$110,MAX(1,$D23))&gt;INDEX(Kalender!$B$81:$B$110,MAX(1,$D23))),AND($E23&gt;0,INDEX(Kalender!IV$81:IV$110,MAX(1,$E23))&gt;INDEX(Kalender!$B$81:$B$110,MAX(1,$E23))),AND($F23&gt;0,INDEX(Kalender!IV$81:IV$110,MAX(1,$F23))&gt;INDEX(Kalender!$B$81:$B$110,MAX(1,$F23)))),2,0))</f>
        <v>0</v>
      </c>
      <c r="IW23" s="5" t="n">
        <f aca="false">IF(Kalender!IW23&lt;&gt;1,0,IF(AND($B23&gt;0,INDEX(Kalender!IW$68:IW$77,MAX(1,$B23))&gt;INDEX(Kalender!$B$68:$B$77,MAX(1,$B23))),1,0)+IF(OR(AND($C23&gt;0,INDEX(Kalender!IW$81:IW$110,MAX(1,$C23))&gt;INDEX(Kalender!$B$81:$B$110,MAX(1,$C23))),AND($D23&gt;0,INDEX(Kalender!IW$81:IW$110,MAX(1,$D23))&gt;INDEX(Kalender!$B$81:$B$110,MAX(1,$D23))),AND($E23&gt;0,INDEX(Kalender!IW$81:IW$110,MAX(1,$E23))&gt;INDEX(Kalender!$B$81:$B$110,MAX(1,$E23))),AND($F23&gt;0,INDEX(Kalender!IW$81:IW$110,MAX(1,$F23))&gt;INDEX(Kalender!$B$81:$B$110,MAX(1,$F23)))),2,0))</f>
        <v>0</v>
      </c>
      <c r="IX23" s="5" t="n">
        <f aca="false">IF(Kalender!IX23&lt;&gt;1,0,IF(AND($B23&gt;0,INDEX(Kalender!IX$68:IX$77,MAX(1,$B23))&gt;INDEX(Kalender!$B$68:$B$77,MAX(1,$B23))),1,0)+IF(OR(AND($C23&gt;0,INDEX(Kalender!IX$81:IX$110,MAX(1,$C23))&gt;INDEX(Kalender!$B$81:$B$110,MAX(1,$C23))),AND($D23&gt;0,INDEX(Kalender!IX$81:IX$110,MAX(1,$D23))&gt;INDEX(Kalender!$B$81:$B$110,MAX(1,$D23))),AND($E23&gt;0,INDEX(Kalender!IX$81:IX$110,MAX(1,$E23))&gt;INDEX(Kalender!$B$81:$B$110,MAX(1,$E23))),AND($F23&gt;0,INDEX(Kalender!IX$81:IX$110,MAX(1,$F23))&gt;INDEX(Kalender!$B$81:$B$110,MAX(1,$F23)))),2,0))</f>
        <v>0</v>
      </c>
      <c r="IY23" s="5" t="n">
        <f aca="false">IF(Kalender!IY23&lt;&gt;1,0,IF(AND($B23&gt;0,INDEX(Kalender!IY$68:IY$77,MAX(1,$B23))&gt;INDEX(Kalender!$B$68:$B$77,MAX(1,$B23))),1,0)+IF(OR(AND($C23&gt;0,INDEX(Kalender!IY$81:IY$110,MAX(1,$C23))&gt;INDEX(Kalender!$B$81:$B$110,MAX(1,$C23))),AND($D23&gt;0,INDEX(Kalender!IY$81:IY$110,MAX(1,$D23))&gt;INDEX(Kalender!$B$81:$B$110,MAX(1,$D23))),AND($E23&gt;0,INDEX(Kalender!IY$81:IY$110,MAX(1,$E23))&gt;INDEX(Kalender!$B$81:$B$110,MAX(1,$E23))),AND($F23&gt;0,INDEX(Kalender!IY$81:IY$110,MAX(1,$F23))&gt;INDEX(Kalender!$B$81:$B$110,MAX(1,$F23)))),2,0))</f>
        <v>0</v>
      </c>
      <c r="IZ23" s="5" t="n">
        <f aca="false">IF(Kalender!IZ23&lt;&gt;1,0,IF(AND($B23&gt;0,INDEX(Kalender!IZ$68:IZ$77,MAX(1,$B23))&gt;INDEX(Kalender!$B$68:$B$77,MAX(1,$B23))),1,0)+IF(OR(AND($C23&gt;0,INDEX(Kalender!IZ$81:IZ$110,MAX(1,$C23))&gt;INDEX(Kalender!$B$81:$B$110,MAX(1,$C23))),AND($D23&gt;0,INDEX(Kalender!IZ$81:IZ$110,MAX(1,$D23))&gt;INDEX(Kalender!$B$81:$B$110,MAX(1,$D23))),AND($E23&gt;0,INDEX(Kalender!IZ$81:IZ$110,MAX(1,$E23))&gt;INDEX(Kalender!$B$81:$B$110,MAX(1,$E23))),AND($F23&gt;0,INDEX(Kalender!IZ$81:IZ$110,MAX(1,$F23))&gt;INDEX(Kalender!$B$81:$B$110,MAX(1,$F23)))),2,0))</f>
        <v>0</v>
      </c>
      <c r="JA23" s="5" t="n">
        <f aca="false">IF(Kalender!JA23&lt;&gt;1,0,IF(AND($B23&gt;0,INDEX(Kalender!JA$68:JA$77,MAX(1,$B23))&gt;INDEX(Kalender!$B$68:$B$77,MAX(1,$B23))),1,0)+IF(OR(AND($C23&gt;0,INDEX(Kalender!JA$81:JA$110,MAX(1,$C23))&gt;INDEX(Kalender!$B$81:$B$110,MAX(1,$C23))),AND($D23&gt;0,INDEX(Kalender!JA$81:JA$110,MAX(1,$D23))&gt;INDEX(Kalender!$B$81:$B$110,MAX(1,$D23))),AND($E23&gt;0,INDEX(Kalender!JA$81:JA$110,MAX(1,$E23))&gt;INDEX(Kalender!$B$81:$B$110,MAX(1,$E23))),AND($F23&gt;0,INDEX(Kalender!JA$81:JA$110,MAX(1,$F23))&gt;INDEX(Kalender!$B$81:$B$110,MAX(1,$F23)))),2,0))</f>
        <v>0</v>
      </c>
      <c r="JB23" s="5" t="n">
        <f aca="false">IF(Kalender!JB23&lt;&gt;1,0,IF(AND($B23&gt;0,INDEX(Kalender!JB$68:JB$77,MAX(1,$B23))&gt;INDEX(Kalender!$B$68:$B$77,MAX(1,$B23))),1,0)+IF(OR(AND($C23&gt;0,INDEX(Kalender!JB$81:JB$110,MAX(1,$C23))&gt;INDEX(Kalender!$B$81:$B$110,MAX(1,$C23))),AND($D23&gt;0,INDEX(Kalender!JB$81:JB$110,MAX(1,$D23))&gt;INDEX(Kalender!$B$81:$B$110,MAX(1,$D23))),AND($E23&gt;0,INDEX(Kalender!JB$81:JB$110,MAX(1,$E23))&gt;INDEX(Kalender!$B$81:$B$110,MAX(1,$E23))),AND($F23&gt;0,INDEX(Kalender!JB$81:JB$110,MAX(1,$F23))&gt;INDEX(Kalender!$B$81:$B$110,MAX(1,$F23)))),2,0))</f>
        <v>0</v>
      </c>
      <c r="JC23" s="5" t="n">
        <f aca="false">IF(Kalender!JC23&lt;&gt;1,0,IF(AND($B23&gt;0,INDEX(Kalender!JC$68:JC$77,MAX(1,$B23))&gt;INDEX(Kalender!$B$68:$B$77,MAX(1,$B23))),1,0)+IF(OR(AND($C23&gt;0,INDEX(Kalender!JC$81:JC$110,MAX(1,$C23))&gt;INDEX(Kalender!$B$81:$B$110,MAX(1,$C23))),AND($D23&gt;0,INDEX(Kalender!JC$81:JC$110,MAX(1,$D23))&gt;INDEX(Kalender!$B$81:$B$110,MAX(1,$D23))),AND($E23&gt;0,INDEX(Kalender!JC$81:JC$110,MAX(1,$E23))&gt;INDEX(Kalender!$B$81:$B$110,MAX(1,$E23))),AND($F23&gt;0,INDEX(Kalender!JC$81:JC$110,MAX(1,$F23))&gt;INDEX(Kalender!$B$81:$B$110,MAX(1,$F23)))),2,0))</f>
        <v>0</v>
      </c>
      <c r="JD23" s="5" t="n">
        <f aca="false">IF(Kalender!JD23&lt;&gt;1,0,IF(AND($B23&gt;0,INDEX(Kalender!JD$68:JD$77,MAX(1,$B23))&gt;INDEX(Kalender!$B$68:$B$77,MAX(1,$B23))),1,0)+IF(OR(AND($C23&gt;0,INDEX(Kalender!JD$81:JD$110,MAX(1,$C23))&gt;INDEX(Kalender!$B$81:$B$110,MAX(1,$C23))),AND($D23&gt;0,INDEX(Kalender!JD$81:JD$110,MAX(1,$D23))&gt;INDEX(Kalender!$B$81:$B$110,MAX(1,$D23))),AND($E23&gt;0,INDEX(Kalender!JD$81:JD$110,MAX(1,$E23))&gt;INDEX(Kalender!$B$81:$B$110,MAX(1,$E23))),AND($F23&gt;0,INDEX(Kalender!JD$81:JD$110,MAX(1,$F23))&gt;INDEX(Kalender!$B$81:$B$110,MAX(1,$F23)))),2,0))</f>
        <v>0</v>
      </c>
      <c r="JE23" s="5" t="n">
        <f aca="false">IF(Kalender!JE23&lt;&gt;1,0,IF(AND($B23&gt;0,INDEX(Kalender!JE$68:JE$77,MAX(1,$B23))&gt;INDEX(Kalender!$B$68:$B$77,MAX(1,$B23))),1,0)+IF(OR(AND($C23&gt;0,INDEX(Kalender!JE$81:JE$110,MAX(1,$C23))&gt;INDEX(Kalender!$B$81:$B$110,MAX(1,$C23))),AND($D23&gt;0,INDEX(Kalender!JE$81:JE$110,MAX(1,$D23))&gt;INDEX(Kalender!$B$81:$B$110,MAX(1,$D23))),AND($E23&gt;0,INDEX(Kalender!JE$81:JE$110,MAX(1,$E23))&gt;INDEX(Kalender!$B$81:$B$110,MAX(1,$E23))),AND($F23&gt;0,INDEX(Kalender!JE$81:JE$110,MAX(1,$F23))&gt;INDEX(Kalender!$B$81:$B$110,MAX(1,$F23)))),2,0))</f>
        <v>0</v>
      </c>
      <c r="JF23" s="5" t="n">
        <f aca="false">IF(Kalender!JF23&lt;&gt;1,0,IF(AND($B23&gt;0,INDEX(Kalender!JF$68:JF$77,MAX(1,$B23))&gt;INDEX(Kalender!$B$68:$B$77,MAX(1,$B23))),1,0)+IF(OR(AND($C23&gt;0,INDEX(Kalender!JF$81:JF$110,MAX(1,$C23))&gt;INDEX(Kalender!$B$81:$B$110,MAX(1,$C23))),AND($D23&gt;0,INDEX(Kalender!JF$81:JF$110,MAX(1,$D23))&gt;INDEX(Kalender!$B$81:$B$110,MAX(1,$D23))),AND($E23&gt;0,INDEX(Kalender!JF$81:JF$110,MAX(1,$E23))&gt;INDEX(Kalender!$B$81:$B$110,MAX(1,$E23))),AND($F23&gt;0,INDEX(Kalender!JF$81:JF$110,MAX(1,$F23))&gt;INDEX(Kalender!$B$81:$B$110,MAX(1,$F23)))),2,0))</f>
        <v>0</v>
      </c>
      <c r="JG23" s="5" t="n">
        <f aca="false">IF(Kalender!JG23&lt;&gt;1,0,IF(AND($B23&gt;0,INDEX(Kalender!JG$68:JG$77,MAX(1,$B23))&gt;INDEX(Kalender!$B$68:$B$77,MAX(1,$B23))),1,0)+IF(OR(AND($C23&gt;0,INDEX(Kalender!JG$81:JG$110,MAX(1,$C23))&gt;INDEX(Kalender!$B$81:$B$110,MAX(1,$C23))),AND($D23&gt;0,INDEX(Kalender!JG$81:JG$110,MAX(1,$D23))&gt;INDEX(Kalender!$B$81:$B$110,MAX(1,$D23))),AND($E23&gt;0,INDEX(Kalender!JG$81:JG$110,MAX(1,$E23))&gt;INDEX(Kalender!$B$81:$B$110,MAX(1,$E23))),AND($F23&gt;0,INDEX(Kalender!JG$81:JG$110,MAX(1,$F23))&gt;INDEX(Kalender!$B$81:$B$110,MAX(1,$F23)))),2,0))</f>
        <v>0</v>
      </c>
      <c r="JH23" s="5" t="n">
        <f aca="false">IF(Kalender!JH23&lt;&gt;1,0,IF(AND($B23&gt;0,INDEX(Kalender!JH$68:JH$77,MAX(1,$B23))&gt;INDEX(Kalender!$B$68:$B$77,MAX(1,$B23))),1,0)+IF(OR(AND($C23&gt;0,INDEX(Kalender!JH$81:JH$110,MAX(1,$C23))&gt;INDEX(Kalender!$B$81:$B$110,MAX(1,$C23))),AND($D23&gt;0,INDEX(Kalender!JH$81:JH$110,MAX(1,$D23))&gt;INDEX(Kalender!$B$81:$B$110,MAX(1,$D23))),AND($E23&gt;0,INDEX(Kalender!JH$81:JH$110,MAX(1,$E23))&gt;INDEX(Kalender!$B$81:$B$110,MAX(1,$E23))),AND($F23&gt;0,INDEX(Kalender!JH$81:JH$110,MAX(1,$F23))&gt;INDEX(Kalender!$B$81:$B$110,MAX(1,$F23)))),2,0))</f>
        <v>0</v>
      </c>
      <c r="JI23" s="5" t="n">
        <f aca="false">IF(Kalender!JI23&lt;&gt;1,0,IF(AND($B23&gt;0,INDEX(Kalender!JI$68:JI$77,MAX(1,$B23))&gt;INDEX(Kalender!$B$68:$B$77,MAX(1,$B23))),1,0)+IF(OR(AND($C23&gt;0,INDEX(Kalender!JI$81:JI$110,MAX(1,$C23))&gt;INDEX(Kalender!$B$81:$B$110,MAX(1,$C23))),AND($D23&gt;0,INDEX(Kalender!JI$81:JI$110,MAX(1,$D23))&gt;INDEX(Kalender!$B$81:$B$110,MAX(1,$D23))),AND($E23&gt;0,INDEX(Kalender!JI$81:JI$110,MAX(1,$E23))&gt;INDEX(Kalender!$B$81:$B$110,MAX(1,$E23))),AND($F23&gt;0,INDEX(Kalender!JI$81:JI$110,MAX(1,$F23))&gt;INDEX(Kalender!$B$81:$B$110,MAX(1,$F23)))),2,0))</f>
        <v>0</v>
      </c>
      <c r="JJ23" s="5" t="n">
        <f aca="false">IF(Kalender!JJ23&lt;&gt;1,0,IF(AND($B23&gt;0,INDEX(Kalender!JJ$68:JJ$77,MAX(1,$B23))&gt;INDEX(Kalender!$B$68:$B$77,MAX(1,$B23))),1,0)+IF(OR(AND($C23&gt;0,INDEX(Kalender!JJ$81:JJ$110,MAX(1,$C23))&gt;INDEX(Kalender!$B$81:$B$110,MAX(1,$C23))),AND($D23&gt;0,INDEX(Kalender!JJ$81:JJ$110,MAX(1,$D23))&gt;INDEX(Kalender!$B$81:$B$110,MAX(1,$D23))),AND($E23&gt;0,INDEX(Kalender!JJ$81:JJ$110,MAX(1,$E23))&gt;INDEX(Kalender!$B$81:$B$110,MAX(1,$E23))),AND($F23&gt;0,INDEX(Kalender!JJ$81:JJ$110,MAX(1,$F23))&gt;INDEX(Kalender!$B$81:$B$110,MAX(1,$F23)))),2,0))</f>
        <v>0</v>
      </c>
      <c r="JK23" s="5" t="n">
        <f aca="false">IF(Kalender!JK23&lt;&gt;1,0,IF(AND($B23&gt;0,INDEX(Kalender!JK$68:JK$77,MAX(1,$B23))&gt;INDEX(Kalender!$B$68:$B$77,MAX(1,$B23))),1,0)+IF(OR(AND($C23&gt;0,INDEX(Kalender!JK$81:JK$110,MAX(1,$C23))&gt;INDEX(Kalender!$B$81:$B$110,MAX(1,$C23))),AND($D23&gt;0,INDEX(Kalender!JK$81:JK$110,MAX(1,$D23))&gt;INDEX(Kalender!$B$81:$B$110,MAX(1,$D23))),AND($E23&gt;0,INDEX(Kalender!JK$81:JK$110,MAX(1,$E23))&gt;INDEX(Kalender!$B$81:$B$110,MAX(1,$E23))),AND($F23&gt;0,INDEX(Kalender!JK$81:JK$110,MAX(1,$F23))&gt;INDEX(Kalender!$B$81:$B$110,MAX(1,$F23)))),2,0))</f>
        <v>0</v>
      </c>
      <c r="JL23" s="5" t="n">
        <f aca="false">IF(Kalender!JL23&lt;&gt;1,0,IF(AND($B23&gt;0,INDEX(Kalender!JL$68:JL$77,MAX(1,$B23))&gt;INDEX(Kalender!$B$68:$B$77,MAX(1,$B23))),1,0)+IF(OR(AND($C23&gt;0,INDEX(Kalender!JL$81:JL$110,MAX(1,$C23))&gt;INDEX(Kalender!$B$81:$B$110,MAX(1,$C23))),AND($D23&gt;0,INDEX(Kalender!JL$81:JL$110,MAX(1,$D23))&gt;INDEX(Kalender!$B$81:$B$110,MAX(1,$D23))),AND($E23&gt;0,INDEX(Kalender!JL$81:JL$110,MAX(1,$E23))&gt;INDEX(Kalender!$B$81:$B$110,MAX(1,$E23))),AND($F23&gt;0,INDEX(Kalender!JL$81:JL$110,MAX(1,$F23))&gt;INDEX(Kalender!$B$81:$B$110,MAX(1,$F23)))),2,0))</f>
        <v>0</v>
      </c>
      <c r="JM23" s="5" t="n">
        <f aca="false">IF(Kalender!JM23&lt;&gt;1,0,IF(AND($B23&gt;0,INDEX(Kalender!JM$68:JM$77,MAX(1,$B23))&gt;INDEX(Kalender!$B$68:$B$77,MAX(1,$B23))),1,0)+IF(OR(AND($C23&gt;0,INDEX(Kalender!JM$81:JM$110,MAX(1,$C23))&gt;INDEX(Kalender!$B$81:$B$110,MAX(1,$C23))),AND($D23&gt;0,INDEX(Kalender!JM$81:JM$110,MAX(1,$D23))&gt;INDEX(Kalender!$B$81:$B$110,MAX(1,$D23))),AND($E23&gt;0,INDEX(Kalender!JM$81:JM$110,MAX(1,$E23))&gt;INDEX(Kalender!$B$81:$B$110,MAX(1,$E23))),AND($F23&gt;0,INDEX(Kalender!JM$81:JM$110,MAX(1,$F23))&gt;INDEX(Kalender!$B$81:$B$110,MAX(1,$F23)))),2,0))</f>
        <v>0</v>
      </c>
      <c r="JN23" s="5" t="n">
        <f aca="false">IF(Kalender!JN23&lt;&gt;1,0,IF(AND($B23&gt;0,INDEX(Kalender!JN$68:JN$77,MAX(1,$B23))&gt;INDEX(Kalender!$B$68:$B$77,MAX(1,$B23))),1,0)+IF(OR(AND($C23&gt;0,INDEX(Kalender!JN$81:JN$110,MAX(1,$C23))&gt;INDEX(Kalender!$B$81:$B$110,MAX(1,$C23))),AND($D23&gt;0,INDEX(Kalender!JN$81:JN$110,MAX(1,$D23))&gt;INDEX(Kalender!$B$81:$B$110,MAX(1,$D23))),AND($E23&gt;0,INDEX(Kalender!JN$81:JN$110,MAX(1,$E23))&gt;INDEX(Kalender!$B$81:$B$110,MAX(1,$E23))),AND($F23&gt;0,INDEX(Kalender!JN$81:JN$110,MAX(1,$F23))&gt;INDEX(Kalender!$B$81:$B$110,MAX(1,$F23)))),2,0))</f>
        <v>0</v>
      </c>
      <c r="JO23" s="5" t="n">
        <f aca="false">IF(Kalender!JO23&lt;&gt;1,0,IF(AND($B23&gt;0,INDEX(Kalender!JO$68:JO$77,MAX(1,$B23))&gt;INDEX(Kalender!$B$68:$B$77,MAX(1,$B23))),1,0)+IF(OR(AND($C23&gt;0,INDEX(Kalender!JO$81:JO$110,MAX(1,$C23))&gt;INDEX(Kalender!$B$81:$B$110,MAX(1,$C23))),AND($D23&gt;0,INDEX(Kalender!JO$81:JO$110,MAX(1,$D23))&gt;INDEX(Kalender!$B$81:$B$110,MAX(1,$D23))),AND($E23&gt;0,INDEX(Kalender!JO$81:JO$110,MAX(1,$E23))&gt;INDEX(Kalender!$B$81:$B$110,MAX(1,$E23))),AND($F23&gt;0,INDEX(Kalender!JO$81:JO$110,MAX(1,$F23))&gt;INDEX(Kalender!$B$81:$B$110,MAX(1,$F23)))),2,0))</f>
        <v>0</v>
      </c>
      <c r="JP23" s="5" t="n">
        <f aca="false">IF(Kalender!JP23&lt;&gt;1,0,IF(AND($B23&gt;0,INDEX(Kalender!JP$68:JP$77,MAX(1,$B23))&gt;INDEX(Kalender!$B$68:$B$77,MAX(1,$B23))),1,0)+IF(OR(AND($C23&gt;0,INDEX(Kalender!JP$81:JP$110,MAX(1,$C23))&gt;INDEX(Kalender!$B$81:$B$110,MAX(1,$C23))),AND($D23&gt;0,INDEX(Kalender!JP$81:JP$110,MAX(1,$D23))&gt;INDEX(Kalender!$B$81:$B$110,MAX(1,$D23))),AND($E23&gt;0,INDEX(Kalender!JP$81:JP$110,MAX(1,$E23))&gt;INDEX(Kalender!$B$81:$B$110,MAX(1,$E23))),AND($F23&gt;0,INDEX(Kalender!JP$81:JP$110,MAX(1,$F23))&gt;INDEX(Kalender!$B$81:$B$110,MAX(1,$F23)))),2,0))</f>
        <v>0</v>
      </c>
      <c r="JQ23" s="5" t="n">
        <f aca="false">IF(Kalender!JQ23&lt;&gt;1,0,IF(AND($B23&gt;0,INDEX(Kalender!JQ$68:JQ$77,MAX(1,$B23))&gt;INDEX(Kalender!$B$68:$B$77,MAX(1,$B23))),1,0)+IF(OR(AND($C23&gt;0,INDEX(Kalender!JQ$81:JQ$110,MAX(1,$C23))&gt;INDEX(Kalender!$B$81:$B$110,MAX(1,$C23))),AND($D23&gt;0,INDEX(Kalender!JQ$81:JQ$110,MAX(1,$D23))&gt;INDEX(Kalender!$B$81:$B$110,MAX(1,$D23))),AND($E23&gt;0,INDEX(Kalender!JQ$81:JQ$110,MAX(1,$E23))&gt;INDEX(Kalender!$B$81:$B$110,MAX(1,$E23))),AND($F23&gt;0,INDEX(Kalender!JQ$81:JQ$110,MAX(1,$F23))&gt;INDEX(Kalender!$B$81:$B$110,MAX(1,$F23)))),2,0))</f>
        <v>0</v>
      </c>
      <c r="JR23" s="5" t="n">
        <f aca="false">IF(Kalender!JR23&lt;&gt;1,0,IF(AND($B23&gt;0,INDEX(Kalender!JR$68:JR$77,MAX(1,$B23))&gt;INDEX(Kalender!$B$68:$B$77,MAX(1,$B23))),1,0)+IF(OR(AND($C23&gt;0,INDEX(Kalender!JR$81:JR$110,MAX(1,$C23))&gt;INDEX(Kalender!$B$81:$B$110,MAX(1,$C23))),AND($D23&gt;0,INDEX(Kalender!JR$81:JR$110,MAX(1,$D23))&gt;INDEX(Kalender!$B$81:$B$110,MAX(1,$D23))),AND($E23&gt;0,INDEX(Kalender!JR$81:JR$110,MAX(1,$E23))&gt;INDEX(Kalender!$B$81:$B$110,MAX(1,$E23))),AND($F23&gt;0,INDEX(Kalender!JR$81:JR$110,MAX(1,$F23))&gt;INDEX(Kalender!$B$81:$B$110,MAX(1,$F23)))),2,0))</f>
        <v>0</v>
      </c>
      <c r="JS23" s="5" t="n">
        <f aca="false">IF(Kalender!JS23&lt;&gt;1,0,IF(AND($B23&gt;0,INDEX(Kalender!JS$68:JS$77,MAX(1,$B23))&gt;INDEX(Kalender!$B$68:$B$77,MAX(1,$B23))),1,0)+IF(OR(AND($C23&gt;0,INDEX(Kalender!JS$81:JS$110,MAX(1,$C23))&gt;INDEX(Kalender!$B$81:$B$110,MAX(1,$C23))),AND($D23&gt;0,INDEX(Kalender!JS$81:JS$110,MAX(1,$D23))&gt;INDEX(Kalender!$B$81:$B$110,MAX(1,$D23))),AND($E23&gt;0,INDEX(Kalender!JS$81:JS$110,MAX(1,$E23))&gt;INDEX(Kalender!$B$81:$B$110,MAX(1,$E23))),AND($F23&gt;0,INDEX(Kalender!JS$81:JS$110,MAX(1,$F23))&gt;INDEX(Kalender!$B$81:$B$110,MAX(1,$F23)))),2,0))</f>
        <v>0</v>
      </c>
      <c r="JT23" s="5" t="n">
        <f aca="false">IF(Kalender!JT23&lt;&gt;1,0,IF(AND($B23&gt;0,INDEX(Kalender!JT$68:JT$77,MAX(1,$B23))&gt;INDEX(Kalender!$B$68:$B$77,MAX(1,$B23))),1,0)+IF(OR(AND($C23&gt;0,INDEX(Kalender!JT$81:JT$110,MAX(1,$C23))&gt;INDEX(Kalender!$B$81:$B$110,MAX(1,$C23))),AND($D23&gt;0,INDEX(Kalender!JT$81:JT$110,MAX(1,$D23))&gt;INDEX(Kalender!$B$81:$B$110,MAX(1,$D23))),AND($E23&gt;0,INDEX(Kalender!JT$81:JT$110,MAX(1,$E23))&gt;INDEX(Kalender!$B$81:$B$110,MAX(1,$E23))),AND($F23&gt;0,INDEX(Kalender!JT$81:JT$110,MAX(1,$F23))&gt;INDEX(Kalender!$B$81:$B$110,MAX(1,$F23)))),2,0))</f>
        <v>0</v>
      </c>
      <c r="JU23" s="5" t="n">
        <f aca="false">IF(Kalender!JU23&lt;&gt;1,0,IF(AND($B23&gt;0,INDEX(Kalender!JU$68:JU$77,MAX(1,$B23))&gt;INDEX(Kalender!$B$68:$B$77,MAX(1,$B23))),1,0)+IF(OR(AND($C23&gt;0,INDEX(Kalender!JU$81:JU$110,MAX(1,$C23))&gt;INDEX(Kalender!$B$81:$B$110,MAX(1,$C23))),AND($D23&gt;0,INDEX(Kalender!JU$81:JU$110,MAX(1,$D23))&gt;INDEX(Kalender!$B$81:$B$110,MAX(1,$D23))),AND($E23&gt;0,INDEX(Kalender!JU$81:JU$110,MAX(1,$E23))&gt;INDEX(Kalender!$B$81:$B$110,MAX(1,$E23))),AND($F23&gt;0,INDEX(Kalender!JU$81:JU$110,MAX(1,$F23))&gt;INDEX(Kalender!$B$81:$B$110,MAX(1,$F23)))),2,0))</f>
        <v>0</v>
      </c>
      <c r="JV23" s="5" t="n">
        <f aca="false">IF(Kalender!JV23&lt;&gt;1,0,IF(AND($B23&gt;0,INDEX(Kalender!JV$68:JV$77,MAX(1,$B23))&gt;INDEX(Kalender!$B$68:$B$77,MAX(1,$B23))),1,0)+IF(OR(AND($C23&gt;0,INDEX(Kalender!JV$81:JV$110,MAX(1,$C23))&gt;INDEX(Kalender!$B$81:$B$110,MAX(1,$C23))),AND($D23&gt;0,INDEX(Kalender!JV$81:JV$110,MAX(1,$D23))&gt;INDEX(Kalender!$B$81:$B$110,MAX(1,$D23))),AND($E23&gt;0,INDEX(Kalender!JV$81:JV$110,MAX(1,$E23))&gt;INDEX(Kalender!$B$81:$B$110,MAX(1,$E23))),AND($F23&gt;0,INDEX(Kalender!JV$81:JV$110,MAX(1,$F23))&gt;INDEX(Kalender!$B$81:$B$110,MAX(1,$F23)))),2,0))</f>
        <v>0</v>
      </c>
      <c r="JW23" s="5" t="n">
        <f aca="false">IF(Kalender!JW23&lt;&gt;1,0,IF(AND($B23&gt;0,INDEX(Kalender!JW$68:JW$77,MAX(1,$B23))&gt;INDEX(Kalender!$B$68:$B$77,MAX(1,$B23))),1,0)+IF(OR(AND($C23&gt;0,INDEX(Kalender!JW$81:JW$110,MAX(1,$C23))&gt;INDEX(Kalender!$B$81:$B$110,MAX(1,$C23))),AND($D23&gt;0,INDEX(Kalender!JW$81:JW$110,MAX(1,$D23))&gt;INDEX(Kalender!$B$81:$B$110,MAX(1,$D23))),AND($E23&gt;0,INDEX(Kalender!JW$81:JW$110,MAX(1,$E23))&gt;INDEX(Kalender!$B$81:$B$110,MAX(1,$E23))),AND($F23&gt;0,INDEX(Kalender!JW$81:JW$110,MAX(1,$F23))&gt;INDEX(Kalender!$B$81:$B$110,MAX(1,$F23)))),2,0))</f>
        <v>0</v>
      </c>
      <c r="JX23" s="5" t="n">
        <f aca="false">IF(Kalender!JX23&lt;&gt;1,0,IF(AND($B23&gt;0,INDEX(Kalender!JX$68:JX$77,MAX(1,$B23))&gt;INDEX(Kalender!$B$68:$B$77,MAX(1,$B23))),1,0)+IF(OR(AND($C23&gt;0,INDEX(Kalender!JX$81:JX$110,MAX(1,$C23))&gt;INDEX(Kalender!$B$81:$B$110,MAX(1,$C23))),AND($D23&gt;0,INDEX(Kalender!JX$81:JX$110,MAX(1,$D23))&gt;INDEX(Kalender!$B$81:$B$110,MAX(1,$D23))),AND($E23&gt;0,INDEX(Kalender!JX$81:JX$110,MAX(1,$E23))&gt;INDEX(Kalender!$B$81:$B$110,MAX(1,$E23))),AND($F23&gt;0,INDEX(Kalender!JX$81:JX$110,MAX(1,$F23))&gt;INDEX(Kalender!$B$81:$B$110,MAX(1,$F23)))),2,0))</f>
        <v>0</v>
      </c>
      <c r="JY23" s="5" t="n">
        <f aca="false">IF(Kalender!JY23&lt;&gt;1,0,IF(AND($B23&gt;0,INDEX(Kalender!JY$68:JY$77,MAX(1,$B23))&gt;INDEX(Kalender!$B$68:$B$77,MAX(1,$B23))),1,0)+IF(OR(AND($C23&gt;0,INDEX(Kalender!JY$81:JY$110,MAX(1,$C23))&gt;INDEX(Kalender!$B$81:$B$110,MAX(1,$C23))),AND($D23&gt;0,INDEX(Kalender!JY$81:JY$110,MAX(1,$D23))&gt;INDEX(Kalender!$B$81:$B$110,MAX(1,$D23))),AND($E23&gt;0,INDEX(Kalender!JY$81:JY$110,MAX(1,$E23))&gt;INDEX(Kalender!$B$81:$B$110,MAX(1,$E23))),AND($F23&gt;0,INDEX(Kalender!JY$81:JY$110,MAX(1,$F23))&gt;INDEX(Kalender!$B$81:$B$110,MAX(1,$F23)))),2,0))</f>
        <v>0</v>
      </c>
      <c r="JZ23" s="5" t="n">
        <f aca="false">IF(Kalender!JZ23&lt;&gt;1,0,IF(AND($B23&gt;0,INDEX(Kalender!JZ$68:JZ$77,MAX(1,$B23))&gt;INDEX(Kalender!$B$68:$B$77,MAX(1,$B23))),1,0)+IF(OR(AND($C23&gt;0,INDEX(Kalender!JZ$81:JZ$110,MAX(1,$C23))&gt;INDEX(Kalender!$B$81:$B$110,MAX(1,$C23))),AND($D23&gt;0,INDEX(Kalender!JZ$81:JZ$110,MAX(1,$D23))&gt;INDEX(Kalender!$B$81:$B$110,MAX(1,$D23))),AND($E23&gt;0,INDEX(Kalender!JZ$81:JZ$110,MAX(1,$E23))&gt;INDEX(Kalender!$B$81:$B$110,MAX(1,$E23))),AND($F23&gt;0,INDEX(Kalender!JZ$81:JZ$110,MAX(1,$F23))&gt;INDEX(Kalender!$B$81:$B$110,MAX(1,$F23)))),2,0))</f>
        <v>0</v>
      </c>
      <c r="KA23" s="5" t="n">
        <f aca="false">IF(Kalender!KA23&lt;&gt;1,0,IF(AND($B23&gt;0,INDEX(Kalender!KA$68:KA$77,MAX(1,$B23))&gt;INDEX(Kalender!$B$68:$B$77,MAX(1,$B23))),1,0)+IF(OR(AND($C23&gt;0,INDEX(Kalender!KA$81:KA$110,MAX(1,$C23))&gt;INDEX(Kalender!$B$81:$B$110,MAX(1,$C23))),AND($D23&gt;0,INDEX(Kalender!KA$81:KA$110,MAX(1,$D23))&gt;INDEX(Kalender!$B$81:$B$110,MAX(1,$D23))),AND($E23&gt;0,INDEX(Kalender!KA$81:KA$110,MAX(1,$E23))&gt;INDEX(Kalender!$B$81:$B$110,MAX(1,$E23))),AND($F23&gt;0,INDEX(Kalender!KA$81:KA$110,MAX(1,$F23))&gt;INDEX(Kalender!$B$81:$B$110,MAX(1,$F23)))),2,0))</f>
        <v>0</v>
      </c>
      <c r="KB23" s="5" t="n">
        <f aca="false">IF(Kalender!KB23&lt;&gt;1,0,IF(AND($B23&gt;0,INDEX(Kalender!KB$68:KB$77,MAX(1,$B23))&gt;INDEX(Kalender!$B$68:$B$77,MAX(1,$B23))),1,0)+IF(OR(AND($C23&gt;0,INDEX(Kalender!KB$81:KB$110,MAX(1,$C23))&gt;INDEX(Kalender!$B$81:$B$110,MAX(1,$C23))),AND($D23&gt;0,INDEX(Kalender!KB$81:KB$110,MAX(1,$D23))&gt;INDEX(Kalender!$B$81:$B$110,MAX(1,$D23))),AND($E23&gt;0,INDEX(Kalender!KB$81:KB$110,MAX(1,$E23))&gt;INDEX(Kalender!$B$81:$B$110,MAX(1,$E23))),AND($F23&gt;0,INDEX(Kalender!KB$81:KB$110,MAX(1,$F23))&gt;INDEX(Kalender!$B$81:$B$110,MAX(1,$F23)))),2,0))</f>
        <v>0</v>
      </c>
      <c r="KC23" s="5" t="n">
        <f aca="false">IF(Kalender!KC23&lt;&gt;1,0,IF(AND($B23&gt;0,INDEX(Kalender!KC$68:KC$77,MAX(1,$B23))&gt;INDEX(Kalender!$B$68:$B$77,MAX(1,$B23))),1,0)+IF(OR(AND($C23&gt;0,INDEX(Kalender!KC$81:KC$110,MAX(1,$C23))&gt;INDEX(Kalender!$B$81:$B$110,MAX(1,$C23))),AND($D23&gt;0,INDEX(Kalender!KC$81:KC$110,MAX(1,$D23))&gt;INDEX(Kalender!$B$81:$B$110,MAX(1,$D23))),AND($E23&gt;0,INDEX(Kalender!KC$81:KC$110,MAX(1,$E23))&gt;INDEX(Kalender!$B$81:$B$110,MAX(1,$E23))),AND($F23&gt;0,INDEX(Kalender!KC$81:KC$110,MAX(1,$F23))&gt;INDEX(Kalender!$B$81:$B$110,MAX(1,$F23)))),2,0))</f>
        <v>0</v>
      </c>
      <c r="KD23" s="5" t="n">
        <f aca="false">IF(Kalender!KD23&lt;&gt;1,0,IF(AND($B23&gt;0,INDEX(Kalender!KD$68:KD$77,MAX(1,$B23))&gt;INDEX(Kalender!$B$68:$B$77,MAX(1,$B23))),1,0)+IF(OR(AND($C23&gt;0,INDEX(Kalender!KD$81:KD$110,MAX(1,$C23))&gt;INDEX(Kalender!$B$81:$B$110,MAX(1,$C23))),AND($D23&gt;0,INDEX(Kalender!KD$81:KD$110,MAX(1,$D23))&gt;INDEX(Kalender!$B$81:$B$110,MAX(1,$D23))),AND($E23&gt;0,INDEX(Kalender!KD$81:KD$110,MAX(1,$E23))&gt;INDEX(Kalender!$B$81:$B$110,MAX(1,$E23))),AND($F23&gt;0,INDEX(Kalender!KD$81:KD$110,MAX(1,$F23))&gt;INDEX(Kalender!$B$81:$B$110,MAX(1,$F23)))),2,0))</f>
        <v>0</v>
      </c>
      <c r="KE23" s="5" t="n">
        <f aca="false">IF(Kalender!KE23&lt;&gt;1,0,IF(AND($B23&gt;0,INDEX(Kalender!KE$68:KE$77,MAX(1,$B23))&gt;INDEX(Kalender!$B$68:$B$77,MAX(1,$B23))),1,0)+IF(OR(AND($C23&gt;0,INDEX(Kalender!KE$81:KE$110,MAX(1,$C23))&gt;INDEX(Kalender!$B$81:$B$110,MAX(1,$C23))),AND($D23&gt;0,INDEX(Kalender!KE$81:KE$110,MAX(1,$D23))&gt;INDEX(Kalender!$B$81:$B$110,MAX(1,$D23))),AND($E23&gt;0,INDEX(Kalender!KE$81:KE$110,MAX(1,$E23))&gt;INDEX(Kalender!$B$81:$B$110,MAX(1,$E23))),AND($F23&gt;0,INDEX(Kalender!KE$81:KE$110,MAX(1,$F23))&gt;INDEX(Kalender!$B$81:$B$110,MAX(1,$F23)))),2,0))</f>
        <v>0</v>
      </c>
      <c r="KF23" s="5" t="n">
        <f aca="false">IF(Kalender!KF23&lt;&gt;1,0,IF(AND($B23&gt;0,INDEX(Kalender!KF$68:KF$77,MAX(1,$B23))&gt;INDEX(Kalender!$B$68:$B$77,MAX(1,$B23))),1,0)+IF(OR(AND($C23&gt;0,INDEX(Kalender!KF$81:KF$110,MAX(1,$C23))&gt;INDEX(Kalender!$B$81:$B$110,MAX(1,$C23))),AND($D23&gt;0,INDEX(Kalender!KF$81:KF$110,MAX(1,$D23))&gt;INDEX(Kalender!$B$81:$B$110,MAX(1,$D23))),AND($E23&gt;0,INDEX(Kalender!KF$81:KF$110,MAX(1,$E23))&gt;INDEX(Kalender!$B$81:$B$110,MAX(1,$E23))),AND($F23&gt;0,INDEX(Kalender!KF$81:KF$110,MAX(1,$F23))&gt;INDEX(Kalender!$B$81:$B$110,MAX(1,$F23)))),2,0))</f>
        <v>0</v>
      </c>
      <c r="KG23" s="5" t="n">
        <f aca="false">IF(Kalender!KG23&lt;&gt;1,0,IF(AND($B23&gt;0,INDEX(Kalender!KG$68:KG$77,MAX(1,$B23))&gt;INDEX(Kalender!$B$68:$B$77,MAX(1,$B23))),1,0)+IF(OR(AND($C23&gt;0,INDEX(Kalender!KG$81:KG$110,MAX(1,$C23))&gt;INDEX(Kalender!$B$81:$B$110,MAX(1,$C23))),AND($D23&gt;0,INDEX(Kalender!KG$81:KG$110,MAX(1,$D23))&gt;INDEX(Kalender!$B$81:$B$110,MAX(1,$D23))),AND($E23&gt;0,INDEX(Kalender!KG$81:KG$110,MAX(1,$E23))&gt;INDEX(Kalender!$B$81:$B$110,MAX(1,$E23))),AND($F23&gt;0,INDEX(Kalender!KG$81:KG$110,MAX(1,$F23))&gt;INDEX(Kalender!$B$81:$B$110,MAX(1,$F23)))),2,0))</f>
        <v>0</v>
      </c>
      <c r="KH23" s="5" t="n">
        <f aca="false">IF(Kalender!KH23&lt;&gt;1,0,IF(AND($B23&gt;0,INDEX(Kalender!KH$68:KH$77,MAX(1,$B23))&gt;INDEX(Kalender!$B$68:$B$77,MAX(1,$B23))),1,0)+IF(OR(AND($C23&gt;0,INDEX(Kalender!KH$81:KH$110,MAX(1,$C23))&gt;INDEX(Kalender!$B$81:$B$110,MAX(1,$C23))),AND($D23&gt;0,INDEX(Kalender!KH$81:KH$110,MAX(1,$D23))&gt;INDEX(Kalender!$B$81:$B$110,MAX(1,$D23))),AND($E23&gt;0,INDEX(Kalender!KH$81:KH$110,MAX(1,$E23))&gt;INDEX(Kalender!$B$81:$B$110,MAX(1,$E23))),AND($F23&gt;0,INDEX(Kalender!KH$81:KH$110,MAX(1,$F23))&gt;INDEX(Kalender!$B$81:$B$110,MAX(1,$F23)))),2,0))</f>
        <v>0</v>
      </c>
      <c r="KI23" s="5" t="n">
        <f aca="false">IF(Kalender!KI23&lt;&gt;1,0,IF(AND($B23&gt;0,INDEX(Kalender!KI$68:KI$77,MAX(1,$B23))&gt;INDEX(Kalender!$B$68:$B$77,MAX(1,$B23))),1,0)+IF(OR(AND($C23&gt;0,INDEX(Kalender!KI$81:KI$110,MAX(1,$C23))&gt;INDEX(Kalender!$B$81:$B$110,MAX(1,$C23))),AND($D23&gt;0,INDEX(Kalender!KI$81:KI$110,MAX(1,$D23))&gt;INDEX(Kalender!$B$81:$B$110,MAX(1,$D23))),AND($E23&gt;0,INDEX(Kalender!KI$81:KI$110,MAX(1,$E23))&gt;INDEX(Kalender!$B$81:$B$110,MAX(1,$E23))),AND($F23&gt;0,INDEX(Kalender!KI$81:KI$110,MAX(1,$F23))&gt;INDEX(Kalender!$B$81:$B$110,MAX(1,$F23)))),2,0))</f>
        <v>0</v>
      </c>
      <c r="KJ23" s="5" t="n">
        <f aca="false">IF(Kalender!KJ23&lt;&gt;1,0,IF(AND($B23&gt;0,INDEX(Kalender!KJ$68:KJ$77,MAX(1,$B23))&gt;INDEX(Kalender!$B$68:$B$77,MAX(1,$B23))),1,0)+IF(OR(AND($C23&gt;0,INDEX(Kalender!KJ$81:KJ$110,MAX(1,$C23))&gt;INDEX(Kalender!$B$81:$B$110,MAX(1,$C23))),AND($D23&gt;0,INDEX(Kalender!KJ$81:KJ$110,MAX(1,$D23))&gt;INDEX(Kalender!$B$81:$B$110,MAX(1,$D23))),AND($E23&gt;0,INDEX(Kalender!KJ$81:KJ$110,MAX(1,$E23))&gt;INDEX(Kalender!$B$81:$B$110,MAX(1,$E23))),AND($F23&gt;0,INDEX(Kalender!KJ$81:KJ$110,MAX(1,$F23))&gt;INDEX(Kalender!$B$81:$B$110,MAX(1,$F23)))),2,0))</f>
        <v>0</v>
      </c>
      <c r="KK23" s="5" t="n">
        <f aca="false">IF(Kalender!KK23&lt;&gt;1,0,IF(AND($B23&gt;0,INDEX(Kalender!KK$68:KK$77,MAX(1,$B23))&gt;INDEX(Kalender!$B$68:$B$77,MAX(1,$B23))),1,0)+IF(OR(AND($C23&gt;0,INDEX(Kalender!KK$81:KK$110,MAX(1,$C23))&gt;INDEX(Kalender!$B$81:$B$110,MAX(1,$C23))),AND($D23&gt;0,INDEX(Kalender!KK$81:KK$110,MAX(1,$D23))&gt;INDEX(Kalender!$B$81:$B$110,MAX(1,$D23))),AND($E23&gt;0,INDEX(Kalender!KK$81:KK$110,MAX(1,$E23))&gt;INDEX(Kalender!$B$81:$B$110,MAX(1,$E23))),AND($F23&gt;0,INDEX(Kalender!KK$81:KK$110,MAX(1,$F23))&gt;INDEX(Kalender!$B$81:$B$110,MAX(1,$F23)))),2,0))</f>
        <v>0</v>
      </c>
      <c r="KL23" s="5" t="n">
        <f aca="false">IF(Kalender!KL23&lt;&gt;1,0,IF(AND($B23&gt;0,INDEX(Kalender!KL$68:KL$77,MAX(1,$B23))&gt;INDEX(Kalender!$B$68:$B$77,MAX(1,$B23))),1,0)+IF(OR(AND($C23&gt;0,INDEX(Kalender!KL$81:KL$110,MAX(1,$C23))&gt;INDEX(Kalender!$B$81:$B$110,MAX(1,$C23))),AND($D23&gt;0,INDEX(Kalender!KL$81:KL$110,MAX(1,$D23))&gt;INDEX(Kalender!$B$81:$B$110,MAX(1,$D23))),AND($E23&gt;0,INDEX(Kalender!KL$81:KL$110,MAX(1,$E23))&gt;INDEX(Kalender!$B$81:$B$110,MAX(1,$E23))),AND($F23&gt;0,INDEX(Kalender!KL$81:KL$110,MAX(1,$F23))&gt;INDEX(Kalender!$B$81:$B$110,MAX(1,$F23)))),2,0))</f>
        <v>0</v>
      </c>
      <c r="KM23" s="5" t="n">
        <f aca="false">IF(Kalender!KM23&lt;&gt;1,0,IF(AND($B23&gt;0,INDEX(Kalender!KM$68:KM$77,MAX(1,$B23))&gt;INDEX(Kalender!$B$68:$B$77,MAX(1,$B23))),1,0)+IF(OR(AND($C23&gt;0,INDEX(Kalender!KM$81:KM$110,MAX(1,$C23))&gt;INDEX(Kalender!$B$81:$B$110,MAX(1,$C23))),AND($D23&gt;0,INDEX(Kalender!KM$81:KM$110,MAX(1,$D23))&gt;INDEX(Kalender!$B$81:$B$110,MAX(1,$D23))),AND($E23&gt;0,INDEX(Kalender!KM$81:KM$110,MAX(1,$E23))&gt;INDEX(Kalender!$B$81:$B$110,MAX(1,$E23))),AND($F23&gt;0,INDEX(Kalender!KM$81:KM$110,MAX(1,$F23))&gt;INDEX(Kalender!$B$81:$B$110,MAX(1,$F23)))),2,0))</f>
        <v>0</v>
      </c>
      <c r="KN23" s="5" t="n">
        <f aca="false">IF(Kalender!KN23&lt;&gt;1,0,IF(AND($B23&gt;0,INDEX(Kalender!KN$68:KN$77,MAX(1,$B23))&gt;INDEX(Kalender!$B$68:$B$77,MAX(1,$B23))),1,0)+IF(OR(AND($C23&gt;0,INDEX(Kalender!KN$81:KN$110,MAX(1,$C23))&gt;INDEX(Kalender!$B$81:$B$110,MAX(1,$C23))),AND($D23&gt;0,INDEX(Kalender!KN$81:KN$110,MAX(1,$D23))&gt;INDEX(Kalender!$B$81:$B$110,MAX(1,$D23))),AND($E23&gt;0,INDEX(Kalender!KN$81:KN$110,MAX(1,$E23))&gt;INDEX(Kalender!$B$81:$B$110,MAX(1,$E23))),AND($F23&gt;0,INDEX(Kalender!KN$81:KN$110,MAX(1,$F23))&gt;INDEX(Kalender!$B$81:$B$110,MAX(1,$F23)))),2,0))</f>
        <v>0</v>
      </c>
      <c r="KO23" s="5" t="n">
        <f aca="false">IF(Kalender!KO23&lt;&gt;1,0,IF(AND($B23&gt;0,INDEX(Kalender!KO$68:KO$77,MAX(1,$B23))&gt;INDEX(Kalender!$B$68:$B$77,MAX(1,$B23))),1,0)+IF(OR(AND($C23&gt;0,INDEX(Kalender!KO$81:KO$110,MAX(1,$C23))&gt;INDEX(Kalender!$B$81:$B$110,MAX(1,$C23))),AND($D23&gt;0,INDEX(Kalender!KO$81:KO$110,MAX(1,$D23))&gt;INDEX(Kalender!$B$81:$B$110,MAX(1,$D23))),AND($E23&gt;0,INDEX(Kalender!KO$81:KO$110,MAX(1,$E23))&gt;INDEX(Kalender!$B$81:$B$110,MAX(1,$E23))),AND($F23&gt;0,INDEX(Kalender!KO$81:KO$110,MAX(1,$F23))&gt;INDEX(Kalender!$B$81:$B$110,MAX(1,$F23)))),2,0))</f>
        <v>0</v>
      </c>
      <c r="KP23" s="5" t="n">
        <f aca="false">IF(Kalender!KP23&lt;&gt;1,0,IF(AND($B23&gt;0,INDEX(Kalender!KP$68:KP$77,MAX(1,$B23))&gt;INDEX(Kalender!$B$68:$B$77,MAX(1,$B23))),1,0)+IF(OR(AND($C23&gt;0,INDEX(Kalender!KP$81:KP$110,MAX(1,$C23))&gt;INDEX(Kalender!$B$81:$B$110,MAX(1,$C23))),AND($D23&gt;0,INDEX(Kalender!KP$81:KP$110,MAX(1,$D23))&gt;INDEX(Kalender!$B$81:$B$110,MAX(1,$D23))),AND($E23&gt;0,INDEX(Kalender!KP$81:KP$110,MAX(1,$E23))&gt;INDEX(Kalender!$B$81:$B$110,MAX(1,$E23))),AND($F23&gt;0,INDEX(Kalender!KP$81:KP$110,MAX(1,$F23))&gt;INDEX(Kalender!$B$81:$B$110,MAX(1,$F23)))),2,0))</f>
        <v>0</v>
      </c>
      <c r="KQ23" s="5" t="n">
        <f aca="false">IF(Kalender!KQ23&lt;&gt;1,0,IF(AND($B23&gt;0,INDEX(Kalender!KQ$68:KQ$77,MAX(1,$B23))&gt;INDEX(Kalender!$B$68:$B$77,MAX(1,$B23))),1,0)+IF(OR(AND($C23&gt;0,INDEX(Kalender!KQ$81:KQ$110,MAX(1,$C23))&gt;INDEX(Kalender!$B$81:$B$110,MAX(1,$C23))),AND($D23&gt;0,INDEX(Kalender!KQ$81:KQ$110,MAX(1,$D23))&gt;INDEX(Kalender!$B$81:$B$110,MAX(1,$D23))),AND($E23&gt;0,INDEX(Kalender!KQ$81:KQ$110,MAX(1,$E23))&gt;INDEX(Kalender!$B$81:$B$110,MAX(1,$E23))),AND($F23&gt;0,INDEX(Kalender!KQ$81:KQ$110,MAX(1,$F23))&gt;INDEX(Kalender!$B$81:$B$110,MAX(1,$F23)))),2,0))</f>
        <v>0</v>
      </c>
      <c r="KR23" s="5" t="n">
        <f aca="false">IF(Kalender!KR23&lt;&gt;1,0,IF(AND($B23&gt;0,INDEX(Kalender!KR$68:KR$77,MAX(1,$B23))&gt;INDEX(Kalender!$B$68:$B$77,MAX(1,$B23))),1,0)+IF(OR(AND($C23&gt;0,INDEX(Kalender!KR$81:KR$110,MAX(1,$C23))&gt;INDEX(Kalender!$B$81:$B$110,MAX(1,$C23))),AND($D23&gt;0,INDEX(Kalender!KR$81:KR$110,MAX(1,$D23))&gt;INDEX(Kalender!$B$81:$B$110,MAX(1,$D23))),AND($E23&gt;0,INDEX(Kalender!KR$81:KR$110,MAX(1,$E23))&gt;INDEX(Kalender!$B$81:$B$110,MAX(1,$E23))),AND($F23&gt;0,INDEX(Kalender!KR$81:KR$110,MAX(1,$F23))&gt;INDEX(Kalender!$B$81:$B$110,MAX(1,$F23)))),2,0))</f>
        <v>0</v>
      </c>
      <c r="KS23" s="5" t="n">
        <f aca="false">IF(Kalender!KS23&lt;&gt;1,0,IF(AND($B23&gt;0,INDEX(Kalender!KS$68:KS$77,MAX(1,$B23))&gt;INDEX(Kalender!$B$68:$B$77,MAX(1,$B23))),1,0)+IF(OR(AND($C23&gt;0,INDEX(Kalender!KS$81:KS$110,MAX(1,$C23))&gt;INDEX(Kalender!$B$81:$B$110,MAX(1,$C23))),AND($D23&gt;0,INDEX(Kalender!KS$81:KS$110,MAX(1,$D23))&gt;INDEX(Kalender!$B$81:$B$110,MAX(1,$D23))),AND($E23&gt;0,INDEX(Kalender!KS$81:KS$110,MAX(1,$E23))&gt;INDEX(Kalender!$B$81:$B$110,MAX(1,$E23))),AND($F23&gt;0,INDEX(Kalender!KS$81:KS$110,MAX(1,$F23))&gt;INDEX(Kalender!$B$81:$B$110,MAX(1,$F23)))),2,0))</f>
        <v>0</v>
      </c>
      <c r="KT23" s="5" t="n">
        <f aca="false">IF(Kalender!KT23&lt;&gt;1,0,IF(AND($B23&gt;0,INDEX(Kalender!KT$68:KT$77,MAX(1,$B23))&gt;INDEX(Kalender!$B$68:$B$77,MAX(1,$B23))),1,0)+IF(OR(AND($C23&gt;0,INDEX(Kalender!KT$81:KT$110,MAX(1,$C23))&gt;INDEX(Kalender!$B$81:$B$110,MAX(1,$C23))),AND($D23&gt;0,INDEX(Kalender!KT$81:KT$110,MAX(1,$D23))&gt;INDEX(Kalender!$B$81:$B$110,MAX(1,$D23))),AND($E23&gt;0,INDEX(Kalender!KT$81:KT$110,MAX(1,$E23))&gt;INDEX(Kalender!$B$81:$B$110,MAX(1,$E23))),AND($F23&gt;0,INDEX(Kalender!KT$81:KT$110,MAX(1,$F23))&gt;INDEX(Kalender!$B$81:$B$110,MAX(1,$F23)))),2,0))</f>
        <v>0</v>
      </c>
      <c r="KU23" s="5" t="n">
        <f aca="false">IF(Kalender!KU23&lt;&gt;1,0,IF(AND($B23&gt;0,INDEX(Kalender!KU$68:KU$77,MAX(1,$B23))&gt;INDEX(Kalender!$B$68:$B$77,MAX(1,$B23))),1,0)+IF(OR(AND($C23&gt;0,INDEX(Kalender!KU$81:KU$110,MAX(1,$C23))&gt;INDEX(Kalender!$B$81:$B$110,MAX(1,$C23))),AND($D23&gt;0,INDEX(Kalender!KU$81:KU$110,MAX(1,$D23))&gt;INDEX(Kalender!$B$81:$B$110,MAX(1,$D23))),AND($E23&gt;0,INDEX(Kalender!KU$81:KU$110,MAX(1,$E23))&gt;INDEX(Kalender!$B$81:$B$110,MAX(1,$E23))),AND($F23&gt;0,INDEX(Kalender!KU$81:KU$110,MAX(1,$F23))&gt;INDEX(Kalender!$B$81:$B$110,MAX(1,$F23)))),2,0))</f>
        <v>0</v>
      </c>
      <c r="KV23" s="5" t="n">
        <f aca="false">IF(Kalender!KV23&lt;&gt;1,0,IF(AND($B23&gt;0,INDEX(Kalender!KV$68:KV$77,MAX(1,$B23))&gt;INDEX(Kalender!$B$68:$B$77,MAX(1,$B23))),1,0)+IF(OR(AND($C23&gt;0,INDEX(Kalender!KV$81:KV$110,MAX(1,$C23))&gt;INDEX(Kalender!$B$81:$B$110,MAX(1,$C23))),AND($D23&gt;0,INDEX(Kalender!KV$81:KV$110,MAX(1,$D23))&gt;INDEX(Kalender!$B$81:$B$110,MAX(1,$D23))),AND($E23&gt;0,INDEX(Kalender!KV$81:KV$110,MAX(1,$E23))&gt;INDEX(Kalender!$B$81:$B$110,MAX(1,$E23))),AND($F23&gt;0,INDEX(Kalender!KV$81:KV$110,MAX(1,$F23))&gt;INDEX(Kalender!$B$81:$B$110,MAX(1,$F23)))),2,0))</f>
        <v>0</v>
      </c>
      <c r="KW23" s="5" t="n">
        <f aca="false">IF(Kalender!KW23&lt;&gt;1,0,IF(AND($B23&gt;0,INDEX(Kalender!KW$68:KW$77,MAX(1,$B23))&gt;INDEX(Kalender!$B$68:$B$77,MAX(1,$B23))),1,0)+IF(OR(AND($C23&gt;0,INDEX(Kalender!KW$81:KW$110,MAX(1,$C23))&gt;INDEX(Kalender!$B$81:$B$110,MAX(1,$C23))),AND($D23&gt;0,INDEX(Kalender!KW$81:KW$110,MAX(1,$D23))&gt;INDEX(Kalender!$B$81:$B$110,MAX(1,$D23))),AND($E23&gt;0,INDEX(Kalender!KW$81:KW$110,MAX(1,$E23))&gt;INDEX(Kalender!$B$81:$B$110,MAX(1,$E23))),AND($F23&gt;0,INDEX(Kalender!KW$81:KW$110,MAX(1,$F23))&gt;INDEX(Kalender!$B$81:$B$110,MAX(1,$F23)))),2,0))</f>
        <v>0</v>
      </c>
      <c r="KX23" s="5" t="n">
        <f aca="false">IF(Kalender!KX23&lt;&gt;1,0,IF(AND($B23&gt;0,INDEX(Kalender!KX$68:KX$77,MAX(1,$B23))&gt;INDEX(Kalender!$B$68:$B$77,MAX(1,$B23))),1,0)+IF(OR(AND($C23&gt;0,INDEX(Kalender!KX$81:KX$110,MAX(1,$C23))&gt;INDEX(Kalender!$B$81:$B$110,MAX(1,$C23))),AND($D23&gt;0,INDEX(Kalender!KX$81:KX$110,MAX(1,$D23))&gt;INDEX(Kalender!$B$81:$B$110,MAX(1,$D23))),AND($E23&gt;0,INDEX(Kalender!KX$81:KX$110,MAX(1,$E23))&gt;INDEX(Kalender!$B$81:$B$110,MAX(1,$E23))),AND($F23&gt;0,INDEX(Kalender!KX$81:KX$110,MAX(1,$F23))&gt;INDEX(Kalender!$B$81:$B$110,MAX(1,$F23)))),2,0))</f>
        <v>0</v>
      </c>
      <c r="KY23" s="5" t="n">
        <f aca="false">IF(Kalender!KY23&lt;&gt;1,0,IF(AND($B23&gt;0,INDEX(Kalender!KY$68:KY$77,MAX(1,$B23))&gt;INDEX(Kalender!$B$68:$B$77,MAX(1,$B23))),1,0)+IF(OR(AND($C23&gt;0,INDEX(Kalender!KY$81:KY$110,MAX(1,$C23))&gt;INDEX(Kalender!$B$81:$B$110,MAX(1,$C23))),AND($D23&gt;0,INDEX(Kalender!KY$81:KY$110,MAX(1,$D23))&gt;INDEX(Kalender!$B$81:$B$110,MAX(1,$D23))),AND($E23&gt;0,INDEX(Kalender!KY$81:KY$110,MAX(1,$E23))&gt;INDEX(Kalender!$B$81:$B$110,MAX(1,$E23))),AND($F23&gt;0,INDEX(Kalender!KY$81:KY$110,MAX(1,$F23))&gt;INDEX(Kalender!$B$81:$B$110,MAX(1,$F23)))),2,0))</f>
        <v>0</v>
      </c>
      <c r="KZ23" s="5" t="n">
        <f aca="false">IF(Kalender!KZ23&lt;&gt;1,0,IF(AND($B23&gt;0,INDEX(Kalender!KZ$68:KZ$77,MAX(1,$B23))&gt;INDEX(Kalender!$B$68:$B$77,MAX(1,$B23))),1,0)+IF(OR(AND($C23&gt;0,INDEX(Kalender!KZ$81:KZ$110,MAX(1,$C23))&gt;INDEX(Kalender!$B$81:$B$110,MAX(1,$C23))),AND($D23&gt;0,INDEX(Kalender!KZ$81:KZ$110,MAX(1,$D23))&gt;INDEX(Kalender!$B$81:$B$110,MAX(1,$D23))),AND($E23&gt;0,INDEX(Kalender!KZ$81:KZ$110,MAX(1,$E23))&gt;INDEX(Kalender!$B$81:$B$110,MAX(1,$E23))),AND($F23&gt;0,INDEX(Kalender!KZ$81:KZ$110,MAX(1,$F23))&gt;INDEX(Kalender!$B$81:$B$110,MAX(1,$F23)))),2,0))</f>
        <v>0</v>
      </c>
      <c r="LA23" s="5" t="n">
        <f aca="false">IF(Kalender!LA23&lt;&gt;1,0,IF(AND($B23&gt;0,INDEX(Kalender!LA$68:LA$77,MAX(1,$B23))&gt;INDEX(Kalender!$B$68:$B$77,MAX(1,$B23))),1,0)+IF(OR(AND($C23&gt;0,INDEX(Kalender!LA$81:LA$110,MAX(1,$C23))&gt;INDEX(Kalender!$B$81:$B$110,MAX(1,$C23))),AND($D23&gt;0,INDEX(Kalender!LA$81:LA$110,MAX(1,$D23))&gt;INDEX(Kalender!$B$81:$B$110,MAX(1,$D23))),AND($E23&gt;0,INDEX(Kalender!LA$81:LA$110,MAX(1,$E23))&gt;INDEX(Kalender!$B$81:$B$110,MAX(1,$E23))),AND($F23&gt;0,INDEX(Kalender!LA$81:LA$110,MAX(1,$F23))&gt;INDEX(Kalender!$B$81:$B$110,MAX(1,$F23)))),2,0))</f>
        <v>0</v>
      </c>
      <c r="LB23" s="5" t="n">
        <f aca="false">IF(Kalender!LB23&lt;&gt;1,0,IF(AND($B23&gt;0,INDEX(Kalender!LB$68:LB$77,MAX(1,$B23))&gt;INDEX(Kalender!$B$68:$B$77,MAX(1,$B23))),1,0)+IF(OR(AND($C23&gt;0,INDEX(Kalender!LB$81:LB$110,MAX(1,$C23))&gt;INDEX(Kalender!$B$81:$B$110,MAX(1,$C23))),AND($D23&gt;0,INDEX(Kalender!LB$81:LB$110,MAX(1,$D23))&gt;INDEX(Kalender!$B$81:$B$110,MAX(1,$D23))),AND($E23&gt;0,INDEX(Kalender!LB$81:LB$110,MAX(1,$E23))&gt;INDEX(Kalender!$B$81:$B$110,MAX(1,$E23))),AND($F23&gt;0,INDEX(Kalender!LB$81:LB$110,MAX(1,$F23))&gt;INDEX(Kalender!$B$81:$B$110,MAX(1,$F23)))),2,0))</f>
        <v>0</v>
      </c>
      <c r="LC23" s="5" t="n">
        <f aca="false">IF(Kalender!LC23&lt;&gt;1,0,IF(AND($B23&gt;0,INDEX(Kalender!LC$68:LC$77,MAX(1,$B23))&gt;INDEX(Kalender!$B$68:$B$77,MAX(1,$B23))),1,0)+IF(OR(AND($C23&gt;0,INDEX(Kalender!LC$81:LC$110,MAX(1,$C23))&gt;INDEX(Kalender!$B$81:$B$110,MAX(1,$C23))),AND($D23&gt;0,INDEX(Kalender!LC$81:LC$110,MAX(1,$D23))&gt;INDEX(Kalender!$B$81:$B$110,MAX(1,$D23))),AND($E23&gt;0,INDEX(Kalender!LC$81:LC$110,MAX(1,$E23))&gt;INDEX(Kalender!$B$81:$B$110,MAX(1,$E23))),AND($F23&gt;0,INDEX(Kalender!LC$81:LC$110,MAX(1,$F23))&gt;INDEX(Kalender!$B$81:$B$110,MAX(1,$F23)))),2,0))</f>
        <v>0</v>
      </c>
      <c r="LD23" s="5" t="n">
        <f aca="false">IF(Kalender!LD23&lt;&gt;1,0,IF(AND($B23&gt;0,INDEX(Kalender!LD$68:LD$77,MAX(1,$B23))&gt;INDEX(Kalender!$B$68:$B$77,MAX(1,$B23))),1,0)+IF(OR(AND($C23&gt;0,INDEX(Kalender!LD$81:LD$110,MAX(1,$C23))&gt;INDEX(Kalender!$B$81:$B$110,MAX(1,$C23))),AND($D23&gt;0,INDEX(Kalender!LD$81:LD$110,MAX(1,$D23))&gt;INDEX(Kalender!$B$81:$B$110,MAX(1,$D23))),AND($E23&gt;0,INDEX(Kalender!LD$81:LD$110,MAX(1,$E23))&gt;INDEX(Kalender!$B$81:$B$110,MAX(1,$E23))),AND($F23&gt;0,INDEX(Kalender!LD$81:LD$110,MAX(1,$F23))&gt;INDEX(Kalender!$B$81:$B$110,MAX(1,$F23)))),2,0))</f>
        <v>0</v>
      </c>
      <c r="LE23" s="5" t="n">
        <f aca="false">IF(Kalender!LE23&lt;&gt;1,0,IF(AND($B23&gt;0,INDEX(Kalender!LE$68:LE$77,MAX(1,$B23))&gt;INDEX(Kalender!$B$68:$B$77,MAX(1,$B23))),1,0)+IF(OR(AND($C23&gt;0,INDEX(Kalender!LE$81:LE$110,MAX(1,$C23))&gt;INDEX(Kalender!$B$81:$B$110,MAX(1,$C23))),AND($D23&gt;0,INDEX(Kalender!LE$81:LE$110,MAX(1,$D23))&gt;INDEX(Kalender!$B$81:$B$110,MAX(1,$D23))),AND($E23&gt;0,INDEX(Kalender!LE$81:LE$110,MAX(1,$E23))&gt;INDEX(Kalender!$B$81:$B$110,MAX(1,$E23))),AND($F23&gt;0,INDEX(Kalender!LE$81:LE$110,MAX(1,$F23))&gt;INDEX(Kalender!$B$81:$B$110,MAX(1,$F23)))),2,0))</f>
        <v>0</v>
      </c>
      <c r="LF23" s="5" t="n">
        <f aca="false">IF(Kalender!LF23&lt;&gt;1,0,IF(AND($B23&gt;0,INDEX(Kalender!LF$68:LF$77,MAX(1,$B23))&gt;INDEX(Kalender!$B$68:$B$77,MAX(1,$B23))),1,0)+IF(OR(AND($C23&gt;0,INDEX(Kalender!LF$81:LF$110,MAX(1,$C23))&gt;INDEX(Kalender!$B$81:$B$110,MAX(1,$C23))),AND($D23&gt;0,INDEX(Kalender!LF$81:LF$110,MAX(1,$D23))&gt;INDEX(Kalender!$B$81:$B$110,MAX(1,$D23))),AND($E23&gt;0,INDEX(Kalender!LF$81:LF$110,MAX(1,$E23))&gt;INDEX(Kalender!$B$81:$B$110,MAX(1,$E23))),AND($F23&gt;0,INDEX(Kalender!LF$81:LF$110,MAX(1,$F23))&gt;INDEX(Kalender!$B$81:$B$110,MAX(1,$F23)))),2,0))</f>
        <v>0</v>
      </c>
      <c r="LG23" s="5" t="n">
        <f aca="false">IF(Kalender!LG23&lt;&gt;1,0,IF(AND($B23&gt;0,INDEX(Kalender!LG$68:LG$77,MAX(1,$B23))&gt;INDEX(Kalender!$B$68:$B$77,MAX(1,$B23))),1,0)+IF(OR(AND($C23&gt;0,INDEX(Kalender!LG$81:LG$110,MAX(1,$C23))&gt;INDEX(Kalender!$B$81:$B$110,MAX(1,$C23))),AND($D23&gt;0,INDEX(Kalender!LG$81:LG$110,MAX(1,$D23))&gt;INDEX(Kalender!$B$81:$B$110,MAX(1,$D23))),AND($E23&gt;0,INDEX(Kalender!LG$81:LG$110,MAX(1,$E23))&gt;INDEX(Kalender!$B$81:$B$110,MAX(1,$E23))),AND($F23&gt;0,INDEX(Kalender!LG$81:LG$110,MAX(1,$F23))&gt;INDEX(Kalender!$B$81:$B$110,MAX(1,$F23)))),2,0))</f>
        <v>0</v>
      </c>
      <c r="LH23" s="5" t="n">
        <f aca="false">IF(Kalender!LH23&lt;&gt;1,0,IF(AND($B23&gt;0,INDEX(Kalender!LH$68:LH$77,MAX(1,$B23))&gt;INDEX(Kalender!$B$68:$B$77,MAX(1,$B23))),1,0)+IF(OR(AND($C23&gt;0,INDEX(Kalender!LH$81:LH$110,MAX(1,$C23))&gt;INDEX(Kalender!$B$81:$B$110,MAX(1,$C23))),AND($D23&gt;0,INDEX(Kalender!LH$81:LH$110,MAX(1,$D23))&gt;INDEX(Kalender!$B$81:$B$110,MAX(1,$D23))),AND($E23&gt;0,INDEX(Kalender!LH$81:LH$110,MAX(1,$E23))&gt;INDEX(Kalender!$B$81:$B$110,MAX(1,$E23))),AND($F23&gt;0,INDEX(Kalender!LH$81:LH$110,MAX(1,$F23))&gt;INDEX(Kalender!$B$81:$B$110,MAX(1,$F23)))),2,0))</f>
        <v>0</v>
      </c>
      <c r="LI23" s="5" t="n">
        <f aca="false">IF(Kalender!LI23&lt;&gt;1,0,IF(AND($B23&gt;0,INDEX(Kalender!LI$68:LI$77,MAX(1,$B23))&gt;INDEX(Kalender!$B$68:$B$77,MAX(1,$B23))),1,0)+IF(OR(AND($C23&gt;0,INDEX(Kalender!LI$81:LI$110,MAX(1,$C23))&gt;INDEX(Kalender!$B$81:$B$110,MAX(1,$C23))),AND($D23&gt;0,INDEX(Kalender!LI$81:LI$110,MAX(1,$D23))&gt;INDEX(Kalender!$B$81:$B$110,MAX(1,$D23))),AND($E23&gt;0,INDEX(Kalender!LI$81:LI$110,MAX(1,$E23))&gt;INDEX(Kalender!$B$81:$B$110,MAX(1,$E23))),AND($F23&gt;0,INDEX(Kalender!LI$81:LI$110,MAX(1,$F23))&gt;INDEX(Kalender!$B$81:$B$110,MAX(1,$F23)))),2,0))</f>
        <v>0</v>
      </c>
      <c r="LJ23" s="5" t="n">
        <f aca="false">IF(Kalender!LJ23&lt;&gt;1,0,IF(AND($B23&gt;0,INDEX(Kalender!LJ$68:LJ$77,MAX(1,$B23))&gt;INDEX(Kalender!$B$68:$B$77,MAX(1,$B23))),1,0)+IF(OR(AND($C23&gt;0,INDEX(Kalender!LJ$81:LJ$110,MAX(1,$C23))&gt;INDEX(Kalender!$B$81:$B$110,MAX(1,$C23))),AND($D23&gt;0,INDEX(Kalender!LJ$81:LJ$110,MAX(1,$D23))&gt;INDEX(Kalender!$B$81:$B$110,MAX(1,$D23))),AND($E23&gt;0,INDEX(Kalender!LJ$81:LJ$110,MAX(1,$E23))&gt;INDEX(Kalender!$B$81:$B$110,MAX(1,$E23))),AND($F23&gt;0,INDEX(Kalender!LJ$81:LJ$110,MAX(1,$F23))&gt;INDEX(Kalender!$B$81:$B$110,MAX(1,$F23)))),2,0))</f>
        <v>0</v>
      </c>
      <c r="LK23" s="5" t="n">
        <f aca="false">IF(Kalender!LK23&lt;&gt;1,0,IF(AND($B23&gt;0,INDEX(Kalender!LK$68:LK$77,MAX(1,$B23))&gt;INDEX(Kalender!$B$68:$B$77,MAX(1,$B23))),1,0)+IF(OR(AND($C23&gt;0,INDEX(Kalender!LK$81:LK$110,MAX(1,$C23))&gt;INDEX(Kalender!$B$81:$B$110,MAX(1,$C23))),AND($D23&gt;0,INDEX(Kalender!LK$81:LK$110,MAX(1,$D23))&gt;INDEX(Kalender!$B$81:$B$110,MAX(1,$D23))),AND($E23&gt;0,INDEX(Kalender!LK$81:LK$110,MAX(1,$E23))&gt;INDEX(Kalender!$B$81:$B$110,MAX(1,$E23))),AND($F23&gt;0,INDEX(Kalender!LK$81:LK$110,MAX(1,$F23))&gt;INDEX(Kalender!$B$81:$B$110,MAX(1,$F23)))),2,0))</f>
        <v>0</v>
      </c>
      <c r="LL23" s="5" t="n">
        <f aca="false">IF(Kalender!LL23&lt;&gt;1,0,IF(AND($B23&gt;0,INDEX(Kalender!LL$68:LL$77,MAX(1,$B23))&gt;INDEX(Kalender!$B$68:$B$77,MAX(1,$B23))),1,0)+IF(OR(AND($C23&gt;0,INDEX(Kalender!LL$81:LL$110,MAX(1,$C23))&gt;INDEX(Kalender!$B$81:$B$110,MAX(1,$C23))),AND($D23&gt;0,INDEX(Kalender!LL$81:LL$110,MAX(1,$D23))&gt;INDEX(Kalender!$B$81:$B$110,MAX(1,$D23))),AND($E23&gt;0,INDEX(Kalender!LL$81:LL$110,MAX(1,$E23))&gt;INDEX(Kalender!$B$81:$B$110,MAX(1,$E23))),AND($F23&gt;0,INDEX(Kalender!LL$81:LL$110,MAX(1,$F23))&gt;INDEX(Kalender!$B$81:$B$110,MAX(1,$F23)))),2,0))</f>
        <v>0</v>
      </c>
      <c r="LM23" s="5" t="n">
        <f aca="false">IF(Kalender!LM23&lt;&gt;1,0,IF(AND($B23&gt;0,INDEX(Kalender!LM$68:LM$77,MAX(1,$B23))&gt;INDEX(Kalender!$B$68:$B$77,MAX(1,$B23))),1,0)+IF(OR(AND($C23&gt;0,INDEX(Kalender!LM$81:LM$110,MAX(1,$C23))&gt;INDEX(Kalender!$B$81:$B$110,MAX(1,$C23))),AND($D23&gt;0,INDEX(Kalender!LM$81:LM$110,MAX(1,$D23))&gt;INDEX(Kalender!$B$81:$B$110,MAX(1,$D23))),AND($E23&gt;0,INDEX(Kalender!LM$81:LM$110,MAX(1,$E23))&gt;INDEX(Kalender!$B$81:$B$110,MAX(1,$E23))),AND($F23&gt;0,INDEX(Kalender!LM$81:LM$110,MAX(1,$F23))&gt;INDEX(Kalender!$B$81:$B$110,MAX(1,$F23)))),2,0))</f>
        <v>0</v>
      </c>
      <c r="LN23" s="5" t="n">
        <f aca="false">IF(Kalender!LN23&lt;&gt;1,0,IF(AND($B23&gt;0,INDEX(Kalender!LN$68:LN$77,MAX(1,$B23))&gt;INDEX(Kalender!$B$68:$B$77,MAX(1,$B23))),1,0)+IF(OR(AND($C23&gt;0,INDEX(Kalender!LN$81:LN$110,MAX(1,$C23))&gt;INDEX(Kalender!$B$81:$B$110,MAX(1,$C23))),AND($D23&gt;0,INDEX(Kalender!LN$81:LN$110,MAX(1,$D23))&gt;INDEX(Kalender!$B$81:$B$110,MAX(1,$D23))),AND($E23&gt;0,INDEX(Kalender!LN$81:LN$110,MAX(1,$E23))&gt;INDEX(Kalender!$B$81:$B$110,MAX(1,$E23))),AND($F23&gt;0,INDEX(Kalender!LN$81:LN$110,MAX(1,$F23))&gt;INDEX(Kalender!$B$81:$B$110,MAX(1,$F23)))),2,0))</f>
        <v>0</v>
      </c>
      <c r="LO23" s="5" t="n">
        <f aca="false">IF(Kalender!LO23&lt;&gt;1,0,IF(AND($B23&gt;0,INDEX(Kalender!LO$68:LO$77,MAX(1,$B23))&gt;INDEX(Kalender!$B$68:$B$77,MAX(1,$B23))),1,0)+IF(OR(AND($C23&gt;0,INDEX(Kalender!LO$81:LO$110,MAX(1,$C23))&gt;INDEX(Kalender!$B$81:$B$110,MAX(1,$C23))),AND($D23&gt;0,INDEX(Kalender!LO$81:LO$110,MAX(1,$D23))&gt;INDEX(Kalender!$B$81:$B$110,MAX(1,$D23))),AND($E23&gt;0,INDEX(Kalender!LO$81:LO$110,MAX(1,$E23))&gt;INDEX(Kalender!$B$81:$B$110,MAX(1,$E23))),AND($F23&gt;0,INDEX(Kalender!LO$81:LO$110,MAX(1,$F23))&gt;INDEX(Kalender!$B$81:$B$110,MAX(1,$F23)))),2,0))</f>
        <v>0</v>
      </c>
      <c r="LP23" s="5" t="n">
        <f aca="false">IF(Kalender!LP23&lt;&gt;1,0,IF(AND($B23&gt;0,INDEX(Kalender!LP$68:LP$77,MAX(1,$B23))&gt;INDEX(Kalender!$B$68:$B$77,MAX(1,$B23))),1,0)+IF(OR(AND($C23&gt;0,INDEX(Kalender!LP$81:LP$110,MAX(1,$C23))&gt;INDEX(Kalender!$B$81:$B$110,MAX(1,$C23))),AND($D23&gt;0,INDEX(Kalender!LP$81:LP$110,MAX(1,$D23))&gt;INDEX(Kalender!$B$81:$B$110,MAX(1,$D23))),AND($E23&gt;0,INDEX(Kalender!LP$81:LP$110,MAX(1,$E23))&gt;INDEX(Kalender!$B$81:$B$110,MAX(1,$E23))),AND($F23&gt;0,INDEX(Kalender!LP$81:LP$110,MAX(1,$F23))&gt;INDEX(Kalender!$B$81:$B$110,MAX(1,$F23)))),2,0))</f>
        <v>0</v>
      </c>
      <c r="LQ23" s="5" t="n">
        <f aca="false">IF(Kalender!LQ23&lt;&gt;1,0,IF(AND($B23&gt;0,INDEX(Kalender!LQ$68:LQ$77,MAX(1,$B23))&gt;INDEX(Kalender!$B$68:$B$77,MAX(1,$B23))),1,0)+IF(OR(AND($C23&gt;0,INDEX(Kalender!LQ$81:LQ$110,MAX(1,$C23))&gt;INDEX(Kalender!$B$81:$B$110,MAX(1,$C23))),AND($D23&gt;0,INDEX(Kalender!LQ$81:LQ$110,MAX(1,$D23))&gt;INDEX(Kalender!$B$81:$B$110,MAX(1,$D23))),AND($E23&gt;0,INDEX(Kalender!LQ$81:LQ$110,MAX(1,$E23))&gt;INDEX(Kalender!$B$81:$B$110,MAX(1,$E23))),AND($F23&gt;0,INDEX(Kalender!LQ$81:LQ$110,MAX(1,$F23))&gt;INDEX(Kalender!$B$81:$B$110,MAX(1,$F23)))),2,0))</f>
        <v>0</v>
      </c>
      <c r="LR23" s="5" t="n">
        <f aca="false">IF(Kalender!LR23&lt;&gt;1,0,IF(AND($B23&gt;0,INDEX(Kalender!LR$68:LR$77,MAX(1,$B23))&gt;INDEX(Kalender!$B$68:$B$77,MAX(1,$B23))),1,0)+IF(OR(AND($C23&gt;0,INDEX(Kalender!LR$81:LR$110,MAX(1,$C23))&gt;INDEX(Kalender!$B$81:$B$110,MAX(1,$C23))),AND($D23&gt;0,INDEX(Kalender!LR$81:LR$110,MAX(1,$D23))&gt;INDEX(Kalender!$B$81:$B$110,MAX(1,$D23))),AND($E23&gt;0,INDEX(Kalender!LR$81:LR$110,MAX(1,$E23))&gt;INDEX(Kalender!$B$81:$B$110,MAX(1,$E23))),AND($F23&gt;0,INDEX(Kalender!LR$81:LR$110,MAX(1,$F23))&gt;INDEX(Kalender!$B$81:$B$110,MAX(1,$F23)))),2,0))</f>
        <v>0</v>
      </c>
      <c r="LS23" s="5" t="n">
        <f aca="false">IF(Kalender!LS23&lt;&gt;1,0,IF(AND($B23&gt;0,INDEX(Kalender!LS$68:LS$77,MAX(1,$B23))&gt;INDEX(Kalender!$B$68:$B$77,MAX(1,$B23))),1,0)+IF(OR(AND($C23&gt;0,INDEX(Kalender!LS$81:LS$110,MAX(1,$C23))&gt;INDEX(Kalender!$B$81:$B$110,MAX(1,$C23))),AND($D23&gt;0,INDEX(Kalender!LS$81:LS$110,MAX(1,$D23))&gt;INDEX(Kalender!$B$81:$B$110,MAX(1,$D23))),AND($E23&gt;0,INDEX(Kalender!LS$81:LS$110,MAX(1,$E23))&gt;INDEX(Kalender!$B$81:$B$110,MAX(1,$E23))),AND($F23&gt;0,INDEX(Kalender!LS$81:LS$110,MAX(1,$F23))&gt;INDEX(Kalender!$B$81:$B$110,MAX(1,$F23)))),2,0))</f>
        <v>0</v>
      </c>
      <c r="LT23" s="5" t="n">
        <f aca="false">IF(Kalender!LT23&lt;&gt;1,0,IF(AND($B23&gt;0,INDEX(Kalender!LT$68:LT$77,MAX(1,$B23))&gt;INDEX(Kalender!$B$68:$B$77,MAX(1,$B23))),1,0)+IF(OR(AND($C23&gt;0,INDEX(Kalender!LT$81:LT$110,MAX(1,$C23))&gt;INDEX(Kalender!$B$81:$B$110,MAX(1,$C23))),AND($D23&gt;0,INDEX(Kalender!LT$81:LT$110,MAX(1,$D23))&gt;INDEX(Kalender!$B$81:$B$110,MAX(1,$D23))),AND($E23&gt;0,INDEX(Kalender!LT$81:LT$110,MAX(1,$E23))&gt;INDEX(Kalender!$B$81:$B$110,MAX(1,$E23))),AND($F23&gt;0,INDEX(Kalender!LT$81:LT$110,MAX(1,$F23))&gt;INDEX(Kalender!$B$81:$B$110,MAX(1,$F23)))),2,0))</f>
        <v>0</v>
      </c>
      <c r="LU23" s="5" t="n">
        <f aca="false">IF(Kalender!LU23&lt;&gt;1,0,IF(AND($B23&gt;0,INDEX(Kalender!LU$68:LU$77,MAX(1,$B23))&gt;INDEX(Kalender!$B$68:$B$77,MAX(1,$B23))),1,0)+IF(OR(AND($C23&gt;0,INDEX(Kalender!LU$81:LU$110,MAX(1,$C23))&gt;INDEX(Kalender!$B$81:$B$110,MAX(1,$C23))),AND($D23&gt;0,INDEX(Kalender!LU$81:LU$110,MAX(1,$D23))&gt;INDEX(Kalender!$B$81:$B$110,MAX(1,$D23))),AND($E23&gt;0,INDEX(Kalender!LU$81:LU$110,MAX(1,$E23))&gt;INDEX(Kalender!$B$81:$B$110,MAX(1,$E23))),AND($F23&gt;0,INDEX(Kalender!LU$81:LU$110,MAX(1,$F23))&gt;INDEX(Kalender!$B$81:$B$110,MAX(1,$F23)))),2,0))</f>
        <v>0</v>
      </c>
      <c r="LV23" s="5" t="n">
        <f aca="false">IF(Kalender!LV23&lt;&gt;1,0,IF(AND($B23&gt;0,INDEX(Kalender!LV$68:LV$77,MAX(1,$B23))&gt;INDEX(Kalender!$B$68:$B$77,MAX(1,$B23))),1,0)+IF(OR(AND($C23&gt;0,INDEX(Kalender!LV$81:LV$110,MAX(1,$C23))&gt;INDEX(Kalender!$B$81:$B$110,MAX(1,$C23))),AND($D23&gt;0,INDEX(Kalender!LV$81:LV$110,MAX(1,$D23))&gt;INDEX(Kalender!$B$81:$B$110,MAX(1,$D23))),AND($E23&gt;0,INDEX(Kalender!LV$81:LV$110,MAX(1,$E23))&gt;INDEX(Kalender!$B$81:$B$110,MAX(1,$E23))),AND($F23&gt;0,INDEX(Kalender!LV$81:LV$110,MAX(1,$F23))&gt;INDEX(Kalender!$B$81:$B$110,MAX(1,$F23)))),2,0))</f>
        <v>0</v>
      </c>
      <c r="LW23" s="5" t="n">
        <f aca="false">IF(Kalender!LW23&lt;&gt;1,0,IF(AND($B23&gt;0,INDEX(Kalender!LW$68:LW$77,MAX(1,$B23))&gt;INDEX(Kalender!$B$68:$B$77,MAX(1,$B23))),1,0)+IF(OR(AND($C23&gt;0,INDEX(Kalender!LW$81:LW$110,MAX(1,$C23))&gt;INDEX(Kalender!$B$81:$B$110,MAX(1,$C23))),AND($D23&gt;0,INDEX(Kalender!LW$81:LW$110,MAX(1,$D23))&gt;INDEX(Kalender!$B$81:$B$110,MAX(1,$D23))),AND($E23&gt;0,INDEX(Kalender!LW$81:LW$110,MAX(1,$E23))&gt;INDEX(Kalender!$B$81:$B$110,MAX(1,$E23))),AND($F23&gt;0,INDEX(Kalender!LW$81:LW$110,MAX(1,$F23))&gt;INDEX(Kalender!$B$81:$B$110,MAX(1,$F23)))),2,0))</f>
        <v>0</v>
      </c>
      <c r="LX23" s="5" t="n">
        <f aca="false">IF(Kalender!LX23&lt;&gt;1,0,IF(AND($B23&gt;0,INDEX(Kalender!LX$68:LX$77,MAX(1,$B23))&gt;INDEX(Kalender!$B$68:$B$77,MAX(1,$B23))),1,0)+IF(OR(AND($C23&gt;0,INDEX(Kalender!LX$81:LX$110,MAX(1,$C23))&gt;INDEX(Kalender!$B$81:$B$110,MAX(1,$C23))),AND($D23&gt;0,INDEX(Kalender!LX$81:LX$110,MAX(1,$D23))&gt;INDEX(Kalender!$B$81:$B$110,MAX(1,$D23))),AND($E23&gt;0,INDEX(Kalender!LX$81:LX$110,MAX(1,$E23))&gt;INDEX(Kalender!$B$81:$B$110,MAX(1,$E23))),AND($F23&gt;0,INDEX(Kalender!LX$81:LX$110,MAX(1,$F23))&gt;INDEX(Kalender!$B$81:$B$110,MAX(1,$F23)))),2,0))</f>
        <v>0</v>
      </c>
      <c r="LY23" s="5" t="n">
        <f aca="false">IF(Kalender!LY23&lt;&gt;1,0,IF(AND($B23&gt;0,INDEX(Kalender!LY$68:LY$77,MAX(1,$B23))&gt;INDEX(Kalender!$B$68:$B$77,MAX(1,$B23))),1,0)+IF(OR(AND($C23&gt;0,INDEX(Kalender!LY$81:LY$110,MAX(1,$C23))&gt;INDEX(Kalender!$B$81:$B$110,MAX(1,$C23))),AND($D23&gt;0,INDEX(Kalender!LY$81:LY$110,MAX(1,$D23))&gt;INDEX(Kalender!$B$81:$B$110,MAX(1,$D23))),AND($E23&gt;0,INDEX(Kalender!LY$81:LY$110,MAX(1,$E23))&gt;INDEX(Kalender!$B$81:$B$110,MAX(1,$E23))),AND($F23&gt;0,INDEX(Kalender!LY$81:LY$110,MAX(1,$F23))&gt;INDEX(Kalender!$B$81:$B$110,MAX(1,$F23)))),2,0))</f>
        <v>0</v>
      </c>
      <c r="LZ23" s="5" t="n">
        <f aca="false">IF(Kalender!LZ23&lt;&gt;1,0,IF(AND($B23&gt;0,INDEX(Kalender!LZ$68:LZ$77,MAX(1,$B23))&gt;INDEX(Kalender!$B$68:$B$77,MAX(1,$B23))),1,0)+IF(OR(AND($C23&gt;0,INDEX(Kalender!LZ$81:LZ$110,MAX(1,$C23))&gt;INDEX(Kalender!$B$81:$B$110,MAX(1,$C23))),AND($D23&gt;0,INDEX(Kalender!LZ$81:LZ$110,MAX(1,$D23))&gt;INDEX(Kalender!$B$81:$B$110,MAX(1,$D23))),AND($E23&gt;0,INDEX(Kalender!LZ$81:LZ$110,MAX(1,$E23))&gt;INDEX(Kalender!$B$81:$B$110,MAX(1,$E23))),AND($F23&gt;0,INDEX(Kalender!LZ$81:LZ$110,MAX(1,$F23))&gt;INDEX(Kalender!$B$81:$B$110,MAX(1,$F23)))),2,0))</f>
        <v>0</v>
      </c>
      <c r="MA23" s="5" t="n">
        <f aca="false">IF(Kalender!MA23&lt;&gt;1,0,IF(AND($B23&gt;0,INDEX(Kalender!MA$68:MA$77,MAX(1,$B23))&gt;INDEX(Kalender!$B$68:$B$77,MAX(1,$B23))),1,0)+IF(OR(AND($C23&gt;0,INDEX(Kalender!MA$81:MA$110,MAX(1,$C23))&gt;INDEX(Kalender!$B$81:$B$110,MAX(1,$C23))),AND($D23&gt;0,INDEX(Kalender!MA$81:MA$110,MAX(1,$D23))&gt;INDEX(Kalender!$B$81:$B$110,MAX(1,$D23))),AND($E23&gt;0,INDEX(Kalender!MA$81:MA$110,MAX(1,$E23))&gt;INDEX(Kalender!$B$81:$B$110,MAX(1,$E23))),AND($F23&gt;0,INDEX(Kalender!MA$81:MA$110,MAX(1,$F23))&gt;INDEX(Kalender!$B$81:$B$110,MAX(1,$F23)))),2,0))</f>
        <v>0</v>
      </c>
      <c r="MB23" s="5" t="n">
        <f aca="false">IF(Kalender!MB23&lt;&gt;1,0,IF(AND($B23&gt;0,INDEX(Kalender!MB$68:MB$77,MAX(1,$B23))&gt;INDEX(Kalender!$B$68:$B$77,MAX(1,$B23))),1,0)+IF(OR(AND($C23&gt;0,INDEX(Kalender!MB$81:MB$110,MAX(1,$C23))&gt;INDEX(Kalender!$B$81:$B$110,MAX(1,$C23))),AND($D23&gt;0,INDEX(Kalender!MB$81:MB$110,MAX(1,$D23))&gt;INDEX(Kalender!$B$81:$B$110,MAX(1,$D23))),AND($E23&gt;0,INDEX(Kalender!MB$81:MB$110,MAX(1,$E23))&gt;INDEX(Kalender!$B$81:$B$110,MAX(1,$E23))),AND($F23&gt;0,INDEX(Kalender!MB$81:MB$110,MAX(1,$F23))&gt;INDEX(Kalender!$B$81:$B$110,MAX(1,$F23)))),2,0))</f>
        <v>0</v>
      </c>
      <c r="MC23" s="5" t="n">
        <f aca="false">IF(Kalender!MC23&lt;&gt;1,0,IF(AND($B23&gt;0,INDEX(Kalender!MC$68:MC$77,MAX(1,$B23))&gt;INDEX(Kalender!$B$68:$B$77,MAX(1,$B23))),1,0)+IF(OR(AND($C23&gt;0,INDEX(Kalender!MC$81:MC$110,MAX(1,$C23))&gt;INDEX(Kalender!$B$81:$B$110,MAX(1,$C23))),AND($D23&gt;0,INDEX(Kalender!MC$81:MC$110,MAX(1,$D23))&gt;INDEX(Kalender!$B$81:$B$110,MAX(1,$D23))),AND($E23&gt;0,INDEX(Kalender!MC$81:MC$110,MAX(1,$E23))&gt;INDEX(Kalender!$B$81:$B$110,MAX(1,$E23))),AND($F23&gt;0,INDEX(Kalender!MC$81:MC$110,MAX(1,$F23))&gt;INDEX(Kalender!$B$81:$B$110,MAX(1,$F23)))),2,0))</f>
        <v>0</v>
      </c>
      <c r="MD23" s="5" t="n">
        <f aca="false">IF(Kalender!MD23&lt;&gt;1,0,IF(AND($B23&gt;0,INDEX(Kalender!MD$68:MD$77,MAX(1,$B23))&gt;INDEX(Kalender!$B$68:$B$77,MAX(1,$B23))),1,0)+IF(OR(AND($C23&gt;0,INDEX(Kalender!MD$81:MD$110,MAX(1,$C23))&gt;INDEX(Kalender!$B$81:$B$110,MAX(1,$C23))),AND($D23&gt;0,INDEX(Kalender!MD$81:MD$110,MAX(1,$D23))&gt;INDEX(Kalender!$B$81:$B$110,MAX(1,$D23))),AND($E23&gt;0,INDEX(Kalender!MD$81:MD$110,MAX(1,$E23))&gt;INDEX(Kalender!$B$81:$B$110,MAX(1,$E23))),AND($F23&gt;0,INDEX(Kalender!MD$81:MD$110,MAX(1,$F23))&gt;INDEX(Kalender!$B$81:$B$110,MAX(1,$F23)))),2,0))</f>
        <v>0</v>
      </c>
      <c r="ME23" s="5" t="n">
        <f aca="false">IF(Kalender!ME23&lt;&gt;1,0,IF(AND($B23&gt;0,INDEX(Kalender!ME$68:ME$77,MAX(1,$B23))&gt;INDEX(Kalender!$B$68:$B$77,MAX(1,$B23))),1,0)+IF(OR(AND($C23&gt;0,INDEX(Kalender!ME$81:ME$110,MAX(1,$C23))&gt;INDEX(Kalender!$B$81:$B$110,MAX(1,$C23))),AND($D23&gt;0,INDEX(Kalender!ME$81:ME$110,MAX(1,$D23))&gt;INDEX(Kalender!$B$81:$B$110,MAX(1,$D23))),AND($E23&gt;0,INDEX(Kalender!ME$81:ME$110,MAX(1,$E23))&gt;INDEX(Kalender!$B$81:$B$110,MAX(1,$E23))),AND($F23&gt;0,INDEX(Kalender!ME$81:ME$110,MAX(1,$F23))&gt;INDEX(Kalender!$B$81:$B$110,MAX(1,$F23)))),2,0))</f>
        <v>0</v>
      </c>
      <c r="MF23" s="5" t="n">
        <f aca="false">IF(Kalender!MF23&lt;&gt;1,0,IF(AND($B23&gt;0,INDEX(Kalender!MF$68:MF$77,MAX(1,$B23))&gt;INDEX(Kalender!$B$68:$B$77,MAX(1,$B23))),1,0)+IF(OR(AND($C23&gt;0,INDEX(Kalender!MF$81:MF$110,MAX(1,$C23))&gt;INDEX(Kalender!$B$81:$B$110,MAX(1,$C23))),AND($D23&gt;0,INDEX(Kalender!MF$81:MF$110,MAX(1,$D23))&gt;INDEX(Kalender!$B$81:$B$110,MAX(1,$D23))),AND($E23&gt;0,INDEX(Kalender!MF$81:MF$110,MAX(1,$E23))&gt;INDEX(Kalender!$B$81:$B$110,MAX(1,$E23))),AND($F23&gt;0,INDEX(Kalender!MF$81:MF$110,MAX(1,$F23))&gt;INDEX(Kalender!$B$81:$B$110,MAX(1,$F23)))),2,0))</f>
        <v>0</v>
      </c>
      <c r="MG23" s="5" t="n">
        <f aca="false">IF(Kalender!MG23&lt;&gt;1,0,IF(AND($B23&gt;0,INDEX(Kalender!MG$68:MG$77,MAX(1,$B23))&gt;INDEX(Kalender!$B$68:$B$77,MAX(1,$B23))),1,0)+IF(OR(AND($C23&gt;0,INDEX(Kalender!MG$81:MG$110,MAX(1,$C23))&gt;INDEX(Kalender!$B$81:$B$110,MAX(1,$C23))),AND($D23&gt;0,INDEX(Kalender!MG$81:MG$110,MAX(1,$D23))&gt;INDEX(Kalender!$B$81:$B$110,MAX(1,$D23))),AND($E23&gt;0,INDEX(Kalender!MG$81:MG$110,MAX(1,$E23))&gt;INDEX(Kalender!$B$81:$B$110,MAX(1,$E23))),AND($F23&gt;0,INDEX(Kalender!MG$81:MG$110,MAX(1,$F23))&gt;INDEX(Kalender!$B$81:$B$110,MAX(1,$F23)))),2,0))</f>
        <v>0</v>
      </c>
      <c r="MH23" s="5" t="n">
        <f aca="false">IF(Kalender!MH23&lt;&gt;1,0,IF(AND($B23&gt;0,INDEX(Kalender!MH$68:MH$77,MAX(1,$B23))&gt;INDEX(Kalender!$B$68:$B$77,MAX(1,$B23))),1,0)+IF(OR(AND($C23&gt;0,INDEX(Kalender!MH$81:MH$110,MAX(1,$C23))&gt;INDEX(Kalender!$B$81:$B$110,MAX(1,$C23))),AND($D23&gt;0,INDEX(Kalender!MH$81:MH$110,MAX(1,$D23))&gt;INDEX(Kalender!$B$81:$B$110,MAX(1,$D23))),AND($E23&gt;0,INDEX(Kalender!MH$81:MH$110,MAX(1,$E23))&gt;INDEX(Kalender!$B$81:$B$110,MAX(1,$E23))),AND($F23&gt;0,INDEX(Kalender!MH$81:MH$110,MAX(1,$F23))&gt;INDEX(Kalender!$B$81:$B$110,MAX(1,$F23)))),2,0))</f>
        <v>0</v>
      </c>
      <c r="MI23" s="5" t="n">
        <f aca="false">IF(Kalender!MI23&lt;&gt;1,0,IF(AND($B23&gt;0,INDEX(Kalender!MI$68:MI$77,MAX(1,$B23))&gt;INDEX(Kalender!$B$68:$B$77,MAX(1,$B23))),1,0)+IF(OR(AND($C23&gt;0,INDEX(Kalender!MI$81:MI$110,MAX(1,$C23))&gt;INDEX(Kalender!$B$81:$B$110,MAX(1,$C23))),AND($D23&gt;0,INDEX(Kalender!MI$81:MI$110,MAX(1,$D23))&gt;INDEX(Kalender!$B$81:$B$110,MAX(1,$D23))),AND($E23&gt;0,INDEX(Kalender!MI$81:MI$110,MAX(1,$E23))&gt;INDEX(Kalender!$B$81:$B$110,MAX(1,$E23))),AND($F23&gt;0,INDEX(Kalender!MI$81:MI$110,MAX(1,$F23))&gt;INDEX(Kalender!$B$81:$B$110,MAX(1,$F23)))),2,0))</f>
        <v>0</v>
      </c>
      <c r="MJ23" s="5" t="n">
        <f aca="false">IF(Kalender!MJ23&lt;&gt;1,0,IF(AND($B23&gt;0,INDEX(Kalender!MJ$68:MJ$77,MAX(1,$B23))&gt;INDEX(Kalender!$B$68:$B$77,MAX(1,$B23))),1,0)+IF(OR(AND($C23&gt;0,INDEX(Kalender!MJ$81:MJ$110,MAX(1,$C23))&gt;INDEX(Kalender!$B$81:$B$110,MAX(1,$C23))),AND($D23&gt;0,INDEX(Kalender!MJ$81:MJ$110,MAX(1,$D23))&gt;INDEX(Kalender!$B$81:$B$110,MAX(1,$D23))),AND($E23&gt;0,INDEX(Kalender!MJ$81:MJ$110,MAX(1,$E23))&gt;INDEX(Kalender!$B$81:$B$110,MAX(1,$E23))),AND($F23&gt;0,INDEX(Kalender!MJ$81:MJ$110,MAX(1,$F23))&gt;INDEX(Kalender!$B$81:$B$110,MAX(1,$F23)))),2,0))</f>
        <v>0</v>
      </c>
      <c r="MK23" s="5" t="n">
        <f aca="false">IF(Kalender!MK23&lt;&gt;1,0,IF(AND($B23&gt;0,INDEX(Kalender!MK$68:MK$77,MAX(1,$B23))&gt;INDEX(Kalender!$B$68:$B$77,MAX(1,$B23))),1,0)+IF(OR(AND($C23&gt;0,INDEX(Kalender!MK$81:MK$110,MAX(1,$C23))&gt;INDEX(Kalender!$B$81:$B$110,MAX(1,$C23))),AND($D23&gt;0,INDEX(Kalender!MK$81:MK$110,MAX(1,$D23))&gt;INDEX(Kalender!$B$81:$B$110,MAX(1,$D23))),AND($E23&gt;0,INDEX(Kalender!MK$81:MK$110,MAX(1,$E23))&gt;INDEX(Kalender!$B$81:$B$110,MAX(1,$E23))),AND($F23&gt;0,INDEX(Kalender!MK$81:MK$110,MAX(1,$F23))&gt;INDEX(Kalender!$B$81:$B$110,MAX(1,$F23)))),2,0))</f>
        <v>0</v>
      </c>
      <c r="ML23" s="5" t="n">
        <f aca="false">IF(Kalender!ML23&lt;&gt;1,0,IF(AND($B23&gt;0,INDEX(Kalender!ML$68:ML$77,MAX(1,$B23))&gt;INDEX(Kalender!$B$68:$B$77,MAX(1,$B23))),1,0)+IF(OR(AND($C23&gt;0,INDEX(Kalender!ML$81:ML$110,MAX(1,$C23))&gt;INDEX(Kalender!$B$81:$B$110,MAX(1,$C23))),AND($D23&gt;0,INDEX(Kalender!ML$81:ML$110,MAX(1,$D23))&gt;INDEX(Kalender!$B$81:$B$110,MAX(1,$D23))),AND($E23&gt;0,INDEX(Kalender!ML$81:ML$110,MAX(1,$E23))&gt;INDEX(Kalender!$B$81:$B$110,MAX(1,$E23))),AND($F23&gt;0,INDEX(Kalender!ML$81:ML$110,MAX(1,$F23))&gt;INDEX(Kalender!$B$81:$B$110,MAX(1,$F23)))),2,0))</f>
        <v>0</v>
      </c>
      <c r="MM23" s="5" t="n">
        <f aca="false">IF(Kalender!MM23&lt;&gt;1,0,IF(AND($B23&gt;0,INDEX(Kalender!MM$68:MM$77,MAX(1,$B23))&gt;INDEX(Kalender!$B$68:$B$77,MAX(1,$B23))),1,0)+IF(OR(AND($C23&gt;0,INDEX(Kalender!MM$81:MM$110,MAX(1,$C23))&gt;INDEX(Kalender!$B$81:$B$110,MAX(1,$C23))),AND($D23&gt;0,INDEX(Kalender!MM$81:MM$110,MAX(1,$D23))&gt;INDEX(Kalender!$B$81:$B$110,MAX(1,$D23))),AND($E23&gt;0,INDEX(Kalender!MM$81:MM$110,MAX(1,$E23))&gt;INDEX(Kalender!$B$81:$B$110,MAX(1,$E23))),AND($F23&gt;0,INDEX(Kalender!MM$81:MM$110,MAX(1,$F23))&gt;INDEX(Kalender!$B$81:$B$110,MAX(1,$F23)))),2,0))</f>
        <v>0</v>
      </c>
      <c r="MN23" s="5" t="n">
        <f aca="false">IF(Kalender!MN23&lt;&gt;1,0,IF(AND($B23&gt;0,INDEX(Kalender!MN$68:MN$77,MAX(1,$B23))&gt;INDEX(Kalender!$B$68:$B$77,MAX(1,$B23))),1,0)+IF(OR(AND($C23&gt;0,INDEX(Kalender!MN$81:MN$110,MAX(1,$C23))&gt;INDEX(Kalender!$B$81:$B$110,MAX(1,$C23))),AND($D23&gt;0,INDEX(Kalender!MN$81:MN$110,MAX(1,$D23))&gt;INDEX(Kalender!$B$81:$B$110,MAX(1,$D23))),AND($E23&gt;0,INDEX(Kalender!MN$81:MN$110,MAX(1,$E23))&gt;INDEX(Kalender!$B$81:$B$110,MAX(1,$E23))),AND($F23&gt;0,INDEX(Kalender!MN$81:MN$110,MAX(1,$F23))&gt;INDEX(Kalender!$B$81:$B$110,MAX(1,$F23)))),2,0))</f>
        <v>0</v>
      </c>
      <c r="MO23" s="5" t="n">
        <f aca="false">IF(Kalender!MO23&lt;&gt;1,0,IF(AND($B23&gt;0,INDEX(Kalender!MO$68:MO$77,MAX(1,$B23))&gt;INDEX(Kalender!$B$68:$B$77,MAX(1,$B23))),1,0)+IF(OR(AND($C23&gt;0,INDEX(Kalender!MO$81:MO$110,MAX(1,$C23))&gt;INDEX(Kalender!$B$81:$B$110,MAX(1,$C23))),AND($D23&gt;0,INDEX(Kalender!MO$81:MO$110,MAX(1,$D23))&gt;INDEX(Kalender!$B$81:$B$110,MAX(1,$D23))),AND($E23&gt;0,INDEX(Kalender!MO$81:MO$110,MAX(1,$E23))&gt;INDEX(Kalender!$B$81:$B$110,MAX(1,$E23))),AND($F23&gt;0,INDEX(Kalender!MO$81:MO$110,MAX(1,$F23))&gt;INDEX(Kalender!$B$81:$B$110,MAX(1,$F23)))),2,0))</f>
        <v>0</v>
      </c>
      <c r="MP23" s="5" t="n">
        <f aca="false">IF(Kalender!MP23&lt;&gt;1,0,IF(AND($B23&gt;0,INDEX(Kalender!MP$68:MP$77,MAX(1,$B23))&gt;INDEX(Kalender!$B$68:$B$77,MAX(1,$B23))),1,0)+IF(OR(AND($C23&gt;0,INDEX(Kalender!MP$81:MP$110,MAX(1,$C23))&gt;INDEX(Kalender!$B$81:$B$110,MAX(1,$C23))),AND($D23&gt;0,INDEX(Kalender!MP$81:MP$110,MAX(1,$D23))&gt;INDEX(Kalender!$B$81:$B$110,MAX(1,$D23))),AND($E23&gt;0,INDEX(Kalender!MP$81:MP$110,MAX(1,$E23))&gt;INDEX(Kalender!$B$81:$B$110,MAX(1,$E23))),AND($F23&gt;0,INDEX(Kalender!MP$81:MP$110,MAX(1,$F23))&gt;INDEX(Kalender!$B$81:$B$110,MAX(1,$F23)))),2,0))</f>
        <v>0</v>
      </c>
      <c r="MQ23" s="5" t="n">
        <f aca="false">IF(Kalender!MQ23&lt;&gt;1,0,IF(AND($B23&gt;0,INDEX(Kalender!MQ$68:MQ$77,MAX(1,$B23))&gt;INDEX(Kalender!$B$68:$B$77,MAX(1,$B23))),1,0)+IF(OR(AND($C23&gt;0,INDEX(Kalender!MQ$81:MQ$110,MAX(1,$C23))&gt;INDEX(Kalender!$B$81:$B$110,MAX(1,$C23))),AND($D23&gt;0,INDEX(Kalender!MQ$81:MQ$110,MAX(1,$D23))&gt;INDEX(Kalender!$B$81:$B$110,MAX(1,$D23))),AND($E23&gt;0,INDEX(Kalender!MQ$81:MQ$110,MAX(1,$E23))&gt;INDEX(Kalender!$B$81:$B$110,MAX(1,$E23))),AND($F23&gt;0,INDEX(Kalender!MQ$81:MQ$110,MAX(1,$F23))&gt;INDEX(Kalender!$B$81:$B$110,MAX(1,$F23)))),2,0))</f>
        <v>0</v>
      </c>
      <c r="MR23" s="5" t="n">
        <f aca="false">IF(Kalender!MR23&lt;&gt;1,0,IF(AND($B23&gt;0,INDEX(Kalender!MR$68:MR$77,MAX(1,$B23))&gt;INDEX(Kalender!$B$68:$B$77,MAX(1,$B23))),1,0)+IF(OR(AND($C23&gt;0,INDEX(Kalender!MR$81:MR$110,MAX(1,$C23))&gt;INDEX(Kalender!$B$81:$B$110,MAX(1,$C23))),AND($D23&gt;0,INDEX(Kalender!MR$81:MR$110,MAX(1,$D23))&gt;INDEX(Kalender!$B$81:$B$110,MAX(1,$D23))),AND($E23&gt;0,INDEX(Kalender!MR$81:MR$110,MAX(1,$E23))&gt;INDEX(Kalender!$B$81:$B$110,MAX(1,$E23))),AND($F23&gt;0,INDEX(Kalender!MR$81:MR$110,MAX(1,$F23))&gt;INDEX(Kalender!$B$81:$B$110,MAX(1,$F23)))),2,0))</f>
        <v>0</v>
      </c>
      <c r="MS23" s="5" t="n">
        <f aca="false">IF(Kalender!MS23&lt;&gt;1,0,IF(AND($B23&gt;0,INDEX(Kalender!MS$68:MS$77,MAX(1,$B23))&gt;INDEX(Kalender!$B$68:$B$77,MAX(1,$B23))),1,0)+IF(OR(AND($C23&gt;0,INDEX(Kalender!MS$81:MS$110,MAX(1,$C23))&gt;INDEX(Kalender!$B$81:$B$110,MAX(1,$C23))),AND($D23&gt;0,INDEX(Kalender!MS$81:MS$110,MAX(1,$D23))&gt;INDEX(Kalender!$B$81:$B$110,MAX(1,$D23))),AND($E23&gt;0,INDEX(Kalender!MS$81:MS$110,MAX(1,$E23))&gt;INDEX(Kalender!$B$81:$B$110,MAX(1,$E23))),AND($F23&gt;0,INDEX(Kalender!MS$81:MS$110,MAX(1,$F23))&gt;INDEX(Kalender!$B$81:$B$110,MAX(1,$F23)))),2,0))</f>
        <v>0</v>
      </c>
      <c r="MT23" s="5" t="n">
        <f aca="false">IF(Kalender!MT23&lt;&gt;1,0,IF(AND($B23&gt;0,INDEX(Kalender!MT$68:MT$77,MAX(1,$B23))&gt;INDEX(Kalender!$B$68:$B$77,MAX(1,$B23))),1,0)+IF(OR(AND($C23&gt;0,INDEX(Kalender!MT$81:MT$110,MAX(1,$C23))&gt;INDEX(Kalender!$B$81:$B$110,MAX(1,$C23))),AND($D23&gt;0,INDEX(Kalender!MT$81:MT$110,MAX(1,$D23))&gt;INDEX(Kalender!$B$81:$B$110,MAX(1,$D23))),AND($E23&gt;0,INDEX(Kalender!MT$81:MT$110,MAX(1,$E23))&gt;INDEX(Kalender!$B$81:$B$110,MAX(1,$E23))),AND($F23&gt;0,INDEX(Kalender!MT$81:MT$110,MAX(1,$F23))&gt;INDEX(Kalender!$B$81:$B$110,MAX(1,$F23)))),2,0))</f>
        <v>0</v>
      </c>
      <c r="MU23" s="5" t="n">
        <f aca="false">IF(Kalender!MU23&lt;&gt;1,0,IF(AND($B23&gt;0,INDEX(Kalender!MU$68:MU$77,MAX(1,$B23))&gt;INDEX(Kalender!$B$68:$B$77,MAX(1,$B23))),1,0)+IF(OR(AND($C23&gt;0,INDEX(Kalender!MU$81:MU$110,MAX(1,$C23))&gt;INDEX(Kalender!$B$81:$B$110,MAX(1,$C23))),AND($D23&gt;0,INDEX(Kalender!MU$81:MU$110,MAX(1,$D23))&gt;INDEX(Kalender!$B$81:$B$110,MAX(1,$D23))),AND($E23&gt;0,INDEX(Kalender!MU$81:MU$110,MAX(1,$E23))&gt;INDEX(Kalender!$B$81:$B$110,MAX(1,$E23))),AND($F23&gt;0,INDEX(Kalender!MU$81:MU$110,MAX(1,$F23))&gt;INDEX(Kalender!$B$81:$B$110,MAX(1,$F23)))),2,0))</f>
        <v>0</v>
      </c>
      <c r="MV23" s="5" t="n">
        <f aca="false">IF(Kalender!MV23&lt;&gt;1,0,IF(AND($B23&gt;0,INDEX(Kalender!MV$68:MV$77,MAX(1,$B23))&gt;INDEX(Kalender!$B$68:$B$77,MAX(1,$B23))),1,0)+IF(OR(AND($C23&gt;0,INDEX(Kalender!MV$81:MV$110,MAX(1,$C23))&gt;INDEX(Kalender!$B$81:$B$110,MAX(1,$C23))),AND($D23&gt;0,INDEX(Kalender!MV$81:MV$110,MAX(1,$D23))&gt;INDEX(Kalender!$B$81:$B$110,MAX(1,$D23))),AND($E23&gt;0,INDEX(Kalender!MV$81:MV$110,MAX(1,$E23))&gt;INDEX(Kalender!$B$81:$B$110,MAX(1,$E23))),AND($F23&gt;0,INDEX(Kalender!MV$81:MV$110,MAX(1,$F23))&gt;INDEX(Kalender!$B$81:$B$110,MAX(1,$F23)))),2,0))</f>
        <v>0</v>
      </c>
      <c r="MW23" s="5" t="n">
        <f aca="false">IF(Kalender!MW23&lt;&gt;1,0,IF(AND($B23&gt;0,INDEX(Kalender!MW$68:MW$77,MAX(1,$B23))&gt;INDEX(Kalender!$B$68:$B$77,MAX(1,$B23))),1,0)+IF(OR(AND($C23&gt;0,INDEX(Kalender!MW$81:MW$110,MAX(1,$C23))&gt;INDEX(Kalender!$B$81:$B$110,MAX(1,$C23))),AND($D23&gt;0,INDEX(Kalender!MW$81:MW$110,MAX(1,$D23))&gt;INDEX(Kalender!$B$81:$B$110,MAX(1,$D23))),AND($E23&gt;0,INDEX(Kalender!MW$81:MW$110,MAX(1,$E23))&gt;INDEX(Kalender!$B$81:$B$110,MAX(1,$E23))),AND($F23&gt;0,INDEX(Kalender!MW$81:MW$110,MAX(1,$F23))&gt;INDEX(Kalender!$B$81:$B$110,MAX(1,$F23)))),2,0))</f>
        <v>0</v>
      </c>
      <c r="MX23" s="5" t="n">
        <f aca="false">IF(Kalender!MX23&lt;&gt;1,0,IF(AND($B23&gt;0,INDEX(Kalender!MX$68:MX$77,MAX(1,$B23))&gt;INDEX(Kalender!$B$68:$B$77,MAX(1,$B23))),1,0)+IF(OR(AND($C23&gt;0,INDEX(Kalender!MX$81:MX$110,MAX(1,$C23))&gt;INDEX(Kalender!$B$81:$B$110,MAX(1,$C23))),AND($D23&gt;0,INDEX(Kalender!MX$81:MX$110,MAX(1,$D23))&gt;INDEX(Kalender!$B$81:$B$110,MAX(1,$D23))),AND($E23&gt;0,INDEX(Kalender!MX$81:MX$110,MAX(1,$E23))&gt;INDEX(Kalender!$B$81:$B$110,MAX(1,$E23))),AND($F23&gt;0,INDEX(Kalender!MX$81:MX$110,MAX(1,$F23))&gt;INDEX(Kalender!$B$81:$B$110,MAX(1,$F23)))),2,0))</f>
        <v>0</v>
      </c>
      <c r="MY23" s="5" t="n">
        <f aca="false">IF(Kalender!MY23&lt;&gt;1,0,IF(AND($B23&gt;0,INDEX(Kalender!MY$68:MY$77,MAX(1,$B23))&gt;INDEX(Kalender!$B$68:$B$77,MAX(1,$B23))),1,0)+IF(OR(AND($C23&gt;0,INDEX(Kalender!MY$81:MY$110,MAX(1,$C23))&gt;INDEX(Kalender!$B$81:$B$110,MAX(1,$C23))),AND($D23&gt;0,INDEX(Kalender!MY$81:MY$110,MAX(1,$D23))&gt;INDEX(Kalender!$B$81:$B$110,MAX(1,$D23))),AND($E23&gt;0,INDEX(Kalender!MY$81:MY$110,MAX(1,$E23))&gt;INDEX(Kalender!$B$81:$B$110,MAX(1,$E23))),AND($F23&gt;0,INDEX(Kalender!MY$81:MY$110,MAX(1,$F23))&gt;INDEX(Kalender!$B$81:$B$110,MAX(1,$F23)))),2,0))</f>
        <v>0</v>
      </c>
      <c r="MZ23" s="5" t="n">
        <f aca="false">IF(Kalender!MZ23&lt;&gt;1,0,IF(AND($B23&gt;0,INDEX(Kalender!MZ$68:MZ$77,MAX(1,$B23))&gt;INDEX(Kalender!$B$68:$B$77,MAX(1,$B23))),1,0)+IF(OR(AND($C23&gt;0,INDEX(Kalender!MZ$81:MZ$110,MAX(1,$C23))&gt;INDEX(Kalender!$B$81:$B$110,MAX(1,$C23))),AND($D23&gt;0,INDEX(Kalender!MZ$81:MZ$110,MAX(1,$D23))&gt;INDEX(Kalender!$B$81:$B$110,MAX(1,$D23))),AND($E23&gt;0,INDEX(Kalender!MZ$81:MZ$110,MAX(1,$E23))&gt;INDEX(Kalender!$B$81:$B$110,MAX(1,$E23))),AND($F23&gt;0,INDEX(Kalender!MZ$81:MZ$110,MAX(1,$F23))&gt;INDEX(Kalender!$B$81:$B$110,MAX(1,$F23)))),2,0))</f>
        <v>0</v>
      </c>
      <c r="NA23" s="5" t="n">
        <f aca="false">IF(Kalender!NA23&lt;&gt;1,0,IF(AND($B23&gt;0,INDEX(Kalender!NA$68:NA$77,MAX(1,$B23))&gt;INDEX(Kalender!$B$68:$B$77,MAX(1,$B23))),1,0)+IF(OR(AND($C23&gt;0,INDEX(Kalender!NA$81:NA$110,MAX(1,$C23))&gt;INDEX(Kalender!$B$81:$B$110,MAX(1,$C23))),AND($D23&gt;0,INDEX(Kalender!NA$81:NA$110,MAX(1,$D23))&gt;INDEX(Kalender!$B$81:$B$110,MAX(1,$D23))),AND($E23&gt;0,INDEX(Kalender!NA$81:NA$110,MAX(1,$E23))&gt;INDEX(Kalender!$B$81:$B$110,MAX(1,$E23))),AND($F23&gt;0,INDEX(Kalender!NA$81:NA$110,MAX(1,$F23))&gt;INDEX(Kalender!$B$81:$B$110,MAX(1,$F23)))),2,0))</f>
        <v>0</v>
      </c>
      <c r="NB23" s="5" t="n">
        <f aca="false">IF(Kalender!NB23&lt;&gt;1,0,IF(AND($B23&gt;0,INDEX(Kalender!NB$68:NB$77,MAX(1,$B23))&gt;INDEX(Kalender!$B$68:$B$77,MAX(1,$B23))),1,0)+IF(OR(AND($C23&gt;0,INDEX(Kalender!NB$81:NB$110,MAX(1,$C23))&gt;INDEX(Kalender!$B$81:$B$110,MAX(1,$C23))),AND($D23&gt;0,INDEX(Kalender!NB$81:NB$110,MAX(1,$D23))&gt;INDEX(Kalender!$B$81:$B$110,MAX(1,$D23))),AND($E23&gt;0,INDEX(Kalender!NB$81:NB$110,MAX(1,$E23))&gt;INDEX(Kalender!$B$81:$B$110,MAX(1,$E23))),AND($F23&gt;0,INDEX(Kalender!NB$81:NB$110,MAX(1,$F23))&gt;INDEX(Kalender!$B$81:$B$110,MAX(1,$F23)))),2,0))</f>
        <v>0</v>
      </c>
      <c r="NC23" s="5" t="n">
        <f aca="false">IF(Kalender!NC23&lt;&gt;1,0,IF(AND($B23&gt;0,INDEX(Kalender!NC$68:NC$77,MAX(1,$B23))&gt;INDEX(Kalender!$B$68:$B$77,MAX(1,$B23))),1,0)+IF(OR(AND($C23&gt;0,INDEX(Kalender!NC$81:NC$110,MAX(1,$C23))&gt;INDEX(Kalender!$B$81:$B$110,MAX(1,$C23))),AND($D23&gt;0,INDEX(Kalender!NC$81:NC$110,MAX(1,$D23))&gt;INDEX(Kalender!$B$81:$B$110,MAX(1,$D23))),AND($E23&gt;0,INDEX(Kalender!NC$81:NC$110,MAX(1,$E23))&gt;INDEX(Kalender!$B$81:$B$110,MAX(1,$E23))),AND($F23&gt;0,INDEX(Kalender!NC$81:NC$110,MAX(1,$F23))&gt;INDEX(Kalender!$B$81:$B$110,MAX(1,$F23)))),2,0))</f>
        <v>0</v>
      </c>
      <c r="ND23" s="5" t="n">
        <f aca="false">IF(Kalender!ND23&lt;&gt;1,0,IF(AND($B23&gt;0,INDEX(Kalender!ND$68:ND$77,MAX(1,$B23))&gt;INDEX(Kalender!$B$68:$B$77,MAX(1,$B23))),1,0)+IF(OR(AND($C23&gt;0,INDEX(Kalender!ND$81:ND$110,MAX(1,$C23))&gt;INDEX(Kalender!$B$81:$B$110,MAX(1,$C23))),AND($D23&gt;0,INDEX(Kalender!ND$81:ND$110,MAX(1,$D23))&gt;INDEX(Kalender!$B$81:$B$110,MAX(1,$D23))),AND($E23&gt;0,INDEX(Kalender!ND$81:ND$110,MAX(1,$E23))&gt;INDEX(Kalender!$B$81:$B$110,MAX(1,$E23))),AND($F23&gt;0,INDEX(Kalender!ND$81:ND$110,MAX(1,$F23))&gt;INDEX(Kalender!$B$81:$B$110,MAX(1,$F23)))),2,0))</f>
        <v>0</v>
      </c>
      <c r="NE23" s="5" t="n">
        <f aca="false">IF(Kalender!NE23&lt;&gt;1,0,IF(AND($B23&gt;0,INDEX(Kalender!NE$68:NE$77,MAX(1,$B23))&gt;INDEX(Kalender!$B$68:$B$77,MAX(1,$B23))),1,0)+IF(OR(AND($C23&gt;0,INDEX(Kalender!NE$81:NE$110,MAX(1,$C23))&gt;INDEX(Kalender!$B$81:$B$110,MAX(1,$C23))),AND($D23&gt;0,INDEX(Kalender!NE$81:NE$110,MAX(1,$D23))&gt;INDEX(Kalender!$B$81:$B$110,MAX(1,$D23))),AND($E23&gt;0,INDEX(Kalender!NE$81:NE$110,MAX(1,$E23))&gt;INDEX(Kalender!$B$81:$B$110,MAX(1,$E23))),AND($F23&gt;0,INDEX(Kalender!NE$81:NE$110,MAX(1,$F23))&gt;INDEX(Kalender!$B$81:$B$110,MAX(1,$F23)))),2,0))</f>
        <v>0</v>
      </c>
      <c r="NF23" s="5" t="n">
        <f aca="false">IF(Kalender!NF23&lt;&gt;1,0,IF(AND($B23&gt;0,INDEX(Kalender!NF$68:NF$77,MAX(1,$B23))&gt;INDEX(Kalender!$B$68:$B$77,MAX(1,$B23))),1,0)+IF(OR(AND($C23&gt;0,INDEX(Kalender!NF$81:NF$110,MAX(1,$C23))&gt;INDEX(Kalender!$B$81:$B$110,MAX(1,$C23))),AND($D23&gt;0,INDEX(Kalender!NF$81:NF$110,MAX(1,$D23))&gt;INDEX(Kalender!$B$81:$B$110,MAX(1,$D23))),AND($E23&gt;0,INDEX(Kalender!NF$81:NF$110,MAX(1,$E23))&gt;INDEX(Kalender!$B$81:$B$110,MAX(1,$E23))),AND($F23&gt;0,INDEX(Kalender!NF$81:NF$110,MAX(1,$F23))&gt;INDEX(Kalender!$B$81:$B$110,MAX(1,$F23)))),2,0))</f>
        <v>0</v>
      </c>
      <c r="NG23" s="5" t="n">
        <f aca="false">IF(Kalender!NG23&lt;&gt;1,0,IF(AND($B23&gt;0,INDEX(Kalender!NG$68:NG$77,MAX(1,$B23))&gt;INDEX(Kalender!$B$68:$B$77,MAX(1,$B23))),1,0)+IF(OR(AND($C23&gt;0,INDEX(Kalender!NG$81:NG$110,MAX(1,$C23))&gt;INDEX(Kalender!$B$81:$B$110,MAX(1,$C23))),AND($D23&gt;0,INDEX(Kalender!NG$81:NG$110,MAX(1,$D23))&gt;INDEX(Kalender!$B$81:$B$110,MAX(1,$D23))),AND($E23&gt;0,INDEX(Kalender!NG$81:NG$110,MAX(1,$E23))&gt;INDEX(Kalender!$B$81:$B$110,MAX(1,$E23))),AND($F23&gt;0,INDEX(Kalender!NG$81:NG$110,MAX(1,$F23))&gt;INDEX(Kalender!$B$81:$B$110,MAX(1,$F23)))),2,0))</f>
        <v>0</v>
      </c>
      <c r="NH23" s="5" t="n">
        <f aca="false">IF(Kalender!NH23&lt;&gt;1,0,IF(AND($B23&gt;0,INDEX(Kalender!NH$68:NH$77,MAX(1,$B23))&gt;INDEX(Kalender!$B$68:$B$77,MAX(1,$B23))),1,0)+IF(OR(AND($C23&gt;0,INDEX(Kalender!NH$81:NH$110,MAX(1,$C23))&gt;INDEX(Kalender!$B$81:$B$110,MAX(1,$C23))),AND($D23&gt;0,INDEX(Kalender!NH$81:NH$110,MAX(1,$D23))&gt;INDEX(Kalender!$B$81:$B$110,MAX(1,$D23))),AND($E23&gt;0,INDEX(Kalender!NH$81:NH$110,MAX(1,$E23))&gt;INDEX(Kalender!$B$81:$B$110,MAX(1,$E23))),AND($F23&gt;0,INDEX(Kalender!NH$81:NH$110,MAX(1,$F23))&gt;INDEX(Kalender!$B$81:$B$110,MAX(1,$F23)))),2,0))</f>
        <v>0</v>
      </c>
    </row>
    <row r="24" customFormat="false" ht="15" hidden="false" customHeight="false" outlineLevel="0" collapsed="false">
      <c r="A24" s="5" t="str">
        <f aca="false">Kalender!A24</f>
        <v/>
      </c>
      <c r="B24" s="5" t="n">
        <f aca="false">IFERROR(MATCH(Kalender!$B24,Kalender!$A$68:$A$77,0),0)</f>
        <v>5</v>
      </c>
      <c r="C24" s="5" t="n">
        <f aca="false">IF(Kalender!C24="",0,IFERROR(MATCH(Kalender!C24,Kalender!$A$81:$A$110,0),0))</f>
        <v>0</v>
      </c>
      <c r="D24" s="5" t="n">
        <f aca="false">IF(Kalender!D24="",0,IFERROR(MATCH(Kalender!D24,Kalender!$A$81:$A$110,0),0))</f>
        <v>0</v>
      </c>
      <c r="E24" s="5" t="n">
        <f aca="false">IF(Kalender!E24="",0,IFERROR(MATCH(Kalender!E24,Kalender!$A$81:$A$110,0),0))</f>
        <v>0</v>
      </c>
      <c r="F24" s="5" t="n">
        <f aca="false">IF(Kalender!F24="",0,IFERROR(MATCH(Kalender!F24,Kalender!$A$81:$A$110,0),0))</f>
        <v>0</v>
      </c>
      <c r="G24" s="5" t="n">
        <f aca="false">IF(Kalender!G24&lt;&gt;1,0,IF(AND($B24&gt;0,INDEX(Kalender!G$68:G$77,MAX(1,$B24))&gt;INDEX(Kalender!$B$68:$B$77,MAX(1,$B24))),1,0)+IF(OR(AND($C24&gt;0,INDEX(Kalender!G$81:G$110,MAX(1,$C24))&gt;INDEX(Kalender!$B$81:$B$110,MAX(1,$C24))),AND($D24&gt;0,INDEX(Kalender!G$81:G$110,MAX(1,$D24))&gt;INDEX(Kalender!$B$81:$B$110,MAX(1,$D24))),AND($E24&gt;0,INDEX(Kalender!G$81:G$110,MAX(1,$E24))&gt;INDEX(Kalender!$B$81:$B$110,MAX(1,$E24))),AND($F24&gt;0,INDEX(Kalender!G$81:G$110,MAX(1,$F24))&gt;INDEX(Kalender!$B$81:$B$110,MAX(1,$F24)))),2,0))</f>
        <v>0</v>
      </c>
      <c r="H24" s="5" t="n">
        <f aca="false">IF(Kalender!H24&lt;&gt;1,0,IF(AND($B24&gt;0,INDEX(Kalender!H$68:H$77,MAX(1,$B24))&gt;INDEX(Kalender!$B$68:$B$77,MAX(1,$B24))),1,0)+IF(OR(AND($C24&gt;0,INDEX(Kalender!H$81:H$110,MAX(1,$C24))&gt;INDEX(Kalender!$B$81:$B$110,MAX(1,$C24))),AND($D24&gt;0,INDEX(Kalender!H$81:H$110,MAX(1,$D24))&gt;INDEX(Kalender!$B$81:$B$110,MAX(1,$D24))),AND($E24&gt;0,INDEX(Kalender!H$81:H$110,MAX(1,$E24))&gt;INDEX(Kalender!$B$81:$B$110,MAX(1,$E24))),AND($F24&gt;0,INDEX(Kalender!H$81:H$110,MAX(1,$F24))&gt;INDEX(Kalender!$B$81:$B$110,MAX(1,$F24)))),2,0))</f>
        <v>0</v>
      </c>
      <c r="I24" s="5" t="n">
        <f aca="false">IF(Kalender!I24&lt;&gt;1,0,IF(AND($B24&gt;0,INDEX(Kalender!I$68:I$77,MAX(1,$B24))&gt;INDEX(Kalender!$B$68:$B$77,MAX(1,$B24))),1,0)+IF(OR(AND($C24&gt;0,INDEX(Kalender!I$81:I$110,MAX(1,$C24))&gt;INDEX(Kalender!$B$81:$B$110,MAX(1,$C24))),AND($D24&gt;0,INDEX(Kalender!I$81:I$110,MAX(1,$D24))&gt;INDEX(Kalender!$B$81:$B$110,MAX(1,$D24))),AND($E24&gt;0,INDEX(Kalender!I$81:I$110,MAX(1,$E24))&gt;INDEX(Kalender!$B$81:$B$110,MAX(1,$E24))),AND($F24&gt;0,INDEX(Kalender!I$81:I$110,MAX(1,$F24))&gt;INDEX(Kalender!$B$81:$B$110,MAX(1,$F24)))),2,0))</f>
        <v>0</v>
      </c>
      <c r="J24" s="5" t="n">
        <f aca="false">IF(Kalender!J24&lt;&gt;1,0,IF(AND($B24&gt;0,INDEX(Kalender!J$68:J$77,MAX(1,$B24))&gt;INDEX(Kalender!$B$68:$B$77,MAX(1,$B24))),1,0)+IF(OR(AND($C24&gt;0,INDEX(Kalender!J$81:J$110,MAX(1,$C24))&gt;INDEX(Kalender!$B$81:$B$110,MAX(1,$C24))),AND($D24&gt;0,INDEX(Kalender!J$81:J$110,MAX(1,$D24))&gt;INDEX(Kalender!$B$81:$B$110,MAX(1,$D24))),AND($E24&gt;0,INDEX(Kalender!J$81:J$110,MAX(1,$E24))&gt;INDEX(Kalender!$B$81:$B$110,MAX(1,$E24))),AND($F24&gt;0,INDEX(Kalender!J$81:J$110,MAX(1,$F24))&gt;INDEX(Kalender!$B$81:$B$110,MAX(1,$F24)))),2,0))</f>
        <v>0</v>
      </c>
      <c r="K24" s="5" t="n">
        <f aca="false">IF(Kalender!K24&lt;&gt;1,0,IF(AND($B24&gt;0,INDEX(Kalender!K$68:K$77,MAX(1,$B24))&gt;INDEX(Kalender!$B$68:$B$77,MAX(1,$B24))),1,0)+IF(OR(AND($C24&gt;0,INDEX(Kalender!K$81:K$110,MAX(1,$C24))&gt;INDEX(Kalender!$B$81:$B$110,MAX(1,$C24))),AND($D24&gt;0,INDEX(Kalender!K$81:K$110,MAX(1,$D24))&gt;INDEX(Kalender!$B$81:$B$110,MAX(1,$D24))),AND($E24&gt;0,INDEX(Kalender!K$81:K$110,MAX(1,$E24))&gt;INDEX(Kalender!$B$81:$B$110,MAX(1,$E24))),AND($F24&gt;0,INDEX(Kalender!K$81:K$110,MAX(1,$F24))&gt;INDEX(Kalender!$B$81:$B$110,MAX(1,$F24)))),2,0))</f>
        <v>0</v>
      </c>
      <c r="L24" s="5" t="n">
        <f aca="false">IF(Kalender!L24&lt;&gt;1,0,IF(AND($B24&gt;0,INDEX(Kalender!L$68:L$77,MAX(1,$B24))&gt;INDEX(Kalender!$B$68:$B$77,MAX(1,$B24))),1,0)+IF(OR(AND($C24&gt;0,INDEX(Kalender!L$81:L$110,MAX(1,$C24))&gt;INDEX(Kalender!$B$81:$B$110,MAX(1,$C24))),AND($D24&gt;0,INDEX(Kalender!L$81:L$110,MAX(1,$D24))&gt;INDEX(Kalender!$B$81:$B$110,MAX(1,$D24))),AND($E24&gt;0,INDEX(Kalender!L$81:L$110,MAX(1,$E24))&gt;INDEX(Kalender!$B$81:$B$110,MAX(1,$E24))),AND($F24&gt;0,INDEX(Kalender!L$81:L$110,MAX(1,$F24))&gt;INDEX(Kalender!$B$81:$B$110,MAX(1,$F24)))),2,0))</f>
        <v>0</v>
      </c>
      <c r="M24" s="5" t="n">
        <f aca="false">IF(Kalender!M24&lt;&gt;1,0,IF(AND($B24&gt;0,INDEX(Kalender!M$68:M$77,MAX(1,$B24))&gt;INDEX(Kalender!$B$68:$B$77,MAX(1,$B24))),1,0)+IF(OR(AND($C24&gt;0,INDEX(Kalender!M$81:M$110,MAX(1,$C24))&gt;INDEX(Kalender!$B$81:$B$110,MAX(1,$C24))),AND($D24&gt;0,INDEX(Kalender!M$81:M$110,MAX(1,$D24))&gt;INDEX(Kalender!$B$81:$B$110,MAX(1,$D24))),AND($E24&gt;0,INDEX(Kalender!M$81:M$110,MAX(1,$E24))&gt;INDEX(Kalender!$B$81:$B$110,MAX(1,$E24))),AND($F24&gt;0,INDEX(Kalender!M$81:M$110,MAX(1,$F24))&gt;INDEX(Kalender!$B$81:$B$110,MAX(1,$F24)))),2,0))</f>
        <v>0</v>
      </c>
      <c r="N24" s="5" t="n">
        <f aca="false">IF(Kalender!N24&lt;&gt;1,0,IF(AND($B24&gt;0,INDEX(Kalender!N$68:N$77,MAX(1,$B24))&gt;INDEX(Kalender!$B$68:$B$77,MAX(1,$B24))),1,0)+IF(OR(AND($C24&gt;0,INDEX(Kalender!N$81:N$110,MAX(1,$C24))&gt;INDEX(Kalender!$B$81:$B$110,MAX(1,$C24))),AND($D24&gt;0,INDEX(Kalender!N$81:N$110,MAX(1,$D24))&gt;INDEX(Kalender!$B$81:$B$110,MAX(1,$D24))),AND($E24&gt;0,INDEX(Kalender!N$81:N$110,MAX(1,$E24))&gt;INDEX(Kalender!$B$81:$B$110,MAX(1,$E24))),AND($F24&gt;0,INDEX(Kalender!N$81:N$110,MAX(1,$F24))&gt;INDEX(Kalender!$B$81:$B$110,MAX(1,$F24)))),2,0))</f>
        <v>0</v>
      </c>
      <c r="O24" s="5" t="n">
        <f aca="false">IF(Kalender!O24&lt;&gt;1,0,IF(AND($B24&gt;0,INDEX(Kalender!O$68:O$77,MAX(1,$B24))&gt;INDEX(Kalender!$B$68:$B$77,MAX(1,$B24))),1,0)+IF(OR(AND($C24&gt;0,INDEX(Kalender!O$81:O$110,MAX(1,$C24))&gt;INDEX(Kalender!$B$81:$B$110,MAX(1,$C24))),AND($D24&gt;0,INDEX(Kalender!O$81:O$110,MAX(1,$D24))&gt;INDEX(Kalender!$B$81:$B$110,MAX(1,$D24))),AND($E24&gt;0,INDEX(Kalender!O$81:O$110,MAX(1,$E24))&gt;INDEX(Kalender!$B$81:$B$110,MAX(1,$E24))),AND($F24&gt;0,INDEX(Kalender!O$81:O$110,MAX(1,$F24))&gt;INDEX(Kalender!$B$81:$B$110,MAX(1,$F24)))),2,0))</f>
        <v>0</v>
      </c>
      <c r="P24" s="5" t="n">
        <f aca="false">IF(Kalender!P24&lt;&gt;1,0,IF(AND($B24&gt;0,INDEX(Kalender!P$68:P$77,MAX(1,$B24))&gt;INDEX(Kalender!$B$68:$B$77,MAX(1,$B24))),1,0)+IF(OR(AND($C24&gt;0,INDEX(Kalender!P$81:P$110,MAX(1,$C24))&gt;INDEX(Kalender!$B$81:$B$110,MAX(1,$C24))),AND($D24&gt;0,INDEX(Kalender!P$81:P$110,MAX(1,$D24))&gt;INDEX(Kalender!$B$81:$B$110,MAX(1,$D24))),AND($E24&gt;0,INDEX(Kalender!P$81:P$110,MAX(1,$E24))&gt;INDEX(Kalender!$B$81:$B$110,MAX(1,$E24))),AND($F24&gt;0,INDEX(Kalender!P$81:P$110,MAX(1,$F24))&gt;INDEX(Kalender!$B$81:$B$110,MAX(1,$F24)))),2,0))</f>
        <v>0</v>
      </c>
      <c r="Q24" s="5" t="n">
        <f aca="false">IF(Kalender!Q24&lt;&gt;1,0,IF(AND($B24&gt;0,INDEX(Kalender!Q$68:Q$77,MAX(1,$B24))&gt;INDEX(Kalender!$B$68:$B$77,MAX(1,$B24))),1,0)+IF(OR(AND($C24&gt;0,INDEX(Kalender!Q$81:Q$110,MAX(1,$C24))&gt;INDEX(Kalender!$B$81:$B$110,MAX(1,$C24))),AND($D24&gt;0,INDEX(Kalender!Q$81:Q$110,MAX(1,$D24))&gt;INDEX(Kalender!$B$81:$B$110,MAX(1,$D24))),AND($E24&gt;0,INDEX(Kalender!Q$81:Q$110,MAX(1,$E24))&gt;INDEX(Kalender!$B$81:$B$110,MAX(1,$E24))),AND($F24&gt;0,INDEX(Kalender!Q$81:Q$110,MAX(1,$F24))&gt;INDEX(Kalender!$B$81:$B$110,MAX(1,$F24)))),2,0))</f>
        <v>0</v>
      </c>
      <c r="R24" s="5" t="n">
        <f aca="false">IF(Kalender!R24&lt;&gt;1,0,IF(AND($B24&gt;0,INDEX(Kalender!R$68:R$77,MAX(1,$B24))&gt;INDEX(Kalender!$B$68:$B$77,MAX(1,$B24))),1,0)+IF(OR(AND($C24&gt;0,INDEX(Kalender!R$81:R$110,MAX(1,$C24))&gt;INDEX(Kalender!$B$81:$B$110,MAX(1,$C24))),AND($D24&gt;0,INDEX(Kalender!R$81:R$110,MAX(1,$D24))&gt;INDEX(Kalender!$B$81:$B$110,MAX(1,$D24))),AND($E24&gt;0,INDEX(Kalender!R$81:R$110,MAX(1,$E24))&gt;INDEX(Kalender!$B$81:$B$110,MAX(1,$E24))),AND($F24&gt;0,INDEX(Kalender!R$81:R$110,MAX(1,$F24))&gt;INDEX(Kalender!$B$81:$B$110,MAX(1,$F24)))),2,0))</f>
        <v>0</v>
      </c>
      <c r="S24" s="5" t="n">
        <f aca="false">IF(Kalender!S24&lt;&gt;1,0,IF(AND($B24&gt;0,INDEX(Kalender!S$68:S$77,MAX(1,$B24))&gt;INDEX(Kalender!$B$68:$B$77,MAX(1,$B24))),1,0)+IF(OR(AND($C24&gt;0,INDEX(Kalender!S$81:S$110,MAX(1,$C24))&gt;INDEX(Kalender!$B$81:$B$110,MAX(1,$C24))),AND($D24&gt;0,INDEX(Kalender!S$81:S$110,MAX(1,$D24))&gt;INDEX(Kalender!$B$81:$B$110,MAX(1,$D24))),AND($E24&gt;0,INDEX(Kalender!S$81:S$110,MAX(1,$E24))&gt;INDEX(Kalender!$B$81:$B$110,MAX(1,$E24))),AND($F24&gt;0,INDEX(Kalender!S$81:S$110,MAX(1,$F24))&gt;INDEX(Kalender!$B$81:$B$110,MAX(1,$F24)))),2,0))</f>
        <v>0</v>
      </c>
      <c r="T24" s="5" t="n">
        <f aca="false">IF(Kalender!T24&lt;&gt;1,0,IF(AND($B24&gt;0,INDEX(Kalender!T$68:T$77,MAX(1,$B24))&gt;INDEX(Kalender!$B$68:$B$77,MAX(1,$B24))),1,0)+IF(OR(AND($C24&gt;0,INDEX(Kalender!T$81:T$110,MAX(1,$C24))&gt;INDEX(Kalender!$B$81:$B$110,MAX(1,$C24))),AND($D24&gt;0,INDEX(Kalender!T$81:T$110,MAX(1,$D24))&gt;INDEX(Kalender!$B$81:$B$110,MAX(1,$D24))),AND($E24&gt;0,INDEX(Kalender!T$81:T$110,MAX(1,$E24))&gt;INDEX(Kalender!$B$81:$B$110,MAX(1,$E24))),AND($F24&gt;0,INDEX(Kalender!T$81:T$110,MAX(1,$F24))&gt;INDEX(Kalender!$B$81:$B$110,MAX(1,$F24)))),2,0))</f>
        <v>0</v>
      </c>
      <c r="U24" s="5" t="n">
        <f aca="false">IF(Kalender!U24&lt;&gt;1,0,IF(AND($B24&gt;0,INDEX(Kalender!U$68:U$77,MAX(1,$B24))&gt;INDEX(Kalender!$B$68:$B$77,MAX(1,$B24))),1,0)+IF(OR(AND($C24&gt;0,INDEX(Kalender!U$81:U$110,MAX(1,$C24))&gt;INDEX(Kalender!$B$81:$B$110,MAX(1,$C24))),AND($D24&gt;0,INDEX(Kalender!U$81:U$110,MAX(1,$D24))&gt;INDEX(Kalender!$B$81:$B$110,MAX(1,$D24))),AND($E24&gt;0,INDEX(Kalender!U$81:U$110,MAX(1,$E24))&gt;INDEX(Kalender!$B$81:$B$110,MAX(1,$E24))),AND($F24&gt;0,INDEX(Kalender!U$81:U$110,MAX(1,$F24))&gt;INDEX(Kalender!$B$81:$B$110,MAX(1,$F24)))),2,0))</f>
        <v>0</v>
      </c>
      <c r="V24" s="5" t="n">
        <f aca="false">IF(Kalender!V24&lt;&gt;1,0,IF(AND($B24&gt;0,INDEX(Kalender!V$68:V$77,MAX(1,$B24))&gt;INDEX(Kalender!$B$68:$B$77,MAX(1,$B24))),1,0)+IF(OR(AND($C24&gt;0,INDEX(Kalender!V$81:V$110,MAX(1,$C24))&gt;INDEX(Kalender!$B$81:$B$110,MAX(1,$C24))),AND($D24&gt;0,INDEX(Kalender!V$81:V$110,MAX(1,$D24))&gt;INDEX(Kalender!$B$81:$B$110,MAX(1,$D24))),AND($E24&gt;0,INDEX(Kalender!V$81:V$110,MAX(1,$E24))&gt;INDEX(Kalender!$B$81:$B$110,MAX(1,$E24))),AND($F24&gt;0,INDEX(Kalender!V$81:V$110,MAX(1,$F24))&gt;INDEX(Kalender!$B$81:$B$110,MAX(1,$F24)))),2,0))</f>
        <v>0</v>
      </c>
      <c r="W24" s="5" t="n">
        <f aca="false">IF(Kalender!W24&lt;&gt;1,0,IF(AND($B24&gt;0,INDEX(Kalender!W$68:W$77,MAX(1,$B24))&gt;INDEX(Kalender!$B$68:$B$77,MAX(1,$B24))),1,0)+IF(OR(AND($C24&gt;0,INDEX(Kalender!W$81:W$110,MAX(1,$C24))&gt;INDEX(Kalender!$B$81:$B$110,MAX(1,$C24))),AND($D24&gt;0,INDEX(Kalender!W$81:W$110,MAX(1,$D24))&gt;INDEX(Kalender!$B$81:$B$110,MAX(1,$D24))),AND($E24&gt;0,INDEX(Kalender!W$81:W$110,MAX(1,$E24))&gt;INDEX(Kalender!$B$81:$B$110,MAX(1,$E24))),AND($F24&gt;0,INDEX(Kalender!W$81:W$110,MAX(1,$F24))&gt;INDEX(Kalender!$B$81:$B$110,MAX(1,$F24)))),2,0))</f>
        <v>0</v>
      </c>
      <c r="X24" s="5" t="n">
        <f aca="false">IF(Kalender!X24&lt;&gt;1,0,IF(AND($B24&gt;0,INDEX(Kalender!X$68:X$77,MAX(1,$B24))&gt;INDEX(Kalender!$B$68:$B$77,MAX(1,$B24))),1,0)+IF(OR(AND($C24&gt;0,INDEX(Kalender!X$81:X$110,MAX(1,$C24))&gt;INDEX(Kalender!$B$81:$B$110,MAX(1,$C24))),AND($D24&gt;0,INDEX(Kalender!X$81:X$110,MAX(1,$D24))&gt;INDEX(Kalender!$B$81:$B$110,MAX(1,$D24))),AND($E24&gt;0,INDEX(Kalender!X$81:X$110,MAX(1,$E24))&gt;INDEX(Kalender!$B$81:$B$110,MAX(1,$E24))),AND($F24&gt;0,INDEX(Kalender!X$81:X$110,MAX(1,$F24))&gt;INDEX(Kalender!$B$81:$B$110,MAX(1,$F24)))),2,0))</f>
        <v>0</v>
      </c>
      <c r="Y24" s="5" t="n">
        <f aca="false">IF(Kalender!Y24&lt;&gt;1,0,IF(AND($B24&gt;0,INDEX(Kalender!Y$68:Y$77,MAX(1,$B24))&gt;INDEX(Kalender!$B$68:$B$77,MAX(1,$B24))),1,0)+IF(OR(AND($C24&gt;0,INDEX(Kalender!Y$81:Y$110,MAX(1,$C24))&gt;INDEX(Kalender!$B$81:$B$110,MAX(1,$C24))),AND($D24&gt;0,INDEX(Kalender!Y$81:Y$110,MAX(1,$D24))&gt;INDEX(Kalender!$B$81:$B$110,MAX(1,$D24))),AND($E24&gt;0,INDEX(Kalender!Y$81:Y$110,MAX(1,$E24))&gt;INDEX(Kalender!$B$81:$B$110,MAX(1,$E24))),AND($F24&gt;0,INDEX(Kalender!Y$81:Y$110,MAX(1,$F24))&gt;INDEX(Kalender!$B$81:$B$110,MAX(1,$F24)))),2,0))</f>
        <v>0</v>
      </c>
      <c r="Z24" s="5" t="n">
        <f aca="false">IF(Kalender!Z24&lt;&gt;1,0,IF(AND($B24&gt;0,INDEX(Kalender!Z$68:Z$77,MAX(1,$B24))&gt;INDEX(Kalender!$B$68:$B$77,MAX(1,$B24))),1,0)+IF(OR(AND($C24&gt;0,INDEX(Kalender!Z$81:Z$110,MAX(1,$C24))&gt;INDEX(Kalender!$B$81:$B$110,MAX(1,$C24))),AND($D24&gt;0,INDEX(Kalender!Z$81:Z$110,MAX(1,$D24))&gt;INDEX(Kalender!$B$81:$B$110,MAX(1,$D24))),AND($E24&gt;0,INDEX(Kalender!Z$81:Z$110,MAX(1,$E24))&gt;INDEX(Kalender!$B$81:$B$110,MAX(1,$E24))),AND($F24&gt;0,INDEX(Kalender!Z$81:Z$110,MAX(1,$F24))&gt;INDEX(Kalender!$B$81:$B$110,MAX(1,$F24)))),2,0))</f>
        <v>0</v>
      </c>
      <c r="AA24" s="5" t="n">
        <f aca="false">IF(Kalender!AA24&lt;&gt;1,0,IF(AND($B24&gt;0,INDEX(Kalender!AA$68:AA$77,MAX(1,$B24))&gt;INDEX(Kalender!$B$68:$B$77,MAX(1,$B24))),1,0)+IF(OR(AND($C24&gt;0,INDEX(Kalender!AA$81:AA$110,MAX(1,$C24))&gt;INDEX(Kalender!$B$81:$B$110,MAX(1,$C24))),AND($D24&gt;0,INDEX(Kalender!AA$81:AA$110,MAX(1,$D24))&gt;INDEX(Kalender!$B$81:$B$110,MAX(1,$D24))),AND($E24&gt;0,INDEX(Kalender!AA$81:AA$110,MAX(1,$E24))&gt;INDEX(Kalender!$B$81:$B$110,MAX(1,$E24))),AND($F24&gt;0,INDEX(Kalender!AA$81:AA$110,MAX(1,$F24))&gt;INDEX(Kalender!$B$81:$B$110,MAX(1,$F24)))),2,0))</f>
        <v>0</v>
      </c>
      <c r="AB24" s="5" t="n">
        <f aca="false">IF(Kalender!AB24&lt;&gt;1,0,IF(AND($B24&gt;0,INDEX(Kalender!AB$68:AB$77,MAX(1,$B24))&gt;INDEX(Kalender!$B$68:$B$77,MAX(1,$B24))),1,0)+IF(OR(AND($C24&gt;0,INDEX(Kalender!AB$81:AB$110,MAX(1,$C24))&gt;INDEX(Kalender!$B$81:$B$110,MAX(1,$C24))),AND($D24&gt;0,INDEX(Kalender!AB$81:AB$110,MAX(1,$D24))&gt;INDEX(Kalender!$B$81:$B$110,MAX(1,$D24))),AND($E24&gt;0,INDEX(Kalender!AB$81:AB$110,MAX(1,$E24))&gt;INDEX(Kalender!$B$81:$B$110,MAX(1,$E24))),AND($F24&gt;0,INDEX(Kalender!AB$81:AB$110,MAX(1,$F24))&gt;INDEX(Kalender!$B$81:$B$110,MAX(1,$F24)))),2,0))</f>
        <v>0</v>
      </c>
      <c r="AC24" s="5" t="n">
        <f aca="false">IF(Kalender!AC24&lt;&gt;1,0,IF(AND($B24&gt;0,INDEX(Kalender!AC$68:AC$77,MAX(1,$B24))&gt;INDEX(Kalender!$B$68:$B$77,MAX(1,$B24))),1,0)+IF(OR(AND($C24&gt;0,INDEX(Kalender!AC$81:AC$110,MAX(1,$C24))&gt;INDEX(Kalender!$B$81:$B$110,MAX(1,$C24))),AND($D24&gt;0,INDEX(Kalender!AC$81:AC$110,MAX(1,$D24))&gt;INDEX(Kalender!$B$81:$B$110,MAX(1,$D24))),AND($E24&gt;0,INDEX(Kalender!AC$81:AC$110,MAX(1,$E24))&gt;INDEX(Kalender!$B$81:$B$110,MAX(1,$E24))),AND($F24&gt;0,INDEX(Kalender!AC$81:AC$110,MAX(1,$F24))&gt;INDEX(Kalender!$B$81:$B$110,MAX(1,$F24)))),2,0))</f>
        <v>0</v>
      </c>
      <c r="AD24" s="5" t="n">
        <f aca="false">IF(Kalender!AD24&lt;&gt;1,0,IF(AND($B24&gt;0,INDEX(Kalender!AD$68:AD$77,MAX(1,$B24))&gt;INDEX(Kalender!$B$68:$B$77,MAX(1,$B24))),1,0)+IF(OR(AND($C24&gt;0,INDEX(Kalender!AD$81:AD$110,MAX(1,$C24))&gt;INDEX(Kalender!$B$81:$B$110,MAX(1,$C24))),AND($D24&gt;0,INDEX(Kalender!AD$81:AD$110,MAX(1,$D24))&gt;INDEX(Kalender!$B$81:$B$110,MAX(1,$D24))),AND($E24&gt;0,INDEX(Kalender!AD$81:AD$110,MAX(1,$E24))&gt;INDEX(Kalender!$B$81:$B$110,MAX(1,$E24))),AND($F24&gt;0,INDEX(Kalender!AD$81:AD$110,MAX(1,$F24))&gt;INDEX(Kalender!$B$81:$B$110,MAX(1,$F24)))),2,0))</f>
        <v>0</v>
      </c>
      <c r="AE24" s="5" t="n">
        <f aca="false">IF(Kalender!AE24&lt;&gt;1,0,IF(AND($B24&gt;0,INDEX(Kalender!AE$68:AE$77,MAX(1,$B24))&gt;INDEX(Kalender!$B$68:$B$77,MAX(1,$B24))),1,0)+IF(OR(AND($C24&gt;0,INDEX(Kalender!AE$81:AE$110,MAX(1,$C24))&gt;INDEX(Kalender!$B$81:$B$110,MAX(1,$C24))),AND($D24&gt;0,INDEX(Kalender!AE$81:AE$110,MAX(1,$D24))&gt;INDEX(Kalender!$B$81:$B$110,MAX(1,$D24))),AND($E24&gt;0,INDEX(Kalender!AE$81:AE$110,MAX(1,$E24))&gt;INDEX(Kalender!$B$81:$B$110,MAX(1,$E24))),AND($F24&gt;0,INDEX(Kalender!AE$81:AE$110,MAX(1,$F24))&gt;INDEX(Kalender!$B$81:$B$110,MAX(1,$F24)))),2,0))</f>
        <v>0</v>
      </c>
      <c r="AF24" s="5" t="n">
        <f aca="false">IF(Kalender!AF24&lt;&gt;1,0,IF(AND($B24&gt;0,INDEX(Kalender!AF$68:AF$77,MAX(1,$B24))&gt;INDEX(Kalender!$B$68:$B$77,MAX(1,$B24))),1,0)+IF(OR(AND($C24&gt;0,INDEX(Kalender!AF$81:AF$110,MAX(1,$C24))&gt;INDEX(Kalender!$B$81:$B$110,MAX(1,$C24))),AND($D24&gt;0,INDEX(Kalender!AF$81:AF$110,MAX(1,$D24))&gt;INDEX(Kalender!$B$81:$B$110,MAX(1,$D24))),AND($E24&gt;0,INDEX(Kalender!AF$81:AF$110,MAX(1,$E24))&gt;INDEX(Kalender!$B$81:$B$110,MAX(1,$E24))),AND($F24&gt;0,INDEX(Kalender!AF$81:AF$110,MAX(1,$F24))&gt;INDEX(Kalender!$B$81:$B$110,MAX(1,$F24)))),2,0))</f>
        <v>0</v>
      </c>
      <c r="AG24" s="5" t="n">
        <f aca="false">IF(Kalender!AG24&lt;&gt;1,0,IF(AND($B24&gt;0,INDEX(Kalender!AG$68:AG$77,MAX(1,$B24))&gt;INDEX(Kalender!$B$68:$B$77,MAX(1,$B24))),1,0)+IF(OR(AND($C24&gt;0,INDEX(Kalender!AG$81:AG$110,MAX(1,$C24))&gt;INDEX(Kalender!$B$81:$B$110,MAX(1,$C24))),AND($D24&gt;0,INDEX(Kalender!AG$81:AG$110,MAX(1,$D24))&gt;INDEX(Kalender!$B$81:$B$110,MAX(1,$D24))),AND($E24&gt;0,INDEX(Kalender!AG$81:AG$110,MAX(1,$E24))&gt;INDEX(Kalender!$B$81:$B$110,MAX(1,$E24))),AND($F24&gt;0,INDEX(Kalender!AG$81:AG$110,MAX(1,$F24))&gt;INDEX(Kalender!$B$81:$B$110,MAX(1,$F24)))),2,0))</f>
        <v>0</v>
      </c>
      <c r="AH24" s="5" t="n">
        <f aca="false">IF(Kalender!AH24&lt;&gt;1,0,IF(AND($B24&gt;0,INDEX(Kalender!AH$68:AH$77,MAX(1,$B24))&gt;INDEX(Kalender!$B$68:$B$77,MAX(1,$B24))),1,0)+IF(OR(AND($C24&gt;0,INDEX(Kalender!AH$81:AH$110,MAX(1,$C24))&gt;INDEX(Kalender!$B$81:$B$110,MAX(1,$C24))),AND($D24&gt;0,INDEX(Kalender!AH$81:AH$110,MAX(1,$D24))&gt;INDEX(Kalender!$B$81:$B$110,MAX(1,$D24))),AND($E24&gt;0,INDEX(Kalender!AH$81:AH$110,MAX(1,$E24))&gt;INDEX(Kalender!$B$81:$B$110,MAX(1,$E24))),AND($F24&gt;0,INDEX(Kalender!AH$81:AH$110,MAX(1,$F24))&gt;INDEX(Kalender!$B$81:$B$110,MAX(1,$F24)))),2,0))</f>
        <v>0</v>
      </c>
      <c r="AI24" s="5" t="n">
        <f aca="false">IF(Kalender!AI24&lt;&gt;1,0,IF(AND($B24&gt;0,INDEX(Kalender!AI$68:AI$77,MAX(1,$B24))&gt;INDEX(Kalender!$B$68:$B$77,MAX(1,$B24))),1,0)+IF(OR(AND($C24&gt;0,INDEX(Kalender!AI$81:AI$110,MAX(1,$C24))&gt;INDEX(Kalender!$B$81:$B$110,MAX(1,$C24))),AND($D24&gt;0,INDEX(Kalender!AI$81:AI$110,MAX(1,$D24))&gt;INDEX(Kalender!$B$81:$B$110,MAX(1,$D24))),AND($E24&gt;0,INDEX(Kalender!AI$81:AI$110,MAX(1,$E24))&gt;INDEX(Kalender!$B$81:$B$110,MAX(1,$E24))),AND($F24&gt;0,INDEX(Kalender!AI$81:AI$110,MAX(1,$F24))&gt;INDEX(Kalender!$B$81:$B$110,MAX(1,$F24)))),2,0))</f>
        <v>0</v>
      </c>
      <c r="AJ24" s="5" t="n">
        <f aca="false">IF(Kalender!AJ24&lt;&gt;1,0,IF(AND($B24&gt;0,INDEX(Kalender!AJ$68:AJ$77,MAX(1,$B24))&gt;INDEX(Kalender!$B$68:$B$77,MAX(1,$B24))),1,0)+IF(OR(AND($C24&gt;0,INDEX(Kalender!AJ$81:AJ$110,MAX(1,$C24))&gt;INDEX(Kalender!$B$81:$B$110,MAX(1,$C24))),AND($D24&gt;0,INDEX(Kalender!AJ$81:AJ$110,MAX(1,$D24))&gt;INDEX(Kalender!$B$81:$B$110,MAX(1,$D24))),AND($E24&gt;0,INDEX(Kalender!AJ$81:AJ$110,MAX(1,$E24))&gt;INDEX(Kalender!$B$81:$B$110,MAX(1,$E24))),AND($F24&gt;0,INDEX(Kalender!AJ$81:AJ$110,MAX(1,$F24))&gt;INDEX(Kalender!$B$81:$B$110,MAX(1,$F24)))),2,0))</f>
        <v>0</v>
      </c>
      <c r="AK24" s="5" t="n">
        <f aca="false">IF(Kalender!AK24&lt;&gt;1,0,IF(AND($B24&gt;0,INDEX(Kalender!AK$68:AK$77,MAX(1,$B24))&gt;INDEX(Kalender!$B$68:$B$77,MAX(1,$B24))),1,0)+IF(OR(AND($C24&gt;0,INDEX(Kalender!AK$81:AK$110,MAX(1,$C24))&gt;INDEX(Kalender!$B$81:$B$110,MAX(1,$C24))),AND($D24&gt;0,INDEX(Kalender!AK$81:AK$110,MAX(1,$D24))&gt;INDEX(Kalender!$B$81:$B$110,MAX(1,$D24))),AND($E24&gt;0,INDEX(Kalender!AK$81:AK$110,MAX(1,$E24))&gt;INDEX(Kalender!$B$81:$B$110,MAX(1,$E24))),AND($F24&gt;0,INDEX(Kalender!AK$81:AK$110,MAX(1,$F24))&gt;INDEX(Kalender!$B$81:$B$110,MAX(1,$F24)))),2,0))</f>
        <v>0</v>
      </c>
      <c r="AL24" s="5" t="n">
        <f aca="false">IF(Kalender!AL24&lt;&gt;1,0,IF(AND($B24&gt;0,INDEX(Kalender!AL$68:AL$77,MAX(1,$B24))&gt;INDEX(Kalender!$B$68:$B$77,MAX(1,$B24))),1,0)+IF(OR(AND($C24&gt;0,INDEX(Kalender!AL$81:AL$110,MAX(1,$C24))&gt;INDEX(Kalender!$B$81:$B$110,MAX(1,$C24))),AND($D24&gt;0,INDEX(Kalender!AL$81:AL$110,MAX(1,$D24))&gt;INDEX(Kalender!$B$81:$B$110,MAX(1,$D24))),AND($E24&gt;0,INDEX(Kalender!AL$81:AL$110,MAX(1,$E24))&gt;INDEX(Kalender!$B$81:$B$110,MAX(1,$E24))),AND($F24&gt;0,INDEX(Kalender!AL$81:AL$110,MAX(1,$F24))&gt;INDEX(Kalender!$B$81:$B$110,MAX(1,$F24)))),2,0))</f>
        <v>0</v>
      </c>
      <c r="AM24" s="5" t="n">
        <f aca="false">IF(Kalender!AM24&lt;&gt;1,0,IF(AND($B24&gt;0,INDEX(Kalender!AM$68:AM$77,MAX(1,$B24))&gt;INDEX(Kalender!$B$68:$B$77,MAX(1,$B24))),1,0)+IF(OR(AND($C24&gt;0,INDEX(Kalender!AM$81:AM$110,MAX(1,$C24))&gt;INDEX(Kalender!$B$81:$B$110,MAX(1,$C24))),AND($D24&gt;0,INDEX(Kalender!AM$81:AM$110,MAX(1,$D24))&gt;INDEX(Kalender!$B$81:$B$110,MAX(1,$D24))),AND($E24&gt;0,INDEX(Kalender!AM$81:AM$110,MAX(1,$E24))&gt;INDEX(Kalender!$B$81:$B$110,MAX(1,$E24))),AND($F24&gt;0,INDEX(Kalender!AM$81:AM$110,MAX(1,$F24))&gt;INDEX(Kalender!$B$81:$B$110,MAX(1,$F24)))),2,0))</f>
        <v>0</v>
      </c>
      <c r="AN24" s="5" t="n">
        <f aca="false">IF(Kalender!AN24&lt;&gt;1,0,IF(AND($B24&gt;0,INDEX(Kalender!AN$68:AN$77,MAX(1,$B24))&gt;INDEX(Kalender!$B$68:$B$77,MAX(1,$B24))),1,0)+IF(OR(AND($C24&gt;0,INDEX(Kalender!AN$81:AN$110,MAX(1,$C24))&gt;INDEX(Kalender!$B$81:$B$110,MAX(1,$C24))),AND($D24&gt;0,INDEX(Kalender!AN$81:AN$110,MAX(1,$D24))&gt;INDEX(Kalender!$B$81:$B$110,MAX(1,$D24))),AND($E24&gt;0,INDEX(Kalender!AN$81:AN$110,MAX(1,$E24))&gt;INDEX(Kalender!$B$81:$B$110,MAX(1,$E24))),AND($F24&gt;0,INDEX(Kalender!AN$81:AN$110,MAX(1,$F24))&gt;INDEX(Kalender!$B$81:$B$110,MAX(1,$F24)))),2,0))</f>
        <v>0</v>
      </c>
      <c r="AO24" s="5" t="n">
        <f aca="false">IF(Kalender!AO24&lt;&gt;1,0,IF(AND($B24&gt;0,INDEX(Kalender!AO$68:AO$77,MAX(1,$B24))&gt;INDEX(Kalender!$B$68:$B$77,MAX(1,$B24))),1,0)+IF(OR(AND($C24&gt;0,INDEX(Kalender!AO$81:AO$110,MAX(1,$C24))&gt;INDEX(Kalender!$B$81:$B$110,MAX(1,$C24))),AND($D24&gt;0,INDEX(Kalender!AO$81:AO$110,MAX(1,$D24))&gt;INDEX(Kalender!$B$81:$B$110,MAX(1,$D24))),AND($E24&gt;0,INDEX(Kalender!AO$81:AO$110,MAX(1,$E24))&gt;INDEX(Kalender!$B$81:$B$110,MAX(1,$E24))),AND($F24&gt;0,INDEX(Kalender!AO$81:AO$110,MAX(1,$F24))&gt;INDEX(Kalender!$B$81:$B$110,MAX(1,$F24)))),2,0))</f>
        <v>0</v>
      </c>
      <c r="AP24" s="5" t="n">
        <f aca="false">IF(Kalender!AP24&lt;&gt;1,0,IF(AND($B24&gt;0,INDEX(Kalender!AP$68:AP$77,MAX(1,$B24))&gt;INDEX(Kalender!$B$68:$B$77,MAX(1,$B24))),1,0)+IF(OR(AND($C24&gt;0,INDEX(Kalender!AP$81:AP$110,MAX(1,$C24))&gt;INDEX(Kalender!$B$81:$B$110,MAX(1,$C24))),AND($D24&gt;0,INDEX(Kalender!AP$81:AP$110,MAX(1,$D24))&gt;INDEX(Kalender!$B$81:$B$110,MAX(1,$D24))),AND($E24&gt;0,INDEX(Kalender!AP$81:AP$110,MAX(1,$E24))&gt;INDEX(Kalender!$B$81:$B$110,MAX(1,$E24))),AND($F24&gt;0,INDEX(Kalender!AP$81:AP$110,MAX(1,$F24))&gt;INDEX(Kalender!$B$81:$B$110,MAX(1,$F24)))),2,0))</f>
        <v>0</v>
      </c>
      <c r="AQ24" s="5" t="n">
        <f aca="false">IF(Kalender!AQ24&lt;&gt;1,0,IF(AND($B24&gt;0,INDEX(Kalender!AQ$68:AQ$77,MAX(1,$B24))&gt;INDEX(Kalender!$B$68:$B$77,MAX(1,$B24))),1,0)+IF(OR(AND($C24&gt;0,INDEX(Kalender!AQ$81:AQ$110,MAX(1,$C24))&gt;INDEX(Kalender!$B$81:$B$110,MAX(1,$C24))),AND($D24&gt;0,INDEX(Kalender!AQ$81:AQ$110,MAX(1,$D24))&gt;INDEX(Kalender!$B$81:$B$110,MAX(1,$D24))),AND($E24&gt;0,INDEX(Kalender!AQ$81:AQ$110,MAX(1,$E24))&gt;INDEX(Kalender!$B$81:$B$110,MAX(1,$E24))),AND($F24&gt;0,INDEX(Kalender!AQ$81:AQ$110,MAX(1,$F24))&gt;INDEX(Kalender!$B$81:$B$110,MAX(1,$F24)))),2,0))</f>
        <v>0</v>
      </c>
      <c r="AR24" s="5" t="n">
        <f aca="false">IF(Kalender!AR24&lt;&gt;1,0,IF(AND($B24&gt;0,INDEX(Kalender!AR$68:AR$77,MAX(1,$B24))&gt;INDEX(Kalender!$B$68:$B$77,MAX(1,$B24))),1,0)+IF(OR(AND($C24&gt;0,INDEX(Kalender!AR$81:AR$110,MAX(1,$C24))&gt;INDEX(Kalender!$B$81:$B$110,MAX(1,$C24))),AND($D24&gt;0,INDEX(Kalender!AR$81:AR$110,MAX(1,$D24))&gt;INDEX(Kalender!$B$81:$B$110,MAX(1,$D24))),AND($E24&gt;0,INDEX(Kalender!AR$81:AR$110,MAX(1,$E24))&gt;INDEX(Kalender!$B$81:$B$110,MAX(1,$E24))),AND($F24&gt;0,INDEX(Kalender!AR$81:AR$110,MAX(1,$F24))&gt;INDEX(Kalender!$B$81:$B$110,MAX(1,$F24)))),2,0))</f>
        <v>0</v>
      </c>
      <c r="AS24" s="5" t="n">
        <f aca="false">IF(Kalender!AS24&lt;&gt;1,0,IF(AND($B24&gt;0,INDEX(Kalender!AS$68:AS$77,MAX(1,$B24))&gt;INDEX(Kalender!$B$68:$B$77,MAX(1,$B24))),1,0)+IF(OR(AND($C24&gt;0,INDEX(Kalender!AS$81:AS$110,MAX(1,$C24))&gt;INDEX(Kalender!$B$81:$B$110,MAX(1,$C24))),AND($D24&gt;0,INDEX(Kalender!AS$81:AS$110,MAX(1,$D24))&gt;INDEX(Kalender!$B$81:$B$110,MAX(1,$D24))),AND($E24&gt;0,INDEX(Kalender!AS$81:AS$110,MAX(1,$E24))&gt;INDEX(Kalender!$B$81:$B$110,MAX(1,$E24))),AND($F24&gt;0,INDEX(Kalender!AS$81:AS$110,MAX(1,$F24))&gt;INDEX(Kalender!$B$81:$B$110,MAX(1,$F24)))),2,0))</f>
        <v>0</v>
      </c>
      <c r="AT24" s="5" t="n">
        <f aca="false">IF(Kalender!AT24&lt;&gt;1,0,IF(AND($B24&gt;0,INDEX(Kalender!AT$68:AT$77,MAX(1,$B24))&gt;INDEX(Kalender!$B$68:$B$77,MAX(1,$B24))),1,0)+IF(OR(AND($C24&gt;0,INDEX(Kalender!AT$81:AT$110,MAX(1,$C24))&gt;INDEX(Kalender!$B$81:$B$110,MAX(1,$C24))),AND($D24&gt;0,INDEX(Kalender!AT$81:AT$110,MAX(1,$D24))&gt;INDEX(Kalender!$B$81:$B$110,MAX(1,$D24))),AND($E24&gt;0,INDEX(Kalender!AT$81:AT$110,MAX(1,$E24))&gt;INDEX(Kalender!$B$81:$B$110,MAX(1,$E24))),AND($F24&gt;0,INDEX(Kalender!AT$81:AT$110,MAX(1,$F24))&gt;INDEX(Kalender!$B$81:$B$110,MAX(1,$F24)))),2,0))</f>
        <v>0</v>
      </c>
      <c r="AU24" s="5" t="n">
        <f aca="false">IF(Kalender!AU24&lt;&gt;1,0,IF(AND($B24&gt;0,INDEX(Kalender!AU$68:AU$77,MAX(1,$B24))&gt;INDEX(Kalender!$B$68:$B$77,MAX(1,$B24))),1,0)+IF(OR(AND($C24&gt;0,INDEX(Kalender!AU$81:AU$110,MAX(1,$C24))&gt;INDEX(Kalender!$B$81:$B$110,MAX(1,$C24))),AND($D24&gt;0,INDEX(Kalender!AU$81:AU$110,MAX(1,$D24))&gt;INDEX(Kalender!$B$81:$B$110,MAX(1,$D24))),AND($E24&gt;0,INDEX(Kalender!AU$81:AU$110,MAX(1,$E24))&gt;INDEX(Kalender!$B$81:$B$110,MAX(1,$E24))),AND($F24&gt;0,INDEX(Kalender!AU$81:AU$110,MAX(1,$F24))&gt;INDEX(Kalender!$B$81:$B$110,MAX(1,$F24)))),2,0))</f>
        <v>0</v>
      </c>
      <c r="AV24" s="5" t="n">
        <f aca="false">IF(Kalender!AV24&lt;&gt;1,0,IF(AND($B24&gt;0,INDEX(Kalender!AV$68:AV$77,MAX(1,$B24))&gt;INDEX(Kalender!$B$68:$B$77,MAX(1,$B24))),1,0)+IF(OR(AND($C24&gt;0,INDEX(Kalender!AV$81:AV$110,MAX(1,$C24))&gt;INDEX(Kalender!$B$81:$B$110,MAX(1,$C24))),AND($D24&gt;0,INDEX(Kalender!AV$81:AV$110,MAX(1,$D24))&gt;INDEX(Kalender!$B$81:$B$110,MAX(1,$D24))),AND($E24&gt;0,INDEX(Kalender!AV$81:AV$110,MAX(1,$E24))&gt;INDEX(Kalender!$B$81:$B$110,MAX(1,$E24))),AND($F24&gt;0,INDEX(Kalender!AV$81:AV$110,MAX(1,$F24))&gt;INDEX(Kalender!$B$81:$B$110,MAX(1,$F24)))),2,0))</f>
        <v>0</v>
      </c>
      <c r="AW24" s="5" t="n">
        <f aca="false">IF(Kalender!AW24&lt;&gt;1,0,IF(AND($B24&gt;0,INDEX(Kalender!AW$68:AW$77,MAX(1,$B24))&gt;INDEX(Kalender!$B$68:$B$77,MAX(1,$B24))),1,0)+IF(OR(AND($C24&gt;0,INDEX(Kalender!AW$81:AW$110,MAX(1,$C24))&gt;INDEX(Kalender!$B$81:$B$110,MAX(1,$C24))),AND($D24&gt;0,INDEX(Kalender!AW$81:AW$110,MAX(1,$D24))&gt;INDEX(Kalender!$B$81:$B$110,MAX(1,$D24))),AND($E24&gt;0,INDEX(Kalender!AW$81:AW$110,MAX(1,$E24))&gt;INDEX(Kalender!$B$81:$B$110,MAX(1,$E24))),AND($F24&gt;0,INDEX(Kalender!AW$81:AW$110,MAX(1,$F24))&gt;INDEX(Kalender!$B$81:$B$110,MAX(1,$F24)))),2,0))</f>
        <v>0</v>
      </c>
      <c r="AX24" s="5" t="n">
        <f aca="false">IF(Kalender!AX24&lt;&gt;1,0,IF(AND($B24&gt;0,INDEX(Kalender!AX$68:AX$77,MAX(1,$B24))&gt;INDEX(Kalender!$B$68:$B$77,MAX(1,$B24))),1,0)+IF(OR(AND($C24&gt;0,INDEX(Kalender!AX$81:AX$110,MAX(1,$C24))&gt;INDEX(Kalender!$B$81:$B$110,MAX(1,$C24))),AND($D24&gt;0,INDEX(Kalender!AX$81:AX$110,MAX(1,$D24))&gt;INDEX(Kalender!$B$81:$B$110,MAX(1,$D24))),AND($E24&gt;0,INDEX(Kalender!AX$81:AX$110,MAX(1,$E24))&gt;INDEX(Kalender!$B$81:$B$110,MAX(1,$E24))),AND($F24&gt;0,INDEX(Kalender!AX$81:AX$110,MAX(1,$F24))&gt;INDEX(Kalender!$B$81:$B$110,MAX(1,$F24)))),2,0))</f>
        <v>0</v>
      </c>
      <c r="AY24" s="5" t="n">
        <f aca="false">IF(Kalender!AY24&lt;&gt;1,0,IF(AND($B24&gt;0,INDEX(Kalender!AY$68:AY$77,MAX(1,$B24))&gt;INDEX(Kalender!$B$68:$B$77,MAX(1,$B24))),1,0)+IF(OR(AND($C24&gt;0,INDEX(Kalender!AY$81:AY$110,MAX(1,$C24))&gt;INDEX(Kalender!$B$81:$B$110,MAX(1,$C24))),AND($D24&gt;0,INDEX(Kalender!AY$81:AY$110,MAX(1,$D24))&gt;INDEX(Kalender!$B$81:$B$110,MAX(1,$D24))),AND($E24&gt;0,INDEX(Kalender!AY$81:AY$110,MAX(1,$E24))&gt;INDEX(Kalender!$B$81:$B$110,MAX(1,$E24))),AND($F24&gt;0,INDEX(Kalender!AY$81:AY$110,MAX(1,$F24))&gt;INDEX(Kalender!$B$81:$B$110,MAX(1,$F24)))),2,0))</f>
        <v>0</v>
      </c>
      <c r="AZ24" s="5" t="n">
        <f aca="false">IF(Kalender!AZ24&lt;&gt;1,0,IF(AND($B24&gt;0,INDEX(Kalender!AZ$68:AZ$77,MAX(1,$B24))&gt;INDEX(Kalender!$B$68:$B$77,MAX(1,$B24))),1,0)+IF(OR(AND($C24&gt;0,INDEX(Kalender!AZ$81:AZ$110,MAX(1,$C24))&gt;INDEX(Kalender!$B$81:$B$110,MAX(1,$C24))),AND($D24&gt;0,INDEX(Kalender!AZ$81:AZ$110,MAX(1,$D24))&gt;INDEX(Kalender!$B$81:$B$110,MAX(1,$D24))),AND($E24&gt;0,INDEX(Kalender!AZ$81:AZ$110,MAX(1,$E24))&gt;INDEX(Kalender!$B$81:$B$110,MAX(1,$E24))),AND($F24&gt;0,INDEX(Kalender!AZ$81:AZ$110,MAX(1,$F24))&gt;INDEX(Kalender!$B$81:$B$110,MAX(1,$F24)))),2,0))</f>
        <v>0</v>
      </c>
      <c r="BA24" s="5" t="n">
        <f aca="false">IF(Kalender!BA24&lt;&gt;1,0,IF(AND($B24&gt;0,INDEX(Kalender!BA$68:BA$77,MAX(1,$B24))&gt;INDEX(Kalender!$B$68:$B$77,MAX(1,$B24))),1,0)+IF(OR(AND($C24&gt;0,INDEX(Kalender!BA$81:BA$110,MAX(1,$C24))&gt;INDEX(Kalender!$B$81:$B$110,MAX(1,$C24))),AND($D24&gt;0,INDEX(Kalender!BA$81:BA$110,MAX(1,$D24))&gt;INDEX(Kalender!$B$81:$B$110,MAX(1,$D24))),AND($E24&gt;0,INDEX(Kalender!BA$81:BA$110,MAX(1,$E24))&gt;INDEX(Kalender!$B$81:$B$110,MAX(1,$E24))),AND($F24&gt;0,INDEX(Kalender!BA$81:BA$110,MAX(1,$F24))&gt;INDEX(Kalender!$B$81:$B$110,MAX(1,$F24)))),2,0))</f>
        <v>0</v>
      </c>
      <c r="BB24" s="5" t="n">
        <f aca="false">IF(Kalender!BB24&lt;&gt;1,0,IF(AND($B24&gt;0,INDEX(Kalender!BB$68:BB$77,MAX(1,$B24))&gt;INDEX(Kalender!$B$68:$B$77,MAX(1,$B24))),1,0)+IF(OR(AND($C24&gt;0,INDEX(Kalender!BB$81:BB$110,MAX(1,$C24))&gt;INDEX(Kalender!$B$81:$B$110,MAX(1,$C24))),AND($D24&gt;0,INDEX(Kalender!BB$81:BB$110,MAX(1,$D24))&gt;INDEX(Kalender!$B$81:$B$110,MAX(1,$D24))),AND($E24&gt;0,INDEX(Kalender!BB$81:BB$110,MAX(1,$E24))&gt;INDEX(Kalender!$B$81:$B$110,MAX(1,$E24))),AND($F24&gt;0,INDEX(Kalender!BB$81:BB$110,MAX(1,$F24))&gt;INDEX(Kalender!$B$81:$B$110,MAX(1,$F24)))),2,0))</f>
        <v>0</v>
      </c>
      <c r="BC24" s="5" t="n">
        <f aca="false">IF(Kalender!BC24&lt;&gt;1,0,IF(AND($B24&gt;0,INDEX(Kalender!BC$68:BC$77,MAX(1,$B24))&gt;INDEX(Kalender!$B$68:$B$77,MAX(1,$B24))),1,0)+IF(OR(AND($C24&gt;0,INDEX(Kalender!BC$81:BC$110,MAX(1,$C24))&gt;INDEX(Kalender!$B$81:$B$110,MAX(1,$C24))),AND($D24&gt;0,INDEX(Kalender!BC$81:BC$110,MAX(1,$D24))&gt;INDEX(Kalender!$B$81:$B$110,MAX(1,$D24))),AND($E24&gt;0,INDEX(Kalender!BC$81:BC$110,MAX(1,$E24))&gt;INDEX(Kalender!$B$81:$B$110,MAX(1,$E24))),AND($F24&gt;0,INDEX(Kalender!BC$81:BC$110,MAX(1,$F24))&gt;INDEX(Kalender!$B$81:$B$110,MAX(1,$F24)))),2,0))</f>
        <v>0</v>
      </c>
      <c r="BD24" s="5" t="n">
        <f aca="false">IF(Kalender!BD24&lt;&gt;1,0,IF(AND($B24&gt;0,INDEX(Kalender!BD$68:BD$77,MAX(1,$B24))&gt;INDEX(Kalender!$B$68:$B$77,MAX(1,$B24))),1,0)+IF(OR(AND($C24&gt;0,INDEX(Kalender!BD$81:BD$110,MAX(1,$C24))&gt;INDEX(Kalender!$B$81:$B$110,MAX(1,$C24))),AND($D24&gt;0,INDEX(Kalender!BD$81:BD$110,MAX(1,$D24))&gt;INDEX(Kalender!$B$81:$B$110,MAX(1,$D24))),AND($E24&gt;0,INDEX(Kalender!BD$81:BD$110,MAX(1,$E24))&gt;INDEX(Kalender!$B$81:$B$110,MAX(1,$E24))),AND($F24&gt;0,INDEX(Kalender!BD$81:BD$110,MAX(1,$F24))&gt;INDEX(Kalender!$B$81:$B$110,MAX(1,$F24)))),2,0))</f>
        <v>0</v>
      </c>
      <c r="BE24" s="5" t="n">
        <f aca="false">IF(Kalender!BE24&lt;&gt;1,0,IF(AND($B24&gt;0,INDEX(Kalender!BE$68:BE$77,MAX(1,$B24))&gt;INDEX(Kalender!$B$68:$B$77,MAX(1,$B24))),1,0)+IF(OR(AND($C24&gt;0,INDEX(Kalender!BE$81:BE$110,MAX(1,$C24))&gt;INDEX(Kalender!$B$81:$B$110,MAX(1,$C24))),AND($D24&gt;0,INDEX(Kalender!BE$81:BE$110,MAX(1,$D24))&gt;INDEX(Kalender!$B$81:$B$110,MAX(1,$D24))),AND($E24&gt;0,INDEX(Kalender!BE$81:BE$110,MAX(1,$E24))&gt;INDEX(Kalender!$B$81:$B$110,MAX(1,$E24))),AND($F24&gt;0,INDEX(Kalender!BE$81:BE$110,MAX(1,$F24))&gt;INDEX(Kalender!$B$81:$B$110,MAX(1,$F24)))),2,0))</f>
        <v>0</v>
      </c>
      <c r="BF24" s="5" t="n">
        <f aca="false">IF(Kalender!BF24&lt;&gt;1,0,IF(AND($B24&gt;0,INDEX(Kalender!BF$68:BF$77,MAX(1,$B24))&gt;INDEX(Kalender!$B$68:$B$77,MAX(1,$B24))),1,0)+IF(OR(AND($C24&gt;0,INDEX(Kalender!BF$81:BF$110,MAX(1,$C24))&gt;INDEX(Kalender!$B$81:$B$110,MAX(1,$C24))),AND($D24&gt;0,INDEX(Kalender!BF$81:BF$110,MAX(1,$D24))&gt;INDEX(Kalender!$B$81:$B$110,MAX(1,$D24))),AND($E24&gt;0,INDEX(Kalender!BF$81:BF$110,MAX(1,$E24))&gt;INDEX(Kalender!$B$81:$B$110,MAX(1,$E24))),AND($F24&gt;0,INDEX(Kalender!BF$81:BF$110,MAX(1,$F24))&gt;INDEX(Kalender!$B$81:$B$110,MAX(1,$F24)))),2,0))</f>
        <v>0</v>
      </c>
      <c r="BG24" s="5" t="n">
        <f aca="false">IF(Kalender!BG24&lt;&gt;1,0,IF(AND($B24&gt;0,INDEX(Kalender!BG$68:BG$77,MAX(1,$B24))&gt;INDEX(Kalender!$B$68:$B$77,MAX(1,$B24))),1,0)+IF(OR(AND($C24&gt;0,INDEX(Kalender!BG$81:BG$110,MAX(1,$C24))&gt;INDEX(Kalender!$B$81:$B$110,MAX(1,$C24))),AND($D24&gt;0,INDEX(Kalender!BG$81:BG$110,MAX(1,$D24))&gt;INDEX(Kalender!$B$81:$B$110,MAX(1,$D24))),AND($E24&gt;0,INDEX(Kalender!BG$81:BG$110,MAX(1,$E24))&gt;INDEX(Kalender!$B$81:$B$110,MAX(1,$E24))),AND($F24&gt;0,INDEX(Kalender!BG$81:BG$110,MAX(1,$F24))&gt;INDEX(Kalender!$B$81:$B$110,MAX(1,$F24)))),2,0))</f>
        <v>0</v>
      </c>
      <c r="BH24" s="5" t="n">
        <f aca="false">IF(Kalender!BH24&lt;&gt;1,0,IF(AND($B24&gt;0,INDEX(Kalender!BH$68:BH$77,MAX(1,$B24))&gt;INDEX(Kalender!$B$68:$B$77,MAX(1,$B24))),1,0)+IF(OR(AND($C24&gt;0,INDEX(Kalender!BH$81:BH$110,MAX(1,$C24))&gt;INDEX(Kalender!$B$81:$B$110,MAX(1,$C24))),AND($D24&gt;0,INDEX(Kalender!BH$81:BH$110,MAX(1,$D24))&gt;INDEX(Kalender!$B$81:$B$110,MAX(1,$D24))),AND($E24&gt;0,INDEX(Kalender!BH$81:BH$110,MAX(1,$E24))&gt;INDEX(Kalender!$B$81:$B$110,MAX(1,$E24))),AND($F24&gt;0,INDEX(Kalender!BH$81:BH$110,MAX(1,$F24))&gt;INDEX(Kalender!$B$81:$B$110,MAX(1,$F24)))),2,0))</f>
        <v>0</v>
      </c>
      <c r="BI24" s="5" t="n">
        <f aca="false">IF(Kalender!BI24&lt;&gt;1,0,IF(AND($B24&gt;0,INDEX(Kalender!BI$68:BI$77,MAX(1,$B24))&gt;INDEX(Kalender!$B$68:$B$77,MAX(1,$B24))),1,0)+IF(OR(AND($C24&gt;0,INDEX(Kalender!BI$81:BI$110,MAX(1,$C24))&gt;INDEX(Kalender!$B$81:$B$110,MAX(1,$C24))),AND($D24&gt;0,INDEX(Kalender!BI$81:BI$110,MAX(1,$D24))&gt;INDEX(Kalender!$B$81:$B$110,MAX(1,$D24))),AND($E24&gt;0,INDEX(Kalender!BI$81:BI$110,MAX(1,$E24))&gt;INDEX(Kalender!$B$81:$B$110,MAX(1,$E24))),AND($F24&gt;0,INDEX(Kalender!BI$81:BI$110,MAX(1,$F24))&gt;INDEX(Kalender!$B$81:$B$110,MAX(1,$F24)))),2,0))</f>
        <v>0</v>
      </c>
      <c r="BJ24" s="5" t="n">
        <f aca="false">IF(Kalender!BJ24&lt;&gt;1,0,IF(AND($B24&gt;0,INDEX(Kalender!BJ$68:BJ$77,MAX(1,$B24))&gt;INDEX(Kalender!$B$68:$B$77,MAX(1,$B24))),1,0)+IF(OR(AND($C24&gt;0,INDEX(Kalender!BJ$81:BJ$110,MAX(1,$C24))&gt;INDEX(Kalender!$B$81:$B$110,MAX(1,$C24))),AND($D24&gt;0,INDEX(Kalender!BJ$81:BJ$110,MAX(1,$D24))&gt;INDEX(Kalender!$B$81:$B$110,MAX(1,$D24))),AND($E24&gt;0,INDEX(Kalender!BJ$81:BJ$110,MAX(1,$E24))&gt;INDEX(Kalender!$B$81:$B$110,MAX(1,$E24))),AND($F24&gt;0,INDEX(Kalender!BJ$81:BJ$110,MAX(1,$F24))&gt;INDEX(Kalender!$B$81:$B$110,MAX(1,$F24)))),2,0))</f>
        <v>0</v>
      </c>
      <c r="BK24" s="5" t="n">
        <f aca="false">IF(Kalender!BK24&lt;&gt;1,0,IF(AND($B24&gt;0,INDEX(Kalender!BK$68:BK$77,MAX(1,$B24))&gt;INDEX(Kalender!$B$68:$B$77,MAX(1,$B24))),1,0)+IF(OR(AND($C24&gt;0,INDEX(Kalender!BK$81:BK$110,MAX(1,$C24))&gt;INDEX(Kalender!$B$81:$B$110,MAX(1,$C24))),AND($D24&gt;0,INDEX(Kalender!BK$81:BK$110,MAX(1,$D24))&gt;INDEX(Kalender!$B$81:$B$110,MAX(1,$D24))),AND($E24&gt;0,INDEX(Kalender!BK$81:BK$110,MAX(1,$E24))&gt;INDEX(Kalender!$B$81:$B$110,MAX(1,$E24))),AND($F24&gt;0,INDEX(Kalender!BK$81:BK$110,MAX(1,$F24))&gt;INDEX(Kalender!$B$81:$B$110,MAX(1,$F24)))),2,0))</f>
        <v>0</v>
      </c>
      <c r="BL24" s="5" t="n">
        <f aca="false">IF(Kalender!BL24&lt;&gt;1,0,IF(AND($B24&gt;0,INDEX(Kalender!BL$68:BL$77,MAX(1,$B24))&gt;INDEX(Kalender!$B$68:$B$77,MAX(1,$B24))),1,0)+IF(OR(AND($C24&gt;0,INDEX(Kalender!BL$81:BL$110,MAX(1,$C24))&gt;INDEX(Kalender!$B$81:$B$110,MAX(1,$C24))),AND($D24&gt;0,INDEX(Kalender!BL$81:BL$110,MAX(1,$D24))&gt;INDEX(Kalender!$B$81:$B$110,MAX(1,$D24))),AND($E24&gt;0,INDEX(Kalender!BL$81:BL$110,MAX(1,$E24))&gt;INDEX(Kalender!$B$81:$B$110,MAX(1,$E24))),AND($F24&gt;0,INDEX(Kalender!BL$81:BL$110,MAX(1,$F24))&gt;INDEX(Kalender!$B$81:$B$110,MAX(1,$F24)))),2,0))</f>
        <v>0</v>
      </c>
      <c r="BM24" s="5" t="n">
        <f aca="false">IF(Kalender!BM24&lt;&gt;1,0,IF(AND($B24&gt;0,INDEX(Kalender!BM$68:BM$77,MAX(1,$B24))&gt;INDEX(Kalender!$B$68:$B$77,MAX(1,$B24))),1,0)+IF(OR(AND($C24&gt;0,INDEX(Kalender!BM$81:BM$110,MAX(1,$C24))&gt;INDEX(Kalender!$B$81:$B$110,MAX(1,$C24))),AND($D24&gt;0,INDEX(Kalender!BM$81:BM$110,MAX(1,$D24))&gt;INDEX(Kalender!$B$81:$B$110,MAX(1,$D24))),AND($E24&gt;0,INDEX(Kalender!BM$81:BM$110,MAX(1,$E24))&gt;INDEX(Kalender!$B$81:$B$110,MAX(1,$E24))),AND($F24&gt;0,INDEX(Kalender!BM$81:BM$110,MAX(1,$F24))&gt;INDEX(Kalender!$B$81:$B$110,MAX(1,$F24)))),2,0))</f>
        <v>0</v>
      </c>
      <c r="BN24" s="5" t="n">
        <f aca="false">IF(Kalender!BN24&lt;&gt;1,0,IF(AND($B24&gt;0,INDEX(Kalender!BN$68:BN$77,MAX(1,$B24))&gt;INDEX(Kalender!$B$68:$B$77,MAX(1,$B24))),1,0)+IF(OR(AND($C24&gt;0,INDEX(Kalender!BN$81:BN$110,MAX(1,$C24))&gt;INDEX(Kalender!$B$81:$B$110,MAX(1,$C24))),AND($D24&gt;0,INDEX(Kalender!BN$81:BN$110,MAX(1,$D24))&gt;INDEX(Kalender!$B$81:$B$110,MAX(1,$D24))),AND($E24&gt;0,INDEX(Kalender!BN$81:BN$110,MAX(1,$E24))&gt;INDEX(Kalender!$B$81:$B$110,MAX(1,$E24))),AND($F24&gt;0,INDEX(Kalender!BN$81:BN$110,MAX(1,$F24))&gt;INDEX(Kalender!$B$81:$B$110,MAX(1,$F24)))),2,0))</f>
        <v>0</v>
      </c>
      <c r="BO24" s="5" t="n">
        <f aca="false">IF(Kalender!BO24&lt;&gt;1,0,IF(AND($B24&gt;0,INDEX(Kalender!BO$68:BO$77,MAX(1,$B24))&gt;INDEX(Kalender!$B$68:$B$77,MAX(1,$B24))),1,0)+IF(OR(AND($C24&gt;0,INDEX(Kalender!BO$81:BO$110,MAX(1,$C24))&gt;INDEX(Kalender!$B$81:$B$110,MAX(1,$C24))),AND($D24&gt;0,INDEX(Kalender!BO$81:BO$110,MAX(1,$D24))&gt;INDEX(Kalender!$B$81:$B$110,MAX(1,$D24))),AND($E24&gt;0,INDEX(Kalender!BO$81:BO$110,MAX(1,$E24))&gt;INDEX(Kalender!$B$81:$B$110,MAX(1,$E24))),AND($F24&gt;0,INDEX(Kalender!BO$81:BO$110,MAX(1,$F24))&gt;INDEX(Kalender!$B$81:$B$110,MAX(1,$F24)))),2,0))</f>
        <v>0</v>
      </c>
      <c r="BP24" s="5" t="n">
        <f aca="false">IF(Kalender!BP24&lt;&gt;1,0,IF(AND($B24&gt;0,INDEX(Kalender!BP$68:BP$77,MAX(1,$B24))&gt;INDEX(Kalender!$B$68:$B$77,MAX(1,$B24))),1,0)+IF(OR(AND($C24&gt;0,INDEX(Kalender!BP$81:BP$110,MAX(1,$C24))&gt;INDEX(Kalender!$B$81:$B$110,MAX(1,$C24))),AND($D24&gt;0,INDEX(Kalender!BP$81:BP$110,MAX(1,$D24))&gt;INDEX(Kalender!$B$81:$B$110,MAX(1,$D24))),AND($E24&gt;0,INDEX(Kalender!BP$81:BP$110,MAX(1,$E24))&gt;INDEX(Kalender!$B$81:$B$110,MAX(1,$E24))),AND($F24&gt;0,INDEX(Kalender!BP$81:BP$110,MAX(1,$F24))&gt;INDEX(Kalender!$B$81:$B$110,MAX(1,$F24)))),2,0))</f>
        <v>0</v>
      </c>
      <c r="BQ24" s="5" t="n">
        <f aca="false">IF(Kalender!BQ24&lt;&gt;1,0,IF(AND($B24&gt;0,INDEX(Kalender!BQ$68:BQ$77,MAX(1,$B24))&gt;INDEX(Kalender!$B$68:$B$77,MAX(1,$B24))),1,0)+IF(OR(AND($C24&gt;0,INDEX(Kalender!BQ$81:BQ$110,MAX(1,$C24))&gt;INDEX(Kalender!$B$81:$B$110,MAX(1,$C24))),AND($D24&gt;0,INDEX(Kalender!BQ$81:BQ$110,MAX(1,$D24))&gt;INDEX(Kalender!$B$81:$B$110,MAX(1,$D24))),AND($E24&gt;0,INDEX(Kalender!BQ$81:BQ$110,MAX(1,$E24))&gt;INDEX(Kalender!$B$81:$B$110,MAX(1,$E24))),AND($F24&gt;0,INDEX(Kalender!BQ$81:BQ$110,MAX(1,$F24))&gt;INDEX(Kalender!$B$81:$B$110,MAX(1,$F24)))),2,0))</f>
        <v>0</v>
      </c>
      <c r="BR24" s="5" t="n">
        <f aca="false">IF(Kalender!BR24&lt;&gt;1,0,IF(AND($B24&gt;0,INDEX(Kalender!BR$68:BR$77,MAX(1,$B24))&gt;INDEX(Kalender!$B$68:$B$77,MAX(1,$B24))),1,0)+IF(OR(AND($C24&gt;0,INDEX(Kalender!BR$81:BR$110,MAX(1,$C24))&gt;INDEX(Kalender!$B$81:$B$110,MAX(1,$C24))),AND($D24&gt;0,INDEX(Kalender!BR$81:BR$110,MAX(1,$D24))&gt;INDEX(Kalender!$B$81:$B$110,MAX(1,$D24))),AND($E24&gt;0,INDEX(Kalender!BR$81:BR$110,MAX(1,$E24))&gt;INDEX(Kalender!$B$81:$B$110,MAX(1,$E24))),AND($F24&gt;0,INDEX(Kalender!BR$81:BR$110,MAX(1,$F24))&gt;INDEX(Kalender!$B$81:$B$110,MAX(1,$F24)))),2,0))</f>
        <v>0</v>
      </c>
      <c r="BS24" s="5" t="n">
        <f aca="false">IF(Kalender!BS24&lt;&gt;1,0,IF(AND($B24&gt;0,INDEX(Kalender!BS$68:BS$77,MAX(1,$B24))&gt;INDEX(Kalender!$B$68:$B$77,MAX(1,$B24))),1,0)+IF(OR(AND($C24&gt;0,INDEX(Kalender!BS$81:BS$110,MAX(1,$C24))&gt;INDEX(Kalender!$B$81:$B$110,MAX(1,$C24))),AND($D24&gt;0,INDEX(Kalender!BS$81:BS$110,MAX(1,$D24))&gt;INDEX(Kalender!$B$81:$B$110,MAX(1,$D24))),AND($E24&gt;0,INDEX(Kalender!BS$81:BS$110,MAX(1,$E24))&gt;INDEX(Kalender!$B$81:$B$110,MAX(1,$E24))),AND($F24&gt;0,INDEX(Kalender!BS$81:BS$110,MAX(1,$F24))&gt;INDEX(Kalender!$B$81:$B$110,MAX(1,$F24)))),2,0))</f>
        <v>0</v>
      </c>
      <c r="BT24" s="5" t="n">
        <f aca="false">IF(Kalender!BT24&lt;&gt;1,0,IF(AND($B24&gt;0,INDEX(Kalender!BT$68:BT$77,MAX(1,$B24))&gt;INDEX(Kalender!$B$68:$B$77,MAX(1,$B24))),1,0)+IF(OR(AND($C24&gt;0,INDEX(Kalender!BT$81:BT$110,MAX(1,$C24))&gt;INDEX(Kalender!$B$81:$B$110,MAX(1,$C24))),AND($D24&gt;0,INDEX(Kalender!BT$81:BT$110,MAX(1,$D24))&gt;INDEX(Kalender!$B$81:$B$110,MAX(1,$D24))),AND($E24&gt;0,INDEX(Kalender!BT$81:BT$110,MAX(1,$E24))&gt;INDEX(Kalender!$B$81:$B$110,MAX(1,$E24))),AND($F24&gt;0,INDEX(Kalender!BT$81:BT$110,MAX(1,$F24))&gt;INDEX(Kalender!$B$81:$B$110,MAX(1,$F24)))),2,0))</f>
        <v>0</v>
      </c>
      <c r="BU24" s="5" t="n">
        <f aca="false">IF(Kalender!BU24&lt;&gt;1,0,IF(AND($B24&gt;0,INDEX(Kalender!BU$68:BU$77,MAX(1,$B24))&gt;INDEX(Kalender!$B$68:$B$77,MAX(1,$B24))),1,0)+IF(OR(AND($C24&gt;0,INDEX(Kalender!BU$81:BU$110,MAX(1,$C24))&gt;INDEX(Kalender!$B$81:$B$110,MAX(1,$C24))),AND($D24&gt;0,INDEX(Kalender!BU$81:BU$110,MAX(1,$D24))&gt;INDEX(Kalender!$B$81:$B$110,MAX(1,$D24))),AND($E24&gt;0,INDEX(Kalender!BU$81:BU$110,MAX(1,$E24))&gt;INDEX(Kalender!$B$81:$B$110,MAX(1,$E24))),AND($F24&gt;0,INDEX(Kalender!BU$81:BU$110,MAX(1,$F24))&gt;INDEX(Kalender!$B$81:$B$110,MAX(1,$F24)))),2,0))</f>
        <v>0</v>
      </c>
      <c r="BV24" s="5" t="n">
        <f aca="false">IF(Kalender!BV24&lt;&gt;1,0,IF(AND($B24&gt;0,INDEX(Kalender!BV$68:BV$77,MAX(1,$B24))&gt;INDEX(Kalender!$B$68:$B$77,MAX(1,$B24))),1,0)+IF(OR(AND($C24&gt;0,INDEX(Kalender!BV$81:BV$110,MAX(1,$C24))&gt;INDEX(Kalender!$B$81:$B$110,MAX(1,$C24))),AND($D24&gt;0,INDEX(Kalender!BV$81:BV$110,MAX(1,$D24))&gt;INDEX(Kalender!$B$81:$B$110,MAX(1,$D24))),AND($E24&gt;0,INDEX(Kalender!BV$81:BV$110,MAX(1,$E24))&gt;INDEX(Kalender!$B$81:$B$110,MAX(1,$E24))),AND($F24&gt;0,INDEX(Kalender!BV$81:BV$110,MAX(1,$F24))&gt;INDEX(Kalender!$B$81:$B$110,MAX(1,$F24)))),2,0))</f>
        <v>0</v>
      </c>
      <c r="BW24" s="5" t="n">
        <f aca="false">IF(Kalender!BW24&lt;&gt;1,0,IF(AND($B24&gt;0,INDEX(Kalender!BW$68:BW$77,MAX(1,$B24))&gt;INDEX(Kalender!$B$68:$B$77,MAX(1,$B24))),1,0)+IF(OR(AND($C24&gt;0,INDEX(Kalender!BW$81:BW$110,MAX(1,$C24))&gt;INDEX(Kalender!$B$81:$B$110,MAX(1,$C24))),AND($D24&gt;0,INDEX(Kalender!BW$81:BW$110,MAX(1,$D24))&gt;INDEX(Kalender!$B$81:$B$110,MAX(1,$D24))),AND($E24&gt;0,INDEX(Kalender!BW$81:BW$110,MAX(1,$E24))&gt;INDEX(Kalender!$B$81:$B$110,MAX(1,$E24))),AND($F24&gt;0,INDEX(Kalender!BW$81:BW$110,MAX(1,$F24))&gt;INDEX(Kalender!$B$81:$B$110,MAX(1,$F24)))),2,0))</f>
        <v>0</v>
      </c>
      <c r="BX24" s="5" t="n">
        <f aca="false">IF(Kalender!BX24&lt;&gt;1,0,IF(AND($B24&gt;0,INDEX(Kalender!BX$68:BX$77,MAX(1,$B24))&gt;INDEX(Kalender!$B$68:$B$77,MAX(1,$B24))),1,0)+IF(OR(AND($C24&gt;0,INDEX(Kalender!BX$81:BX$110,MAX(1,$C24))&gt;INDEX(Kalender!$B$81:$B$110,MAX(1,$C24))),AND($D24&gt;0,INDEX(Kalender!BX$81:BX$110,MAX(1,$D24))&gt;INDEX(Kalender!$B$81:$B$110,MAX(1,$D24))),AND($E24&gt;0,INDEX(Kalender!BX$81:BX$110,MAX(1,$E24))&gt;INDEX(Kalender!$B$81:$B$110,MAX(1,$E24))),AND($F24&gt;0,INDEX(Kalender!BX$81:BX$110,MAX(1,$F24))&gt;INDEX(Kalender!$B$81:$B$110,MAX(1,$F24)))),2,0))</f>
        <v>0</v>
      </c>
      <c r="BY24" s="5" t="n">
        <f aca="false">IF(Kalender!BY24&lt;&gt;1,0,IF(AND($B24&gt;0,INDEX(Kalender!BY$68:BY$77,MAX(1,$B24))&gt;INDEX(Kalender!$B$68:$B$77,MAX(1,$B24))),1,0)+IF(OR(AND($C24&gt;0,INDEX(Kalender!BY$81:BY$110,MAX(1,$C24))&gt;INDEX(Kalender!$B$81:$B$110,MAX(1,$C24))),AND($D24&gt;0,INDEX(Kalender!BY$81:BY$110,MAX(1,$D24))&gt;INDEX(Kalender!$B$81:$B$110,MAX(1,$D24))),AND($E24&gt;0,INDEX(Kalender!BY$81:BY$110,MAX(1,$E24))&gt;INDEX(Kalender!$B$81:$B$110,MAX(1,$E24))),AND($F24&gt;0,INDEX(Kalender!BY$81:BY$110,MAX(1,$F24))&gt;INDEX(Kalender!$B$81:$B$110,MAX(1,$F24)))),2,0))</f>
        <v>0</v>
      </c>
      <c r="BZ24" s="5" t="n">
        <f aca="false">IF(Kalender!BZ24&lt;&gt;1,0,IF(AND($B24&gt;0,INDEX(Kalender!BZ$68:BZ$77,MAX(1,$B24))&gt;INDEX(Kalender!$B$68:$B$77,MAX(1,$B24))),1,0)+IF(OR(AND($C24&gt;0,INDEX(Kalender!BZ$81:BZ$110,MAX(1,$C24))&gt;INDEX(Kalender!$B$81:$B$110,MAX(1,$C24))),AND($D24&gt;0,INDEX(Kalender!BZ$81:BZ$110,MAX(1,$D24))&gt;INDEX(Kalender!$B$81:$B$110,MAX(1,$D24))),AND($E24&gt;0,INDEX(Kalender!BZ$81:BZ$110,MAX(1,$E24))&gt;INDEX(Kalender!$B$81:$B$110,MAX(1,$E24))),AND($F24&gt;0,INDEX(Kalender!BZ$81:BZ$110,MAX(1,$F24))&gt;INDEX(Kalender!$B$81:$B$110,MAX(1,$F24)))),2,0))</f>
        <v>0</v>
      </c>
      <c r="CA24" s="5" t="n">
        <f aca="false">IF(Kalender!CA24&lt;&gt;1,0,IF(AND($B24&gt;0,INDEX(Kalender!CA$68:CA$77,MAX(1,$B24))&gt;INDEX(Kalender!$B$68:$B$77,MAX(1,$B24))),1,0)+IF(OR(AND($C24&gt;0,INDEX(Kalender!CA$81:CA$110,MAX(1,$C24))&gt;INDEX(Kalender!$B$81:$B$110,MAX(1,$C24))),AND($D24&gt;0,INDEX(Kalender!CA$81:CA$110,MAX(1,$D24))&gt;INDEX(Kalender!$B$81:$B$110,MAX(1,$D24))),AND($E24&gt;0,INDEX(Kalender!CA$81:CA$110,MAX(1,$E24))&gt;INDEX(Kalender!$B$81:$B$110,MAX(1,$E24))),AND($F24&gt;0,INDEX(Kalender!CA$81:CA$110,MAX(1,$F24))&gt;INDEX(Kalender!$B$81:$B$110,MAX(1,$F24)))),2,0))</f>
        <v>0</v>
      </c>
      <c r="CB24" s="5" t="n">
        <f aca="false">IF(Kalender!CB24&lt;&gt;1,0,IF(AND($B24&gt;0,INDEX(Kalender!CB$68:CB$77,MAX(1,$B24))&gt;INDEX(Kalender!$B$68:$B$77,MAX(1,$B24))),1,0)+IF(OR(AND($C24&gt;0,INDEX(Kalender!CB$81:CB$110,MAX(1,$C24))&gt;INDEX(Kalender!$B$81:$B$110,MAX(1,$C24))),AND($D24&gt;0,INDEX(Kalender!CB$81:CB$110,MAX(1,$D24))&gt;INDEX(Kalender!$B$81:$B$110,MAX(1,$D24))),AND($E24&gt;0,INDEX(Kalender!CB$81:CB$110,MAX(1,$E24))&gt;INDEX(Kalender!$B$81:$B$110,MAX(1,$E24))),AND($F24&gt;0,INDEX(Kalender!CB$81:CB$110,MAX(1,$F24))&gt;INDEX(Kalender!$B$81:$B$110,MAX(1,$F24)))),2,0))</f>
        <v>0</v>
      </c>
      <c r="CC24" s="5" t="n">
        <f aca="false">IF(Kalender!CC24&lt;&gt;1,0,IF(AND($B24&gt;0,INDEX(Kalender!CC$68:CC$77,MAX(1,$B24))&gt;INDEX(Kalender!$B$68:$B$77,MAX(1,$B24))),1,0)+IF(OR(AND($C24&gt;0,INDEX(Kalender!CC$81:CC$110,MAX(1,$C24))&gt;INDEX(Kalender!$B$81:$B$110,MAX(1,$C24))),AND($D24&gt;0,INDEX(Kalender!CC$81:CC$110,MAX(1,$D24))&gt;INDEX(Kalender!$B$81:$B$110,MAX(1,$D24))),AND($E24&gt;0,INDEX(Kalender!CC$81:CC$110,MAX(1,$E24))&gt;INDEX(Kalender!$B$81:$B$110,MAX(1,$E24))),AND($F24&gt;0,INDEX(Kalender!CC$81:CC$110,MAX(1,$F24))&gt;INDEX(Kalender!$B$81:$B$110,MAX(1,$F24)))),2,0))</f>
        <v>0</v>
      </c>
      <c r="CD24" s="5" t="n">
        <f aca="false">IF(Kalender!CD24&lt;&gt;1,0,IF(AND($B24&gt;0,INDEX(Kalender!CD$68:CD$77,MAX(1,$B24))&gt;INDEX(Kalender!$B$68:$B$77,MAX(1,$B24))),1,0)+IF(OR(AND($C24&gt;0,INDEX(Kalender!CD$81:CD$110,MAX(1,$C24))&gt;INDEX(Kalender!$B$81:$B$110,MAX(1,$C24))),AND($D24&gt;0,INDEX(Kalender!CD$81:CD$110,MAX(1,$D24))&gt;INDEX(Kalender!$B$81:$B$110,MAX(1,$D24))),AND($E24&gt;0,INDEX(Kalender!CD$81:CD$110,MAX(1,$E24))&gt;INDEX(Kalender!$B$81:$B$110,MAX(1,$E24))),AND($F24&gt;0,INDEX(Kalender!CD$81:CD$110,MAX(1,$F24))&gt;INDEX(Kalender!$B$81:$B$110,MAX(1,$F24)))),2,0))</f>
        <v>0</v>
      </c>
      <c r="CE24" s="5" t="n">
        <f aca="false">IF(Kalender!CE24&lt;&gt;1,0,IF(AND($B24&gt;0,INDEX(Kalender!CE$68:CE$77,MAX(1,$B24))&gt;INDEX(Kalender!$B$68:$B$77,MAX(1,$B24))),1,0)+IF(OR(AND($C24&gt;0,INDEX(Kalender!CE$81:CE$110,MAX(1,$C24))&gt;INDEX(Kalender!$B$81:$B$110,MAX(1,$C24))),AND($D24&gt;0,INDEX(Kalender!CE$81:CE$110,MAX(1,$D24))&gt;INDEX(Kalender!$B$81:$B$110,MAX(1,$D24))),AND($E24&gt;0,INDEX(Kalender!CE$81:CE$110,MAX(1,$E24))&gt;INDEX(Kalender!$B$81:$B$110,MAX(1,$E24))),AND($F24&gt;0,INDEX(Kalender!CE$81:CE$110,MAX(1,$F24))&gt;INDEX(Kalender!$B$81:$B$110,MAX(1,$F24)))),2,0))</f>
        <v>0</v>
      </c>
      <c r="CF24" s="5" t="n">
        <f aca="false">IF(Kalender!CF24&lt;&gt;1,0,IF(AND($B24&gt;0,INDEX(Kalender!CF$68:CF$77,MAX(1,$B24))&gt;INDEX(Kalender!$B$68:$B$77,MAX(1,$B24))),1,0)+IF(OR(AND($C24&gt;0,INDEX(Kalender!CF$81:CF$110,MAX(1,$C24))&gt;INDEX(Kalender!$B$81:$B$110,MAX(1,$C24))),AND($D24&gt;0,INDEX(Kalender!CF$81:CF$110,MAX(1,$D24))&gt;INDEX(Kalender!$B$81:$B$110,MAX(1,$D24))),AND($E24&gt;0,INDEX(Kalender!CF$81:CF$110,MAX(1,$E24))&gt;INDEX(Kalender!$B$81:$B$110,MAX(1,$E24))),AND($F24&gt;0,INDEX(Kalender!CF$81:CF$110,MAX(1,$F24))&gt;INDEX(Kalender!$B$81:$B$110,MAX(1,$F24)))),2,0))</f>
        <v>0</v>
      </c>
      <c r="CG24" s="5" t="n">
        <f aca="false">IF(Kalender!CG24&lt;&gt;1,0,IF(AND($B24&gt;0,INDEX(Kalender!CG$68:CG$77,MAX(1,$B24))&gt;INDEX(Kalender!$B$68:$B$77,MAX(1,$B24))),1,0)+IF(OR(AND($C24&gt;0,INDEX(Kalender!CG$81:CG$110,MAX(1,$C24))&gt;INDEX(Kalender!$B$81:$B$110,MAX(1,$C24))),AND($D24&gt;0,INDEX(Kalender!CG$81:CG$110,MAX(1,$D24))&gt;INDEX(Kalender!$B$81:$B$110,MAX(1,$D24))),AND($E24&gt;0,INDEX(Kalender!CG$81:CG$110,MAX(1,$E24))&gt;INDEX(Kalender!$B$81:$B$110,MAX(1,$E24))),AND($F24&gt;0,INDEX(Kalender!CG$81:CG$110,MAX(1,$F24))&gt;INDEX(Kalender!$B$81:$B$110,MAX(1,$F24)))),2,0))</f>
        <v>0</v>
      </c>
      <c r="CH24" s="5" t="n">
        <f aca="false">IF(Kalender!CH24&lt;&gt;1,0,IF(AND($B24&gt;0,INDEX(Kalender!CH$68:CH$77,MAX(1,$B24))&gt;INDEX(Kalender!$B$68:$B$77,MAX(1,$B24))),1,0)+IF(OR(AND($C24&gt;0,INDEX(Kalender!CH$81:CH$110,MAX(1,$C24))&gt;INDEX(Kalender!$B$81:$B$110,MAX(1,$C24))),AND($D24&gt;0,INDEX(Kalender!CH$81:CH$110,MAX(1,$D24))&gt;INDEX(Kalender!$B$81:$B$110,MAX(1,$D24))),AND($E24&gt;0,INDEX(Kalender!CH$81:CH$110,MAX(1,$E24))&gt;INDEX(Kalender!$B$81:$B$110,MAX(1,$E24))),AND($F24&gt;0,INDEX(Kalender!CH$81:CH$110,MAX(1,$F24))&gt;INDEX(Kalender!$B$81:$B$110,MAX(1,$F24)))),2,0))</f>
        <v>0</v>
      </c>
      <c r="CI24" s="5" t="n">
        <f aca="false">IF(Kalender!CI24&lt;&gt;1,0,IF(AND($B24&gt;0,INDEX(Kalender!CI$68:CI$77,MAX(1,$B24))&gt;INDEX(Kalender!$B$68:$B$77,MAX(1,$B24))),1,0)+IF(OR(AND($C24&gt;0,INDEX(Kalender!CI$81:CI$110,MAX(1,$C24))&gt;INDEX(Kalender!$B$81:$B$110,MAX(1,$C24))),AND($D24&gt;0,INDEX(Kalender!CI$81:CI$110,MAX(1,$D24))&gt;INDEX(Kalender!$B$81:$B$110,MAX(1,$D24))),AND($E24&gt;0,INDEX(Kalender!CI$81:CI$110,MAX(1,$E24))&gt;INDEX(Kalender!$B$81:$B$110,MAX(1,$E24))),AND($F24&gt;0,INDEX(Kalender!CI$81:CI$110,MAX(1,$F24))&gt;INDEX(Kalender!$B$81:$B$110,MAX(1,$F24)))),2,0))</f>
        <v>0</v>
      </c>
      <c r="CJ24" s="5" t="n">
        <f aca="false">IF(Kalender!CJ24&lt;&gt;1,0,IF(AND($B24&gt;0,INDEX(Kalender!CJ$68:CJ$77,MAX(1,$B24))&gt;INDEX(Kalender!$B$68:$B$77,MAX(1,$B24))),1,0)+IF(OR(AND($C24&gt;0,INDEX(Kalender!CJ$81:CJ$110,MAX(1,$C24))&gt;INDEX(Kalender!$B$81:$B$110,MAX(1,$C24))),AND($D24&gt;0,INDEX(Kalender!CJ$81:CJ$110,MAX(1,$D24))&gt;INDEX(Kalender!$B$81:$B$110,MAX(1,$D24))),AND($E24&gt;0,INDEX(Kalender!CJ$81:CJ$110,MAX(1,$E24))&gt;INDEX(Kalender!$B$81:$B$110,MAX(1,$E24))),AND($F24&gt;0,INDEX(Kalender!CJ$81:CJ$110,MAX(1,$F24))&gt;INDEX(Kalender!$B$81:$B$110,MAX(1,$F24)))),2,0))</f>
        <v>0</v>
      </c>
      <c r="CK24" s="5" t="n">
        <f aca="false">IF(Kalender!CK24&lt;&gt;1,0,IF(AND($B24&gt;0,INDEX(Kalender!CK$68:CK$77,MAX(1,$B24))&gt;INDEX(Kalender!$B$68:$B$77,MAX(1,$B24))),1,0)+IF(OR(AND($C24&gt;0,INDEX(Kalender!CK$81:CK$110,MAX(1,$C24))&gt;INDEX(Kalender!$B$81:$B$110,MAX(1,$C24))),AND($D24&gt;0,INDEX(Kalender!CK$81:CK$110,MAX(1,$D24))&gt;INDEX(Kalender!$B$81:$B$110,MAX(1,$D24))),AND($E24&gt;0,INDEX(Kalender!CK$81:CK$110,MAX(1,$E24))&gt;INDEX(Kalender!$B$81:$B$110,MAX(1,$E24))),AND($F24&gt;0,INDEX(Kalender!CK$81:CK$110,MAX(1,$F24))&gt;INDEX(Kalender!$B$81:$B$110,MAX(1,$F24)))),2,0))</f>
        <v>0</v>
      </c>
      <c r="CL24" s="5" t="n">
        <f aca="false">IF(Kalender!CL24&lt;&gt;1,0,IF(AND($B24&gt;0,INDEX(Kalender!CL$68:CL$77,MAX(1,$B24))&gt;INDEX(Kalender!$B$68:$B$77,MAX(1,$B24))),1,0)+IF(OR(AND($C24&gt;0,INDEX(Kalender!CL$81:CL$110,MAX(1,$C24))&gt;INDEX(Kalender!$B$81:$B$110,MAX(1,$C24))),AND($D24&gt;0,INDEX(Kalender!CL$81:CL$110,MAX(1,$D24))&gt;INDEX(Kalender!$B$81:$B$110,MAX(1,$D24))),AND($E24&gt;0,INDEX(Kalender!CL$81:CL$110,MAX(1,$E24))&gt;INDEX(Kalender!$B$81:$B$110,MAX(1,$E24))),AND($F24&gt;0,INDEX(Kalender!CL$81:CL$110,MAX(1,$F24))&gt;INDEX(Kalender!$B$81:$B$110,MAX(1,$F24)))),2,0))</f>
        <v>0</v>
      </c>
      <c r="CM24" s="5" t="n">
        <f aca="false">IF(Kalender!CM24&lt;&gt;1,0,IF(AND($B24&gt;0,INDEX(Kalender!CM$68:CM$77,MAX(1,$B24))&gt;INDEX(Kalender!$B$68:$B$77,MAX(1,$B24))),1,0)+IF(OR(AND($C24&gt;0,INDEX(Kalender!CM$81:CM$110,MAX(1,$C24))&gt;INDEX(Kalender!$B$81:$B$110,MAX(1,$C24))),AND($D24&gt;0,INDEX(Kalender!CM$81:CM$110,MAX(1,$D24))&gt;INDEX(Kalender!$B$81:$B$110,MAX(1,$D24))),AND($E24&gt;0,INDEX(Kalender!CM$81:CM$110,MAX(1,$E24))&gt;INDEX(Kalender!$B$81:$B$110,MAX(1,$E24))),AND($F24&gt;0,INDEX(Kalender!CM$81:CM$110,MAX(1,$F24))&gt;INDEX(Kalender!$B$81:$B$110,MAX(1,$F24)))),2,0))</f>
        <v>0</v>
      </c>
      <c r="CN24" s="5" t="n">
        <f aca="false">IF(Kalender!CN24&lt;&gt;1,0,IF(AND($B24&gt;0,INDEX(Kalender!CN$68:CN$77,MAX(1,$B24))&gt;INDEX(Kalender!$B$68:$B$77,MAX(1,$B24))),1,0)+IF(OR(AND($C24&gt;0,INDEX(Kalender!CN$81:CN$110,MAX(1,$C24))&gt;INDEX(Kalender!$B$81:$B$110,MAX(1,$C24))),AND($D24&gt;0,INDEX(Kalender!CN$81:CN$110,MAX(1,$D24))&gt;INDEX(Kalender!$B$81:$B$110,MAX(1,$D24))),AND($E24&gt;0,INDEX(Kalender!CN$81:CN$110,MAX(1,$E24))&gt;INDEX(Kalender!$B$81:$B$110,MAX(1,$E24))),AND($F24&gt;0,INDEX(Kalender!CN$81:CN$110,MAX(1,$F24))&gt;INDEX(Kalender!$B$81:$B$110,MAX(1,$F24)))),2,0))</f>
        <v>0</v>
      </c>
      <c r="CO24" s="5" t="n">
        <f aca="false">IF(Kalender!CO24&lt;&gt;1,0,IF(AND($B24&gt;0,INDEX(Kalender!CO$68:CO$77,MAX(1,$B24))&gt;INDEX(Kalender!$B$68:$B$77,MAX(1,$B24))),1,0)+IF(OR(AND($C24&gt;0,INDEX(Kalender!CO$81:CO$110,MAX(1,$C24))&gt;INDEX(Kalender!$B$81:$B$110,MAX(1,$C24))),AND($D24&gt;0,INDEX(Kalender!CO$81:CO$110,MAX(1,$D24))&gt;INDEX(Kalender!$B$81:$B$110,MAX(1,$D24))),AND($E24&gt;0,INDEX(Kalender!CO$81:CO$110,MAX(1,$E24))&gt;INDEX(Kalender!$B$81:$B$110,MAX(1,$E24))),AND($F24&gt;0,INDEX(Kalender!CO$81:CO$110,MAX(1,$F24))&gt;INDEX(Kalender!$B$81:$B$110,MAX(1,$F24)))),2,0))</f>
        <v>0</v>
      </c>
      <c r="CP24" s="5" t="n">
        <f aca="false">IF(Kalender!CP24&lt;&gt;1,0,IF(AND($B24&gt;0,INDEX(Kalender!CP$68:CP$77,MAX(1,$B24))&gt;INDEX(Kalender!$B$68:$B$77,MAX(1,$B24))),1,0)+IF(OR(AND($C24&gt;0,INDEX(Kalender!CP$81:CP$110,MAX(1,$C24))&gt;INDEX(Kalender!$B$81:$B$110,MAX(1,$C24))),AND($D24&gt;0,INDEX(Kalender!CP$81:CP$110,MAX(1,$D24))&gt;INDEX(Kalender!$B$81:$B$110,MAX(1,$D24))),AND($E24&gt;0,INDEX(Kalender!CP$81:CP$110,MAX(1,$E24))&gt;INDEX(Kalender!$B$81:$B$110,MAX(1,$E24))),AND($F24&gt;0,INDEX(Kalender!CP$81:CP$110,MAX(1,$F24))&gt;INDEX(Kalender!$B$81:$B$110,MAX(1,$F24)))),2,0))</f>
        <v>0</v>
      </c>
      <c r="CQ24" s="5" t="n">
        <f aca="false">IF(Kalender!CQ24&lt;&gt;1,0,IF(AND($B24&gt;0,INDEX(Kalender!CQ$68:CQ$77,MAX(1,$B24))&gt;INDEX(Kalender!$B$68:$B$77,MAX(1,$B24))),1,0)+IF(OR(AND($C24&gt;0,INDEX(Kalender!CQ$81:CQ$110,MAX(1,$C24))&gt;INDEX(Kalender!$B$81:$B$110,MAX(1,$C24))),AND($D24&gt;0,INDEX(Kalender!CQ$81:CQ$110,MAX(1,$D24))&gt;INDEX(Kalender!$B$81:$B$110,MAX(1,$D24))),AND($E24&gt;0,INDEX(Kalender!CQ$81:CQ$110,MAX(1,$E24))&gt;INDEX(Kalender!$B$81:$B$110,MAX(1,$E24))),AND($F24&gt;0,INDEX(Kalender!CQ$81:CQ$110,MAX(1,$F24))&gt;INDEX(Kalender!$B$81:$B$110,MAX(1,$F24)))),2,0))</f>
        <v>0</v>
      </c>
      <c r="CR24" s="5" t="n">
        <f aca="false">IF(Kalender!CR24&lt;&gt;1,0,IF(AND($B24&gt;0,INDEX(Kalender!CR$68:CR$77,MAX(1,$B24))&gt;INDEX(Kalender!$B$68:$B$77,MAX(1,$B24))),1,0)+IF(OR(AND($C24&gt;0,INDEX(Kalender!CR$81:CR$110,MAX(1,$C24))&gt;INDEX(Kalender!$B$81:$B$110,MAX(1,$C24))),AND($D24&gt;0,INDEX(Kalender!CR$81:CR$110,MAX(1,$D24))&gt;INDEX(Kalender!$B$81:$B$110,MAX(1,$D24))),AND($E24&gt;0,INDEX(Kalender!CR$81:CR$110,MAX(1,$E24))&gt;INDEX(Kalender!$B$81:$B$110,MAX(1,$E24))),AND($F24&gt;0,INDEX(Kalender!CR$81:CR$110,MAX(1,$F24))&gt;INDEX(Kalender!$B$81:$B$110,MAX(1,$F24)))),2,0))</f>
        <v>0</v>
      </c>
      <c r="CS24" s="5" t="n">
        <f aca="false">IF(Kalender!CS24&lt;&gt;1,0,IF(AND($B24&gt;0,INDEX(Kalender!CS$68:CS$77,MAX(1,$B24))&gt;INDEX(Kalender!$B$68:$B$77,MAX(1,$B24))),1,0)+IF(OR(AND($C24&gt;0,INDEX(Kalender!CS$81:CS$110,MAX(1,$C24))&gt;INDEX(Kalender!$B$81:$B$110,MAX(1,$C24))),AND($D24&gt;0,INDEX(Kalender!CS$81:CS$110,MAX(1,$D24))&gt;INDEX(Kalender!$B$81:$B$110,MAX(1,$D24))),AND($E24&gt;0,INDEX(Kalender!CS$81:CS$110,MAX(1,$E24))&gt;INDEX(Kalender!$B$81:$B$110,MAX(1,$E24))),AND($F24&gt;0,INDEX(Kalender!CS$81:CS$110,MAX(1,$F24))&gt;INDEX(Kalender!$B$81:$B$110,MAX(1,$F24)))),2,0))</f>
        <v>0</v>
      </c>
      <c r="CT24" s="5" t="n">
        <f aca="false">IF(Kalender!CT24&lt;&gt;1,0,IF(AND($B24&gt;0,INDEX(Kalender!CT$68:CT$77,MAX(1,$B24))&gt;INDEX(Kalender!$B$68:$B$77,MAX(1,$B24))),1,0)+IF(OR(AND($C24&gt;0,INDEX(Kalender!CT$81:CT$110,MAX(1,$C24))&gt;INDEX(Kalender!$B$81:$B$110,MAX(1,$C24))),AND($D24&gt;0,INDEX(Kalender!CT$81:CT$110,MAX(1,$D24))&gt;INDEX(Kalender!$B$81:$B$110,MAX(1,$D24))),AND($E24&gt;0,INDEX(Kalender!CT$81:CT$110,MAX(1,$E24))&gt;INDEX(Kalender!$B$81:$B$110,MAX(1,$E24))),AND($F24&gt;0,INDEX(Kalender!CT$81:CT$110,MAX(1,$F24))&gt;INDEX(Kalender!$B$81:$B$110,MAX(1,$F24)))),2,0))</f>
        <v>0</v>
      </c>
      <c r="CU24" s="5" t="n">
        <f aca="false">IF(Kalender!CU24&lt;&gt;1,0,IF(AND($B24&gt;0,INDEX(Kalender!CU$68:CU$77,MAX(1,$B24))&gt;INDEX(Kalender!$B$68:$B$77,MAX(1,$B24))),1,0)+IF(OR(AND($C24&gt;0,INDEX(Kalender!CU$81:CU$110,MAX(1,$C24))&gt;INDEX(Kalender!$B$81:$B$110,MAX(1,$C24))),AND($D24&gt;0,INDEX(Kalender!CU$81:CU$110,MAX(1,$D24))&gt;INDEX(Kalender!$B$81:$B$110,MAX(1,$D24))),AND($E24&gt;0,INDEX(Kalender!CU$81:CU$110,MAX(1,$E24))&gt;INDEX(Kalender!$B$81:$B$110,MAX(1,$E24))),AND($F24&gt;0,INDEX(Kalender!CU$81:CU$110,MAX(1,$F24))&gt;INDEX(Kalender!$B$81:$B$110,MAX(1,$F24)))),2,0))</f>
        <v>0</v>
      </c>
      <c r="CV24" s="5" t="n">
        <f aca="false">IF(Kalender!CV24&lt;&gt;1,0,IF(AND($B24&gt;0,INDEX(Kalender!CV$68:CV$77,MAX(1,$B24))&gt;INDEX(Kalender!$B$68:$B$77,MAX(1,$B24))),1,0)+IF(OR(AND($C24&gt;0,INDEX(Kalender!CV$81:CV$110,MAX(1,$C24))&gt;INDEX(Kalender!$B$81:$B$110,MAX(1,$C24))),AND($D24&gt;0,INDEX(Kalender!CV$81:CV$110,MAX(1,$D24))&gt;INDEX(Kalender!$B$81:$B$110,MAX(1,$D24))),AND($E24&gt;0,INDEX(Kalender!CV$81:CV$110,MAX(1,$E24))&gt;INDEX(Kalender!$B$81:$B$110,MAX(1,$E24))),AND($F24&gt;0,INDEX(Kalender!CV$81:CV$110,MAX(1,$F24))&gt;INDEX(Kalender!$B$81:$B$110,MAX(1,$F24)))),2,0))</f>
        <v>0</v>
      </c>
      <c r="CW24" s="5" t="n">
        <f aca="false">IF(Kalender!CW24&lt;&gt;1,0,IF(AND($B24&gt;0,INDEX(Kalender!CW$68:CW$77,MAX(1,$B24))&gt;INDEX(Kalender!$B$68:$B$77,MAX(1,$B24))),1,0)+IF(OR(AND($C24&gt;0,INDEX(Kalender!CW$81:CW$110,MAX(1,$C24))&gt;INDEX(Kalender!$B$81:$B$110,MAX(1,$C24))),AND($D24&gt;0,INDEX(Kalender!CW$81:CW$110,MAX(1,$D24))&gt;INDEX(Kalender!$B$81:$B$110,MAX(1,$D24))),AND($E24&gt;0,INDEX(Kalender!CW$81:CW$110,MAX(1,$E24))&gt;INDEX(Kalender!$B$81:$B$110,MAX(1,$E24))),AND($F24&gt;0,INDEX(Kalender!CW$81:CW$110,MAX(1,$F24))&gt;INDEX(Kalender!$B$81:$B$110,MAX(1,$F24)))),2,0))</f>
        <v>0</v>
      </c>
      <c r="CX24" s="5" t="n">
        <f aca="false">IF(Kalender!CX24&lt;&gt;1,0,IF(AND($B24&gt;0,INDEX(Kalender!CX$68:CX$77,MAX(1,$B24))&gt;INDEX(Kalender!$B$68:$B$77,MAX(1,$B24))),1,0)+IF(OR(AND($C24&gt;0,INDEX(Kalender!CX$81:CX$110,MAX(1,$C24))&gt;INDEX(Kalender!$B$81:$B$110,MAX(1,$C24))),AND($D24&gt;0,INDEX(Kalender!CX$81:CX$110,MAX(1,$D24))&gt;INDEX(Kalender!$B$81:$B$110,MAX(1,$D24))),AND($E24&gt;0,INDEX(Kalender!CX$81:CX$110,MAX(1,$E24))&gt;INDEX(Kalender!$B$81:$B$110,MAX(1,$E24))),AND($F24&gt;0,INDEX(Kalender!CX$81:CX$110,MAX(1,$F24))&gt;INDEX(Kalender!$B$81:$B$110,MAX(1,$F24)))),2,0))</f>
        <v>0</v>
      </c>
      <c r="CY24" s="5" t="n">
        <f aca="false">IF(Kalender!CY24&lt;&gt;1,0,IF(AND($B24&gt;0,INDEX(Kalender!CY$68:CY$77,MAX(1,$B24))&gt;INDEX(Kalender!$B$68:$B$77,MAX(1,$B24))),1,0)+IF(OR(AND($C24&gt;0,INDEX(Kalender!CY$81:CY$110,MAX(1,$C24))&gt;INDEX(Kalender!$B$81:$B$110,MAX(1,$C24))),AND($D24&gt;0,INDEX(Kalender!CY$81:CY$110,MAX(1,$D24))&gt;INDEX(Kalender!$B$81:$B$110,MAX(1,$D24))),AND($E24&gt;0,INDEX(Kalender!CY$81:CY$110,MAX(1,$E24))&gt;INDEX(Kalender!$B$81:$B$110,MAX(1,$E24))),AND($F24&gt;0,INDEX(Kalender!CY$81:CY$110,MAX(1,$F24))&gt;INDEX(Kalender!$B$81:$B$110,MAX(1,$F24)))),2,0))</f>
        <v>0</v>
      </c>
      <c r="CZ24" s="5" t="n">
        <f aca="false">IF(Kalender!CZ24&lt;&gt;1,0,IF(AND($B24&gt;0,INDEX(Kalender!CZ$68:CZ$77,MAX(1,$B24))&gt;INDEX(Kalender!$B$68:$B$77,MAX(1,$B24))),1,0)+IF(OR(AND($C24&gt;0,INDEX(Kalender!CZ$81:CZ$110,MAX(1,$C24))&gt;INDEX(Kalender!$B$81:$B$110,MAX(1,$C24))),AND($D24&gt;0,INDEX(Kalender!CZ$81:CZ$110,MAX(1,$D24))&gt;INDEX(Kalender!$B$81:$B$110,MAX(1,$D24))),AND($E24&gt;0,INDEX(Kalender!CZ$81:CZ$110,MAX(1,$E24))&gt;INDEX(Kalender!$B$81:$B$110,MAX(1,$E24))),AND($F24&gt;0,INDEX(Kalender!CZ$81:CZ$110,MAX(1,$F24))&gt;INDEX(Kalender!$B$81:$B$110,MAX(1,$F24)))),2,0))</f>
        <v>0</v>
      </c>
      <c r="DA24" s="5" t="n">
        <f aca="false">IF(Kalender!DA24&lt;&gt;1,0,IF(AND($B24&gt;0,INDEX(Kalender!DA$68:DA$77,MAX(1,$B24))&gt;INDEX(Kalender!$B$68:$B$77,MAX(1,$B24))),1,0)+IF(OR(AND($C24&gt;0,INDEX(Kalender!DA$81:DA$110,MAX(1,$C24))&gt;INDEX(Kalender!$B$81:$B$110,MAX(1,$C24))),AND($D24&gt;0,INDEX(Kalender!DA$81:DA$110,MAX(1,$D24))&gt;INDEX(Kalender!$B$81:$B$110,MAX(1,$D24))),AND($E24&gt;0,INDEX(Kalender!DA$81:DA$110,MAX(1,$E24))&gt;INDEX(Kalender!$B$81:$B$110,MAX(1,$E24))),AND($F24&gt;0,INDEX(Kalender!DA$81:DA$110,MAX(1,$F24))&gt;INDEX(Kalender!$B$81:$B$110,MAX(1,$F24)))),2,0))</f>
        <v>0</v>
      </c>
      <c r="DB24" s="5" t="n">
        <f aca="false">IF(Kalender!DB24&lt;&gt;1,0,IF(AND($B24&gt;0,INDEX(Kalender!DB$68:DB$77,MAX(1,$B24))&gt;INDEX(Kalender!$B$68:$B$77,MAX(1,$B24))),1,0)+IF(OR(AND($C24&gt;0,INDEX(Kalender!DB$81:DB$110,MAX(1,$C24))&gt;INDEX(Kalender!$B$81:$B$110,MAX(1,$C24))),AND($D24&gt;0,INDEX(Kalender!DB$81:DB$110,MAX(1,$D24))&gt;INDEX(Kalender!$B$81:$B$110,MAX(1,$D24))),AND($E24&gt;0,INDEX(Kalender!DB$81:DB$110,MAX(1,$E24))&gt;INDEX(Kalender!$B$81:$B$110,MAX(1,$E24))),AND($F24&gt;0,INDEX(Kalender!DB$81:DB$110,MAX(1,$F24))&gt;INDEX(Kalender!$B$81:$B$110,MAX(1,$F24)))),2,0))</f>
        <v>0</v>
      </c>
      <c r="DC24" s="5" t="n">
        <f aca="false">IF(Kalender!DC24&lt;&gt;1,0,IF(AND($B24&gt;0,INDEX(Kalender!DC$68:DC$77,MAX(1,$B24))&gt;INDEX(Kalender!$B$68:$B$77,MAX(1,$B24))),1,0)+IF(OR(AND($C24&gt;0,INDEX(Kalender!DC$81:DC$110,MAX(1,$C24))&gt;INDEX(Kalender!$B$81:$B$110,MAX(1,$C24))),AND($D24&gt;0,INDEX(Kalender!DC$81:DC$110,MAX(1,$D24))&gt;INDEX(Kalender!$B$81:$B$110,MAX(1,$D24))),AND($E24&gt;0,INDEX(Kalender!DC$81:DC$110,MAX(1,$E24))&gt;INDEX(Kalender!$B$81:$B$110,MAX(1,$E24))),AND($F24&gt;0,INDEX(Kalender!DC$81:DC$110,MAX(1,$F24))&gt;INDEX(Kalender!$B$81:$B$110,MAX(1,$F24)))),2,0))</f>
        <v>0</v>
      </c>
      <c r="DD24" s="5" t="n">
        <f aca="false">IF(Kalender!DD24&lt;&gt;1,0,IF(AND($B24&gt;0,INDEX(Kalender!DD$68:DD$77,MAX(1,$B24))&gt;INDEX(Kalender!$B$68:$B$77,MAX(1,$B24))),1,0)+IF(OR(AND($C24&gt;0,INDEX(Kalender!DD$81:DD$110,MAX(1,$C24))&gt;INDEX(Kalender!$B$81:$B$110,MAX(1,$C24))),AND($D24&gt;0,INDEX(Kalender!DD$81:DD$110,MAX(1,$D24))&gt;INDEX(Kalender!$B$81:$B$110,MAX(1,$D24))),AND($E24&gt;0,INDEX(Kalender!DD$81:DD$110,MAX(1,$E24))&gt;INDEX(Kalender!$B$81:$B$110,MAX(1,$E24))),AND($F24&gt;0,INDEX(Kalender!DD$81:DD$110,MAX(1,$F24))&gt;INDEX(Kalender!$B$81:$B$110,MAX(1,$F24)))),2,0))</f>
        <v>0</v>
      </c>
      <c r="DE24" s="5" t="n">
        <f aca="false">IF(Kalender!DE24&lt;&gt;1,0,IF(AND($B24&gt;0,INDEX(Kalender!DE$68:DE$77,MAX(1,$B24))&gt;INDEX(Kalender!$B$68:$B$77,MAX(1,$B24))),1,0)+IF(OR(AND($C24&gt;0,INDEX(Kalender!DE$81:DE$110,MAX(1,$C24))&gt;INDEX(Kalender!$B$81:$B$110,MAX(1,$C24))),AND($D24&gt;0,INDEX(Kalender!DE$81:DE$110,MAX(1,$D24))&gt;INDEX(Kalender!$B$81:$B$110,MAX(1,$D24))),AND($E24&gt;0,INDEX(Kalender!DE$81:DE$110,MAX(1,$E24))&gt;INDEX(Kalender!$B$81:$B$110,MAX(1,$E24))),AND($F24&gt;0,INDEX(Kalender!DE$81:DE$110,MAX(1,$F24))&gt;INDEX(Kalender!$B$81:$B$110,MAX(1,$F24)))),2,0))</f>
        <v>0</v>
      </c>
      <c r="DF24" s="5" t="n">
        <f aca="false">IF(Kalender!DF24&lt;&gt;1,0,IF(AND($B24&gt;0,INDEX(Kalender!DF$68:DF$77,MAX(1,$B24))&gt;INDEX(Kalender!$B$68:$B$77,MAX(1,$B24))),1,0)+IF(OR(AND($C24&gt;0,INDEX(Kalender!DF$81:DF$110,MAX(1,$C24))&gt;INDEX(Kalender!$B$81:$B$110,MAX(1,$C24))),AND($D24&gt;0,INDEX(Kalender!DF$81:DF$110,MAX(1,$D24))&gt;INDEX(Kalender!$B$81:$B$110,MAX(1,$D24))),AND($E24&gt;0,INDEX(Kalender!DF$81:DF$110,MAX(1,$E24))&gt;INDEX(Kalender!$B$81:$B$110,MAX(1,$E24))),AND($F24&gt;0,INDEX(Kalender!DF$81:DF$110,MAX(1,$F24))&gt;INDEX(Kalender!$B$81:$B$110,MAX(1,$F24)))),2,0))</f>
        <v>0</v>
      </c>
      <c r="DG24" s="5" t="n">
        <f aca="false">IF(Kalender!DG24&lt;&gt;1,0,IF(AND($B24&gt;0,INDEX(Kalender!DG$68:DG$77,MAX(1,$B24))&gt;INDEX(Kalender!$B$68:$B$77,MAX(1,$B24))),1,0)+IF(OR(AND($C24&gt;0,INDEX(Kalender!DG$81:DG$110,MAX(1,$C24))&gt;INDEX(Kalender!$B$81:$B$110,MAX(1,$C24))),AND($D24&gt;0,INDEX(Kalender!DG$81:DG$110,MAX(1,$D24))&gt;INDEX(Kalender!$B$81:$B$110,MAX(1,$D24))),AND($E24&gt;0,INDEX(Kalender!DG$81:DG$110,MAX(1,$E24))&gt;INDEX(Kalender!$B$81:$B$110,MAX(1,$E24))),AND($F24&gt;0,INDEX(Kalender!DG$81:DG$110,MAX(1,$F24))&gt;INDEX(Kalender!$B$81:$B$110,MAX(1,$F24)))),2,0))</f>
        <v>0</v>
      </c>
      <c r="DH24" s="5" t="n">
        <f aca="false">IF(Kalender!DH24&lt;&gt;1,0,IF(AND($B24&gt;0,INDEX(Kalender!DH$68:DH$77,MAX(1,$B24))&gt;INDEX(Kalender!$B$68:$B$77,MAX(1,$B24))),1,0)+IF(OR(AND($C24&gt;0,INDEX(Kalender!DH$81:DH$110,MAX(1,$C24))&gt;INDEX(Kalender!$B$81:$B$110,MAX(1,$C24))),AND($D24&gt;0,INDEX(Kalender!DH$81:DH$110,MAX(1,$D24))&gt;INDEX(Kalender!$B$81:$B$110,MAX(1,$D24))),AND($E24&gt;0,INDEX(Kalender!DH$81:DH$110,MAX(1,$E24))&gt;INDEX(Kalender!$B$81:$B$110,MAX(1,$E24))),AND($F24&gt;0,INDEX(Kalender!DH$81:DH$110,MAX(1,$F24))&gt;INDEX(Kalender!$B$81:$B$110,MAX(1,$F24)))),2,0))</f>
        <v>0</v>
      </c>
      <c r="DI24" s="5" t="n">
        <f aca="false">IF(Kalender!DI24&lt;&gt;1,0,IF(AND($B24&gt;0,INDEX(Kalender!DI$68:DI$77,MAX(1,$B24))&gt;INDEX(Kalender!$B$68:$B$77,MAX(1,$B24))),1,0)+IF(OR(AND($C24&gt;0,INDEX(Kalender!DI$81:DI$110,MAX(1,$C24))&gt;INDEX(Kalender!$B$81:$B$110,MAX(1,$C24))),AND($D24&gt;0,INDEX(Kalender!DI$81:DI$110,MAX(1,$D24))&gt;INDEX(Kalender!$B$81:$B$110,MAX(1,$D24))),AND($E24&gt;0,INDEX(Kalender!DI$81:DI$110,MAX(1,$E24))&gt;INDEX(Kalender!$B$81:$B$110,MAX(1,$E24))),AND($F24&gt;0,INDEX(Kalender!DI$81:DI$110,MAX(1,$F24))&gt;INDEX(Kalender!$B$81:$B$110,MAX(1,$F24)))),2,0))</f>
        <v>0</v>
      </c>
      <c r="DJ24" s="5" t="n">
        <f aca="false">IF(Kalender!DJ24&lt;&gt;1,0,IF(AND($B24&gt;0,INDEX(Kalender!DJ$68:DJ$77,MAX(1,$B24))&gt;INDEX(Kalender!$B$68:$B$77,MAX(1,$B24))),1,0)+IF(OR(AND($C24&gt;0,INDEX(Kalender!DJ$81:DJ$110,MAX(1,$C24))&gt;INDEX(Kalender!$B$81:$B$110,MAX(1,$C24))),AND($D24&gt;0,INDEX(Kalender!DJ$81:DJ$110,MAX(1,$D24))&gt;INDEX(Kalender!$B$81:$B$110,MAX(1,$D24))),AND($E24&gt;0,INDEX(Kalender!DJ$81:DJ$110,MAX(1,$E24))&gt;INDEX(Kalender!$B$81:$B$110,MAX(1,$E24))),AND($F24&gt;0,INDEX(Kalender!DJ$81:DJ$110,MAX(1,$F24))&gt;INDEX(Kalender!$B$81:$B$110,MAX(1,$F24)))),2,0))</f>
        <v>0</v>
      </c>
      <c r="DK24" s="5" t="n">
        <f aca="false">IF(Kalender!DK24&lt;&gt;1,0,IF(AND($B24&gt;0,INDEX(Kalender!DK$68:DK$77,MAX(1,$B24))&gt;INDEX(Kalender!$B$68:$B$77,MAX(1,$B24))),1,0)+IF(OR(AND($C24&gt;0,INDEX(Kalender!DK$81:DK$110,MAX(1,$C24))&gt;INDEX(Kalender!$B$81:$B$110,MAX(1,$C24))),AND($D24&gt;0,INDEX(Kalender!DK$81:DK$110,MAX(1,$D24))&gt;INDEX(Kalender!$B$81:$B$110,MAX(1,$D24))),AND($E24&gt;0,INDEX(Kalender!DK$81:DK$110,MAX(1,$E24))&gt;INDEX(Kalender!$B$81:$B$110,MAX(1,$E24))),AND($F24&gt;0,INDEX(Kalender!DK$81:DK$110,MAX(1,$F24))&gt;INDEX(Kalender!$B$81:$B$110,MAX(1,$F24)))),2,0))</f>
        <v>0</v>
      </c>
      <c r="DL24" s="5" t="n">
        <f aca="false">IF(Kalender!DL24&lt;&gt;1,0,IF(AND($B24&gt;0,INDEX(Kalender!DL$68:DL$77,MAX(1,$B24))&gt;INDEX(Kalender!$B$68:$B$77,MAX(1,$B24))),1,0)+IF(OR(AND($C24&gt;0,INDEX(Kalender!DL$81:DL$110,MAX(1,$C24))&gt;INDEX(Kalender!$B$81:$B$110,MAX(1,$C24))),AND($D24&gt;0,INDEX(Kalender!DL$81:DL$110,MAX(1,$D24))&gt;INDEX(Kalender!$B$81:$B$110,MAX(1,$D24))),AND($E24&gt;0,INDEX(Kalender!DL$81:DL$110,MAX(1,$E24))&gt;INDEX(Kalender!$B$81:$B$110,MAX(1,$E24))),AND($F24&gt;0,INDEX(Kalender!DL$81:DL$110,MAX(1,$F24))&gt;INDEX(Kalender!$B$81:$B$110,MAX(1,$F24)))),2,0))</f>
        <v>0</v>
      </c>
      <c r="DM24" s="5" t="n">
        <f aca="false">IF(Kalender!DM24&lt;&gt;1,0,IF(AND($B24&gt;0,INDEX(Kalender!DM$68:DM$77,MAX(1,$B24))&gt;INDEX(Kalender!$B$68:$B$77,MAX(1,$B24))),1,0)+IF(OR(AND($C24&gt;0,INDEX(Kalender!DM$81:DM$110,MAX(1,$C24))&gt;INDEX(Kalender!$B$81:$B$110,MAX(1,$C24))),AND($D24&gt;0,INDEX(Kalender!DM$81:DM$110,MAX(1,$D24))&gt;INDEX(Kalender!$B$81:$B$110,MAX(1,$D24))),AND($E24&gt;0,INDEX(Kalender!DM$81:DM$110,MAX(1,$E24))&gt;INDEX(Kalender!$B$81:$B$110,MAX(1,$E24))),AND($F24&gt;0,INDEX(Kalender!DM$81:DM$110,MAX(1,$F24))&gt;INDEX(Kalender!$B$81:$B$110,MAX(1,$F24)))),2,0))</f>
        <v>0</v>
      </c>
      <c r="DN24" s="5" t="n">
        <f aca="false">IF(Kalender!DN24&lt;&gt;1,0,IF(AND($B24&gt;0,INDEX(Kalender!DN$68:DN$77,MAX(1,$B24))&gt;INDEX(Kalender!$B$68:$B$77,MAX(1,$B24))),1,0)+IF(OR(AND($C24&gt;0,INDEX(Kalender!DN$81:DN$110,MAX(1,$C24))&gt;INDEX(Kalender!$B$81:$B$110,MAX(1,$C24))),AND($D24&gt;0,INDEX(Kalender!DN$81:DN$110,MAX(1,$D24))&gt;INDEX(Kalender!$B$81:$B$110,MAX(1,$D24))),AND($E24&gt;0,INDEX(Kalender!DN$81:DN$110,MAX(1,$E24))&gt;INDEX(Kalender!$B$81:$B$110,MAX(1,$E24))),AND($F24&gt;0,INDEX(Kalender!DN$81:DN$110,MAX(1,$F24))&gt;INDEX(Kalender!$B$81:$B$110,MAX(1,$F24)))),2,0))</f>
        <v>0</v>
      </c>
      <c r="DO24" s="5" t="n">
        <f aca="false">IF(Kalender!DO24&lt;&gt;1,0,IF(AND($B24&gt;0,INDEX(Kalender!DO$68:DO$77,MAX(1,$B24))&gt;INDEX(Kalender!$B$68:$B$77,MAX(1,$B24))),1,0)+IF(OR(AND($C24&gt;0,INDEX(Kalender!DO$81:DO$110,MAX(1,$C24))&gt;INDEX(Kalender!$B$81:$B$110,MAX(1,$C24))),AND($D24&gt;0,INDEX(Kalender!DO$81:DO$110,MAX(1,$D24))&gt;INDEX(Kalender!$B$81:$B$110,MAX(1,$D24))),AND($E24&gt;0,INDEX(Kalender!DO$81:DO$110,MAX(1,$E24))&gt;INDEX(Kalender!$B$81:$B$110,MAX(1,$E24))),AND($F24&gt;0,INDEX(Kalender!DO$81:DO$110,MAX(1,$F24))&gt;INDEX(Kalender!$B$81:$B$110,MAX(1,$F24)))),2,0))</f>
        <v>0</v>
      </c>
      <c r="DP24" s="5" t="n">
        <f aca="false">IF(Kalender!DP24&lt;&gt;1,0,IF(AND($B24&gt;0,INDEX(Kalender!DP$68:DP$77,MAX(1,$B24))&gt;INDEX(Kalender!$B$68:$B$77,MAX(1,$B24))),1,0)+IF(OR(AND($C24&gt;0,INDEX(Kalender!DP$81:DP$110,MAX(1,$C24))&gt;INDEX(Kalender!$B$81:$B$110,MAX(1,$C24))),AND($D24&gt;0,INDEX(Kalender!DP$81:DP$110,MAX(1,$D24))&gt;INDEX(Kalender!$B$81:$B$110,MAX(1,$D24))),AND($E24&gt;0,INDEX(Kalender!DP$81:DP$110,MAX(1,$E24))&gt;INDEX(Kalender!$B$81:$B$110,MAX(1,$E24))),AND($F24&gt;0,INDEX(Kalender!DP$81:DP$110,MAX(1,$F24))&gt;INDEX(Kalender!$B$81:$B$110,MAX(1,$F24)))),2,0))</f>
        <v>0</v>
      </c>
      <c r="DQ24" s="5" t="n">
        <f aca="false">IF(Kalender!DQ24&lt;&gt;1,0,IF(AND($B24&gt;0,INDEX(Kalender!DQ$68:DQ$77,MAX(1,$B24))&gt;INDEX(Kalender!$B$68:$B$77,MAX(1,$B24))),1,0)+IF(OR(AND($C24&gt;0,INDEX(Kalender!DQ$81:DQ$110,MAX(1,$C24))&gt;INDEX(Kalender!$B$81:$B$110,MAX(1,$C24))),AND($D24&gt;0,INDEX(Kalender!DQ$81:DQ$110,MAX(1,$D24))&gt;INDEX(Kalender!$B$81:$B$110,MAX(1,$D24))),AND($E24&gt;0,INDEX(Kalender!DQ$81:DQ$110,MAX(1,$E24))&gt;INDEX(Kalender!$B$81:$B$110,MAX(1,$E24))),AND($F24&gt;0,INDEX(Kalender!DQ$81:DQ$110,MAX(1,$F24))&gt;INDEX(Kalender!$B$81:$B$110,MAX(1,$F24)))),2,0))</f>
        <v>0</v>
      </c>
      <c r="DR24" s="5" t="n">
        <f aca="false">IF(Kalender!DR24&lt;&gt;1,0,IF(AND($B24&gt;0,INDEX(Kalender!DR$68:DR$77,MAX(1,$B24))&gt;INDEX(Kalender!$B$68:$B$77,MAX(1,$B24))),1,0)+IF(OR(AND($C24&gt;0,INDEX(Kalender!DR$81:DR$110,MAX(1,$C24))&gt;INDEX(Kalender!$B$81:$B$110,MAX(1,$C24))),AND($D24&gt;0,INDEX(Kalender!DR$81:DR$110,MAX(1,$D24))&gt;INDEX(Kalender!$B$81:$B$110,MAX(1,$D24))),AND($E24&gt;0,INDEX(Kalender!DR$81:DR$110,MAX(1,$E24))&gt;INDEX(Kalender!$B$81:$B$110,MAX(1,$E24))),AND($F24&gt;0,INDEX(Kalender!DR$81:DR$110,MAX(1,$F24))&gt;INDEX(Kalender!$B$81:$B$110,MAX(1,$F24)))),2,0))</f>
        <v>0</v>
      </c>
      <c r="DS24" s="5" t="n">
        <f aca="false">IF(Kalender!DS24&lt;&gt;1,0,IF(AND($B24&gt;0,INDEX(Kalender!DS$68:DS$77,MAX(1,$B24))&gt;INDEX(Kalender!$B$68:$B$77,MAX(1,$B24))),1,0)+IF(OR(AND($C24&gt;0,INDEX(Kalender!DS$81:DS$110,MAX(1,$C24))&gt;INDEX(Kalender!$B$81:$B$110,MAX(1,$C24))),AND($D24&gt;0,INDEX(Kalender!DS$81:DS$110,MAX(1,$D24))&gt;INDEX(Kalender!$B$81:$B$110,MAX(1,$D24))),AND($E24&gt;0,INDEX(Kalender!DS$81:DS$110,MAX(1,$E24))&gt;INDEX(Kalender!$B$81:$B$110,MAX(1,$E24))),AND($F24&gt;0,INDEX(Kalender!DS$81:DS$110,MAX(1,$F24))&gt;INDEX(Kalender!$B$81:$B$110,MAX(1,$F24)))),2,0))</f>
        <v>0</v>
      </c>
      <c r="DT24" s="5" t="n">
        <f aca="false">IF(Kalender!DT24&lt;&gt;1,0,IF(AND($B24&gt;0,INDEX(Kalender!DT$68:DT$77,MAX(1,$B24))&gt;INDEX(Kalender!$B$68:$B$77,MAX(1,$B24))),1,0)+IF(OR(AND($C24&gt;0,INDEX(Kalender!DT$81:DT$110,MAX(1,$C24))&gt;INDEX(Kalender!$B$81:$B$110,MAX(1,$C24))),AND($D24&gt;0,INDEX(Kalender!DT$81:DT$110,MAX(1,$D24))&gt;INDEX(Kalender!$B$81:$B$110,MAX(1,$D24))),AND($E24&gt;0,INDEX(Kalender!DT$81:DT$110,MAX(1,$E24))&gt;INDEX(Kalender!$B$81:$B$110,MAX(1,$E24))),AND($F24&gt;0,INDEX(Kalender!DT$81:DT$110,MAX(1,$F24))&gt;INDEX(Kalender!$B$81:$B$110,MAX(1,$F24)))),2,0))</f>
        <v>0</v>
      </c>
      <c r="DU24" s="5" t="n">
        <f aca="false">IF(Kalender!DU24&lt;&gt;1,0,IF(AND($B24&gt;0,INDEX(Kalender!DU$68:DU$77,MAX(1,$B24))&gt;INDEX(Kalender!$B$68:$B$77,MAX(1,$B24))),1,0)+IF(OR(AND($C24&gt;0,INDEX(Kalender!DU$81:DU$110,MAX(1,$C24))&gt;INDEX(Kalender!$B$81:$B$110,MAX(1,$C24))),AND($D24&gt;0,INDEX(Kalender!DU$81:DU$110,MAX(1,$D24))&gt;INDEX(Kalender!$B$81:$B$110,MAX(1,$D24))),AND($E24&gt;0,INDEX(Kalender!DU$81:DU$110,MAX(1,$E24))&gt;INDEX(Kalender!$B$81:$B$110,MAX(1,$E24))),AND($F24&gt;0,INDEX(Kalender!DU$81:DU$110,MAX(1,$F24))&gt;INDEX(Kalender!$B$81:$B$110,MAX(1,$F24)))),2,0))</f>
        <v>0</v>
      </c>
      <c r="DV24" s="5" t="n">
        <f aca="false">IF(Kalender!DV24&lt;&gt;1,0,IF(AND($B24&gt;0,INDEX(Kalender!DV$68:DV$77,MAX(1,$B24))&gt;INDEX(Kalender!$B$68:$B$77,MAX(1,$B24))),1,0)+IF(OR(AND($C24&gt;0,INDEX(Kalender!DV$81:DV$110,MAX(1,$C24))&gt;INDEX(Kalender!$B$81:$B$110,MAX(1,$C24))),AND($D24&gt;0,INDEX(Kalender!DV$81:DV$110,MAX(1,$D24))&gt;INDEX(Kalender!$B$81:$B$110,MAX(1,$D24))),AND($E24&gt;0,INDEX(Kalender!DV$81:DV$110,MAX(1,$E24))&gt;INDEX(Kalender!$B$81:$B$110,MAX(1,$E24))),AND($F24&gt;0,INDEX(Kalender!DV$81:DV$110,MAX(1,$F24))&gt;INDEX(Kalender!$B$81:$B$110,MAX(1,$F24)))),2,0))</f>
        <v>0</v>
      </c>
      <c r="DW24" s="5" t="n">
        <f aca="false">IF(Kalender!DW24&lt;&gt;1,0,IF(AND($B24&gt;0,INDEX(Kalender!DW$68:DW$77,MAX(1,$B24))&gt;INDEX(Kalender!$B$68:$B$77,MAX(1,$B24))),1,0)+IF(OR(AND($C24&gt;0,INDEX(Kalender!DW$81:DW$110,MAX(1,$C24))&gt;INDEX(Kalender!$B$81:$B$110,MAX(1,$C24))),AND($D24&gt;0,INDEX(Kalender!DW$81:DW$110,MAX(1,$D24))&gt;INDEX(Kalender!$B$81:$B$110,MAX(1,$D24))),AND($E24&gt;0,INDEX(Kalender!DW$81:DW$110,MAX(1,$E24))&gt;INDEX(Kalender!$B$81:$B$110,MAX(1,$E24))),AND($F24&gt;0,INDEX(Kalender!DW$81:DW$110,MAX(1,$F24))&gt;INDEX(Kalender!$B$81:$B$110,MAX(1,$F24)))),2,0))</f>
        <v>0</v>
      </c>
      <c r="DX24" s="5" t="n">
        <f aca="false">IF(Kalender!DX24&lt;&gt;1,0,IF(AND($B24&gt;0,INDEX(Kalender!DX$68:DX$77,MAX(1,$B24))&gt;INDEX(Kalender!$B$68:$B$77,MAX(1,$B24))),1,0)+IF(OR(AND($C24&gt;0,INDEX(Kalender!DX$81:DX$110,MAX(1,$C24))&gt;INDEX(Kalender!$B$81:$B$110,MAX(1,$C24))),AND($D24&gt;0,INDEX(Kalender!DX$81:DX$110,MAX(1,$D24))&gt;INDEX(Kalender!$B$81:$B$110,MAX(1,$D24))),AND($E24&gt;0,INDEX(Kalender!DX$81:DX$110,MAX(1,$E24))&gt;INDEX(Kalender!$B$81:$B$110,MAX(1,$E24))),AND($F24&gt;0,INDEX(Kalender!DX$81:DX$110,MAX(1,$F24))&gt;INDEX(Kalender!$B$81:$B$110,MAX(1,$F24)))),2,0))</f>
        <v>0</v>
      </c>
      <c r="DY24" s="5" t="n">
        <f aca="false">IF(Kalender!DY24&lt;&gt;1,0,IF(AND($B24&gt;0,INDEX(Kalender!DY$68:DY$77,MAX(1,$B24))&gt;INDEX(Kalender!$B$68:$B$77,MAX(1,$B24))),1,0)+IF(OR(AND($C24&gt;0,INDEX(Kalender!DY$81:DY$110,MAX(1,$C24))&gt;INDEX(Kalender!$B$81:$B$110,MAX(1,$C24))),AND($D24&gt;0,INDEX(Kalender!DY$81:DY$110,MAX(1,$D24))&gt;INDEX(Kalender!$B$81:$B$110,MAX(1,$D24))),AND($E24&gt;0,INDEX(Kalender!DY$81:DY$110,MAX(1,$E24))&gt;INDEX(Kalender!$B$81:$B$110,MAX(1,$E24))),AND($F24&gt;0,INDEX(Kalender!DY$81:DY$110,MAX(1,$F24))&gt;INDEX(Kalender!$B$81:$B$110,MAX(1,$F24)))),2,0))</f>
        <v>0</v>
      </c>
      <c r="DZ24" s="5" t="n">
        <f aca="false">IF(Kalender!DZ24&lt;&gt;1,0,IF(AND($B24&gt;0,INDEX(Kalender!DZ$68:DZ$77,MAX(1,$B24))&gt;INDEX(Kalender!$B$68:$B$77,MAX(1,$B24))),1,0)+IF(OR(AND($C24&gt;0,INDEX(Kalender!DZ$81:DZ$110,MAX(1,$C24))&gt;INDEX(Kalender!$B$81:$B$110,MAX(1,$C24))),AND($D24&gt;0,INDEX(Kalender!DZ$81:DZ$110,MAX(1,$D24))&gt;INDEX(Kalender!$B$81:$B$110,MAX(1,$D24))),AND($E24&gt;0,INDEX(Kalender!DZ$81:DZ$110,MAX(1,$E24))&gt;INDEX(Kalender!$B$81:$B$110,MAX(1,$E24))),AND($F24&gt;0,INDEX(Kalender!DZ$81:DZ$110,MAX(1,$F24))&gt;INDEX(Kalender!$B$81:$B$110,MAX(1,$F24)))),2,0))</f>
        <v>0</v>
      </c>
      <c r="EA24" s="5" t="n">
        <f aca="false">IF(Kalender!EA24&lt;&gt;1,0,IF(AND($B24&gt;0,INDEX(Kalender!EA$68:EA$77,MAX(1,$B24))&gt;INDEX(Kalender!$B$68:$B$77,MAX(1,$B24))),1,0)+IF(OR(AND($C24&gt;0,INDEX(Kalender!EA$81:EA$110,MAX(1,$C24))&gt;INDEX(Kalender!$B$81:$B$110,MAX(1,$C24))),AND($D24&gt;0,INDEX(Kalender!EA$81:EA$110,MAX(1,$D24))&gt;INDEX(Kalender!$B$81:$B$110,MAX(1,$D24))),AND($E24&gt;0,INDEX(Kalender!EA$81:EA$110,MAX(1,$E24))&gt;INDEX(Kalender!$B$81:$B$110,MAX(1,$E24))),AND($F24&gt;0,INDEX(Kalender!EA$81:EA$110,MAX(1,$F24))&gt;INDEX(Kalender!$B$81:$B$110,MAX(1,$F24)))),2,0))</f>
        <v>0</v>
      </c>
      <c r="EB24" s="5" t="n">
        <f aca="false">IF(Kalender!EB24&lt;&gt;1,0,IF(AND($B24&gt;0,INDEX(Kalender!EB$68:EB$77,MAX(1,$B24))&gt;INDEX(Kalender!$B$68:$B$77,MAX(1,$B24))),1,0)+IF(OR(AND($C24&gt;0,INDEX(Kalender!EB$81:EB$110,MAX(1,$C24))&gt;INDEX(Kalender!$B$81:$B$110,MAX(1,$C24))),AND($D24&gt;0,INDEX(Kalender!EB$81:EB$110,MAX(1,$D24))&gt;INDEX(Kalender!$B$81:$B$110,MAX(1,$D24))),AND($E24&gt;0,INDEX(Kalender!EB$81:EB$110,MAX(1,$E24))&gt;INDEX(Kalender!$B$81:$B$110,MAX(1,$E24))),AND($F24&gt;0,INDEX(Kalender!EB$81:EB$110,MAX(1,$F24))&gt;INDEX(Kalender!$B$81:$B$110,MAX(1,$F24)))),2,0))</f>
        <v>0</v>
      </c>
      <c r="EC24" s="5" t="n">
        <f aca="false">IF(Kalender!EC24&lt;&gt;1,0,IF(AND($B24&gt;0,INDEX(Kalender!EC$68:EC$77,MAX(1,$B24))&gt;INDEX(Kalender!$B$68:$B$77,MAX(1,$B24))),1,0)+IF(OR(AND($C24&gt;0,INDEX(Kalender!EC$81:EC$110,MAX(1,$C24))&gt;INDEX(Kalender!$B$81:$B$110,MAX(1,$C24))),AND($D24&gt;0,INDEX(Kalender!EC$81:EC$110,MAX(1,$D24))&gt;INDEX(Kalender!$B$81:$B$110,MAX(1,$D24))),AND($E24&gt;0,INDEX(Kalender!EC$81:EC$110,MAX(1,$E24))&gt;INDEX(Kalender!$B$81:$B$110,MAX(1,$E24))),AND($F24&gt;0,INDEX(Kalender!EC$81:EC$110,MAX(1,$F24))&gt;INDEX(Kalender!$B$81:$B$110,MAX(1,$F24)))),2,0))</f>
        <v>0</v>
      </c>
      <c r="ED24" s="5" t="n">
        <f aca="false">IF(Kalender!ED24&lt;&gt;1,0,IF(AND($B24&gt;0,INDEX(Kalender!ED$68:ED$77,MAX(1,$B24))&gt;INDEX(Kalender!$B$68:$B$77,MAX(1,$B24))),1,0)+IF(OR(AND($C24&gt;0,INDEX(Kalender!ED$81:ED$110,MAX(1,$C24))&gt;INDEX(Kalender!$B$81:$B$110,MAX(1,$C24))),AND($D24&gt;0,INDEX(Kalender!ED$81:ED$110,MAX(1,$D24))&gt;INDEX(Kalender!$B$81:$B$110,MAX(1,$D24))),AND($E24&gt;0,INDEX(Kalender!ED$81:ED$110,MAX(1,$E24))&gt;INDEX(Kalender!$B$81:$B$110,MAX(1,$E24))),AND($F24&gt;0,INDEX(Kalender!ED$81:ED$110,MAX(1,$F24))&gt;INDEX(Kalender!$B$81:$B$110,MAX(1,$F24)))),2,0))</f>
        <v>0</v>
      </c>
      <c r="EE24" s="5" t="n">
        <f aca="false">IF(Kalender!EE24&lt;&gt;1,0,IF(AND($B24&gt;0,INDEX(Kalender!EE$68:EE$77,MAX(1,$B24))&gt;INDEX(Kalender!$B$68:$B$77,MAX(1,$B24))),1,0)+IF(OR(AND($C24&gt;0,INDEX(Kalender!EE$81:EE$110,MAX(1,$C24))&gt;INDEX(Kalender!$B$81:$B$110,MAX(1,$C24))),AND($D24&gt;0,INDEX(Kalender!EE$81:EE$110,MAX(1,$D24))&gt;INDEX(Kalender!$B$81:$B$110,MAX(1,$D24))),AND($E24&gt;0,INDEX(Kalender!EE$81:EE$110,MAX(1,$E24))&gt;INDEX(Kalender!$B$81:$B$110,MAX(1,$E24))),AND($F24&gt;0,INDEX(Kalender!EE$81:EE$110,MAX(1,$F24))&gt;INDEX(Kalender!$B$81:$B$110,MAX(1,$F24)))),2,0))</f>
        <v>0</v>
      </c>
      <c r="EF24" s="5" t="n">
        <f aca="false">IF(Kalender!EF24&lt;&gt;1,0,IF(AND($B24&gt;0,INDEX(Kalender!EF$68:EF$77,MAX(1,$B24))&gt;INDEX(Kalender!$B$68:$B$77,MAX(1,$B24))),1,0)+IF(OR(AND($C24&gt;0,INDEX(Kalender!EF$81:EF$110,MAX(1,$C24))&gt;INDEX(Kalender!$B$81:$B$110,MAX(1,$C24))),AND($D24&gt;0,INDEX(Kalender!EF$81:EF$110,MAX(1,$D24))&gt;INDEX(Kalender!$B$81:$B$110,MAX(1,$D24))),AND($E24&gt;0,INDEX(Kalender!EF$81:EF$110,MAX(1,$E24))&gt;INDEX(Kalender!$B$81:$B$110,MAX(1,$E24))),AND($F24&gt;0,INDEX(Kalender!EF$81:EF$110,MAX(1,$F24))&gt;INDEX(Kalender!$B$81:$B$110,MAX(1,$F24)))),2,0))</f>
        <v>0</v>
      </c>
      <c r="EG24" s="5" t="n">
        <f aca="false">IF(Kalender!EG24&lt;&gt;1,0,IF(AND($B24&gt;0,INDEX(Kalender!EG$68:EG$77,MAX(1,$B24))&gt;INDEX(Kalender!$B$68:$B$77,MAX(1,$B24))),1,0)+IF(OR(AND($C24&gt;0,INDEX(Kalender!EG$81:EG$110,MAX(1,$C24))&gt;INDEX(Kalender!$B$81:$B$110,MAX(1,$C24))),AND($D24&gt;0,INDEX(Kalender!EG$81:EG$110,MAX(1,$D24))&gt;INDEX(Kalender!$B$81:$B$110,MAX(1,$D24))),AND($E24&gt;0,INDEX(Kalender!EG$81:EG$110,MAX(1,$E24))&gt;INDEX(Kalender!$B$81:$B$110,MAX(1,$E24))),AND($F24&gt;0,INDEX(Kalender!EG$81:EG$110,MAX(1,$F24))&gt;INDEX(Kalender!$B$81:$B$110,MAX(1,$F24)))),2,0))</f>
        <v>0</v>
      </c>
      <c r="EH24" s="5" t="n">
        <f aca="false">IF(Kalender!EH24&lt;&gt;1,0,IF(AND($B24&gt;0,INDEX(Kalender!EH$68:EH$77,MAX(1,$B24))&gt;INDEX(Kalender!$B$68:$B$77,MAX(1,$B24))),1,0)+IF(OR(AND($C24&gt;0,INDEX(Kalender!EH$81:EH$110,MAX(1,$C24))&gt;INDEX(Kalender!$B$81:$B$110,MAX(1,$C24))),AND($D24&gt;0,INDEX(Kalender!EH$81:EH$110,MAX(1,$D24))&gt;INDEX(Kalender!$B$81:$B$110,MAX(1,$D24))),AND($E24&gt;0,INDEX(Kalender!EH$81:EH$110,MAX(1,$E24))&gt;INDEX(Kalender!$B$81:$B$110,MAX(1,$E24))),AND($F24&gt;0,INDEX(Kalender!EH$81:EH$110,MAX(1,$F24))&gt;INDEX(Kalender!$B$81:$B$110,MAX(1,$F24)))),2,0))</f>
        <v>0</v>
      </c>
      <c r="EI24" s="5" t="n">
        <f aca="false">IF(Kalender!EI24&lt;&gt;1,0,IF(AND($B24&gt;0,INDEX(Kalender!EI$68:EI$77,MAX(1,$B24))&gt;INDEX(Kalender!$B$68:$B$77,MAX(1,$B24))),1,0)+IF(OR(AND($C24&gt;0,INDEX(Kalender!EI$81:EI$110,MAX(1,$C24))&gt;INDEX(Kalender!$B$81:$B$110,MAX(1,$C24))),AND($D24&gt;0,INDEX(Kalender!EI$81:EI$110,MAX(1,$D24))&gt;INDEX(Kalender!$B$81:$B$110,MAX(1,$D24))),AND($E24&gt;0,INDEX(Kalender!EI$81:EI$110,MAX(1,$E24))&gt;INDEX(Kalender!$B$81:$B$110,MAX(1,$E24))),AND($F24&gt;0,INDEX(Kalender!EI$81:EI$110,MAX(1,$F24))&gt;INDEX(Kalender!$B$81:$B$110,MAX(1,$F24)))),2,0))</f>
        <v>0</v>
      </c>
      <c r="EJ24" s="5" t="n">
        <f aca="false">IF(Kalender!EJ24&lt;&gt;1,0,IF(AND($B24&gt;0,INDEX(Kalender!EJ$68:EJ$77,MAX(1,$B24))&gt;INDEX(Kalender!$B$68:$B$77,MAX(1,$B24))),1,0)+IF(OR(AND($C24&gt;0,INDEX(Kalender!EJ$81:EJ$110,MAX(1,$C24))&gt;INDEX(Kalender!$B$81:$B$110,MAX(1,$C24))),AND($D24&gt;0,INDEX(Kalender!EJ$81:EJ$110,MAX(1,$D24))&gt;INDEX(Kalender!$B$81:$B$110,MAX(1,$D24))),AND($E24&gt;0,INDEX(Kalender!EJ$81:EJ$110,MAX(1,$E24))&gt;INDEX(Kalender!$B$81:$B$110,MAX(1,$E24))),AND($F24&gt;0,INDEX(Kalender!EJ$81:EJ$110,MAX(1,$F24))&gt;INDEX(Kalender!$B$81:$B$110,MAX(1,$F24)))),2,0))</f>
        <v>0</v>
      </c>
      <c r="EK24" s="5" t="n">
        <f aca="false">IF(Kalender!EK24&lt;&gt;1,0,IF(AND($B24&gt;0,INDEX(Kalender!EK$68:EK$77,MAX(1,$B24))&gt;INDEX(Kalender!$B$68:$B$77,MAX(1,$B24))),1,0)+IF(OR(AND($C24&gt;0,INDEX(Kalender!EK$81:EK$110,MAX(1,$C24))&gt;INDEX(Kalender!$B$81:$B$110,MAX(1,$C24))),AND($D24&gt;0,INDEX(Kalender!EK$81:EK$110,MAX(1,$D24))&gt;INDEX(Kalender!$B$81:$B$110,MAX(1,$D24))),AND($E24&gt;0,INDEX(Kalender!EK$81:EK$110,MAX(1,$E24))&gt;INDEX(Kalender!$B$81:$B$110,MAX(1,$E24))),AND($F24&gt;0,INDEX(Kalender!EK$81:EK$110,MAX(1,$F24))&gt;INDEX(Kalender!$B$81:$B$110,MAX(1,$F24)))),2,0))</f>
        <v>0</v>
      </c>
      <c r="EL24" s="5" t="n">
        <f aca="false">IF(Kalender!EL24&lt;&gt;1,0,IF(AND($B24&gt;0,INDEX(Kalender!EL$68:EL$77,MAX(1,$B24))&gt;INDEX(Kalender!$B$68:$B$77,MAX(1,$B24))),1,0)+IF(OR(AND($C24&gt;0,INDEX(Kalender!EL$81:EL$110,MAX(1,$C24))&gt;INDEX(Kalender!$B$81:$B$110,MAX(1,$C24))),AND($D24&gt;0,INDEX(Kalender!EL$81:EL$110,MAX(1,$D24))&gt;INDEX(Kalender!$B$81:$B$110,MAX(1,$D24))),AND($E24&gt;0,INDEX(Kalender!EL$81:EL$110,MAX(1,$E24))&gt;INDEX(Kalender!$B$81:$B$110,MAX(1,$E24))),AND($F24&gt;0,INDEX(Kalender!EL$81:EL$110,MAX(1,$F24))&gt;INDEX(Kalender!$B$81:$B$110,MAX(1,$F24)))),2,0))</f>
        <v>0</v>
      </c>
      <c r="EM24" s="5" t="n">
        <f aca="false">IF(Kalender!EM24&lt;&gt;1,0,IF(AND($B24&gt;0,INDEX(Kalender!EM$68:EM$77,MAX(1,$B24))&gt;INDEX(Kalender!$B$68:$B$77,MAX(1,$B24))),1,0)+IF(OR(AND($C24&gt;0,INDEX(Kalender!EM$81:EM$110,MAX(1,$C24))&gt;INDEX(Kalender!$B$81:$B$110,MAX(1,$C24))),AND($D24&gt;0,INDEX(Kalender!EM$81:EM$110,MAX(1,$D24))&gt;INDEX(Kalender!$B$81:$B$110,MAX(1,$D24))),AND($E24&gt;0,INDEX(Kalender!EM$81:EM$110,MAX(1,$E24))&gt;INDEX(Kalender!$B$81:$B$110,MAX(1,$E24))),AND($F24&gt;0,INDEX(Kalender!EM$81:EM$110,MAX(1,$F24))&gt;INDEX(Kalender!$B$81:$B$110,MAX(1,$F24)))),2,0))</f>
        <v>0</v>
      </c>
      <c r="EN24" s="5" t="n">
        <f aca="false">IF(Kalender!EN24&lt;&gt;1,0,IF(AND($B24&gt;0,INDEX(Kalender!EN$68:EN$77,MAX(1,$B24))&gt;INDEX(Kalender!$B$68:$B$77,MAX(1,$B24))),1,0)+IF(OR(AND($C24&gt;0,INDEX(Kalender!EN$81:EN$110,MAX(1,$C24))&gt;INDEX(Kalender!$B$81:$B$110,MAX(1,$C24))),AND($D24&gt;0,INDEX(Kalender!EN$81:EN$110,MAX(1,$D24))&gt;INDEX(Kalender!$B$81:$B$110,MAX(1,$D24))),AND($E24&gt;0,INDEX(Kalender!EN$81:EN$110,MAX(1,$E24))&gt;INDEX(Kalender!$B$81:$B$110,MAX(1,$E24))),AND($F24&gt;0,INDEX(Kalender!EN$81:EN$110,MAX(1,$F24))&gt;INDEX(Kalender!$B$81:$B$110,MAX(1,$F24)))),2,0))</f>
        <v>0</v>
      </c>
      <c r="EO24" s="5" t="n">
        <f aca="false">IF(Kalender!EO24&lt;&gt;1,0,IF(AND($B24&gt;0,INDEX(Kalender!EO$68:EO$77,MAX(1,$B24))&gt;INDEX(Kalender!$B$68:$B$77,MAX(1,$B24))),1,0)+IF(OR(AND($C24&gt;0,INDEX(Kalender!EO$81:EO$110,MAX(1,$C24))&gt;INDEX(Kalender!$B$81:$B$110,MAX(1,$C24))),AND($D24&gt;0,INDEX(Kalender!EO$81:EO$110,MAX(1,$D24))&gt;INDEX(Kalender!$B$81:$B$110,MAX(1,$D24))),AND($E24&gt;0,INDEX(Kalender!EO$81:EO$110,MAX(1,$E24))&gt;INDEX(Kalender!$B$81:$B$110,MAX(1,$E24))),AND($F24&gt;0,INDEX(Kalender!EO$81:EO$110,MAX(1,$F24))&gt;INDEX(Kalender!$B$81:$B$110,MAX(1,$F24)))),2,0))</f>
        <v>0</v>
      </c>
      <c r="EP24" s="5" t="n">
        <f aca="false">IF(Kalender!EP24&lt;&gt;1,0,IF(AND($B24&gt;0,INDEX(Kalender!EP$68:EP$77,MAX(1,$B24))&gt;INDEX(Kalender!$B$68:$B$77,MAX(1,$B24))),1,0)+IF(OR(AND($C24&gt;0,INDEX(Kalender!EP$81:EP$110,MAX(1,$C24))&gt;INDEX(Kalender!$B$81:$B$110,MAX(1,$C24))),AND($D24&gt;0,INDEX(Kalender!EP$81:EP$110,MAX(1,$D24))&gt;INDEX(Kalender!$B$81:$B$110,MAX(1,$D24))),AND($E24&gt;0,INDEX(Kalender!EP$81:EP$110,MAX(1,$E24))&gt;INDEX(Kalender!$B$81:$B$110,MAX(1,$E24))),AND($F24&gt;0,INDEX(Kalender!EP$81:EP$110,MAX(1,$F24))&gt;INDEX(Kalender!$B$81:$B$110,MAX(1,$F24)))),2,0))</f>
        <v>0</v>
      </c>
      <c r="EQ24" s="5" t="n">
        <f aca="false">IF(Kalender!EQ24&lt;&gt;1,0,IF(AND($B24&gt;0,INDEX(Kalender!EQ$68:EQ$77,MAX(1,$B24))&gt;INDEX(Kalender!$B$68:$B$77,MAX(1,$B24))),1,0)+IF(OR(AND($C24&gt;0,INDEX(Kalender!EQ$81:EQ$110,MAX(1,$C24))&gt;INDEX(Kalender!$B$81:$B$110,MAX(1,$C24))),AND($D24&gt;0,INDEX(Kalender!EQ$81:EQ$110,MAX(1,$D24))&gt;INDEX(Kalender!$B$81:$B$110,MAX(1,$D24))),AND($E24&gt;0,INDEX(Kalender!EQ$81:EQ$110,MAX(1,$E24))&gt;INDEX(Kalender!$B$81:$B$110,MAX(1,$E24))),AND($F24&gt;0,INDEX(Kalender!EQ$81:EQ$110,MAX(1,$F24))&gt;INDEX(Kalender!$B$81:$B$110,MAX(1,$F24)))),2,0))</f>
        <v>0</v>
      </c>
      <c r="ER24" s="5" t="n">
        <f aca="false">IF(Kalender!ER24&lt;&gt;1,0,IF(AND($B24&gt;0,INDEX(Kalender!ER$68:ER$77,MAX(1,$B24))&gt;INDEX(Kalender!$B$68:$B$77,MAX(1,$B24))),1,0)+IF(OR(AND($C24&gt;0,INDEX(Kalender!ER$81:ER$110,MAX(1,$C24))&gt;INDEX(Kalender!$B$81:$B$110,MAX(1,$C24))),AND($D24&gt;0,INDEX(Kalender!ER$81:ER$110,MAX(1,$D24))&gt;INDEX(Kalender!$B$81:$B$110,MAX(1,$D24))),AND($E24&gt;0,INDEX(Kalender!ER$81:ER$110,MAX(1,$E24))&gt;INDEX(Kalender!$B$81:$B$110,MAX(1,$E24))),AND($F24&gt;0,INDEX(Kalender!ER$81:ER$110,MAX(1,$F24))&gt;INDEX(Kalender!$B$81:$B$110,MAX(1,$F24)))),2,0))</f>
        <v>0</v>
      </c>
      <c r="ES24" s="5" t="n">
        <f aca="false">IF(Kalender!ES24&lt;&gt;1,0,IF(AND($B24&gt;0,INDEX(Kalender!ES$68:ES$77,MAX(1,$B24))&gt;INDEX(Kalender!$B$68:$B$77,MAX(1,$B24))),1,0)+IF(OR(AND($C24&gt;0,INDEX(Kalender!ES$81:ES$110,MAX(1,$C24))&gt;INDEX(Kalender!$B$81:$B$110,MAX(1,$C24))),AND($D24&gt;0,INDEX(Kalender!ES$81:ES$110,MAX(1,$D24))&gt;INDEX(Kalender!$B$81:$B$110,MAX(1,$D24))),AND($E24&gt;0,INDEX(Kalender!ES$81:ES$110,MAX(1,$E24))&gt;INDEX(Kalender!$B$81:$B$110,MAX(1,$E24))),AND($F24&gt;0,INDEX(Kalender!ES$81:ES$110,MAX(1,$F24))&gt;INDEX(Kalender!$B$81:$B$110,MAX(1,$F24)))),2,0))</f>
        <v>0</v>
      </c>
      <c r="ET24" s="5" t="n">
        <f aca="false">IF(Kalender!ET24&lt;&gt;1,0,IF(AND($B24&gt;0,INDEX(Kalender!ET$68:ET$77,MAX(1,$B24))&gt;INDEX(Kalender!$B$68:$B$77,MAX(1,$B24))),1,0)+IF(OR(AND($C24&gt;0,INDEX(Kalender!ET$81:ET$110,MAX(1,$C24))&gt;INDEX(Kalender!$B$81:$B$110,MAX(1,$C24))),AND($D24&gt;0,INDEX(Kalender!ET$81:ET$110,MAX(1,$D24))&gt;INDEX(Kalender!$B$81:$B$110,MAX(1,$D24))),AND($E24&gt;0,INDEX(Kalender!ET$81:ET$110,MAX(1,$E24))&gt;INDEX(Kalender!$B$81:$B$110,MAX(1,$E24))),AND($F24&gt;0,INDEX(Kalender!ET$81:ET$110,MAX(1,$F24))&gt;INDEX(Kalender!$B$81:$B$110,MAX(1,$F24)))),2,0))</f>
        <v>0</v>
      </c>
      <c r="EU24" s="5" t="n">
        <f aca="false">IF(Kalender!EU24&lt;&gt;1,0,IF(AND($B24&gt;0,INDEX(Kalender!EU$68:EU$77,MAX(1,$B24))&gt;INDEX(Kalender!$B$68:$B$77,MAX(1,$B24))),1,0)+IF(OR(AND($C24&gt;0,INDEX(Kalender!EU$81:EU$110,MAX(1,$C24))&gt;INDEX(Kalender!$B$81:$B$110,MAX(1,$C24))),AND($D24&gt;0,INDEX(Kalender!EU$81:EU$110,MAX(1,$D24))&gt;INDEX(Kalender!$B$81:$B$110,MAX(1,$D24))),AND($E24&gt;0,INDEX(Kalender!EU$81:EU$110,MAX(1,$E24))&gt;INDEX(Kalender!$B$81:$B$110,MAX(1,$E24))),AND($F24&gt;0,INDEX(Kalender!EU$81:EU$110,MAX(1,$F24))&gt;INDEX(Kalender!$B$81:$B$110,MAX(1,$F24)))),2,0))</f>
        <v>0</v>
      </c>
      <c r="EV24" s="5" t="n">
        <f aca="false">IF(Kalender!EV24&lt;&gt;1,0,IF(AND($B24&gt;0,INDEX(Kalender!EV$68:EV$77,MAX(1,$B24))&gt;INDEX(Kalender!$B$68:$B$77,MAX(1,$B24))),1,0)+IF(OR(AND($C24&gt;0,INDEX(Kalender!EV$81:EV$110,MAX(1,$C24))&gt;INDEX(Kalender!$B$81:$B$110,MAX(1,$C24))),AND($D24&gt;0,INDEX(Kalender!EV$81:EV$110,MAX(1,$D24))&gt;INDEX(Kalender!$B$81:$B$110,MAX(1,$D24))),AND($E24&gt;0,INDEX(Kalender!EV$81:EV$110,MAX(1,$E24))&gt;INDEX(Kalender!$B$81:$B$110,MAX(1,$E24))),AND($F24&gt;0,INDEX(Kalender!EV$81:EV$110,MAX(1,$F24))&gt;INDEX(Kalender!$B$81:$B$110,MAX(1,$F24)))),2,0))</f>
        <v>0</v>
      </c>
      <c r="EW24" s="5" t="n">
        <f aca="false">IF(Kalender!EW24&lt;&gt;1,0,IF(AND($B24&gt;0,INDEX(Kalender!EW$68:EW$77,MAX(1,$B24))&gt;INDEX(Kalender!$B$68:$B$77,MAX(1,$B24))),1,0)+IF(OR(AND($C24&gt;0,INDEX(Kalender!EW$81:EW$110,MAX(1,$C24))&gt;INDEX(Kalender!$B$81:$B$110,MAX(1,$C24))),AND($D24&gt;0,INDEX(Kalender!EW$81:EW$110,MAX(1,$D24))&gt;INDEX(Kalender!$B$81:$B$110,MAX(1,$D24))),AND($E24&gt;0,INDEX(Kalender!EW$81:EW$110,MAX(1,$E24))&gt;INDEX(Kalender!$B$81:$B$110,MAX(1,$E24))),AND($F24&gt;0,INDEX(Kalender!EW$81:EW$110,MAX(1,$F24))&gt;INDEX(Kalender!$B$81:$B$110,MAX(1,$F24)))),2,0))</f>
        <v>0</v>
      </c>
      <c r="EX24" s="5" t="n">
        <f aca="false">IF(Kalender!EX24&lt;&gt;1,0,IF(AND($B24&gt;0,INDEX(Kalender!EX$68:EX$77,MAX(1,$B24))&gt;INDEX(Kalender!$B$68:$B$77,MAX(1,$B24))),1,0)+IF(OR(AND($C24&gt;0,INDEX(Kalender!EX$81:EX$110,MAX(1,$C24))&gt;INDEX(Kalender!$B$81:$B$110,MAX(1,$C24))),AND($D24&gt;0,INDEX(Kalender!EX$81:EX$110,MAX(1,$D24))&gt;INDEX(Kalender!$B$81:$B$110,MAX(1,$D24))),AND($E24&gt;0,INDEX(Kalender!EX$81:EX$110,MAX(1,$E24))&gt;INDEX(Kalender!$B$81:$B$110,MAX(1,$E24))),AND($F24&gt;0,INDEX(Kalender!EX$81:EX$110,MAX(1,$F24))&gt;INDEX(Kalender!$B$81:$B$110,MAX(1,$F24)))),2,0))</f>
        <v>0</v>
      </c>
      <c r="EY24" s="5" t="n">
        <f aca="false">IF(Kalender!EY24&lt;&gt;1,0,IF(AND($B24&gt;0,INDEX(Kalender!EY$68:EY$77,MAX(1,$B24))&gt;INDEX(Kalender!$B$68:$B$77,MAX(1,$B24))),1,0)+IF(OR(AND($C24&gt;0,INDEX(Kalender!EY$81:EY$110,MAX(1,$C24))&gt;INDEX(Kalender!$B$81:$B$110,MAX(1,$C24))),AND($D24&gt;0,INDEX(Kalender!EY$81:EY$110,MAX(1,$D24))&gt;INDEX(Kalender!$B$81:$B$110,MAX(1,$D24))),AND($E24&gt;0,INDEX(Kalender!EY$81:EY$110,MAX(1,$E24))&gt;INDEX(Kalender!$B$81:$B$110,MAX(1,$E24))),AND($F24&gt;0,INDEX(Kalender!EY$81:EY$110,MAX(1,$F24))&gt;INDEX(Kalender!$B$81:$B$110,MAX(1,$F24)))),2,0))</f>
        <v>0</v>
      </c>
      <c r="EZ24" s="5" t="n">
        <f aca="false">IF(Kalender!EZ24&lt;&gt;1,0,IF(AND($B24&gt;0,INDEX(Kalender!EZ$68:EZ$77,MAX(1,$B24))&gt;INDEX(Kalender!$B$68:$B$77,MAX(1,$B24))),1,0)+IF(OR(AND($C24&gt;0,INDEX(Kalender!EZ$81:EZ$110,MAX(1,$C24))&gt;INDEX(Kalender!$B$81:$B$110,MAX(1,$C24))),AND($D24&gt;0,INDEX(Kalender!EZ$81:EZ$110,MAX(1,$D24))&gt;INDEX(Kalender!$B$81:$B$110,MAX(1,$D24))),AND($E24&gt;0,INDEX(Kalender!EZ$81:EZ$110,MAX(1,$E24))&gt;INDEX(Kalender!$B$81:$B$110,MAX(1,$E24))),AND($F24&gt;0,INDEX(Kalender!EZ$81:EZ$110,MAX(1,$F24))&gt;INDEX(Kalender!$B$81:$B$110,MAX(1,$F24)))),2,0))</f>
        <v>0</v>
      </c>
      <c r="FA24" s="5" t="n">
        <f aca="false">IF(Kalender!FA24&lt;&gt;1,0,IF(AND($B24&gt;0,INDEX(Kalender!FA$68:FA$77,MAX(1,$B24))&gt;INDEX(Kalender!$B$68:$B$77,MAX(1,$B24))),1,0)+IF(OR(AND($C24&gt;0,INDEX(Kalender!FA$81:FA$110,MAX(1,$C24))&gt;INDEX(Kalender!$B$81:$B$110,MAX(1,$C24))),AND($D24&gt;0,INDEX(Kalender!FA$81:FA$110,MAX(1,$D24))&gt;INDEX(Kalender!$B$81:$B$110,MAX(1,$D24))),AND($E24&gt;0,INDEX(Kalender!FA$81:FA$110,MAX(1,$E24))&gt;INDEX(Kalender!$B$81:$B$110,MAX(1,$E24))),AND($F24&gt;0,INDEX(Kalender!FA$81:FA$110,MAX(1,$F24))&gt;INDEX(Kalender!$B$81:$B$110,MAX(1,$F24)))),2,0))</f>
        <v>0</v>
      </c>
      <c r="FB24" s="5" t="n">
        <f aca="false">IF(Kalender!FB24&lt;&gt;1,0,IF(AND($B24&gt;0,INDEX(Kalender!FB$68:FB$77,MAX(1,$B24))&gt;INDEX(Kalender!$B$68:$B$77,MAX(1,$B24))),1,0)+IF(OR(AND($C24&gt;0,INDEX(Kalender!FB$81:FB$110,MAX(1,$C24))&gt;INDEX(Kalender!$B$81:$B$110,MAX(1,$C24))),AND($D24&gt;0,INDEX(Kalender!FB$81:FB$110,MAX(1,$D24))&gt;INDEX(Kalender!$B$81:$B$110,MAX(1,$D24))),AND($E24&gt;0,INDEX(Kalender!FB$81:FB$110,MAX(1,$E24))&gt;INDEX(Kalender!$B$81:$B$110,MAX(1,$E24))),AND($F24&gt;0,INDEX(Kalender!FB$81:FB$110,MAX(1,$F24))&gt;INDEX(Kalender!$B$81:$B$110,MAX(1,$F24)))),2,0))</f>
        <v>0</v>
      </c>
      <c r="FC24" s="5" t="n">
        <f aca="false">IF(Kalender!FC24&lt;&gt;1,0,IF(AND($B24&gt;0,INDEX(Kalender!FC$68:FC$77,MAX(1,$B24))&gt;INDEX(Kalender!$B$68:$B$77,MAX(1,$B24))),1,0)+IF(OR(AND($C24&gt;0,INDEX(Kalender!FC$81:FC$110,MAX(1,$C24))&gt;INDEX(Kalender!$B$81:$B$110,MAX(1,$C24))),AND($D24&gt;0,INDEX(Kalender!FC$81:FC$110,MAX(1,$D24))&gt;INDEX(Kalender!$B$81:$B$110,MAX(1,$D24))),AND($E24&gt;0,INDEX(Kalender!FC$81:FC$110,MAX(1,$E24))&gt;INDEX(Kalender!$B$81:$B$110,MAX(1,$E24))),AND($F24&gt;0,INDEX(Kalender!FC$81:FC$110,MAX(1,$F24))&gt;INDEX(Kalender!$B$81:$B$110,MAX(1,$F24)))),2,0))</f>
        <v>0</v>
      </c>
      <c r="FD24" s="5" t="n">
        <f aca="false">IF(Kalender!FD24&lt;&gt;1,0,IF(AND($B24&gt;0,INDEX(Kalender!FD$68:FD$77,MAX(1,$B24))&gt;INDEX(Kalender!$B$68:$B$77,MAX(1,$B24))),1,0)+IF(OR(AND($C24&gt;0,INDEX(Kalender!FD$81:FD$110,MAX(1,$C24))&gt;INDEX(Kalender!$B$81:$B$110,MAX(1,$C24))),AND($D24&gt;0,INDEX(Kalender!FD$81:FD$110,MAX(1,$D24))&gt;INDEX(Kalender!$B$81:$B$110,MAX(1,$D24))),AND($E24&gt;0,INDEX(Kalender!FD$81:FD$110,MAX(1,$E24))&gt;INDEX(Kalender!$B$81:$B$110,MAX(1,$E24))),AND($F24&gt;0,INDEX(Kalender!FD$81:FD$110,MAX(1,$F24))&gt;INDEX(Kalender!$B$81:$B$110,MAX(1,$F24)))),2,0))</f>
        <v>0</v>
      </c>
      <c r="FE24" s="5" t="n">
        <f aca="false">IF(Kalender!FE24&lt;&gt;1,0,IF(AND($B24&gt;0,INDEX(Kalender!FE$68:FE$77,MAX(1,$B24))&gt;INDEX(Kalender!$B$68:$B$77,MAX(1,$B24))),1,0)+IF(OR(AND($C24&gt;0,INDEX(Kalender!FE$81:FE$110,MAX(1,$C24))&gt;INDEX(Kalender!$B$81:$B$110,MAX(1,$C24))),AND($D24&gt;0,INDEX(Kalender!FE$81:FE$110,MAX(1,$D24))&gt;INDEX(Kalender!$B$81:$B$110,MAX(1,$D24))),AND($E24&gt;0,INDEX(Kalender!FE$81:FE$110,MAX(1,$E24))&gt;INDEX(Kalender!$B$81:$B$110,MAX(1,$E24))),AND($F24&gt;0,INDEX(Kalender!FE$81:FE$110,MAX(1,$F24))&gt;INDEX(Kalender!$B$81:$B$110,MAX(1,$F24)))),2,0))</f>
        <v>0</v>
      </c>
      <c r="FF24" s="5" t="n">
        <f aca="false">IF(Kalender!FF24&lt;&gt;1,0,IF(AND($B24&gt;0,INDEX(Kalender!FF$68:FF$77,MAX(1,$B24))&gt;INDEX(Kalender!$B$68:$B$77,MAX(1,$B24))),1,0)+IF(OR(AND($C24&gt;0,INDEX(Kalender!FF$81:FF$110,MAX(1,$C24))&gt;INDEX(Kalender!$B$81:$B$110,MAX(1,$C24))),AND($D24&gt;0,INDEX(Kalender!FF$81:FF$110,MAX(1,$D24))&gt;INDEX(Kalender!$B$81:$B$110,MAX(1,$D24))),AND($E24&gt;0,INDEX(Kalender!FF$81:FF$110,MAX(1,$E24))&gt;INDEX(Kalender!$B$81:$B$110,MAX(1,$E24))),AND($F24&gt;0,INDEX(Kalender!FF$81:FF$110,MAX(1,$F24))&gt;INDEX(Kalender!$B$81:$B$110,MAX(1,$F24)))),2,0))</f>
        <v>0</v>
      </c>
      <c r="FG24" s="5" t="n">
        <f aca="false">IF(Kalender!FG24&lt;&gt;1,0,IF(AND($B24&gt;0,INDEX(Kalender!FG$68:FG$77,MAX(1,$B24))&gt;INDEX(Kalender!$B$68:$B$77,MAX(1,$B24))),1,0)+IF(OR(AND($C24&gt;0,INDEX(Kalender!FG$81:FG$110,MAX(1,$C24))&gt;INDEX(Kalender!$B$81:$B$110,MAX(1,$C24))),AND($D24&gt;0,INDEX(Kalender!FG$81:FG$110,MAX(1,$D24))&gt;INDEX(Kalender!$B$81:$B$110,MAX(1,$D24))),AND($E24&gt;0,INDEX(Kalender!FG$81:FG$110,MAX(1,$E24))&gt;INDEX(Kalender!$B$81:$B$110,MAX(1,$E24))),AND($F24&gt;0,INDEX(Kalender!FG$81:FG$110,MAX(1,$F24))&gt;INDEX(Kalender!$B$81:$B$110,MAX(1,$F24)))),2,0))</f>
        <v>0</v>
      </c>
      <c r="FH24" s="5" t="n">
        <f aca="false">IF(Kalender!FH24&lt;&gt;1,0,IF(AND($B24&gt;0,INDEX(Kalender!FH$68:FH$77,MAX(1,$B24))&gt;INDEX(Kalender!$B$68:$B$77,MAX(1,$B24))),1,0)+IF(OR(AND($C24&gt;0,INDEX(Kalender!FH$81:FH$110,MAX(1,$C24))&gt;INDEX(Kalender!$B$81:$B$110,MAX(1,$C24))),AND($D24&gt;0,INDEX(Kalender!FH$81:FH$110,MAX(1,$D24))&gt;INDEX(Kalender!$B$81:$B$110,MAX(1,$D24))),AND($E24&gt;0,INDEX(Kalender!FH$81:FH$110,MAX(1,$E24))&gt;INDEX(Kalender!$B$81:$B$110,MAX(1,$E24))),AND($F24&gt;0,INDEX(Kalender!FH$81:FH$110,MAX(1,$F24))&gt;INDEX(Kalender!$B$81:$B$110,MAX(1,$F24)))),2,0))</f>
        <v>0</v>
      </c>
      <c r="FI24" s="5" t="n">
        <f aca="false">IF(Kalender!FI24&lt;&gt;1,0,IF(AND($B24&gt;0,INDEX(Kalender!FI$68:FI$77,MAX(1,$B24))&gt;INDEX(Kalender!$B$68:$B$77,MAX(1,$B24))),1,0)+IF(OR(AND($C24&gt;0,INDEX(Kalender!FI$81:FI$110,MAX(1,$C24))&gt;INDEX(Kalender!$B$81:$B$110,MAX(1,$C24))),AND($D24&gt;0,INDEX(Kalender!FI$81:FI$110,MAX(1,$D24))&gt;INDEX(Kalender!$B$81:$B$110,MAX(1,$D24))),AND($E24&gt;0,INDEX(Kalender!FI$81:FI$110,MAX(1,$E24))&gt;INDEX(Kalender!$B$81:$B$110,MAX(1,$E24))),AND($F24&gt;0,INDEX(Kalender!FI$81:FI$110,MAX(1,$F24))&gt;INDEX(Kalender!$B$81:$B$110,MAX(1,$F24)))),2,0))</f>
        <v>0</v>
      </c>
      <c r="FJ24" s="5" t="n">
        <f aca="false">IF(Kalender!FJ24&lt;&gt;1,0,IF(AND($B24&gt;0,INDEX(Kalender!FJ$68:FJ$77,MAX(1,$B24))&gt;INDEX(Kalender!$B$68:$B$77,MAX(1,$B24))),1,0)+IF(OR(AND($C24&gt;0,INDEX(Kalender!FJ$81:FJ$110,MAX(1,$C24))&gt;INDEX(Kalender!$B$81:$B$110,MAX(1,$C24))),AND($D24&gt;0,INDEX(Kalender!FJ$81:FJ$110,MAX(1,$D24))&gt;INDEX(Kalender!$B$81:$B$110,MAX(1,$D24))),AND($E24&gt;0,INDEX(Kalender!FJ$81:FJ$110,MAX(1,$E24))&gt;INDEX(Kalender!$B$81:$B$110,MAX(1,$E24))),AND($F24&gt;0,INDEX(Kalender!FJ$81:FJ$110,MAX(1,$F24))&gt;INDEX(Kalender!$B$81:$B$110,MAX(1,$F24)))),2,0))</f>
        <v>0</v>
      </c>
      <c r="FK24" s="5" t="n">
        <f aca="false">IF(Kalender!FK24&lt;&gt;1,0,IF(AND($B24&gt;0,INDEX(Kalender!FK$68:FK$77,MAX(1,$B24))&gt;INDEX(Kalender!$B$68:$B$77,MAX(1,$B24))),1,0)+IF(OR(AND($C24&gt;0,INDEX(Kalender!FK$81:FK$110,MAX(1,$C24))&gt;INDEX(Kalender!$B$81:$B$110,MAX(1,$C24))),AND($D24&gt;0,INDEX(Kalender!FK$81:FK$110,MAX(1,$D24))&gt;INDEX(Kalender!$B$81:$B$110,MAX(1,$D24))),AND($E24&gt;0,INDEX(Kalender!FK$81:FK$110,MAX(1,$E24))&gt;INDEX(Kalender!$B$81:$B$110,MAX(1,$E24))),AND($F24&gt;0,INDEX(Kalender!FK$81:FK$110,MAX(1,$F24))&gt;INDEX(Kalender!$B$81:$B$110,MAX(1,$F24)))),2,0))</f>
        <v>0</v>
      </c>
      <c r="FL24" s="5" t="n">
        <f aca="false">IF(Kalender!FL24&lt;&gt;1,0,IF(AND($B24&gt;0,INDEX(Kalender!FL$68:FL$77,MAX(1,$B24))&gt;INDEX(Kalender!$B$68:$B$77,MAX(1,$B24))),1,0)+IF(OR(AND($C24&gt;0,INDEX(Kalender!FL$81:FL$110,MAX(1,$C24))&gt;INDEX(Kalender!$B$81:$B$110,MAX(1,$C24))),AND($D24&gt;0,INDEX(Kalender!FL$81:FL$110,MAX(1,$D24))&gt;INDEX(Kalender!$B$81:$B$110,MAX(1,$D24))),AND($E24&gt;0,INDEX(Kalender!FL$81:FL$110,MAX(1,$E24))&gt;INDEX(Kalender!$B$81:$B$110,MAX(1,$E24))),AND($F24&gt;0,INDEX(Kalender!FL$81:FL$110,MAX(1,$F24))&gt;INDEX(Kalender!$B$81:$B$110,MAX(1,$F24)))),2,0))</f>
        <v>0</v>
      </c>
      <c r="FM24" s="5" t="n">
        <f aca="false">IF(Kalender!FM24&lt;&gt;1,0,IF(AND($B24&gt;0,INDEX(Kalender!FM$68:FM$77,MAX(1,$B24))&gt;INDEX(Kalender!$B$68:$B$77,MAX(1,$B24))),1,0)+IF(OR(AND($C24&gt;0,INDEX(Kalender!FM$81:FM$110,MAX(1,$C24))&gt;INDEX(Kalender!$B$81:$B$110,MAX(1,$C24))),AND($D24&gt;0,INDEX(Kalender!FM$81:FM$110,MAX(1,$D24))&gt;INDEX(Kalender!$B$81:$B$110,MAX(1,$D24))),AND($E24&gt;0,INDEX(Kalender!FM$81:FM$110,MAX(1,$E24))&gt;INDEX(Kalender!$B$81:$B$110,MAX(1,$E24))),AND($F24&gt;0,INDEX(Kalender!FM$81:FM$110,MAX(1,$F24))&gt;INDEX(Kalender!$B$81:$B$110,MAX(1,$F24)))),2,0))</f>
        <v>0</v>
      </c>
      <c r="FN24" s="5" t="n">
        <f aca="false">IF(Kalender!FN24&lt;&gt;1,0,IF(AND($B24&gt;0,INDEX(Kalender!FN$68:FN$77,MAX(1,$B24))&gt;INDEX(Kalender!$B$68:$B$77,MAX(1,$B24))),1,0)+IF(OR(AND($C24&gt;0,INDEX(Kalender!FN$81:FN$110,MAX(1,$C24))&gt;INDEX(Kalender!$B$81:$B$110,MAX(1,$C24))),AND($D24&gt;0,INDEX(Kalender!FN$81:FN$110,MAX(1,$D24))&gt;INDEX(Kalender!$B$81:$B$110,MAX(1,$D24))),AND($E24&gt;0,INDEX(Kalender!FN$81:FN$110,MAX(1,$E24))&gt;INDEX(Kalender!$B$81:$B$110,MAX(1,$E24))),AND($F24&gt;0,INDEX(Kalender!FN$81:FN$110,MAX(1,$F24))&gt;INDEX(Kalender!$B$81:$B$110,MAX(1,$F24)))),2,0))</f>
        <v>0</v>
      </c>
      <c r="FO24" s="5" t="n">
        <f aca="false">IF(Kalender!FO24&lt;&gt;1,0,IF(AND($B24&gt;0,INDEX(Kalender!FO$68:FO$77,MAX(1,$B24))&gt;INDEX(Kalender!$B$68:$B$77,MAX(1,$B24))),1,0)+IF(OR(AND($C24&gt;0,INDEX(Kalender!FO$81:FO$110,MAX(1,$C24))&gt;INDEX(Kalender!$B$81:$B$110,MAX(1,$C24))),AND($D24&gt;0,INDEX(Kalender!FO$81:FO$110,MAX(1,$D24))&gt;INDEX(Kalender!$B$81:$B$110,MAX(1,$D24))),AND($E24&gt;0,INDEX(Kalender!FO$81:FO$110,MAX(1,$E24))&gt;INDEX(Kalender!$B$81:$B$110,MAX(1,$E24))),AND($F24&gt;0,INDEX(Kalender!FO$81:FO$110,MAX(1,$F24))&gt;INDEX(Kalender!$B$81:$B$110,MAX(1,$F24)))),2,0))</f>
        <v>0</v>
      </c>
      <c r="FP24" s="5" t="n">
        <f aca="false">IF(Kalender!FP24&lt;&gt;1,0,IF(AND($B24&gt;0,INDEX(Kalender!FP$68:FP$77,MAX(1,$B24))&gt;INDEX(Kalender!$B$68:$B$77,MAX(1,$B24))),1,0)+IF(OR(AND($C24&gt;0,INDEX(Kalender!FP$81:FP$110,MAX(1,$C24))&gt;INDEX(Kalender!$B$81:$B$110,MAX(1,$C24))),AND($D24&gt;0,INDEX(Kalender!FP$81:FP$110,MAX(1,$D24))&gt;INDEX(Kalender!$B$81:$B$110,MAX(1,$D24))),AND($E24&gt;0,INDEX(Kalender!FP$81:FP$110,MAX(1,$E24))&gt;INDEX(Kalender!$B$81:$B$110,MAX(1,$E24))),AND($F24&gt;0,INDEX(Kalender!FP$81:FP$110,MAX(1,$F24))&gt;INDEX(Kalender!$B$81:$B$110,MAX(1,$F24)))),2,0))</f>
        <v>0</v>
      </c>
      <c r="FQ24" s="5" t="n">
        <f aca="false">IF(Kalender!FQ24&lt;&gt;1,0,IF(AND($B24&gt;0,INDEX(Kalender!FQ$68:FQ$77,MAX(1,$B24))&gt;INDEX(Kalender!$B$68:$B$77,MAX(1,$B24))),1,0)+IF(OR(AND($C24&gt;0,INDEX(Kalender!FQ$81:FQ$110,MAX(1,$C24))&gt;INDEX(Kalender!$B$81:$B$110,MAX(1,$C24))),AND($D24&gt;0,INDEX(Kalender!FQ$81:FQ$110,MAX(1,$D24))&gt;INDEX(Kalender!$B$81:$B$110,MAX(1,$D24))),AND($E24&gt;0,INDEX(Kalender!FQ$81:FQ$110,MAX(1,$E24))&gt;INDEX(Kalender!$B$81:$B$110,MAX(1,$E24))),AND($F24&gt;0,INDEX(Kalender!FQ$81:FQ$110,MAX(1,$F24))&gt;INDEX(Kalender!$B$81:$B$110,MAX(1,$F24)))),2,0))</f>
        <v>0</v>
      </c>
      <c r="FR24" s="5" t="n">
        <f aca="false">IF(Kalender!FR24&lt;&gt;1,0,IF(AND($B24&gt;0,INDEX(Kalender!FR$68:FR$77,MAX(1,$B24))&gt;INDEX(Kalender!$B$68:$B$77,MAX(1,$B24))),1,0)+IF(OR(AND($C24&gt;0,INDEX(Kalender!FR$81:FR$110,MAX(1,$C24))&gt;INDEX(Kalender!$B$81:$B$110,MAX(1,$C24))),AND($D24&gt;0,INDEX(Kalender!FR$81:FR$110,MAX(1,$D24))&gt;INDEX(Kalender!$B$81:$B$110,MAX(1,$D24))),AND($E24&gt;0,INDEX(Kalender!FR$81:FR$110,MAX(1,$E24))&gt;INDEX(Kalender!$B$81:$B$110,MAX(1,$E24))),AND($F24&gt;0,INDEX(Kalender!FR$81:FR$110,MAX(1,$F24))&gt;INDEX(Kalender!$B$81:$B$110,MAX(1,$F24)))),2,0))</f>
        <v>0</v>
      </c>
      <c r="FS24" s="5" t="n">
        <f aca="false">IF(Kalender!FS24&lt;&gt;1,0,IF(AND($B24&gt;0,INDEX(Kalender!FS$68:FS$77,MAX(1,$B24))&gt;INDEX(Kalender!$B$68:$B$77,MAX(1,$B24))),1,0)+IF(OR(AND($C24&gt;0,INDEX(Kalender!FS$81:FS$110,MAX(1,$C24))&gt;INDEX(Kalender!$B$81:$B$110,MAX(1,$C24))),AND($D24&gt;0,INDEX(Kalender!FS$81:FS$110,MAX(1,$D24))&gt;INDEX(Kalender!$B$81:$B$110,MAX(1,$D24))),AND($E24&gt;0,INDEX(Kalender!FS$81:FS$110,MAX(1,$E24))&gt;INDEX(Kalender!$B$81:$B$110,MAX(1,$E24))),AND($F24&gt;0,INDEX(Kalender!FS$81:FS$110,MAX(1,$F24))&gt;INDEX(Kalender!$B$81:$B$110,MAX(1,$F24)))),2,0))</f>
        <v>0</v>
      </c>
      <c r="FT24" s="5" t="n">
        <f aca="false">IF(Kalender!FT24&lt;&gt;1,0,IF(AND($B24&gt;0,INDEX(Kalender!FT$68:FT$77,MAX(1,$B24))&gt;INDEX(Kalender!$B$68:$B$77,MAX(1,$B24))),1,0)+IF(OR(AND($C24&gt;0,INDEX(Kalender!FT$81:FT$110,MAX(1,$C24))&gt;INDEX(Kalender!$B$81:$B$110,MAX(1,$C24))),AND($D24&gt;0,INDEX(Kalender!FT$81:FT$110,MAX(1,$D24))&gt;INDEX(Kalender!$B$81:$B$110,MAX(1,$D24))),AND($E24&gt;0,INDEX(Kalender!FT$81:FT$110,MAX(1,$E24))&gt;INDEX(Kalender!$B$81:$B$110,MAX(1,$E24))),AND($F24&gt;0,INDEX(Kalender!FT$81:FT$110,MAX(1,$F24))&gt;INDEX(Kalender!$B$81:$B$110,MAX(1,$F24)))),2,0))</f>
        <v>0</v>
      </c>
      <c r="FU24" s="5" t="n">
        <f aca="false">IF(Kalender!FU24&lt;&gt;1,0,IF(AND($B24&gt;0,INDEX(Kalender!FU$68:FU$77,MAX(1,$B24))&gt;INDEX(Kalender!$B$68:$B$77,MAX(1,$B24))),1,0)+IF(OR(AND($C24&gt;0,INDEX(Kalender!FU$81:FU$110,MAX(1,$C24))&gt;INDEX(Kalender!$B$81:$B$110,MAX(1,$C24))),AND($D24&gt;0,INDEX(Kalender!FU$81:FU$110,MAX(1,$D24))&gt;INDEX(Kalender!$B$81:$B$110,MAX(1,$D24))),AND($E24&gt;0,INDEX(Kalender!FU$81:FU$110,MAX(1,$E24))&gt;INDEX(Kalender!$B$81:$B$110,MAX(1,$E24))),AND($F24&gt;0,INDEX(Kalender!FU$81:FU$110,MAX(1,$F24))&gt;INDEX(Kalender!$B$81:$B$110,MAX(1,$F24)))),2,0))</f>
        <v>0</v>
      </c>
      <c r="FV24" s="5" t="n">
        <f aca="false">IF(Kalender!FV24&lt;&gt;1,0,IF(AND($B24&gt;0,INDEX(Kalender!FV$68:FV$77,MAX(1,$B24))&gt;INDEX(Kalender!$B$68:$B$77,MAX(1,$B24))),1,0)+IF(OR(AND($C24&gt;0,INDEX(Kalender!FV$81:FV$110,MAX(1,$C24))&gt;INDEX(Kalender!$B$81:$B$110,MAX(1,$C24))),AND($D24&gt;0,INDEX(Kalender!FV$81:FV$110,MAX(1,$D24))&gt;INDEX(Kalender!$B$81:$B$110,MAX(1,$D24))),AND($E24&gt;0,INDEX(Kalender!FV$81:FV$110,MAX(1,$E24))&gt;INDEX(Kalender!$B$81:$B$110,MAX(1,$E24))),AND($F24&gt;0,INDEX(Kalender!FV$81:FV$110,MAX(1,$F24))&gt;INDEX(Kalender!$B$81:$B$110,MAX(1,$F24)))),2,0))</f>
        <v>0</v>
      </c>
      <c r="FW24" s="5" t="n">
        <f aca="false">IF(Kalender!FW24&lt;&gt;1,0,IF(AND($B24&gt;0,INDEX(Kalender!FW$68:FW$77,MAX(1,$B24))&gt;INDEX(Kalender!$B$68:$B$77,MAX(1,$B24))),1,0)+IF(OR(AND($C24&gt;0,INDEX(Kalender!FW$81:FW$110,MAX(1,$C24))&gt;INDEX(Kalender!$B$81:$B$110,MAX(1,$C24))),AND($D24&gt;0,INDEX(Kalender!FW$81:FW$110,MAX(1,$D24))&gt;INDEX(Kalender!$B$81:$B$110,MAX(1,$D24))),AND($E24&gt;0,INDEX(Kalender!FW$81:FW$110,MAX(1,$E24))&gt;INDEX(Kalender!$B$81:$B$110,MAX(1,$E24))),AND($F24&gt;0,INDEX(Kalender!FW$81:FW$110,MAX(1,$F24))&gt;INDEX(Kalender!$B$81:$B$110,MAX(1,$F24)))),2,0))</f>
        <v>0</v>
      </c>
      <c r="FX24" s="5" t="n">
        <f aca="false">IF(Kalender!FX24&lt;&gt;1,0,IF(AND($B24&gt;0,INDEX(Kalender!FX$68:FX$77,MAX(1,$B24))&gt;INDEX(Kalender!$B$68:$B$77,MAX(1,$B24))),1,0)+IF(OR(AND($C24&gt;0,INDEX(Kalender!FX$81:FX$110,MAX(1,$C24))&gt;INDEX(Kalender!$B$81:$B$110,MAX(1,$C24))),AND($D24&gt;0,INDEX(Kalender!FX$81:FX$110,MAX(1,$D24))&gt;INDEX(Kalender!$B$81:$B$110,MAX(1,$D24))),AND($E24&gt;0,INDEX(Kalender!FX$81:FX$110,MAX(1,$E24))&gt;INDEX(Kalender!$B$81:$B$110,MAX(1,$E24))),AND($F24&gt;0,INDEX(Kalender!FX$81:FX$110,MAX(1,$F24))&gt;INDEX(Kalender!$B$81:$B$110,MAX(1,$F24)))),2,0))</f>
        <v>0</v>
      </c>
      <c r="FY24" s="5" t="n">
        <f aca="false">IF(Kalender!FY24&lt;&gt;1,0,IF(AND($B24&gt;0,INDEX(Kalender!FY$68:FY$77,MAX(1,$B24))&gt;INDEX(Kalender!$B$68:$B$77,MAX(1,$B24))),1,0)+IF(OR(AND($C24&gt;0,INDEX(Kalender!FY$81:FY$110,MAX(1,$C24))&gt;INDEX(Kalender!$B$81:$B$110,MAX(1,$C24))),AND($D24&gt;0,INDEX(Kalender!FY$81:FY$110,MAX(1,$D24))&gt;INDEX(Kalender!$B$81:$B$110,MAX(1,$D24))),AND($E24&gt;0,INDEX(Kalender!FY$81:FY$110,MAX(1,$E24))&gt;INDEX(Kalender!$B$81:$B$110,MAX(1,$E24))),AND($F24&gt;0,INDEX(Kalender!FY$81:FY$110,MAX(1,$F24))&gt;INDEX(Kalender!$B$81:$B$110,MAX(1,$F24)))),2,0))</f>
        <v>0</v>
      </c>
      <c r="FZ24" s="5" t="n">
        <f aca="false">IF(Kalender!FZ24&lt;&gt;1,0,IF(AND($B24&gt;0,INDEX(Kalender!FZ$68:FZ$77,MAX(1,$B24))&gt;INDEX(Kalender!$B$68:$B$77,MAX(1,$B24))),1,0)+IF(OR(AND($C24&gt;0,INDEX(Kalender!FZ$81:FZ$110,MAX(1,$C24))&gt;INDEX(Kalender!$B$81:$B$110,MAX(1,$C24))),AND($D24&gt;0,INDEX(Kalender!FZ$81:FZ$110,MAX(1,$D24))&gt;INDEX(Kalender!$B$81:$B$110,MAX(1,$D24))),AND($E24&gt;0,INDEX(Kalender!FZ$81:FZ$110,MAX(1,$E24))&gt;INDEX(Kalender!$B$81:$B$110,MAX(1,$E24))),AND($F24&gt;0,INDEX(Kalender!FZ$81:FZ$110,MAX(1,$F24))&gt;INDEX(Kalender!$B$81:$B$110,MAX(1,$F24)))),2,0))</f>
        <v>0</v>
      </c>
      <c r="GA24" s="5" t="n">
        <f aca="false">IF(Kalender!GA24&lt;&gt;1,0,IF(AND($B24&gt;0,INDEX(Kalender!GA$68:GA$77,MAX(1,$B24))&gt;INDEX(Kalender!$B$68:$B$77,MAX(1,$B24))),1,0)+IF(OR(AND($C24&gt;0,INDEX(Kalender!GA$81:GA$110,MAX(1,$C24))&gt;INDEX(Kalender!$B$81:$B$110,MAX(1,$C24))),AND($D24&gt;0,INDEX(Kalender!GA$81:GA$110,MAX(1,$D24))&gt;INDEX(Kalender!$B$81:$B$110,MAX(1,$D24))),AND($E24&gt;0,INDEX(Kalender!GA$81:GA$110,MAX(1,$E24))&gt;INDEX(Kalender!$B$81:$B$110,MAX(1,$E24))),AND($F24&gt;0,INDEX(Kalender!GA$81:GA$110,MAX(1,$F24))&gt;INDEX(Kalender!$B$81:$B$110,MAX(1,$F24)))),2,0))</f>
        <v>0</v>
      </c>
      <c r="GB24" s="5" t="n">
        <f aca="false">IF(Kalender!GB24&lt;&gt;1,0,IF(AND($B24&gt;0,INDEX(Kalender!GB$68:GB$77,MAX(1,$B24))&gt;INDEX(Kalender!$B$68:$B$77,MAX(1,$B24))),1,0)+IF(OR(AND($C24&gt;0,INDEX(Kalender!GB$81:GB$110,MAX(1,$C24))&gt;INDEX(Kalender!$B$81:$B$110,MAX(1,$C24))),AND($D24&gt;0,INDEX(Kalender!GB$81:GB$110,MAX(1,$D24))&gt;INDEX(Kalender!$B$81:$B$110,MAX(1,$D24))),AND($E24&gt;0,INDEX(Kalender!GB$81:GB$110,MAX(1,$E24))&gt;INDEX(Kalender!$B$81:$B$110,MAX(1,$E24))),AND($F24&gt;0,INDEX(Kalender!GB$81:GB$110,MAX(1,$F24))&gt;INDEX(Kalender!$B$81:$B$110,MAX(1,$F24)))),2,0))</f>
        <v>0</v>
      </c>
      <c r="GC24" s="5" t="n">
        <f aca="false">IF(Kalender!GC24&lt;&gt;1,0,IF(AND($B24&gt;0,INDEX(Kalender!GC$68:GC$77,MAX(1,$B24))&gt;INDEX(Kalender!$B$68:$B$77,MAX(1,$B24))),1,0)+IF(OR(AND($C24&gt;0,INDEX(Kalender!GC$81:GC$110,MAX(1,$C24))&gt;INDEX(Kalender!$B$81:$B$110,MAX(1,$C24))),AND($D24&gt;0,INDEX(Kalender!GC$81:GC$110,MAX(1,$D24))&gt;INDEX(Kalender!$B$81:$B$110,MAX(1,$D24))),AND($E24&gt;0,INDEX(Kalender!GC$81:GC$110,MAX(1,$E24))&gt;INDEX(Kalender!$B$81:$B$110,MAX(1,$E24))),AND($F24&gt;0,INDEX(Kalender!GC$81:GC$110,MAX(1,$F24))&gt;INDEX(Kalender!$B$81:$B$110,MAX(1,$F24)))),2,0))</f>
        <v>0</v>
      </c>
      <c r="GD24" s="5" t="n">
        <f aca="false">IF(Kalender!GD24&lt;&gt;1,0,IF(AND($B24&gt;0,INDEX(Kalender!GD$68:GD$77,MAX(1,$B24))&gt;INDEX(Kalender!$B$68:$B$77,MAX(1,$B24))),1,0)+IF(OR(AND($C24&gt;0,INDEX(Kalender!GD$81:GD$110,MAX(1,$C24))&gt;INDEX(Kalender!$B$81:$B$110,MAX(1,$C24))),AND($D24&gt;0,INDEX(Kalender!GD$81:GD$110,MAX(1,$D24))&gt;INDEX(Kalender!$B$81:$B$110,MAX(1,$D24))),AND($E24&gt;0,INDEX(Kalender!GD$81:GD$110,MAX(1,$E24))&gt;INDEX(Kalender!$B$81:$B$110,MAX(1,$E24))),AND($F24&gt;0,INDEX(Kalender!GD$81:GD$110,MAX(1,$F24))&gt;INDEX(Kalender!$B$81:$B$110,MAX(1,$F24)))),2,0))</f>
        <v>0</v>
      </c>
      <c r="GE24" s="5" t="n">
        <f aca="false">IF(Kalender!GE24&lt;&gt;1,0,IF(AND($B24&gt;0,INDEX(Kalender!GE$68:GE$77,MAX(1,$B24))&gt;INDEX(Kalender!$B$68:$B$77,MAX(1,$B24))),1,0)+IF(OR(AND($C24&gt;0,INDEX(Kalender!GE$81:GE$110,MAX(1,$C24))&gt;INDEX(Kalender!$B$81:$B$110,MAX(1,$C24))),AND($D24&gt;0,INDEX(Kalender!GE$81:GE$110,MAX(1,$D24))&gt;INDEX(Kalender!$B$81:$B$110,MAX(1,$D24))),AND($E24&gt;0,INDEX(Kalender!GE$81:GE$110,MAX(1,$E24))&gt;INDEX(Kalender!$B$81:$B$110,MAX(1,$E24))),AND($F24&gt;0,INDEX(Kalender!GE$81:GE$110,MAX(1,$F24))&gt;INDEX(Kalender!$B$81:$B$110,MAX(1,$F24)))),2,0))</f>
        <v>0</v>
      </c>
      <c r="GF24" s="5" t="n">
        <f aca="false">IF(Kalender!GF24&lt;&gt;1,0,IF(AND($B24&gt;0,INDEX(Kalender!GF$68:GF$77,MAX(1,$B24))&gt;INDEX(Kalender!$B$68:$B$77,MAX(1,$B24))),1,0)+IF(OR(AND($C24&gt;0,INDEX(Kalender!GF$81:GF$110,MAX(1,$C24))&gt;INDEX(Kalender!$B$81:$B$110,MAX(1,$C24))),AND($D24&gt;0,INDEX(Kalender!GF$81:GF$110,MAX(1,$D24))&gt;INDEX(Kalender!$B$81:$B$110,MAX(1,$D24))),AND($E24&gt;0,INDEX(Kalender!GF$81:GF$110,MAX(1,$E24))&gt;INDEX(Kalender!$B$81:$B$110,MAX(1,$E24))),AND($F24&gt;0,INDEX(Kalender!GF$81:GF$110,MAX(1,$F24))&gt;INDEX(Kalender!$B$81:$B$110,MAX(1,$F24)))),2,0))</f>
        <v>0</v>
      </c>
      <c r="GG24" s="5" t="n">
        <f aca="false">IF(Kalender!GG24&lt;&gt;1,0,IF(AND($B24&gt;0,INDEX(Kalender!GG$68:GG$77,MAX(1,$B24))&gt;INDEX(Kalender!$B$68:$B$77,MAX(1,$B24))),1,0)+IF(OR(AND($C24&gt;0,INDEX(Kalender!GG$81:GG$110,MAX(1,$C24))&gt;INDEX(Kalender!$B$81:$B$110,MAX(1,$C24))),AND($D24&gt;0,INDEX(Kalender!GG$81:GG$110,MAX(1,$D24))&gt;INDEX(Kalender!$B$81:$B$110,MAX(1,$D24))),AND($E24&gt;0,INDEX(Kalender!GG$81:GG$110,MAX(1,$E24))&gt;INDEX(Kalender!$B$81:$B$110,MAX(1,$E24))),AND($F24&gt;0,INDEX(Kalender!GG$81:GG$110,MAX(1,$F24))&gt;INDEX(Kalender!$B$81:$B$110,MAX(1,$F24)))),2,0))</f>
        <v>0</v>
      </c>
      <c r="GH24" s="5" t="n">
        <f aca="false">IF(Kalender!GH24&lt;&gt;1,0,IF(AND($B24&gt;0,INDEX(Kalender!GH$68:GH$77,MAX(1,$B24))&gt;INDEX(Kalender!$B$68:$B$77,MAX(1,$B24))),1,0)+IF(OR(AND($C24&gt;0,INDEX(Kalender!GH$81:GH$110,MAX(1,$C24))&gt;INDEX(Kalender!$B$81:$B$110,MAX(1,$C24))),AND($D24&gt;0,INDEX(Kalender!GH$81:GH$110,MAX(1,$D24))&gt;INDEX(Kalender!$B$81:$B$110,MAX(1,$D24))),AND($E24&gt;0,INDEX(Kalender!GH$81:GH$110,MAX(1,$E24))&gt;INDEX(Kalender!$B$81:$B$110,MAX(1,$E24))),AND($F24&gt;0,INDEX(Kalender!GH$81:GH$110,MAX(1,$F24))&gt;INDEX(Kalender!$B$81:$B$110,MAX(1,$F24)))),2,0))</f>
        <v>0</v>
      </c>
      <c r="GI24" s="5" t="n">
        <f aca="false">IF(Kalender!GI24&lt;&gt;1,0,IF(AND($B24&gt;0,INDEX(Kalender!GI$68:GI$77,MAX(1,$B24))&gt;INDEX(Kalender!$B$68:$B$77,MAX(1,$B24))),1,0)+IF(OR(AND($C24&gt;0,INDEX(Kalender!GI$81:GI$110,MAX(1,$C24))&gt;INDEX(Kalender!$B$81:$B$110,MAX(1,$C24))),AND($D24&gt;0,INDEX(Kalender!GI$81:GI$110,MAX(1,$D24))&gt;INDEX(Kalender!$B$81:$B$110,MAX(1,$D24))),AND($E24&gt;0,INDEX(Kalender!GI$81:GI$110,MAX(1,$E24))&gt;INDEX(Kalender!$B$81:$B$110,MAX(1,$E24))),AND($F24&gt;0,INDEX(Kalender!GI$81:GI$110,MAX(1,$F24))&gt;INDEX(Kalender!$B$81:$B$110,MAX(1,$F24)))),2,0))</f>
        <v>0</v>
      </c>
      <c r="GJ24" s="5" t="n">
        <f aca="false">IF(Kalender!GJ24&lt;&gt;1,0,IF(AND($B24&gt;0,INDEX(Kalender!GJ$68:GJ$77,MAX(1,$B24))&gt;INDEX(Kalender!$B$68:$B$77,MAX(1,$B24))),1,0)+IF(OR(AND($C24&gt;0,INDEX(Kalender!GJ$81:GJ$110,MAX(1,$C24))&gt;INDEX(Kalender!$B$81:$B$110,MAX(1,$C24))),AND($D24&gt;0,INDEX(Kalender!GJ$81:GJ$110,MAX(1,$D24))&gt;INDEX(Kalender!$B$81:$B$110,MAX(1,$D24))),AND($E24&gt;0,INDEX(Kalender!GJ$81:GJ$110,MAX(1,$E24))&gt;INDEX(Kalender!$B$81:$B$110,MAX(1,$E24))),AND($F24&gt;0,INDEX(Kalender!GJ$81:GJ$110,MAX(1,$F24))&gt;INDEX(Kalender!$B$81:$B$110,MAX(1,$F24)))),2,0))</f>
        <v>0</v>
      </c>
      <c r="GK24" s="5" t="n">
        <f aca="false">IF(Kalender!GK24&lt;&gt;1,0,IF(AND($B24&gt;0,INDEX(Kalender!GK$68:GK$77,MAX(1,$B24))&gt;INDEX(Kalender!$B$68:$B$77,MAX(1,$B24))),1,0)+IF(OR(AND($C24&gt;0,INDEX(Kalender!GK$81:GK$110,MAX(1,$C24))&gt;INDEX(Kalender!$B$81:$B$110,MAX(1,$C24))),AND($D24&gt;0,INDEX(Kalender!GK$81:GK$110,MAX(1,$D24))&gt;INDEX(Kalender!$B$81:$B$110,MAX(1,$D24))),AND($E24&gt;0,INDEX(Kalender!GK$81:GK$110,MAX(1,$E24))&gt;INDEX(Kalender!$B$81:$B$110,MAX(1,$E24))),AND($F24&gt;0,INDEX(Kalender!GK$81:GK$110,MAX(1,$F24))&gt;INDEX(Kalender!$B$81:$B$110,MAX(1,$F24)))),2,0))</f>
        <v>0</v>
      </c>
      <c r="GL24" s="5" t="n">
        <f aca="false">IF(Kalender!GL24&lt;&gt;1,0,IF(AND($B24&gt;0,INDEX(Kalender!GL$68:GL$77,MAX(1,$B24))&gt;INDEX(Kalender!$B$68:$B$77,MAX(1,$B24))),1,0)+IF(OR(AND($C24&gt;0,INDEX(Kalender!GL$81:GL$110,MAX(1,$C24))&gt;INDEX(Kalender!$B$81:$B$110,MAX(1,$C24))),AND($D24&gt;0,INDEX(Kalender!GL$81:GL$110,MAX(1,$D24))&gt;INDEX(Kalender!$B$81:$B$110,MAX(1,$D24))),AND($E24&gt;0,INDEX(Kalender!GL$81:GL$110,MAX(1,$E24))&gt;INDEX(Kalender!$B$81:$B$110,MAX(1,$E24))),AND($F24&gt;0,INDEX(Kalender!GL$81:GL$110,MAX(1,$F24))&gt;INDEX(Kalender!$B$81:$B$110,MAX(1,$F24)))),2,0))</f>
        <v>0</v>
      </c>
      <c r="GM24" s="5" t="n">
        <f aca="false">IF(Kalender!GM24&lt;&gt;1,0,IF(AND($B24&gt;0,INDEX(Kalender!GM$68:GM$77,MAX(1,$B24))&gt;INDEX(Kalender!$B$68:$B$77,MAX(1,$B24))),1,0)+IF(OR(AND($C24&gt;0,INDEX(Kalender!GM$81:GM$110,MAX(1,$C24))&gt;INDEX(Kalender!$B$81:$B$110,MAX(1,$C24))),AND($D24&gt;0,INDEX(Kalender!GM$81:GM$110,MAX(1,$D24))&gt;INDEX(Kalender!$B$81:$B$110,MAX(1,$D24))),AND($E24&gt;0,INDEX(Kalender!GM$81:GM$110,MAX(1,$E24))&gt;INDEX(Kalender!$B$81:$B$110,MAX(1,$E24))),AND($F24&gt;0,INDEX(Kalender!GM$81:GM$110,MAX(1,$F24))&gt;INDEX(Kalender!$B$81:$B$110,MAX(1,$F24)))),2,0))</f>
        <v>0</v>
      </c>
      <c r="GN24" s="5" t="n">
        <f aca="false">IF(Kalender!GN24&lt;&gt;1,0,IF(AND($B24&gt;0,INDEX(Kalender!GN$68:GN$77,MAX(1,$B24))&gt;INDEX(Kalender!$B$68:$B$77,MAX(1,$B24))),1,0)+IF(OR(AND($C24&gt;0,INDEX(Kalender!GN$81:GN$110,MAX(1,$C24))&gt;INDEX(Kalender!$B$81:$B$110,MAX(1,$C24))),AND($D24&gt;0,INDEX(Kalender!GN$81:GN$110,MAX(1,$D24))&gt;INDEX(Kalender!$B$81:$B$110,MAX(1,$D24))),AND($E24&gt;0,INDEX(Kalender!GN$81:GN$110,MAX(1,$E24))&gt;INDEX(Kalender!$B$81:$B$110,MAX(1,$E24))),AND($F24&gt;0,INDEX(Kalender!GN$81:GN$110,MAX(1,$F24))&gt;INDEX(Kalender!$B$81:$B$110,MAX(1,$F24)))),2,0))</f>
        <v>0</v>
      </c>
      <c r="GO24" s="5" t="n">
        <f aca="false">IF(Kalender!GO24&lt;&gt;1,0,IF(AND($B24&gt;0,INDEX(Kalender!GO$68:GO$77,MAX(1,$B24))&gt;INDEX(Kalender!$B$68:$B$77,MAX(1,$B24))),1,0)+IF(OR(AND($C24&gt;0,INDEX(Kalender!GO$81:GO$110,MAX(1,$C24))&gt;INDEX(Kalender!$B$81:$B$110,MAX(1,$C24))),AND($D24&gt;0,INDEX(Kalender!GO$81:GO$110,MAX(1,$D24))&gt;INDEX(Kalender!$B$81:$B$110,MAX(1,$D24))),AND($E24&gt;0,INDEX(Kalender!GO$81:GO$110,MAX(1,$E24))&gt;INDEX(Kalender!$B$81:$B$110,MAX(1,$E24))),AND($F24&gt;0,INDEX(Kalender!GO$81:GO$110,MAX(1,$F24))&gt;INDEX(Kalender!$B$81:$B$110,MAX(1,$F24)))),2,0))</f>
        <v>0</v>
      </c>
      <c r="GP24" s="5" t="n">
        <f aca="false">IF(Kalender!GP24&lt;&gt;1,0,IF(AND($B24&gt;0,INDEX(Kalender!GP$68:GP$77,MAX(1,$B24))&gt;INDEX(Kalender!$B$68:$B$77,MAX(1,$B24))),1,0)+IF(OR(AND($C24&gt;0,INDEX(Kalender!GP$81:GP$110,MAX(1,$C24))&gt;INDEX(Kalender!$B$81:$B$110,MAX(1,$C24))),AND($D24&gt;0,INDEX(Kalender!GP$81:GP$110,MAX(1,$D24))&gt;INDEX(Kalender!$B$81:$B$110,MAX(1,$D24))),AND($E24&gt;0,INDEX(Kalender!GP$81:GP$110,MAX(1,$E24))&gt;INDEX(Kalender!$B$81:$B$110,MAX(1,$E24))),AND($F24&gt;0,INDEX(Kalender!GP$81:GP$110,MAX(1,$F24))&gt;INDEX(Kalender!$B$81:$B$110,MAX(1,$F24)))),2,0))</f>
        <v>0</v>
      </c>
      <c r="GQ24" s="5" t="n">
        <f aca="false">IF(Kalender!GQ24&lt;&gt;1,0,IF(AND($B24&gt;0,INDEX(Kalender!GQ$68:GQ$77,MAX(1,$B24))&gt;INDEX(Kalender!$B$68:$B$77,MAX(1,$B24))),1,0)+IF(OR(AND($C24&gt;0,INDEX(Kalender!GQ$81:GQ$110,MAX(1,$C24))&gt;INDEX(Kalender!$B$81:$B$110,MAX(1,$C24))),AND($D24&gt;0,INDEX(Kalender!GQ$81:GQ$110,MAX(1,$D24))&gt;INDEX(Kalender!$B$81:$B$110,MAX(1,$D24))),AND($E24&gt;0,INDEX(Kalender!GQ$81:GQ$110,MAX(1,$E24))&gt;INDEX(Kalender!$B$81:$B$110,MAX(1,$E24))),AND($F24&gt;0,INDEX(Kalender!GQ$81:GQ$110,MAX(1,$F24))&gt;INDEX(Kalender!$B$81:$B$110,MAX(1,$F24)))),2,0))</f>
        <v>0</v>
      </c>
      <c r="GR24" s="5" t="n">
        <f aca="false">IF(Kalender!GR24&lt;&gt;1,0,IF(AND($B24&gt;0,INDEX(Kalender!GR$68:GR$77,MAX(1,$B24))&gt;INDEX(Kalender!$B$68:$B$77,MAX(1,$B24))),1,0)+IF(OR(AND($C24&gt;0,INDEX(Kalender!GR$81:GR$110,MAX(1,$C24))&gt;INDEX(Kalender!$B$81:$B$110,MAX(1,$C24))),AND($D24&gt;0,INDEX(Kalender!GR$81:GR$110,MAX(1,$D24))&gt;INDEX(Kalender!$B$81:$B$110,MAX(1,$D24))),AND($E24&gt;0,INDEX(Kalender!GR$81:GR$110,MAX(1,$E24))&gt;INDEX(Kalender!$B$81:$B$110,MAX(1,$E24))),AND($F24&gt;0,INDEX(Kalender!GR$81:GR$110,MAX(1,$F24))&gt;INDEX(Kalender!$B$81:$B$110,MAX(1,$F24)))),2,0))</f>
        <v>0</v>
      </c>
      <c r="GS24" s="5" t="n">
        <f aca="false">IF(Kalender!GS24&lt;&gt;1,0,IF(AND($B24&gt;0,INDEX(Kalender!GS$68:GS$77,MAX(1,$B24))&gt;INDEX(Kalender!$B$68:$B$77,MAX(1,$B24))),1,0)+IF(OR(AND($C24&gt;0,INDEX(Kalender!GS$81:GS$110,MAX(1,$C24))&gt;INDEX(Kalender!$B$81:$B$110,MAX(1,$C24))),AND($D24&gt;0,INDEX(Kalender!GS$81:GS$110,MAX(1,$D24))&gt;INDEX(Kalender!$B$81:$B$110,MAX(1,$D24))),AND($E24&gt;0,INDEX(Kalender!GS$81:GS$110,MAX(1,$E24))&gt;INDEX(Kalender!$B$81:$B$110,MAX(1,$E24))),AND($F24&gt;0,INDEX(Kalender!GS$81:GS$110,MAX(1,$F24))&gt;INDEX(Kalender!$B$81:$B$110,MAX(1,$F24)))),2,0))</f>
        <v>0</v>
      </c>
      <c r="GT24" s="5" t="n">
        <f aca="false">IF(Kalender!GT24&lt;&gt;1,0,IF(AND($B24&gt;0,INDEX(Kalender!GT$68:GT$77,MAX(1,$B24))&gt;INDEX(Kalender!$B$68:$B$77,MAX(1,$B24))),1,0)+IF(OR(AND($C24&gt;0,INDEX(Kalender!GT$81:GT$110,MAX(1,$C24))&gt;INDEX(Kalender!$B$81:$B$110,MAX(1,$C24))),AND($D24&gt;0,INDEX(Kalender!GT$81:GT$110,MAX(1,$D24))&gt;INDEX(Kalender!$B$81:$B$110,MAX(1,$D24))),AND($E24&gt;0,INDEX(Kalender!GT$81:GT$110,MAX(1,$E24))&gt;INDEX(Kalender!$B$81:$B$110,MAX(1,$E24))),AND($F24&gt;0,INDEX(Kalender!GT$81:GT$110,MAX(1,$F24))&gt;INDEX(Kalender!$B$81:$B$110,MAX(1,$F24)))),2,0))</f>
        <v>0</v>
      </c>
      <c r="GU24" s="5" t="n">
        <f aca="false">IF(Kalender!GU24&lt;&gt;1,0,IF(AND($B24&gt;0,INDEX(Kalender!GU$68:GU$77,MAX(1,$B24))&gt;INDEX(Kalender!$B$68:$B$77,MAX(1,$B24))),1,0)+IF(OR(AND($C24&gt;0,INDEX(Kalender!GU$81:GU$110,MAX(1,$C24))&gt;INDEX(Kalender!$B$81:$B$110,MAX(1,$C24))),AND($D24&gt;0,INDEX(Kalender!GU$81:GU$110,MAX(1,$D24))&gt;INDEX(Kalender!$B$81:$B$110,MAX(1,$D24))),AND($E24&gt;0,INDEX(Kalender!GU$81:GU$110,MAX(1,$E24))&gt;INDEX(Kalender!$B$81:$B$110,MAX(1,$E24))),AND($F24&gt;0,INDEX(Kalender!GU$81:GU$110,MAX(1,$F24))&gt;INDEX(Kalender!$B$81:$B$110,MAX(1,$F24)))),2,0))</f>
        <v>0</v>
      </c>
      <c r="GV24" s="5" t="n">
        <f aca="false">IF(Kalender!GV24&lt;&gt;1,0,IF(AND($B24&gt;0,INDEX(Kalender!GV$68:GV$77,MAX(1,$B24))&gt;INDEX(Kalender!$B$68:$B$77,MAX(1,$B24))),1,0)+IF(OR(AND($C24&gt;0,INDEX(Kalender!GV$81:GV$110,MAX(1,$C24))&gt;INDEX(Kalender!$B$81:$B$110,MAX(1,$C24))),AND($D24&gt;0,INDEX(Kalender!GV$81:GV$110,MAX(1,$D24))&gt;INDEX(Kalender!$B$81:$B$110,MAX(1,$D24))),AND($E24&gt;0,INDEX(Kalender!GV$81:GV$110,MAX(1,$E24))&gt;INDEX(Kalender!$B$81:$B$110,MAX(1,$E24))),AND($F24&gt;0,INDEX(Kalender!GV$81:GV$110,MAX(1,$F24))&gt;INDEX(Kalender!$B$81:$B$110,MAX(1,$F24)))),2,0))</f>
        <v>0</v>
      </c>
      <c r="GW24" s="5" t="n">
        <f aca="false">IF(Kalender!GW24&lt;&gt;1,0,IF(AND($B24&gt;0,INDEX(Kalender!GW$68:GW$77,MAX(1,$B24))&gt;INDEX(Kalender!$B$68:$B$77,MAX(1,$B24))),1,0)+IF(OR(AND($C24&gt;0,INDEX(Kalender!GW$81:GW$110,MAX(1,$C24))&gt;INDEX(Kalender!$B$81:$B$110,MAX(1,$C24))),AND($D24&gt;0,INDEX(Kalender!GW$81:GW$110,MAX(1,$D24))&gt;INDEX(Kalender!$B$81:$B$110,MAX(1,$D24))),AND($E24&gt;0,INDEX(Kalender!GW$81:GW$110,MAX(1,$E24))&gt;INDEX(Kalender!$B$81:$B$110,MAX(1,$E24))),AND($F24&gt;0,INDEX(Kalender!GW$81:GW$110,MAX(1,$F24))&gt;INDEX(Kalender!$B$81:$B$110,MAX(1,$F24)))),2,0))</f>
        <v>0</v>
      </c>
      <c r="GX24" s="5" t="n">
        <f aca="false">IF(Kalender!GX24&lt;&gt;1,0,IF(AND($B24&gt;0,INDEX(Kalender!GX$68:GX$77,MAX(1,$B24))&gt;INDEX(Kalender!$B$68:$B$77,MAX(1,$B24))),1,0)+IF(OR(AND($C24&gt;0,INDEX(Kalender!GX$81:GX$110,MAX(1,$C24))&gt;INDEX(Kalender!$B$81:$B$110,MAX(1,$C24))),AND($D24&gt;0,INDEX(Kalender!GX$81:GX$110,MAX(1,$D24))&gt;INDEX(Kalender!$B$81:$B$110,MAX(1,$D24))),AND($E24&gt;0,INDEX(Kalender!GX$81:GX$110,MAX(1,$E24))&gt;INDEX(Kalender!$B$81:$B$110,MAX(1,$E24))),AND($F24&gt;0,INDEX(Kalender!GX$81:GX$110,MAX(1,$F24))&gt;INDEX(Kalender!$B$81:$B$110,MAX(1,$F24)))),2,0))</f>
        <v>0</v>
      </c>
      <c r="GY24" s="5" t="n">
        <f aca="false">IF(Kalender!GY24&lt;&gt;1,0,IF(AND($B24&gt;0,INDEX(Kalender!GY$68:GY$77,MAX(1,$B24))&gt;INDEX(Kalender!$B$68:$B$77,MAX(1,$B24))),1,0)+IF(OR(AND($C24&gt;0,INDEX(Kalender!GY$81:GY$110,MAX(1,$C24))&gt;INDEX(Kalender!$B$81:$B$110,MAX(1,$C24))),AND($D24&gt;0,INDEX(Kalender!GY$81:GY$110,MAX(1,$D24))&gt;INDEX(Kalender!$B$81:$B$110,MAX(1,$D24))),AND($E24&gt;0,INDEX(Kalender!GY$81:GY$110,MAX(1,$E24))&gt;INDEX(Kalender!$B$81:$B$110,MAX(1,$E24))),AND($F24&gt;0,INDEX(Kalender!GY$81:GY$110,MAX(1,$F24))&gt;INDEX(Kalender!$B$81:$B$110,MAX(1,$F24)))),2,0))</f>
        <v>0</v>
      </c>
      <c r="GZ24" s="5" t="n">
        <f aca="false">IF(Kalender!GZ24&lt;&gt;1,0,IF(AND($B24&gt;0,INDEX(Kalender!GZ$68:GZ$77,MAX(1,$B24))&gt;INDEX(Kalender!$B$68:$B$77,MAX(1,$B24))),1,0)+IF(OR(AND($C24&gt;0,INDEX(Kalender!GZ$81:GZ$110,MAX(1,$C24))&gt;INDEX(Kalender!$B$81:$B$110,MAX(1,$C24))),AND($D24&gt;0,INDEX(Kalender!GZ$81:GZ$110,MAX(1,$D24))&gt;INDEX(Kalender!$B$81:$B$110,MAX(1,$D24))),AND($E24&gt;0,INDEX(Kalender!GZ$81:GZ$110,MAX(1,$E24))&gt;INDEX(Kalender!$B$81:$B$110,MAX(1,$E24))),AND($F24&gt;0,INDEX(Kalender!GZ$81:GZ$110,MAX(1,$F24))&gt;INDEX(Kalender!$B$81:$B$110,MAX(1,$F24)))),2,0))</f>
        <v>0</v>
      </c>
      <c r="HA24" s="5" t="n">
        <f aca="false">IF(Kalender!HA24&lt;&gt;1,0,IF(AND($B24&gt;0,INDEX(Kalender!HA$68:HA$77,MAX(1,$B24))&gt;INDEX(Kalender!$B$68:$B$77,MAX(1,$B24))),1,0)+IF(OR(AND($C24&gt;0,INDEX(Kalender!HA$81:HA$110,MAX(1,$C24))&gt;INDEX(Kalender!$B$81:$B$110,MAX(1,$C24))),AND($D24&gt;0,INDEX(Kalender!HA$81:HA$110,MAX(1,$D24))&gt;INDEX(Kalender!$B$81:$B$110,MAX(1,$D24))),AND($E24&gt;0,INDEX(Kalender!HA$81:HA$110,MAX(1,$E24))&gt;INDEX(Kalender!$B$81:$B$110,MAX(1,$E24))),AND($F24&gt;0,INDEX(Kalender!HA$81:HA$110,MAX(1,$F24))&gt;INDEX(Kalender!$B$81:$B$110,MAX(1,$F24)))),2,0))</f>
        <v>0</v>
      </c>
      <c r="HB24" s="5" t="n">
        <f aca="false">IF(Kalender!HB24&lt;&gt;1,0,IF(AND($B24&gt;0,INDEX(Kalender!HB$68:HB$77,MAX(1,$B24))&gt;INDEX(Kalender!$B$68:$B$77,MAX(1,$B24))),1,0)+IF(OR(AND($C24&gt;0,INDEX(Kalender!HB$81:HB$110,MAX(1,$C24))&gt;INDEX(Kalender!$B$81:$B$110,MAX(1,$C24))),AND($D24&gt;0,INDEX(Kalender!HB$81:HB$110,MAX(1,$D24))&gt;INDEX(Kalender!$B$81:$B$110,MAX(1,$D24))),AND($E24&gt;0,INDEX(Kalender!HB$81:HB$110,MAX(1,$E24))&gt;INDEX(Kalender!$B$81:$B$110,MAX(1,$E24))),AND($F24&gt;0,INDEX(Kalender!HB$81:HB$110,MAX(1,$F24))&gt;INDEX(Kalender!$B$81:$B$110,MAX(1,$F24)))),2,0))</f>
        <v>0</v>
      </c>
      <c r="HC24" s="5" t="n">
        <f aca="false">IF(Kalender!HC24&lt;&gt;1,0,IF(AND($B24&gt;0,INDEX(Kalender!HC$68:HC$77,MAX(1,$B24))&gt;INDEX(Kalender!$B$68:$B$77,MAX(1,$B24))),1,0)+IF(OR(AND($C24&gt;0,INDEX(Kalender!HC$81:HC$110,MAX(1,$C24))&gt;INDEX(Kalender!$B$81:$B$110,MAX(1,$C24))),AND($D24&gt;0,INDEX(Kalender!HC$81:HC$110,MAX(1,$D24))&gt;INDEX(Kalender!$B$81:$B$110,MAX(1,$D24))),AND($E24&gt;0,INDEX(Kalender!HC$81:HC$110,MAX(1,$E24))&gt;INDEX(Kalender!$B$81:$B$110,MAX(1,$E24))),AND($F24&gt;0,INDEX(Kalender!HC$81:HC$110,MAX(1,$F24))&gt;INDEX(Kalender!$B$81:$B$110,MAX(1,$F24)))),2,0))</f>
        <v>0</v>
      </c>
      <c r="HD24" s="5" t="n">
        <f aca="false">IF(Kalender!HD24&lt;&gt;1,0,IF(AND($B24&gt;0,INDEX(Kalender!HD$68:HD$77,MAX(1,$B24))&gt;INDEX(Kalender!$B$68:$B$77,MAX(1,$B24))),1,0)+IF(OR(AND($C24&gt;0,INDEX(Kalender!HD$81:HD$110,MAX(1,$C24))&gt;INDEX(Kalender!$B$81:$B$110,MAX(1,$C24))),AND($D24&gt;0,INDEX(Kalender!HD$81:HD$110,MAX(1,$D24))&gt;INDEX(Kalender!$B$81:$B$110,MAX(1,$D24))),AND($E24&gt;0,INDEX(Kalender!HD$81:HD$110,MAX(1,$E24))&gt;INDEX(Kalender!$B$81:$B$110,MAX(1,$E24))),AND($F24&gt;0,INDEX(Kalender!HD$81:HD$110,MAX(1,$F24))&gt;INDEX(Kalender!$B$81:$B$110,MAX(1,$F24)))),2,0))</f>
        <v>0</v>
      </c>
      <c r="HE24" s="5" t="n">
        <f aca="false">IF(Kalender!HE24&lt;&gt;1,0,IF(AND($B24&gt;0,INDEX(Kalender!HE$68:HE$77,MAX(1,$B24))&gt;INDEX(Kalender!$B$68:$B$77,MAX(1,$B24))),1,0)+IF(OR(AND($C24&gt;0,INDEX(Kalender!HE$81:HE$110,MAX(1,$C24))&gt;INDEX(Kalender!$B$81:$B$110,MAX(1,$C24))),AND($D24&gt;0,INDEX(Kalender!HE$81:HE$110,MAX(1,$D24))&gt;INDEX(Kalender!$B$81:$B$110,MAX(1,$D24))),AND($E24&gt;0,INDEX(Kalender!HE$81:HE$110,MAX(1,$E24))&gt;INDEX(Kalender!$B$81:$B$110,MAX(1,$E24))),AND($F24&gt;0,INDEX(Kalender!HE$81:HE$110,MAX(1,$F24))&gt;INDEX(Kalender!$B$81:$B$110,MAX(1,$F24)))),2,0))</f>
        <v>0</v>
      </c>
      <c r="HF24" s="5" t="n">
        <f aca="false">IF(Kalender!HF24&lt;&gt;1,0,IF(AND($B24&gt;0,INDEX(Kalender!HF$68:HF$77,MAX(1,$B24))&gt;INDEX(Kalender!$B$68:$B$77,MAX(1,$B24))),1,0)+IF(OR(AND($C24&gt;0,INDEX(Kalender!HF$81:HF$110,MAX(1,$C24))&gt;INDEX(Kalender!$B$81:$B$110,MAX(1,$C24))),AND($D24&gt;0,INDEX(Kalender!HF$81:HF$110,MAX(1,$D24))&gt;INDEX(Kalender!$B$81:$B$110,MAX(1,$D24))),AND($E24&gt;0,INDEX(Kalender!HF$81:HF$110,MAX(1,$E24))&gt;INDEX(Kalender!$B$81:$B$110,MAX(1,$E24))),AND($F24&gt;0,INDEX(Kalender!HF$81:HF$110,MAX(1,$F24))&gt;INDEX(Kalender!$B$81:$B$110,MAX(1,$F24)))),2,0))</f>
        <v>0</v>
      </c>
      <c r="HG24" s="5" t="n">
        <f aca="false">IF(Kalender!HG24&lt;&gt;1,0,IF(AND($B24&gt;0,INDEX(Kalender!HG$68:HG$77,MAX(1,$B24))&gt;INDEX(Kalender!$B$68:$B$77,MAX(1,$B24))),1,0)+IF(OR(AND($C24&gt;0,INDEX(Kalender!HG$81:HG$110,MAX(1,$C24))&gt;INDEX(Kalender!$B$81:$B$110,MAX(1,$C24))),AND($D24&gt;0,INDEX(Kalender!HG$81:HG$110,MAX(1,$D24))&gt;INDEX(Kalender!$B$81:$B$110,MAX(1,$D24))),AND($E24&gt;0,INDEX(Kalender!HG$81:HG$110,MAX(1,$E24))&gt;INDEX(Kalender!$B$81:$B$110,MAX(1,$E24))),AND($F24&gt;0,INDEX(Kalender!HG$81:HG$110,MAX(1,$F24))&gt;INDEX(Kalender!$B$81:$B$110,MAX(1,$F24)))),2,0))</f>
        <v>0</v>
      </c>
      <c r="HH24" s="5" t="n">
        <f aca="false">IF(Kalender!HH24&lt;&gt;1,0,IF(AND($B24&gt;0,INDEX(Kalender!HH$68:HH$77,MAX(1,$B24))&gt;INDEX(Kalender!$B$68:$B$77,MAX(1,$B24))),1,0)+IF(OR(AND($C24&gt;0,INDEX(Kalender!HH$81:HH$110,MAX(1,$C24))&gt;INDEX(Kalender!$B$81:$B$110,MAX(1,$C24))),AND($D24&gt;0,INDEX(Kalender!HH$81:HH$110,MAX(1,$D24))&gt;INDEX(Kalender!$B$81:$B$110,MAX(1,$D24))),AND($E24&gt;0,INDEX(Kalender!HH$81:HH$110,MAX(1,$E24))&gt;INDEX(Kalender!$B$81:$B$110,MAX(1,$E24))),AND($F24&gt;0,INDEX(Kalender!HH$81:HH$110,MAX(1,$F24))&gt;INDEX(Kalender!$B$81:$B$110,MAX(1,$F24)))),2,0))</f>
        <v>0</v>
      </c>
      <c r="HI24" s="5" t="n">
        <f aca="false">IF(Kalender!HI24&lt;&gt;1,0,IF(AND($B24&gt;0,INDEX(Kalender!HI$68:HI$77,MAX(1,$B24))&gt;INDEX(Kalender!$B$68:$B$77,MAX(1,$B24))),1,0)+IF(OR(AND($C24&gt;0,INDEX(Kalender!HI$81:HI$110,MAX(1,$C24))&gt;INDEX(Kalender!$B$81:$B$110,MAX(1,$C24))),AND($D24&gt;0,INDEX(Kalender!HI$81:HI$110,MAX(1,$D24))&gt;INDEX(Kalender!$B$81:$B$110,MAX(1,$D24))),AND($E24&gt;0,INDEX(Kalender!HI$81:HI$110,MAX(1,$E24))&gt;INDEX(Kalender!$B$81:$B$110,MAX(1,$E24))),AND($F24&gt;0,INDEX(Kalender!HI$81:HI$110,MAX(1,$F24))&gt;INDEX(Kalender!$B$81:$B$110,MAX(1,$F24)))),2,0))</f>
        <v>0</v>
      </c>
      <c r="HJ24" s="5" t="n">
        <f aca="false">IF(Kalender!HJ24&lt;&gt;1,0,IF(AND($B24&gt;0,INDEX(Kalender!HJ$68:HJ$77,MAX(1,$B24))&gt;INDEX(Kalender!$B$68:$B$77,MAX(1,$B24))),1,0)+IF(OR(AND($C24&gt;0,INDEX(Kalender!HJ$81:HJ$110,MAX(1,$C24))&gt;INDEX(Kalender!$B$81:$B$110,MAX(1,$C24))),AND($D24&gt;0,INDEX(Kalender!HJ$81:HJ$110,MAX(1,$D24))&gt;INDEX(Kalender!$B$81:$B$110,MAX(1,$D24))),AND($E24&gt;0,INDEX(Kalender!HJ$81:HJ$110,MAX(1,$E24))&gt;INDEX(Kalender!$B$81:$B$110,MAX(1,$E24))),AND($F24&gt;0,INDEX(Kalender!HJ$81:HJ$110,MAX(1,$F24))&gt;INDEX(Kalender!$B$81:$B$110,MAX(1,$F24)))),2,0))</f>
        <v>0</v>
      </c>
      <c r="HK24" s="5" t="n">
        <f aca="false">IF(Kalender!HK24&lt;&gt;1,0,IF(AND($B24&gt;0,INDEX(Kalender!HK$68:HK$77,MAX(1,$B24))&gt;INDEX(Kalender!$B$68:$B$77,MAX(1,$B24))),1,0)+IF(OR(AND($C24&gt;0,INDEX(Kalender!HK$81:HK$110,MAX(1,$C24))&gt;INDEX(Kalender!$B$81:$B$110,MAX(1,$C24))),AND($D24&gt;0,INDEX(Kalender!HK$81:HK$110,MAX(1,$D24))&gt;INDEX(Kalender!$B$81:$B$110,MAX(1,$D24))),AND($E24&gt;0,INDEX(Kalender!HK$81:HK$110,MAX(1,$E24))&gt;INDEX(Kalender!$B$81:$B$110,MAX(1,$E24))),AND($F24&gt;0,INDEX(Kalender!HK$81:HK$110,MAX(1,$F24))&gt;INDEX(Kalender!$B$81:$B$110,MAX(1,$F24)))),2,0))</f>
        <v>0</v>
      </c>
      <c r="HL24" s="5" t="n">
        <f aca="false">IF(Kalender!HL24&lt;&gt;1,0,IF(AND($B24&gt;0,INDEX(Kalender!HL$68:HL$77,MAX(1,$B24))&gt;INDEX(Kalender!$B$68:$B$77,MAX(1,$B24))),1,0)+IF(OR(AND($C24&gt;0,INDEX(Kalender!HL$81:HL$110,MAX(1,$C24))&gt;INDEX(Kalender!$B$81:$B$110,MAX(1,$C24))),AND($D24&gt;0,INDEX(Kalender!HL$81:HL$110,MAX(1,$D24))&gt;INDEX(Kalender!$B$81:$B$110,MAX(1,$D24))),AND($E24&gt;0,INDEX(Kalender!HL$81:HL$110,MAX(1,$E24))&gt;INDEX(Kalender!$B$81:$B$110,MAX(1,$E24))),AND($F24&gt;0,INDEX(Kalender!HL$81:HL$110,MAX(1,$F24))&gt;INDEX(Kalender!$B$81:$B$110,MAX(1,$F24)))),2,0))</f>
        <v>0</v>
      </c>
      <c r="HM24" s="5" t="n">
        <f aca="false">IF(Kalender!HM24&lt;&gt;1,0,IF(AND($B24&gt;0,INDEX(Kalender!HM$68:HM$77,MAX(1,$B24))&gt;INDEX(Kalender!$B$68:$B$77,MAX(1,$B24))),1,0)+IF(OR(AND($C24&gt;0,INDEX(Kalender!HM$81:HM$110,MAX(1,$C24))&gt;INDEX(Kalender!$B$81:$B$110,MAX(1,$C24))),AND($D24&gt;0,INDEX(Kalender!HM$81:HM$110,MAX(1,$D24))&gt;INDEX(Kalender!$B$81:$B$110,MAX(1,$D24))),AND($E24&gt;0,INDEX(Kalender!HM$81:HM$110,MAX(1,$E24))&gt;INDEX(Kalender!$B$81:$B$110,MAX(1,$E24))),AND($F24&gt;0,INDEX(Kalender!HM$81:HM$110,MAX(1,$F24))&gt;INDEX(Kalender!$B$81:$B$110,MAX(1,$F24)))),2,0))</f>
        <v>0</v>
      </c>
      <c r="HN24" s="5" t="n">
        <f aca="false">IF(Kalender!HN24&lt;&gt;1,0,IF(AND($B24&gt;0,INDEX(Kalender!HN$68:HN$77,MAX(1,$B24))&gt;INDEX(Kalender!$B$68:$B$77,MAX(1,$B24))),1,0)+IF(OR(AND($C24&gt;0,INDEX(Kalender!HN$81:HN$110,MAX(1,$C24))&gt;INDEX(Kalender!$B$81:$B$110,MAX(1,$C24))),AND($D24&gt;0,INDEX(Kalender!HN$81:HN$110,MAX(1,$D24))&gt;INDEX(Kalender!$B$81:$B$110,MAX(1,$D24))),AND($E24&gt;0,INDEX(Kalender!HN$81:HN$110,MAX(1,$E24))&gt;INDEX(Kalender!$B$81:$B$110,MAX(1,$E24))),AND($F24&gt;0,INDEX(Kalender!HN$81:HN$110,MAX(1,$F24))&gt;INDEX(Kalender!$B$81:$B$110,MAX(1,$F24)))),2,0))</f>
        <v>0</v>
      </c>
      <c r="HO24" s="5" t="n">
        <f aca="false">IF(Kalender!HO24&lt;&gt;1,0,IF(AND($B24&gt;0,INDEX(Kalender!HO$68:HO$77,MAX(1,$B24))&gt;INDEX(Kalender!$B$68:$B$77,MAX(1,$B24))),1,0)+IF(OR(AND($C24&gt;0,INDEX(Kalender!HO$81:HO$110,MAX(1,$C24))&gt;INDEX(Kalender!$B$81:$B$110,MAX(1,$C24))),AND($D24&gt;0,INDEX(Kalender!HO$81:HO$110,MAX(1,$D24))&gt;INDEX(Kalender!$B$81:$B$110,MAX(1,$D24))),AND($E24&gt;0,INDEX(Kalender!HO$81:HO$110,MAX(1,$E24))&gt;INDEX(Kalender!$B$81:$B$110,MAX(1,$E24))),AND($F24&gt;0,INDEX(Kalender!HO$81:HO$110,MAX(1,$F24))&gt;INDEX(Kalender!$B$81:$B$110,MAX(1,$F24)))),2,0))</f>
        <v>0</v>
      </c>
      <c r="HP24" s="5" t="n">
        <f aca="false">IF(Kalender!HP24&lt;&gt;1,0,IF(AND($B24&gt;0,INDEX(Kalender!HP$68:HP$77,MAX(1,$B24))&gt;INDEX(Kalender!$B$68:$B$77,MAX(1,$B24))),1,0)+IF(OR(AND($C24&gt;0,INDEX(Kalender!HP$81:HP$110,MAX(1,$C24))&gt;INDEX(Kalender!$B$81:$B$110,MAX(1,$C24))),AND($D24&gt;0,INDEX(Kalender!HP$81:HP$110,MAX(1,$D24))&gt;INDEX(Kalender!$B$81:$B$110,MAX(1,$D24))),AND($E24&gt;0,INDEX(Kalender!HP$81:HP$110,MAX(1,$E24))&gt;INDEX(Kalender!$B$81:$B$110,MAX(1,$E24))),AND($F24&gt;0,INDEX(Kalender!HP$81:HP$110,MAX(1,$F24))&gt;INDEX(Kalender!$B$81:$B$110,MAX(1,$F24)))),2,0))</f>
        <v>0</v>
      </c>
      <c r="HQ24" s="5" t="n">
        <f aca="false">IF(Kalender!HQ24&lt;&gt;1,0,IF(AND($B24&gt;0,INDEX(Kalender!HQ$68:HQ$77,MAX(1,$B24))&gt;INDEX(Kalender!$B$68:$B$77,MAX(1,$B24))),1,0)+IF(OR(AND($C24&gt;0,INDEX(Kalender!HQ$81:HQ$110,MAX(1,$C24))&gt;INDEX(Kalender!$B$81:$B$110,MAX(1,$C24))),AND($D24&gt;0,INDEX(Kalender!HQ$81:HQ$110,MAX(1,$D24))&gt;INDEX(Kalender!$B$81:$B$110,MAX(1,$D24))),AND($E24&gt;0,INDEX(Kalender!HQ$81:HQ$110,MAX(1,$E24))&gt;INDEX(Kalender!$B$81:$B$110,MAX(1,$E24))),AND($F24&gt;0,INDEX(Kalender!HQ$81:HQ$110,MAX(1,$F24))&gt;INDEX(Kalender!$B$81:$B$110,MAX(1,$F24)))),2,0))</f>
        <v>0</v>
      </c>
      <c r="HR24" s="5" t="n">
        <f aca="false">IF(Kalender!HR24&lt;&gt;1,0,IF(AND($B24&gt;0,INDEX(Kalender!HR$68:HR$77,MAX(1,$B24))&gt;INDEX(Kalender!$B$68:$B$77,MAX(1,$B24))),1,0)+IF(OR(AND($C24&gt;0,INDEX(Kalender!HR$81:HR$110,MAX(1,$C24))&gt;INDEX(Kalender!$B$81:$B$110,MAX(1,$C24))),AND($D24&gt;0,INDEX(Kalender!HR$81:HR$110,MAX(1,$D24))&gt;INDEX(Kalender!$B$81:$B$110,MAX(1,$D24))),AND($E24&gt;0,INDEX(Kalender!HR$81:HR$110,MAX(1,$E24))&gt;INDEX(Kalender!$B$81:$B$110,MAX(1,$E24))),AND($F24&gt;0,INDEX(Kalender!HR$81:HR$110,MAX(1,$F24))&gt;INDEX(Kalender!$B$81:$B$110,MAX(1,$F24)))),2,0))</f>
        <v>0</v>
      </c>
      <c r="HS24" s="5" t="n">
        <f aca="false">IF(Kalender!HS24&lt;&gt;1,0,IF(AND($B24&gt;0,INDEX(Kalender!HS$68:HS$77,MAX(1,$B24))&gt;INDEX(Kalender!$B$68:$B$77,MAX(1,$B24))),1,0)+IF(OR(AND($C24&gt;0,INDEX(Kalender!HS$81:HS$110,MAX(1,$C24))&gt;INDEX(Kalender!$B$81:$B$110,MAX(1,$C24))),AND($D24&gt;0,INDEX(Kalender!HS$81:HS$110,MAX(1,$D24))&gt;INDEX(Kalender!$B$81:$B$110,MAX(1,$D24))),AND($E24&gt;0,INDEX(Kalender!HS$81:HS$110,MAX(1,$E24))&gt;INDEX(Kalender!$B$81:$B$110,MAX(1,$E24))),AND($F24&gt;0,INDEX(Kalender!HS$81:HS$110,MAX(1,$F24))&gt;INDEX(Kalender!$B$81:$B$110,MAX(1,$F24)))),2,0))</f>
        <v>0</v>
      </c>
      <c r="HT24" s="5" t="n">
        <f aca="false">IF(Kalender!HT24&lt;&gt;1,0,IF(AND($B24&gt;0,INDEX(Kalender!HT$68:HT$77,MAX(1,$B24))&gt;INDEX(Kalender!$B$68:$B$77,MAX(1,$B24))),1,0)+IF(OR(AND($C24&gt;0,INDEX(Kalender!HT$81:HT$110,MAX(1,$C24))&gt;INDEX(Kalender!$B$81:$B$110,MAX(1,$C24))),AND($D24&gt;0,INDEX(Kalender!HT$81:HT$110,MAX(1,$D24))&gt;INDEX(Kalender!$B$81:$B$110,MAX(1,$D24))),AND($E24&gt;0,INDEX(Kalender!HT$81:HT$110,MAX(1,$E24))&gt;INDEX(Kalender!$B$81:$B$110,MAX(1,$E24))),AND($F24&gt;0,INDEX(Kalender!HT$81:HT$110,MAX(1,$F24))&gt;INDEX(Kalender!$B$81:$B$110,MAX(1,$F24)))),2,0))</f>
        <v>0</v>
      </c>
      <c r="HU24" s="5" t="n">
        <f aca="false">IF(Kalender!HU24&lt;&gt;1,0,IF(AND($B24&gt;0,INDEX(Kalender!HU$68:HU$77,MAX(1,$B24))&gt;INDEX(Kalender!$B$68:$B$77,MAX(1,$B24))),1,0)+IF(OR(AND($C24&gt;0,INDEX(Kalender!HU$81:HU$110,MAX(1,$C24))&gt;INDEX(Kalender!$B$81:$B$110,MAX(1,$C24))),AND($D24&gt;0,INDEX(Kalender!HU$81:HU$110,MAX(1,$D24))&gt;INDEX(Kalender!$B$81:$B$110,MAX(1,$D24))),AND($E24&gt;0,INDEX(Kalender!HU$81:HU$110,MAX(1,$E24))&gt;INDEX(Kalender!$B$81:$B$110,MAX(1,$E24))),AND($F24&gt;0,INDEX(Kalender!HU$81:HU$110,MAX(1,$F24))&gt;INDEX(Kalender!$B$81:$B$110,MAX(1,$F24)))),2,0))</f>
        <v>0</v>
      </c>
      <c r="HV24" s="5" t="n">
        <f aca="false">IF(Kalender!HV24&lt;&gt;1,0,IF(AND($B24&gt;0,INDEX(Kalender!HV$68:HV$77,MAX(1,$B24))&gt;INDEX(Kalender!$B$68:$B$77,MAX(1,$B24))),1,0)+IF(OR(AND($C24&gt;0,INDEX(Kalender!HV$81:HV$110,MAX(1,$C24))&gt;INDEX(Kalender!$B$81:$B$110,MAX(1,$C24))),AND($D24&gt;0,INDEX(Kalender!HV$81:HV$110,MAX(1,$D24))&gt;INDEX(Kalender!$B$81:$B$110,MAX(1,$D24))),AND($E24&gt;0,INDEX(Kalender!HV$81:HV$110,MAX(1,$E24))&gt;INDEX(Kalender!$B$81:$B$110,MAX(1,$E24))),AND($F24&gt;0,INDEX(Kalender!HV$81:HV$110,MAX(1,$F24))&gt;INDEX(Kalender!$B$81:$B$110,MAX(1,$F24)))),2,0))</f>
        <v>0</v>
      </c>
      <c r="HW24" s="5" t="n">
        <f aca="false">IF(Kalender!HW24&lt;&gt;1,0,IF(AND($B24&gt;0,INDEX(Kalender!HW$68:HW$77,MAX(1,$B24))&gt;INDEX(Kalender!$B$68:$B$77,MAX(1,$B24))),1,0)+IF(OR(AND($C24&gt;0,INDEX(Kalender!HW$81:HW$110,MAX(1,$C24))&gt;INDEX(Kalender!$B$81:$B$110,MAX(1,$C24))),AND($D24&gt;0,INDEX(Kalender!HW$81:HW$110,MAX(1,$D24))&gt;INDEX(Kalender!$B$81:$B$110,MAX(1,$D24))),AND($E24&gt;0,INDEX(Kalender!HW$81:HW$110,MAX(1,$E24))&gt;INDEX(Kalender!$B$81:$B$110,MAX(1,$E24))),AND($F24&gt;0,INDEX(Kalender!HW$81:HW$110,MAX(1,$F24))&gt;INDEX(Kalender!$B$81:$B$110,MAX(1,$F24)))),2,0))</f>
        <v>0</v>
      </c>
      <c r="HX24" s="5" t="n">
        <f aca="false">IF(Kalender!HX24&lt;&gt;1,0,IF(AND($B24&gt;0,INDEX(Kalender!HX$68:HX$77,MAX(1,$B24))&gt;INDEX(Kalender!$B$68:$B$77,MAX(1,$B24))),1,0)+IF(OR(AND($C24&gt;0,INDEX(Kalender!HX$81:HX$110,MAX(1,$C24))&gt;INDEX(Kalender!$B$81:$B$110,MAX(1,$C24))),AND($D24&gt;0,INDEX(Kalender!HX$81:HX$110,MAX(1,$D24))&gt;INDEX(Kalender!$B$81:$B$110,MAX(1,$D24))),AND($E24&gt;0,INDEX(Kalender!HX$81:HX$110,MAX(1,$E24))&gt;INDEX(Kalender!$B$81:$B$110,MAX(1,$E24))),AND($F24&gt;0,INDEX(Kalender!HX$81:HX$110,MAX(1,$F24))&gt;INDEX(Kalender!$B$81:$B$110,MAX(1,$F24)))),2,0))</f>
        <v>0</v>
      </c>
      <c r="HY24" s="5" t="n">
        <f aca="false">IF(Kalender!HY24&lt;&gt;1,0,IF(AND($B24&gt;0,INDEX(Kalender!HY$68:HY$77,MAX(1,$B24))&gt;INDEX(Kalender!$B$68:$B$77,MAX(1,$B24))),1,0)+IF(OR(AND($C24&gt;0,INDEX(Kalender!HY$81:HY$110,MAX(1,$C24))&gt;INDEX(Kalender!$B$81:$B$110,MAX(1,$C24))),AND($D24&gt;0,INDEX(Kalender!HY$81:HY$110,MAX(1,$D24))&gt;INDEX(Kalender!$B$81:$B$110,MAX(1,$D24))),AND($E24&gt;0,INDEX(Kalender!HY$81:HY$110,MAX(1,$E24))&gt;INDEX(Kalender!$B$81:$B$110,MAX(1,$E24))),AND($F24&gt;0,INDEX(Kalender!HY$81:HY$110,MAX(1,$F24))&gt;INDEX(Kalender!$B$81:$B$110,MAX(1,$F24)))),2,0))</f>
        <v>0</v>
      </c>
      <c r="HZ24" s="5" t="n">
        <f aca="false">IF(Kalender!HZ24&lt;&gt;1,0,IF(AND($B24&gt;0,INDEX(Kalender!HZ$68:HZ$77,MAX(1,$B24))&gt;INDEX(Kalender!$B$68:$B$77,MAX(1,$B24))),1,0)+IF(OR(AND($C24&gt;0,INDEX(Kalender!HZ$81:HZ$110,MAX(1,$C24))&gt;INDEX(Kalender!$B$81:$B$110,MAX(1,$C24))),AND($D24&gt;0,INDEX(Kalender!HZ$81:HZ$110,MAX(1,$D24))&gt;INDEX(Kalender!$B$81:$B$110,MAX(1,$D24))),AND($E24&gt;0,INDEX(Kalender!HZ$81:HZ$110,MAX(1,$E24))&gt;INDEX(Kalender!$B$81:$B$110,MAX(1,$E24))),AND($F24&gt;0,INDEX(Kalender!HZ$81:HZ$110,MAX(1,$F24))&gt;INDEX(Kalender!$B$81:$B$110,MAX(1,$F24)))),2,0))</f>
        <v>0</v>
      </c>
      <c r="IA24" s="5" t="n">
        <f aca="false">IF(Kalender!IA24&lt;&gt;1,0,IF(AND($B24&gt;0,INDEX(Kalender!IA$68:IA$77,MAX(1,$B24))&gt;INDEX(Kalender!$B$68:$B$77,MAX(1,$B24))),1,0)+IF(OR(AND($C24&gt;0,INDEX(Kalender!IA$81:IA$110,MAX(1,$C24))&gt;INDEX(Kalender!$B$81:$B$110,MAX(1,$C24))),AND($D24&gt;0,INDEX(Kalender!IA$81:IA$110,MAX(1,$D24))&gt;INDEX(Kalender!$B$81:$B$110,MAX(1,$D24))),AND($E24&gt;0,INDEX(Kalender!IA$81:IA$110,MAX(1,$E24))&gt;INDEX(Kalender!$B$81:$B$110,MAX(1,$E24))),AND($F24&gt;0,INDEX(Kalender!IA$81:IA$110,MAX(1,$F24))&gt;INDEX(Kalender!$B$81:$B$110,MAX(1,$F24)))),2,0))</f>
        <v>0</v>
      </c>
      <c r="IB24" s="5" t="n">
        <f aca="false">IF(Kalender!IB24&lt;&gt;1,0,IF(AND($B24&gt;0,INDEX(Kalender!IB$68:IB$77,MAX(1,$B24))&gt;INDEX(Kalender!$B$68:$B$77,MAX(1,$B24))),1,0)+IF(OR(AND($C24&gt;0,INDEX(Kalender!IB$81:IB$110,MAX(1,$C24))&gt;INDEX(Kalender!$B$81:$B$110,MAX(1,$C24))),AND($D24&gt;0,INDEX(Kalender!IB$81:IB$110,MAX(1,$D24))&gt;INDEX(Kalender!$B$81:$B$110,MAX(1,$D24))),AND($E24&gt;0,INDEX(Kalender!IB$81:IB$110,MAX(1,$E24))&gt;INDEX(Kalender!$B$81:$B$110,MAX(1,$E24))),AND($F24&gt;0,INDEX(Kalender!IB$81:IB$110,MAX(1,$F24))&gt;INDEX(Kalender!$B$81:$B$110,MAX(1,$F24)))),2,0))</f>
        <v>0</v>
      </c>
      <c r="IC24" s="5" t="n">
        <f aca="false">IF(Kalender!IC24&lt;&gt;1,0,IF(AND($B24&gt;0,INDEX(Kalender!IC$68:IC$77,MAX(1,$B24))&gt;INDEX(Kalender!$B$68:$B$77,MAX(1,$B24))),1,0)+IF(OR(AND($C24&gt;0,INDEX(Kalender!IC$81:IC$110,MAX(1,$C24))&gt;INDEX(Kalender!$B$81:$B$110,MAX(1,$C24))),AND($D24&gt;0,INDEX(Kalender!IC$81:IC$110,MAX(1,$D24))&gt;INDEX(Kalender!$B$81:$B$110,MAX(1,$D24))),AND($E24&gt;0,INDEX(Kalender!IC$81:IC$110,MAX(1,$E24))&gt;INDEX(Kalender!$B$81:$B$110,MAX(1,$E24))),AND($F24&gt;0,INDEX(Kalender!IC$81:IC$110,MAX(1,$F24))&gt;INDEX(Kalender!$B$81:$B$110,MAX(1,$F24)))),2,0))</f>
        <v>0</v>
      </c>
      <c r="ID24" s="5" t="n">
        <f aca="false">IF(Kalender!ID24&lt;&gt;1,0,IF(AND($B24&gt;0,INDEX(Kalender!ID$68:ID$77,MAX(1,$B24))&gt;INDEX(Kalender!$B$68:$B$77,MAX(1,$B24))),1,0)+IF(OR(AND($C24&gt;0,INDEX(Kalender!ID$81:ID$110,MAX(1,$C24))&gt;INDEX(Kalender!$B$81:$B$110,MAX(1,$C24))),AND($D24&gt;0,INDEX(Kalender!ID$81:ID$110,MAX(1,$D24))&gt;INDEX(Kalender!$B$81:$B$110,MAX(1,$D24))),AND($E24&gt;0,INDEX(Kalender!ID$81:ID$110,MAX(1,$E24))&gt;INDEX(Kalender!$B$81:$B$110,MAX(1,$E24))),AND($F24&gt;0,INDEX(Kalender!ID$81:ID$110,MAX(1,$F24))&gt;INDEX(Kalender!$B$81:$B$110,MAX(1,$F24)))),2,0))</f>
        <v>0</v>
      </c>
      <c r="IE24" s="5" t="n">
        <f aca="false">IF(Kalender!IE24&lt;&gt;1,0,IF(AND($B24&gt;0,INDEX(Kalender!IE$68:IE$77,MAX(1,$B24))&gt;INDEX(Kalender!$B$68:$B$77,MAX(1,$B24))),1,0)+IF(OR(AND($C24&gt;0,INDEX(Kalender!IE$81:IE$110,MAX(1,$C24))&gt;INDEX(Kalender!$B$81:$B$110,MAX(1,$C24))),AND($D24&gt;0,INDEX(Kalender!IE$81:IE$110,MAX(1,$D24))&gt;INDEX(Kalender!$B$81:$B$110,MAX(1,$D24))),AND($E24&gt;0,INDEX(Kalender!IE$81:IE$110,MAX(1,$E24))&gt;INDEX(Kalender!$B$81:$B$110,MAX(1,$E24))),AND($F24&gt;0,INDEX(Kalender!IE$81:IE$110,MAX(1,$F24))&gt;INDEX(Kalender!$B$81:$B$110,MAX(1,$F24)))),2,0))</f>
        <v>0</v>
      </c>
      <c r="IF24" s="5" t="n">
        <f aca="false">IF(Kalender!IF24&lt;&gt;1,0,IF(AND($B24&gt;0,INDEX(Kalender!IF$68:IF$77,MAX(1,$B24))&gt;INDEX(Kalender!$B$68:$B$77,MAX(1,$B24))),1,0)+IF(OR(AND($C24&gt;0,INDEX(Kalender!IF$81:IF$110,MAX(1,$C24))&gt;INDEX(Kalender!$B$81:$B$110,MAX(1,$C24))),AND($D24&gt;0,INDEX(Kalender!IF$81:IF$110,MAX(1,$D24))&gt;INDEX(Kalender!$B$81:$B$110,MAX(1,$D24))),AND($E24&gt;0,INDEX(Kalender!IF$81:IF$110,MAX(1,$E24))&gt;INDEX(Kalender!$B$81:$B$110,MAX(1,$E24))),AND($F24&gt;0,INDEX(Kalender!IF$81:IF$110,MAX(1,$F24))&gt;INDEX(Kalender!$B$81:$B$110,MAX(1,$F24)))),2,0))</f>
        <v>0</v>
      </c>
      <c r="IG24" s="5" t="n">
        <f aca="false">IF(Kalender!IG24&lt;&gt;1,0,IF(AND($B24&gt;0,INDEX(Kalender!IG$68:IG$77,MAX(1,$B24))&gt;INDEX(Kalender!$B$68:$B$77,MAX(1,$B24))),1,0)+IF(OR(AND($C24&gt;0,INDEX(Kalender!IG$81:IG$110,MAX(1,$C24))&gt;INDEX(Kalender!$B$81:$B$110,MAX(1,$C24))),AND($D24&gt;0,INDEX(Kalender!IG$81:IG$110,MAX(1,$D24))&gt;INDEX(Kalender!$B$81:$B$110,MAX(1,$D24))),AND($E24&gt;0,INDEX(Kalender!IG$81:IG$110,MAX(1,$E24))&gt;INDEX(Kalender!$B$81:$B$110,MAX(1,$E24))),AND($F24&gt;0,INDEX(Kalender!IG$81:IG$110,MAX(1,$F24))&gt;INDEX(Kalender!$B$81:$B$110,MAX(1,$F24)))),2,0))</f>
        <v>0</v>
      </c>
      <c r="IH24" s="5" t="n">
        <f aca="false">IF(Kalender!IH24&lt;&gt;1,0,IF(AND($B24&gt;0,INDEX(Kalender!IH$68:IH$77,MAX(1,$B24))&gt;INDEX(Kalender!$B$68:$B$77,MAX(1,$B24))),1,0)+IF(OR(AND($C24&gt;0,INDEX(Kalender!IH$81:IH$110,MAX(1,$C24))&gt;INDEX(Kalender!$B$81:$B$110,MAX(1,$C24))),AND($D24&gt;0,INDEX(Kalender!IH$81:IH$110,MAX(1,$D24))&gt;INDEX(Kalender!$B$81:$B$110,MAX(1,$D24))),AND($E24&gt;0,INDEX(Kalender!IH$81:IH$110,MAX(1,$E24))&gt;INDEX(Kalender!$B$81:$B$110,MAX(1,$E24))),AND($F24&gt;0,INDEX(Kalender!IH$81:IH$110,MAX(1,$F24))&gt;INDEX(Kalender!$B$81:$B$110,MAX(1,$F24)))),2,0))</f>
        <v>0</v>
      </c>
      <c r="II24" s="5" t="n">
        <f aca="false">IF(Kalender!II24&lt;&gt;1,0,IF(AND($B24&gt;0,INDEX(Kalender!II$68:II$77,MAX(1,$B24))&gt;INDEX(Kalender!$B$68:$B$77,MAX(1,$B24))),1,0)+IF(OR(AND($C24&gt;0,INDEX(Kalender!II$81:II$110,MAX(1,$C24))&gt;INDEX(Kalender!$B$81:$B$110,MAX(1,$C24))),AND($D24&gt;0,INDEX(Kalender!II$81:II$110,MAX(1,$D24))&gt;INDEX(Kalender!$B$81:$B$110,MAX(1,$D24))),AND($E24&gt;0,INDEX(Kalender!II$81:II$110,MAX(1,$E24))&gt;INDEX(Kalender!$B$81:$B$110,MAX(1,$E24))),AND($F24&gt;0,INDEX(Kalender!II$81:II$110,MAX(1,$F24))&gt;INDEX(Kalender!$B$81:$B$110,MAX(1,$F24)))),2,0))</f>
        <v>0</v>
      </c>
      <c r="IJ24" s="5" t="n">
        <f aca="false">IF(Kalender!IJ24&lt;&gt;1,0,IF(AND($B24&gt;0,INDEX(Kalender!IJ$68:IJ$77,MAX(1,$B24))&gt;INDEX(Kalender!$B$68:$B$77,MAX(1,$B24))),1,0)+IF(OR(AND($C24&gt;0,INDEX(Kalender!IJ$81:IJ$110,MAX(1,$C24))&gt;INDEX(Kalender!$B$81:$B$110,MAX(1,$C24))),AND($D24&gt;0,INDEX(Kalender!IJ$81:IJ$110,MAX(1,$D24))&gt;INDEX(Kalender!$B$81:$B$110,MAX(1,$D24))),AND($E24&gt;0,INDEX(Kalender!IJ$81:IJ$110,MAX(1,$E24))&gt;INDEX(Kalender!$B$81:$B$110,MAX(1,$E24))),AND($F24&gt;0,INDEX(Kalender!IJ$81:IJ$110,MAX(1,$F24))&gt;INDEX(Kalender!$B$81:$B$110,MAX(1,$F24)))),2,0))</f>
        <v>0</v>
      </c>
      <c r="IK24" s="5" t="n">
        <f aca="false">IF(Kalender!IK24&lt;&gt;1,0,IF(AND($B24&gt;0,INDEX(Kalender!IK$68:IK$77,MAX(1,$B24))&gt;INDEX(Kalender!$B$68:$B$77,MAX(1,$B24))),1,0)+IF(OR(AND($C24&gt;0,INDEX(Kalender!IK$81:IK$110,MAX(1,$C24))&gt;INDEX(Kalender!$B$81:$B$110,MAX(1,$C24))),AND($D24&gt;0,INDEX(Kalender!IK$81:IK$110,MAX(1,$D24))&gt;INDEX(Kalender!$B$81:$B$110,MAX(1,$D24))),AND($E24&gt;0,INDEX(Kalender!IK$81:IK$110,MAX(1,$E24))&gt;INDEX(Kalender!$B$81:$B$110,MAX(1,$E24))),AND($F24&gt;0,INDEX(Kalender!IK$81:IK$110,MAX(1,$F24))&gt;INDEX(Kalender!$B$81:$B$110,MAX(1,$F24)))),2,0))</f>
        <v>0</v>
      </c>
      <c r="IL24" s="5" t="n">
        <f aca="false">IF(Kalender!IL24&lt;&gt;1,0,IF(AND($B24&gt;0,INDEX(Kalender!IL$68:IL$77,MAX(1,$B24))&gt;INDEX(Kalender!$B$68:$B$77,MAX(1,$B24))),1,0)+IF(OR(AND($C24&gt;0,INDEX(Kalender!IL$81:IL$110,MAX(1,$C24))&gt;INDEX(Kalender!$B$81:$B$110,MAX(1,$C24))),AND($D24&gt;0,INDEX(Kalender!IL$81:IL$110,MAX(1,$D24))&gt;INDEX(Kalender!$B$81:$B$110,MAX(1,$D24))),AND($E24&gt;0,INDEX(Kalender!IL$81:IL$110,MAX(1,$E24))&gt;INDEX(Kalender!$B$81:$B$110,MAX(1,$E24))),AND($F24&gt;0,INDEX(Kalender!IL$81:IL$110,MAX(1,$F24))&gt;INDEX(Kalender!$B$81:$B$110,MAX(1,$F24)))),2,0))</f>
        <v>0</v>
      </c>
      <c r="IM24" s="5" t="n">
        <f aca="false">IF(Kalender!IM24&lt;&gt;1,0,IF(AND($B24&gt;0,INDEX(Kalender!IM$68:IM$77,MAX(1,$B24))&gt;INDEX(Kalender!$B$68:$B$77,MAX(1,$B24))),1,0)+IF(OR(AND($C24&gt;0,INDEX(Kalender!IM$81:IM$110,MAX(1,$C24))&gt;INDEX(Kalender!$B$81:$B$110,MAX(1,$C24))),AND($D24&gt;0,INDEX(Kalender!IM$81:IM$110,MAX(1,$D24))&gt;INDEX(Kalender!$B$81:$B$110,MAX(1,$D24))),AND($E24&gt;0,INDEX(Kalender!IM$81:IM$110,MAX(1,$E24))&gt;INDEX(Kalender!$B$81:$B$110,MAX(1,$E24))),AND($F24&gt;0,INDEX(Kalender!IM$81:IM$110,MAX(1,$F24))&gt;INDEX(Kalender!$B$81:$B$110,MAX(1,$F24)))),2,0))</f>
        <v>0</v>
      </c>
      <c r="IN24" s="5" t="n">
        <f aca="false">IF(Kalender!IN24&lt;&gt;1,0,IF(AND($B24&gt;0,INDEX(Kalender!IN$68:IN$77,MAX(1,$B24))&gt;INDEX(Kalender!$B$68:$B$77,MAX(1,$B24))),1,0)+IF(OR(AND($C24&gt;0,INDEX(Kalender!IN$81:IN$110,MAX(1,$C24))&gt;INDEX(Kalender!$B$81:$B$110,MAX(1,$C24))),AND($D24&gt;0,INDEX(Kalender!IN$81:IN$110,MAX(1,$D24))&gt;INDEX(Kalender!$B$81:$B$110,MAX(1,$D24))),AND($E24&gt;0,INDEX(Kalender!IN$81:IN$110,MAX(1,$E24))&gt;INDEX(Kalender!$B$81:$B$110,MAX(1,$E24))),AND($F24&gt;0,INDEX(Kalender!IN$81:IN$110,MAX(1,$F24))&gt;INDEX(Kalender!$B$81:$B$110,MAX(1,$F24)))),2,0))</f>
        <v>0</v>
      </c>
      <c r="IO24" s="5" t="n">
        <f aca="false">IF(Kalender!IO24&lt;&gt;1,0,IF(AND($B24&gt;0,INDEX(Kalender!IO$68:IO$77,MAX(1,$B24))&gt;INDEX(Kalender!$B$68:$B$77,MAX(1,$B24))),1,0)+IF(OR(AND($C24&gt;0,INDEX(Kalender!IO$81:IO$110,MAX(1,$C24))&gt;INDEX(Kalender!$B$81:$B$110,MAX(1,$C24))),AND($D24&gt;0,INDEX(Kalender!IO$81:IO$110,MAX(1,$D24))&gt;INDEX(Kalender!$B$81:$B$110,MAX(1,$D24))),AND($E24&gt;0,INDEX(Kalender!IO$81:IO$110,MAX(1,$E24))&gt;INDEX(Kalender!$B$81:$B$110,MAX(1,$E24))),AND($F24&gt;0,INDEX(Kalender!IO$81:IO$110,MAX(1,$F24))&gt;INDEX(Kalender!$B$81:$B$110,MAX(1,$F24)))),2,0))</f>
        <v>0</v>
      </c>
      <c r="IP24" s="5" t="n">
        <f aca="false">IF(Kalender!IP24&lt;&gt;1,0,IF(AND($B24&gt;0,INDEX(Kalender!IP$68:IP$77,MAX(1,$B24))&gt;INDEX(Kalender!$B$68:$B$77,MAX(1,$B24))),1,0)+IF(OR(AND($C24&gt;0,INDEX(Kalender!IP$81:IP$110,MAX(1,$C24))&gt;INDEX(Kalender!$B$81:$B$110,MAX(1,$C24))),AND($D24&gt;0,INDEX(Kalender!IP$81:IP$110,MAX(1,$D24))&gt;INDEX(Kalender!$B$81:$B$110,MAX(1,$D24))),AND($E24&gt;0,INDEX(Kalender!IP$81:IP$110,MAX(1,$E24))&gt;INDEX(Kalender!$B$81:$B$110,MAX(1,$E24))),AND($F24&gt;0,INDEX(Kalender!IP$81:IP$110,MAX(1,$F24))&gt;INDEX(Kalender!$B$81:$B$110,MAX(1,$F24)))),2,0))</f>
        <v>0</v>
      </c>
      <c r="IQ24" s="5" t="n">
        <f aca="false">IF(Kalender!IQ24&lt;&gt;1,0,IF(AND($B24&gt;0,INDEX(Kalender!IQ$68:IQ$77,MAX(1,$B24))&gt;INDEX(Kalender!$B$68:$B$77,MAX(1,$B24))),1,0)+IF(OR(AND($C24&gt;0,INDEX(Kalender!IQ$81:IQ$110,MAX(1,$C24))&gt;INDEX(Kalender!$B$81:$B$110,MAX(1,$C24))),AND($D24&gt;0,INDEX(Kalender!IQ$81:IQ$110,MAX(1,$D24))&gt;INDEX(Kalender!$B$81:$B$110,MAX(1,$D24))),AND($E24&gt;0,INDEX(Kalender!IQ$81:IQ$110,MAX(1,$E24))&gt;INDEX(Kalender!$B$81:$B$110,MAX(1,$E24))),AND($F24&gt;0,INDEX(Kalender!IQ$81:IQ$110,MAX(1,$F24))&gt;INDEX(Kalender!$B$81:$B$110,MAX(1,$F24)))),2,0))</f>
        <v>0</v>
      </c>
      <c r="IR24" s="5" t="n">
        <f aca="false">IF(Kalender!IR24&lt;&gt;1,0,IF(AND($B24&gt;0,INDEX(Kalender!IR$68:IR$77,MAX(1,$B24))&gt;INDEX(Kalender!$B$68:$B$77,MAX(1,$B24))),1,0)+IF(OR(AND($C24&gt;0,INDEX(Kalender!IR$81:IR$110,MAX(1,$C24))&gt;INDEX(Kalender!$B$81:$B$110,MAX(1,$C24))),AND($D24&gt;0,INDEX(Kalender!IR$81:IR$110,MAX(1,$D24))&gt;INDEX(Kalender!$B$81:$B$110,MAX(1,$D24))),AND($E24&gt;0,INDEX(Kalender!IR$81:IR$110,MAX(1,$E24))&gt;INDEX(Kalender!$B$81:$B$110,MAX(1,$E24))),AND($F24&gt;0,INDEX(Kalender!IR$81:IR$110,MAX(1,$F24))&gt;INDEX(Kalender!$B$81:$B$110,MAX(1,$F24)))),2,0))</f>
        <v>0</v>
      </c>
      <c r="IS24" s="5" t="n">
        <f aca="false">IF(Kalender!IS24&lt;&gt;1,0,IF(AND($B24&gt;0,INDEX(Kalender!IS$68:IS$77,MAX(1,$B24))&gt;INDEX(Kalender!$B$68:$B$77,MAX(1,$B24))),1,0)+IF(OR(AND($C24&gt;0,INDEX(Kalender!IS$81:IS$110,MAX(1,$C24))&gt;INDEX(Kalender!$B$81:$B$110,MAX(1,$C24))),AND($D24&gt;0,INDEX(Kalender!IS$81:IS$110,MAX(1,$D24))&gt;INDEX(Kalender!$B$81:$B$110,MAX(1,$D24))),AND($E24&gt;0,INDEX(Kalender!IS$81:IS$110,MAX(1,$E24))&gt;INDEX(Kalender!$B$81:$B$110,MAX(1,$E24))),AND($F24&gt;0,INDEX(Kalender!IS$81:IS$110,MAX(1,$F24))&gt;INDEX(Kalender!$B$81:$B$110,MAX(1,$F24)))),2,0))</f>
        <v>0</v>
      </c>
      <c r="IT24" s="5" t="n">
        <f aca="false">IF(Kalender!IT24&lt;&gt;1,0,IF(AND($B24&gt;0,INDEX(Kalender!IT$68:IT$77,MAX(1,$B24))&gt;INDEX(Kalender!$B$68:$B$77,MAX(1,$B24))),1,0)+IF(OR(AND($C24&gt;0,INDEX(Kalender!IT$81:IT$110,MAX(1,$C24))&gt;INDEX(Kalender!$B$81:$B$110,MAX(1,$C24))),AND($D24&gt;0,INDEX(Kalender!IT$81:IT$110,MAX(1,$D24))&gt;INDEX(Kalender!$B$81:$B$110,MAX(1,$D24))),AND($E24&gt;0,INDEX(Kalender!IT$81:IT$110,MAX(1,$E24))&gt;INDEX(Kalender!$B$81:$B$110,MAX(1,$E24))),AND($F24&gt;0,INDEX(Kalender!IT$81:IT$110,MAX(1,$F24))&gt;INDEX(Kalender!$B$81:$B$110,MAX(1,$F24)))),2,0))</f>
        <v>0</v>
      </c>
      <c r="IU24" s="5" t="n">
        <f aca="false">IF(Kalender!IU24&lt;&gt;1,0,IF(AND($B24&gt;0,INDEX(Kalender!IU$68:IU$77,MAX(1,$B24))&gt;INDEX(Kalender!$B$68:$B$77,MAX(1,$B24))),1,0)+IF(OR(AND($C24&gt;0,INDEX(Kalender!IU$81:IU$110,MAX(1,$C24))&gt;INDEX(Kalender!$B$81:$B$110,MAX(1,$C24))),AND($D24&gt;0,INDEX(Kalender!IU$81:IU$110,MAX(1,$D24))&gt;INDEX(Kalender!$B$81:$B$110,MAX(1,$D24))),AND($E24&gt;0,INDEX(Kalender!IU$81:IU$110,MAX(1,$E24))&gt;INDEX(Kalender!$B$81:$B$110,MAX(1,$E24))),AND($F24&gt;0,INDEX(Kalender!IU$81:IU$110,MAX(1,$F24))&gt;INDEX(Kalender!$B$81:$B$110,MAX(1,$F24)))),2,0))</f>
        <v>0</v>
      </c>
      <c r="IV24" s="5" t="n">
        <f aca="false">IF(Kalender!IV24&lt;&gt;1,0,IF(AND($B24&gt;0,INDEX(Kalender!IV$68:IV$77,MAX(1,$B24))&gt;INDEX(Kalender!$B$68:$B$77,MAX(1,$B24))),1,0)+IF(OR(AND($C24&gt;0,INDEX(Kalender!IV$81:IV$110,MAX(1,$C24))&gt;INDEX(Kalender!$B$81:$B$110,MAX(1,$C24))),AND($D24&gt;0,INDEX(Kalender!IV$81:IV$110,MAX(1,$D24))&gt;INDEX(Kalender!$B$81:$B$110,MAX(1,$D24))),AND($E24&gt;0,INDEX(Kalender!IV$81:IV$110,MAX(1,$E24))&gt;INDEX(Kalender!$B$81:$B$110,MAX(1,$E24))),AND($F24&gt;0,INDEX(Kalender!IV$81:IV$110,MAX(1,$F24))&gt;INDEX(Kalender!$B$81:$B$110,MAX(1,$F24)))),2,0))</f>
        <v>0</v>
      </c>
      <c r="IW24" s="5" t="n">
        <f aca="false">IF(Kalender!IW24&lt;&gt;1,0,IF(AND($B24&gt;0,INDEX(Kalender!IW$68:IW$77,MAX(1,$B24))&gt;INDEX(Kalender!$B$68:$B$77,MAX(1,$B24))),1,0)+IF(OR(AND($C24&gt;0,INDEX(Kalender!IW$81:IW$110,MAX(1,$C24))&gt;INDEX(Kalender!$B$81:$B$110,MAX(1,$C24))),AND($D24&gt;0,INDEX(Kalender!IW$81:IW$110,MAX(1,$D24))&gt;INDEX(Kalender!$B$81:$B$110,MAX(1,$D24))),AND($E24&gt;0,INDEX(Kalender!IW$81:IW$110,MAX(1,$E24))&gt;INDEX(Kalender!$B$81:$B$110,MAX(1,$E24))),AND($F24&gt;0,INDEX(Kalender!IW$81:IW$110,MAX(1,$F24))&gt;INDEX(Kalender!$B$81:$B$110,MAX(1,$F24)))),2,0))</f>
        <v>0</v>
      </c>
      <c r="IX24" s="5" t="n">
        <f aca="false">IF(Kalender!IX24&lt;&gt;1,0,IF(AND($B24&gt;0,INDEX(Kalender!IX$68:IX$77,MAX(1,$B24))&gt;INDEX(Kalender!$B$68:$B$77,MAX(1,$B24))),1,0)+IF(OR(AND($C24&gt;0,INDEX(Kalender!IX$81:IX$110,MAX(1,$C24))&gt;INDEX(Kalender!$B$81:$B$110,MAX(1,$C24))),AND($D24&gt;0,INDEX(Kalender!IX$81:IX$110,MAX(1,$D24))&gt;INDEX(Kalender!$B$81:$B$110,MAX(1,$D24))),AND($E24&gt;0,INDEX(Kalender!IX$81:IX$110,MAX(1,$E24))&gt;INDEX(Kalender!$B$81:$B$110,MAX(1,$E24))),AND($F24&gt;0,INDEX(Kalender!IX$81:IX$110,MAX(1,$F24))&gt;INDEX(Kalender!$B$81:$B$110,MAX(1,$F24)))),2,0))</f>
        <v>0</v>
      </c>
      <c r="IY24" s="5" t="n">
        <f aca="false">IF(Kalender!IY24&lt;&gt;1,0,IF(AND($B24&gt;0,INDEX(Kalender!IY$68:IY$77,MAX(1,$B24))&gt;INDEX(Kalender!$B$68:$B$77,MAX(1,$B24))),1,0)+IF(OR(AND($C24&gt;0,INDEX(Kalender!IY$81:IY$110,MAX(1,$C24))&gt;INDEX(Kalender!$B$81:$B$110,MAX(1,$C24))),AND($D24&gt;0,INDEX(Kalender!IY$81:IY$110,MAX(1,$D24))&gt;INDEX(Kalender!$B$81:$B$110,MAX(1,$D24))),AND($E24&gt;0,INDEX(Kalender!IY$81:IY$110,MAX(1,$E24))&gt;INDEX(Kalender!$B$81:$B$110,MAX(1,$E24))),AND($F24&gt;0,INDEX(Kalender!IY$81:IY$110,MAX(1,$F24))&gt;INDEX(Kalender!$B$81:$B$110,MAX(1,$F24)))),2,0))</f>
        <v>0</v>
      </c>
      <c r="IZ24" s="5" t="n">
        <f aca="false">IF(Kalender!IZ24&lt;&gt;1,0,IF(AND($B24&gt;0,INDEX(Kalender!IZ$68:IZ$77,MAX(1,$B24))&gt;INDEX(Kalender!$B$68:$B$77,MAX(1,$B24))),1,0)+IF(OR(AND($C24&gt;0,INDEX(Kalender!IZ$81:IZ$110,MAX(1,$C24))&gt;INDEX(Kalender!$B$81:$B$110,MAX(1,$C24))),AND($D24&gt;0,INDEX(Kalender!IZ$81:IZ$110,MAX(1,$D24))&gt;INDEX(Kalender!$B$81:$B$110,MAX(1,$D24))),AND($E24&gt;0,INDEX(Kalender!IZ$81:IZ$110,MAX(1,$E24))&gt;INDEX(Kalender!$B$81:$B$110,MAX(1,$E24))),AND($F24&gt;0,INDEX(Kalender!IZ$81:IZ$110,MAX(1,$F24))&gt;INDEX(Kalender!$B$81:$B$110,MAX(1,$F24)))),2,0))</f>
        <v>0</v>
      </c>
      <c r="JA24" s="5" t="n">
        <f aca="false">IF(Kalender!JA24&lt;&gt;1,0,IF(AND($B24&gt;0,INDEX(Kalender!JA$68:JA$77,MAX(1,$B24))&gt;INDEX(Kalender!$B$68:$B$77,MAX(1,$B24))),1,0)+IF(OR(AND($C24&gt;0,INDEX(Kalender!JA$81:JA$110,MAX(1,$C24))&gt;INDEX(Kalender!$B$81:$B$110,MAX(1,$C24))),AND($D24&gt;0,INDEX(Kalender!JA$81:JA$110,MAX(1,$D24))&gt;INDEX(Kalender!$B$81:$B$110,MAX(1,$D24))),AND($E24&gt;0,INDEX(Kalender!JA$81:JA$110,MAX(1,$E24))&gt;INDEX(Kalender!$B$81:$B$110,MAX(1,$E24))),AND($F24&gt;0,INDEX(Kalender!JA$81:JA$110,MAX(1,$F24))&gt;INDEX(Kalender!$B$81:$B$110,MAX(1,$F24)))),2,0))</f>
        <v>0</v>
      </c>
      <c r="JB24" s="5" t="n">
        <f aca="false">IF(Kalender!JB24&lt;&gt;1,0,IF(AND($B24&gt;0,INDEX(Kalender!JB$68:JB$77,MAX(1,$B24))&gt;INDEX(Kalender!$B$68:$B$77,MAX(1,$B24))),1,0)+IF(OR(AND($C24&gt;0,INDEX(Kalender!JB$81:JB$110,MAX(1,$C24))&gt;INDEX(Kalender!$B$81:$B$110,MAX(1,$C24))),AND($D24&gt;0,INDEX(Kalender!JB$81:JB$110,MAX(1,$D24))&gt;INDEX(Kalender!$B$81:$B$110,MAX(1,$D24))),AND($E24&gt;0,INDEX(Kalender!JB$81:JB$110,MAX(1,$E24))&gt;INDEX(Kalender!$B$81:$B$110,MAX(1,$E24))),AND($F24&gt;0,INDEX(Kalender!JB$81:JB$110,MAX(1,$F24))&gt;INDEX(Kalender!$B$81:$B$110,MAX(1,$F24)))),2,0))</f>
        <v>0</v>
      </c>
      <c r="JC24" s="5" t="n">
        <f aca="false">IF(Kalender!JC24&lt;&gt;1,0,IF(AND($B24&gt;0,INDEX(Kalender!JC$68:JC$77,MAX(1,$B24))&gt;INDEX(Kalender!$B$68:$B$77,MAX(1,$B24))),1,0)+IF(OR(AND($C24&gt;0,INDEX(Kalender!JC$81:JC$110,MAX(1,$C24))&gt;INDEX(Kalender!$B$81:$B$110,MAX(1,$C24))),AND($D24&gt;0,INDEX(Kalender!JC$81:JC$110,MAX(1,$D24))&gt;INDEX(Kalender!$B$81:$B$110,MAX(1,$D24))),AND($E24&gt;0,INDEX(Kalender!JC$81:JC$110,MAX(1,$E24))&gt;INDEX(Kalender!$B$81:$B$110,MAX(1,$E24))),AND($F24&gt;0,INDEX(Kalender!JC$81:JC$110,MAX(1,$F24))&gt;INDEX(Kalender!$B$81:$B$110,MAX(1,$F24)))),2,0))</f>
        <v>0</v>
      </c>
      <c r="JD24" s="5" t="n">
        <f aca="false">IF(Kalender!JD24&lt;&gt;1,0,IF(AND($B24&gt;0,INDEX(Kalender!JD$68:JD$77,MAX(1,$B24))&gt;INDEX(Kalender!$B$68:$B$77,MAX(1,$B24))),1,0)+IF(OR(AND($C24&gt;0,INDEX(Kalender!JD$81:JD$110,MAX(1,$C24))&gt;INDEX(Kalender!$B$81:$B$110,MAX(1,$C24))),AND($D24&gt;0,INDEX(Kalender!JD$81:JD$110,MAX(1,$D24))&gt;INDEX(Kalender!$B$81:$B$110,MAX(1,$D24))),AND($E24&gt;0,INDEX(Kalender!JD$81:JD$110,MAX(1,$E24))&gt;INDEX(Kalender!$B$81:$B$110,MAX(1,$E24))),AND($F24&gt;0,INDEX(Kalender!JD$81:JD$110,MAX(1,$F24))&gt;INDEX(Kalender!$B$81:$B$110,MAX(1,$F24)))),2,0))</f>
        <v>0</v>
      </c>
      <c r="JE24" s="5" t="n">
        <f aca="false">IF(Kalender!JE24&lt;&gt;1,0,IF(AND($B24&gt;0,INDEX(Kalender!JE$68:JE$77,MAX(1,$B24))&gt;INDEX(Kalender!$B$68:$B$77,MAX(1,$B24))),1,0)+IF(OR(AND($C24&gt;0,INDEX(Kalender!JE$81:JE$110,MAX(1,$C24))&gt;INDEX(Kalender!$B$81:$B$110,MAX(1,$C24))),AND($D24&gt;0,INDEX(Kalender!JE$81:JE$110,MAX(1,$D24))&gt;INDEX(Kalender!$B$81:$B$110,MAX(1,$D24))),AND($E24&gt;0,INDEX(Kalender!JE$81:JE$110,MAX(1,$E24))&gt;INDEX(Kalender!$B$81:$B$110,MAX(1,$E24))),AND($F24&gt;0,INDEX(Kalender!JE$81:JE$110,MAX(1,$F24))&gt;INDEX(Kalender!$B$81:$B$110,MAX(1,$F24)))),2,0))</f>
        <v>0</v>
      </c>
      <c r="JF24" s="5" t="n">
        <f aca="false">IF(Kalender!JF24&lt;&gt;1,0,IF(AND($B24&gt;0,INDEX(Kalender!JF$68:JF$77,MAX(1,$B24))&gt;INDEX(Kalender!$B$68:$B$77,MAX(1,$B24))),1,0)+IF(OR(AND($C24&gt;0,INDEX(Kalender!JF$81:JF$110,MAX(1,$C24))&gt;INDEX(Kalender!$B$81:$B$110,MAX(1,$C24))),AND($D24&gt;0,INDEX(Kalender!JF$81:JF$110,MAX(1,$D24))&gt;INDEX(Kalender!$B$81:$B$110,MAX(1,$D24))),AND($E24&gt;0,INDEX(Kalender!JF$81:JF$110,MAX(1,$E24))&gt;INDEX(Kalender!$B$81:$B$110,MAX(1,$E24))),AND($F24&gt;0,INDEX(Kalender!JF$81:JF$110,MAX(1,$F24))&gt;INDEX(Kalender!$B$81:$B$110,MAX(1,$F24)))),2,0))</f>
        <v>0</v>
      </c>
      <c r="JG24" s="5" t="n">
        <f aca="false">IF(Kalender!JG24&lt;&gt;1,0,IF(AND($B24&gt;0,INDEX(Kalender!JG$68:JG$77,MAX(1,$B24))&gt;INDEX(Kalender!$B$68:$B$77,MAX(1,$B24))),1,0)+IF(OR(AND($C24&gt;0,INDEX(Kalender!JG$81:JG$110,MAX(1,$C24))&gt;INDEX(Kalender!$B$81:$B$110,MAX(1,$C24))),AND($D24&gt;0,INDEX(Kalender!JG$81:JG$110,MAX(1,$D24))&gt;INDEX(Kalender!$B$81:$B$110,MAX(1,$D24))),AND($E24&gt;0,INDEX(Kalender!JG$81:JG$110,MAX(1,$E24))&gt;INDEX(Kalender!$B$81:$B$110,MAX(1,$E24))),AND($F24&gt;0,INDEX(Kalender!JG$81:JG$110,MAX(1,$F24))&gt;INDEX(Kalender!$B$81:$B$110,MAX(1,$F24)))),2,0))</f>
        <v>0</v>
      </c>
      <c r="JH24" s="5" t="n">
        <f aca="false">IF(Kalender!JH24&lt;&gt;1,0,IF(AND($B24&gt;0,INDEX(Kalender!JH$68:JH$77,MAX(1,$B24))&gt;INDEX(Kalender!$B$68:$B$77,MAX(1,$B24))),1,0)+IF(OR(AND($C24&gt;0,INDEX(Kalender!JH$81:JH$110,MAX(1,$C24))&gt;INDEX(Kalender!$B$81:$B$110,MAX(1,$C24))),AND($D24&gt;0,INDEX(Kalender!JH$81:JH$110,MAX(1,$D24))&gt;INDEX(Kalender!$B$81:$B$110,MAX(1,$D24))),AND($E24&gt;0,INDEX(Kalender!JH$81:JH$110,MAX(1,$E24))&gt;INDEX(Kalender!$B$81:$B$110,MAX(1,$E24))),AND($F24&gt;0,INDEX(Kalender!JH$81:JH$110,MAX(1,$F24))&gt;INDEX(Kalender!$B$81:$B$110,MAX(1,$F24)))),2,0))</f>
        <v>0</v>
      </c>
      <c r="JI24" s="5" t="n">
        <f aca="false">IF(Kalender!JI24&lt;&gt;1,0,IF(AND($B24&gt;0,INDEX(Kalender!JI$68:JI$77,MAX(1,$B24))&gt;INDEX(Kalender!$B$68:$B$77,MAX(1,$B24))),1,0)+IF(OR(AND($C24&gt;0,INDEX(Kalender!JI$81:JI$110,MAX(1,$C24))&gt;INDEX(Kalender!$B$81:$B$110,MAX(1,$C24))),AND($D24&gt;0,INDEX(Kalender!JI$81:JI$110,MAX(1,$D24))&gt;INDEX(Kalender!$B$81:$B$110,MAX(1,$D24))),AND($E24&gt;0,INDEX(Kalender!JI$81:JI$110,MAX(1,$E24))&gt;INDEX(Kalender!$B$81:$B$110,MAX(1,$E24))),AND($F24&gt;0,INDEX(Kalender!JI$81:JI$110,MAX(1,$F24))&gt;INDEX(Kalender!$B$81:$B$110,MAX(1,$F24)))),2,0))</f>
        <v>0</v>
      </c>
      <c r="JJ24" s="5" t="n">
        <f aca="false">IF(Kalender!JJ24&lt;&gt;1,0,IF(AND($B24&gt;0,INDEX(Kalender!JJ$68:JJ$77,MAX(1,$B24))&gt;INDEX(Kalender!$B$68:$B$77,MAX(1,$B24))),1,0)+IF(OR(AND($C24&gt;0,INDEX(Kalender!JJ$81:JJ$110,MAX(1,$C24))&gt;INDEX(Kalender!$B$81:$B$110,MAX(1,$C24))),AND($D24&gt;0,INDEX(Kalender!JJ$81:JJ$110,MAX(1,$D24))&gt;INDEX(Kalender!$B$81:$B$110,MAX(1,$D24))),AND($E24&gt;0,INDEX(Kalender!JJ$81:JJ$110,MAX(1,$E24))&gt;INDEX(Kalender!$B$81:$B$110,MAX(1,$E24))),AND($F24&gt;0,INDEX(Kalender!JJ$81:JJ$110,MAX(1,$F24))&gt;INDEX(Kalender!$B$81:$B$110,MAX(1,$F24)))),2,0))</f>
        <v>0</v>
      </c>
      <c r="JK24" s="5" t="n">
        <f aca="false">IF(Kalender!JK24&lt;&gt;1,0,IF(AND($B24&gt;0,INDEX(Kalender!JK$68:JK$77,MAX(1,$B24))&gt;INDEX(Kalender!$B$68:$B$77,MAX(1,$B24))),1,0)+IF(OR(AND($C24&gt;0,INDEX(Kalender!JK$81:JK$110,MAX(1,$C24))&gt;INDEX(Kalender!$B$81:$B$110,MAX(1,$C24))),AND($D24&gt;0,INDEX(Kalender!JK$81:JK$110,MAX(1,$D24))&gt;INDEX(Kalender!$B$81:$B$110,MAX(1,$D24))),AND($E24&gt;0,INDEX(Kalender!JK$81:JK$110,MAX(1,$E24))&gt;INDEX(Kalender!$B$81:$B$110,MAX(1,$E24))),AND($F24&gt;0,INDEX(Kalender!JK$81:JK$110,MAX(1,$F24))&gt;INDEX(Kalender!$B$81:$B$110,MAX(1,$F24)))),2,0))</f>
        <v>0</v>
      </c>
      <c r="JL24" s="5" t="n">
        <f aca="false">IF(Kalender!JL24&lt;&gt;1,0,IF(AND($B24&gt;0,INDEX(Kalender!JL$68:JL$77,MAX(1,$B24))&gt;INDEX(Kalender!$B$68:$B$77,MAX(1,$B24))),1,0)+IF(OR(AND($C24&gt;0,INDEX(Kalender!JL$81:JL$110,MAX(1,$C24))&gt;INDEX(Kalender!$B$81:$B$110,MAX(1,$C24))),AND($D24&gt;0,INDEX(Kalender!JL$81:JL$110,MAX(1,$D24))&gt;INDEX(Kalender!$B$81:$B$110,MAX(1,$D24))),AND($E24&gt;0,INDEX(Kalender!JL$81:JL$110,MAX(1,$E24))&gt;INDEX(Kalender!$B$81:$B$110,MAX(1,$E24))),AND($F24&gt;0,INDEX(Kalender!JL$81:JL$110,MAX(1,$F24))&gt;INDEX(Kalender!$B$81:$B$110,MAX(1,$F24)))),2,0))</f>
        <v>0</v>
      </c>
      <c r="JM24" s="5" t="n">
        <f aca="false">IF(Kalender!JM24&lt;&gt;1,0,IF(AND($B24&gt;0,INDEX(Kalender!JM$68:JM$77,MAX(1,$B24))&gt;INDEX(Kalender!$B$68:$B$77,MAX(1,$B24))),1,0)+IF(OR(AND($C24&gt;0,INDEX(Kalender!JM$81:JM$110,MAX(1,$C24))&gt;INDEX(Kalender!$B$81:$B$110,MAX(1,$C24))),AND($D24&gt;0,INDEX(Kalender!JM$81:JM$110,MAX(1,$D24))&gt;INDEX(Kalender!$B$81:$B$110,MAX(1,$D24))),AND($E24&gt;0,INDEX(Kalender!JM$81:JM$110,MAX(1,$E24))&gt;INDEX(Kalender!$B$81:$B$110,MAX(1,$E24))),AND($F24&gt;0,INDEX(Kalender!JM$81:JM$110,MAX(1,$F24))&gt;INDEX(Kalender!$B$81:$B$110,MAX(1,$F24)))),2,0))</f>
        <v>0</v>
      </c>
      <c r="JN24" s="5" t="n">
        <f aca="false">IF(Kalender!JN24&lt;&gt;1,0,IF(AND($B24&gt;0,INDEX(Kalender!JN$68:JN$77,MAX(1,$B24))&gt;INDEX(Kalender!$B$68:$B$77,MAX(1,$B24))),1,0)+IF(OR(AND($C24&gt;0,INDEX(Kalender!JN$81:JN$110,MAX(1,$C24))&gt;INDEX(Kalender!$B$81:$B$110,MAX(1,$C24))),AND($D24&gt;0,INDEX(Kalender!JN$81:JN$110,MAX(1,$D24))&gt;INDEX(Kalender!$B$81:$B$110,MAX(1,$D24))),AND($E24&gt;0,INDEX(Kalender!JN$81:JN$110,MAX(1,$E24))&gt;INDEX(Kalender!$B$81:$B$110,MAX(1,$E24))),AND($F24&gt;0,INDEX(Kalender!JN$81:JN$110,MAX(1,$F24))&gt;INDEX(Kalender!$B$81:$B$110,MAX(1,$F24)))),2,0))</f>
        <v>0</v>
      </c>
      <c r="JO24" s="5" t="n">
        <f aca="false">IF(Kalender!JO24&lt;&gt;1,0,IF(AND($B24&gt;0,INDEX(Kalender!JO$68:JO$77,MAX(1,$B24))&gt;INDEX(Kalender!$B$68:$B$77,MAX(1,$B24))),1,0)+IF(OR(AND($C24&gt;0,INDEX(Kalender!JO$81:JO$110,MAX(1,$C24))&gt;INDEX(Kalender!$B$81:$B$110,MAX(1,$C24))),AND($D24&gt;0,INDEX(Kalender!JO$81:JO$110,MAX(1,$D24))&gt;INDEX(Kalender!$B$81:$B$110,MAX(1,$D24))),AND($E24&gt;0,INDEX(Kalender!JO$81:JO$110,MAX(1,$E24))&gt;INDEX(Kalender!$B$81:$B$110,MAX(1,$E24))),AND($F24&gt;0,INDEX(Kalender!JO$81:JO$110,MAX(1,$F24))&gt;INDEX(Kalender!$B$81:$B$110,MAX(1,$F24)))),2,0))</f>
        <v>0</v>
      </c>
      <c r="JP24" s="5" t="n">
        <f aca="false">IF(Kalender!JP24&lt;&gt;1,0,IF(AND($B24&gt;0,INDEX(Kalender!JP$68:JP$77,MAX(1,$B24))&gt;INDEX(Kalender!$B$68:$B$77,MAX(1,$B24))),1,0)+IF(OR(AND($C24&gt;0,INDEX(Kalender!JP$81:JP$110,MAX(1,$C24))&gt;INDEX(Kalender!$B$81:$B$110,MAX(1,$C24))),AND($D24&gt;0,INDEX(Kalender!JP$81:JP$110,MAX(1,$D24))&gt;INDEX(Kalender!$B$81:$B$110,MAX(1,$D24))),AND($E24&gt;0,INDEX(Kalender!JP$81:JP$110,MAX(1,$E24))&gt;INDEX(Kalender!$B$81:$B$110,MAX(1,$E24))),AND($F24&gt;0,INDEX(Kalender!JP$81:JP$110,MAX(1,$F24))&gt;INDEX(Kalender!$B$81:$B$110,MAX(1,$F24)))),2,0))</f>
        <v>0</v>
      </c>
      <c r="JQ24" s="5" t="n">
        <f aca="false">IF(Kalender!JQ24&lt;&gt;1,0,IF(AND($B24&gt;0,INDEX(Kalender!JQ$68:JQ$77,MAX(1,$B24))&gt;INDEX(Kalender!$B$68:$B$77,MAX(1,$B24))),1,0)+IF(OR(AND($C24&gt;0,INDEX(Kalender!JQ$81:JQ$110,MAX(1,$C24))&gt;INDEX(Kalender!$B$81:$B$110,MAX(1,$C24))),AND($D24&gt;0,INDEX(Kalender!JQ$81:JQ$110,MAX(1,$D24))&gt;INDEX(Kalender!$B$81:$B$110,MAX(1,$D24))),AND($E24&gt;0,INDEX(Kalender!JQ$81:JQ$110,MAX(1,$E24))&gt;INDEX(Kalender!$B$81:$B$110,MAX(1,$E24))),AND($F24&gt;0,INDEX(Kalender!JQ$81:JQ$110,MAX(1,$F24))&gt;INDEX(Kalender!$B$81:$B$110,MAX(1,$F24)))),2,0))</f>
        <v>0</v>
      </c>
      <c r="JR24" s="5" t="n">
        <f aca="false">IF(Kalender!JR24&lt;&gt;1,0,IF(AND($B24&gt;0,INDEX(Kalender!JR$68:JR$77,MAX(1,$B24))&gt;INDEX(Kalender!$B$68:$B$77,MAX(1,$B24))),1,0)+IF(OR(AND($C24&gt;0,INDEX(Kalender!JR$81:JR$110,MAX(1,$C24))&gt;INDEX(Kalender!$B$81:$B$110,MAX(1,$C24))),AND($D24&gt;0,INDEX(Kalender!JR$81:JR$110,MAX(1,$D24))&gt;INDEX(Kalender!$B$81:$B$110,MAX(1,$D24))),AND($E24&gt;0,INDEX(Kalender!JR$81:JR$110,MAX(1,$E24))&gt;INDEX(Kalender!$B$81:$B$110,MAX(1,$E24))),AND($F24&gt;0,INDEX(Kalender!JR$81:JR$110,MAX(1,$F24))&gt;INDEX(Kalender!$B$81:$B$110,MAX(1,$F24)))),2,0))</f>
        <v>0</v>
      </c>
      <c r="JS24" s="5" t="n">
        <f aca="false">IF(Kalender!JS24&lt;&gt;1,0,IF(AND($B24&gt;0,INDEX(Kalender!JS$68:JS$77,MAX(1,$B24))&gt;INDEX(Kalender!$B$68:$B$77,MAX(1,$B24))),1,0)+IF(OR(AND($C24&gt;0,INDEX(Kalender!JS$81:JS$110,MAX(1,$C24))&gt;INDEX(Kalender!$B$81:$B$110,MAX(1,$C24))),AND($D24&gt;0,INDEX(Kalender!JS$81:JS$110,MAX(1,$D24))&gt;INDEX(Kalender!$B$81:$B$110,MAX(1,$D24))),AND($E24&gt;0,INDEX(Kalender!JS$81:JS$110,MAX(1,$E24))&gt;INDEX(Kalender!$B$81:$B$110,MAX(1,$E24))),AND($F24&gt;0,INDEX(Kalender!JS$81:JS$110,MAX(1,$F24))&gt;INDEX(Kalender!$B$81:$B$110,MAX(1,$F24)))),2,0))</f>
        <v>0</v>
      </c>
      <c r="JT24" s="5" t="n">
        <f aca="false">IF(Kalender!JT24&lt;&gt;1,0,IF(AND($B24&gt;0,INDEX(Kalender!JT$68:JT$77,MAX(1,$B24))&gt;INDEX(Kalender!$B$68:$B$77,MAX(1,$B24))),1,0)+IF(OR(AND($C24&gt;0,INDEX(Kalender!JT$81:JT$110,MAX(1,$C24))&gt;INDEX(Kalender!$B$81:$B$110,MAX(1,$C24))),AND($D24&gt;0,INDEX(Kalender!JT$81:JT$110,MAX(1,$D24))&gt;INDEX(Kalender!$B$81:$B$110,MAX(1,$D24))),AND($E24&gt;0,INDEX(Kalender!JT$81:JT$110,MAX(1,$E24))&gt;INDEX(Kalender!$B$81:$B$110,MAX(1,$E24))),AND($F24&gt;0,INDEX(Kalender!JT$81:JT$110,MAX(1,$F24))&gt;INDEX(Kalender!$B$81:$B$110,MAX(1,$F24)))),2,0))</f>
        <v>0</v>
      </c>
      <c r="JU24" s="5" t="n">
        <f aca="false">IF(Kalender!JU24&lt;&gt;1,0,IF(AND($B24&gt;0,INDEX(Kalender!JU$68:JU$77,MAX(1,$B24))&gt;INDEX(Kalender!$B$68:$B$77,MAX(1,$B24))),1,0)+IF(OR(AND($C24&gt;0,INDEX(Kalender!JU$81:JU$110,MAX(1,$C24))&gt;INDEX(Kalender!$B$81:$B$110,MAX(1,$C24))),AND($D24&gt;0,INDEX(Kalender!JU$81:JU$110,MAX(1,$D24))&gt;INDEX(Kalender!$B$81:$B$110,MAX(1,$D24))),AND($E24&gt;0,INDEX(Kalender!JU$81:JU$110,MAX(1,$E24))&gt;INDEX(Kalender!$B$81:$B$110,MAX(1,$E24))),AND($F24&gt;0,INDEX(Kalender!JU$81:JU$110,MAX(1,$F24))&gt;INDEX(Kalender!$B$81:$B$110,MAX(1,$F24)))),2,0))</f>
        <v>0</v>
      </c>
      <c r="JV24" s="5" t="n">
        <f aca="false">IF(Kalender!JV24&lt;&gt;1,0,IF(AND($B24&gt;0,INDEX(Kalender!JV$68:JV$77,MAX(1,$B24))&gt;INDEX(Kalender!$B$68:$B$77,MAX(1,$B24))),1,0)+IF(OR(AND($C24&gt;0,INDEX(Kalender!JV$81:JV$110,MAX(1,$C24))&gt;INDEX(Kalender!$B$81:$B$110,MAX(1,$C24))),AND($D24&gt;0,INDEX(Kalender!JV$81:JV$110,MAX(1,$D24))&gt;INDEX(Kalender!$B$81:$B$110,MAX(1,$D24))),AND($E24&gt;0,INDEX(Kalender!JV$81:JV$110,MAX(1,$E24))&gt;INDEX(Kalender!$B$81:$B$110,MAX(1,$E24))),AND($F24&gt;0,INDEX(Kalender!JV$81:JV$110,MAX(1,$F24))&gt;INDEX(Kalender!$B$81:$B$110,MAX(1,$F24)))),2,0))</f>
        <v>0</v>
      </c>
      <c r="JW24" s="5" t="n">
        <f aca="false">IF(Kalender!JW24&lt;&gt;1,0,IF(AND($B24&gt;0,INDEX(Kalender!JW$68:JW$77,MAX(1,$B24))&gt;INDEX(Kalender!$B$68:$B$77,MAX(1,$B24))),1,0)+IF(OR(AND($C24&gt;0,INDEX(Kalender!JW$81:JW$110,MAX(1,$C24))&gt;INDEX(Kalender!$B$81:$B$110,MAX(1,$C24))),AND($D24&gt;0,INDEX(Kalender!JW$81:JW$110,MAX(1,$D24))&gt;INDEX(Kalender!$B$81:$B$110,MAX(1,$D24))),AND($E24&gt;0,INDEX(Kalender!JW$81:JW$110,MAX(1,$E24))&gt;INDEX(Kalender!$B$81:$B$110,MAX(1,$E24))),AND($F24&gt;0,INDEX(Kalender!JW$81:JW$110,MAX(1,$F24))&gt;INDEX(Kalender!$B$81:$B$110,MAX(1,$F24)))),2,0))</f>
        <v>0</v>
      </c>
      <c r="JX24" s="5" t="n">
        <f aca="false">IF(Kalender!JX24&lt;&gt;1,0,IF(AND($B24&gt;0,INDEX(Kalender!JX$68:JX$77,MAX(1,$B24))&gt;INDEX(Kalender!$B$68:$B$77,MAX(1,$B24))),1,0)+IF(OR(AND($C24&gt;0,INDEX(Kalender!JX$81:JX$110,MAX(1,$C24))&gt;INDEX(Kalender!$B$81:$B$110,MAX(1,$C24))),AND($D24&gt;0,INDEX(Kalender!JX$81:JX$110,MAX(1,$D24))&gt;INDEX(Kalender!$B$81:$B$110,MAX(1,$D24))),AND($E24&gt;0,INDEX(Kalender!JX$81:JX$110,MAX(1,$E24))&gt;INDEX(Kalender!$B$81:$B$110,MAX(1,$E24))),AND($F24&gt;0,INDEX(Kalender!JX$81:JX$110,MAX(1,$F24))&gt;INDEX(Kalender!$B$81:$B$110,MAX(1,$F24)))),2,0))</f>
        <v>0</v>
      </c>
      <c r="JY24" s="5" t="n">
        <f aca="false">IF(Kalender!JY24&lt;&gt;1,0,IF(AND($B24&gt;0,INDEX(Kalender!JY$68:JY$77,MAX(1,$B24))&gt;INDEX(Kalender!$B$68:$B$77,MAX(1,$B24))),1,0)+IF(OR(AND($C24&gt;0,INDEX(Kalender!JY$81:JY$110,MAX(1,$C24))&gt;INDEX(Kalender!$B$81:$B$110,MAX(1,$C24))),AND($D24&gt;0,INDEX(Kalender!JY$81:JY$110,MAX(1,$D24))&gt;INDEX(Kalender!$B$81:$B$110,MAX(1,$D24))),AND($E24&gt;0,INDEX(Kalender!JY$81:JY$110,MAX(1,$E24))&gt;INDEX(Kalender!$B$81:$B$110,MAX(1,$E24))),AND($F24&gt;0,INDEX(Kalender!JY$81:JY$110,MAX(1,$F24))&gt;INDEX(Kalender!$B$81:$B$110,MAX(1,$F24)))),2,0))</f>
        <v>0</v>
      </c>
      <c r="JZ24" s="5" t="n">
        <f aca="false">IF(Kalender!JZ24&lt;&gt;1,0,IF(AND($B24&gt;0,INDEX(Kalender!JZ$68:JZ$77,MAX(1,$B24))&gt;INDEX(Kalender!$B$68:$B$77,MAX(1,$B24))),1,0)+IF(OR(AND($C24&gt;0,INDEX(Kalender!JZ$81:JZ$110,MAX(1,$C24))&gt;INDEX(Kalender!$B$81:$B$110,MAX(1,$C24))),AND($D24&gt;0,INDEX(Kalender!JZ$81:JZ$110,MAX(1,$D24))&gt;INDEX(Kalender!$B$81:$B$110,MAX(1,$D24))),AND($E24&gt;0,INDEX(Kalender!JZ$81:JZ$110,MAX(1,$E24))&gt;INDEX(Kalender!$B$81:$B$110,MAX(1,$E24))),AND($F24&gt;0,INDEX(Kalender!JZ$81:JZ$110,MAX(1,$F24))&gt;INDEX(Kalender!$B$81:$B$110,MAX(1,$F24)))),2,0))</f>
        <v>0</v>
      </c>
      <c r="KA24" s="5" t="n">
        <f aca="false">IF(Kalender!KA24&lt;&gt;1,0,IF(AND($B24&gt;0,INDEX(Kalender!KA$68:KA$77,MAX(1,$B24))&gt;INDEX(Kalender!$B$68:$B$77,MAX(1,$B24))),1,0)+IF(OR(AND($C24&gt;0,INDEX(Kalender!KA$81:KA$110,MAX(1,$C24))&gt;INDEX(Kalender!$B$81:$B$110,MAX(1,$C24))),AND($D24&gt;0,INDEX(Kalender!KA$81:KA$110,MAX(1,$D24))&gt;INDEX(Kalender!$B$81:$B$110,MAX(1,$D24))),AND($E24&gt;0,INDEX(Kalender!KA$81:KA$110,MAX(1,$E24))&gt;INDEX(Kalender!$B$81:$B$110,MAX(1,$E24))),AND($F24&gt;0,INDEX(Kalender!KA$81:KA$110,MAX(1,$F24))&gt;INDEX(Kalender!$B$81:$B$110,MAX(1,$F24)))),2,0))</f>
        <v>0</v>
      </c>
      <c r="KB24" s="5" t="n">
        <f aca="false">IF(Kalender!KB24&lt;&gt;1,0,IF(AND($B24&gt;0,INDEX(Kalender!KB$68:KB$77,MAX(1,$B24))&gt;INDEX(Kalender!$B$68:$B$77,MAX(1,$B24))),1,0)+IF(OR(AND($C24&gt;0,INDEX(Kalender!KB$81:KB$110,MAX(1,$C24))&gt;INDEX(Kalender!$B$81:$B$110,MAX(1,$C24))),AND($D24&gt;0,INDEX(Kalender!KB$81:KB$110,MAX(1,$D24))&gt;INDEX(Kalender!$B$81:$B$110,MAX(1,$D24))),AND($E24&gt;0,INDEX(Kalender!KB$81:KB$110,MAX(1,$E24))&gt;INDEX(Kalender!$B$81:$B$110,MAX(1,$E24))),AND($F24&gt;0,INDEX(Kalender!KB$81:KB$110,MAX(1,$F24))&gt;INDEX(Kalender!$B$81:$B$110,MAX(1,$F24)))),2,0))</f>
        <v>0</v>
      </c>
      <c r="KC24" s="5" t="n">
        <f aca="false">IF(Kalender!KC24&lt;&gt;1,0,IF(AND($B24&gt;0,INDEX(Kalender!KC$68:KC$77,MAX(1,$B24))&gt;INDEX(Kalender!$B$68:$B$77,MAX(1,$B24))),1,0)+IF(OR(AND($C24&gt;0,INDEX(Kalender!KC$81:KC$110,MAX(1,$C24))&gt;INDEX(Kalender!$B$81:$B$110,MAX(1,$C24))),AND($D24&gt;0,INDEX(Kalender!KC$81:KC$110,MAX(1,$D24))&gt;INDEX(Kalender!$B$81:$B$110,MAX(1,$D24))),AND($E24&gt;0,INDEX(Kalender!KC$81:KC$110,MAX(1,$E24))&gt;INDEX(Kalender!$B$81:$B$110,MAX(1,$E24))),AND($F24&gt;0,INDEX(Kalender!KC$81:KC$110,MAX(1,$F24))&gt;INDEX(Kalender!$B$81:$B$110,MAX(1,$F24)))),2,0))</f>
        <v>0</v>
      </c>
      <c r="KD24" s="5" t="n">
        <f aca="false">IF(Kalender!KD24&lt;&gt;1,0,IF(AND($B24&gt;0,INDEX(Kalender!KD$68:KD$77,MAX(1,$B24))&gt;INDEX(Kalender!$B$68:$B$77,MAX(1,$B24))),1,0)+IF(OR(AND($C24&gt;0,INDEX(Kalender!KD$81:KD$110,MAX(1,$C24))&gt;INDEX(Kalender!$B$81:$B$110,MAX(1,$C24))),AND($D24&gt;0,INDEX(Kalender!KD$81:KD$110,MAX(1,$D24))&gt;INDEX(Kalender!$B$81:$B$110,MAX(1,$D24))),AND($E24&gt;0,INDEX(Kalender!KD$81:KD$110,MAX(1,$E24))&gt;INDEX(Kalender!$B$81:$B$110,MAX(1,$E24))),AND($F24&gt;0,INDEX(Kalender!KD$81:KD$110,MAX(1,$F24))&gt;INDEX(Kalender!$B$81:$B$110,MAX(1,$F24)))),2,0))</f>
        <v>0</v>
      </c>
      <c r="KE24" s="5" t="n">
        <f aca="false">IF(Kalender!KE24&lt;&gt;1,0,IF(AND($B24&gt;0,INDEX(Kalender!KE$68:KE$77,MAX(1,$B24))&gt;INDEX(Kalender!$B$68:$B$77,MAX(1,$B24))),1,0)+IF(OR(AND($C24&gt;0,INDEX(Kalender!KE$81:KE$110,MAX(1,$C24))&gt;INDEX(Kalender!$B$81:$B$110,MAX(1,$C24))),AND($D24&gt;0,INDEX(Kalender!KE$81:KE$110,MAX(1,$D24))&gt;INDEX(Kalender!$B$81:$B$110,MAX(1,$D24))),AND($E24&gt;0,INDEX(Kalender!KE$81:KE$110,MAX(1,$E24))&gt;INDEX(Kalender!$B$81:$B$110,MAX(1,$E24))),AND($F24&gt;0,INDEX(Kalender!KE$81:KE$110,MAX(1,$F24))&gt;INDEX(Kalender!$B$81:$B$110,MAX(1,$F24)))),2,0))</f>
        <v>0</v>
      </c>
      <c r="KF24" s="5" t="n">
        <f aca="false">IF(Kalender!KF24&lt;&gt;1,0,IF(AND($B24&gt;0,INDEX(Kalender!KF$68:KF$77,MAX(1,$B24))&gt;INDEX(Kalender!$B$68:$B$77,MAX(1,$B24))),1,0)+IF(OR(AND($C24&gt;0,INDEX(Kalender!KF$81:KF$110,MAX(1,$C24))&gt;INDEX(Kalender!$B$81:$B$110,MAX(1,$C24))),AND($D24&gt;0,INDEX(Kalender!KF$81:KF$110,MAX(1,$D24))&gt;INDEX(Kalender!$B$81:$B$110,MAX(1,$D24))),AND($E24&gt;0,INDEX(Kalender!KF$81:KF$110,MAX(1,$E24))&gt;INDEX(Kalender!$B$81:$B$110,MAX(1,$E24))),AND($F24&gt;0,INDEX(Kalender!KF$81:KF$110,MAX(1,$F24))&gt;INDEX(Kalender!$B$81:$B$110,MAX(1,$F24)))),2,0))</f>
        <v>0</v>
      </c>
      <c r="KG24" s="5" t="n">
        <f aca="false">IF(Kalender!KG24&lt;&gt;1,0,IF(AND($B24&gt;0,INDEX(Kalender!KG$68:KG$77,MAX(1,$B24))&gt;INDEX(Kalender!$B$68:$B$77,MAX(1,$B24))),1,0)+IF(OR(AND($C24&gt;0,INDEX(Kalender!KG$81:KG$110,MAX(1,$C24))&gt;INDEX(Kalender!$B$81:$B$110,MAX(1,$C24))),AND($D24&gt;0,INDEX(Kalender!KG$81:KG$110,MAX(1,$D24))&gt;INDEX(Kalender!$B$81:$B$110,MAX(1,$D24))),AND($E24&gt;0,INDEX(Kalender!KG$81:KG$110,MAX(1,$E24))&gt;INDEX(Kalender!$B$81:$B$110,MAX(1,$E24))),AND($F24&gt;0,INDEX(Kalender!KG$81:KG$110,MAX(1,$F24))&gt;INDEX(Kalender!$B$81:$B$110,MAX(1,$F24)))),2,0))</f>
        <v>0</v>
      </c>
      <c r="KH24" s="5" t="n">
        <f aca="false">IF(Kalender!KH24&lt;&gt;1,0,IF(AND($B24&gt;0,INDEX(Kalender!KH$68:KH$77,MAX(1,$B24))&gt;INDEX(Kalender!$B$68:$B$77,MAX(1,$B24))),1,0)+IF(OR(AND($C24&gt;0,INDEX(Kalender!KH$81:KH$110,MAX(1,$C24))&gt;INDEX(Kalender!$B$81:$B$110,MAX(1,$C24))),AND($D24&gt;0,INDEX(Kalender!KH$81:KH$110,MAX(1,$D24))&gt;INDEX(Kalender!$B$81:$B$110,MAX(1,$D24))),AND($E24&gt;0,INDEX(Kalender!KH$81:KH$110,MAX(1,$E24))&gt;INDEX(Kalender!$B$81:$B$110,MAX(1,$E24))),AND($F24&gt;0,INDEX(Kalender!KH$81:KH$110,MAX(1,$F24))&gt;INDEX(Kalender!$B$81:$B$110,MAX(1,$F24)))),2,0))</f>
        <v>0</v>
      </c>
      <c r="KI24" s="5" t="n">
        <f aca="false">IF(Kalender!KI24&lt;&gt;1,0,IF(AND($B24&gt;0,INDEX(Kalender!KI$68:KI$77,MAX(1,$B24))&gt;INDEX(Kalender!$B$68:$B$77,MAX(1,$B24))),1,0)+IF(OR(AND($C24&gt;0,INDEX(Kalender!KI$81:KI$110,MAX(1,$C24))&gt;INDEX(Kalender!$B$81:$B$110,MAX(1,$C24))),AND($D24&gt;0,INDEX(Kalender!KI$81:KI$110,MAX(1,$D24))&gt;INDEX(Kalender!$B$81:$B$110,MAX(1,$D24))),AND($E24&gt;0,INDEX(Kalender!KI$81:KI$110,MAX(1,$E24))&gt;INDEX(Kalender!$B$81:$B$110,MAX(1,$E24))),AND($F24&gt;0,INDEX(Kalender!KI$81:KI$110,MAX(1,$F24))&gt;INDEX(Kalender!$B$81:$B$110,MAX(1,$F24)))),2,0))</f>
        <v>0</v>
      </c>
      <c r="KJ24" s="5" t="n">
        <f aca="false">IF(Kalender!KJ24&lt;&gt;1,0,IF(AND($B24&gt;0,INDEX(Kalender!KJ$68:KJ$77,MAX(1,$B24))&gt;INDEX(Kalender!$B$68:$B$77,MAX(1,$B24))),1,0)+IF(OR(AND($C24&gt;0,INDEX(Kalender!KJ$81:KJ$110,MAX(1,$C24))&gt;INDEX(Kalender!$B$81:$B$110,MAX(1,$C24))),AND($D24&gt;0,INDEX(Kalender!KJ$81:KJ$110,MAX(1,$D24))&gt;INDEX(Kalender!$B$81:$B$110,MAX(1,$D24))),AND($E24&gt;0,INDEX(Kalender!KJ$81:KJ$110,MAX(1,$E24))&gt;INDEX(Kalender!$B$81:$B$110,MAX(1,$E24))),AND($F24&gt;0,INDEX(Kalender!KJ$81:KJ$110,MAX(1,$F24))&gt;INDEX(Kalender!$B$81:$B$110,MAX(1,$F24)))),2,0))</f>
        <v>0</v>
      </c>
      <c r="KK24" s="5" t="n">
        <f aca="false">IF(Kalender!KK24&lt;&gt;1,0,IF(AND($B24&gt;0,INDEX(Kalender!KK$68:KK$77,MAX(1,$B24))&gt;INDEX(Kalender!$B$68:$B$77,MAX(1,$B24))),1,0)+IF(OR(AND($C24&gt;0,INDEX(Kalender!KK$81:KK$110,MAX(1,$C24))&gt;INDEX(Kalender!$B$81:$B$110,MAX(1,$C24))),AND($D24&gt;0,INDEX(Kalender!KK$81:KK$110,MAX(1,$D24))&gt;INDEX(Kalender!$B$81:$B$110,MAX(1,$D24))),AND($E24&gt;0,INDEX(Kalender!KK$81:KK$110,MAX(1,$E24))&gt;INDEX(Kalender!$B$81:$B$110,MAX(1,$E24))),AND($F24&gt;0,INDEX(Kalender!KK$81:KK$110,MAX(1,$F24))&gt;INDEX(Kalender!$B$81:$B$110,MAX(1,$F24)))),2,0))</f>
        <v>0</v>
      </c>
      <c r="KL24" s="5" t="n">
        <f aca="false">IF(Kalender!KL24&lt;&gt;1,0,IF(AND($B24&gt;0,INDEX(Kalender!KL$68:KL$77,MAX(1,$B24))&gt;INDEX(Kalender!$B$68:$B$77,MAX(1,$B24))),1,0)+IF(OR(AND($C24&gt;0,INDEX(Kalender!KL$81:KL$110,MAX(1,$C24))&gt;INDEX(Kalender!$B$81:$B$110,MAX(1,$C24))),AND($D24&gt;0,INDEX(Kalender!KL$81:KL$110,MAX(1,$D24))&gt;INDEX(Kalender!$B$81:$B$110,MAX(1,$D24))),AND($E24&gt;0,INDEX(Kalender!KL$81:KL$110,MAX(1,$E24))&gt;INDEX(Kalender!$B$81:$B$110,MAX(1,$E24))),AND($F24&gt;0,INDEX(Kalender!KL$81:KL$110,MAX(1,$F24))&gt;INDEX(Kalender!$B$81:$B$110,MAX(1,$F24)))),2,0))</f>
        <v>0</v>
      </c>
      <c r="KM24" s="5" t="n">
        <f aca="false">IF(Kalender!KM24&lt;&gt;1,0,IF(AND($B24&gt;0,INDEX(Kalender!KM$68:KM$77,MAX(1,$B24))&gt;INDEX(Kalender!$B$68:$B$77,MAX(1,$B24))),1,0)+IF(OR(AND($C24&gt;0,INDEX(Kalender!KM$81:KM$110,MAX(1,$C24))&gt;INDEX(Kalender!$B$81:$B$110,MAX(1,$C24))),AND($D24&gt;0,INDEX(Kalender!KM$81:KM$110,MAX(1,$D24))&gt;INDEX(Kalender!$B$81:$B$110,MAX(1,$D24))),AND($E24&gt;0,INDEX(Kalender!KM$81:KM$110,MAX(1,$E24))&gt;INDEX(Kalender!$B$81:$B$110,MAX(1,$E24))),AND($F24&gt;0,INDEX(Kalender!KM$81:KM$110,MAX(1,$F24))&gt;INDEX(Kalender!$B$81:$B$110,MAX(1,$F24)))),2,0))</f>
        <v>0</v>
      </c>
      <c r="KN24" s="5" t="n">
        <f aca="false">IF(Kalender!KN24&lt;&gt;1,0,IF(AND($B24&gt;0,INDEX(Kalender!KN$68:KN$77,MAX(1,$B24))&gt;INDEX(Kalender!$B$68:$B$77,MAX(1,$B24))),1,0)+IF(OR(AND($C24&gt;0,INDEX(Kalender!KN$81:KN$110,MAX(1,$C24))&gt;INDEX(Kalender!$B$81:$B$110,MAX(1,$C24))),AND($D24&gt;0,INDEX(Kalender!KN$81:KN$110,MAX(1,$D24))&gt;INDEX(Kalender!$B$81:$B$110,MAX(1,$D24))),AND($E24&gt;0,INDEX(Kalender!KN$81:KN$110,MAX(1,$E24))&gt;INDEX(Kalender!$B$81:$B$110,MAX(1,$E24))),AND($F24&gt;0,INDEX(Kalender!KN$81:KN$110,MAX(1,$F24))&gt;INDEX(Kalender!$B$81:$B$110,MAX(1,$F24)))),2,0))</f>
        <v>0</v>
      </c>
      <c r="KO24" s="5" t="n">
        <f aca="false">IF(Kalender!KO24&lt;&gt;1,0,IF(AND($B24&gt;0,INDEX(Kalender!KO$68:KO$77,MAX(1,$B24))&gt;INDEX(Kalender!$B$68:$B$77,MAX(1,$B24))),1,0)+IF(OR(AND($C24&gt;0,INDEX(Kalender!KO$81:KO$110,MAX(1,$C24))&gt;INDEX(Kalender!$B$81:$B$110,MAX(1,$C24))),AND($D24&gt;0,INDEX(Kalender!KO$81:KO$110,MAX(1,$D24))&gt;INDEX(Kalender!$B$81:$B$110,MAX(1,$D24))),AND($E24&gt;0,INDEX(Kalender!KO$81:KO$110,MAX(1,$E24))&gt;INDEX(Kalender!$B$81:$B$110,MAX(1,$E24))),AND($F24&gt;0,INDEX(Kalender!KO$81:KO$110,MAX(1,$F24))&gt;INDEX(Kalender!$B$81:$B$110,MAX(1,$F24)))),2,0))</f>
        <v>0</v>
      </c>
      <c r="KP24" s="5" t="n">
        <f aca="false">IF(Kalender!KP24&lt;&gt;1,0,IF(AND($B24&gt;0,INDEX(Kalender!KP$68:KP$77,MAX(1,$B24))&gt;INDEX(Kalender!$B$68:$B$77,MAX(1,$B24))),1,0)+IF(OR(AND($C24&gt;0,INDEX(Kalender!KP$81:KP$110,MAX(1,$C24))&gt;INDEX(Kalender!$B$81:$B$110,MAX(1,$C24))),AND($D24&gt;0,INDEX(Kalender!KP$81:KP$110,MAX(1,$D24))&gt;INDEX(Kalender!$B$81:$B$110,MAX(1,$D24))),AND($E24&gt;0,INDEX(Kalender!KP$81:KP$110,MAX(1,$E24))&gt;INDEX(Kalender!$B$81:$B$110,MAX(1,$E24))),AND($F24&gt;0,INDEX(Kalender!KP$81:KP$110,MAX(1,$F24))&gt;INDEX(Kalender!$B$81:$B$110,MAX(1,$F24)))),2,0))</f>
        <v>0</v>
      </c>
      <c r="KQ24" s="5" t="n">
        <f aca="false">IF(Kalender!KQ24&lt;&gt;1,0,IF(AND($B24&gt;0,INDEX(Kalender!KQ$68:KQ$77,MAX(1,$B24))&gt;INDEX(Kalender!$B$68:$B$77,MAX(1,$B24))),1,0)+IF(OR(AND($C24&gt;0,INDEX(Kalender!KQ$81:KQ$110,MAX(1,$C24))&gt;INDEX(Kalender!$B$81:$B$110,MAX(1,$C24))),AND($D24&gt;0,INDEX(Kalender!KQ$81:KQ$110,MAX(1,$D24))&gt;INDEX(Kalender!$B$81:$B$110,MAX(1,$D24))),AND($E24&gt;0,INDEX(Kalender!KQ$81:KQ$110,MAX(1,$E24))&gt;INDEX(Kalender!$B$81:$B$110,MAX(1,$E24))),AND($F24&gt;0,INDEX(Kalender!KQ$81:KQ$110,MAX(1,$F24))&gt;INDEX(Kalender!$B$81:$B$110,MAX(1,$F24)))),2,0))</f>
        <v>0</v>
      </c>
      <c r="KR24" s="5" t="n">
        <f aca="false">IF(Kalender!KR24&lt;&gt;1,0,IF(AND($B24&gt;0,INDEX(Kalender!KR$68:KR$77,MAX(1,$B24))&gt;INDEX(Kalender!$B$68:$B$77,MAX(1,$B24))),1,0)+IF(OR(AND($C24&gt;0,INDEX(Kalender!KR$81:KR$110,MAX(1,$C24))&gt;INDEX(Kalender!$B$81:$B$110,MAX(1,$C24))),AND($D24&gt;0,INDEX(Kalender!KR$81:KR$110,MAX(1,$D24))&gt;INDEX(Kalender!$B$81:$B$110,MAX(1,$D24))),AND($E24&gt;0,INDEX(Kalender!KR$81:KR$110,MAX(1,$E24))&gt;INDEX(Kalender!$B$81:$B$110,MAX(1,$E24))),AND($F24&gt;0,INDEX(Kalender!KR$81:KR$110,MAX(1,$F24))&gt;INDEX(Kalender!$B$81:$B$110,MAX(1,$F24)))),2,0))</f>
        <v>0</v>
      </c>
      <c r="KS24" s="5" t="n">
        <f aca="false">IF(Kalender!KS24&lt;&gt;1,0,IF(AND($B24&gt;0,INDEX(Kalender!KS$68:KS$77,MAX(1,$B24))&gt;INDEX(Kalender!$B$68:$B$77,MAX(1,$B24))),1,0)+IF(OR(AND($C24&gt;0,INDEX(Kalender!KS$81:KS$110,MAX(1,$C24))&gt;INDEX(Kalender!$B$81:$B$110,MAX(1,$C24))),AND($D24&gt;0,INDEX(Kalender!KS$81:KS$110,MAX(1,$D24))&gt;INDEX(Kalender!$B$81:$B$110,MAX(1,$D24))),AND($E24&gt;0,INDEX(Kalender!KS$81:KS$110,MAX(1,$E24))&gt;INDEX(Kalender!$B$81:$B$110,MAX(1,$E24))),AND($F24&gt;0,INDEX(Kalender!KS$81:KS$110,MAX(1,$F24))&gt;INDEX(Kalender!$B$81:$B$110,MAX(1,$F24)))),2,0))</f>
        <v>0</v>
      </c>
      <c r="KT24" s="5" t="n">
        <f aca="false">IF(Kalender!KT24&lt;&gt;1,0,IF(AND($B24&gt;0,INDEX(Kalender!KT$68:KT$77,MAX(1,$B24))&gt;INDEX(Kalender!$B$68:$B$77,MAX(1,$B24))),1,0)+IF(OR(AND($C24&gt;0,INDEX(Kalender!KT$81:KT$110,MAX(1,$C24))&gt;INDEX(Kalender!$B$81:$B$110,MAX(1,$C24))),AND($D24&gt;0,INDEX(Kalender!KT$81:KT$110,MAX(1,$D24))&gt;INDEX(Kalender!$B$81:$B$110,MAX(1,$D24))),AND($E24&gt;0,INDEX(Kalender!KT$81:KT$110,MAX(1,$E24))&gt;INDEX(Kalender!$B$81:$B$110,MAX(1,$E24))),AND($F24&gt;0,INDEX(Kalender!KT$81:KT$110,MAX(1,$F24))&gt;INDEX(Kalender!$B$81:$B$110,MAX(1,$F24)))),2,0))</f>
        <v>0</v>
      </c>
      <c r="KU24" s="5" t="n">
        <f aca="false">IF(Kalender!KU24&lt;&gt;1,0,IF(AND($B24&gt;0,INDEX(Kalender!KU$68:KU$77,MAX(1,$B24))&gt;INDEX(Kalender!$B$68:$B$77,MAX(1,$B24))),1,0)+IF(OR(AND($C24&gt;0,INDEX(Kalender!KU$81:KU$110,MAX(1,$C24))&gt;INDEX(Kalender!$B$81:$B$110,MAX(1,$C24))),AND($D24&gt;0,INDEX(Kalender!KU$81:KU$110,MAX(1,$D24))&gt;INDEX(Kalender!$B$81:$B$110,MAX(1,$D24))),AND($E24&gt;0,INDEX(Kalender!KU$81:KU$110,MAX(1,$E24))&gt;INDEX(Kalender!$B$81:$B$110,MAX(1,$E24))),AND($F24&gt;0,INDEX(Kalender!KU$81:KU$110,MAX(1,$F24))&gt;INDEX(Kalender!$B$81:$B$110,MAX(1,$F24)))),2,0))</f>
        <v>0</v>
      </c>
      <c r="KV24" s="5" t="n">
        <f aca="false">IF(Kalender!KV24&lt;&gt;1,0,IF(AND($B24&gt;0,INDEX(Kalender!KV$68:KV$77,MAX(1,$B24))&gt;INDEX(Kalender!$B$68:$B$77,MAX(1,$B24))),1,0)+IF(OR(AND($C24&gt;0,INDEX(Kalender!KV$81:KV$110,MAX(1,$C24))&gt;INDEX(Kalender!$B$81:$B$110,MAX(1,$C24))),AND($D24&gt;0,INDEX(Kalender!KV$81:KV$110,MAX(1,$D24))&gt;INDEX(Kalender!$B$81:$B$110,MAX(1,$D24))),AND($E24&gt;0,INDEX(Kalender!KV$81:KV$110,MAX(1,$E24))&gt;INDEX(Kalender!$B$81:$B$110,MAX(1,$E24))),AND($F24&gt;0,INDEX(Kalender!KV$81:KV$110,MAX(1,$F24))&gt;INDEX(Kalender!$B$81:$B$110,MAX(1,$F24)))),2,0))</f>
        <v>0</v>
      </c>
      <c r="KW24" s="5" t="n">
        <f aca="false">IF(Kalender!KW24&lt;&gt;1,0,IF(AND($B24&gt;0,INDEX(Kalender!KW$68:KW$77,MAX(1,$B24))&gt;INDEX(Kalender!$B$68:$B$77,MAX(1,$B24))),1,0)+IF(OR(AND($C24&gt;0,INDEX(Kalender!KW$81:KW$110,MAX(1,$C24))&gt;INDEX(Kalender!$B$81:$B$110,MAX(1,$C24))),AND($D24&gt;0,INDEX(Kalender!KW$81:KW$110,MAX(1,$D24))&gt;INDEX(Kalender!$B$81:$B$110,MAX(1,$D24))),AND($E24&gt;0,INDEX(Kalender!KW$81:KW$110,MAX(1,$E24))&gt;INDEX(Kalender!$B$81:$B$110,MAX(1,$E24))),AND($F24&gt;0,INDEX(Kalender!KW$81:KW$110,MAX(1,$F24))&gt;INDEX(Kalender!$B$81:$B$110,MAX(1,$F24)))),2,0))</f>
        <v>0</v>
      </c>
      <c r="KX24" s="5" t="n">
        <f aca="false">IF(Kalender!KX24&lt;&gt;1,0,IF(AND($B24&gt;0,INDEX(Kalender!KX$68:KX$77,MAX(1,$B24))&gt;INDEX(Kalender!$B$68:$B$77,MAX(1,$B24))),1,0)+IF(OR(AND($C24&gt;0,INDEX(Kalender!KX$81:KX$110,MAX(1,$C24))&gt;INDEX(Kalender!$B$81:$B$110,MAX(1,$C24))),AND($D24&gt;0,INDEX(Kalender!KX$81:KX$110,MAX(1,$D24))&gt;INDEX(Kalender!$B$81:$B$110,MAX(1,$D24))),AND($E24&gt;0,INDEX(Kalender!KX$81:KX$110,MAX(1,$E24))&gt;INDEX(Kalender!$B$81:$B$110,MAX(1,$E24))),AND($F24&gt;0,INDEX(Kalender!KX$81:KX$110,MAX(1,$F24))&gt;INDEX(Kalender!$B$81:$B$110,MAX(1,$F24)))),2,0))</f>
        <v>0</v>
      </c>
      <c r="KY24" s="5" t="n">
        <f aca="false">IF(Kalender!KY24&lt;&gt;1,0,IF(AND($B24&gt;0,INDEX(Kalender!KY$68:KY$77,MAX(1,$B24))&gt;INDEX(Kalender!$B$68:$B$77,MAX(1,$B24))),1,0)+IF(OR(AND($C24&gt;0,INDEX(Kalender!KY$81:KY$110,MAX(1,$C24))&gt;INDEX(Kalender!$B$81:$B$110,MAX(1,$C24))),AND($D24&gt;0,INDEX(Kalender!KY$81:KY$110,MAX(1,$D24))&gt;INDEX(Kalender!$B$81:$B$110,MAX(1,$D24))),AND($E24&gt;0,INDEX(Kalender!KY$81:KY$110,MAX(1,$E24))&gt;INDEX(Kalender!$B$81:$B$110,MAX(1,$E24))),AND($F24&gt;0,INDEX(Kalender!KY$81:KY$110,MAX(1,$F24))&gt;INDEX(Kalender!$B$81:$B$110,MAX(1,$F24)))),2,0))</f>
        <v>0</v>
      </c>
      <c r="KZ24" s="5" t="n">
        <f aca="false">IF(Kalender!KZ24&lt;&gt;1,0,IF(AND($B24&gt;0,INDEX(Kalender!KZ$68:KZ$77,MAX(1,$B24))&gt;INDEX(Kalender!$B$68:$B$77,MAX(1,$B24))),1,0)+IF(OR(AND($C24&gt;0,INDEX(Kalender!KZ$81:KZ$110,MAX(1,$C24))&gt;INDEX(Kalender!$B$81:$B$110,MAX(1,$C24))),AND($D24&gt;0,INDEX(Kalender!KZ$81:KZ$110,MAX(1,$D24))&gt;INDEX(Kalender!$B$81:$B$110,MAX(1,$D24))),AND($E24&gt;0,INDEX(Kalender!KZ$81:KZ$110,MAX(1,$E24))&gt;INDEX(Kalender!$B$81:$B$110,MAX(1,$E24))),AND($F24&gt;0,INDEX(Kalender!KZ$81:KZ$110,MAX(1,$F24))&gt;INDEX(Kalender!$B$81:$B$110,MAX(1,$F24)))),2,0))</f>
        <v>0</v>
      </c>
      <c r="LA24" s="5" t="n">
        <f aca="false">IF(Kalender!LA24&lt;&gt;1,0,IF(AND($B24&gt;0,INDEX(Kalender!LA$68:LA$77,MAX(1,$B24))&gt;INDEX(Kalender!$B$68:$B$77,MAX(1,$B24))),1,0)+IF(OR(AND($C24&gt;0,INDEX(Kalender!LA$81:LA$110,MAX(1,$C24))&gt;INDEX(Kalender!$B$81:$B$110,MAX(1,$C24))),AND($D24&gt;0,INDEX(Kalender!LA$81:LA$110,MAX(1,$D24))&gt;INDEX(Kalender!$B$81:$B$110,MAX(1,$D24))),AND($E24&gt;0,INDEX(Kalender!LA$81:LA$110,MAX(1,$E24))&gt;INDEX(Kalender!$B$81:$B$110,MAX(1,$E24))),AND($F24&gt;0,INDEX(Kalender!LA$81:LA$110,MAX(1,$F24))&gt;INDEX(Kalender!$B$81:$B$110,MAX(1,$F24)))),2,0))</f>
        <v>0</v>
      </c>
      <c r="LB24" s="5" t="n">
        <f aca="false">IF(Kalender!LB24&lt;&gt;1,0,IF(AND($B24&gt;0,INDEX(Kalender!LB$68:LB$77,MAX(1,$B24))&gt;INDEX(Kalender!$B$68:$B$77,MAX(1,$B24))),1,0)+IF(OR(AND($C24&gt;0,INDEX(Kalender!LB$81:LB$110,MAX(1,$C24))&gt;INDEX(Kalender!$B$81:$B$110,MAX(1,$C24))),AND($D24&gt;0,INDEX(Kalender!LB$81:LB$110,MAX(1,$D24))&gt;INDEX(Kalender!$B$81:$B$110,MAX(1,$D24))),AND($E24&gt;0,INDEX(Kalender!LB$81:LB$110,MAX(1,$E24))&gt;INDEX(Kalender!$B$81:$B$110,MAX(1,$E24))),AND($F24&gt;0,INDEX(Kalender!LB$81:LB$110,MAX(1,$F24))&gt;INDEX(Kalender!$B$81:$B$110,MAX(1,$F24)))),2,0))</f>
        <v>0</v>
      </c>
      <c r="LC24" s="5" t="n">
        <f aca="false">IF(Kalender!LC24&lt;&gt;1,0,IF(AND($B24&gt;0,INDEX(Kalender!LC$68:LC$77,MAX(1,$B24))&gt;INDEX(Kalender!$B$68:$B$77,MAX(1,$B24))),1,0)+IF(OR(AND($C24&gt;0,INDEX(Kalender!LC$81:LC$110,MAX(1,$C24))&gt;INDEX(Kalender!$B$81:$B$110,MAX(1,$C24))),AND($D24&gt;0,INDEX(Kalender!LC$81:LC$110,MAX(1,$D24))&gt;INDEX(Kalender!$B$81:$B$110,MAX(1,$D24))),AND($E24&gt;0,INDEX(Kalender!LC$81:LC$110,MAX(1,$E24))&gt;INDEX(Kalender!$B$81:$B$110,MAX(1,$E24))),AND($F24&gt;0,INDEX(Kalender!LC$81:LC$110,MAX(1,$F24))&gt;INDEX(Kalender!$B$81:$B$110,MAX(1,$F24)))),2,0))</f>
        <v>0</v>
      </c>
      <c r="LD24" s="5" t="n">
        <f aca="false">IF(Kalender!LD24&lt;&gt;1,0,IF(AND($B24&gt;0,INDEX(Kalender!LD$68:LD$77,MAX(1,$B24))&gt;INDEX(Kalender!$B$68:$B$77,MAX(1,$B24))),1,0)+IF(OR(AND($C24&gt;0,INDEX(Kalender!LD$81:LD$110,MAX(1,$C24))&gt;INDEX(Kalender!$B$81:$B$110,MAX(1,$C24))),AND($D24&gt;0,INDEX(Kalender!LD$81:LD$110,MAX(1,$D24))&gt;INDEX(Kalender!$B$81:$B$110,MAX(1,$D24))),AND($E24&gt;0,INDEX(Kalender!LD$81:LD$110,MAX(1,$E24))&gt;INDEX(Kalender!$B$81:$B$110,MAX(1,$E24))),AND($F24&gt;0,INDEX(Kalender!LD$81:LD$110,MAX(1,$F24))&gt;INDEX(Kalender!$B$81:$B$110,MAX(1,$F24)))),2,0))</f>
        <v>0</v>
      </c>
      <c r="LE24" s="5" t="n">
        <f aca="false">IF(Kalender!LE24&lt;&gt;1,0,IF(AND($B24&gt;0,INDEX(Kalender!LE$68:LE$77,MAX(1,$B24))&gt;INDEX(Kalender!$B$68:$B$77,MAX(1,$B24))),1,0)+IF(OR(AND($C24&gt;0,INDEX(Kalender!LE$81:LE$110,MAX(1,$C24))&gt;INDEX(Kalender!$B$81:$B$110,MAX(1,$C24))),AND($D24&gt;0,INDEX(Kalender!LE$81:LE$110,MAX(1,$D24))&gt;INDEX(Kalender!$B$81:$B$110,MAX(1,$D24))),AND($E24&gt;0,INDEX(Kalender!LE$81:LE$110,MAX(1,$E24))&gt;INDEX(Kalender!$B$81:$B$110,MAX(1,$E24))),AND($F24&gt;0,INDEX(Kalender!LE$81:LE$110,MAX(1,$F24))&gt;INDEX(Kalender!$B$81:$B$110,MAX(1,$F24)))),2,0))</f>
        <v>0</v>
      </c>
      <c r="LF24" s="5" t="n">
        <f aca="false">IF(Kalender!LF24&lt;&gt;1,0,IF(AND($B24&gt;0,INDEX(Kalender!LF$68:LF$77,MAX(1,$B24))&gt;INDEX(Kalender!$B$68:$B$77,MAX(1,$B24))),1,0)+IF(OR(AND($C24&gt;0,INDEX(Kalender!LF$81:LF$110,MAX(1,$C24))&gt;INDEX(Kalender!$B$81:$B$110,MAX(1,$C24))),AND($D24&gt;0,INDEX(Kalender!LF$81:LF$110,MAX(1,$D24))&gt;INDEX(Kalender!$B$81:$B$110,MAX(1,$D24))),AND($E24&gt;0,INDEX(Kalender!LF$81:LF$110,MAX(1,$E24))&gt;INDEX(Kalender!$B$81:$B$110,MAX(1,$E24))),AND($F24&gt;0,INDEX(Kalender!LF$81:LF$110,MAX(1,$F24))&gt;INDEX(Kalender!$B$81:$B$110,MAX(1,$F24)))),2,0))</f>
        <v>0</v>
      </c>
      <c r="LG24" s="5" t="n">
        <f aca="false">IF(Kalender!LG24&lt;&gt;1,0,IF(AND($B24&gt;0,INDEX(Kalender!LG$68:LG$77,MAX(1,$B24))&gt;INDEX(Kalender!$B$68:$B$77,MAX(1,$B24))),1,0)+IF(OR(AND($C24&gt;0,INDEX(Kalender!LG$81:LG$110,MAX(1,$C24))&gt;INDEX(Kalender!$B$81:$B$110,MAX(1,$C24))),AND($D24&gt;0,INDEX(Kalender!LG$81:LG$110,MAX(1,$D24))&gt;INDEX(Kalender!$B$81:$B$110,MAX(1,$D24))),AND($E24&gt;0,INDEX(Kalender!LG$81:LG$110,MAX(1,$E24))&gt;INDEX(Kalender!$B$81:$B$110,MAX(1,$E24))),AND($F24&gt;0,INDEX(Kalender!LG$81:LG$110,MAX(1,$F24))&gt;INDEX(Kalender!$B$81:$B$110,MAX(1,$F24)))),2,0))</f>
        <v>0</v>
      </c>
      <c r="LH24" s="5" t="n">
        <f aca="false">IF(Kalender!LH24&lt;&gt;1,0,IF(AND($B24&gt;0,INDEX(Kalender!LH$68:LH$77,MAX(1,$B24))&gt;INDEX(Kalender!$B$68:$B$77,MAX(1,$B24))),1,0)+IF(OR(AND($C24&gt;0,INDEX(Kalender!LH$81:LH$110,MAX(1,$C24))&gt;INDEX(Kalender!$B$81:$B$110,MAX(1,$C24))),AND($D24&gt;0,INDEX(Kalender!LH$81:LH$110,MAX(1,$D24))&gt;INDEX(Kalender!$B$81:$B$110,MAX(1,$D24))),AND($E24&gt;0,INDEX(Kalender!LH$81:LH$110,MAX(1,$E24))&gt;INDEX(Kalender!$B$81:$B$110,MAX(1,$E24))),AND($F24&gt;0,INDEX(Kalender!LH$81:LH$110,MAX(1,$F24))&gt;INDEX(Kalender!$B$81:$B$110,MAX(1,$F24)))),2,0))</f>
        <v>0</v>
      </c>
      <c r="LI24" s="5" t="n">
        <f aca="false">IF(Kalender!LI24&lt;&gt;1,0,IF(AND($B24&gt;0,INDEX(Kalender!LI$68:LI$77,MAX(1,$B24))&gt;INDEX(Kalender!$B$68:$B$77,MAX(1,$B24))),1,0)+IF(OR(AND($C24&gt;0,INDEX(Kalender!LI$81:LI$110,MAX(1,$C24))&gt;INDEX(Kalender!$B$81:$B$110,MAX(1,$C24))),AND($D24&gt;0,INDEX(Kalender!LI$81:LI$110,MAX(1,$D24))&gt;INDEX(Kalender!$B$81:$B$110,MAX(1,$D24))),AND($E24&gt;0,INDEX(Kalender!LI$81:LI$110,MAX(1,$E24))&gt;INDEX(Kalender!$B$81:$B$110,MAX(1,$E24))),AND($F24&gt;0,INDEX(Kalender!LI$81:LI$110,MAX(1,$F24))&gt;INDEX(Kalender!$B$81:$B$110,MAX(1,$F24)))),2,0))</f>
        <v>0</v>
      </c>
      <c r="LJ24" s="5" t="n">
        <f aca="false">IF(Kalender!LJ24&lt;&gt;1,0,IF(AND($B24&gt;0,INDEX(Kalender!LJ$68:LJ$77,MAX(1,$B24))&gt;INDEX(Kalender!$B$68:$B$77,MAX(1,$B24))),1,0)+IF(OR(AND($C24&gt;0,INDEX(Kalender!LJ$81:LJ$110,MAX(1,$C24))&gt;INDEX(Kalender!$B$81:$B$110,MAX(1,$C24))),AND($D24&gt;0,INDEX(Kalender!LJ$81:LJ$110,MAX(1,$D24))&gt;INDEX(Kalender!$B$81:$B$110,MAX(1,$D24))),AND($E24&gt;0,INDEX(Kalender!LJ$81:LJ$110,MAX(1,$E24))&gt;INDEX(Kalender!$B$81:$B$110,MAX(1,$E24))),AND($F24&gt;0,INDEX(Kalender!LJ$81:LJ$110,MAX(1,$F24))&gt;INDEX(Kalender!$B$81:$B$110,MAX(1,$F24)))),2,0))</f>
        <v>0</v>
      </c>
      <c r="LK24" s="5" t="n">
        <f aca="false">IF(Kalender!LK24&lt;&gt;1,0,IF(AND($B24&gt;0,INDEX(Kalender!LK$68:LK$77,MAX(1,$B24))&gt;INDEX(Kalender!$B$68:$B$77,MAX(1,$B24))),1,0)+IF(OR(AND($C24&gt;0,INDEX(Kalender!LK$81:LK$110,MAX(1,$C24))&gt;INDEX(Kalender!$B$81:$B$110,MAX(1,$C24))),AND($D24&gt;0,INDEX(Kalender!LK$81:LK$110,MAX(1,$D24))&gt;INDEX(Kalender!$B$81:$B$110,MAX(1,$D24))),AND($E24&gt;0,INDEX(Kalender!LK$81:LK$110,MAX(1,$E24))&gt;INDEX(Kalender!$B$81:$B$110,MAX(1,$E24))),AND($F24&gt;0,INDEX(Kalender!LK$81:LK$110,MAX(1,$F24))&gt;INDEX(Kalender!$B$81:$B$110,MAX(1,$F24)))),2,0))</f>
        <v>0</v>
      </c>
      <c r="LL24" s="5" t="n">
        <f aca="false">IF(Kalender!LL24&lt;&gt;1,0,IF(AND($B24&gt;0,INDEX(Kalender!LL$68:LL$77,MAX(1,$B24))&gt;INDEX(Kalender!$B$68:$B$77,MAX(1,$B24))),1,0)+IF(OR(AND($C24&gt;0,INDEX(Kalender!LL$81:LL$110,MAX(1,$C24))&gt;INDEX(Kalender!$B$81:$B$110,MAX(1,$C24))),AND($D24&gt;0,INDEX(Kalender!LL$81:LL$110,MAX(1,$D24))&gt;INDEX(Kalender!$B$81:$B$110,MAX(1,$D24))),AND($E24&gt;0,INDEX(Kalender!LL$81:LL$110,MAX(1,$E24))&gt;INDEX(Kalender!$B$81:$B$110,MAX(1,$E24))),AND($F24&gt;0,INDEX(Kalender!LL$81:LL$110,MAX(1,$F24))&gt;INDEX(Kalender!$B$81:$B$110,MAX(1,$F24)))),2,0))</f>
        <v>0</v>
      </c>
      <c r="LM24" s="5" t="n">
        <f aca="false">IF(Kalender!LM24&lt;&gt;1,0,IF(AND($B24&gt;0,INDEX(Kalender!LM$68:LM$77,MAX(1,$B24))&gt;INDEX(Kalender!$B$68:$B$77,MAX(1,$B24))),1,0)+IF(OR(AND($C24&gt;0,INDEX(Kalender!LM$81:LM$110,MAX(1,$C24))&gt;INDEX(Kalender!$B$81:$B$110,MAX(1,$C24))),AND($D24&gt;0,INDEX(Kalender!LM$81:LM$110,MAX(1,$D24))&gt;INDEX(Kalender!$B$81:$B$110,MAX(1,$D24))),AND($E24&gt;0,INDEX(Kalender!LM$81:LM$110,MAX(1,$E24))&gt;INDEX(Kalender!$B$81:$B$110,MAX(1,$E24))),AND($F24&gt;0,INDEX(Kalender!LM$81:LM$110,MAX(1,$F24))&gt;INDEX(Kalender!$B$81:$B$110,MAX(1,$F24)))),2,0))</f>
        <v>0</v>
      </c>
      <c r="LN24" s="5" t="n">
        <f aca="false">IF(Kalender!LN24&lt;&gt;1,0,IF(AND($B24&gt;0,INDEX(Kalender!LN$68:LN$77,MAX(1,$B24))&gt;INDEX(Kalender!$B$68:$B$77,MAX(1,$B24))),1,0)+IF(OR(AND($C24&gt;0,INDEX(Kalender!LN$81:LN$110,MAX(1,$C24))&gt;INDEX(Kalender!$B$81:$B$110,MAX(1,$C24))),AND($D24&gt;0,INDEX(Kalender!LN$81:LN$110,MAX(1,$D24))&gt;INDEX(Kalender!$B$81:$B$110,MAX(1,$D24))),AND($E24&gt;0,INDEX(Kalender!LN$81:LN$110,MAX(1,$E24))&gt;INDEX(Kalender!$B$81:$B$110,MAX(1,$E24))),AND($F24&gt;0,INDEX(Kalender!LN$81:LN$110,MAX(1,$F24))&gt;INDEX(Kalender!$B$81:$B$110,MAX(1,$F24)))),2,0))</f>
        <v>0</v>
      </c>
      <c r="LO24" s="5" t="n">
        <f aca="false">IF(Kalender!LO24&lt;&gt;1,0,IF(AND($B24&gt;0,INDEX(Kalender!LO$68:LO$77,MAX(1,$B24))&gt;INDEX(Kalender!$B$68:$B$77,MAX(1,$B24))),1,0)+IF(OR(AND($C24&gt;0,INDEX(Kalender!LO$81:LO$110,MAX(1,$C24))&gt;INDEX(Kalender!$B$81:$B$110,MAX(1,$C24))),AND($D24&gt;0,INDEX(Kalender!LO$81:LO$110,MAX(1,$D24))&gt;INDEX(Kalender!$B$81:$B$110,MAX(1,$D24))),AND($E24&gt;0,INDEX(Kalender!LO$81:LO$110,MAX(1,$E24))&gt;INDEX(Kalender!$B$81:$B$110,MAX(1,$E24))),AND($F24&gt;0,INDEX(Kalender!LO$81:LO$110,MAX(1,$F24))&gt;INDEX(Kalender!$B$81:$B$110,MAX(1,$F24)))),2,0))</f>
        <v>0</v>
      </c>
      <c r="LP24" s="5" t="n">
        <f aca="false">IF(Kalender!LP24&lt;&gt;1,0,IF(AND($B24&gt;0,INDEX(Kalender!LP$68:LP$77,MAX(1,$B24))&gt;INDEX(Kalender!$B$68:$B$77,MAX(1,$B24))),1,0)+IF(OR(AND($C24&gt;0,INDEX(Kalender!LP$81:LP$110,MAX(1,$C24))&gt;INDEX(Kalender!$B$81:$B$110,MAX(1,$C24))),AND($D24&gt;0,INDEX(Kalender!LP$81:LP$110,MAX(1,$D24))&gt;INDEX(Kalender!$B$81:$B$110,MAX(1,$D24))),AND($E24&gt;0,INDEX(Kalender!LP$81:LP$110,MAX(1,$E24))&gt;INDEX(Kalender!$B$81:$B$110,MAX(1,$E24))),AND($F24&gt;0,INDEX(Kalender!LP$81:LP$110,MAX(1,$F24))&gt;INDEX(Kalender!$B$81:$B$110,MAX(1,$F24)))),2,0))</f>
        <v>0</v>
      </c>
      <c r="LQ24" s="5" t="n">
        <f aca="false">IF(Kalender!LQ24&lt;&gt;1,0,IF(AND($B24&gt;0,INDEX(Kalender!LQ$68:LQ$77,MAX(1,$B24))&gt;INDEX(Kalender!$B$68:$B$77,MAX(1,$B24))),1,0)+IF(OR(AND($C24&gt;0,INDEX(Kalender!LQ$81:LQ$110,MAX(1,$C24))&gt;INDEX(Kalender!$B$81:$B$110,MAX(1,$C24))),AND($D24&gt;0,INDEX(Kalender!LQ$81:LQ$110,MAX(1,$D24))&gt;INDEX(Kalender!$B$81:$B$110,MAX(1,$D24))),AND($E24&gt;0,INDEX(Kalender!LQ$81:LQ$110,MAX(1,$E24))&gt;INDEX(Kalender!$B$81:$B$110,MAX(1,$E24))),AND($F24&gt;0,INDEX(Kalender!LQ$81:LQ$110,MAX(1,$F24))&gt;INDEX(Kalender!$B$81:$B$110,MAX(1,$F24)))),2,0))</f>
        <v>0</v>
      </c>
      <c r="LR24" s="5" t="n">
        <f aca="false">IF(Kalender!LR24&lt;&gt;1,0,IF(AND($B24&gt;0,INDEX(Kalender!LR$68:LR$77,MAX(1,$B24))&gt;INDEX(Kalender!$B$68:$B$77,MAX(1,$B24))),1,0)+IF(OR(AND($C24&gt;0,INDEX(Kalender!LR$81:LR$110,MAX(1,$C24))&gt;INDEX(Kalender!$B$81:$B$110,MAX(1,$C24))),AND($D24&gt;0,INDEX(Kalender!LR$81:LR$110,MAX(1,$D24))&gt;INDEX(Kalender!$B$81:$B$110,MAX(1,$D24))),AND($E24&gt;0,INDEX(Kalender!LR$81:LR$110,MAX(1,$E24))&gt;INDEX(Kalender!$B$81:$B$110,MAX(1,$E24))),AND($F24&gt;0,INDEX(Kalender!LR$81:LR$110,MAX(1,$F24))&gt;INDEX(Kalender!$B$81:$B$110,MAX(1,$F24)))),2,0))</f>
        <v>0</v>
      </c>
      <c r="LS24" s="5" t="n">
        <f aca="false">IF(Kalender!LS24&lt;&gt;1,0,IF(AND($B24&gt;0,INDEX(Kalender!LS$68:LS$77,MAX(1,$B24))&gt;INDEX(Kalender!$B$68:$B$77,MAX(1,$B24))),1,0)+IF(OR(AND($C24&gt;0,INDEX(Kalender!LS$81:LS$110,MAX(1,$C24))&gt;INDEX(Kalender!$B$81:$B$110,MAX(1,$C24))),AND($D24&gt;0,INDEX(Kalender!LS$81:LS$110,MAX(1,$D24))&gt;INDEX(Kalender!$B$81:$B$110,MAX(1,$D24))),AND($E24&gt;0,INDEX(Kalender!LS$81:LS$110,MAX(1,$E24))&gt;INDEX(Kalender!$B$81:$B$110,MAX(1,$E24))),AND($F24&gt;0,INDEX(Kalender!LS$81:LS$110,MAX(1,$F24))&gt;INDEX(Kalender!$B$81:$B$110,MAX(1,$F24)))),2,0))</f>
        <v>0</v>
      </c>
      <c r="LT24" s="5" t="n">
        <f aca="false">IF(Kalender!LT24&lt;&gt;1,0,IF(AND($B24&gt;0,INDEX(Kalender!LT$68:LT$77,MAX(1,$B24))&gt;INDEX(Kalender!$B$68:$B$77,MAX(1,$B24))),1,0)+IF(OR(AND($C24&gt;0,INDEX(Kalender!LT$81:LT$110,MAX(1,$C24))&gt;INDEX(Kalender!$B$81:$B$110,MAX(1,$C24))),AND($D24&gt;0,INDEX(Kalender!LT$81:LT$110,MAX(1,$D24))&gt;INDEX(Kalender!$B$81:$B$110,MAX(1,$D24))),AND($E24&gt;0,INDEX(Kalender!LT$81:LT$110,MAX(1,$E24))&gt;INDEX(Kalender!$B$81:$B$110,MAX(1,$E24))),AND($F24&gt;0,INDEX(Kalender!LT$81:LT$110,MAX(1,$F24))&gt;INDEX(Kalender!$B$81:$B$110,MAX(1,$F24)))),2,0))</f>
        <v>0</v>
      </c>
      <c r="LU24" s="5" t="n">
        <f aca="false">IF(Kalender!LU24&lt;&gt;1,0,IF(AND($B24&gt;0,INDEX(Kalender!LU$68:LU$77,MAX(1,$B24))&gt;INDEX(Kalender!$B$68:$B$77,MAX(1,$B24))),1,0)+IF(OR(AND($C24&gt;0,INDEX(Kalender!LU$81:LU$110,MAX(1,$C24))&gt;INDEX(Kalender!$B$81:$B$110,MAX(1,$C24))),AND($D24&gt;0,INDEX(Kalender!LU$81:LU$110,MAX(1,$D24))&gt;INDEX(Kalender!$B$81:$B$110,MAX(1,$D24))),AND($E24&gt;0,INDEX(Kalender!LU$81:LU$110,MAX(1,$E24))&gt;INDEX(Kalender!$B$81:$B$110,MAX(1,$E24))),AND($F24&gt;0,INDEX(Kalender!LU$81:LU$110,MAX(1,$F24))&gt;INDEX(Kalender!$B$81:$B$110,MAX(1,$F24)))),2,0))</f>
        <v>0</v>
      </c>
      <c r="LV24" s="5" t="n">
        <f aca="false">IF(Kalender!LV24&lt;&gt;1,0,IF(AND($B24&gt;0,INDEX(Kalender!LV$68:LV$77,MAX(1,$B24))&gt;INDEX(Kalender!$B$68:$B$77,MAX(1,$B24))),1,0)+IF(OR(AND($C24&gt;0,INDEX(Kalender!LV$81:LV$110,MAX(1,$C24))&gt;INDEX(Kalender!$B$81:$B$110,MAX(1,$C24))),AND($D24&gt;0,INDEX(Kalender!LV$81:LV$110,MAX(1,$D24))&gt;INDEX(Kalender!$B$81:$B$110,MAX(1,$D24))),AND($E24&gt;0,INDEX(Kalender!LV$81:LV$110,MAX(1,$E24))&gt;INDEX(Kalender!$B$81:$B$110,MAX(1,$E24))),AND($F24&gt;0,INDEX(Kalender!LV$81:LV$110,MAX(1,$F24))&gt;INDEX(Kalender!$B$81:$B$110,MAX(1,$F24)))),2,0))</f>
        <v>0</v>
      </c>
      <c r="LW24" s="5" t="n">
        <f aca="false">IF(Kalender!LW24&lt;&gt;1,0,IF(AND($B24&gt;0,INDEX(Kalender!LW$68:LW$77,MAX(1,$B24))&gt;INDEX(Kalender!$B$68:$B$77,MAX(1,$B24))),1,0)+IF(OR(AND($C24&gt;0,INDEX(Kalender!LW$81:LW$110,MAX(1,$C24))&gt;INDEX(Kalender!$B$81:$B$110,MAX(1,$C24))),AND($D24&gt;0,INDEX(Kalender!LW$81:LW$110,MAX(1,$D24))&gt;INDEX(Kalender!$B$81:$B$110,MAX(1,$D24))),AND($E24&gt;0,INDEX(Kalender!LW$81:LW$110,MAX(1,$E24))&gt;INDEX(Kalender!$B$81:$B$110,MAX(1,$E24))),AND($F24&gt;0,INDEX(Kalender!LW$81:LW$110,MAX(1,$F24))&gt;INDEX(Kalender!$B$81:$B$110,MAX(1,$F24)))),2,0))</f>
        <v>0</v>
      </c>
      <c r="LX24" s="5" t="n">
        <f aca="false">IF(Kalender!LX24&lt;&gt;1,0,IF(AND($B24&gt;0,INDEX(Kalender!LX$68:LX$77,MAX(1,$B24))&gt;INDEX(Kalender!$B$68:$B$77,MAX(1,$B24))),1,0)+IF(OR(AND($C24&gt;0,INDEX(Kalender!LX$81:LX$110,MAX(1,$C24))&gt;INDEX(Kalender!$B$81:$B$110,MAX(1,$C24))),AND($D24&gt;0,INDEX(Kalender!LX$81:LX$110,MAX(1,$D24))&gt;INDEX(Kalender!$B$81:$B$110,MAX(1,$D24))),AND($E24&gt;0,INDEX(Kalender!LX$81:LX$110,MAX(1,$E24))&gt;INDEX(Kalender!$B$81:$B$110,MAX(1,$E24))),AND($F24&gt;0,INDEX(Kalender!LX$81:LX$110,MAX(1,$F24))&gt;INDEX(Kalender!$B$81:$B$110,MAX(1,$F24)))),2,0))</f>
        <v>0</v>
      </c>
      <c r="LY24" s="5" t="n">
        <f aca="false">IF(Kalender!LY24&lt;&gt;1,0,IF(AND($B24&gt;0,INDEX(Kalender!LY$68:LY$77,MAX(1,$B24))&gt;INDEX(Kalender!$B$68:$B$77,MAX(1,$B24))),1,0)+IF(OR(AND($C24&gt;0,INDEX(Kalender!LY$81:LY$110,MAX(1,$C24))&gt;INDEX(Kalender!$B$81:$B$110,MAX(1,$C24))),AND($D24&gt;0,INDEX(Kalender!LY$81:LY$110,MAX(1,$D24))&gt;INDEX(Kalender!$B$81:$B$110,MAX(1,$D24))),AND($E24&gt;0,INDEX(Kalender!LY$81:LY$110,MAX(1,$E24))&gt;INDEX(Kalender!$B$81:$B$110,MAX(1,$E24))),AND($F24&gt;0,INDEX(Kalender!LY$81:LY$110,MAX(1,$F24))&gt;INDEX(Kalender!$B$81:$B$110,MAX(1,$F24)))),2,0))</f>
        <v>0</v>
      </c>
      <c r="LZ24" s="5" t="n">
        <f aca="false">IF(Kalender!LZ24&lt;&gt;1,0,IF(AND($B24&gt;0,INDEX(Kalender!LZ$68:LZ$77,MAX(1,$B24))&gt;INDEX(Kalender!$B$68:$B$77,MAX(1,$B24))),1,0)+IF(OR(AND($C24&gt;0,INDEX(Kalender!LZ$81:LZ$110,MAX(1,$C24))&gt;INDEX(Kalender!$B$81:$B$110,MAX(1,$C24))),AND($D24&gt;0,INDEX(Kalender!LZ$81:LZ$110,MAX(1,$D24))&gt;INDEX(Kalender!$B$81:$B$110,MAX(1,$D24))),AND($E24&gt;0,INDEX(Kalender!LZ$81:LZ$110,MAX(1,$E24))&gt;INDEX(Kalender!$B$81:$B$110,MAX(1,$E24))),AND($F24&gt;0,INDEX(Kalender!LZ$81:LZ$110,MAX(1,$F24))&gt;INDEX(Kalender!$B$81:$B$110,MAX(1,$F24)))),2,0))</f>
        <v>0</v>
      </c>
      <c r="MA24" s="5" t="n">
        <f aca="false">IF(Kalender!MA24&lt;&gt;1,0,IF(AND($B24&gt;0,INDEX(Kalender!MA$68:MA$77,MAX(1,$B24))&gt;INDEX(Kalender!$B$68:$B$77,MAX(1,$B24))),1,0)+IF(OR(AND($C24&gt;0,INDEX(Kalender!MA$81:MA$110,MAX(1,$C24))&gt;INDEX(Kalender!$B$81:$B$110,MAX(1,$C24))),AND($D24&gt;0,INDEX(Kalender!MA$81:MA$110,MAX(1,$D24))&gt;INDEX(Kalender!$B$81:$B$110,MAX(1,$D24))),AND($E24&gt;0,INDEX(Kalender!MA$81:MA$110,MAX(1,$E24))&gt;INDEX(Kalender!$B$81:$B$110,MAX(1,$E24))),AND($F24&gt;0,INDEX(Kalender!MA$81:MA$110,MAX(1,$F24))&gt;INDEX(Kalender!$B$81:$B$110,MAX(1,$F24)))),2,0))</f>
        <v>0</v>
      </c>
      <c r="MB24" s="5" t="n">
        <f aca="false">IF(Kalender!MB24&lt;&gt;1,0,IF(AND($B24&gt;0,INDEX(Kalender!MB$68:MB$77,MAX(1,$B24))&gt;INDEX(Kalender!$B$68:$B$77,MAX(1,$B24))),1,0)+IF(OR(AND($C24&gt;0,INDEX(Kalender!MB$81:MB$110,MAX(1,$C24))&gt;INDEX(Kalender!$B$81:$B$110,MAX(1,$C24))),AND($D24&gt;0,INDEX(Kalender!MB$81:MB$110,MAX(1,$D24))&gt;INDEX(Kalender!$B$81:$B$110,MAX(1,$D24))),AND($E24&gt;0,INDEX(Kalender!MB$81:MB$110,MAX(1,$E24))&gt;INDEX(Kalender!$B$81:$B$110,MAX(1,$E24))),AND($F24&gt;0,INDEX(Kalender!MB$81:MB$110,MAX(1,$F24))&gt;INDEX(Kalender!$B$81:$B$110,MAX(1,$F24)))),2,0))</f>
        <v>0</v>
      </c>
      <c r="MC24" s="5" t="n">
        <f aca="false">IF(Kalender!MC24&lt;&gt;1,0,IF(AND($B24&gt;0,INDEX(Kalender!MC$68:MC$77,MAX(1,$B24))&gt;INDEX(Kalender!$B$68:$B$77,MAX(1,$B24))),1,0)+IF(OR(AND($C24&gt;0,INDEX(Kalender!MC$81:MC$110,MAX(1,$C24))&gt;INDEX(Kalender!$B$81:$B$110,MAX(1,$C24))),AND($D24&gt;0,INDEX(Kalender!MC$81:MC$110,MAX(1,$D24))&gt;INDEX(Kalender!$B$81:$B$110,MAX(1,$D24))),AND($E24&gt;0,INDEX(Kalender!MC$81:MC$110,MAX(1,$E24))&gt;INDEX(Kalender!$B$81:$B$110,MAX(1,$E24))),AND($F24&gt;0,INDEX(Kalender!MC$81:MC$110,MAX(1,$F24))&gt;INDEX(Kalender!$B$81:$B$110,MAX(1,$F24)))),2,0))</f>
        <v>0</v>
      </c>
      <c r="MD24" s="5" t="n">
        <f aca="false">IF(Kalender!MD24&lt;&gt;1,0,IF(AND($B24&gt;0,INDEX(Kalender!MD$68:MD$77,MAX(1,$B24))&gt;INDEX(Kalender!$B$68:$B$77,MAX(1,$B24))),1,0)+IF(OR(AND($C24&gt;0,INDEX(Kalender!MD$81:MD$110,MAX(1,$C24))&gt;INDEX(Kalender!$B$81:$B$110,MAX(1,$C24))),AND($D24&gt;0,INDEX(Kalender!MD$81:MD$110,MAX(1,$D24))&gt;INDEX(Kalender!$B$81:$B$110,MAX(1,$D24))),AND($E24&gt;0,INDEX(Kalender!MD$81:MD$110,MAX(1,$E24))&gt;INDEX(Kalender!$B$81:$B$110,MAX(1,$E24))),AND($F24&gt;0,INDEX(Kalender!MD$81:MD$110,MAX(1,$F24))&gt;INDEX(Kalender!$B$81:$B$110,MAX(1,$F24)))),2,0))</f>
        <v>0</v>
      </c>
      <c r="ME24" s="5" t="n">
        <f aca="false">IF(Kalender!ME24&lt;&gt;1,0,IF(AND($B24&gt;0,INDEX(Kalender!ME$68:ME$77,MAX(1,$B24))&gt;INDEX(Kalender!$B$68:$B$77,MAX(1,$B24))),1,0)+IF(OR(AND($C24&gt;0,INDEX(Kalender!ME$81:ME$110,MAX(1,$C24))&gt;INDEX(Kalender!$B$81:$B$110,MAX(1,$C24))),AND($D24&gt;0,INDEX(Kalender!ME$81:ME$110,MAX(1,$D24))&gt;INDEX(Kalender!$B$81:$B$110,MAX(1,$D24))),AND($E24&gt;0,INDEX(Kalender!ME$81:ME$110,MAX(1,$E24))&gt;INDEX(Kalender!$B$81:$B$110,MAX(1,$E24))),AND($F24&gt;0,INDEX(Kalender!ME$81:ME$110,MAX(1,$F24))&gt;INDEX(Kalender!$B$81:$B$110,MAX(1,$F24)))),2,0))</f>
        <v>0</v>
      </c>
      <c r="MF24" s="5" t="n">
        <f aca="false">IF(Kalender!MF24&lt;&gt;1,0,IF(AND($B24&gt;0,INDEX(Kalender!MF$68:MF$77,MAX(1,$B24))&gt;INDEX(Kalender!$B$68:$B$77,MAX(1,$B24))),1,0)+IF(OR(AND($C24&gt;0,INDEX(Kalender!MF$81:MF$110,MAX(1,$C24))&gt;INDEX(Kalender!$B$81:$B$110,MAX(1,$C24))),AND($D24&gt;0,INDEX(Kalender!MF$81:MF$110,MAX(1,$D24))&gt;INDEX(Kalender!$B$81:$B$110,MAX(1,$D24))),AND($E24&gt;0,INDEX(Kalender!MF$81:MF$110,MAX(1,$E24))&gt;INDEX(Kalender!$B$81:$B$110,MAX(1,$E24))),AND($F24&gt;0,INDEX(Kalender!MF$81:MF$110,MAX(1,$F24))&gt;INDEX(Kalender!$B$81:$B$110,MAX(1,$F24)))),2,0))</f>
        <v>0</v>
      </c>
      <c r="MG24" s="5" t="n">
        <f aca="false">IF(Kalender!MG24&lt;&gt;1,0,IF(AND($B24&gt;0,INDEX(Kalender!MG$68:MG$77,MAX(1,$B24))&gt;INDEX(Kalender!$B$68:$B$77,MAX(1,$B24))),1,0)+IF(OR(AND($C24&gt;0,INDEX(Kalender!MG$81:MG$110,MAX(1,$C24))&gt;INDEX(Kalender!$B$81:$B$110,MAX(1,$C24))),AND($D24&gt;0,INDEX(Kalender!MG$81:MG$110,MAX(1,$D24))&gt;INDEX(Kalender!$B$81:$B$110,MAX(1,$D24))),AND($E24&gt;0,INDEX(Kalender!MG$81:MG$110,MAX(1,$E24))&gt;INDEX(Kalender!$B$81:$B$110,MAX(1,$E24))),AND($F24&gt;0,INDEX(Kalender!MG$81:MG$110,MAX(1,$F24))&gt;INDEX(Kalender!$B$81:$B$110,MAX(1,$F24)))),2,0))</f>
        <v>0</v>
      </c>
      <c r="MH24" s="5" t="n">
        <f aca="false">IF(Kalender!MH24&lt;&gt;1,0,IF(AND($B24&gt;0,INDEX(Kalender!MH$68:MH$77,MAX(1,$B24))&gt;INDEX(Kalender!$B$68:$B$77,MAX(1,$B24))),1,0)+IF(OR(AND($C24&gt;0,INDEX(Kalender!MH$81:MH$110,MAX(1,$C24))&gt;INDEX(Kalender!$B$81:$B$110,MAX(1,$C24))),AND($D24&gt;0,INDEX(Kalender!MH$81:MH$110,MAX(1,$D24))&gt;INDEX(Kalender!$B$81:$B$110,MAX(1,$D24))),AND($E24&gt;0,INDEX(Kalender!MH$81:MH$110,MAX(1,$E24))&gt;INDEX(Kalender!$B$81:$B$110,MAX(1,$E24))),AND($F24&gt;0,INDEX(Kalender!MH$81:MH$110,MAX(1,$F24))&gt;INDEX(Kalender!$B$81:$B$110,MAX(1,$F24)))),2,0))</f>
        <v>0</v>
      </c>
      <c r="MI24" s="5" t="n">
        <f aca="false">IF(Kalender!MI24&lt;&gt;1,0,IF(AND($B24&gt;0,INDEX(Kalender!MI$68:MI$77,MAX(1,$B24))&gt;INDEX(Kalender!$B$68:$B$77,MAX(1,$B24))),1,0)+IF(OR(AND($C24&gt;0,INDEX(Kalender!MI$81:MI$110,MAX(1,$C24))&gt;INDEX(Kalender!$B$81:$B$110,MAX(1,$C24))),AND($D24&gt;0,INDEX(Kalender!MI$81:MI$110,MAX(1,$D24))&gt;INDEX(Kalender!$B$81:$B$110,MAX(1,$D24))),AND($E24&gt;0,INDEX(Kalender!MI$81:MI$110,MAX(1,$E24))&gt;INDEX(Kalender!$B$81:$B$110,MAX(1,$E24))),AND($F24&gt;0,INDEX(Kalender!MI$81:MI$110,MAX(1,$F24))&gt;INDEX(Kalender!$B$81:$B$110,MAX(1,$F24)))),2,0))</f>
        <v>0</v>
      </c>
      <c r="MJ24" s="5" t="n">
        <f aca="false">IF(Kalender!MJ24&lt;&gt;1,0,IF(AND($B24&gt;0,INDEX(Kalender!MJ$68:MJ$77,MAX(1,$B24))&gt;INDEX(Kalender!$B$68:$B$77,MAX(1,$B24))),1,0)+IF(OR(AND($C24&gt;0,INDEX(Kalender!MJ$81:MJ$110,MAX(1,$C24))&gt;INDEX(Kalender!$B$81:$B$110,MAX(1,$C24))),AND($D24&gt;0,INDEX(Kalender!MJ$81:MJ$110,MAX(1,$D24))&gt;INDEX(Kalender!$B$81:$B$110,MAX(1,$D24))),AND($E24&gt;0,INDEX(Kalender!MJ$81:MJ$110,MAX(1,$E24))&gt;INDEX(Kalender!$B$81:$B$110,MAX(1,$E24))),AND($F24&gt;0,INDEX(Kalender!MJ$81:MJ$110,MAX(1,$F24))&gt;INDEX(Kalender!$B$81:$B$110,MAX(1,$F24)))),2,0))</f>
        <v>0</v>
      </c>
      <c r="MK24" s="5" t="n">
        <f aca="false">IF(Kalender!MK24&lt;&gt;1,0,IF(AND($B24&gt;0,INDEX(Kalender!MK$68:MK$77,MAX(1,$B24))&gt;INDEX(Kalender!$B$68:$B$77,MAX(1,$B24))),1,0)+IF(OR(AND($C24&gt;0,INDEX(Kalender!MK$81:MK$110,MAX(1,$C24))&gt;INDEX(Kalender!$B$81:$B$110,MAX(1,$C24))),AND($D24&gt;0,INDEX(Kalender!MK$81:MK$110,MAX(1,$D24))&gt;INDEX(Kalender!$B$81:$B$110,MAX(1,$D24))),AND($E24&gt;0,INDEX(Kalender!MK$81:MK$110,MAX(1,$E24))&gt;INDEX(Kalender!$B$81:$B$110,MAX(1,$E24))),AND($F24&gt;0,INDEX(Kalender!MK$81:MK$110,MAX(1,$F24))&gt;INDEX(Kalender!$B$81:$B$110,MAX(1,$F24)))),2,0))</f>
        <v>0</v>
      </c>
      <c r="ML24" s="5" t="n">
        <f aca="false">IF(Kalender!ML24&lt;&gt;1,0,IF(AND($B24&gt;0,INDEX(Kalender!ML$68:ML$77,MAX(1,$B24))&gt;INDEX(Kalender!$B$68:$B$77,MAX(1,$B24))),1,0)+IF(OR(AND($C24&gt;0,INDEX(Kalender!ML$81:ML$110,MAX(1,$C24))&gt;INDEX(Kalender!$B$81:$B$110,MAX(1,$C24))),AND($D24&gt;0,INDEX(Kalender!ML$81:ML$110,MAX(1,$D24))&gt;INDEX(Kalender!$B$81:$B$110,MAX(1,$D24))),AND($E24&gt;0,INDEX(Kalender!ML$81:ML$110,MAX(1,$E24))&gt;INDEX(Kalender!$B$81:$B$110,MAX(1,$E24))),AND($F24&gt;0,INDEX(Kalender!ML$81:ML$110,MAX(1,$F24))&gt;INDEX(Kalender!$B$81:$B$110,MAX(1,$F24)))),2,0))</f>
        <v>0</v>
      </c>
      <c r="MM24" s="5" t="n">
        <f aca="false">IF(Kalender!MM24&lt;&gt;1,0,IF(AND($B24&gt;0,INDEX(Kalender!MM$68:MM$77,MAX(1,$B24))&gt;INDEX(Kalender!$B$68:$B$77,MAX(1,$B24))),1,0)+IF(OR(AND($C24&gt;0,INDEX(Kalender!MM$81:MM$110,MAX(1,$C24))&gt;INDEX(Kalender!$B$81:$B$110,MAX(1,$C24))),AND($D24&gt;0,INDEX(Kalender!MM$81:MM$110,MAX(1,$D24))&gt;INDEX(Kalender!$B$81:$B$110,MAX(1,$D24))),AND($E24&gt;0,INDEX(Kalender!MM$81:MM$110,MAX(1,$E24))&gt;INDEX(Kalender!$B$81:$B$110,MAX(1,$E24))),AND($F24&gt;0,INDEX(Kalender!MM$81:MM$110,MAX(1,$F24))&gt;INDEX(Kalender!$B$81:$B$110,MAX(1,$F24)))),2,0))</f>
        <v>0</v>
      </c>
      <c r="MN24" s="5" t="n">
        <f aca="false">IF(Kalender!MN24&lt;&gt;1,0,IF(AND($B24&gt;0,INDEX(Kalender!MN$68:MN$77,MAX(1,$B24))&gt;INDEX(Kalender!$B$68:$B$77,MAX(1,$B24))),1,0)+IF(OR(AND($C24&gt;0,INDEX(Kalender!MN$81:MN$110,MAX(1,$C24))&gt;INDEX(Kalender!$B$81:$B$110,MAX(1,$C24))),AND($D24&gt;0,INDEX(Kalender!MN$81:MN$110,MAX(1,$D24))&gt;INDEX(Kalender!$B$81:$B$110,MAX(1,$D24))),AND($E24&gt;0,INDEX(Kalender!MN$81:MN$110,MAX(1,$E24))&gt;INDEX(Kalender!$B$81:$B$110,MAX(1,$E24))),AND($F24&gt;0,INDEX(Kalender!MN$81:MN$110,MAX(1,$F24))&gt;INDEX(Kalender!$B$81:$B$110,MAX(1,$F24)))),2,0))</f>
        <v>0</v>
      </c>
      <c r="MO24" s="5" t="n">
        <f aca="false">IF(Kalender!MO24&lt;&gt;1,0,IF(AND($B24&gt;0,INDEX(Kalender!MO$68:MO$77,MAX(1,$B24))&gt;INDEX(Kalender!$B$68:$B$77,MAX(1,$B24))),1,0)+IF(OR(AND($C24&gt;0,INDEX(Kalender!MO$81:MO$110,MAX(1,$C24))&gt;INDEX(Kalender!$B$81:$B$110,MAX(1,$C24))),AND($D24&gt;0,INDEX(Kalender!MO$81:MO$110,MAX(1,$D24))&gt;INDEX(Kalender!$B$81:$B$110,MAX(1,$D24))),AND($E24&gt;0,INDEX(Kalender!MO$81:MO$110,MAX(1,$E24))&gt;INDEX(Kalender!$B$81:$B$110,MAX(1,$E24))),AND($F24&gt;0,INDEX(Kalender!MO$81:MO$110,MAX(1,$F24))&gt;INDEX(Kalender!$B$81:$B$110,MAX(1,$F24)))),2,0))</f>
        <v>0</v>
      </c>
      <c r="MP24" s="5" t="n">
        <f aca="false">IF(Kalender!MP24&lt;&gt;1,0,IF(AND($B24&gt;0,INDEX(Kalender!MP$68:MP$77,MAX(1,$B24))&gt;INDEX(Kalender!$B$68:$B$77,MAX(1,$B24))),1,0)+IF(OR(AND($C24&gt;0,INDEX(Kalender!MP$81:MP$110,MAX(1,$C24))&gt;INDEX(Kalender!$B$81:$B$110,MAX(1,$C24))),AND($D24&gt;0,INDEX(Kalender!MP$81:MP$110,MAX(1,$D24))&gt;INDEX(Kalender!$B$81:$B$110,MAX(1,$D24))),AND($E24&gt;0,INDEX(Kalender!MP$81:MP$110,MAX(1,$E24))&gt;INDEX(Kalender!$B$81:$B$110,MAX(1,$E24))),AND($F24&gt;0,INDEX(Kalender!MP$81:MP$110,MAX(1,$F24))&gt;INDEX(Kalender!$B$81:$B$110,MAX(1,$F24)))),2,0))</f>
        <v>0</v>
      </c>
      <c r="MQ24" s="5" t="n">
        <f aca="false">IF(Kalender!MQ24&lt;&gt;1,0,IF(AND($B24&gt;0,INDEX(Kalender!MQ$68:MQ$77,MAX(1,$B24))&gt;INDEX(Kalender!$B$68:$B$77,MAX(1,$B24))),1,0)+IF(OR(AND($C24&gt;0,INDEX(Kalender!MQ$81:MQ$110,MAX(1,$C24))&gt;INDEX(Kalender!$B$81:$B$110,MAX(1,$C24))),AND($D24&gt;0,INDEX(Kalender!MQ$81:MQ$110,MAX(1,$D24))&gt;INDEX(Kalender!$B$81:$B$110,MAX(1,$D24))),AND($E24&gt;0,INDEX(Kalender!MQ$81:MQ$110,MAX(1,$E24))&gt;INDEX(Kalender!$B$81:$B$110,MAX(1,$E24))),AND($F24&gt;0,INDEX(Kalender!MQ$81:MQ$110,MAX(1,$F24))&gt;INDEX(Kalender!$B$81:$B$110,MAX(1,$F24)))),2,0))</f>
        <v>0</v>
      </c>
      <c r="MR24" s="5" t="n">
        <f aca="false">IF(Kalender!MR24&lt;&gt;1,0,IF(AND($B24&gt;0,INDEX(Kalender!MR$68:MR$77,MAX(1,$B24))&gt;INDEX(Kalender!$B$68:$B$77,MAX(1,$B24))),1,0)+IF(OR(AND($C24&gt;0,INDEX(Kalender!MR$81:MR$110,MAX(1,$C24))&gt;INDEX(Kalender!$B$81:$B$110,MAX(1,$C24))),AND($D24&gt;0,INDEX(Kalender!MR$81:MR$110,MAX(1,$D24))&gt;INDEX(Kalender!$B$81:$B$110,MAX(1,$D24))),AND($E24&gt;0,INDEX(Kalender!MR$81:MR$110,MAX(1,$E24))&gt;INDEX(Kalender!$B$81:$B$110,MAX(1,$E24))),AND($F24&gt;0,INDEX(Kalender!MR$81:MR$110,MAX(1,$F24))&gt;INDEX(Kalender!$B$81:$B$110,MAX(1,$F24)))),2,0))</f>
        <v>0</v>
      </c>
      <c r="MS24" s="5" t="n">
        <f aca="false">IF(Kalender!MS24&lt;&gt;1,0,IF(AND($B24&gt;0,INDEX(Kalender!MS$68:MS$77,MAX(1,$B24))&gt;INDEX(Kalender!$B$68:$B$77,MAX(1,$B24))),1,0)+IF(OR(AND($C24&gt;0,INDEX(Kalender!MS$81:MS$110,MAX(1,$C24))&gt;INDEX(Kalender!$B$81:$B$110,MAX(1,$C24))),AND($D24&gt;0,INDEX(Kalender!MS$81:MS$110,MAX(1,$D24))&gt;INDEX(Kalender!$B$81:$B$110,MAX(1,$D24))),AND($E24&gt;0,INDEX(Kalender!MS$81:MS$110,MAX(1,$E24))&gt;INDEX(Kalender!$B$81:$B$110,MAX(1,$E24))),AND($F24&gt;0,INDEX(Kalender!MS$81:MS$110,MAX(1,$F24))&gt;INDEX(Kalender!$B$81:$B$110,MAX(1,$F24)))),2,0))</f>
        <v>0</v>
      </c>
      <c r="MT24" s="5" t="n">
        <f aca="false">IF(Kalender!MT24&lt;&gt;1,0,IF(AND($B24&gt;0,INDEX(Kalender!MT$68:MT$77,MAX(1,$B24))&gt;INDEX(Kalender!$B$68:$B$77,MAX(1,$B24))),1,0)+IF(OR(AND($C24&gt;0,INDEX(Kalender!MT$81:MT$110,MAX(1,$C24))&gt;INDEX(Kalender!$B$81:$B$110,MAX(1,$C24))),AND($D24&gt;0,INDEX(Kalender!MT$81:MT$110,MAX(1,$D24))&gt;INDEX(Kalender!$B$81:$B$110,MAX(1,$D24))),AND($E24&gt;0,INDEX(Kalender!MT$81:MT$110,MAX(1,$E24))&gt;INDEX(Kalender!$B$81:$B$110,MAX(1,$E24))),AND($F24&gt;0,INDEX(Kalender!MT$81:MT$110,MAX(1,$F24))&gt;INDEX(Kalender!$B$81:$B$110,MAX(1,$F24)))),2,0))</f>
        <v>0</v>
      </c>
      <c r="MU24" s="5" t="n">
        <f aca="false">IF(Kalender!MU24&lt;&gt;1,0,IF(AND($B24&gt;0,INDEX(Kalender!MU$68:MU$77,MAX(1,$B24))&gt;INDEX(Kalender!$B$68:$B$77,MAX(1,$B24))),1,0)+IF(OR(AND($C24&gt;0,INDEX(Kalender!MU$81:MU$110,MAX(1,$C24))&gt;INDEX(Kalender!$B$81:$B$110,MAX(1,$C24))),AND($D24&gt;0,INDEX(Kalender!MU$81:MU$110,MAX(1,$D24))&gt;INDEX(Kalender!$B$81:$B$110,MAX(1,$D24))),AND($E24&gt;0,INDEX(Kalender!MU$81:MU$110,MAX(1,$E24))&gt;INDEX(Kalender!$B$81:$B$110,MAX(1,$E24))),AND($F24&gt;0,INDEX(Kalender!MU$81:MU$110,MAX(1,$F24))&gt;INDEX(Kalender!$B$81:$B$110,MAX(1,$F24)))),2,0))</f>
        <v>0</v>
      </c>
      <c r="MV24" s="5" t="n">
        <f aca="false">IF(Kalender!MV24&lt;&gt;1,0,IF(AND($B24&gt;0,INDEX(Kalender!MV$68:MV$77,MAX(1,$B24))&gt;INDEX(Kalender!$B$68:$B$77,MAX(1,$B24))),1,0)+IF(OR(AND($C24&gt;0,INDEX(Kalender!MV$81:MV$110,MAX(1,$C24))&gt;INDEX(Kalender!$B$81:$B$110,MAX(1,$C24))),AND($D24&gt;0,INDEX(Kalender!MV$81:MV$110,MAX(1,$D24))&gt;INDEX(Kalender!$B$81:$B$110,MAX(1,$D24))),AND($E24&gt;0,INDEX(Kalender!MV$81:MV$110,MAX(1,$E24))&gt;INDEX(Kalender!$B$81:$B$110,MAX(1,$E24))),AND($F24&gt;0,INDEX(Kalender!MV$81:MV$110,MAX(1,$F24))&gt;INDEX(Kalender!$B$81:$B$110,MAX(1,$F24)))),2,0))</f>
        <v>0</v>
      </c>
      <c r="MW24" s="5" t="n">
        <f aca="false">IF(Kalender!MW24&lt;&gt;1,0,IF(AND($B24&gt;0,INDEX(Kalender!MW$68:MW$77,MAX(1,$B24))&gt;INDEX(Kalender!$B$68:$B$77,MAX(1,$B24))),1,0)+IF(OR(AND($C24&gt;0,INDEX(Kalender!MW$81:MW$110,MAX(1,$C24))&gt;INDEX(Kalender!$B$81:$B$110,MAX(1,$C24))),AND($D24&gt;0,INDEX(Kalender!MW$81:MW$110,MAX(1,$D24))&gt;INDEX(Kalender!$B$81:$B$110,MAX(1,$D24))),AND($E24&gt;0,INDEX(Kalender!MW$81:MW$110,MAX(1,$E24))&gt;INDEX(Kalender!$B$81:$B$110,MAX(1,$E24))),AND($F24&gt;0,INDEX(Kalender!MW$81:MW$110,MAX(1,$F24))&gt;INDEX(Kalender!$B$81:$B$110,MAX(1,$F24)))),2,0))</f>
        <v>0</v>
      </c>
      <c r="MX24" s="5" t="n">
        <f aca="false">IF(Kalender!MX24&lt;&gt;1,0,IF(AND($B24&gt;0,INDEX(Kalender!MX$68:MX$77,MAX(1,$B24))&gt;INDEX(Kalender!$B$68:$B$77,MAX(1,$B24))),1,0)+IF(OR(AND($C24&gt;0,INDEX(Kalender!MX$81:MX$110,MAX(1,$C24))&gt;INDEX(Kalender!$B$81:$B$110,MAX(1,$C24))),AND($D24&gt;0,INDEX(Kalender!MX$81:MX$110,MAX(1,$D24))&gt;INDEX(Kalender!$B$81:$B$110,MAX(1,$D24))),AND($E24&gt;0,INDEX(Kalender!MX$81:MX$110,MAX(1,$E24))&gt;INDEX(Kalender!$B$81:$B$110,MAX(1,$E24))),AND($F24&gt;0,INDEX(Kalender!MX$81:MX$110,MAX(1,$F24))&gt;INDEX(Kalender!$B$81:$B$110,MAX(1,$F24)))),2,0))</f>
        <v>0</v>
      </c>
      <c r="MY24" s="5" t="n">
        <f aca="false">IF(Kalender!MY24&lt;&gt;1,0,IF(AND($B24&gt;0,INDEX(Kalender!MY$68:MY$77,MAX(1,$B24))&gt;INDEX(Kalender!$B$68:$B$77,MAX(1,$B24))),1,0)+IF(OR(AND($C24&gt;0,INDEX(Kalender!MY$81:MY$110,MAX(1,$C24))&gt;INDEX(Kalender!$B$81:$B$110,MAX(1,$C24))),AND($D24&gt;0,INDEX(Kalender!MY$81:MY$110,MAX(1,$D24))&gt;INDEX(Kalender!$B$81:$B$110,MAX(1,$D24))),AND($E24&gt;0,INDEX(Kalender!MY$81:MY$110,MAX(1,$E24))&gt;INDEX(Kalender!$B$81:$B$110,MAX(1,$E24))),AND($F24&gt;0,INDEX(Kalender!MY$81:MY$110,MAX(1,$F24))&gt;INDEX(Kalender!$B$81:$B$110,MAX(1,$F24)))),2,0))</f>
        <v>0</v>
      </c>
      <c r="MZ24" s="5" t="n">
        <f aca="false">IF(Kalender!MZ24&lt;&gt;1,0,IF(AND($B24&gt;0,INDEX(Kalender!MZ$68:MZ$77,MAX(1,$B24))&gt;INDEX(Kalender!$B$68:$B$77,MAX(1,$B24))),1,0)+IF(OR(AND($C24&gt;0,INDEX(Kalender!MZ$81:MZ$110,MAX(1,$C24))&gt;INDEX(Kalender!$B$81:$B$110,MAX(1,$C24))),AND($D24&gt;0,INDEX(Kalender!MZ$81:MZ$110,MAX(1,$D24))&gt;INDEX(Kalender!$B$81:$B$110,MAX(1,$D24))),AND($E24&gt;0,INDEX(Kalender!MZ$81:MZ$110,MAX(1,$E24))&gt;INDEX(Kalender!$B$81:$B$110,MAX(1,$E24))),AND($F24&gt;0,INDEX(Kalender!MZ$81:MZ$110,MAX(1,$F24))&gt;INDEX(Kalender!$B$81:$B$110,MAX(1,$F24)))),2,0))</f>
        <v>0</v>
      </c>
      <c r="NA24" s="5" t="n">
        <f aca="false">IF(Kalender!NA24&lt;&gt;1,0,IF(AND($B24&gt;0,INDEX(Kalender!NA$68:NA$77,MAX(1,$B24))&gt;INDEX(Kalender!$B$68:$B$77,MAX(1,$B24))),1,0)+IF(OR(AND($C24&gt;0,INDEX(Kalender!NA$81:NA$110,MAX(1,$C24))&gt;INDEX(Kalender!$B$81:$B$110,MAX(1,$C24))),AND($D24&gt;0,INDEX(Kalender!NA$81:NA$110,MAX(1,$D24))&gt;INDEX(Kalender!$B$81:$B$110,MAX(1,$D24))),AND($E24&gt;0,INDEX(Kalender!NA$81:NA$110,MAX(1,$E24))&gt;INDEX(Kalender!$B$81:$B$110,MAX(1,$E24))),AND($F24&gt;0,INDEX(Kalender!NA$81:NA$110,MAX(1,$F24))&gt;INDEX(Kalender!$B$81:$B$110,MAX(1,$F24)))),2,0))</f>
        <v>0</v>
      </c>
      <c r="NB24" s="5" t="n">
        <f aca="false">IF(Kalender!NB24&lt;&gt;1,0,IF(AND($B24&gt;0,INDEX(Kalender!NB$68:NB$77,MAX(1,$B24))&gt;INDEX(Kalender!$B$68:$B$77,MAX(1,$B24))),1,0)+IF(OR(AND($C24&gt;0,INDEX(Kalender!NB$81:NB$110,MAX(1,$C24))&gt;INDEX(Kalender!$B$81:$B$110,MAX(1,$C24))),AND($D24&gt;0,INDEX(Kalender!NB$81:NB$110,MAX(1,$D24))&gt;INDEX(Kalender!$B$81:$B$110,MAX(1,$D24))),AND($E24&gt;0,INDEX(Kalender!NB$81:NB$110,MAX(1,$E24))&gt;INDEX(Kalender!$B$81:$B$110,MAX(1,$E24))),AND($F24&gt;0,INDEX(Kalender!NB$81:NB$110,MAX(1,$F24))&gt;INDEX(Kalender!$B$81:$B$110,MAX(1,$F24)))),2,0))</f>
        <v>0</v>
      </c>
      <c r="NC24" s="5" t="n">
        <f aca="false">IF(Kalender!NC24&lt;&gt;1,0,IF(AND($B24&gt;0,INDEX(Kalender!NC$68:NC$77,MAX(1,$B24))&gt;INDEX(Kalender!$B$68:$B$77,MAX(1,$B24))),1,0)+IF(OR(AND($C24&gt;0,INDEX(Kalender!NC$81:NC$110,MAX(1,$C24))&gt;INDEX(Kalender!$B$81:$B$110,MAX(1,$C24))),AND($D24&gt;0,INDEX(Kalender!NC$81:NC$110,MAX(1,$D24))&gt;INDEX(Kalender!$B$81:$B$110,MAX(1,$D24))),AND($E24&gt;0,INDEX(Kalender!NC$81:NC$110,MAX(1,$E24))&gt;INDEX(Kalender!$B$81:$B$110,MAX(1,$E24))),AND($F24&gt;0,INDEX(Kalender!NC$81:NC$110,MAX(1,$F24))&gt;INDEX(Kalender!$B$81:$B$110,MAX(1,$F24)))),2,0))</f>
        <v>0</v>
      </c>
      <c r="ND24" s="5" t="n">
        <f aca="false">IF(Kalender!ND24&lt;&gt;1,0,IF(AND($B24&gt;0,INDEX(Kalender!ND$68:ND$77,MAX(1,$B24))&gt;INDEX(Kalender!$B$68:$B$77,MAX(1,$B24))),1,0)+IF(OR(AND($C24&gt;0,INDEX(Kalender!ND$81:ND$110,MAX(1,$C24))&gt;INDEX(Kalender!$B$81:$B$110,MAX(1,$C24))),AND($D24&gt;0,INDEX(Kalender!ND$81:ND$110,MAX(1,$D24))&gt;INDEX(Kalender!$B$81:$B$110,MAX(1,$D24))),AND($E24&gt;0,INDEX(Kalender!ND$81:ND$110,MAX(1,$E24))&gt;INDEX(Kalender!$B$81:$B$110,MAX(1,$E24))),AND($F24&gt;0,INDEX(Kalender!ND$81:ND$110,MAX(1,$F24))&gt;INDEX(Kalender!$B$81:$B$110,MAX(1,$F24)))),2,0))</f>
        <v>0</v>
      </c>
      <c r="NE24" s="5" t="n">
        <f aca="false">IF(Kalender!NE24&lt;&gt;1,0,IF(AND($B24&gt;0,INDEX(Kalender!NE$68:NE$77,MAX(1,$B24))&gt;INDEX(Kalender!$B$68:$B$77,MAX(1,$B24))),1,0)+IF(OR(AND($C24&gt;0,INDEX(Kalender!NE$81:NE$110,MAX(1,$C24))&gt;INDEX(Kalender!$B$81:$B$110,MAX(1,$C24))),AND($D24&gt;0,INDEX(Kalender!NE$81:NE$110,MAX(1,$D24))&gt;INDEX(Kalender!$B$81:$B$110,MAX(1,$D24))),AND($E24&gt;0,INDEX(Kalender!NE$81:NE$110,MAX(1,$E24))&gt;INDEX(Kalender!$B$81:$B$110,MAX(1,$E24))),AND($F24&gt;0,INDEX(Kalender!NE$81:NE$110,MAX(1,$F24))&gt;INDEX(Kalender!$B$81:$B$110,MAX(1,$F24)))),2,0))</f>
        <v>0</v>
      </c>
      <c r="NF24" s="5" t="n">
        <f aca="false">IF(Kalender!NF24&lt;&gt;1,0,IF(AND($B24&gt;0,INDEX(Kalender!NF$68:NF$77,MAX(1,$B24))&gt;INDEX(Kalender!$B$68:$B$77,MAX(1,$B24))),1,0)+IF(OR(AND($C24&gt;0,INDEX(Kalender!NF$81:NF$110,MAX(1,$C24))&gt;INDEX(Kalender!$B$81:$B$110,MAX(1,$C24))),AND($D24&gt;0,INDEX(Kalender!NF$81:NF$110,MAX(1,$D24))&gt;INDEX(Kalender!$B$81:$B$110,MAX(1,$D24))),AND($E24&gt;0,INDEX(Kalender!NF$81:NF$110,MAX(1,$E24))&gt;INDEX(Kalender!$B$81:$B$110,MAX(1,$E24))),AND($F24&gt;0,INDEX(Kalender!NF$81:NF$110,MAX(1,$F24))&gt;INDEX(Kalender!$B$81:$B$110,MAX(1,$F24)))),2,0))</f>
        <v>0</v>
      </c>
      <c r="NG24" s="5" t="n">
        <f aca="false">IF(Kalender!NG24&lt;&gt;1,0,IF(AND($B24&gt;0,INDEX(Kalender!NG$68:NG$77,MAX(1,$B24))&gt;INDEX(Kalender!$B$68:$B$77,MAX(1,$B24))),1,0)+IF(OR(AND($C24&gt;0,INDEX(Kalender!NG$81:NG$110,MAX(1,$C24))&gt;INDEX(Kalender!$B$81:$B$110,MAX(1,$C24))),AND($D24&gt;0,INDEX(Kalender!NG$81:NG$110,MAX(1,$D24))&gt;INDEX(Kalender!$B$81:$B$110,MAX(1,$D24))),AND($E24&gt;0,INDEX(Kalender!NG$81:NG$110,MAX(1,$E24))&gt;INDEX(Kalender!$B$81:$B$110,MAX(1,$E24))),AND($F24&gt;0,INDEX(Kalender!NG$81:NG$110,MAX(1,$F24))&gt;INDEX(Kalender!$B$81:$B$110,MAX(1,$F24)))),2,0))</f>
        <v>0</v>
      </c>
      <c r="NH24" s="5" t="n">
        <f aca="false">IF(Kalender!NH24&lt;&gt;1,0,IF(AND($B24&gt;0,INDEX(Kalender!NH$68:NH$77,MAX(1,$B24))&gt;INDEX(Kalender!$B$68:$B$77,MAX(1,$B24))),1,0)+IF(OR(AND($C24&gt;0,INDEX(Kalender!NH$81:NH$110,MAX(1,$C24))&gt;INDEX(Kalender!$B$81:$B$110,MAX(1,$C24))),AND($D24&gt;0,INDEX(Kalender!NH$81:NH$110,MAX(1,$D24))&gt;INDEX(Kalender!$B$81:$B$110,MAX(1,$D24))),AND($E24&gt;0,INDEX(Kalender!NH$81:NH$110,MAX(1,$E24))&gt;INDEX(Kalender!$B$81:$B$110,MAX(1,$E24))),AND($F24&gt;0,INDEX(Kalender!NH$81:NH$110,MAX(1,$F24))&gt;INDEX(Kalender!$B$81:$B$110,MAX(1,$F24)))),2,0))</f>
        <v>0</v>
      </c>
    </row>
    <row r="25" customFormat="false" ht="15" hidden="false" customHeight="false" outlineLevel="0" collapsed="false">
      <c r="A25" s="5" t="str">
        <f aca="false">Kalender!A25</f>
        <v/>
      </c>
      <c r="B25" s="5" t="n">
        <f aca="false">IFERROR(MATCH(Kalender!$B25,Kalender!$A$68:$A$77,0),0)</f>
        <v>5</v>
      </c>
      <c r="C25" s="5" t="n">
        <f aca="false">IF(Kalender!C25="",0,IFERROR(MATCH(Kalender!C25,Kalender!$A$81:$A$110,0),0))</f>
        <v>0</v>
      </c>
      <c r="D25" s="5" t="n">
        <f aca="false">IF(Kalender!D25="",0,IFERROR(MATCH(Kalender!D25,Kalender!$A$81:$A$110,0),0))</f>
        <v>0</v>
      </c>
      <c r="E25" s="5" t="n">
        <f aca="false">IF(Kalender!E25="",0,IFERROR(MATCH(Kalender!E25,Kalender!$A$81:$A$110,0),0))</f>
        <v>0</v>
      </c>
      <c r="F25" s="5" t="n">
        <f aca="false">IF(Kalender!F25="",0,IFERROR(MATCH(Kalender!F25,Kalender!$A$81:$A$110,0),0))</f>
        <v>0</v>
      </c>
      <c r="G25" s="5" t="n">
        <f aca="false">IF(Kalender!G25&lt;&gt;1,0,IF(AND($B25&gt;0,INDEX(Kalender!G$68:G$77,MAX(1,$B25))&gt;INDEX(Kalender!$B$68:$B$77,MAX(1,$B25))),1,0)+IF(OR(AND($C25&gt;0,INDEX(Kalender!G$81:G$110,MAX(1,$C25))&gt;INDEX(Kalender!$B$81:$B$110,MAX(1,$C25))),AND($D25&gt;0,INDEX(Kalender!G$81:G$110,MAX(1,$D25))&gt;INDEX(Kalender!$B$81:$B$110,MAX(1,$D25))),AND($E25&gt;0,INDEX(Kalender!G$81:G$110,MAX(1,$E25))&gt;INDEX(Kalender!$B$81:$B$110,MAX(1,$E25))),AND($F25&gt;0,INDEX(Kalender!G$81:G$110,MAX(1,$F25))&gt;INDEX(Kalender!$B$81:$B$110,MAX(1,$F25)))),2,0))</f>
        <v>0</v>
      </c>
      <c r="H25" s="5" t="n">
        <f aca="false">IF(Kalender!H25&lt;&gt;1,0,IF(AND($B25&gt;0,INDEX(Kalender!H$68:H$77,MAX(1,$B25))&gt;INDEX(Kalender!$B$68:$B$77,MAX(1,$B25))),1,0)+IF(OR(AND($C25&gt;0,INDEX(Kalender!H$81:H$110,MAX(1,$C25))&gt;INDEX(Kalender!$B$81:$B$110,MAX(1,$C25))),AND($D25&gt;0,INDEX(Kalender!H$81:H$110,MAX(1,$D25))&gt;INDEX(Kalender!$B$81:$B$110,MAX(1,$D25))),AND($E25&gt;0,INDEX(Kalender!H$81:H$110,MAX(1,$E25))&gt;INDEX(Kalender!$B$81:$B$110,MAX(1,$E25))),AND($F25&gt;0,INDEX(Kalender!H$81:H$110,MAX(1,$F25))&gt;INDEX(Kalender!$B$81:$B$110,MAX(1,$F25)))),2,0))</f>
        <v>0</v>
      </c>
      <c r="I25" s="5" t="n">
        <f aca="false">IF(Kalender!I25&lt;&gt;1,0,IF(AND($B25&gt;0,INDEX(Kalender!I$68:I$77,MAX(1,$B25))&gt;INDEX(Kalender!$B$68:$B$77,MAX(1,$B25))),1,0)+IF(OR(AND($C25&gt;0,INDEX(Kalender!I$81:I$110,MAX(1,$C25))&gt;INDEX(Kalender!$B$81:$B$110,MAX(1,$C25))),AND($D25&gt;0,INDEX(Kalender!I$81:I$110,MAX(1,$D25))&gt;INDEX(Kalender!$B$81:$B$110,MAX(1,$D25))),AND($E25&gt;0,INDEX(Kalender!I$81:I$110,MAX(1,$E25))&gt;INDEX(Kalender!$B$81:$B$110,MAX(1,$E25))),AND($F25&gt;0,INDEX(Kalender!I$81:I$110,MAX(1,$F25))&gt;INDEX(Kalender!$B$81:$B$110,MAX(1,$F25)))),2,0))</f>
        <v>0</v>
      </c>
      <c r="J25" s="5" t="n">
        <f aca="false">IF(Kalender!J25&lt;&gt;1,0,IF(AND($B25&gt;0,INDEX(Kalender!J$68:J$77,MAX(1,$B25))&gt;INDEX(Kalender!$B$68:$B$77,MAX(1,$B25))),1,0)+IF(OR(AND($C25&gt;0,INDEX(Kalender!J$81:J$110,MAX(1,$C25))&gt;INDEX(Kalender!$B$81:$B$110,MAX(1,$C25))),AND($D25&gt;0,INDEX(Kalender!J$81:J$110,MAX(1,$D25))&gt;INDEX(Kalender!$B$81:$B$110,MAX(1,$D25))),AND($E25&gt;0,INDEX(Kalender!J$81:J$110,MAX(1,$E25))&gt;INDEX(Kalender!$B$81:$B$110,MAX(1,$E25))),AND($F25&gt;0,INDEX(Kalender!J$81:J$110,MAX(1,$F25))&gt;INDEX(Kalender!$B$81:$B$110,MAX(1,$F25)))),2,0))</f>
        <v>0</v>
      </c>
      <c r="K25" s="5" t="n">
        <f aca="false">IF(Kalender!K25&lt;&gt;1,0,IF(AND($B25&gt;0,INDEX(Kalender!K$68:K$77,MAX(1,$B25))&gt;INDEX(Kalender!$B$68:$B$77,MAX(1,$B25))),1,0)+IF(OR(AND($C25&gt;0,INDEX(Kalender!K$81:K$110,MAX(1,$C25))&gt;INDEX(Kalender!$B$81:$B$110,MAX(1,$C25))),AND($D25&gt;0,INDEX(Kalender!K$81:K$110,MAX(1,$D25))&gt;INDEX(Kalender!$B$81:$B$110,MAX(1,$D25))),AND($E25&gt;0,INDEX(Kalender!K$81:K$110,MAX(1,$E25))&gt;INDEX(Kalender!$B$81:$B$110,MAX(1,$E25))),AND($F25&gt;0,INDEX(Kalender!K$81:K$110,MAX(1,$F25))&gt;INDEX(Kalender!$B$81:$B$110,MAX(1,$F25)))),2,0))</f>
        <v>0</v>
      </c>
      <c r="L25" s="5" t="n">
        <f aca="false">IF(Kalender!L25&lt;&gt;1,0,IF(AND($B25&gt;0,INDEX(Kalender!L$68:L$77,MAX(1,$B25))&gt;INDEX(Kalender!$B$68:$B$77,MAX(1,$B25))),1,0)+IF(OR(AND($C25&gt;0,INDEX(Kalender!L$81:L$110,MAX(1,$C25))&gt;INDEX(Kalender!$B$81:$B$110,MAX(1,$C25))),AND($D25&gt;0,INDEX(Kalender!L$81:L$110,MAX(1,$D25))&gt;INDEX(Kalender!$B$81:$B$110,MAX(1,$D25))),AND($E25&gt;0,INDEX(Kalender!L$81:L$110,MAX(1,$E25))&gt;INDEX(Kalender!$B$81:$B$110,MAX(1,$E25))),AND($F25&gt;0,INDEX(Kalender!L$81:L$110,MAX(1,$F25))&gt;INDEX(Kalender!$B$81:$B$110,MAX(1,$F25)))),2,0))</f>
        <v>0</v>
      </c>
      <c r="M25" s="5" t="n">
        <f aca="false">IF(Kalender!M25&lt;&gt;1,0,IF(AND($B25&gt;0,INDEX(Kalender!M$68:M$77,MAX(1,$B25))&gt;INDEX(Kalender!$B$68:$B$77,MAX(1,$B25))),1,0)+IF(OR(AND($C25&gt;0,INDEX(Kalender!M$81:M$110,MAX(1,$C25))&gt;INDEX(Kalender!$B$81:$B$110,MAX(1,$C25))),AND($D25&gt;0,INDEX(Kalender!M$81:M$110,MAX(1,$D25))&gt;INDEX(Kalender!$B$81:$B$110,MAX(1,$D25))),AND($E25&gt;0,INDEX(Kalender!M$81:M$110,MAX(1,$E25))&gt;INDEX(Kalender!$B$81:$B$110,MAX(1,$E25))),AND($F25&gt;0,INDEX(Kalender!M$81:M$110,MAX(1,$F25))&gt;INDEX(Kalender!$B$81:$B$110,MAX(1,$F25)))),2,0))</f>
        <v>0</v>
      </c>
      <c r="N25" s="5" t="n">
        <f aca="false">IF(Kalender!N25&lt;&gt;1,0,IF(AND($B25&gt;0,INDEX(Kalender!N$68:N$77,MAX(1,$B25))&gt;INDEX(Kalender!$B$68:$B$77,MAX(1,$B25))),1,0)+IF(OR(AND($C25&gt;0,INDEX(Kalender!N$81:N$110,MAX(1,$C25))&gt;INDEX(Kalender!$B$81:$B$110,MAX(1,$C25))),AND($D25&gt;0,INDEX(Kalender!N$81:N$110,MAX(1,$D25))&gt;INDEX(Kalender!$B$81:$B$110,MAX(1,$D25))),AND($E25&gt;0,INDEX(Kalender!N$81:N$110,MAX(1,$E25))&gt;INDEX(Kalender!$B$81:$B$110,MAX(1,$E25))),AND($F25&gt;0,INDEX(Kalender!N$81:N$110,MAX(1,$F25))&gt;INDEX(Kalender!$B$81:$B$110,MAX(1,$F25)))),2,0))</f>
        <v>0</v>
      </c>
      <c r="O25" s="5" t="n">
        <f aca="false">IF(Kalender!O25&lt;&gt;1,0,IF(AND($B25&gt;0,INDEX(Kalender!O$68:O$77,MAX(1,$B25))&gt;INDEX(Kalender!$B$68:$B$77,MAX(1,$B25))),1,0)+IF(OR(AND($C25&gt;0,INDEX(Kalender!O$81:O$110,MAX(1,$C25))&gt;INDEX(Kalender!$B$81:$B$110,MAX(1,$C25))),AND($D25&gt;0,INDEX(Kalender!O$81:O$110,MAX(1,$D25))&gt;INDEX(Kalender!$B$81:$B$110,MAX(1,$D25))),AND($E25&gt;0,INDEX(Kalender!O$81:O$110,MAX(1,$E25))&gt;INDEX(Kalender!$B$81:$B$110,MAX(1,$E25))),AND($F25&gt;0,INDEX(Kalender!O$81:O$110,MAX(1,$F25))&gt;INDEX(Kalender!$B$81:$B$110,MAX(1,$F25)))),2,0))</f>
        <v>0</v>
      </c>
      <c r="P25" s="5" t="n">
        <f aca="false">IF(Kalender!P25&lt;&gt;1,0,IF(AND($B25&gt;0,INDEX(Kalender!P$68:P$77,MAX(1,$B25))&gt;INDEX(Kalender!$B$68:$B$77,MAX(1,$B25))),1,0)+IF(OR(AND($C25&gt;0,INDEX(Kalender!P$81:P$110,MAX(1,$C25))&gt;INDEX(Kalender!$B$81:$B$110,MAX(1,$C25))),AND($D25&gt;0,INDEX(Kalender!P$81:P$110,MAX(1,$D25))&gt;INDEX(Kalender!$B$81:$B$110,MAX(1,$D25))),AND($E25&gt;0,INDEX(Kalender!P$81:P$110,MAX(1,$E25))&gt;INDEX(Kalender!$B$81:$B$110,MAX(1,$E25))),AND($F25&gt;0,INDEX(Kalender!P$81:P$110,MAX(1,$F25))&gt;INDEX(Kalender!$B$81:$B$110,MAX(1,$F25)))),2,0))</f>
        <v>0</v>
      </c>
      <c r="Q25" s="5" t="n">
        <f aca="false">IF(Kalender!Q25&lt;&gt;1,0,IF(AND($B25&gt;0,INDEX(Kalender!Q$68:Q$77,MAX(1,$B25))&gt;INDEX(Kalender!$B$68:$B$77,MAX(1,$B25))),1,0)+IF(OR(AND($C25&gt;0,INDEX(Kalender!Q$81:Q$110,MAX(1,$C25))&gt;INDEX(Kalender!$B$81:$B$110,MAX(1,$C25))),AND($D25&gt;0,INDEX(Kalender!Q$81:Q$110,MAX(1,$D25))&gt;INDEX(Kalender!$B$81:$B$110,MAX(1,$D25))),AND($E25&gt;0,INDEX(Kalender!Q$81:Q$110,MAX(1,$E25))&gt;INDEX(Kalender!$B$81:$B$110,MAX(1,$E25))),AND($F25&gt;0,INDEX(Kalender!Q$81:Q$110,MAX(1,$F25))&gt;INDEX(Kalender!$B$81:$B$110,MAX(1,$F25)))),2,0))</f>
        <v>0</v>
      </c>
      <c r="R25" s="5" t="n">
        <f aca="false">IF(Kalender!R25&lt;&gt;1,0,IF(AND($B25&gt;0,INDEX(Kalender!R$68:R$77,MAX(1,$B25))&gt;INDEX(Kalender!$B$68:$B$77,MAX(1,$B25))),1,0)+IF(OR(AND($C25&gt;0,INDEX(Kalender!R$81:R$110,MAX(1,$C25))&gt;INDEX(Kalender!$B$81:$B$110,MAX(1,$C25))),AND($D25&gt;0,INDEX(Kalender!R$81:R$110,MAX(1,$D25))&gt;INDEX(Kalender!$B$81:$B$110,MAX(1,$D25))),AND($E25&gt;0,INDEX(Kalender!R$81:R$110,MAX(1,$E25))&gt;INDEX(Kalender!$B$81:$B$110,MAX(1,$E25))),AND($F25&gt;0,INDEX(Kalender!R$81:R$110,MAX(1,$F25))&gt;INDEX(Kalender!$B$81:$B$110,MAX(1,$F25)))),2,0))</f>
        <v>0</v>
      </c>
      <c r="S25" s="5" t="n">
        <f aca="false">IF(Kalender!S25&lt;&gt;1,0,IF(AND($B25&gt;0,INDEX(Kalender!S$68:S$77,MAX(1,$B25))&gt;INDEX(Kalender!$B$68:$B$77,MAX(1,$B25))),1,0)+IF(OR(AND($C25&gt;0,INDEX(Kalender!S$81:S$110,MAX(1,$C25))&gt;INDEX(Kalender!$B$81:$B$110,MAX(1,$C25))),AND($D25&gt;0,INDEX(Kalender!S$81:S$110,MAX(1,$D25))&gt;INDEX(Kalender!$B$81:$B$110,MAX(1,$D25))),AND($E25&gt;0,INDEX(Kalender!S$81:S$110,MAX(1,$E25))&gt;INDEX(Kalender!$B$81:$B$110,MAX(1,$E25))),AND($F25&gt;0,INDEX(Kalender!S$81:S$110,MAX(1,$F25))&gt;INDEX(Kalender!$B$81:$B$110,MAX(1,$F25)))),2,0))</f>
        <v>0</v>
      </c>
      <c r="T25" s="5" t="n">
        <f aca="false">IF(Kalender!T25&lt;&gt;1,0,IF(AND($B25&gt;0,INDEX(Kalender!T$68:T$77,MAX(1,$B25))&gt;INDEX(Kalender!$B$68:$B$77,MAX(1,$B25))),1,0)+IF(OR(AND($C25&gt;0,INDEX(Kalender!T$81:T$110,MAX(1,$C25))&gt;INDEX(Kalender!$B$81:$B$110,MAX(1,$C25))),AND($D25&gt;0,INDEX(Kalender!T$81:T$110,MAX(1,$D25))&gt;INDEX(Kalender!$B$81:$B$110,MAX(1,$D25))),AND($E25&gt;0,INDEX(Kalender!T$81:T$110,MAX(1,$E25))&gt;INDEX(Kalender!$B$81:$B$110,MAX(1,$E25))),AND($F25&gt;0,INDEX(Kalender!T$81:T$110,MAX(1,$F25))&gt;INDEX(Kalender!$B$81:$B$110,MAX(1,$F25)))),2,0))</f>
        <v>0</v>
      </c>
      <c r="U25" s="5" t="n">
        <f aca="false">IF(Kalender!U25&lt;&gt;1,0,IF(AND($B25&gt;0,INDEX(Kalender!U$68:U$77,MAX(1,$B25))&gt;INDEX(Kalender!$B$68:$B$77,MAX(1,$B25))),1,0)+IF(OR(AND($C25&gt;0,INDEX(Kalender!U$81:U$110,MAX(1,$C25))&gt;INDEX(Kalender!$B$81:$B$110,MAX(1,$C25))),AND($D25&gt;0,INDEX(Kalender!U$81:U$110,MAX(1,$D25))&gt;INDEX(Kalender!$B$81:$B$110,MAX(1,$D25))),AND($E25&gt;0,INDEX(Kalender!U$81:U$110,MAX(1,$E25))&gt;INDEX(Kalender!$B$81:$B$110,MAX(1,$E25))),AND($F25&gt;0,INDEX(Kalender!U$81:U$110,MAX(1,$F25))&gt;INDEX(Kalender!$B$81:$B$110,MAX(1,$F25)))),2,0))</f>
        <v>0</v>
      </c>
      <c r="V25" s="5" t="n">
        <f aca="false">IF(Kalender!V25&lt;&gt;1,0,IF(AND($B25&gt;0,INDEX(Kalender!V$68:V$77,MAX(1,$B25))&gt;INDEX(Kalender!$B$68:$B$77,MAX(1,$B25))),1,0)+IF(OR(AND($C25&gt;0,INDEX(Kalender!V$81:V$110,MAX(1,$C25))&gt;INDEX(Kalender!$B$81:$B$110,MAX(1,$C25))),AND($D25&gt;0,INDEX(Kalender!V$81:V$110,MAX(1,$D25))&gt;INDEX(Kalender!$B$81:$B$110,MAX(1,$D25))),AND($E25&gt;0,INDEX(Kalender!V$81:V$110,MAX(1,$E25))&gt;INDEX(Kalender!$B$81:$B$110,MAX(1,$E25))),AND($F25&gt;0,INDEX(Kalender!V$81:V$110,MAX(1,$F25))&gt;INDEX(Kalender!$B$81:$B$110,MAX(1,$F25)))),2,0))</f>
        <v>0</v>
      </c>
      <c r="W25" s="5" t="n">
        <f aca="false">IF(Kalender!W25&lt;&gt;1,0,IF(AND($B25&gt;0,INDEX(Kalender!W$68:W$77,MAX(1,$B25))&gt;INDEX(Kalender!$B$68:$B$77,MAX(1,$B25))),1,0)+IF(OR(AND($C25&gt;0,INDEX(Kalender!W$81:W$110,MAX(1,$C25))&gt;INDEX(Kalender!$B$81:$B$110,MAX(1,$C25))),AND($D25&gt;0,INDEX(Kalender!W$81:W$110,MAX(1,$D25))&gt;INDEX(Kalender!$B$81:$B$110,MAX(1,$D25))),AND($E25&gt;0,INDEX(Kalender!W$81:W$110,MAX(1,$E25))&gt;INDEX(Kalender!$B$81:$B$110,MAX(1,$E25))),AND($F25&gt;0,INDEX(Kalender!W$81:W$110,MAX(1,$F25))&gt;INDEX(Kalender!$B$81:$B$110,MAX(1,$F25)))),2,0))</f>
        <v>0</v>
      </c>
      <c r="X25" s="5" t="n">
        <f aca="false">IF(Kalender!X25&lt;&gt;1,0,IF(AND($B25&gt;0,INDEX(Kalender!X$68:X$77,MAX(1,$B25))&gt;INDEX(Kalender!$B$68:$B$77,MAX(1,$B25))),1,0)+IF(OR(AND($C25&gt;0,INDEX(Kalender!X$81:X$110,MAX(1,$C25))&gt;INDEX(Kalender!$B$81:$B$110,MAX(1,$C25))),AND($D25&gt;0,INDEX(Kalender!X$81:X$110,MAX(1,$D25))&gt;INDEX(Kalender!$B$81:$B$110,MAX(1,$D25))),AND($E25&gt;0,INDEX(Kalender!X$81:X$110,MAX(1,$E25))&gt;INDEX(Kalender!$B$81:$B$110,MAX(1,$E25))),AND($F25&gt;0,INDEX(Kalender!X$81:X$110,MAX(1,$F25))&gt;INDEX(Kalender!$B$81:$B$110,MAX(1,$F25)))),2,0))</f>
        <v>0</v>
      </c>
      <c r="Y25" s="5" t="n">
        <f aca="false">IF(Kalender!Y25&lt;&gt;1,0,IF(AND($B25&gt;0,INDEX(Kalender!Y$68:Y$77,MAX(1,$B25))&gt;INDEX(Kalender!$B$68:$B$77,MAX(1,$B25))),1,0)+IF(OR(AND($C25&gt;0,INDEX(Kalender!Y$81:Y$110,MAX(1,$C25))&gt;INDEX(Kalender!$B$81:$B$110,MAX(1,$C25))),AND($D25&gt;0,INDEX(Kalender!Y$81:Y$110,MAX(1,$D25))&gt;INDEX(Kalender!$B$81:$B$110,MAX(1,$D25))),AND($E25&gt;0,INDEX(Kalender!Y$81:Y$110,MAX(1,$E25))&gt;INDEX(Kalender!$B$81:$B$110,MAX(1,$E25))),AND($F25&gt;0,INDEX(Kalender!Y$81:Y$110,MAX(1,$F25))&gt;INDEX(Kalender!$B$81:$B$110,MAX(1,$F25)))),2,0))</f>
        <v>0</v>
      </c>
      <c r="Z25" s="5" t="n">
        <f aca="false">IF(Kalender!Z25&lt;&gt;1,0,IF(AND($B25&gt;0,INDEX(Kalender!Z$68:Z$77,MAX(1,$B25))&gt;INDEX(Kalender!$B$68:$B$77,MAX(1,$B25))),1,0)+IF(OR(AND($C25&gt;0,INDEX(Kalender!Z$81:Z$110,MAX(1,$C25))&gt;INDEX(Kalender!$B$81:$B$110,MAX(1,$C25))),AND($D25&gt;0,INDEX(Kalender!Z$81:Z$110,MAX(1,$D25))&gt;INDEX(Kalender!$B$81:$B$110,MAX(1,$D25))),AND($E25&gt;0,INDEX(Kalender!Z$81:Z$110,MAX(1,$E25))&gt;INDEX(Kalender!$B$81:$B$110,MAX(1,$E25))),AND($F25&gt;0,INDEX(Kalender!Z$81:Z$110,MAX(1,$F25))&gt;INDEX(Kalender!$B$81:$B$110,MAX(1,$F25)))),2,0))</f>
        <v>0</v>
      </c>
      <c r="AA25" s="5" t="n">
        <f aca="false">IF(Kalender!AA25&lt;&gt;1,0,IF(AND($B25&gt;0,INDEX(Kalender!AA$68:AA$77,MAX(1,$B25))&gt;INDEX(Kalender!$B$68:$B$77,MAX(1,$B25))),1,0)+IF(OR(AND($C25&gt;0,INDEX(Kalender!AA$81:AA$110,MAX(1,$C25))&gt;INDEX(Kalender!$B$81:$B$110,MAX(1,$C25))),AND($D25&gt;0,INDEX(Kalender!AA$81:AA$110,MAX(1,$D25))&gt;INDEX(Kalender!$B$81:$B$110,MAX(1,$D25))),AND($E25&gt;0,INDEX(Kalender!AA$81:AA$110,MAX(1,$E25))&gt;INDEX(Kalender!$B$81:$B$110,MAX(1,$E25))),AND($F25&gt;0,INDEX(Kalender!AA$81:AA$110,MAX(1,$F25))&gt;INDEX(Kalender!$B$81:$B$110,MAX(1,$F25)))),2,0))</f>
        <v>0</v>
      </c>
      <c r="AB25" s="5" t="n">
        <f aca="false">IF(Kalender!AB25&lt;&gt;1,0,IF(AND($B25&gt;0,INDEX(Kalender!AB$68:AB$77,MAX(1,$B25))&gt;INDEX(Kalender!$B$68:$B$77,MAX(1,$B25))),1,0)+IF(OR(AND($C25&gt;0,INDEX(Kalender!AB$81:AB$110,MAX(1,$C25))&gt;INDEX(Kalender!$B$81:$B$110,MAX(1,$C25))),AND($D25&gt;0,INDEX(Kalender!AB$81:AB$110,MAX(1,$D25))&gt;INDEX(Kalender!$B$81:$B$110,MAX(1,$D25))),AND($E25&gt;0,INDEX(Kalender!AB$81:AB$110,MAX(1,$E25))&gt;INDEX(Kalender!$B$81:$B$110,MAX(1,$E25))),AND($F25&gt;0,INDEX(Kalender!AB$81:AB$110,MAX(1,$F25))&gt;INDEX(Kalender!$B$81:$B$110,MAX(1,$F25)))),2,0))</f>
        <v>0</v>
      </c>
      <c r="AC25" s="5" t="n">
        <f aca="false">IF(Kalender!AC25&lt;&gt;1,0,IF(AND($B25&gt;0,INDEX(Kalender!AC$68:AC$77,MAX(1,$B25))&gt;INDEX(Kalender!$B$68:$B$77,MAX(1,$B25))),1,0)+IF(OR(AND($C25&gt;0,INDEX(Kalender!AC$81:AC$110,MAX(1,$C25))&gt;INDEX(Kalender!$B$81:$B$110,MAX(1,$C25))),AND($D25&gt;0,INDEX(Kalender!AC$81:AC$110,MAX(1,$D25))&gt;INDEX(Kalender!$B$81:$B$110,MAX(1,$D25))),AND($E25&gt;0,INDEX(Kalender!AC$81:AC$110,MAX(1,$E25))&gt;INDEX(Kalender!$B$81:$B$110,MAX(1,$E25))),AND($F25&gt;0,INDEX(Kalender!AC$81:AC$110,MAX(1,$F25))&gt;INDEX(Kalender!$B$81:$B$110,MAX(1,$F25)))),2,0))</f>
        <v>0</v>
      </c>
      <c r="AD25" s="5" t="n">
        <f aca="false">IF(Kalender!AD25&lt;&gt;1,0,IF(AND($B25&gt;0,INDEX(Kalender!AD$68:AD$77,MAX(1,$B25))&gt;INDEX(Kalender!$B$68:$B$77,MAX(1,$B25))),1,0)+IF(OR(AND($C25&gt;0,INDEX(Kalender!AD$81:AD$110,MAX(1,$C25))&gt;INDEX(Kalender!$B$81:$B$110,MAX(1,$C25))),AND($D25&gt;0,INDEX(Kalender!AD$81:AD$110,MAX(1,$D25))&gt;INDEX(Kalender!$B$81:$B$110,MAX(1,$D25))),AND($E25&gt;0,INDEX(Kalender!AD$81:AD$110,MAX(1,$E25))&gt;INDEX(Kalender!$B$81:$B$110,MAX(1,$E25))),AND($F25&gt;0,INDEX(Kalender!AD$81:AD$110,MAX(1,$F25))&gt;INDEX(Kalender!$B$81:$B$110,MAX(1,$F25)))),2,0))</f>
        <v>0</v>
      </c>
      <c r="AE25" s="5" t="n">
        <f aca="false">IF(Kalender!AE25&lt;&gt;1,0,IF(AND($B25&gt;0,INDEX(Kalender!AE$68:AE$77,MAX(1,$B25))&gt;INDEX(Kalender!$B$68:$B$77,MAX(1,$B25))),1,0)+IF(OR(AND($C25&gt;0,INDEX(Kalender!AE$81:AE$110,MAX(1,$C25))&gt;INDEX(Kalender!$B$81:$B$110,MAX(1,$C25))),AND($D25&gt;0,INDEX(Kalender!AE$81:AE$110,MAX(1,$D25))&gt;INDEX(Kalender!$B$81:$B$110,MAX(1,$D25))),AND($E25&gt;0,INDEX(Kalender!AE$81:AE$110,MAX(1,$E25))&gt;INDEX(Kalender!$B$81:$B$110,MAX(1,$E25))),AND($F25&gt;0,INDEX(Kalender!AE$81:AE$110,MAX(1,$F25))&gt;INDEX(Kalender!$B$81:$B$110,MAX(1,$F25)))),2,0))</f>
        <v>0</v>
      </c>
      <c r="AF25" s="5" t="n">
        <f aca="false">IF(Kalender!AF25&lt;&gt;1,0,IF(AND($B25&gt;0,INDEX(Kalender!AF$68:AF$77,MAX(1,$B25))&gt;INDEX(Kalender!$B$68:$B$77,MAX(1,$B25))),1,0)+IF(OR(AND($C25&gt;0,INDEX(Kalender!AF$81:AF$110,MAX(1,$C25))&gt;INDEX(Kalender!$B$81:$B$110,MAX(1,$C25))),AND($D25&gt;0,INDEX(Kalender!AF$81:AF$110,MAX(1,$D25))&gt;INDEX(Kalender!$B$81:$B$110,MAX(1,$D25))),AND($E25&gt;0,INDEX(Kalender!AF$81:AF$110,MAX(1,$E25))&gt;INDEX(Kalender!$B$81:$B$110,MAX(1,$E25))),AND($F25&gt;0,INDEX(Kalender!AF$81:AF$110,MAX(1,$F25))&gt;INDEX(Kalender!$B$81:$B$110,MAX(1,$F25)))),2,0))</f>
        <v>0</v>
      </c>
      <c r="AG25" s="5" t="n">
        <f aca="false">IF(Kalender!AG25&lt;&gt;1,0,IF(AND($B25&gt;0,INDEX(Kalender!AG$68:AG$77,MAX(1,$B25))&gt;INDEX(Kalender!$B$68:$B$77,MAX(1,$B25))),1,0)+IF(OR(AND($C25&gt;0,INDEX(Kalender!AG$81:AG$110,MAX(1,$C25))&gt;INDEX(Kalender!$B$81:$B$110,MAX(1,$C25))),AND($D25&gt;0,INDEX(Kalender!AG$81:AG$110,MAX(1,$D25))&gt;INDEX(Kalender!$B$81:$B$110,MAX(1,$D25))),AND($E25&gt;0,INDEX(Kalender!AG$81:AG$110,MAX(1,$E25))&gt;INDEX(Kalender!$B$81:$B$110,MAX(1,$E25))),AND($F25&gt;0,INDEX(Kalender!AG$81:AG$110,MAX(1,$F25))&gt;INDEX(Kalender!$B$81:$B$110,MAX(1,$F25)))),2,0))</f>
        <v>0</v>
      </c>
      <c r="AH25" s="5" t="n">
        <f aca="false">IF(Kalender!AH25&lt;&gt;1,0,IF(AND($B25&gt;0,INDEX(Kalender!AH$68:AH$77,MAX(1,$B25))&gt;INDEX(Kalender!$B$68:$B$77,MAX(1,$B25))),1,0)+IF(OR(AND($C25&gt;0,INDEX(Kalender!AH$81:AH$110,MAX(1,$C25))&gt;INDEX(Kalender!$B$81:$B$110,MAX(1,$C25))),AND($D25&gt;0,INDEX(Kalender!AH$81:AH$110,MAX(1,$D25))&gt;INDEX(Kalender!$B$81:$B$110,MAX(1,$D25))),AND($E25&gt;0,INDEX(Kalender!AH$81:AH$110,MAX(1,$E25))&gt;INDEX(Kalender!$B$81:$B$110,MAX(1,$E25))),AND($F25&gt;0,INDEX(Kalender!AH$81:AH$110,MAX(1,$F25))&gt;INDEX(Kalender!$B$81:$B$110,MAX(1,$F25)))),2,0))</f>
        <v>0</v>
      </c>
      <c r="AI25" s="5" t="n">
        <f aca="false">IF(Kalender!AI25&lt;&gt;1,0,IF(AND($B25&gt;0,INDEX(Kalender!AI$68:AI$77,MAX(1,$B25))&gt;INDEX(Kalender!$B$68:$B$77,MAX(1,$B25))),1,0)+IF(OR(AND($C25&gt;0,INDEX(Kalender!AI$81:AI$110,MAX(1,$C25))&gt;INDEX(Kalender!$B$81:$B$110,MAX(1,$C25))),AND($D25&gt;0,INDEX(Kalender!AI$81:AI$110,MAX(1,$D25))&gt;INDEX(Kalender!$B$81:$B$110,MAX(1,$D25))),AND($E25&gt;0,INDEX(Kalender!AI$81:AI$110,MAX(1,$E25))&gt;INDEX(Kalender!$B$81:$B$110,MAX(1,$E25))),AND($F25&gt;0,INDEX(Kalender!AI$81:AI$110,MAX(1,$F25))&gt;INDEX(Kalender!$B$81:$B$110,MAX(1,$F25)))),2,0))</f>
        <v>0</v>
      </c>
      <c r="AJ25" s="5" t="n">
        <f aca="false">IF(Kalender!AJ25&lt;&gt;1,0,IF(AND($B25&gt;0,INDEX(Kalender!AJ$68:AJ$77,MAX(1,$B25))&gt;INDEX(Kalender!$B$68:$B$77,MAX(1,$B25))),1,0)+IF(OR(AND($C25&gt;0,INDEX(Kalender!AJ$81:AJ$110,MAX(1,$C25))&gt;INDEX(Kalender!$B$81:$B$110,MAX(1,$C25))),AND($D25&gt;0,INDEX(Kalender!AJ$81:AJ$110,MAX(1,$D25))&gt;INDEX(Kalender!$B$81:$B$110,MAX(1,$D25))),AND($E25&gt;0,INDEX(Kalender!AJ$81:AJ$110,MAX(1,$E25))&gt;INDEX(Kalender!$B$81:$B$110,MAX(1,$E25))),AND($F25&gt;0,INDEX(Kalender!AJ$81:AJ$110,MAX(1,$F25))&gt;INDEX(Kalender!$B$81:$B$110,MAX(1,$F25)))),2,0))</f>
        <v>0</v>
      </c>
      <c r="AK25" s="5" t="n">
        <f aca="false">IF(Kalender!AK25&lt;&gt;1,0,IF(AND($B25&gt;0,INDEX(Kalender!AK$68:AK$77,MAX(1,$B25))&gt;INDEX(Kalender!$B$68:$B$77,MAX(1,$B25))),1,0)+IF(OR(AND($C25&gt;0,INDEX(Kalender!AK$81:AK$110,MAX(1,$C25))&gt;INDEX(Kalender!$B$81:$B$110,MAX(1,$C25))),AND($D25&gt;0,INDEX(Kalender!AK$81:AK$110,MAX(1,$D25))&gt;INDEX(Kalender!$B$81:$B$110,MAX(1,$D25))),AND($E25&gt;0,INDEX(Kalender!AK$81:AK$110,MAX(1,$E25))&gt;INDEX(Kalender!$B$81:$B$110,MAX(1,$E25))),AND($F25&gt;0,INDEX(Kalender!AK$81:AK$110,MAX(1,$F25))&gt;INDEX(Kalender!$B$81:$B$110,MAX(1,$F25)))),2,0))</f>
        <v>0</v>
      </c>
      <c r="AL25" s="5" t="n">
        <f aca="false">IF(Kalender!AL25&lt;&gt;1,0,IF(AND($B25&gt;0,INDEX(Kalender!AL$68:AL$77,MAX(1,$B25))&gt;INDEX(Kalender!$B$68:$B$77,MAX(1,$B25))),1,0)+IF(OR(AND($C25&gt;0,INDEX(Kalender!AL$81:AL$110,MAX(1,$C25))&gt;INDEX(Kalender!$B$81:$B$110,MAX(1,$C25))),AND($D25&gt;0,INDEX(Kalender!AL$81:AL$110,MAX(1,$D25))&gt;INDEX(Kalender!$B$81:$B$110,MAX(1,$D25))),AND($E25&gt;0,INDEX(Kalender!AL$81:AL$110,MAX(1,$E25))&gt;INDEX(Kalender!$B$81:$B$110,MAX(1,$E25))),AND($F25&gt;0,INDEX(Kalender!AL$81:AL$110,MAX(1,$F25))&gt;INDEX(Kalender!$B$81:$B$110,MAX(1,$F25)))),2,0))</f>
        <v>0</v>
      </c>
      <c r="AM25" s="5" t="n">
        <f aca="false">IF(Kalender!AM25&lt;&gt;1,0,IF(AND($B25&gt;0,INDEX(Kalender!AM$68:AM$77,MAX(1,$B25))&gt;INDEX(Kalender!$B$68:$B$77,MAX(1,$B25))),1,0)+IF(OR(AND($C25&gt;0,INDEX(Kalender!AM$81:AM$110,MAX(1,$C25))&gt;INDEX(Kalender!$B$81:$B$110,MAX(1,$C25))),AND($D25&gt;0,INDEX(Kalender!AM$81:AM$110,MAX(1,$D25))&gt;INDEX(Kalender!$B$81:$B$110,MAX(1,$D25))),AND($E25&gt;0,INDEX(Kalender!AM$81:AM$110,MAX(1,$E25))&gt;INDEX(Kalender!$B$81:$B$110,MAX(1,$E25))),AND($F25&gt;0,INDEX(Kalender!AM$81:AM$110,MAX(1,$F25))&gt;INDEX(Kalender!$B$81:$B$110,MAX(1,$F25)))),2,0))</f>
        <v>0</v>
      </c>
      <c r="AN25" s="5" t="n">
        <f aca="false">IF(Kalender!AN25&lt;&gt;1,0,IF(AND($B25&gt;0,INDEX(Kalender!AN$68:AN$77,MAX(1,$B25))&gt;INDEX(Kalender!$B$68:$B$77,MAX(1,$B25))),1,0)+IF(OR(AND($C25&gt;0,INDEX(Kalender!AN$81:AN$110,MAX(1,$C25))&gt;INDEX(Kalender!$B$81:$B$110,MAX(1,$C25))),AND($D25&gt;0,INDEX(Kalender!AN$81:AN$110,MAX(1,$D25))&gt;INDEX(Kalender!$B$81:$B$110,MAX(1,$D25))),AND($E25&gt;0,INDEX(Kalender!AN$81:AN$110,MAX(1,$E25))&gt;INDEX(Kalender!$B$81:$B$110,MAX(1,$E25))),AND($F25&gt;0,INDEX(Kalender!AN$81:AN$110,MAX(1,$F25))&gt;INDEX(Kalender!$B$81:$B$110,MAX(1,$F25)))),2,0))</f>
        <v>0</v>
      </c>
      <c r="AO25" s="5" t="n">
        <f aca="false">IF(Kalender!AO25&lt;&gt;1,0,IF(AND($B25&gt;0,INDEX(Kalender!AO$68:AO$77,MAX(1,$B25))&gt;INDEX(Kalender!$B$68:$B$77,MAX(1,$B25))),1,0)+IF(OR(AND($C25&gt;0,INDEX(Kalender!AO$81:AO$110,MAX(1,$C25))&gt;INDEX(Kalender!$B$81:$B$110,MAX(1,$C25))),AND($D25&gt;0,INDEX(Kalender!AO$81:AO$110,MAX(1,$D25))&gt;INDEX(Kalender!$B$81:$B$110,MAX(1,$D25))),AND($E25&gt;0,INDEX(Kalender!AO$81:AO$110,MAX(1,$E25))&gt;INDEX(Kalender!$B$81:$B$110,MAX(1,$E25))),AND($F25&gt;0,INDEX(Kalender!AO$81:AO$110,MAX(1,$F25))&gt;INDEX(Kalender!$B$81:$B$110,MAX(1,$F25)))),2,0))</f>
        <v>0</v>
      </c>
      <c r="AP25" s="5" t="n">
        <f aca="false">IF(Kalender!AP25&lt;&gt;1,0,IF(AND($B25&gt;0,INDEX(Kalender!AP$68:AP$77,MAX(1,$B25))&gt;INDEX(Kalender!$B$68:$B$77,MAX(1,$B25))),1,0)+IF(OR(AND($C25&gt;0,INDEX(Kalender!AP$81:AP$110,MAX(1,$C25))&gt;INDEX(Kalender!$B$81:$B$110,MAX(1,$C25))),AND($D25&gt;0,INDEX(Kalender!AP$81:AP$110,MAX(1,$D25))&gt;INDEX(Kalender!$B$81:$B$110,MAX(1,$D25))),AND($E25&gt;0,INDEX(Kalender!AP$81:AP$110,MAX(1,$E25))&gt;INDEX(Kalender!$B$81:$B$110,MAX(1,$E25))),AND($F25&gt;0,INDEX(Kalender!AP$81:AP$110,MAX(1,$F25))&gt;INDEX(Kalender!$B$81:$B$110,MAX(1,$F25)))),2,0))</f>
        <v>0</v>
      </c>
      <c r="AQ25" s="5" t="n">
        <f aca="false">IF(Kalender!AQ25&lt;&gt;1,0,IF(AND($B25&gt;0,INDEX(Kalender!AQ$68:AQ$77,MAX(1,$B25))&gt;INDEX(Kalender!$B$68:$B$77,MAX(1,$B25))),1,0)+IF(OR(AND($C25&gt;0,INDEX(Kalender!AQ$81:AQ$110,MAX(1,$C25))&gt;INDEX(Kalender!$B$81:$B$110,MAX(1,$C25))),AND($D25&gt;0,INDEX(Kalender!AQ$81:AQ$110,MAX(1,$D25))&gt;INDEX(Kalender!$B$81:$B$110,MAX(1,$D25))),AND($E25&gt;0,INDEX(Kalender!AQ$81:AQ$110,MAX(1,$E25))&gt;INDEX(Kalender!$B$81:$B$110,MAX(1,$E25))),AND($F25&gt;0,INDEX(Kalender!AQ$81:AQ$110,MAX(1,$F25))&gt;INDEX(Kalender!$B$81:$B$110,MAX(1,$F25)))),2,0))</f>
        <v>0</v>
      </c>
      <c r="AR25" s="5" t="n">
        <f aca="false">IF(Kalender!AR25&lt;&gt;1,0,IF(AND($B25&gt;0,INDEX(Kalender!AR$68:AR$77,MAX(1,$B25))&gt;INDEX(Kalender!$B$68:$B$77,MAX(1,$B25))),1,0)+IF(OR(AND($C25&gt;0,INDEX(Kalender!AR$81:AR$110,MAX(1,$C25))&gt;INDEX(Kalender!$B$81:$B$110,MAX(1,$C25))),AND($D25&gt;0,INDEX(Kalender!AR$81:AR$110,MAX(1,$D25))&gt;INDEX(Kalender!$B$81:$B$110,MAX(1,$D25))),AND($E25&gt;0,INDEX(Kalender!AR$81:AR$110,MAX(1,$E25))&gt;INDEX(Kalender!$B$81:$B$110,MAX(1,$E25))),AND($F25&gt;0,INDEX(Kalender!AR$81:AR$110,MAX(1,$F25))&gt;INDEX(Kalender!$B$81:$B$110,MAX(1,$F25)))),2,0))</f>
        <v>0</v>
      </c>
      <c r="AS25" s="5" t="n">
        <f aca="false">IF(Kalender!AS25&lt;&gt;1,0,IF(AND($B25&gt;0,INDEX(Kalender!AS$68:AS$77,MAX(1,$B25))&gt;INDEX(Kalender!$B$68:$B$77,MAX(1,$B25))),1,0)+IF(OR(AND($C25&gt;0,INDEX(Kalender!AS$81:AS$110,MAX(1,$C25))&gt;INDEX(Kalender!$B$81:$B$110,MAX(1,$C25))),AND($D25&gt;0,INDEX(Kalender!AS$81:AS$110,MAX(1,$D25))&gt;INDEX(Kalender!$B$81:$B$110,MAX(1,$D25))),AND($E25&gt;0,INDEX(Kalender!AS$81:AS$110,MAX(1,$E25))&gt;INDEX(Kalender!$B$81:$B$110,MAX(1,$E25))),AND($F25&gt;0,INDEX(Kalender!AS$81:AS$110,MAX(1,$F25))&gt;INDEX(Kalender!$B$81:$B$110,MAX(1,$F25)))),2,0))</f>
        <v>0</v>
      </c>
      <c r="AT25" s="5" t="n">
        <f aca="false">IF(Kalender!AT25&lt;&gt;1,0,IF(AND($B25&gt;0,INDEX(Kalender!AT$68:AT$77,MAX(1,$B25))&gt;INDEX(Kalender!$B$68:$B$77,MAX(1,$B25))),1,0)+IF(OR(AND($C25&gt;0,INDEX(Kalender!AT$81:AT$110,MAX(1,$C25))&gt;INDEX(Kalender!$B$81:$B$110,MAX(1,$C25))),AND($D25&gt;0,INDEX(Kalender!AT$81:AT$110,MAX(1,$D25))&gt;INDEX(Kalender!$B$81:$B$110,MAX(1,$D25))),AND($E25&gt;0,INDEX(Kalender!AT$81:AT$110,MAX(1,$E25))&gt;INDEX(Kalender!$B$81:$B$110,MAX(1,$E25))),AND($F25&gt;0,INDEX(Kalender!AT$81:AT$110,MAX(1,$F25))&gt;INDEX(Kalender!$B$81:$B$110,MAX(1,$F25)))),2,0))</f>
        <v>0</v>
      </c>
      <c r="AU25" s="5" t="n">
        <f aca="false">IF(Kalender!AU25&lt;&gt;1,0,IF(AND($B25&gt;0,INDEX(Kalender!AU$68:AU$77,MAX(1,$B25))&gt;INDEX(Kalender!$B$68:$B$77,MAX(1,$B25))),1,0)+IF(OR(AND($C25&gt;0,INDEX(Kalender!AU$81:AU$110,MAX(1,$C25))&gt;INDEX(Kalender!$B$81:$B$110,MAX(1,$C25))),AND($D25&gt;0,INDEX(Kalender!AU$81:AU$110,MAX(1,$D25))&gt;INDEX(Kalender!$B$81:$B$110,MAX(1,$D25))),AND($E25&gt;0,INDEX(Kalender!AU$81:AU$110,MAX(1,$E25))&gt;INDEX(Kalender!$B$81:$B$110,MAX(1,$E25))),AND($F25&gt;0,INDEX(Kalender!AU$81:AU$110,MAX(1,$F25))&gt;INDEX(Kalender!$B$81:$B$110,MAX(1,$F25)))),2,0))</f>
        <v>0</v>
      </c>
      <c r="AV25" s="5" t="n">
        <f aca="false">IF(Kalender!AV25&lt;&gt;1,0,IF(AND($B25&gt;0,INDEX(Kalender!AV$68:AV$77,MAX(1,$B25))&gt;INDEX(Kalender!$B$68:$B$77,MAX(1,$B25))),1,0)+IF(OR(AND($C25&gt;0,INDEX(Kalender!AV$81:AV$110,MAX(1,$C25))&gt;INDEX(Kalender!$B$81:$B$110,MAX(1,$C25))),AND($D25&gt;0,INDEX(Kalender!AV$81:AV$110,MAX(1,$D25))&gt;INDEX(Kalender!$B$81:$B$110,MAX(1,$D25))),AND($E25&gt;0,INDEX(Kalender!AV$81:AV$110,MAX(1,$E25))&gt;INDEX(Kalender!$B$81:$B$110,MAX(1,$E25))),AND($F25&gt;0,INDEX(Kalender!AV$81:AV$110,MAX(1,$F25))&gt;INDEX(Kalender!$B$81:$B$110,MAX(1,$F25)))),2,0))</f>
        <v>0</v>
      </c>
      <c r="AW25" s="5" t="n">
        <f aca="false">IF(Kalender!AW25&lt;&gt;1,0,IF(AND($B25&gt;0,INDEX(Kalender!AW$68:AW$77,MAX(1,$B25))&gt;INDEX(Kalender!$B$68:$B$77,MAX(1,$B25))),1,0)+IF(OR(AND($C25&gt;0,INDEX(Kalender!AW$81:AW$110,MAX(1,$C25))&gt;INDEX(Kalender!$B$81:$B$110,MAX(1,$C25))),AND($D25&gt;0,INDEX(Kalender!AW$81:AW$110,MAX(1,$D25))&gt;INDEX(Kalender!$B$81:$B$110,MAX(1,$D25))),AND($E25&gt;0,INDEX(Kalender!AW$81:AW$110,MAX(1,$E25))&gt;INDEX(Kalender!$B$81:$B$110,MAX(1,$E25))),AND($F25&gt;0,INDEX(Kalender!AW$81:AW$110,MAX(1,$F25))&gt;INDEX(Kalender!$B$81:$B$110,MAX(1,$F25)))),2,0))</f>
        <v>0</v>
      </c>
      <c r="AX25" s="5" t="n">
        <f aca="false">IF(Kalender!AX25&lt;&gt;1,0,IF(AND($B25&gt;0,INDEX(Kalender!AX$68:AX$77,MAX(1,$B25))&gt;INDEX(Kalender!$B$68:$B$77,MAX(1,$B25))),1,0)+IF(OR(AND($C25&gt;0,INDEX(Kalender!AX$81:AX$110,MAX(1,$C25))&gt;INDEX(Kalender!$B$81:$B$110,MAX(1,$C25))),AND($D25&gt;0,INDEX(Kalender!AX$81:AX$110,MAX(1,$D25))&gt;INDEX(Kalender!$B$81:$B$110,MAX(1,$D25))),AND($E25&gt;0,INDEX(Kalender!AX$81:AX$110,MAX(1,$E25))&gt;INDEX(Kalender!$B$81:$B$110,MAX(1,$E25))),AND($F25&gt;0,INDEX(Kalender!AX$81:AX$110,MAX(1,$F25))&gt;INDEX(Kalender!$B$81:$B$110,MAX(1,$F25)))),2,0))</f>
        <v>0</v>
      </c>
      <c r="AY25" s="5" t="n">
        <f aca="false">IF(Kalender!AY25&lt;&gt;1,0,IF(AND($B25&gt;0,INDEX(Kalender!AY$68:AY$77,MAX(1,$B25))&gt;INDEX(Kalender!$B$68:$B$77,MAX(1,$B25))),1,0)+IF(OR(AND($C25&gt;0,INDEX(Kalender!AY$81:AY$110,MAX(1,$C25))&gt;INDEX(Kalender!$B$81:$B$110,MAX(1,$C25))),AND($D25&gt;0,INDEX(Kalender!AY$81:AY$110,MAX(1,$D25))&gt;INDEX(Kalender!$B$81:$B$110,MAX(1,$D25))),AND($E25&gt;0,INDEX(Kalender!AY$81:AY$110,MAX(1,$E25))&gt;INDEX(Kalender!$B$81:$B$110,MAX(1,$E25))),AND($F25&gt;0,INDEX(Kalender!AY$81:AY$110,MAX(1,$F25))&gt;INDEX(Kalender!$B$81:$B$110,MAX(1,$F25)))),2,0))</f>
        <v>0</v>
      </c>
      <c r="AZ25" s="5" t="n">
        <f aca="false">IF(Kalender!AZ25&lt;&gt;1,0,IF(AND($B25&gt;0,INDEX(Kalender!AZ$68:AZ$77,MAX(1,$B25))&gt;INDEX(Kalender!$B$68:$B$77,MAX(1,$B25))),1,0)+IF(OR(AND($C25&gt;0,INDEX(Kalender!AZ$81:AZ$110,MAX(1,$C25))&gt;INDEX(Kalender!$B$81:$B$110,MAX(1,$C25))),AND($D25&gt;0,INDEX(Kalender!AZ$81:AZ$110,MAX(1,$D25))&gt;INDEX(Kalender!$B$81:$B$110,MAX(1,$D25))),AND($E25&gt;0,INDEX(Kalender!AZ$81:AZ$110,MAX(1,$E25))&gt;INDEX(Kalender!$B$81:$B$110,MAX(1,$E25))),AND($F25&gt;0,INDEX(Kalender!AZ$81:AZ$110,MAX(1,$F25))&gt;INDEX(Kalender!$B$81:$B$110,MAX(1,$F25)))),2,0))</f>
        <v>0</v>
      </c>
      <c r="BA25" s="5" t="n">
        <f aca="false">IF(Kalender!BA25&lt;&gt;1,0,IF(AND($B25&gt;0,INDEX(Kalender!BA$68:BA$77,MAX(1,$B25))&gt;INDEX(Kalender!$B$68:$B$77,MAX(1,$B25))),1,0)+IF(OR(AND($C25&gt;0,INDEX(Kalender!BA$81:BA$110,MAX(1,$C25))&gt;INDEX(Kalender!$B$81:$B$110,MAX(1,$C25))),AND($D25&gt;0,INDEX(Kalender!BA$81:BA$110,MAX(1,$D25))&gt;INDEX(Kalender!$B$81:$B$110,MAX(1,$D25))),AND($E25&gt;0,INDEX(Kalender!BA$81:BA$110,MAX(1,$E25))&gt;INDEX(Kalender!$B$81:$B$110,MAX(1,$E25))),AND($F25&gt;0,INDEX(Kalender!BA$81:BA$110,MAX(1,$F25))&gt;INDEX(Kalender!$B$81:$B$110,MAX(1,$F25)))),2,0))</f>
        <v>0</v>
      </c>
      <c r="BB25" s="5" t="n">
        <f aca="false">IF(Kalender!BB25&lt;&gt;1,0,IF(AND($B25&gt;0,INDEX(Kalender!BB$68:BB$77,MAX(1,$B25))&gt;INDEX(Kalender!$B$68:$B$77,MAX(1,$B25))),1,0)+IF(OR(AND($C25&gt;0,INDEX(Kalender!BB$81:BB$110,MAX(1,$C25))&gt;INDEX(Kalender!$B$81:$B$110,MAX(1,$C25))),AND($D25&gt;0,INDEX(Kalender!BB$81:BB$110,MAX(1,$D25))&gt;INDEX(Kalender!$B$81:$B$110,MAX(1,$D25))),AND($E25&gt;0,INDEX(Kalender!BB$81:BB$110,MAX(1,$E25))&gt;INDEX(Kalender!$B$81:$B$110,MAX(1,$E25))),AND($F25&gt;0,INDEX(Kalender!BB$81:BB$110,MAX(1,$F25))&gt;INDEX(Kalender!$B$81:$B$110,MAX(1,$F25)))),2,0))</f>
        <v>0</v>
      </c>
      <c r="BC25" s="5" t="n">
        <f aca="false">IF(Kalender!BC25&lt;&gt;1,0,IF(AND($B25&gt;0,INDEX(Kalender!BC$68:BC$77,MAX(1,$B25))&gt;INDEX(Kalender!$B$68:$B$77,MAX(1,$B25))),1,0)+IF(OR(AND($C25&gt;0,INDEX(Kalender!BC$81:BC$110,MAX(1,$C25))&gt;INDEX(Kalender!$B$81:$B$110,MAX(1,$C25))),AND($D25&gt;0,INDEX(Kalender!BC$81:BC$110,MAX(1,$D25))&gt;INDEX(Kalender!$B$81:$B$110,MAX(1,$D25))),AND($E25&gt;0,INDEX(Kalender!BC$81:BC$110,MAX(1,$E25))&gt;INDEX(Kalender!$B$81:$B$110,MAX(1,$E25))),AND($F25&gt;0,INDEX(Kalender!BC$81:BC$110,MAX(1,$F25))&gt;INDEX(Kalender!$B$81:$B$110,MAX(1,$F25)))),2,0))</f>
        <v>0</v>
      </c>
      <c r="BD25" s="5" t="n">
        <f aca="false">IF(Kalender!BD25&lt;&gt;1,0,IF(AND($B25&gt;0,INDEX(Kalender!BD$68:BD$77,MAX(1,$B25))&gt;INDEX(Kalender!$B$68:$B$77,MAX(1,$B25))),1,0)+IF(OR(AND($C25&gt;0,INDEX(Kalender!BD$81:BD$110,MAX(1,$C25))&gt;INDEX(Kalender!$B$81:$B$110,MAX(1,$C25))),AND($D25&gt;0,INDEX(Kalender!BD$81:BD$110,MAX(1,$D25))&gt;INDEX(Kalender!$B$81:$B$110,MAX(1,$D25))),AND($E25&gt;0,INDEX(Kalender!BD$81:BD$110,MAX(1,$E25))&gt;INDEX(Kalender!$B$81:$B$110,MAX(1,$E25))),AND($F25&gt;0,INDEX(Kalender!BD$81:BD$110,MAX(1,$F25))&gt;INDEX(Kalender!$B$81:$B$110,MAX(1,$F25)))),2,0))</f>
        <v>0</v>
      </c>
      <c r="BE25" s="5" t="n">
        <f aca="false">IF(Kalender!BE25&lt;&gt;1,0,IF(AND($B25&gt;0,INDEX(Kalender!BE$68:BE$77,MAX(1,$B25))&gt;INDEX(Kalender!$B$68:$B$77,MAX(1,$B25))),1,0)+IF(OR(AND($C25&gt;0,INDEX(Kalender!BE$81:BE$110,MAX(1,$C25))&gt;INDEX(Kalender!$B$81:$B$110,MAX(1,$C25))),AND($D25&gt;0,INDEX(Kalender!BE$81:BE$110,MAX(1,$D25))&gt;INDEX(Kalender!$B$81:$B$110,MAX(1,$D25))),AND($E25&gt;0,INDEX(Kalender!BE$81:BE$110,MAX(1,$E25))&gt;INDEX(Kalender!$B$81:$B$110,MAX(1,$E25))),AND($F25&gt;0,INDEX(Kalender!BE$81:BE$110,MAX(1,$F25))&gt;INDEX(Kalender!$B$81:$B$110,MAX(1,$F25)))),2,0))</f>
        <v>0</v>
      </c>
      <c r="BF25" s="5" t="n">
        <f aca="false">IF(Kalender!BF25&lt;&gt;1,0,IF(AND($B25&gt;0,INDEX(Kalender!BF$68:BF$77,MAX(1,$B25))&gt;INDEX(Kalender!$B$68:$B$77,MAX(1,$B25))),1,0)+IF(OR(AND($C25&gt;0,INDEX(Kalender!BF$81:BF$110,MAX(1,$C25))&gt;INDEX(Kalender!$B$81:$B$110,MAX(1,$C25))),AND($D25&gt;0,INDEX(Kalender!BF$81:BF$110,MAX(1,$D25))&gt;INDEX(Kalender!$B$81:$B$110,MAX(1,$D25))),AND($E25&gt;0,INDEX(Kalender!BF$81:BF$110,MAX(1,$E25))&gt;INDEX(Kalender!$B$81:$B$110,MAX(1,$E25))),AND($F25&gt;0,INDEX(Kalender!BF$81:BF$110,MAX(1,$F25))&gt;INDEX(Kalender!$B$81:$B$110,MAX(1,$F25)))),2,0))</f>
        <v>0</v>
      </c>
      <c r="BG25" s="5" t="n">
        <f aca="false">IF(Kalender!BG25&lt;&gt;1,0,IF(AND($B25&gt;0,INDEX(Kalender!BG$68:BG$77,MAX(1,$B25))&gt;INDEX(Kalender!$B$68:$B$77,MAX(1,$B25))),1,0)+IF(OR(AND($C25&gt;0,INDEX(Kalender!BG$81:BG$110,MAX(1,$C25))&gt;INDEX(Kalender!$B$81:$B$110,MAX(1,$C25))),AND($D25&gt;0,INDEX(Kalender!BG$81:BG$110,MAX(1,$D25))&gt;INDEX(Kalender!$B$81:$B$110,MAX(1,$D25))),AND($E25&gt;0,INDEX(Kalender!BG$81:BG$110,MAX(1,$E25))&gt;INDEX(Kalender!$B$81:$B$110,MAX(1,$E25))),AND($F25&gt;0,INDEX(Kalender!BG$81:BG$110,MAX(1,$F25))&gt;INDEX(Kalender!$B$81:$B$110,MAX(1,$F25)))),2,0))</f>
        <v>0</v>
      </c>
      <c r="BH25" s="5" t="n">
        <f aca="false">IF(Kalender!BH25&lt;&gt;1,0,IF(AND($B25&gt;0,INDEX(Kalender!BH$68:BH$77,MAX(1,$B25))&gt;INDEX(Kalender!$B$68:$B$77,MAX(1,$B25))),1,0)+IF(OR(AND($C25&gt;0,INDEX(Kalender!BH$81:BH$110,MAX(1,$C25))&gt;INDEX(Kalender!$B$81:$B$110,MAX(1,$C25))),AND($D25&gt;0,INDEX(Kalender!BH$81:BH$110,MAX(1,$D25))&gt;INDEX(Kalender!$B$81:$B$110,MAX(1,$D25))),AND($E25&gt;0,INDEX(Kalender!BH$81:BH$110,MAX(1,$E25))&gt;INDEX(Kalender!$B$81:$B$110,MAX(1,$E25))),AND($F25&gt;0,INDEX(Kalender!BH$81:BH$110,MAX(1,$F25))&gt;INDEX(Kalender!$B$81:$B$110,MAX(1,$F25)))),2,0))</f>
        <v>0</v>
      </c>
      <c r="BI25" s="5" t="n">
        <f aca="false">IF(Kalender!BI25&lt;&gt;1,0,IF(AND($B25&gt;0,INDEX(Kalender!BI$68:BI$77,MAX(1,$B25))&gt;INDEX(Kalender!$B$68:$B$77,MAX(1,$B25))),1,0)+IF(OR(AND($C25&gt;0,INDEX(Kalender!BI$81:BI$110,MAX(1,$C25))&gt;INDEX(Kalender!$B$81:$B$110,MAX(1,$C25))),AND($D25&gt;0,INDEX(Kalender!BI$81:BI$110,MAX(1,$D25))&gt;INDEX(Kalender!$B$81:$B$110,MAX(1,$D25))),AND($E25&gt;0,INDEX(Kalender!BI$81:BI$110,MAX(1,$E25))&gt;INDEX(Kalender!$B$81:$B$110,MAX(1,$E25))),AND($F25&gt;0,INDEX(Kalender!BI$81:BI$110,MAX(1,$F25))&gt;INDEX(Kalender!$B$81:$B$110,MAX(1,$F25)))),2,0))</f>
        <v>0</v>
      </c>
      <c r="BJ25" s="5" t="n">
        <f aca="false">IF(Kalender!BJ25&lt;&gt;1,0,IF(AND($B25&gt;0,INDEX(Kalender!BJ$68:BJ$77,MAX(1,$B25))&gt;INDEX(Kalender!$B$68:$B$77,MAX(1,$B25))),1,0)+IF(OR(AND($C25&gt;0,INDEX(Kalender!BJ$81:BJ$110,MAX(1,$C25))&gt;INDEX(Kalender!$B$81:$B$110,MAX(1,$C25))),AND($D25&gt;0,INDEX(Kalender!BJ$81:BJ$110,MAX(1,$D25))&gt;INDEX(Kalender!$B$81:$B$110,MAX(1,$D25))),AND($E25&gt;0,INDEX(Kalender!BJ$81:BJ$110,MAX(1,$E25))&gt;INDEX(Kalender!$B$81:$B$110,MAX(1,$E25))),AND($F25&gt;0,INDEX(Kalender!BJ$81:BJ$110,MAX(1,$F25))&gt;INDEX(Kalender!$B$81:$B$110,MAX(1,$F25)))),2,0))</f>
        <v>0</v>
      </c>
      <c r="BK25" s="5" t="n">
        <f aca="false">IF(Kalender!BK25&lt;&gt;1,0,IF(AND($B25&gt;0,INDEX(Kalender!BK$68:BK$77,MAX(1,$B25))&gt;INDEX(Kalender!$B$68:$B$77,MAX(1,$B25))),1,0)+IF(OR(AND($C25&gt;0,INDEX(Kalender!BK$81:BK$110,MAX(1,$C25))&gt;INDEX(Kalender!$B$81:$B$110,MAX(1,$C25))),AND($D25&gt;0,INDEX(Kalender!BK$81:BK$110,MAX(1,$D25))&gt;INDEX(Kalender!$B$81:$B$110,MAX(1,$D25))),AND($E25&gt;0,INDEX(Kalender!BK$81:BK$110,MAX(1,$E25))&gt;INDEX(Kalender!$B$81:$B$110,MAX(1,$E25))),AND($F25&gt;0,INDEX(Kalender!BK$81:BK$110,MAX(1,$F25))&gt;INDEX(Kalender!$B$81:$B$110,MAX(1,$F25)))),2,0))</f>
        <v>0</v>
      </c>
      <c r="BL25" s="5" t="n">
        <f aca="false">IF(Kalender!BL25&lt;&gt;1,0,IF(AND($B25&gt;0,INDEX(Kalender!BL$68:BL$77,MAX(1,$B25))&gt;INDEX(Kalender!$B$68:$B$77,MAX(1,$B25))),1,0)+IF(OR(AND($C25&gt;0,INDEX(Kalender!BL$81:BL$110,MAX(1,$C25))&gt;INDEX(Kalender!$B$81:$B$110,MAX(1,$C25))),AND($D25&gt;0,INDEX(Kalender!BL$81:BL$110,MAX(1,$D25))&gt;INDEX(Kalender!$B$81:$B$110,MAX(1,$D25))),AND($E25&gt;0,INDEX(Kalender!BL$81:BL$110,MAX(1,$E25))&gt;INDEX(Kalender!$B$81:$B$110,MAX(1,$E25))),AND($F25&gt;0,INDEX(Kalender!BL$81:BL$110,MAX(1,$F25))&gt;INDEX(Kalender!$B$81:$B$110,MAX(1,$F25)))),2,0))</f>
        <v>0</v>
      </c>
      <c r="BM25" s="5" t="n">
        <f aca="false">IF(Kalender!BM25&lt;&gt;1,0,IF(AND($B25&gt;0,INDEX(Kalender!BM$68:BM$77,MAX(1,$B25))&gt;INDEX(Kalender!$B$68:$B$77,MAX(1,$B25))),1,0)+IF(OR(AND($C25&gt;0,INDEX(Kalender!BM$81:BM$110,MAX(1,$C25))&gt;INDEX(Kalender!$B$81:$B$110,MAX(1,$C25))),AND($D25&gt;0,INDEX(Kalender!BM$81:BM$110,MAX(1,$D25))&gt;INDEX(Kalender!$B$81:$B$110,MAX(1,$D25))),AND($E25&gt;0,INDEX(Kalender!BM$81:BM$110,MAX(1,$E25))&gt;INDEX(Kalender!$B$81:$B$110,MAX(1,$E25))),AND($F25&gt;0,INDEX(Kalender!BM$81:BM$110,MAX(1,$F25))&gt;INDEX(Kalender!$B$81:$B$110,MAX(1,$F25)))),2,0))</f>
        <v>0</v>
      </c>
      <c r="BN25" s="5" t="n">
        <f aca="false">IF(Kalender!BN25&lt;&gt;1,0,IF(AND($B25&gt;0,INDEX(Kalender!BN$68:BN$77,MAX(1,$B25))&gt;INDEX(Kalender!$B$68:$B$77,MAX(1,$B25))),1,0)+IF(OR(AND($C25&gt;0,INDEX(Kalender!BN$81:BN$110,MAX(1,$C25))&gt;INDEX(Kalender!$B$81:$B$110,MAX(1,$C25))),AND($D25&gt;0,INDEX(Kalender!BN$81:BN$110,MAX(1,$D25))&gt;INDEX(Kalender!$B$81:$B$110,MAX(1,$D25))),AND($E25&gt;0,INDEX(Kalender!BN$81:BN$110,MAX(1,$E25))&gt;INDEX(Kalender!$B$81:$B$110,MAX(1,$E25))),AND($F25&gt;0,INDEX(Kalender!BN$81:BN$110,MAX(1,$F25))&gt;INDEX(Kalender!$B$81:$B$110,MAX(1,$F25)))),2,0))</f>
        <v>0</v>
      </c>
      <c r="BO25" s="5" t="n">
        <f aca="false">IF(Kalender!BO25&lt;&gt;1,0,IF(AND($B25&gt;0,INDEX(Kalender!BO$68:BO$77,MAX(1,$B25))&gt;INDEX(Kalender!$B$68:$B$77,MAX(1,$B25))),1,0)+IF(OR(AND($C25&gt;0,INDEX(Kalender!BO$81:BO$110,MAX(1,$C25))&gt;INDEX(Kalender!$B$81:$B$110,MAX(1,$C25))),AND($D25&gt;0,INDEX(Kalender!BO$81:BO$110,MAX(1,$D25))&gt;INDEX(Kalender!$B$81:$B$110,MAX(1,$D25))),AND($E25&gt;0,INDEX(Kalender!BO$81:BO$110,MAX(1,$E25))&gt;INDEX(Kalender!$B$81:$B$110,MAX(1,$E25))),AND($F25&gt;0,INDEX(Kalender!BO$81:BO$110,MAX(1,$F25))&gt;INDEX(Kalender!$B$81:$B$110,MAX(1,$F25)))),2,0))</f>
        <v>0</v>
      </c>
      <c r="BP25" s="5" t="n">
        <f aca="false">IF(Kalender!BP25&lt;&gt;1,0,IF(AND($B25&gt;0,INDEX(Kalender!BP$68:BP$77,MAX(1,$B25))&gt;INDEX(Kalender!$B$68:$B$77,MAX(1,$B25))),1,0)+IF(OR(AND($C25&gt;0,INDEX(Kalender!BP$81:BP$110,MAX(1,$C25))&gt;INDEX(Kalender!$B$81:$B$110,MAX(1,$C25))),AND($D25&gt;0,INDEX(Kalender!BP$81:BP$110,MAX(1,$D25))&gt;INDEX(Kalender!$B$81:$B$110,MAX(1,$D25))),AND($E25&gt;0,INDEX(Kalender!BP$81:BP$110,MAX(1,$E25))&gt;INDEX(Kalender!$B$81:$B$110,MAX(1,$E25))),AND($F25&gt;0,INDEX(Kalender!BP$81:BP$110,MAX(1,$F25))&gt;INDEX(Kalender!$B$81:$B$110,MAX(1,$F25)))),2,0))</f>
        <v>0</v>
      </c>
      <c r="BQ25" s="5" t="n">
        <f aca="false">IF(Kalender!BQ25&lt;&gt;1,0,IF(AND($B25&gt;0,INDEX(Kalender!BQ$68:BQ$77,MAX(1,$B25))&gt;INDEX(Kalender!$B$68:$B$77,MAX(1,$B25))),1,0)+IF(OR(AND($C25&gt;0,INDEX(Kalender!BQ$81:BQ$110,MAX(1,$C25))&gt;INDEX(Kalender!$B$81:$B$110,MAX(1,$C25))),AND($D25&gt;0,INDEX(Kalender!BQ$81:BQ$110,MAX(1,$D25))&gt;INDEX(Kalender!$B$81:$B$110,MAX(1,$D25))),AND($E25&gt;0,INDEX(Kalender!BQ$81:BQ$110,MAX(1,$E25))&gt;INDEX(Kalender!$B$81:$B$110,MAX(1,$E25))),AND($F25&gt;0,INDEX(Kalender!BQ$81:BQ$110,MAX(1,$F25))&gt;INDEX(Kalender!$B$81:$B$110,MAX(1,$F25)))),2,0))</f>
        <v>0</v>
      </c>
      <c r="BR25" s="5" t="n">
        <f aca="false">IF(Kalender!BR25&lt;&gt;1,0,IF(AND($B25&gt;0,INDEX(Kalender!BR$68:BR$77,MAX(1,$B25))&gt;INDEX(Kalender!$B$68:$B$77,MAX(1,$B25))),1,0)+IF(OR(AND($C25&gt;0,INDEX(Kalender!BR$81:BR$110,MAX(1,$C25))&gt;INDEX(Kalender!$B$81:$B$110,MAX(1,$C25))),AND($D25&gt;0,INDEX(Kalender!BR$81:BR$110,MAX(1,$D25))&gt;INDEX(Kalender!$B$81:$B$110,MAX(1,$D25))),AND($E25&gt;0,INDEX(Kalender!BR$81:BR$110,MAX(1,$E25))&gt;INDEX(Kalender!$B$81:$B$110,MAX(1,$E25))),AND($F25&gt;0,INDEX(Kalender!BR$81:BR$110,MAX(1,$F25))&gt;INDEX(Kalender!$B$81:$B$110,MAX(1,$F25)))),2,0))</f>
        <v>0</v>
      </c>
      <c r="BS25" s="5" t="n">
        <f aca="false">IF(Kalender!BS25&lt;&gt;1,0,IF(AND($B25&gt;0,INDEX(Kalender!BS$68:BS$77,MAX(1,$B25))&gt;INDEX(Kalender!$B$68:$B$77,MAX(1,$B25))),1,0)+IF(OR(AND($C25&gt;0,INDEX(Kalender!BS$81:BS$110,MAX(1,$C25))&gt;INDEX(Kalender!$B$81:$B$110,MAX(1,$C25))),AND($D25&gt;0,INDEX(Kalender!BS$81:BS$110,MAX(1,$D25))&gt;INDEX(Kalender!$B$81:$B$110,MAX(1,$D25))),AND($E25&gt;0,INDEX(Kalender!BS$81:BS$110,MAX(1,$E25))&gt;INDEX(Kalender!$B$81:$B$110,MAX(1,$E25))),AND($F25&gt;0,INDEX(Kalender!BS$81:BS$110,MAX(1,$F25))&gt;INDEX(Kalender!$B$81:$B$110,MAX(1,$F25)))),2,0))</f>
        <v>0</v>
      </c>
      <c r="BT25" s="5" t="n">
        <f aca="false">IF(Kalender!BT25&lt;&gt;1,0,IF(AND($B25&gt;0,INDEX(Kalender!BT$68:BT$77,MAX(1,$B25))&gt;INDEX(Kalender!$B$68:$B$77,MAX(1,$B25))),1,0)+IF(OR(AND($C25&gt;0,INDEX(Kalender!BT$81:BT$110,MAX(1,$C25))&gt;INDEX(Kalender!$B$81:$B$110,MAX(1,$C25))),AND($D25&gt;0,INDEX(Kalender!BT$81:BT$110,MAX(1,$D25))&gt;INDEX(Kalender!$B$81:$B$110,MAX(1,$D25))),AND($E25&gt;0,INDEX(Kalender!BT$81:BT$110,MAX(1,$E25))&gt;INDEX(Kalender!$B$81:$B$110,MAX(1,$E25))),AND($F25&gt;0,INDEX(Kalender!BT$81:BT$110,MAX(1,$F25))&gt;INDEX(Kalender!$B$81:$B$110,MAX(1,$F25)))),2,0))</f>
        <v>0</v>
      </c>
      <c r="BU25" s="5" t="n">
        <f aca="false">IF(Kalender!BU25&lt;&gt;1,0,IF(AND($B25&gt;0,INDEX(Kalender!BU$68:BU$77,MAX(1,$B25))&gt;INDEX(Kalender!$B$68:$B$77,MAX(1,$B25))),1,0)+IF(OR(AND($C25&gt;0,INDEX(Kalender!BU$81:BU$110,MAX(1,$C25))&gt;INDEX(Kalender!$B$81:$B$110,MAX(1,$C25))),AND($D25&gt;0,INDEX(Kalender!BU$81:BU$110,MAX(1,$D25))&gt;INDEX(Kalender!$B$81:$B$110,MAX(1,$D25))),AND($E25&gt;0,INDEX(Kalender!BU$81:BU$110,MAX(1,$E25))&gt;INDEX(Kalender!$B$81:$B$110,MAX(1,$E25))),AND($F25&gt;0,INDEX(Kalender!BU$81:BU$110,MAX(1,$F25))&gt;INDEX(Kalender!$B$81:$B$110,MAX(1,$F25)))),2,0))</f>
        <v>0</v>
      </c>
      <c r="BV25" s="5" t="n">
        <f aca="false">IF(Kalender!BV25&lt;&gt;1,0,IF(AND($B25&gt;0,INDEX(Kalender!BV$68:BV$77,MAX(1,$B25))&gt;INDEX(Kalender!$B$68:$B$77,MAX(1,$B25))),1,0)+IF(OR(AND($C25&gt;0,INDEX(Kalender!BV$81:BV$110,MAX(1,$C25))&gt;INDEX(Kalender!$B$81:$B$110,MAX(1,$C25))),AND($D25&gt;0,INDEX(Kalender!BV$81:BV$110,MAX(1,$D25))&gt;INDEX(Kalender!$B$81:$B$110,MAX(1,$D25))),AND($E25&gt;0,INDEX(Kalender!BV$81:BV$110,MAX(1,$E25))&gt;INDEX(Kalender!$B$81:$B$110,MAX(1,$E25))),AND($F25&gt;0,INDEX(Kalender!BV$81:BV$110,MAX(1,$F25))&gt;INDEX(Kalender!$B$81:$B$110,MAX(1,$F25)))),2,0))</f>
        <v>0</v>
      </c>
      <c r="BW25" s="5" t="n">
        <f aca="false">IF(Kalender!BW25&lt;&gt;1,0,IF(AND($B25&gt;0,INDEX(Kalender!BW$68:BW$77,MAX(1,$B25))&gt;INDEX(Kalender!$B$68:$B$77,MAX(1,$B25))),1,0)+IF(OR(AND($C25&gt;0,INDEX(Kalender!BW$81:BW$110,MAX(1,$C25))&gt;INDEX(Kalender!$B$81:$B$110,MAX(1,$C25))),AND($D25&gt;0,INDEX(Kalender!BW$81:BW$110,MAX(1,$D25))&gt;INDEX(Kalender!$B$81:$B$110,MAX(1,$D25))),AND($E25&gt;0,INDEX(Kalender!BW$81:BW$110,MAX(1,$E25))&gt;INDEX(Kalender!$B$81:$B$110,MAX(1,$E25))),AND($F25&gt;0,INDEX(Kalender!BW$81:BW$110,MAX(1,$F25))&gt;INDEX(Kalender!$B$81:$B$110,MAX(1,$F25)))),2,0))</f>
        <v>0</v>
      </c>
      <c r="BX25" s="5" t="n">
        <f aca="false">IF(Kalender!BX25&lt;&gt;1,0,IF(AND($B25&gt;0,INDEX(Kalender!BX$68:BX$77,MAX(1,$B25))&gt;INDEX(Kalender!$B$68:$B$77,MAX(1,$B25))),1,0)+IF(OR(AND($C25&gt;0,INDEX(Kalender!BX$81:BX$110,MAX(1,$C25))&gt;INDEX(Kalender!$B$81:$B$110,MAX(1,$C25))),AND($D25&gt;0,INDEX(Kalender!BX$81:BX$110,MAX(1,$D25))&gt;INDEX(Kalender!$B$81:$B$110,MAX(1,$D25))),AND($E25&gt;0,INDEX(Kalender!BX$81:BX$110,MAX(1,$E25))&gt;INDEX(Kalender!$B$81:$B$110,MAX(1,$E25))),AND($F25&gt;0,INDEX(Kalender!BX$81:BX$110,MAX(1,$F25))&gt;INDEX(Kalender!$B$81:$B$110,MAX(1,$F25)))),2,0))</f>
        <v>0</v>
      </c>
      <c r="BY25" s="5" t="n">
        <f aca="false">IF(Kalender!BY25&lt;&gt;1,0,IF(AND($B25&gt;0,INDEX(Kalender!BY$68:BY$77,MAX(1,$B25))&gt;INDEX(Kalender!$B$68:$B$77,MAX(1,$B25))),1,0)+IF(OR(AND($C25&gt;0,INDEX(Kalender!BY$81:BY$110,MAX(1,$C25))&gt;INDEX(Kalender!$B$81:$B$110,MAX(1,$C25))),AND($D25&gt;0,INDEX(Kalender!BY$81:BY$110,MAX(1,$D25))&gt;INDEX(Kalender!$B$81:$B$110,MAX(1,$D25))),AND($E25&gt;0,INDEX(Kalender!BY$81:BY$110,MAX(1,$E25))&gt;INDEX(Kalender!$B$81:$B$110,MAX(1,$E25))),AND($F25&gt;0,INDEX(Kalender!BY$81:BY$110,MAX(1,$F25))&gt;INDEX(Kalender!$B$81:$B$110,MAX(1,$F25)))),2,0))</f>
        <v>0</v>
      </c>
      <c r="BZ25" s="5" t="n">
        <f aca="false">IF(Kalender!BZ25&lt;&gt;1,0,IF(AND($B25&gt;0,INDEX(Kalender!BZ$68:BZ$77,MAX(1,$B25))&gt;INDEX(Kalender!$B$68:$B$77,MAX(1,$B25))),1,0)+IF(OR(AND($C25&gt;0,INDEX(Kalender!BZ$81:BZ$110,MAX(1,$C25))&gt;INDEX(Kalender!$B$81:$B$110,MAX(1,$C25))),AND($D25&gt;0,INDEX(Kalender!BZ$81:BZ$110,MAX(1,$D25))&gt;INDEX(Kalender!$B$81:$B$110,MAX(1,$D25))),AND($E25&gt;0,INDEX(Kalender!BZ$81:BZ$110,MAX(1,$E25))&gt;INDEX(Kalender!$B$81:$B$110,MAX(1,$E25))),AND($F25&gt;0,INDEX(Kalender!BZ$81:BZ$110,MAX(1,$F25))&gt;INDEX(Kalender!$B$81:$B$110,MAX(1,$F25)))),2,0))</f>
        <v>0</v>
      </c>
      <c r="CA25" s="5" t="n">
        <f aca="false">IF(Kalender!CA25&lt;&gt;1,0,IF(AND($B25&gt;0,INDEX(Kalender!CA$68:CA$77,MAX(1,$B25))&gt;INDEX(Kalender!$B$68:$B$77,MAX(1,$B25))),1,0)+IF(OR(AND($C25&gt;0,INDEX(Kalender!CA$81:CA$110,MAX(1,$C25))&gt;INDEX(Kalender!$B$81:$B$110,MAX(1,$C25))),AND($D25&gt;0,INDEX(Kalender!CA$81:CA$110,MAX(1,$D25))&gt;INDEX(Kalender!$B$81:$B$110,MAX(1,$D25))),AND($E25&gt;0,INDEX(Kalender!CA$81:CA$110,MAX(1,$E25))&gt;INDEX(Kalender!$B$81:$B$110,MAX(1,$E25))),AND($F25&gt;0,INDEX(Kalender!CA$81:CA$110,MAX(1,$F25))&gt;INDEX(Kalender!$B$81:$B$110,MAX(1,$F25)))),2,0))</f>
        <v>0</v>
      </c>
      <c r="CB25" s="5" t="n">
        <f aca="false">IF(Kalender!CB25&lt;&gt;1,0,IF(AND($B25&gt;0,INDEX(Kalender!CB$68:CB$77,MAX(1,$B25))&gt;INDEX(Kalender!$B$68:$B$77,MAX(1,$B25))),1,0)+IF(OR(AND($C25&gt;0,INDEX(Kalender!CB$81:CB$110,MAX(1,$C25))&gt;INDEX(Kalender!$B$81:$B$110,MAX(1,$C25))),AND($D25&gt;0,INDEX(Kalender!CB$81:CB$110,MAX(1,$D25))&gt;INDEX(Kalender!$B$81:$B$110,MAX(1,$D25))),AND($E25&gt;0,INDEX(Kalender!CB$81:CB$110,MAX(1,$E25))&gt;INDEX(Kalender!$B$81:$B$110,MAX(1,$E25))),AND($F25&gt;0,INDEX(Kalender!CB$81:CB$110,MAX(1,$F25))&gt;INDEX(Kalender!$B$81:$B$110,MAX(1,$F25)))),2,0))</f>
        <v>0</v>
      </c>
      <c r="CC25" s="5" t="n">
        <f aca="false">IF(Kalender!CC25&lt;&gt;1,0,IF(AND($B25&gt;0,INDEX(Kalender!CC$68:CC$77,MAX(1,$B25))&gt;INDEX(Kalender!$B$68:$B$77,MAX(1,$B25))),1,0)+IF(OR(AND($C25&gt;0,INDEX(Kalender!CC$81:CC$110,MAX(1,$C25))&gt;INDEX(Kalender!$B$81:$B$110,MAX(1,$C25))),AND($D25&gt;0,INDEX(Kalender!CC$81:CC$110,MAX(1,$D25))&gt;INDEX(Kalender!$B$81:$B$110,MAX(1,$D25))),AND($E25&gt;0,INDEX(Kalender!CC$81:CC$110,MAX(1,$E25))&gt;INDEX(Kalender!$B$81:$B$110,MAX(1,$E25))),AND($F25&gt;0,INDEX(Kalender!CC$81:CC$110,MAX(1,$F25))&gt;INDEX(Kalender!$B$81:$B$110,MAX(1,$F25)))),2,0))</f>
        <v>0</v>
      </c>
      <c r="CD25" s="5" t="n">
        <f aca="false">IF(Kalender!CD25&lt;&gt;1,0,IF(AND($B25&gt;0,INDEX(Kalender!CD$68:CD$77,MAX(1,$B25))&gt;INDEX(Kalender!$B$68:$B$77,MAX(1,$B25))),1,0)+IF(OR(AND($C25&gt;0,INDEX(Kalender!CD$81:CD$110,MAX(1,$C25))&gt;INDEX(Kalender!$B$81:$B$110,MAX(1,$C25))),AND($D25&gt;0,INDEX(Kalender!CD$81:CD$110,MAX(1,$D25))&gt;INDEX(Kalender!$B$81:$B$110,MAX(1,$D25))),AND($E25&gt;0,INDEX(Kalender!CD$81:CD$110,MAX(1,$E25))&gt;INDEX(Kalender!$B$81:$B$110,MAX(1,$E25))),AND($F25&gt;0,INDEX(Kalender!CD$81:CD$110,MAX(1,$F25))&gt;INDEX(Kalender!$B$81:$B$110,MAX(1,$F25)))),2,0))</f>
        <v>0</v>
      </c>
      <c r="CE25" s="5" t="n">
        <f aca="false">IF(Kalender!CE25&lt;&gt;1,0,IF(AND($B25&gt;0,INDEX(Kalender!CE$68:CE$77,MAX(1,$B25))&gt;INDEX(Kalender!$B$68:$B$77,MAX(1,$B25))),1,0)+IF(OR(AND($C25&gt;0,INDEX(Kalender!CE$81:CE$110,MAX(1,$C25))&gt;INDEX(Kalender!$B$81:$B$110,MAX(1,$C25))),AND($D25&gt;0,INDEX(Kalender!CE$81:CE$110,MAX(1,$D25))&gt;INDEX(Kalender!$B$81:$B$110,MAX(1,$D25))),AND($E25&gt;0,INDEX(Kalender!CE$81:CE$110,MAX(1,$E25))&gt;INDEX(Kalender!$B$81:$B$110,MAX(1,$E25))),AND($F25&gt;0,INDEX(Kalender!CE$81:CE$110,MAX(1,$F25))&gt;INDEX(Kalender!$B$81:$B$110,MAX(1,$F25)))),2,0))</f>
        <v>0</v>
      </c>
      <c r="CF25" s="5" t="n">
        <f aca="false">IF(Kalender!CF25&lt;&gt;1,0,IF(AND($B25&gt;0,INDEX(Kalender!CF$68:CF$77,MAX(1,$B25))&gt;INDEX(Kalender!$B$68:$B$77,MAX(1,$B25))),1,0)+IF(OR(AND($C25&gt;0,INDEX(Kalender!CF$81:CF$110,MAX(1,$C25))&gt;INDEX(Kalender!$B$81:$B$110,MAX(1,$C25))),AND($D25&gt;0,INDEX(Kalender!CF$81:CF$110,MAX(1,$D25))&gt;INDEX(Kalender!$B$81:$B$110,MAX(1,$D25))),AND($E25&gt;0,INDEX(Kalender!CF$81:CF$110,MAX(1,$E25))&gt;INDEX(Kalender!$B$81:$B$110,MAX(1,$E25))),AND($F25&gt;0,INDEX(Kalender!CF$81:CF$110,MAX(1,$F25))&gt;INDEX(Kalender!$B$81:$B$110,MAX(1,$F25)))),2,0))</f>
        <v>0</v>
      </c>
      <c r="CG25" s="5" t="n">
        <f aca="false">IF(Kalender!CG25&lt;&gt;1,0,IF(AND($B25&gt;0,INDEX(Kalender!CG$68:CG$77,MAX(1,$B25))&gt;INDEX(Kalender!$B$68:$B$77,MAX(1,$B25))),1,0)+IF(OR(AND($C25&gt;0,INDEX(Kalender!CG$81:CG$110,MAX(1,$C25))&gt;INDEX(Kalender!$B$81:$B$110,MAX(1,$C25))),AND($D25&gt;0,INDEX(Kalender!CG$81:CG$110,MAX(1,$D25))&gt;INDEX(Kalender!$B$81:$B$110,MAX(1,$D25))),AND($E25&gt;0,INDEX(Kalender!CG$81:CG$110,MAX(1,$E25))&gt;INDEX(Kalender!$B$81:$B$110,MAX(1,$E25))),AND($F25&gt;0,INDEX(Kalender!CG$81:CG$110,MAX(1,$F25))&gt;INDEX(Kalender!$B$81:$B$110,MAX(1,$F25)))),2,0))</f>
        <v>0</v>
      </c>
      <c r="CH25" s="5" t="n">
        <f aca="false">IF(Kalender!CH25&lt;&gt;1,0,IF(AND($B25&gt;0,INDEX(Kalender!CH$68:CH$77,MAX(1,$B25))&gt;INDEX(Kalender!$B$68:$B$77,MAX(1,$B25))),1,0)+IF(OR(AND($C25&gt;0,INDEX(Kalender!CH$81:CH$110,MAX(1,$C25))&gt;INDEX(Kalender!$B$81:$B$110,MAX(1,$C25))),AND($D25&gt;0,INDEX(Kalender!CH$81:CH$110,MAX(1,$D25))&gt;INDEX(Kalender!$B$81:$B$110,MAX(1,$D25))),AND($E25&gt;0,INDEX(Kalender!CH$81:CH$110,MAX(1,$E25))&gt;INDEX(Kalender!$B$81:$B$110,MAX(1,$E25))),AND($F25&gt;0,INDEX(Kalender!CH$81:CH$110,MAX(1,$F25))&gt;INDEX(Kalender!$B$81:$B$110,MAX(1,$F25)))),2,0))</f>
        <v>0</v>
      </c>
      <c r="CI25" s="5" t="n">
        <f aca="false">IF(Kalender!CI25&lt;&gt;1,0,IF(AND($B25&gt;0,INDEX(Kalender!CI$68:CI$77,MAX(1,$B25))&gt;INDEX(Kalender!$B$68:$B$77,MAX(1,$B25))),1,0)+IF(OR(AND($C25&gt;0,INDEX(Kalender!CI$81:CI$110,MAX(1,$C25))&gt;INDEX(Kalender!$B$81:$B$110,MAX(1,$C25))),AND($D25&gt;0,INDEX(Kalender!CI$81:CI$110,MAX(1,$D25))&gt;INDEX(Kalender!$B$81:$B$110,MAX(1,$D25))),AND($E25&gt;0,INDEX(Kalender!CI$81:CI$110,MAX(1,$E25))&gt;INDEX(Kalender!$B$81:$B$110,MAX(1,$E25))),AND($F25&gt;0,INDEX(Kalender!CI$81:CI$110,MAX(1,$F25))&gt;INDEX(Kalender!$B$81:$B$110,MAX(1,$F25)))),2,0))</f>
        <v>0</v>
      </c>
      <c r="CJ25" s="5" t="n">
        <f aca="false">IF(Kalender!CJ25&lt;&gt;1,0,IF(AND($B25&gt;0,INDEX(Kalender!CJ$68:CJ$77,MAX(1,$B25))&gt;INDEX(Kalender!$B$68:$B$77,MAX(1,$B25))),1,0)+IF(OR(AND($C25&gt;0,INDEX(Kalender!CJ$81:CJ$110,MAX(1,$C25))&gt;INDEX(Kalender!$B$81:$B$110,MAX(1,$C25))),AND($D25&gt;0,INDEX(Kalender!CJ$81:CJ$110,MAX(1,$D25))&gt;INDEX(Kalender!$B$81:$B$110,MAX(1,$D25))),AND($E25&gt;0,INDEX(Kalender!CJ$81:CJ$110,MAX(1,$E25))&gt;INDEX(Kalender!$B$81:$B$110,MAX(1,$E25))),AND($F25&gt;0,INDEX(Kalender!CJ$81:CJ$110,MAX(1,$F25))&gt;INDEX(Kalender!$B$81:$B$110,MAX(1,$F25)))),2,0))</f>
        <v>0</v>
      </c>
      <c r="CK25" s="5" t="n">
        <f aca="false">IF(Kalender!CK25&lt;&gt;1,0,IF(AND($B25&gt;0,INDEX(Kalender!CK$68:CK$77,MAX(1,$B25))&gt;INDEX(Kalender!$B$68:$B$77,MAX(1,$B25))),1,0)+IF(OR(AND($C25&gt;0,INDEX(Kalender!CK$81:CK$110,MAX(1,$C25))&gt;INDEX(Kalender!$B$81:$B$110,MAX(1,$C25))),AND($D25&gt;0,INDEX(Kalender!CK$81:CK$110,MAX(1,$D25))&gt;INDEX(Kalender!$B$81:$B$110,MAX(1,$D25))),AND($E25&gt;0,INDEX(Kalender!CK$81:CK$110,MAX(1,$E25))&gt;INDEX(Kalender!$B$81:$B$110,MAX(1,$E25))),AND($F25&gt;0,INDEX(Kalender!CK$81:CK$110,MAX(1,$F25))&gt;INDEX(Kalender!$B$81:$B$110,MAX(1,$F25)))),2,0))</f>
        <v>0</v>
      </c>
      <c r="CL25" s="5" t="n">
        <f aca="false">IF(Kalender!CL25&lt;&gt;1,0,IF(AND($B25&gt;0,INDEX(Kalender!CL$68:CL$77,MAX(1,$B25))&gt;INDEX(Kalender!$B$68:$B$77,MAX(1,$B25))),1,0)+IF(OR(AND($C25&gt;0,INDEX(Kalender!CL$81:CL$110,MAX(1,$C25))&gt;INDEX(Kalender!$B$81:$B$110,MAX(1,$C25))),AND($D25&gt;0,INDEX(Kalender!CL$81:CL$110,MAX(1,$D25))&gt;INDEX(Kalender!$B$81:$B$110,MAX(1,$D25))),AND($E25&gt;0,INDEX(Kalender!CL$81:CL$110,MAX(1,$E25))&gt;INDEX(Kalender!$B$81:$B$110,MAX(1,$E25))),AND($F25&gt;0,INDEX(Kalender!CL$81:CL$110,MAX(1,$F25))&gt;INDEX(Kalender!$B$81:$B$110,MAX(1,$F25)))),2,0))</f>
        <v>0</v>
      </c>
      <c r="CM25" s="5" t="n">
        <f aca="false">IF(Kalender!CM25&lt;&gt;1,0,IF(AND($B25&gt;0,INDEX(Kalender!CM$68:CM$77,MAX(1,$B25))&gt;INDEX(Kalender!$B$68:$B$77,MAX(1,$B25))),1,0)+IF(OR(AND($C25&gt;0,INDEX(Kalender!CM$81:CM$110,MAX(1,$C25))&gt;INDEX(Kalender!$B$81:$B$110,MAX(1,$C25))),AND($D25&gt;0,INDEX(Kalender!CM$81:CM$110,MAX(1,$D25))&gt;INDEX(Kalender!$B$81:$B$110,MAX(1,$D25))),AND($E25&gt;0,INDEX(Kalender!CM$81:CM$110,MAX(1,$E25))&gt;INDEX(Kalender!$B$81:$B$110,MAX(1,$E25))),AND($F25&gt;0,INDEX(Kalender!CM$81:CM$110,MAX(1,$F25))&gt;INDEX(Kalender!$B$81:$B$110,MAX(1,$F25)))),2,0))</f>
        <v>0</v>
      </c>
      <c r="CN25" s="5" t="n">
        <f aca="false">IF(Kalender!CN25&lt;&gt;1,0,IF(AND($B25&gt;0,INDEX(Kalender!CN$68:CN$77,MAX(1,$B25))&gt;INDEX(Kalender!$B$68:$B$77,MAX(1,$B25))),1,0)+IF(OR(AND($C25&gt;0,INDEX(Kalender!CN$81:CN$110,MAX(1,$C25))&gt;INDEX(Kalender!$B$81:$B$110,MAX(1,$C25))),AND($D25&gt;0,INDEX(Kalender!CN$81:CN$110,MAX(1,$D25))&gt;INDEX(Kalender!$B$81:$B$110,MAX(1,$D25))),AND($E25&gt;0,INDEX(Kalender!CN$81:CN$110,MAX(1,$E25))&gt;INDEX(Kalender!$B$81:$B$110,MAX(1,$E25))),AND($F25&gt;0,INDEX(Kalender!CN$81:CN$110,MAX(1,$F25))&gt;INDEX(Kalender!$B$81:$B$110,MAX(1,$F25)))),2,0))</f>
        <v>0</v>
      </c>
      <c r="CO25" s="5" t="n">
        <f aca="false">IF(Kalender!CO25&lt;&gt;1,0,IF(AND($B25&gt;0,INDEX(Kalender!CO$68:CO$77,MAX(1,$B25))&gt;INDEX(Kalender!$B$68:$B$77,MAX(1,$B25))),1,0)+IF(OR(AND($C25&gt;0,INDEX(Kalender!CO$81:CO$110,MAX(1,$C25))&gt;INDEX(Kalender!$B$81:$B$110,MAX(1,$C25))),AND($D25&gt;0,INDEX(Kalender!CO$81:CO$110,MAX(1,$D25))&gt;INDEX(Kalender!$B$81:$B$110,MAX(1,$D25))),AND($E25&gt;0,INDEX(Kalender!CO$81:CO$110,MAX(1,$E25))&gt;INDEX(Kalender!$B$81:$B$110,MAX(1,$E25))),AND($F25&gt;0,INDEX(Kalender!CO$81:CO$110,MAX(1,$F25))&gt;INDEX(Kalender!$B$81:$B$110,MAX(1,$F25)))),2,0))</f>
        <v>0</v>
      </c>
      <c r="CP25" s="5" t="n">
        <f aca="false">IF(Kalender!CP25&lt;&gt;1,0,IF(AND($B25&gt;0,INDEX(Kalender!CP$68:CP$77,MAX(1,$B25))&gt;INDEX(Kalender!$B$68:$B$77,MAX(1,$B25))),1,0)+IF(OR(AND($C25&gt;0,INDEX(Kalender!CP$81:CP$110,MAX(1,$C25))&gt;INDEX(Kalender!$B$81:$B$110,MAX(1,$C25))),AND($D25&gt;0,INDEX(Kalender!CP$81:CP$110,MAX(1,$D25))&gt;INDEX(Kalender!$B$81:$B$110,MAX(1,$D25))),AND($E25&gt;0,INDEX(Kalender!CP$81:CP$110,MAX(1,$E25))&gt;INDEX(Kalender!$B$81:$B$110,MAX(1,$E25))),AND($F25&gt;0,INDEX(Kalender!CP$81:CP$110,MAX(1,$F25))&gt;INDEX(Kalender!$B$81:$B$110,MAX(1,$F25)))),2,0))</f>
        <v>0</v>
      </c>
      <c r="CQ25" s="5" t="n">
        <f aca="false">IF(Kalender!CQ25&lt;&gt;1,0,IF(AND($B25&gt;0,INDEX(Kalender!CQ$68:CQ$77,MAX(1,$B25))&gt;INDEX(Kalender!$B$68:$B$77,MAX(1,$B25))),1,0)+IF(OR(AND($C25&gt;0,INDEX(Kalender!CQ$81:CQ$110,MAX(1,$C25))&gt;INDEX(Kalender!$B$81:$B$110,MAX(1,$C25))),AND($D25&gt;0,INDEX(Kalender!CQ$81:CQ$110,MAX(1,$D25))&gt;INDEX(Kalender!$B$81:$B$110,MAX(1,$D25))),AND($E25&gt;0,INDEX(Kalender!CQ$81:CQ$110,MAX(1,$E25))&gt;INDEX(Kalender!$B$81:$B$110,MAX(1,$E25))),AND($F25&gt;0,INDEX(Kalender!CQ$81:CQ$110,MAX(1,$F25))&gt;INDEX(Kalender!$B$81:$B$110,MAX(1,$F25)))),2,0))</f>
        <v>0</v>
      </c>
      <c r="CR25" s="5" t="n">
        <f aca="false">IF(Kalender!CR25&lt;&gt;1,0,IF(AND($B25&gt;0,INDEX(Kalender!CR$68:CR$77,MAX(1,$B25))&gt;INDEX(Kalender!$B$68:$B$77,MAX(1,$B25))),1,0)+IF(OR(AND($C25&gt;0,INDEX(Kalender!CR$81:CR$110,MAX(1,$C25))&gt;INDEX(Kalender!$B$81:$B$110,MAX(1,$C25))),AND($D25&gt;0,INDEX(Kalender!CR$81:CR$110,MAX(1,$D25))&gt;INDEX(Kalender!$B$81:$B$110,MAX(1,$D25))),AND($E25&gt;0,INDEX(Kalender!CR$81:CR$110,MAX(1,$E25))&gt;INDEX(Kalender!$B$81:$B$110,MAX(1,$E25))),AND($F25&gt;0,INDEX(Kalender!CR$81:CR$110,MAX(1,$F25))&gt;INDEX(Kalender!$B$81:$B$110,MAX(1,$F25)))),2,0))</f>
        <v>0</v>
      </c>
      <c r="CS25" s="5" t="n">
        <f aca="false">IF(Kalender!CS25&lt;&gt;1,0,IF(AND($B25&gt;0,INDEX(Kalender!CS$68:CS$77,MAX(1,$B25))&gt;INDEX(Kalender!$B$68:$B$77,MAX(1,$B25))),1,0)+IF(OR(AND($C25&gt;0,INDEX(Kalender!CS$81:CS$110,MAX(1,$C25))&gt;INDEX(Kalender!$B$81:$B$110,MAX(1,$C25))),AND($D25&gt;0,INDEX(Kalender!CS$81:CS$110,MAX(1,$D25))&gt;INDEX(Kalender!$B$81:$B$110,MAX(1,$D25))),AND($E25&gt;0,INDEX(Kalender!CS$81:CS$110,MAX(1,$E25))&gt;INDEX(Kalender!$B$81:$B$110,MAX(1,$E25))),AND($F25&gt;0,INDEX(Kalender!CS$81:CS$110,MAX(1,$F25))&gt;INDEX(Kalender!$B$81:$B$110,MAX(1,$F25)))),2,0))</f>
        <v>0</v>
      </c>
      <c r="CT25" s="5" t="n">
        <f aca="false">IF(Kalender!CT25&lt;&gt;1,0,IF(AND($B25&gt;0,INDEX(Kalender!CT$68:CT$77,MAX(1,$B25))&gt;INDEX(Kalender!$B$68:$B$77,MAX(1,$B25))),1,0)+IF(OR(AND($C25&gt;0,INDEX(Kalender!CT$81:CT$110,MAX(1,$C25))&gt;INDEX(Kalender!$B$81:$B$110,MAX(1,$C25))),AND($D25&gt;0,INDEX(Kalender!CT$81:CT$110,MAX(1,$D25))&gt;INDEX(Kalender!$B$81:$B$110,MAX(1,$D25))),AND($E25&gt;0,INDEX(Kalender!CT$81:CT$110,MAX(1,$E25))&gt;INDEX(Kalender!$B$81:$B$110,MAX(1,$E25))),AND($F25&gt;0,INDEX(Kalender!CT$81:CT$110,MAX(1,$F25))&gt;INDEX(Kalender!$B$81:$B$110,MAX(1,$F25)))),2,0))</f>
        <v>0</v>
      </c>
      <c r="CU25" s="5" t="n">
        <f aca="false">IF(Kalender!CU25&lt;&gt;1,0,IF(AND($B25&gt;0,INDEX(Kalender!CU$68:CU$77,MAX(1,$B25))&gt;INDEX(Kalender!$B$68:$B$77,MAX(1,$B25))),1,0)+IF(OR(AND($C25&gt;0,INDEX(Kalender!CU$81:CU$110,MAX(1,$C25))&gt;INDEX(Kalender!$B$81:$B$110,MAX(1,$C25))),AND($D25&gt;0,INDEX(Kalender!CU$81:CU$110,MAX(1,$D25))&gt;INDEX(Kalender!$B$81:$B$110,MAX(1,$D25))),AND($E25&gt;0,INDEX(Kalender!CU$81:CU$110,MAX(1,$E25))&gt;INDEX(Kalender!$B$81:$B$110,MAX(1,$E25))),AND($F25&gt;0,INDEX(Kalender!CU$81:CU$110,MAX(1,$F25))&gt;INDEX(Kalender!$B$81:$B$110,MAX(1,$F25)))),2,0))</f>
        <v>0</v>
      </c>
      <c r="CV25" s="5" t="n">
        <f aca="false">IF(Kalender!CV25&lt;&gt;1,0,IF(AND($B25&gt;0,INDEX(Kalender!CV$68:CV$77,MAX(1,$B25))&gt;INDEX(Kalender!$B$68:$B$77,MAX(1,$B25))),1,0)+IF(OR(AND($C25&gt;0,INDEX(Kalender!CV$81:CV$110,MAX(1,$C25))&gt;INDEX(Kalender!$B$81:$B$110,MAX(1,$C25))),AND($D25&gt;0,INDEX(Kalender!CV$81:CV$110,MAX(1,$D25))&gt;INDEX(Kalender!$B$81:$B$110,MAX(1,$D25))),AND($E25&gt;0,INDEX(Kalender!CV$81:CV$110,MAX(1,$E25))&gt;INDEX(Kalender!$B$81:$B$110,MAX(1,$E25))),AND($F25&gt;0,INDEX(Kalender!CV$81:CV$110,MAX(1,$F25))&gt;INDEX(Kalender!$B$81:$B$110,MAX(1,$F25)))),2,0))</f>
        <v>0</v>
      </c>
      <c r="CW25" s="5" t="n">
        <f aca="false">IF(Kalender!CW25&lt;&gt;1,0,IF(AND($B25&gt;0,INDEX(Kalender!CW$68:CW$77,MAX(1,$B25))&gt;INDEX(Kalender!$B$68:$B$77,MAX(1,$B25))),1,0)+IF(OR(AND($C25&gt;0,INDEX(Kalender!CW$81:CW$110,MAX(1,$C25))&gt;INDEX(Kalender!$B$81:$B$110,MAX(1,$C25))),AND($D25&gt;0,INDEX(Kalender!CW$81:CW$110,MAX(1,$D25))&gt;INDEX(Kalender!$B$81:$B$110,MAX(1,$D25))),AND($E25&gt;0,INDEX(Kalender!CW$81:CW$110,MAX(1,$E25))&gt;INDEX(Kalender!$B$81:$B$110,MAX(1,$E25))),AND($F25&gt;0,INDEX(Kalender!CW$81:CW$110,MAX(1,$F25))&gt;INDEX(Kalender!$B$81:$B$110,MAX(1,$F25)))),2,0))</f>
        <v>0</v>
      </c>
      <c r="CX25" s="5" t="n">
        <f aca="false">IF(Kalender!CX25&lt;&gt;1,0,IF(AND($B25&gt;0,INDEX(Kalender!CX$68:CX$77,MAX(1,$B25))&gt;INDEX(Kalender!$B$68:$B$77,MAX(1,$B25))),1,0)+IF(OR(AND($C25&gt;0,INDEX(Kalender!CX$81:CX$110,MAX(1,$C25))&gt;INDEX(Kalender!$B$81:$B$110,MAX(1,$C25))),AND($D25&gt;0,INDEX(Kalender!CX$81:CX$110,MAX(1,$D25))&gt;INDEX(Kalender!$B$81:$B$110,MAX(1,$D25))),AND($E25&gt;0,INDEX(Kalender!CX$81:CX$110,MAX(1,$E25))&gt;INDEX(Kalender!$B$81:$B$110,MAX(1,$E25))),AND($F25&gt;0,INDEX(Kalender!CX$81:CX$110,MAX(1,$F25))&gt;INDEX(Kalender!$B$81:$B$110,MAX(1,$F25)))),2,0))</f>
        <v>0</v>
      </c>
      <c r="CY25" s="5" t="n">
        <f aca="false">IF(Kalender!CY25&lt;&gt;1,0,IF(AND($B25&gt;0,INDEX(Kalender!CY$68:CY$77,MAX(1,$B25))&gt;INDEX(Kalender!$B$68:$B$77,MAX(1,$B25))),1,0)+IF(OR(AND($C25&gt;0,INDEX(Kalender!CY$81:CY$110,MAX(1,$C25))&gt;INDEX(Kalender!$B$81:$B$110,MAX(1,$C25))),AND($D25&gt;0,INDEX(Kalender!CY$81:CY$110,MAX(1,$D25))&gt;INDEX(Kalender!$B$81:$B$110,MAX(1,$D25))),AND($E25&gt;0,INDEX(Kalender!CY$81:CY$110,MAX(1,$E25))&gt;INDEX(Kalender!$B$81:$B$110,MAX(1,$E25))),AND($F25&gt;0,INDEX(Kalender!CY$81:CY$110,MAX(1,$F25))&gt;INDEX(Kalender!$B$81:$B$110,MAX(1,$F25)))),2,0))</f>
        <v>0</v>
      </c>
      <c r="CZ25" s="5" t="n">
        <f aca="false">IF(Kalender!CZ25&lt;&gt;1,0,IF(AND($B25&gt;0,INDEX(Kalender!CZ$68:CZ$77,MAX(1,$B25))&gt;INDEX(Kalender!$B$68:$B$77,MAX(1,$B25))),1,0)+IF(OR(AND($C25&gt;0,INDEX(Kalender!CZ$81:CZ$110,MAX(1,$C25))&gt;INDEX(Kalender!$B$81:$B$110,MAX(1,$C25))),AND($D25&gt;0,INDEX(Kalender!CZ$81:CZ$110,MAX(1,$D25))&gt;INDEX(Kalender!$B$81:$B$110,MAX(1,$D25))),AND($E25&gt;0,INDEX(Kalender!CZ$81:CZ$110,MAX(1,$E25))&gt;INDEX(Kalender!$B$81:$B$110,MAX(1,$E25))),AND($F25&gt;0,INDEX(Kalender!CZ$81:CZ$110,MAX(1,$F25))&gt;INDEX(Kalender!$B$81:$B$110,MAX(1,$F25)))),2,0))</f>
        <v>0</v>
      </c>
      <c r="DA25" s="5" t="n">
        <f aca="false">IF(Kalender!DA25&lt;&gt;1,0,IF(AND($B25&gt;0,INDEX(Kalender!DA$68:DA$77,MAX(1,$B25))&gt;INDEX(Kalender!$B$68:$B$77,MAX(1,$B25))),1,0)+IF(OR(AND($C25&gt;0,INDEX(Kalender!DA$81:DA$110,MAX(1,$C25))&gt;INDEX(Kalender!$B$81:$B$110,MAX(1,$C25))),AND($D25&gt;0,INDEX(Kalender!DA$81:DA$110,MAX(1,$D25))&gt;INDEX(Kalender!$B$81:$B$110,MAX(1,$D25))),AND($E25&gt;0,INDEX(Kalender!DA$81:DA$110,MAX(1,$E25))&gt;INDEX(Kalender!$B$81:$B$110,MAX(1,$E25))),AND($F25&gt;0,INDEX(Kalender!DA$81:DA$110,MAX(1,$F25))&gt;INDEX(Kalender!$B$81:$B$110,MAX(1,$F25)))),2,0))</f>
        <v>0</v>
      </c>
      <c r="DB25" s="5" t="n">
        <f aca="false">IF(Kalender!DB25&lt;&gt;1,0,IF(AND($B25&gt;0,INDEX(Kalender!DB$68:DB$77,MAX(1,$B25))&gt;INDEX(Kalender!$B$68:$B$77,MAX(1,$B25))),1,0)+IF(OR(AND($C25&gt;0,INDEX(Kalender!DB$81:DB$110,MAX(1,$C25))&gt;INDEX(Kalender!$B$81:$B$110,MAX(1,$C25))),AND($D25&gt;0,INDEX(Kalender!DB$81:DB$110,MAX(1,$D25))&gt;INDEX(Kalender!$B$81:$B$110,MAX(1,$D25))),AND($E25&gt;0,INDEX(Kalender!DB$81:DB$110,MAX(1,$E25))&gt;INDEX(Kalender!$B$81:$B$110,MAX(1,$E25))),AND($F25&gt;0,INDEX(Kalender!DB$81:DB$110,MAX(1,$F25))&gt;INDEX(Kalender!$B$81:$B$110,MAX(1,$F25)))),2,0))</f>
        <v>0</v>
      </c>
      <c r="DC25" s="5" t="n">
        <f aca="false">IF(Kalender!DC25&lt;&gt;1,0,IF(AND($B25&gt;0,INDEX(Kalender!DC$68:DC$77,MAX(1,$B25))&gt;INDEX(Kalender!$B$68:$B$77,MAX(1,$B25))),1,0)+IF(OR(AND($C25&gt;0,INDEX(Kalender!DC$81:DC$110,MAX(1,$C25))&gt;INDEX(Kalender!$B$81:$B$110,MAX(1,$C25))),AND($D25&gt;0,INDEX(Kalender!DC$81:DC$110,MAX(1,$D25))&gt;INDEX(Kalender!$B$81:$B$110,MAX(1,$D25))),AND($E25&gt;0,INDEX(Kalender!DC$81:DC$110,MAX(1,$E25))&gt;INDEX(Kalender!$B$81:$B$110,MAX(1,$E25))),AND($F25&gt;0,INDEX(Kalender!DC$81:DC$110,MAX(1,$F25))&gt;INDEX(Kalender!$B$81:$B$110,MAX(1,$F25)))),2,0))</f>
        <v>0</v>
      </c>
      <c r="DD25" s="5" t="n">
        <f aca="false">IF(Kalender!DD25&lt;&gt;1,0,IF(AND($B25&gt;0,INDEX(Kalender!DD$68:DD$77,MAX(1,$B25))&gt;INDEX(Kalender!$B$68:$B$77,MAX(1,$B25))),1,0)+IF(OR(AND($C25&gt;0,INDEX(Kalender!DD$81:DD$110,MAX(1,$C25))&gt;INDEX(Kalender!$B$81:$B$110,MAX(1,$C25))),AND($D25&gt;0,INDEX(Kalender!DD$81:DD$110,MAX(1,$D25))&gt;INDEX(Kalender!$B$81:$B$110,MAX(1,$D25))),AND($E25&gt;0,INDEX(Kalender!DD$81:DD$110,MAX(1,$E25))&gt;INDEX(Kalender!$B$81:$B$110,MAX(1,$E25))),AND($F25&gt;0,INDEX(Kalender!DD$81:DD$110,MAX(1,$F25))&gt;INDEX(Kalender!$B$81:$B$110,MAX(1,$F25)))),2,0))</f>
        <v>0</v>
      </c>
      <c r="DE25" s="5" t="n">
        <f aca="false">IF(Kalender!DE25&lt;&gt;1,0,IF(AND($B25&gt;0,INDEX(Kalender!DE$68:DE$77,MAX(1,$B25))&gt;INDEX(Kalender!$B$68:$B$77,MAX(1,$B25))),1,0)+IF(OR(AND($C25&gt;0,INDEX(Kalender!DE$81:DE$110,MAX(1,$C25))&gt;INDEX(Kalender!$B$81:$B$110,MAX(1,$C25))),AND($D25&gt;0,INDEX(Kalender!DE$81:DE$110,MAX(1,$D25))&gt;INDEX(Kalender!$B$81:$B$110,MAX(1,$D25))),AND($E25&gt;0,INDEX(Kalender!DE$81:DE$110,MAX(1,$E25))&gt;INDEX(Kalender!$B$81:$B$110,MAX(1,$E25))),AND($F25&gt;0,INDEX(Kalender!DE$81:DE$110,MAX(1,$F25))&gt;INDEX(Kalender!$B$81:$B$110,MAX(1,$F25)))),2,0))</f>
        <v>0</v>
      </c>
      <c r="DF25" s="5" t="n">
        <f aca="false">IF(Kalender!DF25&lt;&gt;1,0,IF(AND($B25&gt;0,INDEX(Kalender!DF$68:DF$77,MAX(1,$B25))&gt;INDEX(Kalender!$B$68:$B$77,MAX(1,$B25))),1,0)+IF(OR(AND($C25&gt;0,INDEX(Kalender!DF$81:DF$110,MAX(1,$C25))&gt;INDEX(Kalender!$B$81:$B$110,MAX(1,$C25))),AND($D25&gt;0,INDEX(Kalender!DF$81:DF$110,MAX(1,$D25))&gt;INDEX(Kalender!$B$81:$B$110,MAX(1,$D25))),AND($E25&gt;0,INDEX(Kalender!DF$81:DF$110,MAX(1,$E25))&gt;INDEX(Kalender!$B$81:$B$110,MAX(1,$E25))),AND($F25&gt;0,INDEX(Kalender!DF$81:DF$110,MAX(1,$F25))&gt;INDEX(Kalender!$B$81:$B$110,MAX(1,$F25)))),2,0))</f>
        <v>0</v>
      </c>
      <c r="DG25" s="5" t="n">
        <f aca="false">IF(Kalender!DG25&lt;&gt;1,0,IF(AND($B25&gt;0,INDEX(Kalender!DG$68:DG$77,MAX(1,$B25))&gt;INDEX(Kalender!$B$68:$B$77,MAX(1,$B25))),1,0)+IF(OR(AND($C25&gt;0,INDEX(Kalender!DG$81:DG$110,MAX(1,$C25))&gt;INDEX(Kalender!$B$81:$B$110,MAX(1,$C25))),AND($D25&gt;0,INDEX(Kalender!DG$81:DG$110,MAX(1,$D25))&gt;INDEX(Kalender!$B$81:$B$110,MAX(1,$D25))),AND($E25&gt;0,INDEX(Kalender!DG$81:DG$110,MAX(1,$E25))&gt;INDEX(Kalender!$B$81:$B$110,MAX(1,$E25))),AND($F25&gt;0,INDEX(Kalender!DG$81:DG$110,MAX(1,$F25))&gt;INDEX(Kalender!$B$81:$B$110,MAX(1,$F25)))),2,0))</f>
        <v>0</v>
      </c>
      <c r="DH25" s="5" t="n">
        <f aca="false">IF(Kalender!DH25&lt;&gt;1,0,IF(AND($B25&gt;0,INDEX(Kalender!DH$68:DH$77,MAX(1,$B25))&gt;INDEX(Kalender!$B$68:$B$77,MAX(1,$B25))),1,0)+IF(OR(AND($C25&gt;0,INDEX(Kalender!DH$81:DH$110,MAX(1,$C25))&gt;INDEX(Kalender!$B$81:$B$110,MAX(1,$C25))),AND($D25&gt;0,INDEX(Kalender!DH$81:DH$110,MAX(1,$D25))&gt;INDEX(Kalender!$B$81:$B$110,MAX(1,$D25))),AND($E25&gt;0,INDEX(Kalender!DH$81:DH$110,MAX(1,$E25))&gt;INDEX(Kalender!$B$81:$B$110,MAX(1,$E25))),AND($F25&gt;0,INDEX(Kalender!DH$81:DH$110,MAX(1,$F25))&gt;INDEX(Kalender!$B$81:$B$110,MAX(1,$F25)))),2,0))</f>
        <v>0</v>
      </c>
      <c r="DI25" s="5" t="n">
        <f aca="false">IF(Kalender!DI25&lt;&gt;1,0,IF(AND($B25&gt;0,INDEX(Kalender!DI$68:DI$77,MAX(1,$B25))&gt;INDEX(Kalender!$B$68:$B$77,MAX(1,$B25))),1,0)+IF(OR(AND($C25&gt;0,INDEX(Kalender!DI$81:DI$110,MAX(1,$C25))&gt;INDEX(Kalender!$B$81:$B$110,MAX(1,$C25))),AND($D25&gt;0,INDEX(Kalender!DI$81:DI$110,MAX(1,$D25))&gt;INDEX(Kalender!$B$81:$B$110,MAX(1,$D25))),AND($E25&gt;0,INDEX(Kalender!DI$81:DI$110,MAX(1,$E25))&gt;INDEX(Kalender!$B$81:$B$110,MAX(1,$E25))),AND($F25&gt;0,INDEX(Kalender!DI$81:DI$110,MAX(1,$F25))&gt;INDEX(Kalender!$B$81:$B$110,MAX(1,$F25)))),2,0))</f>
        <v>0</v>
      </c>
      <c r="DJ25" s="5" t="n">
        <f aca="false">IF(Kalender!DJ25&lt;&gt;1,0,IF(AND($B25&gt;0,INDEX(Kalender!DJ$68:DJ$77,MAX(1,$B25))&gt;INDEX(Kalender!$B$68:$B$77,MAX(1,$B25))),1,0)+IF(OR(AND($C25&gt;0,INDEX(Kalender!DJ$81:DJ$110,MAX(1,$C25))&gt;INDEX(Kalender!$B$81:$B$110,MAX(1,$C25))),AND($D25&gt;0,INDEX(Kalender!DJ$81:DJ$110,MAX(1,$D25))&gt;INDEX(Kalender!$B$81:$B$110,MAX(1,$D25))),AND($E25&gt;0,INDEX(Kalender!DJ$81:DJ$110,MAX(1,$E25))&gt;INDEX(Kalender!$B$81:$B$110,MAX(1,$E25))),AND($F25&gt;0,INDEX(Kalender!DJ$81:DJ$110,MAX(1,$F25))&gt;INDEX(Kalender!$B$81:$B$110,MAX(1,$F25)))),2,0))</f>
        <v>0</v>
      </c>
      <c r="DK25" s="5" t="n">
        <f aca="false">IF(Kalender!DK25&lt;&gt;1,0,IF(AND($B25&gt;0,INDEX(Kalender!DK$68:DK$77,MAX(1,$B25))&gt;INDEX(Kalender!$B$68:$B$77,MAX(1,$B25))),1,0)+IF(OR(AND($C25&gt;0,INDEX(Kalender!DK$81:DK$110,MAX(1,$C25))&gt;INDEX(Kalender!$B$81:$B$110,MAX(1,$C25))),AND($D25&gt;0,INDEX(Kalender!DK$81:DK$110,MAX(1,$D25))&gt;INDEX(Kalender!$B$81:$B$110,MAX(1,$D25))),AND($E25&gt;0,INDEX(Kalender!DK$81:DK$110,MAX(1,$E25))&gt;INDEX(Kalender!$B$81:$B$110,MAX(1,$E25))),AND($F25&gt;0,INDEX(Kalender!DK$81:DK$110,MAX(1,$F25))&gt;INDEX(Kalender!$B$81:$B$110,MAX(1,$F25)))),2,0))</f>
        <v>0</v>
      </c>
      <c r="DL25" s="5" t="n">
        <f aca="false">IF(Kalender!DL25&lt;&gt;1,0,IF(AND($B25&gt;0,INDEX(Kalender!DL$68:DL$77,MAX(1,$B25))&gt;INDEX(Kalender!$B$68:$B$77,MAX(1,$B25))),1,0)+IF(OR(AND($C25&gt;0,INDEX(Kalender!DL$81:DL$110,MAX(1,$C25))&gt;INDEX(Kalender!$B$81:$B$110,MAX(1,$C25))),AND($D25&gt;0,INDEX(Kalender!DL$81:DL$110,MAX(1,$D25))&gt;INDEX(Kalender!$B$81:$B$110,MAX(1,$D25))),AND($E25&gt;0,INDEX(Kalender!DL$81:DL$110,MAX(1,$E25))&gt;INDEX(Kalender!$B$81:$B$110,MAX(1,$E25))),AND($F25&gt;0,INDEX(Kalender!DL$81:DL$110,MAX(1,$F25))&gt;INDEX(Kalender!$B$81:$B$110,MAX(1,$F25)))),2,0))</f>
        <v>0</v>
      </c>
      <c r="DM25" s="5" t="n">
        <f aca="false">IF(Kalender!DM25&lt;&gt;1,0,IF(AND($B25&gt;0,INDEX(Kalender!DM$68:DM$77,MAX(1,$B25))&gt;INDEX(Kalender!$B$68:$B$77,MAX(1,$B25))),1,0)+IF(OR(AND($C25&gt;0,INDEX(Kalender!DM$81:DM$110,MAX(1,$C25))&gt;INDEX(Kalender!$B$81:$B$110,MAX(1,$C25))),AND($D25&gt;0,INDEX(Kalender!DM$81:DM$110,MAX(1,$D25))&gt;INDEX(Kalender!$B$81:$B$110,MAX(1,$D25))),AND($E25&gt;0,INDEX(Kalender!DM$81:DM$110,MAX(1,$E25))&gt;INDEX(Kalender!$B$81:$B$110,MAX(1,$E25))),AND($F25&gt;0,INDEX(Kalender!DM$81:DM$110,MAX(1,$F25))&gt;INDEX(Kalender!$B$81:$B$110,MAX(1,$F25)))),2,0))</f>
        <v>0</v>
      </c>
      <c r="DN25" s="5" t="n">
        <f aca="false">IF(Kalender!DN25&lt;&gt;1,0,IF(AND($B25&gt;0,INDEX(Kalender!DN$68:DN$77,MAX(1,$B25))&gt;INDEX(Kalender!$B$68:$B$77,MAX(1,$B25))),1,0)+IF(OR(AND($C25&gt;0,INDEX(Kalender!DN$81:DN$110,MAX(1,$C25))&gt;INDEX(Kalender!$B$81:$B$110,MAX(1,$C25))),AND($D25&gt;0,INDEX(Kalender!DN$81:DN$110,MAX(1,$D25))&gt;INDEX(Kalender!$B$81:$B$110,MAX(1,$D25))),AND($E25&gt;0,INDEX(Kalender!DN$81:DN$110,MAX(1,$E25))&gt;INDEX(Kalender!$B$81:$B$110,MAX(1,$E25))),AND($F25&gt;0,INDEX(Kalender!DN$81:DN$110,MAX(1,$F25))&gt;INDEX(Kalender!$B$81:$B$110,MAX(1,$F25)))),2,0))</f>
        <v>0</v>
      </c>
      <c r="DO25" s="5" t="n">
        <f aca="false">IF(Kalender!DO25&lt;&gt;1,0,IF(AND($B25&gt;0,INDEX(Kalender!DO$68:DO$77,MAX(1,$B25))&gt;INDEX(Kalender!$B$68:$B$77,MAX(1,$B25))),1,0)+IF(OR(AND($C25&gt;0,INDEX(Kalender!DO$81:DO$110,MAX(1,$C25))&gt;INDEX(Kalender!$B$81:$B$110,MAX(1,$C25))),AND($D25&gt;0,INDEX(Kalender!DO$81:DO$110,MAX(1,$D25))&gt;INDEX(Kalender!$B$81:$B$110,MAX(1,$D25))),AND($E25&gt;0,INDEX(Kalender!DO$81:DO$110,MAX(1,$E25))&gt;INDEX(Kalender!$B$81:$B$110,MAX(1,$E25))),AND($F25&gt;0,INDEX(Kalender!DO$81:DO$110,MAX(1,$F25))&gt;INDEX(Kalender!$B$81:$B$110,MAX(1,$F25)))),2,0))</f>
        <v>0</v>
      </c>
      <c r="DP25" s="5" t="n">
        <f aca="false">IF(Kalender!DP25&lt;&gt;1,0,IF(AND($B25&gt;0,INDEX(Kalender!DP$68:DP$77,MAX(1,$B25))&gt;INDEX(Kalender!$B$68:$B$77,MAX(1,$B25))),1,0)+IF(OR(AND($C25&gt;0,INDEX(Kalender!DP$81:DP$110,MAX(1,$C25))&gt;INDEX(Kalender!$B$81:$B$110,MAX(1,$C25))),AND($D25&gt;0,INDEX(Kalender!DP$81:DP$110,MAX(1,$D25))&gt;INDEX(Kalender!$B$81:$B$110,MAX(1,$D25))),AND($E25&gt;0,INDEX(Kalender!DP$81:DP$110,MAX(1,$E25))&gt;INDEX(Kalender!$B$81:$B$110,MAX(1,$E25))),AND($F25&gt;0,INDEX(Kalender!DP$81:DP$110,MAX(1,$F25))&gt;INDEX(Kalender!$B$81:$B$110,MAX(1,$F25)))),2,0))</f>
        <v>0</v>
      </c>
      <c r="DQ25" s="5" t="n">
        <f aca="false">IF(Kalender!DQ25&lt;&gt;1,0,IF(AND($B25&gt;0,INDEX(Kalender!DQ$68:DQ$77,MAX(1,$B25))&gt;INDEX(Kalender!$B$68:$B$77,MAX(1,$B25))),1,0)+IF(OR(AND($C25&gt;0,INDEX(Kalender!DQ$81:DQ$110,MAX(1,$C25))&gt;INDEX(Kalender!$B$81:$B$110,MAX(1,$C25))),AND($D25&gt;0,INDEX(Kalender!DQ$81:DQ$110,MAX(1,$D25))&gt;INDEX(Kalender!$B$81:$B$110,MAX(1,$D25))),AND($E25&gt;0,INDEX(Kalender!DQ$81:DQ$110,MAX(1,$E25))&gt;INDEX(Kalender!$B$81:$B$110,MAX(1,$E25))),AND($F25&gt;0,INDEX(Kalender!DQ$81:DQ$110,MAX(1,$F25))&gt;INDEX(Kalender!$B$81:$B$110,MAX(1,$F25)))),2,0))</f>
        <v>0</v>
      </c>
      <c r="DR25" s="5" t="n">
        <f aca="false">IF(Kalender!DR25&lt;&gt;1,0,IF(AND($B25&gt;0,INDEX(Kalender!DR$68:DR$77,MAX(1,$B25))&gt;INDEX(Kalender!$B$68:$B$77,MAX(1,$B25))),1,0)+IF(OR(AND($C25&gt;0,INDEX(Kalender!DR$81:DR$110,MAX(1,$C25))&gt;INDEX(Kalender!$B$81:$B$110,MAX(1,$C25))),AND($D25&gt;0,INDEX(Kalender!DR$81:DR$110,MAX(1,$D25))&gt;INDEX(Kalender!$B$81:$B$110,MAX(1,$D25))),AND($E25&gt;0,INDEX(Kalender!DR$81:DR$110,MAX(1,$E25))&gt;INDEX(Kalender!$B$81:$B$110,MAX(1,$E25))),AND($F25&gt;0,INDEX(Kalender!DR$81:DR$110,MAX(1,$F25))&gt;INDEX(Kalender!$B$81:$B$110,MAX(1,$F25)))),2,0))</f>
        <v>0</v>
      </c>
      <c r="DS25" s="5" t="n">
        <f aca="false">IF(Kalender!DS25&lt;&gt;1,0,IF(AND($B25&gt;0,INDEX(Kalender!DS$68:DS$77,MAX(1,$B25))&gt;INDEX(Kalender!$B$68:$B$77,MAX(1,$B25))),1,0)+IF(OR(AND($C25&gt;0,INDEX(Kalender!DS$81:DS$110,MAX(1,$C25))&gt;INDEX(Kalender!$B$81:$B$110,MAX(1,$C25))),AND($D25&gt;0,INDEX(Kalender!DS$81:DS$110,MAX(1,$D25))&gt;INDEX(Kalender!$B$81:$B$110,MAX(1,$D25))),AND($E25&gt;0,INDEX(Kalender!DS$81:DS$110,MAX(1,$E25))&gt;INDEX(Kalender!$B$81:$B$110,MAX(1,$E25))),AND($F25&gt;0,INDEX(Kalender!DS$81:DS$110,MAX(1,$F25))&gt;INDEX(Kalender!$B$81:$B$110,MAX(1,$F25)))),2,0))</f>
        <v>0</v>
      </c>
      <c r="DT25" s="5" t="n">
        <f aca="false">IF(Kalender!DT25&lt;&gt;1,0,IF(AND($B25&gt;0,INDEX(Kalender!DT$68:DT$77,MAX(1,$B25))&gt;INDEX(Kalender!$B$68:$B$77,MAX(1,$B25))),1,0)+IF(OR(AND($C25&gt;0,INDEX(Kalender!DT$81:DT$110,MAX(1,$C25))&gt;INDEX(Kalender!$B$81:$B$110,MAX(1,$C25))),AND($D25&gt;0,INDEX(Kalender!DT$81:DT$110,MAX(1,$D25))&gt;INDEX(Kalender!$B$81:$B$110,MAX(1,$D25))),AND($E25&gt;0,INDEX(Kalender!DT$81:DT$110,MAX(1,$E25))&gt;INDEX(Kalender!$B$81:$B$110,MAX(1,$E25))),AND($F25&gt;0,INDEX(Kalender!DT$81:DT$110,MAX(1,$F25))&gt;INDEX(Kalender!$B$81:$B$110,MAX(1,$F25)))),2,0))</f>
        <v>0</v>
      </c>
      <c r="DU25" s="5" t="n">
        <f aca="false">IF(Kalender!DU25&lt;&gt;1,0,IF(AND($B25&gt;0,INDEX(Kalender!DU$68:DU$77,MAX(1,$B25))&gt;INDEX(Kalender!$B$68:$B$77,MAX(1,$B25))),1,0)+IF(OR(AND($C25&gt;0,INDEX(Kalender!DU$81:DU$110,MAX(1,$C25))&gt;INDEX(Kalender!$B$81:$B$110,MAX(1,$C25))),AND($D25&gt;0,INDEX(Kalender!DU$81:DU$110,MAX(1,$D25))&gt;INDEX(Kalender!$B$81:$B$110,MAX(1,$D25))),AND($E25&gt;0,INDEX(Kalender!DU$81:DU$110,MAX(1,$E25))&gt;INDEX(Kalender!$B$81:$B$110,MAX(1,$E25))),AND($F25&gt;0,INDEX(Kalender!DU$81:DU$110,MAX(1,$F25))&gt;INDEX(Kalender!$B$81:$B$110,MAX(1,$F25)))),2,0))</f>
        <v>0</v>
      </c>
      <c r="DV25" s="5" t="n">
        <f aca="false">IF(Kalender!DV25&lt;&gt;1,0,IF(AND($B25&gt;0,INDEX(Kalender!DV$68:DV$77,MAX(1,$B25))&gt;INDEX(Kalender!$B$68:$B$77,MAX(1,$B25))),1,0)+IF(OR(AND($C25&gt;0,INDEX(Kalender!DV$81:DV$110,MAX(1,$C25))&gt;INDEX(Kalender!$B$81:$B$110,MAX(1,$C25))),AND($D25&gt;0,INDEX(Kalender!DV$81:DV$110,MAX(1,$D25))&gt;INDEX(Kalender!$B$81:$B$110,MAX(1,$D25))),AND($E25&gt;0,INDEX(Kalender!DV$81:DV$110,MAX(1,$E25))&gt;INDEX(Kalender!$B$81:$B$110,MAX(1,$E25))),AND($F25&gt;0,INDEX(Kalender!DV$81:DV$110,MAX(1,$F25))&gt;INDEX(Kalender!$B$81:$B$110,MAX(1,$F25)))),2,0))</f>
        <v>0</v>
      </c>
      <c r="DW25" s="5" t="n">
        <f aca="false">IF(Kalender!DW25&lt;&gt;1,0,IF(AND($B25&gt;0,INDEX(Kalender!DW$68:DW$77,MAX(1,$B25))&gt;INDEX(Kalender!$B$68:$B$77,MAX(1,$B25))),1,0)+IF(OR(AND($C25&gt;0,INDEX(Kalender!DW$81:DW$110,MAX(1,$C25))&gt;INDEX(Kalender!$B$81:$B$110,MAX(1,$C25))),AND($D25&gt;0,INDEX(Kalender!DW$81:DW$110,MAX(1,$D25))&gt;INDEX(Kalender!$B$81:$B$110,MAX(1,$D25))),AND($E25&gt;0,INDEX(Kalender!DW$81:DW$110,MAX(1,$E25))&gt;INDEX(Kalender!$B$81:$B$110,MAX(1,$E25))),AND($F25&gt;0,INDEX(Kalender!DW$81:DW$110,MAX(1,$F25))&gt;INDEX(Kalender!$B$81:$B$110,MAX(1,$F25)))),2,0))</f>
        <v>0</v>
      </c>
      <c r="DX25" s="5" t="n">
        <f aca="false">IF(Kalender!DX25&lt;&gt;1,0,IF(AND($B25&gt;0,INDEX(Kalender!DX$68:DX$77,MAX(1,$B25))&gt;INDEX(Kalender!$B$68:$B$77,MAX(1,$B25))),1,0)+IF(OR(AND($C25&gt;0,INDEX(Kalender!DX$81:DX$110,MAX(1,$C25))&gt;INDEX(Kalender!$B$81:$B$110,MAX(1,$C25))),AND($D25&gt;0,INDEX(Kalender!DX$81:DX$110,MAX(1,$D25))&gt;INDEX(Kalender!$B$81:$B$110,MAX(1,$D25))),AND($E25&gt;0,INDEX(Kalender!DX$81:DX$110,MAX(1,$E25))&gt;INDEX(Kalender!$B$81:$B$110,MAX(1,$E25))),AND($F25&gt;0,INDEX(Kalender!DX$81:DX$110,MAX(1,$F25))&gt;INDEX(Kalender!$B$81:$B$110,MAX(1,$F25)))),2,0))</f>
        <v>0</v>
      </c>
      <c r="DY25" s="5" t="n">
        <f aca="false">IF(Kalender!DY25&lt;&gt;1,0,IF(AND($B25&gt;0,INDEX(Kalender!DY$68:DY$77,MAX(1,$B25))&gt;INDEX(Kalender!$B$68:$B$77,MAX(1,$B25))),1,0)+IF(OR(AND($C25&gt;0,INDEX(Kalender!DY$81:DY$110,MAX(1,$C25))&gt;INDEX(Kalender!$B$81:$B$110,MAX(1,$C25))),AND($D25&gt;0,INDEX(Kalender!DY$81:DY$110,MAX(1,$D25))&gt;INDEX(Kalender!$B$81:$B$110,MAX(1,$D25))),AND($E25&gt;0,INDEX(Kalender!DY$81:DY$110,MAX(1,$E25))&gt;INDEX(Kalender!$B$81:$B$110,MAX(1,$E25))),AND($F25&gt;0,INDEX(Kalender!DY$81:DY$110,MAX(1,$F25))&gt;INDEX(Kalender!$B$81:$B$110,MAX(1,$F25)))),2,0))</f>
        <v>0</v>
      </c>
      <c r="DZ25" s="5" t="n">
        <f aca="false">IF(Kalender!DZ25&lt;&gt;1,0,IF(AND($B25&gt;0,INDEX(Kalender!DZ$68:DZ$77,MAX(1,$B25))&gt;INDEX(Kalender!$B$68:$B$77,MAX(1,$B25))),1,0)+IF(OR(AND($C25&gt;0,INDEX(Kalender!DZ$81:DZ$110,MAX(1,$C25))&gt;INDEX(Kalender!$B$81:$B$110,MAX(1,$C25))),AND($D25&gt;0,INDEX(Kalender!DZ$81:DZ$110,MAX(1,$D25))&gt;INDEX(Kalender!$B$81:$B$110,MAX(1,$D25))),AND($E25&gt;0,INDEX(Kalender!DZ$81:DZ$110,MAX(1,$E25))&gt;INDEX(Kalender!$B$81:$B$110,MAX(1,$E25))),AND($F25&gt;0,INDEX(Kalender!DZ$81:DZ$110,MAX(1,$F25))&gt;INDEX(Kalender!$B$81:$B$110,MAX(1,$F25)))),2,0))</f>
        <v>0</v>
      </c>
      <c r="EA25" s="5" t="n">
        <f aca="false">IF(Kalender!EA25&lt;&gt;1,0,IF(AND($B25&gt;0,INDEX(Kalender!EA$68:EA$77,MAX(1,$B25))&gt;INDEX(Kalender!$B$68:$B$77,MAX(1,$B25))),1,0)+IF(OR(AND($C25&gt;0,INDEX(Kalender!EA$81:EA$110,MAX(1,$C25))&gt;INDEX(Kalender!$B$81:$B$110,MAX(1,$C25))),AND($D25&gt;0,INDEX(Kalender!EA$81:EA$110,MAX(1,$D25))&gt;INDEX(Kalender!$B$81:$B$110,MAX(1,$D25))),AND($E25&gt;0,INDEX(Kalender!EA$81:EA$110,MAX(1,$E25))&gt;INDEX(Kalender!$B$81:$B$110,MAX(1,$E25))),AND($F25&gt;0,INDEX(Kalender!EA$81:EA$110,MAX(1,$F25))&gt;INDEX(Kalender!$B$81:$B$110,MAX(1,$F25)))),2,0))</f>
        <v>0</v>
      </c>
      <c r="EB25" s="5" t="n">
        <f aca="false">IF(Kalender!EB25&lt;&gt;1,0,IF(AND($B25&gt;0,INDEX(Kalender!EB$68:EB$77,MAX(1,$B25))&gt;INDEX(Kalender!$B$68:$B$77,MAX(1,$B25))),1,0)+IF(OR(AND($C25&gt;0,INDEX(Kalender!EB$81:EB$110,MAX(1,$C25))&gt;INDEX(Kalender!$B$81:$B$110,MAX(1,$C25))),AND($D25&gt;0,INDEX(Kalender!EB$81:EB$110,MAX(1,$D25))&gt;INDEX(Kalender!$B$81:$B$110,MAX(1,$D25))),AND($E25&gt;0,INDEX(Kalender!EB$81:EB$110,MAX(1,$E25))&gt;INDEX(Kalender!$B$81:$B$110,MAX(1,$E25))),AND($F25&gt;0,INDEX(Kalender!EB$81:EB$110,MAX(1,$F25))&gt;INDEX(Kalender!$B$81:$B$110,MAX(1,$F25)))),2,0))</f>
        <v>0</v>
      </c>
      <c r="EC25" s="5" t="n">
        <f aca="false">IF(Kalender!EC25&lt;&gt;1,0,IF(AND($B25&gt;0,INDEX(Kalender!EC$68:EC$77,MAX(1,$B25))&gt;INDEX(Kalender!$B$68:$B$77,MAX(1,$B25))),1,0)+IF(OR(AND($C25&gt;0,INDEX(Kalender!EC$81:EC$110,MAX(1,$C25))&gt;INDEX(Kalender!$B$81:$B$110,MAX(1,$C25))),AND($D25&gt;0,INDEX(Kalender!EC$81:EC$110,MAX(1,$D25))&gt;INDEX(Kalender!$B$81:$B$110,MAX(1,$D25))),AND($E25&gt;0,INDEX(Kalender!EC$81:EC$110,MAX(1,$E25))&gt;INDEX(Kalender!$B$81:$B$110,MAX(1,$E25))),AND($F25&gt;0,INDEX(Kalender!EC$81:EC$110,MAX(1,$F25))&gt;INDEX(Kalender!$B$81:$B$110,MAX(1,$F25)))),2,0))</f>
        <v>0</v>
      </c>
      <c r="ED25" s="5" t="n">
        <f aca="false">IF(Kalender!ED25&lt;&gt;1,0,IF(AND($B25&gt;0,INDEX(Kalender!ED$68:ED$77,MAX(1,$B25))&gt;INDEX(Kalender!$B$68:$B$77,MAX(1,$B25))),1,0)+IF(OR(AND($C25&gt;0,INDEX(Kalender!ED$81:ED$110,MAX(1,$C25))&gt;INDEX(Kalender!$B$81:$B$110,MAX(1,$C25))),AND($D25&gt;0,INDEX(Kalender!ED$81:ED$110,MAX(1,$D25))&gt;INDEX(Kalender!$B$81:$B$110,MAX(1,$D25))),AND($E25&gt;0,INDEX(Kalender!ED$81:ED$110,MAX(1,$E25))&gt;INDEX(Kalender!$B$81:$B$110,MAX(1,$E25))),AND($F25&gt;0,INDEX(Kalender!ED$81:ED$110,MAX(1,$F25))&gt;INDEX(Kalender!$B$81:$B$110,MAX(1,$F25)))),2,0))</f>
        <v>0</v>
      </c>
      <c r="EE25" s="5" t="n">
        <f aca="false">IF(Kalender!EE25&lt;&gt;1,0,IF(AND($B25&gt;0,INDEX(Kalender!EE$68:EE$77,MAX(1,$B25))&gt;INDEX(Kalender!$B$68:$B$77,MAX(1,$B25))),1,0)+IF(OR(AND($C25&gt;0,INDEX(Kalender!EE$81:EE$110,MAX(1,$C25))&gt;INDEX(Kalender!$B$81:$B$110,MAX(1,$C25))),AND($D25&gt;0,INDEX(Kalender!EE$81:EE$110,MAX(1,$D25))&gt;INDEX(Kalender!$B$81:$B$110,MAX(1,$D25))),AND($E25&gt;0,INDEX(Kalender!EE$81:EE$110,MAX(1,$E25))&gt;INDEX(Kalender!$B$81:$B$110,MAX(1,$E25))),AND($F25&gt;0,INDEX(Kalender!EE$81:EE$110,MAX(1,$F25))&gt;INDEX(Kalender!$B$81:$B$110,MAX(1,$F25)))),2,0))</f>
        <v>0</v>
      </c>
      <c r="EF25" s="5" t="n">
        <f aca="false">IF(Kalender!EF25&lt;&gt;1,0,IF(AND($B25&gt;0,INDEX(Kalender!EF$68:EF$77,MAX(1,$B25))&gt;INDEX(Kalender!$B$68:$B$77,MAX(1,$B25))),1,0)+IF(OR(AND($C25&gt;0,INDEX(Kalender!EF$81:EF$110,MAX(1,$C25))&gt;INDEX(Kalender!$B$81:$B$110,MAX(1,$C25))),AND($D25&gt;0,INDEX(Kalender!EF$81:EF$110,MAX(1,$D25))&gt;INDEX(Kalender!$B$81:$B$110,MAX(1,$D25))),AND($E25&gt;0,INDEX(Kalender!EF$81:EF$110,MAX(1,$E25))&gt;INDEX(Kalender!$B$81:$B$110,MAX(1,$E25))),AND($F25&gt;0,INDEX(Kalender!EF$81:EF$110,MAX(1,$F25))&gt;INDEX(Kalender!$B$81:$B$110,MAX(1,$F25)))),2,0))</f>
        <v>0</v>
      </c>
      <c r="EG25" s="5" t="n">
        <f aca="false">IF(Kalender!EG25&lt;&gt;1,0,IF(AND($B25&gt;0,INDEX(Kalender!EG$68:EG$77,MAX(1,$B25))&gt;INDEX(Kalender!$B$68:$B$77,MAX(1,$B25))),1,0)+IF(OR(AND($C25&gt;0,INDEX(Kalender!EG$81:EG$110,MAX(1,$C25))&gt;INDEX(Kalender!$B$81:$B$110,MAX(1,$C25))),AND($D25&gt;0,INDEX(Kalender!EG$81:EG$110,MAX(1,$D25))&gt;INDEX(Kalender!$B$81:$B$110,MAX(1,$D25))),AND($E25&gt;0,INDEX(Kalender!EG$81:EG$110,MAX(1,$E25))&gt;INDEX(Kalender!$B$81:$B$110,MAX(1,$E25))),AND($F25&gt;0,INDEX(Kalender!EG$81:EG$110,MAX(1,$F25))&gt;INDEX(Kalender!$B$81:$B$110,MAX(1,$F25)))),2,0))</f>
        <v>0</v>
      </c>
      <c r="EH25" s="5" t="n">
        <f aca="false">IF(Kalender!EH25&lt;&gt;1,0,IF(AND($B25&gt;0,INDEX(Kalender!EH$68:EH$77,MAX(1,$B25))&gt;INDEX(Kalender!$B$68:$B$77,MAX(1,$B25))),1,0)+IF(OR(AND($C25&gt;0,INDEX(Kalender!EH$81:EH$110,MAX(1,$C25))&gt;INDEX(Kalender!$B$81:$B$110,MAX(1,$C25))),AND($D25&gt;0,INDEX(Kalender!EH$81:EH$110,MAX(1,$D25))&gt;INDEX(Kalender!$B$81:$B$110,MAX(1,$D25))),AND($E25&gt;0,INDEX(Kalender!EH$81:EH$110,MAX(1,$E25))&gt;INDEX(Kalender!$B$81:$B$110,MAX(1,$E25))),AND($F25&gt;0,INDEX(Kalender!EH$81:EH$110,MAX(1,$F25))&gt;INDEX(Kalender!$B$81:$B$110,MAX(1,$F25)))),2,0))</f>
        <v>0</v>
      </c>
      <c r="EI25" s="5" t="n">
        <f aca="false">IF(Kalender!EI25&lt;&gt;1,0,IF(AND($B25&gt;0,INDEX(Kalender!EI$68:EI$77,MAX(1,$B25))&gt;INDEX(Kalender!$B$68:$B$77,MAX(1,$B25))),1,0)+IF(OR(AND($C25&gt;0,INDEX(Kalender!EI$81:EI$110,MAX(1,$C25))&gt;INDEX(Kalender!$B$81:$B$110,MAX(1,$C25))),AND($D25&gt;0,INDEX(Kalender!EI$81:EI$110,MAX(1,$D25))&gt;INDEX(Kalender!$B$81:$B$110,MAX(1,$D25))),AND($E25&gt;0,INDEX(Kalender!EI$81:EI$110,MAX(1,$E25))&gt;INDEX(Kalender!$B$81:$B$110,MAX(1,$E25))),AND($F25&gt;0,INDEX(Kalender!EI$81:EI$110,MAX(1,$F25))&gt;INDEX(Kalender!$B$81:$B$110,MAX(1,$F25)))),2,0))</f>
        <v>0</v>
      </c>
      <c r="EJ25" s="5" t="n">
        <f aca="false">IF(Kalender!EJ25&lt;&gt;1,0,IF(AND($B25&gt;0,INDEX(Kalender!EJ$68:EJ$77,MAX(1,$B25))&gt;INDEX(Kalender!$B$68:$B$77,MAX(1,$B25))),1,0)+IF(OR(AND($C25&gt;0,INDEX(Kalender!EJ$81:EJ$110,MAX(1,$C25))&gt;INDEX(Kalender!$B$81:$B$110,MAX(1,$C25))),AND($D25&gt;0,INDEX(Kalender!EJ$81:EJ$110,MAX(1,$D25))&gt;INDEX(Kalender!$B$81:$B$110,MAX(1,$D25))),AND($E25&gt;0,INDEX(Kalender!EJ$81:EJ$110,MAX(1,$E25))&gt;INDEX(Kalender!$B$81:$B$110,MAX(1,$E25))),AND($F25&gt;0,INDEX(Kalender!EJ$81:EJ$110,MAX(1,$F25))&gt;INDEX(Kalender!$B$81:$B$110,MAX(1,$F25)))),2,0))</f>
        <v>0</v>
      </c>
      <c r="EK25" s="5" t="n">
        <f aca="false">IF(Kalender!EK25&lt;&gt;1,0,IF(AND($B25&gt;0,INDEX(Kalender!EK$68:EK$77,MAX(1,$B25))&gt;INDEX(Kalender!$B$68:$B$77,MAX(1,$B25))),1,0)+IF(OR(AND($C25&gt;0,INDEX(Kalender!EK$81:EK$110,MAX(1,$C25))&gt;INDEX(Kalender!$B$81:$B$110,MAX(1,$C25))),AND($D25&gt;0,INDEX(Kalender!EK$81:EK$110,MAX(1,$D25))&gt;INDEX(Kalender!$B$81:$B$110,MAX(1,$D25))),AND($E25&gt;0,INDEX(Kalender!EK$81:EK$110,MAX(1,$E25))&gt;INDEX(Kalender!$B$81:$B$110,MAX(1,$E25))),AND($F25&gt;0,INDEX(Kalender!EK$81:EK$110,MAX(1,$F25))&gt;INDEX(Kalender!$B$81:$B$110,MAX(1,$F25)))),2,0))</f>
        <v>0</v>
      </c>
      <c r="EL25" s="5" t="n">
        <f aca="false">IF(Kalender!EL25&lt;&gt;1,0,IF(AND($B25&gt;0,INDEX(Kalender!EL$68:EL$77,MAX(1,$B25))&gt;INDEX(Kalender!$B$68:$B$77,MAX(1,$B25))),1,0)+IF(OR(AND($C25&gt;0,INDEX(Kalender!EL$81:EL$110,MAX(1,$C25))&gt;INDEX(Kalender!$B$81:$B$110,MAX(1,$C25))),AND($D25&gt;0,INDEX(Kalender!EL$81:EL$110,MAX(1,$D25))&gt;INDEX(Kalender!$B$81:$B$110,MAX(1,$D25))),AND($E25&gt;0,INDEX(Kalender!EL$81:EL$110,MAX(1,$E25))&gt;INDEX(Kalender!$B$81:$B$110,MAX(1,$E25))),AND($F25&gt;0,INDEX(Kalender!EL$81:EL$110,MAX(1,$F25))&gt;INDEX(Kalender!$B$81:$B$110,MAX(1,$F25)))),2,0))</f>
        <v>0</v>
      </c>
      <c r="EM25" s="5" t="n">
        <f aca="false">IF(Kalender!EM25&lt;&gt;1,0,IF(AND($B25&gt;0,INDEX(Kalender!EM$68:EM$77,MAX(1,$B25))&gt;INDEX(Kalender!$B$68:$B$77,MAX(1,$B25))),1,0)+IF(OR(AND($C25&gt;0,INDEX(Kalender!EM$81:EM$110,MAX(1,$C25))&gt;INDEX(Kalender!$B$81:$B$110,MAX(1,$C25))),AND($D25&gt;0,INDEX(Kalender!EM$81:EM$110,MAX(1,$D25))&gt;INDEX(Kalender!$B$81:$B$110,MAX(1,$D25))),AND($E25&gt;0,INDEX(Kalender!EM$81:EM$110,MAX(1,$E25))&gt;INDEX(Kalender!$B$81:$B$110,MAX(1,$E25))),AND($F25&gt;0,INDEX(Kalender!EM$81:EM$110,MAX(1,$F25))&gt;INDEX(Kalender!$B$81:$B$110,MAX(1,$F25)))),2,0))</f>
        <v>0</v>
      </c>
      <c r="EN25" s="5" t="n">
        <f aca="false">IF(Kalender!EN25&lt;&gt;1,0,IF(AND($B25&gt;0,INDEX(Kalender!EN$68:EN$77,MAX(1,$B25))&gt;INDEX(Kalender!$B$68:$B$77,MAX(1,$B25))),1,0)+IF(OR(AND($C25&gt;0,INDEX(Kalender!EN$81:EN$110,MAX(1,$C25))&gt;INDEX(Kalender!$B$81:$B$110,MAX(1,$C25))),AND($D25&gt;0,INDEX(Kalender!EN$81:EN$110,MAX(1,$D25))&gt;INDEX(Kalender!$B$81:$B$110,MAX(1,$D25))),AND($E25&gt;0,INDEX(Kalender!EN$81:EN$110,MAX(1,$E25))&gt;INDEX(Kalender!$B$81:$B$110,MAX(1,$E25))),AND($F25&gt;0,INDEX(Kalender!EN$81:EN$110,MAX(1,$F25))&gt;INDEX(Kalender!$B$81:$B$110,MAX(1,$F25)))),2,0))</f>
        <v>0</v>
      </c>
      <c r="EO25" s="5" t="n">
        <f aca="false">IF(Kalender!EO25&lt;&gt;1,0,IF(AND($B25&gt;0,INDEX(Kalender!EO$68:EO$77,MAX(1,$B25))&gt;INDEX(Kalender!$B$68:$B$77,MAX(1,$B25))),1,0)+IF(OR(AND($C25&gt;0,INDEX(Kalender!EO$81:EO$110,MAX(1,$C25))&gt;INDEX(Kalender!$B$81:$B$110,MAX(1,$C25))),AND($D25&gt;0,INDEX(Kalender!EO$81:EO$110,MAX(1,$D25))&gt;INDEX(Kalender!$B$81:$B$110,MAX(1,$D25))),AND($E25&gt;0,INDEX(Kalender!EO$81:EO$110,MAX(1,$E25))&gt;INDEX(Kalender!$B$81:$B$110,MAX(1,$E25))),AND($F25&gt;0,INDEX(Kalender!EO$81:EO$110,MAX(1,$F25))&gt;INDEX(Kalender!$B$81:$B$110,MAX(1,$F25)))),2,0))</f>
        <v>0</v>
      </c>
      <c r="EP25" s="5" t="n">
        <f aca="false">IF(Kalender!EP25&lt;&gt;1,0,IF(AND($B25&gt;0,INDEX(Kalender!EP$68:EP$77,MAX(1,$B25))&gt;INDEX(Kalender!$B$68:$B$77,MAX(1,$B25))),1,0)+IF(OR(AND($C25&gt;0,INDEX(Kalender!EP$81:EP$110,MAX(1,$C25))&gt;INDEX(Kalender!$B$81:$B$110,MAX(1,$C25))),AND($D25&gt;0,INDEX(Kalender!EP$81:EP$110,MAX(1,$D25))&gt;INDEX(Kalender!$B$81:$B$110,MAX(1,$D25))),AND($E25&gt;0,INDEX(Kalender!EP$81:EP$110,MAX(1,$E25))&gt;INDEX(Kalender!$B$81:$B$110,MAX(1,$E25))),AND($F25&gt;0,INDEX(Kalender!EP$81:EP$110,MAX(1,$F25))&gt;INDEX(Kalender!$B$81:$B$110,MAX(1,$F25)))),2,0))</f>
        <v>0</v>
      </c>
      <c r="EQ25" s="5" t="n">
        <f aca="false">IF(Kalender!EQ25&lt;&gt;1,0,IF(AND($B25&gt;0,INDEX(Kalender!EQ$68:EQ$77,MAX(1,$B25))&gt;INDEX(Kalender!$B$68:$B$77,MAX(1,$B25))),1,0)+IF(OR(AND($C25&gt;0,INDEX(Kalender!EQ$81:EQ$110,MAX(1,$C25))&gt;INDEX(Kalender!$B$81:$B$110,MAX(1,$C25))),AND($D25&gt;0,INDEX(Kalender!EQ$81:EQ$110,MAX(1,$D25))&gt;INDEX(Kalender!$B$81:$B$110,MAX(1,$D25))),AND($E25&gt;0,INDEX(Kalender!EQ$81:EQ$110,MAX(1,$E25))&gt;INDEX(Kalender!$B$81:$B$110,MAX(1,$E25))),AND($F25&gt;0,INDEX(Kalender!EQ$81:EQ$110,MAX(1,$F25))&gt;INDEX(Kalender!$B$81:$B$110,MAX(1,$F25)))),2,0))</f>
        <v>0</v>
      </c>
      <c r="ER25" s="5" t="n">
        <f aca="false">IF(Kalender!ER25&lt;&gt;1,0,IF(AND($B25&gt;0,INDEX(Kalender!ER$68:ER$77,MAX(1,$B25))&gt;INDEX(Kalender!$B$68:$B$77,MAX(1,$B25))),1,0)+IF(OR(AND($C25&gt;0,INDEX(Kalender!ER$81:ER$110,MAX(1,$C25))&gt;INDEX(Kalender!$B$81:$B$110,MAX(1,$C25))),AND($D25&gt;0,INDEX(Kalender!ER$81:ER$110,MAX(1,$D25))&gt;INDEX(Kalender!$B$81:$B$110,MAX(1,$D25))),AND($E25&gt;0,INDEX(Kalender!ER$81:ER$110,MAX(1,$E25))&gt;INDEX(Kalender!$B$81:$B$110,MAX(1,$E25))),AND($F25&gt;0,INDEX(Kalender!ER$81:ER$110,MAX(1,$F25))&gt;INDEX(Kalender!$B$81:$B$110,MAX(1,$F25)))),2,0))</f>
        <v>0</v>
      </c>
      <c r="ES25" s="5" t="n">
        <f aca="false">IF(Kalender!ES25&lt;&gt;1,0,IF(AND($B25&gt;0,INDEX(Kalender!ES$68:ES$77,MAX(1,$B25))&gt;INDEX(Kalender!$B$68:$B$77,MAX(1,$B25))),1,0)+IF(OR(AND($C25&gt;0,INDEX(Kalender!ES$81:ES$110,MAX(1,$C25))&gt;INDEX(Kalender!$B$81:$B$110,MAX(1,$C25))),AND($D25&gt;0,INDEX(Kalender!ES$81:ES$110,MAX(1,$D25))&gt;INDEX(Kalender!$B$81:$B$110,MAX(1,$D25))),AND($E25&gt;0,INDEX(Kalender!ES$81:ES$110,MAX(1,$E25))&gt;INDEX(Kalender!$B$81:$B$110,MAX(1,$E25))),AND($F25&gt;0,INDEX(Kalender!ES$81:ES$110,MAX(1,$F25))&gt;INDEX(Kalender!$B$81:$B$110,MAX(1,$F25)))),2,0))</f>
        <v>0</v>
      </c>
      <c r="ET25" s="5" t="n">
        <f aca="false">IF(Kalender!ET25&lt;&gt;1,0,IF(AND($B25&gt;0,INDEX(Kalender!ET$68:ET$77,MAX(1,$B25))&gt;INDEX(Kalender!$B$68:$B$77,MAX(1,$B25))),1,0)+IF(OR(AND($C25&gt;0,INDEX(Kalender!ET$81:ET$110,MAX(1,$C25))&gt;INDEX(Kalender!$B$81:$B$110,MAX(1,$C25))),AND($D25&gt;0,INDEX(Kalender!ET$81:ET$110,MAX(1,$D25))&gt;INDEX(Kalender!$B$81:$B$110,MAX(1,$D25))),AND($E25&gt;0,INDEX(Kalender!ET$81:ET$110,MAX(1,$E25))&gt;INDEX(Kalender!$B$81:$B$110,MAX(1,$E25))),AND($F25&gt;0,INDEX(Kalender!ET$81:ET$110,MAX(1,$F25))&gt;INDEX(Kalender!$B$81:$B$110,MAX(1,$F25)))),2,0))</f>
        <v>0</v>
      </c>
      <c r="EU25" s="5" t="n">
        <f aca="false">IF(Kalender!EU25&lt;&gt;1,0,IF(AND($B25&gt;0,INDEX(Kalender!EU$68:EU$77,MAX(1,$B25))&gt;INDEX(Kalender!$B$68:$B$77,MAX(1,$B25))),1,0)+IF(OR(AND($C25&gt;0,INDEX(Kalender!EU$81:EU$110,MAX(1,$C25))&gt;INDEX(Kalender!$B$81:$B$110,MAX(1,$C25))),AND($D25&gt;0,INDEX(Kalender!EU$81:EU$110,MAX(1,$D25))&gt;INDEX(Kalender!$B$81:$B$110,MAX(1,$D25))),AND($E25&gt;0,INDEX(Kalender!EU$81:EU$110,MAX(1,$E25))&gt;INDEX(Kalender!$B$81:$B$110,MAX(1,$E25))),AND($F25&gt;0,INDEX(Kalender!EU$81:EU$110,MAX(1,$F25))&gt;INDEX(Kalender!$B$81:$B$110,MAX(1,$F25)))),2,0))</f>
        <v>0</v>
      </c>
      <c r="EV25" s="5" t="n">
        <f aca="false">IF(Kalender!EV25&lt;&gt;1,0,IF(AND($B25&gt;0,INDEX(Kalender!EV$68:EV$77,MAX(1,$B25))&gt;INDEX(Kalender!$B$68:$B$77,MAX(1,$B25))),1,0)+IF(OR(AND($C25&gt;0,INDEX(Kalender!EV$81:EV$110,MAX(1,$C25))&gt;INDEX(Kalender!$B$81:$B$110,MAX(1,$C25))),AND($D25&gt;0,INDEX(Kalender!EV$81:EV$110,MAX(1,$D25))&gt;INDEX(Kalender!$B$81:$B$110,MAX(1,$D25))),AND($E25&gt;0,INDEX(Kalender!EV$81:EV$110,MAX(1,$E25))&gt;INDEX(Kalender!$B$81:$B$110,MAX(1,$E25))),AND($F25&gt;0,INDEX(Kalender!EV$81:EV$110,MAX(1,$F25))&gt;INDEX(Kalender!$B$81:$B$110,MAX(1,$F25)))),2,0))</f>
        <v>0</v>
      </c>
      <c r="EW25" s="5" t="n">
        <f aca="false">IF(Kalender!EW25&lt;&gt;1,0,IF(AND($B25&gt;0,INDEX(Kalender!EW$68:EW$77,MAX(1,$B25))&gt;INDEX(Kalender!$B$68:$B$77,MAX(1,$B25))),1,0)+IF(OR(AND($C25&gt;0,INDEX(Kalender!EW$81:EW$110,MAX(1,$C25))&gt;INDEX(Kalender!$B$81:$B$110,MAX(1,$C25))),AND($D25&gt;0,INDEX(Kalender!EW$81:EW$110,MAX(1,$D25))&gt;INDEX(Kalender!$B$81:$B$110,MAX(1,$D25))),AND($E25&gt;0,INDEX(Kalender!EW$81:EW$110,MAX(1,$E25))&gt;INDEX(Kalender!$B$81:$B$110,MAX(1,$E25))),AND($F25&gt;0,INDEX(Kalender!EW$81:EW$110,MAX(1,$F25))&gt;INDEX(Kalender!$B$81:$B$110,MAX(1,$F25)))),2,0))</f>
        <v>0</v>
      </c>
      <c r="EX25" s="5" t="n">
        <f aca="false">IF(Kalender!EX25&lt;&gt;1,0,IF(AND($B25&gt;0,INDEX(Kalender!EX$68:EX$77,MAX(1,$B25))&gt;INDEX(Kalender!$B$68:$B$77,MAX(1,$B25))),1,0)+IF(OR(AND($C25&gt;0,INDEX(Kalender!EX$81:EX$110,MAX(1,$C25))&gt;INDEX(Kalender!$B$81:$B$110,MAX(1,$C25))),AND($D25&gt;0,INDEX(Kalender!EX$81:EX$110,MAX(1,$D25))&gt;INDEX(Kalender!$B$81:$B$110,MAX(1,$D25))),AND($E25&gt;0,INDEX(Kalender!EX$81:EX$110,MAX(1,$E25))&gt;INDEX(Kalender!$B$81:$B$110,MAX(1,$E25))),AND($F25&gt;0,INDEX(Kalender!EX$81:EX$110,MAX(1,$F25))&gt;INDEX(Kalender!$B$81:$B$110,MAX(1,$F25)))),2,0))</f>
        <v>0</v>
      </c>
      <c r="EY25" s="5" t="n">
        <f aca="false">IF(Kalender!EY25&lt;&gt;1,0,IF(AND($B25&gt;0,INDEX(Kalender!EY$68:EY$77,MAX(1,$B25))&gt;INDEX(Kalender!$B$68:$B$77,MAX(1,$B25))),1,0)+IF(OR(AND($C25&gt;0,INDEX(Kalender!EY$81:EY$110,MAX(1,$C25))&gt;INDEX(Kalender!$B$81:$B$110,MAX(1,$C25))),AND($D25&gt;0,INDEX(Kalender!EY$81:EY$110,MAX(1,$D25))&gt;INDEX(Kalender!$B$81:$B$110,MAX(1,$D25))),AND($E25&gt;0,INDEX(Kalender!EY$81:EY$110,MAX(1,$E25))&gt;INDEX(Kalender!$B$81:$B$110,MAX(1,$E25))),AND($F25&gt;0,INDEX(Kalender!EY$81:EY$110,MAX(1,$F25))&gt;INDEX(Kalender!$B$81:$B$110,MAX(1,$F25)))),2,0))</f>
        <v>0</v>
      </c>
      <c r="EZ25" s="5" t="n">
        <f aca="false">IF(Kalender!EZ25&lt;&gt;1,0,IF(AND($B25&gt;0,INDEX(Kalender!EZ$68:EZ$77,MAX(1,$B25))&gt;INDEX(Kalender!$B$68:$B$77,MAX(1,$B25))),1,0)+IF(OR(AND($C25&gt;0,INDEX(Kalender!EZ$81:EZ$110,MAX(1,$C25))&gt;INDEX(Kalender!$B$81:$B$110,MAX(1,$C25))),AND($D25&gt;0,INDEX(Kalender!EZ$81:EZ$110,MAX(1,$D25))&gt;INDEX(Kalender!$B$81:$B$110,MAX(1,$D25))),AND($E25&gt;0,INDEX(Kalender!EZ$81:EZ$110,MAX(1,$E25))&gt;INDEX(Kalender!$B$81:$B$110,MAX(1,$E25))),AND($F25&gt;0,INDEX(Kalender!EZ$81:EZ$110,MAX(1,$F25))&gt;INDEX(Kalender!$B$81:$B$110,MAX(1,$F25)))),2,0))</f>
        <v>0</v>
      </c>
      <c r="FA25" s="5" t="n">
        <f aca="false">IF(Kalender!FA25&lt;&gt;1,0,IF(AND($B25&gt;0,INDEX(Kalender!FA$68:FA$77,MAX(1,$B25))&gt;INDEX(Kalender!$B$68:$B$77,MAX(1,$B25))),1,0)+IF(OR(AND($C25&gt;0,INDEX(Kalender!FA$81:FA$110,MAX(1,$C25))&gt;INDEX(Kalender!$B$81:$B$110,MAX(1,$C25))),AND($D25&gt;0,INDEX(Kalender!FA$81:FA$110,MAX(1,$D25))&gt;INDEX(Kalender!$B$81:$B$110,MAX(1,$D25))),AND($E25&gt;0,INDEX(Kalender!FA$81:FA$110,MAX(1,$E25))&gt;INDEX(Kalender!$B$81:$B$110,MAX(1,$E25))),AND($F25&gt;0,INDEX(Kalender!FA$81:FA$110,MAX(1,$F25))&gt;INDEX(Kalender!$B$81:$B$110,MAX(1,$F25)))),2,0))</f>
        <v>0</v>
      </c>
      <c r="FB25" s="5" t="n">
        <f aca="false">IF(Kalender!FB25&lt;&gt;1,0,IF(AND($B25&gt;0,INDEX(Kalender!FB$68:FB$77,MAX(1,$B25))&gt;INDEX(Kalender!$B$68:$B$77,MAX(1,$B25))),1,0)+IF(OR(AND($C25&gt;0,INDEX(Kalender!FB$81:FB$110,MAX(1,$C25))&gt;INDEX(Kalender!$B$81:$B$110,MAX(1,$C25))),AND($D25&gt;0,INDEX(Kalender!FB$81:FB$110,MAX(1,$D25))&gt;INDEX(Kalender!$B$81:$B$110,MAX(1,$D25))),AND($E25&gt;0,INDEX(Kalender!FB$81:FB$110,MAX(1,$E25))&gt;INDEX(Kalender!$B$81:$B$110,MAX(1,$E25))),AND($F25&gt;0,INDEX(Kalender!FB$81:FB$110,MAX(1,$F25))&gt;INDEX(Kalender!$B$81:$B$110,MAX(1,$F25)))),2,0))</f>
        <v>0</v>
      </c>
      <c r="FC25" s="5" t="n">
        <f aca="false">IF(Kalender!FC25&lt;&gt;1,0,IF(AND($B25&gt;0,INDEX(Kalender!FC$68:FC$77,MAX(1,$B25))&gt;INDEX(Kalender!$B$68:$B$77,MAX(1,$B25))),1,0)+IF(OR(AND($C25&gt;0,INDEX(Kalender!FC$81:FC$110,MAX(1,$C25))&gt;INDEX(Kalender!$B$81:$B$110,MAX(1,$C25))),AND($D25&gt;0,INDEX(Kalender!FC$81:FC$110,MAX(1,$D25))&gt;INDEX(Kalender!$B$81:$B$110,MAX(1,$D25))),AND($E25&gt;0,INDEX(Kalender!FC$81:FC$110,MAX(1,$E25))&gt;INDEX(Kalender!$B$81:$B$110,MAX(1,$E25))),AND($F25&gt;0,INDEX(Kalender!FC$81:FC$110,MAX(1,$F25))&gt;INDEX(Kalender!$B$81:$B$110,MAX(1,$F25)))),2,0))</f>
        <v>0</v>
      </c>
      <c r="FD25" s="5" t="n">
        <f aca="false">IF(Kalender!FD25&lt;&gt;1,0,IF(AND($B25&gt;0,INDEX(Kalender!FD$68:FD$77,MAX(1,$B25))&gt;INDEX(Kalender!$B$68:$B$77,MAX(1,$B25))),1,0)+IF(OR(AND($C25&gt;0,INDEX(Kalender!FD$81:FD$110,MAX(1,$C25))&gt;INDEX(Kalender!$B$81:$B$110,MAX(1,$C25))),AND($D25&gt;0,INDEX(Kalender!FD$81:FD$110,MAX(1,$D25))&gt;INDEX(Kalender!$B$81:$B$110,MAX(1,$D25))),AND($E25&gt;0,INDEX(Kalender!FD$81:FD$110,MAX(1,$E25))&gt;INDEX(Kalender!$B$81:$B$110,MAX(1,$E25))),AND($F25&gt;0,INDEX(Kalender!FD$81:FD$110,MAX(1,$F25))&gt;INDEX(Kalender!$B$81:$B$110,MAX(1,$F25)))),2,0))</f>
        <v>0</v>
      </c>
      <c r="FE25" s="5" t="n">
        <f aca="false">IF(Kalender!FE25&lt;&gt;1,0,IF(AND($B25&gt;0,INDEX(Kalender!FE$68:FE$77,MAX(1,$B25))&gt;INDEX(Kalender!$B$68:$B$77,MAX(1,$B25))),1,0)+IF(OR(AND($C25&gt;0,INDEX(Kalender!FE$81:FE$110,MAX(1,$C25))&gt;INDEX(Kalender!$B$81:$B$110,MAX(1,$C25))),AND($D25&gt;0,INDEX(Kalender!FE$81:FE$110,MAX(1,$D25))&gt;INDEX(Kalender!$B$81:$B$110,MAX(1,$D25))),AND($E25&gt;0,INDEX(Kalender!FE$81:FE$110,MAX(1,$E25))&gt;INDEX(Kalender!$B$81:$B$110,MAX(1,$E25))),AND($F25&gt;0,INDEX(Kalender!FE$81:FE$110,MAX(1,$F25))&gt;INDEX(Kalender!$B$81:$B$110,MAX(1,$F25)))),2,0))</f>
        <v>0</v>
      </c>
      <c r="FF25" s="5" t="n">
        <f aca="false">IF(Kalender!FF25&lt;&gt;1,0,IF(AND($B25&gt;0,INDEX(Kalender!FF$68:FF$77,MAX(1,$B25))&gt;INDEX(Kalender!$B$68:$B$77,MAX(1,$B25))),1,0)+IF(OR(AND($C25&gt;0,INDEX(Kalender!FF$81:FF$110,MAX(1,$C25))&gt;INDEX(Kalender!$B$81:$B$110,MAX(1,$C25))),AND($D25&gt;0,INDEX(Kalender!FF$81:FF$110,MAX(1,$D25))&gt;INDEX(Kalender!$B$81:$B$110,MAX(1,$D25))),AND($E25&gt;0,INDEX(Kalender!FF$81:FF$110,MAX(1,$E25))&gt;INDEX(Kalender!$B$81:$B$110,MAX(1,$E25))),AND($F25&gt;0,INDEX(Kalender!FF$81:FF$110,MAX(1,$F25))&gt;INDEX(Kalender!$B$81:$B$110,MAX(1,$F25)))),2,0))</f>
        <v>0</v>
      </c>
      <c r="FG25" s="5" t="n">
        <f aca="false">IF(Kalender!FG25&lt;&gt;1,0,IF(AND($B25&gt;0,INDEX(Kalender!FG$68:FG$77,MAX(1,$B25))&gt;INDEX(Kalender!$B$68:$B$77,MAX(1,$B25))),1,0)+IF(OR(AND($C25&gt;0,INDEX(Kalender!FG$81:FG$110,MAX(1,$C25))&gt;INDEX(Kalender!$B$81:$B$110,MAX(1,$C25))),AND($D25&gt;0,INDEX(Kalender!FG$81:FG$110,MAX(1,$D25))&gt;INDEX(Kalender!$B$81:$B$110,MAX(1,$D25))),AND($E25&gt;0,INDEX(Kalender!FG$81:FG$110,MAX(1,$E25))&gt;INDEX(Kalender!$B$81:$B$110,MAX(1,$E25))),AND($F25&gt;0,INDEX(Kalender!FG$81:FG$110,MAX(1,$F25))&gt;INDEX(Kalender!$B$81:$B$110,MAX(1,$F25)))),2,0))</f>
        <v>0</v>
      </c>
      <c r="FH25" s="5" t="n">
        <f aca="false">IF(Kalender!FH25&lt;&gt;1,0,IF(AND($B25&gt;0,INDEX(Kalender!FH$68:FH$77,MAX(1,$B25))&gt;INDEX(Kalender!$B$68:$B$77,MAX(1,$B25))),1,0)+IF(OR(AND($C25&gt;0,INDEX(Kalender!FH$81:FH$110,MAX(1,$C25))&gt;INDEX(Kalender!$B$81:$B$110,MAX(1,$C25))),AND($D25&gt;0,INDEX(Kalender!FH$81:FH$110,MAX(1,$D25))&gt;INDEX(Kalender!$B$81:$B$110,MAX(1,$D25))),AND($E25&gt;0,INDEX(Kalender!FH$81:FH$110,MAX(1,$E25))&gt;INDEX(Kalender!$B$81:$B$110,MAX(1,$E25))),AND($F25&gt;0,INDEX(Kalender!FH$81:FH$110,MAX(1,$F25))&gt;INDEX(Kalender!$B$81:$B$110,MAX(1,$F25)))),2,0))</f>
        <v>0</v>
      </c>
      <c r="FI25" s="5" t="n">
        <f aca="false">IF(Kalender!FI25&lt;&gt;1,0,IF(AND($B25&gt;0,INDEX(Kalender!FI$68:FI$77,MAX(1,$B25))&gt;INDEX(Kalender!$B$68:$B$77,MAX(1,$B25))),1,0)+IF(OR(AND($C25&gt;0,INDEX(Kalender!FI$81:FI$110,MAX(1,$C25))&gt;INDEX(Kalender!$B$81:$B$110,MAX(1,$C25))),AND($D25&gt;0,INDEX(Kalender!FI$81:FI$110,MAX(1,$D25))&gt;INDEX(Kalender!$B$81:$B$110,MAX(1,$D25))),AND($E25&gt;0,INDEX(Kalender!FI$81:FI$110,MAX(1,$E25))&gt;INDEX(Kalender!$B$81:$B$110,MAX(1,$E25))),AND($F25&gt;0,INDEX(Kalender!FI$81:FI$110,MAX(1,$F25))&gt;INDEX(Kalender!$B$81:$B$110,MAX(1,$F25)))),2,0))</f>
        <v>0</v>
      </c>
      <c r="FJ25" s="5" t="n">
        <f aca="false">IF(Kalender!FJ25&lt;&gt;1,0,IF(AND($B25&gt;0,INDEX(Kalender!FJ$68:FJ$77,MAX(1,$B25))&gt;INDEX(Kalender!$B$68:$B$77,MAX(1,$B25))),1,0)+IF(OR(AND($C25&gt;0,INDEX(Kalender!FJ$81:FJ$110,MAX(1,$C25))&gt;INDEX(Kalender!$B$81:$B$110,MAX(1,$C25))),AND($D25&gt;0,INDEX(Kalender!FJ$81:FJ$110,MAX(1,$D25))&gt;INDEX(Kalender!$B$81:$B$110,MAX(1,$D25))),AND($E25&gt;0,INDEX(Kalender!FJ$81:FJ$110,MAX(1,$E25))&gt;INDEX(Kalender!$B$81:$B$110,MAX(1,$E25))),AND($F25&gt;0,INDEX(Kalender!FJ$81:FJ$110,MAX(1,$F25))&gt;INDEX(Kalender!$B$81:$B$110,MAX(1,$F25)))),2,0))</f>
        <v>0</v>
      </c>
      <c r="FK25" s="5" t="n">
        <f aca="false">IF(Kalender!FK25&lt;&gt;1,0,IF(AND($B25&gt;0,INDEX(Kalender!FK$68:FK$77,MAX(1,$B25))&gt;INDEX(Kalender!$B$68:$B$77,MAX(1,$B25))),1,0)+IF(OR(AND($C25&gt;0,INDEX(Kalender!FK$81:FK$110,MAX(1,$C25))&gt;INDEX(Kalender!$B$81:$B$110,MAX(1,$C25))),AND($D25&gt;0,INDEX(Kalender!FK$81:FK$110,MAX(1,$D25))&gt;INDEX(Kalender!$B$81:$B$110,MAX(1,$D25))),AND($E25&gt;0,INDEX(Kalender!FK$81:FK$110,MAX(1,$E25))&gt;INDEX(Kalender!$B$81:$B$110,MAX(1,$E25))),AND($F25&gt;0,INDEX(Kalender!FK$81:FK$110,MAX(1,$F25))&gt;INDEX(Kalender!$B$81:$B$110,MAX(1,$F25)))),2,0))</f>
        <v>0</v>
      </c>
      <c r="FL25" s="5" t="n">
        <f aca="false">IF(Kalender!FL25&lt;&gt;1,0,IF(AND($B25&gt;0,INDEX(Kalender!FL$68:FL$77,MAX(1,$B25))&gt;INDEX(Kalender!$B$68:$B$77,MAX(1,$B25))),1,0)+IF(OR(AND($C25&gt;0,INDEX(Kalender!FL$81:FL$110,MAX(1,$C25))&gt;INDEX(Kalender!$B$81:$B$110,MAX(1,$C25))),AND($D25&gt;0,INDEX(Kalender!FL$81:FL$110,MAX(1,$D25))&gt;INDEX(Kalender!$B$81:$B$110,MAX(1,$D25))),AND($E25&gt;0,INDEX(Kalender!FL$81:FL$110,MAX(1,$E25))&gt;INDEX(Kalender!$B$81:$B$110,MAX(1,$E25))),AND($F25&gt;0,INDEX(Kalender!FL$81:FL$110,MAX(1,$F25))&gt;INDEX(Kalender!$B$81:$B$110,MAX(1,$F25)))),2,0))</f>
        <v>0</v>
      </c>
      <c r="FM25" s="5" t="n">
        <f aca="false">IF(Kalender!FM25&lt;&gt;1,0,IF(AND($B25&gt;0,INDEX(Kalender!FM$68:FM$77,MAX(1,$B25))&gt;INDEX(Kalender!$B$68:$B$77,MAX(1,$B25))),1,0)+IF(OR(AND($C25&gt;0,INDEX(Kalender!FM$81:FM$110,MAX(1,$C25))&gt;INDEX(Kalender!$B$81:$B$110,MAX(1,$C25))),AND($D25&gt;0,INDEX(Kalender!FM$81:FM$110,MAX(1,$D25))&gt;INDEX(Kalender!$B$81:$B$110,MAX(1,$D25))),AND($E25&gt;0,INDEX(Kalender!FM$81:FM$110,MAX(1,$E25))&gt;INDEX(Kalender!$B$81:$B$110,MAX(1,$E25))),AND($F25&gt;0,INDEX(Kalender!FM$81:FM$110,MAX(1,$F25))&gt;INDEX(Kalender!$B$81:$B$110,MAX(1,$F25)))),2,0))</f>
        <v>0</v>
      </c>
      <c r="FN25" s="5" t="n">
        <f aca="false">IF(Kalender!FN25&lt;&gt;1,0,IF(AND($B25&gt;0,INDEX(Kalender!FN$68:FN$77,MAX(1,$B25))&gt;INDEX(Kalender!$B$68:$B$77,MAX(1,$B25))),1,0)+IF(OR(AND($C25&gt;0,INDEX(Kalender!FN$81:FN$110,MAX(1,$C25))&gt;INDEX(Kalender!$B$81:$B$110,MAX(1,$C25))),AND($D25&gt;0,INDEX(Kalender!FN$81:FN$110,MAX(1,$D25))&gt;INDEX(Kalender!$B$81:$B$110,MAX(1,$D25))),AND($E25&gt;0,INDEX(Kalender!FN$81:FN$110,MAX(1,$E25))&gt;INDEX(Kalender!$B$81:$B$110,MAX(1,$E25))),AND($F25&gt;0,INDEX(Kalender!FN$81:FN$110,MAX(1,$F25))&gt;INDEX(Kalender!$B$81:$B$110,MAX(1,$F25)))),2,0))</f>
        <v>0</v>
      </c>
      <c r="FO25" s="5" t="n">
        <f aca="false">IF(Kalender!FO25&lt;&gt;1,0,IF(AND($B25&gt;0,INDEX(Kalender!FO$68:FO$77,MAX(1,$B25))&gt;INDEX(Kalender!$B$68:$B$77,MAX(1,$B25))),1,0)+IF(OR(AND($C25&gt;0,INDEX(Kalender!FO$81:FO$110,MAX(1,$C25))&gt;INDEX(Kalender!$B$81:$B$110,MAX(1,$C25))),AND($D25&gt;0,INDEX(Kalender!FO$81:FO$110,MAX(1,$D25))&gt;INDEX(Kalender!$B$81:$B$110,MAX(1,$D25))),AND($E25&gt;0,INDEX(Kalender!FO$81:FO$110,MAX(1,$E25))&gt;INDEX(Kalender!$B$81:$B$110,MAX(1,$E25))),AND($F25&gt;0,INDEX(Kalender!FO$81:FO$110,MAX(1,$F25))&gt;INDEX(Kalender!$B$81:$B$110,MAX(1,$F25)))),2,0))</f>
        <v>0</v>
      </c>
      <c r="FP25" s="5" t="n">
        <f aca="false">IF(Kalender!FP25&lt;&gt;1,0,IF(AND($B25&gt;0,INDEX(Kalender!FP$68:FP$77,MAX(1,$B25))&gt;INDEX(Kalender!$B$68:$B$77,MAX(1,$B25))),1,0)+IF(OR(AND($C25&gt;0,INDEX(Kalender!FP$81:FP$110,MAX(1,$C25))&gt;INDEX(Kalender!$B$81:$B$110,MAX(1,$C25))),AND($D25&gt;0,INDEX(Kalender!FP$81:FP$110,MAX(1,$D25))&gt;INDEX(Kalender!$B$81:$B$110,MAX(1,$D25))),AND($E25&gt;0,INDEX(Kalender!FP$81:FP$110,MAX(1,$E25))&gt;INDEX(Kalender!$B$81:$B$110,MAX(1,$E25))),AND($F25&gt;0,INDEX(Kalender!FP$81:FP$110,MAX(1,$F25))&gt;INDEX(Kalender!$B$81:$B$110,MAX(1,$F25)))),2,0))</f>
        <v>0</v>
      </c>
      <c r="FQ25" s="5" t="n">
        <f aca="false">IF(Kalender!FQ25&lt;&gt;1,0,IF(AND($B25&gt;0,INDEX(Kalender!FQ$68:FQ$77,MAX(1,$B25))&gt;INDEX(Kalender!$B$68:$B$77,MAX(1,$B25))),1,0)+IF(OR(AND($C25&gt;0,INDEX(Kalender!FQ$81:FQ$110,MAX(1,$C25))&gt;INDEX(Kalender!$B$81:$B$110,MAX(1,$C25))),AND($D25&gt;0,INDEX(Kalender!FQ$81:FQ$110,MAX(1,$D25))&gt;INDEX(Kalender!$B$81:$B$110,MAX(1,$D25))),AND($E25&gt;0,INDEX(Kalender!FQ$81:FQ$110,MAX(1,$E25))&gt;INDEX(Kalender!$B$81:$B$110,MAX(1,$E25))),AND($F25&gt;0,INDEX(Kalender!FQ$81:FQ$110,MAX(1,$F25))&gt;INDEX(Kalender!$B$81:$B$110,MAX(1,$F25)))),2,0))</f>
        <v>0</v>
      </c>
      <c r="FR25" s="5" t="n">
        <f aca="false">IF(Kalender!FR25&lt;&gt;1,0,IF(AND($B25&gt;0,INDEX(Kalender!FR$68:FR$77,MAX(1,$B25))&gt;INDEX(Kalender!$B$68:$B$77,MAX(1,$B25))),1,0)+IF(OR(AND($C25&gt;0,INDEX(Kalender!FR$81:FR$110,MAX(1,$C25))&gt;INDEX(Kalender!$B$81:$B$110,MAX(1,$C25))),AND($D25&gt;0,INDEX(Kalender!FR$81:FR$110,MAX(1,$D25))&gt;INDEX(Kalender!$B$81:$B$110,MAX(1,$D25))),AND($E25&gt;0,INDEX(Kalender!FR$81:FR$110,MAX(1,$E25))&gt;INDEX(Kalender!$B$81:$B$110,MAX(1,$E25))),AND($F25&gt;0,INDEX(Kalender!FR$81:FR$110,MAX(1,$F25))&gt;INDEX(Kalender!$B$81:$B$110,MAX(1,$F25)))),2,0))</f>
        <v>0</v>
      </c>
      <c r="FS25" s="5" t="n">
        <f aca="false">IF(Kalender!FS25&lt;&gt;1,0,IF(AND($B25&gt;0,INDEX(Kalender!FS$68:FS$77,MAX(1,$B25))&gt;INDEX(Kalender!$B$68:$B$77,MAX(1,$B25))),1,0)+IF(OR(AND($C25&gt;0,INDEX(Kalender!FS$81:FS$110,MAX(1,$C25))&gt;INDEX(Kalender!$B$81:$B$110,MAX(1,$C25))),AND($D25&gt;0,INDEX(Kalender!FS$81:FS$110,MAX(1,$D25))&gt;INDEX(Kalender!$B$81:$B$110,MAX(1,$D25))),AND($E25&gt;0,INDEX(Kalender!FS$81:FS$110,MAX(1,$E25))&gt;INDEX(Kalender!$B$81:$B$110,MAX(1,$E25))),AND($F25&gt;0,INDEX(Kalender!FS$81:FS$110,MAX(1,$F25))&gt;INDEX(Kalender!$B$81:$B$110,MAX(1,$F25)))),2,0))</f>
        <v>0</v>
      </c>
      <c r="FT25" s="5" t="n">
        <f aca="false">IF(Kalender!FT25&lt;&gt;1,0,IF(AND($B25&gt;0,INDEX(Kalender!FT$68:FT$77,MAX(1,$B25))&gt;INDEX(Kalender!$B$68:$B$77,MAX(1,$B25))),1,0)+IF(OR(AND($C25&gt;0,INDEX(Kalender!FT$81:FT$110,MAX(1,$C25))&gt;INDEX(Kalender!$B$81:$B$110,MAX(1,$C25))),AND($D25&gt;0,INDEX(Kalender!FT$81:FT$110,MAX(1,$D25))&gt;INDEX(Kalender!$B$81:$B$110,MAX(1,$D25))),AND($E25&gt;0,INDEX(Kalender!FT$81:FT$110,MAX(1,$E25))&gt;INDEX(Kalender!$B$81:$B$110,MAX(1,$E25))),AND($F25&gt;0,INDEX(Kalender!FT$81:FT$110,MAX(1,$F25))&gt;INDEX(Kalender!$B$81:$B$110,MAX(1,$F25)))),2,0))</f>
        <v>0</v>
      </c>
      <c r="FU25" s="5" t="n">
        <f aca="false">IF(Kalender!FU25&lt;&gt;1,0,IF(AND($B25&gt;0,INDEX(Kalender!FU$68:FU$77,MAX(1,$B25))&gt;INDEX(Kalender!$B$68:$B$77,MAX(1,$B25))),1,0)+IF(OR(AND($C25&gt;0,INDEX(Kalender!FU$81:FU$110,MAX(1,$C25))&gt;INDEX(Kalender!$B$81:$B$110,MAX(1,$C25))),AND($D25&gt;0,INDEX(Kalender!FU$81:FU$110,MAX(1,$D25))&gt;INDEX(Kalender!$B$81:$B$110,MAX(1,$D25))),AND($E25&gt;0,INDEX(Kalender!FU$81:FU$110,MAX(1,$E25))&gt;INDEX(Kalender!$B$81:$B$110,MAX(1,$E25))),AND($F25&gt;0,INDEX(Kalender!FU$81:FU$110,MAX(1,$F25))&gt;INDEX(Kalender!$B$81:$B$110,MAX(1,$F25)))),2,0))</f>
        <v>0</v>
      </c>
      <c r="FV25" s="5" t="n">
        <f aca="false">IF(Kalender!FV25&lt;&gt;1,0,IF(AND($B25&gt;0,INDEX(Kalender!FV$68:FV$77,MAX(1,$B25))&gt;INDEX(Kalender!$B$68:$B$77,MAX(1,$B25))),1,0)+IF(OR(AND($C25&gt;0,INDEX(Kalender!FV$81:FV$110,MAX(1,$C25))&gt;INDEX(Kalender!$B$81:$B$110,MAX(1,$C25))),AND($D25&gt;0,INDEX(Kalender!FV$81:FV$110,MAX(1,$D25))&gt;INDEX(Kalender!$B$81:$B$110,MAX(1,$D25))),AND($E25&gt;0,INDEX(Kalender!FV$81:FV$110,MAX(1,$E25))&gt;INDEX(Kalender!$B$81:$B$110,MAX(1,$E25))),AND($F25&gt;0,INDEX(Kalender!FV$81:FV$110,MAX(1,$F25))&gt;INDEX(Kalender!$B$81:$B$110,MAX(1,$F25)))),2,0))</f>
        <v>0</v>
      </c>
      <c r="FW25" s="5" t="n">
        <f aca="false">IF(Kalender!FW25&lt;&gt;1,0,IF(AND($B25&gt;0,INDEX(Kalender!FW$68:FW$77,MAX(1,$B25))&gt;INDEX(Kalender!$B$68:$B$77,MAX(1,$B25))),1,0)+IF(OR(AND($C25&gt;0,INDEX(Kalender!FW$81:FW$110,MAX(1,$C25))&gt;INDEX(Kalender!$B$81:$B$110,MAX(1,$C25))),AND($D25&gt;0,INDEX(Kalender!FW$81:FW$110,MAX(1,$D25))&gt;INDEX(Kalender!$B$81:$B$110,MAX(1,$D25))),AND($E25&gt;0,INDEX(Kalender!FW$81:FW$110,MAX(1,$E25))&gt;INDEX(Kalender!$B$81:$B$110,MAX(1,$E25))),AND($F25&gt;0,INDEX(Kalender!FW$81:FW$110,MAX(1,$F25))&gt;INDEX(Kalender!$B$81:$B$110,MAX(1,$F25)))),2,0))</f>
        <v>0</v>
      </c>
      <c r="FX25" s="5" t="n">
        <f aca="false">IF(Kalender!FX25&lt;&gt;1,0,IF(AND($B25&gt;0,INDEX(Kalender!FX$68:FX$77,MAX(1,$B25))&gt;INDEX(Kalender!$B$68:$B$77,MAX(1,$B25))),1,0)+IF(OR(AND($C25&gt;0,INDEX(Kalender!FX$81:FX$110,MAX(1,$C25))&gt;INDEX(Kalender!$B$81:$B$110,MAX(1,$C25))),AND($D25&gt;0,INDEX(Kalender!FX$81:FX$110,MAX(1,$D25))&gt;INDEX(Kalender!$B$81:$B$110,MAX(1,$D25))),AND($E25&gt;0,INDEX(Kalender!FX$81:FX$110,MAX(1,$E25))&gt;INDEX(Kalender!$B$81:$B$110,MAX(1,$E25))),AND($F25&gt;0,INDEX(Kalender!FX$81:FX$110,MAX(1,$F25))&gt;INDEX(Kalender!$B$81:$B$110,MAX(1,$F25)))),2,0))</f>
        <v>0</v>
      </c>
      <c r="FY25" s="5" t="n">
        <f aca="false">IF(Kalender!FY25&lt;&gt;1,0,IF(AND($B25&gt;0,INDEX(Kalender!FY$68:FY$77,MAX(1,$B25))&gt;INDEX(Kalender!$B$68:$B$77,MAX(1,$B25))),1,0)+IF(OR(AND($C25&gt;0,INDEX(Kalender!FY$81:FY$110,MAX(1,$C25))&gt;INDEX(Kalender!$B$81:$B$110,MAX(1,$C25))),AND($D25&gt;0,INDEX(Kalender!FY$81:FY$110,MAX(1,$D25))&gt;INDEX(Kalender!$B$81:$B$110,MAX(1,$D25))),AND($E25&gt;0,INDEX(Kalender!FY$81:FY$110,MAX(1,$E25))&gt;INDEX(Kalender!$B$81:$B$110,MAX(1,$E25))),AND($F25&gt;0,INDEX(Kalender!FY$81:FY$110,MAX(1,$F25))&gt;INDEX(Kalender!$B$81:$B$110,MAX(1,$F25)))),2,0))</f>
        <v>0</v>
      </c>
      <c r="FZ25" s="5" t="n">
        <f aca="false">IF(Kalender!FZ25&lt;&gt;1,0,IF(AND($B25&gt;0,INDEX(Kalender!FZ$68:FZ$77,MAX(1,$B25))&gt;INDEX(Kalender!$B$68:$B$77,MAX(1,$B25))),1,0)+IF(OR(AND($C25&gt;0,INDEX(Kalender!FZ$81:FZ$110,MAX(1,$C25))&gt;INDEX(Kalender!$B$81:$B$110,MAX(1,$C25))),AND($D25&gt;0,INDEX(Kalender!FZ$81:FZ$110,MAX(1,$D25))&gt;INDEX(Kalender!$B$81:$B$110,MAX(1,$D25))),AND($E25&gt;0,INDEX(Kalender!FZ$81:FZ$110,MAX(1,$E25))&gt;INDEX(Kalender!$B$81:$B$110,MAX(1,$E25))),AND($F25&gt;0,INDEX(Kalender!FZ$81:FZ$110,MAX(1,$F25))&gt;INDEX(Kalender!$B$81:$B$110,MAX(1,$F25)))),2,0))</f>
        <v>0</v>
      </c>
      <c r="GA25" s="5" t="n">
        <f aca="false">IF(Kalender!GA25&lt;&gt;1,0,IF(AND($B25&gt;0,INDEX(Kalender!GA$68:GA$77,MAX(1,$B25))&gt;INDEX(Kalender!$B$68:$B$77,MAX(1,$B25))),1,0)+IF(OR(AND($C25&gt;0,INDEX(Kalender!GA$81:GA$110,MAX(1,$C25))&gt;INDEX(Kalender!$B$81:$B$110,MAX(1,$C25))),AND($D25&gt;0,INDEX(Kalender!GA$81:GA$110,MAX(1,$D25))&gt;INDEX(Kalender!$B$81:$B$110,MAX(1,$D25))),AND($E25&gt;0,INDEX(Kalender!GA$81:GA$110,MAX(1,$E25))&gt;INDEX(Kalender!$B$81:$B$110,MAX(1,$E25))),AND($F25&gt;0,INDEX(Kalender!GA$81:GA$110,MAX(1,$F25))&gt;INDEX(Kalender!$B$81:$B$110,MAX(1,$F25)))),2,0))</f>
        <v>0</v>
      </c>
      <c r="GB25" s="5" t="n">
        <f aca="false">IF(Kalender!GB25&lt;&gt;1,0,IF(AND($B25&gt;0,INDEX(Kalender!GB$68:GB$77,MAX(1,$B25))&gt;INDEX(Kalender!$B$68:$B$77,MAX(1,$B25))),1,0)+IF(OR(AND($C25&gt;0,INDEX(Kalender!GB$81:GB$110,MAX(1,$C25))&gt;INDEX(Kalender!$B$81:$B$110,MAX(1,$C25))),AND($D25&gt;0,INDEX(Kalender!GB$81:GB$110,MAX(1,$D25))&gt;INDEX(Kalender!$B$81:$B$110,MAX(1,$D25))),AND($E25&gt;0,INDEX(Kalender!GB$81:GB$110,MAX(1,$E25))&gt;INDEX(Kalender!$B$81:$B$110,MAX(1,$E25))),AND($F25&gt;0,INDEX(Kalender!GB$81:GB$110,MAX(1,$F25))&gt;INDEX(Kalender!$B$81:$B$110,MAX(1,$F25)))),2,0))</f>
        <v>0</v>
      </c>
      <c r="GC25" s="5" t="n">
        <f aca="false">IF(Kalender!GC25&lt;&gt;1,0,IF(AND($B25&gt;0,INDEX(Kalender!GC$68:GC$77,MAX(1,$B25))&gt;INDEX(Kalender!$B$68:$B$77,MAX(1,$B25))),1,0)+IF(OR(AND($C25&gt;0,INDEX(Kalender!GC$81:GC$110,MAX(1,$C25))&gt;INDEX(Kalender!$B$81:$B$110,MAX(1,$C25))),AND($D25&gt;0,INDEX(Kalender!GC$81:GC$110,MAX(1,$D25))&gt;INDEX(Kalender!$B$81:$B$110,MAX(1,$D25))),AND($E25&gt;0,INDEX(Kalender!GC$81:GC$110,MAX(1,$E25))&gt;INDEX(Kalender!$B$81:$B$110,MAX(1,$E25))),AND($F25&gt;0,INDEX(Kalender!GC$81:GC$110,MAX(1,$F25))&gt;INDEX(Kalender!$B$81:$B$110,MAX(1,$F25)))),2,0))</f>
        <v>0</v>
      </c>
      <c r="GD25" s="5" t="n">
        <f aca="false">IF(Kalender!GD25&lt;&gt;1,0,IF(AND($B25&gt;0,INDEX(Kalender!GD$68:GD$77,MAX(1,$B25))&gt;INDEX(Kalender!$B$68:$B$77,MAX(1,$B25))),1,0)+IF(OR(AND($C25&gt;0,INDEX(Kalender!GD$81:GD$110,MAX(1,$C25))&gt;INDEX(Kalender!$B$81:$B$110,MAX(1,$C25))),AND($D25&gt;0,INDEX(Kalender!GD$81:GD$110,MAX(1,$D25))&gt;INDEX(Kalender!$B$81:$B$110,MAX(1,$D25))),AND($E25&gt;0,INDEX(Kalender!GD$81:GD$110,MAX(1,$E25))&gt;INDEX(Kalender!$B$81:$B$110,MAX(1,$E25))),AND($F25&gt;0,INDEX(Kalender!GD$81:GD$110,MAX(1,$F25))&gt;INDEX(Kalender!$B$81:$B$110,MAX(1,$F25)))),2,0))</f>
        <v>0</v>
      </c>
      <c r="GE25" s="5" t="n">
        <f aca="false">IF(Kalender!GE25&lt;&gt;1,0,IF(AND($B25&gt;0,INDEX(Kalender!GE$68:GE$77,MAX(1,$B25))&gt;INDEX(Kalender!$B$68:$B$77,MAX(1,$B25))),1,0)+IF(OR(AND($C25&gt;0,INDEX(Kalender!GE$81:GE$110,MAX(1,$C25))&gt;INDEX(Kalender!$B$81:$B$110,MAX(1,$C25))),AND($D25&gt;0,INDEX(Kalender!GE$81:GE$110,MAX(1,$D25))&gt;INDEX(Kalender!$B$81:$B$110,MAX(1,$D25))),AND($E25&gt;0,INDEX(Kalender!GE$81:GE$110,MAX(1,$E25))&gt;INDEX(Kalender!$B$81:$B$110,MAX(1,$E25))),AND($F25&gt;0,INDEX(Kalender!GE$81:GE$110,MAX(1,$F25))&gt;INDEX(Kalender!$B$81:$B$110,MAX(1,$F25)))),2,0))</f>
        <v>0</v>
      </c>
      <c r="GF25" s="5" t="n">
        <f aca="false">IF(Kalender!GF25&lt;&gt;1,0,IF(AND($B25&gt;0,INDEX(Kalender!GF$68:GF$77,MAX(1,$B25))&gt;INDEX(Kalender!$B$68:$B$77,MAX(1,$B25))),1,0)+IF(OR(AND($C25&gt;0,INDEX(Kalender!GF$81:GF$110,MAX(1,$C25))&gt;INDEX(Kalender!$B$81:$B$110,MAX(1,$C25))),AND($D25&gt;0,INDEX(Kalender!GF$81:GF$110,MAX(1,$D25))&gt;INDEX(Kalender!$B$81:$B$110,MAX(1,$D25))),AND($E25&gt;0,INDEX(Kalender!GF$81:GF$110,MAX(1,$E25))&gt;INDEX(Kalender!$B$81:$B$110,MAX(1,$E25))),AND($F25&gt;0,INDEX(Kalender!GF$81:GF$110,MAX(1,$F25))&gt;INDEX(Kalender!$B$81:$B$110,MAX(1,$F25)))),2,0))</f>
        <v>0</v>
      </c>
      <c r="GG25" s="5" t="n">
        <f aca="false">IF(Kalender!GG25&lt;&gt;1,0,IF(AND($B25&gt;0,INDEX(Kalender!GG$68:GG$77,MAX(1,$B25))&gt;INDEX(Kalender!$B$68:$B$77,MAX(1,$B25))),1,0)+IF(OR(AND($C25&gt;0,INDEX(Kalender!GG$81:GG$110,MAX(1,$C25))&gt;INDEX(Kalender!$B$81:$B$110,MAX(1,$C25))),AND($D25&gt;0,INDEX(Kalender!GG$81:GG$110,MAX(1,$D25))&gt;INDEX(Kalender!$B$81:$B$110,MAX(1,$D25))),AND($E25&gt;0,INDEX(Kalender!GG$81:GG$110,MAX(1,$E25))&gt;INDEX(Kalender!$B$81:$B$110,MAX(1,$E25))),AND($F25&gt;0,INDEX(Kalender!GG$81:GG$110,MAX(1,$F25))&gt;INDEX(Kalender!$B$81:$B$110,MAX(1,$F25)))),2,0))</f>
        <v>0</v>
      </c>
      <c r="GH25" s="5" t="n">
        <f aca="false">IF(Kalender!GH25&lt;&gt;1,0,IF(AND($B25&gt;0,INDEX(Kalender!GH$68:GH$77,MAX(1,$B25))&gt;INDEX(Kalender!$B$68:$B$77,MAX(1,$B25))),1,0)+IF(OR(AND($C25&gt;0,INDEX(Kalender!GH$81:GH$110,MAX(1,$C25))&gt;INDEX(Kalender!$B$81:$B$110,MAX(1,$C25))),AND($D25&gt;0,INDEX(Kalender!GH$81:GH$110,MAX(1,$D25))&gt;INDEX(Kalender!$B$81:$B$110,MAX(1,$D25))),AND($E25&gt;0,INDEX(Kalender!GH$81:GH$110,MAX(1,$E25))&gt;INDEX(Kalender!$B$81:$B$110,MAX(1,$E25))),AND($F25&gt;0,INDEX(Kalender!GH$81:GH$110,MAX(1,$F25))&gt;INDEX(Kalender!$B$81:$B$110,MAX(1,$F25)))),2,0))</f>
        <v>0</v>
      </c>
      <c r="GI25" s="5" t="n">
        <f aca="false">IF(Kalender!GI25&lt;&gt;1,0,IF(AND($B25&gt;0,INDEX(Kalender!GI$68:GI$77,MAX(1,$B25))&gt;INDEX(Kalender!$B$68:$B$77,MAX(1,$B25))),1,0)+IF(OR(AND($C25&gt;0,INDEX(Kalender!GI$81:GI$110,MAX(1,$C25))&gt;INDEX(Kalender!$B$81:$B$110,MAX(1,$C25))),AND($D25&gt;0,INDEX(Kalender!GI$81:GI$110,MAX(1,$D25))&gt;INDEX(Kalender!$B$81:$B$110,MAX(1,$D25))),AND($E25&gt;0,INDEX(Kalender!GI$81:GI$110,MAX(1,$E25))&gt;INDEX(Kalender!$B$81:$B$110,MAX(1,$E25))),AND($F25&gt;0,INDEX(Kalender!GI$81:GI$110,MAX(1,$F25))&gt;INDEX(Kalender!$B$81:$B$110,MAX(1,$F25)))),2,0))</f>
        <v>0</v>
      </c>
      <c r="GJ25" s="5" t="n">
        <f aca="false">IF(Kalender!GJ25&lt;&gt;1,0,IF(AND($B25&gt;0,INDEX(Kalender!GJ$68:GJ$77,MAX(1,$B25))&gt;INDEX(Kalender!$B$68:$B$77,MAX(1,$B25))),1,0)+IF(OR(AND($C25&gt;0,INDEX(Kalender!GJ$81:GJ$110,MAX(1,$C25))&gt;INDEX(Kalender!$B$81:$B$110,MAX(1,$C25))),AND($D25&gt;0,INDEX(Kalender!GJ$81:GJ$110,MAX(1,$D25))&gt;INDEX(Kalender!$B$81:$B$110,MAX(1,$D25))),AND($E25&gt;0,INDEX(Kalender!GJ$81:GJ$110,MAX(1,$E25))&gt;INDEX(Kalender!$B$81:$B$110,MAX(1,$E25))),AND($F25&gt;0,INDEX(Kalender!GJ$81:GJ$110,MAX(1,$F25))&gt;INDEX(Kalender!$B$81:$B$110,MAX(1,$F25)))),2,0))</f>
        <v>0</v>
      </c>
      <c r="GK25" s="5" t="n">
        <f aca="false">IF(Kalender!GK25&lt;&gt;1,0,IF(AND($B25&gt;0,INDEX(Kalender!GK$68:GK$77,MAX(1,$B25))&gt;INDEX(Kalender!$B$68:$B$77,MAX(1,$B25))),1,0)+IF(OR(AND($C25&gt;0,INDEX(Kalender!GK$81:GK$110,MAX(1,$C25))&gt;INDEX(Kalender!$B$81:$B$110,MAX(1,$C25))),AND($D25&gt;0,INDEX(Kalender!GK$81:GK$110,MAX(1,$D25))&gt;INDEX(Kalender!$B$81:$B$110,MAX(1,$D25))),AND($E25&gt;0,INDEX(Kalender!GK$81:GK$110,MAX(1,$E25))&gt;INDEX(Kalender!$B$81:$B$110,MAX(1,$E25))),AND($F25&gt;0,INDEX(Kalender!GK$81:GK$110,MAX(1,$F25))&gt;INDEX(Kalender!$B$81:$B$110,MAX(1,$F25)))),2,0))</f>
        <v>0</v>
      </c>
      <c r="GL25" s="5" t="n">
        <f aca="false">IF(Kalender!GL25&lt;&gt;1,0,IF(AND($B25&gt;0,INDEX(Kalender!GL$68:GL$77,MAX(1,$B25))&gt;INDEX(Kalender!$B$68:$B$77,MAX(1,$B25))),1,0)+IF(OR(AND($C25&gt;0,INDEX(Kalender!GL$81:GL$110,MAX(1,$C25))&gt;INDEX(Kalender!$B$81:$B$110,MAX(1,$C25))),AND($D25&gt;0,INDEX(Kalender!GL$81:GL$110,MAX(1,$D25))&gt;INDEX(Kalender!$B$81:$B$110,MAX(1,$D25))),AND($E25&gt;0,INDEX(Kalender!GL$81:GL$110,MAX(1,$E25))&gt;INDEX(Kalender!$B$81:$B$110,MAX(1,$E25))),AND($F25&gt;0,INDEX(Kalender!GL$81:GL$110,MAX(1,$F25))&gt;INDEX(Kalender!$B$81:$B$110,MAX(1,$F25)))),2,0))</f>
        <v>0</v>
      </c>
      <c r="GM25" s="5" t="n">
        <f aca="false">IF(Kalender!GM25&lt;&gt;1,0,IF(AND($B25&gt;0,INDEX(Kalender!GM$68:GM$77,MAX(1,$B25))&gt;INDEX(Kalender!$B$68:$B$77,MAX(1,$B25))),1,0)+IF(OR(AND($C25&gt;0,INDEX(Kalender!GM$81:GM$110,MAX(1,$C25))&gt;INDEX(Kalender!$B$81:$B$110,MAX(1,$C25))),AND($D25&gt;0,INDEX(Kalender!GM$81:GM$110,MAX(1,$D25))&gt;INDEX(Kalender!$B$81:$B$110,MAX(1,$D25))),AND($E25&gt;0,INDEX(Kalender!GM$81:GM$110,MAX(1,$E25))&gt;INDEX(Kalender!$B$81:$B$110,MAX(1,$E25))),AND($F25&gt;0,INDEX(Kalender!GM$81:GM$110,MAX(1,$F25))&gt;INDEX(Kalender!$B$81:$B$110,MAX(1,$F25)))),2,0))</f>
        <v>0</v>
      </c>
      <c r="GN25" s="5" t="n">
        <f aca="false">IF(Kalender!GN25&lt;&gt;1,0,IF(AND($B25&gt;0,INDEX(Kalender!GN$68:GN$77,MAX(1,$B25))&gt;INDEX(Kalender!$B$68:$B$77,MAX(1,$B25))),1,0)+IF(OR(AND($C25&gt;0,INDEX(Kalender!GN$81:GN$110,MAX(1,$C25))&gt;INDEX(Kalender!$B$81:$B$110,MAX(1,$C25))),AND($D25&gt;0,INDEX(Kalender!GN$81:GN$110,MAX(1,$D25))&gt;INDEX(Kalender!$B$81:$B$110,MAX(1,$D25))),AND($E25&gt;0,INDEX(Kalender!GN$81:GN$110,MAX(1,$E25))&gt;INDEX(Kalender!$B$81:$B$110,MAX(1,$E25))),AND($F25&gt;0,INDEX(Kalender!GN$81:GN$110,MAX(1,$F25))&gt;INDEX(Kalender!$B$81:$B$110,MAX(1,$F25)))),2,0))</f>
        <v>0</v>
      </c>
      <c r="GO25" s="5" t="n">
        <f aca="false">IF(Kalender!GO25&lt;&gt;1,0,IF(AND($B25&gt;0,INDEX(Kalender!GO$68:GO$77,MAX(1,$B25))&gt;INDEX(Kalender!$B$68:$B$77,MAX(1,$B25))),1,0)+IF(OR(AND($C25&gt;0,INDEX(Kalender!GO$81:GO$110,MAX(1,$C25))&gt;INDEX(Kalender!$B$81:$B$110,MAX(1,$C25))),AND($D25&gt;0,INDEX(Kalender!GO$81:GO$110,MAX(1,$D25))&gt;INDEX(Kalender!$B$81:$B$110,MAX(1,$D25))),AND($E25&gt;0,INDEX(Kalender!GO$81:GO$110,MAX(1,$E25))&gt;INDEX(Kalender!$B$81:$B$110,MAX(1,$E25))),AND($F25&gt;0,INDEX(Kalender!GO$81:GO$110,MAX(1,$F25))&gt;INDEX(Kalender!$B$81:$B$110,MAX(1,$F25)))),2,0))</f>
        <v>0</v>
      </c>
      <c r="GP25" s="5" t="n">
        <f aca="false">IF(Kalender!GP25&lt;&gt;1,0,IF(AND($B25&gt;0,INDEX(Kalender!GP$68:GP$77,MAX(1,$B25))&gt;INDEX(Kalender!$B$68:$B$77,MAX(1,$B25))),1,0)+IF(OR(AND($C25&gt;0,INDEX(Kalender!GP$81:GP$110,MAX(1,$C25))&gt;INDEX(Kalender!$B$81:$B$110,MAX(1,$C25))),AND($D25&gt;0,INDEX(Kalender!GP$81:GP$110,MAX(1,$D25))&gt;INDEX(Kalender!$B$81:$B$110,MAX(1,$D25))),AND($E25&gt;0,INDEX(Kalender!GP$81:GP$110,MAX(1,$E25))&gt;INDEX(Kalender!$B$81:$B$110,MAX(1,$E25))),AND($F25&gt;0,INDEX(Kalender!GP$81:GP$110,MAX(1,$F25))&gt;INDEX(Kalender!$B$81:$B$110,MAX(1,$F25)))),2,0))</f>
        <v>0</v>
      </c>
      <c r="GQ25" s="5" t="n">
        <f aca="false">IF(Kalender!GQ25&lt;&gt;1,0,IF(AND($B25&gt;0,INDEX(Kalender!GQ$68:GQ$77,MAX(1,$B25))&gt;INDEX(Kalender!$B$68:$B$77,MAX(1,$B25))),1,0)+IF(OR(AND($C25&gt;0,INDEX(Kalender!GQ$81:GQ$110,MAX(1,$C25))&gt;INDEX(Kalender!$B$81:$B$110,MAX(1,$C25))),AND($D25&gt;0,INDEX(Kalender!GQ$81:GQ$110,MAX(1,$D25))&gt;INDEX(Kalender!$B$81:$B$110,MAX(1,$D25))),AND($E25&gt;0,INDEX(Kalender!GQ$81:GQ$110,MAX(1,$E25))&gt;INDEX(Kalender!$B$81:$B$110,MAX(1,$E25))),AND($F25&gt;0,INDEX(Kalender!GQ$81:GQ$110,MAX(1,$F25))&gt;INDEX(Kalender!$B$81:$B$110,MAX(1,$F25)))),2,0))</f>
        <v>0</v>
      </c>
      <c r="GR25" s="5" t="n">
        <f aca="false">IF(Kalender!GR25&lt;&gt;1,0,IF(AND($B25&gt;0,INDEX(Kalender!GR$68:GR$77,MAX(1,$B25))&gt;INDEX(Kalender!$B$68:$B$77,MAX(1,$B25))),1,0)+IF(OR(AND($C25&gt;0,INDEX(Kalender!GR$81:GR$110,MAX(1,$C25))&gt;INDEX(Kalender!$B$81:$B$110,MAX(1,$C25))),AND($D25&gt;0,INDEX(Kalender!GR$81:GR$110,MAX(1,$D25))&gt;INDEX(Kalender!$B$81:$B$110,MAX(1,$D25))),AND($E25&gt;0,INDEX(Kalender!GR$81:GR$110,MAX(1,$E25))&gt;INDEX(Kalender!$B$81:$B$110,MAX(1,$E25))),AND($F25&gt;0,INDEX(Kalender!GR$81:GR$110,MAX(1,$F25))&gt;INDEX(Kalender!$B$81:$B$110,MAX(1,$F25)))),2,0))</f>
        <v>0</v>
      </c>
      <c r="GS25" s="5" t="n">
        <f aca="false">IF(Kalender!GS25&lt;&gt;1,0,IF(AND($B25&gt;0,INDEX(Kalender!GS$68:GS$77,MAX(1,$B25))&gt;INDEX(Kalender!$B$68:$B$77,MAX(1,$B25))),1,0)+IF(OR(AND($C25&gt;0,INDEX(Kalender!GS$81:GS$110,MAX(1,$C25))&gt;INDEX(Kalender!$B$81:$B$110,MAX(1,$C25))),AND($D25&gt;0,INDEX(Kalender!GS$81:GS$110,MAX(1,$D25))&gt;INDEX(Kalender!$B$81:$B$110,MAX(1,$D25))),AND($E25&gt;0,INDEX(Kalender!GS$81:GS$110,MAX(1,$E25))&gt;INDEX(Kalender!$B$81:$B$110,MAX(1,$E25))),AND($F25&gt;0,INDEX(Kalender!GS$81:GS$110,MAX(1,$F25))&gt;INDEX(Kalender!$B$81:$B$110,MAX(1,$F25)))),2,0))</f>
        <v>0</v>
      </c>
      <c r="GT25" s="5" t="n">
        <f aca="false">IF(Kalender!GT25&lt;&gt;1,0,IF(AND($B25&gt;0,INDEX(Kalender!GT$68:GT$77,MAX(1,$B25))&gt;INDEX(Kalender!$B$68:$B$77,MAX(1,$B25))),1,0)+IF(OR(AND($C25&gt;0,INDEX(Kalender!GT$81:GT$110,MAX(1,$C25))&gt;INDEX(Kalender!$B$81:$B$110,MAX(1,$C25))),AND($D25&gt;0,INDEX(Kalender!GT$81:GT$110,MAX(1,$D25))&gt;INDEX(Kalender!$B$81:$B$110,MAX(1,$D25))),AND($E25&gt;0,INDEX(Kalender!GT$81:GT$110,MAX(1,$E25))&gt;INDEX(Kalender!$B$81:$B$110,MAX(1,$E25))),AND($F25&gt;0,INDEX(Kalender!GT$81:GT$110,MAX(1,$F25))&gt;INDEX(Kalender!$B$81:$B$110,MAX(1,$F25)))),2,0))</f>
        <v>0</v>
      </c>
      <c r="GU25" s="5" t="n">
        <f aca="false">IF(Kalender!GU25&lt;&gt;1,0,IF(AND($B25&gt;0,INDEX(Kalender!GU$68:GU$77,MAX(1,$B25))&gt;INDEX(Kalender!$B$68:$B$77,MAX(1,$B25))),1,0)+IF(OR(AND($C25&gt;0,INDEX(Kalender!GU$81:GU$110,MAX(1,$C25))&gt;INDEX(Kalender!$B$81:$B$110,MAX(1,$C25))),AND($D25&gt;0,INDEX(Kalender!GU$81:GU$110,MAX(1,$D25))&gt;INDEX(Kalender!$B$81:$B$110,MAX(1,$D25))),AND($E25&gt;0,INDEX(Kalender!GU$81:GU$110,MAX(1,$E25))&gt;INDEX(Kalender!$B$81:$B$110,MAX(1,$E25))),AND($F25&gt;0,INDEX(Kalender!GU$81:GU$110,MAX(1,$F25))&gt;INDEX(Kalender!$B$81:$B$110,MAX(1,$F25)))),2,0))</f>
        <v>0</v>
      </c>
      <c r="GV25" s="5" t="n">
        <f aca="false">IF(Kalender!GV25&lt;&gt;1,0,IF(AND($B25&gt;0,INDEX(Kalender!GV$68:GV$77,MAX(1,$B25))&gt;INDEX(Kalender!$B$68:$B$77,MAX(1,$B25))),1,0)+IF(OR(AND($C25&gt;0,INDEX(Kalender!GV$81:GV$110,MAX(1,$C25))&gt;INDEX(Kalender!$B$81:$B$110,MAX(1,$C25))),AND($D25&gt;0,INDEX(Kalender!GV$81:GV$110,MAX(1,$D25))&gt;INDEX(Kalender!$B$81:$B$110,MAX(1,$D25))),AND($E25&gt;0,INDEX(Kalender!GV$81:GV$110,MAX(1,$E25))&gt;INDEX(Kalender!$B$81:$B$110,MAX(1,$E25))),AND($F25&gt;0,INDEX(Kalender!GV$81:GV$110,MAX(1,$F25))&gt;INDEX(Kalender!$B$81:$B$110,MAX(1,$F25)))),2,0))</f>
        <v>0</v>
      </c>
      <c r="GW25" s="5" t="n">
        <f aca="false">IF(Kalender!GW25&lt;&gt;1,0,IF(AND($B25&gt;0,INDEX(Kalender!GW$68:GW$77,MAX(1,$B25))&gt;INDEX(Kalender!$B$68:$B$77,MAX(1,$B25))),1,0)+IF(OR(AND($C25&gt;0,INDEX(Kalender!GW$81:GW$110,MAX(1,$C25))&gt;INDEX(Kalender!$B$81:$B$110,MAX(1,$C25))),AND($D25&gt;0,INDEX(Kalender!GW$81:GW$110,MAX(1,$D25))&gt;INDEX(Kalender!$B$81:$B$110,MAX(1,$D25))),AND($E25&gt;0,INDEX(Kalender!GW$81:GW$110,MAX(1,$E25))&gt;INDEX(Kalender!$B$81:$B$110,MAX(1,$E25))),AND($F25&gt;0,INDEX(Kalender!GW$81:GW$110,MAX(1,$F25))&gt;INDEX(Kalender!$B$81:$B$110,MAX(1,$F25)))),2,0))</f>
        <v>0</v>
      </c>
      <c r="GX25" s="5" t="n">
        <f aca="false">IF(Kalender!GX25&lt;&gt;1,0,IF(AND($B25&gt;0,INDEX(Kalender!GX$68:GX$77,MAX(1,$B25))&gt;INDEX(Kalender!$B$68:$B$77,MAX(1,$B25))),1,0)+IF(OR(AND($C25&gt;0,INDEX(Kalender!GX$81:GX$110,MAX(1,$C25))&gt;INDEX(Kalender!$B$81:$B$110,MAX(1,$C25))),AND($D25&gt;0,INDEX(Kalender!GX$81:GX$110,MAX(1,$D25))&gt;INDEX(Kalender!$B$81:$B$110,MAX(1,$D25))),AND($E25&gt;0,INDEX(Kalender!GX$81:GX$110,MAX(1,$E25))&gt;INDEX(Kalender!$B$81:$B$110,MAX(1,$E25))),AND($F25&gt;0,INDEX(Kalender!GX$81:GX$110,MAX(1,$F25))&gt;INDEX(Kalender!$B$81:$B$110,MAX(1,$F25)))),2,0))</f>
        <v>0</v>
      </c>
      <c r="GY25" s="5" t="n">
        <f aca="false">IF(Kalender!GY25&lt;&gt;1,0,IF(AND($B25&gt;0,INDEX(Kalender!GY$68:GY$77,MAX(1,$B25))&gt;INDEX(Kalender!$B$68:$B$77,MAX(1,$B25))),1,0)+IF(OR(AND($C25&gt;0,INDEX(Kalender!GY$81:GY$110,MAX(1,$C25))&gt;INDEX(Kalender!$B$81:$B$110,MAX(1,$C25))),AND($D25&gt;0,INDEX(Kalender!GY$81:GY$110,MAX(1,$D25))&gt;INDEX(Kalender!$B$81:$B$110,MAX(1,$D25))),AND($E25&gt;0,INDEX(Kalender!GY$81:GY$110,MAX(1,$E25))&gt;INDEX(Kalender!$B$81:$B$110,MAX(1,$E25))),AND($F25&gt;0,INDEX(Kalender!GY$81:GY$110,MAX(1,$F25))&gt;INDEX(Kalender!$B$81:$B$110,MAX(1,$F25)))),2,0))</f>
        <v>0</v>
      </c>
      <c r="GZ25" s="5" t="n">
        <f aca="false">IF(Kalender!GZ25&lt;&gt;1,0,IF(AND($B25&gt;0,INDEX(Kalender!GZ$68:GZ$77,MAX(1,$B25))&gt;INDEX(Kalender!$B$68:$B$77,MAX(1,$B25))),1,0)+IF(OR(AND($C25&gt;0,INDEX(Kalender!GZ$81:GZ$110,MAX(1,$C25))&gt;INDEX(Kalender!$B$81:$B$110,MAX(1,$C25))),AND($D25&gt;0,INDEX(Kalender!GZ$81:GZ$110,MAX(1,$D25))&gt;INDEX(Kalender!$B$81:$B$110,MAX(1,$D25))),AND($E25&gt;0,INDEX(Kalender!GZ$81:GZ$110,MAX(1,$E25))&gt;INDEX(Kalender!$B$81:$B$110,MAX(1,$E25))),AND($F25&gt;0,INDEX(Kalender!GZ$81:GZ$110,MAX(1,$F25))&gt;INDEX(Kalender!$B$81:$B$110,MAX(1,$F25)))),2,0))</f>
        <v>0</v>
      </c>
      <c r="HA25" s="5" t="n">
        <f aca="false">IF(Kalender!HA25&lt;&gt;1,0,IF(AND($B25&gt;0,INDEX(Kalender!HA$68:HA$77,MAX(1,$B25))&gt;INDEX(Kalender!$B$68:$B$77,MAX(1,$B25))),1,0)+IF(OR(AND($C25&gt;0,INDEX(Kalender!HA$81:HA$110,MAX(1,$C25))&gt;INDEX(Kalender!$B$81:$B$110,MAX(1,$C25))),AND($D25&gt;0,INDEX(Kalender!HA$81:HA$110,MAX(1,$D25))&gt;INDEX(Kalender!$B$81:$B$110,MAX(1,$D25))),AND($E25&gt;0,INDEX(Kalender!HA$81:HA$110,MAX(1,$E25))&gt;INDEX(Kalender!$B$81:$B$110,MAX(1,$E25))),AND($F25&gt;0,INDEX(Kalender!HA$81:HA$110,MAX(1,$F25))&gt;INDEX(Kalender!$B$81:$B$110,MAX(1,$F25)))),2,0))</f>
        <v>0</v>
      </c>
      <c r="HB25" s="5" t="n">
        <f aca="false">IF(Kalender!HB25&lt;&gt;1,0,IF(AND($B25&gt;0,INDEX(Kalender!HB$68:HB$77,MAX(1,$B25))&gt;INDEX(Kalender!$B$68:$B$77,MAX(1,$B25))),1,0)+IF(OR(AND($C25&gt;0,INDEX(Kalender!HB$81:HB$110,MAX(1,$C25))&gt;INDEX(Kalender!$B$81:$B$110,MAX(1,$C25))),AND($D25&gt;0,INDEX(Kalender!HB$81:HB$110,MAX(1,$D25))&gt;INDEX(Kalender!$B$81:$B$110,MAX(1,$D25))),AND($E25&gt;0,INDEX(Kalender!HB$81:HB$110,MAX(1,$E25))&gt;INDEX(Kalender!$B$81:$B$110,MAX(1,$E25))),AND($F25&gt;0,INDEX(Kalender!HB$81:HB$110,MAX(1,$F25))&gt;INDEX(Kalender!$B$81:$B$110,MAX(1,$F25)))),2,0))</f>
        <v>0</v>
      </c>
      <c r="HC25" s="5" t="n">
        <f aca="false">IF(Kalender!HC25&lt;&gt;1,0,IF(AND($B25&gt;0,INDEX(Kalender!HC$68:HC$77,MAX(1,$B25))&gt;INDEX(Kalender!$B$68:$B$77,MAX(1,$B25))),1,0)+IF(OR(AND($C25&gt;0,INDEX(Kalender!HC$81:HC$110,MAX(1,$C25))&gt;INDEX(Kalender!$B$81:$B$110,MAX(1,$C25))),AND($D25&gt;0,INDEX(Kalender!HC$81:HC$110,MAX(1,$D25))&gt;INDEX(Kalender!$B$81:$B$110,MAX(1,$D25))),AND($E25&gt;0,INDEX(Kalender!HC$81:HC$110,MAX(1,$E25))&gt;INDEX(Kalender!$B$81:$B$110,MAX(1,$E25))),AND($F25&gt;0,INDEX(Kalender!HC$81:HC$110,MAX(1,$F25))&gt;INDEX(Kalender!$B$81:$B$110,MAX(1,$F25)))),2,0))</f>
        <v>0</v>
      </c>
      <c r="HD25" s="5" t="n">
        <f aca="false">IF(Kalender!HD25&lt;&gt;1,0,IF(AND($B25&gt;0,INDEX(Kalender!HD$68:HD$77,MAX(1,$B25))&gt;INDEX(Kalender!$B$68:$B$77,MAX(1,$B25))),1,0)+IF(OR(AND($C25&gt;0,INDEX(Kalender!HD$81:HD$110,MAX(1,$C25))&gt;INDEX(Kalender!$B$81:$B$110,MAX(1,$C25))),AND($D25&gt;0,INDEX(Kalender!HD$81:HD$110,MAX(1,$D25))&gt;INDEX(Kalender!$B$81:$B$110,MAX(1,$D25))),AND($E25&gt;0,INDEX(Kalender!HD$81:HD$110,MAX(1,$E25))&gt;INDEX(Kalender!$B$81:$B$110,MAX(1,$E25))),AND($F25&gt;0,INDEX(Kalender!HD$81:HD$110,MAX(1,$F25))&gt;INDEX(Kalender!$B$81:$B$110,MAX(1,$F25)))),2,0))</f>
        <v>0</v>
      </c>
      <c r="HE25" s="5" t="n">
        <f aca="false">IF(Kalender!HE25&lt;&gt;1,0,IF(AND($B25&gt;0,INDEX(Kalender!HE$68:HE$77,MAX(1,$B25))&gt;INDEX(Kalender!$B$68:$B$77,MAX(1,$B25))),1,0)+IF(OR(AND($C25&gt;0,INDEX(Kalender!HE$81:HE$110,MAX(1,$C25))&gt;INDEX(Kalender!$B$81:$B$110,MAX(1,$C25))),AND($D25&gt;0,INDEX(Kalender!HE$81:HE$110,MAX(1,$D25))&gt;INDEX(Kalender!$B$81:$B$110,MAX(1,$D25))),AND($E25&gt;0,INDEX(Kalender!HE$81:HE$110,MAX(1,$E25))&gt;INDEX(Kalender!$B$81:$B$110,MAX(1,$E25))),AND($F25&gt;0,INDEX(Kalender!HE$81:HE$110,MAX(1,$F25))&gt;INDEX(Kalender!$B$81:$B$110,MAX(1,$F25)))),2,0))</f>
        <v>0</v>
      </c>
      <c r="HF25" s="5" t="n">
        <f aca="false">IF(Kalender!HF25&lt;&gt;1,0,IF(AND($B25&gt;0,INDEX(Kalender!HF$68:HF$77,MAX(1,$B25))&gt;INDEX(Kalender!$B$68:$B$77,MAX(1,$B25))),1,0)+IF(OR(AND($C25&gt;0,INDEX(Kalender!HF$81:HF$110,MAX(1,$C25))&gt;INDEX(Kalender!$B$81:$B$110,MAX(1,$C25))),AND($D25&gt;0,INDEX(Kalender!HF$81:HF$110,MAX(1,$D25))&gt;INDEX(Kalender!$B$81:$B$110,MAX(1,$D25))),AND($E25&gt;0,INDEX(Kalender!HF$81:HF$110,MAX(1,$E25))&gt;INDEX(Kalender!$B$81:$B$110,MAX(1,$E25))),AND($F25&gt;0,INDEX(Kalender!HF$81:HF$110,MAX(1,$F25))&gt;INDEX(Kalender!$B$81:$B$110,MAX(1,$F25)))),2,0))</f>
        <v>0</v>
      </c>
      <c r="HG25" s="5" t="n">
        <f aca="false">IF(Kalender!HG25&lt;&gt;1,0,IF(AND($B25&gt;0,INDEX(Kalender!HG$68:HG$77,MAX(1,$B25))&gt;INDEX(Kalender!$B$68:$B$77,MAX(1,$B25))),1,0)+IF(OR(AND($C25&gt;0,INDEX(Kalender!HG$81:HG$110,MAX(1,$C25))&gt;INDEX(Kalender!$B$81:$B$110,MAX(1,$C25))),AND($D25&gt;0,INDEX(Kalender!HG$81:HG$110,MAX(1,$D25))&gt;INDEX(Kalender!$B$81:$B$110,MAX(1,$D25))),AND($E25&gt;0,INDEX(Kalender!HG$81:HG$110,MAX(1,$E25))&gt;INDEX(Kalender!$B$81:$B$110,MAX(1,$E25))),AND($F25&gt;0,INDEX(Kalender!HG$81:HG$110,MAX(1,$F25))&gt;INDEX(Kalender!$B$81:$B$110,MAX(1,$F25)))),2,0))</f>
        <v>0</v>
      </c>
      <c r="HH25" s="5" t="n">
        <f aca="false">IF(Kalender!HH25&lt;&gt;1,0,IF(AND($B25&gt;0,INDEX(Kalender!HH$68:HH$77,MAX(1,$B25))&gt;INDEX(Kalender!$B$68:$B$77,MAX(1,$B25))),1,0)+IF(OR(AND($C25&gt;0,INDEX(Kalender!HH$81:HH$110,MAX(1,$C25))&gt;INDEX(Kalender!$B$81:$B$110,MAX(1,$C25))),AND($D25&gt;0,INDEX(Kalender!HH$81:HH$110,MAX(1,$D25))&gt;INDEX(Kalender!$B$81:$B$110,MAX(1,$D25))),AND($E25&gt;0,INDEX(Kalender!HH$81:HH$110,MAX(1,$E25))&gt;INDEX(Kalender!$B$81:$B$110,MAX(1,$E25))),AND($F25&gt;0,INDEX(Kalender!HH$81:HH$110,MAX(1,$F25))&gt;INDEX(Kalender!$B$81:$B$110,MAX(1,$F25)))),2,0))</f>
        <v>0</v>
      </c>
      <c r="HI25" s="5" t="n">
        <f aca="false">IF(Kalender!HI25&lt;&gt;1,0,IF(AND($B25&gt;0,INDEX(Kalender!HI$68:HI$77,MAX(1,$B25))&gt;INDEX(Kalender!$B$68:$B$77,MAX(1,$B25))),1,0)+IF(OR(AND($C25&gt;0,INDEX(Kalender!HI$81:HI$110,MAX(1,$C25))&gt;INDEX(Kalender!$B$81:$B$110,MAX(1,$C25))),AND($D25&gt;0,INDEX(Kalender!HI$81:HI$110,MAX(1,$D25))&gt;INDEX(Kalender!$B$81:$B$110,MAX(1,$D25))),AND($E25&gt;0,INDEX(Kalender!HI$81:HI$110,MAX(1,$E25))&gt;INDEX(Kalender!$B$81:$B$110,MAX(1,$E25))),AND($F25&gt;0,INDEX(Kalender!HI$81:HI$110,MAX(1,$F25))&gt;INDEX(Kalender!$B$81:$B$110,MAX(1,$F25)))),2,0))</f>
        <v>0</v>
      </c>
      <c r="HJ25" s="5" t="n">
        <f aca="false">IF(Kalender!HJ25&lt;&gt;1,0,IF(AND($B25&gt;0,INDEX(Kalender!HJ$68:HJ$77,MAX(1,$B25))&gt;INDEX(Kalender!$B$68:$B$77,MAX(1,$B25))),1,0)+IF(OR(AND($C25&gt;0,INDEX(Kalender!HJ$81:HJ$110,MAX(1,$C25))&gt;INDEX(Kalender!$B$81:$B$110,MAX(1,$C25))),AND($D25&gt;0,INDEX(Kalender!HJ$81:HJ$110,MAX(1,$D25))&gt;INDEX(Kalender!$B$81:$B$110,MAX(1,$D25))),AND($E25&gt;0,INDEX(Kalender!HJ$81:HJ$110,MAX(1,$E25))&gt;INDEX(Kalender!$B$81:$B$110,MAX(1,$E25))),AND($F25&gt;0,INDEX(Kalender!HJ$81:HJ$110,MAX(1,$F25))&gt;INDEX(Kalender!$B$81:$B$110,MAX(1,$F25)))),2,0))</f>
        <v>0</v>
      </c>
      <c r="HK25" s="5" t="n">
        <f aca="false">IF(Kalender!HK25&lt;&gt;1,0,IF(AND($B25&gt;0,INDEX(Kalender!HK$68:HK$77,MAX(1,$B25))&gt;INDEX(Kalender!$B$68:$B$77,MAX(1,$B25))),1,0)+IF(OR(AND($C25&gt;0,INDEX(Kalender!HK$81:HK$110,MAX(1,$C25))&gt;INDEX(Kalender!$B$81:$B$110,MAX(1,$C25))),AND($D25&gt;0,INDEX(Kalender!HK$81:HK$110,MAX(1,$D25))&gt;INDEX(Kalender!$B$81:$B$110,MAX(1,$D25))),AND($E25&gt;0,INDEX(Kalender!HK$81:HK$110,MAX(1,$E25))&gt;INDEX(Kalender!$B$81:$B$110,MAX(1,$E25))),AND($F25&gt;0,INDEX(Kalender!HK$81:HK$110,MAX(1,$F25))&gt;INDEX(Kalender!$B$81:$B$110,MAX(1,$F25)))),2,0))</f>
        <v>0</v>
      </c>
      <c r="HL25" s="5" t="n">
        <f aca="false">IF(Kalender!HL25&lt;&gt;1,0,IF(AND($B25&gt;0,INDEX(Kalender!HL$68:HL$77,MAX(1,$B25))&gt;INDEX(Kalender!$B$68:$B$77,MAX(1,$B25))),1,0)+IF(OR(AND($C25&gt;0,INDEX(Kalender!HL$81:HL$110,MAX(1,$C25))&gt;INDEX(Kalender!$B$81:$B$110,MAX(1,$C25))),AND($D25&gt;0,INDEX(Kalender!HL$81:HL$110,MAX(1,$D25))&gt;INDEX(Kalender!$B$81:$B$110,MAX(1,$D25))),AND($E25&gt;0,INDEX(Kalender!HL$81:HL$110,MAX(1,$E25))&gt;INDEX(Kalender!$B$81:$B$110,MAX(1,$E25))),AND($F25&gt;0,INDEX(Kalender!HL$81:HL$110,MAX(1,$F25))&gt;INDEX(Kalender!$B$81:$B$110,MAX(1,$F25)))),2,0))</f>
        <v>0</v>
      </c>
      <c r="HM25" s="5" t="n">
        <f aca="false">IF(Kalender!HM25&lt;&gt;1,0,IF(AND($B25&gt;0,INDEX(Kalender!HM$68:HM$77,MAX(1,$B25))&gt;INDEX(Kalender!$B$68:$B$77,MAX(1,$B25))),1,0)+IF(OR(AND($C25&gt;0,INDEX(Kalender!HM$81:HM$110,MAX(1,$C25))&gt;INDEX(Kalender!$B$81:$B$110,MAX(1,$C25))),AND($D25&gt;0,INDEX(Kalender!HM$81:HM$110,MAX(1,$D25))&gt;INDEX(Kalender!$B$81:$B$110,MAX(1,$D25))),AND($E25&gt;0,INDEX(Kalender!HM$81:HM$110,MAX(1,$E25))&gt;INDEX(Kalender!$B$81:$B$110,MAX(1,$E25))),AND($F25&gt;0,INDEX(Kalender!HM$81:HM$110,MAX(1,$F25))&gt;INDEX(Kalender!$B$81:$B$110,MAX(1,$F25)))),2,0))</f>
        <v>0</v>
      </c>
      <c r="HN25" s="5" t="n">
        <f aca="false">IF(Kalender!HN25&lt;&gt;1,0,IF(AND($B25&gt;0,INDEX(Kalender!HN$68:HN$77,MAX(1,$B25))&gt;INDEX(Kalender!$B$68:$B$77,MAX(1,$B25))),1,0)+IF(OR(AND($C25&gt;0,INDEX(Kalender!HN$81:HN$110,MAX(1,$C25))&gt;INDEX(Kalender!$B$81:$B$110,MAX(1,$C25))),AND($D25&gt;0,INDEX(Kalender!HN$81:HN$110,MAX(1,$D25))&gt;INDEX(Kalender!$B$81:$B$110,MAX(1,$D25))),AND($E25&gt;0,INDEX(Kalender!HN$81:HN$110,MAX(1,$E25))&gt;INDEX(Kalender!$B$81:$B$110,MAX(1,$E25))),AND($F25&gt;0,INDEX(Kalender!HN$81:HN$110,MAX(1,$F25))&gt;INDEX(Kalender!$B$81:$B$110,MAX(1,$F25)))),2,0))</f>
        <v>0</v>
      </c>
      <c r="HO25" s="5" t="n">
        <f aca="false">IF(Kalender!HO25&lt;&gt;1,0,IF(AND($B25&gt;0,INDEX(Kalender!HO$68:HO$77,MAX(1,$B25))&gt;INDEX(Kalender!$B$68:$B$77,MAX(1,$B25))),1,0)+IF(OR(AND($C25&gt;0,INDEX(Kalender!HO$81:HO$110,MAX(1,$C25))&gt;INDEX(Kalender!$B$81:$B$110,MAX(1,$C25))),AND($D25&gt;0,INDEX(Kalender!HO$81:HO$110,MAX(1,$D25))&gt;INDEX(Kalender!$B$81:$B$110,MAX(1,$D25))),AND($E25&gt;0,INDEX(Kalender!HO$81:HO$110,MAX(1,$E25))&gt;INDEX(Kalender!$B$81:$B$110,MAX(1,$E25))),AND($F25&gt;0,INDEX(Kalender!HO$81:HO$110,MAX(1,$F25))&gt;INDEX(Kalender!$B$81:$B$110,MAX(1,$F25)))),2,0))</f>
        <v>0</v>
      </c>
      <c r="HP25" s="5" t="n">
        <f aca="false">IF(Kalender!HP25&lt;&gt;1,0,IF(AND($B25&gt;0,INDEX(Kalender!HP$68:HP$77,MAX(1,$B25))&gt;INDEX(Kalender!$B$68:$B$77,MAX(1,$B25))),1,0)+IF(OR(AND($C25&gt;0,INDEX(Kalender!HP$81:HP$110,MAX(1,$C25))&gt;INDEX(Kalender!$B$81:$B$110,MAX(1,$C25))),AND($D25&gt;0,INDEX(Kalender!HP$81:HP$110,MAX(1,$D25))&gt;INDEX(Kalender!$B$81:$B$110,MAX(1,$D25))),AND($E25&gt;0,INDEX(Kalender!HP$81:HP$110,MAX(1,$E25))&gt;INDEX(Kalender!$B$81:$B$110,MAX(1,$E25))),AND($F25&gt;0,INDEX(Kalender!HP$81:HP$110,MAX(1,$F25))&gt;INDEX(Kalender!$B$81:$B$110,MAX(1,$F25)))),2,0))</f>
        <v>0</v>
      </c>
      <c r="HQ25" s="5" t="n">
        <f aca="false">IF(Kalender!HQ25&lt;&gt;1,0,IF(AND($B25&gt;0,INDEX(Kalender!HQ$68:HQ$77,MAX(1,$B25))&gt;INDEX(Kalender!$B$68:$B$77,MAX(1,$B25))),1,0)+IF(OR(AND($C25&gt;0,INDEX(Kalender!HQ$81:HQ$110,MAX(1,$C25))&gt;INDEX(Kalender!$B$81:$B$110,MAX(1,$C25))),AND($D25&gt;0,INDEX(Kalender!HQ$81:HQ$110,MAX(1,$D25))&gt;INDEX(Kalender!$B$81:$B$110,MAX(1,$D25))),AND($E25&gt;0,INDEX(Kalender!HQ$81:HQ$110,MAX(1,$E25))&gt;INDEX(Kalender!$B$81:$B$110,MAX(1,$E25))),AND($F25&gt;0,INDEX(Kalender!HQ$81:HQ$110,MAX(1,$F25))&gt;INDEX(Kalender!$B$81:$B$110,MAX(1,$F25)))),2,0))</f>
        <v>0</v>
      </c>
      <c r="HR25" s="5" t="n">
        <f aca="false">IF(Kalender!HR25&lt;&gt;1,0,IF(AND($B25&gt;0,INDEX(Kalender!HR$68:HR$77,MAX(1,$B25))&gt;INDEX(Kalender!$B$68:$B$77,MAX(1,$B25))),1,0)+IF(OR(AND($C25&gt;0,INDEX(Kalender!HR$81:HR$110,MAX(1,$C25))&gt;INDEX(Kalender!$B$81:$B$110,MAX(1,$C25))),AND($D25&gt;0,INDEX(Kalender!HR$81:HR$110,MAX(1,$D25))&gt;INDEX(Kalender!$B$81:$B$110,MAX(1,$D25))),AND($E25&gt;0,INDEX(Kalender!HR$81:HR$110,MAX(1,$E25))&gt;INDEX(Kalender!$B$81:$B$110,MAX(1,$E25))),AND($F25&gt;0,INDEX(Kalender!HR$81:HR$110,MAX(1,$F25))&gt;INDEX(Kalender!$B$81:$B$110,MAX(1,$F25)))),2,0))</f>
        <v>0</v>
      </c>
      <c r="HS25" s="5" t="n">
        <f aca="false">IF(Kalender!HS25&lt;&gt;1,0,IF(AND($B25&gt;0,INDEX(Kalender!HS$68:HS$77,MAX(1,$B25))&gt;INDEX(Kalender!$B$68:$B$77,MAX(1,$B25))),1,0)+IF(OR(AND($C25&gt;0,INDEX(Kalender!HS$81:HS$110,MAX(1,$C25))&gt;INDEX(Kalender!$B$81:$B$110,MAX(1,$C25))),AND($D25&gt;0,INDEX(Kalender!HS$81:HS$110,MAX(1,$D25))&gt;INDEX(Kalender!$B$81:$B$110,MAX(1,$D25))),AND($E25&gt;0,INDEX(Kalender!HS$81:HS$110,MAX(1,$E25))&gt;INDEX(Kalender!$B$81:$B$110,MAX(1,$E25))),AND($F25&gt;0,INDEX(Kalender!HS$81:HS$110,MAX(1,$F25))&gt;INDEX(Kalender!$B$81:$B$110,MAX(1,$F25)))),2,0))</f>
        <v>0</v>
      </c>
      <c r="HT25" s="5" t="n">
        <f aca="false">IF(Kalender!HT25&lt;&gt;1,0,IF(AND($B25&gt;0,INDEX(Kalender!HT$68:HT$77,MAX(1,$B25))&gt;INDEX(Kalender!$B$68:$B$77,MAX(1,$B25))),1,0)+IF(OR(AND($C25&gt;0,INDEX(Kalender!HT$81:HT$110,MAX(1,$C25))&gt;INDEX(Kalender!$B$81:$B$110,MAX(1,$C25))),AND($D25&gt;0,INDEX(Kalender!HT$81:HT$110,MAX(1,$D25))&gt;INDEX(Kalender!$B$81:$B$110,MAX(1,$D25))),AND($E25&gt;0,INDEX(Kalender!HT$81:HT$110,MAX(1,$E25))&gt;INDEX(Kalender!$B$81:$B$110,MAX(1,$E25))),AND($F25&gt;0,INDEX(Kalender!HT$81:HT$110,MAX(1,$F25))&gt;INDEX(Kalender!$B$81:$B$110,MAX(1,$F25)))),2,0))</f>
        <v>0</v>
      </c>
      <c r="HU25" s="5" t="n">
        <f aca="false">IF(Kalender!HU25&lt;&gt;1,0,IF(AND($B25&gt;0,INDEX(Kalender!HU$68:HU$77,MAX(1,$B25))&gt;INDEX(Kalender!$B$68:$B$77,MAX(1,$B25))),1,0)+IF(OR(AND($C25&gt;0,INDEX(Kalender!HU$81:HU$110,MAX(1,$C25))&gt;INDEX(Kalender!$B$81:$B$110,MAX(1,$C25))),AND($D25&gt;0,INDEX(Kalender!HU$81:HU$110,MAX(1,$D25))&gt;INDEX(Kalender!$B$81:$B$110,MAX(1,$D25))),AND($E25&gt;0,INDEX(Kalender!HU$81:HU$110,MAX(1,$E25))&gt;INDEX(Kalender!$B$81:$B$110,MAX(1,$E25))),AND($F25&gt;0,INDEX(Kalender!HU$81:HU$110,MAX(1,$F25))&gt;INDEX(Kalender!$B$81:$B$110,MAX(1,$F25)))),2,0))</f>
        <v>0</v>
      </c>
      <c r="HV25" s="5" t="n">
        <f aca="false">IF(Kalender!HV25&lt;&gt;1,0,IF(AND($B25&gt;0,INDEX(Kalender!HV$68:HV$77,MAX(1,$B25))&gt;INDEX(Kalender!$B$68:$B$77,MAX(1,$B25))),1,0)+IF(OR(AND($C25&gt;0,INDEX(Kalender!HV$81:HV$110,MAX(1,$C25))&gt;INDEX(Kalender!$B$81:$B$110,MAX(1,$C25))),AND($D25&gt;0,INDEX(Kalender!HV$81:HV$110,MAX(1,$D25))&gt;INDEX(Kalender!$B$81:$B$110,MAX(1,$D25))),AND($E25&gt;0,INDEX(Kalender!HV$81:HV$110,MAX(1,$E25))&gt;INDEX(Kalender!$B$81:$B$110,MAX(1,$E25))),AND($F25&gt;0,INDEX(Kalender!HV$81:HV$110,MAX(1,$F25))&gt;INDEX(Kalender!$B$81:$B$110,MAX(1,$F25)))),2,0))</f>
        <v>0</v>
      </c>
      <c r="HW25" s="5" t="n">
        <f aca="false">IF(Kalender!HW25&lt;&gt;1,0,IF(AND($B25&gt;0,INDEX(Kalender!HW$68:HW$77,MAX(1,$B25))&gt;INDEX(Kalender!$B$68:$B$77,MAX(1,$B25))),1,0)+IF(OR(AND($C25&gt;0,INDEX(Kalender!HW$81:HW$110,MAX(1,$C25))&gt;INDEX(Kalender!$B$81:$B$110,MAX(1,$C25))),AND($D25&gt;0,INDEX(Kalender!HW$81:HW$110,MAX(1,$D25))&gt;INDEX(Kalender!$B$81:$B$110,MAX(1,$D25))),AND($E25&gt;0,INDEX(Kalender!HW$81:HW$110,MAX(1,$E25))&gt;INDEX(Kalender!$B$81:$B$110,MAX(1,$E25))),AND($F25&gt;0,INDEX(Kalender!HW$81:HW$110,MAX(1,$F25))&gt;INDEX(Kalender!$B$81:$B$110,MAX(1,$F25)))),2,0))</f>
        <v>0</v>
      </c>
      <c r="HX25" s="5" t="n">
        <f aca="false">IF(Kalender!HX25&lt;&gt;1,0,IF(AND($B25&gt;0,INDEX(Kalender!HX$68:HX$77,MAX(1,$B25))&gt;INDEX(Kalender!$B$68:$B$77,MAX(1,$B25))),1,0)+IF(OR(AND($C25&gt;0,INDEX(Kalender!HX$81:HX$110,MAX(1,$C25))&gt;INDEX(Kalender!$B$81:$B$110,MAX(1,$C25))),AND($D25&gt;0,INDEX(Kalender!HX$81:HX$110,MAX(1,$D25))&gt;INDEX(Kalender!$B$81:$B$110,MAX(1,$D25))),AND($E25&gt;0,INDEX(Kalender!HX$81:HX$110,MAX(1,$E25))&gt;INDEX(Kalender!$B$81:$B$110,MAX(1,$E25))),AND($F25&gt;0,INDEX(Kalender!HX$81:HX$110,MAX(1,$F25))&gt;INDEX(Kalender!$B$81:$B$110,MAX(1,$F25)))),2,0))</f>
        <v>0</v>
      </c>
      <c r="HY25" s="5" t="n">
        <f aca="false">IF(Kalender!HY25&lt;&gt;1,0,IF(AND($B25&gt;0,INDEX(Kalender!HY$68:HY$77,MAX(1,$B25))&gt;INDEX(Kalender!$B$68:$B$77,MAX(1,$B25))),1,0)+IF(OR(AND($C25&gt;0,INDEX(Kalender!HY$81:HY$110,MAX(1,$C25))&gt;INDEX(Kalender!$B$81:$B$110,MAX(1,$C25))),AND($D25&gt;0,INDEX(Kalender!HY$81:HY$110,MAX(1,$D25))&gt;INDEX(Kalender!$B$81:$B$110,MAX(1,$D25))),AND($E25&gt;0,INDEX(Kalender!HY$81:HY$110,MAX(1,$E25))&gt;INDEX(Kalender!$B$81:$B$110,MAX(1,$E25))),AND($F25&gt;0,INDEX(Kalender!HY$81:HY$110,MAX(1,$F25))&gt;INDEX(Kalender!$B$81:$B$110,MAX(1,$F25)))),2,0))</f>
        <v>0</v>
      </c>
      <c r="HZ25" s="5" t="n">
        <f aca="false">IF(Kalender!HZ25&lt;&gt;1,0,IF(AND($B25&gt;0,INDEX(Kalender!HZ$68:HZ$77,MAX(1,$B25))&gt;INDEX(Kalender!$B$68:$B$77,MAX(1,$B25))),1,0)+IF(OR(AND($C25&gt;0,INDEX(Kalender!HZ$81:HZ$110,MAX(1,$C25))&gt;INDEX(Kalender!$B$81:$B$110,MAX(1,$C25))),AND($D25&gt;0,INDEX(Kalender!HZ$81:HZ$110,MAX(1,$D25))&gt;INDEX(Kalender!$B$81:$B$110,MAX(1,$D25))),AND($E25&gt;0,INDEX(Kalender!HZ$81:HZ$110,MAX(1,$E25))&gt;INDEX(Kalender!$B$81:$B$110,MAX(1,$E25))),AND($F25&gt;0,INDEX(Kalender!HZ$81:HZ$110,MAX(1,$F25))&gt;INDEX(Kalender!$B$81:$B$110,MAX(1,$F25)))),2,0))</f>
        <v>0</v>
      </c>
      <c r="IA25" s="5" t="n">
        <f aca="false">IF(Kalender!IA25&lt;&gt;1,0,IF(AND($B25&gt;0,INDEX(Kalender!IA$68:IA$77,MAX(1,$B25))&gt;INDEX(Kalender!$B$68:$B$77,MAX(1,$B25))),1,0)+IF(OR(AND($C25&gt;0,INDEX(Kalender!IA$81:IA$110,MAX(1,$C25))&gt;INDEX(Kalender!$B$81:$B$110,MAX(1,$C25))),AND($D25&gt;0,INDEX(Kalender!IA$81:IA$110,MAX(1,$D25))&gt;INDEX(Kalender!$B$81:$B$110,MAX(1,$D25))),AND($E25&gt;0,INDEX(Kalender!IA$81:IA$110,MAX(1,$E25))&gt;INDEX(Kalender!$B$81:$B$110,MAX(1,$E25))),AND($F25&gt;0,INDEX(Kalender!IA$81:IA$110,MAX(1,$F25))&gt;INDEX(Kalender!$B$81:$B$110,MAX(1,$F25)))),2,0))</f>
        <v>0</v>
      </c>
      <c r="IB25" s="5" t="n">
        <f aca="false">IF(Kalender!IB25&lt;&gt;1,0,IF(AND($B25&gt;0,INDEX(Kalender!IB$68:IB$77,MAX(1,$B25))&gt;INDEX(Kalender!$B$68:$B$77,MAX(1,$B25))),1,0)+IF(OR(AND($C25&gt;0,INDEX(Kalender!IB$81:IB$110,MAX(1,$C25))&gt;INDEX(Kalender!$B$81:$B$110,MAX(1,$C25))),AND($D25&gt;0,INDEX(Kalender!IB$81:IB$110,MAX(1,$D25))&gt;INDEX(Kalender!$B$81:$B$110,MAX(1,$D25))),AND($E25&gt;0,INDEX(Kalender!IB$81:IB$110,MAX(1,$E25))&gt;INDEX(Kalender!$B$81:$B$110,MAX(1,$E25))),AND($F25&gt;0,INDEX(Kalender!IB$81:IB$110,MAX(1,$F25))&gt;INDEX(Kalender!$B$81:$B$110,MAX(1,$F25)))),2,0))</f>
        <v>0</v>
      </c>
      <c r="IC25" s="5" t="n">
        <f aca="false">IF(Kalender!IC25&lt;&gt;1,0,IF(AND($B25&gt;0,INDEX(Kalender!IC$68:IC$77,MAX(1,$B25))&gt;INDEX(Kalender!$B$68:$B$77,MAX(1,$B25))),1,0)+IF(OR(AND($C25&gt;0,INDEX(Kalender!IC$81:IC$110,MAX(1,$C25))&gt;INDEX(Kalender!$B$81:$B$110,MAX(1,$C25))),AND($D25&gt;0,INDEX(Kalender!IC$81:IC$110,MAX(1,$D25))&gt;INDEX(Kalender!$B$81:$B$110,MAX(1,$D25))),AND($E25&gt;0,INDEX(Kalender!IC$81:IC$110,MAX(1,$E25))&gt;INDEX(Kalender!$B$81:$B$110,MAX(1,$E25))),AND($F25&gt;0,INDEX(Kalender!IC$81:IC$110,MAX(1,$F25))&gt;INDEX(Kalender!$B$81:$B$110,MAX(1,$F25)))),2,0))</f>
        <v>0</v>
      </c>
      <c r="ID25" s="5" t="n">
        <f aca="false">IF(Kalender!ID25&lt;&gt;1,0,IF(AND($B25&gt;0,INDEX(Kalender!ID$68:ID$77,MAX(1,$B25))&gt;INDEX(Kalender!$B$68:$B$77,MAX(1,$B25))),1,0)+IF(OR(AND($C25&gt;0,INDEX(Kalender!ID$81:ID$110,MAX(1,$C25))&gt;INDEX(Kalender!$B$81:$B$110,MAX(1,$C25))),AND($D25&gt;0,INDEX(Kalender!ID$81:ID$110,MAX(1,$D25))&gt;INDEX(Kalender!$B$81:$B$110,MAX(1,$D25))),AND($E25&gt;0,INDEX(Kalender!ID$81:ID$110,MAX(1,$E25))&gt;INDEX(Kalender!$B$81:$B$110,MAX(1,$E25))),AND($F25&gt;0,INDEX(Kalender!ID$81:ID$110,MAX(1,$F25))&gt;INDEX(Kalender!$B$81:$B$110,MAX(1,$F25)))),2,0))</f>
        <v>0</v>
      </c>
      <c r="IE25" s="5" t="n">
        <f aca="false">IF(Kalender!IE25&lt;&gt;1,0,IF(AND($B25&gt;0,INDEX(Kalender!IE$68:IE$77,MAX(1,$B25))&gt;INDEX(Kalender!$B$68:$B$77,MAX(1,$B25))),1,0)+IF(OR(AND($C25&gt;0,INDEX(Kalender!IE$81:IE$110,MAX(1,$C25))&gt;INDEX(Kalender!$B$81:$B$110,MAX(1,$C25))),AND($D25&gt;0,INDEX(Kalender!IE$81:IE$110,MAX(1,$D25))&gt;INDEX(Kalender!$B$81:$B$110,MAX(1,$D25))),AND($E25&gt;0,INDEX(Kalender!IE$81:IE$110,MAX(1,$E25))&gt;INDEX(Kalender!$B$81:$B$110,MAX(1,$E25))),AND($F25&gt;0,INDEX(Kalender!IE$81:IE$110,MAX(1,$F25))&gt;INDEX(Kalender!$B$81:$B$110,MAX(1,$F25)))),2,0))</f>
        <v>0</v>
      </c>
      <c r="IF25" s="5" t="n">
        <f aca="false">IF(Kalender!IF25&lt;&gt;1,0,IF(AND($B25&gt;0,INDEX(Kalender!IF$68:IF$77,MAX(1,$B25))&gt;INDEX(Kalender!$B$68:$B$77,MAX(1,$B25))),1,0)+IF(OR(AND($C25&gt;0,INDEX(Kalender!IF$81:IF$110,MAX(1,$C25))&gt;INDEX(Kalender!$B$81:$B$110,MAX(1,$C25))),AND($D25&gt;0,INDEX(Kalender!IF$81:IF$110,MAX(1,$D25))&gt;INDEX(Kalender!$B$81:$B$110,MAX(1,$D25))),AND($E25&gt;0,INDEX(Kalender!IF$81:IF$110,MAX(1,$E25))&gt;INDEX(Kalender!$B$81:$B$110,MAX(1,$E25))),AND($F25&gt;0,INDEX(Kalender!IF$81:IF$110,MAX(1,$F25))&gt;INDEX(Kalender!$B$81:$B$110,MAX(1,$F25)))),2,0))</f>
        <v>0</v>
      </c>
      <c r="IG25" s="5" t="n">
        <f aca="false">IF(Kalender!IG25&lt;&gt;1,0,IF(AND($B25&gt;0,INDEX(Kalender!IG$68:IG$77,MAX(1,$B25))&gt;INDEX(Kalender!$B$68:$B$77,MAX(1,$B25))),1,0)+IF(OR(AND($C25&gt;0,INDEX(Kalender!IG$81:IG$110,MAX(1,$C25))&gt;INDEX(Kalender!$B$81:$B$110,MAX(1,$C25))),AND($D25&gt;0,INDEX(Kalender!IG$81:IG$110,MAX(1,$D25))&gt;INDEX(Kalender!$B$81:$B$110,MAX(1,$D25))),AND($E25&gt;0,INDEX(Kalender!IG$81:IG$110,MAX(1,$E25))&gt;INDEX(Kalender!$B$81:$B$110,MAX(1,$E25))),AND($F25&gt;0,INDEX(Kalender!IG$81:IG$110,MAX(1,$F25))&gt;INDEX(Kalender!$B$81:$B$110,MAX(1,$F25)))),2,0))</f>
        <v>0</v>
      </c>
      <c r="IH25" s="5" t="n">
        <f aca="false">IF(Kalender!IH25&lt;&gt;1,0,IF(AND($B25&gt;0,INDEX(Kalender!IH$68:IH$77,MAX(1,$B25))&gt;INDEX(Kalender!$B$68:$B$77,MAX(1,$B25))),1,0)+IF(OR(AND($C25&gt;0,INDEX(Kalender!IH$81:IH$110,MAX(1,$C25))&gt;INDEX(Kalender!$B$81:$B$110,MAX(1,$C25))),AND($D25&gt;0,INDEX(Kalender!IH$81:IH$110,MAX(1,$D25))&gt;INDEX(Kalender!$B$81:$B$110,MAX(1,$D25))),AND($E25&gt;0,INDEX(Kalender!IH$81:IH$110,MAX(1,$E25))&gt;INDEX(Kalender!$B$81:$B$110,MAX(1,$E25))),AND($F25&gt;0,INDEX(Kalender!IH$81:IH$110,MAX(1,$F25))&gt;INDEX(Kalender!$B$81:$B$110,MAX(1,$F25)))),2,0))</f>
        <v>0</v>
      </c>
      <c r="II25" s="5" t="n">
        <f aca="false">IF(Kalender!II25&lt;&gt;1,0,IF(AND($B25&gt;0,INDEX(Kalender!II$68:II$77,MAX(1,$B25))&gt;INDEX(Kalender!$B$68:$B$77,MAX(1,$B25))),1,0)+IF(OR(AND($C25&gt;0,INDEX(Kalender!II$81:II$110,MAX(1,$C25))&gt;INDEX(Kalender!$B$81:$B$110,MAX(1,$C25))),AND($D25&gt;0,INDEX(Kalender!II$81:II$110,MAX(1,$D25))&gt;INDEX(Kalender!$B$81:$B$110,MAX(1,$D25))),AND($E25&gt;0,INDEX(Kalender!II$81:II$110,MAX(1,$E25))&gt;INDEX(Kalender!$B$81:$B$110,MAX(1,$E25))),AND($F25&gt;0,INDEX(Kalender!II$81:II$110,MAX(1,$F25))&gt;INDEX(Kalender!$B$81:$B$110,MAX(1,$F25)))),2,0))</f>
        <v>0</v>
      </c>
      <c r="IJ25" s="5" t="n">
        <f aca="false">IF(Kalender!IJ25&lt;&gt;1,0,IF(AND($B25&gt;0,INDEX(Kalender!IJ$68:IJ$77,MAX(1,$B25))&gt;INDEX(Kalender!$B$68:$B$77,MAX(1,$B25))),1,0)+IF(OR(AND($C25&gt;0,INDEX(Kalender!IJ$81:IJ$110,MAX(1,$C25))&gt;INDEX(Kalender!$B$81:$B$110,MAX(1,$C25))),AND($D25&gt;0,INDEX(Kalender!IJ$81:IJ$110,MAX(1,$D25))&gt;INDEX(Kalender!$B$81:$B$110,MAX(1,$D25))),AND($E25&gt;0,INDEX(Kalender!IJ$81:IJ$110,MAX(1,$E25))&gt;INDEX(Kalender!$B$81:$B$110,MAX(1,$E25))),AND($F25&gt;0,INDEX(Kalender!IJ$81:IJ$110,MAX(1,$F25))&gt;INDEX(Kalender!$B$81:$B$110,MAX(1,$F25)))),2,0))</f>
        <v>0</v>
      </c>
      <c r="IK25" s="5" t="n">
        <f aca="false">IF(Kalender!IK25&lt;&gt;1,0,IF(AND($B25&gt;0,INDEX(Kalender!IK$68:IK$77,MAX(1,$B25))&gt;INDEX(Kalender!$B$68:$B$77,MAX(1,$B25))),1,0)+IF(OR(AND($C25&gt;0,INDEX(Kalender!IK$81:IK$110,MAX(1,$C25))&gt;INDEX(Kalender!$B$81:$B$110,MAX(1,$C25))),AND($D25&gt;0,INDEX(Kalender!IK$81:IK$110,MAX(1,$D25))&gt;INDEX(Kalender!$B$81:$B$110,MAX(1,$D25))),AND($E25&gt;0,INDEX(Kalender!IK$81:IK$110,MAX(1,$E25))&gt;INDEX(Kalender!$B$81:$B$110,MAX(1,$E25))),AND($F25&gt;0,INDEX(Kalender!IK$81:IK$110,MAX(1,$F25))&gt;INDEX(Kalender!$B$81:$B$110,MAX(1,$F25)))),2,0))</f>
        <v>0</v>
      </c>
      <c r="IL25" s="5" t="n">
        <f aca="false">IF(Kalender!IL25&lt;&gt;1,0,IF(AND($B25&gt;0,INDEX(Kalender!IL$68:IL$77,MAX(1,$B25))&gt;INDEX(Kalender!$B$68:$B$77,MAX(1,$B25))),1,0)+IF(OR(AND($C25&gt;0,INDEX(Kalender!IL$81:IL$110,MAX(1,$C25))&gt;INDEX(Kalender!$B$81:$B$110,MAX(1,$C25))),AND($D25&gt;0,INDEX(Kalender!IL$81:IL$110,MAX(1,$D25))&gt;INDEX(Kalender!$B$81:$B$110,MAX(1,$D25))),AND($E25&gt;0,INDEX(Kalender!IL$81:IL$110,MAX(1,$E25))&gt;INDEX(Kalender!$B$81:$B$110,MAX(1,$E25))),AND($F25&gt;0,INDEX(Kalender!IL$81:IL$110,MAX(1,$F25))&gt;INDEX(Kalender!$B$81:$B$110,MAX(1,$F25)))),2,0))</f>
        <v>0</v>
      </c>
      <c r="IM25" s="5" t="n">
        <f aca="false">IF(Kalender!IM25&lt;&gt;1,0,IF(AND($B25&gt;0,INDEX(Kalender!IM$68:IM$77,MAX(1,$B25))&gt;INDEX(Kalender!$B$68:$B$77,MAX(1,$B25))),1,0)+IF(OR(AND($C25&gt;0,INDEX(Kalender!IM$81:IM$110,MAX(1,$C25))&gt;INDEX(Kalender!$B$81:$B$110,MAX(1,$C25))),AND($D25&gt;0,INDEX(Kalender!IM$81:IM$110,MAX(1,$D25))&gt;INDEX(Kalender!$B$81:$B$110,MAX(1,$D25))),AND($E25&gt;0,INDEX(Kalender!IM$81:IM$110,MAX(1,$E25))&gt;INDEX(Kalender!$B$81:$B$110,MAX(1,$E25))),AND($F25&gt;0,INDEX(Kalender!IM$81:IM$110,MAX(1,$F25))&gt;INDEX(Kalender!$B$81:$B$110,MAX(1,$F25)))),2,0))</f>
        <v>0</v>
      </c>
      <c r="IN25" s="5" t="n">
        <f aca="false">IF(Kalender!IN25&lt;&gt;1,0,IF(AND($B25&gt;0,INDEX(Kalender!IN$68:IN$77,MAX(1,$B25))&gt;INDEX(Kalender!$B$68:$B$77,MAX(1,$B25))),1,0)+IF(OR(AND($C25&gt;0,INDEX(Kalender!IN$81:IN$110,MAX(1,$C25))&gt;INDEX(Kalender!$B$81:$B$110,MAX(1,$C25))),AND($D25&gt;0,INDEX(Kalender!IN$81:IN$110,MAX(1,$D25))&gt;INDEX(Kalender!$B$81:$B$110,MAX(1,$D25))),AND($E25&gt;0,INDEX(Kalender!IN$81:IN$110,MAX(1,$E25))&gt;INDEX(Kalender!$B$81:$B$110,MAX(1,$E25))),AND($F25&gt;0,INDEX(Kalender!IN$81:IN$110,MAX(1,$F25))&gt;INDEX(Kalender!$B$81:$B$110,MAX(1,$F25)))),2,0))</f>
        <v>0</v>
      </c>
      <c r="IO25" s="5" t="n">
        <f aca="false">IF(Kalender!IO25&lt;&gt;1,0,IF(AND($B25&gt;0,INDEX(Kalender!IO$68:IO$77,MAX(1,$B25))&gt;INDEX(Kalender!$B$68:$B$77,MAX(1,$B25))),1,0)+IF(OR(AND($C25&gt;0,INDEX(Kalender!IO$81:IO$110,MAX(1,$C25))&gt;INDEX(Kalender!$B$81:$B$110,MAX(1,$C25))),AND($D25&gt;0,INDEX(Kalender!IO$81:IO$110,MAX(1,$D25))&gt;INDEX(Kalender!$B$81:$B$110,MAX(1,$D25))),AND($E25&gt;0,INDEX(Kalender!IO$81:IO$110,MAX(1,$E25))&gt;INDEX(Kalender!$B$81:$B$110,MAX(1,$E25))),AND($F25&gt;0,INDEX(Kalender!IO$81:IO$110,MAX(1,$F25))&gt;INDEX(Kalender!$B$81:$B$110,MAX(1,$F25)))),2,0))</f>
        <v>0</v>
      </c>
      <c r="IP25" s="5" t="n">
        <f aca="false">IF(Kalender!IP25&lt;&gt;1,0,IF(AND($B25&gt;0,INDEX(Kalender!IP$68:IP$77,MAX(1,$B25))&gt;INDEX(Kalender!$B$68:$B$77,MAX(1,$B25))),1,0)+IF(OR(AND($C25&gt;0,INDEX(Kalender!IP$81:IP$110,MAX(1,$C25))&gt;INDEX(Kalender!$B$81:$B$110,MAX(1,$C25))),AND($D25&gt;0,INDEX(Kalender!IP$81:IP$110,MAX(1,$D25))&gt;INDEX(Kalender!$B$81:$B$110,MAX(1,$D25))),AND($E25&gt;0,INDEX(Kalender!IP$81:IP$110,MAX(1,$E25))&gt;INDEX(Kalender!$B$81:$B$110,MAX(1,$E25))),AND($F25&gt;0,INDEX(Kalender!IP$81:IP$110,MAX(1,$F25))&gt;INDEX(Kalender!$B$81:$B$110,MAX(1,$F25)))),2,0))</f>
        <v>0</v>
      </c>
      <c r="IQ25" s="5" t="n">
        <f aca="false">IF(Kalender!IQ25&lt;&gt;1,0,IF(AND($B25&gt;0,INDEX(Kalender!IQ$68:IQ$77,MAX(1,$B25))&gt;INDEX(Kalender!$B$68:$B$77,MAX(1,$B25))),1,0)+IF(OR(AND($C25&gt;0,INDEX(Kalender!IQ$81:IQ$110,MAX(1,$C25))&gt;INDEX(Kalender!$B$81:$B$110,MAX(1,$C25))),AND($D25&gt;0,INDEX(Kalender!IQ$81:IQ$110,MAX(1,$D25))&gt;INDEX(Kalender!$B$81:$B$110,MAX(1,$D25))),AND($E25&gt;0,INDEX(Kalender!IQ$81:IQ$110,MAX(1,$E25))&gt;INDEX(Kalender!$B$81:$B$110,MAX(1,$E25))),AND($F25&gt;0,INDEX(Kalender!IQ$81:IQ$110,MAX(1,$F25))&gt;INDEX(Kalender!$B$81:$B$110,MAX(1,$F25)))),2,0))</f>
        <v>0</v>
      </c>
      <c r="IR25" s="5" t="n">
        <f aca="false">IF(Kalender!IR25&lt;&gt;1,0,IF(AND($B25&gt;0,INDEX(Kalender!IR$68:IR$77,MAX(1,$B25))&gt;INDEX(Kalender!$B$68:$B$77,MAX(1,$B25))),1,0)+IF(OR(AND($C25&gt;0,INDEX(Kalender!IR$81:IR$110,MAX(1,$C25))&gt;INDEX(Kalender!$B$81:$B$110,MAX(1,$C25))),AND($D25&gt;0,INDEX(Kalender!IR$81:IR$110,MAX(1,$D25))&gt;INDEX(Kalender!$B$81:$B$110,MAX(1,$D25))),AND($E25&gt;0,INDEX(Kalender!IR$81:IR$110,MAX(1,$E25))&gt;INDEX(Kalender!$B$81:$B$110,MAX(1,$E25))),AND($F25&gt;0,INDEX(Kalender!IR$81:IR$110,MAX(1,$F25))&gt;INDEX(Kalender!$B$81:$B$110,MAX(1,$F25)))),2,0))</f>
        <v>0</v>
      </c>
      <c r="IS25" s="5" t="n">
        <f aca="false">IF(Kalender!IS25&lt;&gt;1,0,IF(AND($B25&gt;0,INDEX(Kalender!IS$68:IS$77,MAX(1,$B25))&gt;INDEX(Kalender!$B$68:$B$77,MAX(1,$B25))),1,0)+IF(OR(AND($C25&gt;0,INDEX(Kalender!IS$81:IS$110,MAX(1,$C25))&gt;INDEX(Kalender!$B$81:$B$110,MAX(1,$C25))),AND($D25&gt;0,INDEX(Kalender!IS$81:IS$110,MAX(1,$D25))&gt;INDEX(Kalender!$B$81:$B$110,MAX(1,$D25))),AND($E25&gt;0,INDEX(Kalender!IS$81:IS$110,MAX(1,$E25))&gt;INDEX(Kalender!$B$81:$B$110,MAX(1,$E25))),AND($F25&gt;0,INDEX(Kalender!IS$81:IS$110,MAX(1,$F25))&gt;INDEX(Kalender!$B$81:$B$110,MAX(1,$F25)))),2,0))</f>
        <v>0</v>
      </c>
      <c r="IT25" s="5" t="n">
        <f aca="false">IF(Kalender!IT25&lt;&gt;1,0,IF(AND($B25&gt;0,INDEX(Kalender!IT$68:IT$77,MAX(1,$B25))&gt;INDEX(Kalender!$B$68:$B$77,MAX(1,$B25))),1,0)+IF(OR(AND($C25&gt;0,INDEX(Kalender!IT$81:IT$110,MAX(1,$C25))&gt;INDEX(Kalender!$B$81:$B$110,MAX(1,$C25))),AND($D25&gt;0,INDEX(Kalender!IT$81:IT$110,MAX(1,$D25))&gt;INDEX(Kalender!$B$81:$B$110,MAX(1,$D25))),AND($E25&gt;0,INDEX(Kalender!IT$81:IT$110,MAX(1,$E25))&gt;INDEX(Kalender!$B$81:$B$110,MAX(1,$E25))),AND($F25&gt;0,INDEX(Kalender!IT$81:IT$110,MAX(1,$F25))&gt;INDEX(Kalender!$B$81:$B$110,MAX(1,$F25)))),2,0))</f>
        <v>0</v>
      </c>
      <c r="IU25" s="5" t="n">
        <f aca="false">IF(Kalender!IU25&lt;&gt;1,0,IF(AND($B25&gt;0,INDEX(Kalender!IU$68:IU$77,MAX(1,$B25))&gt;INDEX(Kalender!$B$68:$B$77,MAX(1,$B25))),1,0)+IF(OR(AND($C25&gt;0,INDEX(Kalender!IU$81:IU$110,MAX(1,$C25))&gt;INDEX(Kalender!$B$81:$B$110,MAX(1,$C25))),AND($D25&gt;0,INDEX(Kalender!IU$81:IU$110,MAX(1,$D25))&gt;INDEX(Kalender!$B$81:$B$110,MAX(1,$D25))),AND($E25&gt;0,INDEX(Kalender!IU$81:IU$110,MAX(1,$E25))&gt;INDEX(Kalender!$B$81:$B$110,MAX(1,$E25))),AND($F25&gt;0,INDEX(Kalender!IU$81:IU$110,MAX(1,$F25))&gt;INDEX(Kalender!$B$81:$B$110,MAX(1,$F25)))),2,0))</f>
        <v>0</v>
      </c>
      <c r="IV25" s="5" t="n">
        <f aca="false">IF(Kalender!IV25&lt;&gt;1,0,IF(AND($B25&gt;0,INDEX(Kalender!IV$68:IV$77,MAX(1,$B25))&gt;INDEX(Kalender!$B$68:$B$77,MAX(1,$B25))),1,0)+IF(OR(AND($C25&gt;0,INDEX(Kalender!IV$81:IV$110,MAX(1,$C25))&gt;INDEX(Kalender!$B$81:$B$110,MAX(1,$C25))),AND($D25&gt;0,INDEX(Kalender!IV$81:IV$110,MAX(1,$D25))&gt;INDEX(Kalender!$B$81:$B$110,MAX(1,$D25))),AND($E25&gt;0,INDEX(Kalender!IV$81:IV$110,MAX(1,$E25))&gt;INDEX(Kalender!$B$81:$B$110,MAX(1,$E25))),AND($F25&gt;0,INDEX(Kalender!IV$81:IV$110,MAX(1,$F25))&gt;INDEX(Kalender!$B$81:$B$110,MAX(1,$F25)))),2,0))</f>
        <v>0</v>
      </c>
      <c r="IW25" s="5" t="n">
        <f aca="false">IF(Kalender!IW25&lt;&gt;1,0,IF(AND($B25&gt;0,INDEX(Kalender!IW$68:IW$77,MAX(1,$B25))&gt;INDEX(Kalender!$B$68:$B$77,MAX(1,$B25))),1,0)+IF(OR(AND($C25&gt;0,INDEX(Kalender!IW$81:IW$110,MAX(1,$C25))&gt;INDEX(Kalender!$B$81:$B$110,MAX(1,$C25))),AND($D25&gt;0,INDEX(Kalender!IW$81:IW$110,MAX(1,$D25))&gt;INDEX(Kalender!$B$81:$B$110,MAX(1,$D25))),AND($E25&gt;0,INDEX(Kalender!IW$81:IW$110,MAX(1,$E25))&gt;INDEX(Kalender!$B$81:$B$110,MAX(1,$E25))),AND($F25&gt;0,INDEX(Kalender!IW$81:IW$110,MAX(1,$F25))&gt;INDEX(Kalender!$B$81:$B$110,MAX(1,$F25)))),2,0))</f>
        <v>0</v>
      </c>
      <c r="IX25" s="5" t="n">
        <f aca="false">IF(Kalender!IX25&lt;&gt;1,0,IF(AND($B25&gt;0,INDEX(Kalender!IX$68:IX$77,MAX(1,$B25))&gt;INDEX(Kalender!$B$68:$B$77,MAX(1,$B25))),1,0)+IF(OR(AND($C25&gt;0,INDEX(Kalender!IX$81:IX$110,MAX(1,$C25))&gt;INDEX(Kalender!$B$81:$B$110,MAX(1,$C25))),AND($D25&gt;0,INDEX(Kalender!IX$81:IX$110,MAX(1,$D25))&gt;INDEX(Kalender!$B$81:$B$110,MAX(1,$D25))),AND($E25&gt;0,INDEX(Kalender!IX$81:IX$110,MAX(1,$E25))&gt;INDEX(Kalender!$B$81:$B$110,MAX(1,$E25))),AND($F25&gt;0,INDEX(Kalender!IX$81:IX$110,MAX(1,$F25))&gt;INDEX(Kalender!$B$81:$B$110,MAX(1,$F25)))),2,0))</f>
        <v>0</v>
      </c>
      <c r="IY25" s="5" t="n">
        <f aca="false">IF(Kalender!IY25&lt;&gt;1,0,IF(AND($B25&gt;0,INDEX(Kalender!IY$68:IY$77,MAX(1,$B25))&gt;INDEX(Kalender!$B$68:$B$77,MAX(1,$B25))),1,0)+IF(OR(AND($C25&gt;0,INDEX(Kalender!IY$81:IY$110,MAX(1,$C25))&gt;INDEX(Kalender!$B$81:$B$110,MAX(1,$C25))),AND($D25&gt;0,INDEX(Kalender!IY$81:IY$110,MAX(1,$D25))&gt;INDEX(Kalender!$B$81:$B$110,MAX(1,$D25))),AND($E25&gt;0,INDEX(Kalender!IY$81:IY$110,MAX(1,$E25))&gt;INDEX(Kalender!$B$81:$B$110,MAX(1,$E25))),AND($F25&gt;0,INDEX(Kalender!IY$81:IY$110,MAX(1,$F25))&gt;INDEX(Kalender!$B$81:$B$110,MAX(1,$F25)))),2,0))</f>
        <v>0</v>
      </c>
      <c r="IZ25" s="5" t="n">
        <f aca="false">IF(Kalender!IZ25&lt;&gt;1,0,IF(AND($B25&gt;0,INDEX(Kalender!IZ$68:IZ$77,MAX(1,$B25))&gt;INDEX(Kalender!$B$68:$B$77,MAX(1,$B25))),1,0)+IF(OR(AND($C25&gt;0,INDEX(Kalender!IZ$81:IZ$110,MAX(1,$C25))&gt;INDEX(Kalender!$B$81:$B$110,MAX(1,$C25))),AND($D25&gt;0,INDEX(Kalender!IZ$81:IZ$110,MAX(1,$D25))&gt;INDEX(Kalender!$B$81:$B$110,MAX(1,$D25))),AND($E25&gt;0,INDEX(Kalender!IZ$81:IZ$110,MAX(1,$E25))&gt;INDEX(Kalender!$B$81:$B$110,MAX(1,$E25))),AND($F25&gt;0,INDEX(Kalender!IZ$81:IZ$110,MAX(1,$F25))&gt;INDEX(Kalender!$B$81:$B$110,MAX(1,$F25)))),2,0))</f>
        <v>0</v>
      </c>
      <c r="JA25" s="5" t="n">
        <f aca="false">IF(Kalender!JA25&lt;&gt;1,0,IF(AND($B25&gt;0,INDEX(Kalender!JA$68:JA$77,MAX(1,$B25))&gt;INDEX(Kalender!$B$68:$B$77,MAX(1,$B25))),1,0)+IF(OR(AND($C25&gt;0,INDEX(Kalender!JA$81:JA$110,MAX(1,$C25))&gt;INDEX(Kalender!$B$81:$B$110,MAX(1,$C25))),AND($D25&gt;0,INDEX(Kalender!JA$81:JA$110,MAX(1,$D25))&gt;INDEX(Kalender!$B$81:$B$110,MAX(1,$D25))),AND($E25&gt;0,INDEX(Kalender!JA$81:JA$110,MAX(1,$E25))&gt;INDEX(Kalender!$B$81:$B$110,MAX(1,$E25))),AND($F25&gt;0,INDEX(Kalender!JA$81:JA$110,MAX(1,$F25))&gt;INDEX(Kalender!$B$81:$B$110,MAX(1,$F25)))),2,0))</f>
        <v>0</v>
      </c>
      <c r="JB25" s="5" t="n">
        <f aca="false">IF(Kalender!JB25&lt;&gt;1,0,IF(AND($B25&gt;0,INDEX(Kalender!JB$68:JB$77,MAX(1,$B25))&gt;INDEX(Kalender!$B$68:$B$77,MAX(1,$B25))),1,0)+IF(OR(AND($C25&gt;0,INDEX(Kalender!JB$81:JB$110,MAX(1,$C25))&gt;INDEX(Kalender!$B$81:$B$110,MAX(1,$C25))),AND($D25&gt;0,INDEX(Kalender!JB$81:JB$110,MAX(1,$D25))&gt;INDEX(Kalender!$B$81:$B$110,MAX(1,$D25))),AND($E25&gt;0,INDEX(Kalender!JB$81:JB$110,MAX(1,$E25))&gt;INDEX(Kalender!$B$81:$B$110,MAX(1,$E25))),AND($F25&gt;0,INDEX(Kalender!JB$81:JB$110,MAX(1,$F25))&gt;INDEX(Kalender!$B$81:$B$110,MAX(1,$F25)))),2,0))</f>
        <v>0</v>
      </c>
      <c r="JC25" s="5" t="n">
        <f aca="false">IF(Kalender!JC25&lt;&gt;1,0,IF(AND($B25&gt;0,INDEX(Kalender!JC$68:JC$77,MAX(1,$B25))&gt;INDEX(Kalender!$B$68:$B$77,MAX(1,$B25))),1,0)+IF(OR(AND($C25&gt;0,INDEX(Kalender!JC$81:JC$110,MAX(1,$C25))&gt;INDEX(Kalender!$B$81:$B$110,MAX(1,$C25))),AND($D25&gt;0,INDEX(Kalender!JC$81:JC$110,MAX(1,$D25))&gt;INDEX(Kalender!$B$81:$B$110,MAX(1,$D25))),AND($E25&gt;0,INDEX(Kalender!JC$81:JC$110,MAX(1,$E25))&gt;INDEX(Kalender!$B$81:$B$110,MAX(1,$E25))),AND($F25&gt;0,INDEX(Kalender!JC$81:JC$110,MAX(1,$F25))&gt;INDEX(Kalender!$B$81:$B$110,MAX(1,$F25)))),2,0))</f>
        <v>0</v>
      </c>
      <c r="JD25" s="5" t="n">
        <f aca="false">IF(Kalender!JD25&lt;&gt;1,0,IF(AND($B25&gt;0,INDEX(Kalender!JD$68:JD$77,MAX(1,$B25))&gt;INDEX(Kalender!$B$68:$B$77,MAX(1,$B25))),1,0)+IF(OR(AND($C25&gt;0,INDEX(Kalender!JD$81:JD$110,MAX(1,$C25))&gt;INDEX(Kalender!$B$81:$B$110,MAX(1,$C25))),AND($D25&gt;0,INDEX(Kalender!JD$81:JD$110,MAX(1,$D25))&gt;INDEX(Kalender!$B$81:$B$110,MAX(1,$D25))),AND($E25&gt;0,INDEX(Kalender!JD$81:JD$110,MAX(1,$E25))&gt;INDEX(Kalender!$B$81:$B$110,MAX(1,$E25))),AND($F25&gt;0,INDEX(Kalender!JD$81:JD$110,MAX(1,$F25))&gt;INDEX(Kalender!$B$81:$B$110,MAX(1,$F25)))),2,0))</f>
        <v>0</v>
      </c>
      <c r="JE25" s="5" t="n">
        <f aca="false">IF(Kalender!JE25&lt;&gt;1,0,IF(AND($B25&gt;0,INDEX(Kalender!JE$68:JE$77,MAX(1,$B25))&gt;INDEX(Kalender!$B$68:$B$77,MAX(1,$B25))),1,0)+IF(OR(AND($C25&gt;0,INDEX(Kalender!JE$81:JE$110,MAX(1,$C25))&gt;INDEX(Kalender!$B$81:$B$110,MAX(1,$C25))),AND($D25&gt;0,INDEX(Kalender!JE$81:JE$110,MAX(1,$D25))&gt;INDEX(Kalender!$B$81:$B$110,MAX(1,$D25))),AND($E25&gt;0,INDEX(Kalender!JE$81:JE$110,MAX(1,$E25))&gt;INDEX(Kalender!$B$81:$B$110,MAX(1,$E25))),AND($F25&gt;0,INDEX(Kalender!JE$81:JE$110,MAX(1,$F25))&gt;INDEX(Kalender!$B$81:$B$110,MAX(1,$F25)))),2,0))</f>
        <v>0</v>
      </c>
      <c r="JF25" s="5" t="n">
        <f aca="false">IF(Kalender!JF25&lt;&gt;1,0,IF(AND($B25&gt;0,INDEX(Kalender!JF$68:JF$77,MAX(1,$B25))&gt;INDEX(Kalender!$B$68:$B$77,MAX(1,$B25))),1,0)+IF(OR(AND($C25&gt;0,INDEX(Kalender!JF$81:JF$110,MAX(1,$C25))&gt;INDEX(Kalender!$B$81:$B$110,MAX(1,$C25))),AND($D25&gt;0,INDEX(Kalender!JF$81:JF$110,MAX(1,$D25))&gt;INDEX(Kalender!$B$81:$B$110,MAX(1,$D25))),AND($E25&gt;0,INDEX(Kalender!JF$81:JF$110,MAX(1,$E25))&gt;INDEX(Kalender!$B$81:$B$110,MAX(1,$E25))),AND($F25&gt;0,INDEX(Kalender!JF$81:JF$110,MAX(1,$F25))&gt;INDEX(Kalender!$B$81:$B$110,MAX(1,$F25)))),2,0))</f>
        <v>0</v>
      </c>
      <c r="JG25" s="5" t="n">
        <f aca="false">IF(Kalender!JG25&lt;&gt;1,0,IF(AND($B25&gt;0,INDEX(Kalender!JG$68:JG$77,MAX(1,$B25))&gt;INDEX(Kalender!$B$68:$B$77,MAX(1,$B25))),1,0)+IF(OR(AND($C25&gt;0,INDEX(Kalender!JG$81:JG$110,MAX(1,$C25))&gt;INDEX(Kalender!$B$81:$B$110,MAX(1,$C25))),AND($D25&gt;0,INDEX(Kalender!JG$81:JG$110,MAX(1,$D25))&gt;INDEX(Kalender!$B$81:$B$110,MAX(1,$D25))),AND($E25&gt;0,INDEX(Kalender!JG$81:JG$110,MAX(1,$E25))&gt;INDEX(Kalender!$B$81:$B$110,MAX(1,$E25))),AND($F25&gt;0,INDEX(Kalender!JG$81:JG$110,MAX(1,$F25))&gt;INDEX(Kalender!$B$81:$B$110,MAX(1,$F25)))),2,0))</f>
        <v>0</v>
      </c>
      <c r="JH25" s="5" t="n">
        <f aca="false">IF(Kalender!JH25&lt;&gt;1,0,IF(AND($B25&gt;0,INDEX(Kalender!JH$68:JH$77,MAX(1,$B25))&gt;INDEX(Kalender!$B$68:$B$77,MAX(1,$B25))),1,0)+IF(OR(AND($C25&gt;0,INDEX(Kalender!JH$81:JH$110,MAX(1,$C25))&gt;INDEX(Kalender!$B$81:$B$110,MAX(1,$C25))),AND($D25&gt;0,INDEX(Kalender!JH$81:JH$110,MAX(1,$D25))&gt;INDEX(Kalender!$B$81:$B$110,MAX(1,$D25))),AND($E25&gt;0,INDEX(Kalender!JH$81:JH$110,MAX(1,$E25))&gt;INDEX(Kalender!$B$81:$B$110,MAX(1,$E25))),AND($F25&gt;0,INDEX(Kalender!JH$81:JH$110,MAX(1,$F25))&gt;INDEX(Kalender!$B$81:$B$110,MAX(1,$F25)))),2,0))</f>
        <v>0</v>
      </c>
      <c r="JI25" s="5" t="n">
        <f aca="false">IF(Kalender!JI25&lt;&gt;1,0,IF(AND($B25&gt;0,INDEX(Kalender!JI$68:JI$77,MAX(1,$B25))&gt;INDEX(Kalender!$B$68:$B$77,MAX(1,$B25))),1,0)+IF(OR(AND($C25&gt;0,INDEX(Kalender!JI$81:JI$110,MAX(1,$C25))&gt;INDEX(Kalender!$B$81:$B$110,MAX(1,$C25))),AND($D25&gt;0,INDEX(Kalender!JI$81:JI$110,MAX(1,$D25))&gt;INDEX(Kalender!$B$81:$B$110,MAX(1,$D25))),AND($E25&gt;0,INDEX(Kalender!JI$81:JI$110,MAX(1,$E25))&gt;INDEX(Kalender!$B$81:$B$110,MAX(1,$E25))),AND($F25&gt;0,INDEX(Kalender!JI$81:JI$110,MAX(1,$F25))&gt;INDEX(Kalender!$B$81:$B$110,MAX(1,$F25)))),2,0))</f>
        <v>0</v>
      </c>
      <c r="JJ25" s="5" t="n">
        <f aca="false">IF(Kalender!JJ25&lt;&gt;1,0,IF(AND($B25&gt;0,INDEX(Kalender!JJ$68:JJ$77,MAX(1,$B25))&gt;INDEX(Kalender!$B$68:$B$77,MAX(1,$B25))),1,0)+IF(OR(AND($C25&gt;0,INDEX(Kalender!JJ$81:JJ$110,MAX(1,$C25))&gt;INDEX(Kalender!$B$81:$B$110,MAX(1,$C25))),AND($D25&gt;0,INDEX(Kalender!JJ$81:JJ$110,MAX(1,$D25))&gt;INDEX(Kalender!$B$81:$B$110,MAX(1,$D25))),AND($E25&gt;0,INDEX(Kalender!JJ$81:JJ$110,MAX(1,$E25))&gt;INDEX(Kalender!$B$81:$B$110,MAX(1,$E25))),AND($F25&gt;0,INDEX(Kalender!JJ$81:JJ$110,MAX(1,$F25))&gt;INDEX(Kalender!$B$81:$B$110,MAX(1,$F25)))),2,0))</f>
        <v>0</v>
      </c>
      <c r="JK25" s="5" t="n">
        <f aca="false">IF(Kalender!JK25&lt;&gt;1,0,IF(AND($B25&gt;0,INDEX(Kalender!JK$68:JK$77,MAX(1,$B25))&gt;INDEX(Kalender!$B$68:$B$77,MAX(1,$B25))),1,0)+IF(OR(AND($C25&gt;0,INDEX(Kalender!JK$81:JK$110,MAX(1,$C25))&gt;INDEX(Kalender!$B$81:$B$110,MAX(1,$C25))),AND($D25&gt;0,INDEX(Kalender!JK$81:JK$110,MAX(1,$D25))&gt;INDEX(Kalender!$B$81:$B$110,MAX(1,$D25))),AND($E25&gt;0,INDEX(Kalender!JK$81:JK$110,MAX(1,$E25))&gt;INDEX(Kalender!$B$81:$B$110,MAX(1,$E25))),AND($F25&gt;0,INDEX(Kalender!JK$81:JK$110,MAX(1,$F25))&gt;INDEX(Kalender!$B$81:$B$110,MAX(1,$F25)))),2,0))</f>
        <v>0</v>
      </c>
      <c r="JL25" s="5" t="n">
        <f aca="false">IF(Kalender!JL25&lt;&gt;1,0,IF(AND($B25&gt;0,INDEX(Kalender!JL$68:JL$77,MAX(1,$B25))&gt;INDEX(Kalender!$B$68:$B$77,MAX(1,$B25))),1,0)+IF(OR(AND($C25&gt;0,INDEX(Kalender!JL$81:JL$110,MAX(1,$C25))&gt;INDEX(Kalender!$B$81:$B$110,MAX(1,$C25))),AND($D25&gt;0,INDEX(Kalender!JL$81:JL$110,MAX(1,$D25))&gt;INDEX(Kalender!$B$81:$B$110,MAX(1,$D25))),AND($E25&gt;0,INDEX(Kalender!JL$81:JL$110,MAX(1,$E25))&gt;INDEX(Kalender!$B$81:$B$110,MAX(1,$E25))),AND($F25&gt;0,INDEX(Kalender!JL$81:JL$110,MAX(1,$F25))&gt;INDEX(Kalender!$B$81:$B$110,MAX(1,$F25)))),2,0))</f>
        <v>0</v>
      </c>
      <c r="JM25" s="5" t="n">
        <f aca="false">IF(Kalender!JM25&lt;&gt;1,0,IF(AND($B25&gt;0,INDEX(Kalender!JM$68:JM$77,MAX(1,$B25))&gt;INDEX(Kalender!$B$68:$B$77,MAX(1,$B25))),1,0)+IF(OR(AND($C25&gt;0,INDEX(Kalender!JM$81:JM$110,MAX(1,$C25))&gt;INDEX(Kalender!$B$81:$B$110,MAX(1,$C25))),AND($D25&gt;0,INDEX(Kalender!JM$81:JM$110,MAX(1,$D25))&gt;INDEX(Kalender!$B$81:$B$110,MAX(1,$D25))),AND($E25&gt;0,INDEX(Kalender!JM$81:JM$110,MAX(1,$E25))&gt;INDEX(Kalender!$B$81:$B$110,MAX(1,$E25))),AND($F25&gt;0,INDEX(Kalender!JM$81:JM$110,MAX(1,$F25))&gt;INDEX(Kalender!$B$81:$B$110,MAX(1,$F25)))),2,0))</f>
        <v>0</v>
      </c>
      <c r="JN25" s="5" t="n">
        <f aca="false">IF(Kalender!JN25&lt;&gt;1,0,IF(AND($B25&gt;0,INDEX(Kalender!JN$68:JN$77,MAX(1,$B25))&gt;INDEX(Kalender!$B$68:$B$77,MAX(1,$B25))),1,0)+IF(OR(AND($C25&gt;0,INDEX(Kalender!JN$81:JN$110,MAX(1,$C25))&gt;INDEX(Kalender!$B$81:$B$110,MAX(1,$C25))),AND($D25&gt;0,INDEX(Kalender!JN$81:JN$110,MAX(1,$D25))&gt;INDEX(Kalender!$B$81:$B$110,MAX(1,$D25))),AND($E25&gt;0,INDEX(Kalender!JN$81:JN$110,MAX(1,$E25))&gt;INDEX(Kalender!$B$81:$B$110,MAX(1,$E25))),AND($F25&gt;0,INDEX(Kalender!JN$81:JN$110,MAX(1,$F25))&gt;INDEX(Kalender!$B$81:$B$110,MAX(1,$F25)))),2,0))</f>
        <v>0</v>
      </c>
      <c r="JO25" s="5" t="n">
        <f aca="false">IF(Kalender!JO25&lt;&gt;1,0,IF(AND($B25&gt;0,INDEX(Kalender!JO$68:JO$77,MAX(1,$B25))&gt;INDEX(Kalender!$B$68:$B$77,MAX(1,$B25))),1,0)+IF(OR(AND($C25&gt;0,INDEX(Kalender!JO$81:JO$110,MAX(1,$C25))&gt;INDEX(Kalender!$B$81:$B$110,MAX(1,$C25))),AND($D25&gt;0,INDEX(Kalender!JO$81:JO$110,MAX(1,$D25))&gt;INDEX(Kalender!$B$81:$B$110,MAX(1,$D25))),AND($E25&gt;0,INDEX(Kalender!JO$81:JO$110,MAX(1,$E25))&gt;INDEX(Kalender!$B$81:$B$110,MAX(1,$E25))),AND($F25&gt;0,INDEX(Kalender!JO$81:JO$110,MAX(1,$F25))&gt;INDEX(Kalender!$B$81:$B$110,MAX(1,$F25)))),2,0))</f>
        <v>0</v>
      </c>
      <c r="JP25" s="5" t="n">
        <f aca="false">IF(Kalender!JP25&lt;&gt;1,0,IF(AND($B25&gt;0,INDEX(Kalender!JP$68:JP$77,MAX(1,$B25))&gt;INDEX(Kalender!$B$68:$B$77,MAX(1,$B25))),1,0)+IF(OR(AND($C25&gt;0,INDEX(Kalender!JP$81:JP$110,MAX(1,$C25))&gt;INDEX(Kalender!$B$81:$B$110,MAX(1,$C25))),AND($D25&gt;0,INDEX(Kalender!JP$81:JP$110,MAX(1,$D25))&gt;INDEX(Kalender!$B$81:$B$110,MAX(1,$D25))),AND($E25&gt;0,INDEX(Kalender!JP$81:JP$110,MAX(1,$E25))&gt;INDEX(Kalender!$B$81:$B$110,MAX(1,$E25))),AND($F25&gt;0,INDEX(Kalender!JP$81:JP$110,MAX(1,$F25))&gt;INDEX(Kalender!$B$81:$B$110,MAX(1,$F25)))),2,0))</f>
        <v>0</v>
      </c>
      <c r="JQ25" s="5" t="n">
        <f aca="false">IF(Kalender!JQ25&lt;&gt;1,0,IF(AND($B25&gt;0,INDEX(Kalender!JQ$68:JQ$77,MAX(1,$B25))&gt;INDEX(Kalender!$B$68:$B$77,MAX(1,$B25))),1,0)+IF(OR(AND($C25&gt;0,INDEX(Kalender!JQ$81:JQ$110,MAX(1,$C25))&gt;INDEX(Kalender!$B$81:$B$110,MAX(1,$C25))),AND($D25&gt;0,INDEX(Kalender!JQ$81:JQ$110,MAX(1,$D25))&gt;INDEX(Kalender!$B$81:$B$110,MAX(1,$D25))),AND($E25&gt;0,INDEX(Kalender!JQ$81:JQ$110,MAX(1,$E25))&gt;INDEX(Kalender!$B$81:$B$110,MAX(1,$E25))),AND($F25&gt;0,INDEX(Kalender!JQ$81:JQ$110,MAX(1,$F25))&gt;INDEX(Kalender!$B$81:$B$110,MAX(1,$F25)))),2,0))</f>
        <v>0</v>
      </c>
      <c r="JR25" s="5" t="n">
        <f aca="false">IF(Kalender!JR25&lt;&gt;1,0,IF(AND($B25&gt;0,INDEX(Kalender!JR$68:JR$77,MAX(1,$B25))&gt;INDEX(Kalender!$B$68:$B$77,MAX(1,$B25))),1,0)+IF(OR(AND($C25&gt;0,INDEX(Kalender!JR$81:JR$110,MAX(1,$C25))&gt;INDEX(Kalender!$B$81:$B$110,MAX(1,$C25))),AND($D25&gt;0,INDEX(Kalender!JR$81:JR$110,MAX(1,$D25))&gt;INDEX(Kalender!$B$81:$B$110,MAX(1,$D25))),AND($E25&gt;0,INDEX(Kalender!JR$81:JR$110,MAX(1,$E25))&gt;INDEX(Kalender!$B$81:$B$110,MAX(1,$E25))),AND($F25&gt;0,INDEX(Kalender!JR$81:JR$110,MAX(1,$F25))&gt;INDEX(Kalender!$B$81:$B$110,MAX(1,$F25)))),2,0))</f>
        <v>0</v>
      </c>
      <c r="JS25" s="5" t="n">
        <f aca="false">IF(Kalender!JS25&lt;&gt;1,0,IF(AND($B25&gt;0,INDEX(Kalender!JS$68:JS$77,MAX(1,$B25))&gt;INDEX(Kalender!$B$68:$B$77,MAX(1,$B25))),1,0)+IF(OR(AND($C25&gt;0,INDEX(Kalender!JS$81:JS$110,MAX(1,$C25))&gt;INDEX(Kalender!$B$81:$B$110,MAX(1,$C25))),AND($D25&gt;0,INDEX(Kalender!JS$81:JS$110,MAX(1,$D25))&gt;INDEX(Kalender!$B$81:$B$110,MAX(1,$D25))),AND($E25&gt;0,INDEX(Kalender!JS$81:JS$110,MAX(1,$E25))&gt;INDEX(Kalender!$B$81:$B$110,MAX(1,$E25))),AND($F25&gt;0,INDEX(Kalender!JS$81:JS$110,MAX(1,$F25))&gt;INDEX(Kalender!$B$81:$B$110,MAX(1,$F25)))),2,0))</f>
        <v>0</v>
      </c>
      <c r="JT25" s="5" t="n">
        <f aca="false">IF(Kalender!JT25&lt;&gt;1,0,IF(AND($B25&gt;0,INDEX(Kalender!JT$68:JT$77,MAX(1,$B25))&gt;INDEX(Kalender!$B$68:$B$77,MAX(1,$B25))),1,0)+IF(OR(AND($C25&gt;0,INDEX(Kalender!JT$81:JT$110,MAX(1,$C25))&gt;INDEX(Kalender!$B$81:$B$110,MAX(1,$C25))),AND($D25&gt;0,INDEX(Kalender!JT$81:JT$110,MAX(1,$D25))&gt;INDEX(Kalender!$B$81:$B$110,MAX(1,$D25))),AND($E25&gt;0,INDEX(Kalender!JT$81:JT$110,MAX(1,$E25))&gt;INDEX(Kalender!$B$81:$B$110,MAX(1,$E25))),AND($F25&gt;0,INDEX(Kalender!JT$81:JT$110,MAX(1,$F25))&gt;INDEX(Kalender!$B$81:$B$110,MAX(1,$F25)))),2,0))</f>
        <v>0</v>
      </c>
      <c r="JU25" s="5" t="n">
        <f aca="false">IF(Kalender!JU25&lt;&gt;1,0,IF(AND($B25&gt;0,INDEX(Kalender!JU$68:JU$77,MAX(1,$B25))&gt;INDEX(Kalender!$B$68:$B$77,MAX(1,$B25))),1,0)+IF(OR(AND($C25&gt;0,INDEX(Kalender!JU$81:JU$110,MAX(1,$C25))&gt;INDEX(Kalender!$B$81:$B$110,MAX(1,$C25))),AND($D25&gt;0,INDEX(Kalender!JU$81:JU$110,MAX(1,$D25))&gt;INDEX(Kalender!$B$81:$B$110,MAX(1,$D25))),AND($E25&gt;0,INDEX(Kalender!JU$81:JU$110,MAX(1,$E25))&gt;INDEX(Kalender!$B$81:$B$110,MAX(1,$E25))),AND($F25&gt;0,INDEX(Kalender!JU$81:JU$110,MAX(1,$F25))&gt;INDEX(Kalender!$B$81:$B$110,MAX(1,$F25)))),2,0))</f>
        <v>0</v>
      </c>
      <c r="JV25" s="5" t="n">
        <f aca="false">IF(Kalender!JV25&lt;&gt;1,0,IF(AND($B25&gt;0,INDEX(Kalender!JV$68:JV$77,MAX(1,$B25))&gt;INDEX(Kalender!$B$68:$B$77,MAX(1,$B25))),1,0)+IF(OR(AND($C25&gt;0,INDEX(Kalender!JV$81:JV$110,MAX(1,$C25))&gt;INDEX(Kalender!$B$81:$B$110,MAX(1,$C25))),AND($D25&gt;0,INDEX(Kalender!JV$81:JV$110,MAX(1,$D25))&gt;INDEX(Kalender!$B$81:$B$110,MAX(1,$D25))),AND($E25&gt;0,INDEX(Kalender!JV$81:JV$110,MAX(1,$E25))&gt;INDEX(Kalender!$B$81:$B$110,MAX(1,$E25))),AND($F25&gt;0,INDEX(Kalender!JV$81:JV$110,MAX(1,$F25))&gt;INDEX(Kalender!$B$81:$B$110,MAX(1,$F25)))),2,0))</f>
        <v>0</v>
      </c>
      <c r="JW25" s="5" t="n">
        <f aca="false">IF(Kalender!JW25&lt;&gt;1,0,IF(AND($B25&gt;0,INDEX(Kalender!JW$68:JW$77,MAX(1,$B25))&gt;INDEX(Kalender!$B$68:$B$77,MAX(1,$B25))),1,0)+IF(OR(AND($C25&gt;0,INDEX(Kalender!JW$81:JW$110,MAX(1,$C25))&gt;INDEX(Kalender!$B$81:$B$110,MAX(1,$C25))),AND($D25&gt;0,INDEX(Kalender!JW$81:JW$110,MAX(1,$D25))&gt;INDEX(Kalender!$B$81:$B$110,MAX(1,$D25))),AND($E25&gt;0,INDEX(Kalender!JW$81:JW$110,MAX(1,$E25))&gt;INDEX(Kalender!$B$81:$B$110,MAX(1,$E25))),AND($F25&gt;0,INDEX(Kalender!JW$81:JW$110,MAX(1,$F25))&gt;INDEX(Kalender!$B$81:$B$110,MAX(1,$F25)))),2,0))</f>
        <v>0</v>
      </c>
      <c r="JX25" s="5" t="n">
        <f aca="false">IF(Kalender!JX25&lt;&gt;1,0,IF(AND($B25&gt;0,INDEX(Kalender!JX$68:JX$77,MAX(1,$B25))&gt;INDEX(Kalender!$B$68:$B$77,MAX(1,$B25))),1,0)+IF(OR(AND($C25&gt;0,INDEX(Kalender!JX$81:JX$110,MAX(1,$C25))&gt;INDEX(Kalender!$B$81:$B$110,MAX(1,$C25))),AND($D25&gt;0,INDEX(Kalender!JX$81:JX$110,MAX(1,$D25))&gt;INDEX(Kalender!$B$81:$B$110,MAX(1,$D25))),AND($E25&gt;0,INDEX(Kalender!JX$81:JX$110,MAX(1,$E25))&gt;INDEX(Kalender!$B$81:$B$110,MAX(1,$E25))),AND($F25&gt;0,INDEX(Kalender!JX$81:JX$110,MAX(1,$F25))&gt;INDEX(Kalender!$B$81:$B$110,MAX(1,$F25)))),2,0))</f>
        <v>0</v>
      </c>
      <c r="JY25" s="5" t="n">
        <f aca="false">IF(Kalender!JY25&lt;&gt;1,0,IF(AND($B25&gt;0,INDEX(Kalender!JY$68:JY$77,MAX(1,$B25))&gt;INDEX(Kalender!$B$68:$B$77,MAX(1,$B25))),1,0)+IF(OR(AND($C25&gt;0,INDEX(Kalender!JY$81:JY$110,MAX(1,$C25))&gt;INDEX(Kalender!$B$81:$B$110,MAX(1,$C25))),AND($D25&gt;0,INDEX(Kalender!JY$81:JY$110,MAX(1,$D25))&gt;INDEX(Kalender!$B$81:$B$110,MAX(1,$D25))),AND($E25&gt;0,INDEX(Kalender!JY$81:JY$110,MAX(1,$E25))&gt;INDEX(Kalender!$B$81:$B$110,MAX(1,$E25))),AND($F25&gt;0,INDEX(Kalender!JY$81:JY$110,MAX(1,$F25))&gt;INDEX(Kalender!$B$81:$B$110,MAX(1,$F25)))),2,0))</f>
        <v>0</v>
      </c>
      <c r="JZ25" s="5" t="n">
        <f aca="false">IF(Kalender!JZ25&lt;&gt;1,0,IF(AND($B25&gt;0,INDEX(Kalender!JZ$68:JZ$77,MAX(1,$B25))&gt;INDEX(Kalender!$B$68:$B$77,MAX(1,$B25))),1,0)+IF(OR(AND($C25&gt;0,INDEX(Kalender!JZ$81:JZ$110,MAX(1,$C25))&gt;INDEX(Kalender!$B$81:$B$110,MAX(1,$C25))),AND($D25&gt;0,INDEX(Kalender!JZ$81:JZ$110,MAX(1,$D25))&gt;INDEX(Kalender!$B$81:$B$110,MAX(1,$D25))),AND($E25&gt;0,INDEX(Kalender!JZ$81:JZ$110,MAX(1,$E25))&gt;INDEX(Kalender!$B$81:$B$110,MAX(1,$E25))),AND($F25&gt;0,INDEX(Kalender!JZ$81:JZ$110,MAX(1,$F25))&gt;INDEX(Kalender!$B$81:$B$110,MAX(1,$F25)))),2,0))</f>
        <v>0</v>
      </c>
      <c r="KA25" s="5" t="n">
        <f aca="false">IF(Kalender!KA25&lt;&gt;1,0,IF(AND($B25&gt;0,INDEX(Kalender!KA$68:KA$77,MAX(1,$B25))&gt;INDEX(Kalender!$B$68:$B$77,MAX(1,$B25))),1,0)+IF(OR(AND($C25&gt;0,INDEX(Kalender!KA$81:KA$110,MAX(1,$C25))&gt;INDEX(Kalender!$B$81:$B$110,MAX(1,$C25))),AND($D25&gt;0,INDEX(Kalender!KA$81:KA$110,MAX(1,$D25))&gt;INDEX(Kalender!$B$81:$B$110,MAX(1,$D25))),AND($E25&gt;0,INDEX(Kalender!KA$81:KA$110,MAX(1,$E25))&gt;INDEX(Kalender!$B$81:$B$110,MAX(1,$E25))),AND($F25&gt;0,INDEX(Kalender!KA$81:KA$110,MAX(1,$F25))&gt;INDEX(Kalender!$B$81:$B$110,MAX(1,$F25)))),2,0))</f>
        <v>0</v>
      </c>
      <c r="KB25" s="5" t="n">
        <f aca="false">IF(Kalender!KB25&lt;&gt;1,0,IF(AND($B25&gt;0,INDEX(Kalender!KB$68:KB$77,MAX(1,$B25))&gt;INDEX(Kalender!$B$68:$B$77,MAX(1,$B25))),1,0)+IF(OR(AND($C25&gt;0,INDEX(Kalender!KB$81:KB$110,MAX(1,$C25))&gt;INDEX(Kalender!$B$81:$B$110,MAX(1,$C25))),AND($D25&gt;0,INDEX(Kalender!KB$81:KB$110,MAX(1,$D25))&gt;INDEX(Kalender!$B$81:$B$110,MAX(1,$D25))),AND($E25&gt;0,INDEX(Kalender!KB$81:KB$110,MAX(1,$E25))&gt;INDEX(Kalender!$B$81:$B$110,MAX(1,$E25))),AND($F25&gt;0,INDEX(Kalender!KB$81:KB$110,MAX(1,$F25))&gt;INDEX(Kalender!$B$81:$B$110,MAX(1,$F25)))),2,0))</f>
        <v>0</v>
      </c>
      <c r="KC25" s="5" t="n">
        <f aca="false">IF(Kalender!KC25&lt;&gt;1,0,IF(AND($B25&gt;0,INDEX(Kalender!KC$68:KC$77,MAX(1,$B25))&gt;INDEX(Kalender!$B$68:$B$77,MAX(1,$B25))),1,0)+IF(OR(AND($C25&gt;0,INDEX(Kalender!KC$81:KC$110,MAX(1,$C25))&gt;INDEX(Kalender!$B$81:$B$110,MAX(1,$C25))),AND($D25&gt;0,INDEX(Kalender!KC$81:KC$110,MAX(1,$D25))&gt;INDEX(Kalender!$B$81:$B$110,MAX(1,$D25))),AND($E25&gt;0,INDEX(Kalender!KC$81:KC$110,MAX(1,$E25))&gt;INDEX(Kalender!$B$81:$B$110,MAX(1,$E25))),AND($F25&gt;0,INDEX(Kalender!KC$81:KC$110,MAX(1,$F25))&gt;INDEX(Kalender!$B$81:$B$110,MAX(1,$F25)))),2,0))</f>
        <v>0</v>
      </c>
      <c r="KD25" s="5" t="n">
        <f aca="false">IF(Kalender!KD25&lt;&gt;1,0,IF(AND($B25&gt;0,INDEX(Kalender!KD$68:KD$77,MAX(1,$B25))&gt;INDEX(Kalender!$B$68:$B$77,MAX(1,$B25))),1,0)+IF(OR(AND($C25&gt;0,INDEX(Kalender!KD$81:KD$110,MAX(1,$C25))&gt;INDEX(Kalender!$B$81:$B$110,MAX(1,$C25))),AND($D25&gt;0,INDEX(Kalender!KD$81:KD$110,MAX(1,$D25))&gt;INDEX(Kalender!$B$81:$B$110,MAX(1,$D25))),AND($E25&gt;0,INDEX(Kalender!KD$81:KD$110,MAX(1,$E25))&gt;INDEX(Kalender!$B$81:$B$110,MAX(1,$E25))),AND($F25&gt;0,INDEX(Kalender!KD$81:KD$110,MAX(1,$F25))&gt;INDEX(Kalender!$B$81:$B$110,MAX(1,$F25)))),2,0))</f>
        <v>0</v>
      </c>
      <c r="KE25" s="5" t="n">
        <f aca="false">IF(Kalender!KE25&lt;&gt;1,0,IF(AND($B25&gt;0,INDEX(Kalender!KE$68:KE$77,MAX(1,$B25))&gt;INDEX(Kalender!$B$68:$B$77,MAX(1,$B25))),1,0)+IF(OR(AND($C25&gt;0,INDEX(Kalender!KE$81:KE$110,MAX(1,$C25))&gt;INDEX(Kalender!$B$81:$B$110,MAX(1,$C25))),AND($D25&gt;0,INDEX(Kalender!KE$81:KE$110,MAX(1,$D25))&gt;INDEX(Kalender!$B$81:$B$110,MAX(1,$D25))),AND($E25&gt;0,INDEX(Kalender!KE$81:KE$110,MAX(1,$E25))&gt;INDEX(Kalender!$B$81:$B$110,MAX(1,$E25))),AND($F25&gt;0,INDEX(Kalender!KE$81:KE$110,MAX(1,$F25))&gt;INDEX(Kalender!$B$81:$B$110,MAX(1,$F25)))),2,0))</f>
        <v>0</v>
      </c>
      <c r="KF25" s="5" t="n">
        <f aca="false">IF(Kalender!KF25&lt;&gt;1,0,IF(AND($B25&gt;0,INDEX(Kalender!KF$68:KF$77,MAX(1,$B25))&gt;INDEX(Kalender!$B$68:$B$77,MAX(1,$B25))),1,0)+IF(OR(AND($C25&gt;0,INDEX(Kalender!KF$81:KF$110,MAX(1,$C25))&gt;INDEX(Kalender!$B$81:$B$110,MAX(1,$C25))),AND($D25&gt;0,INDEX(Kalender!KF$81:KF$110,MAX(1,$D25))&gt;INDEX(Kalender!$B$81:$B$110,MAX(1,$D25))),AND($E25&gt;0,INDEX(Kalender!KF$81:KF$110,MAX(1,$E25))&gt;INDEX(Kalender!$B$81:$B$110,MAX(1,$E25))),AND($F25&gt;0,INDEX(Kalender!KF$81:KF$110,MAX(1,$F25))&gt;INDEX(Kalender!$B$81:$B$110,MAX(1,$F25)))),2,0))</f>
        <v>0</v>
      </c>
      <c r="KG25" s="5" t="n">
        <f aca="false">IF(Kalender!KG25&lt;&gt;1,0,IF(AND($B25&gt;0,INDEX(Kalender!KG$68:KG$77,MAX(1,$B25))&gt;INDEX(Kalender!$B$68:$B$77,MAX(1,$B25))),1,0)+IF(OR(AND($C25&gt;0,INDEX(Kalender!KG$81:KG$110,MAX(1,$C25))&gt;INDEX(Kalender!$B$81:$B$110,MAX(1,$C25))),AND($D25&gt;0,INDEX(Kalender!KG$81:KG$110,MAX(1,$D25))&gt;INDEX(Kalender!$B$81:$B$110,MAX(1,$D25))),AND($E25&gt;0,INDEX(Kalender!KG$81:KG$110,MAX(1,$E25))&gt;INDEX(Kalender!$B$81:$B$110,MAX(1,$E25))),AND($F25&gt;0,INDEX(Kalender!KG$81:KG$110,MAX(1,$F25))&gt;INDEX(Kalender!$B$81:$B$110,MAX(1,$F25)))),2,0))</f>
        <v>0</v>
      </c>
      <c r="KH25" s="5" t="n">
        <f aca="false">IF(Kalender!KH25&lt;&gt;1,0,IF(AND($B25&gt;0,INDEX(Kalender!KH$68:KH$77,MAX(1,$B25))&gt;INDEX(Kalender!$B$68:$B$77,MAX(1,$B25))),1,0)+IF(OR(AND($C25&gt;0,INDEX(Kalender!KH$81:KH$110,MAX(1,$C25))&gt;INDEX(Kalender!$B$81:$B$110,MAX(1,$C25))),AND($D25&gt;0,INDEX(Kalender!KH$81:KH$110,MAX(1,$D25))&gt;INDEX(Kalender!$B$81:$B$110,MAX(1,$D25))),AND($E25&gt;0,INDEX(Kalender!KH$81:KH$110,MAX(1,$E25))&gt;INDEX(Kalender!$B$81:$B$110,MAX(1,$E25))),AND($F25&gt;0,INDEX(Kalender!KH$81:KH$110,MAX(1,$F25))&gt;INDEX(Kalender!$B$81:$B$110,MAX(1,$F25)))),2,0))</f>
        <v>0</v>
      </c>
      <c r="KI25" s="5" t="n">
        <f aca="false">IF(Kalender!KI25&lt;&gt;1,0,IF(AND($B25&gt;0,INDEX(Kalender!KI$68:KI$77,MAX(1,$B25))&gt;INDEX(Kalender!$B$68:$B$77,MAX(1,$B25))),1,0)+IF(OR(AND($C25&gt;0,INDEX(Kalender!KI$81:KI$110,MAX(1,$C25))&gt;INDEX(Kalender!$B$81:$B$110,MAX(1,$C25))),AND($D25&gt;0,INDEX(Kalender!KI$81:KI$110,MAX(1,$D25))&gt;INDEX(Kalender!$B$81:$B$110,MAX(1,$D25))),AND($E25&gt;0,INDEX(Kalender!KI$81:KI$110,MAX(1,$E25))&gt;INDEX(Kalender!$B$81:$B$110,MAX(1,$E25))),AND($F25&gt;0,INDEX(Kalender!KI$81:KI$110,MAX(1,$F25))&gt;INDEX(Kalender!$B$81:$B$110,MAX(1,$F25)))),2,0))</f>
        <v>0</v>
      </c>
      <c r="KJ25" s="5" t="n">
        <f aca="false">IF(Kalender!KJ25&lt;&gt;1,0,IF(AND($B25&gt;0,INDEX(Kalender!KJ$68:KJ$77,MAX(1,$B25))&gt;INDEX(Kalender!$B$68:$B$77,MAX(1,$B25))),1,0)+IF(OR(AND($C25&gt;0,INDEX(Kalender!KJ$81:KJ$110,MAX(1,$C25))&gt;INDEX(Kalender!$B$81:$B$110,MAX(1,$C25))),AND($D25&gt;0,INDEX(Kalender!KJ$81:KJ$110,MAX(1,$D25))&gt;INDEX(Kalender!$B$81:$B$110,MAX(1,$D25))),AND($E25&gt;0,INDEX(Kalender!KJ$81:KJ$110,MAX(1,$E25))&gt;INDEX(Kalender!$B$81:$B$110,MAX(1,$E25))),AND($F25&gt;0,INDEX(Kalender!KJ$81:KJ$110,MAX(1,$F25))&gt;INDEX(Kalender!$B$81:$B$110,MAX(1,$F25)))),2,0))</f>
        <v>0</v>
      </c>
      <c r="KK25" s="5" t="n">
        <f aca="false">IF(Kalender!KK25&lt;&gt;1,0,IF(AND($B25&gt;0,INDEX(Kalender!KK$68:KK$77,MAX(1,$B25))&gt;INDEX(Kalender!$B$68:$B$77,MAX(1,$B25))),1,0)+IF(OR(AND($C25&gt;0,INDEX(Kalender!KK$81:KK$110,MAX(1,$C25))&gt;INDEX(Kalender!$B$81:$B$110,MAX(1,$C25))),AND($D25&gt;0,INDEX(Kalender!KK$81:KK$110,MAX(1,$D25))&gt;INDEX(Kalender!$B$81:$B$110,MAX(1,$D25))),AND($E25&gt;0,INDEX(Kalender!KK$81:KK$110,MAX(1,$E25))&gt;INDEX(Kalender!$B$81:$B$110,MAX(1,$E25))),AND($F25&gt;0,INDEX(Kalender!KK$81:KK$110,MAX(1,$F25))&gt;INDEX(Kalender!$B$81:$B$110,MAX(1,$F25)))),2,0))</f>
        <v>0</v>
      </c>
      <c r="KL25" s="5" t="n">
        <f aca="false">IF(Kalender!KL25&lt;&gt;1,0,IF(AND($B25&gt;0,INDEX(Kalender!KL$68:KL$77,MAX(1,$B25))&gt;INDEX(Kalender!$B$68:$B$77,MAX(1,$B25))),1,0)+IF(OR(AND($C25&gt;0,INDEX(Kalender!KL$81:KL$110,MAX(1,$C25))&gt;INDEX(Kalender!$B$81:$B$110,MAX(1,$C25))),AND($D25&gt;0,INDEX(Kalender!KL$81:KL$110,MAX(1,$D25))&gt;INDEX(Kalender!$B$81:$B$110,MAX(1,$D25))),AND($E25&gt;0,INDEX(Kalender!KL$81:KL$110,MAX(1,$E25))&gt;INDEX(Kalender!$B$81:$B$110,MAX(1,$E25))),AND($F25&gt;0,INDEX(Kalender!KL$81:KL$110,MAX(1,$F25))&gt;INDEX(Kalender!$B$81:$B$110,MAX(1,$F25)))),2,0))</f>
        <v>0</v>
      </c>
      <c r="KM25" s="5" t="n">
        <f aca="false">IF(Kalender!KM25&lt;&gt;1,0,IF(AND($B25&gt;0,INDEX(Kalender!KM$68:KM$77,MAX(1,$B25))&gt;INDEX(Kalender!$B$68:$B$77,MAX(1,$B25))),1,0)+IF(OR(AND($C25&gt;0,INDEX(Kalender!KM$81:KM$110,MAX(1,$C25))&gt;INDEX(Kalender!$B$81:$B$110,MAX(1,$C25))),AND($D25&gt;0,INDEX(Kalender!KM$81:KM$110,MAX(1,$D25))&gt;INDEX(Kalender!$B$81:$B$110,MAX(1,$D25))),AND($E25&gt;0,INDEX(Kalender!KM$81:KM$110,MAX(1,$E25))&gt;INDEX(Kalender!$B$81:$B$110,MAX(1,$E25))),AND($F25&gt;0,INDEX(Kalender!KM$81:KM$110,MAX(1,$F25))&gt;INDEX(Kalender!$B$81:$B$110,MAX(1,$F25)))),2,0))</f>
        <v>0</v>
      </c>
      <c r="KN25" s="5" t="n">
        <f aca="false">IF(Kalender!KN25&lt;&gt;1,0,IF(AND($B25&gt;0,INDEX(Kalender!KN$68:KN$77,MAX(1,$B25))&gt;INDEX(Kalender!$B$68:$B$77,MAX(1,$B25))),1,0)+IF(OR(AND($C25&gt;0,INDEX(Kalender!KN$81:KN$110,MAX(1,$C25))&gt;INDEX(Kalender!$B$81:$B$110,MAX(1,$C25))),AND($D25&gt;0,INDEX(Kalender!KN$81:KN$110,MAX(1,$D25))&gt;INDEX(Kalender!$B$81:$B$110,MAX(1,$D25))),AND($E25&gt;0,INDEX(Kalender!KN$81:KN$110,MAX(1,$E25))&gt;INDEX(Kalender!$B$81:$B$110,MAX(1,$E25))),AND($F25&gt;0,INDEX(Kalender!KN$81:KN$110,MAX(1,$F25))&gt;INDEX(Kalender!$B$81:$B$110,MAX(1,$F25)))),2,0))</f>
        <v>0</v>
      </c>
      <c r="KO25" s="5" t="n">
        <f aca="false">IF(Kalender!KO25&lt;&gt;1,0,IF(AND($B25&gt;0,INDEX(Kalender!KO$68:KO$77,MAX(1,$B25))&gt;INDEX(Kalender!$B$68:$B$77,MAX(1,$B25))),1,0)+IF(OR(AND($C25&gt;0,INDEX(Kalender!KO$81:KO$110,MAX(1,$C25))&gt;INDEX(Kalender!$B$81:$B$110,MAX(1,$C25))),AND($D25&gt;0,INDEX(Kalender!KO$81:KO$110,MAX(1,$D25))&gt;INDEX(Kalender!$B$81:$B$110,MAX(1,$D25))),AND($E25&gt;0,INDEX(Kalender!KO$81:KO$110,MAX(1,$E25))&gt;INDEX(Kalender!$B$81:$B$110,MAX(1,$E25))),AND($F25&gt;0,INDEX(Kalender!KO$81:KO$110,MAX(1,$F25))&gt;INDEX(Kalender!$B$81:$B$110,MAX(1,$F25)))),2,0))</f>
        <v>0</v>
      </c>
      <c r="KP25" s="5" t="n">
        <f aca="false">IF(Kalender!KP25&lt;&gt;1,0,IF(AND($B25&gt;0,INDEX(Kalender!KP$68:KP$77,MAX(1,$B25))&gt;INDEX(Kalender!$B$68:$B$77,MAX(1,$B25))),1,0)+IF(OR(AND($C25&gt;0,INDEX(Kalender!KP$81:KP$110,MAX(1,$C25))&gt;INDEX(Kalender!$B$81:$B$110,MAX(1,$C25))),AND($D25&gt;0,INDEX(Kalender!KP$81:KP$110,MAX(1,$D25))&gt;INDEX(Kalender!$B$81:$B$110,MAX(1,$D25))),AND($E25&gt;0,INDEX(Kalender!KP$81:KP$110,MAX(1,$E25))&gt;INDEX(Kalender!$B$81:$B$110,MAX(1,$E25))),AND($F25&gt;0,INDEX(Kalender!KP$81:KP$110,MAX(1,$F25))&gt;INDEX(Kalender!$B$81:$B$110,MAX(1,$F25)))),2,0))</f>
        <v>0</v>
      </c>
      <c r="KQ25" s="5" t="n">
        <f aca="false">IF(Kalender!KQ25&lt;&gt;1,0,IF(AND($B25&gt;0,INDEX(Kalender!KQ$68:KQ$77,MAX(1,$B25))&gt;INDEX(Kalender!$B$68:$B$77,MAX(1,$B25))),1,0)+IF(OR(AND($C25&gt;0,INDEX(Kalender!KQ$81:KQ$110,MAX(1,$C25))&gt;INDEX(Kalender!$B$81:$B$110,MAX(1,$C25))),AND($D25&gt;0,INDEX(Kalender!KQ$81:KQ$110,MAX(1,$D25))&gt;INDEX(Kalender!$B$81:$B$110,MAX(1,$D25))),AND($E25&gt;0,INDEX(Kalender!KQ$81:KQ$110,MAX(1,$E25))&gt;INDEX(Kalender!$B$81:$B$110,MAX(1,$E25))),AND($F25&gt;0,INDEX(Kalender!KQ$81:KQ$110,MAX(1,$F25))&gt;INDEX(Kalender!$B$81:$B$110,MAX(1,$F25)))),2,0))</f>
        <v>0</v>
      </c>
      <c r="KR25" s="5" t="n">
        <f aca="false">IF(Kalender!KR25&lt;&gt;1,0,IF(AND($B25&gt;0,INDEX(Kalender!KR$68:KR$77,MAX(1,$B25))&gt;INDEX(Kalender!$B$68:$B$77,MAX(1,$B25))),1,0)+IF(OR(AND($C25&gt;0,INDEX(Kalender!KR$81:KR$110,MAX(1,$C25))&gt;INDEX(Kalender!$B$81:$B$110,MAX(1,$C25))),AND($D25&gt;0,INDEX(Kalender!KR$81:KR$110,MAX(1,$D25))&gt;INDEX(Kalender!$B$81:$B$110,MAX(1,$D25))),AND($E25&gt;0,INDEX(Kalender!KR$81:KR$110,MAX(1,$E25))&gt;INDEX(Kalender!$B$81:$B$110,MAX(1,$E25))),AND($F25&gt;0,INDEX(Kalender!KR$81:KR$110,MAX(1,$F25))&gt;INDEX(Kalender!$B$81:$B$110,MAX(1,$F25)))),2,0))</f>
        <v>0</v>
      </c>
      <c r="KS25" s="5" t="n">
        <f aca="false">IF(Kalender!KS25&lt;&gt;1,0,IF(AND($B25&gt;0,INDEX(Kalender!KS$68:KS$77,MAX(1,$B25))&gt;INDEX(Kalender!$B$68:$B$77,MAX(1,$B25))),1,0)+IF(OR(AND($C25&gt;0,INDEX(Kalender!KS$81:KS$110,MAX(1,$C25))&gt;INDEX(Kalender!$B$81:$B$110,MAX(1,$C25))),AND($D25&gt;0,INDEX(Kalender!KS$81:KS$110,MAX(1,$D25))&gt;INDEX(Kalender!$B$81:$B$110,MAX(1,$D25))),AND($E25&gt;0,INDEX(Kalender!KS$81:KS$110,MAX(1,$E25))&gt;INDEX(Kalender!$B$81:$B$110,MAX(1,$E25))),AND($F25&gt;0,INDEX(Kalender!KS$81:KS$110,MAX(1,$F25))&gt;INDEX(Kalender!$B$81:$B$110,MAX(1,$F25)))),2,0))</f>
        <v>0</v>
      </c>
      <c r="KT25" s="5" t="n">
        <f aca="false">IF(Kalender!KT25&lt;&gt;1,0,IF(AND($B25&gt;0,INDEX(Kalender!KT$68:KT$77,MAX(1,$B25))&gt;INDEX(Kalender!$B$68:$B$77,MAX(1,$B25))),1,0)+IF(OR(AND($C25&gt;0,INDEX(Kalender!KT$81:KT$110,MAX(1,$C25))&gt;INDEX(Kalender!$B$81:$B$110,MAX(1,$C25))),AND($D25&gt;0,INDEX(Kalender!KT$81:KT$110,MAX(1,$D25))&gt;INDEX(Kalender!$B$81:$B$110,MAX(1,$D25))),AND($E25&gt;0,INDEX(Kalender!KT$81:KT$110,MAX(1,$E25))&gt;INDEX(Kalender!$B$81:$B$110,MAX(1,$E25))),AND($F25&gt;0,INDEX(Kalender!KT$81:KT$110,MAX(1,$F25))&gt;INDEX(Kalender!$B$81:$B$110,MAX(1,$F25)))),2,0))</f>
        <v>0</v>
      </c>
      <c r="KU25" s="5" t="n">
        <f aca="false">IF(Kalender!KU25&lt;&gt;1,0,IF(AND($B25&gt;0,INDEX(Kalender!KU$68:KU$77,MAX(1,$B25))&gt;INDEX(Kalender!$B$68:$B$77,MAX(1,$B25))),1,0)+IF(OR(AND($C25&gt;0,INDEX(Kalender!KU$81:KU$110,MAX(1,$C25))&gt;INDEX(Kalender!$B$81:$B$110,MAX(1,$C25))),AND($D25&gt;0,INDEX(Kalender!KU$81:KU$110,MAX(1,$D25))&gt;INDEX(Kalender!$B$81:$B$110,MAX(1,$D25))),AND($E25&gt;0,INDEX(Kalender!KU$81:KU$110,MAX(1,$E25))&gt;INDEX(Kalender!$B$81:$B$110,MAX(1,$E25))),AND($F25&gt;0,INDEX(Kalender!KU$81:KU$110,MAX(1,$F25))&gt;INDEX(Kalender!$B$81:$B$110,MAX(1,$F25)))),2,0))</f>
        <v>0</v>
      </c>
      <c r="KV25" s="5" t="n">
        <f aca="false">IF(Kalender!KV25&lt;&gt;1,0,IF(AND($B25&gt;0,INDEX(Kalender!KV$68:KV$77,MAX(1,$B25))&gt;INDEX(Kalender!$B$68:$B$77,MAX(1,$B25))),1,0)+IF(OR(AND($C25&gt;0,INDEX(Kalender!KV$81:KV$110,MAX(1,$C25))&gt;INDEX(Kalender!$B$81:$B$110,MAX(1,$C25))),AND($D25&gt;0,INDEX(Kalender!KV$81:KV$110,MAX(1,$D25))&gt;INDEX(Kalender!$B$81:$B$110,MAX(1,$D25))),AND($E25&gt;0,INDEX(Kalender!KV$81:KV$110,MAX(1,$E25))&gt;INDEX(Kalender!$B$81:$B$110,MAX(1,$E25))),AND($F25&gt;0,INDEX(Kalender!KV$81:KV$110,MAX(1,$F25))&gt;INDEX(Kalender!$B$81:$B$110,MAX(1,$F25)))),2,0))</f>
        <v>0</v>
      </c>
      <c r="KW25" s="5" t="n">
        <f aca="false">IF(Kalender!KW25&lt;&gt;1,0,IF(AND($B25&gt;0,INDEX(Kalender!KW$68:KW$77,MAX(1,$B25))&gt;INDEX(Kalender!$B$68:$B$77,MAX(1,$B25))),1,0)+IF(OR(AND($C25&gt;0,INDEX(Kalender!KW$81:KW$110,MAX(1,$C25))&gt;INDEX(Kalender!$B$81:$B$110,MAX(1,$C25))),AND($D25&gt;0,INDEX(Kalender!KW$81:KW$110,MAX(1,$D25))&gt;INDEX(Kalender!$B$81:$B$110,MAX(1,$D25))),AND($E25&gt;0,INDEX(Kalender!KW$81:KW$110,MAX(1,$E25))&gt;INDEX(Kalender!$B$81:$B$110,MAX(1,$E25))),AND($F25&gt;0,INDEX(Kalender!KW$81:KW$110,MAX(1,$F25))&gt;INDEX(Kalender!$B$81:$B$110,MAX(1,$F25)))),2,0))</f>
        <v>0</v>
      </c>
      <c r="KX25" s="5" t="n">
        <f aca="false">IF(Kalender!KX25&lt;&gt;1,0,IF(AND($B25&gt;0,INDEX(Kalender!KX$68:KX$77,MAX(1,$B25))&gt;INDEX(Kalender!$B$68:$B$77,MAX(1,$B25))),1,0)+IF(OR(AND($C25&gt;0,INDEX(Kalender!KX$81:KX$110,MAX(1,$C25))&gt;INDEX(Kalender!$B$81:$B$110,MAX(1,$C25))),AND($D25&gt;0,INDEX(Kalender!KX$81:KX$110,MAX(1,$D25))&gt;INDEX(Kalender!$B$81:$B$110,MAX(1,$D25))),AND($E25&gt;0,INDEX(Kalender!KX$81:KX$110,MAX(1,$E25))&gt;INDEX(Kalender!$B$81:$B$110,MAX(1,$E25))),AND($F25&gt;0,INDEX(Kalender!KX$81:KX$110,MAX(1,$F25))&gt;INDEX(Kalender!$B$81:$B$110,MAX(1,$F25)))),2,0))</f>
        <v>0</v>
      </c>
      <c r="KY25" s="5" t="n">
        <f aca="false">IF(Kalender!KY25&lt;&gt;1,0,IF(AND($B25&gt;0,INDEX(Kalender!KY$68:KY$77,MAX(1,$B25))&gt;INDEX(Kalender!$B$68:$B$77,MAX(1,$B25))),1,0)+IF(OR(AND($C25&gt;0,INDEX(Kalender!KY$81:KY$110,MAX(1,$C25))&gt;INDEX(Kalender!$B$81:$B$110,MAX(1,$C25))),AND($D25&gt;0,INDEX(Kalender!KY$81:KY$110,MAX(1,$D25))&gt;INDEX(Kalender!$B$81:$B$110,MAX(1,$D25))),AND($E25&gt;0,INDEX(Kalender!KY$81:KY$110,MAX(1,$E25))&gt;INDEX(Kalender!$B$81:$B$110,MAX(1,$E25))),AND($F25&gt;0,INDEX(Kalender!KY$81:KY$110,MAX(1,$F25))&gt;INDEX(Kalender!$B$81:$B$110,MAX(1,$F25)))),2,0))</f>
        <v>0</v>
      </c>
      <c r="KZ25" s="5" t="n">
        <f aca="false">IF(Kalender!KZ25&lt;&gt;1,0,IF(AND($B25&gt;0,INDEX(Kalender!KZ$68:KZ$77,MAX(1,$B25))&gt;INDEX(Kalender!$B$68:$B$77,MAX(1,$B25))),1,0)+IF(OR(AND($C25&gt;0,INDEX(Kalender!KZ$81:KZ$110,MAX(1,$C25))&gt;INDEX(Kalender!$B$81:$B$110,MAX(1,$C25))),AND($D25&gt;0,INDEX(Kalender!KZ$81:KZ$110,MAX(1,$D25))&gt;INDEX(Kalender!$B$81:$B$110,MAX(1,$D25))),AND($E25&gt;0,INDEX(Kalender!KZ$81:KZ$110,MAX(1,$E25))&gt;INDEX(Kalender!$B$81:$B$110,MAX(1,$E25))),AND($F25&gt;0,INDEX(Kalender!KZ$81:KZ$110,MAX(1,$F25))&gt;INDEX(Kalender!$B$81:$B$110,MAX(1,$F25)))),2,0))</f>
        <v>0</v>
      </c>
      <c r="LA25" s="5" t="n">
        <f aca="false">IF(Kalender!LA25&lt;&gt;1,0,IF(AND($B25&gt;0,INDEX(Kalender!LA$68:LA$77,MAX(1,$B25))&gt;INDEX(Kalender!$B$68:$B$77,MAX(1,$B25))),1,0)+IF(OR(AND($C25&gt;0,INDEX(Kalender!LA$81:LA$110,MAX(1,$C25))&gt;INDEX(Kalender!$B$81:$B$110,MAX(1,$C25))),AND($D25&gt;0,INDEX(Kalender!LA$81:LA$110,MAX(1,$D25))&gt;INDEX(Kalender!$B$81:$B$110,MAX(1,$D25))),AND($E25&gt;0,INDEX(Kalender!LA$81:LA$110,MAX(1,$E25))&gt;INDEX(Kalender!$B$81:$B$110,MAX(1,$E25))),AND($F25&gt;0,INDEX(Kalender!LA$81:LA$110,MAX(1,$F25))&gt;INDEX(Kalender!$B$81:$B$110,MAX(1,$F25)))),2,0))</f>
        <v>0</v>
      </c>
      <c r="LB25" s="5" t="n">
        <f aca="false">IF(Kalender!LB25&lt;&gt;1,0,IF(AND($B25&gt;0,INDEX(Kalender!LB$68:LB$77,MAX(1,$B25))&gt;INDEX(Kalender!$B$68:$B$77,MAX(1,$B25))),1,0)+IF(OR(AND($C25&gt;0,INDEX(Kalender!LB$81:LB$110,MAX(1,$C25))&gt;INDEX(Kalender!$B$81:$B$110,MAX(1,$C25))),AND($D25&gt;0,INDEX(Kalender!LB$81:LB$110,MAX(1,$D25))&gt;INDEX(Kalender!$B$81:$B$110,MAX(1,$D25))),AND($E25&gt;0,INDEX(Kalender!LB$81:LB$110,MAX(1,$E25))&gt;INDEX(Kalender!$B$81:$B$110,MAX(1,$E25))),AND($F25&gt;0,INDEX(Kalender!LB$81:LB$110,MAX(1,$F25))&gt;INDEX(Kalender!$B$81:$B$110,MAX(1,$F25)))),2,0))</f>
        <v>0</v>
      </c>
      <c r="LC25" s="5" t="n">
        <f aca="false">IF(Kalender!LC25&lt;&gt;1,0,IF(AND($B25&gt;0,INDEX(Kalender!LC$68:LC$77,MAX(1,$B25))&gt;INDEX(Kalender!$B$68:$B$77,MAX(1,$B25))),1,0)+IF(OR(AND($C25&gt;0,INDEX(Kalender!LC$81:LC$110,MAX(1,$C25))&gt;INDEX(Kalender!$B$81:$B$110,MAX(1,$C25))),AND($D25&gt;0,INDEX(Kalender!LC$81:LC$110,MAX(1,$D25))&gt;INDEX(Kalender!$B$81:$B$110,MAX(1,$D25))),AND($E25&gt;0,INDEX(Kalender!LC$81:LC$110,MAX(1,$E25))&gt;INDEX(Kalender!$B$81:$B$110,MAX(1,$E25))),AND($F25&gt;0,INDEX(Kalender!LC$81:LC$110,MAX(1,$F25))&gt;INDEX(Kalender!$B$81:$B$110,MAX(1,$F25)))),2,0))</f>
        <v>0</v>
      </c>
      <c r="LD25" s="5" t="n">
        <f aca="false">IF(Kalender!LD25&lt;&gt;1,0,IF(AND($B25&gt;0,INDEX(Kalender!LD$68:LD$77,MAX(1,$B25))&gt;INDEX(Kalender!$B$68:$B$77,MAX(1,$B25))),1,0)+IF(OR(AND($C25&gt;0,INDEX(Kalender!LD$81:LD$110,MAX(1,$C25))&gt;INDEX(Kalender!$B$81:$B$110,MAX(1,$C25))),AND($D25&gt;0,INDEX(Kalender!LD$81:LD$110,MAX(1,$D25))&gt;INDEX(Kalender!$B$81:$B$110,MAX(1,$D25))),AND($E25&gt;0,INDEX(Kalender!LD$81:LD$110,MAX(1,$E25))&gt;INDEX(Kalender!$B$81:$B$110,MAX(1,$E25))),AND($F25&gt;0,INDEX(Kalender!LD$81:LD$110,MAX(1,$F25))&gt;INDEX(Kalender!$B$81:$B$110,MAX(1,$F25)))),2,0))</f>
        <v>0</v>
      </c>
      <c r="LE25" s="5" t="n">
        <f aca="false">IF(Kalender!LE25&lt;&gt;1,0,IF(AND($B25&gt;0,INDEX(Kalender!LE$68:LE$77,MAX(1,$B25))&gt;INDEX(Kalender!$B$68:$B$77,MAX(1,$B25))),1,0)+IF(OR(AND($C25&gt;0,INDEX(Kalender!LE$81:LE$110,MAX(1,$C25))&gt;INDEX(Kalender!$B$81:$B$110,MAX(1,$C25))),AND($D25&gt;0,INDEX(Kalender!LE$81:LE$110,MAX(1,$D25))&gt;INDEX(Kalender!$B$81:$B$110,MAX(1,$D25))),AND($E25&gt;0,INDEX(Kalender!LE$81:LE$110,MAX(1,$E25))&gt;INDEX(Kalender!$B$81:$B$110,MAX(1,$E25))),AND($F25&gt;0,INDEX(Kalender!LE$81:LE$110,MAX(1,$F25))&gt;INDEX(Kalender!$B$81:$B$110,MAX(1,$F25)))),2,0))</f>
        <v>0</v>
      </c>
      <c r="LF25" s="5" t="n">
        <f aca="false">IF(Kalender!LF25&lt;&gt;1,0,IF(AND($B25&gt;0,INDEX(Kalender!LF$68:LF$77,MAX(1,$B25))&gt;INDEX(Kalender!$B$68:$B$77,MAX(1,$B25))),1,0)+IF(OR(AND($C25&gt;0,INDEX(Kalender!LF$81:LF$110,MAX(1,$C25))&gt;INDEX(Kalender!$B$81:$B$110,MAX(1,$C25))),AND($D25&gt;0,INDEX(Kalender!LF$81:LF$110,MAX(1,$D25))&gt;INDEX(Kalender!$B$81:$B$110,MAX(1,$D25))),AND($E25&gt;0,INDEX(Kalender!LF$81:LF$110,MAX(1,$E25))&gt;INDEX(Kalender!$B$81:$B$110,MAX(1,$E25))),AND($F25&gt;0,INDEX(Kalender!LF$81:LF$110,MAX(1,$F25))&gt;INDEX(Kalender!$B$81:$B$110,MAX(1,$F25)))),2,0))</f>
        <v>0</v>
      </c>
      <c r="LG25" s="5" t="n">
        <f aca="false">IF(Kalender!LG25&lt;&gt;1,0,IF(AND($B25&gt;0,INDEX(Kalender!LG$68:LG$77,MAX(1,$B25))&gt;INDEX(Kalender!$B$68:$B$77,MAX(1,$B25))),1,0)+IF(OR(AND($C25&gt;0,INDEX(Kalender!LG$81:LG$110,MAX(1,$C25))&gt;INDEX(Kalender!$B$81:$B$110,MAX(1,$C25))),AND($D25&gt;0,INDEX(Kalender!LG$81:LG$110,MAX(1,$D25))&gt;INDEX(Kalender!$B$81:$B$110,MAX(1,$D25))),AND($E25&gt;0,INDEX(Kalender!LG$81:LG$110,MAX(1,$E25))&gt;INDEX(Kalender!$B$81:$B$110,MAX(1,$E25))),AND($F25&gt;0,INDEX(Kalender!LG$81:LG$110,MAX(1,$F25))&gt;INDEX(Kalender!$B$81:$B$110,MAX(1,$F25)))),2,0))</f>
        <v>0</v>
      </c>
      <c r="LH25" s="5" t="n">
        <f aca="false">IF(Kalender!LH25&lt;&gt;1,0,IF(AND($B25&gt;0,INDEX(Kalender!LH$68:LH$77,MAX(1,$B25))&gt;INDEX(Kalender!$B$68:$B$77,MAX(1,$B25))),1,0)+IF(OR(AND($C25&gt;0,INDEX(Kalender!LH$81:LH$110,MAX(1,$C25))&gt;INDEX(Kalender!$B$81:$B$110,MAX(1,$C25))),AND($D25&gt;0,INDEX(Kalender!LH$81:LH$110,MAX(1,$D25))&gt;INDEX(Kalender!$B$81:$B$110,MAX(1,$D25))),AND($E25&gt;0,INDEX(Kalender!LH$81:LH$110,MAX(1,$E25))&gt;INDEX(Kalender!$B$81:$B$110,MAX(1,$E25))),AND($F25&gt;0,INDEX(Kalender!LH$81:LH$110,MAX(1,$F25))&gt;INDEX(Kalender!$B$81:$B$110,MAX(1,$F25)))),2,0))</f>
        <v>0</v>
      </c>
      <c r="LI25" s="5" t="n">
        <f aca="false">IF(Kalender!LI25&lt;&gt;1,0,IF(AND($B25&gt;0,INDEX(Kalender!LI$68:LI$77,MAX(1,$B25))&gt;INDEX(Kalender!$B$68:$B$77,MAX(1,$B25))),1,0)+IF(OR(AND($C25&gt;0,INDEX(Kalender!LI$81:LI$110,MAX(1,$C25))&gt;INDEX(Kalender!$B$81:$B$110,MAX(1,$C25))),AND($D25&gt;0,INDEX(Kalender!LI$81:LI$110,MAX(1,$D25))&gt;INDEX(Kalender!$B$81:$B$110,MAX(1,$D25))),AND($E25&gt;0,INDEX(Kalender!LI$81:LI$110,MAX(1,$E25))&gt;INDEX(Kalender!$B$81:$B$110,MAX(1,$E25))),AND($F25&gt;0,INDEX(Kalender!LI$81:LI$110,MAX(1,$F25))&gt;INDEX(Kalender!$B$81:$B$110,MAX(1,$F25)))),2,0))</f>
        <v>0</v>
      </c>
      <c r="LJ25" s="5" t="n">
        <f aca="false">IF(Kalender!LJ25&lt;&gt;1,0,IF(AND($B25&gt;0,INDEX(Kalender!LJ$68:LJ$77,MAX(1,$B25))&gt;INDEX(Kalender!$B$68:$B$77,MAX(1,$B25))),1,0)+IF(OR(AND($C25&gt;0,INDEX(Kalender!LJ$81:LJ$110,MAX(1,$C25))&gt;INDEX(Kalender!$B$81:$B$110,MAX(1,$C25))),AND($D25&gt;0,INDEX(Kalender!LJ$81:LJ$110,MAX(1,$D25))&gt;INDEX(Kalender!$B$81:$B$110,MAX(1,$D25))),AND($E25&gt;0,INDEX(Kalender!LJ$81:LJ$110,MAX(1,$E25))&gt;INDEX(Kalender!$B$81:$B$110,MAX(1,$E25))),AND($F25&gt;0,INDEX(Kalender!LJ$81:LJ$110,MAX(1,$F25))&gt;INDEX(Kalender!$B$81:$B$110,MAX(1,$F25)))),2,0))</f>
        <v>0</v>
      </c>
      <c r="LK25" s="5" t="n">
        <f aca="false">IF(Kalender!LK25&lt;&gt;1,0,IF(AND($B25&gt;0,INDEX(Kalender!LK$68:LK$77,MAX(1,$B25))&gt;INDEX(Kalender!$B$68:$B$77,MAX(1,$B25))),1,0)+IF(OR(AND($C25&gt;0,INDEX(Kalender!LK$81:LK$110,MAX(1,$C25))&gt;INDEX(Kalender!$B$81:$B$110,MAX(1,$C25))),AND($D25&gt;0,INDEX(Kalender!LK$81:LK$110,MAX(1,$D25))&gt;INDEX(Kalender!$B$81:$B$110,MAX(1,$D25))),AND($E25&gt;0,INDEX(Kalender!LK$81:LK$110,MAX(1,$E25))&gt;INDEX(Kalender!$B$81:$B$110,MAX(1,$E25))),AND($F25&gt;0,INDEX(Kalender!LK$81:LK$110,MAX(1,$F25))&gt;INDEX(Kalender!$B$81:$B$110,MAX(1,$F25)))),2,0))</f>
        <v>0</v>
      </c>
      <c r="LL25" s="5" t="n">
        <f aca="false">IF(Kalender!LL25&lt;&gt;1,0,IF(AND($B25&gt;0,INDEX(Kalender!LL$68:LL$77,MAX(1,$B25))&gt;INDEX(Kalender!$B$68:$B$77,MAX(1,$B25))),1,0)+IF(OR(AND($C25&gt;0,INDEX(Kalender!LL$81:LL$110,MAX(1,$C25))&gt;INDEX(Kalender!$B$81:$B$110,MAX(1,$C25))),AND($D25&gt;0,INDEX(Kalender!LL$81:LL$110,MAX(1,$D25))&gt;INDEX(Kalender!$B$81:$B$110,MAX(1,$D25))),AND($E25&gt;0,INDEX(Kalender!LL$81:LL$110,MAX(1,$E25))&gt;INDEX(Kalender!$B$81:$B$110,MAX(1,$E25))),AND($F25&gt;0,INDEX(Kalender!LL$81:LL$110,MAX(1,$F25))&gt;INDEX(Kalender!$B$81:$B$110,MAX(1,$F25)))),2,0))</f>
        <v>0</v>
      </c>
      <c r="LM25" s="5" t="n">
        <f aca="false">IF(Kalender!LM25&lt;&gt;1,0,IF(AND($B25&gt;0,INDEX(Kalender!LM$68:LM$77,MAX(1,$B25))&gt;INDEX(Kalender!$B$68:$B$77,MAX(1,$B25))),1,0)+IF(OR(AND($C25&gt;0,INDEX(Kalender!LM$81:LM$110,MAX(1,$C25))&gt;INDEX(Kalender!$B$81:$B$110,MAX(1,$C25))),AND($D25&gt;0,INDEX(Kalender!LM$81:LM$110,MAX(1,$D25))&gt;INDEX(Kalender!$B$81:$B$110,MAX(1,$D25))),AND($E25&gt;0,INDEX(Kalender!LM$81:LM$110,MAX(1,$E25))&gt;INDEX(Kalender!$B$81:$B$110,MAX(1,$E25))),AND($F25&gt;0,INDEX(Kalender!LM$81:LM$110,MAX(1,$F25))&gt;INDEX(Kalender!$B$81:$B$110,MAX(1,$F25)))),2,0))</f>
        <v>0</v>
      </c>
      <c r="LN25" s="5" t="n">
        <f aca="false">IF(Kalender!LN25&lt;&gt;1,0,IF(AND($B25&gt;0,INDEX(Kalender!LN$68:LN$77,MAX(1,$B25))&gt;INDEX(Kalender!$B$68:$B$77,MAX(1,$B25))),1,0)+IF(OR(AND($C25&gt;0,INDEX(Kalender!LN$81:LN$110,MAX(1,$C25))&gt;INDEX(Kalender!$B$81:$B$110,MAX(1,$C25))),AND($D25&gt;0,INDEX(Kalender!LN$81:LN$110,MAX(1,$D25))&gt;INDEX(Kalender!$B$81:$B$110,MAX(1,$D25))),AND($E25&gt;0,INDEX(Kalender!LN$81:LN$110,MAX(1,$E25))&gt;INDEX(Kalender!$B$81:$B$110,MAX(1,$E25))),AND($F25&gt;0,INDEX(Kalender!LN$81:LN$110,MAX(1,$F25))&gt;INDEX(Kalender!$B$81:$B$110,MAX(1,$F25)))),2,0))</f>
        <v>0</v>
      </c>
      <c r="LO25" s="5" t="n">
        <f aca="false">IF(Kalender!LO25&lt;&gt;1,0,IF(AND($B25&gt;0,INDEX(Kalender!LO$68:LO$77,MAX(1,$B25))&gt;INDEX(Kalender!$B$68:$B$77,MAX(1,$B25))),1,0)+IF(OR(AND($C25&gt;0,INDEX(Kalender!LO$81:LO$110,MAX(1,$C25))&gt;INDEX(Kalender!$B$81:$B$110,MAX(1,$C25))),AND($D25&gt;0,INDEX(Kalender!LO$81:LO$110,MAX(1,$D25))&gt;INDEX(Kalender!$B$81:$B$110,MAX(1,$D25))),AND($E25&gt;0,INDEX(Kalender!LO$81:LO$110,MAX(1,$E25))&gt;INDEX(Kalender!$B$81:$B$110,MAX(1,$E25))),AND($F25&gt;0,INDEX(Kalender!LO$81:LO$110,MAX(1,$F25))&gt;INDEX(Kalender!$B$81:$B$110,MAX(1,$F25)))),2,0))</f>
        <v>0</v>
      </c>
      <c r="LP25" s="5" t="n">
        <f aca="false">IF(Kalender!LP25&lt;&gt;1,0,IF(AND($B25&gt;0,INDEX(Kalender!LP$68:LP$77,MAX(1,$B25))&gt;INDEX(Kalender!$B$68:$B$77,MAX(1,$B25))),1,0)+IF(OR(AND($C25&gt;0,INDEX(Kalender!LP$81:LP$110,MAX(1,$C25))&gt;INDEX(Kalender!$B$81:$B$110,MAX(1,$C25))),AND($D25&gt;0,INDEX(Kalender!LP$81:LP$110,MAX(1,$D25))&gt;INDEX(Kalender!$B$81:$B$110,MAX(1,$D25))),AND($E25&gt;0,INDEX(Kalender!LP$81:LP$110,MAX(1,$E25))&gt;INDEX(Kalender!$B$81:$B$110,MAX(1,$E25))),AND($F25&gt;0,INDEX(Kalender!LP$81:LP$110,MAX(1,$F25))&gt;INDEX(Kalender!$B$81:$B$110,MAX(1,$F25)))),2,0))</f>
        <v>0</v>
      </c>
      <c r="LQ25" s="5" t="n">
        <f aca="false">IF(Kalender!LQ25&lt;&gt;1,0,IF(AND($B25&gt;0,INDEX(Kalender!LQ$68:LQ$77,MAX(1,$B25))&gt;INDEX(Kalender!$B$68:$B$77,MAX(1,$B25))),1,0)+IF(OR(AND($C25&gt;0,INDEX(Kalender!LQ$81:LQ$110,MAX(1,$C25))&gt;INDEX(Kalender!$B$81:$B$110,MAX(1,$C25))),AND($D25&gt;0,INDEX(Kalender!LQ$81:LQ$110,MAX(1,$D25))&gt;INDEX(Kalender!$B$81:$B$110,MAX(1,$D25))),AND($E25&gt;0,INDEX(Kalender!LQ$81:LQ$110,MAX(1,$E25))&gt;INDEX(Kalender!$B$81:$B$110,MAX(1,$E25))),AND($F25&gt;0,INDEX(Kalender!LQ$81:LQ$110,MAX(1,$F25))&gt;INDEX(Kalender!$B$81:$B$110,MAX(1,$F25)))),2,0))</f>
        <v>0</v>
      </c>
      <c r="LR25" s="5" t="n">
        <f aca="false">IF(Kalender!LR25&lt;&gt;1,0,IF(AND($B25&gt;0,INDEX(Kalender!LR$68:LR$77,MAX(1,$B25))&gt;INDEX(Kalender!$B$68:$B$77,MAX(1,$B25))),1,0)+IF(OR(AND($C25&gt;0,INDEX(Kalender!LR$81:LR$110,MAX(1,$C25))&gt;INDEX(Kalender!$B$81:$B$110,MAX(1,$C25))),AND($D25&gt;0,INDEX(Kalender!LR$81:LR$110,MAX(1,$D25))&gt;INDEX(Kalender!$B$81:$B$110,MAX(1,$D25))),AND($E25&gt;0,INDEX(Kalender!LR$81:LR$110,MAX(1,$E25))&gt;INDEX(Kalender!$B$81:$B$110,MAX(1,$E25))),AND($F25&gt;0,INDEX(Kalender!LR$81:LR$110,MAX(1,$F25))&gt;INDEX(Kalender!$B$81:$B$110,MAX(1,$F25)))),2,0))</f>
        <v>0</v>
      </c>
      <c r="LS25" s="5" t="n">
        <f aca="false">IF(Kalender!LS25&lt;&gt;1,0,IF(AND($B25&gt;0,INDEX(Kalender!LS$68:LS$77,MAX(1,$B25))&gt;INDEX(Kalender!$B$68:$B$77,MAX(1,$B25))),1,0)+IF(OR(AND($C25&gt;0,INDEX(Kalender!LS$81:LS$110,MAX(1,$C25))&gt;INDEX(Kalender!$B$81:$B$110,MAX(1,$C25))),AND($D25&gt;0,INDEX(Kalender!LS$81:LS$110,MAX(1,$D25))&gt;INDEX(Kalender!$B$81:$B$110,MAX(1,$D25))),AND($E25&gt;0,INDEX(Kalender!LS$81:LS$110,MAX(1,$E25))&gt;INDEX(Kalender!$B$81:$B$110,MAX(1,$E25))),AND($F25&gt;0,INDEX(Kalender!LS$81:LS$110,MAX(1,$F25))&gt;INDEX(Kalender!$B$81:$B$110,MAX(1,$F25)))),2,0))</f>
        <v>0</v>
      </c>
      <c r="LT25" s="5" t="n">
        <f aca="false">IF(Kalender!LT25&lt;&gt;1,0,IF(AND($B25&gt;0,INDEX(Kalender!LT$68:LT$77,MAX(1,$B25))&gt;INDEX(Kalender!$B$68:$B$77,MAX(1,$B25))),1,0)+IF(OR(AND($C25&gt;0,INDEX(Kalender!LT$81:LT$110,MAX(1,$C25))&gt;INDEX(Kalender!$B$81:$B$110,MAX(1,$C25))),AND($D25&gt;0,INDEX(Kalender!LT$81:LT$110,MAX(1,$D25))&gt;INDEX(Kalender!$B$81:$B$110,MAX(1,$D25))),AND($E25&gt;0,INDEX(Kalender!LT$81:LT$110,MAX(1,$E25))&gt;INDEX(Kalender!$B$81:$B$110,MAX(1,$E25))),AND($F25&gt;0,INDEX(Kalender!LT$81:LT$110,MAX(1,$F25))&gt;INDEX(Kalender!$B$81:$B$110,MAX(1,$F25)))),2,0))</f>
        <v>0</v>
      </c>
      <c r="LU25" s="5" t="n">
        <f aca="false">IF(Kalender!LU25&lt;&gt;1,0,IF(AND($B25&gt;0,INDEX(Kalender!LU$68:LU$77,MAX(1,$B25))&gt;INDEX(Kalender!$B$68:$B$77,MAX(1,$B25))),1,0)+IF(OR(AND($C25&gt;0,INDEX(Kalender!LU$81:LU$110,MAX(1,$C25))&gt;INDEX(Kalender!$B$81:$B$110,MAX(1,$C25))),AND($D25&gt;0,INDEX(Kalender!LU$81:LU$110,MAX(1,$D25))&gt;INDEX(Kalender!$B$81:$B$110,MAX(1,$D25))),AND($E25&gt;0,INDEX(Kalender!LU$81:LU$110,MAX(1,$E25))&gt;INDEX(Kalender!$B$81:$B$110,MAX(1,$E25))),AND($F25&gt;0,INDEX(Kalender!LU$81:LU$110,MAX(1,$F25))&gt;INDEX(Kalender!$B$81:$B$110,MAX(1,$F25)))),2,0))</f>
        <v>0</v>
      </c>
      <c r="LV25" s="5" t="n">
        <f aca="false">IF(Kalender!LV25&lt;&gt;1,0,IF(AND($B25&gt;0,INDEX(Kalender!LV$68:LV$77,MAX(1,$B25))&gt;INDEX(Kalender!$B$68:$B$77,MAX(1,$B25))),1,0)+IF(OR(AND($C25&gt;0,INDEX(Kalender!LV$81:LV$110,MAX(1,$C25))&gt;INDEX(Kalender!$B$81:$B$110,MAX(1,$C25))),AND($D25&gt;0,INDEX(Kalender!LV$81:LV$110,MAX(1,$D25))&gt;INDEX(Kalender!$B$81:$B$110,MAX(1,$D25))),AND($E25&gt;0,INDEX(Kalender!LV$81:LV$110,MAX(1,$E25))&gt;INDEX(Kalender!$B$81:$B$110,MAX(1,$E25))),AND($F25&gt;0,INDEX(Kalender!LV$81:LV$110,MAX(1,$F25))&gt;INDEX(Kalender!$B$81:$B$110,MAX(1,$F25)))),2,0))</f>
        <v>0</v>
      </c>
      <c r="LW25" s="5" t="n">
        <f aca="false">IF(Kalender!LW25&lt;&gt;1,0,IF(AND($B25&gt;0,INDEX(Kalender!LW$68:LW$77,MAX(1,$B25))&gt;INDEX(Kalender!$B$68:$B$77,MAX(1,$B25))),1,0)+IF(OR(AND($C25&gt;0,INDEX(Kalender!LW$81:LW$110,MAX(1,$C25))&gt;INDEX(Kalender!$B$81:$B$110,MAX(1,$C25))),AND($D25&gt;0,INDEX(Kalender!LW$81:LW$110,MAX(1,$D25))&gt;INDEX(Kalender!$B$81:$B$110,MAX(1,$D25))),AND($E25&gt;0,INDEX(Kalender!LW$81:LW$110,MAX(1,$E25))&gt;INDEX(Kalender!$B$81:$B$110,MAX(1,$E25))),AND($F25&gt;0,INDEX(Kalender!LW$81:LW$110,MAX(1,$F25))&gt;INDEX(Kalender!$B$81:$B$110,MAX(1,$F25)))),2,0))</f>
        <v>0</v>
      </c>
      <c r="LX25" s="5" t="n">
        <f aca="false">IF(Kalender!LX25&lt;&gt;1,0,IF(AND($B25&gt;0,INDEX(Kalender!LX$68:LX$77,MAX(1,$B25))&gt;INDEX(Kalender!$B$68:$B$77,MAX(1,$B25))),1,0)+IF(OR(AND($C25&gt;0,INDEX(Kalender!LX$81:LX$110,MAX(1,$C25))&gt;INDEX(Kalender!$B$81:$B$110,MAX(1,$C25))),AND($D25&gt;0,INDEX(Kalender!LX$81:LX$110,MAX(1,$D25))&gt;INDEX(Kalender!$B$81:$B$110,MAX(1,$D25))),AND($E25&gt;0,INDEX(Kalender!LX$81:LX$110,MAX(1,$E25))&gt;INDEX(Kalender!$B$81:$B$110,MAX(1,$E25))),AND($F25&gt;0,INDEX(Kalender!LX$81:LX$110,MAX(1,$F25))&gt;INDEX(Kalender!$B$81:$B$110,MAX(1,$F25)))),2,0))</f>
        <v>0</v>
      </c>
      <c r="LY25" s="5" t="n">
        <f aca="false">IF(Kalender!LY25&lt;&gt;1,0,IF(AND($B25&gt;0,INDEX(Kalender!LY$68:LY$77,MAX(1,$B25))&gt;INDEX(Kalender!$B$68:$B$77,MAX(1,$B25))),1,0)+IF(OR(AND($C25&gt;0,INDEX(Kalender!LY$81:LY$110,MAX(1,$C25))&gt;INDEX(Kalender!$B$81:$B$110,MAX(1,$C25))),AND($D25&gt;0,INDEX(Kalender!LY$81:LY$110,MAX(1,$D25))&gt;INDEX(Kalender!$B$81:$B$110,MAX(1,$D25))),AND($E25&gt;0,INDEX(Kalender!LY$81:LY$110,MAX(1,$E25))&gt;INDEX(Kalender!$B$81:$B$110,MAX(1,$E25))),AND($F25&gt;0,INDEX(Kalender!LY$81:LY$110,MAX(1,$F25))&gt;INDEX(Kalender!$B$81:$B$110,MAX(1,$F25)))),2,0))</f>
        <v>0</v>
      </c>
      <c r="LZ25" s="5" t="n">
        <f aca="false">IF(Kalender!LZ25&lt;&gt;1,0,IF(AND($B25&gt;0,INDEX(Kalender!LZ$68:LZ$77,MAX(1,$B25))&gt;INDEX(Kalender!$B$68:$B$77,MAX(1,$B25))),1,0)+IF(OR(AND($C25&gt;0,INDEX(Kalender!LZ$81:LZ$110,MAX(1,$C25))&gt;INDEX(Kalender!$B$81:$B$110,MAX(1,$C25))),AND($D25&gt;0,INDEX(Kalender!LZ$81:LZ$110,MAX(1,$D25))&gt;INDEX(Kalender!$B$81:$B$110,MAX(1,$D25))),AND($E25&gt;0,INDEX(Kalender!LZ$81:LZ$110,MAX(1,$E25))&gt;INDEX(Kalender!$B$81:$B$110,MAX(1,$E25))),AND($F25&gt;0,INDEX(Kalender!LZ$81:LZ$110,MAX(1,$F25))&gt;INDEX(Kalender!$B$81:$B$110,MAX(1,$F25)))),2,0))</f>
        <v>0</v>
      </c>
      <c r="MA25" s="5" t="n">
        <f aca="false">IF(Kalender!MA25&lt;&gt;1,0,IF(AND($B25&gt;0,INDEX(Kalender!MA$68:MA$77,MAX(1,$B25))&gt;INDEX(Kalender!$B$68:$B$77,MAX(1,$B25))),1,0)+IF(OR(AND($C25&gt;0,INDEX(Kalender!MA$81:MA$110,MAX(1,$C25))&gt;INDEX(Kalender!$B$81:$B$110,MAX(1,$C25))),AND($D25&gt;0,INDEX(Kalender!MA$81:MA$110,MAX(1,$D25))&gt;INDEX(Kalender!$B$81:$B$110,MAX(1,$D25))),AND($E25&gt;0,INDEX(Kalender!MA$81:MA$110,MAX(1,$E25))&gt;INDEX(Kalender!$B$81:$B$110,MAX(1,$E25))),AND($F25&gt;0,INDEX(Kalender!MA$81:MA$110,MAX(1,$F25))&gt;INDEX(Kalender!$B$81:$B$110,MAX(1,$F25)))),2,0))</f>
        <v>0</v>
      </c>
      <c r="MB25" s="5" t="n">
        <f aca="false">IF(Kalender!MB25&lt;&gt;1,0,IF(AND($B25&gt;0,INDEX(Kalender!MB$68:MB$77,MAX(1,$B25))&gt;INDEX(Kalender!$B$68:$B$77,MAX(1,$B25))),1,0)+IF(OR(AND($C25&gt;0,INDEX(Kalender!MB$81:MB$110,MAX(1,$C25))&gt;INDEX(Kalender!$B$81:$B$110,MAX(1,$C25))),AND($D25&gt;0,INDEX(Kalender!MB$81:MB$110,MAX(1,$D25))&gt;INDEX(Kalender!$B$81:$B$110,MAX(1,$D25))),AND($E25&gt;0,INDEX(Kalender!MB$81:MB$110,MAX(1,$E25))&gt;INDEX(Kalender!$B$81:$B$110,MAX(1,$E25))),AND($F25&gt;0,INDEX(Kalender!MB$81:MB$110,MAX(1,$F25))&gt;INDEX(Kalender!$B$81:$B$110,MAX(1,$F25)))),2,0))</f>
        <v>0</v>
      </c>
      <c r="MC25" s="5" t="n">
        <f aca="false">IF(Kalender!MC25&lt;&gt;1,0,IF(AND($B25&gt;0,INDEX(Kalender!MC$68:MC$77,MAX(1,$B25))&gt;INDEX(Kalender!$B$68:$B$77,MAX(1,$B25))),1,0)+IF(OR(AND($C25&gt;0,INDEX(Kalender!MC$81:MC$110,MAX(1,$C25))&gt;INDEX(Kalender!$B$81:$B$110,MAX(1,$C25))),AND($D25&gt;0,INDEX(Kalender!MC$81:MC$110,MAX(1,$D25))&gt;INDEX(Kalender!$B$81:$B$110,MAX(1,$D25))),AND($E25&gt;0,INDEX(Kalender!MC$81:MC$110,MAX(1,$E25))&gt;INDEX(Kalender!$B$81:$B$110,MAX(1,$E25))),AND($F25&gt;0,INDEX(Kalender!MC$81:MC$110,MAX(1,$F25))&gt;INDEX(Kalender!$B$81:$B$110,MAX(1,$F25)))),2,0))</f>
        <v>0</v>
      </c>
      <c r="MD25" s="5" t="n">
        <f aca="false">IF(Kalender!MD25&lt;&gt;1,0,IF(AND($B25&gt;0,INDEX(Kalender!MD$68:MD$77,MAX(1,$B25))&gt;INDEX(Kalender!$B$68:$B$77,MAX(1,$B25))),1,0)+IF(OR(AND($C25&gt;0,INDEX(Kalender!MD$81:MD$110,MAX(1,$C25))&gt;INDEX(Kalender!$B$81:$B$110,MAX(1,$C25))),AND($D25&gt;0,INDEX(Kalender!MD$81:MD$110,MAX(1,$D25))&gt;INDEX(Kalender!$B$81:$B$110,MAX(1,$D25))),AND($E25&gt;0,INDEX(Kalender!MD$81:MD$110,MAX(1,$E25))&gt;INDEX(Kalender!$B$81:$B$110,MAX(1,$E25))),AND($F25&gt;0,INDEX(Kalender!MD$81:MD$110,MAX(1,$F25))&gt;INDEX(Kalender!$B$81:$B$110,MAX(1,$F25)))),2,0))</f>
        <v>0</v>
      </c>
      <c r="ME25" s="5" t="n">
        <f aca="false">IF(Kalender!ME25&lt;&gt;1,0,IF(AND($B25&gt;0,INDEX(Kalender!ME$68:ME$77,MAX(1,$B25))&gt;INDEX(Kalender!$B$68:$B$77,MAX(1,$B25))),1,0)+IF(OR(AND($C25&gt;0,INDEX(Kalender!ME$81:ME$110,MAX(1,$C25))&gt;INDEX(Kalender!$B$81:$B$110,MAX(1,$C25))),AND($D25&gt;0,INDEX(Kalender!ME$81:ME$110,MAX(1,$D25))&gt;INDEX(Kalender!$B$81:$B$110,MAX(1,$D25))),AND($E25&gt;0,INDEX(Kalender!ME$81:ME$110,MAX(1,$E25))&gt;INDEX(Kalender!$B$81:$B$110,MAX(1,$E25))),AND($F25&gt;0,INDEX(Kalender!ME$81:ME$110,MAX(1,$F25))&gt;INDEX(Kalender!$B$81:$B$110,MAX(1,$F25)))),2,0))</f>
        <v>0</v>
      </c>
      <c r="MF25" s="5" t="n">
        <f aca="false">IF(Kalender!MF25&lt;&gt;1,0,IF(AND($B25&gt;0,INDEX(Kalender!MF$68:MF$77,MAX(1,$B25))&gt;INDEX(Kalender!$B$68:$B$77,MAX(1,$B25))),1,0)+IF(OR(AND($C25&gt;0,INDEX(Kalender!MF$81:MF$110,MAX(1,$C25))&gt;INDEX(Kalender!$B$81:$B$110,MAX(1,$C25))),AND($D25&gt;0,INDEX(Kalender!MF$81:MF$110,MAX(1,$D25))&gt;INDEX(Kalender!$B$81:$B$110,MAX(1,$D25))),AND($E25&gt;0,INDEX(Kalender!MF$81:MF$110,MAX(1,$E25))&gt;INDEX(Kalender!$B$81:$B$110,MAX(1,$E25))),AND($F25&gt;0,INDEX(Kalender!MF$81:MF$110,MAX(1,$F25))&gt;INDEX(Kalender!$B$81:$B$110,MAX(1,$F25)))),2,0))</f>
        <v>0</v>
      </c>
      <c r="MG25" s="5" t="n">
        <f aca="false">IF(Kalender!MG25&lt;&gt;1,0,IF(AND($B25&gt;0,INDEX(Kalender!MG$68:MG$77,MAX(1,$B25))&gt;INDEX(Kalender!$B$68:$B$77,MAX(1,$B25))),1,0)+IF(OR(AND($C25&gt;0,INDEX(Kalender!MG$81:MG$110,MAX(1,$C25))&gt;INDEX(Kalender!$B$81:$B$110,MAX(1,$C25))),AND($D25&gt;0,INDEX(Kalender!MG$81:MG$110,MAX(1,$D25))&gt;INDEX(Kalender!$B$81:$B$110,MAX(1,$D25))),AND($E25&gt;0,INDEX(Kalender!MG$81:MG$110,MAX(1,$E25))&gt;INDEX(Kalender!$B$81:$B$110,MAX(1,$E25))),AND($F25&gt;0,INDEX(Kalender!MG$81:MG$110,MAX(1,$F25))&gt;INDEX(Kalender!$B$81:$B$110,MAX(1,$F25)))),2,0))</f>
        <v>0</v>
      </c>
      <c r="MH25" s="5" t="n">
        <f aca="false">IF(Kalender!MH25&lt;&gt;1,0,IF(AND($B25&gt;0,INDEX(Kalender!MH$68:MH$77,MAX(1,$B25))&gt;INDEX(Kalender!$B$68:$B$77,MAX(1,$B25))),1,0)+IF(OR(AND($C25&gt;0,INDEX(Kalender!MH$81:MH$110,MAX(1,$C25))&gt;INDEX(Kalender!$B$81:$B$110,MAX(1,$C25))),AND($D25&gt;0,INDEX(Kalender!MH$81:MH$110,MAX(1,$D25))&gt;INDEX(Kalender!$B$81:$B$110,MAX(1,$D25))),AND($E25&gt;0,INDEX(Kalender!MH$81:MH$110,MAX(1,$E25))&gt;INDEX(Kalender!$B$81:$B$110,MAX(1,$E25))),AND($F25&gt;0,INDEX(Kalender!MH$81:MH$110,MAX(1,$F25))&gt;INDEX(Kalender!$B$81:$B$110,MAX(1,$F25)))),2,0))</f>
        <v>0</v>
      </c>
      <c r="MI25" s="5" t="n">
        <f aca="false">IF(Kalender!MI25&lt;&gt;1,0,IF(AND($B25&gt;0,INDEX(Kalender!MI$68:MI$77,MAX(1,$B25))&gt;INDEX(Kalender!$B$68:$B$77,MAX(1,$B25))),1,0)+IF(OR(AND($C25&gt;0,INDEX(Kalender!MI$81:MI$110,MAX(1,$C25))&gt;INDEX(Kalender!$B$81:$B$110,MAX(1,$C25))),AND($D25&gt;0,INDEX(Kalender!MI$81:MI$110,MAX(1,$D25))&gt;INDEX(Kalender!$B$81:$B$110,MAX(1,$D25))),AND($E25&gt;0,INDEX(Kalender!MI$81:MI$110,MAX(1,$E25))&gt;INDEX(Kalender!$B$81:$B$110,MAX(1,$E25))),AND($F25&gt;0,INDEX(Kalender!MI$81:MI$110,MAX(1,$F25))&gt;INDEX(Kalender!$B$81:$B$110,MAX(1,$F25)))),2,0))</f>
        <v>0</v>
      </c>
      <c r="MJ25" s="5" t="n">
        <f aca="false">IF(Kalender!MJ25&lt;&gt;1,0,IF(AND($B25&gt;0,INDEX(Kalender!MJ$68:MJ$77,MAX(1,$B25))&gt;INDEX(Kalender!$B$68:$B$77,MAX(1,$B25))),1,0)+IF(OR(AND($C25&gt;0,INDEX(Kalender!MJ$81:MJ$110,MAX(1,$C25))&gt;INDEX(Kalender!$B$81:$B$110,MAX(1,$C25))),AND($D25&gt;0,INDEX(Kalender!MJ$81:MJ$110,MAX(1,$D25))&gt;INDEX(Kalender!$B$81:$B$110,MAX(1,$D25))),AND($E25&gt;0,INDEX(Kalender!MJ$81:MJ$110,MAX(1,$E25))&gt;INDEX(Kalender!$B$81:$B$110,MAX(1,$E25))),AND($F25&gt;0,INDEX(Kalender!MJ$81:MJ$110,MAX(1,$F25))&gt;INDEX(Kalender!$B$81:$B$110,MAX(1,$F25)))),2,0))</f>
        <v>0</v>
      </c>
      <c r="MK25" s="5" t="n">
        <f aca="false">IF(Kalender!MK25&lt;&gt;1,0,IF(AND($B25&gt;0,INDEX(Kalender!MK$68:MK$77,MAX(1,$B25))&gt;INDEX(Kalender!$B$68:$B$77,MAX(1,$B25))),1,0)+IF(OR(AND($C25&gt;0,INDEX(Kalender!MK$81:MK$110,MAX(1,$C25))&gt;INDEX(Kalender!$B$81:$B$110,MAX(1,$C25))),AND($D25&gt;0,INDEX(Kalender!MK$81:MK$110,MAX(1,$D25))&gt;INDEX(Kalender!$B$81:$B$110,MAX(1,$D25))),AND($E25&gt;0,INDEX(Kalender!MK$81:MK$110,MAX(1,$E25))&gt;INDEX(Kalender!$B$81:$B$110,MAX(1,$E25))),AND($F25&gt;0,INDEX(Kalender!MK$81:MK$110,MAX(1,$F25))&gt;INDEX(Kalender!$B$81:$B$110,MAX(1,$F25)))),2,0))</f>
        <v>0</v>
      </c>
      <c r="ML25" s="5" t="n">
        <f aca="false">IF(Kalender!ML25&lt;&gt;1,0,IF(AND($B25&gt;0,INDEX(Kalender!ML$68:ML$77,MAX(1,$B25))&gt;INDEX(Kalender!$B$68:$B$77,MAX(1,$B25))),1,0)+IF(OR(AND($C25&gt;0,INDEX(Kalender!ML$81:ML$110,MAX(1,$C25))&gt;INDEX(Kalender!$B$81:$B$110,MAX(1,$C25))),AND($D25&gt;0,INDEX(Kalender!ML$81:ML$110,MAX(1,$D25))&gt;INDEX(Kalender!$B$81:$B$110,MAX(1,$D25))),AND($E25&gt;0,INDEX(Kalender!ML$81:ML$110,MAX(1,$E25))&gt;INDEX(Kalender!$B$81:$B$110,MAX(1,$E25))),AND($F25&gt;0,INDEX(Kalender!ML$81:ML$110,MAX(1,$F25))&gt;INDEX(Kalender!$B$81:$B$110,MAX(1,$F25)))),2,0))</f>
        <v>0</v>
      </c>
      <c r="MM25" s="5" t="n">
        <f aca="false">IF(Kalender!MM25&lt;&gt;1,0,IF(AND($B25&gt;0,INDEX(Kalender!MM$68:MM$77,MAX(1,$B25))&gt;INDEX(Kalender!$B$68:$B$77,MAX(1,$B25))),1,0)+IF(OR(AND($C25&gt;0,INDEX(Kalender!MM$81:MM$110,MAX(1,$C25))&gt;INDEX(Kalender!$B$81:$B$110,MAX(1,$C25))),AND($D25&gt;0,INDEX(Kalender!MM$81:MM$110,MAX(1,$D25))&gt;INDEX(Kalender!$B$81:$B$110,MAX(1,$D25))),AND($E25&gt;0,INDEX(Kalender!MM$81:MM$110,MAX(1,$E25))&gt;INDEX(Kalender!$B$81:$B$110,MAX(1,$E25))),AND($F25&gt;0,INDEX(Kalender!MM$81:MM$110,MAX(1,$F25))&gt;INDEX(Kalender!$B$81:$B$110,MAX(1,$F25)))),2,0))</f>
        <v>0</v>
      </c>
      <c r="MN25" s="5" t="n">
        <f aca="false">IF(Kalender!MN25&lt;&gt;1,0,IF(AND($B25&gt;0,INDEX(Kalender!MN$68:MN$77,MAX(1,$B25))&gt;INDEX(Kalender!$B$68:$B$77,MAX(1,$B25))),1,0)+IF(OR(AND($C25&gt;0,INDEX(Kalender!MN$81:MN$110,MAX(1,$C25))&gt;INDEX(Kalender!$B$81:$B$110,MAX(1,$C25))),AND($D25&gt;0,INDEX(Kalender!MN$81:MN$110,MAX(1,$D25))&gt;INDEX(Kalender!$B$81:$B$110,MAX(1,$D25))),AND($E25&gt;0,INDEX(Kalender!MN$81:MN$110,MAX(1,$E25))&gt;INDEX(Kalender!$B$81:$B$110,MAX(1,$E25))),AND($F25&gt;0,INDEX(Kalender!MN$81:MN$110,MAX(1,$F25))&gt;INDEX(Kalender!$B$81:$B$110,MAX(1,$F25)))),2,0))</f>
        <v>0</v>
      </c>
      <c r="MO25" s="5" t="n">
        <f aca="false">IF(Kalender!MO25&lt;&gt;1,0,IF(AND($B25&gt;0,INDEX(Kalender!MO$68:MO$77,MAX(1,$B25))&gt;INDEX(Kalender!$B$68:$B$77,MAX(1,$B25))),1,0)+IF(OR(AND($C25&gt;0,INDEX(Kalender!MO$81:MO$110,MAX(1,$C25))&gt;INDEX(Kalender!$B$81:$B$110,MAX(1,$C25))),AND($D25&gt;0,INDEX(Kalender!MO$81:MO$110,MAX(1,$D25))&gt;INDEX(Kalender!$B$81:$B$110,MAX(1,$D25))),AND($E25&gt;0,INDEX(Kalender!MO$81:MO$110,MAX(1,$E25))&gt;INDEX(Kalender!$B$81:$B$110,MAX(1,$E25))),AND($F25&gt;0,INDEX(Kalender!MO$81:MO$110,MAX(1,$F25))&gt;INDEX(Kalender!$B$81:$B$110,MAX(1,$F25)))),2,0))</f>
        <v>0</v>
      </c>
      <c r="MP25" s="5" t="n">
        <f aca="false">IF(Kalender!MP25&lt;&gt;1,0,IF(AND($B25&gt;0,INDEX(Kalender!MP$68:MP$77,MAX(1,$B25))&gt;INDEX(Kalender!$B$68:$B$77,MAX(1,$B25))),1,0)+IF(OR(AND($C25&gt;0,INDEX(Kalender!MP$81:MP$110,MAX(1,$C25))&gt;INDEX(Kalender!$B$81:$B$110,MAX(1,$C25))),AND($D25&gt;0,INDEX(Kalender!MP$81:MP$110,MAX(1,$D25))&gt;INDEX(Kalender!$B$81:$B$110,MAX(1,$D25))),AND($E25&gt;0,INDEX(Kalender!MP$81:MP$110,MAX(1,$E25))&gt;INDEX(Kalender!$B$81:$B$110,MAX(1,$E25))),AND($F25&gt;0,INDEX(Kalender!MP$81:MP$110,MAX(1,$F25))&gt;INDEX(Kalender!$B$81:$B$110,MAX(1,$F25)))),2,0))</f>
        <v>0</v>
      </c>
      <c r="MQ25" s="5" t="n">
        <f aca="false">IF(Kalender!MQ25&lt;&gt;1,0,IF(AND($B25&gt;0,INDEX(Kalender!MQ$68:MQ$77,MAX(1,$B25))&gt;INDEX(Kalender!$B$68:$B$77,MAX(1,$B25))),1,0)+IF(OR(AND($C25&gt;0,INDEX(Kalender!MQ$81:MQ$110,MAX(1,$C25))&gt;INDEX(Kalender!$B$81:$B$110,MAX(1,$C25))),AND($D25&gt;0,INDEX(Kalender!MQ$81:MQ$110,MAX(1,$D25))&gt;INDEX(Kalender!$B$81:$B$110,MAX(1,$D25))),AND($E25&gt;0,INDEX(Kalender!MQ$81:MQ$110,MAX(1,$E25))&gt;INDEX(Kalender!$B$81:$B$110,MAX(1,$E25))),AND($F25&gt;0,INDEX(Kalender!MQ$81:MQ$110,MAX(1,$F25))&gt;INDEX(Kalender!$B$81:$B$110,MAX(1,$F25)))),2,0))</f>
        <v>0</v>
      </c>
      <c r="MR25" s="5" t="n">
        <f aca="false">IF(Kalender!MR25&lt;&gt;1,0,IF(AND($B25&gt;0,INDEX(Kalender!MR$68:MR$77,MAX(1,$B25))&gt;INDEX(Kalender!$B$68:$B$77,MAX(1,$B25))),1,0)+IF(OR(AND($C25&gt;0,INDEX(Kalender!MR$81:MR$110,MAX(1,$C25))&gt;INDEX(Kalender!$B$81:$B$110,MAX(1,$C25))),AND($D25&gt;0,INDEX(Kalender!MR$81:MR$110,MAX(1,$D25))&gt;INDEX(Kalender!$B$81:$B$110,MAX(1,$D25))),AND($E25&gt;0,INDEX(Kalender!MR$81:MR$110,MAX(1,$E25))&gt;INDEX(Kalender!$B$81:$B$110,MAX(1,$E25))),AND($F25&gt;0,INDEX(Kalender!MR$81:MR$110,MAX(1,$F25))&gt;INDEX(Kalender!$B$81:$B$110,MAX(1,$F25)))),2,0))</f>
        <v>0</v>
      </c>
      <c r="MS25" s="5" t="n">
        <f aca="false">IF(Kalender!MS25&lt;&gt;1,0,IF(AND($B25&gt;0,INDEX(Kalender!MS$68:MS$77,MAX(1,$B25))&gt;INDEX(Kalender!$B$68:$B$77,MAX(1,$B25))),1,0)+IF(OR(AND($C25&gt;0,INDEX(Kalender!MS$81:MS$110,MAX(1,$C25))&gt;INDEX(Kalender!$B$81:$B$110,MAX(1,$C25))),AND($D25&gt;0,INDEX(Kalender!MS$81:MS$110,MAX(1,$D25))&gt;INDEX(Kalender!$B$81:$B$110,MAX(1,$D25))),AND($E25&gt;0,INDEX(Kalender!MS$81:MS$110,MAX(1,$E25))&gt;INDEX(Kalender!$B$81:$B$110,MAX(1,$E25))),AND($F25&gt;0,INDEX(Kalender!MS$81:MS$110,MAX(1,$F25))&gt;INDEX(Kalender!$B$81:$B$110,MAX(1,$F25)))),2,0))</f>
        <v>0</v>
      </c>
      <c r="MT25" s="5" t="n">
        <f aca="false">IF(Kalender!MT25&lt;&gt;1,0,IF(AND($B25&gt;0,INDEX(Kalender!MT$68:MT$77,MAX(1,$B25))&gt;INDEX(Kalender!$B$68:$B$77,MAX(1,$B25))),1,0)+IF(OR(AND($C25&gt;0,INDEX(Kalender!MT$81:MT$110,MAX(1,$C25))&gt;INDEX(Kalender!$B$81:$B$110,MAX(1,$C25))),AND($D25&gt;0,INDEX(Kalender!MT$81:MT$110,MAX(1,$D25))&gt;INDEX(Kalender!$B$81:$B$110,MAX(1,$D25))),AND($E25&gt;0,INDEX(Kalender!MT$81:MT$110,MAX(1,$E25))&gt;INDEX(Kalender!$B$81:$B$110,MAX(1,$E25))),AND($F25&gt;0,INDEX(Kalender!MT$81:MT$110,MAX(1,$F25))&gt;INDEX(Kalender!$B$81:$B$110,MAX(1,$F25)))),2,0))</f>
        <v>0</v>
      </c>
      <c r="MU25" s="5" t="n">
        <f aca="false">IF(Kalender!MU25&lt;&gt;1,0,IF(AND($B25&gt;0,INDEX(Kalender!MU$68:MU$77,MAX(1,$B25))&gt;INDEX(Kalender!$B$68:$B$77,MAX(1,$B25))),1,0)+IF(OR(AND($C25&gt;0,INDEX(Kalender!MU$81:MU$110,MAX(1,$C25))&gt;INDEX(Kalender!$B$81:$B$110,MAX(1,$C25))),AND($D25&gt;0,INDEX(Kalender!MU$81:MU$110,MAX(1,$D25))&gt;INDEX(Kalender!$B$81:$B$110,MAX(1,$D25))),AND($E25&gt;0,INDEX(Kalender!MU$81:MU$110,MAX(1,$E25))&gt;INDEX(Kalender!$B$81:$B$110,MAX(1,$E25))),AND($F25&gt;0,INDEX(Kalender!MU$81:MU$110,MAX(1,$F25))&gt;INDEX(Kalender!$B$81:$B$110,MAX(1,$F25)))),2,0))</f>
        <v>0</v>
      </c>
      <c r="MV25" s="5" t="n">
        <f aca="false">IF(Kalender!MV25&lt;&gt;1,0,IF(AND($B25&gt;0,INDEX(Kalender!MV$68:MV$77,MAX(1,$B25))&gt;INDEX(Kalender!$B$68:$B$77,MAX(1,$B25))),1,0)+IF(OR(AND($C25&gt;0,INDEX(Kalender!MV$81:MV$110,MAX(1,$C25))&gt;INDEX(Kalender!$B$81:$B$110,MAX(1,$C25))),AND($D25&gt;0,INDEX(Kalender!MV$81:MV$110,MAX(1,$D25))&gt;INDEX(Kalender!$B$81:$B$110,MAX(1,$D25))),AND($E25&gt;0,INDEX(Kalender!MV$81:MV$110,MAX(1,$E25))&gt;INDEX(Kalender!$B$81:$B$110,MAX(1,$E25))),AND($F25&gt;0,INDEX(Kalender!MV$81:MV$110,MAX(1,$F25))&gt;INDEX(Kalender!$B$81:$B$110,MAX(1,$F25)))),2,0))</f>
        <v>0</v>
      </c>
      <c r="MW25" s="5" t="n">
        <f aca="false">IF(Kalender!MW25&lt;&gt;1,0,IF(AND($B25&gt;0,INDEX(Kalender!MW$68:MW$77,MAX(1,$B25))&gt;INDEX(Kalender!$B$68:$B$77,MAX(1,$B25))),1,0)+IF(OR(AND($C25&gt;0,INDEX(Kalender!MW$81:MW$110,MAX(1,$C25))&gt;INDEX(Kalender!$B$81:$B$110,MAX(1,$C25))),AND($D25&gt;0,INDEX(Kalender!MW$81:MW$110,MAX(1,$D25))&gt;INDEX(Kalender!$B$81:$B$110,MAX(1,$D25))),AND($E25&gt;0,INDEX(Kalender!MW$81:MW$110,MAX(1,$E25))&gt;INDEX(Kalender!$B$81:$B$110,MAX(1,$E25))),AND($F25&gt;0,INDEX(Kalender!MW$81:MW$110,MAX(1,$F25))&gt;INDEX(Kalender!$B$81:$B$110,MAX(1,$F25)))),2,0))</f>
        <v>0</v>
      </c>
      <c r="MX25" s="5" t="n">
        <f aca="false">IF(Kalender!MX25&lt;&gt;1,0,IF(AND($B25&gt;0,INDEX(Kalender!MX$68:MX$77,MAX(1,$B25))&gt;INDEX(Kalender!$B$68:$B$77,MAX(1,$B25))),1,0)+IF(OR(AND($C25&gt;0,INDEX(Kalender!MX$81:MX$110,MAX(1,$C25))&gt;INDEX(Kalender!$B$81:$B$110,MAX(1,$C25))),AND($D25&gt;0,INDEX(Kalender!MX$81:MX$110,MAX(1,$D25))&gt;INDEX(Kalender!$B$81:$B$110,MAX(1,$D25))),AND($E25&gt;0,INDEX(Kalender!MX$81:MX$110,MAX(1,$E25))&gt;INDEX(Kalender!$B$81:$B$110,MAX(1,$E25))),AND($F25&gt;0,INDEX(Kalender!MX$81:MX$110,MAX(1,$F25))&gt;INDEX(Kalender!$B$81:$B$110,MAX(1,$F25)))),2,0))</f>
        <v>0</v>
      </c>
      <c r="MY25" s="5" t="n">
        <f aca="false">IF(Kalender!MY25&lt;&gt;1,0,IF(AND($B25&gt;0,INDEX(Kalender!MY$68:MY$77,MAX(1,$B25))&gt;INDEX(Kalender!$B$68:$B$77,MAX(1,$B25))),1,0)+IF(OR(AND($C25&gt;0,INDEX(Kalender!MY$81:MY$110,MAX(1,$C25))&gt;INDEX(Kalender!$B$81:$B$110,MAX(1,$C25))),AND($D25&gt;0,INDEX(Kalender!MY$81:MY$110,MAX(1,$D25))&gt;INDEX(Kalender!$B$81:$B$110,MAX(1,$D25))),AND($E25&gt;0,INDEX(Kalender!MY$81:MY$110,MAX(1,$E25))&gt;INDEX(Kalender!$B$81:$B$110,MAX(1,$E25))),AND($F25&gt;0,INDEX(Kalender!MY$81:MY$110,MAX(1,$F25))&gt;INDEX(Kalender!$B$81:$B$110,MAX(1,$F25)))),2,0))</f>
        <v>0</v>
      </c>
      <c r="MZ25" s="5" t="n">
        <f aca="false">IF(Kalender!MZ25&lt;&gt;1,0,IF(AND($B25&gt;0,INDEX(Kalender!MZ$68:MZ$77,MAX(1,$B25))&gt;INDEX(Kalender!$B$68:$B$77,MAX(1,$B25))),1,0)+IF(OR(AND($C25&gt;0,INDEX(Kalender!MZ$81:MZ$110,MAX(1,$C25))&gt;INDEX(Kalender!$B$81:$B$110,MAX(1,$C25))),AND($D25&gt;0,INDEX(Kalender!MZ$81:MZ$110,MAX(1,$D25))&gt;INDEX(Kalender!$B$81:$B$110,MAX(1,$D25))),AND($E25&gt;0,INDEX(Kalender!MZ$81:MZ$110,MAX(1,$E25))&gt;INDEX(Kalender!$B$81:$B$110,MAX(1,$E25))),AND($F25&gt;0,INDEX(Kalender!MZ$81:MZ$110,MAX(1,$F25))&gt;INDEX(Kalender!$B$81:$B$110,MAX(1,$F25)))),2,0))</f>
        <v>0</v>
      </c>
      <c r="NA25" s="5" t="n">
        <f aca="false">IF(Kalender!NA25&lt;&gt;1,0,IF(AND($B25&gt;0,INDEX(Kalender!NA$68:NA$77,MAX(1,$B25))&gt;INDEX(Kalender!$B$68:$B$77,MAX(1,$B25))),1,0)+IF(OR(AND($C25&gt;0,INDEX(Kalender!NA$81:NA$110,MAX(1,$C25))&gt;INDEX(Kalender!$B$81:$B$110,MAX(1,$C25))),AND($D25&gt;0,INDEX(Kalender!NA$81:NA$110,MAX(1,$D25))&gt;INDEX(Kalender!$B$81:$B$110,MAX(1,$D25))),AND($E25&gt;0,INDEX(Kalender!NA$81:NA$110,MAX(1,$E25))&gt;INDEX(Kalender!$B$81:$B$110,MAX(1,$E25))),AND($F25&gt;0,INDEX(Kalender!NA$81:NA$110,MAX(1,$F25))&gt;INDEX(Kalender!$B$81:$B$110,MAX(1,$F25)))),2,0))</f>
        <v>0</v>
      </c>
      <c r="NB25" s="5" t="n">
        <f aca="false">IF(Kalender!NB25&lt;&gt;1,0,IF(AND($B25&gt;0,INDEX(Kalender!NB$68:NB$77,MAX(1,$B25))&gt;INDEX(Kalender!$B$68:$B$77,MAX(1,$B25))),1,0)+IF(OR(AND($C25&gt;0,INDEX(Kalender!NB$81:NB$110,MAX(1,$C25))&gt;INDEX(Kalender!$B$81:$B$110,MAX(1,$C25))),AND($D25&gt;0,INDEX(Kalender!NB$81:NB$110,MAX(1,$D25))&gt;INDEX(Kalender!$B$81:$B$110,MAX(1,$D25))),AND($E25&gt;0,INDEX(Kalender!NB$81:NB$110,MAX(1,$E25))&gt;INDEX(Kalender!$B$81:$B$110,MAX(1,$E25))),AND($F25&gt;0,INDEX(Kalender!NB$81:NB$110,MAX(1,$F25))&gt;INDEX(Kalender!$B$81:$B$110,MAX(1,$F25)))),2,0))</f>
        <v>0</v>
      </c>
      <c r="NC25" s="5" t="n">
        <f aca="false">IF(Kalender!NC25&lt;&gt;1,0,IF(AND($B25&gt;0,INDEX(Kalender!NC$68:NC$77,MAX(1,$B25))&gt;INDEX(Kalender!$B$68:$B$77,MAX(1,$B25))),1,0)+IF(OR(AND($C25&gt;0,INDEX(Kalender!NC$81:NC$110,MAX(1,$C25))&gt;INDEX(Kalender!$B$81:$B$110,MAX(1,$C25))),AND($D25&gt;0,INDEX(Kalender!NC$81:NC$110,MAX(1,$D25))&gt;INDEX(Kalender!$B$81:$B$110,MAX(1,$D25))),AND($E25&gt;0,INDEX(Kalender!NC$81:NC$110,MAX(1,$E25))&gt;INDEX(Kalender!$B$81:$B$110,MAX(1,$E25))),AND($F25&gt;0,INDEX(Kalender!NC$81:NC$110,MAX(1,$F25))&gt;INDEX(Kalender!$B$81:$B$110,MAX(1,$F25)))),2,0))</f>
        <v>0</v>
      </c>
      <c r="ND25" s="5" t="n">
        <f aca="false">IF(Kalender!ND25&lt;&gt;1,0,IF(AND($B25&gt;0,INDEX(Kalender!ND$68:ND$77,MAX(1,$B25))&gt;INDEX(Kalender!$B$68:$B$77,MAX(1,$B25))),1,0)+IF(OR(AND($C25&gt;0,INDEX(Kalender!ND$81:ND$110,MAX(1,$C25))&gt;INDEX(Kalender!$B$81:$B$110,MAX(1,$C25))),AND($D25&gt;0,INDEX(Kalender!ND$81:ND$110,MAX(1,$D25))&gt;INDEX(Kalender!$B$81:$B$110,MAX(1,$D25))),AND($E25&gt;0,INDEX(Kalender!ND$81:ND$110,MAX(1,$E25))&gt;INDEX(Kalender!$B$81:$B$110,MAX(1,$E25))),AND($F25&gt;0,INDEX(Kalender!ND$81:ND$110,MAX(1,$F25))&gt;INDEX(Kalender!$B$81:$B$110,MAX(1,$F25)))),2,0))</f>
        <v>0</v>
      </c>
      <c r="NE25" s="5" t="n">
        <f aca="false">IF(Kalender!NE25&lt;&gt;1,0,IF(AND($B25&gt;0,INDEX(Kalender!NE$68:NE$77,MAX(1,$B25))&gt;INDEX(Kalender!$B$68:$B$77,MAX(1,$B25))),1,0)+IF(OR(AND($C25&gt;0,INDEX(Kalender!NE$81:NE$110,MAX(1,$C25))&gt;INDEX(Kalender!$B$81:$B$110,MAX(1,$C25))),AND($D25&gt;0,INDEX(Kalender!NE$81:NE$110,MAX(1,$D25))&gt;INDEX(Kalender!$B$81:$B$110,MAX(1,$D25))),AND($E25&gt;0,INDEX(Kalender!NE$81:NE$110,MAX(1,$E25))&gt;INDEX(Kalender!$B$81:$B$110,MAX(1,$E25))),AND($F25&gt;0,INDEX(Kalender!NE$81:NE$110,MAX(1,$F25))&gt;INDEX(Kalender!$B$81:$B$110,MAX(1,$F25)))),2,0))</f>
        <v>0</v>
      </c>
      <c r="NF25" s="5" t="n">
        <f aca="false">IF(Kalender!NF25&lt;&gt;1,0,IF(AND($B25&gt;0,INDEX(Kalender!NF$68:NF$77,MAX(1,$B25))&gt;INDEX(Kalender!$B$68:$B$77,MAX(1,$B25))),1,0)+IF(OR(AND($C25&gt;0,INDEX(Kalender!NF$81:NF$110,MAX(1,$C25))&gt;INDEX(Kalender!$B$81:$B$110,MAX(1,$C25))),AND($D25&gt;0,INDEX(Kalender!NF$81:NF$110,MAX(1,$D25))&gt;INDEX(Kalender!$B$81:$B$110,MAX(1,$D25))),AND($E25&gt;0,INDEX(Kalender!NF$81:NF$110,MAX(1,$E25))&gt;INDEX(Kalender!$B$81:$B$110,MAX(1,$E25))),AND($F25&gt;0,INDEX(Kalender!NF$81:NF$110,MAX(1,$F25))&gt;INDEX(Kalender!$B$81:$B$110,MAX(1,$F25)))),2,0))</f>
        <v>0</v>
      </c>
      <c r="NG25" s="5" t="n">
        <f aca="false">IF(Kalender!NG25&lt;&gt;1,0,IF(AND($B25&gt;0,INDEX(Kalender!NG$68:NG$77,MAX(1,$B25))&gt;INDEX(Kalender!$B$68:$B$77,MAX(1,$B25))),1,0)+IF(OR(AND($C25&gt;0,INDEX(Kalender!NG$81:NG$110,MAX(1,$C25))&gt;INDEX(Kalender!$B$81:$B$110,MAX(1,$C25))),AND($D25&gt;0,INDEX(Kalender!NG$81:NG$110,MAX(1,$D25))&gt;INDEX(Kalender!$B$81:$B$110,MAX(1,$D25))),AND($E25&gt;0,INDEX(Kalender!NG$81:NG$110,MAX(1,$E25))&gt;INDEX(Kalender!$B$81:$B$110,MAX(1,$E25))),AND($F25&gt;0,INDEX(Kalender!NG$81:NG$110,MAX(1,$F25))&gt;INDEX(Kalender!$B$81:$B$110,MAX(1,$F25)))),2,0))</f>
        <v>0</v>
      </c>
      <c r="NH25" s="5" t="n">
        <f aca="false">IF(Kalender!NH25&lt;&gt;1,0,IF(AND($B25&gt;0,INDEX(Kalender!NH$68:NH$77,MAX(1,$B25))&gt;INDEX(Kalender!$B$68:$B$77,MAX(1,$B25))),1,0)+IF(OR(AND($C25&gt;0,INDEX(Kalender!NH$81:NH$110,MAX(1,$C25))&gt;INDEX(Kalender!$B$81:$B$110,MAX(1,$C25))),AND($D25&gt;0,INDEX(Kalender!NH$81:NH$110,MAX(1,$D25))&gt;INDEX(Kalender!$B$81:$B$110,MAX(1,$D25))),AND($E25&gt;0,INDEX(Kalender!NH$81:NH$110,MAX(1,$E25))&gt;INDEX(Kalender!$B$81:$B$110,MAX(1,$E25))),AND($F25&gt;0,INDEX(Kalender!NH$81:NH$110,MAX(1,$F25))&gt;INDEX(Kalender!$B$81:$B$110,MAX(1,$F25)))),2,0))</f>
        <v>0</v>
      </c>
    </row>
    <row r="26" customFormat="false" ht="15" hidden="false" customHeight="false" outlineLevel="0" collapsed="false">
      <c r="A26" s="5" t="str">
        <f aca="false">Kalender!A26</f>
        <v/>
      </c>
      <c r="B26" s="5" t="n">
        <f aca="false">IFERROR(MATCH(Kalender!$B26,Kalender!$A$68:$A$77,0),0)</f>
        <v>5</v>
      </c>
      <c r="C26" s="5" t="n">
        <f aca="false">IF(Kalender!C26="",0,IFERROR(MATCH(Kalender!C26,Kalender!$A$81:$A$110,0),0))</f>
        <v>0</v>
      </c>
      <c r="D26" s="5" t="n">
        <f aca="false">IF(Kalender!D26="",0,IFERROR(MATCH(Kalender!D26,Kalender!$A$81:$A$110,0),0))</f>
        <v>0</v>
      </c>
      <c r="E26" s="5" t="n">
        <f aca="false">IF(Kalender!E26="",0,IFERROR(MATCH(Kalender!E26,Kalender!$A$81:$A$110,0),0))</f>
        <v>0</v>
      </c>
      <c r="F26" s="5" t="n">
        <f aca="false">IF(Kalender!F26="",0,IFERROR(MATCH(Kalender!F26,Kalender!$A$81:$A$110,0),0))</f>
        <v>0</v>
      </c>
      <c r="G26" s="5" t="n">
        <f aca="false">IF(Kalender!G26&lt;&gt;1,0,IF(AND($B26&gt;0,INDEX(Kalender!G$68:G$77,MAX(1,$B26))&gt;INDEX(Kalender!$B$68:$B$77,MAX(1,$B26))),1,0)+IF(OR(AND($C26&gt;0,INDEX(Kalender!G$81:G$110,MAX(1,$C26))&gt;INDEX(Kalender!$B$81:$B$110,MAX(1,$C26))),AND($D26&gt;0,INDEX(Kalender!G$81:G$110,MAX(1,$D26))&gt;INDEX(Kalender!$B$81:$B$110,MAX(1,$D26))),AND($E26&gt;0,INDEX(Kalender!G$81:G$110,MAX(1,$E26))&gt;INDEX(Kalender!$B$81:$B$110,MAX(1,$E26))),AND($F26&gt;0,INDEX(Kalender!G$81:G$110,MAX(1,$F26))&gt;INDEX(Kalender!$B$81:$B$110,MAX(1,$F26)))),2,0))</f>
        <v>0</v>
      </c>
      <c r="H26" s="5" t="n">
        <f aca="false">IF(Kalender!H26&lt;&gt;1,0,IF(AND($B26&gt;0,INDEX(Kalender!H$68:H$77,MAX(1,$B26))&gt;INDEX(Kalender!$B$68:$B$77,MAX(1,$B26))),1,0)+IF(OR(AND($C26&gt;0,INDEX(Kalender!H$81:H$110,MAX(1,$C26))&gt;INDEX(Kalender!$B$81:$B$110,MAX(1,$C26))),AND($D26&gt;0,INDEX(Kalender!H$81:H$110,MAX(1,$D26))&gt;INDEX(Kalender!$B$81:$B$110,MAX(1,$D26))),AND($E26&gt;0,INDEX(Kalender!H$81:H$110,MAX(1,$E26))&gt;INDEX(Kalender!$B$81:$B$110,MAX(1,$E26))),AND($F26&gt;0,INDEX(Kalender!H$81:H$110,MAX(1,$F26))&gt;INDEX(Kalender!$B$81:$B$110,MAX(1,$F26)))),2,0))</f>
        <v>0</v>
      </c>
      <c r="I26" s="5" t="n">
        <f aca="false">IF(Kalender!I26&lt;&gt;1,0,IF(AND($B26&gt;0,INDEX(Kalender!I$68:I$77,MAX(1,$B26))&gt;INDEX(Kalender!$B$68:$B$77,MAX(1,$B26))),1,0)+IF(OR(AND($C26&gt;0,INDEX(Kalender!I$81:I$110,MAX(1,$C26))&gt;INDEX(Kalender!$B$81:$B$110,MAX(1,$C26))),AND($D26&gt;0,INDEX(Kalender!I$81:I$110,MAX(1,$D26))&gt;INDEX(Kalender!$B$81:$B$110,MAX(1,$D26))),AND($E26&gt;0,INDEX(Kalender!I$81:I$110,MAX(1,$E26))&gt;INDEX(Kalender!$B$81:$B$110,MAX(1,$E26))),AND($F26&gt;0,INDEX(Kalender!I$81:I$110,MAX(1,$F26))&gt;INDEX(Kalender!$B$81:$B$110,MAX(1,$F26)))),2,0))</f>
        <v>0</v>
      </c>
      <c r="J26" s="5" t="n">
        <f aca="false">IF(Kalender!J26&lt;&gt;1,0,IF(AND($B26&gt;0,INDEX(Kalender!J$68:J$77,MAX(1,$B26))&gt;INDEX(Kalender!$B$68:$B$77,MAX(1,$B26))),1,0)+IF(OR(AND($C26&gt;0,INDEX(Kalender!J$81:J$110,MAX(1,$C26))&gt;INDEX(Kalender!$B$81:$B$110,MAX(1,$C26))),AND($D26&gt;0,INDEX(Kalender!J$81:J$110,MAX(1,$D26))&gt;INDEX(Kalender!$B$81:$B$110,MAX(1,$D26))),AND($E26&gt;0,INDEX(Kalender!J$81:J$110,MAX(1,$E26))&gt;INDEX(Kalender!$B$81:$B$110,MAX(1,$E26))),AND($F26&gt;0,INDEX(Kalender!J$81:J$110,MAX(1,$F26))&gt;INDEX(Kalender!$B$81:$B$110,MAX(1,$F26)))),2,0))</f>
        <v>0</v>
      </c>
      <c r="K26" s="5" t="n">
        <f aca="false">IF(Kalender!K26&lt;&gt;1,0,IF(AND($B26&gt;0,INDEX(Kalender!K$68:K$77,MAX(1,$B26))&gt;INDEX(Kalender!$B$68:$B$77,MAX(1,$B26))),1,0)+IF(OR(AND($C26&gt;0,INDEX(Kalender!K$81:K$110,MAX(1,$C26))&gt;INDEX(Kalender!$B$81:$B$110,MAX(1,$C26))),AND($D26&gt;0,INDEX(Kalender!K$81:K$110,MAX(1,$D26))&gt;INDEX(Kalender!$B$81:$B$110,MAX(1,$D26))),AND($E26&gt;0,INDEX(Kalender!K$81:K$110,MAX(1,$E26))&gt;INDEX(Kalender!$B$81:$B$110,MAX(1,$E26))),AND($F26&gt;0,INDEX(Kalender!K$81:K$110,MAX(1,$F26))&gt;INDEX(Kalender!$B$81:$B$110,MAX(1,$F26)))),2,0))</f>
        <v>0</v>
      </c>
      <c r="L26" s="5" t="n">
        <f aca="false">IF(Kalender!L26&lt;&gt;1,0,IF(AND($B26&gt;0,INDEX(Kalender!L$68:L$77,MAX(1,$B26))&gt;INDEX(Kalender!$B$68:$B$77,MAX(1,$B26))),1,0)+IF(OR(AND($C26&gt;0,INDEX(Kalender!L$81:L$110,MAX(1,$C26))&gt;INDEX(Kalender!$B$81:$B$110,MAX(1,$C26))),AND($D26&gt;0,INDEX(Kalender!L$81:L$110,MAX(1,$D26))&gt;INDEX(Kalender!$B$81:$B$110,MAX(1,$D26))),AND($E26&gt;0,INDEX(Kalender!L$81:L$110,MAX(1,$E26))&gt;INDEX(Kalender!$B$81:$B$110,MAX(1,$E26))),AND($F26&gt;0,INDEX(Kalender!L$81:L$110,MAX(1,$F26))&gt;INDEX(Kalender!$B$81:$B$110,MAX(1,$F26)))),2,0))</f>
        <v>0</v>
      </c>
      <c r="M26" s="5" t="n">
        <f aca="false">IF(Kalender!M26&lt;&gt;1,0,IF(AND($B26&gt;0,INDEX(Kalender!M$68:M$77,MAX(1,$B26))&gt;INDEX(Kalender!$B$68:$B$77,MAX(1,$B26))),1,0)+IF(OR(AND($C26&gt;0,INDEX(Kalender!M$81:M$110,MAX(1,$C26))&gt;INDEX(Kalender!$B$81:$B$110,MAX(1,$C26))),AND($D26&gt;0,INDEX(Kalender!M$81:M$110,MAX(1,$D26))&gt;INDEX(Kalender!$B$81:$B$110,MAX(1,$D26))),AND($E26&gt;0,INDEX(Kalender!M$81:M$110,MAX(1,$E26))&gt;INDEX(Kalender!$B$81:$B$110,MAX(1,$E26))),AND($F26&gt;0,INDEX(Kalender!M$81:M$110,MAX(1,$F26))&gt;INDEX(Kalender!$B$81:$B$110,MAX(1,$F26)))),2,0))</f>
        <v>0</v>
      </c>
      <c r="N26" s="5" t="n">
        <f aca="false">IF(Kalender!N26&lt;&gt;1,0,IF(AND($B26&gt;0,INDEX(Kalender!N$68:N$77,MAX(1,$B26))&gt;INDEX(Kalender!$B$68:$B$77,MAX(1,$B26))),1,0)+IF(OR(AND($C26&gt;0,INDEX(Kalender!N$81:N$110,MAX(1,$C26))&gt;INDEX(Kalender!$B$81:$B$110,MAX(1,$C26))),AND($D26&gt;0,INDEX(Kalender!N$81:N$110,MAX(1,$D26))&gt;INDEX(Kalender!$B$81:$B$110,MAX(1,$D26))),AND($E26&gt;0,INDEX(Kalender!N$81:N$110,MAX(1,$E26))&gt;INDEX(Kalender!$B$81:$B$110,MAX(1,$E26))),AND($F26&gt;0,INDEX(Kalender!N$81:N$110,MAX(1,$F26))&gt;INDEX(Kalender!$B$81:$B$110,MAX(1,$F26)))),2,0))</f>
        <v>0</v>
      </c>
      <c r="O26" s="5" t="n">
        <f aca="false">IF(Kalender!O26&lt;&gt;1,0,IF(AND($B26&gt;0,INDEX(Kalender!O$68:O$77,MAX(1,$B26))&gt;INDEX(Kalender!$B$68:$B$77,MAX(1,$B26))),1,0)+IF(OR(AND($C26&gt;0,INDEX(Kalender!O$81:O$110,MAX(1,$C26))&gt;INDEX(Kalender!$B$81:$B$110,MAX(1,$C26))),AND($D26&gt;0,INDEX(Kalender!O$81:O$110,MAX(1,$D26))&gt;INDEX(Kalender!$B$81:$B$110,MAX(1,$D26))),AND($E26&gt;0,INDEX(Kalender!O$81:O$110,MAX(1,$E26))&gt;INDEX(Kalender!$B$81:$B$110,MAX(1,$E26))),AND($F26&gt;0,INDEX(Kalender!O$81:O$110,MAX(1,$F26))&gt;INDEX(Kalender!$B$81:$B$110,MAX(1,$F26)))),2,0))</f>
        <v>0</v>
      </c>
      <c r="P26" s="5" t="n">
        <f aca="false">IF(Kalender!P26&lt;&gt;1,0,IF(AND($B26&gt;0,INDEX(Kalender!P$68:P$77,MAX(1,$B26))&gt;INDEX(Kalender!$B$68:$B$77,MAX(1,$B26))),1,0)+IF(OR(AND($C26&gt;0,INDEX(Kalender!P$81:P$110,MAX(1,$C26))&gt;INDEX(Kalender!$B$81:$B$110,MAX(1,$C26))),AND($D26&gt;0,INDEX(Kalender!P$81:P$110,MAX(1,$D26))&gt;INDEX(Kalender!$B$81:$B$110,MAX(1,$D26))),AND($E26&gt;0,INDEX(Kalender!P$81:P$110,MAX(1,$E26))&gt;INDEX(Kalender!$B$81:$B$110,MAX(1,$E26))),AND($F26&gt;0,INDEX(Kalender!P$81:P$110,MAX(1,$F26))&gt;INDEX(Kalender!$B$81:$B$110,MAX(1,$F26)))),2,0))</f>
        <v>0</v>
      </c>
      <c r="Q26" s="5" t="n">
        <f aca="false">IF(Kalender!Q26&lt;&gt;1,0,IF(AND($B26&gt;0,INDEX(Kalender!Q$68:Q$77,MAX(1,$B26))&gt;INDEX(Kalender!$B$68:$B$77,MAX(1,$B26))),1,0)+IF(OR(AND($C26&gt;0,INDEX(Kalender!Q$81:Q$110,MAX(1,$C26))&gt;INDEX(Kalender!$B$81:$B$110,MAX(1,$C26))),AND($D26&gt;0,INDEX(Kalender!Q$81:Q$110,MAX(1,$D26))&gt;INDEX(Kalender!$B$81:$B$110,MAX(1,$D26))),AND($E26&gt;0,INDEX(Kalender!Q$81:Q$110,MAX(1,$E26))&gt;INDEX(Kalender!$B$81:$B$110,MAX(1,$E26))),AND($F26&gt;0,INDEX(Kalender!Q$81:Q$110,MAX(1,$F26))&gt;INDEX(Kalender!$B$81:$B$110,MAX(1,$F26)))),2,0))</f>
        <v>0</v>
      </c>
      <c r="R26" s="5" t="n">
        <f aca="false">IF(Kalender!R26&lt;&gt;1,0,IF(AND($B26&gt;0,INDEX(Kalender!R$68:R$77,MAX(1,$B26))&gt;INDEX(Kalender!$B$68:$B$77,MAX(1,$B26))),1,0)+IF(OR(AND($C26&gt;0,INDEX(Kalender!R$81:R$110,MAX(1,$C26))&gt;INDEX(Kalender!$B$81:$B$110,MAX(1,$C26))),AND($D26&gt;0,INDEX(Kalender!R$81:R$110,MAX(1,$D26))&gt;INDEX(Kalender!$B$81:$B$110,MAX(1,$D26))),AND($E26&gt;0,INDEX(Kalender!R$81:R$110,MAX(1,$E26))&gt;INDEX(Kalender!$B$81:$B$110,MAX(1,$E26))),AND($F26&gt;0,INDEX(Kalender!R$81:R$110,MAX(1,$F26))&gt;INDEX(Kalender!$B$81:$B$110,MAX(1,$F26)))),2,0))</f>
        <v>0</v>
      </c>
      <c r="S26" s="5" t="n">
        <f aca="false">IF(Kalender!S26&lt;&gt;1,0,IF(AND($B26&gt;0,INDEX(Kalender!S$68:S$77,MAX(1,$B26))&gt;INDEX(Kalender!$B$68:$B$77,MAX(1,$B26))),1,0)+IF(OR(AND($C26&gt;0,INDEX(Kalender!S$81:S$110,MAX(1,$C26))&gt;INDEX(Kalender!$B$81:$B$110,MAX(1,$C26))),AND($D26&gt;0,INDEX(Kalender!S$81:S$110,MAX(1,$D26))&gt;INDEX(Kalender!$B$81:$B$110,MAX(1,$D26))),AND($E26&gt;0,INDEX(Kalender!S$81:S$110,MAX(1,$E26))&gt;INDEX(Kalender!$B$81:$B$110,MAX(1,$E26))),AND($F26&gt;0,INDEX(Kalender!S$81:S$110,MAX(1,$F26))&gt;INDEX(Kalender!$B$81:$B$110,MAX(1,$F26)))),2,0))</f>
        <v>0</v>
      </c>
      <c r="T26" s="5" t="n">
        <f aca="false">IF(Kalender!T26&lt;&gt;1,0,IF(AND($B26&gt;0,INDEX(Kalender!T$68:T$77,MAX(1,$B26))&gt;INDEX(Kalender!$B$68:$B$77,MAX(1,$B26))),1,0)+IF(OR(AND($C26&gt;0,INDEX(Kalender!T$81:T$110,MAX(1,$C26))&gt;INDEX(Kalender!$B$81:$B$110,MAX(1,$C26))),AND($D26&gt;0,INDEX(Kalender!T$81:T$110,MAX(1,$D26))&gt;INDEX(Kalender!$B$81:$B$110,MAX(1,$D26))),AND($E26&gt;0,INDEX(Kalender!T$81:T$110,MAX(1,$E26))&gt;INDEX(Kalender!$B$81:$B$110,MAX(1,$E26))),AND($F26&gt;0,INDEX(Kalender!T$81:T$110,MAX(1,$F26))&gt;INDEX(Kalender!$B$81:$B$110,MAX(1,$F26)))),2,0))</f>
        <v>0</v>
      </c>
      <c r="U26" s="5" t="n">
        <f aca="false">IF(Kalender!U26&lt;&gt;1,0,IF(AND($B26&gt;0,INDEX(Kalender!U$68:U$77,MAX(1,$B26))&gt;INDEX(Kalender!$B$68:$B$77,MAX(1,$B26))),1,0)+IF(OR(AND($C26&gt;0,INDEX(Kalender!U$81:U$110,MAX(1,$C26))&gt;INDEX(Kalender!$B$81:$B$110,MAX(1,$C26))),AND($D26&gt;0,INDEX(Kalender!U$81:U$110,MAX(1,$D26))&gt;INDEX(Kalender!$B$81:$B$110,MAX(1,$D26))),AND($E26&gt;0,INDEX(Kalender!U$81:U$110,MAX(1,$E26))&gt;INDEX(Kalender!$B$81:$B$110,MAX(1,$E26))),AND($F26&gt;0,INDEX(Kalender!U$81:U$110,MAX(1,$F26))&gt;INDEX(Kalender!$B$81:$B$110,MAX(1,$F26)))),2,0))</f>
        <v>0</v>
      </c>
      <c r="V26" s="5" t="n">
        <f aca="false">IF(Kalender!V26&lt;&gt;1,0,IF(AND($B26&gt;0,INDEX(Kalender!V$68:V$77,MAX(1,$B26))&gt;INDEX(Kalender!$B$68:$B$77,MAX(1,$B26))),1,0)+IF(OR(AND($C26&gt;0,INDEX(Kalender!V$81:V$110,MAX(1,$C26))&gt;INDEX(Kalender!$B$81:$B$110,MAX(1,$C26))),AND($D26&gt;0,INDEX(Kalender!V$81:V$110,MAX(1,$D26))&gt;INDEX(Kalender!$B$81:$B$110,MAX(1,$D26))),AND($E26&gt;0,INDEX(Kalender!V$81:V$110,MAX(1,$E26))&gt;INDEX(Kalender!$B$81:$B$110,MAX(1,$E26))),AND($F26&gt;0,INDEX(Kalender!V$81:V$110,MAX(1,$F26))&gt;INDEX(Kalender!$B$81:$B$110,MAX(1,$F26)))),2,0))</f>
        <v>0</v>
      </c>
      <c r="W26" s="5" t="n">
        <f aca="false">IF(Kalender!W26&lt;&gt;1,0,IF(AND($B26&gt;0,INDEX(Kalender!W$68:W$77,MAX(1,$B26))&gt;INDEX(Kalender!$B$68:$B$77,MAX(1,$B26))),1,0)+IF(OR(AND($C26&gt;0,INDEX(Kalender!W$81:W$110,MAX(1,$C26))&gt;INDEX(Kalender!$B$81:$B$110,MAX(1,$C26))),AND($D26&gt;0,INDEX(Kalender!W$81:W$110,MAX(1,$D26))&gt;INDEX(Kalender!$B$81:$B$110,MAX(1,$D26))),AND($E26&gt;0,INDEX(Kalender!W$81:W$110,MAX(1,$E26))&gt;INDEX(Kalender!$B$81:$B$110,MAX(1,$E26))),AND($F26&gt;0,INDEX(Kalender!W$81:W$110,MAX(1,$F26))&gt;INDEX(Kalender!$B$81:$B$110,MAX(1,$F26)))),2,0))</f>
        <v>0</v>
      </c>
      <c r="X26" s="5" t="n">
        <f aca="false">IF(Kalender!X26&lt;&gt;1,0,IF(AND($B26&gt;0,INDEX(Kalender!X$68:X$77,MAX(1,$B26))&gt;INDEX(Kalender!$B$68:$B$77,MAX(1,$B26))),1,0)+IF(OR(AND($C26&gt;0,INDEX(Kalender!X$81:X$110,MAX(1,$C26))&gt;INDEX(Kalender!$B$81:$B$110,MAX(1,$C26))),AND($D26&gt;0,INDEX(Kalender!X$81:X$110,MAX(1,$D26))&gt;INDEX(Kalender!$B$81:$B$110,MAX(1,$D26))),AND($E26&gt;0,INDEX(Kalender!X$81:X$110,MAX(1,$E26))&gt;INDEX(Kalender!$B$81:$B$110,MAX(1,$E26))),AND($F26&gt;0,INDEX(Kalender!X$81:X$110,MAX(1,$F26))&gt;INDEX(Kalender!$B$81:$B$110,MAX(1,$F26)))),2,0))</f>
        <v>0</v>
      </c>
      <c r="Y26" s="5" t="n">
        <f aca="false">IF(Kalender!Y26&lt;&gt;1,0,IF(AND($B26&gt;0,INDEX(Kalender!Y$68:Y$77,MAX(1,$B26))&gt;INDEX(Kalender!$B$68:$B$77,MAX(1,$B26))),1,0)+IF(OR(AND($C26&gt;0,INDEX(Kalender!Y$81:Y$110,MAX(1,$C26))&gt;INDEX(Kalender!$B$81:$B$110,MAX(1,$C26))),AND($D26&gt;0,INDEX(Kalender!Y$81:Y$110,MAX(1,$D26))&gt;INDEX(Kalender!$B$81:$B$110,MAX(1,$D26))),AND($E26&gt;0,INDEX(Kalender!Y$81:Y$110,MAX(1,$E26))&gt;INDEX(Kalender!$B$81:$B$110,MAX(1,$E26))),AND($F26&gt;0,INDEX(Kalender!Y$81:Y$110,MAX(1,$F26))&gt;INDEX(Kalender!$B$81:$B$110,MAX(1,$F26)))),2,0))</f>
        <v>0</v>
      </c>
      <c r="Z26" s="5" t="n">
        <f aca="false">IF(Kalender!Z26&lt;&gt;1,0,IF(AND($B26&gt;0,INDEX(Kalender!Z$68:Z$77,MAX(1,$B26))&gt;INDEX(Kalender!$B$68:$B$77,MAX(1,$B26))),1,0)+IF(OR(AND($C26&gt;0,INDEX(Kalender!Z$81:Z$110,MAX(1,$C26))&gt;INDEX(Kalender!$B$81:$B$110,MAX(1,$C26))),AND($D26&gt;0,INDEX(Kalender!Z$81:Z$110,MAX(1,$D26))&gt;INDEX(Kalender!$B$81:$B$110,MAX(1,$D26))),AND($E26&gt;0,INDEX(Kalender!Z$81:Z$110,MAX(1,$E26))&gt;INDEX(Kalender!$B$81:$B$110,MAX(1,$E26))),AND($F26&gt;0,INDEX(Kalender!Z$81:Z$110,MAX(1,$F26))&gt;INDEX(Kalender!$B$81:$B$110,MAX(1,$F26)))),2,0))</f>
        <v>0</v>
      </c>
      <c r="AA26" s="5" t="n">
        <f aca="false">IF(Kalender!AA26&lt;&gt;1,0,IF(AND($B26&gt;0,INDEX(Kalender!AA$68:AA$77,MAX(1,$B26))&gt;INDEX(Kalender!$B$68:$B$77,MAX(1,$B26))),1,0)+IF(OR(AND($C26&gt;0,INDEX(Kalender!AA$81:AA$110,MAX(1,$C26))&gt;INDEX(Kalender!$B$81:$B$110,MAX(1,$C26))),AND($D26&gt;0,INDEX(Kalender!AA$81:AA$110,MAX(1,$D26))&gt;INDEX(Kalender!$B$81:$B$110,MAX(1,$D26))),AND($E26&gt;0,INDEX(Kalender!AA$81:AA$110,MAX(1,$E26))&gt;INDEX(Kalender!$B$81:$B$110,MAX(1,$E26))),AND($F26&gt;0,INDEX(Kalender!AA$81:AA$110,MAX(1,$F26))&gt;INDEX(Kalender!$B$81:$B$110,MAX(1,$F26)))),2,0))</f>
        <v>0</v>
      </c>
      <c r="AB26" s="5" t="n">
        <f aca="false">IF(Kalender!AB26&lt;&gt;1,0,IF(AND($B26&gt;0,INDEX(Kalender!AB$68:AB$77,MAX(1,$B26))&gt;INDEX(Kalender!$B$68:$B$77,MAX(1,$B26))),1,0)+IF(OR(AND($C26&gt;0,INDEX(Kalender!AB$81:AB$110,MAX(1,$C26))&gt;INDEX(Kalender!$B$81:$B$110,MAX(1,$C26))),AND($D26&gt;0,INDEX(Kalender!AB$81:AB$110,MAX(1,$D26))&gt;INDEX(Kalender!$B$81:$B$110,MAX(1,$D26))),AND($E26&gt;0,INDEX(Kalender!AB$81:AB$110,MAX(1,$E26))&gt;INDEX(Kalender!$B$81:$B$110,MAX(1,$E26))),AND($F26&gt;0,INDEX(Kalender!AB$81:AB$110,MAX(1,$F26))&gt;INDEX(Kalender!$B$81:$B$110,MAX(1,$F26)))),2,0))</f>
        <v>0</v>
      </c>
      <c r="AC26" s="5" t="n">
        <f aca="false">IF(Kalender!AC26&lt;&gt;1,0,IF(AND($B26&gt;0,INDEX(Kalender!AC$68:AC$77,MAX(1,$B26))&gt;INDEX(Kalender!$B$68:$B$77,MAX(1,$B26))),1,0)+IF(OR(AND($C26&gt;0,INDEX(Kalender!AC$81:AC$110,MAX(1,$C26))&gt;INDEX(Kalender!$B$81:$B$110,MAX(1,$C26))),AND($D26&gt;0,INDEX(Kalender!AC$81:AC$110,MAX(1,$D26))&gt;INDEX(Kalender!$B$81:$B$110,MAX(1,$D26))),AND($E26&gt;0,INDEX(Kalender!AC$81:AC$110,MAX(1,$E26))&gt;INDEX(Kalender!$B$81:$B$110,MAX(1,$E26))),AND($F26&gt;0,INDEX(Kalender!AC$81:AC$110,MAX(1,$F26))&gt;INDEX(Kalender!$B$81:$B$110,MAX(1,$F26)))),2,0))</f>
        <v>0</v>
      </c>
      <c r="AD26" s="5" t="n">
        <f aca="false">IF(Kalender!AD26&lt;&gt;1,0,IF(AND($B26&gt;0,INDEX(Kalender!AD$68:AD$77,MAX(1,$B26))&gt;INDEX(Kalender!$B$68:$B$77,MAX(1,$B26))),1,0)+IF(OR(AND($C26&gt;0,INDEX(Kalender!AD$81:AD$110,MAX(1,$C26))&gt;INDEX(Kalender!$B$81:$B$110,MAX(1,$C26))),AND($D26&gt;0,INDEX(Kalender!AD$81:AD$110,MAX(1,$D26))&gt;INDEX(Kalender!$B$81:$B$110,MAX(1,$D26))),AND($E26&gt;0,INDEX(Kalender!AD$81:AD$110,MAX(1,$E26))&gt;INDEX(Kalender!$B$81:$B$110,MAX(1,$E26))),AND($F26&gt;0,INDEX(Kalender!AD$81:AD$110,MAX(1,$F26))&gt;INDEX(Kalender!$B$81:$B$110,MAX(1,$F26)))),2,0))</f>
        <v>0</v>
      </c>
      <c r="AE26" s="5" t="n">
        <f aca="false">IF(Kalender!AE26&lt;&gt;1,0,IF(AND($B26&gt;0,INDEX(Kalender!AE$68:AE$77,MAX(1,$B26))&gt;INDEX(Kalender!$B$68:$B$77,MAX(1,$B26))),1,0)+IF(OR(AND($C26&gt;0,INDEX(Kalender!AE$81:AE$110,MAX(1,$C26))&gt;INDEX(Kalender!$B$81:$B$110,MAX(1,$C26))),AND($D26&gt;0,INDEX(Kalender!AE$81:AE$110,MAX(1,$D26))&gt;INDEX(Kalender!$B$81:$B$110,MAX(1,$D26))),AND($E26&gt;0,INDEX(Kalender!AE$81:AE$110,MAX(1,$E26))&gt;INDEX(Kalender!$B$81:$B$110,MAX(1,$E26))),AND($F26&gt;0,INDEX(Kalender!AE$81:AE$110,MAX(1,$F26))&gt;INDEX(Kalender!$B$81:$B$110,MAX(1,$F26)))),2,0))</f>
        <v>0</v>
      </c>
      <c r="AF26" s="5" t="n">
        <f aca="false">IF(Kalender!AF26&lt;&gt;1,0,IF(AND($B26&gt;0,INDEX(Kalender!AF$68:AF$77,MAX(1,$B26))&gt;INDEX(Kalender!$B$68:$B$77,MAX(1,$B26))),1,0)+IF(OR(AND($C26&gt;0,INDEX(Kalender!AF$81:AF$110,MAX(1,$C26))&gt;INDEX(Kalender!$B$81:$B$110,MAX(1,$C26))),AND($D26&gt;0,INDEX(Kalender!AF$81:AF$110,MAX(1,$D26))&gt;INDEX(Kalender!$B$81:$B$110,MAX(1,$D26))),AND($E26&gt;0,INDEX(Kalender!AF$81:AF$110,MAX(1,$E26))&gt;INDEX(Kalender!$B$81:$B$110,MAX(1,$E26))),AND($F26&gt;0,INDEX(Kalender!AF$81:AF$110,MAX(1,$F26))&gt;INDEX(Kalender!$B$81:$B$110,MAX(1,$F26)))),2,0))</f>
        <v>0</v>
      </c>
      <c r="AG26" s="5" t="n">
        <f aca="false">IF(Kalender!AG26&lt;&gt;1,0,IF(AND($B26&gt;0,INDEX(Kalender!AG$68:AG$77,MAX(1,$B26))&gt;INDEX(Kalender!$B$68:$B$77,MAX(1,$B26))),1,0)+IF(OR(AND($C26&gt;0,INDEX(Kalender!AG$81:AG$110,MAX(1,$C26))&gt;INDEX(Kalender!$B$81:$B$110,MAX(1,$C26))),AND($D26&gt;0,INDEX(Kalender!AG$81:AG$110,MAX(1,$D26))&gt;INDEX(Kalender!$B$81:$B$110,MAX(1,$D26))),AND($E26&gt;0,INDEX(Kalender!AG$81:AG$110,MAX(1,$E26))&gt;INDEX(Kalender!$B$81:$B$110,MAX(1,$E26))),AND($F26&gt;0,INDEX(Kalender!AG$81:AG$110,MAX(1,$F26))&gt;INDEX(Kalender!$B$81:$B$110,MAX(1,$F26)))),2,0))</f>
        <v>0</v>
      </c>
      <c r="AH26" s="5" t="n">
        <f aca="false">IF(Kalender!AH26&lt;&gt;1,0,IF(AND($B26&gt;0,INDEX(Kalender!AH$68:AH$77,MAX(1,$B26))&gt;INDEX(Kalender!$B$68:$B$77,MAX(1,$B26))),1,0)+IF(OR(AND($C26&gt;0,INDEX(Kalender!AH$81:AH$110,MAX(1,$C26))&gt;INDEX(Kalender!$B$81:$B$110,MAX(1,$C26))),AND($D26&gt;0,INDEX(Kalender!AH$81:AH$110,MAX(1,$D26))&gt;INDEX(Kalender!$B$81:$B$110,MAX(1,$D26))),AND($E26&gt;0,INDEX(Kalender!AH$81:AH$110,MAX(1,$E26))&gt;INDEX(Kalender!$B$81:$B$110,MAX(1,$E26))),AND($F26&gt;0,INDEX(Kalender!AH$81:AH$110,MAX(1,$F26))&gt;INDEX(Kalender!$B$81:$B$110,MAX(1,$F26)))),2,0))</f>
        <v>0</v>
      </c>
      <c r="AI26" s="5" t="n">
        <f aca="false">IF(Kalender!AI26&lt;&gt;1,0,IF(AND($B26&gt;0,INDEX(Kalender!AI$68:AI$77,MAX(1,$B26))&gt;INDEX(Kalender!$B$68:$B$77,MAX(1,$B26))),1,0)+IF(OR(AND($C26&gt;0,INDEX(Kalender!AI$81:AI$110,MAX(1,$C26))&gt;INDEX(Kalender!$B$81:$B$110,MAX(1,$C26))),AND($D26&gt;0,INDEX(Kalender!AI$81:AI$110,MAX(1,$D26))&gt;INDEX(Kalender!$B$81:$B$110,MAX(1,$D26))),AND($E26&gt;0,INDEX(Kalender!AI$81:AI$110,MAX(1,$E26))&gt;INDEX(Kalender!$B$81:$B$110,MAX(1,$E26))),AND($F26&gt;0,INDEX(Kalender!AI$81:AI$110,MAX(1,$F26))&gt;INDEX(Kalender!$B$81:$B$110,MAX(1,$F26)))),2,0))</f>
        <v>0</v>
      </c>
      <c r="AJ26" s="5" t="n">
        <f aca="false">IF(Kalender!AJ26&lt;&gt;1,0,IF(AND($B26&gt;0,INDEX(Kalender!AJ$68:AJ$77,MAX(1,$B26))&gt;INDEX(Kalender!$B$68:$B$77,MAX(1,$B26))),1,0)+IF(OR(AND($C26&gt;0,INDEX(Kalender!AJ$81:AJ$110,MAX(1,$C26))&gt;INDEX(Kalender!$B$81:$B$110,MAX(1,$C26))),AND($D26&gt;0,INDEX(Kalender!AJ$81:AJ$110,MAX(1,$D26))&gt;INDEX(Kalender!$B$81:$B$110,MAX(1,$D26))),AND($E26&gt;0,INDEX(Kalender!AJ$81:AJ$110,MAX(1,$E26))&gt;INDEX(Kalender!$B$81:$B$110,MAX(1,$E26))),AND($F26&gt;0,INDEX(Kalender!AJ$81:AJ$110,MAX(1,$F26))&gt;INDEX(Kalender!$B$81:$B$110,MAX(1,$F26)))),2,0))</f>
        <v>0</v>
      </c>
      <c r="AK26" s="5" t="n">
        <f aca="false">IF(Kalender!AK26&lt;&gt;1,0,IF(AND($B26&gt;0,INDEX(Kalender!AK$68:AK$77,MAX(1,$B26))&gt;INDEX(Kalender!$B$68:$B$77,MAX(1,$B26))),1,0)+IF(OR(AND($C26&gt;0,INDEX(Kalender!AK$81:AK$110,MAX(1,$C26))&gt;INDEX(Kalender!$B$81:$B$110,MAX(1,$C26))),AND($D26&gt;0,INDEX(Kalender!AK$81:AK$110,MAX(1,$D26))&gt;INDEX(Kalender!$B$81:$B$110,MAX(1,$D26))),AND($E26&gt;0,INDEX(Kalender!AK$81:AK$110,MAX(1,$E26))&gt;INDEX(Kalender!$B$81:$B$110,MAX(1,$E26))),AND($F26&gt;0,INDEX(Kalender!AK$81:AK$110,MAX(1,$F26))&gt;INDEX(Kalender!$B$81:$B$110,MAX(1,$F26)))),2,0))</f>
        <v>0</v>
      </c>
      <c r="AL26" s="5" t="n">
        <f aca="false">IF(Kalender!AL26&lt;&gt;1,0,IF(AND($B26&gt;0,INDEX(Kalender!AL$68:AL$77,MAX(1,$B26))&gt;INDEX(Kalender!$B$68:$B$77,MAX(1,$B26))),1,0)+IF(OR(AND($C26&gt;0,INDEX(Kalender!AL$81:AL$110,MAX(1,$C26))&gt;INDEX(Kalender!$B$81:$B$110,MAX(1,$C26))),AND($D26&gt;0,INDEX(Kalender!AL$81:AL$110,MAX(1,$D26))&gt;INDEX(Kalender!$B$81:$B$110,MAX(1,$D26))),AND($E26&gt;0,INDEX(Kalender!AL$81:AL$110,MAX(1,$E26))&gt;INDEX(Kalender!$B$81:$B$110,MAX(1,$E26))),AND($F26&gt;0,INDEX(Kalender!AL$81:AL$110,MAX(1,$F26))&gt;INDEX(Kalender!$B$81:$B$110,MAX(1,$F26)))),2,0))</f>
        <v>0</v>
      </c>
      <c r="AM26" s="5" t="n">
        <f aca="false">IF(Kalender!AM26&lt;&gt;1,0,IF(AND($B26&gt;0,INDEX(Kalender!AM$68:AM$77,MAX(1,$B26))&gt;INDEX(Kalender!$B$68:$B$77,MAX(1,$B26))),1,0)+IF(OR(AND($C26&gt;0,INDEX(Kalender!AM$81:AM$110,MAX(1,$C26))&gt;INDEX(Kalender!$B$81:$B$110,MAX(1,$C26))),AND($D26&gt;0,INDEX(Kalender!AM$81:AM$110,MAX(1,$D26))&gt;INDEX(Kalender!$B$81:$B$110,MAX(1,$D26))),AND($E26&gt;0,INDEX(Kalender!AM$81:AM$110,MAX(1,$E26))&gt;INDEX(Kalender!$B$81:$B$110,MAX(1,$E26))),AND($F26&gt;0,INDEX(Kalender!AM$81:AM$110,MAX(1,$F26))&gt;INDEX(Kalender!$B$81:$B$110,MAX(1,$F26)))),2,0))</f>
        <v>0</v>
      </c>
      <c r="AN26" s="5" t="n">
        <f aca="false">IF(Kalender!AN26&lt;&gt;1,0,IF(AND($B26&gt;0,INDEX(Kalender!AN$68:AN$77,MAX(1,$B26))&gt;INDEX(Kalender!$B$68:$B$77,MAX(1,$B26))),1,0)+IF(OR(AND($C26&gt;0,INDEX(Kalender!AN$81:AN$110,MAX(1,$C26))&gt;INDEX(Kalender!$B$81:$B$110,MAX(1,$C26))),AND($D26&gt;0,INDEX(Kalender!AN$81:AN$110,MAX(1,$D26))&gt;INDEX(Kalender!$B$81:$B$110,MAX(1,$D26))),AND($E26&gt;0,INDEX(Kalender!AN$81:AN$110,MAX(1,$E26))&gt;INDEX(Kalender!$B$81:$B$110,MAX(1,$E26))),AND($F26&gt;0,INDEX(Kalender!AN$81:AN$110,MAX(1,$F26))&gt;INDEX(Kalender!$B$81:$B$110,MAX(1,$F26)))),2,0))</f>
        <v>0</v>
      </c>
      <c r="AO26" s="5" t="n">
        <f aca="false">IF(Kalender!AO26&lt;&gt;1,0,IF(AND($B26&gt;0,INDEX(Kalender!AO$68:AO$77,MAX(1,$B26))&gt;INDEX(Kalender!$B$68:$B$77,MAX(1,$B26))),1,0)+IF(OR(AND($C26&gt;0,INDEX(Kalender!AO$81:AO$110,MAX(1,$C26))&gt;INDEX(Kalender!$B$81:$B$110,MAX(1,$C26))),AND($D26&gt;0,INDEX(Kalender!AO$81:AO$110,MAX(1,$D26))&gt;INDEX(Kalender!$B$81:$B$110,MAX(1,$D26))),AND($E26&gt;0,INDEX(Kalender!AO$81:AO$110,MAX(1,$E26))&gt;INDEX(Kalender!$B$81:$B$110,MAX(1,$E26))),AND($F26&gt;0,INDEX(Kalender!AO$81:AO$110,MAX(1,$F26))&gt;INDEX(Kalender!$B$81:$B$110,MAX(1,$F26)))),2,0))</f>
        <v>0</v>
      </c>
      <c r="AP26" s="5" t="n">
        <f aca="false">IF(Kalender!AP26&lt;&gt;1,0,IF(AND($B26&gt;0,INDEX(Kalender!AP$68:AP$77,MAX(1,$B26))&gt;INDEX(Kalender!$B$68:$B$77,MAX(1,$B26))),1,0)+IF(OR(AND($C26&gt;0,INDEX(Kalender!AP$81:AP$110,MAX(1,$C26))&gt;INDEX(Kalender!$B$81:$B$110,MAX(1,$C26))),AND($D26&gt;0,INDEX(Kalender!AP$81:AP$110,MAX(1,$D26))&gt;INDEX(Kalender!$B$81:$B$110,MAX(1,$D26))),AND($E26&gt;0,INDEX(Kalender!AP$81:AP$110,MAX(1,$E26))&gt;INDEX(Kalender!$B$81:$B$110,MAX(1,$E26))),AND($F26&gt;0,INDEX(Kalender!AP$81:AP$110,MAX(1,$F26))&gt;INDEX(Kalender!$B$81:$B$110,MAX(1,$F26)))),2,0))</f>
        <v>0</v>
      </c>
      <c r="AQ26" s="5" t="n">
        <f aca="false">IF(Kalender!AQ26&lt;&gt;1,0,IF(AND($B26&gt;0,INDEX(Kalender!AQ$68:AQ$77,MAX(1,$B26))&gt;INDEX(Kalender!$B$68:$B$77,MAX(1,$B26))),1,0)+IF(OR(AND($C26&gt;0,INDEX(Kalender!AQ$81:AQ$110,MAX(1,$C26))&gt;INDEX(Kalender!$B$81:$B$110,MAX(1,$C26))),AND($D26&gt;0,INDEX(Kalender!AQ$81:AQ$110,MAX(1,$D26))&gt;INDEX(Kalender!$B$81:$B$110,MAX(1,$D26))),AND($E26&gt;0,INDEX(Kalender!AQ$81:AQ$110,MAX(1,$E26))&gt;INDEX(Kalender!$B$81:$B$110,MAX(1,$E26))),AND($F26&gt;0,INDEX(Kalender!AQ$81:AQ$110,MAX(1,$F26))&gt;INDEX(Kalender!$B$81:$B$110,MAX(1,$F26)))),2,0))</f>
        <v>0</v>
      </c>
      <c r="AR26" s="5" t="n">
        <f aca="false">IF(Kalender!AR26&lt;&gt;1,0,IF(AND($B26&gt;0,INDEX(Kalender!AR$68:AR$77,MAX(1,$B26))&gt;INDEX(Kalender!$B$68:$B$77,MAX(1,$B26))),1,0)+IF(OR(AND($C26&gt;0,INDEX(Kalender!AR$81:AR$110,MAX(1,$C26))&gt;INDEX(Kalender!$B$81:$B$110,MAX(1,$C26))),AND($D26&gt;0,INDEX(Kalender!AR$81:AR$110,MAX(1,$D26))&gt;INDEX(Kalender!$B$81:$B$110,MAX(1,$D26))),AND($E26&gt;0,INDEX(Kalender!AR$81:AR$110,MAX(1,$E26))&gt;INDEX(Kalender!$B$81:$B$110,MAX(1,$E26))),AND($F26&gt;0,INDEX(Kalender!AR$81:AR$110,MAX(1,$F26))&gt;INDEX(Kalender!$B$81:$B$110,MAX(1,$F26)))),2,0))</f>
        <v>0</v>
      </c>
      <c r="AS26" s="5" t="n">
        <f aca="false">IF(Kalender!AS26&lt;&gt;1,0,IF(AND($B26&gt;0,INDEX(Kalender!AS$68:AS$77,MAX(1,$B26))&gt;INDEX(Kalender!$B$68:$B$77,MAX(1,$B26))),1,0)+IF(OR(AND($C26&gt;0,INDEX(Kalender!AS$81:AS$110,MAX(1,$C26))&gt;INDEX(Kalender!$B$81:$B$110,MAX(1,$C26))),AND($D26&gt;0,INDEX(Kalender!AS$81:AS$110,MAX(1,$D26))&gt;INDEX(Kalender!$B$81:$B$110,MAX(1,$D26))),AND($E26&gt;0,INDEX(Kalender!AS$81:AS$110,MAX(1,$E26))&gt;INDEX(Kalender!$B$81:$B$110,MAX(1,$E26))),AND($F26&gt;0,INDEX(Kalender!AS$81:AS$110,MAX(1,$F26))&gt;INDEX(Kalender!$B$81:$B$110,MAX(1,$F26)))),2,0))</f>
        <v>0</v>
      </c>
      <c r="AT26" s="5" t="n">
        <f aca="false">IF(Kalender!AT26&lt;&gt;1,0,IF(AND($B26&gt;0,INDEX(Kalender!AT$68:AT$77,MAX(1,$B26))&gt;INDEX(Kalender!$B$68:$B$77,MAX(1,$B26))),1,0)+IF(OR(AND($C26&gt;0,INDEX(Kalender!AT$81:AT$110,MAX(1,$C26))&gt;INDEX(Kalender!$B$81:$B$110,MAX(1,$C26))),AND($D26&gt;0,INDEX(Kalender!AT$81:AT$110,MAX(1,$D26))&gt;INDEX(Kalender!$B$81:$B$110,MAX(1,$D26))),AND($E26&gt;0,INDEX(Kalender!AT$81:AT$110,MAX(1,$E26))&gt;INDEX(Kalender!$B$81:$B$110,MAX(1,$E26))),AND($F26&gt;0,INDEX(Kalender!AT$81:AT$110,MAX(1,$F26))&gt;INDEX(Kalender!$B$81:$B$110,MAX(1,$F26)))),2,0))</f>
        <v>0</v>
      </c>
      <c r="AU26" s="5" t="n">
        <f aca="false">IF(Kalender!AU26&lt;&gt;1,0,IF(AND($B26&gt;0,INDEX(Kalender!AU$68:AU$77,MAX(1,$B26))&gt;INDEX(Kalender!$B$68:$B$77,MAX(1,$B26))),1,0)+IF(OR(AND($C26&gt;0,INDEX(Kalender!AU$81:AU$110,MAX(1,$C26))&gt;INDEX(Kalender!$B$81:$B$110,MAX(1,$C26))),AND($D26&gt;0,INDEX(Kalender!AU$81:AU$110,MAX(1,$D26))&gt;INDEX(Kalender!$B$81:$B$110,MAX(1,$D26))),AND($E26&gt;0,INDEX(Kalender!AU$81:AU$110,MAX(1,$E26))&gt;INDEX(Kalender!$B$81:$B$110,MAX(1,$E26))),AND($F26&gt;0,INDEX(Kalender!AU$81:AU$110,MAX(1,$F26))&gt;INDEX(Kalender!$B$81:$B$110,MAX(1,$F26)))),2,0))</f>
        <v>0</v>
      </c>
      <c r="AV26" s="5" t="n">
        <f aca="false">IF(Kalender!AV26&lt;&gt;1,0,IF(AND($B26&gt;0,INDEX(Kalender!AV$68:AV$77,MAX(1,$B26))&gt;INDEX(Kalender!$B$68:$B$77,MAX(1,$B26))),1,0)+IF(OR(AND($C26&gt;0,INDEX(Kalender!AV$81:AV$110,MAX(1,$C26))&gt;INDEX(Kalender!$B$81:$B$110,MAX(1,$C26))),AND($D26&gt;0,INDEX(Kalender!AV$81:AV$110,MAX(1,$D26))&gt;INDEX(Kalender!$B$81:$B$110,MAX(1,$D26))),AND($E26&gt;0,INDEX(Kalender!AV$81:AV$110,MAX(1,$E26))&gt;INDEX(Kalender!$B$81:$B$110,MAX(1,$E26))),AND($F26&gt;0,INDEX(Kalender!AV$81:AV$110,MAX(1,$F26))&gt;INDEX(Kalender!$B$81:$B$110,MAX(1,$F26)))),2,0))</f>
        <v>0</v>
      </c>
      <c r="AW26" s="5" t="n">
        <f aca="false">IF(Kalender!AW26&lt;&gt;1,0,IF(AND($B26&gt;0,INDEX(Kalender!AW$68:AW$77,MAX(1,$B26))&gt;INDEX(Kalender!$B$68:$B$77,MAX(1,$B26))),1,0)+IF(OR(AND($C26&gt;0,INDEX(Kalender!AW$81:AW$110,MAX(1,$C26))&gt;INDEX(Kalender!$B$81:$B$110,MAX(1,$C26))),AND($D26&gt;0,INDEX(Kalender!AW$81:AW$110,MAX(1,$D26))&gt;INDEX(Kalender!$B$81:$B$110,MAX(1,$D26))),AND($E26&gt;0,INDEX(Kalender!AW$81:AW$110,MAX(1,$E26))&gt;INDEX(Kalender!$B$81:$B$110,MAX(1,$E26))),AND($F26&gt;0,INDEX(Kalender!AW$81:AW$110,MAX(1,$F26))&gt;INDEX(Kalender!$B$81:$B$110,MAX(1,$F26)))),2,0))</f>
        <v>0</v>
      </c>
      <c r="AX26" s="5" t="n">
        <f aca="false">IF(Kalender!AX26&lt;&gt;1,0,IF(AND($B26&gt;0,INDEX(Kalender!AX$68:AX$77,MAX(1,$B26))&gt;INDEX(Kalender!$B$68:$B$77,MAX(1,$B26))),1,0)+IF(OR(AND($C26&gt;0,INDEX(Kalender!AX$81:AX$110,MAX(1,$C26))&gt;INDEX(Kalender!$B$81:$B$110,MAX(1,$C26))),AND($D26&gt;0,INDEX(Kalender!AX$81:AX$110,MAX(1,$D26))&gt;INDEX(Kalender!$B$81:$B$110,MAX(1,$D26))),AND($E26&gt;0,INDEX(Kalender!AX$81:AX$110,MAX(1,$E26))&gt;INDEX(Kalender!$B$81:$B$110,MAX(1,$E26))),AND($F26&gt;0,INDEX(Kalender!AX$81:AX$110,MAX(1,$F26))&gt;INDEX(Kalender!$B$81:$B$110,MAX(1,$F26)))),2,0))</f>
        <v>0</v>
      </c>
      <c r="AY26" s="5" t="n">
        <f aca="false">IF(Kalender!AY26&lt;&gt;1,0,IF(AND($B26&gt;0,INDEX(Kalender!AY$68:AY$77,MAX(1,$B26))&gt;INDEX(Kalender!$B$68:$B$77,MAX(1,$B26))),1,0)+IF(OR(AND($C26&gt;0,INDEX(Kalender!AY$81:AY$110,MAX(1,$C26))&gt;INDEX(Kalender!$B$81:$B$110,MAX(1,$C26))),AND($D26&gt;0,INDEX(Kalender!AY$81:AY$110,MAX(1,$D26))&gt;INDEX(Kalender!$B$81:$B$110,MAX(1,$D26))),AND($E26&gt;0,INDEX(Kalender!AY$81:AY$110,MAX(1,$E26))&gt;INDEX(Kalender!$B$81:$B$110,MAX(1,$E26))),AND($F26&gt;0,INDEX(Kalender!AY$81:AY$110,MAX(1,$F26))&gt;INDEX(Kalender!$B$81:$B$110,MAX(1,$F26)))),2,0))</f>
        <v>0</v>
      </c>
      <c r="AZ26" s="5" t="n">
        <f aca="false">IF(Kalender!AZ26&lt;&gt;1,0,IF(AND($B26&gt;0,INDEX(Kalender!AZ$68:AZ$77,MAX(1,$B26))&gt;INDEX(Kalender!$B$68:$B$77,MAX(1,$B26))),1,0)+IF(OR(AND($C26&gt;0,INDEX(Kalender!AZ$81:AZ$110,MAX(1,$C26))&gt;INDEX(Kalender!$B$81:$B$110,MAX(1,$C26))),AND($D26&gt;0,INDEX(Kalender!AZ$81:AZ$110,MAX(1,$D26))&gt;INDEX(Kalender!$B$81:$B$110,MAX(1,$D26))),AND($E26&gt;0,INDEX(Kalender!AZ$81:AZ$110,MAX(1,$E26))&gt;INDEX(Kalender!$B$81:$B$110,MAX(1,$E26))),AND($F26&gt;0,INDEX(Kalender!AZ$81:AZ$110,MAX(1,$F26))&gt;INDEX(Kalender!$B$81:$B$110,MAX(1,$F26)))),2,0))</f>
        <v>0</v>
      </c>
      <c r="BA26" s="5" t="n">
        <f aca="false">IF(Kalender!BA26&lt;&gt;1,0,IF(AND($B26&gt;0,INDEX(Kalender!BA$68:BA$77,MAX(1,$B26))&gt;INDEX(Kalender!$B$68:$B$77,MAX(1,$B26))),1,0)+IF(OR(AND($C26&gt;0,INDEX(Kalender!BA$81:BA$110,MAX(1,$C26))&gt;INDEX(Kalender!$B$81:$B$110,MAX(1,$C26))),AND($D26&gt;0,INDEX(Kalender!BA$81:BA$110,MAX(1,$D26))&gt;INDEX(Kalender!$B$81:$B$110,MAX(1,$D26))),AND($E26&gt;0,INDEX(Kalender!BA$81:BA$110,MAX(1,$E26))&gt;INDEX(Kalender!$B$81:$B$110,MAX(1,$E26))),AND($F26&gt;0,INDEX(Kalender!BA$81:BA$110,MAX(1,$F26))&gt;INDEX(Kalender!$B$81:$B$110,MAX(1,$F26)))),2,0))</f>
        <v>0</v>
      </c>
      <c r="BB26" s="5" t="n">
        <f aca="false">IF(Kalender!BB26&lt;&gt;1,0,IF(AND($B26&gt;0,INDEX(Kalender!BB$68:BB$77,MAX(1,$B26))&gt;INDEX(Kalender!$B$68:$B$77,MAX(1,$B26))),1,0)+IF(OR(AND($C26&gt;0,INDEX(Kalender!BB$81:BB$110,MAX(1,$C26))&gt;INDEX(Kalender!$B$81:$B$110,MAX(1,$C26))),AND($D26&gt;0,INDEX(Kalender!BB$81:BB$110,MAX(1,$D26))&gt;INDEX(Kalender!$B$81:$B$110,MAX(1,$D26))),AND($E26&gt;0,INDEX(Kalender!BB$81:BB$110,MAX(1,$E26))&gt;INDEX(Kalender!$B$81:$B$110,MAX(1,$E26))),AND($F26&gt;0,INDEX(Kalender!BB$81:BB$110,MAX(1,$F26))&gt;INDEX(Kalender!$B$81:$B$110,MAX(1,$F26)))),2,0))</f>
        <v>0</v>
      </c>
      <c r="BC26" s="5" t="n">
        <f aca="false">IF(Kalender!BC26&lt;&gt;1,0,IF(AND($B26&gt;0,INDEX(Kalender!BC$68:BC$77,MAX(1,$B26))&gt;INDEX(Kalender!$B$68:$B$77,MAX(1,$B26))),1,0)+IF(OR(AND($C26&gt;0,INDEX(Kalender!BC$81:BC$110,MAX(1,$C26))&gt;INDEX(Kalender!$B$81:$B$110,MAX(1,$C26))),AND($D26&gt;0,INDEX(Kalender!BC$81:BC$110,MAX(1,$D26))&gt;INDEX(Kalender!$B$81:$B$110,MAX(1,$D26))),AND($E26&gt;0,INDEX(Kalender!BC$81:BC$110,MAX(1,$E26))&gt;INDEX(Kalender!$B$81:$B$110,MAX(1,$E26))),AND($F26&gt;0,INDEX(Kalender!BC$81:BC$110,MAX(1,$F26))&gt;INDEX(Kalender!$B$81:$B$110,MAX(1,$F26)))),2,0))</f>
        <v>0</v>
      </c>
      <c r="BD26" s="5" t="n">
        <f aca="false">IF(Kalender!BD26&lt;&gt;1,0,IF(AND($B26&gt;0,INDEX(Kalender!BD$68:BD$77,MAX(1,$B26))&gt;INDEX(Kalender!$B$68:$B$77,MAX(1,$B26))),1,0)+IF(OR(AND($C26&gt;0,INDEX(Kalender!BD$81:BD$110,MAX(1,$C26))&gt;INDEX(Kalender!$B$81:$B$110,MAX(1,$C26))),AND($D26&gt;0,INDEX(Kalender!BD$81:BD$110,MAX(1,$D26))&gt;INDEX(Kalender!$B$81:$B$110,MAX(1,$D26))),AND($E26&gt;0,INDEX(Kalender!BD$81:BD$110,MAX(1,$E26))&gt;INDEX(Kalender!$B$81:$B$110,MAX(1,$E26))),AND($F26&gt;0,INDEX(Kalender!BD$81:BD$110,MAX(1,$F26))&gt;INDEX(Kalender!$B$81:$B$110,MAX(1,$F26)))),2,0))</f>
        <v>0</v>
      </c>
      <c r="BE26" s="5" t="n">
        <f aca="false">IF(Kalender!BE26&lt;&gt;1,0,IF(AND($B26&gt;0,INDEX(Kalender!BE$68:BE$77,MAX(1,$B26))&gt;INDEX(Kalender!$B$68:$B$77,MAX(1,$B26))),1,0)+IF(OR(AND($C26&gt;0,INDEX(Kalender!BE$81:BE$110,MAX(1,$C26))&gt;INDEX(Kalender!$B$81:$B$110,MAX(1,$C26))),AND($D26&gt;0,INDEX(Kalender!BE$81:BE$110,MAX(1,$D26))&gt;INDEX(Kalender!$B$81:$B$110,MAX(1,$D26))),AND($E26&gt;0,INDEX(Kalender!BE$81:BE$110,MAX(1,$E26))&gt;INDEX(Kalender!$B$81:$B$110,MAX(1,$E26))),AND($F26&gt;0,INDEX(Kalender!BE$81:BE$110,MAX(1,$F26))&gt;INDEX(Kalender!$B$81:$B$110,MAX(1,$F26)))),2,0))</f>
        <v>0</v>
      </c>
      <c r="BF26" s="5" t="n">
        <f aca="false">IF(Kalender!BF26&lt;&gt;1,0,IF(AND($B26&gt;0,INDEX(Kalender!BF$68:BF$77,MAX(1,$B26))&gt;INDEX(Kalender!$B$68:$B$77,MAX(1,$B26))),1,0)+IF(OR(AND($C26&gt;0,INDEX(Kalender!BF$81:BF$110,MAX(1,$C26))&gt;INDEX(Kalender!$B$81:$B$110,MAX(1,$C26))),AND($D26&gt;0,INDEX(Kalender!BF$81:BF$110,MAX(1,$D26))&gt;INDEX(Kalender!$B$81:$B$110,MAX(1,$D26))),AND($E26&gt;0,INDEX(Kalender!BF$81:BF$110,MAX(1,$E26))&gt;INDEX(Kalender!$B$81:$B$110,MAX(1,$E26))),AND($F26&gt;0,INDEX(Kalender!BF$81:BF$110,MAX(1,$F26))&gt;INDEX(Kalender!$B$81:$B$110,MAX(1,$F26)))),2,0))</f>
        <v>0</v>
      </c>
      <c r="BG26" s="5" t="n">
        <f aca="false">IF(Kalender!BG26&lt;&gt;1,0,IF(AND($B26&gt;0,INDEX(Kalender!BG$68:BG$77,MAX(1,$B26))&gt;INDEX(Kalender!$B$68:$B$77,MAX(1,$B26))),1,0)+IF(OR(AND($C26&gt;0,INDEX(Kalender!BG$81:BG$110,MAX(1,$C26))&gt;INDEX(Kalender!$B$81:$B$110,MAX(1,$C26))),AND($D26&gt;0,INDEX(Kalender!BG$81:BG$110,MAX(1,$D26))&gt;INDEX(Kalender!$B$81:$B$110,MAX(1,$D26))),AND($E26&gt;0,INDEX(Kalender!BG$81:BG$110,MAX(1,$E26))&gt;INDEX(Kalender!$B$81:$B$110,MAX(1,$E26))),AND($F26&gt;0,INDEX(Kalender!BG$81:BG$110,MAX(1,$F26))&gt;INDEX(Kalender!$B$81:$B$110,MAX(1,$F26)))),2,0))</f>
        <v>0</v>
      </c>
      <c r="BH26" s="5" t="n">
        <f aca="false">IF(Kalender!BH26&lt;&gt;1,0,IF(AND($B26&gt;0,INDEX(Kalender!BH$68:BH$77,MAX(1,$B26))&gt;INDEX(Kalender!$B$68:$B$77,MAX(1,$B26))),1,0)+IF(OR(AND($C26&gt;0,INDEX(Kalender!BH$81:BH$110,MAX(1,$C26))&gt;INDEX(Kalender!$B$81:$B$110,MAX(1,$C26))),AND($D26&gt;0,INDEX(Kalender!BH$81:BH$110,MAX(1,$D26))&gt;INDEX(Kalender!$B$81:$B$110,MAX(1,$D26))),AND($E26&gt;0,INDEX(Kalender!BH$81:BH$110,MAX(1,$E26))&gt;INDEX(Kalender!$B$81:$B$110,MAX(1,$E26))),AND($F26&gt;0,INDEX(Kalender!BH$81:BH$110,MAX(1,$F26))&gt;INDEX(Kalender!$B$81:$B$110,MAX(1,$F26)))),2,0))</f>
        <v>0</v>
      </c>
      <c r="BI26" s="5" t="n">
        <f aca="false">IF(Kalender!BI26&lt;&gt;1,0,IF(AND($B26&gt;0,INDEX(Kalender!BI$68:BI$77,MAX(1,$B26))&gt;INDEX(Kalender!$B$68:$B$77,MAX(1,$B26))),1,0)+IF(OR(AND($C26&gt;0,INDEX(Kalender!BI$81:BI$110,MAX(1,$C26))&gt;INDEX(Kalender!$B$81:$B$110,MAX(1,$C26))),AND($D26&gt;0,INDEX(Kalender!BI$81:BI$110,MAX(1,$D26))&gt;INDEX(Kalender!$B$81:$B$110,MAX(1,$D26))),AND($E26&gt;0,INDEX(Kalender!BI$81:BI$110,MAX(1,$E26))&gt;INDEX(Kalender!$B$81:$B$110,MAX(1,$E26))),AND($F26&gt;0,INDEX(Kalender!BI$81:BI$110,MAX(1,$F26))&gt;INDEX(Kalender!$B$81:$B$110,MAX(1,$F26)))),2,0))</f>
        <v>0</v>
      </c>
      <c r="BJ26" s="5" t="n">
        <f aca="false">IF(Kalender!BJ26&lt;&gt;1,0,IF(AND($B26&gt;0,INDEX(Kalender!BJ$68:BJ$77,MAX(1,$B26))&gt;INDEX(Kalender!$B$68:$B$77,MAX(1,$B26))),1,0)+IF(OR(AND($C26&gt;0,INDEX(Kalender!BJ$81:BJ$110,MAX(1,$C26))&gt;INDEX(Kalender!$B$81:$B$110,MAX(1,$C26))),AND($D26&gt;0,INDEX(Kalender!BJ$81:BJ$110,MAX(1,$D26))&gt;INDEX(Kalender!$B$81:$B$110,MAX(1,$D26))),AND($E26&gt;0,INDEX(Kalender!BJ$81:BJ$110,MAX(1,$E26))&gt;INDEX(Kalender!$B$81:$B$110,MAX(1,$E26))),AND($F26&gt;0,INDEX(Kalender!BJ$81:BJ$110,MAX(1,$F26))&gt;INDEX(Kalender!$B$81:$B$110,MAX(1,$F26)))),2,0))</f>
        <v>0</v>
      </c>
      <c r="BK26" s="5" t="n">
        <f aca="false">IF(Kalender!BK26&lt;&gt;1,0,IF(AND($B26&gt;0,INDEX(Kalender!BK$68:BK$77,MAX(1,$B26))&gt;INDEX(Kalender!$B$68:$B$77,MAX(1,$B26))),1,0)+IF(OR(AND($C26&gt;0,INDEX(Kalender!BK$81:BK$110,MAX(1,$C26))&gt;INDEX(Kalender!$B$81:$B$110,MAX(1,$C26))),AND($D26&gt;0,INDEX(Kalender!BK$81:BK$110,MAX(1,$D26))&gt;INDEX(Kalender!$B$81:$B$110,MAX(1,$D26))),AND($E26&gt;0,INDEX(Kalender!BK$81:BK$110,MAX(1,$E26))&gt;INDEX(Kalender!$B$81:$B$110,MAX(1,$E26))),AND($F26&gt;0,INDEX(Kalender!BK$81:BK$110,MAX(1,$F26))&gt;INDEX(Kalender!$B$81:$B$110,MAX(1,$F26)))),2,0))</f>
        <v>0</v>
      </c>
      <c r="BL26" s="5" t="n">
        <f aca="false">IF(Kalender!BL26&lt;&gt;1,0,IF(AND($B26&gt;0,INDEX(Kalender!BL$68:BL$77,MAX(1,$B26))&gt;INDEX(Kalender!$B$68:$B$77,MAX(1,$B26))),1,0)+IF(OR(AND($C26&gt;0,INDEX(Kalender!BL$81:BL$110,MAX(1,$C26))&gt;INDEX(Kalender!$B$81:$B$110,MAX(1,$C26))),AND($D26&gt;0,INDEX(Kalender!BL$81:BL$110,MAX(1,$D26))&gt;INDEX(Kalender!$B$81:$B$110,MAX(1,$D26))),AND($E26&gt;0,INDEX(Kalender!BL$81:BL$110,MAX(1,$E26))&gt;INDEX(Kalender!$B$81:$B$110,MAX(1,$E26))),AND($F26&gt;0,INDEX(Kalender!BL$81:BL$110,MAX(1,$F26))&gt;INDEX(Kalender!$B$81:$B$110,MAX(1,$F26)))),2,0))</f>
        <v>0</v>
      </c>
      <c r="BM26" s="5" t="n">
        <f aca="false">IF(Kalender!BM26&lt;&gt;1,0,IF(AND($B26&gt;0,INDEX(Kalender!BM$68:BM$77,MAX(1,$B26))&gt;INDEX(Kalender!$B$68:$B$77,MAX(1,$B26))),1,0)+IF(OR(AND($C26&gt;0,INDEX(Kalender!BM$81:BM$110,MAX(1,$C26))&gt;INDEX(Kalender!$B$81:$B$110,MAX(1,$C26))),AND($D26&gt;0,INDEX(Kalender!BM$81:BM$110,MAX(1,$D26))&gt;INDEX(Kalender!$B$81:$B$110,MAX(1,$D26))),AND($E26&gt;0,INDEX(Kalender!BM$81:BM$110,MAX(1,$E26))&gt;INDEX(Kalender!$B$81:$B$110,MAX(1,$E26))),AND($F26&gt;0,INDEX(Kalender!BM$81:BM$110,MAX(1,$F26))&gt;INDEX(Kalender!$B$81:$B$110,MAX(1,$F26)))),2,0))</f>
        <v>0</v>
      </c>
      <c r="BN26" s="5" t="n">
        <f aca="false">IF(Kalender!BN26&lt;&gt;1,0,IF(AND($B26&gt;0,INDEX(Kalender!BN$68:BN$77,MAX(1,$B26))&gt;INDEX(Kalender!$B$68:$B$77,MAX(1,$B26))),1,0)+IF(OR(AND($C26&gt;0,INDEX(Kalender!BN$81:BN$110,MAX(1,$C26))&gt;INDEX(Kalender!$B$81:$B$110,MAX(1,$C26))),AND($D26&gt;0,INDEX(Kalender!BN$81:BN$110,MAX(1,$D26))&gt;INDEX(Kalender!$B$81:$B$110,MAX(1,$D26))),AND($E26&gt;0,INDEX(Kalender!BN$81:BN$110,MAX(1,$E26))&gt;INDEX(Kalender!$B$81:$B$110,MAX(1,$E26))),AND($F26&gt;0,INDEX(Kalender!BN$81:BN$110,MAX(1,$F26))&gt;INDEX(Kalender!$B$81:$B$110,MAX(1,$F26)))),2,0))</f>
        <v>0</v>
      </c>
      <c r="BO26" s="5" t="n">
        <f aca="false">IF(Kalender!BO26&lt;&gt;1,0,IF(AND($B26&gt;0,INDEX(Kalender!BO$68:BO$77,MAX(1,$B26))&gt;INDEX(Kalender!$B$68:$B$77,MAX(1,$B26))),1,0)+IF(OR(AND($C26&gt;0,INDEX(Kalender!BO$81:BO$110,MAX(1,$C26))&gt;INDEX(Kalender!$B$81:$B$110,MAX(1,$C26))),AND($D26&gt;0,INDEX(Kalender!BO$81:BO$110,MAX(1,$D26))&gt;INDEX(Kalender!$B$81:$B$110,MAX(1,$D26))),AND($E26&gt;0,INDEX(Kalender!BO$81:BO$110,MAX(1,$E26))&gt;INDEX(Kalender!$B$81:$B$110,MAX(1,$E26))),AND($F26&gt;0,INDEX(Kalender!BO$81:BO$110,MAX(1,$F26))&gt;INDEX(Kalender!$B$81:$B$110,MAX(1,$F26)))),2,0))</f>
        <v>0</v>
      </c>
      <c r="BP26" s="5" t="n">
        <f aca="false">IF(Kalender!BP26&lt;&gt;1,0,IF(AND($B26&gt;0,INDEX(Kalender!BP$68:BP$77,MAX(1,$B26))&gt;INDEX(Kalender!$B$68:$B$77,MAX(1,$B26))),1,0)+IF(OR(AND($C26&gt;0,INDEX(Kalender!BP$81:BP$110,MAX(1,$C26))&gt;INDEX(Kalender!$B$81:$B$110,MAX(1,$C26))),AND($D26&gt;0,INDEX(Kalender!BP$81:BP$110,MAX(1,$D26))&gt;INDEX(Kalender!$B$81:$B$110,MAX(1,$D26))),AND($E26&gt;0,INDEX(Kalender!BP$81:BP$110,MAX(1,$E26))&gt;INDEX(Kalender!$B$81:$B$110,MAX(1,$E26))),AND($F26&gt;0,INDEX(Kalender!BP$81:BP$110,MAX(1,$F26))&gt;INDEX(Kalender!$B$81:$B$110,MAX(1,$F26)))),2,0))</f>
        <v>0</v>
      </c>
      <c r="BQ26" s="5" t="n">
        <f aca="false">IF(Kalender!BQ26&lt;&gt;1,0,IF(AND($B26&gt;0,INDEX(Kalender!BQ$68:BQ$77,MAX(1,$B26))&gt;INDEX(Kalender!$B$68:$B$77,MAX(1,$B26))),1,0)+IF(OR(AND($C26&gt;0,INDEX(Kalender!BQ$81:BQ$110,MAX(1,$C26))&gt;INDEX(Kalender!$B$81:$B$110,MAX(1,$C26))),AND($D26&gt;0,INDEX(Kalender!BQ$81:BQ$110,MAX(1,$D26))&gt;INDEX(Kalender!$B$81:$B$110,MAX(1,$D26))),AND($E26&gt;0,INDEX(Kalender!BQ$81:BQ$110,MAX(1,$E26))&gt;INDEX(Kalender!$B$81:$B$110,MAX(1,$E26))),AND($F26&gt;0,INDEX(Kalender!BQ$81:BQ$110,MAX(1,$F26))&gt;INDEX(Kalender!$B$81:$B$110,MAX(1,$F26)))),2,0))</f>
        <v>0</v>
      </c>
      <c r="BR26" s="5" t="n">
        <f aca="false">IF(Kalender!BR26&lt;&gt;1,0,IF(AND($B26&gt;0,INDEX(Kalender!BR$68:BR$77,MAX(1,$B26))&gt;INDEX(Kalender!$B$68:$B$77,MAX(1,$B26))),1,0)+IF(OR(AND($C26&gt;0,INDEX(Kalender!BR$81:BR$110,MAX(1,$C26))&gt;INDEX(Kalender!$B$81:$B$110,MAX(1,$C26))),AND($D26&gt;0,INDEX(Kalender!BR$81:BR$110,MAX(1,$D26))&gt;INDEX(Kalender!$B$81:$B$110,MAX(1,$D26))),AND($E26&gt;0,INDEX(Kalender!BR$81:BR$110,MAX(1,$E26))&gt;INDEX(Kalender!$B$81:$B$110,MAX(1,$E26))),AND($F26&gt;0,INDEX(Kalender!BR$81:BR$110,MAX(1,$F26))&gt;INDEX(Kalender!$B$81:$B$110,MAX(1,$F26)))),2,0))</f>
        <v>0</v>
      </c>
      <c r="BS26" s="5" t="n">
        <f aca="false">IF(Kalender!BS26&lt;&gt;1,0,IF(AND($B26&gt;0,INDEX(Kalender!BS$68:BS$77,MAX(1,$B26))&gt;INDEX(Kalender!$B$68:$B$77,MAX(1,$B26))),1,0)+IF(OR(AND($C26&gt;0,INDEX(Kalender!BS$81:BS$110,MAX(1,$C26))&gt;INDEX(Kalender!$B$81:$B$110,MAX(1,$C26))),AND($D26&gt;0,INDEX(Kalender!BS$81:BS$110,MAX(1,$D26))&gt;INDEX(Kalender!$B$81:$B$110,MAX(1,$D26))),AND($E26&gt;0,INDEX(Kalender!BS$81:BS$110,MAX(1,$E26))&gt;INDEX(Kalender!$B$81:$B$110,MAX(1,$E26))),AND($F26&gt;0,INDEX(Kalender!BS$81:BS$110,MAX(1,$F26))&gt;INDEX(Kalender!$B$81:$B$110,MAX(1,$F26)))),2,0))</f>
        <v>0</v>
      </c>
      <c r="BT26" s="5" t="n">
        <f aca="false">IF(Kalender!BT26&lt;&gt;1,0,IF(AND($B26&gt;0,INDEX(Kalender!BT$68:BT$77,MAX(1,$B26))&gt;INDEX(Kalender!$B$68:$B$77,MAX(1,$B26))),1,0)+IF(OR(AND($C26&gt;0,INDEX(Kalender!BT$81:BT$110,MAX(1,$C26))&gt;INDEX(Kalender!$B$81:$B$110,MAX(1,$C26))),AND($D26&gt;0,INDEX(Kalender!BT$81:BT$110,MAX(1,$D26))&gt;INDEX(Kalender!$B$81:$B$110,MAX(1,$D26))),AND($E26&gt;0,INDEX(Kalender!BT$81:BT$110,MAX(1,$E26))&gt;INDEX(Kalender!$B$81:$B$110,MAX(1,$E26))),AND($F26&gt;0,INDEX(Kalender!BT$81:BT$110,MAX(1,$F26))&gt;INDEX(Kalender!$B$81:$B$110,MAX(1,$F26)))),2,0))</f>
        <v>0</v>
      </c>
      <c r="BU26" s="5" t="n">
        <f aca="false">IF(Kalender!BU26&lt;&gt;1,0,IF(AND($B26&gt;0,INDEX(Kalender!BU$68:BU$77,MAX(1,$B26))&gt;INDEX(Kalender!$B$68:$B$77,MAX(1,$B26))),1,0)+IF(OR(AND($C26&gt;0,INDEX(Kalender!BU$81:BU$110,MAX(1,$C26))&gt;INDEX(Kalender!$B$81:$B$110,MAX(1,$C26))),AND($D26&gt;0,INDEX(Kalender!BU$81:BU$110,MAX(1,$D26))&gt;INDEX(Kalender!$B$81:$B$110,MAX(1,$D26))),AND($E26&gt;0,INDEX(Kalender!BU$81:BU$110,MAX(1,$E26))&gt;INDEX(Kalender!$B$81:$B$110,MAX(1,$E26))),AND($F26&gt;0,INDEX(Kalender!BU$81:BU$110,MAX(1,$F26))&gt;INDEX(Kalender!$B$81:$B$110,MAX(1,$F26)))),2,0))</f>
        <v>0</v>
      </c>
      <c r="BV26" s="5" t="n">
        <f aca="false">IF(Kalender!BV26&lt;&gt;1,0,IF(AND($B26&gt;0,INDEX(Kalender!BV$68:BV$77,MAX(1,$B26))&gt;INDEX(Kalender!$B$68:$B$77,MAX(1,$B26))),1,0)+IF(OR(AND($C26&gt;0,INDEX(Kalender!BV$81:BV$110,MAX(1,$C26))&gt;INDEX(Kalender!$B$81:$B$110,MAX(1,$C26))),AND($D26&gt;0,INDEX(Kalender!BV$81:BV$110,MAX(1,$D26))&gt;INDEX(Kalender!$B$81:$B$110,MAX(1,$D26))),AND($E26&gt;0,INDEX(Kalender!BV$81:BV$110,MAX(1,$E26))&gt;INDEX(Kalender!$B$81:$B$110,MAX(1,$E26))),AND($F26&gt;0,INDEX(Kalender!BV$81:BV$110,MAX(1,$F26))&gt;INDEX(Kalender!$B$81:$B$110,MAX(1,$F26)))),2,0))</f>
        <v>0</v>
      </c>
      <c r="BW26" s="5" t="n">
        <f aca="false">IF(Kalender!BW26&lt;&gt;1,0,IF(AND($B26&gt;0,INDEX(Kalender!BW$68:BW$77,MAX(1,$B26))&gt;INDEX(Kalender!$B$68:$B$77,MAX(1,$B26))),1,0)+IF(OR(AND($C26&gt;0,INDEX(Kalender!BW$81:BW$110,MAX(1,$C26))&gt;INDEX(Kalender!$B$81:$B$110,MAX(1,$C26))),AND($D26&gt;0,INDEX(Kalender!BW$81:BW$110,MAX(1,$D26))&gt;INDEX(Kalender!$B$81:$B$110,MAX(1,$D26))),AND($E26&gt;0,INDEX(Kalender!BW$81:BW$110,MAX(1,$E26))&gt;INDEX(Kalender!$B$81:$B$110,MAX(1,$E26))),AND($F26&gt;0,INDEX(Kalender!BW$81:BW$110,MAX(1,$F26))&gt;INDEX(Kalender!$B$81:$B$110,MAX(1,$F26)))),2,0))</f>
        <v>0</v>
      </c>
      <c r="BX26" s="5" t="n">
        <f aca="false">IF(Kalender!BX26&lt;&gt;1,0,IF(AND($B26&gt;0,INDEX(Kalender!BX$68:BX$77,MAX(1,$B26))&gt;INDEX(Kalender!$B$68:$B$77,MAX(1,$B26))),1,0)+IF(OR(AND($C26&gt;0,INDEX(Kalender!BX$81:BX$110,MAX(1,$C26))&gt;INDEX(Kalender!$B$81:$B$110,MAX(1,$C26))),AND($D26&gt;0,INDEX(Kalender!BX$81:BX$110,MAX(1,$D26))&gt;INDEX(Kalender!$B$81:$B$110,MAX(1,$D26))),AND($E26&gt;0,INDEX(Kalender!BX$81:BX$110,MAX(1,$E26))&gt;INDEX(Kalender!$B$81:$B$110,MAX(1,$E26))),AND($F26&gt;0,INDEX(Kalender!BX$81:BX$110,MAX(1,$F26))&gt;INDEX(Kalender!$B$81:$B$110,MAX(1,$F26)))),2,0))</f>
        <v>0</v>
      </c>
      <c r="BY26" s="5" t="n">
        <f aca="false">IF(Kalender!BY26&lt;&gt;1,0,IF(AND($B26&gt;0,INDEX(Kalender!BY$68:BY$77,MAX(1,$B26))&gt;INDEX(Kalender!$B$68:$B$77,MAX(1,$B26))),1,0)+IF(OR(AND($C26&gt;0,INDEX(Kalender!BY$81:BY$110,MAX(1,$C26))&gt;INDEX(Kalender!$B$81:$B$110,MAX(1,$C26))),AND($D26&gt;0,INDEX(Kalender!BY$81:BY$110,MAX(1,$D26))&gt;INDEX(Kalender!$B$81:$B$110,MAX(1,$D26))),AND($E26&gt;0,INDEX(Kalender!BY$81:BY$110,MAX(1,$E26))&gt;INDEX(Kalender!$B$81:$B$110,MAX(1,$E26))),AND($F26&gt;0,INDEX(Kalender!BY$81:BY$110,MAX(1,$F26))&gt;INDEX(Kalender!$B$81:$B$110,MAX(1,$F26)))),2,0))</f>
        <v>0</v>
      </c>
      <c r="BZ26" s="5" t="n">
        <f aca="false">IF(Kalender!BZ26&lt;&gt;1,0,IF(AND($B26&gt;0,INDEX(Kalender!BZ$68:BZ$77,MAX(1,$B26))&gt;INDEX(Kalender!$B$68:$B$77,MAX(1,$B26))),1,0)+IF(OR(AND($C26&gt;0,INDEX(Kalender!BZ$81:BZ$110,MAX(1,$C26))&gt;INDEX(Kalender!$B$81:$B$110,MAX(1,$C26))),AND($D26&gt;0,INDEX(Kalender!BZ$81:BZ$110,MAX(1,$D26))&gt;INDEX(Kalender!$B$81:$B$110,MAX(1,$D26))),AND($E26&gt;0,INDEX(Kalender!BZ$81:BZ$110,MAX(1,$E26))&gt;INDEX(Kalender!$B$81:$B$110,MAX(1,$E26))),AND($F26&gt;0,INDEX(Kalender!BZ$81:BZ$110,MAX(1,$F26))&gt;INDEX(Kalender!$B$81:$B$110,MAX(1,$F26)))),2,0))</f>
        <v>0</v>
      </c>
      <c r="CA26" s="5" t="n">
        <f aca="false">IF(Kalender!CA26&lt;&gt;1,0,IF(AND($B26&gt;0,INDEX(Kalender!CA$68:CA$77,MAX(1,$B26))&gt;INDEX(Kalender!$B$68:$B$77,MAX(1,$B26))),1,0)+IF(OR(AND($C26&gt;0,INDEX(Kalender!CA$81:CA$110,MAX(1,$C26))&gt;INDEX(Kalender!$B$81:$B$110,MAX(1,$C26))),AND($D26&gt;0,INDEX(Kalender!CA$81:CA$110,MAX(1,$D26))&gt;INDEX(Kalender!$B$81:$B$110,MAX(1,$D26))),AND($E26&gt;0,INDEX(Kalender!CA$81:CA$110,MAX(1,$E26))&gt;INDEX(Kalender!$B$81:$B$110,MAX(1,$E26))),AND($F26&gt;0,INDEX(Kalender!CA$81:CA$110,MAX(1,$F26))&gt;INDEX(Kalender!$B$81:$B$110,MAX(1,$F26)))),2,0))</f>
        <v>0</v>
      </c>
      <c r="CB26" s="5" t="n">
        <f aca="false">IF(Kalender!CB26&lt;&gt;1,0,IF(AND($B26&gt;0,INDEX(Kalender!CB$68:CB$77,MAX(1,$B26))&gt;INDEX(Kalender!$B$68:$B$77,MAX(1,$B26))),1,0)+IF(OR(AND($C26&gt;0,INDEX(Kalender!CB$81:CB$110,MAX(1,$C26))&gt;INDEX(Kalender!$B$81:$B$110,MAX(1,$C26))),AND($D26&gt;0,INDEX(Kalender!CB$81:CB$110,MAX(1,$D26))&gt;INDEX(Kalender!$B$81:$B$110,MAX(1,$D26))),AND($E26&gt;0,INDEX(Kalender!CB$81:CB$110,MAX(1,$E26))&gt;INDEX(Kalender!$B$81:$B$110,MAX(1,$E26))),AND($F26&gt;0,INDEX(Kalender!CB$81:CB$110,MAX(1,$F26))&gt;INDEX(Kalender!$B$81:$B$110,MAX(1,$F26)))),2,0))</f>
        <v>0</v>
      </c>
      <c r="CC26" s="5" t="n">
        <f aca="false">IF(Kalender!CC26&lt;&gt;1,0,IF(AND($B26&gt;0,INDEX(Kalender!CC$68:CC$77,MAX(1,$B26))&gt;INDEX(Kalender!$B$68:$B$77,MAX(1,$B26))),1,0)+IF(OR(AND($C26&gt;0,INDEX(Kalender!CC$81:CC$110,MAX(1,$C26))&gt;INDEX(Kalender!$B$81:$B$110,MAX(1,$C26))),AND($D26&gt;0,INDEX(Kalender!CC$81:CC$110,MAX(1,$D26))&gt;INDEX(Kalender!$B$81:$B$110,MAX(1,$D26))),AND($E26&gt;0,INDEX(Kalender!CC$81:CC$110,MAX(1,$E26))&gt;INDEX(Kalender!$B$81:$B$110,MAX(1,$E26))),AND($F26&gt;0,INDEX(Kalender!CC$81:CC$110,MAX(1,$F26))&gt;INDEX(Kalender!$B$81:$B$110,MAX(1,$F26)))),2,0))</f>
        <v>0</v>
      </c>
      <c r="CD26" s="5" t="n">
        <f aca="false">IF(Kalender!CD26&lt;&gt;1,0,IF(AND($B26&gt;0,INDEX(Kalender!CD$68:CD$77,MAX(1,$B26))&gt;INDEX(Kalender!$B$68:$B$77,MAX(1,$B26))),1,0)+IF(OR(AND($C26&gt;0,INDEX(Kalender!CD$81:CD$110,MAX(1,$C26))&gt;INDEX(Kalender!$B$81:$B$110,MAX(1,$C26))),AND($D26&gt;0,INDEX(Kalender!CD$81:CD$110,MAX(1,$D26))&gt;INDEX(Kalender!$B$81:$B$110,MAX(1,$D26))),AND($E26&gt;0,INDEX(Kalender!CD$81:CD$110,MAX(1,$E26))&gt;INDEX(Kalender!$B$81:$B$110,MAX(1,$E26))),AND($F26&gt;0,INDEX(Kalender!CD$81:CD$110,MAX(1,$F26))&gt;INDEX(Kalender!$B$81:$B$110,MAX(1,$F26)))),2,0))</f>
        <v>0</v>
      </c>
      <c r="CE26" s="5" t="n">
        <f aca="false">IF(Kalender!CE26&lt;&gt;1,0,IF(AND($B26&gt;0,INDEX(Kalender!CE$68:CE$77,MAX(1,$B26))&gt;INDEX(Kalender!$B$68:$B$77,MAX(1,$B26))),1,0)+IF(OR(AND($C26&gt;0,INDEX(Kalender!CE$81:CE$110,MAX(1,$C26))&gt;INDEX(Kalender!$B$81:$B$110,MAX(1,$C26))),AND($D26&gt;0,INDEX(Kalender!CE$81:CE$110,MAX(1,$D26))&gt;INDEX(Kalender!$B$81:$B$110,MAX(1,$D26))),AND($E26&gt;0,INDEX(Kalender!CE$81:CE$110,MAX(1,$E26))&gt;INDEX(Kalender!$B$81:$B$110,MAX(1,$E26))),AND($F26&gt;0,INDEX(Kalender!CE$81:CE$110,MAX(1,$F26))&gt;INDEX(Kalender!$B$81:$B$110,MAX(1,$F26)))),2,0))</f>
        <v>0</v>
      </c>
      <c r="CF26" s="5" t="n">
        <f aca="false">IF(Kalender!CF26&lt;&gt;1,0,IF(AND($B26&gt;0,INDEX(Kalender!CF$68:CF$77,MAX(1,$B26))&gt;INDEX(Kalender!$B$68:$B$77,MAX(1,$B26))),1,0)+IF(OR(AND($C26&gt;0,INDEX(Kalender!CF$81:CF$110,MAX(1,$C26))&gt;INDEX(Kalender!$B$81:$B$110,MAX(1,$C26))),AND($D26&gt;0,INDEX(Kalender!CF$81:CF$110,MAX(1,$D26))&gt;INDEX(Kalender!$B$81:$B$110,MAX(1,$D26))),AND($E26&gt;0,INDEX(Kalender!CF$81:CF$110,MAX(1,$E26))&gt;INDEX(Kalender!$B$81:$B$110,MAX(1,$E26))),AND($F26&gt;0,INDEX(Kalender!CF$81:CF$110,MAX(1,$F26))&gt;INDEX(Kalender!$B$81:$B$110,MAX(1,$F26)))),2,0))</f>
        <v>0</v>
      </c>
      <c r="CG26" s="5" t="n">
        <f aca="false">IF(Kalender!CG26&lt;&gt;1,0,IF(AND($B26&gt;0,INDEX(Kalender!CG$68:CG$77,MAX(1,$B26))&gt;INDEX(Kalender!$B$68:$B$77,MAX(1,$B26))),1,0)+IF(OR(AND($C26&gt;0,INDEX(Kalender!CG$81:CG$110,MAX(1,$C26))&gt;INDEX(Kalender!$B$81:$B$110,MAX(1,$C26))),AND($D26&gt;0,INDEX(Kalender!CG$81:CG$110,MAX(1,$D26))&gt;INDEX(Kalender!$B$81:$B$110,MAX(1,$D26))),AND($E26&gt;0,INDEX(Kalender!CG$81:CG$110,MAX(1,$E26))&gt;INDEX(Kalender!$B$81:$B$110,MAX(1,$E26))),AND($F26&gt;0,INDEX(Kalender!CG$81:CG$110,MAX(1,$F26))&gt;INDEX(Kalender!$B$81:$B$110,MAX(1,$F26)))),2,0))</f>
        <v>0</v>
      </c>
      <c r="CH26" s="5" t="n">
        <f aca="false">IF(Kalender!CH26&lt;&gt;1,0,IF(AND($B26&gt;0,INDEX(Kalender!CH$68:CH$77,MAX(1,$B26))&gt;INDEX(Kalender!$B$68:$B$77,MAX(1,$B26))),1,0)+IF(OR(AND($C26&gt;0,INDEX(Kalender!CH$81:CH$110,MAX(1,$C26))&gt;INDEX(Kalender!$B$81:$B$110,MAX(1,$C26))),AND($D26&gt;0,INDEX(Kalender!CH$81:CH$110,MAX(1,$D26))&gt;INDEX(Kalender!$B$81:$B$110,MAX(1,$D26))),AND($E26&gt;0,INDEX(Kalender!CH$81:CH$110,MAX(1,$E26))&gt;INDEX(Kalender!$B$81:$B$110,MAX(1,$E26))),AND($F26&gt;0,INDEX(Kalender!CH$81:CH$110,MAX(1,$F26))&gt;INDEX(Kalender!$B$81:$B$110,MAX(1,$F26)))),2,0))</f>
        <v>0</v>
      </c>
      <c r="CI26" s="5" t="n">
        <f aca="false">IF(Kalender!CI26&lt;&gt;1,0,IF(AND($B26&gt;0,INDEX(Kalender!CI$68:CI$77,MAX(1,$B26))&gt;INDEX(Kalender!$B$68:$B$77,MAX(1,$B26))),1,0)+IF(OR(AND($C26&gt;0,INDEX(Kalender!CI$81:CI$110,MAX(1,$C26))&gt;INDEX(Kalender!$B$81:$B$110,MAX(1,$C26))),AND($D26&gt;0,INDEX(Kalender!CI$81:CI$110,MAX(1,$D26))&gt;INDEX(Kalender!$B$81:$B$110,MAX(1,$D26))),AND($E26&gt;0,INDEX(Kalender!CI$81:CI$110,MAX(1,$E26))&gt;INDEX(Kalender!$B$81:$B$110,MAX(1,$E26))),AND($F26&gt;0,INDEX(Kalender!CI$81:CI$110,MAX(1,$F26))&gt;INDEX(Kalender!$B$81:$B$110,MAX(1,$F26)))),2,0))</f>
        <v>0</v>
      </c>
      <c r="CJ26" s="5" t="n">
        <f aca="false">IF(Kalender!CJ26&lt;&gt;1,0,IF(AND($B26&gt;0,INDEX(Kalender!CJ$68:CJ$77,MAX(1,$B26))&gt;INDEX(Kalender!$B$68:$B$77,MAX(1,$B26))),1,0)+IF(OR(AND($C26&gt;0,INDEX(Kalender!CJ$81:CJ$110,MAX(1,$C26))&gt;INDEX(Kalender!$B$81:$B$110,MAX(1,$C26))),AND($D26&gt;0,INDEX(Kalender!CJ$81:CJ$110,MAX(1,$D26))&gt;INDEX(Kalender!$B$81:$B$110,MAX(1,$D26))),AND($E26&gt;0,INDEX(Kalender!CJ$81:CJ$110,MAX(1,$E26))&gt;INDEX(Kalender!$B$81:$B$110,MAX(1,$E26))),AND($F26&gt;0,INDEX(Kalender!CJ$81:CJ$110,MAX(1,$F26))&gt;INDEX(Kalender!$B$81:$B$110,MAX(1,$F26)))),2,0))</f>
        <v>0</v>
      </c>
      <c r="CK26" s="5" t="n">
        <f aca="false">IF(Kalender!CK26&lt;&gt;1,0,IF(AND($B26&gt;0,INDEX(Kalender!CK$68:CK$77,MAX(1,$B26))&gt;INDEX(Kalender!$B$68:$B$77,MAX(1,$B26))),1,0)+IF(OR(AND($C26&gt;0,INDEX(Kalender!CK$81:CK$110,MAX(1,$C26))&gt;INDEX(Kalender!$B$81:$B$110,MAX(1,$C26))),AND($D26&gt;0,INDEX(Kalender!CK$81:CK$110,MAX(1,$D26))&gt;INDEX(Kalender!$B$81:$B$110,MAX(1,$D26))),AND($E26&gt;0,INDEX(Kalender!CK$81:CK$110,MAX(1,$E26))&gt;INDEX(Kalender!$B$81:$B$110,MAX(1,$E26))),AND($F26&gt;0,INDEX(Kalender!CK$81:CK$110,MAX(1,$F26))&gt;INDEX(Kalender!$B$81:$B$110,MAX(1,$F26)))),2,0))</f>
        <v>0</v>
      </c>
      <c r="CL26" s="5" t="n">
        <f aca="false">IF(Kalender!CL26&lt;&gt;1,0,IF(AND($B26&gt;0,INDEX(Kalender!CL$68:CL$77,MAX(1,$B26))&gt;INDEX(Kalender!$B$68:$B$77,MAX(1,$B26))),1,0)+IF(OR(AND($C26&gt;0,INDEX(Kalender!CL$81:CL$110,MAX(1,$C26))&gt;INDEX(Kalender!$B$81:$B$110,MAX(1,$C26))),AND($D26&gt;0,INDEX(Kalender!CL$81:CL$110,MAX(1,$D26))&gt;INDEX(Kalender!$B$81:$B$110,MAX(1,$D26))),AND($E26&gt;0,INDEX(Kalender!CL$81:CL$110,MAX(1,$E26))&gt;INDEX(Kalender!$B$81:$B$110,MAX(1,$E26))),AND($F26&gt;0,INDEX(Kalender!CL$81:CL$110,MAX(1,$F26))&gt;INDEX(Kalender!$B$81:$B$110,MAX(1,$F26)))),2,0))</f>
        <v>0</v>
      </c>
      <c r="CM26" s="5" t="n">
        <f aca="false">IF(Kalender!CM26&lt;&gt;1,0,IF(AND($B26&gt;0,INDEX(Kalender!CM$68:CM$77,MAX(1,$B26))&gt;INDEX(Kalender!$B$68:$B$77,MAX(1,$B26))),1,0)+IF(OR(AND($C26&gt;0,INDEX(Kalender!CM$81:CM$110,MAX(1,$C26))&gt;INDEX(Kalender!$B$81:$B$110,MAX(1,$C26))),AND($D26&gt;0,INDEX(Kalender!CM$81:CM$110,MAX(1,$D26))&gt;INDEX(Kalender!$B$81:$B$110,MAX(1,$D26))),AND($E26&gt;0,INDEX(Kalender!CM$81:CM$110,MAX(1,$E26))&gt;INDEX(Kalender!$B$81:$B$110,MAX(1,$E26))),AND($F26&gt;0,INDEX(Kalender!CM$81:CM$110,MAX(1,$F26))&gt;INDEX(Kalender!$B$81:$B$110,MAX(1,$F26)))),2,0))</f>
        <v>0</v>
      </c>
      <c r="CN26" s="5" t="n">
        <f aca="false">IF(Kalender!CN26&lt;&gt;1,0,IF(AND($B26&gt;0,INDEX(Kalender!CN$68:CN$77,MAX(1,$B26))&gt;INDEX(Kalender!$B$68:$B$77,MAX(1,$B26))),1,0)+IF(OR(AND($C26&gt;0,INDEX(Kalender!CN$81:CN$110,MAX(1,$C26))&gt;INDEX(Kalender!$B$81:$B$110,MAX(1,$C26))),AND($D26&gt;0,INDEX(Kalender!CN$81:CN$110,MAX(1,$D26))&gt;INDEX(Kalender!$B$81:$B$110,MAX(1,$D26))),AND($E26&gt;0,INDEX(Kalender!CN$81:CN$110,MAX(1,$E26))&gt;INDEX(Kalender!$B$81:$B$110,MAX(1,$E26))),AND($F26&gt;0,INDEX(Kalender!CN$81:CN$110,MAX(1,$F26))&gt;INDEX(Kalender!$B$81:$B$110,MAX(1,$F26)))),2,0))</f>
        <v>0</v>
      </c>
      <c r="CO26" s="5" t="n">
        <f aca="false">IF(Kalender!CO26&lt;&gt;1,0,IF(AND($B26&gt;0,INDEX(Kalender!CO$68:CO$77,MAX(1,$B26))&gt;INDEX(Kalender!$B$68:$B$77,MAX(1,$B26))),1,0)+IF(OR(AND($C26&gt;0,INDEX(Kalender!CO$81:CO$110,MAX(1,$C26))&gt;INDEX(Kalender!$B$81:$B$110,MAX(1,$C26))),AND($D26&gt;0,INDEX(Kalender!CO$81:CO$110,MAX(1,$D26))&gt;INDEX(Kalender!$B$81:$B$110,MAX(1,$D26))),AND($E26&gt;0,INDEX(Kalender!CO$81:CO$110,MAX(1,$E26))&gt;INDEX(Kalender!$B$81:$B$110,MAX(1,$E26))),AND($F26&gt;0,INDEX(Kalender!CO$81:CO$110,MAX(1,$F26))&gt;INDEX(Kalender!$B$81:$B$110,MAX(1,$F26)))),2,0))</f>
        <v>0</v>
      </c>
      <c r="CP26" s="5" t="n">
        <f aca="false">IF(Kalender!CP26&lt;&gt;1,0,IF(AND($B26&gt;0,INDEX(Kalender!CP$68:CP$77,MAX(1,$B26))&gt;INDEX(Kalender!$B$68:$B$77,MAX(1,$B26))),1,0)+IF(OR(AND($C26&gt;0,INDEX(Kalender!CP$81:CP$110,MAX(1,$C26))&gt;INDEX(Kalender!$B$81:$B$110,MAX(1,$C26))),AND($D26&gt;0,INDEX(Kalender!CP$81:CP$110,MAX(1,$D26))&gt;INDEX(Kalender!$B$81:$B$110,MAX(1,$D26))),AND($E26&gt;0,INDEX(Kalender!CP$81:CP$110,MAX(1,$E26))&gt;INDEX(Kalender!$B$81:$B$110,MAX(1,$E26))),AND($F26&gt;0,INDEX(Kalender!CP$81:CP$110,MAX(1,$F26))&gt;INDEX(Kalender!$B$81:$B$110,MAX(1,$F26)))),2,0))</f>
        <v>0</v>
      </c>
      <c r="CQ26" s="5" t="n">
        <f aca="false">IF(Kalender!CQ26&lt;&gt;1,0,IF(AND($B26&gt;0,INDEX(Kalender!CQ$68:CQ$77,MAX(1,$B26))&gt;INDEX(Kalender!$B$68:$B$77,MAX(1,$B26))),1,0)+IF(OR(AND($C26&gt;0,INDEX(Kalender!CQ$81:CQ$110,MAX(1,$C26))&gt;INDEX(Kalender!$B$81:$B$110,MAX(1,$C26))),AND($D26&gt;0,INDEX(Kalender!CQ$81:CQ$110,MAX(1,$D26))&gt;INDEX(Kalender!$B$81:$B$110,MAX(1,$D26))),AND($E26&gt;0,INDEX(Kalender!CQ$81:CQ$110,MAX(1,$E26))&gt;INDEX(Kalender!$B$81:$B$110,MAX(1,$E26))),AND($F26&gt;0,INDEX(Kalender!CQ$81:CQ$110,MAX(1,$F26))&gt;INDEX(Kalender!$B$81:$B$110,MAX(1,$F26)))),2,0))</f>
        <v>0</v>
      </c>
      <c r="CR26" s="5" t="n">
        <f aca="false">IF(Kalender!CR26&lt;&gt;1,0,IF(AND($B26&gt;0,INDEX(Kalender!CR$68:CR$77,MAX(1,$B26))&gt;INDEX(Kalender!$B$68:$B$77,MAX(1,$B26))),1,0)+IF(OR(AND($C26&gt;0,INDEX(Kalender!CR$81:CR$110,MAX(1,$C26))&gt;INDEX(Kalender!$B$81:$B$110,MAX(1,$C26))),AND($D26&gt;0,INDEX(Kalender!CR$81:CR$110,MAX(1,$D26))&gt;INDEX(Kalender!$B$81:$B$110,MAX(1,$D26))),AND($E26&gt;0,INDEX(Kalender!CR$81:CR$110,MAX(1,$E26))&gt;INDEX(Kalender!$B$81:$B$110,MAX(1,$E26))),AND($F26&gt;0,INDEX(Kalender!CR$81:CR$110,MAX(1,$F26))&gt;INDEX(Kalender!$B$81:$B$110,MAX(1,$F26)))),2,0))</f>
        <v>0</v>
      </c>
      <c r="CS26" s="5" t="n">
        <f aca="false">IF(Kalender!CS26&lt;&gt;1,0,IF(AND($B26&gt;0,INDEX(Kalender!CS$68:CS$77,MAX(1,$B26))&gt;INDEX(Kalender!$B$68:$B$77,MAX(1,$B26))),1,0)+IF(OR(AND($C26&gt;0,INDEX(Kalender!CS$81:CS$110,MAX(1,$C26))&gt;INDEX(Kalender!$B$81:$B$110,MAX(1,$C26))),AND($D26&gt;0,INDEX(Kalender!CS$81:CS$110,MAX(1,$D26))&gt;INDEX(Kalender!$B$81:$B$110,MAX(1,$D26))),AND($E26&gt;0,INDEX(Kalender!CS$81:CS$110,MAX(1,$E26))&gt;INDEX(Kalender!$B$81:$B$110,MAX(1,$E26))),AND($F26&gt;0,INDEX(Kalender!CS$81:CS$110,MAX(1,$F26))&gt;INDEX(Kalender!$B$81:$B$110,MAX(1,$F26)))),2,0))</f>
        <v>0</v>
      </c>
      <c r="CT26" s="5" t="n">
        <f aca="false">IF(Kalender!CT26&lt;&gt;1,0,IF(AND($B26&gt;0,INDEX(Kalender!CT$68:CT$77,MAX(1,$B26))&gt;INDEX(Kalender!$B$68:$B$77,MAX(1,$B26))),1,0)+IF(OR(AND($C26&gt;0,INDEX(Kalender!CT$81:CT$110,MAX(1,$C26))&gt;INDEX(Kalender!$B$81:$B$110,MAX(1,$C26))),AND($D26&gt;0,INDEX(Kalender!CT$81:CT$110,MAX(1,$D26))&gt;INDEX(Kalender!$B$81:$B$110,MAX(1,$D26))),AND($E26&gt;0,INDEX(Kalender!CT$81:CT$110,MAX(1,$E26))&gt;INDEX(Kalender!$B$81:$B$110,MAX(1,$E26))),AND($F26&gt;0,INDEX(Kalender!CT$81:CT$110,MAX(1,$F26))&gt;INDEX(Kalender!$B$81:$B$110,MAX(1,$F26)))),2,0))</f>
        <v>0</v>
      </c>
      <c r="CU26" s="5" t="n">
        <f aca="false">IF(Kalender!CU26&lt;&gt;1,0,IF(AND($B26&gt;0,INDEX(Kalender!CU$68:CU$77,MAX(1,$B26))&gt;INDEX(Kalender!$B$68:$B$77,MAX(1,$B26))),1,0)+IF(OR(AND($C26&gt;0,INDEX(Kalender!CU$81:CU$110,MAX(1,$C26))&gt;INDEX(Kalender!$B$81:$B$110,MAX(1,$C26))),AND($D26&gt;0,INDEX(Kalender!CU$81:CU$110,MAX(1,$D26))&gt;INDEX(Kalender!$B$81:$B$110,MAX(1,$D26))),AND($E26&gt;0,INDEX(Kalender!CU$81:CU$110,MAX(1,$E26))&gt;INDEX(Kalender!$B$81:$B$110,MAX(1,$E26))),AND($F26&gt;0,INDEX(Kalender!CU$81:CU$110,MAX(1,$F26))&gt;INDEX(Kalender!$B$81:$B$110,MAX(1,$F26)))),2,0))</f>
        <v>0</v>
      </c>
      <c r="CV26" s="5" t="n">
        <f aca="false">IF(Kalender!CV26&lt;&gt;1,0,IF(AND($B26&gt;0,INDEX(Kalender!CV$68:CV$77,MAX(1,$B26))&gt;INDEX(Kalender!$B$68:$B$77,MAX(1,$B26))),1,0)+IF(OR(AND($C26&gt;0,INDEX(Kalender!CV$81:CV$110,MAX(1,$C26))&gt;INDEX(Kalender!$B$81:$B$110,MAX(1,$C26))),AND($D26&gt;0,INDEX(Kalender!CV$81:CV$110,MAX(1,$D26))&gt;INDEX(Kalender!$B$81:$B$110,MAX(1,$D26))),AND($E26&gt;0,INDEX(Kalender!CV$81:CV$110,MAX(1,$E26))&gt;INDEX(Kalender!$B$81:$B$110,MAX(1,$E26))),AND($F26&gt;0,INDEX(Kalender!CV$81:CV$110,MAX(1,$F26))&gt;INDEX(Kalender!$B$81:$B$110,MAX(1,$F26)))),2,0))</f>
        <v>0</v>
      </c>
      <c r="CW26" s="5" t="n">
        <f aca="false">IF(Kalender!CW26&lt;&gt;1,0,IF(AND($B26&gt;0,INDEX(Kalender!CW$68:CW$77,MAX(1,$B26))&gt;INDEX(Kalender!$B$68:$B$77,MAX(1,$B26))),1,0)+IF(OR(AND($C26&gt;0,INDEX(Kalender!CW$81:CW$110,MAX(1,$C26))&gt;INDEX(Kalender!$B$81:$B$110,MAX(1,$C26))),AND($D26&gt;0,INDEX(Kalender!CW$81:CW$110,MAX(1,$D26))&gt;INDEX(Kalender!$B$81:$B$110,MAX(1,$D26))),AND($E26&gt;0,INDEX(Kalender!CW$81:CW$110,MAX(1,$E26))&gt;INDEX(Kalender!$B$81:$B$110,MAX(1,$E26))),AND($F26&gt;0,INDEX(Kalender!CW$81:CW$110,MAX(1,$F26))&gt;INDEX(Kalender!$B$81:$B$110,MAX(1,$F26)))),2,0))</f>
        <v>0</v>
      </c>
      <c r="CX26" s="5" t="n">
        <f aca="false">IF(Kalender!CX26&lt;&gt;1,0,IF(AND($B26&gt;0,INDEX(Kalender!CX$68:CX$77,MAX(1,$B26))&gt;INDEX(Kalender!$B$68:$B$77,MAX(1,$B26))),1,0)+IF(OR(AND($C26&gt;0,INDEX(Kalender!CX$81:CX$110,MAX(1,$C26))&gt;INDEX(Kalender!$B$81:$B$110,MAX(1,$C26))),AND($D26&gt;0,INDEX(Kalender!CX$81:CX$110,MAX(1,$D26))&gt;INDEX(Kalender!$B$81:$B$110,MAX(1,$D26))),AND($E26&gt;0,INDEX(Kalender!CX$81:CX$110,MAX(1,$E26))&gt;INDEX(Kalender!$B$81:$B$110,MAX(1,$E26))),AND($F26&gt;0,INDEX(Kalender!CX$81:CX$110,MAX(1,$F26))&gt;INDEX(Kalender!$B$81:$B$110,MAX(1,$F26)))),2,0))</f>
        <v>0</v>
      </c>
      <c r="CY26" s="5" t="n">
        <f aca="false">IF(Kalender!CY26&lt;&gt;1,0,IF(AND($B26&gt;0,INDEX(Kalender!CY$68:CY$77,MAX(1,$B26))&gt;INDEX(Kalender!$B$68:$B$77,MAX(1,$B26))),1,0)+IF(OR(AND($C26&gt;0,INDEX(Kalender!CY$81:CY$110,MAX(1,$C26))&gt;INDEX(Kalender!$B$81:$B$110,MAX(1,$C26))),AND($D26&gt;0,INDEX(Kalender!CY$81:CY$110,MAX(1,$D26))&gt;INDEX(Kalender!$B$81:$B$110,MAX(1,$D26))),AND($E26&gt;0,INDEX(Kalender!CY$81:CY$110,MAX(1,$E26))&gt;INDEX(Kalender!$B$81:$B$110,MAX(1,$E26))),AND($F26&gt;0,INDEX(Kalender!CY$81:CY$110,MAX(1,$F26))&gt;INDEX(Kalender!$B$81:$B$110,MAX(1,$F26)))),2,0))</f>
        <v>0</v>
      </c>
      <c r="CZ26" s="5" t="n">
        <f aca="false">IF(Kalender!CZ26&lt;&gt;1,0,IF(AND($B26&gt;0,INDEX(Kalender!CZ$68:CZ$77,MAX(1,$B26))&gt;INDEX(Kalender!$B$68:$B$77,MAX(1,$B26))),1,0)+IF(OR(AND($C26&gt;0,INDEX(Kalender!CZ$81:CZ$110,MAX(1,$C26))&gt;INDEX(Kalender!$B$81:$B$110,MAX(1,$C26))),AND($D26&gt;0,INDEX(Kalender!CZ$81:CZ$110,MAX(1,$D26))&gt;INDEX(Kalender!$B$81:$B$110,MAX(1,$D26))),AND($E26&gt;0,INDEX(Kalender!CZ$81:CZ$110,MAX(1,$E26))&gt;INDEX(Kalender!$B$81:$B$110,MAX(1,$E26))),AND($F26&gt;0,INDEX(Kalender!CZ$81:CZ$110,MAX(1,$F26))&gt;INDEX(Kalender!$B$81:$B$110,MAX(1,$F26)))),2,0))</f>
        <v>0</v>
      </c>
      <c r="DA26" s="5" t="n">
        <f aca="false">IF(Kalender!DA26&lt;&gt;1,0,IF(AND($B26&gt;0,INDEX(Kalender!DA$68:DA$77,MAX(1,$B26))&gt;INDEX(Kalender!$B$68:$B$77,MAX(1,$B26))),1,0)+IF(OR(AND($C26&gt;0,INDEX(Kalender!DA$81:DA$110,MAX(1,$C26))&gt;INDEX(Kalender!$B$81:$B$110,MAX(1,$C26))),AND($D26&gt;0,INDEX(Kalender!DA$81:DA$110,MAX(1,$D26))&gt;INDEX(Kalender!$B$81:$B$110,MAX(1,$D26))),AND($E26&gt;0,INDEX(Kalender!DA$81:DA$110,MAX(1,$E26))&gt;INDEX(Kalender!$B$81:$B$110,MAX(1,$E26))),AND($F26&gt;0,INDEX(Kalender!DA$81:DA$110,MAX(1,$F26))&gt;INDEX(Kalender!$B$81:$B$110,MAX(1,$F26)))),2,0))</f>
        <v>0</v>
      </c>
      <c r="DB26" s="5" t="n">
        <f aca="false">IF(Kalender!DB26&lt;&gt;1,0,IF(AND($B26&gt;0,INDEX(Kalender!DB$68:DB$77,MAX(1,$B26))&gt;INDEX(Kalender!$B$68:$B$77,MAX(1,$B26))),1,0)+IF(OR(AND($C26&gt;0,INDEX(Kalender!DB$81:DB$110,MAX(1,$C26))&gt;INDEX(Kalender!$B$81:$B$110,MAX(1,$C26))),AND($D26&gt;0,INDEX(Kalender!DB$81:DB$110,MAX(1,$D26))&gt;INDEX(Kalender!$B$81:$B$110,MAX(1,$D26))),AND($E26&gt;0,INDEX(Kalender!DB$81:DB$110,MAX(1,$E26))&gt;INDEX(Kalender!$B$81:$B$110,MAX(1,$E26))),AND($F26&gt;0,INDEX(Kalender!DB$81:DB$110,MAX(1,$F26))&gt;INDEX(Kalender!$B$81:$B$110,MAX(1,$F26)))),2,0))</f>
        <v>0</v>
      </c>
      <c r="DC26" s="5" t="n">
        <f aca="false">IF(Kalender!DC26&lt;&gt;1,0,IF(AND($B26&gt;0,INDEX(Kalender!DC$68:DC$77,MAX(1,$B26))&gt;INDEX(Kalender!$B$68:$B$77,MAX(1,$B26))),1,0)+IF(OR(AND($C26&gt;0,INDEX(Kalender!DC$81:DC$110,MAX(1,$C26))&gt;INDEX(Kalender!$B$81:$B$110,MAX(1,$C26))),AND($D26&gt;0,INDEX(Kalender!DC$81:DC$110,MAX(1,$D26))&gt;INDEX(Kalender!$B$81:$B$110,MAX(1,$D26))),AND($E26&gt;0,INDEX(Kalender!DC$81:DC$110,MAX(1,$E26))&gt;INDEX(Kalender!$B$81:$B$110,MAX(1,$E26))),AND($F26&gt;0,INDEX(Kalender!DC$81:DC$110,MAX(1,$F26))&gt;INDEX(Kalender!$B$81:$B$110,MAX(1,$F26)))),2,0))</f>
        <v>0</v>
      </c>
      <c r="DD26" s="5" t="n">
        <f aca="false">IF(Kalender!DD26&lt;&gt;1,0,IF(AND($B26&gt;0,INDEX(Kalender!DD$68:DD$77,MAX(1,$B26))&gt;INDEX(Kalender!$B$68:$B$77,MAX(1,$B26))),1,0)+IF(OR(AND($C26&gt;0,INDEX(Kalender!DD$81:DD$110,MAX(1,$C26))&gt;INDEX(Kalender!$B$81:$B$110,MAX(1,$C26))),AND($D26&gt;0,INDEX(Kalender!DD$81:DD$110,MAX(1,$D26))&gt;INDEX(Kalender!$B$81:$B$110,MAX(1,$D26))),AND($E26&gt;0,INDEX(Kalender!DD$81:DD$110,MAX(1,$E26))&gt;INDEX(Kalender!$B$81:$B$110,MAX(1,$E26))),AND($F26&gt;0,INDEX(Kalender!DD$81:DD$110,MAX(1,$F26))&gt;INDEX(Kalender!$B$81:$B$110,MAX(1,$F26)))),2,0))</f>
        <v>0</v>
      </c>
      <c r="DE26" s="5" t="n">
        <f aca="false">IF(Kalender!DE26&lt;&gt;1,0,IF(AND($B26&gt;0,INDEX(Kalender!DE$68:DE$77,MAX(1,$B26))&gt;INDEX(Kalender!$B$68:$B$77,MAX(1,$B26))),1,0)+IF(OR(AND($C26&gt;0,INDEX(Kalender!DE$81:DE$110,MAX(1,$C26))&gt;INDEX(Kalender!$B$81:$B$110,MAX(1,$C26))),AND($D26&gt;0,INDEX(Kalender!DE$81:DE$110,MAX(1,$D26))&gt;INDEX(Kalender!$B$81:$B$110,MAX(1,$D26))),AND($E26&gt;0,INDEX(Kalender!DE$81:DE$110,MAX(1,$E26))&gt;INDEX(Kalender!$B$81:$B$110,MAX(1,$E26))),AND($F26&gt;0,INDEX(Kalender!DE$81:DE$110,MAX(1,$F26))&gt;INDEX(Kalender!$B$81:$B$110,MAX(1,$F26)))),2,0))</f>
        <v>0</v>
      </c>
      <c r="DF26" s="5" t="n">
        <f aca="false">IF(Kalender!DF26&lt;&gt;1,0,IF(AND($B26&gt;0,INDEX(Kalender!DF$68:DF$77,MAX(1,$B26))&gt;INDEX(Kalender!$B$68:$B$77,MAX(1,$B26))),1,0)+IF(OR(AND($C26&gt;0,INDEX(Kalender!DF$81:DF$110,MAX(1,$C26))&gt;INDEX(Kalender!$B$81:$B$110,MAX(1,$C26))),AND($D26&gt;0,INDEX(Kalender!DF$81:DF$110,MAX(1,$D26))&gt;INDEX(Kalender!$B$81:$B$110,MAX(1,$D26))),AND($E26&gt;0,INDEX(Kalender!DF$81:DF$110,MAX(1,$E26))&gt;INDEX(Kalender!$B$81:$B$110,MAX(1,$E26))),AND($F26&gt;0,INDEX(Kalender!DF$81:DF$110,MAX(1,$F26))&gt;INDEX(Kalender!$B$81:$B$110,MAX(1,$F26)))),2,0))</f>
        <v>0</v>
      </c>
      <c r="DG26" s="5" t="n">
        <f aca="false">IF(Kalender!DG26&lt;&gt;1,0,IF(AND($B26&gt;0,INDEX(Kalender!DG$68:DG$77,MAX(1,$B26))&gt;INDEX(Kalender!$B$68:$B$77,MAX(1,$B26))),1,0)+IF(OR(AND($C26&gt;0,INDEX(Kalender!DG$81:DG$110,MAX(1,$C26))&gt;INDEX(Kalender!$B$81:$B$110,MAX(1,$C26))),AND($D26&gt;0,INDEX(Kalender!DG$81:DG$110,MAX(1,$D26))&gt;INDEX(Kalender!$B$81:$B$110,MAX(1,$D26))),AND($E26&gt;0,INDEX(Kalender!DG$81:DG$110,MAX(1,$E26))&gt;INDEX(Kalender!$B$81:$B$110,MAX(1,$E26))),AND($F26&gt;0,INDEX(Kalender!DG$81:DG$110,MAX(1,$F26))&gt;INDEX(Kalender!$B$81:$B$110,MAX(1,$F26)))),2,0))</f>
        <v>0</v>
      </c>
      <c r="DH26" s="5" t="n">
        <f aca="false">IF(Kalender!DH26&lt;&gt;1,0,IF(AND($B26&gt;0,INDEX(Kalender!DH$68:DH$77,MAX(1,$B26))&gt;INDEX(Kalender!$B$68:$B$77,MAX(1,$B26))),1,0)+IF(OR(AND($C26&gt;0,INDEX(Kalender!DH$81:DH$110,MAX(1,$C26))&gt;INDEX(Kalender!$B$81:$B$110,MAX(1,$C26))),AND($D26&gt;0,INDEX(Kalender!DH$81:DH$110,MAX(1,$D26))&gt;INDEX(Kalender!$B$81:$B$110,MAX(1,$D26))),AND($E26&gt;0,INDEX(Kalender!DH$81:DH$110,MAX(1,$E26))&gt;INDEX(Kalender!$B$81:$B$110,MAX(1,$E26))),AND($F26&gt;0,INDEX(Kalender!DH$81:DH$110,MAX(1,$F26))&gt;INDEX(Kalender!$B$81:$B$110,MAX(1,$F26)))),2,0))</f>
        <v>0</v>
      </c>
      <c r="DI26" s="5" t="n">
        <f aca="false">IF(Kalender!DI26&lt;&gt;1,0,IF(AND($B26&gt;0,INDEX(Kalender!DI$68:DI$77,MAX(1,$B26))&gt;INDEX(Kalender!$B$68:$B$77,MAX(1,$B26))),1,0)+IF(OR(AND($C26&gt;0,INDEX(Kalender!DI$81:DI$110,MAX(1,$C26))&gt;INDEX(Kalender!$B$81:$B$110,MAX(1,$C26))),AND($D26&gt;0,INDEX(Kalender!DI$81:DI$110,MAX(1,$D26))&gt;INDEX(Kalender!$B$81:$B$110,MAX(1,$D26))),AND($E26&gt;0,INDEX(Kalender!DI$81:DI$110,MAX(1,$E26))&gt;INDEX(Kalender!$B$81:$B$110,MAX(1,$E26))),AND($F26&gt;0,INDEX(Kalender!DI$81:DI$110,MAX(1,$F26))&gt;INDEX(Kalender!$B$81:$B$110,MAX(1,$F26)))),2,0))</f>
        <v>0</v>
      </c>
      <c r="DJ26" s="5" t="n">
        <f aca="false">IF(Kalender!DJ26&lt;&gt;1,0,IF(AND($B26&gt;0,INDEX(Kalender!DJ$68:DJ$77,MAX(1,$B26))&gt;INDEX(Kalender!$B$68:$B$77,MAX(1,$B26))),1,0)+IF(OR(AND($C26&gt;0,INDEX(Kalender!DJ$81:DJ$110,MAX(1,$C26))&gt;INDEX(Kalender!$B$81:$B$110,MAX(1,$C26))),AND($D26&gt;0,INDEX(Kalender!DJ$81:DJ$110,MAX(1,$D26))&gt;INDEX(Kalender!$B$81:$B$110,MAX(1,$D26))),AND($E26&gt;0,INDEX(Kalender!DJ$81:DJ$110,MAX(1,$E26))&gt;INDEX(Kalender!$B$81:$B$110,MAX(1,$E26))),AND($F26&gt;0,INDEX(Kalender!DJ$81:DJ$110,MAX(1,$F26))&gt;INDEX(Kalender!$B$81:$B$110,MAX(1,$F26)))),2,0))</f>
        <v>0</v>
      </c>
      <c r="DK26" s="5" t="n">
        <f aca="false">IF(Kalender!DK26&lt;&gt;1,0,IF(AND($B26&gt;0,INDEX(Kalender!DK$68:DK$77,MAX(1,$B26))&gt;INDEX(Kalender!$B$68:$B$77,MAX(1,$B26))),1,0)+IF(OR(AND($C26&gt;0,INDEX(Kalender!DK$81:DK$110,MAX(1,$C26))&gt;INDEX(Kalender!$B$81:$B$110,MAX(1,$C26))),AND($D26&gt;0,INDEX(Kalender!DK$81:DK$110,MAX(1,$D26))&gt;INDEX(Kalender!$B$81:$B$110,MAX(1,$D26))),AND($E26&gt;0,INDEX(Kalender!DK$81:DK$110,MAX(1,$E26))&gt;INDEX(Kalender!$B$81:$B$110,MAX(1,$E26))),AND($F26&gt;0,INDEX(Kalender!DK$81:DK$110,MAX(1,$F26))&gt;INDEX(Kalender!$B$81:$B$110,MAX(1,$F26)))),2,0))</f>
        <v>0</v>
      </c>
      <c r="DL26" s="5" t="n">
        <f aca="false">IF(Kalender!DL26&lt;&gt;1,0,IF(AND($B26&gt;0,INDEX(Kalender!DL$68:DL$77,MAX(1,$B26))&gt;INDEX(Kalender!$B$68:$B$77,MAX(1,$B26))),1,0)+IF(OR(AND($C26&gt;0,INDEX(Kalender!DL$81:DL$110,MAX(1,$C26))&gt;INDEX(Kalender!$B$81:$B$110,MAX(1,$C26))),AND($D26&gt;0,INDEX(Kalender!DL$81:DL$110,MAX(1,$D26))&gt;INDEX(Kalender!$B$81:$B$110,MAX(1,$D26))),AND($E26&gt;0,INDEX(Kalender!DL$81:DL$110,MAX(1,$E26))&gt;INDEX(Kalender!$B$81:$B$110,MAX(1,$E26))),AND($F26&gt;0,INDEX(Kalender!DL$81:DL$110,MAX(1,$F26))&gt;INDEX(Kalender!$B$81:$B$110,MAX(1,$F26)))),2,0))</f>
        <v>0</v>
      </c>
      <c r="DM26" s="5" t="n">
        <f aca="false">IF(Kalender!DM26&lt;&gt;1,0,IF(AND($B26&gt;0,INDEX(Kalender!DM$68:DM$77,MAX(1,$B26))&gt;INDEX(Kalender!$B$68:$B$77,MAX(1,$B26))),1,0)+IF(OR(AND($C26&gt;0,INDEX(Kalender!DM$81:DM$110,MAX(1,$C26))&gt;INDEX(Kalender!$B$81:$B$110,MAX(1,$C26))),AND($D26&gt;0,INDEX(Kalender!DM$81:DM$110,MAX(1,$D26))&gt;INDEX(Kalender!$B$81:$B$110,MAX(1,$D26))),AND($E26&gt;0,INDEX(Kalender!DM$81:DM$110,MAX(1,$E26))&gt;INDEX(Kalender!$B$81:$B$110,MAX(1,$E26))),AND($F26&gt;0,INDEX(Kalender!DM$81:DM$110,MAX(1,$F26))&gt;INDEX(Kalender!$B$81:$B$110,MAX(1,$F26)))),2,0))</f>
        <v>0</v>
      </c>
      <c r="DN26" s="5" t="n">
        <f aca="false">IF(Kalender!DN26&lt;&gt;1,0,IF(AND($B26&gt;0,INDEX(Kalender!DN$68:DN$77,MAX(1,$B26))&gt;INDEX(Kalender!$B$68:$B$77,MAX(1,$B26))),1,0)+IF(OR(AND($C26&gt;0,INDEX(Kalender!DN$81:DN$110,MAX(1,$C26))&gt;INDEX(Kalender!$B$81:$B$110,MAX(1,$C26))),AND($D26&gt;0,INDEX(Kalender!DN$81:DN$110,MAX(1,$D26))&gt;INDEX(Kalender!$B$81:$B$110,MAX(1,$D26))),AND($E26&gt;0,INDEX(Kalender!DN$81:DN$110,MAX(1,$E26))&gt;INDEX(Kalender!$B$81:$B$110,MAX(1,$E26))),AND($F26&gt;0,INDEX(Kalender!DN$81:DN$110,MAX(1,$F26))&gt;INDEX(Kalender!$B$81:$B$110,MAX(1,$F26)))),2,0))</f>
        <v>0</v>
      </c>
      <c r="DO26" s="5" t="n">
        <f aca="false">IF(Kalender!DO26&lt;&gt;1,0,IF(AND($B26&gt;0,INDEX(Kalender!DO$68:DO$77,MAX(1,$B26))&gt;INDEX(Kalender!$B$68:$B$77,MAX(1,$B26))),1,0)+IF(OR(AND($C26&gt;0,INDEX(Kalender!DO$81:DO$110,MAX(1,$C26))&gt;INDEX(Kalender!$B$81:$B$110,MAX(1,$C26))),AND($D26&gt;0,INDEX(Kalender!DO$81:DO$110,MAX(1,$D26))&gt;INDEX(Kalender!$B$81:$B$110,MAX(1,$D26))),AND($E26&gt;0,INDEX(Kalender!DO$81:DO$110,MAX(1,$E26))&gt;INDEX(Kalender!$B$81:$B$110,MAX(1,$E26))),AND($F26&gt;0,INDEX(Kalender!DO$81:DO$110,MAX(1,$F26))&gt;INDEX(Kalender!$B$81:$B$110,MAX(1,$F26)))),2,0))</f>
        <v>0</v>
      </c>
      <c r="DP26" s="5" t="n">
        <f aca="false">IF(Kalender!DP26&lt;&gt;1,0,IF(AND($B26&gt;0,INDEX(Kalender!DP$68:DP$77,MAX(1,$B26))&gt;INDEX(Kalender!$B$68:$B$77,MAX(1,$B26))),1,0)+IF(OR(AND($C26&gt;0,INDEX(Kalender!DP$81:DP$110,MAX(1,$C26))&gt;INDEX(Kalender!$B$81:$B$110,MAX(1,$C26))),AND($D26&gt;0,INDEX(Kalender!DP$81:DP$110,MAX(1,$D26))&gt;INDEX(Kalender!$B$81:$B$110,MAX(1,$D26))),AND($E26&gt;0,INDEX(Kalender!DP$81:DP$110,MAX(1,$E26))&gt;INDEX(Kalender!$B$81:$B$110,MAX(1,$E26))),AND($F26&gt;0,INDEX(Kalender!DP$81:DP$110,MAX(1,$F26))&gt;INDEX(Kalender!$B$81:$B$110,MAX(1,$F26)))),2,0))</f>
        <v>0</v>
      </c>
      <c r="DQ26" s="5" t="n">
        <f aca="false">IF(Kalender!DQ26&lt;&gt;1,0,IF(AND($B26&gt;0,INDEX(Kalender!DQ$68:DQ$77,MAX(1,$B26))&gt;INDEX(Kalender!$B$68:$B$77,MAX(1,$B26))),1,0)+IF(OR(AND($C26&gt;0,INDEX(Kalender!DQ$81:DQ$110,MAX(1,$C26))&gt;INDEX(Kalender!$B$81:$B$110,MAX(1,$C26))),AND($D26&gt;0,INDEX(Kalender!DQ$81:DQ$110,MAX(1,$D26))&gt;INDEX(Kalender!$B$81:$B$110,MAX(1,$D26))),AND($E26&gt;0,INDEX(Kalender!DQ$81:DQ$110,MAX(1,$E26))&gt;INDEX(Kalender!$B$81:$B$110,MAX(1,$E26))),AND($F26&gt;0,INDEX(Kalender!DQ$81:DQ$110,MAX(1,$F26))&gt;INDEX(Kalender!$B$81:$B$110,MAX(1,$F26)))),2,0))</f>
        <v>0</v>
      </c>
      <c r="DR26" s="5" t="n">
        <f aca="false">IF(Kalender!DR26&lt;&gt;1,0,IF(AND($B26&gt;0,INDEX(Kalender!DR$68:DR$77,MAX(1,$B26))&gt;INDEX(Kalender!$B$68:$B$77,MAX(1,$B26))),1,0)+IF(OR(AND($C26&gt;0,INDEX(Kalender!DR$81:DR$110,MAX(1,$C26))&gt;INDEX(Kalender!$B$81:$B$110,MAX(1,$C26))),AND($D26&gt;0,INDEX(Kalender!DR$81:DR$110,MAX(1,$D26))&gt;INDEX(Kalender!$B$81:$B$110,MAX(1,$D26))),AND($E26&gt;0,INDEX(Kalender!DR$81:DR$110,MAX(1,$E26))&gt;INDEX(Kalender!$B$81:$B$110,MAX(1,$E26))),AND($F26&gt;0,INDEX(Kalender!DR$81:DR$110,MAX(1,$F26))&gt;INDEX(Kalender!$B$81:$B$110,MAX(1,$F26)))),2,0))</f>
        <v>0</v>
      </c>
      <c r="DS26" s="5" t="n">
        <f aca="false">IF(Kalender!DS26&lt;&gt;1,0,IF(AND($B26&gt;0,INDEX(Kalender!DS$68:DS$77,MAX(1,$B26))&gt;INDEX(Kalender!$B$68:$B$77,MAX(1,$B26))),1,0)+IF(OR(AND($C26&gt;0,INDEX(Kalender!DS$81:DS$110,MAX(1,$C26))&gt;INDEX(Kalender!$B$81:$B$110,MAX(1,$C26))),AND($D26&gt;0,INDEX(Kalender!DS$81:DS$110,MAX(1,$D26))&gt;INDEX(Kalender!$B$81:$B$110,MAX(1,$D26))),AND($E26&gt;0,INDEX(Kalender!DS$81:DS$110,MAX(1,$E26))&gt;INDEX(Kalender!$B$81:$B$110,MAX(1,$E26))),AND($F26&gt;0,INDEX(Kalender!DS$81:DS$110,MAX(1,$F26))&gt;INDEX(Kalender!$B$81:$B$110,MAX(1,$F26)))),2,0))</f>
        <v>0</v>
      </c>
      <c r="DT26" s="5" t="n">
        <f aca="false">IF(Kalender!DT26&lt;&gt;1,0,IF(AND($B26&gt;0,INDEX(Kalender!DT$68:DT$77,MAX(1,$B26))&gt;INDEX(Kalender!$B$68:$B$77,MAX(1,$B26))),1,0)+IF(OR(AND($C26&gt;0,INDEX(Kalender!DT$81:DT$110,MAX(1,$C26))&gt;INDEX(Kalender!$B$81:$B$110,MAX(1,$C26))),AND($D26&gt;0,INDEX(Kalender!DT$81:DT$110,MAX(1,$D26))&gt;INDEX(Kalender!$B$81:$B$110,MAX(1,$D26))),AND($E26&gt;0,INDEX(Kalender!DT$81:DT$110,MAX(1,$E26))&gt;INDEX(Kalender!$B$81:$B$110,MAX(1,$E26))),AND($F26&gt;0,INDEX(Kalender!DT$81:DT$110,MAX(1,$F26))&gt;INDEX(Kalender!$B$81:$B$110,MAX(1,$F26)))),2,0))</f>
        <v>0</v>
      </c>
      <c r="DU26" s="5" t="n">
        <f aca="false">IF(Kalender!DU26&lt;&gt;1,0,IF(AND($B26&gt;0,INDEX(Kalender!DU$68:DU$77,MAX(1,$B26))&gt;INDEX(Kalender!$B$68:$B$77,MAX(1,$B26))),1,0)+IF(OR(AND($C26&gt;0,INDEX(Kalender!DU$81:DU$110,MAX(1,$C26))&gt;INDEX(Kalender!$B$81:$B$110,MAX(1,$C26))),AND($D26&gt;0,INDEX(Kalender!DU$81:DU$110,MAX(1,$D26))&gt;INDEX(Kalender!$B$81:$B$110,MAX(1,$D26))),AND($E26&gt;0,INDEX(Kalender!DU$81:DU$110,MAX(1,$E26))&gt;INDEX(Kalender!$B$81:$B$110,MAX(1,$E26))),AND($F26&gt;0,INDEX(Kalender!DU$81:DU$110,MAX(1,$F26))&gt;INDEX(Kalender!$B$81:$B$110,MAX(1,$F26)))),2,0))</f>
        <v>0</v>
      </c>
      <c r="DV26" s="5" t="n">
        <f aca="false">IF(Kalender!DV26&lt;&gt;1,0,IF(AND($B26&gt;0,INDEX(Kalender!DV$68:DV$77,MAX(1,$B26))&gt;INDEX(Kalender!$B$68:$B$77,MAX(1,$B26))),1,0)+IF(OR(AND($C26&gt;0,INDEX(Kalender!DV$81:DV$110,MAX(1,$C26))&gt;INDEX(Kalender!$B$81:$B$110,MAX(1,$C26))),AND($D26&gt;0,INDEX(Kalender!DV$81:DV$110,MAX(1,$D26))&gt;INDEX(Kalender!$B$81:$B$110,MAX(1,$D26))),AND($E26&gt;0,INDEX(Kalender!DV$81:DV$110,MAX(1,$E26))&gt;INDEX(Kalender!$B$81:$B$110,MAX(1,$E26))),AND($F26&gt;0,INDEX(Kalender!DV$81:DV$110,MAX(1,$F26))&gt;INDEX(Kalender!$B$81:$B$110,MAX(1,$F26)))),2,0))</f>
        <v>0</v>
      </c>
      <c r="DW26" s="5" t="n">
        <f aca="false">IF(Kalender!DW26&lt;&gt;1,0,IF(AND($B26&gt;0,INDEX(Kalender!DW$68:DW$77,MAX(1,$B26))&gt;INDEX(Kalender!$B$68:$B$77,MAX(1,$B26))),1,0)+IF(OR(AND($C26&gt;0,INDEX(Kalender!DW$81:DW$110,MAX(1,$C26))&gt;INDEX(Kalender!$B$81:$B$110,MAX(1,$C26))),AND($D26&gt;0,INDEX(Kalender!DW$81:DW$110,MAX(1,$D26))&gt;INDEX(Kalender!$B$81:$B$110,MAX(1,$D26))),AND($E26&gt;0,INDEX(Kalender!DW$81:DW$110,MAX(1,$E26))&gt;INDEX(Kalender!$B$81:$B$110,MAX(1,$E26))),AND($F26&gt;0,INDEX(Kalender!DW$81:DW$110,MAX(1,$F26))&gt;INDEX(Kalender!$B$81:$B$110,MAX(1,$F26)))),2,0))</f>
        <v>0</v>
      </c>
      <c r="DX26" s="5" t="n">
        <f aca="false">IF(Kalender!DX26&lt;&gt;1,0,IF(AND($B26&gt;0,INDEX(Kalender!DX$68:DX$77,MAX(1,$B26))&gt;INDEX(Kalender!$B$68:$B$77,MAX(1,$B26))),1,0)+IF(OR(AND($C26&gt;0,INDEX(Kalender!DX$81:DX$110,MAX(1,$C26))&gt;INDEX(Kalender!$B$81:$B$110,MAX(1,$C26))),AND($D26&gt;0,INDEX(Kalender!DX$81:DX$110,MAX(1,$D26))&gt;INDEX(Kalender!$B$81:$B$110,MAX(1,$D26))),AND($E26&gt;0,INDEX(Kalender!DX$81:DX$110,MAX(1,$E26))&gt;INDEX(Kalender!$B$81:$B$110,MAX(1,$E26))),AND($F26&gt;0,INDEX(Kalender!DX$81:DX$110,MAX(1,$F26))&gt;INDEX(Kalender!$B$81:$B$110,MAX(1,$F26)))),2,0))</f>
        <v>0</v>
      </c>
      <c r="DY26" s="5" t="n">
        <f aca="false">IF(Kalender!DY26&lt;&gt;1,0,IF(AND($B26&gt;0,INDEX(Kalender!DY$68:DY$77,MAX(1,$B26))&gt;INDEX(Kalender!$B$68:$B$77,MAX(1,$B26))),1,0)+IF(OR(AND($C26&gt;0,INDEX(Kalender!DY$81:DY$110,MAX(1,$C26))&gt;INDEX(Kalender!$B$81:$B$110,MAX(1,$C26))),AND($D26&gt;0,INDEX(Kalender!DY$81:DY$110,MAX(1,$D26))&gt;INDEX(Kalender!$B$81:$B$110,MAX(1,$D26))),AND($E26&gt;0,INDEX(Kalender!DY$81:DY$110,MAX(1,$E26))&gt;INDEX(Kalender!$B$81:$B$110,MAX(1,$E26))),AND($F26&gt;0,INDEX(Kalender!DY$81:DY$110,MAX(1,$F26))&gt;INDEX(Kalender!$B$81:$B$110,MAX(1,$F26)))),2,0))</f>
        <v>0</v>
      </c>
      <c r="DZ26" s="5" t="n">
        <f aca="false">IF(Kalender!DZ26&lt;&gt;1,0,IF(AND($B26&gt;0,INDEX(Kalender!DZ$68:DZ$77,MAX(1,$B26))&gt;INDEX(Kalender!$B$68:$B$77,MAX(1,$B26))),1,0)+IF(OR(AND($C26&gt;0,INDEX(Kalender!DZ$81:DZ$110,MAX(1,$C26))&gt;INDEX(Kalender!$B$81:$B$110,MAX(1,$C26))),AND($D26&gt;0,INDEX(Kalender!DZ$81:DZ$110,MAX(1,$D26))&gt;INDEX(Kalender!$B$81:$B$110,MAX(1,$D26))),AND($E26&gt;0,INDEX(Kalender!DZ$81:DZ$110,MAX(1,$E26))&gt;INDEX(Kalender!$B$81:$B$110,MAX(1,$E26))),AND($F26&gt;0,INDEX(Kalender!DZ$81:DZ$110,MAX(1,$F26))&gt;INDEX(Kalender!$B$81:$B$110,MAX(1,$F26)))),2,0))</f>
        <v>0</v>
      </c>
      <c r="EA26" s="5" t="n">
        <f aca="false">IF(Kalender!EA26&lt;&gt;1,0,IF(AND($B26&gt;0,INDEX(Kalender!EA$68:EA$77,MAX(1,$B26))&gt;INDEX(Kalender!$B$68:$B$77,MAX(1,$B26))),1,0)+IF(OR(AND($C26&gt;0,INDEX(Kalender!EA$81:EA$110,MAX(1,$C26))&gt;INDEX(Kalender!$B$81:$B$110,MAX(1,$C26))),AND($D26&gt;0,INDEX(Kalender!EA$81:EA$110,MAX(1,$D26))&gt;INDEX(Kalender!$B$81:$B$110,MAX(1,$D26))),AND($E26&gt;0,INDEX(Kalender!EA$81:EA$110,MAX(1,$E26))&gt;INDEX(Kalender!$B$81:$B$110,MAX(1,$E26))),AND($F26&gt;0,INDEX(Kalender!EA$81:EA$110,MAX(1,$F26))&gt;INDEX(Kalender!$B$81:$B$110,MAX(1,$F26)))),2,0))</f>
        <v>0</v>
      </c>
      <c r="EB26" s="5" t="n">
        <f aca="false">IF(Kalender!EB26&lt;&gt;1,0,IF(AND($B26&gt;0,INDEX(Kalender!EB$68:EB$77,MAX(1,$B26))&gt;INDEX(Kalender!$B$68:$B$77,MAX(1,$B26))),1,0)+IF(OR(AND($C26&gt;0,INDEX(Kalender!EB$81:EB$110,MAX(1,$C26))&gt;INDEX(Kalender!$B$81:$B$110,MAX(1,$C26))),AND($D26&gt;0,INDEX(Kalender!EB$81:EB$110,MAX(1,$D26))&gt;INDEX(Kalender!$B$81:$B$110,MAX(1,$D26))),AND($E26&gt;0,INDEX(Kalender!EB$81:EB$110,MAX(1,$E26))&gt;INDEX(Kalender!$B$81:$B$110,MAX(1,$E26))),AND($F26&gt;0,INDEX(Kalender!EB$81:EB$110,MAX(1,$F26))&gt;INDEX(Kalender!$B$81:$B$110,MAX(1,$F26)))),2,0))</f>
        <v>0</v>
      </c>
      <c r="EC26" s="5" t="n">
        <f aca="false">IF(Kalender!EC26&lt;&gt;1,0,IF(AND($B26&gt;0,INDEX(Kalender!EC$68:EC$77,MAX(1,$B26))&gt;INDEX(Kalender!$B$68:$B$77,MAX(1,$B26))),1,0)+IF(OR(AND($C26&gt;0,INDEX(Kalender!EC$81:EC$110,MAX(1,$C26))&gt;INDEX(Kalender!$B$81:$B$110,MAX(1,$C26))),AND($D26&gt;0,INDEX(Kalender!EC$81:EC$110,MAX(1,$D26))&gt;INDEX(Kalender!$B$81:$B$110,MAX(1,$D26))),AND($E26&gt;0,INDEX(Kalender!EC$81:EC$110,MAX(1,$E26))&gt;INDEX(Kalender!$B$81:$B$110,MAX(1,$E26))),AND($F26&gt;0,INDEX(Kalender!EC$81:EC$110,MAX(1,$F26))&gt;INDEX(Kalender!$B$81:$B$110,MAX(1,$F26)))),2,0))</f>
        <v>0</v>
      </c>
      <c r="ED26" s="5" t="n">
        <f aca="false">IF(Kalender!ED26&lt;&gt;1,0,IF(AND($B26&gt;0,INDEX(Kalender!ED$68:ED$77,MAX(1,$B26))&gt;INDEX(Kalender!$B$68:$B$77,MAX(1,$B26))),1,0)+IF(OR(AND($C26&gt;0,INDEX(Kalender!ED$81:ED$110,MAX(1,$C26))&gt;INDEX(Kalender!$B$81:$B$110,MAX(1,$C26))),AND($D26&gt;0,INDEX(Kalender!ED$81:ED$110,MAX(1,$D26))&gt;INDEX(Kalender!$B$81:$B$110,MAX(1,$D26))),AND($E26&gt;0,INDEX(Kalender!ED$81:ED$110,MAX(1,$E26))&gt;INDEX(Kalender!$B$81:$B$110,MAX(1,$E26))),AND($F26&gt;0,INDEX(Kalender!ED$81:ED$110,MAX(1,$F26))&gt;INDEX(Kalender!$B$81:$B$110,MAX(1,$F26)))),2,0))</f>
        <v>0</v>
      </c>
      <c r="EE26" s="5" t="n">
        <f aca="false">IF(Kalender!EE26&lt;&gt;1,0,IF(AND($B26&gt;0,INDEX(Kalender!EE$68:EE$77,MAX(1,$B26))&gt;INDEX(Kalender!$B$68:$B$77,MAX(1,$B26))),1,0)+IF(OR(AND($C26&gt;0,INDEX(Kalender!EE$81:EE$110,MAX(1,$C26))&gt;INDEX(Kalender!$B$81:$B$110,MAX(1,$C26))),AND($D26&gt;0,INDEX(Kalender!EE$81:EE$110,MAX(1,$D26))&gt;INDEX(Kalender!$B$81:$B$110,MAX(1,$D26))),AND($E26&gt;0,INDEX(Kalender!EE$81:EE$110,MAX(1,$E26))&gt;INDEX(Kalender!$B$81:$B$110,MAX(1,$E26))),AND($F26&gt;0,INDEX(Kalender!EE$81:EE$110,MAX(1,$F26))&gt;INDEX(Kalender!$B$81:$B$110,MAX(1,$F26)))),2,0))</f>
        <v>0</v>
      </c>
      <c r="EF26" s="5" t="n">
        <f aca="false">IF(Kalender!EF26&lt;&gt;1,0,IF(AND($B26&gt;0,INDEX(Kalender!EF$68:EF$77,MAX(1,$B26))&gt;INDEX(Kalender!$B$68:$B$77,MAX(1,$B26))),1,0)+IF(OR(AND($C26&gt;0,INDEX(Kalender!EF$81:EF$110,MAX(1,$C26))&gt;INDEX(Kalender!$B$81:$B$110,MAX(1,$C26))),AND($D26&gt;0,INDEX(Kalender!EF$81:EF$110,MAX(1,$D26))&gt;INDEX(Kalender!$B$81:$B$110,MAX(1,$D26))),AND($E26&gt;0,INDEX(Kalender!EF$81:EF$110,MAX(1,$E26))&gt;INDEX(Kalender!$B$81:$B$110,MAX(1,$E26))),AND($F26&gt;0,INDEX(Kalender!EF$81:EF$110,MAX(1,$F26))&gt;INDEX(Kalender!$B$81:$B$110,MAX(1,$F26)))),2,0))</f>
        <v>0</v>
      </c>
      <c r="EG26" s="5" t="n">
        <f aca="false">IF(Kalender!EG26&lt;&gt;1,0,IF(AND($B26&gt;0,INDEX(Kalender!EG$68:EG$77,MAX(1,$B26))&gt;INDEX(Kalender!$B$68:$B$77,MAX(1,$B26))),1,0)+IF(OR(AND($C26&gt;0,INDEX(Kalender!EG$81:EG$110,MAX(1,$C26))&gt;INDEX(Kalender!$B$81:$B$110,MAX(1,$C26))),AND($D26&gt;0,INDEX(Kalender!EG$81:EG$110,MAX(1,$D26))&gt;INDEX(Kalender!$B$81:$B$110,MAX(1,$D26))),AND($E26&gt;0,INDEX(Kalender!EG$81:EG$110,MAX(1,$E26))&gt;INDEX(Kalender!$B$81:$B$110,MAX(1,$E26))),AND($F26&gt;0,INDEX(Kalender!EG$81:EG$110,MAX(1,$F26))&gt;INDEX(Kalender!$B$81:$B$110,MAX(1,$F26)))),2,0))</f>
        <v>0</v>
      </c>
      <c r="EH26" s="5" t="n">
        <f aca="false">IF(Kalender!EH26&lt;&gt;1,0,IF(AND($B26&gt;0,INDEX(Kalender!EH$68:EH$77,MAX(1,$B26))&gt;INDEX(Kalender!$B$68:$B$77,MAX(1,$B26))),1,0)+IF(OR(AND($C26&gt;0,INDEX(Kalender!EH$81:EH$110,MAX(1,$C26))&gt;INDEX(Kalender!$B$81:$B$110,MAX(1,$C26))),AND($D26&gt;0,INDEX(Kalender!EH$81:EH$110,MAX(1,$D26))&gt;INDEX(Kalender!$B$81:$B$110,MAX(1,$D26))),AND($E26&gt;0,INDEX(Kalender!EH$81:EH$110,MAX(1,$E26))&gt;INDEX(Kalender!$B$81:$B$110,MAX(1,$E26))),AND($F26&gt;0,INDEX(Kalender!EH$81:EH$110,MAX(1,$F26))&gt;INDEX(Kalender!$B$81:$B$110,MAX(1,$F26)))),2,0))</f>
        <v>0</v>
      </c>
      <c r="EI26" s="5" t="n">
        <f aca="false">IF(Kalender!EI26&lt;&gt;1,0,IF(AND($B26&gt;0,INDEX(Kalender!EI$68:EI$77,MAX(1,$B26))&gt;INDEX(Kalender!$B$68:$B$77,MAX(1,$B26))),1,0)+IF(OR(AND($C26&gt;0,INDEX(Kalender!EI$81:EI$110,MAX(1,$C26))&gt;INDEX(Kalender!$B$81:$B$110,MAX(1,$C26))),AND($D26&gt;0,INDEX(Kalender!EI$81:EI$110,MAX(1,$D26))&gt;INDEX(Kalender!$B$81:$B$110,MAX(1,$D26))),AND($E26&gt;0,INDEX(Kalender!EI$81:EI$110,MAX(1,$E26))&gt;INDEX(Kalender!$B$81:$B$110,MAX(1,$E26))),AND($F26&gt;0,INDEX(Kalender!EI$81:EI$110,MAX(1,$F26))&gt;INDEX(Kalender!$B$81:$B$110,MAX(1,$F26)))),2,0))</f>
        <v>0</v>
      </c>
      <c r="EJ26" s="5" t="n">
        <f aca="false">IF(Kalender!EJ26&lt;&gt;1,0,IF(AND($B26&gt;0,INDEX(Kalender!EJ$68:EJ$77,MAX(1,$B26))&gt;INDEX(Kalender!$B$68:$B$77,MAX(1,$B26))),1,0)+IF(OR(AND($C26&gt;0,INDEX(Kalender!EJ$81:EJ$110,MAX(1,$C26))&gt;INDEX(Kalender!$B$81:$B$110,MAX(1,$C26))),AND($D26&gt;0,INDEX(Kalender!EJ$81:EJ$110,MAX(1,$D26))&gt;INDEX(Kalender!$B$81:$B$110,MAX(1,$D26))),AND($E26&gt;0,INDEX(Kalender!EJ$81:EJ$110,MAX(1,$E26))&gt;INDEX(Kalender!$B$81:$B$110,MAX(1,$E26))),AND($F26&gt;0,INDEX(Kalender!EJ$81:EJ$110,MAX(1,$F26))&gt;INDEX(Kalender!$B$81:$B$110,MAX(1,$F26)))),2,0))</f>
        <v>0</v>
      </c>
      <c r="EK26" s="5" t="n">
        <f aca="false">IF(Kalender!EK26&lt;&gt;1,0,IF(AND($B26&gt;0,INDEX(Kalender!EK$68:EK$77,MAX(1,$B26))&gt;INDEX(Kalender!$B$68:$B$77,MAX(1,$B26))),1,0)+IF(OR(AND($C26&gt;0,INDEX(Kalender!EK$81:EK$110,MAX(1,$C26))&gt;INDEX(Kalender!$B$81:$B$110,MAX(1,$C26))),AND($D26&gt;0,INDEX(Kalender!EK$81:EK$110,MAX(1,$D26))&gt;INDEX(Kalender!$B$81:$B$110,MAX(1,$D26))),AND($E26&gt;0,INDEX(Kalender!EK$81:EK$110,MAX(1,$E26))&gt;INDEX(Kalender!$B$81:$B$110,MAX(1,$E26))),AND($F26&gt;0,INDEX(Kalender!EK$81:EK$110,MAX(1,$F26))&gt;INDEX(Kalender!$B$81:$B$110,MAX(1,$F26)))),2,0))</f>
        <v>0</v>
      </c>
      <c r="EL26" s="5" t="n">
        <f aca="false">IF(Kalender!EL26&lt;&gt;1,0,IF(AND($B26&gt;0,INDEX(Kalender!EL$68:EL$77,MAX(1,$B26))&gt;INDEX(Kalender!$B$68:$B$77,MAX(1,$B26))),1,0)+IF(OR(AND($C26&gt;0,INDEX(Kalender!EL$81:EL$110,MAX(1,$C26))&gt;INDEX(Kalender!$B$81:$B$110,MAX(1,$C26))),AND($D26&gt;0,INDEX(Kalender!EL$81:EL$110,MAX(1,$D26))&gt;INDEX(Kalender!$B$81:$B$110,MAX(1,$D26))),AND($E26&gt;0,INDEX(Kalender!EL$81:EL$110,MAX(1,$E26))&gt;INDEX(Kalender!$B$81:$B$110,MAX(1,$E26))),AND($F26&gt;0,INDEX(Kalender!EL$81:EL$110,MAX(1,$F26))&gt;INDEX(Kalender!$B$81:$B$110,MAX(1,$F26)))),2,0))</f>
        <v>0</v>
      </c>
      <c r="EM26" s="5" t="n">
        <f aca="false">IF(Kalender!EM26&lt;&gt;1,0,IF(AND($B26&gt;0,INDEX(Kalender!EM$68:EM$77,MAX(1,$B26))&gt;INDEX(Kalender!$B$68:$B$77,MAX(1,$B26))),1,0)+IF(OR(AND($C26&gt;0,INDEX(Kalender!EM$81:EM$110,MAX(1,$C26))&gt;INDEX(Kalender!$B$81:$B$110,MAX(1,$C26))),AND($D26&gt;0,INDEX(Kalender!EM$81:EM$110,MAX(1,$D26))&gt;INDEX(Kalender!$B$81:$B$110,MAX(1,$D26))),AND($E26&gt;0,INDEX(Kalender!EM$81:EM$110,MAX(1,$E26))&gt;INDEX(Kalender!$B$81:$B$110,MAX(1,$E26))),AND($F26&gt;0,INDEX(Kalender!EM$81:EM$110,MAX(1,$F26))&gt;INDEX(Kalender!$B$81:$B$110,MAX(1,$F26)))),2,0))</f>
        <v>0</v>
      </c>
      <c r="EN26" s="5" t="n">
        <f aca="false">IF(Kalender!EN26&lt;&gt;1,0,IF(AND($B26&gt;0,INDEX(Kalender!EN$68:EN$77,MAX(1,$B26))&gt;INDEX(Kalender!$B$68:$B$77,MAX(1,$B26))),1,0)+IF(OR(AND($C26&gt;0,INDEX(Kalender!EN$81:EN$110,MAX(1,$C26))&gt;INDEX(Kalender!$B$81:$B$110,MAX(1,$C26))),AND($D26&gt;0,INDEX(Kalender!EN$81:EN$110,MAX(1,$D26))&gt;INDEX(Kalender!$B$81:$B$110,MAX(1,$D26))),AND($E26&gt;0,INDEX(Kalender!EN$81:EN$110,MAX(1,$E26))&gt;INDEX(Kalender!$B$81:$B$110,MAX(1,$E26))),AND($F26&gt;0,INDEX(Kalender!EN$81:EN$110,MAX(1,$F26))&gt;INDEX(Kalender!$B$81:$B$110,MAX(1,$F26)))),2,0))</f>
        <v>0</v>
      </c>
      <c r="EO26" s="5" t="n">
        <f aca="false">IF(Kalender!EO26&lt;&gt;1,0,IF(AND($B26&gt;0,INDEX(Kalender!EO$68:EO$77,MAX(1,$B26))&gt;INDEX(Kalender!$B$68:$B$77,MAX(1,$B26))),1,0)+IF(OR(AND($C26&gt;0,INDEX(Kalender!EO$81:EO$110,MAX(1,$C26))&gt;INDEX(Kalender!$B$81:$B$110,MAX(1,$C26))),AND($D26&gt;0,INDEX(Kalender!EO$81:EO$110,MAX(1,$D26))&gt;INDEX(Kalender!$B$81:$B$110,MAX(1,$D26))),AND($E26&gt;0,INDEX(Kalender!EO$81:EO$110,MAX(1,$E26))&gt;INDEX(Kalender!$B$81:$B$110,MAX(1,$E26))),AND($F26&gt;0,INDEX(Kalender!EO$81:EO$110,MAX(1,$F26))&gt;INDEX(Kalender!$B$81:$B$110,MAX(1,$F26)))),2,0))</f>
        <v>0</v>
      </c>
      <c r="EP26" s="5" t="n">
        <f aca="false">IF(Kalender!EP26&lt;&gt;1,0,IF(AND($B26&gt;0,INDEX(Kalender!EP$68:EP$77,MAX(1,$B26))&gt;INDEX(Kalender!$B$68:$B$77,MAX(1,$B26))),1,0)+IF(OR(AND($C26&gt;0,INDEX(Kalender!EP$81:EP$110,MAX(1,$C26))&gt;INDEX(Kalender!$B$81:$B$110,MAX(1,$C26))),AND($D26&gt;0,INDEX(Kalender!EP$81:EP$110,MAX(1,$D26))&gt;INDEX(Kalender!$B$81:$B$110,MAX(1,$D26))),AND($E26&gt;0,INDEX(Kalender!EP$81:EP$110,MAX(1,$E26))&gt;INDEX(Kalender!$B$81:$B$110,MAX(1,$E26))),AND($F26&gt;0,INDEX(Kalender!EP$81:EP$110,MAX(1,$F26))&gt;INDEX(Kalender!$B$81:$B$110,MAX(1,$F26)))),2,0))</f>
        <v>0</v>
      </c>
      <c r="EQ26" s="5" t="n">
        <f aca="false">IF(Kalender!EQ26&lt;&gt;1,0,IF(AND($B26&gt;0,INDEX(Kalender!EQ$68:EQ$77,MAX(1,$B26))&gt;INDEX(Kalender!$B$68:$B$77,MAX(1,$B26))),1,0)+IF(OR(AND($C26&gt;0,INDEX(Kalender!EQ$81:EQ$110,MAX(1,$C26))&gt;INDEX(Kalender!$B$81:$B$110,MAX(1,$C26))),AND($D26&gt;0,INDEX(Kalender!EQ$81:EQ$110,MAX(1,$D26))&gt;INDEX(Kalender!$B$81:$B$110,MAX(1,$D26))),AND($E26&gt;0,INDEX(Kalender!EQ$81:EQ$110,MAX(1,$E26))&gt;INDEX(Kalender!$B$81:$B$110,MAX(1,$E26))),AND($F26&gt;0,INDEX(Kalender!EQ$81:EQ$110,MAX(1,$F26))&gt;INDEX(Kalender!$B$81:$B$110,MAX(1,$F26)))),2,0))</f>
        <v>0</v>
      </c>
      <c r="ER26" s="5" t="n">
        <f aca="false">IF(Kalender!ER26&lt;&gt;1,0,IF(AND($B26&gt;0,INDEX(Kalender!ER$68:ER$77,MAX(1,$B26))&gt;INDEX(Kalender!$B$68:$B$77,MAX(1,$B26))),1,0)+IF(OR(AND($C26&gt;0,INDEX(Kalender!ER$81:ER$110,MAX(1,$C26))&gt;INDEX(Kalender!$B$81:$B$110,MAX(1,$C26))),AND($D26&gt;0,INDEX(Kalender!ER$81:ER$110,MAX(1,$D26))&gt;INDEX(Kalender!$B$81:$B$110,MAX(1,$D26))),AND($E26&gt;0,INDEX(Kalender!ER$81:ER$110,MAX(1,$E26))&gt;INDEX(Kalender!$B$81:$B$110,MAX(1,$E26))),AND($F26&gt;0,INDEX(Kalender!ER$81:ER$110,MAX(1,$F26))&gt;INDEX(Kalender!$B$81:$B$110,MAX(1,$F26)))),2,0))</f>
        <v>0</v>
      </c>
      <c r="ES26" s="5" t="n">
        <f aca="false">IF(Kalender!ES26&lt;&gt;1,0,IF(AND($B26&gt;0,INDEX(Kalender!ES$68:ES$77,MAX(1,$B26))&gt;INDEX(Kalender!$B$68:$B$77,MAX(1,$B26))),1,0)+IF(OR(AND($C26&gt;0,INDEX(Kalender!ES$81:ES$110,MAX(1,$C26))&gt;INDEX(Kalender!$B$81:$B$110,MAX(1,$C26))),AND($D26&gt;0,INDEX(Kalender!ES$81:ES$110,MAX(1,$D26))&gt;INDEX(Kalender!$B$81:$B$110,MAX(1,$D26))),AND($E26&gt;0,INDEX(Kalender!ES$81:ES$110,MAX(1,$E26))&gt;INDEX(Kalender!$B$81:$B$110,MAX(1,$E26))),AND($F26&gt;0,INDEX(Kalender!ES$81:ES$110,MAX(1,$F26))&gt;INDEX(Kalender!$B$81:$B$110,MAX(1,$F26)))),2,0))</f>
        <v>0</v>
      </c>
      <c r="ET26" s="5" t="n">
        <f aca="false">IF(Kalender!ET26&lt;&gt;1,0,IF(AND($B26&gt;0,INDEX(Kalender!ET$68:ET$77,MAX(1,$B26))&gt;INDEX(Kalender!$B$68:$B$77,MAX(1,$B26))),1,0)+IF(OR(AND($C26&gt;0,INDEX(Kalender!ET$81:ET$110,MAX(1,$C26))&gt;INDEX(Kalender!$B$81:$B$110,MAX(1,$C26))),AND($D26&gt;0,INDEX(Kalender!ET$81:ET$110,MAX(1,$D26))&gt;INDEX(Kalender!$B$81:$B$110,MAX(1,$D26))),AND($E26&gt;0,INDEX(Kalender!ET$81:ET$110,MAX(1,$E26))&gt;INDEX(Kalender!$B$81:$B$110,MAX(1,$E26))),AND($F26&gt;0,INDEX(Kalender!ET$81:ET$110,MAX(1,$F26))&gt;INDEX(Kalender!$B$81:$B$110,MAX(1,$F26)))),2,0))</f>
        <v>0</v>
      </c>
      <c r="EU26" s="5" t="n">
        <f aca="false">IF(Kalender!EU26&lt;&gt;1,0,IF(AND($B26&gt;0,INDEX(Kalender!EU$68:EU$77,MAX(1,$B26))&gt;INDEX(Kalender!$B$68:$B$77,MAX(1,$B26))),1,0)+IF(OR(AND($C26&gt;0,INDEX(Kalender!EU$81:EU$110,MAX(1,$C26))&gt;INDEX(Kalender!$B$81:$B$110,MAX(1,$C26))),AND($D26&gt;0,INDEX(Kalender!EU$81:EU$110,MAX(1,$D26))&gt;INDEX(Kalender!$B$81:$B$110,MAX(1,$D26))),AND($E26&gt;0,INDEX(Kalender!EU$81:EU$110,MAX(1,$E26))&gt;INDEX(Kalender!$B$81:$B$110,MAX(1,$E26))),AND($F26&gt;0,INDEX(Kalender!EU$81:EU$110,MAX(1,$F26))&gt;INDEX(Kalender!$B$81:$B$110,MAX(1,$F26)))),2,0))</f>
        <v>0</v>
      </c>
      <c r="EV26" s="5" t="n">
        <f aca="false">IF(Kalender!EV26&lt;&gt;1,0,IF(AND($B26&gt;0,INDEX(Kalender!EV$68:EV$77,MAX(1,$B26))&gt;INDEX(Kalender!$B$68:$B$77,MAX(1,$B26))),1,0)+IF(OR(AND($C26&gt;0,INDEX(Kalender!EV$81:EV$110,MAX(1,$C26))&gt;INDEX(Kalender!$B$81:$B$110,MAX(1,$C26))),AND($D26&gt;0,INDEX(Kalender!EV$81:EV$110,MAX(1,$D26))&gt;INDEX(Kalender!$B$81:$B$110,MAX(1,$D26))),AND($E26&gt;0,INDEX(Kalender!EV$81:EV$110,MAX(1,$E26))&gt;INDEX(Kalender!$B$81:$B$110,MAX(1,$E26))),AND($F26&gt;0,INDEX(Kalender!EV$81:EV$110,MAX(1,$F26))&gt;INDEX(Kalender!$B$81:$B$110,MAX(1,$F26)))),2,0))</f>
        <v>0</v>
      </c>
      <c r="EW26" s="5" t="n">
        <f aca="false">IF(Kalender!EW26&lt;&gt;1,0,IF(AND($B26&gt;0,INDEX(Kalender!EW$68:EW$77,MAX(1,$B26))&gt;INDEX(Kalender!$B$68:$B$77,MAX(1,$B26))),1,0)+IF(OR(AND($C26&gt;0,INDEX(Kalender!EW$81:EW$110,MAX(1,$C26))&gt;INDEX(Kalender!$B$81:$B$110,MAX(1,$C26))),AND($D26&gt;0,INDEX(Kalender!EW$81:EW$110,MAX(1,$D26))&gt;INDEX(Kalender!$B$81:$B$110,MAX(1,$D26))),AND($E26&gt;0,INDEX(Kalender!EW$81:EW$110,MAX(1,$E26))&gt;INDEX(Kalender!$B$81:$B$110,MAX(1,$E26))),AND($F26&gt;0,INDEX(Kalender!EW$81:EW$110,MAX(1,$F26))&gt;INDEX(Kalender!$B$81:$B$110,MAX(1,$F26)))),2,0))</f>
        <v>0</v>
      </c>
      <c r="EX26" s="5" t="n">
        <f aca="false">IF(Kalender!EX26&lt;&gt;1,0,IF(AND($B26&gt;0,INDEX(Kalender!EX$68:EX$77,MAX(1,$B26))&gt;INDEX(Kalender!$B$68:$B$77,MAX(1,$B26))),1,0)+IF(OR(AND($C26&gt;0,INDEX(Kalender!EX$81:EX$110,MAX(1,$C26))&gt;INDEX(Kalender!$B$81:$B$110,MAX(1,$C26))),AND($D26&gt;0,INDEX(Kalender!EX$81:EX$110,MAX(1,$D26))&gt;INDEX(Kalender!$B$81:$B$110,MAX(1,$D26))),AND($E26&gt;0,INDEX(Kalender!EX$81:EX$110,MAX(1,$E26))&gt;INDEX(Kalender!$B$81:$B$110,MAX(1,$E26))),AND($F26&gt;0,INDEX(Kalender!EX$81:EX$110,MAX(1,$F26))&gt;INDEX(Kalender!$B$81:$B$110,MAX(1,$F26)))),2,0))</f>
        <v>0</v>
      </c>
      <c r="EY26" s="5" t="n">
        <f aca="false">IF(Kalender!EY26&lt;&gt;1,0,IF(AND($B26&gt;0,INDEX(Kalender!EY$68:EY$77,MAX(1,$B26))&gt;INDEX(Kalender!$B$68:$B$77,MAX(1,$B26))),1,0)+IF(OR(AND($C26&gt;0,INDEX(Kalender!EY$81:EY$110,MAX(1,$C26))&gt;INDEX(Kalender!$B$81:$B$110,MAX(1,$C26))),AND($D26&gt;0,INDEX(Kalender!EY$81:EY$110,MAX(1,$D26))&gt;INDEX(Kalender!$B$81:$B$110,MAX(1,$D26))),AND($E26&gt;0,INDEX(Kalender!EY$81:EY$110,MAX(1,$E26))&gt;INDEX(Kalender!$B$81:$B$110,MAX(1,$E26))),AND($F26&gt;0,INDEX(Kalender!EY$81:EY$110,MAX(1,$F26))&gt;INDEX(Kalender!$B$81:$B$110,MAX(1,$F26)))),2,0))</f>
        <v>0</v>
      </c>
      <c r="EZ26" s="5" t="n">
        <f aca="false">IF(Kalender!EZ26&lt;&gt;1,0,IF(AND($B26&gt;0,INDEX(Kalender!EZ$68:EZ$77,MAX(1,$B26))&gt;INDEX(Kalender!$B$68:$B$77,MAX(1,$B26))),1,0)+IF(OR(AND($C26&gt;0,INDEX(Kalender!EZ$81:EZ$110,MAX(1,$C26))&gt;INDEX(Kalender!$B$81:$B$110,MAX(1,$C26))),AND($D26&gt;0,INDEX(Kalender!EZ$81:EZ$110,MAX(1,$D26))&gt;INDEX(Kalender!$B$81:$B$110,MAX(1,$D26))),AND($E26&gt;0,INDEX(Kalender!EZ$81:EZ$110,MAX(1,$E26))&gt;INDEX(Kalender!$B$81:$B$110,MAX(1,$E26))),AND($F26&gt;0,INDEX(Kalender!EZ$81:EZ$110,MAX(1,$F26))&gt;INDEX(Kalender!$B$81:$B$110,MAX(1,$F26)))),2,0))</f>
        <v>0</v>
      </c>
      <c r="FA26" s="5" t="n">
        <f aca="false">IF(Kalender!FA26&lt;&gt;1,0,IF(AND($B26&gt;0,INDEX(Kalender!FA$68:FA$77,MAX(1,$B26))&gt;INDEX(Kalender!$B$68:$B$77,MAX(1,$B26))),1,0)+IF(OR(AND($C26&gt;0,INDEX(Kalender!FA$81:FA$110,MAX(1,$C26))&gt;INDEX(Kalender!$B$81:$B$110,MAX(1,$C26))),AND($D26&gt;0,INDEX(Kalender!FA$81:FA$110,MAX(1,$D26))&gt;INDEX(Kalender!$B$81:$B$110,MAX(1,$D26))),AND($E26&gt;0,INDEX(Kalender!FA$81:FA$110,MAX(1,$E26))&gt;INDEX(Kalender!$B$81:$B$110,MAX(1,$E26))),AND($F26&gt;0,INDEX(Kalender!FA$81:FA$110,MAX(1,$F26))&gt;INDEX(Kalender!$B$81:$B$110,MAX(1,$F26)))),2,0))</f>
        <v>0</v>
      </c>
      <c r="FB26" s="5" t="n">
        <f aca="false">IF(Kalender!FB26&lt;&gt;1,0,IF(AND($B26&gt;0,INDEX(Kalender!FB$68:FB$77,MAX(1,$B26))&gt;INDEX(Kalender!$B$68:$B$77,MAX(1,$B26))),1,0)+IF(OR(AND($C26&gt;0,INDEX(Kalender!FB$81:FB$110,MAX(1,$C26))&gt;INDEX(Kalender!$B$81:$B$110,MAX(1,$C26))),AND($D26&gt;0,INDEX(Kalender!FB$81:FB$110,MAX(1,$D26))&gt;INDEX(Kalender!$B$81:$B$110,MAX(1,$D26))),AND($E26&gt;0,INDEX(Kalender!FB$81:FB$110,MAX(1,$E26))&gt;INDEX(Kalender!$B$81:$B$110,MAX(1,$E26))),AND($F26&gt;0,INDEX(Kalender!FB$81:FB$110,MAX(1,$F26))&gt;INDEX(Kalender!$B$81:$B$110,MAX(1,$F26)))),2,0))</f>
        <v>0</v>
      </c>
      <c r="FC26" s="5" t="n">
        <f aca="false">IF(Kalender!FC26&lt;&gt;1,0,IF(AND($B26&gt;0,INDEX(Kalender!FC$68:FC$77,MAX(1,$B26))&gt;INDEX(Kalender!$B$68:$B$77,MAX(1,$B26))),1,0)+IF(OR(AND($C26&gt;0,INDEX(Kalender!FC$81:FC$110,MAX(1,$C26))&gt;INDEX(Kalender!$B$81:$B$110,MAX(1,$C26))),AND($D26&gt;0,INDEX(Kalender!FC$81:FC$110,MAX(1,$D26))&gt;INDEX(Kalender!$B$81:$B$110,MAX(1,$D26))),AND($E26&gt;0,INDEX(Kalender!FC$81:FC$110,MAX(1,$E26))&gt;INDEX(Kalender!$B$81:$B$110,MAX(1,$E26))),AND($F26&gt;0,INDEX(Kalender!FC$81:FC$110,MAX(1,$F26))&gt;INDEX(Kalender!$B$81:$B$110,MAX(1,$F26)))),2,0))</f>
        <v>0</v>
      </c>
      <c r="FD26" s="5" t="n">
        <f aca="false">IF(Kalender!FD26&lt;&gt;1,0,IF(AND($B26&gt;0,INDEX(Kalender!FD$68:FD$77,MAX(1,$B26))&gt;INDEX(Kalender!$B$68:$B$77,MAX(1,$B26))),1,0)+IF(OR(AND($C26&gt;0,INDEX(Kalender!FD$81:FD$110,MAX(1,$C26))&gt;INDEX(Kalender!$B$81:$B$110,MAX(1,$C26))),AND($D26&gt;0,INDEX(Kalender!FD$81:FD$110,MAX(1,$D26))&gt;INDEX(Kalender!$B$81:$B$110,MAX(1,$D26))),AND($E26&gt;0,INDEX(Kalender!FD$81:FD$110,MAX(1,$E26))&gt;INDEX(Kalender!$B$81:$B$110,MAX(1,$E26))),AND($F26&gt;0,INDEX(Kalender!FD$81:FD$110,MAX(1,$F26))&gt;INDEX(Kalender!$B$81:$B$110,MAX(1,$F26)))),2,0))</f>
        <v>0</v>
      </c>
      <c r="FE26" s="5" t="n">
        <f aca="false">IF(Kalender!FE26&lt;&gt;1,0,IF(AND($B26&gt;0,INDEX(Kalender!FE$68:FE$77,MAX(1,$B26))&gt;INDEX(Kalender!$B$68:$B$77,MAX(1,$B26))),1,0)+IF(OR(AND($C26&gt;0,INDEX(Kalender!FE$81:FE$110,MAX(1,$C26))&gt;INDEX(Kalender!$B$81:$B$110,MAX(1,$C26))),AND($D26&gt;0,INDEX(Kalender!FE$81:FE$110,MAX(1,$D26))&gt;INDEX(Kalender!$B$81:$B$110,MAX(1,$D26))),AND($E26&gt;0,INDEX(Kalender!FE$81:FE$110,MAX(1,$E26))&gt;INDEX(Kalender!$B$81:$B$110,MAX(1,$E26))),AND($F26&gt;0,INDEX(Kalender!FE$81:FE$110,MAX(1,$F26))&gt;INDEX(Kalender!$B$81:$B$110,MAX(1,$F26)))),2,0))</f>
        <v>0</v>
      </c>
      <c r="FF26" s="5" t="n">
        <f aca="false">IF(Kalender!FF26&lt;&gt;1,0,IF(AND($B26&gt;0,INDEX(Kalender!FF$68:FF$77,MAX(1,$B26))&gt;INDEX(Kalender!$B$68:$B$77,MAX(1,$B26))),1,0)+IF(OR(AND($C26&gt;0,INDEX(Kalender!FF$81:FF$110,MAX(1,$C26))&gt;INDEX(Kalender!$B$81:$B$110,MAX(1,$C26))),AND($D26&gt;0,INDEX(Kalender!FF$81:FF$110,MAX(1,$D26))&gt;INDEX(Kalender!$B$81:$B$110,MAX(1,$D26))),AND($E26&gt;0,INDEX(Kalender!FF$81:FF$110,MAX(1,$E26))&gt;INDEX(Kalender!$B$81:$B$110,MAX(1,$E26))),AND($F26&gt;0,INDEX(Kalender!FF$81:FF$110,MAX(1,$F26))&gt;INDEX(Kalender!$B$81:$B$110,MAX(1,$F26)))),2,0))</f>
        <v>0</v>
      </c>
      <c r="FG26" s="5" t="n">
        <f aca="false">IF(Kalender!FG26&lt;&gt;1,0,IF(AND($B26&gt;0,INDEX(Kalender!FG$68:FG$77,MAX(1,$B26))&gt;INDEX(Kalender!$B$68:$B$77,MAX(1,$B26))),1,0)+IF(OR(AND($C26&gt;0,INDEX(Kalender!FG$81:FG$110,MAX(1,$C26))&gt;INDEX(Kalender!$B$81:$B$110,MAX(1,$C26))),AND($D26&gt;0,INDEX(Kalender!FG$81:FG$110,MAX(1,$D26))&gt;INDEX(Kalender!$B$81:$B$110,MAX(1,$D26))),AND($E26&gt;0,INDEX(Kalender!FG$81:FG$110,MAX(1,$E26))&gt;INDEX(Kalender!$B$81:$B$110,MAX(1,$E26))),AND($F26&gt;0,INDEX(Kalender!FG$81:FG$110,MAX(1,$F26))&gt;INDEX(Kalender!$B$81:$B$110,MAX(1,$F26)))),2,0))</f>
        <v>0</v>
      </c>
      <c r="FH26" s="5" t="n">
        <f aca="false">IF(Kalender!FH26&lt;&gt;1,0,IF(AND($B26&gt;0,INDEX(Kalender!FH$68:FH$77,MAX(1,$B26))&gt;INDEX(Kalender!$B$68:$B$77,MAX(1,$B26))),1,0)+IF(OR(AND($C26&gt;0,INDEX(Kalender!FH$81:FH$110,MAX(1,$C26))&gt;INDEX(Kalender!$B$81:$B$110,MAX(1,$C26))),AND($D26&gt;0,INDEX(Kalender!FH$81:FH$110,MAX(1,$D26))&gt;INDEX(Kalender!$B$81:$B$110,MAX(1,$D26))),AND($E26&gt;0,INDEX(Kalender!FH$81:FH$110,MAX(1,$E26))&gt;INDEX(Kalender!$B$81:$B$110,MAX(1,$E26))),AND($F26&gt;0,INDEX(Kalender!FH$81:FH$110,MAX(1,$F26))&gt;INDEX(Kalender!$B$81:$B$110,MAX(1,$F26)))),2,0))</f>
        <v>0</v>
      </c>
      <c r="FI26" s="5" t="n">
        <f aca="false">IF(Kalender!FI26&lt;&gt;1,0,IF(AND($B26&gt;0,INDEX(Kalender!FI$68:FI$77,MAX(1,$B26))&gt;INDEX(Kalender!$B$68:$B$77,MAX(1,$B26))),1,0)+IF(OR(AND($C26&gt;0,INDEX(Kalender!FI$81:FI$110,MAX(1,$C26))&gt;INDEX(Kalender!$B$81:$B$110,MAX(1,$C26))),AND($D26&gt;0,INDEX(Kalender!FI$81:FI$110,MAX(1,$D26))&gt;INDEX(Kalender!$B$81:$B$110,MAX(1,$D26))),AND($E26&gt;0,INDEX(Kalender!FI$81:FI$110,MAX(1,$E26))&gt;INDEX(Kalender!$B$81:$B$110,MAX(1,$E26))),AND($F26&gt;0,INDEX(Kalender!FI$81:FI$110,MAX(1,$F26))&gt;INDEX(Kalender!$B$81:$B$110,MAX(1,$F26)))),2,0))</f>
        <v>0</v>
      </c>
      <c r="FJ26" s="5" t="n">
        <f aca="false">IF(Kalender!FJ26&lt;&gt;1,0,IF(AND($B26&gt;0,INDEX(Kalender!FJ$68:FJ$77,MAX(1,$B26))&gt;INDEX(Kalender!$B$68:$B$77,MAX(1,$B26))),1,0)+IF(OR(AND($C26&gt;0,INDEX(Kalender!FJ$81:FJ$110,MAX(1,$C26))&gt;INDEX(Kalender!$B$81:$B$110,MAX(1,$C26))),AND($D26&gt;0,INDEX(Kalender!FJ$81:FJ$110,MAX(1,$D26))&gt;INDEX(Kalender!$B$81:$B$110,MAX(1,$D26))),AND($E26&gt;0,INDEX(Kalender!FJ$81:FJ$110,MAX(1,$E26))&gt;INDEX(Kalender!$B$81:$B$110,MAX(1,$E26))),AND($F26&gt;0,INDEX(Kalender!FJ$81:FJ$110,MAX(1,$F26))&gt;INDEX(Kalender!$B$81:$B$110,MAX(1,$F26)))),2,0))</f>
        <v>0</v>
      </c>
      <c r="FK26" s="5" t="n">
        <f aca="false">IF(Kalender!FK26&lt;&gt;1,0,IF(AND($B26&gt;0,INDEX(Kalender!FK$68:FK$77,MAX(1,$B26))&gt;INDEX(Kalender!$B$68:$B$77,MAX(1,$B26))),1,0)+IF(OR(AND($C26&gt;0,INDEX(Kalender!FK$81:FK$110,MAX(1,$C26))&gt;INDEX(Kalender!$B$81:$B$110,MAX(1,$C26))),AND($D26&gt;0,INDEX(Kalender!FK$81:FK$110,MAX(1,$D26))&gt;INDEX(Kalender!$B$81:$B$110,MAX(1,$D26))),AND($E26&gt;0,INDEX(Kalender!FK$81:FK$110,MAX(1,$E26))&gt;INDEX(Kalender!$B$81:$B$110,MAX(1,$E26))),AND($F26&gt;0,INDEX(Kalender!FK$81:FK$110,MAX(1,$F26))&gt;INDEX(Kalender!$B$81:$B$110,MAX(1,$F26)))),2,0))</f>
        <v>0</v>
      </c>
      <c r="FL26" s="5" t="n">
        <f aca="false">IF(Kalender!FL26&lt;&gt;1,0,IF(AND($B26&gt;0,INDEX(Kalender!FL$68:FL$77,MAX(1,$B26))&gt;INDEX(Kalender!$B$68:$B$77,MAX(1,$B26))),1,0)+IF(OR(AND($C26&gt;0,INDEX(Kalender!FL$81:FL$110,MAX(1,$C26))&gt;INDEX(Kalender!$B$81:$B$110,MAX(1,$C26))),AND($D26&gt;0,INDEX(Kalender!FL$81:FL$110,MAX(1,$D26))&gt;INDEX(Kalender!$B$81:$B$110,MAX(1,$D26))),AND($E26&gt;0,INDEX(Kalender!FL$81:FL$110,MAX(1,$E26))&gt;INDEX(Kalender!$B$81:$B$110,MAX(1,$E26))),AND($F26&gt;0,INDEX(Kalender!FL$81:FL$110,MAX(1,$F26))&gt;INDEX(Kalender!$B$81:$B$110,MAX(1,$F26)))),2,0))</f>
        <v>0</v>
      </c>
      <c r="FM26" s="5" t="n">
        <f aca="false">IF(Kalender!FM26&lt;&gt;1,0,IF(AND($B26&gt;0,INDEX(Kalender!FM$68:FM$77,MAX(1,$B26))&gt;INDEX(Kalender!$B$68:$B$77,MAX(1,$B26))),1,0)+IF(OR(AND($C26&gt;0,INDEX(Kalender!FM$81:FM$110,MAX(1,$C26))&gt;INDEX(Kalender!$B$81:$B$110,MAX(1,$C26))),AND($D26&gt;0,INDEX(Kalender!FM$81:FM$110,MAX(1,$D26))&gt;INDEX(Kalender!$B$81:$B$110,MAX(1,$D26))),AND($E26&gt;0,INDEX(Kalender!FM$81:FM$110,MAX(1,$E26))&gt;INDEX(Kalender!$B$81:$B$110,MAX(1,$E26))),AND($F26&gt;0,INDEX(Kalender!FM$81:FM$110,MAX(1,$F26))&gt;INDEX(Kalender!$B$81:$B$110,MAX(1,$F26)))),2,0))</f>
        <v>0</v>
      </c>
      <c r="FN26" s="5" t="n">
        <f aca="false">IF(Kalender!FN26&lt;&gt;1,0,IF(AND($B26&gt;0,INDEX(Kalender!FN$68:FN$77,MAX(1,$B26))&gt;INDEX(Kalender!$B$68:$B$77,MAX(1,$B26))),1,0)+IF(OR(AND($C26&gt;0,INDEX(Kalender!FN$81:FN$110,MAX(1,$C26))&gt;INDEX(Kalender!$B$81:$B$110,MAX(1,$C26))),AND($D26&gt;0,INDEX(Kalender!FN$81:FN$110,MAX(1,$D26))&gt;INDEX(Kalender!$B$81:$B$110,MAX(1,$D26))),AND($E26&gt;0,INDEX(Kalender!FN$81:FN$110,MAX(1,$E26))&gt;INDEX(Kalender!$B$81:$B$110,MAX(1,$E26))),AND($F26&gt;0,INDEX(Kalender!FN$81:FN$110,MAX(1,$F26))&gt;INDEX(Kalender!$B$81:$B$110,MAX(1,$F26)))),2,0))</f>
        <v>0</v>
      </c>
      <c r="FO26" s="5" t="n">
        <f aca="false">IF(Kalender!FO26&lt;&gt;1,0,IF(AND($B26&gt;0,INDEX(Kalender!FO$68:FO$77,MAX(1,$B26))&gt;INDEX(Kalender!$B$68:$B$77,MAX(1,$B26))),1,0)+IF(OR(AND($C26&gt;0,INDEX(Kalender!FO$81:FO$110,MAX(1,$C26))&gt;INDEX(Kalender!$B$81:$B$110,MAX(1,$C26))),AND($D26&gt;0,INDEX(Kalender!FO$81:FO$110,MAX(1,$D26))&gt;INDEX(Kalender!$B$81:$B$110,MAX(1,$D26))),AND($E26&gt;0,INDEX(Kalender!FO$81:FO$110,MAX(1,$E26))&gt;INDEX(Kalender!$B$81:$B$110,MAX(1,$E26))),AND($F26&gt;0,INDEX(Kalender!FO$81:FO$110,MAX(1,$F26))&gt;INDEX(Kalender!$B$81:$B$110,MAX(1,$F26)))),2,0))</f>
        <v>0</v>
      </c>
      <c r="FP26" s="5" t="n">
        <f aca="false">IF(Kalender!FP26&lt;&gt;1,0,IF(AND($B26&gt;0,INDEX(Kalender!FP$68:FP$77,MAX(1,$B26))&gt;INDEX(Kalender!$B$68:$B$77,MAX(1,$B26))),1,0)+IF(OR(AND($C26&gt;0,INDEX(Kalender!FP$81:FP$110,MAX(1,$C26))&gt;INDEX(Kalender!$B$81:$B$110,MAX(1,$C26))),AND($D26&gt;0,INDEX(Kalender!FP$81:FP$110,MAX(1,$D26))&gt;INDEX(Kalender!$B$81:$B$110,MAX(1,$D26))),AND($E26&gt;0,INDEX(Kalender!FP$81:FP$110,MAX(1,$E26))&gt;INDEX(Kalender!$B$81:$B$110,MAX(1,$E26))),AND($F26&gt;0,INDEX(Kalender!FP$81:FP$110,MAX(1,$F26))&gt;INDEX(Kalender!$B$81:$B$110,MAX(1,$F26)))),2,0))</f>
        <v>0</v>
      </c>
      <c r="FQ26" s="5" t="n">
        <f aca="false">IF(Kalender!FQ26&lt;&gt;1,0,IF(AND($B26&gt;0,INDEX(Kalender!FQ$68:FQ$77,MAX(1,$B26))&gt;INDEX(Kalender!$B$68:$B$77,MAX(1,$B26))),1,0)+IF(OR(AND($C26&gt;0,INDEX(Kalender!FQ$81:FQ$110,MAX(1,$C26))&gt;INDEX(Kalender!$B$81:$B$110,MAX(1,$C26))),AND($D26&gt;0,INDEX(Kalender!FQ$81:FQ$110,MAX(1,$D26))&gt;INDEX(Kalender!$B$81:$B$110,MAX(1,$D26))),AND($E26&gt;0,INDEX(Kalender!FQ$81:FQ$110,MAX(1,$E26))&gt;INDEX(Kalender!$B$81:$B$110,MAX(1,$E26))),AND($F26&gt;0,INDEX(Kalender!FQ$81:FQ$110,MAX(1,$F26))&gt;INDEX(Kalender!$B$81:$B$110,MAX(1,$F26)))),2,0))</f>
        <v>0</v>
      </c>
      <c r="FR26" s="5" t="n">
        <f aca="false">IF(Kalender!FR26&lt;&gt;1,0,IF(AND($B26&gt;0,INDEX(Kalender!FR$68:FR$77,MAX(1,$B26))&gt;INDEX(Kalender!$B$68:$B$77,MAX(1,$B26))),1,0)+IF(OR(AND($C26&gt;0,INDEX(Kalender!FR$81:FR$110,MAX(1,$C26))&gt;INDEX(Kalender!$B$81:$B$110,MAX(1,$C26))),AND($D26&gt;0,INDEX(Kalender!FR$81:FR$110,MAX(1,$D26))&gt;INDEX(Kalender!$B$81:$B$110,MAX(1,$D26))),AND($E26&gt;0,INDEX(Kalender!FR$81:FR$110,MAX(1,$E26))&gt;INDEX(Kalender!$B$81:$B$110,MAX(1,$E26))),AND($F26&gt;0,INDEX(Kalender!FR$81:FR$110,MAX(1,$F26))&gt;INDEX(Kalender!$B$81:$B$110,MAX(1,$F26)))),2,0))</f>
        <v>0</v>
      </c>
      <c r="FS26" s="5" t="n">
        <f aca="false">IF(Kalender!FS26&lt;&gt;1,0,IF(AND($B26&gt;0,INDEX(Kalender!FS$68:FS$77,MAX(1,$B26))&gt;INDEX(Kalender!$B$68:$B$77,MAX(1,$B26))),1,0)+IF(OR(AND($C26&gt;0,INDEX(Kalender!FS$81:FS$110,MAX(1,$C26))&gt;INDEX(Kalender!$B$81:$B$110,MAX(1,$C26))),AND($D26&gt;0,INDEX(Kalender!FS$81:FS$110,MAX(1,$D26))&gt;INDEX(Kalender!$B$81:$B$110,MAX(1,$D26))),AND($E26&gt;0,INDEX(Kalender!FS$81:FS$110,MAX(1,$E26))&gt;INDEX(Kalender!$B$81:$B$110,MAX(1,$E26))),AND($F26&gt;0,INDEX(Kalender!FS$81:FS$110,MAX(1,$F26))&gt;INDEX(Kalender!$B$81:$B$110,MAX(1,$F26)))),2,0))</f>
        <v>0</v>
      </c>
      <c r="FT26" s="5" t="n">
        <f aca="false">IF(Kalender!FT26&lt;&gt;1,0,IF(AND($B26&gt;0,INDEX(Kalender!FT$68:FT$77,MAX(1,$B26))&gt;INDEX(Kalender!$B$68:$B$77,MAX(1,$B26))),1,0)+IF(OR(AND($C26&gt;0,INDEX(Kalender!FT$81:FT$110,MAX(1,$C26))&gt;INDEX(Kalender!$B$81:$B$110,MAX(1,$C26))),AND($D26&gt;0,INDEX(Kalender!FT$81:FT$110,MAX(1,$D26))&gt;INDEX(Kalender!$B$81:$B$110,MAX(1,$D26))),AND($E26&gt;0,INDEX(Kalender!FT$81:FT$110,MAX(1,$E26))&gt;INDEX(Kalender!$B$81:$B$110,MAX(1,$E26))),AND($F26&gt;0,INDEX(Kalender!FT$81:FT$110,MAX(1,$F26))&gt;INDEX(Kalender!$B$81:$B$110,MAX(1,$F26)))),2,0))</f>
        <v>0</v>
      </c>
      <c r="FU26" s="5" t="n">
        <f aca="false">IF(Kalender!FU26&lt;&gt;1,0,IF(AND($B26&gt;0,INDEX(Kalender!FU$68:FU$77,MAX(1,$B26))&gt;INDEX(Kalender!$B$68:$B$77,MAX(1,$B26))),1,0)+IF(OR(AND($C26&gt;0,INDEX(Kalender!FU$81:FU$110,MAX(1,$C26))&gt;INDEX(Kalender!$B$81:$B$110,MAX(1,$C26))),AND($D26&gt;0,INDEX(Kalender!FU$81:FU$110,MAX(1,$D26))&gt;INDEX(Kalender!$B$81:$B$110,MAX(1,$D26))),AND($E26&gt;0,INDEX(Kalender!FU$81:FU$110,MAX(1,$E26))&gt;INDEX(Kalender!$B$81:$B$110,MAX(1,$E26))),AND($F26&gt;0,INDEX(Kalender!FU$81:FU$110,MAX(1,$F26))&gt;INDEX(Kalender!$B$81:$B$110,MAX(1,$F26)))),2,0))</f>
        <v>0</v>
      </c>
      <c r="FV26" s="5" t="n">
        <f aca="false">IF(Kalender!FV26&lt;&gt;1,0,IF(AND($B26&gt;0,INDEX(Kalender!FV$68:FV$77,MAX(1,$B26))&gt;INDEX(Kalender!$B$68:$B$77,MAX(1,$B26))),1,0)+IF(OR(AND($C26&gt;0,INDEX(Kalender!FV$81:FV$110,MAX(1,$C26))&gt;INDEX(Kalender!$B$81:$B$110,MAX(1,$C26))),AND($D26&gt;0,INDEX(Kalender!FV$81:FV$110,MAX(1,$D26))&gt;INDEX(Kalender!$B$81:$B$110,MAX(1,$D26))),AND($E26&gt;0,INDEX(Kalender!FV$81:FV$110,MAX(1,$E26))&gt;INDEX(Kalender!$B$81:$B$110,MAX(1,$E26))),AND($F26&gt;0,INDEX(Kalender!FV$81:FV$110,MAX(1,$F26))&gt;INDEX(Kalender!$B$81:$B$110,MAX(1,$F26)))),2,0))</f>
        <v>0</v>
      </c>
      <c r="FW26" s="5" t="n">
        <f aca="false">IF(Kalender!FW26&lt;&gt;1,0,IF(AND($B26&gt;0,INDEX(Kalender!FW$68:FW$77,MAX(1,$B26))&gt;INDEX(Kalender!$B$68:$B$77,MAX(1,$B26))),1,0)+IF(OR(AND($C26&gt;0,INDEX(Kalender!FW$81:FW$110,MAX(1,$C26))&gt;INDEX(Kalender!$B$81:$B$110,MAX(1,$C26))),AND($D26&gt;0,INDEX(Kalender!FW$81:FW$110,MAX(1,$D26))&gt;INDEX(Kalender!$B$81:$B$110,MAX(1,$D26))),AND($E26&gt;0,INDEX(Kalender!FW$81:FW$110,MAX(1,$E26))&gt;INDEX(Kalender!$B$81:$B$110,MAX(1,$E26))),AND($F26&gt;0,INDEX(Kalender!FW$81:FW$110,MAX(1,$F26))&gt;INDEX(Kalender!$B$81:$B$110,MAX(1,$F26)))),2,0))</f>
        <v>0</v>
      </c>
      <c r="FX26" s="5" t="n">
        <f aca="false">IF(Kalender!FX26&lt;&gt;1,0,IF(AND($B26&gt;0,INDEX(Kalender!FX$68:FX$77,MAX(1,$B26))&gt;INDEX(Kalender!$B$68:$B$77,MAX(1,$B26))),1,0)+IF(OR(AND($C26&gt;0,INDEX(Kalender!FX$81:FX$110,MAX(1,$C26))&gt;INDEX(Kalender!$B$81:$B$110,MAX(1,$C26))),AND($D26&gt;0,INDEX(Kalender!FX$81:FX$110,MAX(1,$D26))&gt;INDEX(Kalender!$B$81:$B$110,MAX(1,$D26))),AND($E26&gt;0,INDEX(Kalender!FX$81:FX$110,MAX(1,$E26))&gt;INDEX(Kalender!$B$81:$B$110,MAX(1,$E26))),AND($F26&gt;0,INDEX(Kalender!FX$81:FX$110,MAX(1,$F26))&gt;INDEX(Kalender!$B$81:$B$110,MAX(1,$F26)))),2,0))</f>
        <v>0</v>
      </c>
      <c r="FY26" s="5" t="n">
        <f aca="false">IF(Kalender!FY26&lt;&gt;1,0,IF(AND($B26&gt;0,INDEX(Kalender!FY$68:FY$77,MAX(1,$B26))&gt;INDEX(Kalender!$B$68:$B$77,MAX(1,$B26))),1,0)+IF(OR(AND($C26&gt;0,INDEX(Kalender!FY$81:FY$110,MAX(1,$C26))&gt;INDEX(Kalender!$B$81:$B$110,MAX(1,$C26))),AND($D26&gt;0,INDEX(Kalender!FY$81:FY$110,MAX(1,$D26))&gt;INDEX(Kalender!$B$81:$B$110,MAX(1,$D26))),AND($E26&gt;0,INDEX(Kalender!FY$81:FY$110,MAX(1,$E26))&gt;INDEX(Kalender!$B$81:$B$110,MAX(1,$E26))),AND($F26&gt;0,INDEX(Kalender!FY$81:FY$110,MAX(1,$F26))&gt;INDEX(Kalender!$B$81:$B$110,MAX(1,$F26)))),2,0))</f>
        <v>0</v>
      </c>
      <c r="FZ26" s="5" t="n">
        <f aca="false">IF(Kalender!FZ26&lt;&gt;1,0,IF(AND($B26&gt;0,INDEX(Kalender!FZ$68:FZ$77,MAX(1,$B26))&gt;INDEX(Kalender!$B$68:$B$77,MAX(1,$B26))),1,0)+IF(OR(AND($C26&gt;0,INDEX(Kalender!FZ$81:FZ$110,MAX(1,$C26))&gt;INDEX(Kalender!$B$81:$B$110,MAX(1,$C26))),AND($D26&gt;0,INDEX(Kalender!FZ$81:FZ$110,MAX(1,$D26))&gt;INDEX(Kalender!$B$81:$B$110,MAX(1,$D26))),AND($E26&gt;0,INDEX(Kalender!FZ$81:FZ$110,MAX(1,$E26))&gt;INDEX(Kalender!$B$81:$B$110,MAX(1,$E26))),AND($F26&gt;0,INDEX(Kalender!FZ$81:FZ$110,MAX(1,$F26))&gt;INDEX(Kalender!$B$81:$B$110,MAX(1,$F26)))),2,0))</f>
        <v>0</v>
      </c>
      <c r="GA26" s="5" t="n">
        <f aca="false">IF(Kalender!GA26&lt;&gt;1,0,IF(AND($B26&gt;0,INDEX(Kalender!GA$68:GA$77,MAX(1,$B26))&gt;INDEX(Kalender!$B$68:$B$77,MAX(1,$B26))),1,0)+IF(OR(AND($C26&gt;0,INDEX(Kalender!GA$81:GA$110,MAX(1,$C26))&gt;INDEX(Kalender!$B$81:$B$110,MAX(1,$C26))),AND($D26&gt;0,INDEX(Kalender!GA$81:GA$110,MAX(1,$D26))&gt;INDEX(Kalender!$B$81:$B$110,MAX(1,$D26))),AND($E26&gt;0,INDEX(Kalender!GA$81:GA$110,MAX(1,$E26))&gt;INDEX(Kalender!$B$81:$B$110,MAX(1,$E26))),AND($F26&gt;0,INDEX(Kalender!GA$81:GA$110,MAX(1,$F26))&gt;INDEX(Kalender!$B$81:$B$110,MAX(1,$F26)))),2,0))</f>
        <v>0</v>
      </c>
      <c r="GB26" s="5" t="n">
        <f aca="false">IF(Kalender!GB26&lt;&gt;1,0,IF(AND($B26&gt;0,INDEX(Kalender!GB$68:GB$77,MAX(1,$B26))&gt;INDEX(Kalender!$B$68:$B$77,MAX(1,$B26))),1,0)+IF(OR(AND($C26&gt;0,INDEX(Kalender!GB$81:GB$110,MAX(1,$C26))&gt;INDEX(Kalender!$B$81:$B$110,MAX(1,$C26))),AND($D26&gt;0,INDEX(Kalender!GB$81:GB$110,MAX(1,$D26))&gt;INDEX(Kalender!$B$81:$B$110,MAX(1,$D26))),AND($E26&gt;0,INDEX(Kalender!GB$81:GB$110,MAX(1,$E26))&gt;INDEX(Kalender!$B$81:$B$110,MAX(1,$E26))),AND($F26&gt;0,INDEX(Kalender!GB$81:GB$110,MAX(1,$F26))&gt;INDEX(Kalender!$B$81:$B$110,MAX(1,$F26)))),2,0))</f>
        <v>0</v>
      </c>
      <c r="GC26" s="5" t="n">
        <f aca="false">IF(Kalender!GC26&lt;&gt;1,0,IF(AND($B26&gt;0,INDEX(Kalender!GC$68:GC$77,MAX(1,$B26))&gt;INDEX(Kalender!$B$68:$B$77,MAX(1,$B26))),1,0)+IF(OR(AND($C26&gt;0,INDEX(Kalender!GC$81:GC$110,MAX(1,$C26))&gt;INDEX(Kalender!$B$81:$B$110,MAX(1,$C26))),AND($D26&gt;0,INDEX(Kalender!GC$81:GC$110,MAX(1,$D26))&gt;INDEX(Kalender!$B$81:$B$110,MAX(1,$D26))),AND($E26&gt;0,INDEX(Kalender!GC$81:GC$110,MAX(1,$E26))&gt;INDEX(Kalender!$B$81:$B$110,MAX(1,$E26))),AND($F26&gt;0,INDEX(Kalender!GC$81:GC$110,MAX(1,$F26))&gt;INDEX(Kalender!$B$81:$B$110,MAX(1,$F26)))),2,0))</f>
        <v>0</v>
      </c>
      <c r="GD26" s="5" t="n">
        <f aca="false">IF(Kalender!GD26&lt;&gt;1,0,IF(AND($B26&gt;0,INDEX(Kalender!GD$68:GD$77,MAX(1,$B26))&gt;INDEX(Kalender!$B$68:$B$77,MAX(1,$B26))),1,0)+IF(OR(AND($C26&gt;0,INDEX(Kalender!GD$81:GD$110,MAX(1,$C26))&gt;INDEX(Kalender!$B$81:$B$110,MAX(1,$C26))),AND($D26&gt;0,INDEX(Kalender!GD$81:GD$110,MAX(1,$D26))&gt;INDEX(Kalender!$B$81:$B$110,MAX(1,$D26))),AND($E26&gt;0,INDEX(Kalender!GD$81:GD$110,MAX(1,$E26))&gt;INDEX(Kalender!$B$81:$B$110,MAX(1,$E26))),AND($F26&gt;0,INDEX(Kalender!GD$81:GD$110,MAX(1,$F26))&gt;INDEX(Kalender!$B$81:$B$110,MAX(1,$F26)))),2,0))</f>
        <v>0</v>
      </c>
      <c r="GE26" s="5" t="n">
        <f aca="false">IF(Kalender!GE26&lt;&gt;1,0,IF(AND($B26&gt;0,INDEX(Kalender!GE$68:GE$77,MAX(1,$B26))&gt;INDEX(Kalender!$B$68:$B$77,MAX(1,$B26))),1,0)+IF(OR(AND($C26&gt;0,INDEX(Kalender!GE$81:GE$110,MAX(1,$C26))&gt;INDEX(Kalender!$B$81:$B$110,MAX(1,$C26))),AND($D26&gt;0,INDEX(Kalender!GE$81:GE$110,MAX(1,$D26))&gt;INDEX(Kalender!$B$81:$B$110,MAX(1,$D26))),AND($E26&gt;0,INDEX(Kalender!GE$81:GE$110,MAX(1,$E26))&gt;INDEX(Kalender!$B$81:$B$110,MAX(1,$E26))),AND($F26&gt;0,INDEX(Kalender!GE$81:GE$110,MAX(1,$F26))&gt;INDEX(Kalender!$B$81:$B$110,MAX(1,$F26)))),2,0))</f>
        <v>0</v>
      </c>
      <c r="GF26" s="5" t="n">
        <f aca="false">IF(Kalender!GF26&lt;&gt;1,0,IF(AND($B26&gt;0,INDEX(Kalender!GF$68:GF$77,MAX(1,$B26))&gt;INDEX(Kalender!$B$68:$B$77,MAX(1,$B26))),1,0)+IF(OR(AND($C26&gt;0,INDEX(Kalender!GF$81:GF$110,MAX(1,$C26))&gt;INDEX(Kalender!$B$81:$B$110,MAX(1,$C26))),AND($D26&gt;0,INDEX(Kalender!GF$81:GF$110,MAX(1,$D26))&gt;INDEX(Kalender!$B$81:$B$110,MAX(1,$D26))),AND($E26&gt;0,INDEX(Kalender!GF$81:GF$110,MAX(1,$E26))&gt;INDEX(Kalender!$B$81:$B$110,MAX(1,$E26))),AND($F26&gt;0,INDEX(Kalender!GF$81:GF$110,MAX(1,$F26))&gt;INDEX(Kalender!$B$81:$B$110,MAX(1,$F26)))),2,0))</f>
        <v>0</v>
      </c>
      <c r="GG26" s="5" t="n">
        <f aca="false">IF(Kalender!GG26&lt;&gt;1,0,IF(AND($B26&gt;0,INDEX(Kalender!GG$68:GG$77,MAX(1,$B26))&gt;INDEX(Kalender!$B$68:$B$77,MAX(1,$B26))),1,0)+IF(OR(AND($C26&gt;0,INDEX(Kalender!GG$81:GG$110,MAX(1,$C26))&gt;INDEX(Kalender!$B$81:$B$110,MAX(1,$C26))),AND($D26&gt;0,INDEX(Kalender!GG$81:GG$110,MAX(1,$D26))&gt;INDEX(Kalender!$B$81:$B$110,MAX(1,$D26))),AND($E26&gt;0,INDEX(Kalender!GG$81:GG$110,MAX(1,$E26))&gt;INDEX(Kalender!$B$81:$B$110,MAX(1,$E26))),AND($F26&gt;0,INDEX(Kalender!GG$81:GG$110,MAX(1,$F26))&gt;INDEX(Kalender!$B$81:$B$110,MAX(1,$F26)))),2,0))</f>
        <v>0</v>
      </c>
      <c r="GH26" s="5" t="n">
        <f aca="false">IF(Kalender!GH26&lt;&gt;1,0,IF(AND($B26&gt;0,INDEX(Kalender!GH$68:GH$77,MAX(1,$B26))&gt;INDEX(Kalender!$B$68:$B$77,MAX(1,$B26))),1,0)+IF(OR(AND($C26&gt;0,INDEX(Kalender!GH$81:GH$110,MAX(1,$C26))&gt;INDEX(Kalender!$B$81:$B$110,MAX(1,$C26))),AND($D26&gt;0,INDEX(Kalender!GH$81:GH$110,MAX(1,$D26))&gt;INDEX(Kalender!$B$81:$B$110,MAX(1,$D26))),AND($E26&gt;0,INDEX(Kalender!GH$81:GH$110,MAX(1,$E26))&gt;INDEX(Kalender!$B$81:$B$110,MAX(1,$E26))),AND($F26&gt;0,INDEX(Kalender!GH$81:GH$110,MAX(1,$F26))&gt;INDEX(Kalender!$B$81:$B$110,MAX(1,$F26)))),2,0))</f>
        <v>0</v>
      </c>
      <c r="GI26" s="5" t="n">
        <f aca="false">IF(Kalender!GI26&lt;&gt;1,0,IF(AND($B26&gt;0,INDEX(Kalender!GI$68:GI$77,MAX(1,$B26))&gt;INDEX(Kalender!$B$68:$B$77,MAX(1,$B26))),1,0)+IF(OR(AND($C26&gt;0,INDEX(Kalender!GI$81:GI$110,MAX(1,$C26))&gt;INDEX(Kalender!$B$81:$B$110,MAX(1,$C26))),AND($D26&gt;0,INDEX(Kalender!GI$81:GI$110,MAX(1,$D26))&gt;INDEX(Kalender!$B$81:$B$110,MAX(1,$D26))),AND($E26&gt;0,INDEX(Kalender!GI$81:GI$110,MAX(1,$E26))&gt;INDEX(Kalender!$B$81:$B$110,MAX(1,$E26))),AND($F26&gt;0,INDEX(Kalender!GI$81:GI$110,MAX(1,$F26))&gt;INDEX(Kalender!$B$81:$B$110,MAX(1,$F26)))),2,0))</f>
        <v>0</v>
      </c>
      <c r="GJ26" s="5" t="n">
        <f aca="false">IF(Kalender!GJ26&lt;&gt;1,0,IF(AND($B26&gt;0,INDEX(Kalender!GJ$68:GJ$77,MAX(1,$B26))&gt;INDEX(Kalender!$B$68:$B$77,MAX(1,$B26))),1,0)+IF(OR(AND($C26&gt;0,INDEX(Kalender!GJ$81:GJ$110,MAX(1,$C26))&gt;INDEX(Kalender!$B$81:$B$110,MAX(1,$C26))),AND($D26&gt;0,INDEX(Kalender!GJ$81:GJ$110,MAX(1,$D26))&gt;INDEX(Kalender!$B$81:$B$110,MAX(1,$D26))),AND($E26&gt;0,INDEX(Kalender!GJ$81:GJ$110,MAX(1,$E26))&gt;INDEX(Kalender!$B$81:$B$110,MAX(1,$E26))),AND($F26&gt;0,INDEX(Kalender!GJ$81:GJ$110,MAX(1,$F26))&gt;INDEX(Kalender!$B$81:$B$110,MAX(1,$F26)))),2,0))</f>
        <v>0</v>
      </c>
      <c r="GK26" s="5" t="n">
        <f aca="false">IF(Kalender!GK26&lt;&gt;1,0,IF(AND($B26&gt;0,INDEX(Kalender!GK$68:GK$77,MAX(1,$B26))&gt;INDEX(Kalender!$B$68:$B$77,MAX(1,$B26))),1,0)+IF(OR(AND($C26&gt;0,INDEX(Kalender!GK$81:GK$110,MAX(1,$C26))&gt;INDEX(Kalender!$B$81:$B$110,MAX(1,$C26))),AND($D26&gt;0,INDEX(Kalender!GK$81:GK$110,MAX(1,$D26))&gt;INDEX(Kalender!$B$81:$B$110,MAX(1,$D26))),AND($E26&gt;0,INDEX(Kalender!GK$81:GK$110,MAX(1,$E26))&gt;INDEX(Kalender!$B$81:$B$110,MAX(1,$E26))),AND($F26&gt;0,INDEX(Kalender!GK$81:GK$110,MAX(1,$F26))&gt;INDEX(Kalender!$B$81:$B$110,MAX(1,$F26)))),2,0))</f>
        <v>0</v>
      </c>
      <c r="GL26" s="5" t="n">
        <f aca="false">IF(Kalender!GL26&lt;&gt;1,0,IF(AND($B26&gt;0,INDEX(Kalender!GL$68:GL$77,MAX(1,$B26))&gt;INDEX(Kalender!$B$68:$B$77,MAX(1,$B26))),1,0)+IF(OR(AND($C26&gt;0,INDEX(Kalender!GL$81:GL$110,MAX(1,$C26))&gt;INDEX(Kalender!$B$81:$B$110,MAX(1,$C26))),AND($D26&gt;0,INDEX(Kalender!GL$81:GL$110,MAX(1,$D26))&gt;INDEX(Kalender!$B$81:$B$110,MAX(1,$D26))),AND($E26&gt;0,INDEX(Kalender!GL$81:GL$110,MAX(1,$E26))&gt;INDEX(Kalender!$B$81:$B$110,MAX(1,$E26))),AND($F26&gt;0,INDEX(Kalender!GL$81:GL$110,MAX(1,$F26))&gt;INDEX(Kalender!$B$81:$B$110,MAX(1,$F26)))),2,0))</f>
        <v>0</v>
      </c>
      <c r="GM26" s="5" t="n">
        <f aca="false">IF(Kalender!GM26&lt;&gt;1,0,IF(AND($B26&gt;0,INDEX(Kalender!GM$68:GM$77,MAX(1,$B26))&gt;INDEX(Kalender!$B$68:$B$77,MAX(1,$B26))),1,0)+IF(OR(AND($C26&gt;0,INDEX(Kalender!GM$81:GM$110,MAX(1,$C26))&gt;INDEX(Kalender!$B$81:$B$110,MAX(1,$C26))),AND($D26&gt;0,INDEX(Kalender!GM$81:GM$110,MAX(1,$D26))&gt;INDEX(Kalender!$B$81:$B$110,MAX(1,$D26))),AND($E26&gt;0,INDEX(Kalender!GM$81:GM$110,MAX(1,$E26))&gt;INDEX(Kalender!$B$81:$B$110,MAX(1,$E26))),AND($F26&gt;0,INDEX(Kalender!GM$81:GM$110,MAX(1,$F26))&gt;INDEX(Kalender!$B$81:$B$110,MAX(1,$F26)))),2,0))</f>
        <v>0</v>
      </c>
      <c r="GN26" s="5" t="n">
        <f aca="false">IF(Kalender!GN26&lt;&gt;1,0,IF(AND($B26&gt;0,INDEX(Kalender!GN$68:GN$77,MAX(1,$B26))&gt;INDEX(Kalender!$B$68:$B$77,MAX(1,$B26))),1,0)+IF(OR(AND($C26&gt;0,INDEX(Kalender!GN$81:GN$110,MAX(1,$C26))&gt;INDEX(Kalender!$B$81:$B$110,MAX(1,$C26))),AND($D26&gt;0,INDEX(Kalender!GN$81:GN$110,MAX(1,$D26))&gt;INDEX(Kalender!$B$81:$B$110,MAX(1,$D26))),AND($E26&gt;0,INDEX(Kalender!GN$81:GN$110,MAX(1,$E26))&gt;INDEX(Kalender!$B$81:$B$110,MAX(1,$E26))),AND($F26&gt;0,INDEX(Kalender!GN$81:GN$110,MAX(1,$F26))&gt;INDEX(Kalender!$B$81:$B$110,MAX(1,$F26)))),2,0))</f>
        <v>0</v>
      </c>
      <c r="GO26" s="5" t="n">
        <f aca="false">IF(Kalender!GO26&lt;&gt;1,0,IF(AND($B26&gt;0,INDEX(Kalender!GO$68:GO$77,MAX(1,$B26))&gt;INDEX(Kalender!$B$68:$B$77,MAX(1,$B26))),1,0)+IF(OR(AND($C26&gt;0,INDEX(Kalender!GO$81:GO$110,MAX(1,$C26))&gt;INDEX(Kalender!$B$81:$B$110,MAX(1,$C26))),AND($D26&gt;0,INDEX(Kalender!GO$81:GO$110,MAX(1,$D26))&gt;INDEX(Kalender!$B$81:$B$110,MAX(1,$D26))),AND($E26&gt;0,INDEX(Kalender!GO$81:GO$110,MAX(1,$E26))&gt;INDEX(Kalender!$B$81:$B$110,MAX(1,$E26))),AND($F26&gt;0,INDEX(Kalender!GO$81:GO$110,MAX(1,$F26))&gt;INDEX(Kalender!$B$81:$B$110,MAX(1,$F26)))),2,0))</f>
        <v>0</v>
      </c>
      <c r="GP26" s="5" t="n">
        <f aca="false">IF(Kalender!GP26&lt;&gt;1,0,IF(AND($B26&gt;0,INDEX(Kalender!GP$68:GP$77,MAX(1,$B26))&gt;INDEX(Kalender!$B$68:$B$77,MAX(1,$B26))),1,0)+IF(OR(AND($C26&gt;0,INDEX(Kalender!GP$81:GP$110,MAX(1,$C26))&gt;INDEX(Kalender!$B$81:$B$110,MAX(1,$C26))),AND($D26&gt;0,INDEX(Kalender!GP$81:GP$110,MAX(1,$D26))&gt;INDEX(Kalender!$B$81:$B$110,MAX(1,$D26))),AND($E26&gt;0,INDEX(Kalender!GP$81:GP$110,MAX(1,$E26))&gt;INDEX(Kalender!$B$81:$B$110,MAX(1,$E26))),AND($F26&gt;0,INDEX(Kalender!GP$81:GP$110,MAX(1,$F26))&gt;INDEX(Kalender!$B$81:$B$110,MAX(1,$F26)))),2,0))</f>
        <v>0</v>
      </c>
      <c r="GQ26" s="5" t="n">
        <f aca="false">IF(Kalender!GQ26&lt;&gt;1,0,IF(AND($B26&gt;0,INDEX(Kalender!GQ$68:GQ$77,MAX(1,$B26))&gt;INDEX(Kalender!$B$68:$B$77,MAX(1,$B26))),1,0)+IF(OR(AND($C26&gt;0,INDEX(Kalender!GQ$81:GQ$110,MAX(1,$C26))&gt;INDEX(Kalender!$B$81:$B$110,MAX(1,$C26))),AND($D26&gt;0,INDEX(Kalender!GQ$81:GQ$110,MAX(1,$D26))&gt;INDEX(Kalender!$B$81:$B$110,MAX(1,$D26))),AND($E26&gt;0,INDEX(Kalender!GQ$81:GQ$110,MAX(1,$E26))&gt;INDEX(Kalender!$B$81:$B$110,MAX(1,$E26))),AND($F26&gt;0,INDEX(Kalender!GQ$81:GQ$110,MAX(1,$F26))&gt;INDEX(Kalender!$B$81:$B$110,MAX(1,$F26)))),2,0))</f>
        <v>0</v>
      </c>
      <c r="GR26" s="5" t="n">
        <f aca="false">IF(Kalender!GR26&lt;&gt;1,0,IF(AND($B26&gt;0,INDEX(Kalender!GR$68:GR$77,MAX(1,$B26))&gt;INDEX(Kalender!$B$68:$B$77,MAX(1,$B26))),1,0)+IF(OR(AND($C26&gt;0,INDEX(Kalender!GR$81:GR$110,MAX(1,$C26))&gt;INDEX(Kalender!$B$81:$B$110,MAX(1,$C26))),AND($D26&gt;0,INDEX(Kalender!GR$81:GR$110,MAX(1,$D26))&gt;INDEX(Kalender!$B$81:$B$110,MAX(1,$D26))),AND($E26&gt;0,INDEX(Kalender!GR$81:GR$110,MAX(1,$E26))&gt;INDEX(Kalender!$B$81:$B$110,MAX(1,$E26))),AND($F26&gt;0,INDEX(Kalender!GR$81:GR$110,MAX(1,$F26))&gt;INDEX(Kalender!$B$81:$B$110,MAX(1,$F26)))),2,0))</f>
        <v>0</v>
      </c>
      <c r="GS26" s="5" t="n">
        <f aca="false">IF(Kalender!GS26&lt;&gt;1,0,IF(AND($B26&gt;0,INDEX(Kalender!GS$68:GS$77,MAX(1,$B26))&gt;INDEX(Kalender!$B$68:$B$77,MAX(1,$B26))),1,0)+IF(OR(AND($C26&gt;0,INDEX(Kalender!GS$81:GS$110,MAX(1,$C26))&gt;INDEX(Kalender!$B$81:$B$110,MAX(1,$C26))),AND($D26&gt;0,INDEX(Kalender!GS$81:GS$110,MAX(1,$D26))&gt;INDEX(Kalender!$B$81:$B$110,MAX(1,$D26))),AND($E26&gt;0,INDEX(Kalender!GS$81:GS$110,MAX(1,$E26))&gt;INDEX(Kalender!$B$81:$B$110,MAX(1,$E26))),AND($F26&gt;0,INDEX(Kalender!GS$81:GS$110,MAX(1,$F26))&gt;INDEX(Kalender!$B$81:$B$110,MAX(1,$F26)))),2,0))</f>
        <v>0</v>
      </c>
      <c r="GT26" s="5" t="n">
        <f aca="false">IF(Kalender!GT26&lt;&gt;1,0,IF(AND($B26&gt;0,INDEX(Kalender!GT$68:GT$77,MAX(1,$B26))&gt;INDEX(Kalender!$B$68:$B$77,MAX(1,$B26))),1,0)+IF(OR(AND($C26&gt;0,INDEX(Kalender!GT$81:GT$110,MAX(1,$C26))&gt;INDEX(Kalender!$B$81:$B$110,MAX(1,$C26))),AND($D26&gt;0,INDEX(Kalender!GT$81:GT$110,MAX(1,$D26))&gt;INDEX(Kalender!$B$81:$B$110,MAX(1,$D26))),AND($E26&gt;0,INDEX(Kalender!GT$81:GT$110,MAX(1,$E26))&gt;INDEX(Kalender!$B$81:$B$110,MAX(1,$E26))),AND($F26&gt;0,INDEX(Kalender!GT$81:GT$110,MAX(1,$F26))&gt;INDEX(Kalender!$B$81:$B$110,MAX(1,$F26)))),2,0))</f>
        <v>0</v>
      </c>
      <c r="GU26" s="5" t="n">
        <f aca="false">IF(Kalender!GU26&lt;&gt;1,0,IF(AND($B26&gt;0,INDEX(Kalender!GU$68:GU$77,MAX(1,$B26))&gt;INDEX(Kalender!$B$68:$B$77,MAX(1,$B26))),1,0)+IF(OR(AND($C26&gt;0,INDEX(Kalender!GU$81:GU$110,MAX(1,$C26))&gt;INDEX(Kalender!$B$81:$B$110,MAX(1,$C26))),AND($D26&gt;0,INDEX(Kalender!GU$81:GU$110,MAX(1,$D26))&gt;INDEX(Kalender!$B$81:$B$110,MAX(1,$D26))),AND($E26&gt;0,INDEX(Kalender!GU$81:GU$110,MAX(1,$E26))&gt;INDEX(Kalender!$B$81:$B$110,MAX(1,$E26))),AND($F26&gt;0,INDEX(Kalender!GU$81:GU$110,MAX(1,$F26))&gt;INDEX(Kalender!$B$81:$B$110,MAX(1,$F26)))),2,0))</f>
        <v>0</v>
      </c>
      <c r="GV26" s="5" t="n">
        <f aca="false">IF(Kalender!GV26&lt;&gt;1,0,IF(AND($B26&gt;0,INDEX(Kalender!GV$68:GV$77,MAX(1,$B26))&gt;INDEX(Kalender!$B$68:$B$77,MAX(1,$B26))),1,0)+IF(OR(AND($C26&gt;0,INDEX(Kalender!GV$81:GV$110,MAX(1,$C26))&gt;INDEX(Kalender!$B$81:$B$110,MAX(1,$C26))),AND($D26&gt;0,INDEX(Kalender!GV$81:GV$110,MAX(1,$D26))&gt;INDEX(Kalender!$B$81:$B$110,MAX(1,$D26))),AND($E26&gt;0,INDEX(Kalender!GV$81:GV$110,MAX(1,$E26))&gt;INDEX(Kalender!$B$81:$B$110,MAX(1,$E26))),AND($F26&gt;0,INDEX(Kalender!GV$81:GV$110,MAX(1,$F26))&gt;INDEX(Kalender!$B$81:$B$110,MAX(1,$F26)))),2,0))</f>
        <v>0</v>
      </c>
      <c r="GW26" s="5" t="n">
        <f aca="false">IF(Kalender!GW26&lt;&gt;1,0,IF(AND($B26&gt;0,INDEX(Kalender!GW$68:GW$77,MAX(1,$B26))&gt;INDEX(Kalender!$B$68:$B$77,MAX(1,$B26))),1,0)+IF(OR(AND($C26&gt;0,INDEX(Kalender!GW$81:GW$110,MAX(1,$C26))&gt;INDEX(Kalender!$B$81:$B$110,MAX(1,$C26))),AND($D26&gt;0,INDEX(Kalender!GW$81:GW$110,MAX(1,$D26))&gt;INDEX(Kalender!$B$81:$B$110,MAX(1,$D26))),AND($E26&gt;0,INDEX(Kalender!GW$81:GW$110,MAX(1,$E26))&gt;INDEX(Kalender!$B$81:$B$110,MAX(1,$E26))),AND($F26&gt;0,INDEX(Kalender!GW$81:GW$110,MAX(1,$F26))&gt;INDEX(Kalender!$B$81:$B$110,MAX(1,$F26)))),2,0))</f>
        <v>0</v>
      </c>
      <c r="GX26" s="5" t="n">
        <f aca="false">IF(Kalender!GX26&lt;&gt;1,0,IF(AND($B26&gt;0,INDEX(Kalender!GX$68:GX$77,MAX(1,$B26))&gt;INDEX(Kalender!$B$68:$B$77,MAX(1,$B26))),1,0)+IF(OR(AND($C26&gt;0,INDEX(Kalender!GX$81:GX$110,MAX(1,$C26))&gt;INDEX(Kalender!$B$81:$B$110,MAX(1,$C26))),AND($D26&gt;0,INDEX(Kalender!GX$81:GX$110,MAX(1,$D26))&gt;INDEX(Kalender!$B$81:$B$110,MAX(1,$D26))),AND($E26&gt;0,INDEX(Kalender!GX$81:GX$110,MAX(1,$E26))&gt;INDEX(Kalender!$B$81:$B$110,MAX(1,$E26))),AND($F26&gt;0,INDEX(Kalender!GX$81:GX$110,MAX(1,$F26))&gt;INDEX(Kalender!$B$81:$B$110,MAX(1,$F26)))),2,0))</f>
        <v>0</v>
      </c>
      <c r="GY26" s="5" t="n">
        <f aca="false">IF(Kalender!GY26&lt;&gt;1,0,IF(AND($B26&gt;0,INDEX(Kalender!GY$68:GY$77,MAX(1,$B26))&gt;INDEX(Kalender!$B$68:$B$77,MAX(1,$B26))),1,0)+IF(OR(AND($C26&gt;0,INDEX(Kalender!GY$81:GY$110,MAX(1,$C26))&gt;INDEX(Kalender!$B$81:$B$110,MAX(1,$C26))),AND($D26&gt;0,INDEX(Kalender!GY$81:GY$110,MAX(1,$D26))&gt;INDEX(Kalender!$B$81:$B$110,MAX(1,$D26))),AND($E26&gt;0,INDEX(Kalender!GY$81:GY$110,MAX(1,$E26))&gt;INDEX(Kalender!$B$81:$B$110,MAX(1,$E26))),AND($F26&gt;0,INDEX(Kalender!GY$81:GY$110,MAX(1,$F26))&gt;INDEX(Kalender!$B$81:$B$110,MAX(1,$F26)))),2,0))</f>
        <v>0</v>
      </c>
      <c r="GZ26" s="5" t="n">
        <f aca="false">IF(Kalender!GZ26&lt;&gt;1,0,IF(AND($B26&gt;0,INDEX(Kalender!GZ$68:GZ$77,MAX(1,$B26))&gt;INDEX(Kalender!$B$68:$B$77,MAX(1,$B26))),1,0)+IF(OR(AND($C26&gt;0,INDEX(Kalender!GZ$81:GZ$110,MAX(1,$C26))&gt;INDEX(Kalender!$B$81:$B$110,MAX(1,$C26))),AND($D26&gt;0,INDEX(Kalender!GZ$81:GZ$110,MAX(1,$D26))&gt;INDEX(Kalender!$B$81:$B$110,MAX(1,$D26))),AND($E26&gt;0,INDEX(Kalender!GZ$81:GZ$110,MAX(1,$E26))&gt;INDEX(Kalender!$B$81:$B$110,MAX(1,$E26))),AND($F26&gt;0,INDEX(Kalender!GZ$81:GZ$110,MAX(1,$F26))&gt;INDEX(Kalender!$B$81:$B$110,MAX(1,$F26)))),2,0))</f>
        <v>0</v>
      </c>
      <c r="HA26" s="5" t="n">
        <f aca="false">IF(Kalender!HA26&lt;&gt;1,0,IF(AND($B26&gt;0,INDEX(Kalender!HA$68:HA$77,MAX(1,$B26))&gt;INDEX(Kalender!$B$68:$B$77,MAX(1,$B26))),1,0)+IF(OR(AND($C26&gt;0,INDEX(Kalender!HA$81:HA$110,MAX(1,$C26))&gt;INDEX(Kalender!$B$81:$B$110,MAX(1,$C26))),AND($D26&gt;0,INDEX(Kalender!HA$81:HA$110,MAX(1,$D26))&gt;INDEX(Kalender!$B$81:$B$110,MAX(1,$D26))),AND($E26&gt;0,INDEX(Kalender!HA$81:HA$110,MAX(1,$E26))&gt;INDEX(Kalender!$B$81:$B$110,MAX(1,$E26))),AND($F26&gt;0,INDEX(Kalender!HA$81:HA$110,MAX(1,$F26))&gt;INDEX(Kalender!$B$81:$B$110,MAX(1,$F26)))),2,0))</f>
        <v>0</v>
      </c>
      <c r="HB26" s="5" t="n">
        <f aca="false">IF(Kalender!HB26&lt;&gt;1,0,IF(AND($B26&gt;0,INDEX(Kalender!HB$68:HB$77,MAX(1,$B26))&gt;INDEX(Kalender!$B$68:$B$77,MAX(1,$B26))),1,0)+IF(OR(AND($C26&gt;0,INDEX(Kalender!HB$81:HB$110,MAX(1,$C26))&gt;INDEX(Kalender!$B$81:$B$110,MAX(1,$C26))),AND($D26&gt;0,INDEX(Kalender!HB$81:HB$110,MAX(1,$D26))&gt;INDEX(Kalender!$B$81:$B$110,MAX(1,$D26))),AND($E26&gt;0,INDEX(Kalender!HB$81:HB$110,MAX(1,$E26))&gt;INDEX(Kalender!$B$81:$B$110,MAX(1,$E26))),AND($F26&gt;0,INDEX(Kalender!HB$81:HB$110,MAX(1,$F26))&gt;INDEX(Kalender!$B$81:$B$110,MAX(1,$F26)))),2,0))</f>
        <v>0</v>
      </c>
      <c r="HC26" s="5" t="n">
        <f aca="false">IF(Kalender!HC26&lt;&gt;1,0,IF(AND($B26&gt;0,INDEX(Kalender!HC$68:HC$77,MAX(1,$B26))&gt;INDEX(Kalender!$B$68:$B$77,MAX(1,$B26))),1,0)+IF(OR(AND($C26&gt;0,INDEX(Kalender!HC$81:HC$110,MAX(1,$C26))&gt;INDEX(Kalender!$B$81:$B$110,MAX(1,$C26))),AND($D26&gt;0,INDEX(Kalender!HC$81:HC$110,MAX(1,$D26))&gt;INDEX(Kalender!$B$81:$B$110,MAX(1,$D26))),AND($E26&gt;0,INDEX(Kalender!HC$81:HC$110,MAX(1,$E26))&gt;INDEX(Kalender!$B$81:$B$110,MAX(1,$E26))),AND($F26&gt;0,INDEX(Kalender!HC$81:HC$110,MAX(1,$F26))&gt;INDEX(Kalender!$B$81:$B$110,MAX(1,$F26)))),2,0))</f>
        <v>0</v>
      </c>
      <c r="HD26" s="5" t="n">
        <f aca="false">IF(Kalender!HD26&lt;&gt;1,0,IF(AND($B26&gt;0,INDEX(Kalender!HD$68:HD$77,MAX(1,$B26))&gt;INDEX(Kalender!$B$68:$B$77,MAX(1,$B26))),1,0)+IF(OR(AND($C26&gt;0,INDEX(Kalender!HD$81:HD$110,MAX(1,$C26))&gt;INDEX(Kalender!$B$81:$B$110,MAX(1,$C26))),AND($D26&gt;0,INDEX(Kalender!HD$81:HD$110,MAX(1,$D26))&gt;INDEX(Kalender!$B$81:$B$110,MAX(1,$D26))),AND($E26&gt;0,INDEX(Kalender!HD$81:HD$110,MAX(1,$E26))&gt;INDEX(Kalender!$B$81:$B$110,MAX(1,$E26))),AND($F26&gt;0,INDEX(Kalender!HD$81:HD$110,MAX(1,$F26))&gt;INDEX(Kalender!$B$81:$B$110,MAX(1,$F26)))),2,0))</f>
        <v>0</v>
      </c>
      <c r="HE26" s="5" t="n">
        <f aca="false">IF(Kalender!HE26&lt;&gt;1,0,IF(AND($B26&gt;0,INDEX(Kalender!HE$68:HE$77,MAX(1,$B26))&gt;INDEX(Kalender!$B$68:$B$77,MAX(1,$B26))),1,0)+IF(OR(AND($C26&gt;0,INDEX(Kalender!HE$81:HE$110,MAX(1,$C26))&gt;INDEX(Kalender!$B$81:$B$110,MAX(1,$C26))),AND($D26&gt;0,INDEX(Kalender!HE$81:HE$110,MAX(1,$D26))&gt;INDEX(Kalender!$B$81:$B$110,MAX(1,$D26))),AND($E26&gt;0,INDEX(Kalender!HE$81:HE$110,MAX(1,$E26))&gt;INDEX(Kalender!$B$81:$B$110,MAX(1,$E26))),AND($F26&gt;0,INDEX(Kalender!HE$81:HE$110,MAX(1,$F26))&gt;INDEX(Kalender!$B$81:$B$110,MAX(1,$F26)))),2,0))</f>
        <v>0</v>
      </c>
      <c r="HF26" s="5" t="n">
        <f aca="false">IF(Kalender!HF26&lt;&gt;1,0,IF(AND($B26&gt;0,INDEX(Kalender!HF$68:HF$77,MAX(1,$B26))&gt;INDEX(Kalender!$B$68:$B$77,MAX(1,$B26))),1,0)+IF(OR(AND($C26&gt;0,INDEX(Kalender!HF$81:HF$110,MAX(1,$C26))&gt;INDEX(Kalender!$B$81:$B$110,MAX(1,$C26))),AND($D26&gt;0,INDEX(Kalender!HF$81:HF$110,MAX(1,$D26))&gt;INDEX(Kalender!$B$81:$B$110,MAX(1,$D26))),AND($E26&gt;0,INDEX(Kalender!HF$81:HF$110,MAX(1,$E26))&gt;INDEX(Kalender!$B$81:$B$110,MAX(1,$E26))),AND($F26&gt;0,INDEX(Kalender!HF$81:HF$110,MAX(1,$F26))&gt;INDEX(Kalender!$B$81:$B$110,MAX(1,$F26)))),2,0))</f>
        <v>0</v>
      </c>
      <c r="HG26" s="5" t="n">
        <f aca="false">IF(Kalender!HG26&lt;&gt;1,0,IF(AND($B26&gt;0,INDEX(Kalender!HG$68:HG$77,MAX(1,$B26))&gt;INDEX(Kalender!$B$68:$B$77,MAX(1,$B26))),1,0)+IF(OR(AND($C26&gt;0,INDEX(Kalender!HG$81:HG$110,MAX(1,$C26))&gt;INDEX(Kalender!$B$81:$B$110,MAX(1,$C26))),AND($D26&gt;0,INDEX(Kalender!HG$81:HG$110,MAX(1,$D26))&gt;INDEX(Kalender!$B$81:$B$110,MAX(1,$D26))),AND($E26&gt;0,INDEX(Kalender!HG$81:HG$110,MAX(1,$E26))&gt;INDEX(Kalender!$B$81:$B$110,MAX(1,$E26))),AND($F26&gt;0,INDEX(Kalender!HG$81:HG$110,MAX(1,$F26))&gt;INDEX(Kalender!$B$81:$B$110,MAX(1,$F26)))),2,0))</f>
        <v>0</v>
      </c>
      <c r="HH26" s="5" t="n">
        <f aca="false">IF(Kalender!HH26&lt;&gt;1,0,IF(AND($B26&gt;0,INDEX(Kalender!HH$68:HH$77,MAX(1,$B26))&gt;INDEX(Kalender!$B$68:$B$77,MAX(1,$B26))),1,0)+IF(OR(AND($C26&gt;0,INDEX(Kalender!HH$81:HH$110,MAX(1,$C26))&gt;INDEX(Kalender!$B$81:$B$110,MAX(1,$C26))),AND($D26&gt;0,INDEX(Kalender!HH$81:HH$110,MAX(1,$D26))&gt;INDEX(Kalender!$B$81:$B$110,MAX(1,$D26))),AND($E26&gt;0,INDEX(Kalender!HH$81:HH$110,MAX(1,$E26))&gt;INDEX(Kalender!$B$81:$B$110,MAX(1,$E26))),AND($F26&gt;0,INDEX(Kalender!HH$81:HH$110,MAX(1,$F26))&gt;INDEX(Kalender!$B$81:$B$110,MAX(1,$F26)))),2,0))</f>
        <v>0</v>
      </c>
      <c r="HI26" s="5" t="n">
        <f aca="false">IF(Kalender!HI26&lt;&gt;1,0,IF(AND($B26&gt;0,INDEX(Kalender!HI$68:HI$77,MAX(1,$B26))&gt;INDEX(Kalender!$B$68:$B$77,MAX(1,$B26))),1,0)+IF(OR(AND($C26&gt;0,INDEX(Kalender!HI$81:HI$110,MAX(1,$C26))&gt;INDEX(Kalender!$B$81:$B$110,MAX(1,$C26))),AND($D26&gt;0,INDEX(Kalender!HI$81:HI$110,MAX(1,$D26))&gt;INDEX(Kalender!$B$81:$B$110,MAX(1,$D26))),AND($E26&gt;0,INDEX(Kalender!HI$81:HI$110,MAX(1,$E26))&gt;INDEX(Kalender!$B$81:$B$110,MAX(1,$E26))),AND($F26&gt;0,INDEX(Kalender!HI$81:HI$110,MAX(1,$F26))&gt;INDEX(Kalender!$B$81:$B$110,MAX(1,$F26)))),2,0))</f>
        <v>0</v>
      </c>
      <c r="HJ26" s="5" t="n">
        <f aca="false">IF(Kalender!HJ26&lt;&gt;1,0,IF(AND($B26&gt;0,INDEX(Kalender!HJ$68:HJ$77,MAX(1,$B26))&gt;INDEX(Kalender!$B$68:$B$77,MAX(1,$B26))),1,0)+IF(OR(AND($C26&gt;0,INDEX(Kalender!HJ$81:HJ$110,MAX(1,$C26))&gt;INDEX(Kalender!$B$81:$B$110,MAX(1,$C26))),AND($D26&gt;0,INDEX(Kalender!HJ$81:HJ$110,MAX(1,$D26))&gt;INDEX(Kalender!$B$81:$B$110,MAX(1,$D26))),AND($E26&gt;0,INDEX(Kalender!HJ$81:HJ$110,MAX(1,$E26))&gt;INDEX(Kalender!$B$81:$B$110,MAX(1,$E26))),AND($F26&gt;0,INDEX(Kalender!HJ$81:HJ$110,MAX(1,$F26))&gt;INDEX(Kalender!$B$81:$B$110,MAX(1,$F26)))),2,0))</f>
        <v>0</v>
      </c>
      <c r="HK26" s="5" t="n">
        <f aca="false">IF(Kalender!HK26&lt;&gt;1,0,IF(AND($B26&gt;0,INDEX(Kalender!HK$68:HK$77,MAX(1,$B26))&gt;INDEX(Kalender!$B$68:$B$77,MAX(1,$B26))),1,0)+IF(OR(AND($C26&gt;0,INDEX(Kalender!HK$81:HK$110,MAX(1,$C26))&gt;INDEX(Kalender!$B$81:$B$110,MAX(1,$C26))),AND($D26&gt;0,INDEX(Kalender!HK$81:HK$110,MAX(1,$D26))&gt;INDEX(Kalender!$B$81:$B$110,MAX(1,$D26))),AND($E26&gt;0,INDEX(Kalender!HK$81:HK$110,MAX(1,$E26))&gt;INDEX(Kalender!$B$81:$B$110,MAX(1,$E26))),AND($F26&gt;0,INDEX(Kalender!HK$81:HK$110,MAX(1,$F26))&gt;INDEX(Kalender!$B$81:$B$110,MAX(1,$F26)))),2,0))</f>
        <v>0</v>
      </c>
      <c r="HL26" s="5" t="n">
        <f aca="false">IF(Kalender!HL26&lt;&gt;1,0,IF(AND($B26&gt;0,INDEX(Kalender!HL$68:HL$77,MAX(1,$B26))&gt;INDEX(Kalender!$B$68:$B$77,MAX(1,$B26))),1,0)+IF(OR(AND($C26&gt;0,INDEX(Kalender!HL$81:HL$110,MAX(1,$C26))&gt;INDEX(Kalender!$B$81:$B$110,MAX(1,$C26))),AND($D26&gt;0,INDEX(Kalender!HL$81:HL$110,MAX(1,$D26))&gt;INDEX(Kalender!$B$81:$B$110,MAX(1,$D26))),AND($E26&gt;0,INDEX(Kalender!HL$81:HL$110,MAX(1,$E26))&gt;INDEX(Kalender!$B$81:$B$110,MAX(1,$E26))),AND($F26&gt;0,INDEX(Kalender!HL$81:HL$110,MAX(1,$F26))&gt;INDEX(Kalender!$B$81:$B$110,MAX(1,$F26)))),2,0))</f>
        <v>0</v>
      </c>
      <c r="HM26" s="5" t="n">
        <f aca="false">IF(Kalender!HM26&lt;&gt;1,0,IF(AND($B26&gt;0,INDEX(Kalender!HM$68:HM$77,MAX(1,$B26))&gt;INDEX(Kalender!$B$68:$B$77,MAX(1,$B26))),1,0)+IF(OR(AND($C26&gt;0,INDEX(Kalender!HM$81:HM$110,MAX(1,$C26))&gt;INDEX(Kalender!$B$81:$B$110,MAX(1,$C26))),AND($D26&gt;0,INDEX(Kalender!HM$81:HM$110,MAX(1,$D26))&gt;INDEX(Kalender!$B$81:$B$110,MAX(1,$D26))),AND($E26&gt;0,INDEX(Kalender!HM$81:HM$110,MAX(1,$E26))&gt;INDEX(Kalender!$B$81:$B$110,MAX(1,$E26))),AND($F26&gt;0,INDEX(Kalender!HM$81:HM$110,MAX(1,$F26))&gt;INDEX(Kalender!$B$81:$B$110,MAX(1,$F26)))),2,0))</f>
        <v>0</v>
      </c>
      <c r="HN26" s="5" t="n">
        <f aca="false">IF(Kalender!HN26&lt;&gt;1,0,IF(AND($B26&gt;0,INDEX(Kalender!HN$68:HN$77,MAX(1,$B26))&gt;INDEX(Kalender!$B$68:$B$77,MAX(1,$B26))),1,0)+IF(OR(AND($C26&gt;0,INDEX(Kalender!HN$81:HN$110,MAX(1,$C26))&gt;INDEX(Kalender!$B$81:$B$110,MAX(1,$C26))),AND($D26&gt;0,INDEX(Kalender!HN$81:HN$110,MAX(1,$D26))&gt;INDEX(Kalender!$B$81:$B$110,MAX(1,$D26))),AND($E26&gt;0,INDEX(Kalender!HN$81:HN$110,MAX(1,$E26))&gt;INDEX(Kalender!$B$81:$B$110,MAX(1,$E26))),AND($F26&gt;0,INDEX(Kalender!HN$81:HN$110,MAX(1,$F26))&gt;INDEX(Kalender!$B$81:$B$110,MAX(1,$F26)))),2,0))</f>
        <v>0</v>
      </c>
      <c r="HO26" s="5" t="n">
        <f aca="false">IF(Kalender!HO26&lt;&gt;1,0,IF(AND($B26&gt;0,INDEX(Kalender!HO$68:HO$77,MAX(1,$B26))&gt;INDEX(Kalender!$B$68:$B$77,MAX(1,$B26))),1,0)+IF(OR(AND($C26&gt;0,INDEX(Kalender!HO$81:HO$110,MAX(1,$C26))&gt;INDEX(Kalender!$B$81:$B$110,MAX(1,$C26))),AND($D26&gt;0,INDEX(Kalender!HO$81:HO$110,MAX(1,$D26))&gt;INDEX(Kalender!$B$81:$B$110,MAX(1,$D26))),AND($E26&gt;0,INDEX(Kalender!HO$81:HO$110,MAX(1,$E26))&gt;INDEX(Kalender!$B$81:$B$110,MAX(1,$E26))),AND($F26&gt;0,INDEX(Kalender!HO$81:HO$110,MAX(1,$F26))&gt;INDEX(Kalender!$B$81:$B$110,MAX(1,$F26)))),2,0))</f>
        <v>0</v>
      </c>
      <c r="HP26" s="5" t="n">
        <f aca="false">IF(Kalender!HP26&lt;&gt;1,0,IF(AND($B26&gt;0,INDEX(Kalender!HP$68:HP$77,MAX(1,$B26))&gt;INDEX(Kalender!$B$68:$B$77,MAX(1,$B26))),1,0)+IF(OR(AND($C26&gt;0,INDEX(Kalender!HP$81:HP$110,MAX(1,$C26))&gt;INDEX(Kalender!$B$81:$B$110,MAX(1,$C26))),AND($D26&gt;0,INDEX(Kalender!HP$81:HP$110,MAX(1,$D26))&gt;INDEX(Kalender!$B$81:$B$110,MAX(1,$D26))),AND($E26&gt;0,INDEX(Kalender!HP$81:HP$110,MAX(1,$E26))&gt;INDEX(Kalender!$B$81:$B$110,MAX(1,$E26))),AND($F26&gt;0,INDEX(Kalender!HP$81:HP$110,MAX(1,$F26))&gt;INDEX(Kalender!$B$81:$B$110,MAX(1,$F26)))),2,0))</f>
        <v>0</v>
      </c>
      <c r="HQ26" s="5" t="n">
        <f aca="false">IF(Kalender!HQ26&lt;&gt;1,0,IF(AND($B26&gt;0,INDEX(Kalender!HQ$68:HQ$77,MAX(1,$B26))&gt;INDEX(Kalender!$B$68:$B$77,MAX(1,$B26))),1,0)+IF(OR(AND($C26&gt;0,INDEX(Kalender!HQ$81:HQ$110,MAX(1,$C26))&gt;INDEX(Kalender!$B$81:$B$110,MAX(1,$C26))),AND($D26&gt;0,INDEX(Kalender!HQ$81:HQ$110,MAX(1,$D26))&gt;INDEX(Kalender!$B$81:$B$110,MAX(1,$D26))),AND($E26&gt;0,INDEX(Kalender!HQ$81:HQ$110,MAX(1,$E26))&gt;INDEX(Kalender!$B$81:$B$110,MAX(1,$E26))),AND($F26&gt;0,INDEX(Kalender!HQ$81:HQ$110,MAX(1,$F26))&gt;INDEX(Kalender!$B$81:$B$110,MAX(1,$F26)))),2,0))</f>
        <v>0</v>
      </c>
      <c r="HR26" s="5" t="n">
        <f aca="false">IF(Kalender!HR26&lt;&gt;1,0,IF(AND($B26&gt;0,INDEX(Kalender!HR$68:HR$77,MAX(1,$B26))&gt;INDEX(Kalender!$B$68:$B$77,MAX(1,$B26))),1,0)+IF(OR(AND($C26&gt;0,INDEX(Kalender!HR$81:HR$110,MAX(1,$C26))&gt;INDEX(Kalender!$B$81:$B$110,MAX(1,$C26))),AND($D26&gt;0,INDEX(Kalender!HR$81:HR$110,MAX(1,$D26))&gt;INDEX(Kalender!$B$81:$B$110,MAX(1,$D26))),AND($E26&gt;0,INDEX(Kalender!HR$81:HR$110,MAX(1,$E26))&gt;INDEX(Kalender!$B$81:$B$110,MAX(1,$E26))),AND($F26&gt;0,INDEX(Kalender!HR$81:HR$110,MAX(1,$F26))&gt;INDEX(Kalender!$B$81:$B$110,MAX(1,$F26)))),2,0))</f>
        <v>0</v>
      </c>
      <c r="HS26" s="5" t="n">
        <f aca="false">IF(Kalender!HS26&lt;&gt;1,0,IF(AND($B26&gt;0,INDEX(Kalender!HS$68:HS$77,MAX(1,$B26))&gt;INDEX(Kalender!$B$68:$B$77,MAX(1,$B26))),1,0)+IF(OR(AND($C26&gt;0,INDEX(Kalender!HS$81:HS$110,MAX(1,$C26))&gt;INDEX(Kalender!$B$81:$B$110,MAX(1,$C26))),AND($D26&gt;0,INDEX(Kalender!HS$81:HS$110,MAX(1,$D26))&gt;INDEX(Kalender!$B$81:$B$110,MAX(1,$D26))),AND($E26&gt;0,INDEX(Kalender!HS$81:HS$110,MAX(1,$E26))&gt;INDEX(Kalender!$B$81:$B$110,MAX(1,$E26))),AND($F26&gt;0,INDEX(Kalender!HS$81:HS$110,MAX(1,$F26))&gt;INDEX(Kalender!$B$81:$B$110,MAX(1,$F26)))),2,0))</f>
        <v>0</v>
      </c>
      <c r="HT26" s="5" t="n">
        <f aca="false">IF(Kalender!HT26&lt;&gt;1,0,IF(AND($B26&gt;0,INDEX(Kalender!HT$68:HT$77,MAX(1,$B26))&gt;INDEX(Kalender!$B$68:$B$77,MAX(1,$B26))),1,0)+IF(OR(AND($C26&gt;0,INDEX(Kalender!HT$81:HT$110,MAX(1,$C26))&gt;INDEX(Kalender!$B$81:$B$110,MAX(1,$C26))),AND($D26&gt;0,INDEX(Kalender!HT$81:HT$110,MAX(1,$D26))&gt;INDEX(Kalender!$B$81:$B$110,MAX(1,$D26))),AND($E26&gt;0,INDEX(Kalender!HT$81:HT$110,MAX(1,$E26))&gt;INDEX(Kalender!$B$81:$B$110,MAX(1,$E26))),AND($F26&gt;0,INDEX(Kalender!HT$81:HT$110,MAX(1,$F26))&gt;INDEX(Kalender!$B$81:$B$110,MAX(1,$F26)))),2,0))</f>
        <v>0</v>
      </c>
      <c r="HU26" s="5" t="n">
        <f aca="false">IF(Kalender!HU26&lt;&gt;1,0,IF(AND($B26&gt;0,INDEX(Kalender!HU$68:HU$77,MAX(1,$B26))&gt;INDEX(Kalender!$B$68:$B$77,MAX(1,$B26))),1,0)+IF(OR(AND($C26&gt;0,INDEX(Kalender!HU$81:HU$110,MAX(1,$C26))&gt;INDEX(Kalender!$B$81:$B$110,MAX(1,$C26))),AND($D26&gt;0,INDEX(Kalender!HU$81:HU$110,MAX(1,$D26))&gt;INDEX(Kalender!$B$81:$B$110,MAX(1,$D26))),AND($E26&gt;0,INDEX(Kalender!HU$81:HU$110,MAX(1,$E26))&gt;INDEX(Kalender!$B$81:$B$110,MAX(1,$E26))),AND($F26&gt;0,INDEX(Kalender!HU$81:HU$110,MAX(1,$F26))&gt;INDEX(Kalender!$B$81:$B$110,MAX(1,$F26)))),2,0))</f>
        <v>0</v>
      </c>
      <c r="HV26" s="5" t="n">
        <f aca="false">IF(Kalender!HV26&lt;&gt;1,0,IF(AND($B26&gt;0,INDEX(Kalender!HV$68:HV$77,MAX(1,$B26))&gt;INDEX(Kalender!$B$68:$B$77,MAX(1,$B26))),1,0)+IF(OR(AND($C26&gt;0,INDEX(Kalender!HV$81:HV$110,MAX(1,$C26))&gt;INDEX(Kalender!$B$81:$B$110,MAX(1,$C26))),AND($D26&gt;0,INDEX(Kalender!HV$81:HV$110,MAX(1,$D26))&gt;INDEX(Kalender!$B$81:$B$110,MAX(1,$D26))),AND($E26&gt;0,INDEX(Kalender!HV$81:HV$110,MAX(1,$E26))&gt;INDEX(Kalender!$B$81:$B$110,MAX(1,$E26))),AND($F26&gt;0,INDEX(Kalender!HV$81:HV$110,MAX(1,$F26))&gt;INDEX(Kalender!$B$81:$B$110,MAX(1,$F26)))),2,0))</f>
        <v>0</v>
      </c>
      <c r="HW26" s="5" t="n">
        <f aca="false">IF(Kalender!HW26&lt;&gt;1,0,IF(AND($B26&gt;0,INDEX(Kalender!HW$68:HW$77,MAX(1,$B26))&gt;INDEX(Kalender!$B$68:$B$77,MAX(1,$B26))),1,0)+IF(OR(AND($C26&gt;0,INDEX(Kalender!HW$81:HW$110,MAX(1,$C26))&gt;INDEX(Kalender!$B$81:$B$110,MAX(1,$C26))),AND($D26&gt;0,INDEX(Kalender!HW$81:HW$110,MAX(1,$D26))&gt;INDEX(Kalender!$B$81:$B$110,MAX(1,$D26))),AND($E26&gt;0,INDEX(Kalender!HW$81:HW$110,MAX(1,$E26))&gt;INDEX(Kalender!$B$81:$B$110,MAX(1,$E26))),AND($F26&gt;0,INDEX(Kalender!HW$81:HW$110,MAX(1,$F26))&gt;INDEX(Kalender!$B$81:$B$110,MAX(1,$F26)))),2,0))</f>
        <v>0</v>
      </c>
      <c r="HX26" s="5" t="n">
        <f aca="false">IF(Kalender!HX26&lt;&gt;1,0,IF(AND($B26&gt;0,INDEX(Kalender!HX$68:HX$77,MAX(1,$B26))&gt;INDEX(Kalender!$B$68:$B$77,MAX(1,$B26))),1,0)+IF(OR(AND($C26&gt;0,INDEX(Kalender!HX$81:HX$110,MAX(1,$C26))&gt;INDEX(Kalender!$B$81:$B$110,MAX(1,$C26))),AND($D26&gt;0,INDEX(Kalender!HX$81:HX$110,MAX(1,$D26))&gt;INDEX(Kalender!$B$81:$B$110,MAX(1,$D26))),AND($E26&gt;0,INDEX(Kalender!HX$81:HX$110,MAX(1,$E26))&gt;INDEX(Kalender!$B$81:$B$110,MAX(1,$E26))),AND($F26&gt;0,INDEX(Kalender!HX$81:HX$110,MAX(1,$F26))&gt;INDEX(Kalender!$B$81:$B$110,MAX(1,$F26)))),2,0))</f>
        <v>0</v>
      </c>
      <c r="HY26" s="5" t="n">
        <f aca="false">IF(Kalender!HY26&lt;&gt;1,0,IF(AND($B26&gt;0,INDEX(Kalender!HY$68:HY$77,MAX(1,$B26))&gt;INDEX(Kalender!$B$68:$B$77,MAX(1,$B26))),1,0)+IF(OR(AND($C26&gt;0,INDEX(Kalender!HY$81:HY$110,MAX(1,$C26))&gt;INDEX(Kalender!$B$81:$B$110,MAX(1,$C26))),AND($D26&gt;0,INDEX(Kalender!HY$81:HY$110,MAX(1,$D26))&gt;INDEX(Kalender!$B$81:$B$110,MAX(1,$D26))),AND($E26&gt;0,INDEX(Kalender!HY$81:HY$110,MAX(1,$E26))&gt;INDEX(Kalender!$B$81:$B$110,MAX(1,$E26))),AND($F26&gt;0,INDEX(Kalender!HY$81:HY$110,MAX(1,$F26))&gt;INDEX(Kalender!$B$81:$B$110,MAX(1,$F26)))),2,0))</f>
        <v>0</v>
      </c>
      <c r="HZ26" s="5" t="n">
        <f aca="false">IF(Kalender!HZ26&lt;&gt;1,0,IF(AND($B26&gt;0,INDEX(Kalender!HZ$68:HZ$77,MAX(1,$B26))&gt;INDEX(Kalender!$B$68:$B$77,MAX(1,$B26))),1,0)+IF(OR(AND($C26&gt;0,INDEX(Kalender!HZ$81:HZ$110,MAX(1,$C26))&gt;INDEX(Kalender!$B$81:$B$110,MAX(1,$C26))),AND($D26&gt;0,INDEX(Kalender!HZ$81:HZ$110,MAX(1,$D26))&gt;INDEX(Kalender!$B$81:$B$110,MAX(1,$D26))),AND($E26&gt;0,INDEX(Kalender!HZ$81:HZ$110,MAX(1,$E26))&gt;INDEX(Kalender!$B$81:$B$110,MAX(1,$E26))),AND($F26&gt;0,INDEX(Kalender!HZ$81:HZ$110,MAX(1,$F26))&gt;INDEX(Kalender!$B$81:$B$110,MAX(1,$F26)))),2,0))</f>
        <v>0</v>
      </c>
      <c r="IA26" s="5" t="n">
        <f aca="false">IF(Kalender!IA26&lt;&gt;1,0,IF(AND($B26&gt;0,INDEX(Kalender!IA$68:IA$77,MAX(1,$B26))&gt;INDEX(Kalender!$B$68:$B$77,MAX(1,$B26))),1,0)+IF(OR(AND($C26&gt;0,INDEX(Kalender!IA$81:IA$110,MAX(1,$C26))&gt;INDEX(Kalender!$B$81:$B$110,MAX(1,$C26))),AND($D26&gt;0,INDEX(Kalender!IA$81:IA$110,MAX(1,$D26))&gt;INDEX(Kalender!$B$81:$B$110,MAX(1,$D26))),AND($E26&gt;0,INDEX(Kalender!IA$81:IA$110,MAX(1,$E26))&gt;INDEX(Kalender!$B$81:$B$110,MAX(1,$E26))),AND($F26&gt;0,INDEX(Kalender!IA$81:IA$110,MAX(1,$F26))&gt;INDEX(Kalender!$B$81:$B$110,MAX(1,$F26)))),2,0))</f>
        <v>0</v>
      </c>
      <c r="IB26" s="5" t="n">
        <f aca="false">IF(Kalender!IB26&lt;&gt;1,0,IF(AND($B26&gt;0,INDEX(Kalender!IB$68:IB$77,MAX(1,$B26))&gt;INDEX(Kalender!$B$68:$B$77,MAX(1,$B26))),1,0)+IF(OR(AND($C26&gt;0,INDEX(Kalender!IB$81:IB$110,MAX(1,$C26))&gt;INDEX(Kalender!$B$81:$B$110,MAX(1,$C26))),AND($D26&gt;0,INDEX(Kalender!IB$81:IB$110,MAX(1,$D26))&gt;INDEX(Kalender!$B$81:$B$110,MAX(1,$D26))),AND($E26&gt;0,INDEX(Kalender!IB$81:IB$110,MAX(1,$E26))&gt;INDEX(Kalender!$B$81:$B$110,MAX(1,$E26))),AND($F26&gt;0,INDEX(Kalender!IB$81:IB$110,MAX(1,$F26))&gt;INDEX(Kalender!$B$81:$B$110,MAX(1,$F26)))),2,0))</f>
        <v>0</v>
      </c>
      <c r="IC26" s="5" t="n">
        <f aca="false">IF(Kalender!IC26&lt;&gt;1,0,IF(AND($B26&gt;0,INDEX(Kalender!IC$68:IC$77,MAX(1,$B26))&gt;INDEX(Kalender!$B$68:$B$77,MAX(1,$B26))),1,0)+IF(OR(AND($C26&gt;0,INDEX(Kalender!IC$81:IC$110,MAX(1,$C26))&gt;INDEX(Kalender!$B$81:$B$110,MAX(1,$C26))),AND($D26&gt;0,INDEX(Kalender!IC$81:IC$110,MAX(1,$D26))&gt;INDEX(Kalender!$B$81:$B$110,MAX(1,$D26))),AND($E26&gt;0,INDEX(Kalender!IC$81:IC$110,MAX(1,$E26))&gt;INDEX(Kalender!$B$81:$B$110,MAX(1,$E26))),AND($F26&gt;0,INDEX(Kalender!IC$81:IC$110,MAX(1,$F26))&gt;INDEX(Kalender!$B$81:$B$110,MAX(1,$F26)))),2,0))</f>
        <v>0</v>
      </c>
      <c r="ID26" s="5" t="n">
        <f aca="false">IF(Kalender!ID26&lt;&gt;1,0,IF(AND($B26&gt;0,INDEX(Kalender!ID$68:ID$77,MAX(1,$B26))&gt;INDEX(Kalender!$B$68:$B$77,MAX(1,$B26))),1,0)+IF(OR(AND($C26&gt;0,INDEX(Kalender!ID$81:ID$110,MAX(1,$C26))&gt;INDEX(Kalender!$B$81:$B$110,MAX(1,$C26))),AND($D26&gt;0,INDEX(Kalender!ID$81:ID$110,MAX(1,$D26))&gt;INDEX(Kalender!$B$81:$B$110,MAX(1,$D26))),AND($E26&gt;0,INDEX(Kalender!ID$81:ID$110,MAX(1,$E26))&gt;INDEX(Kalender!$B$81:$B$110,MAX(1,$E26))),AND($F26&gt;0,INDEX(Kalender!ID$81:ID$110,MAX(1,$F26))&gt;INDEX(Kalender!$B$81:$B$110,MAX(1,$F26)))),2,0))</f>
        <v>0</v>
      </c>
      <c r="IE26" s="5" t="n">
        <f aca="false">IF(Kalender!IE26&lt;&gt;1,0,IF(AND($B26&gt;0,INDEX(Kalender!IE$68:IE$77,MAX(1,$B26))&gt;INDEX(Kalender!$B$68:$B$77,MAX(1,$B26))),1,0)+IF(OR(AND($C26&gt;0,INDEX(Kalender!IE$81:IE$110,MAX(1,$C26))&gt;INDEX(Kalender!$B$81:$B$110,MAX(1,$C26))),AND($D26&gt;0,INDEX(Kalender!IE$81:IE$110,MAX(1,$D26))&gt;INDEX(Kalender!$B$81:$B$110,MAX(1,$D26))),AND($E26&gt;0,INDEX(Kalender!IE$81:IE$110,MAX(1,$E26))&gt;INDEX(Kalender!$B$81:$B$110,MAX(1,$E26))),AND($F26&gt;0,INDEX(Kalender!IE$81:IE$110,MAX(1,$F26))&gt;INDEX(Kalender!$B$81:$B$110,MAX(1,$F26)))),2,0))</f>
        <v>0</v>
      </c>
      <c r="IF26" s="5" t="n">
        <f aca="false">IF(Kalender!IF26&lt;&gt;1,0,IF(AND($B26&gt;0,INDEX(Kalender!IF$68:IF$77,MAX(1,$B26))&gt;INDEX(Kalender!$B$68:$B$77,MAX(1,$B26))),1,0)+IF(OR(AND($C26&gt;0,INDEX(Kalender!IF$81:IF$110,MAX(1,$C26))&gt;INDEX(Kalender!$B$81:$B$110,MAX(1,$C26))),AND($D26&gt;0,INDEX(Kalender!IF$81:IF$110,MAX(1,$D26))&gt;INDEX(Kalender!$B$81:$B$110,MAX(1,$D26))),AND($E26&gt;0,INDEX(Kalender!IF$81:IF$110,MAX(1,$E26))&gt;INDEX(Kalender!$B$81:$B$110,MAX(1,$E26))),AND($F26&gt;0,INDEX(Kalender!IF$81:IF$110,MAX(1,$F26))&gt;INDEX(Kalender!$B$81:$B$110,MAX(1,$F26)))),2,0))</f>
        <v>0</v>
      </c>
      <c r="IG26" s="5" t="n">
        <f aca="false">IF(Kalender!IG26&lt;&gt;1,0,IF(AND($B26&gt;0,INDEX(Kalender!IG$68:IG$77,MAX(1,$B26))&gt;INDEX(Kalender!$B$68:$B$77,MAX(1,$B26))),1,0)+IF(OR(AND($C26&gt;0,INDEX(Kalender!IG$81:IG$110,MAX(1,$C26))&gt;INDEX(Kalender!$B$81:$B$110,MAX(1,$C26))),AND($D26&gt;0,INDEX(Kalender!IG$81:IG$110,MAX(1,$D26))&gt;INDEX(Kalender!$B$81:$B$110,MAX(1,$D26))),AND($E26&gt;0,INDEX(Kalender!IG$81:IG$110,MAX(1,$E26))&gt;INDEX(Kalender!$B$81:$B$110,MAX(1,$E26))),AND($F26&gt;0,INDEX(Kalender!IG$81:IG$110,MAX(1,$F26))&gt;INDEX(Kalender!$B$81:$B$110,MAX(1,$F26)))),2,0))</f>
        <v>0</v>
      </c>
      <c r="IH26" s="5" t="n">
        <f aca="false">IF(Kalender!IH26&lt;&gt;1,0,IF(AND($B26&gt;0,INDEX(Kalender!IH$68:IH$77,MAX(1,$B26))&gt;INDEX(Kalender!$B$68:$B$77,MAX(1,$B26))),1,0)+IF(OR(AND($C26&gt;0,INDEX(Kalender!IH$81:IH$110,MAX(1,$C26))&gt;INDEX(Kalender!$B$81:$B$110,MAX(1,$C26))),AND($D26&gt;0,INDEX(Kalender!IH$81:IH$110,MAX(1,$D26))&gt;INDEX(Kalender!$B$81:$B$110,MAX(1,$D26))),AND($E26&gt;0,INDEX(Kalender!IH$81:IH$110,MAX(1,$E26))&gt;INDEX(Kalender!$B$81:$B$110,MAX(1,$E26))),AND($F26&gt;0,INDEX(Kalender!IH$81:IH$110,MAX(1,$F26))&gt;INDEX(Kalender!$B$81:$B$110,MAX(1,$F26)))),2,0))</f>
        <v>0</v>
      </c>
      <c r="II26" s="5" t="n">
        <f aca="false">IF(Kalender!II26&lt;&gt;1,0,IF(AND($B26&gt;0,INDEX(Kalender!II$68:II$77,MAX(1,$B26))&gt;INDEX(Kalender!$B$68:$B$77,MAX(1,$B26))),1,0)+IF(OR(AND($C26&gt;0,INDEX(Kalender!II$81:II$110,MAX(1,$C26))&gt;INDEX(Kalender!$B$81:$B$110,MAX(1,$C26))),AND($D26&gt;0,INDEX(Kalender!II$81:II$110,MAX(1,$D26))&gt;INDEX(Kalender!$B$81:$B$110,MAX(1,$D26))),AND($E26&gt;0,INDEX(Kalender!II$81:II$110,MAX(1,$E26))&gt;INDEX(Kalender!$B$81:$B$110,MAX(1,$E26))),AND($F26&gt;0,INDEX(Kalender!II$81:II$110,MAX(1,$F26))&gt;INDEX(Kalender!$B$81:$B$110,MAX(1,$F26)))),2,0))</f>
        <v>0</v>
      </c>
      <c r="IJ26" s="5" t="n">
        <f aca="false">IF(Kalender!IJ26&lt;&gt;1,0,IF(AND($B26&gt;0,INDEX(Kalender!IJ$68:IJ$77,MAX(1,$B26))&gt;INDEX(Kalender!$B$68:$B$77,MAX(1,$B26))),1,0)+IF(OR(AND($C26&gt;0,INDEX(Kalender!IJ$81:IJ$110,MAX(1,$C26))&gt;INDEX(Kalender!$B$81:$B$110,MAX(1,$C26))),AND($D26&gt;0,INDEX(Kalender!IJ$81:IJ$110,MAX(1,$D26))&gt;INDEX(Kalender!$B$81:$B$110,MAX(1,$D26))),AND($E26&gt;0,INDEX(Kalender!IJ$81:IJ$110,MAX(1,$E26))&gt;INDEX(Kalender!$B$81:$B$110,MAX(1,$E26))),AND($F26&gt;0,INDEX(Kalender!IJ$81:IJ$110,MAX(1,$F26))&gt;INDEX(Kalender!$B$81:$B$110,MAX(1,$F26)))),2,0))</f>
        <v>0</v>
      </c>
      <c r="IK26" s="5" t="n">
        <f aca="false">IF(Kalender!IK26&lt;&gt;1,0,IF(AND($B26&gt;0,INDEX(Kalender!IK$68:IK$77,MAX(1,$B26))&gt;INDEX(Kalender!$B$68:$B$77,MAX(1,$B26))),1,0)+IF(OR(AND($C26&gt;0,INDEX(Kalender!IK$81:IK$110,MAX(1,$C26))&gt;INDEX(Kalender!$B$81:$B$110,MAX(1,$C26))),AND($D26&gt;0,INDEX(Kalender!IK$81:IK$110,MAX(1,$D26))&gt;INDEX(Kalender!$B$81:$B$110,MAX(1,$D26))),AND($E26&gt;0,INDEX(Kalender!IK$81:IK$110,MAX(1,$E26))&gt;INDEX(Kalender!$B$81:$B$110,MAX(1,$E26))),AND($F26&gt;0,INDEX(Kalender!IK$81:IK$110,MAX(1,$F26))&gt;INDEX(Kalender!$B$81:$B$110,MAX(1,$F26)))),2,0))</f>
        <v>0</v>
      </c>
      <c r="IL26" s="5" t="n">
        <f aca="false">IF(Kalender!IL26&lt;&gt;1,0,IF(AND($B26&gt;0,INDEX(Kalender!IL$68:IL$77,MAX(1,$B26))&gt;INDEX(Kalender!$B$68:$B$77,MAX(1,$B26))),1,0)+IF(OR(AND($C26&gt;0,INDEX(Kalender!IL$81:IL$110,MAX(1,$C26))&gt;INDEX(Kalender!$B$81:$B$110,MAX(1,$C26))),AND($D26&gt;0,INDEX(Kalender!IL$81:IL$110,MAX(1,$D26))&gt;INDEX(Kalender!$B$81:$B$110,MAX(1,$D26))),AND($E26&gt;0,INDEX(Kalender!IL$81:IL$110,MAX(1,$E26))&gt;INDEX(Kalender!$B$81:$B$110,MAX(1,$E26))),AND($F26&gt;0,INDEX(Kalender!IL$81:IL$110,MAX(1,$F26))&gt;INDEX(Kalender!$B$81:$B$110,MAX(1,$F26)))),2,0))</f>
        <v>0</v>
      </c>
      <c r="IM26" s="5" t="n">
        <f aca="false">IF(Kalender!IM26&lt;&gt;1,0,IF(AND($B26&gt;0,INDEX(Kalender!IM$68:IM$77,MAX(1,$B26))&gt;INDEX(Kalender!$B$68:$B$77,MAX(1,$B26))),1,0)+IF(OR(AND($C26&gt;0,INDEX(Kalender!IM$81:IM$110,MAX(1,$C26))&gt;INDEX(Kalender!$B$81:$B$110,MAX(1,$C26))),AND($D26&gt;0,INDEX(Kalender!IM$81:IM$110,MAX(1,$D26))&gt;INDEX(Kalender!$B$81:$B$110,MAX(1,$D26))),AND($E26&gt;0,INDEX(Kalender!IM$81:IM$110,MAX(1,$E26))&gt;INDEX(Kalender!$B$81:$B$110,MAX(1,$E26))),AND($F26&gt;0,INDEX(Kalender!IM$81:IM$110,MAX(1,$F26))&gt;INDEX(Kalender!$B$81:$B$110,MAX(1,$F26)))),2,0))</f>
        <v>0</v>
      </c>
      <c r="IN26" s="5" t="n">
        <f aca="false">IF(Kalender!IN26&lt;&gt;1,0,IF(AND($B26&gt;0,INDEX(Kalender!IN$68:IN$77,MAX(1,$B26))&gt;INDEX(Kalender!$B$68:$B$77,MAX(1,$B26))),1,0)+IF(OR(AND($C26&gt;0,INDEX(Kalender!IN$81:IN$110,MAX(1,$C26))&gt;INDEX(Kalender!$B$81:$B$110,MAX(1,$C26))),AND($D26&gt;0,INDEX(Kalender!IN$81:IN$110,MAX(1,$D26))&gt;INDEX(Kalender!$B$81:$B$110,MAX(1,$D26))),AND($E26&gt;0,INDEX(Kalender!IN$81:IN$110,MAX(1,$E26))&gt;INDEX(Kalender!$B$81:$B$110,MAX(1,$E26))),AND($F26&gt;0,INDEX(Kalender!IN$81:IN$110,MAX(1,$F26))&gt;INDEX(Kalender!$B$81:$B$110,MAX(1,$F26)))),2,0))</f>
        <v>0</v>
      </c>
      <c r="IO26" s="5" t="n">
        <f aca="false">IF(Kalender!IO26&lt;&gt;1,0,IF(AND($B26&gt;0,INDEX(Kalender!IO$68:IO$77,MAX(1,$B26))&gt;INDEX(Kalender!$B$68:$B$77,MAX(1,$B26))),1,0)+IF(OR(AND($C26&gt;0,INDEX(Kalender!IO$81:IO$110,MAX(1,$C26))&gt;INDEX(Kalender!$B$81:$B$110,MAX(1,$C26))),AND($D26&gt;0,INDEX(Kalender!IO$81:IO$110,MAX(1,$D26))&gt;INDEX(Kalender!$B$81:$B$110,MAX(1,$D26))),AND($E26&gt;0,INDEX(Kalender!IO$81:IO$110,MAX(1,$E26))&gt;INDEX(Kalender!$B$81:$B$110,MAX(1,$E26))),AND($F26&gt;0,INDEX(Kalender!IO$81:IO$110,MAX(1,$F26))&gt;INDEX(Kalender!$B$81:$B$110,MAX(1,$F26)))),2,0))</f>
        <v>0</v>
      </c>
      <c r="IP26" s="5" t="n">
        <f aca="false">IF(Kalender!IP26&lt;&gt;1,0,IF(AND($B26&gt;0,INDEX(Kalender!IP$68:IP$77,MAX(1,$B26))&gt;INDEX(Kalender!$B$68:$B$77,MAX(1,$B26))),1,0)+IF(OR(AND($C26&gt;0,INDEX(Kalender!IP$81:IP$110,MAX(1,$C26))&gt;INDEX(Kalender!$B$81:$B$110,MAX(1,$C26))),AND($D26&gt;0,INDEX(Kalender!IP$81:IP$110,MAX(1,$D26))&gt;INDEX(Kalender!$B$81:$B$110,MAX(1,$D26))),AND($E26&gt;0,INDEX(Kalender!IP$81:IP$110,MAX(1,$E26))&gt;INDEX(Kalender!$B$81:$B$110,MAX(1,$E26))),AND($F26&gt;0,INDEX(Kalender!IP$81:IP$110,MAX(1,$F26))&gt;INDEX(Kalender!$B$81:$B$110,MAX(1,$F26)))),2,0))</f>
        <v>0</v>
      </c>
      <c r="IQ26" s="5" t="n">
        <f aca="false">IF(Kalender!IQ26&lt;&gt;1,0,IF(AND($B26&gt;0,INDEX(Kalender!IQ$68:IQ$77,MAX(1,$B26))&gt;INDEX(Kalender!$B$68:$B$77,MAX(1,$B26))),1,0)+IF(OR(AND($C26&gt;0,INDEX(Kalender!IQ$81:IQ$110,MAX(1,$C26))&gt;INDEX(Kalender!$B$81:$B$110,MAX(1,$C26))),AND($D26&gt;0,INDEX(Kalender!IQ$81:IQ$110,MAX(1,$D26))&gt;INDEX(Kalender!$B$81:$B$110,MAX(1,$D26))),AND($E26&gt;0,INDEX(Kalender!IQ$81:IQ$110,MAX(1,$E26))&gt;INDEX(Kalender!$B$81:$B$110,MAX(1,$E26))),AND($F26&gt;0,INDEX(Kalender!IQ$81:IQ$110,MAX(1,$F26))&gt;INDEX(Kalender!$B$81:$B$110,MAX(1,$F26)))),2,0))</f>
        <v>0</v>
      </c>
      <c r="IR26" s="5" t="n">
        <f aca="false">IF(Kalender!IR26&lt;&gt;1,0,IF(AND($B26&gt;0,INDEX(Kalender!IR$68:IR$77,MAX(1,$B26))&gt;INDEX(Kalender!$B$68:$B$77,MAX(1,$B26))),1,0)+IF(OR(AND($C26&gt;0,INDEX(Kalender!IR$81:IR$110,MAX(1,$C26))&gt;INDEX(Kalender!$B$81:$B$110,MAX(1,$C26))),AND($D26&gt;0,INDEX(Kalender!IR$81:IR$110,MAX(1,$D26))&gt;INDEX(Kalender!$B$81:$B$110,MAX(1,$D26))),AND($E26&gt;0,INDEX(Kalender!IR$81:IR$110,MAX(1,$E26))&gt;INDEX(Kalender!$B$81:$B$110,MAX(1,$E26))),AND($F26&gt;0,INDEX(Kalender!IR$81:IR$110,MAX(1,$F26))&gt;INDEX(Kalender!$B$81:$B$110,MAX(1,$F26)))),2,0))</f>
        <v>0</v>
      </c>
      <c r="IS26" s="5" t="n">
        <f aca="false">IF(Kalender!IS26&lt;&gt;1,0,IF(AND($B26&gt;0,INDEX(Kalender!IS$68:IS$77,MAX(1,$B26))&gt;INDEX(Kalender!$B$68:$B$77,MAX(1,$B26))),1,0)+IF(OR(AND($C26&gt;0,INDEX(Kalender!IS$81:IS$110,MAX(1,$C26))&gt;INDEX(Kalender!$B$81:$B$110,MAX(1,$C26))),AND($D26&gt;0,INDEX(Kalender!IS$81:IS$110,MAX(1,$D26))&gt;INDEX(Kalender!$B$81:$B$110,MAX(1,$D26))),AND($E26&gt;0,INDEX(Kalender!IS$81:IS$110,MAX(1,$E26))&gt;INDEX(Kalender!$B$81:$B$110,MAX(1,$E26))),AND($F26&gt;0,INDEX(Kalender!IS$81:IS$110,MAX(1,$F26))&gt;INDEX(Kalender!$B$81:$B$110,MAX(1,$F26)))),2,0))</f>
        <v>0</v>
      </c>
      <c r="IT26" s="5" t="n">
        <f aca="false">IF(Kalender!IT26&lt;&gt;1,0,IF(AND($B26&gt;0,INDEX(Kalender!IT$68:IT$77,MAX(1,$B26))&gt;INDEX(Kalender!$B$68:$B$77,MAX(1,$B26))),1,0)+IF(OR(AND($C26&gt;0,INDEX(Kalender!IT$81:IT$110,MAX(1,$C26))&gt;INDEX(Kalender!$B$81:$B$110,MAX(1,$C26))),AND($D26&gt;0,INDEX(Kalender!IT$81:IT$110,MAX(1,$D26))&gt;INDEX(Kalender!$B$81:$B$110,MAX(1,$D26))),AND($E26&gt;0,INDEX(Kalender!IT$81:IT$110,MAX(1,$E26))&gt;INDEX(Kalender!$B$81:$B$110,MAX(1,$E26))),AND($F26&gt;0,INDEX(Kalender!IT$81:IT$110,MAX(1,$F26))&gt;INDEX(Kalender!$B$81:$B$110,MAX(1,$F26)))),2,0))</f>
        <v>0</v>
      </c>
      <c r="IU26" s="5" t="n">
        <f aca="false">IF(Kalender!IU26&lt;&gt;1,0,IF(AND($B26&gt;0,INDEX(Kalender!IU$68:IU$77,MAX(1,$B26))&gt;INDEX(Kalender!$B$68:$B$77,MAX(1,$B26))),1,0)+IF(OR(AND($C26&gt;0,INDEX(Kalender!IU$81:IU$110,MAX(1,$C26))&gt;INDEX(Kalender!$B$81:$B$110,MAX(1,$C26))),AND($D26&gt;0,INDEX(Kalender!IU$81:IU$110,MAX(1,$D26))&gt;INDEX(Kalender!$B$81:$B$110,MAX(1,$D26))),AND($E26&gt;0,INDEX(Kalender!IU$81:IU$110,MAX(1,$E26))&gt;INDEX(Kalender!$B$81:$B$110,MAX(1,$E26))),AND($F26&gt;0,INDEX(Kalender!IU$81:IU$110,MAX(1,$F26))&gt;INDEX(Kalender!$B$81:$B$110,MAX(1,$F26)))),2,0))</f>
        <v>0</v>
      </c>
      <c r="IV26" s="5" t="n">
        <f aca="false">IF(Kalender!IV26&lt;&gt;1,0,IF(AND($B26&gt;0,INDEX(Kalender!IV$68:IV$77,MAX(1,$B26))&gt;INDEX(Kalender!$B$68:$B$77,MAX(1,$B26))),1,0)+IF(OR(AND($C26&gt;0,INDEX(Kalender!IV$81:IV$110,MAX(1,$C26))&gt;INDEX(Kalender!$B$81:$B$110,MAX(1,$C26))),AND($D26&gt;0,INDEX(Kalender!IV$81:IV$110,MAX(1,$D26))&gt;INDEX(Kalender!$B$81:$B$110,MAX(1,$D26))),AND($E26&gt;0,INDEX(Kalender!IV$81:IV$110,MAX(1,$E26))&gt;INDEX(Kalender!$B$81:$B$110,MAX(1,$E26))),AND($F26&gt;0,INDEX(Kalender!IV$81:IV$110,MAX(1,$F26))&gt;INDEX(Kalender!$B$81:$B$110,MAX(1,$F26)))),2,0))</f>
        <v>0</v>
      </c>
      <c r="IW26" s="5" t="n">
        <f aca="false">IF(Kalender!IW26&lt;&gt;1,0,IF(AND($B26&gt;0,INDEX(Kalender!IW$68:IW$77,MAX(1,$B26))&gt;INDEX(Kalender!$B$68:$B$77,MAX(1,$B26))),1,0)+IF(OR(AND($C26&gt;0,INDEX(Kalender!IW$81:IW$110,MAX(1,$C26))&gt;INDEX(Kalender!$B$81:$B$110,MAX(1,$C26))),AND($D26&gt;0,INDEX(Kalender!IW$81:IW$110,MAX(1,$D26))&gt;INDEX(Kalender!$B$81:$B$110,MAX(1,$D26))),AND($E26&gt;0,INDEX(Kalender!IW$81:IW$110,MAX(1,$E26))&gt;INDEX(Kalender!$B$81:$B$110,MAX(1,$E26))),AND($F26&gt;0,INDEX(Kalender!IW$81:IW$110,MAX(1,$F26))&gt;INDEX(Kalender!$B$81:$B$110,MAX(1,$F26)))),2,0))</f>
        <v>0</v>
      </c>
      <c r="IX26" s="5" t="n">
        <f aca="false">IF(Kalender!IX26&lt;&gt;1,0,IF(AND($B26&gt;0,INDEX(Kalender!IX$68:IX$77,MAX(1,$B26))&gt;INDEX(Kalender!$B$68:$B$77,MAX(1,$B26))),1,0)+IF(OR(AND($C26&gt;0,INDEX(Kalender!IX$81:IX$110,MAX(1,$C26))&gt;INDEX(Kalender!$B$81:$B$110,MAX(1,$C26))),AND($D26&gt;0,INDEX(Kalender!IX$81:IX$110,MAX(1,$D26))&gt;INDEX(Kalender!$B$81:$B$110,MAX(1,$D26))),AND($E26&gt;0,INDEX(Kalender!IX$81:IX$110,MAX(1,$E26))&gt;INDEX(Kalender!$B$81:$B$110,MAX(1,$E26))),AND($F26&gt;0,INDEX(Kalender!IX$81:IX$110,MAX(1,$F26))&gt;INDEX(Kalender!$B$81:$B$110,MAX(1,$F26)))),2,0))</f>
        <v>0</v>
      </c>
      <c r="IY26" s="5" t="n">
        <f aca="false">IF(Kalender!IY26&lt;&gt;1,0,IF(AND($B26&gt;0,INDEX(Kalender!IY$68:IY$77,MAX(1,$B26))&gt;INDEX(Kalender!$B$68:$B$77,MAX(1,$B26))),1,0)+IF(OR(AND($C26&gt;0,INDEX(Kalender!IY$81:IY$110,MAX(1,$C26))&gt;INDEX(Kalender!$B$81:$B$110,MAX(1,$C26))),AND($D26&gt;0,INDEX(Kalender!IY$81:IY$110,MAX(1,$D26))&gt;INDEX(Kalender!$B$81:$B$110,MAX(1,$D26))),AND($E26&gt;0,INDEX(Kalender!IY$81:IY$110,MAX(1,$E26))&gt;INDEX(Kalender!$B$81:$B$110,MAX(1,$E26))),AND($F26&gt;0,INDEX(Kalender!IY$81:IY$110,MAX(1,$F26))&gt;INDEX(Kalender!$B$81:$B$110,MAX(1,$F26)))),2,0))</f>
        <v>0</v>
      </c>
      <c r="IZ26" s="5" t="n">
        <f aca="false">IF(Kalender!IZ26&lt;&gt;1,0,IF(AND($B26&gt;0,INDEX(Kalender!IZ$68:IZ$77,MAX(1,$B26))&gt;INDEX(Kalender!$B$68:$B$77,MAX(1,$B26))),1,0)+IF(OR(AND($C26&gt;0,INDEX(Kalender!IZ$81:IZ$110,MAX(1,$C26))&gt;INDEX(Kalender!$B$81:$B$110,MAX(1,$C26))),AND($D26&gt;0,INDEX(Kalender!IZ$81:IZ$110,MAX(1,$D26))&gt;INDEX(Kalender!$B$81:$B$110,MAX(1,$D26))),AND($E26&gt;0,INDEX(Kalender!IZ$81:IZ$110,MAX(1,$E26))&gt;INDEX(Kalender!$B$81:$B$110,MAX(1,$E26))),AND($F26&gt;0,INDEX(Kalender!IZ$81:IZ$110,MAX(1,$F26))&gt;INDEX(Kalender!$B$81:$B$110,MAX(1,$F26)))),2,0))</f>
        <v>0</v>
      </c>
      <c r="JA26" s="5" t="n">
        <f aca="false">IF(Kalender!JA26&lt;&gt;1,0,IF(AND($B26&gt;0,INDEX(Kalender!JA$68:JA$77,MAX(1,$B26))&gt;INDEX(Kalender!$B$68:$B$77,MAX(1,$B26))),1,0)+IF(OR(AND($C26&gt;0,INDEX(Kalender!JA$81:JA$110,MAX(1,$C26))&gt;INDEX(Kalender!$B$81:$B$110,MAX(1,$C26))),AND($D26&gt;0,INDEX(Kalender!JA$81:JA$110,MAX(1,$D26))&gt;INDEX(Kalender!$B$81:$B$110,MAX(1,$D26))),AND($E26&gt;0,INDEX(Kalender!JA$81:JA$110,MAX(1,$E26))&gt;INDEX(Kalender!$B$81:$B$110,MAX(1,$E26))),AND($F26&gt;0,INDEX(Kalender!JA$81:JA$110,MAX(1,$F26))&gt;INDEX(Kalender!$B$81:$B$110,MAX(1,$F26)))),2,0))</f>
        <v>0</v>
      </c>
      <c r="JB26" s="5" t="n">
        <f aca="false">IF(Kalender!JB26&lt;&gt;1,0,IF(AND($B26&gt;0,INDEX(Kalender!JB$68:JB$77,MAX(1,$B26))&gt;INDEX(Kalender!$B$68:$B$77,MAX(1,$B26))),1,0)+IF(OR(AND($C26&gt;0,INDEX(Kalender!JB$81:JB$110,MAX(1,$C26))&gt;INDEX(Kalender!$B$81:$B$110,MAX(1,$C26))),AND($D26&gt;0,INDEX(Kalender!JB$81:JB$110,MAX(1,$D26))&gt;INDEX(Kalender!$B$81:$B$110,MAX(1,$D26))),AND($E26&gt;0,INDEX(Kalender!JB$81:JB$110,MAX(1,$E26))&gt;INDEX(Kalender!$B$81:$B$110,MAX(1,$E26))),AND($F26&gt;0,INDEX(Kalender!JB$81:JB$110,MAX(1,$F26))&gt;INDEX(Kalender!$B$81:$B$110,MAX(1,$F26)))),2,0))</f>
        <v>0</v>
      </c>
      <c r="JC26" s="5" t="n">
        <f aca="false">IF(Kalender!JC26&lt;&gt;1,0,IF(AND($B26&gt;0,INDEX(Kalender!JC$68:JC$77,MAX(1,$B26))&gt;INDEX(Kalender!$B$68:$B$77,MAX(1,$B26))),1,0)+IF(OR(AND($C26&gt;0,INDEX(Kalender!JC$81:JC$110,MAX(1,$C26))&gt;INDEX(Kalender!$B$81:$B$110,MAX(1,$C26))),AND($D26&gt;0,INDEX(Kalender!JC$81:JC$110,MAX(1,$D26))&gt;INDEX(Kalender!$B$81:$B$110,MAX(1,$D26))),AND($E26&gt;0,INDEX(Kalender!JC$81:JC$110,MAX(1,$E26))&gt;INDEX(Kalender!$B$81:$B$110,MAX(1,$E26))),AND($F26&gt;0,INDEX(Kalender!JC$81:JC$110,MAX(1,$F26))&gt;INDEX(Kalender!$B$81:$B$110,MAX(1,$F26)))),2,0))</f>
        <v>0</v>
      </c>
      <c r="JD26" s="5" t="n">
        <f aca="false">IF(Kalender!JD26&lt;&gt;1,0,IF(AND($B26&gt;0,INDEX(Kalender!JD$68:JD$77,MAX(1,$B26))&gt;INDEX(Kalender!$B$68:$B$77,MAX(1,$B26))),1,0)+IF(OR(AND($C26&gt;0,INDEX(Kalender!JD$81:JD$110,MAX(1,$C26))&gt;INDEX(Kalender!$B$81:$B$110,MAX(1,$C26))),AND($D26&gt;0,INDEX(Kalender!JD$81:JD$110,MAX(1,$D26))&gt;INDEX(Kalender!$B$81:$B$110,MAX(1,$D26))),AND($E26&gt;0,INDEX(Kalender!JD$81:JD$110,MAX(1,$E26))&gt;INDEX(Kalender!$B$81:$B$110,MAX(1,$E26))),AND($F26&gt;0,INDEX(Kalender!JD$81:JD$110,MAX(1,$F26))&gt;INDEX(Kalender!$B$81:$B$110,MAX(1,$F26)))),2,0))</f>
        <v>0</v>
      </c>
      <c r="JE26" s="5" t="n">
        <f aca="false">IF(Kalender!JE26&lt;&gt;1,0,IF(AND($B26&gt;0,INDEX(Kalender!JE$68:JE$77,MAX(1,$B26))&gt;INDEX(Kalender!$B$68:$B$77,MAX(1,$B26))),1,0)+IF(OR(AND($C26&gt;0,INDEX(Kalender!JE$81:JE$110,MAX(1,$C26))&gt;INDEX(Kalender!$B$81:$B$110,MAX(1,$C26))),AND($D26&gt;0,INDEX(Kalender!JE$81:JE$110,MAX(1,$D26))&gt;INDEX(Kalender!$B$81:$B$110,MAX(1,$D26))),AND($E26&gt;0,INDEX(Kalender!JE$81:JE$110,MAX(1,$E26))&gt;INDEX(Kalender!$B$81:$B$110,MAX(1,$E26))),AND($F26&gt;0,INDEX(Kalender!JE$81:JE$110,MAX(1,$F26))&gt;INDEX(Kalender!$B$81:$B$110,MAX(1,$F26)))),2,0))</f>
        <v>0</v>
      </c>
      <c r="JF26" s="5" t="n">
        <f aca="false">IF(Kalender!JF26&lt;&gt;1,0,IF(AND($B26&gt;0,INDEX(Kalender!JF$68:JF$77,MAX(1,$B26))&gt;INDEX(Kalender!$B$68:$B$77,MAX(1,$B26))),1,0)+IF(OR(AND($C26&gt;0,INDEX(Kalender!JF$81:JF$110,MAX(1,$C26))&gt;INDEX(Kalender!$B$81:$B$110,MAX(1,$C26))),AND($D26&gt;0,INDEX(Kalender!JF$81:JF$110,MAX(1,$D26))&gt;INDEX(Kalender!$B$81:$B$110,MAX(1,$D26))),AND($E26&gt;0,INDEX(Kalender!JF$81:JF$110,MAX(1,$E26))&gt;INDEX(Kalender!$B$81:$B$110,MAX(1,$E26))),AND($F26&gt;0,INDEX(Kalender!JF$81:JF$110,MAX(1,$F26))&gt;INDEX(Kalender!$B$81:$B$110,MAX(1,$F26)))),2,0))</f>
        <v>0</v>
      </c>
      <c r="JG26" s="5" t="n">
        <f aca="false">IF(Kalender!JG26&lt;&gt;1,0,IF(AND($B26&gt;0,INDEX(Kalender!JG$68:JG$77,MAX(1,$B26))&gt;INDEX(Kalender!$B$68:$B$77,MAX(1,$B26))),1,0)+IF(OR(AND($C26&gt;0,INDEX(Kalender!JG$81:JG$110,MAX(1,$C26))&gt;INDEX(Kalender!$B$81:$B$110,MAX(1,$C26))),AND($D26&gt;0,INDEX(Kalender!JG$81:JG$110,MAX(1,$D26))&gt;INDEX(Kalender!$B$81:$B$110,MAX(1,$D26))),AND($E26&gt;0,INDEX(Kalender!JG$81:JG$110,MAX(1,$E26))&gt;INDEX(Kalender!$B$81:$B$110,MAX(1,$E26))),AND($F26&gt;0,INDEX(Kalender!JG$81:JG$110,MAX(1,$F26))&gt;INDEX(Kalender!$B$81:$B$110,MAX(1,$F26)))),2,0))</f>
        <v>0</v>
      </c>
      <c r="JH26" s="5" t="n">
        <f aca="false">IF(Kalender!JH26&lt;&gt;1,0,IF(AND($B26&gt;0,INDEX(Kalender!JH$68:JH$77,MAX(1,$B26))&gt;INDEX(Kalender!$B$68:$B$77,MAX(1,$B26))),1,0)+IF(OR(AND($C26&gt;0,INDEX(Kalender!JH$81:JH$110,MAX(1,$C26))&gt;INDEX(Kalender!$B$81:$B$110,MAX(1,$C26))),AND($D26&gt;0,INDEX(Kalender!JH$81:JH$110,MAX(1,$D26))&gt;INDEX(Kalender!$B$81:$B$110,MAX(1,$D26))),AND($E26&gt;0,INDEX(Kalender!JH$81:JH$110,MAX(1,$E26))&gt;INDEX(Kalender!$B$81:$B$110,MAX(1,$E26))),AND($F26&gt;0,INDEX(Kalender!JH$81:JH$110,MAX(1,$F26))&gt;INDEX(Kalender!$B$81:$B$110,MAX(1,$F26)))),2,0))</f>
        <v>0</v>
      </c>
      <c r="JI26" s="5" t="n">
        <f aca="false">IF(Kalender!JI26&lt;&gt;1,0,IF(AND($B26&gt;0,INDEX(Kalender!JI$68:JI$77,MAX(1,$B26))&gt;INDEX(Kalender!$B$68:$B$77,MAX(1,$B26))),1,0)+IF(OR(AND($C26&gt;0,INDEX(Kalender!JI$81:JI$110,MAX(1,$C26))&gt;INDEX(Kalender!$B$81:$B$110,MAX(1,$C26))),AND($D26&gt;0,INDEX(Kalender!JI$81:JI$110,MAX(1,$D26))&gt;INDEX(Kalender!$B$81:$B$110,MAX(1,$D26))),AND($E26&gt;0,INDEX(Kalender!JI$81:JI$110,MAX(1,$E26))&gt;INDEX(Kalender!$B$81:$B$110,MAX(1,$E26))),AND($F26&gt;0,INDEX(Kalender!JI$81:JI$110,MAX(1,$F26))&gt;INDEX(Kalender!$B$81:$B$110,MAX(1,$F26)))),2,0))</f>
        <v>0</v>
      </c>
      <c r="JJ26" s="5" t="n">
        <f aca="false">IF(Kalender!JJ26&lt;&gt;1,0,IF(AND($B26&gt;0,INDEX(Kalender!JJ$68:JJ$77,MAX(1,$B26))&gt;INDEX(Kalender!$B$68:$B$77,MAX(1,$B26))),1,0)+IF(OR(AND($C26&gt;0,INDEX(Kalender!JJ$81:JJ$110,MAX(1,$C26))&gt;INDEX(Kalender!$B$81:$B$110,MAX(1,$C26))),AND($D26&gt;0,INDEX(Kalender!JJ$81:JJ$110,MAX(1,$D26))&gt;INDEX(Kalender!$B$81:$B$110,MAX(1,$D26))),AND($E26&gt;0,INDEX(Kalender!JJ$81:JJ$110,MAX(1,$E26))&gt;INDEX(Kalender!$B$81:$B$110,MAX(1,$E26))),AND($F26&gt;0,INDEX(Kalender!JJ$81:JJ$110,MAX(1,$F26))&gt;INDEX(Kalender!$B$81:$B$110,MAX(1,$F26)))),2,0))</f>
        <v>0</v>
      </c>
      <c r="JK26" s="5" t="n">
        <f aca="false">IF(Kalender!JK26&lt;&gt;1,0,IF(AND($B26&gt;0,INDEX(Kalender!JK$68:JK$77,MAX(1,$B26))&gt;INDEX(Kalender!$B$68:$B$77,MAX(1,$B26))),1,0)+IF(OR(AND($C26&gt;0,INDEX(Kalender!JK$81:JK$110,MAX(1,$C26))&gt;INDEX(Kalender!$B$81:$B$110,MAX(1,$C26))),AND($D26&gt;0,INDEX(Kalender!JK$81:JK$110,MAX(1,$D26))&gt;INDEX(Kalender!$B$81:$B$110,MAX(1,$D26))),AND($E26&gt;0,INDEX(Kalender!JK$81:JK$110,MAX(1,$E26))&gt;INDEX(Kalender!$B$81:$B$110,MAX(1,$E26))),AND($F26&gt;0,INDEX(Kalender!JK$81:JK$110,MAX(1,$F26))&gt;INDEX(Kalender!$B$81:$B$110,MAX(1,$F26)))),2,0))</f>
        <v>0</v>
      </c>
      <c r="JL26" s="5" t="n">
        <f aca="false">IF(Kalender!JL26&lt;&gt;1,0,IF(AND($B26&gt;0,INDEX(Kalender!JL$68:JL$77,MAX(1,$B26))&gt;INDEX(Kalender!$B$68:$B$77,MAX(1,$B26))),1,0)+IF(OR(AND($C26&gt;0,INDEX(Kalender!JL$81:JL$110,MAX(1,$C26))&gt;INDEX(Kalender!$B$81:$B$110,MAX(1,$C26))),AND($D26&gt;0,INDEX(Kalender!JL$81:JL$110,MAX(1,$D26))&gt;INDEX(Kalender!$B$81:$B$110,MAX(1,$D26))),AND($E26&gt;0,INDEX(Kalender!JL$81:JL$110,MAX(1,$E26))&gt;INDEX(Kalender!$B$81:$B$110,MAX(1,$E26))),AND($F26&gt;0,INDEX(Kalender!JL$81:JL$110,MAX(1,$F26))&gt;INDEX(Kalender!$B$81:$B$110,MAX(1,$F26)))),2,0))</f>
        <v>0</v>
      </c>
      <c r="JM26" s="5" t="n">
        <f aca="false">IF(Kalender!JM26&lt;&gt;1,0,IF(AND($B26&gt;0,INDEX(Kalender!JM$68:JM$77,MAX(1,$B26))&gt;INDEX(Kalender!$B$68:$B$77,MAX(1,$B26))),1,0)+IF(OR(AND($C26&gt;0,INDEX(Kalender!JM$81:JM$110,MAX(1,$C26))&gt;INDEX(Kalender!$B$81:$B$110,MAX(1,$C26))),AND($D26&gt;0,INDEX(Kalender!JM$81:JM$110,MAX(1,$D26))&gt;INDEX(Kalender!$B$81:$B$110,MAX(1,$D26))),AND($E26&gt;0,INDEX(Kalender!JM$81:JM$110,MAX(1,$E26))&gt;INDEX(Kalender!$B$81:$B$110,MAX(1,$E26))),AND($F26&gt;0,INDEX(Kalender!JM$81:JM$110,MAX(1,$F26))&gt;INDEX(Kalender!$B$81:$B$110,MAX(1,$F26)))),2,0))</f>
        <v>0</v>
      </c>
      <c r="JN26" s="5" t="n">
        <f aca="false">IF(Kalender!JN26&lt;&gt;1,0,IF(AND($B26&gt;0,INDEX(Kalender!JN$68:JN$77,MAX(1,$B26))&gt;INDEX(Kalender!$B$68:$B$77,MAX(1,$B26))),1,0)+IF(OR(AND($C26&gt;0,INDEX(Kalender!JN$81:JN$110,MAX(1,$C26))&gt;INDEX(Kalender!$B$81:$B$110,MAX(1,$C26))),AND($D26&gt;0,INDEX(Kalender!JN$81:JN$110,MAX(1,$D26))&gt;INDEX(Kalender!$B$81:$B$110,MAX(1,$D26))),AND($E26&gt;0,INDEX(Kalender!JN$81:JN$110,MAX(1,$E26))&gt;INDEX(Kalender!$B$81:$B$110,MAX(1,$E26))),AND($F26&gt;0,INDEX(Kalender!JN$81:JN$110,MAX(1,$F26))&gt;INDEX(Kalender!$B$81:$B$110,MAX(1,$F26)))),2,0))</f>
        <v>0</v>
      </c>
      <c r="JO26" s="5" t="n">
        <f aca="false">IF(Kalender!JO26&lt;&gt;1,0,IF(AND($B26&gt;0,INDEX(Kalender!JO$68:JO$77,MAX(1,$B26))&gt;INDEX(Kalender!$B$68:$B$77,MAX(1,$B26))),1,0)+IF(OR(AND($C26&gt;0,INDEX(Kalender!JO$81:JO$110,MAX(1,$C26))&gt;INDEX(Kalender!$B$81:$B$110,MAX(1,$C26))),AND($D26&gt;0,INDEX(Kalender!JO$81:JO$110,MAX(1,$D26))&gt;INDEX(Kalender!$B$81:$B$110,MAX(1,$D26))),AND($E26&gt;0,INDEX(Kalender!JO$81:JO$110,MAX(1,$E26))&gt;INDEX(Kalender!$B$81:$B$110,MAX(1,$E26))),AND($F26&gt;0,INDEX(Kalender!JO$81:JO$110,MAX(1,$F26))&gt;INDEX(Kalender!$B$81:$B$110,MAX(1,$F26)))),2,0))</f>
        <v>0</v>
      </c>
      <c r="JP26" s="5" t="n">
        <f aca="false">IF(Kalender!JP26&lt;&gt;1,0,IF(AND($B26&gt;0,INDEX(Kalender!JP$68:JP$77,MAX(1,$B26))&gt;INDEX(Kalender!$B$68:$B$77,MAX(1,$B26))),1,0)+IF(OR(AND($C26&gt;0,INDEX(Kalender!JP$81:JP$110,MAX(1,$C26))&gt;INDEX(Kalender!$B$81:$B$110,MAX(1,$C26))),AND($D26&gt;0,INDEX(Kalender!JP$81:JP$110,MAX(1,$D26))&gt;INDEX(Kalender!$B$81:$B$110,MAX(1,$D26))),AND($E26&gt;0,INDEX(Kalender!JP$81:JP$110,MAX(1,$E26))&gt;INDEX(Kalender!$B$81:$B$110,MAX(1,$E26))),AND($F26&gt;0,INDEX(Kalender!JP$81:JP$110,MAX(1,$F26))&gt;INDEX(Kalender!$B$81:$B$110,MAX(1,$F26)))),2,0))</f>
        <v>0</v>
      </c>
      <c r="JQ26" s="5" t="n">
        <f aca="false">IF(Kalender!JQ26&lt;&gt;1,0,IF(AND($B26&gt;0,INDEX(Kalender!JQ$68:JQ$77,MAX(1,$B26))&gt;INDEX(Kalender!$B$68:$B$77,MAX(1,$B26))),1,0)+IF(OR(AND($C26&gt;0,INDEX(Kalender!JQ$81:JQ$110,MAX(1,$C26))&gt;INDEX(Kalender!$B$81:$B$110,MAX(1,$C26))),AND($D26&gt;0,INDEX(Kalender!JQ$81:JQ$110,MAX(1,$D26))&gt;INDEX(Kalender!$B$81:$B$110,MAX(1,$D26))),AND($E26&gt;0,INDEX(Kalender!JQ$81:JQ$110,MAX(1,$E26))&gt;INDEX(Kalender!$B$81:$B$110,MAX(1,$E26))),AND($F26&gt;0,INDEX(Kalender!JQ$81:JQ$110,MAX(1,$F26))&gt;INDEX(Kalender!$B$81:$B$110,MAX(1,$F26)))),2,0))</f>
        <v>0</v>
      </c>
      <c r="JR26" s="5" t="n">
        <f aca="false">IF(Kalender!JR26&lt;&gt;1,0,IF(AND($B26&gt;0,INDEX(Kalender!JR$68:JR$77,MAX(1,$B26))&gt;INDEX(Kalender!$B$68:$B$77,MAX(1,$B26))),1,0)+IF(OR(AND($C26&gt;0,INDEX(Kalender!JR$81:JR$110,MAX(1,$C26))&gt;INDEX(Kalender!$B$81:$B$110,MAX(1,$C26))),AND($D26&gt;0,INDEX(Kalender!JR$81:JR$110,MAX(1,$D26))&gt;INDEX(Kalender!$B$81:$B$110,MAX(1,$D26))),AND($E26&gt;0,INDEX(Kalender!JR$81:JR$110,MAX(1,$E26))&gt;INDEX(Kalender!$B$81:$B$110,MAX(1,$E26))),AND($F26&gt;0,INDEX(Kalender!JR$81:JR$110,MAX(1,$F26))&gt;INDEX(Kalender!$B$81:$B$110,MAX(1,$F26)))),2,0))</f>
        <v>0</v>
      </c>
      <c r="JS26" s="5" t="n">
        <f aca="false">IF(Kalender!JS26&lt;&gt;1,0,IF(AND($B26&gt;0,INDEX(Kalender!JS$68:JS$77,MAX(1,$B26))&gt;INDEX(Kalender!$B$68:$B$77,MAX(1,$B26))),1,0)+IF(OR(AND($C26&gt;0,INDEX(Kalender!JS$81:JS$110,MAX(1,$C26))&gt;INDEX(Kalender!$B$81:$B$110,MAX(1,$C26))),AND($D26&gt;0,INDEX(Kalender!JS$81:JS$110,MAX(1,$D26))&gt;INDEX(Kalender!$B$81:$B$110,MAX(1,$D26))),AND($E26&gt;0,INDEX(Kalender!JS$81:JS$110,MAX(1,$E26))&gt;INDEX(Kalender!$B$81:$B$110,MAX(1,$E26))),AND($F26&gt;0,INDEX(Kalender!JS$81:JS$110,MAX(1,$F26))&gt;INDEX(Kalender!$B$81:$B$110,MAX(1,$F26)))),2,0))</f>
        <v>0</v>
      </c>
      <c r="JT26" s="5" t="n">
        <f aca="false">IF(Kalender!JT26&lt;&gt;1,0,IF(AND($B26&gt;0,INDEX(Kalender!JT$68:JT$77,MAX(1,$B26))&gt;INDEX(Kalender!$B$68:$B$77,MAX(1,$B26))),1,0)+IF(OR(AND($C26&gt;0,INDEX(Kalender!JT$81:JT$110,MAX(1,$C26))&gt;INDEX(Kalender!$B$81:$B$110,MAX(1,$C26))),AND($D26&gt;0,INDEX(Kalender!JT$81:JT$110,MAX(1,$D26))&gt;INDEX(Kalender!$B$81:$B$110,MAX(1,$D26))),AND($E26&gt;0,INDEX(Kalender!JT$81:JT$110,MAX(1,$E26))&gt;INDEX(Kalender!$B$81:$B$110,MAX(1,$E26))),AND($F26&gt;0,INDEX(Kalender!JT$81:JT$110,MAX(1,$F26))&gt;INDEX(Kalender!$B$81:$B$110,MAX(1,$F26)))),2,0))</f>
        <v>0</v>
      </c>
      <c r="JU26" s="5" t="n">
        <f aca="false">IF(Kalender!JU26&lt;&gt;1,0,IF(AND($B26&gt;0,INDEX(Kalender!JU$68:JU$77,MAX(1,$B26))&gt;INDEX(Kalender!$B$68:$B$77,MAX(1,$B26))),1,0)+IF(OR(AND($C26&gt;0,INDEX(Kalender!JU$81:JU$110,MAX(1,$C26))&gt;INDEX(Kalender!$B$81:$B$110,MAX(1,$C26))),AND($D26&gt;0,INDEX(Kalender!JU$81:JU$110,MAX(1,$D26))&gt;INDEX(Kalender!$B$81:$B$110,MAX(1,$D26))),AND($E26&gt;0,INDEX(Kalender!JU$81:JU$110,MAX(1,$E26))&gt;INDEX(Kalender!$B$81:$B$110,MAX(1,$E26))),AND($F26&gt;0,INDEX(Kalender!JU$81:JU$110,MAX(1,$F26))&gt;INDEX(Kalender!$B$81:$B$110,MAX(1,$F26)))),2,0))</f>
        <v>0</v>
      </c>
      <c r="JV26" s="5" t="n">
        <f aca="false">IF(Kalender!JV26&lt;&gt;1,0,IF(AND($B26&gt;0,INDEX(Kalender!JV$68:JV$77,MAX(1,$B26))&gt;INDEX(Kalender!$B$68:$B$77,MAX(1,$B26))),1,0)+IF(OR(AND($C26&gt;0,INDEX(Kalender!JV$81:JV$110,MAX(1,$C26))&gt;INDEX(Kalender!$B$81:$B$110,MAX(1,$C26))),AND($D26&gt;0,INDEX(Kalender!JV$81:JV$110,MAX(1,$D26))&gt;INDEX(Kalender!$B$81:$B$110,MAX(1,$D26))),AND($E26&gt;0,INDEX(Kalender!JV$81:JV$110,MAX(1,$E26))&gt;INDEX(Kalender!$B$81:$B$110,MAX(1,$E26))),AND($F26&gt;0,INDEX(Kalender!JV$81:JV$110,MAX(1,$F26))&gt;INDEX(Kalender!$B$81:$B$110,MAX(1,$F26)))),2,0))</f>
        <v>0</v>
      </c>
      <c r="JW26" s="5" t="n">
        <f aca="false">IF(Kalender!JW26&lt;&gt;1,0,IF(AND($B26&gt;0,INDEX(Kalender!JW$68:JW$77,MAX(1,$B26))&gt;INDEX(Kalender!$B$68:$B$77,MAX(1,$B26))),1,0)+IF(OR(AND($C26&gt;0,INDEX(Kalender!JW$81:JW$110,MAX(1,$C26))&gt;INDEX(Kalender!$B$81:$B$110,MAX(1,$C26))),AND($D26&gt;0,INDEX(Kalender!JW$81:JW$110,MAX(1,$D26))&gt;INDEX(Kalender!$B$81:$B$110,MAX(1,$D26))),AND($E26&gt;0,INDEX(Kalender!JW$81:JW$110,MAX(1,$E26))&gt;INDEX(Kalender!$B$81:$B$110,MAX(1,$E26))),AND($F26&gt;0,INDEX(Kalender!JW$81:JW$110,MAX(1,$F26))&gt;INDEX(Kalender!$B$81:$B$110,MAX(1,$F26)))),2,0))</f>
        <v>0</v>
      </c>
      <c r="JX26" s="5" t="n">
        <f aca="false">IF(Kalender!JX26&lt;&gt;1,0,IF(AND($B26&gt;0,INDEX(Kalender!JX$68:JX$77,MAX(1,$B26))&gt;INDEX(Kalender!$B$68:$B$77,MAX(1,$B26))),1,0)+IF(OR(AND($C26&gt;0,INDEX(Kalender!JX$81:JX$110,MAX(1,$C26))&gt;INDEX(Kalender!$B$81:$B$110,MAX(1,$C26))),AND($D26&gt;0,INDEX(Kalender!JX$81:JX$110,MAX(1,$D26))&gt;INDEX(Kalender!$B$81:$B$110,MAX(1,$D26))),AND($E26&gt;0,INDEX(Kalender!JX$81:JX$110,MAX(1,$E26))&gt;INDEX(Kalender!$B$81:$B$110,MAX(1,$E26))),AND($F26&gt;0,INDEX(Kalender!JX$81:JX$110,MAX(1,$F26))&gt;INDEX(Kalender!$B$81:$B$110,MAX(1,$F26)))),2,0))</f>
        <v>0</v>
      </c>
      <c r="JY26" s="5" t="n">
        <f aca="false">IF(Kalender!JY26&lt;&gt;1,0,IF(AND($B26&gt;0,INDEX(Kalender!JY$68:JY$77,MAX(1,$B26))&gt;INDEX(Kalender!$B$68:$B$77,MAX(1,$B26))),1,0)+IF(OR(AND($C26&gt;0,INDEX(Kalender!JY$81:JY$110,MAX(1,$C26))&gt;INDEX(Kalender!$B$81:$B$110,MAX(1,$C26))),AND($D26&gt;0,INDEX(Kalender!JY$81:JY$110,MAX(1,$D26))&gt;INDEX(Kalender!$B$81:$B$110,MAX(1,$D26))),AND($E26&gt;0,INDEX(Kalender!JY$81:JY$110,MAX(1,$E26))&gt;INDEX(Kalender!$B$81:$B$110,MAX(1,$E26))),AND($F26&gt;0,INDEX(Kalender!JY$81:JY$110,MAX(1,$F26))&gt;INDEX(Kalender!$B$81:$B$110,MAX(1,$F26)))),2,0))</f>
        <v>0</v>
      </c>
      <c r="JZ26" s="5" t="n">
        <f aca="false">IF(Kalender!JZ26&lt;&gt;1,0,IF(AND($B26&gt;0,INDEX(Kalender!JZ$68:JZ$77,MAX(1,$B26))&gt;INDEX(Kalender!$B$68:$B$77,MAX(1,$B26))),1,0)+IF(OR(AND($C26&gt;0,INDEX(Kalender!JZ$81:JZ$110,MAX(1,$C26))&gt;INDEX(Kalender!$B$81:$B$110,MAX(1,$C26))),AND($D26&gt;0,INDEX(Kalender!JZ$81:JZ$110,MAX(1,$D26))&gt;INDEX(Kalender!$B$81:$B$110,MAX(1,$D26))),AND($E26&gt;0,INDEX(Kalender!JZ$81:JZ$110,MAX(1,$E26))&gt;INDEX(Kalender!$B$81:$B$110,MAX(1,$E26))),AND($F26&gt;0,INDEX(Kalender!JZ$81:JZ$110,MAX(1,$F26))&gt;INDEX(Kalender!$B$81:$B$110,MAX(1,$F26)))),2,0))</f>
        <v>0</v>
      </c>
      <c r="KA26" s="5" t="n">
        <f aca="false">IF(Kalender!KA26&lt;&gt;1,0,IF(AND($B26&gt;0,INDEX(Kalender!KA$68:KA$77,MAX(1,$B26))&gt;INDEX(Kalender!$B$68:$B$77,MAX(1,$B26))),1,0)+IF(OR(AND($C26&gt;0,INDEX(Kalender!KA$81:KA$110,MAX(1,$C26))&gt;INDEX(Kalender!$B$81:$B$110,MAX(1,$C26))),AND($D26&gt;0,INDEX(Kalender!KA$81:KA$110,MAX(1,$D26))&gt;INDEX(Kalender!$B$81:$B$110,MAX(1,$D26))),AND($E26&gt;0,INDEX(Kalender!KA$81:KA$110,MAX(1,$E26))&gt;INDEX(Kalender!$B$81:$B$110,MAX(1,$E26))),AND($F26&gt;0,INDEX(Kalender!KA$81:KA$110,MAX(1,$F26))&gt;INDEX(Kalender!$B$81:$B$110,MAX(1,$F26)))),2,0))</f>
        <v>0</v>
      </c>
      <c r="KB26" s="5" t="n">
        <f aca="false">IF(Kalender!KB26&lt;&gt;1,0,IF(AND($B26&gt;0,INDEX(Kalender!KB$68:KB$77,MAX(1,$B26))&gt;INDEX(Kalender!$B$68:$B$77,MAX(1,$B26))),1,0)+IF(OR(AND($C26&gt;0,INDEX(Kalender!KB$81:KB$110,MAX(1,$C26))&gt;INDEX(Kalender!$B$81:$B$110,MAX(1,$C26))),AND($D26&gt;0,INDEX(Kalender!KB$81:KB$110,MAX(1,$D26))&gt;INDEX(Kalender!$B$81:$B$110,MAX(1,$D26))),AND($E26&gt;0,INDEX(Kalender!KB$81:KB$110,MAX(1,$E26))&gt;INDEX(Kalender!$B$81:$B$110,MAX(1,$E26))),AND($F26&gt;0,INDEX(Kalender!KB$81:KB$110,MAX(1,$F26))&gt;INDEX(Kalender!$B$81:$B$110,MAX(1,$F26)))),2,0))</f>
        <v>0</v>
      </c>
      <c r="KC26" s="5" t="n">
        <f aca="false">IF(Kalender!KC26&lt;&gt;1,0,IF(AND($B26&gt;0,INDEX(Kalender!KC$68:KC$77,MAX(1,$B26))&gt;INDEX(Kalender!$B$68:$B$77,MAX(1,$B26))),1,0)+IF(OR(AND($C26&gt;0,INDEX(Kalender!KC$81:KC$110,MAX(1,$C26))&gt;INDEX(Kalender!$B$81:$B$110,MAX(1,$C26))),AND($D26&gt;0,INDEX(Kalender!KC$81:KC$110,MAX(1,$D26))&gt;INDEX(Kalender!$B$81:$B$110,MAX(1,$D26))),AND($E26&gt;0,INDEX(Kalender!KC$81:KC$110,MAX(1,$E26))&gt;INDEX(Kalender!$B$81:$B$110,MAX(1,$E26))),AND($F26&gt;0,INDEX(Kalender!KC$81:KC$110,MAX(1,$F26))&gt;INDEX(Kalender!$B$81:$B$110,MAX(1,$F26)))),2,0))</f>
        <v>0</v>
      </c>
      <c r="KD26" s="5" t="n">
        <f aca="false">IF(Kalender!KD26&lt;&gt;1,0,IF(AND($B26&gt;0,INDEX(Kalender!KD$68:KD$77,MAX(1,$B26))&gt;INDEX(Kalender!$B$68:$B$77,MAX(1,$B26))),1,0)+IF(OR(AND($C26&gt;0,INDEX(Kalender!KD$81:KD$110,MAX(1,$C26))&gt;INDEX(Kalender!$B$81:$B$110,MAX(1,$C26))),AND($D26&gt;0,INDEX(Kalender!KD$81:KD$110,MAX(1,$D26))&gt;INDEX(Kalender!$B$81:$B$110,MAX(1,$D26))),AND($E26&gt;0,INDEX(Kalender!KD$81:KD$110,MAX(1,$E26))&gt;INDEX(Kalender!$B$81:$B$110,MAX(1,$E26))),AND($F26&gt;0,INDEX(Kalender!KD$81:KD$110,MAX(1,$F26))&gt;INDEX(Kalender!$B$81:$B$110,MAX(1,$F26)))),2,0))</f>
        <v>0</v>
      </c>
      <c r="KE26" s="5" t="n">
        <f aca="false">IF(Kalender!KE26&lt;&gt;1,0,IF(AND($B26&gt;0,INDEX(Kalender!KE$68:KE$77,MAX(1,$B26))&gt;INDEX(Kalender!$B$68:$B$77,MAX(1,$B26))),1,0)+IF(OR(AND($C26&gt;0,INDEX(Kalender!KE$81:KE$110,MAX(1,$C26))&gt;INDEX(Kalender!$B$81:$B$110,MAX(1,$C26))),AND($D26&gt;0,INDEX(Kalender!KE$81:KE$110,MAX(1,$D26))&gt;INDEX(Kalender!$B$81:$B$110,MAX(1,$D26))),AND($E26&gt;0,INDEX(Kalender!KE$81:KE$110,MAX(1,$E26))&gt;INDEX(Kalender!$B$81:$B$110,MAX(1,$E26))),AND($F26&gt;0,INDEX(Kalender!KE$81:KE$110,MAX(1,$F26))&gt;INDEX(Kalender!$B$81:$B$110,MAX(1,$F26)))),2,0))</f>
        <v>0</v>
      </c>
      <c r="KF26" s="5" t="n">
        <f aca="false">IF(Kalender!KF26&lt;&gt;1,0,IF(AND($B26&gt;0,INDEX(Kalender!KF$68:KF$77,MAX(1,$B26))&gt;INDEX(Kalender!$B$68:$B$77,MAX(1,$B26))),1,0)+IF(OR(AND($C26&gt;0,INDEX(Kalender!KF$81:KF$110,MAX(1,$C26))&gt;INDEX(Kalender!$B$81:$B$110,MAX(1,$C26))),AND($D26&gt;0,INDEX(Kalender!KF$81:KF$110,MAX(1,$D26))&gt;INDEX(Kalender!$B$81:$B$110,MAX(1,$D26))),AND($E26&gt;0,INDEX(Kalender!KF$81:KF$110,MAX(1,$E26))&gt;INDEX(Kalender!$B$81:$B$110,MAX(1,$E26))),AND($F26&gt;0,INDEX(Kalender!KF$81:KF$110,MAX(1,$F26))&gt;INDEX(Kalender!$B$81:$B$110,MAX(1,$F26)))),2,0))</f>
        <v>0</v>
      </c>
      <c r="KG26" s="5" t="n">
        <f aca="false">IF(Kalender!KG26&lt;&gt;1,0,IF(AND($B26&gt;0,INDEX(Kalender!KG$68:KG$77,MAX(1,$B26))&gt;INDEX(Kalender!$B$68:$B$77,MAX(1,$B26))),1,0)+IF(OR(AND($C26&gt;0,INDEX(Kalender!KG$81:KG$110,MAX(1,$C26))&gt;INDEX(Kalender!$B$81:$B$110,MAX(1,$C26))),AND($D26&gt;0,INDEX(Kalender!KG$81:KG$110,MAX(1,$D26))&gt;INDEX(Kalender!$B$81:$B$110,MAX(1,$D26))),AND($E26&gt;0,INDEX(Kalender!KG$81:KG$110,MAX(1,$E26))&gt;INDEX(Kalender!$B$81:$B$110,MAX(1,$E26))),AND($F26&gt;0,INDEX(Kalender!KG$81:KG$110,MAX(1,$F26))&gt;INDEX(Kalender!$B$81:$B$110,MAX(1,$F26)))),2,0))</f>
        <v>0</v>
      </c>
      <c r="KH26" s="5" t="n">
        <f aca="false">IF(Kalender!KH26&lt;&gt;1,0,IF(AND($B26&gt;0,INDEX(Kalender!KH$68:KH$77,MAX(1,$B26))&gt;INDEX(Kalender!$B$68:$B$77,MAX(1,$B26))),1,0)+IF(OR(AND($C26&gt;0,INDEX(Kalender!KH$81:KH$110,MAX(1,$C26))&gt;INDEX(Kalender!$B$81:$B$110,MAX(1,$C26))),AND($D26&gt;0,INDEX(Kalender!KH$81:KH$110,MAX(1,$D26))&gt;INDEX(Kalender!$B$81:$B$110,MAX(1,$D26))),AND($E26&gt;0,INDEX(Kalender!KH$81:KH$110,MAX(1,$E26))&gt;INDEX(Kalender!$B$81:$B$110,MAX(1,$E26))),AND($F26&gt;0,INDEX(Kalender!KH$81:KH$110,MAX(1,$F26))&gt;INDEX(Kalender!$B$81:$B$110,MAX(1,$F26)))),2,0))</f>
        <v>0</v>
      </c>
      <c r="KI26" s="5" t="n">
        <f aca="false">IF(Kalender!KI26&lt;&gt;1,0,IF(AND($B26&gt;0,INDEX(Kalender!KI$68:KI$77,MAX(1,$B26))&gt;INDEX(Kalender!$B$68:$B$77,MAX(1,$B26))),1,0)+IF(OR(AND($C26&gt;0,INDEX(Kalender!KI$81:KI$110,MAX(1,$C26))&gt;INDEX(Kalender!$B$81:$B$110,MAX(1,$C26))),AND($D26&gt;0,INDEX(Kalender!KI$81:KI$110,MAX(1,$D26))&gt;INDEX(Kalender!$B$81:$B$110,MAX(1,$D26))),AND($E26&gt;0,INDEX(Kalender!KI$81:KI$110,MAX(1,$E26))&gt;INDEX(Kalender!$B$81:$B$110,MAX(1,$E26))),AND($F26&gt;0,INDEX(Kalender!KI$81:KI$110,MAX(1,$F26))&gt;INDEX(Kalender!$B$81:$B$110,MAX(1,$F26)))),2,0))</f>
        <v>0</v>
      </c>
      <c r="KJ26" s="5" t="n">
        <f aca="false">IF(Kalender!KJ26&lt;&gt;1,0,IF(AND($B26&gt;0,INDEX(Kalender!KJ$68:KJ$77,MAX(1,$B26))&gt;INDEX(Kalender!$B$68:$B$77,MAX(1,$B26))),1,0)+IF(OR(AND($C26&gt;0,INDEX(Kalender!KJ$81:KJ$110,MAX(1,$C26))&gt;INDEX(Kalender!$B$81:$B$110,MAX(1,$C26))),AND($D26&gt;0,INDEX(Kalender!KJ$81:KJ$110,MAX(1,$D26))&gt;INDEX(Kalender!$B$81:$B$110,MAX(1,$D26))),AND($E26&gt;0,INDEX(Kalender!KJ$81:KJ$110,MAX(1,$E26))&gt;INDEX(Kalender!$B$81:$B$110,MAX(1,$E26))),AND($F26&gt;0,INDEX(Kalender!KJ$81:KJ$110,MAX(1,$F26))&gt;INDEX(Kalender!$B$81:$B$110,MAX(1,$F26)))),2,0))</f>
        <v>0</v>
      </c>
      <c r="KK26" s="5" t="n">
        <f aca="false">IF(Kalender!KK26&lt;&gt;1,0,IF(AND($B26&gt;0,INDEX(Kalender!KK$68:KK$77,MAX(1,$B26))&gt;INDEX(Kalender!$B$68:$B$77,MAX(1,$B26))),1,0)+IF(OR(AND($C26&gt;0,INDEX(Kalender!KK$81:KK$110,MAX(1,$C26))&gt;INDEX(Kalender!$B$81:$B$110,MAX(1,$C26))),AND($D26&gt;0,INDEX(Kalender!KK$81:KK$110,MAX(1,$D26))&gt;INDEX(Kalender!$B$81:$B$110,MAX(1,$D26))),AND($E26&gt;0,INDEX(Kalender!KK$81:KK$110,MAX(1,$E26))&gt;INDEX(Kalender!$B$81:$B$110,MAX(1,$E26))),AND($F26&gt;0,INDEX(Kalender!KK$81:KK$110,MAX(1,$F26))&gt;INDEX(Kalender!$B$81:$B$110,MAX(1,$F26)))),2,0))</f>
        <v>0</v>
      </c>
      <c r="KL26" s="5" t="n">
        <f aca="false">IF(Kalender!KL26&lt;&gt;1,0,IF(AND($B26&gt;0,INDEX(Kalender!KL$68:KL$77,MAX(1,$B26))&gt;INDEX(Kalender!$B$68:$B$77,MAX(1,$B26))),1,0)+IF(OR(AND($C26&gt;0,INDEX(Kalender!KL$81:KL$110,MAX(1,$C26))&gt;INDEX(Kalender!$B$81:$B$110,MAX(1,$C26))),AND($D26&gt;0,INDEX(Kalender!KL$81:KL$110,MAX(1,$D26))&gt;INDEX(Kalender!$B$81:$B$110,MAX(1,$D26))),AND($E26&gt;0,INDEX(Kalender!KL$81:KL$110,MAX(1,$E26))&gt;INDEX(Kalender!$B$81:$B$110,MAX(1,$E26))),AND($F26&gt;0,INDEX(Kalender!KL$81:KL$110,MAX(1,$F26))&gt;INDEX(Kalender!$B$81:$B$110,MAX(1,$F26)))),2,0))</f>
        <v>0</v>
      </c>
      <c r="KM26" s="5" t="n">
        <f aca="false">IF(Kalender!KM26&lt;&gt;1,0,IF(AND($B26&gt;0,INDEX(Kalender!KM$68:KM$77,MAX(1,$B26))&gt;INDEX(Kalender!$B$68:$B$77,MAX(1,$B26))),1,0)+IF(OR(AND($C26&gt;0,INDEX(Kalender!KM$81:KM$110,MAX(1,$C26))&gt;INDEX(Kalender!$B$81:$B$110,MAX(1,$C26))),AND($D26&gt;0,INDEX(Kalender!KM$81:KM$110,MAX(1,$D26))&gt;INDEX(Kalender!$B$81:$B$110,MAX(1,$D26))),AND($E26&gt;0,INDEX(Kalender!KM$81:KM$110,MAX(1,$E26))&gt;INDEX(Kalender!$B$81:$B$110,MAX(1,$E26))),AND($F26&gt;0,INDEX(Kalender!KM$81:KM$110,MAX(1,$F26))&gt;INDEX(Kalender!$B$81:$B$110,MAX(1,$F26)))),2,0))</f>
        <v>0</v>
      </c>
      <c r="KN26" s="5" t="n">
        <f aca="false">IF(Kalender!KN26&lt;&gt;1,0,IF(AND($B26&gt;0,INDEX(Kalender!KN$68:KN$77,MAX(1,$B26))&gt;INDEX(Kalender!$B$68:$B$77,MAX(1,$B26))),1,0)+IF(OR(AND($C26&gt;0,INDEX(Kalender!KN$81:KN$110,MAX(1,$C26))&gt;INDEX(Kalender!$B$81:$B$110,MAX(1,$C26))),AND($D26&gt;0,INDEX(Kalender!KN$81:KN$110,MAX(1,$D26))&gt;INDEX(Kalender!$B$81:$B$110,MAX(1,$D26))),AND($E26&gt;0,INDEX(Kalender!KN$81:KN$110,MAX(1,$E26))&gt;INDEX(Kalender!$B$81:$B$110,MAX(1,$E26))),AND($F26&gt;0,INDEX(Kalender!KN$81:KN$110,MAX(1,$F26))&gt;INDEX(Kalender!$B$81:$B$110,MAX(1,$F26)))),2,0))</f>
        <v>0</v>
      </c>
      <c r="KO26" s="5" t="n">
        <f aca="false">IF(Kalender!KO26&lt;&gt;1,0,IF(AND($B26&gt;0,INDEX(Kalender!KO$68:KO$77,MAX(1,$B26))&gt;INDEX(Kalender!$B$68:$B$77,MAX(1,$B26))),1,0)+IF(OR(AND($C26&gt;0,INDEX(Kalender!KO$81:KO$110,MAX(1,$C26))&gt;INDEX(Kalender!$B$81:$B$110,MAX(1,$C26))),AND($D26&gt;0,INDEX(Kalender!KO$81:KO$110,MAX(1,$D26))&gt;INDEX(Kalender!$B$81:$B$110,MAX(1,$D26))),AND($E26&gt;0,INDEX(Kalender!KO$81:KO$110,MAX(1,$E26))&gt;INDEX(Kalender!$B$81:$B$110,MAX(1,$E26))),AND($F26&gt;0,INDEX(Kalender!KO$81:KO$110,MAX(1,$F26))&gt;INDEX(Kalender!$B$81:$B$110,MAX(1,$F26)))),2,0))</f>
        <v>0</v>
      </c>
      <c r="KP26" s="5" t="n">
        <f aca="false">IF(Kalender!KP26&lt;&gt;1,0,IF(AND($B26&gt;0,INDEX(Kalender!KP$68:KP$77,MAX(1,$B26))&gt;INDEX(Kalender!$B$68:$B$77,MAX(1,$B26))),1,0)+IF(OR(AND($C26&gt;0,INDEX(Kalender!KP$81:KP$110,MAX(1,$C26))&gt;INDEX(Kalender!$B$81:$B$110,MAX(1,$C26))),AND($D26&gt;0,INDEX(Kalender!KP$81:KP$110,MAX(1,$D26))&gt;INDEX(Kalender!$B$81:$B$110,MAX(1,$D26))),AND($E26&gt;0,INDEX(Kalender!KP$81:KP$110,MAX(1,$E26))&gt;INDEX(Kalender!$B$81:$B$110,MAX(1,$E26))),AND($F26&gt;0,INDEX(Kalender!KP$81:KP$110,MAX(1,$F26))&gt;INDEX(Kalender!$B$81:$B$110,MAX(1,$F26)))),2,0))</f>
        <v>0</v>
      </c>
      <c r="KQ26" s="5" t="n">
        <f aca="false">IF(Kalender!KQ26&lt;&gt;1,0,IF(AND($B26&gt;0,INDEX(Kalender!KQ$68:KQ$77,MAX(1,$B26))&gt;INDEX(Kalender!$B$68:$B$77,MAX(1,$B26))),1,0)+IF(OR(AND($C26&gt;0,INDEX(Kalender!KQ$81:KQ$110,MAX(1,$C26))&gt;INDEX(Kalender!$B$81:$B$110,MAX(1,$C26))),AND($D26&gt;0,INDEX(Kalender!KQ$81:KQ$110,MAX(1,$D26))&gt;INDEX(Kalender!$B$81:$B$110,MAX(1,$D26))),AND($E26&gt;0,INDEX(Kalender!KQ$81:KQ$110,MAX(1,$E26))&gt;INDEX(Kalender!$B$81:$B$110,MAX(1,$E26))),AND($F26&gt;0,INDEX(Kalender!KQ$81:KQ$110,MAX(1,$F26))&gt;INDEX(Kalender!$B$81:$B$110,MAX(1,$F26)))),2,0))</f>
        <v>0</v>
      </c>
      <c r="KR26" s="5" t="n">
        <f aca="false">IF(Kalender!KR26&lt;&gt;1,0,IF(AND($B26&gt;0,INDEX(Kalender!KR$68:KR$77,MAX(1,$B26))&gt;INDEX(Kalender!$B$68:$B$77,MAX(1,$B26))),1,0)+IF(OR(AND($C26&gt;0,INDEX(Kalender!KR$81:KR$110,MAX(1,$C26))&gt;INDEX(Kalender!$B$81:$B$110,MAX(1,$C26))),AND($D26&gt;0,INDEX(Kalender!KR$81:KR$110,MAX(1,$D26))&gt;INDEX(Kalender!$B$81:$B$110,MAX(1,$D26))),AND($E26&gt;0,INDEX(Kalender!KR$81:KR$110,MAX(1,$E26))&gt;INDEX(Kalender!$B$81:$B$110,MAX(1,$E26))),AND($F26&gt;0,INDEX(Kalender!KR$81:KR$110,MAX(1,$F26))&gt;INDEX(Kalender!$B$81:$B$110,MAX(1,$F26)))),2,0))</f>
        <v>0</v>
      </c>
      <c r="KS26" s="5" t="n">
        <f aca="false">IF(Kalender!KS26&lt;&gt;1,0,IF(AND($B26&gt;0,INDEX(Kalender!KS$68:KS$77,MAX(1,$B26))&gt;INDEX(Kalender!$B$68:$B$77,MAX(1,$B26))),1,0)+IF(OR(AND($C26&gt;0,INDEX(Kalender!KS$81:KS$110,MAX(1,$C26))&gt;INDEX(Kalender!$B$81:$B$110,MAX(1,$C26))),AND($D26&gt;0,INDEX(Kalender!KS$81:KS$110,MAX(1,$D26))&gt;INDEX(Kalender!$B$81:$B$110,MAX(1,$D26))),AND($E26&gt;0,INDEX(Kalender!KS$81:KS$110,MAX(1,$E26))&gt;INDEX(Kalender!$B$81:$B$110,MAX(1,$E26))),AND($F26&gt;0,INDEX(Kalender!KS$81:KS$110,MAX(1,$F26))&gt;INDEX(Kalender!$B$81:$B$110,MAX(1,$F26)))),2,0))</f>
        <v>0</v>
      </c>
      <c r="KT26" s="5" t="n">
        <f aca="false">IF(Kalender!KT26&lt;&gt;1,0,IF(AND($B26&gt;0,INDEX(Kalender!KT$68:KT$77,MAX(1,$B26))&gt;INDEX(Kalender!$B$68:$B$77,MAX(1,$B26))),1,0)+IF(OR(AND($C26&gt;0,INDEX(Kalender!KT$81:KT$110,MAX(1,$C26))&gt;INDEX(Kalender!$B$81:$B$110,MAX(1,$C26))),AND($D26&gt;0,INDEX(Kalender!KT$81:KT$110,MAX(1,$D26))&gt;INDEX(Kalender!$B$81:$B$110,MAX(1,$D26))),AND($E26&gt;0,INDEX(Kalender!KT$81:KT$110,MAX(1,$E26))&gt;INDEX(Kalender!$B$81:$B$110,MAX(1,$E26))),AND($F26&gt;0,INDEX(Kalender!KT$81:KT$110,MAX(1,$F26))&gt;INDEX(Kalender!$B$81:$B$110,MAX(1,$F26)))),2,0))</f>
        <v>0</v>
      </c>
      <c r="KU26" s="5" t="n">
        <f aca="false">IF(Kalender!KU26&lt;&gt;1,0,IF(AND($B26&gt;0,INDEX(Kalender!KU$68:KU$77,MAX(1,$B26))&gt;INDEX(Kalender!$B$68:$B$77,MAX(1,$B26))),1,0)+IF(OR(AND($C26&gt;0,INDEX(Kalender!KU$81:KU$110,MAX(1,$C26))&gt;INDEX(Kalender!$B$81:$B$110,MAX(1,$C26))),AND($D26&gt;0,INDEX(Kalender!KU$81:KU$110,MAX(1,$D26))&gt;INDEX(Kalender!$B$81:$B$110,MAX(1,$D26))),AND($E26&gt;0,INDEX(Kalender!KU$81:KU$110,MAX(1,$E26))&gt;INDEX(Kalender!$B$81:$B$110,MAX(1,$E26))),AND($F26&gt;0,INDEX(Kalender!KU$81:KU$110,MAX(1,$F26))&gt;INDEX(Kalender!$B$81:$B$110,MAX(1,$F26)))),2,0))</f>
        <v>0</v>
      </c>
      <c r="KV26" s="5" t="n">
        <f aca="false">IF(Kalender!KV26&lt;&gt;1,0,IF(AND($B26&gt;0,INDEX(Kalender!KV$68:KV$77,MAX(1,$B26))&gt;INDEX(Kalender!$B$68:$B$77,MAX(1,$B26))),1,0)+IF(OR(AND($C26&gt;0,INDEX(Kalender!KV$81:KV$110,MAX(1,$C26))&gt;INDEX(Kalender!$B$81:$B$110,MAX(1,$C26))),AND($D26&gt;0,INDEX(Kalender!KV$81:KV$110,MAX(1,$D26))&gt;INDEX(Kalender!$B$81:$B$110,MAX(1,$D26))),AND($E26&gt;0,INDEX(Kalender!KV$81:KV$110,MAX(1,$E26))&gt;INDEX(Kalender!$B$81:$B$110,MAX(1,$E26))),AND($F26&gt;0,INDEX(Kalender!KV$81:KV$110,MAX(1,$F26))&gt;INDEX(Kalender!$B$81:$B$110,MAX(1,$F26)))),2,0))</f>
        <v>0</v>
      </c>
      <c r="KW26" s="5" t="n">
        <f aca="false">IF(Kalender!KW26&lt;&gt;1,0,IF(AND($B26&gt;0,INDEX(Kalender!KW$68:KW$77,MAX(1,$B26))&gt;INDEX(Kalender!$B$68:$B$77,MAX(1,$B26))),1,0)+IF(OR(AND($C26&gt;0,INDEX(Kalender!KW$81:KW$110,MAX(1,$C26))&gt;INDEX(Kalender!$B$81:$B$110,MAX(1,$C26))),AND($D26&gt;0,INDEX(Kalender!KW$81:KW$110,MAX(1,$D26))&gt;INDEX(Kalender!$B$81:$B$110,MAX(1,$D26))),AND($E26&gt;0,INDEX(Kalender!KW$81:KW$110,MAX(1,$E26))&gt;INDEX(Kalender!$B$81:$B$110,MAX(1,$E26))),AND($F26&gt;0,INDEX(Kalender!KW$81:KW$110,MAX(1,$F26))&gt;INDEX(Kalender!$B$81:$B$110,MAX(1,$F26)))),2,0))</f>
        <v>0</v>
      </c>
      <c r="KX26" s="5" t="n">
        <f aca="false">IF(Kalender!KX26&lt;&gt;1,0,IF(AND($B26&gt;0,INDEX(Kalender!KX$68:KX$77,MAX(1,$B26))&gt;INDEX(Kalender!$B$68:$B$77,MAX(1,$B26))),1,0)+IF(OR(AND($C26&gt;0,INDEX(Kalender!KX$81:KX$110,MAX(1,$C26))&gt;INDEX(Kalender!$B$81:$B$110,MAX(1,$C26))),AND($D26&gt;0,INDEX(Kalender!KX$81:KX$110,MAX(1,$D26))&gt;INDEX(Kalender!$B$81:$B$110,MAX(1,$D26))),AND($E26&gt;0,INDEX(Kalender!KX$81:KX$110,MAX(1,$E26))&gt;INDEX(Kalender!$B$81:$B$110,MAX(1,$E26))),AND($F26&gt;0,INDEX(Kalender!KX$81:KX$110,MAX(1,$F26))&gt;INDEX(Kalender!$B$81:$B$110,MAX(1,$F26)))),2,0))</f>
        <v>0</v>
      </c>
      <c r="KY26" s="5" t="n">
        <f aca="false">IF(Kalender!KY26&lt;&gt;1,0,IF(AND($B26&gt;0,INDEX(Kalender!KY$68:KY$77,MAX(1,$B26))&gt;INDEX(Kalender!$B$68:$B$77,MAX(1,$B26))),1,0)+IF(OR(AND($C26&gt;0,INDEX(Kalender!KY$81:KY$110,MAX(1,$C26))&gt;INDEX(Kalender!$B$81:$B$110,MAX(1,$C26))),AND($D26&gt;0,INDEX(Kalender!KY$81:KY$110,MAX(1,$D26))&gt;INDEX(Kalender!$B$81:$B$110,MAX(1,$D26))),AND($E26&gt;0,INDEX(Kalender!KY$81:KY$110,MAX(1,$E26))&gt;INDEX(Kalender!$B$81:$B$110,MAX(1,$E26))),AND($F26&gt;0,INDEX(Kalender!KY$81:KY$110,MAX(1,$F26))&gt;INDEX(Kalender!$B$81:$B$110,MAX(1,$F26)))),2,0))</f>
        <v>0</v>
      </c>
      <c r="KZ26" s="5" t="n">
        <f aca="false">IF(Kalender!KZ26&lt;&gt;1,0,IF(AND($B26&gt;0,INDEX(Kalender!KZ$68:KZ$77,MAX(1,$B26))&gt;INDEX(Kalender!$B$68:$B$77,MAX(1,$B26))),1,0)+IF(OR(AND($C26&gt;0,INDEX(Kalender!KZ$81:KZ$110,MAX(1,$C26))&gt;INDEX(Kalender!$B$81:$B$110,MAX(1,$C26))),AND($D26&gt;0,INDEX(Kalender!KZ$81:KZ$110,MAX(1,$D26))&gt;INDEX(Kalender!$B$81:$B$110,MAX(1,$D26))),AND($E26&gt;0,INDEX(Kalender!KZ$81:KZ$110,MAX(1,$E26))&gt;INDEX(Kalender!$B$81:$B$110,MAX(1,$E26))),AND($F26&gt;0,INDEX(Kalender!KZ$81:KZ$110,MAX(1,$F26))&gt;INDEX(Kalender!$B$81:$B$110,MAX(1,$F26)))),2,0))</f>
        <v>0</v>
      </c>
      <c r="LA26" s="5" t="n">
        <f aca="false">IF(Kalender!LA26&lt;&gt;1,0,IF(AND($B26&gt;0,INDEX(Kalender!LA$68:LA$77,MAX(1,$B26))&gt;INDEX(Kalender!$B$68:$B$77,MAX(1,$B26))),1,0)+IF(OR(AND($C26&gt;0,INDEX(Kalender!LA$81:LA$110,MAX(1,$C26))&gt;INDEX(Kalender!$B$81:$B$110,MAX(1,$C26))),AND($D26&gt;0,INDEX(Kalender!LA$81:LA$110,MAX(1,$D26))&gt;INDEX(Kalender!$B$81:$B$110,MAX(1,$D26))),AND($E26&gt;0,INDEX(Kalender!LA$81:LA$110,MAX(1,$E26))&gt;INDEX(Kalender!$B$81:$B$110,MAX(1,$E26))),AND($F26&gt;0,INDEX(Kalender!LA$81:LA$110,MAX(1,$F26))&gt;INDEX(Kalender!$B$81:$B$110,MAX(1,$F26)))),2,0))</f>
        <v>0</v>
      </c>
      <c r="LB26" s="5" t="n">
        <f aca="false">IF(Kalender!LB26&lt;&gt;1,0,IF(AND($B26&gt;0,INDEX(Kalender!LB$68:LB$77,MAX(1,$B26))&gt;INDEX(Kalender!$B$68:$B$77,MAX(1,$B26))),1,0)+IF(OR(AND($C26&gt;0,INDEX(Kalender!LB$81:LB$110,MAX(1,$C26))&gt;INDEX(Kalender!$B$81:$B$110,MAX(1,$C26))),AND($D26&gt;0,INDEX(Kalender!LB$81:LB$110,MAX(1,$D26))&gt;INDEX(Kalender!$B$81:$B$110,MAX(1,$D26))),AND($E26&gt;0,INDEX(Kalender!LB$81:LB$110,MAX(1,$E26))&gt;INDEX(Kalender!$B$81:$B$110,MAX(1,$E26))),AND($F26&gt;0,INDEX(Kalender!LB$81:LB$110,MAX(1,$F26))&gt;INDEX(Kalender!$B$81:$B$110,MAX(1,$F26)))),2,0))</f>
        <v>0</v>
      </c>
      <c r="LC26" s="5" t="n">
        <f aca="false">IF(Kalender!LC26&lt;&gt;1,0,IF(AND($B26&gt;0,INDEX(Kalender!LC$68:LC$77,MAX(1,$B26))&gt;INDEX(Kalender!$B$68:$B$77,MAX(1,$B26))),1,0)+IF(OR(AND($C26&gt;0,INDEX(Kalender!LC$81:LC$110,MAX(1,$C26))&gt;INDEX(Kalender!$B$81:$B$110,MAX(1,$C26))),AND($D26&gt;0,INDEX(Kalender!LC$81:LC$110,MAX(1,$D26))&gt;INDEX(Kalender!$B$81:$B$110,MAX(1,$D26))),AND($E26&gt;0,INDEX(Kalender!LC$81:LC$110,MAX(1,$E26))&gt;INDEX(Kalender!$B$81:$B$110,MAX(1,$E26))),AND($F26&gt;0,INDEX(Kalender!LC$81:LC$110,MAX(1,$F26))&gt;INDEX(Kalender!$B$81:$B$110,MAX(1,$F26)))),2,0))</f>
        <v>0</v>
      </c>
      <c r="LD26" s="5" t="n">
        <f aca="false">IF(Kalender!LD26&lt;&gt;1,0,IF(AND($B26&gt;0,INDEX(Kalender!LD$68:LD$77,MAX(1,$B26))&gt;INDEX(Kalender!$B$68:$B$77,MAX(1,$B26))),1,0)+IF(OR(AND($C26&gt;0,INDEX(Kalender!LD$81:LD$110,MAX(1,$C26))&gt;INDEX(Kalender!$B$81:$B$110,MAX(1,$C26))),AND($D26&gt;0,INDEX(Kalender!LD$81:LD$110,MAX(1,$D26))&gt;INDEX(Kalender!$B$81:$B$110,MAX(1,$D26))),AND($E26&gt;0,INDEX(Kalender!LD$81:LD$110,MAX(1,$E26))&gt;INDEX(Kalender!$B$81:$B$110,MAX(1,$E26))),AND($F26&gt;0,INDEX(Kalender!LD$81:LD$110,MAX(1,$F26))&gt;INDEX(Kalender!$B$81:$B$110,MAX(1,$F26)))),2,0))</f>
        <v>0</v>
      </c>
      <c r="LE26" s="5" t="n">
        <f aca="false">IF(Kalender!LE26&lt;&gt;1,0,IF(AND($B26&gt;0,INDEX(Kalender!LE$68:LE$77,MAX(1,$B26))&gt;INDEX(Kalender!$B$68:$B$77,MAX(1,$B26))),1,0)+IF(OR(AND($C26&gt;0,INDEX(Kalender!LE$81:LE$110,MAX(1,$C26))&gt;INDEX(Kalender!$B$81:$B$110,MAX(1,$C26))),AND($D26&gt;0,INDEX(Kalender!LE$81:LE$110,MAX(1,$D26))&gt;INDEX(Kalender!$B$81:$B$110,MAX(1,$D26))),AND($E26&gt;0,INDEX(Kalender!LE$81:LE$110,MAX(1,$E26))&gt;INDEX(Kalender!$B$81:$B$110,MAX(1,$E26))),AND($F26&gt;0,INDEX(Kalender!LE$81:LE$110,MAX(1,$F26))&gt;INDEX(Kalender!$B$81:$B$110,MAX(1,$F26)))),2,0))</f>
        <v>0</v>
      </c>
      <c r="LF26" s="5" t="n">
        <f aca="false">IF(Kalender!LF26&lt;&gt;1,0,IF(AND($B26&gt;0,INDEX(Kalender!LF$68:LF$77,MAX(1,$B26))&gt;INDEX(Kalender!$B$68:$B$77,MAX(1,$B26))),1,0)+IF(OR(AND($C26&gt;0,INDEX(Kalender!LF$81:LF$110,MAX(1,$C26))&gt;INDEX(Kalender!$B$81:$B$110,MAX(1,$C26))),AND($D26&gt;0,INDEX(Kalender!LF$81:LF$110,MAX(1,$D26))&gt;INDEX(Kalender!$B$81:$B$110,MAX(1,$D26))),AND($E26&gt;0,INDEX(Kalender!LF$81:LF$110,MAX(1,$E26))&gt;INDEX(Kalender!$B$81:$B$110,MAX(1,$E26))),AND($F26&gt;0,INDEX(Kalender!LF$81:LF$110,MAX(1,$F26))&gt;INDEX(Kalender!$B$81:$B$110,MAX(1,$F26)))),2,0))</f>
        <v>0</v>
      </c>
      <c r="LG26" s="5" t="n">
        <f aca="false">IF(Kalender!LG26&lt;&gt;1,0,IF(AND($B26&gt;0,INDEX(Kalender!LG$68:LG$77,MAX(1,$B26))&gt;INDEX(Kalender!$B$68:$B$77,MAX(1,$B26))),1,0)+IF(OR(AND($C26&gt;0,INDEX(Kalender!LG$81:LG$110,MAX(1,$C26))&gt;INDEX(Kalender!$B$81:$B$110,MAX(1,$C26))),AND($D26&gt;0,INDEX(Kalender!LG$81:LG$110,MAX(1,$D26))&gt;INDEX(Kalender!$B$81:$B$110,MAX(1,$D26))),AND($E26&gt;0,INDEX(Kalender!LG$81:LG$110,MAX(1,$E26))&gt;INDEX(Kalender!$B$81:$B$110,MAX(1,$E26))),AND($F26&gt;0,INDEX(Kalender!LG$81:LG$110,MAX(1,$F26))&gt;INDEX(Kalender!$B$81:$B$110,MAX(1,$F26)))),2,0))</f>
        <v>0</v>
      </c>
      <c r="LH26" s="5" t="n">
        <f aca="false">IF(Kalender!LH26&lt;&gt;1,0,IF(AND($B26&gt;0,INDEX(Kalender!LH$68:LH$77,MAX(1,$B26))&gt;INDEX(Kalender!$B$68:$B$77,MAX(1,$B26))),1,0)+IF(OR(AND($C26&gt;0,INDEX(Kalender!LH$81:LH$110,MAX(1,$C26))&gt;INDEX(Kalender!$B$81:$B$110,MAX(1,$C26))),AND($D26&gt;0,INDEX(Kalender!LH$81:LH$110,MAX(1,$D26))&gt;INDEX(Kalender!$B$81:$B$110,MAX(1,$D26))),AND($E26&gt;0,INDEX(Kalender!LH$81:LH$110,MAX(1,$E26))&gt;INDEX(Kalender!$B$81:$B$110,MAX(1,$E26))),AND($F26&gt;0,INDEX(Kalender!LH$81:LH$110,MAX(1,$F26))&gt;INDEX(Kalender!$B$81:$B$110,MAX(1,$F26)))),2,0))</f>
        <v>0</v>
      </c>
      <c r="LI26" s="5" t="n">
        <f aca="false">IF(Kalender!LI26&lt;&gt;1,0,IF(AND($B26&gt;0,INDEX(Kalender!LI$68:LI$77,MAX(1,$B26))&gt;INDEX(Kalender!$B$68:$B$77,MAX(1,$B26))),1,0)+IF(OR(AND($C26&gt;0,INDEX(Kalender!LI$81:LI$110,MAX(1,$C26))&gt;INDEX(Kalender!$B$81:$B$110,MAX(1,$C26))),AND($D26&gt;0,INDEX(Kalender!LI$81:LI$110,MAX(1,$D26))&gt;INDEX(Kalender!$B$81:$B$110,MAX(1,$D26))),AND($E26&gt;0,INDEX(Kalender!LI$81:LI$110,MAX(1,$E26))&gt;INDEX(Kalender!$B$81:$B$110,MAX(1,$E26))),AND($F26&gt;0,INDEX(Kalender!LI$81:LI$110,MAX(1,$F26))&gt;INDEX(Kalender!$B$81:$B$110,MAX(1,$F26)))),2,0))</f>
        <v>0</v>
      </c>
      <c r="LJ26" s="5" t="n">
        <f aca="false">IF(Kalender!LJ26&lt;&gt;1,0,IF(AND($B26&gt;0,INDEX(Kalender!LJ$68:LJ$77,MAX(1,$B26))&gt;INDEX(Kalender!$B$68:$B$77,MAX(1,$B26))),1,0)+IF(OR(AND($C26&gt;0,INDEX(Kalender!LJ$81:LJ$110,MAX(1,$C26))&gt;INDEX(Kalender!$B$81:$B$110,MAX(1,$C26))),AND($D26&gt;0,INDEX(Kalender!LJ$81:LJ$110,MAX(1,$D26))&gt;INDEX(Kalender!$B$81:$B$110,MAX(1,$D26))),AND($E26&gt;0,INDEX(Kalender!LJ$81:LJ$110,MAX(1,$E26))&gt;INDEX(Kalender!$B$81:$B$110,MAX(1,$E26))),AND($F26&gt;0,INDEX(Kalender!LJ$81:LJ$110,MAX(1,$F26))&gt;INDEX(Kalender!$B$81:$B$110,MAX(1,$F26)))),2,0))</f>
        <v>0</v>
      </c>
      <c r="LK26" s="5" t="n">
        <f aca="false">IF(Kalender!LK26&lt;&gt;1,0,IF(AND($B26&gt;0,INDEX(Kalender!LK$68:LK$77,MAX(1,$B26))&gt;INDEX(Kalender!$B$68:$B$77,MAX(1,$B26))),1,0)+IF(OR(AND($C26&gt;0,INDEX(Kalender!LK$81:LK$110,MAX(1,$C26))&gt;INDEX(Kalender!$B$81:$B$110,MAX(1,$C26))),AND($D26&gt;0,INDEX(Kalender!LK$81:LK$110,MAX(1,$D26))&gt;INDEX(Kalender!$B$81:$B$110,MAX(1,$D26))),AND($E26&gt;0,INDEX(Kalender!LK$81:LK$110,MAX(1,$E26))&gt;INDEX(Kalender!$B$81:$B$110,MAX(1,$E26))),AND($F26&gt;0,INDEX(Kalender!LK$81:LK$110,MAX(1,$F26))&gt;INDEX(Kalender!$B$81:$B$110,MAX(1,$F26)))),2,0))</f>
        <v>0</v>
      </c>
      <c r="LL26" s="5" t="n">
        <f aca="false">IF(Kalender!LL26&lt;&gt;1,0,IF(AND($B26&gt;0,INDEX(Kalender!LL$68:LL$77,MAX(1,$B26))&gt;INDEX(Kalender!$B$68:$B$77,MAX(1,$B26))),1,0)+IF(OR(AND($C26&gt;0,INDEX(Kalender!LL$81:LL$110,MAX(1,$C26))&gt;INDEX(Kalender!$B$81:$B$110,MAX(1,$C26))),AND($D26&gt;0,INDEX(Kalender!LL$81:LL$110,MAX(1,$D26))&gt;INDEX(Kalender!$B$81:$B$110,MAX(1,$D26))),AND($E26&gt;0,INDEX(Kalender!LL$81:LL$110,MAX(1,$E26))&gt;INDEX(Kalender!$B$81:$B$110,MAX(1,$E26))),AND($F26&gt;0,INDEX(Kalender!LL$81:LL$110,MAX(1,$F26))&gt;INDEX(Kalender!$B$81:$B$110,MAX(1,$F26)))),2,0))</f>
        <v>0</v>
      </c>
      <c r="LM26" s="5" t="n">
        <f aca="false">IF(Kalender!LM26&lt;&gt;1,0,IF(AND($B26&gt;0,INDEX(Kalender!LM$68:LM$77,MAX(1,$B26))&gt;INDEX(Kalender!$B$68:$B$77,MAX(1,$B26))),1,0)+IF(OR(AND($C26&gt;0,INDEX(Kalender!LM$81:LM$110,MAX(1,$C26))&gt;INDEX(Kalender!$B$81:$B$110,MAX(1,$C26))),AND($D26&gt;0,INDEX(Kalender!LM$81:LM$110,MAX(1,$D26))&gt;INDEX(Kalender!$B$81:$B$110,MAX(1,$D26))),AND($E26&gt;0,INDEX(Kalender!LM$81:LM$110,MAX(1,$E26))&gt;INDEX(Kalender!$B$81:$B$110,MAX(1,$E26))),AND($F26&gt;0,INDEX(Kalender!LM$81:LM$110,MAX(1,$F26))&gt;INDEX(Kalender!$B$81:$B$110,MAX(1,$F26)))),2,0))</f>
        <v>0</v>
      </c>
      <c r="LN26" s="5" t="n">
        <f aca="false">IF(Kalender!LN26&lt;&gt;1,0,IF(AND($B26&gt;0,INDEX(Kalender!LN$68:LN$77,MAX(1,$B26))&gt;INDEX(Kalender!$B$68:$B$77,MAX(1,$B26))),1,0)+IF(OR(AND($C26&gt;0,INDEX(Kalender!LN$81:LN$110,MAX(1,$C26))&gt;INDEX(Kalender!$B$81:$B$110,MAX(1,$C26))),AND($D26&gt;0,INDEX(Kalender!LN$81:LN$110,MAX(1,$D26))&gt;INDEX(Kalender!$B$81:$B$110,MAX(1,$D26))),AND($E26&gt;0,INDEX(Kalender!LN$81:LN$110,MAX(1,$E26))&gt;INDEX(Kalender!$B$81:$B$110,MAX(1,$E26))),AND($F26&gt;0,INDEX(Kalender!LN$81:LN$110,MAX(1,$F26))&gt;INDEX(Kalender!$B$81:$B$110,MAX(1,$F26)))),2,0))</f>
        <v>0</v>
      </c>
      <c r="LO26" s="5" t="n">
        <f aca="false">IF(Kalender!LO26&lt;&gt;1,0,IF(AND($B26&gt;0,INDEX(Kalender!LO$68:LO$77,MAX(1,$B26))&gt;INDEX(Kalender!$B$68:$B$77,MAX(1,$B26))),1,0)+IF(OR(AND($C26&gt;0,INDEX(Kalender!LO$81:LO$110,MAX(1,$C26))&gt;INDEX(Kalender!$B$81:$B$110,MAX(1,$C26))),AND($D26&gt;0,INDEX(Kalender!LO$81:LO$110,MAX(1,$D26))&gt;INDEX(Kalender!$B$81:$B$110,MAX(1,$D26))),AND($E26&gt;0,INDEX(Kalender!LO$81:LO$110,MAX(1,$E26))&gt;INDEX(Kalender!$B$81:$B$110,MAX(1,$E26))),AND($F26&gt;0,INDEX(Kalender!LO$81:LO$110,MAX(1,$F26))&gt;INDEX(Kalender!$B$81:$B$110,MAX(1,$F26)))),2,0))</f>
        <v>0</v>
      </c>
      <c r="LP26" s="5" t="n">
        <f aca="false">IF(Kalender!LP26&lt;&gt;1,0,IF(AND($B26&gt;0,INDEX(Kalender!LP$68:LP$77,MAX(1,$B26))&gt;INDEX(Kalender!$B$68:$B$77,MAX(1,$B26))),1,0)+IF(OR(AND($C26&gt;0,INDEX(Kalender!LP$81:LP$110,MAX(1,$C26))&gt;INDEX(Kalender!$B$81:$B$110,MAX(1,$C26))),AND($D26&gt;0,INDEX(Kalender!LP$81:LP$110,MAX(1,$D26))&gt;INDEX(Kalender!$B$81:$B$110,MAX(1,$D26))),AND($E26&gt;0,INDEX(Kalender!LP$81:LP$110,MAX(1,$E26))&gt;INDEX(Kalender!$B$81:$B$110,MAX(1,$E26))),AND($F26&gt;0,INDEX(Kalender!LP$81:LP$110,MAX(1,$F26))&gt;INDEX(Kalender!$B$81:$B$110,MAX(1,$F26)))),2,0))</f>
        <v>0</v>
      </c>
      <c r="LQ26" s="5" t="n">
        <f aca="false">IF(Kalender!LQ26&lt;&gt;1,0,IF(AND($B26&gt;0,INDEX(Kalender!LQ$68:LQ$77,MAX(1,$B26))&gt;INDEX(Kalender!$B$68:$B$77,MAX(1,$B26))),1,0)+IF(OR(AND($C26&gt;0,INDEX(Kalender!LQ$81:LQ$110,MAX(1,$C26))&gt;INDEX(Kalender!$B$81:$B$110,MAX(1,$C26))),AND($D26&gt;0,INDEX(Kalender!LQ$81:LQ$110,MAX(1,$D26))&gt;INDEX(Kalender!$B$81:$B$110,MAX(1,$D26))),AND($E26&gt;0,INDEX(Kalender!LQ$81:LQ$110,MAX(1,$E26))&gt;INDEX(Kalender!$B$81:$B$110,MAX(1,$E26))),AND($F26&gt;0,INDEX(Kalender!LQ$81:LQ$110,MAX(1,$F26))&gt;INDEX(Kalender!$B$81:$B$110,MAX(1,$F26)))),2,0))</f>
        <v>0</v>
      </c>
      <c r="LR26" s="5" t="n">
        <f aca="false">IF(Kalender!LR26&lt;&gt;1,0,IF(AND($B26&gt;0,INDEX(Kalender!LR$68:LR$77,MAX(1,$B26))&gt;INDEX(Kalender!$B$68:$B$77,MAX(1,$B26))),1,0)+IF(OR(AND($C26&gt;0,INDEX(Kalender!LR$81:LR$110,MAX(1,$C26))&gt;INDEX(Kalender!$B$81:$B$110,MAX(1,$C26))),AND($D26&gt;0,INDEX(Kalender!LR$81:LR$110,MAX(1,$D26))&gt;INDEX(Kalender!$B$81:$B$110,MAX(1,$D26))),AND($E26&gt;0,INDEX(Kalender!LR$81:LR$110,MAX(1,$E26))&gt;INDEX(Kalender!$B$81:$B$110,MAX(1,$E26))),AND($F26&gt;0,INDEX(Kalender!LR$81:LR$110,MAX(1,$F26))&gt;INDEX(Kalender!$B$81:$B$110,MAX(1,$F26)))),2,0))</f>
        <v>0</v>
      </c>
      <c r="LS26" s="5" t="n">
        <f aca="false">IF(Kalender!LS26&lt;&gt;1,0,IF(AND($B26&gt;0,INDEX(Kalender!LS$68:LS$77,MAX(1,$B26))&gt;INDEX(Kalender!$B$68:$B$77,MAX(1,$B26))),1,0)+IF(OR(AND($C26&gt;0,INDEX(Kalender!LS$81:LS$110,MAX(1,$C26))&gt;INDEX(Kalender!$B$81:$B$110,MAX(1,$C26))),AND($D26&gt;0,INDEX(Kalender!LS$81:LS$110,MAX(1,$D26))&gt;INDEX(Kalender!$B$81:$B$110,MAX(1,$D26))),AND($E26&gt;0,INDEX(Kalender!LS$81:LS$110,MAX(1,$E26))&gt;INDEX(Kalender!$B$81:$B$110,MAX(1,$E26))),AND($F26&gt;0,INDEX(Kalender!LS$81:LS$110,MAX(1,$F26))&gt;INDEX(Kalender!$B$81:$B$110,MAX(1,$F26)))),2,0))</f>
        <v>0</v>
      </c>
      <c r="LT26" s="5" t="n">
        <f aca="false">IF(Kalender!LT26&lt;&gt;1,0,IF(AND($B26&gt;0,INDEX(Kalender!LT$68:LT$77,MAX(1,$B26))&gt;INDEX(Kalender!$B$68:$B$77,MAX(1,$B26))),1,0)+IF(OR(AND($C26&gt;0,INDEX(Kalender!LT$81:LT$110,MAX(1,$C26))&gt;INDEX(Kalender!$B$81:$B$110,MAX(1,$C26))),AND($D26&gt;0,INDEX(Kalender!LT$81:LT$110,MAX(1,$D26))&gt;INDEX(Kalender!$B$81:$B$110,MAX(1,$D26))),AND($E26&gt;0,INDEX(Kalender!LT$81:LT$110,MAX(1,$E26))&gt;INDEX(Kalender!$B$81:$B$110,MAX(1,$E26))),AND($F26&gt;0,INDEX(Kalender!LT$81:LT$110,MAX(1,$F26))&gt;INDEX(Kalender!$B$81:$B$110,MAX(1,$F26)))),2,0))</f>
        <v>0</v>
      </c>
      <c r="LU26" s="5" t="n">
        <f aca="false">IF(Kalender!LU26&lt;&gt;1,0,IF(AND($B26&gt;0,INDEX(Kalender!LU$68:LU$77,MAX(1,$B26))&gt;INDEX(Kalender!$B$68:$B$77,MAX(1,$B26))),1,0)+IF(OR(AND($C26&gt;0,INDEX(Kalender!LU$81:LU$110,MAX(1,$C26))&gt;INDEX(Kalender!$B$81:$B$110,MAX(1,$C26))),AND($D26&gt;0,INDEX(Kalender!LU$81:LU$110,MAX(1,$D26))&gt;INDEX(Kalender!$B$81:$B$110,MAX(1,$D26))),AND($E26&gt;0,INDEX(Kalender!LU$81:LU$110,MAX(1,$E26))&gt;INDEX(Kalender!$B$81:$B$110,MAX(1,$E26))),AND($F26&gt;0,INDEX(Kalender!LU$81:LU$110,MAX(1,$F26))&gt;INDEX(Kalender!$B$81:$B$110,MAX(1,$F26)))),2,0))</f>
        <v>0</v>
      </c>
      <c r="LV26" s="5" t="n">
        <f aca="false">IF(Kalender!LV26&lt;&gt;1,0,IF(AND($B26&gt;0,INDEX(Kalender!LV$68:LV$77,MAX(1,$B26))&gt;INDEX(Kalender!$B$68:$B$77,MAX(1,$B26))),1,0)+IF(OR(AND($C26&gt;0,INDEX(Kalender!LV$81:LV$110,MAX(1,$C26))&gt;INDEX(Kalender!$B$81:$B$110,MAX(1,$C26))),AND($D26&gt;0,INDEX(Kalender!LV$81:LV$110,MAX(1,$D26))&gt;INDEX(Kalender!$B$81:$B$110,MAX(1,$D26))),AND($E26&gt;0,INDEX(Kalender!LV$81:LV$110,MAX(1,$E26))&gt;INDEX(Kalender!$B$81:$B$110,MAX(1,$E26))),AND($F26&gt;0,INDEX(Kalender!LV$81:LV$110,MAX(1,$F26))&gt;INDEX(Kalender!$B$81:$B$110,MAX(1,$F26)))),2,0))</f>
        <v>0</v>
      </c>
      <c r="LW26" s="5" t="n">
        <f aca="false">IF(Kalender!LW26&lt;&gt;1,0,IF(AND($B26&gt;0,INDEX(Kalender!LW$68:LW$77,MAX(1,$B26))&gt;INDEX(Kalender!$B$68:$B$77,MAX(1,$B26))),1,0)+IF(OR(AND($C26&gt;0,INDEX(Kalender!LW$81:LW$110,MAX(1,$C26))&gt;INDEX(Kalender!$B$81:$B$110,MAX(1,$C26))),AND($D26&gt;0,INDEX(Kalender!LW$81:LW$110,MAX(1,$D26))&gt;INDEX(Kalender!$B$81:$B$110,MAX(1,$D26))),AND($E26&gt;0,INDEX(Kalender!LW$81:LW$110,MAX(1,$E26))&gt;INDEX(Kalender!$B$81:$B$110,MAX(1,$E26))),AND($F26&gt;0,INDEX(Kalender!LW$81:LW$110,MAX(1,$F26))&gt;INDEX(Kalender!$B$81:$B$110,MAX(1,$F26)))),2,0))</f>
        <v>0</v>
      </c>
      <c r="LX26" s="5" t="n">
        <f aca="false">IF(Kalender!LX26&lt;&gt;1,0,IF(AND($B26&gt;0,INDEX(Kalender!LX$68:LX$77,MAX(1,$B26))&gt;INDEX(Kalender!$B$68:$B$77,MAX(1,$B26))),1,0)+IF(OR(AND($C26&gt;0,INDEX(Kalender!LX$81:LX$110,MAX(1,$C26))&gt;INDEX(Kalender!$B$81:$B$110,MAX(1,$C26))),AND($D26&gt;0,INDEX(Kalender!LX$81:LX$110,MAX(1,$D26))&gt;INDEX(Kalender!$B$81:$B$110,MAX(1,$D26))),AND($E26&gt;0,INDEX(Kalender!LX$81:LX$110,MAX(1,$E26))&gt;INDEX(Kalender!$B$81:$B$110,MAX(1,$E26))),AND($F26&gt;0,INDEX(Kalender!LX$81:LX$110,MAX(1,$F26))&gt;INDEX(Kalender!$B$81:$B$110,MAX(1,$F26)))),2,0))</f>
        <v>0</v>
      </c>
      <c r="LY26" s="5" t="n">
        <f aca="false">IF(Kalender!LY26&lt;&gt;1,0,IF(AND($B26&gt;0,INDEX(Kalender!LY$68:LY$77,MAX(1,$B26))&gt;INDEX(Kalender!$B$68:$B$77,MAX(1,$B26))),1,0)+IF(OR(AND($C26&gt;0,INDEX(Kalender!LY$81:LY$110,MAX(1,$C26))&gt;INDEX(Kalender!$B$81:$B$110,MAX(1,$C26))),AND($D26&gt;0,INDEX(Kalender!LY$81:LY$110,MAX(1,$D26))&gt;INDEX(Kalender!$B$81:$B$110,MAX(1,$D26))),AND($E26&gt;0,INDEX(Kalender!LY$81:LY$110,MAX(1,$E26))&gt;INDEX(Kalender!$B$81:$B$110,MAX(1,$E26))),AND($F26&gt;0,INDEX(Kalender!LY$81:LY$110,MAX(1,$F26))&gt;INDEX(Kalender!$B$81:$B$110,MAX(1,$F26)))),2,0))</f>
        <v>0</v>
      </c>
      <c r="LZ26" s="5" t="n">
        <f aca="false">IF(Kalender!LZ26&lt;&gt;1,0,IF(AND($B26&gt;0,INDEX(Kalender!LZ$68:LZ$77,MAX(1,$B26))&gt;INDEX(Kalender!$B$68:$B$77,MAX(1,$B26))),1,0)+IF(OR(AND($C26&gt;0,INDEX(Kalender!LZ$81:LZ$110,MAX(1,$C26))&gt;INDEX(Kalender!$B$81:$B$110,MAX(1,$C26))),AND($D26&gt;0,INDEX(Kalender!LZ$81:LZ$110,MAX(1,$D26))&gt;INDEX(Kalender!$B$81:$B$110,MAX(1,$D26))),AND($E26&gt;0,INDEX(Kalender!LZ$81:LZ$110,MAX(1,$E26))&gt;INDEX(Kalender!$B$81:$B$110,MAX(1,$E26))),AND($F26&gt;0,INDEX(Kalender!LZ$81:LZ$110,MAX(1,$F26))&gt;INDEX(Kalender!$B$81:$B$110,MAX(1,$F26)))),2,0))</f>
        <v>0</v>
      </c>
      <c r="MA26" s="5" t="n">
        <f aca="false">IF(Kalender!MA26&lt;&gt;1,0,IF(AND($B26&gt;0,INDEX(Kalender!MA$68:MA$77,MAX(1,$B26))&gt;INDEX(Kalender!$B$68:$B$77,MAX(1,$B26))),1,0)+IF(OR(AND($C26&gt;0,INDEX(Kalender!MA$81:MA$110,MAX(1,$C26))&gt;INDEX(Kalender!$B$81:$B$110,MAX(1,$C26))),AND($D26&gt;0,INDEX(Kalender!MA$81:MA$110,MAX(1,$D26))&gt;INDEX(Kalender!$B$81:$B$110,MAX(1,$D26))),AND($E26&gt;0,INDEX(Kalender!MA$81:MA$110,MAX(1,$E26))&gt;INDEX(Kalender!$B$81:$B$110,MAX(1,$E26))),AND($F26&gt;0,INDEX(Kalender!MA$81:MA$110,MAX(1,$F26))&gt;INDEX(Kalender!$B$81:$B$110,MAX(1,$F26)))),2,0))</f>
        <v>0</v>
      </c>
      <c r="MB26" s="5" t="n">
        <f aca="false">IF(Kalender!MB26&lt;&gt;1,0,IF(AND($B26&gt;0,INDEX(Kalender!MB$68:MB$77,MAX(1,$B26))&gt;INDEX(Kalender!$B$68:$B$77,MAX(1,$B26))),1,0)+IF(OR(AND($C26&gt;0,INDEX(Kalender!MB$81:MB$110,MAX(1,$C26))&gt;INDEX(Kalender!$B$81:$B$110,MAX(1,$C26))),AND($D26&gt;0,INDEX(Kalender!MB$81:MB$110,MAX(1,$D26))&gt;INDEX(Kalender!$B$81:$B$110,MAX(1,$D26))),AND($E26&gt;0,INDEX(Kalender!MB$81:MB$110,MAX(1,$E26))&gt;INDEX(Kalender!$B$81:$B$110,MAX(1,$E26))),AND($F26&gt;0,INDEX(Kalender!MB$81:MB$110,MAX(1,$F26))&gt;INDEX(Kalender!$B$81:$B$110,MAX(1,$F26)))),2,0))</f>
        <v>0</v>
      </c>
      <c r="MC26" s="5" t="n">
        <f aca="false">IF(Kalender!MC26&lt;&gt;1,0,IF(AND($B26&gt;0,INDEX(Kalender!MC$68:MC$77,MAX(1,$B26))&gt;INDEX(Kalender!$B$68:$B$77,MAX(1,$B26))),1,0)+IF(OR(AND($C26&gt;0,INDEX(Kalender!MC$81:MC$110,MAX(1,$C26))&gt;INDEX(Kalender!$B$81:$B$110,MAX(1,$C26))),AND($D26&gt;0,INDEX(Kalender!MC$81:MC$110,MAX(1,$D26))&gt;INDEX(Kalender!$B$81:$B$110,MAX(1,$D26))),AND($E26&gt;0,INDEX(Kalender!MC$81:MC$110,MAX(1,$E26))&gt;INDEX(Kalender!$B$81:$B$110,MAX(1,$E26))),AND($F26&gt;0,INDEX(Kalender!MC$81:MC$110,MAX(1,$F26))&gt;INDEX(Kalender!$B$81:$B$110,MAX(1,$F26)))),2,0))</f>
        <v>0</v>
      </c>
      <c r="MD26" s="5" t="n">
        <f aca="false">IF(Kalender!MD26&lt;&gt;1,0,IF(AND($B26&gt;0,INDEX(Kalender!MD$68:MD$77,MAX(1,$B26))&gt;INDEX(Kalender!$B$68:$B$77,MAX(1,$B26))),1,0)+IF(OR(AND($C26&gt;0,INDEX(Kalender!MD$81:MD$110,MAX(1,$C26))&gt;INDEX(Kalender!$B$81:$B$110,MAX(1,$C26))),AND($D26&gt;0,INDEX(Kalender!MD$81:MD$110,MAX(1,$D26))&gt;INDEX(Kalender!$B$81:$B$110,MAX(1,$D26))),AND($E26&gt;0,INDEX(Kalender!MD$81:MD$110,MAX(1,$E26))&gt;INDEX(Kalender!$B$81:$B$110,MAX(1,$E26))),AND($F26&gt;0,INDEX(Kalender!MD$81:MD$110,MAX(1,$F26))&gt;INDEX(Kalender!$B$81:$B$110,MAX(1,$F26)))),2,0))</f>
        <v>0</v>
      </c>
      <c r="ME26" s="5" t="n">
        <f aca="false">IF(Kalender!ME26&lt;&gt;1,0,IF(AND($B26&gt;0,INDEX(Kalender!ME$68:ME$77,MAX(1,$B26))&gt;INDEX(Kalender!$B$68:$B$77,MAX(1,$B26))),1,0)+IF(OR(AND($C26&gt;0,INDEX(Kalender!ME$81:ME$110,MAX(1,$C26))&gt;INDEX(Kalender!$B$81:$B$110,MAX(1,$C26))),AND($D26&gt;0,INDEX(Kalender!ME$81:ME$110,MAX(1,$D26))&gt;INDEX(Kalender!$B$81:$B$110,MAX(1,$D26))),AND($E26&gt;0,INDEX(Kalender!ME$81:ME$110,MAX(1,$E26))&gt;INDEX(Kalender!$B$81:$B$110,MAX(1,$E26))),AND($F26&gt;0,INDEX(Kalender!ME$81:ME$110,MAX(1,$F26))&gt;INDEX(Kalender!$B$81:$B$110,MAX(1,$F26)))),2,0))</f>
        <v>0</v>
      </c>
      <c r="MF26" s="5" t="n">
        <f aca="false">IF(Kalender!MF26&lt;&gt;1,0,IF(AND($B26&gt;0,INDEX(Kalender!MF$68:MF$77,MAX(1,$B26))&gt;INDEX(Kalender!$B$68:$B$77,MAX(1,$B26))),1,0)+IF(OR(AND($C26&gt;0,INDEX(Kalender!MF$81:MF$110,MAX(1,$C26))&gt;INDEX(Kalender!$B$81:$B$110,MAX(1,$C26))),AND($D26&gt;0,INDEX(Kalender!MF$81:MF$110,MAX(1,$D26))&gt;INDEX(Kalender!$B$81:$B$110,MAX(1,$D26))),AND($E26&gt;0,INDEX(Kalender!MF$81:MF$110,MAX(1,$E26))&gt;INDEX(Kalender!$B$81:$B$110,MAX(1,$E26))),AND($F26&gt;0,INDEX(Kalender!MF$81:MF$110,MAX(1,$F26))&gt;INDEX(Kalender!$B$81:$B$110,MAX(1,$F26)))),2,0))</f>
        <v>0</v>
      </c>
      <c r="MG26" s="5" t="n">
        <f aca="false">IF(Kalender!MG26&lt;&gt;1,0,IF(AND($B26&gt;0,INDEX(Kalender!MG$68:MG$77,MAX(1,$B26))&gt;INDEX(Kalender!$B$68:$B$77,MAX(1,$B26))),1,0)+IF(OR(AND($C26&gt;0,INDEX(Kalender!MG$81:MG$110,MAX(1,$C26))&gt;INDEX(Kalender!$B$81:$B$110,MAX(1,$C26))),AND($D26&gt;0,INDEX(Kalender!MG$81:MG$110,MAX(1,$D26))&gt;INDEX(Kalender!$B$81:$B$110,MAX(1,$D26))),AND($E26&gt;0,INDEX(Kalender!MG$81:MG$110,MAX(1,$E26))&gt;INDEX(Kalender!$B$81:$B$110,MAX(1,$E26))),AND($F26&gt;0,INDEX(Kalender!MG$81:MG$110,MAX(1,$F26))&gt;INDEX(Kalender!$B$81:$B$110,MAX(1,$F26)))),2,0))</f>
        <v>0</v>
      </c>
      <c r="MH26" s="5" t="n">
        <f aca="false">IF(Kalender!MH26&lt;&gt;1,0,IF(AND($B26&gt;0,INDEX(Kalender!MH$68:MH$77,MAX(1,$B26))&gt;INDEX(Kalender!$B$68:$B$77,MAX(1,$B26))),1,0)+IF(OR(AND($C26&gt;0,INDEX(Kalender!MH$81:MH$110,MAX(1,$C26))&gt;INDEX(Kalender!$B$81:$B$110,MAX(1,$C26))),AND($D26&gt;0,INDEX(Kalender!MH$81:MH$110,MAX(1,$D26))&gt;INDEX(Kalender!$B$81:$B$110,MAX(1,$D26))),AND($E26&gt;0,INDEX(Kalender!MH$81:MH$110,MAX(1,$E26))&gt;INDEX(Kalender!$B$81:$B$110,MAX(1,$E26))),AND($F26&gt;0,INDEX(Kalender!MH$81:MH$110,MAX(1,$F26))&gt;INDEX(Kalender!$B$81:$B$110,MAX(1,$F26)))),2,0))</f>
        <v>0</v>
      </c>
      <c r="MI26" s="5" t="n">
        <f aca="false">IF(Kalender!MI26&lt;&gt;1,0,IF(AND($B26&gt;0,INDEX(Kalender!MI$68:MI$77,MAX(1,$B26))&gt;INDEX(Kalender!$B$68:$B$77,MAX(1,$B26))),1,0)+IF(OR(AND($C26&gt;0,INDEX(Kalender!MI$81:MI$110,MAX(1,$C26))&gt;INDEX(Kalender!$B$81:$B$110,MAX(1,$C26))),AND($D26&gt;0,INDEX(Kalender!MI$81:MI$110,MAX(1,$D26))&gt;INDEX(Kalender!$B$81:$B$110,MAX(1,$D26))),AND($E26&gt;0,INDEX(Kalender!MI$81:MI$110,MAX(1,$E26))&gt;INDEX(Kalender!$B$81:$B$110,MAX(1,$E26))),AND($F26&gt;0,INDEX(Kalender!MI$81:MI$110,MAX(1,$F26))&gt;INDEX(Kalender!$B$81:$B$110,MAX(1,$F26)))),2,0))</f>
        <v>0</v>
      </c>
      <c r="MJ26" s="5" t="n">
        <f aca="false">IF(Kalender!MJ26&lt;&gt;1,0,IF(AND($B26&gt;0,INDEX(Kalender!MJ$68:MJ$77,MAX(1,$B26))&gt;INDEX(Kalender!$B$68:$B$77,MAX(1,$B26))),1,0)+IF(OR(AND($C26&gt;0,INDEX(Kalender!MJ$81:MJ$110,MAX(1,$C26))&gt;INDEX(Kalender!$B$81:$B$110,MAX(1,$C26))),AND($D26&gt;0,INDEX(Kalender!MJ$81:MJ$110,MAX(1,$D26))&gt;INDEX(Kalender!$B$81:$B$110,MAX(1,$D26))),AND($E26&gt;0,INDEX(Kalender!MJ$81:MJ$110,MAX(1,$E26))&gt;INDEX(Kalender!$B$81:$B$110,MAX(1,$E26))),AND($F26&gt;0,INDEX(Kalender!MJ$81:MJ$110,MAX(1,$F26))&gt;INDEX(Kalender!$B$81:$B$110,MAX(1,$F26)))),2,0))</f>
        <v>0</v>
      </c>
      <c r="MK26" s="5" t="n">
        <f aca="false">IF(Kalender!MK26&lt;&gt;1,0,IF(AND($B26&gt;0,INDEX(Kalender!MK$68:MK$77,MAX(1,$B26))&gt;INDEX(Kalender!$B$68:$B$77,MAX(1,$B26))),1,0)+IF(OR(AND($C26&gt;0,INDEX(Kalender!MK$81:MK$110,MAX(1,$C26))&gt;INDEX(Kalender!$B$81:$B$110,MAX(1,$C26))),AND($D26&gt;0,INDEX(Kalender!MK$81:MK$110,MAX(1,$D26))&gt;INDEX(Kalender!$B$81:$B$110,MAX(1,$D26))),AND($E26&gt;0,INDEX(Kalender!MK$81:MK$110,MAX(1,$E26))&gt;INDEX(Kalender!$B$81:$B$110,MAX(1,$E26))),AND($F26&gt;0,INDEX(Kalender!MK$81:MK$110,MAX(1,$F26))&gt;INDEX(Kalender!$B$81:$B$110,MAX(1,$F26)))),2,0))</f>
        <v>0</v>
      </c>
      <c r="ML26" s="5" t="n">
        <f aca="false">IF(Kalender!ML26&lt;&gt;1,0,IF(AND($B26&gt;0,INDEX(Kalender!ML$68:ML$77,MAX(1,$B26))&gt;INDEX(Kalender!$B$68:$B$77,MAX(1,$B26))),1,0)+IF(OR(AND($C26&gt;0,INDEX(Kalender!ML$81:ML$110,MAX(1,$C26))&gt;INDEX(Kalender!$B$81:$B$110,MAX(1,$C26))),AND($D26&gt;0,INDEX(Kalender!ML$81:ML$110,MAX(1,$D26))&gt;INDEX(Kalender!$B$81:$B$110,MAX(1,$D26))),AND($E26&gt;0,INDEX(Kalender!ML$81:ML$110,MAX(1,$E26))&gt;INDEX(Kalender!$B$81:$B$110,MAX(1,$E26))),AND($F26&gt;0,INDEX(Kalender!ML$81:ML$110,MAX(1,$F26))&gt;INDEX(Kalender!$B$81:$B$110,MAX(1,$F26)))),2,0))</f>
        <v>0</v>
      </c>
      <c r="MM26" s="5" t="n">
        <f aca="false">IF(Kalender!MM26&lt;&gt;1,0,IF(AND($B26&gt;0,INDEX(Kalender!MM$68:MM$77,MAX(1,$B26))&gt;INDEX(Kalender!$B$68:$B$77,MAX(1,$B26))),1,0)+IF(OR(AND($C26&gt;0,INDEX(Kalender!MM$81:MM$110,MAX(1,$C26))&gt;INDEX(Kalender!$B$81:$B$110,MAX(1,$C26))),AND($D26&gt;0,INDEX(Kalender!MM$81:MM$110,MAX(1,$D26))&gt;INDEX(Kalender!$B$81:$B$110,MAX(1,$D26))),AND($E26&gt;0,INDEX(Kalender!MM$81:MM$110,MAX(1,$E26))&gt;INDEX(Kalender!$B$81:$B$110,MAX(1,$E26))),AND($F26&gt;0,INDEX(Kalender!MM$81:MM$110,MAX(1,$F26))&gt;INDEX(Kalender!$B$81:$B$110,MAX(1,$F26)))),2,0))</f>
        <v>0</v>
      </c>
      <c r="MN26" s="5" t="n">
        <f aca="false">IF(Kalender!MN26&lt;&gt;1,0,IF(AND($B26&gt;0,INDEX(Kalender!MN$68:MN$77,MAX(1,$B26))&gt;INDEX(Kalender!$B$68:$B$77,MAX(1,$B26))),1,0)+IF(OR(AND($C26&gt;0,INDEX(Kalender!MN$81:MN$110,MAX(1,$C26))&gt;INDEX(Kalender!$B$81:$B$110,MAX(1,$C26))),AND($D26&gt;0,INDEX(Kalender!MN$81:MN$110,MAX(1,$D26))&gt;INDEX(Kalender!$B$81:$B$110,MAX(1,$D26))),AND($E26&gt;0,INDEX(Kalender!MN$81:MN$110,MAX(1,$E26))&gt;INDEX(Kalender!$B$81:$B$110,MAX(1,$E26))),AND($F26&gt;0,INDEX(Kalender!MN$81:MN$110,MAX(1,$F26))&gt;INDEX(Kalender!$B$81:$B$110,MAX(1,$F26)))),2,0))</f>
        <v>0</v>
      </c>
      <c r="MO26" s="5" t="n">
        <f aca="false">IF(Kalender!MO26&lt;&gt;1,0,IF(AND($B26&gt;0,INDEX(Kalender!MO$68:MO$77,MAX(1,$B26))&gt;INDEX(Kalender!$B$68:$B$77,MAX(1,$B26))),1,0)+IF(OR(AND($C26&gt;0,INDEX(Kalender!MO$81:MO$110,MAX(1,$C26))&gt;INDEX(Kalender!$B$81:$B$110,MAX(1,$C26))),AND($D26&gt;0,INDEX(Kalender!MO$81:MO$110,MAX(1,$D26))&gt;INDEX(Kalender!$B$81:$B$110,MAX(1,$D26))),AND($E26&gt;0,INDEX(Kalender!MO$81:MO$110,MAX(1,$E26))&gt;INDEX(Kalender!$B$81:$B$110,MAX(1,$E26))),AND($F26&gt;0,INDEX(Kalender!MO$81:MO$110,MAX(1,$F26))&gt;INDEX(Kalender!$B$81:$B$110,MAX(1,$F26)))),2,0))</f>
        <v>0</v>
      </c>
      <c r="MP26" s="5" t="n">
        <f aca="false">IF(Kalender!MP26&lt;&gt;1,0,IF(AND($B26&gt;0,INDEX(Kalender!MP$68:MP$77,MAX(1,$B26))&gt;INDEX(Kalender!$B$68:$B$77,MAX(1,$B26))),1,0)+IF(OR(AND($C26&gt;0,INDEX(Kalender!MP$81:MP$110,MAX(1,$C26))&gt;INDEX(Kalender!$B$81:$B$110,MAX(1,$C26))),AND($D26&gt;0,INDEX(Kalender!MP$81:MP$110,MAX(1,$D26))&gt;INDEX(Kalender!$B$81:$B$110,MAX(1,$D26))),AND($E26&gt;0,INDEX(Kalender!MP$81:MP$110,MAX(1,$E26))&gt;INDEX(Kalender!$B$81:$B$110,MAX(1,$E26))),AND($F26&gt;0,INDEX(Kalender!MP$81:MP$110,MAX(1,$F26))&gt;INDEX(Kalender!$B$81:$B$110,MAX(1,$F26)))),2,0))</f>
        <v>0</v>
      </c>
      <c r="MQ26" s="5" t="n">
        <f aca="false">IF(Kalender!MQ26&lt;&gt;1,0,IF(AND($B26&gt;0,INDEX(Kalender!MQ$68:MQ$77,MAX(1,$B26))&gt;INDEX(Kalender!$B$68:$B$77,MAX(1,$B26))),1,0)+IF(OR(AND($C26&gt;0,INDEX(Kalender!MQ$81:MQ$110,MAX(1,$C26))&gt;INDEX(Kalender!$B$81:$B$110,MAX(1,$C26))),AND($D26&gt;0,INDEX(Kalender!MQ$81:MQ$110,MAX(1,$D26))&gt;INDEX(Kalender!$B$81:$B$110,MAX(1,$D26))),AND($E26&gt;0,INDEX(Kalender!MQ$81:MQ$110,MAX(1,$E26))&gt;INDEX(Kalender!$B$81:$B$110,MAX(1,$E26))),AND($F26&gt;0,INDEX(Kalender!MQ$81:MQ$110,MAX(1,$F26))&gt;INDEX(Kalender!$B$81:$B$110,MAX(1,$F26)))),2,0))</f>
        <v>0</v>
      </c>
      <c r="MR26" s="5" t="n">
        <f aca="false">IF(Kalender!MR26&lt;&gt;1,0,IF(AND($B26&gt;0,INDEX(Kalender!MR$68:MR$77,MAX(1,$B26))&gt;INDEX(Kalender!$B$68:$B$77,MAX(1,$B26))),1,0)+IF(OR(AND($C26&gt;0,INDEX(Kalender!MR$81:MR$110,MAX(1,$C26))&gt;INDEX(Kalender!$B$81:$B$110,MAX(1,$C26))),AND($D26&gt;0,INDEX(Kalender!MR$81:MR$110,MAX(1,$D26))&gt;INDEX(Kalender!$B$81:$B$110,MAX(1,$D26))),AND($E26&gt;0,INDEX(Kalender!MR$81:MR$110,MAX(1,$E26))&gt;INDEX(Kalender!$B$81:$B$110,MAX(1,$E26))),AND($F26&gt;0,INDEX(Kalender!MR$81:MR$110,MAX(1,$F26))&gt;INDEX(Kalender!$B$81:$B$110,MAX(1,$F26)))),2,0))</f>
        <v>0</v>
      </c>
      <c r="MS26" s="5" t="n">
        <f aca="false">IF(Kalender!MS26&lt;&gt;1,0,IF(AND($B26&gt;0,INDEX(Kalender!MS$68:MS$77,MAX(1,$B26))&gt;INDEX(Kalender!$B$68:$B$77,MAX(1,$B26))),1,0)+IF(OR(AND($C26&gt;0,INDEX(Kalender!MS$81:MS$110,MAX(1,$C26))&gt;INDEX(Kalender!$B$81:$B$110,MAX(1,$C26))),AND($D26&gt;0,INDEX(Kalender!MS$81:MS$110,MAX(1,$D26))&gt;INDEX(Kalender!$B$81:$B$110,MAX(1,$D26))),AND($E26&gt;0,INDEX(Kalender!MS$81:MS$110,MAX(1,$E26))&gt;INDEX(Kalender!$B$81:$B$110,MAX(1,$E26))),AND($F26&gt;0,INDEX(Kalender!MS$81:MS$110,MAX(1,$F26))&gt;INDEX(Kalender!$B$81:$B$110,MAX(1,$F26)))),2,0))</f>
        <v>0</v>
      </c>
      <c r="MT26" s="5" t="n">
        <f aca="false">IF(Kalender!MT26&lt;&gt;1,0,IF(AND($B26&gt;0,INDEX(Kalender!MT$68:MT$77,MAX(1,$B26))&gt;INDEX(Kalender!$B$68:$B$77,MAX(1,$B26))),1,0)+IF(OR(AND($C26&gt;0,INDEX(Kalender!MT$81:MT$110,MAX(1,$C26))&gt;INDEX(Kalender!$B$81:$B$110,MAX(1,$C26))),AND($D26&gt;0,INDEX(Kalender!MT$81:MT$110,MAX(1,$D26))&gt;INDEX(Kalender!$B$81:$B$110,MAX(1,$D26))),AND($E26&gt;0,INDEX(Kalender!MT$81:MT$110,MAX(1,$E26))&gt;INDEX(Kalender!$B$81:$B$110,MAX(1,$E26))),AND($F26&gt;0,INDEX(Kalender!MT$81:MT$110,MAX(1,$F26))&gt;INDEX(Kalender!$B$81:$B$110,MAX(1,$F26)))),2,0))</f>
        <v>0</v>
      </c>
      <c r="MU26" s="5" t="n">
        <f aca="false">IF(Kalender!MU26&lt;&gt;1,0,IF(AND($B26&gt;0,INDEX(Kalender!MU$68:MU$77,MAX(1,$B26))&gt;INDEX(Kalender!$B$68:$B$77,MAX(1,$B26))),1,0)+IF(OR(AND($C26&gt;0,INDEX(Kalender!MU$81:MU$110,MAX(1,$C26))&gt;INDEX(Kalender!$B$81:$B$110,MAX(1,$C26))),AND($D26&gt;0,INDEX(Kalender!MU$81:MU$110,MAX(1,$D26))&gt;INDEX(Kalender!$B$81:$B$110,MAX(1,$D26))),AND($E26&gt;0,INDEX(Kalender!MU$81:MU$110,MAX(1,$E26))&gt;INDEX(Kalender!$B$81:$B$110,MAX(1,$E26))),AND($F26&gt;0,INDEX(Kalender!MU$81:MU$110,MAX(1,$F26))&gt;INDEX(Kalender!$B$81:$B$110,MAX(1,$F26)))),2,0))</f>
        <v>0</v>
      </c>
      <c r="MV26" s="5" t="n">
        <f aca="false">IF(Kalender!MV26&lt;&gt;1,0,IF(AND($B26&gt;0,INDEX(Kalender!MV$68:MV$77,MAX(1,$B26))&gt;INDEX(Kalender!$B$68:$B$77,MAX(1,$B26))),1,0)+IF(OR(AND($C26&gt;0,INDEX(Kalender!MV$81:MV$110,MAX(1,$C26))&gt;INDEX(Kalender!$B$81:$B$110,MAX(1,$C26))),AND($D26&gt;0,INDEX(Kalender!MV$81:MV$110,MAX(1,$D26))&gt;INDEX(Kalender!$B$81:$B$110,MAX(1,$D26))),AND($E26&gt;0,INDEX(Kalender!MV$81:MV$110,MAX(1,$E26))&gt;INDEX(Kalender!$B$81:$B$110,MAX(1,$E26))),AND($F26&gt;0,INDEX(Kalender!MV$81:MV$110,MAX(1,$F26))&gt;INDEX(Kalender!$B$81:$B$110,MAX(1,$F26)))),2,0))</f>
        <v>0</v>
      </c>
      <c r="MW26" s="5" t="n">
        <f aca="false">IF(Kalender!MW26&lt;&gt;1,0,IF(AND($B26&gt;0,INDEX(Kalender!MW$68:MW$77,MAX(1,$B26))&gt;INDEX(Kalender!$B$68:$B$77,MAX(1,$B26))),1,0)+IF(OR(AND($C26&gt;0,INDEX(Kalender!MW$81:MW$110,MAX(1,$C26))&gt;INDEX(Kalender!$B$81:$B$110,MAX(1,$C26))),AND($D26&gt;0,INDEX(Kalender!MW$81:MW$110,MAX(1,$D26))&gt;INDEX(Kalender!$B$81:$B$110,MAX(1,$D26))),AND($E26&gt;0,INDEX(Kalender!MW$81:MW$110,MAX(1,$E26))&gt;INDEX(Kalender!$B$81:$B$110,MAX(1,$E26))),AND($F26&gt;0,INDEX(Kalender!MW$81:MW$110,MAX(1,$F26))&gt;INDEX(Kalender!$B$81:$B$110,MAX(1,$F26)))),2,0))</f>
        <v>0</v>
      </c>
      <c r="MX26" s="5" t="n">
        <f aca="false">IF(Kalender!MX26&lt;&gt;1,0,IF(AND($B26&gt;0,INDEX(Kalender!MX$68:MX$77,MAX(1,$B26))&gt;INDEX(Kalender!$B$68:$B$77,MAX(1,$B26))),1,0)+IF(OR(AND($C26&gt;0,INDEX(Kalender!MX$81:MX$110,MAX(1,$C26))&gt;INDEX(Kalender!$B$81:$B$110,MAX(1,$C26))),AND($D26&gt;0,INDEX(Kalender!MX$81:MX$110,MAX(1,$D26))&gt;INDEX(Kalender!$B$81:$B$110,MAX(1,$D26))),AND($E26&gt;0,INDEX(Kalender!MX$81:MX$110,MAX(1,$E26))&gt;INDEX(Kalender!$B$81:$B$110,MAX(1,$E26))),AND($F26&gt;0,INDEX(Kalender!MX$81:MX$110,MAX(1,$F26))&gt;INDEX(Kalender!$B$81:$B$110,MAX(1,$F26)))),2,0))</f>
        <v>0</v>
      </c>
      <c r="MY26" s="5" t="n">
        <f aca="false">IF(Kalender!MY26&lt;&gt;1,0,IF(AND($B26&gt;0,INDEX(Kalender!MY$68:MY$77,MAX(1,$B26))&gt;INDEX(Kalender!$B$68:$B$77,MAX(1,$B26))),1,0)+IF(OR(AND($C26&gt;0,INDEX(Kalender!MY$81:MY$110,MAX(1,$C26))&gt;INDEX(Kalender!$B$81:$B$110,MAX(1,$C26))),AND($D26&gt;0,INDEX(Kalender!MY$81:MY$110,MAX(1,$D26))&gt;INDEX(Kalender!$B$81:$B$110,MAX(1,$D26))),AND($E26&gt;0,INDEX(Kalender!MY$81:MY$110,MAX(1,$E26))&gt;INDEX(Kalender!$B$81:$B$110,MAX(1,$E26))),AND($F26&gt;0,INDEX(Kalender!MY$81:MY$110,MAX(1,$F26))&gt;INDEX(Kalender!$B$81:$B$110,MAX(1,$F26)))),2,0))</f>
        <v>0</v>
      </c>
      <c r="MZ26" s="5" t="n">
        <f aca="false">IF(Kalender!MZ26&lt;&gt;1,0,IF(AND($B26&gt;0,INDEX(Kalender!MZ$68:MZ$77,MAX(1,$B26))&gt;INDEX(Kalender!$B$68:$B$77,MAX(1,$B26))),1,0)+IF(OR(AND($C26&gt;0,INDEX(Kalender!MZ$81:MZ$110,MAX(1,$C26))&gt;INDEX(Kalender!$B$81:$B$110,MAX(1,$C26))),AND($D26&gt;0,INDEX(Kalender!MZ$81:MZ$110,MAX(1,$D26))&gt;INDEX(Kalender!$B$81:$B$110,MAX(1,$D26))),AND($E26&gt;0,INDEX(Kalender!MZ$81:MZ$110,MAX(1,$E26))&gt;INDEX(Kalender!$B$81:$B$110,MAX(1,$E26))),AND($F26&gt;0,INDEX(Kalender!MZ$81:MZ$110,MAX(1,$F26))&gt;INDEX(Kalender!$B$81:$B$110,MAX(1,$F26)))),2,0))</f>
        <v>0</v>
      </c>
      <c r="NA26" s="5" t="n">
        <f aca="false">IF(Kalender!NA26&lt;&gt;1,0,IF(AND($B26&gt;0,INDEX(Kalender!NA$68:NA$77,MAX(1,$B26))&gt;INDEX(Kalender!$B$68:$B$77,MAX(1,$B26))),1,0)+IF(OR(AND($C26&gt;0,INDEX(Kalender!NA$81:NA$110,MAX(1,$C26))&gt;INDEX(Kalender!$B$81:$B$110,MAX(1,$C26))),AND($D26&gt;0,INDEX(Kalender!NA$81:NA$110,MAX(1,$D26))&gt;INDEX(Kalender!$B$81:$B$110,MAX(1,$D26))),AND($E26&gt;0,INDEX(Kalender!NA$81:NA$110,MAX(1,$E26))&gt;INDEX(Kalender!$B$81:$B$110,MAX(1,$E26))),AND($F26&gt;0,INDEX(Kalender!NA$81:NA$110,MAX(1,$F26))&gt;INDEX(Kalender!$B$81:$B$110,MAX(1,$F26)))),2,0))</f>
        <v>0</v>
      </c>
      <c r="NB26" s="5" t="n">
        <f aca="false">IF(Kalender!NB26&lt;&gt;1,0,IF(AND($B26&gt;0,INDEX(Kalender!NB$68:NB$77,MAX(1,$B26))&gt;INDEX(Kalender!$B$68:$B$77,MAX(1,$B26))),1,0)+IF(OR(AND($C26&gt;0,INDEX(Kalender!NB$81:NB$110,MAX(1,$C26))&gt;INDEX(Kalender!$B$81:$B$110,MAX(1,$C26))),AND($D26&gt;0,INDEX(Kalender!NB$81:NB$110,MAX(1,$D26))&gt;INDEX(Kalender!$B$81:$B$110,MAX(1,$D26))),AND($E26&gt;0,INDEX(Kalender!NB$81:NB$110,MAX(1,$E26))&gt;INDEX(Kalender!$B$81:$B$110,MAX(1,$E26))),AND($F26&gt;0,INDEX(Kalender!NB$81:NB$110,MAX(1,$F26))&gt;INDEX(Kalender!$B$81:$B$110,MAX(1,$F26)))),2,0))</f>
        <v>0</v>
      </c>
      <c r="NC26" s="5" t="n">
        <f aca="false">IF(Kalender!NC26&lt;&gt;1,0,IF(AND($B26&gt;0,INDEX(Kalender!NC$68:NC$77,MAX(1,$B26))&gt;INDEX(Kalender!$B$68:$B$77,MAX(1,$B26))),1,0)+IF(OR(AND($C26&gt;0,INDEX(Kalender!NC$81:NC$110,MAX(1,$C26))&gt;INDEX(Kalender!$B$81:$B$110,MAX(1,$C26))),AND($D26&gt;0,INDEX(Kalender!NC$81:NC$110,MAX(1,$D26))&gt;INDEX(Kalender!$B$81:$B$110,MAX(1,$D26))),AND($E26&gt;0,INDEX(Kalender!NC$81:NC$110,MAX(1,$E26))&gt;INDEX(Kalender!$B$81:$B$110,MAX(1,$E26))),AND($F26&gt;0,INDEX(Kalender!NC$81:NC$110,MAX(1,$F26))&gt;INDEX(Kalender!$B$81:$B$110,MAX(1,$F26)))),2,0))</f>
        <v>0</v>
      </c>
      <c r="ND26" s="5" t="n">
        <f aca="false">IF(Kalender!ND26&lt;&gt;1,0,IF(AND($B26&gt;0,INDEX(Kalender!ND$68:ND$77,MAX(1,$B26))&gt;INDEX(Kalender!$B$68:$B$77,MAX(1,$B26))),1,0)+IF(OR(AND($C26&gt;0,INDEX(Kalender!ND$81:ND$110,MAX(1,$C26))&gt;INDEX(Kalender!$B$81:$B$110,MAX(1,$C26))),AND($D26&gt;0,INDEX(Kalender!ND$81:ND$110,MAX(1,$D26))&gt;INDEX(Kalender!$B$81:$B$110,MAX(1,$D26))),AND($E26&gt;0,INDEX(Kalender!ND$81:ND$110,MAX(1,$E26))&gt;INDEX(Kalender!$B$81:$B$110,MAX(1,$E26))),AND($F26&gt;0,INDEX(Kalender!ND$81:ND$110,MAX(1,$F26))&gt;INDEX(Kalender!$B$81:$B$110,MAX(1,$F26)))),2,0))</f>
        <v>0</v>
      </c>
      <c r="NE26" s="5" t="n">
        <f aca="false">IF(Kalender!NE26&lt;&gt;1,0,IF(AND($B26&gt;0,INDEX(Kalender!NE$68:NE$77,MAX(1,$B26))&gt;INDEX(Kalender!$B$68:$B$77,MAX(1,$B26))),1,0)+IF(OR(AND($C26&gt;0,INDEX(Kalender!NE$81:NE$110,MAX(1,$C26))&gt;INDEX(Kalender!$B$81:$B$110,MAX(1,$C26))),AND($D26&gt;0,INDEX(Kalender!NE$81:NE$110,MAX(1,$D26))&gt;INDEX(Kalender!$B$81:$B$110,MAX(1,$D26))),AND($E26&gt;0,INDEX(Kalender!NE$81:NE$110,MAX(1,$E26))&gt;INDEX(Kalender!$B$81:$B$110,MAX(1,$E26))),AND($F26&gt;0,INDEX(Kalender!NE$81:NE$110,MAX(1,$F26))&gt;INDEX(Kalender!$B$81:$B$110,MAX(1,$F26)))),2,0))</f>
        <v>0</v>
      </c>
      <c r="NF26" s="5" t="n">
        <f aca="false">IF(Kalender!NF26&lt;&gt;1,0,IF(AND($B26&gt;0,INDEX(Kalender!NF$68:NF$77,MAX(1,$B26))&gt;INDEX(Kalender!$B$68:$B$77,MAX(1,$B26))),1,0)+IF(OR(AND($C26&gt;0,INDEX(Kalender!NF$81:NF$110,MAX(1,$C26))&gt;INDEX(Kalender!$B$81:$B$110,MAX(1,$C26))),AND($D26&gt;0,INDEX(Kalender!NF$81:NF$110,MAX(1,$D26))&gt;INDEX(Kalender!$B$81:$B$110,MAX(1,$D26))),AND($E26&gt;0,INDEX(Kalender!NF$81:NF$110,MAX(1,$E26))&gt;INDEX(Kalender!$B$81:$B$110,MAX(1,$E26))),AND($F26&gt;0,INDEX(Kalender!NF$81:NF$110,MAX(1,$F26))&gt;INDEX(Kalender!$B$81:$B$110,MAX(1,$F26)))),2,0))</f>
        <v>0</v>
      </c>
      <c r="NG26" s="5" t="n">
        <f aca="false">IF(Kalender!NG26&lt;&gt;1,0,IF(AND($B26&gt;0,INDEX(Kalender!NG$68:NG$77,MAX(1,$B26))&gt;INDEX(Kalender!$B$68:$B$77,MAX(1,$B26))),1,0)+IF(OR(AND($C26&gt;0,INDEX(Kalender!NG$81:NG$110,MAX(1,$C26))&gt;INDEX(Kalender!$B$81:$B$110,MAX(1,$C26))),AND($D26&gt;0,INDEX(Kalender!NG$81:NG$110,MAX(1,$D26))&gt;INDEX(Kalender!$B$81:$B$110,MAX(1,$D26))),AND($E26&gt;0,INDEX(Kalender!NG$81:NG$110,MAX(1,$E26))&gt;INDEX(Kalender!$B$81:$B$110,MAX(1,$E26))),AND($F26&gt;0,INDEX(Kalender!NG$81:NG$110,MAX(1,$F26))&gt;INDEX(Kalender!$B$81:$B$110,MAX(1,$F26)))),2,0))</f>
        <v>0</v>
      </c>
      <c r="NH26" s="5" t="n">
        <f aca="false">IF(Kalender!NH26&lt;&gt;1,0,IF(AND($B26&gt;0,INDEX(Kalender!NH$68:NH$77,MAX(1,$B26))&gt;INDEX(Kalender!$B$68:$B$77,MAX(1,$B26))),1,0)+IF(OR(AND($C26&gt;0,INDEX(Kalender!NH$81:NH$110,MAX(1,$C26))&gt;INDEX(Kalender!$B$81:$B$110,MAX(1,$C26))),AND($D26&gt;0,INDEX(Kalender!NH$81:NH$110,MAX(1,$D26))&gt;INDEX(Kalender!$B$81:$B$110,MAX(1,$D26))),AND($E26&gt;0,INDEX(Kalender!NH$81:NH$110,MAX(1,$E26))&gt;INDEX(Kalender!$B$81:$B$110,MAX(1,$E26))),AND($F26&gt;0,INDEX(Kalender!NH$81:NH$110,MAX(1,$F26))&gt;INDEX(Kalender!$B$81:$B$110,MAX(1,$F26)))),2,0))</f>
        <v>0</v>
      </c>
    </row>
    <row r="27" customFormat="false" ht="15" hidden="false" customHeight="false" outlineLevel="0" collapsed="false">
      <c r="A27" s="5" t="str">
        <f aca="false">Kalender!A27</f>
        <v/>
      </c>
      <c r="B27" s="5" t="n">
        <f aca="false">IFERROR(MATCH(Kalender!$B27,Kalender!$A$68:$A$77,0),0)</f>
        <v>5</v>
      </c>
      <c r="C27" s="5" t="n">
        <f aca="false">IF(Kalender!C27="",0,IFERROR(MATCH(Kalender!C27,Kalender!$A$81:$A$110,0),0))</f>
        <v>0</v>
      </c>
      <c r="D27" s="5" t="n">
        <f aca="false">IF(Kalender!D27="",0,IFERROR(MATCH(Kalender!D27,Kalender!$A$81:$A$110,0),0))</f>
        <v>0</v>
      </c>
      <c r="E27" s="5" t="n">
        <f aca="false">IF(Kalender!E27="",0,IFERROR(MATCH(Kalender!E27,Kalender!$A$81:$A$110,0),0))</f>
        <v>0</v>
      </c>
      <c r="F27" s="5" t="n">
        <f aca="false">IF(Kalender!F27="",0,IFERROR(MATCH(Kalender!F27,Kalender!$A$81:$A$110,0),0))</f>
        <v>0</v>
      </c>
      <c r="G27" s="5" t="n">
        <f aca="false">IF(Kalender!G27&lt;&gt;1,0,IF(AND($B27&gt;0,INDEX(Kalender!G$68:G$77,MAX(1,$B27))&gt;INDEX(Kalender!$B$68:$B$77,MAX(1,$B27))),1,0)+IF(OR(AND($C27&gt;0,INDEX(Kalender!G$81:G$110,MAX(1,$C27))&gt;INDEX(Kalender!$B$81:$B$110,MAX(1,$C27))),AND($D27&gt;0,INDEX(Kalender!G$81:G$110,MAX(1,$D27))&gt;INDEX(Kalender!$B$81:$B$110,MAX(1,$D27))),AND($E27&gt;0,INDEX(Kalender!G$81:G$110,MAX(1,$E27))&gt;INDEX(Kalender!$B$81:$B$110,MAX(1,$E27))),AND($F27&gt;0,INDEX(Kalender!G$81:G$110,MAX(1,$F27))&gt;INDEX(Kalender!$B$81:$B$110,MAX(1,$F27)))),2,0))</f>
        <v>0</v>
      </c>
      <c r="H27" s="5" t="n">
        <f aca="false">IF(Kalender!H27&lt;&gt;1,0,IF(AND($B27&gt;0,INDEX(Kalender!H$68:H$77,MAX(1,$B27))&gt;INDEX(Kalender!$B$68:$B$77,MAX(1,$B27))),1,0)+IF(OR(AND($C27&gt;0,INDEX(Kalender!H$81:H$110,MAX(1,$C27))&gt;INDEX(Kalender!$B$81:$B$110,MAX(1,$C27))),AND($D27&gt;0,INDEX(Kalender!H$81:H$110,MAX(1,$D27))&gt;INDEX(Kalender!$B$81:$B$110,MAX(1,$D27))),AND($E27&gt;0,INDEX(Kalender!H$81:H$110,MAX(1,$E27))&gt;INDEX(Kalender!$B$81:$B$110,MAX(1,$E27))),AND($F27&gt;0,INDEX(Kalender!H$81:H$110,MAX(1,$F27))&gt;INDEX(Kalender!$B$81:$B$110,MAX(1,$F27)))),2,0))</f>
        <v>0</v>
      </c>
      <c r="I27" s="5" t="n">
        <f aca="false">IF(Kalender!I27&lt;&gt;1,0,IF(AND($B27&gt;0,INDEX(Kalender!I$68:I$77,MAX(1,$B27))&gt;INDEX(Kalender!$B$68:$B$77,MAX(1,$B27))),1,0)+IF(OR(AND($C27&gt;0,INDEX(Kalender!I$81:I$110,MAX(1,$C27))&gt;INDEX(Kalender!$B$81:$B$110,MAX(1,$C27))),AND($D27&gt;0,INDEX(Kalender!I$81:I$110,MAX(1,$D27))&gt;INDEX(Kalender!$B$81:$B$110,MAX(1,$D27))),AND($E27&gt;0,INDEX(Kalender!I$81:I$110,MAX(1,$E27))&gt;INDEX(Kalender!$B$81:$B$110,MAX(1,$E27))),AND($F27&gt;0,INDEX(Kalender!I$81:I$110,MAX(1,$F27))&gt;INDEX(Kalender!$B$81:$B$110,MAX(1,$F27)))),2,0))</f>
        <v>0</v>
      </c>
      <c r="J27" s="5" t="n">
        <f aca="false">IF(Kalender!J27&lt;&gt;1,0,IF(AND($B27&gt;0,INDEX(Kalender!J$68:J$77,MAX(1,$B27))&gt;INDEX(Kalender!$B$68:$B$77,MAX(1,$B27))),1,0)+IF(OR(AND($C27&gt;0,INDEX(Kalender!J$81:J$110,MAX(1,$C27))&gt;INDEX(Kalender!$B$81:$B$110,MAX(1,$C27))),AND($D27&gt;0,INDEX(Kalender!J$81:J$110,MAX(1,$D27))&gt;INDEX(Kalender!$B$81:$B$110,MAX(1,$D27))),AND($E27&gt;0,INDEX(Kalender!J$81:J$110,MAX(1,$E27))&gt;INDEX(Kalender!$B$81:$B$110,MAX(1,$E27))),AND($F27&gt;0,INDEX(Kalender!J$81:J$110,MAX(1,$F27))&gt;INDEX(Kalender!$B$81:$B$110,MAX(1,$F27)))),2,0))</f>
        <v>0</v>
      </c>
      <c r="K27" s="5" t="n">
        <f aca="false">IF(Kalender!K27&lt;&gt;1,0,IF(AND($B27&gt;0,INDEX(Kalender!K$68:K$77,MAX(1,$B27))&gt;INDEX(Kalender!$B$68:$B$77,MAX(1,$B27))),1,0)+IF(OR(AND($C27&gt;0,INDEX(Kalender!K$81:K$110,MAX(1,$C27))&gt;INDEX(Kalender!$B$81:$B$110,MAX(1,$C27))),AND($D27&gt;0,INDEX(Kalender!K$81:K$110,MAX(1,$D27))&gt;INDEX(Kalender!$B$81:$B$110,MAX(1,$D27))),AND($E27&gt;0,INDEX(Kalender!K$81:K$110,MAX(1,$E27))&gt;INDEX(Kalender!$B$81:$B$110,MAX(1,$E27))),AND($F27&gt;0,INDEX(Kalender!K$81:K$110,MAX(1,$F27))&gt;INDEX(Kalender!$B$81:$B$110,MAX(1,$F27)))),2,0))</f>
        <v>0</v>
      </c>
      <c r="L27" s="5" t="n">
        <f aca="false">IF(Kalender!L27&lt;&gt;1,0,IF(AND($B27&gt;0,INDEX(Kalender!L$68:L$77,MAX(1,$B27))&gt;INDEX(Kalender!$B$68:$B$77,MAX(1,$B27))),1,0)+IF(OR(AND($C27&gt;0,INDEX(Kalender!L$81:L$110,MAX(1,$C27))&gt;INDEX(Kalender!$B$81:$B$110,MAX(1,$C27))),AND($D27&gt;0,INDEX(Kalender!L$81:L$110,MAX(1,$D27))&gt;INDEX(Kalender!$B$81:$B$110,MAX(1,$D27))),AND($E27&gt;0,INDEX(Kalender!L$81:L$110,MAX(1,$E27))&gt;INDEX(Kalender!$B$81:$B$110,MAX(1,$E27))),AND($F27&gt;0,INDEX(Kalender!L$81:L$110,MAX(1,$F27))&gt;INDEX(Kalender!$B$81:$B$110,MAX(1,$F27)))),2,0))</f>
        <v>0</v>
      </c>
      <c r="M27" s="5" t="n">
        <f aca="false">IF(Kalender!M27&lt;&gt;1,0,IF(AND($B27&gt;0,INDEX(Kalender!M$68:M$77,MAX(1,$B27))&gt;INDEX(Kalender!$B$68:$B$77,MAX(1,$B27))),1,0)+IF(OR(AND($C27&gt;0,INDEX(Kalender!M$81:M$110,MAX(1,$C27))&gt;INDEX(Kalender!$B$81:$B$110,MAX(1,$C27))),AND($D27&gt;0,INDEX(Kalender!M$81:M$110,MAX(1,$D27))&gt;INDEX(Kalender!$B$81:$B$110,MAX(1,$D27))),AND($E27&gt;0,INDEX(Kalender!M$81:M$110,MAX(1,$E27))&gt;INDEX(Kalender!$B$81:$B$110,MAX(1,$E27))),AND($F27&gt;0,INDEX(Kalender!M$81:M$110,MAX(1,$F27))&gt;INDEX(Kalender!$B$81:$B$110,MAX(1,$F27)))),2,0))</f>
        <v>0</v>
      </c>
      <c r="N27" s="5" t="n">
        <f aca="false">IF(Kalender!N27&lt;&gt;1,0,IF(AND($B27&gt;0,INDEX(Kalender!N$68:N$77,MAX(1,$B27))&gt;INDEX(Kalender!$B$68:$B$77,MAX(1,$B27))),1,0)+IF(OR(AND($C27&gt;0,INDEX(Kalender!N$81:N$110,MAX(1,$C27))&gt;INDEX(Kalender!$B$81:$B$110,MAX(1,$C27))),AND($D27&gt;0,INDEX(Kalender!N$81:N$110,MAX(1,$D27))&gt;INDEX(Kalender!$B$81:$B$110,MAX(1,$D27))),AND($E27&gt;0,INDEX(Kalender!N$81:N$110,MAX(1,$E27))&gt;INDEX(Kalender!$B$81:$B$110,MAX(1,$E27))),AND($F27&gt;0,INDEX(Kalender!N$81:N$110,MAX(1,$F27))&gt;INDEX(Kalender!$B$81:$B$110,MAX(1,$F27)))),2,0))</f>
        <v>0</v>
      </c>
      <c r="O27" s="5" t="n">
        <f aca="false">IF(Kalender!O27&lt;&gt;1,0,IF(AND($B27&gt;0,INDEX(Kalender!O$68:O$77,MAX(1,$B27))&gt;INDEX(Kalender!$B$68:$B$77,MAX(1,$B27))),1,0)+IF(OR(AND($C27&gt;0,INDEX(Kalender!O$81:O$110,MAX(1,$C27))&gt;INDEX(Kalender!$B$81:$B$110,MAX(1,$C27))),AND($D27&gt;0,INDEX(Kalender!O$81:O$110,MAX(1,$D27))&gt;INDEX(Kalender!$B$81:$B$110,MAX(1,$D27))),AND($E27&gt;0,INDEX(Kalender!O$81:O$110,MAX(1,$E27))&gt;INDEX(Kalender!$B$81:$B$110,MAX(1,$E27))),AND($F27&gt;0,INDEX(Kalender!O$81:O$110,MAX(1,$F27))&gt;INDEX(Kalender!$B$81:$B$110,MAX(1,$F27)))),2,0))</f>
        <v>0</v>
      </c>
      <c r="P27" s="5" t="n">
        <f aca="false">IF(Kalender!P27&lt;&gt;1,0,IF(AND($B27&gt;0,INDEX(Kalender!P$68:P$77,MAX(1,$B27))&gt;INDEX(Kalender!$B$68:$B$77,MAX(1,$B27))),1,0)+IF(OR(AND($C27&gt;0,INDEX(Kalender!P$81:P$110,MAX(1,$C27))&gt;INDEX(Kalender!$B$81:$B$110,MAX(1,$C27))),AND($D27&gt;0,INDEX(Kalender!P$81:P$110,MAX(1,$D27))&gt;INDEX(Kalender!$B$81:$B$110,MAX(1,$D27))),AND($E27&gt;0,INDEX(Kalender!P$81:P$110,MAX(1,$E27))&gt;INDEX(Kalender!$B$81:$B$110,MAX(1,$E27))),AND($F27&gt;0,INDEX(Kalender!P$81:P$110,MAX(1,$F27))&gt;INDEX(Kalender!$B$81:$B$110,MAX(1,$F27)))),2,0))</f>
        <v>0</v>
      </c>
      <c r="Q27" s="5" t="n">
        <f aca="false">IF(Kalender!Q27&lt;&gt;1,0,IF(AND($B27&gt;0,INDEX(Kalender!Q$68:Q$77,MAX(1,$B27))&gt;INDEX(Kalender!$B$68:$B$77,MAX(1,$B27))),1,0)+IF(OR(AND($C27&gt;0,INDEX(Kalender!Q$81:Q$110,MAX(1,$C27))&gt;INDEX(Kalender!$B$81:$B$110,MAX(1,$C27))),AND($D27&gt;0,INDEX(Kalender!Q$81:Q$110,MAX(1,$D27))&gt;INDEX(Kalender!$B$81:$B$110,MAX(1,$D27))),AND($E27&gt;0,INDEX(Kalender!Q$81:Q$110,MAX(1,$E27))&gt;INDEX(Kalender!$B$81:$B$110,MAX(1,$E27))),AND($F27&gt;0,INDEX(Kalender!Q$81:Q$110,MAX(1,$F27))&gt;INDEX(Kalender!$B$81:$B$110,MAX(1,$F27)))),2,0))</f>
        <v>0</v>
      </c>
      <c r="R27" s="5" t="n">
        <f aca="false">IF(Kalender!R27&lt;&gt;1,0,IF(AND($B27&gt;0,INDEX(Kalender!R$68:R$77,MAX(1,$B27))&gt;INDEX(Kalender!$B$68:$B$77,MAX(1,$B27))),1,0)+IF(OR(AND($C27&gt;0,INDEX(Kalender!R$81:R$110,MAX(1,$C27))&gt;INDEX(Kalender!$B$81:$B$110,MAX(1,$C27))),AND($D27&gt;0,INDEX(Kalender!R$81:R$110,MAX(1,$D27))&gt;INDEX(Kalender!$B$81:$B$110,MAX(1,$D27))),AND($E27&gt;0,INDEX(Kalender!R$81:R$110,MAX(1,$E27))&gt;INDEX(Kalender!$B$81:$B$110,MAX(1,$E27))),AND($F27&gt;0,INDEX(Kalender!R$81:R$110,MAX(1,$F27))&gt;INDEX(Kalender!$B$81:$B$110,MAX(1,$F27)))),2,0))</f>
        <v>0</v>
      </c>
      <c r="S27" s="5" t="n">
        <f aca="false">IF(Kalender!S27&lt;&gt;1,0,IF(AND($B27&gt;0,INDEX(Kalender!S$68:S$77,MAX(1,$B27))&gt;INDEX(Kalender!$B$68:$B$77,MAX(1,$B27))),1,0)+IF(OR(AND($C27&gt;0,INDEX(Kalender!S$81:S$110,MAX(1,$C27))&gt;INDEX(Kalender!$B$81:$B$110,MAX(1,$C27))),AND($D27&gt;0,INDEX(Kalender!S$81:S$110,MAX(1,$D27))&gt;INDEX(Kalender!$B$81:$B$110,MAX(1,$D27))),AND($E27&gt;0,INDEX(Kalender!S$81:S$110,MAX(1,$E27))&gt;INDEX(Kalender!$B$81:$B$110,MAX(1,$E27))),AND($F27&gt;0,INDEX(Kalender!S$81:S$110,MAX(1,$F27))&gt;INDEX(Kalender!$B$81:$B$110,MAX(1,$F27)))),2,0))</f>
        <v>0</v>
      </c>
      <c r="T27" s="5" t="n">
        <f aca="false">IF(Kalender!T27&lt;&gt;1,0,IF(AND($B27&gt;0,INDEX(Kalender!T$68:T$77,MAX(1,$B27))&gt;INDEX(Kalender!$B$68:$B$77,MAX(1,$B27))),1,0)+IF(OR(AND($C27&gt;0,INDEX(Kalender!T$81:T$110,MAX(1,$C27))&gt;INDEX(Kalender!$B$81:$B$110,MAX(1,$C27))),AND($D27&gt;0,INDEX(Kalender!T$81:T$110,MAX(1,$D27))&gt;INDEX(Kalender!$B$81:$B$110,MAX(1,$D27))),AND($E27&gt;0,INDEX(Kalender!T$81:T$110,MAX(1,$E27))&gt;INDEX(Kalender!$B$81:$B$110,MAX(1,$E27))),AND($F27&gt;0,INDEX(Kalender!T$81:T$110,MAX(1,$F27))&gt;INDEX(Kalender!$B$81:$B$110,MAX(1,$F27)))),2,0))</f>
        <v>0</v>
      </c>
      <c r="U27" s="5" t="n">
        <f aca="false">IF(Kalender!U27&lt;&gt;1,0,IF(AND($B27&gt;0,INDEX(Kalender!U$68:U$77,MAX(1,$B27))&gt;INDEX(Kalender!$B$68:$B$77,MAX(1,$B27))),1,0)+IF(OR(AND($C27&gt;0,INDEX(Kalender!U$81:U$110,MAX(1,$C27))&gt;INDEX(Kalender!$B$81:$B$110,MAX(1,$C27))),AND($D27&gt;0,INDEX(Kalender!U$81:U$110,MAX(1,$D27))&gt;INDEX(Kalender!$B$81:$B$110,MAX(1,$D27))),AND($E27&gt;0,INDEX(Kalender!U$81:U$110,MAX(1,$E27))&gt;INDEX(Kalender!$B$81:$B$110,MAX(1,$E27))),AND($F27&gt;0,INDEX(Kalender!U$81:U$110,MAX(1,$F27))&gt;INDEX(Kalender!$B$81:$B$110,MAX(1,$F27)))),2,0))</f>
        <v>0</v>
      </c>
      <c r="V27" s="5" t="n">
        <f aca="false">IF(Kalender!V27&lt;&gt;1,0,IF(AND($B27&gt;0,INDEX(Kalender!V$68:V$77,MAX(1,$B27))&gt;INDEX(Kalender!$B$68:$B$77,MAX(1,$B27))),1,0)+IF(OR(AND($C27&gt;0,INDEX(Kalender!V$81:V$110,MAX(1,$C27))&gt;INDEX(Kalender!$B$81:$B$110,MAX(1,$C27))),AND($D27&gt;0,INDEX(Kalender!V$81:V$110,MAX(1,$D27))&gt;INDEX(Kalender!$B$81:$B$110,MAX(1,$D27))),AND($E27&gt;0,INDEX(Kalender!V$81:V$110,MAX(1,$E27))&gt;INDEX(Kalender!$B$81:$B$110,MAX(1,$E27))),AND($F27&gt;0,INDEX(Kalender!V$81:V$110,MAX(1,$F27))&gt;INDEX(Kalender!$B$81:$B$110,MAX(1,$F27)))),2,0))</f>
        <v>0</v>
      </c>
      <c r="W27" s="5" t="n">
        <f aca="false">IF(Kalender!W27&lt;&gt;1,0,IF(AND($B27&gt;0,INDEX(Kalender!W$68:W$77,MAX(1,$B27))&gt;INDEX(Kalender!$B$68:$B$77,MAX(1,$B27))),1,0)+IF(OR(AND($C27&gt;0,INDEX(Kalender!W$81:W$110,MAX(1,$C27))&gt;INDEX(Kalender!$B$81:$B$110,MAX(1,$C27))),AND($D27&gt;0,INDEX(Kalender!W$81:W$110,MAX(1,$D27))&gt;INDEX(Kalender!$B$81:$B$110,MAX(1,$D27))),AND($E27&gt;0,INDEX(Kalender!W$81:W$110,MAX(1,$E27))&gt;INDEX(Kalender!$B$81:$B$110,MAX(1,$E27))),AND($F27&gt;0,INDEX(Kalender!W$81:W$110,MAX(1,$F27))&gt;INDEX(Kalender!$B$81:$B$110,MAX(1,$F27)))),2,0))</f>
        <v>0</v>
      </c>
      <c r="X27" s="5" t="n">
        <f aca="false">IF(Kalender!X27&lt;&gt;1,0,IF(AND($B27&gt;0,INDEX(Kalender!X$68:X$77,MAX(1,$B27))&gt;INDEX(Kalender!$B$68:$B$77,MAX(1,$B27))),1,0)+IF(OR(AND($C27&gt;0,INDEX(Kalender!X$81:X$110,MAX(1,$C27))&gt;INDEX(Kalender!$B$81:$B$110,MAX(1,$C27))),AND($D27&gt;0,INDEX(Kalender!X$81:X$110,MAX(1,$D27))&gt;INDEX(Kalender!$B$81:$B$110,MAX(1,$D27))),AND($E27&gt;0,INDEX(Kalender!X$81:X$110,MAX(1,$E27))&gt;INDEX(Kalender!$B$81:$B$110,MAX(1,$E27))),AND($F27&gt;0,INDEX(Kalender!X$81:X$110,MAX(1,$F27))&gt;INDEX(Kalender!$B$81:$B$110,MAX(1,$F27)))),2,0))</f>
        <v>0</v>
      </c>
      <c r="Y27" s="5" t="n">
        <f aca="false">IF(Kalender!Y27&lt;&gt;1,0,IF(AND($B27&gt;0,INDEX(Kalender!Y$68:Y$77,MAX(1,$B27))&gt;INDEX(Kalender!$B$68:$B$77,MAX(1,$B27))),1,0)+IF(OR(AND($C27&gt;0,INDEX(Kalender!Y$81:Y$110,MAX(1,$C27))&gt;INDEX(Kalender!$B$81:$B$110,MAX(1,$C27))),AND($D27&gt;0,INDEX(Kalender!Y$81:Y$110,MAX(1,$D27))&gt;INDEX(Kalender!$B$81:$B$110,MAX(1,$D27))),AND($E27&gt;0,INDEX(Kalender!Y$81:Y$110,MAX(1,$E27))&gt;INDEX(Kalender!$B$81:$B$110,MAX(1,$E27))),AND($F27&gt;0,INDEX(Kalender!Y$81:Y$110,MAX(1,$F27))&gt;INDEX(Kalender!$B$81:$B$110,MAX(1,$F27)))),2,0))</f>
        <v>0</v>
      </c>
      <c r="Z27" s="5" t="n">
        <f aca="false">IF(Kalender!Z27&lt;&gt;1,0,IF(AND($B27&gt;0,INDEX(Kalender!Z$68:Z$77,MAX(1,$B27))&gt;INDEX(Kalender!$B$68:$B$77,MAX(1,$B27))),1,0)+IF(OR(AND($C27&gt;0,INDEX(Kalender!Z$81:Z$110,MAX(1,$C27))&gt;INDEX(Kalender!$B$81:$B$110,MAX(1,$C27))),AND($D27&gt;0,INDEX(Kalender!Z$81:Z$110,MAX(1,$D27))&gt;INDEX(Kalender!$B$81:$B$110,MAX(1,$D27))),AND($E27&gt;0,INDEX(Kalender!Z$81:Z$110,MAX(1,$E27))&gt;INDEX(Kalender!$B$81:$B$110,MAX(1,$E27))),AND($F27&gt;0,INDEX(Kalender!Z$81:Z$110,MAX(1,$F27))&gt;INDEX(Kalender!$B$81:$B$110,MAX(1,$F27)))),2,0))</f>
        <v>0</v>
      </c>
      <c r="AA27" s="5" t="n">
        <f aca="false">IF(Kalender!AA27&lt;&gt;1,0,IF(AND($B27&gt;0,INDEX(Kalender!AA$68:AA$77,MAX(1,$B27))&gt;INDEX(Kalender!$B$68:$B$77,MAX(1,$B27))),1,0)+IF(OR(AND($C27&gt;0,INDEX(Kalender!AA$81:AA$110,MAX(1,$C27))&gt;INDEX(Kalender!$B$81:$B$110,MAX(1,$C27))),AND($D27&gt;0,INDEX(Kalender!AA$81:AA$110,MAX(1,$D27))&gt;INDEX(Kalender!$B$81:$B$110,MAX(1,$D27))),AND($E27&gt;0,INDEX(Kalender!AA$81:AA$110,MAX(1,$E27))&gt;INDEX(Kalender!$B$81:$B$110,MAX(1,$E27))),AND($F27&gt;0,INDEX(Kalender!AA$81:AA$110,MAX(1,$F27))&gt;INDEX(Kalender!$B$81:$B$110,MAX(1,$F27)))),2,0))</f>
        <v>0</v>
      </c>
      <c r="AB27" s="5" t="n">
        <f aca="false">IF(Kalender!AB27&lt;&gt;1,0,IF(AND($B27&gt;0,INDEX(Kalender!AB$68:AB$77,MAX(1,$B27))&gt;INDEX(Kalender!$B$68:$B$77,MAX(1,$B27))),1,0)+IF(OR(AND($C27&gt;0,INDEX(Kalender!AB$81:AB$110,MAX(1,$C27))&gt;INDEX(Kalender!$B$81:$B$110,MAX(1,$C27))),AND($D27&gt;0,INDEX(Kalender!AB$81:AB$110,MAX(1,$D27))&gt;INDEX(Kalender!$B$81:$B$110,MAX(1,$D27))),AND($E27&gt;0,INDEX(Kalender!AB$81:AB$110,MAX(1,$E27))&gt;INDEX(Kalender!$B$81:$B$110,MAX(1,$E27))),AND($F27&gt;0,INDEX(Kalender!AB$81:AB$110,MAX(1,$F27))&gt;INDEX(Kalender!$B$81:$B$110,MAX(1,$F27)))),2,0))</f>
        <v>0</v>
      </c>
      <c r="AC27" s="5" t="n">
        <f aca="false">IF(Kalender!AC27&lt;&gt;1,0,IF(AND($B27&gt;0,INDEX(Kalender!AC$68:AC$77,MAX(1,$B27))&gt;INDEX(Kalender!$B$68:$B$77,MAX(1,$B27))),1,0)+IF(OR(AND($C27&gt;0,INDEX(Kalender!AC$81:AC$110,MAX(1,$C27))&gt;INDEX(Kalender!$B$81:$B$110,MAX(1,$C27))),AND($D27&gt;0,INDEX(Kalender!AC$81:AC$110,MAX(1,$D27))&gt;INDEX(Kalender!$B$81:$B$110,MAX(1,$D27))),AND($E27&gt;0,INDEX(Kalender!AC$81:AC$110,MAX(1,$E27))&gt;INDEX(Kalender!$B$81:$B$110,MAX(1,$E27))),AND($F27&gt;0,INDEX(Kalender!AC$81:AC$110,MAX(1,$F27))&gt;INDEX(Kalender!$B$81:$B$110,MAX(1,$F27)))),2,0))</f>
        <v>0</v>
      </c>
      <c r="AD27" s="5" t="n">
        <f aca="false">IF(Kalender!AD27&lt;&gt;1,0,IF(AND($B27&gt;0,INDEX(Kalender!AD$68:AD$77,MAX(1,$B27))&gt;INDEX(Kalender!$B$68:$B$77,MAX(1,$B27))),1,0)+IF(OR(AND($C27&gt;0,INDEX(Kalender!AD$81:AD$110,MAX(1,$C27))&gt;INDEX(Kalender!$B$81:$B$110,MAX(1,$C27))),AND($D27&gt;0,INDEX(Kalender!AD$81:AD$110,MAX(1,$D27))&gt;INDEX(Kalender!$B$81:$B$110,MAX(1,$D27))),AND($E27&gt;0,INDEX(Kalender!AD$81:AD$110,MAX(1,$E27))&gt;INDEX(Kalender!$B$81:$B$110,MAX(1,$E27))),AND($F27&gt;0,INDEX(Kalender!AD$81:AD$110,MAX(1,$F27))&gt;INDEX(Kalender!$B$81:$B$110,MAX(1,$F27)))),2,0))</f>
        <v>0</v>
      </c>
      <c r="AE27" s="5" t="n">
        <f aca="false">IF(Kalender!AE27&lt;&gt;1,0,IF(AND($B27&gt;0,INDEX(Kalender!AE$68:AE$77,MAX(1,$B27))&gt;INDEX(Kalender!$B$68:$B$77,MAX(1,$B27))),1,0)+IF(OR(AND($C27&gt;0,INDEX(Kalender!AE$81:AE$110,MAX(1,$C27))&gt;INDEX(Kalender!$B$81:$B$110,MAX(1,$C27))),AND($D27&gt;0,INDEX(Kalender!AE$81:AE$110,MAX(1,$D27))&gt;INDEX(Kalender!$B$81:$B$110,MAX(1,$D27))),AND($E27&gt;0,INDEX(Kalender!AE$81:AE$110,MAX(1,$E27))&gt;INDEX(Kalender!$B$81:$B$110,MAX(1,$E27))),AND($F27&gt;0,INDEX(Kalender!AE$81:AE$110,MAX(1,$F27))&gt;INDEX(Kalender!$B$81:$B$110,MAX(1,$F27)))),2,0))</f>
        <v>0</v>
      </c>
      <c r="AF27" s="5" t="n">
        <f aca="false">IF(Kalender!AF27&lt;&gt;1,0,IF(AND($B27&gt;0,INDEX(Kalender!AF$68:AF$77,MAX(1,$B27))&gt;INDEX(Kalender!$B$68:$B$77,MAX(1,$B27))),1,0)+IF(OR(AND($C27&gt;0,INDEX(Kalender!AF$81:AF$110,MAX(1,$C27))&gt;INDEX(Kalender!$B$81:$B$110,MAX(1,$C27))),AND($D27&gt;0,INDEX(Kalender!AF$81:AF$110,MAX(1,$D27))&gt;INDEX(Kalender!$B$81:$B$110,MAX(1,$D27))),AND($E27&gt;0,INDEX(Kalender!AF$81:AF$110,MAX(1,$E27))&gt;INDEX(Kalender!$B$81:$B$110,MAX(1,$E27))),AND($F27&gt;0,INDEX(Kalender!AF$81:AF$110,MAX(1,$F27))&gt;INDEX(Kalender!$B$81:$B$110,MAX(1,$F27)))),2,0))</f>
        <v>0</v>
      </c>
      <c r="AG27" s="5" t="n">
        <f aca="false">IF(Kalender!AG27&lt;&gt;1,0,IF(AND($B27&gt;0,INDEX(Kalender!AG$68:AG$77,MAX(1,$B27))&gt;INDEX(Kalender!$B$68:$B$77,MAX(1,$B27))),1,0)+IF(OR(AND($C27&gt;0,INDEX(Kalender!AG$81:AG$110,MAX(1,$C27))&gt;INDEX(Kalender!$B$81:$B$110,MAX(1,$C27))),AND($D27&gt;0,INDEX(Kalender!AG$81:AG$110,MAX(1,$D27))&gt;INDEX(Kalender!$B$81:$B$110,MAX(1,$D27))),AND($E27&gt;0,INDEX(Kalender!AG$81:AG$110,MAX(1,$E27))&gt;INDEX(Kalender!$B$81:$B$110,MAX(1,$E27))),AND($F27&gt;0,INDEX(Kalender!AG$81:AG$110,MAX(1,$F27))&gt;INDEX(Kalender!$B$81:$B$110,MAX(1,$F27)))),2,0))</f>
        <v>0</v>
      </c>
      <c r="AH27" s="5" t="n">
        <f aca="false">IF(Kalender!AH27&lt;&gt;1,0,IF(AND($B27&gt;0,INDEX(Kalender!AH$68:AH$77,MAX(1,$B27))&gt;INDEX(Kalender!$B$68:$B$77,MAX(1,$B27))),1,0)+IF(OR(AND($C27&gt;0,INDEX(Kalender!AH$81:AH$110,MAX(1,$C27))&gt;INDEX(Kalender!$B$81:$B$110,MAX(1,$C27))),AND($D27&gt;0,INDEX(Kalender!AH$81:AH$110,MAX(1,$D27))&gt;INDEX(Kalender!$B$81:$B$110,MAX(1,$D27))),AND($E27&gt;0,INDEX(Kalender!AH$81:AH$110,MAX(1,$E27))&gt;INDEX(Kalender!$B$81:$B$110,MAX(1,$E27))),AND($F27&gt;0,INDEX(Kalender!AH$81:AH$110,MAX(1,$F27))&gt;INDEX(Kalender!$B$81:$B$110,MAX(1,$F27)))),2,0))</f>
        <v>0</v>
      </c>
      <c r="AI27" s="5" t="n">
        <f aca="false">IF(Kalender!AI27&lt;&gt;1,0,IF(AND($B27&gt;0,INDEX(Kalender!AI$68:AI$77,MAX(1,$B27))&gt;INDEX(Kalender!$B$68:$B$77,MAX(1,$B27))),1,0)+IF(OR(AND($C27&gt;0,INDEX(Kalender!AI$81:AI$110,MAX(1,$C27))&gt;INDEX(Kalender!$B$81:$B$110,MAX(1,$C27))),AND($D27&gt;0,INDEX(Kalender!AI$81:AI$110,MAX(1,$D27))&gt;INDEX(Kalender!$B$81:$B$110,MAX(1,$D27))),AND($E27&gt;0,INDEX(Kalender!AI$81:AI$110,MAX(1,$E27))&gt;INDEX(Kalender!$B$81:$B$110,MAX(1,$E27))),AND($F27&gt;0,INDEX(Kalender!AI$81:AI$110,MAX(1,$F27))&gt;INDEX(Kalender!$B$81:$B$110,MAX(1,$F27)))),2,0))</f>
        <v>0</v>
      </c>
      <c r="AJ27" s="5" t="n">
        <f aca="false">IF(Kalender!AJ27&lt;&gt;1,0,IF(AND($B27&gt;0,INDEX(Kalender!AJ$68:AJ$77,MAX(1,$B27))&gt;INDEX(Kalender!$B$68:$B$77,MAX(1,$B27))),1,0)+IF(OR(AND($C27&gt;0,INDEX(Kalender!AJ$81:AJ$110,MAX(1,$C27))&gt;INDEX(Kalender!$B$81:$B$110,MAX(1,$C27))),AND($D27&gt;0,INDEX(Kalender!AJ$81:AJ$110,MAX(1,$D27))&gt;INDEX(Kalender!$B$81:$B$110,MAX(1,$D27))),AND($E27&gt;0,INDEX(Kalender!AJ$81:AJ$110,MAX(1,$E27))&gt;INDEX(Kalender!$B$81:$B$110,MAX(1,$E27))),AND($F27&gt;0,INDEX(Kalender!AJ$81:AJ$110,MAX(1,$F27))&gt;INDEX(Kalender!$B$81:$B$110,MAX(1,$F27)))),2,0))</f>
        <v>0</v>
      </c>
      <c r="AK27" s="5" t="n">
        <f aca="false">IF(Kalender!AK27&lt;&gt;1,0,IF(AND($B27&gt;0,INDEX(Kalender!AK$68:AK$77,MAX(1,$B27))&gt;INDEX(Kalender!$B$68:$B$77,MAX(1,$B27))),1,0)+IF(OR(AND($C27&gt;0,INDEX(Kalender!AK$81:AK$110,MAX(1,$C27))&gt;INDEX(Kalender!$B$81:$B$110,MAX(1,$C27))),AND($D27&gt;0,INDEX(Kalender!AK$81:AK$110,MAX(1,$D27))&gt;INDEX(Kalender!$B$81:$B$110,MAX(1,$D27))),AND($E27&gt;0,INDEX(Kalender!AK$81:AK$110,MAX(1,$E27))&gt;INDEX(Kalender!$B$81:$B$110,MAX(1,$E27))),AND($F27&gt;0,INDEX(Kalender!AK$81:AK$110,MAX(1,$F27))&gt;INDEX(Kalender!$B$81:$B$110,MAX(1,$F27)))),2,0))</f>
        <v>0</v>
      </c>
      <c r="AL27" s="5" t="n">
        <f aca="false">IF(Kalender!AL27&lt;&gt;1,0,IF(AND($B27&gt;0,INDEX(Kalender!AL$68:AL$77,MAX(1,$B27))&gt;INDEX(Kalender!$B$68:$B$77,MAX(1,$B27))),1,0)+IF(OR(AND($C27&gt;0,INDEX(Kalender!AL$81:AL$110,MAX(1,$C27))&gt;INDEX(Kalender!$B$81:$B$110,MAX(1,$C27))),AND($D27&gt;0,INDEX(Kalender!AL$81:AL$110,MAX(1,$D27))&gt;INDEX(Kalender!$B$81:$B$110,MAX(1,$D27))),AND($E27&gt;0,INDEX(Kalender!AL$81:AL$110,MAX(1,$E27))&gt;INDEX(Kalender!$B$81:$B$110,MAX(1,$E27))),AND($F27&gt;0,INDEX(Kalender!AL$81:AL$110,MAX(1,$F27))&gt;INDEX(Kalender!$B$81:$B$110,MAX(1,$F27)))),2,0))</f>
        <v>0</v>
      </c>
      <c r="AM27" s="5" t="n">
        <f aca="false">IF(Kalender!AM27&lt;&gt;1,0,IF(AND($B27&gt;0,INDEX(Kalender!AM$68:AM$77,MAX(1,$B27))&gt;INDEX(Kalender!$B$68:$B$77,MAX(1,$B27))),1,0)+IF(OR(AND($C27&gt;0,INDEX(Kalender!AM$81:AM$110,MAX(1,$C27))&gt;INDEX(Kalender!$B$81:$B$110,MAX(1,$C27))),AND($D27&gt;0,INDEX(Kalender!AM$81:AM$110,MAX(1,$D27))&gt;INDEX(Kalender!$B$81:$B$110,MAX(1,$D27))),AND($E27&gt;0,INDEX(Kalender!AM$81:AM$110,MAX(1,$E27))&gt;INDEX(Kalender!$B$81:$B$110,MAX(1,$E27))),AND($F27&gt;0,INDEX(Kalender!AM$81:AM$110,MAX(1,$F27))&gt;INDEX(Kalender!$B$81:$B$110,MAX(1,$F27)))),2,0))</f>
        <v>0</v>
      </c>
      <c r="AN27" s="5" t="n">
        <f aca="false">IF(Kalender!AN27&lt;&gt;1,0,IF(AND($B27&gt;0,INDEX(Kalender!AN$68:AN$77,MAX(1,$B27))&gt;INDEX(Kalender!$B$68:$B$77,MAX(1,$B27))),1,0)+IF(OR(AND($C27&gt;0,INDEX(Kalender!AN$81:AN$110,MAX(1,$C27))&gt;INDEX(Kalender!$B$81:$B$110,MAX(1,$C27))),AND($D27&gt;0,INDEX(Kalender!AN$81:AN$110,MAX(1,$D27))&gt;INDEX(Kalender!$B$81:$B$110,MAX(1,$D27))),AND($E27&gt;0,INDEX(Kalender!AN$81:AN$110,MAX(1,$E27))&gt;INDEX(Kalender!$B$81:$B$110,MAX(1,$E27))),AND($F27&gt;0,INDEX(Kalender!AN$81:AN$110,MAX(1,$F27))&gt;INDEX(Kalender!$B$81:$B$110,MAX(1,$F27)))),2,0))</f>
        <v>0</v>
      </c>
      <c r="AO27" s="5" t="n">
        <f aca="false">IF(Kalender!AO27&lt;&gt;1,0,IF(AND($B27&gt;0,INDEX(Kalender!AO$68:AO$77,MAX(1,$B27))&gt;INDEX(Kalender!$B$68:$B$77,MAX(1,$B27))),1,0)+IF(OR(AND($C27&gt;0,INDEX(Kalender!AO$81:AO$110,MAX(1,$C27))&gt;INDEX(Kalender!$B$81:$B$110,MAX(1,$C27))),AND($D27&gt;0,INDEX(Kalender!AO$81:AO$110,MAX(1,$D27))&gt;INDEX(Kalender!$B$81:$B$110,MAX(1,$D27))),AND($E27&gt;0,INDEX(Kalender!AO$81:AO$110,MAX(1,$E27))&gt;INDEX(Kalender!$B$81:$B$110,MAX(1,$E27))),AND($F27&gt;0,INDEX(Kalender!AO$81:AO$110,MAX(1,$F27))&gt;INDEX(Kalender!$B$81:$B$110,MAX(1,$F27)))),2,0))</f>
        <v>0</v>
      </c>
      <c r="AP27" s="5" t="n">
        <f aca="false">IF(Kalender!AP27&lt;&gt;1,0,IF(AND($B27&gt;0,INDEX(Kalender!AP$68:AP$77,MAX(1,$B27))&gt;INDEX(Kalender!$B$68:$B$77,MAX(1,$B27))),1,0)+IF(OR(AND($C27&gt;0,INDEX(Kalender!AP$81:AP$110,MAX(1,$C27))&gt;INDEX(Kalender!$B$81:$B$110,MAX(1,$C27))),AND($D27&gt;0,INDEX(Kalender!AP$81:AP$110,MAX(1,$D27))&gt;INDEX(Kalender!$B$81:$B$110,MAX(1,$D27))),AND($E27&gt;0,INDEX(Kalender!AP$81:AP$110,MAX(1,$E27))&gt;INDEX(Kalender!$B$81:$B$110,MAX(1,$E27))),AND($F27&gt;0,INDEX(Kalender!AP$81:AP$110,MAX(1,$F27))&gt;INDEX(Kalender!$B$81:$B$110,MAX(1,$F27)))),2,0))</f>
        <v>0</v>
      </c>
      <c r="AQ27" s="5" t="n">
        <f aca="false">IF(Kalender!AQ27&lt;&gt;1,0,IF(AND($B27&gt;0,INDEX(Kalender!AQ$68:AQ$77,MAX(1,$B27))&gt;INDEX(Kalender!$B$68:$B$77,MAX(1,$B27))),1,0)+IF(OR(AND($C27&gt;0,INDEX(Kalender!AQ$81:AQ$110,MAX(1,$C27))&gt;INDEX(Kalender!$B$81:$B$110,MAX(1,$C27))),AND($D27&gt;0,INDEX(Kalender!AQ$81:AQ$110,MAX(1,$D27))&gt;INDEX(Kalender!$B$81:$B$110,MAX(1,$D27))),AND($E27&gt;0,INDEX(Kalender!AQ$81:AQ$110,MAX(1,$E27))&gt;INDEX(Kalender!$B$81:$B$110,MAX(1,$E27))),AND($F27&gt;0,INDEX(Kalender!AQ$81:AQ$110,MAX(1,$F27))&gt;INDEX(Kalender!$B$81:$B$110,MAX(1,$F27)))),2,0))</f>
        <v>0</v>
      </c>
      <c r="AR27" s="5" t="n">
        <f aca="false">IF(Kalender!AR27&lt;&gt;1,0,IF(AND($B27&gt;0,INDEX(Kalender!AR$68:AR$77,MAX(1,$B27))&gt;INDEX(Kalender!$B$68:$B$77,MAX(1,$B27))),1,0)+IF(OR(AND($C27&gt;0,INDEX(Kalender!AR$81:AR$110,MAX(1,$C27))&gt;INDEX(Kalender!$B$81:$B$110,MAX(1,$C27))),AND($D27&gt;0,INDEX(Kalender!AR$81:AR$110,MAX(1,$D27))&gt;INDEX(Kalender!$B$81:$B$110,MAX(1,$D27))),AND($E27&gt;0,INDEX(Kalender!AR$81:AR$110,MAX(1,$E27))&gt;INDEX(Kalender!$B$81:$B$110,MAX(1,$E27))),AND($F27&gt;0,INDEX(Kalender!AR$81:AR$110,MAX(1,$F27))&gt;INDEX(Kalender!$B$81:$B$110,MAX(1,$F27)))),2,0))</f>
        <v>0</v>
      </c>
      <c r="AS27" s="5" t="n">
        <f aca="false">IF(Kalender!AS27&lt;&gt;1,0,IF(AND($B27&gt;0,INDEX(Kalender!AS$68:AS$77,MAX(1,$B27))&gt;INDEX(Kalender!$B$68:$B$77,MAX(1,$B27))),1,0)+IF(OR(AND($C27&gt;0,INDEX(Kalender!AS$81:AS$110,MAX(1,$C27))&gt;INDEX(Kalender!$B$81:$B$110,MAX(1,$C27))),AND($D27&gt;0,INDEX(Kalender!AS$81:AS$110,MAX(1,$D27))&gt;INDEX(Kalender!$B$81:$B$110,MAX(1,$D27))),AND($E27&gt;0,INDEX(Kalender!AS$81:AS$110,MAX(1,$E27))&gt;INDEX(Kalender!$B$81:$B$110,MAX(1,$E27))),AND($F27&gt;0,INDEX(Kalender!AS$81:AS$110,MAX(1,$F27))&gt;INDEX(Kalender!$B$81:$B$110,MAX(1,$F27)))),2,0))</f>
        <v>0</v>
      </c>
      <c r="AT27" s="5" t="n">
        <f aca="false">IF(Kalender!AT27&lt;&gt;1,0,IF(AND($B27&gt;0,INDEX(Kalender!AT$68:AT$77,MAX(1,$B27))&gt;INDEX(Kalender!$B$68:$B$77,MAX(1,$B27))),1,0)+IF(OR(AND($C27&gt;0,INDEX(Kalender!AT$81:AT$110,MAX(1,$C27))&gt;INDEX(Kalender!$B$81:$B$110,MAX(1,$C27))),AND($D27&gt;0,INDEX(Kalender!AT$81:AT$110,MAX(1,$D27))&gt;INDEX(Kalender!$B$81:$B$110,MAX(1,$D27))),AND($E27&gt;0,INDEX(Kalender!AT$81:AT$110,MAX(1,$E27))&gt;INDEX(Kalender!$B$81:$B$110,MAX(1,$E27))),AND($F27&gt;0,INDEX(Kalender!AT$81:AT$110,MAX(1,$F27))&gt;INDEX(Kalender!$B$81:$B$110,MAX(1,$F27)))),2,0))</f>
        <v>0</v>
      </c>
      <c r="AU27" s="5" t="n">
        <f aca="false">IF(Kalender!AU27&lt;&gt;1,0,IF(AND($B27&gt;0,INDEX(Kalender!AU$68:AU$77,MAX(1,$B27))&gt;INDEX(Kalender!$B$68:$B$77,MAX(1,$B27))),1,0)+IF(OR(AND($C27&gt;0,INDEX(Kalender!AU$81:AU$110,MAX(1,$C27))&gt;INDEX(Kalender!$B$81:$B$110,MAX(1,$C27))),AND($D27&gt;0,INDEX(Kalender!AU$81:AU$110,MAX(1,$D27))&gt;INDEX(Kalender!$B$81:$B$110,MAX(1,$D27))),AND($E27&gt;0,INDEX(Kalender!AU$81:AU$110,MAX(1,$E27))&gt;INDEX(Kalender!$B$81:$B$110,MAX(1,$E27))),AND($F27&gt;0,INDEX(Kalender!AU$81:AU$110,MAX(1,$F27))&gt;INDEX(Kalender!$B$81:$B$110,MAX(1,$F27)))),2,0))</f>
        <v>0</v>
      </c>
      <c r="AV27" s="5" t="n">
        <f aca="false">IF(Kalender!AV27&lt;&gt;1,0,IF(AND($B27&gt;0,INDEX(Kalender!AV$68:AV$77,MAX(1,$B27))&gt;INDEX(Kalender!$B$68:$B$77,MAX(1,$B27))),1,0)+IF(OR(AND($C27&gt;0,INDEX(Kalender!AV$81:AV$110,MAX(1,$C27))&gt;INDEX(Kalender!$B$81:$B$110,MAX(1,$C27))),AND($D27&gt;0,INDEX(Kalender!AV$81:AV$110,MAX(1,$D27))&gt;INDEX(Kalender!$B$81:$B$110,MAX(1,$D27))),AND($E27&gt;0,INDEX(Kalender!AV$81:AV$110,MAX(1,$E27))&gt;INDEX(Kalender!$B$81:$B$110,MAX(1,$E27))),AND($F27&gt;0,INDEX(Kalender!AV$81:AV$110,MAX(1,$F27))&gt;INDEX(Kalender!$B$81:$B$110,MAX(1,$F27)))),2,0))</f>
        <v>0</v>
      </c>
      <c r="AW27" s="5" t="n">
        <f aca="false">IF(Kalender!AW27&lt;&gt;1,0,IF(AND($B27&gt;0,INDEX(Kalender!AW$68:AW$77,MAX(1,$B27))&gt;INDEX(Kalender!$B$68:$B$77,MAX(1,$B27))),1,0)+IF(OR(AND($C27&gt;0,INDEX(Kalender!AW$81:AW$110,MAX(1,$C27))&gt;INDEX(Kalender!$B$81:$B$110,MAX(1,$C27))),AND($D27&gt;0,INDEX(Kalender!AW$81:AW$110,MAX(1,$D27))&gt;INDEX(Kalender!$B$81:$B$110,MAX(1,$D27))),AND($E27&gt;0,INDEX(Kalender!AW$81:AW$110,MAX(1,$E27))&gt;INDEX(Kalender!$B$81:$B$110,MAX(1,$E27))),AND($F27&gt;0,INDEX(Kalender!AW$81:AW$110,MAX(1,$F27))&gt;INDEX(Kalender!$B$81:$B$110,MAX(1,$F27)))),2,0))</f>
        <v>0</v>
      </c>
      <c r="AX27" s="5" t="n">
        <f aca="false">IF(Kalender!AX27&lt;&gt;1,0,IF(AND($B27&gt;0,INDEX(Kalender!AX$68:AX$77,MAX(1,$B27))&gt;INDEX(Kalender!$B$68:$B$77,MAX(1,$B27))),1,0)+IF(OR(AND($C27&gt;0,INDEX(Kalender!AX$81:AX$110,MAX(1,$C27))&gt;INDEX(Kalender!$B$81:$B$110,MAX(1,$C27))),AND($D27&gt;0,INDEX(Kalender!AX$81:AX$110,MAX(1,$D27))&gt;INDEX(Kalender!$B$81:$B$110,MAX(1,$D27))),AND($E27&gt;0,INDEX(Kalender!AX$81:AX$110,MAX(1,$E27))&gt;INDEX(Kalender!$B$81:$B$110,MAX(1,$E27))),AND($F27&gt;0,INDEX(Kalender!AX$81:AX$110,MAX(1,$F27))&gt;INDEX(Kalender!$B$81:$B$110,MAX(1,$F27)))),2,0))</f>
        <v>0</v>
      </c>
      <c r="AY27" s="5" t="n">
        <f aca="false">IF(Kalender!AY27&lt;&gt;1,0,IF(AND($B27&gt;0,INDEX(Kalender!AY$68:AY$77,MAX(1,$B27))&gt;INDEX(Kalender!$B$68:$B$77,MAX(1,$B27))),1,0)+IF(OR(AND($C27&gt;0,INDEX(Kalender!AY$81:AY$110,MAX(1,$C27))&gt;INDEX(Kalender!$B$81:$B$110,MAX(1,$C27))),AND($D27&gt;0,INDEX(Kalender!AY$81:AY$110,MAX(1,$D27))&gt;INDEX(Kalender!$B$81:$B$110,MAX(1,$D27))),AND($E27&gt;0,INDEX(Kalender!AY$81:AY$110,MAX(1,$E27))&gt;INDEX(Kalender!$B$81:$B$110,MAX(1,$E27))),AND($F27&gt;0,INDEX(Kalender!AY$81:AY$110,MAX(1,$F27))&gt;INDEX(Kalender!$B$81:$B$110,MAX(1,$F27)))),2,0))</f>
        <v>0</v>
      </c>
      <c r="AZ27" s="5" t="n">
        <f aca="false">IF(Kalender!AZ27&lt;&gt;1,0,IF(AND($B27&gt;0,INDEX(Kalender!AZ$68:AZ$77,MAX(1,$B27))&gt;INDEX(Kalender!$B$68:$B$77,MAX(1,$B27))),1,0)+IF(OR(AND($C27&gt;0,INDEX(Kalender!AZ$81:AZ$110,MAX(1,$C27))&gt;INDEX(Kalender!$B$81:$B$110,MAX(1,$C27))),AND($D27&gt;0,INDEX(Kalender!AZ$81:AZ$110,MAX(1,$D27))&gt;INDEX(Kalender!$B$81:$B$110,MAX(1,$D27))),AND($E27&gt;0,INDEX(Kalender!AZ$81:AZ$110,MAX(1,$E27))&gt;INDEX(Kalender!$B$81:$B$110,MAX(1,$E27))),AND($F27&gt;0,INDEX(Kalender!AZ$81:AZ$110,MAX(1,$F27))&gt;INDEX(Kalender!$B$81:$B$110,MAX(1,$F27)))),2,0))</f>
        <v>0</v>
      </c>
      <c r="BA27" s="5" t="n">
        <f aca="false">IF(Kalender!BA27&lt;&gt;1,0,IF(AND($B27&gt;0,INDEX(Kalender!BA$68:BA$77,MAX(1,$B27))&gt;INDEX(Kalender!$B$68:$B$77,MAX(1,$B27))),1,0)+IF(OR(AND($C27&gt;0,INDEX(Kalender!BA$81:BA$110,MAX(1,$C27))&gt;INDEX(Kalender!$B$81:$B$110,MAX(1,$C27))),AND($D27&gt;0,INDEX(Kalender!BA$81:BA$110,MAX(1,$D27))&gt;INDEX(Kalender!$B$81:$B$110,MAX(1,$D27))),AND($E27&gt;0,INDEX(Kalender!BA$81:BA$110,MAX(1,$E27))&gt;INDEX(Kalender!$B$81:$B$110,MAX(1,$E27))),AND($F27&gt;0,INDEX(Kalender!BA$81:BA$110,MAX(1,$F27))&gt;INDEX(Kalender!$B$81:$B$110,MAX(1,$F27)))),2,0))</f>
        <v>0</v>
      </c>
      <c r="BB27" s="5" t="n">
        <f aca="false">IF(Kalender!BB27&lt;&gt;1,0,IF(AND($B27&gt;0,INDEX(Kalender!BB$68:BB$77,MAX(1,$B27))&gt;INDEX(Kalender!$B$68:$B$77,MAX(1,$B27))),1,0)+IF(OR(AND($C27&gt;0,INDEX(Kalender!BB$81:BB$110,MAX(1,$C27))&gt;INDEX(Kalender!$B$81:$B$110,MAX(1,$C27))),AND($D27&gt;0,INDEX(Kalender!BB$81:BB$110,MAX(1,$D27))&gt;INDEX(Kalender!$B$81:$B$110,MAX(1,$D27))),AND($E27&gt;0,INDEX(Kalender!BB$81:BB$110,MAX(1,$E27))&gt;INDEX(Kalender!$B$81:$B$110,MAX(1,$E27))),AND($F27&gt;0,INDEX(Kalender!BB$81:BB$110,MAX(1,$F27))&gt;INDEX(Kalender!$B$81:$B$110,MAX(1,$F27)))),2,0))</f>
        <v>0</v>
      </c>
      <c r="BC27" s="5" t="n">
        <f aca="false">IF(Kalender!BC27&lt;&gt;1,0,IF(AND($B27&gt;0,INDEX(Kalender!BC$68:BC$77,MAX(1,$B27))&gt;INDEX(Kalender!$B$68:$B$77,MAX(1,$B27))),1,0)+IF(OR(AND($C27&gt;0,INDEX(Kalender!BC$81:BC$110,MAX(1,$C27))&gt;INDEX(Kalender!$B$81:$B$110,MAX(1,$C27))),AND($D27&gt;0,INDEX(Kalender!BC$81:BC$110,MAX(1,$D27))&gt;INDEX(Kalender!$B$81:$B$110,MAX(1,$D27))),AND($E27&gt;0,INDEX(Kalender!BC$81:BC$110,MAX(1,$E27))&gt;INDEX(Kalender!$B$81:$B$110,MAX(1,$E27))),AND($F27&gt;0,INDEX(Kalender!BC$81:BC$110,MAX(1,$F27))&gt;INDEX(Kalender!$B$81:$B$110,MAX(1,$F27)))),2,0))</f>
        <v>0</v>
      </c>
      <c r="BD27" s="5" t="n">
        <f aca="false">IF(Kalender!BD27&lt;&gt;1,0,IF(AND($B27&gt;0,INDEX(Kalender!BD$68:BD$77,MAX(1,$B27))&gt;INDEX(Kalender!$B$68:$B$77,MAX(1,$B27))),1,0)+IF(OR(AND($C27&gt;0,INDEX(Kalender!BD$81:BD$110,MAX(1,$C27))&gt;INDEX(Kalender!$B$81:$B$110,MAX(1,$C27))),AND($D27&gt;0,INDEX(Kalender!BD$81:BD$110,MAX(1,$D27))&gt;INDEX(Kalender!$B$81:$B$110,MAX(1,$D27))),AND($E27&gt;0,INDEX(Kalender!BD$81:BD$110,MAX(1,$E27))&gt;INDEX(Kalender!$B$81:$B$110,MAX(1,$E27))),AND($F27&gt;0,INDEX(Kalender!BD$81:BD$110,MAX(1,$F27))&gt;INDEX(Kalender!$B$81:$B$110,MAX(1,$F27)))),2,0))</f>
        <v>0</v>
      </c>
      <c r="BE27" s="5" t="n">
        <f aca="false">IF(Kalender!BE27&lt;&gt;1,0,IF(AND($B27&gt;0,INDEX(Kalender!BE$68:BE$77,MAX(1,$B27))&gt;INDEX(Kalender!$B$68:$B$77,MAX(1,$B27))),1,0)+IF(OR(AND($C27&gt;0,INDEX(Kalender!BE$81:BE$110,MAX(1,$C27))&gt;INDEX(Kalender!$B$81:$B$110,MAX(1,$C27))),AND($D27&gt;0,INDEX(Kalender!BE$81:BE$110,MAX(1,$D27))&gt;INDEX(Kalender!$B$81:$B$110,MAX(1,$D27))),AND($E27&gt;0,INDEX(Kalender!BE$81:BE$110,MAX(1,$E27))&gt;INDEX(Kalender!$B$81:$B$110,MAX(1,$E27))),AND($F27&gt;0,INDEX(Kalender!BE$81:BE$110,MAX(1,$F27))&gt;INDEX(Kalender!$B$81:$B$110,MAX(1,$F27)))),2,0))</f>
        <v>0</v>
      </c>
      <c r="BF27" s="5" t="n">
        <f aca="false">IF(Kalender!BF27&lt;&gt;1,0,IF(AND($B27&gt;0,INDEX(Kalender!BF$68:BF$77,MAX(1,$B27))&gt;INDEX(Kalender!$B$68:$B$77,MAX(1,$B27))),1,0)+IF(OR(AND($C27&gt;0,INDEX(Kalender!BF$81:BF$110,MAX(1,$C27))&gt;INDEX(Kalender!$B$81:$B$110,MAX(1,$C27))),AND($D27&gt;0,INDEX(Kalender!BF$81:BF$110,MAX(1,$D27))&gt;INDEX(Kalender!$B$81:$B$110,MAX(1,$D27))),AND($E27&gt;0,INDEX(Kalender!BF$81:BF$110,MAX(1,$E27))&gt;INDEX(Kalender!$B$81:$B$110,MAX(1,$E27))),AND($F27&gt;0,INDEX(Kalender!BF$81:BF$110,MAX(1,$F27))&gt;INDEX(Kalender!$B$81:$B$110,MAX(1,$F27)))),2,0))</f>
        <v>0</v>
      </c>
      <c r="BG27" s="5" t="n">
        <f aca="false">IF(Kalender!BG27&lt;&gt;1,0,IF(AND($B27&gt;0,INDEX(Kalender!BG$68:BG$77,MAX(1,$B27))&gt;INDEX(Kalender!$B$68:$B$77,MAX(1,$B27))),1,0)+IF(OR(AND($C27&gt;0,INDEX(Kalender!BG$81:BG$110,MAX(1,$C27))&gt;INDEX(Kalender!$B$81:$B$110,MAX(1,$C27))),AND($D27&gt;0,INDEX(Kalender!BG$81:BG$110,MAX(1,$D27))&gt;INDEX(Kalender!$B$81:$B$110,MAX(1,$D27))),AND($E27&gt;0,INDEX(Kalender!BG$81:BG$110,MAX(1,$E27))&gt;INDEX(Kalender!$B$81:$B$110,MAX(1,$E27))),AND($F27&gt;0,INDEX(Kalender!BG$81:BG$110,MAX(1,$F27))&gt;INDEX(Kalender!$B$81:$B$110,MAX(1,$F27)))),2,0))</f>
        <v>0</v>
      </c>
      <c r="BH27" s="5" t="n">
        <f aca="false">IF(Kalender!BH27&lt;&gt;1,0,IF(AND($B27&gt;0,INDEX(Kalender!BH$68:BH$77,MAX(1,$B27))&gt;INDEX(Kalender!$B$68:$B$77,MAX(1,$B27))),1,0)+IF(OR(AND($C27&gt;0,INDEX(Kalender!BH$81:BH$110,MAX(1,$C27))&gt;INDEX(Kalender!$B$81:$B$110,MAX(1,$C27))),AND($D27&gt;0,INDEX(Kalender!BH$81:BH$110,MAX(1,$D27))&gt;INDEX(Kalender!$B$81:$B$110,MAX(1,$D27))),AND($E27&gt;0,INDEX(Kalender!BH$81:BH$110,MAX(1,$E27))&gt;INDEX(Kalender!$B$81:$B$110,MAX(1,$E27))),AND($F27&gt;0,INDEX(Kalender!BH$81:BH$110,MAX(1,$F27))&gt;INDEX(Kalender!$B$81:$B$110,MAX(1,$F27)))),2,0))</f>
        <v>0</v>
      </c>
      <c r="BI27" s="5" t="n">
        <f aca="false">IF(Kalender!BI27&lt;&gt;1,0,IF(AND($B27&gt;0,INDEX(Kalender!BI$68:BI$77,MAX(1,$B27))&gt;INDEX(Kalender!$B$68:$B$77,MAX(1,$B27))),1,0)+IF(OR(AND($C27&gt;0,INDEX(Kalender!BI$81:BI$110,MAX(1,$C27))&gt;INDEX(Kalender!$B$81:$B$110,MAX(1,$C27))),AND($D27&gt;0,INDEX(Kalender!BI$81:BI$110,MAX(1,$D27))&gt;INDEX(Kalender!$B$81:$B$110,MAX(1,$D27))),AND($E27&gt;0,INDEX(Kalender!BI$81:BI$110,MAX(1,$E27))&gt;INDEX(Kalender!$B$81:$B$110,MAX(1,$E27))),AND($F27&gt;0,INDEX(Kalender!BI$81:BI$110,MAX(1,$F27))&gt;INDEX(Kalender!$B$81:$B$110,MAX(1,$F27)))),2,0))</f>
        <v>0</v>
      </c>
      <c r="BJ27" s="5" t="n">
        <f aca="false">IF(Kalender!BJ27&lt;&gt;1,0,IF(AND($B27&gt;0,INDEX(Kalender!BJ$68:BJ$77,MAX(1,$B27))&gt;INDEX(Kalender!$B$68:$B$77,MAX(1,$B27))),1,0)+IF(OR(AND($C27&gt;0,INDEX(Kalender!BJ$81:BJ$110,MAX(1,$C27))&gt;INDEX(Kalender!$B$81:$B$110,MAX(1,$C27))),AND($D27&gt;0,INDEX(Kalender!BJ$81:BJ$110,MAX(1,$D27))&gt;INDEX(Kalender!$B$81:$B$110,MAX(1,$D27))),AND($E27&gt;0,INDEX(Kalender!BJ$81:BJ$110,MAX(1,$E27))&gt;INDEX(Kalender!$B$81:$B$110,MAX(1,$E27))),AND($F27&gt;0,INDEX(Kalender!BJ$81:BJ$110,MAX(1,$F27))&gt;INDEX(Kalender!$B$81:$B$110,MAX(1,$F27)))),2,0))</f>
        <v>0</v>
      </c>
      <c r="BK27" s="5" t="n">
        <f aca="false">IF(Kalender!BK27&lt;&gt;1,0,IF(AND($B27&gt;0,INDEX(Kalender!BK$68:BK$77,MAX(1,$B27))&gt;INDEX(Kalender!$B$68:$B$77,MAX(1,$B27))),1,0)+IF(OR(AND($C27&gt;0,INDEX(Kalender!BK$81:BK$110,MAX(1,$C27))&gt;INDEX(Kalender!$B$81:$B$110,MAX(1,$C27))),AND($D27&gt;0,INDEX(Kalender!BK$81:BK$110,MAX(1,$D27))&gt;INDEX(Kalender!$B$81:$B$110,MAX(1,$D27))),AND($E27&gt;0,INDEX(Kalender!BK$81:BK$110,MAX(1,$E27))&gt;INDEX(Kalender!$B$81:$B$110,MAX(1,$E27))),AND($F27&gt;0,INDEX(Kalender!BK$81:BK$110,MAX(1,$F27))&gt;INDEX(Kalender!$B$81:$B$110,MAX(1,$F27)))),2,0))</f>
        <v>0</v>
      </c>
      <c r="BL27" s="5" t="n">
        <f aca="false">IF(Kalender!BL27&lt;&gt;1,0,IF(AND($B27&gt;0,INDEX(Kalender!BL$68:BL$77,MAX(1,$B27))&gt;INDEX(Kalender!$B$68:$B$77,MAX(1,$B27))),1,0)+IF(OR(AND($C27&gt;0,INDEX(Kalender!BL$81:BL$110,MAX(1,$C27))&gt;INDEX(Kalender!$B$81:$B$110,MAX(1,$C27))),AND($D27&gt;0,INDEX(Kalender!BL$81:BL$110,MAX(1,$D27))&gt;INDEX(Kalender!$B$81:$B$110,MAX(1,$D27))),AND($E27&gt;0,INDEX(Kalender!BL$81:BL$110,MAX(1,$E27))&gt;INDEX(Kalender!$B$81:$B$110,MAX(1,$E27))),AND($F27&gt;0,INDEX(Kalender!BL$81:BL$110,MAX(1,$F27))&gt;INDEX(Kalender!$B$81:$B$110,MAX(1,$F27)))),2,0))</f>
        <v>0</v>
      </c>
      <c r="BM27" s="5" t="n">
        <f aca="false">IF(Kalender!BM27&lt;&gt;1,0,IF(AND($B27&gt;0,INDEX(Kalender!BM$68:BM$77,MAX(1,$B27))&gt;INDEX(Kalender!$B$68:$B$77,MAX(1,$B27))),1,0)+IF(OR(AND($C27&gt;0,INDEX(Kalender!BM$81:BM$110,MAX(1,$C27))&gt;INDEX(Kalender!$B$81:$B$110,MAX(1,$C27))),AND($D27&gt;0,INDEX(Kalender!BM$81:BM$110,MAX(1,$D27))&gt;INDEX(Kalender!$B$81:$B$110,MAX(1,$D27))),AND($E27&gt;0,INDEX(Kalender!BM$81:BM$110,MAX(1,$E27))&gt;INDEX(Kalender!$B$81:$B$110,MAX(1,$E27))),AND($F27&gt;0,INDEX(Kalender!BM$81:BM$110,MAX(1,$F27))&gt;INDEX(Kalender!$B$81:$B$110,MAX(1,$F27)))),2,0))</f>
        <v>0</v>
      </c>
      <c r="BN27" s="5" t="n">
        <f aca="false">IF(Kalender!BN27&lt;&gt;1,0,IF(AND($B27&gt;0,INDEX(Kalender!BN$68:BN$77,MAX(1,$B27))&gt;INDEX(Kalender!$B$68:$B$77,MAX(1,$B27))),1,0)+IF(OR(AND($C27&gt;0,INDEX(Kalender!BN$81:BN$110,MAX(1,$C27))&gt;INDEX(Kalender!$B$81:$B$110,MAX(1,$C27))),AND($D27&gt;0,INDEX(Kalender!BN$81:BN$110,MAX(1,$D27))&gt;INDEX(Kalender!$B$81:$B$110,MAX(1,$D27))),AND($E27&gt;0,INDEX(Kalender!BN$81:BN$110,MAX(1,$E27))&gt;INDEX(Kalender!$B$81:$B$110,MAX(1,$E27))),AND($F27&gt;0,INDEX(Kalender!BN$81:BN$110,MAX(1,$F27))&gt;INDEX(Kalender!$B$81:$B$110,MAX(1,$F27)))),2,0))</f>
        <v>0</v>
      </c>
      <c r="BO27" s="5" t="n">
        <f aca="false">IF(Kalender!BO27&lt;&gt;1,0,IF(AND($B27&gt;0,INDEX(Kalender!BO$68:BO$77,MAX(1,$B27))&gt;INDEX(Kalender!$B$68:$B$77,MAX(1,$B27))),1,0)+IF(OR(AND($C27&gt;0,INDEX(Kalender!BO$81:BO$110,MAX(1,$C27))&gt;INDEX(Kalender!$B$81:$B$110,MAX(1,$C27))),AND($D27&gt;0,INDEX(Kalender!BO$81:BO$110,MAX(1,$D27))&gt;INDEX(Kalender!$B$81:$B$110,MAX(1,$D27))),AND($E27&gt;0,INDEX(Kalender!BO$81:BO$110,MAX(1,$E27))&gt;INDEX(Kalender!$B$81:$B$110,MAX(1,$E27))),AND($F27&gt;0,INDEX(Kalender!BO$81:BO$110,MAX(1,$F27))&gt;INDEX(Kalender!$B$81:$B$110,MAX(1,$F27)))),2,0))</f>
        <v>0</v>
      </c>
      <c r="BP27" s="5" t="n">
        <f aca="false">IF(Kalender!BP27&lt;&gt;1,0,IF(AND($B27&gt;0,INDEX(Kalender!BP$68:BP$77,MAX(1,$B27))&gt;INDEX(Kalender!$B$68:$B$77,MAX(1,$B27))),1,0)+IF(OR(AND($C27&gt;0,INDEX(Kalender!BP$81:BP$110,MAX(1,$C27))&gt;INDEX(Kalender!$B$81:$B$110,MAX(1,$C27))),AND($D27&gt;0,INDEX(Kalender!BP$81:BP$110,MAX(1,$D27))&gt;INDEX(Kalender!$B$81:$B$110,MAX(1,$D27))),AND($E27&gt;0,INDEX(Kalender!BP$81:BP$110,MAX(1,$E27))&gt;INDEX(Kalender!$B$81:$B$110,MAX(1,$E27))),AND($F27&gt;0,INDEX(Kalender!BP$81:BP$110,MAX(1,$F27))&gt;INDEX(Kalender!$B$81:$B$110,MAX(1,$F27)))),2,0))</f>
        <v>0</v>
      </c>
      <c r="BQ27" s="5" t="n">
        <f aca="false">IF(Kalender!BQ27&lt;&gt;1,0,IF(AND($B27&gt;0,INDEX(Kalender!BQ$68:BQ$77,MAX(1,$B27))&gt;INDEX(Kalender!$B$68:$B$77,MAX(1,$B27))),1,0)+IF(OR(AND($C27&gt;0,INDEX(Kalender!BQ$81:BQ$110,MAX(1,$C27))&gt;INDEX(Kalender!$B$81:$B$110,MAX(1,$C27))),AND($D27&gt;0,INDEX(Kalender!BQ$81:BQ$110,MAX(1,$D27))&gt;INDEX(Kalender!$B$81:$B$110,MAX(1,$D27))),AND($E27&gt;0,INDEX(Kalender!BQ$81:BQ$110,MAX(1,$E27))&gt;INDEX(Kalender!$B$81:$B$110,MAX(1,$E27))),AND($F27&gt;0,INDEX(Kalender!BQ$81:BQ$110,MAX(1,$F27))&gt;INDEX(Kalender!$B$81:$B$110,MAX(1,$F27)))),2,0))</f>
        <v>0</v>
      </c>
      <c r="BR27" s="5" t="n">
        <f aca="false">IF(Kalender!BR27&lt;&gt;1,0,IF(AND($B27&gt;0,INDEX(Kalender!BR$68:BR$77,MAX(1,$B27))&gt;INDEX(Kalender!$B$68:$B$77,MAX(1,$B27))),1,0)+IF(OR(AND($C27&gt;0,INDEX(Kalender!BR$81:BR$110,MAX(1,$C27))&gt;INDEX(Kalender!$B$81:$B$110,MAX(1,$C27))),AND($D27&gt;0,INDEX(Kalender!BR$81:BR$110,MAX(1,$D27))&gt;INDEX(Kalender!$B$81:$B$110,MAX(1,$D27))),AND($E27&gt;0,INDEX(Kalender!BR$81:BR$110,MAX(1,$E27))&gt;INDEX(Kalender!$B$81:$B$110,MAX(1,$E27))),AND($F27&gt;0,INDEX(Kalender!BR$81:BR$110,MAX(1,$F27))&gt;INDEX(Kalender!$B$81:$B$110,MAX(1,$F27)))),2,0))</f>
        <v>0</v>
      </c>
      <c r="BS27" s="5" t="n">
        <f aca="false">IF(Kalender!BS27&lt;&gt;1,0,IF(AND($B27&gt;0,INDEX(Kalender!BS$68:BS$77,MAX(1,$B27))&gt;INDEX(Kalender!$B$68:$B$77,MAX(1,$B27))),1,0)+IF(OR(AND($C27&gt;0,INDEX(Kalender!BS$81:BS$110,MAX(1,$C27))&gt;INDEX(Kalender!$B$81:$B$110,MAX(1,$C27))),AND($D27&gt;0,INDEX(Kalender!BS$81:BS$110,MAX(1,$D27))&gt;INDEX(Kalender!$B$81:$B$110,MAX(1,$D27))),AND($E27&gt;0,INDEX(Kalender!BS$81:BS$110,MAX(1,$E27))&gt;INDEX(Kalender!$B$81:$B$110,MAX(1,$E27))),AND($F27&gt;0,INDEX(Kalender!BS$81:BS$110,MAX(1,$F27))&gt;INDEX(Kalender!$B$81:$B$110,MAX(1,$F27)))),2,0))</f>
        <v>0</v>
      </c>
      <c r="BT27" s="5" t="n">
        <f aca="false">IF(Kalender!BT27&lt;&gt;1,0,IF(AND($B27&gt;0,INDEX(Kalender!BT$68:BT$77,MAX(1,$B27))&gt;INDEX(Kalender!$B$68:$B$77,MAX(1,$B27))),1,0)+IF(OR(AND($C27&gt;0,INDEX(Kalender!BT$81:BT$110,MAX(1,$C27))&gt;INDEX(Kalender!$B$81:$B$110,MAX(1,$C27))),AND($D27&gt;0,INDEX(Kalender!BT$81:BT$110,MAX(1,$D27))&gt;INDEX(Kalender!$B$81:$B$110,MAX(1,$D27))),AND($E27&gt;0,INDEX(Kalender!BT$81:BT$110,MAX(1,$E27))&gt;INDEX(Kalender!$B$81:$B$110,MAX(1,$E27))),AND($F27&gt;0,INDEX(Kalender!BT$81:BT$110,MAX(1,$F27))&gt;INDEX(Kalender!$B$81:$B$110,MAX(1,$F27)))),2,0))</f>
        <v>0</v>
      </c>
      <c r="BU27" s="5" t="n">
        <f aca="false">IF(Kalender!BU27&lt;&gt;1,0,IF(AND($B27&gt;0,INDEX(Kalender!BU$68:BU$77,MAX(1,$B27))&gt;INDEX(Kalender!$B$68:$B$77,MAX(1,$B27))),1,0)+IF(OR(AND($C27&gt;0,INDEX(Kalender!BU$81:BU$110,MAX(1,$C27))&gt;INDEX(Kalender!$B$81:$B$110,MAX(1,$C27))),AND($D27&gt;0,INDEX(Kalender!BU$81:BU$110,MAX(1,$D27))&gt;INDEX(Kalender!$B$81:$B$110,MAX(1,$D27))),AND($E27&gt;0,INDEX(Kalender!BU$81:BU$110,MAX(1,$E27))&gt;INDEX(Kalender!$B$81:$B$110,MAX(1,$E27))),AND($F27&gt;0,INDEX(Kalender!BU$81:BU$110,MAX(1,$F27))&gt;INDEX(Kalender!$B$81:$B$110,MAX(1,$F27)))),2,0))</f>
        <v>0</v>
      </c>
      <c r="BV27" s="5" t="n">
        <f aca="false">IF(Kalender!BV27&lt;&gt;1,0,IF(AND($B27&gt;0,INDEX(Kalender!BV$68:BV$77,MAX(1,$B27))&gt;INDEX(Kalender!$B$68:$B$77,MAX(1,$B27))),1,0)+IF(OR(AND($C27&gt;0,INDEX(Kalender!BV$81:BV$110,MAX(1,$C27))&gt;INDEX(Kalender!$B$81:$B$110,MAX(1,$C27))),AND($D27&gt;0,INDEX(Kalender!BV$81:BV$110,MAX(1,$D27))&gt;INDEX(Kalender!$B$81:$B$110,MAX(1,$D27))),AND($E27&gt;0,INDEX(Kalender!BV$81:BV$110,MAX(1,$E27))&gt;INDEX(Kalender!$B$81:$B$110,MAX(1,$E27))),AND($F27&gt;0,INDEX(Kalender!BV$81:BV$110,MAX(1,$F27))&gt;INDEX(Kalender!$B$81:$B$110,MAX(1,$F27)))),2,0))</f>
        <v>0</v>
      </c>
      <c r="BW27" s="5" t="n">
        <f aca="false">IF(Kalender!BW27&lt;&gt;1,0,IF(AND($B27&gt;0,INDEX(Kalender!BW$68:BW$77,MAX(1,$B27))&gt;INDEX(Kalender!$B$68:$B$77,MAX(1,$B27))),1,0)+IF(OR(AND($C27&gt;0,INDEX(Kalender!BW$81:BW$110,MAX(1,$C27))&gt;INDEX(Kalender!$B$81:$B$110,MAX(1,$C27))),AND($D27&gt;0,INDEX(Kalender!BW$81:BW$110,MAX(1,$D27))&gt;INDEX(Kalender!$B$81:$B$110,MAX(1,$D27))),AND($E27&gt;0,INDEX(Kalender!BW$81:BW$110,MAX(1,$E27))&gt;INDEX(Kalender!$B$81:$B$110,MAX(1,$E27))),AND($F27&gt;0,INDEX(Kalender!BW$81:BW$110,MAX(1,$F27))&gt;INDEX(Kalender!$B$81:$B$110,MAX(1,$F27)))),2,0))</f>
        <v>0</v>
      </c>
      <c r="BX27" s="5" t="n">
        <f aca="false">IF(Kalender!BX27&lt;&gt;1,0,IF(AND($B27&gt;0,INDEX(Kalender!BX$68:BX$77,MAX(1,$B27))&gt;INDEX(Kalender!$B$68:$B$77,MAX(1,$B27))),1,0)+IF(OR(AND($C27&gt;0,INDEX(Kalender!BX$81:BX$110,MAX(1,$C27))&gt;INDEX(Kalender!$B$81:$B$110,MAX(1,$C27))),AND($D27&gt;0,INDEX(Kalender!BX$81:BX$110,MAX(1,$D27))&gt;INDEX(Kalender!$B$81:$B$110,MAX(1,$D27))),AND($E27&gt;0,INDEX(Kalender!BX$81:BX$110,MAX(1,$E27))&gt;INDEX(Kalender!$B$81:$B$110,MAX(1,$E27))),AND($F27&gt;0,INDEX(Kalender!BX$81:BX$110,MAX(1,$F27))&gt;INDEX(Kalender!$B$81:$B$110,MAX(1,$F27)))),2,0))</f>
        <v>0</v>
      </c>
      <c r="BY27" s="5" t="n">
        <f aca="false">IF(Kalender!BY27&lt;&gt;1,0,IF(AND($B27&gt;0,INDEX(Kalender!BY$68:BY$77,MAX(1,$B27))&gt;INDEX(Kalender!$B$68:$B$77,MAX(1,$B27))),1,0)+IF(OR(AND($C27&gt;0,INDEX(Kalender!BY$81:BY$110,MAX(1,$C27))&gt;INDEX(Kalender!$B$81:$B$110,MAX(1,$C27))),AND($D27&gt;0,INDEX(Kalender!BY$81:BY$110,MAX(1,$D27))&gt;INDEX(Kalender!$B$81:$B$110,MAX(1,$D27))),AND($E27&gt;0,INDEX(Kalender!BY$81:BY$110,MAX(1,$E27))&gt;INDEX(Kalender!$B$81:$B$110,MAX(1,$E27))),AND($F27&gt;0,INDEX(Kalender!BY$81:BY$110,MAX(1,$F27))&gt;INDEX(Kalender!$B$81:$B$110,MAX(1,$F27)))),2,0))</f>
        <v>0</v>
      </c>
      <c r="BZ27" s="5" t="n">
        <f aca="false">IF(Kalender!BZ27&lt;&gt;1,0,IF(AND($B27&gt;0,INDEX(Kalender!BZ$68:BZ$77,MAX(1,$B27))&gt;INDEX(Kalender!$B$68:$B$77,MAX(1,$B27))),1,0)+IF(OR(AND($C27&gt;0,INDEX(Kalender!BZ$81:BZ$110,MAX(1,$C27))&gt;INDEX(Kalender!$B$81:$B$110,MAX(1,$C27))),AND($D27&gt;0,INDEX(Kalender!BZ$81:BZ$110,MAX(1,$D27))&gt;INDEX(Kalender!$B$81:$B$110,MAX(1,$D27))),AND($E27&gt;0,INDEX(Kalender!BZ$81:BZ$110,MAX(1,$E27))&gt;INDEX(Kalender!$B$81:$B$110,MAX(1,$E27))),AND($F27&gt;0,INDEX(Kalender!BZ$81:BZ$110,MAX(1,$F27))&gt;INDEX(Kalender!$B$81:$B$110,MAX(1,$F27)))),2,0))</f>
        <v>0</v>
      </c>
      <c r="CA27" s="5" t="n">
        <f aca="false">IF(Kalender!CA27&lt;&gt;1,0,IF(AND($B27&gt;0,INDEX(Kalender!CA$68:CA$77,MAX(1,$B27))&gt;INDEX(Kalender!$B$68:$B$77,MAX(1,$B27))),1,0)+IF(OR(AND($C27&gt;0,INDEX(Kalender!CA$81:CA$110,MAX(1,$C27))&gt;INDEX(Kalender!$B$81:$B$110,MAX(1,$C27))),AND($D27&gt;0,INDEX(Kalender!CA$81:CA$110,MAX(1,$D27))&gt;INDEX(Kalender!$B$81:$B$110,MAX(1,$D27))),AND($E27&gt;0,INDEX(Kalender!CA$81:CA$110,MAX(1,$E27))&gt;INDEX(Kalender!$B$81:$B$110,MAX(1,$E27))),AND($F27&gt;0,INDEX(Kalender!CA$81:CA$110,MAX(1,$F27))&gt;INDEX(Kalender!$B$81:$B$110,MAX(1,$F27)))),2,0))</f>
        <v>0</v>
      </c>
      <c r="CB27" s="5" t="n">
        <f aca="false">IF(Kalender!CB27&lt;&gt;1,0,IF(AND($B27&gt;0,INDEX(Kalender!CB$68:CB$77,MAX(1,$B27))&gt;INDEX(Kalender!$B$68:$B$77,MAX(1,$B27))),1,0)+IF(OR(AND($C27&gt;0,INDEX(Kalender!CB$81:CB$110,MAX(1,$C27))&gt;INDEX(Kalender!$B$81:$B$110,MAX(1,$C27))),AND($D27&gt;0,INDEX(Kalender!CB$81:CB$110,MAX(1,$D27))&gt;INDEX(Kalender!$B$81:$B$110,MAX(1,$D27))),AND($E27&gt;0,INDEX(Kalender!CB$81:CB$110,MAX(1,$E27))&gt;INDEX(Kalender!$B$81:$B$110,MAX(1,$E27))),AND($F27&gt;0,INDEX(Kalender!CB$81:CB$110,MAX(1,$F27))&gt;INDEX(Kalender!$B$81:$B$110,MAX(1,$F27)))),2,0))</f>
        <v>0</v>
      </c>
      <c r="CC27" s="5" t="n">
        <f aca="false">IF(Kalender!CC27&lt;&gt;1,0,IF(AND($B27&gt;0,INDEX(Kalender!CC$68:CC$77,MAX(1,$B27))&gt;INDEX(Kalender!$B$68:$B$77,MAX(1,$B27))),1,0)+IF(OR(AND($C27&gt;0,INDEX(Kalender!CC$81:CC$110,MAX(1,$C27))&gt;INDEX(Kalender!$B$81:$B$110,MAX(1,$C27))),AND($D27&gt;0,INDEX(Kalender!CC$81:CC$110,MAX(1,$D27))&gt;INDEX(Kalender!$B$81:$B$110,MAX(1,$D27))),AND($E27&gt;0,INDEX(Kalender!CC$81:CC$110,MAX(1,$E27))&gt;INDEX(Kalender!$B$81:$B$110,MAX(1,$E27))),AND($F27&gt;0,INDEX(Kalender!CC$81:CC$110,MAX(1,$F27))&gt;INDEX(Kalender!$B$81:$B$110,MAX(1,$F27)))),2,0))</f>
        <v>0</v>
      </c>
      <c r="CD27" s="5" t="n">
        <f aca="false">IF(Kalender!CD27&lt;&gt;1,0,IF(AND($B27&gt;0,INDEX(Kalender!CD$68:CD$77,MAX(1,$B27))&gt;INDEX(Kalender!$B$68:$B$77,MAX(1,$B27))),1,0)+IF(OR(AND($C27&gt;0,INDEX(Kalender!CD$81:CD$110,MAX(1,$C27))&gt;INDEX(Kalender!$B$81:$B$110,MAX(1,$C27))),AND($D27&gt;0,INDEX(Kalender!CD$81:CD$110,MAX(1,$D27))&gt;INDEX(Kalender!$B$81:$B$110,MAX(1,$D27))),AND($E27&gt;0,INDEX(Kalender!CD$81:CD$110,MAX(1,$E27))&gt;INDEX(Kalender!$B$81:$B$110,MAX(1,$E27))),AND($F27&gt;0,INDEX(Kalender!CD$81:CD$110,MAX(1,$F27))&gt;INDEX(Kalender!$B$81:$B$110,MAX(1,$F27)))),2,0))</f>
        <v>0</v>
      </c>
      <c r="CE27" s="5" t="n">
        <f aca="false">IF(Kalender!CE27&lt;&gt;1,0,IF(AND($B27&gt;0,INDEX(Kalender!CE$68:CE$77,MAX(1,$B27))&gt;INDEX(Kalender!$B$68:$B$77,MAX(1,$B27))),1,0)+IF(OR(AND($C27&gt;0,INDEX(Kalender!CE$81:CE$110,MAX(1,$C27))&gt;INDEX(Kalender!$B$81:$B$110,MAX(1,$C27))),AND($D27&gt;0,INDEX(Kalender!CE$81:CE$110,MAX(1,$D27))&gt;INDEX(Kalender!$B$81:$B$110,MAX(1,$D27))),AND($E27&gt;0,INDEX(Kalender!CE$81:CE$110,MAX(1,$E27))&gt;INDEX(Kalender!$B$81:$B$110,MAX(1,$E27))),AND($F27&gt;0,INDEX(Kalender!CE$81:CE$110,MAX(1,$F27))&gt;INDEX(Kalender!$B$81:$B$110,MAX(1,$F27)))),2,0))</f>
        <v>0</v>
      </c>
      <c r="CF27" s="5" t="n">
        <f aca="false">IF(Kalender!CF27&lt;&gt;1,0,IF(AND($B27&gt;0,INDEX(Kalender!CF$68:CF$77,MAX(1,$B27))&gt;INDEX(Kalender!$B$68:$B$77,MAX(1,$B27))),1,0)+IF(OR(AND($C27&gt;0,INDEX(Kalender!CF$81:CF$110,MAX(1,$C27))&gt;INDEX(Kalender!$B$81:$B$110,MAX(1,$C27))),AND($D27&gt;0,INDEX(Kalender!CF$81:CF$110,MAX(1,$D27))&gt;INDEX(Kalender!$B$81:$B$110,MAX(1,$D27))),AND($E27&gt;0,INDEX(Kalender!CF$81:CF$110,MAX(1,$E27))&gt;INDEX(Kalender!$B$81:$B$110,MAX(1,$E27))),AND($F27&gt;0,INDEX(Kalender!CF$81:CF$110,MAX(1,$F27))&gt;INDEX(Kalender!$B$81:$B$110,MAX(1,$F27)))),2,0))</f>
        <v>0</v>
      </c>
      <c r="CG27" s="5" t="n">
        <f aca="false">IF(Kalender!CG27&lt;&gt;1,0,IF(AND($B27&gt;0,INDEX(Kalender!CG$68:CG$77,MAX(1,$B27))&gt;INDEX(Kalender!$B$68:$B$77,MAX(1,$B27))),1,0)+IF(OR(AND($C27&gt;0,INDEX(Kalender!CG$81:CG$110,MAX(1,$C27))&gt;INDEX(Kalender!$B$81:$B$110,MAX(1,$C27))),AND($D27&gt;0,INDEX(Kalender!CG$81:CG$110,MAX(1,$D27))&gt;INDEX(Kalender!$B$81:$B$110,MAX(1,$D27))),AND($E27&gt;0,INDEX(Kalender!CG$81:CG$110,MAX(1,$E27))&gt;INDEX(Kalender!$B$81:$B$110,MAX(1,$E27))),AND($F27&gt;0,INDEX(Kalender!CG$81:CG$110,MAX(1,$F27))&gt;INDEX(Kalender!$B$81:$B$110,MAX(1,$F27)))),2,0))</f>
        <v>0</v>
      </c>
      <c r="CH27" s="5" t="n">
        <f aca="false">IF(Kalender!CH27&lt;&gt;1,0,IF(AND($B27&gt;0,INDEX(Kalender!CH$68:CH$77,MAX(1,$B27))&gt;INDEX(Kalender!$B$68:$B$77,MAX(1,$B27))),1,0)+IF(OR(AND($C27&gt;0,INDEX(Kalender!CH$81:CH$110,MAX(1,$C27))&gt;INDEX(Kalender!$B$81:$B$110,MAX(1,$C27))),AND($D27&gt;0,INDEX(Kalender!CH$81:CH$110,MAX(1,$D27))&gt;INDEX(Kalender!$B$81:$B$110,MAX(1,$D27))),AND($E27&gt;0,INDEX(Kalender!CH$81:CH$110,MAX(1,$E27))&gt;INDEX(Kalender!$B$81:$B$110,MAX(1,$E27))),AND($F27&gt;0,INDEX(Kalender!CH$81:CH$110,MAX(1,$F27))&gt;INDEX(Kalender!$B$81:$B$110,MAX(1,$F27)))),2,0))</f>
        <v>0</v>
      </c>
      <c r="CI27" s="5" t="n">
        <f aca="false">IF(Kalender!CI27&lt;&gt;1,0,IF(AND($B27&gt;0,INDEX(Kalender!CI$68:CI$77,MAX(1,$B27))&gt;INDEX(Kalender!$B$68:$B$77,MAX(1,$B27))),1,0)+IF(OR(AND($C27&gt;0,INDEX(Kalender!CI$81:CI$110,MAX(1,$C27))&gt;INDEX(Kalender!$B$81:$B$110,MAX(1,$C27))),AND($D27&gt;0,INDEX(Kalender!CI$81:CI$110,MAX(1,$D27))&gt;INDEX(Kalender!$B$81:$B$110,MAX(1,$D27))),AND($E27&gt;0,INDEX(Kalender!CI$81:CI$110,MAX(1,$E27))&gt;INDEX(Kalender!$B$81:$B$110,MAX(1,$E27))),AND($F27&gt;0,INDEX(Kalender!CI$81:CI$110,MAX(1,$F27))&gt;INDEX(Kalender!$B$81:$B$110,MAX(1,$F27)))),2,0))</f>
        <v>0</v>
      </c>
      <c r="CJ27" s="5" t="n">
        <f aca="false">IF(Kalender!CJ27&lt;&gt;1,0,IF(AND($B27&gt;0,INDEX(Kalender!CJ$68:CJ$77,MAX(1,$B27))&gt;INDEX(Kalender!$B$68:$B$77,MAX(1,$B27))),1,0)+IF(OR(AND($C27&gt;0,INDEX(Kalender!CJ$81:CJ$110,MAX(1,$C27))&gt;INDEX(Kalender!$B$81:$B$110,MAX(1,$C27))),AND($D27&gt;0,INDEX(Kalender!CJ$81:CJ$110,MAX(1,$D27))&gt;INDEX(Kalender!$B$81:$B$110,MAX(1,$D27))),AND($E27&gt;0,INDEX(Kalender!CJ$81:CJ$110,MAX(1,$E27))&gt;INDEX(Kalender!$B$81:$B$110,MAX(1,$E27))),AND($F27&gt;0,INDEX(Kalender!CJ$81:CJ$110,MAX(1,$F27))&gt;INDEX(Kalender!$B$81:$B$110,MAX(1,$F27)))),2,0))</f>
        <v>0</v>
      </c>
      <c r="CK27" s="5" t="n">
        <f aca="false">IF(Kalender!CK27&lt;&gt;1,0,IF(AND($B27&gt;0,INDEX(Kalender!CK$68:CK$77,MAX(1,$B27))&gt;INDEX(Kalender!$B$68:$B$77,MAX(1,$B27))),1,0)+IF(OR(AND($C27&gt;0,INDEX(Kalender!CK$81:CK$110,MAX(1,$C27))&gt;INDEX(Kalender!$B$81:$B$110,MAX(1,$C27))),AND($D27&gt;0,INDEX(Kalender!CK$81:CK$110,MAX(1,$D27))&gt;INDEX(Kalender!$B$81:$B$110,MAX(1,$D27))),AND($E27&gt;0,INDEX(Kalender!CK$81:CK$110,MAX(1,$E27))&gt;INDEX(Kalender!$B$81:$B$110,MAX(1,$E27))),AND($F27&gt;0,INDEX(Kalender!CK$81:CK$110,MAX(1,$F27))&gt;INDEX(Kalender!$B$81:$B$110,MAX(1,$F27)))),2,0))</f>
        <v>0</v>
      </c>
      <c r="CL27" s="5" t="n">
        <f aca="false">IF(Kalender!CL27&lt;&gt;1,0,IF(AND($B27&gt;0,INDEX(Kalender!CL$68:CL$77,MAX(1,$B27))&gt;INDEX(Kalender!$B$68:$B$77,MAX(1,$B27))),1,0)+IF(OR(AND($C27&gt;0,INDEX(Kalender!CL$81:CL$110,MAX(1,$C27))&gt;INDEX(Kalender!$B$81:$B$110,MAX(1,$C27))),AND($D27&gt;0,INDEX(Kalender!CL$81:CL$110,MAX(1,$D27))&gt;INDEX(Kalender!$B$81:$B$110,MAX(1,$D27))),AND($E27&gt;0,INDEX(Kalender!CL$81:CL$110,MAX(1,$E27))&gt;INDEX(Kalender!$B$81:$B$110,MAX(1,$E27))),AND($F27&gt;0,INDEX(Kalender!CL$81:CL$110,MAX(1,$F27))&gt;INDEX(Kalender!$B$81:$B$110,MAX(1,$F27)))),2,0))</f>
        <v>0</v>
      </c>
      <c r="CM27" s="5" t="n">
        <f aca="false">IF(Kalender!CM27&lt;&gt;1,0,IF(AND($B27&gt;0,INDEX(Kalender!CM$68:CM$77,MAX(1,$B27))&gt;INDEX(Kalender!$B$68:$B$77,MAX(1,$B27))),1,0)+IF(OR(AND($C27&gt;0,INDEX(Kalender!CM$81:CM$110,MAX(1,$C27))&gt;INDEX(Kalender!$B$81:$B$110,MAX(1,$C27))),AND($D27&gt;0,INDEX(Kalender!CM$81:CM$110,MAX(1,$D27))&gt;INDEX(Kalender!$B$81:$B$110,MAX(1,$D27))),AND($E27&gt;0,INDEX(Kalender!CM$81:CM$110,MAX(1,$E27))&gt;INDEX(Kalender!$B$81:$B$110,MAX(1,$E27))),AND($F27&gt;0,INDEX(Kalender!CM$81:CM$110,MAX(1,$F27))&gt;INDEX(Kalender!$B$81:$B$110,MAX(1,$F27)))),2,0))</f>
        <v>0</v>
      </c>
      <c r="CN27" s="5" t="n">
        <f aca="false">IF(Kalender!CN27&lt;&gt;1,0,IF(AND($B27&gt;0,INDEX(Kalender!CN$68:CN$77,MAX(1,$B27))&gt;INDEX(Kalender!$B$68:$B$77,MAX(1,$B27))),1,0)+IF(OR(AND($C27&gt;0,INDEX(Kalender!CN$81:CN$110,MAX(1,$C27))&gt;INDEX(Kalender!$B$81:$B$110,MAX(1,$C27))),AND($D27&gt;0,INDEX(Kalender!CN$81:CN$110,MAX(1,$D27))&gt;INDEX(Kalender!$B$81:$B$110,MAX(1,$D27))),AND($E27&gt;0,INDEX(Kalender!CN$81:CN$110,MAX(1,$E27))&gt;INDEX(Kalender!$B$81:$B$110,MAX(1,$E27))),AND($F27&gt;0,INDEX(Kalender!CN$81:CN$110,MAX(1,$F27))&gt;INDEX(Kalender!$B$81:$B$110,MAX(1,$F27)))),2,0))</f>
        <v>0</v>
      </c>
      <c r="CO27" s="5" t="n">
        <f aca="false">IF(Kalender!CO27&lt;&gt;1,0,IF(AND($B27&gt;0,INDEX(Kalender!CO$68:CO$77,MAX(1,$B27))&gt;INDEX(Kalender!$B$68:$B$77,MAX(1,$B27))),1,0)+IF(OR(AND($C27&gt;0,INDEX(Kalender!CO$81:CO$110,MAX(1,$C27))&gt;INDEX(Kalender!$B$81:$B$110,MAX(1,$C27))),AND($D27&gt;0,INDEX(Kalender!CO$81:CO$110,MAX(1,$D27))&gt;INDEX(Kalender!$B$81:$B$110,MAX(1,$D27))),AND($E27&gt;0,INDEX(Kalender!CO$81:CO$110,MAX(1,$E27))&gt;INDEX(Kalender!$B$81:$B$110,MAX(1,$E27))),AND($F27&gt;0,INDEX(Kalender!CO$81:CO$110,MAX(1,$F27))&gt;INDEX(Kalender!$B$81:$B$110,MAX(1,$F27)))),2,0))</f>
        <v>0</v>
      </c>
      <c r="CP27" s="5" t="n">
        <f aca="false">IF(Kalender!CP27&lt;&gt;1,0,IF(AND($B27&gt;0,INDEX(Kalender!CP$68:CP$77,MAX(1,$B27))&gt;INDEX(Kalender!$B$68:$B$77,MAX(1,$B27))),1,0)+IF(OR(AND($C27&gt;0,INDEX(Kalender!CP$81:CP$110,MAX(1,$C27))&gt;INDEX(Kalender!$B$81:$B$110,MAX(1,$C27))),AND($D27&gt;0,INDEX(Kalender!CP$81:CP$110,MAX(1,$D27))&gt;INDEX(Kalender!$B$81:$B$110,MAX(1,$D27))),AND($E27&gt;0,INDEX(Kalender!CP$81:CP$110,MAX(1,$E27))&gt;INDEX(Kalender!$B$81:$B$110,MAX(1,$E27))),AND($F27&gt;0,INDEX(Kalender!CP$81:CP$110,MAX(1,$F27))&gt;INDEX(Kalender!$B$81:$B$110,MAX(1,$F27)))),2,0))</f>
        <v>0</v>
      </c>
      <c r="CQ27" s="5" t="n">
        <f aca="false">IF(Kalender!CQ27&lt;&gt;1,0,IF(AND($B27&gt;0,INDEX(Kalender!CQ$68:CQ$77,MAX(1,$B27))&gt;INDEX(Kalender!$B$68:$B$77,MAX(1,$B27))),1,0)+IF(OR(AND($C27&gt;0,INDEX(Kalender!CQ$81:CQ$110,MAX(1,$C27))&gt;INDEX(Kalender!$B$81:$B$110,MAX(1,$C27))),AND($D27&gt;0,INDEX(Kalender!CQ$81:CQ$110,MAX(1,$D27))&gt;INDEX(Kalender!$B$81:$B$110,MAX(1,$D27))),AND($E27&gt;0,INDEX(Kalender!CQ$81:CQ$110,MAX(1,$E27))&gt;INDEX(Kalender!$B$81:$B$110,MAX(1,$E27))),AND($F27&gt;0,INDEX(Kalender!CQ$81:CQ$110,MAX(1,$F27))&gt;INDEX(Kalender!$B$81:$B$110,MAX(1,$F27)))),2,0))</f>
        <v>0</v>
      </c>
      <c r="CR27" s="5" t="n">
        <f aca="false">IF(Kalender!CR27&lt;&gt;1,0,IF(AND($B27&gt;0,INDEX(Kalender!CR$68:CR$77,MAX(1,$B27))&gt;INDEX(Kalender!$B$68:$B$77,MAX(1,$B27))),1,0)+IF(OR(AND($C27&gt;0,INDEX(Kalender!CR$81:CR$110,MAX(1,$C27))&gt;INDEX(Kalender!$B$81:$B$110,MAX(1,$C27))),AND($D27&gt;0,INDEX(Kalender!CR$81:CR$110,MAX(1,$D27))&gt;INDEX(Kalender!$B$81:$B$110,MAX(1,$D27))),AND($E27&gt;0,INDEX(Kalender!CR$81:CR$110,MAX(1,$E27))&gt;INDEX(Kalender!$B$81:$B$110,MAX(1,$E27))),AND($F27&gt;0,INDEX(Kalender!CR$81:CR$110,MAX(1,$F27))&gt;INDEX(Kalender!$B$81:$B$110,MAX(1,$F27)))),2,0))</f>
        <v>0</v>
      </c>
      <c r="CS27" s="5" t="n">
        <f aca="false">IF(Kalender!CS27&lt;&gt;1,0,IF(AND($B27&gt;0,INDEX(Kalender!CS$68:CS$77,MAX(1,$B27))&gt;INDEX(Kalender!$B$68:$B$77,MAX(1,$B27))),1,0)+IF(OR(AND($C27&gt;0,INDEX(Kalender!CS$81:CS$110,MAX(1,$C27))&gt;INDEX(Kalender!$B$81:$B$110,MAX(1,$C27))),AND($D27&gt;0,INDEX(Kalender!CS$81:CS$110,MAX(1,$D27))&gt;INDEX(Kalender!$B$81:$B$110,MAX(1,$D27))),AND($E27&gt;0,INDEX(Kalender!CS$81:CS$110,MAX(1,$E27))&gt;INDEX(Kalender!$B$81:$B$110,MAX(1,$E27))),AND($F27&gt;0,INDEX(Kalender!CS$81:CS$110,MAX(1,$F27))&gt;INDEX(Kalender!$B$81:$B$110,MAX(1,$F27)))),2,0))</f>
        <v>0</v>
      </c>
      <c r="CT27" s="5" t="n">
        <f aca="false">IF(Kalender!CT27&lt;&gt;1,0,IF(AND($B27&gt;0,INDEX(Kalender!CT$68:CT$77,MAX(1,$B27))&gt;INDEX(Kalender!$B$68:$B$77,MAX(1,$B27))),1,0)+IF(OR(AND($C27&gt;0,INDEX(Kalender!CT$81:CT$110,MAX(1,$C27))&gt;INDEX(Kalender!$B$81:$B$110,MAX(1,$C27))),AND($D27&gt;0,INDEX(Kalender!CT$81:CT$110,MAX(1,$D27))&gt;INDEX(Kalender!$B$81:$B$110,MAX(1,$D27))),AND($E27&gt;0,INDEX(Kalender!CT$81:CT$110,MAX(1,$E27))&gt;INDEX(Kalender!$B$81:$B$110,MAX(1,$E27))),AND($F27&gt;0,INDEX(Kalender!CT$81:CT$110,MAX(1,$F27))&gt;INDEX(Kalender!$B$81:$B$110,MAX(1,$F27)))),2,0))</f>
        <v>0</v>
      </c>
      <c r="CU27" s="5" t="n">
        <f aca="false">IF(Kalender!CU27&lt;&gt;1,0,IF(AND($B27&gt;0,INDEX(Kalender!CU$68:CU$77,MAX(1,$B27))&gt;INDEX(Kalender!$B$68:$B$77,MAX(1,$B27))),1,0)+IF(OR(AND($C27&gt;0,INDEX(Kalender!CU$81:CU$110,MAX(1,$C27))&gt;INDEX(Kalender!$B$81:$B$110,MAX(1,$C27))),AND($D27&gt;0,INDEX(Kalender!CU$81:CU$110,MAX(1,$D27))&gt;INDEX(Kalender!$B$81:$B$110,MAX(1,$D27))),AND($E27&gt;0,INDEX(Kalender!CU$81:CU$110,MAX(1,$E27))&gt;INDEX(Kalender!$B$81:$B$110,MAX(1,$E27))),AND($F27&gt;0,INDEX(Kalender!CU$81:CU$110,MAX(1,$F27))&gt;INDEX(Kalender!$B$81:$B$110,MAX(1,$F27)))),2,0))</f>
        <v>0</v>
      </c>
      <c r="CV27" s="5" t="n">
        <f aca="false">IF(Kalender!CV27&lt;&gt;1,0,IF(AND($B27&gt;0,INDEX(Kalender!CV$68:CV$77,MAX(1,$B27))&gt;INDEX(Kalender!$B$68:$B$77,MAX(1,$B27))),1,0)+IF(OR(AND($C27&gt;0,INDEX(Kalender!CV$81:CV$110,MAX(1,$C27))&gt;INDEX(Kalender!$B$81:$B$110,MAX(1,$C27))),AND($D27&gt;0,INDEX(Kalender!CV$81:CV$110,MAX(1,$D27))&gt;INDEX(Kalender!$B$81:$B$110,MAX(1,$D27))),AND($E27&gt;0,INDEX(Kalender!CV$81:CV$110,MAX(1,$E27))&gt;INDEX(Kalender!$B$81:$B$110,MAX(1,$E27))),AND($F27&gt;0,INDEX(Kalender!CV$81:CV$110,MAX(1,$F27))&gt;INDEX(Kalender!$B$81:$B$110,MAX(1,$F27)))),2,0))</f>
        <v>0</v>
      </c>
      <c r="CW27" s="5" t="n">
        <f aca="false">IF(Kalender!CW27&lt;&gt;1,0,IF(AND($B27&gt;0,INDEX(Kalender!CW$68:CW$77,MAX(1,$B27))&gt;INDEX(Kalender!$B$68:$B$77,MAX(1,$B27))),1,0)+IF(OR(AND($C27&gt;0,INDEX(Kalender!CW$81:CW$110,MAX(1,$C27))&gt;INDEX(Kalender!$B$81:$B$110,MAX(1,$C27))),AND($D27&gt;0,INDEX(Kalender!CW$81:CW$110,MAX(1,$D27))&gt;INDEX(Kalender!$B$81:$B$110,MAX(1,$D27))),AND($E27&gt;0,INDEX(Kalender!CW$81:CW$110,MAX(1,$E27))&gt;INDEX(Kalender!$B$81:$B$110,MAX(1,$E27))),AND($F27&gt;0,INDEX(Kalender!CW$81:CW$110,MAX(1,$F27))&gt;INDEX(Kalender!$B$81:$B$110,MAX(1,$F27)))),2,0))</f>
        <v>0</v>
      </c>
      <c r="CX27" s="5" t="n">
        <f aca="false">IF(Kalender!CX27&lt;&gt;1,0,IF(AND($B27&gt;0,INDEX(Kalender!CX$68:CX$77,MAX(1,$B27))&gt;INDEX(Kalender!$B$68:$B$77,MAX(1,$B27))),1,0)+IF(OR(AND($C27&gt;0,INDEX(Kalender!CX$81:CX$110,MAX(1,$C27))&gt;INDEX(Kalender!$B$81:$B$110,MAX(1,$C27))),AND($D27&gt;0,INDEX(Kalender!CX$81:CX$110,MAX(1,$D27))&gt;INDEX(Kalender!$B$81:$B$110,MAX(1,$D27))),AND($E27&gt;0,INDEX(Kalender!CX$81:CX$110,MAX(1,$E27))&gt;INDEX(Kalender!$B$81:$B$110,MAX(1,$E27))),AND($F27&gt;0,INDEX(Kalender!CX$81:CX$110,MAX(1,$F27))&gt;INDEX(Kalender!$B$81:$B$110,MAX(1,$F27)))),2,0))</f>
        <v>0</v>
      </c>
      <c r="CY27" s="5" t="n">
        <f aca="false">IF(Kalender!CY27&lt;&gt;1,0,IF(AND($B27&gt;0,INDEX(Kalender!CY$68:CY$77,MAX(1,$B27))&gt;INDEX(Kalender!$B$68:$B$77,MAX(1,$B27))),1,0)+IF(OR(AND($C27&gt;0,INDEX(Kalender!CY$81:CY$110,MAX(1,$C27))&gt;INDEX(Kalender!$B$81:$B$110,MAX(1,$C27))),AND($D27&gt;0,INDEX(Kalender!CY$81:CY$110,MAX(1,$D27))&gt;INDEX(Kalender!$B$81:$B$110,MAX(1,$D27))),AND($E27&gt;0,INDEX(Kalender!CY$81:CY$110,MAX(1,$E27))&gt;INDEX(Kalender!$B$81:$B$110,MAX(1,$E27))),AND($F27&gt;0,INDEX(Kalender!CY$81:CY$110,MAX(1,$F27))&gt;INDEX(Kalender!$B$81:$B$110,MAX(1,$F27)))),2,0))</f>
        <v>0</v>
      </c>
      <c r="CZ27" s="5" t="n">
        <f aca="false">IF(Kalender!CZ27&lt;&gt;1,0,IF(AND($B27&gt;0,INDEX(Kalender!CZ$68:CZ$77,MAX(1,$B27))&gt;INDEX(Kalender!$B$68:$B$77,MAX(1,$B27))),1,0)+IF(OR(AND($C27&gt;0,INDEX(Kalender!CZ$81:CZ$110,MAX(1,$C27))&gt;INDEX(Kalender!$B$81:$B$110,MAX(1,$C27))),AND($D27&gt;0,INDEX(Kalender!CZ$81:CZ$110,MAX(1,$D27))&gt;INDEX(Kalender!$B$81:$B$110,MAX(1,$D27))),AND($E27&gt;0,INDEX(Kalender!CZ$81:CZ$110,MAX(1,$E27))&gt;INDEX(Kalender!$B$81:$B$110,MAX(1,$E27))),AND($F27&gt;0,INDEX(Kalender!CZ$81:CZ$110,MAX(1,$F27))&gt;INDEX(Kalender!$B$81:$B$110,MAX(1,$F27)))),2,0))</f>
        <v>0</v>
      </c>
      <c r="DA27" s="5" t="n">
        <f aca="false">IF(Kalender!DA27&lt;&gt;1,0,IF(AND($B27&gt;0,INDEX(Kalender!DA$68:DA$77,MAX(1,$B27))&gt;INDEX(Kalender!$B$68:$B$77,MAX(1,$B27))),1,0)+IF(OR(AND($C27&gt;0,INDEX(Kalender!DA$81:DA$110,MAX(1,$C27))&gt;INDEX(Kalender!$B$81:$B$110,MAX(1,$C27))),AND($D27&gt;0,INDEX(Kalender!DA$81:DA$110,MAX(1,$D27))&gt;INDEX(Kalender!$B$81:$B$110,MAX(1,$D27))),AND($E27&gt;0,INDEX(Kalender!DA$81:DA$110,MAX(1,$E27))&gt;INDEX(Kalender!$B$81:$B$110,MAX(1,$E27))),AND($F27&gt;0,INDEX(Kalender!DA$81:DA$110,MAX(1,$F27))&gt;INDEX(Kalender!$B$81:$B$110,MAX(1,$F27)))),2,0))</f>
        <v>0</v>
      </c>
      <c r="DB27" s="5" t="n">
        <f aca="false">IF(Kalender!DB27&lt;&gt;1,0,IF(AND($B27&gt;0,INDEX(Kalender!DB$68:DB$77,MAX(1,$B27))&gt;INDEX(Kalender!$B$68:$B$77,MAX(1,$B27))),1,0)+IF(OR(AND($C27&gt;0,INDEX(Kalender!DB$81:DB$110,MAX(1,$C27))&gt;INDEX(Kalender!$B$81:$B$110,MAX(1,$C27))),AND($D27&gt;0,INDEX(Kalender!DB$81:DB$110,MAX(1,$D27))&gt;INDEX(Kalender!$B$81:$B$110,MAX(1,$D27))),AND($E27&gt;0,INDEX(Kalender!DB$81:DB$110,MAX(1,$E27))&gt;INDEX(Kalender!$B$81:$B$110,MAX(1,$E27))),AND($F27&gt;0,INDEX(Kalender!DB$81:DB$110,MAX(1,$F27))&gt;INDEX(Kalender!$B$81:$B$110,MAX(1,$F27)))),2,0))</f>
        <v>0</v>
      </c>
      <c r="DC27" s="5" t="n">
        <f aca="false">IF(Kalender!DC27&lt;&gt;1,0,IF(AND($B27&gt;0,INDEX(Kalender!DC$68:DC$77,MAX(1,$B27))&gt;INDEX(Kalender!$B$68:$B$77,MAX(1,$B27))),1,0)+IF(OR(AND($C27&gt;0,INDEX(Kalender!DC$81:DC$110,MAX(1,$C27))&gt;INDEX(Kalender!$B$81:$B$110,MAX(1,$C27))),AND($D27&gt;0,INDEX(Kalender!DC$81:DC$110,MAX(1,$D27))&gt;INDEX(Kalender!$B$81:$B$110,MAX(1,$D27))),AND($E27&gt;0,INDEX(Kalender!DC$81:DC$110,MAX(1,$E27))&gt;INDEX(Kalender!$B$81:$B$110,MAX(1,$E27))),AND($F27&gt;0,INDEX(Kalender!DC$81:DC$110,MAX(1,$F27))&gt;INDEX(Kalender!$B$81:$B$110,MAX(1,$F27)))),2,0))</f>
        <v>0</v>
      </c>
      <c r="DD27" s="5" t="n">
        <f aca="false">IF(Kalender!DD27&lt;&gt;1,0,IF(AND($B27&gt;0,INDEX(Kalender!DD$68:DD$77,MAX(1,$B27))&gt;INDEX(Kalender!$B$68:$B$77,MAX(1,$B27))),1,0)+IF(OR(AND($C27&gt;0,INDEX(Kalender!DD$81:DD$110,MAX(1,$C27))&gt;INDEX(Kalender!$B$81:$B$110,MAX(1,$C27))),AND($D27&gt;0,INDEX(Kalender!DD$81:DD$110,MAX(1,$D27))&gt;INDEX(Kalender!$B$81:$B$110,MAX(1,$D27))),AND($E27&gt;0,INDEX(Kalender!DD$81:DD$110,MAX(1,$E27))&gt;INDEX(Kalender!$B$81:$B$110,MAX(1,$E27))),AND($F27&gt;0,INDEX(Kalender!DD$81:DD$110,MAX(1,$F27))&gt;INDEX(Kalender!$B$81:$B$110,MAX(1,$F27)))),2,0))</f>
        <v>0</v>
      </c>
      <c r="DE27" s="5" t="n">
        <f aca="false">IF(Kalender!DE27&lt;&gt;1,0,IF(AND($B27&gt;0,INDEX(Kalender!DE$68:DE$77,MAX(1,$B27))&gt;INDEX(Kalender!$B$68:$B$77,MAX(1,$B27))),1,0)+IF(OR(AND($C27&gt;0,INDEX(Kalender!DE$81:DE$110,MAX(1,$C27))&gt;INDEX(Kalender!$B$81:$B$110,MAX(1,$C27))),AND($D27&gt;0,INDEX(Kalender!DE$81:DE$110,MAX(1,$D27))&gt;INDEX(Kalender!$B$81:$B$110,MAX(1,$D27))),AND($E27&gt;0,INDEX(Kalender!DE$81:DE$110,MAX(1,$E27))&gt;INDEX(Kalender!$B$81:$B$110,MAX(1,$E27))),AND($F27&gt;0,INDEX(Kalender!DE$81:DE$110,MAX(1,$F27))&gt;INDEX(Kalender!$B$81:$B$110,MAX(1,$F27)))),2,0))</f>
        <v>0</v>
      </c>
      <c r="DF27" s="5" t="n">
        <f aca="false">IF(Kalender!DF27&lt;&gt;1,0,IF(AND($B27&gt;0,INDEX(Kalender!DF$68:DF$77,MAX(1,$B27))&gt;INDEX(Kalender!$B$68:$B$77,MAX(1,$B27))),1,0)+IF(OR(AND($C27&gt;0,INDEX(Kalender!DF$81:DF$110,MAX(1,$C27))&gt;INDEX(Kalender!$B$81:$B$110,MAX(1,$C27))),AND($D27&gt;0,INDEX(Kalender!DF$81:DF$110,MAX(1,$D27))&gt;INDEX(Kalender!$B$81:$B$110,MAX(1,$D27))),AND($E27&gt;0,INDEX(Kalender!DF$81:DF$110,MAX(1,$E27))&gt;INDEX(Kalender!$B$81:$B$110,MAX(1,$E27))),AND($F27&gt;0,INDEX(Kalender!DF$81:DF$110,MAX(1,$F27))&gt;INDEX(Kalender!$B$81:$B$110,MAX(1,$F27)))),2,0))</f>
        <v>0</v>
      </c>
      <c r="DG27" s="5" t="n">
        <f aca="false">IF(Kalender!DG27&lt;&gt;1,0,IF(AND($B27&gt;0,INDEX(Kalender!DG$68:DG$77,MAX(1,$B27))&gt;INDEX(Kalender!$B$68:$B$77,MAX(1,$B27))),1,0)+IF(OR(AND($C27&gt;0,INDEX(Kalender!DG$81:DG$110,MAX(1,$C27))&gt;INDEX(Kalender!$B$81:$B$110,MAX(1,$C27))),AND($D27&gt;0,INDEX(Kalender!DG$81:DG$110,MAX(1,$D27))&gt;INDEX(Kalender!$B$81:$B$110,MAX(1,$D27))),AND($E27&gt;0,INDEX(Kalender!DG$81:DG$110,MAX(1,$E27))&gt;INDEX(Kalender!$B$81:$B$110,MAX(1,$E27))),AND($F27&gt;0,INDEX(Kalender!DG$81:DG$110,MAX(1,$F27))&gt;INDEX(Kalender!$B$81:$B$110,MAX(1,$F27)))),2,0))</f>
        <v>0</v>
      </c>
      <c r="DH27" s="5" t="n">
        <f aca="false">IF(Kalender!DH27&lt;&gt;1,0,IF(AND($B27&gt;0,INDEX(Kalender!DH$68:DH$77,MAX(1,$B27))&gt;INDEX(Kalender!$B$68:$B$77,MAX(1,$B27))),1,0)+IF(OR(AND($C27&gt;0,INDEX(Kalender!DH$81:DH$110,MAX(1,$C27))&gt;INDEX(Kalender!$B$81:$B$110,MAX(1,$C27))),AND($D27&gt;0,INDEX(Kalender!DH$81:DH$110,MAX(1,$D27))&gt;INDEX(Kalender!$B$81:$B$110,MAX(1,$D27))),AND($E27&gt;0,INDEX(Kalender!DH$81:DH$110,MAX(1,$E27))&gt;INDEX(Kalender!$B$81:$B$110,MAX(1,$E27))),AND($F27&gt;0,INDEX(Kalender!DH$81:DH$110,MAX(1,$F27))&gt;INDEX(Kalender!$B$81:$B$110,MAX(1,$F27)))),2,0))</f>
        <v>0</v>
      </c>
      <c r="DI27" s="5" t="n">
        <f aca="false">IF(Kalender!DI27&lt;&gt;1,0,IF(AND($B27&gt;0,INDEX(Kalender!DI$68:DI$77,MAX(1,$B27))&gt;INDEX(Kalender!$B$68:$B$77,MAX(1,$B27))),1,0)+IF(OR(AND($C27&gt;0,INDEX(Kalender!DI$81:DI$110,MAX(1,$C27))&gt;INDEX(Kalender!$B$81:$B$110,MAX(1,$C27))),AND($D27&gt;0,INDEX(Kalender!DI$81:DI$110,MAX(1,$D27))&gt;INDEX(Kalender!$B$81:$B$110,MAX(1,$D27))),AND($E27&gt;0,INDEX(Kalender!DI$81:DI$110,MAX(1,$E27))&gt;INDEX(Kalender!$B$81:$B$110,MAX(1,$E27))),AND($F27&gt;0,INDEX(Kalender!DI$81:DI$110,MAX(1,$F27))&gt;INDEX(Kalender!$B$81:$B$110,MAX(1,$F27)))),2,0))</f>
        <v>0</v>
      </c>
      <c r="DJ27" s="5" t="n">
        <f aca="false">IF(Kalender!DJ27&lt;&gt;1,0,IF(AND($B27&gt;0,INDEX(Kalender!DJ$68:DJ$77,MAX(1,$B27))&gt;INDEX(Kalender!$B$68:$B$77,MAX(1,$B27))),1,0)+IF(OR(AND($C27&gt;0,INDEX(Kalender!DJ$81:DJ$110,MAX(1,$C27))&gt;INDEX(Kalender!$B$81:$B$110,MAX(1,$C27))),AND($D27&gt;0,INDEX(Kalender!DJ$81:DJ$110,MAX(1,$D27))&gt;INDEX(Kalender!$B$81:$B$110,MAX(1,$D27))),AND($E27&gt;0,INDEX(Kalender!DJ$81:DJ$110,MAX(1,$E27))&gt;INDEX(Kalender!$B$81:$B$110,MAX(1,$E27))),AND($F27&gt;0,INDEX(Kalender!DJ$81:DJ$110,MAX(1,$F27))&gt;INDEX(Kalender!$B$81:$B$110,MAX(1,$F27)))),2,0))</f>
        <v>0</v>
      </c>
      <c r="DK27" s="5" t="n">
        <f aca="false">IF(Kalender!DK27&lt;&gt;1,0,IF(AND($B27&gt;0,INDEX(Kalender!DK$68:DK$77,MAX(1,$B27))&gt;INDEX(Kalender!$B$68:$B$77,MAX(1,$B27))),1,0)+IF(OR(AND($C27&gt;0,INDEX(Kalender!DK$81:DK$110,MAX(1,$C27))&gt;INDEX(Kalender!$B$81:$B$110,MAX(1,$C27))),AND($D27&gt;0,INDEX(Kalender!DK$81:DK$110,MAX(1,$D27))&gt;INDEX(Kalender!$B$81:$B$110,MAX(1,$D27))),AND($E27&gt;0,INDEX(Kalender!DK$81:DK$110,MAX(1,$E27))&gt;INDEX(Kalender!$B$81:$B$110,MAX(1,$E27))),AND($F27&gt;0,INDEX(Kalender!DK$81:DK$110,MAX(1,$F27))&gt;INDEX(Kalender!$B$81:$B$110,MAX(1,$F27)))),2,0))</f>
        <v>0</v>
      </c>
      <c r="DL27" s="5" t="n">
        <f aca="false">IF(Kalender!DL27&lt;&gt;1,0,IF(AND($B27&gt;0,INDEX(Kalender!DL$68:DL$77,MAX(1,$B27))&gt;INDEX(Kalender!$B$68:$B$77,MAX(1,$B27))),1,0)+IF(OR(AND($C27&gt;0,INDEX(Kalender!DL$81:DL$110,MAX(1,$C27))&gt;INDEX(Kalender!$B$81:$B$110,MAX(1,$C27))),AND($D27&gt;0,INDEX(Kalender!DL$81:DL$110,MAX(1,$D27))&gt;INDEX(Kalender!$B$81:$B$110,MAX(1,$D27))),AND($E27&gt;0,INDEX(Kalender!DL$81:DL$110,MAX(1,$E27))&gt;INDEX(Kalender!$B$81:$B$110,MAX(1,$E27))),AND($F27&gt;0,INDEX(Kalender!DL$81:DL$110,MAX(1,$F27))&gt;INDEX(Kalender!$B$81:$B$110,MAX(1,$F27)))),2,0))</f>
        <v>0</v>
      </c>
      <c r="DM27" s="5" t="n">
        <f aca="false">IF(Kalender!DM27&lt;&gt;1,0,IF(AND($B27&gt;0,INDEX(Kalender!DM$68:DM$77,MAX(1,$B27))&gt;INDEX(Kalender!$B$68:$B$77,MAX(1,$B27))),1,0)+IF(OR(AND($C27&gt;0,INDEX(Kalender!DM$81:DM$110,MAX(1,$C27))&gt;INDEX(Kalender!$B$81:$B$110,MAX(1,$C27))),AND($D27&gt;0,INDEX(Kalender!DM$81:DM$110,MAX(1,$D27))&gt;INDEX(Kalender!$B$81:$B$110,MAX(1,$D27))),AND($E27&gt;0,INDEX(Kalender!DM$81:DM$110,MAX(1,$E27))&gt;INDEX(Kalender!$B$81:$B$110,MAX(1,$E27))),AND($F27&gt;0,INDEX(Kalender!DM$81:DM$110,MAX(1,$F27))&gt;INDEX(Kalender!$B$81:$B$110,MAX(1,$F27)))),2,0))</f>
        <v>0</v>
      </c>
      <c r="DN27" s="5" t="n">
        <f aca="false">IF(Kalender!DN27&lt;&gt;1,0,IF(AND($B27&gt;0,INDEX(Kalender!DN$68:DN$77,MAX(1,$B27))&gt;INDEX(Kalender!$B$68:$B$77,MAX(1,$B27))),1,0)+IF(OR(AND($C27&gt;0,INDEX(Kalender!DN$81:DN$110,MAX(1,$C27))&gt;INDEX(Kalender!$B$81:$B$110,MAX(1,$C27))),AND($D27&gt;0,INDEX(Kalender!DN$81:DN$110,MAX(1,$D27))&gt;INDEX(Kalender!$B$81:$B$110,MAX(1,$D27))),AND($E27&gt;0,INDEX(Kalender!DN$81:DN$110,MAX(1,$E27))&gt;INDEX(Kalender!$B$81:$B$110,MAX(1,$E27))),AND($F27&gt;0,INDEX(Kalender!DN$81:DN$110,MAX(1,$F27))&gt;INDEX(Kalender!$B$81:$B$110,MAX(1,$F27)))),2,0))</f>
        <v>0</v>
      </c>
      <c r="DO27" s="5" t="n">
        <f aca="false">IF(Kalender!DO27&lt;&gt;1,0,IF(AND($B27&gt;0,INDEX(Kalender!DO$68:DO$77,MAX(1,$B27))&gt;INDEX(Kalender!$B$68:$B$77,MAX(1,$B27))),1,0)+IF(OR(AND($C27&gt;0,INDEX(Kalender!DO$81:DO$110,MAX(1,$C27))&gt;INDEX(Kalender!$B$81:$B$110,MAX(1,$C27))),AND($D27&gt;0,INDEX(Kalender!DO$81:DO$110,MAX(1,$D27))&gt;INDEX(Kalender!$B$81:$B$110,MAX(1,$D27))),AND($E27&gt;0,INDEX(Kalender!DO$81:DO$110,MAX(1,$E27))&gt;INDEX(Kalender!$B$81:$B$110,MAX(1,$E27))),AND($F27&gt;0,INDEX(Kalender!DO$81:DO$110,MAX(1,$F27))&gt;INDEX(Kalender!$B$81:$B$110,MAX(1,$F27)))),2,0))</f>
        <v>0</v>
      </c>
      <c r="DP27" s="5" t="n">
        <f aca="false">IF(Kalender!DP27&lt;&gt;1,0,IF(AND($B27&gt;0,INDEX(Kalender!DP$68:DP$77,MAX(1,$B27))&gt;INDEX(Kalender!$B$68:$B$77,MAX(1,$B27))),1,0)+IF(OR(AND($C27&gt;0,INDEX(Kalender!DP$81:DP$110,MAX(1,$C27))&gt;INDEX(Kalender!$B$81:$B$110,MAX(1,$C27))),AND($D27&gt;0,INDEX(Kalender!DP$81:DP$110,MAX(1,$D27))&gt;INDEX(Kalender!$B$81:$B$110,MAX(1,$D27))),AND($E27&gt;0,INDEX(Kalender!DP$81:DP$110,MAX(1,$E27))&gt;INDEX(Kalender!$B$81:$B$110,MAX(1,$E27))),AND($F27&gt;0,INDEX(Kalender!DP$81:DP$110,MAX(1,$F27))&gt;INDEX(Kalender!$B$81:$B$110,MAX(1,$F27)))),2,0))</f>
        <v>0</v>
      </c>
      <c r="DQ27" s="5" t="n">
        <f aca="false">IF(Kalender!DQ27&lt;&gt;1,0,IF(AND($B27&gt;0,INDEX(Kalender!DQ$68:DQ$77,MAX(1,$B27))&gt;INDEX(Kalender!$B$68:$B$77,MAX(1,$B27))),1,0)+IF(OR(AND($C27&gt;0,INDEX(Kalender!DQ$81:DQ$110,MAX(1,$C27))&gt;INDEX(Kalender!$B$81:$B$110,MAX(1,$C27))),AND($D27&gt;0,INDEX(Kalender!DQ$81:DQ$110,MAX(1,$D27))&gt;INDEX(Kalender!$B$81:$B$110,MAX(1,$D27))),AND($E27&gt;0,INDEX(Kalender!DQ$81:DQ$110,MAX(1,$E27))&gt;INDEX(Kalender!$B$81:$B$110,MAX(1,$E27))),AND($F27&gt;0,INDEX(Kalender!DQ$81:DQ$110,MAX(1,$F27))&gt;INDEX(Kalender!$B$81:$B$110,MAX(1,$F27)))),2,0))</f>
        <v>0</v>
      </c>
      <c r="DR27" s="5" t="n">
        <f aca="false">IF(Kalender!DR27&lt;&gt;1,0,IF(AND($B27&gt;0,INDEX(Kalender!DR$68:DR$77,MAX(1,$B27))&gt;INDEX(Kalender!$B$68:$B$77,MAX(1,$B27))),1,0)+IF(OR(AND($C27&gt;0,INDEX(Kalender!DR$81:DR$110,MAX(1,$C27))&gt;INDEX(Kalender!$B$81:$B$110,MAX(1,$C27))),AND($D27&gt;0,INDEX(Kalender!DR$81:DR$110,MAX(1,$D27))&gt;INDEX(Kalender!$B$81:$B$110,MAX(1,$D27))),AND($E27&gt;0,INDEX(Kalender!DR$81:DR$110,MAX(1,$E27))&gt;INDEX(Kalender!$B$81:$B$110,MAX(1,$E27))),AND($F27&gt;0,INDEX(Kalender!DR$81:DR$110,MAX(1,$F27))&gt;INDEX(Kalender!$B$81:$B$110,MAX(1,$F27)))),2,0))</f>
        <v>0</v>
      </c>
      <c r="DS27" s="5" t="n">
        <f aca="false">IF(Kalender!DS27&lt;&gt;1,0,IF(AND($B27&gt;0,INDEX(Kalender!DS$68:DS$77,MAX(1,$B27))&gt;INDEX(Kalender!$B$68:$B$77,MAX(1,$B27))),1,0)+IF(OR(AND($C27&gt;0,INDEX(Kalender!DS$81:DS$110,MAX(1,$C27))&gt;INDEX(Kalender!$B$81:$B$110,MAX(1,$C27))),AND($D27&gt;0,INDEX(Kalender!DS$81:DS$110,MAX(1,$D27))&gt;INDEX(Kalender!$B$81:$B$110,MAX(1,$D27))),AND($E27&gt;0,INDEX(Kalender!DS$81:DS$110,MAX(1,$E27))&gt;INDEX(Kalender!$B$81:$B$110,MAX(1,$E27))),AND($F27&gt;0,INDEX(Kalender!DS$81:DS$110,MAX(1,$F27))&gt;INDEX(Kalender!$B$81:$B$110,MAX(1,$F27)))),2,0))</f>
        <v>0</v>
      </c>
      <c r="DT27" s="5" t="n">
        <f aca="false">IF(Kalender!DT27&lt;&gt;1,0,IF(AND($B27&gt;0,INDEX(Kalender!DT$68:DT$77,MAX(1,$B27))&gt;INDEX(Kalender!$B$68:$B$77,MAX(1,$B27))),1,0)+IF(OR(AND($C27&gt;0,INDEX(Kalender!DT$81:DT$110,MAX(1,$C27))&gt;INDEX(Kalender!$B$81:$B$110,MAX(1,$C27))),AND($D27&gt;0,INDEX(Kalender!DT$81:DT$110,MAX(1,$D27))&gt;INDEX(Kalender!$B$81:$B$110,MAX(1,$D27))),AND($E27&gt;0,INDEX(Kalender!DT$81:DT$110,MAX(1,$E27))&gt;INDEX(Kalender!$B$81:$B$110,MAX(1,$E27))),AND($F27&gt;0,INDEX(Kalender!DT$81:DT$110,MAX(1,$F27))&gt;INDEX(Kalender!$B$81:$B$110,MAX(1,$F27)))),2,0))</f>
        <v>0</v>
      </c>
      <c r="DU27" s="5" t="n">
        <f aca="false">IF(Kalender!DU27&lt;&gt;1,0,IF(AND($B27&gt;0,INDEX(Kalender!DU$68:DU$77,MAX(1,$B27))&gt;INDEX(Kalender!$B$68:$B$77,MAX(1,$B27))),1,0)+IF(OR(AND($C27&gt;0,INDEX(Kalender!DU$81:DU$110,MAX(1,$C27))&gt;INDEX(Kalender!$B$81:$B$110,MAX(1,$C27))),AND($D27&gt;0,INDEX(Kalender!DU$81:DU$110,MAX(1,$D27))&gt;INDEX(Kalender!$B$81:$B$110,MAX(1,$D27))),AND($E27&gt;0,INDEX(Kalender!DU$81:DU$110,MAX(1,$E27))&gt;INDEX(Kalender!$B$81:$B$110,MAX(1,$E27))),AND($F27&gt;0,INDEX(Kalender!DU$81:DU$110,MAX(1,$F27))&gt;INDEX(Kalender!$B$81:$B$110,MAX(1,$F27)))),2,0))</f>
        <v>0</v>
      </c>
      <c r="DV27" s="5" t="n">
        <f aca="false">IF(Kalender!DV27&lt;&gt;1,0,IF(AND($B27&gt;0,INDEX(Kalender!DV$68:DV$77,MAX(1,$B27))&gt;INDEX(Kalender!$B$68:$B$77,MAX(1,$B27))),1,0)+IF(OR(AND($C27&gt;0,INDEX(Kalender!DV$81:DV$110,MAX(1,$C27))&gt;INDEX(Kalender!$B$81:$B$110,MAX(1,$C27))),AND($D27&gt;0,INDEX(Kalender!DV$81:DV$110,MAX(1,$D27))&gt;INDEX(Kalender!$B$81:$B$110,MAX(1,$D27))),AND($E27&gt;0,INDEX(Kalender!DV$81:DV$110,MAX(1,$E27))&gt;INDEX(Kalender!$B$81:$B$110,MAX(1,$E27))),AND($F27&gt;0,INDEX(Kalender!DV$81:DV$110,MAX(1,$F27))&gt;INDEX(Kalender!$B$81:$B$110,MAX(1,$F27)))),2,0))</f>
        <v>0</v>
      </c>
      <c r="DW27" s="5" t="n">
        <f aca="false">IF(Kalender!DW27&lt;&gt;1,0,IF(AND($B27&gt;0,INDEX(Kalender!DW$68:DW$77,MAX(1,$B27))&gt;INDEX(Kalender!$B$68:$B$77,MAX(1,$B27))),1,0)+IF(OR(AND($C27&gt;0,INDEX(Kalender!DW$81:DW$110,MAX(1,$C27))&gt;INDEX(Kalender!$B$81:$B$110,MAX(1,$C27))),AND($D27&gt;0,INDEX(Kalender!DW$81:DW$110,MAX(1,$D27))&gt;INDEX(Kalender!$B$81:$B$110,MAX(1,$D27))),AND($E27&gt;0,INDEX(Kalender!DW$81:DW$110,MAX(1,$E27))&gt;INDEX(Kalender!$B$81:$B$110,MAX(1,$E27))),AND($F27&gt;0,INDEX(Kalender!DW$81:DW$110,MAX(1,$F27))&gt;INDEX(Kalender!$B$81:$B$110,MAX(1,$F27)))),2,0))</f>
        <v>0</v>
      </c>
      <c r="DX27" s="5" t="n">
        <f aca="false">IF(Kalender!DX27&lt;&gt;1,0,IF(AND($B27&gt;0,INDEX(Kalender!DX$68:DX$77,MAX(1,$B27))&gt;INDEX(Kalender!$B$68:$B$77,MAX(1,$B27))),1,0)+IF(OR(AND($C27&gt;0,INDEX(Kalender!DX$81:DX$110,MAX(1,$C27))&gt;INDEX(Kalender!$B$81:$B$110,MAX(1,$C27))),AND($D27&gt;0,INDEX(Kalender!DX$81:DX$110,MAX(1,$D27))&gt;INDEX(Kalender!$B$81:$B$110,MAX(1,$D27))),AND($E27&gt;0,INDEX(Kalender!DX$81:DX$110,MAX(1,$E27))&gt;INDEX(Kalender!$B$81:$B$110,MAX(1,$E27))),AND($F27&gt;0,INDEX(Kalender!DX$81:DX$110,MAX(1,$F27))&gt;INDEX(Kalender!$B$81:$B$110,MAX(1,$F27)))),2,0))</f>
        <v>0</v>
      </c>
      <c r="DY27" s="5" t="n">
        <f aca="false">IF(Kalender!DY27&lt;&gt;1,0,IF(AND($B27&gt;0,INDEX(Kalender!DY$68:DY$77,MAX(1,$B27))&gt;INDEX(Kalender!$B$68:$B$77,MAX(1,$B27))),1,0)+IF(OR(AND($C27&gt;0,INDEX(Kalender!DY$81:DY$110,MAX(1,$C27))&gt;INDEX(Kalender!$B$81:$B$110,MAX(1,$C27))),AND($D27&gt;0,INDEX(Kalender!DY$81:DY$110,MAX(1,$D27))&gt;INDEX(Kalender!$B$81:$B$110,MAX(1,$D27))),AND($E27&gt;0,INDEX(Kalender!DY$81:DY$110,MAX(1,$E27))&gt;INDEX(Kalender!$B$81:$B$110,MAX(1,$E27))),AND($F27&gt;0,INDEX(Kalender!DY$81:DY$110,MAX(1,$F27))&gt;INDEX(Kalender!$B$81:$B$110,MAX(1,$F27)))),2,0))</f>
        <v>0</v>
      </c>
      <c r="DZ27" s="5" t="n">
        <f aca="false">IF(Kalender!DZ27&lt;&gt;1,0,IF(AND($B27&gt;0,INDEX(Kalender!DZ$68:DZ$77,MAX(1,$B27))&gt;INDEX(Kalender!$B$68:$B$77,MAX(1,$B27))),1,0)+IF(OR(AND($C27&gt;0,INDEX(Kalender!DZ$81:DZ$110,MAX(1,$C27))&gt;INDEX(Kalender!$B$81:$B$110,MAX(1,$C27))),AND($D27&gt;0,INDEX(Kalender!DZ$81:DZ$110,MAX(1,$D27))&gt;INDEX(Kalender!$B$81:$B$110,MAX(1,$D27))),AND($E27&gt;0,INDEX(Kalender!DZ$81:DZ$110,MAX(1,$E27))&gt;INDEX(Kalender!$B$81:$B$110,MAX(1,$E27))),AND($F27&gt;0,INDEX(Kalender!DZ$81:DZ$110,MAX(1,$F27))&gt;INDEX(Kalender!$B$81:$B$110,MAX(1,$F27)))),2,0))</f>
        <v>0</v>
      </c>
      <c r="EA27" s="5" t="n">
        <f aca="false">IF(Kalender!EA27&lt;&gt;1,0,IF(AND($B27&gt;0,INDEX(Kalender!EA$68:EA$77,MAX(1,$B27))&gt;INDEX(Kalender!$B$68:$B$77,MAX(1,$B27))),1,0)+IF(OR(AND($C27&gt;0,INDEX(Kalender!EA$81:EA$110,MAX(1,$C27))&gt;INDEX(Kalender!$B$81:$B$110,MAX(1,$C27))),AND($D27&gt;0,INDEX(Kalender!EA$81:EA$110,MAX(1,$D27))&gt;INDEX(Kalender!$B$81:$B$110,MAX(1,$D27))),AND($E27&gt;0,INDEX(Kalender!EA$81:EA$110,MAX(1,$E27))&gt;INDEX(Kalender!$B$81:$B$110,MAX(1,$E27))),AND($F27&gt;0,INDEX(Kalender!EA$81:EA$110,MAX(1,$F27))&gt;INDEX(Kalender!$B$81:$B$110,MAX(1,$F27)))),2,0))</f>
        <v>0</v>
      </c>
      <c r="EB27" s="5" t="n">
        <f aca="false">IF(Kalender!EB27&lt;&gt;1,0,IF(AND($B27&gt;0,INDEX(Kalender!EB$68:EB$77,MAX(1,$B27))&gt;INDEX(Kalender!$B$68:$B$77,MAX(1,$B27))),1,0)+IF(OR(AND($C27&gt;0,INDEX(Kalender!EB$81:EB$110,MAX(1,$C27))&gt;INDEX(Kalender!$B$81:$B$110,MAX(1,$C27))),AND($D27&gt;0,INDEX(Kalender!EB$81:EB$110,MAX(1,$D27))&gt;INDEX(Kalender!$B$81:$B$110,MAX(1,$D27))),AND($E27&gt;0,INDEX(Kalender!EB$81:EB$110,MAX(1,$E27))&gt;INDEX(Kalender!$B$81:$B$110,MAX(1,$E27))),AND($F27&gt;0,INDEX(Kalender!EB$81:EB$110,MAX(1,$F27))&gt;INDEX(Kalender!$B$81:$B$110,MAX(1,$F27)))),2,0))</f>
        <v>0</v>
      </c>
      <c r="EC27" s="5" t="n">
        <f aca="false">IF(Kalender!EC27&lt;&gt;1,0,IF(AND($B27&gt;0,INDEX(Kalender!EC$68:EC$77,MAX(1,$B27))&gt;INDEX(Kalender!$B$68:$B$77,MAX(1,$B27))),1,0)+IF(OR(AND($C27&gt;0,INDEX(Kalender!EC$81:EC$110,MAX(1,$C27))&gt;INDEX(Kalender!$B$81:$B$110,MAX(1,$C27))),AND($D27&gt;0,INDEX(Kalender!EC$81:EC$110,MAX(1,$D27))&gt;INDEX(Kalender!$B$81:$B$110,MAX(1,$D27))),AND($E27&gt;0,INDEX(Kalender!EC$81:EC$110,MAX(1,$E27))&gt;INDEX(Kalender!$B$81:$B$110,MAX(1,$E27))),AND($F27&gt;0,INDEX(Kalender!EC$81:EC$110,MAX(1,$F27))&gt;INDEX(Kalender!$B$81:$B$110,MAX(1,$F27)))),2,0))</f>
        <v>0</v>
      </c>
      <c r="ED27" s="5" t="n">
        <f aca="false">IF(Kalender!ED27&lt;&gt;1,0,IF(AND($B27&gt;0,INDEX(Kalender!ED$68:ED$77,MAX(1,$B27))&gt;INDEX(Kalender!$B$68:$B$77,MAX(1,$B27))),1,0)+IF(OR(AND($C27&gt;0,INDEX(Kalender!ED$81:ED$110,MAX(1,$C27))&gt;INDEX(Kalender!$B$81:$B$110,MAX(1,$C27))),AND($D27&gt;0,INDEX(Kalender!ED$81:ED$110,MAX(1,$D27))&gt;INDEX(Kalender!$B$81:$B$110,MAX(1,$D27))),AND($E27&gt;0,INDEX(Kalender!ED$81:ED$110,MAX(1,$E27))&gt;INDEX(Kalender!$B$81:$B$110,MAX(1,$E27))),AND($F27&gt;0,INDEX(Kalender!ED$81:ED$110,MAX(1,$F27))&gt;INDEX(Kalender!$B$81:$B$110,MAX(1,$F27)))),2,0))</f>
        <v>0</v>
      </c>
      <c r="EE27" s="5" t="n">
        <f aca="false">IF(Kalender!EE27&lt;&gt;1,0,IF(AND($B27&gt;0,INDEX(Kalender!EE$68:EE$77,MAX(1,$B27))&gt;INDEX(Kalender!$B$68:$B$77,MAX(1,$B27))),1,0)+IF(OR(AND($C27&gt;0,INDEX(Kalender!EE$81:EE$110,MAX(1,$C27))&gt;INDEX(Kalender!$B$81:$B$110,MAX(1,$C27))),AND($D27&gt;0,INDEX(Kalender!EE$81:EE$110,MAX(1,$D27))&gt;INDEX(Kalender!$B$81:$B$110,MAX(1,$D27))),AND($E27&gt;0,INDEX(Kalender!EE$81:EE$110,MAX(1,$E27))&gt;INDEX(Kalender!$B$81:$B$110,MAX(1,$E27))),AND($F27&gt;0,INDEX(Kalender!EE$81:EE$110,MAX(1,$F27))&gt;INDEX(Kalender!$B$81:$B$110,MAX(1,$F27)))),2,0))</f>
        <v>0</v>
      </c>
      <c r="EF27" s="5" t="n">
        <f aca="false">IF(Kalender!EF27&lt;&gt;1,0,IF(AND($B27&gt;0,INDEX(Kalender!EF$68:EF$77,MAX(1,$B27))&gt;INDEX(Kalender!$B$68:$B$77,MAX(1,$B27))),1,0)+IF(OR(AND($C27&gt;0,INDEX(Kalender!EF$81:EF$110,MAX(1,$C27))&gt;INDEX(Kalender!$B$81:$B$110,MAX(1,$C27))),AND($D27&gt;0,INDEX(Kalender!EF$81:EF$110,MAX(1,$D27))&gt;INDEX(Kalender!$B$81:$B$110,MAX(1,$D27))),AND($E27&gt;0,INDEX(Kalender!EF$81:EF$110,MAX(1,$E27))&gt;INDEX(Kalender!$B$81:$B$110,MAX(1,$E27))),AND($F27&gt;0,INDEX(Kalender!EF$81:EF$110,MAX(1,$F27))&gt;INDEX(Kalender!$B$81:$B$110,MAX(1,$F27)))),2,0))</f>
        <v>0</v>
      </c>
      <c r="EG27" s="5" t="n">
        <f aca="false">IF(Kalender!EG27&lt;&gt;1,0,IF(AND($B27&gt;0,INDEX(Kalender!EG$68:EG$77,MAX(1,$B27))&gt;INDEX(Kalender!$B$68:$B$77,MAX(1,$B27))),1,0)+IF(OR(AND($C27&gt;0,INDEX(Kalender!EG$81:EG$110,MAX(1,$C27))&gt;INDEX(Kalender!$B$81:$B$110,MAX(1,$C27))),AND($D27&gt;0,INDEX(Kalender!EG$81:EG$110,MAX(1,$D27))&gt;INDEX(Kalender!$B$81:$B$110,MAX(1,$D27))),AND($E27&gt;0,INDEX(Kalender!EG$81:EG$110,MAX(1,$E27))&gt;INDEX(Kalender!$B$81:$B$110,MAX(1,$E27))),AND($F27&gt;0,INDEX(Kalender!EG$81:EG$110,MAX(1,$F27))&gt;INDEX(Kalender!$B$81:$B$110,MAX(1,$F27)))),2,0))</f>
        <v>0</v>
      </c>
      <c r="EH27" s="5" t="n">
        <f aca="false">IF(Kalender!EH27&lt;&gt;1,0,IF(AND($B27&gt;0,INDEX(Kalender!EH$68:EH$77,MAX(1,$B27))&gt;INDEX(Kalender!$B$68:$B$77,MAX(1,$B27))),1,0)+IF(OR(AND($C27&gt;0,INDEX(Kalender!EH$81:EH$110,MAX(1,$C27))&gt;INDEX(Kalender!$B$81:$B$110,MAX(1,$C27))),AND($D27&gt;0,INDEX(Kalender!EH$81:EH$110,MAX(1,$D27))&gt;INDEX(Kalender!$B$81:$B$110,MAX(1,$D27))),AND($E27&gt;0,INDEX(Kalender!EH$81:EH$110,MAX(1,$E27))&gt;INDEX(Kalender!$B$81:$B$110,MAX(1,$E27))),AND($F27&gt;0,INDEX(Kalender!EH$81:EH$110,MAX(1,$F27))&gt;INDEX(Kalender!$B$81:$B$110,MAX(1,$F27)))),2,0))</f>
        <v>0</v>
      </c>
      <c r="EI27" s="5" t="n">
        <f aca="false">IF(Kalender!EI27&lt;&gt;1,0,IF(AND($B27&gt;0,INDEX(Kalender!EI$68:EI$77,MAX(1,$B27))&gt;INDEX(Kalender!$B$68:$B$77,MAX(1,$B27))),1,0)+IF(OR(AND($C27&gt;0,INDEX(Kalender!EI$81:EI$110,MAX(1,$C27))&gt;INDEX(Kalender!$B$81:$B$110,MAX(1,$C27))),AND($D27&gt;0,INDEX(Kalender!EI$81:EI$110,MAX(1,$D27))&gt;INDEX(Kalender!$B$81:$B$110,MAX(1,$D27))),AND($E27&gt;0,INDEX(Kalender!EI$81:EI$110,MAX(1,$E27))&gt;INDEX(Kalender!$B$81:$B$110,MAX(1,$E27))),AND($F27&gt;0,INDEX(Kalender!EI$81:EI$110,MAX(1,$F27))&gt;INDEX(Kalender!$B$81:$B$110,MAX(1,$F27)))),2,0))</f>
        <v>0</v>
      </c>
      <c r="EJ27" s="5" t="n">
        <f aca="false">IF(Kalender!EJ27&lt;&gt;1,0,IF(AND($B27&gt;0,INDEX(Kalender!EJ$68:EJ$77,MAX(1,$B27))&gt;INDEX(Kalender!$B$68:$B$77,MAX(1,$B27))),1,0)+IF(OR(AND($C27&gt;0,INDEX(Kalender!EJ$81:EJ$110,MAX(1,$C27))&gt;INDEX(Kalender!$B$81:$B$110,MAX(1,$C27))),AND($D27&gt;0,INDEX(Kalender!EJ$81:EJ$110,MAX(1,$D27))&gt;INDEX(Kalender!$B$81:$B$110,MAX(1,$D27))),AND($E27&gt;0,INDEX(Kalender!EJ$81:EJ$110,MAX(1,$E27))&gt;INDEX(Kalender!$B$81:$B$110,MAX(1,$E27))),AND($F27&gt;0,INDEX(Kalender!EJ$81:EJ$110,MAX(1,$F27))&gt;INDEX(Kalender!$B$81:$B$110,MAX(1,$F27)))),2,0))</f>
        <v>0</v>
      </c>
      <c r="EK27" s="5" t="n">
        <f aca="false">IF(Kalender!EK27&lt;&gt;1,0,IF(AND($B27&gt;0,INDEX(Kalender!EK$68:EK$77,MAX(1,$B27))&gt;INDEX(Kalender!$B$68:$B$77,MAX(1,$B27))),1,0)+IF(OR(AND($C27&gt;0,INDEX(Kalender!EK$81:EK$110,MAX(1,$C27))&gt;INDEX(Kalender!$B$81:$B$110,MAX(1,$C27))),AND($D27&gt;0,INDEX(Kalender!EK$81:EK$110,MAX(1,$D27))&gt;INDEX(Kalender!$B$81:$B$110,MAX(1,$D27))),AND($E27&gt;0,INDEX(Kalender!EK$81:EK$110,MAX(1,$E27))&gt;INDEX(Kalender!$B$81:$B$110,MAX(1,$E27))),AND($F27&gt;0,INDEX(Kalender!EK$81:EK$110,MAX(1,$F27))&gt;INDEX(Kalender!$B$81:$B$110,MAX(1,$F27)))),2,0))</f>
        <v>0</v>
      </c>
      <c r="EL27" s="5" t="n">
        <f aca="false">IF(Kalender!EL27&lt;&gt;1,0,IF(AND($B27&gt;0,INDEX(Kalender!EL$68:EL$77,MAX(1,$B27))&gt;INDEX(Kalender!$B$68:$B$77,MAX(1,$B27))),1,0)+IF(OR(AND($C27&gt;0,INDEX(Kalender!EL$81:EL$110,MAX(1,$C27))&gt;INDEX(Kalender!$B$81:$B$110,MAX(1,$C27))),AND($D27&gt;0,INDEX(Kalender!EL$81:EL$110,MAX(1,$D27))&gt;INDEX(Kalender!$B$81:$B$110,MAX(1,$D27))),AND($E27&gt;0,INDEX(Kalender!EL$81:EL$110,MAX(1,$E27))&gt;INDEX(Kalender!$B$81:$B$110,MAX(1,$E27))),AND($F27&gt;0,INDEX(Kalender!EL$81:EL$110,MAX(1,$F27))&gt;INDEX(Kalender!$B$81:$B$110,MAX(1,$F27)))),2,0))</f>
        <v>0</v>
      </c>
      <c r="EM27" s="5" t="n">
        <f aca="false">IF(Kalender!EM27&lt;&gt;1,0,IF(AND($B27&gt;0,INDEX(Kalender!EM$68:EM$77,MAX(1,$B27))&gt;INDEX(Kalender!$B$68:$B$77,MAX(1,$B27))),1,0)+IF(OR(AND($C27&gt;0,INDEX(Kalender!EM$81:EM$110,MAX(1,$C27))&gt;INDEX(Kalender!$B$81:$B$110,MAX(1,$C27))),AND($D27&gt;0,INDEX(Kalender!EM$81:EM$110,MAX(1,$D27))&gt;INDEX(Kalender!$B$81:$B$110,MAX(1,$D27))),AND($E27&gt;0,INDEX(Kalender!EM$81:EM$110,MAX(1,$E27))&gt;INDEX(Kalender!$B$81:$B$110,MAX(1,$E27))),AND($F27&gt;0,INDEX(Kalender!EM$81:EM$110,MAX(1,$F27))&gt;INDEX(Kalender!$B$81:$B$110,MAX(1,$F27)))),2,0))</f>
        <v>0</v>
      </c>
      <c r="EN27" s="5" t="n">
        <f aca="false">IF(Kalender!EN27&lt;&gt;1,0,IF(AND($B27&gt;0,INDEX(Kalender!EN$68:EN$77,MAX(1,$B27))&gt;INDEX(Kalender!$B$68:$B$77,MAX(1,$B27))),1,0)+IF(OR(AND($C27&gt;0,INDEX(Kalender!EN$81:EN$110,MAX(1,$C27))&gt;INDEX(Kalender!$B$81:$B$110,MAX(1,$C27))),AND($D27&gt;0,INDEX(Kalender!EN$81:EN$110,MAX(1,$D27))&gt;INDEX(Kalender!$B$81:$B$110,MAX(1,$D27))),AND($E27&gt;0,INDEX(Kalender!EN$81:EN$110,MAX(1,$E27))&gt;INDEX(Kalender!$B$81:$B$110,MAX(1,$E27))),AND($F27&gt;0,INDEX(Kalender!EN$81:EN$110,MAX(1,$F27))&gt;INDEX(Kalender!$B$81:$B$110,MAX(1,$F27)))),2,0))</f>
        <v>0</v>
      </c>
      <c r="EO27" s="5" t="n">
        <f aca="false">IF(Kalender!EO27&lt;&gt;1,0,IF(AND($B27&gt;0,INDEX(Kalender!EO$68:EO$77,MAX(1,$B27))&gt;INDEX(Kalender!$B$68:$B$77,MAX(1,$B27))),1,0)+IF(OR(AND($C27&gt;0,INDEX(Kalender!EO$81:EO$110,MAX(1,$C27))&gt;INDEX(Kalender!$B$81:$B$110,MAX(1,$C27))),AND($D27&gt;0,INDEX(Kalender!EO$81:EO$110,MAX(1,$D27))&gt;INDEX(Kalender!$B$81:$B$110,MAX(1,$D27))),AND($E27&gt;0,INDEX(Kalender!EO$81:EO$110,MAX(1,$E27))&gt;INDEX(Kalender!$B$81:$B$110,MAX(1,$E27))),AND($F27&gt;0,INDEX(Kalender!EO$81:EO$110,MAX(1,$F27))&gt;INDEX(Kalender!$B$81:$B$110,MAX(1,$F27)))),2,0))</f>
        <v>0</v>
      </c>
      <c r="EP27" s="5" t="n">
        <f aca="false">IF(Kalender!EP27&lt;&gt;1,0,IF(AND($B27&gt;0,INDEX(Kalender!EP$68:EP$77,MAX(1,$B27))&gt;INDEX(Kalender!$B$68:$B$77,MAX(1,$B27))),1,0)+IF(OR(AND($C27&gt;0,INDEX(Kalender!EP$81:EP$110,MAX(1,$C27))&gt;INDEX(Kalender!$B$81:$B$110,MAX(1,$C27))),AND($D27&gt;0,INDEX(Kalender!EP$81:EP$110,MAX(1,$D27))&gt;INDEX(Kalender!$B$81:$B$110,MAX(1,$D27))),AND($E27&gt;0,INDEX(Kalender!EP$81:EP$110,MAX(1,$E27))&gt;INDEX(Kalender!$B$81:$B$110,MAX(1,$E27))),AND($F27&gt;0,INDEX(Kalender!EP$81:EP$110,MAX(1,$F27))&gt;INDEX(Kalender!$B$81:$B$110,MAX(1,$F27)))),2,0))</f>
        <v>0</v>
      </c>
      <c r="EQ27" s="5" t="n">
        <f aca="false">IF(Kalender!EQ27&lt;&gt;1,0,IF(AND($B27&gt;0,INDEX(Kalender!EQ$68:EQ$77,MAX(1,$B27))&gt;INDEX(Kalender!$B$68:$B$77,MAX(1,$B27))),1,0)+IF(OR(AND($C27&gt;0,INDEX(Kalender!EQ$81:EQ$110,MAX(1,$C27))&gt;INDEX(Kalender!$B$81:$B$110,MAX(1,$C27))),AND($D27&gt;0,INDEX(Kalender!EQ$81:EQ$110,MAX(1,$D27))&gt;INDEX(Kalender!$B$81:$B$110,MAX(1,$D27))),AND($E27&gt;0,INDEX(Kalender!EQ$81:EQ$110,MAX(1,$E27))&gt;INDEX(Kalender!$B$81:$B$110,MAX(1,$E27))),AND($F27&gt;0,INDEX(Kalender!EQ$81:EQ$110,MAX(1,$F27))&gt;INDEX(Kalender!$B$81:$B$110,MAX(1,$F27)))),2,0))</f>
        <v>0</v>
      </c>
      <c r="ER27" s="5" t="n">
        <f aca="false">IF(Kalender!ER27&lt;&gt;1,0,IF(AND($B27&gt;0,INDEX(Kalender!ER$68:ER$77,MAX(1,$B27))&gt;INDEX(Kalender!$B$68:$B$77,MAX(1,$B27))),1,0)+IF(OR(AND($C27&gt;0,INDEX(Kalender!ER$81:ER$110,MAX(1,$C27))&gt;INDEX(Kalender!$B$81:$B$110,MAX(1,$C27))),AND($D27&gt;0,INDEX(Kalender!ER$81:ER$110,MAX(1,$D27))&gt;INDEX(Kalender!$B$81:$B$110,MAX(1,$D27))),AND($E27&gt;0,INDEX(Kalender!ER$81:ER$110,MAX(1,$E27))&gt;INDEX(Kalender!$B$81:$B$110,MAX(1,$E27))),AND($F27&gt;0,INDEX(Kalender!ER$81:ER$110,MAX(1,$F27))&gt;INDEX(Kalender!$B$81:$B$110,MAX(1,$F27)))),2,0))</f>
        <v>0</v>
      </c>
      <c r="ES27" s="5" t="n">
        <f aca="false">IF(Kalender!ES27&lt;&gt;1,0,IF(AND($B27&gt;0,INDEX(Kalender!ES$68:ES$77,MAX(1,$B27))&gt;INDEX(Kalender!$B$68:$B$77,MAX(1,$B27))),1,0)+IF(OR(AND($C27&gt;0,INDEX(Kalender!ES$81:ES$110,MAX(1,$C27))&gt;INDEX(Kalender!$B$81:$B$110,MAX(1,$C27))),AND($D27&gt;0,INDEX(Kalender!ES$81:ES$110,MAX(1,$D27))&gt;INDEX(Kalender!$B$81:$B$110,MAX(1,$D27))),AND($E27&gt;0,INDEX(Kalender!ES$81:ES$110,MAX(1,$E27))&gt;INDEX(Kalender!$B$81:$B$110,MAX(1,$E27))),AND($F27&gt;0,INDEX(Kalender!ES$81:ES$110,MAX(1,$F27))&gt;INDEX(Kalender!$B$81:$B$110,MAX(1,$F27)))),2,0))</f>
        <v>0</v>
      </c>
      <c r="ET27" s="5" t="n">
        <f aca="false">IF(Kalender!ET27&lt;&gt;1,0,IF(AND($B27&gt;0,INDEX(Kalender!ET$68:ET$77,MAX(1,$B27))&gt;INDEX(Kalender!$B$68:$B$77,MAX(1,$B27))),1,0)+IF(OR(AND($C27&gt;0,INDEX(Kalender!ET$81:ET$110,MAX(1,$C27))&gt;INDEX(Kalender!$B$81:$B$110,MAX(1,$C27))),AND($D27&gt;0,INDEX(Kalender!ET$81:ET$110,MAX(1,$D27))&gt;INDEX(Kalender!$B$81:$B$110,MAX(1,$D27))),AND($E27&gt;0,INDEX(Kalender!ET$81:ET$110,MAX(1,$E27))&gt;INDEX(Kalender!$B$81:$B$110,MAX(1,$E27))),AND($F27&gt;0,INDEX(Kalender!ET$81:ET$110,MAX(1,$F27))&gt;INDEX(Kalender!$B$81:$B$110,MAX(1,$F27)))),2,0))</f>
        <v>0</v>
      </c>
      <c r="EU27" s="5" t="n">
        <f aca="false">IF(Kalender!EU27&lt;&gt;1,0,IF(AND($B27&gt;0,INDEX(Kalender!EU$68:EU$77,MAX(1,$B27))&gt;INDEX(Kalender!$B$68:$B$77,MAX(1,$B27))),1,0)+IF(OR(AND($C27&gt;0,INDEX(Kalender!EU$81:EU$110,MAX(1,$C27))&gt;INDEX(Kalender!$B$81:$B$110,MAX(1,$C27))),AND($D27&gt;0,INDEX(Kalender!EU$81:EU$110,MAX(1,$D27))&gt;INDEX(Kalender!$B$81:$B$110,MAX(1,$D27))),AND($E27&gt;0,INDEX(Kalender!EU$81:EU$110,MAX(1,$E27))&gt;INDEX(Kalender!$B$81:$B$110,MAX(1,$E27))),AND($F27&gt;0,INDEX(Kalender!EU$81:EU$110,MAX(1,$F27))&gt;INDEX(Kalender!$B$81:$B$110,MAX(1,$F27)))),2,0))</f>
        <v>0</v>
      </c>
      <c r="EV27" s="5" t="n">
        <f aca="false">IF(Kalender!EV27&lt;&gt;1,0,IF(AND($B27&gt;0,INDEX(Kalender!EV$68:EV$77,MAX(1,$B27))&gt;INDEX(Kalender!$B$68:$B$77,MAX(1,$B27))),1,0)+IF(OR(AND($C27&gt;0,INDEX(Kalender!EV$81:EV$110,MAX(1,$C27))&gt;INDEX(Kalender!$B$81:$B$110,MAX(1,$C27))),AND($D27&gt;0,INDEX(Kalender!EV$81:EV$110,MAX(1,$D27))&gt;INDEX(Kalender!$B$81:$B$110,MAX(1,$D27))),AND($E27&gt;0,INDEX(Kalender!EV$81:EV$110,MAX(1,$E27))&gt;INDEX(Kalender!$B$81:$B$110,MAX(1,$E27))),AND($F27&gt;0,INDEX(Kalender!EV$81:EV$110,MAX(1,$F27))&gt;INDEX(Kalender!$B$81:$B$110,MAX(1,$F27)))),2,0))</f>
        <v>0</v>
      </c>
      <c r="EW27" s="5" t="n">
        <f aca="false">IF(Kalender!EW27&lt;&gt;1,0,IF(AND($B27&gt;0,INDEX(Kalender!EW$68:EW$77,MAX(1,$B27))&gt;INDEX(Kalender!$B$68:$B$77,MAX(1,$B27))),1,0)+IF(OR(AND($C27&gt;0,INDEX(Kalender!EW$81:EW$110,MAX(1,$C27))&gt;INDEX(Kalender!$B$81:$B$110,MAX(1,$C27))),AND($D27&gt;0,INDEX(Kalender!EW$81:EW$110,MAX(1,$D27))&gt;INDEX(Kalender!$B$81:$B$110,MAX(1,$D27))),AND($E27&gt;0,INDEX(Kalender!EW$81:EW$110,MAX(1,$E27))&gt;INDEX(Kalender!$B$81:$B$110,MAX(1,$E27))),AND($F27&gt;0,INDEX(Kalender!EW$81:EW$110,MAX(1,$F27))&gt;INDEX(Kalender!$B$81:$B$110,MAX(1,$F27)))),2,0))</f>
        <v>0</v>
      </c>
      <c r="EX27" s="5" t="n">
        <f aca="false">IF(Kalender!EX27&lt;&gt;1,0,IF(AND($B27&gt;0,INDEX(Kalender!EX$68:EX$77,MAX(1,$B27))&gt;INDEX(Kalender!$B$68:$B$77,MAX(1,$B27))),1,0)+IF(OR(AND($C27&gt;0,INDEX(Kalender!EX$81:EX$110,MAX(1,$C27))&gt;INDEX(Kalender!$B$81:$B$110,MAX(1,$C27))),AND($D27&gt;0,INDEX(Kalender!EX$81:EX$110,MAX(1,$D27))&gt;INDEX(Kalender!$B$81:$B$110,MAX(1,$D27))),AND($E27&gt;0,INDEX(Kalender!EX$81:EX$110,MAX(1,$E27))&gt;INDEX(Kalender!$B$81:$B$110,MAX(1,$E27))),AND($F27&gt;0,INDEX(Kalender!EX$81:EX$110,MAX(1,$F27))&gt;INDEX(Kalender!$B$81:$B$110,MAX(1,$F27)))),2,0))</f>
        <v>0</v>
      </c>
      <c r="EY27" s="5" t="n">
        <f aca="false">IF(Kalender!EY27&lt;&gt;1,0,IF(AND($B27&gt;0,INDEX(Kalender!EY$68:EY$77,MAX(1,$B27))&gt;INDEX(Kalender!$B$68:$B$77,MAX(1,$B27))),1,0)+IF(OR(AND($C27&gt;0,INDEX(Kalender!EY$81:EY$110,MAX(1,$C27))&gt;INDEX(Kalender!$B$81:$B$110,MAX(1,$C27))),AND($D27&gt;0,INDEX(Kalender!EY$81:EY$110,MAX(1,$D27))&gt;INDEX(Kalender!$B$81:$B$110,MAX(1,$D27))),AND($E27&gt;0,INDEX(Kalender!EY$81:EY$110,MAX(1,$E27))&gt;INDEX(Kalender!$B$81:$B$110,MAX(1,$E27))),AND($F27&gt;0,INDEX(Kalender!EY$81:EY$110,MAX(1,$F27))&gt;INDEX(Kalender!$B$81:$B$110,MAX(1,$F27)))),2,0))</f>
        <v>0</v>
      </c>
      <c r="EZ27" s="5" t="n">
        <f aca="false">IF(Kalender!EZ27&lt;&gt;1,0,IF(AND($B27&gt;0,INDEX(Kalender!EZ$68:EZ$77,MAX(1,$B27))&gt;INDEX(Kalender!$B$68:$B$77,MAX(1,$B27))),1,0)+IF(OR(AND($C27&gt;0,INDEX(Kalender!EZ$81:EZ$110,MAX(1,$C27))&gt;INDEX(Kalender!$B$81:$B$110,MAX(1,$C27))),AND($D27&gt;0,INDEX(Kalender!EZ$81:EZ$110,MAX(1,$D27))&gt;INDEX(Kalender!$B$81:$B$110,MAX(1,$D27))),AND($E27&gt;0,INDEX(Kalender!EZ$81:EZ$110,MAX(1,$E27))&gt;INDEX(Kalender!$B$81:$B$110,MAX(1,$E27))),AND($F27&gt;0,INDEX(Kalender!EZ$81:EZ$110,MAX(1,$F27))&gt;INDEX(Kalender!$B$81:$B$110,MAX(1,$F27)))),2,0))</f>
        <v>0</v>
      </c>
      <c r="FA27" s="5" t="n">
        <f aca="false">IF(Kalender!FA27&lt;&gt;1,0,IF(AND($B27&gt;0,INDEX(Kalender!FA$68:FA$77,MAX(1,$B27))&gt;INDEX(Kalender!$B$68:$B$77,MAX(1,$B27))),1,0)+IF(OR(AND($C27&gt;0,INDEX(Kalender!FA$81:FA$110,MAX(1,$C27))&gt;INDEX(Kalender!$B$81:$B$110,MAX(1,$C27))),AND($D27&gt;0,INDEX(Kalender!FA$81:FA$110,MAX(1,$D27))&gt;INDEX(Kalender!$B$81:$B$110,MAX(1,$D27))),AND($E27&gt;0,INDEX(Kalender!FA$81:FA$110,MAX(1,$E27))&gt;INDEX(Kalender!$B$81:$B$110,MAX(1,$E27))),AND($F27&gt;0,INDEX(Kalender!FA$81:FA$110,MAX(1,$F27))&gt;INDEX(Kalender!$B$81:$B$110,MAX(1,$F27)))),2,0))</f>
        <v>0</v>
      </c>
      <c r="FB27" s="5" t="n">
        <f aca="false">IF(Kalender!FB27&lt;&gt;1,0,IF(AND($B27&gt;0,INDEX(Kalender!FB$68:FB$77,MAX(1,$B27))&gt;INDEX(Kalender!$B$68:$B$77,MAX(1,$B27))),1,0)+IF(OR(AND($C27&gt;0,INDEX(Kalender!FB$81:FB$110,MAX(1,$C27))&gt;INDEX(Kalender!$B$81:$B$110,MAX(1,$C27))),AND($D27&gt;0,INDEX(Kalender!FB$81:FB$110,MAX(1,$D27))&gt;INDEX(Kalender!$B$81:$B$110,MAX(1,$D27))),AND($E27&gt;0,INDEX(Kalender!FB$81:FB$110,MAX(1,$E27))&gt;INDEX(Kalender!$B$81:$B$110,MAX(1,$E27))),AND($F27&gt;0,INDEX(Kalender!FB$81:FB$110,MAX(1,$F27))&gt;INDEX(Kalender!$B$81:$B$110,MAX(1,$F27)))),2,0))</f>
        <v>0</v>
      </c>
      <c r="FC27" s="5" t="n">
        <f aca="false">IF(Kalender!FC27&lt;&gt;1,0,IF(AND($B27&gt;0,INDEX(Kalender!FC$68:FC$77,MAX(1,$B27))&gt;INDEX(Kalender!$B$68:$B$77,MAX(1,$B27))),1,0)+IF(OR(AND($C27&gt;0,INDEX(Kalender!FC$81:FC$110,MAX(1,$C27))&gt;INDEX(Kalender!$B$81:$B$110,MAX(1,$C27))),AND($D27&gt;0,INDEX(Kalender!FC$81:FC$110,MAX(1,$D27))&gt;INDEX(Kalender!$B$81:$B$110,MAX(1,$D27))),AND($E27&gt;0,INDEX(Kalender!FC$81:FC$110,MAX(1,$E27))&gt;INDEX(Kalender!$B$81:$B$110,MAX(1,$E27))),AND($F27&gt;0,INDEX(Kalender!FC$81:FC$110,MAX(1,$F27))&gt;INDEX(Kalender!$B$81:$B$110,MAX(1,$F27)))),2,0))</f>
        <v>0</v>
      </c>
      <c r="FD27" s="5" t="n">
        <f aca="false">IF(Kalender!FD27&lt;&gt;1,0,IF(AND($B27&gt;0,INDEX(Kalender!FD$68:FD$77,MAX(1,$B27))&gt;INDEX(Kalender!$B$68:$B$77,MAX(1,$B27))),1,0)+IF(OR(AND($C27&gt;0,INDEX(Kalender!FD$81:FD$110,MAX(1,$C27))&gt;INDEX(Kalender!$B$81:$B$110,MAX(1,$C27))),AND($D27&gt;0,INDEX(Kalender!FD$81:FD$110,MAX(1,$D27))&gt;INDEX(Kalender!$B$81:$B$110,MAX(1,$D27))),AND($E27&gt;0,INDEX(Kalender!FD$81:FD$110,MAX(1,$E27))&gt;INDEX(Kalender!$B$81:$B$110,MAX(1,$E27))),AND($F27&gt;0,INDEX(Kalender!FD$81:FD$110,MAX(1,$F27))&gt;INDEX(Kalender!$B$81:$B$110,MAX(1,$F27)))),2,0))</f>
        <v>0</v>
      </c>
      <c r="FE27" s="5" t="n">
        <f aca="false">IF(Kalender!FE27&lt;&gt;1,0,IF(AND($B27&gt;0,INDEX(Kalender!FE$68:FE$77,MAX(1,$B27))&gt;INDEX(Kalender!$B$68:$B$77,MAX(1,$B27))),1,0)+IF(OR(AND($C27&gt;0,INDEX(Kalender!FE$81:FE$110,MAX(1,$C27))&gt;INDEX(Kalender!$B$81:$B$110,MAX(1,$C27))),AND($D27&gt;0,INDEX(Kalender!FE$81:FE$110,MAX(1,$D27))&gt;INDEX(Kalender!$B$81:$B$110,MAX(1,$D27))),AND($E27&gt;0,INDEX(Kalender!FE$81:FE$110,MAX(1,$E27))&gt;INDEX(Kalender!$B$81:$B$110,MAX(1,$E27))),AND($F27&gt;0,INDEX(Kalender!FE$81:FE$110,MAX(1,$F27))&gt;INDEX(Kalender!$B$81:$B$110,MAX(1,$F27)))),2,0))</f>
        <v>0</v>
      </c>
      <c r="FF27" s="5" t="n">
        <f aca="false">IF(Kalender!FF27&lt;&gt;1,0,IF(AND($B27&gt;0,INDEX(Kalender!FF$68:FF$77,MAX(1,$B27))&gt;INDEX(Kalender!$B$68:$B$77,MAX(1,$B27))),1,0)+IF(OR(AND($C27&gt;0,INDEX(Kalender!FF$81:FF$110,MAX(1,$C27))&gt;INDEX(Kalender!$B$81:$B$110,MAX(1,$C27))),AND($D27&gt;0,INDEX(Kalender!FF$81:FF$110,MAX(1,$D27))&gt;INDEX(Kalender!$B$81:$B$110,MAX(1,$D27))),AND($E27&gt;0,INDEX(Kalender!FF$81:FF$110,MAX(1,$E27))&gt;INDEX(Kalender!$B$81:$B$110,MAX(1,$E27))),AND($F27&gt;0,INDEX(Kalender!FF$81:FF$110,MAX(1,$F27))&gt;INDEX(Kalender!$B$81:$B$110,MAX(1,$F27)))),2,0))</f>
        <v>0</v>
      </c>
      <c r="FG27" s="5" t="n">
        <f aca="false">IF(Kalender!FG27&lt;&gt;1,0,IF(AND($B27&gt;0,INDEX(Kalender!FG$68:FG$77,MAX(1,$B27))&gt;INDEX(Kalender!$B$68:$B$77,MAX(1,$B27))),1,0)+IF(OR(AND($C27&gt;0,INDEX(Kalender!FG$81:FG$110,MAX(1,$C27))&gt;INDEX(Kalender!$B$81:$B$110,MAX(1,$C27))),AND($D27&gt;0,INDEX(Kalender!FG$81:FG$110,MAX(1,$D27))&gt;INDEX(Kalender!$B$81:$B$110,MAX(1,$D27))),AND($E27&gt;0,INDEX(Kalender!FG$81:FG$110,MAX(1,$E27))&gt;INDEX(Kalender!$B$81:$B$110,MAX(1,$E27))),AND($F27&gt;0,INDEX(Kalender!FG$81:FG$110,MAX(1,$F27))&gt;INDEX(Kalender!$B$81:$B$110,MAX(1,$F27)))),2,0))</f>
        <v>0</v>
      </c>
      <c r="FH27" s="5" t="n">
        <f aca="false">IF(Kalender!FH27&lt;&gt;1,0,IF(AND($B27&gt;0,INDEX(Kalender!FH$68:FH$77,MAX(1,$B27))&gt;INDEX(Kalender!$B$68:$B$77,MAX(1,$B27))),1,0)+IF(OR(AND($C27&gt;0,INDEX(Kalender!FH$81:FH$110,MAX(1,$C27))&gt;INDEX(Kalender!$B$81:$B$110,MAX(1,$C27))),AND($D27&gt;0,INDEX(Kalender!FH$81:FH$110,MAX(1,$D27))&gt;INDEX(Kalender!$B$81:$B$110,MAX(1,$D27))),AND($E27&gt;0,INDEX(Kalender!FH$81:FH$110,MAX(1,$E27))&gt;INDEX(Kalender!$B$81:$B$110,MAX(1,$E27))),AND($F27&gt;0,INDEX(Kalender!FH$81:FH$110,MAX(1,$F27))&gt;INDEX(Kalender!$B$81:$B$110,MAX(1,$F27)))),2,0))</f>
        <v>0</v>
      </c>
      <c r="FI27" s="5" t="n">
        <f aca="false">IF(Kalender!FI27&lt;&gt;1,0,IF(AND($B27&gt;0,INDEX(Kalender!FI$68:FI$77,MAX(1,$B27))&gt;INDEX(Kalender!$B$68:$B$77,MAX(1,$B27))),1,0)+IF(OR(AND($C27&gt;0,INDEX(Kalender!FI$81:FI$110,MAX(1,$C27))&gt;INDEX(Kalender!$B$81:$B$110,MAX(1,$C27))),AND($D27&gt;0,INDEX(Kalender!FI$81:FI$110,MAX(1,$D27))&gt;INDEX(Kalender!$B$81:$B$110,MAX(1,$D27))),AND($E27&gt;0,INDEX(Kalender!FI$81:FI$110,MAX(1,$E27))&gt;INDEX(Kalender!$B$81:$B$110,MAX(1,$E27))),AND($F27&gt;0,INDEX(Kalender!FI$81:FI$110,MAX(1,$F27))&gt;INDEX(Kalender!$B$81:$B$110,MAX(1,$F27)))),2,0))</f>
        <v>0</v>
      </c>
      <c r="FJ27" s="5" t="n">
        <f aca="false">IF(Kalender!FJ27&lt;&gt;1,0,IF(AND($B27&gt;0,INDEX(Kalender!FJ$68:FJ$77,MAX(1,$B27))&gt;INDEX(Kalender!$B$68:$B$77,MAX(1,$B27))),1,0)+IF(OR(AND($C27&gt;0,INDEX(Kalender!FJ$81:FJ$110,MAX(1,$C27))&gt;INDEX(Kalender!$B$81:$B$110,MAX(1,$C27))),AND($D27&gt;0,INDEX(Kalender!FJ$81:FJ$110,MAX(1,$D27))&gt;INDEX(Kalender!$B$81:$B$110,MAX(1,$D27))),AND($E27&gt;0,INDEX(Kalender!FJ$81:FJ$110,MAX(1,$E27))&gt;INDEX(Kalender!$B$81:$B$110,MAX(1,$E27))),AND($F27&gt;0,INDEX(Kalender!FJ$81:FJ$110,MAX(1,$F27))&gt;INDEX(Kalender!$B$81:$B$110,MAX(1,$F27)))),2,0))</f>
        <v>0</v>
      </c>
      <c r="FK27" s="5" t="n">
        <f aca="false">IF(Kalender!FK27&lt;&gt;1,0,IF(AND($B27&gt;0,INDEX(Kalender!FK$68:FK$77,MAX(1,$B27))&gt;INDEX(Kalender!$B$68:$B$77,MAX(1,$B27))),1,0)+IF(OR(AND($C27&gt;0,INDEX(Kalender!FK$81:FK$110,MAX(1,$C27))&gt;INDEX(Kalender!$B$81:$B$110,MAX(1,$C27))),AND($D27&gt;0,INDEX(Kalender!FK$81:FK$110,MAX(1,$D27))&gt;INDEX(Kalender!$B$81:$B$110,MAX(1,$D27))),AND($E27&gt;0,INDEX(Kalender!FK$81:FK$110,MAX(1,$E27))&gt;INDEX(Kalender!$B$81:$B$110,MAX(1,$E27))),AND($F27&gt;0,INDEX(Kalender!FK$81:FK$110,MAX(1,$F27))&gt;INDEX(Kalender!$B$81:$B$110,MAX(1,$F27)))),2,0))</f>
        <v>0</v>
      </c>
      <c r="FL27" s="5" t="n">
        <f aca="false">IF(Kalender!FL27&lt;&gt;1,0,IF(AND($B27&gt;0,INDEX(Kalender!FL$68:FL$77,MAX(1,$B27))&gt;INDEX(Kalender!$B$68:$B$77,MAX(1,$B27))),1,0)+IF(OR(AND($C27&gt;0,INDEX(Kalender!FL$81:FL$110,MAX(1,$C27))&gt;INDEX(Kalender!$B$81:$B$110,MAX(1,$C27))),AND($D27&gt;0,INDEX(Kalender!FL$81:FL$110,MAX(1,$D27))&gt;INDEX(Kalender!$B$81:$B$110,MAX(1,$D27))),AND($E27&gt;0,INDEX(Kalender!FL$81:FL$110,MAX(1,$E27))&gt;INDEX(Kalender!$B$81:$B$110,MAX(1,$E27))),AND($F27&gt;0,INDEX(Kalender!FL$81:FL$110,MAX(1,$F27))&gt;INDEX(Kalender!$B$81:$B$110,MAX(1,$F27)))),2,0))</f>
        <v>0</v>
      </c>
      <c r="FM27" s="5" t="n">
        <f aca="false">IF(Kalender!FM27&lt;&gt;1,0,IF(AND($B27&gt;0,INDEX(Kalender!FM$68:FM$77,MAX(1,$B27))&gt;INDEX(Kalender!$B$68:$B$77,MAX(1,$B27))),1,0)+IF(OR(AND($C27&gt;0,INDEX(Kalender!FM$81:FM$110,MAX(1,$C27))&gt;INDEX(Kalender!$B$81:$B$110,MAX(1,$C27))),AND($D27&gt;0,INDEX(Kalender!FM$81:FM$110,MAX(1,$D27))&gt;INDEX(Kalender!$B$81:$B$110,MAX(1,$D27))),AND($E27&gt;0,INDEX(Kalender!FM$81:FM$110,MAX(1,$E27))&gt;INDEX(Kalender!$B$81:$B$110,MAX(1,$E27))),AND($F27&gt;0,INDEX(Kalender!FM$81:FM$110,MAX(1,$F27))&gt;INDEX(Kalender!$B$81:$B$110,MAX(1,$F27)))),2,0))</f>
        <v>0</v>
      </c>
      <c r="FN27" s="5" t="n">
        <f aca="false">IF(Kalender!FN27&lt;&gt;1,0,IF(AND($B27&gt;0,INDEX(Kalender!FN$68:FN$77,MAX(1,$B27))&gt;INDEX(Kalender!$B$68:$B$77,MAX(1,$B27))),1,0)+IF(OR(AND($C27&gt;0,INDEX(Kalender!FN$81:FN$110,MAX(1,$C27))&gt;INDEX(Kalender!$B$81:$B$110,MAX(1,$C27))),AND($D27&gt;0,INDEX(Kalender!FN$81:FN$110,MAX(1,$D27))&gt;INDEX(Kalender!$B$81:$B$110,MAX(1,$D27))),AND($E27&gt;0,INDEX(Kalender!FN$81:FN$110,MAX(1,$E27))&gt;INDEX(Kalender!$B$81:$B$110,MAX(1,$E27))),AND($F27&gt;0,INDEX(Kalender!FN$81:FN$110,MAX(1,$F27))&gt;INDEX(Kalender!$B$81:$B$110,MAX(1,$F27)))),2,0))</f>
        <v>0</v>
      </c>
      <c r="FO27" s="5" t="n">
        <f aca="false">IF(Kalender!FO27&lt;&gt;1,0,IF(AND($B27&gt;0,INDEX(Kalender!FO$68:FO$77,MAX(1,$B27))&gt;INDEX(Kalender!$B$68:$B$77,MAX(1,$B27))),1,0)+IF(OR(AND($C27&gt;0,INDEX(Kalender!FO$81:FO$110,MAX(1,$C27))&gt;INDEX(Kalender!$B$81:$B$110,MAX(1,$C27))),AND($D27&gt;0,INDEX(Kalender!FO$81:FO$110,MAX(1,$D27))&gt;INDEX(Kalender!$B$81:$B$110,MAX(1,$D27))),AND($E27&gt;0,INDEX(Kalender!FO$81:FO$110,MAX(1,$E27))&gt;INDEX(Kalender!$B$81:$B$110,MAX(1,$E27))),AND($F27&gt;0,INDEX(Kalender!FO$81:FO$110,MAX(1,$F27))&gt;INDEX(Kalender!$B$81:$B$110,MAX(1,$F27)))),2,0))</f>
        <v>0</v>
      </c>
      <c r="FP27" s="5" t="n">
        <f aca="false">IF(Kalender!FP27&lt;&gt;1,0,IF(AND($B27&gt;0,INDEX(Kalender!FP$68:FP$77,MAX(1,$B27))&gt;INDEX(Kalender!$B$68:$B$77,MAX(1,$B27))),1,0)+IF(OR(AND($C27&gt;0,INDEX(Kalender!FP$81:FP$110,MAX(1,$C27))&gt;INDEX(Kalender!$B$81:$B$110,MAX(1,$C27))),AND($D27&gt;0,INDEX(Kalender!FP$81:FP$110,MAX(1,$D27))&gt;INDEX(Kalender!$B$81:$B$110,MAX(1,$D27))),AND($E27&gt;0,INDEX(Kalender!FP$81:FP$110,MAX(1,$E27))&gt;INDEX(Kalender!$B$81:$B$110,MAX(1,$E27))),AND($F27&gt;0,INDEX(Kalender!FP$81:FP$110,MAX(1,$F27))&gt;INDEX(Kalender!$B$81:$B$110,MAX(1,$F27)))),2,0))</f>
        <v>0</v>
      </c>
      <c r="FQ27" s="5" t="n">
        <f aca="false">IF(Kalender!FQ27&lt;&gt;1,0,IF(AND($B27&gt;0,INDEX(Kalender!FQ$68:FQ$77,MAX(1,$B27))&gt;INDEX(Kalender!$B$68:$B$77,MAX(1,$B27))),1,0)+IF(OR(AND($C27&gt;0,INDEX(Kalender!FQ$81:FQ$110,MAX(1,$C27))&gt;INDEX(Kalender!$B$81:$B$110,MAX(1,$C27))),AND($D27&gt;0,INDEX(Kalender!FQ$81:FQ$110,MAX(1,$D27))&gt;INDEX(Kalender!$B$81:$B$110,MAX(1,$D27))),AND($E27&gt;0,INDEX(Kalender!FQ$81:FQ$110,MAX(1,$E27))&gt;INDEX(Kalender!$B$81:$B$110,MAX(1,$E27))),AND($F27&gt;0,INDEX(Kalender!FQ$81:FQ$110,MAX(1,$F27))&gt;INDEX(Kalender!$B$81:$B$110,MAX(1,$F27)))),2,0))</f>
        <v>0</v>
      </c>
      <c r="FR27" s="5" t="n">
        <f aca="false">IF(Kalender!FR27&lt;&gt;1,0,IF(AND($B27&gt;0,INDEX(Kalender!FR$68:FR$77,MAX(1,$B27))&gt;INDEX(Kalender!$B$68:$B$77,MAX(1,$B27))),1,0)+IF(OR(AND($C27&gt;0,INDEX(Kalender!FR$81:FR$110,MAX(1,$C27))&gt;INDEX(Kalender!$B$81:$B$110,MAX(1,$C27))),AND($D27&gt;0,INDEX(Kalender!FR$81:FR$110,MAX(1,$D27))&gt;INDEX(Kalender!$B$81:$B$110,MAX(1,$D27))),AND($E27&gt;0,INDEX(Kalender!FR$81:FR$110,MAX(1,$E27))&gt;INDEX(Kalender!$B$81:$B$110,MAX(1,$E27))),AND($F27&gt;0,INDEX(Kalender!FR$81:FR$110,MAX(1,$F27))&gt;INDEX(Kalender!$B$81:$B$110,MAX(1,$F27)))),2,0))</f>
        <v>0</v>
      </c>
      <c r="FS27" s="5" t="n">
        <f aca="false">IF(Kalender!FS27&lt;&gt;1,0,IF(AND($B27&gt;0,INDEX(Kalender!FS$68:FS$77,MAX(1,$B27))&gt;INDEX(Kalender!$B$68:$B$77,MAX(1,$B27))),1,0)+IF(OR(AND($C27&gt;0,INDEX(Kalender!FS$81:FS$110,MAX(1,$C27))&gt;INDEX(Kalender!$B$81:$B$110,MAX(1,$C27))),AND($D27&gt;0,INDEX(Kalender!FS$81:FS$110,MAX(1,$D27))&gt;INDEX(Kalender!$B$81:$B$110,MAX(1,$D27))),AND($E27&gt;0,INDEX(Kalender!FS$81:FS$110,MAX(1,$E27))&gt;INDEX(Kalender!$B$81:$B$110,MAX(1,$E27))),AND($F27&gt;0,INDEX(Kalender!FS$81:FS$110,MAX(1,$F27))&gt;INDEX(Kalender!$B$81:$B$110,MAX(1,$F27)))),2,0))</f>
        <v>0</v>
      </c>
      <c r="FT27" s="5" t="n">
        <f aca="false">IF(Kalender!FT27&lt;&gt;1,0,IF(AND($B27&gt;0,INDEX(Kalender!FT$68:FT$77,MAX(1,$B27))&gt;INDEX(Kalender!$B$68:$B$77,MAX(1,$B27))),1,0)+IF(OR(AND($C27&gt;0,INDEX(Kalender!FT$81:FT$110,MAX(1,$C27))&gt;INDEX(Kalender!$B$81:$B$110,MAX(1,$C27))),AND($D27&gt;0,INDEX(Kalender!FT$81:FT$110,MAX(1,$D27))&gt;INDEX(Kalender!$B$81:$B$110,MAX(1,$D27))),AND($E27&gt;0,INDEX(Kalender!FT$81:FT$110,MAX(1,$E27))&gt;INDEX(Kalender!$B$81:$B$110,MAX(1,$E27))),AND($F27&gt;0,INDEX(Kalender!FT$81:FT$110,MAX(1,$F27))&gt;INDEX(Kalender!$B$81:$B$110,MAX(1,$F27)))),2,0))</f>
        <v>0</v>
      </c>
      <c r="FU27" s="5" t="n">
        <f aca="false">IF(Kalender!FU27&lt;&gt;1,0,IF(AND($B27&gt;0,INDEX(Kalender!FU$68:FU$77,MAX(1,$B27))&gt;INDEX(Kalender!$B$68:$B$77,MAX(1,$B27))),1,0)+IF(OR(AND($C27&gt;0,INDEX(Kalender!FU$81:FU$110,MAX(1,$C27))&gt;INDEX(Kalender!$B$81:$B$110,MAX(1,$C27))),AND($D27&gt;0,INDEX(Kalender!FU$81:FU$110,MAX(1,$D27))&gt;INDEX(Kalender!$B$81:$B$110,MAX(1,$D27))),AND($E27&gt;0,INDEX(Kalender!FU$81:FU$110,MAX(1,$E27))&gt;INDEX(Kalender!$B$81:$B$110,MAX(1,$E27))),AND($F27&gt;0,INDEX(Kalender!FU$81:FU$110,MAX(1,$F27))&gt;INDEX(Kalender!$B$81:$B$110,MAX(1,$F27)))),2,0))</f>
        <v>0</v>
      </c>
      <c r="FV27" s="5" t="n">
        <f aca="false">IF(Kalender!FV27&lt;&gt;1,0,IF(AND($B27&gt;0,INDEX(Kalender!FV$68:FV$77,MAX(1,$B27))&gt;INDEX(Kalender!$B$68:$B$77,MAX(1,$B27))),1,0)+IF(OR(AND($C27&gt;0,INDEX(Kalender!FV$81:FV$110,MAX(1,$C27))&gt;INDEX(Kalender!$B$81:$B$110,MAX(1,$C27))),AND($D27&gt;0,INDEX(Kalender!FV$81:FV$110,MAX(1,$D27))&gt;INDEX(Kalender!$B$81:$B$110,MAX(1,$D27))),AND($E27&gt;0,INDEX(Kalender!FV$81:FV$110,MAX(1,$E27))&gt;INDEX(Kalender!$B$81:$B$110,MAX(1,$E27))),AND($F27&gt;0,INDEX(Kalender!FV$81:FV$110,MAX(1,$F27))&gt;INDEX(Kalender!$B$81:$B$110,MAX(1,$F27)))),2,0))</f>
        <v>0</v>
      </c>
      <c r="FW27" s="5" t="n">
        <f aca="false">IF(Kalender!FW27&lt;&gt;1,0,IF(AND($B27&gt;0,INDEX(Kalender!FW$68:FW$77,MAX(1,$B27))&gt;INDEX(Kalender!$B$68:$B$77,MAX(1,$B27))),1,0)+IF(OR(AND($C27&gt;0,INDEX(Kalender!FW$81:FW$110,MAX(1,$C27))&gt;INDEX(Kalender!$B$81:$B$110,MAX(1,$C27))),AND($D27&gt;0,INDEX(Kalender!FW$81:FW$110,MAX(1,$D27))&gt;INDEX(Kalender!$B$81:$B$110,MAX(1,$D27))),AND($E27&gt;0,INDEX(Kalender!FW$81:FW$110,MAX(1,$E27))&gt;INDEX(Kalender!$B$81:$B$110,MAX(1,$E27))),AND($F27&gt;0,INDEX(Kalender!FW$81:FW$110,MAX(1,$F27))&gt;INDEX(Kalender!$B$81:$B$110,MAX(1,$F27)))),2,0))</f>
        <v>0</v>
      </c>
      <c r="FX27" s="5" t="n">
        <f aca="false">IF(Kalender!FX27&lt;&gt;1,0,IF(AND($B27&gt;0,INDEX(Kalender!FX$68:FX$77,MAX(1,$B27))&gt;INDEX(Kalender!$B$68:$B$77,MAX(1,$B27))),1,0)+IF(OR(AND($C27&gt;0,INDEX(Kalender!FX$81:FX$110,MAX(1,$C27))&gt;INDEX(Kalender!$B$81:$B$110,MAX(1,$C27))),AND($D27&gt;0,INDEX(Kalender!FX$81:FX$110,MAX(1,$D27))&gt;INDEX(Kalender!$B$81:$B$110,MAX(1,$D27))),AND($E27&gt;0,INDEX(Kalender!FX$81:FX$110,MAX(1,$E27))&gt;INDEX(Kalender!$B$81:$B$110,MAX(1,$E27))),AND($F27&gt;0,INDEX(Kalender!FX$81:FX$110,MAX(1,$F27))&gt;INDEX(Kalender!$B$81:$B$110,MAX(1,$F27)))),2,0))</f>
        <v>0</v>
      </c>
      <c r="FY27" s="5" t="n">
        <f aca="false">IF(Kalender!FY27&lt;&gt;1,0,IF(AND($B27&gt;0,INDEX(Kalender!FY$68:FY$77,MAX(1,$B27))&gt;INDEX(Kalender!$B$68:$B$77,MAX(1,$B27))),1,0)+IF(OR(AND($C27&gt;0,INDEX(Kalender!FY$81:FY$110,MAX(1,$C27))&gt;INDEX(Kalender!$B$81:$B$110,MAX(1,$C27))),AND($D27&gt;0,INDEX(Kalender!FY$81:FY$110,MAX(1,$D27))&gt;INDEX(Kalender!$B$81:$B$110,MAX(1,$D27))),AND($E27&gt;0,INDEX(Kalender!FY$81:FY$110,MAX(1,$E27))&gt;INDEX(Kalender!$B$81:$B$110,MAX(1,$E27))),AND($F27&gt;0,INDEX(Kalender!FY$81:FY$110,MAX(1,$F27))&gt;INDEX(Kalender!$B$81:$B$110,MAX(1,$F27)))),2,0))</f>
        <v>0</v>
      </c>
      <c r="FZ27" s="5" t="n">
        <f aca="false">IF(Kalender!FZ27&lt;&gt;1,0,IF(AND($B27&gt;0,INDEX(Kalender!FZ$68:FZ$77,MAX(1,$B27))&gt;INDEX(Kalender!$B$68:$B$77,MAX(1,$B27))),1,0)+IF(OR(AND($C27&gt;0,INDEX(Kalender!FZ$81:FZ$110,MAX(1,$C27))&gt;INDEX(Kalender!$B$81:$B$110,MAX(1,$C27))),AND($D27&gt;0,INDEX(Kalender!FZ$81:FZ$110,MAX(1,$D27))&gt;INDEX(Kalender!$B$81:$B$110,MAX(1,$D27))),AND($E27&gt;0,INDEX(Kalender!FZ$81:FZ$110,MAX(1,$E27))&gt;INDEX(Kalender!$B$81:$B$110,MAX(1,$E27))),AND($F27&gt;0,INDEX(Kalender!FZ$81:FZ$110,MAX(1,$F27))&gt;INDEX(Kalender!$B$81:$B$110,MAX(1,$F27)))),2,0))</f>
        <v>0</v>
      </c>
      <c r="GA27" s="5" t="n">
        <f aca="false">IF(Kalender!GA27&lt;&gt;1,0,IF(AND($B27&gt;0,INDEX(Kalender!GA$68:GA$77,MAX(1,$B27))&gt;INDEX(Kalender!$B$68:$B$77,MAX(1,$B27))),1,0)+IF(OR(AND($C27&gt;0,INDEX(Kalender!GA$81:GA$110,MAX(1,$C27))&gt;INDEX(Kalender!$B$81:$B$110,MAX(1,$C27))),AND($D27&gt;0,INDEX(Kalender!GA$81:GA$110,MAX(1,$D27))&gt;INDEX(Kalender!$B$81:$B$110,MAX(1,$D27))),AND($E27&gt;0,INDEX(Kalender!GA$81:GA$110,MAX(1,$E27))&gt;INDEX(Kalender!$B$81:$B$110,MAX(1,$E27))),AND($F27&gt;0,INDEX(Kalender!GA$81:GA$110,MAX(1,$F27))&gt;INDEX(Kalender!$B$81:$B$110,MAX(1,$F27)))),2,0))</f>
        <v>0</v>
      </c>
      <c r="GB27" s="5" t="n">
        <f aca="false">IF(Kalender!GB27&lt;&gt;1,0,IF(AND($B27&gt;0,INDEX(Kalender!GB$68:GB$77,MAX(1,$B27))&gt;INDEX(Kalender!$B$68:$B$77,MAX(1,$B27))),1,0)+IF(OR(AND($C27&gt;0,INDEX(Kalender!GB$81:GB$110,MAX(1,$C27))&gt;INDEX(Kalender!$B$81:$B$110,MAX(1,$C27))),AND($D27&gt;0,INDEX(Kalender!GB$81:GB$110,MAX(1,$D27))&gt;INDEX(Kalender!$B$81:$B$110,MAX(1,$D27))),AND($E27&gt;0,INDEX(Kalender!GB$81:GB$110,MAX(1,$E27))&gt;INDEX(Kalender!$B$81:$B$110,MAX(1,$E27))),AND($F27&gt;0,INDEX(Kalender!GB$81:GB$110,MAX(1,$F27))&gt;INDEX(Kalender!$B$81:$B$110,MAX(1,$F27)))),2,0))</f>
        <v>0</v>
      </c>
      <c r="GC27" s="5" t="n">
        <f aca="false">IF(Kalender!GC27&lt;&gt;1,0,IF(AND($B27&gt;0,INDEX(Kalender!GC$68:GC$77,MAX(1,$B27))&gt;INDEX(Kalender!$B$68:$B$77,MAX(1,$B27))),1,0)+IF(OR(AND($C27&gt;0,INDEX(Kalender!GC$81:GC$110,MAX(1,$C27))&gt;INDEX(Kalender!$B$81:$B$110,MAX(1,$C27))),AND($D27&gt;0,INDEX(Kalender!GC$81:GC$110,MAX(1,$D27))&gt;INDEX(Kalender!$B$81:$B$110,MAX(1,$D27))),AND($E27&gt;0,INDEX(Kalender!GC$81:GC$110,MAX(1,$E27))&gt;INDEX(Kalender!$B$81:$B$110,MAX(1,$E27))),AND($F27&gt;0,INDEX(Kalender!GC$81:GC$110,MAX(1,$F27))&gt;INDEX(Kalender!$B$81:$B$110,MAX(1,$F27)))),2,0))</f>
        <v>0</v>
      </c>
      <c r="GD27" s="5" t="n">
        <f aca="false">IF(Kalender!GD27&lt;&gt;1,0,IF(AND($B27&gt;0,INDEX(Kalender!GD$68:GD$77,MAX(1,$B27))&gt;INDEX(Kalender!$B$68:$B$77,MAX(1,$B27))),1,0)+IF(OR(AND($C27&gt;0,INDEX(Kalender!GD$81:GD$110,MAX(1,$C27))&gt;INDEX(Kalender!$B$81:$B$110,MAX(1,$C27))),AND($D27&gt;0,INDEX(Kalender!GD$81:GD$110,MAX(1,$D27))&gt;INDEX(Kalender!$B$81:$B$110,MAX(1,$D27))),AND($E27&gt;0,INDEX(Kalender!GD$81:GD$110,MAX(1,$E27))&gt;INDEX(Kalender!$B$81:$B$110,MAX(1,$E27))),AND($F27&gt;0,INDEX(Kalender!GD$81:GD$110,MAX(1,$F27))&gt;INDEX(Kalender!$B$81:$B$110,MAX(1,$F27)))),2,0))</f>
        <v>0</v>
      </c>
      <c r="GE27" s="5" t="n">
        <f aca="false">IF(Kalender!GE27&lt;&gt;1,0,IF(AND($B27&gt;0,INDEX(Kalender!GE$68:GE$77,MAX(1,$B27))&gt;INDEX(Kalender!$B$68:$B$77,MAX(1,$B27))),1,0)+IF(OR(AND($C27&gt;0,INDEX(Kalender!GE$81:GE$110,MAX(1,$C27))&gt;INDEX(Kalender!$B$81:$B$110,MAX(1,$C27))),AND($D27&gt;0,INDEX(Kalender!GE$81:GE$110,MAX(1,$D27))&gt;INDEX(Kalender!$B$81:$B$110,MAX(1,$D27))),AND($E27&gt;0,INDEX(Kalender!GE$81:GE$110,MAX(1,$E27))&gt;INDEX(Kalender!$B$81:$B$110,MAX(1,$E27))),AND($F27&gt;0,INDEX(Kalender!GE$81:GE$110,MAX(1,$F27))&gt;INDEX(Kalender!$B$81:$B$110,MAX(1,$F27)))),2,0))</f>
        <v>0</v>
      </c>
      <c r="GF27" s="5" t="n">
        <f aca="false">IF(Kalender!GF27&lt;&gt;1,0,IF(AND($B27&gt;0,INDEX(Kalender!GF$68:GF$77,MAX(1,$B27))&gt;INDEX(Kalender!$B$68:$B$77,MAX(1,$B27))),1,0)+IF(OR(AND($C27&gt;0,INDEX(Kalender!GF$81:GF$110,MAX(1,$C27))&gt;INDEX(Kalender!$B$81:$B$110,MAX(1,$C27))),AND($D27&gt;0,INDEX(Kalender!GF$81:GF$110,MAX(1,$D27))&gt;INDEX(Kalender!$B$81:$B$110,MAX(1,$D27))),AND($E27&gt;0,INDEX(Kalender!GF$81:GF$110,MAX(1,$E27))&gt;INDEX(Kalender!$B$81:$B$110,MAX(1,$E27))),AND($F27&gt;0,INDEX(Kalender!GF$81:GF$110,MAX(1,$F27))&gt;INDEX(Kalender!$B$81:$B$110,MAX(1,$F27)))),2,0))</f>
        <v>0</v>
      </c>
      <c r="GG27" s="5" t="n">
        <f aca="false">IF(Kalender!GG27&lt;&gt;1,0,IF(AND($B27&gt;0,INDEX(Kalender!GG$68:GG$77,MAX(1,$B27))&gt;INDEX(Kalender!$B$68:$B$77,MAX(1,$B27))),1,0)+IF(OR(AND($C27&gt;0,INDEX(Kalender!GG$81:GG$110,MAX(1,$C27))&gt;INDEX(Kalender!$B$81:$B$110,MAX(1,$C27))),AND($D27&gt;0,INDEX(Kalender!GG$81:GG$110,MAX(1,$D27))&gt;INDEX(Kalender!$B$81:$B$110,MAX(1,$D27))),AND($E27&gt;0,INDEX(Kalender!GG$81:GG$110,MAX(1,$E27))&gt;INDEX(Kalender!$B$81:$B$110,MAX(1,$E27))),AND($F27&gt;0,INDEX(Kalender!GG$81:GG$110,MAX(1,$F27))&gt;INDEX(Kalender!$B$81:$B$110,MAX(1,$F27)))),2,0))</f>
        <v>0</v>
      </c>
      <c r="GH27" s="5" t="n">
        <f aca="false">IF(Kalender!GH27&lt;&gt;1,0,IF(AND($B27&gt;0,INDEX(Kalender!GH$68:GH$77,MAX(1,$B27))&gt;INDEX(Kalender!$B$68:$B$77,MAX(1,$B27))),1,0)+IF(OR(AND($C27&gt;0,INDEX(Kalender!GH$81:GH$110,MAX(1,$C27))&gt;INDEX(Kalender!$B$81:$B$110,MAX(1,$C27))),AND($D27&gt;0,INDEX(Kalender!GH$81:GH$110,MAX(1,$D27))&gt;INDEX(Kalender!$B$81:$B$110,MAX(1,$D27))),AND($E27&gt;0,INDEX(Kalender!GH$81:GH$110,MAX(1,$E27))&gt;INDEX(Kalender!$B$81:$B$110,MAX(1,$E27))),AND($F27&gt;0,INDEX(Kalender!GH$81:GH$110,MAX(1,$F27))&gt;INDEX(Kalender!$B$81:$B$110,MAX(1,$F27)))),2,0))</f>
        <v>0</v>
      </c>
      <c r="GI27" s="5" t="n">
        <f aca="false">IF(Kalender!GI27&lt;&gt;1,0,IF(AND($B27&gt;0,INDEX(Kalender!GI$68:GI$77,MAX(1,$B27))&gt;INDEX(Kalender!$B$68:$B$77,MAX(1,$B27))),1,0)+IF(OR(AND($C27&gt;0,INDEX(Kalender!GI$81:GI$110,MAX(1,$C27))&gt;INDEX(Kalender!$B$81:$B$110,MAX(1,$C27))),AND($D27&gt;0,INDEX(Kalender!GI$81:GI$110,MAX(1,$D27))&gt;INDEX(Kalender!$B$81:$B$110,MAX(1,$D27))),AND($E27&gt;0,INDEX(Kalender!GI$81:GI$110,MAX(1,$E27))&gt;INDEX(Kalender!$B$81:$B$110,MAX(1,$E27))),AND($F27&gt;0,INDEX(Kalender!GI$81:GI$110,MAX(1,$F27))&gt;INDEX(Kalender!$B$81:$B$110,MAX(1,$F27)))),2,0))</f>
        <v>0</v>
      </c>
      <c r="GJ27" s="5" t="n">
        <f aca="false">IF(Kalender!GJ27&lt;&gt;1,0,IF(AND($B27&gt;0,INDEX(Kalender!GJ$68:GJ$77,MAX(1,$B27))&gt;INDEX(Kalender!$B$68:$B$77,MAX(1,$B27))),1,0)+IF(OR(AND($C27&gt;0,INDEX(Kalender!GJ$81:GJ$110,MAX(1,$C27))&gt;INDEX(Kalender!$B$81:$B$110,MAX(1,$C27))),AND($D27&gt;0,INDEX(Kalender!GJ$81:GJ$110,MAX(1,$D27))&gt;INDEX(Kalender!$B$81:$B$110,MAX(1,$D27))),AND($E27&gt;0,INDEX(Kalender!GJ$81:GJ$110,MAX(1,$E27))&gt;INDEX(Kalender!$B$81:$B$110,MAX(1,$E27))),AND($F27&gt;0,INDEX(Kalender!GJ$81:GJ$110,MAX(1,$F27))&gt;INDEX(Kalender!$B$81:$B$110,MAX(1,$F27)))),2,0))</f>
        <v>0</v>
      </c>
      <c r="GK27" s="5" t="n">
        <f aca="false">IF(Kalender!GK27&lt;&gt;1,0,IF(AND($B27&gt;0,INDEX(Kalender!GK$68:GK$77,MAX(1,$B27))&gt;INDEX(Kalender!$B$68:$B$77,MAX(1,$B27))),1,0)+IF(OR(AND($C27&gt;0,INDEX(Kalender!GK$81:GK$110,MAX(1,$C27))&gt;INDEX(Kalender!$B$81:$B$110,MAX(1,$C27))),AND($D27&gt;0,INDEX(Kalender!GK$81:GK$110,MAX(1,$D27))&gt;INDEX(Kalender!$B$81:$B$110,MAX(1,$D27))),AND($E27&gt;0,INDEX(Kalender!GK$81:GK$110,MAX(1,$E27))&gt;INDEX(Kalender!$B$81:$B$110,MAX(1,$E27))),AND($F27&gt;0,INDEX(Kalender!GK$81:GK$110,MAX(1,$F27))&gt;INDEX(Kalender!$B$81:$B$110,MAX(1,$F27)))),2,0))</f>
        <v>0</v>
      </c>
      <c r="GL27" s="5" t="n">
        <f aca="false">IF(Kalender!GL27&lt;&gt;1,0,IF(AND($B27&gt;0,INDEX(Kalender!GL$68:GL$77,MAX(1,$B27))&gt;INDEX(Kalender!$B$68:$B$77,MAX(1,$B27))),1,0)+IF(OR(AND($C27&gt;0,INDEX(Kalender!GL$81:GL$110,MAX(1,$C27))&gt;INDEX(Kalender!$B$81:$B$110,MAX(1,$C27))),AND($D27&gt;0,INDEX(Kalender!GL$81:GL$110,MAX(1,$D27))&gt;INDEX(Kalender!$B$81:$B$110,MAX(1,$D27))),AND($E27&gt;0,INDEX(Kalender!GL$81:GL$110,MAX(1,$E27))&gt;INDEX(Kalender!$B$81:$B$110,MAX(1,$E27))),AND($F27&gt;0,INDEX(Kalender!GL$81:GL$110,MAX(1,$F27))&gt;INDEX(Kalender!$B$81:$B$110,MAX(1,$F27)))),2,0))</f>
        <v>0</v>
      </c>
      <c r="GM27" s="5" t="n">
        <f aca="false">IF(Kalender!GM27&lt;&gt;1,0,IF(AND($B27&gt;0,INDEX(Kalender!GM$68:GM$77,MAX(1,$B27))&gt;INDEX(Kalender!$B$68:$B$77,MAX(1,$B27))),1,0)+IF(OR(AND($C27&gt;0,INDEX(Kalender!GM$81:GM$110,MAX(1,$C27))&gt;INDEX(Kalender!$B$81:$B$110,MAX(1,$C27))),AND($D27&gt;0,INDEX(Kalender!GM$81:GM$110,MAX(1,$D27))&gt;INDEX(Kalender!$B$81:$B$110,MAX(1,$D27))),AND($E27&gt;0,INDEX(Kalender!GM$81:GM$110,MAX(1,$E27))&gt;INDEX(Kalender!$B$81:$B$110,MAX(1,$E27))),AND($F27&gt;0,INDEX(Kalender!GM$81:GM$110,MAX(1,$F27))&gt;INDEX(Kalender!$B$81:$B$110,MAX(1,$F27)))),2,0))</f>
        <v>0</v>
      </c>
      <c r="GN27" s="5" t="n">
        <f aca="false">IF(Kalender!GN27&lt;&gt;1,0,IF(AND($B27&gt;0,INDEX(Kalender!GN$68:GN$77,MAX(1,$B27))&gt;INDEX(Kalender!$B$68:$B$77,MAX(1,$B27))),1,0)+IF(OR(AND($C27&gt;0,INDEX(Kalender!GN$81:GN$110,MAX(1,$C27))&gt;INDEX(Kalender!$B$81:$B$110,MAX(1,$C27))),AND($D27&gt;0,INDEX(Kalender!GN$81:GN$110,MAX(1,$D27))&gt;INDEX(Kalender!$B$81:$B$110,MAX(1,$D27))),AND($E27&gt;0,INDEX(Kalender!GN$81:GN$110,MAX(1,$E27))&gt;INDEX(Kalender!$B$81:$B$110,MAX(1,$E27))),AND($F27&gt;0,INDEX(Kalender!GN$81:GN$110,MAX(1,$F27))&gt;INDEX(Kalender!$B$81:$B$110,MAX(1,$F27)))),2,0))</f>
        <v>0</v>
      </c>
      <c r="GO27" s="5" t="n">
        <f aca="false">IF(Kalender!GO27&lt;&gt;1,0,IF(AND($B27&gt;0,INDEX(Kalender!GO$68:GO$77,MAX(1,$B27))&gt;INDEX(Kalender!$B$68:$B$77,MAX(1,$B27))),1,0)+IF(OR(AND($C27&gt;0,INDEX(Kalender!GO$81:GO$110,MAX(1,$C27))&gt;INDEX(Kalender!$B$81:$B$110,MAX(1,$C27))),AND($D27&gt;0,INDEX(Kalender!GO$81:GO$110,MAX(1,$D27))&gt;INDEX(Kalender!$B$81:$B$110,MAX(1,$D27))),AND($E27&gt;0,INDEX(Kalender!GO$81:GO$110,MAX(1,$E27))&gt;INDEX(Kalender!$B$81:$B$110,MAX(1,$E27))),AND($F27&gt;0,INDEX(Kalender!GO$81:GO$110,MAX(1,$F27))&gt;INDEX(Kalender!$B$81:$B$110,MAX(1,$F27)))),2,0))</f>
        <v>0</v>
      </c>
      <c r="GP27" s="5" t="n">
        <f aca="false">IF(Kalender!GP27&lt;&gt;1,0,IF(AND($B27&gt;0,INDEX(Kalender!GP$68:GP$77,MAX(1,$B27))&gt;INDEX(Kalender!$B$68:$B$77,MAX(1,$B27))),1,0)+IF(OR(AND($C27&gt;0,INDEX(Kalender!GP$81:GP$110,MAX(1,$C27))&gt;INDEX(Kalender!$B$81:$B$110,MAX(1,$C27))),AND($D27&gt;0,INDEX(Kalender!GP$81:GP$110,MAX(1,$D27))&gt;INDEX(Kalender!$B$81:$B$110,MAX(1,$D27))),AND($E27&gt;0,INDEX(Kalender!GP$81:GP$110,MAX(1,$E27))&gt;INDEX(Kalender!$B$81:$B$110,MAX(1,$E27))),AND($F27&gt;0,INDEX(Kalender!GP$81:GP$110,MAX(1,$F27))&gt;INDEX(Kalender!$B$81:$B$110,MAX(1,$F27)))),2,0))</f>
        <v>0</v>
      </c>
      <c r="GQ27" s="5" t="n">
        <f aca="false">IF(Kalender!GQ27&lt;&gt;1,0,IF(AND($B27&gt;0,INDEX(Kalender!GQ$68:GQ$77,MAX(1,$B27))&gt;INDEX(Kalender!$B$68:$B$77,MAX(1,$B27))),1,0)+IF(OR(AND($C27&gt;0,INDEX(Kalender!GQ$81:GQ$110,MAX(1,$C27))&gt;INDEX(Kalender!$B$81:$B$110,MAX(1,$C27))),AND($D27&gt;0,INDEX(Kalender!GQ$81:GQ$110,MAX(1,$D27))&gt;INDEX(Kalender!$B$81:$B$110,MAX(1,$D27))),AND($E27&gt;0,INDEX(Kalender!GQ$81:GQ$110,MAX(1,$E27))&gt;INDEX(Kalender!$B$81:$B$110,MAX(1,$E27))),AND($F27&gt;0,INDEX(Kalender!GQ$81:GQ$110,MAX(1,$F27))&gt;INDEX(Kalender!$B$81:$B$110,MAX(1,$F27)))),2,0))</f>
        <v>0</v>
      </c>
      <c r="GR27" s="5" t="n">
        <f aca="false">IF(Kalender!GR27&lt;&gt;1,0,IF(AND($B27&gt;0,INDEX(Kalender!GR$68:GR$77,MAX(1,$B27))&gt;INDEX(Kalender!$B$68:$B$77,MAX(1,$B27))),1,0)+IF(OR(AND($C27&gt;0,INDEX(Kalender!GR$81:GR$110,MAX(1,$C27))&gt;INDEX(Kalender!$B$81:$B$110,MAX(1,$C27))),AND($D27&gt;0,INDEX(Kalender!GR$81:GR$110,MAX(1,$D27))&gt;INDEX(Kalender!$B$81:$B$110,MAX(1,$D27))),AND($E27&gt;0,INDEX(Kalender!GR$81:GR$110,MAX(1,$E27))&gt;INDEX(Kalender!$B$81:$B$110,MAX(1,$E27))),AND($F27&gt;0,INDEX(Kalender!GR$81:GR$110,MAX(1,$F27))&gt;INDEX(Kalender!$B$81:$B$110,MAX(1,$F27)))),2,0))</f>
        <v>0</v>
      </c>
      <c r="GS27" s="5" t="n">
        <f aca="false">IF(Kalender!GS27&lt;&gt;1,0,IF(AND($B27&gt;0,INDEX(Kalender!GS$68:GS$77,MAX(1,$B27))&gt;INDEX(Kalender!$B$68:$B$77,MAX(1,$B27))),1,0)+IF(OR(AND($C27&gt;0,INDEX(Kalender!GS$81:GS$110,MAX(1,$C27))&gt;INDEX(Kalender!$B$81:$B$110,MAX(1,$C27))),AND($D27&gt;0,INDEX(Kalender!GS$81:GS$110,MAX(1,$D27))&gt;INDEX(Kalender!$B$81:$B$110,MAX(1,$D27))),AND($E27&gt;0,INDEX(Kalender!GS$81:GS$110,MAX(1,$E27))&gt;INDEX(Kalender!$B$81:$B$110,MAX(1,$E27))),AND($F27&gt;0,INDEX(Kalender!GS$81:GS$110,MAX(1,$F27))&gt;INDEX(Kalender!$B$81:$B$110,MAX(1,$F27)))),2,0))</f>
        <v>0</v>
      </c>
      <c r="GT27" s="5" t="n">
        <f aca="false">IF(Kalender!GT27&lt;&gt;1,0,IF(AND($B27&gt;0,INDEX(Kalender!GT$68:GT$77,MAX(1,$B27))&gt;INDEX(Kalender!$B$68:$B$77,MAX(1,$B27))),1,0)+IF(OR(AND($C27&gt;0,INDEX(Kalender!GT$81:GT$110,MAX(1,$C27))&gt;INDEX(Kalender!$B$81:$B$110,MAX(1,$C27))),AND($D27&gt;0,INDEX(Kalender!GT$81:GT$110,MAX(1,$D27))&gt;INDEX(Kalender!$B$81:$B$110,MAX(1,$D27))),AND($E27&gt;0,INDEX(Kalender!GT$81:GT$110,MAX(1,$E27))&gt;INDEX(Kalender!$B$81:$B$110,MAX(1,$E27))),AND($F27&gt;0,INDEX(Kalender!GT$81:GT$110,MAX(1,$F27))&gt;INDEX(Kalender!$B$81:$B$110,MAX(1,$F27)))),2,0))</f>
        <v>0</v>
      </c>
      <c r="GU27" s="5" t="n">
        <f aca="false">IF(Kalender!GU27&lt;&gt;1,0,IF(AND($B27&gt;0,INDEX(Kalender!GU$68:GU$77,MAX(1,$B27))&gt;INDEX(Kalender!$B$68:$B$77,MAX(1,$B27))),1,0)+IF(OR(AND($C27&gt;0,INDEX(Kalender!GU$81:GU$110,MAX(1,$C27))&gt;INDEX(Kalender!$B$81:$B$110,MAX(1,$C27))),AND($D27&gt;0,INDEX(Kalender!GU$81:GU$110,MAX(1,$D27))&gt;INDEX(Kalender!$B$81:$B$110,MAX(1,$D27))),AND($E27&gt;0,INDEX(Kalender!GU$81:GU$110,MAX(1,$E27))&gt;INDEX(Kalender!$B$81:$B$110,MAX(1,$E27))),AND($F27&gt;0,INDEX(Kalender!GU$81:GU$110,MAX(1,$F27))&gt;INDEX(Kalender!$B$81:$B$110,MAX(1,$F27)))),2,0))</f>
        <v>0</v>
      </c>
      <c r="GV27" s="5" t="n">
        <f aca="false">IF(Kalender!GV27&lt;&gt;1,0,IF(AND($B27&gt;0,INDEX(Kalender!GV$68:GV$77,MAX(1,$B27))&gt;INDEX(Kalender!$B$68:$B$77,MAX(1,$B27))),1,0)+IF(OR(AND($C27&gt;0,INDEX(Kalender!GV$81:GV$110,MAX(1,$C27))&gt;INDEX(Kalender!$B$81:$B$110,MAX(1,$C27))),AND($D27&gt;0,INDEX(Kalender!GV$81:GV$110,MAX(1,$D27))&gt;INDEX(Kalender!$B$81:$B$110,MAX(1,$D27))),AND($E27&gt;0,INDEX(Kalender!GV$81:GV$110,MAX(1,$E27))&gt;INDEX(Kalender!$B$81:$B$110,MAX(1,$E27))),AND($F27&gt;0,INDEX(Kalender!GV$81:GV$110,MAX(1,$F27))&gt;INDEX(Kalender!$B$81:$B$110,MAX(1,$F27)))),2,0))</f>
        <v>0</v>
      </c>
      <c r="GW27" s="5" t="n">
        <f aca="false">IF(Kalender!GW27&lt;&gt;1,0,IF(AND($B27&gt;0,INDEX(Kalender!GW$68:GW$77,MAX(1,$B27))&gt;INDEX(Kalender!$B$68:$B$77,MAX(1,$B27))),1,0)+IF(OR(AND($C27&gt;0,INDEX(Kalender!GW$81:GW$110,MAX(1,$C27))&gt;INDEX(Kalender!$B$81:$B$110,MAX(1,$C27))),AND($D27&gt;0,INDEX(Kalender!GW$81:GW$110,MAX(1,$D27))&gt;INDEX(Kalender!$B$81:$B$110,MAX(1,$D27))),AND($E27&gt;0,INDEX(Kalender!GW$81:GW$110,MAX(1,$E27))&gt;INDEX(Kalender!$B$81:$B$110,MAX(1,$E27))),AND($F27&gt;0,INDEX(Kalender!GW$81:GW$110,MAX(1,$F27))&gt;INDEX(Kalender!$B$81:$B$110,MAX(1,$F27)))),2,0))</f>
        <v>0</v>
      </c>
      <c r="GX27" s="5" t="n">
        <f aca="false">IF(Kalender!GX27&lt;&gt;1,0,IF(AND($B27&gt;0,INDEX(Kalender!GX$68:GX$77,MAX(1,$B27))&gt;INDEX(Kalender!$B$68:$B$77,MAX(1,$B27))),1,0)+IF(OR(AND($C27&gt;0,INDEX(Kalender!GX$81:GX$110,MAX(1,$C27))&gt;INDEX(Kalender!$B$81:$B$110,MAX(1,$C27))),AND($D27&gt;0,INDEX(Kalender!GX$81:GX$110,MAX(1,$D27))&gt;INDEX(Kalender!$B$81:$B$110,MAX(1,$D27))),AND($E27&gt;0,INDEX(Kalender!GX$81:GX$110,MAX(1,$E27))&gt;INDEX(Kalender!$B$81:$B$110,MAX(1,$E27))),AND($F27&gt;0,INDEX(Kalender!GX$81:GX$110,MAX(1,$F27))&gt;INDEX(Kalender!$B$81:$B$110,MAX(1,$F27)))),2,0))</f>
        <v>0</v>
      </c>
      <c r="GY27" s="5" t="n">
        <f aca="false">IF(Kalender!GY27&lt;&gt;1,0,IF(AND($B27&gt;0,INDEX(Kalender!GY$68:GY$77,MAX(1,$B27))&gt;INDEX(Kalender!$B$68:$B$77,MAX(1,$B27))),1,0)+IF(OR(AND($C27&gt;0,INDEX(Kalender!GY$81:GY$110,MAX(1,$C27))&gt;INDEX(Kalender!$B$81:$B$110,MAX(1,$C27))),AND($D27&gt;0,INDEX(Kalender!GY$81:GY$110,MAX(1,$D27))&gt;INDEX(Kalender!$B$81:$B$110,MAX(1,$D27))),AND($E27&gt;0,INDEX(Kalender!GY$81:GY$110,MAX(1,$E27))&gt;INDEX(Kalender!$B$81:$B$110,MAX(1,$E27))),AND($F27&gt;0,INDEX(Kalender!GY$81:GY$110,MAX(1,$F27))&gt;INDEX(Kalender!$B$81:$B$110,MAX(1,$F27)))),2,0))</f>
        <v>0</v>
      </c>
      <c r="GZ27" s="5" t="n">
        <f aca="false">IF(Kalender!GZ27&lt;&gt;1,0,IF(AND($B27&gt;0,INDEX(Kalender!GZ$68:GZ$77,MAX(1,$B27))&gt;INDEX(Kalender!$B$68:$B$77,MAX(1,$B27))),1,0)+IF(OR(AND($C27&gt;0,INDEX(Kalender!GZ$81:GZ$110,MAX(1,$C27))&gt;INDEX(Kalender!$B$81:$B$110,MAX(1,$C27))),AND($D27&gt;0,INDEX(Kalender!GZ$81:GZ$110,MAX(1,$D27))&gt;INDEX(Kalender!$B$81:$B$110,MAX(1,$D27))),AND($E27&gt;0,INDEX(Kalender!GZ$81:GZ$110,MAX(1,$E27))&gt;INDEX(Kalender!$B$81:$B$110,MAX(1,$E27))),AND($F27&gt;0,INDEX(Kalender!GZ$81:GZ$110,MAX(1,$F27))&gt;INDEX(Kalender!$B$81:$B$110,MAX(1,$F27)))),2,0))</f>
        <v>0</v>
      </c>
      <c r="HA27" s="5" t="n">
        <f aca="false">IF(Kalender!HA27&lt;&gt;1,0,IF(AND($B27&gt;0,INDEX(Kalender!HA$68:HA$77,MAX(1,$B27))&gt;INDEX(Kalender!$B$68:$B$77,MAX(1,$B27))),1,0)+IF(OR(AND($C27&gt;0,INDEX(Kalender!HA$81:HA$110,MAX(1,$C27))&gt;INDEX(Kalender!$B$81:$B$110,MAX(1,$C27))),AND($D27&gt;0,INDEX(Kalender!HA$81:HA$110,MAX(1,$D27))&gt;INDEX(Kalender!$B$81:$B$110,MAX(1,$D27))),AND($E27&gt;0,INDEX(Kalender!HA$81:HA$110,MAX(1,$E27))&gt;INDEX(Kalender!$B$81:$B$110,MAX(1,$E27))),AND($F27&gt;0,INDEX(Kalender!HA$81:HA$110,MAX(1,$F27))&gt;INDEX(Kalender!$B$81:$B$110,MAX(1,$F27)))),2,0))</f>
        <v>0</v>
      </c>
      <c r="HB27" s="5" t="n">
        <f aca="false">IF(Kalender!HB27&lt;&gt;1,0,IF(AND($B27&gt;0,INDEX(Kalender!HB$68:HB$77,MAX(1,$B27))&gt;INDEX(Kalender!$B$68:$B$77,MAX(1,$B27))),1,0)+IF(OR(AND($C27&gt;0,INDEX(Kalender!HB$81:HB$110,MAX(1,$C27))&gt;INDEX(Kalender!$B$81:$B$110,MAX(1,$C27))),AND($D27&gt;0,INDEX(Kalender!HB$81:HB$110,MAX(1,$D27))&gt;INDEX(Kalender!$B$81:$B$110,MAX(1,$D27))),AND($E27&gt;0,INDEX(Kalender!HB$81:HB$110,MAX(1,$E27))&gt;INDEX(Kalender!$B$81:$B$110,MAX(1,$E27))),AND($F27&gt;0,INDEX(Kalender!HB$81:HB$110,MAX(1,$F27))&gt;INDEX(Kalender!$B$81:$B$110,MAX(1,$F27)))),2,0))</f>
        <v>0</v>
      </c>
      <c r="HC27" s="5" t="n">
        <f aca="false">IF(Kalender!HC27&lt;&gt;1,0,IF(AND($B27&gt;0,INDEX(Kalender!HC$68:HC$77,MAX(1,$B27))&gt;INDEX(Kalender!$B$68:$B$77,MAX(1,$B27))),1,0)+IF(OR(AND($C27&gt;0,INDEX(Kalender!HC$81:HC$110,MAX(1,$C27))&gt;INDEX(Kalender!$B$81:$B$110,MAX(1,$C27))),AND($D27&gt;0,INDEX(Kalender!HC$81:HC$110,MAX(1,$D27))&gt;INDEX(Kalender!$B$81:$B$110,MAX(1,$D27))),AND($E27&gt;0,INDEX(Kalender!HC$81:HC$110,MAX(1,$E27))&gt;INDEX(Kalender!$B$81:$B$110,MAX(1,$E27))),AND($F27&gt;0,INDEX(Kalender!HC$81:HC$110,MAX(1,$F27))&gt;INDEX(Kalender!$B$81:$B$110,MAX(1,$F27)))),2,0))</f>
        <v>0</v>
      </c>
      <c r="HD27" s="5" t="n">
        <f aca="false">IF(Kalender!HD27&lt;&gt;1,0,IF(AND($B27&gt;0,INDEX(Kalender!HD$68:HD$77,MAX(1,$B27))&gt;INDEX(Kalender!$B$68:$B$77,MAX(1,$B27))),1,0)+IF(OR(AND($C27&gt;0,INDEX(Kalender!HD$81:HD$110,MAX(1,$C27))&gt;INDEX(Kalender!$B$81:$B$110,MAX(1,$C27))),AND($D27&gt;0,INDEX(Kalender!HD$81:HD$110,MAX(1,$D27))&gt;INDEX(Kalender!$B$81:$B$110,MAX(1,$D27))),AND($E27&gt;0,INDEX(Kalender!HD$81:HD$110,MAX(1,$E27))&gt;INDEX(Kalender!$B$81:$B$110,MAX(1,$E27))),AND($F27&gt;0,INDEX(Kalender!HD$81:HD$110,MAX(1,$F27))&gt;INDEX(Kalender!$B$81:$B$110,MAX(1,$F27)))),2,0))</f>
        <v>0</v>
      </c>
      <c r="HE27" s="5" t="n">
        <f aca="false">IF(Kalender!HE27&lt;&gt;1,0,IF(AND($B27&gt;0,INDEX(Kalender!HE$68:HE$77,MAX(1,$B27))&gt;INDEX(Kalender!$B$68:$B$77,MAX(1,$B27))),1,0)+IF(OR(AND($C27&gt;0,INDEX(Kalender!HE$81:HE$110,MAX(1,$C27))&gt;INDEX(Kalender!$B$81:$B$110,MAX(1,$C27))),AND($D27&gt;0,INDEX(Kalender!HE$81:HE$110,MAX(1,$D27))&gt;INDEX(Kalender!$B$81:$B$110,MAX(1,$D27))),AND($E27&gt;0,INDEX(Kalender!HE$81:HE$110,MAX(1,$E27))&gt;INDEX(Kalender!$B$81:$B$110,MAX(1,$E27))),AND($F27&gt;0,INDEX(Kalender!HE$81:HE$110,MAX(1,$F27))&gt;INDEX(Kalender!$B$81:$B$110,MAX(1,$F27)))),2,0))</f>
        <v>0</v>
      </c>
      <c r="HF27" s="5" t="n">
        <f aca="false">IF(Kalender!HF27&lt;&gt;1,0,IF(AND($B27&gt;0,INDEX(Kalender!HF$68:HF$77,MAX(1,$B27))&gt;INDEX(Kalender!$B$68:$B$77,MAX(1,$B27))),1,0)+IF(OR(AND($C27&gt;0,INDEX(Kalender!HF$81:HF$110,MAX(1,$C27))&gt;INDEX(Kalender!$B$81:$B$110,MAX(1,$C27))),AND($D27&gt;0,INDEX(Kalender!HF$81:HF$110,MAX(1,$D27))&gt;INDEX(Kalender!$B$81:$B$110,MAX(1,$D27))),AND($E27&gt;0,INDEX(Kalender!HF$81:HF$110,MAX(1,$E27))&gt;INDEX(Kalender!$B$81:$B$110,MAX(1,$E27))),AND($F27&gt;0,INDEX(Kalender!HF$81:HF$110,MAX(1,$F27))&gt;INDEX(Kalender!$B$81:$B$110,MAX(1,$F27)))),2,0))</f>
        <v>0</v>
      </c>
      <c r="HG27" s="5" t="n">
        <f aca="false">IF(Kalender!HG27&lt;&gt;1,0,IF(AND($B27&gt;0,INDEX(Kalender!HG$68:HG$77,MAX(1,$B27))&gt;INDEX(Kalender!$B$68:$B$77,MAX(1,$B27))),1,0)+IF(OR(AND($C27&gt;0,INDEX(Kalender!HG$81:HG$110,MAX(1,$C27))&gt;INDEX(Kalender!$B$81:$B$110,MAX(1,$C27))),AND($D27&gt;0,INDEX(Kalender!HG$81:HG$110,MAX(1,$D27))&gt;INDEX(Kalender!$B$81:$B$110,MAX(1,$D27))),AND($E27&gt;0,INDEX(Kalender!HG$81:HG$110,MAX(1,$E27))&gt;INDEX(Kalender!$B$81:$B$110,MAX(1,$E27))),AND($F27&gt;0,INDEX(Kalender!HG$81:HG$110,MAX(1,$F27))&gt;INDEX(Kalender!$B$81:$B$110,MAX(1,$F27)))),2,0))</f>
        <v>0</v>
      </c>
      <c r="HH27" s="5" t="n">
        <f aca="false">IF(Kalender!HH27&lt;&gt;1,0,IF(AND($B27&gt;0,INDEX(Kalender!HH$68:HH$77,MAX(1,$B27))&gt;INDEX(Kalender!$B$68:$B$77,MAX(1,$B27))),1,0)+IF(OR(AND($C27&gt;0,INDEX(Kalender!HH$81:HH$110,MAX(1,$C27))&gt;INDEX(Kalender!$B$81:$B$110,MAX(1,$C27))),AND($D27&gt;0,INDEX(Kalender!HH$81:HH$110,MAX(1,$D27))&gt;INDEX(Kalender!$B$81:$B$110,MAX(1,$D27))),AND($E27&gt;0,INDEX(Kalender!HH$81:HH$110,MAX(1,$E27))&gt;INDEX(Kalender!$B$81:$B$110,MAX(1,$E27))),AND($F27&gt;0,INDEX(Kalender!HH$81:HH$110,MAX(1,$F27))&gt;INDEX(Kalender!$B$81:$B$110,MAX(1,$F27)))),2,0))</f>
        <v>0</v>
      </c>
      <c r="HI27" s="5" t="n">
        <f aca="false">IF(Kalender!HI27&lt;&gt;1,0,IF(AND($B27&gt;0,INDEX(Kalender!HI$68:HI$77,MAX(1,$B27))&gt;INDEX(Kalender!$B$68:$B$77,MAX(1,$B27))),1,0)+IF(OR(AND($C27&gt;0,INDEX(Kalender!HI$81:HI$110,MAX(1,$C27))&gt;INDEX(Kalender!$B$81:$B$110,MAX(1,$C27))),AND($D27&gt;0,INDEX(Kalender!HI$81:HI$110,MAX(1,$D27))&gt;INDEX(Kalender!$B$81:$B$110,MAX(1,$D27))),AND($E27&gt;0,INDEX(Kalender!HI$81:HI$110,MAX(1,$E27))&gt;INDEX(Kalender!$B$81:$B$110,MAX(1,$E27))),AND($F27&gt;0,INDEX(Kalender!HI$81:HI$110,MAX(1,$F27))&gt;INDEX(Kalender!$B$81:$B$110,MAX(1,$F27)))),2,0))</f>
        <v>0</v>
      </c>
      <c r="HJ27" s="5" t="n">
        <f aca="false">IF(Kalender!HJ27&lt;&gt;1,0,IF(AND($B27&gt;0,INDEX(Kalender!HJ$68:HJ$77,MAX(1,$B27))&gt;INDEX(Kalender!$B$68:$B$77,MAX(1,$B27))),1,0)+IF(OR(AND($C27&gt;0,INDEX(Kalender!HJ$81:HJ$110,MAX(1,$C27))&gt;INDEX(Kalender!$B$81:$B$110,MAX(1,$C27))),AND($D27&gt;0,INDEX(Kalender!HJ$81:HJ$110,MAX(1,$D27))&gt;INDEX(Kalender!$B$81:$B$110,MAX(1,$D27))),AND($E27&gt;0,INDEX(Kalender!HJ$81:HJ$110,MAX(1,$E27))&gt;INDEX(Kalender!$B$81:$B$110,MAX(1,$E27))),AND($F27&gt;0,INDEX(Kalender!HJ$81:HJ$110,MAX(1,$F27))&gt;INDEX(Kalender!$B$81:$B$110,MAX(1,$F27)))),2,0))</f>
        <v>0</v>
      </c>
      <c r="HK27" s="5" t="n">
        <f aca="false">IF(Kalender!HK27&lt;&gt;1,0,IF(AND($B27&gt;0,INDEX(Kalender!HK$68:HK$77,MAX(1,$B27))&gt;INDEX(Kalender!$B$68:$B$77,MAX(1,$B27))),1,0)+IF(OR(AND($C27&gt;0,INDEX(Kalender!HK$81:HK$110,MAX(1,$C27))&gt;INDEX(Kalender!$B$81:$B$110,MAX(1,$C27))),AND($D27&gt;0,INDEX(Kalender!HK$81:HK$110,MAX(1,$D27))&gt;INDEX(Kalender!$B$81:$B$110,MAX(1,$D27))),AND($E27&gt;0,INDEX(Kalender!HK$81:HK$110,MAX(1,$E27))&gt;INDEX(Kalender!$B$81:$B$110,MAX(1,$E27))),AND($F27&gt;0,INDEX(Kalender!HK$81:HK$110,MAX(1,$F27))&gt;INDEX(Kalender!$B$81:$B$110,MAX(1,$F27)))),2,0))</f>
        <v>0</v>
      </c>
      <c r="HL27" s="5" t="n">
        <f aca="false">IF(Kalender!HL27&lt;&gt;1,0,IF(AND($B27&gt;0,INDEX(Kalender!HL$68:HL$77,MAX(1,$B27))&gt;INDEX(Kalender!$B$68:$B$77,MAX(1,$B27))),1,0)+IF(OR(AND($C27&gt;0,INDEX(Kalender!HL$81:HL$110,MAX(1,$C27))&gt;INDEX(Kalender!$B$81:$B$110,MAX(1,$C27))),AND($D27&gt;0,INDEX(Kalender!HL$81:HL$110,MAX(1,$D27))&gt;INDEX(Kalender!$B$81:$B$110,MAX(1,$D27))),AND($E27&gt;0,INDEX(Kalender!HL$81:HL$110,MAX(1,$E27))&gt;INDEX(Kalender!$B$81:$B$110,MAX(1,$E27))),AND($F27&gt;0,INDEX(Kalender!HL$81:HL$110,MAX(1,$F27))&gt;INDEX(Kalender!$B$81:$B$110,MAX(1,$F27)))),2,0))</f>
        <v>0</v>
      </c>
      <c r="HM27" s="5" t="n">
        <f aca="false">IF(Kalender!HM27&lt;&gt;1,0,IF(AND($B27&gt;0,INDEX(Kalender!HM$68:HM$77,MAX(1,$B27))&gt;INDEX(Kalender!$B$68:$B$77,MAX(1,$B27))),1,0)+IF(OR(AND($C27&gt;0,INDEX(Kalender!HM$81:HM$110,MAX(1,$C27))&gt;INDEX(Kalender!$B$81:$B$110,MAX(1,$C27))),AND($D27&gt;0,INDEX(Kalender!HM$81:HM$110,MAX(1,$D27))&gt;INDEX(Kalender!$B$81:$B$110,MAX(1,$D27))),AND($E27&gt;0,INDEX(Kalender!HM$81:HM$110,MAX(1,$E27))&gt;INDEX(Kalender!$B$81:$B$110,MAX(1,$E27))),AND($F27&gt;0,INDEX(Kalender!HM$81:HM$110,MAX(1,$F27))&gt;INDEX(Kalender!$B$81:$B$110,MAX(1,$F27)))),2,0))</f>
        <v>0</v>
      </c>
      <c r="HN27" s="5" t="n">
        <f aca="false">IF(Kalender!HN27&lt;&gt;1,0,IF(AND($B27&gt;0,INDEX(Kalender!HN$68:HN$77,MAX(1,$B27))&gt;INDEX(Kalender!$B$68:$B$77,MAX(1,$B27))),1,0)+IF(OR(AND($C27&gt;0,INDEX(Kalender!HN$81:HN$110,MAX(1,$C27))&gt;INDEX(Kalender!$B$81:$B$110,MAX(1,$C27))),AND($D27&gt;0,INDEX(Kalender!HN$81:HN$110,MAX(1,$D27))&gt;INDEX(Kalender!$B$81:$B$110,MAX(1,$D27))),AND($E27&gt;0,INDEX(Kalender!HN$81:HN$110,MAX(1,$E27))&gt;INDEX(Kalender!$B$81:$B$110,MAX(1,$E27))),AND($F27&gt;0,INDEX(Kalender!HN$81:HN$110,MAX(1,$F27))&gt;INDEX(Kalender!$B$81:$B$110,MAX(1,$F27)))),2,0))</f>
        <v>0</v>
      </c>
      <c r="HO27" s="5" t="n">
        <f aca="false">IF(Kalender!HO27&lt;&gt;1,0,IF(AND($B27&gt;0,INDEX(Kalender!HO$68:HO$77,MAX(1,$B27))&gt;INDEX(Kalender!$B$68:$B$77,MAX(1,$B27))),1,0)+IF(OR(AND($C27&gt;0,INDEX(Kalender!HO$81:HO$110,MAX(1,$C27))&gt;INDEX(Kalender!$B$81:$B$110,MAX(1,$C27))),AND($D27&gt;0,INDEX(Kalender!HO$81:HO$110,MAX(1,$D27))&gt;INDEX(Kalender!$B$81:$B$110,MAX(1,$D27))),AND($E27&gt;0,INDEX(Kalender!HO$81:HO$110,MAX(1,$E27))&gt;INDEX(Kalender!$B$81:$B$110,MAX(1,$E27))),AND($F27&gt;0,INDEX(Kalender!HO$81:HO$110,MAX(1,$F27))&gt;INDEX(Kalender!$B$81:$B$110,MAX(1,$F27)))),2,0))</f>
        <v>0</v>
      </c>
      <c r="HP27" s="5" t="n">
        <f aca="false">IF(Kalender!HP27&lt;&gt;1,0,IF(AND($B27&gt;0,INDEX(Kalender!HP$68:HP$77,MAX(1,$B27))&gt;INDEX(Kalender!$B$68:$B$77,MAX(1,$B27))),1,0)+IF(OR(AND($C27&gt;0,INDEX(Kalender!HP$81:HP$110,MAX(1,$C27))&gt;INDEX(Kalender!$B$81:$B$110,MAX(1,$C27))),AND($D27&gt;0,INDEX(Kalender!HP$81:HP$110,MAX(1,$D27))&gt;INDEX(Kalender!$B$81:$B$110,MAX(1,$D27))),AND($E27&gt;0,INDEX(Kalender!HP$81:HP$110,MAX(1,$E27))&gt;INDEX(Kalender!$B$81:$B$110,MAX(1,$E27))),AND($F27&gt;0,INDEX(Kalender!HP$81:HP$110,MAX(1,$F27))&gt;INDEX(Kalender!$B$81:$B$110,MAX(1,$F27)))),2,0))</f>
        <v>0</v>
      </c>
      <c r="HQ27" s="5" t="n">
        <f aca="false">IF(Kalender!HQ27&lt;&gt;1,0,IF(AND($B27&gt;0,INDEX(Kalender!HQ$68:HQ$77,MAX(1,$B27))&gt;INDEX(Kalender!$B$68:$B$77,MAX(1,$B27))),1,0)+IF(OR(AND($C27&gt;0,INDEX(Kalender!HQ$81:HQ$110,MAX(1,$C27))&gt;INDEX(Kalender!$B$81:$B$110,MAX(1,$C27))),AND($D27&gt;0,INDEX(Kalender!HQ$81:HQ$110,MAX(1,$D27))&gt;INDEX(Kalender!$B$81:$B$110,MAX(1,$D27))),AND($E27&gt;0,INDEX(Kalender!HQ$81:HQ$110,MAX(1,$E27))&gt;INDEX(Kalender!$B$81:$B$110,MAX(1,$E27))),AND($F27&gt;0,INDEX(Kalender!HQ$81:HQ$110,MAX(1,$F27))&gt;INDEX(Kalender!$B$81:$B$110,MAX(1,$F27)))),2,0))</f>
        <v>0</v>
      </c>
      <c r="HR27" s="5" t="n">
        <f aca="false">IF(Kalender!HR27&lt;&gt;1,0,IF(AND($B27&gt;0,INDEX(Kalender!HR$68:HR$77,MAX(1,$B27))&gt;INDEX(Kalender!$B$68:$B$77,MAX(1,$B27))),1,0)+IF(OR(AND($C27&gt;0,INDEX(Kalender!HR$81:HR$110,MAX(1,$C27))&gt;INDEX(Kalender!$B$81:$B$110,MAX(1,$C27))),AND($D27&gt;0,INDEX(Kalender!HR$81:HR$110,MAX(1,$D27))&gt;INDEX(Kalender!$B$81:$B$110,MAX(1,$D27))),AND($E27&gt;0,INDEX(Kalender!HR$81:HR$110,MAX(1,$E27))&gt;INDEX(Kalender!$B$81:$B$110,MAX(1,$E27))),AND($F27&gt;0,INDEX(Kalender!HR$81:HR$110,MAX(1,$F27))&gt;INDEX(Kalender!$B$81:$B$110,MAX(1,$F27)))),2,0))</f>
        <v>0</v>
      </c>
      <c r="HS27" s="5" t="n">
        <f aca="false">IF(Kalender!HS27&lt;&gt;1,0,IF(AND($B27&gt;0,INDEX(Kalender!HS$68:HS$77,MAX(1,$B27))&gt;INDEX(Kalender!$B$68:$B$77,MAX(1,$B27))),1,0)+IF(OR(AND($C27&gt;0,INDEX(Kalender!HS$81:HS$110,MAX(1,$C27))&gt;INDEX(Kalender!$B$81:$B$110,MAX(1,$C27))),AND($D27&gt;0,INDEX(Kalender!HS$81:HS$110,MAX(1,$D27))&gt;INDEX(Kalender!$B$81:$B$110,MAX(1,$D27))),AND($E27&gt;0,INDEX(Kalender!HS$81:HS$110,MAX(1,$E27))&gt;INDEX(Kalender!$B$81:$B$110,MAX(1,$E27))),AND($F27&gt;0,INDEX(Kalender!HS$81:HS$110,MAX(1,$F27))&gt;INDEX(Kalender!$B$81:$B$110,MAX(1,$F27)))),2,0))</f>
        <v>0</v>
      </c>
      <c r="HT27" s="5" t="n">
        <f aca="false">IF(Kalender!HT27&lt;&gt;1,0,IF(AND($B27&gt;0,INDEX(Kalender!HT$68:HT$77,MAX(1,$B27))&gt;INDEX(Kalender!$B$68:$B$77,MAX(1,$B27))),1,0)+IF(OR(AND($C27&gt;0,INDEX(Kalender!HT$81:HT$110,MAX(1,$C27))&gt;INDEX(Kalender!$B$81:$B$110,MAX(1,$C27))),AND($D27&gt;0,INDEX(Kalender!HT$81:HT$110,MAX(1,$D27))&gt;INDEX(Kalender!$B$81:$B$110,MAX(1,$D27))),AND($E27&gt;0,INDEX(Kalender!HT$81:HT$110,MAX(1,$E27))&gt;INDEX(Kalender!$B$81:$B$110,MAX(1,$E27))),AND($F27&gt;0,INDEX(Kalender!HT$81:HT$110,MAX(1,$F27))&gt;INDEX(Kalender!$B$81:$B$110,MAX(1,$F27)))),2,0))</f>
        <v>0</v>
      </c>
      <c r="HU27" s="5" t="n">
        <f aca="false">IF(Kalender!HU27&lt;&gt;1,0,IF(AND($B27&gt;0,INDEX(Kalender!HU$68:HU$77,MAX(1,$B27))&gt;INDEX(Kalender!$B$68:$B$77,MAX(1,$B27))),1,0)+IF(OR(AND($C27&gt;0,INDEX(Kalender!HU$81:HU$110,MAX(1,$C27))&gt;INDEX(Kalender!$B$81:$B$110,MAX(1,$C27))),AND($D27&gt;0,INDEX(Kalender!HU$81:HU$110,MAX(1,$D27))&gt;INDEX(Kalender!$B$81:$B$110,MAX(1,$D27))),AND($E27&gt;0,INDEX(Kalender!HU$81:HU$110,MAX(1,$E27))&gt;INDEX(Kalender!$B$81:$B$110,MAX(1,$E27))),AND($F27&gt;0,INDEX(Kalender!HU$81:HU$110,MAX(1,$F27))&gt;INDEX(Kalender!$B$81:$B$110,MAX(1,$F27)))),2,0))</f>
        <v>0</v>
      </c>
      <c r="HV27" s="5" t="n">
        <f aca="false">IF(Kalender!HV27&lt;&gt;1,0,IF(AND($B27&gt;0,INDEX(Kalender!HV$68:HV$77,MAX(1,$B27))&gt;INDEX(Kalender!$B$68:$B$77,MAX(1,$B27))),1,0)+IF(OR(AND($C27&gt;0,INDEX(Kalender!HV$81:HV$110,MAX(1,$C27))&gt;INDEX(Kalender!$B$81:$B$110,MAX(1,$C27))),AND($D27&gt;0,INDEX(Kalender!HV$81:HV$110,MAX(1,$D27))&gt;INDEX(Kalender!$B$81:$B$110,MAX(1,$D27))),AND($E27&gt;0,INDEX(Kalender!HV$81:HV$110,MAX(1,$E27))&gt;INDEX(Kalender!$B$81:$B$110,MAX(1,$E27))),AND($F27&gt;0,INDEX(Kalender!HV$81:HV$110,MAX(1,$F27))&gt;INDEX(Kalender!$B$81:$B$110,MAX(1,$F27)))),2,0))</f>
        <v>0</v>
      </c>
      <c r="HW27" s="5" t="n">
        <f aca="false">IF(Kalender!HW27&lt;&gt;1,0,IF(AND($B27&gt;0,INDEX(Kalender!HW$68:HW$77,MAX(1,$B27))&gt;INDEX(Kalender!$B$68:$B$77,MAX(1,$B27))),1,0)+IF(OR(AND($C27&gt;0,INDEX(Kalender!HW$81:HW$110,MAX(1,$C27))&gt;INDEX(Kalender!$B$81:$B$110,MAX(1,$C27))),AND($D27&gt;0,INDEX(Kalender!HW$81:HW$110,MAX(1,$D27))&gt;INDEX(Kalender!$B$81:$B$110,MAX(1,$D27))),AND($E27&gt;0,INDEX(Kalender!HW$81:HW$110,MAX(1,$E27))&gt;INDEX(Kalender!$B$81:$B$110,MAX(1,$E27))),AND($F27&gt;0,INDEX(Kalender!HW$81:HW$110,MAX(1,$F27))&gt;INDEX(Kalender!$B$81:$B$110,MAX(1,$F27)))),2,0))</f>
        <v>0</v>
      </c>
      <c r="HX27" s="5" t="n">
        <f aca="false">IF(Kalender!HX27&lt;&gt;1,0,IF(AND($B27&gt;0,INDEX(Kalender!HX$68:HX$77,MAX(1,$B27))&gt;INDEX(Kalender!$B$68:$B$77,MAX(1,$B27))),1,0)+IF(OR(AND($C27&gt;0,INDEX(Kalender!HX$81:HX$110,MAX(1,$C27))&gt;INDEX(Kalender!$B$81:$B$110,MAX(1,$C27))),AND($D27&gt;0,INDEX(Kalender!HX$81:HX$110,MAX(1,$D27))&gt;INDEX(Kalender!$B$81:$B$110,MAX(1,$D27))),AND($E27&gt;0,INDEX(Kalender!HX$81:HX$110,MAX(1,$E27))&gt;INDEX(Kalender!$B$81:$B$110,MAX(1,$E27))),AND($F27&gt;0,INDEX(Kalender!HX$81:HX$110,MAX(1,$F27))&gt;INDEX(Kalender!$B$81:$B$110,MAX(1,$F27)))),2,0))</f>
        <v>0</v>
      </c>
      <c r="HY27" s="5" t="n">
        <f aca="false">IF(Kalender!HY27&lt;&gt;1,0,IF(AND($B27&gt;0,INDEX(Kalender!HY$68:HY$77,MAX(1,$B27))&gt;INDEX(Kalender!$B$68:$B$77,MAX(1,$B27))),1,0)+IF(OR(AND($C27&gt;0,INDEX(Kalender!HY$81:HY$110,MAX(1,$C27))&gt;INDEX(Kalender!$B$81:$B$110,MAX(1,$C27))),AND($D27&gt;0,INDEX(Kalender!HY$81:HY$110,MAX(1,$D27))&gt;INDEX(Kalender!$B$81:$B$110,MAX(1,$D27))),AND($E27&gt;0,INDEX(Kalender!HY$81:HY$110,MAX(1,$E27))&gt;INDEX(Kalender!$B$81:$B$110,MAX(1,$E27))),AND($F27&gt;0,INDEX(Kalender!HY$81:HY$110,MAX(1,$F27))&gt;INDEX(Kalender!$B$81:$B$110,MAX(1,$F27)))),2,0))</f>
        <v>0</v>
      </c>
      <c r="HZ27" s="5" t="n">
        <f aca="false">IF(Kalender!HZ27&lt;&gt;1,0,IF(AND($B27&gt;0,INDEX(Kalender!HZ$68:HZ$77,MAX(1,$B27))&gt;INDEX(Kalender!$B$68:$B$77,MAX(1,$B27))),1,0)+IF(OR(AND($C27&gt;0,INDEX(Kalender!HZ$81:HZ$110,MAX(1,$C27))&gt;INDEX(Kalender!$B$81:$B$110,MAX(1,$C27))),AND($D27&gt;0,INDEX(Kalender!HZ$81:HZ$110,MAX(1,$D27))&gt;INDEX(Kalender!$B$81:$B$110,MAX(1,$D27))),AND($E27&gt;0,INDEX(Kalender!HZ$81:HZ$110,MAX(1,$E27))&gt;INDEX(Kalender!$B$81:$B$110,MAX(1,$E27))),AND($F27&gt;0,INDEX(Kalender!HZ$81:HZ$110,MAX(1,$F27))&gt;INDEX(Kalender!$B$81:$B$110,MAX(1,$F27)))),2,0))</f>
        <v>0</v>
      </c>
      <c r="IA27" s="5" t="n">
        <f aca="false">IF(Kalender!IA27&lt;&gt;1,0,IF(AND($B27&gt;0,INDEX(Kalender!IA$68:IA$77,MAX(1,$B27))&gt;INDEX(Kalender!$B$68:$B$77,MAX(1,$B27))),1,0)+IF(OR(AND($C27&gt;0,INDEX(Kalender!IA$81:IA$110,MAX(1,$C27))&gt;INDEX(Kalender!$B$81:$B$110,MAX(1,$C27))),AND($D27&gt;0,INDEX(Kalender!IA$81:IA$110,MAX(1,$D27))&gt;INDEX(Kalender!$B$81:$B$110,MAX(1,$D27))),AND($E27&gt;0,INDEX(Kalender!IA$81:IA$110,MAX(1,$E27))&gt;INDEX(Kalender!$B$81:$B$110,MAX(1,$E27))),AND($F27&gt;0,INDEX(Kalender!IA$81:IA$110,MAX(1,$F27))&gt;INDEX(Kalender!$B$81:$B$110,MAX(1,$F27)))),2,0))</f>
        <v>0</v>
      </c>
      <c r="IB27" s="5" t="n">
        <f aca="false">IF(Kalender!IB27&lt;&gt;1,0,IF(AND($B27&gt;0,INDEX(Kalender!IB$68:IB$77,MAX(1,$B27))&gt;INDEX(Kalender!$B$68:$B$77,MAX(1,$B27))),1,0)+IF(OR(AND($C27&gt;0,INDEX(Kalender!IB$81:IB$110,MAX(1,$C27))&gt;INDEX(Kalender!$B$81:$B$110,MAX(1,$C27))),AND($D27&gt;0,INDEX(Kalender!IB$81:IB$110,MAX(1,$D27))&gt;INDEX(Kalender!$B$81:$B$110,MAX(1,$D27))),AND($E27&gt;0,INDEX(Kalender!IB$81:IB$110,MAX(1,$E27))&gt;INDEX(Kalender!$B$81:$B$110,MAX(1,$E27))),AND($F27&gt;0,INDEX(Kalender!IB$81:IB$110,MAX(1,$F27))&gt;INDEX(Kalender!$B$81:$B$110,MAX(1,$F27)))),2,0))</f>
        <v>0</v>
      </c>
      <c r="IC27" s="5" t="n">
        <f aca="false">IF(Kalender!IC27&lt;&gt;1,0,IF(AND($B27&gt;0,INDEX(Kalender!IC$68:IC$77,MAX(1,$B27))&gt;INDEX(Kalender!$B$68:$B$77,MAX(1,$B27))),1,0)+IF(OR(AND($C27&gt;0,INDEX(Kalender!IC$81:IC$110,MAX(1,$C27))&gt;INDEX(Kalender!$B$81:$B$110,MAX(1,$C27))),AND($D27&gt;0,INDEX(Kalender!IC$81:IC$110,MAX(1,$D27))&gt;INDEX(Kalender!$B$81:$B$110,MAX(1,$D27))),AND($E27&gt;0,INDEX(Kalender!IC$81:IC$110,MAX(1,$E27))&gt;INDEX(Kalender!$B$81:$B$110,MAX(1,$E27))),AND($F27&gt;0,INDEX(Kalender!IC$81:IC$110,MAX(1,$F27))&gt;INDEX(Kalender!$B$81:$B$110,MAX(1,$F27)))),2,0))</f>
        <v>0</v>
      </c>
      <c r="ID27" s="5" t="n">
        <f aca="false">IF(Kalender!ID27&lt;&gt;1,0,IF(AND($B27&gt;0,INDEX(Kalender!ID$68:ID$77,MAX(1,$B27))&gt;INDEX(Kalender!$B$68:$B$77,MAX(1,$B27))),1,0)+IF(OR(AND($C27&gt;0,INDEX(Kalender!ID$81:ID$110,MAX(1,$C27))&gt;INDEX(Kalender!$B$81:$B$110,MAX(1,$C27))),AND($D27&gt;0,INDEX(Kalender!ID$81:ID$110,MAX(1,$D27))&gt;INDEX(Kalender!$B$81:$B$110,MAX(1,$D27))),AND($E27&gt;0,INDEX(Kalender!ID$81:ID$110,MAX(1,$E27))&gt;INDEX(Kalender!$B$81:$B$110,MAX(1,$E27))),AND($F27&gt;0,INDEX(Kalender!ID$81:ID$110,MAX(1,$F27))&gt;INDEX(Kalender!$B$81:$B$110,MAX(1,$F27)))),2,0))</f>
        <v>0</v>
      </c>
      <c r="IE27" s="5" t="n">
        <f aca="false">IF(Kalender!IE27&lt;&gt;1,0,IF(AND($B27&gt;0,INDEX(Kalender!IE$68:IE$77,MAX(1,$B27))&gt;INDEX(Kalender!$B$68:$B$77,MAX(1,$B27))),1,0)+IF(OR(AND($C27&gt;0,INDEX(Kalender!IE$81:IE$110,MAX(1,$C27))&gt;INDEX(Kalender!$B$81:$B$110,MAX(1,$C27))),AND($D27&gt;0,INDEX(Kalender!IE$81:IE$110,MAX(1,$D27))&gt;INDEX(Kalender!$B$81:$B$110,MAX(1,$D27))),AND($E27&gt;0,INDEX(Kalender!IE$81:IE$110,MAX(1,$E27))&gt;INDEX(Kalender!$B$81:$B$110,MAX(1,$E27))),AND($F27&gt;0,INDEX(Kalender!IE$81:IE$110,MAX(1,$F27))&gt;INDEX(Kalender!$B$81:$B$110,MAX(1,$F27)))),2,0))</f>
        <v>0</v>
      </c>
      <c r="IF27" s="5" t="n">
        <f aca="false">IF(Kalender!IF27&lt;&gt;1,0,IF(AND($B27&gt;0,INDEX(Kalender!IF$68:IF$77,MAX(1,$B27))&gt;INDEX(Kalender!$B$68:$B$77,MAX(1,$B27))),1,0)+IF(OR(AND($C27&gt;0,INDEX(Kalender!IF$81:IF$110,MAX(1,$C27))&gt;INDEX(Kalender!$B$81:$B$110,MAX(1,$C27))),AND($D27&gt;0,INDEX(Kalender!IF$81:IF$110,MAX(1,$D27))&gt;INDEX(Kalender!$B$81:$B$110,MAX(1,$D27))),AND($E27&gt;0,INDEX(Kalender!IF$81:IF$110,MAX(1,$E27))&gt;INDEX(Kalender!$B$81:$B$110,MAX(1,$E27))),AND($F27&gt;0,INDEX(Kalender!IF$81:IF$110,MAX(1,$F27))&gt;INDEX(Kalender!$B$81:$B$110,MAX(1,$F27)))),2,0))</f>
        <v>0</v>
      </c>
      <c r="IG27" s="5" t="n">
        <f aca="false">IF(Kalender!IG27&lt;&gt;1,0,IF(AND($B27&gt;0,INDEX(Kalender!IG$68:IG$77,MAX(1,$B27))&gt;INDEX(Kalender!$B$68:$B$77,MAX(1,$B27))),1,0)+IF(OR(AND($C27&gt;0,INDEX(Kalender!IG$81:IG$110,MAX(1,$C27))&gt;INDEX(Kalender!$B$81:$B$110,MAX(1,$C27))),AND($D27&gt;0,INDEX(Kalender!IG$81:IG$110,MAX(1,$D27))&gt;INDEX(Kalender!$B$81:$B$110,MAX(1,$D27))),AND($E27&gt;0,INDEX(Kalender!IG$81:IG$110,MAX(1,$E27))&gt;INDEX(Kalender!$B$81:$B$110,MAX(1,$E27))),AND($F27&gt;0,INDEX(Kalender!IG$81:IG$110,MAX(1,$F27))&gt;INDEX(Kalender!$B$81:$B$110,MAX(1,$F27)))),2,0))</f>
        <v>0</v>
      </c>
      <c r="IH27" s="5" t="n">
        <f aca="false">IF(Kalender!IH27&lt;&gt;1,0,IF(AND($B27&gt;0,INDEX(Kalender!IH$68:IH$77,MAX(1,$B27))&gt;INDEX(Kalender!$B$68:$B$77,MAX(1,$B27))),1,0)+IF(OR(AND($C27&gt;0,INDEX(Kalender!IH$81:IH$110,MAX(1,$C27))&gt;INDEX(Kalender!$B$81:$B$110,MAX(1,$C27))),AND($D27&gt;0,INDEX(Kalender!IH$81:IH$110,MAX(1,$D27))&gt;INDEX(Kalender!$B$81:$B$110,MAX(1,$D27))),AND($E27&gt;0,INDEX(Kalender!IH$81:IH$110,MAX(1,$E27))&gt;INDEX(Kalender!$B$81:$B$110,MAX(1,$E27))),AND($F27&gt;0,INDEX(Kalender!IH$81:IH$110,MAX(1,$F27))&gt;INDEX(Kalender!$B$81:$B$110,MAX(1,$F27)))),2,0))</f>
        <v>0</v>
      </c>
      <c r="II27" s="5" t="n">
        <f aca="false">IF(Kalender!II27&lt;&gt;1,0,IF(AND($B27&gt;0,INDEX(Kalender!II$68:II$77,MAX(1,$B27))&gt;INDEX(Kalender!$B$68:$B$77,MAX(1,$B27))),1,0)+IF(OR(AND($C27&gt;0,INDEX(Kalender!II$81:II$110,MAX(1,$C27))&gt;INDEX(Kalender!$B$81:$B$110,MAX(1,$C27))),AND($D27&gt;0,INDEX(Kalender!II$81:II$110,MAX(1,$D27))&gt;INDEX(Kalender!$B$81:$B$110,MAX(1,$D27))),AND($E27&gt;0,INDEX(Kalender!II$81:II$110,MAX(1,$E27))&gt;INDEX(Kalender!$B$81:$B$110,MAX(1,$E27))),AND($F27&gt;0,INDEX(Kalender!II$81:II$110,MAX(1,$F27))&gt;INDEX(Kalender!$B$81:$B$110,MAX(1,$F27)))),2,0))</f>
        <v>0</v>
      </c>
      <c r="IJ27" s="5" t="n">
        <f aca="false">IF(Kalender!IJ27&lt;&gt;1,0,IF(AND($B27&gt;0,INDEX(Kalender!IJ$68:IJ$77,MAX(1,$B27))&gt;INDEX(Kalender!$B$68:$B$77,MAX(1,$B27))),1,0)+IF(OR(AND($C27&gt;0,INDEX(Kalender!IJ$81:IJ$110,MAX(1,$C27))&gt;INDEX(Kalender!$B$81:$B$110,MAX(1,$C27))),AND($D27&gt;0,INDEX(Kalender!IJ$81:IJ$110,MAX(1,$D27))&gt;INDEX(Kalender!$B$81:$B$110,MAX(1,$D27))),AND($E27&gt;0,INDEX(Kalender!IJ$81:IJ$110,MAX(1,$E27))&gt;INDEX(Kalender!$B$81:$B$110,MAX(1,$E27))),AND($F27&gt;0,INDEX(Kalender!IJ$81:IJ$110,MAX(1,$F27))&gt;INDEX(Kalender!$B$81:$B$110,MAX(1,$F27)))),2,0))</f>
        <v>0</v>
      </c>
      <c r="IK27" s="5" t="n">
        <f aca="false">IF(Kalender!IK27&lt;&gt;1,0,IF(AND($B27&gt;0,INDEX(Kalender!IK$68:IK$77,MAX(1,$B27))&gt;INDEX(Kalender!$B$68:$B$77,MAX(1,$B27))),1,0)+IF(OR(AND($C27&gt;0,INDEX(Kalender!IK$81:IK$110,MAX(1,$C27))&gt;INDEX(Kalender!$B$81:$B$110,MAX(1,$C27))),AND($D27&gt;0,INDEX(Kalender!IK$81:IK$110,MAX(1,$D27))&gt;INDEX(Kalender!$B$81:$B$110,MAX(1,$D27))),AND($E27&gt;0,INDEX(Kalender!IK$81:IK$110,MAX(1,$E27))&gt;INDEX(Kalender!$B$81:$B$110,MAX(1,$E27))),AND($F27&gt;0,INDEX(Kalender!IK$81:IK$110,MAX(1,$F27))&gt;INDEX(Kalender!$B$81:$B$110,MAX(1,$F27)))),2,0))</f>
        <v>0</v>
      </c>
      <c r="IL27" s="5" t="n">
        <f aca="false">IF(Kalender!IL27&lt;&gt;1,0,IF(AND($B27&gt;0,INDEX(Kalender!IL$68:IL$77,MAX(1,$B27))&gt;INDEX(Kalender!$B$68:$B$77,MAX(1,$B27))),1,0)+IF(OR(AND($C27&gt;0,INDEX(Kalender!IL$81:IL$110,MAX(1,$C27))&gt;INDEX(Kalender!$B$81:$B$110,MAX(1,$C27))),AND($D27&gt;0,INDEX(Kalender!IL$81:IL$110,MAX(1,$D27))&gt;INDEX(Kalender!$B$81:$B$110,MAX(1,$D27))),AND($E27&gt;0,INDEX(Kalender!IL$81:IL$110,MAX(1,$E27))&gt;INDEX(Kalender!$B$81:$B$110,MAX(1,$E27))),AND($F27&gt;0,INDEX(Kalender!IL$81:IL$110,MAX(1,$F27))&gt;INDEX(Kalender!$B$81:$B$110,MAX(1,$F27)))),2,0))</f>
        <v>0</v>
      </c>
      <c r="IM27" s="5" t="n">
        <f aca="false">IF(Kalender!IM27&lt;&gt;1,0,IF(AND($B27&gt;0,INDEX(Kalender!IM$68:IM$77,MAX(1,$B27))&gt;INDEX(Kalender!$B$68:$B$77,MAX(1,$B27))),1,0)+IF(OR(AND($C27&gt;0,INDEX(Kalender!IM$81:IM$110,MAX(1,$C27))&gt;INDEX(Kalender!$B$81:$B$110,MAX(1,$C27))),AND($D27&gt;0,INDEX(Kalender!IM$81:IM$110,MAX(1,$D27))&gt;INDEX(Kalender!$B$81:$B$110,MAX(1,$D27))),AND($E27&gt;0,INDEX(Kalender!IM$81:IM$110,MAX(1,$E27))&gt;INDEX(Kalender!$B$81:$B$110,MAX(1,$E27))),AND($F27&gt;0,INDEX(Kalender!IM$81:IM$110,MAX(1,$F27))&gt;INDEX(Kalender!$B$81:$B$110,MAX(1,$F27)))),2,0))</f>
        <v>0</v>
      </c>
      <c r="IN27" s="5" t="n">
        <f aca="false">IF(Kalender!IN27&lt;&gt;1,0,IF(AND($B27&gt;0,INDEX(Kalender!IN$68:IN$77,MAX(1,$B27))&gt;INDEX(Kalender!$B$68:$B$77,MAX(1,$B27))),1,0)+IF(OR(AND($C27&gt;0,INDEX(Kalender!IN$81:IN$110,MAX(1,$C27))&gt;INDEX(Kalender!$B$81:$B$110,MAX(1,$C27))),AND($D27&gt;0,INDEX(Kalender!IN$81:IN$110,MAX(1,$D27))&gt;INDEX(Kalender!$B$81:$B$110,MAX(1,$D27))),AND($E27&gt;0,INDEX(Kalender!IN$81:IN$110,MAX(1,$E27))&gt;INDEX(Kalender!$B$81:$B$110,MAX(1,$E27))),AND($F27&gt;0,INDEX(Kalender!IN$81:IN$110,MAX(1,$F27))&gt;INDEX(Kalender!$B$81:$B$110,MAX(1,$F27)))),2,0))</f>
        <v>0</v>
      </c>
      <c r="IO27" s="5" t="n">
        <f aca="false">IF(Kalender!IO27&lt;&gt;1,0,IF(AND($B27&gt;0,INDEX(Kalender!IO$68:IO$77,MAX(1,$B27))&gt;INDEX(Kalender!$B$68:$B$77,MAX(1,$B27))),1,0)+IF(OR(AND($C27&gt;0,INDEX(Kalender!IO$81:IO$110,MAX(1,$C27))&gt;INDEX(Kalender!$B$81:$B$110,MAX(1,$C27))),AND($D27&gt;0,INDEX(Kalender!IO$81:IO$110,MAX(1,$D27))&gt;INDEX(Kalender!$B$81:$B$110,MAX(1,$D27))),AND($E27&gt;0,INDEX(Kalender!IO$81:IO$110,MAX(1,$E27))&gt;INDEX(Kalender!$B$81:$B$110,MAX(1,$E27))),AND($F27&gt;0,INDEX(Kalender!IO$81:IO$110,MAX(1,$F27))&gt;INDEX(Kalender!$B$81:$B$110,MAX(1,$F27)))),2,0))</f>
        <v>0</v>
      </c>
      <c r="IP27" s="5" t="n">
        <f aca="false">IF(Kalender!IP27&lt;&gt;1,0,IF(AND($B27&gt;0,INDEX(Kalender!IP$68:IP$77,MAX(1,$B27))&gt;INDEX(Kalender!$B$68:$B$77,MAX(1,$B27))),1,0)+IF(OR(AND($C27&gt;0,INDEX(Kalender!IP$81:IP$110,MAX(1,$C27))&gt;INDEX(Kalender!$B$81:$B$110,MAX(1,$C27))),AND($D27&gt;0,INDEX(Kalender!IP$81:IP$110,MAX(1,$D27))&gt;INDEX(Kalender!$B$81:$B$110,MAX(1,$D27))),AND($E27&gt;0,INDEX(Kalender!IP$81:IP$110,MAX(1,$E27))&gt;INDEX(Kalender!$B$81:$B$110,MAX(1,$E27))),AND($F27&gt;0,INDEX(Kalender!IP$81:IP$110,MAX(1,$F27))&gt;INDEX(Kalender!$B$81:$B$110,MAX(1,$F27)))),2,0))</f>
        <v>0</v>
      </c>
      <c r="IQ27" s="5" t="n">
        <f aca="false">IF(Kalender!IQ27&lt;&gt;1,0,IF(AND($B27&gt;0,INDEX(Kalender!IQ$68:IQ$77,MAX(1,$B27))&gt;INDEX(Kalender!$B$68:$B$77,MAX(1,$B27))),1,0)+IF(OR(AND($C27&gt;0,INDEX(Kalender!IQ$81:IQ$110,MAX(1,$C27))&gt;INDEX(Kalender!$B$81:$B$110,MAX(1,$C27))),AND($D27&gt;0,INDEX(Kalender!IQ$81:IQ$110,MAX(1,$D27))&gt;INDEX(Kalender!$B$81:$B$110,MAX(1,$D27))),AND($E27&gt;0,INDEX(Kalender!IQ$81:IQ$110,MAX(1,$E27))&gt;INDEX(Kalender!$B$81:$B$110,MAX(1,$E27))),AND($F27&gt;0,INDEX(Kalender!IQ$81:IQ$110,MAX(1,$F27))&gt;INDEX(Kalender!$B$81:$B$110,MAX(1,$F27)))),2,0))</f>
        <v>0</v>
      </c>
      <c r="IR27" s="5" t="n">
        <f aca="false">IF(Kalender!IR27&lt;&gt;1,0,IF(AND($B27&gt;0,INDEX(Kalender!IR$68:IR$77,MAX(1,$B27))&gt;INDEX(Kalender!$B$68:$B$77,MAX(1,$B27))),1,0)+IF(OR(AND($C27&gt;0,INDEX(Kalender!IR$81:IR$110,MAX(1,$C27))&gt;INDEX(Kalender!$B$81:$B$110,MAX(1,$C27))),AND($D27&gt;0,INDEX(Kalender!IR$81:IR$110,MAX(1,$D27))&gt;INDEX(Kalender!$B$81:$B$110,MAX(1,$D27))),AND($E27&gt;0,INDEX(Kalender!IR$81:IR$110,MAX(1,$E27))&gt;INDEX(Kalender!$B$81:$B$110,MAX(1,$E27))),AND($F27&gt;0,INDEX(Kalender!IR$81:IR$110,MAX(1,$F27))&gt;INDEX(Kalender!$B$81:$B$110,MAX(1,$F27)))),2,0))</f>
        <v>0</v>
      </c>
      <c r="IS27" s="5" t="n">
        <f aca="false">IF(Kalender!IS27&lt;&gt;1,0,IF(AND($B27&gt;0,INDEX(Kalender!IS$68:IS$77,MAX(1,$B27))&gt;INDEX(Kalender!$B$68:$B$77,MAX(1,$B27))),1,0)+IF(OR(AND($C27&gt;0,INDEX(Kalender!IS$81:IS$110,MAX(1,$C27))&gt;INDEX(Kalender!$B$81:$B$110,MAX(1,$C27))),AND($D27&gt;0,INDEX(Kalender!IS$81:IS$110,MAX(1,$D27))&gt;INDEX(Kalender!$B$81:$B$110,MAX(1,$D27))),AND($E27&gt;0,INDEX(Kalender!IS$81:IS$110,MAX(1,$E27))&gt;INDEX(Kalender!$B$81:$B$110,MAX(1,$E27))),AND($F27&gt;0,INDEX(Kalender!IS$81:IS$110,MAX(1,$F27))&gt;INDEX(Kalender!$B$81:$B$110,MAX(1,$F27)))),2,0))</f>
        <v>0</v>
      </c>
      <c r="IT27" s="5" t="n">
        <f aca="false">IF(Kalender!IT27&lt;&gt;1,0,IF(AND($B27&gt;0,INDEX(Kalender!IT$68:IT$77,MAX(1,$B27))&gt;INDEX(Kalender!$B$68:$B$77,MAX(1,$B27))),1,0)+IF(OR(AND($C27&gt;0,INDEX(Kalender!IT$81:IT$110,MAX(1,$C27))&gt;INDEX(Kalender!$B$81:$B$110,MAX(1,$C27))),AND($D27&gt;0,INDEX(Kalender!IT$81:IT$110,MAX(1,$D27))&gt;INDEX(Kalender!$B$81:$B$110,MAX(1,$D27))),AND($E27&gt;0,INDEX(Kalender!IT$81:IT$110,MAX(1,$E27))&gt;INDEX(Kalender!$B$81:$B$110,MAX(1,$E27))),AND($F27&gt;0,INDEX(Kalender!IT$81:IT$110,MAX(1,$F27))&gt;INDEX(Kalender!$B$81:$B$110,MAX(1,$F27)))),2,0))</f>
        <v>0</v>
      </c>
      <c r="IU27" s="5" t="n">
        <f aca="false">IF(Kalender!IU27&lt;&gt;1,0,IF(AND($B27&gt;0,INDEX(Kalender!IU$68:IU$77,MAX(1,$B27))&gt;INDEX(Kalender!$B$68:$B$77,MAX(1,$B27))),1,0)+IF(OR(AND($C27&gt;0,INDEX(Kalender!IU$81:IU$110,MAX(1,$C27))&gt;INDEX(Kalender!$B$81:$B$110,MAX(1,$C27))),AND($D27&gt;0,INDEX(Kalender!IU$81:IU$110,MAX(1,$D27))&gt;INDEX(Kalender!$B$81:$B$110,MAX(1,$D27))),AND($E27&gt;0,INDEX(Kalender!IU$81:IU$110,MAX(1,$E27))&gt;INDEX(Kalender!$B$81:$B$110,MAX(1,$E27))),AND($F27&gt;0,INDEX(Kalender!IU$81:IU$110,MAX(1,$F27))&gt;INDEX(Kalender!$B$81:$B$110,MAX(1,$F27)))),2,0))</f>
        <v>0</v>
      </c>
      <c r="IV27" s="5" t="n">
        <f aca="false">IF(Kalender!IV27&lt;&gt;1,0,IF(AND($B27&gt;0,INDEX(Kalender!IV$68:IV$77,MAX(1,$B27))&gt;INDEX(Kalender!$B$68:$B$77,MAX(1,$B27))),1,0)+IF(OR(AND($C27&gt;0,INDEX(Kalender!IV$81:IV$110,MAX(1,$C27))&gt;INDEX(Kalender!$B$81:$B$110,MAX(1,$C27))),AND($D27&gt;0,INDEX(Kalender!IV$81:IV$110,MAX(1,$D27))&gt;INDEX(Kalender!$B$81:$B$110,MAX(1,$D27))),AND($E27&gt;0,INDEX(Kalender!IV$81:IV$110,MAX(1,$E27))&gt;INDEX(Kalender!$B$81:$B$110,MAX(1,$E27))),AND($F27&gt;0,INDEX(Kalender!IV$81:IV$110,MAX(1,$F27))&gt;INDEX(Kalender!$B$81:$B$110,MAX(1,$F27)))),2,0))</f>
        <v>0</v>
      </c>
      <c r="IW27" s="5" t="n">
        <f aca="false">IF(Kalender!IW27&lt;&gt;1,0,IF(AND($B27&gt;0,INDEX(Kalender!IW$68:IW$77,MAX(1,$B27))&gt;INDEX(Kalender!$B$68:$B$77,MAX(1,$B27))),1,0)+IF(OR(AND($C27&gt;0,INDEX(Kalender!IW$81:IW$110,MAX(1,$C27))&gt;INDEX(Kalender!$B$81:$B$110,MAX(1,$C27))),AND($D27&gt;0,INDEX(Kalender!IW$81:IW$110,MAX(1,$D27))&gt;INDEX(Kalender!$B$81:$B$110,MAX(1,$D27))),AND($E27&gt;0,INDEX(Kalender!IW$81:IW$110,MAX(1,$E27))&gt;INDEX(Kalender!$B$81:$B$110,MAX(1,$E27))),AND($F27&gt;0,INDEX(Kalender!IW$81:IW$110,MAX(1,$F27))&gt;INDEX(Kalender!$B$81:$B$110,MAX(1,$F27)))),2,0))</f>
        <v>0</v>
      </c>
      <c r="IX27" s="5" t="n">
        <f aca="false">IF(Kalender!IX27&lt;&gt;1,0,IF(AND($B27&gt;0,INDEX(Kalender!IX$68:IX$77,MAX(1,$B27))&gt;INDEX(Kalender!$B$68:$B$77,MAX(1,$B27))),1,0)+IF(OR(AND($C27&gt;0,INDEX(Kalender!IX$81:IX$110,MAX(1,$C27))&gt;INDEX(Kalender!$B$81:$B$110,MAX(1,$C27))),AND($D27&gt;0,INDEX(Kalender!IX$81:IX$110,MAX(1,$D27))&gt;INDEX(Kalender!$B$81:$B$110,MAX(1,$D27))),AND($E27&gt;0,INDEX(Kalender!IX$81:IX$110,MAX(1,$E27))&gt;INDEX(Kalender!$B$81:$B$110,MAX(1,$E27))),AND($F27&gt;0,INDEX(Kalender!IX$81:IX$110,MAX(1,$F27))&gt;INDEX(Kalender!$B$81:$B$110,MAX(1,$F27)))),2,0))</f>
        <v>0</v>
      </c>
      <c r="IY27" s="5" t="n">
        <f aca="false">IF(Kalender!IY27&lt;&gt;1,0,IF(AND($B27&gt;0,INDEX(Kalender!IY$68:IY$77,MAX(1,$B27))&gt;INDEX(Kalender!$B$68:$B$77,MAX(1,$B27))),1,0)+IF(OR(AND($C27&gt;0,INDEX(Kalender!IY$81:IY$110,MAX(1,$C27))&gt;INDEX(Kalender!$B$81:$B$110,MAX(1,$C27))),AND($D27&gt;0,INDEX(Kalender!IY$81:IY$110,MAX(1,$D27))&gt;INDEX(Kalender!$B$81:$B$110,MAX(1,$D27))),AND($E27&gt;0,INDEX(Kalender!IY$81:IY$110,MAX(1,$E27))&gt;INDEX(Kalender!$B$81:$B$110,MAX(1,$E27))),AND($F27&gt;0,INDEX(Kalender!IY$81:IY$110,MAX(1,$F27))&gt;INDEX(Kalender!$B$81:$B$110,MAX(1,$F27)))),2,0))</f>
        <v>0</v>
      </c>
      <c r="IZ27" s="5" t="n">
        <f aca="false">IF(Kalender!IZ27&lt;&gt;1,0,IF(AND($B27&gt;0,INDEX(Kalender!IZ$68:IZ$77,MAX(1,$B27))&gt;INDEX(Kalender!$B$68:$B$77,MAX(1,$B27))),1,0)+IF(OR(AND($C27&gt;0,INDEX(Kalender!IZ$81:IZ$110,MAX(1,$C27))&gt;INDEX(Kalender!$B$81:$B$110,MAX(1,$C27))),AND($D27&gt;0,INDEX(Kalender!IZ$81:IZ$110,MAX(1,$D27))&gt;INDEX(Kalender!$B$81:$B$110,MAX(1,$D27))),AND($E27&gt;0,INDEX(Kalender!IZ$81:IZ$110,MAX(1,$E27))&gt;INDEX(Kalender!$B$81:$B$110,MAX(1,$E27))),AND($F27&gt;0,INDEX(Kalender!IZ$81:IZ$110,MAX(1,$F27))&gt;INDEX(Kalender!$B$81:$B$110,MAX(1,$F27)))),2,0))</f>
        <v>0</v>
      </c>
      <c r="JA27" s="5" t="n">
        <f aca="false">IF(Kalender!JA27&lt;&gt;1,0,IF(AND($B27&gt;0,INDEX(Kalender!JA$68:JA$77,MAX(1,$B27))&gt;INDEX(Kalender!$B$68:$B$77,MAX(1,$B27))),1,0)+IF(OR(AND($C27&gt;0,INDEX(Kalender!JA$81:JA$110,MAX(1,$C27))&gt;INDEX(Kalender!$B$81:$B$110,MAX(1,$C27))),AND($D27&gt;0,INDEX(Kalender!JA$81:JA$110,MAX(1,$D27))&gt;INDEX(Kalender!$B$81:$B$110,MAX(1,$D27))),AND($E27&gt;0,INDEX(Kalender!JA$81:JA$110,MAX(1,$E27))&gt;INDEX(Kalender!$B$81:$B$110,MAX(1,$E27))),AND($F27&gt;0,INDEX(Kalender!JA$81:JA$110,MAX(1,$F27))&gt;INDEX(Kalender!$B$81:$B$110,MAX(1,$F27)))),2,0))</f>
        <v>0</v>
      </c>
      <c r="JB27" s="5" t="n">
        <f aca="false">IF(Kalender!JB27&lt;&gt;1,0,IF(AND($B27&gt;0,INDEX(Kalender!JB$68:JB$77,MAX(1,$B27))&gt;INDEX(Kalender!$B$68:$B$77,MAX(1,$B27))),1,0)+IF(OR(AND($C27&gt;0,INDEX(Kalender!JB$81:JB$110,MAX(1,$C27))&gt;INDEX(Kalender!$B$81:$B$110,MAX(1,$C27))),AND($D27&gt;0,INDEX(Kalender!JB$81:JB$110,MAX(1,$D27))&gt;INDEX(Kalender!$B$81:$B$110,MAX(1,$D27))),AND($E27&gt;0,INDEX(Kalender!JB$81:JB$110,MAX(1,$E27))&gt;INDEX(Kalender!$B$81:$B$110,MAX(1,$E27))),AND($F27&gt;0,INDEX(Kalender!JB$81:JB$110,MAX(1,$F27))&gt;INDEX(Kalender!$B$81:$B$110,MAX(1,$F27)))),2,0))</f>
        <v>0</v>
      </c>
      <c r="JC27" s="5" t="n">
        <f aca="false">IF(Kalender!JC27&lt;&gt;1,0,IF(AND($B27&gt;0,INDEX(Kalender!JC$68:JC$77,MAX(1,$B27))&gt;INDEX(Kalender!$B$68:$B$77,MAX(1,$B27))),1,0)+IF(OR(AND($C27&gt;0,INDEX(Kalender!JC$81:JC$110,MAX(1,$C27))&gt;INDEX(Kalender!$B$81:$B$110,MAX(1,$C27))),AND($D27&gt;0,INDEX(Kalender!JC$81:JC$110,MAX(1,$D27))&gt;INDEX(Kalender!$B$81:$B$110,MAX(1,$D27))),AND($E27&gt;0,INDEX(Kalender!JC$81:JC$110,MAX(1,$E27))&gt;INDEX(Kalender!$B$81:$B$110,MAX(1,$E27))),AND($F27&gt;0,INDEX(Kalender!JC$81:JC$110,MAX(1,$F27))&gt;INDEX(Kalender!$B$81:$B$110,MAX(1,$F27)))),2,0))</f>
        <v>0</v>
      </c>
      <c r="JD27" s="5" t="n">
        <f aca="false">IF(Kalender!JD27&lt;&gt;1,0,IF(AND($B27&gt;0,INDEX(Kalender!JD$68:JD$77,MAX(1,$B27))&gt;INDEX(Kalender!$B$68:$B$77,MAX(1,$B27))),1,0)+IF(OR(AND($C27&gt;0,INDEX(Kalender!JD$81:JD$110,MAX(1,$C27))&gt;INDEX(Kalender!$B$81:$B$110,MAX(1,$C27))),AND($D27&gt;0,INDEX(Kalender!JD$81:JD$110,MAX(1,$D27))&gt;INDEX(Kalender!$B$81:$B$110,MAX(1,$D27))),AND($E27&gt;0,INDEX(Kalender!JD$81:JD$110,MAX(1,$E27))&gt;INDEX(Kalender!$B$81:$B$110,MAX(1,$E27))),AND($F27&gt;0,INDEX(Kalender!JD$81:JD$110,MAX(1,$F27))&gt;INDEX(Kalender!$B$81:$B$110,MAX(1,$F27)))),2,0))</f>
        <v>0</v>
      </c>
      <c r="JE27" s="5" t="n">
        <f aca="false">IF(Kalender!JE27&lt;&gt;1,0,IF(AND($B27&gt;0,INDEX(Kalender!JE$68:JE$77,MAX(1,$B27))&gt;INDEX(Kalender!$B$68:$B$77,MAX(1,$B27))),1,0)+IF(OR(AND($C27&gt;0,INDEX(Kalender!JE$81:JE$110,MAX(1,$C27))&gt;INDEX(Kalender!$B$81:$B$110,MAX(1,$C27))),AND($D27&gt;0,INDEX(Kalender!JE$81:JE$110,MAX(1,$D27))&gt;INDEX(Kalender!$B$81:$B$110,MAX(1,$D27))),AND($E27&gt;0,INDEX(Kalender!JE$81:JE$110,MAX(1,$E27))&gt;INDEX(Kalender!$B$81:$B$110,MAX(1,$E27))),AND($F27&gt;0,INDEX(Kalender!JE$81:JE$110,MAX(1,$F27))&gt;INDEX(Kalender!$B$81:$B$110,MAX(1,$F27)))),2,0))</f>
        <v>0</v>
      </c>
      <c r="JF27" s="5" t="n">
        <f aca="false">IF(Kalender!JF27&lt;&gt;1,0,IF(AND($B27&gt;0,INDEX(Kalender!JF$68:JF$77,MAX(1,$B27))&gt;INDEX(Kalender!$B$68:$B$77,MAX(1,$B27))),1,0)+IF(OR(AND($C27&gt;0,INDEX(Kalender!JF$81:JF$110,MAX(1,$C27))&gt;INDEX(Kalender!$B$81:$B$110,MAX(1,$C27))),AND($D27&gt;0,INDEX(Kalender!JF$81:JF$110,MAX(1,$D27))&gt;INDEX(Kalender!$B$81:$B$110,MAX(1,$D27))),AND($E27&gt;0,INDEX(Kalender!JF$81:JF$110,MAX(1,$E27))&gt;INDEX(Kalender!$B$81:$B$110,MAX(1,$E27))),AND($F27&gt;0,INDEX(Kalender!JF$81:JF$110,MAX(1,$F27))&gt;INDEX(Kalender!$B$81:$B$110,MAX(1,$F27)))),2,0))</f>
        <v>0</v>
      </c>
      <c r="JG27" s="5" t="n">
        <f aca="false">IF(Kalender!JG27&lt;&gt;1,0,IF(AND($B27&gt;0,INDEX(Kalender!JG$68:JG$77,MAX(1,$B27))&gt;INDEX(Kalender!$B$68:$B$77,MAX(1,$B27))),1,0)+IF(OR(AND($C27&gt;0,INDEX(Kalender!JG$81:JG$110,MAX(1,$C27))&gt;INDEX(Kalender!$B$81:$B$110,MAX(1,$C27))),AND($D27&gt;0,INDEX(Kalender!JG$81:JG$110,MAX(1,$D27))&gt;INDEX(Kalender!$B$81:$B$110,MAX(1,$D27))),AND($E27&gt;0,INDEX(Kalender!JG$81:JG$110,MAX(1,$E27))&gt;INDEX(Kalender!$B$81:$B$110,MAX(1,$E27))),AND($F27&gt;0,INDEX(Kalender!JG$81:JG$110,MAX(1,$F27))&gt;INDEX(Kalender!$B$81:$B$110,MAX(1,$F27)))),2,0))</f>
        <v>0</v>
      </c>
      <c r="JH27" s="5" t="n">
        <f aca="false">IF(Kalender!JH27&lt;&gt;1,0,IF(AND($B27&gt;0,INDEX(Kalender!JH$68:JH$77,MAX(1,$B27))&gt;INDEX(Kalender!$B$68:$B$77,MAX(1,$B27))),1,0)+IF(OR(AND($C27&gt;0,INDEX(Kalender!JH$81:JH$110,MAX(1,$C27))&gt;INDEX(Kalender!$B$81:$B$110,MAX(1,$C27))),AND($D27&gt;0,INDEX(Kalender!JH$81:JH$110,MAX(1,$D27))&gt;INDEX(Kalender!$B$81:$B$110,MAX(1,$D27))),AND($E27&gt;0,INDEX(Kalender!JH$81:JH$110,MAX(1,$E27))&gt;INDEX(Kalender!$B$81:$B$110,MAX(1,$E27))),AND($F27&gt;0,INDEX(Kalender!JH$81:JH$110,MAX(1,$F27))&gt;INDEX(Kalender!$B$81:$B$110,MAX(1,$F27)))),2,0))</f>
        <v>0</v>
      </c>
      <c r="JI27" s="5" t="n">
        <f aca="false">IF(Kalender!JI27&lt;&gt;1,0,IF(AND($B27&gt;0,INDEX(Kalender!JI$68:JI$77,MAX(1,$B27))&gt;INDEX(Kalender!$B$68:$B$77,MAX(1,$B27))),1,0)+IF(OR(AND($C27&gt;0,INDEX(Kalender!JI$81:JI$110,MAX(1,$C27))&gt;INDEX(Kalender!$B$81:$B$110,MAX(1,$C27))),AND($D27&gt;0,INDEX(Kalender!JI$81:JI$110,MAX(1,$D27))&gt;INDEX(Kalender!$B$81:$B$110,MAX(1,$D27))),AND($E27&gt;0,INDEX(Kalender!JI$81:JI$110,MAX(1,$E27))&gt;INDEX(Kalender!$B$81:$B$110,MAX(1,$E27))),AND($F27&gt;0,INDEX(Kalender!JI$81:JI$110,MAX(1,$F27))&gt;INDEX(Kalender!$B$81:$B$110,MAX(1,$F27)))),2,0))</f>
        <v>0</v>
      </c>
      <c r="JJ27" s="5" t="n">
        <f aca="false">IF(Kalender!JJ27&lt;&gt;1,0,IF(AND($B27&gt;0,INDEX(Kalender!JJ$68:JJ$77,MAX(1,$B27))&gt;INDEX(Kalender!$B$68:$B$77,MAX(1,$B27))),1,0)+IF(OR(AND($C27&gt;0,INDEX(Kalender!JJ$81:JJ$110,MAX(1,$C27))&gt;INDEX(Kalender!$B$81:$B$110,MAX(1,$C27))),AND($D27&gt;0,INDEX(Kalender!JJ$81:JJ$110,MAX(1,$D27))&gt;INDEX(Kalender!$B$81:$B$110,MAX(1,$D27))),AND($E27&gt;0,INDEX(Kalender!JJ$81:JJ$110,MAX(1,$E27))&gt;INDEX(Kalender!$B$81:$B$110,MAX(1,$E27))),AND($F27&gt;0,INDEX(Kalender!JJ$81:JJ$110,MAX(1,$F27))&gt;INDEX(Kalender!$B$81:$B$110,MAX(1,$F27)))),2,0))</f>
        <v>0</v>
      </c>
      <c r="JK27" s="5" t="n">
        <f aca="false">IF(Kalender!JK27&lt;&gt;1,0,IF(AND($B27&gt;0,INDEX(Kalender!JK$68:JK$77,MAX(1,$B27))&gt;INDEX(Kalender!$B$68:$B$77,MAX(1,$B27))),1,0)+IF(OR(AND($C27&gt;0,INDEX(Kalender!JK$81:JK$110,MAX(1,$C27))&gt;INDEX(Kalender!$B$81:$B$110,MAX(1,$C27))),AND($D27&gt;0,INDEX(Kalender!JK$81:JK$110,MAX(1,$D27))&gt;INDEX(Kalender!$B$81:$B$110,MAX(1,$D27))),AND($E27&gt;0,INDEX(Kalender!JK$81:JK$110,MAX(1,$E27))&gt;INDEX(Kalender!$B$81:$B$110,MAX(1,$E27))),AND($F27&gt;0,INDEX(Kalender!JK$81:JK$110,MAX(1,$F27))&gt;INDEX(Kalender!$B$81:$B$110,MAX(1,$F27)))),2,0))</f>
        <v>0</v>
      </c>
      <c r="JL27" s="5" t="n">
        <f aca="false">IF(Kalender!JL27&lt;&gt;1,0,IF(AND($B27&gt;0,INDEX(Kalender!JL$68:JL$77,MAX(1,$B27))&gt;INDEX(Kalender!$B$68:$B$77,MAX(1,$B27))),1,0)+IF(OR(AND($C27&gt;0,INDEX(Kalender!JL$81:JL$110,MAX(1,$C27))&gt;INDEX(Kalender!$B$81:$B$110,MAX(1,$C27))),AND($D27&gt;0,INDEX(Kalender!JL$81:JL$110,MAX(1,$D27))&gt;INDEX(Kalender!$B$81:$B$110,MAX(1,$D27))),AND($E27&gt;0,INDEX(Kalender!JL$81:JL$110,MAX(1,$E27))&gt;INDEX(Kalender!$B$81:$B$110,MAX(1,$E27))),AND($F27&gt;0,INDEX(Kalender!JL$81:JL$110,MAX(1,$F27))&gt;INDEX(Kalender!$B$81:$B$110,MAX(1,$F27)))),2,0))</f>
        <v>0</v>
      </c>
      <c r="JM27" s="5" t="n">
        <f aca="false">IF(Kalender!JM27&lt;&gt;1,0,IF(AND($B27&gt;0,INDEX(Kalender!JM$68:JM$77,MAX(1,$B27))&gt;INDEX(Kalender!$B$68:$B$77,MAX(1,$B27))),1,0)+IF(OR(AND($C27&gt;0,INDEX(Kalender!JM$81:JM$110,MAX(1,$C27))&gt;INDEX(Kalender!$B$81:$B$110,MAX(1,$C27))),AND($D27&gt;0,INDEX(Kalender!JM$81:JM$110,MAX(1,$D27))&gt;INDEX(Kalender!$B$81:$B$110,MAX(1,$D27))),AND($E27&gt;0,INDEX(Kalender!JM$81:JM$110,MAX(1,$E27))&gt;INDEX(Kalender!$B$81:$B$110,MAX(1,$E27))),AND($F27&gt;0,INDEX(Kalender!JM$81:JM$110,MAX(1,$F27))&gt;INDEX(Kalender!$B$81:$B$110,MAX(1,$F27)))),2,0))</f>
        <v>0</v>
      </c>
      <c r="JN27" s="5" t="n">
        <f aca="false">IF(Kalender!JN27&lt;&gt;1,0,IF(AND($B27&gt;0,INDEX(Kalender!JN$68:JN$77,MAX(1,$B27))&gt;INDEX(Kalender!$B$68:$B$77,MAX(1,$B27))),1,0)+IF(OR(AND($C27&gt;0,INDEX(Kalender!JN$81:JN$110,MAX(1,$C27))&gt;INDEX(Kalender!$B$81:$B$110,MAX(1,$C27))),AND($D27&gt;0,INDEX(Kalender!JN$81:JN$110,MAX(1,$D27))&gt;INDEX(Kalender!$B$81:$B$110,MAX(1,$D27))),AND($E27&gt;0,INDEX(Kalender!JN$81:JN$110,MAX(1,$E27))&gt;INDEX(Kalender!$B$81:$B$110,MAX(1,$E27))),AND($F27&gt;0,INDEX(Kalender!JN$81:JN$110,MAX(1,$F27))&gt;INDEX(Kalender!$B$81:$B$110,MAX(1,$F27)))),2,0))</f>
        <v>0</v>
      </c>
      <c r="JO27" s="5" t="n">
        <f aca="false">IF(Kalender!JO27&lt;&gt;1,0,IF(AND($B27&gt;0,INDEX(Kalender!JO$68:JO$77,MAX(1,$B27))&gt;INDEX(Kalender!$B$68:$B$77,MAX(1,$B27))),1,0)+IF(OR(AND($C27&gt;0,INDEX(Kalender!JO$81:JO$110,MAX(1,$C27))&gt;INDEX(Kalender!$B$81:$B$110,MAX(1,$C27))),AND($D27&gt;0,INDEX(Kalender!JO$81:JO$110,MAX(1,$D27))&gt;INDEX(Kalender!$B$81:$B$110,MAX(1,$D27))),AND($E27&gt;0,INDEX(Kalender!JO$81:JO$110,MAX(1,$E27))&gt;INDEX(Kalender!$B$81:$B$110,MAX(1,$E27))),AND($F27&gt;0,INDEX(Kalender!JO$81:JO$110,MAX(1,$F27))&gt;INDEX(Kalender!$B$81:$B$110,MAX(1,$F27)))),2,0))</f>
        <v>0</v>
      </c>
      <c r="JP27" s="5" t="n">
        <f aca="false">IF(Kalender!JP27&lt;&gt;1,0,IF(AND($B27&gt;0,INDEX(Kalender!JP$68:JP$77,MAX(1,$B27))&gt;INDEX(Kalender!$B$68:$B$77,MAX(1,$B27))),1,0)+IF(OR(AND($C27&gt;0,INDEX(Kalender!JP$81:JP$110,MAX(1,$C27))&gt;INDEX(Kalender!$B$81:$B$110,MAX(1,$C27))),AND($D27&gt;0,INDEX(Kalender!JP$81:JP$110,MAX(1,$D27))&gt;INDEX(Kalender!$B$81:$B$110,MAX(1,$D27))),AND($E27&gt;0,INDEX(Kalender!JP$81:JP$110,MAX(1,$E27))&gt;INDEX(Kalender!$B$81:$B$110,MAX(1,$E27))),AND($F27&gt;0,INDEX(Kalender!JP$81:JP$110,MAX(1,$F27))&gt;INDEX(Kalender!$B$81:$B$110,MAX(1,$F27)))),2,0))</f>
        <v>0</v>
      </c>
      <c r="JQ27" s="5" t="n">
        <f aca="false">IF(Kalender!JQ27&lt;&gt;1,0,IF(AND($B27&gt;0,INDEX(Kalender!JQ$68:JQ$77,MAX(1,$B27))&gt;INDEX(Kalender!$B$68:$B$77,MAX(1,$B27))),1,0)+IF(OR(AND($C27&gt;0,INDEX(Kalender!JQ$81:JQ$110,MAX(1,$C27))&gt;INDEX(Kalender!$B$81:$B$110,MAX(1,$C27))),AND($D27&gt;0,INDEX(Kalender!JQ$81:JQ$110,MAX(1,$D27))&gt;INDEX(Kalender!$B$81:$B$110,MAX(1,$D27))),AND($E27&gt;0,INDEX(Kalender!JQ$81:JQ$110,MAX(1,$E27))&gt;INDEX(Kalender!$B$81:$B$110,MAX(1,$E27))),AND($F27&gt;0,INDEX(Kalender!JQ$81:JQ$110,MAX(1,$F27))&gt;INDEX(Kalender!$B$81:$B$110,MAX(1,$F27)))),2,0))</f>
        <v>0</v>
      </c>
      <c r="JR27" s="5" t="n">
        <f aca="false">IF(Kalender!JR27&lt;&gt;1,0,IF(AND($B27&gt;0,INDEX(Kalender!JR$68:JR$77,MAX(1,$B27))&gt;INDEX(Kalender!$B$68:$B$77,MAX(1,$B27))),1,0)+IF(OR(AND($C27&gt;0,INDEX(Kalender!JR$81:JR$110,MAX(1,$C27))&gt;INDEX(Kalender!$B$81:$B$110,MAX(1,$C27))),AND($D27&gt;0,INDEX(Kalender!JR$81:JR$110,MAX(1,$D27))&gt;INDEX(Kalender!$B$81:$B$110,MAX(1,$D27))),AND($E27&gt;0,INDEX(Kalender!JR$81:JR$110,MAX(1,$E27))&gt;INDEX(Kalender!$B$81:$B$110,MAX(1,$E27))),AND($F27&gt;0,INDEX(Kalender!JR$81:JR$110,MAX(1,$F27))&gt;INDEX(Kalender!$B$81:$B$110,MAX(1,$F27)))),2,0))</f>
        <v>0</v>
      </c>
      <c r="JS27" s="5" t="n">
        <f aca="false">IF(Kalender!JS27&lt;&gt;1,0,IF(AND($B27&gt;0,INDEX(Kalender!JS$68:JS$77,MAX(1,$B27))&gt;INDEX(Kalender!$B$68:$B$77,MAX(1,$B27))),1,0)+IF(OR(AND($C27&gt;0,INDEX(Kalender!JS$81:JS$110,MAX(1,$C27))&gt;INDEX(Kalender!$B$81:$B$110,MAX(1,$C27))),AND($D27&gt;0,INDEX(Kalender!JS$81:JS$110,MAX(1,$D27))&gt;INDEX(Kalender!$B$81:$B$110,MAX(1,$D27))),AND($E27&gt;0,INDEX(Kalender!JS$81:JS$110,MAX(1,$E27))&gt;INDEX(Kalender!$B$81:$B$110,MAX(1,$E27))),AND($F27&gt;0,INDEX(Kalender!JS$81:JS$110,MAX(1,$F27))&gt;INDEX(Kalender!$B$81:$B$110,MAX(1,$F27)))),2,0))</f>
        <v>0</v>
      </c>
      <c r="JT27" s="5" t="n">
        <f aca="false">IF(Kalender!JT27&lt;&gt;1,0,IF(AND($B27&gt;0,INDEX(Kalender!JT$68:JT$77,MAX(1,$B27))&gt;INDEX(Kalender!$B$68:$B$77,MAX(1,$B27))),1,0)+IF(OR(AND($C27&gt;0,INDEX(Kalender!JT$81:JT$110,MAX(1,$C27))&gt;INDEX(Kalender!$B$81:$B$110,MAX(1,$C27))),AND($D27&gt;0,INDEX(Kalender!JT$81:JT$110,MAX(1,$D27))&gt;INDEX(Kalender!$B$81:$B$110,MAX(1,$D27))),AND($E27&gt;0,INDEX(Kalender!JT$81:JT$110,MAX(1,$E27))&gt;INDEX(Kalender!$B$81:$B$110,MAX(1,$E27))),AND($F27&gt;0,INDEX(Kalender!JT$81:JT$110,MAX(1,$F27))&gt;INDEX(Kalender!$B$81:$B$110,MAX(1,$F27)))),2,0))</f>
        <v>0</v>
      </c>
      <c r="JU27" s="5" t="n">
        <f aca="false">IF(Kalender!JU27&lt;&gt;1,0,IF(AND($B27&gt;0,INDEX(Kalender!JU$68:JU$77,MAX(1,$B27))&gt;INDEX(Kalender!$B$68:$B$77,MAX(1,$B27))),1,0)+IF(OR(AND($C27&gt;0,INDEX(Kalender!JU$81:JU$110,MAX(1,$C27))&gt;INDEX(Kalender!$B$81:$B$110,MAX(1,$C27))),AND($D27&gt;0,INDEX(Kalender!JU$81:JU$110,MAX(1,$D27))&gt;INDEX(Kalender!$B$81:$B$110,MAX(1,$D27))),AND($E27&gt;0,INDEX(Kalender!JU$81:JU$110,MAX(1,$E27))&gt;INDEX(Kalender!$B$81:$B$110,MAX(1,$E27))),AND($F27&gt;0,INDEX(Kalender!JU$81:JU$110,MAX(1,$F27))&gt;INDEX(Kalender!$B$81:$B$110,MAX(1,$F27)))),2,0))</f>
        <v>0</v>
      </c>
      <c r="JV27" s="5" t="n">
        <f aca="false">IF(Kalender!JV27&lt;&gt;1,0,IF(AND($B27&gt;0,INDEX(Kalender!JV$68:JV$77,MAX(1,$B27))&gt;INDEX(Kalender!$B$68:$B$77,MAX(1,$B27))),1,0)+IF(OR(AND($C27&gt;0,INDEX(Kalender!JV$81:JV$110,MAX(1,$C27))&gt;INDEX(Kalender!$B$81:$B$110,MAX(1,$C27))),AND($D27&gt;0,INDEX(Kalender!JV$81:JV$110,MAX(1,$D27))&gt;INDEX(Kalender!$B$81:$B$110,MAX(1,$D27))),AND($E27&gt;0,INDEX(Kalender!JV$81:JV$110,MAX(1,$E27))&gt;INDEX(Kalender!$B$81:$B$110,MAX(1,$E27))),AND($F27&gt;0,INDEX(Kalender!JV$81:JV$110,MAX(1,$F27))&gt;INDEX(Kalender!$B$81:$B$110,MAX(1,$F27)))),2,0))</f>
        <v>0</v>
      </c>
      <c r="JW27" s="5" t="n">
        <f aca="false">IF(Kalender!JW27&lt;&gt;1,0,IF(AND($B27&gt;0,INDEX(Kalender!JW$68:JW$77,MAX(1,$B27))&gt;INDEX(Kalender!$B$68:$B$77,MAX(1,$B27))),1,0)+IF(OR(AND($C27&gt;0,INDEX(Kalender!JW$81:JW$110,MAX(1,$C27))&gt;INDEX(Kalender!$B$81:$B$110,MAX(1,$C27))),AND($D27&gt;0,INDEX(Kalender!JW$81:JW$110,MAX(1,$D27))&gt;INDEX(Kalender!$B$81:$B$110,MAX(1,$D27))),AND($E27&gt;0,INDEX(Kalender!JW$81:JW$110,MAX(1,$E27))&gt;INDEX(Kalender!$B$81:$B$110,MAX(1,$E27))),AND($F27&gt;0,INDEX(Kalender!JW$81:JW$110,MAX(1,$F27))&gt;INDEX(Kalender!$B$81:$B$110,MAX(1,$F27)))),2,0))</f>
        <v>0</v>
      </c>
      <c r="JX27" s="5" t="n">
        <f aca="false">IF(Kalender!JX27&lt;&gt;1,0,IF(AND($B27&gt;0,INDEX(Kalender!JX$68:JX$77,MAX(1,$B27))&gt;INDEX(Kalender!$B$68:$B$77,MAX(1,$B27))),1,0)+IF(OR(AND($C27&gt;0,INDEX(Kalender!JX$81:JX$110,MAX(1,$C27))&gt;INDEX(Kalender!$B$81:$B$110,MAX(1,$C27))),AND($D27&gt;0,INDEX(Kalender!JX$81:JX$110,MAX(1,$D27))&gt;INDEX(Kalender!$B$81:$B$110,MAX(1,$D27))),AND($E27&gt;0,INDEX(Kalender!JX$81:JX$110,MAX(1,$E27))&gt;INDEX(Kalender!$B$81:$B$110,MAX(1,$E27))),AND($F27&gt;0,INDEX(Kalender!JX$81:JX$110,MAX(1,$F27))&gt;INDEX(Kalender!$B$81:$B$110,MAX(1,$F27)))),2,0))</f>
        <v>0</v>
      </c>
      <c r="JY27" s="5" t="n">
        <f aca="false">IF(Kalender!JY27&lt;&gt;1,0,IF(AND($B27&gt;0,INDEX(Kalender!JY$68:JY$77,MAX(1,$B27))&gt;INDEX(Kalender!$B$68:$B$77,MAX(1,$B27))),1,0)+IF(OR(AND($C27&gt;0,INDEX(Kalender!JY$81:JY$110,MAX(1,$C27))&gt;INDEX(Kalender!$B$81:$B$110,MAX(1,$C27))),AND($D27&gt;0,INDEX(Kalender!JY$81:JY$110,MAX(1,$D27))&gt;INDEX(Kalender!$B$81:$B$110,MAX(1,$D27))),AND($E27&gt;0,INDEX(Kalender!JY$81:JY$110,MAX(1,$E27))&gt;INDEX(Kalender!$B$81:$B$110,MAX(1,$E27))),AND($F27&gt;0,INDEX(Kalender!JY$81:JY$110,MAX(1,$F27))&gt;INDEX(Kalender!$B$81:$B$110,MAX(1,$F27)))),2,0))</f>
        <v>0</v>
      </c>
      <c r="JZ27" s="5" t="n">
        <f aca="false">IF(Kalender!JZ27&lt;&gt;1,0,IF(AND($B27&gt;0,INDEX(Kalender!JZ$68:JZ$77,MAX(1,$B27))&gt;INDEX(Kalender!$B$68:$B$77,MAX(1,$B27))),1,0)+IF(OR(AND($C27&gt;0,INDEX(Kalender!JZ$81:JZ$110,MAX(1,$C27))&gt;INDEX(Kalender!$B$81:$B$110,MAX(1,$C27))),AND($D27&gt;0,INDEX(Kalender!JZ$81:JZ$110,MAX(1,$D27))&gt;INDEX(Kalender!$B$81:$B$110,MAX(1,$D27))),AND($E27&gt;0,INDEX(Kalender!JZ$81:JZ$110,MAX(1,$E27))&gt;INDEX(Kalender!$B$81:$B$110,MAX(1,$E27))),AND($F27&gt;0,INDEX(Kalender!JZ$81:JZ$110,MAX(1,$F27))&gt;INDEX(Kalender!$B$81:$B$110,MAX(1,$F27)))),2,0))</f>
        <v>0</v>
      </c>
      <c r="KA27" s="5" t="n">
        <f aca="false">IF(Kalender!KA27&lt;&gt;1,0,IF(AND($B27&gt;0,INDEX(Kalender!KA$68:KA$77,MAX(1,$B27))&gt;INDEX(Kalender!$B$68:$B$77,MAX(1,$B27))),1,0)+IF(OR(AND($C27&gt;0,INDEX(Kalender!KA$81:KA$110,MAX(1,$C27))&gt;INDEX(Kalender!$B$81:$B$110,MAX(1,$C27))),AND($D27&gt;0,INDEX(Kalender!KA$81:KA$110,MAX(1,$D27))&gt;INDEX(Kalender!$B$81:$B$110,MAX(1,$D27))),AND($E27&gt;0,INDEX(Kalender!KA$81:KA$110,MAX(1,$E27))&gt;INDEX(Kalender!$B$81:$B$110,MAX(1,$E27))),AND($F27&gt;0,INDEX(Kalender!KA$81:KA$110,MAX(1,$F27))&gt;INDEX(Kalender!$B$81:$B$110,MAX(1,$F27)))),2,0))</f>
        <v>0</v>
      </c>
      <c r="KB27" s="5" t="n">
        <f aca="false">IF(Kalender!KB27&lt;&gt;1,0,IF(AND($B27&gt;0,INDEX(Kalender!KB$68:KB$77,MAX(1,$B27))&gt;INDEX(Kalender!$B$68:$B$77,MAX(1,$B27))),1,0)+IF(OR(AND($C27&gt;0,INDEX(Kalender!KB$81:KB$110,MAX(1,$C27))&gt;INDEX(Kalender!$B$81:$B$110,MAX(1,$C27))),AND($D27&gt;0,INDEX(Kalender!KB$81:KB$110,MAX(1,$D27))&gt;INDEX(Kalender!$B$81:$B$110,MAX(1,$D27))),AND($E27&gt;0,INDEX(Kalender!KB$81:KB$110,MAX(1,$E27))&gt;INDEX(Kalender!$B$81:$B$110,MAX(1,$E27))),AND($F27&gt;0,INDEX(Kalender!KB$81:KB$110,MAX(1,$F27))&gt;INDEX(Kalender!$B$81:$B$110,MAX(1,$F27)))),2,0))</f>
        <v>0</v>
      </c>
      <c r="KC27" s="5" t="n">
        <f aca="false">IF(Kalender!KC27&lt;&gt;1,0,IF(AND($B27&gt;0,INDEX(Kalender!KC$68:KC$77,MAX(1,$B27))&gt;INDEX(Kalender!$B$68:$B$77,MAX(1,$B27))),1,0)+IF(OR(AND($C27&gt;0,INDEX(Kalender!KC$81:KC$110,MAX(1,$C27))&gt;INDEX(Kalender!$B$81:$B$110,MAX(1,$C27))),AND($D27&gt;0,INDEX(Kalender!KC$81:KC$110,MAX(1,$D27))&gt;INDEX(Kalender!$B$81:$B$110,MAX(1,$D27))),AND($E27&gt;0,INDEX(Kalender!KC$81:KC$110,MAX(1,$E27))&gt;INDEX(Kalender!$B$81:$B$110,MAX(1,$E27))),AND($F27&gt;0,INDEX(Kalender!KC$81:KC$110,MAX(1,$F27))&gt;INDEX(Kalender!$B$81:$B$110,MAX(1,$F27)))),2,0))</f>
        <v>0</v>
      </c>
      <c r="KD27" s="5" t="n">
        <f aca="false">IF(Kalender!KD27&lt;&gt;1,0,IF(AND($B27&gt;0,INDEX(Kalender!KD$68:KD$77,MAX(1,$B27))&gt;INDEX(Kalender!$B$68:$B$77,MAX(1,$B27))),1,0)+IF(OR(AND($C27&gt;0,INDEX(Kalender!KD$81:KD$110,MAX(1,$C27))&gt;INDEX(Kalender!$B$81:$B$110,MAX(1,$C27))),AND($D27&gt;0,INDEX(Kalender!KD$81:KD$110,MAX(1,$D27))&gt;INDEX(Kalender!$B$81:$B$110,MAX(1,$D27))),AND($E27&gt;0,INDEX(Kalender!KD$81:KD$110,MAX(1,$E27))&gt;INDEX(Kalender!$B$81:$B$110,MAX(1,$E27))),AND($F27&gt;0,INDEX(Kalender!KD$81:KD$110,MAX(1,$F27))&gt;INDEX(Kalender!$B$81:$B$110,MAX(1,$F27)))),2,0))</f>
        <v>0</v>
      </c>
      <c r="KE27" s="5" t="n">
        <f aca="false">IF(Kalender!KE27&lt;&gt;1,0,IF(AND($B27&gt;0,INDEX(Kalender!KE$68:KE$77,MAX(1,$B27))&gt;INDEX(Kalender!$B$68:$B$77,MAX(1,$B27))),1,0)+IF(OR(AND($C27&gt;0,INDEX(Kalender!KE$81:KE$110,MAX(1,$C27))&gt;INDEX(Kalender!$B$81:$B$110,MAX(1,$C27))),AND($D27&gt;0,INDEX(Kalender!KE$81:KE$110,MAX(1,$D27))&gt;INDEX(Kalender!$B$81:$B$110,MAX(1,$D27))),AND($E27&gt;0,INDEX(Kalender!KE$81:KE$110,MAX(1,$E27))&gt;INDEX(Kalender!$B$81:$B$110,MAX(1,$E27))),AND($F27&gt;0,INDEX(Kalender!KE$81:KE$110,MAX(1,$F27))&gt;INDEX(Kalender!$B$81:$B$110,MAX(1,$F27)))),2,0))</f>
        <v>0</v>
      </c>
      <c r="KF27" s="5" t="n">
        <f aca="false">IF(Kalender!KF27&lt;&gt;1,0,IF(AND($B27&gt;0,INDEX(Kalender!KF$68:KF$77,MAX(1,$B27))&gt;INDEX(Kalender!$B$68:$B$77,MAX(1,$B27))),1,0)+IF(OR(AND($C27&gt;0,INDEX(Kalender!KF$81:KF$110,MAX(1,$C27))&gt;INDEX(Kalender!$B$81:$B$110,MAX(1,$C27))),AND($D27&gt;0,INDEX(Kalender!KF$81:KF$110,MAX(1,$D27))&gt;INDEX(Kalender!$B$81:$B$110,MAX(1,$D27))),AND($E27&gt;0,INDEX(Kalender!KF$81:KF$110,MAX(1,$E27))&gt;INDEX(Kalender!$B$81:$B$110,MAX(1,$E27))),AND($F27&gt;0,INDEX(Kalender!KF$81:KF$110,MAX(1,$F27))&gt;INDEX(Kalender!$B$81:$B$110,MAX(1,$F27)))),2,0))</f>
        <v>0</v>
      </c>
      <c r="KG27" s="5" t="n">
        <f aca="false">IF(Kalender!KG27&lt;&gt;1,0,IF(AND($B27&gt;0,INDEX(Kalender!KG$68:KG$77,MAX(1,$B27))&gt;INDEX(Kalender!$B$68:$B$77,MAX(1,$B27))),1,0)+IF(OR(AND($C27&gt;0,INDEX(Kalender!KG$81:KG$110,MAX(1,$C27))&gt;INDEX(Kalender!$B$81:$B$110,MAX(1,$C27))),AND($D27&gt;0,INDEX(Kalender!KG$81:KG$110,MAX(1,$D27))&gt;INDEX(Kalender!$B$81:$B$110,MAX(1,$D27))),AND($E27&gt;0,INDEX(Kalender!KG$81:KG$110,MAX(1,$E27))&gt;INDEX(Kalender!$B$81:$B$110,MAX(1,$E27))),AND($F27&gt;0,INDEX(Kalender!KG$81:KG$110,MAX(1,$F27))&gt;INDEX(Kalender!$B$81:$B$110,MAX(1,$F27)))),2,0))</f>
        <v>0</v>
      </c>
      <c r="KH27" s="5" t="n">
        <f aca="false">IF(Kalender!KH27&lt;&gt;1,0,IF(AND($B27&gt;0,INDEX(Kalender!KH$68:KH$77,MAX(1,$B27))&gt;INDEX(Kalender!$B$68:$B$77,MAX(1,$B27))),1,0)+IF(OR(AND($C27&gt;0,INDEX(Kalender!KH$81:KH$110,MAX(1,$C27))&gt;INDEX(Kalender!$B$81:$B$110,MAX(1,$C27))),AND($D27&gt;0,INDEX(Kalender!KH$81:KH$110,MAX(1,$D27))&gt;INDEX(Kalender!$B$81:$B$110,MAX(1,$D27))),AND($E27&gt;0,INDEX(Kalender!KH$81:KH$110,MAX(1,$E27))&gt;INDEX(Kalender!$B$81:$B$110,MAX(1,$E27))),AND($F27&gt;0,INDEX(Kalender!KH$81:KH$110,MAX(1,$F27))&gt;INDEX(Kalender!$B$81:$B$110,MAX(1,$F27)))),2,0))</f>
        <v>0</v>
      </c>
      <c r="KI27" s="5" t="n">
        <f aca="false">IF(Kalender!KI27&lt;&gt;1,0,IF(AND($B27&gt;0,INDEX(Kalender!KI$68:KI$77,MAX(1,$B27))&gt;INDEX(Kalender!$B$68:$B$77,MAX(1,$B27))),1,0)+IF(OR(AND($C27&gt;0,INDEX(Kalender!KI$81:KI$110,MAX(1,$C27))&gt;INDEX(Kalender!$B$81:$B$110,MAX(1,$C27))),AND($D27&gt;0,INDEX(Kalender!KI$81:KI$110,MAX(1,$D27))&gt;INDEX(Kalender!$B$81:$B$110,MAX(1,$D27))),AND($E27&gt;0,INDEX(Kalender!KI$81:KI$110,MAX(1,$E27))&gt;INDEX(Kalender!$B$81:$B$110,MAX(1,$E27))),AND($F27&gt;0,INDEX(Kalender!KI$81:KI$110,MAX(1,$F27))&gt;INDEX(Kalender!$B$81:$B$110,MAX(1,$F27)))),2,0))</f>
        <v>0</v>
      </c>
      <c r="KJ27" s="5" t="n">
        <f aca="false">IF(Kalender!KJ27&lt;&gt;1,0,IF(AND($B27&gt;0,INDEX(Kalender!KJ$68:KJ$77,MAX(1,$B27))&gt;INDEX(Kalender!$B$68:$B$77,MAX(1,$B27))),1,0)+IF(OR(AND($C27&gt;0,INDEX(Kalender!KJ$81:KJ$110,MAX(1,$C27))&gt;INDEX(Kalender!$B$81:$B$110,MAX(1,$C27))),AND($D27&gt;0,INDEX(Kalender!KJ$81:KJ$110,MAX(1,$D27))&gt;INDEX(Kalender!$B$81:$B$110,MAX(1,$D27))),AND($E27&gt;0,INDEX(Kalender!KJ$81:KJ$110,MAX(1,$E27))&gt;INDEX(Kalender!$B$81:$B$110,MAX(1,$E27))),AND($F27&gt;0,INDEX(Kalender!KJ$81:KJ$110,MAX(1,$F27))&gt;INDEX(Kalender!$B$81:$B$110,MAX(1,$F27)))),2,0))</f>
        <v>0</v>
      </c>
      <c r="KK27" s="5" t="n">
        <f aca="false">IF(Kalender!KK27&lt;&gt;1,0,IF(AND($B27&gt;0,INDEX(Kalender!KK$68:KK$77,MAX(1,$B27))&gt;INDEX(Kalender!$B$68:$B$77,MAX(1,$B27))),1,0)+IF(OR(AND($C27&gt;0,INDEX(Kalender!KK$81:KK$110,MAX(1,$C27))&gt;INDEX(Kalender!$B$81:$B$110,MAX(1,$C27))),AND($D27&gt;0,INDEX(Kalender!KK$81:KK$110,MAX(1,$D27))&gt;INDEX(Kalender!$B$81:$B$110,MAX(1,$D27))),AND($E27&gt;0,INDEX(Kalender!KK$81:KK$110,MAX(1,$E27))&gt;INDEX(Kalender!$B$81:$B$110,MAX(1,$E27))),AND($F27&gt;0,INDEX(Kalender!KK$81:KK$110,MAX(1,$F27))&gt;INDEX(Kalender!$B$81:$B$110,MAX(1,$F27)))),2,0))</f>
        <v>0</v>
      </c>
      <c r="KL27" s="5" t="n">
        <f aca="false">IF(Kalender!KL27&lt;&gt;1,0,IF(AND($B27&gt;0,INDEX(Kalender!KL$68:KL$77,MAX(1,$B27))&gt;INDEX(Kalender!$B$68:$B$77,MAX(1,$B27))),1,0)+IF(OR(AND($C27&gt;0,INDEX(Kalender!KL$81:KL$110,MAX(1,$C27))&gt;INDEX(Kalender!$B$81:$B$110,MAX(1,$C27))),AND($D27&gt;0,INDEX(Kalender!KL$81:KL$110,MAX(1,$D27))&gt;INDEX(Kalender!$B$81:$B$110,MAX(1,$D27))),AND($E27&gt;0,INDEX(Kalender!KL$81:KL$110,MAX(1,$E27))&gt;INDEX(Kalender!$B$81:$B$110,MAX(1,$E27))),AND($F27&gt;0,INDEX(Kalender!KL$81:KL$110,MAX(1,$F27))&gt;INDEX(Kalender!$B$81:$B$110,MAX(1,$F27)))),2,0))</f>
        <v>0</v>
      </c>
      <c r="KM27" s="5" t="n">
        <f aca="false">IF(Kalender!KM27&lt;&gt;1,0,IF(AND($B27&gt;0,INDEX(Kalender!KM$68:KM$77,MAX(1,$B27))&gt;INDEX(Kalender!$B$68:$B$77,MAX(1,$B27))),1,0)+IF(OR(AND($C27&gt;0,INDEX(Kalender!KM$81:KM$110,MAX(1,$C27))&gt;INDEX(Kalender!$B$81:$B$110,MAX(1,$C27))),AND($D27&gt;0,INDEX(Kalender!KM$81:KM$110,MAX(1,$D27))&gt;INDEX(Kalender!$B$81:$B$110,MAX(1,$D27))),AND($E27&gt;0,INDEX(Kalender!KM$81:KM$110,MAX(1,$E27))&gt;INDEX(Kalender!$B$81:$B$110,MAX(1,$E27))),AND($F27&gt;0,INDEX(Kalender!KM$81:KM$110,MAX(1,$F27))&gt;INDEX(Kalender!$B$81:$B$110,MAX(1,$F27)))),2,0))</f>
        <v>0</v>
      </c>
      <c r="KN27" s="5" t="n">
        <f aca="false">IF(Kalender!KN27&lt;&gt;1,0,IF(AND($B27&gt;0,INDEX(Kalender!KN$68:KN$77,MAX(1,$B27))&gt;INDEX(Kalender!$B$68:$B$77,MAX(1,$B27))),1,0)+IF(OR(AND($C27&gt;0,INDEX(Kalender!KN$81:KN$110,MAX(1,$C27))&gt;INDEX(Kalender!$B$81:$B$110,MAX(1,$C27))),AND($D27&gt;0,INDEX(Kalender!KN$81:KN$110,MAX(1,$D27))&gt;INDEX(Kalender!$B$81:$B$110,MAX(1,$D27))),AND($E27&gt;0,INDEX(Kalender!KN$81:KN$110,MAX(1,$E27))&gt;INDEX(Kalender!$B$81:$B$110,MAX(1,$E27))),AND($F27&gt;0,INDEX(Kalender!KN$81:KN$110,MAX(1,$F27))&gt;INDEX(Kalender!$B$81:$B$110,MAX(1,$F27)))),2,0))</f>
        <v>0</v>
      </c>
      <c r="KO27" s="5" t="n">
        <f aca="false">IF(Kalender!KO27&lt;&gt;1,0,IF(AND($B27&gt;0,INDEX(Kalender!KO$68:KO$77,MAX(1,$B27))&gt;INDEX(Kalender!$B$68:$B$77,MAX(1,$B27))),1,0)+IF(OR(AND($C27&gt;0,INDEX(Kalender!KO$81:KO$110,MAX(1,$C27))&gt;INDEX(Kalender!$B$81:$B$110,MAX(1,$C27))),AND($D27&gt;0,INDEX(Kalender!KO$81:KO$110,MAX(1,$D27))&gt;INDEX(Kalender!$B$81:$B$110,MAX(1,$D27))),AND($E27&gt;0,INDEX(Kalender!KO$81:KO$110,MAX(1,$E27))&gt;INDEX(Kalender!$B$81:$B$110,MAX(1,$E27))),AND($F27&gt;0,INDEX(Kalender!KO$81:KO$110,MAX(1,$F27))&gt;INDEX(Kalender!$B$81:$B$110,MAX(1,$F27)))),2,0))</f>
        <v>0</v>
      </c>
      <c r="KP27" s="5" t="n">
        <f aca="false">IF(Kalender!KP27&lt;&gt;1,0,IF(AND($B27&gt;0,INDEX(Kalender!KP$68:KP$77,MAX(1,$B27))&gt;INDEX(Kalender!$B$68:$B$77,MAX(1,$B27))),1,0)+IF(OR(AND($C27&gt;0,INDEX(Kalender!KP$81:KP$110,MAX(1,$C27))&gt;INDEX(Kalender!$B$81:$B$110,MAX(1,$C27))),AND($D27&gt;0,INDEX(Kalender!KP$81:KP$110,MAX(1,$D27))&gt;INDEX(Kalender!$B$81:$B$110,MAX(1,$D27))),AND($E27&gt;0,INDEX(Kalender!KP$81:KP$110,MAX(1,$E27))&gt;INDEX(Kalender!$B$81:$B$110,MAX(1,$E27))),AND($F27&gt;0,INDEX(Kalender!KP$81:KP$110,MAX(1,$F27))&gt;INDEX(Kalender!$B$81:$B$110,MAX(1,$F27)))),2,0))</f>
        <v>0</v>
      </c>
      <c r="KQ27" s="5" t="n">
        <f aca="false">IF(Kalender!KQ27&lt;&gt;1,0,IF(AND($B27&gt;0,INDEX(Kalender!KQ$68:KQ$77,MAX(1,$B27))&gt;INDEX(Kalender!$B$68:$B$77,MAX(1,$B27))),1,0)+IF(OR(AND($C27&gt;0,INDEX(Kalender!KQ$81:KQ$110,MAX(1,$C27))&gt;INDEX(Kalender!$B$81:$B$110,MAX(1,$C27))),AND($D27&gt;0,INDEX(Kalender!KQ$81:KQ$110,MAX(1,$D27))&gt;INDEX(Kalender!$B$81:$B$110,MAX(1,$D27))),AND($E27&gt;0,INDEX(Kalender!KQ$81:KQ$110,MAX(1,$E27))&gt;INDEX(Kalender!$B$81:$B$110,MAX(1,$E27))),AND($F27&gt;0,INDEX(Kalender!KQ$81:KQ$110,MAX(1,$F27))&gt;INDEX(Kalender!$B$81:$B$110,MAX(1,$F27)))),2,0))</f>
        <v>0</v>
      </c>
      <c r="KR27" s="5" t="n">
        <f aca="false">IF(Kalender!KR27&lt;&gt;1,0,IF(AND($B27&gt;0,INDEX(Kalender!KR$68:KR$77,MAX(1,$B27))&gt;INDEX(Kalender!$B$68:$B$77,MAX(1,$B27))),1,0)+IF(OR(AND($C27&gt;0,INDEX(Kalender!KR$81:KR$110,MAX(1,$C27))&gt;INDEX(Kalender!$B$81:$B$110,MAX(1,$C27))),AND($D27&gt;0,INDEX(Kalender!KR$81:KR$110,MAX(1,$D27))&gt;INDEX(Kalender!$B$81:$B$110,MAX(1,$D27))),AND($E27&gt;0,INDEX(Kalender!KR$81:KR$110,MAX(1,$E27))&gt;INDEX(Kalender!$B$81:$B$110,MAX(1,$E27))),AND($F27&gt;0,INDEX(Kalender!KR$81:KR$110,MAX(1,$F27))&gt;INDEX(Kalender!$B$81:$B$110,MAX(1,$F27)))),2,0))</f>
        <v>0</v>
      </c>
      <c r="KS27" s="5" t="n">
        <f aca="false">IF(Kalender!KS27&lt;&gt;1,0,IF(AND($B27&gt;0,INDEX(Kalender!KS$68:KS$77,MAX(1,$B27))&gt;INDEX(Kalender!$B$68:$B$77,MAX(1,$B27))),1,0)+IF(OR(AND($C27&gt;0,INDEX(Kalender!KS$81:KS$110,MAX(1,$C27))&gt;INDEX(Kalender!$B$81:$B$110,MAX(1,$C27))),AND($D27&gt;0,INDEX(Kalender!KS$81:KS$110,MAX(1,$D27))&gt;INDEX(Kalender!$B$81:$B$110,MAX(1,$D27))),AND($E27&gt;0,INDEX(Kalender!KS$81:KS$110,MAX(1,$E27))&gt;INDEX(Kalender!$B$81:$B$110,MAX(1,$E27))),AND($F27&gt;0,INDEX(Kalender!KS$81:KS$110,MAX(1,$F27))&gt;INDEX(Kalender!$B$81:$B$110,MAX(1,$F27)))),2,0))</f>
        <v>0</v>
      </c>
      <c r="KT27" s="5" t="n">
        <f aca="false">IF(Kalender!KT27&lt;&gt;1,0,IF(AND($B27&gt;0,INDEX(Kalender!KT$68:KT$77,MAX(1,$B27))&gt;INDEX(Kalender!$B$68:$B$77,MAX(1,$B27))),1,0)+IF(OR(AND($C27&gt;0,INDEX(Kalender!KT$81:KT$110,MAX(1,$C27))&gt;INDEX(Kalender!$B$81:$B$110,MAX(1,$C27))),AND($D27&gt;0,INDEX(Kalender!KT$81:KT$110,MAX(1,$D27))&gt;INDEX(Kalender!$B$81:$B$110,MAX(1,$D27))),AND($E27&gt;0,INDEX(Kalender!KT$81:KT$110,MAX(1,$E27))&gt;INDEX(Kalender!$B$81:$B$110,MAX(1,$E27))),AND($F27&gt;0,INDEX(Kalender!KT$81:KT$110,MAX(1,$F27))&gt;INDEX(Kalender!$B$81:$B$110,MAX(1,$F27)))),2,0))</f>
        <v>0</v>
      </c>
      <c r="KU27" s="5" t="n">
        <f aca="false">IF(Kalender!KU27&lt;&gt;1,0,IF(AND($B27&gt;0,INDEX(Kalender!KU$68:KU$77,MAX(1,$B27))&gt;INDEX(Kalender!$B$68:$B$77,MAX(1,$B27))),1,0)+IF(OR(AND($C27&gt;0,INDEX(Kalender!KU$81:KU$110,MAX(1,$C27))&gt;INDEX(Kalender!$B$81:$B$110,MAX(1,$C27))),AND($D27&gt;0,INDEX(Kalender!KU$81:KU$110,MAX(1,$D27))&gt;INDEX(Kalender!$B$81:$B$110,MAX(1,$D27))),AND($E27&gt;0,INDEX(Kalender!KU$81:KU$110,MAX(1,$E27))&gt;INDEX(Kalender!$B$81:$B$110,MAX(1,$E27))),AND($F27&gt;0,INDEX(Kalender!KU$81:KU$110,MAX(1,$F27))&gt;INDEX(Kalender!$B$81:$B$110,MAX(1,$F27)))),2,0))</f>
        <v>0</v>
      </c>
      <c r="KV27" s="5" t="n">
        <f aca="false">IF(Kalender!KV27&lt;&gt;1,0,IF(AND($B27&gt;0,INDEX(Kalender!KV$68:KV$77,MAX(1,$B27))&gt;INDEX(Kalender!$B$68:$B$77,MAX(1,$B27))),1,0)+IF(OR(AND($C27&gt;0,INDEX(Kalender!KV$81:KV$110,MAX(1,$C27))&gt;INDEX(Kalender!$B$81:$B$110,MAX(1,$C27))),AND($D27&gt;0,INDEX(Kalender!KV$81:KV$110,MAX(1,$D27))&gt;INDEX(Kalender!$B$81:$B$110,MAX(1,$D27))),AND($E27&gt;0,INDEX(Kalender!KV$81:KV$110,MAX(1,$E27))&gt;INDEX(Kalender!$B$81:$B$110,MAX(1,$E27))),AND($F27&gt;0,INDEX(Kalender!KV$81:KV$110,MAX(1,$F27))&gt;INDEX(Kalender!$B$81:$B$110,MAX(1,$F27)))),2,0))</f>
        <v>0</v>
      </c>
      <c r="KW27" s="5" t="n">
        <f aca="false">IF(Kalender!KW27&lt;&gt;1,0,IF(AND($B27&gt;0,INDEX(Kalender!KW$68:KW$77,MAX(1,$B27))&gt;INDEX(Kalender!$B$68:$B$77,MAX(1,$B27))),1,0)+IF(OR(AND($C27&gt;0,INDEX(Kalender!KW$81:KW$110,MAX(1,$C27))&gt;INDEX(Kalender!$B$81:$B$110,MAX(1,$C27))),AND($D27&gt;0,INDEX(Kalender!KW$81:KW$110,MAX(1,$D27))&gt;INDEX(Kalender!$B$81:$B$110,MAX(1,$D27))),AND($E27&gt;0,INDEX(Kalender!KW$81:KW$110,MAX(1,$E27))&gt;INDEX(Kalender!$B$81:$B$110,MAX(1,$E27))),AND($F27&gt;0,INDEX(Kalender!KW$81:KW$110,MAX(1,$F27))&gt;INDEX(Kalender!$B$81:$B$110,MAX(1,$F27)))),2,0))</f>
        <v>0</v>
      </c>
      <c r="KX27" s="5" t="n">
        <f aca="false">IF(Kalender!KX27&lt;&gt;1,0,IF(AND($B27&gt;0,INDEX(Kalender!KX$68:KX$77,MAX(1,$B27))&gt;INDEX(Kalender!$B$68:$B$77,MAX(1,$B27))),1,0)+IF(OR(AND($C27&gt;0,INDEX(Kalender!KX$81:KX$110,MAX(1,$C27))&gt;INDEX(Kalender!$B$81:$B$110,MAX(1,$C27))),AND($D27&gt;0,INDEX(Kalender!KX$81:KX$110,MAX(1,$D27))&gt;INDEX(Kalender!$B$81:$B$110,MAX(1,$D27))),AND($E27&gt;0,INDEX(Kalender!KX$81:KX$110,MAX(1,$E27))&gt;INDEX(Kalender!$B$81:$B$110,MAX(1,$E27))),AND($F27&gt;0,INDEX(Kalender!KX$81:KX$110,MAX(1,$F27))&gt;INDEX(Kalender!$B$81:$B$110,MAX(1,$F27)))),2,0))</f>
        <v>0</v>
      </c>
      <c r="KY27" s="5" t="n">
        <f aca="false">IF(Kalender!KY27&lt;&gt;1,0,IF(AND($B27&gt;0,INDEX(Kalender!KY$68:KY$77,MAX(1,$B27))&gt;INDEX(Kalender!$B$68:$B$77,MAX(1,$B27))),1,0)+IF(OR(AND($C27&gt;0,INDEX(Kalender!KY$81:KY$110,MAX(1,$C27))&gt;INDEX(Kalender!$B$81:$B$110,MAX(1,$C27))),AND($D27&gt;0,INDEX(Kalender!KY$81:KY$110,MAX(1,$D27))&gt;INDEX(Kalender!$B$81:$B$110,MAX(1,$D27))),AND($E27&gt;0,INDEX(Kalender!KY$81:KY$110,MAX(1,$E27))&gt;INDEX(Kalender!$B$81:$B$110,MAX(1,$E27))),AND($F27&gt;0,INDEX(Kalender!KY$81:KY$110,MAX(1,$F27))&gt;INDEX(Kalender!$B$81:$B$110,MAX(1,$F27)))),2,0))</f>
        <v>0</v>
      </c>
      <c r="KZ27" s="5" t="n">
        <f aca="false">IF(Kalender!KZ27&lt;&gt;1,0,IF(AND($B27&gt;0,INDEX(Kalender!KZ$68:KZ$77,MAX(1,$B27))&gt;INDEX(Kalender!$B$68:$B$77,MAX(1,$B27))),1,0)+IF(OR(AND($C27&gt;0,INDEX(Kalender!KZ$81:KZ$110,MAX(1,$C27))&gt;INDEX(Kalender!$B$81:$B$110,MAX(1,$C27))),AND($D27&gt;0,INDEX(Kalender!KZ$81:KZ$110,MAX(1,$D27))&gt;INDEX(Kalender!$B$81:$B$110,MAX(1,$D27))),AND($E27&gt;0,INDEX(Kalender!KZ$81:KZ$110,MAX(1,$E27))&gt;INDEX(Kalender!$B$81:$B$110,MAX(1,$E27))),AND($F27&gt;0,INDEX(Kalender!KZ$81:KZ$110,MAX(1,$F27))&gt;INDEX(Kalender!$B$81:$B$110,MAX(1,$F27)))),2,0))</f>
        <v>0</v>
      </c>
      <c r="LA27" s="5" t="n">
        <f aca="false">IF(Kalender!LA27&lt;&gt;1,0,IF(AND($B27&gt;0,INDEX(Kalender!LA$68:LA$77,MAX(1,$B27))&gt;INDEX(Kalender!$B$68:$B$77,MAX(1,$B27))),1,0)+IF(OR(AND($C27&gt;0,INDEX(Kalender!LA$81:LA$110,MAX(1,$C27))&gt;INDEX(Kalender!$B$81:$B$110,MAX(1,$C27))),AND($D27&gt;0,INDEX(Kalender!LA$81:LA$110,MAX(1,$D27))&gt;INDEX(Kalender!$B$81:$B$110,MAX(1,$D27))),AND($E27&gt;0,INDEX(Kalender!LA$81:LA$110,MAX(1,$E27))&gt;INDEX(Kalender!$B$81:$B$110,MAX(1,$E27))),AND($F27&gt;0,INDEX(Kalender!LA$81:LA$110,MAX(1,$F27))&gt;INDEX(Kalender!$B$81:$B$110,MAX(1,$F27)))),2,0))</f>
        <v>0</v>
      </c>
      <c r="LB27" s="5" t="n">
        <f aca="false">IF(Kalender!LB27&lt;&gt;1,0,IF(AND($B27&gt;0,INDEX(Kalender!LB$68:LB$77,MAX(1,$B27))&gt;INDEX(Kalender!$B$68:$B$77,MAX(1,$B27))),1,0)+IF(OR(AND($C27&gt;0,INDEX(Kalender!LB$81:LB$110,MAX(1,$C27))&gt;INDEX(Kalender!$B$81:$B$110,MAX(1,$C27))),AND($D27&gt;0,INDEX(Kalender!LB$81:LB$110,MAX(1,$D27))&gt;INDEX(Kalender!$B$81:$B$110,MAX(1,$D27))),AND($E27&gt;0,INDEX(Kalender!LB$81:LB$110,MAX(1,$E27))&gt;INDEX(Kalender!$B$81:$B$110,MAX(1,$E27))),AND($F27&gt;0,INDEX(Kalender!LB$81:LB$110,MAX(1,$F27))&gt;INDEX(Kalender!$B$81:$B$110,MAX(1,$F27)))),2,0))</f>
        <v>0</v>
      </c>
      <c r="LC27" s="5" t="n">
        <f aca="false">IF(Kalender!LC27&lt;&gt;1,0,IF(AND($B27&gt;0,INDEX(Kalender!LC$68:LC$77,MAX(1,$B27))&gt;INDEX(Kalender!$B$68:$B$77,MAX(1,$B27))),1,0)+IF(OR(AND($C27&gt;0,INDEX(Kalender!LC$81:LC$110,MAX(1,$C27))&gt;INDEX(Kalender!$B$81:$B$110,MAX(1,$C27))),AND($D27&gt;0,INDEX(Kalender!LC$81:LC$110,MAX(1,$D27))&gt;INDEX(Kalender!$B$81:$B$110,MAX(1,$D27))),AND($E27&gt;0,INDEX(Kalender!LC$81:LC$110,MAX(1,$E27))&gt;INDEX(Kalender!$B$81:$B$110,MAX(1,$E27))),AND($F27&gt;0,INDEX(Kalender!LC$81:LC$110,MAX(1,$F27))&gt;INDEX(Kalender!$B$81:$B$110,MAX(1,$F27)))),2,0))</f>
        <v>0</v>
      </c>
      <c r="LD27" s="5" t="n">
        <f aca="false">IF(Kalender!LD27&lt;&gt;1,0,IF(AND($B27&gt;0,INDEX(Kalender!LD$68:LD$77,MAX(1,$B27))&gt;INDEX(Kalender!$B$68:$B$77,MAX(1,$B27))),1,0)+IF(OR(AND($C27&gt;0,INDEX(Kalender!LD$81:LD$110,MAX(1,$C27))&gt;INDEX(Kalender!$B$81:$B$110,MAX(1,$C27))),AND($D27&gt;0,INDEX(Kalender!LD$81:LD$110,MAX(1,$D27))&gt;INDEX(Kalender!$B$81:$B$110,MAX(1,$D27))),AND($E27&gt;0,INDEX(Kalender!LD$81:LD$110,MAX(1,$E27))&gt;INDEX(Kalender!$B$81:$B$110,MAX(1,$E27))),AND($F27&gt;0,INDEX(Kalender!LD$81:LD$110,MAX(1,$F27))&gt;INDEX(Kalender!$B$81:$B$110,MAX(1,$F27)))),2,0))</f>
        <v>0</v>
      </c>
      <c r="LE27" s="5" t="n">
        <f aca="false">IF(Kalender!LE27&lt;&gt;1,0,IF(AND($B27&gt;0,INDEX(Kalender!LE$68:LE$77,MAX(1,$B27))&gt;INDEX(Kalender!$B$68:$B$77,MAX(1,$B27))),1,0)+IF(OR(AND($C27&gt;0,INDEX(Kalender!LE$81:LE$110,MAX(1,$C27))&gt;INDEX(Kalender!$B$81:$B$110,MAX(1,$C27))),AND($D27&gt;0,INDEX(Kalender!LE$81:LE$110,MAX(1,$D27))&gt;INDEX(Kalender!$B$81:$B$110,MAX(1,$D27))),AND($E27&gt;0,INDEX(Kalender!LE$81:LE$110,MAX(1,$E27))&gt;INDEX(Kalender!$B$81:$B$110,MAX(1,$E27))),AND($F27&gt;0,INDEX(Kalender!LE$81:LE$110,MAX(1,$F27))&gt;INDEX(Kalender!$B$81:$B$110,MAX(1,$F27)))),2,0))</f>
        <v>0</v>
      </c>
      <c r="LF27" s="5" t="n">
        <f aca="false">IF(Kalender!LF27&lt;&gt;1,0,IF(AND($B27&gt;0,INDEX(Kalender!LF$68:LF$77,MAX(1,$B27))&gt;INDEX(Kalender!$B$68:$B$77,MAX(1,$B27))),1,0)+IF(OR(AND($C27&gt;0,INDEX(Kalender!LF$81:LF$110,MAX(1,$C27))&gt;INDEX(Kalender!$B$81:$B$110,MAX(1,$C27))),AND($D27&gt;0,INDEX(Kalender!LF$81:LF$110,MAX(1,$D27))&gt;INDEX(Kalender!$B$81:$B$110,MAX(1,$D27))),AND($E27&gt;0,INDEX(Kalender!LF$81:LF$110,MAX(1,$E27))&gt;INDEX(Kalender!$B$81:$B$110,MAX(1,$E27))),AND($F27&gt;0,INDEX(Kalender!LF$81:LF$110,MAX(1,$F27))&gt;INDEX(Kalender!$B$81:$B$110,MAX(1,$F27)))),2,0))</f>
        <v>0</v>
      </c>
      <c r="LG27" s="5" t="n">
        <f aca="false">IF(Kalender!LG27&lt;&gt;1,0,IF(AND($B27&gt;0,INDEX(Kalender!LG$68:LG$77,MAX(1,$B27))&gt;INDEX(Kalender!$B$68:$B$77,MAX(1,$B27))),1,0)+IF(OR(AND($C27&gt;0,INDEX(Kalender!LG$81:LG$110,MAX(1,$C27))&gt;INDEX(Kalender!$B$81:$B$110,MAX(1,$C27))),AND($D27&gt;0,INDEX(Kalender!LG$81:LG$110,MAX(1,$D27))&gt;INDEX(Kalender!$B$81:$B$110,MAX(1,$D27))),AND($E27&gt;0,INDEX(Kalender!LG$81:LG$110,MAX(1,$E27))&gt;INDEX(Kalender!$B$81:$B$110,MAX(1,$E27))),AND($F27&gt;0,INDEX(Kalender!LG$81:LG$110,MAX(1,$F27))&gt;INDEX(Kalender!$B$81:$B$110,MAX(1,$F27)))),2,0))</f>
        <v>0</v>
      </c>
      <c r="LH27" s="5" t="n">
        <f aca="false">IF(Kalender!LH27&lt;&gt;1,0,IF(AND($B27&gt;0,INDEX(Kalender!LH$68:LH$77,MAX(1,$B27))&gt;INDEX(Kalender!$B$68:$B$77,MAX(1,$B27))),1,0)+IF(OR(AND($C27&gt;0,INDEX(Kalender!LH$81:LH$110,MAX(1,$C27))&gt;INDEX(Kalender!$B$81:$B$110,MAX(1,$C27))),AND($D27&gt;0,INDEX(Kalender!LH$81:LH$110,MAX(1,$D27))&gt;INDEX(Kalender!$B$81:$B$110,MAX(1,$D27))),AND($E27&gt;0,INDEX(Kalender!LH$81:LH$110,MAX(1,$E27))&gt;INDEX(Kalender!$B$81:$B$110,MAX(1,$E27))),AND($F27&gt;0,INDEX(Kalender!LH$81:LH$110,MAX(1,$F27))&gt;INDEX(Kalender!$B$81:$B$110,MAX(1,$F27)))),2,0))</f>
        <v>0</v>
      </c>
      <c r="LI27" s="5" t="n">
        <f aca="false">IF(Kalender!LI27&lt;&gt;1,0,IF(AND($B27&gt;0,INDEX(Kalender!LI$68:LI$77,MAX(1,$B27))&gt;INDEX(Kalender!$B$68:$B$77,MAX(1,$B27))),1,0)+IF(OR(AND($C27&gt;0,INDEX(Kalender!LI$81:LI$110,MAX(1,$C27))&gt;INDEX(Kalender!$B$81:$B$110,MAX(1,$C27))),AND($D27&gt;0,INDEX(Kalender!LI$81:LI$110,MAX(1,$D27))&gt;INDEX(Kalender!$B$81:$B$110,MAX(1,$D27))),AND($E27&gt;0,INDEX(Kalender!LI$81:LI$110,MAX(1,$E27))&gt;INDEX(Kalender!$B$81:$B$110,MAX(1,$E27))),AND($F27&gt;0,INDEX(Kalender!LI$81:LI$110,MAX(1,$F27))&gt;INDEX(Kalender!$B$81:$B$110,MAX(1,$F27)))),2,0))</f>
        <v>0</v>
      </c>
      <c r="LJ27" s="5" t="n">
        <f aca="false">IF(Kalender!LJ27&lt;&gt;1,0,IF(AND($B27&gt;0,INDEX(Kalender!LJ$68:LJ$77,MAX(1,$B27))&gt;INDEX(Kalender!$B$68:$B$77,MAX(1,$B27))),1,0)+IF(OR(AND($C27&gt;0,INDEX(Kalender!LJ$81:LJ$110,MAX(1,$C27))&gt;INDEX(Kalender!$B$81:$B$110,MAX(1,$C27))),AND($D27&gt;0,INDEX(Kalender!LJ$81:LJ$110,MAX(1,$D27))&gt;INDEX(Kalender!$B$81:$B$110,MAX(1,$D27))),AND($E27&gt;0,INDEX(Kalender!LJ$81:LJ$110,MAX(1,$E27))&gt;INDEX(Kalender!$B$81:$B$110,MAX(1,$E27))),AND($F27&gt;0,INDEX(Kalender!LJ$81:LJ$110,MAX(1,$F27))&gt;INDEX(Kalender!$B$81:$B$110,MAX(1,$F27)))),2,0))</f>
        <v>0</v>
      </c>
      <c r="LK27" s="5" t="n">
        <f aca="false">IF(Kalender!LK27&lt;&gt;1,0,IF(AND($B27&gt;0,INDEX(Kalender!LK$68:LK$77,MAX(1,$B27))&gt;INDEX(Kalender!$B$68:$B$77,MAX(1,$B27))),1,0)+IF(OR(AND($C27&gt;0,INDEX(Kalender!LK$81:LK$110,MAX(1,$C27))&gt;INDEX(Kalender!$B$81:$B$110,MAX(1,$C27))),AND($D27&gt;0,INDEX(Kalender!LK$81:LK$110,MAX(1,$D27))&gt;INDEX(Kalender!$B$81:$B$110,MAX(1,$D27))),AND($E27&gt;0,INDEX(Kalender!LK$81:LK$110,MAX(1,$E27))&gt;INDEX(Kalender!$B$81:$B$110,MAX(1,$E27))),AND($F27&gt;0,INDEX(Kalender!LK$81:LK$110,MAX(1,$F27))&gt;INDEX(Kalender!$B$81:$B$110,MAX(1,$F27)))),2,0))</f>
        <v>0</v>
      </c>
      <c r="LL27" s="5" t="n">
        <f aca="false">IF(Kalender!LL27&lt;&gt;1,0,IF(AND($B27&gt;0,INDEX(Kalender!LL$68:LL$77,MAX(1,$B27))&gt;INDEX(Kalender!$B$68:$B$77,MAX(1,$B27))),1,0)+IF(OR(AND($C27&gt;0,INDEX(Kalender!LL$81:LL$110,MAX(1,$C27))&gt;INDEX(Kalender!$B$81:$B$110,MAX(1,$C27))),AND($D27&gt;0,INDEX(Kalender!LL$81:LL$110,MAX(1,$D27))&gt;INDEX(Kalender!$B$81:$B$110,MAX(1,$D27))),AND($E27&gt;0,INDEX(Kalender!LL$81:LL$110,MAX(1,$E27))&gt;INDEX(Kalender!$B$81:$B$110,MAX(1,$E27))),AND($F27&gt;0,INDEX(Kalender!LL$81:LL$110,MAX(1,$F27))&gt;INDEX(Kalender!$B$81:$B$110,MAX(1,$F27)))),2,0))</f>
        <v>0</v>
      </c>
      <c r="LM27" s="5" t="n">
        <f aca="false">IF(Kalender!LM27&lt;&gt;1,0,IF(AND($B27&gt;0,INDEX(Kalender!LM$68:LM$77,MAX(1,$B27))&gt;INDEX(Kalender!$B$68:$B$77,MAX(1,$B27))),1,0)+IF(OR(AND($C27&gt;0,INDEX(Kalender!LM$81:LM$110,MAX(1,$C27))&gt;INDEX(Kalender!$B$81:$B$110,MAX(1,$C27))),AND($D27&gt;0,INDEX(Kalender!LM$81:LM$110,MAX(1,$D27))&gt;INDEX(Kalender!$B$81:$B$110,MAX(1,$D27))),AND($E27&gt;0,INDEX(Kalender!LM$81:LM$110,MAX(1,$E27))&gt;INDEX(Kalender!$B$81:$B$110,MAX(1,$E27))),AND($F27&gt;0,INDEX(Kalender!LM$81:LM$110,MAX(1,$F27))&gt;INDEX(Kalender!$B$81:$B$110,MAX(1,$F27)))),2,0))</f>
        <v>0</v>
      </c>
      <c r="LN27" s="5" t="n">
        <f aca="false">IF(Kalender!LN27&lt;&gt;1,0,IF(AND($B27&gt;0,INDEX(Kalender!LN$68:LN$77,MAX(1,$B27))&gt;INDEX(Kalender!$B$68:$B$77,MAX(1,$B27))),1,0)+IF(OR(AND($C27&gt;0,INDEX(Kalender!LN$81:LN$110,MAX(1,$C27))&gt;INDEX(Kalender!$B$81:$B$110,MAX(1,$C27))),AND($D27&gt;0,INDEX(Kalender!LN$81:LN$110,MAX(1,$D27))&gt;INDEX(Kalender!$B$81:$B$110,MAX(1,$D27))),AND($E27&gt;0,INDEX(Kalender!LN$81:LN$110,MAX(1,$E27))&gt;INDEX(Kalender!$B$81:$B$110,MAX(1,$E27))),AND($F27&gt;0,INDEX(Kalender!LN$81:LN$110,MAX(1,$F27))&gt;INDEX(Kalender!$B$81:$B$110,MAX(1,$F27)))),2,0))</f>
        <v>0</v>
      </c>
      <c r="LO27" s="5" t="n">
        <f aca="false">IF(Kalender!LO27&lt;&gt;1,0,IF(AND($B27&gt;0,INDEX(Kalender!LO$68:LO$77,MAX(1,$B27))&gt;INDEX(Kalender!$B$68:$B$77,MAX(1,$B27))),1,0)+IF(OR(AND($C27&gt;0,INDEX(Kalender!LO$81:LO$110,MAX(1,$C27))&gt;INDEX(Kalender!$B$81:$B$110,MAX(1,$C27))),AND($D27&gt;0,INDEX(Kalender!LO$81:LO$110,MAX(1,$D27))&gt;INDEX(Kalender!$B$81:$B$110,MAX(1,$D27))),AND($E27&gt;0,INDEX(Kalender!LO$81:LO$110,MAX(1,$E27))&gt;INDEX(Kalender!$B$81:$B$110,MAX(1,$E27))),AND($F27&gt;0,INDEX(Kalender!LO$81:LO$110,MAX(1,$F27))&gt;INDEX(Kalender!$B$81:$B$110,MAX(1,$F27)))),2,0))</f>
        <v>0</v>
      </c>
      <c r="LP27" s="5" t="n">
        <f aca="false">IF(Kalender!LP27&lt;&gt;1,0,IF(AND($B27&gt;0,INDEX(Kalender!LP$68:LP$77,MAX(1,$B27))&gt;INDEX(Kalender!$B$68:$B$77,MAX(1,$B27))),1,0)+IF(OR(AND($C27&gt;0,INDEX(Kalender!LP$81:LP$110,MAX(1,$C27))&gt;INDEX(Kalender!$B$81:$B$110,MAX(1,$C27))),AND($D27&gt;0,INDEX(Kalender!LP$81:LP$110,MAX(1,$D27))&gt;INDEX(Kalender!$B$81:$B$110,MAX(1,$D27))),AND($E27&gt;0,INDEX(Kalender!LP$81:LP$110,MAX(1,$E27))&gt;INDEX(Kalender!$B$81:$B$110,MAX(1,$E27))),AND($F27&gt;0,INDEX(Kalender!LP$81:LP$110,MAX(1,$F27))&gt;INDEX(Kalender!$B$81:$B$110,MAX(1,$F27)))),2,0))</f>
        <v>0</v>
      </c>
      <c r="LQ27" s="5" t="n">
        <f aca="false">IF(Kalender!LQ27&lt;&gt;1,0,IF(AND($B27&gt;0,INDEX(Kalender!LQ$68:LQ$77,MAX(1,$B27))&gt;INDEX(Kalender!$B$68:$B$77,MAX(1,$B27))),1,0)+IF(OR(AND($C27&gt;0,INDEX(Kalender!LQ$81:LQ$110,MAX(1,$C27))&gt;INDEX(Kalender!$B$81:$B$110,MAX(1,$C27))),AND($D27&gt;0,INDEX(Kalender!LQ$81:LQ$110,MAX(1,$D27))&gt;INDEX(Kalender!$B$81:$B$110,MAX(1,$D27))),AND($E27&gt;0,INDEX(Kalender!LQ$81:LQ$110,MAX(1,$E27))&gt;INDEX(Kalender!$B$81:$B$110,MAX(1,$E27))),AND($F27&gt;0,INDEX(Kalender!LQ$81:LQ$110,MAX(1,$F27))&gt;INDEX(Kalender!$B$81:$B$110,MAX(1,$F27)))),2,0))</f>
        <v>0</v>
      </c>
      <c r="LR27" s="5" t="n">
        <f aca="false">IF(Kalender!LR27&lt;&gt;1,0,IF(AND($B27&gt;0,INDEX(Kalender!LR$68:LR$77,MAX(1,$B27))&gt;INDEX(Kalender!$B$68:$B$77,MAX(1,$B27))),1,0)+IF(OR(AND($C27&gt;0,INDEX(Kalender!LR$81:LR$110,MAX(1,$C27))&gt;INDEX(Kalender!$B$81:$B$110,MAX(1,$C27))),AND($D27&gt;0,INDEX(Kalender!LR$81:LR$110,MAX(1,$D27))&gt;INDEX(Kalender!$B$81:$B$110,MAX(1,$D27))),AND($E27&gt;0,INDEX(Kalender!LR$81:LR$110,MAX(1,$E27))&gt;INDEX(Kalender!$B$81:$B$110,MAX(1,$E27))),AND($F27&gt;0,INDEX(Kalender!LR$81:LR$110,MAX(1,$F27))&gt;INDEX(Kalender!$B$81:$B$110,MAX(1,$F27)))),2,0))</f>
        <v>0</v>
      </c>
      <c r="LS27" s="5" t="n">
        <f aca="false">IF(Kalender!LS27&lt;&gt;1,0,IF(AND($B27&gt;0,INDEX(Kalender!LS$68:LS$77,MAX(1,$B27))&gt;INDEX(Kalender!$B$68:$B$77,MAX(1,$B27))),1,0)+IF(OR(AND($C27&gt;0,INDEX(Kalender!LS$81:LS$110,MAX(1,$C27))&gt;INDEX(Kalender!$B$81:$B$110,MAX(1,$C27))),AND($D27&gt;0,INDEX(Kalender!LS$81:LS$110,MAX(1,$D27))&gt;INDEX(Kalender!$B$81:$B$110,MAX(1,$D27))),AND($E27&gt;0,INDEX(Kalender!LS$81:LS$110,MAX(1,$E27))&gt;INDEX(Kalender!$B$81:$B$110,MAX(1,$E27))),AND($F27&gt;0,INDEX(Kalender!LS$81:LS$110,MAX(1,$F27))&gt;INDEX(Kalender!$B$81:$B$110,MAX(1,$F27)))),2,0))</f>
        <v>0</v>
      </c>
      <c r="LT27" s="5" t="n">
        <f aca="false">IF(Kalender!LT27&lt;&gt;1,0,IF(AND($B27&gt;0,INDEX(Kalender!LT$68:LT$77,MAX(1,$B27))&gt;INDEX(Kalender!$B$68:$B$77,MAX(1,$B27))),1,0)+IF(OR(AND($C27&gt;0,INDEX(Kalender!LT$81:LT$110,MAX(1,$C27))&gt;INDEX(Kalender!$B$81:$B$110,MAX(1,$C27))),AND($D27&gt;0,INDEX(Kalender!LT$81:LT$110,MAX(1,$D27))&gt;INDEX(Kalender!$B$81:$B$110,MAX(1,$D27))),AND($E27&gt;0,INDEX(Kalender!LT$81:LT$110,MAX(1,$E27))&gt;INDEX(Kalender!$B$81:$B$110,MAX(1,$E27))),AND($F27&gt;0,INDEX(Kalender!LT$81:LT$110,MAX(1,$F27))&gt;INDEX(Kalender!$B$81:$B$110,MAX(1,$F27)))),2,0))</f>
        <v>0</v>
      </c>
      <c r="LU27" s="5" t="n">
        <f aca="false">IF(Kalender!LU27&lt;&gt;1,0,IF(AND($B27&gt;0,INDEX(Kalender!LU$68:LU$77,MAX(1,$B27))&gt;INDEX(Kalender!$B$68:$B$77,MAX(1,$B27))),1,0)+IF(OR(AND($C27&gt;0,INDEX(Kalender!LU$81:LU$110,MAX(1,$C27))&gt;INDEX(Kalender!$B$81:$B$110,MAX(1,$C27))),AND($D27&gt;0,INDEX(Kalender!LU$81:LU$110,MAX(1,$D27))&gt;INDEX(Kalender!$B$81:$B$110,MAX(1,$D27))),AND($E27&gt;0,INDEX(Kalender!LU$81:LU$110,MAX(1,$E27))&gt;INDEX(Kalender!$B$81:$B$110,MAX(1,$E27))),AND($F27&gt;0,INDEX(Kalender!LU$81:LU$110,MAX(1,$F27))&gt;INDEX(Kalender!$B$81:$B$110,MAX(1,$F27)))),2,0))</f>
        <v>0</v>
      </c>
      <c r="LV27" s="5" t="n">
        <f aca="false">IF(Kalender!LV27&lt;&gt;1,0,IF(AND($B27&gt;0,INDEX(Kalender!LV$68:LV$77,MAX(1,$B27))&gt;INDEX(Kalender!$B$68:$B$77,MAX(1,$B27))),1,0)+IF(OR(AND($C27&gt;0,INDEX(Kalender!LV$81:LV$110,MAX(1,$C27))&gt;INDEX(Kalender!$B$81:$B$110,MAX(1,$C27))),AND($D27&gt;0,INDEX(Kalender!LV$81:LV$110,MAX(1,$D27))&gt;INDEX(Kalender!$B$81:$B$110,MAX(1,$D27))),AND($E27&gt;0,INDEX(Kalender!LV$81:LV$110,MAX(1,$E27))&gt;INDEX(Kalender!$B$81:$B$110,MAX(1,$E27))),AND($F27&gt;0,INDEX(Kalender!LV$81:LV$110,MAX(1,$F27))&gt;INDEX(Kalender!$B$81:$B$110,MAX(1,$F27)))),2,0))</f>
        <v>0</v>
      </c>
      <c r="LW27" s="5" t="n">
        <f aca="false">IF(Kalender!LW27&lt;&gt;1,0,IF(AND($B27&gt;0,INDEX(Kalender!LW$68:LW$77,MAX(1,$B27))&gt;INDEX(Kalender!$B$68:$B$77,MAX(1,$B27))),1,0)+IF(OR(AND($C27&gt;0,INDEX(Kalender!LW$81:LW$110,MAX(1,$C27))&gt;INDEX(Kalender!$B$81:$B$110,MAX(1,$C27))),AND($D27&gt;0,INDEX(Kalender!LW$81:LW$110,MAX(1,$D27))&gt;INDEX(Kalender!$B$81:$B$110,MAX(1,$D27))),AND($E27&gt;0,INDEX(Kalender!LW$81:LW$110,MAX(1,$E27))&gt;INDEX(Kalender!$B$81:$B$110,MAX(1,$E27))),AND($F27&gt;0,INDEX(Kalender!LW$81:LW$110,MAX(1,$F27))&gt;INDEX(Kalender!$B$81:$B$110,MAX(1,$F27)))),2,0))</f>
        <v>0</v>
      </c>
      <c r="LX27" s="5" t="n">
        <f aca="false">IF(Kalender!LX27&lt;&gt;1,0,IF(AND($B27&gt;0,INDEX(Kalender!LX$68:LX$77,MAX(1,$B27))&gt;INDEX(Kalender!$B$68:$B$77,MAX(1,$B27))),1,0)+IF(OR(AND($C27&gt;0,INDEX(Kalender!LX$81:LX$110,MAX(1,$C27))&gt;INDEX(Kalender!$B$81:$B$110,MAX(1,$C27))),AND($D27&gt;0,INDEX(Kalender!LX$81:LX$110,MAX(1,$D27))&gt;INDEX(Kalender!$B$81:$B$110,MAX(1,$D27))),AND($E27&gt;0,INDEX(Kalender!LX$81:LX$110,MAX(1,$E27))&gt;INDEX(Kalender!$B$81:$B$110,MAX(1,$E27))),AND($F27&gt;0,INDEX(Kalender!LX$81:LX$110,MAX(1,$F27))&gt;INDEX(Kalender!$B$81:$B$110,MAX(1,$F27)))),2,0))</f>
        <v>0</v>
      </c>
      <c r="LY27" s="5" t="n">
        <f aca="false">IF(Kalender!LY27&lt;&gt;1,0,IF(AND($B27&gt;0,INDEX(Kalender!LY$68:LY$77,MAX(1,$B27))&gt;INDEX(Kalender!$B$68:$B$77,MAX(1,$B27))),1,0)+IF(OR(AND($C27&gt;0,INDEX(Kalender!LY$81:LY$110,MAX(1,$C27))&gt;INDEX(Kalender!$B$81:$B$110,MAX(1,$C27))),AND($D27&gt;0,INDEX(Kalender!LY$81:LY$110,MAX(1,$D27))&gt;INDEX(Kalender!$B$81:$B$110,MAX(1,$D27))),AND($E27&gt;0,INDEX(Kalender!LY$81:LY$110,MAX(1,$E27))&gt;INDEX(Kalender!$B$81:$B$110,MAX(1,$E27))),AND($F27&gt;0,INDEX(Kalender!LY$81:LY$110,MAX(1,$F27))&gt;INDEX(Kalender!$B$81:$B$110,MAX(1,$F27)))),2,0))</f>
        <v>0</v>
      </c>
      <c r="LZ27" s="5" t="n">
        <f aca="false">IF(Kalender!LZ27&lt;&gt;1,0,IF(AND($B27&gt;0,INDEX(Kalender!LZ$68:LZ$77,MAX(1,$B27))&gt;INDEX(Kalender!$B$68:$B$77,MAX(1,$B27))),1,0)+IF(OR(AND($C27&gt;0,INDEX(Kalender!LZ$81:LZ$110,MAX(1,$C27))&gt;INDEX(Kalender!$B$81:$B$110,MAX(1,$C27))),AND($D27&gt;0,INDEX(Kalender!LZ$81:LZ$110,MAX(1,$D27))&gt;INDEX(Kalender!$B$81:$B$110,MAX(1,$D27))),AND($E27&gt;0,INDEX(Kalender!LZ$81:LZ$110,MAX(1,$E27))&gt;INDEX(Kalender!$B$81:$B$110,MAX(1,$E27))),AND($F27&gt;0,INDEX(Kalender!LZ$81:LZ$110,MAX(1,$F27))&gt;INDEX(Kalender!$B$81:$B$110,MAX(1,$F27)))),2,0))</f>
        <v>0</v>
      </c>
      <c r="MA27" s="5" t="n">
        <f aca="false">IF(Kalender!MA27&lt;&gt;1,0,IF(AND($B27&gt;0,INDEX(Kalender!MA$68:MA$77,MAX(1,$B27))&gt;INDEX(Kalender!$B$68:$B$77,MAX(1,$B27))),1,0)+IF(OR(AND($C27&gt;0,INDEX(Kalender!MA$81:MA$110,MAX(1,$C27))&gt;INDEX(Kalender!$B$81:$B$110,MAX(1,$C27))),AND($D27&gt;0,INDEX(Kalender!MA$81:MA$110,MAX(1,$D27))&gt;INDEX(Kalender!$B$81:$B$110,MAX(1,$D27))),AND($E27&gt;0,INDEX(Kalender!MA$81:MA$110,MAX(1,$E27))&gt;INDEX(Kalender!$B$81:$B$110,MAX(1,$E27))),AND($F27&gt;0,INDEX(Kalender!MA$81:MA$110,MAX(1,$F27))&gt;INDEX(Kalender!$B$81:$B$110,MAX(1,$F27)))),2,0))</f>
        <v>0</v>
      </c>
      <c r="MB27" s="5" t="n">
        <f aca="false">IF(Kalender!MB27&lt;&gt;1,0,IF(AND($B27&gt;0,INDEX(Kalender!MB$68:MB$77,MAX(1,$B27))&gt;INDEX(Kalender!$B$68:$B$77,MAX(1,$B27))),1,0)+IF(OR(AND($C27&gt;0,INDEX(Kalender!MB$81:MB$110,MAX(1,$C27))&gt;INDEX(Kalender!$B$81:$B$110,MAX(1,$C27))),AND($D27&gt;0,INDEX(Kalender!MB$81:MB$110,MAX(1,$D27))&gt;INDEX(Kalender!$B$81:$B$110,MAX(1,$D27))),AND($E27&gt;0,INDEX(Kalender!MB$81:MB$110,MAX(1,$E27))&gt;INDEX(Kalender!$B$81:$B$110,MAX(1,$E27))),AND($F27&gt;0,INDEX(Kalender!MB$81:MB$110,MAX(1,$F27))&gt;INDEX(Kalender!$B$81:$B$110,MAX(1,$F27)))),2,0))</f>
        <v>0</v>
      </c>
      <c r="MC27" s="5" t="n">
        <f aca="false">IF(Kalender!MC27&lt;&gt;1,0,IF(AND($B27&gt;0,INDEX(Kalender!MC$68:MC$77,MAX(1,$B27))&gt;INDEX(Kalender!$B$68:$B$77,MAX(1,$B27))),1,0)+IF(OR(AND($C27&gt;0,INDEX(Kalender!MC$81:MC$110,MAX(1,$C27))&gt;INDEX(Kalender!$B$81:$B$110,MAX(1,$C27))),AND($D27&gt;0,INDEX(Kalender!MC$81:MC$110,MAX(1,$D27))&gt;INDEX(Kalender!$B$81:$B$110,MAX(1,$D27))),AND($E27&gt;0,INDEX(Kalender!MC$81:MC$110,MAX(1,$E27))&gt;INDEX(Kalender!$B$81:$B$110,MAX(1,$E27))),AND($F27&gt;0,INDEX(Kalender!MC$81:MC$110,MAX(1,$F27))&gt;INDEX(Kalender!$B$81:$B$110,MAX(1,$F27)))),2,0))</f>
        <v>0</v>
      </c>
      <c r="MD27" s="5" t="n">
        <f aca="false">IF(Kalender!MD27&lt;&gt;1,0,IF(AND($B27&gt;0,INDEX(Kalender!MD$68:MD$77,MAX(1,$B27))&gt;INDEX(Kalender!$B$68:$B$77,MAX(1,$B27))),1,0)+IF(OR(AND($C27&gt;0,INDEX(Kalender!MD$81:MD$110,MAX(1,$C27))&gt;INDEX(Kalender!$B$81:$B$110,MAX(1,$C27))),AND($D27&gt;0,INDEX(Kalender!MD$81:MD$110,MAX(1,$D27))&gt;INDEX(Kalender!$B$81:$B$110,MAX(1,$D27))),AND($E27&gt;0,INDEX(Kalender!MD$81:MD$110,MAX(1,$E27))&gt;INDEX(Kalender!$B$81:$B$110,MAX(1,$E27))),AND($F27&gt;0,INDEX(Kalender!MD$81:MD$110,MAX(1,$F27))&gt;INDEX(Kalender!$B$81:$B$110,MAX(1,$F27)))),2,0))</f>
        <v>0</v>
      </c>
      <c r="ME27" s="5" t="n">
        <f aca="false">IF(Kalender!ME27&lt;&gt;1,0,IF(AND($B27&gt;0,INDEX(Kalender!ME$68:ME$77,MAX(1,$B27))&gt;INDEX(Kalender!$B$68:$B$77,MAX(1,$B27))),1,0)+IF(OR(AND($C27&gt;0,INDEX(Kalender!ME$81:ME$110,MAX(1,$C27))&gt;INDEX(Kalender!$B$81:$B$110,MAX(1,$C27))),AND($D27&gt;0,INDEX(Kalender!ME$81:ME$110,MAX(1,$D27))&gt;INDEX(Kalender!$B$81:$B$110,MAX(1,$D27))),AND($E27&gt;0,INDEX(Kalender!ME$81:ME$110,MAX(1,$E27))&gt;INDEX(Kalender!$B$81:$B$110,MAX(1,$E27))),AND($F27&gt;0,INDEX(Kalender!ME$81:ME$110,MAX(1,$F27))&gt;INDEX(Kalender!$B$81:$B$110,MAX(1,$F27)))),2,0))</f>
        <v>0</v>
      </c>
      <c r="MF27" s="5" t="n">
        <f aca="false">IF(Kalender!MF27&lt;&gt;1,0,IF(AND($B27&gt;0,INDEX(Kalender!MF$68:MF$77,MAX(1,$B27))&gt;INDEX(Kalender!$B$68:$B$77,MAX(1,$B27))),1,0)+IF(OR(AND($C27&gt;0,INDEX(Kalender!MF$81:MF$110,MAX(1,$C27))&gt;INDEX(Kalender!$B$81:$B$110,MAX(1,$C27))),AND($D27&gt;0,INDEX(Kalender!MF$81:MF$110,MAX(1,$D27))&gt;INDEX(Kalender!$B$81:$B$110,MAX(1,$D27))),AND($E27&gt;0,INDEX(Kalender!MF$81:MF$110,MAX(1,$E27))&gt;INDEX(Kalender!$B$81:$B$110,MAX(1,$E27))),AND($F27&gt;0,INDEX(Kalender!MF$81:MF$110,MAX(1,$F27))&gt;INDEX(Kalender!$B$81:$B$110,MAX(1,$F27)))),2,0))</f>
        <v>0</v>
      </c>
      <c r="MG27" s="5" t="n">
        <f aca="false">IF(Kalender!MG27&lt;&gt;1,0,IF(AND($B27&gt;0,INDEX(Kalender!MG$68:MG$77,MAX(1,$B27))&gt;INDEX(Kalender!$B$68:$B$77,MAX(1,$B27))),1,0)+IF(OR(AND($C27&gt;0,INDEX(Kalender!MG$81:MG$110,MAX(1,$C27))&gt;INDEX(Kalender!$B$81:$B$110,MAX(1,$C27))),AND($D27&gt;0,INDEX(Kalender!MG$81:MG$110,MAX(1,$D27))&gt;INDEX(Kalender!$B$81:$B$110,MAX(1,$D27))),AND($E27&gt;0,INDEX(Kalender!MG$81:MG$110,MAX(1,$E27))&gt;INDEX(Kalender!$B$81:$B$110,MAX(1,$E27))),AND($F27&gt;0,INDEX(Kalender!MG$81:MG$110,MAX(1,$F27))&gt;INDEX(Kalender!$B$81:$B$110,MAX(1,$F27)))),2,0))</f>
        <v>0</v>
      </c>
      <c r="MH27" s="5" t="n">
        <f aca="false">IF(Kalender!MH27&lt;&gt;1,0,IF(AND($B27&gt;0,INDEX(Kalender!MH$68:MH$77,MAX(1,$B27))&gt;INDEX(Kalender!$B$68:$B$77,MAX(1,$B27))),1,0)+IF(OR(AND($C27&gt;0,INDEX(Kalender!MH$81:MH$110,MAX(1,$C27))&gt;INDEX(Kalender!$B$81:$B$110,MAX(1,$C27))),AND($D27&gt;0,INDEX(Kalender!MH$81:MH$110,MAX(1,$D27))&gt;INDEX(Kalender!$B$81:$B$110,MAX(1,$D27))),AND($E27&gt;0,INDEX(Kalender!MH$81:MH$110,MAX(1,$E27))&gt;INDEX(Kalender!$B$81:$B$110,MAX(1,$E27))),AND($F27&gt;0,INDEX(Kalender!MH$81:MH$110,MAX(1,$F27))&gt;INDEX(Kalender!$B$81:$B$110,MAX(1,$F27)))),2,0))</f>
        <v>0</v>
      </c>
      <c r="MI27" s="5" t="n">
        <f aca="false">IF(Kalender!MI27&lt;&gt;1,0,IF(AND($B27&gt;0,INDEX(Kalender!MI$68:MI$77,MAX(1,$B27))&gt;INDEX(Kalender!$B$68:$B$77,MAX(1,$B27))),1,0)+IF(OR(AND($C27&gt;0,INDEX(Kalender!MI$81:MI$110,MAX(1,$C27))&gt;INDEX(Kalender!$B$81:$B$110,MAX(1,$C27))),AND($D27&gt;0,INDEX(Kalender!MI$81:MI$110,MAX(1,$D27))&gt;INDEX(Kalender!$B$81:$B$110,MAX(1,$D27))),AND($E27&gt;0,INDEX(Kalender!MI$81:MI$110,MAX(1,$E27))&gt;INDEX(Kalender!$B$81:$B$110,MAX(1,$E27))),AND($F27&gt;0,INDEX(Kalender!MI$81:MI$110,MAX(1,$F27))&gt;INDEX(Kalender!$B$81:$B$110,MAX(1,$F27)))),2,0))</f>
        <v>0</v>
      </c>
      <c r="MJ27" s="5" t="n">
        <f aca="false">IF(Kalender!MJ27&lt;&gt;1,0,IF(AND($B27&gt;0,INDEX(Kalender!MJ$68:MJ$77,MAX(1,$B27))&gt;INDEX(Kalender!$B$68:$B$77,MAX(1,$B27))),1,0)+IF(OR(AND($C27&gt;0,INDEX(Kalender!MJ$81:MJ$110,MAX(1,$C27))&gt;INDEX(Kalender!$B$81:$B$110,MAX(1,$C27))),AND($D27&gt;0,INDEX(Kalender!MJ$81:MJ$110,MAX(1,$D27))&gt;INDEX(Kalender!$B$81:$B$110,MAX(1,$D27))),AND($E27&gt;0,INDEX(Kalender!MJ$81:MJ$110,MAX(1,$E27))&gt;INDEX(Kalender!$B$81:$B$110,MAX(1,$E27))),AND($F27&gt;0,INDEX(Kalender!MJ$81:MJ$110,MAX(1,$F27))&gt;INDEX(Kalender!$B$81:$B$110,MAX(1,$F27)))),2,0))</f>
        <v>0</v>
      </c>
      <c r="MK27" s="5" t="n">
        <f aca="false">IF(Kalender!MK27&lt;&gt;1,0,IF(AND($B27&gt;0,INDEX(Kalender!MK$68:MK$77,MAX(1,$B27))&gt;INDEX(Kalender!$B$68:$B$77,MAX(1,$B27))),1,0)+IF(OR(AND($C27&gt;0,INDEX(Kalender!MK$81:MK$110,MAX(1,$C27))&gt;INDEX(Kalender!$B$81:$B$110,MAX(1,$C27))),AND($D27&gt;0,INDEX(Kalender!MK$81:MK$110,MAX(1,$D27))&gt;INDEX(Kalender!$B$81:$B$110,MAX(1,$D27))),AND($E27&gt;0,INDEX(Kalender!MK$81:MK$110,MAX(1,$E27))&gt;INDEX(Kalender!$B$81:$B$110,MAX(1,$E27))),AND($F27&gt;0,INDEX(Kalender!MK$81:MK$110,MAX(1,$F27))&gt;INDEX(Kalender!$B$81:$B$110,MAX(1,$F27)))),2,0))</f>
        <v>0</v>
      </c>
      <c r="ML27" s="5" t="n">
        <f aca="false">IF(Kalender!ML27&lt;&gt;1,0,IF(AND($B27&gt;0,INDEX(Kalender!ML$68:ML$77,MAX(1,$B27))&gt;INDEX(Kalender!$B$68:$B$77,MAX(1,$B27))),1,0)+IF(OR(AND($C27&gt;0,INDEX(Kalender!ML$81:ML$110,MAX(1,$C27))&gt;INDEX(Kalender!$B$81:$B$110,MAX(1,$C27))),AND($D27&gt;0,INDEX(Kalender!ML$81:ML$110,MAX(1,$D27))&gt;INDEX(Kalender!$B$81:$B$110,MAX(1,$D27))),AND($E27&gt;0,INDEX(Kalender!ML$81:ML$110,MAX(1,$E27))&gt;INDEX(Kalender!$B$81:$B$110,MAX(1,$E27))),AND($F27&gt;0,INDEX(Kalender!ML$81:ML$110,MAX(1,$F27))&gt;INDEX(Kalender!$B$81:$B$110,MAX(1,$F27)))),2,0))</f>
        <v>0</v>
      </c>
      <c r="MM27" s="5" t="n">
        <f aca="false">IF(Kalender!MM27&lt;&gt;1,0,IF(AND($B27&gt;0,INDEX(Kalender!MM$68:MM$77,MAX(1,$B27))&gt;INDEX(Kalender!$B$68:$B$77,MAX(1,$B27))),1,0)+IF(OR(AND($C27&gt;0,INDEX(Kalender!MM$81:MM$110,MAX(1,$C27))&gt;INDEX(Kalender!$B$81:$B$110,MAX(1,$C27))),AND($D27&gt;0,INDEX(Kalender!MM$81:MM$110,MAX(1,$D27))&gt;INDEX(Kalender!$B$81:$B$110,MAX(1,$D27))),AND($E27&gt;0,INDEX(Kalender!MM$81:MM$110,MAX(1,$E27))&gt;INDEX(Kalender!$B$81:$B$110,MAX(1,$E27))),AND($F27&gt;0,INDEX(Kalender!MM$81:MM$110,MAX(1,$F27))&gt;INDEX(Kalender!$B$81:$B$110,MAX(1,$F27)))),2,0))</f>
        <v>0</v>
      </c>
      <c r="MN27" s="5" t="n">
        <f aca="false">IF(Kalender!MN27&lt;&gt;1,0,IF(AND($B27&gt;0,INDEX(Kalender!MN$68:MN$77,MAX(1,$B27))&gt;INDEX(Kalender!$B$68:$B$77,MAX(1,$B27))),1,0)+IF(OR(AND($C27&gt;0,INDEX(Kalender!MN$81:MN$110,MAX(1,$C27))&gt;INDEX(Kalender!$B$81:$B$110,MAX(1,$C27))),AND($D27&gt;0,INDEX(Kalender!MN$81:MN$110,MAX(1,$D27))&gt;INDEX(Kalender!$B$81:$B$110,MAX(1,$D27))),AND($E27&gt;0,INDEX(Kalender!MN$81:MN$110,MAX(1,$E27))&gt;INDEX(Kalender!$B$81:$B$110,MAX(1,$E27))),AND($F27&gt;0,INDEX(Kalender!MN$81:MN$110,MAX(1,$F27))&gt;INDEX(Kalender!$B$81:$B$110,MAX(1,$F27)))),2,0))</f>
        <v>0</v>
      </c>
      <c r="MO27" s="5" t="n">
        <f aca="false">IF(Kalender!MO27&lt;&gt;1,0,IF(AND($B27&gt;0,INDEX(Kalender!MO$68:MO$77,MAX(1,$B27))&gt;INDEX(Kalender!$B$68:$B$77,MAX(1,$B27))),1,0)+IF(OR(AND($C27&gt;0,INDEX(Kalender!MO$81:MO$110,MAX(1,$C27))&gt;INDEX(Kalender!$B$81:$B$110,MAX(1,$C27))),AND($D27&gt;0,INDEX(Kalender!MO$81:MO$110,MAX(1,$D27))&gt;INDEX(Kalender!$B$81:$B$110,MAX(1,$D27))),AND($E27&gt;0,INDEX(Kalender!MO$81:MO$110,MAX(1,$E27))&gt;INDEX(Kalender!$B$81:$B$110,MAX(1,$E27))),AND($F27&gt;0,INDEX(Kalender!MO$81:MO$110,MAX(1,$F27))&gt;INDEX(Kalender!$B$81:$B$110,MAX(1,$F27)))),2,0))</f>
        <v>0</v>
      </c>
      <c r="MP27" s="5" t="n">
        <f aca="false">IF(Kalender!MP27&lt;&gt;1,0,IF(AND($B27&gt;0,INDEX(Kalender!MP$68:MP$77,MAX(1,$B27))&gt;INDEX(Kalender!$B$68:$B$77,MAX(1,$B27))),1,0)+IF(OR(AND($C27&gt;0,INDEX(Kalender!MP$81:MP$110,MAX(1,$C27))&gt;INDEX(Kalender!$B$81:$B$110,MAX(1,$C27))),AND($D27&gt;0,INDEX(Kalender!MP$81:MP$110,MAX(1,$D27))&gt;INDEX(Kalender!$B$81:$B$110,MAX(1,$D27))),AND($E27&gt;0,INDEX(Kalender!MP$81:MP$110,MAX(1,$E27))&gt;INDEX(Kalender!$B$81:$B$110,MAX(1,$E27))),AND($F27&gt;0,INDEX(Kalender!MP$81:MP$110,MAX(1,$F27))&gt;INDEX(Kalender!$B$81:$B$110,MAX(1,$F27)))),2,0))</f>
        <v>0</v>
      </c>
      <c r="MQ27" s="5" t="n">
        <f aca="false">IF(Kalender!MQ27&lt;&gt;1,0,IF(AND($B27&gt;0,INDEX(Kalender!MQ$68:MQ$77,MAX(1,$B27))&gt;INDEX(Kalender!$B$68:$B$77,MAX(1,$B27))),1,0)+IF(OR(AND($C27&gt;0,INDEX(Kalender!MQ$81:MQ$110,MAX(1,$C27))&gt;INDEX(Kalender!$B$81:$B$110,MAX(1,$C27))),AND($D27&gt;0,INDEX(Kalender!MQ$81:MQ$110,MAX(1,$D27))&gt;INDEX(Kalender!$B$81:$B$110,MAX(1,$D27))),AND($E27&gt;0,INDEX(Kalender!MQ$81:MQ$110,MAX(1,$E27))&gt;INDEX(Kalender!$B$81:$B$110,MAX(1,$E27))),AND($F27&gt;0,INDEX(Kalender!MQ$81:MQ$110,MAX(1,$F27))&gt;INDEX(Kalender!$B$81:$B$110,MAX(1,$F27)))),2,0))</f>
        <v>0</v>
      </c>
      <c r="MR27" s="5" t="n">
        <f aca="false">IF(Kalender!MR27&lt;&gt;1,0,IF(AND($B27&gt;0,INDEX(Kalender!MR$68:MR$77,MAX(1,$B27))&gt;INDEX(Kalender!$B$68:$B$77,MAX(1,$B27))),1,0)+IF(OR(AND($C27&gt;0,INDEX(Kalender!MR$81:MR$110,MAX(1,$C27))&gt;INDEX(Kalender!$B$81:$B$110,MAX(1,$C27))),AND($D27&gt;0,INDEX(Kalender!MR$81:MR$110,MAX(1,$D27))&gt;INDEX(Kalender!$B$81:$B$110,MAX(1,$D27))),AND($E27&gt;0,INDEX(Kalender!MR$81:MR$110,MAX(1,$E27))&gt;INDEX(Kalender!$B$81:$B$110,MAX(1,$E27))),AND($F27&gt;0,INDEX(Kalender!MR$81:MR$110,MAX(1,$F27))&gt;INDEX(Kalender!$B$81:$B$110,MAX(1,$F27)))),2,0))</f>
        <v>0</v>
      </c>
      <c r="MS27" s="5" t="n">
        <f aca="false">IF(Kalender!MS27&lt;&gt;1,0,IF(AND($B27&gt;0,INDEX(Kalender!MS$68:MS$77,MAX(1,$B27))&gt;INDEX(Kalender!$B$68:$B$77,MAX(1,$B27))),1,0)+IF(OR(AND($C27&gt;0,INDEX(Kalender!MS$81:MS$110,MAX(1,$C27))&gt;INDEX(Kalender!$B$81:$B$110,MAX(1,$C27))),AND($D27&gt;0,INDEX(Kalender!MS$81:MS$110,MAX(1,$D27))&gt;INDEX(Kalender!$B$81:$B$110,MAX(1,$D27))),AND($E27&gt;0,INDEX(Kalender!MS$81:MS$110,MAX(1,$E27))&gt;INDEX(Kalender!$B$81:$B$110,MAX(1,$E27))),AND($F27&gt;0,INDEX(Kalender!MS$81:MS$110,MAX(1,$F27))&gt;INDEX(Kalender!$B$81:$B$110,MAX(1,$F27)))),2,0))</f>
        <v>0</v>
      </c>
      <c r="MT27" s="5" t="n">
        <f aca="false">IF(Kalender!MT27&lt;&gt;1,0,IF(AND($B27&gt;0,INDEX(Kalender!MT$68:MT$77,MAX(1,$B27))&gt;INDEX(Kalender!$B$68:$B$77,MAX(1,$B27))),1,0)+IF(OR(AND($C27&gt;0,INDEX(Kalender!MT$81:MT$110,MAX(1,$C27))&gt;INDEX(Kalender!$B$81:$B$110,MAX(1,$C27))),AND($D27&gt;0,INDEX(Kalender!MT$81:MT$110,MAX(1,$D27))&gt;INDEX(Kalender!$B$81:$B$110,MAX(1,$D27))),AND($E27&gt;0,INDEX(Kalender!MT$81:MT$110,MAX(1,$E27))&gt;INDEX(Kalender!$B$81:$B$110,MAX(1,$E27))),AND($F27&gt;0,INDEX(Kalender!MT$81:MT$110,MAX(1,$F27))&gt;INDEX(Kalender!$B$81:$B$110,MAX(1,$F27)))),2,0))</f>
        <v>0</v>
      </c>
      <c r="MU27" s="5" t="n">
        <f aca="false">IF(Kalender!MU27&lt;&gt;1,0,IF(AND($B27&gt;0,INDEX(Kalender!MU$68:MU$77,MAX(1,$B27))&gt;INDEX(Kalender!$B$68:$B$77,MAX(1,$B27))),1,0)+IF(OR(AND($C27&gt;0,INDEX(Kalender!MU$81:MU$110,MAX(1,$C27))&gt;INDEX(Kalender!$B$81:$B$110,MAX(1,$C27))),AND($D27&gt;0,INDEX(Kalender!MU$81:MU$110,MAX(1,$D27))&gt;INDEX(Kalender!$B$81:$B$110,MAX(1,$D27))),AND($E27&gt;0,INDEX(Kalender!MU$81:MU$110,MAX(1,$E27))&gt;INDEX(Kalender!$B$81:$B$110,MAX(1,$E27))),AND($F27&gt;0,INDEX(Kalender!MU$81:MU$110,MAX(1,$F27))&gt;INDEX(Kalender!$B$81:$B$110,MAX(1,$F27)))),2,0))</f>
        <v>0</v>
      </c>
      <c r="MV27" s="5" t="n">
        <f aca="false">IF(Kalender!MV27&lt;&gt;1,0,IF(AND($B27&gt;0,INDEX(Kalender!MV$68:MV$77,MAX(1,$B27))&gt;INDEX(Kalender!$B$68:$B$77,MAX(1,$B27))),1,0)+IF(OR(AND($C27&gt;0,INDEX(Kalender!MV$81:MV$110,MAX(1,$C27))&gt;INDEX(Kalender!$B$81:$B$110,MAX(1,$C27))),AND($D27&gt;0,INDEX(Kalender!MV$81:MV$110,MAX(1,$D27))&gt;INDEX(Kalender!$B$81:$B$110,MAX(1,$D27))),AND($E27&gt;0,INDEX(Kalender!MV$81:MV$110,MAX(1,$E27))&gt;INDEX(Kalender!$B$81:$B$110,MAX(1,$E27))),AND($F27&gt;0,INDEX(Kalender!MV$81:MV$110,MAX(1,$F27))&gt;INDEX(Kalender!$B$81:$B$110,MAX(1,$F27)))),2,0))</f>
        <v>0</v>
      </c>
      <c r="MW27" s="5" t="n">
        <f aca="false">IF(Kalender!MW27&lt;&gt;1,0,IF(AND($B27&gt;0,INDEX(Kalender!MW$68:MW$77,MAX(1,$B27))&gt;INDEX(Kalender!$B$68:$B$77,MAX(1,$B27))),1,0)+IF(OR(AND($C27&gt;0,INDEX(Kalender!MW$81:MW$110,MAX(1,$C27))&gt;INDEX(Kalender!$B$81:$B$110,MAX(1,$C27))),AND($D27&gt;0,INDEX(Kalender!MW$81:MW$110,MAX(1,$D27))&gt;INDEX(Kalender!$B$81:$B$110,MAX(1,$D27))),AND($E27&gt;0,INDEX(Kalender!MW$81:MW$110,MAX(1,$E27))&gt;INDEX(Kalender!$B$81:$B$110,MAX(1,$E27))),AND($F27&gt;0,INDEX(Kalender!MW$81:MW$110,MAX(1,$F27))&gt;INDEX(Kalender!$B$81:$B$110,MAX(1,$F27)))),2,0))</f>
        <v>0</v>
      </c>
      <c r="MX27" s="5" t="n">
        <f aca="false">IF(Kalender!MX27&lt;&gt;1,0,IF(AND($B27&gt;0,INDEX(Kalender!MX$68:MX$77,MAX(1,$B27))&gt;INDEX(Kalender!$B$68:$B$77,MAX(1,$B27))),1,0)+IF(OR(AND($C27&gt;0,INDEX(Kalender!MX$81:MX$110,MAX(1,$C27))&gt;INDEX(Kalender!$B$81:$B$110,MAX(1,$C27))),AND($D27&gt;0,INDEX(Kalender!MX$81:MX$110,MAX(1,$D27))&gt;INDEX(Kalender!$B$81:$B$110,MAX(1,$D27))),AND($E27&gt;0,INDEX(Kalender!MX$81:MX$110,MAX(1,$E27))&gt;INDEX(Kalender!$B$81:$B$110,MAX(1,$E27))),AND($F27&gt;0,INDEX(Kalender!MX$81:MX$110,MAX(1,$F27))&gt;INDEX(Kalender!$B$81:$B$110,MAX(1,$F27)))),2,0))</f>
        <v>0</v>
      </c>
      <c r="MY27" s="5" t="n">
        <f aca="false">IF(Kalender!MY27&lt;&gt;1,0,IF(AND($B27&gt;0,INDEX(Kalender!MY$68:MY$77,MAX(1,$B27))&gt;INDEX(Kalender!$B$68:$B$77,MAX(1,$B27))),1,0)+IF(OR(AND($C27&gt;0,INDEX(Kalender!MY$81:MY$110,MAX(1,$C27))&gt;INDEX(Kalender!$B$81:$B$110,MAX(1,$C27))),AND($D27&gt;0,INDEX(Kalender!MY$81:MY$110,MAX(1,$D27))&gt;INDEX(Kalender!$B$81:$B$110,MAX(1,$D27))),AND($E27&gt;0,INDEX(Kalender!MY$81:MY$110,MAX(1,$E27))&gt;INDEX(Kalender!$B$81:$B$110,MAX(1,$E27))),AND($F27&gt;0,INDEX(Kalender!MY$81:MY$110,MAX(1,$F27))&gt;INDEX(Kalender!$B$81:$B$110,MAX(1,$F27)))),2,0))</f>
        <v>0</v>
      </c>
      <c r="MZ27" s="5" t="n">
        <f aca="false">IF(Kalender!MZ27&lt;&gt;1,0,IF(AND($B27&gt;0,INDEX(Kalender!MZ$68:MZ$77,MAX(1,$B27))&gt;INDEX(Kalender!$B$68:$B$77,MAX(1,$B27))),1,0)+IF(OR(AND($C27&gt;0,INDEX(Kalender!MZ$81:MZ$110,MAX(1,$C27))&gt;INDEX(Kalender!$B$81:$B$110,MAX(1,$C27))),AND($D27&gt;0,INDEX(Kalender!MZ$81:MZ$110,MAX(1,$D27))&gt;INDEX(Kalender!$B$81:$B$110,MAX(1,$D27))),AND($E27&gt;0,INDEX(Kalender!MZ$81:MZ$110,MAX(1,$E27))&gt;INDEX(Kalender!$B$81:$B$110,MAX(1,$E27))),AND($F27&gt;0,INDEX(Kalender!MZ$81:MZ$110,MAX(1,$F27))&gt;INDEX(Kalender!$B$81:$B$110,MAX(1,$F27)))),2,0))</f>
        <v>0</v>
      </c>
      <c r="NA27" s="5" t="n">
        <f aca="false">IF(Kalender!NA27&lt;&gt;1,0,IF(AND($B27&gt;0,INDEX(Kalender!NA$68:NA$77,MAX(1,$B27))&gt;INDEX(Kalender!$B$68:$B$77,MAX(1,$B27))),1,0)+IF(OR(AND($C27&gt;0,INDEX(Kalender!NA$81:NA$110,MAX(1,$C27))&gt;INDEX(Kalender!$B$81:$B$110,MAX(1,$C27))),AND($D27&gt;0,INDEX(Kalender!NA$81:NA$110,MAX(1,$D27))&gt;INDEX(Kalender!$B$81:$B$110,MAX(1,$D27))),AND($E27&gt;0,INDEX(Kalender!NA$81:NA$110,MAX(1,$E27))&gt;INDEX(Kalender!$B$81:$B$110,MAX(1,$E27))),AND($F27&gt;0,INDEX(Kalender!NA$81:NA$110,MAX(1,$F27))&gt;INDEX(Kalender!$B$81:$B$110,MAX(1,$F27)))),2,0))</f>
        <v>0</v>
      </c>
      <c r="NB27" s="5" t="n">
        <f aca="false">IF(Kalender!NB27&lt;&gt;1,0,IF(AND($B27&gt;0,INDEX(Kalender!NB$68:NB$77,MAX(1,$B27))&gt;INDEX(Kalender!$B$68:$B$77,MAX(1,$B27))),1,0)+IF(OR(AND($C27&gt;0,INDEX(Kalender!NB$81:NB$110,MAX(1,$C27))&gt;INDEX(Kalender!$B$81:$B$110,MAX(1,$C27))),AND($D27&gt;0,INDEX(Kalender!NB$81:NB$110,MAX(1,$D27))&gt;INDEX(Kalender!$B$81:$B$110,MAX(1,$D27))),AND($E27&gt;0,INDEX(Kalender!NB$81:NB$110,MAX(1,$E27))&gt;INDEX(Kalender!$B$81:$B$110,MAX(1,$E27))),AND($F27&gt;0,INDEX(Kalender!NB$81:NB$110,MAX(1,$F27))&gt;INDEX(Kalender!$B$81:$B$110,MAX(1,$F27)))),2,0))</f>
        <v>0</v>
      </c>
      <c r="NC27" s="5" t="n">
        <f aca="false">IF(Kalender!NC27&lt;&gt;1,0,IF(AND($B27&gt;0,INDEX(Kalender!NC$68:NC$77,MAX(1,$B27))&gt;INDEX(Kalender!$B$68:$B$77,MAX(1,$B27))),1,0)+IF(OR(AND($C27&gt;0,INDEX(Kalender!NC$81:NC$110,MAX(1,$C27))&gt;INDEX(Kalender!$B$81:$B$110,MAX(1,$C27))),AND($D27&gt;0,INDEX(Kalender!NC$81:NC$110,MAX(1,$D27))&gt;INDEX(Kalender!$B$81:$B$110,MAX(1,$D27))),AND($E27&gt;0,INDEX(Kalender!NC$81:NC$110,MAX(1,$E27))&gt;INDEX(Kalender!$B$81:$B$110,MAX(1,$E27))),AND($F27&gt;0,INDEX(Kalender!NC$81:NC$110,MAX(1,$F27))&gt;INDEX(Kalender!$B$81:$B$110,MAX(1,$F27)))),2,0))</f>
        <v>0</v>
      </c>
      <c r="ND27" s="5" t="n">
        <f aca="false">IF(Kalender!ND27&lt;&gt;1,0,IF(AND($B27&gt;0,INDEX(Kalender!ND$68:ND$77,MAX(1,$B27))&gt;INDEX(Kalender!$B$68:$B$77,MAX(1,$B27))),1,0)+IF(OR(AND($C27&gt;0,INDEX(Kalender!ND$81:ND$110,MAX(1,$C27))&gt;INDEX(Kalender!$B$81:$B$110,MAX(1,$C27))),AND($D27&gt;0,INDEX(Kalender!ND$81:ND$110,MAX(1,$D27))&gt;INDEX(Kalender!$B$81:$B$110,MAX(1,$D27))),AND($E27&gt;0,INDEX(Kalender!ND$81:ND$110,MAX(1,$E27))&gt;INDEX(Kalender!$B$81:$B$110,MAX(1,$E27))),AND($F27&gt;0,INDEX(Kalender!ND$81:ND$110,MAX(1,$F27))&gt;INDEX(Kalender!$B$81:$B$110,MAX(1,$F27)))),2,0))</f>
        <v>0</v>
      </c>
      <c r="NE27" s="5" t="n">
        <f aca="false">IF(Kalender!NE27&lt;&gt;1,0,IF(AND($B27&gt;0,INDEX(Kalender!NE$68:NE$77,MAX(1,$B27))&gt;INDEX(Kalender!$B$68:$B$77,MAX(1,$B27))),1,0)+IF(OR(AND($C27&gt;0,INDEX(Kalender!NE$81:NE$110,MAX(1,$C27))&gt;INDEX(Kalender!$B$81:$B$110,MAX(1,$C27))),AND($D27&gt;0,INDEX(Kalender!NE$81:NE$110,MAX(1,$D27))&gt;INDEX(Kalender!$B$81:$B$110,MAX(1,$D27))),AND($E27&gt;0,INDEX(Kalender!NE$81:NE$110,MAX(1,$E27))&gt;INDEX(Kalender!$B$81:$B$110,MAX(1,$E27))),AND($F27&gt;0,INDEX(Kalender!NE$81:NE$110,MAX(1,$F27))&gt;INDEX(Kalender!$B$81:$B$110,MAX(1,$F27)))),2,0))</f>
        <v>0</v>
      </c>
      <c r="NF27" s="5" t="n">
        <f aca="false">IF(Kalender!NF27&lt;&gt;1,0,IF(AND($B27&gt;0,INDEX(Kalender!NF$68:NF$77,MAX(1,$B27))&gt;INDEX(Kalender!$B$68:$B$77,MAX(1,$B27))),1,0)+IF(OR(AND($C27&gt;0,INDEX(Kalender!NF$81:NF$110,MAX(1,$C27))&gt;INDEX(Kalender!$B$81:$B$110,MAX(1,$C27))),AND($D27&gt;0,INDEX(Kalender!NF$81:NF$110,MAX(1,$D27))&gt;INDEX(Kalender!$B$81:$B$110,MAX(1,$D27))),AND($E27&gt;0,INDEX(Kalender!NF$81:NF$110,MAX(1,$E27))&gt;INDEX(Kalender!$B$81:$B$110,MAX(1,$E27))),AND($F27&gt;0,INDEX(Kalender!NF$81:NF$110,MAX(1,$F27))&gt;INDEX(Kalender!$B$81:$B$110,MAX(1,$F27)))),2,0))</f>
        <v>0</v>
      </c>
      <c r="NG27" s="5" t="n">
        <f aca="false">IF(Kalender!NG27&lt;&gt;1,0,IF(AND($B27&gt;0,INDEX(Kalender!NG$68:NG$77,MAX(1,$B27))&gt;INDEX(Kalender!$B$68:$B$77,MAX(1,$B27))),1,0)+IF(OR(AND($C27&gt;0,INDEX(Kalender!NG$81:NG$110,MAX(1,$C27))&gt;INDEX(Kalender!$B$81:$B$110,MAX(1,$C27))),AND($D27&gt;0,INDEX(Kalender!NG$81:NG$110,MAX(1,$D27))&gt;INDEX(Kalender!$B$81:$B$110,MAX(1,$D27))),AND($E27&gt;0,INDEX(Kalender!NG$81:NG$110,MAX(1,$E27))&gt;INDEX(Kalender!$B$81:$B$110,MAX(1,$E27))),AND($F27&gt;0,INDEX(Kalender!NG$81:NG$110,MAX(1,$F27))&gt;INDEX(Kalender!$B$81:$B$110,MAX(1,$F27)))),2,0))</f>
        <v>0</v>
      </c>
      <c r="NH27" s="5" t="n">
        <f aca="false">IF(Kalender!NH27&lt;&gt;1,0,IF(AND($B27&gt;0,INDEX(Kalender!NH$68:NH$77,MAX(1,$B27))&gt;INDEX(Kalender!$B$68:$B$77,MAX(1,$B27))),1,0)+IF(OR(AND($C27&gt;0,INDEX(Kalender!NH$81:NH$110,MAX(1,$C27))&gt;INDEX(Kalender!$B$81:$B$110,MAX(1,$C27))),AND($D27&gt;0,INDEX(Kalender!NH$81:NH$110,MAX(1,$D27))&gt;INDEX(Kalender!$B$81:$B$110,MAX(1,$D27))),AND($E27&gt;0,INDEX(Kalender!NH$81:NH$110,MAX(1,$E27))&gt;INDEX(Kalender!$B$81:$B$110,MAX(1,$E27))),AND($F27&gt;0,INDEX(Kalender!NH$81:NH$110,MAX(1,$F27))&gt;INDEX(Kalender!$B$81:$B$110,MAX(1,$F27)))),2,0))</f>
        <v>0</v>
      </c>
    </row>
    <row r="28" customFormat="false" ht="15" hidden="false" customHeight="false" outlineLevel="0" collapsed="false">
      <c r="A28" s="5" t="str">
        <f aca="false">Kalender!A28</f>
        <v/>
      </c>
      <c r="B28" s="5" t="n">
        <f aca="false">IFERROR(MATCH(Kalender!$B28,Kalender!$A$68:$A$77,0),0)</f>
        <v>5</v>
      </c>
      <c r="C28" s="5" t="n">
        <f aca="false">IF(Kalender!C28="",0,IFERROR(MATCH(Kalender!C28,Kalender!$A$81:$A$110,0),0))</f>
        <v>0</v>
      </c>
      <c r="D28" s="5" t="n">
        <f aca="false">IF(Kalender!D28="",0,IFERROR(MATCH(Kalender!D28,Kalender!$A$81:$A$110,0),0))</f>
        <v>0</v>
      </c>
      <c r="E28" s="5" t="n">
        <f aca="false">IF(Kalender!E28="",0,IFERROR(MATCH(Kalender!E28,Kalender!$A$81:$A$110,0),0))</f>
        <v>0</v>
      </c>
      <c r="F28" s="5" t="n">
        <f aca="false">IF(Kalender!F28="",0,IFERROR(MATCH(Kalender!F28,Kalender!$A$81:$A$110,0),0))</f>
        <v>0</v>
      </c>
      <c r="G28" s="5" t="n">
        <f aca="false">IF(Kalender!G28&lt;&gt;1,0,IF(AND($B28&gt;0,INDEX(Kalender!G$68:G$77,MAX(1,$B28))&gt;INDEX(Kalender!$B$68:$B$77,MAX(1,$B28))),1,0)+IF(OR(AND($C28&gt;0,INDEX(Kalender!G$81:G$110,MAX(1,$C28))&gt;INDEX(Kalender!$B$81:$B$110,MAX(1,$C28))),AND($D28&gt;0,INDEX(Kalender!G$81:G$110,MAX(1,$D28))&gt;INDEX(Kalender!$B$81:$B$110,MAX(1,$D28))),AND($E28&gt;0,INDEX(Kalender!G$81:G$110,MAX(1,$E28))&gt;INDEX(Kalender!$B$81:$B$110,MAX(1,$E28))),AND($F28&gt;0,INDEX(Kalender!G$81:G$110,MAX(1,$F28))&gt;INDEX(Kalender!$B$81:$B$110,MAX(1,$F28)))),2,0))</f>
        <v>0</v>
      </c>
      <c r="H28" s="5" t="n">
        <f aca="false">IF(Kalender!H28&lt;&gt;1,0,IF(AND($B28&gt;0,INDEX(Kalender!H$68:H$77,MAX(1,$B28))&gt;INDEX(Kalender!$B$68:$B$77,MAX(1,$B28))),1,0)+IF(OR(AND($C28&gt;0,INDEX(Kalender!H$81:H$110,MAX(1,$C28))&gt;INDEX(Kalender!$B$81:$B$110,MAX(1,$C28))),AND($D28&gt;0,INDEX(Kalender!H$81:H$110,MAX(1,$D28))&gt;INDEX(Kalender!$B$81:$B$110,MAX(1,$D28))),AND($E28&gt;0,INDEX(Kalender!H$81:H$110,MAX(1,$E28))&gt;INDEX(Kalender!$B$81:$B$110,MAX(1,$E28))),AND($F28&gt;0,INDEX(Kalender!H$81:H$110,MAX(1,$F28))&gt;INDEX(Kalender!$B$81:$B$110,MAX(1,$F28)))),2,0))</f>
        <v>0</v>
      </c>
      <c r="I28" s="5" t="n">
        <f aca="false">IF(Kalender!I28&lt;&gt;1,0,IF(AND($B28&gt;0,INDEX(Kalender!I$68:I$77,MAX(1,$B28))&gt;INDEX(Kalender!$B$68:$B$77,MAX(1,$B28))),1,0)+IF(OR(AND($C28&gt;0,INDEX(Kalender!I$81:I$110,MAX(1,$C28))&gt;INDEX(Kalender!$B$81:$B$110,MAX(1,$C28))),AND($D28&gt;0,INDEX(Kalender!I$81:I$110,MAX(1,$D28))&gt;INDEX(Kalender!$B$81:$B$110,MAX(1,$D28))),AND($E28&gt;0,INDEX(Kalender!I$81:I$110,MAX(1,$E28))&gt;INDEX(Kalender!$B$81:$B$110,MAX(1,$E28))),AND($F28&gt;0,INDEX(Kalender!I$81:I$110,MAX(1,$F28))&gt;INDEX(Kalender!$B$81:$B$110,MAX(1,$F28)))),2,0))</f>
        <v>0</v>
      </c>
      <c r="J28" s="5" t="n">
        <f aca="false">IF(Kalender!J28&lt;&gt;1,0,IF(AND($B28&gt;0,INDEX(Kalender!J$68:J$77,MAX(1,$B28))&gt;INDEX(Kalender!$B$68:$B$77,MAX(1,$B28))),1,0)+IF(OR(AND($C28&gt;0,INDEX(Kalender!J$81:J$110,MAX(1,$C28))&gt;INDEX(Kalender!$B$81:$B$110,MAX(1,$C28))),AND($D28&gt;0,INDEX(Kalender!J$81:J$110,MAX(1,$D28))&gt;INDEX(Kalender!$B$81:$B$110,MAX(1,$D28))),AND($E28&gt;0,INDEX(Kalender!J$81:J$110,MAX(1,$E28))&gt;INDEX(Kalender!$B$81:$B$110,MAX(1,$E28))),AND($F28&gt;0,INDEX(Kalender!J$81:J$110,MAX(1,$F28))&gt;INDEX(Kalender!$B$81:$B$110,MAX(1,$F28)))),2,0))</f>
        <v>0</v>
      </c>
      <c r="K28" s="5" t="n">
        <f aca="false">IF(Kalender!K28&lt;&gt;1,0,IF(AND($B28&gt;0,INDEX(Kalender!K$68:K$77,MAX(1,$B28))&gt;INDEX(Kalender!$B$68:$B$77,MAX(1,$B28))),1,0)+IF(OR(AND($C28&gt;0,INDEX(Kalender!K$81:K$110,MAX(1,$C28))&gt;INDEX(Kalender!$B$81:$B$110,MAX(1,$C28))),AND($D28&gt;0,INDEX(Kalender!K$81:K$110,MAX(1,$D28))&gt;INDEX(Kalender!$B$81:$B$110,MAX(1,$D28))),AND($E28&gt;0,INDEX(Kalender!K$81:K$110,MAX(1,$E28))&gt;INDEX(Kalender!$B$81:$B$110,MAX(1,$E28))),AND($F28&gt;0,INDEX(Kalender!K$81:K$110,MAX(1,$F28))&gt;INDEX(Kalender!$B$81:$B$110,MAX(1,$F28)))),2,0))</f>
        <v>0</v>
      </c>
      <c r="L28" s="5" t="n">
        <f aca="false">IF(Kalender!L28&lt;&gt;1,0,IF(AND($B28&gt;0,INDEX(Kalender!L$68:L$77,MAX(1,$B28))&gt;INDEX(Kalender!$B$68:$B$77,MAX(1,$B28))),1,0)+IF(OR(AND($C28&gt;0,INDEX(Kalender!L$81:L$110,MAX(1,$C28))&gt;INDEX(Kalender!$B$81:$B$110,MAX(1,$C28))),AND($D28&gt;0,INDEX(Kalender!L$81:L$110,MAX(1,$D28))&gt;INDEX(Kalender!$B$81:$B$110,MAX(1,$D28))),AND($E28&gt;0,INDEX(Kalender!L$81:L$110,MAX(1,$E28))&gt;INDEX(Kalender!$B$81:$B$110,MAX(1,$E28))),AND($F28&gt;0,INDEX(Kalender!L$81:L$110,MAX(1,$F28))&gt;INDEX(Kalender!$B$81:$B$110,MAX(1,$F28)))),2,0))</f>
        <v>0</v>
      </c>
      <c r="M28" s="5" t="n">
        <f aca="false">IF(Kalender!M28&lt;&gt;1,0,IF(AND($B28&gt;0,INDEX(Kalender!M$68:M$77,MAX(1,$B28))&gt;INDEX(Kalender!$B$68:$B$77,MAX(1,$B28))),1,0)+IF(OR(AND($C28&gt;0,INDEX(Kalender!M$81:M$110,MAX(1,$C28))&gt;INDEX(Kalender!$B$81:$B$110,MAX(1,$C28))),AND($D28&gt;0,INDEX(Kalender!M$81:M$110,MAX(1,$D28))&gt;INDEX(Kalender!$B$81:$B$110,MAX(1,$D28))),AND($E28&gt;0,INDEX(Kalender!M$81:M$110,MAX(1,$E28))&gt;INDEX(Kalender!$B$81:$B$110,MAX(1,$E28))),AND($F28&gt;0,INDEX(Kalender!M$81:M$110,MAX(1,$F28))&gt;INDEX(Kalender!$B$81:$B$110,MAX(1,$F28)))),2,0))</f>
        <v>0</v>
      </c>
      <c r="N28" s="5" t="n">
        <f aca="false">IF(Kalender!N28&lt;&gt;1,0,IF(AND($B28&gt;0,INDEX(Kalender!N$68:N$77,MAX(1,$B28))&gt;INDEX(Kalender!$B$68:$B$77,MAX(1,$B28))),1,0)+IF(OR(AND($C28&gt;0,INDEX(Kalender!N$81:N$110,MAX(1,$C28))&gt;INDEX(Kalender!$B$81:$B$110,MAX(1,$C28))),AND($D28&gt;0,INDEX(Kalender!N$81:N$110,MAX(1,$D28))&gt;INDEX(Kalender!$B$81:$B$110,MAX(1,$D28))),AND($E28&gt;0,INDEX(Kalender!N$81:N$110,MAX(1,$E28))&gt;INDEX(Kalender!$B$81:$B$110,MAX(1,$E28))),AND($F28&gt;0,INDEX(Kalender!N$81:N$110,MAX(1,$F28))&gt;INDEX(Kalender!$B$81:$B$110,MAX(1,$F28)))),2,0))</f>
        <v>0</v>
      </c>
      <c r="O28" s="5" t="n">
        <f aca="false">IF(Kalender!O28&lt;&gt;1,0,IF(AND($B28&gt;0,INDEX(Kalender!O$68:O$77,MAX(1,$B28))&gt;INDEX(Kalender!$B$68:$B$77,MAX(1,$B28))),1,0)+IF(OR(AND($C28&gt;0,INDEX(Kalender!O$81:O$110,MAX(1,$C28))&gt;INDEX(Kalender!$B$81:$B$110,MAX(1,$C28))),AND($D28&gt;0,INDEX(Kalender!O$81:O$110,MAX(1,$D28))&gt;INDEX(Kalender!$B$81:$B$110,MAX(1,$D28))),AND($E28&gt;0,INDEX(Kalender!O$81:O$110,MAX(1,$E28))&gt;INDEX(Kalender!$B$81:$B$110,MAX(1,$E28))),AND($F28&gt;0,INDEX(Kalender!O$81:O$110,MAX(1,$F28))&gt;INDEX(Kalender!$B$81:$B$110,MAX(1,$F28)))),2,0))</f>
        <v>0</v>
      </c>
      <c r="P28" s="5" t="n">
        <f aca="false">IF(Kalender!P28&lt;&gt;1,0,IF(AND($B28&gt;0,INDEX(Kalender!P$68:P$77,MAX(1,$B28))&gt;INDEX(Kalender!$B$68:$B$77,MAX(1,$B28))),1,0)+IF(OR(AND($C28&gt;0,INDEX(Kalender!P$81:P$110,MAX(1,$C28))&gt;INDEX(Kalender!$B$81:$B$110,MAX(1,$C28))),AND($D28&gt;0,INDEX(Kalender!P$81:P$110,MAX(1,$D28))&gt;INDEX(Kalender!$B$81:$B$110,MAX(1,$D28))),AND($E28&gt;0,INDEX(Kalender!P$81:P$110,MAX(1,$E28))&gt;INDEX(Kalender!$B$81:$B$110,MAX(1,$E28))),AND($F28&gt;0,INDEX(Kalender!P$81:P$110,MAX(1,$F28))&gt;INDEX(Kalender!$B$81:$B$110,MAX(1,$F28)))),2,0))</f>
        <v>0</v>
      </c>
      <c r="Q28" s="5" t="n">
        <f aca="false">IF(Kalender!Q28&lt;&gt;1,0,IF(AND($B28&gt;0,INDEX(Kalender!Q$68:Q$77,MAX(1,$B28))&gt;INDEX(Kalender!$B$68:$B$77,MAX(1,$B28))),1,0)+IF(OR(AND($C28&gt;0,INDEX(Kalender!Q$81:Q$110,MAX(1,$C28))&gt;INDEX(Kalender!$B$81:$B$110,MAX(1,$C28))),AND($D28&gt;0,INDEX(Kalender!Q$81:Q$110,MAX(1,$D28))&gt;INDEX(Kalender!$B$81:$B$110,MAX(1,$D28))),AND($E28&gt;0,INDEX(Kalender!Q$81:Q$110,MAX(1,$E28))&gt;INDEX(Kalender!$B$81:$B$110,MAX(1,$E28))),AND($F28&gt;0,INDEX(Kalender!Q$81:Q$110,MAX(1,$F28))&gt;INDEX(Kalender!$B$81:$B$110,MAX(1,$F28)))),2,0))</f>
        <v>0</v>
      </c>
      <c r="R28" s="5" t="n">
        <f aca="false">IF(Kalender!R28&lt;&gt;1,0,IF(AND($B28&gt;0,INDEX(Kalender!R$68:R$77,MAX(1,$B28))&gt;INDEX(Kalender!$B$68:$B$77,MAX(1,$B28))),1,0)+IF(OR(AND($C28&gt;0,INDEX(Kalender!R$81:R$110,MAX(1,$C28))&gt;INDEX(Kalender!$B$81:$B$110,MAX(1,$C28))),AND($D28&gt;0,INDEX(Kalender!R$81:R$110,MAX(1,$D28))&gt;INDEX(Kalender!$B$81:$B$110,MAX(1,$D28))),AND($E28&gt;0,INDEX(Kalender!R$81:R$110,MAX(1,$E28))&gt;INDEX(Kalender!$B$81:$B$110,MAX(1,$E28))),AND($F28&gt;0,INDEX(Kalender!R$81:R$110,MAX(1,$F28))&gt;INDEX(Kalender!$B$81:$B$110,MAX(1,$F28)))),2,0))</f>
        <v>0</v>
      </c>
      <c r="S28" s="5" t="n">
        <f aca="false">IF(Kalender!S28&lt;&gt;1,0,IF(AND($B28&gt;0,INDEX(Kalender!S$68:S$77,MAX(1,$B28))&gt;INDEX(Kalender!$B$68:$B$77,MAX(1,$B28))),1,0)+IF(OR(AND($C28&gt;0,INDEX(Kalender!S$81:S$110,MAX(1,$C28))&gt;INDEX(Kalender!$B$81:$B$110,MAX(1,$C28))),AND($D28&gt;0,INDEX(Kalender!S$81:S$110,MAX(1,$D28))&gt;INDEX(Kalender!$B$81:$B$110,MAX(1,$D28))),AND($E28&gt;0,INDEX(Kalender!S$81:S$110,MAX(1,$E28))&gt;INDEX(Kalender!$B$81:$B$110,MAX(1,$E28))),AND($F28&gt;0,INDEX(Kalender!S$81:S$110,MAX(1,$F28))&gt;INDEX(Kalender!$B$81:$B$110,MAX(1,$F28)))),2,0))</f>
        <v>0</v>
      </c>
      <c r="T28" s="5" t="n">
        <f aca="false">IF(Kalender!T28&lt;&gt;1,0,IF(AND($B28&gt;0,INDEX(Kalender!T$68:T$77,MAX(1,$B28))&gt;INDEX(Kalender!$B$68:$B$77,MAX(1,$B28))),1,0)+IF(OR(AND($C28&gt;0,INDEX(Kalender!T$81:T$110,MAX(1,$C28))&gt;INDEX(Kalender!$B$81:$B$110,MAX(1,$C28))),AND($D28&gt;0,INDEX(Kalender!T$81:T$110,MAX(1,$D28))&gt;INDEX(Kalender!$B$81:$B$110,MAX(1,$D28))),AND($E28&gt;0,INDEX(Kalender!T$81:T$110,MAX(1,$E28))&gt;INDEX(Kalender!$B$81:$B$110,MAX(1,$E28))),AND($F28&gt;0,INDEX(Kalender!T$81:T$110,MAX(1,$F28))&gt;INDEX(Kalender!$B$81:$B$110,MAX(1,$F28)))),2,0))</f>
        <v>0</v>
      </c>
      <c r="U28" s="5" t="n">
        <f aca="false">IF(Kalender!U28&lt;&gt;1,0,IF(AND($B28&gt;0,INDEX(Kalender!U$68:U$77,MAX(1,$B28))&gt;INDEX(Kalender!$B$68:$B$77,MAX(1,$B28))),1,0)+IF(OR(AND($C28&gt;0,INDEX(Kalender!U$81:U$110,MAX(1,$C28))&gt;INDEX(Kalender!$B$81:$B$110,MAX(1,$C28))),AND($D28&gt;0,INDEX(Kalender!U$81:U$110,MAX(1,$D28))&gt;INDEX(Kalender!$B$81:$B$110,MAX(1,$D28))),AND($E28&gt;0,INDEX(Kalender!U$81:U$110,MAX(1,$E28))&gt;INDEX(Kalender!$B$81:$B$110,MAX(1,$E28))),AND($F28&gt;0,INDEX(Kalender!U$81:U$110,MAX(1,$F28))&gt;INDEX(Kalender!$B$81:$B$110,MAX(1,$F28)))),2,0))</f>
        <v>0</v>
      </c>
      <c r="V28" s="5" t="n">
        <f aca="false">IF(Kalender!V28&lt;&gt;1,0,IF(AND($B28&gt;0,INDEX(Kalender!V$68:V$77,MAX(1,$B28))&gt;INDEX(Kalender!$B$68:$B$77,MAX(1,$B28))),1,0)+IF(OR(AND($C28&gt;0,INDEX(Kalender!V$81:V$110,MAX(1,$C28))&gt;INDEX(Kalender!$B$81:$B$110,MAX(1,$C28))),AND($D28&gt;0,INDEX(Kalender!V$81:V$110,MAX(1,$D28))&gt;INDEX(Kalender!$B$81:$B$110,MAX(1,$D28))),AND($E28&gt;0,INDEX(Kalender!V$81:V$110,MAX(1,$E28))&gt;INDEX(Kalender!$B$81:$B$110,MAX(1,$E28))),AND($F28&gt;0,INDEX(Kalender!V$81:V$110,MAX(1,$F28))&gt;INDEX(Kalender!$B$81:$B$110,MAX(1,$F28)))),2,0))</f>
        <v>0</v>
      </c>
      <c r="W28" s="5" t="n">
        <f aca="false">IF(Kalender!W28&lt;&gt;1,0,IF(AND($B28&gt;0,INDEX(Kalender!W$68:W$77,MAX(1,$B28))&gt;INDEX(Kalender!$B$68:$B$77,MAX(1,$B28))),1,0)+IF(OR(AND($C28&gt;0,INDEX(Kalender!W$81:W$110,MAX(1,$C28))&gt;INDEX(Kalender!$B$81:$B$110,MAX(1,$C28))),AND($D28&gt;0,INDEX(Kalender!W$81:W$110,MAX(1,$D28))&gt;INDEX(Kalender!$B$81:$B$110,MAX(1,$D28))),AND($E28&gt;0,INDEX(Kalender!W$81:W$110,MAX(1,$E28))&gt;INDEX(Kalender!$B$81:$B$110,MAX(1,$E28))),AND($F28&gt;0,INDEX(Kalender!W$81:W$110,MAX(1,$F28))&gt;INDEX(Kalender!$B$81:$B$110,MAX(1,$F28)))),2,0))</f>
        <v>0</v>
      </c>
      <c r="X28" s="5" t="n">
        <f aca="false">IF(Kalender!X28&lt;&gt;1,0,IF(AND($B28&gt;0,INDEX(Kalender!X$68:X$77,MAX(1,$B28))&gt;INDEX(Kalender!$B$68:$B$77,MAX(1,$B28))),1,0)+IF(OR(AND($C28&gt;0,INDEX(Kalender!X$81:X$110,MAX(1,$C28))&gt;INDEX(Kalender!$B$81:$B$110,MAX(1,$C28))),AND($D28&gt;0,INDEX(Kalender!X$81:X$110,MAX(1,$D28))&gt;INDEX(Kalender!$B$81:$B$110,MAX(1,$D28))),AND($E28&gt;0,INDEX(Kalender!X$81:X$110,MAX(1,$E28))&gt;INDEX(Kalender!$B$81:$B$110,MAX(1,$E28))),AND($F28&gt;0,INDEX(Kalender!X$81:X$110,MAX(1,$F28))&gt;INDEX(Kalender!$B$81:$B$110,MAX(1,$F28)))),2,0))</f>
        <v>0</v>
      </c>
      <c r="Y28" s="5" t="n">
        <f aca="false">IF(Kalender!Y28&lt;&gt;1,0,IF(AND($B28&gt;0,INDEX(Kalender!Y$68:Y$77,MAX(1,$B28))&gt;INDEX(Kalender!$B$68:$B$77,MAX(1,$B28))),1,0)+IF(OR(AND($C28&gt;0,INDEX(Kalender!Y$81:Y$110,MAX(1,$C28))&gt;INDEX(Kalender!$B$81:$B$110,MAX(1,$C28))),AND($D28&gt;0,INDEX(Kalender!Y$81:Y$110,MAX(1,$D28))&gt;INDEX(Kalender!$B$81:$B$110,MAX(1,$D28))),AND($E28&gt;0,INDEX(Kalender!Y$81:Y$110,MAX(1,$E28))&gt;INDEX(Kalender!$B$81:$B$110,MAX(1,$E28))),AND($F28&gt;0,INDEX(Kalender!Y$81:Y$110,MAX(1,$F28))&gt;INDEX(Kalender!$B$81:$B$110,MAX(1,$F28)))),2,0))</f>
        <v>0</v>
      </c>
      <c r="Z28" s="5" t="n">
        <f aca="false">IF(Kalender!Z28&lt;&gt;1,0,IF(AND($B28&gt;0,INDEX(Kalender!Z$68:Z$77,MAX(1,$B28))&gt;INDEX(Kalender!$B$68:$B$77,MAX(1,$B28))),1,0)+IF(OR(AND($C28&gt;0,INDEX(Kalender!Z$81:Z$110,MAX(1,$C28))&gt;INDEX(Kalender!$B$81:$B$110,MAX(1,$C28))),AND($D28&gt;0,INDEX(Kalender!Z$81:Z$110,MAX(1,$D28))&gt;INDEX(Kalender!$B$81:$B$110,MAX(1,$D28))),AND($E28&gt;0,INDEX(Kalender!Z$81:Z$110,MAX(1,$E28))&gt;INDEX(Kalender!$B$81:$B$110,MAX(1,$E28))),AND($F28&gt;0,INDEX(Kalender!Z$81:Z$110,MAX(1,$F28))&gt;INDEX(Kalender!$B$81:$B$110,MAX(1,$F28)))),2,0))</f>
        <v>0</v>
      </c>
      <c r="AA28" s="5" t="n">
        <f aca="false">IF(Kalender!AA28&lt;&gt;1,0,IF(AND($B28&gt;0,INDEX(Kalender!AA$68:AA$77,MAX(1,$B28))&gt;INDEX(Kalender!$B$68:$B$77,MAX(1,$B28))),1,0)+IF(OR(AND($C28&gt;0,INDEX(Kalender!AA$81:AA$110,MAX(1,$C28))&gt;INDEX(Kalender!$B$81:$B$110,MAX(1,$C28))),AND($D28&gt;0,INDEX(Kalender!AA$81:AA$110,MAX(1,$D28))&gt;INDEX(Kalender!$B$81:$B$110,MAX(1,$D28))),AND($E28&gt;0,INDEX(Kalender!AA$81:AA$110,MAX(1,$E28))&gt;INDEX(Kalender!$B$81:$B$110,MAX(1,$E28))),AND($F28&gt;0,INDEX(Kalender!AA$81:AA$110,MAX(1,$F28))&gt;INDEX(Kalender!$B$81:$B$110,MAX(1,$F28)))),2,0))</f>
        <v>0</v>
      </c>
      <c r="AB28" s="5" t="n">
        <f aca="false">IF(Kalender!AB28&lt;&gt;1,0,IF(AND($B28&gt;0,INDEX(Kalender!AB$68:AB$77,MAX(1,$B28))&gt;INDEX(Kalender!$B$68:$B$77,MAX(1,$B28))),1,0)+IF(OR(AND($C28&gt;0,INDEX(Kalender!AB$81:AB$110,MAX(1,$C28))&gt;INDEX(Kalender!$B$81:$B$110,MAX(1,$C28))),AND($D28&gt;0,INDEX(Kalender!AB$81:AB$110,MAX(1,$D28))&gt;INDEX(Kalender!$B$81:$B$110,MAX(1,$D28))),AND($E28&gt;0,INDEX(Kalender!AB$81:AB$110,MAX(1,$E28))&gt;INDEX(Kalender!$B$81:$B$110,MAX(1,$E28))),AND($F28&gt;0,INDEX(Kalender!AB$81:AB$110,MAX(1,$F28))&gt;INDEX(Kalender!$B$81:$B$110,MAX(1,$F28)))),2,0))</f>
        <v>0</v>
      </c>
      <c r="AC28" s="5" t="n">
        <f aca="false">IF(Kalender!AC28&lt;&gt;1,0,IF(AND($B28&gt;0,INDEX(Kalender!AC$68:AC$77,MAX(1,$B28))&gt;INDEX(Kalender!$B$68:$B$77,MAX(1,$B28))),1,0)+IF(OR(AND($C28&gt;0,INDEX(Kalender!AC$81:AC$110,MAX(1,$C28))&gt;INDEX(Kalender!$B$81:$B$110,MAX(1,$C28))),AND($D28&gt;0,INDEX(Kalender!AC$81:AC$110,MAX(1,$D28))&gt;INDEX(Kalender!$B$81:$B$110,MAX(1,$D28))),AND($E28&gt;0,INDEX(Kalender!AC$81:AC$110,MAX(1,$E28))&gt;INDEX(Kalender!$B$81:$B$110,MAX(1,$E28))),AND($F28&gt;0,INDEX(Kalender!AC$81:AC$110,MAX(1,$F28))&gt;INDEX(Kalender!$B$81:$B$110,MAX(1,$F28)))),2,0))</f>
        <v>0</v>
      </c>
      <c r="AD28" s="5" t="n">
        <f aca="false">IF(Kalender!AD28&lt;&gt;1,0,IF(AND($B28&gt;0,INDEX(Kalender!AD$68:AD$77,MAX(1,$B28))&gt;INDEX(Kalender!$B$68:$B$77,MAX(1,$B28))),1,0)+IF(OR(AND($C28&gt;0,INDEX(Kalender!AD$81:AD$110,MAX(1,$C28))&gt;INDEX(Kalender!$B$81:$B$110,MAX(1,$C28))),AND($D28&gt;0,INDEX(Kalender!AD$81:AD$110,MAX(1,$D28))&gt;INDEX(Kalender!$B$81:$B$110,MAX(1,$D28))),AND($E28&gt;0,INDEX(Kalender!AD$81:AD$110,MAX(1,$E28))&gt;INDEX(Kalender!$B$81:$B$110,MAX(1,$E28))),AND($F28&gt;0,INDEX(Kalender!AD$81:AD$110,MAX(1,$F28))&gt;INDEX(Kalender!$B$81:$B$110,MAX(1,$F28)))),2,0))</f>
        <v>0</v>
      </c>
      <c r="AE28" s="5" t="n">
        <f aca="false">IF(Kalender!AE28&lt;&gt;1,0,IF(AND($B28&gt;0,INDEX(Kalender!AE$68:AE$77,MAX(1,$B28))&gt;INDEX(Kalender!$B$68:$B$77,MAX(1,$B28))),1,0)+IF(OR(AND($C28&gt;0,INDEX(Kalender!AE$81:AE$110,MAX(1,$C28))&gt;INDEX(Kalender!$B$81:$B$110,MAX(1,$C28))),AND($D28&gt;0,INDEX(Kalender!AE$81:AE$110,MAX(1,$D28))&gt;INDEX(Kalender!$B$81:$B$110,MAX(1,$D28))),AND($E28&gt;0,INDEX(Kalender!AE$81:AE$110,MAX(1,$E28))&gt;INDEX(Kalender!$B$81:$B$110,MAX(1,$E28))),AND($F28&gt;0,INDEX(Kalender!AE$81:AE$110,MAX(1,$F28))&gt;INDEX(Kalender!$B$81:$B$110,MAX(1,$F28)))),2,0))</f>
        <v>0</v>
      </c>
      <c r="AF28" s="5" t="n">
        <f aca="false">IF(Kalender!AF28&lt;&gt;1,0,IF(AND($B28&gt;0,INDEX(Kalender!AF$68:AF$77,MAX(1,$B28))&gt;INDEX(Kalender!$B$68:$B$77,MAX(1,$B28))),1,0)+IF(OR(AND($C28&gt;0,INDEX(Kalender!AF$81:AF$110,MAX(1,$C28))&gt;INDEX(Kalender!$B$81:$B$110,MAX(1,$C28))),AND($D28&gt;0,INDEX(Kalender!AF$81:AF$110,MAX(1,$D28))&gt;INDEX(Kalender!$B$81:$B$110,MAX(1,$D28))),AND($E28&gt;0,INDEX(Kalender!AF$81:AF$110,MAX(1,$E28))&gt;INDEX(Kalender!$B$81:$B$110,MAX(1,$E28))),AND($F28&gt;0,INDEX(Kalender!AF$81:AF$110,MAX(1,$F28))&gt;INDEX(Kalender!$B$81:$B$110,MAX(1,$F28)))),2,0))</f>
        <v>0</v>
      </c>
      <c r="AG28" s="5" t="n">
        <f aca="false">IF(Kalender!AG28&lt;&gt;1,0,IF(AND($B28&gt;0,INDEX(Kalender!AG$68:AG$77,MAX(1,$B28))&gt;INDEX(Kalender!$B$68:$B$77,MAX(1,$B28))),1,0)+IF(OR(AND($C28&gt;0,INDEX(Kalender!AG$81:AG$110,MAX(1,$C28))&gt;INDEX(Kalender!$B$81:$B$110,MAX(1,$C28))),AND($D28&gt;0,INDEX(Kalender!AG$81:AG$110,MAX(1,$D28))&gt;INDEX(Kalender!$B$81:$B$110,MAX(1,$D28))),AND($E28&gt;0,INDEX(Kalender!AG$81:AG$110,MAX(1,$E28))&gt;INDEX(Kalender!$B$81:$B$110,MAX(1,$E28))),AND($F28&gt;0,INDEX(Kalender!AG$81:AG$110,MAX(1,$F28))&gt;INDEX(Kalender!$B$81:$B$110,MAX(1,$F28)))),2,0))</f>
        <v>0</v>
      </c>
      <c r="AH28" s="5" t="n">
        <f aca="false">IF(Kalender!AH28&lt;&gt;1,0,IF(AND($B28&gt;0,INDEX(Kalender!AH$68:AH$77,MAX(1,$B28))&gt;INDEX(Kalender!$B$68:$B$77,MAX(1,$B28))),1,0)+IF(OR(AND($C28&gt;0,INDEX(Kalender!AH$81:AH$110,MAX(1,$C28))&gt;INDEX(Kalender!$B$81:$B$110,MAX(1,$C28))),AND($D28&gt;0,INDEX(Kalender!AH$81:AH$110,MAX(1,$D28))&gt;INDEX(Kalender!$B$81:$B$110,MAX(1,$D28))),AND($E28&gt;0,INDEX(Kalender!AH$81:AH$110,MAX(1,$E28))&gt;INDEX(Kalender!$B$81:$B$110,MAX(1,$E28))),AND($F28&gt;0,INDEX(Kalender!AH$81:AH$110,MAX(1,$F28))&gt;INDEX(Kalender!$B$81:$B$110,MAX(1,$F28)))),2,0))</f>
        <v>0</v>
      </c>
      <c r="AI28" s="5" t="n">
        <f aca="false">IF(Kalender!AI28&lt;&gt;1,0,IF(AND($B28&gt;0,INDEX(Kalender!AI$68:AI$77,MAX(1,$B28))&gt;INDEX(Kalender!$B$68:$B$77,MAX(1,$B28))),1,0)+IF(OR(AND($C28&gt;0,INDEX(Kalender!AI$81:AI$110,MAX(1,$C28))&gt;INDEX(Kalender!$B$81:$B$110,MAX(1,$C28))),AND($D28&gt;0,INDEX(Kalender!AI$81:AI$110,MAX(1,$D28))&gt;INDEX(Kalender!$B$81:$B$110,MAX(1,$D28))),AND($E28&gt;0,INDEX(Kalender!AI$81:AI$110,MAX(1,$E28))&gt;INDEX(Kalender!$B$81:$B$110,MAX(1,$E28))),AND($F28&gt;0,INDEX(Kalender!AI$81:AI$110,MAX(1,$F28))&gt;INDEX(Kalender!$B$81:$B$110,MAX(1,$F28)))),2,0))</f>
        <v>0</v>
      </c>
      <c r="AJ28" s="5" t="n">
        <f aca="false">IF(Kalender!AJ28&lt;&gt;1,0,IF(AND($B28&gt;0,INDEX(Kalender!AJ$68:AJ$77,MAX(1,$B28))&gt;INDEX(Kalender!$B$68:$B$77,MAX(1,$B28))),1,0)+IF(OR(AND($C28&gt;0,INDEX(Kalender!AJ$81:AJ$110,MAX(1,$C28))&gt;INDEX(Kalender!$B$81:$B$110,MAX(1,$C28))),AND($D28&gt;0,INDEX(Kalender!AJ$81:AJ$110,MAX(1,$D28))&gt;INDEX(Kalender!$B$81:$B$110,MAX(1,$D28))),AND($E28&gt;0,INDEX(Kalender!AJ$81:AJ$110,MAX(1,$E28))&gt;INDEX(Kalender!$B$81:$B$110,MAX(1,$E28))),AND($F28&gt;0,INDEX(Kalender!AJ$81:AJ$110,MAX(1,$F28))&gt;INDEX(Kalender!$B$81:$B$110,MAX(1,$F28)))),2,0))</f>
        <v>0</v>
      </c>
      <c r="AK28" s="5" t="n">
        <f aca="false">IF(Kalender!AK28&lt;&gt;1,0,IF(AND($B28&gt;0,INDEX(Kalender!AK$68:AK$77,MAX(1,$B28))&gt;INDEX(Kalender!$B$68:$B$77,MAX(1,$B28))),1,0)+IF(OR(AND($C28&gt;0,INDEX(Kalender!AK$81:AK$110,MAX(1,$C28))&gt;INDEX(Kalender!$B$81:$B$110,MAX(1,$C28))),AND($D28&gt;0,INDEX(Kalender!AK$81:AK$110,MAX(1,$D28))&gt;INDEX(Kalender!$B$81:$B$110,MAX(1,$D28))),AND($E28&gt;0,INDEX(Kalender!AK$81:AK$110,MAX(1,$E28))&gt;INDEX(Kalender!$B$81:$B$110,MAX(1,$E28))),AND($F28&gt;0,INDEX(Kalender!AK$81:AK$110,MAX(1,$F28))&gt;INDEX(Kalender!$B$81:$B$110,MAX(1,$F28)))),2,0))</f>
        <v>0</v>
      </c>
      <c r="AL28" s="5" t="n">
        <f aca="false">IF(Kalender!AL28&lt;&gt;1,0,IF(AND($B28&gt;0,INDEX(Kalender!AL$68:AL$77,MAX(1,$B28))&gt;INDEX(Kalender!$B$68:$B$77,MAX(1,$B28))),1,0)+IF(OR(AND($C28&gt;0,INDEX(Kalender!AL$81:AL$110,MAX(1,$C28))&gt;INDEX(Kalender!$B$81:$B$110,MAX(1,$C28))),AND($D28&gt;0,INDEX(Kalender!AL$81:AL$110,MAX(1,$D28))&gt;INDEX(Kalender!$B$81:$B$110,MAX(1,$D28))),AND($E28&gt;0,INDEX(Kalender!AL$81:AL$110,MAX(1,$E28))&gt;INDEX(Kalender!$B$81:$B$110,MAX(1,$E28))),AND($F28&gt;0,INDEX(Kalender!AL$81:AL$110,MAX(1,$F28))&gt;INDEX(Kalender!$B$81:$B$110,MAX(1,$F28)))),2,0))</f>
        <v>0</v>
      </c>
      <c r="AM28" s="5" t="n">
        <f aca="false">IF(Kalender!AM28&lt;&gt;1,0,IF(AND($B28&gt;0,INDEX(Kalender!AM$68:AM$77,MAX(1,$B28))&gt;INDEX(Kalender!$B$68:$B$77,MAX(1,$B28))),1,0)+IF(OR(AND($C28&gt;0,INDEX(Kalender!AM$81:AM$110,MAX(1,$C28))&gt;INDEX(Kalender!$B$81:$B$110,MAX(1,$C28))),AND($D28&gt;0,INDEX(Kalender!AM$81:AM$110,MAX(1,$D28))&gt;INDEX(Kalender!$B$81:$B$110,MAX(1,$D28))),AND($E28&gt;0,INDEX(Kalender!AM$81:AM$110,MAX(1,$E28))&gt;INDEX(Kalender!$B$81:$B$110,MAX(1,$E28))),AND($F28&gt;0,INDEX(Kalender!AM$81:AM$110,MAX(1,$F28))&gt;INDEX(Kalender!$B$81:$B$110,MAX(1,$F28)))),2,0))</f>
        <v>0</v>
      </c>
      <c r="AN28" s="5" t="n">
        <f aca="false">IF(Kalender!AN28&lt;&gt;1,0,IF(AND($B28&gt;0,INDEX(Kalender!AN$68:AN$77,MAX(1,$B28))&gt;INDEX(Kalender!$B$68:$B$77,MAX(1,$B28))),1,0)+IF(OR(AND($C28&gt;0,INDEX(Kalender!AN$81:AN$110,MAX(1,$C28))&gt;INDEX(Kalender!$B$81:$B$110,MAX(1,$C28))),AND($D28&gt;0,INDEX(Kalender!AN$81:AN$110,MAX(1,$D28))&gt;INDEX(Kalender!$B$81:$B$110,MAX(1,$D28))),AND($E28&gt;0,INDEX(Kalender!AN$81:AN$110,MAX(1,$E28))&gt;INDEX(Kalender!$B$81:$B$110,MAX(1,$E28))),AND($F28&gt;0,INDEX(Kalender!AN$81:AN$110,MAX(1,$F28))&gt;INDEX(Kalender!$B$81:$B$110,MAX(1,$F28)))),2,0))</f>
        <v>0</v>
      </c>
      <c r="AO28" s="5" t="n">
        <f aca="false">IF(Kalender!AO28&lt;&gt;1,0,IF(AND($B28&gt;0,INDEX(Kalender!AO$68:AO$77,MAX(1,$B28))&gt;INDEX(Kalender!$B$68:$B$77,MAX(1,$B28))),1,0)+IF(OR(AND($C28&gt;0,INDEX(Kalender!AO$81:AO$110,MAX(1,$C28))&gt;INDEX(Kalender!$B$81:$B$110,MAX(1,$C28))),AND($D28&gt;0,INDEX(Kalender!AO$81:AO$110,MAX(1,$D28))&gt;INDEX(Kalender!$B$81:$B$110,MAX(1,$D28))),AND($E28&gt;0,INDEX(Kalender!AO$81:AO$110,MAX(1,$E28))&gt;INDEX(Kalender!$B$81:$B$110,MAX(1,$E28))),AND($F28&gt;0,INDEX(Kalender!AO$81:AO$110,MAX(1,$F28))&gt;INDEX(Kalender!$B$81:$B$110,MAX(1,$F28)))),2,0))</f>
        <v>0</v>
      </c>
      <c r="AP28" s="5" t="n">
        <f aca="false">IF(Kalender!AP28&lt;&gt;1,0,IF(AND($B28&gt;0,INDEX(Kalender!AP$68:AP$77,MAX(1,$B28))&gt;INDEX(Kalender!$B$68:$B$77,MAX(1,$B28))),1,0)+IF(OR(AND($C28&gt;0,INDEX(Kalender!AP$81:AP$110,MAX(1,$C28))&gt;INDEX(Kalender!$B$81:$B$110,MAX(1,$C28))),AND($D28&gt;0,INDEX(Kalender!AP$81:AP$110,MAX(1,$D28))&gt;INDEX(Kalender!$B$81:$B$110,MAX(1,$D28))),AND($E28&gt;0,INDEX(Kalender!AP$81:AP$110,MAX(1,$E28))&gt;INDEX(Kalender!$B$81:$B$110,MAX(1,$E28))),AND($F28&gt;0,INDEX(Kalender!AP$81:AP$110,MAX(1,$F28))&gt;INDEX(Kalender!$B$81:$B$110,MAX(1,$F28)))),2,0))</f>
        <v>0</v>
      </c>
      <c r="AQ28" s="5" t="n">
        <f aca="false">IF(Kalender!AQ28&lt;&gt;1,0,IF(AND($B28&gt;0,INDEX(Kalender!AQ$68:AQ$77,MAX(1,$B28))&gt;INDEX(Kalender!$B$68:$B$77,MAX(1,$B28))),1,0)+IF(OR(AND($C28&gt;0,INDEX(Kalender!AQ$81:AQ$110,MAX(1,$C28))&gt;INDEX(Kalender!$B$81:$B$110,MAX(1,$C28))),AND($D28&gt;0,INDEX(Kalender!AQ$81:AQ$110,MAX(1,$D28))&gt;INDEX(Kalender!$B$81:$B$110,MAX(1,$D28))),AND($E28&gt;0,INDEX(Kalender!AQ$81:AQ$110,MAX(1,$E28))&gt;INDEX(Kalender!$B$81:$B$110,MAX(1,$E28))),AND($F28&gt;0,INDEX(Kalender!AQ$81:AQ$110,MAX(1,$F28))&gt;INDEX(Kalender!$B$81:$B$110,MAX(1,$F28)))),2,0))</f>
        <v>0</v>
      </c>
      <c r="AR28" s="5" t="n">
        <f aca="false">IF(Kalender!AR28&lt;&gt;1,0,IF(AND($B28&gt;0,INDEX(Kalender!AR$68:AR$77,MAX(1,$B28))&gt;INDEX(Kalender!$B$68:$B$77,MAX(1,$B28))),1,0)+IF(OR(AND($C28&gt;0,INDEX(Kalender!AR$81:AR$110,MAX(1,$C28))&gt;INDEX(Kalender!$B$81:$B$110,MAX(1,$C28))),AND($D28&gt;0,INDEX(Kalender!AR$81:AR$110,MAX(1,$D28))&gt;INDEX(Kalender!$B$81:$B$110,MAX(1,$D28))),AND($E28&gt;0,INDEX(Kalender!AR$81:AR$110,MAX(1,$E28))&gt;INDEX(Kalender!$B$81:$B$110,MAX(1,$E28))),AND($F28&gt;0,INDEX(Kalender!AR$81:AR$110,MAX(1,$F28))&gt;INDEX(Kalender!$B$81:$B$110,MAX(1,$F28)))),2,0))</f>
        <v>0</v>
      </c>
      <c r="AS28" s="5" t="n">
        <f aca="false">IF(Kalender!AS28&lt;&gt;1,0,IF(AND($B28&gt;0,INDEX(Kalender!AS$68:AS$77,MAX(1,$B28))&gt;INDEX(Kalender!$B$68:$B$77,MAX(1,$B28))),1,0)+IF(OR(AND($C28&gt;0,INDEX(Kalender!AS$81:AS$110,MAX(1,$C28))&gt;INDEX(Kalender!$B$81:$B$110,MAX(1,$C28))),AND($D28&gt;0,INDEX(Kalender!AS$81:AS$110,MAX(1,$D28))&gt;INDEX(Kalender!$B$81:$B$110,MAX(1,$D28))),AND($E28&gt;0,INDEX(Kalender!AS$81:AS$110,MAX(1,$E28))&gt;INDEX(Kalender!$B$81:$B$110,MAX(1,$E28))),AND($F28&gt;0,INDEX(Kalender!AS$81:AS$110,MAX(1,$F28))&gt;INDEX(Kalender!$B$81:$B$110,MAX(1,$F28)))),2,0))</f>
        <v>0</v>
      </c>
      <c r="AT28" s="5" t="n">
        <f aca="false">IF(Kalender!AT28&lt;&gt;1,0,IF(AND($B28&gt;0,INDEX(Kalender!AT$68:AT$77,MAX(1,$B28))&gt;INDEX(Kalender!$B$68:$B$77,MAX(1,$B28))),1,0)+IF(OR(AND($C28&gt;0,INDEX(Kalender!AT$81:AT$110,MAX(1,$C28))&gt;INDEX(Kalender!$B$81:$B$110,MAX(1,$C28))),AND($D28&gt;0,INDEX(Kalender!AT$81:AT$110,MAX(1,$D28))&gt;INDEX(Kalender!$B$81:$B$110,MAX(1,$D28))),AND($E28&gt;0,INDEX(Kalender!AT$81:AT$110,MAX(1,$E28))&gt;INDEX(Kalender!$B$81:$B$110,MAX(1,$E28))),AND($F28&gt;0,INDEX(Kalender!AT$81:AT$110,MAX(1,$F28))&gt;INDEX(Kalender!$B$81:$B$110,MAX(1,$F28)))),2,0))</f>
        <v>0</v>
      </c>
      <c r="AU28" s="5" t="n">
        <f aca="false">IF(Kalender!AU28&lt;&gt;1,0,IF(AND($B28&gt;0,INDEX(Kalender!AU$68:AU$77,MAX(1,$B28))&gt;INDEX(Kalender!$B$68:$B$77,MAX(1,$B28))),1,0)+IF(OR(AND($C28&gt;0,INDEX(Kalender!AU$81:AU$110,MAX(1,$C28))&gt;INDEX(Kalender!$B$81:$B$110,MAX(1,$C28))),AND($D28&gt;0,INDEX(Kalender!AU$81:AU$110,MAX(1,$D28))&gt;INDEX(Kalender!$B$81:$B$110,MAX(1,$D28))),AND($E28&gt;0,INDEX(Kalender!AU$81:AU$110,MAX(1,$E28))&gt;INDEX(Kalender!$B$81:$B$110,MAX(1,$E28))),AND($F28&gt;0,INDEX(Kalender!AU$81:AU$110,MAX(1,$F28))&gt;INDEX(Kalender!$B$81:$B$110,MAX(1,$F28)))),2,0))</f>
        <v>0</v>
      </c>
      <c r="AV28" s="5" t="n">
        <f aca="false">IF(Kalender!AV28&lt;&gt;1,0,IF(AND($B28&gt;0,INDEX(Kalender!AV$68:AV$77,MAX(1,$B28))&gt;INDEX(Kalender!$B$68:$B$77,MAX(1,$B28))),1,0)+IF(OR(AND($C28&gt;0,INDEX(Kalender!AV$81:AV$110,MAX(1,$C28))&gt;INDEX(Kalender!$B$81:$B$110,MAX(1,$C28))),AND($D28&gt;0,INDEX(Kalender!AV$81:AV$110,MAX(1,$D28))&gt;INDEX(Kalender!$B$81:$B$110,MAX(1,$D28))),AND($E28&gt;0,INDEX(Kalender!AV$81:AV$110,MAX(1,$E28))&gt;INDEX(Kalender!$B$81:$B$110,MAX(1,$E28))),AND($F28&gt;0,INDEX(Kalender!AV$81:AV$110,MAX(1,$F28))&gt;INDEX(Kalender!$B$81:$B$110,MAX(1,$F28)))),2,0))</f>
        <v>0</v>
      </c>
      <c r="AW28" s="5" t="n">
        <f aca="false">IF(Kalender!AW28&lt;&gt;1,0,IF(AND($B28&gt;0,INDEX(Kalender!AW$68:AW$77,MAX(1,$B28))&gt;INDEX(Kalender!$B$68:$B$77,MAX(1,$B28))),1,0)+IF(OR(AND($C28&gt;0,INDEX(Kalender!AW$81:AW$110,MAX(1,$C28))&gt;INDEX(Kalender!$B$81:$B$110,MAX(1,$C28))),AND($D28&gt;0,INDEX(Kalender!AW$81:AW$110,MAX(1,$D28))&gt;INDEX(Kalender!$B$81:$B$110,MAX(1,$D28))),AND($E28&gt;0,INDEX(Kalender!AW$81:AW$110,MAX(1,$E28))&gt;INDEX(Kalender!$B$81:$B$110,MAX(1,$E28))),AND($F28&gt;0,INDEX(Kalender!AW$81:AW$110,MAX(1,$F28))&gt;INDEX(Kalender!$B$81:$B$110,MAX(1,$F28)))),2,0))</f>
        <v>0</v>
      </c>
      <c r="AX28" s="5" t="n">
        <f aca="false">IF(Kalender!AX28&lt;&gt;1,0,IF(AND($B28&gt;0,INDEX(Kalender!AX$68:AX$77,MAX(1,$B28))&gt;INDEX(Kalender!$B$68:$B$77,MAX(1,$B28))),1,0)+IF(OR(AND($C28&gt;0,INDEX(Kalender!AX$81:AX$110,MAX(1,$C28))&gt;INDEX(Kalender!$B$81:$B$110,MAX(1,$C28))),AND($D28&gt;0,INDEX(Kalender!AX$81:AX$110,MAX(1,$D28))&gt;INDEX(Kalender!$B$81:$B$110,MAX(1,$D28))),AND($E28&gt;0,INDEX(Kalender!AX$81:AX$110,MAX(1,$E28))&gt;INDEX(Kalender!$B$81:$B$110,MAX(1,$E28))),AND($F28&gt;0,INDEX(Kalender!AX$81:AX$110,MAX(1,$F28))&gt;INDEX(Kalender!$B$81:$B$110,MAX(1,$F28)))),2,0))</f>
        <v>0</v>
      </c>
      <c r="AY28" s="5" t="n">
        <f aca="false">IF(Kalender!AY28&lt;&gt;1,0,IF(AND($B28&gt;0,INDEX(Kalender!AY$68:AY$77,MAX(1,$B28))&gt;INDEX(Kalender!$B$68:$B$77,MAX(1,$B28))),1,0)+IF(OR(AND($C28&gt;0,INDEX(Kalender!AY$81:AY$110,MAX(1,$C28))&gt;INDEX(Kalender!$B$81:$B$110,MAX(1,$C28))),AND($D28&gt;0,INDEX(Kalender!AY$81:AY$110,MAX(1,$D28))&gt;INDEX(Kalender!$B$81:$B$110,MAX(1,$D28))),AND($E28&gt;0,INDEX(Kalender!AY$81:AY$110,MAX(1,$E28))&gt;INDEX(Kalender!$B$81:$B$110,MAX(1,$E28))),AND($F28&gt;0,INDEX(Kalender!AY$81:AY$110,MAX(1,$F28))&gt;INDEX(Kalender!$B$81:$B$110,MAX(1,$F28)))),2,0))</f>
        <v>0</v>
      </c>
      <c r="AZ28" s="5" t="n">
        <f aca="false">IF(Kalender!AZ28&lt;&gt;1,0,IF(AND($B28&gt;0,INDEX(Kalender!AZ$68:AZ$77,MAX(1,$B28))&gt;INDEX(Kalender!$B$68:$B$77,MAX(1,$B28))),1,0)+IF(OR(AND($C28&gt;0,INDEX(Kalender!AZ$81:AZ$110,MAX(1,$C28))&gt;INDEX(Kalender!$B$81:$B$110,MAX(1,$C28))),AND($D28&gt;0,INDEX(Kalender!AZ$81:AZ$110,MAX(1,$D28))&gt;INDEX(Kalender!$B$81:$B$110,MAX(1,$D28))),AND($E28&gt;0,INDEX(Kalender!AZ$81:AZ$110,MAX(1,$E28))&gt;INDEX(Kalender!$B$81:$B$110,MAX(1,$E28))),AND($F28&gt;0,INDEX(Kalender!AZ$81:AZ$110,MAX(1,$F28))&gt;INDEX(Kalender!$B$81:$B$110,MAX(1,$F28)))),2,0))</f>
        <v>0</v>
      </c>
      <c r="BA28" s="5" t="n">
        <f aca="false">IF(Kalender!BA28&lt;&gt;1,0,IF(AND($B28&gt;0,INDEX(Kalender!BA$68:BA$77,MAX(1,$B28))&gt;INDEX(Kalender!$B$68:$B$77,MAX(1,$B28))),1,0)+IF(OR(AND($C28&gt;0,INDEX(Kalender!BA$81:BA$110,MAX(1,$C28))&gt;INDEX(Kalender!$B$81:$B$110,MAX(1,$C28))),AND($D28&gt;0,INDEX(Kalender!BA$81:BA$110,MAX(1,$D28))&gt;INDEX(Kalender!$B$81:$B$110,MAX(1,$D28))),AND($E28&gt;0,INDEX(Kalender!BA$81:BA$110,MAX(1,$E28))&gt;INDEX(Kalender!$B$81:$B$110,MAX(1,$E28))),AND($F28&gt;0,INDEX(Kalender!BA$81:BA$110,MAX(1,$F28))&gt;INDEX(Kalender!$B$81:$B$110,MAX(1,$F28)))),2,0))</f>
        <v>0</v>
      </c>
      <c r="BB28" s="5" t="n">
        <f aca="false">IF(Kalender!BB28&lt;&gt;1,0,IF(AND($B28&gt;0,INDEX(Kalender!BB$68:BB$77,MAX(1,$B28))&gt;INDEX(Kalender!$B$68:$B$77,MAX(1,$B28))),1,0)+IF(OR(AND($C28&gt;0,INDEX(Kalender!BB$81:BB$110,MAX(1,$C28))&gt;INDEX(Kalender!$B$81:$B$110,MAX(1,$C28))),AND($D28&gt;0,INDEX(Kalender!BB$81:BB$110,MAX(1,$D28))&gt;INDEX(Kalender!$B$81:$B$110,MAX(1,$D28))),AND($E28&gt;0,INDEX(Kalender!BB$81:BB$110,MAX(1,$E28))&gt;INDEX(Kalender!$B$81:$B$110,MAX(1,$E28))),AND($F28&gt;0,INDEX(Kalender!BB$81:BB$110,MAX(1,$F28))&gt;INDEX(Kalender!$B$81:$B$110,MAX(1,$F28)))),2,0))</f>
        <v>0</v>
      </c>
      <c r="BC28" s="5" t="n">
        <f aca="false">IF(Kalender!BC28&lt;&gt;1,0,IF(AND($B28&gt;0,INDEX(Kalender!BC$68:BC$77,MAX(1,$B28))&gt;INDEX(Kalender!$B$68:$B$77,MAX(1,$B28))),1,0)+IF(OR(AND($C28&gt;0,INDEX(Kalender!BC$81:BC$110,MAX(1,$C28))&gt;INDEX(Kalender!$B$81:$B$110,MAX(1,$C28))),AND($D28&gt;0,INDEX(Kalender!BC$81:BC$110,MAX(1,$D28))&gt;INDEX(Kalender!$B$81:$B$110,MAX(1,$D28))),AND($E28&gt;0,INDEX(Kalender!BC$81:BC$110,MAX(1,$E28))&gt;INDEX(Kalender!$B$81:$B$110,MAX(1,$E28))),AND($F28&gt;0,INDEX(Kalender!BC$81:BC$110,MAX(1,$F28))&gt;INDEX(Kalender!$B$81:$B$110,MAX(1,$F28)))),2,0))</f>
        <v>0</v>
      </c>
      <c r="BD28" s="5" t="n">
        <f aca="false">IF(Kalender!BD28&lt;&gt;1,0,IF(AND($B28&gt;0,INDEX(Kalender!BD$68:BD$77,MAX(1,$B28))&gt;INDEX(Kalender!$B$68:$B$77,MAX(1,$B28))),1,0)+IF(OR(AND($C28&gt;0,INDEX(Kalender!BD$81:BD$110,MAX(1,$C28))&gt;INDEX(Kalender!$B$81:$B$110,MAX(1,$C28))),AND($D28&gt;0,INDEX(Kalender!BD$81:BD$110,MAX(1,$D28))&gt;INDEX(Kalender!$B$81:$B$110,MAX(1,$D28))),AND($E28&gt;0,INDEX(Kalender!BD$81:BD$110,MAX(1,$E28))&gt;INDEX(Kalender!$B$81:$B$110,MAX(1,$E28))),AND($F28&gt;0,INDEX(Kalender!BD$81:BD$110,MAX(1,$F28))&gt;INDEX(Kalender!$B$81:$B$110,MAX(1,$F28)))),2,0))</f>
        <v>0</v>
      </c>
      <c r="BE28" s="5" t="n">
        <f aca="false">IF(Kalender!BE28&lt;&gt;1,0,IF(AND($B28&gt;0,INDEX(Kalender!BE$68:BE$77,MAX(1,$B28))&gt;INDEX(Kalender!$B$68:$B$77,MAX(1,$B28))),1,0)+IF(OR(AND($C28&gt;0,INDEX(Kalender!BE$81:BE$110,MAX(1,$C28))&gt;INDEX(Kalender!$B$81:$B$110,MAX(1,$C28))),AND($D28&gt;0,INDEX(Kalender!BE$81:BE$110,MAX(1,$D28))&gt;INDEX(Kalender!$B$81:$B$110,MAX(1,$D28))),AND($E28&gt;0,INDEX(Kalender!BE$81:BE$110,MAX(1,$E28))&gt;INDEX(Kalender!$B$81:$B$110,MAX(1,$E28))),AND($F28&gt;0,INDEX(Kalender!BE$81:BE$110,MAX(1,$F28))&gt;INDEX(Kalender!$B$81:$B$110,MAX(1,$F28)))),2,0))</f>
        <v>0</v>
      </c>
      <c r="BF28" s="5" t="n">
        <f aca="false">IF(Kalender!BF28&lt;&gt;1,0,IF(AND($B28&gt;0,INDEX(Kalender!BF$68:BF$77,MAX(1,$B28))&gt;INDEX(Kalender!$B$68:$B$77,MAX(1,$B28))),1,0)+IF(OR(AND($C28&gt;0,INDEX(Kalender!BF$81:BF$110,MAX(1,$C28))&gt;INDEX(Kalender!$B$81:$B$110,MAX(1,$C28))),AND($D28&gt;0,INDEX(Kalender!BF$81:BF$110,MAX(1,$D28))&gt;INDEX(Kalender!$B$81:$B$110,MAX(1,$D28))),AND($E28&gt;0,INDEX(Kalender!BF$81:BF$110,MAX(1,$E28))&gt;INDEX(Kalender!$B$81:$B$110,MAX(1,$E28))),AND($F28&gt;0,INDEX(Kalender!BF$81:BF$110,MAX(1,$F28))&gt;INDEX(Kalender!$B$81:$B$110,MAX(1,$F28)))),2,0))</f>
        <v>0</v>
      </c>
      <c r="BG28" s="5" t="n">
        <f aca="false">IF(Kalender!BG28&lt;&gt;1,0,IF(AND($B28&gt;0,INDEX(Kalender!BG$68:BG$77,MAX(1,$B28))&gt;INDEX(Kalender!$B$68:$B$77,MAX(1,$B28))),1,0)+IF(OR(AND($C28&gt;0,INDEX(Kalender!BG$81:BG$110,MAX(1,$C28))&gt;INDEX(Kalender!$B$81:$B$110,MAX(1,$C28))),AND($D28&gt;0,INDEX(Kalender!BG$81:BG$110,MAX(1,$D28))&gt;INDEX(Kalender!$B$81:$B$110,MAX(1,$D28))),AND($E28&gt;0,INDEX(Kalender!BG$81:BG$110,MAX(1,$E28))&gt;INDEX(Kalender!$B$81:$B$110,MAX(1,$E28))),AND($F28&gt;0,INDEX(Kalender!BG$81:BG$110,MAX(1,$F28))&gt;INDEX(Kalender!$B$81:$B$110,MAX(1,$F28)))),2,0))</f>
        <v>0</v>
      </c>
      <c r="BH28" s="5" t="n">
        <f aca="false">IF(Kalender!BH28&lt;&gt;1,0,IF(AND($B28&gt;0,INDEX(Kalender!BH$68:BH$77,MAX(1,$B28))&gt;INDEX(Kalender!$B$68:$B$77,MAX(1,$B28))),1,0)+IF(OR(AND($C28&gt;0,INDEX(Kalender!BH$81:BH$110,MAX(1,$C28))&gt;INDEX(Kalender!$B$81:$B$110,MAX(1,$C28))),AND($D28&gt;0,INDEX(Kalender!BH$81:BH$110,MAX(1,$D28))&gt;INDEX(Kalender!$B$81:$B$110,MAX(1,$D28))),AND($E28&gt;0,INDEX(Kalender!BH$81:BH$110,MAX(1,$E28))&gt;INDEX(Kalender!$B$81:$B$110,MAX(1,$E28))),AND($F28&gt;0,INDEX(Kalender!BH$81:BH$110,MAX(1,$F28))&gt;INDEX(Kalender!$B$81:$B$110,MAX(1,$F28)))),2,0))</f>
        <v>0</v>
      </c>
      <c r="BI28" s="5" t="n">
        <f aca="false">IF(Kalender!BI28&lt;&gt;1,0,IF(AND($B28&gt;0,INDEX(Kalender!BI$68:BI$77,MAX(1,$B28))&gt;INDEX(Kalender!$B$68:$B$77,MAX(1,$B28))),1,0)+IF(OR(AND($C28&gt;0,INDEX(Kalender!BI$81:BI$110,MAX(1,$C28))&gt;INDEX(Kalender!$B$81:$B$110,MAX(1,$C28))),AND($D28&gt;0,INDEX(Kalender!BI$81:BI$110,MAX(1,$D28))&gt;INDEX(Kalender!$B$81:$B$110,MAX(1,$D28))),AND($E28&gt;0,INDEX(Kalender!BI$81:BI$110,MAX(1,$E28))&gt;INDEX(Kalender!$B$81:$B$110,MAX(1,$E28))),AND($F28&gt;0,INDEX(Kalender!BI$81:BI$110,MAX(1,$F28))&gt;INDEX(Kalender!$B$81:$B$110,MAX(1,$F28)))),2,0))</f>
        <v>0</v>
      </c>
      <c r="BJ28" s="5" t="n">
        <f aca="false">IF(Kalender!BJ28&lt;&gt;1,0,IF(AND($B28&gt;0,INDEX(Kalender!BJ$68:BJ$77,MAX(1,$B28))&gt;INDEX(Kalender!$B$68:$B$77,MAX(1,$B28))),1,0)+IF(OR(AND($C28&gt;0,INDEX(Kalender!BJ$81:BJ$110,MAX(1,$C28))&gt;INDEX(Kalender!$B$81:$B$110,MAX(1,$C28))),AND($D28&gt;0,INDEX(Kalender!BJ$81:BJ$110,MAX(1,$D28))&gt;INDEX(Kalender!$B$81:$B$110,MAX(1,$D28))),AND($E28&gt;0,INDEX(Kalender!BJ$81:BJ$110,MAX(1,$E28))&gt;INDEX(Kalender!$B$81:$B$110,MAX(1,$E28))),AND($F28&gt;0,INDEX(Kalender!BJ$81:BJ$110,MAX(1,$F28))&gt;INDEX(Kalender!$B$81:$B$110,MAX(1,$F28)))),2,0))</f>
        <v>0</v>
      </c>
      <c r="BK28" s="5" t="n">
        <f aca="false">IF(Kalender!BK28&lt;&gt;1,0,IF(AND($B28&gt;0,INDEX(Kalender!BK$68:BK$77,MAX(1,$B28))&gt;INDEX(Kalender!$B$68:$B$77,MAX(1,$B28))),1,0)+IF(OR(AND($C28&gt;0,INDEX(Kalender!BK$81:BK$110,MAX(1,$C28))&gt;INDEX(Kalender!$B$81:$B$110,MAX(1,$C28))),AND($D28&gt;0,INDEX(Kalender!BK$81:BK$110,MAX(1,$D28))&gt;INDEX(Kalender!$B$81:$B$110,MAX(1,$D28))),AND($E28&gt;0,INDEX(Kalender!BK$81:BK$110,MAX(1,$E28))&gt;INDEX(Kalender!$B$81:$B$110,MAX(1,$E28))),AND($F28&gt;0,INDEX(Kalender!BK$81:BK$110,MAX(1,$F28))&gt;INDEX(Kalender!$B$81:$B$110,MAX(1,$F28)))),2,0))</f>
        <v>0</v>
      </c>
      <c r="BL28" s="5" t="n">
        <f aca="false">IF(Kalender!BL28&lt;&gt;1,0,IF(AND($B28&gt;0,INDEX(Kalender!BL$68:BL$77,MAX(1,$B28))&gt;INDEX(Kalender!$B$68:$B$77,MAX(1,$B28))),1,0)+IF(OR(AND($C28&gt;0,INDEX(Kalender!BL$81:BL$110,MAX(1,$C28))&gt;INDEX(Kalender!$B$81:$B$110,MAX(1,$C28))),AND($D28&gt;0,INDEX(Kalender!BL$81:BL$110,MAX(1,$D28))&gt;INDEX(Kalender!$B$81:$B$110,MAX(1,$D28))),AND($E28&gt;0,INDEX(Kalender!BL$81:BL$110,MAX(1,$E28))&gt;INDEX(Kalender!$B$81:$B$110,MAX(1,$E28))),AND($F28&gt;0,INDEX(Kalender!BL$81:BL$110,MAX(1,$F28))&gt;INDEX(Kalender!$B$81:$B$110,MAX(1,$F28)))),2,0))</f>
        <v>0</v>
      </c>
      <c r="BM28" s="5" t="n">
        <f aca="false">IF(Kalender!BM28&lt;&gt;1,0,IF(AND($B28&gt;0,INDEX(Kalender!BM$68:BM$77,MAX(1,$B28))&gt;INDEX(Kalender!$B$68:$B$77,MAX(1,$B28))),1,0)+IF(OR(AND($C28&gt;0,INDEX(Kalender!BM$81:BM$110,MAX(1,$C28))&gt;INDEX(Kalender!$B$81:$B$110,MAX(1,$C28))),AND($D28&gt;0,INDEX(Kalender!BM$81:BM$110,MAX(1,$D28))&gt;INDEX(Kalender!$B$81:$B$110,MAX(1,$D28))),AND($E28&gt;0,INDEX(Kalender!BM$81:BM$110,MAX(1,$E28))&gt;INDEX(Kalender!$B$81:$B$110,MAX(1,$E28))),AND($F28&gt;0,INDEX(Kalender!BM$81:BM$110,MAX(1,$F28))&gt;INDEX(Kalender!$B$81:$B$110,MAX(1,$F28)))),2,0))</f>
        <v>0</v>
      </c>
      <c r="BN28" s="5" t="n">
        <f aca="false">IF(Kalender!BN28&lt;&gt;1,0,IF(AND($B28&gt;0,INDEX(Kalender!BN$68:BN$77,MAX(1,$B28))&gt;INDEX(Kalender!$B$68:$B$77,MAX(1,$B28))),1,0)+IF(OR(AND($C28&gt;0,INDEX(Kalender!BN$81:BN$110,MAX(1,$C28))&gt;INDEX(Kalender!$B$81:$B$110,MAX(1,$C28))),AND($D28&gt;0,INDEX(Kalender!BN$81:BN$110,MAX(1,$D28))&gt;INDEX(Kalender!$B$81:$B$110,MAX(1,$D28))),AND($E28&gt;0,INDEX(Kalender!BN$81:BN$110,MAX(1,$E28))&gt;INDEX(Kalender!$B$81:$B$110,MAX(1,$E28))),AND($F28&gt;0,INDEX(Kalender!BN$81:BN$110,MAX(1,$F28))&gt;INDEX(Kalender!$B$81:$B$110,MAX(1,$F28)))),2,0))</f>
        <v>0</v>
      </c>
      <c r="BO28" s="5" t="n">
        <f aca="false">IF(Kalender!BO28&lt;&gt;1,0,IF(AND($B28&gt;0,INDEX(Kalender!BO$68:BO$77,MAX(1,$B28))&gt;INDEX(Kalender!$B$68:$B$77,MAX(1,$B28))),1,0)+IF(OR(AND($C28&gt;0,INDEX(Kalender!BO$81:BO$110,MAX(1,$C28))&gt;INDEX(Kalender!$B$81:$B$110,MAX(1,$C28))),AND($D28&gt;0,INDEX(Kalender!BO$81:BO$110,MAX(1,$D28))&gt;INDEX(Kalender!$B$81:$B$110,MAX(1,$D28))),AND($E28&gt;0,INDEX(Kalender!BO$81:BO$110,MAX(1,$E28))&gt;INDEX(Kalender!$B$81:$B$110,MAX(1,$E28))),AND($F28&gt;0,INDEX(Kalender!BO$81:BO$110,MAX(1,$F28))&gt;INDEX(Kalender!$B$81:$B$110,MAX(1,$F28)))),2,0))</f>
        <v>0</v>
      </c>
      <c r="BP28" s="5" t="n">
        <f aca="false">IF(Kalender!BP28&lt;&gt;1,0,IF(AND($B28&gt;0,INDEX(Kalender!BP$68:BP$77,MAX(1,$B28))&gt;INDEX(Kalender!$B$68:$B$77,MAX(1,$B28))),1,0)+IF(OR(AND($C28&gt;0,INDEX(Kalender!BP$81:BP$110,MAX(1,$C28))&gt;INDEX(Kalender!$B$81:$B$110,MAX(1,$C28))),AND($D28&gt;0,INDEX(Kalender!BP$81:BP$110,MAX(1,$D28))&gt;INDEX(Kalender!$B$81:$B$110,MAX(1,$D28))),AND($E28&gt;0,INDEX(Kalender!BP$81:BP$110,MAX(1,$E28))&gt;INDEX(Kalender!$B$81:$B$110,MAX(1,$E28))),AND($F28&gt;0,INDEX(Kalender!BP$81:BP$110,MAX(1,$F28))&gt;INDEX(Kalender!$B$81:$B$110,MAX(1,$F28)))),2,0))</f>
        <v>0</v>
      </c>
      <c r="BQ28" s="5" t="n">
        <f aca="false">IF(Kalender!BQ28&lt;&gt;1,0,IF(AND($B28&gt;0,INDEX(Kalender!BQ$68:BQ$77,MAX(1,$B28))&gt;INDEX(Kalender!$B$68:$B$77,MAX(1,$B28))),1,0)+IF(OR(AND($C28&gt;0,INDEX(Kalender!BQ$81:BQ$110,MAX(1,$C28))&gt;INDEX(Kalender!$B$81:$B$110,MAX(1,$C28))),AND($D28&gt;0,INDEX(Kalender!BQ$81:BQ$110,MAX(1,$D28))&gt;INDEX(Kalender!$B$81:$B$110,MAX(1,$D28))),AND($E28&gt;0,INDEX(Kalender!BQ$81:BQ$110,MAX(1,$E28))&gt;INDEX(Kalender!$B$81:$B$110,MAX(1,$E28))),AND($F28&gt;0,INDEX(Kalender!BQ$81:BQ$110,MAX(1,$F28))&gt;INDEX(Kalender!$B$81:$B$110,MAX(1,$F28)))),2,0))</f>
        <v>0</v>
      </c>
      <c r="BR28" s="5" t="n">
        <f aca="false">IF(Kalender!BR28&lt;&gt;1,0,IF(AND($B28&gt;0,INDEX(Kalender!BR$68:BR$77,MAX(1,$B28))&gt;INDEX(Kalender!$B$68:$B$77,MAX(1,$B28))),1,0)+IF(OR(AND($C28&gt;0,INDEX(Kalender!BR$81:BR$110,MAX(1,$C28))&gt;INDEX(Kalender!$B$81:$B$110,MAX(1,$C28))),AND($D28&gt;0,INDEX(Kalender!BR$81:BR$110,MAX(1,$D28))&gt;INDEX(Kalender!$B$81:$B$110,MAX(1,$D28))),AND($E28&gt;0,INDEX(Kalender!BR$81:BR$110,MAX(1,$E28))&gt;INDEX(Kalender!$B$81:$B$110,MAX(1,$E28))),AND($F28&gt;0,INDEX(Kalender!BR$81:BR$110,MAX(1,$F28))&gt;INDEX(Kalender!$B$81:$B$110,MAX(1,$F28)))),2,0))</f>
        <v>0</v>
      </c>
      <c r="BS28" s="5" t="n">
        <f aca="false">IF(Kalender!BS28&lt;&gt;1,0,IF(AND($B28&gt;0,INDEX(Kalender!BS$68:BS$77,MAX(1,$B28))&gt;INDEX(Kalender!$B$68:$B$77,MAX(1,$B28))),1,0)+IF(OR(AND($C28&gt;0,INDEX(Kalender!BS$81:BS$110,MAX(1,$C28))&gt;INDEX(Kalender!$B$81:$B$110,MAX(1,$C28))),AND($D28&gt;0,INDEX(Kalender!BS$81:BS$110,MAX(1,$D28))&gt;INDEX(Kalender!$B$81:$B$110,MAX(1,$D28))),AND($E28&gt;0,INDEX(Kalender!BS$81:BS$110,MAX(1,$E28))&gt;INDEX(Kalender!$B$81:$B$110,MAX(1,$E28))),AND($F28&gt;0,INDEX(Kalender!BS$81:BS$110,MAX(1,$F28))&gt;INDEX(Kalender!$B$81:$B$110,MAX(1,$F28)))),2,0))</f>
        <v>0</v>
      </c>
      <c r="BT28" s="5" t="n">
        <f aca="false">IF(Kalender!BT28&lt;&gt;1,0,IF(AND($B28&gt;0,INDEX(Kalender!BT$68:BT$77,MAX(1,$B28))&gt;INDEX(Kalender!$B$68:$B$77,MAX(1,$B28))),1,0)+IF(OR(AND($C28&gt;0,INDEX(Kalender!BT$81:BT$110,MAX(1,$C28))&gt;INDEX(Kalender!$B$81:$B$110,MAX(1,$C28))),AND($D28&gt;0,INDEX(Kalender!BT$81:BT$110,MAX(1,$D28))&gt;INDEX(Kalender!$B$81:$B$110,MAX(1,$D28))),AND($E28&gt;0,INDEX(Kalender!BT$81:BT$110,MAX(1,$E28))&gt;INDEX(Kalender!$B$81:$B$110,MAX(1,$E28))),AND($F28&gt;0,INDEX(Kalender!BT$81:BT$110,MAX(1,$F28))&gt;INDEX(Kalender!$B$81:$B$110,MAX(1,$F28)))),2,0))</f>
        <v>0</v>
      </c>
      <c r="BU28" s="5" t="n">
        <f aca="false">IF(Kalender!BU28&lt;&gt;1,0,IF(AND($B28&gt;0,INDEX(Kalender!BU$68:BU$77,MAX(1,$B28))&gt;INDEX(Kalender!$B$68:$B$77,MAX(1,$B28))),1,0)+IF(OR(AND($C28&gt;0,INDEX(Kalender!BU$81:BU$110,MAX(1,$C28))&gt;INDEX(Kalender!$B$81:$B$110,MAX(1,$C28))),AND($D28&gt;0,INDEX(Kalender!BU$81:BU$110,MAX(1,$D28))&gt;INDEX(Kalender!$B$81:$B$110,MAX(1,$D28))),AND($E28&gt;0,INDEX(Kalender!BU$81:BU$110,MAX(1,$E28))&gt;INDEX(Kalender!$B$81:$B$110,MAX(1,$E28))),AND($F28&gt;0,INDEX(Kalender!BU$81:BU$110,MAX(1,$F28))&gt;INDEX(Kalender!$B$81:$B$110,MAX(1,$F28)))),2,0))</f>
        <v>0</v>
      </c>
      <c r="BV28" s="5" t="n">
        <f aca="false">IF(Kalender!BV28&lt;&gt;1,0,IF(AND($B28&gt;0,INDEX(Kalender!BV$68:BV$77,MAX(1,$B28))&gt;INDEX(Kalender!$B$68:$B$77,MAX(1,$B28))),1,0)+IF(OR(AND($C28&gt;0,INDEX(Kalender!BV$81:BV$110,MAX(1,$C28))&gt;INDEX(Kalender!$B$81:$B$110,MAX(1,$C28))),AND($D28&gt;0,INDEX(Kalender!BV$81:BV$110,MAX(1,$D28))&gt;INDEX(Kalender!$B$81:$B$110,MAX(1,$D28))),AND($E28&gt;0,INDEX(Kalender!BV$81:BV$110,MAX(1,$E28))&gt;INDEX(Kalender!$B$81:$B$110,MAX(1,$E28))),AND($F28&gt;0,INDEX(Kalender!BV$81:BV$110,MAX(1,$F28))&gt;INDEX(Kalender!$B$81:$B$110,MAX(1,$F28)))),2,0))</f>
        <v>0</v>
      </c>
      <c r="BW28" s="5" t="n">
        <f aca="false">IF(Kalender!BW28&lt;&gt;1,0,IF(AND($B28&gt;0,INDEX(Kalender!BW$68:BW$77,MAX(1,$B28))&gt;INDEX(Kalender!$B$68:$B$77,MAX(1,$B28))),1,0)+IF(OR(AND($C28&gt;0,INDEX(Kalender!BW$81:BW$110,MAX(1,$C28))&gt;INDEX(Kalender!$B$81:$B$110,MAX(1,$C28))),AND($D28&gt;0,INDEX(Kalender!BW$81:BW$110,MAX(1,$D28))&gt;INDEX(Kalender!$B$81:$B$110,MAX(1,$D28))),AND($E28&gt;0,INDEX(Kalender!BW$81:BW$110,MAX(1,$E28))&gt;INDEX(Kalender!$B$81:$B$110,MAX(1,$E28))),AND($F28&gt;0,INDEX(Kalender!BW$81:BW$110,MAX(1,$F28))&gt;INDEX(Kalender!$B$81:$B$110,MAX(1,$F28)))),2,0))</f>
        <v>0</v>
      </c>
      <c r="BX28" s="5" t="n">
        <f aca="false">IF(Kalender!BX28&lt;&gt;1,0,IF(AND($B28&gt;0,INDEX(Kalender!BX$68:BX$77,MAX(1,$B28))&gt;INDEX(Kalender!$B$68:$B$77,MAX(1,$B28))),1,0)+IF(OR(AND($C28&gt;0,INDEX(Kalender!BX$81:BX$110,MAX(1,$C28))&gt;INDEX(Kalender!$B$81:$B$110,MAX(1,$C28))),AND($D28&gt;0,INDEX(Kalender!BX$81:BX$110,MAX(1,$D28))&gt;INDEX(Kalender!$B$81:$B$110,MAX(1,$D28))),AND($E28&gt;0,INDEX(Kalender!BX$81:BX$110,MAX(1,$E28))&gt;INDEX(Kalender!$B$81:$B$110,MAX(1,$E28))),AND($F28&gt;0,INDEX(Kalender!BX$81:BX$110,MAX(1,$F28))&gt;INDEX(Kalender!$B$81:$B$110,MAX(1,$F28)))),2,0))</f>
        <v>0</v>
      </c>
      <c r="BY28" s="5" t="n">
        <f aca="false">IF(Kalender!BY28&lt;&gt;1,0,IF(AND($B28&gt;0,INDEX(Kalender!BY$68:BY$77,MAX(1,$B28))&gt;INDEX(Kalender!$B$68:$B$77,MAX(1,$B28))),1,0)+IF(OR(AND($C28&gt;0,INDEX(Kalender!BY$81:BY$110,MAX(1,$C28))&gt;INDEX(Kalender!$B$81:$B$110,MAX(1,$C28))),AND($D28&gt;0,INDEX(Kalender!BY$81:BY$110,MAX(1,$D28))&gt;INDEX(Kalender!$B$81:$B$110,MAX(1,$D28))),AND($E28&gt;0,INDEX(Kalender!BY$81:BY$110,MAX(1,$E28))&gt;INDEX(Kalender!$B$81:$B$110,MAX(1,$E28))),AND($F28&gt;0,INDEX(Kalender!BY$81:BY$110,MAX(1,$F28))&gt;INDEX(Kalender!$B$81:$B$110,MAX(1,$F28)))),2,0))</f>
        <v>0</v>
      </c>
      <c r="BZ28" s="5" t="n">
        <f aca="false">IF(Kalender!BZ28&lt;&gt;1,0,IF(AND($B28&gt;0,INDEX(Kalender!BZ$68:BZ$77,MAX(1,$B28))&gt;INDEX(Kalender!$B$68:$B$77,MAX(1,$B28))),1,0)+IF(OR(AND($C28&gt;0,INDEX(Kalender!BZ$81:BZ$110,MAX(1,$C28))&gt;INDEX(Kalender!$B$81:$B$110,MAX(1,$C28))),AND($D28&gt;0,INDEX(Kalender!BZ$81:BZ$110,MAX(1,$D28))&gt;INDEX(Kalender!$B$81:$B$110,MAX(1,$D28))),AND($E28&gt;0,INDEX(Kalender!BZ$81:BZ$110,MAX(1,$E28))&gt;INDEX(Kalender!$B$81:$B$110,MAX(1,$E28))),AND($F28&gt;0,INDEX(Kalender!BZ$81:BZ$110,MAX(1,$F28))&gt;INDEX(Kalender!$B$81:$B$110,MAX(1,$F28)))),2,0))</f>
        <v>0</v>
      </c>
      <c r="CA28" s="5" t="n">
        <f aca="false">IF(Kalender!CA28&lt;&gt;1,0,IF(AND($B28&gt;0,INDEX(Kalender!CA$68:CA$77,MAX(1,$B28))&gt;INDEX(Kalender!$B$68:$B$77,MAX(1,$B28))),1,0)+IF(OR(AND($C28&gt;0,INDEX(Kalender!CA$81:CA$110,MAX(1,$C28))&gt;INDEX(Kalender!$B$81:$B$110,MAX(1,$C28))),AND($D28&gt;0,INDEX(Kalender!CA$81:CA$110,MAX(1,$D28))&gt;INDEX(Kalender!$B$81:$B$110,MAX(1,$D28))),AND($E28&gt;0,INDEX(Kalender!CA$81:CA$110,MAX(1,$E28))&gt;INDEX(Kalender!$B$81:$B$110,MAX(1,$E28))),AND($F28&gt;0,INDEX(Kalender!CA$81:CA$110,MAX(1,$F28))&gt;INDEX(Kalender!$B$81:$B$110,MAX(1,$F28)))),2,0))</f>
        <v>0</v>
      </c>
      <c r="CB28" s="5" t="n">
        <f aca="false">IF(Kalender!CB28&lt;&gt;1,0,IF(AND($B28&gt;0,INDEX(Kalender!CB$68:CB$77,MAX(1,$B28))&gt;INDEX(Kalender!$B$68:$B$77,MAX(1,$B28))),1,0)+IF(OR(AND($C28&gt;0,INDEX(Kalender!CB$81:CB$110,MAX(1,$C28))&gt;INDEX(Kalender!$B$81:$B$110,MAX(1,$C28))),AND($D28&gt;0,INDEX(Kalender!CB$81:CB$110,MAX(1,$D28))&gt;INDEX(Kalender!$B$81:$B$110,MAX(1,$D28))),AND($E28&gt;0,INDEX(Kalender!CB$81:CB$110,MAX(1,$E28))&gt;INDEX(Kalender!$B$81:$B$110,MAX(1,$E28))),AND($F28&gt;0,INDEX(Kalender!CB$81:CB$110,MAX(1,$F28))&gt;INDEX(Kalender!$B$81:$B$110,MAX(1,$F28)))),2,0))</f>
        <v>0</v>
      </c>
      <c r="CC28" s="5" t="n">
        <f aca="false">IF(Kalender!CC28&lt;&gt;1,0,IF(AND($B28&gt;0,INDEX(Kalender!CC$68:CC$77,MAX(1,$B28))&gt;INDEX(Kalender!$B$68:$B$77,MAX(1,$B28))),1,0)+IF(OR(AND($C28&gt;0,INDEX(Kalender!CC$81:CC$110,MAX(1,$C28))&gt;INDEX(Kalender!$B$81:$B$110,MAX(1,$C28))),AND($D28&gt;0,INDEX(Kalender!CC$81:CC$110,MAX(1,$D28))&gt;INDEX(Kalender!$B$81:$B$110,MAX(1,$D28))),AND($E28&gt;0,INDEX(Kalender!CC$81:CC$110,MAX(1,$E28))&gt;INDEX(Kalender!$B$81:$B$110,MAX(1,$E28))),AND($F28&gt;0,INDEX(Kalender!CC$81:CC$110,MAX(1,$F28))&gt;INDEX(Kalender!$B$81:$B$110,MAX(1,$F28)))),2,0))</f>
        <v>0</v>
      </c>
      <c r="CD28" s="5" t="n">
        <f aca="false">IF(Kalender!CD28&lt;&gt;1,0,IF(AND($B28&gt;0,INDEX(Kalender!CD$68:CD$77,MAX(1,$B28))&gt;INDEX(Kalender!$B$68:$B$77,MAX(1,$B28))),1,0)+IF(OR(AND($C28&gt;0,INDEX(Kalender!CD$81:CD$110,MAX(1,$C28))&gt;INDEX(Kalender!$B$81:$B$110,MAX(1,$C28))),AND($D28&gt;0,INDEX(Kalender!CD$81:CD$110,MAX(1,$D28))&gt;INDEX(Kalender!$B$81:$B$110,MAX(1,$D28))),AND($E28&gt;0,INDEX(Kalender!CD$81:CD$110,MAX(1,$E28))&gt;INDEX(Kalender!$B$81:$B$110,MAX(1,$E28))),AND($F28&gt;0,INDEX(Kalender!CD$81:CD$110,MAX(1,$F28))&gt;INDEX(Kalender!$B$81:$B$110,MAX(1,$F28)))),2,0))</f>
        <v>0</v>
      </c>
      <c r="CE28" s="5" t="n">
        <f aca="false">IF(Kalender!CE28&lt;&gt;1,0,IF(AND($B28&gt;0,INDEX(Kalender!CE$68:CE$77,MAX(1,$B28))&gt;INDEX(Kalender!$B$68:$B$77,MAX(1,$B28))),1,0)+IF(OR(AND($C28&gt;0,INDEX(Kalender!CE$81:CE$110,MAX(1,$C28))&gt;INDEX(Kalender!$B$81:$B$110,MAX(1,$C28))),AND($D28&gt;0,INDEX(Kalender!CE$81:CE$110,MAX(1,$D28))&gt;INDEX(Kalender!$B$81:$B$110,MAX(1,$D28))),AND($E28&gt;0,INDEX(Kalender!CE$81:CE$110,MAX(1,$E28))&gt;INDEX(Kalender!$B$81:$B$110,MAX(1,$E28))),AND($F28&gt;0,INDEX(Kalender!CE$81:CE$110,MAX(1,$F28))&gt;INDEX(Kalender!$B$81:$B$110,MAX(1,$F28)))),2,0))</f>
        <v>0</v>
      </c>
      <c r="CF28" s="5" t="n">
        <f aca="false">IF(Kalender!CF28&lt;&gt;1,0,IF(AND($B28&gt;0,INDEX(Kalender!CF$68:CF$77,MAX(1,$B28))&gt;INDEX(Kalender!$B$68:$B$77,MAX(1,$B28))),1,0)+IF(OR(AND($C28&gt;0,INDEX(Kalender!CF$81:CF$110,MAX(1,$C28))&gt;INDEX(Kalender!$B$81:$B$110,MAX(1,$C28))),AND($D28&gt;0,INDEX(Kalender!CF$81:CF$110,MAX(1,$D28))&gt;INDEX(Kalender!$B$81:$B$110,MAX(1,$D28))),AND($E28&gt;0,INDEX(Kalender!CF$81:CF$110,MAX(1,$E28))&gt;INDEX(Kalender!$B$81:$B$110,MAX(1,$E28))),AND($F28&gt;0,INDEX(Kalender!CF$81:CF$110,MAX(1,$F28))&gt;INDEX(Kalender!$B$81:$B$110,MAX(1,$F28)))),2,0))</f>
        <v>0</v>
      </c>
      <c r="CG28" s="5" t="n">
        <f aca="false">IF(Kalender!CG28&lt;&gt;1,0,IF(AND($B28&gt;0,INDEX(Kalender!CG$68:CG$77,MAX(1,$B28))&gt;INDEX(Kalender!$B$68:$B$77,MAX(1,$B28))),1,0)+IF(OR(AND($C28&gt;0,INDEX(Kalender!CG$81:CG$110,MAX(1,$C28))&gt;INDEX(Kalender!$B$81:$B$110,MAX(1,$C28))),AND($D28&gt;0,INDEX(Kalender!CG$81:CG$110,MAX(1,$D28))&gt;INDEX(Kalender!$B$81:$B$110,MAX(1,$D28))),AND($E28&gt;0,INDEX(Kalender!CG$81:CG$110,MAX(1,$E28))&gt;INDEX(Kalender!$B$81:$B$110,MAX(1,$E28))),AND($F28&gt;0,INDEX(Kalender!CG$81:CG$110,MAX(1,$F28))&gt;INDEX(Kalender!$B$81:$B$110,MAX(1,$F28)))),2,0))</f>
        <v>0</v>
      </c>
      <c r="CH28" s="5" t="n">
        <f aca="false">IF(Kalender!CH28&lt;&gt;1,0,IF(AND($B28&gt;0,INDEX(Kalender!CH$68:CH$77,MAX(1,$B28))&gt;INDEX(Kalender!$B$68:$B$77,MAX(1,$B28))),1,0)+IF(OR(AND($C28&gt;0,INDEX(Kalender!CH$81:CH$110,MAX(1,$C28))&gt;INDEX(Kalender!$B$81:$B$110,MAX(1,$C28))),AND($D28&gt;0,INDEX(Kalender!CH$81:CH$110,MAX(1,$D28))&gt;INDEX(Kalender!$B$81:$B$110,MAX(1,$D28))),AND($E28&gt;0,INDEX(Kalender!CH$81:CH$110,MAX(1,$E28))&gt;INDEX(Kalender!$B$81:$B$110,MAX(1,$E28))),AND($F28&gt;0,INDEX(Kalender!CH$81:CH$110,MAX(1,$F28))&gt;INDEX(Kalender!$B$81:$B$110,MAX(1,$F28)))),2,0))</f>
        <v>0</v>
      </c>
      <c r="CI28" s="5" t="n">
        <f aca="false">IF(Kalender!CI28&lt;&gt;1,0,IF(AND($B28&gt;0,INDEX(Kalender!CI$68:CI$77,MAX(1,$B28))&gt;INDEX(Kalender!$B$68:$B$77,MAX(1,$B28))),1,0)+IF(OR(AND($C28&gt;0,INDEX(Kalender!CI$81:CI$110,MAX(1,$C28))&gt;INDEX(Kalender!$B$81:$B$110,MAX(1,$C28))),AND($D28&gt;0,INDEX(Kalender!CI$81:CI$110,MAX(1,$D28))&gt;INDEX(Kalender!$B$81:$B$110,MAX(1,$D28))),AND($E28&gt;0,INDEX(Kalender!CI$81:CI$110,MAX(1,$E28))&gt;INDEX(Kalender!$B$81:$B$110,MAX(1,$E28))),AND($F28&gt;0,INDEX(Kalender!CI$81:CI$110,MAX(1,$F28))&gt;INDEX(Kalender!$B$81:$B$110,MAX(1,$F28)))),2,0))</f>
        <v>0</v>
      </c>
      <c r="CJ28" s="5" t="n">
        <f aca="false">IF(Kalender!CJ28&lt;&gt;1,0,IF(AND($B28&gt;0,INDEX(Kalender!CJ$68:CJ$77,MAX(1,$B28))&gt;INDEX(Kalender!$B$68:$B$77,MAX(1,$B28))),1,0)+IF(OR(AND($C28&gt;0,INDEX(Kalender!CJ$81:CJ$110,MAX(1,$C28))&gt;INDEX(Kalender!$B$81:$B$110,MAX(1,$C28))),AND($D28&gt;0,INDEX(Kalender!CJ$81:CJ$110,MAX(1,$D28))&gt;INDEX(Kalender!$B$81:$B$110,MAX(1,$D28))),AND($E28&gt;0,INDEX(Kalender!CJ$81:CJ$110,MAX(1,$E28))&gt;INDEX(Kalender!$B$81:$B$110,MAX(1,$E28))),AND($F28&gt;0,INDEX(Kalender!CJ$81:CJ$110,MAX(1,$F28))&gt;INDEX(Kalender!$B$81:$B$110,MAX(1,$F28)))),2,0))</f>
        <v>0</v>
      </c>
      <c r="CK28" s="5" t="n">
        <f aca="false">IF(Kalender!CK28&lt;&gt;1,0,IF(AND($B28&gt;0,INDEX(Kalender!CK$68:CK$77,MAX(1,$B28))&gt;INDEX(Kalender!$B$68:$B$77,MAX(1,$B28))),1,0)+IF(OR(AND($C28&gt;0,INDEX(Kalender!CK$81:CK$110,MAX(1,$C28))&gt;INDEX(Kalender!$B$81:$B$110,MAX(1,$C28))),AND($D28&gt;0,INDEX(Kalender!CK$81:CK$110,MAX(1,$D28))&gt;INDEX(Kalender!$B$81:$B$110,MAX(1,$D28))),AND($E28&gt;0,INDEX(Kalender!CK$81:CK$110,MAX(1,$E28))&gt;INDEX(Kalender!$B$81:$B$110,MAX(1,$E28))),AND($F28&gt;0,INDEX(Kalender!CK$81:CK$110,MAX(1,$F28))&gt;INDEX(Kalender!$B$81:$B$110,MAX(1,$F28)))),2,0))</f>
        <v>0</v>
      </c>
      <c r="CL28" s="5" t="n">
        <f aca="false">IF(Kalender!CL28&lt;&gt;1,0,IF(AND($B28&gt;0,INDEX(Kalender!CL$68:CL$77,MAX(1,$B28))&gt;INDEX(Kalender!$B$68:$B$77,MAX(1,$B28))),1,0)+IF(OR(AND($C28&gt;0,INDEX(Kalender!CL$81:CL$110,MAX(1,$C28))&gt;INDEX(Kalender!$B$81:$B$110,MAX(1,$C28))),AND($D28&gt;0,INDEX(Kalender!CL$81:CL$110,MAX(1,$D28))&gt;INDEX(Kalender!$B$81:$B$110,MAX(1,$D28))),AND($E28&gt;0,INDEX(Kalender!CL$81:CL$110,MAX(1,$E28))&gt;INDEX(Kalender!$B$81:$B$110,MAX(1,$E28))),AND($F28&gt;0,INDEX(Kalender!CL$81:CL$110,MAX(1,$F28))&gt;INDEX(Kalender!$B$81:$B$110,MAX(1,$F28)))),2,0))</f>
        <v>0</v>
      </c>
      <c r="CM28" s="5" t="n">
        <f aca="false">IF(Kalender!CM28&lt;&gt;1,0,IF(AND($B28&gt;0,INDEX(Kalender!CM$68:CM$77,MAX(1,$B28))&gt;INDEX(Kalender!$B$68:$B$77,MAX(1,$B28))),1,0)+IF(OR(AND($C28&gt;0,INDEX(Kalender!CM$81:CM$110,MAX(1,$C28))&gt;INDEX(Kalender!$B$81:$B$110,MAX(1,$C28))),AND($D28&gt;0,INDEX(Kalender!CM$81:CM$110,MAX(1,$D28))&gt;INDEX(Kalender!$B$81:$B$110,MAX(1,$D28))),AND($E28&gt;0,INDEX(Kalender!CM$81:CM$110,MAX(1,$E28))&gt;INDEX(Kalender!$B$81:$B$110,MAX(1,$E28))),AND($F28&gt;0,INDEX(Kalender!CM$81:CM$110,MAX(1,$F28))&gt;INDEX(Kalender!$B$81:$B$110,MAX(1,$F28)))),2,0))</f>
        <v>0</v>
      </c>
      <c r="CN28" s="5" t="n">
        <f aca="false">IF(Kalender!CN28&lt;&gt;1,0,IF(AND($B28&gt;0,INDEX(Kalender!CN$68:CN$77,MAX(1,$B28))&gt;INDEX(Kalender!$B$68:$B$77,MAX(1,$B28))),1,0)+IF(OR(AND($C28&gt;0,INDEX(Kalender!CN$81:CN$110,MAX(1,$C28))&gt;INDEX(Kalender!$B$81:$B$110,MAX(1,$C28))),AND($D28&gt;0,INDEX(Kalender!CN$81:CN$110,MAX(1,$D28))&gt;INDEX(Kalender!$B$81:$B$110,MAX(1,$D28))),AND($E28&gt;0,INDEX(Kalender!CN$81:CN$110,MAX(1,$E28))&gt;INDEX(Kalender!$B$81:$B$110,MAX(1,$E28))),AND($F28&gt;0,INDEX(Kalender!CN$81:CN$110,MAX(1,$F28))&gt;INDEX(Kalender!$B$81:$B$110,MAX(1,$F28)))),2,0))</f>
        <v>0</v>
      </c>
      <c r="CO28" s="5" t="n">
        <f aca="false">IF(Kalender!CO28&lt;&gt;1,0,IF(AND($B28&gt;0,INDEX(Kalender!CO$68:CO$77,MAX(1,$B28))&gt;INDEX(Kalender!$B$68:$B$77,MAX(1,$B28))),1,0)+IF(OR(AND($C28&gt;0,INDEX(Kalender!CO$81:CO$110,MAX(1,$C28))&gt;INDEX(Kalender!$B$81:$B$110,MAX(1,$C28))),AND($D28&gt;0,INDEX(Kalender!CO$81:CO$110,MAX(1,$D28))&gt;INDEX(Kalender!$B$81:$B$110,MAX(1,$D28))),AND($E28&gt;0,INDEX(Kalender!CO$81:CO$110,MAX(1,$E28))&gt;INDEX(Kalender!$B$81:$B$110,MAX(1,$E28))),AND($F28&gt;0,INDEX(Kalender!CO$81:CO$110,MAX(1,$F28))&gt;INDEX(Kalender!$B$81:$B$110,MAX(1,$F28)))),2,0))</f>
        <v>0</v>
      </c>
      <c r="CP28" s="5" t="n">
        <f aca="false">IF(Kalender!CP28&lt;&gt;1,0,IF(AND($B28&gt;0,INDEX(Kalender!CP$68:CP$77,MAX(1,$B28))&gt;INDEX(Kalender!$B$68:$B$77,MAX(1,$B28))),1,0)+IF(OR(AND($C28&gt;0,INDEX(Kalender!CP$81:CP$110,MAX(1,$C28))&gt;INDEX(Kalender!$B$81:$B$110,MAX(1,$C28))),AND($D28&gt;0,INDEX(Kalender!CP$81:CP$110,MAX(1,$D28))&gt;INDEX(Kalender!$B$81:$B$110,MAX(1,$D28))),AND($E28&gt;0,INDEX(Kalender!CP$81:CP$110,MAX(1,$E28))&gt;INDEX(Kalender!$B$81:$B$110,MAX(1,$E28))),AND($F28&gt;0,INDEX(Kalender!CP$81:CP$110,MAX(1,$F28))&gt;INDEX(Kalender!$B$81:$B$110,MAX(1,$F28)))),2,0))</f>
        <v>0</v>
      </c>
      <c r="CQ28" s="5" t="n">
        <f aca="false">IF(Kalender!CQ28&lt;&gt;1,0,IF(AND($B28&gt;0,INDEX(Kalender!CQ$68:CQ$77,MAX(1,$B28))&gt;INDEX(Kalender!$B$68:$B$77,MAX(1,$B28))),1,0)+IF(OR(AND($C28&gt;0,INDEX(Kalender!CQ$81:CQ$110,MAX(1,$C28))&gt;INDEX(Kalender!$B$81:$B$110,MAX(1,$C28))),AND($D28&gt;0,INDEX(Kalender!CQ$81:CQ$110,MAX(1,$D28))&gt;INDEX(Kalender!$B$81:$B$110,MAX(1,$D28))),AND($E28&gt;0,INDEX(Kalender!CQ$81:CQ$110,MAX(1,$E28))&gt;INDEX(Kalender!$B$81:$B$110,MAX(1,$E28))),AND($F28&gt;0,INDEX(Kalender!CQ$81:CQ$110,MAX(1,$F28))&gt;INDEX(Kalender!$B$81:$B$110,MAX(1,$F28)))),2,0))</f>
        <v>0</v>
      </c>
      <c r="CR28" s="5" t="n">
        <f aca="false">IF(Kalender!CR28&lt;&gt;1,0,IF(AND($B28&gt;0,INDEX(Kalender!CR$68:CR$77,MAX(1,$B28))&gt;INDEX(Kalender!$B$68:$B$77,MAX(1,$B28))),1,0)+IF(OR(AND($C28&gt;0,INDEX(Kalender!CR$81:CR$110,MAX(1,$C28))&gt;INDEX(Kalender!$B$81:$B$110,MAX(1,$C28))),AND($D28&gt;0,INDEX(Kalender!CR$81:CR$110,MAX(1,$D28))&gt;INDEX(Kalender!$B$81:$B$110,MAX(1,$D28))),AND($E28&gt;0,INDEX(Kalender!CR$81:CR$110,MAX(1,$E28))&gt;INDEX(Kalender!$B$81:$B$110,MAX(1,$E28))),AND($F28&gt;0,INDEX(Kalender!CR$81:CR$110,MAX(1,$F28))&gt;INDEX(Kalender!$B$81:$B$110,MAX(1,$F28)))),2,0))</f>
        <v>0</v>
      </c>
      <c r="CS28" s="5" t="n">
        <f aca="false">IF(Kalender!CS28&lt;&gt;1,0,IF(AND($B28&gt;0,INDEX(Kalender!CS$68:CS$77,MAX(1,$B28))&gt;INDEX(Kalender!$B$68:$B$77,MAX(1,$B28))),1,0)+IF(OR(AND($C28&gt;0,INDEX(Kalender!CS$81:CS$110,MAX(1,$C28))&gt;INDEX(Kalender!$B$81:$B$110,MAX(1,$C28))),AND($D28&gt;0,INDEX(Kalender!CS$81:CS$110,MAX(1,$D28))&gt;INDEX(Kalender!$B$81:$B$110,MAX(1,$D28))),AND($E28&gt;0,INDEX(Kalender!CS$81:CS$110,MAX(1,$E28))&gt;INDEX(Kalender!$B$81:$B$110,MAX(1,$E28))),AND($F28&gt;0,INDEX(Kalender!CS$81:CS$110,MAX(1,$F28))&gt;INDEX(Kalender!$B$81:$B$110,MAX(1,$F28)))),2,0))</f>
        <v>0</v>
      </c>
      <c r="CT28" s="5" t="n">
        <f aca="false">IF(Kalender!CT28&lt;&gt;1,0,IF(AND($B28&gt;0,INDEX(Kalender!CT$68:CT$77,MAX(1,$B28))&gt;INDEX(Kalender!$B$68:$B$77,MAX(1,$B28))),1,0)+IF(OR(AND($C28&gt;0,INDEX(Kalender!CT$81:CT$110,MAX(1,$C28))&gt;INDEX(Kalender!$B$81:$B$110,MAX(1,$C28))),AND($D28&gt;0,INDEX(Kalender!CT$81:CT$110,MAX(1,$D28))&gt;INDEX(Kalender!$B$81:$B$110,MAX(1,$D28))),AND($E28&gt;0,INDEX(Kalender!CT$81:CT$110,MAX(1,$E28))&gt;INDEX(Kalender!$B$81:$B$110,MAX(1,$E28))),AND($F28&gt;0,INDEX(Kalender!CT$81:CT$110,MAX(1,$F28))&gt;INDEX(Kalender!$B$81:$B$110,MAX(1,$F28)))),2,0))</f>
        <v>0</v>
      </c>
      <c r="CU28" s="5" t="n">
        <f aca="false">IF(Kalender!CU28&lt;&gt;1,0,IF(AND($B28&gt;0,INDEX(Kalender!CU$68:CU$77,MAX(1,$B28))&gt;INDEX(Kalender!$B$68:$B$77,MAX(1,$B28))),1,0)+IF(OR(AND($C28&gt;0,INDEX(Kalender!CU$81:CU$110,MAX(1,$C28))&gt;INDEX(Kalender!$B$81:$B$110,MAX(1,$C28))),AND($D28&gt;0,INDEX(Kalender!CU$81:CU$110,MAX(1,$D28))&gt;INDEX(Kalender!$B$81:$B$110,MAX(1,$D28))),AND($E28&gt;0,INDEX(Kalender!CU$81:CU$110,MAX(1,$E28))&gt;INDEX(Kalender!$B$81:$B$110,MAX(1,$E28))),AND($F28&gt;0,INDEX(Kalender!CU$81:CU$110,MAX(1,$F28))&gt;INDEX(Kalender!$B$81:$B$110,MAX(1,$F28)))),2,0))</f>
        <v>0</v>
      </c>
      <c r="CV28" s="5" t="n">
        <f aca="false">IF(Kalender!CV28&lt;&gt;1,0,IF(AND($B28&gt;0,INDEX(Kalender!CV$68:CV$77,MAX(1,$B28))&gt;INDEX(Kalender!$B$68:$B$77,MAX(1,$B28))),1,0)+IF(OR(AND($C28&gt;0,INDEX(Kalender!CV$81:CV$110,MAX(1,$C28))&gt;INDEX(Kalender!$B$81:$B$110,MAX(1,$C28))),AND($D28&gt;0,INDEX(Kalender!CV$81:CV$110,MAX(1,$D28))&gt;INDEX(Kalender!$B$81:$B$110,MAX(1,$D28))),AND($E28&gt;0,INDEX(Kalender!CV$81:CV$110,MAX(1,$E28))&gt;INDEX(Kalender!$B$81:$B$110,MAX(1,$E28))),AND($F28&gt;0,INDEX(Kalender!CV$81:CV$110,MAX(1,$F28))&gt;INDEX(Kalender!$B$81:$B$110,MAX(1,$F28)))),2,0))</f>
        <v>0</v>
      </c>
      <c r="CW28" s="5" t="n">
        <f aca="false">IF(Kalender!CW28&lt;&gt;1,0,IF(AND($B28&gt;0,INDEX(Kalender!CW$68:CW$77,MAX(1,$B28))&gt;INDEX(Kalender!$B$68:$B$77,MAX(1,$B28))),1,0)+IF(OR(AND($C28&gt;0,INDEX(Kalender!CW$81:CW$110,MAX(1,$C28))&gt;INDEX(Kalender!$B$81:$B$110,MAX(1,$C28))),AND($D28&gt;0,INDEX(Kalender!CW$81:CW$110,MAX(1,$D28))&gt;INDEX(Kalender!$B$81:$B$110,MAX(1,$D28))),AND($E28&gt;0,INDEX(Kalender!CW$81:CW$110,MAX(1,$E28))&gt;INDEX(Kalender!$B$81:$B$110,MAX(1,$E28))),AND($F28&gt;0,INDEX(Kalender!CW$81:CW$110,MAX(1,$F28))&gt;INDEX(Kalender!$B$81:$B$110,MAX(1,$F28)))),2,0))</f>
        <v>0</v>
      </c>
      <c r="CX28" s="5" t="n">
        <f aca="false">IF(Kalender!CX28&lt;&gt;1,0,IF(AND($B28&gt;0,INDEX(Kalender!CX$68:CX$77,MAX(1,$B28))&gt;INDEX(Kalender!$B$68:$B$77,MAX(1,$B28))),1,0)+IF(OR(AND($C28&gt;0,INDEX(Kalender!CX$81:CX$110,MAX(1,$C28))&gt;INDEX(Kalender!$B$81:$B$110,MAX(1,$C28))),AND($D28&gt;0,INDEX(Kalender!CX$81:CX$110,MAX(1,$D28))&gt;INDEX(Kalender!$B$81:$B$110,MAX(1,$D28))),AND($E28&gt;0,INDEX(Kalender!CX$81:CX$110,MAX(1,$E28))&gt;INDEX(Kalender!$B$81:$B$110,MAX(1,$E28))),AND($F28&gt;0,INDEX(Kalender!CX$81:CX$110,MAX(1,$F28))&gt;INDEX(Kalender!$B$81:$B$110,MAX(1,$F28)))),2,0))</f>
        <v>0</v>
      </c>
      <c r="CY28" s="5" t="n">
        <f aca="false">IF(Kalender!CY28&lt;&gt;1,0,IF(AND($B28&gt;0,INDEX(Kalender!CY$68:CY$77,MAX(1,$B28))&gt;INDEX(Kalender!$B$68:$B$77,MAX(1,$B28))),1,0)+IF(OR(AND($C28&gt;0,INDEX(Kalender!CY$81:CY$110,MAX(1,$C28))&gt;INDEX(Kalender!$B$81:$B$110,MAX(1,$C28))),AND($D28&gt;0,INDEX(Kalender!CY$81:CY$110,MAX(1,$D28))&gt;INDEX(Kalender!$B$81:$B$110,MAX(1,$D28))),AND($E28&gt;0,INDEX(Kalender!CY$81:CY$110,MAX(1,$E28))&gt;INDEX(Kalender!$B$81:$B$110,MAX(1,$E28))),AND($F28&gt;0,INDEX(Kalender!CY$81:CY$110,MAX(1,$F28))&gt;INDEX(Kalender!$B$81:$B$110,MAX(1,$F28)))),2,0))</f>
        <v>0</v>
      </c>
      <c r="CZ28" s="5" t="n">
        <f aca="false">IF(Kalender!CZ28&lt;&gt;1,0,IF(AND($B28&gt;0,INDEX(Kalender!CZ$68:CZ$77,MAX(1,$B28))&gt;INDEX(Kalender!$B$68:$B$77,MAX(1,$B28))),1,0)+IF(OR(AND($C28&gt;0,INDEX(Kalender!CZ$81:CZ$110,MAX(1,$C28))&gt;INDEX(Kalender!$B$81:$B$110,MAX(1,$C28))),AND($D28&gt;0,INDEX(Kalender!CZ$81:CZ$110,MAX(1,$D28))&gt;INDEX(Kalender!$B$81:$B$110,MAX(1,$D28))),AND($E28&gt;0,INDEX(Kalender!CZ$81:CZ$110,MAX(1,$E28))&gt;INDEX(Kalender!$B$81:$B$110,MAX(1,$E28))),AND($F28&gt;0,INDEX(Kalender!CZ$81:CZ$110,MAX(1,$F28))&gt;INDEX(Kalender!$B$81:$B$110,MAX(1,$F28)))),2,0))</f>
        <v>0</v>
      </c>
      <c r="DA28" s="5" t="n">
        <f aca="false">IF(Kalender!DA28&lt;&gt;1,0,IF(AND($B28&gt;0,INDEX(Kalender!DA$68:DA$77,MAX(1,$B28))&gt;INDEX(Kalender!$B$68:$B$77,MAX(1,$B28))),1,0)+IF(OR(AND($C28&gt;0,INDEX(Kalender!DA$81:DA$110,MAX(1,$C28))&gt;INDEX(Kalender!$B$81:$B$110,MAX(1,$C28))),AND($D28&gt;0,INDEX(Kalender!DA$81:DA$110,MAX(1,$D28))&gt;INDEX(Kalender!$B$81:$B$110,MAX(1,$D28))),AND($E28&gt;0,INDEX(Kalender!DA$81:DA$110,MAX(1,$E28))&gt;INDEX(Kalender!$B$81:$B$110,MAX(1,$E28))),AND($F28&gt;0,INDEX(Kalender!DA$81:DA$110,MAX(1,$F28))&gt;INDEX(Kalender!$B$81:$B$110,MAX(1,$F28)))),2,0))</f>
        <v>0</v>
      </c>
      <c r="DB28" s="5" t="n">
        <f aca="false">IF(Kalender!DB28&lt;&gt;1,0,IF(AND($B28&gt;0,INDEX(Kalender!DB$68:DB$77,MAX(1,$B28))&gt;INDEX(Kalender!$B$68:$B$77,MAX(1,$B28))),1,0)+IF(OR(AND($C28&gt;0,INDEX(Kalender!DB$81:DB$110,MAX(1,$C28))&gt;INDEX(Kalender!$B$81:$B$110,MAX(1,$C28))),AND($D28&gt;0,INDEX(Kalender!DB$81:DB$110,MAX(1,$D28))&gt;INDEX(Kalender!$B$81:$B$110,MAX(1,$D28))),AND($E28&gt;0,INDEX(Kalender!DB$81:DB$110,MAX(1,$E28))&gt;INDEX(Kalender!$B$81:$B$110,MAX(1,$E28))),AND($F28&gt;0,INDEX(Kalender!DB$81:DB$110,MAX(1,$F28))&gt;INDEX(Kalender!$B$81:$B$110,MAX(1,$F28)))),2,0))</f>
        <v>0</v>
      </c>
      <c r="DC28" s="5" t="n">
        <f aca="false">IF(Kalender!DC28&lt;&gt;1,0,IF(AND($B28&gt;0,INDEX(Kalender!DC$68:DC$77,MAX(1,$B28))&gt;INDEX(Kalender!$B$68:$B$77,MAX(1,$B28))),1,0)+IF(OR(AND($C28&gt;0,INDEX(Kalender!DC$81:DC$110,MAX(1,$C28))&gt;INDEX(Kalender!$B$81:$B$110,MAX(1,$C28))),AND($D28&gt;0,INDEX(Kalender!DC$81:DC$110,MAX(1,$D28))&gt;INDEX(Kalender!$B$81:$B$110,MAX(1,$D28))),AND($E28&gt;0,INDEX(Kalender!DC$81:DC$110,MAX(1,$E28))&gt;INDEX(Kalender!$B$81:$B$110,MAX(1,$E28))),AND($F28&gt;0,INDEX(Kalender!DC$81:DC$110,MAX(1,$F28))&gt;INDEX(Kalender!$B$81:$B$110,MAX(1,$F28)))),2,0))</f>
        <v>0</v>
      </c>
      <c r="DD28" s="5" t="n">
        <f aca="false">IF(Kalender!DD28&lt;&gt;1,0,IF(AND($B28&gt;0,INDEX(Kalender!DD$68:DD$77,MAX(1,$B28))&gt;INDEX(Kalender!$B$68:$B$77,MAX(1,$B28))),1,0)+IF(OR(AND($C28&gt;0,INDEX(Kalender!DD$81:DD$110,MAX(1,$C28))&gt;INDEX(Kalender!$B$81:$B$110,MAX(1,$C28))),AND($D28&gt;0,INDEX(Kalender!DD$81:DD$110,MAX(1,$D28))&gt;INDEX(Kalender!$B$81:$B$110,MAX(1,$D28))),AND($E28&gt;0,INDEX(Kalender!DD$81:DD$110,MAX(1,$E28))&gt;INDEX(Kalender!$B$81:$B$110,MAX(1,$E28))),AND($F28&gt;0,INDEX(Kalender!DD$81:DD$110,MAX(1,$F28))&gt;INDEX(Kalender!$B$81:$B$110,MAX(1,$F28)))),2,0))</f>
        <v>0</v>
      </c>
      <c r="DE28" s="5" t="n">
        <f aca="false">IF(Kalender!DE28&lt;&gt;1,0,IF(AND($B28&gt;0,INDEX(Kalender!DE$68:DE$77,MAX(1,$B28))&gt;INDEX(Kalender!$B$68:$B$77,MAX(1,$B28))),1,0)+IF(OR(AND($C28&gt;0,INDEX(Kalender!DE$81:DE$110,MAX(1,$C28))&gt;INDEX(Kalender!$B$81:$B$110,MAX(1,$C28))),AND($D28&gt;0,INDEX(Kalender!DE$81:DE$110,MAX(1,$D28))&gt;INDEX(Kalender!$B$81:$B$110,MAX(1,$D28))),AND($E28&gt;0,INDEX(Kalender!DE$81:DE$110,MAX(1,$E28))&gt;INDEX(Kalender!$B$81:$B$110,MAX(1,$E28))),AND($F28&gt;0,INDEX(Kalender!DE$81:DE$110,MAX(1,$F28))&gt;INDEX(Kalender!$B$81:$B$110,MAX(1,$F28)))),2,0))</f>
        <v>0</v>
      </c>
      <c r="DF28" s="5" t="n">
        <f aca="false">IF(Kalender!DF28&lt;&gt;1,0,IF(AND($B28&gt;0,INDEX(Kalender!DF$68:DF$77,MAX(1,$B28))&gt;INDEX(Kalender!$B$68:$B$77,MAX(1,$B28))),1,0)+IF(OR(AND($C28&gt;0,INDEX(Kalender!DF$81:DF$110,MAX(1,$C28))&gt;INDEX(Kalender!$B$81:$B$110,MAX(1,$C28))),AND($D28&gt;0,INDEX(Kalender!DF$81:DF$110,MAX(1,$D28))&gt;INDEX(Kalender!$B$81:$B$110,MAX(1,$D28))),AND($E28&gt;0,INDEX(Kalender!DF$81:DF$110,MAX(1,$E28))&gt;INDEX(Kalender!$B$81:$B$110,MAX(1,$E28))),AND($F28&gt;0,INDEX(Kalender!DF$81:DF$110,MAX(1,$F28))&gt;INDEX(Kalender!$B$81:$B$110,MAX(1,$F28)))),2,0))</f>
        <v>0</v>
      </c>
      <c r="DG28" s="5" t="n">
        <f aca="false">IF(Kalender!DG28&lt;&gt;1,0,IF(AND($B28&gt;0,INDEX(Kalender!DG$68:DG$77,MAX(1,$B28))&gt;INDEX(Kalender!$B$68:$B$77,MAX(1,$B28))),1,0)+IF(OR(AND($C28&gt;0,INDEX(Kalender!DG$81:DG$110,MAX(1,$C28))&gt;INDEX(Kalender!$B$81:$B$110,MAX(1,$C28))),AND($D28&gt;0,INDEX(Kalender!DG$81:DG$110,MAX(1,$D28))&gt;INDEX(Kalender!$B$81:$B$110,MAX(1,$D28))),AND($E28&gt;0,INDEX(Kalender!DG$81:DG$110,MAX(1,$E28))&gt;INDEX(Kalender!$B$81:$B$110,MAX(1,$E28))),AND($F28&gt;0,INDEX(Kalender!DG$81:DG$110,MAX(1,$F28))&gt;INDEX(Kalender!$B$81:$B$110,MAX(1,$F28)))),2,0))</f>
        <v>0</v>
      </c>
      <c r="DH28" s="5" t="n">
        <f aca="false">IF(Kalender!DH28&lt;&gt;1,0,IF(AND($B28&gt;0,INDEX(Kalender!DH$68:DH$77,MAX(1,$B28))&gt;INDEX(Kalender!$B$68:$B$77,MAX(1,$B28))),1,0)+IF(OR(AND($C28&gt;0,INDEX(Kalender!DH$81:DH$110,MAX(1,$C28))&gt;INDEX(Kalender!$B$81:$B$110,MAX(1,$C28))),AND($D28&gt;0,INDEX(Kalender!DH$81:DH$110,MAX(1,$D28))&gt;INDEX(Kalender!$B$81:$B$110,MAX(1,$D28))),AND($E28&gt;0,INDEX(Kalender!DH$81:DH$110,MAX(1,$E28))&gt;INDEX(Kalender!$B$81:$B$110,MAX(1,$E28))),AND($F28&gt;0,INDEX(Kalender!DH$81:DH$110,MAX(1,$F28))&gt;INDEX(Kalender!$B$81:$B$110,MAX(1,$F28)))),2,0))</f>
        <v>0</v>
      </c>
      <c r="DI28" s="5" t="n">
        <f aca="false">IF(Kalender!DI28&lt;&gt;1,0,IF(AND($B28&gt;0,INDEX(Kalender!DI$68:DI$77,MAX(1,$B28))&gt;INDEX(Kalender!$B$68:$B$77,MAX(1,$B28))),1,0)+IF(OR(AND($C28&gt;0,INDEX(Kalender!DI$81:DI$110,MAX(1,$C28))&gt;INDEX(Kalender!$B$81:$B$110,MAX(1,$C28))),AND($D28&gt;0,INDEX(Kalender!DI$81:DI$110,MAX(1,$D28))&gt;INDEX(Kalender!$B$81:$B$110,MAX(1,$D28))),AND($E28&gt;0,INDEX(Kalender!DI$81:DI$110,MAX(1,$E28))&gt;INDEX(Kalender!$B$81:$B$110,MAX(1,$E28))),AND($F28&gt;0,INDEX(Kalender!DI$81:DI$110,MAX(1,$F28))&gt;INDEX(Kalender!$B$81:$B$110,MAX(1,$F28)))),2,0))</f>
        <v>0</v>
      </c>
      <c r="DJ28" s="5" t="n">
        <f aca="false">IF(Kalender!DJ28&lt;&gt;1,0,IF(AND($B28&gt;0,INDEX(Kalender!DJ$68:DJ$77,MAX(1,$B28))&gt;INDEX(Kalender!$B$68:$B$77,MAX(1,$B28))),1,0)+IF(OR(AND($C28&gt;0,INDEX(Kalender!DJ$81:DJ$110,MAX(1,$C28))&gt;INDEX(Kalender!$B$81:$B$110,MAX(1,$C28))),AND($D28&gt;0,INDEX(Kalender!DJ$81:DJ$110,MAX(1,$D28))&gt;INDEX(Kalender!$B$81:$B$110,MAX(1,$D28))),AND($E28&gt;0,INDEX(Kalender!DJ$81:DJ$110,MAX(1,$E28))&gt;INDEX(Kalender!$B$81:$B$110,MAX(1,$E28))),AND($F28&gt;0,INDEX(Kalender!DJ$81:DJ$110,MAX(1,$F28))&gt;INDEX(Kalender!$B$81:$B$110,MAX(1,$F28)))),2,0))</f>
        <v>0</v>
      </c>
      <c r="DK28" s="5" t="n">
        <f aca="false">IF(Kalender!DK28&lt;&gt;1,0,IF(AND($B28&gt;0,INDEX(Kalender!DK$68:DK$77,MAX(1,$B28))&gt;INDEX(Kalender!$B$68:$B$77,MAX(1,$B28))),1,0)+IF(OR(AND($C28&gt;0,INDEX(Kalender!DK$81:DK$110,MAX(1,$C28))&gt;INDEX(Kalender!$B$81:$B$110,MAX(1,$C28))),AND($D28&gt;0,INDEX(Kalender!DK$81:DK$110,MAX(1,$D28))&gt;INDEX(Kalender!$B$81:$B$110,MAX(1,$D28))),AND($E28&gt;0,INDEX(Kalender!DK$81:DK$110,MAX(1,$E28))&gt;INDEX(Kalender!$B$81:$B$110,MAX(1,$E28))),AND($F28&gt;0,INDEX(Kalender!DK$81:DK$110,MAX(1,$F28))&gt;INDEX(Kalender!$B$81:$B$110,MAX(1,$F28)))),2,0))</f>
        <v>0</v>
      </c>
      <c r="DL28" s="5" t="n">
        <f aca="false">IF(Kalender!DL28&lt;&gt;1,0,IF(AND($B28&gt;0,INDEX(Kalender!DL$68:DL$77,MAX(1,$B28))&gt;INDEX(Kalender!$B$68:$B$77,MAX(1,$B28))),1,0)+IF(OR(AND($C28&gt;0,INDEX(Kalender!DL$81:DL$110,MAX(1,$C28))&gt;INDEX(Kalender!$B$81:$B$110,MAX(1,$C28))),AND($D28&gt;0,INDEX(Kalender!DL$81:DL$110,MAX(1,$D28))&gt;INDEX(Kalender!$B$81:$B$110,MAX(1,$D28))),AND($E28&gt;0,INDEX(Kalender!DL$81:DL$110,MAX(1,$E28))&gt;INDEX(Kalender!$B$81:$B$110,MAX(1,$E28))),AND($F28&gt;0,INDEX(Kalender!DL$81:DL$110,MAX(1,$F28))&gt;INDEX(Kalender!$B$81:$B$110,MAX(1,$F28)))),2,0))</f>
        <v>0</v>
      </c>
      <c r="DM28" s="5" t="n">
        <f aca="false">IF(Kalender!DM28&lt;&gt;1,0,IF(AND($B28&gt;0,INDEX(Kalender!DM$68:DM$77,MAX(1,$B28))&gt;INDEX(Kalender!$B$68:$B$77,MAX(1,$B28))),1,0)+IF(OR(AND($C28&gt;0,INDEX(Kalender!DM$81:DM$110,MAX(1,$C28))&gt;INDEX(Kalender!$B$81:$B$110,MAX(1,$C28))),AND($D28&gt;0,INDEX(Kalender!DM$81:DM$110,MAX(1,$D28))&gt;INDEX(Kalender!$B$81:$B$110,MAX(1,$D28))),AND($E28&gt;0,INDEX(Kalender!DM$81:DM$110,MAX(1,$E28))&gt;INDEX(Kalender!$B$81:$B$110,MAX(1,$E28))),AND($F28&gt;0,INDEX(Kalender!DM$81:DM$110,MAX(1,$F28))&gt;INDEX(Kalender!$B$81:$B$110,MAX(1,$F28)))),2,0))</f>
        <v>0</v>
      </c>
      <c r="DN28" s="5" t="n">
        <f aca="false">IF(Kalender!DN28&lt;&gt;1,0,IF(AND($B28&gt;0,INDEX(Kalender!DN$68:DN$77,MAX(1,$B28))&gt;INDEX(Kalender!$B$68:$B$77,MAX(1,$B28))),1,0)+IF(OR(AND($C28&gt;0,INDEX(Kalender!DN$81:DN$110,MAX(1,$C28))&gt;INDEX(Kalender!$B$81:$B$110,MAX(1,$C28))),AND($D28&gt;0,INDEX(Kalender!DN$81:DN$110,MAX(1,$D28))&gt;INDEX(Kalender!$B$81:$B$110,MAX(1,$D28))),AND($E28&gt;0,INDEX(Kalender!DN$81:DN$110,MAX(1,$E28))&gt;INDEX(Kalender!$B$81:$B$110,MAX(1,$E28))),AND($F28&gt;0,INDEX(Kalender!DN$81:DN$110,MAX(1,$F28))&gt;INDEX(Kalender!$B$81:$B$110,MAX(1,$F28)))),2,0))</f>
        <v>0</v>
      </c>
      <c r="DO28" s="5" t="n">
        <f aca="false">IF(Kalender!DO28&lt;&gt;1,0,IF(AND($B28&gt;0,INDEX(Kalender!DO$68:DO$77,MAX(1,$B28))&gt;INDEX(Kalender!$B$68:$B$77,MAX(1,$B28))),1,0)+IF(OR(AND($C28&gt;0,INDEX(Kalender!DO$81:DO$110,MAX(1,$C28))&gt;INDEX(Kalender!$B$81:$B$110,MAX(1,$C28))),AND($D28&gt;0,INDEX(Kalender!DO$81:DO$110,MAX(1,$D28))&gt;INDEX(Kalender!$B$81:$B$110,MAX(1,$D28))),AND($E28&gt;0,INDEX(Kalender!DO$81:DO$110,MAX(1,$E28))&gt;INDEX(Kalender!$B$81:$B$110,MAX(1,$E28))),AND($F28&gt;0,INDEX(Kalender!DO$81:DO$110,MAX(1,$F28))&gt;INDEX(Kalender!$B$81:$B$110,MAX(1,$F28)))),2,0))</f>
        <v>0</v>
      </c>
      <c r="DP28" s="5" t="n">
        <f aca="false">IF(Kalender!DP28&lt;&gt;1,0,IF(AND($B28&gt;0,INDEX(Kalender!DP$68:DP$77,MAX(1,$B28))&gt;INDEX(Kalender!$B$68:$B$77,MAX(1,$B28))),1,0)+IF(OR(AND($C28&gt;0,INDEX(Kalender!DP$81:DP$110,MAX(1,$C28))&gt;INDEX(Kalender!$B$81:$B$110,MAX(1,$C28))),AND($D28&gt;0,INDEX(Kalender!DP$81:DP$110,MAX(1,$D28))&gt;INDEX(Kalender!$B$81:$B$110,MAX(1,$D28))),AND($E28&gt;0,INDEX(Kalender!DP$81:DP$110,MAX(1,$E28))&gt;INDEX(Kalender!$B$81:$B$110,MAX(1,$E28))),AND($F28&gt;0,INDEX(Kalender!DP$81:DP$110,MAX(1,$F28))&gt;INDEX(Kalender!$B$81:$B$110,MAX(1,$F28)))),2,0))</f>
        <v>0</v>
      </c>
      <c r="DQ28" s="5" t="n">
        <f aca="false">IF(Kalender!DQ28&lt;&gt;1,0,IF(AND($B28&gt;0,INDEX(Kalender!DQ$68:DQ$77,MAX(1,$B28))&gt;INDEX(Kalender!$B$68:$B$77,MAX(1,$B28))),1,0)+IF(OR(AND($C28&gt;0,INDEX(Kalender!DQ$81:DQ$110,MAX(1,$C28))&gt;INDEX(Kalender!$B$81:$B$110,MAX(1,$C28))),AND($D28&gt;0,INDEX(Kalender!DQ$81:DQ$110,MAX(1,$D28))&gt;INDEX(Kalender!$B$81:$B$110,MAX(1,$D28))),AND($E28&gt;0,INDEX(Kalender!DQ$81:DQ$110,MAX(1,$E28))&gt;INDEX(Kalender!$B$81:$B$110,MAX(1,$E28))),AND($F28&gt;0,INDEX(Kalender!DQ$81:DQ$110,MAX(1,$F28))&gt;INDEX(Kalender!$B$81:$B$110,MAX(1,$F28)))),2,0))</f>
        <v>0</v>
      </c>
      <c r="DR28" s="5" t="n">
        <f aca="false">IF(Kalender!DR28&lt;&gt;1,0,IF(AND($B28&gt;0,INDEX(Kalender!DR$68:DR$77,MAX(1,$B28))&gt;INDEX(Kalender!$B$68:$B$77,MAX(1,$B28))),1,0)+IF(OR(AND($C28&gt;0,INDEX(Kalender!DR$81:DR$110,MAX(1,$C28))&gt;INDEX(Kalender!$B$81:$B$110,MAX(1,$C28))),AND($D28&gt;0,INDEX(Kalender!DR$81:DR$110,MAX(1,$D28))&gt;INDEX(Kalender!$B$81:$B$110,MAX(1,$D28))),AND($E28&gt;0,INDEX(Kalender!DR$81:DR$110,MAX(1,$E28))&gt;INDEX(Kalender!$B$81:$B$110,MAX(1,$E28))),AND($F28&gt;0,INDEX(Kalender!DR$81:DR$110,MAX(1,$F28))&gt;INDEX(Kalender!$B$81:$B$110,MAX(1,$F28)))),2,0))</f>
        <v>0</v>
      </c>
      <c r="DS28" s="5" t="n">
        <f aca="false">IF(Kalender!DS28&lt;&gt;1,0,IF(AND($B28&gt;0,INDEX(Kalender!DS$68:DS$77,MAX(1,$B28))&gt;INDEX(Kalender!$B$68:$B$77,MAX(1,$B28))),1,0)+IF(OR(AND($C28&gt;0,INDEX(Kalender!DS$81:DS$110,MAX(1,$C28))&gt;INDEX(Kalender!$B$81:$B$110,MAX(1,$C28))),AND($D28&gt;0,INDEX(Kalender!DS$81:DS$110,MAX(1,$D28))&gt;INDEX(Kalender!$B$81:$B$110,MAX(1,$D28))),AND($E28&gt;0,INDEX(Kalender!DS$81:DS$110,MAX(1,$E28))&gt;INDEX(Kalender!$B$81:$B$110,MAX(1,$E28))),AND($F28&gt;0,INDEX(Kalender!DS$81:DS$110,MAX(1,$F28))&gt;INDEX(Kalender!$B$81:$B$110,MAX(1,$F28)))),2,0))</f>
        <v>0</v>
      </c>
      <c r="DT28" s="5" t="n">
        <f aca="false">IF(Kalender!DT28&lt;&gt;1,0,IF(AND($B28&gt;0,INDEX(Kalender!DT$68:DT$77,MAX(1,$B28))&gt;INDEX(Kalender!$B$68:$B$77,MAX(1,$B28))),1,0)+IF(OR(AND($C28&gt;0,INDEX(Kalender!DT$81:DT$110,MAX(1,$C28))&gt;INDEX(Kalender!$B$81:$B$110,MAX(1,$C28))),AND($D28&gt;0,INDEX(Kalender!DT$81:DT$110,MAX(1,$D28))&gt;INDEX(Kalender!$B$81:$B$110,MAX(1,$D28))),AND($E28&gt;0,INDEX(Kalender!DT$81:DT$110,MAX(1,$E28))&gt;INDEX(Kalender!$B$81:$B$110,MAX(1,$E28))),AND($F28&gt;0,INDEX(Kalender!DT$81:DT$110,MAX(1,$F28))&gt;INDEX(Kalender!$B$81:$B$110,MAX(1,$F28)))),2,0))</f>
        <v>0</v>
      </c>
      <c r="DU28" s="5" t="n">
        <f aca="false">IF(Kalender!DU28&lt;&gt;1,0,IF(AND($B28&gt;0,INDEX(Kalender!DU$68:DU$77,MAX(1,$B28))&gt;INDEX(Kalender!$B$68:$B$77,MAX(1,$B28))),1,0)+IF(OR(AND($C28&gt;0,INDEX(Kalender!DU$81:DU$110,MAX(1,$C28))&gt;INDEX(Kalender!$B$81:$B$110,MAX(1,$C28))),AND($D28&gt;0,INDEX(Kalender!DU$81:DU$110,MAX(1,$D28))&gt;INDEX(Kalender!$B$81:$B$110,MAX(1,$D28))),AND($E28&gt;0,INDEX(Kalender!DU$81:DU$110,MAX(1,$E28))&gt;INDEX(Kalender!$B$81:$B$110,MAX(1,$E28))),AND($F28&gt;0,INDEX(Kalender!DU$81:DU$110,MAX(1,$F28))&gt;INDEX(Kalender!$B$81:$B$110,MAX(1,$F28)))),2,0))</f>
        <v>0</v>
      </c>
      <c r="DV28" s="5" t="n">
        <f aca="false">IF(Kalender!DV28&lt;&gt;1,0,IF(AND($B28&gt;0,INDEX(Kalender!DV$68:DV$77,MAX(1,$B28))&gt;INDEX(Kalender!$B$68:$B$77,MAX(1,$B28))),1,0)+IF(OR(AND($C28&gt;0,INDEX(Kalender!DV$81:DV$110,MAX(1,$C28))&gt;INDEX(Kalender!$B$81:$B$110,MAX(1,$C28))),AND($D28&gt;0,INDEX(Kalender!DV$81:DV$110,MAX(1,$D28))&gt;INDEX(Kalender!$B$81:$B$110,MAX(1,$D28))),AND($E28&gt;0,INDEX(Kalender!DV$81:DV$110,MAX(1,$E28))&gt;INDEX(Kalender!$B$81:$B$110,MAX(1,$E28))),AND($F28&gt;0,INDEX(Kalender!DV$81:DV$110,MAX(1,$F28))&gt;INDEX(Kalender!$B$81:$B$110,MAX(1,$F28)))),2,0))</f>
        <v>0</v>
      </c>
      <c r="DW28" s="5" t="n">
        <f aca="false">IF(Kalender!DW28&lt;&gt;1,0,IF(AND($B28&gt;0,INDEX(Kalender!DW$68:DW$77,MAX(1,$B28))&gt;INDEX(Kalender!$B$68:$B$77,MAX(1,$B28))),1,0)+IF(OR(AND($C28&gt;0,INDEX(Kalender!DW$81:DW$110,MAX(1,$C28))&gt;INDEX(Kalender!$B$81:$B$110,MAX(1,$C28))),AND($D28&gt;0,INDEX(Kalender!DW$81:DW$110,MAX(1,$D28))&gt;INDEX(Kalender!$B$81:$B$110,MAX(1,$D28))),AND($E28&gt;0,INDEX(Kalender!DW$81:DW$110,MAX(1,$E28))&gt;INDEX(Kalender!$B$81:$B$110,MAX(1,$E28))),AND($F28&gt;0,INDEX(Kalender!DW$81:DW$110,MAX(1,$F28))&gt;INDEX(Kalender!$B$81:$B$110,MAX(1,$F28)))),2,0))</f>
        <v>0</v>
      </c>
      <c r="DX28" s="5" t="n">
        <f aca="false">IF(Kalender!DX28&lt;&gt;1,0,IF(AND($B28&gt;0,INDEX(Kalender!DX$68:DX$77,MAX(1,$B28))&gt;INDEX(Kalender!$B$68:$B$77,MAX(1,$B28))),1,0)+IF(OR(AND($C28&gt;0,INDEX(Kalender!DX$81:DX$110,MAX(1,$C28))&gt;INDEX(Kalender!$B$81:$B$110,MAX(1,$C28))),AND($D28&gt;0,INDEX(Kalender!DX$81:DX$110,MAX(1,$D28))&gt;INDEX(Kalender!$B$81:$B$110,MAX(1,$D28))),AND($E28&gt;0,INDEX(Kalender!DX$81:DX$110,MAX(1,$E28))&gt;INDEX(Kalender!$B$81:$B$110,MAX(1,$E28))),AND($F28&gt;0,INDEX(Kalender!DX$81:DX$110,MAX(1,$F28))&gt;INDEX(Kalender!$B$81:$B$110,MAX(1,$F28)))),2,0))</f>
        <v>0</v>
      </c>
      <c r="DY28" s="5" t="n">
        <f aca="false">IF(Kalender!DY28&lt;&gt;1,0,IF(AND($B28&gt;0,INDEX(Kalender!DY$68:DY$77,MAX(1,$B28))&gt;INDEX(Kalender!$B$68:$B$77,MAX(1,$B28))),1,0)+IF(OR(AND($C28&gt;0,INDEX(Kalender!DY$81:DY$110,MAX(1,$C28))&gt;INDEX(Kalender!$B$81:$B$110,MAX(1,$C28))),AND($D28&gt;0,INDEX(Kalender!DY$81:DY$110,MAX(1,$D28))&gt;INDEX(Kalender!$B$81:$B$110,MAX(1,$D28))),AND($E28&gt;0,INDEX(Kalender!DY$81:DY$110,MAX(1,$E28))&gt;INDEX(Kalender!$B$81:$B$110,MAX(1,$E28))),AND($F28&gt;0,INDEX(Kalender!DY$81:DY$110,MAX(1,$F28))&gt;INDEX(Kalender!$B$81:$B$110,MAX(1,$F28)))),2,0))</f>
        <v>0</v>
      </c>
      <c r="DZ28" s="5" t="n">
        <f aca="false">IF(Kalender!DZ28&lt;&gt;1,0,IF(AND($B28&gt;0,INDEX(Kalender!DZ$68:DZ$77,MAX(1,$B28))&gt;INDEX(Kalender!$B$68:$B$77,MAX(1,$B28))),1,0)+IF(OR(AND($C28&gt;0,INDEX(Kalender!DZ$81:DZ$110,MAX(1,$C28))&gt;INDEX(Kalender!$B$81:$B$110,MAX(1,$C28))),AND($D28&gt;0,INDEX(Kalender!DZ$81:DZ$110,MAX(1,$D28))&gt;INDEX(Kalender!$B$81:$B$110,MAX(1,$D28))),AND($E28&gt;0,INDEX(Kalender!DZ$81:DZ$110,MAX(1,$E28))&gt;INDEX(Kalender!$B$81:$B$110,MAX(1,$E28))),AND($F28&gt;0,INDEX(Kalender!DZ$81:DZ$110,MAX(1,$F28))&gt;INDEX(Kalender!$B$81:$B$110,MAX(1,$F28)))),2,0))</f>
        <v>0</v>
      </c>
      <c r="EA28" s="5" t="n">
        <f aca="false">IF(Kalender!EA28&lt;&gt;1,0,IF(AND($B28&gt;0,INDEX(Kalender!EA$68:EA$77,MAX(1,$B28))&gt;INDEX(Kalender!$B$68:$B$77,MAX(1,$B28))),1,0)+IF(OR(AND($C28&gt;0,INDEX(Kalender!EA$81:EA$110,MAX(1,$C28))&gt;INDEX(Kalender!$B$81:$B$110,MAX(1,$C28))),AND($D28&gt;0,INDEX(Kalender!EA$81:EA$110,MAX(1,$D28))&gt;INDEX(Kalender!$B$81:$B$110,MAX(1,$D28))),AND($E28&gt;0,INDEX(Kalender!EA$81:EA$110,MAX(1,$E28))&gt;INDEX(Kalender!$B$81:$B$110,MAX(1,$E28))),AND($F28&gt;0,INDEX(Kalender!EA$81:EA$110,MAX(1,$F28))&gt;INDEX(Kalender!$B$81:$B$110,MAX(1,$F28)))),2,0))</f>
        <v>0</v>
      </c>
      <c r="EB28" s="5" t="n">
        <f aca="false">IF(Kalender!EB28&lt;&gt;1,0,IF(AND($B28&gt;0,INDEX(Kalender!EB$68:EB$77,MAX(1,$B28))&gt;INDEX(Kalender!$B$68:$B$77,MAX(1,$B28))),1,0)+IF(OR(AND($C28&gt;0,INDEX(Kalender!EB$81:EB$110,MAX(1,$C28))&gt;INDEX(Kalender!$B$81:$B$110,MAX(1,$C28))),AND($D28&gt;0,INDEX(Kalender!EB$81:EB$110,MAX(1,$D28))&gt;INDEX(Kalender!$B$81:$B$110,MAX(1,$D28))),AND($E28&gt;0,INDEX(Kalender!EB$81:EB$110,MAX(1,$E28))&gt;INDEX(Kalender!$B$81:$B$110,MAX(1,$E28))),AND($F28&gt;0,INDEX(Kalender!EB$81:EB$110,MAX(1,$F28))&gt;INDEX(Kalender!$B$81:$B$110,MAX(1,$F28)))),2,0))</f>
        <v>0</v>
      </c>
      <c r="EC28" s="5" t="n">
        <f aca="false">IF(Kalender!EC28&lt;&gt;1,0,IF(AND($B28&gt;0,INDEX(Kalender!EC$68:EC$77,MAX(1,$B28))&gt;INDEX(Kalender!$B$68:$B$77,MAX(1,$B28))),1,0)+IF(OR(AND($C28&gt;0,INDEX(Kalender!EC$81:EC$110,MAX(1,$C28))&gt;INDEX(Kalender!$B$81:$B$110,MAX(1,$C28))),AND($D28&gt;0,INDEX(Kalender!EC$81:EC$110,MAX(1,$D28))&gt;INDEX(Kalender!$B$81:$B$110,MAX(1,$D28))),AND($E28&gt;0,INDEX(Kalender!EC$81:EC$110,MAX(1,$E28))&gt;INDEX(Kalender!$B$81:$B$110,MAX(1,$E28))),AND($F28&gt;0,INDEX(Kalender!EC$81:EC$110,MAX(1,$F28))&gt;INDEX(Kalender!$B$81:$B$110,MAX(1,$F28)))),2,0))</f>
        <v>0</v>
      </c>
      <c r="ED28" s="5" t="n">
        <f aca="false">IF(Kalender!ED28&lt;&gt;1,0,IF(AND($B28&gt;0,INDEX(Kalender!ED$68:ED$77,MAX(1,$B28))&gt;INDEX(Kalender!$B$68:$B$77,MAX(1,$B28))),1,0)+IF(OR(AND($C28&gt;0,INDEX(Kalender!ED$81:ED$110,MAX(1,$C28))&gt;INDEX(Kalender!$B$81:$B$110,MAX(1,$C28))),AND($D28&gt;0,INDEX(Kalender!ED$81:ED$110,MAX(1,$D28))&gt;INDEX(Kalender!$B$81:$B$110,MAX(1,$D28))),AND($E28&gt;0,INDEX(Kalender!ED$81:ED$110,MAX(1,$E28))&gt;INDEX(Kalender!$B$81:$B$110,MAX(1,$E28))),AND($F28&gt;0,INDEX(Kalender!ED$81:ED$110,MAX(1,$F28))&gt;INDEX(Kalender!$B$81:$B$110,MAX(1,$F28)))),2,0))</f>
        <v>0</v>
      </c>
      <c r="EE28" s="5" t="n">
        <f aca="false">IF(Kalender!EE28&lt;&gt;1,0,IF(AND($B28&gt;0,INDEX(Kalender!EE$68:EE$77,MAX(1,$B28))&gt;INDEX(Kalender!$B$68:$B$77,MAX(1,$B28))),1,0)+IF(OR(AND($C28&gt;0,INDEX(Kalender!EE$81:EE$110,MAX(1,$C28))&gt;INDEX(Kalender!$B$81:$B$110,MAX(1,$C28))),AND($D28&gt;0,INDEX(Kalender!EE$81:EE$110,MAX(1,$D28))&gt;INDEX(Kalender!$B$81:$B$110,MAX(1,$D28))),AND($E28&gt;0,INDEX(Kalender!EE$81:EE$110,MAX(1,$E28))&gt;INDEX(Kalender!$B$81:$B$110,MAX(1,$E28))),AND($F28&gt;0,INDEX(Kalender!EE$81:EE$110,MAX(1,$F28))&gt;INDEX(Kalender!$B$81:$B$110,MAX(1,$F28)))),2,0))</f>
        <v>0</v>
      </c>
      <c r="EF28" s="5" t="n">
        <f aca="false">IF(Kalender!EF28&lt;&gt;1,0,IF(AND($B28&gt;0,INDEX(Kalender!EF$68:EF$77,MAX(1,$B28))&gt;INDEX(Kalender!$B$68:$B$77,MAX(1,$B28))),1,0)+IF(OR(AND($C28&gt;0,INDEX(Kalender!EF$81:EF$110,MAX(1,$C28))&gt;INDEX(Kalender!$B$81:$B$110,MAX(1,$C28))),AND($D28&gt;0,INDEX(Kalender!EF$81:EF$110,MAX(1,$D28))&gt;INDEX(Kalender!$B$81:$B$110,MAX(1,$D28))),AND($E28&gt;0,INDEX(Kalender!EF$81:EF$110,MAX(1,$E28))&gt;INDEX(Kalender!$B$81:$B$110,MAX(1,$E28))),AND($F28&gt;0,INDEX(Kalender!EF$81:EF$110,MAX(1,$F28))&gt;INDEX(Kalender!$B$81:$B$110,MAX(1,$F28)))),2,0))</f>
        <v>0</v>
      </c>
      <c r="EG28" s="5" t="n">
        <f aca="false">IF(Kalender!EG28&lt;&gt;1,0,IF(AND($B28&gt;0,INDEX(Kalender!EG$68:EG$77,MAX(1,$B28))&gt;INDEX(Kalender!$B$68:$B$77,MAX(1,$B28))),1,0)+IF(OR(AND($C28&gt;0,INDEX(Kalender!EG$81:EG$110,MAX(1,$C28))&gt;INDEX(Kalender!$B$81:$B$110,MAX(1,$C28))),AND($D28&gt;0,INDEX(Kalender!EG$81:EG$110,MAX(1,$D28))&gt;INDEX(Kalender!$B$81:$B$110,MAX(1,$D28))),AND($E28&gt;0,INDEX(Kalender!EG$81:EG$110,MAX(1,$E28))&gt;INDEX(Kalender!$B$81:$B$110,MAX(1,$E28))),AND($F28&gt;0,INDEX(Kalender!EG$81:EG$110,MAX(1,$F28))&gt;INDEX(Kalender!$B$81:$B$110,MAX(1,$F28)))),2,0))</f>
        <v>0</v>
      </c>
      <c r="EH28" s="5" t="n">
        <f aca="false">IF(Kalender!EH28&lt;&gt;1,0,IF(AND($B28&gt;0,INDEX(Kalender!EH$68:EH$77,MAX(1,$B28))&gt;INDEX(Kalender!$B$68:$B$77,MAX(1,$B28))),1,0)+IF(OR(AND($C28&gt;0,INDEX(Kalender!EH$81:EH$110,MAX(1,$C28))&gt;INDEX(Kalender!$B$81:$B$110,MAX(1,$C28))),AND($D28&gt;0,INDEX(Kalender!EH$81:EH$110,MAX(1,$D28))&gt;INDEX(Kalender!$B$81:$B$110,MAX(1,$D28))),AND($E28&gt;0,INDEX(Kalender!EH$81:EH$110,MAX(1,$E28))&gt;INDEX(Kalender!$B$81:$B$110,MAX(1,$E28))),AND($F28&gt;0,INDEX(Kalender!EH$81:EH$110,MAX(1,$F28))&gt;INDEX(Kalender!$B$81:$B$110,MAX(1,$F28)))),2,0))</f>
        <v>0</v>
      </c>
      <c r="EI28" s="5" t="n">
        <f aca="false">IF(Kalender!EI28&lt;&gt;1,0,IF(AND($B28&gt;0,INDEX(Kalender!EI$68:EI$77,MAX(1,$B28))&gt;INDEX(Kalender!$B$68:$B$77,MAX(1,$B28))),1,0)+IF(OR(AND($C28&gt;0,INDEX(Kalender!EI$81:EI$110,MAX(1,$C28))&gt;INDEX(Kalender!$B$81:$B$110,MAX(1,$C28))),AND($D28&gt;0,INDEX(Kalender!EI$81:EI$110,MAX(1,$D28))&gt;INDEX(Kalender!$B$81:$B$110,MAX(1,$D28))),AND($E28&gt;0,INDEX(Kalender!EI$81:EI$110,MAX(1,$E28))&gt;INDEX(Kalender!$B$81:$B$110,MAX(1,$E28))),AND($F28&gt;0,INDEX(Kalender!EI$81:EI$110,MAX(1,$F28))&gt;INDEX(Kalender!$B$81:$B$110,MAX(1,$F28)))),2,0))</f>
        <v>0</v>
      </c>
      <c r="EJ28" s="5" t="n">
        <f aca="false">IF(Kalender!EJ28&lt;&gt;1,0,IF(AND($B28&gt;0,INDEX(Kalender!EJ$68:EJ$77,MAX(1,$B28))&gt;INDEX(Kalender!$B$68:$B$77,MAX(1,$B28))),1,0)+IF(OR(AND($C28&gt;0,INDEX(Kalender!EJ$81:EJ$110,MAX(1,$C28))&gt;INDEX(Kalender!$B$81:$B$110,MAX(1,$C28))),AND($D28&gt;0,INDEX(Kalender!EJ$81:EJ$110,MAX(1,$D28))&gt;INDEX(Kalender!$B$81:$B$110,MAX(1,$D28))),AND($E28&gt;0,INDEX(Kalender!EJ$81:EJ$110,MAX(1,$E28))&gt;INDEX(Kalender!$B$81:$B$110,MAX(1,$E28))),AND($F28&gt;0,INDEX(Kalender!EJ$81:EJ$110,MAX(1,$F28))&gt;INDEX(Kalender!$B$81:$B$110,MAX(1,$F28)))),2,0))</f>
        <v>0</v>
      </c>
      <c r="EK28" s="5" t="n">
        <f aca="false">IF(Kalender!EK28&lt;&gt;1,0,IF(AND($B28&gt;0,INDEX(Kalender!EK$68:EK$77,MAX(1,$B28))&gt;INDEX(Kalender!$B$68:$B$77,MAX(1,$B28))),1,0)+IF(OR(AND($C28&gt;0,INDEX(Kalender!EK$81:EK$110,MAX(1,$C28))&gt;INDEX(Kalender!$B$81:$B$110,MAX(1,$C28))),AND($D28&gt;0,INDEX(Kalender!EK$81:EK$110,MAX(1,$D28))&gt;INDEX(Kalender!$B$81:$B$110,MAX(1,$D28))),AND($E28&gt;0,INDEX(Kalender!EK$81:EK$110,MAX(1,$E28))&gt;INDEX(Kalender!$B$81:$B$110,MAX(1,$E28))),AND($F28&gt;0,INDEX(Kalender!EK$81:EK$110,MAX(1,$F28))&gt;INDEX(Kalender!$B$81:$B$110,MAX(1,$F28)))),2,0))</f>
        <v>0</v>
      </c>
      <c r="EL28" s="5" t="n">
        <f aca="false">IF(Kalender!EL28&lt;&gt;1,0,IF(AND($B28&gt;0,INDEX(Kalender!EL$68:EL$77,MAX(1,$B28))&gt;INDEX(Kalender!$B$68:$B$77,MAX(1,$B28))),1,0)+IF(OR(AND($C28&gt;0,INDEX(Kalender!EL$81:EL$110,MAX(1,$C28))&gt;INDEX(Kalender!$B$81:$B$110,MAX(1,$C28))),AND($D28&gt;0,INDEX(Kalender!EL$81:EL$110,MAX(1,$D28))&gt;INDEX(Kalender!$B$81:$B$110,MAX(1,$D28))),AND($E28&gt;0,INDEX(Kalender!EL$81:EL$110,MAX(1,$E28))&gt;INDEX(Kalender!$B$81:$B$110,MAX(1,$E28))),AND($F28&gt;0,INDEX(Kalender!EL$81:EL$110,MAX(1,$F28))&gt;INDEX(Kalender!$B$81:$B$110,MAX(1,$F28)))),2,0))</f>
        <v>0</v>
      </c>
      <c r="EM28" s="5" t="n">
        <f aca="false">IF(Kalender!EM28&lt;&gt;1,0,IF(AND($B28&gt;0,INDEX(Kalender!EM$68:EM$77,MAX(1,$B28))&gt;INDEX(Kalender!$B$68:$B$77,MAX(1,$B28))),1,0)+IF(OR(AND($C28&gt;0,INDEX(Kalender!EM$81:EM$110,MAX(1,$C28))&gt;INDEX(Kalender!$B$81:$B$110,MAX(1,$C28))),AND($D28&gt;0,INDEX(Kalender!EM$81:EM$110,MAX(1,$D28))&gt;INDEX(Kalender!$B$81:$B$110,MAX(1,$D28))),AND($E28&gt;0,INDEX(Kalender!EM$81:EM$110,MAX(1,$E28))&gt;INDEX(Kalender!$B$81:$B$110,MAX(1,$E28))),AND($F28&gt;0,INDEX(Kalender!EM$81:EM$110,MAX(1,$F28))&gt;INDEX(Kalender!$B$81:$B$110,MAX(1,$F28)))),2,0))</f>
        <v>0</v>
      </c>
      <c r="EN28" s="5" t="n">
        <f aca="false">IF(Kalender!EN28&lt;&gt;1,0,IF(AND($B28&gt;0,INDEX(Kalender!EN$68:EN$77,MAX(1,$B28))&gt;INDEX(Kalender!$B$68:$B$77,MAX(1,$B28))),1,0)+IF(OR(AND($C28&gt;0,INDEX(Kalender!EN$81:EN$110,MAX(1,$C28))&gt;INDEX(Kalender!$B$81:$B$110,MAX(1,$C28))),AND($D28&gt;0,INDEX(Kalender!EN$81:EN$110,MAX(1,$D28))&gt;INDEX(Kalender!$B$81:$B$110,MAX(1,$D28))),AND($E28&gt;0,INDEX(Kalender!EN$81:EN$110,MAX(1,$E28))&gt;INDEX(Kalender!$B$81:$B$110,MAX(1,$E28))),AND($F28&gt;0,INDEX(Kalender!EN$81:EN$110,MAX(1,$F28))&gt;INDEX(Kalender!$B$81:$B$110,MAX(1,$F28)))),2,0))</f>
        <v>0</v>
      </c>
      <c r="EO28" s="5" t="n">
        <f aca="false">IF(Kalender!EO28&lt;&gt;1,0,IF(AND($B28&gt;0,INDEX(Kalender!EO$68:EO$77,MAX(1,$B28))&gt;INDEX(Kalender!$B$68:$B$77,MAX(1,$B28))),1,0)+IF(OR(AND($C28&gt;0,INDEX(Kalender!EO$81:EO$110,MAX(1,$C28))&gt;INDEX(Kalender!$B$81:$B$110,MAX(1,$C28))),AND($D28&gt;0,INDEX(Kalender!EO$81:EO$110,MAX(1,$D28))&gt;INDEX(Kalender!$B$81:$B$110,MAX(1,$D28))),AND($E28&gt;0,INDEX(Kalender!EO$81:EO$110,MAX(1,$E28))&gt;INDEX(Kalender!$B$81:$B$110,MAX(1,$E28))),AND($F28&gt;0,INDEX(Kalender!EO$81:EO$110,MAX(1,$F28))&gt;INDEX(Kalender!$B$81:$B$110,MAX(1,$F28)))),2,0))</f>
        <v>0</v>
      </c>
      <c r="EP28" s="5" t="n">
        <f aca="false">IF(Kalender!EP28&lt;&gt;1,0,IF(AND($B28&gt;0,INDEX(Kalender!EP$68:EP$77,MAX(1,$B28))&gt;INDEX(Kalender!$B$68:$B$77,MAX(1,$B28))),1,0)+IF(OR(AND($C28&gt;0,INDEX(Kalender!EP$81:EP$110,MAX(1,$C28))&gt;INDEX(Kalender!$B$81:$B$110,MAX(1,$C28))),AND($D28&gt;0,INDEX(Kalender!EP$81:EP$110,MAX(1,$D28))&gt;INDEX(Kalender!$B$81:$B$110,MAX(1,$D28))),AND($E28&gt;0,INDEX(Kalender!EP$81:EP$110,MAX(1,$E28))&gt;INDEX(Kalender!$B$81:$B$110,MAX(1,$E28))),AND($F28&gt;0,INDEX(Kalender!EP$81:EP$110,MAX(1,$F28))&gt;INDEX(Kalender!$B$81:$B$110,MAX(1,$F28)))),2,0))</f>
        <v>0</v>
      </c>
      <c r="EQ28" s="5" t="n">
        <f aca="false">IF(Kalender!EQ28&lt;&gt;1,0,IF(AND($B28&gt;0,INDEX(Kalender!EQ$68:EQ$77,MAX(1,$B28))&gt;INDEX(Kalender!$B$68:$B$77,MAX(1,$B28))),1,0)+IF(OR(AND($C28&gt;0,INDEX(Kalender!EQ$81:EQ$110,MAX(1,$C28))&gt;INDEX(Kalender!$B$81:$B$110,MAX(1,$C28))),AND($D28&gt;0,INDEX(Kalender!EQ$81:EQ$110,MAX(1,$D28))&gt;INDEX(Kalender!$B$81:$B$110,MAX(1,$D28))),AND($E28&gt;0,INDEX(Kalender!EQ$81:EQ$110,MAX(1,$E28))&gt;INDEX(Kalender!$B$81:$B$110,MAX(1,$E28))),AND($F28&gt;0,INDEX(Kalender!EQ$81:EQ$110,MAX(1,$F28))&gt;INDEX(Kalender!$B$81:$B$110,MAX(1,$F28)))),2,0))</f>
        <v>0</v>
      </c>
      <c r="ER28" s="5" t="n">
        <f aca="false">IF(Kalender!ER28&lt;&gt;1,0,IF(AND($B28&gt;0,INDEX(Kalender!ER$68:ER$77,MAX(1,$B28))&gt;INDEX(Kalender!$B$68:$B$77,MAX(1,$B28))),1,0)+IF(OR(AND($C28&gt;0,INDEX(Kalender!ER$81:ER$110,MAX(1,$C28))&gt;INDEX(Kalender!$B$81:$B$110,MAX(1,$C28))),AND($D28&gt;0,INDEX(Kalender!ER$81:ER$110,MAX(1,$D28))&gt;INDEX(Kalender!$B$81:$B$110,MAX(1,$D28))),AND($E28&gt;0,INDEX(Kalender!ER$81:ER$110,MAX(1,$E28))&gt;INDEX(Kalender!$B$81:$B$110,MAX(1,$E28))),AND($F28&gt;0,INDEX(Kalender!ER$81:ER$110,MAX(1,$F28))&gt;INDEX(Kalender!$B$81:$B$110,MAX(1,$F28)))),2,0))</f>
        <v>0</v>
      </c>
      <c r="ES28" s="5" t="n">
        <f aca="false">IF(Kalender!ES28&lt;&gt;1,0,IF(AND($B28&gt;0,INDEX(Kalender!ES$68:ES$77,MAX(1,$B28))&gt;INDEX(Kalender!$B$68:$B$77,MAX(1,$B28))),1,0)+IF(OR(AND($C28&gt;0,INDEX(Kalender!ES$81:ES$110,MAX(1,$C28))&gt;INDEX(Kalender!$B$81:$B$110,MAX(1,$C28))),AND($D28&gt;0,INDEX(Kalender!ES$81:ES$110,MAX(1,$D28))&gt;INDEX(Kalender!$B$81:$B$110,MAX(1,$D28))),AND($E28&gt;0,INDEX(Kalender!ES$81:ES$110,MAX(1,$E28))&gt;INDEX(Kalender!$B$81:$B$110,MAX(1,$E28))),AND($F28&gt;0,INDEX(Kalender!ES$81:ES$110,MAX(1,$F28))&gt;INDEX(Kalender!$B$81:$B$110,MAX(1,$F28)))),2,0))</f>
        <v>0</v>
      </c>
      <c r="ET28" s="5" t="n">
        <f aca="false">IF(Kalender!ET28&lt;&gt;1,0,IF(AND($B28&gt;0,INDEX(Kalender!ET$68:ET$77,MAX(1,$B28))&gt;INDEX(Kalender!$B$68:$B$77,MAX(1,$B28))),1,0)+IF(OR(AND($C28&gt;0,INDEX(Kalender!ET$81:ET$110,MAX(1,$C28))&gt;INDEX(Kalender!$B$81:$B$110,MAX(1,$C28))),AND($D28&gt;0,INDEX(Kalender!ET$81:ET$110,MAX(1,$D28))&gt;INDEX(Kalender!$B$81:$B$110,MAX(1,$D28))),AND($E28&gt;0,INDEX(Kalender!ET$81:ET$110,MAX(1,$E28))&gt;INDEX(Kalender!$B$81:$B$110,MAX(1,$E28))),AND($F28&gt;0,INDEX(Kalender!ET$81:ET$110,MAX(1,$F28))&gt;INDEX(Kalender!$B$81:$B$110,MAX(1,$F28)))),2,0))</f>
        <v>0</v>
      </c>
      <c r="EU28" s="5" t="n">
        <f aca="false">IF(Kalender!EU28&lt;&gt;1,0,IF(AND($B28&gt;0,INDEX(Kalender!EU$68:EU$77,MAX(1,$B28))&gt;INDEX(Kalender!$B$68:$B$77,MAX(1,$B28))),1,0)+IF(OR(AND($C28&gt;0,INDEX(Kalender!EU$81:EU$110,MAX(1,$C28))&gt;INDEX(Kalender!$B$81:$B$110,MAX(1,$C28))),AND($D28&gt;0,INDEX(Kalender!EU$81:EU$110,MAX(1,$D28))&gt;INDEX(Kalender!$B$81:$B$110,MAX(1,$D28))),AND($E28&gt;0,INDEX(Kalender!EU$81:EU$110,MAX(1,$E28))&gt;INDEX(Kalender!$B$81:$B$110,MAX(1,$E28))),AND($F28&gt;0,INDEX(Kalender!EU$81:EU$110,MAX(1,$F28))&gt;INDEX(Kalender!$B$81:$B$110,MAX(1,$F28)))),2,0))</f>
        <v>0</v>
      </c>
      <c r="EV28" s="5" t="n">
        <f aca="false">IF(Kalender!EV28&lt;&gt;1,0,IF(AND($B28&gt;0,INDEX(Kalender!EV$68:EV$77,MAX(1,$B28))&gt;INDEX(Kalender!$B$68:$B$77,MAX(1,$B28))),1,0)+IF(OR(AND($C28&gt;0,INDEX(Kalender!EV$81:EV$110,MAX(1,$C28))&gt;INDEX(Kalender!$B$81:$B$110,MAX(1,$C28))),AND($D28&gt;0,INDEX(Kalender!EV$81:EV$110,MAX(1,$D28))&gt;INDEX(Kalender!$B$81:$B$110,MAX(1,$D28))),AND($E28&gt;0,INDEX(Kalender!EV$81:EV$110,MAX(1,$E28))&gt;INDEX(Kalender!$B$81:$B$110,MAX(1,$E28))),AND($F28&gt;0,INDEX(Kalender!EV$81:EV$110,MAX(1,$F28))&gt;INDEX(Kalender!$B$81:$B$110,MAX(1,$F28)))),2,0))</f>
        <v>0</v>
      </c>
      <c r="EW28" s="5" t="n">
        <f aca="false">IF(Kalender!EW28&lt;&gt;1,0,IF(AND($B28&gt;0,INDEX(Kalender!EW$68:EW$77,MAX(1,$B28))&gt;INDEX(Kalender!$B$68:$B$77,MAX(1,$B28))),1,0)+IF(OR(AND($C28&gt;0,INDEX(Kalender!EW$81:EW$110,MAX(1,$C28))&gt;INDEX(Kalender!$B$81:$B$110,MAX(1,$C28))),AND($D28&gt;0,INDEX(Kalender!EW$81:EW$110,MAX(1,$D28))&gt;INDEX(Kalender!$B$81:$B$110,MAX(1,$D28))),AND($E28&gt;0,INDEX(Kalender!EW$81:EW$110,MAX(1,$E28))&gt;INDEX(Kalender!$B$81:$B$110,MAX(1,$E28))),AND($F28&gt;0,INDEX(Kalender!EW$81:EW$110,MAX(1,$F28))&gt;INDEX(Kalender!$B$81:$B$110,MAX(1,$F28)))),2,0))</f>
        <v>0</v>
      </c>
      <c r="EX28" s="5" t="n">
        <f aca="false">IF(Kalender!EX28&lt;&gt;1,0,IF(AND($B28&gt;0,INDEX(Kalender!EX$68:EX$77,MAX(1,$B28))&gt;INDEX(Kalender!$B$68:$B$77,MAX(1,$B28))),1,0)+IF(OR(AND($C28&gt;0,INDEX(Kalender!EX$81:EX$110,MAX(1,$C28))&gt;INDEX(Kalender!$B$81:$B$110,MAX(1,$C28))),AND($D28&gt;0,INDEX(Kalender!EX$81:EX$110,MAX(1,$D28))&gt;INDEX(Kalender!$B$81:$B$110,MAX(1,$D28))),AND($E28&gt;0,INDEX(Kalender!EX$81:EX$110,MAX(1,$E28))&gt;INDEX(Kalender!$B$81:$B$110,MAX(1,$E28))),AND($F28&gt;0,INDEX(Kalender!EX$81:EX$110,MAX(1,$F28))&gt;INDEX(Kalender!$B$81:$B$110,MAX(1,$F28)))),2,0))</f>
        <v>0</v>
      </c>
      <c r="EY28" s="5" t="n">
        <f aca="false">IF(Kalender!EY28&lt;&gt;1,0,IF(AND($B28&gt;0,INDEX(Kalender!EY$68:EY$77,MAX(1,$B28))&gt;INDEX(Kalender!$B$68:$B$77,MAX(1,$B28))),1,0)+IF(OR(AND($C28&gt;0,INDEX(Kalender!EY$81:EY$110,MAX(1,$C28))&gt;INDEX(Kalender!$B$81:$B$110,MAX(1,$C28))),AND($D28&gt;0,INDEX(Kalender!EY$81:EY$110,MAX(1,$D28))&gt;INDEX(Kalender!$B$81:$B$110,MAX(1,$D28))),AND($E28&gt;0,INDEX(Kalender!EY$81:EY$110,MAX(1,$E28))&gt;INDEX(Kalender!$B$81:$B$110,MAX(1,$E28))),AND($F28&gt;0,INDEX(Kalender!EY$81:EY$110,MAX(1,$F28))&gt;INDEX(Kalender!$B$81:$B$110,MAX(1,$F28)))),2,0))</f>
        <v>0</v>
      </c>
      <c r="EZ28" s="5" t="n">
        <f aca="false">IF(Kalender!EZ28&lt;&gt;1,0,IF(AND($B28&gt;0,INDEX(Kalender!EZ$68:EZ$77,MAX(1,$B28))&gt;INDEX(Kalender!$B$68:$B$77,MAX(1,$B28))),1,0)+IF(OR(AND($C28&gt;0,INDEX(Kalender!EZ$81:EZ$110,MAX(1,$C28))&gt;INDEX(Kalender!$B$81:$B$110,MAX(1,$C28))),AND($D28&gt;0,INDEX(Kalender!EZ$81:EZ$110,MAX(1,$D28))&gt;INDEX(Kalender!$B$81:$B$110,MAX(1,$D28))),AND($E28&gt;0,INDEX(Kalender!EZ$81:EZ$110,MAX(1,$E28))&gt;INDEX(Kalender!$B$81:$B$110,MAX(1,$E28))),AND($F28&gt;0,INDEX(Kalender!EZ$81:EZ$110,MAX(1,$F28))&gt;INDEX(Kalender!$B$81:$B$110,MAX(1,$F28)))),2,0))</f>
        <v>0</v>
      </c>
      <c r="FA28" s="5" t="n">
        <f aca="false">IF(Kalender!FA28&lt;&gt;1,0,IF(AND($B28&gt;0,INDEX(Kalender!FA$68:FA$77,MAX(1,$B28))&gt;INDEX(Kalender!$B$68:$B$77,MAX(1,$B28))),1,0)+IF(OR(AND($C28&gt;0,INDEX(Kalender!FA$81:FA$110,MAX(1,$C28))&gt;INDEX(Kalender!$B$81:$B$110,MAX(1,$C28))),AND($D28&gt;0,INDEX(Kalender!FA$81:FA$110,MAX(1,$D28))&gt;INDEX(Kalender!$B$81:$B$110,MAX(1,$D28))),AND($E28&gt;0,INDEX(Kalender!FA$81:FA$110,MAX(1,$E28))&gt;INDEX(Kalender!$B$81:$B$110,MAX(1,$E28))),AND($F28&gt;0,INDEX(Kalender!FA$81:FA$110,MAX(1,$F28))&gt;INDEX(Kalender!$B$81:$B$110,MAX(1,$F28)))),2,0))</f>
        <v>0</v>
      </c>
      <c r="FB28" s="5" t="n">
        <f aca="false">IF(Kalender!FB28&lt;&gt;1,0,IF(AND($B28&gt;0,INDEX(Kalender!FB$68:FB$77,MAX(1,$B28))&gt;INDEX(Kalender!$B$68:$B$77,MAX(1,$B28))),1,0)+IF(OR(AND($C28&gt;0,INDEX(Kalender!FB$81:FB$110,MAX(1,$C28))&gt;INDEX(Kalender!$B$81:$B$110,MAX(1,$C28))),AND($D28&gt;0,INDEX(Kalender!FB$81:FB$110,MAX(1,$D28))&gt;INDEX(Kalender!$B$81:$B$110,MAX(1,$D28))),AND($E28&gt;0,INDEX(Kalender!FB$81:FB$110,MAX(1,$E28))&gt;INDEX(Kalender!$B$81:$B$110,MAX(1,$E28))),AND($F28&gt;0,INDEX(Kalender!FB$81:FB$110,MAX(1,$F28))&gt;INDEX(Kalender!$B$81:$B$110,MAX(1,$F28)))),2,0))</f>
        <v>0</v>
      </c>
      <c r="FC28" s="5" t="n">
        <f aca="false">IF(Kalender!FC28&lt;&gt;1,0,IF(AND($B28&gt;0,INDEX(Kalender!FC$68:FC$77,MAX(1,$B28))&gt;INDEX(Kalender!$B$68:$B$77,MAX(1,$B28))),1,0)+IF(OR(AND($C28&gt;0,INDEX(Kalender!FC$81:FC$110,MAX(1,$C28))&gt;INDEX(Kalender!$B$81:$B$110,MAX(1,$C28))),AND($D28&gt;0,INDEX(Kalender!FC$81:FC$110,MAX(1,$D28))&gt;INDEX(Kalender!$B$81:$B$110,MAX(1,$D28))),AND($E28&gt;0,INDEX(Kalender!FC$81:FC$110,MAX(1,$E28))&gt;INDEX(Kalender!$B$81:$B$110,MAX(1,$E28))),AND($F28&gt;0,INDEX(Kalender!FC$81:FC$110,MAX(1,$F28))&gt;INDEX(Kalender!$B$81:$B$110,MAX(1,$F28)))),2,0))</f>
        <v>0</v>
      </c>
      <c r="FD28" s="5" t="n">
        <f aca="false">IF(Kalender!FD28&lt;&gt;1,0,IF(AND($B28&gt;0,INDEX(Kalender!FD$68:FD$77,MAX(1,$B28))&gt;INDEX(Kalender!$B$68:$B$77,MAX(1,$B28))),1,0)+IF(OR(AND($C28&gt;0,INDEX(Kalender!FD$81:FD$110,MAX(1,$C28))&gt;INDEX(Kalender!$B$81:$B$110,MAX(1,$C28))),AND($D28&gt;0,INDEX(Kalender!FD$81:FD$110,MAX(1,$D28))&gt;INDEX(Kalender!$B$81:$B$110,MAX(1,$D28))),AND($E28&gt;0,INDEX(Kalender!FD$81:FD$110,MAX(1,$E28))&gt;INDEX(Kalender!$B$81:$B$110,MAX(1,$E28))),AND($F28&gt;0,INDEX(Kalender!FD$81:FD$110,MAX(1,$F28))&gt;INDEX(Kalender!$B$81:$B$110,MAX(1,$F28)))),2,0))</f>
        <v>0</v>
      </c>
      <c r="FE28" s="5" t="n">
        <f aca="false">IF(Kalender!FE28&lt;&gt;1,0,IF(AND($B28&gt;0,INDEX(Kalender!FE$68:FE$77,MAX(1,$B28))&gt;INDEX(Kalender!$B$68:$B$77,MAX(1,$B28))),1,0)+IF(OR(AND($C28&gt;0,INDEX(Kalender!FE$81:FE$110,MAX(1,$C28))&gt;INDEX(Kalender!$B$81:$B$110,MAX(1,$C28))),AND($D28&gt;0,INDEX(Kalender!FE$81:FE$110,MAX(1,$D28))&gt;INDEX(Kalender!$B$81:$B$110,MAX(1,$D28))),AND($E28&gt;0,INDEX(Kalender!FE$81:FE$110,MAX(1,$E28))&gt;INDEX(Kalender!$B$81:$B$110,MAX(1,$E28))),AND($F28&gt;0,INDEX(Kalender!FE$81:FE$110,MAX(1,$F28))&gt;INDEX(Kalender!$B$81:$B$110,MAX(1,$F28)))),2,0))</f>
        <v>0</v>
      </c>
      <c r="FF28" s="5" t="n">
        <f aca="false">IF(Kalender!FF28&lt;&gt;1,0,IF(AND($B28&gt;0,INDEX(Kalender!FF$68:FF$77,MAX(1,$B28))&gt;INDEX(Kalender!$B$68:$B$77,MAX(1,$B28))),1,0)+IF(OR(AND($C28&gt;0,INDEX(Kalender!FF$81:FF$110,MAX(1,$C28))&gt;INDEX(Kalender!$B$81:$B$110,MAX(1,$C28))),AND($D28&gt;0,INDEX(Kalender!FF$81:FF$110,MAX(1,$D28))&gt;INDEX(Kalender!$B$81:$B$110,MAX(1,$D28))),AND($E28&gt;0,INDEX(Kalender!FF$81:FF$110,MAX(1,$E28))&gt;INDEX(Kalender!$B$81:$B$110,MAX(1,$E28))),AND($F28&gt;0,INDEX(Kalender!FF$81:FF$110,MAX(1,$F28))&gt;INDEX(Kalender!$B$81:$B$110,MAX(1,$F28)))),2,0))</f>
        <v>0</v>
      </c>
      <c r="FG28" s="5" t="n">
        <f aca="false">IF(Kalender!FG28&lt;&gt;1,0,IF(AND($B28&gt;0,INDEX(Kalender!FG$68:FG$77,MAX(1,$B28))&gt;INDEX(Kalender!$B$68:$B$77,MAX(1,$B28))),1,0)+IF(OR(AND($C28&gt;0,INDEX(Kalender!FG$81:FG$110,MAX(1,$C28))&gt;INDEX(Kalender!$B$81:$B$110,MAX(1,$C28))),AND($D28&gt;0,INDEX(Kalender!FG$81:FG$110,MAX(1,$D28))&gt;INDEX(Kalender!$B$81:$B$110,MAX(1,$D28))),AND($E28&gt;0,INDEX(Kalender!FG$81:FG$110,MAX(1,$E28))&gt;INDEX(Kalender!$B$81:$B$110,MAX(1,$E28))),AND($F28&gt;0,INDEX(Kalender!FG$81:FG$110,MAX(1,$F28))&gt;INDEX(Kalender!$B$81:$B$110,MAX(1,$F28)))),2,0))</f>
        <v>0</v>
      </c>
      <c r="FH28" s="5" t="n">
        <f aca="false">IF(Kalender!FH28&lt;&gt;1,0,IF(AND($B28&gt;0,INDEX(Kalender!FH$68:FH$77,MAX(1,$B28))&gt;INDEX(Kalender!$B$68:$B$77,MAX(1,$B28))),1,0)+IF(OR(AND($C28&gt;0,INDEX(Kalender!FH$81:FH$110,MAX(1,$C28))&gt;INDEX(Kalender!$B$81:$B$110,MAX(1,$C28))),AND($D28&gt;0,INDEX(Kalender!FH$81:FH$110,MAX(1,$D28))&gt;INDEX(Kalender!$B$81:$B$110,MAX(1,$D28))),AND($E28&gt;0,INDEX(Kalender!FH$81:FH$110,MAX(1,$E28))&gt;INDEX(Kalender!$B$81:$B$110,MAX(1,$E28))),AND($F28&gt;0,INDEX(Kalender!FH$81:FH$110,MAX(1,$F28))&gt;INDEX(Kalender!$B$81:$B$110,MAX(1,$F28)))),2,0))</f>
        <v>0</v>
      </c>
      <c r="FI28" s="5" t="n">
        <f aca="false">IF(Kalender!FI28&lt;&gt;1,0,IF(AND($B28&gt;0,INDEX(Kalender!FI$68:FI$77,MAX(1,$B28))&gt;INDEX(Kalender!$B$68:$B$77,MAX(1,$B28))),1,0)+IF(OR(AND($C28&gt;0,INDEX(Kalender!FI$81:FI$110,MAX(1,$C28))&gt;INDEX(Kalender!$B$81:$B$110,MAX(1,$C28))),AND($D28&gt;0,INDEX(Kalender!FI$81:FI$110,MAX(1,$D28))&gt;INDEX(Kalender!$B$81:$B$110,MAX(1,$D28))),AND($E28&gt;0,INDEX(Kalender!FI$81:FI$110,MAX(1,$E28))&gt;INDEX(Kalender!$B$81:$B$110,MAX(1,$E28))),AND($F28&gt;0,INDEX(Kalender!FI$81:FI$110,MAX(1,$F28))&gt;INDEX(Kalender!$B$81:$B$110,MAX(1,$F28)))),2,0))</f>
        <v>0</v>
      </c>
      <c r="FJ28" s="5" t="n">
        <f aca="false">IF(Kalender!FJ28&lt;&gt;1,0,IF(AND($B28&gt;0,INDEX(Kalender!FJ$68:FJ$77,MAX(1,$B28))&gt;INDEX(Kalender!$B$68:$B$77,MAX(1,$B28))),1,0)+IF(OR(AND($C28&gt;0,INDEX(Kalender!FJ$81:FJ$110,MAX(1,$C28))&gt;INDEX(Kalender!$B$81:$B$110,MAX(1,$C28))),AND($D28&gt;0,INDEX(Kalender!FJ$81:FJ$110,MAX(1,$D28))&gt;INDEX(Kalender!$B$81:$B$110,MAX(1,$D28))),AND($E28&gt;0,INDEX(Kalender!FJ$81:FJ$110,MAX(1,$E28))&gt;INDEX(Kalender!$B$81:$B$110,MAX(1,$E28))),AND($F28&gt;0,INDEX(Kalender!FJ$81:FJ$110,MAX(1,$F28))&gt;INDEX(Kalender!$B$81:$B$110,MAX(1,$F28)))),2,0))</f>
        <v>0</v>
      </c>
      <c r="FK28" s="5" t="n">
        <f aca="false">IF(Kalender!FK28&lt;&gt;1,0,IF(AND($B28&gt;0,INDEX(Kalender!FK$68:FK$77,MAX(1,$B28))&gt;INDEX(Kalender!$B$68:$B$77,MAX(1,$B28))),1,0)+IF(OR(AND($C28&gt;0,INDEX(Kalender!FK$81:FK$110,MAX(1,$C28))&gt;INDEX(Kalender!$B$81:$B$110,MAX(1,$C28))),AND($D28&gt;0,INDEX(Kalender!FK$81:FK$110,MAX(1,$D28))&gt;INDEX(Kalender!$B$81:$B$110,MAX(1,$D28))),AND($E28&gt;0,INDEX(Kalender!FK$81:FK$110,MAX(1,$E28))&gt;INDEX(Kalender!$B$81:$B$110,MAX(1,$E28))),AND($F28&gt;0,INDEX(Kalender!FK$81:FK$110,MAX(1,$F28))&gt;INDEX(Kalender!$B$81:$B$110,MAX(1,$F28)))),2,0))</f>
        <v>0</v>
      </c>
      <c r="FL28" s="5" t="n">
        <f aca="false">IF(Kalender!FL28&lt;&gt;1,0,IF(AND($B28&gt;0,INDEX(Kalender!FL$68:FL$77,MAX(1,$B28))&gt;INDEX(Kalender!$B$68:$B$77,MAX(1,$B28))),1,0)+IF(OR(AND($C28&gt;0,INDEX(Kalender!FL$81:FL$110,MAX(1,$C28))&gt;INDEX(Kalender!$B$81:$B$110,MAX(1,$C28))),AND($D28&gt;0,INDEX(Kalender!FL$81:FL$110,MAX(1,$D28))&gt;INDEX(Kalender!$B$81:$B$110,MAX(1,$D28))),AND($E28&gt;0,INDEX(Kalender!FL$81:FL$110,MAX(1,$E28))&gt;INDEX(Kalender!$B$81:$B$110,MAX(1,$E28))),AND($F28&gt;0,INDEX(Kalender!FL$81:FL$110,MAX(1,$F28))&gt;INDEX(Kalender!$B$81:$B$110,MAX(1,$F28)))),2,0))</f>
        <v>0</v>
      </c>
      <c r="FM28" s="5" t="n">
        <f aca="false">IF(Kalender!FM28&lt;&gt;1,0,IF(AND($B28&gt;0,INDEX(Kalender!FM$68:FM$77,MAX(1,$B28))&gt;INDEX(Kalender!$B$68:$B$77,MAX(1,$B28))),1,0)+IF(OR(AND($C28&gt;0,INDEX(Kalender!FM$81:FM$110,MAX(1,$C28))&gt;INDEX(Kalender!$B$81:$B$110,MAX(1,$C28))),AND($D28&gt;0,INDEX(Kalender!FM$81:FM$110,MAX(1,$D28))&gt;INDEX(Kalender!$B$81:$B$110,MAX(1,$D28))),AND($E28&gt;0,INDEX(Kalender!FM$81:FM$110,MAX(1,$E28))&gt;INDEX(Kalender!$B$81:$B$110,MAX(1,$E28))),AND($F28&gt;0,INDEX(Kalender!FM$81:FM$110,MAX(1,$F28))&gt;INDEX(Kalender!$B$81:$B$110,MAX(1,$F28)))),2,0))</f>
        <v>0</v>
      </c>
      <c r="FN28" s="5" t="n">
        <f aca="false">IF(Kalender!FN28&lt;&gt;1,0,IF(AND($B28&gt;0,INDEX(Kalender!FN$68:FN$77,MAX(1,$B28))&gt;INDEX(Kalender!$B$68:$B$77,MAX(1,$B28))),1,0)+IF(OR(AND($C28&gt;0,INDEX(Kalender!FN$81:FN$110,MAX(1,$C28))&gt;INDEX(Kalender!$B$81:$B$110,MAX(1,$C28))),AND($D28&gt;0,INDEX(Kalender!FN$81:FN$110,MAX(1,$D28))&gt;INDEX(Kalender!$B$81:$B$110,MAX(1,$D28))),AND($E28&gt;0,INDEX(Kalender!FN$81:FN$110,MAX(1,$E28))&gt;INDEX(Kalender!$B$81:$B$110,MAX(1,$E28))),AND($F28&gt;0,INDEX(Kalender!FN$81:FN$110,MAX(1,$F28))&gt;INDEX(Kalender!$B$81:$B$110,MAX(1,$F28)))),2,0))</f>
        <v>0</v>
      </c>
      <c r="FO28" s="5" t="n">
        <f aca="false">IF(Kalender!FO28&lt;&gt;1,0,IF(AND($B28&gt;0,INDEX(Kalender!FO$68:FO$77,MAX(1,$B28))&gt;INDEX(Kalender!$B$68:$B$77,MAX(1,$B28))),1,0)+IF(OR(AND($C28&gt;0,INDEX(Kalender!FO$81:FO$110,MAX(1,$C28))&gt;INDEX(Kalender!$B$81:$B$110,MAX(1,$C28))),AND($D28&gt;0,INDEX(Kalender!FO$81:FO$110,MAX(1,$D28))&gt;INDEX(Kalender!$B$81:$B$110,MAX(1,$D28))),AND($E28&gt;0,INDEX(Kalender!FO$81:FO$110,MAX(1,$E28))&gt;INDEX(Kalender!$B$81:$B$110,MAX(1,$E28))),AND($F28&gt;0,INDEX(Kalender!FO$81:FO$110,MAX(1,$F28))&gt;INDEX(Kalender!$B$81:$B$110,MAX(1,$F28)))),2,0))</f>
        <v>0</v>
      </c>
      <c r="FP28" s="5" t="n">
        <f aca="false">IF(Kalender!FP28&lt;&gt;1,0,IF(AND($B28&gt;0,INDEX(Kalender!FP$68:FP$77,MAX(1,$B28))&gt;INDEX(Kalender!$B$68:$B$77,MAX(1,$B28))),1,0)+IF(OR(AND($C28&gt;0,INDEX(Kalender!FP$81:FP$110,MAX(1,$C28))&gt;INDEX(Kalender!$B$81:$B$110,MAX(1,$C28))),AND($D28&gt;0,INDEX(Kalender!FP$81:FP$110,MAX(1,$D28))&gt;INDEX(Kalender!$B$81:$B$110,MAX(1,$D28))),AND($E28&gt;0,INDEX(Kalender!FP$81:FP$110,MAX(1,$E28))&gt;INDEX(Kalender!$B$81:$B$110,MAX(1,$E28))),AND($F28&gt;0,INDEX(Kalender!FP$81:FP$110,MAX(1,$F28))&gt;INDEX(Kalender!$B$81:$B$110,MAX(1,$F28)))),2,0))</f>
        <v>0</v>
      </c>
      <c r="FQ28" s="5" t="n">
        <f aca="false">IF(Kalender!FQ28&lt;&gt;1,0,IF(AND($B28&gt;0,INDEX(Kalender!FQ$68:FQ$77,MAX(1,$B28))&gt;INDEX(Kalender!$B$68:$B$77,MAX(1,$B28))),1,0)+IF(OR(AND($C28&gt;0,INDEX(Kalender!FQ$81:FQ$110,MAX(1,$C28))&gt;INDEX(Kalender!$B$81:$B$110,MAX(1,$C28))),AND($D28&gt;0,INDEX(Kalender!FQ$81:FQ$110,MAX(1,$D28))&gt;INDEX(Kalender!$B$81:$B$110,MAX(1,$D28))),AND($E28&gt;0,INDEX(Kalender!FQ$81:FQ$110,MAX(1,$E28))&gt;INDEX(Kalender!$B$81:$B$110,MAX(1,$E28))),AND($F28&gt;0,INDEX(Kalender!FQ$81:FQ$110,MAX(1,$F28))&gt;INDEX(Kalender!$B$81:$B$110,MAX(1,$F28)))),2,0))</f>
        <v>0</v>
      </c>
      <c r="FR28" s="5" t="n">
        <f aca="false">IF(Kalender!FR28&lt;&gt;1,0,IF(AND($B28&gt;0,INDEX(Kalender!FR$68:FR$77,MAX(1,$B28))&gt;INDEX(Kalender!$B$68:$B$77,MAX(1,$B28))),1,0)+IF(OR(AND($C28&gt;0,INDEX(Kalender!FR$81:FR$110,MAX(1,$C28))&gt;INDEX(Kalender!$B$81:$B$110,MAX(1,$C28))),AND($D28&gt;0,INDEX(Kalender!FR$81:FR$110,MAX(1,$D28))&gt;INDEX(Kalender!$B$81:$B$110,MAX(1,$D28))),AND($E28&gt;0,INDEX(Kalender!FR$81:FR$110,MAX(1,$E28))&gt;INDEX(Kalender!$B$81:$B$110,MAX(1,$E28))),AND($F28&gt;0,INDEX(Kalender!FR$81:FR$110,MAX(1,$F28))&gt;INDEX(Kalender!$B$81:$B$110,MAX(1,$F28)))),2,0))</f>
        <v>0</v>
      </c>
      <c r="FS28" s="5" t="n">
        <f aca="false">IF(Kalender!FS28&lt;&gt;1,0,IF(AND($B28&gt;0,INDEX(Kalender!FS$68:FS$77,MAX(1,$B28))&gt;INDEX(Kalender!$B$68:$B$77,MAX(1,$B28))),1,0)+IF(OR(AND($C28&gt;0,INDEX(Kalender!FS$81:FS$110,MAX(1,$C28))&gt;INDEX(Kalender!$B$81:$B$110,MAX(1,$C28))),AND($D28&gt;0,INDEX(Kalender!FS$81:FS$110,MAX(1,$D28))&gt;INDEX(Kalender!$B$81:$B$110,MAX(1,$D28))),AND($E28&gt;0,INDEX(Kalender!FS$81:FS$110,MAX(1,$E28))&gt;INDEX(Kalender!$B$81:$B$110,MAX(1,$E28))),AND($F28&gt;0,INDEX(Kalender!FS$81:FS$110,MAX(1,$F28))&gt;INDEX(Kalender!$B$81:$B$110,MAX(1,$F28)))),2,0))</f>
        <v>0</v>
      </c>
      <c r="FT28" s="5" t="n">
        <f aca="false">IF(Kalender!FT28&lt;&gt;1,0,IF(AND($B28&gt;0,INDEX(Kalender!FT$68:FT$77,MAX(1,$B28))&gt;INDEX(Kalender!$B$68:$B$77,MAX(1,$B28))),1,0)+IF(OR(AND($C28&gt;0,INDEX(Kalender!FT$81:FT$110,MAX(1,$C28))&gt;INDEX(Kalender!$B$81:$B$110,MAX(1,$C28))),AND($D28&gt;0,INDEX(Kalender!FT$81:FT$110,MAX(1,$D28))&gt;INDEX(Kalender!$B$81:$B$110,MAX(1,$D28))),AND($E28&gt;0,INDEX(Kalender!FT$81:FT$110,MAX(1,$E28))&gt;INDEX(Kalender!$B$81:$B$110,MAX(1,$E28))),AND($F28&gt;0,INDEX(Kalender!FT$81:FT$110,MAX(1,$F28))&gt;INDEX(Kalender!$B$81:$B$110,MAX(1,$F28)))),2,0))</f>
        <v>0</v>
      </c>
      <c r="FU28" s="5" t="n">
        <f aca="false">IF(Kalender!FU28&lt;&gt;1,0,IF(AND($B28&gt;0,INDEX(Kalender!FU$68:FU$77,MAX(1,$B28))&gt;INDEX(Kalender!$B$68:$B$77,MAX(1,$B28))),1,0)+IF(OR(AND($C28&gt;0,INDEX(Kalender!FU$81:FU$110,MAX(1,$C28))&gt;INDEX(Kalender!$B$81:$B$110,MAX(1,$C28))),AND($D28&gt;0,INDEX(Kalender!FU$81:FU$110,MAX(1,$D28))&gt;INDEX(Kalender!$B$81:$B$110,MAX(1,$D28))),AND($E28&gt;0,INDEX(Kalender!FU$81:FU$110,MAX(1,$E28))&gt;INDEX(Kalender!$B$81:$B$110,MAX(1,$E28))),AND($F28&gt;0,INDEX(Kalender!FU$81:FU$110,MAX(1,$F28))&gt;INDEX(Kalender!$B$81:$B$110,MAX(1,$F28)))),2,0))</f>
        <v>0</v>
      </c>
      <c r="FV28" s="5" t="n">
        <f aca="false">IF(Kalender!FV28&lt;&gt;1,0,IF(AND($B28&gt;0,INDEX(Kalender!FV$68:FV$77,MAX(1,$B28))&gt;INDEX(Kalender!$B$68:$B$77,MAX(1,$B28))),1,0)+IF(OR(AND($C28&gt;0,INDEX(Kalender!FV$81:FV$110,MAX(1,$C28))&gt;INDEX(Kalender!$B$81:$B$110,MAX(1,$C28))),AND($D28&gt;0,INDEX(Kalender!FV$81:FV$110,MAX(1,$D28))&gt;INDEX(Kalender!$B$81:$B$110,MAX(1,$D28))),AND($E28&gt;0,INDEX(Kalender!FV$81:FV$110,MAX(1,$E28))&gt;INDEX(Kalender!$B$81:$B$110,MAX(1,$E28))),AND($F28&gt;0,INDEX(Kalender!FV$81:FV$110,MAX(1,$F28))&gt;INDEX(Kalender!$B$81:$B$110,MAX(1,$F28)))),2,0))</f>
        <v>0</v>
      </c>
      <c r="FW28" s="5" t="n">
        <f aca="false">IF(Kalender!FW28&lt;&gt;1,0,IF(AND($B28&gt;0,INDEX(Kalender!FW$68:FW$77,MAX(1,$B28))&gt;INDEX(Kalender!$B$68:$B$77,MAX(1,$B28))),1,0)+IF(OR(AND($C28&gt;0,INDEX(Kalender!FW$81:FW$110,MAX(1,$C28))&gt;INDEX(Kalender!$B$81:$B$110,MAX(1,$C28))),AND($D28&gt;0,INDEX(Kalender!FW$81:FW$110,MAX(1,$D28))&gt;INDEX(Kalender!$B$81:$B$110,MAX(1,$D28))),AND($E28&gt;0,INDEX(Kalender!FW$81:FW$110,MAX(1,$E28))&gt;INDEX(Kalender!$B$81:$B$110,MAX(1,$E28))),AND($F28&gt;0,INDEX(Kalender!FW$81:FW$110,MAX(1,$F28))&gt;INDEX(Kalender!$B$81:$B$110,MAX(1,$F28)))),2,0))</f>
        <v>0</v>
      </c>
      <c r="FX28" s="5" t="n">
        <f aca="false">IF(Kalender!FX28&lt;&gt;1,0,IF(AND($B28&gt;0,INDEX(Kalender!FX$68:FX$77,MAX(1,$B28))&gt;INDEX(Kalender!$B$68:$B$77,MAX(1,$B28))),1,0)+IF(OR(AND($C28&gt;0,INDEX(Kalender!FX$81:FX$110,MAX(1,$C28))&gt;INDEX(Kalender!$B$81:$B$110,MAX(1,$C28))),AND($D28&gt;0,INDEX(Kalender!FX$81:FX$110,MAX(1,$D28))&gt;INDEX(Kalender!$B$81:$B$110,MAX(1,$D28))),AND($E28&gt;0,INDEX(Kalender!FX$81:FX$110,MAX(1,$E28))&gt;INDEX(Kalender!$B$81:$B$110,MAX(1,$E28))),AND($F28&gt;0,INDEX(Kalender!FX$81:FX$110,MAX(1,$F28))&gt;INDEX(Kalender!$B$81:$B$110,MAX(1,$F28)))),2,0))</f>
        <v>0</v>
      </c>
      <c r="FY28" s="5" t="n">
        <f aca="false">IF(Kalender!FY28&lt;&gt;1,0,IF(AND($B28&gt;0,INDEX(Kalender!FY$68:FY$77,MAX(1,$B28))&gt;INDEX(Kalender!$B$68:$B$77,MAX(1,$B28))),1,0)+IF(OR(AND($C28&gt;0,INDEX(Kalender!FY$81:FY$110,MAX(1,$C28))&gt;INDEX(Kalender!$B$81:$B$110,MAX(1,$C28))),AND($D28&gt;0,INDEX(Kalender!FY$81:FY$110,MAX(1,$D28))&gt;INDEX(Kalender!$B$81:$B$110,MAX(1,$D28))),AND($E28&gt;0,INDEX(Kalender!FY$81:FY$110,MAX(1,$E28))&gt;INDEX(Kalender!$B$81:$B$110,MAX(1,$E28))),AND($F28&gt;0,INDEX(Kalender!FY$81:FY$110,MAX(1,$F28))&gt;INDEX(Kalender!$B$81:$B$110,MAX(1,$F28)))),2,0))</f>
        <v>0</v>
      </c>
      <c r="FZ28" s="5" t="n">
        <f aca="false">IF(Kalender!FZ28&lt;&gt;1,0,IF(AND($B28&gt;0,INDEX(Kalender!FZ$68:FZ$77,MAX(1,$B28))&gt;INDEX(Kalender!$B$68:$B$77,MAX(1,$B28))),1,0)+IF(OR(AND($C28&gt;0,INDEX(Kalender!FZ$81:FZ$110,MAX(1,$C28))&gt;INDEX(Kalender!$B$81:$B$110,MAX(1,$C28))),AND($D28&gt;0,INDEX(Kalender!FZ$81:FZ$110,MAX(1,$D28))&gt;INDEX(Kalender!$B$81:$B$110,MAX(1,$D28))),AND($E28&gt;0,INDEX(Kalender!FZ$81:FZ$110,MAX(1,$E28))&gt;INDEX(Kalender!$B$81:$B$110,MAX(1,$E28))),AND($F28&gt;0,INDEX(Kalender!FZ$81:FZ$110,MAX(1,$F28))&gt;INDEX(Kalender!$B$81:$B$110,MAX(1,$F28)))),2,0))</f>
        <v>0</v>
      </c>
      <c r="GA28" s="5" t="n">
        <f aca="false">IF(Kalender!GA28&lt;&gt;1,0,IF(AND($B28&gt;0,INDEX(Kalender!GA$68:GA$77,MAX(1,$B28))&gt;INDEX(Kalender!$B$68:$B$77,MAX(1,$B28))),1,0)+IF(OR(AND($C28&gt;0,INDEX(Kalender!GA$81:GA$110,MAX(1,$C28))&gt;INDEX(Kalender!$B$81:$B$110,MAX(1,$C28))),AND($D28&gt;0,INDEX(Kalender!GA$81:GA$110,MAX(1,$D28))&gt;INDEX(Kalender!$B$81:$B$110,MAX(1,$D28))),AND($E28&gt;0,INDEX(Kalender!GA$81:GA$110,MAX(1,$E28))&gt;INDEX(Kalender!$B$81:$B$110,MAX(1,$E28))),AND($F28&gt;0,INDEX(Kalender!GA$81:GA$110,MAX(1,$F28))&gt;INDEX(Kalender!$B$81:$B$110,MAX(1,$F28)))),2,0))</f>
        <v>0</v>
      </c>
      <c r="GB28" s="5" t="n">
        <f aca="false">IF(Kalender!GB28&lt;&gt;1,0,IF(AND($B28&gt;0,INDEX(Kalender!GB$68:GB$77,MAX(1,$B28))&gt;INDEX(Kalender!$B$68:$B$77,MAX(1,$B28))),1,0)+IF(OR(AND($C28&gt;0,INDEX(Kalender!GB$81:GB$110,MAX(1,$C28))&gt;INDEX(Kalender!$B$81:$B$110,MAX(1,$C28))),AND($D28&gt;0,INDEX(Kalender!GB$81:GB$110,MAX(1,$D28))&gt;INDEX(Kalender!$B$81:$B$110,MAX(1,$D28))),AND($E28&gt;0,INDEX(Kalender!GB$81:GB$110,MAX(1,$E28))&gt;INDEX(Kalender!$B$81:$B$110,MAX(1,$E28))),AND($F28&gt;0,INDEX(Kalender!GB$81:GB$110,MAX(1,$F28))&gt;INDEX(Kalender!$B$81:$B$110,MAX(1,$F28)))),2,0))</f>
        <v>0</v>
      </c>
      <c r="GC28" s="5" t="n">
        <f aca="false">IF(Kalender!GC28&lt;&gt;1,0,IF(AND($B28&gt;0,INDEX(Kalender!GC$68:GC$77,MAX(1,$B28))&gt;INDEX(Kalender!$B$68:$B$77,MAX(1,$B28))),1,0)+IF(OR(AND($C28&gt;0,INDEX(Kalender!GC$81:GC$110,MAX(1,$C28))&gt;INDEX(Kalender!$B$81:$B$110,MAX(1,$C28))),AND($D28&gt;0,INDEX(Kalender!GC$81:GC$110,MAX(1,$D28))&gt;INDEX(Kalender!$B$81:$B$110,MAX(1,$D28))),AND($E28&gt;0,INDEX(Kalender!GC$81:GC$110,MAX(1,$E28))&gt;INDEX(Kalender!$B$81:$B$110,MAX(1,$E28))),AND($F28&gt;0,INDEX(Kalender!GC$81:GC$110,MAX(1,$F28))&gt;INDEX(Kalender!$B$81:$B$110,MAX(1,$F28)))),2,0))</f>
        <v>0</v>
      </c>
      <c r="GD28" s="5" t="n">
        <f aca="false">IF(Kalender!GD28&lt;&gt;1,0,IF(AND($B28&gt;0,INDEX(Kalender!GD$68:GD$77,MAX(1,$B28))&gt;INDEX(Kalender!$B$68:$B$77,MAX(1,$B28))),1,0)+IF(OR(AND($C28&gt;0,INDEX(Kalender!GD$81:GD$110,MAX(1,$C28))&gt;INDEX(Kalender!$B$81:$B$110,MAX(1,$C28))),AND($D28&gt;0,INDEX(Kalender!GD$81:GD$110,MAX(1,$D28))&gt;INDEX(Kalender!$B$81:$B$110,MAX(1,$D28))),AND($E28&gt;0,INDEX(Kalender!GD$81:GD$110,MAX(1,$E28))&gt;INDEX(Kalender!$B$81:$B$110,MAX(1,$E28))),AND($F28&gt;0,INDEX(Kalender!GD$81:GD$110,MAX(1,$F28))&gt;INDEX(Kalender!$B$81:$B$110,MAX(1,$F28)))),2,0))</f>
        <v>0</v>
      </c>
      <c r="GE28" s="5" t="n">
        <f aca="false">IF(Kalender!GE28&lt;&gt;1,0,IF(AND($B28&gt;0,INDEX(Kalender!GE$68:GE$77,MAX(1,$B28))&gt;INDEX(Kalender!$B$68:$B$77,MAX(1,$B28))),1,0)+IF(OR(AND($C28&gt;0,INDEX(Kalender!GE$81:GE$110,MAX(1,$C28))&gt;INDEX(Kalender!$B$81:$B$110,MAX(1,$C28))),AND($D28&gt;0,INDEX(Kalender!GE$81:GE$110,MAX(1,$D28))&gt;INDEX(Kalender!$B$81:$B$110,MAX(1,$D28))),AND($E28&gt;0,INDEX(Kalender!GE$81:GE$110,MAX(1,$E28))&gt;INDEX(Kalender!$B$81:$B$110,MAX(1,$E28))),AND($F28&gt;0,INDEX(Kalender!GE$81:GE$110,MAX(1,$F28))&gt;INDEX(Kalender!$B$81:$B$110,MAX(1,$F28)))),2,0))</f>
        <v>0</v>
      </c>
      <c r="GF28" s="5" t="n">
        <f aca="false">IF(Kalender!GF28&lt;&gt;1,0,IF(AND($B28&gt;0,INDEX(Kalender!GF$68:GF$77,MAX(1,$B28))&gt;INDEX(Kalender!$B$68:$B$77,MAX(1,$B28))),1,0)+IF(OR(AND($C28&gt;0,INDEX(Kalender!GF$81:GF$110,MAX(1,$C28))&gt;INDEX(Kalender!$B$81:$B$110,MAX(1,$C28))),AND($D28&gt;0,INDEX(Kalender!GF$81:GF$110,MAX(1,$D28))&gt;INDEX(Kalender!$B$81:$B$110,MAX(1,$D28))),AND($E28&gt;0,INDEX(Kalender!GF$81:GF$110,MAX(1,$E28))&gt;INDEX(Kalender!$B$81:$B$110,MAX(1,$E28))),AND($F28&gt;0,INDEX(Kalender!GF$81:GF$110,MAX(1,$F28))&gt;INDEX(Kalender!$B$81:$B$110,MAX(1,$F28)))),2,0))</f>
        <v>0</v>
      </c>
      <c r="GG28" s="5" t="n">
        <f aca="false">IF(Kalender!GG28&lt;&gt;1,0,IF(AND($B28&gt;0,INDEX(Kalender!GG$68:GG$77,MAX(1,$B28))&gt;INDEX(Kalender!$B$68:$B$77,MAX(1,$B28))),1,0)+IF(OR(AND($C28&gt;0,INDEX(Kalender!GG$81:GG$110,MAX(1,$C28))&gt;INDEX(Kalender!$B$81:$B$110,MAX(1,$C28))),AND($D28&gt;0,INDEX(Kalender!GG$81:GG$110,MAX(1,$D28))&gt;INDEX(Kalender!$B$81:$B$110,MAX(1,$D28))),AND($E28&gt;0,INDEX(Kalender!GG$81:GG$110,MAX(1,$E28))&gt;INDEX(Kalender!$B$81:$B$110,MAX(1,$E28))),AND($F28&gt;0,INDEX(Kalender!GG$81:GG$110,MAX(1,$F28))&gt;INDEX(Kalender!$B$81:$B$110,MAX(1,$F28)))),2,0))</f>
        <v>0</v>
      </c>
      <c r="GH28" s="5" t="n">
        <f aca="false">IF(Kalender!GH28&lt;&gt;1,0,IF(AND($B28&gt;0,INDEX(Kalender!GH$68:GH$77,MAX(1,$B28))&gt;INDEX(Kalender!$B$68:$B$77,MAX(1,$B28))),1,0)+IF(OR(AND($C28&gt;0,INDEX(Kalender!GH$81:GH$110,MAX(1,$C28))&gt;INDEX(Kalender!$B$81:$B$110,MAX(1,$C28))),AND($D28&gt;0,INDEX(Kalender!GH$81:GH$110,MAX(1,$D28))&gt;INDEX(Kalender!$B$81:$B$110,MAX(1,$D28))),AND($E28&gt;0,INDEX(Kalender!GH$81:GH$110,MAX(1,$E28))&gt;INDEX(Kalender!$B$81:$B$110,MAX(1,$E28))),AND($F28&gt;0,INDEX(Kalender!GH$81:GH$110,MAX(1,$F28))&gt;INDEX(Kalender!$B$81:$B$110,MAX(1,$F28)))),2,0))</f>
        <v>0</v>
      </c>
      <c r="GI28" s="5" t="n">
        <f aca="false">IF(Kalender!GI28&lt;&gt;1,0,IF(AND($B28&gt;0,INDEX(Kalender!GI$68:GI$77,MAX(1,$B28))&gt;INDEX(Kalender!$B$68:$B$77,MAX(1,$B28))),1,0)+IF(OR(AND($C28&gt;0,INDEX(Kalender!GI$81:GI$110,MAX(1,$C28))&gt;INDEX(Kalender!$B$81:$B$110,MAX(1,$C28))),AND($D28&gt;0,INDEX(Kalender!GI$81:GI$110,MAX(1,$D28))&gt;INDEX(Kalender!$B$81:$B$110,MAX(1,$D28))),AND($E28&gt;0,INDEX(Kalender!GI$81:GI$110,MAX(1,$E28))&gt;INDEX(Kalender!$B$81:$B$110,MAX(1,$E28))),AND($F28&gt;0,INDEX(Kalender!GI$81:GI$110,MAX(1,$F28))&gt;INDEX(Kalender!$B$81:$B$110,MAX(1,$F28)))),2,0))</f>
        <v>0</v>
      </c>
      <c r="GJ28" s="5" t="n">
        <f aca="false">IF(Kalender!GJ28&lt;&gt;1,0,IF(AND($B28&gt;0,INDEX(Kalender!GJ$68:GJ$77,MAX(1,$B28))&gt;INDEX(Kalender!$B$68:$B$77,MAX(1,$B28))),1,0)+IF(OR(AND($C28&gt;0,INDEX(Kalender!GJ$81:GJ$110,MAX(1,$C28))&gt;INDEX(Kalender!$B$81:$B$110,MAX(1,$C28))),AND($D28&gt;0,INDEX(Kalender!GJ$81:GJ$110,MAX(1,$D28))&gt;INDEX(Kalender!$B$81:$B$110,MAX(1,$D28))),AND($E28&gt;0,INDEX(Kalender!GJ$81:GJ$110,MAX(1,$E28))&gt;INDEX(Kalender!$B$81:$B$110,MAX(1,$E28))),AND($F28&gt;0,INDEX(Kalender!GJ$81:GJ$110,MAX(1,$F28))&gt;INDEX(Kalender!$B$81:$B$110,MAX(1,$F28)))),2,0))</f>
        <v>0</v>
      </c>
      <c r="GK28" s="5" t="n">
        <f aca="false">IF(Kalender!GK28&lt;&gt;1,0,IF(AND($B28&gt;0,INDEX(Kalender!GK$68:GK$77,MAX(1,$B28))&gt;INDEX(Kalender!$B$68:$B$77,MAX(1,$B28))),1,0)+IF(OR(AND($C28&gt;0,INDEX(Kalender!GK$81:GK$110,MAX(1,$C28))&gt;INDEX(Kalender!$B$81:$B$110,MAX(1,$C28))),AND($D28&gt;0,INDEX(Kalender!GK$81:GK$110,MAX(1,$D28))&gt;INDEX(Kalender!$B$81:$B$110,MAX(1,$D28))),AND($E28&gt;0,INDEX(Kalender!GK$81:GK$110,MAX(1,$E28))&gt;INDEX(Kalender!$B$81:$B$110,MAX(1,$E28))),AND($F28&gt;0,INDEX(Kalender!GK$81:GK$110,MAX(1,$F28))&gt;INDEX(Kalender!$B$81:$B$110,MAX(1,$F28)))),2,0))</f>
        <v>0</v>
      </c>
      <c r="GL28" s="5" t="n">
        <f aca="false">IF(Kalender!GL28&lt;&gt;1,0,IF(AND($B28&gt;0,INDEX(Kalender!GL$68:GL$77,MAX(1,$B28))&gt;INDEX(Kalender!$B$68:$B$77,MAX(1,$B28))),1,0)+IF(OR(AND($C28&gt;0,INDEX(Kalender!GL$81:GL$110,MAX(1,$C28))&gt;INDEX(Kalender!$B$81:$B$110,MAX(1,$C28))),AND($D28&gt;0,INDEX(Kalender!GL$81:GL$110,MAX(1,$D28))&gt;INDEX(Kalender!$B$81:$B$110,MAX(1,$D28))),AND($E28&gt;0,INDEX(Kalender!GL$81:GL$110,MAX(1,$E28))&gt;INDEX(Kalender!$B$81:$B$110,MAX(1,$E28))),AND($F28&gt;0,INDEX(Kalender!GL$81:GL$110,MAX(1,$F28))&gt;INDEX(Kalender!$B$81:$B$110,MAX(1,$F28)))),2,0))</f>
        <v>0</v>
      </c>
      <c r="GM28" s="5" t="n">
        <f aca="false">IF(Kalender!GM28&lt;&gt;1,0,IF(AND($B28&gt;0,INDEX(Kalender!GM$68:GM$77,MAX(1,$B28))&gt;INDEX(Kalender!$B$68:$B$77,MAX(1,$B28))),1,0)+IF(OR(AND($C28&gt;0,INDEX(Kalender!GM$81:GM$110,MAX(1,$C28))&gt;INDEX(Kalender!$B$81:$B$110,MAX(1,$C28))),AND($D28&gt;0,INDEX(Kalender!GM$81:GM$110,MAX(1,$D28))&gt;INDEX(Kalender!$B$81:$B$110,MAX(1,$D28))),AND($E28&gt;0,INDEX(Kalender!GM$81:GM$110,MAX(1,$E28))&gt;INDEX(Kalender!$B$81:$B$110,MAX(1,$E28))),AND($F28&gt;0,INDEX(Kalender!GM$81:GM$110,MAX(1,$F28))&gt;INDEX(Kalender!$B$81:$B$110,MAX(1,$F28)))),2,0))</f>
        <v>0</v>
      </c>
      <c r="GN28" s="5" t="n">
        <f aca="false">IF(Kalender!GN28&lt;&gt;1,0,IF(AND($B28&gt;0,INDEX(Kalender!GN$68:GN$77,MAX(1,$B28))&gt;INDEX(Kalender!$B$68:$B$77,MAX(1,$B28))),1,0)+IF(OR(AND($C28&gt;0,INDEX(Kalender!GN$81:GN$110,MAX(1,$C28))&gt;INDEX(Kalender!$B$81:$B$110,MAX(1,$C28))),AND($D28&gt;0,INDEX(Kalender!GN$81:GN$110,MAX(1,$D28))&gt;INDEX(Kalender!$B$81:$B$110,MAX(1,$D28))),AND($E28&gt;0,INDEX(Kalender!GN$81:GN$110,MAX(1,$E28))&gt;INDEX(Kalender!$B$81:$B$110,MAX(1,$E28))),AND($F28&gt;0,INDEX(Kalender!GN$81:GN$110,MAX(1,$F28))&gt;INDEX(Kalender!$B$81:$B$110,MAX(1,$F28)))),2,0))</f>
        <v>0</v>
      </c>
      <c r="GO28" s="5" t="n">
        <f aca="false">IF(Kalender!GO28&lt;&gt;1,0,IF(AND($B28&gt;0,INDEX(Kalender!GO$68:GO$77,MAX(1,$B28))&gt;INDEX(Kalender!$B$68:$B$77,MAX(1,$B28))),1,0)+IF(OR(AND($C28&gt;0,INDEX(Kalender!GO$81:GO$110,MAX(1,$C28))&gt;INDEX(Kalender!$B$81:$B$110,MAX(1,$C28))),AND($D28&gt;0,INDEX(Kalender!GO$81:GO$110,MAX(1,$D28))&gt;INDEX(Kalender!$B$81:$B$110,MAX(1,$D28))),AND($E28&gt;0,INDEX(Kalender!GO$81:GO$110,MAX(1,$E28))&gt;INDEX(Kalender!$B$81:$B$110,MAX(1,$E28))),AND($F28&gt;0,INDEX(Kalender!GO$81:GO$110,MAX(1,$F28))&gt;INDEX(Kalender!$B$81:$B$110,MAX(1,$F28)))),2,0))</f>
        <v>0</v>
      </c>
      <c r="GP28" s="5" t="n">
        <f aca="false">IF(Kalender!GP28&lt;&gt;1,0,IF(AND($B28&gt;0,INDEX(Kalender!GP$68:GP$77,MAX(1,$B28))&gt;INDEX(Kalender!$B$68:$B$77,MAX(1,$B28))),1,0)+IF(OR(AND($C28&gt;0,INDEX(Kalender!GP$81:GP$110,MAX(1,$C28))&gt;INDEX(Kalender!$B$81:$B$110,MAX(1,$C28))),AND($D28&gt;0,INDEX(Kalender!GP$81:GP$110,MAX(1,$D28))&gt;INDEX(Kalender!$B$81:$B$110,MAX(1,$D28))),AND($E28&gt;0,INDEX(Kalender!GP$81:GP$110,MAX(1,$E28))&gt;INDEX(Kalender!$B$81:$B$110,MAX(1,$E28))),AND($F28&gt;0,INDEX(Kalender!GP$81:GP$110,MAX(1,$F28))&gt;INDEX(Kalender!$B$81:$B$110,MAX(1,$F28)))),2,0))</f>
        <v>0</v>
      </c>
      <c r="GQ28" s="5" t="n">
        <f aca="false">IF(Kalender!GQ28&lt;&gt;1,0,IF(AND($B28&gt;0,INDEX(Kalender!GQ$68:GQ$77,MAX(1,$B28))&gt;INDEX(Kalender!$B$68:$B$77,MAX(1,$B28))),1,0)+IF(OR(AND($C28&gt;0,INDEX(Kalender!GQ$81:GQ$110,MAX(1,$C28))&gt;INDEX(Kalender!$B$81:$B$110,MAX(1,$C28))),AND($D28&gt;0,INDEX(Kalender!GQ$81:GQ$110,MAX(1,$D28))&gt;INDEX(Kalender!$B$81:$B$110,MAX(1,$D28))),AND($E28&gt;0,INDEX(Kalender!GQ$81:GQ$110,MAX(1,$E28))&gt;INDEX(Kalender!$B$81:$B$110,MAX(1,$E28))),AND($F28&gt;0,INDEX(Kalender!GQ$81:GQ$110,MAX(1,$F28))&gt;INDEX(Kalender!$B$81:$B$110,MAX(1,$F28)))),2,0))</f>
        <v>0</v>
      </c>
      <c r="GR28" s="5" t="n">
        <f aca="false">IF(Kalender!GR28&lt;&gt;1,0,IF(AND($B28&gt;0,INDEX(Kalender!GR$68:GR$77,MAX(1,$B28))&gt;INDEX(Kalender!$B$68:$B$77,MAX(1,$B28))),1,0)+IF(OR(AND($C28&gt;0,INDEX(Kalender!GR$81:GR$110,MAX(1,$C28))&gt;INDEX(Kalender!$B$81:$B$110,MAX(1,$C28))),AND($D28&gt;0,INDEX(Kalender!GR$81:GR$110,MAX(1,$D28))&gt;INDEX(Kalender!$B$81:$B$110,MAX(1,$D28))),AND($E28&gt;0,INDEX(Kalender!GR$81:GR$110,MAX(1,$E28))&gt;INDEX(Kalender!$B$81:$B$110,MAX(1,$E28))),AND($F28&gt;0,INDEX(Kalender!GR$81:GR$110,MAX(1,$F28))&gt;INDEX(Kalender!$B$81:$B$110,MAX(1,$F28)))),2,0))</f>
        <v>0</v>
      </c>
      <c r="GS28" s="5" t="n">
        <f aca="false">IF(Kalender!GS28&lt;&gt;1,0,IF(AND($B28&gt;0,INDEX(Kalender!GS$68:GS$77,MAX(1,$B28))&gt;INDEX(Kalender!$B$68:$B$77,MAX(1,$B28))),1,0)+IF(OR(AND($C28&gt;0,INDEX(Kalender!GS$81:GS$110,MAX(1,$C28))&gt;INDEX(Kalender!$B$81:$B$110,MAX(1,$C28))),AND($D28&gt;0,INDEX(Kalender!GS$81:GS$110,MAX(1,$D28))&gt;INDEX(Kalender!$B$81:$B$110,MAX(1,$D28))),AND($E28&gt;0,INDEX(Kalender!GS$81:GS$110,MAX(1,$E28))&gt;INDEX(Kalender!$B$81:$B$110,MAX(1,$E28))),AND($F28&gt;0,INDEX(Kalender!GS$81:GS$110,MAX(1,$F28))&gt;INDEX(Kalender!$B$81:$B$110,MAX(1,$F28)))),2,0))</f>
        <v>0</v>
      </c>
      <c r="GT28" s="5" t="n">
        <f aca="false">IF(Kalender!GT28&lt;&gt;1,0,IF(AND($B28&gt;0,INDEX(Kalender!GT$68:GT$77,MAX(1,$B28))&gt;INDEX(Kalender!$B$68:$B$77,MAX(1,$B28))),1,0)+IF(OR(AND($C28&gt;0,INDEX(Kalender!GT$81:GT$110,MAX(1,$C28))&gt;INDEX(Kalender!$B$81:$B$110,MAX(1,$C28))),AND($D28&gt;0,INDEX(Kalender!GT$81:GT$110,MAX(1,$D28))&gt;INDEX(Kalender!$B$81:$B$110,MAX(1,$D28))),AND($E28&gt;0,INDEX(Kalender!GT$81:GT$110,MAX(1,$E28))&gt;INDEX(Kalender!$B$81:$B$110,MAX(1,$E28))),AND($F28&gt;0,INDEX(Kalender!GT$81:GT$110,MAX(1,$F28))&gt;INDEX(Kalender!$B$81:$B$110,MAX(1,$F28)))),2,0))</f>
        <v>0</v>
      </c>
      <c r="GU28" s="5" t="n">
        <f aca="false">IF(Kalender!GU28&lt;&gt;1,0,IF(AND($B28&gt;0,INDEX(Kalender!GU$68:GU$77,MAX(1,$B28))&gt;INDEX(Kalender!$B$68:$B$77,MAX(1,$B28))),1,0)+IF(OR(AND($C28&gt;0,INDEX(Kalender!GU$81:GU$110,MAX(1,$C28))&gt;INDEX(Kalender!$B$81:$B$110,MAX(1,$C28))),AND($D28&gt;0,INDEX(Kalender!GU$81:GU$110,MAX(1,$D28))&gt;INDEX(Kalender!$B$81:$B$110,MAX(1,$D28))),AND($E28&gt;0,INDEX(Kalender!GU$81:GU$110,MAX(1,$E28))&gt;INDEX(Kalender!$B$81:$B$110,MAX(1,$E28))),AND($F28&gt;0,INDEX(Kalender!GU$81:GU$110,MAX(1,$F28))&gt;INDEX(Kalender!$B$81:$B$110,MAX(1,$F28)))),2,0))</f>
        <v>0</v>
      </c>
      <c r="GV28" s="5" t="n">
        <f aca="false">IF(Kalender!GV28&lt;&gt;1,0,IF(AND($B28&gt;0,INDEX(Kalender!GV$68:GV$77,MAX(1,$B28))&gt;INDEX(Kalender!$B$68:$B$77,MAX(1,$B28))),1,0)+IF(OR(AND($C28&gt;0,INDEX(Kalender!GV$81:GV$110,MAX(1,$C28))&gt;INDEX(Kalender!$B$81:$B$110,MAX(1,$C28))),AND($D28&gt;0,INDEX(Kalender!GV$81:GV$110,MAX(1,$D28))&gt;INDEX(Kalender!$B$81:$B$110,MAX(1,$D28))),AND($E28&gt;0,INDEX(Kalender!GV$81:GV$110,MAX(1,$E28))&gt;INDEX(Kalender!$B$81:$B$110,MAX(1,$E28))),AND($F28&gt;0,INDEX(Kalender!GV$81:GV$110,MAX(1,$F28))&gt;INDEX(Kalender!$B$81:$B$110,MAX(1,$F28)))),2,0))</f>
        <v>0</v>
      </c>
      <c r="GW28" s="5" t="n">
        <f aca="false">IF(Kalender!GW28&lt;&gt;1,0,IF(AND($B28&gt;0,INDEX(Kalender!GW$68:GW$77,MAX(1,$B28))&gt;INDEX(Kalender!$B$68:$B$77,MAX(1,$B28))),1,0)+IF(OR(AND($C28&gt;0,INDEX(Kalender!GW$81:GW$110,MAX(1,$C28))&gt;INDEX(Kalender!$B$81:$B$110,MAX(1,$C28))),AND($D28&gt;0,INDEX(Kalender!GW$81:GW$110,MAX(1,$D28))&gt;INDEX(Kalender!$B$81:$B$110,MAX(1,$D28))),AND($E28&gt;0,INDEX(Kalender!GW$81:GW$110,MAX(1,$E28))&gt;INDEX(Kalender!$B$81:$B$110,MAX(1,$E28))),AND($F28&gt;0,INDEX(Kalender!GW$81:GW$110,MAX(1,$F28))&gt;INDEX(Kalender!$B$81:$B$110,MAX(1,$F28)))),2,0))</f>
        <v>0</v>
      </c>
      <c r="GX28" s="5" t="n">
        <f aca="false">IF(Kalender!GX28&lt;&gt;1,0,IF(AND($B28&gt;0,INDEX(Kalender!GX$68:GX$77,MAX(1,$B28))&gt;INDEX(Kalender!$B$68:$B$77,MAX(1,$B28))),1,0)+IF(OR(AND($C28&gt;0,INDEX(Kalender!GX$81:GX$110,MAX(1,$C28))&gt;INDEX(Kalender!$B$81:$B$110,MAX(1,$C28))),AND($D28&gt;0,INDEX(Kalender!GX$81:GX$110,MAX(1,$D28))&gt;INDEX(Kalender!$B$81:$B$110,MAX(1,$D28))),AND($E28&gt;0,INDEX(Kalender!GX$81:GX$110,MAX(1,$E28))&gt;INDEX(Kalender!$B$81:$B$110,MAX(1,$E28))),AND($F28&gt;0,INDEX(Kalender!GX$81:GX$110,MAX(1,$F28))&gt;INDEX(Kalender!$B$81:$B$110,MAX(1,$F28)))),2,0))</f>
        <v>0</v>
      </c>
      <c r="GY28" s="5" t="n">
        <f aca="false">IF(Kalender!GY28&lt;&gt;1,0,IF(AND($B28&gt;0,INDEX(Kalender!GY$68:GY$77,MAX(1,$B28))&gt;INDEX(Kalender!$B$68:$B$77,MAX(1,$B28))),1,0)+IF(OR(AND($C28&gt;0,INDEX(Kalender!GY$81:GY$110,MAX(1,$C28))&gt;INDEX(Kalender!$B$81:$B$110,MAX(1,$C28))),AND($D28&gt;0,INDEX(Kalender!GY$81:GY$110,MAX(1,$D28))&gt;INDEX(Kalender!$B$81:$B$110,MAX(1,$D28))),AND($E28&gt;0,INDEX(Kalender!GY$81:GY$110,MAX(1,$E28))&gt;INDEX(Kalender!$B$81:$B$110,MAX(1,$E28))),AND($F28&gt;0,INDEX(Kalender!GY$81:GY$110,MAX(1,$F28))&gt;INDEX(Kalender!$B$81:$B$110,MAX(1,$F28)))),2,0))</f>
        <v>0</v>
      </c>
      <c r="GZ28" s="5" t="n">
        <f aca="false">IF(Kalender!GZ28&lt;&gt;1,0,IF(AND($B28&gt;0,INDEX(Kalender!GZ$68:GZ$77,MAX(1,$B28))&gt;INDEX(Kalender!$B$68:$B$77,MAX(1,$B28))),1,0)+IF(OR(AND($C28&gt;0,INDEX(Kalender!GZ$81:GZ$110,MAX(1,$C28))&gt;INDEX(Kalender!$B$81:$B$110,MAX(1,$C28))),AND($D28&gt;0,INDEX(Kalender!GZ$81:GZ$110,MAX(1,$D28))&gt;INDEX(Kalender!$B$81:$B$110,MAX(1,$D28))),AND($E28&gt;0,INDEX(Kalender!GZ$81:GZ$110,MAX(1,$E28))&gt;INDEX(Kalender!$B$81:$B$110,MAX(1,$E28))),AND($F28&gt;0,INDEX(Kalender!GZ$81:GZ$110,MAX(1,$F28))&gt;INDEX(Kalender!$B$81:$B$110,MAX(1,$F28)))),2,0))</f>
        <v>0</v>
      </c>
      <c r="HA28" s="5" t="n">
        <f aca="false">IF(Kalender!HA28&lt;&gt;1,0,IF(AND($B28&gt;0,INDEX(Kalender!HA$68:HA$77,MAX(1,$B28))&gt;INDEX(Kalender!$B$68:$B$77,MAX(1,$B28))),1,0)+IF(OR(AND($C28&gt;0,INDEX(Kalender!HA$81:HA$110,MAX(1,$C28))&gt;INDEX(Kalender!$B$81:$B$110,MAX(1,$C28))),AND($D28&gt;0,INDEX(Kalender!HA$81:HA$110,MAX(1,$D28))&gt;INDEX(Kalender!$B$81:$B$110,MAX(1,$D28))),AND($E28&gt;0,INDEX(Kalender!HA$81:HA$110,MAX(1,$E28))&gt;INDEX(Kalender!$B$81:$B$110,MAX(1,$E28))),AND($F28&gt;0,INDEX(Kalender!HA$81:HA$110,MAX(1,$F28))&gt;INDEX(Kalender!$B$81:$B$110,MAX(1,$F28)))),2,0))</f>
        <v>0</v>
      </c>
      <c r="HB28" s="5" t="n">
        <f aca="false">IF(Kalender!HB28&lt;&gt;1,0,IF(AND($B28&gt;0,INDEX(Kalender!HB$68:HB$77,MAX(1,$B28))&gt;INDEX(Kalender!$B$68:$B$77,MAX(1,$B28))),1,0)+IF(OR(AND($C28&gt;0,INDEX(Kalender!HB$81:HB$110,MAX(1,$C28))&gt;INDEX(Kalender!$B$81:$B$110,MAX(1,$C28))),AND($D28&gt;0,INDEX(Kalender!HB$81:HB$110,MAX(1,$D28))&gt;INDEX(Kalender!$B$81:$B$110,MAX(1,$D28))),AND($E28&gt;0,INDEX(Kalender!HB$81:HB$110,MAX(1,$E28))&gt;INDEX(Kalender!$B$81:$B$110,MAX(1,$E28))),AND($F28&gt;0,INDEX(Kalender!HB$81:HB$110,MAX(1,$F28))&gt;INDEX(Kalender!$B$81:$B$110,MAX(1,$F28)))),2,0))</f>
        <v>0</v>
      </c>
      <c r="HC28" s="5" t="n">
        <f aca="false">IF(Kalender!HC28&lt;&gt;1,0,IF(AND($B28&gt;0,INDEX(Kalender!HC$68:HC$77,MAX(1,$B28))&gt;INDEX(Kalender!$B$68:$B$77,MAX(1,$B28))),1,0)+IF(OR(AND($C28&gt;0,INDEX(Kalender!HC$81:HC$110,MAX(1,$C28))&gt;INDEX(Kalender!$B$81:$B$110,MAX(1,$C28))),AND($D28&gt;0,INDEX(Kalender!HC$81:HC$110,MAX(1,$D28))&gt;INDEX(Kalender!$B$81:$B$110,MAX(1,$D28))),AND($E28&gt;0,INDEX(Kalender!HC$81:HC$110,MAX(1,$E28))&gt;INDEX(Kalender!$B$81:$B$110,MAX(1,$E28))),AND($F28&gt;0,INDEX(Kalender!HC$81:HC$110,MAX(1,$F28))&gt;INDEX(Kalender!$B$81:$B$110,MAX(1,$F28)))),2,0))</f>
        <v>0</v>
      </c>
      <c r="HD28" s="5" t="n">
        <f aca="false">IF(Kalender!HD28&lt;&gt;1,0,IF(AND($B28&gt;0,INDEX(Kalender!HD$68:HD$77,MAX(1,$B28))&gt;INDEX(Kalender!$B$68:$B$77,MAX(1,$B28))),1,0)+IF(OR(AND($C28&gt;0,INDEX(Kalender!HD$81:HD$110,MAX(1,$C28))&gt;INDEX(Kalender!$B$81:$B$110,MAX(1,$C28))),AND($D28&gt;0,INDEX(Kalender!HD$81:HD$110,MAX(1,$D28))&gt;INDEX(Kalender!$B$81:$B$110,MAX(1,$D28))),AND($E28&gt;0,INDEX(Kalender!HD$81:HD$110,MAX(1,$E28))&gt;INDEX(Kalender!$B$81:$B$110,MAX(1,$E28))),AND($F28&gt;0,INDEX(Kalender!HD$81:HD$110,MAX(1,$F28))&gt;INDEX(Kalender!$B$81:$B$110,MAX(1,$F28)))),2,0))</f>
        <v>0</v>
      </c>
      <c r="HE28" s="5" t="n">
        <f aca="false">IF(Kalender!HE28&lt;&gt;1,0,IF(AND($B28&gt;0,INDEX(Kalender!HE$68:HE$77,MAX(1,$B28))&gt;INDEX(Kalender!$B$68:$B$77,MAX(1,$B28))),1,0)+IF(OR(AND($C28&gt;0,INDEX(Kalender!HE$81:HE$110,MAX(1,$C28))&gt;INDEX(Kalender!$B$81:$B$110,MAX(1,$C28))),AND($D28&gt;0,INDEX(Kalender!HE$81:HE$110,MAX(1,$D28))&gt;INDEX(Kalender!$B$81:$B$110,MAX(1,$D28))),AND($E28&gt;0,INDEX(Kalender!HE$81:HE$110,MAX(1,$E28))&gt;INDEX(Kalender!$B$81:$B$110,MAX(1,$E28))),AND($F28&gt;0,INDEX(Kalender!HE$81:HE$110,MAX(1,$F28))&gt;INDEX(Kalender!$B$81:$B$110,MAX(1,$F28)))),2,0))</f>
        <v>0</v>
      </c>
      <c r="HF28" s="5" t="n">
        <f aca="false">IF(Kalender!HF28&lt;&gt;1,0,IF(AND($B28&gt;0,INDEX(Kalender!HF$68:HF$77,MAX(1,$B28))&gt;INDEX(Kalender!$B$68:$B$77,MAX(1,$B28))),1,0)+IF(OR(AND($C28&gt;0,INDEX(Kalender!HF$81:HF$110,MAX(1,$C28))&gt;INDEX(Kalender!$B$81:$B$110,MAX(1,$C28))),AND($D28&gt;0,INDEX(Kalender!HF$81:HF$110,MAX(1,$D28))&gt;INDEX(Kalender!$B$81:$B$110,MAX(1,$D28))),AND($E28&gt;0,INDEX(Kalender!HF$81:HF$110,MAX(1,$E28))&gt;INDEX(Kalender!$B$81:$B$110,MAX(1,$E28))),AND($F28&gt;0,INDEX(Kalender!HF$81:HF$110,MAX(1,$F28))&gt;INDEX(Kalender!$B$81:$B$110,MAX(1,$F28)))),2,0))</f>
        <v>0</v>
      </c>
      <c r="HG28" s="5" t="n">
        <f aca="false">IF(Kalender!HG28&lt;&gt;1,0,IF(AND($B28&gt;0,INDEX(Kalender!HG$68:HG$77,MAX(1,$B28))&gt;INDEX(Kalender!$B$68:$B$77,MAX(1,$B28))),1,0)+IF(OR(AND($C28&gt;0,INDEX(Kalender!HG$81:HG$110,MAX(1,$C28))&gt;INDEX(Kalender!$B$81:$B$110,MAX(1,$C28))),AND($D28&gt;0,INDEX(Kalender!HG$81:HG$110,MAX(1,$D28))&gt;INDEX(Kalender!$B$81:$B$110,MAX(1,$D28))),AND($E28&gt;0,INDEX(Kalender!HG$81:HG$110,MAX(1,$E28))&gt;INDEX(Kalender!$B$81:$B$110,MAX(1,$E28))),AND($F28&gt;0,INDEX(Kalender!HG$81:HG$110,MAX(1,$F28))&gt;INDEX(Kalender!$B$81:$B$110,MAX(1,$F28)))),2,0))</f>
        <v>0</v>
      </c>
      <c r="HH28" s="5" t="n">
        <f aca="false">IF(Kalender!HH28&lt;&gt;1,0,IF(AND($B28&gt;0,INDEX(Kalender!HH$68:HH$77,MAX(1,$B28))&gt;INDEX(Kalender!$B$68:$B$77,MAX(1,$B28))),1,0)+IF(OR(AND($C28&gt;0,INDEX(Kalender!HH$81:HH$110,MAX(1,$C28))&gt;INDEX(Kalender!$B$81:$B$110,MAX(1,$C28))),AND($D28&gt;0,INDEX(Kalender!HH$81:HH$110,MAX(1,$D28))&gt;INDEX(Kalender!$B$81:$B$110,MAX(1,$D28))),AND($E28&gt;0,INDEX(Kalender!HH$81:HH$110,MAX(1,$E28))&gt;INDEX(Kalender!$B$81:$B$110,MAX(1,$E28))),AND($F28&gt;0,INDEX(Kalender!HH$81:HH$110,MAX(1,$F28))&gt;INDEX(Kalender!$B$81:$B$110,MAX(1,$F28)))),2,0))</f>
        <v>0</v>
      </c>
      <c r="HI28" s="5" t="n">
        <f aca="false">IF(Kalender!HI28&lt;&gt;1,0,IF(AND($B28&gt;0,INDEX(Kalender!HI$68:HI$77,MAX(1,$B28))&gt;INDEX(Kalender!$B$68:$B$77,MAX(1,$B28))),1,0)+IF(OR(AND($C28&gt;0,INDEX(Kalender!HI$81:HI$110,MAX(1,$C28))&gt;INDEX(Kalender!$B$81:$B$110,MAX(1,$C28))),AND($D28&gt;0,INDEX(Kalender!HI$81:HI$110,MAX(1,$D28))&gt;INDEX(Kalender!$B$81:$B$110,MAX(1,$D28))),AND($E28&gt;0,INDEX(Kalender!HI$81:HI$110,MAX(1,$E28))&gt;INDEX(Kalender!$B$81:$B$110,MAX(1,$E28))),AND($F28&gt;0,INDEX(Kalender!HI$81:HI$110,MAX(1,$F28))&gt;INDEX(Kalender!$B$81:$B$110,MAX(1,$F28)))),2,0))</f>
        <v>0</v>
      </c>
      <c r="HJ28" s="5" t="n">
        <f aca="false">IF(Kalender!HJ28&lt;&gt;1,0,IF(AND($B28&gt;0,INDEX(Kalender!HJ$68:HJ$77,MAX(1,$B28))&gt;INDEX(Kalender!$B$68:$B$77,MAX(1,$B28))),1,0)+IF(OR(AND($C28&gt;0,INDEX(Kalender!HJ$81:HJ$110,MAX(1,$C28))&gt;INDEX(Kalender!$B$81:$B$110,MAX(1,$C28))),AND($D28&gt;0,INDEX(Kalender!HJ$81:HJ$110,MAX(1,$D28))&gt;INDEX(Kalender!$B$81:$B$110,MAX(1,$D28))),AND($E28&gt;0,INDEX(Kalender!HJ$81:HJ$110,MAX(1,$E28))&gt;INDEX(Kalender!$B$81:$B$110,MAX(1,$E28))),AND($F28&gt;0,INDEX(Kalender!HJ$81:HJ$110,MAX(1,$F28))&gt;INDEX(Kalender!$B$81:$B$110,MAX(1,$F28)))),2,0))</f>
        <v>0</v>
      </c>
      <c r="HK28" s="5" t="n">
        <f aca="false">IF(Kalender!HK28&lt;&gt;1,0,IF(AND($B28&gt;0,INDEX(Kalender!HK$68:HK$77,MAX(1,$B28))&gt;INDEX(Kalender!$B$68:$B$77,MAX(1,$B28))),1,0)+IF(OR(AND($C28&gt;0,INDEX(Kalender!HK$81:HK$110,MAX(1,$C28))&gt;INDEX(Kalender!$B$81:$B$110,MAX(1,$C28))),AND($D28&gt;0,INDEX(Kalender!HK$81:HK$110,MAX(1,$D28))&gt;INDEX(Kalender!$B$81:$B$110,MAX(1,$D28))),AND($E28&gt;0,INDEX(Kalender!HK$81:HK$110,MAX(1,$E28))&gt;INDEX(Kalender!$B$81:$B$110,MAX(1,$E28))),AND($F28&gt;0,INDEX(Kalender!HK$81:HK$110,MAX(1,$F28))&gt;INDEX(Kalender!$B$81:$B$110,MAX(1,$F28)))),2,0))</f>
        <v>0</v>
      </c>
      <c r="HL28" s="5" t="n">
        <f aca="false">IF(Kalender!HL28&lt;&gt;1,0,IF(AND($B28&gt;0,INDEX(Kalender!HL$68:HL$77,MAX(1,$B28))&gt;INDEX(Kalender!$B$68:$B$77,MAX(1,$B28))),1,0)+IF(OR(AND($C28&gt;0,INDEX(Kalender!HL$81:HL$110,MAX(1,$C28))&gt;INDEX(Kalender!$B$81:$B$110,MAX(1,$C28))),AND($D28&gt;0,INDEX(Kalender!HL$81:HL$110,MAX(1,$D28))&gt;INDEX(Kalender!$B$81:$B$110,MAX(1,$D28))),AND($E28&gt;0,INDEX(Kalender!HL$81:HL$110,MAX(1,$E28))&gt;INDEX(Kalender!$B$81:$B$110,MAX(1,$E28))),AND($F28&gt;0,INDEX(Kalender!HL$81:HL$110,MAX(1,$F28))&gt;INDEX(Kalender!$B$81:$B$110,MAX(1,$F28)))),2,0))</f>
        <v>0</v>
      </c>
      <c r="HM28" s="5" t="n">
        <f aca="false">IF(Kalender!HM28&lt;&gt;1,0,IF(AND($B28&gt;0,INDEX(Kalender!HM$68:HM$77,MAX(1,$B28))&gt;INDEX(Kalender!$B$68:$B$77,MAX(1,$B28))),1,0)+IF(OR(AND($C28&gt;0,INDEX(Kalender!HM$81:HM$110,MAX(1,$C28))&gt;INDEX(Kalender!$B$81:$B$110,MAX(1,$C28))),AND($D28&gt;0,INDEX(Kalender!HM$81:HM$110,MAX(1,$D28))&gt;INDEX(Kalender!$B$81:$B$110,MAX(1,$D28))),AND($E28&gt;0,INDEX(Kalender!HM$81:HM$110,MAX(1,$E28))&gt;INDEX(Kalender!$B$81:$B$110,MAX(1,$E28))),AND($F28&gt;0,INDEX(Kalender!HM$81:HM$110,MAX(1,$F28))&gt;INDEX(Kalender!$B$81:$B$110,MAX(1,$F28)))),2,0))</f>
        <v>0</v>
      </c>
      <c r="HN28" s="5" t="n">
        <f aca="false">IF(Kalender!HN28&lt;&gt;1,0,IF(AND($B28&gt;0,INDEX(Kalender!HN$68:HN$77,MAX(1,$B28))&gt;INDEX(Kalender!$B$68:$B$77,MAX(1,$B28))),1,0)+IF(OR(AND($C28&gt;0,INDEX(Kalender!HN$81:HN$110,MAX(1,$C28))&gt;INDEX(Kalender!$B$81:$B$110,MAX(1,$C28))),AND($D28&gt;0,INDEX(Kalender!HN$81:HN$110,MAX(1,$D28))&gt;INDEX(Kalender!$B$81:$B$110,MAX(1,$D28))),AND($E28&gt;0,INDEX(Kalender!HN$81:HN$110,MAX(1,$E28))&gt;INDEX(Kalender!$B$81:$B$110,MAX(1,$E28))),AND($F28&gt;0,INDEX(Kalender!HN$81:HN$110,MAX(1,$F28))&gt;INDEX(Kalender!$B$81:$B$110,MAX(1,$F28)))),2,0))</f>
        <v>0</v>
      </c>
      <c r="HO28" s="5" t="n">
        <f aca="false">IF(Kalender!HO28&lt;&gt;1,0,IF(AND($B28&gt;0,INDEX(Kalender!HO$68:HO$77,MAX(1,$B28))&gt;INDEX(Kalender!$B$68:$B$77,MAX(1,$B28))),1,0)+IF(OR(AND($C28&gt;0,INDEX(Kalender!HO$81:HO$110,MAX(1,$C28))&gt;INDEX(Kalender!$B$81:$B$110,MAX(1,$C28))),AND($D28&gt;0,INDEX(Kalender!HO$81:HO$110,MAX(1,$D28))&gt;INDEX(Kalender!$B$81:$B$110,MAX(1,$D28))),AND($E28&gt;0,INDEX(Kalender!HO$81:HO$110,MAX(1,$E28))&gt;INDEX(Kalender!$B$81:$B$110,MAX(1,$E28))),AND($F28&gt;0,INDEX(Kalender!HO$81:HO$110,MAX(1,$F28))&gt;INDEX(Kalender!$B$81:$B$110,MAX(1,$F28)))),2,0))</f>
        <v>0</v>
      </c>
      <c r="HP28" s="5" t="n">
        <f aca="false">IF(Kalender!HP28&lt;&gt;1,0,IF(AND($B28&gt;0,INDEX(Kalender!HP$68:HP$77,MAX(1,$B28))&gt;INDEX(Kalender!$B$68:$B$77,MAX(1,$B28))),1,0)+IF(OR(AND($C28&gt;0,INDEX(Kalender!HP$81:HP$110,MAX(1,$C28))&gt;INDEX(Kalender!$B$81:$B$110,MAX(1,$C28))),AND($D28&gt;0,INDEX(Kalender!HP$81:HP$110,MAX(1,$D28))&gt;INDEX(Kalender!$B$81:$B$110,MAX(1,$D28))),AND($E28&gt;0,INDEX(Kalender!HP$81:HP$110,MAX(1,$E28))&gt;INDEX(Kalender!$B$81:$B$110,MAX(1,$E28))),AND($F28&gt;0,INDEX(Kalender!HP$81:HP$110,MAX(1,$F28))&gt;INDEX(Kalender!$B$81:$B$110,MAX(1,$F28)))),2,0))</f>
        <v>0</v>
      </c>
      <c r="HQ28" s="5" t="n">
        <f aca="false">IF(Kalender!HQ28&lt;&gt;1,0,IF(AND($B28&gt;0,INDEX(Kalender!HQ$68:HQ$77,MAX(1,$B28))&gt;INDEX(Kalender!$B$68:$B$77,MAX(1,$B28))),1,0)+IF(OR(AND($C28&gt;0,INDEX(Kalender!HQ$81:HQ$110,MAX(1,$C28))&gt;INDEX(Kalender!$B$81:$B$110,MAX(1,$C28))),AND($D28&gt;0,INDEX(Kalender!HQ$81:HQ$110,MAX(1,$D28))&gt;INDEX(Kalender!$B$81:$B$110,MAX(1,$D28))),AND($E28&gt;0,INDEX(Kalender!HQ$81:HQ$110,MAX(1,$E28))&gt;INDEX(Kalender!$B$81:$B$110,MAX(1,$E28))),AND($F28&gt;0,INDEX(Kalender!HQ$81:HQ$110,MAX(1,$F28))&gt;INDEX(Kalender!$B$81:$B$110,MAX(1,$F28)))),2,0))</f>
        <v>0</v>
      </c>
      <c r="HR28" s="5" t="n">
        <f aca="false">IF(Kalender!HR28&lt;&gt;1,0,IF(AND($B28&gt;0,INDEX(Kalender!HR$68:HR$77,MAX(1,$B28))&gt;INDEX(Kalender!$B$68:$B$77,MAX(1,$B28))),1,0)+IF(OR(AND($C28&gt;0,INDEX(Kalender!HR$81:HR$110,MAX(1,$C28))&gt;INDEX(Kalender!$B$81:$B$110,MAX(1,$C28))),AND($D28&gt;0,INDEX(Kalender!HR$81:HR$110,MAX(1,$D28))&gt;INDEX(Kalender!$B$81:$B$110,MAX(1,$D28))),AND($E28&gt;0,INDEX(Kalender!HR$81:HR$110,MAX(1,$E28))&gt;INDEX(Kalender!$B$81:$B$110,MAX(1,$E28))),AND($F28&gt;0,INDEX(Kalender!HR$81:HR$110,MAX(1,$F28))&gt;INDEX(Kalender!$B$81:$B$110,MAX(1,$F28)))),2,0))</f>
        <v>0</v>
      </c>
      <c r="HS28" s="5" t="n">
        <f aca="false">IF(Kalender!HS28&lt;&gt;1,0,IF(AND($B28&gt;0,INDEX(Kalender!HS$68:HS$77,MAX(1,$B28))&gt;INDEX(Kalender!$B$68:$B$77,MAX(1,$B28))),1,0)+IF(OR(AND($C28&gt;0,INDEX(Kalender!HS$81:HS$110,MAX(1,$C28))&gt;INDEX(Kalender!$B$81:$B$110,MAX(1,$C28))),AND($D28&gt;0,INDEX(Kalender!HS$81:HS$110,MAX(1,$D28))&gt;INDEX(Kalender!$B$81:$B$110,MAX(1,$D28))),AND($E28&gt;0,INDEX(Kalender!HS$81:HS$110,MAX(1,$E28))&gt;INDEX(Kalender!$B$81:$B$110,MAX(1,$E28))),AND($F28&gt;0,INDEX(Kalender!HS$81:HS$110,MAX(1,$F28))&gt;INDEX(Kalender!$B$81:$B$110,MAX(1,$F28)))),2,0))</f>
        <v>0</v>
      </c>
      <c r="HT28" s="5" t="n">
        <f aca="false">IF(Kalender!HT28&lt;&gt;1,0,IF(AND($B28&gt;0,INDEX(Kalender!HT$68:HT$77,MAX(1,$B28))&gt;INDEX(Kalender!$B$68:$B$77,MAX(1,$B28))),1,0)+IF(OR(AND($C28&gt;0,INDEX(Kalender!HT$81:HT$110,MAX(1,$C28))&gt;INDEX(Kalender!$B$81:$B$110,MAX(1,$C28))),AND($D28&gt;0,INDEX(Kalender!HT$81:HT$110,MAX(1,$D28))&gt;INDEX(Kalender!$B$81:$B$110,MAX(1,$D28))),AND($E28&gt;0,INDEX(Kalender!HT$81:HT$110,MAX(1,$E28))&gt;INDEX(Kalender!$B$81:$B$110,MAX(1,$E28))),AND($F28&gt;0,INDEX(Kalender!HT$81:HT$110,MAX(1,$F28))&gt;INDEX(Kalender!$B$81:$B$110,MAX(1,$F28)))),2,0))</f>
        <v>0</v>
      </c>
      <c r="HU28" s="5" t="n">
        <f aca="false">IF(Kalender!HU28&lt;&gt;1,0,IF(AND($B28&gt;0,INDEX(Kalender!HU$68:HU$77,MAX(1,$B28))&gt;INDEX(Kalender!$B$68:$B$77,MAX(1,$B28))),1,0)+IF(OR(AND($C28&gt;0,INDEX(Kalender!HU$81:HU$110,MAX(1,$C28))&gt;INDEX(Kalender!$B$81:$B$110,MAX(1,$C28))),AND($D28&gt;0,INDEX(Kalender!HU$81:HU$110,MAX(1,$D28))&gt;INDEX(Kalender!$B$81:$B$110,MAX(1,$D28))),AND($E28&gt;0,INDEX(Kalender!HU$81:HU$110,MAX(1,$E28))&gt;INDEX(Kalender!$B$81:$B$110,MAX(1,$E28))),AND($F28&gt;0,INDEX(Kalender!HU$81:HU$110,MAX(1,$F28))&gt;INDEX(Kalender!$B$81:$B$110,MAX(1,$F28)))),2,0))</f>
        <v>0</v>
      </c>
      <c r="HV28" s="5" t="n">
        <f aca="false">IF(Kalender!HV28&lt;&gt;1,0,IF(AND($B28&gt;0,INDEX(Kalender!HV$68:HV$77,MAX(1,$B28))&gt;INDEX(Kalender!$B$68:$B$77,MAX(1,$B28))),1,0)+IF(OR(AND($C28&gt;0,INDEX(Kalender!HV$81:HV$110,MAX(1,$C28))&gt;INDEX(Kalender!$B$81:$B$110,MAX(1,$C28))),AND($D28&gt;0,INDEX(Kalender!HV$81:HV$110,MAX(1,$D28))&gt;INDEX(Kalender!$B$81:$B$110,MAX(1,$D28))),AND($E28&gt;0,INDEX(Kalender!HV$81:HV$110,MAX(1,$E28))&gt;INDEX(Kalender!$B$81:$B$110,MAX(1,$E28))),AND($F28&gt;0,INDEX(Kalender!HV$81:HV$110,MAX(1,$F28))&gt;INDEX(Kalender!$B$81:$B$110,MAX(1,$F28)))),2,0))</f>
        <v>0</v>
      </c>
      <c r="HW28" s="5" t="n">
        <f aca="false">IF(Kalender!HW28&lt;&gt;1,0,IF(AND($B28&gt;0,INDEX(Kalender!HW$68:HW$77,MAX(1,$B28))&gt;INDEX(Kalender!$B$68:$B$77,MAX(1,$B28))),1,0)+IF(OR(AND($C28&gt;0,INDEX(Kalender!HW$81:HW$110,MAX(1,$C28))&gt;INDEX(Kalender!$B$81:$B$110,MAX(1,$C28))),AND($D28&gt;0,INDEX(Kalender!HW$81:HW$110,MAX(1,$D28))&gt;INDEX(Kalender!$B$81:$B$110,MAX(1,$D28))),AND($E28&gt;0,INDEX(Kalender!HW$81:HW$110,MAX(1,$E28))&gt;INDEX(Kalender!$B$81:$B$110,MAX(1,$E28))),AND($F28&gt;0,INDEX(Kalender!HW$81:HW$110,MAX(1,$F28))&gt;INDEX(Kalender!$B$81:$B$110,MAX(1,$F28)))),2,0))</f>
        <v>0</v>
      </c>
      <c r="HX28" s="5" t="n">
        <f aca="false">IF(Kalender!HX28&lt;&gt;1,0,IF(AND($B28&gt;0,INDEX(Kalender!HX$68:HX$77,MAX(1,$B28))&gt;INDEX(Kalender!$B$68:$B$77,MAX(1,$B28))),1,0)+IF(OR(AND($C28&gt;0,INDEX(Kalender!HX$81:HX$110,MAX(1,$C28))&gt;INDEX(Kalender!$B$81:$B$110,MAX(1,$C28))),AND($D28&gt;0,INDEX(Kalender!HX$81:HX$110,MAX(1,$D28))&gt;INDEX(Kalender!$B$81:$B$110,MAX(1,$D28))),AND($E28&gt;0,INDEX(Kalender!HX$81:HX$110,MAX(1,$E28))&gt;INDEX(Kalender!$B$81:$B$110,MAX(1,$E28))),AND($F28&gt;0,INDEX(Kalender!HX$81:HX$110,MAX(1,$F28))&gt;INDEX(Kalender!$B$81:$B$110,MAX(1,$F28)))),2,0))</f>
        <v>0</v>
      </c>
      <c r="HY28" s="5" t="n">
        <f aca="false">IF(Kalender!HY28&lt;&gt;1,0,IF(AND($B28&gt;0,INDEX(Kalender!HY$68:HY$77,MAX(1,$B28))&gt;INDEX(Kalender!$B$68:$B$77,MAX(1,$B28))),1,0)+IF(OR(AND($C28&gt;0,INDEX(Kalender!HY$81:HY$110,MAX(1,$C28))&gt;INDEX(Kalender!$B$81:$B$110,MAX(1,$C28))),AND($D28&gt;0,INDEX(Kalender!HY$81:HY$110,MAX(1,$D28))&gt;INDEX(Kalender!$B$81:$B$110,MAX(1,$D28))),AND($E28&gt;0,INDEX(Kalender!HY$81:HY$110,MAX(1,$E28))&gt;INDEX(Kalender!$B$81:$B$110,MAX(1,$E28))),AND($F28&gt;0,INDEX(Kalender!HY$81:HY$110,MAX(1,$F28))&gt;INDEX(Kalender!$B$81:$B$110,MAX(1,$F28)))),2,0))</f>
        <v>0</v>
      </c>
      <c r="HZ28" s="5" t="n">
        <f aca="false">IF(Kalender!HZ28&lt;&gt;1,0,IF(AND($B28&gt;0,INDEX(Kalender!HZ$68:HZ$77,MAX(1,$B28))&gt;INDEX(Kalender!$B$68:$B$77,MAX(1,$B28))),1,0)+IF(OR(AND($C28&gt;0,INDEX(Kalender!HZ$81:HZ$110,MAX(1,$C28))&gt;INDEX(Kalender!$B$81:$B$110,MAX(1,$C28))),AND($D28&gt;0,INDEX(Kalender!HZ$81:HZ$110,MAX(1,$D28))&gt;INDEX(Kalender!$B$81:$B$110,MAX(1,$D28))),AND($E28&gt;0,INDEX(Kalender!HZ$81:HZ$110,MAX(1,$E28))&gt;INDEX(Kalender!$B$81:$B$110,MAX(1,$E28))),AND($F28&gt;0,INDEX(Kalender!HZ$81:HZ$110,MAX(1,$F28))&gt;INDEX(Kalender!$B$81:$B$110,MAX(1,$F28)))),2,0))</f>
        <v>0</v>
      </c>
      <c r="IA28" s="5" t="n">
        <f aca="false">IF(Kalender!IA28&lt;&gt;1,0,IF(AND($B28&gt;0,INDEX(Kalender!IA$68:IA$77,MAX(1,$B28))&gt;INDEX(Kalender!$B$68:$B$77,MAX(1,$B28))),1,0)+IF(OR(AND($C28&gt;0,INDEX(Kalender!IA$81:IA$110,MAX(1,$C28))&gt;INDEX(Kalender!$B$81:$B$110,MAX(1,$C28))),AND($D28&gt;0,INDEX(Kalender!IA$81:IA$110,MAX(1,$D28))&gt;INDEX(Kalender!$B$81:$B$110,MAX(1,$D28))),AND($E28&gt;0,INDEX(Kalender!IA$81:IA$110,MAX(1,$E28))&gt;INDEX(Kalender!$B$81:$B$110,MAX(1,$E28))),AND($F28&gt;0,INDEX(Kalender!IA$81:IA$110,MAX(1,$F28))&gt;INDEX(Kalender!$B$81:$B$110,MAX(1,$F28)))),2,0))</f>
        <v>0</v>
      </c>
      <c r="IB28" s="5" t="n">
        <f aca="false">IF(Kalender!IB28&lt;&gt;1,0,IF(AND($B28&gt;0,INDEX(Kalender!IB$68:IB$77,MAX(1,$B28))&gt;INDEX(Kalender!$B$68:$B$77,MAX(1,$B28))),1,0)+IF(OR(AND($C28&gt;0,INDEX(Kalender!IB$81:IB$110,MAX(1,$C28))&gt;INDEX(Kalender!$B$81:$B$110,MAX(1,$C28))),AND($D28&gt;0,INDEX(Kalender!IB$81:IB$110,MAX(1,$D28))&gt;INDEX(Kalender!$B$81:$B$110,MAX(1,$D28))),AND($E28&gt;0,INDEX(Kalender!IB$81:IB$110,MAX(1,$E28))&gt;INDEX(Kalender!$B$81:$B$110,MAX(1,$E28))),AND($F28&gt;0,INDEX(Kalender!IB$81:IB$110,MAX(1,$F28))&gt;INDEX(Kalender!$B$81:$B$110,MAX(1,$F28)))),2,0))</f>
        <v>0</v>
      </c>
      <c r="IC28" s="5" t="n">
        <f aca="false">IF(Kalender!IC28&lt;&gt;1,0,IF(AND($B28&gt;0,INDEX(Kalender!IC$68:IC$77,MAX(1,$B28))&gt;INDEX(Kalender!$B$68:$B$77,MAX(1,$B28))),1,0)+IF(OR(AND($C28&gt;0,INDEX(Kalender!IC$81:IC$110,MAX(1,$C28))&gt;INDEX(Kalender!$B$81:$B$110,MAX(1,$C28))),AND($D28&gt;0,INDEX(Kalender!IC$81:IC$110,MAX(1,$D28))&gt;INDEX(Kalender!$B$81:$B$110,MAX(1,$D28))),AND($E28&gt;0,INDEX(Kalender!IC$81:IC$110,MAX(1,$E28))&gt;INDEX(Kalender!$B$81:$B$110,MAX(1,$E28))),AND($F28&gt;0,INDEX(Kalender!IC$81:IC$110,MAX(1,$F28))&gt;INDEX(Kalender!$B$81:$B$110,MAX(1,$F28)))),2,0))</f>
        <v>0</v>
      </c>
      <c r="ID28" s="5" t="n">
        <f aca="false">IF(Kalender!ID28&lt;&gt;1,0,IF(AND($B28&gt;0,INDEX(Kalender!ID$68:ID$77,MAX(1,$B28))&gt;INDEX(Kalender!$B$68:$B$77,MAX(1,$B28))),1,0)+IF(OR(AND($C28&gt;0,INDEX(Kalender!ID$81:ID$110,MAX(1,$C28))&gt;INDEX(Kalender!$B$81:$B$110,MAX(1,$C28))),AND($D28&gt;0,INDEX(Kalender!ID$81:ID$110,MAX(1,$D28))&gt;INDEX(Kalender!$B$81:$B$110,MAX(1,$D28))),AND($E28&gt;0,INDEX(Kalender!ID$81:ID$110,MAX(1,$E28))&gt;INDEX(Kalender!$B$81:$B$110,MAX(1,$E28))),AND($F28&gt;0,INDEX(Kalender!ID$81:ID$110,MAX(1,$F28))&gt;INDEX(Kalender!$B$81:$B$110,MAX(1,$F28)))),2,0))</f>
        <v>0</v>
      </c>
      <c r="IE28" s="5" t="n">
        <f aca="false">IF(Kalender!IE28&lt;&gt;1,0,IF(AND($B28&gt;0,INDEX(Kalender!IE$68:IE$77,MAX(1,$B28))&gt;INDEX(Kalender!$B$68:$B$77,MAX(1,$B28))),1,0)+IF(OR(AND($C28&gt;0,INDEX(Kalender!IE$81:IE$110,MAX(1,$C28))&gt;INDEX(Kalender!$B$81:$B$110,MAX(1,$C28))),AND($D28&gt;0,INDEX(Kalender!IE$81:IE$110,MAX(1,$D28))&gt;INDEX(Kalender!$B$81:$B$110,MAX(1,$D28))),AND($E28&gt;0,INDEX(Kalender!IE$81:IE$110,MAX(1,$E28))&gt;INDEX(Kalender!$B$81:$B$110,MAX(1,$E28))),AND($F28&gt;0,INDEX(Kalender!IE$81:IE$110,MAX(1,$F28))&gt;INDEX(Kalender!$B$81:$B$110,MAX(1,$F28)))),2,0))</f>
        <v>0</v>
      </c>
      <c r="IF28" s="5" t="n">
        <f aca="false">IF(Kalender!IF28&lt;&gt;1,0,IF(AND($B28&gt;0,INDEX(Kalender!IF$68:IF$77,MAX(1,$B28))&gt;INDEX(Kalender!$B$68:$B$77,MAX(1,$B28))),1,0)+IF(OR(AND($C28&gt;0,INDEX(Kalender!IF$81:IF$110,MAX(1,$C28))&gt;INDEX(Kalender!$B$81:$B$110,MAX(1,$C28))),AND($D28&gt;0,INDEX(Kalender!IF$81:IF$110,MAX(1,$D28))&gt;INDEX(Kalender!$B$81:$B$110,MAX(1,$D28))),AND($E28&gt;0,INDEX(Kalender!IF$81:IF$110,MAX(1,$E28))&gt;INDEX(Kalender!$B$81:$B$110,MAX(1,$E28))),AND($F28&gt;0,INDEX(Kalender!IF$81:IF$110,MAX(1,$F28))&gt;INDEX(Kalender!$B$81:$B$110,MAX(1,$F28)))),2,0))</f>
        <v>0</v>
      </c>
      <c r="IG28" s="5" t="n">
        <f aca="false">IF(Kalender!IG28&lt;&gt;1,0,IF(AND($B28&gt;0,INDEX(Kalender!IG$68:IG$77,MAX(1,$B28))&gt;INDEX(Kalender!$B$68:$B$77,MAX(1,$B28))),1,0)+IF(OR(AND($C28&gt;0,INDEX(Kalender!IG$81:IG$110,MAX(1,$C28))&gt;INDEX(Kalender!$B$81:$B$110,MAX(1,$C28))),AND($D28&gt;0,INDEX(Kalender!IG$81:IG$110,MAX(1,$D28))&gt;INDEX(Kalender!$B$81:$B$110,MAX(1,$D28))),AND($E28&gt;0,INDEX(Kalender!IG$81:IG$110,MAX(1,$E28))&gt;INDEX(Kalender!$B$81:$B$110,MAX(1,$E28))),AND($F28&gt;0,INDEX(Kalender!IG$81:IG$110,MAX(1,$F28))&gt;INDEX(Kalender!$B$81:$B$110,MAX(1,$F28)))),2,0))</f>
        <v>0</v>
      </c>
      <c r="IH28" s="5" t="n">
        <f aca="false">IF(Kalender!IH28&lt;&gt;1,0,IF(AND($B28&gt;0,INDEX(Kalender!IH$68:IH$77,MAX(1,$B28))&gt;INDEX(Kalender!$B$68:$B$77,MAX(1,$B28))),1,0)+IF(OR(AND($C28&gt;0,INDEX(Kalender!IH$81:IH$110,MAX(1,$C28))&gt;INDEX(Kalender!$B$81:$B$110,MAX(1,$C28))),AND($D28&gt;0,INDEX(Kalender!IH$81:IH$110,MAX(1,$D28))&gt;INDEX(Kalender!$B$81:$B$110,MAX(1,$D28))),AND($E28&gt;0,INDEX(Kalender!IH$81:IH$110,MAX(1,$E28))&gt;INDEX(Kalender!$B$81:$B$110,MAX(1,$E28))),AND($F28&gt;0,INDEX(Kalender!IH$81:IH$110,MAX(1,$F28))&gt;INDEX(Kalender!$B$81:$B$110,MAX(1,$F28)))),2,0))</f>
        <v>0</v>
      </c>
      <c r="II28" s="5" t="n">
        <f aca="false">IF(Kalender!II28&lt;&gt;1,0,IF(AND($B28&gt;0,INDEX(Kalender!II$68:II$77,MAX(1,$B28))&gt;INDEX(Kalender!$B$68:$B$77,MAX(1,$B28))),1,0)+IF(OR(AND($C28&gt;0,INDEX(Kalender!II$81:II$110,MAX(1,$C28))&gt;INDEX(Kalender!$B$81:$B$110,MAX(1,$C28))),AND($D28&gt;0,INDEX(Kalender!II$81:II$110,MAX(1,$D28))&gt;INDEX(Kalender!$B$81:$B$110,MAX(1,$D28))),AND($E28&gt;0,INDEX(Kalender!II$81:II$110,MAX(1,$E28))&gt;INDEX(Kalender!$B$81:$B$110,MAX(1,$E28))),AND($F28&gt;0,INDEX(Kalender!II$81:II$110,MAX(1,$F28))&gt;INDEX(Kalender!$B$81:$B$110,MAX(1,$F28)))),2,0))</f>
        <v>0</v>
      </c>
      <c r="IJ28" s="5" t="n">
        <f aca="false">IF(Kalender!IJ28&lt;&gt;1,0,IF(AND($B28&gt;0,INDEX(Kalender!IJ$68:IJ$77,MAX(1,$B28))&gt;INDEX(Kalender!$B$68:$B$77,MAX(1,$B28))),1,0)+IF(OR(AND($C28&gt;0,INDEX(Kalender!IJ$81:IJ$110,MAX(1,$C28))&gt;INDEX(Kalender!$B$81:$B$110,MAX(1,$C28))),AND($D28&gt;0,INDEX(Kalender!IJ$81:IJ$110,MAX(1,$D28))&gt;INDEX(Kalender!$B$81:$B$110,MAX(1,$D28))),AND($E28&gt;0,INDEX(Kalender!IJ$81:IJ$110,MAX(1,$E28))&gt;INDEX(Kalender!$B$81:$B$110,MAX(1,$E28))),AND($F28&gt;0,INDEX(Kalender!IJ$81:IJ$110,MAX(1,$F28))&gt;INDEX(Kalender!$B$81:$B$110,MAX(1,$F28)))),2,0))</f>
        <v>0</v>
      </c>
      <c r="IK28" s="5" t="n">
        <f aca="false">IF(Kalender!IK28&lt;&gt;1,0,IF(AND($B28&gt;0,INDEX(Kalender!IK$68:IK$77,MAX(1,$B28))&gt;INDEX(Kalender!$B$68:$B$77,MAX(1,$B28))),1,0)+IF(OR(AND($C28&gt;0,INDEX(Kalender!IK$81:IK$110,MAX(1,$C28))&gt;INDEX(Kalender!$B$81:$B$110,MAX(1,$C28))),AND($D28&gt;0,INDEX(Kalender!IK$81:IK$110,MAX(1,$D28))&gt;INDEX(Kalender!$B$81:$B$110,MAX(1,$D28))),AND($E28&gt;0,INDEX(Kalender!IK$81:IK$110,MAX(1,$E28))&gt;INDEX(Kalender!$B$81:$B$110,MAX(1,$E28))),AND($F28&gt;0,INDEX(Kalender!IK$81:IK$110,MAX(1,$F28))&gt;INDEX(Kalender!$B$81:$B$110,MAX(1,$F28)))),2,0))</f>
        <v>0</v>
      </c>
      <c r="IL28" s="5" t="n">
        <f aca="false">IF(Kalender!IL28&lt;&gt;1,0,IF(AND($B28&gt;0,INDEX(Kalender!IL$68:IL$77,MAX(1,$B28))&gt;INDEX(Kalender!$B$68:$B$77,MAX(1,$B28))),1,0)+IF(OR(AND($C28&gt;0,INDEX(Kalender!IL$81:IL$110,MAX(1,$C28))&gt;INDEX(Kalender!$B$81:$B$110,MAX(1,$C28))),AND($D28&gt;0,INDEX(Kalender!IL$81:IL$110,MAX(1,$D28))&gt;INDEX(Kalender!$B$81:$B$110,MAX(1,$D28))),AND($E28&gt;0,INDEX(Kalender!IL$81:IL$110,MAX(1,$E28))&gt;INDEX(Kalender!$B$81:$B$110,MAX(1,$E28))),AND($F28&gt;0,INDEX(Kalender!IL$81:IL$110,MAX(1,$F28))&gt;INDEX(Kalender!$B$81:$B$110,MAX(1,$F28)))),2,0))</f>
        <v>0</v>
      </c>
      <c r="IM28" s="5" t="n">
        <f aca="false">IF(Kalender!IM28&lt;&gt;1,0,IF(AND($B28&gt;0,INDEX(Kalender!IM$68:IM$77,MAX(1,$B28))&gt;INDEX(Kalender!$B$68:$B$77,MAX(1,$B28))),1,0)+IF(OR(AND($C28&gt;0,INDEX(Kalender!IM$81:IM$110,MAX(1,$C28))&gt;INDEX(Kalender!$B$81:$B$110,MAX(1,$C28))),AND($D28&gt;0,INDEX(Kalender!IM$81:IM$110,MAX(1,$D28))&gt;INDEX(Kalender!$B$81:$B$110,MAX(1,$D28))),AND($E28&gt;0,INDEX(Kalender!IM$81:IM$110,MAX(1,$E28))&gt;INDEX(Kalender!$B$81:$B$110,MAX(1,$E28))),AND($F28&gt;0,INDEX(Kalender!IM$81:IM$110,MAX(1,$F28))&gt;INDEX(Kalender!$B$81:$B$110,MAX(1,$F28)))),2,0))</f>
        <v>0</v>
      </c>
      <c r="IN28" s="5" t="n">
        <f aca="false">IF(Kalender!IN28&lt;&gt;1,0,IF(AND($B28&gt;0,INDEX(Kalender!IN$68:IN$77,MAX(1,$B28))&gt;INDEX(Kalender!$B$68:$B$77,MAX(1,$B28))),1,0)+IF(OR(AND($C28&gt;0,INDEX(Kalender!IN$81:IN$110,MAX(1,$C28))&gt;INDEX(Kalender!$B$81:$B$110,MAX(1,$C28))),AND($D28&gt;0,INDEX(Kalender!IN$81:IN$110,MAX(1,$D28))&gt;INDEX(Kalender!$B$81:$B$110,MAX(1,$D28))),AND($E28&gt;0,INDEX(Kalender!IN$81:IN$110,MAX(1,$E28))&gt;INDEX(Kalender!$B$81:$B$110,MAX(1,$E28))),AND($F28&gt;0,INDEX(Kalender!IN$81:IN$110,MAX(1,$F28))&gt;INDEX(Kalender!$B$81:$B$110,MAX(1,$F28)))),2,0))</f>
        <v>0</v>
      </c>
      <c r="IO28" s="5" t="n">
        <f aca="false">IF(Kalender!IO28&lt;&gt;1,0,IF(AND($B28&gt;0,INDEX(Kalender!IO$68:IO$77,MAX(1,$B28))&gt;INDEX(Kalender!$B$68:$B$77,MAX(1,$B28))),1,0)+IF(OR(AND($C28&gt;0,INDEX(Kalender!IO$81:IO$110,MAX(1,$C28))&gt;INDEX(Kalender!$B$81:$B$110,MAX(1,$C28))),AND($D28&gt;0,INDEX(Kalender!IO$81:IO$110,MAX(1,$D28))&gt;INDEX(Kalender!$B$81:$B$110,MAX(1,$D28))),AND($E28&gt;0,INDEX(Kalender!IO$81:IO$110,MAX(1,$E28))&gt;INDEX(Kalender!$B$81:$B$110,MAX(1,$E28))),AND($F28&gt;0,INDEX(Kalender!IO$81:IO$110,MAX(1,$F28))&gt;INDEX(Kalender!$B$81:$B$110,MAX(1,$F28)))),2,0))</f>
        <v>0</v>
      </c>
      <c r="IP28" s="5" t="n">
        <f aca="false">IF(Kalender!IP28&lt;&gt;1,0,IF(AND($B28&gt;0,INDEX(Kalender!IP$68:IP$77,MAX(1,$B28))&gt;INDEX(Kalender!$B$68:$B$77,MAX(1,$B28))),1,0)+IF(OR(AND($C28&gt;0,INDEX(Kalender!IP$81:IP$110,MAX(1,$C28))&gt;INDEX(Kalender!$B$81:$B$110,MAX(1,$C28))),AND($D28&gt;0,INDEX(Kalender!IP$81:IP$110,MAX(1,$D28))&gt;INDEX(Kalender!$B$81:$B$110,MAX(1,$D28))),AND($E28&gt;0,INDEX(Kalender!IP$81:IP$110,MAX(1,$E28))&gt;INDEX(Kalender!$B$81:$B$110,MAX(1,$E28))),AND($F28&gt;0,INDEX(Kalender!IP$81:IP$110,MAX(1,$F28))&gt;INDEX(Kalender!$B$81:$B$110,MAX(1,$F28)))),2,0))</f>
        <v>0</v>
      </c>
      <c r="IQ28" s="5" t="n">
        <f aca="false">IF(Kalender!IQ28&lt;&gt;1,0,IF(AND($B28&gt;0,INDEX(Kalender!IQ$68:IQ$77,MAX(1,$B28))&gt;INDEX(Kalender!$B$68:$B$77,MAX(1,$B28))),1,0)+IF(OR(AND($C28&gt;0,INDEX(Kalender!IQ$81:IQ$110,MAX(1,$C28))&gt;INDEX(Kalender!$B$81:$B$110,MAX(1,$C28))),AND($D28&gt;0,INDEX(Kalender!IQ$81:IQ$110,MAX(1,$D28))&gt;INDEX(Kalender!$B$81:$B$110,MAX(1,$D28))),AND($E28&gt;0,INDEX(Kalender!IQ$81:IQ$110,MAX(1,$E28))&gt;INDEX(Kalender!$B$81:$B$110,MAX(1,$E28))),AND($F28&gt;0,INDEX(Kalender!IQ$81:IQ$110,MAX(1,$F28))&gt;INDEX(Kalender!$B$81:$B$110,MAX(1,$F28)))),2,0))</f>
        <v>0</v>
      </c>
      <c r="IR28" s="5" t="n">
        <f aca="false">IF(Kalender!IR28&lt;&gt;1,0,IF(AND($B28&gt;0,INDEX(Kalender!IR$68:IR$77,MAX(1,$B28))&gt;INDEX(Kalender!$B$68:$B$77,MAX(1,$B28))),1,0)+IF(OR(AND($C28&gt;0,INDEX(Kalender!IR$81:IR$110,MAX(1,$C28))&gt;INDEX(Kalender!$B$81:$B$110,MAX(1,$C28))),AND($D28&gt;0,INDEX(Kalender!IR$81:IR$110,MAX(1,$D28))&gt;INDEX(Kalender!$B$81:$B$110,MAX(1,$D28))),AND($E28&gt;0,INDEX(Kalender!IR$81:IR$110,MAX(1,$E28))&gt;INDEX(Kalender!$B$81:$B$110,MAX(1,$E28))),AND($F28&gt;0,INDEX(Kalender!IR$81:IR$110,MAX(1,$F28))&gt;INDEX(Kalender!$B$81:$B$110,MAX(1,$F28)))),2,0))</f>
        <v>0</v>
      </c>
      <c r="IS28" s="5" t="n">
        <f aca="false">IF(Kalender!IS28&lt;&gt;1,0,IF(AND($B28&gt;0,INDEX(Kalender!IS$68:IS$77,MAX(1,$B28))&gt;INDEX(Kalender!$B$68:$B$77,MAX(1,$B28))),1,0)+IF(OR(AND($C28&gt;0,INDEX(Kalender!IS$81:IS$110,MAX(1,$C28))&gt;INDEX(Kalender!$B$81:$B$110,MAX(1,$C28))),AND($D28&gt;0,INDEX(Kalender!IS$81:IS$110,MAX(1,$D28))&gt;INDEX(Kalender!$B$81:$B$110,MAX(1,$D28))),AND($E28&gt;0,INDEX(Kalender!IS$81:IS$110,MAX(1,$E28))&gt;INDEX(Kalender!$B$81:$B$110,MAX(1,$E28))),AND($F28&gt;0,INDEX(Kalender!IS$81:IS$110,MAX(1,$F28))&gt;INDEX(Kalender!$B$81:$B$110,MAX(1,$F28)))),2,0))</f>
        <v>0</v>
      </c>
      <c r="IT28" s="5" t="n">
        <f aca="false">IF(Kalender!IT28&lt;&gt;1,0,IF(AND($B28&gt;0,INDEX(Kalender!IT$68:IT$77,MAX(1,$B28))&gt;INDEX(Kalender!$B$68:$B$77,MAX(1,$B28))),1,0)+IF(OR(AND($C28&gt;0,INDEX(Kalender!IT$81:IT$110,MAX(1,$C28))&gt;INDEX(Kalender!$B$81:$B$110,MAX(1,$C28))),AND($D28&gt;0,INDEX(Kalender!IT$81:IT$110,MAX(1,$D28))&gt;INDEX(Kalender!$B$81:$B$110,MAX(1,$D28))),AND($E28&gt;0,INDEX(Kalender!IT$81:IT$110,MAX(1,$E28))&gt;INDEX(Kalender!$B$81:$B$110,MAX(1,$E28))),AND($F28&gt;0,INDEX(Kalender!IT$81:IT$110,MAX(1,$F28))&gt;INDEX(Kalender!$B$81:$B$110,MAX(1,$F28)))),2,0))</f>
        <v>0</v>
      </c>
      <c r="IU28" s="5" t="n">
        <f aca="false">IF(Kalender!IU28&lt;&gt;1,0,IF(AND($B28&gt;0,INDEX(Kalender!IU$68:IU$77,MAX(1,$B28))&gt;INDEX(Kalender!$B$68:$B$77,MAX(1,$B28))),1,0)+IF(OR(AND($C28&gt;0,INDEX(Kalender!IU$81:IU$110,MAX(1,$C28))&gt;INDEX(Kalender!$B$81:$B$110,MAX(1,$C28))),AND($D28&gt;0,INDEX(Kalender!IU$81:IU$110,MAX(1,$D28))&gt;INDEX(Kalender!$B$81:$B$110,MAX(1,$D28))),AND($E28&gt;0,INDEX(Kalender!IU$81:IU$110,MAX(1,$E28))&gt;INDEX(Kalender!$B$81:$B$110,MAX(1,$E28))),AND($F28&gt;0,INDEX(Kalender!IU$81:IU$110,MAX(1,$F28))&gt;INDEX(Kalender!$B$81:$B$110,MAX(1,$F28)))),2,0))</f>
        <v>0</v>
      </c>
      <c r="IV28" s="5" t="n">
        <f aca="false">IF(Kalender!IV28&lt;&gt;1,0,IF(AND($B28&gt;0,INDEX(Kalender!IV$68:IV$77,MAX(1,$B28))&gt;INDEX(Kalender!$B$68:$B$77,MAX(1,$B28))),1,0)+IF(OR(AND($C28&gt;0,INDEX(Kalender!IV$81:IV$110,MAX(1,$C28))&gt;INDEX(Kalender!$B$81:$B$110,MAX(1,$C28))),AND($D28&gt;0,INDEX(Kalender!IV$81:IV$110,MAX(1,$D28))&gt;INDEX(Kalender!$B$81:$B$110,MAX(1,$D28))),AND($E28&gt;0,INDEX(Kalender!IV$81:IV$110,MAX(1,$E28))&gt;INDEX(Kalender!$B$81:$B$110,MAX(1,$E28))),AND($F28&gt;0,INDEX(Kalender!IV$81:IV$110,MAX(1,$F28))&gt;INDEX(Kalender!$B$81:$B$110,MAX(1,$F28)))),2,0))</f>
        <v>0</v>
      </c>
      <c r="IW28" s="5" t="n">
        <f aca="false">IF(Kalender!IW28&lt;&gt;1,0,IF(AND($B28&gt;0,INDEX(Kalender!IW$68:IW$77,MAX(1,$B28))&gt;INDEX(Kalender!$B$68:$B$77,MAX(1,$B28))),1,0)+IF(OR(AND($C28&gt;0,INDEX(Kalender!IW$81:IW$110,MAX(1,$C28))&gt;INDEX(Kalender!$B$81:$B$110,MAX(1,$C28))),AND($D28&gt;0,INDEX(Kalender!IW$81:IW$110,MAX(1,$D28))&gt;INDEX(Kalender!$B$81:$B$110,MAX(1,$D28))),AND($E28&gt;0,INDEX(Kalender!IW$81:IW$110,MAX(1,$E28))&gt;INDEX(Kalender!$B$81:$B$110,MAX(1,$E28))),AND($F28&gt;0,INDEX(Kalender!IW$81:IW$110,MAX(1,$F28))&gt;INDEX(Kalender!$B$81:$B$110,MAX(1,$F28)))),2,0))</f>
        <v>0</v>
      </c>
      <c r="IX28" s="5" t="n">
        <f aca="false">IF(Kalender!IX28&lt;&gt;1,0,IF(AND($B28&gt;0,INDEX(Kalender!IX$68:IX$77,MAX(1,$B28))&gt;INDEX(Kalender!$B$68:$B$77,MAX(1,$B28))),1,0)+IF(OR(AND($C28&gt;0,INDEX(Kalender!IX$81:IX$110,MAX(1,$C28))&gt;INDEX(Kalender!$B$81:$B$110,MAX(1,$C28))),AND($D28&gt;0,INDEX(Kalender!IX$81:IX$110,MAX(1,$D28))&gt;INDEX(Kalender!$B$81:$B$110,MAX(1,$D28))),AND($E28&gt;0,INDEX(Kalender!IX$81:IX$110,MAX(1,$E28))&gt;INDEX(Kalender!$B$81:$B$110,MAX(1,$E28))),AND($F28&gt;0,INDEX(Kalender!IX$81:IX$110,MAX(1,$F28))&gt;INDEX(Kalender!$B$81:$B$110,MAX(1,$F28)))),2,0))</f>
        <v>0</v>
      </c>
      <c r="IY28" s="5" t="n">
        <f aca="false">IF(Kalender!IY28&lt;&gt;1,0,IF(AND($B28&gt;0,INDEX(Kalender!IY$68:IY$77,MAX(1,$B28))&gt;INDEX(Kalender!$B$68:$B$77,MAX(1,$B28))),1,0)+IF(OR(AND($C28&gt;0,INDEX(Kalender!IY$81:IY$110,MAX(1,$C28))&gt;INDEX(Kalender!$B$81:$B$110,MAX(1,$C28))),AND($D28&gt;0,INDEX(Kalender!IY$81:IY$110,MAX(1,$D28))&gt;INDEX(Kalender!$B$81:$B$110,MAX(1,$D28))),AND($E28&gt;0,INDEX(Kalender!IY$81:IY$110,MAX(1,$E28))&gt;INDEX(Kalender!$B$81:$B$110,MAX(1,$E28))),AND($F28&gt;0,INDEX(Kalender!IY$81:IY$110,MAX(1,$F28))&gt;INDEX(Kalender!$B$81:$B$110,MAX(1,$F28)))),2,0))</f>
        <v>0</v>
      </c>
      <c r="IZ28" s="5" t="n">
        <f aca="false">IF(Kalender!IZ28&lt;&gt;1,0,IF(AND($B28&gt;0,INDEX(Kalender!IZ$68:IZ$77,MAX(1,$B28))&gt;INDEX(Kalender!$B$68:$B$77,MAX(1,$B28))),1,0)+IF(OR(AND($C28&gt;0,INDEX(Kalender!IZ$81:IZ$110,MAX(1,$C28))&gt;INDEX(Kalender!$B$81:$B$110,MAX(1,$C28))),AND($D28&gt;0,INDEX(Kalender!IZ$81:IZ$110,MAX(1,$D28))&gt;INDEX(Kalender!$B$81:$B$110,MAX(1,$D28))),AND($E28&gt;0,INDEX(Kalender!IZ$81:IZ$110,MAX(1,$E28))&gt;INDEX(Kalender!$B$81:$B$110,MAX(1,$E28))),AND($F28&gt;0,INDEX(Kalender!IZ$81:IZ$110,MAX(1,$F28))&gt;INDEX(Kalender!$B$81:$B$110,MAX(1,$F28)))),2,0))</f>
        <v>0</v>
      </c>
      <c r="JA28" s="5" t="n">
        <f aca="false">IF(Kalender!JA28&lt;&gt;1,0,IF(AND($B28&gt;0,INDEX(Kalender!JA$68:JA$77,MAX(1,$B28))&gt;INDEX(Kalender!$B$68:$B$77,MAX(1,$B28))),1,0)+IF(OR(AND($C28&gt;0,INDEX(Kalender!JA$81:JA$110,MAX(1,$C28))&gt;INDEX(Kalender!$B$81:$B$110,MAX(1,$C28))),AND($D28&gt;0,INDEX(Kalender!JA$81:JA$110,MAX(1,$D28))&gt;INDEX(Kalender!$B$81:$B$110,MAX(1,$D28))),AND($E28&gt;0,INDEX(Kalender!JA$81:JA$110,MAX(1,$E28))&gt;INDEX(Kalender!$B$81:$B$110,MAX(1,$E28))),AND($F28&gt;0,INDEX(Kalender!JA$81:JA$110,MAX(1,$F28))&gt;INDEX(Kalender!$B$81:$B$110,MAX(1,$F28)))),2,0))</f>
        <v>0</v>
      </c>
      <c r="JB28" s="5" t="n">
        <f aca="false">IF(Kalender!JB28&lt;&gt;1,0,IF(AND($B28&gt;0,INDEX(Kalender!JB$68:JB$77,MAX(1,$B28))&gt;INDEX(Kalender!$B$68:$B$77,MAX(1,$B28))),1,0)+IF(OR(AND($C28&gt;0,INDEX(Kalender!JB$81:JB$110,MAX(1,$C28))&gt;INDEX(Kalender!$B$81:$B$110,MAX(1,$C28))),AND($D28&gt;0,INDEX(Kalender!JB$81:JB$110,MAX(1,$D28))&gt;INDEX(Kalender!$B$81:$B$110,MAX(1,$D28))),AND($E28&gt;0,INDEX(Kalender!JB$81:JB$110,MAX(1,$E28))&gt;INDEX(Kalender!$B$81:$B$110,MAX(1,$E28))),AND($F28&gt;0,INDEX(Kalender!JB$81:JB$110,MAX(1,$F28))&gt;INDEX(Kalender!$B$81:$B$110,MAX(1,$F28)))),2,0))</f>
        <v>0</v>
      </c>
      <c r="JC28" s="5" t="n">
        <f aca="false">IF(Kalender!JC28&lt;&gt;1,0,IF(AND($B28&gt;0,INDEX(Kalender!JC$68:JC$77,MAX(1,$B28))&gt;INDEX(Kalender!$B$68:$B$77,MAX(1,$B28))),1,0)+IF(OR(AND($C28&gt;0,INDEX(Kalender!JC$81:JC$110,MAX(1,$C28))&gt;INDEX(Kalender!$B$81:$B$110,MAX(1,$C28))),AND($D28&gt;0,INDEX(Kalender!JC$81:JC$110,MAX(1,$D28))&gt;INDEX(Kalender!$B$81:$B$110,MAX(1,$D28))),AND($E28&gt;0,INDEX(Kalender!JC$81:JC$110,MAX(1,$E28))&gt;INDEX(Kalender!$B$81:$B$110,MAX(1,$E28))),AND($F28&gt;0,INDEX(Kalender!JC$81:JC$110,MAX(1,$F28))&gt;INDEX(Kalender!$B$81:$B$110,MAX(1,$F28)))),2,0))</f>
        <v>0</v>
      </c>
      <c r="JD28" s="5" t="n">
        <f aca="false">IF(Kalender!JD28&lt;&gt;1,0,IF(AND($B28&gt;0,INDEX(Kalender!JD$68:JD$77,MAX(1,$B28))&gt;INDEX(Kalender!$B$68:$B$77,MAX(1,$B28))),1,0)+IF(OR(AND($C28&gt;0,INDEX(Kalender!JD$81:JD$110,MAX(1,$C28))&gt;INDEX(Kalender!$B$81:$B$110,MAX(1,$C28))),AND($D28&gt;0,INDEX(Kalender!JD$81:JD$110,MAX(1,$D28))&gt;INDEX(Kalender!$B$81:$B$110,MAX(1,$D28))),AND($E28&gt;0,INDEX(Kalender!JD$81:JD$110,MAX(1,$E28))&gt;INDEX(Kalender!$B$81:$B$110,MAX(1,$E28))),AND($F28&gt;0,INDEX(Kalender!JD$81:JD$110,MAX(1,$F28))&gt;INDEX(Kalender!$B$81:$B$110,MAX(1,$F28)))),2,0))</f>
        <v>0</v>
      </c>
      <c r="JE28" s="5" t="n">
        <f aca="false">IF(Kalender!JE28&lt;&gt;1,0,IF(AND($B28&gt;0,INDEX(Kalender!JE$68:JE$77,MAX(1,$B28))&gt;INDEX(Kalender!$B$68:$B$77,MAX(1,$B28))),1,0)+IF(OR(AND($C28&gt;0,INDEX(Kalender!JE$81:JE$110,MAX(1,$C28))&gt;INDEX(Kalender!$B$81:$B$110,MAX(1,$C28))),AND($D28&gt;0,INDEX(Kalender!JE$81:JE$110,MAX(1,$D28))&gt;INDEX(Kalender!$B$81:$B$110,MAX(1,$D28))),AND($E28&gt;0,INDEX(Kalender!JE$81:JE$110,MAX(1,$E28))&gt;INDEX(Kalender!$B$81:$B$110,MAX(1,$E28))),AND($F28&gt;0,INDEX(Kalender!JE$81:JE$110,MAX(1,$F28))&gt;INDEX(Kalender!$B$81:$B$110,MAX(1,$F28)))),2,0))</f>
        <v>0</v>
      </c>
      <c r="JF28" s="5" t="n">
        <f aca="false">IF(Kalender!JF28&lt;&gt;1,0,IF(AND($B28&gt;0,INDEX(Kalender!JF$68:JF$77,MAX(1,$B28))&gt;INDEX(Kalender!$B$68:$B$77,MAX(1,$B28))),1,0)+IF(OR(AND($C28&gt;0,INDEX(Kalender!JF$81:JF$110,MAX(1,$C28))&gt;INDEX(Kalender!$B$81:$B$110,MAX(1,$C28))),AND($D28&gt;0,INDEX(Kalender!JF$81:JF$110,MAX(1,$D28))&gt;INDEX(Kalender!$B$81:$B$110,MAX(1,$D28))),AND($E28&gt;0,INDEX(Kalender!JF$81:JF$110,MAX(1,$E28))&gt;INDEX(Kalender!$B$81:$B$110,MAX(1,$E28))),AND($F28&gt;0,INDEX(Kalender!JF$81:JF$110,MAX(1,$F28))&gt;INDEX(Kalender!$B$81:$B$110,MAX(1,$F28)))),2,0))</f>
        <v>0</v>
      </c>
      <c r="JG28" s="5" t="n">
        <f aca="false">IF(Kalender!JG28&lt;&gt;1,0,IF(AND($B28&gt;0,INDEX(Kalender!JG$68:JG$77,MAX(1,$B28))&gt;INDEX(Kalender!$B$68:$B$77,MAX(1,$B28))),1,0)+IF(OR(AND($C28&gt;0,INDEX(Kalender!JG$81:JG$110,MAX(1,$C28))&gt;INDEX(Kalender!$B$81:$B$110,MAX(1,$C28))),AND($D28&gt;0,INDEX(Kalender!JG$81:JG$110,MAX(1,$D28))&gt;INDEX(Kalender!$B$81:$B$110,MAX(1,$D28))),AND($E28&gt;0,INDEX(Kalender!JG$81:JG$110,MAX(1,$E28))&gt;INDEX(Kalender!$B$81:$B$110,MAX(1,$E28))),AND($F28&gt;0,INDEX(Kalender!JG$81:JG$110,MAX(1,$F28))&gt;INDEX(Kalender!$B$81:$B$110,MAX(1,$F28)))),2,0))</f>
        <v>0</v>
      </c>
      <c r="JH28" s="5" t="n">
        <f aca="false">IF(Kalender!JH28&lt;&gt;1,0,IF(AND($B28&gt;0,INDEX(Kalender!JH$68:JH$77,MAX(1,$B28))&gt;INDEX(Kalender!$B$68:$B$77,MAX(1,$B28))),1,0)+IF(OR(AND($C28&gt;0,INDEX(Kalender!JH$81:JH$110,MAX(1,$C28))&gt;INDEX(Kalender!$B$81:$B$110,MAX(1,$C28))),AND($D28&gt;0,INDEX(Kalender!JH$81:JH$110,MAX(1,$D28))&gt;INDEX(Kalender!$B$81:$B$110,MAX(1,$D28))),AND($E28&gt;0,INDEX(Kalender!JH$81:JH$110,MAX(1,$E28))&gt;INDEX(Kalender!$B$81:$B$110,MAX(1,$E28))),AND($F28&gt;0,INDEX(Kalender!JH$81:JH$110,MAX(1,$F28))&gt;INDEX(Kalender!$B$81:$B$110,MAX(1,$F28)))),2,0))</f>
        <v>0</v>
      </c>
      <c r="JI28" s="5" t="n">
        <f aca="false">IF(Kalender!JI28&lt;&gt;1,0,IF(AND($B28&gt;0,INDEX(Kalender!JI$68:JI$77,MAX(1,$B28))&gt;INDEX(Kalender!$B$68:$B$77,MAX(1,$B28))),1,0)+IF(OR(AND($C28&gt;0,INDEX(Kalender!JI$81:JI$110,MAX(1,$C28))&gt;INDEX(Kalender!$B$81:$B$110,MAX(1,$C28))),AND($D28&gt;0,INDEX(Kalender!JI$81:JI$110,MAX(1,$D28))&gt;INDEX(Kalender!$B$81:$B$110,MAX(1,$D28))),AND($E28&gt;0,INDEX(Kalender!JI$81:JI$110,MAX(1,$E28))&gt;INDEX(Kalender!$B$81:$B$110,MAX(1,$E28))),AND($F28&gt;0,INDEX(Kalender!JI$81:JI$110,MAX(1,$F28))&gt;INDEX(Kalender!$B$81:$B$110,MAX(1,$F28)))),2,0))</f>
        <v>0</v>
      </c>
      <c r="JJ28" s="5" t="n">
        <f aca="false">IF(Kalender!JJ28&lt;&gt;1,0,IF(AND($B28&gt;0,INDEX(Kalender!JJ$68:JJ$77,MAX(1,$B28))&gt;INDEX(Kalender!$B$68:$B$77,MAX(1,$B28))),1,0)+IF(OR(AND($C28&gt;0,INDEX(Kalender!JJ$81:JJ$110,MAX(1,$C28))&gt;INDEX(Kalender!$B$81:$B$110,MAX(1,$C28))),AND($D28&gt;0,INDEX(Kalender!JJ$81:JJ$110,MAX(1,$D28))&gt;INDEX(Kalender!$B$81:$B$110,MAX(1,$D28))),AND($E28&gt;0,INDEX(Kalender!JJ$81:JJ$110,MAX(1,$E28))&gt;INDEX(Kalender!$B$81:$B$110,MAX(1,$E28))),AND($F28&gt;0,INDEX(Kalender!JJ$81:JJ$110,MAX(1,$F28))&gt;INDEX(Kalender!$B$81:$B$110,MAX(1,$F28)))),2,0))</f>
        <v>0</v>
      </c>
      <c r="JK28" s="5" t="n">
        <f aca="false">IF(Kalender!JK28&lt;&gt;1,0,IF(AND($B28&gt;0,INDEX(Kalender!JK$68:JK$77,MAX(1,$B28))&gt;INDEX(Kalender!$B$68:$B$77,MAX(1,$B28))),1,0)+IF(OR(AND($C28&gt;0,INDEX(Kalender!JK$81:JK$110,MAX(1,$C28))&gt;INDEX(Kalender!$B$81:$B$110,MAX(1,$C28))),AND($D28&gt;0,INDEX(Kalender!JK$81:JK$110,MAX(1,$D28))&gt;INDEX(Kalender!$B$81:$B$110,MAX(1,$D28))),AND($E28&gt;0,INDEX(Kalender!JK$81:JK$110,MAX(1,$E28))&gt;INDEX(Kalender!$B$81:$B$110,MAX(1,$E28))),AND($F28&gt;0,INDEX(Kalender!JK$81:JK$110,MAX(1,$F28))&gt;INDEX(Kalender!$B$81:$B$110,MAX(1,$F28)))),2,0))</f>
        <v>0</v>
      </c>
      <c r="JL28" s="5" t="n">
        <f aca="false">IF(Kalender!JL28&lt;&gt;1,0,IF(AND($B28&gt;0,INDEX(Kalender!JL$68:JL$77,MAX(1,$B28))&gt;INDEX(Kalender!$B$68:$B$77,MAX(1,$B28))),1,0)+IF(OR(AND($C28&gt;0,INDEX(Kalender!JL$81:JL$110,MAX(1,$C28))&gt;INDEX(Kalender!$B$81:$B$110,MAX(1,$C28))),AND($D28&gt;0,INDEX(Kalender!JL$81:JL$110,MAX(1,$D28))&gt;INDEX(Kalender!$B$81:$B$110,MAX(1,$D28))),AND($E28&gt;0,INDEX(Kalender!JL$81:JL$110,MAX(1,$E28))&gt;INDEX(Kalender!$B$81:$B$110,MAX(1,$E28))),AND($F28&gt;0,INDEX(Kalender!JL$81:JL$110,MAX(1,$F28))&gt;INDEX(Kalender!$B$81:$B$110,MAX(1,$F28)))),2,0))</f>
        <v>0</v>
      </c>
      <c r="JM28" s="5" t="n">
        <f aca="false">IF(Kalender!JM28&lt;&gt;1,0,IF(AND($B28&gt;0,INDEX(Kalender!JM$68:JM$77,MAX(1,$B28))&gt;INDEX(Kalender!$B$68:$B$77,MAX(1,$B28))),1,0)+IF(OR(AND($C28&gt;0,INDEX(Kalender!JM$81:JM$110,MAX(1,$C28))&gt;INDEX(Kalender!$B$81:$B$110,MAX(1,$C28))),AND($D28&gt;0,INDEX(Kalender!JM$81:JM$110,MAX(1,$D28))&gt;INDEX(Kalender!$B$81:$B$110,MAX(1,$D28))),AND($E28&gt;0,INDEX(Kalender!JM$81:JM$110,MAX(1,$E28))&gt;INDEX(Kalender!$B$81:$B$110,MAX(1,$E28))),AND($F28&gt;0,INDEX(Kalender!JM$81:JM$110,MAX(1,$F28))&gt;INDEX(Kalender!$B$81:$B$110,MAX(1,$F28)))),2,0))</f>
        <v>0</v>
      </c>
      <c r="JN28" s="5" t="n">
        <f aca="false">IF(Kalender!JN28&lt;&gt;1,0,IF(AND($B28&gt;0,INDEX(Kalender!JN$68:JN$77,MAX(1,$B28))&gt;INDEX(Kalender!$B$68:$B$77,MAX(1,$B28))),1,0)+IF(OR(AND($C28&gt;0,INDEX(Kalender!JN$81:JN$110,MAX(1,$C28))&gt;INDEX(Kalender!$B$81:$B$110,MAX(1,$C28))),AND($D28&gt;0,INDEX(Kalender!JN$81:JN$110,MAX(1,$D28))&gt;INDEX(Kalender!$B$81:$B$110,MAX(1,$D28))),AND($E28&gt;0,INDEX(Kalender!JN$81:JN$110,MAX(1,$E28))&gt;INDEX(Kalender!$B$81:$B$110,MAX(1,$E28))),AND($F28&gt;0,INDEX(Kalender!JN$81:JN$110,MAX(1,$F28))&gt;INDEX(Kalender!$B$81:$B$110,MAX(1,$F28)))),2,0))</f>
        <v>0</v>
      </c>
      <c r="JO28" s="5" t="n">
        <f aca="false">IF(Kalender!JO28&lt;&gt;1,0,IF(AND($B28&gt;0,INDEX(Kalender!JO$68:JO$77,MAX(1,$B28))&gt;INDEX(Kalender!$B$68:$B$77,MAX(1,$B28))),1,0)+IF(OR(AND($C28&gt;0,INDEX(Kalender!JO$81:JO$110,MAX(1,$C28))&gt;INDEX(Kalender!$B$81:$B$110,MAX(1,$C28))),AND($D28&gt;0,INDEX(Kalender!JO$81:JO$110,MAX(1,$D28))&gt;INDEX(Kalender!$B$81:$B$110,MAX(1,$D28))),AND($E28&gt;0,INDEX(Kalender!JO$81:JO$110,MAX(1,$E28))&gt;INDEX(Kalender!$B$81:$B$110,MAX(1,$E28))),AND($F28&gt;0,INDEX(Kalender!JO$81:JO$110,MAX(1,$F28))&gt;INDEX(Kalender!$B$81:$B$110,MAX(1,$F28)))),2,0))</f>
        <v>0</v>
      </c>
      <c r="JP28" s="5" t="n">
        <f aca="false">IF(Kalender!JP28&lt;&gt;1,0,IF(AND($B28&gt;0,INDEX(Kalender!JP$68:JP$77,MAX(1,$B28))&gt;INDEX(Kalender!$B$68:$B$77,MAX(1,$B28))),1,0)+IF(OR(AND($C28&gt;0,INDEX(Kalender!JP$81:JP$110,MAX(1,$C28))&gt;INDEX(Kalender!$B$81:$B$110,MAX(1,$C28))),AND($D28&gt;0,INDEX(Kalender!JP$81:JP$110,MAX(1,$D28))&gt;INDEX(Kalender!$B$81:$B$110,MAX(1,$D28))),AND($E28&gt;0,INDEX(Kalender!JP$81:JP$110,MAX(1,$E28))&gt;INDEX(Kalender!$B$81:$B$110,MAX(1,$E28))),AND($F28&gt;0,INDEX(Kalender!JP$81:JP$110,MAX(1,$F28))&gt;INDEX(Kalender!$B$81:$B$110,MAX(1,$F28)))),2,0))</f>
        <v>0</v>
      </c>
      <c r="JQ28" s="5" t="n">
        <f aca="false">IF(Kalender!JQ28&lt;&gt;1,0,IF(AND($B28&gt;0,INDEX(Kalender!JQ$68:JQ$77,MAX(1,$B28))&gt;INDEX(Kalender!$B$68:$B$77,MAX(1,$B28))),1,0)+IF(OR(AND($C28&gt;0,INDEX(Kalender!JQ$81:JQ$110,MAX(1,$C28))&gt;INDEX(Kalender!$B$81:$B$110,MAX(1,$C28))),AND($D28&gt;0,INDEX(Kalender!JQ$81:JQ$110,MAX(1,$D28))&gt;INDEX(Kalender!$B$81:$B$110,MAX(1,$D28))),AND($E28&gt;0,INDEX(Kalender!JQ$81:JQ$110,MAX(1,$E28))&gt;INDEX(Kalender!$B$81:$B$110,MAX(1,$E28))),AND($F28&gt;0,INDEX(Kalender!JQ$81:JQ$110,MAX(1,$F28))&gt;INDEX(Kalender!$B$81:$B$110,MAX(1,$F28)))),2,0))</f>
        <v>0</v>
      </c>
      <c r="JR28" s="5" t="n">
        <f aca="false">IF(Kalender!JR28&lt;&gt;1,0,IF(AND($B28&gt;0,INDEX(Kalender!JR$68:JR$77,MAX(1,$B28))&gt;INDEX(Kalender!$B$68:$B$77,MAX(1,$B28))),1,0)+IF(OR(AND($C28&gt;0,INDEX(Kalender!JR$81:JR$110,MAX(1,$C28))&gt;INDEX(Kalender!$B$81:$B$110,MAX(1,$C28))),AND($D28&gt;0,INDEX(Kalender!JR$81:JR$110,MAX(1,$D28))&gt;INDEX(Kalender!$B$81:$B$110,MAX(1,$D28))),AND($E28&gt;0,INDEX(Kalender!JR$81:JR$110,MAX(1,$E28))&gt;INDEX(Kalender!$B$81:$B$110,MAX(1,$E28))),AND($F28&gt;0,INDEX(Kalender!JR$81:JR$110,MAX(1,$F28))&gt;INDEX(Kalender!$B$81:$B$110,MAX(1,$F28)))),2,0))</f>
        <v>0</v>
      </c>
      <c r="JS28" s="5" t="n">
        <f aca="false">IF(Kalender!JS28&lt;&gt;1,0,IF(AND($B28&gt;0,INDEX(Kalender!JS$68:JS$77,MAX(1,$B28))&gt;INDEX(Kalender!$B$68:$B$77,MAX(1,$B28))),1,0)+IF(OR(AND($C28&gt;0,INDEX(Kalender!JS$81:JS$110,MAX(1,$C28))&gt;INDEX(Kalender!$B$81:$B$110,MAX(1,$C28))),AND($D28&gt;0,INDEX(Kalender!JS$81:JS$110,MAX(1,$D28))&gt;INDEX(Kalender!$B$81:$B$110,MAX(1,$D28))),AND($E28&gt;0,INDEX(Kalender!JS$81:JS$110,MAX(1,$E28))&gt;INDEX(Kalender!$B$81:$B$110,MAX(1,$E28))),AND($F28&gt;0,INDEX(Kalender!JS$81:JS$110,MAX(1,$F28))&gt;INDEX(Kalender!$B$81:$B$110,MAX(1,$F28)))),2,0))</f>
        <v>0</v>
      </c>
      <c r="JT28" s="5" t="n">
        <f aca="false">IF(Kalender!JT28&lt;&gt;1,0,IF(AND($B28&gt;0,INDEX(Kalender!JT$68:JT$77,MAX(1,$B28))&gt;INDEX(Kalender!$B$68:$B$77,MAX(1,$B28))),1,0)+IF(OR(AND($C28&gt;0,INDEX(Kalender!JT$81:JT$110,MAX(1,$C28))&gt;INDEX(Kalender!$B$81:$B$110,MAX(1,$C28))),AND($D28&gt;0,INDEX(Kalender!JT$81:JT$110,MAX(1,$D28))&gt;INDEX(Kalender!$B$81:$B$110,MAX(1,$D28))),AND($E28&gt;0,INDEX(Kalender!JT$81:JT$110,MAX(1,$E28))&gt;INDEX(Kalender!$B$81:$B$110,MAX(1,$E28))),AND($F28&gt;0,INDEX(Kalender!JT$81:JT$110,MAX(1,$F28))&gt;INDEX(Kalender!$B$81:$B$110,MAX(1,$F28)))),2,0))</f>
        <v>0</v>
      </c>
      <c r="JU28" s="5" t="n">
        <f aca="false">IF(Kalender!JU28&lt;&gt;1,0,IF(AND($B28&gt;0,INDEX(Kalender!JU$68:JU$77,MAX(1,$B28))&gt;INDEX(Kalender!$B$68:$B$77,MAX(1,$B28))),1,0)+IF(OR(AND($C28&gt;0,INDEX(Kalender!JU$81:JU$110,MAX(1,$C28))&gt;INDEX(Kalender!$B$81:$B$110,MAX(1,$C28))),AND($D28&gt;0,INDEX(Kalender!JU$81:JU$110,MAX(1,$D28))&gt;INDEX(Kalender!$B$81:$B$110,MAX(1,$D28))),AND($E28&gt;0,INDEX(Kalender!JU$81:JU$110,MAX(1,$E28))&gt;INDEX(Kalender!$B$81:$B$110,MAX(1,$E28))),AND($F28&gt;0,INDEX(Kalender!JU$81:JU$110,MAX(1,$F28))&gt;INDEX(Kalender!$B$81:$B$110,MAX(1,$F28)))),2,0))</f>
        <v>0</v>
      </c>
      <c r="JV28" s="5" t="n">
        <f aca="false">IF(Kalender!JV28&lt;&gt;1,0,IF(AND($B28&gt;0,INDEX(Kalender!JV$68:JV$77,MAX(1,$B28))&gt;INDEX(Kalender!$B$68:$B$77,MAX(1,$B28))),1,0)+IF(OR(AND($C28&gt;0,INDEX(Kalender!JV$81:JV$110,MAX(1,$C28))&gt;INDEX(Kalender!$B$81:$B$110,MAX(1,$C28))),AND($D28&gt;0,INDEX(Kalender!JV$81:JV$110,MAX(1,$D28))&gt;INDEX(Kalender!$B$81:$B$110,MAX(1,$D28))),AND($E28&gt;0,INDEX(Kalender!JV$81:JV$110,MAX(1,$E28))&gt;INDEX(Kalender!$B$81:$B$110,MAX(1,$E28))),AND($F28&gt;0,INDEX(Kalender!JV$81:JV$110,MAX(1,$F28))&gt;INDEX(Kalender!$B$81:$B$110,MAX(1,$F28)))),2,0))</f>
        <v>0</v>
      </c>
      <c r="JW28" s="5" t="n">
        <f aca="false">IF(Kalender!JW28&lt;&gt;1,0,IF(AND($B28&gt;0,INDEX(Kalender!JW$68:JW$77,MAX(1,$B28))&gt;INDEX(Kalender!$B$68:$B$77,MAX(1,$B28))),1,0)+IF(OR(AND($C28&gt;0,INDEX(Kalender!JW$81:JW$110,MAX(1,$C28))&gt;INDEX(Kalender!$B$81:$B$110,MAX(1,$C28))),AND($D28&gt;0,INDEX(Kalender!JW$81:JW$110,MAX(1,$D28))&gt;INDEX(Kalender!$B$81:$B$110,MAX(1,$D28))),AND($E28&gt;0,INDEX(Kalender!JW$81:JW$110,MAX(1,$E28))&gt;INDEX(Kalender!$B$81:$B$110,MAX(1,$E28))),AND($F28&gt;0,INDEX(Kalender!JW$81:JW$110,MAX(1,$F28))&gt;INDEX(Kalender!$B$81:$B$110,MAX(1,$F28)))),2,0))</f>
        <v>0</v>
      </c>
      <c r="JX28" s="5" t="n">
        <f aca="false">IF(Kalender!JX28&lt;&gt;1,0,IF(AND($B28&gt;0,INDEX(Kalender!JX$68:JX$77,MAX(1,$B28))&gt;INDEX(Kalender!$B$68:$B$77,MAX(1,$B28))),1,0)+IF(OR(AND($C28&gt;0,INDEX(Kalender!JX$81:JX$110,MAX(1,$C28))&gt;INDEX(Kalender!$B$81:$B$110,MAX(1,$C28))),AND($D28&gt;0,INDEX(Kalender!JX$81:JX$110,MAX(1,$D28))&gt;INDEX(Kalender!$B$81:$B$110,MAX(1,$D28))),AND($E28&gt;0,INDEX(Kalender!JX$81:JX$110,MAX(1,$E28))&gt;INDEX(Kalender!$B$81:$B$110,MAX(1,$E28))),AND($F28&gt;0,INDEX(Kalender!JX$81:JX$110,MAX(1,$F28))&gt;INDEX(Kalender!$B$81:$B$110,MAX(1,$F28)))),2,0))</f>
        <v>0</v>
      </c>
      <c r="JY28" s="5" t="n">
        <f aca="false">IF(Kalender!JY28&lt;&gt;1,0,IF(AND($B28&gt;0,INDEX(Kalender!JY$68:JY$77,MAX(1,$B28))&gt;INDEX(Kalender!$B$68:$B$77,MAX(1,$B28))),1,0)+IF(OR(AND($C28&gt;0,INDEX(Kalender!JY$81:JY$110,MAX(1,$C28))&gt;INDEX(Kalender!$B$81:$B$110,MAX(1,$C28))),AND($D28&gt;0,INDEX(Kalender!JY$81:JY$110,MAX(1,$D28))&gt;INDEX(Kalender!$B$81:$B$110,MAX(1,$D28))),AND($E28&gt;0,INDEX(Kalender!JY$81:JY$110,MAX(1,$E28))&gt;INDEX(Kalender!$B$81:$B$110,MAX(1,$E28))),AND($F28&gt;0,INDEX(Kalender!JY$81:JY$110,MAX(1,$F28))&gt;INDEX(Kalender!$B$81:$B$110,MAX(1,$F28)))),2,0))</f>
        <v>0</v>
      </c>
      <c r="JZ28" s="5" t="n">
        <f aca="false">IF(Kalender!JZ28&lt;&gt;1,0,IF(AND($B28&gt;0,INDEX(Kalender!JZ$68:JZ$77,MAX(1,$B28))&gt;INDEX(Kalender!$B$68:$B$77,MAX(1,$B28))),1,0)+IF(OR(AND($C28&gt;0,INDEX(Kalender!JZ$81:JZ$110,MAX(1,$C28))&gt;INDEX(Kalender!$B$81:$B$110,MAX(1,$C28))),AND($D28&gt;0,INDEX(Kalender!JZ$81:JZ$110,MAX(1,$D28))&gt;INDEX(Kalender!$B$81:$B$110,MAX(1,$D28))),AND($E28&gt;0,INDEX(Kalender!JZ$81:JZ$110,MAX(1,$E28))&gt;INDEX(Kalender!$B$81:$B$110,MAX(1,$E28))),AND($F28&gt;0,INDEX(Kalender!JZ$81:JZ$110,MAX(1,$F28))&gt;INDEX(Kalender!$B$81:$B$110,MAX(1,$F28)))),2,0))</f>
        <v>0</v>
      </c>
      <c r="KA28" s="5" t="n">
        <f aca="false">IF(Kalender!KA28&lt;&gt;1,0,IF(AND($B28&gt;0,INDEX(Kalender!KA$68:KA$77,MAX(1,$B28))&gt;INDEX(Kalender!$B$68:$B$77,MAX(1,$B28))),1,0)+IF(OR(AND($C28&gt;0,INDEX(Kalender!KA$81:KA$110,MAX(1,$C28))&gt;INDEX(Kalender!$B$81:$B$110,MAX(1,$C28))),AND($D28&gt;0,INDEX(Kalender!KA$81:KA$110,MAX(1,$D28))&gt;INDEX(Kalender!$B$81:$B$110,MAX(1,$D28))),AND($E28&gt;0,INDEX(Kalender!KA$81:KA$110,MAX(1,$E28))&gt;INDEX(Kalender!$B$81:$B$110,MAX(1,$E28))),AND($F28&gt;0,INDEX(Kalender!KA$81:KA$110,MAX(1,$F28))&gt;INDEX(Kalender!$B$81:$B$110,MAX(1,$F28)))),2,0))</f>
        <v>0</v>
      </c>
      <c r="KB28" s="5" t="n">
        <f aca="false">IF(Kalender!KB28&lt;&gt;1,0,IF(AND($B28&gt;0,INDEX(Kalender!KB$68:KB$77,MAX(1,$B28))&gt;INDEX(Kalender!$B$68:$B$77,MAX(1,$B28))),1,0)+IF(OR(AND($C28&gt;0,INDEX(Kalender!KB$81:KB$110,MAX(1,$C28))&gt;INDEX(Kalender!$B$81:$B$110,MAX(1,$C28))),AND($D28&gt;0,INDEX(Kalender!KB$81:KB$110,MAX(1,$D28))&gt;INDEX(Kalender!$B$81:$B$110,MAX(1,$D28))),AND($E28&gt;0,INDEX(Kalender!KB$81:KB$110,MAX(1,$E28))&gt;INDEX(Kalender!$B$81:$B$110,MAX(1,$E28))),AND($F28&gt;0,INDEX(Kalender!KB$81:KB$110,MAX(1,$F28))&gt;INDEX(Kalender!$B$81:$B$110,MAX(1,$F28)))),2,0))</f>
        <v>0</v>
      </c>
      <c r="KC28" s="5" t="n">
        <f aca="false">IF(Kalender!KC28&lt;&gt;1,0,IF(AND($B28&gt;0,INDEX(Kalender!KC$68:KC$77,MAX(1,$B28))&gt;INDEX(Kalender!$B$68:$B$77,MAX(1,$B28))),1,0)+IF(OR(AND($C28&gt;0,INDEX(Kalender!KC$81:KC$110,MAX(1,$C28))&gt;INDEX(Kalender!$B$81:$B$110,MAX(1,$C28))),AND($D28&gt;0,INDEX(Kalender!KC$81:KC$110,MAX(1,$D28))&gt;INDEX(Kalender!$B$81:$B$110,MAX(1,$D28))),AND($E28&gt;0,INDEX(Kalender!KC$81:KC$110,MAX(1,$E28))&gt;INDEX(Kalender!$B$81:$B$110,MAX(1,$E28))),AND($F28&gt;0,INDEX(Kalender!KC$81:KC$110,MAX(1,$F28))&gt;INDEX(Kalender!$B$81:$B$110,MAX(1,$F28)))),2,0))</f>
        <v>0</v>
      </c>
      <c r="KD28" s="5" t="n">
        <f aca="false">IF(Kalender!KD28&lt;&gt;1,0,IF(AND($B28&gt;0,INDEX(Kalender!KD$68:KD$77,MAX(1,$B28))&gt;INDEX(Kalender!$B$68:$B$77,MAX(1,$B28))),1,0)+IF(OR(AND($C28&gt;0,INDEX(Kalender!KD$81:KD$110,MAX(1,$C28))&gt;INDEX(Kalender!$B$81:$B$110,MAX(1,$C28))),AND($D28&gt;0,INDEX(Kalender!KD$81:KD$110,MAX(1,$D28))&gt;INDEX(Kalender!$B$81:$B$110,MAX(1,$D28))),AND($E28&gt;0,INDEX(Kalender!KD$81:KD$110,MAX(1,$E28))&gt;INDEX(Kalender!$B$81:$B$110,MAX(1,$E28))),AND($F28&gt;0,INDEX(Kalender!KD$81:KD$110,MAX(1,$F28))&gt;INDEX(Kalender!$B$81:$B$110,MAX(1,$F28)))),2,0))</f>
        <v>0</v>
      </c>
      <c r="KE28" s="5" t="n">
        <f aca="false">IF(Kalender!KE28&lt;&gt;1,0,IF(AND($B28&gt;0,INDEX(Kalender!KE$68:KE$77,MAX(1,$B28))&gt;INDEX(Kalender!$B$68:$B$77,MAX(1,$B28))),1,0)+IF(OR(AND($C28&gt;0,INDEX(Kalender!KE$81:KE$110,MAX(1,$C28))&gt;INDEX(Kalender!$B$81:$B$110,MAX(1,$C28))),AND($D28&gt;0,INDEX(Kalender!KE$81:KE$110,MAX(1,$D28))&gt;INDEX(Kalender!$B$81:$B$110,MAX(1,$D28))),AND($E28&gt;0,INDEX(Kalender!KE$81:KE$110,MAX(1,$E28))&gt;INDEX(Kalender!$B$81:$B$110,MAX(1,$E28))),AND($F28&gt;0,INDEX(Kalender!KE$81:KE$110,MAX(1,$F28))&gt;INDEX(Kalender!$B$81:$B$110,MAX(1,$F28)))),2,0))</f>
        <v>0</v>
      </c>
      <c r="KF28" s="5" t="n">
        <f aca="false">IF(Kalender!KF28&lt;&gt;1,0,IF(AND($B28&gt;0,INDEX(Kalender!KF$68:KF$77,MAX(1,$B28))&gt;INDEX(Kalender!$B$68:$B$77,MAX(1,$B28))),1,0)+IF(OR(AND($C28&gt;0,INDEX(Kalender!KF$81:KF$110,MAX(1,$C28))&gt;INDEX(Kalender!$B$81:$B$110,MAX(1,$C28))),AND($D28&gt;0,INDEX(Kalender!KF$81:KF$110,MAX(1,$D28))&gt;INDEX(Kalender!$B$81:$B$110,MAX(1,$D28))),AND($E28&gt;0,INDEX(Kalender!KF$81:KF$110,MAX(1,$E28))&gt;INDEX(Kalender!$B$81:$B$110,MAX(1,$E28))),AND($F28&gt;0,INDEX(Kalender!KF$81:KF$110,MAX(1,$F28))&gt;INDEX(Kalender!$B$81:$B$110,MAX(1,$F28)))),2,0))</f>
        <v>0</v>
      </c>
      <c r="KG28" s="5" t="n">
        <f aca="false">IF(Kalender!KG28&lt;&gt;1,0,IF(AND($B28&gt;0,INDEX(Kalender!KG$68:KG$77,MAX(1,$B28))&gt;INDEX(Kalender!$B$68:$B$77,MAX(1,$B28))),1,0)+IF(OR(AND($C28&gt;0,INDEX(Kalender!KG$81:KG$110,MAX(1,$C28))&gt;INDEX(Kalender!$B$81:$B$110,MAX(1,$C28))),AND($D28&gt;0,INDEX(Kalender!KG$81:KG$110,MAX(1,$D28))&gt;INDEX(Kalender!$B$81:$B$110,MAX(1,$D28))),AND($E28&gt;0,INDEX(Kalender!KG$81:KG$110,MAX(1,$E28))&gt;INDEX(Kalender!$B$81:$B$110,MAX(1,$E28))),AND($F28&gt;0,INDEX(Kalender!KG$81:KG$110,MAX(1,$F28))&gt;INDEX(Kalender!$B$81:$B$110,MAX(1,$F28)))),2,0))</f>
        <v>0</v>
      </c>
      <c r="KH28" s="5" t="n">
        <f aca="false">IF(Kalender!KH28&lt;&gt;1,0,IF(AND($B28&gt;0,INDEX(Kalender!KH$68:KH$77,MAX(1,$B28))&gt;INDEX(Kalender!$B$68:$B$77,MAX(1,$B28))),1,0)+IF(OR(AND($C28&gt;0,INDEX(Kalender!KH$81:KH$110,MAX(1,$C28))&gt;INDEX(Kalender!$B$81:$B$110,MAX(1,$C28))),AND($D28&gt;0,INDEX(Kalender!KH$81:KH$110,MAX(1,$D28))&gt;INDEX(Kalender!$B$81:$B$110,MAX(1,$D28))),AND($E28&gt;0,INDEX(Kalender!KH$81:KH$110,MAX(1,$E28))&gt;INDEX(Kalender!$B$81:$B$110,MAX(1,$E28))),AND($F28&gt;0,INDEX(Kalender!KH$81:KH$110,MAX(1,$F28))&gt;INDEX(Kalender!$B$81:$B$110,MAX(1,$F28)))),2,0))</f>
        <v>0</v>
      </c>
      <c r="KI28" s="5" t="n">
        <f aca="false">IF(Kalender!KI28&lt;&gt;1,0,IF(AND($B28&gt;0,INDEX(Kalender!KI$68:KI$77,MAX(1,$B28))&gt;INDEX(Kalender!$B$68:$B$77,MAX(1,$B28))),1,0)+IF(OR(AND($C28&gt;0,INDEX(Kalender!KI$81:KI$110,MAX(1,$C28))&gt;INDEX(Kalender!$B$81:$B$110,MAX(1,$C28))),AND($D28&gt;0,INDEX(Kalender!KI$81:KI$110,MAX(1,$D28))&gt;INDEX(Kalender!$B$81:$B$110,MAX(1,$D28))),AND($E28&gt;0,INDEX(Kalender!KI$81:KI$110,MAX(1,$E28))&gt;INDEX(Kalender!$B$81:$B$110,MAX(1,$E28))),AND($F28&gt;0,INDEX(Kalender!KI$81:KI$110,MAX(1,$F28))&gt;INDEX(Kalender!$B$81:$B$110,MAX(1,$F28)))),2,0))</f>
        <v>0</v>
      </c>
      <c r="KJ28" s="5" t="n">
        <f aca="false">IF(Kalender!KJ28&lt;&gt;1,0,IF(AND($B28&gt;0,INDEX(Kalender!KJ$68:KJ$77,MAX(1,$B28))&gt;INDEX(Kalender!$B$68:$B$77,MAX(1,$B28))),1,0)+IF(OR(AND($C28&gt;0,INDEX(Kalender!KJ$81:KJ$110,MAX(1,$C28))&gt;INDEX(Kalender!$B$81:$B$110,MAX(1,$C28))),AND($D28&gt;0,INDEX(Kalender!KJ$81:KJ$110,MAX(1,$D28))&gt;INDEX(Kalender!$B$81:$B$110,MAX(1,$D28))),AND($E28&gt;0,INDEX(Kalender!KJ$81:KJ$110,MAX(1,$E28))&gt;INDEX(Kalender!$B$81:$B$110,MAX(1,$E28))),AND($F28&gt;0,INDEX(Kalender!KJ$81:KJ$110,MAX(1,$F28))&gt;INDEX(Kalender!$B$81:$B$110,MAX(1,$F28)))),2,0))</f>
        <v>0</v>
      </c>
      <c r="KK28" s="5" t="n">
        <f aca="false">IF(Kalender!KK28&lt;&gt;1,0,IF(AND($B28&gt;0,INDEX(Kalender!KK$68:KK$77,MAX(1,$B28))&gt;INDEX(Kalender!$B$68:$B$77,MAX(1,$B28))),1,0)+IF(OR(AND($C28&gt;0,INDEX(Kalender!KK$81:KK$110,MAX(1,$C28))&gt;INDEX(Kalender!$B$81:$B$110,MAX(1,$C28))),AND($D28&gt;0,INDEX(Kalender!KK$81:KK$110,MAX(1,$D28))&gt;INDEX(Kalender!$B$81:$B$110,MAX(1,$D28))),AND($E28&gt;0,INDEX(Kalender!KK$81:KK$110,MAX(1,$E28))&gt;INDEX(Kalender!$B$81:$B$110,MAX(1,$E28))),AND($F28&gt;0,INDEX(Kalender!KK$81:KK$110,MAX(1,$F28))&gt;INDEX(Kalender!$B$81:$B$110,MAX(1,$F28)))),2,0))</f>
        <v>0</v>
      </c>
      <c r="KL28" s="5" t="n">
        <f aca="false">IF(Kalender!KL28&lt;&gt;1,0,IF(AND($B28&gt;0,INDEX(Kalender!KL$68:KL$77,MAX(1,$B28))&gt;INDEX(Kalender!$B$68:$B$77,MAX(1,$B28))),1,0)+IF(OR(AND($C28&gt;0,INDEX(Kalender!KL$81:KL$110,MAX(1,$C28))&gt;INDEX(Kalender!$B$81:$B$110,MAX(1,$C28))),AND($D28&gt;0,INDEX(Kalender!KL$81:KL$110,MAX(1,$D28))&gt;INDEX(Kalender!$B$81:$B$110,MAX(1,$D28))),AND($E28&gt;0,INDEX(Kalender!KL$81:KL$110,MAX(1,$E28))&gt;INDEX(Kalender!$B$81:$B$110,MAX(1,$E28))),AND($F28&gt;0,INDEX(Kalender!KL$81:KL$110,MAX(1,$F28))&gt;INDEX(Kalender!$B$81:$B$110,MAX(1,$F28)))),2,0))</f>
        <v>0</v>
      </c>
      <c r="KM28" s="5" t="n">
        <f aca="false">IF(Kalender!KM28&lt;&gt;1,0,IF(AND($B28&gt;0,INDEX(Kalender!KM$68:KM$77,MAX(1,$B28))&gt;INDEX(Kalender!$B$68:$B$77,MAX(1,$B28))),1,0)+IF(OR(AND($C28&gt;0,INDEX(Kalender!KM$81:KM$110,MAX(1,$C28))&gt;INDEX(Kalender!$B$81:$B$110,MAX(1,$C28))),AND($D28&gt;0,INDEX(Kalender!KM$81:KM$110,MAX(1,$D28))&gt;INDEX(Kalender!$B$81:$B$110,MAX(1,$D28))),AND($E28&gt;0,INDEX(Kalender!KM$81:KM$110,MAX(1,$E28))&gt;INDEX(Kalender!$B$81:$B$110,MAX(1,$E28))),AND($F28&gt;0,INDEX(Kalender!KM$81:KM$110,MAX(1,$F28))&gt;INDEX(Kalender!$B$81:$B$110,MAX(1,$F28)))),2,0))</f>
        <v>0</v>
      </c>
      <c r="KN28" s="5" t="n">
        <f aca="false">IF(Kalender!KN28&lt;&gt;1,0,IF(AND($B28&gt;0,INDEX(Kalender!KN$68:KN$77,MAX(1,$B28))&gt;INDEX(Kalender!$B$68:$B$77,MAX(1,$B28))),1,0)+IF(OR(AND($C28&gt;0,INDEX(Kalender!KN$81:KN$110,MAX(1,$C28))&gt;INDEX(Kalender!$B$81:$B$110,MAX(1,$C28))),AND($D28&gt;0,INDEX(Kalender!KN$81:KN$110,MAX(1,$D28))&gt;INDEX(Kalender!$B$81:$B$110,MAX(1,$D28))),AND($E28&gt;0,INDEX(Kalender!KN$81:KN$110,MAX(1,$E28))&gt;INDEX(Kalender!$B$81:$B$110,MAX(1,$E28))),AND($F28&gt;0,INDEX(Kalender!KN$81:KN$110,MAX(1,$F28))&gt;INDEX(Kalender!$B$81:$B$110,MAX(1,$F28)))),2,0))</f>
        <v>0</v>
      </c>
      <c r="KO28" s="5" t="n">
        <f aca="false">IF(Kalender!KO28&lt;&gt;1,0,IF(AND($B28&gt;0,INDEX(Kalender!KO$68:KO$77,MAX(1,$B28))&gt;INDEX(Kalender!$B$68:$B$77,MAX(1,$B28))),1,0)+IF(OR(AND($C28&gt;0,INDEX(Kalender!KO$81:KO$110,MAX(1,$C28))&gt;INDEX(Kalender!$B$81:$B$110,MAX(1,$C28))),AND($D28&gt;0,INDEX(Kalender!KO$81:KO$110,MAX(1,$D28))&gt;INDEX(Kalender!$B$81:$B$110,MAX(1,$D28))),AND($E28&gt;0,INDEX(Kalender!KO$81:KO$110,MAX(1,$E28))&gt;INDEX(Kalender!$B$81:$B$110,MAX(1,$E28))),AND($F28&gt;0,INDEX(Kalender!KO$81:KO$110,MAX(1,$F28))&gt;INDEX(Kalender!$B$81:$B$110,MAX(1,$F28)))),2,0))</f>
        <v>0</v>
      </c>
      <c r="KP28" s="5" t="n">
        <f aca="false">IF(Kalender!KP28&lt;&gt;1,0,IF(AND($B28&gt;0,INDEX(Kalender!KP$68:KP$77,MAX(1,$B28))&gt;INDEX(Kalender!$B$68:$B$77,MAX(1,$B28))),1,0)+IF(OR(AND($C28&gt;0,INDEX(Kalender!KP$81:KP$110,MAX(1,$C28))&gt;INDEX(Kalender!$B$81:$B$110,MAX(1,$C28))),AND($D28&gt;0,INDEX(Kalender!KP$81:KP$110,MAX(1,$D28))&gt;INDEX(Kalender!$B$81:$B$110,MAX(1,$D28))),AND($E28&gt;0,INDEX(Kalender!KP$81:KP$110,MAX(1,$E28))&gt;INDEX(Kalender!$B$81:$B$110,MAX(1,$E28))),AND($F28&gt;0,INDEX(Kalender!KP$81:KP$110,MAX(1,$F28))&gt;INDEX(Kalender!$B$81:$B$110,MAX(1,$F28)))),2,0))</f>
        <v>0</v>
      </c>
      <c r="KQ28" s="5" t="n">
        <f aca="false">IF(Kalender!KQ28&lt;&gt;1,0,IF(AND($B28&gt;0,INDEX(Kalender!KQ$68:KQ$77,MAX(1,$B28))&gt;INDEX(Kalender!$B$68:$B$77,MAX(1,$B28))),1,0)+IF(OR(AND($C28&gt;0,INDEX(Kalender!KQ$81:KQ$110,MAX(1,$C28))&gt;INDEX(Kalender!$B$81:$B$110,MAX(1,$C28))),AND($D28&gt;0,INDEX(Kalender!KQ$81:KQ$110,MAX(1,$D28))&gt;INDEX(Kalender!$B$81:$B$110,MAX(1,$D28))),AND($E28&gt;0,INDEX(Kalender!KQ$81:KQ$110,MAX(1,$E28))&gt;INDEX(Kalender!$B$81:$B$110,MAX(1,$E28))),AND($F28&gt;0,INDEX(Kalender!KQ$81:KQ$110,MAX(1,$F28))&gt;INDEX(Kalender!$B$81:$B$110,MAX(1,$F28)))),2,0))</f>
        <v>0</v>
      </c>
      <c r="KR28" s="5" t="n">
        <f aca="false">IF(Kalender!KR28&lt;&gt;1,0,IF(AND($B28&gt;0,INDEX(Kalender!KR$68:KR$77,MAX(1,$B28))&gt;INDEX(Kalender!$B$68:$B$77,MAX(1,$B28))),1,0)+IF(OR(AND($C28&gt;0,INDEX(Kalender!KR$81:KR$110,MAX(1,$C28))&gt;INDEX(Kalender!$B$81:$B$110,MAX(1,$C28))),AND($D28&gt;0,INDEX(Kalender!KR$81:KR$110,MAX(1,$D28))&gt;INDEX(Kalender!$B$81:$B$110,MAX(1,$D28))),AND($E28&gt;0,INDEX(Kalender!KR$81:KR$110,MAX(1,$E28))&gt;INDEX(Kalender!$B$81:$B$110,MAX(1,$E28))),AND($F28&gt;0,INDEX(Kalender!KR$81:KR$110,MAX(1,$F28))&gt;INDEX(Kalender!$B$81:$B$110,MAX(1,$F28)))),2,0))</f>
        <v>0</v>
      </c>
      <c r="KS28" s="5" t="n">
        <f aca="false">IF(Kalender!KS28&lt;&gt;1,0,IF(AND($B28&gt;0,INDEX(Kalender!KS$68:KS$77,MAX(1,$B28))&gt;INDEX(Kalender!$B$68:$B$77,MAX(1,$B28))),1,0)+IF(OR(AND($C28&gt;0,INDEX(Kalender!KS$81:KS$110,MAX(1,$C28))&gt;INDEX(Kalender!$B$81:$B$110,MAX(1,$C28))),AND($D28&gt;0,INDEX(Kalender!KS$81:KS$110,MAX(1,$D28))&gt;INDEX(Kalender!$B$81:$B$110,MAX(1,$D28))),AND($E28&gt;0,INDEX(Kalender!KS$81:KS$110,MAX(1,$E28))&gt;INDEX(Kalender!$B$81:$B$110,MAX(1,$E28))),AND($F28&gt;0,INDEX(Kalender!KS$81:KS$110,MAX(1,$F28))&gt;INDEX(Kalender!$B$81:$B$110,MAX(1,$F28)))),2,0))</f>
        <v>0</v>
      </c>
      <c r="KT28" s="5" t="n">
        <f aca="false">IF(Kalender!KT28&lt;&gt;1,0,IF(AND($B28&gt;0,INDEX(Kalender!KT$68:KT$77,MAX(1,$B28))&gt;INDEX(Kalender!$B$68:$B$77,MAX(1,$B28))),1,0)+IF(OR(AND($C28&gt;0,INDEX(Kalender!KT$81:KT$110,MAX(1,$C28))&gt;INDEX(Kalender!$B$81:$B$110,MAX(1,$C28))),AND($D28&gt;0,INDEX(Kalender!KT$81:KT$110,MAX(1,$D28))&gt;INDEX(Kalender!$B$81:$B$110,MAX(1,$D28))),AND($E28&gt;0,INDEX(Kalender!KT$81:KT$110,MAX(1,$E28))&gt;INDEX(Kalender!$B$81:$B$110,MAX(1,$E28))),AND($F28&gt;0,INDEX(Kalender!KT$81:KT$110,MAX(1,$F28))&gt;INDEX(Kalender!$B$81:$B$110,MAX(1,$F28)))),2,0))</f>
        <v>0</v>
      </c>
      <c r="KU28" s="5" t="n">
        <f aca="false">IF(Kalender!KU28&lt;&gt;1,0,IF(AND($B28&gt;0,INDEX(Kalender!KU$68:KU$77,MAX(1,$B28))&gt;INDEX(Kalender!$B$68:$B$77,MAX(1,$B28))),1,0)+IF(OR(AND($C28&gt;0,INDEX(Kalender!KU$81:KU$110,MAX(1,$C28))&gt;INDEX(Kalender!$B$81:$B$110,MAX(1,$C28))),AND($D28&gt;0,INDEX(Kalender!KU$81:KU$110,MAX(1,$D28))&gt;INDEX(Kalender!$B$81:$B$110,MAX(1,$D28))),AND($E28&gt;0,INDEX(Kalender!KU$81:KU$110,MAX(1,$E28))&gt;INDEX(Kalender!$B$81:$B$110,MAX(1,$E28))),AND($F28&gt;0,INDEX(Kalender!KU$81:KU$110,MAX(1,$F28))&gt;INDEX(Kalender!$B$81:$B$110,MAX(1,$F28)))),2,0))</f>
        <v>0</v>
      </c>
      <c r="KV28" s="5" t="n">
        <f aca="false">IF(Kalender!KV28&lt;&gt;1,0,IF(AND($B28&gt;0,INDEX(Kalender!KV$68:KV$77,MAX(1,$B28))&gt;INDEX(Kalender!$B$68:$B$77,MAX(1,$B28))),1,0)+IF(OR(AND($C28&gt;0,INDEX(Kalender!KV$81:KV$110,MAX(1,$C28))&gt;INDEX(Kalender!$B$81:$B$110,MAX(1,$C28))),AND($D28&gt;0,INDEX(Kalender!KV$81:KV$110,MAX(1,$D28))&gt;INDEX(Kalender!$B$81:$B$110,MAX(1,$D28))),AND($E28&gt;0,INDEX(Kalender!KV$81:KV$110,MAX(1,$E28))&gt;INDEX(Kalender!$B$81:$B$110,MAX(1,$E28))),AND($F28&gt;0,INDEX(Kalender!KV$81:KV$110,MAX(1,$F28))&gt;INDEX(Kalender!$B$81:$B$110,MAX(1,$F28)))),2,0))</f>
        <v>0</v>
      </c>
      <c r="KW28" s="5" t="n">
        <f aca="false">IF(Kalender!KW28&lt;&gt;1,0,IF(AND($B28&gt;0,INDEX(Kalender!KW$68:KW$77,MAX(1,$B28))&gt;INDEX(Kalender!$B$68:$B$77,MAX(1,$B28))),1,0)+IF(OR(AND($C28&gt;0,INDEX(Kalender!KW$81:KW$110,MAX(1,$C28))&gt;INDEX(Kalender!$B$81:$B$110,MAX(1,$C28))),AND($D28&gt;0,INDEX(Kalender!KW$81:KW$110,MAX(1,$D28))&gt;INDEX(Kalender!$B$81:$B$110,MAX(1,$D28))),AND($E28&gt;0,INDEX(Kalender!KW$81:KW$110,MAX(1,$E28))&gt;INDEX(Kalender!$B$81:$B$110,MAX(1,$E28))),AND($F28&gt;0,INDEX(Kalender!KW$81:KW$110,MAX(1,$F28))&gt;INDEX(Kalender!$B$81:$B$110,MAX(1,$F28)))),2,0))</f>
        <v>0</v>
      </c>
      <c r="KX28" s="5" t="n">
        <f aca="false">IF(Kalender!KX28&lt;&gt;1,0,IF(AND($B28&gt;0,INDEX(Kalender!KX$68:KX$77,MAX(1,$B28))&gt;INDEX(Kalender!$B$68:$B$77,MAX(1,$B28))),1,0)+IF(OR(AND($C28&gt;0,INDEX(Kalender!KX$81:KX$110,MAX(1,$C28))&gt;INDEX(Kalender!$B$81:$B$110,MAX(1,$C28))),AND($D28&gt;0,INDEX(Kalender!KX$81:KX$110,MAX(1,$D28))&gt;INDEX(Kalender!$B$81:$B$110,MAX(1,$D28))),AND($E28&gt;0,INDEX(Kalender!KX$81:KX$110,MAX(1,$E28))&gt;INDEX(Kalender!$B$81:$B$110,MAX(1,$E28))),AND($F28&gt;0,INDEX(Kalender!KX$81:KX$110,MAX(1,$F28))&gt;INDEX(Kalender!$B$81:$B$110,MAX(1,$F28)))),2,0))</f>
        <v>0</v>
      </c>
      <c r="KY28" s="5" t="n">
        <f aca="false">IF(Kalender!KY28&lt;&gt;1,0,IF(AND($B28&gt;0,INDEX(Kalender!KY$68:KY$77,MAX(1,$B28))&gt;INDEX(Kalender!$B$68:$B$77,MAX(1,$B28))),1,0)+IF(OR(AND($C28&gt;0,INDEX(Kalender!KY$81:KY$110,MAX(1,$C28))&gt;INDEX(Kalender!$B$81:$B$110,MAX(1,$C28))),AND($D28&gt;0,INDEX(Kalender!KY$81:KY$110,MAX(1,$D28))&gt;INDEX(Kalender!$B$81:$B$110,MAX(1,$D28))),AND($E28&gt;0,INDEX(Kalender!KY$81:KY$110,MAX(1,$E28))&gt;INDEX(Kalender!$B$81:$B$110,MAX(1,$E28))),AND($F28&gt;0,INDEX(Kalender!KY$81:KY$110,MAX(1,$F28))&gt;INDEX(Kalender!$B$81:$B$110,MAX(1,$F28)))),2,0))</f>
        <v>0</v>
      </c>
      <c r="KZ28" s="5" t="n">
        <f aca="false">IF(Kalender!KZ28&lt;&gt;1,0,IF(AND($B28&gt;0,INDEX(Kalender!KZ$68:KZ$77,MAX(1,$B28))&gt;INDEX(Kalender!$B$68:$B$77,MAX(1,$B28))),1,0)+IF(OR(AND($C28&gt;0,INDEX(Kalender!KZ$81:KZ$110,MAX(1,$C28))&gt;INDEX(Kalender!$B$81:$B$110,MAX(1,$C28))),AND($D28&gt;0,INDEX(Kalender!KZ$81:KZ$110,MAX(1,$D28))&gt;INDEX(Kalender!$B$81:$B$110,MAX(1,$D28))),AND($E28&gt;0,INDEX(Kalender!KZ$81:KZ$110,MAX(1,$E28))&gt;INDEX(Kalender!$B$81:$B$110,MAX(1,$E28))),AND($F28&gt;0,INDEX(Kalender!KZ$81:KZ$110,MAX(1,$F28))&gt;INDEX(Kalender!$B$81:$B$110,MAX(1,$F28)))),2,0))</f>
        <v>0</v>
      </c>
      <c r="LA28" s="5" t="n">
        <f aca="false">IF(Kalender!LA28&lt;&gt;1,0,IF(AND($B28&gt;0,INDEX(Kalender!LA$68:LA$77,MAX(1,$B28))&gt;INDEX(Kalender!$B$68:$B$77,MAX(1,$B28))),1,0)+IF(OR(AND($C28&gt;0,INDEX(Kalender!LA$81:LA$110,MAX(1,$C28))&gt;INDEX(Kalender!$B$81:$B$110,MAX(1,$C28))),AND($D28&gt;0,INDEX(Kalender!LA$81:LA$110,MAX(1,$D28))&gt;INDEX(Kalender!$B$81:$B$110,MAX(1,$D28))),AND($E28&gt;0,INDEX(Kalender!LA$81:LA$110,MAX(1,$E28))&gt;INDEX(Kalender!$B$81:$B$110,MAX(1,$E28))),AND($F28&gt;0,INDEX(Kalender!LA$81:LA$110,MAX(1,$F28))&gt;INDEX(Kalender!$B$81:$B$110,MAX(1,$F28)))),2,0))</f>
        <v>0</v>
      </c>
      <c r="LB28" s="5" t="n">
        <f aca="false">IF(Kalender!LB28&lt;&gt;1,0,IF(AND($B28&gt;0,INDEX(Kalender!LB$68:LB$77,MAX(1,$B28))&gt;INDEX(Kalender!$B$68:$B$77,MAX(1,$B28))),1,0)+IF(OR(AND($C28&gt;0,INDEX(Kalender!LB$81:LB$110,MAX(1,$C28))&gt;INDEX(Kalender!$B$81:$B$110,MAX(1,$C28))),AND($D28&gt;0,INDEX(Kalender!LB$81:LB$110,MAX(1,$D28))&gt;INDEX(Kalender!$B$81:$B$110,MAX(1,$D28))),AND($E28&gt;0,INDEX(Kalender!LB$81:LB$110,MAX(1,$E28))&gt;INDEX(Kalender!$B$81:$B$110,MAX(1,$E28))),AND($F28&gt;0,INDEX(Kalender!LB$81:LB$110,MAX(1,$F28))&gt;INDEX(Kalender!$B$81:$B$110,MAX(1,$F28)))),2,0))</f>
        <v>0</v>
      </c>
      <c r="LC28" s="5" t="n">
        <f aca="false">IF(Kalender!LC28&lt;&gt;1,0,IF(AND($B28&gt;0,INDEX(Kalender!LC$68:LC$77,MAX(1,$B28))&gt;INDEX(Kalender!$B$68:$B$77,MAX(1,$B28))),1,0)+IF(OR(AND($C28&gt;0,INDEX(Kalender!LC$81:LC$110,MAX(1,$C28))&gt;INDEX(Kalender!$B$81:$B$110,MAX(1,$C28))),AND($D28&gt;0,INDEX(Kalender!LC$81:LC$110,MAX(1,$D28))&gt;INDEX(Kalender!$B$81:$B$110,MAX(1,$D28))),AND($E28&gt;0,INDEX(Kalender!LC$81:LC$110,MAX(1,$E28))&gt;INDEX(Kalender!$B$81:$B$110,MAX(1,$E28))),AND($F28&gt;0,INDEX(Kalender!LC$81:LC$110,MAX(1,$F28))&gt;INDEX(Kalender!$B$81:$B$110,MAX(1,$F28)))),2,0))</f>
        <v>0</v>
      </c>
      <c r="LD28" s="5" t="n">
        <f aca="false">IF(Kalender!LD28&lt;&gt;1,0,IF(AND($B28&gt;0,INDEX(Kalender!LD$68:LD$77,MAX(1,$B28))&gt;INDEX(Kalender!$B$68:$B$77,MAX(1,$B28))),1,0)+IF(OR(AND($C28&gt;0,INDEX(Kalender!LD$81:LD$110,MAX(1,$C28))&gt;INDEX(Kalender!$B$81:$B$110,MAX(1,$C28))),AND($D28&gt;0,INDEX(Kalender!LD$81:LD$110,MAX(1,$D28))&gt;INDEX(Kalender!$B$81:$B$110,MAX(1,$D28))),AND($E28&gt;0,INDEX(Kalender!LD$81:LD$110,MAX(1,$E28))&gt;INDEX(Kalender!$B$81:$B$110,MAX(1,$E28))),AND($F28&gt;0,INDEX(Kalender!LD$81:LD$110,MAX(1,$F28))&gt;INDEX(Kalender!$B$81:$B$110,MAX(1,$F28)))),2,0))</f>
        <v>0</v>
      </c>
      <c r="LE28" s="5" t="n">
        <f aca="false">IF(Kalender!LE28&lt;&gt;1,0,IF(AND($B28&gt;0,INDEX(Kalender!LE$68:LE$77,MAX(1,$B28))&gt;INDEX(Kalender!$B$68:$B$77,MAX(1,$B28))),1,0)+IF(OR(AND($C28&gt;0,INDEX(Kalender!LE$81:LE$110,MAX(1,$C28))&gt;INDEX(Kalender!$B$81:$B$110,MAX(1,$C28))),AND($D28&gt;0,INDEX(Kalender!LE$81:LE$110,MAX(1,$D28))&gt;INDEX(Kalender!$B$81:$B$110,MAX(1,$D28))),AND($E28&gt;0,INDEX(Kalender!LE$81:LE$110,MAX(1,$E28))&gt;INDEX(Kalender!$B$81:$B$110,MAX(1,$E28))),AND($F28&gt;0,INDEX(Kalender!LE$81:LE$110,MAX(1,$F28))&gt;INDEX(Kalender!$B$81:$B$110,MAX(1,$F28)))),2,0))</f>
        <v>0</v>
      </c>
      <c r="LF28" s="5" t="n">
        <f aca="false">IF(Kalender!LF28&lt;&gt;1,0,IF(AND($B28&gt;0,INDEX(Kalender!LF$68:LF$77,MAX(1,$B28))&gt;INDEX(Kalender!$B$68:$B$77,MAX(1,$B28))),1,0)+IF(OR(AND($C28&gt;0,INDEX(Kalender!LF$81:LF$110,MAX(1,$C28))&gt;INDEX(Kalender!$B$81:$B$110,MAX(1,$C28))),AND($D28&gt;0,INDEX(Kalender!LF$81:LF$110,MAX(1,$D28))&gt;INDEX(Kalender!$B$81:$B$110,MAX(1,$D28))),AND($E28&gt;0,INDEX(Kalender!LF$81:LF$110,MAX(1,$E28))&gt;INDEX(Kalender!$B$81:$B$110,MAX(1,$E28))),AND($F28&gt;0,INDEX(Kalender!LF$81:LF$110,MAX(1,$F28))&gt;INDEX(Kalender!$B$81:$B$110,MAX(1,$F28)))),2,0))</f>
        <v>0</v>
      </c>
      <c r="LG28" s="5" t="n">
        <f aca="false">IF(Kalender!LG28&lt;&gt;1,0,IF(AND($B28&gt;0,INDEX(Kalender!LG$68:LG$77,MAX(1,$B28))&gt;INDEX(Kalender!$B$68:$B$77,MAX(1,$B28))),1,0)+IF(OR(AND($C28&gt;0,INDEX(Kalender!LG$81:LG$110,MAX(1,$C28))&gt;INDEX(Kalender!$B$81:$B$110,MAX(1,$C28))),AND($D28&gt;0,INDEX(Kalender!LG$81:LG$110,MAX(1,$D28))&gt;INDEX(Kalender!$B$81:$B$110,MAX(1,$D28))),AND($E28&gt;0,INDEX(Kalender!LG$81:LG$110,MAX(1,$E28))&gt;INDEX(Kalender!$B$81:$B$110,MAX(1,$E28))),AND($F28&gt;0,INDEX(Kalender!LG$81:LG$110,MAX(1,$F28))&gt;INDEX(Kalender!$B$81:$B$110,MAX(1,$F28)))),2,0))</f>
        <v>0</v>
      </c>
      <c r="LH28" s="5" t="n">
        <f aca="false">IF(Kalender!LH28&lt;&gt;1,0,IF(AND($B28&gt;0,INDEX(Kalender!LH$68:LH$77,MAX(1,$B28))&gt;INDEX(Kalender!$B$68:$B$77,MAX(1,$B28))),1,0)+IF(OR(AND($C28&gt;0,INDEX(Kalender!LH$81:LH$110,MAX(1,$C28))&gt;INDEX(Kalender!$B$81:$B$110,MAX(1,$C28))),AND($D28&gt;0,INDEX(Kalender!LH$81:LH$110,MAX(1,$D28))&gt;INDEX(Kalender!$B$81:$B$110,MAX(1,$D28))),AND($E28&gt;0,INDEX(Kalender!LH$81:LH$110,MAX(1,$E28))&gt;INDEX(Kalender!$B$81:$B$110,MAX(1,$E28))),AND($F28&gt;0,INDEX(Kalender!LH$81:LH$110,MAX(1,$F28))&gt;INDEX(Kalender!$B$81:$B$110,MAX(1,$F28)))),2,0))</f>
        <v>0</v>
      </c>
      <c r="LI28" s="5" t="n">
        <f aca="false">IF(Kalender!LI28&lt;&gt;1,0,IF(AND($B28&gt;0,INDEX(Kalender!LI$68:LI$77,MAX(1,$B28))&gt;INDEX(Kalender!$B$68:$B$77,MAX(1,$B28))),1,0)+IF(OR(AND($C28&gt;0,INDEX(Kalender!LI$81:LI$110,MAX(1,$C28))&gt;INDEX(Kalender!$B$81:$B$110,MAX(1,$C28))),AND($D28&gt;0,INDEX(Kalender!LI$81:LI$110,MAX(1,$D28))&gt;INDEX(Kalender!$B$81:$B$110,MAX(1,$D28))),AND($E28&gt;0,INDEX(Kalender!LI$81:LI$110,MAX(1,$E28))&gt;INDEX(Kalender!$B$81:$B$110,MAX(1,$E28))),AND($F28&gt;0,INDEX(Kalender!LI$81:LI$110,MAX(1,$F28))&gt;INDEX(Kalender!$B$81:$B$110,MAX(1,$F28)))),2,0))</f>
        <v>0</v>
      </c>
      <c r="LJ28" s="5" t="n">
        <f aca="false">IF(Kalender!LJ28&lt;&gt;1,0,IF(AND($B28&gt;0,INDEX(Kalender!LJ$68:LJ$77,MAX(1,$B28))&gt;INDEX(Kalender!$B$68:$B$77,MAX(1,$B28))),1,0)+IF(OR(AND($C28&gt;0,INDEX(Kalender!LJ$81:LJ$110,MAX(1,$C28))&gt;INDEX(Kalender!$B$81:$B$110,MAX(1,$C28))),AND($D28&gt;0,INDEX(Kalender!LJ$81:LJ$110,MAX(1,$D28))&gt;INDEX(Kalender!$B$81:$B$110,MAX(1,$D28))),AND($E28&gt;0,INDEX(Kalender!LJ$81:LJ$110,MAX(1,$E28))&gt;INDEX(Kalender!$B$81:$B$110,MAX(1,$E28))),AND($F28&gt;0,INDEX(Kalender!LJ$81:LJ$110,MAX(1,$F28))&gt;INDEX(Kalender!$B$81:$B$110,MAX(1,$F28)))),2,0))</f>
        <v>0</v>
      </c>
      <c r="LK28" s="5" t="n">
        <f aca="false">IF(Kalender!LK28&lt;&gt;1,0,IF(AND($B28&gt;0,INDEX(Kalender!LK$68:LK$77,MAX(1,$B28))&gt;INDEX(Kalender!$B$68:$B$77,MAX(1,$B28))),1,0)+IF(OR(AND($C28&gt;0,INDEX(Kalender!LK$81:LK$110,MAX(1,$C28))&gt;INDEX(Kalender!$B$81:$B$110,MAX(1,$C28))),AND($D28&gt;0,INDEX(Kalender!LK$81:LK$110,MAX(1,$D28))&gt;INDEX(Kalender!$B$81:$B$110,MAX(1,$D28))),AND($E28&gt;0,INDEX(Kalender!LK$81:LK$110,MAX(1,$E28))&gt;INDEX(Kalender!$B$81:$B$110,MAX(1,$E28))),AND($F28&gt;0,INDEX(Kalender!LK$81:LK$110,MAX(1,$F28))&gt;INDEX(Kalender!$B$81:$B$110,MAX(1,$F28)))),2,0))</f>
        <v>0</v>
      </c>
      <c r="LL28" s="5" t="n">
        <f aca="false">IF(Kalender!LL28&lt;&gt;1,0,IF(AND($B28&gt;0,INDEX(Kalender!LL$68:LL$77,MAX(1,$B28))&gt;INDEX(Kalender!$B$68:$B$77,MAX(1,$B28))),1,0)+IF(OR(AND($C28&gt;0,INDEX(Kalender!LL$81:LL$110,MAX(1,$C28))&gt;INDEX(Kalender!$B$81:$B$110,MAX(1,$C28))),AND($D28&gt;0,INDEX(Kalender!LL$81:LL$110,MAX(1,$D28))&gt;INDEX(Kalender!$B$81:$B$110,MAX(1,$D28))),AND($E28&gt;0,INDEX(Kalender!LL$81:LL$110,MAX(1,$E28))&gt;INDEX(Kalender!$B$81:$B$110,MAX(1,$E28))),AND($F28&gt;0,INDEX(Kalender!LL$81:LL$110,MAX(1,$F28))&gt;INDEX(Kalender!$B$81:$B$110,MAX(1,$F28)))),2,0))</f>
        <v>0</v>
      </c>
      <c r="LM28" s="5" t="n">
        <f aca="false">IF(Kalender!LM28&lt;&gt;1,0,IF(AND($B28&gt;0,INDEX(Kalender!LM$68:LM$77,MAX(1,$B28))&gt;INDEX(Kalender!$B$68:$B$77,MAX(1,$B28))),1,0)+IF(OR(AND($C28&gt;0,INDEX(Kalender!LM$81:LM$110,MAX(1,$C28))&gt;INDEX(Kalender!$B$81:$B$110,MAX(1,$C28))),AND($D28&gt;0,INDEX(Kalender!LM$81:LM$110,MAX(1,$D28))&gt;INDEX(Kalender!$B$81:$B$110,MAX(1,$D28))),AND($E28&gt;0,INDEX(Kalender!LM$81:LM$110,MAX(1,$E28))&gt;INDEX(Kalender!$B$81:$B$110,MAX(1,$E28))),AND($F28&gt;0,INDEX(Kalender!LM$81:LM$110,MAX(1,$F28))&gt;INDEX(Kalender!$B$81:$B$110,MAX(1,$F28)))),2,0))</f>
        <v>0</v>
      </c>
      <c r="LN28" s="5" t="n">
        <f aca="false">IF(Kalender!LN28&lt;&gt;1,0,IF(AND($B28&gt;0,INDEX(Kalender!LN$68:LN$77,MAX(1,$B28))&gt;INDEX(Kalender!$B$68:$B$77,MAX(1,$B28))),1,0)+IF(OR(AND($C28&gt;0,INDEX(Kalender!LN$81:LN$110,MAX(1,$C28))&gt;INDEX(Kalender!$B$81:$B$110,MAX(1,$C28))),AND($D28&gt;0,INDEX(Kalender!LN$81:LN$110,MAX(1,$D28))&gt;INDEX(Kalender!$B$81:$B$110,MAX(1,$D28))),AND($E28&gt;0,INDEX(Kalender!LN$81:LN$110,MAX(1,$E28))&gt;INDEX(Kalender!$B$81:$B$110,MAX(1,$E28))),AND($F28&gt;0,INDEX(Kalender!LN$81:LN$110,MAX(1,$F28))&gt;INDEX(Kalender!$B$81:$B$110,MAX(1,$F28)))),2,0))</f>
        <v>0</v>
      </c>
      <c r="LO28" s="5" t="n">
        <f aca="false">IF(Kalender!LO28&lt;&gt;1,0,IF(AND($B28&gt;0,INDEX(Kalender!LO$68:LO$77,MAX(1,$B28))&gt;INDEX(Kalender!$B$68:$B$77,MAX(1,$B28))),1,0)+IF(OR(AND($C28&gt;0,INDEX(Kalender!LO$81:LO$110,MAX(1,$C28))&gt;INDEX(Kalender!$B$81:$B$110,MAX(1,$C28))),AND($D28&gt;0,INDEX(Kalender!LO$81:LO$110,MAX(1,$D28))&gt;INDEX(Kalender!$B$81:$B$110,MAX(1,$D28))),AND($E28&gt;0,INDEX(Kalender!LO$81:LO$110,MAX(1,$E28))&gt;INDEX(Kalender!$B$81:$B$110,MAX(1,$E28))),AND($F28&gt;0,INDEX(Kalender!LO$81:LO$110,MAX(1,$F28))&gt;INDEX(Kalender!$B$81:$B$110,MAX(1,$F28)))),2,0))</f>
        <v>0</v>
      </c>
      <c r="LP28" s="5" t="n">
        <f aca="false">IF(Kalender!LP28&lt;&gt;1,0,IF(AND($B28&gt;0,INDEX(Kalender!LP$68:LP$77,MAX(1,$B28))&gt;INDEX(Kalender!$B$68:$B$77,MAX(1,$B28))),1,0)+IF(OR(AND($C28&gt;0,INDEX(Kalender!LP$81:LP$110,MAX(1,$C28))&gt;INDEX(Kalender!$B$81:$B$110,MAX(1,$C28))),AND($D28&gt;0,INDEX(Kalender!LP$81:LP$110,MAX(1,$D28))&gt;INDEX(Kalender!$B$81:$B$110,MAX(1,$D28))),AND($E28&gt;0,INDEX(Kalender!LP$81:LP$110,MAX(1,$E28))&gt;INDEX(Kalender!$B$81:$B$110,MAX(1,$E28))),AND($F28&gt;0,INDEX(Kalender!LP$81:LP$110,MAX(1,$F28))&gt;INDEX(Kalender!$B$81:$B$110,MAX(1,$F28)))),2,0))</f>
        <v>0</v>
      </c>
      <c r="LQ28" s="5" t="n">
        <f aca="false">IF(Kalender!LQ28&lt;&gt;1,0,IF(AND($B28&gt;0,INDEX(Kalender!LQ$68:LQ$77,MAX(1,$B28))&gt;INDEX(Kalender!$B$68:$B$77,MAX(1,$B28))),1,0)+IF(OR(AND($C28&gt;0,INDEX(Kalender!LQ$81:LQ$110,MAX(1,$C28))&gt;INDEX(Kalender!$B$81:$B$110,MAX(1,$C28))),AND($D28&gt;0,INDEX(Kalender!LQ$81:LQ$110,MAX(1,$D28))&gt;INDEX(Kalender!$B$81:$B$110,MAX(1,$D28))),AND($E28&gt;0,INDEX(Kalender!LQ$81:LQ$110,MAX(1,$E28))&gt;INDEX(Kalender!$B$81:$B$110,MAX(1,$E28))),AND($F28&gt;0,INDEX(Kalender!LQ$81:LQ$110,MAX(1,$F28))&gt;INDEX(Kalender!$B$81:$B$110,MAX(1,$F28)))),2,0))</f>
        <v>0</v>
      </c>
      <c r="LR28" s="5" t="n">
        <f aca="false">IF(Kalender!LR28&lt;&gt;1,0,IF(AND($B28&gt;0,INDEX(Kalender!LR$68:LR$77,MAX(1,$B28))&gt;INDEX(Kalender!$B$68:$B$77,MAX(1,$B28))),1,0)+IF(OR(AND($C28&gt;0,INDEX(Kalender!LR$81:LR$110,MAX(1,$C28))&gt;INDEX(Kalender!$B$81:$B$110,MAX(1,$C28))),AND($D28&gt;0,INDEX(Kalender!LR$81:LR$110,MAX(1,$D28))&gt;INDEX(Kalender!$B$81:$B$110,MAX(1,$D28))),AND($E28&gt;0,INDEX(Kalender!LR$81:LR$110,MAX(1,$E28))&gt;INDEX(Kalender!$B$81:$B$110,MAX(1,$E28))),AND($F28&gt;0,INDEX(Kalender!LR$81:LR$110,MAX(1,$F28))&gt;INDEX(Kalender!$B$81:$B$110,MAX(1,$F28)))),2,0))</f>
        <v>0</v>
      </c>
      <c r="LS28" s="5" t="n">
        <f aca="false">IF(Kalender!LS28&lt;&gt;1,0,IF(AND($B28&gt;0,INDEX(Kalender!LS$68:LS$77,MAX(1,$B28))&gt;INDEX(Kalender!$B$68:$B$77,MAX(1,$B28))),1,0)+IF(OR(AND($C28&gt;0,INDEX(Kalender!LS$81:LS$110,MAX(1,$C28))&gt;INDEX(Kalender!$B$81:$B$110,MAX(1,$C28))),AND($D28&gt;0,INDEX(Kalender!LS$81:LS$110,MAX(1,$D28))&gt;INDEX(Kalender!$B$81:$B$110,MAX(1,$D28))),AND($E28&gt;0,INDEX(Kalender!LS$81:LS$110,MAX(1,$E28))&gt;INDEX(Kalender!$B$81:$B$110,MAX(1,$E28))),AND($F28&gt;0,INDEX(Kalender!LS$81:LS$110,MAX(1,$F28))&gt;INDEX(Kalender!$B$81:$B$110,MAX(1,$F28)))),2,0))</f>
        <v>0</v>
      </c>
      <c r="LT28" s="5" t="n">
        <f aca="false">IF(Kalender!LT28&lt;&gt;1,0,IF(AND($B28&gt;0,INDEX(Kalender!LT$68:LT$77,MAX(1,$B28))&gt;INDEX(Kalender!$B$68:$B$77,MAX(1,$B28))),1,0)+IF(OR(AND($C28&gt;0,INDEX(Kalender!LT$81:LT$110,MAX(1,$C28))&gt;INDEX(Kalender!$B$81:$B$110,MAX(1,$C28))),AND($D28&gt;0,INDEX(Kalender!LT$81:LT$110,MAX(1,$D28))&gt;INDEX(Kalender!$B$81:$B$110,MAX(1,$D28))),AND($E28&gt;0,INDEX(Kalender!LT$81:LT$110,MAX(1,$E28))&gt;INDEX(Kalender!$B$81:$B$110,MAX(1,$E28))),AND($F28&gt;0,INDEX(Kalender!LT$81:LT$110,MAX(1,$F28))&gt;INDEX(Kalender!$B$81:$B$110,MAX(1,$F28)))),2,0))</f>
        <v>0</v>
      </c>
      <c r="LU28" s="5" t="n">
        <f aca="false">IF(Kalender!LU28&lt;&gt;1,0,IF(AND($B28&gt;0,INDEX(Kalender!LU$68:LU$77,MAX(1,$B28))&gt;INDEX(Kalender!$B$68:$B$77,MAX(1,$B28))),1,0)+IF(OR(AND($C28&gt;0,INDEX(Kalender!LU$81:LU$110,MAX(1,$C28))&gt;INDEX(Kalender!$B$81:$B$110,MAX(1,$C28))),AND($D28&gt;0,INDEX(Kalender!LU$81:LU$110,MAX(1,$D28))&gt;INDEX(Kalender!$B$81:$B$110,MAX(1,$D28))),AND($E28&gt;0,INDEX(Kalender!LU$81:LU$110,MAX(1,$E28))&gt;INDEX(Kalender!$B$81:$B$110,MAX(1,$E28))),AND($F28&gt;0,INDEX(Kalender!LU$81:LU$110,MAX(1,$F28))&gt;INDEX(Kalender!$B$81:$B$110,MAX(1,$F28)))),2,0))</f>
        <v>0</v>
      </c>
      <c r="LV28" s="5" t="n">
        <f aca="false">IF(Kalender!LV28&lt;&gt;1,0,IF(AND($B28&gt;0,INDEX(Kalender!LV$68:LV$77,MAX(1,$B28))&gt;INDEX(Kalender!$B$68:$B$77,MAX(1,$B28))),1,0)+IF(OR(AND($C28&gt;0,INDEX(Kalender!LV$81:LV$110,MAX(1,$C28))&gt;INDEX(Kalender!$B$81:$B$110,MAX(1,$C28))),AND($D28&gt;0,INDEX(Kalender!LV$81:LV$110,MAX(1,$D28))&gt;INDEX(Kalender!$B$81:$B$110,MAX(1,$D28))),AND($E28&gt;0,INDEX(Kalender!LV$81:LV$110,MAX(1,$E28))&gt;INDEX(Kalender!$B$81:$B$110,MAX(1,$E28))),AND($F28&gt;0,INDEX(Kalender!LV$81:LV$110,MAX(1,$F28))&gt;INDEX(Kalender!$B$81:$B$110,MAX(1,$F28)))),2,0))</f>
        <v>0</v>
      </c>
      <c r="LW28" s="5" t="n">
        <f aca="false">IF(Kalender!LW28&lt;&gt;1,0,IF(AND($B28&gt;0,INDEX(Kalender!LW$68:LW$77,MAX(1,$B28))&gt;INDEX(Kalender!$B$68:$B$77,MAX(1,$B28))),1,0)+IF(OR(AND($C28&gt;0,INDEX(Kalender!LW$81:LW$110,MAX(1,$C28))&gt;INDEX(Kalender!$B$81:$B$110,MAX(1,$C28))),AND($D28&gt;0,INDEX(Kalender!LW$81:LW$110,MAX(1,$D28))&gt;INDEX(Kalender!$B$81:$B$110,MAX(1,$D28))),AND($E28&gt;0,INDEX(Kalender!LW$81:LW$110,MAX(1,$E28))&gt;INDEX(Kalender!$B$81:$B$110,MAX(1,$E28))),AND($F28&gt;0,INDEX(Kalender!LW$81:LW$110,MAX(1,$F28))&gt;INDEX(Kalender!$B$81:$B$110,MAX(1,$F28)))),2,0))</f>
        <v>0</v>
      </c>
      <c r="LX28" s="5" t="n">
        <f aca="false">IF(Kalender!LX28&lt;&gt;1,0,IF(AND($B28&gt;0,INDEX(Kalender!LX$68:LX$77,MAX(1,$B28))&gt;INDEX(Kalender!$B$68:$B$77,MAX(1,$B28))),1,0)+IF(OR(AND($C28&gt;0,INDEX(Kalender!LX$81:LX$110,MAX(1,$C28))&gt;INDEX(Kalender!$B$81:$B$110,MAX(1,$C28))),AND($D28&gt;0,INDEX(Kalender!LX$81:LX$110,MAX(1,$D28))&gt;INDEX(Kalender!$B$81:$B$110,MAX(1,$D28))),AND($E28&gt;0,INDEX(Kalender!LX$81:LX$110,MAX(1,$E28))&gt;INDEX(Kalender!$B$81:$B$110,MAX(1,$E28))),AND($F28&gt;0,INDEX(Kalender!LX$81:LX$110,MAX(1,$F28))&gt;INDEX(Kalender!$B$81:$B$110,MAX(1,$F28)))),2,0))</f>
        <v>0</v>
      </c>
      <c r="LY28" s="5" t="n">
        <f aca="false">IF(Kalender!LY28&lt;&gt;1,0,IF(AND($B28&gt;0,INDEX(Kalender!LY$68:LY$77,MAX(1,$B28))&gt;INDEX(Kalender!$B$68:$B$77,MAX(1,$B28))),1,0)+IF(OR(AND($C28&gt;0,INDEX(Kalender!LY$81:LY$110,MAX(1,$C28))&gt;INDEX(Kalender!$B$81:$B$110,MAX(1,$C28))),AND($D28&gt;0,INDEX(Kalender!LY$81:LY$110,MAX(1,$D28))&gt;INDEX(Kalender!$B$81:$B$110,MAX(1,$D28))),AND($E28&gt;0,INDEX(Kalender!LY$81:LY$110,MAX(1,$E28))&gt;INDEX(Kalender!$B$81:$B$110,MAX(1,$E28))),AND($F28&gt;0,INDEX(Kalender!LY$81:LY$110,MAX(1,$F28))&gt;INDEX(Kalender!$B$81:$B$110,MAX(1,$F28)))),2,0))</f>
        <v>0</v>
      </c>
      <c r="LZ28" s="5" t="n">
        <f aca="false">IF(Kalender!LZ28&lt;&gt;1,0,IF(AND($B28&gt;0,INDEX(Kalender!LZ$68:LZ$77,MAX(1,$B28))&gt;INDEX(Kalender!$B$68:$B$77,MAX(1,$B28))),1,0)+IF(OR(AND($C28&gt;0,INDEX(Kalender!LZ$81:LZ$110,MAX(1,$C28))&gt;INDEX(Kalender!$B$81:$B$110,MAX(1,$C28))),AND($D28&gt;0,INDEX(Kalender!LZ$81:LZ$110,MAX(1,$D28))&gt;INDEX(Kalender!$B$81:$B$110,MAX(1,$D28))),AND($E28&gt;0,INDEX(Kalender!LZ$81:LZ$110,MAX(1,$E28))&gt;INDEX(Kalender!$B$81:$B$110,MAX(1,$E28))),AND($F28&gt;0,INDEX(Kalender!LZ$81:LZ$110,MAX(1,$F28))&gt;INDEX(Kalender!$B$81:$B$110,MAX(1,$F28)))),2,0))</f>
        <v>0</v>
      </c>
      <c r="MA28" s="5" t="n">
        <f aca="false">IF(Kalender!MA28&lt;&gt;1,0,IF(AND($B28&gt;0,INDEX(Kalender!MA$68:MA$77,MAX(1,$B28))&gt;INDEX(Kalender!$B$68:$B$77,MAX(1,$B28))),1,0)+IF(OR(AND($C28&gt;0,INDEX(Kalender!MA$81:MA$110,MAX(1,$C28))&gt;INDEX(Kalender!$B$81:$B$110,MAX(1,$C28))),AND($D28&gt;0,INDEX(Kalender!MA$81:MA$110,MAX(1,$D28))&gt;INDEX(Kalender!$B$81:$B$110,MAX(1,$D28))),AND($E28&gt;0,INDEX(Kalender!MA$81:MA$110,MAX(1,$E28))&gt;INDEX(Kalender!$B$81:$B$110,MAX(1,$E28))),AND($F28&gt;0,INDEX(Kalender!MA$81:MA$110,MAX(1,$F28))&gt;INDEX(Kalender!$B$81:$B$110,MAX(1,$F28)))),2,0))</f>
        <v>0</v>
      </c>
      <c r="MB28" s="5" t="n">
        <f aca="false">IF(Kalender!MB28&lt;&gt;1,0,IF(AND($B28&gt;0,INDEX(Kalender!MB$68:MB$77,MAX(1,$B28))&gt;INDEX(Kalender!$B$68:$B$77,MAX(1,$B28))),1,0)+IF(OR(AND($C28&gt;0,INDEX(Kalender!MB$81:MB$110,MAX(1,$C28))&gt;INDEX(Kalender!$B$81:$B$110,MAX(1,$C28))),AND($D28&gt;0,INDEX(Kalender!MB$81:MB$110,MAX(1,$D28))&gt;INDEX(Kalender!$B$81:$B$110,MAX(1,$D28))),AND($E28&gt;0,INDEX(Kalender!MB$81:MB$110,MAX(1,$E28))&gt;INDEX(Kalender!$B$81:$B$110,MAX(1,$E28))),AND($F28&gt;0,INDEX(Kalender!MB$81:MB$110,MAX(1,$F28))&gt;INDEX(Kalender!$B$81:$B$110,MAX(1,$F28)))),2,0))</f>
        <v>0</v>
      </c>
      <c r="MC28" s="5" t="n">
        <f aca="false">IF(Kalender!MC28&lt;&gt;1,0,IF(AND($B28&gt;0,INDEX(Kalender!MC$68:MC$77,MAX(1,$B28))&gt;INDEX(Kalender!$B$68:$B$77,MAX(1,$B28))),1,0)+IF(OR(AND($C28&gt;0,INDEX(Kalender!MC$81:MC$110,MAX(1,$C28))&gt;INDEX(Kalender!$B$81:$B$110,MAX(1,$C28))),AND($D28&gt;0,INDEX(Kalender!MC$81:MC$110,MAX(1,$D28))&gt;INDEX(Kalender!$B$81:$B$110,MAX(1,$D28))),AND($E28&gt;0,INDEX(Kalender!MC$81:MC$110,MAX(1,$E28))&gt;INDEX(Kalender!$B$81:$B$110,MAX(1,$E28))),AND($F28&gt;0,INDEX(Kalender!MC$81:MC$110,MAX(1,$F28))&gt;INDEX(Kalender!$B$81:$B$110,MAX(1,$F28)))),2,0))</f>
        <v>0</v>
      </c>
      <c r="MD28" s="5" t="n">
        <f aca="false">IF(Kalender!MD28&lt;&gt;1,0,IF(AND($B28&gt;0,INDEX(Kalender!MD$68:MD$77,MAX(1,$B28))&gt;INDEX(Kalender!$B$68:$B$77,MAX(1,$B28))),1,0)+IF(OR(AND($C28&gt;0,INDEX(Kalender!MD$81:MD$110,MAX(1,$C28))&gt;INDEX(Kalender!$B$81:$B$110,MAX(1,$C28))),AND($D28&gt;0,INDEX(Kalender!MD$81:MD$110,MAX(1,$D28))&gt;INDEX(Kalender!$B$81:$B$110,MAX(1,$D28))),AND($E28&gt;0,INDEX(Kalender!MD$81:MD$110,MAX(1,$E28))&gt;INDEX(Kalender!$B$81:$B$110,MAX(1,$E28))),AND($F28&gt;0,INDEX(Kalender!MD$81:MD$110,MAX(1,$F28))&gt;INDEX(Kalender!$B$81:$B$110,MAX(1,$F28)))),2,0))</f>
        <v>0</v>
      </c>
      <c r="ME28" s="5" t="n">
        <f aca="false">IF(Kalender!ME28&lt;&gt;1,0,IF(AND($B28&gt;0,INDEX(Kalender!ME$68:ME$77,MAX(1,$B28))&gt;INDEX(Kalender!$B$68:$B$77,MAX(1,$B28))),1,0)+IF(OR(AND($C28&gt;0,INDEX(Kalender!ME$81:ME$110,MAX(1,$C28))&gt;INDEX(Kalender!$B$81:$B$110,MAX(1,$C28))),AND($D28&gt;0,INDEX(Kalender!ME$81:ME$110,MAX(1,$D28))&gt;INDEX(Kalender!$B$81:$B$110,MAX(1,$D28))),AND($E28&gt;0,INDEX(Kalender!ME$81:ME$110,MAX(1,$E28))&gt;INDEX(Kalender!$B$81:$B$110,MAX(1,$E28))),AND($F28&gt;0,INDEX(Kalender!ME$81:ME$110,MAX(1,$F28))&gt;INDEX(Kalender!$B$81:$B$110,MAX(1,$F28)))),2,0))</f>
        <v>0</v>
      </c>
      <c r="MF28" s="5" t="n">
        <f aca="false">IF(Kalender!MF28&lt;&gt;1,0,IF(AND($B28&gt;0,INDEX(Kalender!MF$68:MF$77,MAX(1,$B28))&gt;INDEX(Kalender!$B$68:$B$77,MAX(1,$B28))),1,0)+IF(OR(AND($C28&gt;0,INDEX(Kalender!MF$81:MF$110,MAX(1,$C28))&gt;INDEX(Kalender!$B$81:$B$110,MAX(1,$C28))),AND($D28&gt;0,INDEX(Kalender!MF$81:MF$110,MAX(1,$D28))&gt;INDEX(Kalender!$B$81:$B$110,MAX(1,$D28))),AND($E28&gt;0,INDEX(Kalender!MF$81:MF$110,MAX(1,$E28))&gt;INDEX(Kalender!$B$81:$B$110,MAX(1,$E28))),AND($F28&gt;0,INDEX(Kalender!MF$81:MF$110,MAX(1,$F28))&gt;INDEX(Kalender!$B$81:$B$110,MAX(1,$F28)))),2,0))</f>
        <v>0</v>
      </c>
      <c r="MG28" s="5" t="n">
        <f aca="false">IF(Kalender!MG28&lt;&gt;1,0,IF(AND($B28&gt;0,INDEX(Kalender!MG$68:MG$77,MAX(1,$B28))&gt;INDEX(Kalender!$B$68:$B$77,MAX(1,$B28))),1,0)+IF(OR(AND($C28&gt;0,INDEX(Kalender!MG$81:MG$110,MAX(1,$C28))&gt;INDEX(Kalender!$B$81:$B$110,MAX(1,$C28))),AND($D28&gt;0,INDEX(Kalender!MG$81:MG$110,MAX(1,$D28))&gt;INDEX(Kalender!$B$81:$B$110,MAX(1,$D28))),AND($E28&gt;0,INDEX(Kalender!MG$81:MG$110,MAX(1,$E28))&gt;INDEX(Kalender!$B$81:$B$110,MAX(1,$E28))),AND($F28&gt;0,INDEX(Kalender!MG$81:MG$110,MAX(1,$F28))&gt;INDEX(Kalender!$B$81:$B$110,MAX(1,$F28)))),2,0))</f>
        <v>0</v>
      </c>
      <c r="MH28" s="5" t="n">
        <f aca="false">IF(Kalender!MH28&lt;&gt;1,0,IF(AND($B28&gt;0,INDEX(Kalender!MH$68:MH$77,MAX(1,$B28))&gt;INDEX(Kalender!$B$68:$B$77,MAX(1,$B28))),1,0)+IF(OR(AND($C28&gt;0,INDEX(Kalender!MH$81:MH$110,MAX(1,$C28))&gt;INDEX(Kalender!$B$81:$B$110,MAX(1,$C28))),AND($D28&gt;0,INDEX(Kalender!MH$81:MH$110,MAX(1,$D28))&gt;INDEX(Kalender!$B$81:$B$110,MAX(1,$D28))),AND($E28&gt;0,INDEX(Kalender!MH$81:MH$110,MAX(1,$E28))&gt;INDEX(Kalender!$B$81:$B$110,MAX(1,$E28))),AND($F28&gt;0,INDEX(Kalender!MH$81:MH$110,MAX(1,$F28))&gt;INDEX(Kalender!$B$81:$B$110,MAX(1,$F28)))),2,0))</f>
        <v>0</v>
      </c>
      <c r="MI28" s="5" t="n">
        <f aca="false">IF(Kalender!MI28&lt;&gt;1,0,IF(AND($B28&gt;0,INDEX(Kalender!MI$68:MI$77,MAX(1,$B28))&gt;INDEX(Kalender!$B$68:$B$77,MAX(1,$B28))),1,0)+IF(OR(AND($C28&gt;0,INDEX(Kalender!MI$81:MI$110,MAX(1,$C28))&gt;INDEX(Kalender!$B$81:$B$110,MAX(1,$C28))),AND($D28&gt;0,INDEX(Kalender!MI$81:MI$110,MAX(1,$D28))&gt;INDEX(Kalender!$B$81:$B$110,MAX(1,$D28))),AND($E28&gt;0,INDEX(Kalender!MI$81:MI$110,MAX(1,$E28))&gt;INDEX(Kalender!$B$81:$B$110,MAX(1,$E28))),AND($F28&gt;0,INDEX(Kalender!MI$81:MI$110,MAX(1,$F28))&gt;INDEX(Kalender!$B$81:$B$110,MAX(1,$F28)))),2,0))</f>
        <v>0</v>
      </c>
      <c r="MJ28" s="5" t="n">
        <f aca="false">IF(Kalender!MJ28&lt;&gt;1,0,IF(AND($B28&gt;0,INDEX(Kalender!MJ$68:MJ$77,MAX(1,$B28))&gt;INDEX(Kalender!$B$68:$B$77,MAX(1,$B28))),1,0)+IF(OR(AND($C28&gt;0,INDEX(Kalender!MJ$81:MJ$110,MAX(1,$C28))&gt;INDEX(Kalender!$B$81:$B$110,MAX(1,$C28))),AND($D28&gt;0,INDEX(Kalender!MJ$81:MJ$110,MAX(1,$D28))&gt;INDEX(Kalender!$B$81:$B$110,MAX(1,$D28))),AND($E28&gt;0,INDEX(Kalender!MJ$81:MJ$110,MAX(1,$E28))&gt;INDEX(Kalender!$B$81:$B$110,MAX(1,$E28))),AND($F28&gt;0,INDEX(Kalender!MJ$81:MJ$110,MAX(1,$F28))&gt;INDEX(Kalender!$B$81:$B$110,MAX(1,$F28)))),2,0))</f>
        <v>0</v>
      </c>
      <c r="MK28" s="5" t="n">
        <f aca="false">IF(Kalender!MK28&lt;&gt;1,0,IF(AND($B28&gt;0,INDEX(Kalender!MK$68:MK$77,MAX(1,$B28))&gt;INDEX(Kalender!$B$68:$B$77,MAX(1,$B28))),1,0)+IF(OR(AND($C28&gt;0,INDEX(Kalender!MK$81:MK$110,MAX(1,$C28))&gt;INDEX(Kalender!$B$81:$B$110,MAX(1,$C28))),AND($D28&gt;0,INDEX(Kalender!MK$81:MK$110,MAX(1,$D28))&gt;INDEX(Kalender!$B$81:$B$110,MAX(1,$D28))),AND($E28&gt;0,INDEX(Kalender!MK$81:MK$110,MAX(1,$E28))&gt;INDEX(Kalender!$B$81:$B$110,MAX(1,$E28))),AND($F28&gt;0,INDEX(Kalender!MK$81:MK$110,MAX(1,$F28))&gt;INDEX(Kalender!$B$81:$B$110,MAX(1,$F28)))),2,0))</f>
        <v>0</v>
      </c>
      <c r="ML28" s="5" t="n">
        <f aca="false">IF(Kalender!ML28&lt;&gt;1,0,IF(AND($B28&gt;0,INDEX(Kalender!ML$68:ML$77,MAX(1,$B28))&gt;INDEX(Kalender!$B$68:$B$77,MAX(1,$B28))),1,0)+IF(OR(AND($C28&gt;0,INDEX(Kalender!ML$81:ML$110,MAX(1,$C28))&gt;INDEX(Kalender!$B$81:$B$110,MAX(1,$C28))),AND($D28&gt;0,INDEX(Kalender!ML$81:ML$110,MAX(1,$D28))&gt;INDEX(Kalender!$B$81:$B$110,MAX(1,$D28))),AND($E28&gt;0,INDEX(Kalender!ML$81:ML$110,MAX(1,$E28))&gt;INDEX(Kalender!$B$81:$B$110,MAX(1,$E28))),AND($F28&gt;0,INDEX(Kalender!ML$81:ML$110,MAX(1,$F28))&gt;INDEX(Kalender!$B$81:$B$110,MAX(1,$F28)))),2,0))</f>
        <v>0</v>
      </c>
      <c r="MM28" s="5" t="n">
        <f aca="false">IF(Kalender!MM28&lt;&gt;1,0,IF(AND($B28&gt;0,INDEX(Kalender!MM$68:MM$77,MAX(1,$B28))&gt;INDEX(Kalender!$B$68:$B$77,MAX(1,$B28))),1,0)+IF(OR(AND($C28&gt;0,INDEX(Kalender!MM$81:MM$110,MAX(1,$C28))&gt;INDEX(Kalender!$B$81:$B$110,MAX(1,$C28))),AND($D28&gt;0,INDEX(Kalender!MM$81:MM$110,MAX(1,$D28))&gt;INDEX(Kalender!$B$81:$B$110,MAX(1,$D28))),AND($E28&gt;0,INDEX(Kalender!MM$81:MM$110,MAX(1,$E28))&gt;INDEX(Kalender!$B$81:$B$110,MAX(1,$E28))),AND($F28&gt;0,INDEX(Kalender!MM$81:MM$110,MAX(1,$F28))&gt;INDEX(Kalender!$B$81:$B$110,MAX(1,$F28)))),2,0))</f>
        <v>0</v>
      </c>
      <c r="MN28" s="5" t="n">
        <f aca="false">IF(Kalender!MN28&lt;&gt;1,0,IF(AND($B28&gt;0,INDEX(Kalender!MN$68:MN$77,MAX(1,$B28))&gt;INDEX(Kalender!$B$68:$B$77,MAX(1,$B28))),1,0)+IF(OR(AND($C28&gt;0,INDEX(Kalender!MN$81:MN$110,MAX(1,$C28))&gt;INDEX(Kalender!$B$81:$B$110,MAX(1,$C28))),AND($D28&gt;0,INDEX(Kalender!MN$81:MN$110,MAX(1,$D28))&gt;INDEX(Kalender!$B$81:$B$110,MAX(1,$D28))),AND($E28&gt;0,INDEX(Kalender!MN$81:MN$110,MAX(1,$E28))&gt;INDEX(Kalender!$B$81:$B$110,MAX(1,$E28))),AND($F28&gt;0,INDEX(Kalender!MN$81:MN$110,MAX(1,$F28))&gt;INDEX(Kalender!$B$81:$B$110,MAX(1,$F28)))),2,0))</f>
        <v>0</v>
      </c>
      <c r="MO28" s="5" t="n">
        <f aca="false">IF(Kalender!MO28&lt;&gt;1,0,IF(AND($B28&gt;0,INDEX(Kalender!MO$68:MO$77,MAX(1,$B28))&gt;INDEX(Kalender!$B$68:$B$77,MAX(1,$B28))),1,0)+IF(OR(AND($C28&gt;0,INDEX(Kalender!MO$81:MO$110,MAX(1,$C28))&gt;INDEX(Kalender!$B$81:$B$110,MAX(1,$C28))),AND($D28&gt;0,INDEX(Kalender!MO$81:MO$110,MAX(1,$D28))&gt;INDEX(Kalender!$B$81:$B$110,MAX(1,$D28))),AND($E28&gt;0,INDEX(Kalender!MO$81:MO$110,MAX(1,$E28))&gt;INDEX(Kalender!$B$81:$B$110,MAX(1,$E28))),AND($F28&gt;0,INDEX(Kalender!MO$81:MO$110,MAX(1,$F28))&gt;INDEX(Kalender!$B$81:$B$110,MAX(1,$F28)))),2,0))</f>
        <v>0</v>
      </c>
      <c r="MP28" s="5" t="n">
        <f aca="false">IF(Kalender!MP28&lt;&gt;1,0,IF(AND($B28&gt;0,INDEX(Kalender!MP$68:MP$77,MAX(1,$B28))&gt;INDEX(Kalender!$B$68:$B$77,MAX(1,$B28))),1,0)+IF(OR(AND($C28&gt;0,INDEX(Kalender!MP$81:MP$110,MAX(1,$C28))&gt;INDEX(Kalender!$B$81:$B$110,MAX(1,$C28))),AND($D28&gt;0,INDEX(Kalender!MP$81:MP$110,MAX(1,$D28))&gt;INDEX(Kalender!$B$81:$B$110,MAX(1,$D28))),AND($E28&gt;0,INDEX(Kalender!MP$81:MP$110,MAX(1,$E28))&gt;INDEX(Kalender!$B$81:$B$110,MAX(1,$E28))),AND($F28&gt;0,INDEX(Kalender!MP$81:MP$110,MAX(1,$F28))&gt;INDEX(Kalender!$B$81:$B$110,MAX(1,$F28)))),2,0))</f>
        <v>0</v>
      </c>
      <c r="MQ28" s="5" t="n">
        <f aca="false">IF(Kalender!MQ28&lt;&gt;1,0,IF(AND($B28&gt;0,INDEX(Kalender!MQ$68:MQ$77,MAX(1,$B28))&gt;INDEX(Kalender!$B$68:$B$77,MAX(1,$B28))),1,0)+IF(OR(AND($C28&gt;0,INDEX(Kalender!MQ$81:MQ$110,MAX(1,$C28))&gt;INDEX(Kalender!$B$81:$B$110,MAX(1,$C28))),AND($D28&gt;0,INDEX(Kalender!MQ$81:MQ$110,MAX(1,$D28))&gt;INDEX(Kalender!$B$81:$B$110,MAX(1,$D28))),AND($E28&gt;0,INDEX(Kalender!MQ$81:MQ$110,MAX(1,$E28))&gt;INDEX(Kalender!$B$81:$B$110,MAX(1,$E28))),AND($F28&gt;0,INDEX(Kalender!MQ$81:MQ$110,MAX(1,$F28))&gt;INDEX(Kalender!$B$81:$B$110,MAX(1,$F28)))),2,0))</f>
        <v>0</v>
      </c>
      <c r="MR28" s="5" t="n">
        <f aca="false">IF(Kalender!MR28&lt;&gt;1,0,IF(AND($B28&gt;0,INDEX(Kalender!MR$68:MR$77,MAX(1,$B28))&gt;INDEX(Kalender!$B$68:$B$77,MAX(1,$B28))),1,0)+IF(OR(AND($C28&gt;0,INDEX(Kalender!MR$81:MR$110,MAX(1,$C28))&gt;INDEX(Kalender!$B$81:$B$110,MAX(1,$C28))),AND($D28&gt;0,INDEX(Kalender!MR$81:MR$110,MAX(1,$D28))&gt;INDEX(Kalender!$B$81:$B$110,MAX(1,$D28))),AND($E28&gt;0,INDEX(Kalender!MR$81:MR$110,MAX(1,$E28))&gt;INDEX(Kalender!$B$81:$B$110,MAX(1,$E28))),AND($F28&gt;0,INDEX(Kalender!MR$81:MR$110,MAX(1,$F28))&gt;INDEX(Kalender!$B$81:$B$110,MAX(1,$F28)))),2,0))</f>
        <v>0</v>
      </c>
      <c r="MS28" s="5" t="n">
        <f aca="false">IF(Kalender!MS28&lt;&gt;1,0,IF(AND($B28&gt;0,INDEX(Kalender!MS$68:MS$77,MAX(1,$B28))&gt;INDEX(Kalender!$B$68:$B$77,MAX(1,$B28))),1,0)+IF(OR(AND($C28&gt;0,INDEX(Kalender!MS$81:MS$110,MAX(1,$C28))&gt;INDEX(Kalender!$B$81:$B$110,MAX(1,$C28))),AND($D28&gt;0,INDEX(Kalender!MS$81:MS$110,MAX(1,$D28))&gt;INDEX(Kalender!$B$81:$B$110,MAX(1,$D28))),AND($E28&gt;0,INDEX(Kalender!MS$81:MS$110,MAX(1,$E28))&gt;INDEX(Kalender!$B$81:$B$110,MAX(1,$E28))),AND($F28&gt;0,INDEX(Kalender!MS$81:MS$110,MAX(1,$F28))&gt;INDEX(Kalender!$B$81:$B$110,MAX(1,$F28)))),2,0))</f>
        <v>0</v>
      </c>
      <c r="MT28" s="5" t="n">
        <f aca="false">IF(Kalender!MT28&lt;&gt;1,0,IF(AND($B28&gt;0,INDEX(Kalender!MT$68:MT$77,MAX(1,$B28))&gt;INDEX(Kalender!$B$68:$B$77,MAX(1,$B28))),1,0)+IF(OR(AND($C28&gt;0,INDEX(Kalender!MT$81:MT$110,MAX(1,$C28))&gt;INDEX(Kalender!$B$81:$B$110,MAX(1,$C28))),AND($D28&gt;0,INDEX(Kalender!MT$81:MT$110,MAX(1,$D28))&gt;INDEX(Kalender!$B$81:$B$110,MAX(1,$D28))),AND($E28&gt;0,INDEX(Kalender!MT$81:MT$110,MAX(1,$E28))&gt;INDEX(Kalender!$B$81:$B$110,MAX(1,$E28))),AND($F28&gt;0,INDEX(Kalender!MT$81:MT$110,MAX(1,$F28))&gt;INDEX(Kalender!$B$81:$B$110,MAX(1,$F28)))),2,0))</f>
        <v>0</v>
      </c>
      <c r="MU28" s="5" t="n">
        <f aca="false">IF(Kalender!MU28&lt;&gt;1,0,IF(AND($B28&gt;0,INDEX(Kalender!MU$68:MU$77,MAX(1,$B28))&gt;INDEX(Kalender!$B$68:$B$77,MAX(1,$B28))),1,0)+IF(OR(AND($C28&gt;0,INDEX(Kalender!MU$81:MU$110,MAX(1,$C28))&gt;INDEX(Kalender!$B$81:$B$110,MAX(1,$C28))),AND($D28&gt;0,INDEX(Kalender!MU$81:MU$110,MAX(1,$D28))&gt;INDEX(Kalender!$B$81:$B$110,MAX(1,$D28))),AND($E28&gt;0,INDEX(Kalender!MU$81:MU$110,MAX(1,$E28))&gt;INDEX(Kalender!$B$81:$B$110,MAX(1,$E28))),AND($F28&gt;0,INDEX(Kalender!MU$81:MU$110,MAX(1,$F28))&gt;INDEX(Kalender!$B$81:$B$110,MAX(1,$F28)))),2,0))</f>
        <v>0</v>
      </c>
      <c r="MV28" s="5" t="n">
        <f aca="false">IF(Kalender!MV28&lt;&gt;1,0,IF(AND($B28&gt;0,INDEX(Kalender!MV$68:MV$77,MAX(1,$B28))&gt;INDEX(Kalender!$B$68:$B$77,MAX(1,$B28))),1,0)+IF(OR(AND($C28&gt;0,INDEX(Kalender!MV$81:MV$110,MAX(1,$C28))&gt;INDEX(Kalender!$B$81:$B$110,MAX(1,$C28))),AND($D28&gt;0,INDEX(Kalender!MV$81:MV$110,MAX(1,$D28))&gt;INDEX(Kalender!$B$81:$B$110,MAX(1,$D28))),AND($E28&gt;0,INDEX(Kalender!MV$81:MV$110,MAX(1,$E28))&gt;INDEX(Kalender!$B$81:$B$110,MAX(1,$E28))),AND($F28&gt;0,INDEX(Kalender!MV$81:MV$110,MAX(1,$F28))&gt;INDEX(Kalender!$B$81:$B$110,MAX(1,$F28)))),2,0))</f>
        <v>0</v>
      </c>
      <c r="MW28" s="5" t="n">
        <f aca="false">IF(Kalender!MW28&lt;&gt;1,0,IF(AND($B28&gt;0,INDEX(Kalender!MW$68:MW$77,MAX(1,$B28))&gt;INDEX(Kalender!$B$68:$B$77,MAX(1,$B28))),1,0)+IF(OR(AND($C28&gt;0,INDEX(Kalender!MW$81:MW$110,MAX(1,$C28))&gt;INDEX(Kalender!$B$81:$B$110,MAX(1,$C28))),AND($D28&gt;0,INDEX(Kalender!MW$81:MW$110,MAX(1,$D28))&gt;INDEX(Kalender!$B$81:$B$110,MAX(1,$D28))),AND($E28&gt;0,INDEX(Kalender!MW$81:MW$110,MAX(1,$E28))&gt;INDEX(Kalender!$B$81:$B$110,MAX(1,$E28))),AND($F28&gt;0,INDEX(Kalender!MW$81:MW$110,MAX(1,$F28))&gt;INDEX(Kalender!$B$81:$B$110,MAX(1,$F28)))),2,0))</f>
        <v>0</v>
      </c>
      <c r="MX28" s="5" t="n">
        <f aca="false">IF(Kalender!MX28&lt;&gt;1,0,IF(AND($B28&gt;0,INDEX(Kalender!MX$68:MX$77,MAX(1,$B28))&gt;INDEX(Kalender!$B$68:$B$77,MAX(1,$B28))),1,0)+IF(OR(AND($C28&gt;0,INDEX(Kalender!MX$81:MX$110,MAX(1,$C28))&gt;INDEX(Kalender!$B$81:$B$110,MAX(1,$C28))),AND($D28&gt;0,INDEX(Kalender!MX$81:MX$110,MAX(1,$D28))&gt;INDEX(Kalender!$B$81:$B$110,MAX(1,$D28))),AND($E28&gt;0,INDEX(Kalender!MX$81:MX$110,MAX(1,$E28))&gt;INDEX(Kalender!$B$81:$B$110,MAX(1,$E28))),AND($F28&gt;0,INDEX(Kalender!MX$81:MX$110,MAX(1,$F28))&gt;INDEX(Kalender!$B$81:$B$110,MAX(1,$F28)))),2,0))</f>
        <v>0</v>
      </c>
      <c r="MY28" s="5" t="n">
        <f aca="false">IF(Kalender!MY28&lt;&gt;1,0,IF(AND($B28&gt;0,INDEX(Kalender!MY$68:MY$77,MAX(1,$B28))&gt;INDEX(Kalender!$B$68:$B$77,MAX(1,$B28))),1,0)+IF(OR(AND($C28&gt;0,INDEX(Kalender!MY$81:MY$110,MAX(1,$C28))&gt;INDEX(Kalender!$B$81:$B$110,MAX(1,$C28))),AND($D28&gt;0,INDEX(Kalender!MY$81:MY$110,MAX(1,$D28))&gt;INDEX(Kalender!$B$81:$B$110,MAX(1,$D28))),AND($E28&gt;0,INDEX(Kalender!MY$81:MY$110,MAX(1,$E28))&gt;INDEX(Kalender!$B$81:$B$110,MAX(1,$E28))),AND($F28&gt;0,INDEX(Kalender!MY$81:MY$110,MAX(1,$F28))&gt;INDEX(Kalender!$B$81:$B$110,MAX(1,$F28)))),2,0))</f>
        <v>0</v>
      </c>
      <c r="MZ28" s="5" t="n">
        <f aca="false">IF(Kalender!MZ28&lt;&gt;1,0,IF(AND($B28&gt;0,INDEX(Kalender!MZ$68:MZ$77,MAX(1,$B28))&gt;INDEX(Kalender!$B$68:$B$77,MAX(1,$B28))),1,0)+IF(OR(AND($C28&gt;0,INDEX(Kalender!MZ$81:MZ$110,MAX(1,$C28))&gt;INDEX(Kalender!$B$81:$B$110,MAX(1,$C28))),AND($D28&gt;0,INDEX(Kalender!MZ$81:MZ$110,MAX(1,$D28))&gt;INDEX(Kalender!$B$81:$B$110,MAX(1,$D28))),AND($E28&gt;0,INDEX(Kalender!MZ$81:MZ$110,MAX(1,$E28))&gt;INDEX(Kalender!$B$81:$B$110,MAX(1,$E28))),AND($F28&gt;0,INDEX(Kalender!MZ$81:MZ$110,MAX(1,$F28))&gt;INDEX(Kalender!$B$81:$B$110,MAX(1,$F28)))),2,0))</f>
        <v>0</v>
      </c>
      <c r="NA28" s="5" t="n">
        <f aca="false">IF(Kalender!NA28&lt;&gt;1,0,IF(AND($B28&gt;0,INDEX(Kalender!NA$68:NA$77,MAX(1,$B28))&gt;INDEX(Kalender!$B$68:$B$77,MAX(1,$B28))),1,0)+IF(OR(AND($C28&gt;0,INDEX(Kalender!NA$81:NA$110,MAX(1,$C28))&gt;INDEX(Kalender!$B$81:$B$110,MAX(1,$C28))),AND($D28&gt;0,INDEX(Kalender!NA$81:NA$110,MAX(1,$D28))&gt;INDEX(Kalender!$B$81:$B$110,MAX(1,$D28))),AND($E28&gt;0,INDEX(Kalender!NA$81:NA$110,MAX(1,$E28))&gt;INDEX(Kalender!$B$81:$B$110,MAX(1,$E28))),AND($F28&gt;0,INDEX(Kalender!NA$81:NA$110,MAX(1,$F28))&gt;INDEX(Kalender!$B$81:$B$110,MAX(1,$F28)))),2,0))</f>
        <v>0</v>
      </c>
      <c r="NB28" s="5" t="n">
        <f aca="false">IF(Kalender!NB28&lt;&gt;1,0,IF(AND($B28&gt;0,INDEX(Kalender!NB$68:NB$77,MAX(1,$B28))&gt;INDEX(Kalender!$B$68:$B$77,MAX(1,$B28))),1,0)+IF(OR(AND($C28&gt;0,INDEX(Kalender!NB$81:NB$110,MAX(1,$C28))&gt;INDEX(Kalender!$B$81:$B$110,MAX(1,$C28))),AND($D28&gt;0,INDEX(Kalender!NB$81:NB$110,MAX(1,$D28))&gt;INDEX(Kalender!$B$81:$B$110,MAX(1,$D28))),AND($E28&gt;0,INDEX(Kalender!NB$81:NB$110,MAX(1,$E28))&gt;INDEX(Kalender!$B$81:$B$110,MAX(1,$E28))),AND($F28&gt;0,INDEX(Kalender!NB$81:NB$110,MAX(1,$F28))&gt;INDEX(Kalender!$B$81:$B$110,MAX(1,$F28)))),2,0))</f>
        <v>0</v>
      </c>
      <c r="NC28" s="5" t="n">
        <f aca="false">IF(Kalender!NC28&lt;&gt;1,0,IF(AND($B28&gt;0,INDEX(Kalender!NC$68:NC$77,MAX(1,$B28))&gt;INDEX(Kalender!$B$68:$B$77,MAX(1,$B28))),1,0)+IF(OR(AND($C28&gt;0,INDEX(Kalender!NC$81:NC$110,MAX(1,$C28))&gt;INDEX(Kalender!$B$81:$B$110,MAX(1,$C28))),AND($D28&gt;0,INDEX(Kalender!NC$81:NC$110,MAX(1,$D28))&gt;INDEX(Kalender!$B$81:$B$110,MAX(1,$D28))),AND($E28&gt;0,INDEX(Kalender!NC$81:NC$110,MAX(1,$E28))&gt;INDEX(Kalender!$B$81:$B$110,MAX(1,$E28))),AND($F28&gt;0,INDEX(Kalender!NC$81:NC$110,MAX(1,$F28))&gt;INDEX(Kalender!$B$81:$B$110,MAX(1,$F28)))),2,0))</f>
        <v>0</v>
      </c>
      <c r="ND28" s="5" t="n">
        <f aca="false">IF(Kalender!ND28&lt;&gt;1,0,IF(AND($B28&gt;0,INDEX(Kalender!ND$68:ND$77,MAX(1,$B28))&gt;INDEX(Kalender!$B$68:$B$77,MAX(1,$B28))),1,0)+IF(OR(AND($C28&gt;0,INDEX(Kalender!ND$81:ND$110,MAX(1,$C28))&gt;INDEX(Kalender!$B$81:$B$110,MAX(1,$C28))),AND($D28&gt;0,INDEX(Kalender!ND$81:ND$110,MAX(1,$D28))&gt;INDEX(Kalender!$B$81:$B$110,MAX(1,$D28))),AND($E28&gt;0,INDEX(Kalender!ND$81:ND$110,MAX(1,$E28))&gt;INDEX(Kalender!$B$81:$B$110,MAX(1,$E28))),AND($F28&gt;0,INDEX(Kalender!ND$81:ND$110,MAX(1,$F28))&gt;INDEX(Kalender!$B$81:$B$110,MAX(1,$F28)))),2,0))</f>
        <v>0</v>
      </c>
      <c r="NE28" s="5" t="n">
        <f aca="false">IF(Kalender!NE28&lt;&gt;1,0,IF(AND($B28&gt;0,INDEX(Kalender!NE$68:NE$77,MAX(1,$B28))&gt;INDEX(Kalender!$B$68:$B$77,MAX(1,$B28))),1,0)+IF(OR(AND($C28&gt;0,INDEX(Kalender!NE$81:NE$110,MAX(1,$C28))&gt;INDEX(Kalender!$B$81:$B$110,MAX(1,$C28))),AND($D28&gt;0,INDEX(Kalender!NE$81:NE$110,MAX(1,$D28))&gt;INDEX(Kalender!$B$81:$B$110,MAX(1,$D28))),AND($E28&gt;0,INDEX(Kalender!NE$81:NE$110,MAX(1,$E28))&gt;INDEX(Kalender!$B$81:$B$110,MAX(1,$E28))),AND($F28&gt;0,INDEX(Kalender!NE$81:NE$110,MAX(1,$F28))&gt;INDEX(Kalender!$B$81:$B$110,MAX(1,$F28)))),2,0))</f>
        <v>0</v>
      </c>
      <c r="NF28" s="5" t="n">
        <f aca="false">IF(Kalender!NF28&lt;&gt;1,0,IF(AND($B28&gt;0,INDEX(Kalender!NF$68:NF$77,MAX(1,$B28))&gt;INDEX(Kalender!$B$68:$B$77,MAX(1,$B28))),1,0)+IF(OR(AND($C28&gt;0,INDEX(Kalender!NF$81:NF$110,MAX(1,$C28))&gt;INDEX(Kalender!$B$81:$B$110,MAX(1,$C28))),AND($D28&gt;0,INDEX(Kalender!NF$81:NF$110,MAX(1,$D28))&gt;INDEX(Kalender!$B$81:$B$110,MAX(1,$D28))),AND($E28&gt;0,INDEX(Kalender!NF$81:NF$110,MAX(1,$E28))&gt;INDEX(Kalender!$B$81:$B$110,MAX(1,$E28))),AND($F28&gt;0,INDEX(Kalender!NF$81:NF$110,MAX(1,$F28))&gt;INDEX(Kalender!$B$81:$B$110,MAX(1,$F28)))),2,0))</f>
        <v>0</v>
      </c>
      <c r="NG28" s="5" t="n">
        <f aca="false">IF(Kalender!NG28&lt;&gt;1,0,IF(AND($B28&gt;0,INDEX(Kalender!NG$68:NG$77,MAX(1,$B28))&gt;INDEX(Kalender!$B$68:$B$77,MAX(1,$B28))),1,0)+IF(OR(AND($C28&gt;0,INDEX(Kalender!NG$81:NG$110,MAX(1,$C28))&gt;INDEX(Kalender!$B$81:$B$110,MAX(1,$C28))),AND($D28&gt;0,INDEX(Kalender!NG$81:NG$110,MAX(1,$D28))&gt;INDEX(Kalender!$B$81:$B$110,MAX(1,$D28))),AND($E28&gt;0,INDEX(Kalender!NG$81:NG$110,MAX(1,$E28))&gt;INDEX(Kalender!$B$81:$B$110,MAX(1,$E28))),AND($F28&gt;0,INDEX(Kalender!NG$81:NG$110,MAX(1,$F28))&gt;INDEX(Kalender!$B$81:$B$110,MAX(1,$F28)))),2,0))</f>
        <v>0</v>
      </c>
      <c r="NH28" s="5" t="n">
        <f aca="false">IF(Kalender!NH28&lt;&gt;1,0,IF(AND($B28&gt;0,INDEX(Kalender!NH$68:NH$77,MAX(1,$B28))&gt;INDEX(Kalender!$B$68:$B$77,MAX(1,$B28))),1,0)+IF(OR(AND($C28&gt;0,INDEX(Kalender!NH$81:NH$110,MAX(1,$C28))&gt;INDEX(Kalender!$B$81:$B$110,MAX(1,$C28))),AND($D28&gt;0,INDEX(Kalender!NH$81:NH$110,MAX(1,$D28))&gt;INDEX(Kalender!$B$81:$B$110,MAX(1,$D28))),AND($E28&gt;0,INDEX(Kalender!NH$81:NH$110,MAX(1,$E28))&gt;INDEX(Kalender!$B$81:$B$110,MAX(1,$E28))),AND($F28&gt;0,INDEX(Kalender!NH$81:NH$110,MAX(1,$F28))&gt;INDEX(Kalender!$B$81:$B$110,MAX(1,$F28)))),2,0))</f>
        <v>0</v>
      </c>
    </row>
    <row r="29" customFormat="false" ht="15" hidden="false" customHeight="false" outlineLevel="0" collapsed="false">
      <c r="A29" s="5" t="str">
        <f aca="false">Kalender!A29</f>
        <v/>
      </c>
      <c r="B29" s="5" t="n">
        <f aca="false">IFERROR(MATCH(Kalender!$B29,Kalender!$A$68:$A$77,0),0)</f>
        <v>5</v>
      </c>
      <c r="C29" s="5" t="n">
        <f aca="false">IF(Kalender!C29="",0,IFERROR(MATCH(Kalender!C29,Kalender!$A$81:$A$110,0),0))</f>
        <v>0</v>
      </c>
      <c r="D29" s="5" t="n">
        <f aca="false">IF(Kalender!D29="",0,IFERROR(MATCH(Kalender!D29,Kalender!$A$81:$A$110,0),0))</f>
        <v>0</v>
      </c>
      <c r="E29" s="5" t="n">
        <f aca="false">IF(Kalender!E29="",0,IFERROR(MATCH(Kalender!E29,Kalender!$A$81:$A$110,0),0))</f>
        <v>0</v>
      </c>
      <c r="F29" s="5" t="n">
        <f aca="false">IF(Kalender!F29="",0,IFERROR(MATCH(Kalender!F29,Kalender!$A$81:$A$110,0),0))</f>
        <v>0</v>
      </c>
      <c r="G29" s="5" t="n">
        <f aca="false">IF(Kalender!G29&lt;&gt;1,0,IF(AND($B29&gt;0,INDEX(Kalender!G$68:G$77,MAX(1,$B29))&gt;INDEX(Kalender!$B$68:$B$77,MAX(1,$B29))),1,0)+IF(OR(AND($C29&gt;0,INDEX(Kalender!G$81:G$110,MAX(1,$C29))&gt;INDEX(Kalender!$B$81:$B$110,MAX(1,$C29))),AND($D29&gt;0,INDEX(Kalender!G$81:G$110,MAX(1,$D29))&gt;INDEX(Kalender!$B$81:$B$110,MAX(1,$D29))),AND($E29&gt;0,INDEX(Kalender!G$81:G$110,MAX(1,$E29))&gt;INDEX(Kalender!$B$81:$B$110,MAX(1,$E29))),AND($F29&gt;0,INDEX(Kalender!G$81:G$110,MAX(1,$F29))&gt;INDEX(Kalender!$B$81:$B$110,MAX(1,$F29)))),2,0))</f>
        <v>0</v>
      </c>
      <c r="H29" s="5" t="n">
        <f aca="false">IF(Kalender!H29&lt;&gt;1,0,IF(AND($B29&gt;0,INDEX(Kalender!H$68:H$77,MAX(1,$B29))&gt;INDEX(Kalender!$B$68:$B$77,MAX(1,$B29))),1,0)+IF(OR(AND($C29&gt;0,INDEX(Kalender!H$81:H$110,MAX(1,$C29))&gt;INDEX(Kalender!$B$81:$B$110,MAX(1,$C29))),AND($D29&gt;0,INDEX(Kalender!H$81:H$110,MAX(1,$D29))&gt;INDEX(Kalender!$B$81:$B$110,MAX(1,$D29))),AND($E29&gt;0,INDEX(Kalender!H$81:H$110,MAX(1,$E29))&gt;INDEX(Kalender!$B$81:$B$110,MAX(1,$E29))),AND($F29&gt;0,INDEX(Kalender!H$81:H$110,MAX(1,$F29))&gt;INDEX(Kalender!$B$81:$B$110,MAX(1,$F29)))),2,0))</f>
        <v>0</v>
      </c>
      <c r="I29" s="5" t="n">
        <f aca="false">IF(Kalender!I29&lt;&gt;1,0,IF(AND($B29&gt;0,INDEX(Kalender!I$68:I$77,MAX(1,$B29))&gt;INDEX(Kalender!$B$68:$B$77,MAX(1,$B29))),1,0)+IF(OR(AND($C29&gt;0,INDEX(Kalender!I$81:I$110,MAX(1,$C29))&gt;INDEX(Kalender!$B$81:$B$110,MAX(1,$C29))),AND($D29&gt;0,INDEX(Kalender!I$81:I$110,MAX(1,$D29))&gt;INDEX(Kalender!$B$81:$B$110,MAX(1,$D29))),AND($E29&gt;0,INDEX(Kalender!I$81:I$110,MAX(1,$E29))&gt;INDEX(Kalender!$B$81:$B$110,MAX(1,$E29))),AND($F29&gt;0,INDEX(Kalender!I$81:I$110,MAX(1,$F29))&gt;INDEX(Kalender!$B$81:$B$110,MAX(1,$F29)))),2,0))</f>
        <v>0</v>
      </c>
      <c r="J29" s="5" t="n">
        <f aca="false">IF(Kalender!J29&lt;&gt;1,0,IF(AND($B29&gt;0,INDEX(Kalender!J$68:J$77,MAX(1,$B29))&gt;INDEX(Kalender!$B$68:$B$77,MAX(1,$B29))),1,0)+IF(OR(AND($C29&gt;0,INDEX(Kalender!J$81:J$110,MAX(1,$C29))&gt;INDEX(Kalender!$B$81:$B$110,MAX(1,$C29))),AND($D29&gt;0,INDEX(Kalender!J$81:J$110,MAX(1,$D29))&gt;INDEX(Kalender!$B$81:$B$110,MAX(1,$D29))),AND($E29&gt;0,INDEX(Kalender!J$81:J$110,MAX(1,$E29))&gt;INDEX(Kalender!$B$81:$B$110,MAX(1,$E29))),AND($F29&gt;0,INDEX(Kalender!J$81:J$110,MAX(1,$F29))&gt;INDEX(Kalender!$B$81:$B$110,MAX(1,$F29)))),2,0))</f>
        <v>0</v>
      </c>
      <c r="K29" s="5" t="n">
        <f aca="false">IF(Kalender!K29&lt;&gt;1,0,IF(AND($B29&gt;0,INDEX(Kalender!K$68:K$77,MAX(1,$B29))&gt;INDEX(Kalender!$B$68:$B$77,MAX(1,$B29))),1,0)+IF(OR(AND($C29&gt;0,INDEX(Kalender!K$81:K$110,MAX(1,$C29))&gt;INDEX(Kalender!$B$81:$B$110,MAX(1,$C29))),AND($D29&gt;0,INDEX(Kalender!K$81:K$110,MAX(1,$D29))&gt;INDEX(Kalender!$B$81:$B$110,MAX(1,$D29))),AND($E29&gt;0,INDEX(Kalender!K$81:K$110,MAX(1,$E29))&gt;INDEX(Kalender!$B$81:$B$110,MAX(1,$E29))),AND($F29&gt;0,INDEX(Kalender!K$81:K$110,MAX(1,$F29))&gt;INDEX(Kalender!$B$81:$B$110,MAX(1,$F29)))),2,0))</f>
        <v>0</v>
      </c>
      <c r="L29" s="5" t="n">
        <f aca="false">IF(Kalender!L29&lt;&gt;1,0,IF(AND($B29&gt;0,INDEX(Kalender!L$68:L$77,MAX(1,$B29))&gt;INDEX(Kalender!$B$68:$B$77,MAX(1,$B29))),1,0)+IF(OR(AND($C29&gt;0,INDEX(Kalender!L$81:L$110,MAX(1,$C29))&gt;INDEX(Kalender!$B$81:$B$110,MAX(1,$C29))),AND($D29&gt;0,INDEX(Kalender!L$81:L$110,MAX(1,$D29))&gt;INDEX(Kalender!$B$81:$B$110,MAX(1,$D29))),AND($E29&gt;0,INDEX(Kalender!L$81:L$110,MAX(1,$E29))&gt;INDEX(Kalender!$B$81:$B$110,MAX(1,$E29))),AND($F29&gt;0,INDEX(Kalender!L$81:L$110,MAX(1,$F29))&gt;INDEX(Kalender!$B$81:$B$110,MAX(1,$F29)))),2,0))</f>
        <v>0</v>
      </c>
      <c r="M29" s="5" t="n">
        <f aca="false">IF(Kalender!M29&lt;&gt;1,0,IF(AND($B29&gt;0,INDEX(Kalender!M$68:M$77,MAX(1,$B29))&gt;INDEX(Kalender!$B$68:$B$77,MAX(1,$B29))),1,0)+IF(OR(AND($C29&gt;0,INDEX(Kalender!M$81:M$110,MAX(1,$C29))&gt;INDEX(Kalender!$B$81:$B$110,MAX(1,$C29))),AND($D29&gt;0,INDEX(Kalender!M$81:M$110,MAX(1,$D29))&gt;INDEX(Kalender!$B$81:$B$110,MAX(1,$D29))),AND($E29&gt;0,INDEX(Kalender!M$81:M$110,MAX(1,$E29))&gt;INDEX(Kalender!$B$81:$B$110,MAX(1,$E29))),AND($F29&gt;0,INDEX(Kalender!M$81:M$110,MAX(1,$F29))&gt;INDEX(Kalender!$B$81:$B$110,MAX(1,$F29)))),2,0))</f>
        <v>0</v>
      </c>
      <c r="N29" s="5" t="n">
        <f aca="false">IF(Kalender!N29&lt;&gt;1,0,IF(AND($B29&gt;0,INDEX(Kalender!N$68:N$77,MAX(1,$B29))&gt;INDEX(Kalender!$B$68:$B$77,MAX(1,$B29))),1,0)+IF(OR(AND($C29&gt;0,INDEX(Kalender!N$81:N$110,MAX(1,$C29))&gt;INDEX(Kalender!$B$81:$B$110,MAX(1,$C29))),AND($D29&gt;0,INDEX(Kalender!N$81:N$110,MAX(1,$D29))&gt;INDEX(Kalender!$B$81:$B$110,MAX(1,$D29))),AND($E29&gt;0,INDEX(Kalender!N$81:N$110,MAX(1,$E29))&gt;INDEX(Kalender!$B$81:$B$110,MAX(1,$E29))),AND($F29&gt;0,INDEX(Kalender!N$81:N$110,MAX(1,$F29))&gt;INDEX(Kalender!$B$81:$B$110,MAX(1,$F29)))),2,0))</f>
        <v>0</v>
      </c>
      <c r="O29" s="5" t="n">
        <f aca="false">IF(Kalender!O29&lt;&gt;1,0,IF(AND($B29&gt;0,INDEX(Kalender!O$68:O$77,MAX(1,$B29))&gt;INDEX(Kalender!$B$68:$B$77,MAX(1,$B29))),1,0)+IF(OR(AND($C29&gt;0,INDEX(Kalender!O$81:O$110,MAX(1,$C29))&gt;INDEX(Kalender!$B$81:$B$110,MAX(1,$C29))),AND($D29&gt;0,INDEX(Kalender!O$81:O$110,MAX(1,$D29))&gt;INDEX(Kalender!$B$81:$B$110,MAX(1,$D29))),AND($E29&gt;0,INDEX(Kalender!O$81:O$110,MAX(1,$E29))&gt;INDEX(Kalender!$B$81:$B$110,MAX(1,$E29))),AND($F29&gt;0,INDEX(Kalender!O$81:O$110,MAX(1,$F29))&gt;INDEX(Kalender!$B$81:$B$110,MAX(1,$F29)))),2,0))</f>
        <v>0</v>
      </c>
      <c r="P29" s="5" t="n">
        <f aca="false">IF(Kalender!P29&lt;&gt;1,0,IF(AND($B29&gt;0,INDEX(Kalender!P$68:P$77,MAX(1,$B29))&gt;INDEX(Kalender!$B$68:$B$77,MAX(1,$B29))),1,0)+IF(OR(AND($C29&gt;0,INDEX(Kalender!P$81:P$110,MAX(1,$C29))&gt;INDEX(Kalender!$B$81:$B$110,MAX(1,$C29))),AND($D29&gt;0,INDEX(Kalender!P$81:P$110,MAX(1,$D29))&gt;INDEX(Kalender!$B$81:$B$110,MAX(1,$D29))),AND($E29&gt;0,INDEX(Kalender!P$81:P$110,MAX(1,$E29))&gt;INDEX(Kalender!$B$81:$B$110,MAX(1,$E29))),AND($F29&gt;0,INDEX(Kalender!P$81:P$110,MAX(1,$F29))&gt;INDEX(Kalender!$B$81:$B$110,MAX(1,$F29)))),2,0))</f>
        <v>0</v>
      </c>
      <c r="Q29" s="5" t="n">
        <f aca="false">IF(Kalender!Q29&lt;&gt;1,0,IF(AND($B29&gt;0,INDEX(Kalender!Q$68:Q$77,MAX(1,$B29))&gt;INDEX(Kalender!$B$68:$B$77,MAX(1,$B29))),1,0)+IF(OR(AND($C29&gt;0,INDEX(Kalender!Q$81:Q$110,MAX(1,$C29))&gt;INDEX(Kalender!$B$81:$B$110,MAX(1,$C29))),AND($D29&gt;0,INDEX(Kalender!Q$81:Q$110,MAX(1,$D29))&gt;INDEX(Kalender!$B$81:$B$110,MAX(1,$D29))),AND($E29&gt;0,INDEX(Kalender!Q$81:Q$110,MAX(1,$E29))&gt;INDEX(Kalender!$B$81:$B$110,MAX(1,$E29))),AND($F29&gt;0,INDEX(Kalender!Q$81:Q$110,MAX(1,$F29))&gt;INDEX(Kalender!$B$81:$B$110,MAX(1,$F29)))),2,0))</f>
        <v>0</v>
      </c>
      <c r="R29" s="5" t="n">
        <f aca="false">IF(Kalender!R29&lt;&gt;1,0,IF(AND($B29&gt;0,INDEX(Kalender!R$68:R$77,MAX(1,$B29))&gt;INDEX(Kalender!$B$68:$B$77,MAX(1,$B29))),1,0)+IF(OR(AND($C29&gt;0,INDEX(Kalender!R$81:R$110,MAX(1,$C29))&gt;INDEX(Kalender!$B$81:$B$110,MAX(1,$C29))),AND($D29&gt;0,INDEX(Kalender!R$81:R$110,MAX(1,$D29))&gt;INDEX(Kalender!$B$81:$B$110,MAX(1,$D29))),AND($E29&gt;0,INDEX(Kalender!R$81:R$110,MAX(1,$E29))&gt;INDEX(Kalender!$B$81:$B$110,MAX(1,$E29))),AND($F29&gt;0,INDEX(Kalender!R$81:R$110,MAX(1,$F29))&gt;INDEX(Kalender!$B$81:$B$110,MAX(1,$F29)))),2,0))</f>
        <v>0</v>
      </c>
      <c r="S29" s="5" t="n">
        <f aca="false">IF(Kalender!S29&lt;&gt;1,0,IF(AND($B29&gt;0,INDEX(Kalender!S$68:S$77,MAX(1,$B29))&gt;INDEX(Kalender!$B$68:$B$77,MAX(1,$B29))),1,0)+IF(OR(AND($C29&gt;0,INDEX(Kalender!S$81:S$110,MAX(1,$C29))&gt;INDEX(Kalender!$B$81:$B$110,MAX(1,$C29))),AND($D29&gt;0,INDEX(Kalender!S$81:S$110,MAX(1,$D29))&gt;INDEX(Kalender!$B$81:$B$110,MAX(1,$D29))),AND($E29&gt;0,INDEX(Kalender!S$81:S$110,MAX(1,$E29))&gt;INDEX(Kalender!$B$81:$B$110,MAX(1,$E29))),AND($F29&gt;0,INDEX(Kalender!S$81:S$110,MAX(1,$F29))&gt;INDEX(Kalender!$B$81:$B$110,MAX(1,$F29)))),2,0))</f>
        <v>0</v>
      </c>
      <c r="T29" s="5" t="n">
        <f aca="false">IF(Kalender!T29&lt;&gt;1,0,IF(AND($B29&gt;0,INDEX(Kalender!T$68:T$77,MAX(1,$B29))&gt;INDEX(Kalender!$B$68:$B$77,MAX(1,$B29))),1,0)+IF(OR(AND($C29&gt;0,INDEX(Kalender!T$81:T$110,MAX(1,$C29))&gt;INDEX(Kalender!$B$81:$B$110,MAX(1,$C29))),AND($D29&gt;0,INDEX(Kalender!T$81:T$110,MAX(1,$D29))&gt;INDEX(Kalender!$B$81:$B$110,MAX(1,$D29))),AND($E29&gt;0,INDEX(Kalender!T$81:T$110,MAX(1,$E29))&gt;INDEX(Kalender!$B$81:$B$110,MAX(1,$E29))),AND($F29&gt;0,INDEX(Kalender!T$81:T$110,MAX(1,$F29))&gt;INDEX(Kalender!$B$81:$B$110,MAX(1,$F29)))),2,0))</f>
        <v>0</v>
      </c>
      <c r="U29" s="5" t="n">
        <f aca="false">IF(Kalender!U29&lt;&gt;1,0,IF(AND($B29&gt;0,INDEX(Kalender!U$68:U$77,MAX(1,$B29))&gt;INDEX(Kalender!$B$68:$B$77,MAX(1,$B29))),1,0)+IF(OR(AND($C29&gt;0,INDEX(Kalender!U$81:U$110,MAX(1,$C29))&gt;INDEX(Kalender!$B$81:$B$110,MAX(1,$C29))),AND($D29&gt;0,INDEX(Kalender!U$81:U$110,MAX(1,$D29))&gt;INDEX(Kalender!$B$81:$B$110,MAX(1,$D29))),AND($E29&gt;0,INDEX(Kalender!U$81:U$110,MAX(1,$E29))&gt;INDEX(Kalender!$B$81:$B$110,MAX(1,$E29))),AND($F29&gt;0,INDEX(Kalender!U$81:U$110,MAX(1,$F29))&gt;INDEX(Kalender!$B$81:$B$110,MAX(1,$F29)))),2,0))</f>
        <v>0</v>
      </c>
      <c r="V29" s="5" t="n">
        <f aca="false">IF(Kalender!V29&lt;&gt;1,0,IF(AND($B29&gt;0,INDEX(Kalender!V$68:V$77,MAX(1,$B29))&gt;INDEX(Kalender!$B$68:$B$77,MAX(1,$B29))),1,0)+IF(OR(AND($C29&gt;0,INDEX(Kalender!V$81:V$110,MAX(1,$C29))&gt;INDEX(Kalender!$B$81:$B$110,MAX(1,$C29))),AND($D29&gt;0,INDEX(Kalender!V$81:V$110,MAX(1,$D29))&gt;INDEX(Kalender!$B$81:$B$110,MAX(1,$D29))),AND($E29&gt;0,INDEX(Kalender!V$81:V$110,MAX(1,$E29))&gt;INDEX(Kalender!$B$81:$B$110,MAX(1,$E29))),AND($F29&gt;0,INDEX(Kalender!V$81:V$110,MAX(1,$F29))&gt;INDEX(Kalender!$B$81:$B$110,MAX(1,$F29)))),2,0))</f>
        <v>0</v>
      </c>
      <c r="W29" s="5" t="n">
        <f aca="false">IF(Kalender!W29&lt;&gt;1,0,IF(AND($B29&gt;0,INDEX(Kalender!W$68:W$77,MAX(1,$B29))&gt;INDEX(Kalender!$B$68:$B$77,MAX(1,$B29))),1,0)+IF(OR(AND($C29&gt;0,INDEX(Kalender!W$81:W$110,MAX(1,$C29))&gt;INDEX(Kalender!$B$81:$B$110,MAX(1,$C29))),AND($D29&gt;0,INDEX(Kalender!W$81:W$110,MAX(1,$D29))&gt;INDEX(Kalender!$B$81:$B$110,MAX(1,$D29))),AND($E29&gt;0,INDEX(Kalender!W$81:W$110,MAX(1,$E29))&gt;INDEX(Kalender!$B$81:$B$110,MAX(1,$E29))),AND($F29&gt;0,INDEX(Kalender!W$81:W$110,MAX(1,$F29))&gt;INDEX(Kalender!$B$81:$B$110,MAX(1,$F29)))),2,0))</f>
        <v>0</v>
      </c>
      <c r="X29" s="5" t="n">
        <f aca="false">IF(Kalender!X29&lt;&gt;1,0,IF(AND($B29&gt;0,INDEX(Kalender!X$68:X$77,MAX(1,$B29))&gt;INDEX(Kalender!$B$68:$B$77,MAX(1,$B29))),1,0)+IF(OR(AND($C29&gt;0,INDEX(Kalender!X$81:X$110,MAX(1,$C29))&gt;INDEX(Kalender!$B$81:$B$110,MAX(1,$C29))),AND($D29&gt;0,INDEX(Kalender!X$81:X$110,MAX(1,$D29))&gt;INDEX(Kalender!$B$81:$B$110,MAX(1,$D29))),AND($E29&gt;0,INDEX(Kalender!X$81:X$110,MAX(1,$E29))&gt;INDEX(Kalender!$B$81:$B$110,MAX(1,$E29))),AND($F29&gt;0,INDEX(Kalender!X$81:X$110,MAX(1,$F29))&gt;INDEX(Kalender!$B$81:$B$110,MAX(1,$F29)))),2,0))</f>
        <v>0</v>
      </c>
      <c r="Y29" s="5" t="n">
        <f aca="false">IF(Kalender!Y29&lt;&gt;1,0,IF(AND($B29&gt;0,INDEX(Kalender!Y$68:Y$77,MAX(1,$B29))&gt;INDEX(Kalender!$B$68:$B$77,MAX(1,$B29))),1,0)+IF(OR(AND($C29&gt;0,INDEX(Kalender!Y$81:Y$110,MAX(1,$C29))&gt;INDEX(Kalender!$B$81:$B$110,MAX(1,$C29))),AND($D29&gt;0,INDEX(Kalender!Y$81:Y$110,MAX(1,$D29))&gt;INDEX(Kalender!$B$81:$B$110,MAX(1,$D29))),AND($E29&gt;0,INDEX(Kalender!Y$81:Y$110,MAX(1,$E29))&gt;INDEX(Kalender!$B$81:$B$110,MAX(1,$E29))),AND($F29&gt;0,INDEX(Kalender!Y$81:Y$110,MAX(1,$F29))&gt;INDEX(Kalender!$B$81:$B$110,MAX(1,$F29)))),2,0))</f>
        <v>0</v>
      </c>
      <c r="Z29" s="5" t="n">
        <f aca="false">IF(Kalender!Z29&lt;&gt;1,0,IF(AND($B29&gt;0,INDEX(Kalender!Z$68:Z$77,MAX(1,$B29))&gt;INDEX(Kalender!$B$68:$B$77,MAX(1,$B29))),1,0)+IF(OR(AND($C29&gt;0,INDEX(Kalender!Z$81:Z$110,MAX(1,$C29))&gt;INDEX(Kalender!$B$81:$B$110,MAX(1,$C29))),AND($D29&gt;0,INDEX(Kalender!Z$81:Z$110,MAX(1,$D29))&gt;INDEX(Kalender!$B$81:$B$110,MAX(1,$D29))),AND($E29&gt;0,INDEX(Kalender!Z$81:Z$110,MAX(1,$E29))&gt;INDEX(Kalender!$B$81:$B$110,MAX(1,$E29))),AND($F29&gt;0,INDEX(Kalender!Z$81:Z$110,MAX(1,$F29))&gt;INDEX(Kalender!$B$81:$B$110,MAX(1,$F29)))),2,0))</f>
        <v>0</v>
      </c>
      <c r="AA29" s="5" t="n">
        <f aca="false">IF(Kalender!AA29&lt;&gt;1,0,IF(AND($B29&gt;0,INDEX(Kalender!AA$68:AA$77,MAX(1,$B29))&gt;INDEX(Kalender!$B$68:$B$77,MAX(1,$B29))),1,0)+IF(OR(AND($C29&gt;0,INDEX(Kalender!AA$81:AA$110,MAX(1,$C29))&gt;INDEX(Kalender!$B$81:$B$110,MAX(1,$C29))),AND($D29&gt;0,INDEX(Kalender!AA$81:AA$110,MAX(1,$D29))&gt;INDEX(Kalender!$B$81:$B$110,MAX(1,$D29))),AND($E29&gt;0,INDEX(Kalender!AA$81:AA$110,MAX(1,$E29))&gt;INDEX(Kalender!$B$81:$B$110,MAX(1,$E29))),AND($F29&gt;0,INDEX(Kalender!AA$81:AA$110,MAX(1,$F29))&gt;INDEX(Kalender!$B$81:$B$110,MAX(1,$F29)))),2,0))</f>
        <v>0</v>
      </c>
      <c r="AB29" s="5" t="n">
        <f aca="false">IF(Kalender!AB29&lt;&gt;1,0,IF(AND($B29&gt;0,INDEX(Kalender!AB$68:AB$77,MAX(1,$B29))&gt;INDEX(Kalender!$B$68:$B$77,MAX(1,$B29))),1,0)+IF(OR(AND($C29&gt;0,INDEX(Kalender!AB$81:AB$110,MAX(1,$C29))&gt;INDEX(Kalender!$B$81:$B$110,MAX(1,$C29))),AND($D29&gt;0,INDEX(Kalender!AB$81:AB$110,MAX(1,$D29))&gt;INDEX(Kalender!$B$81:$B$110,MAX(1,$D29))),AND($E29&gt;0,INDEX(Kalender!AB$81:AB$110,MAX(1,$E29))&gt;INDEX(Kalender!$B$81:$B$110,MAX(1,$E29))),AND($F29&gt;0,INDEX(Kalender!AB$81:AB$110,MAX(1,$F29))&gt;INDEX(Kalender!$B$81:$B$110,MAX(1,$F29)))),2,0))</f>
        <v>0</v>
      </c>
      <c r="AC29" s="5" t="n">
        <f aca="false">IF(Kalender!AC29&lt;&gt;1,0,IF(AND($B29&gt;0,INDEX(Kalender!AC$68:AC$77,MAX(1,$B29))&gt;INDEX(Kalender!$B$68:$B$77,MAX(1,$B29))),1,0)+IF(OR(AND($C29&gt;0,INDEX(Kalender!AC$81:AC$110,MAX(1,$C29))&gt;INDEX(Kalender!$B$81:$B$110,MAX(1,$C29))),AND($D29&gt;0,INDEX(Kalender!AC$81:AC$110,MAX(1,$D29))&gt;INDEX(Kalender!$B$81:$B$110,MAX(1,$D29))),AND($E29&gt;0,INDEX(Kalender!AC$81:AC$110,MAX(1,$E29))&gt;INDEX(Kalender!$B$81:$B$110,MAX(1,$E29))),AND($F29&gt;0,INDEX(Kalender!AC$81:AC$110,MAX(1,$F29))&gt;INDEX(Kalender!$B$81:$B$110,MAX(1,$F29)))),2,0))</f>
        <v>0</v>
      </c>
      <c r="AD29" s="5" t="n">
        <f aca="false">IF(Kalender!AD29&lt;&gt;1,0,IF(AND($B29&gt;0,INDEX(Kalender!AD$68:AD$77,MAX(1,$B29))&gt;INDEX(Kalender!$B$68:$B$77,MAX(1,$B29))),1,0)+IF(OR(AND($C29&gt;0,INDEX(Kalender!AD$81:AD$110,MAX(1,$C29))&gt;INDEX(Kalender!$B$81:$B$110,MAX(1,$C29))),AND($D29&gt;0,INDEX(Kalender!AD$81:AD$110,MAX(1,$D29))&gt;INDEX(Kalender!$B$81:$B$110,MAX(1,$D29))),AND($E29&gt;0,INDEX(Kalender!AD$81:AD$110,MAX(1,$E29))&gt;INDEX(Kalender!$B$81:$B$110,MAX(1,$E29))),AND($F29&gt;0,INDEX(Kalender!AD$81:AD$110,MAX(1,$F29))&gt;INDEX(Kalender!$B$81:$B$110,MAX(1,$F29)))),2,0))</f>
        <v>0</v>
      </c>
      <c r="AE29" s="5" t="n">
        <f aca="false">IF(Kalender!AE29&lt;&gt;1,0,IF(AND($B29&gt;0,INDEX(Kalender!AE$68:AE$77,MAX(1,$B29))&gt;INDEX(Kalender!$B$68:$B$77,MAX(1,$B29))),1,0)+IF(OR(AND($C29&gt;0,INDEX(Kalender!AE$81:AE$110,MAX(1,$C29))&gt;INDEX(Kalender!$B$81:$B$110,MAX(1,$C29))),AND($D29&gt;0,INDEX(Kalender!AE$81:AE$110,MAX(1,$D29))&gt;INDEX(Kalender!$B$81:$B$110,MAX(1,$D29))),AND($E29&gt;0,INDEX(Kalender!AE$81:AE$110,MAX(1,$E29))&gt;INDEX(Kalender!$B$81:$B$110,MAX(1,$E29))),AND($F29&gt;0,INDEX(Kalender!AE$81:AE$110,MAX(1,$F29))&gt;INDEX(Kalender!$B$81:$B$110,MAX(1,$F29)))),2,0))</f>
        <v>0</v>
      </c>
      <c r="AF29" s="5" t="n">
        <f aca="false">IF(Kalender!AF29&lt;&gt;1,0,IF(AND($B29&gt;0,INDEX(Kalender!AF$68:AF$77,MAX(1,$B29))&gt;INDEX(Kalender!$B$68:$B$77,MAX(1,$B29))),1,0)+IF(OR(AND($C29&gt;0,INDEX(Kalender!AF$81:AF$110,MAX(1,$C29))&gt;INDEX(Kalender!$B$81:$B$110,MAX(1,$C29))),AND($D29&gt;0,INDEX(Kalender!AF$81:AF$110,MAX(1,$D29))&gt;INDEX(Kalender!$B$81:$B$110,MAX(1,$D29))),AND($E29&gt;0,INDEX(Kalender!AF$81:AF$110,MAX(1,$E29))&gt;INDEX(Kalender!$B$81:$B$110,MAX(1,$E29))),AND($F29&gt;0,INDEX(Kalender!AF$81:AF$110,MAX(1,$F29))&gt;INDEX(Kalender!$B$81:$B$110,MAX(1,$F29)))),2,0))</f>
        <v>0</v>
      </c>
      <c r="AG29" s="5" t="n">
        <f aca="false">IF(Kalender!AG29&lt;&gt;1,0,IF(AND($B29&gt;0,INDEX(Kalender!AG$68:AG$77,MAX(1,$B29))&gt;INDEX(Kalender!$B$68:$B$77,MAX(1,$B29))),1,0)+IF(OR(AND($C29&gt;0,INDEX(Kalender!AG$81:AG$110,MAX(1,$C29))&gt;INDEX(Kalender!$B$81:$B$110,MAX(1,$C29))),AND($D29&gt;0,INDEX(Kalender!AG$81:AG$110,MAX(1,$D29))&gt;INDEX(Kalender!$B$81:$B$110,MAX(1,$D29))),AND($E29&gt;0,INDEX(Kalender!AG$81:AG$110,MAX(1,$E29))&gt;INDEX(Kalender!$B$81:$B$110,MAX(1,$E29))),AND($F29&gt;0,INDEX(Kalender!AG$81:AG$110,MAX(1,$F29))&gt;INDEX(Kalender!$B$81:$B$110,MAX(1,$F29)))),2,0))</f>
        <v>0</v>
      </c>
      <c r="AH29" s="5" t="n">
        <f aca="false">IF(Kalender!AH29&lt;&gt;1,0,IF(AND($B29&gt;0,INDEX(Kalender!AH$68:AH$77,MAX(1,$B29))&gt;INDEX(Kalender!$B$68:$B$77,MAX(1,$B29))),1,0)+IF(OR(AND($C29&gt;0,INDEX(Kalender!AH$81:AH$110,MAX(1,$C29))&gt;INDEX(Kalender!$B$81:$B$110,MAX(1,$C29))),AND($D29&gt;0,INDEX(Kalender!AH$81:AH$110,MAX(1,$D29))&gt;INDEX(Kalender!$B$81:$B$110,MAX(1,$D29))),AND($E29&gt;0,INDEX(Kalender!AH$81:AH$110,MAX(1,$E29))&gt;INDEX(Kalender!$B$81:$B$110,MAX(1,$E29))),AND($F29&gt;0,INDEX(Kalender!AH$81:AH$110,MAX(1,$F29))&gt;INDEX(Kalender!$B$81:$B$110,MAX(1,$F29)))),2,0))</f>
        <v>0</v>
      </c>
      <c r="AI29" s="5" t="n">
        <f aca="false">IF(Kalender!AI29&lt;&gt;1,0,IF(AND($B29&gt;0,INDEX(Kalender!AI$68:AI$77,MAX(1,$B29))&gt;INDEX(Kalender!$B$68:$B$77,MAX(1,$B29))),1,0)+IF(OR(AND($C29&gt;0,INDEX(Kalender!AI$81:AI$110,MAX(1,$C29))&gt;INDEX(Kalender!$B$81:$B$110,MAX(1,$C29))),AND($D29&gt;0,INDEX(Kalender!AI$81:AI$110,MAX(1,$D29))&gt;INDEX(Kalender!$B$81:$B$110,MAX(1,$D29))),AND($E29&gt;0,INDEX(Kalender!AI$81:AI$110,MAX(1,$E29))&gt;INDEX(Kalender!$B$81:$B$110,MAX(1,$E29))),AND($F29&gt;0,INDEX(Kalender!AI$81:AI$110,MAX(1,$F29))&gt;INDEX(Kalender!$B$81:$B$110,MAX(1,$F29)))),2,0))</f>
        <v>0</v>
      </c>
      <c r="AJ29" s="5" t="n">
        <f aca="false">IF(Kalender!AJ29&lt;&gt;1,0,IF(AND($B29&gt;0,INDEX(Kalender!AJ$68:AJ$77,MAX(1,$B29))&gt;INDEX(Kalender!$B$68:$B$77,MAX(1,$B29))),1,0)+IF(OR(AND($C29&gt;0,INDEX(Kalender!AJ$81:AJ$110,MAX(1,$C29))&gt;INDEX(Kalender!$B$81:$B$110,MAX(1,$C29))),AND($D29&gt;0,INDEX(Kalender!AJ$81:AJ$110,MAX(1,$D29))&gt;INDEX(Kalender!$B$81:$B$110,MAX(1,$D29))),AND($E29&gt;0,INDEX(Kalender!AJ$81:AJ$110,MAX(1,$E29))&gt;INDEX(Kalender!$B$81:$B$110,MAX(1,$E29))),AND($F29&gt;0,INDEX(Kalender!AJ$81:AJ$110,MAX(1,$F29))&gt;INDEX(Kalender!$B$81:$B$110,MAX(1,$F29)))),2,0))</f>
        <v>0</v>
      </c>
      <c r="AK29" s="5" t="n">
        <f aca="false">IF(Kalender!AK29&lt;&gt;1,0,IF(AND($B29&gt;0,INDEX(Kalender!AK$68:AK$77,MAX(1,$B29))&gt;INDEX(Kalender!$B$68:$B$77,MAX(1,$B29))),1,0)+IF(OR(AND($C29&gt;0,INDEX(Kalender!AK$81:AK$110,MAX(1,$C29))&gt;INDEX(Kalender!$B$81:$B$110,MAX(1,$C29))),AND($D29&gt;0,INDEX(Kalender!AK$81:AK$110,MAX(1,$D29))&gt;INDEX(Kalender!$B$81:$B$110,MAX(1,$D29))),AND($E29&gt;0,INDEX(Kalender!AK$81:AK$110,MAX(1,$E29))&gt;INDEX(Kalender!$B$81:$B$110,MAX(1,$E29))),AND($F29&gt;0,INDEX(Kalender!AK$81:AK$110,MAX(1,$F29))&gt;INDEX(Kalender!$B$81:$B$110,MAX(1,$F29)))),2,0))</f>
        <v>0</v>
      </c>
      <c r="AL29" s="5" t="n">
        <f aca="false">IF(Kalender!AL29&lt;&gt;1,0,IF(AND($B29&gt;0,INDEX(Kalender!AL$68:AL$77,MAX(1,$B29))&gt;INDEX(Kalender!$B$68:$B$77,MAX(1,$B29))),1,0)+IF(OR(AND($C29&gt;0,INDEX(Kalender!AL$81:AL$110,MAX(1,$C29))&gt;INDEX(Kalender!$B$81:$B$110,MAX(1,$C29))),AND($D29&gt;0,INDEX(Kalender!AL$81:AL$110,MAX(1,$D29))&gt;INDEX(Kalender!$B$81:$B$110,MAX(1,$D29))),AND($E29&gt;0,INDEX(Kalender!AL$81:AL$110,MAX(1,$E29))&gt;INDEX(Kalender!$B$81:$B$110,MAX(1,$E29))),AND($F29&gt;0,INDEX(Kalender!AL$81:AL$110,MAX(1,$F29))&gt;INDEX(Kalender!$B$81:$B$110,MAX(1,$F29)))),2,0))</f>
        <v>0</v>
      </c>
      <c r="AM29" s="5" t="n">
        <f aca="false">IF(Kalender!AM29&lt;&gt;1,0,IF(AND($B29&gt;0,INDEX(Kalender!AM$68:AM$77,MAX(1,$B29))&gt;INDEX(Kalender!$B$68:$B$77,MAX(1,$B29))),1,0)+IF(OR(AND($C29&gt;0,INDEX(Kalender!AM$81:AM$110,MAX(1,$C29))&gt;INDEX(Kalender!$B$81:$B$110,MAX(1,$C29))),AND($D29&gt;0,INDEX(Kalender!AM$81:AM$110,MAX(1,$D29))&gt;INDEX(Kalender!$B$81:$B$110,MAX(1,$D29))),AND($E29&gt;0,INDEX(Kalender!AM$81:AM$110,MAX(1,$E29))&gt;INDEX(Kalender!$B$81:$B$110,MAX(1,$E29))),AND($F29&gt;0,INDEX(Kalender!AM$81:AM$110,MAX(1,$F29))&gt;INDEX(Kalender!$B$81:$B$110,MAX(1,$F29)))),2,0))</f>
        <v>0</v>
      </c>
      <c r="AN29" s="5" t="n">
        <f aca="false">IF(Kalender!AN29&lt;&gt;1,0,IF(AND($B29&gt;0,INDEX(Kalender!AN$68:AN$77,MAX(1,$B29))&gt;INDEX(Kalender!$B$68:$B$77,MAX(1,$B29))),1,0)+IF(OR(AND($C29&gt;0,INDEX(Kalender!AN$81:AN$110,MAX(1,$C29))&gt;INDEX(Kalender!$B$81:$B$110,MAX(1,$C29))),AND($D29&gt;0,INDEX(Kalender!AN$81:AN$110,MAX(1,$D29))&gt;INDEX(Kalender!$B$81:$B$110,MAX(1,$D29))),AND($E29&gt;0,INDEX(Kalender!AN$81:AN$110,MAX(1,$E29))&gt;INDEX(Kalender!$B$81:$B$110,MAX(1,$E29))),AND($F29&gt;0,INDEX(Kalender!AN$81:AN$110,MAX(1,$F29))&gt;INDEX(Kalender!$B$81:$B$110,MAX(1,$F29)))),2,0))</f>
        <v>0</v>
      </c>
      <c r="AO29" s="5" t="n">
        <f aca="false">IF(Kalender!AO29&lt;&gt;1,0,IF(AND($B29&gt;0,INDEX(Kalender!AO$68:AO$77,MAX(1,$B29))&gt;INDEX(Kalender!$B$68:$B$77,MAX(1,$B29))),1,0)+IF(OR(AND($C29&gt;0,INDEX(Kalender!AO$81:AO$110,MAX(1,$C29))&gt;INDEX(Kalender!$B$81:$B$110,MAX(1,$C29))),AND($D29&gt;0,INDEX(Kalender!AO$81:AO$110,MAX(1,$D29))&gt;INDEX(Kalender!$B$81:$B$110,MAX(1,$D29))),AND($E29&gt;0,INDEX(Kalender!AO$81:AO$110,MAX(1,$E29))&gt;INDEX(Kalender!$B$81:$B$110,MAX(1,$E29))),AND($F29&gt;0,INDEX(Kalender!AO$81:AO$110,MAX(1,$F29))&gt;INDEX(Kalender!$B$81:$B$110,MAX(1,$F29)))),2,0))</f>
        <v>0</v>
      </c>
      <c r="AP29" s="5" t="n">
        <f aca="false">IF(Kalender!AP29&lt;&gt;1,0,IF(AND($B29&gt;0,INDEX(Kalender!AP$68:AP$77,MAX(1,$B29))&gt;INDEX(Kalender!$B$68:$B$77,MAX(1,$B29))),1,0)+IF(OR(AND($C29&gt;0,INDEX(Kalender!AP$81:AP$110,MAX(1,$C29))&gt;INDEX(Kalender!$B$81:$B$110,MAX(1,$C29))),AND($D29&gt;0,INDEX(Kalender!AP$81:AP$110,MAX(1,$D29))&gt;INDEX(Kalender!$B$81:$B$110,MAX(1,$D29))),AND($E29&gt;0,INDEX(Kalender!AP$81:AP$110,MAX(1,$E29))&gt;INDEX(Kalender!$B$81:$B$110,MAX(1,$E29))),AND($F29&gt;0,INDEX(Kalender!AP$81:AP$110,MAX(1,$F29))&gt;INDEX(Kalender!$B$81:$B$110,MAX(1,$F29)))),2,0))</f>
        <v>0</v>
      </c>
      <c r="AQ29" s="5" t="n">
        <f aca="false">IF(Kalender!AQ29&lt;&gt;1,0,IF(AND($B29&gt;0,INDEX(Kalender!AQ$68:AQ$77,MAX(1,$B29))&gt;INDEX(Kalender!$B$68:$B$77,MAX(1,$B29))),1,0)+IF(OR(AND($C29&gt;0,INDEX(Kalender!AQ$81:AQ$110,MAX(1,$C29))&gt;INDEX(Kalender!$B$81:$B$110,MAX(1,$C29))),AND($D29&gt;0,INDEX(Kalender!AQ$81:AQ$110,MAX(1,$D29))&gt;INDEX(Kalender!$B$81:$B$110,MAX(1,$D29))),AND($E29&gt;0,INDEX(Kalender!AQ$81:AQ$110,MAX(1,$E29))&gt;INDEX(Kalender!$B$81:$B$110,MAX(1,$E29))),AND($F29&gt;0,INDEX(Kalender!AQ$81:AQ$110,MAX(1,$F29))&gt;INDEX(Kalender!$B$81:$B$110,MAX(1,$F29)))),2,0))</f>
        <v>0</v>
      </c>
      <c r="AR29" s="5" t="n">
        <f aca="false">IF(Kalender!AR29&lt;&gt;1,0,IF(AND($B29&gt;0,INDEX(Kalender!AR$68:AR$77,MAX(1,$B29))&gt;INDEX(Kalender!$B$68:$B$77,MAX(1,$B29))),1,0)+IF(OR(AND($C29&gt;0,INDEX(Kalender!AR$81:AR$110,MAX(1,$C29))&gt;INDEX(Kalender!$B$81:$B$110,MAX(1,$C29))),AND($D29&gt;0,INDEX(Kalender!AR$81:AR$110,MAX(1,$D29))&gt;INDEX(Kalender!$B$81:$B$110,MAX(1,$D29))),AND($E29&gt;0,INDEX(Kalender!AR$81:AR$110,MAX(1,$E29))&gt;INDEX(Kalender!$B$81:$B$110,MAX(1,$E29))),AND($F29&gt;0,INDEX(Kalender!AR$81:AR$110,MAX(1,$F29))&gt;INDEX(Kalender!$B$81:$B$110,MAX(1,$F29)))),2,0))</f>
        <v>0</v>
      </c>
      <c r="AS29" s="5" t="n">
        <f aca="false">IF(Kalender!AS29&lt;&gt;1,0,IF(AND($B29&gt;0,INDEX(Kalender!AS$68:AS$77,MAX(1,$B29))&gt;INDEX(Kalender!$B$68:$B$77,MAX(1,$B29))),1,0)+IF(OR(AND($C29&gt;0,INDEX(Kalender!AS$81:AS$110,MAX(1,$C29))&gt;INDEX(Kalender!$B$81:$B$110,MAX(1,$C29))),AND($D29&gt;0,INDEX(Kalender!AS$81:AS$110,MAX(1,$D29))&gt;INDEX(Kalender!$B$81:$B$110,MAX(1,$D29))),AND($E29&gt;0,INDEX(Kalender!AS$81:AS$110,MAX(1,$E29))&gt;INDEX(Kalender!$B$81:$B$110,MAX(1,$E29))),AND($F29&gt;0,INDEX(Kalender!AS$81:AS$110,MAX(1,$F29))&gt;INDEX(Kalender!$B$81:$B$110,MAX(1,$F29)))),2,0))</f>
        <v>0</v>
      </c>
      <c r="AT29" s="5" t="n">
        <f aca="false">IF(Kalender!AT29&lt;&gt;1,0,IF(AND($B29&gt;0,INDEX(Kalender!AT$68:AT$77,MAX(1,$B29))&gt;INDEX(Kalender!$B$68:$B$77,MAX(1,$B29))),1,0)+IF(OR(AND($C29&gt;0,INDEX(Kalender!AT$81:AT$110,MAX(1,$C29))&gt;INDEX(Kalender!$B$81:$B$110,MAX(1,$C29))),AND($D29&gt;0,INDEX(Kalender!AT$81:AT$110,MAX(1,$D29))&gt;INDEX(Kalender!$B$81:$B$110,MAX(1,$D29))),AND($E29&gt;0,INDEX(Kalender!AT$81:AT$110,MAX(1,$E29))&gt;INDEX(Kalender!$B$81:$B$110,MAX(1,$E29))),AND($F29&gt;0,INDEX(Kalender!AT$81:AT$110,MAX(1,$F29))&gt;INDEX(Kalender!$B$81:$B$110,MAX(1,$F29)))),2,0))</f>
        <v>0</v>
      </c>
      <c r="AU29" s="5" t="n">
        <f aca="false">IF(Kalender!AU29&lt;&gt;1,0,IF(AND($B29&gt;0,INDEX(Kalender!AU$68:AU$77,MAX(1,$B29))&gt;INDEX(Kalender!$B$68:$B$77,MAX(1,$B29))),1,0)+IF(OR(AND($C29&gt;0,INDEX(Kalender!AU$81:AU$110,MAX(1,$C29))&gt;INDEX(Kalender!$B$81:$B$110,MAX(1,$C29))),AND($D29&gt;0,INDEX(Kalender!AU$81:AU$110,MAX(1,$D29))&gt;INDEX(Kalender!$B$81:$B$110,MAX(1,$D29))),AND($E29&gt;0,INDEX(Kalender!AU$81:AU$110,MAX(1,$E29))&gt;INDEX(Kalender!$B$81:$B$110,MAX(1,$E29))),AND($F29&gt;0,INDEX(Kalender!AU$81:AU$110,MAX(1,$F29))&gt;INDEX(Kalender!$B$81:$B$110,MAX(1,$F29)))),2,0))</f>
        <v>0</v>
      </c>
      <c r="AV29" s="5" t="n">
        <f aca="false">IF(Kalender!AV29&lt;&gt;1,0,IF(AND($B29&gt;0,INDEX(Kalender!AV$68:AV$77,MAX(1,$B29))&gt;INDEX(Kalender!$B$68:$B$77,MAX(1,$B29))),1,0)+IF(OR(AND($C29&gt;0,INDEX(Kalender!AV$81:AV$110,MAX(1,$C29))&gt;INDEX(Kalender!$B$81:$B$110,MAX(1,$C29))),AND($D29&gt;0,INDEX(Kalender!AV$81:AV$110,MAX(1,$D29))&gt;INDEX(Kalender!$B$81:$B$110,MAX(1,$D29))),AND($E29&gt;0,INDEX(Kalender!AV$81:AV$110,MAX(1,$E29))&gt;INDEX(Kalender!$B$81:$B$110,MAX(1,$E29))),AND($F29&gt;0,INDEX(Kalender!AV$81:AV$110,MAX(1,$F29))&gt;INDEX(Kalender!$B$81:$B$110,MAX(1,$F29)))),2,0))</f>
        <v>0</v>
      </c>
      <c r="AW29" s="5" t="n">
        <f aca="false">IF(Kalender!AW29&lt;&gt;1,0,IF(AND($B29&gt;0,INDEX(Kalender!AW$68:AW$77,MAX(1,$B29))&gt;INDEX(Kalender!$B$68:$B$77,MAX(1,$B29))),1,0)+IF(OR(AND($C29&gt;0,INDEX(Kalender!AW$81:AW$110,MAX(1,$C29))&gt;INDEX(Kalender!$B$81:$B$110,MAX(1,$C29))),AND($D29&gt;0,INDEX(Kalender!AW$81:AW$110,MAX(1,$D29))&gt;INDEX(Kalender!$B$81:$B$110,MAX(1,$D29))),AND($E29&gt;0,INDEX(Kalender!AW$81:AW$110,MAX(1,$E29))&gt;INDEX(Kalender!$B$81:$B$110,MAX(1,$E29))),AND($F29&gt;0,INDEX(Kalender!AW$81:AW$110,MAX(1,$F29))&gt;INDEX(Kalender!$B$81:$B$110,MAX(1,$F29)))),2,0))</f>
        <v>0</v>
      </c>
      <c r="AX29" s="5" t="n">
        <f aca="false">IF(Kalender!AX29&lt;&gt;1,0,IF(AND($B29&gt;0,INDEX(Kalender!AX$68:AX$77,MAX(1,$B29))&gt;INDEX(Kalender!$B$68:$B$77,MAX(1,$B29))),1,0)+IF(OR(AND($C29&gt;0,INDEX(Kalender!AX$81:AX$110,MAX(1,$C29))&gt;INDEX(Kalender!$B$81:$B$110,MAX(1,$C29))),AND($D29&gt;0,INDEX(Kalender!AX$81:AX$110,MAX(1,$D29))&gt;INDEX(Kalender!$B$81:$B$110,MAX(1,$D29))),AND($E29&gt;0,INDEX(Kalender!AX$81:AX$110,MAX(1,$E29))&gt;INDEX(Kalender!$B$81:$B$110,MAX(1,$E29))),AND($F29&gt;0,INDEX(Kalender!AX$81:AX$110,MAX(1,$F29))&gt;INDEX(Kalender!$B$81:$B$110,MAX(1,$F29)))),2,0))</f>
        <v>0</v>
      </c>
      <c r="AY29" s="5" t="n">
        <f aca="false">IF(Kalender!AY29&lt;&gt;1,0,IF(AND($B29&gt;0,INDEX(Kalender!AY$68:AY$77,MAX(1,$B29))&gt;INDEX(Kalender!$B$68:$B$77,MAX(1,$B29))),1,0)+IF(OR(AND($C29&gt;0,INDEX(Kalender!AY$81:AY$110,MAX(1,$C29))&gt;INDEX(Kalender!$B$81:$B$110,MAX(1,$C29))),AND($D29&gt;0,INDEX(Kalender!AY$81:AY$110,MAX(1,$D29))&gt;INDEX(Kalender!$B$81:$B$110,MAX(1,$D29))),AND($E29&gt;0,INDEX(Kalender!AY$81:AY$110,MAX(1,$E29))&gt;INDEX(Kalender!$B$81:$B$110,MAX(1,$E29))),AND($F29&gt;0,INDEX(Kalender!AY$81:AY$110,MAX(1,$F29))&gt;INDEX(Kalender!$B$81:$B$110,MAX(1,$F29)))),2,0))</f>
        <v>0</v>
      </c>
      <c r="AZ29" s="5" t="n">
        <f aca="false">IF(Kalender!AZ29&lt;&gt;1,0,IF(AND($B29&gt;0,INDEX(Kalender!AZ$68:AZ$77,MAX(1,$B29))&gt;INDEX(Kalender!$B$68:$B$77,MAX(1,$B29))),1,0)+IF(OR(AND($C29&gt;0,INDEX(Kalender!AZ$81:AZ$110,MAX(1,$C29))&gt;INDEX(Kalender!$B$81:$B$110,MAX(1,$C29))),AND($D29&gt;0,INDEX(Kalender!AZ$81:AZ$110,MAX(1,$D29))&gt;INDEX(Kalender!$B$81:$B$110,MAX(1,$D29))),AND($E29&gt;0,INDEX(Kalender!AZ$81:AZ$110,MAX(1,$E29))&gt;INDEX(Kalender!$B$81:$B$110,MAX(1,$E29))),AND($F29&gt;0,INDEX(Kalender!AZ$81:AZ$110,MAX(1,$F29))&gt;INDEX(Kalender!$B$81:$B$110,MAX(1,$F29)))),2,0))</f>
        <v>0</v>
      </c>
      <c r="BA29" s="5" t="n">
        <f aca="false">IF(Kalender!BA29&lt;&gt;1,0,IF(AND($B29&gt;0,INDEX(Kalender!BA$68:BA$77,MAX(1,$B29))&gt;INDEX(Kalender!$B$68:$B$77,MAX(1,$B29))),1,0)+IF(OR(AND($C29&gt;0,INDEX(Kalender!BA$81:BA$110,MAX(1,$C29))&gt;INDEX(Kalender!$B$81:$B$110,MAX(1,$C29))),AND($D29&gt;0,INDEX(Kalender!BA$81:BA$110,MAX(1,$D29))&gt;INDEX(Kalender!$B$81:$B$110,MAX(1,$D29))),AND($E29&gt;0,INDEX(Kalender!BA$81:BA$110,MAX(1,$E29))&gt;INDEX(Kalender!$B$81:$B$110,MAX(1,$E29))),AND($F29&gt;0,INDEX(Kalender!BA$81:BA$110,MAX(1,$F29))&gt;INDEX(Kalender!$B$81:$B$110,MAX(1,$F29)))),2,0))</f>
        <v>0</v>
      </c>
      <c r="BB29" s="5" t="n">
        <f aca="false">IF(Kalender!BB29&lt;&gt;1,0,IF(AND($B29&gt;0,INDEX(Kalender!BB$68:BB$77,MAX(1,$B29))&gt;INDEX(Kalender!$B$68:$B$77,MAX(1,$B29))),1,0)+IF(OR(AND($C29&gt;0,INDEX(Kalender!BB$81:BB$110,MAX(1,$C29))&gt;INDEX(Kalender!$B$81:$B$110,MAX(1,$C29))),AND($D29&gt;0,INDEX(Kalender!BB$81:BB$110,MAX(1,$D29))&gt;INDEX(Kalender!$B$81:$B$110,MAX(1,$D29))),AND($E29&gt;0,INDEX(Kalender!BB$81:BB$110,MAX(1,$E29))&gt;INDEX(Kalender!$B$81:$B$110,MAX(1,$E29))),AND($F29&gt;0,INDEX(Kalender!BB$81:BB$110,MAX(1,$F29))&gt;INDEX(Kalender!$B$81:$B$110,MAX(1,$F29)))),2,0))</f>
        <v>0</v>
      </c>
      <c r="BC29" s="5" t="n">
        <f aca="false">IF(Kalender!BC29&lt;&gt;1,0,IF(AND($B29&gt;0,INDEX(Kalender!BC$68:BC$77,MAX(1,$B29))&gt;INDEX(Kalender!$B$68:$B$77,MAX(1,$B29))),1,0)+IF(OR(AND($C29&gt;0,INDEX(Kalender!BC$81:BC$110,MAX(1,$C29))&gt;INDEX(Kalender!$B$81:$B$110,MAX(1,$C29))),AND($D29&gt;0,INDEX(Kalender!BC$81:BC$110,MAX(1,$D29))&gt;INDEX(Kalender!$B$81:$B$110,MAX(1,$D29))),AND($E29&gt;0,INDEX(Kalender!BC$81:BC$110,MAX(1,$E29))&gt;INDEX(Kalender!$B$81:$B$110,MAX(1,$E29))),AND($F29&gt;0,INDEX(Kalender!BC$81:BC$110,MAX(1,$F29))&gt;INDEX(Kalender!$B$81:$B$110,MAX(1,$F29)))),2,0))</f>
        <v>0</v>
      </c>
      <c r="BD29" s="5" t="n">
        <f aca="false">IF(Kalender!BD29&lt;&gt;1,0,IF(AND($B29&gt;0,INDEX(Kalender!BD$68:BD$77,MAX(1,$B29))&gt;INDEX(Kalender!$B$68:$B$77,MAX(1,$B29))),1,0)+IF(OR(AND($C29&gt;0,INDEX(Kalender!BD$81:BD$110,MAX(1,$C29))&gt;INDEX(Kalender!$B$81:$B$110,MAX(1,$C29))),AND($D29&gt;0,INDEX(Kalender!BD$81:BD$110,MAX(1,$D29))&gt;INDEX(Kalender!$B$81:$B$110,MAX(1,$D29))),AND($E29&gt;0,INDEX(Kalender!BD$81:BD$110,MAX(1,$E29))&gt;INDEX(Kalender!$B$81:$B$110,MAX(1,$E29))),AND($F29&gt;0,INDEX(Kalender!BD$81:BD$110,MAX(1,$F29))&gt;INDEX(Kalender!$B$81:$B$110,MAX(1,$F29)))),2,0))</f>
        <v>0</v>
      </c>
      <c r="BE29" s="5" t="n">
        <f aca="false">IF(Kalender!BE29&lt;&gt;1,0,IF(AND($B29&gt;0,INDEX(Kalender!BE$68:BE$77,MAX(1,$B29))&gt;INDEX(Kalender!$B$68:$B$77,MAX(1,$B29))),1,0)+IF(OR(AND($C29&gt;0,INDEX(Kalender!BE$81:BE$110,MAX(1,$C29))&gt;INDEX(Kalender!$B$81:$B$110,MAX(1,$C29))),AND($D29&gt;0,INDEX(Kalender!BE$81:BE$110,MAX(1,$D29))&gt;INDEX(Kalender!$B$81:$B$110,MAX(1,$D29))),AND($E29&gt;0,INDEX(Kalender!BE$81:BE$110,MAX(1,$E29))&gt;INDEX(Kalender!$B$81:$B$110,MAX(1,$E29))),AND($F29&gt;0,INDEX(Kalender!BE$81:BE$110,MAX(1,$F29))&gt;INDEX(Kalender!$B$81:$B$110,MAX(1,$F29)))),2,0))</f>
        <v>0</v>
      </c>
      <c r="BF29" s="5" t="n">
        <f aca="false">IF(Kalender!BF29&lt;&gt;1,0,IF(AND($B29&gt;0,INDEX(Kalender!BF$68:BF$77,MAX(1,$B29))&gt;INDEX(Kalender!$B$68:$B$77,MAX(1,$B29))),1,0)+IF(OR(AND($C29&gt;0,INDEX(Kalender!BF$81:BF$110,MAX(1,$C29))&gt;INDEX(Kalender!$B$81:$B$110,MAX(1,$C29))),AND($D29&gt;0,INDEX(Kalender!BF$81:BF$110,MAX(1,$D29))&gt;INDEX(Kalender!$B$81:$B$110,MAX(1,$D29))),AND($E29&gt;0,INDEX(Kalender!BF$81:BF$110,MAX(1,$E29))&gt;INDEX(Kalender!$B$81:$B$110,MAX(1,$E29))),AND($F29&gt;0,INDEX(Kalender!BF$81:BF$110,MAX(1,$F29))&gt;INDEX(Kalender!$B$81:$B$110,MAX(1,$F29)))),2,0))</f>
        <v>0</v>
      </c>
      <c r="BG29" s="5" t="n">
        <f aca="false">IF(Kalender!BG29&lt;&gt;1,0,IF(AND($B29&gt;0,INDEX(Kalender!BG$68:BG$77,MAX(1,$B29))&gt;INDEX(Kalender!$B$68:$B$77,MAX(1,$B29))),1,0)+IF(OR(AND($C29&gt;0,INDEX(Kalender!BG$81:BG$110,MAX(1,$C29))&gt;INDEX(Kalender!$B$81:$B$110,MAX(1,$C29))),AND($D29&gt;0,INDEX(Kalender!BG$81:BG$110,MAX(1,$D29))&gt;INDEX(Kalender!$B$81:$B$110,MAX(1,$D29))),AND($E29&gt;0,INDEX(Kalender!BG$81:BG$110,MAX(1,$E29))&gt;INDEX(Kalender!$B$81:$B$110,MAX(1,$E29))),AND($F29&gt;0,INDEX(Kalender!BG$81:BG$110,MAX(1,$F29))&gt;INDEX(Kalender!$B$81:$B$110,MAX(1,$F29)))),2,0))</f>
        <v>0</v>
      </c>
      <c r="BH29" s="5" t="n">
        <f aca="false">IF(Kalender!BH29&lt;&gt;1,0,IF(AND($B29&gt;0,INDEX(Kalender!BH$68:BH$77,MAX(1,$B29))&gt;INDEX(Kalender!$B$68:$B$77,MAX(1,$B29))),1,0)+IF(OR(AND($C29&gt;0,INDEX(Kalender!BH$81:BH$110,MAX(1,$C29))&gt;INDEX(Kalender!$B$81:$B$110,MAX(1,$C29))),AND($D29&gt;0,INDEX(Kalender!BH$81:BH$110,MAX(1,$D29))&gt;INDEX(Kalender!$B$81:$B$110,MAX(1,$D29))),AND($E29&gt;0,INDEX(Kalender!BH$81:BH$110,MAX(1,$E29))&gt;INDEX(Kalender!$B$81:$B$110,MAX(1,$E29))),AND($F29&gt;0,INDEX(Kalender!BH$81:BH$110,MAX(1,$F29))&gt;INDEX(Kalender!$B$81:$B$110,MAX(1,$F29)))),2,0))</f>
        <v>0</v>
      </c>
      <c r="BI29" s="5" t="n">
        <f aca="false">IF(Kalender!BI29&lt;&gt;1,0,IF(AND($B29&gt;0,INDEX(Kalender!BI$68:BI$77,MAX(1,$B29))&gt;INDEX(Kalender!$B$68:$B$77,MAX(1,$B29))),1,0)+IF(OR(AND($C29&gt;0,INDEX(Kalender!BI$81:BI$110,MAX(1,$C29))&gt;INDEX(Kalender!$B$81:$B$110,MAX(1,$C29))),AND($D29&gt;0,INDEX(Kalender!BI$81:BI$110,MAX(1,$D29))&gt;INDEX(Kalender!$B$81:$B$110,MAX(1,$D29))),AND($E29&gt;0,INDEX(Kalender!BI$81:BI$110,MAX(1,$E29))&gt;INDEX(Kalender!$B$81:$B$110,MAX(1,$E29))),AND($F29&gt;0,INDEX(Kalender!BI$81:BI$110,MAX(1,$F29))&gt;INDEX(Kalender!$B$81:$B$110,MAX(1,$F29)))),2,0))</f>
        <v>0</v>
      </c>
      <c r="BJ29" s="5" t="n">
        <f aca="false">IF(Kalender!BJ29&lt;&gt;1,0,IF(AND($B29&gt;0,INDEX(Kalender!BJ$68:BJ$77,MAX(1,$B29))&gt;INDEX(Kalender!$B$68:$B$77,MAX(1,$B29))),1,0)+IF(OR(AND($C29&gt;0,INDEX(Kalender!BJ$81:BJ$110,MAX(1,$C29))&gt;INDEX(Kalender!$B$81:$B$110,MAX(1,$C29))),AND($D29&gt;0,INDEX(Kalender!BJ$81:BJ$110,MAX(1,$D29))&gt;INDEX(Kalender!$B$81:$B$110,MAX(1,$D29))),AND($E29&gt;0,INDEX(Kalender!BJ$81:BJ$110,MAX(1,$E29))&gt;INDEX(Kalender!$B$81:$B$110,MAX(1,$E29))),AND($F29&gt;0,INDEX(Kalender!BJ$81:BJ$110,MAX(1,$F29))&gt;INDEX(Kalender!$B$81:$B$110,MAX(1,$F29)))),2,0))</f>
        <v>0</v>
      </c>
      <c r="BK29" s="5" t="n">
        <f aca="false">IF(Kalender!BK29&lt;&gt;1,0,IF(AND($B29&gt;0,INDEX(Kalender!BK$68:BK$77,MAX(1,$B29))&gt;INDEX(Kalender!$B$68:$B$77,MAX(1,$B29))),1,0)+IF(OR(AND($C29&gt;0,INDEX(Kalender!BK$81:BK$110,MAX(1,$C29))&gt;INDEX(Kalender!$B$81:$B$110,MAX(1,$C29))),AND($D29&gt;0,INDEX(Kalender!BK$81:BK$110,MAX(1,$D29))&gt;INDEX(Kalender!$B$81:$B$110,MAX(1,$D29))),AND($E29&gt;0,INDEX(Kalender!BK$81:BK$110,MAX(1,$E29))&gt;INDEX(Kalender!$B$81:$B$110,MAX(1,$E29))),AND($F29&gt;0,INDEX(Kalender!BK$81:BK$110,MAX(1,$F29))&gt;INDEX(Kalender!$B$81:$B$110,MAX(1,$F29)))),2,0))</f>
        <v>0</v>
      </c>
      <c r="BL29" s="5" t="n">
        <f aca="false">IF(Kalender!BL29&lt;&gt;1,0,IF(AND($B29&gt;0,INDEX(Kalender!BL$68:BL$77,MAX(1,$B29))&gt;INDEX(Kalender!$B$68:$B$77,MAX(1,$B29))),1,0)+IF(OR(AND($C29&gt;0,INDEX(Kalender!BL$81:BL$110,MAX(1,$C29))&gt;INDEX(Kalender!$B$81:$B$110,MAX(1,$C29))),AND($D29&gt;0,INDEX(Kalender!BL$81:BL$110,MAX(1,$D29))&gt;INDEX(Kalender!$B$81:$B$110,MAX(1,$D29))),AND($E29&gt;0,INDEX(Kalender!BL$81:BL$110,MAX(1,$E29))&gt;INDEX(Kalender!$B$81:$B$110,MAX(1,$E29))),AND($F29&gt;0,INDEX(Kalender!BL$81:BL$110,MAX(1,$F29))&gt;INDEX(Kalender!$B$81:$B$110,MAX(1,$F29)))),2,0))</f>
        <v>0</v>
      </c>
      <c r="BM29" s="5" t="n">
        <f aca="false">IF(Kalender!BM29&lt;&gt;1,0,IF(AND($B29&gt;0,INDEX(Kalender!BM$68:BM$77,MAX(1,$B29))&gt;INDEX(Kalender!$B$68:$B$77,MAX(1,$B29))),1,0)+IF(OR(AND($C29&gt;0,INDEX(Kalender!BM$81:BM$110,MAX(1,$C29))&gt;INDEX(Kalender!$B$81:$B$110,MAX(1,$C29))),AND($D29&gt;0,INDEX(Kalender!BM$81:BM$110,MAX(1,$D29))&gt;INDEX(Kalender!$B$81:$B$110,MAX(1,$D29))),AND($E29&gt;0,INDEX(Kalender!BM$81:BM$110,MAX(1,$E29))&gt;INDEX(Kalender!$B$81:$B$110,MAX(1,$E29))),AND($F29&gt;0,INDEX(Kalender!BM$81:BM$110,MAX(1,$F29))&gt;INDEX(Kalender!$B$81:$B$110,MAX(1,$F29)))),2,0))</f>
        <v>0</v>
      </c>
      <c r="BN29" s="5" t="n">
        <f aca="false">IF(Kalender!BN29&lt;&gt;1,0,IF(AND($B29&gt;0,INDEX(Kalender!BN$68:BN$77,MAX(1,$B29))&gt;INDEX(Kalender!$B$68:$B$77,MAX(1,$B29))),1,0)+IF(OR(AND($C29&gt;0,INDEX(Kalender!BN$81:BN$110,MAX(1,$C29))&gt;INDEX(Kalender!$B$81:$B$110,MAX(1,$C29))),AND($D29&gt;0,INDEX(Kalender!BN$81:BN$110,MAX(1,$D29))&gt;INDEX(Kalender!$B$81:$B$110,MAX(1,$D29))),AND($E29&gt;0,INDEX(Kalender!BN$81:BN$110,MAX(1,$E29))&gt;INDEX(Kalender!$B$81:$B$110,MAX(1,$E29))),AND($F29&gt;0,INDEX(Kalender!BN$81:BN$110,MAX(1,$F29))&gt;INDEX(Kalender!$B$81:$B$110,MAX(1,$F29)))),2,0))</f>
        <v>0</v>
      </c>
      <c r="BO29" s="5" t="n">
        <f aca="false">IF(Kalender!BO29&lt;&gt;1,0,IF(AND($B29&gt;0,INDEX(Kalender!BO$68:BO$77,MAX(1,$B29))&gt;INDEX(Kalender!$B$68:$B$77,MAX(1,$B29))),1,0)+IF(OR(AND($C29&gt;0,INDEX(Kalender!BO$81:BO$110,MAX(1,$C29))&gt;INDEX(Kalender!$B$81:$B$110,MAX(1,$C29))),AND($D29&gt;0,INDEX(Kalender!BO$81:BO$110,MAX(1,$D29))&gt;INDEX(Kalender!$B$81:$B$110,MAX(1,$D29))),AND($E29&gt;0,INDEX(Kalender!BO$81:BO$110,MAX(1,$E29))&gt;INDEX(Kalender!$B$81:$B$110,MAX(1,$E29))),AND($F29&gt;0,INDEX(Kalender!BO$81:BO$110,MAX(1,$F29))&gt;INDEX(Kalender!$B$81:$B$110,MAX(1,$F29)))),2,0))</f>
        <v>0</v>
      </c>
      <c r="BP29" s="5" t="n">
        <f aca="false">IF(Kalender!BP29&lt;&gt;1,0,IF(AND($B29&gt;0,INDEX(Kalender!BP$68:BP$77,MAX(1,$B29))&gt;INDEX(Kalender!$B$68:$B$77,MAX(1,$B29))),1,0)+IF(OR(AND($C29&gt;0,INDEX(Kalender!BP$81:BP$110,MAX(1,$C29))&gt;INDEX(Kalender!$B$81:$B$110,MAX(1,$C29))),AND($D29&gt;0,INDEX(Kalender!BP$81:BP$110,MAX(1,$D29))&gt;INDEX(Kalender!$B$81:$B$110,MAX(1,$D29))),AND($E29&gt;0,INDEX(Kalender!BP$81:BP$110,MAX(1,$E29))&gt;INDEX(Kalender!$B$81:$B$110,MAX(1,$E29))),AND($F29&gt;0,INDEX(Kalender!BP$81:BP$110,MAX(1,$F29))&gt;INDEX(Kalender!$B$81:$B$110,MAX(1,$F29)))),2,0))</f>
        <v>0</v>
      </c>
      <c r="BQ29" s="5" t="n">
        <f aca="false">IF(Kalender!BQ29&lt;&gt;1,0,IF(AND($B29&gt;0,INDEX(Kalender!BQ$68:BQ$77,MAX(1,$B29))&gt;INDEX(Kalender!$B$68:$B$77,MAX(1,$B29))),1,0)+IF(OR(AND($C29&gt;0,INDEX(Kalender!BQ$81:BQ$110,MAX(1,$C29))&gt;INDEX(Kalender!$B$81:$B$110,MAX(1,$C29))),AND($D29&gt;0,INDEX(Kalender!BQ$81:BQ$110,MAX(1,$D29))&gt;INDEX(Kalender!$B$81:$B$110,MAX(1,$D29))),AND($E29&gt;0,INDEX(Kalender!BQ$81:BQ$110,MAX(1,$E29))&gt;INDEX(Kalender!$B$81:$B$110,MAX(1,$E29))),AND($F29&gt;0,INDEX(Kalender!BQ$81:BQ$110,MAX(1,$F29))&gt;INDEX(Kalender!$B$81:$B$110,MAX(1,$F29)))),2,0))</f>
        <v>0</v>
      </c>
      <c r="BR29" s="5" t="n">
        <f aca="false">IF(Kalender!BR29&lt;&gt;1,0,IF(AND($B29&gt;0,INDEX(Kalender!BR$68:BR$77,MAX(1,$B29))&gt;INDEX(Kalender!$B$68:$B$77,MAX(1,$B29))),1,0)+IF(OR(AND($C29&gt;0,INDEX(Kalender!BR$81:BR$110,MAX(1,$C29))&gt;INDEX(Kalender!$B$81:$B$110,MAX(1,$C29))),AND($D29&gt;0,INDEX(Kalender!BR$81:BR$110,MAX(1,$D29))&gt;INDEX(Kalender!$B$81:$B$110,MAX(1,$D29))),AND($E29&gt;0,INDEX(Kalender!BR$81:BR$110,MAX(1,$E29))&gt;INDEX(Kalender!$B$81:$B$110,MAX(1,$E29))),AND($F29&gt;0,INDEX(Kalender!BR$81:BR$110,MAX(1,$F29))&gt;INDEX(Kalender!$B$81:$B$110,MAX(1,$F29)))),2,0))</f>
        <v>0</v>
      </c>
      <c r="BS29" s="5" t="n">
        <f aca="false">IF(Kalender!BS29&lt;&gt;1,0,IF(AND($B29&gt;0,INDEX(Kalender!BS$68:BS$77,MAX(1,$B29))&gt;INDEX(Kalender!$B$68:$B$77,MAX(1,$B29))),1,0)+IF(OR(AND($C29&gt;0,INDEX(Kalender!BS$81:BS$110,MAX(1,$C29))&gt;INDEX(Kalender!$B$81:$B$110,MAX(1,$C29))),AND($D29&gt;0,INDEX(Kalender!BS$81:BS$110,MAX(1,$D29))&gt;INDEX(Kalender!$B$81:$B$110,MAX(1,$D29))),AND($E29&gt;0,INDEX(Kalender!BS$81:BS$110,MAX(1,$E29))&gt;INDEX(Kalender!$B$81:$B$110,MAX(1,$E29))),AND($F29&gt;0,INDEX(Kalender!BS$81:BS$110,MAX(1,$F29))&gt;INDEX(Kalender!$B$81:$B$110,MAX(1,$F29)))),2,0))</f>
        <v>0</v>
      </c>
      <c r="BT29" s="5" t="n">
        <f aca="false">IF(Kalender!BT29&lt;&gt;1,0,IF(AND($B29&gt;0,INDEX(Kalender!BT$68:BT$77,MAX(1,$B29))&gt;INDEX(Kalender!$B$68:$B$77,MAX(1,$B29))),1,0)+IF(OR(AND($C29&gt;0,INDEX(Kalender!BT$81:BT$110,MAX(1,$C29))&gt;INDEX(Kalender!$B$81:$B$110,MAX(1,$C29))),AND($D29&gt;0,INDEX(Kalender!BT$81:BT$110,MAX(1,$D29))&gt;INDEX(Kalender!$B$81:$B$110,MAX(1,$D29))),AND($E29&gt;0,INDEX(Kalender!BT$81:BT$110,MAX(1,$E29))&gt;INDEX(Kalender!$B$81:$B$110,MAX(1,$E29))),AND($F29&gt;0,INDEX(Kalender!BT$81:BT$110,MAX(1,$F29))&gt;INDEX(Kalender!$B$81:$B$110,MAX(1,$F29)))),2,0))</f>
        <v>0</v>
      </c>
      <c r="BU29" s="5" t="n">
        <f aca="false">IF(Kalender!BU29&lt;&gt;1,0,IF(AND($B29&gt;0,INDEX(Kalender!BU$68:BU$77,MAX(1,$B29))&gt;INDEX(Kalender!$B$68:$B$77,MAX(1,$B29))),1,0)+IF(OR(AND($C29&gt;0,INDEX(Kalender!BU$81:BU$110,MAX(1,$C29))&gt;INDEX(Kalender!$B$81:$B$110,MAX(1,$C29))),AND($D29&gt;0,INDEX(Kalender!BU$81:BU$110,MAX(1,$D29))&gt;INDEX(Kalender!$B$81:$B$110,MAX(1,$D29))),AND($E29&gt;0,INDEX(Kalender!BU$81:BU$110,MAX(1,$E29))&gt;INDEX(Kalender!$B$81:$B$110,MAX(1,$E29))),AND($F29&gt;0,INDEX(Kalender!BU$81:BU$110,MAX(1,$F29))&gt;INDEX(Kalender!$B$81:$B$110,MAX(1,$F29)))),2,0))</f>
        <v>0</v>
      </c>
      <c r="BV29" s="5" t="n">
        <f aca="false">IF(Kalender!BV29&lt;&gt;1,0,IF(AND($B29&gt;0,INDEX(Kalender!BV$68:BV$77,MAX(1,$B29))&gt;INDEX(Kalender!$B$68:$B$77,MAX(1,$B29))),1,0)+IF(OR(AND($C29&gt;0,INDEX(Kalender!BV$81:BV$110,MAX(1,$C29))&gt;INDEX(Kalender!$B$81:$B$110,MAX(1,$C29))),AND($D29&gt;0,INDEX(Kalender!BV$81:BV$110,MAX(1,$D29))&gt;INDEX(Kalender!$B$81:$B$110,MAX(1,$D29))),AND($E29&gt;0,INDEX(Kalender!BV$81:BV$110,MAX(1,$E29))&gt;INDEX(Kalender!$B$81:$B$110,MAX(1,$E29))),AND($F29&gt;0,INDEX(Kalender!BV$81:BV$110,MAX(1,$F29))&gt;INDEX(Kalender!$B$81:$B$110,MAX(1,$F29)))),2,0))</f>
        <v>0</v>
      </c>
      <c r="BW29" s="5" t="n">
        <f aca="false">IF(Kalender!BW29&lt;&gt;1,0,IF(AND($B29&gt;0,INDEX(Kalender!BW$68:BW$77,MAX(1,$B29))&gt;INDEX(Kalender!$B$68:$B$77,MAX(1,$B29))),1,0)+IF(OR(AND($C29&gt;0,INDEX(Kalender!BW$81:BW$110,MAX(1,$C29))&gt;INDEX(Kalender!$B$81:$B$110,MAX(1,$C29))),AND($D29&gt;0,INDEX(Kalender!BW$81:BW$110,MAX(1,$D29))&gt;INDEX(Kalender!$B$81:$B$110,MAX(1,$D29))),AND($E29&gt;0,INDEX(Kalender!BW$81:BW$110,MAX(1,$E29))&gt;INDEX(Kalender!$B$81:$B$110,MAX(1,$E29))),AND($F29&gt;0,INDEX(Kalender!BW$81:BW$110,MAX(1,$F29))&gt;INDEX(Kalender!$B$81:$B$110,MAX(1,$F29)))),2,0))</f>
        <v>0</v>
      </c>
      <c r="BX29" s="5" t="n">
        <f aca="false">IF(Kalender!BX29&lt;&gt;1,0,IF(AND($B29&gt;0,INDEX(Kalender!BX$68:BX$77,MAX(1,$B29))&gt;INDEX(Kalender!$B$68:$B$77,MAX(1,$B29))),1,0)+IF(OR(AND($C29&gt;0,INDEX(Kalender!BX$81:BX$110,MAX(1,$C29))&gt;INDEX(Kalender!$B$81:$B$110,MAX(1,$C29))),AND($D29&gt;0,INDEX(Kalender!BX$81:BX$110,MAX(1,$D29))&gt;INDEX(Kalender!$B$81:$B$110,MAX(1,$D29))),AND($E29&gt;0,INDEX(Kalender!BX$81:BX$110,MAX(1,$E29))&gt;INDEX(Kalender!$B$81:$B$110,MAX(1,$E29))),AND($F29&gt;0,INDEX(Kalender!BX$81:BX$110,MAX(1,$F29))&gt;INDEX(Kalender!$B$81:$B$110,MAX(1,$F29)))),2,0))</f>
        <v>0</v>
      </c>
      <c r="BY29" s="5" t="n">
        <f aca="false">IF(Kalender!BY29&lt;&gt;1,0,IF(AND($B29&gt;0,INDEX(Kalender!BY$68:BY$77,MAX(1,$B29))&gt;INDEX(Kalender!$B$68:$B$77,MAX(1,$B29))),1,0)+IF(OR(AND($C29&gt;0,INDEX(Kalender!BY$81:BY$110,MAX(1,$C29))&gt;INDEX(Kalender!$B$81:$B$110,MAX(1,$C29))),AND($D29&gt;0,INDEX(Kalender!BY$81:BY$110,MAX(1,$D29))&gt;INDEX(Kalender!$B$81:$B$110,MAX(1,$D29))),AND($E29&gt;0,INDEX(Kalender!BY$81:BY$110,MAX(1,$E29))&gt;INDEX(Kalender!$B$81:$B$110,MAX(1,$E29))),AND($F29&gt;0,INDEX(Kalender!BY$81:BY$110,MAX(1,$F29))&gt;INDEX(Kalender!$B$81:$B$110,MAX(1,$F29)))),2,0))</f>
        <v>0</v>
      </c>
      <c r="BZ29" s="5" t="n">
        <f aca="false">IF(Kalender!BZ29&lt;&gt;1,0,IF(AND($B29&gt;0,INDEX(Kalender!BZ$68:BZ$77,MAX(1,$B29))&gt;INDEX(Kalender!$B$68:$B$77,MAX(1,$B29))),1,0)+IF(OR(AND($C29&gt;0,INDEX(Kalender!BZ$81:BZ$110,MAX(1,$C29))&gt;INDEX(Kalender!$B$81:$B$110,MAX(1,$C29))),AND($D29&gt;0,INDEX(Kalender!BZ$81:BZ$110,MAX(1,$D29))&gt;INDEX(Kalender!$B$81:$B$110,MAX(1,$D29))),AND($E29&gt;0,INDEX(Kalender!BZ$81:BZ$110,MAX(1,$E29))&gt;INDEX(Kalender!$B$81:$B$110,MAX(1,$E29))),AND($F29&gt;0,INDEX(Kalender!BZ$81:BZ$110,MAX(1,$F29))&gt;INDEX(Kalender!$B$81:$B$110,MAX(1,$F29)))),2,0))</f>
        <v>0</v>
      </c>
      <c r="CA29" s="5" t="n">
        <f aca="false">IF(Kalender!CA29&lt;&gt;1,0,IF(AND($B29&gt;0,INDEX(Kalender!CA$68:CA$77,MAX(1,$B29))&gt;INDEX(Kalender!$B$68:$B$77,MAX(1,$B29))),1,0)+IF(OR(AND($C29&gt;0,INDEX(Kalender!CA$81:CA$110,MAX(1,$C29))&gt;INDEX(Kalender!$B$81:$B$110,MAX(1,$C29))),AND($D29&gt;0,INDEX(Kalender!CA$81:CA$110,MAX(1,$D29))&gt;INDEX(Kalender!$B$81:$B$110,MAX(1,$D29))),AND($E29&gt;0,INDEX(Kalender!CA$81:CA$110,MAX(1,$E29))&gt;INDEX(Kalender!$B$81:$B$110,MAX(1,$E29))),AND($F29&gt;0,INDEX(Kalender!CA$81:CA$110,MAX(1,$F29))&gt;INDEX(Kalender!$B$81:$B$110,MAX(1,$F29)))),2,0))</f>
        <v>0</v>
      </c>
      <c r="CB29" s="5" t="n">
        <f aca="false">IF(Kalender!CB29&lt;&gt;1,0,IF(AND($B29&gt;0,INDEX(Kalender!CB$68:CB$77,MAX(1,$B29))&gt;INDEX(Kalender!$B$68:$B$77,MAX(1,$B29))),1,0)+IF(OR(AND($C29&gt;0,INDEX(Kalender!CB$81:CB$110,MAX(1,$C29))&gt;INDEX(Kalender!$B$81:$B$110,MAX(1,$C29))),AND($D29&gt;0,INDEX(Kalender!CB$81:CB$110,MAX(1,$D29))&gt;INDEX(Kalender!$B$81:$B$110,MAX(1,$D29))),AND($E29&gt;0,INDEX(Kalender!CB$81:CB$110,MAX(1,$E29))&gt;INDEX(Kalender!$B$81:$B$110,MAX(1,$E29))),AND($F29&gt;0,INDEX(Kalender!CB$81:CB$110,MAX(1,$F29))&gt;INDEX(Kalender!$B$81:$B$110,MAX(1,$F29)))),2,0))</f>
        <v>0</v>
      </c>
      <c r="CC29" s="5" t="n">
        <f aca="false">IF(Kalender!CC29&lt;&gt;1,0,IF(AND($B29&gt;0,INDEX(Kalender!CC$68:CC$77,MAX(1,$B29))&gt;INDEX(Kalender!$B$68:$B$77,MAX(1,$B29))),1,0)+IF(OR(AND($C29&gt;0,INDEX(Kalender!CC$81:CC$110,MAX(1,$C29))&gt;INDEX(Kalender!$B$81:$B$110,MAX(1,$C29))),AND($D29&gt;0,INDEX(Kalender!CC$81:CC$110,MAX(1,$D29))&gt;INDEX(Kalender!$B$81:$B$110,MAX(1,$D29))),AND($E29&gt;0,INDEX(Kalender!CC$81:CC$110,MAX(1,$E29))&gt;INDEX(Kalender!$B$81:$B$110,MAX(1,$E29))),AND($F29&gt;0,INDEX(Kalender!CC$81:CC$110,MAX(1,$F29))&gt;INDEX(Kalender!$B$81:$B$110,MAX(1,$F29)))),2,0))</f>
        <v>0</v>
      </c>
      <c r="CD29" s="5" t="n">
        <f aca="false">IF(Kalender!CD29&lt;&gt;1,0,IF(AND($B29&gt;0,INDEX(Kalender!CD$68:CD$77,MAX(1,$B29))&gt;INDEX(Kalender!$B$68:$B$77,MAX(1,$B29))),1,0)+IF(OR(AND($C29&gt;0,INDEX(Kalender!CD$81:CD$110,MAX(1,$C29))&gt;INDEX(Kalender!$B$81:$B$110,MAX(1,$C29))),AND($D29&gt;0,INDEX(Kalender!CD$81:CD$110,MAX(1,$D29))&gt;INDEX(Kalender!$B$81:$B$110,MAX(1,$D29))),AND($E29&gt;0,INDEX(Kalender!CD$81:CD$110,MAX(1,$E29))&gt;INDEX(Kalender!$B$81:$B$110,MAX(1,$E29))),AND($F29&gt;0,INDEX(Kalender!CD$81:CD$110,MAX(1,$F29))&gt;INDEX(Kalender!$B$81:$B$110,MAX(1,$F29)))),2,0))</f>
        <v>0</v>
      </c>
      <c r="CE29" s="5" t="n">
        <f aca="false">IF(Kalender!CE29&lt;&gt;1,0,IF(AND($B29&gt;0,INDEX(Kalender!CE$68:CE$77,MAX(1,$B29))&gt;INDEX(Kalender!$B$68:$B$77,MAX(1,$B29))),1,0)+IF(OR(AND($C29&gt;0,INDEX(Kalender!CE$81:CE$110,MAX(1,$C29))&gt;INDEX(Kalender!$B$81:$B$110,MAX(1,$C29))),AND($D29&gt;0,INDEX(Kalender!CE$81:CE$110,MAX(1,$D29))&gt;INDEX(Kalender!$B$81:$B$110,MAX(1,$D29))),AND($E29&gt;0,INDEX(Kalender!CE$81:CE$110,MAX(1,$E29))&gt;INDEX(Kalender!$B$81:$B$110,MAX(1,$E29))),AND($F29&gt;0,INDEX(Kalender!CE$81:CE$110,MAX(1,$F29))&gt;INDEX(Kalender!$B$81:$B$110,MAX(1,$F29)))),2,0))</f>
        <v>0</v>
      </c>
      <c r="CF29" s="5" t="n">
        <f aca="false">IF(Kalender!CF29&lt;&gt;1,0,IF(AND($B29&gt;0,INDEX(Kalender!CF$68:CF$77,MAX(1,$B29))&gt;INDEX(Kalender!$B$68:$B$77,MAX(1,$B29))),1,0)+IF(OR(AND($C29&gt;0,INDEX(Kalender!CF$81:CF$110,MAX(1,$C29))&gt;INDEX(Kalender!$B$81:$B$110,MAX(1,$C29))),AND($D29&gt;0,INDEX(Kalender!CF$81:CF$110,MAX(1,$D29))&gt;INDEX(Kalender!$B$81:$B$110,MAX(1,$D29))),AND($E29&gt;0,INDEX(Kalender!CF$81:CF$110,MAX(1,$E29))&gt;INDEX(Kalender!$B$81:$B$110,MAX(1,$E29))),AND($F29&gt;0,INDEX(Kalender!CF$81:CF$110,MAX(1,$F29))&gt;INDEX(Kalender!$B$81:$B$110,MAX(1,$F29)))),2,0))</f>
        <v>0</v>
      </c>
      <c r="CG29" s="5" t="n">
        <f aca="false">IF(Kalender!CG29&lt;&gt;1,0,IF(AND($B29&gt;0,INDEX(Kalender!CG$68:CG$77,MAX(1,$B29))&gt;INDEX(Kalender!$B$68:$B$77,MAX(1,$B29))),1,0)+IF(OR(AND($C29&gt;0,INDEX(Kalender!CG$81:CG$110,MAX(1,$C29))&gt;INDEX(Kalender!$B$81:$B$110,MAX(1,$C29))),AND($D29&gt;0,INDEX(Kalender!CG$81:CG$110,MAX(1,$D29))&gt;INDEX(Kalender!$B$81:$B$110,MAX(1,$D29))),AND($E29&gt;0,INDEX(Kalender!CG$81:CG$110,MAX(1,$E29))&gt;INDEX(Kalender!$B$81:$B$110,MAX(1,$E29))),AND($F29&gt;0,INDEX(Kalender!CG$81:CG$110,MAX(1,$F29))&gt;INDEX(Kalender!$B$81:$B$110,MAX(1,$F29)))),2,0))</f>
        <v>0</v>
      </c>
      <c r="CH29" s="5" t="n">
        <f aca="false">IF(Kalender!CH29&lt;&gt;1,0,IF(AND($B29&gt;0,INDEX(Kalender!CH$68:CH$77,MAX(1,$B29))&gt;INDEX(Kalender!$B$68:$B$77,MAX(1,$B29))),1,0)+IF(OR(AND($C29&gt;0,INDEX(Kalender!CH$81:CH$110,MAX(1,$C29))&gt;INDEX(Kalender!$B$81:$B$110,MAX(1,$C29))),AND($D29&gt;0,INDEX(Kalender!CH$81:CH$110,MAX(1,$D29))&gt;INDEX(Kalender!$B$81:$B$110,MAX(1,$D29))),AND($E29&gt;0,INDEX(Kalender!CH$81:CH$110,MAX(1,$E29))&gt;INDEX(Kalender!$B$81:$B$110,MAX(1,$E29))),AND($F29&gt;0,INDEX(Kalender!CH$81:CH$110,MAX(1,$F29))&gt;INDEX(Kalender!$B$81:$B$110,MAX(1,$F29)))),2,0))</f>
        <v>0</v>
      </c>
      <c r="CI29" s="5" t="n">
        <f aca="false">IF(Kalender!CI29&lt;&gt;1,0,IF(AND($B29&gt;0,INDEX(Kalender!CI$68:CI$77,MAX(1,$B29))&gt;INDEX(Kalender!$B$68:$B$77,MAX(1,$B29))),1,0)+IF(OR(AND($C29&gt;0,INDEX(Kalender!CI$81:CI$110,MAX(1,$C29))&gt;INDEX(Kalender!$B$81:$B$110,MAX(1,$C29))),AND($D29&gt;0,INDEX(Kalender!CI$81:CI$110,MAX(1,$D29))&gt;INDEX(Kalender!$B$81:$B$110,MAX(1,$D29))),AND($E29&gt;0,INDEX(Kalender!CI$81:CI$110,MAX(1,$E29))&gt;INDEX(Kalender!$B$81:$B$110,MAX(1,$E29))),AND($F29&gt;0,INDEX(Kalender!CI$81:CI$110,MAX(1,$F29))&gt;INDEX(Kalender!$B$81:$B$110,MAX(1,$F29)))),2,0))</f>
        <v>0</v>
      </c>
      <c r="CJ29" s="5" t="n">
        <f aca="false">IF(Kalender!CJ29&lt;&gt;1,0,IF(AND($B29&gt;0,INDEX(Kalender!CJ$68:CJ$77,MAX(1,$B29))&gt;INDEX(Kalender!$B$68:$B$77,MAX(1,$B29))),1,0)+IF(OR(AND($C29&gt;0,INDEX(Kalender!CJ$81:CJ$110,MAX(1,$C29))&gt;INDEX(Kalender!$B$81:$B$110,MAX(1,$C29))),AND($D29&gt;0,INDEX(Kalender!CJ$81:CJ$110,MAX(1,$D29))&gt;INDEX(Kalender!$B$81:$B$110,MAX(1,$D29))),AND($E29&gt;0,INDEX(Kalender!CJ$81:CJ$110,MAX(1,$E29))&gt;INDEX(Kalender!$B$81:$B$110,MAX(1,$E29))),AND($F29&gt;0,INDEX(Kalender!CJ$81:CJ$110,MAX(1,$F29))&gt;INDEX(Kalender!$B$81:$B$110,MAX(1,$F29)))),2,0))</f>
        <v>0</v>
      </c>
      <c r="CK29" s="5" t="n">
        <f aca="false">IF(Kalender!CK29&lt;&gt;1,0,IF(AND($B29&gt;0,INDEX(Kalender!CK$68:CK$77,MAX(1,$B29))&gt;INDEX(Kalender!$B$68:$B$77,MAX(1,$B29))),1,0)+IF(OR(AND($C29&gt;0,INDEX(Kalender!CK$81:CK$110,MAX(1,$C29))&gt;INDEX(Kalender!$B$81:$B$110,MAX(1,$C29))),AND($D29&gt;0,INDEX(Kalender!CK$81:CK$110,MAX(1,$D29))&gt;INDEX(Kalender!$B$81:$B$110,MAX(1,$D29))),AND($E29&gt;0,INDEX(Kalender!CK$81:CK$110,MAX(1,$E29))&gt;INDEX(Kalender!$B$81:$B$110,MAX(1,$E29))),AND($F29&gt;0,INDEX(Kalender!CK$81:CK$110,MAX(1,$F29))&gt;INDEX(Kalender!$B$81:$B$110,MAX(1,$F29)))),2,0))</f>
        <v>0</v>
      </c>
      <c r="CL29" s="5" t="n">
        <f aca="false">IF(Kalender!CL29&lt;&gt;1,0,IF(AND($B29&gt;0,INDEX(Kalender!CL$68:CL$77,MAX(1,$B29))&gt;INDEX(Kalender!$B$68:$B$77,MAX(1,$B29))),1,0)+IF(OR(AND($C29&gt;0,INDEX(Kalender!CL$81:CL$110,MAX(1,$C29))&gt;INDEX(Kalender!$B$81:$B$110,MAX(1,$C29))),AND($D29&gt;0,INDEX(Kalender!CL$81:CL$110,MAX(1,$D29))&gt;INDEX(Kalender!$B$81:$B$110,MAX(1,$D29))),AND($E29&gt;0,INDEX(Kalender!CL$81:CL$110,MAX(1,$E29))&gt;INDEX(Kalender!$B$81:$B$110,MAX(1,$E29))),AND($F29&gt;0,INDEX(Kalender!CL$81:CL$110,MAX(1,$F29))&gt;INDEX(Kalender!$B$81:$B$110,MAX(1,$F29)))),2,0))</f>
        <v>0</v>
      </c>
      <c r="CM29" s="5" t="n">
        <f aca="false">IF(Kalender!CM29&lt;&gt;1,0,IF(AND($B29&gt;0,INDEX(Kalender!CM$68:CM$77,MAX(1,$B29))&gt;INDEX(Kalender!$B$68:$B$77,MAX(1,$B29))),1,0)+IF(OR(AND($C29&gt;0,INDEX(Kalender!CM$81:CM$110,MAX(1,$C29))&gt;INDEX(Kalender!$B$81:$B$110,MAX(1,$C29))),AND($D29&gt;0,INDEX(Kalender!CM$81:CM$110,MAX(1,$D29))&gt;INDEX(Kalender!$B$81:$B$110,MAX(1,$D29))),AND($E29&gt;0,INDEX(Kalender!CM$81:CM$110,MAX(1,$E29))&gt;INDEX(Kalender!$B$81:$B$110,MAX(1,$E29))),AND($F29&gt;0,INDEX(Kalender!CM$81:CM$110,MAX(1,$F29))&gt;INDEX(Kalender!$B$81:$B$110,MAX(1,$F29)))),2,0))</f>
        <v>0</v>
      </c>
      <c r="CN29" s="5" t="n">
        <f aca="false">IF(Kalender!CN29&lt;&gt;1,0,IF(AND($B29&gt;0,INDEX(Kalender!CN$68:CN$77,MAX(1,$B29))&gt;INDEX(Kalender!$B$68:$B$77,MAX(1,$B29))),1,0)+IF(OR(AND($C29&gt;0,INDEX(Kalender!CN$81:CN$110,MAX(1,$C29))&gt;INDEX(Kalender!$B$81:$B$110,MAX(1,$C29))),AND($D29&gt;0,INDEX(Kalender!CN$81:CN$110,MAX(1,$D29))&gt;INDEX(Kalender!$B$81:$B$110,MAX(1,$D29))),AND($E29&gt;0,INDEX(Kalender!CN$81:CN$110,MAX(1,$E29))&gt;INDEX(Kalender!$B$81:$B$110,MAX(1,$E29))),AND($F29&gt;0,INDEX(Kalender!CN$81:CN$110,MAX(1,$F29))&gt;INDEX(Kalender!$B$81:$B$110,MAX(1,$F29)))),2,0))</f>
        <v>0</v>
      </c>
      <c r="CO29" s="5" t="n">
        <f aca="false">IF(Kalender!CO29&lt;&gt;1,0,IF(AND($B29&gt;0,INDEX(Kalender!CO$68:CO$77,MAX(1,$B29))&gt;INDEX(Kalender!$B$68:$B$77,MAX(1,$B29))),1,0)+IF(OR(AND($C29&gt;0,INDEX(Kalender!CO$81:CO$110,MAX(1,$C29))&gt;INDEX(Kalender!$B$81:$B$110,MAX(1,$C29))),AND($D29&gt;0,INDEX(Kalender!CO$81:CO$110,MAX(1,$D29))&gt;INDEX(Kalender!$B$81:$B$110,MAX(1,$D29))),AND($E29&gt;0,INDEX(Kalender!CO$81:CO$110,MAX(1,$E29))&gt;INDEX(Kalender!$B$81:$B$110,MAX(1,$E29))),AND($F29&gt;0,INDEX(Kalender!CO$81:CO$110,MAX(1,$F29))&gt;INDEX(Kalender!$B$81:$B$110,MAX(1,$F29)))),2,0))</f>
        <v>0</v>
      </c>
      <c r="CP29" s="5" t="n">
        <f aca="false">IF(Kalender!CP29&lt;&gt;1,0,IF(AND($B29&gt;0,INDEX(Kalender!CP$68:CP$77,MAX(1,$B29))&gt;INDEX(Kalender!$B$68:$B$77,MAX(1,$B29))),1,0)+IF(OR(AND($C29&gt;0,INDEX(Kalender!CP$81:CP$110,MAX(1,$C29))&gt;INDEX(Kalender!$B$81:$B$110,MAX(1,$C29))),AND($D29&gt;0,INDEX(Kalender!CP$81:CP$110,MAX(1,$D29))&gt;INDEX(Kalender!$B$81:$B$110,MAX(1,$D29))),AND($E29&gt;0,INDEX(Kalender!CP$81:CP$110,MAX(1,$E29))&gt;INDEX(Kalender!$B$81:$B$110,MAX(1,$E29))),AND($F29&gt;0,INDEX(Kalender!CP$81:CP$110,MAX(1,$F29))&gt;INDEX(Kalender!$B$81:$B$110,MAX(1,$F29)))),2,0))</f>
        <v>0</v>
      </c>
      <c r="CQ29" s="5" t="n">
        <f aca="false">IF(Kalender!CQ29&lt;&gt;1,0,IF(AND($B29&gt;0,INDEX(Kalender!CQ$68:CQ$77,MAX(1,$B29))&gt;INDEX(Kalender!$B$68:$B$77,MAX(1,$B29))),1,0)+IF(OR(AND($C29&gt;0,INDEX(Kalender!CQ$81:CQ$110,MAX(1,$C29))&gt;INDEX(Kalender!$B$81:$B$110,MAX(1,$C29))),AND($D29&gt;0,INDEX(Kalender!CQ$81:CQ$110,MAX(1,$D29))&gt;INDEX(Kalender!$B$81:$B$110,MAX(1,$D29))),AND($E29&gt;0,INDEX(Kalender!CQ$81:CQ$110,MAX(1,$E29))&gt;INDEX(Kalender!$B$81:$B$110,MAX(1,$E29))),AND($F29&gt;0,INDEX(Kalender!CQ$81:CQ$110,MAX(1,$F29))&gt;INDEX(Kalender!$B$81:$B$110,MAX(1,$F29)))),2,0))</f>
        <v>0</v>
      </c>
      <c r="CR29" s="5" t="n">
        <f aca="false">IF(Kalender!CR29&lt;&gt;1,0,IF(AND($B29&gt;0,INDEX(Kalender!CR$68:CR$77,MAX(1,$B29))&gt;INDEX(Kalender!$B$68:$B$77,MAX(1,$B29))),1,0)+IF(OR(AND($C29&gt;0,INDEX(Kalender!CR$81:CR$110,MAX(1,$C29))&gt;INDEX(Kalender!$B$81:$B$110,MAX(1,$C29))),AND($D29&gt;0,INDEX(Kalender!CR$81:CR$110,MAX(1,$D29))&gt;INDEX(Kalender!$B$81:$B$110,MAX(1,$D29))),AND($E29&gt;0,INDEX(Kalender!CR$81:CR$110,MAX(1,$E29))&gt;INDEX(Kalender!$B$81:$B$110,MAX(1,$E29))),AND($F29&gt;0,INDEX(Kalender!CR$81:CR$110,MAX(1,$F29))&gt;INDEX(Kalender!$B$81:$B$110,MAX(1,$F29)))),2,0))</f>
        <v>0</v>
      </c>
      <c r="CS29" s="5" t="n">
        <f aca="false">IF(Kalender!CS29&lt;&gt;1,0,IF(AND($B29&gt;0,INDEX(Kalender!CS$68:CS$77,MAX(1,$B29))&gt;INDEX(Kalender!$B$68:$B$77,MAX(1,$B29))),1,0)+IF(OR(AND($C29&gt;0,INDEX(Kalender!CS$81:CS$110,MAX(1,$C29))&gt;INDEX(Kalender!$B$81:$B$110,MAX(1,$C29))),AND($D29&gt;0,INDEX(Kalender!CS$81:CS$110,MAX(1,$D29))&gt;INDEX(Kalender!$B$81:$B$110,MAX(1,$D29))),AND($E29&gt;0,INDEX(Kalender!CS$81:CS$110,MAX(1,$E29))&gt;INDEX(Kalender!$B$81:$B$110,MAX(1,$E29))),AND($F29&gt;0,INDEX(Kalender!CS$81:CS$110,MAX(1,$F29))&gt;INDEX(Kalender!$B$81:$B$110,MAX(1,$F29)))),2,0))</f>
        <v>0</v>
      </c>
      <c r="CT29" s="5" t="n">
        <f aca="false">IF(Kalender!CT29&lt;&gt;1,0,IF(AND($B29&gt;0,INDEX(Kalender!CT$68:CT$77,MAX(1,$B29))&gt;INDEX(Kalender!$B$68:$B$77,MAX(1,$B29))),1,0)+IF(OR(AND($C29&gt;0,INDEX(Kalender!CT$81:CT$110,MAX(1,$C29))&gt;INDEX(Kalender!$B$81:$B$110,MAX(1,$C29))),AND($D29&gt;0,INDEX(Kalender!CT$81:CT$110,MAX(1,$D29))&gt;INDEX(Kalender!$B$81:$B$110,MAX(1,$D29))),AND($E29&gt;0,INDEX(Kalender!CT$81:CT$110,MAX(1,$E29))&gt;INDEX(Kalender!$B$81:$B$110,MAX(1,$E29))),AND($F29&gt;0,INDEX(Kalender!CT$81:CT$110,MAX(1,$F29))&gt;INDEX(Kalender!$B$81:$B$110,MAX(1,$F29)))),2,0))</f>
        <v>0</v>
      </c>
      <c r="CU29" s="5" t="n">
        <f aca="false">IF(Kalender!CU29&lt;&gt;1,0,IF(AND($B29&gt;0,INDEX(Kalender!CU$68:CU$77,MAX(1,$B29))&gt;INDEX(Kalender!$B$68:$B$77,MAX(1,$B29))),1,0)+IF(OR(AND($C29&gt;0,INDEX(Kalender!CU$81:CU$110,MAX(1,$C29))&gt;INDEX(Kalender!$B$81:$B$110,MAX(1,$C29))),AND($D29&gt;0,INDEX(Kalender!CU$81:CU$110,MAX(1,$D29))&gt;INDEX(Kalender!$B$81:$B$110,MAX(1,$D29))),AND($E29&gt;0,INDEX(Kalender!CU$81:CU$110,MAX(1,$E29))&gt;INDEX(Kalender!$B$81:$B$110,MAX(1,$E29))),AND($F29&gt;0,INDEX(Kalender!CU$81:CU$110,MAX(1,$F29))&gt;INDEX(Kalender!$B$81:$B$110,MAX(1,$F29)))),2,0))</f>
        <v>0</v>
      </c>
      <c r="CV29" s="5" t="n">
        <f aca="false">IF(Kalender!CV29&lt;&gt;1,0,IF(AND($B29&gt;0,INDEX(Kalender!CV$68:CV$77,MAX(1,$B29))&gt;INDEX(Kalender!$B$68:$B$77,MAX(1,$B29))),1,0)+IF(OR(AND($C29&gt;0,INDEX(Kalender!CV$81:CV$110,MAX(1,$C29))&gt;INDEX(Kalender!$B$81:$B$110,MAX(1,$C29))),AND($D29&gt;0,INDEX(Kalender!CV$81:CV$110,MAX(1,$D29))&gt;INDEX(Kalender!$B$81:$B$110,MAX(1,$D29))),AND($E29&gt;0,INDEX(Kalender!CV$81:CV$110,MAX(1,$E29))&gt;INDEX(Kalender!$B$81:$B$110,MAX(1,$E29))),AND($F29&gt;0,INDEX(Kalender!CV$81:CV$110,MAX(1,$F29))&gt;INDEX(Kalender!$B$81:$B$110,MAX(1,$F29)))),2,0))</f>
        <v>0</v>
      </c>
      <c r="CW29" s="5" t="n">
        <f aca="false">IF(Kalender!CW29&lt;&gt;1,0,IF(AND($B29&gt;0,INDEX(Kalender!CW$68:CW$77,MAX(1,$B29))&gt;INDEX(Kalender!$B$68:$B$77,MAX(1,$B29))),1,0)+IF(OR(AND($C29&gt;0,INDEX(Kalender!CW$81:CW$110,MAX(1,$C29))&gt;INDEX(Kalender!$B$81:$B$110,MAX(1,$C29))),AND($D29&gt;0,INDEX(Kalender!CW$81:CW$110,MAX(1,$D29))&gt;INDEX(Kalender!$B$81:$B$110,MAX(1,$D29))),AND($E29&gt;0,INDEX(Kalender!CW$81:CW$110,MAX(1,$E29))&gt;INDEX(Kalender!$B$81:$B$110,MAX(1,$E29))),AND($F29&gt;0,INDEX(Kalender!CW$81:CW$110,MAX(1,$F29))&gt;INDEX(Kalender!$B$81:$B$110,MAX(1,$F29)))),2,0))</f>
        <v>0</v>
      </c>
      <c r="CX29" s="5" t="n">
        <f aca="false">IF(Kalender!CX29&lt;&gt;1,0,IF(AND($B29&gt;0,INDEX(Kalender!CX$68:CX$77,MAX(1,$B29))&gt;INDEX(Kalender!$B$68:$B$77,MAX(1,$B29))),1,0)+IF(OR(AND($C29&gt;0,INDEX(Kalender!CX$81:CX$110,MAX(1,$C29))&gt;INDEX(Kalender!$B$81:$B$110,MAX(1,$C29))),AND($D29&gt;0,INDEX(Kalender!CX$81:CX$110,MAX(1,$D29))&gt;INDEX(Kalender!$B$81:$B$110,MAX(1,$D29))),AND($E29&gt;0,INDEX(Kalender!CX$81:CX$110,MAX(1,$E29))&gt;INDEX(Kalender!$B$81:$B$110,MAX(1,$E29))),AND($F29&gt;0,INDEX(Kalender!CX$81:CX$110,MAX(1,$F29))&gt;INDEX(Kalender!$B$81:$B$110,MAX(1,$F29)))),2,0))</f>
        <v>0</v>
      </c>
      <c r="CY29" s="5" t="n">
        <f aca="false">IF(Kalender!CY29&lt;&gt;1,0,IF(AND($B29&gt;0,INDEX(Kalender!CY$68:CY$77,MAX(1,$B29))&gt;INDEX(Kalender!$B$68:$B$77,MAX(1,$B29))),1,0)+IF(OR(AND($C29&gt;0,INDEX(Kalender!CY$81:CY$110,MAX(1,$C29))&gt;INDEX(Kalender!$B$81:$B$110,MAX(1,$C29))),AND($D29&gt;0,INDEX(Kalender!CY$81:CY$110,MAX(1,$D29))&gt;INDEX(Kalender!$B$81:$B$110,MAX(1,$D29))),AND($E29&gt;0,INDEX(Kalender!CY$81:CY$110,MAX(1,$E29))&gt;INDEX(Kalender!$B$81:$B$110,MAX(1,$E29))),AND($F29&gt;0,INDEX(Kalender!CY$81:CY$110,MAX(1,$F29))&gt;INDEX(Kalender!$B$81:$B$110,MAX(1,$F29)))),2,0))</f>
        <v>0</v>
      </c>
      <c r="CZ29" s="5" t="n">
        <f aca="false">IF(Kalender!CZ29&lt;&gt;1,0,IF(AND($B29&gt;0,INDEX(Kalender!CZ$68:CZ$77,MAX(1,$B29))&gt;INDEX(Kalender!$B$68:$B$77,MAX(1,$B29))),1,0)+IF(OR(AND($C29&gt;0,INDEX(Kalender!CZ$81:CZ$110,MAX(1,$C29))&gt;INDEX(Kalender!$B$81:$B$110,MAX(1,$C29))),AND($D29&gt;0,INDEX(Kalender!CZ$81:CZ$110,MAX(1,$D29))&gt;INDEX(Kalender!$B$81:$B$110,MAX(1,$D29))),AND($E29&gt;0,INDEX(Kalender!CZ$81:CZ$110,MAX(1,$E29))&gt;INDEX(Kalender!$B$81:$B$110,MAX(1,$E29))),AND($F29&gt;0,INDEX(Kalender!CZ$81:CZ$110,MAX(1,$F29))&gt;INDEX(Kalender!$B$81:$B$110,MAX(1,$F29)))),2,0))</f>
        <v>0</v>
      </c>
      <c r="DA29" s="5" t="n">
        <f aca="false">IF(Kalender!DA29&lt;&gt;1,0,IF(AND($B29&gt;0,INDEX(Kalender!DA$68:DA$77,MAX(1,$B29))&gt;INDEX(Kalender!$B$68:$B$77,MAX(1,$B29))),1,0)+IF(OR(AND($C29&gt;0,INDEX(Kalender!DA$81:DA$110,MAX(1,$C29))&gt;INDEX(Kalender!$B$81:$B$110,MAX(1,$C29))),AND($D29&gt;0,INDEX(Kalender!DA$81:DA$110,MAX(1,$D29))&gt;INDEX(Kalender!$B$81:$B$110,MAX(1,$D29))),AND($E29&gt;0,INDEX(Kalender!DA$81:DA$110,MAX(1,$E29))&gt;INDEX(Kalender!$B$81:$B$110,MAX(1,$E29))),AND($F29&gt;0,INDEX(Kalender!DA$81:DA$110,MAX(1,$F29))&gt;INDEX(Kalender!$B$81:$B$110,MAX(1,$F29)))),2,0))</f>
        <v>0</v>
      </c>
      <c r="DB29" s="5" t="n">
        <f aca="false">IF(Kalender!DB29&lt;&gt;1,0,IF(AND($B29&gt;0,INDEX(Kalender!DB$68:DB$77,MAX(1,$B29))&gt;INDEX(Kalender!$B$68:$B$77,MAX(1,$B29))),1,0)+IF(OR(AND($C29&gt;0,INDEX(Kalender!DB$81:DB$110,MAX(1,$C29))&gt;INDEX(Kalender!$B$81:$B$110,MAX(1,$C29))),AND($D29&gt;0,INDEX(Kalender!DB$81:DB$110,MAX(1,$D29))&gt;INDEX(Kalender!$B$81:$B$110,MAX(1,$D29))),AND($E29&gt;0,INDEX(Kalender!DB$81:DB$110,MAX(1,$E29))&gt;INDEX(Kalender!$B$81:$B$110,MAX(1,$E29))),AND($F29&gt;0,INDEX(Kalender!DB$81:DB$110,MAX(1,$F29))&gt;INDEX(Kalender!$B$81:$B$110,MAX(1,$F29)))),2,0))</f>
        <v>0</v>
      </c>
      <c r="DC29" s="5" t="n">
        <f aca="false">IF(Kalender!DC29&lt;&gt;1,0,IF(AND($B29&gt;0,INDEX(Kalender!DC$68:DC$77,MAX(1,$B29))&gt;INDEX(Kalender!$B$68:$B$77,MAX(1,$B29))),1,0)+IF(OR(AND($C29&gt;0,INDEX(Kalender!DC$81:DC$110,MAX(1,$C29))&gt;INDEX(Kalender!$B$81:$B$110,MAX(1,$C29))),AND($D29&gt;0,INDEX(Kalender!DC$81:DC$110,MAX(1,$D29))&gt;INDEX(Kalender!$B$81:$B$110,MAX(1,$D29))),AND($E29&gt;0,INDEX(Kalender!DC$81:DC$110,MAX(1,$E29))&gt;INDEX(Kalender!$B$81:$B$110,MAX(1,$E29))),AND($F29&gt;0,INDEX(Kalender!DC$81:DC$110,MAX(1,$F29))&gt;INDEX(Kalender!$B$81:$B$110,MAX(1,$F29)))),2,0))</f>
        <v>0</v>
      </c>
      <c r="DD29" s="5" t="n">
        <f aca="false">IF(Kalender!DD29&lt;&gt;1,0,IF(AND($B29&gt;0,INDEX(Kalender!DD$68:DD$77,MAX(1,$B29))&gt;INDEX(Kalender!$B$68:$B$77,MAX(1,$B29))),1,0)+IF(OR(AND($C29&gt;0,INDEX(Kalender!DD$81:DD$110,MAX(1,$C29))&gt;INDEX(Kalender!$B$81:$B$110,MAX(1,$C29))),AND($D29&gt;0,INDEX(Kalender!DD$81:DD$110,MAX(1,$D29))&gt;INDEX(Kalender!$B$81:$B$110,MAX(1,$D29))),AND($E29&gt;0,INDEX(Kalender!DD$81:DD$110,MAX(1,$E29))&gt;INDEX(Kalender!$B$81:$B$110,MAX(1,$E29))),AND($F29&gt;0,INDEX(Kalender!DD$81:DD$110,MAX(1,$F29))&gt;INDEX(Kalender!$B$81:$B$110,MAX(1,$F29)))),2,0))</f>
        <v>0</v>
      </c>
      <c r="DE29" s="5" t="n">
        <f aca="false">IF(Kalender!DE29&lt;&gt;1,0,IF(AND($B29&gt;0,INDEX(Kalender!DE$68:DE$77,MAX(1,$B29))&gt;INDEX(Kalender!$B$68:$B$77,MAX(1,$B29))),1,0)+IF(OR(AND($C29&gt;0,INDEX(Kalender!DE$81:DE$110,MAX(1,$C29))&gt;INDEX(Kalender!$B$81:$B$110,MAX(1,$C29))),AND($D29&gt;0,INDEX(Kalender!DE$81:DE$110,MAX(1,$D29))&gt;INDEX(Kalender!$B$81:$B$110,MAX(1,$D29))),AND($E29&gt;0,INDEX(Kalender!DE$81:DE$110,MAX(1,$E29))&gt;INDEX(Kalender!$B$81:$B$110,MAX(1,$E29))),AND($F29&gt;0,INDEX(Kalender!DE$81:DE$110,MAX(1,$F29))&gt;INDEX(Kalender!$B$81:$B$110,MAX(1,$F29)))),2,0))</f>
        <v>0</v>
      </c>
      <c r="DF29" s="5" t="n">
        <f aca="false">IF(Kalender!DF29&lt;&gt;1,0,IF(AND($B29&gt;0,INDEX(Kalender!DF$68:DF$77,MAX(1,$B29))&gt;INDEX(Kalender!$B$68:$B$77,MAX(1,$B29))),1,0)+IF(OR(AND($C29&gt;0,INDEX(Kalender!DF$81:DF$110,MAX(1,$C29))&gt;INDEX(Kalender!$B$81:$B$110,MAX(1,$C29))),AND($D29&gt;0,INDEX(Kalender!DF$81:DF$110,MAX(1,$D29))&gt;INDEX(Kalender!$B$81:$B$110,MAX(1,$D29))),AND($E29&gt;0,INDEX(Kalender!DF$81:DF$110,MAX(1,$E29))&gt;INDEX(Kalender!$B$81:$B$110,MAX(1,$E29))),AND($F29&gt;0,INDEX(Kalender!DF$81:DF$110,MAX(1,$F29))&gt;INDEX(Kalender!$B$81:$B$110,MAX(1,$F29)))),2,0))</f>
        <v>0</v>
      </c>
      <c r="DG29" s="5" t="n">
        <f aca="false">IF(Kalender!DG29&lt;&gt;1,0,IF(AND($B29&gt;0,INDEX(Kalender!DG$68:DG$77,MAX(1,$B29))&gt;INDEX(Kalender!$B$68:$B$77,MAX(1,$B29))),1,0)+IF(OR(AND($C29&gt;0,INDEX(Kalender!DG$81:DG$110,MAX(1,$C29))&gt;INDEX(Kalender!$B$81:$B$110,MAX(1,$C29))),AND($D29&gt;0,INDEX(Kalender!DG$81:DG$110,MAX(1,$D29))&gt;INDEX(Kalender!$B$81:$B$110,MAX(1,$D29))),AND($E29&gt;0,INDEX(Kalender!DG$81:DG$110,MAX(1,$E29))&gt;INDEX(Kalender!$B$81:$B$110,MAX(1,$E29))),AND($F29&gt;0,INDEX(Kalender!DG$81:DG$110,MAX(1,$F29))&gt;INDEX(Kalender!$B$81:$B$110,MAX(1,$F29)))),2,0))</f>
        <v>0</v>
      </c>
      <c r="DH29" s="5" t="n">
        <f aca="false">IF(Kalender!DH29&lt;&gt;1,0,IF(AND($B29&gt;0,INDEX(Kalender!DH$68:DH$77,MAX(1,$B29))&gt;INDEX(Kalender!$B$68:$B$77,MAX(1,$B29))),1,0)+IF(OR(AND($C29&gt;0,INDEX(Kalender!DH$81:DH$110,MAX(1,$C29))&gt;INDEX(Kalender!$B$81:$B$110,MAX(1,$C29))),AND($D29&gt;0,INDEX(Kalender!DH$81:DH$110,MAX(1,$D29))&gt;INDEX(Kalender!$B$81:$B$110,MAX(1,$D29))),AND($E29&gt;0,INDEX(Kalender!DH$81:DH$110,MAX(1,$E29))&gt;INDEX(Kalender!$B$81:$B$110,MAX(1,$E29))),AND($F29&gt;0,INDEX(Kalender!DH$81:DH$110,MAX(1,$F29))&gt;INDEX(Kalender!$B$81:$B$110,MAX(1,$F29)))),2,0))</f>
        <v>0</v>
      </c>
      <c r="DI29" s="5" t="n">
        <f aca="false">IF(Kalender!DI29&lt;&gt;1,0,IF(AND($B29&gt;0,INDEX(Kalender!DI$68:DI$77,MAX(1,$B29))&gt;INDEX(Kalender!$B$68:$B$77,MAX(1,$B29))),1,0)+IF(OR(AND($C29&gt;0,INDEX(Kalender!DI$81:DI$110,MAX(1,$C29))&gt;INDEX(Kalender!$B$81:$B$110,MAX(1,$C29))),AND($D29&gt;0,INDEX(Kalender!DI$81:DI$110,MAX(1,$D29))&gt;INDEX(Kalender!$B$81:$B$110,MAX(1,$D29))),AND($E29&gt;0,INDEX(Kalender!DI$81:DI$110,MAX(1,$E29))&gt;INDEX(Kalender!$B$81:$B$110,MAX(1,$E29))),AND($F29&gt;0,INDEX(Kalender!DI$81:DI$110,MAX(1,$F29))&gt;INDEX(Kalender!$B$81:$B$110,MAX(1,$F29)))),2,0))</f>
        <v>0</v>
      </c>
      <c r="DJ29" s="5" t="n">
        <f aca="false">IF(Kalender!DJ29&lt;&gt;1,0,IF(AND($B29&gt;0,INDEX(Kalender!DJ$68:DJ$77,MAX(1,$B29))&gt;INDEX(Kalender!$B$68:$B$77,MAX(1,$B29))),1,0)+IF(OR(AND($C29&gt;0,INDEX(Kalender!DJ$81:DJ$110,MAX(1,$C29))&gt;INDEX(Kalender!$B$81:$B$110,MAX(1,$C29))),AND($D29&gt;0,INDEX(Kalender!DJ$81:DJ$110,MAX(1,$D29))&gt;INDEX(Kalender!$B$81:$B$110,MAX(1,$D29))),AND($E29&gt;0,INDEX(Kalender!DJ$81:DJ$110,MAX(1,$E29))&gt;INDEX(Kalender!$B$81:$B$110,MAX(1,$E29))),AND($F29&gt;0,INDEX(Kalender!DJ$81:DJ$110,MAX(1,$F29))&gt;INDEX(Kalender!$B$81:$B$110,MAX(1,$F29)))),2,0))</f>
        <v>0</v>
      </c>
      <c r="DK29" s="5" t="n">
        <f aca="false">IF(Kalender!DK29&lt;&gt;1,0,IF(AND($B29&gt;0,INDEX(Kalender!DK$68:DK$77,MAX(1,$B29))&gt;INDEX(Kalender!$B$68:$B$77,MAX(1,$B29))),1,0)+IF(OR(AND($C29&gt;0,INDEX(Kalender!DK$81:DK$110,MAX(1,$C29))&gt;INDEX(Kalender!$B$81:$B$110,MAX(1,$C29))),AND($D29&gt;0,INDEX(Kalender!DK$81:DK$110,MAX(1,$D29))&gt;INDEX(Kalender!$B$81:$B$110,MAX(1,$D29))),AND($E29&gt;0,INDEX(Kalender!DK$81:DK$110,MAX(1,$E29))&gt;INDEX(Kalender!$B$81:$B$110,MAX(1,$E29))),AND($F29&gt;0,INDEX(Kalender!DK$81:DK$110,MAX(1,$F29))&gt;INDEX(Kalender!$B$81:$B$110,MAX(1,$F29)))),2,0))</f>
        <v>0</v>
      </c>
      <c r="DL29" s="5" t="n">
        <f aca="false">IF(Kalender!DL29&lt;&gt;1,0,IF(AND($B29&gt;0,INDEX(Kalender!DL$68:DL$77,MAX(1,$B29))&gt;INDEX(Kalender!$B$68:$B$77,MAX(1,$B29))),1,0)+IF(OR(AND($C29&gt;0,INDEX(Kalender!DL$81:DL$110,MAX(1,$C29))&gt;INDEX(Kalender!$B$81:$B$110,MAX(1,$C29))),AND($D29&gt;0,INDEX(Kalender!DL$81:DL$110,MAX(1,$D29))&gt;INDEX(Kalender!$B$81:$B$110,MAX(1,$D29))),AND($E29&gt;0,INDEX(Kalender!DL$81:DL$110,MAX(1,$E29))&gt;INDEX(Kalender!$B$81:$B$110,MAX(1,$E29))),AND($F29&gt;0,INDEX(Kalender!DL$81:DL$110,MAX(1,$F29))&gt;INDEX(Kalender!$B$81:$B$110,MAX(1,$F29)))),2,0))</f>
        <v>0</v>
      </c>
      <c r="DM29" s="5" t="n">
        <f aca="false">IF(Kalender!DM29&lt;&gt;1,0,IF(AND($B29&gt;0,INDEX(Kalender!DM$68:DM$77,MAX(1,$B29))&gt;INDEX(Kalender!$B$68:$B$77,MAX(1,$B29))),1,0)+IF(OR(AND($C29&gt;0,INDEX(Kalender!DM$81:DM$110,MAX(1,$C29))&gt;INDEX(Kalender!$B$81:$B$110,MAX(1,$C29))),AND($D29&gt;0,INDEX(Kalender!DM$81:DM$110,MAX(1,$D29))&gt;INDEX(Kalender!$B$81:$B$110,MAX(1,$D29))),AND($E29&gt;0,INDEX(Kalender!DM$81:DM$110,MAX(1,$E29))&gt;INDEX(Kalender!$B$81:$B$110,MAX(1,$E29))),AND($F29&gt;0,INDEX(Kalender!DM$81:DM$110,MAX(1,$F29))&gt;INDEX(Kalender!$B$81:$B$110,MAX(1,$F29)))),2,0))</f>
        <v>0</v>
      </c>
      <c r="DN29" s="5" t="n">
        <f aca="false">IF(Kalender!DN29&lt;&gt;1,0,IF(AND($B29&gt;0,INDEX(Kalender!DN$68:DN$77,MAX(1,$B29))&gt;INDEX(Kalender!$B$68:$B$77,MAX(1,$B29))),1,0)+IF(OR(AND($C29&gt;0,INDEX(Kalender!DN$81:DN$110,MAX(1,$C29))&gt;INDEX(Kalender!$B$81:$B$110,MAX(1,$C29))),AND($D29&gt;0,INDEX(Kalender!DN$81:DN$110,MAX(1,$D29))&gt;INDEX(Kalender!$B$81:$B$110,MAX(1,$D29))),AND($E29&gt;0,INDEX(Kalender!DN$81:DN$110,MAX(1,$E29))&gt;INDEX(Kalender!$B$81:$B$110,MAX(1,$E29))),AND($F29&gt;0,INDEX(Kalender!DN$81:DN$110,MAX(1,$F29))&gt;INDEX(Kalender!$B$81:$B$110,MAX(1,$F29)))),2,0))</f>
        <v>0</v>
      </c>
      <c r="DO29" s="5" t="n">
        <f aca="false">IF(Kalender!DO29&lt;&gt;1,0,IF(AND($B29&gt;0,INDEX(Kalender!DO$68:DO$77,MAX(1,$B29))&gt;INDEX(Kalender!$B$68:$B$77,MAX(1,$B29))),1,0)+IF(OR(AND($C29&gt;0,INDEX(Kalender!DO$81:DO$110,MAX(1,$C29))&gt;INDEX(Kalender!$B$81:$B$110,MAX(1,$C29))),AND($D29&gt;0,INDEX(Kalender!DO$81:DO$110,MAX(1,$D29))&gt;INDEX(Kalender!$B$81:$B$110,MAX(1,$D29))),AND($E29&gt;0,INDEX(Kalender!DO$81:DO$110,MAX(1,$E29))&gt;INDEX(Kalender!$B$81:$B$110,MAX(1,$E29))),AND($F29&gt;0,INDEX(Kalender!DO$81:DO$110,MAX(1,$F29))&gt;INDEX(Kalender!$B$81:$B$110,MAX(1,$F29)))),2,0))</f>
        <v>0</v>
      </c>
      <c r="DP29" s="5" t="n">
        <f aca="false">IF(Kalender!DP29&lt;&gt;1,0,IF(AND($B29&gt;0,INDEX(Kalender!DP$68:DP$77,MAX(1,$B29))&gt;INDEX(Kalender!$B$68:$B$77,MAX(1,$B29))),1,0)+IF(OR(AND($C29&gt;0,INDEX(Kalender!DP$81:DP$110,MAX(1,$C29))&gt;INDEX(Kalender!$B$81:$B$110,MAX(1,$C29))),AND($D29&gt;0,INDEX(Kalender!DP$81:DP$110,MAX(1,$D29))&gt;INDEX(Kalender!$B$81:$B$110,MAX(1,$D29))),AND($E29&gt;0,INDEX(Kalender!DP$81:DP$110,MAX(1,$E29))&gt;INDEX(Kalender!$B$81:$B$110,MAX(1,$E29))),AND($F29&gt;0,INDEX(Kalender!DP$81:DP$110,MAX(1,$F29))&gt;INDEX(Kalender!$B$81:$B$110,MAX(1,$F29)))),2,0))</f>
        <v>0</v>
      </c>
      <c r="DQ29" s="5" t="n">
        <f aca="false">IF(Kalender!DQ29&lt;&gt;1,0,IF(AND($B29&gt;0,INDEX(Kalender!DQ$68:DQ$77,MAX(1,$B29))&gt;INDEX(Kalender!$B$68:$B$77,MAX(1,$B29))),1,0)+IF(OR(AND($C29&gt;0,INDEX(Kalender!DQ$81:DQ$110,MAX(1,$C29))&gt;INDEX(Kalender!$B$81:$B$110,MAX(1,$C29))),AND($D29&gt;0,INDEX(Kalender!DQ$81:DQ$110,MAX(1,$D29))&gt;INDEX(Kalender!$B$81:$B$110,MAX(1,$D29))),AND($E29&gt;0,INDEX(Kalender!DQ$81:DQ$110,MAX(1,$E29))&gt;INDEX(Kalender!$B$81:$B$110,MAX(1,$E29))),AND($F29&gt;0,INDEX(Kalender!DQ$81:DQ$110,MAX(1,$F29))&gt;INDEX(Kalender!$B$81:$B$110,MAX(1,$F29)))),2,0))</f>
        <v>0</v>
      </c>
      <c r="DR29" s="5" t="n">
        <f aca="false">IF(Kalender!DR29&lt;&gt;1,0,IF(AND($B29&gt;0,INDEX(Kalender!DR$68:DR$77,MAX(1,$B29))&gt;INDEX(Kalender!$B$68:$B$77,MAX(1,$B29))),1,0)+IF(OR(AND($C29&gt;0,INDEX(Kalender!DR$81:DR$110,MAX(1,$C29))&gt;INDEX(Kalender!$B$81:$B$110,MAX(1,$C29))),AND($D29&gt;0,INDEX(Kalender!DR$81:DR$110,MAX(1,$D29))&gt;INDEX(Kalender!$B$81:$B$110,MAX(1,$D29))),AND($E29&gt;0,INDEX(Kalender!DR$81:DR$110,MAX(1,$E29))&gt;INDEX(Kalender!$B$81:$B$110,MAX(1,$E29))),AND($F29&gt;0,INDEX(Kalender!DR$81:DR$110,MAX(1,$F29))&gt;INDEX(Kalender!$B$81:$B$110,MAX(1,$F29)))),2,0))</f>
        <v>0</v>
      </c>
      <c r="DS29" s="5" t="n">
        <f aca="false">IF(Kalender!DS29&lt;&gt;1,0,IF(AND($B29&gt;0,INDEX(Kalender!DS$68:DS$77,MAX(1,$B29))&gt;INDEX(Kalender!$B$68:$B$77,MAX(1,$B29))),1,0)+IF(OR(AND($C29&gt;0,INDEX(Kalender!DS$81:DS$110,MAX(1,$C29))&gt;INDEX(Kalender!$B$81:$B$110,MAX(1,$C29))),AND($D29&gt;0,INDEX(Kalender!DS$81:DS$110,MAX(1,$D29))&gt;INDEX(Kalender!$B$81:$B$110,MAX(1,$D29))),AND($E29&gt;0,INDEX(Kalender!DS$81:DS$110,MAX(1,$E29))&gt;INDEX(Kalender!$B$81:$B$110,MAX(1,$E29))),AND($F29&gt;0,INDEX(Kalender!DS$81:DS$110,MAX(1,$F29))&gt;INDEX(Kalender!$B$81:$B$110,MAX(1,$F29)))),2,0))</f>
        <v>0</v>
      </c>
      <c r="DT29" s="5" t="n">
        <f aca="false">IF(Kalender!DT29&lt;&gt;1,0,IF(AND($B29&gt;0,INDEX(Kalender!DT$68:DT$77,MAX(1,$B29))&gt;INDEX(Kalender!$B$68:$B$77,MAX(1,$B29))),1,0)+IF(OR(AND($C29&gt;0,INDEX(Kalender!DT$81:DT$110,MAX(1,$C29))&gt;INDEX(Kalender!$B$81:$B$110,MAX(1,$C29))),AND($D29&gt;0,INDEX(Kalender!DT$81:DT$110,MAX(1,$D29))&gt;INDEX(Kalender!$B$81:$B$110,MAX(1,$D29))),AND($E29&gt;0,INDEX(Kalender!DT$81:DT$110,MAX(1,$E29))&gt;INDEX(Kalender!$B$81:$B$110,MAX(1,$E29))),AND($F29&gt;0,INDEX(Kalender!DT$81:DT$110,MAX(1,$F29))&gt;INDEX(Kalender!$B$81:$B$110,MAX(1,$F29)))),2,0))</f>
        <v>0</v>
      </c>
      <c r="DU29" s="5" t="n">
        <f aca="false">IF(Kalender!DU29&lt;&gt;1,0,IF(AND($B29&gt;0,INDEX(Kalender!DU$68:DU$77,MAX(1,$B29))&gt;INDEX(Kalender!$B$68:$B$77,MAX(1,$B29))),1,0)+IF(OR(AND($C29&gt;0,INDEX(Kalender!DU$81:DU$110,MAX(1,$C29))&gt;INDEX(Kalender!$B$81:$B$110,MAX(1,$C29))),AND($D29&gt;0,INDEX(Kalender!DU$81:DU$110,MAX(1,$D29))&gt;INDEX(Kalender!$B$81:$B$110,MAX(1,$D29))),AND($E29&gt;0,INDEX(Kalender!DU$81:DU$110,MAX(1,$E29))&gt;INDEX(Kalender!$B$81:$B$110,MAX(1,$E29))),AND($F29&gt;0,INDEX(Kalender!DU$81:DU$110,MAX(1,$F29))&gt;INDEX(Kalender!$B$81:$B$110,MAX(1,$F29)))),2,0))</f>
        <v>0</v>
      </c>
      <c r="DV29" s="5" t="n">
        <f aca="false">IF(Kalender!DV29&lt;&gt;1,0,IF(AND($B29&gt;0,INDEX(Kalender!DV$68:DV$77,MAX(1,$B29))&gt;INDEX(Kalender!$B$68:$B$77,MAX(1,$B29))),1,0)+IF(OR(AND($C29&gt;0,INDEX(Kalender!DV$81:DV$110,MAX(1,$C29))&gt;INDEX(Kalender!$B$81:$B$110,MAX(1,$C29))),AND($D29&gt;0,INDEX(Kalender!DV$81:DV$110,MAX(1,$D29))&gt;INDEX(Kalender!$B$81:$B$110,MAX(1,$D29))),AND($E29&gt;0,INDEX(Kalender!DV$81:DV$110,MAX(1,$E29))&gt;INDEX(Kalender!$B$81:$B$110,MAX(1,$E29))),AND($F29&gt;0,INDEX(Kalender!DV$81:DV$110,MAX(1,$F29))&gt;INDEX(Kalender!$B$81:$B$110,MAX(1,$F29)))),2,0))</f>
        <v>0</v>
      </c>
      <c r="DW29" s="5" t="n">
        <f aca="false">IF(Kalender!DW29&lt;&gt;1,0,IF(AND($B29&gt;0,INDEX(Kalender!DW$68:DW$77,MAX(1,$B29))&gt;INDEX(Kalender!$B$68:$B$77,MAX(1,$B29))),1,0)+IF(OR(AND($C29&gt;0,INDEX(Kalender!DW$81:DW$110,MAX(1,$C29))&gt;INDEX(Kalender!$B$81:$B$110,MAX(1,$C29))),AND($D29&gt;0,INDEX(Kalender!DW$81:DW$110,MAX(1,$D29))&gt;INDEX(Kalender!$B$81:$B$110,MAX(1,$D29))),AND($E29&gt;0,INDEX(Kalender!DW$81:DW$110,MAX(1,$E29))&gt;INDEX(Kalender!$B$81:$B$110,MAX(1,$E29))),AND($F29&gt;0,INDEX(Kalender!DW$81:DW$110,MAX(1,$F29))&gt;INDEX(Kalender!$B$81:$B$110,MAX(1,$F29)))),2,0))</f>
        <v>0</v>
      </c>
      <c r="DX29" s="5" t="n">
        <f aca="false">IF(Kalender!DX29&lt;&gt;1,0,IF(AND($B29&gt;0,INDEX(Kalender!DX$68:DX$77,MAX(1,$B29))&gt;INDEX(Kalender!$B$68:$B$77,MAX(1,$B29))),1,0)+IF(OR(AND($C29&gt;0,INDEX(Kalender!DX$81:DX$110,MAX(1,$C29))&gt;INDEX(Kalender!$B$81:$B$110,MAX(1,$C29))),AND($D29&gt;0,INDEX(Kalender!DX$81:DX$110,MAX(1,$D29))&gt;INDEX(Kalender!$B$81:$B$110,MAX(1,$D29))),AND($E29&gt;0,INDEX(Kalender!DX$81:DX$110,MAX(1,$E29))&gt;INDEX(Kalender!$B$81:$B$110,MAX(1,$E29))),AND($F29&gt;0,INDEX(Kalender!DX$81:DX$110,MAX(1,$F29))&gt;INDEX(Kalender!$B$81:$B$110,MAX(1,$F29)))),2,0))</f>
        <v>0</v>
      </c>
      <c r="DY29" s="5" t="n">
        <f aca="false">IF(Kalender!DY29&lt;&gt;1,0,IF(AND($B29&gt;0,INDEX(Kalender!DY$68:DY$77,MAX(1,$B29))&gt;INDEX(Kalender!$B$68:$B$77,MAX(1,$B29))),1,0)+IF(OR(AND($C29&gt;0,INDEX(Kalender!DY$81:DY$110,MAX(1,$C29))&gt;INDEX(Kalender!$B$81:$B$110,MAX(1,$C29))),AND($D29&gt;0,INDEX(Kalender!DY$81:DY$110,MAX(1,$D29))&gt;INDEX(Kalender!$B$81:$B$110,MAX(1,$D29))),AND($E29&gt;0,INDEX(Kalender!DY$81:DY$110,MAX(1,$E29))&gt;INDEX(Kalender!$B$81:$B$110,MAX(1,$E29))),AND($F29&gt;0,INDEX(Kalender!DY$81:DY$110,MAX(1,$F29))&gt;INDEX(Kalender!$B$81:$B$110,MAX(1,$F29)))),2,0))</f>
        <v>0</v>
      </c>
      <c r="DZ29" s="5" t="n">
        <f aca="false">IF(Kalender!DZ29&lt;&gt;1,0,IF(AND($B29&gt;0,INDEX(Kalender!DZ$68:DZ$77,MAX(1,$B29))&gt;INDEX(Kalender!$B$68:$B$77,MAX(1,$B29))),1,0)+IF(OR(AND($C29&gt;0,INDEX(Kalender!DZ$81:DZ$110,MAX(1,$C29))&gt;INDEX(Kalender!$B$81:$B$110,MAX(1,$C29))),AND($D29&gt;0,INDEX(Kalender!DZ$81:DZ$110,MAX(1,$D29))&gt;INDEX(Kalender!$B$81:$B$110,MAX(1,$D29))),AND($E29&gt;0,INDEX(Kalender!DZ$81:DZ$110,MAX(1,$E29))&gt;INDEX(Kalender!$B$81:$B$110,MAX(1,$E29))),AND($F29&gt;0,INDEX(Kalender!DZ$81:DZ$110,MAX(1,$F29))&gt;INDEX(Kalender!$B$81:$B$110,MAX(1,$F29)))),2,0))</f>
        <v>0</v>
      </c>
      <c r="EA29" s="5" t="n">
        <f aca="false">IF(Kalender!EA29&lt;&gt;1,0,IF(AND($B29&gt;0,INDEX(Kalender!EA$68:EA$77,MAX(1,$B29))&gt;INDEX(Kalender!$B$68:$B$77,MAX(1,$B29))),1,0)+IF(OR(AND($C29&gt;0,INDEX(Kalender!EA$81:EA$110,MAX(1,$C29))&gt;INDEX(Kalender!$B$81:$B$110,MAX(1,$C29))),AND($D29&gt;0,INDEX(Kalender!EA$81:EA$110,MAX(1,$D29))&gt;INDEX(Kalender!$B$81:$B$110,MAX(1,$D29))),AND($E29&gt;0,INDEX(Kalender!EA$81:EA$110,MAX(1,$E29))&gt;INDEX(Kalender!$B$81:$B$110,MAX(1,$E29))),AND($F29&gt;0,INDEX(Kalender!EA$81:EA$110,MAX(1,$F29))&gt;INDEX(Kalender!$B$81:$B$110,MAX(1,$F29)))),2,0))</f>
        <v>0</v>
      </c>
      <c r="EB29" s="5" t="n">
        <f aca="false">IF(Kalender!EB29&lt;&gt;1,0,IF(AND($B29&gt;0,INDEX(Kalender!EB$68:EB$77,MAX(1,$B29))&gt;INDEX(Kalender!$B$68:$B$77,MAX(1,$B29))),1,0)+IF(OR(AND($C29&gt;0,INDEX(Kalender!EB$81:EB$110,MAX(1,$C29))&gt;INDEX(Kalender!$B$81:$B$110,MAX(1,$C29))),AND($D29&gt;0,INDEX(Kalender!EB$81:EB$110,MAX(1,$D29))&gt;INDEX(Kalender!$B$81:$B$110,MAX(1,$D29))),AND($E29&gt;0,INDEX(Kalender!EB$81:EB$110,MAX(1,$E29))&gt;INDEX(Kalender!$B$81:$B$110,MAX(1,$E29))),AND($F29&gt;0,INDEX(Kalender!EB$81:EB$110,MAX(1,$F29))&gt;INDEX(Kalender!$B$81:$B$110,MAX(1,$F29)))),2,0))</f>
        <v>0</v>
      </c>
      <c r="EC29" s="5" t="n">
        <f aca="false">IF(Kalender!EC29&lt;&gt;1,0,IF(AND($B29&gt;0,INDEX(Kalender!EC$68:EC$77,MAX(1,$B29))&gt;INDEX(Kalender!$B$68:$B$77,MAX(1,$B29))),1,0)+IF(OR(AND($C29&gt;0,INDEX(Kalender!EC$81:EC$110,MAX(1,$C29))&gt;INDEX(Kalender!$B$81:$B$110,MAX(1,$C29))),AND($D29&gt;0,INDEX(Kalender!EC$81:EC$110,MAX(1,$D29))&gt;INDEX(Kalender!$B$81:$B$110,MAX(1,$D29))),AND($E29&gt;0,INDEX(Kalender!EC$81:EC$110,MAX(1,$E29))&gt;INDEX(Kalender!$B$81:$B$110,MAX(1,$E29))),AND($F29&gt;0,INDEX(Kalender!EC$81:EC$110,MAX(1,$F29))&gt;INDEX(Kalender!$B$81:$B$110,MAX(1,$F29)))),2,0))</f>
        <v>0</v>
      </c>
      <c r="ED29" s="5" t="n">
        <f aca="false">IF(Kalender!ED29&lt;&gt;1,0,IF(AND($B29&gt;0,INDEX(Kalender!ED$68:ED$77,MAX(1,$B29))&gt;INDEX(Kalender!$B$68:$B$77,MAX(1,$B29))),1,0)+IF(OR(AND($C29&gt;0,INDEX(Kalender!ED$81:ED$110,MAX(1,$C29))&gt;INDEX(Kalender!$B$81:$B$110,MAX(1,$C29))),AND($D29&gt;0,INDEX(Kalender!ED$81:ED$110,MAX(1,$D29))&gt;INDEX(Kalender!$B$81:$B$110,MAX(1,$D29))),AND($E29&gt;0,INDEX(Kalender!ED$81:ED$110,MAX(1,$E29))&gt;INDEX(Kalender!$B$81:$B$110,MAX(1,$E29))),AND($F29&gt;0,INDEX(Kalender!ED$81:ED$110,MAX(1,$F29))&gt;INDEX(Kalender!$B$81:$B$110,MAX(1,$F29)))),2,0))</f>
        <v>0</v>
      </c>
      <c r="EE29" s="5" t="n">
        <f aca="false">IF(Kalender!EE29&lt;&gt;1,0,IF(AND($B29&gt;0,INDEX(Kalender!EE$68:EE$77,MAX(1,$B29))&gt;INDEX(Kalender!$B$68:$B$77,MAX(1,$B29))),1,0)+IF(OR(AND($C29&gt;0,INDEX(Kalender!EE$81:EE$110,MAX(1,$C29))&gt;INDEX(Kalender!$B$81:$B$110,MAX(1,$C29))),AND($D29&gt;0,INDEX(Kalender!EE$81:EE$110,MAX(1,$D29))&gt;INDEX(Kalender!$B$81:$B$110,MAX(1,$D29))),AND($E29&gt;0,INDEX(Kalender!EE$81:EE$110,MAX(1,$E29))&gt;INDEX(Kalender!$B$81:$B$110,MAX(1,$E29))),AND($F29&gt;0,INDEX(Kalender!EE$81:EE$110,MAX(1,$F29))&gt;INDEX(Kalender!$B$81:$B$110,MAX(1,$F29)))),2,0))</f>
        <v>0</v>
      </c>
      <c r="EF29" s="5" t="n">
        <f aca="false">IF(Kalender!EF29&lt;&gt;1,0,IF(AND($B29&gt;0,INDEX(Kalender!EF$68:EF$77,MAX(1,$B29))&gt;INDEX(Kalender!$B$68:$B$77,MAX(1,$B29))),1,0)+IF(OR(AND($C29&gt;0,INDEX(Kalender!EF$81:EF$110,MAX(1,$C29))&gt;INDEX(Kalender!$B$81:$B$110,MAX(1,$C29))),AND($D29&gt;0,INDEX(Kalender!EF$81:EF$110,MAX(1,$D29))&gt;INDEX(Kalender!$B$81:$B$110,MAX(1,$D29))),AND($E29&gt;0,INDEX(Kalender!EF$81:EF$110,MAX(1,$E29))&gt;INDEX(Kalender!$B$81:$B$110,MAX(1,$E29))),AND($F29&gt;0,INDEX(Kalender!EF$81:EF$110,MAX(1,$F29))&gt;INDEX(Kalender!$B$81:$B$110,MAX(1,$F29)))),2,0))</f>
        <v>0</v>
      </c>
      <c r="EG29" s="5" t="n">
        <f aca="false">IF(Kalender!EG29&lt;&gt;1,0,IF(AND($B29&gt;0,INDEX(Kalender!EG$68:EG$77,MAX(1,$B29))&gt;INDEX(Kalender!$B$68:$B$77,MAX(1,$B29))),1,0)+IF(OR(AND($C29&gt;0,INDEX(Kalender!EG$81:EG$110,MAX(1,$C29))&gt;INDEX(Kalender!$B$81:$B$110,MAX(1,$C29))),AND($D29&gt;0,INDEX(Kalender!EG$81:EG$110,MAX(1,$D29))&gt;INDEX(Kalender!$B$81:$B$110,MAX(1,$D29))),AND($E29&gt;0,INDEX(Kalender!EG$81:EG$110,MAX(1,$E29))&gt;INDEX(Kalender!$B$81:$B$110,MAX(1,$E29))),AND($F29&gt;0,INDEX(Kalender!EG$81:EG$110,MAX(1,$F29))&gt;INDEX(Kalender!$B$81:$B$110,MAX(1,$F29)))),2,0))</f>
        <v>0</v>
      </c>
      <c r="EH29" s="5" t="n">
        <f aca="false">IF(Kalender!EH29&lt;&gt;1,0,IF(AND($B29&gt;0,INDEX(Kalender!EH$68:EH$77,MAX(1,$B29))&gt;INDEX(Kalender!$B$68:$B$77,MAX(1,$B29))),1,0)+IF(OR(AND($C29&gt;0,INDEX(Kalender!EH$81:EH$110,MAX(1,$C29))&gt;INDEX(Kalender!$B$81:$B$110,MAX(1,$C29))),AND($D29&gt;0,INDEX(Kalender!EH$81:EH$110,MAX(1,$D29))&gt;INDEX(Kalender!$B$81:$B$110,MAX(1,$D29))),AND($E29&gt;0,INDEX(Kalender!EH$81:EH$110,MAX(1,$E29))&gt;INDEX(Kalender!$B$81:$B$110,MAX(1,$E29))),AND($F29&gt;0,INDEX(Kalender!EH$81:EH$110,MAX(1,$F29))&gt;INDEX(Kalender!$B$81:$B$110,MAX(1,$F29)))),2,0))</f>
        <v>0</v>
      </c>
      <c r="EI29" s="5" t="n">
        <f aca="false">IF(Kalender!EI29&lt;&gt;1,0,IF(AND($B29&gt;0,INDEX(Kalender!EI$68:EI$77,MAX(1,$B29))&gt;INDEX(Kalender!$B$68:$B$77,MAX(1,$B29))),1,0)+IF(OR(AND($C29&gt;0,INDEX(Kalender!EI$81:EI$110,MAX(1,$C29))&gt;INDEX(Kalender!$B$81:$B$110,MAX(1,$C29))),AND($D29&gt;0,INDEX(Kalender!EI$81:EI$110,MAX(1,$D29))&gt;INDEX(Kalender!$B$81:$B$110,MAX(1,$D29))),AND($E29&gt;0,INDEX(Kalender!EI$81:EI$110,MAX(1,$E29))&gt;INDEX(Kalender!$B$81:$B$110,MAX(1,$E29))),AND($F29&gt;0,INDEX(Kalender!EI$81:EI$110,MAX(1,$F29))&gt;INDEX(Kalender!$B$81:$B$110,MAX(1,$F29)))),2,0))</f>
        <v>0</v>
      </c>
      <c r="EJ29" s="5" t="n">
        <f aca="false">IF(Kalender!EJ29&lt;&gt;1,0,IF(AND($B29&gt;0,INDEX(Kalender!EJ$68:EJ$77,MAX(1,$B29))&gt;INDEX(Kalender!$B$68:$B$77,MAX(1,$B29))),1,0)+IF(OR(AND($C29&gt;0,INDEX(Kalender!EJ$81:EJ$110,MAX(1,$C29))&gt;INDEX(Kalender!$B$81:$B$110,MAX(1,$C29))),AND($D29&gt;0,INDEX(Kalender!EJ$81:EJ$110,MAX(1,$D29))&gt;INDEX(Kalender!$B$81:$B$110,MAX(1,$D29))),AND($E29&gt;0,INDEX(Kalender!EJ$81:EJ$110,MAX(1,$E29))&gt;INDEX(Kalender!$B$81:$B$110,MAX(1,$E29))),AND($F29&gt;0,INDEX(Kalender!EJ$81:EJ$110,MAX(1,$F29))&gt;INDEX(Kalender!$B$81:$B$110,MAX(1,$F29)))),2,0))</f>
        <v>0</v>
      </c>
      <c r="EK29" s="5" t="n">
        <f aca="false">IF(Kalender!EK29&lt;&gt;1,0,IF(AND($B29&gt;0,INDEX(Kalender!EK$68:EK$77,MAX(1,$B29))&gt;INDEX(Kalender!$B$68:$B$77,MAX(1,$B29))),1,0)+IF(OR(AND($C29&gt;0,INDEX(Kalender!EK$81:EK$110,MAX(1,$C29))&gt;INDEX(Kalender!$B$81:$B$110,MAX(1,$C29))),AND($D29&gt;0,INDEX(Kalender!EK$81:EK$110,MAX(1,$D29))&gt;INDEX(Kalender!$B$81:$B$110,MAX(1,$D29))),AND($E29&gt;0,INDEX(Kalender!EK$81:EK$110,MAX(1,$E29))&gt;INDEX(Kalender!$B$81:$B$110,MAX(1,$E29))),AND($F29&gt;0,INDEX(Kalender!EK$81:EK$110,MAX(1,$F29))&gt;INDEX(Kalender!$B$81:$B$110,MAX(1,$F29)))),2,0))</f>
        <v>0</v>
      </c>
      <c r="EL29" s="5" t="n">
        <f aca="false">IF(Kalender!EL29&lt;&gt;1,0,IF(AND($B29&gt;0,INDEX(Kalender!EL$68:EL$77,MAX(1,$B29))&gt;INDEX(Kalender!$B$68:$B$77,MAX(1,$B29))),1,0)+IF(OR(AND($C29&gt;0,INDEX(Kalender!EL$81:EL$110,MAX(1,$C29))&gt;INDEX(Kalender!$B$81:$B$110,MAX(1,$C29))),AND($D29&gt;0,INDEX(Kalender!EL$81:EL$110,MAX(1,$D29))&gt;INDEX(Kalender!$B$81:$B$110,MAX(1,$D29))),AND($E29&gt;0,INDEX(Kalender!EL$81:EL$110,MAX(1,$E29))&gt;INDEX(Kalender!$B$81:$B$110,MAX(1,$E29))),AND($F29&gt;0,INDEX(Kalender!EL$81:EL$110,MAX(1,$F29))&gt;INDEX(Kalender!$B$81:$B$110,MAX(1,$F29)))),2,0))</f>
        <v>0</v>
      </c>
      <c r="EM29" s="5" t="n">
        <f aca="false">IF(Kalender!EM29&lt;&gt;1,0,IF(AND($B29&gt;0,INDEX(Kalender!EM$68:EM$77,MAX(1,$B29))&gt;INDEX(Kalender!$B$68:$B$77,MAX(1,$B29))),1,0)+IF(OR(AND($C29&gt;0,INDEX(Kalender!EM$81:EM$110,MAX(1,$C29))&gt;INDEX(Kalender!$B$81:$B$110,MAX(1,$C29))),AND($D29&gt;0,INDEX(Kalender!EM$81:EM$110,MAX(1,$D29))&gt;INDEX(Kalender!$B$81:$B$110,MAX(1,$D29))),AND($E29&gt;0,INDEX(Kalender!EM$81:EM$110,MAX(1,$E29))&gt;INDEX(Kalender!$B$81:$B$110,MAX(1,$E29))),AND($F29&gt;0,INDEX(Kalender!EM$81:EM$110,MAX(1,$F29))&gt;INDEX(Kalender!$B$81:$B$110,MAX(1,$F29)))),2,0))</f>
        <v>0</v>
      </c>
      <c r="EN29" s="5" t="n">
        <f aca="false">IF(Kalender!EN29&lt;&gt;1,0,IF(AND($B29&gt;0,INDEX(Kalender!EN$68:EN$77,MAX(1,$B29))&gt;INDEX(Kalender!$B$68:$B$77,MAX(1,$B29))),1,0)+IF(OR(AND($C29&gt;0,INDEX(Kalender!EN$81:EN$110,MAX(1,$C29))&gt;INDEX(Kalender!$B$81:$B$110,MAX(1,$C29))),AND($D29&gt;0,INDEX(Kalender!EN$81:EN$110,MAX(1,$D29))&gt;INDEX(Kalender!$B$81:$B$110,MAX(1,$D29))),AND($E29&gt;0,INDEX(Kalender!EN$81:EN$110,MAX(1,$E29))&gt;INDEX(Kalender!$B$81:$B$110,MAX(1,$E29))),AND($F29&gt;0,INDEX(Kalender!EN$81:EN$110,MAX(1,$F29))&gt;INDEX(Kalender!$B$81:$B$110,MAX(1,$F29)))),2,0))</f>
        <v>0</v>
      </c>
      <c r="EO29" s="5" t="n">
        <f aca="false">IF(Kalender!EO29&lt;&gt;1,0,IF(AND($B29&gt;0,INDEX(Kalender!EO$68:EO$77,MAX(1,$B29))&gt;INDEX(Kalender!$B$68:$B$77,MAX(1,$B29))),1,0)+IF(OR(AND($C29&gt;0,INDEX(Kalender!EO$81:EO$110,MAX(1,$C29))&gt;INDEX(Kalender!$B$81:$B$110,MAX(1,$C29))),AND($D29&gt;0,INDEX(Kalender!EO$81:EO$110,MAX(1,$D29))&gt;INDEX(Kalender!$B$81:$B$110,MAX(1,$D29))),AND($E29&gt;0,INDEX(Kalender!EO$81:EO$110,MAX(1,$E29))&gt;INDEX(Kalender!$B$81:$B$110,MAX(1,$E29))),AND($F29&gt;0,INDEX(Kalender!EO$81:EO$110,MAX(1,$F29))&gt;INDEX(Kalender!$B$81:$B$110,MAX(1,$F29)))),2,0))</f>
        <v>0</v>
      </c>
      <c r="EP29" s="5" t="n">
        <f aca="false">IF(Kalender!EP29&lt;&gt;1,0,IF(AND($B29&gt;0,INDEX(Kalender!EP$68:EP$77,MAX(1,$B29))&gt;INDEX(Kalender!$B$68:$B$77,MAX(1,$B29))),1,0)+IF(OR(AND($C29&gt;0,INDEX(Kalender!EP$81:EP$110,MAX(1,$C29))&gt;INDEX(Kalender!$B$81:$B$110,MAX(1,$C29))),AND($D29&gt;0,INDEX(Kalender!EP$81:EP$110,MAX(1,$D29))&gt;INDEX(Kalender!$B$81:$B$110,MAX(1,$D29))),AND($E29&gt;0,INDEX(Kalender!EP$81:EP$110,MAX(1,$E29))&gt;INDEX(Kalender!$B$81:$B$110,MAX(1,$E29))),AND($F29&gt;0,INDEX(Kalender!EP$81:EP$110,MAX(1,$F29))&gt;INDEX(Kalender!$B$81:$B$110,MAX(1,$F29)))),2,0))</f>
        <v>0</v>
      </c>
      <c r="EQ29" s="5" t="n">
        <f aca="false">IF(Kalender!EQ29&lt;&gt;1,0,IF(AND($B29&gt;0,INDEX(Kalender!EQ$68:EQ$77,MAX(1,$B29))&gt;INDEX(Kalender!$B$68:$B$77,MAX(1,$B29))),1,0)+IF(OR(AND($C29&gt;0,INDEX(Kalender!EQ$81:EQ$110,MAX(1,$C29))&gt;INDEX(Kalender!$B$81:$B$110,MAX(1,$C29))),AND($D29&gt;0,INDEX(Kalender!EQ$81:EQ$110,MAX(1,$D29))&gt;INDEX(Kalender!$B$81:$B$110,MAX(1,$D29))),AND($E29&gt;0,INDEX(Kalender!EQ$81:EQ$110,MAX(1,$E29))&gt;INDEX(Kalender!$B$81:$B$110,MAX(1,$E29))),AND($F29&gt;0,INDEX(Kalender!EQ$81:EQ$110,MAX(1,$F29))&gt;INDEX(Kalender!$B$81:$B$110,MAX(1,$F29)))),2,0))</f>
        <v>0</v>
      </c>
      <c r="ER29" s="5" t="n">
        <f aca="false">IF(Kalender!ER29&lt;&gt;1,0,IF(AND($B29&gt;0,INDEX(Kalender!ER$68:ER$77,MAX(1,$B29))&gt;INDEX(Kalender!$B$68:$B$77,MAX(1,$B29))),1,0)+IF(OR(AND($C29&gt;0,INDEX(Kalender!ER$81:ER$110,MAX(1,$C29))&gt;INDEX(Kalender!$B$81:$B$110,MAX(1,$C29))),AND($D29&gt;0,INDEX(Kalender!ER$81:ER$110,MAX(1,$D29))&gt;INDEX(Kalender!$B$81:$B$110,MAX(1,$D29))),AND($E29&gt;0,INDEX(Kalender!ER$81:ER$110,MAX(1,$E29))&gt;INDEX(Kalender!$B$81:$B$110,MAX(1,$E29))),AND($F29&gt;0,INDEX(Kalender!ER$81:ER$110,MAX(1,$F29))&gt;INDEX(Kalender!$B$81:$B$110,MAX(1,$F29)))),2,0))</f>
        <v>0</v>
      </c>
      <c r="ES29" s="5" t="n">
        <f aca="false">IF(Kalender!ES29&lt;&gt;1,0,IF(AND($B29&gt;0,INDEX(Kalender!ES$68:ES$77,MAX(1,$B29))&gt;INDEX(Kalender!$B$68:$B$77,MAX(1,$B29))),1,0)+IF(OR(AND($C29&gt;0,INDEX(Kalender!ES$81:ES$110,MAX(1,$C29))&gt;INDEX(Kalender!$B$81:$B$110,MAX(1,$C29))),AND($D29&gt;0,INDEX(Kalender!ES$81:ES$110,MAX(1,$D29))&gt;INDEX(Kalender!$B$81:$B$110,MAX(1,$D29))),AND($E29&gt;0,INDEX(Kalender!ES$81:ES$110,MAX(1,$E29))&gt;INDEX(Kalender!$B$81:$B$110,MAX(1,$E29))),AND($F29&gt;0,INDEX(Kalender!ES$81:ES$110,MAX(1,$F29))&gt;INDEX(Kalender!$B$81:$B$110,MAX(1,$F29)))),2,0))</f>
        <v>0</v>
      </c>
      <c r="ET29" s="5" t="n">
        <f aca="false">IF(Kalender!ET29&lt;&gt;1,0,IF(AND($B29&gt;0,INDEX(Kalender!ET$68:ET$77,MAX(1,$B29))&gt;INDEX(Kalender!$B$68:$B$77,MAX(1,$B29))),1,0)+IF(OR(AND($C29&gt;0,INDEX(Kalender!ET$81:ET$110,MAX(1,$C29))&gt;INDEX(Kalender!$B$81:$B$110,MAX(1,$C29))),AND($D29&gt;0,INDEX(Kalender!ET$81:ET$110,MAX(1,$D29))&gt;INDEX(Kalender!$B$81:$B$110,MAX(1,$D29))),AND($E29&gt;0,INDEX(Kalender!ET$81:ET$110,MAX(1,$E29))&gt;INDEX(Kalender!$B$81:$B$110,MAX(1,$E29))),AND($F29&gt;0,INDEX(Kalender!ET$81:ET$110,MAX(1,$F29))&gt;INDEX(Kalender!$B$81:$B$110,MAX(1,$F29)))),2,0))</f>
        <v>0</v>
      </c>
      <c r="EU29" s="5" t="n">
        <f aca="false">IF(Kalender!EU29&lt;&gt;1,0,IF(AND($B29&gt;0,INDEX(Kalender!EU$68:EU$77,MAX(1,$B29))&gt;INDEX(Kalender!$B$68:$B$77,MAX(1,$B29))),1,0)+IF(OR(AND($C29&gt;0,INDEX(Kalender!EU$81:EU$110,MAX(1,$C29))&gt;INDEX(Kalender!$B$81:$B$110,MAX(1,$C29))),AND($D29&gt;0,INDEX(Kalender!EU$81:EU$110,MAX(1,$D29))&gt;INDEX(Kalender!$B$81:$B$110,MAX(1,$D29))),AND($E29&gt;0,INDEX(Kalender!EU$81:EU$110,MAX(1,$E29))&gt;INDEX(Kalender!$B$81:$B$110,MAX(1,$E29))),AND($F29&gt;0,INDEX(Kalender!EU$81:EU$110,MAX(1,$F29))&gt;INDEX(Kalender!$B$81:$B$110,MAX(1,$F29)))),2,0))</f>
        <v>0</v>
      </c>
      <c r="EV29" s="5" t="n">
        <f aca="false">IF(Kalender!EV29&lt;&gt;1,0,IF(AND($B29&gt;0,INDEX(Kalender!EV$68:EV$77,MAX(1,$B29))&gt;INDEX(Kalender!$B$68:$B$77,MAX(1,$B29))),1,0)+IF(OR(AND($C29&gt;0,INDEX(Kalender!EV$81:EV$110,MAX(1,$C29))&gt;INDEX(Kalender!$B$81:$B$110,MAX(1,$C29))),AND($D29&gt;0,INDEX(Kalender!EV$81:EV$110,MAX(1,$D29))&gt;INDEX(Kalender!$B$81:$B$110,MAX(1,$D29))),AND($E29&gt;0,INDEX(Kalender!EV$81:EV$110,MAX(1,$E29))&gt;INDEX(Kalender!$B$81:$B$110,MAX(1,$E29))),AND($F29&gt;0,INDEX(Kalender!EV$81:EV$110,MAX(1,$F29))&gt;INDEX(Kalender!$B$81:$B$110,MAX(1,$F29)))),2,0))</f>
        <v>0</v>
      </c>
      <c r="EW29" s="5" t="n">
        <f aca="false">IF(Kalender!EW29&lt;&gt;1,0,IF(AND($B29&gt;0,INDEX(Kalender!EW$68:EW$77,MAX(1,$B29))&gt;INDEX(Kalender!$B$68:$B$77,MAX(1,$B29))),1,0)+IF(OR(AND($C29&gt;0,INDEX(Kalender!EW$81:EW$110,MAX(1,$C29))&gt;INDEX(Kalender!$B$81:$B$110,MAX(1,$C29))),AND($D29&gt;0,INDEX(Kalender!EW$81:EW$110,MAX(1,$D29))&gt;INDEX(Kalender!$B$81:$B$110,MAX(1,$D29))),AND($E29&gt;0,INDEX(Kalender!EW$81:EW$110,MAX(1,$E29))&gt;INDEX(Kalender!$B$81:$B$110,MAX(1,$E29))),AND($F29&gt;0,INDEX(Kalender!EW$81:EW$110,MAX(1,$F29))&gt;INDEX(Kalender!$B$81:$B$110,MAX(1,$F29)))),2,0))</f>
        <v>0</v>
      </c>
      <c r="EX29" s="5" t="n">
        <f aca="false">IF(Kalender!EX29&lt;&gt;1,0,IF(AND($B29&gt;0,INDEX(Kalender!EX$68:EX$77,MAX(1,$B29))&gt;INDEX(Kalender!$B$68:$B$77,MAX(1,$B29))),1,0)+IF(OR(AND($C29&gt;0,INDEX(Kalender!EX$81:EX$110,MAX(1,$C29))&gt;INDEX(Kalender!$B$81:$B$110,MAX(1,$C29))),AND($D29&gt;0,INDEX(Kalender!EX$81:EX$110,MAX(1,$D29))&gt;INDEX(Kalender!$B$81:$B$110,MAX(1,$D29))),AND($E29&gt;0,INDEX(Kalender!EX$81:EX$110,MAX(1,$E29))&gt;INDEX(Kalender!$B$81:$B$110,MAX(1,$E29))),AND($F29&gt;0,INDEX(Kalender!EX$81:EX$110,MAX(1,$F29))&gt;INDEX(Kalender!$B$81:$B$110,MAX(1,$F29)))),2,0))</f>
        <v>0</v>
      </c>
      <c r="EY29" s="5" t="n">
        <f aca="false">IF(Kalender!EY29&lt;&gt;1,0,IF(AND($B29&gt;0,INDEX(Kalender!EY$68:EY$77,MAX(1,$B29))&gt;INDEX(Kalender!$B$68:$B$77,MAX(1,$B29))),1,0)+IF(OR(AND($C29&gt;0,INDEX(Kalender!EY$81:EY$110,MAX(1,$C29))&gt;INDEX(Kalender!$B$81:$B$110,MAX(1,$C29))),AND($D29&gt;0,INDEX(Kalender!EY$81:EY$110,MAX(1,$D29))&gt;INDEX(Kalender!$B$81:$B$110,MAX(1,$D29))),AND($E29&gt;0,INDEX(Kalender!EY$81:EY$110,MAX(1,$E29))&gt;INDEX(Kalender!$B$81:$B$110,MAX(1,$E29))),AND($F29&gt;0,INDEX(Kalender!EY$81:EY$110,MAX(1,$F29))&gt;INDEX(Kalender!$B$81:$B$110,MAX(1,$F29)))),2,0))</f>
        <v>0</v>
      </c>
      <c r="EZ29" s="5" t="n">
        <f aca="false">IF(Kalender!EZ29&lt;&gt;1,0,IF(AND($B29&gt;0,INDEX(Kalender!EZ$68:EZ$77,MAX(1,$B29))&gt;INDEX(Kalender!$B$68:$B$77,MAX(1,$B29))),1,0)+IF(OR(AND($C29&gt;0,INDEX(Kalender!EZ$81:EZ$110,MAX(1,$C29))&gt;INDEX(Kalender!$B$81:$B$110,MAX(1,$C29))),AND($D29&gt;0,INDEX(Kalender!EZ$81:EZ$110,MAX(1,$D29))&gt;INDEX(Kalender!$B$81:$B$110,MAX(1,$D29))),AND($E29&gt;0,INDEX(Kalender!EZ$81:EZ$110,MAX(1,$E29))&gt;INDEX(Kalender!$B$81:$B$110,MAX(1,$E29))),AND($F29&gt;0,INDEX(Kalender!EZ$81:EZ$110,MAX(1,$F29))&gt;INDEX(Kalender!$B$81:$B$110,MAX(1,$F29)))),2,0))</f>
        <v>0</v>
      </c>
      <c r="FA29" s="5" t="n">
        <f aca="false">IF(Kalender!FA29&lt;&gt;1,0,IF(AND($B29&gt;0,INDEX(Kalender!FA$68:FA$77,MAX(1,$B29))&gt;INDEX(Kalender!$B$68:$B$77,MAX(1,$B29))),1,0)+IF(OR(AND($C29&gt;0,INDEX(Kalender!FA$81:FA$110,MAX(1,$C29))&gt;INDEX(Kalender!$B$81:$B$110,MAX(1,$C29))),AND($D29&gt;0,INDEX(Kalender!FA$81:FA$110,MAX(1,$D29))&gt;INDEX(Kalender!$B$81:$B$110,MAX(1,$D29))),AND($E29&gt;0,INDEX(Kalender!FA$81:FA$110,MAX(1,$E29))&gt;INDEX(Kalender!$B$81:$B$110,MAX(1,$E29))),AND($F29&gt;0,INDEX(Kalender!FA$81:FA$110,MAX(1,$F29))&gt;INDEX(Kalender!$B$81:$B$110,MAX(1,$F29)))),2,0))</f>
        <v>0</v>
      </c>
      <c r="FB29" s="5" t="n">
        <f aca="false">IF(Kalender!FB29&lt;&gt;1,0,IF(AND($B29&gt;0,INDEX(Kalender!FB$68:FB$77,MAX(1,$B29))&gt;INDEX(Kalender!$B$68:$B$77,MAX(1,$B29))),1,0)+IF(OR(AND($C29&gt;0,INDEX(Kalender!FB$81:FB$110,MAX(1,$C29))&gt;INDEX(Kalender!$B$81:$B$110,MAX(1,$C29))),AND($D29&gt;0,INDEX(Kalender!FB$81:FB$110,MAX(1,$D29))&gt;INDEX(Kalender!$B$81:$B$110,MAX(1,$D29))),AND($E29&gt;0,INDEX(Kalender!FB$81:FB$110,MAX(1,$E29))&gt;INDEX(Kalender!$B$81:$B$110,MAX(1,$E29))),AND($F29&gt;0,INDEX(Kalender!FB$81:FB$110,MAX(1,$F29))&gt;INDEX(Kalender!$B$81:$B$110,MAX(1,$F29)))),2,0))</f>
        <v>0</v>
      </c>
      <c r="FC29" s="5" t="n">
        <f aca="false">IF(Kalender!FC29&lt;&gt;1,0,IF(AND($B29&gt;0,INDEX(Kalender!FC$68:FC$77,MAX(1,$B29))&gt;INDEX(Kalender!$B$68:$B$77,MAX(1,$B29))),1,0)+IF(OR(AND($C29&gt;0,INDEX(Kalender!FC$81:FC$110,MAX(1,$C29))&gt;INDEX(Kalender!$B$81:$B$110,MAX(1,$C29))),AND($D29&gt;0,INDEX(Kalender!FC$81:FC$110,MAX(1,$D29))&gt;INDEX(Kalender!$B$81:$B$110,MAX(1,$D29))),AND($E29&gt;0,INDEX(Kalender!FC$81:FC$110,MAX(1,$E29))&gt;INDEX(Kalender!$B$81:$B$110,MAX(1,$E29))),AND($F29&gt;0,INDEX(Kalender!FC$81:FC$110,MAX(1,$F29))&gt;INDEX(Kalender!$B$81:$B$110,MAX(1,$F29)))),2,0))</f>
        <v>0</v>
      </c>
      <c r="FD29" s="5" t="n">
        <f aca="false">IF(Kalender!FD29&lt;&gt;1,0,IF(AND($B29&gt;0,INDEX(Kalender!FD$68:FD$77,MAX(1,$B29))&gt;INDEX(Kalender!$B$68:$B$77,MAX(1,$B29))),1,0)+IF(OR(AND($C29&gt;0,INDEX(Kalender!FD$81:FD$110,MAX(1,$C29))&gt;INDEX(Kalender!$B$81:$B$110,MAX(1,$C29))),AND($D29&gt;0,INDEX(Kalender!FD$81:FD$110,MAX(1,$D29))&gt;INDEX(Kalender!$B$81:$B$110,MAX(1,$D29))),AND($E29&gt;0,INDEX(Kalender!FD$81:FD$110,MAX(1,$E29))&gt;INDEX(Kalender!$B$81:$B$110,MAX(1,$E29))),AND($F29&gt;0,INDEX(Kalender!FD$81:FD$110,MAX(1,$F29))&gt;INDEX(Kalender!$B$81:$B$110,MAX(1,$F29)))),2,0))</f>
        <v>0</v>
      </c>
      <c r="FE29" s="5" t="n">
        <f aca="false">IF(Kalender!FE29&lt;&gt;1,0,IF(AND($B29&gt;0,INDEX(Kalender!FE$68:FE$77,MAX(1,$B29))&gt;INDEX(Kalender!$B$68:$B$77,MAX(1,$B29))),1,0)+IF(OR(AND($C29&gt;0,INDEX(Kalender!FE$81:FE$110,MAX(1,$C29))&gt;INDEX(Kalender!$B$81:$B$110,MAX(1,$C29))),AND($D29&gt;0,INDEX(Kalender!FE$81:FE$110,MAX(1,$D29))&gt;INDEX(Kalender!$B$81:$B$110,MAX(1,$D29))),AND($E29&gt;0,INDEX(Kalender!FE$81:FE$110,MAX(1,$E29))&gt;INDEX(Kalender!$B$81:$B$110,MAX(1,$E29))),AND($F29&gt;0,INDEX(Kalender!FE$81:FE$110,MAX(1,$F29))&gt;INDEX(Kalender!$B$81:$B$110,MAX(1,$F29)))),2,0))</f>
        <v>0</v>
      </c>
      <c r="FF29" s="5" t="n">
        <f aca="false">IF(Kalender!FF29&lt;&gt;1,0,IF(AND($B29&gt;0,INDEX(Kalender!FF$68:FF$77,MAX(1,$B29))&gt;INDEX(Kalender!$B$68:$B$77,MAX(1,$B29))),1,0)+IF(OR(AND($C29&gt;0,INDEX(Kalender!FF$81:FF$110,MAX(1,$C29))&gt;INDEX(Kalender!$B$81:$B$110,MAX(1,$C29))),AND($D29&gt;0,INDEX(Kalender!FF$81:FF$110,MAX(1,$D29))&gt;INDEX(Kalender!$B$81:$B$110,MAX(1,$D29))),AND($E29&gt;0,INDEX(Kalender!FF$81:FF$110,MAX(1,$E29))&gt;INDEX(Kalender!$B$81:$B$110,MAX(1,$E29))),AND($F29&gt;0,INDEX(Kalender!FF$81:FF$110,MAX(1,$F29))&gt;INDEX(Kalender!$B$81:$B$110,MAX(1,$F29)))),2,0))</f>
        <v>0</v>
      </c>
      <c r="FG29" s="5" t="n">
        <f aca="false">IF(Kalender!FG29&lt;&gt;1,0,IF(AND($B29&gt;0,INDEX(Kalender!FG$68:FG$77,MAX(1,$B29))&gt;INDEX(Kalender!$B$68:$B$77,MAX(1,$B29))),1,0)+IF(OR(AND($C29&gt;0,INDEX(Kalender!FG$81:FG$110,MAX(1,$C29))&gt;INDEX(Kalender!$B$81:$B$110,MAX(1,$C29))),AND($D29&gt;0,INDEX(Kalender!FG$81:FG$110,MAX(1,$D29))&gt;INDEX(Kalender!$B$81:$B$110,MAX(1,$D29))),AND($E29&gt;0,INDEX(Kalender!FG$81:FG$110,MAX(1,$E29))&gt;INDEX(Kalender!$B$81:$B$110,MAX(1,$E29))),AND($F29&gt;0,INDEX(Kalender!FG$81:FG$110,MAX(1,$F29))&gt;INDEX(Kalender!$B$81:$B$110,MAX(1,$F29)))),2,0))</f>
        <v>0</v>
      </c>
      <c r="FH29" s="5" t="n">
        <f aca="false">IF(Kalender!FH29&lt;&gt;1,0,IF(AND($B29&gt;0,INDEX(Kalender!FH$68:FH$77,MAX(1,$B29))&gt;INDEX(Kalender!$B$68:$B$77,MAX(1,$B29))),1,0)+IF(OR(AND($C29&gt;0,INDEX(Kalender!FH$81:FH$110,MAX(1,$C29))&gt;INDEX(Kalender!$B$81:$B$110,MAX(1,$C29))),AND($D29&gt;0,INDEX(Kalender!FH$81:FH$110,MAX(1,$D29))&gt;INDEX(Kalender!$B$81:$B$110,MAX(1,$D29))),AND($E29&gt;0,INDEX(Kalender!FH$81:FH$110,MAX(1,$E29))&gt;INDEX(Kalender!$B$81:$B$110,MAX(1,$E29))),AND($F29&gt;0,INDEX(Kalender!FH$81:FH$110,MAX(1,$F29))&gt;INDEX(Kalender!$B$81:$B$110,MAX(1,$F29)))),2,0))</f>
        <v>0</v>
      </c>
      <c r="FI29" s="5" t="n">
        <f aca="false">IF(Kalender!FI29&lt;&gt;1,0,IF(AND($B29&gt;0,INDEX(Kalender!FI$68:FI$77,MAX(1,$B29))&gt;INDEX(Kalender!$B$68:$B$77,MAX(1,$B29))),1,0)+IF(OR(AND($C29&gt;0,INDEX(Kalender!FI$81:FI$110,MAX(1,$C29))&gt;INDEX(Kalender!$B$81:$B$110,MAX(1,$C29))),AND($D29&gt;0,INDEX(Kalender!FI$81:FI$110,MAX(1,$D29))&gt;INDEX(Kalender!$B$81:$B$110,MAX(1,$D29))),AND($E29&gt;0,INDEX(Kalender!FI$81:FI$110,MAX(1,$E29))&gt;INDEX(Kalender!$B$81:$B$110,MAX(1,$E29))),AND($F29&gt;0,INDEX(Kalender!FI$81:FI$110,MAX(1,$F29))&gt;INDEX(Kalender!$B$81:$B$110,MAX(1,$F29)))),2,0))</f>
        <v>0</v>
      </c>
      <c r="FJ29" s="5" t="n">
        <f aca="false">IF(Kalender!FJ29&lt;&gt;1,0,IF(AND($B29&gt;0,INDEX(Kalender!FJ$68:FJ$77,MAX(1,$B29))&gt;INDEX(Kalender!$B$68:$B$77,MAX(1,$B29))),1,0)+IF(OR(AND($C29&gt;0,INDEX(Kalender!FJ$81:FJ$110,MAX(1,$C29))&gt;INDEX(Kalender!$B$81:$B$110,MAX(1,$C29))),AND($D29&gt;0,INDEX(Kalender!FJ$81:FJ$110,MAX(1,$D29))&gt;INDEX(Kalender!$B$81:$B$110,MAX(1,$D29))),AND($E29&gt;0,INDEX(Kalender!FJ$81:FJ$110,MAX(1,$E29))&gt;INDEX(Kalender!$B$81:$B$110,MAX(1,$E29))),AND($F29&gt;0,INDEX(Kalender!FJ$81:FJ$110,MAX(1,$F29))&gt;INDEX(Kalender!$B$81:$B$110,MAX(1,$F29)))),2,0))</f>
        <v>0</v>
      </c>
      <c r="FK29" s="5" t="n">
        <f aca="false">IF(Kalender!FK29&lt;&gt;1,0,IF(AND($B29&gt;0,INDEX(Kalender!FK$68:FK$77,MAX(1,$B29))&gt;INDEX(Kalender!$B$68:$B$77,MAX(1,$B29))),1,0)+IF(OR(AND($C29&gt;0,INDEX(Kalender!FK$81:FK$110,MAX(1,$C29))&gt;INDEX(Kalender!$B$81:$B$110,MAX(1,$C29))),AND($D29&gt;0,INDEX(Kalender!FK$81:FK$110,MAX(1,$D29))&gt;INDEX(Kalender!$B$81:$B$110,MAX(1,$D29))),AND($E29&gt;0,INDEX(Kalender!FK$81:FK$110,MAX(1,$E29))&gt;INDEX(Kalender!$B$81:$B$110,MAX(1,$E29))),AND($F29&gt;0,INDEX(Kalender!FK$81:FK$110,MAX(1,$F29))&gt;INDEX(Kalender!$B$81:$B$110,MAX(1,$F29)))),2,0))</f>
        <v>0</v>
      </c>
      <c r="FL29" s="5" t="n">
        <f aca="false">IF(Kalender!FL29&lt;&gt;1,0,IF(AND($B29&gt;0,INDEX(Kalender!FL$68:FL$77,MAX(1,$B29))&gt;INDEX(Kalender!$B$68:$B$77,MAX(1,$B29))),1,0)+IF(OR(AND($C29&gt;0,INDEX(Kalender!FL$81:FL$110,MAX(1,$C29))&gt;INDEX(Kalender!$B$81:$B$110,MAX(1,$C29))),AND($D29&gt;0,INDEX(Kalender!FL$81:FL$110,MAX(1,$D29))&gt;INDEX(Kalender!$B$81:$B$110,MAX(1,$D29))),AND($E29&gt;0,INDEX(Kalender!FL$81:FL$110,MAX(1,$E29))&gt;INDEX(Kalender!$B$81:$B$110,MAX(1,$E29))),AND($F29&gt;0,INDEX(Kalender!FL$81:FL$110,MAX(1,$F29))&gt;INDEX(Kalender!$B$81:$B$110,MAX(1,$F29)))),2,0))</f>
        <v>0</v>
      </c>
      <c r="FM29" s="5" t="n">
        <f aca="false">IF(Kalender!FM29&lt;&gt;1,0,IF(AND($B29&gt;0,INDEX(Kalender!FM$68:FM$77,MAX(1,$B29))&gt;INDEX(Kalender!$B$68:$B$77,MAX(1,$B29))),1,0)+IF(OR(AND($C29&gt;0,INDEX(Kalender!FM$81:FM$110,MAX(1,$C29))&gt;INDEX(Kalender!$B$81:$B$110,MAX(1,$C29))),AND($D29&gt;0,INDEX(Kalender!FM$81:FM$110,MAX(1,$D29))&gt;INDEX(Kalender!$B$81:$B$110,MAX(1,$D29))),AND($E29&gt;0,INDEX(Kalender!FM$81:FM$110,MAX(1,$E29))&gt;INDEX(Kalender!$B$81:$B$110,MAX(1,$E29))),AND($F29&gt;0,INDEX(Kalender!FM$81:FM$110,MAX(1,$F29))&gt;INDEX(Kalender!$B$81:$B$110,MAX(1,$F29)))),2,0))</f>
        <v>0</v>
      </c>
      <c r="FN29" s="5" t="n">
        <f aca="false">IF(Kalender!FN29&lt;&gt;1,0,IF(AND($B29&gt;0,INDEX(Kalender!FN$68:FN$77,MAX(1,$B29))&gt;INDEX(Kalender!$B$68:$B$77,MAX(1,$B29))),1,0)+IF(OR(AND($C29&gt;0,INDEX(Kalender!FN$81:FN$110,MAX(1,$C29))&gt;INDEX(Kalender!$B$81:$B$110,MAX(1,$C29))),AND($D29&gt;0,INDEX(Kalender!FN$81:FN$110,MAX(1,$D29))&gt;INDEX(Kalender!$B$81:$B$110,MAX(1,$D29))),AND($E29&gt;0,INDEX(Kalender!FN$81:FN$110,MAX(1,$E29))&gt;INDEX(Kalender!$B$81:$B$110,MAX(1,$E29))),AND($F29&gt;0,INDEX(Kalender!FN$81:FN$110,MAX(1,$F29))&gt;INDEX(Kalender!$B$81:$B$110,MAX(1,$F29)))),2,0))</f>
        <v>0</v>
      </c>
      <c r="FO29" s="5" t="n">
        <f aca="false">IF(Kalender!FO29&lt;&gt;1,0,IF(AND($B29&gt;0,INDEX(Kalender!FO$68:FO$77,MAX(1,$B29))&gt;INDEX(Kalender!$B$68:$B$77,MAX(1,$B29))),1,0)+IF(OR(AND($C29&gt;0,INDEX(Kalender!FO$81:FO$110,MAX(1,$C29))&gt;INDEX(Kalender!$B$81:$B$110,MAX(1,$C29))),AND($D29&gt;0,INDEX(Kalender!FO$81:FO$110,MAX(1,$D29))&gt;INDEX(Kalender!$B$81:$B$110,MAX(1,$D29))),AND($E29&gt;0,INDEX(Kalender!FO$81:FO$110,MAX(1,$E29))&gt;INDEX(Kalender!$B$81:$B$110,MAX(1,$E29))),AND($F29&gt;0,INDEX(Kalender!FO$81:FO$110,MAX(1,$F29))&gt;INDEX(Kalender!$B$81:$B$110,MAX(1,$F29)))),2,0))</f>
        <v>0</v>
      </c>
      <c r="FP29" s="5" t="n">
        <f aca="false">IF(Kalender!FP29&lt;&gt;1,0,IF(AND($B29&gt;0,INDEX(Kalender!FP$68:FP$77,MAX(1,$B29))&gt;INDEX(Kalender!$B$68:$B$77,MAX(1,$B29))),1,0)+IF(OR(AND($C29&gt;0,INDEX(Kalender!FP$81:FP$110,MAX(1,$C29))&gt;INDEX(Kalender!$B$81:$B$110,MAX(1,$C29))),AND($D29&gt;0,INDEX(Kalender!FP$81:FP$110,MAX(1,$D29))&gt;INDEX(Kalender!$B$81:$B$110,MAX(1,$D29))),AND($E29&gt;0,INDEX(Kalender!FP$81:FP$110,MAX(1,$E29))&gt;INDEX(Kalender!$B$81:$B$110,MAX(1,$E29))),AND($F29&gt;0,INDEX(Kalender!FP$81:FP$110,MAX(1,$F29))&gt;INDEX(Kalender!$B$81:$B$110,MAX(1,$F29)))),2,0))</f>
        <v>0</v>
      </c>
      <c r="FQ29" s="5" t="n">
        <f aca="false">IF(Kalender!FQ29&lt;&gt;1,0,IF(AND($B29&gt;0,INDEX(Kalender!FQ$68:FQ$77,MAX(1,$B29))&gt;INDEX(Kalender!$B$68:$B$77,MAX(1,$B29))),1,0)+IF(OR(AND($C29&gt;0,INDEX(Kalender!FQ$81:FQ$110,MAX(1,$C29))&gt;INDEX(Kalender!$B$81:$B$110,MAX(1,$C29))),AND($D29&gt;0,INDEX(Kalender!FQ$81:FQ$110,MAX(1,$D29))&gt;INDEX(Kalender!$B$81:$B$110,MAX(1,$D29))),AND($E29&gt;0,INDEX(Kalender!FQ$81:FQ$110,MAX(1,$E29))&gt;INDEX(Kalender!$B$81:$B$110,MAX(1,$E29))),AND($F29&gt;0,INDEX(Kalender!FQ$81:FQ$110,MAX(1,$F29))&gt;INDEX(Kalender!$B$81:$B$110,MAX(1,$F29)))),2,0))</f>
        <v>0</v>
      </c>
      <c r="FR29" s="5" t="n">
        <f aca="false">IF(Kalender!FR29&lt;&gt;1,0,IF(AND($B29&gt;0,INDEX(Kalender!FR$68:FR$77,MAX(1,$B29))&gt;INDEX(Kalender!$B$68:$B$77,MAX(1,$B29))),1,0)+IF(OR(AND($C29&gt;0,INDEX(Kalender!FR$81:FR$110,MAX(1,$C29))&gt;INDEX(Kalender!$B$81:$B$110,MAX(1,$C29))),AND($D29&gt;0,INDEX(Kalender!FR$81:FR$110,MAX(1,$D29))&gt;INDEX(Kalender!$B$81:$B$110,MAX(1,$D29))),AND($E29&gt;0,INDEX(Kalender!FR$81:FR$110,MAX(1,$E29))&gt;INDEX(Kalender!$B$81:$B$110,MAX(1,$E29))),AND($F29&gt;0,INDEX(Kalender!FR$81:FR$110,MAX(1,$F29))&gt;INDEX(Kalender!$B$81:$B$110,MAX(1,$F29)))),2,0))</f>
        <v>0</v>
      </c>
      <c r="FS29" s="5" t="n">
        <f aca="false">IF(Kalender!FS29&lt;&gt;1,0,IF(AND($B29&gt;0,INDEX(Kalender!FS$68:FS$77,MAX(1,$B29))&gt;INDEX(Kalender!$B$68:$B$77,MAX(1,$B29))),1,0)+IF(OR(AND($C29&gt;0,INDEX(Kalender!FS$81:FS$110,MAX(1,$C29))&gt;INDEX(Kalender!$B$81:$B$110,MAX(1,$C29))),AND($D29&gt;0,INDEX(Kalender!FS$81:FS$110,MAX(1,$D29))&gt;INDEX(Kalender!$B$81:$B$110,MAX(1,$D29))),AND($E29&gt;0,INDEX(Kalender!FS$81:FS$110,MAX(1,$E29))&gt;INDEX(Kalender!$B$81:$B$110,MAX(1,$E29))),AND($F29&gt;0,INDEX(Kalender!FS$81:FS$110,MAX(1,$F29))&gt;INDEX(Kalender!$B$81:$B$110,MAX(1,$F29)))),2,0))</f>
        <v>0</v>
      </c>
      <c r="FT29" s="5" t="n">
        <f aca="false">IF(Kalender!FT29&lt;&gt;1,0,IF(AND($B29&gt;0,INDEX(Kalender!FT$68:FT$77,MAX(1,$B29))&gt;INDEX(Kalender!$B$68:$B$77,MAX(1,$B29))),1,0)+IF(OR(AND($C29&gt;0,INDEX(Kalender!FT$81:FT$110,MAX(1,$C29))&gt;INDEX(Kalender!$B$81:$B$110,MAX(1,$C29))),AND($D29&gt;0,INDEX(Kalender!FT$81:FT$110,MAX(1,$D29))&gt;INDEX(Kalender!$B$81:$B$110,MAX(1,$D29))),AND($E29&gt;0,INDEX(Kalender!FT$81:FT$110,MAX(1,$E29))&gt;INDEX(Kalender!$B$81:$B$110,MAX(1,$E29))),AND($F29&gt;0,INDEX(Kalender!FT$81:FT$110,MAX(1,$F29))&gt;INDEX(Kalender!$B$81:$B$110,MAX(1,$F29)))),2,0))</f>
        <v>0</v>
      </c>
      <c r="FU29" s="5" t="n">
        <f aca="false">IF(Kalender!FU29&lt;&gt;1,0,IF(AND($B29&gt;0,INDEX(Kalender!FU$68:FU$77,MAX(1,$B29))&gt;INDEX(Kalender!$B$68:$B$77,MAX(1,$B29))),1,0)+IF(OR(AND($C29&gt;0,INDEX(Kalender!FU$81:FU$110,MAX(1,$C29))&gt;INDEX(Kalender!$B$81:$B$110,MAX(1,$C29))),AND($D29&gt;0,INDEX(Kalender!FU$81:FU$110,MAX(1,$D29))&gt;INDEX(Kalender!$B$81:$B$110,MAX(1,$D29))),AND($E29&gt;0,INDEX(Kalender!FU$81:FU$110,MAX(1,$E29))&gt;INDEX(Kalender!$B$81:$B$110,MAX(1,$E29))),AND($F29&gt;0,INDEX(Kalender!FU$81:FU$110,MAX(1,$F29))&gt;INDEX(Kalender!$B$81:$B$110,MAX(1,$F29)))),2,0))</f>
        <v>0</v>
      </c>
      <c r="FV29" s="5" t="n">
        <f aca="false">IF(Kalender!FV29&lt;&gt;1,0,IF(AND($B29&gt;0,INDEX(Kalender!FV$68:FV$77,MAX(1,$B29))&gt;INDEX(Kalender!$B$68:$B$77,MAX(1,$B29))),1,0)+IF(OR(AND($C29&gt;0,INDEX(Kalender!FV$81:FV$110,MAX(1,$C29))&gt;INDEX(Kalender!$B$81:$B$110,MAX(1,$C29))),AND($D29&gt;0,INDEX(Kalender!FV$81:FV$110,MAX(1,$D29))&gt;INDEX(Kalender!$B$81:$B$110,MAX(1,$D29))),AND($E29&gt;0,INDEX(Kalender!FV$81:FV$110,MAX(1,$E29))&gt;INDEX(Kalender!$B$81:$B$110,MAX(1,$E29))),AND($F29&gt;0,INDEX(Kalender!FV$81:FV$110,MAX(1,$F29))&gt;INDEX(Kalender!$B$81:$B$110,MAX(1,$F29)))),2,0))</f>
        <v>0</v>
      </c>
      <c r="FW29" s="5" t="n">
        <f aca="false">IF(Kalender!FW29&lt;&gt;1,0,IF(AND($B29&gt;0,INDEX(Kalender!FW$68:FW$77,MAX(1,$B29))&gt;INDEX(Kalender!$B$68:$B$77,MAX(1,$B29))),1,0)+IF(OR(AND($C29&gt;0,INDEX(Kalender!FW$81:FW$110,MAX(1,$C29))&gt;INDEX(Kalender!$B$81:$B$110,MAX(1,$C29))),AND($D29&gt;0,INDEX(Kalender!FW$81:FW$110,MAX(1,$D29))&gt;INDEX(Kalender!$B$81:$B$110,MAX(1,$D29))),AND($E29&gt;0,INDEX(Kalender!FW$81:FW$110,MAX(1,$E29))&gt;INDEX(Kalender!$B$81:$B$110,MAX(1,$E29))),AND($F29&gt;0,INDEX(Kalender!FW$81:FW$110,MAX(1,$F29))&gt;INDEX(Kalender!$B$81:$B$110,MAX(1,$F29)))),2,0))</f>
        <v>0</v>
      </c>
      <c r="FX29" s="5" t="n">
        <f aca="false">IF(Kalender!FX29&lt;&gt;1,0,IF(AND($B29&gt;0,INDEX(Kalender!FX$68:FX$77,MAX(1,$B29))&gt;INDEX(Kalender!$B$68:$B$77,MAX(1,$B29))),1,0)+IF(OR(AND($C29&gt;0,INDEX(Kalender!FX$81:FX$110,MAX(1,$C29))&gt;INDEX(Kalender!$B$81:$B$110,MAX(1,$C29))),AND($D29&gt;0,INDEX(Kalender!FX$81:FX$110,MAX(1,$D29))&gt;INDEX(Kalender!$B$81:$B$110,MAX(1,$D29))),AND($E29&gt;0,INDEX(Kalender!FX$81:FX$110,MAX(1,$E29))&gt;INDEX(Kalender!$B$81:$B$110,MAX(1,$E29))),AND($F29&gt;0,INDEX(Kalender!FX$81:FX$110,MAX(1,$F29))&gt;INDEX(Kalender!$B$81:$B$110,MAX(1,$F29)))),2,0))</f>
        <v>0</v>
      </c>
      <c r="FY29" s="5" t="n">
        <f aca="false">IF(Kalender!FY29&lt;&gt;1,0,IF(AND($B29&gt;0,INDEX(Kalender!FY$68:FY$77,MAX(1,$B29))&gt;INDEX(Kalender!$B$68:$B$77,MAX(1,$B29))),1,0)+IF(OR(AND($C29&gt;0,INDEX(Kalender!FY$81:FY$110,MAX(1,$C29))&gt;INDEX(Kalender!$B$81:$B$110,MAX(1,$C29))),AND($D29&gt;0,INDEX(Kalender!FY$81:FY$110,MAX(1,$D29))&gt;INDEX(Kalender!$B$81:$B$110,MAX(1,$D29))),AND($E29&gt;0,INDEX(Kalender!FY$81:FY$110,MAX(1,$E29))&gt;INDEX(Kalender!$B$81:$B$110,MAX(1,$E29))),AND($F29&gt;0,INDEX(Kalender!FY$81:FY$110,MAX(1,$F29))&gt;INDEX(Kalender!$B$81:$B$110,MAX(1,$F29)))),2,0))</f>
        <v>0</v>
      </c>
      <c r="FZ29" s="5" t="n">
        <f aca="false">IF(Kalender!FZ29&lt;&gt;1,0,IF(AND($B29&gt;0,INDEX(Kalender!FZ$68:FZ$77,MAX(1,$B29))&gt;INDEX(Kalender!$B$68:$B$77,MAX(1,$B29))),1,0)+IF(OR(AND($C29&gt;0,INDEX(Kalender!FZ$81:FZ$110,MAX(1,$C29))&gt;INDEX(Kalender!$B$81:$B$110,MAX(1,$C29))),AND($D29&gt;0,INDEX(Kalender!FZ$81:FZ$110,MAX(1,$D29))&gt;INDEX(Kalender!$B$81:$B$110,MAX(1,$D29))),AND($E29&gt;0,INDEX(Kalender!FZ$81:FZ$110,MAX(1,$E29))&gt;INDEX(Kalender!$B$81:$B$110,MAX(1,$E29))),AND($F29&gt;0,INDEX(Kalender!FZ$81:FZ$110,MAX(1,$F29))&gt;INDEX(Kalender!$B$81:$B$110,MAX(1,$F29)))),2,0))</f>
        <v>0</v>
      </c>
      <c r="GA29" s="5" t="n">
        <f aca="false">IF(Kalender!GA29&lt;&gt;1,0,IF(AND($B29&gt;0,INDEX(Kalender!GA$68:GA$77,MAX(1,$B29))&gt;INDEX(Kalender!$B$68:$B$77,MAX(1,$B29))),1,0)+IF(OR(AND($C29&gt;0,INDEX(Kalender!GA$81:GA$110,MAX(1,$C29))&gt;INDEX(Kalender!$B$81:$B$110,MAX(1,$C29))),AND($D29&gt;0,INDEX(Kalender!GA$81:GA$110,MAX(1,$D29))&gt;INDEX(Kalender!$B$81:$B$110,MAX(1,$D29))),AND($E29&gt;0,INDEX(Kalender!GA$81:GA$110,MAX(1,$E29))&gt;INDEX(Kalender!$B$81:$B$110,MAX(1,$E29))),AND($F29&gt;0,INDEX(Kalender!GA$81:GA$110,MAX(1,$F29))&gt;INDEX(Kalender!$B$81:$B$110,MAX(1,$F29)))),2,0))</f>
        <v>0</v>
      </c>
      <c r="GB29" s="5" t="n">
        <f aca="false">IF(Kalender!GB29&lt;&gt;1,0,IF(AND($B29&gt;0,INDEX(Kalender!GB$68:GB$77,MAX(1,$B29))&gt;INDEX(Kalender!$B$68:$B$77,MAX(1,$B29))),1,0)+IF(OR(AND($C29&gt;0,INDEX(Kalender!GB$81:GB$110,MAX(1,$C29))&gt;INDEX(Kalender!$B$81:$B$110,MAX(1,$C29))),AND($D29&gt;0,INDEX(Kalender!GB$81:GB$110,MAX(1,$D29))&gt;INDEX(Kalender!$B$81:$B$110,MAX(1,$D29))),AND($E29&gt;0,INDEX(Kalender!GB$81:GB$110,MAX(1,$E29))&gt;INDEX(Kalender!$B$81:$B$110,MAX(1,$E29))),AND($F29&gt;0,INDEX(Kalender!GB$81:GB$110,MAX(1,$F29))&gt;INDEX(Kalender!$B$81:$B$110,MAX(1,$F29)))),2,0))</f>
        <v>0</v>
      </c>
      <c r="GC29" s="5" t="n">
        <f aca="false">IF(Kalender!GC29&lt;&gt;1,0,IF(AND($B29&gt;0,INDEX(Kalender!GC$68:GC$77,MAX(1,$B29))&gt;INDEX(Kalender!$B$68:$B$77,MAX(1,$B29))),1,0)+IF(OR(AND($C29&gt;0,INDEX(Kalender!GC$81:GC$110,MAX(1,$C29))&gt;INDEX(Kalender!$B$81:$B$110,MAX(1,$C29))),AND($D29&gt;0,INDEX(Kalender!GC$81:GC$110,MAX(1,$D29))&gt;INDEX(Kalender!$B$81:$B$110,MAX(1,$D29))),AND($E29&gt;0,INDEX(Kalender!GC$81:GC$110,MAX(1,$E29))&gt;INDEX(Kalender!$B$81:$B$110,MAX(1,$E29))),AND($F29&gt;0,INDEX(Kalender!GC$81:GC$110,MAX(1,$F29))&gt;INDEX(Kalender!$B$81:$B$110,MAX(1,$F29)))),2,0))</f>
        <v>0</v>
      </c>
      <c r="GD29" s="5" t="n">
        <f aca="false">IF(Kalender!GD29&lt;&gt;1,0,IF(AND($B29&gt;0,INDEX(Kalender!GD$68:GD$77,MAX(1,$B29))&gt;INDEX(Kalender!$B$68:$B$77,MAX(1,$B29))),1,0)+IF(OR(AND($C29&gt;0,INDEX(Kalender!GD$81:GD$110,MAX(1,$C29))&gt;INDEX(Kalender!$B$81:$B$110,MAX(1,$C29))),AND($D29&gt;0,INDEX(Kalender!GD$81:GD$110,MAX(1,$D29))&gt;INDEX(Kalender!$B$81:$B$110,MAX(1,$D29))),AND($E29&gt;0,INDEX(Kalender!GD$81:GD$110,MAX(1,$E29))&gt;INDEX(Kalender!$B$81:$B$110,MAX(1,$E29))),AND($F29&gt;0,INDEX(Kalender!GD$81:GD$110,MAX(1,$F29))&gt;INDEX(Kalender!$B$81:$B$110,MAX(1,$F29)))),2,0))</f>
        <v>0</v>
      </c>
      <c r="GE29" s="5" t="n">
        <f aca="false">IF(Kalender!GE29&lt;&gt;1,0,IF(AND($B29&gt;0,INDEX(Kalender!GE$68:GE$77,MAX(1,$B29))&gt;INDEX(Kalender!$B$68:$B$77,MAX(1,$B29))),1,0)+IF(OR(AND($C29&gt;0,INDEX(Kalender!GE$81:GE$110,MAX(1,$C29))&gt;INDEX(Kalender!$B$81:$B$110,MAX(1,$C29))),AND($D29&gt;0,INDEX(Kalender!GE$81:GE$110,MAX(1,$D29))&gt;INDEX(Kalender!$B$81:$B$110,MAX(1,$D29))),AND($E29&gt;0,INDEX(Kalender!GE$81:GE$110,MAX(1,$E29))&gt;INDEX(Kalender!$B$81:$B$110,MAX(1,$E29))),AND($F29&gt;0,INDEX(Kalender!GE$81:GE$110,MAX(1,$F29))&gt;INDEX(Kalender!$B$81:$B$110,MAX(1,$F29)))),2,0))</f>
        <v>0</v>
      </c>
      <c r="GF29" s="5" t="n">
        <f aca="false">IF(Kalender!GF29&lt;&gt;1,0,IF(AND($B29&gt;0,INDEX(Kalender!GF$68:GF$77,MAX(1,$B29))&gt;INDEX(Kalender!$B$68:$B$77,MAX(1,$B29))),1,0)+IF(OR(AND($C29&gt;0,INDEX(Kalender!GF$81:GF$110,MAX(1,$C29))&gt;INDEX(Kalender!$B$81:$B$110,MAX(1,$C29))),AND($D29&gt;0,INDEX(Kalender!GF$81:GF$110,MAX(1,$D29))&gt;INDEX(Kalender!$B$81:$B$110,MAX(1,$D29))),AND($E29&gt;0,INDEX(Kalender!GF$81:GF$110,MAX(1,$E29))&gt;INDEX(Kalender!$B$81:$B$110,MAX(1,$E29))),AND($F29&gt;0,INDEX(Kalender!GF$81:GF$110,MAX(1,$F29))&gt;INDEX(Kalender!$B$81:$B$110,MAX(1,$F29)))),2,0))</f>
        <v>0</v>
      </c>
      <c r="GG29" s="5" t="n">
        <f aca="false">IF(Kalender!GG29&lt;&gt;1,0,IF(AND($B29&gt;0,INDEX(Kalender!GG$68:GG$77,MAX(1,$B29))&gt;INDEX(Kalender!$B$68:$B$77,MAX(1,$B29))),1,0)+IF(OR(AND($C29&gt;0,INDEX(Kalender!GG$81:GG$110,MAX(1,$C29))&gt;INDEX(Kalender!$B$81:$B$110,MAX(1,$C29))),AND($D29&gt;0,INDEX(Kalender!GG$81:GG$110,MAX(1,$D29))&gt;INDEX(Kalender!$B$81:$B$110,MAX(1,$D29))),AND($E29&gt;0,INDEX(Kalender!GG$81:GG$110,MAX(1,$E29))&gt;INDEX(Kalender!$B$81:$B$110,MAX(1,$E29))),AND($F29&gt;0,INDEX(Kalender!GG$81:GG$110,MAX(1,$F29))&gt;INDEX(Kalender!$B$81:$B$110,MAX(1,$F29)))),2,0))</f>
        <v>0</v>
      </c>
      <c r="GH29" s="5" t="n">
        <f aca="false">IF(Kalender!GH29&lt;&gt;1,0,IF(AND($B29&gt;0,INDEX(Kalender!GH$68:GH$77,MAX(1,$B29))&gt;INDEX(Kalender!$B$68:$B$77,MAX(1,$B29))),1,0)+IF(OR(AND($C29&gt;0,INDEX(Kalender!GH$81:GH$110,MAX(1,$C29))&gt;INDEX(Kalender!$B$81:$B$110,MAX(1,$C29))),AND($D29&gt;0,INDEX(Kalender!GH$81:GH$110,MAX(1,$D29))&gt;INDEX(Kalender!$B$81:$B$110,MAX(1,$D29))),AND($E29&gt;0,INDEX(Kalender!GH$81:GH$110,MAX(1,$E29))&gt;INDEX(Kalender!$B$81:$B$110,MAX(1,$E29))),AND($F29&gt;0,INDEX(Kalender!GH$81:GH$110,MAX(1,$F29))&gt;INDEX(Kalender!$B$81:$B$110,MAX(1,$F29)))),2,0))</f>
        <v>0</v>
      </c>
      <c r="GI29" s="5" t="n">
        <f aca="false">IF(Kalender!GI29&lt;&gt;1,0,IF(AND($B29&gt;0,INDEX(Kalender!GI$68:GI$77,MAX(1,$B29))&gt;INDEX(Kalender!$B$68:$B$77,MAX(1,$B29))),1,0)+IF(OR(AND($C29&gt;0,INDEX(Kalender!GI$81:GI$110,MAX(1,$C29))&gt;INDEX(Kalender!$B$81:$B$110,MAX(1,$C29))),AND($D29&gt;0,INDEX(Kalender!GI$81:GI$110,MAX(1,$D29))&gt;INDEX(Kalender!$B$81:$B$110,MAX(1,$D29))),AND($E29&gt;0,INDEX(Kalender!GI$81:GI$110,MAX(1,$E29))&gt;INDEX(Kalender!$B$81:$B$110,MAX(1,$E29))),AND($F29&gt;0,INDEX(Kalender!GI$81:GI$110,MAX(1,$F29))&gt;INDEX(Kalender!$B$81:$B$110,MAX(1,$F29)))),2,0))</f>
        <v>0</v>
      </c>
      <c r="GJ29" s="5" t="n">
        <f aca="false">IF(Kalender!GJ29&lt;&gt;1,0,IF(AND($B29&gt;0,INDEX(Kalender!GJ$68:GJ$77,MAX(1,$B29))&gt;INDEX(Kalender!$B$68:$B$77,MAX(1,$B29))),1,0)+IF(OR(AND($C29&gt;0,INDEX(Kalender!GJ$81:GJ$110,MAX(1,$C29))&gt;INDEX(Kalender!$B$81:$B$110,MAX(1,$C29))),AND($D29&gt;0,INDEX(Kalender!GJ$81:GJ$110,MAX(1,$D29))&gt;INDEX(Kalender!$B$81:$B$110,MAX(1,$D29))),AND($E29&gt;0,INDEX(Kalender!GJ$81:GJ$110,MAX(1,$E29))&gt;INDEX(Kalender!$B$81:$B$110,MAX(1,$E29))),AND($F29&gt;0,INDEX(Kalender!GJ$81:GJ$110,MAX(1,$F29))&gt;INDEX(Kalender!$B$81:$B$110,MAX(1,$F29)))),2,0))</f>
        <v>0</v>
      </c>
      <c r="GK29" s="5" t="n">
        <f aca="false">IF(Kalender!GK29&lt;&gt;1,0,IF(AND($B29&gt;0,INDEX(Kalender!GK$68:GK$77,MAX(1,$B29))&gt;INDEX(Kalender!$B$68:$B$77,MAX(1,$B29))),1,0)+IF(OR(AND($C29&gt;0,INDEX(Kalender!GK$81:GK$110,MAX(1,$C29))&gt;INDEX(Kalender!$B$81:$B$110,MAX(1,$C29))),AND($D29&gt;0,INDEX(Kalender!GK$81:GK$110,MAX(1,$D29))&gt;INDEX(Kalender!$B$81:$B$110,MAX(1,$D29))),AND($E29&gt;0,INDEX(Kalender!GK$81:GK$110,MAX(1,$E29))&gt;INDEX(Kalender!$B$81:$B$110,MAX(1,$E29))),AND($F29&gt;0,INDEX(Kalender!GK$81:GK$110,MAX(1,$F29))&gt;INDEX(Kalender!$B$81:$B$110,MAX(1,$F29)))),2,0))</f>
        <v>0</v>
      </c>
      <c r="GL29" s="5" t="n">
        <f aca="false">IF(Kalender!GL29&lt;&gt;1,0,IF(AND($B29&gt;0,INDEX(Kalender!GL$68:GL$77,MAX(1,$B29))&gt;INDEX(Kalender!$B$68:$B$77,MAX(1,$B29))),1,0)+IF(OR(AND($C29&gt;0,INDEX(Kalender!GL$81:GL$110,MAX(1,$C29))&gt;INDEX(Kalender!$B$81:$B$110,MAX(1,$C29))),AND($D29&gt;0,INDEX(Kalender!GL$81:GL$110,MAX(1,$D29))&gt;INDEX(Kalender!$B$81:$B$110,MAX(1,$D29))),AND($E29&gt;0,INDEX(Kalender!GL$81:GL$110,MAX(1,$E29))&gt;INDEX(Kalender!$B$81:$B$110,MAX(1,$E29))),AND($F29&gt;0,INDEX(Kalender!GL$81:GL$110,MAX(1,$F29))&gt;INDEX(Kalender!$B$81:$B$110,MAX(1,$F29)))),2,0))</f>
        <v>0</v>
      </c>
      <c r="GM29" s="5" t="n">
        <f aca="false">IF(Kalender!GM29&lt;&gt;1,0,IF(AND($B29&gt;0,INDEX(Kalender!GM$68:GM$77,MAX(1,$B29))&gt;INDEX(Kalender!$B$68:$B$77,MAX(1,$B29))),1,0)+IF(OR(AND($C29&gt;0,INDEX(Kalender!GM$81:GM$110,MAX(1,$C29))&gt;INDEX(Kalender!$B$81:$B$110,MAX(1,$C29))),AND($D29&gt;0,INDEX(Kalender!GM$81:GM$110,MAX(1,$D29))&gt;INDEX(Kalender!$B$81:$B$110,MAX(1,$D29))),AND($E29&gt;0,INDEX(Kalender!GM$81:GM$110,MAX(1,$E29))&gt;INDEX(Kalender!$B$81:$B$110,MAX(1,$E29))),AND($F29&gt;0,INDEX(Kalender!GM$81:GM$110,MAX(1,$F29))&gt;INDEX(Kalender!$B$81:$B$110,MAX(1,$F29)))),2,0))</f>
        <v>0</v>
      </c>
      <c r="GN29" s="5" t="n">
        <f aca="false">IF(Kalender!GN29&lt;&gt;1,0,IF(AND($B29&gt;0,INDEX(Kalender!GN$68:GN$77,MAX(1,$B29))&gt;INDEX(Kalender!$B$68:$B$77,MAX(1,$B29))),1,0)+IF(OR(AND($C29&gt;0,INDEX(Kalender!GN$81:GN$110,MAX(1,$C29))&gt;INDEX(Kalender!$B$81:$B$110,MAX(1,$C29))),AND($D29&gt;0,INDEX(Kalender!GN$81:GN$110,MAX(1,$D29))&gt;INDEX(Kalender!$B$81:$B$110,MAX(1,$D29))),AND($E29&gt;0,INDEX(Kalender!GN$81:GN$110,MAX(1,$E29))&gt;INDEX(Kalender!$B$81:$B$110,MAX(1,$E29))),AND($F29&gt;0,INDEX(Kalender!GN$81:GN$110,MAX(1,$F29))&gt;INDEX(Kalender!$B$81:$B$110,MAX(1,$F29)))),2,0))</f>
        <v>0</v>
      </c>
      <c r="GO29" s="5" t="n">
        <f aca="false">IF(Kalender!GO29&lt;&gt;1,0,IF(AND($B29&gt;0,INDEX(Kalender!GO$68:GO$77,MAX(1,$B29))&gt;INDEX(Kalender!$B$68:$B$77,MAX(1,$B29))),1,0)+IF(OR(AND($C29&gt;0,INDEX(Kalender!GO$81:GO$110,MAX(1,$C29))&gt;INDEX(Kalender!$B$81:$B$110,MAX(1,$C29))),AND($D29&gt;0,INDEX(Kalender!GO$81:GO$110,MAX(1,$D29))&gt;INDEX(Kalender!$B$81:$B$110,MAX(1,$D29))),AND($E29&gt;0,INDEX(Kalender!GO$81:GO$110,MAX(1,$E29))&gt;INDEX(Kalender!$B$81:$B$110,MAX(1,$E29))),AND($F29&gt;0,INDEX(Kalender!GO$81:GO$110,MAX(1,$F29))&gt;INDEX(Kalender!$B$81:$B$110,MAX(1,$F29)))),2,0))</f>
        <v>0</v>
      </c>
      <c r="GP29" s="5" t="n">
        <f aca="false">IF(Kalender!GP29&lt;&gt;1,0,IF(AND($B29&gt;0,INDEX(Kalender!GP$68:GP$77,MAX(1,$B29))&gt;INDEX(Kalender!$B$68:$B$77,MAX(1,$B29))),1,0)+IF(OR(AND($C29&gt;0,INDEX(Kalender!GP$81:GP$110,MAX(1,$C29))&gt;INDEX(Kalender!$B$81:$B$110,MAX(1,$C29))),AND($D29&gt;0,INDEX(Kalender!GP$81:GP$110,MAX(1,$D29))&gt;INDEX(Kalender!$B$81:$B$110,MAX(1,$D29))),AND($E29&gt;0,INDEX(Kalender!GP$81:GP$110,MAX(1,$E29))&gt;INDEX(Kalender!$B$81:$B$110,MAX(1,$E29))),AND($F29&gt;0,INDEX(Kalender!GP$81:GP$110,MAX(1,$F29))&gt;INDEX(Kalender!$B$81:$B$110,MAX(1,$F29)))),2,0))</f>
        <v>0</v>
      </c>
      <c r="GQ29" s="5" t="n">
        <f aca="false">IF(Kalender!GQ29&lt;&gt;1,0,IF(AND($B29&gt;0,INDEX(Kalender!GQ$68:GQ$77,MAX(1,$B29))&gt;INDEX(Kalender!$B$68:$B$77,MAX(1,$B29))),1,0)+IF(OR(AND($C29&gt;0,INDEX(Kalender!GQ$81:GQ$110,MAX(1,$C29))&gt;INDEX(Kalender!$B$81:$B$110,MAX(1,$C29))),AND($D29&gt;0,INDEX(Kalender!GQ$81:GQ$110,MAX(1,$D29))&gt;INDEX(Kalender!$B$81:$B$110,MAX(1,$D29))),AND($E29&gt;0,INDEX(Kalender!GQ$81:GQ$110,MAX(1,$E29))&gt;INDEX(Kalender!$B$81:$B$110,MAX(1,$E29))),AND($F29&gt;0,INDEX(Kalender!GQ$81:GQ$110,MAX(1,$F29))&gt;INDEX(Kalender!$B$81:$B$110,MAX(1,$F29)))),2,0))</f>
        <v>0</v>
      </c>
      <c r="GR29" s="5" t="n">
        <f aca="false">IF(Kalender!GR29&lt;&gt;1,0,IF(AND($B29&gt;0,INDEX(Kalender!GR$68:GR$77,MAX(1,$B29))&gt;INDEX(Kalender!$B$68:$B$77,MAX(1,$B29))),1,0)+IF(OR(AND($C29&gt;0,INDEX(Kalender!GR$81:GR$110,MAX(1,$C29))&gt;INDEX(Kalender!$B$81:$B$110,MAX(1,$C29))),AND($D29&gt;0,INDEX(Kalender!GR$81:GR$110,MAX(1,$D29))&gt;INDEX(Kalender!$B$81:$B$110,MAX(1,$D29))),AND($E29&gt;0,INDEX(Kalender!GR$81:GR$110,MAX(1,$E29))&gt;INDEX(Kalender!$B$81:$B$110,MAX(1,$E29))),AND($F29&gt;0,INDEX(Kalender!GR$81:GR$110,MAX(1,$F29))&gt;INDEX(Kalender!$B$81:$B$110,MAX(1,$F29)))),2,0))</f>
        <v>0</v>
      </c>
      <c r="GS29" s="5" t="n">
        <f aca="false">IF(Kalender!GS29&lt;&gt;1,0,IF(AND($B29&gt;0,INDEX(Kalender!GS$68:GS$77,MAX(1,$B29))&gt;INDEX(Kalender!$B$68:$B$77,MAX(1,$B29))),1,0)+IF(OR(AND($C29&gt;0,INDEX(Kalender!GS$81:GS$110,MAX(1,$C29))&gt;INDEX(Kalender!$B$81:$B$110,MAX(1,$C29))),AND($D29&gt;0,INDEX(Kalender!GS$81:GS$110,MAX(1,$D29))&gt;INDEX(Kalender!$B$81:$B$110,MAX(1,$D29))),AND($E29&gt;0,INDEX(Kalender!GS$81:GS$110,MAX(1,$E29))&gt;INDEX(Kalender!$B$81:$B$110,MAX(1,$E29))),AND($F29&gt;0,INDEX(Kalender!GS$81:GS$110,MAX(1,$F29))&gt;INDEX(Kalender!$B$81:$B$110,MAX(1,$F29)))),2,0))</f>
        <v>0</v>
      </c>
      <c r="GT29" s="5" t="n">
        <f aca="false">IF(Kalender!GT29&lt;&gt;1,0,IF(AND($B29&gt;0,INDEX(Kalender!GT$68:GT$77,MAX(1,$B29))&gt;INDEX(Kalender!$B$68:$B$77,MAX(1,$B29))),1,0)+IF(OR(AND($C29&gt;0,INDEX(Kalender!GT$81:GT$110,MAX(1,$C29))&gt;INDEX(Kalender!$B$81:$B$110,MAX(1,$C29))),AND($D29&gt;0,INDEX(Kalender!GT$81:GT$110,MAX(1,$D29))&gt;INDEX(Kalender!$B$81:$B$110,MAX(1,$D29))),AND($E29&gt;0,INDEX(Kalender!GT$81:GT$110,MAX(1,$E29))&gt;INDEX(Kalender!$B$81:$B$110,MAX(1,$E29))),AND($F29&gt;0,INDEX(Kalender!GT$81:GT$110,MAX(1,$F29))&gt;INDEX(Kalender!$B$81:$B$110,MAX(1,$F29)))),2,0))</f>
        <v>0</v>
      </c>
      <c r="GU29" s="5" t="n">
        <f aca="false">IF(Kalender!GU29&lt;&gt;1,0,IF(AND($B29&gt;0,INDEX(Kalender!GU$68:GU$77,MAX(1,$B29))&gt;INDEX(Kalender!$B$68:$B$77,MAX(1,$B29))),1,0)+IF(OR(AND($C29&gt;0,INDEX(Kalender!GU$81:GU$110,MAX(1,$C29))&gt;INDEX(Kalender!$B$81:$B$110,MAX(1,$C29))),AND($D29&gt;0,INDEX(Kalender!GU$81:GU$110,MAX(1,$D29))&gt;INDEX(Kalender!$B$81:$B$110,MAX(1,$D29))),AND($E29&gt;0,INDEX(Kalender!GU$81:GU$110,MAX(1,$E29))&gt;INDEX(Kalender!$B$81:$B$110,MAX(1,$E29))),AND($F29&gt;0,INDEX(Kalender!GU$81:GU$110,MAX(1,$F29))&gt;INDEX(Kalender!$B$81:$B$110,MAX(1,$F29)))),2,0))</f>
        <v>0</v>
      </c>
      <c r="GV29" s="5" t="n">
        <f aca="false">IF(Kalender!GV29&lt;&gt;1,0,IF(AND($B29&gt;0,INDEX(Kalender!GV$68:GV$77,MAX(1,$B29))&gt;INDEX(Kalender!$B$68:$B$77,MAX(1,$B29))),1,0)+IF(OR(AND($C29&gt;0,INDEX(Kalender!GV$81:GV$110,MAX(1,$C29))&gt;INDEX(Kalender!$B$81:$B$110,MAX(1,$C29))),AND($D29&gt;0,INDEX(Kalender!GV$81:GV$110,MAX(1,$D29))&gt;INDEX(Kalender!$B$81:$B$110,MAX(1,$D29))),AND($E29&gt;0,INDEX(Kalender!GV$81:GV$110,MAX(1,$E29))&gt;INDEX(Kalender!$B$81:$B$110,MAX(1,$E29))),AND($F29&gt;0,INDEX(Kalender!GV$81:GV$110,MAX(1,$F29))&gt;INDEX(Kalender!$B$81:$B$110,MAX(1,$F29)))),2,0))</f>
        <v>0</v>
      </c>
      <c r="GW29" s="5" t="n">
        <f aca="false">IF(Kalender!GW29&lt;&gt;1,0,IF(AND($B29&gt;0,INDEX(Kalender!GW$68:GW$77,MAX(1,$B29))&gt;INDEX(Kalender!$B$68:$B$77,MAX(1,$B29))),1,0)+IF(OR(AND($C29&gt;0,INDEX(Kalender!GW$81:GW$110,MAX(1,$C29))&gt;INDEX(Kalender!$B$81:$B$110,MAX(1,$C29))),AND($D29&gt;0,INDEX(Kalender!GW$81:GW$110,MAX(1,$D29))&gt;INDEX(Kalender!$B$81:$B$110,MAX(1,$D29))),AND($E29&gt;0,INDEX(Kalender!GW$81:GW$110,MAX(1,$E29))&gt;INDEX(Kalender!$B$81:$B$110,MAX(1,$E29))),AND($F29&gt;0,INDEX(Kalender!GW$81:GW$110,MAX(1,$F29))&gt;INDEX(Kalender!$B$81:$B$110,MAX(1,$F29)))),2,0))</f>
        <v>0</v>
      </c>
      <c r="GX29" s="5" t="n">
        <f aca="false">IF(Kalender!GX29&lt;&gt;1,0,IF(AND($B29&gt;0,INDEX(Kalender!GX$68:GX$77,MAX(1,$B29))&gt;INDEX(Kalender!$B$68:$B$77,MAX(1,$B29))),1,0)+IF(OR(AND($C29&gt;0,INDEX(Kalender!GX$81:GX$110,MAX(1,$C29))&gt;INDEX(Kalender!$B$81:$B$110,MAX(1,$C29))),AND($D29&gt;0,INDEX(Kalender!GX$81:GX$110,MAX(1,$D29))&gt;INDEX(Kalender!$B$81:$B$110,MAX(1,$D29))),AND($E29&gt;0,INDEX(Kalender!GX$81:GX$110,MAX(1,$E29))&gt;INDEX(Kalender!$B$81:$B$110,MAX(1,$E29))),AND($F29&gt;0,INDEX(Kalender!GX$81:GX$110,MAX(1,$F29))&gt;INDEX(Kalender!$B$81:$B$110,MAX(1,$F29)))),2,0))</f>
        <v>0</v>
      </c>
      <c r="GY29" s="5" t="n">
        <f aca="false">IF(Kalender!GY29&lt;&gt;1,0,IF(AND($B29&gt;0,INDEX(Kalender!GY$68:GY$77,MAX(1,$B29))&gt;INDEX(Kalender!$B$68:$B$77,MAX(1,$B29))),1,0)+IF(OR(AND($C29&gt;0,INDEX(Kalender!GY$81:GY$110,MAX(1,$C29))&gt;INDEX(Kalender!$B$81:$B$110,MAX(1,$C29))),AND($D29&gt;0,INDEX(Kalender!GY$81:GY$110,MAX(1,$D29))&gt;INDEX(Kalender!$B$81:$B$110,MAX(1,$D29))),AND($E29&gt;0,INDEX(Kalender!GY$81:GY$110,MAX(1,$E29))&gt;INDEX(Kalender!$B$81:$B$110,MAX(1,$E29))),AND($F29&gt;0,INDEX(Kalender!GY$81:GY$110,MAX(1,$F29))&gt;INDEX(Kalender!$B$81:$B$110,MAX(1,$F29)))),2,0))</f>
        <v>0</v>
      </c>
      <c r="GZ29" s="5" t="n">
        <f aca="false">IF(Kalender!GZ29&lt;&gt;1,0,IF(AND($B29&gt;0,INDEX(Kalender!GZ$68:GZ$77,MAX(1,$B29))&gt;INDEX(Kalender!$B$68:$B$77,MAX(1,$B29))),1,0)+IF(OR(AND($C29&gt;0,INDEX(Kalender!GZ$81:GZ$110,MAX(1,$C29))&gt;INDEX(Kalender!$B$81:$B$110,MAX(1,$C29))),AND($D29&gt;0,INDEX(Kalender!GZ$81:GZ$110,MAX(1,$D29))&gt;INDEX(Kalender!$B$81:$B$110,MAX(1,$D29))),AND($E29&gt;0,INDEX(Kalender!GZ$81:GZ$110,MAX(1,$E29))&gt;INDEX(Kalender!$B$81:$B$110,MAX(1,$E29))),AND($F29&gt;0,INDEX(Kalender!GZ$81:GZ$110,MAX(1,$F29))&gt;INDEX(Kalender!$B$81:$B$110,MAX(1,$F29)))),2,0))</f>
        <v>0</v>
      </c>
      <c r="HA29" s="5" t="n">
        <f aca="false">IF(Kalender!HA29&lt;&gt;1,0,IF(AND($B29&gt;0,INDEX(Kalender!HA$68:HA$77,MAX(1,$B29))&gt;INDEX(Kalender!$B$68:$B$77,MAX(1,$B29))),1,0)+IF(OR(AND($C29&gt;0,INDEX(Kalender!HA$81:HA$110,MAX(1,$C29))&gt;INDEX(Kalender!$B$81:$B$110,MAX(1,$C29))),AND($D29&gt;0,INDEX(Kalender!HA$81:HA$110,MAX(1,$D29))&gt;INDEX(Kalender!$B$81:$B$110,MAX(1,$D29))),AND($E29&gt;0,INDEX(Kalender!HA$81:HA$110,MAX(1,$E29))&gt;INDEX(Kalender!$B$81:$B$110,MAX(1,$E29))),AND($F29&gt;0,INDEX(Kalender!HA$81:HA$110,MAX(1,$F29))&gt;INDEX(Kalender!$B$81:$B$110,MAX(1,$F29)))),2,0))</f>
        <v>0</v>
      </c>
      <c r="HB29" s="5" t="n">
        <f aca="false">IF(Kalender!HB29&lt;&gt;1,0,IF(AND($B29&gt;0,INDEX(Kalender!HB$68:HB$77,MAX(1,$B29))&gt;INDEX(Kalender!$B$68:$B$77,MAX(1,$B29))),1,0)+IF(OR(AND($C29&gt;0,INDEX(Kalender!HB$81:HB$110,MAX(1,$C29))&gt;INDEX(Kalender!$B$81:$B$110,MAX(1,$C29))),AND($D29&gt;0,INDEX(Kalender!HB$81:HB$110,MAX(1,$D29))&gt;INDEX(Kalender!$B$81:$B$110,MAX(1,$D29))),AND($E29&gt;0,INDEX(Kalender!HB$81:HB$110,MAX(1,$E29))&gt;INDEX(Kalender!$B$81:$B$110,MAX(1,$E29))),AND($F29&gt;0,INDEX(Kalender!HB$81:HB$110,MAX(1,$F29))&gt;INDEX(Kalender!$B$81:$B$110,MAX(1,$F29)))),2,0))</f>
        <v>0</v>
      </c>
      <c r="HC29" s="5" t="n">
        <f aca="false">IF(Kalender!HC29&lt;&gt;1,0,IF(AND($B29&gt;0,INDEX(Kalender!HC$68:HC$77,MAX(1,$B29))&gt;INDEX(Kalender!$B$68:$B$77,MAX(1,$B29))),1,0)+IF(OR(AND($C29&gt;0,INDEX(Kalender!HC$81:HC$110,MAX(1,$C29))&gt;INDEX(Kalender!$B$81:$B$110,MAX(1,$C29))),AND($D29&gt;0,INDEX(Kalender!HC$81:HC$110,MAX(1,$D29))&gt;INDEX(Kalender!$B$81:$B$110,MAX(1,$D29))),AND($E29&gt;0,INDEX(Kalender!HC$81:HC$110,MAX(1,$E29))&gt;INDEX(Kalender!$B$81:$B$110,MAX(1,$E29))),AND($F29&gt;0,INDEX(Kalender!HC$81:HC$110,MAX(1,$F29))&gt;INDEX(Kalender!$B$81:$B$110,MAX(1,$F29)))),2,0))</f>
        <v>0</v>
      </c>
      <c r="HD29" s="5" t="n">
        <f aca="false">IF(Kalender!HD29&lt;&gt;1,0,IF(AND($B29&gt;0,INDEX(Kalender!HD$68:HD$77,MAX(1,$B29))&gt;INDEX(Kalender!$B$68:$B$77,MAX(1,$B29))),1,0)+IF(OR(AND($C29&gt;0,INDEX(Kalender!HD$81:HD$110,MAX(1,$C29))&gt;INDEX(Kalender!$B$81:$B$110,MAX(1,$C29))),AND($D29&gt;0,INDEX(Kalender!HD$81:HD$110,MAX(1,$D29))&gt;INDEX(Kalender!$B$81:$B$110,MAX(1,$D29))),AND($E29&gt;0,INDEX(Kalender!HD$81:HD$110,MAX(1,$E29))&gt;INDEX(Kalender!$B$81:$B$110,MAX(1,$E29))),AND($F29&gt;0,INDEX(Kalender!HD$81:HD$110,MAX(1,$F29))&gt;INDEX(Kalender!$B$81:$B$110,MAX(1,$F29)))),2,0))</f>
        <v>0</v>
      </c>
      <c r="HE29" s="5" t="n">
        <f aca="false">IF(Kalender!HE29&lt;&gt;1,0,IF(AND($B29&gt;0,INDEX(Kalender!HE$68:HE$77,MAX(1,$B29))&gt;INDEX(Kalender!$B$68:$B$77,MAX(1,$B29))),1,0)+IF(OR(AND($C29&gt;0,INDEX(Kalender!HE$81:HE$110,MAX(1,$C29))&gt;INDEX(Kalender!$B$81:$B$110,MAX(1,$C29))),AND($D29&gt;0,INDEX(Kalender!HE$81:HE$110,MAX(1,$D29))&gt;INDEX(Kalender!$B$81:$B$110,MAX(1,$D29))),AND($E29&gt;0,INDEX(Kalender!HE$81:HE$110,MAX(1,$E29))&gt;INDEX(Kalender!$B$81:$B$110,MAX(1,$E29))),AND($F29&gt;0,INDEX(Kalender!HE$81:HE$110,MAX(1,$F29))&gt;INDEX(Kalender!$B$81:$B$110,MAX(1,$F29)))),2,0))</f>
        <v>0</v>
      </c>
      <c r="HF29" s="5" t="n">
        <f aca="false">IF(Kalender!HF29&lt;&gt;1,0,IF(AND($B29&gt;0,INDEX(Kalender!HF$68:HF$77,MAX(1,$B29))&gt;INDEX(Kalender!$B$68:$B$77,MAX(1,$B29))),1,0)+IF(OR(AND($C29&gt;0,INDEX(Kalender!HF$81:HF$110,MAX(1,$C29))&gt;INDEX(Kalender!$B$81:$B$110,MAX(1,$C29))),AND($D29&gt;0,INDEX(Kalender!HF$81:HF$110,MAX(1,$D29))&gt;INDEX(Kalender!$B$81:$B$110,MAX(1,$D29))),AND($E29&gt;0,INDEX(Kalender!HF$81:HF$110,MAX(1,$E29))&gt;INDEX(Kalender!$B$81:$B$110,MAX(1,$E29))),AND($F29&gt;0,INDEX(Kalender!HF$81:HF$110,MAX(1,$F29))&gt;INDEX(Kalender!$B$81:$B$110,MAX(1,$F29)))),2,0))</f>
        <v>0</v>
      </c>
      <c r="HG29" s="5" t="n">
        <f aca="false">IF(Kalender!HG29&lt;&gt;1,0,IF(AND($B29&gt;0,INDEX(Kalender!HG$68:HG$77,MAX(1,$B29))&gt;INDEX(Kalender!$B$68:$B$77,MAX(1,$B29))),1,0)+IF(OR(AND($C29&gt;0,INDEX(Kalender!HG$81:HG$110,MAX(1,$C29))&gt;INDEX(Kalender!$B$81:$B$110,MAX(1,$C29))),AND($D29&gt;0,INDEX(Kalender!HG$81:HG$110,MAX(1,$D29))&gt;INDEX(Kalender!$B$81:$B$110,MAX(1,$D29))),AND($E29&gt;0,INDEX(Kalender!HG$81:HG$110,MAX(1,$E29))&gt;INDEX(Kalender!$B$81:$B$110,MAX(1,$E29))),AND($F29&gt;0,INDEX(Kalender!HG$81:HG$110,MAX(1,$F29))&gt;INDEX(Kalender!$B$81:$B$110,MAX(1,$F29)))),2,0))</f>
        <v>0</v>
      </c>
      <c r="HH29" s="5" t="n">
        <f aca="false">IF(Kalender!HH29&lt;&gt;1,0,IF(AND($B29&gt;0,INDEX(Kalender!HH$68:HH$77,MAX(1,$B29))&gt;INDEX(Kalender!$B$68:$B$77,MAX(1,$B29))),1,0)+IF(OR(AND($C29&gt;0,INDEX(Kalender!HH$81:HH$110,MAX(1,$C29))&gt;INDEX(Kalender!$B$81:$B$110,MAX(1,$C29))),AND($D29&gt;0,INDEX(Kalender!HH$81:HH$110,MAX(1,$D29))&gt;INDEX(Kalender!$B$81:$B$110,MAX(1,$D29))),AND($E29&gt;0,INDEX(Kalender!HH$81:HH$110,MAX(1,$E29))&gt;INDEX(Kalender!$B$81:$B$110,MAX(1,$E29))),AND($F29&gt;0,INDEX(Kalender!HH$81:HH$110,MAX(1,$F29))&gt;INDEX(Kalender!$B$81:$B$110,MAX(1,$F29)))),2,0))</f>
        <v>0</v>
      </c>
      <c r="HI29" s="5" t="n">
        <f aca="false">IF(Kalender!HI29&lt;&gt;1,0,IF(AND($B29&gt;0,INDEX(Kalender!HI$68:HI$77,MAX(1,$B29))&gt;INDEX(Kalender!$B$68:$B$77,MAX(1,$B29))),1,0)+IF(OR(AND($C29&gt;0,INDEX(Kalender!HI$81:HI$110,MAX(1,$C29))&gt;INDEX(Kalender!$B$81:$B$110,MAX(1,$C29))),AND($D29&gt;0,INDEX(Kalender!HI$81:HI$110,MAX(1,$D29))&gt;INDEX(Kalender!$B$81:$B$110,MAX(1,$D29))),AND($E29&gt;0,INDEX(Kalender!HI$81:HI$110,MAX(1,$E29))&gt;INDEX(Kalender!$B$81:$B$110,MAX(1,$E29))),AND($F29&gt;0,INDEX(Kalender!HI$81:HI$110,MAX(1,$F29))&gt;INDEX(Kalender!$B$81:$B$110,MAX(1,$F29)))),2,0))</f>
        <v>0</v>
      </c>
      <c r="HJ29" s="5" t="n">
        <f aca="false">IF(Kalender!HJ29&lt;&gt;1,0,IF(AND($B29&gt;0,INDEX(Kalender!HJ$68:HJ$77,MAX(1,$B29))&gt;INDEX(Kalender!$B$68:$B$77,MAX(1,$B29))),1,0)+IF(OR(AND($C29&gt;0,INDEX(Kalender!HJ$81:HJ$110,MAX(1,$C29))&gt;INDEX(Kalender!$B$81:$B$110,MAX(1,$C29))),AND($D29&gt;0,INDEX(Kalender!HJ$81:HJ$110,MAX(1,$D29))&gt;INDEX(Kalender!$B$81:$B$110,MAX(1,$D29))),AND($E29&gt;0,INDEX(Kalender!HJ$81:HJ$110,MAX(1,$E29))&gt;INDEX(Kalender!$B$81:$B$110,MAX(1,$E29))),AND($F29&gt;0,INDEX(Kalender!HJ$81:HJ$110,MAX(1,$F29))&gt;INDEX(Kalender!$B$81:$B$110,MAX(1,$F29)))),2,0))</f>
        <v>0</v>
      </c>
      <c r="HK29" s="5" t="n">
        <f aca="false">IF(Kalender!HK29&lt;&gt;1,0,IF(AND($B29&gt;0,INDEX(Kalender!HK$68:HK$77,MAX(1,$B29))&gt;INDEX(Kalender!$B$68:$B$77,MAX(1,$B29))),1,0)+IF(OR(AND($C29&gt;0,INDEX(Kalender!HK$81:HK$110,MAX(1,$C29))&gt;INDEX(Kalender!$B$81:$B$110,MAX(1,$C29))),AND($D29&gt;0,INDEX(Kalender!HK$81:HK$110,MAX(1,$D29))&gt;INDEX(Kalender!$B$81:$B$110,MAX(1,$D29))),AND($E29&gt;0,INDEX(Kalender!HK$81:HK$110,MAX(1,$E29))&gt;INDEX(Kalender!$B$81:$B$110,MAX(1,$E29))),AND($F29&gt;0,INDEX(Kalender!HK$81:HK$110,MAX(1,$F29))&gt;INDEX(Kalender!$B$81:$B$110,MAX(1,$F29)))),2,0))</f>
        <v>0</v>
      </c>
      <c r="HL29" s="5" t="n">
        <f aca="false">IF(Kalender!HL29&lt;&gt;1,0,IF(AND($B29&gt;0,INDEX(Kalender!HL$68:HL$77,MAX(1,$B29))&gt;INDEX(Kalender!$B$68:$B$77,MAX(1,$B29))),1,0)+IF(OR(AND($C29&gt;0,INDEX(Kalender!HL$81:HL$110,MAX(1,$C29))&gt;INDEX(Kalender!$B$81:$B$110,MAX(1,$C29))),AND($D29&gt;0,INDEX(Kalender!HL$81:HL$110,MAX(1,$D29))&gt;INDEX(Kalender!$B$81:$B$110,MAX(1,$D29))),AND($E29&gt;0,INDEX(Kalender!HL$81:HL$110,MAX(1,$E29))&gt;INDEX(Kalender!$B$81:$B$110,MAX(1,$E29))),AND($F29&gt;0,INDEX(Kalender!HL$81:HL$110,MAX(1,$F29))&gt;INDEX(Kalender!$B$81:$B$110,MAX(1,$F29)))),2,0))</f>
        <v>0</v>
      </c>
      <c r="HM29" s="5" t="n">
        <f aca="false">IF(Kalender!HM29&lt;&gt;1,0,IF(AND($B29&gt;0,INDEX(Kalender!HM$68:HM$77,MAX(1,$B29))&gt;INDEX(Kalender!$B$68:$B$77,MAX(1,$B29))),1,0)+IF(OR(AND($C29&gt;0,INDEX(Kalender!HM$81:HM$110,MAX(1,$C29))&gt;INDEX(Kalender!$B$81:$B$110,MAX(1,$C29))),AND($D29&gt;0,INDEX(Kalender!HM$81:HM$110,MAX(1,$D29))&gt;INDEX(Kalender!$B$81:$B$110,MAX(1,$D29))),AND($E29&gt;0,INDEX(Kalender!HM$81:HM$110,MAX(1,$E29))&gt;INDEX(Kalender!$B$81:$B$110,MAX(1,$E29))),AND($F29&gt;0,INDEX(Kalender!HM$81:HM$110,MAX(1,$F29))&gt;INDEX(Kalender!$B$81:$B$110,MAX(1,$F29)))),2,0))</f>
        <v>0</v>
      </c>
      <c r="HN29" s="5" t="n">
        <f aca="false">IF(Kalender!HN29&lt;&gt;1,0,IF(AND($B29&gt;0,INDEX(Kalender!HN$68:HN$77,MAX(1,$B29))&gt;INDEX(Kalender!$B$68:$B$77,MAX(1,$B29))),1,0)+IF(OR(AND($C29&gt;0,INDEX(Kalender!HN$81:HN$110,MAX(1,$C29))&gt;INDEX(Kalender!$B$81:$B$110,MAX(1,$C29))),AND($D29&gt;0,INDEX(Kalender!HN$81:HN$110,MAX(1,$D29))&gt;INDEX(Kalender!$B$81:$B$110,MAX(1,$D29))),AND($E29&gt;0,INDEX(Kalender!HN$81:HN$110,MAX(1,$E29))&gt;INDEX(Kalender!$B$81:$B$110,MAX(1,$E29))),AND($F29&gt;0,INDEX(Kalender!HN$81:HN$110,MAX(1,$F29))&gt;INDEX(Kalender!$B$81:$B$110,MAX(1,$F29)))),2,0))</f>
        <v>0</v>
      </c>
      <c r="HO29" s="5" t="n">
        <f aca="false">IF(Kalender!HO29&lt;&gt;1,0,IF(AND($B29&gt;0,INDEX(Kalender!HO$68:HO$77,MAX(1,$B29))&gt;INDEX(Kalender!$B$68:$B$77,MAX(1,$B29))),1,0)+IF(OR(AND($C29&gt;0,INDEX(Kalender!HO$81:HO$110,MAX(1,$C29))&gt;INDEX(Kalender!$B$81:$B$110,MAX(1,$C29))),AND($D29&gt;0,INDEX(Kalender!HO$81:HO$110,MAX(1,$D29))&gt;INDEX(Kalender!$B$81:$B$110,MAX(1,$D29))),AND($E29&gt;0,INDEX(Kalender!HO$81:HO$110,MAX(1,$E29))&gt;INDEX(Kalender!$B$81:$B$110,MAX(1,$E29))),AND($F29&gt;0,INDEX(Kalender!HO$81:HO$110,MAX(1,$F29))&gt;INDEX(Kalender!$B$81:$B$110,MAX(1,$F29)))),2,0))</f>
        <v>0</v>
      </c>
      <c r="HP29" s="5" t="n">
        <f aca="false">IF(Kalender!HP29&lt;&gt;1,0,IF(AND($B29&gt;0,INDEX(Kalender!HP$68:HP$77,MAX(1,$B29))&gt;INDEX(Kalender!$B$68:$B$77,MAX(1,$B29))),1,0)+IF(OR(AND($C29&gt;0,INDEX(Kalender!HP$81:HP$110,MAX(1,$C29))&gt;INDEX(Kalender!$B$81:$B$110,MAX(1,$C29))),AND($D29&gt;0,INDEX(Kalender!HP$81:HP$110,MAX(1,$D29))&gt;INDEX(Kalender!$B$81:$B$110,MAX(1,$D29))),AND($E29&gt;0,INDEX(Kalender!HP$81:HP$110,MAX(1,$E29))&gt;INDEX(Kalender!$B$81:$B$110,MAX(1,$E29))),AND($F29&gt;0,INDEX(Kalender!HP$81:HP$110,MAX(1,$F29))&gt;INDEX(Kalender!$B$81:$B$110,MAX(1,$F29)))),2,0))</f>
        <v>0</v>
      </c>
      <c r="HQ29" s="5" t="n">
        <f aca="false">IF(Kalender!HQ29&lt;&gt;1,0,IF(AND($B29&gt;0,INDEX(Kalender!HQ$68:HQ$77,MAX(1,$B29))&gt;INDEX(Kalender!$B$68:$B$77,MAX(1,$B29))),1,0)+IF(OR(AND($C29&gt;0,INDEX(Kalender!HQ$81:HQ$110,MAX(1,$C29))&gt;INDEX(Kalender!$B$81:$B$110,MAX(1,$C29))),AND($D29&gt;0,INDEX(Kalender!HQ$81:HQ$110,MAX(1,$D29))&gt;INDEX(Kalender!$B$81:$B$110,MAX(1,$D29))),AND($E29&gt;0,INDEX(Kalender!HQ$81:HQ$110,MAX(1,$E29))&gt;INDEX(Kalender!$B$81:$B$110,MAX(1,$E29))),AND($F29&gt;0,INDEX(Kalender!HQ$81:HQ$110,MAX(1,$F29))&gt;INDEX(Kalender!$B$81:$B$110,MAX(1,$F29)))),2,0))</f>
        <v>0</v>
      </c>
      <c r="HR29" s="5" t="n">
        <f aca="false">IF(Kalender!HR29&lt;&gt;1,0,IF(AND($B29&gt;0,INDEX(Kalender!HR$68:HR$77,MAX(1,$B29))&gt;INDEX(Kalender!$B$68:$B$77,MAX(1,$B29))),1,0)+IF(OR(AND($C29&gt;0,INDEX(Kalender!HR$81:HR$110,MAX(1,$C29))&gt;INDEX(Kalender!$B$81:$B$110,MAX(1,$C29))),AND($D29&gt;0,INDEX(Kalender!HR$81:HR$110,MAX(1,$D29))&gt;INDEX(Kalender!$B$81:$B$110,MAX(1,$D29))),AND($E29&gt;0,INDEX(Kalender!HR$81:HR$110,MAX(1,$E29))&gt;INDEX(Kalender!$B$81:$B$110,MAX(1,$E29))),AND($F29&gt;0,INDEX(Kalender!HR$81:HR$110,MAX(1,$F29))&gt;INDEX(Kalender!$B$81:$B$110,MAX(1,$F29)))),2,0))</f>
        <v>0</v>
      </c>
      <c r="HS29" s="5" t="n">
        <f aca="false">IF(Kalender!HS29&lt;&gt;1,0,IF(AND($B29&gt;0,INDEX(Kalender!HS$68:HS$77,MAX(1,$B29))&gt;INDEX(Kalender!$B$68:$B$77,MAX(1,$B29))),1,0)+IF(OR(AND($C29&gt;0,INDEX(Kalender!HS$81:HS$110,MAX(1,$C29))&gt;INDEX(Kalender!$B$81:$B$110,MAX(1,$C29))),AND($D29&gt;0,INDEX(Kalender!HS$81:HS$110,MAX(1,$D29))&gt;INDEX(Kalender!$B$81:$B$110,MAX(1,$D29))),AND($E29&gt;0,INDEX(Kalender!HS$81:HS$110,MAX(1,$E29))&gt;INDEX(Kalender!$B$81:$B$110,MAX(1,$E29))),AND($F29&gt;0,INDEX(Kalender!HS$81:HS$110,MAX(1,$F29))&gt;INDEX(Kalender!$B$81:$B$110,MAX(1,$F29)))),2,0))</f>
        <v>0</v>
      </c>
      <c r="HT29" s="5" t="n">
        <f aca="false">IF(Kalender!HT29&lt;&gt;1,0,IF(AND($B29&gt;0,INDEX(Kalender!HT$68:HT$77,MAX(1,$B29))&gt;INDEX(Kalender!$B$68:$B$77,MAX(1,$B29))),1,0)+IF(OR(AND($C29&gt;0,INDEX(Kalender!HT$81:HT$110,MAX(1,$C29))&gt;INDEX(Kalender!$B$81:$B$110,MAX(1,$C29))),AND($D29&gt;0,INDEX(Kalender!HT$81:HT$110,MAX(1,$D29))&gt;INDEX(Kalender!$B$81:$B$110,MAX(1,$D29))),AND($E29&gt;0,INDEX(Kalender!HT$81:HT$110,MAX(1,$E29))&gt;INDEX(Kalender!$B$81:$B$110,MAX(1,$E29))),AND($F29&gt;0,INDEX(Kalender!HT$81:HT$110,MAX(1,$F29))&gt;INDEX(Kalender!$B$81:$B$110,MAX(1,$F29)))),2,0))</f>
        <v>0</v>
      </c>
      <c r="HU29" s="5" t="n">
        <f aca="false">IF(Kalender!HU29&lt;&gt;1,0,IF(AND($B29&gt;0,INDEX(Kalender!HU$68:HU$77,MAX(1,$B29))&gt;INDEX(Kalender!$B$68:$B$77,MAX(1,$B29))),1,0)+IF(OR(AND($C29&gt;0,INDEX(Kalender!HU$81:HU$110,MAX(1,$C29))&gt;INDEX(Kalender!$B$81:$B$110,MAX(1,$C29))),AND($D29&gt;0,INDEX(Kalender!HU$81:HU$110,MAX(1,$D29))&gt;INDEX(Kalender!$B$81:$B$110,MAX(1,$D29))),AND($E29&gt;0,INDEX(Kalender!HU$81:HU$110,MAX(1,$E29))&gt;INDEX(Kalender!$B$81:$B$110,MAX(1,$E29))),AND($F29&gt;0,INDEX(Kalender!HU$81:HU$110,MAX(1,$F29))&gt;INDEX(Kalender!$B$81:$B$110,MAX(1,$F29)))),2,0))</f>
        <v>0</v>
      </c>
      <c r="HV29" s="5" t="n">
        <f aca="false">IF(Kalender!HV29&lt;&gt;1,0,IF(AND($B29&gt;0,INDEX(Kalender!HV$68:HV$77,MAX(1,$B29))&gt;INDEX(Kalender!$B$68:$B$77,MAX(1,$B29))),1,0)+IF(OR(AND($C29&gt;0,INDEX(Kalender!HV$81:HV$110,MAX(1,$C29))&gt;INDEX(Kalender!$B$81:$B$110,MAX(1,$C29))),AND($D29&gt;0,INDEX(Kalender!HV$81:HV$110,MAX(1,$D29))&gt;INDEX(Kalender!$B$81:$B$110,MAX(1,$D29))),AND($E29&gt;0,INDEX(Kalender!HV$81:HV$110,MAX(1,$E29))&gt;INDEX(Kalender!$B$81:$B$110,MAX(1,$E29))),AND($F29&gt;0,INDEX(Kalender!HV$81:HV$110,MAX(1,$F29))&gt;INDEX(Kalender!$B$81:$B$110,MAX(1,$F29)))),2,0))</f>
        <v>0</v>
      </c>
      <c r="HW29" s="5" t="n">
        <f aca="false">IF(Kalender!HW29&lt;&gt;1,0,IF(AND($B29&gt;0,INDEX(Kalender!HW$68:HW$77,MAX(1,$B29))&gt;INDEX(Kalender!$B$68:$B$77,MAX(1,$B29))),1,0)+IF(OR(AND($C29&gt;0,INDEX(Kalender!HW$81:HW$110,MAX(1,$C29))&gt;INDEX(Kalender!$B$81:$B$110,MAX(1,$C29))),AND($D29&gt;0,INDEX(Kalender!HW$81:HW$110,MAX(1,$D29))&gt;INDEX(Kalender!$B$81:$B$110,MAX(1,$D29))),AND($E29&gt;0,INDEX(Kalender!HW$81:HW$110,MAX(1,$E29))&gt;INDEX(Kalender!$B$81:$B$110,MAX(1,$E29))),AND($F29&gt;0,INDEX(Kalender!HW$81:HW$110,MAX(1,$F29))&gt;INDEX(Kalender!$B$81:$B$110,MAX(1,$F29)))),2,0))</f>
        <v>0</v>
      </c>
      <c r="HX29" s="5" t="n">
        <f aca="false">IF(Kalender!HX29&lt;&gt;1,0,IF(AND($B29&gt;0,INDEX(Kalender!HX$68:HX$77,MAX(1,$B29))&gt;INDEX(Kalender!$B$68:$B$77,MAX(1,$B29))),1,0)+IF(OR(AND($C29&gt;0,INDEX(Kalender!HX$81:HX$110,MAX(1,$C29))&gt;INDEX(Kalender!$B$81:$B$110,MAX(1,$C29))),AND($D29&gt;0,INDEX(Kalender!HX$81:HX$110,MAX(1,$D29))&gt;INDEX(Kalender!$B$81:$B$110,MAX(1,$D29))),AND($E29&gt;0,INDEX(Kalender!HX$81:HX$110,MAX(1,$E29))&gt;INDEX(Kalender!$B$81:$B$110,MAX(1,$E29))),AND($F29&gt;0,INDEX(Kalender!HX$81:HX$110,MAX(1,$F29))&gt;INDEX(Kalender!$B$81:$B$110,MAX(1,$F29)))),2,0))</f>
        <v>0</v>
      </c>
      <c r="HY29" s="5" t="n">
        <f aca="false">IF(Kalender!HY29&lt;&gt;1,0,IF(AND($B29&gt;0,INDEX(Kalender!HY$68:HY$77,MAX(1,$B29))&gt;INDEX(Kalender!$B$68:$B$77,MAX(1,$B29))),1,0)+IF(OR(AND($C29&gt;0,INDEX(Kalender!HY$81:HY$110,MAX(1,$C29))&gt;INDEX(Kalender!$B$81:$B$110,MAX(1,$C29))),AND($D29&gt;0,INDEX(Kalender!HY$81:HY$110,MAX(1,$D29))&gt;INDEX(Kalender!$B$81:$B$110,MAX(1,$D29))),AND($E29&gt;0,INDEX(Kalender!HY$81:HY$110,MAX(1,$E29))&gt;INDEX(Kalender!$B$81:$B$110,MAX(1,$E29))),AND($F29&gt;0,INDEX(Kalender!HY$81:HY$110,MAX(1,$F29))&gt;INDEX(Kalender!$B$81:$B$110,MAX(1,$F29)))),2,0))</f>
        <v>0</v>
      </c>
      <c r="HZ29" s="5" t="n">
        <f aca="false">IF(Kalender!HZ29&lt;&gt;1,0,IF(AND($B29&gt;0,INDEX(Kalender!HZ$68:HZ$77,MAX(1,$B29))&gt;INDEX(Kalender!$B$68:$B$77,MAX(1,$B29))),1,0)+IF(OR(AND($C29&gt;0,INDEX(Kalender!HZ$81:HZ$110,MAX(1,$C29))&gt;INDEX(Kalender!$B$81:$B$110,MAX(1,$C29))),AND($D29&gt;0,INDEX(Kalender!HZ$81:HZ$110,MAX(1,$D29))&gt;INDEX(Kalender!$B$81:$B$110,MAX(1,$D29))),AND($E29&gt;0,INDEX(Kalender!HZ$81:HZ$110,MAX(1,$E29))&gt;INDEX(Kalender!$B$81:$B$110,MAX(1,$E29))),AND($F29&gt;0,INDEX(Kalender!HZ$81:HZ$110,MAX(1,$F29))&gt;INDEX(Kalender!$B$81:$B$110,MAX(1,$F29)))),2,0))</f>
        <v>0</v>
      </c>
      <c r="IA29" s="5" t="n">
        <f aca="false">IF(Kalender!IA29&lt;&gt;1,0,IF(AND($B29&gt;0,INDEX(Kalender!IA$68:IA$77,MAX(1,$B29))&gt;INDEX(Kalender!$B$68:$B$77,MAX(1,$B29))),1,0)+IF(OR(AND($C29&gt;0,INDEX(Kalender!IA$81:IA$110,MAX(1,$C29))&gt;INDEX(Kalender!$B$81:$B$110,MAX(1,$C29))),AND($D29&gt;0,INDEX(Kalender!IA$81:IA$110,MAX(1,$D29))&gt;INDEX(Kalender!$B$81:$B$110,MAX(1,$D29))),AND($E29&gt;0,INDEX(Kalender!IA$81:IA$110,MAX(1,$E29))&gt;INDEX(Kalender!$B$81:$B$110,MAX(1,$E29))),AND($F29&gt;0,INDEX(Kalender!IA$81:IA$110,MAX(1,$F29))&gt;INDEX(Kalender!$B$81:$B$110,MAX(1,$F29)))),2,0))</f>
        <v>0</v>
      </c>
      <c r="IB29" s="5" t="n">
        <f aca="false">IF(Kalender!IB29&lt;&gt;1,0,IF(AND($B29&gt;0,INDEX(Kalender!IB$68:IB$77,MAX(1,$B29))&gt;INDEX(Kalender!$B$68:$B$77,MAX(1,$B29))),1,0)+IF(OR(AND($C29&gt;0,INDEX(Kalender!IB$81:IB$110,MAX(1,$C29))&gt;INDEX(Kalender!$B$81:$B$110,MAX(1,$C29))),AND($D29&gt;0,INDEX(Kalender!IB$81:IB$110,MAX(1,$D29))&gt;INDEX(Kalender!$B$81:$B$110,MAX(1,$D29))),AND($E29&gt;0,INDEX(Kalender!IB$81:IB$110,MAX(1,$E29))&gt;INDEX(Kalender!$B$81:$B$110,MAX(1,$E29))),AND($F29&gt;0,INDEX(Kalender!IB$81:IB$110,MAX(1,$F29))&gt;INDEX(Kalender!$B$81:$B$110,MAX(1,$F29)))),2,0))</f>
        <v>0</v>
      </c>
      <c r="IC29" s="5" t="n">
        <f aca="false">IF(Kalender!IC29&lt;&gt;1,0,IF(AND($B29&gt;0,INDEX(Kalender!IC$68:IC$77,MAX(1,$B29))&gt;INDEX(Kalender!$B$68:$B$77,MAX(1,$B29))),1,0)+IF(OR(AND($C29&gt;0,INDEX(Kalender!IC$81:IC$110,MAX(1,$C29))&gt;INDEX(Kalender!$B$81:$B$110,MAX(1,$C29))),AND($D29&gt;0,INDEX(Kalender!IC$81:IC$110,MAX(1,$D29))&gt;INDEX(Kalender!$B$81:$B$110,MAX(1,$D29))),AND($E29&gt;0,INDEX(Kalender!IC$81:IC$110,MAX(1,$E29))&gt;INDEX(Kalender!$B$81:$B$110,MAX(1,$E29))),AND($F29&gt;0,INDEX(Kalender!IC$81:IC$110,MAX(1,$F29))&gt;INDEX(Kalender!$B$81:$B$110,MAX(1,$F29)))),2,0))</f>
        <v>0</v>
      </c>
      <c r="ID29" s="5" t="n">
        <f aca="false">IF(Kalender!ID29&lt;&gt;1,0,IF(AND($B29&gt;0,INDEX(Kalender!ID$68:ID$77,MAX(1,$B29))&gt;INDEX(Kalender!$B$68:$B$77,MAX(1,$B29))),1,0)+IF(OR(AND($C29&gt;0,INDEX(Kalender!ID$81:ID$110,MAX(1,$C29))&gt;INDEX(Kalender!$B$81:$B$110,MAX(1,$C29))),AND($D29&gt;0,INDEX(Kalender!ID$81:ID$110,MAX(1,$D29))&gt;INDEX(Kalender!$B$81:$B$110,MAX(1,$D29))),AND($E29&gt;0,INDEX(Kalender!ID$81:ID$110,MAX(1,$E29))&gt;INDEX(Kalender!$B$81:$B$110,MAX(1,$E29))),AND($F29&gt;0,INDEX(Kalender!ID$81:ID$110,MAX(1,$F29))&gt;INDEX(Kalender!$B$81:$B$110,MAX(1,$F29)))),2,0))</f>
        <v>0</v>
      </c>
      <c r="IE29" s="5" t="n">
        <f aca="false">IF(Kalender!IE29&lt;&gt;1,0,IF(AND($B29&gt;0,INDEX(Kalender!IE$68:IE$77,MAX(1,$B29))&gt;INDEX(Kalender!$B$68:$B$77,MAX(1,$B29))),1,0)+IF(OR(AND($C29&gt;0,INDEX(Kalender!IE$81:IE$110,MAX(1,$C29))&gt;INDEX(Kalender!$B$81:$B$110,MAX(1,$C29))),AND($D29&gt;0,INDEX(Kalender!IE$81:IE$110,MAX(1,$D29))&gt;INDEX(Kalender!$B$81:$B$110,MAX(1,$D29))),AND($E29&gt;0,INDEX(Kalender!IE$81:IE$110,MAX(1,$E29))&gt;INDEX(Kalender!$B$81:$B$110,MAX(1,$E29))),AND($F29&gt;0,INDEX(Kalender!IE$81:IE$110,MAX(1,$F29))&gt;INDEX(Kalender!$B$81:$B$110,MAX(1,$F29)))),2,0))</f>
        <v>0</v>
      </c>
      <c r="IF29" s="5" t="n">
        <f aca="false">IF(Kalender!IF29&lt;&gt;1,0,IF(AND($B29&gt;0,INDEX(Kalender!IF$68:IF$77,MAX(1,$B29))&gt;INDEX(Kalender!$B$68:$B$77,MAX(1,$B29))),1,0)+IF(OR(AND($C29&gt;0,INDEX(Kalender!IF$81:IF$110,MAX(1,$C29))&gt;INDEX(Kalender!$B$81:$B$110,MAX(1,$C29))),AND($D29&gt;0,INDEX(Kalender!IF$81:IF$110,MAX(1,$D29))&gt;INDEX(Kalender!$B$81:$B$110,MAX(1,$D29))),AND($E29&gt;0,INDEX(Kalender!IF$81:IF$110,MAX(1,$E29))&gt;INDEX(Kalender!$B$81:$B$110,MAX(1,$E29))),AND($F29&gt;0,INDEX(Kalender!IF$81:IF$110,MAX(1,$F29))&gt;INDEX(Kalender!$B$81:$B$110,MAX(1,$F29)))),2,0))</f>
        <v>0</v>
      </c>
      <c r="IG29" s="5" t="n">
        <f aca="false">IF(Kalender!IG29&lt;&gt;1,0,IF(AND($B29&gt;0,INDEX(Kalender!IG$68:IG$77,MAX(1,$B29))&gt;INDEX(Kalender!$B$68:$B$77,MAX(1,$B29))),1,0)+IF(OR(AND($C29&gt;0,INDEX(Kalender!IG$81:IG$110,MAX(1,$C29))&gt;INDEX(Kalender!$B$81:$B$110,MAX(1,$C29))),AND($D29&gt;0,INDEX(Kalender!IG$81:IG$110,MAX(1,$D29))&gt;INDEX(Kalender!$B$81:$B$110,MAX(1,$D29))),AND($E29&gt;0,INDEX(Kalender!IG$81:IG$110,MAX(1,$E29))&gt;INDEX(Kalender!$B$81:$B$110,MAX(1,$E29))),AND($F29&gt;0,INDEX(Kalender!IG$81:IG$110,MAX(1,$F29))&gt;INDEX(Kalender!$B$81:$B$110,MAX(1,$F29)))),2,0))</f>
        <v>0</v>
      </c>
      <c r="IH29" s="5" t="n">
        <f aca="false">IF(Kalender!IH29&lt;&gt;1,0,IF(AND($B29&gt;0,INDEX(Kalender!IH$68:IH$77,MAX(1,$B29))&gt;INDEX(Kalender!$B$68:$B$77,MAX(1,$B29))),1,0)+IF(OR(AND($C29&gt;0,INDEX(Kalender!IH$81:IH$110,MAX(1,$C29))&gt;INDEX(Kalender!$B$81:$B$110,MAX(1,$C29))),AND($D29&gt;0,INDEX(Kalender!IH$81:IH$110,MAX(1,$D29))&gt;INDEX(Kalender!$B$81:$B$110,MAX(1,$D29))),AND($E29&gt;0,INDEX(Kalender!IH$81:IH$110,MAX(1,$E29))&gt;INDEX(Kalender!$B$81:$B$110,MAX(1,$E29))),AND($F29&gt;0,INDEX(Kalender!IH$81:IH$110,MAX(1,$F29))&gt;INDEX(Kalender!$B$81:$B$110,MAX(1,$F29)))),2,0))</f>
        <v>0</v>
      </c>
      <c r="II29" s="5" t="n">
        <f aca="false">IF(Kalender!II29&lt;&gt;1,0,IF(AND($B29&gt;0,INDEX(Kalender!II$68:II$77,MAX(1,$B29))&gt;INDEX(Kalender!$B$68:$B$77,MAX(1,$B29))),1,0)+IF(OR(AND($C29&gt;0,INDEX(Kalender!II$81:II$110,MAX(1,$C29))&gt;INDEX(Kalender!$B$81:$B$110,MAX(1,$C29))),AND($D29&gt;0,INDEX(Kalender!II$81:II$110,MAX(1,$D29))&gt;INDEX(Kalender!$B$81:$B$110,MAX(1,$D29))),AND($E29&gt;0,INDEX(Kalender!II$81:II$110,MAX(1,$E29))&gt;INDEX(Kalender!$B$81:$B$110,MAX(1,$E29))),AND($F29&gt;0,INDEX(Kalender!II$81:II$110,MAX(1,$F29))&gt;INDEX(Kalender!$B$81:$B$110,MAX(1,$F29)))),2,0))</f>
        <v>0</v>
      </c>
      <c r="IJ29" s="5" t="n">
        <f aca="false">IF(Kalender!IJ29&lt;&gt;1,0,IF(AND($B29&gt;0,INDEX(Kalender!IJ$68:IJ$77,MAX(1,$B29))&gt;INDEX(Kalender!$B$68:$B$77,MAX(1,$B29))),1,0)+IF(OR(AND($C29&gt;0,INDEX(Kalender!IJ$81:IJ$110,MAX(1,$C29))&gt;INDEX(Kalender!$B$81:$B$110,MAX(1,$C29))),AND($D29&gt;0,INDEX(Kalender!IJ$81:IJ$110,MAX(1,$D29))&gt;INDEX(Kalender!$B$81:$B$110,MAX(1,$D29))),AND($E29&gt;0,INDEX(Kalender!IJ$81:IJ$110,MAX(1,$E29))&gt;INDEX(Kalender!$B$81:$B$110,MAX(1,$E29))),AND($F29&gt;0,INDEX(Kalender!IJ$81:IJ$110,MAX(1,$F29))&gt;INDEX(Kalender!$B$81:$B$110,MAX(1,$F29)))),2,0))</f>
        <v>0</v>
      </c>
      <c r="IK29" s="5" t="n">
        <f aca="false">IF(Kalender!IK29&lt;&gt;1,0,IF(AND($B29&gt;0,INDEX(Kalender!IK$68:IK$77,MAX(1,$B29))&gt;INDEX(Kalender!$B$68:$B$77,MAX(1,$B29))),1,0)+IF(OR(AND($C29&gt;0,INDEX(Kalender!IK$81:IK$110,MAX(1,$C29))&gt;INDEX(Kalender!$B$81:$B$110,MAX(1,$C29))),AND($D29&gt;0,INDEX(Kalender!IK$81:IK$110,MAX(1,$D29))&gt;INDEX(Kalender!$B$81:$B$110,MAX(1,$D29))),AND($E29&gt;0,INDEX(Kalender!IK$81:IK$110,MAX(1,$E29))&gt;INDEX(Kalender!$B$81:$B$110,MAX(1,$E29))),AND($F29&gt;0,INDEX(Kalender!IK$81:IK$110,MAX(1,$F29))&gt;INDEX(Kalender!$B$81:$B$110,MAX(1,$F29)))),2,0))</f>
        <v>0</v>
      </c>
      <c r="IL29" s="5" t="n">
        <f aca="false">IF(Kalender!IL29&lt;&gt;1,0,IF(AND($B29&gt;0,INDEX(Kalender!IL$68:IL$77,MAX(1,$B29))&gt;INDEX(Kalender!$B$68:$B$77,MAX(1,$B29))),1,0)+IF(OR(AND($C29&gt;0,INDEX(Kalender!IL$81:IL$110,MAX(1,$C29))&gt;INDEX(Kalender!$B$81:$B$110,MAX(1,$C29))),AND($D29&gt;0,INDEX(Kalender!IL$81:IL$110,MAX(1,$D29))&gt;INDEX(Kalender!$B$81:$B$110,MAX(1,$D29))),AND($E29&gt;0,INDEX(Kalender!IL$81:IL$110,MAX(1,$E29))&gt;INDEX(Kalender!$B$81:$B$110,MAX(1,$E29))),AND($F29&gt;0,INDEX(Kalender!IL$81:IL$110,MAX(1,$F29))&gt;INDEX(Kalender!$B$81:$B$110,MAX(1,$F29)))),2,0))</f>
        <v>0</v>
      </c>
      <c r="IM29" s="5" t="n">
        <f aca="false">IF(Kalender!IM29&lt;&gt;1,0,IF(AND($B29&gt;0,INDEX(Kalender!IM$68:IM$77,MAX(1,$B29))&gt;INDEX(Kalender!$B$68:$B$77,MAX(1,$B29))),1,0)+IF(OR(AND($C29&gt;0,INDEX(Kalender!IM$81:IM$110,MAX(1,$C29))&gt;INDEX(Kalender!$B$81:$B$110,MAX(1,$C29))),AND($D29&gt;0,INDEX(Kalender!IM$81:IM$110,MAX(1,$D29))&gt;INDEX(Kalender!$B$81:$B$110,MAX(1,$D29))),AND($E29&gt;0,INDEX(Kalender!IM$81:IM$110,MAX(1,$E29))&gt;INDEX(Kalender!$B$81:$B$110,MAX(1,$E29))),AND($F29&gt;0,INDEX(Kalender!IM$81:IM$110,MAX(1,$F29))&gt;INDEX(Kalender!$B$81:$B$110,MAX(1,$F29)))),2,0))</f>
        <v>0</v>
      </c>
      <c r="IN29" s="5" t="n">
        <f aca="false">IF(Kalender!IN29&lt;&gt;1,0,IF(AND($B29&gt;0,INDEX(Kalender!IN$68:IN$77,MAX(1,$B29))&gt;INDEX(Kalender!$B$68:$B$77,MAX(1,$B29))),1,0)+IF(OR(AND($C29&gt;0,INDEX(Kalender!IN$81:IN$110,MAX(1,$C29))&gt;INDEX(Kalender!$B$81:$B$110,MAX(1,$C29))),AND($D29&gt;0,INDEX(Kalender!IN$81:IN$110,MAX(1,$D29))&gt;INDEX(Kalender!$B$81:$B$110,MAX(1,$D29))),AND($E29&gt;0,INDEX(Kalender!IN$81:IN$110,MAX(1,$E29))&gt;INDEX(Kalender!$B$81:$B$110,MAX(1,$E29))),AND($F29&gt;0,INDEX(Kalender!IN$81:IN$110,MAX(1,$F29))&gt;INDEX(Kalender!$B$81:$B$110,MAX(1,$F29)))),2,0))</f>
        <v>0</v>
      </c>
      <c r="IO29" s="5" t="n">
        <f aca="false">IF(Kalender!IO29&lt;&gt;1,0,IF(AND($B29&gt;0,INDEX(Kalender!IO$68:IO$77,MAX(1,$B29))&gt;INDEX(Kalender!$B$68:$B$77,MAX(1,$B29))),1,0)+IF(OR(AND($C29&gt;0,INDEX(Kalender!IO$81:IO$110,MAX(1,$C29))&gt;INDEX(Kalender!$B$81:$B$110,MAX(1,$C29))),AND($D29&gt;0,INDEX(Kalender!IO$81:IO$110,MAX(1,$D29))&gt;INDEX(Kalender!$B$81:$B$110,MAX(1,$D29))),AND($E29&gt;0,INDEX(Kalender!IO$81:IO$110,MAX(1,$E29))&gt;INDEX(Kalender!$B$81:$B$110,MAX(1,$E29))),AND($F29&gt;0,INDEX(Kalender!IO$81:IO$110,MAX(1,$F29))&gt;INDEX(Kalender!$B$81:$B$110,MAX(1,$F29)))),2,0))</f>
        <v>0</v>
      </c>
      <c r="IP29" s="5" t="n">
        <f aca="false">IF(Kalender!IP29&lt;&gt;1,0,IF(AND($B29&gt;0,INDEX(Kalender!IP$68:IP$77,MAX(1,$B29))&gt;INDEX(Kalender!$B$68:$B$77,MAX(1,$B29))),1,0)+IF(OR(AND($C29&gt;0,INDEX(Kalender!IP$81:IP$110,MAX(1,$C29))&gt;INDEX(Kalender!$B$81:$B$110,MAX(1,$C29))),AND($D29&gt;0,INDEX(Kalender!IP$81:IP$110,MAX(1,$D29))&gt;INDEX(Kalender!$B$81:$B$110,MAX(1,$D29))),AND($E29&gt;0,INDEX(Kalender!IP$81:IP$110,MAX(1,$E29))&gt;INDEX(Kalender!$B$81:$B$110,MAX(1,$E29))),AND($F29&gt;0,INDEX(Kalender!IP$81:IP$110,MAX(1,$F29))&gt;INDEX(Kalender!$B$81:$B$110,MAX(1,$F29)))),2,0))</f>
        <v>0</v>
      </c>
      <c r="IQ29" s="5" t="n">
        <f aca="false">IF(Kalender!IQ29&lt;&gt;1,0,IF(AND($B29&gt;0,INDEX(Kalender!IQ$68:IQ$77,MAX(1,$B29))&gt;INDEX(Kalender!$B$68:$B$77,MAX(1,$B29))),1,0)+IF(OR(AND($C29&gt;0,INDEX(Kalender!IQ$81:IQ$110,MAX(1,$C29))&gt;INDEX(Kalender!$B$81:$B$110,MAX(1,$C29))),AND($D29&gt;0,INDEX(Kalender!IQ$81:IQ$110,MAX(1,$D29))&gt;INDEX(Kalender!$B$81:$B$110,MAX(1,$D29))),AND($E29&gt;0,INDEX(Kalender!IQ$81:IQ$110,MAX(1,$E29))&gt;INDEX(Kalender!$B$81:$B$110,MAX(1,$E29))),AND($F29&gt;0,INDEX(Kalender!IQ$81:IQ$110,MAX(1,$F29))&gt;INDEX(Kalender!$B$81:$B$110,MAX(1,$F29)))),2,0))</f>
        <v>0</v>
      </c>
      <c r="IR29" s="5" t="n">
        <f aca="false">IF(Kalender!IR29&lt;&gt;1,0,IF(AND($B29&gt;0,INDEX(Kalender!IR$68:IR$77,MAX(1,$B29))&gt;INDEX(Kalender!$B$68:$B$77,MAX(1,$B29))),1,0)+IF(OR(AND($C29&gt;0,INDEX(Kalender!IR$81:IR$110,MAX(1,$C29))&gt;INDEX(Kalender!$B$81:$B$110,MAX(1,$C29))),AND($D29&gt;0,INDEX(Kalender!IR$81:IR$110,MAX(1,$D29))&gt;INDEX(Kalender!$B$81:$B$110,MAX(1,$D29))),AND($E29&gt;0,INDEX(Kalender!IR$81:IR$110,MAX(1,$E29))&gt;INDEX(Kalender!$B$81:$B$110,MAX(1,$E29))),AND($F29&gt;0,INDEX(Kalender!IR$81:IR$110,MAX(1,$F29))&gt;INDEX(Kalender!$B$81:$B$110,MAX(1,$F29)))),2,0))</f>
        <v>0</v>
      </c>
      <c r="IS29" s="5" t="n">
        <f aca="false">IF(Kalender!IS29&lt;&gt;1,0,IF(AND($B29&gt;0,INDEX(Kalender!IS$68:IS$77,MAX(1,$B29))&gt;INDEX(Kalender!$B$68:$B$77,MAX(1,$B29))),1,0)+IF(OR(AND($C29&gt;0,INDEX(Kalender!IS$81:IS$110,MAX(1,$C29))&gt;INDEX(Kalender!$B$81:$B$110,MAX(1,$C29))),AND($D29&gt;0,INDEX(Kalender!IS$81:IS$110,MAX(1,$D29))&gt;INDEX(Kalender!$B$81:$B$110,MAX(1,$D29))),AND($E29&gt;0,INDEX(Kalender!IS$81:IS$110,MAX(1,$E29))&gt;INDEX(Kalender!$B$81:$B$110,MAX(1,$E29))),AND($F29&gt;0,INDEX(Kalender!IS$81:IS$110,MAX(1,$F29))&gt;INDEX(Kalender!$B$81:$B$110,MAX(1,$F29)))),2,0))</f>
        <v>0</v>
      </c>
      <c r="IT29" s="5" t="n">
        <f aca="false">IF(Kalender!IT29&lt;&gt;1,0,IF(AND($B29&gt;0,INDEX(Kalender!IT$68:IT$77,MAX(1,$B29))&gt;INDEX(Kalender!$B$68:$B$77,MAX(1,$B29))),1,0)+IF(OR(AND($C29&gt;0,INDEX(Kalender!IT$81:IT$110,MAX(1,$C29))&gt;INDEX(Kalender!$B$81:$B$110,MAX(1,$C29))),AND($D29&gt;0,INDEX(Kalender!IT$81:IT$110,MAX(1,$D29))&gt;INDEX(Kalender!$B$81:$B$110,MAX(1,$D29))),AND($E29&gt;0,INDEX(Kalender!IT$81:IT$110,MAX(1,$E29))&gt;INDEX(Kalender!$B$81:$B$110,MAX(1,$E29))),AND($F29&gt;0,INDEX(Kalender!IT$81:IT$110,MAX(1,$F29))&gt;INDEX(Kalender!$B$81:$B$110,MAX(1,$F29)))),2,0))</f>
        <v>0</v>
      </c>
      <c r="IU29" s="5" t="n">
        <f aca="false">IF(Kalender!IU29&lt;&gt;1,0,IF(AND($B29&gt;0,INDEX(Kalender!IU$68:IU$77,MAX(1,$B29))&gt;INDEX(Kalender!$B$68:$B$77,MAX(1,$B29))),1,0)+IF(OR(AND($C29&gt;0,INDEX(Kalender!IU$81:IU$110,MAX(1,$C29))&gt;INDEX(Kalender!$B$81:$B$110,MAX(1,$C29))),AND($D29&gt;0,INDEX(Kalender!IU$81:IU$110,MAX(1,$D29))&gt;INDEX(Kalender!$B$81:$B$110,MAX(1,$D29))),AND($E29&gt;0,INDEX(Kalender!IU$81:IU$110,MAX(1,$E29))&gt;INDEX(Kalender!$B$81:$B$110,MAX(1,$E29))),AND($F29&gt;0,INDEX(Kalender!IU$81:IU$110,MAX(1,$F29))&gt;INDEX(Kalender!$B$81:$B$110,MAX(1,$F29)))),2,0))</f>
        <v>0</v>
      </c>
      <c r="IV29" s="5" t="n">
        <f aca="false">IF(Kalender!IV29&lt;&gt;1,0,IF(AND($B29&gt;0,INDEX(Kalender!IV$68:IV$77,MAX(1,$B29))&gt;INDEX(Kalender!$B$68:$B$77,MAX(1,$B29))),1,0)+IF(OR(AND($C29&gt;0,INDEX(Kalender!IV$81:IV$110,MAX(1,$C29))&gt;INDEX(Kalender!$B$81:$B$110,MAX(1,$C29))),AND($D29&gt;0,INDEX(Kalender!IV$81:IV$110,MAX(1,$D29))&gt;INDEX(Kalender!$B$81:$B$110,MAX(1,$D29))),AND($E29&gt;0,INDEX(Kalender!IV$81:IV$110,MAX(1,$E29))&gt;INDEX(Kalender!$B$81:$B$110,MAX(1,$E29))),AND($F29&gt;0,INDEX(Kalender!IV$81:IV$110,MAX(1,$F29))&gt;INDEX(Kalender!$B$81:$B$110,MAX(1,$F29)))),2,0))</f>
        <v>0</v>
      </c>
      <c r="IW29" s="5" t="n">
        <f aca="false">IF(Kalender!IW29&lt;&gt;1,0,IF(AND($B29&gt;0,INDEX(Kalender!IW$68:IW$77,MAX(1,$B29))&gt;INDEX(Kalender!$B$68:$B$77,MAX(1,$B29))),1,0)+IF(OR(AND($C29&gt;0,INDEX(Kalender!IW$81:IW$110,MAX(1,$C29))&gt;INDEX(Kalender!$B$81:$B$110,MAX(1,$C29))),AND($D29&gt;0,INDEX(Kalender!IW$81:IW$110,MAX(1,$D29))&gt;INDEX(Kalender!$B$81:$B$110,MAX(1,$D29))),AND($E29&gt;0,INDEX(Kalender!IW$81:IW$110,MAX(1,$E29))&gt;INDEX(Kalender!$B$81:$B$110,MAX(1,$E29))),AND($F29&gt;0,INDEX(Kalender!IW$81:IW$110,MAX(1,$F29))&gt;INDEX(Kalender!$B$81:$B$110,MAX(1,$F29)))),2,0))</f>
        <v>0</v>
      </c>
      <c r="IX29" s="5" t="n">
        <f aca="false">IF(Kalender!IX29&lt;&gt;1,0,IF(AND($B29&gt;0,INDEX(Kalender!IX$68:IX$77,MAX(1,$B29))&gt;INDEX(Kalender!$B$68:$B$77,MAX(1,$B29))),1,0)+IF(OR(AND($C29&gt;0,INDEX(Kalender!IX$81:IX$110,MAX(1,$C29))&gt;INDEX(Kalender!$B$81:$B$110,MAX(1,$C29))),AND($D29&gt;0,INDEX(Kalender!IX$81:IX$110,MAX(1,$D29))&gt;INDEX(Kalender!$B$81:$B$110,MAX(1,$D29))),AND($E29&gt;0,INDEX(Kalender!IX$81:IX$110,MAX(1,$E29))&gt;INDEX(Kalender!$B$81:$B$110,MAX(1,$E29))),AND($F29&gt;0,INDEX(Kalender!IX$81:IX$110,MAX(1,$F29))&gt;INDEX(Kalender!$B$81:$B$110,MAX(1,$F29)))),2,0))</f>
        <v>0</v>
      </c>
      <c r="IY29" s="5" t="n">
        <f aca="false">IF(Kalender!IY29&lt;&gt;1,0,IF(AND($B29&gt;0,INDEX(Kalender!IY$68:IY$77,MAX(1,$B29))&gt;INDEX(Kalender!$B$68:$B$77,MAX(1,$B29))),1,0)+IF(OR(AND($C29&gt;0,INDEX(Kalender!IY$81:IY$110,MAX(1,$C29))&gt;INDEX(Kalender!$B$81:$B$110,MAX(1,$C29))),AND($D29&gt;0,INDEX(Kalender!IY$81:IY$110,MAX(1,$D29))&gt;INDEX(Kalender!$B$81:$B$110,MAX(1,$D29))),AND($E29&gt;0,INDEX(Kalender!IY$81:IY$110,MAX(1,$E29))&gt;INDEX(Kalender!$B$81:$B$110,MAX(1,$E29))),AND($F29&gt;0,INDEX(Kalender!IY$81:IY$110,MAX(1,$F29))&gt;INDEX(Kalender!$B$81:$B$110,MAX(1,$F29)))),2,0))</f>
        <v>0</v>
      </c>
      <c r="IZ29" s="5" t="n">
        <f aca="false">IF(Kalender!IZ29&lt;&gt;1,0,IF(AND($B29&gt;0,INDEX(Kalender!IZ$68:IZ$77,MAX(1,$B29))&gt;INDEX(Kalender!$B$68:$B$77,MAX(1,$B29))),1,0)+IF(OR(AND($C29&gt;0,INDEX(Kalender!IZ$81:IZ$110,MAX(1,$C29))&gt;INDEX(Kalender!$B$81:$B$110,MAX(1,$C29))),AND($D29&gt;0,INDEX(Kalender!IZ$81:IZ$110,MAX(1,$D29))&gt;INDEX(Kalender!$B$81:$B$110,MAX(1,$D29))),AND($E29&gt;0,INDEX(Kalender!IZ$81:IZ$110,MAX(1,$E29))&gt;INDEX(Kalender!$B$81:$B$110,MAX(1,$E29))),AND($F29&gt;0,INDEX(Kalender!IZ$81:IZ$110,MAX(1,$F29))&gt;INDEX(Kalender!$B$81:$B$110,MAX(1,$F29)))),2,0))</f>
        <v>0</v>
      </c>
      <c r="JA29" s="5" t="n">
        <f aca="false">IF(Kalender!JA29&lt;&gt;1,0,IF(AND($B29&gt;0,INDEX(Kalender!JA$68:JA$77,MAX(1,$B29))&gt;INDEX(Kalender!$B$68:$B$77,MAX(1,$B29))),1,0)+IF(OR(AND($C29&gt;0,INDEX(Kalender!JA$81:JA$110,MAX(1,$C29))&gt;INDEX(Kalender!$B$81:$B$110,MAX(1,$C29))),AND($D29&gt;0,INDEX(Kalender!JA$81:JA$110,MAX(1,$D29))&gt;INDEX(Kalender!$B$81:$B$110,MAX(1,$D29))),AND($E29&gt;0,INDEX(Kalender!JA$81:JA$110,MAX(1,$E29))&gt;INDEX(Kalender!$B$81:$B$110,MAX(1,$E29))),AND($F29&gt;0,INDEX(Kalender!JA$81:JA$110,MAX(1,$F29))&gt;INDEX(Kalender!$B$81:$B$110,MAX(1,$F29)))),2,0))</f>
        <v>0</v>
      </c>
      <c r="JB29" s="5" t="n">
        <f aca="false">IF(Kalender!JB29&lt;&gt;1,0,IF(AND($B29&gt;0,INDEX(Kalender!JB$68:JB$77,MAX(1,$B29))&gt;INDEX(Kalender!$B$68:$B$77,MAX(1,$B29))),1,0)+IF(OR(AND($C29&gt;0,INDEX(Kalender!JB$81:JB$110,MAX(1,$C29))&gt;INDEX(Kalender!$B$81:$B$110,MAX(1,$C29))),AND($D29&gt;0,INDEX(Kalender!JB$81:JB$110,MAX(1,$D29))&gt;INDEX(Kalender!$B$81:$B$110,MAX(1,$D29))),AND($E29&gt;0,INDEX(Kalender!JB$81:JB$110,MAX(1,$E29))&gt;INDEX(Kalender!$B$81:$B$110,MAX(1,$E29))),AND($F29&gt;0,INDEX(Kalender!JB$81:JB$110,MAX(1,$F29))&gt;INDEX(Kalender!$B$81:$B$110,MAX(1,$F29)))),2,0))</f>
        <v>0</v>
      </c>
      <c r="JC29" s="5" t="n">
        <f aca="false">IF(Kalender!JC29&lt;&gt;1,0,IF(AND($B29&gt;0,INDEX(Kalender!JC$68:JC$77,MAX(1,$B29))&gt;INDEX(Kalender!$B$68:$B$77,MAX(1,$B29))),1,0)+IF(OR(AND($C29&gt;0,INDEX(Kalender!JC$81:JC$110,MAX(1,$C29))&gt;INDEX(Kalender!$B$81:$B$110,MAX(1,$C29))),AND($D29&gt;0,INDEX(Kalender!JC$81:JC$110,MAX(1,$D29))&gt;INDEX(Kalender!$B$81:$B$110,MAX(1,$D29))),AND($E29&gt;0,INDEX(Kalender!JC$81:JC$110,MAX(1,$E29))&gt;INDEX(Kalender!$B$81:$B$110,MAX(1,$E29))),AND($F29&gt;0,INDEX(Kalender!JC$81:JC$110,MAX(1,$F29))&gt;INDEX(Kalender!$B$81:$B$110,MAX(1,$F29)))),2,0))</f>
        <v>0</v>
      </c>
      <c r="JD29" s="5" t="n">
        <f aca="false">IF(Kalender!JD29&lt;&gt;1,0,IF(AND($B29&gt;0,INDEX(Kalender!JD$68:JD$77,MAX(1,$B29))&gt;INDEX(Kalender!$B$68:$B$77,MAX(1,$B29))),1,0)+IF(OR(AND($C29&gt;0,INDEX(Kalender!JD$81:JD$110,MAX(1,$C29))&gt;INDEX(Kalender!$B$81:$B$110,MAX(1,$C29))),AND($D29&gt;0,INDEX(Kalender!JD$81:JD$110,MAX(1,$D29))&gt;INDEX(Kalender!$B$81:$B$110,MAX(1,$D29))),AND($E29&gt;0,INDEX(Kalender!JD$81:JD$110,MAX(1,$E29))&gt;INDEX(Kalender!$B$81:$B$110,MAX(1,$E29))),AND($F29&gt;0,INDEX(Kalender!JD$81:JD$110,MAX(1,$F29))&gt;INDEX(Kalender!$B$81:$B$110,MAX(1,$F29)))),2,0))</f>
        <v>0</v>
      </c>
      <c r="JE29" s="5" t="n">
        <f aca="false">IF(Kalender!JE29&lt;&gt;1,0,IF(AND($B29&gt;0,INDEX(Kalender!JE$68:JE$77,MAX(1,$B29))&gt;INDEX(Kalender!$B$68:$B$77,MAX(1,$B29))),1,0)+IF(OR(AND($C29&gt;0,INDEX(Kalender!JE$81:JE$110,MAX(1,$C29))&gt;INDEX(Kalender!$B$81:$B$110,MAX(1,$C29))),AND($D29&gt;0,INDEX(Kalender!JE$81:JE$110,MAX(1,$D29))&gt;INDEX(Kalender!$B$81:$B$110,MAX(1,$D29))),AND($E29&gt;0,INDEX(Kalender!JE$81:JE$110,MAX(1,$E29))&gt;INDEX(Kalender!$B$81:$B$110,MAX(1,$E29))),AND($F29&gt;0,INDEX(Kalender!JE$81:JE$110,MAX(1,$F29))&gt;INDEX(Kalender!$B$81:$B$110,MAX(1,$F29)))),2,0))</f>
        <v>0</v>
      </c>
      <c r="JF29" s="5" t="n">
        <f aca="false">IF(Kalender!JF29&lt;&gt;1,0,IF(AND($B29&gt;0,INDEX(Kalender!JF$68:JF$77,MAX(1,$B29))&gt;INDEX(Kalender!$B$68:$B$77,MAX(1,$B29))),1,0)+IF(OR(AND($C29&gt;0,INDEX(Kalender!JF$81:JF$110,MAX(1,$C29))&gt;INDEX(Kalender!$B$81:$B$110,MAX(1,$C29))),AND($D29&gt;0,INDEX(Kalender!JF$81:JF$110,MAX(1,$D29))&gt;INDEX(Kalender!$B$81:$B$110,MAX(1,$D29))),AND($E29&gt;0,INDEX(Kalender!JF$81:JF$110,MAX(1,$E29))&gt;INDEX(Kalender!$B$81:$B$110,MAX(1,$E29))),AND($F29&gt;0,INDEX(Kalender!JF$81:JF$110,MAX(1,$F29))&gt;INDEX(Kalender!$B$81:$B$110,MAX(1,$F29)))),2,0))</f>
        <v>0</v>
      </c>
      <c r="JG29" s="5" t="n">
        <f aca="false">IF(Kalender!JG29&lt;&gt;1,0,IF(AND($B29&gt;0,INDEX(Kalender!JG$68:JG$77,MAX(1,$B29))&gt;INDEX(Kalender!$B$68:$B$77,MAX(1,$B29))),1,0)+IF(OR(AND($C29&gt;0,INDEX(Kalender!JG$81:JG$110,MAX(1,$C29))&gt;INDEX(Kalender!$B$81:$B$110,MAX(1,$C29))),AND($D29&gt;0,INDEX(Kalender!JG$81:JG$110,MAX(1,$D29))&gt;INDEX(Kalender!$B$81:$B$110,MAX(1,$D29))),AND($E29&gt;0,INDEX(Kalender!JG$81:JG$110,MAX(1,$E29))&gt;INDEX(Kalender!$B$81:$B$110,MAX(1,$E29))),AND($F29&gt;0,INDEX(Kalender!JG$81:JG$110,MAX(1,$F29))&gt;INDEX(Kalender!$B$81:$B$110,MAX(1,$F29)))),2,0))</f>
        <v>0</v>
      </c>
      <c r="JH29" s="5" t="n">
        <f aca="false">IF(Kalender!JH29&lt;&gt;1,0,IF(AND($B29&gt;0,INDEX(Kalender!JH$68:JH$77,MAX(1,$B29))&gt;INDEX(Kalender!$B$68:$B$77,MAX(1,$B29))),1,0)+IF(OR(AND($C29&gt;0,INDEX(Kalender!JH$81:JH$110,MAX(1,$C29))&gt;INDEX(Kalender!$B$81:$B$110,MAX(1,$C29))),AND($D29&gt;0,INDEX(Kalender!JH$81:JH$110,MAX(1,$D29))&gt;INDEX(Kalender!$B$81:$B$110,MAX(1,$D29))),AND($E29&gt;0,INDEX(Kalender!JH$81:JH$110,MAX(1,$E29))&gt;INDEX(Kalender!$B$81:$B$110,MAX(1,$E29))),AND($F29&gt;0,INDEX(Kalender!JH$81:JH$110,MAX(1,$F29))&gt;INDEX(Kalender!$B$81:$B$110,MAX(1,$F29)))),2,0))</f>
        <v>0</v>
      </c>
      <c r="JI29" s="5" t="n">
        <f aca="false">IF(Kalender!JI29&lt;&gt;1,0,IF(AND($B29&gt;0,INDEX(Kalender!JI$68:JI$77,MAX(1,$B29))&gt;INDEX(Kalender!$B$68:$B$77,MAX(1,$B29))),1,0)+IF(OR(AND($C29&gt;0,INDEX(Kalender!JI$81:JI$110,MAX(1,$C29))&gt;INDEX(Kalender!$B$81:$B$110,MAX(1,$C29))),AND($D29&gt;0,INDEX(Kalender!JI$81:JI$110,MAX(1,$D29))&gt;INDEX(Kalender!$B$81:$B$110,MAX(1,$D29))),AND($E29&gt;0,INDEX(Kalender!JI$81:JI$110,MAX(1,$E29))&gt;INDEX(Kalender!$B$81:$B$110,MAX(1,$E29))),AND($F29&gt;0,INDEX(Kalender!JI$81:JI$110,MAX(1,$F29))&gt;INDEX(Kalender!$B$81:$B$110,MAX(1,$F29)))),2,0))</f>
        <v>0</v>
      </c>
      <c r="JJ29" s="5" t="n">
        <f aca="false">IF(Kalender!JJ29&lt;&gt;1,0,IF(AND($B29&gt;0,INDEX(Kalender!JJ$68:JJ$77,MAX(1,$B29))&gt;INDEX(Kalender!$B$68:$B$77,MAX(1,$B29))),1,0)+IF(OR(AND($C29&gt;0,INDEX(Kalender!JJ$81:JJ$110,MAX(1,$C29))&gt;INDEX(Kalender!$B$81:$B$110,MAX(1,$C29))),AND($D29&gt;0,INDEX(Kalender!JJ$81:JJ$110,MAX(1,$D29))&gt;INDEX(Kalender!$B$81:$B$110,MAX(1,$D29))),AND($E29&gt;0,INDEX(Kalender!JJ$81:JJ$110,MAX(1,$E29))&gt;INDEX(Kalender!$B$81:$B$110,MAX(1,$E29))),AND($F29&gt;0,INDEX(Kalender!JJ$81:JJ$110,MAX(1,$F29))&gt;INDEX(Kalender!$B$81:$B$110,MAX(1,$F29)))),2,0))</f>
        <v>0</v>
      </c>
      <c r="JK29" s="5" t="n">
        <f aca="false">IF(Kalender!JK29&lt;&gt;1,0,IF(AND($B29&gt;0,INDEX(Kalender!JK$68:JK$77,MAX(1,$B29))&gt;INDEX(Kalender!$B$68:$B$77,MAX(1,$B29))),1,0)+IF(OR(AND($C29&gt;0,INDEX(Kalender!JK$81:JK$110,MAX(1,$C29))&gt;INDEX(Kalender!$B$81:$B$110,MAX(1,$C29))),AND($D29&gt;0,INDEX(Kalender!JK$81:JK$110,MAX(1,$D29))&gt;INDEX(Kalender!$B$81:$B$110,MAX(1,$D29))),AND($E29&gt;0,INDEX(Kalender!JK$81:JK$110,MAX(1,$E29))&gt;INDEX(Kalender!$B$81:$B$110,MAX(1,$E29))),AND($F29&gt;0,INDEX(Kalender!JK$81:JK$110,MAX(1,$F29))&gt;INDEX(Kalender!$B$81:$B$110,MAX(1,$F29)))),2,0))</f>
        <v>0</v>
      </c>
      <c r="JL29" s="5" t="n">
        <f aca="false">IF(Kalender!JL29&lt;&gt;1,0,IF(AND($B29&gt;0,INDEX(Kalender!JL$68:JL$77,MAX(1,$B29))&gt;INDEX(Kalender!$B$68:$B$77,MAX(1,$B29))),1,0)+IF(OR(AND($C29&gt;0,INDEX(Kalender!JL$81:JL$110,MAX(1,$C29))&gt;INDEX(Kalender!$B$81:$B$110,MAX(1,$C29))),AND($D29&gt;0,INDEX(Kalender!JL$81:JL$110,MAX(1,$D29))&gt;INDEX(Kalender!$B$81:$B$110,MAX(1,$D29))),AND($E29&gt;0,INDEX(Kalender!JL$81:JL$110,MAX(1,$E29))&gt;INDEX(Kalender!$B$81:$B$110,MAX(1,$E29))),AND($F29&gt;0,INDEX(Kalender!JL$81:JL$110,MAX(1,$F29))&gt;INDEX(Kalender!$B$81:$B$110,MAX(1,$F29)))),2,0))</f>
        <v>0</v>
      </c>
      <c r="JM29" s="5" t="n">
        <f aca="false">IF(Kalender!JM29&lt;&gt;1,0,IF(AND($B29&gt;0,INDEX(Kalender!JM$68:JM$77,MAX(1,$B29))&gt;INDEX(Kalender!$B$68:$B$77,MAX(1,$B29))),1,0)+IF(OR(AND($C29&gt;0,INDEX(Kalender!JM$81:JM$110,MAX(1,$C29))&gt;INDEX(Kalender!$B$81:$B$110,MAX(1,$C29))),AND($D29&gt;0,INDEX(Kalender!JM$81:JM$110,MAX(1,$D29))&gt;INDEX(Kalender!$B$81:$B$110,MAX(1,$D29))),AND($E29&gt;0,INDEX(Kalender!JM$81:JM$110,MAX(1,$E29))&gt;INDEX(Kalender!$B$81:$B$110,MAX(1,$E29))),AND($F29&gt;0,INDEX(Kalender!JM$81:JM$110,MAX(1,$F29))&gt;INDEX(Kalender!$B$81:$B$110,MAX(1,$F29)))),2,0))</f>
        <v>0</v>
      </c>
      <c r="JN29" s="5" t="n">
        <f aca="false">IF(Kalender!JN29&lt;&gt;1,0,IF(AND($B29&gt;0,INDEX(Kalender!JN$68:JN$77,MAX(1,$B29))&gt;INDEX(Kalender!$B$68:$B$77,MAX(1,$B29))),1,0)+IF(OR(AND($C29&gt;0,INDEX(Kalender!JN$81:JN$110,MAX(1,$C29))&gt;INDEX(Kalender!$B$81:$B$110,MAX(1,$C29))),AND($D29&gt;0,INDEX(Kalender!JN$81:JN$110,MAX(1,$D29))&gt;INDEX(Kalender!$B$81:$B$110,MAX(1,$D29))),AND($E29&gt;0,INDEX(Kalender!JN$81:JN$110,MAX(1,$E29))&gt;INDEX(Kalender!$B$81:$B$110,MAX(1,$E29))),AND($F29&gt;0,INDEX(Kalender!JN$81:JN$110,MAX(1,$F29))&gt;INDEX(Kalender!$B$81:$B$110,MAX(1,$F29)))),2,0))</f>
        <v>0</v>
      </c>
      <c r="JO29" s="5" t="n">
        <f aca="false">IF(Kalender!JO29&lt;&gt;1,0,IF(AND($B29&gt;0,INDEX(Kalender!JO$68:JO$77,MAX(1,$B29))&gt;INDEX(Kalender!$B$68:$B$77,MAX(1,$B29))),1,0)+IF(OR(AND($C29&gt;0,INDEX(Kalender!JO$81:JO$110,MAX(1,$C29))&gt;INDEX(Kalender!$B$81:$B$110,MAX(1,$C29))),AND($D29&gt;0,INDEX(Kalender!JO$81:JO$110,MAX(1,$D29))&gt;INDEX(Kalender!$B$81:$B$110,MAX(1,$D29))),AND($E29&gt;0,INDEX(Kalender!JO$81:JO$110,MAX(1,$E29))&gt;INDEX(Kalender!$B$81:$B$110,MAX(1,$E29))),AND($F29&gt;0,INDEX(Kalender!JO$81:JO$110,MAX(1,$F29))&gt;INDEX(Kalender!$B$81:$B$110,MAX(1,$F29)))),2,0))</f>
        <v>0</v>
      </c>
      <c r="JP29" s="5" t="n">
        <f aca="false">IF(Kalender!JP29&lt;&gt;1,0,IF(AND($B29&gt;0,INDEX(Kalender!JP$68:JP$77,MAX(1,$B29))&gt;INDEX(Kalender!$B$68:$B$77,MAX(1,$B29))),1,0)+IF(OR(AND($C29&gt;0,INDEX(Kalender!JP$81:JP$110,MAX(1,$C29))&gt;INDEX(Kalender!$B$81:$B$110,MAX(1,$C29))),AND($D29&gt;0,INDEX(Kalender!JP$81:JP$110,MAX(1,$D29))&gt;INDEX(Kalender!$B$81:$B$110,MAX(1,$D29))),AND($E29&gt;0,INDEX(Kalender!JP$81:JP$110,MAX(1,$E29))&gt;INDEX(Kalender!$B$81:$B$110,MAX(1,$E29))),AND($F29&gt;0,INDEX(Kalender!JP$81:JP$110,MAX(1,$F29))&gt;INDEX(Kalender!$B$81:$B$110,MAX(1,$F29)))),2,0))</f>
        <v>0</v>
      </c>
      <c r="JQ29" s="5" t="n">
        <f aca="false">IF(Kalender!JQ29&lt;&gt;1,0,IF(AND($B29&gt;0,INDEX(Kalender!JQ$68:JQ$77,MAX(1,$B29))&gt;INDEX(Kalender!$B$68:$B$77,MAX(1,$B29))),1,0)+IF(OR(AND($C29&gt;0,INDEX(Kalender!JQ$81:JQ$110,MAX(1,$C29))&gt;INDEX(Kalender!$B$81:$B$110,MAX(1,$C29))),AND($D29&gt;0,INDEX(Kalender!JQ$81:JQ$110,MAX(1,$D29))&gt;INDEX(Kalender!$B$81:$B$110,MAX(1,$D29))),AND($E29&gt;0,INDEX(Kalender!JQ$81:JQ$110,MAX(1,$E29))&gt;INDEX(Kalender!$B$81:$B$110,MAX(1,$E29))),AND($F29&gt;0,INDEX(Kalender!JQ$81:JQ$110,MAX(1,$F29))&gt;INDEX(Kalender!$B$81:$B$110,MAX(1,$F29)))),2,0))</f>
        <v>0</v>
      </c>
      <c r="JR29" s="5" t="n">
        <f aca="false">IF(Kalender!JR29&lt;&gt;1,0,IF(AND($B29&gt;0,INDEX(Kalender!JR$68:JR$77,MAX(1,$B29))&gt;INDEX(Kalender!$B$68:$B$77,MAX(1,$B29))),1,0)+IF(OR(AND($C29&gt;0,INDEX(Kalender!JR$81:JR$110,MAX(1,$C29))&gt;INDEX(Kalender!$B$81:$B$110,MAX(1,$C29))),AND($D29&gt;0,INDEX(Kalender!JR$81:JR$110,MAX(1,$D29))&gt;INDEX(Kalender!$B$81:$B$110,MAX(1,$D29))),AND($E29&gt;0,INDEX(Kalender!JR$81:JR$110,MAX(1,$E29))&gt;INDEX(Kalender!$B$81:$B$110,MAX(1,$E29))),AND($F29&gt;0,INDEX(Kalender!JR$81:JR$110,MAX(1,$F29))&gt;INDEX(Kalender!$B$81:$B$110,MAX(1,$F29)))),2,0))</f>
        <v>0</v>
      </c>
      <c r="JS29" s="5" t="n">
        <f aca="false">IF(Kalender!JS29&lt;&gt;1,0,IF(AND($B29&gt;0,INDEX(Kalender!JS$68:JS$77,MAX(1,$B29))&gt;INDEX(Kalender!$B$68:$B$77,MAX(1,$B29))),1,0)+IF(OR(AND($C29&gt;0,INDEX(Kalender!JS$81:JS$110,MAX(1,$C29))&gt;INDEX(Kalender!$B$81:$B$110,MAX(1,$C29))),AND($D29&gt;0,INDEX(Kalender!JS$81:JS$110,MAX(1,$D29))&gt;INDEX(Kalender!$B$81:$B$110,MAX(1,$D29))),AND($E29&gt;0,INDEX(Kalender!JS$81:JS$110,MAX(1,$E29))&gt;INDEX(Kalender!$B$81:$B$110,MAX(1,$E29))),AND($F29&gt;0,INDEX(Kalender!JS$81:JS$110,MAX(1,$F29))&gt;INDEX(Kalender!$B$81:$B$110,MAX(1,$F29)))),2,0))</f>
        <v>0</v>
      </c>
      <c r="JT29" s="5" t="n">
        <f aca="false">IF(Kalender!JT29&lt;&gt;1,0,IF(AND($B29&gt;0,INDEX(Kalender!JT$68:JT$77,MAX(1,$B29))&gt;INDEX(Kalender!$B$68:$B$77,MAX(1,$B29))),1,0)+IF(OR(AND($C29&gt;0,INDEX(Kalender!JT$81:JT$110,MAX(1,$C29))&gt;INDEX(Kalender!$B$81:$B$110,MAX(1,$C29))),AND($D29&gt;0,INDEX(Kalender!JT$81:JT$110,MAX(1,$D29))&gt;INDEX(Kalender!$B$81:$B$110,MAX(1,$D29))),AND($E29&gt;0,INDEX(Kalender!JT$81:JT$110,MAX(1,$E29))&gt;INDEX(Kalender!$B$81:$B$110,MAX(1,$E29))),AND($F29&gt;0,INDEX(Kalender!JT$81:JT$110,MAX(1,$F29))&gt;INDEX(Kalender!$B$81:$B$110,MAX(1,$F29)))),2,0))</f>
        <v>0</v>
      </c>
      <c r="JU29" s="5" t="n">
        <f aca="false">IF(Kalender!JU29&lt;&gt;1,0,IF(AND($B29&gt;0,INDEX(Kalender!JU$68:JU$77,MAX(1,$B29))&gt;INDEX(Kalender!$B$68:$B$77,MAX(1,$B29))),1,0)+IF(OR(AND($C29&gt;0,INDEX(Kalender!JU$81:JU$110,MAX(1,$C29))&gt;INDEX(Kalender!$B$81:$B$110,MAX(1,$C29))),AND($D29&gt;0,INDEX(Kalender!JU$81:JU$110,MAX(1,$D29))&gt;INDEX(Kalender!$B$81:$B$110,MAX(1,$D29))),AND($E29&gt;0,INDEX(Kalender!JU$81:JU$110,MAX(1,$E29))&gt;INDEX(Kalender!$B$81:$B$110,MAX(1,$E29))),AND($F29&gt;0,INDEX(Kalender!JU$81:JU$110,MAX(1,$F29))&gt;INDEX(Kalender!$B$81:$B$110,MAX(1,$F29)))),2,0))</f>
        <v>0</v>
      </c>
      <c r="JV29" s="5" t="n">
        <f aca="false">IF(Kalender!JV29&lt;&gt;1,0,IF(AND($B29&gt;0,INDEX(Kalender!JV$68:JV$77,MAX(1,$B29))&gt;INDEX(Kalender!$B$68:$B$77,MAX(1,$B29))),1,0)+IF(OR(AND($C29&gt;0,INDEX(Kalender!JV$81:JV$110,MAX(1,$C29))&gt;INDEX(Kalender!$B$81:$B$110,MAX(1,$C29))),AND($D29&gt;0,INDEX(Kalender!JV$81:JV$110,MAX(1,$D29))&gt;INDEX(Kalender!$B$81:$B$110,MAX(1,$D29))),AND($E29&gt;0,INDEX(Kalender!JV$81:JV$110,MAX(1,$E29))&gt;INDEX(Kalender!$B$81:$B$110,MAX(1,$E29))),AND($F29&gt;0,INDEX(Kalender!JV$81:JV$110,MAX(1,$F29))&gt;INDEX(Kalender!$B$81:$B$110,MAX(1,$F29)))),2,0))</f>
        <v>0</v>
      </c>
      <c r="JW29" s="5" t="n">
        <f aca="false">IF(Kalender!JW29&lt;&gt;1,0,IF(AND($B29&gt;0,INDEX(Kalender!JW$68:JW$77,MAX(1,$B29))&gt;INDEX(Kalender!$B$68:$B$77,MAX(1,$B29))),1,0)+IF(OR(AND($C29&gt;0,INDEX(Kalender!JW$81:JW$110,MAX(1,$C29))&gt;INDEX(Kalender!$B$81:$B$110,MAX(1,$C29))),AND($D29&gt;0,INDEX(Kalender!JW$81:JW$110,MAX(1,$D29))&gt;INDEX(Kalender!$B$81:$B$110,MAX(1,$D29))),AND($E29&gt;0,INDEX(Kalender!JW$81:JW$110,MAX(1,$E29))&gt;INDEX(Kalender!$B$81:$B$110,MAX(1,$E29))),AND($F29&gt;0,INDEX(Kalender!JW$81:JW$110,MAX(1,$F29))&gt;INDEX(Kalender!$B$81:$B$110,MAX(1,$F29)))),2,0))</f>
        <v>0</v>
      </c>
      <c r="JX29" s="5" t="n">
        <f aca="false">IF(Kalender!JX29&lt;&gt;1,0,IF(AND($B29&gt;0,INDEX(Kalender!JX$68:JX$77,MAX(1,$B29))&gt;INDEX(Kalender!$B$68:$B$77,MAX(1,$B29))),1,0)+IF(OR(AND($C29&gt;0,INDEX(Kalender!JX$81:JX$110,MAX(1,$C29))&gt;INDEX(Kalender!$B$81:$B$110,MAX(1,$C29))),AND($D29&gt;0,INDEX(Kalender!JX$81:JX$110,MAX(1,$D29))&gt;INDEX(Kalender!$B$81:$B$110,MAX(1,$D29))),AND($E29&gt;0,INDEX(Kalender!JX$81:JX$110,MAX(1,$E29))&gt;INDEX(Kalender!$B$81:$B$110,MAX(1,$E29))),AND($F29&gt;0,INDEX(Kalender!JX$81:JX$110,MAX(1,$F29))&gt;INDEX(Kalender!$B$81:$B$110,MAX(1,$F29)))),2,0))</f>
        <v>0</v>
      </c>
      <c r="JY29" s="5" t="n">
        <f aca="false">IF(Kalender!JY29&lt;&gt;1,0,IF(AND($B29&gt;0,INDEX(Kalender!JY$68:JY$77,MAX(1,$B29))&gt;INDEX(Kalender!$B$68:$B$77,MAX(1,$B29))),1,0)+IF(OR(AND($C29&gt;0,INDEX(Kalender!JY$81:JY$110,MAX(1,$C29))&gt;INDEX(Kalender!$B$81:$B$110,MAX(1,$C29))),AND($D29&gt;0,INDEX(Kalender!JY$81:JY$110,MAX(1,$D29))&gt;INDEX(Kalender!$B$81:$B$110,MAX(1,$D29))),AND($E29&gt;0,INDEX(Kalender!JY$81:JY$110,MAX(1,$E29))&gt;INDEX(Kalender!$B$81:$B$110,MAX(1,$E29))),AND($F29&gt;0,INDEX(Kalender!JY$81:JY$110,MAX(1,$F29))&gt;INDEX(Kalender!$B$81:$B$110,MAX(1,$F29)))),2,0))</f>
        <v>0</v>
      </c>
      <c r="JZ29" s="5" t="n">
        <f aca="false">IF(Kalender!JZ29&lt;&gt;1,0,IF(AND($B29&gt;0,INDEX(Kalender!JZ$68:JZ$77,MAX(1,$B29))&gt;INDEX(Kalender!$B$68:$B$77,MAX(1,$B29))),1,0)+IF(OR(AND($C29&gt;0,INDEX(Kalender!JZ$81:JZ$110,MAX(1,$C29))&gt;INDEX(Kalender!$B$81:$B$110,MAX(1,$C29))),AND($D29&gt;0,INDEX(Kalender!JZ$81:JZ$110,MAX(1,$D29))&gt;INDEX(Kalender!$B$81:$B$110,MAX(1,$D29))),AND($E29&gt;0,INDEX(Kalender!JZ$81:JZ$110,MAX(1,$E29))&gt;INDEX(Kalender!$B$81:$B$110,MAX(1,$E29))),AND($F29&gt;0,INDEX(Kalender!JZ$81:JZ$110,MAX(1,$F29))&gt;INDEX(Kalender!$B$81:$B$110,MAX(1,$F29)))),2,0))</f>
        <v>0</v>
      </c>
      <c r="KA29" s="5" t="n">
        <f aca="false">IF(Kalender!KA29&lt;&gt;1,0,IF(AND($B29&gt;0,INDEX(Kalender!KA$68:KA$77,MAX(1,$B29))&gt;INDEX(Kalender!$B$68:$B$77,MAX(1,$B29))),1,0)+IF(OR(AND($C29&gt;0,INDEX(Kalender!KA$81:KA$110,MAX(1,$C29))&gt;INDEX(Kalender!$B$81:$B$110,MAX(1,$C29))),AND($D29&gt;0,INDEX(Kalender!KA$81:KA$110,MAX(1,$D29))&gt;INDEX(Kalender!$B$81:$B$110,MAX(1,$D29))),AND($E29&gt;0,INDEX(Kalender!KA$81:KA$110,MAX(1,$E29))&gt;INDEX(Kalender!$B$81:$B$110,MAX(1,$E29))),AND($F29&gt;0,INDEX(Kalender!KA$81:KA$110,MAX(1,$F29))&gt;INDEX(Kalender!$B$81:$B$110,MAX(1,$F29)))),2,0))</f>
        <v>0</v>
      </c>
      <c r="KB29" s="5" t="n">
        <f aca="false">IF(Kalender!KB29&lt;&gt;1,0,IF(AND($B29&gt;0,INDEX(Kalender!KB$68:KB$77,MAX(1,$B29))&gt;INDEX(Kalender!$B$68:$B$77,MAX(1,$B29))),1,0)+IF(OR(AND($C29&gt;0,INDEX(Kalender!KB$81:KB$110,MAX(1,$C29))&gt;INDEX(Kalender!$B$81:$B$110,MAX(1,$C29))),AND($D29&gt;0,INDEX(Kalender!KB$81:KB$110,MAX(1,$D29))&gt;INDEX(Kalender!$B$81:$B$110,MAX(1,$D29))),AND($E29&gt;0,INDEX(Kalender!KB$81:KB$110,MAX(1,$E29))&gt;INDEX(Kalender!$B$81:$B$110,MAX(1,$E29))),AND($F29&gt;0,INDEX(Kalender!KB$81:KB$110,MAX(1,$F29))&gt;INDEX(Kalender!$B$81:$B$110,MAX(1,$F29)))),2,0))</f>
        <v>0</v>
      </c>
      <c r="KC29" s="5" t="n">
        <f aca="false">IF(Kalender!KC29&lt;&gt;1,0,IF(AND($B29&gt;0,INDEX(Kalender!KC$68:KC$77,MAX(1,$B29))&gt;INDEX(Kalender!$B$68:$B$77,MAX(1,$B29))),1,0)+IF(OR(AND($C29&gt;0,INDEX(Kalender!KC$81:KC$110,MAX(1,$C29))&gt;INDEX(Kalender!$B$81:$B$110,MAX(1,$C29))),AND($D29&gt;0,INDEX(Kalender!KC$81:KC$110,MAX(1,$D29))&gt;INDEX(Kalender!$B$81:$B$110,MAX(1,$D29))),AND($E29&gt;0,INDEX(Kalender!KC$81:KC$110,MAX(1,$E29))&gt;INDEX(Kalender!$B$81:$B$110,MAX(1,$E29))),AND($F29&gt;0,INDEX(Kalender!KC$81:KC$110,MAX(1,$F29))&gt;INDEX(Kalender!$B$81:$B$110,MAX(1,$F29)))),2,0))</f>
        <v>0</v>
      </c>
      <c r="KD29" s="5" t="n">
        <f aca="false">IF(Kalender!KD29&lt;&gt;1,0,IF(AND($B29&gt;0,INDEX(Kalender!KD$68:KD$77,MAX(1,$B29))&gt;INDEX(Kalender!$B$68:$B$77,MAX(1,$B29))),1,0)+IF(OR(AND($C29&gt;0,INDEX(Kalender!KD$81:KD$110,MAX(1,$C29))&gt;INDEX(Kalender!$B$81:$B$110,MAX(1,$C29))),AND($D29&gt;0,INDEX(Kalender!KD$81:KD$110,MAX(1,$D29))&gt;INDEX(Kalender!$B$81:$B$110,MAX(1,$D29))),AND($E29&gt;0,INDEX(Kalender!KD$81:KD$110,MAX(1,$E29))&gt;INDEX(Kalender!$B$81:$B$110,MAX(1,$E29))),AND($F29&gt;0,INDEX(Kalender!KD$81:KD$110,MAX(1,$F29))&gt;INDEX(Kalender!$B$81:$B$110,MAX(1,$F29)))),2,0))</f>
        <v>0</v>
      </c>
      <c r="KE29" s="5" t="n">
        <f aca="false">IF(Kalender!KE29&lt;&gt;1,0,IF(AND($B29&gt;0,INDEX(Kalender!KE$68:KE$77,MAX(1,$B29))&gt;INDEX(Kalender!$B$68:$B$77,MAX(1,$B29))),1,0)+IF(OR(AND($C29&gt;0,INDEX(Kalender!KE$81:KE$110,MAX(1,$C29))&gt;INDEX(Kalender!$B$81:$B$110,MAX(1,$C29))),AND($D29&gt;0,INDEX(Kalender!KE$81:KE$110,MAX(1,$D29))&gt;INDEX(Kalender!$B$81:$B$110,MAX(1,$D29))),AND($E29&gt;0,INDEX(Kalender!KE$81:KE$110,MAX(1,$E29))&gt;INDEX(Kalender!$B$81:$B$110,MAX(1,$E29))),AND($F29&gt;0,INDEX(Kalender!KE$81:KE$110,MAX(1,$F29))&gt;INDEX(Kalender!$B$81:$B$110,MAX(1,$F29)))),2,0))</f>
        <v>0</v>
      </c>
      <c r="KF29" s="5" t="n">
        <f aca="false">IF(Kalender!KF29&lt;&gt;1,0,IF(AND($B29&gt;0,INDEX(Kalender!KF$68:KF$77,MAX(1,$B29))&gt;INDEX(Kalender!$B$68:$B$77,MAX(1,$B29))),1,0)+IF(OR(AND($C29&gt;0,INDEX(Kalender!KF$81:KF$110,MAX(1,$C29))&gt;INDEX(Kalender!$B$81:$B$110,MAX(1,$C29))),AND($D29&gt;0,INDEX(Kalender!KF$81:KF$110,MAX(1,$D29))&gt;INDEX(Kalender!$B$81:$B$110,MAX(1,$D29))),AND($E29&gt;0,INDEX(Kalender!KF$81:KF$110,MAX(1,$E29))&gt;INDEX(Kalender!$B$81:$B$110,MAX(1,$E29))),AND($F29&gt;0,INDEX(Kalender!KF$81:KF$110,MAX(1,$F29))&gt;INDEX(Kalender!$B$81:$B$110,MAX(1,$F29)))),2,0))</f>
        <v>0</v>
      </c>
      <c r="KG29" s="5" t="n">
        <f aca="false">IF(Kalender!KG29&lt;&gt;1,0,IF(AND($B29&gt;0,INDEX(Kalender!KG$68:KG$77,MAX(1,$B29))&gt;INDEX(Kalender!$B$68:$B$77,MAX(1,$B29))),1,0)+IF(OR(AND($C29&gt;0,INDEX(Kalender!KG$81:KG$110,MAX(1,$C29))&gt;INDEX(Kalender!$B$81:$B$110,MAX(1,$C29))),AND($D29&gt;0,INDEX(Kalender!KG$81:KG$110,MAX(1,$D29))&gt;INDEX(Kalender!$B$81:$B$110,MAX(1,$D29))),AND($E29&gt;0,INDEX(Kalender!KG$81:KG$110,MAX(1,$E29))&gt;INDEX(Kalender!$B$81:$B$110,MAX(1,$E29))),AND($F29&gt;0,INDEX(Kalender!KG$81:KG$110,MAX(1,$F29))&gt;INDEX(Kalender!$B$81:$B$110,MAX(1,$F29)))),2,0))</f>
        <v>0</v>
      </c>
      <c r="KH29" s="5" t="n">
        <f aca="false">IF(Kalender!KH29&lt;&gt;1,0,IF(AND($B29&gt;0,INDEX(Kalender!KH$68:KH$77,MAX(1,$B29))&gt;INDEX(Kalender!$B$68:$B$77,MAX(1,$B29))),1,0)+IF(OR(AND($C29&gt;0,INDEX(Kalender!KH$81:KH$110,MAX(1,$C29))&gt;INDEX(Kalender!$B$81:$B$110,MAX(1,$C29))),AND($D29&gt;0,INDEX(Kalender!KH$81:KH$110,MAX(1,$D29))&gt;INDEX(Kalender!$B$81:$B$110,MAX(1,$D29))),AND($E29&gt;0,INDEX(Kalender!KH$81:KH$110,MAX(1,$E29))&gt;INDEX(Kalender!$B$81:$B$110,MAX(1,$E29))),AND($F29&gt;0,INDEX(Kalender!KH$81:KH$110,MAX(1,$F29))&gt;INDEX(Kalender!$B$81:$B$110,MAX(1,$F29)))),2,0))</f>
        <v>0</v>
      </c>
      <c r="KI29" s="5" t="n">
        <f aca="false">IF(Kalender!KI29&lt;&gt;1,0,IF(AND($B29&gt;0,INDEX(Kalender!KI$68:KI$77,MAX(1,$B29))&gt;INDEX(Kalender!$B$68:$B$77,MAX(1,$B29))),1,0)+IF(OR(AND($C29&gt;0,INDEX(Kalender!KI$81:KI$110,MAX(1,$C29))&gt;INDEX(Kalender!$B$81:$B$110,MAX(1,$C29))),AND($D29&gt;0,INDEX(Kalender!KI$81:KI$110,MAX(1,$D29))&gt;INDEX(Kalender!$B$81:$B$110,MAX(1,$D29))),AND($E29&gt;0,INDEX(Kalender!KI$81:KI$110,MAX(1,$E29))&gt;INDEX(Kalender!$B$81:$B$110,MAX(1,$E29))),AND($F29&gt;0,INDEX(Kalender!KI$81:KI$110,MAX(1,$F29))&gt;INDEX(Kalender!$B$81:$B$110,MAX(1,$F29)))),2,0))</f>
        <v>0</v>
      </c>
      <c r="KJ29" s="5" t="n">
        <f aca="false">IF(Kalender!KJ29&lt;&gt;1,0,IF(AND($B29&gt;0,INDEX(Kalender!KJ$68:KJ$77,MAX(1,$B29))&gt;INDEX(Kalender!$B$68:$B$77,MAX(1,$B29))),1,0)+IF(OR(AND($C29&gt;0,INDEX(Kalender!KJ$81:KJ$110,MAX(1,$C29))&gt;INDEX(Kalender!$B$81:$B$110,MAX(1,$C29))),AND($D29&gt;0,INDEX(Kalender!KJ$81:KJ$110,MAX(1,$D29))&gt;INDEX(Kalender!$B$81:$B$110,MAX(1,$D29))),AND($E29&gt;0,INDEX(Kalender!KJ$81:KJ$110,MAX(1,$E29))&gt;INDEX(Kalender!$B$81:$B$110,MAX(1,$E29))),AND($F29&gt;0,INDEX(Kalender!KJ$81:KJ$110,MAX(1,$F29))&gt;INDEX(Kalender!$B$81:$B$110,MAX(1,$F29)))),2,0))</f>
        <v>0</v>
      </c>
      <c r="KK29" s="5" t="n">
        <f aca="false">IF(Kalender!KK29&lt;&gt;1,0,IF(AND($B29&gt;0,INDEX(Kalender!KK$68:KK$77,MAX(1,$B29))&gt;INDEX(Kalender!$B$68:$B$77,MAX(1,$B29))),1,0)+IF(OR(AND($C29&gt;0,INDEX(Kalender!KK$81:KK$110,MAX(1,$C29))&gt;INDEX(Kalender!$B$81:$B$110,MAX(1,$C29))),AND($D29&gt;0,INDEX(Kalender!KK$81:KK$110,MAX(1,$D29))&gt;INDEX(Kalender!$B$81:$B$110,MAX(1,$D29))),AND($E29&gt;0,INDEX(Kalender!KK$81:KK$110,MAX(1,$E29))&gt;INDEX(Kalender!$B$81:$B$110,MAX(1,$E29))),AND($F29&gt;0,INDEX(Kalender!KK$81:KK$110,MAX(1,$F29))&gt;INDEX(Kalender!$B$81:$B$110,MAX(1,$F29)))),2,0))</f>
        <v>0</v>
      </c>
      <c r="KL29" s="5" t="n">
        <f aca="false">IF(Kalender!KL29&lt;&gt;1,0,IF(AND($B29&gt;0,INDEX(Kalender!KL$68:KL$77,MAX(1,$B29))&gt;INDEX(Kalender!$B$68:$B$77,MAX(1,$B29))),1,0)+IF(OR(AND($C29&gt;0,INDEX(Kalender!KL$81:KL$110,MAX(1,$C29))&gt;INDEX(Kalender!$B$81:$B$110,MAX(1,$C29))),AND($D29&gt;0,INDEX(Kalender!KL$81:KL$110,MAX(1,$D29))&gt;INDEX(Kalender!$B$81:$B$110,MAX(1,$D29))),AND($E29&gt;0,INDEX(Kalender!KL$81:KL$110,MAX(1,$E29))&gt;INDEX(Kalender!$B$81:$B$110,MAX(1,$E29))),AND($F29&gt;0,INDEX(Kalender!KL$81:KL$110,MAX(1,$F29))&gt;INDEX(Kalender!$B$81:$B$110,MAX(1,$F29)))),2,0))</f>
        <v>0</v>
      </c>
      <c r="KM29" s="5" t="n">
        <f aca="false">IF(Kalender!KM29&lt;&gt;1,0,IF(AND($B29&gt;0,INDEX(Kalender!KM$68:KM$77,MAX(1,$B29))&gt;INDEX(Kalender!$B$68:$B$77,MAX(1,$B29))),1,0)+IF(OR(AND($C29&gt;0,INDEX(Kalender!KM$81:KM$110,MAX(1,$C29))&gt;INDEX(Kalender!$B$81:$B$110,MAX(1,$C29))),AND($D29&gt;0,INDEX(Kalender!KM$81:KM$110,MAX(1,$D29))&gt;INDEX(Kalender!$B$81:$B$110,MAX(1,$D29))),AND($E29&gt;0,INDEX(Kalender!KM$81:KM$110,MAX(1,$E29))&gt;INDEX(Kalender!$B$81:$B$110,MAX(1,$E29))),AND($F29&gt;0,INDEX(Kalender!KM$81:KM$110,MAX(1,$F29))&gt;INDEX(Kalender!$B$81:$B$110,MAX(1,$F29)))),2,0))</f>
        <v>0</v>
      </c>
      <c r="KN29" s="5" t="n">
        <f aca="false">IF(Kalender!KN29&lt;&gt;1,0,IF(AND($B29&gt;0,INDEX(Kalender!KN$68:KN$77,MAX(1,$B29))&gt;INDEX(Kalender!$B$68:$B$77,MAX(1,$B29))),1,0)+IF(OR(AND($C29&gt;0,INDEX(Kalender!KN$81:KN$110,MAX(1,$C29))&gt;INDEX(Kalender!$B$81:$B$110,MAX(1,$C29))),AND($D29&gt;0,INDEX(Kalender!KN$81:KN$110,MAX(1,$D29))&gt;INDEX(Kalender!$B$81:$B$110,MAX(1,$D29))),AND($E29&gt;0,INDEX(Kalender!KN$81:KN$110,MAX(1,$E29))&gt;INDEX(Kalender!$B$81:$B$110,MAX(1,$E29))),AND($F29&gt;0,INDEX(Kalender!KN$81:KN$110,MAX(1,$F29))&gt;INDEX(Kalender!$B$81:$B$110,MAX(1,$F29)))),2,0))</f>
        <v>0</v>
      </c>
      <c r="KO29" s="5" t="n">
        <f aca="false">IF(Kalender!KO29&lt;&gt;1,0,IF(AND($B29&gt;0,INDEX(Kalender!KO$68:KO$77,MAX(1,$B29))&gt;INDEX(Kalender!$B$68:$B$77,MAX(1,$B29))),1,0)+IF(OR(AND($C29&gt;0,INDEX(Kalender!KO$81:KO$110,MAX(1,$C29))&gt;INDEX(Kalender!$B$81:$B$110,MAX(1,$C29))),AND($D29&gt;0,INDEX(Kalender!KO$81:KO$110,MAX(1,$D29))&gt;INDEX(Kalender!$B$81:$B$110,MAX(1,$D29))),AND($E29&gt;0,INDEX(Kalender!KO$81:KO$110,MAX(1,$E29))&gt;INDEX(Kalender!$B$81:$B$110,MAX(1,$E29))),AND($F29&gt;0,INDEX(Kalender!KO$81:KO$110,MAX(1,$F29))&gt;INDEX(Kalender!$B$81:$B$110,MAX(1,$F29)))),2,0))</f>
        <v>0</v>
      </c>
      <c r="KP29" s="5" t="n">
        <f aca="false">IF(Kalender!KP29&lt;&gt;1,0,IF(AND($B29&gt;0,INDEX(Kalender!KP$68:KP$77,MAX(1,$B29))&gt;INDEX(Kalender!$B$68:$B$77,MAX(1,$B29))),1,0)+IF(OR(AND($C29&gt;0,INDEX(Kalender!KP$81:KP$110,MAX(1,$C29))&gt;INDEX(Kalender!$B$81:$B$110,MAX(1,$C29))),AND($D29&gt;0,INDEX(Kalender!KP$81:KP$110,MAX(1,$D29))&gt;INDEX(Kalender!$B$81:$B$110,MAX(1,$D29))),AND($E29&gt;0,INDEX(Kalender!KP$81:KP$110,MAX(1,$E29))&gt;INDEX(Kalender!$B$81:$B$110,MAX(1,$E29))),AND($F29&gt;0,INDEX(Kalender!KP$81:KP$110,MAX(1,$F29))&gt;INDEX(Kalender!$B$81:$B$110,MAX(1,$F29)))),2,0))</f>
        <v>0</v>
      </c>
      <c r="KQ29" s="5" t="n">
        <f aca="false">IF(Kalender!KQ29&lt;&gt;1,0,IF(AND($B29&gt;0,INDEX(Kalender!KQ$68:KQ$77,MAX(1,$B29))&gt;INDEX(Kalender!$B$68:$B$77,MAX(1,$B29))),1,0)+IF(OR(AND($C29&gt;0,INDEX(Kalender!KQ$81:KQ$110,MAX(1,$C29))&gt;INDEX(Kalender!$B$81:$B$110,MAX(1,$C29))),AND($D29&gt;0,INDEX(Kalender!KQ$81:KQ$110,MAX(1,$D29))&gt;INDEX(Kalender!$B$81:$B$110,MAX(1,$D29))),AND($E29&gt;0,INDEX(Kalender!KQ$81:KQ$110,MAX(1,$E29))&gt;INDEX(Kalender!$B$81:$B$110,MAX(1,$E29))),AND($F29&gt;0,INDEX(Kalender!KQ$81:KQ$110,MAX(1,$F29))&gt;INDEX(Kalender!$B$81:$B$110,MAX(1,$F29)))),2,0))</f>
        <v>0</v>
      </c>
      <c r="KR29" s="5" t="n">
        <f aca="false">IF(Kalender!KR29&lt;&gt;1,0,IF(AND($B29&gt;0,INDEX(Kalender!KR$68:KR$77,MAX(1,$B29))&gt;INDEX(Kalender!$B$68:$B$77,MAX(1,$B29))),1,0)+IF(OR(AND($C29&gt;0,INDEX(Kalender!KR$81:KR$110,MAX(1,$C29))&gt;INDEX(Kalender!$B$81:$B$110,MAX(1,$C29))),AND($D29&gt;0,INDEX(Kalender!KR$81:KR$110,MAX(1,$D29))&gt;INDEX(Kalender!$B$81:$B$110,MAX(1,$D29))),AND($E29&gt;0,INDEX(Kalender!KR$81:KR$110,MAX(1,$E29))&gt;INDEX(Kalender!$B$81:$B$110,MAX(1,$E29))),AND($F29&gt;0,INDEX(Kalender!KR$81:KR$110,MAX(1,$F29))&gt;INDEX(Kalender!$B$81:$B$110,MAX(1,$F29)))),2,0))</f>
        <v>0</v>
      </c>
      <c r="KS29" s="5" t="n">
        <f aca="false">IF(Kalender!KS29&lt;&gt;1,0,IF(AND($B29&gt;0,INDEX(Kalender!KS$68:KS$77,MAX(1,$B29))&gt;INDEX(Kalender!$B$68:$B$77,MAX(1,$B29))),1,0)+IF(OR(AND($C29&gt;0,INDEX(Kalender!KS$81:KS$110,MAX(1,$C29))&gt;INDEX(Kalender!$B$81:$B$110,MAX(1,$C29))),AND($D29&gt;0,INDEX(Kalender!KS$81:KS$110,MAX(1,$D29))&gt;INDEX(Kalender!$B$81:$B$110,MAX(1,$D29))),AND($E29&gt;0,INDEX(Kalender!KS$81:KS$110,MAX(1,$E29))&gt;INDEX(Kalender!$B$81:$B$110,MAX(1,$E29))),AND($F29&gt;0,INDEX(Kalender!KS$81:KS$110,MAX(1,$F29))&gt;INDEX(Kalender!$B$81:$B$110,MAX(1,$F29)))),2,0))</f>
        <v>0</v>
      </c>
      <c r="KT29" s="5" t="n">
        <f aca="false">IF(Kalender!KT29&lt;&gt;1,0,IF(AND($B29&gt;0,INDEX(Kalender!KT$68:KT$77,MAX(1,$B29))&gt;INDEX(Kalender!$B$68:$B$77,MAX(1,$B29))),1,0)+IF(OR(AND($C29&gt;0,INDEX(Kalender!KT$81:KT$110,MAX(1,$C29))&gt;INDEX(Kalender!$B$81:$B$110,MAX(1,$C29))),AND($D29&gt;0,INDEX(Kalender!KT$81:KT$110,MAX(1,$D29))&gt;INDEX(Kalender!$B$81:$B$110,MAX(1,$D29))),AND($E29&gt;0,INDEX(Kalender!KT$81:KT$110,MAX(1,$E29))&gt;INDEX(Kalender!$B$81:$B$110,MAX(1,$E29))),AND($F29&gt;0,INDEX(Kalender!KT$81:KT$110,MAX(1,$F29))&gt;INDEX(Kalender!$B$81:$B$110,MAX(1,$F29)))),2,0))</f>
        <v>0</v>
      </c>
      <c r="KU29" s="5" t="n">
        <f aca="false">IF(Kalender!KU29&lt;&gt;1,0,IF(AND($B29&gt;0,INDEX(Kalender!KU$68:KU$77,MAX(1,$B29))&gt;INDEX(Kalender!$B$68:$B$77,MAX(1,$B29))),1,0)+IF(OR(AND($C29&gt;0,INDEX(Kalender!KU$81:KU$110,MAX(1,$C29))&gt;INDEX(Kalender!$B$81:$B$110,MAX(1,$C29))),AND($D29&gt;0,INDEX(Kalender!KU$81:KU$110,MAX(1,$D29))&gt;INDEX(Kalender!$B$81:$B$110,MAX(1,$D29))),AND($E29&gt;0,INDEX(Kalender!KU$81:KU$110,MAX(1,$E29))&gt;INDEX(Kalender!$B$81:$B$110,MAX(1,$E29))),AND($F29&gt;0,INDEX(Kalender!KU$81:KU$110,MAX(1,$F29))&gt;INDEX(Kalender!$B$81:$B$110,MAX(1,$F29)))),2,0))</f>
        <v>0</v>
      </c>
      <c r="KV29" s="5" t="n">
        <f aca="false">IF(Kalender!KV29&lt;&gt;1,0,IF(AND($B29&gt;0,INDEX(Kalender!KV$68:KV$77,MAX(1,$B29))&gt;INDEX(Kalender!$B$68:$B$77,MAX(1,$B29))),1,0)+IF(OR(AND($C29&gt;0,INDEX(Kalender!KV$81:KV$110,MAX(1,$C29))&gt;INDEX(Kalender!$B$81:$B$110,MAX(1,$C29))),AND($D29&gt;0,INDEX(Kalender!KV$81:KV$110,MAX(1,$D29))&gt;INDEX(Kalender!$B$81:$B$110,MAX(1,$D29))),AND($E29&gt;0,INDEX(Kalender!KV$81:KV$110,MAX(1,$E29))&gt;INDEX(Kalender!$B$81:$B$110,MAX(1,$E29))),AND($F29&gt;0,INDEX(Kalender!KV$81:KV$110,MAX(1,$F29))&gt;INDEX(Kalender!$B$81:$B$110,MAX(1,$F29)))),2,0))</f>
        <v>0</v>
      </c>
      <c r="KW29" s="5" t="n">
        <f aca="false">IF(Kalender!KW29&lt;&gt;1,0,IF(AND($B29&gt;0,INDEX(Kalender!KW$68:KW$77,MAX(1,$B29))&gt;INDEX(Kalender!$B$68:$B$77,MAX(1,$B29))),1,0)+IF(OR(AND($C29&gt;0,INDEX(Kalender!KW$81:KW$110,MAX(1,$C29))&gt;INDEX(Kalender!$B$81:$B$110,MAX(1,$C29))),AND($D29&gt;0,INDEX(Kalender!KW$81:KW$110,MAX(1,$D29))&gt;INDEX(Kalender!$B$81:$B$110,MAX(1,$D29))),AND($E29&gt;0,INDEX(Kalender!KW$81:KW$110,MAX(1,$E29))&gt;INDEX(Kalender!$B$81:$B$110,MAX(1,$E29))),AND($F29&gt;0,INDEX(Kalender!KW$81:KW$110,MAX(1,$F29))&gt;INDEX(Kalender!$B$81:$B$110,MAX(1,$F29)))),2,0))</f>
        <v>0</v>
      </c>
      <c r="KX29" s="5" t="n">
        <f aca="false">IF(Kalender!KX29&lt;&gt;1,0,IF(AND($B29&gt;0,INDEX(Kalender!KX$68:KX$77,MAX(1,$B29))&gt;INDEX(Kalender!$B$68:$B$77,MAX(1,$B29))),1,0)+IF(OR(AND($C29&gt;0,INDEX(Kalender!KX$81:KX$110,MAX(1,$C29))&gt;INDEX(Kalender!$B$81:$B$110,MAX(1,$C29))),AND($D29&gt;0,INDEX(Kalender!KX$81:KX$110,MAX(1,$D29))&gt;INDEX(Kalender!$B$81:$B$110,MAX(1,$D29))),AND($E29&gt;0,INDEX(Kalender!KX$81:KX$110,MAX(1,$E29))&gt;INDEX(Kalender!$B$81:$B$110,MAX(1,$E29))),AND($F29&gt;0,INDEX(Kalender!KX$81:KX$110,MAX(1,$F29))&gt;INDEX(Kalender!$B$81:$B$110,MAX(1,$F29)))),2,0))</f>
        <v>0</v>
      </c>
      <c r="KY29" s="5" t="n">
        <f aca="false">IF(Kalender!KY29&lt;&gt;1,0,IF(AND($B29&gt;0,INDEX(Kalender!KY$68:KY$77,MAX(1,$B29))&gt;INDEX(Kalender!$B$68:$B$77,MAX(1,$B29))),1,0)+IF(OR(AND($C29&gt;0,INDEX(Kalender!KY$81:KY$110,MAX(1,$C29))&gt;INDEX(Kalender!$B$81:$B$110,MAX(1,$C29))),AND($D29&gt;0,INDEX(Kalender!KY$81:KY$110,MAX(1,$D29))&gt;INDEX(Kalender!$B$81:$B$110,MAX(1,$D29))),AND($E29&gt;0,INDEX(Kalender!KY$81:KY$110,MAX(1,$E29))&gt;INDEX(Kalender!$B$81:$B$110,MAX(1,$E29))),AND($F29&gt;0,INDEX(Kalender!KY$81:KY$110,MAX(1,$F29))&gt;INDEX(Kalender!$B$81:$B$110,MAX(1,$F29)))),2,0))</f>
        <v>0</v>
      </c>
      <c r="KZ29" s="5" t="n">
        <f aca="false">IF(Kalender!KZ29&lt;&gt;1,0,IF(AND($B29&gt;0,INDEX(Kalender!KZ$68:KZ$77,MAX(1,$B29))&gt;INDEX(Kalender!$B$68:$B$77,MAX(1,$B29))),1,0)+IF(OR(AND($C29&gt;0,INDEX(Kalender!KZ$81:KZ$110,MAX(1,$C29))&gt;INDEX(Kalender!$B$81:$B$110,MAX(1,$C29))),AND($D29&gt;0,INDEX(Kalender!KZ$81:KZ$110,MAX(1,$D29))&gt;INDEX(Kalender!$B$81:$B$110,MAX(1,$D29))),AND($E29&gt;0,INDEX(Kalender!KZ$81:KZ$110,MAX(1,$E29))&gt;INDEX(Kalender!$B$81:$B$110,MAX(1,$E29))),AND($F29&gt;0,INDEX(Kalender!KZ$81:KZ$110,MAX(1,$F29))&gt;INDEX(Kalender!$B$81:$B$110,MAX(1,$F29)))),2,0))</f>
        <v>0</v>
      </c>
      <c r="LA29" s="5" t="n">
        <f aca="false">IF(Kalender!LA29&lt;&gt;1,0,IF(AND($B29&gt;0,INDEX(Kalender!LA$68:LA$77,MAX(1,$B29))&gt;INDEX(Kalender!$B$68:$B$77,MAX(1,$B29))),1,0)+IF(OR(AND($C29&gt;0,INDEX(Kalender!LA$81:LA$110,MAX(1,$C29))&gt;INDEX(Kalender!$B$81:$B$110,MAX(1,$C29))),AND($D29&gt;0,INDEX(Kalender!LA$81:LA$110,MAX(1,$D29))&gt;INDEX(Kalender!$B$81:$B$110,MAX(1,$D29))),AND($E29&gt;0,INDEX(Kalender!LA$81:LA$110,MAX(1,$E29))&gt;INDEX(Kalender!$B$81:$B$110,MAX(1,$E29))),AND($F29&gt;0,INDEX(Kalender!LA$81:LA$110,MAX(1,$F29))&gt;INDEX(Kalender!$B$81:$B$110,MAX(1,$F29)))),2,0))</f>
        <v>0</v>
      </c>
      <c r="LB29" s="5" t="n">
        <f aca="false">IF(Kalender!LB29&lt;&gt;1,0,IF(AND($B29&gt;0,INDEX(Kalender!LB$68:LB$77,MAX(1,$B29))&gt;INDEX(Kalender!$B$68:$B$77,MAX(1,$B29))),1,0)+IF(OR(AND($C29&gt;0,INDEX(Kalender!LB$81:LB$110,MAX(1,$C29))&gt;INDEX(Kalender!$B$81:$B$110,MAX(1,$C29))),AND($D29&gt;0,INDEX(Kalender!LB$81:LB$110,MAX(1,$D29))&gt;INDEX(Kalender!$B$81:$B$110,MAX(1,$D29))),AND($E29&gt;0,INDEX(Kalender!LB$81:LB$110,MAX(1,$E29))&gt;INDEX(Kalender!$B$81:$B$110,MAX(1,$E29))),AND($F29&gt;0,INDEX(Kalender!LB$81:LB$110,MAX(1,$F29))&gt;INDEX(Kalender!$B$81:$B$110,MAX(1,$F29)))),2,0))</f>
        <v>0</v>
      </c>
      <c r="LC29" s="5" t="n">
        <f aca="false">IF(Kalender!LC29&lt;&gt;1,0,IF(AND($B29&gt;0,INDEX(Kalender!LC$68:LC$77,MAX(1,$B29))&gt;INDEX(Kalender!$B$68:$B$77,MAX(1,$B29))),1,0)+IF(OR(AND($C29&gt;0,INDEX(Kalender!LC$81:LC$110,MAX(1,$C29))&gt;INDEX(Kalender!$B$81:$B$110,MAX(1,$C29))),AND($D29&gt;0,INDEX(Kalender!LC$81:LC$110,MAX(1,$D29))&gt;INDEX(Kalender!$B$81:$B$110,MAX(1,$D29))),AND($E29&gt;0,INDEX(Kalender!LC$81:LC$110,MAX(1,$E29))&gt;INDEX(Kalender!$B$81:$B$110,MAX(1,$E29))),AND($F29&gt;0,INDEX(Kalender!LC$81:LC$110,MAX(1,$F29))&gt;INDEX(Kalender!$B$81:$B$110,MAX(1,$F29)))),2,0))</f>
        <v>0</v>
      </c>
      <c r="LD29" s="5" t="n">
        <f aca="false">IF(Kalender!LD29&lt;&gt;1,0,IF(AND($B29&gt;0,INDEX(Kalender!LD$68:LD$77,MAX(1,$B29))&gt;INDEX(Kalender!$B$68:$B$77,MAX(1,$B29))),1,0)+IF(OR(AND($C29&gt;0,INDEX(Kalender!LD$81:LD$110,MAX(1,$C29))&gt;INDEX(Kalender!$B$81:$B$110,MAX(1,$C29))),AND($D29&gt;0,INDEX(Kalender!LD$81:LD$110,MAX(1,$D29))&gt;INDEX(Kalender!$B$81:$B$110,MAX(1,$D29))),AND($E29&gt;0,INDEX(Kalender!LD$81:LD$110,MAX(1,$E29))&gt;INDEX(Kalender!$B$81:$B$110,MAX(1,$E29))),AND($F29&gt;0,INDEX(Kalender!LD$81:LD$110,MAX(1,$F29))&gt;INDEX(Kalender!$B$81:$B$110,MAX(1,$F29)))),2,0))</f>
        <v>0</v>
      </c>
      <c r="LE29" s="5" t="n">
        <f aca="false">IF(Kalender!LE29&lt;&gt;1,0,IF(AND($B29&gt;0,INDEX(Kalender!LE$68:LE$77,MAX(1,$B29))&gt;INDEX(Kalender!$B$68:$B$77,MAX(1,$B29))),1,0)+IF(OR(AND($C29&gt;0,INDEX(Kalender!LE$81:LE$110,MAX(1,$C29))&gt;INDEX(Kalender!$B$81:$B$110,MAX(1,$C29))),AND($D29&gt;0,INDEX(Kalender!LE$81:LE$110,MAX(1,$D29))&gt;INDEX(Kalender!$B$81:$B$110,MAX(1,$D29))),AND($E29&gt;0,INDEX(Kalender!LE$81:LE$110,MAX(1,$E29))&gt;INDEX(Kalender!$B$81:$B$110,MAX(1,$E29))),AND($F29&gt;0,INDEX(Kalender!LE$81:LE$110,MAX(1,$F29))&gt;INDEX(Kalender!$B$81:$B$110,MAX(1,$F29)))),2,0))</f>
        <v>0</v>
      </c>
      <c r="LF29" s="5" t="n">
        <f aca="false">IF(Kalender!LF29&lt;&gt;1,0,IF(AND($B29&gt;0,INDEX(Kalender!LF$68:LF$77,MAX(1,$B29))&gt;INDEX(Kalender!$B$68:$B$77,MAX(1,$B29))),1,0)+IF(OR(AND($C29&gt;0,INDEX(Kalender!LF$81:LF$110,MAX(1,$C29))&gt;INDEX(Kalender!$B$81:$B$110,MAX(1,$C29))),AND($D29&gt;0,INDEX(Kalender!LF$81:LF$110,MAX(1,$D29))&gt;INDEX(Kalender!$B$81:$B$110,MAX(1,$D29))),AND($E29&gt;0,INDEX(Kalender!LF$81:LF$110,MAX(1,$E29))&gt;INDEX(Kalender!$B$81:$B$110,MAX(1,$E29))),AND($F29&gt;0,INDEX(Kalender!LF$81:LF$110,MAX(1,$F29))&gt;INDEX(Kalender!$B$81:$B$110,MAX(1,$F29)))),2,0))</f>
        <v>0</v>
      </c>
      <c r="LG29" s="5" t="n">
        <f aca="false">IF(Kalender!LG29&lt;&gt;1,0,IF(AND($B29&gt;0,INDEX(Kalender!LG$68:LG$77,MAX(1,$B29))&gt;INDEX(Kalender!$B$68:$B$77,MAX(1,$B29))),1,0)+IF(OR(AND($C29&gt;0,INDEX(Kalender!LG$81:LG$110,MAX(1,$C29))&gt;INDEX(Kalender!$B$81:$B$110,MAX(1,$C29))),AND($D29&gt;0,INDEX(Kalender!LG$81:LG$110,MAX(1,$D29))&gt;INDEX(Kalender!$B$81:$B$110,MAX(1,$D29))),AND($E29&gt;0,INDEX(Kalender!LG$81:LG$110,MAX(1,$E29))&gt;INDEX(Kalender!$B$81:$B$110,MAX(1,$E29))),AND($F29&gt;0,INDEX(Kalender!LG$81:LG$110,MAX(1,$F29))&gt;INDEX(Kalender!$B$81:$B$110,MAX(1,$F29)))),2,0))</f>
        <v>0</v>
      </c>
      <c r="LH29" s="5" t="n">
        <f aca="false">IF(Kalender!LH29&lt;&gt;1,0,IF(AND($B29&gt;0,INDEX(Kalender!LH$68:LH$77,MAX(1,$B29))&gt;INDEX(Kalender!$B$68:$B$77,MAX(1,$B29))),1,0)+IF(OR(AND($C29&gt;0,INDEX(Kalender!LH$81:LH$110,MAX(1,$C29))&gt;INDEX(Kalender!$B$81:$B$110,MAX(1,$C29))),AND($D29&gt;0,INDEX(Kalender!LH$81:LH$110,MAX(1,$D29))&gt;INDEX(Kalender!$B$81:$B$110,MAX(1,$D29))),AND($E29&gt;0,INDEX(Kalender!LH$81:LH$110,MAX(1,$E29))&gt;INDEX(Kalender!$B$81:$B$110,MAX(1,$E29))),AND($F29&gt;0,INDEX(Kalender!LH$81:LH$110,MAX(1,$F29))&gt;INDEX(Kalender!$B$81:$B$110,MAX(1,$F29)))),2,0))</f>
        <v>0</v>
      </c>
      <c r="LI29" s="5" t="n">
        <f aca="false">IF(Kalender!LI29&lt;&gt;1,0,IF(AND($B29&gt;0,INDEX(Kalender!LI$68:LI$77,MAX(1,$B29))&gt;INDEX(Kalender!$B$68:$B$77,MAX(1,$B29))),1,0)+IF(OR(AND($C29&gt;0,INDEX(Kalender!LI$81:LI$110,MAX(1,$C29))&gt;INDEX(Kalender!$B$81:$B$110,MAX(1,$C29))),AND($D29&gt;0,INDEX(Kalender!LI$81:LI$110,MAX(1,$D29))&gt;INDEX(Kalender!$B$81:$B$110,MAX(1,$D29))),AND($E29&gt;0,INDEX(Kalender!LI$81:LI$110,MAX(1,$E29))&gt;INDEX(Kalender!$B$81:$B$110,MAX(1,$E29))),AND($F29&gt;0,INDEX(Kalender!LI$81:LI$110,MAX(1,$F29))&gt;INDEX(Kalender!$B$81:$B$110,MAX(1,$F29)))),2,0))</f>
        <v>0</v>
      </c>
      <c r="LJ29" s="5" t="n">
        <f aca="false">IF(Kalender!LJ29&lt;&gt;1,0,IF(AND($B29&gt;0,INDEX(Kalender!LJ$68:LJ$77,MAX(1,$B29))&gt;INDEX(Kalender!$B$68:$B$77,MAX(1,$B29))),1,0)+IF(OR(AND($C29&gt;0,INDEX(Kalender!LJ$81:LJ$110,MAX(1,$C29))&gt;INDEX(Kalender!$B$81:$B$110,MAX(1,$C29))),AND($D29&gt;0,INDEX(Kalender!LJ$81:LJ$110,MAX(1,$D29))&gt;INDEX(Kalender!$B$81:$B$110,MAX(1,$D29))),AND($E29&gt;0,INDEX(Kalender!LJ$81:LJ$110,MAX(1,$E29))&gt;INDEX(Kalender!$B$81:$B$110,MAX(1,$E29))),AND($F29&gt;0,INDEX(Kalender!LJ$81:LJ$110,MAX(1,$F29))&gt;INDEX(Kalender!$B$81:$B$110,MAX(1,$F29)))),2,0))</f>
        <v>0</v>
      </c>
      <c r="LK29" s="5" t="n">
        <f aca="false">IF(Kalender!LK29&lt;&gt;1,0,IF(AND($B29&gt;0,INDEX(Kalender!LK$68:LK$77,MAX(1,$B29))&gt;INDEX(Kalender!$B$68:$B$77,MAX(1,$B29))),1,0)+IF(OR(AND($C29&gt;0,INDEX(Kalender!LK$81:LK$110,MAX(1,$C29))&gt;INDEX(Kalender!$B$81:$B$110,MAX(1,$C29))),AND($D29&gt;0,INDEX(Kalender!LK$81:LK$110,MAX(1,$D29))&gt;INDEX(Kalender!$B$81:$B$110,MAX(1,$D29))),AND($E29&gt;0,INDEX(Kalender!LK$81:LK$110,MAX(1,$E29))&gt;INDEX(Kalender!$B$81:$B$110,MAX(1,$E29))),AND($F29&gt;0,INDEX(Kalender!LK$81:LK$110,MAX(1,$F29))&gt;INDEX(Kalender!$B$81:$B$110,MAX(1,$F29)))),2,0))</f>
        <v>0</v>
      </c>
      <c r="LL29" s="5" t="n">
        <f aca="false">IF(Kalender!LL29&lt;&gt;1,0,IF(AND($B29&gt;0,INDEX(Kalender!LL$68:LL$77,MAX(1,$B29))&gt;INDEX(Kalender!$B$68:$B$77,MAX(1,$B29))),1,0)+IF(OR(AND($C29&gt;0,INDEX(Kalender!LL$81:LL$110,MAX(1,$C29))&gt;INDEX(Kalender!$B$81:$B$110,MAX(1,$C29))),AND($D29&gt;0,INDEX(Kalender!LL$81:LL$110,MAX(1,$D29))&gt;INDEX(Kalender!$B$81:$B$110,MAX(1,$D29))),AND($E29&gt;0,INDEX(Kalender!LL$81:LL$110,MAX(1,$E29))&gt;INDEX(Kalender!$B$81:$B$110,MAX(1,$E29))),AND($F29&gt;0,INDEX(Kalender!LL$81:LL$110,MAX(1,$F29))&gt;INDEX(Kalender!$B$81:$B$110,MAX(1,$F29)))),2,0))</f>
        <v>0</v>
      </c>
      <c r="LM29" s="5" t="n">
        <f aca="false">IF(Kalender!LM29&lt;&gt;1,0,IF(AND($B29&gt;0,INDEX(Kalender!LM$68:LM$77,MAX(1,$B29))&gt;INDEX(Kalender!$B$68:$B$77,MAX(1,$B29))),1,0)+IF(OR(AND($C29&gt;0,INDEX(Kalender!LM$81:LM$110,MAX(1,$C29))&gt;INDEX(Kalender!$B$81:$B$110,MAX(1,$C29))),AND($D29&gt;0,INDEX(Kalender!LM$81:LM$110,MAX(1,$D29))&gt;INDEX(Kalender!$B$81:$B$110,MAX(1,$D29))),AND($E29&gt;0,INDEX(Kalender!LM$81:LM$110,MAX(1,$E29))&gt;INDEX(Kalender!$B$81:$B$110,MAX(1,$E29))),AND($F29&gt;0,INDEX(Kalender!LM$81:LM$110,MAX(1,$F29))&gt;INDEX(Kalender!$B$81:$B$110,MAX(1,$F29)))),2,0))</f>
        <v>0</v>
      </c>
      <c r="LN29" s="5" t="n">
        <f aca="false">IF(Kalender!LN29&lt;&gt;1,0,IF(AND($B29&gt;0,INDEX(Kalender!LN$68:LN$77,MAX(1,$B29))&gt;INDEX(Kalender!$B$68:$B$77,MAX(1,$B29))),1,0)+IF(OR(AND($C29&gt;0,INDEX(Kalender!LN$81:LN$110,MAX(1,$C29))&gt;INDEX(Kalender!$B$81:$B$110,MAX(1,$C29))),AND($D29&gt;0,INDEX(Kalender!LN$81:LN$110,MAX(1,$D29))&gt;INDEX(Kalender!$B$81:$B$110,MAX(1,$D29))),AND($E29&gt;0,INDEX(Kalender!LN$81:LN$110,MAX(1,$E29))&gt;INDEX(Kalender!$B$81:$B$110,MAX(1,$E29))),AND($F29&gt;0,INDEX(Kalender!LN$81:LN$110,MAX(1,$F29))&gt;INDEX(Kalender!$B$81:$B$110,MAX(1,$F29)))),2,0))</f>
        <v>0</v>
      </c>
      <c r="LO29" s="5" t="n">
        <f aca="false">IF(Kalender!LO29&lt;&gt;1,0,IF(AND($B29&gt;0,INDEX(Kalender!LO$68:LO$77,MAX(1,$B29))&gt;INDEX(Kalender!$B$68:$B$77,MAX(1,$B29))),1,0)+IF(OR(AND($C29&gt;0,INDEX(Kalender!LO$81:LO$110,MAX(1,$C29))&gt;INDEX(Kalender!$B$81:$B$110,MAX(1,$C29))),AND($D29&gt;0,INDEX(Kalender!LO$81:LO$110,MAX(1,$D29))&gt;INDEX(Kalender!$B$81:$B$110,MAX(1,$D29))),AND($E29&gt;0,INDEX(Kalender!LO$81:LO$110,MAX(1,$E29))&gt;INDEX(Kalender!$B$81:$B$110,MAX(1,$E29))),AND($F29&gt;0,INDEX(Kalender!LO$81:LO$110,MAX(1,$F29))&gt;INDEX(Kalender!$B$81:$B$110,MAX(1,$F29)))),2,0))</f>
        <v>0</v>
      </c>
      <c r="LP29" s="5" t="n">
        <f aca="false">IF(Kalender!LP29&lt;&gt;1,0,IF(AND($B29&gt;0,INDEX(Kalender!LP$68:LP$77,MAX(1,$B29))&gt;INDEX(Kalender!$B$68:$B$77,MAX(1,$B29))),1,0)+IF(OR(AND($C29&gt;0,INDEX(Kalender!LP$81:LP$110,MAX(1,$C29))&gt;INDEX(Kalender!$B$81:$B$110,MAX(1,$C29))),AND($D29&gt;0,INDEX(Kalender!LP$81:LP$110,MAX(1,$D29))&gt;INDEX(Kalender!$B$81:$B$110,MAX(1,$D29))),AND($E29&gt;0,INDEX(Kalender!LP$81:LP$110,MAX(1,$E29))&gt;INDEX(Kalender!$B$81:$B$110,MAX(1,$E29))),AND($F29&gt;0,INDEX(Kalender!LP$81:LP$110,MAX(1,$F29))&gt;INDEX(Kalender!$B$81:$B$110,MAX(1,$F29)))),2,0))</f>
        <v>0</v>
      </c>
      <c r="LQ29" s="5" t="n">
        <f aca="false">IF(Kalender!LQ29&lt;&gt;1,0,IF(AND($B29&gt;0,INDEX(Kalender!LQ$68:LQ$77,MAX(1,$B29))&gt;INDEX(Kalender!$B$68:$B$77,MAX(1,$B29))),1,0)+IF(OR(AND($C29&gt;0,INDEX(Kalender!LQ$81:LQ$110,MAX(1,$C29))&gt;INDEX(Kalender!$B$81:$B$110,MAX(1,$C29))),AND($D29&gt;0,INDEX(Kalender!LQ$81:LQ$110,MAX(1,$D29))&gt;INDEX(Kalender!$B$81:$B$110,MAX(1,$D29))),AND($E29&gt;0,INDEX(Kalender!LQ$81:LQ$110,MAX(1,$E29))&gt;INDEX(Kalender!$B$81:$B$110,MAX(1,$E29))),AND($F29&gt;0,INDEX(Kalender!LQ$81:LQ$110,MAX(1,$F29))&gt;INDEX(Kalender!$B$81:$B$110,MAX(1,$F29)))),2,0))</f>
        <v>0</v>
      </c>
      <c r="LR29" s="5" t="n">
        <f aca="false">IF(Kalender!LR29&lt;&gt;1,0,IF(AND($B29&gt;0,INDEX(Kalender!LR$68:LR$77,MAX(1,$B29))&gt;INDEX(Kalender!$B$68:$B$77,MAX(1,$B29))),1,0)+IF(OR(AND($C29&gt;0,INDEX(Kalender!LR$81:LR$110,MAX(1,$C29))&gt;INDEX(Kalender!$B$81:$B$110,MAX(1,$C29))),AND($D29&gt;0,INDEX(Kalender!LR$81:LR$110,MAX(1,$D29))&gt;INDEX(Kalender!$B$81:$B$110,MAX(1,$D29))),AND($E29&gt;0,INDEX(Kalender!LR$81:LR$110,MAX(1,$E29))&gt;INDEX(Kalender!$B$81:$B$110,MAX(1,$E29))),AND($F29&gt;0,INDEX(Kalender!LR$81:LR$110,MAX(1,$F29))&gt;INDEX(Kalender!$B$81:$B$110,MAX(1,$F29)))),2,0))</f>
        <v>0</v>
      </c>
      <c r="LS29" s="5" t="n">
        <f aca="false">IF(Kalender!LS29&lt;&gt;1,0,IF(AND($B29&gt;0,INDEX(Kalender!LS$68:LS$77,MAX(1,$B29))&gt;INDEX(Kalender!$B$68:$B$77,MAX(1,$B29))),1,0)+IF(OR(AND($C29&gt;0,INDEX(Kalender!LS$81:LS$110,MAX(1,$C29))&gt;INDEX(Kalender!$B$81:$B$110,MAX(1,$C29))),AND($D29&gt;0,INDEX(Kalender!LS$81:LS$110,MAX(1,$D29))&gt;INDEX(Kalender!$B$81:$B$110,MAX(1,$D29))),AND($E29&gt;0,INDEX(Kalender!LS$81:LS$110,MAX(1,$E29))&gt;INDEX(Kalender!$B$81:$B$110,MAX(1,$E29))),AND($F29&gt;0,INDEX(Kalender!LS$81:LS$110,MAX(1,$F29))&gt;INDEX(Kalender!$B$81:$B$110,MAX(1,$F29)))),2,0))</f>
        <v>0</v>
      </c>
      <c r="LT29" s="5" t="n">
        <f aca="false">IF(Kalender!LT29&lt;&gt;1,0,IF(AND($B29&gt;0,INDEX(Kalender!LT$68:LT$77,MAX(1,$B29))&gt;INDEX(Kalender!$B$68:$B$77,MAX(1,$B29))),1,0)+IF(OR(AND($C29&gt;0,INDEX(Kalender!LT$81:LT$110,MAX(1,$C29))&gt;INDEX(Kalender!$B$81:$B$110,MAX(1,$C29))),AND($D29&gt;0,INDEX(Kalender!LT$81:LT$110,MAX(1,$D29))&gt;INDEX(Kalender!$B$81:$B$110,MAX(1,$D29))),AND($E29&gt;0,INDEX(Kalender!LT$81:LT$110,MAX(1,$E29))&gt;INDEX(Kalender!$B$81:$B$110,MAX(1,$E29))),AND($F29&gt;0,INDEX(Kalender!LT$81:LT$110,MAX(1,$F29))&gt;INDEX(Kalender!$B$81:$B$110,MAX(1,$F29)))),2,0))</f>
        <v>0</v>
      </c>
      <c r="LU29" s="5" t="n">
        <f aca="false">IF(Kalender!LU29&lt;&gt;1,0,IF(AND($B29&gt;0,INDEX(Kalender!LU$68:LU$77,MAX(1,$B29))&gt;INDEX(Kalender!$B$68:$B$77,MAX(1,$B29))),1,0)+IF(OR(AND($C29&gt;0,INDEX(Kalender!LU$81:LU$110,MAX(1,$C29))&gt;INDEX(Kalender!$B$81:$B$110,MAX(1,$C29))),AND($D29&gt;0,INDEX(Kalender!LU$81:LU$110,MAX(1,$D29))&gt;INDEX(Kalender!$B$81:$B$110,MAX(1,$D29))),AND($E29&gt;0,INDEX(Kalender!LU$81:LU$110,MAX(1,$E29))&gt;INDEX(Kalender!$B$81:$B$110,MAX(1,$E29))),AND($F29&gt;0,INDEX(Kalender!LU$81:LU$110,MAX(1,$F29))&gt;INDEX(Kalender!$B$81:$B$110,MAX(1,$F29)))),2,0))</f>
        <v>0</v>
      </c>
      <c r="LV29" s="5" t="n">
        <f aca="false">IF(Kalender!LV29&lt;&gt;1,0,IF(AND($B29&gt;0,INDEX(Kalender!LV$68:LV$77,MAX(1,$B29))&gt;INDEX(Kalender!$B$68:$B$77,MAX(1,$B29))),1,0)+IF(OR(AND($C29&gt;0,INDEX(Kalender!LV$81:LV$110,MAX(1,$C29))&gt;INDEX(Kalender!$B$81:$B$110,MAX(1,$C29))),AND($D29&gt;0,INDEX(Kalender!LV$81:LV$110,MAX(1,$D29))&gt;INDEX(Kalender!$B$81:$B$110,MAX(1,$D29))),AND($E29&gt;0,INDEX(Kalender!LV$81:LV$110,MAX(1,$E29))&gt;INDEX(Kalender!$B$81:$B$110,MAX(1,$E29))),AND($F29&gt;0,INDEX(Kalender!LV$81:LV$110,MAX(1,$F29))&gt;INDEX(Kalender!$B$81:$B$110,MAX(1,$F29)))),2,0))</f>
        <v>0</v>
      </c>
      <c r="LW29" s="5" t="n">
        <f aca="false">IF(Kalender!LW29&lt;&gt;1,0,IF(AND($B29&gt;0,INDEX(Kalender!LW$68:LW$77,MAX(1,$B29))&gt;INDEX(Kalender!$B$68:$B$77,MAX(1,$B29))),1,0)+IF(OR(AND($C29&gt;0,INDEX(Kalender!LW$81:LW$110,MAX(1,$C29))&gt;INDEX(Kalender!$B$81:$B$110,MAX(1,$C29))),AND($D29&gt;0,INDEX(Kalender!LW$81:LW$110,MAX(1,$D29))&gt;INDEX(Kalender!$B$81:$B$110,MAX(1,$D29))),AND($E29&gt;0,INDEX(Kalender!LW$81:LW$110,MAX(1,$E29))&gt;INDEX(Kalender!$B$81:$B$110,MAX(1,$E29))),AND($F29&gt;0,INDEX(Kalender!LW$81:LW$110,MAX(1,$F29))&gt;INDEX(Kalender!$B$81:$B$110,MAX(1,$F29)))),2,0))</f>
        <v>0</v>
      </c>
      <c r="LX29" s="5" t="n">
        <f aca="false">IF(Kalender!LX29&lt;&gt;1,0,IF(AND($B29&gt;0,INDEX(Kalender!LX$68:LX$77,MAX(1,$B29))&gt;INDEX(Kalender!$B$68:$B$77,MAX(1,$B29))),1,0)+IF(OR(AND($C29&gt;0,INDEX(Kalender!LX$81:LX$110,MAX(1,$C29))&gt;INDEX(Kalender!$B$81:$B$110,MAX(1,$C29))),AND($D29&gt;0,INDEX(Kalender!LX$81:LX$110,MAX(1,$D29))&gt;INDEX(Kalender!$B$81:$B$110,MAX(1,$D29))),AND($E29&gt;0,INDEX(Kalender!LX$81:LX$110,MAX(1,$E29))&gt;INDEX(Kalender!$B$81:$B$110,MAX(1,$E29))),AND($F29&gt;0,INDEX(Kalender!LX$81:LX$110,MAX(1,$F29))&gt;INDEX(Kalender!$B$81:$B$110,MAX(1,$F29)))),2,0))</f>
        <v>0</v>
      </c>
      <c r="LY29" s="5" t="n">
        <f aca="false">IF(Kalender!LY29&lt;&gt;1,0,IF(AND($B29&gt;0,INDEX(Kalender!LY$68:LY$77,MAX(1,$B29))&gt;INDEX(Kalender!$B$68:$B$77,MAX(1,$B29))),1,0)+IF(OR(AND($C29&gt;0,INDEX(Kalender!LY$81:LY$110,MAX(1,$C29))&gt;INDEX(Kalender!$B$81:$B$110,MAX(1,$C29))),AND($D29&gt;0,INDEX(Kalender!LY$81:LY$110,MAX(1,$D29))&gt;INDEX(Kalender!$B$81:$B$110,MAX(1,$D29))),AND($E29&gt;0,INDEX(Kalender!LY$81:LY$110,MAX(1,$E29))&gt;INDEX(Kalender!$B$81:$B$110,MAX(1,$E29))),AND($F29&gt;0,INDEX(Kalender!LY$81:LY$110,MAX(1,$F29))&gt;INDEX(Kalender!$B$81:$B$110,MAX(1,$F29)))),2,0))</f>
        <v>0</v>
      </c>
      <c r="LZ29" s="5" t="n">
        <f aca="false">IF(Kalender!LZ29&lt;&gt;1,0,IF(AND($B29&gt;0,INDEX(Kalender!LZ$68:LZ$77,MAX(1,$B29))&gt;INDEX(Kalender!$B$68:$B$77,MAX(1,$B29))),1,0)+IF(OR(AND($C29&gt;0,INDEX(Kalender!LZ$81:LZ$110,MAX(1,$C29))&gt;INDEX(Kalender!$B$81:$B$110,MAX(1,$C29))),AND($D29&gt;0,INDEX(Kalender!LZ$81:LZ$110,MAX(1,$D29))&gt;INDEX(Kalender!$B$81:$B$110,MAX(1,$D29))),AND($E29&gt;0,INDEX(Kalender!LZ$81:LZ$110,MAX(1,$E29))&gt;INDEX(Kalender!$B$81:$B$110,MAX(1,$E29))),AND($F29&gt;0,INDEX(Kalender!LZ$81:LZ$110,MAX(1,$F29))&gt;INDEX(Kalender!$B$81:$B$110,MAX(1,$F29)))),2,0))</f>
        <v>0</v>
      </c>
      <c r="MA29" s="5" t="n">
        <f aca="false">IF(Kalender!MA29&lt;&gt;1,0,IF(AND($B29&gt;0,INDEX(Kalender!MA$68:MA$77,MAX(1,$B29))&gt;INDEX(Kalender!$B$68:$B$77,MAX(1,$B29))),1,0)+IF(OR(AND($C29&gt;0,INDEX(Kalender!MA$81:MA$110,MAX(1,$C29))&gt;INDEX(Kalender!$B$81:$B$110,MAX(1,$C29))),AND($D29&gt;0,INDEX(Kalender!MA$81:MA$110,MAX(1,$D29))&gt;INDEX(Kalender!$B$81:$B$110,MAX(1,$D29))),AND($E29&gt;0,INDEX(Kalender!MA$81:MA$110,MAX(1,$E29))&gt;INDEX(Kalender!$B$81:$B$110,MAX(1,$E29))),AND($F29&gt;0,INDEX(Kalender!MA$81:MA$110,MAX(1,$F29))&gt;INDEX(Kalender!$B$81:$B$110,MAX(1,$F29)))),2,0))</f>
        <v>0</v>
      </c>
      <c r="MB29" s="5" t="n">
        <f aca="false">IF(Kalender!MB29&lt;&gt;1,0,IF(AND($B29&gt;0,INDEX(Kalender!MB$68:MB$77,MAX(1,$B29))&gt;INDEX(Kalender!$B$68:$B$77,MAX(1,$B29))),1,0)+IF(OR(AND($C29&gt;0,INDEX(Kalender!MB$81:MB$110,MAX(1,$C29))&gt;INDEX(Kalender!$B$81:$B$110,MAX(1,$C29))),AND($D29&gt;0,INDEX(Kalender!MB$81:MB$110,MAX(1,$D29))&gt;INDEX(Kalender!$B$81:$B$110,MAX(1,$D29))),AND($E29&gt;0,INDEX(Kalender!MB$81:MB$110,MAX(1,$E29))&gt;INDEX(Kalender!$B$81:$B$110,MAX(1,$E29))),AND($F29&gt;0,INDEX(Kalender!MB$81:MB$110,MAX(1,$F29))&gt;INDEX(Kalender!$B$81:$B$110,MAX(1,$F29)))),2,0))</f>
        <v>0</v>
      </c>
      <c r="MC29" s="5" t="n">
        <f aca="false">IF(Kalender!MC29&lt;&gt;1,0,IF(AND($B29&gt;0,INDEX(Kalender!MC$68:MC$77,MAX(1,$B29))&gt;INDEX(Kalender!$B$68:$B$77,MAX(1,$B29))),1,0)+IF(OR(AND($C29&gt;0,INDEX(Kalender!MC$81:MC$110,MAX(1,$C29))&gt;INDEX(Kalender!$B$81:$B$110,MAX(1,$C29))),AND($D29&gt;0,INDEX(Kalender!MC$81:MC$110,MAX(1,$D29))&gt;INDEX(Kalender!$B$81:$B$110,MAX(1,$D29))),AND($E29&gt;0,INDEX(Kalender!MC$81:MC$110,MAX(1,$E29))&gt;INDEX(Kalender!$B$81:$B$110,MAX(1,$E29))),AND($F29&gt;0,INDEX(Kalender!MC$81:MC$110,MAX(1,$F29))&gt;INDEX(Kalender!$B$81:$B$110,MAX(1,$F29)))),2,0))</f>
        <v>0</v>
      </c>
      <c r="MD29" s="5" t="n">
        <f aca="false">IF(Kalender!MD29&lt;&gt;1,0,IF(AND($B29&gt;0,INDEX(Kalender!MD$68:MD$77,MAX(1,$B29))&gt;INDEX(Kalender!$B$68:$B$77,MAX(1,$B29))),1,0)+IF(OR(AND($C29&gt;0,INDEX(Kalender!MD$81:MD$110,MAX(1,$C29))&gt;INDEX(Kalender!$B$81:$B$110,MAX(1,$C29))),AND($D29&gt;0,INDEX(Kalender!MD$81:MD$110,MAX(1,$D29))&gt;INDEX(Kalender!$B$81:$B$110,MAX(1,$D29))),AND($E29&gt;0,INDEX(Kalender!MD$81:MD$110,MAX(1,$E29))&gt;INDEX(Kalender!$B$81:$B$110,MAX(1,$E29))),AND($F29&gt;0,INDEX(Kalender!MD$81:MD$110,MAX(1,$F29))&gt;INDEX(Kalender!$B$81:$B$110,MAX(1,$F29)))),2,0))</f>
        <v>0</v>
      </c>
      <c r="ME29" s="5" t="n">
        <f aca="false">IF(Kalender!ME29&lt;&gt;1,0,IF(AND($B29&gt;0,INDEX(Kalender!ME$68:ME$77,MAX(1,$B29))&gt;INDEX(Kalender!$B$68:$B$77,MAX(1,$B29))),1,0)+IF(OR(AND($C29&gt;0,INDEX(Kalender!ME$81:ME$110,MAX(1,$C29))&gt;INDEX(Kalender!$B$81:$B$110,MAX(1,$C29))),AND($D29&gt;0,INDEX(Kalender!ME$81:ME$110,MAX(1,$D29))&gt;INDEX(Kalender!$B$81:$B$110,MAX(1,$D29))),AND($E29&gt;0,INDEX(Kalender!ME$81:ME$110,MAX(1,$E29))&gt;INDEX(Kalender!$B$81:$B$110,MAX(1,$E29))),AND($F29&gt;0,INDEX(Kalender!ME$81:ME$110,MAX(1,$F29))&gt;INDEX(Kalender!$B$81:$B$110,MAX(1,$F29)))),2,0))</f>
        <v>0</v>
      </c>
      <c r="MF29" s="5" t="n">
        <f aca="false">IF(Kalender!MF29&lt;&gt;1,0,IF(AND($B29&gt;0,INDEX(Kalender!MF$68:MF$77,MAX(1,$B29))&gt;INDEX(Kalender!$B$68:$B$77,MAX(1,$B29))),1,0)+IF(OR(AND($C29&gt;0,INDEX(Kalender!MF$81:MF$110,MAX(1,$C29))&gt;INDEX(Kalender!$B$81:$B$110,MAX(1,$C29))),AND($D29&gt;0,INDEX(Kalender!MF$81:MF$110,MAX(1,$D29))&gt;INDEX(Kalender!$B$81:$B$110,MAX(1,$D29))),AND($E29&gt;0,INDEX(Kalender!MF$81:MF$110,MAX(1,$E29))&gt;INDEX(Kalender!$B$81:$B$110,MAX(1,$E29))),AND($F29&gt;0,INDEX(Kalender!MF$81:MF$110,MAX(1,$F29))&gt;INDEX(Kalender!$B$81:$B$110,MAX(1,$F29)))),2,0))</f>
        <v>0</v>
      </c>
      <c r="MG29" s="5" t="n">
        <f aca="false">IF(Kalender!MG29&lt;&gt;1,0,IF(AND($B29&gt;0,INDEX(Kalender!MG$68:MG$77,MAX(1,$B29))&gt;INDEX(Kalender!$B$68:$B$77,MAX(1,$B29))),1,0)+IF(OR(AND($C29&gt;0,INDEX(Kalender!MG$81:MG$110,MAX(1,$C29))&gt;INDEX(Kalender!$B$81:$B$110,MAX(1,$C29))),AND($D29&gt;0,INDEX(Kalender!MG$81:MG$110,MAX(1,$D29))&gt;INDEX(Kalender!$B$81:$B$110,MAX(1,$D29))),AND($E29&gt;0,INDEX(Kalender!MG$81:MG$110,MAX(1,$E29))&gt;INDEX(Kalender!$B$81:$B$110,MAX(1,$E29))),AND($F29&gt;0,INDEX(Kalender!MG$81:MG$110,MAX(1,$F29))&gt;INDEX(Kalender!$B$81:$B$110,MAX(1,$F29)))),2,0))</f>
        <v>0</v>
      </c>
      <c r="MH29" s="5" t="n">
        <f aca="false">IF(Kalender!MH29&lt;&gt;1,0,IF(AND($B29&gt;0,INDEX(Kalender!MH$68:MH$77,MAX(1,$B29))&gt;INDEX(Kalender!$B$68:$B$77,MAX(1,$B29))),1,0)+IF(OR(AND($C29&gt;0,INDEX(Kalender!MH$81:MH$110,MAX(1,$C29))&gt;INDEX(Kalender!$B$81:$B$110,MAX(1,$C29))),AND($D29&gt;0,INDEX(Kalender!MH$81:MH$110,MAX(1,$D29))&gt;INDEX(Kalender!$B$81:$B$110,MAX(1,$D29))),AND($E29&gt;0,INDEX(Kalender!MH$81:MH$110,MAX(1,$E29))&gt;INDEX(Kalender!$B$81:$B$110,MAX(1,$E29))),AND($F29&gt;0,INDEX(Kalender!MH$81:MH$110,MAX(1,$F29))&gt;INDEX(Kalender!$B$81:$B$110,MAX(1,$F29)))),2,0))</f>
        <v>0</v>
      </c>
      <c r="MI29" s="5" t="n">
        <f aca="false">IF(Kalender!MI29&lt;&gt;1,0,IF(AND($B29&gt;0,INDEX(Kalender!MI$68:MI$77,MAX(1,$B29))&gt;INDEX(Kalender!$B$68:$B$77,MAX(1,$B29))),1,0)+IF(OR(AND($C29&gt;0,INDEX(Kalender!MI$81:MI$110,MAX(1,$C29))&gt;INDEX(Kalender!$B$81:$B$110,MAX(1,$C29))),AND($D29&gt;0,INDEX(Kalender!MI$81:MI$110,MAX(1,$D29))&gt;INDEX(Kalender!$B$81:$B$110,MAX(1,$D29))),AND($E29&gt;0,INDEX(Kalender!MI$81:MI$110,MAX(1,$E29))&gt;INDEX(Kalender!$B$81:$B$110,MAX(1,$E29))),AND($F29&gt;0,INDEX(Kalender!MI$81:MI$110,MAX(1,$F29))&gt;INDEX(Kalender!$B$81:$B$110,MAX(1,$F29)))),2,0))</f>
        <v>0</v>
      </c>
      <c r="MJ29" s="5" t="n">
        <f aca="false">IF(Kalender!MJ29&lt;&gt;1,0,IF(AND($B29&gt;0,INDEX(Kalender!MJ$68:MJ$77,MAX(1,$B29))&gt;INDEX(Kalender!$B$68:$B$77,MAX(1,$B29))),1,0)+IF(OR(AND($C29&gt;0,INDEX(Kalender!MJ$81:MJ$110,MAX(1,$C29))&gt;INDEX(Kalender!$B$81:$B$110,MAX(1,$C29))),AND($D29&gt;0,INDEX(Kalender!MJ$81:MJ$110,MAX(1,$D29))&gt;INDEX(Kalender!$B$81:$B$110,MAX(1,$D29))),AND($E29&gt;0,INDEX(Kalender!MJ$81:MJ$110,MAX(1,$E29))&gt;INDEX(Kalender!$B$81:$B$110,MAX(1,$E29))),AND($F29&gt;0,INDEX(Kalender!MJ$81:MJ$110,MAX(1,$F29))&gt;INDEX(Kalender!$B$81:$B$110,MAX(1,$F29)))),2,0))</f>
        <v>0</v>
      </c>
      <c r="MK29" s="5" t="n">
        <f aca="false">IF(Kalender!MK29&lt;&gt;1,0,IF(AND($B29&gt;0,INDEX(Kalender!MK$68:MK$77,MAX(1,$B29))&gt;INDEX(Kalender!$B$68:$B$77,MAX(1,$B29))),1,0)+IF(OR(AND($C29&gt;0,INDEX(Kalender!MK$81:MK$110,MAX(1,$C29))&gt;INDEX(Kalender!$B$81:$B$110,MAX(1,$C29))),AND($D29&gt;0,INDEX(Kalender!MK$81:MK$110,MAX(1,$D29))&gt;INDEX(Kalender!$B$81:$B$110,MAX(1,$D29))),AND($E29&gt;0,INDEX(Kalender!MK$81:MK$110,MAX(1,$E29))&gt;INDEX(Kalender!$B$81:$B$110,MAX(1,$E29))),AND($F29&gt;0,INDEX(Kalender!MK$81:MK$110,MAX(1,$F29))&gt;INDEX(Kalender!$B$81:$B$110,MAX(1,$F29)))),2,0))</f>
        <v>0</v>
      </c>
      <c r="ML29" s="5" t="n">
        <f aca="false">IF(Kalender!ML29&lt;&gt;1,0,IF(AND($B29&gt;0,INDEX(Kalender!ML$68:ML$77,MAX(1,$B29))&gt;INDEX(Kalender!$B$68:$B$77,MAX(1,$B29))),1,0)+IF(OR(AND($C29&gt;0,INDEX(Kalender!ML$81:ML$110,MAX(1,$C29))&gt;INDEX(Kalender!$B$81:$B$110,MAX(1,$C29))),AND($D29&gt;0,INDEX(Kalender!ML$81:ML$110,MAX(1,$D29))&gt;INDEX(Kalender!$B$81:$B$110,MAX(1,$D29))),AND($E29&gt;0,INDEX(Kalender!ML$81:ML$110,MAX(1,$E29))&gt;INDEX(Kalender!$B$81:$B$110,MAX(1,$E29))),AND($F29&gt;0,INDEX(Kalender!ML$81:ML$110,MAX(1,$F29))&gt;INDEX(Kalender!$B$81:$B$110,MAX(1,$F29)))),2,0))</f>
        <v>0</v>
      </c>
      <c r="MM29" s="5" t="n">
        <f aca="false">IF(Kalender!MM29&lt;&gt;1,0,IF(AND($B29&gt;0,INDEX(Kalender!MM$68:MM$77,MAX(1,$B29))&gt;INDEX(Kalender!$B$68:$B$77,MAX(1,$B29))),1,0)+IF(OR(AND($C29&gt;0,INDEX(Kalender!MM$81:MM$110,MAX(1,$C29))&gt;INDEX(Kalender!$B$81:$B$110,MAX(1,$C29))),AND($D29&gt;0,INDEX(Kalender!MM$81:MM$110,MAX(1,$D29))&gt;INDEX(Kalender!$B$81:$B$110,MAX(1,$D29))),AND($E29&gt;0,INDEX(Kalender!MM$81:MM$110,MAX(1,$E29))&gt;INDEX(Kalender!$B$81:$B$110,MAX(1,$E29))),AND($F29&gt;0,INDEX(Kalender!MM$81:MM$110,MAX(1,$F29))&gt;INDEX(Kalender!$B$81:$B$110,MAX(1,$F29)))),2,0))</f>
        <v>0</v>
      </c>
      <c r="MN29" s="5" t="n">
        <f aca="false">IF(Kalender!MN29&lt;&gt;1,0,IF(AND($B29&gt;0,INDEX(Kalender!MN$68:MN$77,MAX(1,$B29))&gt;INDEX(Kalender!$B$68:$B$77,MAX(1,$B29))),1,0)+IF(OR(AND($C29&gt;0,INDEX(Kalender!MN$81:MN$110,MAX(1,$C29))&gt;INDEX(Kalender!$B$81:$B$110,MAX(1,$C29))),AND($D29&gt;0,INDEX(Kalender!MN$81:MN$110,MAX(1,$D29))&gt;INDEX(Kalender!$B$81:$B$110,MAX(1,$D29))),AND($E29&gt;0,INDEX(Kalender!MN$81:MN$110,MAX(1,$E29))&gt;INDEX(Kalender!$B$81:$B$110,MAX(1,$E29))),AND($F29&gt;0,INDEX(Kalender!MN$81:MN$110,MAX(1,$F29))&gt;INDEX(Kalender!$B$81:$B$110,MAX(1,$F29)))),2,0))</f>
        <v>0</v>
      </c>
      <c r="MO29" s="5" t="n">
        <f aca="false">IF(Kalender!MO29&lt;&gt;1,0,IF(AND($B29&gt;0,INDEX(Kalender!MO$68:MO$77,MAX(1,$B29))&gt;INDEX(Kalender!$B$68:$B$77,MAX(1,$B29))),1,0)+IF(OR(AND($C29&gt;0,INDEX(Kalender!MO$81:MO$110,MAX(1,$C29))&gt;INDEX(Kalender!$B$81:$B$110,MAX(1,$C29))),AND($D29&gt;0,INDEX(Kalender!MO$81:MO$110,MAX(1,$D29))&gt;INDEX(Kalender!$B$81:$B$110,MAX(1,$D29))),AND($E29&gt;0,INDEX(Kalender!MO$81:MO$110,MAX(1,$E29))&gt;INDEX(Kalender!$B$81:$B$110,MAX(1,$E29))),AND($F29&gt;0,INDEX(Kalender!MO$81:MO$110,MAX(1,$F29))&gt;INDEX(Kalender!$B$81:$B$110,MAX(1,$F29)))),2,0))</f>
        <v>0</v>
      </c>
      <c r="MP29" s="5" t="n">
        <f aca="false">IF(Kalender!MP29&lt;&gt;1,0,IF(AND($B29&gt;0,INDEX(Kalender!MP$68:MP$77,MAX(1,$B29))&gt;INDEX(Kalender!$B$68:$B$77,MAX(1,$B29))),1,0)+IF(OR(AND($C29&gt;0,INDEX(Kalender!MP$81:MP$110,MAX(1,$C29))&gt;INDEX(Kalender!$B$81:$B$110,MAX(1,$C29))),AND($D29&gt;0,INDEX(Kalender!MP$81:MP$110,MAX(1,$D29))&gt;INDEX(Kalender!$B$81:$B$110,MAX(1,$D29))),AND($E29&gt;0,INDEX(Kalender!MP$81:MP$110,MAX(1,$E29))&gt;INDEX(Kalender!$B$81:$B$110,MAX(1,$E29))),AND($F29&gt;0,INDEX(Kalender!MP$81:MP$110,MAX(1,$F29))&gt;INDEX(Kalender!$B$81:$B$110,MAX(1,$F29)))),2,0))</f>
        <v>0</v>
      </c>
      <c r="MQ29" s="5" t="n">
        <f aca="false">IF(Kalender!MQ29&lt;&gt;1,0,IF(AND($B29&gt;0,INDEX(Kalender!MQ$68:MQ$77,MAX(1,$B29))&gt;INDEX(Kalender!$B$68:$B$77,MAX(1,$B29))),1,0)+IF(OR(AND($C29&gt;0,INDEX(Kalender!MQ$81:MQ$110,MAX(1,$C29))&gt;INDEX(Kalender!$B$81:$B$110,MAX(1,$C29))),AND($D29&gt;0,INDEX(Kalender!MQ$81:MQ$110,MAX(1,$D29))&gt;INDEX(Kalender!$B$81:$B$110,MAX(1,$D29))),AND($E29&gt;0,INDEX(Kalender!MQ$81:MQ$110,MAX(1,$E29))&gt;INDEX(Kalender!$B$81:$B$110,MAX(1,$E29))),AND($F29&gt;0,INDEX(Kalender!MQ$81:MQ$110,MAX(1,$F29))&gt;INDEX(Kalender!$B$81:$B$110,MAX(1,$F29)))),2,0))</f>
        <v>0</v>
      </c>
      <c r="MR29" s="5" t="n">
        <f aca="false">IF(Kalender!MR29&lt;&gt;1,0,IF(AND($B29&gt;0,INDEX(Kalender!MR$68:MR$77,MAX(1,$B29))&gt;INDEX(Kalender!$B$68:$B$77,MAX(1,$B29))),1,0)+IF(OR(AND($C29&gt;0,INDEX(Kalender!MR$81:MR$110,MAX(1,$C29))&gt;INDEX(Kalender!$B$81:$B$110,MAX(1,$C29))),AND($D29&gt;0,INDEX(Kalender!MR$81:MR$110,MAX(1,$D29))&gt;INDEX(Kalender!$B$81:$B$110,MAX(1,$D29))),AND($E29&gt;0,INDEX(Kalender!MR$81:MR$110,MAX(1,$E29))&gt;INDEX(Kalender!$B$81:$B$110,MAX(1,$E29))),AND($F29&gt;0,INDEX(Kalender!MR$81:MR$110,MAX(1,$F29))&gt;INDEX(Kalender!$B$81:$B$110,MAX(1,$F29)))),2,0))</f>
        <v>0</v>
      </c>
      <c r="MS29" s="5" t="n">
        <f aca="false">IF(Kalender!MS29&lt;&gt;1,0,IF(AND($B29&gt;0,INDEX(Kalender!MS$68:MS$77,MAX(1,$B29))&gt;INDEX(Kalender!$B$68:$B$77,MAX(1,$B29))),1,0)+IF(OR(AND($C29&gt;0,INDEX(Kalender!MS$81:MS$110,MAX(1,$C29))&gt;INDEX(Kalender!$B$81:$B$110,MAX(1,$C29))),AND($D29&gt;0,INDEX(Kalender!MS$81:MS$110,MAX(1,$D29))&gt;INDEX(Kalender!$B$81:$B$110,MAX(1,$D29))),AND($E29&gt;0,INDEX(Kalender!MS$81:MS$110,MAX(1,$E29))&gt;INDEX(Kalender!$B$81:$B$110,MAX(1,$E29))),AND($F29&gt;0,INDEX(Kalender!MS$81:MS$110,MAX(1,$F29))&gt;INDEX(Kalender!$B$81:$B$110,MAX(1,$F29)))),2,0))</f>
        <v>0</v>
      </c>
      <c r="MT29" s="5" t="n">
        <f aca="false">IF(Kalender!MT29&lt;&gt;1,0,IF(AND($B29&gt;0,INDEX(Kalender!MT$68:MT$77,MAX(1,$B29))&gt;INDEX(Kalender!$B$68:$B$77,MAX(1,$B29))),1,0)+IF(OR(AND($C29&gt;0,INDEX(Kalender!MT$81:MT$110,MAX(1,$C29))&gt;INDEX(Kalender!$B$81:$B$110,MAX(1,$C29))),AND($D29&gt;0,INDEX(Kalender!MT$81:MT$110,MAX(1,$D29))&gt;INDEX(Kalender!$B$81:$B$110,MAX(1,$D29))),AND($E29&gt;0,INDEX(Kalender!MT$81:MT$110,MAX(1,$E29))&gt;INDEX(Kalender!$B$81:$B$110,MAX(1,$E29))),AND($F29&gt;0,INDEX(Kalender!MT$81:MT$110,MAX(1,$F29))&gt;INDEX(Kalender!$B$81:$B$110,MAX(1,$F29)))),2,0))</f>
        <v>0</v>
      </c>
      <c r="MU29" s="5" t="n">
        <f aca="false">IF(Kalender!MU29&lt;&gt;1,0,IF(AND($B29&gt;0,INDEX(Kalender!MU$68:MU$77,MAX(1,$B29))&gt;INDEX(Kalender!$B$68:$B$77,MAX(1,$B29))),1,0)+IF(OR(AND($C29&gt;0,INDEX(Kalender!MU$81:MU$110,MAX(1,$C29))&gt;INDEX(Kalender!$B$81:$B$110,MAX(1,$C29))),AND($D29&gt;0,INDEX(Kalender!MU$81:MU$110,MAX(1,$D29))&gt;INDEX(Kalender!$B$81:$B$110,MAX(1,$D29))),AND($E29&gt;0,INDEX(Kalender!MU$81:MU$110,MAX(1,$E29))&gt;INDEX(Kalender!$B$81:$B$110,MAX(1,$E29))),AND($F29&gt;0,INDEX(Kalender!MU$81:MU$110,MAX(1,$F29))&gt;INDEX(Kalender!$B$81:$B$110,MAX(1,$F29)))),2,0))</f>
        <v>0</v>
      </c>
      <c r="MV29" s="5" t="n">
        <f aca="false">IF(Kalender!MV29&lt;&gt;1,0,IF(AND($B29&gt;0,INDEX(Kalender!MV$68:MV$77,MAX(1,$B29))&gt;INDEX(Kalender!$B$68:$B$77,MAX(1,$B29))),1,0)+IF(OR(AND($C29&gt;0,INDEX(Kalender!MV$81:MV$110,MAX(1,$C29))&gt;INDEX(Kalender!$B$81:$B$110,MAX(1,$C29))),AND($D29&gt;0,INDEX(Kalender!MV$81:MV$110,MAX(1,$D29))&gt;INDEX(Kalender!$B$81:$B$110,MAX(1,$D29))),AND($E29&gt;0,INDEX(Kalender!MV$81:MV$110,MAX(1,$E29))&gt;INDEX(Kalender!$B$81:$B$110,MAX(1,$E29))),AND($F29&gt;0,INDEX(Kalender!MV$81:MV$110,MAX(1,$F29))&gt;INDEX(Kalender!$B$81:$B$110,MAX(1,$F29)))),2,0))</f>
        <v>0</v>
      </c>
      <c r="MW29" s="5" t="n">
        <f aca="false">IF(Kalender!MW29&lt;&gt;1,0,IF(AND($B29&gt;0,INDEX(Kalender!MW$68:MW$77,MAX(1,$B29))&gt;INDEX(Kalender!$B$68:$B$77,MAX(1,$B29))),1,0)+IF(OR(AND($C29&gt;0,INDEX(Kalender!MW$81:MW$110,MAX(1,$C29))&gt;INDEX(Kalender!$B$81:$B$110,MAX(1,$C29))),AND($D29&gt;0,INDEX(Kalender!MW$81:MW$110,MAX(1,$D29))&gt;INDEX(Kalender!$B$81:$B$110,MAX(1,$D29))),AND($E29&gt;0,INDEX(Kalender!MW$81:MW$110,MAX(1,$E29))&gt;INDEX(Kalender!$B$81:$B$110,MAX(1,$E29))),AND($F29&gt;0,INDEX(Kalender!MW$81:MW$110,MAX(1,$F29))&gt;INDEX(Kalender!$B$81:$B$110,MAX(1,$F29)))),2,0))</f>
        <v>0</v>
      </c>
      <c r="MX29" s="5" t="n">
        <f aca="false">IF(Kalender!MX29&lt;&gt;1,0,IF(AND($B29&gt;0,INDEX(Kalender!MX$68:MX$77,MAX(1,$B29))&gt;INDEX(Kalender!$B$68:$B$77,MAX(1,$B29))),1,0)+IF(OR(AND($C29&gt;0,INDEX(Kalender!MX$81:MX$110,MAX(1,$C29))&gt;INDEX(Kalender!$B$81:$B$110,MAX(1,$C29))),AND($D29&gt;0,INDEX(Kalender!MX$81:MX$110,MAX(1,$D29))&gt;INDEX(Kalender!$B$81:$B$110,MAX(1,$D29))),AND($E29&gt;0,INDEX(Kalender!MX$81:MX$110,MAX(1,$E29))&gt;INDEX(Kalender!$B$81:$B$110,MAX(1,$E29))),AND($F29&gt;0,INDEX(Kalender!MX$81:MX$110,MAX(1,$F29))&gt;INDEX(Kalender!$B$81:$B$110,MAX(1,$F29)))),2,0))</f>
        <v>0</v>
      </c>
      <c r="MY29" s="5" t="n">
        <f aca="false">IF(Kalender!MY29&lt;&gt;1,0,IF(AND($B29&gt;0,INDEX(Kalender!MY$68:MY$77,MAX(1,$B29))&gt;INDEX(Kalender!$B$68:$B$77,MAX(1,$B29))),1,0)+IF(OR(AND($C29&gt;0,INDEX(Kalender!MY$81:MY$110,MAX(1,$C29))&gt;INDEX(Kalender!$B$81:$B$110,MAX(1,$C29))),AND($D29&gt;0,INDEX(Kalender!MY$81:MY$110,MAX(1,$D29))&gt;INDEX(Kalender!$B$81:$B$110,MAX(1,$D29))),AND($E29&gt;0,INDEX(Kalender!MY$81:MY$110,MAX(1,$E29))&gt;INDEX(Kalender!$B$81:$B$110,MAX(1,$E29))),AND($F29&gt;0,INDEX(Kalender!MY$81:MY$110,MAX(1,$F29))&gt;INDEX(Kalender!$B$81:$B$110,MAX(1,$F29)))),2,0))</f>
        <v>0</v>
      </c>
      <c r="MZ29" s="5" t="n">
        <f aca="false">IF(Kalender!MZ29&lt;&gt;1,0,IF(AND($B29&gt;0,INDEX(Kalender!MZ$68:MZ$77,MAX(1,$B29))&gt;INDEX(Kalender!$B$68:$B$77,MAX(1,$B29))),1,0)+IF(OR(AND($C29&gt;0,INDEX(Kalender!MZ$81:MZ$110,MAX(1,$C29))&gt;INDEX(Kalender!$B$81:$B$110,MAX(1,$C29))),AND($D29&gt;0,INDEX(Kalender!MZ$81:MZ$110,MAX(1,$D29))&gt;INDEX(Kalender!$B$81:$B$110,MAX(1,$D29))),AND($E29&gt;0,INDEX(Kalender!MZ$81:MZ$110,MAX(1,$E29))&gt;INDEX(Kalender!$B$81:$B$110,MAX(1,$E29))),AND($F29&gt;0,INDEX(Kalender!MZ$81:MZ$110,MAX(1,$F29))&gt;INDEX(Kalender!$B$81:$B$110,MAX(1,$F29)))),2,0))</f>
        <v>0</v>
      </c>
      <c r="NA29" s="5" t="n">
        <f aca="false">IF(Kalender!NA29&lt;&gt;1,0,IF(AND($B29&gt;0,INDEX(Kalender!NA$68:NA$77,MAX(1,$B29))&gt;INDEX(Kalender!$B$68:$B$77,MAX(1,$B29))),1,0)+IF(OR(AND($C29&gt;0,INDEX(Kalender!NA$81:NA$110,MAX(1,$C29))&gt;INDEX(Kalender!$B$81:$B$110,MAX(1,$C29))),AND($D29&gt;0,INDEX(Kalender!NA$81:NA$110,MAX(1,$D29))&gt;INDEX(Kalender!$B$81:$B$110,MAX(1,$D29))),AND($E29&gt;0,INDEX(Kalender!NA$81:NA$110,MAX(1,$E29))&gt;INDEX(Kalender!$B$81:$B$110,MAX(1,$E29))),AND($F29&gt;0,INDEX(Kalender!NA$81:NA$110,MAX(1,$F29))&gt;INDEX(Kalender!$B$81:$B$110,MAX(1,$F29)))),2,0))</f>
        <v>0</v>
      </c>
      <c r="NB29" s="5" t="n">
        <f aca="false">IF(Kalender!NB29&lt;&gt;1,0,IF(AND($B29&gt;0,INDEX(Kalender!NB$68:NB$77,MAX(1,$B29))&gt;INDEX(Kalender!$B$68:$B$77,MAX(1,$B29))),1,0)+IF(OR(AND($C29&gt;0,INDEX(Kalender!NB$81:NB$110,MAX(1,$C29))&gt;INDEX(Kalender!$B$81:$B$110,MAX(1,$C29))),AND($D29&gt;0,INDEX(Kalender!NB$81:NB$110,MAX(1,$D29))&gt;INDEX(Kalender!$B$81:$B$110,MAX(1,$D29))),AND($E29&gt;0,INDEX(Kalender!NB$81:NB$110,MAX(1,$E29))&gt;INDEX(Kalender!$B$81:$B$110,MAX(1,$E29))),AND($F29&gt;0,INDEX(Kalender!NB$81:NB$110,MAX(1,$F29))&gt;INDEX(Kalender!$B$81:$B$110,MAX(1,$F29)))),2,0))</f>
        <v>0</v>
      </c>
      <c r="NC29" s="5" t="n">
        <f aca="false">IF(Kalender!NC29&lt;&gt;1,0,IF(AND($B29&gt;0,INDEX(Kalender!NC$68:NC$77,MAX(1,$B29))&gt;INDEX(Kalender!$B$68:$B$77,MAX(1,$B29))),1,0)+IF(OR(AND($C29&gt;0,INDEX(Kalender!NC$81:NC$110,MAX(1,$C29))&gt;INDEX(Kalender!$B$81:$B$110,MAX(1,$C29))),AND($D29&gt;0,INDEX(Kalender!NC$81:NC$110,MAX(1,$D29))&gt;INDEX(Kalender!$B$81:$B$110,MAX(1,$D29))),AND($E29&gt;0,INDEX(Kalender!NC$81:NC$110,MAX(1,$E29))&gt;INDEX(Kalender!$B$81:$B$110,MAX(1,$E29))),AND($F29&gt;0,INDEX(Kalender!NC$81:NC$110,MAX(1,$F29))&gt;INDEX(Kalender!$B$81:$B$110,MAX(1,$F29)))),2,0))</f>
        <v>0</v>
      </c>
      <c r="ND29" s="5" t="n">
        <f aca="false">IF(Kalender!ND29&lt;&gt;1,0,IF(AND($B29&gt;0,INDEX(Kalender!ND$68:ND$77,MAX(1,$B29))&gt;INDEX(Kalender!$B$68:$B$77,MAX(1,$B29))),1,0)+IF(OR(AND($C29&gt;0,INDEX(Kalender!ND$81:ND$110,MAX(1,$C29))&gt;INDEX(Kalender!$B$81:$B$110,MAX(1,$C29))),AND($D29&gt;0,INDEX(Kalender!ND$81:ND$110,MAX(1,$D29))&gt;INDEX(Kalender!$B$81:$B$110,MAX(1,$D29))),AND($E29&gt;0,INDEX(Kalender!ND$81:ND$110,MAX(1,$E29))&gt;INDEX(Kalender!$B$81:$B$110,MAX(1,$E29))),AND($F29&gt;0,INDEX(Kalender!ND$81:ND$110,MAX(1,$F29))&gt;INDEX(Kalender!$B$81:$B$110,MAX(1,$F29)))),2,0))</f>
        <v>0</v>
      </c>
      <c r="NE29" s="5" t="n">
        <f aca="false">IF(Kalender!NE29&lt;&gt;1,0,IF(AND($B29&gt;0,INDEX(Kalender!NE$68:NE$77,MAX(1,$B29))&gt;INDEX(Kalender!$B$68:$B$77,MAX(1,$B29))),1,0)+IF(OR(AND($C29&gt;0,INDEX(Kalender!NE$81:NE$110,MAX(1,$C29))&gt;INDEX(Kalender!$B$81:$B$110,MAX(1,$C29))),AND($D29&gt;0,INDEX(Kalender!NE$81:NE$110,MAX(1,$D29))&gt;INDEX(Kalender!$B$81:$B$110,MAX(1,$D29))),AND($E29&gt;0,INDEX(Kalender!NE$81:NE$110,MAX(1,$E29))&gt;INDEX(Kalender!$B$81:$B$110,MAX(1,$E29))),AND($F29&gt;0,INDEX(Kalender!NE$81:NE$110,MAX(1,$F29))&gt;INDEX(Kalender!$B$81:$B$110,MAX(1,$F29)))),2,0))</f>
        <v>0</v>
      </c>
      <c r="NF29" s="5" t="n">
        <f aca="false">IF(Kalender!NF29&lt;&gt;1,0,IF(AND($B29&gt;0,INDEX(Kalender!NF$68:NF$77,MAX(1,$B29))&gt;INDEX(Kalender!$B$68:$B$77,MAX(1,$B29))),1,0)+IF(OR(AND($C29&gt;0,INDEX(Kalender!NF$81:NF$110,MAX(1,$C29))&gt;INDEX(Kalender!$B$81:$B$110,MAX(1,$C29))),AND($D29&gt;0,INDEX(Kalender!NF$81:NF$110,MAX(1,$D29))&gt;INDEX(Kalender!$B$81:$B$110,MAX(1,$D29))),AND($E29&gt;0,INDEX(Kalender!NF$81:NF$110,MAX(1,$E29))&gt;INDEX(Kalender!$B$81:$B$110,MAX(1,$E29))),AND($F29&gt;0,INDEX(Kalender!NF$81:NF$110,MAX(1,$F29))&gt;INDEX(Kalender!$B$81:$B$110,MAX(1,$F29)))),2,0))</f>
        <v>0</v>
      </c>
      <c r="NG29" s="5" t="n">
        <f aca="false">IF(Kalender!NG29&lt;&gt;1,0,IF(AND($B29&gt;0,INDEX(Kalender!NG$68:NG$77,MAX(1,$B29))&gt;INDEX(Kalender!$B$68:$B$77,MAX(1,$B29))),1,0)+IF(OR(AND($C29&gt;0,INDEX(Kalender!NG$81:NG$110,MAX(1,$C29))&gt;INDEX(Kalender!$B$81:$B$110,MAX(1,$C29))),AND($D29&gt;0,INDEX(Kalender!NG$81:NG$110,MAX(1,$D29))&gt;INDEX(Kalender!$B$81:$B$110,MAX(1,$D29))),AND($E29&gt;0,INDEX(Kalender!NG$81:NG$110,MAX(1,$E29))&gt;INDEX(Kalender!$B$81:$B$110,MAX(1,$E29))),AND($F29&gt;0,INDEX(Kalender!NG$81:NG$110,MAX(1,$F29))&gt;INDEX(Kalender!$B$81:$B$110,MAX(1,$F29)))),2,0))</f>
        <v>0</v>
      </c>
      <c r="NH29" s="5" t="n">
        <f aca="false">IF(Kalender!NH29&lt;&gt;1,0,IF(AND($B29&gt;0,INDEX(Kalender!NH$68:NH$77,MAX(1,$B29))&gt;INDEX(Kalender!$B$68:$B$77,MAX(1,$B29))),1,0)+IF(OR(AND($C29&gt;0,INDEX(Kalender!NH$81:NH$110,MAX(1,$C29))&gt;INDEX(Kalender!$B$81:$B$110,MAX(1,$C29))),AND($D29&gt;0,INDEX(Kalender!NH$81:NH$110,MAX(1,$D29))&gt;INDEX(Kalender!$B$81:$B$110,MAX(1,$D29))),AND($E29&gt;0,INDEX(Kalender!NH$81:NH$110,MAX(1,$E29))&gt;INDEX(Kalender!$B$81:$B$110,MAX(1,$E29))),AND($F29&gt;0,INDEX(Kalender!NH$81:NH$110,MAX(1,$F29))&gt;INDEX(Kalender!$B$81:$B$110,MAX(1,$F29)))),2,0))</f>
        <v>0</v>
      </c>
    </row>
    <row r="30" customFormat="false" ht="15" hidden="false" customHeight="false" outlineLevel="0" collapsed="false">
      <c r="A30" s="5" t="str">
        <f aca="false">Kalender!A30</f>
        <v/>
      </c>
      <c r="B30" s="5" t="n">
        <f aca="false">IFERROR(MATCH(Kalender!$B30,Kalender!$A$68:$A$77,0),0)</f>
        <v>5</v>
      </c>
      <c r="C30" s="5" t="n">
        <f aca="false">IF(Kalender!C30="",0,IFERROR(MATCH(Kalender!C30,Kalender!$A$81:$A$110,0),0))</f>
        <v>0</v>
      </c>
      <c r="D30" s="5" t="n">
        <f aca="false">IF(Kalender!D30="",0,IFERROR(MATCH(Kalender!D30,Kalender!$A$81:$A$110,0),0))</f>
        <v>0</v>
      </c>
      <c r="E30" s="5" t="n">
        <f aca="false">IF(Kalender!E30="",0,IFERROR(MATCH(Kalender!E30,Kalender!$A$81:$A$110,0),0))</f>
        <v>0</v>
      </c>
      <c r="F30" s="5" t="n">
        <f aca="false">IF(Kalender!F30="",0,IFERROR(MATCH(Kalender!F30,Kalender!$A$81:$A$110,0),0))</f>
        <v>0</v>
      </c>
      <c r="G30" s="5" t="n">
        <f aca="false">IF(Kalender!G30&lt;&gt;1,0,IF(AND($B30&gt;0,INDEX(Kalender!G$68:G$77,MAX(1,$B30))&gt;INDEX(Kalender!$B$68:$B$77,MAX(1,$B30))),1,0)+IF(OR(AND($C30&gt;0,INDEX(Kalender!G$81:G$110,MAX(1,$C30))&gt;INDEX(Kalender!$B$81:$B$110,MAX(1,$C30))),AND($D30&gt;0,INDEX(Kalender!G$81:G$110,MAX(1,$D30))&gt;INDEX(Kalender!$B$81:$B$110,MAX(1,$D30))),AND($E30&gt;0,INDEX(Kalender!G$81:G$110,MAX(1,$E30))&gt;INDEX(Kalender!$B$81:$B$110,MAX(1,$E30))),AND($F30&gt;0,INDEX(Kalender!G$81:G$110,MAX(1,$F30))&gt;INDEX(Kalender!$B$81:$B$110,MAX(1,$F30)))),2,0))</f>
        <v>0</v>
      </c>
      <c r="H30" s="5" t="n">
        <f aca="false">IF(Kalender!H30&lt;&gt;1,0,IF(AND($B30&gt;0,INDEX(Kalender!H$68:H$77,MAX(1,$B30))&gt;INDEX(Kalender!$B$68:$B$77,MAX(1,$B30))),1,0)+IF(OR(AND($C30&gt;0,INDEX(Kalender!H$81:H$110,MAX(1,$C30))&gt;INDEX(Kalender!$B$81:$B$110,MAX(1,$C30))),AND($D30&gt;0,INDEX(Kalender!H$81:H$110,MAX(1,$D30))&gt;INDEX(Kalender!$B$81:$B$110,MAX(1,$D30))),AND($E30&gt;0,INDEX(Kalender!H$81:H$110,MAX(1,$E30))&gt;INDEX(Kalender!$B$81:$B$110,MAX(1,$E30))),AND($F30&gt;0,INDEX(Kalender!H$81:H$110,MAX(1,$F30))&gt;INDEX(Kalender!$B$81:$B$110,MAX(1,$F30)))),2,0))</f>
        <v>0</v>
      </c>
      <c r="I30" s="5" t="n">
        <f aca="false">IF(Kalender!I30&lt;&gt;1,0,IF(AND($B30&gt;0,INDEX(Kalender!I$68:I$77,MAX(1,$B30))&gt;INDEX(Kalender!$B$68:$B$77,MAX(1,$B30))),1,0)+IF(OR(AND($C30&gt;0,INDEX(Kalender!I$81:I$110,MAX(1,$C30))&gt;INDEX(Kalender!$B$81:$B$110,MAX(1,$C30))),AND($D30&gt;0,INDEX(Kalender!I$81:I$110,MAX(1,$D30))&gt;INDEX(Kalender!$B$81:$B$110,MAX(1,$D30))),AND($E30&gt;0,INDEX(Kalender!I$81:I$110,MAX(1,$E30))&gt;INDEX(Kalender!$B$81:$B$110,MAX(1,$E30))),AND($F30&gt;0,INDEX(Kalender!I$81:I$110,MAX(1,$F30))&gt;INDEX(Kalender!$B$81:$B$110,MAX(1,$F30)))),2,0))</f>
        <v>0</v>
      </c>
      <c r="J30" s="5" t="n">
        <f aca="false">IF(Kalender!J30&lt;&gt;1,0,IF(AND($B30&gt;0,INDEX(Kalender!J$68:J$77,MAX(1,$B30))&gt;INDEX(Kalender!$B$68:$B$77,MAX(1,$B30))),1,0)+IF(OR(AND($C30&gt;0,INDEX(Kalender!J$81:J$110,MAX(1,$C30))&gt;INDEX(Kalender!$B$81:$B$110,MAX(1,$C30))),AND($D30&gt;0,INDEX(Kalender!J$81:J$110,MAX(1,$D30))&gt;INDEX(Kalender!$B$81:$B$110,MAX(1,$D30))),AND($E30&gt;0,INDEX(Kalender!J$81:J$110,MAX(1,$E30))&gt;INDEX(Kalender!$B$81:$B$110,MAX(1,$E30))),AND($F30&gt;0,INDEX(Kalender!J$81:J$110,MAX(1,$F30))&gt;INDEX(Kalender!$B$81:$B$110,MAX(1,$F30)))),2,0))</f>
        <v>0</v>
      </c>
      <c r="K30" s="5" t="n">
        <f aca="false">IF(Kalender!K30&lt;&gt;1,0,IF(AND($B30&gt;0,INDEX(Kalender!K$68:K$77,MAX(1,$B30))&gt;INDEX(Kalender!$B$68:$B$77,MAX(1,$B30))),1,0)+IF(OR(AND($C30&gt;0,INDEX(Kalender!K$81:K$110,MAX(1,$C30))&gt;INDEX(Kalender!$B$81:$B$110,MAX(1,$C30))),AND($D30&gt;0,INDEX(Kalender!K$81:K$110,MAX(1,$D30))&gt;INDEX(Kalender!$B$81:$B$110,MAX(1,$D30))),AND($E30&gt;0,INDEX(Kalender!K$81:K$110,MAX(1,$E30))&gt;INDEX(Kalender!$B$81:$B$110,MAX(1,$E30))),AND($F30&gt;0,INDEX(Kalender!K$81:K$110,MAX(1,$F30))&gt;INDEX(Kalender!$B$81:$B$110,MAX(1,$F30)))),2,0))</f>
        <v>0</v>
      </c>
      <c r="L30" s="5" t="n">
        <f aca="false">IF(Kalender!L30&lt;&gt;1,0,IF(AND($B30&gt;0,INDEX(Kalender!L$68:L$77,MAX(1,$B30))&gt;INDEX(Kalender!$B$68:$B$77,MAX(1,$B30))),1,0)+IF(OR(AND($C30&gt;0,INDEX(Kalender!L$81:L$110,MAX(1,$C30))&gt;INDEX(Kalender!$B$81:$B$110,MAX(1,$C30))),AND($D30&gt;0,INDEX(Kalender!L$81:L$110,MAX(1,$D30))&gt;INDEX(Kalender!$B$81:$B$110,MAX(1,$D30))),AND($E30&gt;0,INDEX(Kalender!L$81:L$110,MAX(1,$E30))&gt;INDEX(Kalender!$B$81:$B$110,MAX(1,$E30))),AND($F30&gt;0,INDEX(Kalender!L$81:L$110,MAX(1,$F30))&gt;INDEX(Kalender!$B$81:$B$110,MAX(1,$F30)))),2,0))</f>
        <v>0</v>
      </c>
      <c r="M30" s="5" t="n">
        <f aca="false">IF(Kalender!M30&lt;&gt;1,0,IF(AND($B30&gt;0,INDEX(Kalender!M$68:M$77,MAX(1,$B30))&gt;INDEX(Kalender!$B$68:$B$77,MAX(1,$B30))),1,0)+IF(OR(AND($C30&gt;0,INDEX(Kalender!M$81:M$110,MAX(1,$C30))&gt;INDEX(Kalender!$B$81:$B$110,MAX(1,$C30))),AND($D30&gt;0,INDEX(Kalender!M$81:M$110,MAX(1,$D30))&gt;INDEX(Kalender!$B$81:$B$110,MAX(1,$D30))),AND($E30&gt;0,INDEX(Kalender!M$81:M$110,MAX(1,$E30))&gt;INDEX(Kalender!$B$81:$B$110,MAX(1,$E30))),AND($F30&gt;0,INDEX(Kalender!M$81:M$110,MAX(1,$F30))&gt;INDEX(Kalender!$B$81:$B$110,MAX(1,$F30)))),2,0))</f>
        <v>0</v>
      </c>
      <c r="N30" s="5" t="n">
        <f aca="false">IF(Kalender!N30&lt;&gt;1,0,IF(AND($B30&gt;0,INDEX(Kalender!N$68:N$77,MAX(1,$B30))&gt;INDEX(Kalender!$B$68:$B$77,MAX(1,$B30))),1,0)+IF(OR(AND($C30&gt;0,INDEX(Kalender!N$81:N$110,MAX(1,$C30))&gt;INDEX(Kalender!$B$81:$B$110,MAX(1,$C30))),AND($D30&gt;0,INDEX(Kalender!N$81:N$110,MAX(1,$D30))&gt;INDEX(Kalender!$B$81:$B$110,MAX(1,$D30))),AND($E30&gt;0,INDEX(Kalender!N$81:N$110,MAX(1,$E30))&gt;INDEX(Kalender!$B$81:$B$110,MAX(1,$E30))),AND($F30&gt;0,INDEX(Kalender!N$81:N$110,MAX(1,$F30))&gt;INDEX(Kalender!$B$81:$B$110,MAX(1,$F30)))),2,0))</f>
        <v>0</v>
      </c>
      <c r="O30" s="5" t="n">
        <f aca="false">IF(Kalender!O30&lt;&gt;1,0,IF(AND($B30&gt;0,INDEX(Kalender!O$68:O$77,MAX(1,$B30))&gt;INDEX(Kalender!$B$68:$B$77,MAX(1,$B30))),1,0)+IF(OR(AND($C30&gt;0,INDEX(Kalender!O$81:O$110,MAX(1,$C30))&gt;INDEX(Kalender!$B$81:$B$110,MAX(1,$C30))),AND($D30&gt;0,INDEX(Kalender!O$81:O$110,MAX(1,$D30))&gt;INDEX(Kalender!$B$81:$B$110,MAX(1,$D30))),AND($E30&gt;0,INDEX(Kalender!O$81:O$110,MAX(1,$E30))&gt;INDEX(Kalender!$B$81:$B$110,MAX(1,$E30))),AND($F30&gt;0,INDEX(Kalender!O$81:O$110,MAX(1,$F30))&gt;INDEX(Kalender!$B$81:$B$110,MAX(1,$F30)))),2,0))</f>
        <v>0</v>
      </c>
      <c r="P30" s="5" t="n">
        <f aca="false">IF(Kalender!P30&lt;&gt;1,0,IF(AND($B30&gt;0,INDEX(Kalender!P$68:P$77,MAX(1,$B30))&gt;INDEX(Kalender!$B$68:$B$77,MAX(1,$B30))),1,0)+IF(OR(AND($C30&gt;0,INDEX(Kalender!P$81:P$110,MAX(1,$C30))&gt;INDEX(Kalender!$B$81:$B$110,MAX(1,$C30))),AND($D30&gt;0,INDEX(Kalender!P$81:P$110,MAX(1,$D30))&gt;INDEX(Kalender!$B$81:$B$110,MAX(1,$D30))),AND($E30&gt;0,INDEX(Kalender!P$81:P$110,MAX(1,$E30))&gt;INDEX(Kalender!$B$81:$B$110,MAX(1,$E30))),AND($F30&gt;0,INDEX(Kalender!P$81:P$110,MAX(1,$F30))&gt;INDEX(Kalender!$B$81:$B$110,MAX(1,$F30)))),2,0))</f>
        <v>0</v>
      </c>
      <c r="Q30" s="5" t="n">
        <f aca="false">IF(Kalender!Q30&lt;&gt;1,0,IF(AND($B30&gt;0,INDEX(Kalender!Q$68:Q$77,MAX(1,$B30))&gt;INDEX(Kalender!$B$68:$B$77,MAX(1,$B30))),1,0)+IF(OR(AND($C30&gt;0,INDEX(Kalender!Q$81:Q$110,MAX(1,$C30))&gt;INDEX(Kalender!$B$81:$B$110,MAX(1,$C30))),AND($D30&gt;0,INDEX(Kalender!Q$81:Q$110,MAX(1,$D30))&gt;INDEX(Kalender!$B$81:$B$110,MAX(1,$D30))),AND($E30&gt;0,INDEX(Kalender!Q$81:Q$110,MAX(1,$E30))&gt;INDEX(Kalender!$B$81:$B$110,MAX(1,$E30))),AND($F30&gt;0,INDEX(Kalender!Q$81:Q$110,MAX(1,$F30))&gt;INDEX(Kalender!$B$81:$B$110,MAX(1,$F30)))),2,0))</f>
        <v>0</v>
      </c>
      <c r="R30" s="5" t="n">
        <f aca="false">IF(Kalender!R30&lt;&gt;1,0,IF(AND($B30&gt;0,INDEX(Kalender!R$68:R$77,MAX(1,$B30))&gt;INDEX(Kalender!$B$68:$B$77,MAX(1,$B30))),1,0)+IF(OR(AND($C30&gt;0,INDEX(Kalender!R$81:R$110,MAX(1,$C30))&gt;INDEX(Kalender!$B$81:$B$110,MAX(1,$C30))),AND($D30&gt;0,INDEX(Kalender!R$81:R$110,MAX(1,$D30))&gt;INDEX(Kalender!$B$81:$B$110,MAX(1,$D30))),AND($E30&gt;0,INDEX(Kalender!R$81:R$110,MAX(1,$E30))&gt;INDEX(Kalender!$B$81:$B$110,MAX(1,$E30))),AND($F30&gt;0,INDEX(Kalender!R$81:R$110,MAX(1,$F30))&gt;INDEX(Kalender!$B$81:$B$110,MAX(1,$F30)))),2,0))</f>
        <v>0</v>
      </c>
      <c r="S30" s="5" t="n">
        <f aca="false">IF(Kalender!S30&lt;&gt;1,0,IF(AND($B30&gt;0,INDEX(Kalender!S$68:S$77,MAX(1,$B30))&gt;INDEX(Kalender!$B$68:$B$77,MAX(1,$B30))),1,0)+IF(OR(AND($C30&gt;0,INDEX(Kalender!S$81:S$110,MAX(1,$C30))&gt;INDEX(Kalender!$B$81:$B$110,MAX(1,$C30))),AND($D30&gt;0,INDEX(Kalender!S$81:S$110,MAX(1,$D30))&gt;INDEX(Kalender!$B$81:$B$110,MAX(1,$D30))),AND($E30&gt;0,INDEX(Kalender!S$81:S$110,MAX(1,$E30))&gt;INDEX(Kalender!$B$81:$B$110,MAX(1,$E30))),AND($F30&gt;0,INDEX(Kalender!S$81:S$110,MAX(1,$F30))&gt;INDEX(Kalender!$B$81:$B$110,MAX(1,$F30)))),2,0))</f>
        <v>0</v>
      </c>
      <c r="T30" s="5" t="n">
        <f aca="false">IF(Kalender!T30&lt;&gt;1,0,IF(AND($B30&gt;0,INDEX(Kalender!T$68:T$77,MAX(1,$B30))&gt;INDEX(Kalender!$B$68:$B$77,MAX(1,$B30))),1,0)+IF(OR(AND($C30&gt;0,INDEX(Kalender!T$81:T$110,MAX(1,$C30))&gt;INDEX(Kalender!$B$81:$B$110,MAX(1,$C30))),AND($D30&gt;0,INDEX(Kalender!T$81:T$110,MAX(1,$D30))&gt;INDEX(Kalender!$B$81:$B$110,MAX(1,$D30))),AND($E30&gt;0,INDEX(Kalender!T$81:T$110,MAX(1,$E30))&gt;INDEX(Kalender!$B$81:$B$110,MAX(1,$E30))),AND($F30&gt;0,INDEX(Kalender!T$81:T$110,MAX(1,$F30))&gt;INDEX(Kalender!$B$81:$B$110,MAX(1,$F30)))),2,0))</f>
        <v>0</v>
      </c>
      <c r="U30" s="5" t="n">
        <f aca="false">IF(Kalender!U30&lt;&gt;1,0,IF(AND($B30&gt;0,INDEX(Kalender!U$68:U$77,MAX(1,$B30))&gt;INDEX(Kalender!$B$68:$B$77,MAX(1,$B30))),1,0)+IF(OR(AND($C30&gt;0,INDEX(Kalender!U$81:U$110,MAX(1,$C30))&gt;INDEX(Kalender!$B$81:$B$110,MAX(1,$C30))),AND($D30&gt;0,INDEX(Kalender!U$81:U$110,MAX(1,$D30))&gt;INDEX(Kalender!$B$81:$B$110,MAX(1,$D30))),AND($E30&gt;0,INDEX(Kalender!U$81:U$110,MAX(1,$E30))&gt;INDEX(Kalender!$B$81:$B$110,MAX(1,$E30))),AND($F30&gt;0,INDEX(Kalender!U$81:U$110,MAX(1,$F30))&gt;INDEX(Kalender!$B$81:$B$110,MAX(1,$F30)))),2,0))</f>
        <v>0</v>
      </c>
      <c r="V30" s="5" t="n">
        <f aca="false">IF(Kalender!V30&lt;&gt;1,0,IF(AND($B30&gt;0,INDEX(Kalender!V$68:V$77,MAX(1,$B30))&gt;INDEX(Kalender!$B$68:$B$77,MAX(1,$B30))),1,0)+IF(OR(AND($C30&gt;0,INDEX(Kalender!V$81:V$110,MAX(1,$C30))&gt;INDEX(Kalender!$B$81:$B$110,MAX(1,$C30))),AND($D30&gt;0,INDEX(Kalender!V$81:V$110,MAX(1,$D30))&gt;INDEX(Kalender!$B$81:$B$110,MAX(1,$D30))),AND($E30&gt;0,INDEX(Kalender!V$81:V$110,MAX(1,$E30))&gt;INDEX(Kalender!$B$81:$B$110,MAX(1,$E30))),AND($F30&gt;0,INDEX(Kalender!V$81:V$110,MAX(1,$F30))&gt;INDEX(Kalender!$B$81:$B$110,MAX(1,$F30)))),2,0))</f>
        <v>0</v>
      </c>
      <c r="W30" s="5" t="n">
        <f aca="false">IF(Kalender!W30&lt;&gt;1,0,IF(AND($B30&gt;0,INDEX(Kalender!W$68:W$77,MAX(1,$B30))&gt;INDEX(Kalender!$B$68:$B$77,MAX(1,$B30))),1,0)+IF(OR(AND($C30&gt;0,INDEX(Kalender!W$81:W$110,MAX(1,$C30))&gt;INDEX(Kalender!$B$81:$B$110,MAX(1,$C30))),AND($D30&gt;0,INDEX(Kalender!W$81:W$110,MAX(1,$D30))&gt;INDEX(Kalender!$B$81:$B$110,MAX(1,$D30))),AND($E30&gt;0,INDEX(Kalender!W$81:W$110,MAX(1,$E30))&gt;INDEX(Kalender!$B$81:$B$110,MAX(1,$E30))),AND($F30&gt;0,INDEX(Kalender!W$81:W$110,MAX(1,$F30))&gt;INDEX(Kalender!$B$81:$B$110,MAX(1,$F30)))),2,0))</f>
        <v>0</v>
      </c>
      <c r="X30" s="5" t="n">
        <f aca="false">IF(Kalender!X30&lt;&gt;1,0,IF(AND($B30&gt;0,INDEX(Kalender!X$68:X$77,MAX(1,$B30))&gt;INDEX(Kalender!$B$68:$B$77,MAX(1,$B30))),1,0)+IF(OR(AND($C30&gt;0,INDEX(Kalender!X$81:X$110,MAX(1,$C30))&gt;INDEX(Kalender!$B$81:$B$110,MAX(1,$C30))),AND($D30&gt;0,INDEX(Kalender!X$81:X$110,MAX(1,$D30))&gt;INDEX(Kalender!$B$81:$B$110,MAX(1,$D30))),AND($E30&gt;0,INDEX(Kalender!X$81:X$110,MAX(1,$E30))&gt;INDEX(Kalender!$B$81:$B$110,MAX(1,$E30))),AND($F30&gt;0,INDEX(Kalender!X$81:X$110,MAX(1,$F30))&gt;INDEX(Kalender!$B$81:$B$110,MAX(1,$F30)))),2,0))</f>
        <v>0</v>
      </c>
      <c r="Y30" s="5" t="n">
        <f aca="false">IF(Kalender!Y30&lt;&gt;1,0,IF(AND($B30&gt;0,INDEX(Kalender!Y$68:Y$77,MAX(1,$B30))&gt;INDEX(Kalender!$B$68:$B$77,MAX(1,$B30))),1,0)+IF(OR(AND($C30&gt;0,INDEX(Kalender!Y$81:Y$110,MAX(1,$C30))&gt;INDEX(Kalender!$B$81:$B$110,MAX(1,$C30))),AND($D30&gt;0,INDEX(Kalender!Y$81:Y$110,MAX(1,$D30))&gt;INDEX(Kalender!$B$81:$B$110,MAX(1,$D30))),AND($E30&gt;0,INDEX(Kalender!Y$81:Y$110,MAX(1,$E30))&gt;INDEX(Kalender!$B$81:$B$110,MAX(1,$E30))),AND($F30&gt;0,INDEX(Kalender!Y$81:Y$110,MAX(1,$F30))&gt;INDEX(Kalender!$B$81:$B$110,MAX(1,$F30)))),2,0))</f>
        <v>0</v>
      </c>
      <c r="Z30" s="5" t="n">
        <f aca="false">IF(Kalender!Z30&lt;&gt;1,0,IF(AND($B30&gt;0,INDEX(Kalender!Z$68:Z$77,MAX(1,$B30))&gt;INDEX(Kalender!$B$68:$B$77,MAX(1,$B30))),1,0)+IF(OR(AND($C30&gt;0,INDEX(Kalender!Z$81:Z$110,MAX(1,$C30))&gt;INDEX(Kalender!$B$81:$B$110,MAX(1,$C30))),AND($D30&gt;0,INDEX(Kalender!Z$81:Z$110,MAX(1,$D30))&gt;INDEX(Kalender!$B$81:$B$110,MAX(1,$D30))),AND($E30&gt;0,INDEX(Kalender!Z$81:Z$110,MAX(1,$E30))&gt;INDEX(Kalender!$B$81:$B$110,MAX(1,$E30))),AND($F30&gt;0,INDEX(Kalender!Z$81:Z$110,MAX(1,$F30))&gt;INDEX(Kalender!$B$81:$B$110,MAX(1,$F30)))),2,0))</f>
        <v>0</v>
      </c>
      <c r="AA30" s="5" t="n">
        <f aca="false">IF(Kalender!AA30&lt;&gt;1,0,IF(AND($B30&gt;0,INDEX(Kalender!AA$68:AA$77,MAX(1,$B30))&gt;INDEX(Kalender!$B$68:$B$77,MAX(1,$B30))),1,0)+IF(OR(AND($C30&gt;0,INDEX(Kalender!AA$81:AA$110,MAX(1,$C30))&gt;INDEX(Kalender!$B$81:$B$110,MAX(1,$C30))),AND($D30&gt;0,INDEX(Kalender!AA$81:AA$110,MAX(1,$D30))&gt;INDEX(Kalender!$B$81:$B$110,MAX(1,$D30))),AND($E30&gt;0,INDEX(Kalender!AA$81:AA$110,MAX(1,$E30))&gt;INDEX(Kalender!$B$81:$B$110,MAX(1,$E30))),AND($F30&gt;0,INDEX(Kalender!AA$81:AA$110,MAX(1,$F30))&gt;INDEX(Kalender!$B$81:$B$110,MAX(1,$F30)))),2,0))</f>
        <v>0</v>
      </c>
      <c r="AB30" s="5" t="n">
        <f aca="false">IF(Kalender!AB30&lt;&gt;1,0,IF(AND($B30&gt;0,INDEX(Kalender!AB$68:AB$77,MAX(1,$B30))&gt;INDEX(Kalender!$B$68:$B$77,MAX(1,$B30))),1,0)+IF(OR(AND($C30&gt;0,INDEX(Kalender!AB$81:AB$110,MAX(1,$C30))&gt;INDEX(Kalender!$B$81:$B$110,MAX(1,$C30))),AND($D30&gt;0,INDEX(Kalender!AB$81:AB$110,MAX(1,$D30))&gt;INDEX(Kalender!$B$81:$B$110,MAX(1,$D30))),AND($E30&gt;0,INDEX(Kalender!AB$81:AB$110,MAX(1,$E30))&gt;INDEX(Kalender!$B$81:$B$110,MAX(1,$E30))),AND($F30&gt;0,INDEX(Kalender!AB$81:AB$110,MAX(1,$F30))&gt;INDEX(Kalender!$B$81:$B$110,MAX(1,$F30)))),2,0))</f>
        <v>0</v>
      </c>
      <c r="AC30" s="5" t="n">
        <f aca="false">IF(Kalender!AC30&lt;&gt;1,0,IF(AND($B30&gt;0,INDEX(Kalender!AC$68:AC$77,MAX(1,$B30))&gt;INDEX(Kalender!$B$68:$B$77,MAX(1,$B30))),1,0)+IF(OR(AND($C30&gt;0,INDEX(Kalender!AC$81:AC$110,MAX(1,$C30))&gt;INDEX(Kalender!$B$81:$B$110,MAX(1,$C30))),AND($D30&gt;0,INDEX(Kalender!AC$81:AC$110,MAX(1,$D30))&gt;INDEX(Kalender!$B$81:$B$110,MAX(1,$D30))),AND($E30&gt;0,INDEX(Kalender!AC$81:AC$110,MAX(1,$E30))&gt;INDEX(Kalender!$B$81:$B$110,MAX(1,$E30))),AND($F30&gt;0,INDEX(Kalender!AC$81:AC$110,MAX(1,$F30))&gt;INDEX(Kalender!$B$81:$B$110,MAX(1,$F30)))),2,0))</f>
        <v>0</v>
      </c>
      <c r="AD30" s="5" t="n">
        <f aca="false">IF(Kalender!AD30&lt;&gt;1,0,IF(AND($B30&gt;0,INDEX(Kalender!AD$68:AD$77,MAX(1,$B30))&gt;INDEX(Kalender!$B$68:$B$77,MAX(1,$B30))),1,0)+IF(OR(AND($C30&gt;0,INDEX(Kalender!AD$81:AD$110,MAX(1,$C30))&gt;INDEX(Kalender!$B$81:$B$110,MAX(1,$C30))),AND($D30&gt;0,INDEX(Kalender!AD$81:AD$110,MAX(1,$D30))&gt;INDEX(Kalender!$B$81:$B$110,MAX(1,$D30))),AND($E30&gt;0,INDEX(Kalender!AD$81:AD$110,MAX(1,$E30))&gt;INDEX(Kalender!$B$81:$B$110,MAX(1,$E30))),AND($F30&gt;0,INDEX(Kalender!AD$81:AD$110,MAX(1,$F30))&gt;INDEX(Kalender!$B$81:$B$110,MAX(1,$F30)))),2,0))</f>
        <v>0</v>
      </c>
      <c r="AE30" s="5" t="n">
        <f aca="false">IF(Kalender!AE30&lt;&gt;1,0,IF(AND($B30&gt;0,INDEX(Kalender!AE$68:AE$77,MAX(1,$B30))&gt;INDEX(Kalender!$B$68:$B$77,MAX(1,$B30))),1,0)+IF(OR(AND($C30&gt;0,INDEX(Kalender!AE$81:AE$110,MAX(1,$C30))&gt;INDEX(Kalender!$B$81:$B$110,MAX(1,$C30))),AND($D30&gt;0,INDEX(Kalender!AE$81:AE$110,MAX(1,$D30))&gt;INDEX(Kalender!$B$81:$B$110,MAX(1,$D30))),AND($E30&gt;0,INDEX(Kalender!AE$81:AE$110,MAX(1,$E30))&gt;INDEX(Kalender!$B$81:$B$110,MAX(1,$E30))),AND($F30&gt;0,INDEX(Kalender!AE$81:AE$110,MAX(1,$F30))&gt;INDEX(Kalender!$B$81:$B$110,MAX(1,$F30)))),2,0))</f>
        <v>0</v>
      </c>
      <c r="AF30" s="5" t="n">
        <f aca="false">IF(Kalender!AF30&lt;&gt;1,0,IF(AND($B30&gt;0,INDEX(Kalender!AF$68:AF$77,MAX(1,$B30))&gt;INDEX(Kalender!$B$68:$B$77,MAX(1,$B30))),1,0)+IF(OR(AND($C30&gt;0,INDEX(Kalender!AF$81:AF$110,MAX(1,$C30))&gt;INDEX(Kalender!$B$81:$B$110,MAX(1,$C30))),AND($D30&gt;0,INDEX(Kalender!AF$81:AF$110,MAX(1,$D30))&gt;INDEX(Kalender!$B$81:$B$110,MAX(1,$D30))),AND($E30&gt;0,INDEX(Kalender!AF$81:AF$110,MAX(1,$E30))&gt;INDEX(Kalender!$B$81:$B$110,MAX(1,$E30))),AND($F30&gt;0,INDEX(Kalender!AF$81:AF$110,MAX(1,$F30))&gt;INDEX(Kalender!$B$81:$B$110,MAX(1,$F30)))),2,0))</f>
        <v>0</v>
      </c>
      <c r="AG30" s="5" t="n">
        <f aca="false">IF(Kalender!AG30&lt;&gt;1,0,IF(AND($B30&gt;0,INDEX(Kalender!AG$68:AG$77,MAX(1,$B30))&gt;INDEX(Kalender!$B$68:$B$77,MAX(1,$B30))),1,0)+IF(OR(AND($C30&gt;0,INDEX(Kalender!AG$81:AG$110,MAX(1,$C30))&gt;INDEX(Kalender!$B$81:$B$110,MAX(1,$C30))),AND($D30&gt;0,INDEX(Kalender!AG$81:AG$110,MAX(1,$D30))&gt;INDEX(Kalender!$B$81:$B$110,MAX(1,$D30))),AND($E30&gt;0,INDEX(Kalender!AG$81:AG$110,MAX(1,$E30))&gt;INDEX(Kalender!$B$81:$B$110,MAX(1,$E30))),AND($F30&gt;0,INDEX(Kalender!AG$81:AG$110,MAX(1,$F30))&gt;INDEX(Kalender!$B$81:$B$110,MAX(1,$F30)))),2,0))</f>
        <v>0</v>
      </c>
      <c r="AH30" s="5" t="n">
        <f aca="false">IF(Kalender!AH30&lt;&gt;1,0,IF(AND($B30&gt;0,INDEX(Kalender!AH$68:AH$77,MAX(1,$B30))&gt;INDEX(Kalender!$B$68:$B$77,MAX(1,$B30))),1,0)+IF(OR(AND($C30&gt;0,INDEX(Kalender!AH$81:AH$110,MAX(1,$C30))&gt;INDEX(Kalender!$B$81:$B$110,MAX(1,$C30))),AND($D30&gt;0,INDEX(Kalender!AH$81:AH$110,MAX(1,$D30))&gt;INDEX(Kalender!$B$81:$B$110,MAX(1,$D30))),AND($E30&gt;0,INDEX(Kalender!AH$81:AH$110,MAX(1,$E30))&gt;INDEX(Kalender!$B$81:$B$110,MAX(1,$E30))),AND($F30&gt;0,INDEX(Kalender!AH$81:AH$110,MAX(1,$F30))&gt;INDEX(Kalender!$B$81:$B$110,MAX(1,$F30)))),2,0))</f>
        <v>0</v>
      </c>
      <c r="AI30" s="5" t="n">
        <f aca="false">IF(Kalender!AI30&lt;&gt;1,0,IF(AND($B30&gt;0,INDEX(Kalender!AI$68:AI$77,MAX(1,$B30))&gt;INDEX(Kalender!$B$68:$B$77,MAX(1,$B30))),1,0)+IF(OR(AND($C30&gt;0,INDEX(Kalender!AI$81:AI$110,MAX(1,$C30))&gt;INDEX(Kalender!$B$81:$B$110,MAX(1,$C30))),AND($D30&gt;0,INDEX(Kalender!AI$81:AI$110,MAX(1,$D30))&gt;INDEX(Kalender!$B$81:$B$110,MAX(1,$D30))),AND($E30&gt;0,INDEX(Kalender!AI$81:AI$110,MAX(1,$E30))&gt;INDEX(Kalender!$B$81:$B$110,MAX(1,$E30))),AND($F30&gt;0,INDEX(Kalender!AI$81:AI$110,MAX(1,$F30))&gt;INDEX(Kalender!$B$81:$B$110,MAX(1,$F30)))),2,0))</f>
        <v>0</v>
      </c>
      <c r="AJ30" s="5" t="n">
        <f aca="false">IF(Kalender!AJ30&lt;&gt;1,0,IF(AND($B30&gt;0,INDEX(Kalender!AJ$68:AJ$77,MAX(1,$B30))&gt;INDEX(Kalender!$B$68:$B$77,MAX(1,$B30))),1,0)+IF(OR(AND($C30&gt;0,INDEX(Kalender!AJ$81:AJ$110,MAX(1,$C30))&gt;INDEX(Kalender!$B$81:$B$110,MAX(1,$C30))),AND($D30&gt;0,INDEX(Kalender!AJ$81:AJ$110,MAX(1,$D30))&gt;INDEX(Kalender!$B$81:$B$110,MAX(1,$D30))),AND($E30&gt;0,INDEX(Kalender!AJ$81:AJ$110,MAX(1,$E30))&gt;INDEX(Kalender!$B$81:$B$110,MAX(1,$E30))),AND($F30&gt;0,INDEX(Kalender!AJ$81:AJ$110,MAX(1,$F30))&gt;INDEX(Kalender!$B$81:$B$110,MAX(1,$F30)))),2,0))</f>
        <v>0</v>
      </c>
      <c r="AK30" s="5" t="n">
        <f aca="false">IF(Kalender!AK30&lt;&gt;1,0,IF(AND($B30&gt;0,INDEX(Kalender!AK$68:AK$77,MAX(1,$B30))&gt;INDEX(Kalender!$B$68:$B$77,MAX(1,$B30))),1,0)+IF(OR(AND($C30&gt;0,INDEX(Kalender!AK$81:AK$110,MAX(1,$C30))&gt;INDEX(Kalender!$B$81:$B$110,MAX(1,$C30))),AND($D30&gt;0,INDEX(Kalender!AK$81:AK$110,MAX(1,$D30))&gt;INDEX(Kalender!$B$81:$B$110,MAX(1,$D30))),AND($E30&gt;0,INDEX(Kalender!AK$81:AK$110,MAX(1,$E30))&gt;INDEX(Kalender!$B$81:$B$110,MAX(1,$E30))),AND($F30&gt;0,INDEX(Kalender!AK$81:AK$110,MAX(1,$F30))&gt;INDEX(Kalender!$B$81:$B$110,MAX(1,$F30)))),2,0))</f>
        <v>0</v>
      </c>
      <c r="AL30" s="5" t="n">
        <f aca="false">IF(Kalender!AL30&lt;&gt;1,0,IF(AND($B30&gt;0,INDEX(Kalender!AL$68:AL$77,MAX(1,$B30))&gt;INDEX(Kalender!$B$68:$B$77,MAX(1,$B30))),1,0)+IF(OR(AND($C30&gt;0,INDEX(Kalender!AL$81:AL$110,MAX(1,$C30))&gt;INDEX(Kalender!$B$81:$B$110,MAX(1,$C30))),AND($D30&gt;0,INDEX(Kalender!AL$81:AL$110,MAX(1,$D30))&gt;INDEX(Kalender!$B$81:$B$110,MAX(1,$D30))),AND($E30&gt;0,INDEX(Kalender!AL$81:AL$110,MAX(1,$E30))&gt;INDEX(Kalender!$B$81:$B$110,MAX(1,$E30))),AND($F30&gt;0,INDEX(Kalender!AL$81:AL$110,MAX(1,$F30))&gt;INDEX(Kalender!$B$81:$B$110,MAX(1,$F30)))),2,0))</f>
        <v>0</v>
      </c>
      <c r="AM30" s="5" t="n">
        <f aca="false">IF(Kalender!AM30&lt;&gt;1,0,IF(AND($B30&gt;0,INDEX(Kalender!AM$68:AM$77,MAX(1,$B30))&gt;INDEX(Kalender!$B$68:$B$77,MAX(1,$B30))),1,0)+IF(OR(AND($C30&gt;0,INDEX(Kalender!AM$81:AM$110,MAX(1,$C30))&gt;INDEX(Kalender!$B$81:$B$110,MAX(1,$C30))),AND($D30&gt;0,INDEX(Kalender!AM$81:AM$110,MAX(1,$D30))&gt;INDEX(Kalender!$B$81:$B$110,MAX(1,$D30))),AND($E30&gt;0,INDEX(Kalender!AM$81:AM$110,MAX(1,$E30))&gt;INDEX(Kalender!$B$81:$B$110,MAX(1,$E30))),AND($F30&gt;0,INDEX(Kalender!AM$81:AM$110,MAX(1,$F30))&gt;INDEX(Kalender!$B$81:$B$110,MAX(1,$F30)))),2,0))</f>
        <v>0</v>
      </c>
      <c r="AN30" s="5" t="n">
        <f aca="false">IF(Kalender!AN30&lt;&gt;1,0,IF(AND($B30&gt;0,INDEX(Kalender!AN$68:AN$77,MAX(1,$B30))&gt;INDEX(Kalender!$B$68:$B$77,MAX(1,$B30))),1,0)+IF(OR(AND($C30&gt;0,INDEX(Kalender!AN$81:AN$110,MAX(1,$C30))&gt;INDEX(Kalender!$B$81:$B$110,MAX(1,$C30))),AND($D30&gt;0,INDEX(Kalender!AN$81:AN$110,MAX(1,$D30))&gt;INDEX(Kalender!$B$81:$B$110,MAX(1,$D30))),AND($E30&gt;0,INDEX(Kalender!AN$81:AN$110,MAX(1,$E30))&gt;INDEX(Kalender!$B$81:$B$110,MAX(1,$E30))),AND($F30&gt;0,INDEX(Kalender!AN$81:AN$110,MAX(1,$F30))&gt;INDEX(Kalender!$B$81:$B$110,MAX(1,$F30)))),2,0))</f>
        <v>0</v>
      </c>
      <c r="AO30" s="5" t="n">
        <f aca="false">IF(Kalender!AO30&lt;&gt;1,0,IF(AND($B30&gt;0,INDEX(Kalender!AO$68:AO$77,MAX(1,$B30))&gt;INDEX(Kalender!$B$68:$B$77,MAX(1,$B30))),1,0)+IF(OR(AND($C30&gt;0,INDEX(Kalender!AO$81:AO$110,MAX(1,$C30))&gt;INDEX(Kalender!$B$81:$B$110,MAX(1,$C30))),AND($D30&gt;0,INDEX(Kalender!AO$81:AO$110,MAX(1,$D30))&gt;INDEX(Kalender!$B$81:$B$110,MAX(1,$D30))),AND($E30&gt;0,INDEX(Kalender!AO$81:AO$110,MAX(1,$E30))&gt;INDEX(Kalender!$B$81:$B$110,MAX(1,$E30))),AND($F30&gt;0,INDEX(Kalender!AO$81:AO$110,MAX(1,$F30))&gt;INDEX(Kalender!$B$81:$B$110,MAX(1,$F30)))),2,0))</f>
        <v>0</v>
      </c>
      <c r="AP30" s="5" t="n">
        <f aca="false">IF(Kalender!AP30&lt;&gt;1,0,IF(AND($B30&gt;0,INDEX(Kalender!AP$68:AP$77,MAX(1,$B30))&gt;INDEX(Kalender!$B$68:$B$77,MAX(1,$B30))),1,0)+IF(OR(AND($C30&gt;0,INDEX(Kalender!AP$81:AP$110,MAX(1,$C30))&gt;INDEX(Kalender!$B$81:$B$110,MAX(1,$C30))),AND($D30&gt;0,INDEX(Kalender!AP$81:AP$110,MAX(1,$D30))&gt;INDEX(Kalender!$B$81:$B$110,MAX(1,$D30))),AND($E30&gt;0,INDEX(Kalender!AP$81:AP$110,MAX(1,$E30))&gt;INDEX(Kalender!$B$81:$B$110,MAX(1,$E30))),AND($F30&gt;0,INDEX(Kalender!AP$81:AP$110,MAX(1,$F30))&gt;INDEX(Kalender!$B$81:$B$110,MAX(1,$F30)))),2,0))</f>
        <v>0</v>
      </c>
      <c r="AQ30" s="5" t="n">
        <f aca="false">IF(Kalender!AQ30&lt;&gt;1,0,IF(AND($B30&gt;0,INDEX(Kalender!AQ$68:AQ$77,MAX(1,$B30))&gt;INDEX(Kalender!$B$68:$B$77,MAX(1,$B30))),1,0)+IF(OR(AND($C30&gt;0,INDEX(Kalender!AQ$81:AQ$110,MAX(1,$C30))&gt;INDEX(Kalender!$B$81:$B$110,MAX(1,$C30))),AND($D30&gt;0,INDEX(Kalender!AQ$81:AQ$110,MAX(1,$D30))&gt;INDEX(Kalender!$B$81:$B$110,MAX(1,$D30))),AND($E30&gt;0,INDEX(Kalender!AQ$81:AQ$110,MAX(1,$E30))&gt;INDEX(Kalender!$B$81:$B$110,MAX(1,$E30))),AND($F30&gt;0,INDEX(Kalender!AQ$81:AQ$110,MAX(1,$F30))&gt;INDEX(Kalender!$B$81:$B$110,MAX(1,$F30)))),2,0))</f>
        <v>0</v>
      </c>
      <c r="AR30" s="5" t="n">
        <f aca="false">IF(Kalender!AR30&lt;&gt;1,0,IF(AND($B30&gt;0,INDEX(Kalender!AR$68:AR$77,MAX(1,$B30))&gt;INDEX(Kalender!$B$68:$B$77,MAX(1,$B30))),1,0)+IF(OR(AND($C30&gt;0,INDEX(Kalender!AR$81:AR$110,MAX(1,$C30))&gt;INDEX(Kalender!$B$81:$B$110,MAX(1,$C30))),AND($D30&gt;0,INDEX(Kalender!AR$81:AR$110,MAX(1,$D30))&gt;INDEX(Kalender!$B$81:$B$110,MAX(1,$D30))),AND($E30&gt;0,INDEX(Kalender!AR$81:AR$110,MAX(1,$E30))&gt;INDEX(Kalender!$B$81:$B$110,MAX(1,$E30))),AND($F30&gt;0,INDEX(Kalender!AR$81:AR$110,MAX(1,$F30))&gt;INDEX(Kalender!$B$81:$B$110,MAX(1,$F30)))),2,0))</f>
        <v>0</v>
      </c>
      <c r="AS30" s="5" t="n">
        <f aca="false">IF(Kalender!AS30&lt;&gt;1,0,IF(AND($B30&gt;0,INDEX(Kalender!AS$68:AS$77,MAX(1,$B30))&gt;INDEX(Kalender!$B$68:$B$77,MAX(1,$B30))),1,0)+IF(OR(AND($C30&gt;0,INDEX(Kalender!AS$81:AS$110,MAX(1,$C30))&gt;INDEX(Kalender!$B$81:$B$110,MAX(1,$C30))),AND($D30&gt;0,INDEX(Kalender!AS$81:AS$110,MAX(1,$D30))&gt;INDEX(Kalender!$B$81:$B$110,MAX(1,$D30))),AND($E30&gt;0,INDEX(Kalender!AS$81:AS$110,MAX(1,$E30))&gt;INDEX(Kalender!$B$81:$B$110,MAX(1,$E30))),AND($F30&gt;0,INDEX(Kalender!AS$81:AS$110,MAX(1,$F30))&gt;INDEX(Kalender!$B$81:$B$110,MAX(1,$F30)))),2,0))</f>
        <v>0</v>
      </c>
      <c r="AT30" s="5" t="n">
        <f aca="false">IF(Kalender!AT30&lt;&gt;1,0,IF(AND($B30&gt;0,INDEX(Kalender!AT$68:AT$77,MAX(1,$B30))&gt;INDEX(Kalender!$B$68:$B$77,MAX(1,$B30))),1,0)+IF(OR(AND($C30&gt;0,INDEX(Kalender!AT$81:AT$110,MAX(1,$C30))&gt;INDEX(Kalender!$B$81:$B$110,MAX(1,$C30))),AND($D30&gt;0,INDEX(Kalender!AT$81:AT$110,MAX(1,$D30))&gt;INDEX(Kalender!$B$81:$B$110,MAX(1,$D30))),AND($E30&gt;0,INDEX(Kalender!AT$81:AT$110,MAX(1,$E30))&gt;INDEX(Kalender!$B$81:$B$110,MAX(1,$E30))),AND($F30&gt;0,INDEX(Kalender!AT$81:AT$110,MAX(1,$F30))&gt;INDEX(Kalender!$B$81:$B$110,MAX(1,$F30)))),2,0))</f>
        <v>0</v>
      </c>
      <c r="AU30" s="5" t="n">
        <f aca="false">IF(Kalender!AU30&lt;&gt;1,0,IF(AND($B30&gt;0,INDEX(Kalender!AU$68:AU$77,MAX(1,$B30))&gt;INDEX(Kalender!$B$68:$B$77,MAX(1,$B30))),1,0)+IF(OR(AND($C30&gt;0,INDEX(Kalender!AU$81:AU$110,MAX(1,$C30))&gt;INDEX(Kalender!$B$81:$B$110,MAX(1,$C30))),AND($D30&gt;0,INDEX(Kalender!AU$81:AU$110,MAX(1,$D30))&gt;INDEX(Kalender!$B$81:$B$110,MAX(1,$D30))),AND($E30&gt;0,INDEX(Kalender!AU$81:AU$110,MAX(1,$E30))&gt;INDEX(Kalender!$B$81:$B$110,MAX(1,$E30))),AND($F30&gt;0,INDEX(Kalender!AU$81:AU$110,MAX(1,$F30))&gt;INDEX(Kalender!$B$81:$B$110,MAX(1,$F30)))),2,0))</f>
        <v>0</v>
      </c>
      <c r="AV30" s="5" t="n">
        <f aca="false">IF(Kalender!AV30&lt;&gt;1,0,IF(AND($B30&gt;0,INDEX(Kalender!AV$68:AV$77,MAX(1,$B30))&gt;INDEX(Kalender!$B$68:$B$77,MAX(1,$B30))),1,0)+IF(OR(AND($C30&gt;0,INDEX(Kalender!AV$81:AV$110,MAX(1,$C30))&gt;INDEX(Kalender!$B$81:$B$110,MAX(1,$C30))),AND($D30&gt;0,INDEX(Kalender!AV$81:AV$110,MAX(1,$D30))&gt;INDEX(Kalender!$B$81:$B$110,MAX(1,$D30))),AND($E30&gt;0,INDEX(Kalender!AV$81:AV$110,MAX(1,$E30))&gt;INDEX(Kalender!$B$81:$B$110,MAX(1,$E30))),AND($F30&gt;0,INDEX(Kalender!AV$81:AV$110,MAX(1,$F30))&gt;INDEX(Kalender!$B$81:$B$110,MAX(1,$F30)))),2,0))</f>
        <v>0</v>
      </c>
      <c r="AW30" s="5" t="n">
        <f aca="false">IF(Kalender!AW30&lt;&gt;1,0,IF(AND($B30&gt;0,INDEX(Kalender!AW$68:AW$77,MAX(1,$B30))&gt;INDEX(Kalender!$B$68:$B$77,MAX(1,$B30))),1,0)+IF(OR(AND($C30&gt;0,INDEX(Kalender!AW$81:AW$110,MAX(1,$C30))&gt;INDEX(Kalender!$B$81:$B$110,MAX(1,$C30))),AND($D30&gt;0,INDEX(Kalender!AW$81:AW$110,MAX(1,$D30))&gt;INDEX(Kalender!$B$81:$B$110,MAX(1,$D30))),AND($E30&gt;0,INDEX(Kalender!AW$81:AW$110,MAX(1,$E30))&gt;INDEX(Kalender!$B$81:$B$110,MAX(1,$E30))),AND($F30&gt;0,INDEX(Kalender!AW$81:AW$110,MAX(1,$F30))&gt;INDEX(Kalender!$B$81:$B$110,MAX(1,$F30)))),2,0))</f>
        <v>0</v>
      </c>
      <c r="AX30" s="5" t="n">
        <f aca="false">IF(Kalender!AX30&lt;&gt;1,0,IF(AND($B30&gt;0,INDEX(Kalender!AX$68:AX$77,MAX(1,$B30))&gt;INDEX(Kalender!$B$68:$B$77,MAX(1,$B30))),1,0)+IF(OR(AND($C30&gt;0,INDEX(Kalender!AX$81:AX$110,MAX(1,$C30))&gt;INDEX(Kalender!$B$81:$B$110,MAX(1,$C30))),AND($D30&gt;0,INDEX(Kalender!AX$81:AX$110,MAX(1,$D30))&gt;INDEX(Kalender!$B$81:$B$110,MAX(1,$D30))),AND($E30&gt;0,INDEX(Kalender!AX$81:AX$110,MAX(1,$E30))&gt;INDEX(Kalender!$B$81:$B$110,MAX(1,$E30))),AND($F30&gt;0,INDEX(Kalender!AX$81:AX$110,MAX(1,$F30))&gt;INDEX(Kalender!$B$81:$B$110,MAX(1,$F30)))),2,0))</f>
        <v>0</v>
      </c>
      <c r="AY30" s="5" t="n">
        <f aca="false">IF(Kalender!AY30&lt;&gt;1,0,IF(AND($B30&gt;0,INDEX(Kalender!AY$68:AY$77,MAX(1,$B30))&gt;INDEX(Kalender!$B$68:$B$77,MAX(1,$B30))),1,0)+IF(OR(AND($C30&gt;0,INDEX(Kalender!AY$81:AY$110,MAX(1,$C30))&gt;INDEX(Kalender!$B$81:$B$110,MAX(1,$C30))),AND($D30&gt;0,INDEX(Kalender!AY$81:AY$110,MAX(1,$D30))&gt;INDEX(Kalender!$B$81:$B$110,MAX(1,$D30))),AND($E30&gt;0,INDEX(Kalender!AY$81:AY$110,MAX(1,$E30))&gt;INDEX(Kalender!$B$81:$B$110,MAX(1,$E30))),AND($F30&gt;0,INDEX(Kalender!AY$81:AY$110,MAX(1,$F30))&gt;INDEX(Kalender!$B$81:$B$110,MAX(1,$F30)))),2,0))</f>
        <v>0</v>
      </c>
      <c r="AZ30" s="5" t="n">
        <f aca="false">IF(Kalender!AZ30&lt;&gt;1,0,IF(AND($B30&gt;0,INDEX(Kalender!AZ$68:AZ$77,MAX(1,$B30))&gt;INDEX(Kalender!$B$68:$B$77,MAX(1,$B30))),1,0)+IF(OR(AND($C30&gt;0,INDEX(Kalender!AZ$81:AZ$110,MAX(1,$C30))&gt;INDEX(Kalender!$B$81:$B$110,MAX(1,$C30))),AND($D30&gt;0,INDEX(Kalender!AZ$81:AZ$110,MAX(1,$D30))&gt;INDEX(Kalender!$B$81:$B$110,MAX(1,$D30))),AND($E30&gt;0,INDEX(Kalender!AZ$81:AZ$110,MAX(1,$E30))&gt;INDEX(Kalender!$B$81:$B$110,MAX(1,$E30))),AND($F30&gt;0,INDEX(Kalender!AZ$81:AZ$110,MAX(1,$F30))&gt;INDEX(Kalender!$B$81:$B$110,MAX(1,$F30)))),2,0))</f>
        <v>0</v>
      </c>
      <c r="BA30" s="5" t="n">
        <f aca="false">IF(Kalender!BA30&lt;&gt;1,0,IF(AND($B30&gt;0,INDEX(Kalender!BA$68:BA$77,MAX(1,$B30))&gt;INDEX(Kalender!$B$68:$B$77,MAX(1,$B30))),1,0)+IF(OR(AND($C30&gt;0,INDEX(Kalender!BA$81:BA$110,MAX(1,$C30))&gt;INDEX(Kalender!$B$81:$B$110,MAX(1,$C30))),AND($D30&gt;0,INDEX(Kalender!BA$81:BA$110,MAX(1,$D30))&gt;INDEX(Kalender!$B$81:$B$110,MAX(1,$D30))),AND($E30&gt;0,INDEX(Kalender!BA$81:BA$110,MAX(1,$E30))&gt;INDEX(Kalender!$B$81:$B$110,MAX(1,$E30))),AND($F30&gt;0,INDEX(Kalender!BA$81:BA$110,MAX(1,$F30))&gt;INDEX(Kalender!$B$81:$B$110,MAX(1,$F30)))),2,0))</f>
        <v>0</v>
      </c>
      <c r="BB30" s="5" t="n">
        <f aca="false">IF(Kalender!BB30&lt;&gt;1,0,IF(AND($B30&gt;0,INDEX(Kalender!BB$68:BB$77,MAX(1,$B30))&gt;INDEX(Kalender!$B$68:$B$77,MAX(1,$B30))),1,0)+IF(OR(AND($C30&gt;0,INDEX(Kalender!BB$81:BB$110,MAX(1,$C30))&gt;INDEX(Kalender!$B$81:$B$110,MAX(1,$C30))),AND($D30&gt;0,INDEX(Kalender!BB$81:BB$110,MAX(1,$D30))&gt;INDEX(Kalender!$B$81:$B$110,MAX(1,$D30))),AND($E30&gt;0,INDEX(Kalender!BB$81:BB$110,MAX(1,$E30))&gt;INDEX(Kalender!$B$81:$B$110,MAX(1,$E30))),AND($F30&gt;0,INDEX(Kalender!BB$81:BB$110,MAX(1,$F30))&gt;INDEX(Kalender!$B$81:$B$110,MAX(1,$F30)))),2,0))</f>
        <v>0</v>
      </c>
      <c r="BC30" s="5" t="n">
        <f aca="false">IF(Kalender!BC30&lt;&gt;1,0,IF(AND($B30&gt;0,INDEX(Kalender!BC$68:BC$77,MAX(1,$B30))&gt;INDEX(Kalender!$B$68:$B$77,MAX(1,$B30))),1,0)+IF(OR(AND($C30&gt;0,INDEX(Kalender!BC$81:BC$110,MAX(1,$C30))&gt;INDEX(Kalender!$B$81:$B$110,MAX(1,$C30))),AND($D30&gt;0,INDEX(Kalender!BC$81:BC$110,MAX(1,$D30))&gt;INDEX(Kalender!$B$81:$B$110,MAX(1,$D30))),AND($E30&gt;0,INDEX(Kalender!BC$81:BC$110,MAX(1,$E30))&gt;INDEX(Kalender!$B$81:$B$110,MAX(1,$E30))),AND($F30&gt;0,INDEX(Kalender!BC$81:BC$110,MAX(1,$F30))&gt;INDEX(Kalender!$B$81:$B$110,MAX(1,$F30)))),2,0))</f>
        <v>0</v>
      </c>
      <c r="BD30" s="5" t="n">
        <f aca="false">IF(Kalender!BD30&lt;&gt;1,0,IF(AND($B30&gt;0,INDEX(Kalender!BD$68:BD$77,MAX(1,$B30))&gt;INDEX(Kalender!$B$68:$B$77,MAX(1,$B30))),1,0)+IF(OR(AND($C30&gt;0,INDEX(Kalender!BD$81:BD$110,MAX(1,$C30))&gt;INDEX(Kalender!$B$81:$B$110,MAX(1,$C30))),AND($D30&gt;0,INDEX(Kalender!BD$81:BD$110,MAX(1,$D30))&gt;INDEX(Kalender!$B$81:$B$110,MAX(1,$D30))),AND($E30&gt;0,INDEX(Kalender!BD$81:BD$110,MAX(1,$E30))&gt;INDEX(Kalender!$B$81:$B$110,MAX(1,$E30))),AND($F30&gt;0,INDEX(Kalender!BD$81:BD$110,MAX(1,$F30))&gt;INDEX(Kalender!$B$81:$B$110,MAX(1,$F30)))),2,0))</f>
        <v>0</v>
      </c>
      <c r="BE30" s="5" t="n">
        <f aca="false">IF(Kalender!BE30&lt;&gt;1,0,IF(AND($B30&gt;0,INDEX(Kalender!BE$68:BE$77,MAX(1,$B30))&gt;INDEX(Kalender!$B$68:$B$77,MAX(1,$B30))),1,0)+IF(OR(AND($C30&gt;0,INDEX(Kalender!BE$81:BE$110,MAX(1,$C30))&gt;INDEX(Kalender!$B$81:$B$110,MAX(1,$C30))),AND($D30&gt;0,INDEX(Kalender!BE$81:BE$110,MAX(1,$D30))&gt;INDEX(Kalender!$B$81:$B$110,MAX(1,$D30))),AND($E30&gt;0,INDEX(Kalender!BE$81:BE$110,MAX(1,$E30))&gt;INDEX(Kalender!$B$81:$B$110,MAX(1,$E30))),AND($F30&gt;0,INDEX(Kalender!BE$81:BE$110,MAX(1,$F30))&gt;INDEX(Kalender!$B$81:$B$110,MAX(1,$F30)))),2,0))</f>
        <v>0</v>
      </c>
      <c r="BF30" s="5" t="n">
        <f aca="false">IF(Kalender!BF30&lt;&gt;1,0,IF(AND($B30&gt;0,INDEX(Kalender!BF$68:BF$77,MAX(1,$B30))&gt;INDEX(Kalender!$B$68:$B$77,MAX(1,$B30))),1,0)+IF(OR(AND($C30&gt;0,INDEX(Kalender!BF$81:BF$110,MAX(1,$C30))&gt;INDEX(Kalender!$B$81:$B$110,MAX(1,$C30))),AND($D30&gt;0,INDEX(Kalender!BF$81:BF$110,MAX(1,$D30))&gt;INDEX(Kalender!$B$81:$B$110,MAX(1,$D30))),AND($E30&gt;0,INDEX(Kalender!BF$81:BF$110,MAX(1,$E30))&gt;INDEX(Kalender!$B$81:$B$110,MAX(1,$E30))),AND($F30&gt;0,INDEX(Kalender!BF$81:BF$110,MAX(1,$F30))&gt;INDEX(Kalender!$B$81:$B$110,MAX(1,$F30)))),2,0))</f>
        <v>0</v>
      </c>
      <c r="BG30" s="5" t="n">
        <f aca="false">IF(Kalender!BG30&lt;&gt;1,0,IF(AND($B30&gt;0,INDEX(Kalender!BG$68:BG$77,MAX(1,$B30))&gt;INDEX(Kalender!$B$68:$B$77,MAX(1,$B30))),1,0)+IF(OR(AND($C30&gt;0,INDEX(Kalender!BG$81:BG$110,MAX(1,$C30))&gt;INDEX(Kalender!$B$81:$B$110,MAX(1,$C30))),AND($D30&gt;0,INDEX(Kalender!BG$81:BG$110,MAX(1,$D30))&gt;INDEX(Kalender!$B$81:$B$110,MAX(1,$D30))),AND($E30&gt;0,INDEX(Kalender!BG$81:BG$110,MAX(1,$E30))&gt;INDEX(Kalender!$B$81:$B$110,MAX(1,$E30))),AND($F30&gt;0,INDEX(Kalender!BG$81:BG$110,MAX(1,$F30))&gt;INDEX(Kalender!$B$81:$B$110,MAX(1,$F30)))),2,0))</f>
        <v>0</v>
      </c>
      <c r="BH30" s="5" t="n">
        <f aca="false">IF(Kalender!BH30&lt;&gt;1,0,IF(AND($B30&gt;0,INDEX(Kalender!BH$68:BH$77,MAX(1,$B30))&gt;INDEX(Kalender!$B$68:$B$77,MAX(1,$B30))),1,0)+IF(OR(AND($C30&gt;0,INDEX(Kalender!BH$81:BH$110,MAX(1,$C30))&gt;INDEX(Kalender!$B$81:$B$110,MAX(1,$C30))),AND($D30&gt;0,INDEX(Kalender!BH$81:BH$110,MAX(1,$D30))&gt;INDEX(Kalender!$B$81:$B$110,MAX(1,$D30))),AND($E30&gt;0,INDEX(Kalender!BH$81:BH$110,MAX(1,$E30))&gt;INDEX(Kalender!$B$81:$B$110,MAX(1,$E30))),AND($F30&gt;0,INDEX(Kalender!BH$81:BH$110,MAX(1,$F30))&gt;INDEX(Kalender!$B$81:$B$110,MAX(1,$F30)))),2,0))</f>
        <v>0</v>
      </c>
      <c r="BI30" s="5" t="n">
        <f aca="false">IF(Kalender!BI30&lt;&gt;1,0,IF(AND($B30&gt;0,INDEX(Kalender!BI$68:BI$77,MAX(1,$B30))&gt;INDEX(Kalender!$B$68:$B$77,MAX(1,$B30))),1,0)+IF(OR(AND($C30&gt;0,INDEX(Kalender!BI$81:BI$110,MAX(1,$C30))&gt;INDEX(Kalender!$B$81:$B$110,MAX(1,$C30))),AND($D30&gt;0,INDEX(Kalender!BI$81:BI$110,MAX(1,$D30))&gt;INDEX(Kalender!$B$81:$B$110,MAX(1,$D30))),AND($E30&gt;0,INDEX(Kalender!BI$81:BI$110,MAX(1,$E30))&gt;INDEX(Kalender!$B$81:$B$110,MAX(1,$E30))),AND($F30&gt;0,INDEX(Kalender!BI$81:BI$110,MAX(1,$F30))&gt;INDEX(Kalender!$B$81:$B$110,MAX(1,$F30)))),2,0))</f>
        <v>0</v>
      </c>
      <c r="BJ30" s="5" t="n">
        <f aca="false">IF(Kalender!BJ30&lt;&gt;1,0,IF(AND($B30&gt;0,INDEX(Kalender!BJ$68:BJ$77,MAX(1,$B30))&gt;INDEX(Kalender!$B$68:$B$77,MAX(1,$B30))),1,0)+IF(OR(AND($C30&gt;0,INDEX(Kalender!BJ$81:BJ$110,MAX(1,$C30))&gt;INDEX(Kalender!$B$81:$B$110,MAX(1,$C30))),AND($D30&gt;0,INDEX(Kalender!BJ$81:BJ$110,MAX(1,$D30))&gt;INDEX(Kalender!$B$81:$B$110,MAX(1,$D30))),AND($E30&gt;0,INDEX(Kalender!BJ$81:BJ$110,MAX(1,$E30))&gt;INDEX(Kalender!$B$81:$B$110,MAX(1,$E30))),AND($F30&gt;0,INDEX(Kalender!BJ$81:BJ$110,MAX(1,$F30))&gt;INDEX(Kalender!$B$81:$B$110,MAX(1,$F30)))),2,0))</f>
        <v>0</v>
      </c>
      <c r="BK30" s="5" t="n">
        <f aca="false">IF(Kalender!BK30&lt;&gt;1,0,IF(AND($B30&gt;0,INDEX(Kalender!BK$68:BK$77,MAX(1,$B30))&gt;INDEX(Kalender!$B$68:$B$77,MAX(1,$B30))),1,0)+IF(OR(AND($C30&gt;0,INDEX(Kalender!BK$81:BK$110,MAX(1,$C30))&gt;INDEX(Kalender!$B$81:$B$110,MAX(1,$C30))),AND($D30&gt;0,INDEX(Kalender!BK$81:BK$110,MAX(1,$D30))&gt;INDEX(Kalender!$B$81:$B$110,MAX(1,$D30))),AND($E30&gt;0,INDEX(Kalender!BK$81:BK$110,MAX(1,$E30))&gt;INDEX(Kalender!$B$81:$B$110,MAX(1,$E30))),AND($F30&gt;0,INDEX(Kalender!BK$81:BK$110,MAX(1,$F30))&gt;INDEX(Kalender!$B$81:$B$110,MAX(1,$F30)))),2,0))</f>
        <v>0</v>
      </c>
      <c r="BL30" s="5" t="n">
        <f aca="false">IF(Kalender!BL30&lt;&gt;1,0,IF(AND($B30&gt;0,INDEX(Kalender!BL$68:BL$77,MAX(1,$B30))&gt;INDEX(Kalender!$B$68:$B$77,MAX(1,$B30))),1,0)+IF(OR(AND($C30&gt;0,INDEX(Kalender!BL$81:BL$110,MAX(1,$C30))&gt;INDEX(Kalender!$B$81:$B$110,MAX(1,$C30))),AND($D30&gt;0,INDEX(Kalender!BL$81:BL$110,MAX(1,$D30))&gt;INDEX(Kalender!$B$81:$B$110,MAX(1,$D30))),AND($E30&gt;0,INDEX(Kalender!BL$81:BL$110,MAX(1,$E30))&gt;INDEX(Kalender!$B$81:$B$110,MAX(1,$E30))),AND($F30&gt;0,INDEX(Kalender!BL$81:BL$110,MAX(1,$F30))&gt;INDEX(Kalender!$B$81:$B$110,MAX(1,$F30)))),2,0))</f>
        <v>0</v>
      </c>
      <c r="BM30" s="5" t="n">
        <f aca="false">IF(Kalender!BM30&lt;&gt;1,0,IF(AND($B30&gt;0,INDEX(Kalender!BM$68:BM$77,MAX(1,$B30))&gt;INDEX(Kalender!$B$68:$B$77,MAX(1,$B30))),1,0)+IF(OR(AND($C30&gt;0,INDEX(Kalender!BM$81:BM$110,MAX(1,$C30))&gt;INDEX(Kalender!$B$81:$B$110,MAX(1,$C30))),AND($D30&gt;0,INDEX(Kalender!BM$81:BM$110,MAX(1,$D30))&gt;INDEX(Kalender!$B$81:$B$110,MAX(1,$D30))),AND($E30&gt;0,INDEX(Kalender!BM$81:BM$110,MAX(1,$E30))&gt;INDEX(Kalender!$B$81:$B$110,MAX(1,$E30))),AND($F30&gt;0,INDEX(Kalender!BM$81:BM$110,MAX(1,$F30))&gt;INDEX(Kalender!$B$81:$B$110,MAX(1,$F30)))),2,0))</f>
        <v>0</v>
      </c>
      <c r="BN30" s="5" t="n">
        <f aca="false">IF(Kalender!BN30&lt;&gt;1,0,IF(AND($B30&gt;0,INDEX(Kalender!BN$68:BN$77,MAX(1,$B30))&gt;INDEX(Kalender!$B$68:$B$77,MAX(1,$B30))),1,0)+IF(OR(AND($C30&gt;0,INDEX(Kalender!BN$81:BN$110,MAX(1,$C30))&gt;INDEX(Kalender!$B$81:$B$110,MAX(1,$C30))),AND($D30&gt;0,INDEX(Kalender!BN$81:BN$110,MAX(1,$D30))&gt;INDEX(Kalender!$B$81:$B$110,MAX(1,$D30))),AND($E30&gt;0,INDEX(Kalender!BN$81:BN$110,MAX(1,$E30))&gt;INDEX(Kalender!$B$81:$B$110,MAX(1,$E30))),AND($F30&gt;0,INDEX(Kalender!BN$81:BN$110,MAX(1,$F30))&gt;INDEX(Kalender!$B$81:$B$110,MAX(1,$F30)))),2,0))</f>
        <v>0</v>
      </c>
      <c r="BO30" s="5" t="n">
        <f aca="false">IF(Kalender!BO30&lt;&gt;1,0,IF(AND($B30&gt;0,INDEX(Kalender!BO$68:BO$77,MAX(1,$B30))&gt;INDEX(Kalender!$B$68:$B$77,MAX(1,$B30))),1,0)+IF(OR(AND($C30&gt;0,INDEX(Kalender!BO$81:BO$110,MAX(1,$C30))&gt;INDEX(Kalender!$B$81:$B$110,MAX(1,$C30))),AND($D30&gt;0,INDEX(Kalender!BO$81:BO$110,MAX(1,$D30))&gt;INDEX(Kalender!$B$81:$B$110,MAX(1,$D30))),AND($E30&gt;0,INDEX(Kalender!BO$81:BO$110,MAX(1,$E30))&gt;INDEX(Kalender!$B$81:$B$110,MAX(1,$E30))),AND($F30&gt;0,INDEX(Kalender!BO$81:BO$110,MAX(1,$F30))&gt;INDEX(Kalender!$B$81:$B$110,MAX(1,$F30)))),2,0))</f>
        <v>0</v>
      </c>
      <c r="BP30" s="5" t="n">
        <f aca="false">IF(Kalender!BP30&lt;&gt;1,0,IF(AND($B30&gt;0,INDEX(Kalender!BP$68:BP$77,MAX(1,$B30))&gt;INDEX(Kalender!$B$68:$B$77,MAX(1,$B30))),1,0)+IF(OR(AND($C30&gt;0,INDEX(Kalender!BP$81:BP$110,MAX(1,$C30))&gt;INDEX(Kalender!$B$81:$B$110,MAX(1,$C30))),AND($D30&gt;0,INDEX(Kalender!BP$81:BP$110,MAX(1,$D30))&gt;INDEX(Kalender!$B$81:$B$110,MAX(1,$D30))),AND($E30&gt;0,INDEX(Kalender!BP$81:BP$110,MAX(1,$E30))&gt;INDEX(Kalender!$B$81:$B$110,MAX(1,$E30))),AND($F30&gt;0,INDEX(Kalender!BP$81:BP$110,MAX(1,$F30))&gt;INDEX(Kalender!$B$81:$B$110,MAX(1,$F30)))),2,0))</f>
        <v>0</v>
      </c>
      <c r="BQ30" s="5" t="n">
        <f aca="false">IF(Kalender!BQ30&lt;&gt;1,0,IF(AND($B30&gt;0,INDEX(Kalender!BQ$68:BQ$77,MAX(1,$B30))&gt;INDEX(Kalender!$B$68:$B$77,MAX(1,$B30))),1,0)+IF(OR(AND($C30&gt;0,INDEX(Kalender!BQ$81:BQ$110,MAX(1,$C30))&gt;INDEX(Kalender!$B$81:$B$110,MAX(1,$C30))),AND($D30&gt;0,INDEX(Kalender!BQ$81:BQ$110,MAX(1,$D30))&gt;INDEX(Kalender!$B$81:$B$110,MAX(1,$D30))),AND($E30&gt;0,INDEX(Kalender!BQ$81:BQ$110,MAX(1,$E30))&gt;INDEX(Kalender!$B$81:$B$110,MAX(1,$E30))),AND($F30&gt;0,INDEX(Kalender!BQ$81:BQ$110,MAX(1,$F30))&gt;INDEX(Kalender!$B$81:$B$110,MAX(1,$F30)))),2,0))</f>
        <v>0</v>
      </c>
      <c r="BR30" s="5" t="n">
        <f aca="false">IF(Kalender!BR30&lt;&gt;1,0,IF(AND($B30&gt;0,INDEX(Kalender!BR$68:BR$77,MAX(1,$B30))&gt;INDEX(Kalender!$B$68:$B$77,MAX(1,$B30))),1,0)+IF(OR(AND($C30&gt;0,INDEX(Kalender!BR$81:BR$110,MAX(1,$C30))&gt;INDEX(Kalender!$B$81:$B$110,MAX(1,$C30))),AND($D30&gt;0,INDEX(Kalender!BR$81:BR$110,MAX(1,$D30))&gt;INDEX(Kalender!$B$81:$B$110,MAX(1,$D30))),AND($E30&gt;0,INDEX(Kalender!BR$81:BR$110,MAX(1,$E30))&gt;INDEX(Kalender!$B$81:$B$110,MAX(1,$E30))),AND($F30&gt;0,INDEX(Kalender!BR$81:BR$110,MAX(1,$F30))&gt;INDEX(Kalender!$B$81:$B$110,MAX(1,$F30)))),2,0))</f>
        <v>0</v>
      </c>
      <c r="BS30" s="5" t="n">
        <f aca="false">IF(Kalender!BS30&lt;&gt;1,0,IF(AND($B30&gt;0,INDEX(Kalender!BS$68:BS$77,MAX(1,$B30))&gt;INDEX(Kalender!$B$68:$B$77,MAX(1,$B30))),1,0)+IF(OR(AND($C30&gt;0,INDEX(Kalender!BS$81:BS$110,MAX(1,$C30))&gt;INDEX(Kalender!$B$81:$B$110,MAX(1,$C30))),AND($D30&gt;0,INDEX(Kalender!BS$81:BS$110,MAX(1,$D30))&gt;INDEX(Kalender!$B$81:$B$110,MAX(1,$D30))),AND($E30&gt;0,INDEX(Kalender!BS$81:BS$110,MAX(1,$E30))&gt;INDEX(Kalender!$B$81:$B$110,MAX(1,$E30))),AND($F30&gt;0,INDEX(Kalender!BS$81:BS$110,MAX(1,$F30))&gt;INDEX(Kalender!$B$81:$B$110,MAX(1,$F30)))),2,0))</f>
        <v>0</v>
      </c>
      <c r="BT30" s="5" t="n">
        <f aca="false">IF(Kalender!BT30&lt;&gt;1,0,IF(AND($B30&gt;0,INDEX(Kalender!BT$68:BT$77,MAX(1,$B30))&gt;INDEX(Kalender!$B$68:$B$77,MAX(1,$B30))),1,0)+IF(OR(AND($C30&gt;0,INDEX(Kalender!BT$81:BT$110,MAX(1,$C30))&gt;INDEX(Kalender!$B$81:$B$110,MAX(1,$C30))),AND($D30&gt;0,INDEX(Kalender!BT$81:BT$110,MAX(1,$D30))&gt;INDEX(Kalender!$B$81:$B$110,MAX(1,$D30))),AND($E30&gt;0,INDEX(Kalender!BT$81:BT$110,MAX(1,$E30))&gt;INDEX(Kalender!$B$81:$B$110,MAX(1,$E30))),AND($F30&gt;0,INDEX(Kalender!BT$81:BT$110,MAX(1,$F30))&gt;INDEX(Kalender!$B$81:$B$110,MAX(1,$F30)))),2,0))</f>
        <v>0</v>
      </c>
      <c r="BU30" s="5" t="n">
        <f aca="false">IF(Kalender!BU30&lt;&gt;1,0,IF(AND($B30&gt;0,INDEX(Kalender!BU$68:BU$77,MAX(1,$B30))&gt;INDEX(Kalender!$B$68:$B$77,MAX(1,$B30))),1,0)+IF(OR(AND($C30&gt;0,INDEX(Kalender!BU$81:BU$110,MAX(1,$C30))&gt;INDEX(Kalender!$B$81:$B$110,MAX(1,$C30))),AND($D30&gt;0,INDEX(Kalender!BU$81:BU$110,MAX(1,$D30))&gt;INDEX(Kalender!$B$81:$B$110,MAX(1,$D30))),AND($E30&gt;0,INDEX(Kalender!BU$81:BU$110,MAX(1,$E30))&gt;INDEX(Kalender!$B$81:$B$110,MAX(1,$E30))),AND($F30&gt;0,INDEX(Kalender!BU$81:BU$110,MAX(1,$F30))&gt;INDEX(Kalender!$B$81:$B$110,MAX(1,$F30)))),2,0))</f>
        <v>0</v>
      </c>
      <c r="BV30" s="5" t="n">
        <f aca="false">IF(Kalender!BV30&lt;&gt;1,0,IF(AND($B30&gt;0,INDEX(Kalender!BV$68:BV$77,MAX(1,$B30))&gt;INDEX(Kalender!$B$68:$B$77,MAX(1,$B30))),1,0)+IF(OR(AND($C30&gt;0,INDEX(Kalender!BV$81:BV$110,MAX(1,$C30))&gt;INDEX(Kalender!$B$81:$B$110,MAX(1,$C30))),AND($D30&gt;0,INDEX(Kalender!BV$81:BV$110,MAX(1,$D30))&gt;INDEX(Kalender!$B$81:$B$110,MAX(1,$D30))),AND($E30&gt;0,INDEX(Kalender!BV$81:BV$110,MAX(1,$E30))&gt;INDEX(Kalender!$B$81:$B$110,MAX(1,$E30))),AND($F30&gt;0,INDEX(Kalender!BV$81:BV$110,MAX(1,$F30))&gt;INDEX(Kalender!$B$81:$B$110,MAX(1,$F30)))),2,0))</f>
        <v>0</v>
      </c>
      <c r="BW30" s="5" t="n">
        <f aca="false">IF(Kalender!BW30&lt;&gt;1,0,IF(AND($B30&gt;0,INDEX(Kalender!BW$68:BW$77,MAX(1,$B30))&gt;INDEX(Kalender!$B$68:$B$77,MAX(1,$B30))),1,0)+IF(OR(AND($C30&gt;0,INDEX(Kalender!BW$81:BW$110,MAX(1,$C30))&gt;INDEX(Kalender!$B$81:$B$110,MAX(1,$C30))),AND($D30&gt;0,INDEX(Kalender!BW$81:BW$110,MAX(1,$D30))&gt;INDEX(Kalender!$B$81:$B$110,MAX(1,$D30))),AND($E30&gt;0,INDEX(Kalender!BW$81:BW$110,MAX(1,$E30))&gt;INDEX(Kalender!$B$81:$B$110,MAX(1,$E30))),AND($F30&gt;0,INDEX(Kalender!BW$81:BW$110,MAX(1,$F30))&gt;INDEX(Kalender!$B$81:$B$110,MAX(1,$F30)))),2,0))</f>
        <v>0</v>
      </c>
      <c r="BX30" s="5" t="n">
        <f aca="false">IF(Kalender!BX30&lt;&gt;1,0,IF(AND($B30&gt;0,INDEX(Kalender!BX$68:BX$77,MAX(1,$B30))&gt;INDEX(Kalender!$B$68:$B$77,MAX(1,$B30))),1,0)+IF(OR(AND($C30&gt;0,INDEX(Kalender!BX$81:BX$110,MAX(1,$C30))&gt;INDEX(Kalender!$B$81:$B$110,MAX(1,$C30))),AND($D30&gt;0,INDEX(Kalender!BX$81:BX$110,MAX(1,$D30))&gt;INDEX(Kalender!$B$81:$B$110,MAX(1,$D30))),AND($E30&gt;0,INDEX(Kalender!BX$81:BX$110,MAX(1,$E30))&gt;INDEX(Kalender!$B$81:$B$110,MAX(1,$E30))),AND($F30&gt;0,INDEX(Kalender!BX$81:BX$110,MAX(1,$F30))&gt;INDEX(Kalender!$B$81:$B$110,MAX(1,$F30)))),2,0))</f>
        <v>0</v>
      </c>
      <c r="BY30" s="5" t="n">
        <f aca="false">IF(Kalender!BY30&lt;&gt;1,0,IF(AND($B30&gt;0,INDEX(Kalender!BY$68:BY$77,MAX(1,$B30))&gt;INDEX(Kalender!$B$68:$B$77,MAX(1,$B30))),1,0)+IF(OR(AND($C30&gt;0,INDEX(Kalender!BY$81:BY$110,MAX(1,$C30))&gt;INDEX(Kalender!$B$81:$B$110,MAX(1,$C30))),AND($D30&gt;0,INDEX(Kalender!BY$81:BY$110,MAX(1,$D30))&gt;INDEX(Kalender!$B$81:$B$110,MAX(1,$D30))),AND($E30&gt;0,INDEX(Kalender!BY$81:BY$110,MAX(1,$E30))&gt;INDEX(Kalender!$B$81:$B$110,MAX(1,$E30))),AND($F30&gt;0,INDEX(Kalender!BY$81:BY$110,MAX(1,$F30))&gt;INDEX(Kalender!$B$81:$B$110,MAX(1,$F30)))),2,0))</f>
        <v>0</v>
      </c>
      <c r="BZ30" s="5" t="n">
        <f aca="false">IF(Kalender!BZ30&lt;&gt;1,0,IF(AND($B30&gt;0,INDEX(Kalender!BZ$68:BZ$77,MAX(1,$B30))&gt;INDEX(Kalender!$B$68:$B$77,MAX(1,$B30))),1,0)+IF(OR(AND($C30&gt;0,INDEX(Kalender!BZ$81:BZ$110,MAX(1,$C30))&gt;INDEX(Kalender!$B$81:$B$110,MAX(1,$C30))),AND($D30&gt;0,INDEX(Kalender!BZ$81:BZ$110,MAX(1,$D30))&gt;INDEX(Kalender!$B$81:$B$110,MAX(1,$D30))),AND($E30&gt;0,INDEX(Kalender!BZ$81:BZ$110,MAX(1,$E30))&gt;INDEX(Kalender!$B$81:$B$110,MAX(1,$E30))),AND($F30&gt;0,INDEX(Kalender!BZ$81:BZ$110,MAX(1,$F30))&gt;INDEX(Kalender!$B$81:$B$110,MAX(1,$F30)))),2,0))</f>
        <v>0</v>
      </c>
      <c r="CA30" s="5" t="n">
        <f aca="false">IF(Kalender!CA30&lt;&gt;1,0,IF(AND($B30&gt;0,INDEX(Kalender!CA$68:CA$77,MAX(1,$B30))&gt;INDEX(Kalender!$B$68:$B$77,MAX(1,$B30))),1,0)+IF(OR(AND($C30&gt;0,INDEX(Kalender!CA$81:CA$110,MAX(1,$C30))&gt;INDEX(Kalender!$B$81:$B$110,MAX(1,$C30))),AND($D30&gt;0,INDEX(Kalender!CA$81:CA$110,MAX(1,$D30))&gt;INDEX(Kalender!$B$81:$B$110,MAX(1,$D30))),AND($E30&gt;0,INDEX(Kalender!CA$81:CA$110,MAX(1,$E30))&gt;INDEX(Kalender!$B$81:$B$110,MAX(1,$E30))),AND($F30&gt;0,INDEX(Kalender!CA$81:CA$110,MAX(1,$F30))&gt;INDEX(Kalender!$B$81:$B$110,MAX(1,$F30)))),2,0))</f>
        <v>0</v>
      </c>
      <c r="CB30" s="5" t="n">
        <f aca="false">IF(Kalender!CB30&lt;&gt;1,0,IF(AND($B30&gt;0,INDEX(Kalender!CB$68:CB$77,MAX(1,$B30))&gt;INDEX(Kalender!$B$68:$B$77,MAX(1,$B30))),1,0)+IF(OR(AND($C30&gt;0,INDEX(Kalender!CB$81:CB$110,MAX(1,$C30))&gt;INDEX(Kalender!$B$81:$B$110,MAX(1,$C30))),AND($D30&gt;0,INDEX(Kalender!CB$81:CB$110,MAX(1,$D30))&gt;INDEX(Kalender!$B$81:$B$110,MAX(1,$D30))),AND($E30&gt;0,INDEX(Kalender!CB$81:CB$110,MAX(1,$E30))&gt;INDEX(Kalender!$B$81:$B$110,MAX(1,$E30))),AND($F30&gt;0,INDEX(Kalender!CB$81:CB$110,MAX(1,$F30))&gt;INDEX(Kalender!$B$81:$B$110,MAX(1,$F30)))),2,0))</f>
        <v>0</v>
      </c>
      <c r="CC30" s="5" t="n">
        <f aca="false">IF(Kalender!CC30&lt;&gt;1,0,IF(AND($B30&gt;0,INDEX(Kalender!CC$68:CC$77,MAX(1,$B30))&gt;INDEX(Kalender!$B$68:$B$77,MAX(1,$B30))),1,0)+IF(OR(AND($C30&gt;0,INDEX(Kalender!CC$81:CC$110,MAX(1,$C30))&gt;INDEX(Kalender!$B$81:$B$110,MAX(1,$C30))),AND($D30&gt;0,INDEX(Kalender!CC$81:CC$110,MAX(1,$D30))&gt;INDEX(Kalender!$B$81:$B$110,MAX(1,$D30))),AND($E30&gt;0,INDEX(Kalender!CC$81:CC$110,MAX(1,$E30))&gt;INDEX(Kalender!$B$81:$B$110,MAX(1,$E30))),AND($F30&gt;0,INDEX(Kalender!CC$81:CC$110,MAX(1,$F30))&gt;INDEX(Kalender!$B$81:$B$110,MAX(1,$F30)))),2,0))</f>
        <v>0</v>
      </c>
      <c r="CD30" s="5" t="n">
        <f aca="false">IF(Kalender!CD30&lt;&gt;1,0,IF(AND($B30&gt;0,INDEX(Kalender!CD$68:CD$77,MAX(1,$B30))&gt;INDEX(Kalender!$B$68:$B$77,MAX(1,$B30))),1,0)+IF(OR(AND($C30&gt;0,INDEX(Kalender!CD$81:CD$110,MAX(1,$C30))&gt;INDEX(Kalender!$B$81:$B$110,MAX(1,$C30))),AND($D30&gt;0,INDEX(Kalender!CD$81:CD$110,MAX(1,$D30))&gt;INDEX(Kalender!$B$81:$B$110,MAX(1,$D30))),AND($E30&gt;0,INDEX(Kalender!CD$81:CD$110,MAX(1,$E30))&gt;INDEX(Kalender!$B$81:$B$110,MAX(1,$E30))),AND($F30&gt;0,INDEX(Kalender!CD$81:CD$110,MAX(1,$F30))&gt;INDEX(Kalender!$B$81:$B$110,MAX(1,$F30)))),2,0))</f>
        <v>0</v>
      </c>
      <c r="CE30" s="5" t="n">
        <f aca="false">IF(Kalender!CE30&lt;&gt;1,0,IF(AND($B30&gt;0,INDEX(Kalender!CE$68:CE$77,MAX(1,$B30))&gt;INDEX(Kalender!$B$68:$B$77,MAX(1,$B30))),1,0)+IF(OR(AND($C30&gt;0,INDEX(Kalender!CE$81:CE$110,MAX(1,$C30))&gt;INDEX(Kalender!$B$81:$B$110,MAX(1,$C30))),AND($D30&gt;0,INDEX(Kalender!CE$81:CE$110,MAX(1,$D30))&gt;INDEX(Kalender!$B$81:$B$110,MAX(1,$D30))),AND($E30&gt;0,INDEX(Kalender!CE$81:CE$110,MAX(1,$E30))&gt;INDEX(Kalender!$B$81:$B$110,MAX(1,$E30))),AND($F30&gt;0,INDEX(Kalender!CE$81:CE$110,MAX(1,$F30))&gt;INDEX(Kalender!$B$81:$B$110,MAX(1,$F30)))),2,0))</f>
        <v>0</v>
      </c>
      <c r="CF30" s="5" t="n">
        <f aca="false">IF(Kalender!CF30&lt;&gt;1,0,IF(AND($B30&gt;0,INDEX(Kalender!CF$68:CF$77,MAX(1,$B30))&gt;INDEX(Kalender!$B$68:$B$77,MAX(1,$B30))),1,0)+IF(OR(AND($C30&gt;0,INDEX(Kalender!CF$81:CF$110,MAX(1,$C30))&gt;INDEX(Kalender!$B$81:$B$110,MAX(1,$C30))),AND($D30&gt;0,INDEX(Kalender!CF$81:CF$110,MAX(1,$D30))&gt;INDEX(Kalender!$B$81:$B$110,MAX(1,$D30))),AND($E30&gt;0,INDEX(Kalender!CF$81:CF$110,MAX(1,$E30))&gt;INDEX(Kalender!$B$81:$B$110,MAX(1,$E30))),AND($F30&gt;0,INDEX(Kalender!CF$81:CF$110,MAX(1,$F30))&gt;INDEX(Kalender!$B$81:$B$110,MAX(1,$F30)))),2,0))</f>
        <v>0</v>
      </c>
      <c r="CG30" s="5" t="n">
        <f aca="false">IF(Kalender!CG30&lt;&gt;1,0,IF(AND($B30&gt;0,INDEX(Kalender!CG$68:CG$77,MAX(1,$B30))&gt;INDEX(Kalender!$B$68:$B$77,MAX(1,$B30))),1,0)+IF(OR(AND($C30&gt;0,INDEX(Kalender!CG$81:CG$110,MAX(1,$C30))&gt;INDEX(Kalender!$B$81:$B$110,MAX(1,$C30))),AND($D30&gt;0,INDEX(Kalender!CG$81:CG$110,MAX(1,$D30))&gt;INDEX(Kalender!$B$81:$B$110,MAX(1,$D30))),AND($E30&gt;0,INDEX(Kalender!CG$81:CG$110,MAX(1,$E30))&gt;INDEX(Kalender!$B$81:$B$110,MAX(1,$E30))),AND($F30&gt;0,INDEX(Kalender!CG$81:CG$110,MAX(1,$F30))&gt;INDEX(Kalender!$B$81:$B$110,MAX(1,$F30)))),2,0))</f>
        <v>0</v>
      </c>
      <c r="CH30" s="5" t="n">
        <f aca="false">IF(Kalender!CH30&lt;&gt;1,0,IF(AND($B30&gt;0,INDEX(Kalender!CH$68:CH$77,MAX(1,$B30))&gt;INDEX(Kalender!$B$68:$B$77,MAX(1,$B30))),1,0)+IF(OR(AND($C30&gt;0,INDEX(Kalender!CH$81:CH$110,MAX(1,$C30))&gt;INDEX(Kalender!$B$81:$B$110,MAX(1,$C30))),AND($D30&gt;0,INDEX(Kalender!CH$81:CH$110,MAX(1,$D30))&gt;INDEX(Kalender!$B$81:$B$110,MAX(1,$D30))),AND($E30&gt;0,INDEX(Kalender!CH$81:CH$110,MAX(1,$E30))&gt;INDEX(Kalender!$B$81:$B$110,MAX(1,$E30))),AND($F30&gt;0,INDEX(Kalender!CH$81:CH$110,MAX(1,$F30))&gt;INDEX(Kalender!$B$81:$B$110,MAX(1,$F30)))),2,0))</f>
        <v>0</v>
      </c>
      <c r="CI30" s="5" t="n">
        <f aca="false">IF(Kalender!CI30&lt;&gt;1,0,IF(AND($B30&gt;0,INDEX(Kalender!CI$68:CI$77,MAX(1,$B30))&gt;INDEX(Kalender!$B$68:$B$77,MAX(1,$B30))),1,0)+IF(OR(AND($C30&gt;0,INDEX(Kalender!CI$81:CI$110,MAX(1,$C30))&gt;INDEX(Kalender!$B$81:$B$110,MAX(1,$C30))),AND($D30&gt;0,INDEX(Kalender!CI$81:CI$110,MAX(1,$D30))&gt;INDEX(Kalender!$B$81:$B$110,MAX(1,$D30))),AND($E30&gt;0,INDEX(Kalender!CI$81:CI$110,MAX(1,$E30))&gt;INDEX(Kalender!$B$81:$B$110,MAX(1,$E30))),AND($F30&gt;0,INDEX(Kalender!CI$81:CI$110,MAX(1,$F30))&gt;INDEX(Kalender!$B$81:$B$110,MAX(1,$F30)))),2,0))</f>
        <v>0</v>
      </c>
      <c r="CJ30" s="5" t="n">
        <f aca="false">IF(Kalender!CJ30&lt;&gt;1,0,IF(AND($B30&gt;0,INDEX(Kalender!CJ$68:CJ$77,MAX(1,$B30))&gt;INDEX(Kalender!$B$68:$B$77,MAX(1,$B30))),1,0)+IF(OR(AND($C30&gt;0,INDEX(Kalender!CJ$81:CJ$110,MAX(1,$C30))&gt;INDEX(Kalender!$B$81:$B$110,MAX(1,$C30))),AND($D30&gt;0,INDEX(Kalender!CJ$81:CJ$110,MAX(1,$D30))&gt;INDEX(Kalender!$B$81:$B$110,MAX(1,$D30))),AND($E30&gt;0,INDEX(Kalender!CJ$81:CJ$110,MAX(1,$E30))&gt;INDEX(Kalender!$B$81:$B$110,MAX(1,$E30))),AND($F30&gt;0,INDEX(Kalender!CJ$81:CJ$110,MAX(1,$F30))&gt;INDEX(Kalender!$B$81:$B$110,MAX(1,$F30)))),2,0))</f>
        <v>0</v>
      </c>
      <c r="CK30" s="5" t="n">
        <f aca="false">IF(Kalender!CK30&lt;&gt;1,0,IF(AND($B30&gt;0,INDEX(Kalender!CK$68:CK$77,MAX(1,$B30))&gt;INDEX(Kalender!$B$68:$B$77,MAX(1,$B30))),1,0)+IF(OR(AND($C30&gt;0,INDEX(Kalender!CK$81:CK$110,MAX(1,$C30))&gt;INDEX(Kalender!$B$81:$B$110,MAX(1,$C30))),AND($D30&gt;0,INDEX(Kalender!CK$81:CK$110,MAX(1,$D30))&gt;INDEX(Kalender!$B$81:$B$110,MAX(1,$D30))),AND($E30&gt;0,INDEX(Kalender!CK$81:CK$110,MAX(1,$E30))&gt;INDEX(Kalender!$B$81:$B$110,MAX(1,$E30))),AND($F30&gt;0,INDEX(Kalender!CK$81:CK$110,MAX(1,$F30))&gt;INDEX(Kalender!$B$81:$B$110,MAX(1,$F30)))),2,0))</f>
        <v>0</v>
      </c>
      <c r="CL30" s="5" t="n">
        <f aca="false">IF(Kalender!CL30&lt;&gt;1,0,IF(AND($B30&gt;0,INDEX(Kalender!CL$68:CL$77,MAX(1,$B30))&gt;INDEX(Kalender!$B$68:$B$77,MAX(1,$B30))),1,0)+IF(OR(AND($C30&gt;0,INDEX(Kalender!CL$81:CL$110,MAX(1,$C30))&gt;INDEX(Kalender!$B$81:$B$110,MAX(1,$C30))),AND($D30&gt;0,INDEX(Kalender!CL$81:CL$110,MAX(1,$D30))&gt;INDEX(Kalender!$B$81:$B$110,MAX(1,$D30))),AND($E30&gt;0,INDEX(Kalender!CL$81:CL$110,MAX(1,$E30))&gt;INDEX(Kalender!$B$81:$B$110,MAX(1,$E30))),AND($F30&gt;0,INDEX(Kalender!CL$81:CL$110,MAX(1,$F30))&gt;INDEX(Kalender!$B$81:$B$110,MAX(1,$F30)))),2,0))</f>
        <v>0</v>
      </c>
      <c r="CM30" s="5" t="n">
        <f aca="false">IF(Kalender!CM30&lt;&gt;1,0,IF(AND($B30&gt;0,INDEX(Kalender!CM$68:CM$77,MAX(1,$B30))&gt;INDEX(Kalender!$B$68:$B$77,MAX(1,$B30))),1,0)+IF(OR(AND($C30&gt;0,INDEX(Kalender!CM$81:CM$110,MAX(1,$C30))&gt;INDEX(Kalender!$B$81:$B$110,MAX(1,$C30))),AND($D30&gt;0,INDEX(Kalender!CM$81:CM$110,MAX(1,$D30))&gt;INDEX(Kalender!$B$81:$B$110,MAX(1,$D30))),AND($E30&gt;0,INDEX(Kalender!CM$81:CM$110,MAX(1,$E30))&gt;INDEX(Kalender!$B$81:$B$110,MAX(1,$E30))),AND($F30&gt;0,INDEX(Kalender!CM$81:CM$110,MAX(1,$F30))&gt;INDEX(Kalender!$B$81:$B$110,MAX(1,$F30)))),2,0))</f>
        <v>0</v>
      </c>
      <c r="CN30" s="5" t="n">
        <f aca="false">IF(Kalender!CN30&lt;&gt;1,0,IF(AND($B30&gt;0,INDEX(Kalender!CN$68:CN$77,MAX(1,$B30))&gt;INDEX(Kalender!$B$68:$B$77,MAX(1,$B30))),1,0)+IF(OR(AND($C30&gt;0,INDEX(Kalender!CN$81:CN$110,MAX(1,$C30))&gt;INDEX(Kalender!$B$81:$B$110,MAX(1,$C30))),AND($D30&gt;0,INDEX(Kalender!CN$81:CN$110,MAX(1,$D30))&gt;INDEX(Kalender!$B$81:$B$110,MAX(1,$D30))),AND($E30&gt;0,INDEX(Kalender!CN$81:CN$110,MAX(1,$E30))&gt;INDEX(Kalender!$B$81:$B$110,MAX(1,$E30))),AND($F30&gt;0,INDEX(Kalender!CN$81:CN$110,MAX(1,$F30))&gt;INDEX(Kalender!$B$81:$B$110,MAX(1,$F30)))),2,0))</f>
        <v>0</v>
      </c>
      <c r="CO30" s="5" t="n">
        <f aca="false">IF(Kalender!CO30&lt;&gt;1,0,IF(AND($B30&gt;0,INDEX(Kalender!CO$68:CO$77,MAX(1,$B30))&gt;INDEX(Kalender!$B$68:$B$77,MAX(1,$B30))),1,0)+IF(OR(AND($C30&gt;0,INDEX(Kalender!CO$81:CO$110,MAX(1,$C30))&gt;INDEX(Kalender!$B$81:$B$110,MAX(1,$C30))),AND($D30&gt;0,INDEX(Kalender!CO$81:CO$110,MAX(1,$D30))&gt;INDEX(Kalender!$B$81:$B$110,MAX(1,$D30))),AND($E30&gt;0,INDEX(Kalender!CO$81:CO$110,MAX(1,$E30))&gt;INDEX(Kalender!$B$81:$B$110,MAX(1,$E30))),AND($F30&gt;0,INDEX(Kalender!CO$81:CO$110,MAX(1,$F30))&gt;INDEX(Kalender!$B$81:$B$110,MAX(1,$F30)))),2,0))</f>
        <v>0</v>
      </c>
      <c r="CP30" s="5" t="n">
        <f aca="false">IF(Kalender!CP30&lt;&gt;1,0,IF(AND($B30&gt;0,INDEX(Kalender!CP$68:CP$77,MAX(1,$B30))&gt;INDEX(Kalender!$B$68:$B$77,MAX(1,$B30))),1,0)+IF(OR(AND($C30&gt;0,INDEX(Kalender!CP$81:CP$110,MAX(1,$C30))&gt;INDEX(Kalender!$B$81:$B$110,MAX(1,$C30))),AND($D30&gt;0,INDEX(Kalender!CP$81:CP$110,MAX(1,$D30))&gt;INDEX(Kalender!$B$81:$B$110,MAX(1,$D30))),AND($E30&gt;0,INDEX(Kalender!CP$81:CP$110,MAX(1,$E30))&gt;INDEX(Kalender!$B$81:$B$110,MAX(1,$E30))),AND($F30&gt;0,INDEX(Kalender!CP$81:CP$110,MAX(1,$F30))&gt;INDEX(Kalender!$B$81:$B$110,MAX(1,$F30)))),2,0))</f>
        <v>0</v>
      </c>
      <c r="CQ30" s="5" t="n">
        <f aca="false">IF(Kalender!CQ30&lt;&gt;1,0,IF(AND($B30&gt;0,INDEX(Kalender!CQ$68:CQ$77,MAX(1,$B30))&gt;INDEX(Kalender!$B$68:$B$77,MAX(1,$B30))),1,0)+IF(OR(AND($C30&gt;0,INDEX(Kalender!CQ$81:CQ$110,MAX(1,$C30))&gt;INDEX(Kalender!$B$81:$B$110,MAX(1,$C30))),AND($D30&gt;0,INDEX(Kalender!CQ$81:CQ$110,MAX(1,$D30))&gt;INDEX(Kalender!$B$81:$B$110,MAX(1,$D30))),AND($E30&gt;0,INDEX(Kalender!CQ$81:CQ$110,MAX(1,$E30))&gt;INDEX(Kalender!$B$81:$B$110,MAX(1,$E30))),AND($F30&gt;0,INDEX(Kalender!CQ$81:CQ$110,MAX(1,$F30))&gt;INDEX(Kalender!$B$81:$B$110,MAX(1,$F30)))),2,0))</f>
        <v>0</v>
      </c>
      <c r="CR30" s="5" t="n">
        <f aca="false">IF(Kalender!CR30&lt;&gt;1,0,IF(AND($B30&gt;0,INDEX(Kalender!CR$68:CR$77,MAX(1,$B30))&gt;INDEX(Kalender!$B$68:$B$77,MAX(1,$B30))),1,0)+IF(OR(AND($C30&gt;0,INDEX(Kalender!CR$81:CR$110,MAX(1,$C30))&gt;INDEX(Kalender!$B$81:$B$110,MAX(1,$C30))),AND($D30&gt;0,INDEX(Kalender!CR$81:CR$110,MAX(1,$D30))&gt;INDEX(Kalender!$B$81:$B$110,MAX(1,$D30))),AND($E30&gt;0,INDEX(Kalender!CR$81:CR$110,MAX(1,$E30))&gt;INDEX(Kalender!$B$81:$B$110,MAX(1,$E30))),AND($F30&gt;0,INDEX(Kalender!CR$81:CR$110,MAX(1,$F30))&gt;INDEX(Kalender!$B$81:$B$110,MAX(1,$F30)))),2,0))</f>
        <v>0</v>
      </c>
      <c r="CS30" s="5" t="n">
        <f aca="false">IF(Kalender!CS30&lt;&gt;1,0,IF(AND($B30&gt;0,INDEX(Kalender!CS$68:CS$77,MAX(1,$B30))&gt;INDEX(Kalender!$B$68:$B$77,MAX(1,$B30))),1,0)+IF(OR(AND($C30&gt;0,INDEX(Kalender!CS$81:CS$110,MAX(1,$C30))&gt;INDEX(Kalender!$B$81:$B$110,MAX(1,$C30))),AND($D30&gt;0,INDEX(Kalender!CS$81:CS$110,MAX(1,$D30))&gt;INDEX(Kalender!$B$81:$B$110,MAX(1,$D30))),AND($E30&gt;0,INDEX(Kalender!CS$81:CS$110,MAX(1,$E30))&gt;INDEX(Kalender!$B$81:$B$110,MAX(1,$E30))),AND($F30&gt;0,INDEX(Kalender!CS$81:CS$110,MAX(1,$F30))&gt;INDEX(Kalender!$B$81:$B$110,MAX(1,$F30)))),2,0))</f>
        <v>0</v>
      </c>
      <c r="CT30" s="5" t="n">
        <f aca="false">IF(Kalender!CT30&lt;&gt;1,0,IF(AND($B30&gt;0,INDEX(Kalender!CT$68:CT$77,MAX(1,$B30))&gt;INDEX(Kalender!$B$68:$B$77,MAX(1,$B30))),1,0)+IF(OR(AND($C30&gt;0,INDEX(Kalender!CT$81:CT$110,MAX(1,$C30))&gt;INDEX(Kalender!$B$81:$B$110,MAX(1,$C30))),AND($D30&gt;0,INDEX(Kalender!CT$81:CT$110,MAX(1,$D30))&gt;INDEX(Kalender!$B$81:$B$110,MAX(1,$D30))),AND($E30&gt;0,INDEX(Kalender!CT$81:CT$110,MAX(1,$E30))&gt;INDEX(Kalender!$B$81:$B$110,MAX(1,$E30))),AND($F30&gt;0,INDEX(Kalender!CT$81:CT$110,MAX(1,$F30))&gt;INDEX(Kalender!$B$81:$B$110,MAX(1,$F30)))),2,0))</f>
        <v>0</v>
      </c>
      <c r="CU30" s="5" t="n">
        <f aca="false">IF(Kalender!CU30&lt;&gt;1,0,IF(AND($B30&gt;0,INDEX(Kalender!CU$68:CU$77,MAX(1,$B30))&gt;INDEX(Kalender!$B$68:$B$77,MAX(1,$B30))),1,0)+IF(OR(AND($C30&gt;0,INDEX(Kalender!CU$81:CU$110,MAX(1,$C30))&gt;INDEX(Kalender!$B$81:$B$110,MAX(1,$C30))),AND($D30&gt;0,INDEX(Kalender!CU$81:CU$110,MAX(1,$D30))&gt;INDEX(Kalender!$B$81:$B$110,MAX(1,$D30))),AND($E30&gt;0,INDEX(Kalender!CU$81:CU$110,MAX(1,$E30))&gt;INDEX(Kalender!$B$81:$B$110,MAX(1,$E30))),AND($F30&gt;0,INDEX(Kalender!CU$81:CU$110,MAX(1,$F30))&gt;INDEX(Kalender!$B$81:$B$110,MAX(1,$F30)))),2,0))</f>
        <v>0</v>
      </c>
      <c r="CV30" s="5" t="n">
        <f aca="false">IF(Kalender!CV30&lt;&gt;1,0,IF(AND($B30&gt;0,INDEX(Kalender!CV$68:CV$77,MAX(1,$B30))&gt;INDEX(Kalender!$B$68:$B$77,MAX(1,$B30))),1,0)+IF(OR(AND($C30&gt;0,INDEX(Kalender!CV$81:CV$110,MAX(1,$C30))&gt;INDEX(Kalender!$B$81:$B$110,MAX(1,$C30))),AND($D30&gt;0,INDEX(Kalender!CV$81:CV$110,MAX(1,$D30))&gt;INDEX(Kalender!$B$81:$B$110,MAX(1,$D30))),AND($E30&gt;0,INDEX(Kalender!CV$81:CV$110,MAX(1,$E30))&gt;INDEX(Kalender!$B$81:$B$110,MAX(1,$E30))),AND($F30&gt;0,INDEX(Kalender!CV$81:CV$110,MAX(1,$F30))&gt;INDEX(Kalender!$B$81:$B$110,MAX(1,$F30)))),2,0))</f>
        <v>0</v>
      </c>
      <c r="CW30" s="5" t="n">
        <f aca="false">IF(Kalender!CW30&lt;&gt;1,0,IF(AND($B30&gt;0,INDEX(Kalender!CW$68:CW$77,MAX(1,$B30))&gt;INDEX(Kalender!$B$68:$B$77,MAX(1,$B30))),1,0)+IF(OR(AND($C30&gt;0,INDEX(Kalender!CW$81:CW$110,MAX(1,$C30))&gt;INDEX(Kalender!$B$81:$B$110,MAX(1,$C30))),AND($D30&gt;0,INDEX(Kalender!CW$81:CW$110,MAX(1,$D30))&gt;INDEX(Kalender!$B$81:$B$110,MAX(1,$D30))),AND($E30&gt;0,INDEX(Kalender!CW$81:CW$110,MAX(1,$E30))&gt;INDEX(Kalender!$B$81:$B$110,MAX(1,$E30))),AND($F30&gt;0,INDEX(Kalender!CW$81:CW$110,MAX(1,$F30))&gt;INDEX(Kalender!$B$81:$B$110,MAX(1,$F30)))),2,0))</f>
        <v>0</v>
      </c>
      <c r="CX30" s="5" t="n">
        <f aca="false">IF(Kalender!CX30&lt;&gt;1,0,IF(AND($B30&gt;0,INDEX(Kalender!CX$68:CX$77,MAX(1,$B30))&gt;INDEX(Kalender!$B$68:$B$77,MAX(1,$B30))),1,0)+IF(OR(AND($C30&gt;0,INDEX(Kalender!CX$81:CX$110,MAX(1,$C30))&gt;INDEX(Kalender!$B$81:$B$110,MAX(1,$C30))),AND($D30&gt;0,INDEX(Kalender!CX$81:CX$110,MAX(1,$D30))&gt;INDEX(Kalender!$B$81:$B$110,MAX(1,$D30))),AND($E30&gt;0,INDEX(Kalender!CX$81:CX$110,MAX(1,$E30))&gt;INDEX(Kalender!$B$81:$B$110,MAX(1,$E30))),AND($F30&gt;0,INDEX(Kalender!CX$81:CX$110,MAX(1,$F30))&gt;INDEX(Kalender!$B$81:$B$110,MAX(1,$F30)))),2,0))</f>
        <v>0</v>
      </c>
      <c r="CY30" s="5" t="n">
        <f aca="false">IF(Kalender!CY30&lt;&gt;1,0,IF(AND($B30&gt;0,INDEX(Kalender!CY$68:CY$77,MAX(1,$B30))&gt;INDEX(Kalender!$B$68:$B$77,MAX(1,$B30))),1,0)+IF(OR(AND($C30&gt;0,INDEX(Kalender!CY$81:CY$110,MAX(1,$C30))&gt;INDEX(Kalender!$B$81:$B$110,MAX(1,$C30))),AND($D30&gt;0,INDEX(Kalender!CY$81:CY$110,MAX(1,$D30))&gt;INDEX(Kalender!$B$81:$B$110,MAX(1,$D30))),AND($E30&gt;0,INDEX(Kalender!CY$81:CY$110,MAX(1,$E30))&gt;INDEX(Kalender!$B$81:$B$110,MAX(1,$E30))),AND($F30&gt;0,INDEX(Kalender!CY$81:CY$110,MAX(1,$F30))&gt;INDEX(Kalender!$B$81:$B$110,MAX(1,$F30)))),2,0))</f>
        <v>0</v>
      </c>
      <c r="CZ30" s="5" t="n">
        <f aca="false">IF(Kalender!CZ30&lt;&gt;1,0,IF(AND($B30&gt;0,INDEX(Kalender!CZ$68:CZ$77,MAX(1,$B30))&gt;INDEX(Kalender!$B$68:$B$77,MAX(1,$B30))),1,0)+IF(OR(AND($C30&gt;0,INDEX(Kalender!CZ$81:CZ$110,MAX(1,$C30))&gt;INDEX(Kalender!$B$81:$B$110,MAX(1,$C30))),AND($D30&gt;0,INDEX(Kalender!CZ$81:CZ$110,MAX(1,$D30))&gt;INDEX(Kalender!$B$81:$B$110,MAX(1,$D30))),AND($E30&gt;0,INDEX(Kalender!CZ$81:CZ$110,MAX(1,$E30))&gt;INDEX(Kalender!$B$81:$B$110,MAX(1,$E30))),AND($F30&gt;0,INDEX(Kalender!CZ$81:CZ$110,MAX(1,$F30))&gt;INDEX(Kalender!$B$81:$B$110,MAX(1,$F30)))),2,0))</f>
        <v>0</v>
      </c>
      <c r="DA30" s="5" t="n">
        <f aca="false">IF(Kalender!DA30&lt;&gt;1,0,IF(AND($B30&gt;0,INDEX(Kalender!DA$68:DA$77,MAX(1,$B30))&gt;INDEX(Kalender!$B$68:$B$77,MAX(1,$B30))),1,0)+IF(OR(AND($C30&gt;0,INDEX(Kalender!DA$81:DA$110,MAX(1,$C30))&gt;INDEX(Kalender!$B$81:$B$110,MAX(1,$C30))),AND($D30&gt;0,INDEX(Kalender!DA$81:DA$110,MAX(1,$D30))&gt;INDEX(Kalender!$B$81:$B$110,MAX(1,$D30))),AND($E30&gt;0,INDEX(Kalender!DA$81:DA$110,MAX(1,$E30))&gt;INDEX(Kalender!$B$81:$B$110,MAX(1,$E30))),AND($F30&gt;0,INDEX(Kalender!DA$81:DA$110,MAX(1,$F30))&gt;INDEX(Kalender!$B$81:$B$110,MAX(1,$F30)))),2,0))</f>
        <v>0</v>
      </c>
      <c r="DB30" s="5" t="n">
        <f aca="false">IF(Kalender!DB30&lt;&gt;1,0,IF(AND($B30&gt;0,INDEX(Kalender!DB$68:DB$77,MAX(1,$B30))&gt;INDEX(Kalender!$B$68:$B$77,MAX(1,$B30))),1,0)+IF(OR(AND($C30&gt;0,INDEX(Kalender!DB$81:DB$110,MAX(1,$C30))&gt;INDEX(Kalender!$B$81:$B$110,MAX(1,$C30))),AND($D30&gt;0,INDEX(Kalender!DB$81:DB$110,MAX(1,$D30))&gt;INDEX(Kalender!$B$81:$B$110,MAX(1,$D30))),AND($E30&gt;0,INDEX(Kalender!DB$81:DB$110,MAX(1,$E30))&gt;INDEX(Kalender!$B$81:$B$110,MAX(1,$E30))),AND($F30&gt;0,INDEX(Kalender!DB$81:DB$110,MAX(1,$F30))&gt;INDEX(Kalender!$B$81:$B$110,MAX(1,$F30)))),2,0))</f>
        <v>0</v>
      </c>
      <c r="DC30" s="5" t="n">
        <f aca="false">IF(Kalender!DC30&lt;&gt;1,0,IF(AND($B30&gt;0,INDEX(Kalender!DC$68:DC$77,MAX(1,$B30))&gt;INDEX(Kalender!$B$68:$B$77,MAX(1,$B30))),1,0)+IF(OR(AND($C30&gt;0,INDEX(Kalender!DC$81:DC$110,MAX(1,$C30))&gt;INDEX(Kalender!$B$81:$B$110,MAX(1,$C30))),AND($D30&gt;0,INDEX(Kalender!DC$81:DC$110,MAX(1,$D30))&gt;INDEX(Kalender!$B$81:$B$110,MAX(1,$D30))),AND($E30&gt;0,INDEX(Kalender!DC$81:DC$110,MAX(1,$E30))&gt;INDEX(Kalender!$B$81:$B$110,MAX(1,$E30))),AND($F30&gt;0,INDEX(Kalender!DC$81:DC$110,MAX(1,$F30))&gt;INDEX(Kalender!$B$81:$B$110,MAX(1,$F30)))),2,0))</f>
        <v>0</v>
      </c>
      <c r="DD30" s="5" t="n">
        <f aca="false">IF(Kalender!DD30&lt;&gt;1,0,IF(AND($B30&gt;0,INDEX(Kalender!DD$68:DD$77,MAX(1,$B30))&gt;INDEX(Kalender!$B$68:$B$77,MAX(1,$B30))),1,0)+IF(OR(AND($C30&gt;0,INDEX(Kalender!DD$81:DD$110,MAX(1,$C30))&gt;INDEX(Kalender!$B$81:$B$110,MAX(1,$C30))),AND($D30&gt;0,INDEX(Kalender!DD$81:DD$110,MAX(1,$D30))&gt;INDEX(Kalender!$B$81:$B$110,MAX(1,$D30))),AND($E30&gt;0,INDEX(Kalender!DD$81:DD$110,MAX(1,$E30))&gt;INDEX(Kalender!$B$81:$B$110,MAX(1,$E30))),AND($F30&gt;0,INDEX(Kalender!DD$81:DD$110,MAX(1,$F30))&gt;INDEX(Kalender!$B$81:$B$110,MAX(1,$F30)))),2,0))</f>
        <v>0</v>
      </c>
      <c r="DE30" s="5" t="n">
        <f aca="false">IF(Kalender!DE30&lt;&gt;1,0,IF(AND($B30&gt;0,INDEX(Kalender!DE$68:DE$77,MAX(1,$B30))&gt;INDEX(Kalender!$B$68:$B$77,MAX(1,$B30))),1,0)+IF(OR(AND($C30&gt;0,INDEX(Kalender!DE$81:DE$110,MAX(1,$C30))&gt;INDEX(Kalender!$B$81:$B$110,MAX(1,$C30))),AND($D30&gt;0,INDEX(Kalender!DE$81:DE$110,MAX(1,$D30))&gt;INDEX(Kalender!$B$81:$B$110,MAX(1,$D30))),AND($E30&gt;0,INDEX(Kalender!DE$81:DE$110,MAX(1,$E30))&gt;INDEX(Kalender!$B$81:$B$110,MAX(1,$E30))),AND($F30&gt;0,INDEX(Kalender!DE$81:DE$110,MAX(1,$F30))&gt;INDEX(Kalender!$B$81:$B$110,MAX(1,$F30)))),2,0))</f>
        <v>0</v>
      </c>
      <c r="DF30" s="5" t="n">
        <f aca="false">IF(Kalender!DF30&lt;&gt;1,0,IF(AND($B30&gt;0,INDEX(Kalender!DF$68:DF$77,MAX(1,$B30))&gt;INDEX(Kalender!$B$68:$B$77,MAX(1,$B30))),1,0)+IF(OR(AND($C30&gt;0,INDEX(Kalender!DF$81:DF$110,MAX(1,$C30))&gt;INDEX(Kalender!$B$81:$B$110,MAX(1,$C30))),AND($D30&gt;0,INDEX(Kalender!DF$81:DF$110,MAX(1,$D30))&gt;INDEX(Kalender!$B$81:$B$110,MAX(1,$D30))),AND($E30&gt;0,INDEX(Kalender!DF$81:DF$110,MAX(1,$E30))&gt;INDEX(Kalender!$B$81:$B$110,MAX(1,$E30))),AND($F30&gt;0,INDEX(Kalender!DF$81:DF$110,MAX(1,$F30))&gt;INDEX(Kalender!$B$81:$B$110,MAX(1,$F30)))),2,0))</f>
        <v>0</v>
      </c>
      <c r="DG30" s="5" t="n">
        <f aca="false">IF(Kalender!DG30&lt;&gt;1,0,IF(AND($B30&gt;0,INDEX(Kalender!DG$68:DG$77,MAX(1,$B30))&gt;INDEX(Kalender!$B$68:$B$77,MAX(1,$B30))),1,0)+IF(OR(AND($C30&gt;0,INDEX(Kalender!DG$81:DG$110,MAX(1,$C30))&gt;INDEX(Kalender!$B$81:$B$110,MAX(1,$C30))),AND($D30&gt;0,INDEX(Kalender!DG$81:DG$110,MAX(1,$D30))&gt;INDEX(Kalender!$B$81:$B$110,MAX(1,$D30))),AND($E30&gt;0,INDEX(Kalender!DG$81:DG$110,MAX(1,$E30))&gt;INDEX(Kalender!$B$81:$B$110,MAX(1,$E30))),AND($F30&gt;0,INDEX(Kalender!DG$81:DG$110,MAX(1,$F30))&gt;INDEX(Kalender!$B$81:$B$110,MAX(1,$F30)))),2,0))</f>
        <v>0</v>
      </c>
      <c r="DH30" s="5" t="n">
        <f aca="false">IF(Kalender!DH30&lt;&gt;1,0,IF(AND($B30&gt;0,INDEX(Kalender!DH$68:DH$77,MAX(1,$B30))&gt;INDEX(Kalender!$B$68:$B$77,MAX(1,$B30))),1,0)+IF(OR(AND($C30&gt;0,INDEX(Kalender!DH$81:DH$110,MAX(1,$C30))&gt;INDEX(Kalender!$B$81:$B$110,MAX(1,$C30))),AND($D30&gt;0,INDEX(Kalender!DH$81:DH$110,MAX(1,$D30))&gt;INDEX(Kalender!$B$81:$B$110,MAX(1,$D30))),AND($E30&gt;0,INDEX(Kalender!DH$81:DH$110,MAX(1,$E30))&gt;INDEX(Kalender!$B$81:$B$110,MAX(1,$E30))),AND($F30&gt;0,INDEX(Kalender!DH$81:DH$110,MAX(1,$F30))&gt;INDEX(Kalender!$B$81:$B$110,MAX(1,$F30)))),2,0))</f>
        <v>0</v>
      </c>
      <c r="DI30" s="5" t="n">
        <f aca="false">IF(Kalender!DI30&lt;&gt;1,0,IF(AND($B30&gt;0,INDEX(Kalender!DI$68:DI$77,MAX(1,$B30))&gt;INDEX(Kalender!$B$68:$B$77,MAX(1,$B30))),1,0)+IF(OR(AND($C30&gt;0,INDEX(Kalender!DI$81:DI$110,MAX(1,$C30))&gt;INDEX(Kalender!$B$81:$B$110,MAX(1,$C30))),AND($D30&gt;0,INDEX(Kalender!DI$81:DI$110,MAX(1,$D30))&gt;INDEX(Kalender!$B$81:$B$110,MAX(1,$D30))),AND($E30&gt;0,INDEX(Kalender!DI$81:DI$110,MAX(1,$E30))&gt;INDEX(Kalender!$B$81:$B$110,MAX(1,$E30))),AND($F30&gt;0,INDEX(Kalender!DI$81:DI$110,MAX(1,$F30))&gt;INDEX(Kalender!$B$81:$B$110,MAX(1,$F30)))),2,0))</f>
        <v>0</v>
      </c>
      <c r="DJ30" s="5" t="n">
        <f aca="false">IF(Kalender!DJ30&lt;&gt;1,0,IF(AND($B30&gt;0,INDEX(Kalender!DJ$68:DJ$77,MAX(1,$B30))&gt;INDEX(Kalender!$B$68:$B$77,MAX(1,$B30))),1,0)+IF(OR(AND($C30&gt;0,INDEX(Kalender!DJ$81:DJ$110,MAX(1,$C30))&gt;INDEX(Kalender!$B$81:$B$110,MAX(1,$C30))),AND($D30&gt;0,INDEX(Kalender!DJ$81:DJ$110,MAX(1,$D30))&gt;INDEX(Kalender!$B$81:$B$110,MAX(1,$D30))),AND($E30&gt;0,INDEX(Kalender!DJ$81:DJ$110,MAX(1,$E30))&gt;INDEX(Kalender!$B$81:$B$110,MAX(1,$E30))),AND($F30&gt;0,INDEX(Kalender!DJ$81:DJ$110,MAX(1,$F30))&gt;INDEX(Kalender!$B$81:$B$110,MAX(1,$F30)))),2,0))</f>
        <v>0</v>
      </c>
      <c r="DK30" s="5" t="n">
        <f aca="false">IF(Kalender!DK30&lt;&gt;1,0,IF(AND($B30&gt;0,INDEX(Kalender!DK$68:DK$77,MAX(1,$B30))&gt;INDEX(Kalender!$B$68:$B$77,MAX(1,$B30))),1,0)+IF(OR(AND($C30&gt;0,INDEX(Kalender!DK$81:DK$110,MAX(1,$C30))&gt;INDEX(Kalender!$B$81:$B$110,MAX(1,$C30))),AND($D30&gt;0,INDEX(Kalender!DK$81:DK$110,MAX(1,$D30))&gt;INDEX(Kalender!$B$81:$B$110,MAX(1,$D30))),AND($E30&gt;0,INDEX(Kalender!DK$81:DK$110,MAX(1,$E30))&gt;INDEX(Kalender!$B$81:$B$110,MAX(1,$E30))),AND($F30&gt;0,INDEX(Kalender!DK$81:DK$110,MAX(1,$F30))&gt;INDEX(Kalender!$B$81:$B$110,MAX(1,$F30)))),2,0))</f>
        <v>0</v>
      </c>
      <c r="DL30" s="5" t="n">
        <f aca="false">IF(Kalender!DL30&lt;&gt;1,0,IF(AND($B30&gt;0,INDEX(Kalender!DL$68:DL$77,MAX(1,$B30))&gt;INDEX(Kalender!$B$68:$B$77,MAX(1,$B30))),1,0)+IF(OR(AND($C30&gt;0,INDEX(Kalender!DL$81:DL$110,MAX(1,$C30))&gt;INDEX(Kalender!$B$81:$B$110,MAX(1,$C30))),AND($D30&gt;0,INDEX(Kalender!DL$81:DL$110,MAX(1,$D30))&gt;INDEX(Kalender!$B$81:$B$110,MAX(1,$D30))),AND($E30&gt;0,INDEX(Kalender!DL$81:DL$110,MAX(1,$E30))&gt;INDEX(Kalender!$B$81:$B$110,MAX(1,$E30))),AND($F30&gt;0,INDEX(Kalender!DL$81:DL$110,MAX(1,$F30))&gt;INDEX(Kalender!$B$81:$B$110,MAX(1,$F30)))),2,0))</f>
        <v>0</v>
      </c>
      <c r="DM30" s="5" t="n">
        <f aca="false">IF(Kalender!DM30&lt;&gt;1,0,IF(AND($B30&gt;0,INDEX(Kalender!DM$68:DM$77,MAX(1,$B30))&gt;INDEX(Kalender!$B$68:$B$77,MAX(1,$B30))),1,0)+IF(OR(AND($C30&gt;0,INDEX(Kalender!DM$81:DM$110,MAX(1,$C30))&gt;INDEX(Kalender!$B$81:$B$110,MAX(1,$C30))),AND($D30&gt;0,INDEX(Kalender!DM$81:DM$110,MAX(1,$D30))&gt;INDEX(Kalender!$B$81:$B$110,MAX(1,$D30))),AND($E30&gt;0,INDEX(Kalender!DM$81:DM$110,MAX(1,$E30))&gt;INDEX(Kalender!$B$81:$B$110,MAX(1,$E30))),AND($F30&gt;0,INDEX(Kalender!DM$81:DM$110,MAX(1,$F30))&gt;INDEX(Kalender!$B$81:$B$110,MAX(1,$F30)))),2,0))</f>
        <v>0</v>
      </c>
      <c r="DN30" s="5" t="n">
        <f aca="false">IF(Kalender!DN30&lt;&gt;1,0,IF(AND($B30&gt;0,INDEX(Kalender!DN$68:DN$77,MAX(1,$B30))&gt;INDEX(Kalender!$B$68:$B$77,MAX(1,$B30))),1,0)+IF(OR(AND($C30&gt;0,INDEX(Kalender!DN$81:DN$110,MAX(1,$C30))&gt;INDEX(Kalender!$B$81:$B$110,MAX(1,$C30))),AND($D30&gt;0,INDEX(Kalender!DN$81:DN$110,MAX(1,$D30))&gt;INDEX(Kalender!$B$81:$B$110,MAX(1,$D30))),AND($E30&gt;0,INDEX(Kalender!DN$81:DN$110,MAX(1,$E30))&gt;INDEX(Kalender!$B$81:$B$110,MAX(1,$E30))),AND($F30&gt;0,INDEX(Kalender!DN$81:DN$110,MAX(1,$F30))&gt;INDEX(Kalender!$B$81:$B$110,MAX(1,$F30)))),2,0))</f>
        <v>0</v>
      </c>
      <c r="DO30" s="5" t="n">
        <f aca="false">IF(Kalender!DO30&lt;&gt;1,0,IF(AND($B30&gt;0,INDEX(Kalender!DO$68:DO$77,MAX(1,$B30))&gt;INDEX(Kalender!$B$68:$B$77,MAX(1,$B30))),1,0)+IF(OR(AND($C30&gt;0,INDEX(Kalender!DO$81:DO$110,MAX(1,$C30))&gt;INDEX(Kalender!$B$81:$B$110,MAX(1,$C30))),AND($D30&gt;0,INDEX(Kalender!DO$81:DO$110,MAX(1,$D30))&gt;INDEX(Kalender!$B$81:$B$110,MAX(1,$D30))),AND($E30&gt;0,INDEX(Kalender!DO$81:DO$110,MAX(1,$E30))&gt;INDEX(Kalender!$B$81:$B$110,MAX(1,$E30))),AND($F30&gt;0,INDEX(Kalender!DO$81:DO$110,MAX(1,$F30))&gt;INDEX(Kalender!$B$81:$B$110,MAX(1,$F30)))),2,0))</f>
        <v>0</v>
      </c>
      <c r="DP30" s="5" t="n">
        <f aca="false">IF(Kalender!DP30&lt;&gt;1,0,IF(AND($B30&gt;0,INDEX(Kalender!DP$68:DP$77,MAX(1,$B30))&gt;INDEX(Kalender!$B$68:$B$77,MAX(1,$B30))),1,0)+IF(OR(AND($C30&gt;0,INDEX(Kalender!DP$81:DP$110,MAX(1,$C30))&gt;INDEX(Kalender!$B$81:$B$110,MAX(1,$C30))),AND($D30&gt;0,INDEX(Kalender!DP$81:DP$110,MAX(1,$D30))&gt;INDEX(Kalender!$B$81:$B$110,MAX(1,$D30))),AND($E30&gt;0,INDEX(Kalender!DP$81:DP$110,MAX(1,$E30))&gt;INDEX(Kalender!$B$81:$B$110,MAX(1,$E30))),AND($F30&gt;0,INDEX(Kalender!DP$81:DP$110,MAX(1,$F30))&gt;INDEX(Kalender!$B$81:$B$110,MAX(1,$F30)))),2,0))</f>
        <v>0</v>
      </c>
      <c r="DQ30" s="5" t="n">
        <f aca="false">IF(Kalender!DQ30&lt;&gt;1,0,IF(AND($B30&gt;0,INDEX(Kalender!DQ$68:DQ$77,MAX(1,$B30))&gt;INDEX(Kalender!$B$68:$B$77,MAX(1,$B30))),1,0)+IF(OR(AND($C30&gt;0,INDEX(Kalender!DQ$81:DQ$110,MAX(1,$C30))&gt;INDEX(Kalender!$B$81:$B$110,MAX(1,$C30))),AND($D30&gt;0,INDEX(Kalender!DQ$81:DQ$110,MAX(1,$D30))&gt;INDEX(Kalender!$B$81:$B$110,MAX(1,$D30))),AND($E30&gt;0,INDEX(Kalender!DQ$81:DQ$110,MAX(1,$E30))&gt;INDEX(Kalender!$B$81:$B$110,MAX(1,$E30))),AND($F30&gt;0,INDEX(Kalender!DQ$81:DQ$110,MAX(1,$F30))&gt;INDEX(Kalender!$B$81:$B$110,MAX(1,$F30)))),2,0))</f>
        <v>0</v>
      </c>
      <c r="DR30" s="5" t="n">
        <f aca="false">IF(Kalender!DR30&lt;&gt;1,0,IF(AND($B30&gt;0,INDEX(Kalender!DR$68:DR$77,MAX(1,$B30))&gt;INDEX(Kalender!$B$68:$B$77,MAX(1,$B30))),1,0)+IF(OR(AND($C30&gt;0,INDEX(Kalender!DR$81:DR$110,MAX(1,$C30))&gt;INDEX(Kalender!$B$81:$B$110,MAX(1,$C30))),AND($D30&gt;0,INDEX(Kalender!DR$81:DR$110,MAX(1,$D30))&gt;INDEX(Kalender!$B$81:$B$110,MAX(1,$D30))),AND($E30&gt;0,INDEX(Kalender!DR$81:DR$110,MAX(1,$E30))&gt;INDEX(Kalender!$B$81:$B$110,MAX(1,$E30))),AND($F30&gt;0,INDEX(Kalender!DR$81:DR$110,MAX(1,$F30))&gt;INDEX(Kalender!$B$81:$B$110,MAX(1,$F30)))),2,0))</f>
        <v>0</v>
      </c>
      <c r="DS30" s="5" t="n">
        <f aca="false">IF(Kalender!DS30&lt;&gt;1,0,IF(AND($B30&gt;0,INDEX(Kalender!DS$68:DS$77,MAX(1,$B30))&gt;INDEX(Kalender!$B$68:$B$77,MAX(1,$B30))),1,0)+IF(OR(AND($C30&gt;0,INDEX(Kalender!DS$81:DS$110,MAX(1,$C30))&gt;INDEX(Kalender!$B$81:$B$110,MAX(1,$C30))),AND($D30&gt;0,INDEX(Kalender!DS$81:DS$110,MAX(1,$D30))&gt;INDEX(Kalender!$B$81:$B$110,MAX(1,$D30))),AND($E30&gt;0,INDEX(Kalender!DS$81:DS$110,MAX(1,$E30))&gt;INDEX(Kalender!$B$81:$B$110,MAX(1,$E30))),AND($F30&gt;0,INDEX(Kalender!DS$81:DS$110,MAX(1,$F30))&gt;INDEX(Kalender!$B$81:$B$110,MAX(1,$F30)))),2,0))</f>
        <v>0</v>
      </c>
      <c r="DT30" s="5" t="n">
        <f aca="false">IF(Kalender!DT30&lt;&gt;1,0,IF(AND($B30&gt;0,INDEX(Kalender!DT$68:DT$77,MAX(1,$B30))&gt;INDEX(Kalender!$B$68:$B$77,MAX(1,$B30))),1,0)+IF(OR(AND($C30&gt;0,INDEX(Kalender!DT$81:DT$110,MAX(1,$C30))&gt;INDEX(Kalender!$B$81:$B$110,MAX(1,$C30))),AND($D30&gt;0,INDEX(Kalender!DT$81:DT$110,MAX(1,$D30))&gt;INDEX(Kalender!$B$81:$B$110,MAX(1,$D30))),AND($E30&gt;0,INDEX(Kalender!DT$81:DT$110,MAX(1,$E30))&gt;INDEX(Kalender!$B$81:$B$110,MAX(1,$E30))),AND($F30&gt;0,INDEX(Kalender!DT$81:DT$110,MAX(1,$F30))&gt;INDEX(Kalender!$B$81:$B$110,MAX(1,$F30)))),2,0))</f>
        <v>0</v>
      </c>
      <c r="DU30" s="5" t="n">
        <f aca="false">IF(Kalender!DU30&lt;&gt;1,0,IF(AND($B30&gt;0,INDEX(Kalender!DU$68:DU$77,MAX(1,$B30))&gt;INDEX(Kalender!$B$68:$B$77,MAX(1,$B30))),1,0)+IF(OR(AND($C30&gt;0,INDEX(Kalender!DU$81:DU$110,MAX(1,$C30))&gt;INDEX(Kalender!$B$81:$B$110,MAX(1,$C30))),AND($D30&gt;0,INDEX(Kalender!DU$81:DU$110,MAX(1,$D30))&gt;INDEX(Kalender!$B$81:$B$110,MAX(1,$D30))),AND($E30&gt;0,INDEX(Kalender!DU$81:DU$110,MAX(1,$E30))&gt;INDEX(Kalender!$B$81:$B$110,MAX(1,$E30))),AND($F30&gt;0,INDEX(Kalender!DU$81:DU$110,MAX(1,$F30))&gt;INDEX(Kalender!$B$81:$B$110,MAX(1,$F30)))),2,0))</f>
        <v>0</v>
      </c>
      <c r="DV30" s="5" t="n">
        <f aca="false">IF(Kalender!DV30&lt;&gt;1,0,IF(AND($B30&gt;0,INDEX(Kalender!DV$68:DV$77,MAX(1,$B30))&gt;INDEX(Kalender!$B$68:$B$77,MAX(1,$B30))),1,0)+IF(OR(AND($C30&gt;0,INDEX(Kalender!DV$81:DV$110,MAX(1,$C30))&gt;INDEX(Kalender!$B$81:$B$110,MAX(1,$C30))),AND($D30&gt;0,INDEX(Kalender!DV$81:DV$110,MAX(1,$D30))&gt;INDEX(Kalender!$B$81:$B$110,MAX(1,$D30))),AND($E30&gt;0,INDEX(Kalender!DV$81:DV$110,MAX(1,$E30))&gt;INDEX(Kalender!$B$81:$B$110,MAX(1,$E30))),AND($F30&gt;0,INDEX(Kalender!DV$81:DV$110,MAX(1,$F30))&gt;INDEX(Kalender!$B$81:$B$110,MAX(1,$F30)))),2,0))</f>
        <v>0</v>
      </c>
      <c r="DW30" s="5" t="n">
        <f aca="false">IF(Kalender!DW30&lt;&gt;1,0,IF(AND($B30&gt;0,INDEX(Kalender!DW$68:DW$77,MAX(1,$B30))&gt;INDEX(Kalender!$B$68:$B$77,MAX(1,$B30))),1,0)+IF(OR(AND($C30&gt;0,INDEX(Kalender!DW$81:DW$110,MAX(1,$C30))&gt;INDEX(Kalender!$B$81:$B$110,MAX(1,$C30))),AND($D30&gt;0,INDEX(Kalender!DW$81:DW$110,MAX(1,$D30))&gt;INDEX(Kalender!$B$81:$B$110,MAX(1,$D30))),AND($E30&gt;0,INDEX(Kalender!DW$81:DW$110,MAX(1,$E30))&gt;INDEX(Kalender!$B$81:$B$110,MAX(1,$E30))),AND($F30&gt;0,INDEX(Kalender!DW$81:DW$110,MAX(1,$F30))&gt;INDEX(Kalender!$B$81:$B$110,MAX(1,$F30)))),2,0))</f>
        <v>0</v>
      </c>
      <c r="DX30" s="5" t="n">
        <f aca="false">IF(Kalender!DX30&lt;&gt;1,0,IF(AND($B30&gt;0,INDEX(Kalender!DX$68:DX$77,MAX(1,$B30))&gt;INDEX(Kalender!$B$68:$B$77,MAX(1,$B30))),1,0)+IF(OR(AND($C30&gt;0,INDEX(Kalender!DX$81:DX$110,MAX(1,$C30))&gt;INDEX(Kalender!$B$81:$B$110,MAX(1,$C30))),AND($D30&gt;0,INDEX(Kalender!DX$81:DX$110,MAX(1,$D30))&gt;INDEX(Kalender!$B$81:$B$110,MAX(1,$D30))),AND($E30&gt;0,INDEX(Kalender!DX$81:DX$110,MAX(1,$E30))&gt;INDEX(Kalender!$B$81:$B$110,MAX(1,$E30))),AND($F30&gt;0,INDEX(Kalender!DX$81:DX$110,MAX(1,$F30))&gt;INDEX(Kalender!$B$81:$B$110,MAX(1,$F30)))),2,0))</f>
        <v>0</v>
      </c>
      <c r="DY30" s="5" t="n">
        <f aca="false">IF(Kalender!DY30&lt;&gt;1,0,IF(AND($B30&gt;0,INDEX(Kalender!DY$68:DY$77,MAX(1,$B30))&gt;INDEX(Kalender!$B$68:$B$77,MAX(1,$B30))),1,0)+IF(OR(AND($C30&gt;0,INDEX(Kalender!DY$81:DY$110,MAX(1,$C30))&gt;INDEX(Kalender!$B$81:$B$110,MAX(1,$C30))),AND($D30&gt;0,INDEX(Kalender!DY$81:DY$110,MAX(1,$D30))&gt;INDEX(Kalender!$B$81:$B$110,MAX(1,$D30))),AND($E30&gt;0,INDEX(Kalender!DY$81:DY$110,MAX(1,$E30))&gt;INDEX(Kalender!$B$81:$B$110,MAX(1,$E30))),AND($F30&gt;0,INDEX(Kalender!DY$81:DY$110,MAX(1,$F30))&gt;INDEX(Kalender!$B$81:$B$110,MAX(1,$F30)))),2,0))</f>
        <v>0</v>
      </c>
      <c r="DZ30" s="5" t="n">
        <f aca="false">IF(Kalender!DZ30&lt;&gt;1,0,IF(AND($B30&gt;0,INDEX(Kalender!DZ$68:DZ$77,MAX(1,$B30))&gt;INDEX(Kalender!$B$68:$B$77,MAX(1,$B30))),1,0)+IF(OR(AND($C30&gt;0,INDEX(Kalender!DZ$81:DZ$110,MAX(1,$C30))&gt;INDEX(Kalender!$B$81:$B$110,MAX(1,$C30))),AND($D30&gt;0,INDEX(Kalender!DZ$81:DZ$110,MAX(1,$D30))&gt;INDEX(Kalender!$B$81:$B$110,MAX(1,$D30))),AND($E30&gt;0,INDEX(Kalender!DZ$81:DZ$110,MAX(1,$E30))&gt;INDEX(Kalender!$B$81:$B$110,MAX(1,$E30))),AND($F30&gt;0,INDEX(Kalender!DZ$81:DZ$110,MAX(1,$F30))&gt;INDEX(Kalender!$B$81:$B$110,MAX(1,$F30)))),2,0))</f>
        <v>0</v>
      </c>
      <c r="EA30" s="5" t="n">
        <f aca="false">IF(Kalender!EA30&lt;&gt;1,0,IF(AND($B30&gt;0,INDEX(Kalender!EA$68:EA$77,MAX(1,$B30))&gt;INDEX(Kalender!$B$68:$B$77,MAX(1,$B30))),1,0)+IF(OR(AND($C30&gt;0,INDEX(Kalender!EA$81:EA$110,MAX(1,$C30))&gt;INDEX(Kalender!$B$81:$B$110,MAX(1,$C30))),AND($D30&gt;0,INDEX(Kalender!EA$81:EA$110,MAX(1,$D30))&gt;INDEX(Kalender!$B$81:$B$110,MAX(1,$D30))),AND($E30&gt;0,INDEX(Kalender!EA$81:EA$110,MAX(1,$E30))&gt;INDEX(Kalender!$B$81:$B$110,MAX(1,$E30))),AND($F30&gt;0,INDEX(Kalender!EA$81:EA$110,MAX(1,$F30))&gt;INDEX(Kalender!$B$81:$B$110,MAX(1,$F30)))),2,0))</f>
        <v>0</v>
      </c>
      <c r="EB30" s="5" t="n">
        <f aca="false">IF(Kalender!EB30&lt;&gt;1,0,IF(AND($B30&gt;0,INDEX(Kalender!EB$68:EB$77,MAX(1,$B30))&gt;INDEX(Kalender!$B$68:$B$77,MAX(1,$B30))),1,0)+IF(OR(AND($C30&gt;0,INDEX(Kalender!EB$81:EB$110,MAX(1,$C30))&gt;INDEX(Kalender!$B$81:$B$110,MAX(1,$C30))),AND($D30&gt;0,INDEX(Kalender!EB$81:EB$110,MAX(1,$D30))&gt;INDEX(Kalender!$B$81:$B$110,MAX(1,$D30))),AND($E30&gt;0,INDEX(Kalender!EB$81:EB$110,MAX(1,$E30))&gt;INDEX(Kalender!$B$81:$B$110,MAX(1,$E30))),AND($F30&gt;0,INDEX(Kalender!EB$81:EB$110,MAX(1,$F30))&gt;INDEX(Kalender!$B$81:$B$110,MAX(1,$F30)))),2,0))</f>
        <v>0</v>
      </c>
      <c r="EC30" s="5" t="n">
        <f aca="false">IF(Kalender!EC30&lt;&gt;1,0,IF(AND($B30&gt;0,INDEX(Kalender!EC$68:EC$77,MAX(1,$B30))&gt;INDEX(Kalender!$B$68:$B$77,MAX(1,$B30))),1,0)+IF(OR(AND($C30&gt;0,INDEX(Kalender!EC$81:EC$110,MAX(1,$C30))&gt;INDEX(Kalender!$B$81:$B$110,MAX(1,$C30))),AND($D30&gt;0,INDEX(Kalender!EC$81:EC$110,MAX(1,$D30))&gt;INDEX(Kalender!$B$81:$B$110,MAX(1,$D30))),AND($E30&gt;0,INDEX(Kalender!EC$81:EC$110,MAX(1,$E30))&gt;INDEX(Kalender!$B$81:$B$110,MAX(1,$E30))),AND($F30&gt;0,INDEX(Kalender!EC$81:EC$110,MAX(1,$F30))&gt;INDEX(Kalender!$B$81:$B$110,MAX(1,$F30)))),2,0))</f>
        <v>0</v>
      </c>
      <c r="ED30" s="5" t="n">
        <f aca="false">IF(Kalender!ED30&lt;&gt;1,0,IF(AND($B30&gt;0,INDEX(Kalender!ED$68:ED$77,MAX(1,$B30))&gt;INDEX(Kalender!$B$68:$B$77,MAX(1,$B30))),1,0)+IF(OR(AND($C30&gt;0,INDEX(Kalender!ED$81:ED$110,MAX(1,$C30))&gt;INDEX(Kalender!$B$81:$B$110,MAX(1,$C30))),AND($D30&gt;0,INDEX(Kalender!ED$81:ED$110,MAX(1,$D30))&gt;INDEX(Kalender!$B$81:$B$110,MAX(1,$D30))),AND($E30&gt;0,INDEX(Kalender!ED$81:ED$110,MAX(1,$E30))&gt;INDEX(Kalender!$B$81:$B$110,MAX(1,$E30))),AND($F30&gt;0,INDEX(Kalender!ED$81:ED$110,MAX(1,$F30))&gt;INDEX(Kalender!$B$81:$B$110,MAX(1,$F30)))),2,0))</f>
        <v>0</v>
      </c>
      <c r="EE30" s="5" t="n">
        <f aca="false">IF(Kalender!EE30&lt;&gt;1,0,IF(AND($B30&gt;0,INDEX(Kalender!EE$68:EE$77,MAX(1,$B30))&gt;INDEX(Kalender!$B$68:$B$77,MAX(1,$B30))),1,0)+IF(OR(AND($C30&gt;0,INDEX(Kalender!EE$81:EE$110,MAX(1,$C30))&gt;INDEX(Kalender!$B$81:$B$110,MAX(1,$C30))),AND($D30&gt;0,INDEX(Kalender!EE$81:EE$110,MAX(1,$D30))&gt;INDEX(Kalender!$B$81:$B$110,MAX(1,$D30))),AND($E30&gt;0,INDEX(Kalender!EE$81:EE$110,MAX(1,$E30))&gt;INDEX(Kalender!$B$81:$B$110,MAX(1,$E30))),AND($F30&gt;0,INDEX(Kalender!EE$81:EE$110,MAX(1,$F30))&gt;INDEX(Kalender!$B$81:$B$110,MAX(1,$F30)))),2,0))</f>
        <v>0</v>
      </c>
      <c r="EF30" s="5" t="n">
        <f aca="false">IF(Kalender!EF30&lt;&gt;1,0,IF(AND($B30&gt;0,INDEX(Kalender!EF$68:EF$77,MAX(1,$B30))&gt;INDEX(Kalender!$B$68:$B$77,MAX(1,$B30))),1,0)+IF(OR(AND($C30&gt;0,INDEX(Kalender!EF$81:EF$110,MAX(1,$C30))&gt;INDEX(Kalender!$B$81:$B$110,MAX(1,$C30))),AND($D30&gt;0,INDEX(Kalender!EF$81:EF$110,MAX(1,$D30))&gt;INDEX(Kalender!$B$81:$B$110,MAX(1,$D30))),AND($E30&gt;0,INDEX(Kalender!EF$81:EF$110,MAX(1,$E30))&gt;INDEX(Kalender!$B$81:$B$110,MAX(1,$E30))),AND($F30&gt;0,INDEX(Kalender!EF$81:EF$110,MAX(1,$F30))&gt;INDEX(Kalender!$B$81:$B$110,MAX(1,$F30)))),2,0))</f>
        <v>0</v>
      </c>
      <c r="EG30" s="5" t="n">
        <f aca="false">IF(Kalender!EG30&lt;&gt;1,0,IF(AND($B30&gt;0,INDEX(Kalender!EG$68:EG$77,MAX(1,$B30))&gt;INDEX(Kalender!$B$68:$B$77,MAX(1,$B30))),1,0)+IF(OR(AND($C30&gt;0,INDEX(Kalender!EG$81:EG$110,MAX(1,$C30))&gt;INDEX(Kalender!$B$81:$B$110,MAX(1,$C30))),AND($D30&gt;0,INDEX(Kalender!EG$81:EG$110,MAX(1,$D30))&gt;INDEX(Kalender!$B$81:$B$110,MAX(1,$D30))),AND($E30&gt;0,INDEX(Kalender!EG$81:EG$110,MAX(1,$E30))&gt;INDEX(Kalender!$B$81:$B$110,MAX(1,$E30))),AND($F30&gt;0,INDEX(Kalender!EG$81:EG$110,MAX(1,$F30))&gt;INDEX(Kalender!$B$81:$B$110,MAX(1,$F30)))),2,0))</f>
        <v>0</v>
      </c>
      <c r="EH30" s="5" t="n">
        <f aca="false">IF(Kalender!EH30&lt;&gt;1,0,IF(AND($B30&gt;0,INDEX(Kalender!EH$68:EH$77,MAX(1,$B30))&gt;INDEX(Kalender!$B$68:$B$77,MAX(1,$B30))),1,0)+IF(OR(AND($C30&gt;0,INDEX(Kalender!EH$81:EH$110,MAX(1,$C30))&gt;INDEX(Kalender!$B$81:$B$110,MAX(1,$C30))),AND($D30&gt;0,INDEX(Kalender!EH$81:EH$110,MAX(1,$D30))&gt;INDEX(Kalender!$B$81:$B$110,MAX(1,$D30))),AND($E30&gt;0,INDEX(Kalender!EH$81:EH$110,MAX(1,$E30))&gt;INDEX(Kalender!$B$81:$B$110,MAX(1,$E30))),AND($F30&gt;0,INDEX(Kalender!EH$81:EH$110,MAX(1,$F30))&gt;INDEX(Kalender!$B$81:$B$110,MAX(1,$F30)))),2,0))</f>
        <v>0</v>
      </c>
      <c r="EI30" s="5" t="n">
        <f aca="false">IF(Kalender!EI30&lt;&gt;1,0,IF(AND($B30&gt;0,INDEX(Kalender!EI$68:EI$77,MAX(1,$B30))&gt;INDEX(Kalender!$B$68:$B$77,MAX(1,$B30))),1,0)+IF(OR(AND($C30&gt;0,INDEX(Kalender!EI$81:EI$110,MAX(1,$C30))&gt;INDEX(Kalender!$B$81:$B$110,MAX(1,$C30))),AND($D30&gt;0,INDEX(Kalender!EI$81:EI$110,MAX(1,$D30))&gt;INDEX(Kalender!$B$81:$B$110,MAX(1,$D30))),AND($E30&gt;0,INDEX(Kalender!EI$81:EI$110,MAX(1,$E30))&gt;INDEX(Kalender!$B$81:$B$110,MAX(1,$E30))),AND($F30&gt;0,INDEX(Kalender!EI$81:EI$110,MAX(1,$F30))&gt;INDEX(Kalender!$B$81:$B$110,MAX(1,$F30)))),2,0))</f>
        <v>0</v>
      </c>
      <c r="EJ30" s="5" t="n">
        <f aca="false">IF(Kalender!EJ30&lt;&gt;1,0,IF(AND($B30&gt;0,INDEX(Kalender!EJ$68:EJ$77,MAX(1,$B30))&gt;INDEX(Kalender!$B$68:$B$77,MAX(1,$B30))),1,0)+IF(OR(AND($C30&gt;0,INDEX(Kalender!EJ$81:EJ$110,MAX(1,$C30))&gt;INDEX(Kalender!$B$81:$B$110,MAX(1,$C30))),AND($D30&gt;0,INDEX(Kalender!EJ$81:EJ$110,MAX(1,$D30))&gt;INDEX(Kalender!$B$81:$B$110,MAX(1,$D30))),AND($E30&gt;0,INDEX(Kalender!EJ$81:EJ$110,MAX(1,$E30))&gt;INDEX(Kalender!$B$81:$B$110,MAX(1,$E30))),AND($F30&gt;0,INDEX(Kalender!EJ$81:EJ$110,MAX(1,$F30))&gt;INDEX(Kalender!$B$81:$B$110,MAX(1,$F30)))),2,0))</f>
        <v>0</v>
      </c>
      <c r="EK30" s="5" t="n">
        <f aca="false">IF(Kalender!EK30&lt;&gt;1,0,IF(AND($B30&gt;0,INDEX(Kalender!EK$68:EK$77,MAX(1,$B30))&gt;INDEX(Kalender!$B$68:$B$77,MAX(1,$B30))),1,0)+IF(OR(AND($C30&gt;0,INDEX(Kalender!EK$81:EK$110,MAX(1,$C30))&gt;INDEX(Kalender!$B$81:$B$110,MAX(1,$C30))),AND($D30&gt;0,INDEX(Kalender!EK$81:EK$110,MAX(1,$D30))&gt;INDEX(Kalender!$B$81:$B$110,MAX(1,$D30))),AND($E30&gt;0,INDEX(Kalender!EK$81:EK$110,MAX(1,$E30))&gt;INDEX(Kalender!$B$81:$B$110,MAX(1,$E30))),AND($F30&gt;0,INDEX(Kalender!EK$81:EK$110,MAX(1,$F30))&gt;INDEX(Kalender!$B$81:$B$110,MAX(1,$F30)))),2,0))</f>
        <v>0</v>
      </c>
      <c r="EL30" s="5" t="n">
        <f aca="false">IF(Kalender!EL30&lt;&gt;1,0,IF(AND($B30&gt;0,INDEX(Kalender!EL$68:EL$77,MAX(1,$B30))&gt;INDEX(Kalender!$B$68:$B$77,MAX(1,$B30))),1,0)+IF(OR(AND($C30&gt;0,INDEX(Kalender!EL$81:EL$110,MAX(1,$C30))&gt;INDEX(Kalender!$B$81:$B$110,MAX(1,$C30))),AND($D30&gt;0,INDEX(Kalender!EL$81:EL$110,MAX(1,$D30))&gt;INDEX(Kalender!$B$81:$B$110,MAX(1,$D30))),AND($E30&gt;0,INDEX(Kalender!EL$81:EL$110,MAX(1,$E30))&gt;INDEX(Kalender!$B$81:$B$110,MAX(1,$E30))),AND($F30&gt;0,INDEX(Kalender!EL$81:EL$110,MAX(1,$F30))&gt;INDEX(Kalender!$B$81:$B$110,MAX(1,$F30)))),2,0))</f>
        <v>0</v>
      </c>
      <c r="EM30" s="5" t="n">
        <f aca="false">IF(Kalender!EM30&lt;&gt;1,0,IF(AND($B30&gt;0,INDEX(Kalender!EM$68:EM$77,MAX(1,$B30))&gt;INDEX(Kalender!$B$68:$B$77,MAX(1,$B30))),1,0)+IF(OR(AND($C30&gt;0,INDEX(Kalender!EM$81:EM$110,MAX(1,$C30))&gt;INDEX(Kalender!$B$81:$B$110,MAX(1,$C30))),AND($D30&gt;0,INDEX(Kalender!EM$81:EM$110,MAX(1,$D30))&gt;INDEX(Kalender!$B$81:$B$110,MAX(1,$D30))),AND($E30&gt;0,INDEX(Kalender!EM$81:EM$110,MAX(1,$E30))&gt;INDEX(Kalender!$B$81:$B$110,MAX(1,$E30))),AND($F30&gt;0,INDEX(Kalender!EM$81:EM$110,MAX(1,$F30))&gt;INDEX(Kalender!$B$81:$B$110,MAX(1,$F30)))),2,0))</f>
        <v>0</v>
      </c>
      <c r="EN30" s="5" t="n">
        <f aca="false">IF(Kalender!EN30&lt;&gt;1,0,IF(AND($B30&gt;0,INDEX(Kalender!EN$68:EN$77,MAX(1,$B30))&gt;INDEX(Kalender!$B$68:$B$77,MAX(1,$B30))),1,0)+IF(OR(AND($C30&gt;0,INDEX(Kalender!EN$81:EN$110,MAX(1,$C30))&gt;INDEX(Kalender!$B$81:$B$110,MAX(1,$C30))),AND($D30&gt;0,INDEX(Kalender!EN$81:EN$110,MAX(1,$D30))&gt;INDEX(Kalender!$B$81:$B$110,MAX(1,$D30))),AND($E30&gt;0,INDEX(Kalender!EN$81:EN$110,MAX(1,$E30))&gt;INDEX(Kalender!$B$81:$B$110,MAX(1,$E30))),AND($F30&gt;0,INDEX(Kalender!EN$81:EN$110,MAX(1,$F30))&gt;INDEX(Kalender!$B$81:$B$110,MAX(1,$F30)))),2,0))</f>
        <v>0</v>
      </c>
      <c r="EO30" s="5" t="n">
        <f aca="false">IF(Kalender!EO30&lt;&gt;1,0,IF(AND($B30&gt;0,INDEX(Kalender!EO$68:EO$77,MAX(1,$B30))&gt;INDEX(Kalender!$B$68:$B$77,MAX(1,$B30))),1,0)+IF(OR(AND($C30&gt;0,INDEX(Kalender!EO$81:EO$110,MAX(1,$C30))&gt;INDEX(Kalender!$B$81:$B$110,MAX(1,$C30))),AND($D30&gt;0,INDEX(Kalender!EO$81:EO$110,MAX(1,$D30))&gt;INDEX(Kalender!$B$81:$B$110,MAX(1,$D30))),AND($E30&gt;0,INDEX(Kalender!EO$81:EO$110,MAX(1,$E30))&gt;INDEX(Kalender!$B$81:$B$110,MAX(1,$E30))),AND($F30&gt;0,INDEX(Kalender!EO$81:EO$110,MAX(1,$F30))&gt;INDEX(Kalender!$B$81:$B$110,MAX(1,$F30)))),2,0))</f>
        <v>0</v>
      </c>
      <c r="EP30" s="5" t="n">
        <f aca="false">IF(Kalender!EP30&lt;&gt;1,0,IF(AND($B30&gt;0,INDEX(Kalender!EP$68:EP$77,MAX(1,$B30))&gt;INDEX(Kalender!$B$68:$B$77,MAX(1,$B30))),1,0)+IF(OR(AND($C30&gt;0,INDEX(Kalender!EP$81:EP$110,MAX(1,$C30))&gt;INDEX(Kalender!$B$81:$B$110,MAX(1,$C30))),AND($D30&gt;0,INDEX(Kalender!EP$81:EP$110,MAX(1,$D30))&gt;INDEX(Kalender!$B$81:$B$110,MAX(1,$D30))),AND($E30&gt;0,INDEX(Kalender!EP$81:EP$110,MAX(1,$E30))&gt;INDEX(Kalender!$B$81:$B$110,MAX(1,$E30))),AND($F30&gt;0,INDEX(Kalender!EP$81:EP$110,MAX(1,$F30))&gt;INDEX(Kalender!$B$81:$B$110,MAX(1,$F30)))),2,0))</f>
        <v>0</v>
      </c>
      <c r="EQ30" s="5" t="n">
        <f aca="false">IF(Kalender!EQ30&lt;&gt;1,0,IF(AND($B30&gt;0,INDEX(Kalender!EQ$68:EQ$77,MAX(1,$B30))&gt;INDEX(Kalender!$B$68:$B$77,MAX(1,$B30))),1,0)+IF(OR(AND($C30&gt;0,INDEX(Kalender!EQ$81:EQ$110,MAX(1,$C30))&gt;INDEX(Kalender!$B$81:$B$110,MAX(1,$C30))),AND($D30&gt;0,INDEX(Kalender!EQ$81:EQ$110,MAX(1,$D30))&gt;INDEX(Kalender!$B$81:$B$110,MAX(1,$D30))),AND($E30&gt;0,INDEX(Kalender!EQ$81:EQ$110,MAX(1,$E30))&gt;INDEX(Kalender!$B$81:$B$110,MAX(1,$E30))),AND($F30&gt;0,INDEX(Kalender!EQ$81:EQ$110,MAX(1,$F30))&gt;INDEX(Kalender!$B$81:$B$110,MAX(1,$F30)))),2,0))</f>
        <v>0</v>
      </c>
      <c r="ER30" s="5" t="n">
        <f aca="false">IF(Kalender!ER30&lt;&gt;1,0,IF(AND($B30&gt;0,INDEX(Kalender!ER$68:ER$77,MAX(1,$B30))&gt;INDEX(Kalender!$B$68:$B$77,MAX(1,$B30))),1,0)+IF(OR(AND($C30&gt;0,INDEX(Kalender!ER$81:ER$110,MAX(1,$C30))&gt;INDEX(Kalender!$B$81:$B$110,MAX(1,$C30))),AND($D30&gt;0,INDEX(Kalender!ER$81:ER$110,MAX(1,$D30))&gt;INDEX(Kalender!$B$81:$B$110,MAX(1,$D30))),AND($E30&gt;0,INDEX(Kalender!ER$81:ER$110,MAX(1,$E30))&gt;INDEX(Kalender!$B$81:$B$110,MAX(1,$E30))),AND($F30&gt;0,INDEX(Kalender!ER$81:ER$110,MAX(1,$F30))&gt;INDEX(Kalender!$B$81:$B$110,MAX(1,$F30)))),2,0))</f>
        <v>0</v>
      </c>
      <c r="ES30" s="5" t="n">
        <f aca="false">IF(Kalender!ES30&lt;&gt;1,0,IF(AND($B30&gt;0,INDEX(Kalender!ES$68:ES$77,MAX(1,$B30))&gt;INDEX(Kalender!$B$68:$B$77,MAX(1,$B30))),1,0)+IF(OR(AND($C30&gt;0,INDEX(Kalender!ES$81:ES$110,MAX(1,$C30))&gt;INDEX(Kalender!$B$81:$B$110,MAX(1,$C30))),AND($D30&gt;0,INDEX(Kalender!ES$81:ES$110,MAX(1,$D30))&gt;INDEX(Kalender!$B$81:$B$110,MAX(1,$D30))),AND($E30&gt;0,INDEX(Kalender!ES$81:ES$110,MAX(1,$E30))&gt;INDEX(Kalender!$B$81:$B$110,MAX(1,$E30))),AND($F30&gt;0,INDEX(Kalender!ES$81:ES$110,MAX(1,$F30))&gt;INDEX(Kalender!$B$81:$B$110,MAX(1,$F30)))),2,0))</f>
        <v>0</v>
      </c>
      <c r="ET30" s="5" t="n">
        <f aca="false">IF(Kalender!ET30&lt;&gt;1,0,IF(AND($B30&gt;0,INDEX(Kalender!ET$68:ET$77,MAX(1,$B30))&gt;INDEX(Kalender!$B$68:$B$77,MAX(1,$B30))),1,0)+IF(OR(AND($C30&gt;0,INDEX(Kalender!ET$81:ET$110,MAX(1,$C30))&gt;INDEX(Kalender!$B$81:$B$110,MAX(1,$C30))),AND($D30&gt;0,INDEX(Kalender!ET$81:ET$110,MAX(1,$D30))&gt;INDEX(Kalender!$B$81:$B$110,MAX(1,$D30))),AND($E30&gt;0,INDEX(Kalender!ET$81:ET$110,MAX(1,$E30))&gt;INDEX(Kalender!$B$81:$B$110,MAX(1,$E30))),AND($F30&gt;0,INDEX(Kalender!ET$81:ET$110,MAX(1,$F30))&gt;INDEX(Kalender!$B$81:$B$110,MAX(1,$F30)))),2,0))</f>
        <v>0</v>
      </c>
      <c r="EU30" s="5" t="n">
        <f aca="false">IF(Kalender!EU30&lt;&gt;1,0,IF(AND($B30&gt;0,INDEX(Kalender!EU$68:EU$77,MAX(1,$B30))&gt;INDEX(Kalender!$B$68:$B$77,MAX(1,$B30))),1,0)+IF(OR(AND($C30&gt;0,INDEX(Kalender!EU$81:EU$110,MAX(1,$C30))&gt;INDEX(Kalender!$B$81:$B$110,MAX(1,$C30))),AND($D30&gt;0,INDEX(Kalender!EU$81:EU$110,MAX(1,$D30))&gt;INDEX(Kalender!$B$81:$B$110,MAX(1,$D30))),AND($E30&gt;0,INDEX(Kalender!EU$81:EU$110,MAX(1,$E30))&gt;INDEX(Kalender!$B$81:$B$110,MAX(1,$E30))),AND($F30&gt;0,INDEX(Kalender!EU$81:EU$110,MAX(1,$F30))&gt;INDEX(Kalender!$B$81:$B$110,MAX(1,$F30)))),2,0))</f>
        <v>0</v>
      </c>
      <c r="EV30" s="5" t="n">
        <f aca="false">IF(Kalender!EV30&lt;&gt;1,0,IF(AND($B30&gt;0,INDEX(Kalender!EV$68:EV$77,MAX(1,$B30))&gt;INDEX(Kalender!$B$68:$B$77,MAX(1,$B30))),1,0)+IF(OR(AND($C30&gt;0,INDEX(Kalender!EV$81:EV$110,MAX(1,$C30))&gt;INDEX(Kalender!$B$81:$B$110,MAX(1,$C30))),AND($D30&gt;0,INDEX(Kalender!EV$81:EV$110,MAX(1,$D30))&gt;INDEX(Kalender!$B$81:$B$110,MAX(1,$D30))),AND($E30&gt;0,INDEX(Kalender!EV$81:EV$110,MAX(1,$E30))&gt;INDEX(Kalender!$B$81:$B$110,MAX(1,$E30))),AND($F30&gt;0,INDEX(Kalender!EV$81:EV$110,MAX(1,$F30))&gt;INDEX(Kalender!$B$81:$B$110,MAX(1,$F30)))),2,0))</f>
        <v>0</v>
      </c>
      <c r="EW30" s="5" t="n">
        <f aca="false">IF(Kalender!EW30&lt;&gt;1,0,IF(AND($B30&gt;0,INDEX(Kalender!EW$68:EW$77,MAX(1,$B30))&gt;INDEX(Kalender!$B$68:$B$77,MAX(1,$B30))),1,0)+IF(OR(AND($C30&gt;0,INDEX(Kalender!EW$81:EW$110,MAX(1,$C30))&gt;INDEX(Kalender!$B$81:$B$110,MAX(1,$C30))),AND($D30&gt;0,INDEX(Kalender!EW$81:EW$110,MAX(1,$D30))&gt;INDEX(Kalender!$B$81:$B$110,MAX(1,$D30))),AND($E30&gt;0,INDEX(Kalender!EW$81:EW$110,MAX(1,$E30))&gt;INDEX(Kalender!$B$81:$B$110,MAX(1,$E30))),AND($F30&gt;0,INDEX(Kalender!EW$81:EW$110,MAX(1,$F30))&gt;INDEX(Kalender!$B$81:$B$110,MAX(1,$F30)))),2,0))</f>
        <v>0</v>
      </c>
      <c r="EX30" s="5" t="n">
        <f aca="false">IF(Kalender!EX30&lt;&gt;1,0,IF(AND($B30&gt;0,INDEX(Kalender!EX$68:EX$77,MAX(1,$B30))&gt;INDEX(Kalender!$B$68:$B$77,MAX(1,$B30))),1,0)+IF(OR(AND($C30&gt;0,INDEX(Kalender!EX$81:EX$110,MAX(1,$C30))&gt;INDEX(Kalender!$B$81:$B$110,MAX(1,$C30))),AND($D30&gt;0,INDEX(Kalender!EX$81:EX$110,MAX(1,$D30))&gt;INDEX(Kalender!$B$81:$B$110,MAX(1,$D30))),AND($E30&gt;0,INDEX(Kalender!EX$81:EX$110,MAX(1,$E30))&gt;INDEX(Kalender!$B$81:$B$110,MAX(1,$E30))),AND($F30&gt;0,INDEX(Kalender!EX$81:EX$110,MAX(1,$F30))&gt;INDEX(Kalender!$B$81:$B$110,MAX(1,$F30)))),2,0))</f>
        <v>0</v>
      </c>
      <c r="EY30" s="5" t="n">
        <f aca="false">IF(Kalender!EY30&lt;&gt;1,0,IF(AND($B30&gt;0,INDEX(Kalender!EY$68:EY$77,MAX(1,$B30))&gt;INDEX(Kalender!$B$68:$B$77,MAX(1,$B30))),1,0)+IF(OR(AND($C30&gt;0,INDEX(Kalender!EY$81:EY$110,MAX(1,$C30))&gt;INDEX(Kalender!$B$81:$B$110,MAX(1,$C30))),AND($D30&gt;0,INDEX(Kalender!EY$81:EY$110,MAX(1,$D30))&gt;INDEX(Kalender!$B$81:$B$110,MAX(1,$D30))),AND($E30&gt;0,INDEX(Kalender!EY$81:EY$110,MAX(1,$E30))&gt;INDEX(Kalender!$B$81:$B$110,MAX(1,$E30))),AND($F30&gt;0,INDEX(Kalender!EY$81:EY$110,MAX(1,$F30))&gt;INDEX(Kalender!$B$81:$B$110,MAX(1,$F30)))),2,0))</f>
        <v>0</v>
      </c>
      <c r="EZ30" s="5" t="n">
        <f aca="false">IF(Kalender!EZ30&lt;&gt;1,0,IF(AND($B30&gt;0,INDEX(Kalender!EZ$68:EZ$77,MAX(1,$B30))&gt;INDEX(Kalender!$B$68:$B$77,MAX(1,$B30))),1,0)+IF(OR(AND($C30&gt;0,INDEX(Kalender!EZ$81:EZ$110,MAX(1,$C30))&gt;INDEX(Kalender!$B$81:$B$110,MAX(1,$C30))),AND($D30&gt;0,INDEX(Kalender!EZ$81:EZ$110,MAX(1,$D30))&gt;INDEX(Kalender!$B$81:$B$110,MAX(1,$D30))),AND($E30&gt;0,INDEX(Kalender!EZ$81:EZ$110,MAX(1,$E30))&gt;INDEX(Kalender!$B$81:$B$110,MAX(1,$E30))),AND($F30&gt;0,INDEX(Kalender!EZ$81:EZ$110,MAX(1,$F30))&gt;INDEX(Kalender!$B$81:$B$110,MAX(1,$F30)))),2,0))</f>
        <v>0</v>
      </c>
      <c r="FA30" s="5" t="n">
        <f aca="false">IF(Kalender!FA30&lt;&gt;1,0,IF(AND($B30&gt;0,INDEX(Kalender!FA$68:FA$77,MAX(1,$B30))&gt;INDEX(Kalender!$B$68:$B$77,MAX(1,$B30))),1,0)+IF(OR(AND($C30&gt;0,INDEX(Kalender!FA$81:FA$110,MAX(1,$C30))&gt;INDEX(Kalender!$B$81:$B$110,MAX(1,$C30))),AND($D30&gt;0,INDEX(Kalender!FA$81:FA$110,MAX(1,$D30))&gt;INDEX(Kalender!$B$81:$B$110,MAX(1,$D30))),AND($E30&gt;0,INDEX(Kalender!FA$81:FA$110,MAX(1,$E30))&gt;INDEX(Kalender!$B$81:$B$110,MAX(1,$E30))),AND($F30&gt;0,INDEX(Kalender!FA$81:FA$110,MAX(1,$F30))&gt;INDEX(Kalender!$B$81:$B$110,MAX(1,$F30)))),2,0))</f>
        <v>0</v>
      </c>
      <c r="FB30" s="5" t="n">
        <f aca="false">IF(Kalender!FB30&lt;&gt;1,0,IF(AND($B30&gt;0,INDEX(Kalender!FB$68:FB$77,MAX(1,$B30))&gt;INDEX(Kalender!$B$68:$B$77,MAX(1,$B30))),1,0)+IF(OR(AND($C30&gt;0,INDEX(Kalender!FB$81:FB$110,MAX(1,$C30))&gt;INDEX(Kalender!$B$81:$B$110,MAX(1,$C30))),AND($D30&gt;0,INDEX(Kalender!FB$81:FB$110,MAX(1,$D30))&gt;INDEX(Kalender!$B$81:$B$110,MAX(1,$D30))),AND($E30&gt;0,INDEX(Kalender!FB$81:FB$110,MAX(1,$E30))&gt;INDEX(Kalender!$B$81:$B$110,MAX(1,$E30))),AND($F30&gt;0,INDEX(Kalender!FB$81:FB$110,MAX(1,$F30))&gt;INDEX(Kalender!$B$81:$B$110,MAX(1,$F30)))),2,0))</f>
        <v>0</v>
      </c>
      <c r="FC30" s="5" t="n">
        <f aca="false">IF(Kalender!FC30&lt;&gt;1,0,IF(AND($B30&gt;0,INDEX(Kalender!FC$68:FC$77,MAX(1,$B30))&gt;INDEX(Kalender!$B$68:$B$77,MAX(1,$B30))),1,0)+IF(OR(AND($C30&gt;0,INDEX(Kalender!FC$81:FC$110,MAX(1,$C30))&gt;INDEX(Kalender!$B$81:$B$110,MAX(1,$C30))),AND($D30&gt;0,INDEX(Kalender!FC$81:FC$110,MAX(1,$D30))&gt;INDEX(Kalender!$B$81:$B$110,MAX(1,$D30))),AND($E30&gt;0,INDEX(Kalender!FC$81:FC$110,MAX(1,$E30))&gt;INDEX(Kalender!$B$81:$B$110,MAX(1,$E30))),AND($F30&gt;0,INDEX(Kalender!FC$81:FC$110,MAX(1,$F30))&gt;INDEX(Kalender!$B$81:$B$110,MAX(1,$F30)))),2,0))</f>
        <v>0</v>
      </c>
      <c r="FD30" s="5" t="n">
        <f aca="false">IF(Kalender!FD30&lt;&gt;1,0,IF(AND($B30&gt;0,INDEX(Kalender!FD$68:FD$77,MAX(1,$B30))&gt;INDEX(Kalender!$B$68:$B$77,MAX(1,$B30))),1,0)+IF(OR(AND($C30&gt;0,INDEX(Kalender!FD$81:FD$110,MAX(1,$C30))&gt;INDEX(Kalender!$B$81:$B$110,MAX(1,$C30))),AND($D30&gt;0,INDEX(Kalender!FD$81:FD$110,MAX(1,$D30))&gt;INDEX(Kalender!$B$81:$B$110,MAX(1,$D30))),AND($E30&gt;0,INDEX(Kalender!FD$81:FD$110,MAX(1,$E30))&gt;INDEX(Kalender!$B$81:$B$110,MAX(1,$E30))),AND($F30&gt;0,INDEX(Kalender!FD$81:FD$110,MAX(1,$F30))&gt;INDEX(Kalender!$B$81:$B$110,MAX(1,$F30)))),2,0))</f>
        <v>0</v>
      </c>
      <c r="FE30" s="5" t="n">
        <f aca="false">IF(Kalender!FE30&lt;&gt;1,0,IF(AND($B30&gt;0,INDEX(Kalender!FE$68:FE$77,MAX(1,$B30))&gt;INDEX(Kalender!$B$68:$B$77,MAX(1,$B30))),1,0)+IF(OR(AND($C30&gt;0,INDEX(Kalender!FE$81:FE$110,MAX(1,$C30))&gt;INDEX(Kalender!$B$81:$B$110,MAX(1,$C30))),AND($D30&gt;0,INDEX(Kalender!FE$81:FE$110,MAX(1,$D30))&gt;INDEX(Kalender!$B$81:$B$110,MAX(1,$D30))),AND($E30&gt;0,INDEX(Kalender!FE$81:FE$110,MAX(1,$E30))&gt;INDEX(Kalender!$B$81:$B$110,MAX(1,$E30))),AND($F30&gt;0,INDEX(Kalender!FE$81:FE$110,MAX(1,$F30))&gt;INDEX(Kalender!$B$81:$B$110,MAX(1,$F30)))),2,0))</f>
        <v>0</v>
      </c>
      <c r="FF30" s="5" t="n">
        <f aca="false">IF(Kalender!FF30&lt;&gt;1,0,IF(AND($B30&gt;0,INDEX(Kalender!FF$68:FF$77,MAX(1,$B30))&gt;INDEX(Kalender!$B$68:$B$77,MAX(1,$B30))),1,0)+IF(OR(AND($C30&gt;0,INDEX(Kalender!FF$81:FF$110,MAX(1,$C30))&gt;INDEX(Kalender!$B$81:$B$110,MAX(1,$C30))),AND($D30&gt;0,INDEX(Kalender!FF$81:FF$110,MAX(1,$D30))&gt;INDEX(Kalender!$B$81:$B$110,MAX(1,$D30))),AND($E30&gt;0,INDEX(Kalender!FF$81:FF$110,MAX(1,$E30))&gt;INDEX(Kalender!$B$81:$B$110,MAX(1,$E30))),AND($F30&gt;0,INDEX(Kalender!FF$81:FF$110,MAX(1,$F30))&gt;INDEX(Kalender!$B$81:$B$110,MAX(1,$F30)))),2,0))</f>
        <v>0</v>
      </c>
      <c r="FG30" s="5" t="n">
        <f aca="false">IF(Kalender!FG30&lt;&gt;1,0,IF(AND($B30&gt;0,INDEX(Kalender!FG$68:FG$77,MAX(1,$B30))&gt;INDEX(Kalender!$B$68:$B$77,MAX(1,$B30))),1,0)+IF(OR(AND($C30&gt;0,INDEX(Kalender!FG$81:FG$110,MAX(1,$C30))&gt;INDEX(Kalender!$B$81:$B$110,MAX(1,$C30))),AND($D30&gt;0,INDEX(Kalender!FG$81:FG$110,MAX(1,$D30))&gt;INDEX(Kalender!$B$81:$B$110,MAX(1,$D30))),AND($E30&gt;0,INDEX(Kalender!FG$81:FG$110,MAX(1,$E30))&gt;INDEX(Kalender!$B$81:$B$110,MAX(1,$E30))),AND($F30&gt;0,INDEX(Kalender!FG$81:FG$110,MAX(1,$F30))&gt;INDEX(Kalender!$B$81:$B$110,MAX(1,$F30)))),2,0))</f>
        <v>0</v>
      </c>
      <c r="FH30" s="5" t="n">
        <f aca="false">IF(Kalender!FH30&lt;&gt;1,0,IF(AND($B30&gt;0,INDEX(Kalender!FH$68:FH$77,MAX(1,$B30))&gt;INDEX(Kalender!$B$68:$B$77,MAX(1,$B30))),1,0)+IF(OR(AND($C30&gt;0,INDEX(Kalender!FH$81:FH$110,MAX(1,$C30))&gt;INDEX(Kalender!$B$81:$B$110,MAX(1,$C30))),AND($D30&gt;0,INDEX(Kalender!FH$81:FH$110,MAX(1,$D30))&gt;INDEX(Kalender!$B$81:$B$110,MAX(1,$D30))),AND($E30&gt;0,INDEX(Kalender!FH$81:FH$110,MAX(1,$E30))&gt;INDEX(Kalender!$B$81:$B$110,MAX(1,$E30))),AND($F30&gt;0,INDEX(Kalender!FH$81:FH$110,MAX(1,$F30))&gt;INDEX(Kalender!$B$81:$B$110,MAX(1,$F30)))),2,0))</f>
        <v>0</v>
      </c>
      <c r="FI30" s="5" t="n">
        <f aca="false">IF(Kalender!FI30&lt;&gt;1,0,IF(AND($B30&gt;0,INDEX(Kalender!FI$68:FI$77,MAX(1,$B30))&gt;INDEX(Kalender!$B$68:$B$77,MAX(1,$B30))),1,0)+IF(OR(AND($C30&gt;0,INDEX(Kalender!FI$81:FI$110,MAX(1,$C30))&gt;INDEX(Kalender!$B$81:$B$110,MAX(1,$C30))),AND($D30&gt;0,INDEX(Kalender!FI$81:FI$110,MAX(1,$D30))&gt;INDEX(Kalender!$B$81:$B$110,MAX(1,$D30))),AND($E30&gt;0,INDEX(Kalender!FI$81:FI$110,MAX(1,$E30))&gt;INDEX(Kalender!$B$81:$B$110,MAX(1,$E30))),AND($F30&gt;0,INDEX(Kalender!FI$81:FI$110,MAX(1,$F30))&gt;INDEX(Kalender!$B$81:$B$110,MAX(1,$F30)))),2,0))</f>
        <v>0</v>
      </c>
      <c r="FJ30" s="5" t="n">
        <f aca="false">IF(Kalender!FJ30&lt;&gt;1,0,IF(AND($B30&gt;0,INDEX(Kalender!FJ$68:FJ$77,MAX(1,$B30))&gt;INDEX(Kalender!$B$68:$B$77,MAX(1,$B30))),1,0)+IF(OR(AND($C30&gt;0,INDEX(Kalender!FJ$81:FJ$110,MAX(1,$C30))&gt;INDEX(Kalender!$B$81:$B$110,MAX(1,$C30))),AND($D30&gt;0,INDEX(Kalender!FJ$81:FJ$110,MAX(1,$D30))&gt;INDEX(Kalender!$B$81:$B$110,MAX(1,$D30))),AND($E30&gt;0,INDEX(Kalender!FJ$81:FJ$110,MAX(1,$E30))&gt;INDEX(Kalender!$B$81:$B$110,MAX(1,$E30))),AND($F30&gt;0,INDEX(Kalender!FJ$81:FJ$110,MAX(1,$F30))&gt;INDEX(Kalender!$B$81:$B$110,MAX(1,$F30)))),2,0))</f>
        <v>0</v>
      </c>
      <c r="FK30" s="5" t="n">
        <f aca="false">IF(Kalender!FK30&lt;&gt;1,0,IF(AND($B30&gt;0,INDEX(Kalender!FK$68:FK$77,MAX(1,$B30))&gt;INDEX(Kalender!$B$68:$B$77,MAX(1,$B30))),1,0)+IF(OR(AND($C30&gt;0,INDEX(Kalender!FK$81:FK$110,MAX(1,$C30))&gt;INDEX(Kalender!$B$81:$B$110,MAX(1,$C30))),AND($D30&gt;0,INDEX(Kalender!FK$81:FK$110,MAX(1,$D30))&gt;INDEX(Kalender!$B$81:$B$110,MAX(1,$D30))),AND($E30&gt;0,INDEX(Kalender!FK$81:FK$110,MAX(1,$E30))&gt;INDEX(Kalender!$B$81:$B$110,MAX(1,$E30))),AND($F30&gt;0,INDEX(Kalender!FK$81:FK$110,MAX(1,$F30))&gt;INDEX(Kalender!$B$81:$B$110,MAX(1,$F30)))),2,0))</f>
        <v>0</v>
      </c>
      <c r="FL30" s="5" t="n">
        <f aca="false">IF(Kalender!FL30&lt;&gt;1,0,IF(AND($B30&gt;0,INDEX(Kalender!FL$68:FL$77,MAX(1,$B30))&gt;INDEX(Kalender!$B$68:$B$77,MAX(1,$B30))),1,0)+IF(OR(AND($C30&gt;0,INDEX(Kalender!FL$81:FL$110,MAX(1,$C30))&gt;INDEX(Kalender!$B$81:$B$110,MAX(1,$C30))),AND($D30&gt;0,INDEX(Kalender!FL$81:FL$110,MAX(1,$D30))&gt;INDEX(Kalender!$B$81:$B$110,MAX(1,$D30))),AND($E30&gt;0,INDEX(Kalender!FL$81:FL$110,MAX(1,$E30))&gt;INDEX(Kalender!$B$81:$B$110,MAX(1,$E30))),AND($F30&gt;0,INDEX(Kalender!FL$81:FL$110,MAX(1,$F30))&gt;INDEX(Kalender!$B$81:$B$110,MAX(1,$F30)))),2,0))</f>
        <v>0</v>
      </c>
      <c r="FM30" s="5" t="n">
        <f aca="false">IF(Kalender!FM30&lt;&gt;1,0,IF(AND($B30&gt;0,INDEX(Kalender!FM$68:FM$77,MAX(1,$B30))&gt;INDEX(Kalender!$B$68:$B$77,MAX(1,$B30))),1,0)+IF(OR(AND($C30&gt;0,INDEX(Kalender!FM$81:FM$110,MAX(1,$C30))&gt;INDEX(Kalender!$B$81:$B$110,MAX(1,$C30))),AND($D30&gt;0,INDEX(Kalender!FM$81:FM$110,MAX(1,$D30))&gt;INDEX(Kalender!$B$81:$B$110,MAX(1,$D30))),AND($E30&gt;0,INDEX(Kalender!FM$81:FM$110,MAX(1,$E30))&gt;INDEX(Kalender!$B$81:$B$110,MAX(1,$E30))),AND($F30&gt;0,INDEX(Kalender!FM$81:FM$110,MAX(1,$F30))&gt;INDEX(Kalender!$B$81:$B$110,MAX(1,$F30)))),2,0))</f>
        <v>0</v>
      </c>
      <c r="FN30" s="5" t="n">
        <f aca="false">IF(Kalender!FN30&lt;&gt;1,0,IF(AND($B30&gt;0,INDEX(Kalender!FN$68:FN$77,MAX(1,$B30))&gt;INDEX(Kalender!$B$68:$B$77,MAX(1,$B30))),1,0)+IF(OR(AND($C30&gt;0,INDEX(Kalender!FN$81:FN$110,MAX(1,$C30))&gt;INDEX(Kalender!$B$81:$B$110,MAX(1,$C30))),AND($D30&gt;0,INDEX(Kalender!FN$81:FN$110,MAX(1,$D30))&gt;INDEX(Kalender!$B$81:$B$110,MAX(1,$D30))),AND($E30&gt;0,INDEX(Kalender!FN$81:FN$110,MAX(1,$E30))&gt;INDEX(Kalender!$B$81:$B$110,MAX(1,$E30))),AND($F30&gt;0,INDEX(Kalender!FN$81:FN$110,MAX(1,$F30))&gt;INDEX(Kalender!$B$81:$B$110,MAX(1,$F30)))),2,0))</f>
        <v>0</v>
      </c>
      <c r="FO30" s="5" t="n">
        <f aca="false">IF(Kalender!FO30&lt;&gt;1,0,IF(AND($B30&gt;0,INDEX(Kalender!FO$68:FO$77,MAX(1,$B30))&gt;INDEX(Kalender!$B$68:$B$77,MAX(1,$B30))),1,0)+IF(OR(AND($C30&gt;0,INDEX(Kalender!FO$81:FO$110,MAX(1,$C30))&gt;INDEX(Kalender!$B$81:$B$110,MAX(1,$C30))),AND($D30&gt;0,INDEX(Kalender!FO$81:FO$110,MAX(1,$D30))&gt;INDEX(Kalender!$B$81:$B$110,MAX(1,$D30))),AND($E30&gt;0,INDEX(Kalender!FO$81:FO$110,MAX(1,$E30))&gt;INDEX(Kalender!$B$81:$B$110,MAX(1,$E30))),AND($F30&gt;0,INDEX(Kalender!FO$81:FO$110,MAX(1,$F30))&gt;INDEX(Kalender!$B$81:$B$110,MAX(1,$F30)))),2,0))</f>
        <v>0</v>
      </c>
      <c r="FP30" s="5" t="n">
        <f aca="false">IF(Kalender!FP30&lt;&gt;1,0,IF(AND($B30&gt;0,INDEX(Kalender!FP$68:FP$77,MAX(1,$B30))&gt;INDEX(Kalender!$B$68:$B$77,MAX(1,$B30))),1,0)+IF(OR(AND($C30&gt;0,INDEX(Kalender!FP$81:FP$110,MAX(1,$C30))&gt;INDEX(Kalender!$B$81:$B$110,MAX(1,$C30))),AND($D30&gt;0,INDEX(Kalender!FP$81:FP$110,MAX(1,$D30))&gt;INDEX(Kalender!$B$81:$B$110,MAX(1,$D30))),AND($E30&gt;0,INDEX(Kalender!FP$81:FP$110,MAX(1,$E30))&gt;INDEX(Kalender!$B$81:$B$110,MAX(1,$E30))),AND($F30&gt;0,INDEX(Kalender!FP$81:FP$110,MAX(1,$F30))&gt;INDEX(Kalender!$B$81:$B$110,MAX(1,$F30)))),2,0))</f>
        <v>0</v>
      </c>
      <c r="FQ30" s="5" t="n">
        <f aca="false">IF(Kalender!FQ30&lt;&gt;1,0,IF(AND($B30&gt;0,INDEX(Kalender!FQ$68:FQ$77,MAX(1,$B30))&gt;INDEX(Kalender!$B$68:$B$77,MAX(1,$B30))),1,0)+IF(OR(AND($C30&gt;0,INDEX(Kalender!FQ$81:FQ$110,MAX(1,$C30))&gt;INDEX(Kalender!$B$81:$B$110,MAX(1,$C30))),AND($D30&gt;0,INDEX(Kalender!FQ$81:FQ$110,MAX(1,$D30))&gt;INDEX(Kalender!$B$81:$B$110,MAX(1,$D30))),AND($E30&gt;0,INDEX(Kalender!FQ$81:FQ$110,MAX(1,$E30))&gt;INDEX(Kalender!$B$81:$B$110,MAX(1,$E30))),AND($F30&gt;0,INDEX(Kalender!FQ$81:FQ$110,MAX(1,$F30))&gt;INDEX(Kalender!$B$81:$B$110,MAX(1,$F30)))),2,0))</f>
        <v>0</v>
      </c>
      <c r="FR30" s="5" t="n">
        <f aca="false">IF(Kalender!FR30&lt;&gt;1,0,IF(AND($B30&gt;0,INDEX(Kalender!FR$68:FR$77,MAX(1,$B30))&gt;INDEX(Kalender!$B$68:$B$77,MAX(1,$B30))),1,0)+IF(OR(AND($C30&gt;0,INDEX(Kalender!FR$81:FR$110,MAX(1,$C30))&gt;INDEX(Kalender!$B$81:$B$110,MAX(1,$C30))),AND($D30&gt;0,INDEX(Kalender!FR$81:FR$110,MAX(1,$D30))&gt;INDEX(Kalender!$B$81:$B$110,MAX(1,$D30))),AND($E30&gt;0,INDEX(Kalender!FR$81:FR$110,MAX(1,$E30))&gt;INDEX(Kalender!$B$81:$B$110,MAX(1,$E30))),AND($F30&gt;0,INDEX(Kalender!FR$81:FR$110,MAX(1,$F30))&gt;INDEX(Kalender!$B$81:$B$110,MAX(1,$F30)))),2,0))</f>
        <v>0</v>
      </c>
      <c r="FS30" s="5" t="n">
        <f aca="false">IF(Kalender!FS30&lt;&gt;1,0,IF(AND($B30&gt;0,INDEX(Kalender!FS$68:FS$77,MAX(1,$B30))&gt;INDEX(Kalender!$B$68:$B$77,MAX(1,$B30))),1,0)+IF(OR(AND($C30&gt;0,INDEX(Kalender!FS$81:FS$110,MAX(1,$C30))&gt;INDEX(Kalender!$B$81:$B$110,MAX(1,$C30))),AND($D30&gt;0,INDEX(Kalender!FS$81:FS$110,MAX(1,$D30))&gt;INDEX(Kalender!$B$81:$B$110,MAX(1,$D30))),AND($E30&gt;0,INDEX(Kalender!FS$81:FS$110,MAX(1,$E30))&gt;INDEX(Kalender!$B$81:$B$110,MAX(1,$E30))),AND($F30&gt;0,INDEX(Kalender!FS$81:FS$110,MAX(1,$F30))&gt;INDEX(Kalender!$B$81:$B$110,MAX(1,$F30)))),2,0))</f>
        <v>0</v>
      </c>
      <c r="FT30" s="5" t="n">
        <f aca="false">IF(Kalender!FT30&lt;&gt;1,0,IF(AND($B30&gt;0,INDEX(Kalender!FT$68:FT$77,MAX(1,$B30))&gt;INDEX(Kalender!$B$68:$B$77,MAX(1,$B30))),1,0)+IF(OR(AND($C30&gt;0,INDEX(Kalender!FT$81:FT$110,MAX(1,$C30))&gt;INDEX(Kalender!$B$81:$B$110,MAX(1,$C30))),AND($D30&gt;0,INDEX(Kalender!FT$81:FT$110,MAX(1,$D30))&gt;INDEX(Kalender!$B$81:$B$110,MAX(1,$D30))),AND($E30&gt;0,INDEX(Kalender!FT$81:FT$110,MAX(1,$E30))&gt;INDEX(Kalender!$B$81:$B$110,MAX(1,$E30))),AND($F30&gt;0,INDEX(Kalender!FT$81:FT$110,MAX(1,$F30))&gt;INDEX(Kalender!$B$81:$B$110,MAX(1,$F30)))),2,0))</f>
        <v>0</v>
      </c>
      <c r="FU30" s="5" t="n">
        <f aca="false">IF(Kalender!FU30&lt;&gt;1,0,IF(AND($B30&gt;0,INDEX(Kalender!FU$68:FU$77,MAX(1,$B30))&gt;INDEX(Kalender!$B$68:$B$77,MAX(1,$B30))),1,0)+IF(OR(AND($C30&gt;0,INDEX(Kalender!FU$81:FU$110,MAX(1,$C30))&gt;INDEX(Kalender!$B$81:$B$110,MAX(1,$C30))),AND($D30&gt;0,INDEX(Kalender!FU$81:FU$110,MAX(1,$D30))&gt;INDEX(Kalender!$B$81:$B$110,MAX(1,$D30))),AND($E30&gt;0,INDEX(Kalender!FU$81:FU$110,MAX(1,$E30))&gt;INDEX(Kalender!$B$81:$B$110,MAX(1,$E30))),AND($F30&gt;0,INDEX(Kalender!FU$81:FU$110,MAX(1,$F30))&gt;INDEX(Kalender!$B$81:$B$110,MAX(1,$F30)))),2,0))</f>
        <v>0</v>
      </c>
      <c r="FV30" s="5" t="n">
        <f aca="false">IF(Kalender!FV30&lt;&gt;1,0,IF(AND($B30&gt;0,INDEX(Kalender!FV$68:FV$77,MAX(1,$B30))&gt;INDEX(Kalender!$B$68:$B$77,MAX(1,$B30))),1,0)+IF(OR(AND($C30&gt;0,INDEX(Kalender!FV$81:FV$110,MAX(1,$C30))&gt;INDEX(Kalender!$B$81:$B$110,MAX(1,$C30))),AND($D30&gt;0,INDEX(Kalender!FV$81:FV$110,MAX(1,$D30))&gt;INDEX(Kalender!$B$81:$B$110,MAX(1,$D30))),AND($E30&gt;0,INDEX(Kalender!FV$81:FV$110,MAX(1,$E30))&gt;INDEX(Kalender!$B$81:$B$110,MAX(1,$E30))),AND($F30&gt;0,INDEX(Kalender!FV$81:FV$110,MAX(1,$F30))&gt;INDEX(Kalender!$B$81:$B$110,MAX(1,$F30)))),2,0))</f>
        <v>0</v>
      </c>
      <c r="FW30" s="5" t="n">
        <f aca="false">IF(Kalender!FW30&lt;&gt;1,0,IF(AND($B30&gt;0,INDEX(Kalender!FW$68:FW$77,MAX(1,$B30))&gt;INDEX(Kalender!$B$68:$B$77,MAX(1,$B30))),1,0)+IF(OR(AND($C30&gt;0,INDEX(Kalender!FW$81:FW$110,MAX(1,$C30))&gt;INDEX(Kalender!$B$81:$B$110,MAX(1,$C30))),AND($D30&gt;0,INDEX(Kalender!FW$81:FW$110,MAX(1,$D30))&gt;INDEX(Kalender!$B$81:$B$110,MAX(1,$D30))),AND($E30&gt;0,INDEX(Kalender!FW$81:FW$110,MAX(1,$E30))&gt;INDEX(Kalender!$B$81:$B$110,MAX(1,$E30))),AND($F30&gt;0,INDEX(Kalender!FW$81:FW$110,MAX(1,$F30))&gt;INDEX(Kalender!$B$81:$B$110,MAX(1,$F30)))),2,0))</f>
        <v>0</v>
      </c>
      <c r="FX30" s="5" t="n">
        <f aca="false">IF(Kalender!FX30&lt;&gt;1,0,IF(AND($B30&gt;0,INDEX(Kalender!FX$68:FX$77,MAX(1,$B30))&gt;INDEX(Kalender!$B$68:$B$77,MAX(1,$B30))),1,0)+IF(OR(AND($C30&gt;0,INDEX(Kalender!FX$81:FX$110,MAX(1,$C30))&gt;INDEX(Kalender!$B$81:$B$110,MAX(1,$C30))),AND($D30&gt;0,INDEX(Kalender!FX$81:FX$110,MAX(1,$D30))&gt;INDEX(Kalender!$B$81:$B$110,MAX(1,$D30))),AND($E30&gt;0,INDEX(Kalender!FX$81:FX$110,MAX(1,$E30))&gt;INDEX(Kalender!$B$81:$B$110,MAX(1,$E30))),AND($F30&gt;0,INDEX(Kalender!FX$81:FX$110,MAX(1,$F30))&gt;INDEX(Kalender!$B$81:$B$110,MAX(1,$F30)))),2,0))</f>
        <v>0</v>
      </c>
      <c r="FY30" s="5" t="n">
        <f aca="false">IF(Kalender!FY30&lt;&gt;1,0,IF(AND($B30&gt;0,INDEX(Kalender!FY$68:FY$77,MAX(1,$B30))&gt;INDEX(Kalender!$B$68:$B$77,MAX(1,$B30))),1,0)+IF(OR(AND($C30&gt;0,INDEX(Kalender!FY$81:FY$110,MAX(1,$C30))&gt;INDEX(Kalender!$B$81:$B$110,MAX(1,$C30))),AND($D30&gt;0,INDEX(Kalender!FY$81:FY$110,MAX(1,$D30))&gt;INDEX(Kalender!$B$81:$B$110,MAX(1,$D30))),AND($E30&gt;0,INDEX(Kalender!FY$81:FY$110,MAX(1,$E30))&gt;INDEX(Kalender!$B$81:$B$110,MAX(1,$E30))),AND($F30&gt;0,INDEX(Kalender!FY$81:FY$110,MAX(1,$F30))&gt;INDEX(Kalender!$B$81:$B$110,MAX(1,$F30)))),2,0))</f>
        <v>0</v>
      </c>
      <c r="FZ30" s="5" t="n">
        <f aca="false">IF(Kalender!FZ30&lt;&gt;1,0,IF(AND($B30&gt;0,INDEX(Kalender!FZ$68:FZ$77,MAX(1,$B30))&gt;INDEX(Kalender!$B$68:$B$77,MAX(1,$B30))),1,0)+IF(OR(AND($C30&gt;0,INDEX(Kalender!FZ$81:FZ$110,MAX(1,$C30))&gt;INDEX(Kalender!$B$81:$B$110,MAX(1,$C30))),AND($D30&gt;0,INDEX(Kalender!FZ$81:FZ$110,MAX(1,$D30))&gt;INDEX(Kalender!$B$81:$B$110,MAX(1,$D30))),AND($E30&gt;0,INDEX(Kalender!FZ$81:FZ$110,MAX(1,$E30))&gt;INDEX(Kalender!$B$81:$B$110,MAX(1,$E30))),AND($F30&gt;0,INDEX(Kalender!FZ$81:FZ$110,MAX(1,$F30))&gt;INDEX(Kalender!$B$81:$B$110,MAX(1,$F30)))),2,0))</f>
        <v>0</v>
      </c>
      <c r="GA30" s="5" t="n">
        <f aca="false">IF(Kalender!GA30&lt;&gt;1,0,IF(AND($B30&gt;0,INDEX(Kalender!GA$68:GA$77,MAX(1,$B30))&gt;INDEX(Kalender!$B$68:$B$77,MAX(1,$B30))),1,0)+IF(OR(AND($C30&gt;0,INDEX(Kalender!GA$81:GA$110,MAX(1,$C30))&gt;INDEX(Kalender!$B$81:$B$110,MAX(1,$C30))),AND($D30&gt;0,INDEX(Kalender!GA$81:GA$110,MAX(1,$D30))&gt;INDEX(Kalender!$B$81:$B$110,MAX(1,$D30))),AND($E30&gt;0,INDEX(Kalender!GA$81:GA$110,MAX(1,$E30))&gt;INDEX(Kalender!$B$81:$B$110,MAX(1,$E30))),AND($F30&gt;0,INDEX(Kalender!GA$81:GA$110,MAX(1,$F30))&gt;INDEX(Kalender!$B$81:$B$110,MAX(1,$F30)))),2,0))</f>
        <v>0</v>
      </c>
      <c r="GB30" s="5" t="n">
        <f aca="false">IF(Kalender!GB30&lt;&gt;1,0,IF(AND($B30&gt;0,INDEX(Kalender!GB$68:GB$77,MAX(1,$B30))&gt;INDEX(Kalender!$B$68:$B$77,MAX(1,$B30))),1,0)+IF(OR(AND($C30&gt;0,INDEX(Kalender!GB$81:GB$110,MAX(1,$C30))&gt;INDEX(Kalender!$B$81:$B$110,MAX(1,$C30))),AND($D30&gt;0,INDEX(Kalender!GB$81:GB$110,MAX(1,$D30))&gt;INDEX(Kalender!$B$81:$B$110,MAX(1,$D30))),AND($E30&gt;0,INDEX(Kalender!GB$81:GB$110,MAX(1,$E30))&gt;INDEX(Kalender!$B$81:$B$110,MAX(1,$E30))),AND($F30&gt;0,INDEX(Kalender!GB$81:GB$110,MAX(1,$F30))&gt;INDEX(Kalender!$B$81:$B$110,MAX(1,$F30)))),2,0))</f>
        <v>0</v>
      </c>
      <c r="GC30" s="5" t="n">
        <f aca="false">IF(Kalender!GC30&lt;&gt;1,0,IF(AND($B30&gt;0,INDEX(Kalender!GC$68:GC$77,MAX(1,$B30))&gt;INDEX(Kalender!$B$68:$B$77,MAX(1,$B30))),1,0)+IF(OR(AND($C30&gt;0,INDEX(Kalender!GC$81:GC$110,MAX(1,$C30))&gt;INDEX(Kalender!$B$81:$B$110,MAX(1,$C30))),AND($D30&gt;0,INDEX(Kalender!GC$81:GC$110,MAX(1,$D30))&gt;INDEX(Kalender!$B$81:$B$110,MAX(1,$D30))),AND($E30&gt;0,INDEX(Kalender!GC$81:GC$110,MAX(1,$E30))&gt;INDEX(Kalender!$B$81:$B$110,MAX(1,$E30))),AND($F30&gt;0,INDEX(Kalender!GC$81:GC$110,MAX(1,$F30))&gt;INDEX(Kalender!$B$81:$B$110,MAX(1,$F30)))),2,0))</f>
        <v>0</v>
      </c>
      <c r="GD30" s="5" t="n">
        <f aca="false">IF(Kalender!GD30&lt;&gt;1,0,IF(AND($B30&gt;0,INDEX(Kalender!GD$68:GD$77,MAX(1,$B30))&gt;INDEX(Kalender!$B$68:$B$77,MAX(1,$B30))),1,0)+IF(OR(AND($C30&gt;0,INDEX(Kalender!GD$81:GD$110,MAX(1,$C30))&gt;INDEX(Kalender!$B$81:$B$110,MAX(1,$C30))),AND($D30&gt;0,INDEX(Kalender!GD$81:GD$110,MAX(1,$D30))&gt;INDEX(Kalender!$B$81:$B$110,MAX(1,$D30))),AND($E30&gt;0,INDEX(Kalender!GD$81:GD$110,MAX(1,$E30))&gt;INDEX(Kalender!$B$81:$B$110,MAX(1,$E30))),AND($F30&gt;0,INDEX(Kalender!GD$81:GD$110,MAX(1,$F30))&gt;INDEX(Kalender!$B$81:$B$110,MAX(1,$F30)))),2,0))</f>
        <v>0</v>
      </c>
      <c r="GE30" s="5" t="n">
        <f aca="false">IF(Kalender!GE30&lt;&gt;1,0,IF(AND($B30&gt;0,INDEX(Kalender!GE$68:GE$77,MAX(1,$B30))&gt;INDEX(Kalender!$B$68:$B$77,MAX(1,$B30))),1,0)+IF(OR(AND($C30&gt;0,INDEX(Kalender!GE$81:GE$110,MAX(1,$C30))&gt;INDEX(Kalender!$B$81:$B$110,MAX(1,$C30))),AND($D30&gt;0,INDEX(Kalender!GE$81:GE$110,MAX(1,$D30))&gt;INDEX(Kalender!$B$81:$B$110,MAX(1,$D30))),AND($E30&gt;0,INDEX(Kalender!GE$81:GE$110,MAX(1,$E30))&gt;INDEX(Kalender!$B$81:$B$110,MAX(1,$E30))),AND($F30&gt;0,INDEX(Kalender!GE$81:GE$110,MAX(1,$F30))&gt;INDEX(Kalender!$B$81:$B$110,MAX(1,$F30)))),2,0))</f>
        <v>0</v>
      </c>
      <c r="GF30" s="5" t="n">
        <f aca="false">IF(Kalender!GF30&lt;&gt;1,0,IF(AND($B30&gt;0,INDEX(Kalender!GF$68:GF$77,MAX(1,$B30))&gt;INDEX(Kalender!$B$68:$B$77,MAX(1,$B30))),1,0)+IF(OR(AND($C30&gt;0,INDEX(Kalender!GF$81:GF$110,MAX(1,$C30))&gt;INDEX(Kalender!$B$81:$B$110,MAX(1,$C30))),AND($D30&gt;0,INDEX(Kalender!GF$81:GF$110,MAX(1,$D30))&gt;INDEX(Kalender!$B$81:$B$110,MAX(1,$D30))),AND($E30&gt;0,INDEX(Kalender!GF$81:GF$110,MAX(1,$E30))&gt;INDEX(Kalender!$B$81:$B$110,MAX(1,$E30))),AND($F30&gt;0,INDEX(Kalender!GF$81:GF$110,MAX(1,$F30))&gt;INDEX(Kalender!$B$81:$B$110,MAX(1,$F30)))),2,0))</f>
        <v>0</v>
      </c>
      <c r="GG30" s="5" t="n">
        <f aca="false">IF(Kalender!GG30&lt;&gt;1,0,IF(AND($B30&gt;0,INDEX(Kalender!GG$68:GG$77,MAX(1,$B30))&gt;INDEX(Kalender!$B$68:$B$77,MAX(1,$B30))),1,0)+IF(OR(AND($C30&gt;0,INDEX(Kalender!GG$81:GG$110,MAX(1,$C30))&gt;INDEX(Kalender!$B$81:$B$110,MAX(1,$C30))),AND($D30&gt;0,INDEX(Kalender!GG$81:GG$110,MAX(1,$D30))&gt;INDEX(Kalender!$B$81:$B$110,MAX(1,$D30))),AND($E30&gt;0,INDEX(Kalender!GG$81:GG$110,MAX(1,$E30))&gt;INDEX(Kalender!$B$81:$B$110,MAX(1,$E30))),AND($F30&gt;0,INDEX(Kalender!GG$81:GG$110,MAX(1,$F30))&gt;INDEX(Kalender!$B$81:$B$110,MAX(1,$F30)))),2,0))</f>
        <v>0</v>
      </c>
      <c r="GH30" s="5" t="n">
        <f aca="false">IF(Kalender!GH30&lt;&gt;1,0,IF(AND($B30&gt;0,INDEX(Kalender!GH$68:GH$77,MAX(1,$B30))&gt;INDEX(Kalender!$B$68:$B$77,MAX(1,$B30))),1,0)+IF(OR(AND($C30&gt;0,INDEX(Kalender!GH$81:GH$110,MAX(1,$C30))&gt;INDEX(Kalender!$B$81:$B$110,MAX(1,$C30))),AND($D30&gt;0,INDEX(Kalender!GH$81:GH$110,MAX(1,$D30))&gt;INDEX(Kalender!$B$81:$B$110,MAX(1,$D30))),AND($E30&gt;0,INDEX(Kalender!GH$81:GH$110,MAX(1,$E30))&gt;INDEX(Kalender!$B$81:$B$110,MAX(1,$E30))),AND($F30&gt;0,INDEX(Kalender!GH$81:GH$110,MAX(1,$F30))&gt;INDEX(Kalender!$B$81:$B$110,MAX(1,$F30)))),2,0))</f>
        <v>0</v>
      </c>
      <c r="GI30" s="5" t="n">
        <f aca="false">IF(Kalender!GI30&lt;&gt;1,0,IF(AND($B30&gt;0,INDEX(Kalender!GI$68:GI$77,MAX(1,$B30))&gt;INDEX(Kalender!$B$68:$B$77,MAX(1,$B30))),1,0)+IF(OR(AND($C30&gt;0,INDEX(Kalender!GI$81:GI$110,MAX(1,$C30))&gt;INDEX(Kalender!$B$81:$B$110,MAX(1,$C30))),AND($D30&gt;0,INDEX(Kalender!GI$81:GI$110,MAX(1,$D30))&gt;INDEX(Kalender!$B$81:$B$110,MAX(1,$D30))),AND($E30&gt;0,INDEX(Kalender!GI$81:GI$110,MAX(1,$E30))&gt;INDEX(Kalender!$B$81:$B$110,MAX(1,$E30))),AND($F30&gt;0,INDEX(Kalender!GI$81:GI$110,MAX(1,$F30))&gt;INDEX(Kalender!$B$81:$B$110,MAX(1,$F30)))),2,0))</f>
        <v>0</v>
      </c>
      <c r="GJ30" s="5" t="n">
        <f aca="false">IF(Kalender!GJ30&lt;&gt;1,0,IF(AND($B30&gt;0,INDEX(Kalender!GJ$68:GJ$77,MAX(1,$B30))&gt;INDEX(Kalender!$B$68:$B$77,MAX(1,$B30))),1,0)+IF(OR(AND($C30&gt;0,INDEX(Kalender!GJ$81:GJ$110,MAX(1,$C30))&gt;INDEX(Kalender!$B$81:$B$110,MAX(1,$C30))),AND($D30&gt;0,INDEX(Kalender!GJ$81:GJ$110,MAX(1,$D30))&gt;INDEX(Kalender!$B$81:$B$110,MAX(1,$D30))),AND($E30&gt;0,INDEX(Kalender!GJ$81:GJ$110,MAX(1,$E30))&gt;INDEX(Kalender!$B$81:$B$110,MAX(1,$E30))),AND($F30&gt;0,INDEX(Kalender!GJ$81:GJ$110,MAX(1,$F30))&gt;INDEX(Kalender!$B$81:$B$110,MAX(1,$F30)))),2,0))</f>
        <v>0</v>
      </c>
      <c r="GK30" s="5" t="n">
        <f aca="false">IF(Kalender!GK30&lt;&gt;1,0,IF(AND($B30&gt;0,INDEX(Kalender!GK$68:GK$77,MAX(1,$B30))&gt;INDEX(Kalender!$B$68:$B$77,MAX(1,$B30))),1,0)+IF(OR(AND($C30&gt;0,INDEX(Kalender!GK$81:GK$110,MAX(1,$C30))&gt;INDEX(Kalender!$B$81:$B$110,MAX(1,$C30))),AND($D30&gt;0,INDEX(Kalender!GK$81:GK$110,MAX(1,$D30))&gt;INDEX(Kalender!$B$81:$B$110,MAX(1,$D30))),AND($E30&gt;0,INDEX(Kalender!GK$81:GK$110,MAX(1,$E30))&gt;INDEX(Kalender!$B$81:$B$110,MAX(1,$E30))),AND($F30&gt;0,INDEX(Kalender!GK$81:GK$110,MAX(1,$F30))&gt;INDEX(Kalender!$B$81:$B$110,MAX(1,$F30)))),2,0))</f>
        <v>0</v>
      </c>
      <c r="GL30" s="5" t="n">
        <f aca="false">IF(Kalender!GL30&lt;&gt;1,0,IF(AND($B30&gt;0,INDEX(Kalender!GL$68:GL$77,MAX(1,$B30))&gt;INDEX(Kalender!$B$68:$B$77,MAX(1,$B30))),1,0)+IF(OR(AND($C30&gt;0,INDEX(Kalender!GL$81:GL$110,MAX(1,$C30))&gt;INDEX(Kalender!$B$81:$B$110,MAX(1,$C30))),AND($D30&gt;0,INDEX(Kalender!GL$81:GL$110,MAX(1,$D30))&gt;INDEX(Kalender!$B$81:$B$110,MAX(1,$D30))),AND($E30&gt;0,INDEX(Kalender!GL$81:GL$110,MAX(1,$E30))&gt;INDEX(Kalender!$B$81:$B$110,MAX(1,$E30))),AND($F30&gt;0,INDEX(Kalender!GL$81:GL$110,MAX(1,$F30))&gt;INDEX(Kalender!$B$81:$B$110,MAX(1,$F30)))),2,0))</f>
        <v>0</v>
      </c>
      <c r="GM30" s="5" t="n">
        <f aca="false">IF(Kalender!GM30&lt;&gt;1,0,IF(AND($B30&gt;0,INDEX(Kalender!GM$68:GM$77,MAX(1,$B30))&gt;INDEX(Kalender!$B$68:$B$77,MAX(1,$B30))),1,0)+IF(OR(AND($C30&gt;0,INDEX(Kalender!GM$81:GM$110,MAX(1,$C30))&gt;INDEX(Kalender!$B$81:$B$110,MAX(1,$C30))),AND($D30&gt;0,INDEX(Kalender!GM$81:GM$110,MAX(1,$D30))&gt;INDEX(Kalender!$B$81:$B$110,MAX(1,$D30))),AND($E30&gt;0,INDEX(Kalender!GM$81:GM$110,MAX(1,$E30))&gt;INDEX(Kalender!$B$81:$B$110,MAX(1,$E30))),AND($F30&gt;0,INDEX(Kalender!GM$81:GM$110,MAX(1,$F30))&gt;INDEX(Kalender!$B$81:$B$110,MAX(1,$F30)))),2,0))</f>
        <v>0</v>
      </c>
      <c r="GN30" s="5" t="n">
        <f aca="false">IF(Kalender!GN30&lt;&gt;1,0,IF(AND($B30&gt;0,INDEX(Kalender!GN$68:GN$77,MAX(1,$B30))&gt;INDEX(Kalender!$B$68:$B$77,MAX(1,$B30))),1,0)+IF(OR(AND($C30&gt;0,INDEX(Kalender!GN$81:GN$110,MAX(1,$C30))&gt;INDEX(Kalender!$B$81:$B$110,MAX(1,$C30))),AND($D30&gt;0,INDEX(Kalender!GN$81:GN$110,MAX(1,$D30))&gt;INDEX(Kalender!$B$81:$B$110,MAX(1,$D30))),AND($E30&gt;0,INDEX(Kalender!GN$81:GN$110,MAX(1,$E30))&gt;INDEX(Kalender!$B$81:$B$110,MAX(1,$E30))),AND($F30&gt;0,INDEX(Kalender!GN$81:GN$110,MAX(1,$F30))&gt;INDEX(Kalender!$B$81:$B$110,MAX(1,$F30)))),2,0))</f>
        <v>0</v>
      </c>
      <c r="GO30" s="5" t="n">
        <f aca="false">IF(Kalender!GO30&lt;&gt;1,0,IF(AND($B30&gt;0,INDEX(Kalender!GO$68:GO$77,MAX(1,$B30))&gt;INDEX(Kalender!$B$68:$B$77,MAX(1,$B30))),1,0)+IF(OR(AND($C30&gt;0,INDEX(Kalender!GO$81:GO$110,MAX(1,$C30))&gt;INDEX(Kalender!$B$81:$B$110,MAX(1,$C30))),AND($D30&gt;0,INDEX(Kalender!GO$81:GO$110,MAX(1,$D30))&gt;INDEX(Kalender!$B$81:$B$110,MAX(1,$D30))),AND($E30&gt;0,INDEX(Kalender!GO$81:GO$110,MAX(1,$E30))&gt;INDEX(Kalender!$B$81:$B$110,MAX(1,$E30))),AND($F30&gt;0,INDEX(Kalender!GO$81:GO$110,MAX(1,$F30))&gt;INDEX(Kalender!$B$81:$B$110,MAX(1,$F30)))),2,0))</f>
        <v>0</v>
      </c>
      <c r="GP30" s="5" t="n">
        <f aca="false">IF(Kalender!GP30&lt;&gt;1,0,IF(AND($B30&gt;0,INDEX(Kalender!GP$68:GP$77,MAX(1,$B30))&gt;INDEX(Kalender!$B$68:$B$77,MAX(1,$B30))),1,0)+IF(OR(AND($C30&gt;0,INDEX(Kalender!GP$81:GP$110,MAX(1,$C30))&gt;INDEX(Kalender!$B$81:$B$110,MAX(1,$C30))),AND($D30&gt;0,INDEX(Kalender!GP$81:GP$110,MAX(1,$D30))&gt;INDEX(Kalender!$B$81:$B$110,MAX(1,$D30))),AND($E30&gt;0,INDEX(Kalender!GP$81:GP$110,MAX(1,$E30))&gt;INDEX(Kalender!$B$81:$B$110,MAX(1,$E30))),AND($F30&gt;0,INDEX(Kalender!GP$81:GP$110,MAX(1,$F30))&gt;INDEX(Kalender!$B$81:$B$110,MAX(1,$F30)))),2,0))</f>
        <v>0</v>
      </c>
      <c r="GQ30" s="5" t="n">
        <f aca="false">IF(Kalender!GQ30&lt;&gt;1,0,IF(AND($B30&gt;0,INDEX(Kalender!GQ$68:GQ$77,MAX(1,$B30))&gt;INDEX(Kalender!$B$68:$B$77,MAX(1,$B30))),1,0)+IF(OR(AND($C30&gt;0,INDEX(Kalender!GQ$81:GQ$110,MAX(1,$C30))&gt;INDEX(Kalender!$B$81:$B$110,MAX(1,$C30))),AND($D30&gt;0,INDEX(Kalender!GQ$81:GQ$110,MAX(1,$D30))&gt;INDEX(Kalender!$B$81:$B$110,MAX(1,$D30))),AND($E30&gt;0,INDEX(Kalender!GQ$81:GQ$110,MAX(1,$E30))&gt;INDEX(Kalender!$B$81:$B$110,MAX(1,$E30))),AND($F30&gt;0,INDEX(Kalender!GQ$81:GQ$110,MAX(1,$F30))&gt;INDEX(Kalender!$B$81:$B$110,MAX(1,$F30)))),2,0))</f>
        <v>0</v>
      </c>
      <c r="GR30" s="5" t="n">
        <f aca="false">IF(Kalender!GR30&lt;&gt;1,0,IF(AND($B30&gt;0,INDEX(Kalender!GR$68:GR$77,MAX(1,$B30))&gt;INDEX(Kalender!$B$68:$B$77,MAX(1,$B30))),1,0)+IF(OR(AND($C30&gt;0,INDEX(Kalender!GR$81:GR$110,MAX(1,$C30))&gt;INDEX(Kalender!$B$81:$B$110,MAX(1,$C30))),AND($D30&gt;0,INDEX(Kalender!GR$81:GR$110,MAX(1,$D30))&gt;INDEX(Kalender!$B$81:$B$110,MAX(1,$D30))),AND($E30&gt;0,INDEX(Kalender!GR$81:GR$110,MAX(1,$E30))&gt;INDEX(Kalender!$B$81:$B$110,MAX(1,$E30))),AND($F30&gt;0,INDEX(Kalender!GR$81:GR$110,MAX(1,$F30))&gt;INDEX(Kalender!$B$81:$B$110,MAX(1,$F30)))),2,0))</f>
        <v>0</v>
      </c>
      <c r="GS30" s="5" t="n">
        <f aca="false">IF(Kalender!GS30&lt;&gt;1,0,IF(AND($B30&gt;0,INDEX(Kalender!GS$68:GS$77,MAX(1,$B30))&gt;INDEX(Kalender!$B$68:$B$77,MAX(1,$B30))),1,0)+IF(OR(AND($C30&gt;0,INDEX(Kalender!GS$81:GS$110,MAX(1,$C30))&gt;INDEX(Kalender!$B$81:$B$110,MAX(1,$C30))),AND($D30&gt;0,INDEX(Kalender!GS$81:GS$110,MAX(1,$D30))&gt;INDEX(Kalender!$B$81:$B$110,MAX(1,$D30))),AND($E30&gt;0,INDEX(Kalender!GS$81:GS$110,MAX(1,$E30))&gt;INDEX(Kalender!$B$81:$B$110,MAX(1,$E30))),AND($F30&gt;0,INDEX(Kalender!GS$81:GS$110,MAX(1,$F30))&gt;INDEX(Kalender!$B$81:$B$110,MAX(1,$F30)))),2,0))</f>
        <v>0</v>
      </c>
      <c r="GT30" s="5" t="n">
        <f aca="false">IF(Kalender!GT30&lt;&gt;1,0,IF(AND($B30&gt;0,INDEX(Kalender!GT$68:GT$77,MAX(1,$B30))&gt;INDEX(Kalender!$B$68:$B$77,MAX(1,$B30))),1,0)+IF(OR(AND($C30&gt;0,INDEX(Kalender!GT$81:GT$110,MAX(1,$C30))&gt;INDEX(Kalender!$B$81:$B$110,MAX(1,$C30))),AND($D30&gt;0,INDEX(Kalender!GT$81:GT$110,MAX(1,$D30))&gt;INDEX(Kalender!$B$81:$B$110,MAX(1,$D30))),AND($E30&gt;0,INDEX(Kalender!GT$81:GT$110,MAX(1,$E30))&gt;INDEX(Kalender!$B$81:$B$110,MAX(1,$E30))),AND($F30&gt;0,INDEX(Kalender!GT$81:GT$110,MAX(1,$F30))&gt;INDEX(Kalender!$B$81:$B$110,MAX(1,$F30)))),2,0))</f>
        <v>0</v>
      </c>
      <c r="GU30" s="5" t="n">
        <f aca="false">IF(Kalender!GU30&lt;&gt;1,0,IF(AND($B30&gt;0,INDEX(Kalender!GU$68:GU$77,MAX(1,$B30))&gt;INDEX(Kalender!$B$68:$B$77,MAX(1,$B30))),1,0)+IF(OR(AND($C30&gt;0,INDEX(Kalender!GU$81:GU$110,MAX(1,$C30))&gt;INDEX(Kalender!$B$81:$B$110,MAX(1,$C30))),AND($D30&gt;0,INDEX(Kalender!GU$81:GU$110,MAX(1,$D30))&gt;INDEX(Kalender!$B$81:$B$110,MAX(1,$D30))),AND($E30&gt;0,INDEX(Kalender!GU$81:GU$110,MAX(1,$E30))&gt;INDEX(Kalender!$B$81:$B$110,MAX(1,$E30))),AND($F30&gt;0,INDEX(Kalender!GU$81:GU$110,MAX(1,$F30))&gt;INDEX(Kalender!$B$81:$B$110,MAX(1,$F30)))),2,0))</f>
        <v>0</v>
      </c>
      <c r="GV30" s="5" t="n">
        <f aca="false">IF(Kalender!GV30&lt;&gt;1,0,IF(AND($B30&gt;0,INDEX(Kalender!GV$68:GV$77,MAX(1,$B30))&gt;INDEX(Kalender!$B$68:$B$77,MAX(1,$B30))),1,0)+IF(OR(AND($C30&gt;0,INDEX(Kalender!GV$81:GV$110,MAX(1,$C30))&gt;INDEX(Kalender!$B$81:$B$110,MAX(1,$C30))),AND($D30&gt;0,INDEX(Kalender!GV$81:GV$110,MAX(1,$D30))&gt;INDEX(Kalender!$B$81:$B$110,MAX(1,$D30))),AND($E30&gt;0,INDEX(Kalender!GV$81:GV$110,MAX(1,$E30))&gt;INDEX(Kalender!$B$81:$B$110,MAX(1,$E30))),AND($F30&gt;0,INDEX(Kalender!GV$81:GV$110,MAX(1,$F30))&gt;INDEX(Kalender!$B$81:$B$110,MAX(1,$F30)))),2,0))</f>
        <v>0</v>
      </c>
      <c r="GW30" s="5" t="n">
        <f aca="false">IF(Kalender!GW30&lt;&gt;1,0,IF(AND($B30&gt;0,INDEX(Kalender!GW$68:GW$77,MAX(1,$B30))&gt;INDEX(Kalender!$B$68:$B$77,MAX(1,$B30))),1,0)+IF(OR(AND($C30&gt;0,INDEX(Kalender!GW$81:GW$110,MAX(1,$C30))&gt;INDEX(Kalender!$B$81:$B$110,MAX(1,$C30))),AND($D30&gt;0,INDEX(Kalender!GW$81:GW$110,MAX(1,$D30))&gt;INDEX(Kalender!$B$81:$B$110,MAX(1,$D30))),AND($E30&gt;0,INDEX(Kalender!GW$81:GW$110,MAX(1,$E30))&gt;INDEX(Kalender!$B$81:$B$110,MAX(1,$E30))),AND($F30&gt;0,INDEX(Kalender!GW$81:GW$110,MAX(1,$F30))&gt;INDEX(Kalender!$B$81:$B$110,MAX(1,$F30)))),2,0))</f>
        <v>0</v>
      </c>
      <c r="GX30" s="5" t="n">
        <f aca="false">IF(Kalender!GX30&lt;&gt;1,0,IF(AND($B30&gt;0,INDEX(Kalender!GX$68:GX$77,MAX(1,$B30))&gt;INDEX(Kalender!$B$68:$B$77,MAX(1,$B30))),1,0)+IF(OR(AND($C30&gt;0,INDEX(Kalender!GX$81:GX$110,MAX(1,$C30))&gt;INDEX(Kalender!$B$81:$B$110,MAX(1,$C30))),AND($D30&gt;0,INDEX(Kalender!GX$81:GX$110,MAX(1,$D30))&gt;INDEX(Kalender!$B$81:$B$110,MAX(1,$D30))),AND($E30&gt;0,INDEX(Kalender!GX$81:GX$110,MAX(1,$E30))&gt;INDEX(Kalender!$B$81:$B$110,MAX(1,$E30))),AND($F30&gt;0,INDEX(Kalender!GX$81:GX$110,MAX(1,$F30))&gt;INDEX(Kalender!$B$81:$B$110,MAX(1,$F30)))),2,0))</f>
        <v>0</v>
      </c>
      <c r="GY30" s="5" t="n">
        <f aca="false">IF(Kalender!GY30&lt;&gt;1,0,IF(AND($B30&gt;0,INDEX(Kalender!GY$68:GY$77,MAX(1,$B30))&gt;INDEX(Kalender!$B$68:$B$77,MAX(1,$B30))),1,0)+IF(OR(AND($C30&gt;0,INDEX(Kalender!GY$81:GY$110,MAX(1,$C30))&gt;INDEX(Kalender!$B$81:$B$110,MAX(1,$C30))),AND($D30&gt;0,INDEX(Kalender!GY$81:GY$110,MAX(1,$D30))&gt;INDEX(Kalender!$B$81:$B$110,MAX(1,$D30))),AND($E30&gt;0,INDEX(Kalender!GY$81:GY$110,MAX(1,$E30))&gt;INDEX(Kalender!$B$81:$B$110,MAX(1,$E30))),AND($F30&gt;0,INDEX(Kalender!GY$81:GY$110,MAX(1,$F30))&gt;INDEX(Kalender!$B$81:$B$110,MAX(1,$F30)))),2,0))</f>
        <v>0</v>
      </c>
      <c r="GZ30" s="5" t="n">
        <f aca="false">IF(Kalender!GZ30&lt;&gt;1,0,IF(AND($B30&gt;0,INDEX(Kalender!GZ$68:GZ$77,MAX(1,$B30))&gt;INDEX(Kalender!$B$68:$B$77,MAX(1,$B30))),1,0)+IF(OR(AND($C30&gt;0,INDEX(Kalender!GZ$81:GZ$110,MAX(1,$C30))&gt;INDEX(Kalender!$B$81:$B$110,MAX(1,$C30))),AND($D30&gt;0,INDEX(Kalender!GZ$81:GZ$110,MAX(1,$D30))&gt;INDEX(Kalender!$B$81:$B$110,MAX(1,$D30))),AND($E30&gt;0,INDEX(Kalender!GZ$81:GZ$110,MAX(1,$E30))&gt;INDEX(Kalender!$B$81:$B$110,MAX(1,$E30))),AND($F30&gt;0,INDEX(Kalender!GZ$81:GZ$110,MAX(1,$F30))&gt;INDEX(Kalender!$B$81:$B$110,MAX(1,$F30)))),2,0))</f>
        <v>0</v>
      </c>
      <c r="HA30" s="5" t="n">
        <f aca="false">IF(Kalender!HA30&lt;&gt;1,0,IF(AND($B30&gt;0,INDEX(Kalender!HA$68:HA$77,MAX(1,$B30))&gt;INDEX(Kalender!$B$68:$B$77,MAX(1,$B30))),1,0)+IF(OR(AND($C30&gt;0,INDEX(Kalender!HA$81:HA$110,MAX(1,$C30))&gt;INDEX(Kalender!$B$81:$B$110,MAX(1,$C30))),AND($D30&gt;0,INDEX(Kalender!HA$81:HA$110,MAX(1,$D30))&gt;INDEX(Kalender!$B$81:$B$110,MAX(1,$D30))),AND($E30&gt;0,INDEX(Kalender!HA$81:HA$110,MAX(1,$E30))&gt;INDEX(Kalender!$B$81:$B$110,MAX(1,$E30))),AND($F30&gt;0,INDEX(Kalender!HA$81:HA$110,MAX(1,$F30))&gt;INDEX(Kalender!$B$81:$B$110,MAX(1,$F30)))),2,0))</f>
        <v>0</v>
      </c>
      <c r="HB30" s="5" t="n">
        <f aca="false">IF(Kalender!HB30&lt;&gt;1,0,IF(AND($B30&gt;0,INDEX(Kalender!HB$68:HB$77,MAX(1,$B30))&gt;INDEX(Kalender!$B$68:$B$77,MAX(1,$B30))),1,0)+IF(OR(AND($C30&gt;0,INDEX(Kalender!HB$81:HB$110,MAX(1,$C30))&gt;INDEX(Kalender!$B$81:$B$110,MAX(1,$C30))),AND($D30&gt;0,INDEX(Kalender!HB$81:HB$110,MAX(1,$D30))&gt;INDEX(Kalender!$B$81:$B$110,MAX(1,$D30))),AND($E30&gt;0,INDEX(Kalender!HB$81:HB$110,MAX(1,$E30))&gt;INDEX(Kalender!$B$81:$B$110,MAX(1,$E30))),AND($F30&gt;0,INDEX(Kalender!HB$81:HB$110,MAX(1,$F30))&gt;INDEX(Kalender!$B$81:$B$110,MAX(1,$F30)))),2,0))</f>
        <v>0</v>
      </c>
      <c r="HC30" s="5" t="n">
        <f aca="false">IF(Kalender!HC30&lt;&gt;1,0,IF(AND($B30&gt;0,INDEX(Kalender!HC$68:HC$77,MAX(1,$B30))&gt;INDEX(Kalender!$B$68:$B$77,MAX(1,$B30))),1,0)+IF(OR(AND($C30&gt;0,INDEX(Kalender!HC$81:HC$110,MAX(1,$C30))&gt;INDEX(Kalender!$B$81:$B$110,MAX(1,$C30))),AND($D30&gt;0,INDEX(Kalender!HC$81:HC$110,MAX(1,$D30))&gt;INDEX(Kalender!$B$81:$B$110,MAX(1,$D30))),AND($E30&gt;0,INDEX(Kalender!HC$81:HC$110,MAX(1,$E30))&gt;INDEX(Kalender!$B$81:$B$110,MAX(1,$E30))),AND($F30&gt;0,INDEX(Kalender!HC$81:HC$110,MAX(1,$F30))&gt;INDEX(Kalender!$B$81:$B$110,MAX(1,$F30)))),2,0))</f>
        <v>0</v>
      </c>
      <c r="HD30" s="5" t="n">
        <f aca="false">IF(Kalender!HD30&lt;&gt;1,0,IF(AND($B30&gt;0,INDEX(Kalender!HD$68:HD$77,MAX(1,$B30))&gt;INDEX(Kalender!$B$68:$B$77,MAX(1,$B30))),1,0)+IF(OR(AND($C30&gt;0,INDEX(Kalender!HD$81:HD$110,MAX(1,$C30))&gt;INDEX(Kalender!$B$81:$B$110,MAX(1,$C30))),AND($D30&gt;0,INDEX(Kalender!HD$81:HD$110,MAX(1,$D30))&gt;INDEX(Kalender!$B$81:$B$110,MAX(1,$D30))),AND($E30&gt;0,INDEX(Kalender!HD$81:HD$110,MAX(1,$E30))&gt;INDEX(Kalender!$B$81:$B$110,MAX(1,$E30))),AND($F30&gt;0,INDEX(Kalender!HD$81:HD$110,MAX(1,$F30))&gt;INDEX(Kalender!$B$81:$B$110,MAX(1,$F30)))),2,0))</f>
        <v>0</v>
      </c>
      <c r="HE30" s="5" t="n">
        <f aca="false">IF(Kalender!HE30&lt;&gt;1,0,IF(AND($B30&gt;0,INDEX(Kalender!HE$68:HE$77,MAX(1,$B30))&gt;INDEX(Kalender!$B$68:$B$77,MAX(1,$B30))),1,0)+IF(OR(AND($C30&gt;0,INDEX(Kalender!HE$81:HE$110,MAX(1,$C30))&gt;INDEX(Kalender!$B$81:$B$110,MAX(1,$C30))),AND($D30&gt;0,INDEX(Kalender!HE$81:HE$110,MAX(1,$D30))&gt;INDEX(Kalender!$B$81:$B$110,MAX(1,$D30))),AND($E30&gt;0,INDEX(Kalender!HE$81:HE$110,MAX(1,$E30))&gt;INDEX(Kalender!$B$81:$B$110,MAX(1,$E30))),AND($F30&gt;0,INDEX(Kalender!HE$81:HE$110,MAX(1,$F30))&gt;INDEX(Kalender!$B$81:$B$110,MAX(1,$F30)))),2,0))</f>
        <v>0</v>
      </c>
      <c r="HF30" s="5" t="n">
        <f aca="false">IF(Kalender!HF30&lt;&gt;1,0,IF(AND($B30&gt;0,INDEX(Kalender!HF$68:HF$77,MAX(1,$B30))&gt;INDEX(Kalender!$B$68:$B$77,MAX(1,$B30))),1,0)+IF(OR(AND($C30&gt;0,INDEX(Kalender!HF$81:HF$110,MAX(1,$C30))&gt;INDEX(Kalender!$B$81:$B$110,MAX(1,$C30))),AND($D30&gt;0,INDEX(Kalender!HF$81:HF$110,MAX(1,$D30))&gt;INDEX(Kalender!$B$81:$B$110,MAX(1,$D30))),AND($E30&gt;0,INDEX(Kalender!HF$81:HF$110,MAX(1,$E30))&gt;INDEX(Kalender!$B$81:$B$110,MAX(1,$E30))),AND($F30&gt;0,INDEX(Kalender!HF$81:HF$110,MAX(1,$F30))&gt;INDEX(Kalender!$B$81:$B$110,MAX(1,$F30)))),2,0))</f>
        <v>0</v>
      </c>
      <c r="HG30" s="5" t="n">
        <f aca="false">IF(Kalender!HG30&lt;&gt;1,0,IF(AND($B30&gt;0,INDEX(Kalender!HG$68:HG$77,MAX(1,$B30))&gt;INDEX(Kalender!$B$68:$B$77,MAX(1,$B30))),1,0)+IF(OR(AND($C30&gt;0,INDEX(Kalender!HG$81:HG$110,MAX(1,$C30))&gt;INDEX(Kalender!$B$81:$B$110,MAX(1,$C30))),AND($D30&gt;0,INDEX(Kalender!HG$81:HG$110,MAX(1,$D30))&gt;INDEX(Kalender!$B$81:$B$110,MAX(1,$D30))),AND($E30&gt;0,INDEX(Kalender!HG$81:HG$110,MAX(1,$E30))&gt;INDEX(Kalender!$B$81:$B$110,MAX(1,$E30))),AND($F30&gt;0,INDEX(Kalender!HG$81:HG$110,MAX(1,$F30))&gt;INDEX(Kalender!$B$81:$B$110,MAX(1,$F30)))),2,0))</f>
        <v>0</v>
      </c>
      <c r="HH30" s="5" t="n">
        <f aca="false">IF(Kalender!HH30&lt;&gt;1,0,IF(AND($B30&gt;0,INDEX(Kalender!HH$68:HH$77,MAX(1,$B30))&gt;INDEX(Kalender!$B$68:$B$77,MAX(1,$B30))),1,0)+IF(OR(AND($C30&gt;0,INDEX(Kalender!HH$81:HH$110,MAX(1,$C30))&gt;INDEX(Kalender!$B$81:$B$110,MAX(1,$C30))),AND($D30&gt;0,INDEX(Kalender!HH$81:HH$110,MAX(1,$D30))&gt;INDEX(Kalender!$B$81:$B$110,MAX(1,$D30))),AND($E30&gt;0,INDEX(Kalender!HH$81:HH$110,MAX(1,$E30))&gt;INDEX(Kalender!$B$81:$B$110,MAX(1,$E30))),AND($F30&gt;0,INDEX(Kalender!HH$81:HH$110,MAX(1,$F30))&gt;INDEX(Kalender!$B$81:$B$110,MAX(1,$F30)))),2,0))</f>
        <v>0</v>
      </c>
      <c r="HI30" s="5" t="n">
        <f aca="false">IF(Kalender!HI30&lt;&gt;1,0,IF(AND($B30&gt;0,INDEX(Kalender!HI$68:HI$77,MAX(1,$B30))&gt;INDEX(Kalender!$B$68:$B$77,MAX(1,$B30))),1,0)+IF(OR(AND($C30&gt;0,INDEX(Kalender!HI$81:HI$110,MAX(1,$C30))&gt;INDEX(Kalender!$B$81:$B$110,MAX(1,$C30))),AND($D30&gt;0,INDEX(Kalender!HI$81:HI$110,MAX(1,$D30))&gt;INDEX(Kalender!$B$81:$B$110,MAX(1,$D30))),AND($E30&gt;0,INDEX(Kalender!HI$81:HI$110,MAX(1,$E30))&gt;INDEX(Kalender!$B$81:$B$110,MAX(1,$E30))),AND($F30&gt;0,INDEX(Kalender!HI$81:HI$110,MAX(1,$F30))&gt;INDEX(Kalender!$B$81:$B$110,MAX(1,$F30)))),2,0))</f>
        <v>0</v>
      </c>
      <c r="HJ30" s="5" t="n">
        <f aca="false">IF(Kalender!HJ30&lt;&gt;1,0,IF(AND($B30&gt;0,INDEX(Kalender!HJ$68:HJ$77,MAX(1,$B30))&gt;INDEX(Kalender!$B$68:$B$77,MAX(1,$B30))),1,0)+IF(OR(AND($C30&gt;0,INDEX(Kalender!HJ$81:HJ$110,MAX(1,$C30))&gt;INDEX(Kalender!$B$81:$B$110,MAX(1,$C30))),AND($D30&gt;0,INDEX(Kalender!HJ$81:HJ$110,MAX(1,$D30))&gt;INDEX(Kalender!$B$81:$B$110,MAX(1,$D30))),AND($E30&gt;0,INDEX(Kalender!HJ$81:HJ$110,MAX(1,$E30))&gt;INDEX(Kalender!$B$81:$B$110,MAX(1,$E30))),AND($F30&gt;0,INDEX(Kalender!HJ$81:HJ$110,MAX(1,$F30))&gt;INDEX(Kalender!$B$81:$B$110,MAX(1,$F30)))),2,0))</f>
        <v>0</v>
      </c>
      <c r="HK30" s="5" t="n">
        <f aca="false">IF(Kalender!HK30&lt;&gt;1,0,IF(AND($B30&gt;0,INDEX(Kalender!HK$68:HK$77,MAX(1,$B30))&gt;INDEX(Kalender!$B$68:$B$77,MAX(1,$B30))),1,0)+IF(OR(AND($C30&gt;0,INDEX(Kalender!HK$81:HK$110,MAX(1,$C30))&gt;INDEX(Kalender!$B$81:$B$110,MAX(1,$C30))),AND($D30&gt;0,INDEX(Kalender!HK$81:HK$110,MAX(1,$D30))&gt;INDEX(Kalender!$B$81:$B$110,MAX(1,$D30))),AND($E30&gt;0,INDEX(Kalender!HK$81:HK$110,MAX(1,$E30))&gt;INDEX(Kalender!$B$81:$B$110,MAX(1,$E30))),AND($F30&gt;0,INDEX(Kalender!HK$81:HK$110,MAX(1,$F30))&gt;INDEX(Kalender!$B$81:$B$110,MAX(1,$F30)))),2,0))</f>
        <v>0</v>
      </c>
      <c r="HL30" s="5" t="n">
        <f aca="false">IF(Kalender!HL30&lt;&gt;1,0,IF(AND($B30&gt;0,INDEX(Kalender!HL$68:HL$77,MAX(1,$B30))&gt;INDEX(Kalender!$B$68:$B$77,MAX(1,$B30))),1,0)+IF(OR(AND($C30&gt;0,INDEX(Kalender!HL$81:HL$110,MAX(1,$C30))&gt;INDEX(Kalender!$B$81:$B$110,MAX(1,$C30))),AND($D30&gt;0,INDEX(Kalender!HL$81:HL$110,MAX(1,$D30))&gt;INDEX(Kalender!$B$81:$B$110,MAX(1,$D30))),AND($E30&gt;0,INDEX(Kalender!HL$81:HL$110,MAX(1,$E30))&gt;INDEX(Kalender!$B$81:$B$110,MAX(1,$E30))),AND($F30&gt;0,INDEX(Kalender!HL$81:HL$110,MAX(1,$F30))&gt;INDEX(Kalender!$B$81:$B$110,MAX(1,$F30)))),2,0))</f>
        <v>0</v>
      </c>
      <c r="HM30" s="5" t="n">
        <f aca="false">IF(Kalender!HM30&lt;&gt;1,0,IF(AND($B30&gt;0,INDEX(Kalender!HM$68:HM$77,MAX(1,$B30))&gt;INDEX(Kalender!$B$68:$B$77,MAX(1,$B30))),1,0)+IF(OR(AND($C30&gt;0,INDEX(Kalender!HM$81:HM$110,MAX(1,$C30))&gt;INDEX(Kalender!$B$81:$B$110,MAX(1,$C30))),AND($D30&gt;0,INDEX(Kalender!HM$81:HM$110,MAX(1,$D30))&gt;INDEX(Kalender!$B$81:$B$110,MAX(1,$D30))),AND($E30&gt;0,INDEX(Kalender!HM$81:HM$110,MAX(1,$E30))&gt;INDEX(Kalender!$B$81:$B$110,MAX(1,$E30))),AND($F30&gt;0,INDEX(Kalender!HM$81:HM$110,MAX(1,$F30))&gt;INDEX(Kalender!$B$81:$B$110,MAX(1,$F30)))),2,0))</f>
        <v>0</v>
      </c>
      <c r="HN30" s="5" t="n">
        <f aca="false">IF(Kalender!HN30&lt;&gt;1,0,IF(AND($B30&gt;0,INDEX(Kalender!HN$68:HN$77,MAX(1,$B30))&gt;INDEX(Kalender!$B$68:$B$77,MAX(1,$B30))),1,0)+IF(OR(AND($C30&gt;0,INDEX(Kalender!HN$81:HN$110,MAX(1,$C30))&gt;INDEX(Kalender!$B$81:$B$110,MAX(1,$C30))),AND($D30&gt;0,INDEX(Kalender!HN$81:HN$110,MAX(1,$D30))&gt;INDEX(Kalender!$B$81:$B$110,MAX(1,$D30))),AND($E30&gt;0,INDEX(Kalender!HN$81:HN$110,MAX(1,$E30))&gt;INDEX(Kalender!$B$81:$B$110,MAX(1,$E30))),AND($F30&gt;0,INDEX(Kalender!HN$81:HN$110,MAX(1,$F30))&gt;INDEX(Kalender!$B$81:$B$110,MAX(1,$F30)))),2,0))</f>
        <v>0</v>
      </c>
      <c r="HO30" s="5" t="n">
        <f aca="false">IF(Kalender!HO30&lt;&gt;1,0,IF(AND($B30&gt;0,INDEX(Kalender!HO$68:HO$77,MAX(1,$B30))&gt;INDEX(Kalender!$B$68:$B$77,MAX(1,$B30))),1,0)+IF(OR(AND($C30&gt;0,INDEX(Kalender!HO$81:HO$110,MAX(1,$C30))&gt;INDEX(Kalender!$B$81:$B$110,MAX(1,$C30))),AND($D30&gt;0,INDEX(Kalender!HO$81:HO$110,MAX(1,$D30))&gt;INDEX(Kalender!$B$81:$B$110,MAX(1,$D30))),AND($E30&gt;0,INDEX(Kalender!HO$81:HO$110,MAX(1,$E30))&gt;INDEX(Kalender!$B$81:$B$110,MAX(1,$E30))),AND($F30&gt;0,INDEX(Kalender!HO$81:HO$110,MAX(1,$F30))&gt;INDEX(Kalender!$B$81:$B$110,MAX(1,$F30)))),2,0))</f>
        <v>0</v>
      </c>
      <c r="HP30" s="5" t="n">
        <f aca="false">IF(Kalender!HP30&lt;&gt;1,0,IF(AND($B30&gt;0,INDEX(Kalender!HP$68:HP$77,MAX(1,$B30))&gt;INDEX(Kalender!$B$68:$B$77,MAX(1,$B30))),1,0)+IF(OR(AND($C30&gt;0,INDEX(Kalender!HP$81:HP$110,MAX(1,$C30))&gt;INDEX(Kalender!$B$81:$B$110,MAX(1,$C30))),AND($D30&gt;0,INDEX(Kalender!HP$81:HP$110,MAX(1,$D30))&gt;INDEX(Kalender!$B$81:$B$110,MAX(1,$D30))),AND($E30&gt;0,INDEX(Kalender!HP$81:HP$110,MAX(1,$E30))&gt;INDEX(Kalender!$B$81:$B$110,MAX(1,$E30))),AND($F30&gt;0,INDEX(Kalender!HP$81:HP$110,MAX(1,$F30))&gt;INDEX(Kalender!$B$81:$B$110,MAX(1,$F30)))),2,0))</f>
        <v>0</v>
      </c>
      <c r="HQ30" s="5" t="n">
        <f aca="false">IF(Kalender!HQ30&lt;&gt;1,0,IF(AND($B30&gt;0,INDEX(Kalender!HQ$68:HQ$77,MAX(1,$B30))&gt;INDEX(Kalender!$B$68:$B$77,MAX(1,$B30))),1,0)+IF(OR(AND($C30&gt;0,INDEX(Kalender!HQ$81:HQ$110,MAX(1,$C30))&gt;INDEX(Kalender!$B$81:$B$110,MAX(1,$C30))),AND($D30&gt;0,INDEX(Kalender!HQ$81:HQ$110,MAX(1,$D30))&gt;INDEX(Kalender!$B$81:$B$110,MAX(1,$D30))),AND($E30&gt;0,INDEX(Kalender!HQ$81:HQ$110,MAX(1,$E30))&gt;INDEX(Kalender!$B$81:$B$110,MAX(1,$E30))),AND($F30&gt;0,INDEX(Kalender!HQ$81:HQ$110,MAX(1,$F30))&gt;INDEX(Kalender!$B$81:$B$110,MAX(1,$F30)))),2,0))</f>
        <v>0</v>
      </c>
      <c r="HR30" s="5" t="n">
        <f aca="false">IF(Kalender!HR30&lt;&gt;1,0,IF(AND($B30&gt;0,INDEX(Kalender!HR$68:HR$77,MAX(1,$B30))&gt;INDEX(Kalender!$B$68:$B$77,MAX(1,$B30))),1,0)+IF(OR(AND($C30&gt;0,INDEX(Kalender!HR$81:HR$110,MAX(1,$C30))&gt;INDEX(Kalender!$B$81:$B$110,MAX(1,$C30))),AND($D30&gt;0,INDEX(Kalender!HR$81:HR$110,MAX(1,$D30))&gt;INDEX(Kalender!$B$81:$B$110,MAX(1,$D30))),AND($E30&gt;0,INDEX(Kalender!HR$81:HR$110,MAX(1,$E30))&gt;INDEX(Kalender!$B$81:$B$110,MAX(1,$E30))),AND($F30&gt;0,INDEX(Kalender!HR$81:HR$110,MAX(1,$F30))&gt;INDEX(Kalender!$B$81:$B$110,MAX(1,$F30)))),2,0))</f>
        <v>0</v>
      </c>
      <c r="HS30" s="5" t="n">
        <f aca="false">IF(Kalender!HS30&lt;&gt;1,0,IF(AND($B30&gt;0,INDEX(Kalender!HS$68:HS$77,MAX(1,$B30))&gt;INDEX(Kalender!$B$68:$B$77,MAX(1,$B30))),1,0)+IF(OR(AND($C30&gt;0,INDEX(Kalender!HS$81:HS$110,MAX(1,$C30))&gt;INDEX(Kalender!$B$81:$B$110,MAX(1,$C30))),AND($D30&gt;0,INDEX(Kalender!HS$81:HS$110,MAX(1,$D30))&gt;INDEX(Kalender!$B$81:$B$110,MAX(1,$D30))),AND($E30&gt;0,INDEX(Kalender!HS$81:HS$110,MAX(1,$E30))&gt;INDEX(Kalender!$B$81:$B$110,MAX(1,$E30))),AND($F30&gt;0,INDEX(Kalender!HS$81:HS$110,MAX(1,$F30))&gt;INDEX(Kalender!$B$81:$B$110,MAX(1,$F30)))),2,0))</f>
        <v>0</v>
      </c>
      <c r="HT30" s="5" t="n">
        <f aca="false">IF(Kalender!HT30&lt;&gt;1,0,IF(AND($B30&gt;0,INDEX(Kalender!HT$68:HT$77,MAX(1,$B30))&gt;INDEX(Kalender!$B$68:$B$77,MAX(1,$B30))),1,0)+IF(OR(AND($C30&gt;0,INDEX(Kalender!HT$81:HT$110,MAX(1,$C30))&gt;INDEX(Kalender!$B$81:$B$110,MAX(1,$C30))),AND($D30&gt;0,INDEX(Kalender!HT$81:HT$110,MAX(1,$D30))&gt;INDEX(Kalender!$B$81:$B$110,MAX(1,$D30))),AND($E30&gt;0,INDEX(Kalender!HT$81:HT$110,MAX(1,$E30))&gt;INDEX(Kalender!$B$81:$B$110,MAX(1,$E30))),AND($F30&gt;0,INDEX(Kalender!HT$81:HT$110,MAX(1,$F30))&gt;INDEX(Kalender!$B$81:$B$110,MAX(1,$F30)))),2,0))</f>
        <v>0</v>
      </c>
      <c r="HU30" s="5" t="n">
        <f aca="false">IF(Kalender!HU30&lt;&gt;1,0,IF(AND($B30&gt;0,INDEX(Kalender!HU$68:HU$77,MAX(1,$B30))&gt;INDEX(Kalender!$B$68:$B$77,MAX(1,$B30))),1,0)+IF(OR(AND($C30&gt;0,INDEX(Kalender!HU$81:HU$110,MAX(1,$C30))&gt;INDEX(Kalender!$B$81:$B$110,MAX(1,$C30))),AND($D30&gt;0,INDEX(Kalender!HU$81:HU$110,MAX(1,$D30))&gt;INDEX(Kalender!$B$81:$B$110,MAX(1,$D30))),AND($E30&gt;0,INDEX(Kalender!HU$81:HU$110,MAX(1,$E30))&gt;INDEX(Kalender!$B$81:$B$110,MAX(1,$E30))),AND($F30&gt;0,INDEX(Kalender!HU$81:HU$110,MAX(1,$F30))&gt;INDEX(Kalender!$B$81:$B$110,MAX(1,$F30)))),2,0))</f>
        <v>0</v>
      </c>
      <c r="HV30" s="5" t="n">
        <f aca="false">IF(Kalender!HV30&lt;&gt;1,0,IF(AND($B30&gt;0,INDEX(Kalender!HV$68:HV$77,MAX(1,$B30))&gt;INDEX(Kalender!$B$68:$B$77,MAX(1,$B30))),1,0)+IF(OR(AND($C30&gt;0,INDEX(Kalender!HV$81:HV$110,MAX(1,$C30))&gt;INDEX(Kalender!$B$81:$B$110,MAX(1,$C30))),AND($D30&gt;0,INDEX(Kalender!HV$81:HV$110,MAX(1,$D30))&gt;INDEX(Kalender!$B$81:$B$110,MAX(1,$D30))),AND($E30&gt;0,INDEX(Kalender!HV$81:HV$110,MAX(1,$E30))&gt;INDEX(Kalender!$B$81:$B$110,MAX(1,$E30))),AND($F30&gt;0,INDEX(Kalender!HV$81:HV$110,MAX(1,$F30))&gt;INDEX(Kalender!$B$81:$B$110,MAX(1,$F30)))),2,0))</f>
        <v>0</v>
      </c>
      <c r="HW30" s="5" t="n">
        <f aca="false">IF(Kalender!HW30&lt;&gt;1,0,IF(AND($B30&gt;0,INDEX(Kalender!HW$68:HW$77,MAX(1,$B30))&gt;INDEX(Kalender!$B$68:$B$77,MAX(1,$B30))),1,0)+IF(OR(AND($C30&gt;0,INDEX(Kalender!HW$81:HW$110,MAX(1,$C30))&gt;INDEX(Kalender!$B$81:$B$110,MAX(1,$C30))),AND($D30&gt;0,INDEX(Kalender!HW$81:HW$110,MAX(1,$D30))&gt;INDEX(Kalender!$B$81:$B$110,MAX(1,$D30))),AND($E30&gt;0,INDEX(Kalender!HW$81:HW$110,MAX(1,$E30))&gt;INDEX(Kalender!$B$81:$B$110,MAX(1,$E30))),AND($F30&gt;0,INDEX(Kalender!HW$81:HW$110,MAX(1,$F30))&gt;INDEX(Kalender!$B$81:$B$110,MAX(1,$F30)))),2,0))</f>
        <v>0</v>
      </c>
      <c r="HX30" s="5" t="n">
        <f aca="false">IF(Kalender!HX30&lt;&gt;1,0,IF(AND($B30&gt;0,INDEX(Kalender!HX$68:HX$77,MAX(1,$B30))&gt;INDEX(Kalender!$B$68:$B$77,MAX(1,$B30))),1,0)+IF(OR(AND($C30&gt;0,INDEX(Kalender!HX$81:HX$110,MAX(1,$C30))&gt;INDEX(Kalender!$B$81:$B$110,MAX(1,$C30))),AND($D30&gt;0,INDEX(Kalender!HX$81:HX$110,MAX(1,$D30))&gt;INDEX(Kalender!$B$81:$B$110,MAX(1,$D30))),AND($E30&gt;0,INDEX(Kalender!HX$81:HX$110,MAX(1,$E30))&gt;INDEX(Kalender!$B$81:$B$110,MAX(1,$E30))),AND($F30&gt;0,INDEX(Kalender!HX$81:HX$110,MAX(1,$F30))&gt;INDEX(Kalender!$B$81:$B$110,MAX(1,$F30)))),2,0))</f>
        <v>0</v>
      </c>
      <c r="HY30" s="5" t="n">
        <f aca="false">IF(Kalender!HY30&lt;&gt;1,0,IF(AND($B30&gt;0,INDEX(Kalender!HY$68:HY$77,MAX(1,$B30))&gt;INDEX(Kalender!$B$68:$B$77,MAX(1,$B30))),1,0)+IF(OR(AND($C30&gt;0,INDEX(Kalender!HY$81:HY$110,MAX(1,$C30))&gt;INDEX(Kalender!$B$81:$B$110,MAX(1,$C30))),AND($D30&gt;0,INDEX(Kalender!HY$81:HY$110,MAX(1,$D30))&gt;INDEX(Kalender!$B$81:$B$110,MAX(1,$D30))),AND($E30&gt;0,INDEX(Kalender!HY$81:HY$110,MAX(1,$E30))&gt;INDEX(Kalender!$B$81:$B$110,MAX(1,$E30))),AND($F30&gt;0,INDEX(Kalender!HY$81:HY$110,MAX(1,$F30))&gt;INDEX(Kalender!$B$81:$B$110,MAX(1,$F30)))),2,0))</f>
        <v>0</v>
      </c>
      <c r="HZ30" s="5" t="n">
        <f aca="false">IF(Kalender!HZ30&lt;&gt;1,0,IF(AND($B30&gt;0,INDEX(Kalender!HZ$68:HZ$77,MAX(1,$B30))&gt;INDEX(Kalender!$B$68:$B$77,MAX(1,$B30))),1,0)+IF(OR(AND($C30&gt;0,INDEX(Kalender!HZ$81:HZ$110,MAX(1,$C30))&gt;INDEX(Kalender!$B$81:$B$110,MAX(1,$C30))),AND($D30&gt;0,INDEX(Kalender!HZ$81:HZ$110,MAX(1,$D30))&gt;INDEX(Kalender!$B$81:$B$110,MAX(1,$D30))),AND($E30&gt;0,INDEX(Kalender!HZ$81:HZ$110,MAX(1,$E30))&gt;INDEX(Kalender!$B$81:$B$110,MAX(1,$E30))),AND($F30&gt;0,INDEX(Kalender!HZ$81:HZ$110,MAX(1,$F30))&gt;INDEX(Kalender!$B$81:$B$110,MAX(1,$F30)))),2,0))</f>
        <v>0</v>
      </c>
      <c r="IA30" s="5" t="n">
        <f aca="false">IF(Kalender!IA30&lt;&gt;1,0,IF(AND($B30&gt;0,INDEX(Kalender!IA$68:IA$77,MAX(1,$B30))&gt;INDEX(Kalender!$B$68:$B$77,MAX(1,$B30))),1,0)+IF(OR(AND($C30&gt;0,INDEX(Kalender!IA$81:IA$110,MAX(1,$C30))&gt;INDEX(Kalender!$B$81:$B$110,MAX(1,$C30))),AND($D30&gt;0,INDEX(Kalender!IA$81:IA$110,MAX(1,$D30))&gt;INDEX(Kalender!$B$81:$B$110,MAX(1,$D30))),AND($E30&gt;0,INDEX(Kalender!IA$81:IA$110,MAX(1,$E30))&gt;INDEX(Kalender!$B$81:$B$110,MAX(1,$E30))),AND($F30&gt;0,INDEX(Kalender!IA$81:IA$110,MAX(1,$F30))&gt;INDEX(Kalender!$B$81:$B$110,MAX(1,$F30)))),2,0))</f>
        <v>0</v>
      </c>
      <c r="IB30" s="5" t="n">
        <f aca="false">IF(Kalender!IB30&lt;&gt;1,0,IF(AND($B30&gt;0,INDEX(Kalender!IB$68:IB$77,MAX(1,$B30))&gt;INDEX(Kalender!$B$68:$B$77,MAX(1,$B30))),1,0)+IF(OR(AND($C30&gt;0,INDEX(Kalender!IB$81:IB$110,MAX(1,$C30))&gt;INDEX(Kalender!$B$81:$B$110,MAX(1,$C30))),AND($D30&gt;0,INDEX(Kalender!IB$81:IB$110,MAX(1,$D30))&gt;INDEX(Kalender!$B$81:$B$110,MAX(1,$D30))),AND($E30&gt;0,INDEX(Kalender!IB$81:IB$110,MAX(1,$E30))&gt;INDEX(Kalender!$B$81:$B$110,MAX(1,$E30))),AND($F30&gt;0,INDEX(Kalender!IB$81:IB$110,MAX(1,$F30))&gt;INDEX(Kalender!$B$81:$B$110,MAX(1,$F30)))),2,0))</f>
        <v>0</v>
      </c>
      <c r="IC30" s="5" t="n">
        <f aca="false">IF(Kalender!IC30&lt;&gt;1,0,IF(AND($B30&gt;0,INDEX(Kalender!IC$68:IC$77,MAX(1,$B30))&gt;INDEX(Kalender!$B$68:$B$77,MAX(1,$B30))),1,0)+IF(OR(AND($C30&gt;0,INDEX(Kalender!IC$81:IC$110,MAX(1,$C30))&gt;INDEX(Kalender!$B$81:$B$110,MAX(1,$C30))),AND($D30&gt;0,INDEX(Kalender!IC$81:IC$110,MAX(1,$D30))&gt;INDEX(Kalender!$B$81:$B$110,MAX(1,$D30))),AND($E30&gt;0,INDEX(Kalender!IC$81:IC$110,MAX(1,$E30))&gt;INDEX(Kalender!$B$81:$B$110,MAX(1,$E30))),AND($F30&gt;0,INDEX(Kalender!IC$81:IC$110,MAX(1,$F30))&gt;INDEX(Kalender!$B$81:$B$110,MAX(1,$F30)))),2,0))</f>
        <v>0</v>
      </c>
      <c r="ID30" s="5" t="n">
        <f aca="false">IF(Kalender!ID30&lt;&gt;1,0,IF(AND($B30&gt;0,INDEX(Kalender!ID$68:ID$77,MAX(1,$B30))&gt;INDEX(Kalender!$B$68:$B$77,MAX(1,$B30))),1,0)+IF(OR(AND($C30&gt;0,INDEX(Kalender!ID$81:ID$110,MAX(1,$C30))&gt;INDEX(Kalender!$B$81:$B$110,MAX(1,$C30))),AND($D30&gt;0,INDEX(Kalender!ID$81:ID$110,MAX(1,$D30))&gt;INDEX(Kalender!$B$81:$B$110,MAX(1,$D30))),AND($E30&gt;0,INDEX(Kalender!ID$81:ID$110,MAX(1,$E30))&gt;INDEX(Kalender!$B$81:$B$110,MAX(1,$E30))),AND($F30&gt;0,INDEX(Kalender!ID$81:ID$110,MAX(1,$F30))&gt;INDEX(Kalender!$B$81:$B$110,MAX(1,$F30)))),2,0))</f>
        <v>0</v>
      </c>
      <c r="IE30" s="5" t="n">
        <f aca="false">IF(Kalender!IE30&lt;&gt;1,0,IF(AND($B30&gt;0,INDEX(Kalender!IE$68:IE$77,MAX(1,$B30))&gt;INDEX(Kalender!$B$68:$B$77,MAX(1,$B30))),1,0)+IF(OR(AND($C30&gt;0,INDEX(Kalender!IE$81:IE$110,MAX(1,$C30))&gt;INDEX(Kalender!$B$81:$B$110,MAX(1,$C30))),AND($D30&gt;0,INDEX(Kalender!IE$81:IE$110,MAX(1,$D30))&gt;INDEX(Kalender!$B$81:$B$110,MAX(1,$D30))),AND($E30&gt;0,INDEX(Kalender!IE$81:IE$110,MAX(1,$E30))&gt;INDEX(Kalender!$B$81:$B$110,MAX(1,$E30))),AND($F30&gt;0,INDEX(Kalender!IE$81:IE$110,MAX(1,$F30))&gt;INDEX(Kalender!$B$81:$B$110,MAX(1,$F30)))),2,0))</f>
        <v>0</v>
      </c>
      <c r="IF30" s="5" t="n">
        <f aca="false">IF(Kalender!IF30&lt;&gt;1,0,IF(AND($B30&gt;0,INDEX(Kalender!IF$68:IF$77,MAX(1,$B30))&gt;INDEX(Kalender!$B$68:$B$77,MAX(1,$B30))),1,0)+IF(OR(AND($C30&gt;0,INDEX(Kalender!IF$81:IF$110,MAX(1,$C30))&gt;INDEX(Kalender!$B$81:$B$110,MAX(1,$C30))),AND($D30&gt;0,INDEX(Kalender!IF$81:IF$110,MAX(1,$D30))&gt;INDEX(Kalender!$B$81:$B$110,MAX(1,$D30))),AND($E30&gt;0,INDEX(Kalender!IF$81:IF$110,MAX(1,$E30))&gt;INDEX(Kalender!$B$81:$B$110,MAX(1,$E30))),AND($F30&gt;0,INDEX(Kalender!IF$81:IF$110,MAX(1,$F30))&gt;INDEX(Kalender!$B$81:$B$110,MAX(1,$F30)))),2,0))</f>
        <v>0</v>
      </c>
      <c r="IG30" s="5" t="n">
        <f aca="false">IF(Kalender!IG30&lt;&gt;1,0,IF(AND($B30&gt;0,INDEX(Kalender!IG$68:IG$77,MAX(1,$B30))&gt;INDEX(Kalender!$B$68:$B$77,MAX(1,$B30))),1,0)+IF(OR(AND($C30&gt;0,INDEX(Kalender!IG$81:IG$110,MAX(1,$C30))&gt;INDEX(Kalender!$B$81:$B$110,MAX(1,$C30))),AND($D30&gt;0,INDEX(Kalender!IG$81:IG$110,MAX(1,$D30))&gt;INDEX(Kalender!$B$81:$B$110,MAX(1,$D30))),AND($E30&gt;0,INDEX(Kalender!IG$81:IG$110,MAX(1,$E30))&gt;INDEX(Kalender!$B$81:$B$110,MAX(1,$E30))),AND($F30&gt;0,INDEX(Kalender!IG$81:IG$110,MAX(1,$F30))&gt;INDEX(Kalender!$B$81:$B$110,MAX(1,$F30)))),2,0))</f>
        <v>0</v>
      </c>
      <c r="IH30" s="5" t="n">
        <f aca="false">IF(Kalender!IH30&lt;&gt;1,0,IF(AND($B30&gt;0,INDEX(Kalender!IH$68:IH$77,MAX(1,$B30))&gt;INDEX(Kalender!$B$68:$B$77,MAX(1,$B30))),1,0)+IF(OR(AND($C30&gt;0,INDEX(Kalender!IH$81:IH$110,MAX(1,$C30))&gt;INDEX(Kalender!$B$81:$B$110,MAX(1,$C30))),AND($D30&gt;0,INDEX(Kalender!IH$81:IH$110,MAX(1,$D30))&gt;INDEX(Kalender!$B$81:$B$110,MAX(1,$D30))),AND($E30&gt;0,INDEX(Kalender!IH$81:IH$110,MAX(1,$E30))&gt;INDEX(Kalender!$B$81:$B$110,MAX(1,$E30))),AND($F30&gt;0,INDEX(Kalender!IH$81:IH$110,MAX(1,$F30))&gt;INDEX(Kalender!$B$81:$B$110,MAX(1,$F30)))),2,0))</f>
        <v>0</v>
      </c>
      <c r="II30" s="5" t="n">
        <f aca="false">IF(Kalender!II30&lt;&gt;1,0,IF(AND($B30&gt;0,INDEX(Kalender!II$68:II$77,MAX(1,$B30))&gt;INDEX(Kalender!$B$68:$B$77,MAX(1,$B30))),1,0)+IF(OR(AND($C30&gt;0,INDEX(Kalender!II$81:II$110,MAX(1,$C30))&gt;INDEX(Kalender!$B$81:$B$110,MAX(1,$C30))),AND($D30&gt;0,INDEX(Kalender!II$81:II$110,MAX(1,$D30))&gt;INDEX(Kalender!$B$81:$B$110,MAX(1,$D30))),AND($E30&gt;0,INDEX(Kalender!II$81:II$110,MAX(1,$E30))&gt;INDEX(Kalender!$B$81:$B$110,MAX(1,$E30))),AND($F30&gt;0,INDEX(Kalender!II$81:II$110,MAX(1,$F30))&gt;INDEX(Kalender!$B$81:$B$110,MAX(1,$F30)))),2,0))</f>
        <v>0</v>
      </c>
      <c r="IJ30" s="5" t="n">
        <f aca="false">IF(Kalender!IJ30&lt;&gt;1,0,IF(AND($B30&gt;0,INDEX(Kalender!IJ$68:IJ$77,MAX(1,$B30))&gt;INDEX(Kalender!$B$68:$B$77,MAX(1,$B30))),1,0)+IF(OR(AND($C30&gt;0,INDEX(Kalender!IJ$81:IJ$110,MAX(1,$C30))&gt;INDEX(Kalender!$B$81:$B$110,MAX(1,$C30))),AND($D30&gt;0,INDEX(Kalender!IJ$81:IJ$110,MAX(1,$D30))&gt;INDEX(Kalender!$B$81:$B$110,MAX(1,$D30))),AND($E30&gt;0,INDEX(Kalender!IJ$81:IJ$110,MAX(1,$E30))&gt;INDEX(Kalender!$B$81:$B$110,MAX(1,$E30))),AND($F30&gt;0,INDEX(Kalender!IJ$81:IJ$110,MAX(1,$F30))&gt;INDEX(Kalender!$B$81:$B$110,MAX(1,$F30)))),2,0))</f>
        <v>0</v>
      </c>
      <c r="IK30" s="5" t="n">
        <f aca="false">IF(Kalender!IK30&lt;&gt;1,0,IF(AND($B30&gt;0,INDEX(Kalender!IK$68:IK$77,MAX(1,$B30))&gt;INDEX(Kalender!$B$68:$B$77,MAX(1,$B30))),1,0)+IF(OR(AND($C30&gt;0,INDEX(Kalender!IK$81:IK$110,MAX(1,$C30))&gt;INDEX(Kalender!$B$81:$B$110,MAX(1,$C30))),AND($D30&gt;0,INDEX(Kalender!IK$81:IK$110,MAX(1,$D30))&gt;INDEX(Kalender!$B$81:$B$110,MAX(1,$D30))),AND($E30&gt;0,INDEX(Kalender!IK$81:IK$110,MAX(1,$E30))&gt;INDEX(Kalender!$B$81:$B$110,MAX(1,$E30))),AND($F30&gt;0,INDEX(Kalender!IK$81:IK$110,MAX(1,$F30))&gt;INDEX(Kalender!$B$81:$B$110,MAX(1,$F30)))),2,0))</f>
        <v>0</v>
      </c>
      <c r="IL30" s="5" t="n">
        <f aca="false">IF(Kalender!IL30&lt;&gt;1,0,IF(AND($B30&gt;0,INDEX(Kalender!IL$68:IL$77,MAX(1,$B30))&gt;INDEX(Kalender!$B$68:$B$77,MAX(1,$B30))),1,0)+IF(OR(AND($C30&gt;0,INDEX(Kalender!IL$81:IL$110,MAX(1,$C30))&gt;INDEX(Kalender!$B$81:$B$110,MAX(1,$C30))),AND($D30&gt;0,INDEX(Kalender!IL$81:IL$110,MAX(1,$D30))&gt;INDEX(Kalender!$B$81:$B$110,MAX(1,$D30))),AND($E30&gt;0,INDEX(Kalender!IL$81:IL$110,MAX(1,$E30))&gt;INDEX(Kalender!$B$81:$B$110,MAX(1,$E30))),AND($F30&gt;0,INDEX(Kalender!IL$81:IL$110,MAX(1,$F30))&gt;INDEX(Kalender!$B$81:$B$110,MAX(1,$F30)))),2,0))</f>
        <v>0</v>
      </c>
      <c r="IM30" s="5" t="n">
        <f aca="false">IF(Kalender!IM30&lt;&gt;1,0,IF(AND($B30&gt;0,INDEX(Kalender!IM$68:IM$77,MAX(1,$B30))&gt;INDEX(Kalender!$B$68:$B$77,MAX(1,$B30))),1,0)+IF(OR(AND($C30&gt;0,INDEX(Kalender!IM$81:IM$110,MAX(1,$C30))&gt;INDEX(Kalender!$B$81:$B$110,MAX(1,$C30))),AND($D30&gt;0,INDEX(Kalender!IM$81:IM$110,MAX(1,$D30))&gt;INDEX(Kalender!$B$81:$B$110,MAX(1,$D30))),AND($E30&gt;0,INDEX(Kalender!IM$81:IM$110,MAX(1,$E30))&gt;INDEX(Kalender!$B$81:$B$110,MAX(1,$E30))),AND($F30&gt;0,INDEX(Kalender!IM$81:IM$110,MAX(1,$F30))&gt;INDEX(Kalender!$B$81:$B$110,MAX(1,$F30)))),2,0))</f>
        <v>0</v>
      </c>
      <c r="IN30" s="5" t="n">
        <f aca="false">IF(Kalender!IN30&lt;&gt;1,0,IF(AND($B30&gt;0,INDEX(Kalender!IN$68:IN$77,MAX(1,$B30))&gt;INDEX(Kalender!$B$68:$B$77,MAX(1,$B30))),1,0)+IF(OR(AND($C30&gt;0,INDEX(Kalender!IN$81:IN$110,MAX(1,$C30))&gt;INDEX(Kalender!$B$81:$B$110,MAX(1,$C30))),AND($D30&gt;0,INDEX(Kalender!IN$81:IN$110,MAX(1,$D30))&gt;INDEX(Kalender!$B$81:$B$110,MAX(1,$D30))),AND($E30&gt;0,INDEX(Kalender!IN$81:IN$110,MAX(1,$E30))&gt;INDEX(Kalender!$B$81:$B$110,MAX(1,$E30))),AND($F30&gt;0,INDEX(Kalender!IN$81:IN$110,MAX(1,$F30))&gt;INDEX(Kalender!$B$81:$B$110,MAX(1,$F30)))),2,0))</f>
        <v>0</v>
      </c>
      <c r="IO30" s="5" t="n">
        <f aca="false">IF(Kalender!IO30&lt;&gt;1,0,IF(AND($B30&gt;0,INDEX(Kalender!IO$68:IO$77,MAX(1,$B30))&gt;INDEX(Kalender!$B$68:$B$77,MAX(1,$B30))),1,0)+IF(OR(AND($C30&gt;0,INDEX(Kalender!IO$81:IO$110,MAX(1,$C30))&gt;INDEX(Kalender!$B$81:$B$110,MAX(1,$C30))),AND($D30&gt;0,INDEX(Kalender!IO$81:IO$110,MAX(1,$D30))&gt;INDEX(Kalender!$B$81:$B$110,MAX(1,$D30))),AND($E30&gt;0,INDEX(Kalender!IO$81:IO$110,MAX(1,$E30))&gt;INDEX(Kalender!$B$81:$B$110,MAX(1,$E30))),AND($F30&gt;0,INDEX(Kalender!IO$81:IO$110,MAX(1,$F30))&gt;INDEX(Kalender!$B$81:$B$110,MAX(1,$F30)))),2,0))</f>
        <v>0</v>
      </c>
      <c r="IP30" s="5" t="n">
        <f aca="false">IF(Kalender!IP30&lt;&gt;1,0,IF(AND($B30&gt;0,INDEX(Kalender!IP$68:IP$77,MAX(1,$B30))&gt;INDEX(Kalender!$B$68:$B$77,MAX(1,$B30))),1,0)+IF(OR(AND($C30&gt;0,INDEX(Kalender!IP$81:IP$110,MAX(1,$C30))&gt;INDEX(Kalender!$B$81:$B$110,MAX(1,$C30))),AND($D30&gt;0,INDEX(Kalender!IP$81:IP$110,MAX(1,$D30))&gt;INDEX(Kalender!$B$81:$B$110,MAX(1,$D30))),AND($E30&gt;0,INDEX(Kalender!IP$81:IP$110,MAX(1,$E30))&gt;INDEX(Kalender!$B$81:$B$110,MAX(1,$E30))),AND($F30&gt;0,INDEX(Kalender!IP$81:IP$110,MAX(1,$F30))&gt;INDEX(Kalender!$B$81:$B$110,MAX(1,$F30)))),2,0))</f>
        <v>0</v>
      </c>
      <c r="IQ30" s="5" t="n">
        <f aca="false">IF(Kalender!IQ30&lt;&gt;1,0,IF(AND($B30&gt;0,INDEX(Kalender!IQ$68:IQ$77,MAX(1,$B30))&gt;INDEX(Kalender!$B$68:$B$77,MAX(1,$B30))),1,0)+IF(OR(AND($C30&gt;0,INDEX(Kalender!IQ$81:IQ$110,MAX(1,$C30))&gt;INDEX(Kalender!$B$81:$B$110,MAX(1,$C30))),AND($D30&gt;0,INDEX(Kalender!IQ$81:IQ$110,MAX(1,$D30))&gt;INDEX(Kalender!$B$81:$B$110,MAX(1,$D30))),AND($E30&gt;0,INDEX(Kalender!IQ$81:IQ$110,MAX(1,$E30))&gt;INDEX(Kalender!$B$81:$B$110,MAX(1,$E30))),AND($F30&gt;0,INDEX(Kalender!IQ$81:IQ$110,MAX(1,$F30))&gt;INDEX(Kalender!$B$81:$B$110,MAX(1,$F30)))),2,0))</f>
        <v>0</v>
      </c>
      <c r="IR30" s="5" t="n">
        <f aca="false">IF(Kalender!IR30&lt;&gt;1,0,IF(AND($B30&gt;0,INDEX(Kalender!IR$68:IR$77,MAX(1,$B30))&gt;INDEX(Kalender!$B$68:$B$77,MAX(1,$B30))),1,0)+IF(OR(AND($C30&gt;0,INDEX(Kalender!IR$81:IR$110,MAX(1,$C30))&gt;INDEX(Kalender!$B$81:$B$110,MAX(1,$C30))),AND($D30&gt;0,INDEX(Kalender!IR$81:IR$110,MAX(1,$D30))&gt;INDEX(Kalender!$B$81:$B$110,MAX(1,$D30))),AND($E30&gt;0,INDEX(Kalender!IR$81:IR$110,MAX(1,$E30))&gt;INDEX(Kalender!$B$81:$B$110,MAX(1,$E30))),AND($F30&gt;0,INDEX(Kalender!IR$81:IR$110,MAX(1,$F30))&gt;INDEX(Kalender!$B$81:$B$110,MAX(1,$F30)))),2,0))</f>
        <v>0</v>
      </c>
      <c r="IS30" s="5" t="n">
        <f aca="false">IF(Kalender!IS30&lt;&gt;1,0,IF(AND($B30&gt;0,INDEX(Kalender!IS$68:IS$77,MAX(1,$B30))&gt;INDEX(Kalender!$B$68:$B$77,MAX(1,$B30))),1,0)+IF(OR(AND($C30&gt;0,INDEX(Kalender!IS$81:IS$110,MAX(1,$C30))&gt;INDEX(Kalender!$B$81:$B$110,MAX(1,$C30))),AND($D30&gt;0,INDEX(Kalender!IS$81:IS$110,MAX(1,$D30))&gt;INDEX(Kalender!$B$81:$B$110,MAX(1,$D30))),AND($E30&gt;0,INDEX(Kalender!IS$81:IS$110,MAX(1,$E30))&gt;INDEX(Kalender!$B$81:$B$110,MAX(1,$E30))),AND($F30&gt;0,INDEX(Kalender!IS$81:IS$110,MAX(1,$F30))&gt;INDEX(Kalender!$B$81:$B$110,MAX(1,$F30)))),2,0))</f>
        <v>0</v>
      </c>
      <c r="IT30" s="5" t="n">
        <f aca="false">IF(Kalender!IT30&lt;&gt;1,0,IF(AND($B30&gt;0,INDEX(Kalender!IT$68:IT$77,MAX(1,$B30))&gt;INDEX(Kalender!$B$68:$B$77,MAX(1,$B30))),1,0)+IF(OR(AND($C30&gt;0,INDEX(Kalender!IT$81:IT$110,MAX(1,$C30))&gt;INDEX(Kalender!$B$81:$B$110,MAX(1,$C30))),AND($D30&gt;0,INDEX(Kalender!IT$81:IT$110,MAX(1,$D30))&gt;INDEX(Kalender!$B$81:$B$110,MAX(1,$D30))),AND($E30&gt;0,INDEX(Kalender!IT$81:IT$110,MAX(1,$E30))&gt;INDEX(Kalender!$B$81:$B$110,MAX(1,$E30))),AND($F30&gt;0,INDEX(Kalender!IT$81:IT$110,MAX(1,$F30))&gt;INDEX(Kalender!$B$81:$B$110,MAX(1,$F30)))),2,0))</f>
        <v>0</v>
      </c>
      <c r="IU30" s="5" t="n">
        <f aca="false">IF(Kalender!IU30&lt;&gt;1,0,IF(AND($B30&gt;0,INDEX(Kalender!IU$68:IU$77,MAX(1,$B30))&gt;INDEX(Kalender!$B$68:$B$77,MAX(1,$B30))),1,0)+IF(OR(AND($C30&gt;0,INDEX(Kalender!IU$81:IU$110,MAX(1,$C30))&gt;INDEX(Kalender!$B$81:$B$110,MAX(1,$C30))),AND($D30&gt;0,INDEX(Kalender!IU$81:IU$110,MAX(1,$D30))&gt;INDEX(Kalender!$B$81:$B$110,MAX(1,$D30))),AND($E30&gt;0,INDEX(Kalender!IU$81:IU$110,MAX(1,$E30))&gt;INDEX(Kalender!$B$81:$B$110,MAX(1,$E30))),AND($F30&gt;0,INDEX(Kalender!IU$81:IU$110,MAX(1,$F30))&gt;INDEX(Kalender!$B$81:$B$110,MAX(1,$F30)))),2,0))</f>
        <v>0</v>
      </c>
      <c r="IV30" s="5" t="n">
        <f aca="false">IF(Kalender!IV30&lt;&gt;1,0,IF(AND($B30&gt;0,INDEX(Kalender!IV$68:IV$77,MAX(1,$B30))&gt;INDEX(Kalender!$B$68:$B$77,MAX(1,$B30))),1,0)+IF(OR(AND($C30&gt;0,INDEX(Kalender!IV$81:IV$110,MAX(1,$C30))&gt;INDEX(Kalender!$B$81:$B$110,MAX(1,$C30))),AND($D30&gt;0,INDEX(Kalender!IV$81:IV$110,MAX(1,$D30))&gt;INDEX(Kalender!$B$81:$B$110,MAX(1,$D30))),AND($E30&gt;0,INDEX(Kalender!IV$81:IV$110,MAX(1,$E30))&gt;INDEX(Kalender!$B$81:$B$110,MAX(1,$E30))),AND($F30&gt;0,INDEX(Kalender!IV$81:IV$110,MAX(1,$F30))&gt;INDEX(Kalender!$B$81:$B$110,MAX(1,$F30)))),2,0))</f>
        <v>0</v>
      </c>
      <c r="IW30" s="5" t="n">
        <f aca="false">IF(Kalender!IW30&lt;&gt;1,0,IF(AND($B30&gt;0,INDEX(Kalender!IW$68:IW$77,MAX(1,$B30))&gt;INDEX(Kalender!$B$68:$B$77,MAX(1,$B30))),1,0)+IF(OR(AND($C30&gt;0,INDEX(Kalender!IW$81:IW$110,MAX(1,$C30))&gt;INDEX(Kalender!$B$81:$B$110,MAX(1,$C30))),AND($D30&gt;0,INDEX(Kalender!IW$81:IW$110,MAX(1,$D30))&gt;INDEX(Kalender!$B$81:$B$110,MAX(1,$D30))),AND($E30&gt;0,INDEX(Kalender!IW$81:IW$110,MAX(1,$E30))&gt;INDEX(Kalender!$B$81:$B$110,MAX(1,$E30))),AND($F30&gt;0,INDEX(Kalender!IW$81:IW$110,MAX(1,$F30))&gt;INDEX(Kalender!$B$81:$B$110,MAX(1,$F30)))),2,0))</f>
        <v>0</v>
      </c>
      <c r="IX30" s="5" t="n">
        <f aca="false">IF(Kalender!IX30&lt;&gt;1,0,IF(AND($B30&gt;0,INDEX(Kalender!IX$68:IX$77,MAX(1,$B30))&gt;INDEX(Kalender!$B$68:$B$77,MAX(1,$B30))),1,0)+IF(OR(AND($C30&gt;0,INDEX(Kalender!IX$81:IX$110,MAX(1,$C30))&gt;INDEX(Kalender!$B$81:$B$110,MAX(1,$C30))),AND($D30&gt;0,INDEX(Kalender!IX$81:IX$110,MAX(1,$D30))&gt;INDEX(Kalender!$B$81:$B$110,MAX(1,$D30))),AND($E30&gt;0,INDEX(Kalender!IX$81:IX$110,MAX(1,$E30))&gt;INDEX(Kalender!$B$81:$B$110,MAX(1,$E30))),AND($F30&gt;0,INDEX(Kalender!IX$81:IX$110,MAX(1,$F30))&gt;INDEX(Kalender!$B$81:$B$110,MAX(1,$F30)))),2,0))</f>
        <v>0</v>
      </c>
      <c r="IY30" s="5" t="n">
        <f aca="false">IF(Kalender!IY30&lt;&gt;1,0,IF(AND($B30&gt;0,INDEX(Kalender!IY$68:IY$77,MAX(1,$B30))&gt;INDEX(Kalender!$B$68:$B$77,MAX(1,$B30))),1,0)+IF(OR(AND($C30&gt;0,INDEX(Kalender!IY$81:IY$110,MAX(1,$C30))&gt;INDEX(Kalender!$B$81:$B$110,MAX(1,$C30))),AND($D30&gt;0,INDEX(Kalender!IY$81:IY$110,MAX(1,$D30))&gt;INDEX(Kalender!$B$81:$B$110,MAX(1,$D30))),AND($E30&gt;0,INDEX(Kalender!IY$81:IY$110,MAX(1,$E30))&gt;INDEX(Kalender!$B$81:$B$110,MAX(1,$E30))),AND($F30&gt;0,INDEX(Kalender!IY$81:IY$110,MAX(1,$F30))&gt;INDEX(Kalender!$B$81:$B$110,MAX(1,$F30)))),2,0))</f>
        <v>0</v>
      </c>
      <c r="IZ30" s="5" t="n">
        <f aca="false">IF(Kalender!IZ30&lt;&gt;1,0,IF(AND($B30&gt;0,INDEX(Kalender!IZ$68:IZ$77,MAX(1,$B30))&gt;INDEX(Kalender!$B$68:$B$77,MAX(1,$B30))),1,0)+IF(OR(AND($C30&gt;0,INDEX(Kalender!IZ$81:IZ$110,MAX(1,$C30))&gt;INDEX(Kalender!$B$81:$B$110,MAX(1,$C30))),AND($D30&gt;0,INDEX(Kalender!IZ$81:IZ$110,MAX(1,$D30))&gt;INDEX(Kalender!$B$81:$B$110,MAX(1,$D30))),AND($E30&gt;0,INDEX(Kalender!IZ$81:IZ$110,MAX(1,$E30))&gt;INDEX(Kalender!$B$81:$B$110,MAX(1,$E30))),AND($F30&gt;0,INDEX(Kalender!IZ$81:IZ$110,MAX(1,$F30))&gt;INDEX(Kalender!$B$81:$B$110,MAX(1,$F30)))),2,0))</f>
        <v>0</v>
      </c>
      <c r="JA30" s="5" t="n">
        <f aca="false">IF(Kalender!JA30&lt;&gt;1,0,IF(AND($B30&gt;0,INDEX(Kalender!JA$68:JA$77,MAX(1,$B30))&gt;INDEX(Kalender!$B$68:$B$77,MAX(1,$B30))),1,0)+IF(OR(AND($C30&gt;0,INDEX(Kalender!JA$81:JA$110,MAX(1,$C30))&gt;INDEX(Kalender!$B$81:$B$110,MAX(1,$C30))),AND($D30&gt;0,INDEX(Kalender!JA$81:JA$110,MAX(1,$D30))&gt;INDEX(Kalender!$B$81:$B$110,MAX(1,$D30))),AND($E30&gt;0,INDEX(Kalender!JA$81:JA$110,MAX(1,$E30))&gt;INDEX(Kalender!$B$81:$B$110,MAX(1,$E30))),AND($F30&gt;0,INDEX(Kalender!JA$81:JA$110,MAX(1,$F30))&gt;INDEX(Kalender!$B$81:$B$110,MAX(1,$F30)))),2,0))</f>
        <v>0</v>
      </c>
      <c r="JB30" s="5" t="n">
        <f aca="false">IF(Kalender!JB30&lt;&gt;1,0,IF(AND($B30&gt;0,INDEX(Kalender!JB$68:JB$77,MAX(1,$B30))&gt;INDEX(Kalender!$B$68:$B$77,MAX(1,$B30))),1,0)+IF(OR(AND($C30&gt;0,INDEX(Kalender!JB$81:JB$110,MAX(1,$C30))&gt;INDEX(Kalender!$B$81:$B$110,MAX(1,$C30))),AND($D30&gt;0,INDEX(Kalender!JB$81:JB$110,MAX(1,$D30))&gt;INDEX(Kalender!$B$81:$B$110,MAX(1,$D30))),AND($E30&gt;0,INDEX(Kalender!JB$81:JB$110,MAX(1,$E30))&gt;INDEX(Kalender!$B$81:$B$110,MAX(1,$E30))),AND($F30&gt;0,INDEX(Kalender!JB$81:JB$110,MAX(1,$F30))&gt;INDEX(Kalender!$B$81:$B$110,MAX(1,$F30)))),2,0))</f>
        <v>0</v>
      </c>
      <c r="JC30" s="5" t="n">
        <f aca="false">IF(Kalender!JC30&lt;&gt;1,0,IF(AND($B30&gt;0,INDEX(Kalender!JC$68:JC$77,MAX(1,$B30))&gt;INDEX(Kalender!$B$68:$B$77,MAX(1,$B30))),1,0)+IF(OR(AND($C30&gt;0,INDEX(Kalender!JC$81:JC$110,MAX(1,$C30))&gt;INDEX(Kalender!$B$81:$B$110,MAX(1,$C30))),AND($D30&gt;0,INDEX(Kalender!JC$81:JC$110,MAX(1,$D30))&gt;INDEX(Kalender!$B$81:$B$110,MAX(1,$D30))),AND($E30&gt;0,INDEX(Kalender!JC$81:JC$110,MAX(1,$E30))&gt;INDEX(Kalender!$B$81:$B$110,MAX(1,$E30))),AND($F30&gt;0,INDEX(Kalender!JC$81:JC$110,MAX(1,$F30))&gt;INDEX(Kalender!$B$81:$B$110,MAX(1,$F30)))),2,0))</f>
        <v>0</v>
      </c>
      <c r="JD30" s="5" t="n">
        <f aca="false">IF(Kalender!JD30&lt;&gt;1,0,IF(AND($B30&gt;0,INDEX(Kalender!JD$68:JD$77,MAX(1,$B30))&gt;INDEX(Kalender!$B$68:$B$77,MAX(1,$B30))),1,0)+IF(OR(AND($C30&gt;0,INDEX(Kalender!JD$81:JD$110,MAX(1,$C30))&gt;INDEX(Kalender!$B$81:$B$110,MAX(1,$C30))),AND($D30&gt;0,INDEX(Kalender!JD$81:JD$110,MAX(1,$D30))&gt;INDEX(Kalender!$B$81:$B$110,MAX(1,$D30))),AND($E30&gt;0,INDEX(Kalender!JD$81:JD$110,MAX(1,$E30))&gt;INDEX(Kalender!$B$81:$B$110,MAX(1,$E30))),AND($F30&gt;0,INDEX(Kalender!JD$81:JD$110,MAX(1,$F30))&gt;INDEX(Kalender!$B$81:$B$110,MAX(1,$F30)))),2,0))</f>
        <v>0</v>
      </c>
      <c r="JE30" s="5" t="n">
        <f aca="false">IF(Kalender!JE30&lt;&gt;1,0,IF(AND($B30&gt;0,INDEX(Kalender!JE$68:JE$77,MAX(1,$B30))&gt;INDEX(Kalender!$B$68:$B$77,MAX(1,$B30))),1,0)+IF(OR(AND($C30&gt;0,INDEX(Kalender!JE$81:JE$110,MAX(1,$C30))&gt;INDEX(Kalender!$B$81:$B$110,MAX(1,$C30))),AND($D30&gt;0,INDEX(Kalender!JE$81:JE$110,MAX(1,$D30))&gt;INDEX(Kalender!$B$81:$B$110,MAX(1,$D30))),AND($E30&gt;0,INDEX(Kalender!JE$81:JE$110,MAX(1,$E30))&gt;INDEX(Kalender!$B$81:$B$110,MAX(1,$E30))),AND($F30&gt;0,INDEX(Kalender!JE$81:JE$110,MAX(1,$F30))&gt;INDEX(Kalender!$B$81:$B$110,MAX(1,$F30)))),2,0))</f>
        <v>0</v>
      </c>
      <c r="JF30" s="5" t="n">
        <f aca="false">IF(Kalender!JF30&lt;&gt;1,0,IF(AND($B30&gt;0,INDEX(Kalender!JF$68:JF$77,MAX(1,$B30))&gt;INDEX(Kalender!$B$68:$B$77,MAX(1,$B30))),1,0)+IF(OR(AND($C30&gt;0,INDEX(Kalender!JF$81:JF$110,MAX(1,$C30))&gt;INDEX(Kalender!$B$81:$B$110,MAX(1,$C30))),AND($D30&gt;0,INDEX(Kalender!JF$81:JF$110,MAX(1,$D30))&gt;INDEX(Kalender!$B$81:$B$110,MAX(1,$D30))),AND($E30&gt;0,INDEX(Kalender!JF$81:JF$110,MAX(1,$E30))&gt;INDEX(Kalender!$B$81:$B$110,MAX(1,$E30))),AND($F30&gt;0,INDEX(Kalender!JF$81:JF$110,MAX(1,$F30))&gt;INDEX(Kalender!$B$81:$B$110,MAX(1,$F30)))),2,0))</f>
        <v>0</v>
      </c>
      <c r="JG30" s="5" t="n">
        <f aca="false">IF(Kalender!JG30&lt;&gt;1,0,IF(AND($B30&gt;0,INDEX(Kalender!JG$68:JG$77,MAX(1,$B30))&gt;INDEX(Kalender!$B$68:$B$77,MAX(1,$B30))),1,0)+IF(OR(AND($C30&gt;0,INDEX(Kalender!JG$81:JG$110,MAX(1,$C30))&gt;INDEX(Kalender!$B$81:$B$110,MAX(1,$C30))),AND($D30&gt;0,INDEX(Kalender!JG$81:JG$110,MAX(1,$D30))&gt;INDEX(Kalender!$B$81:$B$110,MAX(1,$D30))),AND($E30&gt;0,INDEX(Kalender!JG$81:JG$110,MAX(1,$E30))&gt;INDEX(Kalender!$B$81:$B$110,MAX(1,$E30))),AND($F30&gt;0,INDEX(Kalender!JG$81:JG$110,MAX(1,$F30))&gt;INDEX(Kalender!$B$81:$B$110,MAX(1,$F30)))),2,0))</f>
        <v>0</v>
      </c>
      <c r="JH30" s="5" t="n">
        <f aca="false">IF(Kalender!JH30&lt;&gt;1,0,IF(AND($B30&gt;0,INDEX(Kalender!JH$68:JH$77,MAX(1,$B30))&gt;INDEX(Kalender!$B$68:$B$77,MAX(1,$B30))),1,0)+IF(OR(AND($C30&gt;0,INDEX(Kalender!JH$81:JH$110,MAX(1,$C30))&gt;INDEX(Kalender!$B$81:$B$110,MAX(1,$C30))),AND($D30&gt;0,INDEX(Kalender!JH$81:JH$110,MAX(1,$D30))&gt;INDEX(Kalender!$B$81:$B$110,MAX(1,$D30))),AND($E30&gt;0,INDEX(Kalender!JH$81:JH$110,MAX(1,$E30))&gt;INDEX(Kalender!$B$81:$B$110,MAX(1,$E30))),AND($F30&gt;0,INDEX(Kalender!JH$81:JH$110,MAX(1,$F30))&gt;INDEX(Kalender!$B$81:$B$110,MAX(1,$F30)))),2,0))</f>
        <v>0</v>
      </c>
      <c r="JI30" s="5" t="n">
        <f aca="false">IF(Kalender!JI30&lt;&gt;1,0,IF(AND($B30&gt;0,INDEX(Kalender!JI$68:JI$77,MAX(1,$B30))&gt;INDEX(Kalender!$B$68:$B$77,MAX(1,$B30))),1,0)+IF(OR(AND($C30&gt;0,INDEX(Kalender!JI$81:JI$110,MAX(1,$C30))&gt;INDEX(Kalender!$B$81:$B$110,MAX(1,$C30))),AND($D30&gt;0,INDEX(Kalender!JI$81:JI$110,MAX(1,$D30))&gt;INDEX(Kalender!$B$81:$B$110,MAX(1,$D30))),AND($E30&gt;0,INDEX(Kalender!JI$81:JI$110,MAX(1,$E30))&gt;INDEX(Kalender!$B$81:$B$110,MAX(1,$E30))),AND($F30&gt;0,INDEX(Kalender!JI$81:JI$110,MAX(1,$F30))&gt;INDEX(Kalender!$B$81:$B$110,MAX(1,$F30)))),2,0))</f>
        <v>0</v>
      </c>
      <c r="JJ30" s="5" t="n">
        <f aca="false">IF(Kalender!JJ30&lt;&gt;1,0,IF(AND($B30&gt;0,INDEX(Kalender!JJ$68:JJ$77,MAX(1,$B30))&gt;INDEX(Kalender!$B$68:$B$77,MAX(1,$B30))),1,0)+IF(OR(AND($C30&gt;0,INDEX(Kalender!JJ$81:JJ$110,MAX(1,$C30))&gt;INDEX(Kalender!$B$81:$B$110,MAX(1,$C30))),AND($D30&gt;0,INDEX(Kalender!JJ$81:JJ$110,MAX(1,$D30))&gt;INDEX(Kalender!$B$81:$B$110,MAX(1,$D30))),AND($E30&gt;0,INDEX(Kalender!JJ$81:JJ$110,MAX(1,$E30))&gt;INDEX(Kalender!$B$81:$B$110,MAX(1,$E30))),AND($F30&gt;0,INDEX(Kalender!JJ$81:JJ$110,MAX(1,$F30))&gt;INDEX(Kalender!$B$81:$B$110,MAX(1,$F30)))),2,0))</f>
        <v>0</v>
      </c>
      <c r="JK30" s="5" t="n">
        <f aca="false">IF(Kalender!JK30&lt;&gt;1,0,IF(AND($B30&gt;0,INDEX(Kalender!JK$68:JK$77,MAX(1,$B30))&gt;INDEX(Kalender!$B$68:$B$77,MAX(1,$B30))),1,0)+IF(OR(AND($C30&gt;0,INDEX(Kalender!JK$81:JK$110,MAX(1,$C30))&gt;INDEX(Kalender!$B$81:$B$110,MAX(1,$C30))),AND($D30&gt;0,INDEX(Kalender!JK$81:JK$110,MAX(1,$D30))&gt;INDEX(Kalender!$B$81:$B$110,MAX(1,$D30))),AND($E30&gt;0,INDEX(Kalender!JK$81:JK$110,MAX(1,$E30))&gt;INDEX(Kalender!$B$81:$B$110,MAX(1,$E30))),AND($F30&gt;0,INDEX(Kalender!JK$81:JK$110,MAX(1,$F30))&gt;INDEX(Kalender!$B$81:$B$110,MAX(1,$F30)))),2,0))</f>
        <v>0</v>
      </c>
      <c r="JL30" s="5" t="n">
        <f aca="false">IF(Kalender!JL30&lt;&gt;1,0,IF(AND($B30&gt;0,INDEX(Kalender!JL$68:JL$77,MAX(1,$B30))&gt;INDEX(Kalender!$B$68:$B$77,MAX(1,$B30))),1,0)+IF(OR(AND($C30&gt;0,INDEX(Kalender!JL$81:JL$110,MAX(1,$C30))&gt;INDEX(Kalender!$B$81:$B$110,MAX(1,$C30))),AND($D30&gt;0,INDEX(Kalender!JL$81:JL$110,MAX(1,$D30))&gt;INDEX(Kalender!$B$81:$B$110,MAX(1,$D30))),AND($E30&gt;0,INDEX(Kalender!JL$81:JL$110,MAX(1,$E30))&gt;INDEX(Kalender!$B$81:$B$110,MAX(1,$E30))),AND($F30&gt;0,INDEX(Kalender!JL$81:JL$110,MAX(1,$F30))&gt;INDEX(Kalender!$B$81:$B$110,MAX(1,$F30)))),2,0))</f>
        <v>0</v>
      </c>
      <c r="JM30" s="5" t="n">
        <f aca="false">IF(Kalender!JM30&lt;&gt;1,0,IF(AND($B30&gt;0,INDEX(Kalender!JM$68:JM$77,MAX(1,$B30))&gt;INDEX(Kalender!$B$68:$B$77,MAX(1,$B30))),1,0)+IF(OR(AND($C30&gt;0,INDEX(Kalender!JM$81:JM$110,MAX(1,$C30))&gt;INDEX(Kalender!$B$81:$B$110,MAX(1,$C30))),AND($D30&gt;0,INDEX(Kalender!JM$81:JM$110,MAX(1,$D30))&gt;INDEX(Kalender!$B$81:$B$110,MAX(1,$D30))),AND($E30&gt;0,INDEX(Kalender!JM$81:JM$110,MAX(1,$E30))&gt;INDEX(Kalender!$B$81:$B$110,MAX(1,$E30))),AND($F30&gt;0,INDEX(Kalender!JM$81:JM$110,MAX(1,$F30))&gt;INDEX(Kalender!$B$81:$B$110,MAX(1,$F30)))),2,0))</f>
        <v>0</v>
      </c>
      <c r="JN30" s="5" t="n">
        <f aca="false">IF(Kalender!JN30&lt;&gt;1,0,IF(AND($B30&gt;0,INDEX(Kalender!JN$68:JN$77,MAX(1,$B30))&gt;INDEX(Kalender!$B$68:$B$77,MAX(1,$B30))),1,0)+IF(OR(AND($C30&gt;0,INDEX(Kalender!JN$81:JN$110,MAX(1,$C30))&gt;INDEX(Kalender!$B$81:$B$110,MAX(1,$C30))),AND($D30&gt;0,INDEX(Kalender!JN$81:JN$110,MAX(1,$D30))&gt;INDEX(Kalender!$B$81:$B$110,MAX(1,$D30))),AND($E30&gt;0,INDEX(Kalender!JN$81:JN$110,MAX(1,$E30))&gt;INDEX(Kalender!$B$81:$B$110,MAX(1,$E30))),AND($F30&gt;0,INDEX(Kalender!JN$81:JN$110,MAX(1,$F30))&gt;INDEX(Kalender!$B$81:$B$110,MAX(1,$F30)))),2,0))</f>
        <v>0</v>
      </c>
      <c r="JO30" s="5" t="n">
        <f aca="false">IF(Kalender!JO30&lt;&gt;1,0,IF(AND($B30&gt;0,INDEX(Kalender!JO$68:JO$77,MAX(1,$B30))&gt;INDEX(Kalender!$B$68:$B$77,MAX(1,$B30))),1,0)+IF(OR(AND($C30&gt;0,INDEX(Kalender!JO$81:JO$110,MAX(1,$C30))&gt;INDEX(Kalender!$B$81:$B$110,MAX(1,$C30))),AND($D30&gt;0,INDEX(Kalender!JO$81:JO$110,MAX(1,$D30))&gt;INDEX(Kalender!$B$81:$B$110,MAX(1,$D30))),AND($E30&gt;0,INDEX(Kalender!JO$81:JO$110,MAX(1,$E30))&gt;INDEX(Kalender!$B$81:$B$110,MAX(1,$E30))),AND($F30&gt;0,INDEX(Kalender!JO$81:JO$110,MAX(1,$F30))&gt;INDEX(Kalender!$B$81:$B$110,MAX(1,$F30)))),2,0))</f>
        <v>0</v>
      </c>
      <c r="JP30" s="5" t="n">
        <f aca="false">IF(Kalender!JP30&lt;&gt;1,0,IF(AND($B30&gt;0,INDEX(Kalender!JP$68:JP$77,MAX(1,$B30))&gt;INDEX(Kalender!$B$68:$B$77,MAX(1,$B30))),1,0)+IF(OR(AND($C30&gt;0,INDEX(Kalender!JP$81:JP$110,MAX(1,$C30))&gt;INDEX(Kalender!$B$81:$B$110,MAX(1,$C30))),AND($D30&gt;0,INDEX(Kalender!JP$81:JP$110,MAX(1,$D30))&gt;INDEX(Kalender!$B$81:$B$110,MAX(1,$D30))),AND($E30&gt;0,INDEX(Kalender!JP$81:JP$110,MAX(1,$E30))&gt;INDEX(Kalender!$B$81:$B$110,MAX(1,$E30))),AND($F30&gt;0,INDEX(Kalender!JP$81:JP$110,MAX(1,$F30))&gt;INDEX(Kalender!$B$81:$B$110,MAX(1,$F30)))),2,0))</f>
        <v>0</v>
      </c>
      <c r="JQ30" s="5" t="n">
        <f aca="false">IF(Kalender!JQ30&lt;&gt;1,0,IF(AND($B30&gt;0,INDEX(Kalender!JQ$68:JQ$77,MAX(1,$B30))&gt;INDEX(Kalender!$B$68:$B$77,MAX(1,$B30))),1,0)+IF(OR(AND($C30&gt;0,INDEX(Kalender!JQ$81:JQ$110,MAX(1,$C30))&gt;INDEX(Kalender!$B$81:$B$110,MAX(1,$C30))),AND($D30&gt;0,INDEX(Kalender!JQ$81:JQ$110,MAX(1,$D30))&gt;INDEX(Kalender!$B$81:$B$110,MAX(1,$D30))),AND($E30&gt;0,INDEX(Kalender!JQ$81:JQ$110,MAX(1,$E30))&gt;INDEX(Kalender!$B$81:$B$110,MAX(1,$E30))),AND($F30&gt;0,INDEX(Kalender!JQ$81:JQ$110,MAX(1,$F30))&gt;INDEX(Kalender!$B$81:$B$110,MAX(1,$F30)))),2,0))</f>
        <v>0</v>
      </c>
      <c r="JR30" s="5" t="n">
        <f aca="false">IF(Kalender!JR30&lt;&gt;1,0,IF(AND($B30&gt;0,INDEX(Kalender!JR$68:JR$77,MAX(1,$B30))&gt;INDEX(Kalender!$B$68:$B$77,MAX(1,$B30))),1,0)+IF(OR(AND($C30&gt;0,INDEX(Kalender!JR$81:JR$110,MAX(1,$C30))&gt;INDEX(Kalender!$B$81:$B$110,MAX(1,$C30))),AND($D30&gt;0,INDEX(Kalender!JR$81:JR$110,MAX(1,$D30))&gt;INDEX(Kalender!$B$81:$B$110,MAX(1,$D30))),AND($E30&gt;0,INDEX(Kalender!JR$81:JR$110,MAX(1,$E30))&gt;INDEX(Kalender!$B$81:$B$110,MAX(1,$E30))),AND($F30&gt;0,INDEX(Kalender!JR$81:JR$110,MAX(1,$F30))&gt;INDEX(Kalender!$B$81:$B$110,MAX(1,$F30)))),2,0))</f>
        <v>0</v>
      </c>
      <c r="JS30" s="5" t="n">
        <f aca="false">IF(Kalender!JS30&lt;&gt;1,0,IF(AND($B30&gt;0,INDEX(Kalender!JS$68:JS$77,MAX(1,$B30))&gt;INDEX(Kalender!$B$68:$B$77,MAX(1,$B30))),1,0)+IF(OR(AND($C30&gt;0,INDEX(Kalender!JS$81:JS$110,MAX(1,$C30))&gt;INDEX(Kalender!$B$81:$B$110,MAX(1,$C30))),AND($D30&gt;0,INDEX(Kalender!JS$81:JS$110,MAX(1,$D30))&gt;INDEX(Kalender!$B$81:$B$110,MAX(1,$D30))),AND($E30&gt;0,INDEX(Kalender!JS$81:JS$110,MAX(1,$E30))&gt;INDEX(Kalender!$B$81:$B$110,MAX(1,$E30))),AND($F30&gt;0,INDEX(Kalender!JS$81:JS$110,MAX(1,$F30))&gt;INDEX(Kalender!$B$81:$B$110,MAX(1,$F30)))),2,0))</f>
        <v>0</v>
      </c>
      <c r="JT30" s="5" t="n">
        <f aca="false">IF(Kalender!JT30&lt;&gt;1,0,IF(AND($B30&gt;0,INDEX(Kalender!JT$68:JT$77,MAX(1,$B30))&gt;INDEX(Kalender!$B$68:$B$77,MAX(1,$B30))),1,0)+IF(OR(AND($C30&gt;0,INDEX(Kalender!JT$81:JT$110,MAX(1,$C30))&gt;INDEX(Kalender!$B$81:$B$110,MAX(1,$C30))),AND($D30&gt;0,INDEX(Kalender!JT$81:JT$110,MAX(1,$D30))&gt;INDEX(Kalender!$B$81:$B$110,MAX(1,$D30))),AND($E30&gt;0,INDEX(Kalender!JT$81:JT$110,MAX(1,$E30))&gt;INDEX(Kalender!$B$81:$B$110,MAX(1,$E30))),AND($F30&gt;0,INDEX(Kalender!JT$81:JT$110,MAX(1,$F30))&gt;INDEX(Kalender!$B$81:$B$110,MAX(1,$F30)))),2,0))</f>
        <v>0</v>
      </c>
      <c r="JU30" s="5" t="n">
        <f aca="false">IF(Kalender!JU30&lt;&gt;1,0,IF(AND($B30&gt;0,INDEX(Kalender!JU$68:JU$77,MAX(1,$B30))&gt;INDEX(Kalender!$B$68:$B$77,MAX(1,$B30))),1,0)+IF(OR(AND($C30&gt;0,INDEX(Kalender!JU$81:JU$110,MAX(1,$C30))&gt;INDEX(Kalender!$B$81:$B$110,MAX(1,$C30))),AND($D30&gt;0,INDEX(Kalender!JU$81:JU$110,MAX(1,$D30))&gt;INDEX(Kalender!$B$81:$B$110,MAX(1,$D30))),AND($E30&gt;0,INDEX(Kalender!JU$81:JU$110,MAX(1,$E30))&gt;INDEX(Kalender!$B$81:$B$110,MAX(1,$E30))),AND($F30&gt;0,INDEX(Kalender!JU$81:JU$110,MAX(1,$F30))&gt;INDEX(Kalender!$B$81:$B$110,MAX(1,$F30)))),2,0))</f>
        <v>0</v>
      </c>
      <c r="JV30" s="5" t="n">
        <f aca="false">IF(Kalender!JV30&lt;&gt;1,0,IF(AND($B30&gt;0,INDEX(Kalender!JV$68:JV$77,MAX(1,$B30))&gt;INDEX(Kalender!$B$68:$B$77,MAX(1,$B30))),1,0)+IF(OR(AND($C30&gt;0,INDEX(Kalender!JV$81:JV$110,MAX(1,$C30))&gt;INDEX(Kalender!$B$81:$B$110,MAX(1,$C30))),AND($D30&gt;0,INDEX(Kalender!JV$81:JV$110,MAX(1,$D30))&gt;INDEX(Kalender!$B$81:$B$110,MAX(1,$D30))),AND($E30&gt;0,INDEX(Kalender!JV$81:JV$110,MAX(1,$E30))&gt;INDEX(Kalender!$B$81:$B$110,MAX(1,$E30))),AND($F30&gt;0,INDEX(Kalender!JV$81:JV$110,MAX(1,$F30))&gt;INDEX(Kalender!$B$81:$B$110,MAX(1,$F30)))),2,0))</f>
        <v>0</v>
      </c>
      <c r="JW30" s="5" t="n">
        <f aca="false">IF(Kalender!JW30&lt;&gt;1,0,IF(AND($B30&gt;0,INDEX(Kalender!JW$68:JW$77,MAX(1,$B30))&gt;INDEX(Kalender!$B$68:$B$77,MAX(1,$B30))),1,0)+IF(OR(AND($C30&gt;0,INDEX(Kalender!JW$81:JW$110,MAX(1,$C30))&gt;INDEX(Kalender!$B$81:$B$110,MAX(1,$C30))),AND($D30&gt;0,INDEX(Kalender!JW$81:JW$110,MAX(1,$D30))&gt;INDEX(Kalender!$B$81:$B$110,MAX(1,$D30))),AND($E30&gt;0,INDEX(Kalender!JW$81:JW$110,MAX(1,$E30))&gt;INDEX(Kalender!$B$81:$B$110,MAX(1,$E30))),AND($F30&gt;0,INDEX(Kalender!JW$81:JW$110,MAX(1,$F30))&gt;INDEX(Kalender!$B$81:$B$110,MAX(1,$F30)))),2,0))</f>
        <v>0</v>
      </c>
      <c r="JX30" s="5" t="n">
        <f aca="false">IF(Kalender!JX30&lt;&gt;1,0,IF(AND($B30&gt;0,INDEX(Kalender!JX$68:JX$77,MAX(1,$B30))&gt;INDEX(Kalender!$B$68:$B$77,MAX(1,$B30))),1,0)+IF(OR(AND($C30&gt;0,INDEX(Kalender!JX$81:JX$110,MAX(1,$C30))&gt;INDEX(Kalender!$B$81:$B$110,MAX(1,$C30))),AND($D30&gt;0,INDEX(Kalender!JX$81:JX$110,MAX(1,$D30))&gt;INDEX(Kalender!$B$81:$B$110,MAX(1,$D30))),AND($E30&gt;0,INDEX(Kalender!JX$81:JX$110,MAX(1,$E30))&gt;INDEX(Kalender!$B$81:$B$110,MAX(1,$E30))),AND($F30&gt;0,INDEX(Kalender!JX$81:JX$110,MAX(1,$F30))&gt;INDEX(Kalender!$B$81:$B$110,MAX(1,$F30)))),2,0))</f>
        <v>0</v>
      </c>
      <c r="JY30" s="5" t="n">
        <f aca="false">IF(Kalender!JY30&lt;&gt;1,0,IF(AND($B30&gt;0,INDEX(Kalender!JY$68:JY$77,MAX(1,$B30))&gt;INDEX(Kalender!$B$68:$B$77,MAX(1,$B30))),1,0)+IF(OR(AND($C30&gt;0,INDEX(Kalender!JY$81:JY$110,MAX(1,$C30))&gt;INDEX(Kalender!$B$81:$B$110,MAX(1,$C30))),AND($D30&gt;0,INDEX(Kalender!JY$81:JY$110,MAX(1,$D30))&gt;INDEX(Kalender!$B$81:$B$110,MAX(1,$D30))),AND($E30&gt;0,INDEX(Kalender!JY$81:JY$110,MAX(1,$E30))&gt;INDEX(Kalender!$B$81:$B$110,MAX(1,$E30))),AND($F30&gt;0,INDEX(Kalender!JY$81:JY$110,MAX(1,$F30))&gt;INDEX(Kalender!$B$81:$B$110,MAX(1,$F30)))),2,0))</f>
        <v>0</v>
      </c>
      <c r="JZ30" s="5" t="n">
        <f aca="false">IF(Kalender!JZ30&lt;&gt;1,0,IF(AND($B30&gt;0,INDEX(Kalender!JZ$68:JZ$77,MAX(1,$B30))&gt;INDEX(Kalender!$B$68:$B$77,MAX(1,$B30))),1,0)+IF(OR(AND($C30&gt;0,INDEX(Kalender!JZ$81:JZ$110,MAX(1,$C30))&gt;INDEX(Kalender!$B$81:$B$110,MAX(1,$C30))),AND($D30&gt;0,INDEX(Kalender!JZ$81:JZ$110,MAX(1,$D30))&gt;INDEX(Kalender!$B$81:$B$110,MAX(1,$D30))),AND($E30&gt;0,INDEX(Kalender!JZ$81:JZ$110,MAX(1,$E30))&gt;INDEX(Kalender!$B$81:$B$110,MAX(1,$E30))),AND($F30&gt;0,INDEX(Kalender!JZ$81:JZ$110,MAX(1,$F30))&gt;INDEX(Kalender!$B$81:$B$110,MAX(1,$F30)))),2,0))</f>
        <v>0</v>
      </c>
      <c r="KA30" s="5" t="n">
        <f aca="false">IF(Kalender!KA30&lt;&gt;1,0,IF(AND($B30&gt;0,INDEX(Kalender!KA$68:KA$77,MAX(1,$B30))&gt;INDEX(Kalender!$B$68:$B$77,MAX(1,$B30))),1,0)+IF(OR(AND($C30&gt;0,INDEX(Kalender!KA$81:KA$110,MAX(1,$C30))&gt;INDEX(Kalender!$B$81:$B$110,MAX(1,$C30))),AND($D30&gt;0,INDEX(Kalender!KA$81:KA$110,MAX(1,$D30))&gt;INDEX(Kalender!$B$81:$B$110,MAX(1,$D30))),AND($E30&gt;0,INDEX(Kalender!KA$81:KA$110,MAX(1,$E30))&gt;INDEX(Kalender!$B$81:$B$110,MAX(1,$E30))),AND($F30&gt;0,INDEX(Kalender!KA$81:KA$110,MAX(1,$F30))&gt;INDEX(Kalender!$B$81:$B$110,MAX(1,$F30)))),2,0))</f>
        <v>0</v>
      </c>
      <c r="KB30" s="5" t="n">
        <f aca="false">IF(Kalender!KB30&lt;&gt;1,0,IF(AND($B30&gt;0,INDEX(Kalender!KB$68:KB$77,MAX(1,$B30))&gt;INDEX(Kalender!$B$68:$B$77,MAX(1,$B30))),1,0)+IF(OR(AND($C30&gt;0,INDEX(Kalender!KB$81:KB$110,MAX(1,$C30))&gt;INDEX(Kalender!$B$81:$B$110,MAX(1,$C30))),AND($D30&gt;0,INDEX(Kalender!KB$81:KB$110,MAX(1,$D30))&gt;INDEX(Kalender!$B$81:$B$110,MAX(1,$D30))),AND($E30&gt;0,INDEX(Kalender!KB$81:KB$110,MAX(1,$E30))&gt;INDEX(Kalender!$B$81:$B$110,MAX(1,$E30))),AND($F30&gt;0,INDEX(Kalender!KB$81:KB$110,MAX(1,$F30))&gt;INDEX(Kalender!$B$81:$B$110,MAX(1,$F30)))),2,0))</f>
        <v>0</v>
      </c>
      <c r="KC30" s="5" t="n">
        <f aca="false">IF(Kalender!KC30&lt;&gt;1,0,IF(AND($B30&gt;0,INDEX(Kalender!KC$68:KC$77,MAX(1,$B30))&gt;INDEX(Kalender!$B$68:$B$77,MAX(1,$B30))),1,0)+IF(OR(AND($C30&gt;0,INDEX(Kalender!KC$81:KC$110,MAX(1,$C30))&gt;INDEX(Kalender!$B$81:$B$110,MAX(1,$C30))),AND($D30&gt;0,INDEX(Kalender!KC$81:KC$110,MAX(1,$D30))&gt;INDEX(Kalender!$B$81:$B$110,MAX(1,$D30))),AND($E30&gt;0,INDEX(Kalender!KC$81:KC$110,MAX(1,$E30))&gt;INDEX(Kalender!$B$81:$B$110,MAX(1,$E30))),AND($F30&gt;0,INDEX(Kalender!KC$81:KC$110,MAX(1,$F30))&gt;INDEX(Kalender!$B$81:$B$110,MAX(1,$F30)))),2,0))</f>
        <v>0</v>
      </c>
      <c r="KD30" s="5" t="n">
        <f aca="false">IF(Kalender!KD30&lt;&gt;1,0,IF(AND($B30&gt;0,INDEX(Kalender!KD$68:KD$77,MAX(1,$B30))&gt;INDEX(Kalender!$B$68:$B$77,MAX(1,$B30))),1,0)+IF(OR(AND($C30&gt;0,INDEX(Kalender!KD$81:KD$110,MAX(1,$C30))&gt;INDEX(Kalender!$B$81:$B$110,MAX(1,$C30))),AND($D30&gt;0,INDEX(Kalender!KD$81:KD$110,MAX(1,$D30))&gt;INDEX(Kalender!$B$81:$B$110,MAX(1,$D30))),AND($E30&gt;0,INDEX(Kalender!KD$81:KD$110,MAX(1,$E30))&gt;INDEX(Kalender!$B$81:$B$110,MAX(1,$E30))),AND($F30&gt;0,INDEX(Kalender!KD$81:KD$110,MAX(1,$F30))&gt;INDEX(Kalender!$B$81:$B$110,MAX(1,$F30)))),2,0))</f>
        <v>0</v>
      </c>
      <c r="KE30" s="5" t="n">
        <f aca="false">IF(Kalender!KE30&lt;&gt;1,0,IF(AND($B30&gt;0,INDEX(Kalender!KE$68:KE$77,MAX(1,$B30))&gt;INDEX(Kalender!$B$68:$B$77,MAX(1,$B30))),1,0)+IF(OR(AND($C30&gt;0,INDEX(Kalender!KE$81:KE$110,MAX(1,$C30))&gt;INDEX(Kalender!$B$81:$B$110,MAX(1,$C30))),AND($D30&gt;0,INDEX(Kalender!KE$81:KE$110,MAX(1,$D30))&gt;INDEX(Kalender!$B$81:$B$110,MAX(1,$D30))),AND($E30&gt;0,INDEX(Kalender!KE$81:KE$110,MAX(1,$E30))&gt;INDEX(Kalender!$B$81:$B$110,MAX(1,$E30))),AND($F30&gt;0,INDEX(Kalender!KE$81:KE$110,MAX(1,$F30))&gt;INDEX(Kalender!$B$81:$B$110,MAX(1,$F30)))),2,0))</f>
        <v>0</v>
      </c>
      <c r="KF30" s="5" t="n">
        <f aca="false">IF(Kalender!KF30&lt;&gt;1,0,IF(AND($B30&gt;0,INDEX(Kalender!KF$68:KF$77,MAX(1,$B30))&gt;INDEX(Kalender!$B$68:$B$77,MAX(1,$B30))),1,0)+IF(OR(AND($C30&gt;0,INDEX(Kalender!KF$81:KF$110,MAX(1,$C30))&gt;INDEX(Kalender!$B$81:$B$110,MAX(1,$C30))),AND($D30&gt;0,INDEX(Kalender!KF$81:KF$110,MAX(1,$D30))&gt;INDEX(Kalender!$B$81:$B$110,MAX(1,$D30))),AND($E30&gt;0,INDEX(Kalender!KF$81:KF$110,MAX(1,$E30))&gt;INDEX(Kalender!$B$81:$B$110,MAX(1,$E30))),AND($F30&gt;0,INDEX(Kalender!KF$81:KF$110,MAX(1,$F30))&gt;INDEX(Kalender!$B$81:$B$110,MAX(1,$F30)))),2,0))</f>
        <v>0</v>
      </c>
      <c r="KG30" s="5" t="n">
        <f aca="false">IF(Kalender!KG30&lt;&gt;1,0,IF(AND($B30&gt;0,INDEX(Kalender!KG$68:KG$77,MAX(1,$B30))&gt;INDEX(Kalender!$B$68:$B$77,MAX(1,$B30))),1,0)+IF(OR(AND($C30&gt;0,INDEX(Kalender!KG$81:KG$110,MAX(1,$C30))&gt;INDEX(Kalender!$B$81:$B$110,MAX(1,$C30))),AND($D30&gt;0,INDEX(Kalender!KG$81:KG$110,MAX(1,$D30))&gt;INDEX(Kalender!$B$81:$B$110,MAX(1,$D30))),AND($E30&gt;0,INDEX(Kalender!KG$81:KG$110,MAX(1,$E30))&gt;INDEX(Kalender!$B$81:$B$110,MAX(1,$E30))),AND($F30&gt;0,INDEX(Kalender!KG$81:KG$110,MAX(1,$F30))&gt;INDEX(Kalender!$B$81:$B$110,MAX(1,$F30)))),2,0))</f>
        <v>0</v>
      </c>
      <c r="KH30" s="5" t="n">
        <f aca="false">IF(Kalender!KH30&lt;&gt;1,0,IF(AND($B30&gt;0,INDEX(Kalender!KH$68:KH$77,MAX(1,$B30))&gt;INDEX(Kalender!$B$68:$B$77,MAX(1,$B30))),1,0)+IF(OR(AND($C30&gt;0,INDEX(Kalender!KH$81:KH$110,MAX(1,$C30))&gt;INDEX(Kalender!$B$81:$B$110,MAX(1,$C30))),AND($D30&gt;0,INDEX(Kalender!KH$81:KH$110,MAX(1,$D30))&gt;INDEX(Kalender!$B$81:$B$110,MAX(1,$D30))),AND($E30&gt;0,INDEX(Kalender!KH$81:KH$110,MAX(1,$E30))&gt;INDEX(Kalender!$B$81:$B$110,MAX(1,$E30))),AND($F30&gt;0,INDEX(Kalender!KH$81:KH$110,MAX(1,$F30))&gt;INDEX(Kalender!$B$81:$B$110,MAX(1,$F30)))),2,0))</f>
        <v>0</v>
      </c>
      <c r="KI30" s="5" t="n">
        <f aca="false">IF(Kalender!KI30&lt;&gt;1,0,IF(AND($B30&gt;0,INDEX(Kalender!KI$68:KI$77,MAX(1,$B30))&gt;INDEX(Kalender!$B$68:$B$77,MAX(1,$B30))),1,0)+IF(OR(AND($C30&gt;0,INDEX(Kalender!KI$81:KI$110,MAX(1,$C30))&gt;INDEX(Kalender!$B$81:$B$110,MAX(1,$C30))),AND($D30&gt;0,INDEX(Kalender!KI$81:KI$110,MAX(1,$D30))&gt;INDEX(Kalender!$B$81:$B$110,MAX(1,$D30))),AND($E30&gt;0,INDEX(Kalender!KI$81:KI$110,MAX(1,$E30))&gt;INDEX(Kalender!$B$81:$B$110,MAX(1,$E30))),AND($F30&gt;0,INDEX(Kalender!KI$81:KI$110,MAX(1,$F30))&gt;INDEX(Kalender!$B$81:$B$110,MAX(1,$F30)))),2,0))</f>
        <v>0</v>
      </c>
      <c r="KJ30" s="5" t="n">
        <f aca="false">IF(Kalender!KJ30&lt;&gt;1,0,IF(AND($B30&gt;0,INDEX(Kalender!KJ$68:KJ$77,MAX(1,$B30))&gt;INDEX(Kalender!$B$68:$B$77,MAX(1,$B30))),1,0)+IF(OR(AND($C30&gt;0,INDEX(Kalender!KJ$81:KJ$110,MAX(1,$C30))&gt;INDEX(Kalender!$B$81:$B$110,MAX(1,$C30))),AND($D30&gt;0,INDEX(Kalender!KJ$81:KJ$110,MAX(1,$D30))&gt;INDEX(Kalender!$B$81:$B$110,MAX(1,$D30))),AND($E30&gt;0,INDEX(Kalender!KJ$81:KJ$110,MAX(1,$E30))&gt;INDEX(Kalender!$B$81:$B$110,MAX(1,$E30))),AND($F30&gt;0,INDEX(Kalender!KJ$81:KJ$110,MAX(1,$F30))&gt;INDEX(Kalender!$B$81:$B$110,MAX(1,$F30)))),2,0))</f>
        <v>0</v>
      </c>
      <c r="KK30" s="5" t="n">
        <f aca="false">IF(Kalender!KK30&lt;&gt;1,0,IF(AND($B30&gt;0,INDEX(Kalender!KK$68:KK$77,MAX(1,$B30))&gt;INDEX(Kalender!$B$68:$B$77,MAX(1,$B30))),1,0)+IF(OR(AND($C30&gt;0,INDEX(Kalender!KK$81:KK$110,MAX(1,$C30))&gt;INDEX(Kalender!$B$81:$B$110,MAX(1,$C30))),AND($D30&gt;0,INDEX(Kalender!KK$81:KK$110,MAX(1,$D30))&gt;INDEX(Kalender!$B$81:$B$110,MAX(1,$D30))),AND($E30&gt;0,INDEX(Kalender!KK$81:KK$110,MAX(1,$E30))&gt;INDEX(Kalender!$B$81:$B$110,MAX(1,$E30))),AND($F30&gt;0,INDEX(Kalender!KK$81:KK$110,MAX(1,$F30))&gt;INDEX(Kalender!$B$81:$B$110,MAX(1,$F30)))),2,0))</f>
        <v>0</v>
      </c>
      <c r="KL30" s="5" t="n">
        <f aca="false">IF(Kalender!KL30&lt;&gt;1,0,IF(AND($B30&gt;0,INDEX(Kalender!KL$68:KL$77,MAX(1,$B30))&gt;INDEX(Kalender!$B$68:$B$77,MAX(1,$B30))),1,0)+IF(OR(AND($C30&gt;0,INDEX(Kalender!KL$81:KL$110,MAX(1,$C30))&gt;INDEX(Kalender!$B$81:$B$110,MAX(1,$C30))),AND($D30&gt;0,INDEX(Kalender!KL$81:KL$110,MAX(1,$D30))&gt;INDEX(Kalender!$B$81:$B$110,MAX(1,$D30))),AND($E30&gt;0,INDEX(Kalender!KL$81:KL$110,MAX(1,$E30))&gt;INDEX(Kalender!$B$81:$B$110,MAX(1,$E30))),AND($F30&gt;0,INDEX(Kalender!KL$81:KL$110,MAX(1,$F30))&gt;INDEX(Kalender!$B$81:$B$110,MAX(1,$F30)))),2,0))</f>
        <v>0</v>
      </c>
      <c r="KM30" s="5" t="n">
        <f aca="false">IF(Kalender!KM30&lt;&gt;1,0,IF(AND($B30&gt;0,INDEX(Kalender!KM$68:KM$77,MAX(1,$B30))&gt;INDEX(Kalender!$B$68:$B$77,MAX(1,$B30))),1,0)+IF(OR(AND($C30&gt;0,INDEX(Kalender!KM$81:KM$110,MAX(1,$C30))&gt;INDEX(Kalender!$B$81:$B$110,MAX(1,$C30))),AND($D30&gt;0,INDEX(Kalender!KM$81:KM$110,MAX(1,$D30))&gt;INDEX(Kalender!$B$81:$B$110,MAX(1,$D30))),AND($E30&gt;0,INDEX(Kalender!KM$81:KM$110,MAX(1,$E30))&gt;INDEX(Kalender!$B$81:$B$110,MAX(1,$E30))),AND($F30&gt;0,INDEX(Kalender!KM$81:KM$110,MAX(1,$F30))&gt;INDEX(Kalender!$B$81:$B$110,MAX(1,$F30)))),2,0))</f>
        <v>0</v>
      </c>
      <c r="KN30" s="5" t="n">
        <f aca="false">IF(Kalender!KN30&lt;&gt;1,0,IF(AND($B30&gt;0,INDEX(Kalender!KN$68:KN$77,MAX(1,$B30))&gt;INDEX(Kalender!$B$68:$B$77,MAX(1,$B30))),1,0)+IF(OR(AND($C30&gt;0,INDEX(Kalender!KN$81:KN$110,MAX(1,$C30))&gt;INDEX(Kalender!$B$81:$B$110,MAX(1,$C30))),AND($D30&gt;0,INDEX(Kalender!KN$81:KN$110,MAX(1,$D30))&gt;INDEX(Kalender!$B$81:$B$110,MAX(1,$D30))),AND($E30&gt;0,INDEX(Kalender!KN$81:KN$110,MAX(1,$E30))&gt;INDEX(Kalender!$B$81:$B$110,MAX(1,$E30))),AND($F30&gt;0,INDEX(Kalender!KN$81:KN$110,MAX(1,$F30))&gt;INDEX(Kalender!$B$81:$B$110,MAX(1,$F30)))),2,0))</f>
        <v>0</v>
      </c>
      <c r="KO30" s="5" t="n">
        <f aca="false">IF(Kalender!KO30&lt;&gt;1,0,IF(AND($B30&gt;0,INDEX(Kalender!KO$68:KO$77,MAX(1,$B30))&gt;INDEX(Kalender!$B$68:$B$77,MAX(1,$B30))),1,0)+IF(OR(AND($C30&gt;0,INDEX(Kalender!KO$81:KO$110,MAX(1,$C30))&gt;INDEX(Kalender!$B$81:$B$110,MAX(1,$C30))),AND($D30&gt;0,INDEX(Kalender!KO$81:KO$110,MAX(1,$D30))&gt;INDEX(Kalender!$B$81:$B$110,MAX(1,$D30))),AND($E30&gt;0,INDEX(Kalender!KO$81:KO$110,MAX(1,$E30))&gt;INDEX(Kalender!$B$81:$B$110,MAX(1,$E30))),AND($F30&gt;0,INDEX(Kalender!KO$81:KO$110,MAX(1,$F30))&gt;INDEX(Kalender!$B$81:$B$110,MAX(1,$F30)))),2,0))</f>
        <v>0</v>
      </c>
      <c r="KP30" s="5" t="n">
        <f aca="false">IF(Kalender!KP30&lt;&gt;1,0,IF(AND($B30&gt;0,INDEX(Kalender!KP$68:KP$77,MAX(1,$B30))&gt;INDEX(Kalender!$B$68:$B$77,MAX(1,$B30))),1,0)+IF(OR(AND($C30&gt;0,INDEX(Kalender!KP$81:KP$110,MAX(1,$C30))&gt;INDEX(Kalender!$B$81:$B$110,MAX(1,$C30))),AND($D30&gt;0,INDEX(Kalender!KP$81:KP$110,MAX(1,$D30))&gt;INDEX(Kalender!$B$81:$B$110,MAX(1,$D30))),AND($E30&gt;0,INDEX(Kalender!KP$81:KP$110,MAX(1,$E30))&gt;INDEX(Kalender!$B$81:$B$110,MAX(1,$E30))),AND($F30&gt;0,INDEX(Kalender!KP$81:KP$110,MAX(1,$F30))&gt;INDEX(Kalender!$B$81:$B$110,MAX(1,$F30)))),2,0))</f>
        <v>0</v>
      </c>
      <c r="KQ30" s="5" t="n">
        <f aca="false">IF(Kalender!KQ30&lt;&gt;1,0,IF(AND($B30&gt;0,INDEX(Kalender!KQ$68:KQ$77,MAX(1,$B30))&gt;INDEX(Kalender!$B$68:$B$77,MAX(1,$B30))),1,0)+IF(OR(AND($C30&gt;0,INDEX(Kalender!KQ$81:KQ$110,MAX(1,$C30))&gt;INDEX(Kalender!$B$81:$B$110,MAX(1,$C30))),AND($D30&gt;0,INDEX(Kalender!KQ$81:KQ$110,MAX(1,$D30))&gt;INDEX(Kalender!$B$81:$B$110,MAX(1,$D30))),AND($E30&gt;0,INDEX(Kalender!KQ$81:KQ$110,MAX(1,$E30))&gt;INDEX(Kalender!$B$81:$B$110,MAX(1,$E30))),AND($F30&gt;0,INDEX(Kalender!KQ$81:KQ$110,MAX(1,$F30))&gt;INDEX(Kalender!$B$81:$B$110,MAX(1,$F30)))),2,0))</f>
        <v>0</v>
      </c>
      <c r="KR30" s="5" t="n">
        <f aca="false">IF(Kalender!KR30&lt;&gt;1,0,IF(AND($B30&gt;0,INDEX(Kalender!KR$68:KR$77,MAX(1,$B30))&gt;INDEX(Kalender!$B$68:$B$77,MAX(1,$B30))),1,0)+IF(OR(AND($C30&gt;0,INDEX(Kalender!KR$81:KR$110,MAX(1,$C30))&gt;INDEX(Kalender!$B$81:$B$110,MAX(1,$C30))),AND($D30&gt;0,INDEX(Kalender!KR$81:KR$110,MAX(1,$D30))&gt;INDEX(Kalender!$B$81:$B$110,MAX(1,$D30))),AND($E30&gt;0,INDEX(Kalender!KR$81:KR$110,MAX(1,$E30))&gt;INDEX(Kalender!$B$81:$B$110,MAX(1,$E30))),AND($F30&gt;0,INDEX(Kalender!KR$81:KR$110,MAX(1,$F30))&gt;INDEX(Kalender!$B$81:$B$110,MAX(1,$F30)))),2,0))</f>
        <v>0</v>
      </c>
      <c r="KS30" s="5" t="n">
        <f aca="false">IF(Kalender!KS30&lt;&gt;1,0,IF(AND($B30&gt;0,INDEX(Kalender!KS$68:KS$77,MAX(1,$B30))&gt;INDEX(Kalender!$B$68:$B$77,MAX(1,$B30))),1,0)+IF(OR(AND($C30&gt;0,INDEX(Kalender!KS$81:KS$110,MAX(1,$C30))&gt;INDEX(Kalender!$B$81:$B$110,MAX(1,$C30))),AND($D30&gt;0,INDEX(Kalender!KS$81:KS$110,MAX(1,$D30))&gt;INDEX(Kalender!$B$81:$B$110,MAX(1,$D30))),AND($E30&gt;0,INDEX(Kalender!KS$81:KS$110,MAX(1,$E30))&gt;INDEX(Kalender!$B$81:$B$110,MAX(1,$E30))),AND($F30&gt;0,INDEX(Kalender!KS$81:KS$110,MAX(1,$F30))&gt;INDEX(Kalender!$B$81:$B$110,MAX(1,$F30)))),2,0))</f>
        <v>0</v>
      </c>
      <c r="KT30" s="5" t="n">
        <f aca="false">IF(Kalender!KT30&lt;&gt;1,0,IF(AND($B30&gt;0,INDEX(Kalender!KT$68:KT$77,MAX(1,$B30))&gt;INDEX(Kalender!$B$68:$B$77,MAX(1,$B30))),1,0)+IF(OR(AND($C30&gt;0,INDEX(Kalender!KT$81:KT$110,MAX(1,$C30))&gt;INDEX(Kalender!$B$81:$B$110,MAX(1,$C30))),AND($D30&gt;0,INDEX(Kalender!KT$81:KT$110,MAX(1,$D30))&gt;INDEX(Kalender!$B$81:$B$110,MAX(1,$D30))),AND($E30&gt;0,INDEX(Kalender!KT$81:KT$110,MAX(1,$E30))&gt;INDEX(Kalender!$B$81:$B$110,MAX(1,$E30))),AND($F30&gt;0,INDEX(Kalender!KT$81:KT$110,MAX(1,$F30))&gt;INDEX(Kalender!$B$81:$B$110,MAX(1,$F30)))),2,0))</f>
        <v>0</v>
      </c>
      <c r="KU30" s="5" t="n">
        <f aca="false">IF(Kalender!KU30&lt;&gt;1,0,IF(AND($B30&gt;0,INDEX(Kalender!KU$68:KU$77,MAX(1,$B30))&gt;INDEX(Kalender!$B$68:$B$77,MAX(1,$B30))),1,0)+IF(OR(AND($C30&gt;0,INDEX(Kalender!KU$81:KU$110,MAX(1,$C30))&gt;INDEX(Kalender!$B$81:$B$110,MAX(1,$C30))),AND($D30&gt;0,INDEX(Kalender!KU$81:KU$110,MAX(1,$D30))&gt;INDEX(Kalender!$B$81:$B$110,MAX(1,$D30))),AND($E30&gt;0,INDEX(Kalender!KU$81:KU$110,MAX(1,$E30))&gt;INDEX(Kalender!$B$81:$B$110,MAX(1,$E30))),AND($F30&gt;0,INDEX(Kalender!KU$81:KU$110,MAX(1,$F30))&gt;INDEX(Kalender!$B$81:$B$110,MAX(1,$F30)))),2,0))</f>
        <v>0</v>
      </c>
      <c r="KV30" s="5" t="n">
        <f aca="false">IF(Kalender!KV30&lt;&gt;1,0,IF(AND($B30&gt;0,INDEX(Kalender!KV$68:KV$77,MAX(1,$B30))&gt;INDEX(Kalender!$B$68:$B$77,MAX(1,$B30))),1,0)+IF(OR(AND($C30&gt;0,INDEX(Kalender!KV$81:KV$110,MAX(1,$C30))&gt;INDEX(Kalender!$B$81:$B$110,MAX(1,$C30))),AND($D30&gt;0,INDEX(Kalender!KV$81:KV$110,MAX(1,$D30))&gt;INDEX(Kalender!$B$81:$B$110,MAX(1,$D30))),AND($E30&gt;0,INDEX(Kalender!KV$81:KV$110,MAX(1,$E30))&gt;INDEX(Kalender!$B$81:$B$110,MAX(1,$E30))),AND($F30&gt;0,INDEX(Kalender!KV$81:KV$110,MAX(1,$F30))&gt;INDEX(Kalender!$B$81:$B$110,MAX(1,$F30)))),2,0))</f>
        <v>0</v>
      </c>
      <c r="KW30" s="5" t="n">
        <f aca="false">IF(Kalender!KW30&lt;&gt;1,0,IF(AND($B30&gt;0,INDEX(Kalender!KW$68:KW$77,MAX(1,$B30))&gt;INDEX(Kalender!$B$68:$B$77,MAX(1,$B30))),1,0)+IF(OR(AND($C30&gt;0,INDEX(Kalender!KW$81:KW$110,MAX(1,$C30))&gt;INDEX(Kalender!$B$81:$B$110,MAX(1,$C30))),AND($D30&gt;0,INDEX(Kalender!KW$81:KW$110,MAX(1,$D30))&gt;INDEX(Kalender!$B$81:$B$110,MAX(1,$D30))),AND($E30&gt;0,INDEX(Kalender!KW$81:KW$110,MAX(1,$E30))&gt;INDEX(Kalender!$B$81:$B$110,MAX(1,$E30))),AND($F30&gt;0,INDEX(Kalender!KW$81:KW$110,MAX(1,$F30))&gt;INDEX(Kalender!$B$81:$B$110,MAX(1,$F30)))),2,0))</f>
        <v>0</v>
      </c>
      <c r="KX30" s="5" t="n">
        <f aca="false">IF(Kalender!KX30&lt;&gt;1,0,IF(AND($B30&gt;0,INDEX(Kalender!KX$68:KX$77,MAX(1,$B30))&gt;INDEX(Kalender!$B$68:$B$77,MAX(1,$B30))),1,0)+IF(OR(AND($C30&gt;0,INDEX(Kalender!KX$81:KX$110,MAX(1,$C30))&gt;INDEX(Kalender!$B$81:$B$110,MAX(1,$C30))),AND($D30&gt;0,INDEX(Kalender!KX$81:KX$110,MAX(1,$D30))&gt;INDEX(Kalender!$B$81:$B$110,MAX(1,$D30))),AND($E30&gt;0,INDEX(Kalender!KX$81:KX$110,MAX(1,$E30))&gt;INDEX(Kalender!$B$81:$B$110,MAX(1,$E30))),AND($F30&gt;0,INDEX(Kalender!KX$81:KX$110,MAX(1,$F30))&gt;INDEX(Kalender!$B$81:$B$110,MAX(1,$F30)))),2,0))</f>
        <v>0</v>
      </c>
      <c r="KY30" s="5" t="n">
        <f aca="false">IF(Kalender!KY30&lt;&gt;1,0,IF(AND($B30&gt;0,INDEX(Kalender!KY$68:KY$77,MAX(1,$B30))&gt;INDEX(Kalender!$B$68:$B$77,MAX(1,$B30))),1,0)+IF(OR(AND($C30&gt;0,INDEX(Kalender!KY$81:KY$110,MAX(1,$C30))&gt;INDEX(Kalender!$B$81:$B$110,MAX(1,$C30))),AND($D30&gt;0,INDEX(Kalender!KY$81:KY$110,MAX(1,$D30))&gt;INDEX(Kalender!$B$81:$B$110,MAX(1,$D30))),AND($E30&gt;0,INDEX(Kalender!KY$81:KY$110,MAX(1,$E30))&gt;INDEX(Kalender!$B$81:$B$110,MAX(1,$E30))),AND($F30&gt;0,INDEX(Kalender!KY$81:KY$110,MAX(1,$F30))&gt;INDEX(Kalender!$B$81:$B$110,MAX(1,$F30)))),2,0))</f>
        <v>0</v>
      </c>
      <c r="KZ30" s="5" t="n">
        <f aca="false">IF(Kalender!KZ30&lt;&gt;1,0,IF(AND($B30&gt;0,INDEX(Kalender!KZ$68:KZ$77,MAX(1,$B30))&gt;INDEX(Kalender!$B$68:$B$77,MAX(1,$B30))),1,0)+IF(OR(AND($C30&gt;0,INDEX(Kalender!KZ$81:KZ$110,MAX(1,$C30))&gt;INDEX(Kalender!$B$81:$B$110,MAX(1,$C30))),AND($D30&gt;0,INDEX(Kalender!KZ$81:KZ$110,MAX(1,$D30))&gt;INDEX(Kalender!$B$81:$B$110,MAX(1,$D30))),AND($E30&gt;0,INDEX(Kalender!KZ$81:KZ$110,MAX(1,$E30))&gt;INDEX(Kalender!$B$81:$B$110,MAX(1,$E30))),AND($F30&gt;0,INDEX(Kalender!KZ$81:KZ$110,MAX(1,$F30))&gt;INDEX(Kalender!$B$81:$B$110,MAX(1,$F30)))),2,0))</f>
        <v>0</v>
      </c>
      <c r="LA30" s="5" t="n">
        <f aca="false">IF(Kalender!LA30&lt;&gt;1,0,IF(AND($B30&gt;0,INDEX(Kalender!LA$68:LA$77,MAX(1,$B30))&gt;INDEX(Kalender!$B$68:$B$77,MAX(1,$B30))),1,0)+IF(OR(AND($C30&gt;0,INDEX(Kalender!LA$81:LA$110,MAX(1,$C30))&gt;INDEX(Kalender!$B$81:$B$110,MAX(1,$C30))),AND($D30&gt;0,INDEX(Kalender!LA$81:LA$110,MAX(1,$D30))&gt;INDEX(Kalender!$B$81:$B$110,MAX(1,$D30))),AND($E30&gt;0,INDEX(Kalender!LA$81:LA$110,MAX(1,$E30))&gt;INDEX(Kalender!$B$81:$B$110,MAX(1,$E30))),AND($F30&gt;0,INDEX(Kalender!LA$81:LA$110,MAX(1,$F30))&gt;INDEX(Kalender!$B$81:$B$110,MAX(1,$F30)))),2,0))</f>
        <v>0</v>
      </c>
      <c r="LB30" s="5" t="n">
        <f aca="false">IF(Kalender!LB30&lt;&gt;1,0,IF(AND($B30&gt;0,INDEX(Kalender!LB$68:LB$77,MAX(1,$B30))&gt;INDEX(Kalender!$B$68:$B$77,MAX(1,$B30))),1,0)+IF(OR(AND($C30&gt;0,INDEX(Kalender!LB$81:LB$110,MAX(1,$C30))&gt;INDEX(Kalender!$B$81:$B$110,MAX(1,$C30))),AND($D30&gt;0,INDEX(Kalender!LB$81:LB$110,MAX(1,$D30))&gt;INDEX(Kalender!$B$81:$B$110,MAX(1,$D30))),AND($E30&gt;0,INDEX(Kalender!LB$81:LB$110,MAX(1,$E30))&gt;INDEX(Kalender!$B$81:$B$110,MAX(1,$E30))),AND($F30&gt;0,INDEX(Kalender!LB$81:LB$110,MAX(1,$F30))&gt;INDEX(Kalender!$B$81:$B$110,MAX(1,$F30)))),2,0))</f>
        <v>0</v>
      </c>
      <c r="LC30" s="5" t="n">
        <f aca="false">IF(Kalender!LC30&lt;&gt;1,0,IF(AND($B30&gt;0,INDEX(Kalender!LC$68:LC$77,MAX(1,$B30))&gt;INDEX(Kalender!$B$68:$B$77,MAX(1,$B30))),1,0)+IF(OR(AND($C30&gt;0,INDEX(Kalender!LC$81:LC$110,MAX(1,$C30))&gt;INDEX(Kalender!$B$81:$B$110,MAX(1,$C30))),AND($D30&gt;0,INDEX(Kalender!LC$81:LC$110,MAX(1,$D30))&gt;INDEX(Kalender!$B$81:$B$110,MAX(1,$D30))),AND($E30&gt;0,INDEX(Kalender!LC$81:LC$110,MAX(1,$E30))&gt;INDEX(Kalender!$B$81:$B$110,MAX(1,$E30))),AND($F30&gt;0,INDEX(Kalender!LC$81:LC$110,MAX(1,$F30))&gt;INDEX(Kalender!$B$81:$B$110,MAX(1,$F30)))),2,0))</f>
        <v>0</v>
      </c>
      <c r="LD30" s="5" t="n">
        <f aca="false">IF(Kalender!LD30&lt;&gt;1,0,IF(AND($B30&gt;0,INDEX(Kalender!LD$68:LD$77,MAX(1,$B30))&gt;INDEX(Kalender!$B$68:$B$77,MAX(1,$B30))),1,0)+IF(OR(AND($C30&gt;0,INDEX(Kalender!LD$81:LD$110,MAX(1,$C30))&gt;INDEX(Kalender!$B$81:$B$110,MAX(1,$C30))),AND($D30&gt;0,INDEX(Kalender!LD$81:LD$110,MAX(1,$D30))&gt;INDEX(Kalender!$B$81:$B$110,MAX(1,$D30))),AND($E30&gt;0,INDEX(Kalender!LD$81:LD$110,MAX(1,$E30))&gt;INDEX(Kalender!$B$81:$B$110,MAX(1,$E30))),AND($F30&gt;0,INDEX(Kalender!LD$81:LD$110,MAX(1,$F30))&gt;INDEX(Kalender!$B$81:$B$110,MAX(1,$F30)))),2,0))</f>
        <v>0</v>
      </c>
      <c r="LE30" s="5" t="n">
        <f aca="false">IF(Kalender!LE30&lt;&gt;1,0,IF(AND($B30&gt;0,INDEX(Kalender!LE$68:LE$77,MAX(1,$B30))&gt;INDEX(Kalender!$B$68:$B$77,MAX(1,$B30))),1,0)+IF(OR(AND($C30&gt;0,INDEX(Kalender!LE$81:LE$110,MAX(1,$C30))&gt;INDEX(Kalender!$B$81:$B$110,MAX(1,$C30))),AND($D30&gt;0,INDEX(Kalender!LE$81:LE$110,MAX(1,$D30))&gt;INDEX(Kalender!$B$81:$B$110,MAX(1,$D30))),AND($E30&gt;0,INDEX(Kalender!LE$81:LE$110,MAX(1,$E30))&gt;INDEX(Kalender!$B$81:$B$110,MAX(1,$E30))),AND($F30&gt;0,INDEX(Kalender!LE$81:LE$110,MAX(1,$F30))&gt;INDEX(Kalender!$B$81:$B$110,MAX(1,$F30)))),2,0))</f>
        <v>0</v>
      </c>
      <c r="LF30" s="5" t="n">
        <f aca="false">IF(Kalender!LF30&lt;&gt;1,0,IF(AND($B30&gt;0,INDEX(Kalender!LF$68:LF$77,MAX(1,$B30))&gt;INDEX(Kalender!$B$68:$B$77,MAX(1,$B30))),1,0)+IF(OR(AND($C30&gt;0,INDEX(Kalender!LF$81:LF$110,MAX(1,$C30))&gt;INDEX(Kalender!$B$81:$B$110,MAX(1,$C30))),AND($D30&gt;0,INDEX(Kalender!LF$81:LF$110,MAX(1,$D30))&gt;INDEX(Kalender!$B$81:$B$110,MAX(1,$D30))),AND($E30&gt;0,INDEX(Kalender!LF$81:LF$110,MAX(1,$E30))&gt;INDEX(Kalender!$B$81:$B$110,MAX(1,$E30))),AND($F30&gt;0,INDEX(Kalender!LF$81:LF$110,MAX(1,$F30))&gt;INDEX(Kalender!$B$81:$B$110,MAX(1,$F30)))),2,0))</f>
        <v>0</v>
      </c>
      <c r="LG30" s="5" t="n">
        <f aca="false">IF(Kalender!LG30&lt;&gt;1,0,IF(AND($B30&gt;0,INDEX(Kalender!LG$68:LG$77,MAX(1,$B30))&gt;INDEX(Kalender!$B$68:$B$77,MAX(1,$B30))),1,0)+IF(OR(AND($C30&gt;0,INDEX(Kalender!LG$81:LG$110,MAX(1,$C30))&gt;INDEX(Kalender!$B$81:$B$110,MAX(1,$C30))),AND($D30&gt;0,INDEX(Kalender!LG$81:LG$110,MAX(1,$D30))&gt;INDEX(Kalender!$B$81:$B$110,MAX(1,$D30))),AND($E30&gt;0,INDEX(Kalender!LG$81:LG$110,MAX(1,$E30))&gt;INDEX(Kalender!$B$81:$B$110,MAX(1,$E30))),AND($F30&gt;0,INDEX(Kalender!LG$81:LG$110,MAX(1,$F30))&gt;INDEX(Kalender!$B$81:$B$110,MAX(1,$F30)))),2,0))</f>
        <v>0</v>
      </c>
      <c r="LH30" s="5" t="n">
        <f aca="false">IF(Kalender!LH30&lt;&gt;1,0,IF(AND($B30&gt;0,INDEX(Kalender!LH$68:LH$77,MAX(1,$B30))&gt;INDEX(Kalender!$B$68:$B$77,MAX(1,$B30))),1,0)+IF(OR(AND($C30&gt;0,INDEX(Kalender!LH$81:LH$110,MAX(1,$C30))&gt;INDEX(Kalender!$B$81:$B$110,MAX(1,$C30))),AND($D30&gt;0,INDEX(Kalender!LH$81:LH$110,MAX(1,$D30))&gt;INDEX(Kalender!$B$81:$B$110,MAX(1,$D30))),AND($E30&gt;0,INDEX(Kalender!LH$81:LH$110,MAX(1,$E30))&gt;INDEX(Kalender!$B$81:$B$110,MAX(1,$E30))),AND($F30&gt;0,INDEX(Kalender!LH$81:LH$110,MAX(1,$F30))&gt;INDEX(Kalender!$B$81:$B$110,MAX(1,$F30)))),2,0))</f>
        <v>0</v>
      </c>
      <c r="LI30" s="5" t="n">
        <f aca="false">IF(Kalender!LI30&lt;&gt;1,0,IF(AND($B30&gt;0,INDEX(Kalender!LI$68:LI$77,MAX(1,$B30))&gt;INDEX(Kalender!$B$68:$B$77,MAX(1,$B30))),1,0)+IF(OR(AND($C30&gt;0,INDEX(Kalender!LI$81:LI$110,MAX(1,$C30))&gt;INDEX(Kalender!$B$81:$B$110,MAX(1,$C30))),AND($D30&gt;0,INDEX(Kalender!LI$81:LI$110,MAX(1,$D30))&gt;INDEX(Kalender!$B$81:$B$110,MAX(1,$D30))),AND($E30&gt;0,INDEX(Kalender!LI$81:LI$110,MAX(1,$E30))&gt;INDEX(Kalender!$B$81:$B$110,MAX(1,$E30))),AND($F30&gt;0,INDEX(Kalender!LI$81:LI$110,MAX(1,$F30))&gt;INDEX(Kalender!$B$81:$B$110,MAX(1,$F30)))),2,0))</f>
        <v>0</v>
      </c>
      <c r="LJ30" s="5" t="n">
        <f aca="false">IF(Kalender!LJ30&lt;&gt;1,0,IF(AND($B30&gt;0,INDEX(Kalender!LJ$68:LJ$77,MAX(1,$B30))&gt;INDEX(Kalender!$B$68:$B$77,MAX(1,$B30))),1,0)+IF(OR(AND($C30&gt;0,INDEX(Kalender!LJ$81:LJ$110,MAX(1,$C30))&gt;INDEX(Kalender!$B$81:$B$110,MAX(1,$C30))),AND($D30&gt;0,INDEX(Kalender!LJ$81:LJ$110,MAX(1,$D30))&gt;INDEX(Kalender!$B$81:$B$110,MAX(1,$D30))),AND($E30&gt;0,INDEX(Kalender!LJ$81:LJ$110,MAX(1,$E30))&gt;INDEX(Kalender!$B$81:$B$110,MAX(1,$E30))),AND($F30&gt;0,INDEX(Kalender!LJ$81:LJ$110,MAX(1,$F30))&gt;INDEX(Kalender!$B$81:$B$110,MAX(1,$F30)))),2,0))</f>
        <v>0</v>
      </c>
      <c r="LK30" s="5" t="n">
        <f aca="false">IF(Kalender!LK30&lt;&gt;1,0,IF(AND($B30&gt;0,INDEX(Kalender!LK$68:LK$77,MAX(1,$B30))&gt;INDEX(Kalender!$B$68:$B$77,MAX(1,$B30))),1,0)+IF(OR(AND($C30&gt;0,INDEX(Kalender!LK$81:LK$110,MAX(1,$C30))&gt;INDEX(Kalender!$B$81:$B$110,MAX(1,$C30))),AND($D30&gt;0,INDEX(Kalender!LK$81:LK$110,MAX(1,$D30))&gt;INDEX(Kalender!$B$81:$B$110,MAX(1,$D30))),AND($E30&gt;0,INDEX(Kalender!LK$81:LK$110,MAX(1,$E30))&gt;INDEX(Kalender!$B$81:$B$110,MAX(1,$E30))),AND($F30&gt;0,INDEX(Kalender!LK$81:LK$110,MAX(1,$F30))&gt;INDEX(Kalender!$B$81:$B$110,MAX(1,$F30)))),2,0))</f>
        <v>0</v>
      </c>
      <c r="LL30" s="5" t="n">
        <f aca="false">IF(Kalender!LL30&lt;&gt;1,0,IF(AND($B30&gt;0,INDEX(Kalender!LL$68:LL$77,MAX(1,$B30))&gt;INDEX(Kalender!$B$68:$B$77,MAX(1,$B30))),1,0)+IF(OR(AND($C30&gt;0,INDEX(Kalender!LL$81:LL$110,MAX(1,$C30))&gt;INDEX(Kalender!$B$81:$B$110,MAX(1,$C30))),AND($D30&gt;0,INDEX(Kalender!LL$81:LL$110,MAX(1,$D30))&gt;INDEX(Kalender!$B$81:$B$110,MAX(1,$D30))),AND($E30&gt;0,INDEX(Kalender!LL$81:LL$110,MAX(1,$E30))&gt;INDEX(Kalender!$B$81:$B$110,MAX(1,$E30))),AND($F30&gt;0,INDEX(Kalender!LL$81:LL$110,MAX(1,$F30))&gt;INDEX(Kalender!$B$81:$B$110,MAX(1,$F30)))),2,0))</f>
        <v>0</v>
      </c>
      <c r="LM30" s="5" t="n">
        <f aca="false">IF(Kalender!LM30&lt;&gt;1,0,IF(AND($B30&gt;0,INDEX(Kalender!LM$68:LM$77,MAX(1,$B30))&gt;INDEX(Kalender!$B$68:$B$77,MAX(1,$B30))),1,0)+IF(OR(AND($C30&gt;0,INDEX(Kalender!LM$81:LM$110,MAX(1,$C30))&gt;INDEX(Kalender!$B$81:$B$110,MAX(1,$C30))),AND($D30&gt;0,INDEX(Kalender!LM$81:LM$110,MAX(1,$D30))&gt;INDEX(Kalender!$B$81:$B$110,MAX(1,$D30))),AND($E30&gt;0,INDEX(Kalender!LM$81:LM$110,MAX(1,$E30))&gt;INDEX(Kalender!$B$81:$B$110,MAX(1,$E30))),AND($F30&gt;0,INDEX(Kalender!LM$81:LM$110,MAX(1,$F30))&gt;INDEX(Kalender!$B$81:$B$110,MAX(1,$F30)))),2,0))</f>
        <v>0</v>
      </c>
      <c r="LN30" s="5" t="n">
        <f aca="false">IF(Kalender!LN30&lt;&gt;1,0,IF(AND($B30&gt;0,INDEX(Kalender!LN$68:LN$77,MAX(1,$B30))&gt;INDEX(Kalender!$B$68:$B$77,MAX(1,$B30))),1,0)+IF(OR(AND($C30&gt;0,INDEX(Kalender!LN$81:LN$110,MAX(1,$C30))&gt;INDEX(Kalender!$B$81:$B$110,MAX(1,$C30))),AND($D30&gt;0,INDEX(Kalender!LN$81:LN$110,MAX(1,$D30))&gt;INDEX(Kalender!$B$81:$B$110,MAX(1,$D30))),AND($E30&gt;0,INDEX(Kalender!LN$81:LN$110,MAX(1,$E30))&gt;INDEX(Kalender!$B$81:$B$110,MAX(1,$E30))),AND($F30&gt;0,INDEX(Kalender!LN$81:LN$110,MAX(1,$F30))&gt;INDEX(Kalender!$B$81:$B$110,MAX(1,$F30)))),2,0))</f>
        <v>0</v>
      </c>
      <c r="LO30" s="5" t="n">
        <f aca="false">IF(Kalender!LO30&lt;&gt;1,0,IF(AND($B30&gt;0,INDEX(Kalender!LO$68:LO$77,MAX(1,$B30))&gt;INDEX(Kalender!$B$68:$B$77,MAX(1,$B30))),1,0)+IF(OR(AND($C30&gt;0,INDEX(Kalender!LO$81:LO$110,MAX(1,$C30))&gt;INDEX(Kalender!$B$81:$B$110,MAX(1,$C30))),AND($D30&gt;0,INDEX(Kalender!LO$81:LO$110,MAX(1,$D30))&gt;INDEX(Kalender!$B$81:$B$110,MAX(1,$D30))),AND($E30&gt;0,INDEX(Kalender!LO$81:LO$110,MAX(1,$E30))&gt;INDEX(Kalender!$B$81:$B$110,MAX(1,$E30))),AND($F30&gt;0,INDEX(Kalender!LO$81:LO$110,MAX(1,$F30))&gt;INDEX(Kalender!$B$81:$B$110,MAX(1,$F30)))),2,0))</f>
        <v>0</v>
      </c>
      <c r="LP30" s="5" t="n">
        <f aca="false">IF(Kalender!LP30&lt;&gt;1,0,IF(AND($B30&gt;0,INDEX(Kalender!LP$68:LP$77,MAX(1,$B30))&gt;INDEX(Kalender!$B$68:$B$77,MAX(1,$B30))),1,0)+IF(OR(AND($C30&gt;0,INDEX(Kalender!LP$81:LP$110,MAX(1,$C30))&gt;INDEX(Kalender!$B$81:$B$110,MAX(1,$C30))),AND($D30&gt;0,INDEX(Kalender!LP$81:LP$110,MAX(1,$D30))&gt;INDEX(Kalender!$B$81:$B$110,MAX(1,$D30))),AND($E30&gt;0,INDEX(Kalender!LP$81:LP$110,MAX(1,$E30))&gt;INDEX(Kalender!$B$81:$B$110,MAX(1,$E30))),AND($F30&gt;0,INDEX(Kalender!LP$81:LP$110,MAX(1,$F30))&gt;INDEX(Kalender!$B$81:$B$110,MAX(1,$F30)))),2,0))</f>
        <v>0</v>
      </c>
      <c r="LQ30" s="5" t="n">
        <f aca="false">IF(Kalender!LQ30&lt;&gt;1,0,IF(AND($B30&gt;0,INDEX(Kalender!LQ$68:LQ$77,MAX(1,$B30))&gt;INDEX(Kalender!$B$68:$B$77,MAX(1,$B30))),1,0)+IF(OR(AND($C30&gt;0,INDEX(Kalender!LQ$81:LQ$110,MAX(1,$C30))&gt;INDEX(Kalender!$B$81:$B$110,MAX(1,$C30))),AND($D30&gt;0,INDEX(Kalender!LQ$81:LQ$110,MAX(1,$D30))&gt;INDEX(Kalender!$B$81:$B$110,MAX(1,$D30))),AND($E30&gt;0,INDEX(Kalender!LQ$81:LQ$110,MAX(1,$E30))&gt;INDEX(Kalender!$B$81:$B$110,MAX(1,$E30))),AND($F30&gt;0,INDEX(Kalender!LQ$81:LQ$110,MAX(1,$F30))&gt;INDEX(Kalender!$B$81:$B$110,MAX(1,$F30)))),2,0))</f>
        <v>0</v>
      </c>
      <c r="LR30" s="5" t="n">
        <f aca="false">IF(Kalender!LR30&lt;&gt;1,0,IF(AND($B30&gt;0,INDEX(Kalender!LR$68:LR$77,MAX(1,$B30))&gt;INDEX(Kalender!$B$68:$B$77,MAX(1,$B30))),1,0)+IF(OR(AND($C30&gt;0,INDEX(Kalender!LR$81:LR$110,MAX(1,$C30))&gt;INDEX(Kalender!$B$81:$B$110,MAX(1,$C30))),AND($D30&gt;0,INDEX(Kalender!LR$81:LR$110,MAX(1,$D30))&gt;INDEX(Kalender!$B$81:$B$110,MAX(1,$D30))),AND($E30&gt;0,INDEX(Kalender!LR$81:LR$110,MAX(1,$E30))&gt;INDEX(Kalender!$B$81:$B$110,MAX(1,$E30))),AND($F30&gt;0,INDEX(Kalender!LR$81:LR$110,MAX(1,$F30))&gt;INDEX(Kalender!$B$81:$B$110,MAX(1,$F30)))),2,0))</f>
        <v>0</v>
      </c>
      <c r="LS30" s="5" t="n">
        <f aca="false">IF(Kalender!LS30&lt;&gt;1,0,IF(AND($B30&gt;0,INDEX(Kalender!LS$68:LS$77,MAX(1,$B30))&gt;INDEX(Kalender!$B$68:$B$77,MAX(1,$B30))),1,0)+IF(OR(AND($C30&gt;0,INDEX(Kalender!LS$81:LS$110,MAX(1,$C30))&gt;INDEX(Kalender!$B$81:$B$110,MAX(1,$C30))),AND($D30&gt;0,INDEX(Kalender!LS$81:LS$110,MAX(1,$D30))&gt;INDEX(Kalender!$B$81:$B$110,MAX(1,$D30))),AND($E30&gt;0,INDEX(Kalender!LS$81:LS$110,MAX(1,$E30))&gt;INDEX(Kalender!$B$81:$B$110,MAX(1,$E30))),AND($F30&gt;0,INDEX(Kalender!LS$81:LS$110,MAX(1,$F30))&gt;INDEX(Kalender!$B$81:$B$110,MAX(1,$F30)))),2,0))</f>
        <v>0</v>
      </c>
      <c r="LT30" s="5" t="n">
        <f aca="false">IF(Kalender!LT30&lt;&gt;1,0,IF(AND($B30&gt;0,INDEX(Kalender!LT$68:LT$77,MAX(1,$B30))&gt;INDEX(Kalender!$B$68:$B$77,MAX(1,$B30))),1,0)+IF(OR(AND($C30&gt;0,INDEX(Kalender!LT$81:LT$110,MAX(1,$C30))&gt;INDEX(Kalender!$B$81:$B$110,MAX(1,$C30))),AND($D30&gt;0,INDEX(Kalender!LT$81:LT$110,MAX(1,$D30))&gt;INDEX(Kalender!$B$81:$B$110,MAX(1,$D30))),AND($E30&gt;0,INDEX(Kalender!LT$81:LT$110,MAX(1,$E30))&gt;INDEX(Kalender!$B$81:$B$110,MAX(1,$E30))),AND($F30&gt;0,INDEX(Kalender!LT$81:LT$110,MAX(1,$F30))&gt;INDEX(Kalender!$B$81:$B$110,MAX(1,$F30)))),2,0))</f>
        <v>0</v>
      </c>
      <c r="LU30" s="5" t="n">
        <f aca="false">IF(Kalender!LU30&lt;&gt;1,0,IF(AND($B30&gt;0,INDEX(Kalender!LU$68:LU$77,MAX(1,$B30))&gt;INDEX(Kalender!$B$68:$B$77,MAX(1,$B30))),1,0)+IF(OR(AND($C30&gt;0,INDEX(Kalender!LU$81:LU$110,MAX(1,$C30))&gt;INDEX(Kalender!$B$81:$B$110,MAX(1,$C30))),AND($D30&gt;0,INDEX(Kalender!LU$81:LU$110,MAX(1,$D30))&gt;INDEX(Kalender!$B$81:$B$110,MAX(1,$D30))),AND($E30&gt;0,INDEX(Kalender!LU$81:LU$110,MAX(1,$E30))&gt;INDEX(Kalender!$B$81:$B$110,MAX(1,$E30))),AND($F30&gt;0,INDEX(Kalender!LU$81:LU$110,MAX(1,$F30))&gt;INDEX(Kalender!$B$81:$B$110,MAX(1,$F30)))),2,0))</f>
        <v>0</v>
      </c>
      <c r="LV30" s="5" t="n">
        <f aca="false">IF(Kalender!LV30&lt;&gt;1,0,IF(AND($B30&gt;0,INDEX(Kalender!LV$68:LV$77,MAX(1,$B30))&gt;INDEX(Kalender!$B$68:$B$77,MAX(1,$B30))),1,0)+IF(OR(AND($C30&gt;0,INDEX(Kalender!LV$81:LV$110,MAX(1,$C30))&gt;INDEX(Kalender!$B$81:$B$110,MAX(1,$C30))),AND($D30&gt;0,INDEX(Kalender!LV$81:LV$110,MAX(1,$D30))&gt;INDEX(Kalender!$B$81:$B$110,MAX(1,$D30))),AND($E30&gt;0,INDEX(Kalender!LV$81:LV$110,MAX(1,$E30))&gt;INDEX(Kalender!$B$81:$B$110,MAX(1,$E30))),AND($F30&gt;0,INDEX(Kalender!LV$81:LV$110,MAX(1,$F30))&gt;INDEX(Kalender!$B$81:$B$110,MAX(1,$F30)))),2,0))</f>
        <v>0</v>
      </c>
      <c r="LW30" s="5" t="n">
        <f aca="false">IF(Kalender!LW30&lt;&gt;1,0,IF(AND($B30&gt;0,INDEX(Kalender!LW$68:LW$77,MAX(1,$B30))&gt;INDEX(Kalender!$B$68:$B$77,MAX(1,$B30))),1,0)+IF(OR(AND($C30&gt;0,INDEX(Kalender!LW$81:LW$110,MAX(1,$C30))&gt;INDEX(Kalender!$B$81:$B$110,MAX(1,$C30))),AND($D30&gt;0,INDEX(Kalender!LW$81:LW$110,MAX(1,$D30))&gt;INDEX(Kalender!$B$81:$B$110,MAX(1,$D30))),AND($E30&gt;0,INDEX(Kalender!LW$81:LW$110,MAX(1,$E30))&gt;INDEX(Kalender!$B$81:$B$110,MAX(1,$E30))),AND($F30&gt;0,INDEX(Kalender!LW$81:LW$110,MAX(1,$F30))&gt;INDEX(Kalender!$B$81:$B$110,MAX(1,$F30)))),2,0))</f>
        <v>0</v>
      </c>
      <c r="LX30" s="5" t="n">
        <f aca="false">IF(Kalender!LX30&lt;&gt;1,0,IF(AND($B30&gt;0,INDEX(Kalender!LX$68:LX$77,MAX(1,$B30))&gt;INDEX(Kalender!$B$68:$B$77,MAX(1,$B30))),1,0)+IF(OR(AND($C30&gt;0,INDEX(Kalender!LX$81:LX$110,MAX(1,$C30))&gt;INDEX(Kalender!$B$81:$B$110,MAX(1,$C30))),AND($D30&gt;0,INDEX(Kalender!LX$81:LX$110,MAX(1,$D30))&gt;INDEX(Kalender!$B$81:$B$110,MAX(1,$D30))),AND($E30&gt;0,INDEX(Kalender!LX$81:LX$110,MAX(1,$E30))&gt;INDEX(Kalender!$B$81:$B$110,MAX(1,$E30))),AND($F30&gt;0,INDEX(Kalender!LX$81:LX$110,MAX(1,$F30))&gt;INDEX(Kalender!$B$81:$B$110,MAX(1,$F30)))),2,0))</f>
        <v>0</v>
      </c>
      <c r="LY30" s="5" t="n">
        <f aca="false">IF(Kalender!LY30&lt;&gt;1,0,IF(AND($B30&gt;0,INDEX(Kalender!LY$68:LY$77,MAX(1,$B30))&gt;INDEX(Kalender!$B$68:$B$77,MAX(1,$B30))),1,0)+IF(OR(AND($C30&gt;0,INDEX(Kalender!LY$81:LY$110,MAX(1,$C30))&gt;INDEX(Kalender!$B$81:$B$110,MAX(1,$C30))),AND($D30&gt;0,INDEX(Kalender!LY$81:LY$110,MAX(1,$D30))&gt;INDEX(Kalender!$B$81:$B$110,MAX(1,$D30))),AND($E30&gt;0,INDEX(Kalender!LY$81:LY$110,MAX(1,$E30))&gt;INDEX(Kalender!$B$81:$B$110,MAX(1,$E30))),AND($F30&gt;0,INDEX(Kalender!LY$81:LY$110,MAX(1,$F30))&gt;INDEX(Kalender!$B$81:$B$110,MAX(1,$F30)))),2,0))</f>
        <v>0</v>
      </c>
      <c r="LZ30" s="5" t="n">
        <f aca="false">IF(Kalender!LZ30&lt;&gt;1,0,IF(AND($B30&gt;0,INDEX(Kalender!LZ$68:LZ$77,MAX(1,$B30))&gt;INDEX(Kalender!$B$68:$B$77,MAX(1,$B30))),1,0)+IF(OR(AND($C30&gt;0,INDEX(Kalender!LZ$81:LZ$110,MAX(1,$C30))&gt;INDEX(Kalender!$B$81:$B$110,MAX(1,$C30))),AND($D30&gt;0,INDEX(Kalender!LZ$81:LZ$110,MAX(1,$D30))&gt;INDEX(Kalender!$B$81:$B$110,MAX(1,$D30))),AND($E30&gt;0,INDEX(Kalender!LZ$81:LZ$110,MAX(1,$E30))&gt;INDEX(Kalender!$B$81:$B$110,MAX(1,$E30))),AND($F30&gt;0,INDEX(Kalender!LZ$81:LZ$110,MAX(1,$F30))&gt;INDEX(Kalender!$B$81:$B$110,MAX(1,$F30)))),2,0))</f>
        <v>0</v>
      </c>
      <c r="MA30" s="5" t="n">
        <f aca="false">IF(Kalender!MA30&lt;&gt;1,0,IF(AND($B30&gt;0,INDEX(Kalender!MA$68:MA$77,MAX(1,$B30))&gt;INDEX(Kalender!$B$68:$B$77,MAX(1,$B30))),1,0)+IF(OR(AND($C30&gt;0,INDEX(Kalender!MA$81:MA$110,MAX(1,$C30))&gt;INDEX(Kalender!$B$81:$B$110,MAX(1,$C30))),AND($D30&gt;0,INDEX(Kalender!MA$81:MA$110,MAX(1,$D30))&gt;INDEX(Kalender!$B$81:$B$110,MAX(1,$D30))),AND($E30&gt;0,INDEX(Kalender!MA$81:MA$110,MAX(1,$E30))&gt;INDEX(Kalender!$B$81:$B$110,MAX(1,$E30))),AND($F30&gt;0,INDEX(Kalender!MA$81:MA$110,MAX(1,$F30))&gt;INDEX(Kalender!$B$81:$B$110,MAX(1,$F30)))),2,0))</f>
        <v>0</v>
      </c>
      <c r="MB30" s="5" t="n">
        <f aca="false">IF(Kalender!MB30&lt;&gt;1,0,IF(AND($B30&gt;0,INDEX(Kalender!MB$68:MB$77,MAX(1,$B30))&gt;INDEX(Kalender!$B$68:$B$77,MAX(1,$B30))),1,0)+IF(OR(AND($C30&gt;0,INDEX(Kalender!MB$81:MB$110,MAX(1,$C30))&gt;INDEX(Kalender!$B$81:$B$110,MAX(1,$C30))),AND($D30&gt;0,INDEX(Kalender!MB$81:MB$110,MAX(1,$D30))&gt;INDEX(Kalender!$B$81:$B$110,MAX(1,$D30))),AND($E30&gt;0,INDEX(Kalender!MB$81:MB$110,MAX(1,$E30))&gt;INDEX(Kalender!$B$81:$B$110,MAX(1,$E30))),AND($F30&gt;0,INDEX(Kalender!MB$81:MB$110,MAX(1,$F30))&gt;INDEX(Kalender!$B$81:$B$110,MAX(1,$F30)))),2,0))</f>
        <v>0</v>
      </c>
      <c r="MC30" s="5" t="n">
        <f aca="false">IF(Kalender!MC30&lt;&gt;1,0,IF(AND($B30&gt;0,INDEX(Kalender!MC$68:MC$77,MAX(1,$B30))&gt;INDEX(Kalender!$B$68:$B$77,MAX(1,$B30))),1,0)+IF(OR(AND($C30&gt;0,INDEX(Kalender!MC$81:MC$110,MAX(1,$C30))&gt;INDEX(Kalender!$B$81:$B$110,MAX(1,$C30))),AND($D30&gt;0,INDEX(Kalender!MC$81:MC$110,MAX(1,$D30))&gt;INDEX(Kalender!$B$81:$B$110,MAX(1,$D30))),AND($E30&gt;0,INDEX(Kalender!MC$81:MC$110,MAX(1,$E30))&gt;INDEX(Kalender!$B$81:$B$110,MAX(1,$E30))),AND($F30&gt;0,INDEX(Kalender!MC$81:MC$110,MAX(1,$F30))&gt;INDEX(Kalender!$B$81:$B$110,MAX(1,$F30)))),2,0))</f>
        <v>0</v>
      </c>
      <c r="MD30" s="5" t="n">
        <f aca="false">IF(Kalender!MD30&lt;&gt;1,0,IF(AND($B30&gt;0,INDEX(Kalender!MD$68:MD$77,MAX(1,$B30))&gt;INDEX(Kalender!$B$68:$B$77,MAX(1,$B30))),1,0)+IF(OR(AND($C30&gt;0,INDEX(Kalender!MD$81:MD$110,MAX(1,$C30))&gt;INDEX(Kalender!$B$81:$B$110,MAX(1,$C30))),AND($D30&gt;0,INDEX(Kalender!MD$81:MD$110,MAX(1,$D30))&gt;INDEX(Kalender!$B$81:$B$110,MAX(1,$D30))),AND($E30&gt;0,INDEX(Kalender!MD$81:MD$110,MAX(1,$E30))&gt;INDEX(Kalender!$B$81:$B$110,MAX(1,$E30))),AND($F30&gt;0,INDEX(Kalender!MD$81:MD$110,MAX(1,$F30))&gt;INDEX(Kalender!$B$81:$B$110,MAX(1,$F30)))),2,0))</f>
        <v>0</v>
      </c>
      <c r="ME30" s="5" t="n">
        <f aca="false">IF(Kalender!ME30&lt;&gt;1,0,IF(AND($B30&gt;0,INDEX(Kalender!ME$68:ME$77,MAX(1,$B30))&gt;INDEX(Kalender!$B$68:$B$77,MAX(1,$B30))),1,0)+IF(OR(AND($C30&gt;0,INDEX(Kalender!ME$81:ME$110,MAX(1,$C30))&gt;INDEX(Kalender!$B$81:$B$110,MAX(1,$C30))),AND($D30&gt;0,INDEX(Kalender!ME$81:ME$110,MAX(1,$D30))&gt;INDEX(Kalender!$B$81:$B$110,MAX(1,$D30))),AND($E30&gt;0,INDEX(Kalender!ME$81:ME$110,MAX(1,$E30))&gt;INDEX(Kalender!$B$81:$B$110,MAX(1,$E30))),AND($F30&gt;0,INDEX(Kalender!ME$81:ME$110,MAX(1,$F30))&gt;INDEX(Kalender!$B$81:$B$110,MAX(1,$F30)))),2,0))</f>
        <v>0</v>
      </c>
      <c r="MF30" s="5" t="n">
        <f aca="false">IF(Kalender!MF30&lt;&gt;1,0,IF(AND($B30&gt;0,INDEX(Kalender!MF$68:MF$77,MAX(1,$B30))&gt;INDEX(Kalender!$B$68:$B$77,MAX(1,$B30))),1,0)+IF(OR(AND($C30&gt;0,INDEX(Kalender!MF$81:MF$110,MAX(1,$C30))&gt;INDEX(Kalender!$B$81:$B$110,MAX(1,$C30))),AND($D30&gt;0,INDEX(Kalender!MF$81:MF$110,MAX(1,$D30))&gt;INDEX(Kalender!$B$81:$B$110,MAX(1,$D30))),AND($E30&gt;0,INDEX(Kalender!MF$81:MF$110,MAX(1,$E30))&gt;INDEX(Kalender!$B$81:$B$110,MAX(1,$E30))),AND($F30&gt;0,INDEX(Kalender!MF$81:MF$110,MAX(1,$F30))&gt;INDEX(Kalender!$B$81:$B$110,MAX(1,$F30)))),2,0))</f>
        <v>0</v>
      </c>
      <c r="MG30" s="5" t="n">
        <f aca="false">IF(Kalender!MG30&lt;&gt;1,0,IF(AND($B30&gt;0,INDEX(Kalender!MG$68:MG$77,MAX(1,$B30))&gt;INDEX(Kalender!$B$68:$B$77,MAX(1,$B30))),1,0)+IF(OR(AND($C30&gt;0,INDEX(Kalender!MG$81:MG$110,MAX(1,$C30))&gt;INDEX(Kalender!$B$81:$B$110,MAX(1,$C30))),AND($D30&gt;0,INDEX(Kalender!MG$81:MG$110,MAX(1,$D30))&gt;INDEX(Kalender!$B$81:$B$110,MAX(1,$D30))),AND($E30&gt;0,INDEX(Kalender!MG$81:MG$110,MAX(1,$E30))&gt;INDEX(Kalender!$B$81:$B$110,MAX(1,$E30))),AND($F30&gt;0,INDEX(Kalender!MG$81:MG$110,MAX(1,$F30))&gt;INDEX(Kalender!$B$81:$B$110,MAX(1,$F30)))),2,0))</f>
        <v>0</v>
      </c>
      <c r="MH30" s="5" t="n">
        <f aca="false">IF(Kalender!MH30&lt;&gt;1,0,IF(AND($B30&gt;0,INDEX(Kalender!MH$68:MH$77,MAX(1,$B30))&gt;INDEX(Kalender!$B$68:$B$77,MAX(1,$B30))),1,0)+IF(OR(AND($C30&gt;0,INDEX(Kalender!MH$81:MH$110,MAX(1,$C30))&gt;INDEX(Kalender!$B$81:$B$110,MAX(1,$C30))),AND($D30&gt;0,INDEX(Kalender!MH$81:MH$110,MAX(1,$D30))&gt;INDEX(Kalender!$B$81:$B$110,MAX(1,$D30))),AND($E30&gt;0,INDEX(Kalender!MH$81:MH$110,MAX(1,$E30))&gt;INDEX(Kalender!$B$81:$B$110,MAX(1,$E30))),AND($F30&gt;0,INDEX(Kalender!MH$81:MH$110,MAX(1,$F30))&gt;INDEX(Kalender!$B$81:$B$110,MAX(1,$F30)))),2,0))</f>
        <v>0</v>
      </c>
      <c r="MI30" s="5" t="n">
        <f aca="false">IF(Kalender!MI30&lt;&gt;1,0,IF(AND($B30&gt;0,INDEX(Kalender!MI$68:MI$77,MAX(1,$B30))&gt;INDEX(Kalender!$B$68:$B$77,MAX(1,$B30))),1,0)+IF(OR(AND($C30&gt;0,INDEX(Kalender!MI$81:MI$110,MAX(1,$C30))&gt;INDEX(Kalender!$B$81:$B$110,MAX(1,$C30))),AND($D30&gt;0,INDEX(Kalender!MI$81:MI$110,MAX(1,$D30))&gt;INDEX(Kalender!$B$81:$B$110,MAX(1,$D30))),AND($E30&gt;0,INDEX(Kalender!MI$81:MI$110,MAX(1,$E30))&gt;INDEX(Kalender!$B$81:$B$110,MAX(1,$E30))),AND($F30&gt;0,INDEX(Kalender!MI$81:MI$110,MAX(1,$F30))&gt;INDEX(Kalender!$B$81:$B$110,MAX(1,$F30)))),2,0))</f>
        <v>0</v>
      </c>
      <c r="MJ30" s="5" t="n">
        <f aca="false">IF(Kalender!MJ30&lt;&gt;1,0,IF(AND($B30&gt;0,INDEX(Kalender!MJ$68:MJ$77,MAX(1,$B30))&gt;INDEX(Kalender!$B$68:$B$77,MAX(1,$B30))),1,0)+IF(OR(AND($C30&gt;0,INDEX(Kalender!MJ$81:MJ$110,MAX(1,$C30))&gt;INDEX(Kalender!$B$81:$B$110,MAX(1,$C30))),AND($D30&gt;0,INDEX(Kalender!MJ$81:MJ$110,MAX(1,$D30))&gt;INDEX(Kalender!$B$81:$B$110,MAX(1,$D30))),AND($E30&gt;0,INDEX(Kalender!MJ$81:MJ$110,MAX(1,$E30))&gt;INDEX(Kalender!$B$81:$B$110,MAX(1,$E30))),AND($F30&gt;0,INDEX(Kalender!MJ$81:MJ$110,MAX(1,$F30))&gt;INDEX(Kalender!$B$81:$B$110,MAX(1,$F30)))),2,0))</f>
        <v>0</v>
      </c>
      <c r="MK30" s="5" t="n">
        <f aca="false">IF(Kalender!MK30&lt;&gt;1,0,IF(AND($B30&gt;0,INDEX(Kalender!MK$68:MK$77,MAX(1,$B30))&gt;INDEX(Kalender!$B$68:$B$77,MAX(1,$B30))),1,0)+IF(OR(AND($C30&gt;0,INDEX(Kalender!MK$81:MK$110,MAX(1,$C30))&gt;INDEX(Kalender!$B$81:$B$110,MAX(1,$C30))),AND($D30&gt;0,INDEX(Kalender!MK$81:MK$110,MAX(1,$D30))&gt;INDEX(Kalender!$B$81:$B$110,MAX(1,$D30))),AND($E30&gt;0,INDEX(Kalender!MK$81:MK$110,MAX(1,$E30))&gt;INDEX(Kalender!$B$81:$B$110,MAX(1,$E30))),AND($F30&gt;0,INDEX(Kalender!MK$81:MK$110,MAX(1,$F30))&gt;INDEX(Kalender!$B$81:$B$110,MAX(1,$F30)))),2,0))</f>
        <v>0</v>
      </c>
      <c r="ML30" s="5" t="n">
        <f aca="false">IF(Kalender!ML30&lt;&gt;1,0,IF(AND($B30&gt;0,INDEX(Kalender!ML$68:ML$77,MAX(1,$B30))&gt;INDEX(Kalender!$B$68:$B$77,MAX(1,$B30))),1,0)+IF(OR(AND($C30&gt;0,INDEX(Kalender!ML$81:ML$110,MAX(1,$C30))&gt;INDEX(Kalender!$B$81:$B$110,MAX(1,$C30))),AND($D30&gt;0,INDEX(Kalender!ML$81:ML$110,MAX(1,$D30))&gt;INDEX(Kalender!$B$81:$B$110,MAX(1,$D30))),AND($E30&gt;0,INDEX(Kalender!ML$81:ML$110,MAX(1,$E30))&gt;INDEX(Kalender!$B$81:$B$110,MAX(1,$E30))),AND($F30&gt;0,INDEX(Kalender!ML$81:ML$110,MAX(1,$F30))&gt;INDEX(Kalender!$B$81:$B$110,MAX(1,$F30)))),2,0))</f>
        <v>0</v>
      </c>
      <c r="MM30" s="5" t="n">
        <f aca="false">IF(Kalender!MM30&lt;&gt;1,0,IF(AND($B30&gt;0,INDEX(Kalender!MM$68:MM$77,MAX(1,$B30))&gt;INDEX(Kalender!$B$68:$B$77,MAX(1,$B30))),1,0)+IF(OR(AND($C30&gt;0,INDEX(Kalender!MM$81:MM$110,MAX(1,$C30))&gt;INDEX(Kalender!$B$81:$B$110,MAX(1,$C30))),AND($D30&gt;0,INDEX(Kalender!MM$81:MM$110,MAX(1,$D30))&gt;INDEX(Kalender!$B$81:$B$110,MAX(1,$D30))),AND($E30&gt;0,INDEX(Kalender!MM$81:MM$110,MAX(1,$E30))&gt;INDEX(Kalender!$B$81:$B$110,MAX(1,$E30))),AND($F30&gt;0,INDEX(Kalender!MM$81:MM$110,MAX(1,$F30))&gt;INDEX(Kalender!$B$81:$B$110,MAX(1,$F30)))),2,0))</f>
        <v>0</v>
      </c>
      <c r="MN30" s="5" t="n">
        <f aca="false">IF(Kalender!MN30&lt;&gt;1,0,IF(AND($B30&gt;0,INDEX(Kalender!MN$68:MN$77,MAX(1,$B30))&gt;INDEX(Kalender!$B$68:$B$77,MAX(1,$B30))),1,0)+IF(OR(AND($C30&gt;0,INDEX(Kalender!MN$81:MN$110,MAX(1,$C30))&gt;INDEX(Kalender!$B$81:$B$110,MAX(1,$C30))),AND($D30&gt;0,INDEX(Kalender!MN$81:MN$110,MAX(1,$D30))&gt;INDEX(Kalender!$B$81:$B$110,MAX(1,$D30))),AND($E30&gt;0,INDEX(Kalender!MN$81:MN$110,MAX(1,$E30))&gt;INDEX(Kalender!$B$81:$B$110,MAX(1,$E30))),AND($F30&gt;0,INDEX(Kalender!MN$81:MN$110,MAX(1,$F30))&gt;INDEX(Kalender!$B$81:$B$110,MAX(1,$F30)))),2,0))</f>
        <v>0</v>
      </c>
      <c r="MO30" s="5" t="n">
        <f aca="false">IF(Kalender!MO30&lt;&gt;1,0,IF(AND($B30&gt;0,INDEX(Kalender!MO$68:MO$77,MAX(1,$B30))&gt;INDEX(Kalender!$B$68:$B$77,MAX(1,$B30))),1,0)+IF(OR(AND($C30&gt;0,INDEX(Kalender!MO$81:MO$110,MAX(1,$C30))&gt;INDEX(Kalender!$B$81:$B$110,MAX(1,$C30))),AND($D30&gt;0,INDEX(Kalender!MO$81:MO$110,MAX(1,$D30))&gt;INDEX(Kalender!$B$81:$B$110,MAX(1,$D30))),AND($E30&gt;0,INDEX(Kalender!MO$81:MO$110,MAX(1,$E30))&gt;INDEX(Kalender!$B$81:$B$110,MAX(1,$E30))),AND($F30&gt;0,INDEX(Kalender!MO$81:MO$110,MAX(1,$F30))&gt;INDEX(Kalender!$B$81:$B$110,MAX(1,$F30)))),2,0))</f>
        <v>0</v>
      </c>
      <c r="MP30" s="5" t="n">
        <f aca="false">IF(Kalender!MP30&lt;&gt;1,0,IF(AND($B30&gt;0,INDEX(Kalender!MP$68:MP$77,MAX(1,$B30))&gt;INDEX(Kalender!$B$68:$B$77,MAX(1,$B30))),1,0)+IF(OR(AND($C30&gt;0,INDEX(Kalender!MP$81:MP$110,MAX(1,$C30))&gt;INDEX(Kalender!$B$81:$B$110,MAX(1,$C30))),AND($D30&gt;0,INDEX(Kalender!MP$81:MP$110,MAX(1,$D30))&gt;INDEX(Kalender!$B$81:$B$110,MAX(1,$D30))),AND($E30&gt;0,INDEX(Kalender!MP$81:MP$110,MAX(1,$E30))&gt;INDEX(Kalender!$B$81:$B$110,MAX(1,$E30))),AND($F30&gt;0,INDEX(Kalender!MP$81:MP$110,MAX(1,$F30))&gt;INDEX(Kalender!$B$81:$B$110,MAX(1,$F30)))),2,0))</f>
        <v>0</v>
      </c>
      <c r="MQ30" s="5" t="n">
        <f aca="false">IF(Kalender!MQ30&lt;&gt;1,0,IF(AND($B30&gt;0,INDEX(Kalender!MQ$68:MQ$77,MAX(1,$B30))&gt;INDEX(Kalender!$B$68:$B$77,MAX(1,$B30))),1,0)+IF(OR(AND($C30&gt;0,INDEX(Kalender!MQ$81:MQ$110,MAX(1,$C30))&gt;INDEX(Kalender!$B$81:$B$110,MAX(1,$C30))),AND($D30&gt;0,INDEX(Kalender!MQ$81:MQ$110,MAX(1,$D30))&gt;INDEX(Kalender!$B$81:$B$110,MAX(1,$D30))),AND($E30&gt;0,INDEX(Kalender!MQ$81:MQ$110,MAX(1,$E30))&gt;INDEX(Kalender!$B$81:$B$110,MAX(1,$E30))),AND($F30&gt;0,INDEX(Kalender!MQ$81:MQ$110,MAX(1,$F30))&gt;INDEX(Kalender!$B$81:$B$110,MAX(1,$F30)))),2,0))</f>
        <v>0</v>
      </c>
      <c r="MR30" s="5" t="n">
        <f aca="false">IF(Kalender!MR30&lt;&gt;1,0,IF(AND($B30&gt;0,INDEX(Kalender!MR$68:MR$77,MAX(1,$B30))&gt;INDEX(Kalender!$B$68:$B$77,MAX(1,$B30))),1,0)+IF(OR(AND($C30&gt;0,INDEX(Kalender!MR$81:MR$110,MAX(1,$C30))&gt;INDEX(Kalender!$B$81:$B$110,MAX(1,$C30))),AND($D30&gt;0,INDEX(Kalender!MR$81:MR$110,MAX(1,$D30))&gt;INDEX(Kalender!$B$81:$B$110,MAX(1,$D30))),AND($E30&gt;0,INDEX(Kalender!MR$81:MR$110,MAX(1,$E30))&gt;INDEX(Kalender!$B$81:$B$110,MAX(1,$E30))),AND($F30&gt;0,INDEX(Kalender!MR$81:MR$110,MAX(1,$F30))&gt;INDEX(Kalender!$B$81:$B$110,MAX(1,$F30)))),2,0))</f>
        <v>0</v>
      </c>
      <c r="MS30" s="5" t="n">
        <f aca="false">IF(Kalender!MS30&lt;&gt;1,0,IF(AND($B30&gt;0,INDEX(Kalender!MS$68:MS$77,MAX(1,$B30))&gt;INDEX(Kalender!$B$68:$B$77,MAX(1,$B30))),1,0)+IF(OR(AND($C30&gt;0,INDEX(Kalender!MS$81:MS$110,MAX(1,$C30))&gt;INDEX(Kalender!$B$81:$B$110,MAX(1,$C30))),AND($D30&gt;0,INDEX(Kalender!MS$81:MS$110,MAX(1,$D30))&gt;INDEX(Kalender!$B$81:$B$110,MAX(1,$D30))),AND($E30&gt;0,INDEX(Kalender!MS$81:MS$110,MAX(1,$E30))&gt;INDEX(Kalender!$B$81:$B$110,MAX(1,$E30))),AND($F30&gt;0,INDEX(Kalender!MS$81:MS$110,MAX(1,$F30))&gt;INDEX(Kalender!$B$81:$B$110,MAX(1,$F30)))),2,0))</f>
        <v>0</v>
      </c>
      <c r="MT30" s="5" t="n">
        <f aca="false">IF(Kalender!MT30&lt;&gt;1,0,IF(AND($B30&gt;0,INDEX(Kalender!MT$68:MT$77,MAX(1,$B30))&gt;INDEX(Kalender!$B$68:$B$77,MAX(1,$B30))),1,0)+IF(OR(AND($C30&gt;0,INDEX(Kalender!MT$81:MT$110,MAX(1,$C30))&gt;INDEX(Kalender!$B$81:$B$110,MAX(1,$C30))),AND($D30&gt;0,INDEX(Kalender!MT$81:MT$110,MAX(1,$D30))&gt;INDEX(Kalender!$B$81:$B$110,MAX(1,$D30))),AND($E30&gt;0,INDEX(Kalender!MT$81:MT$110,MAX(1,$E30))&gt;INDEX(Kalender!$B$81:$B$110,MAX(1,$E30))),AND($F30&gt;0,INDEX(Kalender!MT$81:MT$110,MAX(1,$F30))&gt;INDEX(Kalender!$B$81:$B$110,MAX(1,$F30)))),2,0))</f>
        <v>0</v>
      </c>
      <c r="MU30" s="5" t="n">
        <f aca="false">IF(Kalender!MU30&lt;&gt;1,0,IF(AND($B30&gt;0,INDEX(Kalender!MU$68:MU$77,MAX(1,$B30))&gt;INDEX(Kalender!$B$68:$B$77,MAX(1,$B30))),1,0)+IF(OR(AND($C30&gt;0,INDEX(Kalender!MU$81:MU$110,MAX(1,$C30))&gt;INDEX(Kalender!$B$81:$B$110,MAX(1,$C30))),AND($D30&gt;0,INDEX(Kalender!MU$81:MU$110,MAX(1,$D30))&gt;INDEX(Kalender!$B$81:$B$110,MAX(1,$D30))),AND($E30&gt;0,INDEX(Kalender!MU$81:MU$110,MAX(1,$E30))&gt;INDEX(Kalender!$B$81:$B$110,MAX(1,$E30))),AND($F30&gt;0,INDEX(Kalender!MU$81:MU$110,MAX(1,$F30))&gt;INDEX(Kalender!$B$81:$B$110,MAX(1,$F30)))),2,0))</f>
        <v>0</v>
      </c>
      <c r="MV30" s="5" t="n">
        <f aca="false">IF(Kalender!MV30&lt;&gt;1,0,IF(AND($B30&gt;0,INDEX(Kalender!MV$68:MV$77,MAX(1,$B30))&gt;INDEX(Kalender!$B$68:$B$77,MAX(1,$B30))),1,0)+IF(OR(AND($C30&gt;0,INDEX(Kalender!MV$81:MV$110,MAX(1,$C30))&gt;INDEX(Kalender!$B$81:$B$110,MAX(1,$C30))),AND($D30&gt;0,INDEX(Kalender!MV$81:MV$110,MAX(1,$D30))&gt;INDEX(Kalender!$B$81:$B$110,MAX(1,$D30))),AND($E30&gt;0,INDEX(Kalender!MV$81:MV$110,MAX(1,$E30))&gt;INDEX(Kalender!$B$81:$B$110,MAX(1,$E30))),AND($F30&gt;0,INDEX(Kalender!MV$81:MV$110,MAX(1,$F30))&gt;INDEX(Kalender!$B$81:$B$110,MAX(1,$F30)))),2,0))</f>
        <v>0</v>
      </c>
      <c r="MW30" s="5" t="n">
        <f aca="false">IF(Kalender!MW30&lt;&gt;1,0,IF(AND($B30&gt;0,INDEX(Kalender!MW$68:MW$77,MAX(1,$B30))&gt;INDEX(Kalender!$B$68:$B$77,MAX(1,$B30))),1,0)+IF(OR(AND($C30&gt;0,INDEX(Kalender!MW$81:MW$110,MAX(1,$C30))&gt;INDEX(Kalender!$B$81:$B$110,MAX(1,$C30))),AND($D30&gt;0,INDEX(Kalender!MW$81:MW$110,MAX(1,$D30))&gt;INDEX(Kalender!$B$81:$B$110,MAX(1,$D30))),AND($E30&gt;0,INDEX(Kalender!MW$81:MW$110,MAX(1,$E30))&gt;INDEX(Kalender!$B$81:$B$110,MAX(1,$E30))),AND($F30&gt;0,INDEX(Kalender!MW$81:MW$110,MAX(1,$F30))&gt;INDEX(Kalender!$B$81:$B$110,MAX(1,$F30)))),2,0))</f>
        <v>0</v>
      </c>
      <c r="MX30" s="5" t="n">
        <f aca="false">IF(Kalender!MX30&lt;&gt;1,0,IF(AND($B30&gt;0,INDEX(Kalender!MX$68:MX$77,MAX(1,$B30))&gt;INDEX(Kalender!$B$68:$B$77,MAX(1,$B30))),1,0)+IF(OR(AND($C30&gt;0,INDEX(Kalender!MX$81:MX$110,MAX(1,$C30))&gt;INDEX(Kalender!$B$81:$B$110,MAX(1,$C30))),AND($D30&gt;0,INDEX(Kalender!MX$81:MX$110,MAX(1,$D30))&gt;INDEX(Kalender!$B$81:$B$110,MAX(1,$D30))),AND($E30&gt;0,INDEX(Kalender!MX$81:MX$110,MAX(1,$E30))&gt;INDEX(Kalender!$B$81:$B$110,MAX(1,$E30))),AND($F30&gt;0,INDEX(Kalender!MX$81:MX$110,MAX(1,$F30))&gt;INDEX(Kalender!$B$81:$B$110,MAX(1,$F30)))),2,0))</f>
        <v>0</v>
      </c>
      <c r="MY30" s="5" t="n">
        <f aca="false">IF(Kalender!MY30&lt;&gt;1,0,IF(AND($B30&gt;0,INDEX(Kalender!MY$68:MY$77,MAX(1,$B30))&gt;INDEX(Kalender!$B$68:$B$77,MAX(1,$B30))),1,0)+IF(OR(AND($C30&gt;0,INDEX(Kalender!MY$81:MY$110,MAX(1,$C30))&gt;INDEX(Kalender!$B$81:$B$110,MAX(1,$C30))),AND($D30&gt;0,INDEX(Kalender!MY$81:MY$110,MAX(1,$D30))&gt;INDEX(Kalender!$B$81:$B$110,MAX(1,$D30))),AND($E30&gt;0,INDEX(Kalender!MY$81:MY$110,MAX(1,$E30))&gt;INDEX(Kalender!$B$81:$B$110,MAX(1,$E30))),AND($F30&gt;0,INDEX(Kalender!MY$81:MY$110,MAX(1,$F30))&gt;INDEX(Kalender!$B$81:$B$110,MAX(1,$F30)))),2,0))</f>
        <v>0</v>
      </c>
      <c r="MZ30" s="5" t="n">
        <f aca="false">IF(Kalender!MZ30&lt;&gt;1,0,IF(AND($B30&gt;0,INDEX(Kalender!MZ$68:MZ$77,MAX(1,$B30))&gt;INDEX(Kalender!$B$68:$B$77,MAX(1,$B30))),1,0)+IF(OR(AND($C30&gt;0,INDEX(Kalender!MZ$81:MZ$110,MAX(1,$C30))&gt;INDEX(Kalender!$B$81:$B$110,MAX(1,$C30))),AND($D30&gt;0,INDEX(Kalender!MZ$81:MZ$110,MAX(1,$D30))&gt;INDEX(Kalender!$B$81:$B$110,MAX(1,$D30))),AND($E30&gt;0,INDEX(Kalender!MZ$81:MZ$110,MAX(1,$E30))&gt;INDEX(Kalender!$B$81:$B$110,MAX(1,$E30))),AND($F30&gt;0,INDEX(Kalender!MZ$81:MZ$110,MAX(1,$F30))&gt;INDEX(Kalender!$B$81:$B$110,MAX(1,$F30)))),2,0))</f>
        <v>0</v>
      </c>
      <c r="NA30" s="5" t="n">
        <f aca="false">IF(Kalender!NA30&lt;&gt;1,0,IF(AND($B30&gt;0,INDEX(Kalender!NA$68:NA$77,MAX(1,$B30))&gt;INDEX(Kalender!$B$68:$B$77,MAX(1,$B30))),1,0)+IF(OR(AND($C30&gt;0,INDEX(Kalender!NA$81:NA$110,MAX(1,$C30))&gt;INDEX(Kalender!$B$81:$B$110,MAX(1,$C30))),AND($D30&gt;0,INDEX(Kalender!NA$81:NA$110,MAX(1,$D30))&gt;INDEX(Kalender!$B$81:$B$110,MAX(1,$D30))),AND($E30&gt;0,INDEX(Kalender!NA$81:NA$110,MAX(1,$E30))&gt;INDEX(Kalender!$B$81:$B$110,MAX(1,$E30))),AND($F30&gt;0,INDEX(Kalender!NA$81:NA$110,MAX(1,$F30))&gt;INDEX(Kalender!$B$81:$B$110,MAX(1,$F30)))),2,0))</f>
        <v>0</v>
      </c>
      <c r="NB30" s="5" t="n">
        <f aca="false">IF(Kalender!NB30&lt;&gt;1,0,IF(AND($B30&gt;0,INDEX(Kalender!NB$68:NB$77,MAX(1,$B30))&gt;INDEX(Kalender!$B$68:$B$77,MAX(1,$B30))),1,0)+IF(OR(AND($C30&gt;0,INDEX(Kalender!NB$81:NB$110,MAX(1,$C30))&gt;INDEX(Kalender!$B$81:$B$110,MAX(1,$C30))),AND($D30&gt;0,INDEX(Kalender!NB$81:NB$110,MAX(1,$D30))&gt;INDEX(Kalender!$B$81:$B$110,MAX(1,$D30))),AND($E30&gt;0,INDEX(Kalender!NB$81:NB$110,MAX(1,$E30))&gt;INDEX(Kalender!$B$81:$B$110,MAX(1,$E30))),AND($F30&gt;0,INDEX(Kalender!NB$81:NB$110,MAX(1,$F30))&gt;INDEX(Kalender!$B$81:$B$110,MAX(1,$F30)))),2,0))</f>
        <v>0</v>
      </c>
      <c r="NC30" s="5" t="n">
        <f aca="false">IF(Kalender!NC30&lt;&gt;1,0,IF(AND($B30&gt;0,INDEX(Kalender!NC$68:NC$77,MAX(1,$B30))&gt;INDEX(Kalender!$B$68:$B$77,MAX(1,$B30))),1,0)+IF(OR(AND($C30&gt;0,INDEX(Kalender!NC$81:NC$110,MAX(1,$C30))&gt;INDEX(Kalender!$B$81:$B$110,MAX(1,$C30))),AND($D30&gt;0,INDEX(Kalender!NC$81:NC$110,MAX(1,$D30))&gt;INDEX(Kalender!$B$81:$B$110,MAX(1,$D30))),AND($E30&gt;0,INDEX(Kalender!NC$81:NC$110,MAX(1,$E30))&gt;INDEX(Kalender!$B$81:$B$110,MAX(1,$E30))),AND($F30&gt;0,INDEX(Kalender!NC$81:NC$110,MAX(1,$F30))&gt;INDEX(Kalender!$B$81:$B$110,MAX(1,$F30)))),2,0))</f>
        <v>0</v>
      </c>
      <c r="ND30" s="5" t="n">
        <f aca="false">IF(Kalender!ND30&lt;&gt;1,0,IF(AND($B30&gt;0,INDEX(Kalender!ND$68:ND$77,MAX(1,$B30))&gt;INDEX(Kalender!$B$68:$B$77,MAX(1,$B30))),1,0)+IF(OR(AND($C30&gt;0,INDEX(Kalender!ND$81:ND$110,MAX(1,$C30))&gt;INDEX(Kalender!$B$81:$B$110,MAX(1,$C30))),AND($D30&gt;0,INDEX(Kalender!ND$81:ND$110,MAX(1,$D30))&gt;INDEX(Kalender!$B$81:$B$110,MAX(1,$D30))),AND($E30&gt;0,INDEX(Kalender!ND$81:ND$110,MAX(1,$E30))&gt;INDEX(Kalender!$B$81:$B$110,MAX(1,$E30))),AND($F30&gt;0,INDEX(Kalender!ND$81:ND$110,MAX(1,$F30))&gt;INDEX(Kalender!$B$81:$B$110,MAX(1,$F30)))),2,0))</f>
        <v>0</v>
      </c>
      <c r="NE30" s="5" t="n">
        <f aca="false">IF(Kalender!NE30&lt;&gt;1,0,IF(AND($B30&gt;0,INDEX(Kalender!NE$68:NE$77,MAX(1,$B30))&gt;INDEX(Kalender!$B$68:$B$77,MAX(1,$B30))),1,0)+IF(OR(AND($C30&gt;0,INDEX(Kalender!NE$81:NE$110,MAX(1,$C30))&gt;INDEX(Kalender!$B$81:$B$110,MAX(1,$C30))),AND($D30&gt;0,INDEX(Kalender!NE$81:NE$110,MAX(1,$D30))&gt;INDEX(Kalender!$B$81:$B$110,MAX(1,$D30))),AND($E30&gt;0,INDEX(Kalender!NE$81:NE$110,MAX(1,$E30))&gt;INDEX(Kalender!$B$81:$B$110,MAX(1,$E30))),AND($F30&gt;0,INDEX(Kalender!NE$81:NE$110,MAX(1,$F30))&gt;INDEX(Kalender!$B$81:$B$110,MAX(1,$F30)))),2,0))</f>
        <v>0</v>
      </c>
      <c r="NF30" s="5" t="n">
        <f aca="false">IF(Kalender!NF30&lt;&gt;1,0,IF(AND($B30&gt;0,INDEX(Kalender!NF$68:NF$77,MAX(1,$B30))&gt;INDEX(Kalender!$B$68:$B$77,MAX(1,$B30))),1,0)+IF(OR(AND($C30&gt;0,INDEX(Kalender!NF$81:NF$110,MAX(1,$C30))&gt;INDEX(Kalender!$B$81:$B$110,MAX(1,$C30))),AND($D30&gt;0,INDEX(Kalender!NF$81:NF$110,MAX(1,$D30))&gt;INDEX(Kalender!$B$81:$B$110,MAX(1,$D30))),AND($E30&gt;0,INDEX(Kalender!NF$81:NF$110,MAX(1,$E30))&gt;INDEX(Kalender!$B$81:$B$110,MAX(1,$E30))),AND($F30&gt;0,INDEX(Kalender!NF$81:NF$110,MAX(1,$F30))&gt;INDEX(Kalender!$B$81:$B$110,MAX(1,$F30)))),2,0))</f>
        <v>0</v>
      </c>
      <c r="NG30" s="5" t="n">
        <f aca="false">IF(Kalender!NG30&lt;&gt;1,0,IF(AND($B30&gt;0,INDEX(Kalender!NG$68:NG$77,MAX(1,$B30))&gt;INDEX(Kalender!$B$68:$B$77,MAX(1,$B30))),1,0)+IF(OR(AND($C30&gt;0,INDEX(Kalender!NG$81:NG$110,MAX(1,$C30))&gt;INDEX(Kalender!$B$81:$B$110,MAX(1,$C30))),AND($D30&gt;0,INDEX(Kalender!NG$81:NG$110,MAX(1,$D30))&gt;INDEX(Kalender!$B$81:$B$110,MAX(1,$D30))),AND($E30&gt;0,INDEX(Kalender!NG$81:NG$110,MAX(1,$E30))&gt;INDEX(Kalender!$B$81:$B$110,MAX(1,$E30))),AND($F30&gt;0,INDEX(Kalender!NG$81:NG$110,MAX(1,$F30))&gt;INDEX(Kalender!$B$81:$B$110,MAX(1,$F30)))),2,0))</f>
        <v>0</v>
      </c>
      <c r="NH30" s="5" t="n">
        <f aca="false">IF(Kalender!NH30&lt;&gt;1,0,IF(AND($B30&gt;0,INDEX(Kalender!NH$68:NH$77,MAX(1,$B30))&gt;INDEX(Kalender!$B$68:$B$77,MAX(1,$B30))),1,0)+IF(OR(AND($C30&gt;0,INDEX(Kalender!NH$81:NH$110,MAX(1,$C30))&gt;INDEX(Kalender!$B$81:$B$110,MAX(1,$C30))),AND($D30&gt;0,INDEX(Kalender!NH$81:NH$110,MAX(1,$D30))&gt;INDEX(Kalender!$B$81:$B$110,MAX(1,$D30))),AND($E30&gt;0,INDEX(Kalender!NH$81:NH$110,MAX(1,$E30))&gt;INDEX(Kalender!$B$81:$B$110,MAX(1,$E30))),AND($F30&gt;0,INDEX(Kalender!NH$81:NH$110,MAX(1,$F30))&gt;INDEX(Kalender!$B$81:$B$110,MAX(1,$F30)))),2,0))</f>
        <v>0</v>
      </c>
    </row>
    <row r="31" customFormat="false" ht="15" hidden="false" customHeight="false" outlineLevel="0" collapsed="false">
      <c r="A31" s="5" t="str">
        <f aca="false">Kalender!A31</f>
        <v/>
      </c>
      <c r="B31" s="5" t="n">
        <f aca="false">IFERROR(MATCH(Kalender!$B31,Kalender!$A$68:$A$77,0),0)</f>
        <v>5</v>
      </c>
      <c r="C31" s="5" t="n">
        <f aca="false">IF(Kalender!C31="",0,IFERROR(MATCH(Kalender!C31,Kalender!$A$81:$A$110,0),0))</f>
        <v>0</v>
      </c>
      <c r="D31" s="5" t="n">
        <f aca="false">IF(Kalender!D31="",0,IFERROR(MATCH(Kalender!D31,Kalender!$A$81:$A$110,0),0))</f>
        <v>0</v>
      </c>
      <c r="E31" s="5" t="n">
        <f aca="false">IF(Kalender!E31="",0,IFERROR(MATCH(Kalender!E31,Kalender!$A$81:$A$110,0),0))</f>
        <v>0</v>
      </c>
      <c r="F31" s="5" t="n">
        <f aca="false">IF(Kalender!F31="",0,IFERROR(MATCH(Kalender!F31,Kalender!$A$81:$A$110,0),0))</f>
        <v>0</v>
      </c>
      <c r="G31" s="5" t="n">
        <f aca="false">IF(Kalender!G31&lt;&gt;1,0,IF(AND($B31&gt;0,INDEX(Kalender!G$68:G$77,MAX(1,$B31))&gt;INDEX(Kalender!$B$68:$B$77,MAX(1,$B31))),1,0)+IF(OR(AND($C31&gt;0,INDEX(Kalender!G$81:G$110,MAX(1,$C31))&gt;INDEX(Kalender!$B$81:$B$110,MAX(1,$C31))),AND($D31&gt;0,INDEX(Kalender!G$81:G$110,MAX(1,$D31))&gt;INDEX(Kalender!$B$81:$B$110,MAX(1,$D31))),AND($E31&gt;0,INDEX(Kalender!G$81:G$110,MAX(1,$E31))&gt;INDEX(Kalender!$B$81:$B$110,MAX(1,$E31))),AND($F31&gt;0,INDEX(Kalender!G$81:G$110,MAX(1,$F31))&gt;INDEX(Kalender!$B$81:$B$110,MAX(1,$F31)))),2,0))</f>
        <v>0</v>
      </c>
      <c r="H31" s="5" t="n">
        <f aca="false">IF(Kalender!H31&lt;&gt;1,0,IF(AND($B31&gt;0,INDEX(Kalender!H$68:H$77,MAX(1,$B31))&gt;INDEX(Kalender!$B$68:$B$77,MAX(1,$B31))),1,0)+IF(OR(AND($C31&gt;0,INDEX(Kalender!H$81:H$110,MAX(1,$C31))&gt;INDEX(Kalender!$B$81:$B$110,MAX(1,$C31))),AND($D31&gt;0,INDEX(Kalender!H$81:H$110,MAX(1,$D31))&gt;INDEX(Kalender!$B$81:$B$110,MAX(1,$D31))),AND($E31&gt;0,INDEX(Kalender!H$81:H$110,MAX(1,$E31))&gt;INDEX(Kalender!$B$81:$B$110,MAX(1,$E31))),AND($F31&gt;0,INDEX(Kalender!H$81:H$110,MAX(1,$F31))&gt;INDEX(Kalender!$B$81:$B$110,MAX(1,$F31)))),2,0))</f>
        <v>0</v>
      </c>
      <c r="I31" s="5" t="n">
        <f aca="false">IF(Kalender!I31&lt;&gt;1,0,IF(AND($B31&gt;0,INDEX(Kalender!I$68:I$77,MAX(1,$B31))&gt;INDEX(Kalender!$B$68:$B$77,MAX(1,$B31))),1,0)+IF(OR(AND($C31&gt;0,INDEX(Kalender!I$81:I$110,MAX(1,$C31))&gt;INDEX(Kalender!$B$81:$B$110,MAX(1,$C31))),AND($D31&gt;0,INDEX(Kalender!I$81:I$110,MAX(1,$D31))&gt;INDEX(Kalender!$B$81:$B$110,MAX(1,$D31))),AND($E31&gt;0,INDEX(Kalender!I$81:I$110,MAX(1,$E31))&gt;INDEX(Kalender!$B$81:$B$110,MAX(1,$E31))),AND($F31&gt;0,INDEX(Kalender!I$81:I$110,MAX(1,$F31))&gt;INDEX(Kalender!$B$81:$B$110,MAX(1,$F31)))),2,0))</f>
        <v>0</v>
      </c>
      <c r="J31" s="5" t="n">
        <f aca="false">IF(Kalender!J31&lt;&gt;1,0,IF(AND($B31&gt;0,INDEX(Kalender!J$68:J$77,MAX(1,$B31))&gt;INDEX(Kalender!$B$68:$B$77,MAX(1,$B31))),1,0)+IF(OR(AND($C31&gt;0,INDEX(Kalender!J$81:J$110,MAX(1,$C31))&gt;INDEX(Kalender!$B$81:$B$110,MAX(1,$C31))),AND($D31&gt;0,INDEX(Kalender!J$81:J$110,MAX(1,$D31))&gt;INDEX(Kalender!$B$81:$B$110,MAX(1,$D31))),AND($E31&gt;0,INDEX(Kalender!J$81:J$110,MAX(1,$E31))&gt;INDEX(Kalender!$B$81:$B$110,MAX(1,$E31))),AND($F31&gt;0,INDEX(Kalender!J$81:J$110,MAX(1,$F31))&gt;INDEX(Kalender!$B$81:$B$110,MAX(1,$F31)))),2,0))</f>
        <v>0</v>
      </c>
      <c r="K31" s="5" t="n">
        <f aca="false">IF(Kalender!K31&lt;&gt;1,0,IF(AND($B31&gt;0,INDEX(Kalender!K$68:K$77,MAX(1,$B31))&gt;INDEX(Kalender!$B$68:$B$77,MAX(1,$B31))),1,0)+IF(OR(AND($C31&gt;0,INDEX(Kalender!K$81:K$110,MAX(1,$C31))&gt;INDEX(Kalender!$B$81:$B$110,MAX(1,$C31))),AND($D31&gt;0,INDEX(Kalender!K$81:K$110,MAX(1,$D31))&gt;INDEX(Kalender!$B$81:$B$110,MAX(1,$D31))),AND($E31&gt;0,INDEX(Kalender!K$81:K$110,MAX(1,$E31))&gt;INDEX(Kalender!$B$81:$B$110,MAX(1,$E31))),AND($F31&gt;0,INDEX(Kalender!K$81:K$110,MAX(1,$F31))&gt;INDEX(Kalender!$B$81:$B$110,MAX(1,$F31)))),2,0))</f>
        <v>0</v>
      </c>
      <c r="L31" s="5" t="n">
        <f aca="false">IF(Kalender!L31&lt;&gt;1,0,IF(AND($B31&gt;0,INDEX(Kalender!L$68:L$77,MAX(1,$B31))&gt;INDEX(Kalender!$B$68:$B$77,MAX(1,$B31))),1,0)+IF(OR(AND($C31&gt;0,INDEX(Kalender!L$81:L$110,MAX(1,$C31))&gt;INDEX(Kalender!$B$81:$B$110,MAX(1,$C31))),AND($D31&gt;0,INDEX(Kalender!L$81:L$110,MAX(1,$D31))&gt;INDEX(Kalender!$B$81:$B$110,MAX(1,$D31))),AND($E31&gt;0,INDEX(Kalender!L$81:L$110,MAX(1,$E31))&gt;INDEX(Kalender!$B$81:$B$110,MAX(1,$E31))),AND($F31&gt;0,INDEX(Kalender!L$81:L$110,MAX(1,$F31))&gt;INDEX(Kalender!$B$81:$B$110,MAX(1,$F31)))),2,0))</f>
        <v>0</v>
      </c>
      <c r="M31" s="5" t="n">
        <f aca="false">IF(Kalender!M31&lt;&gt;1,0,IF(AND($B31&gt;0,INDEX(Kalender!M$68:M$77,MAX(1,$B31))&gt;INDEX(Kalender!$B$68:$B$77,MAX(1,$B31))),1,0)+IF(OR(AND($C31&gt;0,INDEX(Kalender!M$81:M$110,MAX(1,$C31))&gt;INDEX(Kalender!$B$81:$B$110,MAX(1,$C31))),AND($D31&gt;0,INDEX(Kalender!M$81:M$110,MAX(1,$D31))&gt;INDEX(Kalender!$B$81:$B$110,MAX(1,$D31))),AND($E31&gt;0,INDEX(Kalender!M$81:M$110,MAX(1,$E31))&gt;INDEX(Kalender!$B$81:$B$110,MAX(1,$E31))),AND($F31&gt;0,INDEX(Kalender!M$81:M$110,MAX(1,$F31))&gt;INDEX(Kalender!$B$81:$B$110,MAX(1,$F31)))),2,0))</f>
        <v>0</v>
      </c>
      <c r="N31" s="5" t="n">
        <f aca="false">IF(Kalender!N31&lt;&gt;1,0,IF(AND($B31&gt;0,INDEX(Kalender!N$68:N$77,MAX(1,$B31))&gt;INDEX(Kalender!$B$68:$B$77,MAX(1,$B31))),1,0)+IF(OR(AND($C31&gt;0,INDEX(Kalender!N$81:N$110,MAX(1,$C31))&gt;INDEX(Kalender!$B$81:$B$110,MAX(1,$C31))),AND($D31&gt;0,INDEX(Kalender!N$81:N$110,MAX(1,$D31))&gt;INDEX(Kalender!$B$81:$B$110,MAX(1,$D31))),AND($E31&gt;0,INDEX(Kalender!N$81:N$110,MAX(1,$E31))&gt;INDEX(Kalender!$B$81:$B$110,MAX(1,$E31))),AND($F31&gt;0,INDEX(Kalender!N$81:N$110,MAX(1,$F31))&gt;INDEX(Kalender!$B$81:$B$110,MAX(1,$F31)))),2,0))</f>
        <v>0</v>
      </c>
      <c r="O31" s="5" t="n">
        <f aca="false">IF(Kalender!O31&lt;&gt;1,0,IF(AND($B31&gt;0,INDEX(Kalender!O$68:O$77,MAX(1,$B31))&gt;INDEX(Kalender!$B$68:$B$77,MAX(1,$B31))),1,0)+IF(OR(AND($C31&gt;0,INDEX(Kalender!O$81:O$110,MAX(1,$C31))&gt;INDEX(Kalender!$B$81:$B$110,MAX(1,$C31))),AND($D31&gt;0,INDEX(Kalender!O$81:O$110,MAX(1,$D31))&gt;INDEX(Kalender!$B$81:$B$110,MAX(1,$D31))),AND($E31&gt;0,INDEX(Kalender!O$81:O$110,MAX(1,$E31))&gt;INDEX(Kalender!$B$81:$B$110,MAX(1,$E31))),AND($F31&gt;0,INDEX(Kalender!O$81:O$110,MAX(1,$F31))&gt;INDEX(Kalender!$B$81:$B$110,MAX(1,$F31)))),2,0))</f>
        <v>0</v>
      </c>
      <c r="P31" s="5" t="n">
        <f aca="false">IF(Kalender!P31&lt;&gt;1,0,IF(AND($B31&gt;0,INDEX(Kalender!P$68:P$77,MAX(1,$B31))&gt;INDEX(Kalender!$B$68:$B$77,MAX(1,$B31))),1,0)+IF(OR(AND($C31&gt;0,INDEX(Kalender!P$81:P$110,MAX(1,$C31))&gt;INDEX(Kalender!$B$81:$B$110,MAX(1,$C31))),AND($D31&gt;0,INDEX(Kalender!P$81:P$110,MAX(1,$D31))&gt;INDEX(Kalender!$B$81:$B$110,MAX(1,$D31))),AND($E31&gt;0,INDEX(Kalender!P$81:P$110,MAX(1,$E31))&gt;INDEX(Kalender!$B$81:$B$110,MAX(1,$E31))),AND($F31&gt;0,INDEX(Kalender!P$81:P$110,MAX(1,$F31))&gt;INDEX(Kalender!$B$81:$B$110,MAX(1,$F31)))),2,0))</f>
        <v>0</v>
      </c>
      <c r="Q31" s="5" t="n">
        <f aca="false">IF(Kalender!Q31&lt;&gt;1,0,IF(AND($B31&gt;0,INDEX(Kalender!Q$68:Q$77,MAX(1,$B31))&gt;INDEX(Kalender!$B$68:$B$77,MAX(1,$B31))),1,0)+IF(OR(AND($C31&gt;0,INDEX(Kalender!Q$81:Q$110,MAX(1,$C31))&gt;INDEX(Kalender!$B$81:$B$110,MAX(1,$C31))),AND($D31&gt;0,INDEX(Kalender!Q$81:Q$110,MAX(1,$D31))&gt;INDEX(Kalender!$B$81:$B$110,MAX(1,$D31))),AND($E31&gt;0,INDEX(Kalender!Q$81:Q$110,MAX(1,$E31))&gt;INDEX(Kalender!$B$81:$B$110,MAX(1,$E31))),AND($F31&gt;0,INDEX(Kalender!Q$81:Q$110,MAX(1,$F31))&gt;INDEX(Kalender!$B$81:$B$110,MAX(1,$F31)))),2,0))</f>
        <v>0</v>
      </c>
      <c r="R31" s="5" t="n">
        <f aca="false">IF(Kalender!R31&lt;&gt;1,0,IF(AND($B31&gt;0,INDEX(Kalender!R$68:R$77,MAX(1,$B31))&gt;INDEX(Kalender!$B$68:$B$77,MAX(1,$B31))),1,0)+IF(OR(AND($C31&gt;0,INDEX(Kalender!R$81:R$110,MAX(1,$C31))&gt;INDEX(Kalender!$B$81:$B$110,MAX(1,$C31))),AND($D31&gt;0,INDEX(Kalender!R$81:R$110,MAX(1,$D31))&gt;INDEX(Kalender!$B$81:$B$110,MAX(1,$D31))),AND($E31&gt;0,INDEX(Kalender!R$81:R$110,MAX(1,$E31))&gt;INDEX(Kalender!$B$81:$B$110,MAX(1,$E31))),AND($F31&gt;0,INDEX(Kalender!R$81:R$110,MAX(1,$F31))&gt;INDEX(Kalender!$B$81:$B$110,MAX(1,$F31)))),2,0))</f>
        <v>0</v>
      </c>
      <c r="S31" s="5" t="n">
        <f aca="false">IF(Kalender!S31&lt;&gt;1,0,IF(AND($B31&gt;0,INDEX(Kalender!S$68:S$77,MAX(1,$B31))&gt;INDEX(Kalender!$B$68:$B$77,MAX(1,$B31))),1,0)+IF(OR(AND($C31&gt;0,INDEX(Kalender!S$81:S$110,MAX(1,$C31))&gt;INDEX(Kalender!$B$81:$B$110,MAX(1,$C31))),AND($D31&gt;0,INDEX(Kalender!S$81:S$110,MAX(1,$D31))&gt;INDEX(Kalender!$B$81:$B$110,MAX(1,$D31))),AND($E31&gt;0,INDEX(Kalender!S$81:S$110,MAX(1,$E31))&gt;INDEX(Kalender!$B$81:$B$110,MAX(1,$E31))),AND($F31&gt;0,INDEX(Kalender!S$81:S$110,MAX(1,$F31))&gt;INDEX(Kalender!$B$81:$B$110,MAX(1,$F31)))),2,0))</f>
        <v>0</v>
      </c>
      <c r="T31" s="5" t="n">
        <f aca="false">IF(Kalender!T31&lt;&gt;1,0,IF(AND($B31&gt;0,INDEX(Kalender!T$68:T$77,MAX(1,$B31))&gt;INDEX(Kalender!$B$68:$B$77,MAX(1,$B31))),1,0)+IF(OR(AND($C31&gt;0,INDEX(Kalender!T$81:T$110,MAX(1,$C31))&gt;INDEX(Kalender!$B$81:$B$110,MAX(1,$C31))),AND($D31&gt;0,INDEX(Kalender!T$81:T$110,MAX(1,$D31))&gt;INDEX(Kalender!$B$81:$B$110,MAX(1,$D31))),AND($E31&gt;0,INDEX(Kalender!T$81:T$110,MAX(1,$E31))&gt;INDEX(Kalender!$B$81:$B$110,MAX(1,$E31))),AND($F31&gt;0,INDEX(Kalender!T$81:T$110,MAX(1,$F31))&gt;INDEX(Kalender!$B$81:$B$110,MAX(1,$F31)))),2,0))</f>
        <v>0</v>
      </c>
      <c r="U31" s="5" t="n">
        <f aca="false">IF(Kalender!U31&lt;&gt;1,0,IF(AND($B31&gt;0,INDEX(Kalender!U$68:U$77,MAX(1,$B31))&gt;INDEX(Kalender!$B$68:$B$77,MAX(1,$B31))),1,0)+IF(OR(AND($C31&gt;0,INDEX(Kalender!U$81:U$110,MAX(1,$C31))&gt;INDEX(Kalender!$B$81:$B$110,MAX(1,$C31))),AND($D31&gt;0,INDEX(Kalender!U$81:U$110,MAX(1,$D31))&gt;INDEX(Kalender!$B$81:$B$110,MAX(1,$D31))),AND($E31&gt;0,INDEX(Kalender!U$81:U$110,MAX(1,$E31))&gt;INDEX(Kalender!$B$81:$B$110,MAX(1,$E31))),AND($F31&gt;0,INDEX(Kalender!U$81:U$110,MAX(1,$F31))&gt;INDEX(Kalender!$B$81:$B$110,MAX(1,$F31)))),2,0))</f>
        <v>0</v>
      </c>
      <c r="V31" s="5" t="n">
        <f aca="false">IF(Kalender!V31&lt;&gt;1,0,IF(AND($B31&gt;0,INDEX(Kalender!V$68:V$77,MAX(1,$B31))&gt;INDEX(Kalender!$B$68:$B$77,MAX(1,$B31))),1,0)+IF(OR(AND($C31&gt;0,INDEX(Kalender!V$81:V$110,MAX(1,$C31))&gt;INDEX(Kalender!$B$81:$B$110,MAX(1,$C31))),AND($D31&gt;0,INDEX(Kalender!V$81:V$110,MAX(1,$D31))&gt;INDEX(Kalender!$B$81:$B$110,MAX(1,$D31))),AND($E31&gt;0,INDEX(Kalender!V$81:V$110,MAX(1,$E31))&gt;INDEX(Kalender!$B$81:$B$110,MAX(1,$E31))),AND($F31&gt;0,INDEX(Kalender!V$81:V$110,MAX(1,$F31))&gt;INDEX(Kalender!$B$81:$B$110,MAX(1,$F31)))),2,0))</f>
        <v>0</v>
      </c>
      <c r="W31" s="5" t="n">
        <f aca="false">IF(Kalender!W31&lt;&gt;1,0,IF(AND($B31&gt;0,INDEX(Kalender!W$68:W$77,MAX(1,$B31))&gt;INDEX(Kalender!$B$68:$B$77,MAX(1,$B31))),1,0)+IF(OR(AND($C31&gt;0,INDEX(Kalender!W$81:W$110,MAX(1,$C31))&gt;INDEX(Kalender!$B$81:$B$110,MAX(1,$C31))),AND($D31&gt;0,INDEX(Kalender!W$81:W$110,MAX(1,$D31))&gt;INDEX(Kalender!$B$81:$B$110,MAX(1,$D31))),AND($E31&gt;0,INDEX(Kalender!W$81:W$110,MAX(1,$E31))&gt;INDEX(Kalender!$B$81:$B$110,MAX(1,$E31))),AND($F31&gt;0,INDEX(Kalender!W$81:W$110,MAX(1,$F31))&gt;INDEX(Kalender!$B$81:$B$110,MAX(1,$F31)))),2,0))</f>
        <v>0</v>
      </c>
      <c r="X31" s="5" t="n">
        <f aca="false">IF(Kalender!X31&lt;&gt;1,0,IF(AND($B31&gt;0,INDEX(Kalender!X$68:X$77,MAX(1,$B31))&gt;INDEX(Kalender!$B$68:$B$77,MAX(1,$B31))),1,0)+IF(OR(AND($C31&gt;0,INDEX(Kalender!X$81:X$110,MAX(1,$C31))&gt;INDEX(Kalender!$B$81:$B$110,MAX(1,$C31))),AND($D31&gt;0,INDEX(Kalender!X$81:X$110,MAX(1,$D31))&gt;INDEX(Kalender!$B$81:$B$110,MAX(1,$D31))),AND($E31&gt;0,INDEX(Kalender!X$81:X$110,MAX(1,$E31))&gt;INDEX(Kalender!$B$81:$B$110,MAX(1,$E31))),AND($F31&gt;0,INDEX(Kalender!X$81:X$110,MAX(1,$F31))&gt;INDEX(Kalender!$B$81:$B$110,MAX(1,$F31)))),2,0))</f>
        <v>0</v>
      </c>
      <c r="Y31" s="5" t="n">
        <f aca="false">IF(Kalender!Y31&lt;&gt;1,0,IF(AND($B31&gt;0,INDEX(Kalender!Y$68:Y$77,MAX(1,$B31))&gt;INDEX(Kalender!$B$68:$B$77,MAX(1,$B31))),1,0)+IF(OR(AND($C31&gt;0,INDEX(Kalender!Y$81:Y$110,MAX(1,$C31))&gt;INDEX(Kalender!$B$81:$B$110,MAX(1,$C31))),AND($D31&gt;0,INDEX(Kalender!Y$81:Y$110,MAX(1,$D31))&gt;INDEX(Kalender!$B$81:$B$110,MAX(1,$D31))),AND($E31&gt;0,INDEX(Kalender!Y$81:Y$110,MAX(1,$E31))&gt;INDEX(Kalender!$B$81:$B$110,MAX(1,$E31))),AND($F31&gt;0,INDEX(Kalender!Y$81:Y$110,MAX(1,$F31))&gt;INDEX(Kalender!$B$81:$B$110,MAX(1,$F31)))),2,0))</f>
        <v>0</v>
      </c>
      <c r="Z31" s="5" t="n">
        <f aca="false">IF(Kalender!Z31&lt;&gt;1,0,IF(AND($B31&gt;0,INDEX(Kalender!Z$68:Z$77,MAX(1,$B31))&gt;INDEX(Kalender!$B$68:$B$77,MAX(1,$B31))),1,0)+IF(OR(AND($C31&gt;0,INDEX(Kalender!Z$81:Z$110,MAX(1,$C31))&gt;INDEX(Kalender!$B$81:$B$110,MAX(1,$C31))),AND($D31&gt;0,INDEX(Kalender!Z$81:Z$110,MAX(1,$D31))&gt;INDEX(Kalender!$B$81:$B$110,MAX(1,$D31))),AND($E31&gt;0,INDEX(Kalender!Z$81:Z$110,MAX(1,$E31))&gt;INDEX(Kalender!$B$81:$B$110,MAX(1,$E31))),AND($F31&gt;0,INDEX(Kalender!Z$81:Z$110,MAX(1,$F31))&gt;INDEX(Kalender!$B$81:$B$110,MAX(1,$F31)))),2,0))</f>
        <v>0</v>
      </c>
      <c r="AA31" s="5" t="n">
        <f aca="false">IF(Kalender!AA31&lt;&gt;1,0,IF(AND($B31&gt;0,INDEX(Kalender!AA$68:AA$77,MAX(1,$B31))&gt;INDEX(Kalender!$B$68:$B$77,MAX(1,$B31))),1,0)+IF(OR(AND($C31&gt;0,INDEX(Kalender!AA$81:AA$110,MAX(1,$C31))&gt;INDEX(Kalender!$B$81:$B$110,MAX(1,$C31))),AND($D31&gt;0,INDEX(Kalender!AA$81:AA$110,MAX(1,$D31))&gt;INDEX(Kalender!$B$81:$B$110,MAX(1,$D31))),AND($E31&gt;0,INDEX(Kalender!AA$81:AA$110,MAX(1,$E31))&gt;INDEX(Kalender!$B$81:$B$110,MAX(1,$E31))),AND($F31&gt;0,INDEX(Kalender!AA$81:AA$110,MAX(1,$F31))&gt;INDEX(Kalender!$B$81:$B$110,MAX(1,$F31)))),2,0))</f>
        <v>0</v>
      </c>
      <c r="AB31" s="5" t="n">
        <f aca="false">IF(Kalender!AB31&lt;&gt;1,0,IF(AND($B31&gt;0,INDEX(Kalender!AB$68:AB$77,MAX(1,$B31))&gt;INDEX(Kalender!$B$68:$B$77,MAX(1,$B31))),1,0)+IF(OR(AND($C31&gt;0,INDEX(Kalender!AB$81:AB$110,MAX(1,$C31))&gt;INDEX(Kalender!$B$81:$B$110,MAX(1,$C31))),AND($D31&gt;0,INDEX(Kalender!AB$81:AB$110,MAX(1,$D31))&gt;INDEX(Kalender!$B$81:$B$110,MAX(1,$D31))),AND($E31&gt;0,INDEX(Kalender!AB$81:AB$110,MAX(1,$E31))&gt;INDEX(Kalender!$B$81:$B$110,MAX(1,$E31))),AND($F31&gt;0,INDEX(Kalender!AB$81:AB$110,MAX(1,$F31))&gt;INDEX(Kalender!$B$81:$B$110,MAX(1,$F31)))),2,0))</f>
        <v>0</v>
      </c>
      <c r="AC31" s="5" t="n">
        <f aca="false">IF(Kalender!AC31&lt;&gt;1,0,IF(AND($B31&gt;0,INDEX(Kalender!AC$68:AC$77,MAX(1,$B31))&gt;INDEX(Kalender!$B$68:$B$77,MAX(1,$B31))),1,0)+IF(OR(AND($C31&gt;0,INDEX(Kalender!AC$81:AC$110,MAX(1,$C31))&gt;INDEX(Kalender!$B$81:$B$110,MAX(1,$C31))),AND($D31&gt;0,INDEX(Kalender!AC$81:AC$110,MAX(1,$D31))&gt;INDEX(Kalender!$B$81:$B$110,MAX(1,$D31))),AND($E31&gt;0,INDEX(Kalender!AC$81:AC$110,MAX(1,$E31))&gt;INDEX(Kalender!$B$81:$B$110,MAX(1,$E31))),AND($F31&gt;0,INDEX(Kalender!AC$81:AC$110,MAX(1,$F31))&gt;INDEX(Kalender!$B$81:$B$110,MAX(1,$F31)))),2,0))</f>
        <v>0</v>
      </c>
      <c r="AD31" s="5" t="n">
        <f aca="false">IF(Kalender!AD31&lt;&gt;1,0,IF(AND($B31&gt;0,INDEX(Kalender!AD$68:AD$77,MAX(1,$B31))&gt;INDEX(Kalender!$B$68:$B$77,MAX(1,$B31))),1,0)+IF(OR(AND($C31&gt;0,INDEX(Kalender!AD$81:AD$110,MAX(1,$C31))&gt;INDEX(Kalender!$B$81:$B$110,MAX(1,$C31))),AND($D31&gt;0,INDEX(Kalender!AD$81:AD$110,MAX(1,$D31))&gt;INDEX(Kalender!$B$81:$B$110,MAX(1,$D31))),AND($E31&gt;0,INDEX(Kalender!AD$81:AD$110,MAX(1,$E31))&gt;INDEX(Kalender!$B$81:$B$110,MAX(1,$E31))),AND($F31&gt;0,INDEX(Kalender!AD$81:AD$110,MAX(1,$F31))&gt;INDEX(Kalender!$B$81:$B$110,MAX(1,$F31)))),2,0))</f>
        <v>0</v>
      </c>
      <c r="AE31" s="5" t="n">
        <f aca="false">IF(Kalender!AE31&lt;&gt;1,0,IF(AND($B31&gt;0,INDEX(Kalender!AE$68:AE$77,MAX(1,$B31))&gt;INDEX(Kalender!$B$68:$B$77,MAX(1,$B31))),1,0)+IF(OR(AND($C31&gt;0,INDEX(Kalender!AE$81:AE$110,MAX(1,$C31))&gt;INDEX(Kalender!$B$81:$B$110,MAX(1,$C31))),AND($D31&gt;0,INDEX(Kalender!AE$81:AE$110,MAX(1,$D31))&gt;INDEX(Kalender!$B$81:$B$110,MAX(1,$D31))),AND($E31&gt;0,INDEX(Kalender!AE$81:AE$110,MAX(1,$E31))&gt;INDEX(Kalender!$B$81:$B$110,MAX(1,$E31))),AND($F31&gt;0,INDEX(Kalender!AE$81:AE$110,MAX(1,$F31))&gt;INDEX(Kalender!$B$81:$B$110,MAX(1,$F31)))),2,0))</f>
        <v>0</v>
      </c>
      <c r="AF31" s="5" t="n">
        <f aca="false">IF(Kalender!AF31&lt;&gt;1,0,IF(AND($B31&gt;0,INDEX(Kalender!AF$68:AF$77,MAX(1,$B31))&gt;INDEX(Kalender!$B$68:$B$77,MAX(1,$B31))),1,0)+IF(OR(AND($C31&gt;0,INDEX(Kalender!AF$81:AF$110,MAX(1,$C31))&gt;INDEX(Kalender!$B$81:$B$110,MAX(1,$C31))),AND($D31&gt;0,INDEX(Kalender!AF$81:AF$110,MAX(1,$D31))&gt;INDEX(Kalender!$B$81:$B$110,MAX(1,$D31))),AND($E31&gt;0,INDEX(Kalender!AF$81:AF$110,MAX(1,$E31))&gt;INDEX(Kalender!$B$81:$B$110,MAX(1,$E31))),AND($F31&gt;0,INDEX(Kalender!AF$81:AF$110,MAX(1,$F31))&gt;INDEX(Kalender!$B$81:$B$110,MAX(1,$F31)))),2,0))</f>
        <v>0</v>
      </c>
      <c r="AG31" s="5" t="n">
        <f aca="false">IF(Kalender!AG31&lt;&gt;1,0,IF(AND($B31&gt;0,INDEX(Kalender!AG$68:AG$77,MAX(1,$B31))&gt;INDEX(Kalender!$B$68:$B$77,MAX(1,$B31))),1,0)+IF(OR(AND($C31&gt;0,INDEX(Kalender!AG$81:AG$110,MAX(1,$C31))&gt;INDEX(Kalender!$B$81:$B$110,MAX(1,$C31))),AND($D31&gt;0,INDEX(Kalender!AG$81:AG$110,MAX(1,$D31))&gt;INDEX(Kalender!$B$81:$B$110,MAX(1,$D31))),AND($E31&gt;0,INDEX(Kalender!AG$81:AG$110,MAX(1,$E31))&gt;INDEX(Kalender!$B$81:$B$110,MAX(1,$E31))),AND($F31&gt;0,INDEX(Kalender!AG$81:AG$110,MAX(1,$F31))&gt;INDEX(Kalender!$B$81:$B$110,MAX(1,$F31)))),2,0))</f>
        <v>0</v>
      </c>
      <c r="AH31" s="5" t="n">
        <f aca="false">IF(Kalender!AH31&lt;&gt;1,0,IF(AND($B31&gt;0,INDEX(Kalender!AH$68:AH$77,MAX(1,$B31))&gt;INDEX(Kalender!$B$68:$B$77,MAX(1,$B31))),1,0)+IF(OR(AND($C31&gt;0,INDEX(Kalender!AH$81:AH$110,MAX(1,$C31))&gt;INDEX(Kalender!$B$81:$B$110,MAX(1,$C31))),AND($D31&gt;0,INDEX(Kalender!AH$81:AH$110,MAX(1,$D31))&gt;INDEX(Kalender!$B$81:$B$110,MAX(1,$D31))),AND($E31&gt;0,INDEX(Kalender!AH$81:AH$110,MAX(1,$E31))&gt;INDEX(Kalender!$B$81:$B$110,MAX(1,$E31))),AND($F31&gt;0,INDEX(Kalender!AH$81:AH$110,MAX(1,$F31))&gt;INDEX(Kalender!$B$81:$B$110,MAX(1,$F31)))),2,0))</f>
        <v>0</v>
      </c>
      <c r="AI31" s="5" t="n">
        <f aca="false">IF(Kalender!AI31&lt;&gt;1,0,IF(AND($B31&gt;0,INDEX(Kalender!AI$68:AI$77,MAX(1,$B31))&gt;INDEX(Kalender!$B$68:$B$77,MAX(1,$B31))),1,0)+IF(OR(AND($C31&gt;0,INDEX(Kalender!AI$81:AI$110,MAX(1,$C31))&gt;INDEX(Kalender!$B$81:$B$110,MAX(1,$C31))),AND($D31&gt;0,INDEX(Kalender!AI$81:AI$110,MAX(1,$D31))&gt;INDEX(Kalender!$B$81:$B$110,MAX(1,$D31))),AND($E31&gt;0,INDEX(Kalender!AI$81:AI$110,MAX(1,$E31))&gt;INDEX(Kalender!$B$81:$B$110,MAX(1,$E31))),AND($F31&gt;0,INDEX(Kalender!AI$81:AI$110,MAX(1,$F31))&gt;INDEX(Kalender!$B$81:$B$110,MAX(1,$F31)))),2,0))</f>
        <v>0</v>
      </c>
      <c r="AJ31" s="5" t="n">
        <f aca="false">IF(Kalender!AJ31&lt;&gt;1,0,IF(AND($B31&gt;0,INDEX(Kalender!AJ$68:AJ$77,MAX(1,$B31))&gt;INDEX(Kalender!$B$68:$B$77,MAX(1,$B31))),1,0)+IF(OR(AND($C31&gt;0,INDEX(Kalender!AJ$81:AJ$110,MAX(1,$C31))&gt;INDEX(Kalender!$B$81:$B$110,MAX(1,$C31))),AND($D31&gt;0,INDEX(Kalender!AJ$81:AJ$110,MAX(1,$D31))&gt;INDEX(Kalender!$B$81:$B$110,MAX(1,$D31))),AND($E31&gt;0,INDEX(Kalender!AJ$81:AJ$110,MAX(1,$E31))&gt;INDEX(Kalender!$B$81:$B$110,MAX(1,$E31))),AND($F31&gt;0,INDEX(Kalender!AJ$81:AJ$110,MAX(1,$F31))&gt;INDEX(Kalender!$B$81:$B$110,MAX(1,$F31)))),2,0))</f>
        <v>0</v>
      </c>
      <c r="AK31" s="5" t="n">
        <f aca="false">IF(Kalender!AK31&lt;&gt;1,0,IF(AND($B31&gt;0,INDEX(Kalender!AK$68:AK$77,MAX(1,$B31))&gt;INDEX(Kalender!$B$68:$B$77,MAX(1,$B31))),1,0)+IF(OR(AND($C31&gt;0,INDEX(Kalender!AK$81:AK$110,MAX(1,$C31))&gt;INDEX(Kalender!$B$81:$B$110,MAX(1,$C31))),AND($D31&gt;0,INDEX(Kalender!AK$81:AK$110,MAX(1,$D31))&gt;INDEX(Kalender!$B$81:$B$110,MAX(1,$D31))),AND($E31&gt;0,INDEX(Kalender!AK$81:AK$110,MAX(1,$E31))&gt;INDEX(Kalender!$B$81:$B$110,MAX(1,$E31))),AND($F31&gt;0,INDEX(Kalender!AK$81:AK$110,MAX(1,$F31))&gt;INDEX(Kalender!$B$81:$B$110,MAX(1,$F31)))),2,0))</f>
        <v>0</v>
      </c>
      <c r="AL31" s="5" t="n">
        <f aca="false">IF(Kalender!AL31&lt;&gt;1,0,IF(AND($B31&gt;0,INDEX(Kalender!AL$68:AL$77,MAX(1,$B31))&gt;INDEX(Kalender!$B$68:$B$77,MAX(1,$B31))),1,0)+IF(OR(AND($C31&gt;0,INDEX(Kalender!AL$81:AL$110,MAX(1,$C31))&gt;INDEX(Kalender!$B$81:$B$110,MAX(1,$C31))),AND($D31&gt;0,INDEX(Kalender!AL$81:AL$110,MAX(1,$D31))&gt;INDEX(Kalender!$B$81:$B$110,MAX(1,$D31))),AND($E31&gt;0,INDEX(Kalender!AL$81:AL$110,MAX(1,$E31))&gt;INDEX(Kalender!$B$81:$B$110,MAX(1,$E31))),AND($F31&gt;0,INDEX(Kalender!AL$81:AL$110,MAX(1,$F31))&gt;INDEX(Kalender!$B$81:$B$110,MAX(1,$F31)))),2,0))</f>
        <v>0</v>
      </c>
      <c r="AM31" s="5" t="n">
        <f aca="false">IF(Kalender!AM31&lt;&gt;1,0,IF(AND($B31&gt;0,INDEX(Kalender!AM$68:AM$77,MAX(1,$B31))&gt;INDEX(Kalender!$B$68:$B$77,MAX(1,$B31))),1,0)+IF(OR(AND($C31&gt;0,INDEX(Kalender!AM$81:AM$110,MAX(1,$C31))&gt;INDEX(Kalender!$B$81:$B$110,MAX(1,$C31))),AND($D31&gt;0,INDEX(Kalender!AM$81:AM$110,MAX(1,$D31))&gt;INDEX(Kalender!$B$81:$B$110,MAX(1,$D31))),AND($E31&gt;0,INDEX(Kalender!AM$81:AM$110,MAX(1,$E31))&gt;INDEX(Kalender!$B$81:$B$110,MAX(1,$E31))),AND($F31&gt;0,INDEX(Kalender!AM$81:AM$110,MAX(1,$F31))&gt;INDEX(Kalender!$B$81:$B$110,MAX(1,$F31)))),2,0))</f>
        <v>0</v>
      </c>
      <c r="AN31" s="5" t="n">
        <f aca="false">IF(Kalender!AN31&lt;&gt;1,0,IF(AND($B31&gt;0,INDEX(Kalender!AN$68:AN$77,MAX(1,$B31))&gt;INDEX(Kalender!$B$68:$B$77,MAX(1,$B31))),1,0)+IF(OR(AND($C31&gt;0,INDEX(Kalender!AN$81:AN$110,MAX(1,$C31))&gt;INDEX(Kalender!$B$81:$B$110,MAX(1,$C31))),AND($D31&gt;0,INDEX(Kalender!AN$81:AN$110,MAX(1,$D31))&gt;INDEX(Kalender!$B$81:$B$110,MAX(1,$D31))),AND($E31&gt;0,INDEX(Kalender!AN$81:AN$110,MAX(1,$E31))&gt;INDEX(Kalender!$B$81:$B$110,MAX(1,$E31))),AND($F31&gt;0,INDEX(Kalender!AN$81:AN$110,MAX(1,$F31))&gt;INDEX(Kalender!$B$81:$B$110,MAX(1,$F31)))),2,0))</f>
        <v>0</v>
      </c>
      <c r="AO31" s="5" t="n">
        <f aca="false">IF(Kalender!AO31&lt;&gt;1,0,IF(AND($B31&gt;0,INDEX(Kalender!AO$68:AO$77,MAX(1,$B31))&gt;INDEX(Kalender!$B$68:$B$77,MAX(1,$B31))),1,0)+IF(OR(AND($C31&gt;0,INDEX(Kalender!AO$81:AO$110,MAX(1,$C31))&gt;INDEX(Kalender!$B$81:$B$110,MAX(1,$C31))),AND($D31&gt;0,INDEX(Kalender!AO$81:AO$110,MAX(1,$D31))&gt;INDEX(Kalender!$B$81:$B$110,MAX(1,$D31))),AND($E31&gt;0,INDEX(Kalender!AO$81:AO$110,MAX(1,$E31))&gt;INDEX(Kalender!$B$81:$B$110,MAX(1,$E31))),AND($F31&gt;0,INDEX(Kalender!AO$81:AO$110,MAX(1,$F31))&gt;INDEX(Kalender!$B$81:$B$110,MAX(1,$F31)))),2,0))</f>
        <v>0</v>
      </c>
      <c r="AP31" s="5" t="n">
        <f aca="false">IF(Kalender!AP31&lt;&gt;1,0,IF(AND($B31&gt;0,INDEX(Kalender!AP$68:AP$77,MAX(1,$B31))&gt;INDEX(Kalender!$B$68:$B$77,MAX(1,$B31))),1,0)+IF(OR(AND($C31&gt;0,INDEX(Kalender!AP$81:AP$110,MAX(1,$C31))&gt;INDEX(Kalender!$B$81:$B$110,MAX(1,$C31))),AND($D31&gt;0,INDEX(Kalender!AP$81:AP$110,MAX(1,$D31))&gt;INDEX(Kalender!$B$81:$B$110,MAX(1,$D31))),AND($E31&gt;0,INDEX(Kalender!AP$81:AP$110,MAX(1,$E31))&gt;INDEX(Kalender!$B$81:$B$110,MAX(1,$E31))),AND($F31&gt;0,INDEX(Kalender!AP$81:AP$110,MAX(1,$F31))&gt;INDEX(Kalender!$B$81:$B$110,MAX(1,$F31)))),2,0))</f>
        <v>0</v>
      </c>
      <c r="AQ31" s="5" t="n">
        <f aca="false">IF(Kalender!AQ31&lt;&gt;1,0,IF(AND($B31&gt;0,INDEX(Kalender!AQ$68:AQ$77,MAX(1,$B31))&gt;INDEX(Kalender!$B$68:$B$77,MAX(1,$B31))),1,0)+IF(OR(AND($C31&gt;0,INDEX(Kalender!AQ$81:AQ$110,MAX(1,$C31))&gt;INDEX(Kalender!$B$81:$B$110,MAX(1,$C31))),AND($D31&gt;0,INDEX(Kalender!AQ$81:AQ$110,MAX(1,$D31))&gt;INDEX(Kalender!$B$81:$B$110,MAX(1,$D31))),AND($E31&gt;0,INDEX(Kalender!AQ$81:AQ$110,MAX(1,$E31))&gt;INDEX(Kalender!$B$81:$B$110,MAX(1,$E31))),AND($F31&gt;0,INDEX(Kalender!AQ$81:AQ$110,MAX(1,$F31))&gt;INDEX(Kalender!$B$81:$B$110,MAX(1,$F31)))),2,0))</f>
        <v>0</v>
      </c>
      <c r="AR31" s="5" t="n">
        <f aca="false">IF(Kalender!AR31&lt;&gt;1,0,IF(AND($B31&gt;0,INDEX(Kalender!AR$68:AR$77,MAX(1,$B31))&gt;INDEX(Kalender!$B$68:$B$77,MAX(1,$B31))),1,0)+IF(OR(AND($C31&gt;0,INDEX(Kalender!AR$81:AR$110,MAX(1,$C31))&gt;INDEX(Kalender!$B$81:$B$110,MAX(1,$C31))),AND($D31&gt;0,INDEX(Kalender!AR$81:AR$110,MAX(1,$D31))&gt;INDEX(Kalender!$B$81:$B$110,MAX(1,$D31))),AND($E31&gt;0,INDEX(Kalender!AR$81:AR$110,MAX(1,$E31))&gt;INDEX(Kalender!$B$81:$B$110,MAX(1,$E31))),AND($F31&gt;0,INDEX(Kalender!AR$81:AR$110,MAX(1,$F31))&gt;INDEX(Kalender!$B$81:$B$110,MAX(1,$F31)))),2,0))</f>
        <v>0</v>
      </c>
      <c r="AS31" s="5" t="n">
        <f aca="false">IF(Kalender!AS31&lt;&gt;1,0,IF(AND($B31&gt;0,INDEX(Kalender!AS$68:AS$77,MAX(1,$B31))&gt;INDEX(Kalender!$B$68:$B$77,MAX(1,$B31))),1,0)+IF(OR(AND($C31&gt;0,INDEX(Kalender!AS$81:AS$110,MAX(1,$C31))&gt;INDEX(Kalender!$B$81:$B$110,MAX(1,$C31))),AND($D31&gt;0,INDEX(Kalender!AS$81:AS$110,MAX(1,$D31))&gt;INDEX(Kalender!$B$81:$B$110,MAX(1,$D31))),AND($E31&gt;0,INDEX(Kalender!AS$81:AS$110,MAX(1,$E31))&gt;INDEX(Kalender!$B$81:$B$110,MAX(1,$E31))),AND($F31&gt;0,INDEX(Kalender!AS$81:AS$110,MAX(1,$F31))&gt;INDEX(Kalender!$B$81:$B$110,MAX(1,$F31)))),2,0))</f>
        <v>0</v>
      </c>
      <c r="AT31" s="5" t="n">
        <f aca="false">IF(Kalender!AT31&lt;&gt;1,0,IF(AND($B31&gt;0,INDEX(Kalender!AT$68:AT$77,MAX(1,$B31))&gt;INDEX(Kalender!$B$68:$B$77,MAX(1,$B31))),1,0)+IF(OR(AND($C31&gt;0,INDEX(Kalender!AT$81:AT$110,MAX(1,$C31))&gt;INDEX(Kalender!$B$81:$B$110,MAX(1,$C31))),AND($D31&gt;0,INDEX(Kalender!AT$81:AT$110,MAX(1,$D31))&gt;INDEX(Kalender!$B$81:$B$110,MAX(1,$D31))),AND($E31&gt;0,INDEX(Kalender!AT$81:AT$110,MAX(1,$E31))&gt;INDEX(Kalender!$B$81:$B$110,MAX(1,$E31))),AND($F31&gt;0,INDEX(Kalender!AT$81:AT$110,MAX(1,$F31))&gt;INDEX(Kalender!$B$81:$B$110,MAX(1,$F31)))),2,0))</f>
        <v>0</v>
      </c>
      <c r="AU31" s="5" t="n">
        <f aca="false">IF(Kalender!AU31&lt;&gt;1,0,IF(AND($B31&gt;0,INDEX(Kalender!AU$68:AU$77,MAX(1,$B31))&gt;INDEX(Kalender!$B$68:$B$77,MAX(1,$B31))),1,0)+IF(OR(AND($C31&gt;0,INDEX(Kalender!AU$81:AU$110,MAX(1,$C31))&gt;INDEX(Kalender!$B$81:$B$110,MAX(1,$C31))),AND($D31&gt;0,INDEX(Kalender!AU$81:AU$110,MAX(1,$D31))&gt;INDEX(Kalender!$B$81:$B$110,MAX(1,$D31))),AND($E31&gt;0,INDEX(Kalender!AU$81:AU$110,MAX(1,$E31))&gt;INDEX(Kalender!$B$81:$B$110,MAX(1,$E31))),AND($F31&gt;0,INDEX(Kalender!AU$81:AU$110,MAX(1,$F31))&gt;INDEX(Kalender!$B$81:$B$110,MAX(1,$F31)))),2,0))</f>
        <v>0</v>
      </c>
      <c r="AV31" s="5" t="n">
        <f aca="false">IF(Kalender!AV31&lt;&gt;1,0,IF(AND($B31&gt;0,INDEX(Kalender!AV$68:AV$77,MAX(1,$B31))&gt;INDEX(Kalender!$B$68:$B$77,MAX(1,$B31))),1,0)+IF(OR(AND($C31&gt;0,INDEX(Kalender!AV$81:AV$110,MAX(1,$C31))&gt;INDEX(Kalender!$B$81:$B$110,MAX(1,$C31))),AND($D31&gt;0,INDEX(Kalender!AV$81:AV$110,MAX(1,$D31))&gt;INDEX(Kalender!$B$81:$B$110,MAX(1,$D31))),AND($E31&gt;0,INDEX(Kalender!AV$81:AV$110,MAX(1,$E31))&gt;INDEX(Kalender!$B$81:$B$110,MAX(1,$E31))),AND($F31&gt;0,INDEX(Kalender!AV$81:AV$110,MAX(1,$F31))&gt;INDEX(Kalender!$B$81:$B$110,MAX(1,$F31)))),2,0))</f>
        <v>0</v>
      </c>
      <c r="AW31" s="5" t="n">
        <f aca="false">IF(Kalender!AW31&lt;&gt;1,0,IF(AND($B31&gt;0,INDEX(Kalender!AW$68:AW$77,MAX(1,$B31))&gt;INDEX(Kalender!$B$68:$B$77,MAX(1,$B31))),1,0)+IF(OR(AND($C31&gt;0,INDEX(Kalender!AW$81:AW$110,MAX(1,$C31))&gt;INDEX(Kalender!$B$81:$B$110,MAX(1,$C31))),AND($D31&gt;0,INDEX(Kalender!AW$81:AW$110,MAX(1,$D31))&gt;INDEX(Kalender!$B$81:$B$110,MAX(1,$D31))),AND($E31&gt;0,INDEX(Kalender!AW$81:AW$110,MAX(1,$E31))&gt;INDEX(Kalender!$B$81:$B$110,MAX(1,$E31))),AND($F31&gt;0,INDEX(Kalender!AW$81:AW$110,MAX(1,$F31))&gt;INDEX(Kalender!$B$81:$B$110,MAX(1,$F31)))),2,0))</f>
        <v>0</v>
      </c>
      <c r="AX31" s="5" t="n">
        <f aca="false">IF(Kalender!AX31&lt;&gt;1,0,IF(AND($B31&gt;0,INDEX(Kalender!AX$68:AX$77,MAX(1,$B31))&gt;INDEX(Kalender!$B$68:$B$77,MAX(1,$B31))),1,0)+IF(OR(AND($C31&gt;0,INDEX(Kalender!AX$81:AX$110,MAX(1,$C31))&gt;INDEX(Kalender!$B$81:$B$110,MAX(1,$C31))),AND($D31&gt;0,INDEX(Kalender!AX$81:AX$110,MAX(1,$D31))&gt;INDEX(Kalender!$B$81:$B$110,MAX(1,$D31))),AND($E31&gt;0,INDEX(Kalender!AX$81:AX$110,MAX(1,$E31))&gt;INDEX(Kalender!$B$81:$B$110,MAX(1,$E31))),AND($F31&gt;0,INDEX(Kalender!AX$81:AX$110,MAX(1,$F31))&gt;INDEX(Kalender!$B$81:$B$110,MAX(1,$F31)))),2,0))</f>
        <v>0</v>
      </c>
      <c r="AY31" s="5" t="n">
        <f aca="false">IF(Kalender!AY31&lt;&gt;1,0,IF(AND($B31&gt;0,INDEX(Kalender!AY$68:AY$77,MAX(1,$B31))&gt;INDEX(Kalender!$B$68:$B$77,MAX(1,$B31))),1,0)+IF(OR(AND($C31&gt;0,INDEX(Kalender!AY$81:AY$110,MAX(1,$C31))&gt;INDEX(Kalender!$B$81:$B$110,MAX(1,$C31))),AND($D31&gt;0,INDEX(Kalender!AY$81:AY$110,MAX(1,$D31))&gt;INDEX(Kalender!$B$81:$B$110,MAX(1,$D31))),AND($E31&gt;0,INDEX(Kalender!AY$81:AY$110,MAX(1,$E31))&gt;INDEX(Kalender!$B$81:$B$110,MAX(1,$E31))),AND($F31&gt;0,INDEX(Kalender!AY$81:AY$110,MAX(1,$F31))&gt;INDEX(Kalender!$B$81:$B$110,MAX(1,$F31)))),2,0))</f>
        <v>0</v>
      </c>
      <c r="AZ31" s="5" t="n">
        <f aca="false">IF(Kalender!AZ31&lt;&gt;1,0,IF(AND($B31&gt;0,INDEX(Kalender!AZ$68:AZ$77,MAX(1,$B31))&gt;INDEX(Kalender!$B$68:$B$77,MAX(1,$B31))),1,0)+IF(OR(AND($C31&gt;0,INDEX(Kalender!AZ$81:AZ$110,MAX(1,$C31))&gt;INDEX(Kalender!$B$81:$B$110,MAX(1,$C31))),AND($D31&gt;0,INDEX(Kalender!AZ$81:AZ$110,MAX(1,$D31))&gt;INDEX(Kalender!$B$81:$B$110,MAX(1,$D31))),AND($E31&gt;0,INDEX(Kalender!AZ$81:AZ$110,MAX(1,$E31))&gt;INDEX(Kalender!$B$81:$B$110,MAX(1,$E31))),AND($F31&gt;0,INDEX(Kalender!AZ$81:AZ$110,MAX(1,$F31))&gt;INDEX(Kalender!$B$81:$B$110,MAX(1,$F31)))),2,0))</f>
        <v>0</v>
      </c>
      <c r="BA31" s="5" t="n">
        <f aca="false">IF(Kalender!BA31&lt;&gt;1,0,IF(AND($B31&gt;0,INDEX(Kalender!BA$68:BA$77,MAX(1,$B31))&gt;INDEX(Kalender!$B$68:$B$77,MAX(1,$B31))),1,0)+IF(OR(AND($C31&gt;0,INDEX(Kalender!BA$81:BA$110,MAX(1,$C31))&gt;INDEX(Kalender!$B$81:$B$110,MAX(1,$C31))),AND($D31&gt;0,INDEX(Kalender!BA$81:BA$110,MAX(1,$D31))&gt;INDEX(Kalender!$B$81:$B$110,MAX(1,$D31))),AND($E31&gt;0,INDEX(Kalender!BA$81:BA$110,MAX(1,$E31))&gt;INDEX(Kalender!$B$81:$B$110,MAX(1,$E31))),AND($F31&gt;0,INDEX(Kalender!BA$81:BA$110,MAX(1,$F31))&gt;INDEX(Kalender!$B$81:$B$110,MAX(1,$F31)))),2,0))</f>
        <v>0</v>
      </c>
      <c r="BB31" s="5" t="n">
        <f aca="false">IF(Kalender!BB31&lt;&gt;1,0,IF(AND($B31&gt;0,INDEX(Kalender!BB$68:BB$77,MAX(1,$B31))&gt;INDEX(Kalender!$B$68:$B$77,MAX(1,$B31))),1,0)+IF(OR(AND($C31&gt;0,INDEX(Kalender!BB$81:BB$110,MAX(1,$C31))&gt;INDEX(Kalender!$B$81:$B$110,MAX(1,$C31))),AND($D31&gt;0,INDEX(Kalender!BB$81:BB$110,MAX(1,$D31))&gt;INDEX(Kalender!$B$81:$B$110,MAX(1,$D31))),AND($E31&gt;0,INDEX(Kalender!BB$81:BB$110,MAX(1,$E31))&gt;INDEX(Kalender!$B$81:$B$110,MAX(1,$E31))),AND($F31&gt;0,INDEX(Kalender!BB$81:BB$110,MAX(1,$F31))&gt;INDEX(Kalender!$B$81:$B$110,MAX(1,$F31)))),2,0))</f>
        <v>0</v>
      </c>
      <c r="BC31" s="5" t="n">
        <f aca="false">IF(Kalender!BC31&lt;&gt;1,0,IF(AND($B31&gt;0,INDEX(Kalender!BC$68:BC$77,MAX(1,$B31))&gt;INDEX(Kalender!$B$68:$B$77,MAX(1,$B31))),1,0)+IF(OR(AND($C31&gt;0,INDEX(Kalender!BC$81:BC$110,MAX(1,$C31))&gt;INDEX(Kalender!$B$81:$B$110,MAX(1,$C31))),AND($D31&gt;0,INDEX(Kalender!BC$81:BC$110,MAX(1,$D31))&gt;INDEX(Kalender!$B$81:$B$110,MAX(1,$D31))),AND($E31&gt;0,INDEX(Kalender!BC$81:BC$110,MAX(1,$E31))&gt;INDEX(Kalender!$B$81:$B$110,MAX(1,$E31))),AND($F31&gt;0,INDEX(Kalender!BC$81:BC$110,MAX(1,$F31))&gt;INDEX(Kalender!$B$81:$B$110,MAX(1,$F31)))),2,0))</f>
        <v>0</v>
      </c>
      <c r="BD31" s="5" t="n">
        <f aca="false">IF(Kalender!BD31&lt;&gt;1,0,IF(AND($B31&gt;0,INDEX(Kalender!BD$68:BD$77,MAX(1,$B31))&gt;INDEX(Kalender!$B$68:$B$77,MAX(1,$B31))),1,0)+IF(OR(AND($C31&gt;0,INDEX(Kalender!BD$81:BD$110,MAX(1,$C31))&gt;INDEX(Kalender!$B$81:$B$110,MAX(1,$C31))),AND($D31&gt;0,INDEX(Kalender!BD$81:BD$110,MAX(1,$D31))&gt;INDEX(Kalender!$B$81:$B$110,MAX(1,$D31))),AND($E31&gt;0,INDEX(Kalender!BD$81:BD$110,MAX(1,$E31))&gt;INDEX(Kalender!$B$81:$B$110,MAX(1,$E31))),AND($F31&gt;0,INDEX(Kalender!BD$81:BD$110,MAX(1,$F31))&gt;INDEX(Kalender!$B$81:$B$110,MAX(1,$F31)))),2,0))</f>
        <v>0</v>
      </c>
      <c r="BE31" s="5" t="n">
        <f aca="false">IF(Kalender!BE31&lt;&gt;1,0,IF(AND($B31&gt;0,INDEX(Kalender!BE$68:BE$77,MAX(1,$B31))&gt;INDEX(Kalender!$B$68:$B$77,MAX(1,$B31))),1,0)+IF(OR(AND($C31&gt;0,INDEX(Kalender!BE$81:BE$110,MAX(1,$C31))&gt;INDEX(Kalender!$B$81:$B$110,MAX(1,$C31))),AND($D31&gt;0,INDEX(Kalender!BE$81:BE$110,MAX(1,$D31))&gt;INDEX(Kalender!$B$81:$B$110,MAX(1,$D31))),AND($E31&gt;0,INDEX(Kalender!BE$81:BE$110,MAX(1,$E31))&gt;INDEX(Kalender!$B$81:$B$110,MAX(1,$E31))),AND($F31&gt;0,INDEX(Kalender!BE$81:BE$110,MAX(1,$F31))&gt;INDEX(Kalender!$B$81:$B$110,MAX(1,$F31)))),2,0))</f>
        <v>0</v>
      </c>
      <c r="BF31" s="5" t="n">
        <f aca="false">IF(Kalender!BF31&lt;&gt;1,0,IF(AND($B31&gt;0,INDEX(Kalender!BF$68:BF$77,MAX(1,$B31))&gt;INDEX(Kalender!$B$68:$B$77,MAX(1,$B31))),1,0)+IF(OR(AND($C31&gt;0,INDEX(Kalender!BF$81:BF$110,MAX(1,$C31))&gt;INDEX(Kalender!$B$81:$B$110,MAX(1,$C31))),AND($D31&gt;0,INDEX(Kalender!BF$81:BF$110,MAX(1,$D31))&gt;INDEX(Kalender!$B$81:$B$110,MAX(1,$D31))),AND($E31&gt;0,INDEX(Kalender!BF$81:BF$110,MAX(1,$E31))&gt;INDEX(Kalender!$B$81:$B$110,MAX(1,$E31))),AND($F31&gt;0,INDEX(Kalender!BF$81:BF$110,MAX(1,$F31))&gt;INDEX(Kalender!$B$81:$B$110,MAX(1,$F31)))),2,0))</f>
        <v>0</v>
      </c>
      <c r="BG31" s="5" t="n">
        <f aca="false">IF(Kalender!BG31&lt;&gt;1,0,IF(AND($B31&gt;0,INDEX(Kalender!BG$68:BG$77,MAX(1,$B31))&gt;INDEX(Kalender!$B$68:$B$77,MAX(1,$B31))),1,0)+IF(OR(AND($C31&gt;0,INDEX(Kalender!BG$81:BG$110,MAX(1,$C31))&gt;INDEX(Kalender!$B$81:$B$110,MAX(1,$C31))),AND($D31&gt;0,INDEX(Kalender!BG$81:BG$110,MAX(1,$D31))&gt;INDEX(Kalender!$B$81:$B$110,MAX(1,$D31))),AND($E31&gt;0,INDEX(Kalender!BG$81:BG$110,MAX(1,$E31))&gt;INDEX(Kalender!$B$81:$B$110,MAX(1,$E31))),AND($F31&gt;0,INDEX(Kalender!BG$81:BG$110,MAX(1,$F31))&gt;INDEX(Kalender!$B$81:$B$110,MAX(1,$F31)))),2,0))</f>
        <v>0</v>
      </c>
      <c r="BH31" s="5" t="n">
        <f aca="false">IF(Kalender!BH31&lt;&gt;1,0,IF(AND($B31&gt;0,INDEX(Kalender!BH$68:BH$77,MAX(1,$B31))&gt;INDEX(Kalender!$B$68:$B$77,MAX(1,$B31))),1,0)+IF(OR(AND($C31&gt;0,INDEX(Kalender!BH$81:BH$110,MAX(1,$C31))&gt;INDEX(Kalender!$B$81:$B$110,MAX(1,$C31))),AND($D31&gt;0,INDEX(Kalender!BH$81:BH$110,MAX(1,$D31))&gt;INDEX(Kalender!$B$81:$B$110,MAX(1,$D31))),AND($E31&gt;0,INDEX(Kalender!BH$81:BH$110,MAX(1,$E31))&gt;INDEX(Kalender!$B$81:$B$110,MAX(1,$E31))),AND($F31&gt;0,INDEX(Kalender!BH$81:BH$110,MAX(1,$F31))&gt;INDEX(Kalender!$B$81:$B$110,MAX(1,$F31)))),2,0))</f>
        <v>0</v>
      </c>
      <c r="BI31" s="5" t="n">
        <f aca="false">IF(Kalender!BI31&lt;&gt;1,0,IF(AND($B31&gt;0,INDEX(Kalender!BI$68:BI$77,MAX(1,$B31))&gt;INDEX(Kalender!$B$68:$B$77,MAX(1,$B31))),1,0)+IF(OR(AND($C31&gt;0,INDEX(Kalender!BI$81:BI$110,MAX(1,$C31))&gt;INDEX(Kalender!$B$81:$B$110,MAX(1,$C31))),AND($D31&gt;0,INDEX(Kalender!BI$81:BI$110,MAX(1,$D31))&gt;INDEX(Kalender!$B$81:$B$110,MAX(1,$D31))),AND($E31&gt;0,INDEX(Kalender!BI$81:BI$110,MAX(1,$E31))&gt;INDEX(Kalender!$B$81:$B$110,MAX(1,$E31))),AND($F31&gt;0,INDEX(Kalender!BI$81:BI$110,MAX(1,$F31))&gt;INDEX(Kalender!$B$81:$B$110,MAX(1,$F31)))),2,0))</f>
        <v>0</v>
      </c>
      <c r="BJ31" s="5" t="n">
        <f aca="false">IF(Kalender!BJ31&lt;&gt;1,0,IF(AND($B31&gt;0,INDEX(Kalender!BJ$68:BJ$77,MAX(1,$B31))&gt;INDEX(Kalender!$B$68:$B$77,MAX(1,$B31))),1,0)+IF(OR(AND($C31&gt;0,INDEX(Kalender!BJ$81:BJ$110,MAX(1,$C31))&gt;INDEX(Kalender!$B$81:$B$110,MAX(1,$C31))),AND($D31&gt;0,INDEX(Kalender!BJ$81:BJ$110,MAX(1,$D31))&gt;INDEX(Kalender!$B$81:$B$110,MAX(1,$D31))),AND($E31&gt;0,INDEX(Kalender!BJ$81:BJ$110,MAX(1,$E31))&gt;INDEX(Kalender!$B$81:$B$110,MAX(1,$E31))),AND($F31&gt;0,INDEX(Kalender!BJ$81:BJ$110,MAX(1,$F31))&gt;INDEX(Kalender!$B$81:$B$110,MAX(1,$F31)))),2,0))</f>
        <v>0</v>
      </c>
      <c r="BK31" s="5" t="n">
        <f aca="false">IF(Kalender!BK31&lt;&gt;1,0,IF(AND($B31&gt;0,INDEX(Kalender!BK$68:BK$77,MAX(1,$B31))&gt;INDEX(Kalender!$B$68:$B$77,MAX(1,$B31))),1,0)+IF(OR(AND($C31&gt;0,INDEX(Kalender!BK$81:BK$110,MAX(1,$C31))&gt;INDEX(Kalender!$B$81:$B$110,MAX(1,$C31))),AND($D31&gt;0,INDEX(Kalender!BK$81:BK$110,MAX(1,$D31))&gt;INDEX(Kalender!$B$81:$B$110,MAX(1,$D31))),AND($E31&gt;0,INDEX(Kalender!BK$81:BK$110,MAX(1,$E31))&gt;INDEX(Kalender!$B$81:$B$110,MAX(1,$E31))),AND($F31&gt;0,INDEX(Kalender!BK$81:BK$110,MAX(1,$F31))&gt;INDEX(Kalender!$B$81:$B$110,MAX(1,$F31)))),2,0))</f>
        <v>0</v>
      </c>
      <c r="BL31" s="5" t="n">
        <f aca="false">IF(Kalender!BL31&lt;&gt;1,0,IF(AND($B31&gt;0,INDEX(Kalender!BL$68:BL$77,MAX(1,$B31))&gt;INDEX(Kalender!$B$68:$B$77,MAX(1,$B31))),1,0)+IF(OR(AND($C31&gt;0,INDEX(Kalender!BL$81:BL$110,MAX(1,$C31))&gt;INDEX(Kalender!$B$81:$B$110,MAX(1,$C31))),AND($D31&gt;0,INDEX(Kalender!BL$81:BL$110,MAX(1,$D31))&gt;INDEX(Kalender!$B$81:$B$110,MAX(1,$D31))),AND($E31&gt;0,INDEX(Kalender!BL$81:BL$110,MAX(1,$E31))&gt;INDEX(Kalender!$B$81:$B$110,MAX(1,$E31))),AND($F31&gt;0,INDEX(Kalender!BL$81:BL$110,MAX(1,$F31))&gt;INDEX(Kalender!$B$81:$B$110,MAX(1,$F31)))),2,0))</f>
        <v>0</v>
      </c>
      <c r="BM31" s="5" t="n">
        <f aca="false">IF(Kalender!BM31&lt;&gt;1,0,IF(AND($B31&gt;0,INDEX(Kalender!BM$68:BM$77,MAX(1,$B31))&gt;INDEX(Kalender!$B$68:$B$77,MAX(1,$B31))),1,0)+IF(OR(AND($C31&gt;0,INDEX(Kalender!BM$81:BM$110,MAX(1,$C31))&gt;INDEX(Kalender!$B$81:$B$110,MAX(1,$C31))),AND($D31&gt;0,INDEX(Kalender!BM$81:BM$110,MAX(1,$D31))&gt;INDEX(Kalender!$B$81:$B$110,MAX(1,$D31))),AND($E31&gt;0,INDEX(Kalender!BM$81:BM$110,MAX(1,$E31))&gt;INDEX(Kalender!$B$81:$B$110,MAX(1,$E31))),AND($F31&gt;0,INDEX(Kalender!BM$81:BM$110,MAX(1,$F31))&gt;INDEX(Kalender!$B$81:$B$110,MAX(1,$F31)))),2,0))</f>
        <v>0</v>
      </c>
      <c r="BN31" s="5" t="n">
        <f aca="false">IF(Kalender!BN31&lt;&gt;1,0,IF(AND($B31&gt;0,INDEX(Kalender!BN$68:BN$77,MAX(1,$B31))&gt;INDEX(Kalender!$B$68:$B$77,MAX(1,$B31))),1,0)+IF(OR(AND($C31&gt;0,INDEX(Kalender!BN$81:BN$110,MAX(1,$C31))&gt;INDEX(Kalender!$B$81:$B$110,MAX(1,$C31))),AND($D31&gt;0,INDEX(Kalender!BN$81:BN$110,MAX(1,$D31))&gt;INDEX(Kalender!$B$81:$B$110,MAX(1,$D31))),AND($E31&gt;0,INDEX(Kalender!BN$81:BN$110,MAX(1,$E31))&gt;INDEX(Kalender!$B$81:$B$110,MAX(1,$E31))),AND($F31&gt;0,INDEX(Kalender!BN$81:BN$110,MAX(1,$F31))&gt;INDEX(Kalender!$B$81:$B$110,MAX(1,$F31)))),2,0))</f>
        <v>0</v>
      </c>
      <c r="BO31" s="5" t="n">
        <f aca="false">IF(Kalender!BO31&lt;&gt;1,0,IF(AND($B31&gt;0,INDEX(Kalender!BO$68:BO$77,MAX(1,$B31))&gt;INDEX(Kalender!$B$68:$B$77,MAX(1,$B31))),1,0)+IF(OR(AND($C31&gt;0,INDEX(Kalender!BO$81:BO$110,MAX(1,$C31))&gt;INDEX(Kalender!$B$81:$B$110,MAX(1,$C31))),AND($D31&gt;0,INDEX(Kalender!BO$81:BO$110,MAX(1,$D31))&gt;INDEX(Kalender!$B$81:$B$110,MAX(1,$D31))),AND($E31&gt;0,INDEX(Kalender!BO$81:BO$110,MAX(1,$E31))&gt;INDEX(Kalender!$B$81:$B$110,MAX(1,$E31))),AND($F31&gt;0,INDEX(Kalender!BO$81:BO$110,MAX(1,$F31))&gt;INDEX(Kalender!$B$81:$B$110,MAX(1,$F31)))),2,0))</f>
        <v>0</v>
      </c>
      <c r="BP31" s="5" t="n">
        <f aca="false">IF(Kalender!BP31&lt;&gt;1,0,IF(AND($B31&gt;0,INDEX(Kalender!BP$68:BP$77,MAX(1,$B31))&gt;INDEX(Kalender!$B$68:$B$77,MAX(1,$B31))),1,0)+IF(OR(AND($C31&gt;0,INDEX(Kalender!BP$81:BP$110,MAX(1,$C31))&gt;INDEX(Kalender!$B$81:$B$110,MAX(1,$C31))),AND($D31&gt;0,INDEX(Kalender!BP$81:BP$110,MAX(1,$D31))&gt;INDEX(Kalender!$B$81:$B$110,MAX(1,$D31))),AND($E31&gt;0,INDEX(Kalender!BP$81:BP$110,MAX(1,$E31))&gt;INDEX(Kalender!$B$81:$B$110,MAX(1,$E31))),AND($F31&gt;0,INDEX(Kalender!BP$81:BP$110,MAX(1,$F31))&gt;INDEX(Kalender!$B$81:$B$110,MAX(1,$F31)))),2,0))</f>
        <v>0</v>
      </c>
      <c r="BQ31" s="5" t="n">
        <f aca="false">IF(Kalender!BQ31&lt;&gt;1,0,IF(AND($B31&gt;0,INDEX(Kalender!BQ$68:BQ$77,MAX(1,$B31))&gt;INDEX(Kalender!$B$68:$B$77,MAX(1,$B31))),1,0)+IF(OR(AND($C31&gt;0,INDEX(Kalender!BQ$81:BQ$110,MAX(1,$C31))&gt;INDEX(Kalender!$B$81:$B$110,MAX(1,$C31))),AND($D31&gt;0,INDEX(Kalender!BQ$81:BQ$110,MAX(1,$D31))&gt;INDEX(Kalender!$B$81:$B$110,MAX(1,$D31))),AND($E31&gt;0,INDEX(Kalender!BQ$81:BQ$110,MAX(1,$E31))&gt;INDEX(Kalender!$B$81:$B$110,MAX(1,$E31))),AND($F31&gt;0,INDEX(Kalender!BQ$81:BQ$110,MAX(1,$F31))&gt;INDEX(Kalender!$B$81:$B$110,MAX(1,$F31)))),2,0))</f>
        <v>0</v>
      </c>
      <c r="BR31" s="5" t="n">
        <f aca="false">IF(Kalender!BR31&lt;&gt;1,0,IF(AND($B31&gt;0,INDEX(Kalender!BR$68:BR$77,MAX(1,$B31))&gt;INDEX(Kalender!$B$68:$B$77,MAX(1,$B31))),1,0)+IF(OR(AND($C31&gt;0,INDEX(Kalender!BR$81:BR$110,MAX(1,$C31))&gt;INDEX(Kalender!$B$81:$B$110,MAX(1,$C31))),AND($D31&gt;0,INDEX(Kalender!BR$81:BR$110,MAX(1,$D31))&gt;INDEX(Kalender!$B$81:$B$110,MAX(1,$D31))),AND($E31&gt;0,INDEX(Kalender!BR$81:BR$110,MAX(1,$E31))&gt;INDEX(Kalender!$B$81:$B$110,MAX(1,$E31))),AND($F31&gt;0,INDEX(Kalender!BR$81:BR$110,MAX(1,$F31))&gt;INDEX(Kalender!$B$81:$B$110,MAX(1,$F31)))),2,0))</f>
        <v>0</v>
      </c>
      <c r="BS31" s="5" t="n">
        <f aca="false">IF(Kalender!BS31&lt;&gt;1,0,IF(AND($B31&gt;0,INDEX(Kalender!BS$68:BS$77,MAX(1,$B31))&gt;INDEX(Kalender!$B$68:$B$77,MAX(1,$B31))),1,0)+IF(OR(AND($C31&gt;0,INDEX(Kalender!BS$81:BS$110,MAX(1,$C31))&gt;INDEX(Kalender!$B$81:$B$110,MAX(1,$C31))),AND($D31&gt;0,INDEX(Kalender!BS$81:BS$110,MAX(1,$D31))&gt;INDEX(Kalender!$B$81:$B$110,MAX(1,$D31))),AND($E31&gt;0,INDEX(Kalender!BS$81:BS$110,MAX(1,$E31))&gt;INDEX(Kalender!$B$81:$B$110,MAX(1,$E31))),AND($F31&gt;0,INDEX(Kalender!BS$81:BS$110,MAX(1,$F31))&gt;INDEX(Kalender!$B$81:$B$110,MAX(1,$F31)))),2,0))</f>
        <v>0</v>
      </c>
      <c r="BT31" s="5" t="n">
        <f aca="false">IF(Kalender!BT31&lt;&gt;1,0,IF(AND($B31&gt;0,INDEX(Kalender!BT$68:BT$77,MAX(1,$B31))&gt;INDEX(Kalender!$B$68:$B$77,MAX(1,$B31))),1,0)+IF(OR(AND($C31&gt;0,INDEX(Kalender!BT$81:BT$110,MAX(1,$C31))&gt;INDEX(Kalender!$B$81:$B$110,MAX(1,$C31))),AND($D31&gt;0,INDEX(Kalender!BT$81:BT$110,MAX(1,$D31))&gt;INDEX(Kalender!$B$81:$B$110,MAX(1,$D31))),AND($E31&gt;0,INDEX(Kalender!BT$81:BT$110,MAX(1,$E31))&gt;INDEX(Kalender!$B$81:$B$110,MAX(1,$E31))),AND($F31&gt;0,INDEX(Kalender!BT$81:BT$110,MAX(1,$F31))&gt;INDEX(Kalender!$B$81:$B$110,MAX(1,$F31)))),2,0))</f>
        <v>0</v>
      </c>
      <c r="BU31" s="5" t="n">
        <f aca="false">IF(Kalender!BU31&lt;&gt;1,0,IF(AND($B31&gt;0,INDEX(Kalender!BU$68:BU$77,MAX(1,$B31))&gt;INDEX(Kalender!$B$68:$B$77,MAX(1,$B31))),1,0)+IF(OR(AND($C31&gt;0,INDEX(Kalender!BU$81:BU$110,MAX(1,$C31))&gt;INDEX(Kalender!$B$81:$B$110,MAX(1,$C31))),AND($D31&gt;0,INDEX(Kalender!BU$81:BU$110,MAX(1,$D31))&gt;INDEX(Kalender!$B$81:$B$110,MAX(1,$D31))),AND($E31&gt;0,INDEX(Kalender!BU$81:BU$110,MAX(1,$E31))&gt;INDEX(Kalender!$B$81:$B$110,MAX(1,$E31))),AND($F31&gt;0,INDEX(Kalender!BU$81:BU$110,MAX(1,$F31))&gt;INDEX(Kalender!$B$81:$B$110,MAX(1,$F31)))),2,0))</f>
        <v>0</v>
      </c>
      <c r="BV31" s="5" t="n">
        <f aca="false">IF(Kalender!BV31&lt;&gt;1,0,IF(AND($B31&gt;0,INDEX(Kalender!BV$68:BV$77,MAX(1,$B31))&gt;INDEX(Kalender!$B$68:$B$77,MAX(1,$B31))),1,0)+IF(OR(AND($C31&gt;0,INDEX(Kalender!BV$81:BV$110,MAX(1,$C31))&gt;INDEX(Kalender!$B$81:$B$110,MAX(1,$C31))),AND($D31&gt;0,INDEX(Kalender!BV$81:BV$110,MAX(1,$D31))&gt;INDEX(Kalender!$B$81:$B$110,MAX(1,$D31))),AND($E31&gt;0,INDEX(Kalender!BV$81:BV$110,MAX(1,$E31))&gt;INDEX(Kalender!$B$81:$B$110,MAX(1,$E31))),AND($F31&gt;0,INDEX(Kalender!BV$81:BV$110,MAX(1,$F31))&gt;INDEX(Kalender!$B$81:$B$110,MAX(1,$F31)))),2,0))</f>
        <v>0</v>
      </c>
      <c r="BW31" s="5" t="n">
        <f aca="false">IF(Kalender!BW31&lt;&gt;1,0,IF(AND($B31&gt;0,INDEX(Kalender!BW$68:BW$77,MAX(1,$B31))&gt;INDEX(Kalender!$B$68:$B$77,MAX(1,$B31))),1,0)+IF(OR(AND($C31&gt;0,INDEX(Kalender!BW$81:BW$110,MAX(1,$C31))&gt;INDEX(Kalender!$B$81:$B$110,MAX(1,$C31))),AND($D31&gt;0,INDEX(Kalender!BW$81:BW$110,MAX(1,$D31))&gt;INDEX(Kalender!$B$81:$B$110,MAX(1,$D31))),AND($E31&gt;0,INDEX(Kalender!BW$81:BW$110,MAX(1,$E31))&gt;INDEX(Kalender!$B$81:$B$110,MAX(1,$E31))),AND($F31&gt;0,INDEX(Kalender!BW$81:BW$110,MAX(1,$F31))&gt;INDEX(Kalender!$B$81:$B$110,MAX(1,$F31)))),2,0))</f>
        <v>0</v>
      </c>
      <c r="BX31" s="5" t="n">
        <f aca="false">IF(Kalender!BX31&lt;&gt;1,0,IF(AND($B31&gt;0,INDEX(Kalender!BX$68:BX$77,MAX(1,$B31))&gt;INDEX(Kalender!$B$68:$B$77,MAX(1,$B31))),1,0)+IF(OR(AND($C31&gt;0,INDEX(Kalender!BX$81:BX$110,MAX(1,$C31))&gt;INDEX(Kalender!$B$81:$B$110,MAX(1,$C31))),AND($D31&gt;0,INDEX(Kalender!BX$81:BX$110,MAX(1,$D31))&gt;INDEX(Kalender!$B$81:$B$110,MAX(1,$D31))),AND($E31&gt;0,INDEX(Kalender!BX$81:BX$110,MAX(1,$E31))&gt;INDEX(Kalender!$B$81:$B$110,MAX(1,$E31))),AND($F31&gt;0,INDEX(Kalender!BX$81:BX$110,MAX(1,$F31))&gt;INDEX(Kalender!$B$81:$B$110,MAX(1,$F31)))),2,0))</f>
        <v>0</v>
      </c>
      <c r="BY31" s="5" t="n">
        <f aca="false">IF(Kalender!BY31&lt;&gt;1,0,IF(AND($B31&gt;0,INDEX(Kalender!BY$68:BY$77,MAX(1,$B31))&gt;INDEX(Kalender!$B$68:$B$77,MAX(1,$B31))),1,0)+IF(OR(AND($C31&gt;0,INDEX(Kalender!BY$81:BY$110,MAX(1,$C31))&gt;INDEX(Kalender!$B$81:$B$110,MAX(1,$C31))),AND($D31&gt;0,INDEX(Kalender!BY$81:BY$110,MAX(1,$D31))&gt;INDEX(Kalender!$B$81:$B$110,MAX(1,$D31))),AND($E31&gt;0,INDEX(Kalender!BY$81:BY$110,MAX(1,$E31))&gt;INDEX(Kalender!$B$81:$B$110,MAX(1,$E31))),AND($F31&gt;0,INDEX(Kalender!BY$81:BY$110,MAX(1,$F31))&gt;INDEX(Kalender!$B$81:$B$110,MAX(1,$F31)))),2,0))</f>
        <v>0</v>
      </c>
      <c r="BZ31" s="5" t="n">
        <f aca="false">IF(Kalender!BZ31&lt;&gt;1,0,IF(AND($B31&gt;0,INDEX(Kalender!BZ$68:BZ$77,MAX(1,$B31))&gt;INDEX(Kalender!$B$68:$B$77,MAX(1,$B31))),1,0)+IF(OR(AND($C31&gt;0,INDEX(Kalender!BZ$81:BZ$110,MAX(1,$C31))&gt;INDEX(Kalender!$B$81:$B$110,MAX(1,$C31))),AND($D31&gt;0,INDEX(Kalender!BZ$81:BZ$110,MAX(1,$D31))&gt;INDEX(Kalender!$B$81:$B$110,MAX(1,$D31))),AND($E31&gt;0,INDEX(Kalender!BZ$81:BZ$110,MAX(1,$E31))&gt;INDEX(Kalender!$B$81:$B$110,MAX(1,$E31))),AND($F31&gt;0,INDEX(Kalender!BZ$81:BZ$110,MAX(1,$F31))&gt;INDEX(Kalender!$B$81:$B$110,MAX(1,$F31)))),2,0))</f>
        <v>0</v>
      </c>
      <c r="CA31" s="5" t="n">
        <f aca="false">IF(Kalender!CA31&lt;&gt;1,0,IF(AND($B31&gt;0,INDEX(Kalender!CA$68:CA$77,MAX(1,$B31))&gt;INDEX(Kalender!$B$68:$B$77,MAX(1,$B31))),1,0)+IF(OR(AND($C31&gt;0,INDEX(Kalender!CA$81:CA$110,MAX(1,$C31))&gt;INDEX(Kalender!$B$81:$B$110,MAX(1,$C31))),AND($D31&gt;0,INDEX(Kalender!CA$81:CA$110,MAX(1,$D31))&gt;INDEX(Kalender!$B$81:$B$110,MAX(1,$D31))),AND($E31&gt;0,INDEX(Kalender!CA$81:CA$110,MAX(1,$E31))&gt;INDEX(Kalender!$B$81:$B$110,MAX(1,$E31))),AND($F31&gt;0,INDEX(Kalender!CA$81:CA$110,MAX(1,$F31))&gt;INDEX(Kalender!$B$81:$B$110,MAX(1,$F31)))),2,0))</f>
        <v>0</v>
      </c>
      <c r="CB31" s="5" t="n">
        <f aca="false">IF(Kalender!CB31&lt;&gt;1,0,IF(AND($B31&gt;0,INDEX(Kalender!CB$68:CB$77,MAX(1,$B31))&gt;INDEX(Kalender!$B$68:$B$77,MAX(1,$B31))),1,0)+IF(OR(AND($C31&gt;0,INDEX(Kalender!CB$81:CB$110,MAX(1,$C31))&gt;INDEX(Kalender!$B$81:$B$110,MAX(1,$C31))),AND($D31&gt;0,INDEX(Kalender!CB$81:CB$110,MAX(1,$D31))&gt;INDEX(Kalender!$B$81:$B$110,MAX(1,$D31))),AND($E31&gt;0,INDEX(Kalender!CB$81:CB$110,MAX(1,$E31))&gt;INDEX(Kalender!$B$81:$B$110,MAX(1,$E31))),AND($F31&gt;0,INDEX(Kalender!CB$81:CB$110,MAX(1,$F31))&gt;INDEX(Kalender!$B$81:$B$110,MAX(1,$F31)))),2,0))</f>
        <v>0</v>
      </c>
      <c r="CC31" s="5" t="n">
        <f aca="false">IF(Kalender!CC31&lt;&gt;1,0,IF(AND($B31&gt;0,INDEX(Kalender!CC$68:CC$77,MAX(1,$B31))&gt;INDEX(Kalender!$B$68:$B$77,MAX(1,$B31))),1,0)+IF(OR(AND($C31&gt;0,INDEX(Kalender!CC$81:CC$110,MAX(1,$C31))&gt;INDEX(Kalender!$B$81:$B$110,MAX(1,$C31))),AND($D31&gt;0,INDEX(Kalender!CC$81:CC$110,MAX(1,$D31))&gt;INDEX(Kalender!$B$81:$B$110,MAX(1,$D31))),AND($E31&gt;0,INDEX(Kalender!CC$81:CC$110,MAX(1,$E31))&gt;INDEX(Kalender!$B$81:$B$110,MAX(1,$E31))),AND($F31&gt;0,INDEX(Kalender!CC$81:CC$110,MAX(1,$F31))&gt;INDEX(Kalender!$B$81:$B$110,MAX(1,$F31)))),2,0))</f>
        <v>0</v>
      </c>
      <c r="CD31" s="5" t="n">
        <f aca="false">IF(Kalender!CD31&lt;&gt;1,0,IF(AND($B31&gt;0,INDEX(Kalender!CD$68:CD$77,MAX(1,$B31))&gt;INDEX(Kalender!$B$68:$B$77,MAX(1,$B31))),1,0)+IF(OR(AND($C31&gt;0,INDEX(Kalender!CD$81:CD$110,MAX(1,$C31))&gt;INDEX(Kalender!$B$81:$B$110,MAX(1,$C31))),AND($D31&gt;0,INDEX(Kalender!CD$81:CD$110,MAX(1,$D31))&gt;INDEX(Kalender!$B$81:$B$110,MAX(1,$D31))),AND($E31&gt;0,INDEX(Kalender!CD$81:CD$110,MAX(1,$E31))&gt;INDEX(Kalender!$B$81:$B$110,MAX(1,$E31))),AND($F31&gt;0,INDEX(Kalender!CD$81:CD$110,MAX(1,$F31))&gt;INDEX(Kalender!$B$81:$B$110,MAX(1,$F31)))),2,0))</f>
        <v>0</v>
      </c>
      <c r="CE31" s="5" t="n">
        <f aca="false">IF(Kalender!CE31&lt;&gt;1,0,IF(AND($B31&gt;0,INDEX(Kalender!CE$68:CE$77,MAX(1,$B31))&gt;INDEX(Kalender!$B$68:$B$77,MAX(1,$B31))),1,0)+IF(OR(AND($C31&gt;0,INDEX(Kalender!CE$81:CE$110,MAX(1,$C31))&gt;INDEX(Kalender!$B$81:$B$110,MAX(1,$C31))),AND($D31&gt;0,INDEX(Kalender!CE$81:CE$110,MAX(1,$D31))&gt;INDEX(Kalender!$B$81:$B$110,MAX(1,$D31))),AND($E31&gt;0,INDEX(Kalender!CE$81:CE$110,MAX(1,$E31))&gt;INDEX(Kalender!$B$81:$B$110,MAX(1,$E31))),AND($F31&gt;0,INDEX(Kalender!CE$81:CE$110,MAX(1,$F31))&gt;INDEX(Kalender!$B$81:$B$110,MAX(1,$F31)))),2,0))</f>
        <v>0</v>
      </c>
      <c r="CF31" s="5" t="n">
        <f aca="false">IF(Kalender!CF31&lt;&gt;1,0,IF(AND($B31&gt;0,INDEX(Kalender!CF$68:CF$77,MAX(1,$B31))&gt;INDEX(Kalender!$B$68:$B$77,MAX(1,$B31))),1,0)+IF(OR(AND($C31&gt;0,INDEX(Kalender!CF$81:CF$110,MAX(1,$C31))&gt;INDEX(Kalender!$B$81:$B$110,MAX(1,$C31))),AND($D31&gt;0,INDEX(Kalender!CF$81:CF$110,MAX(1,$D31))&gt;INDEX(Kalender!$B$81:$B$110,MAX(1,$D31))),AND($E31&gt;0,INDEX(Kalender!CF$81:CF$110,MAX(1,$E31))&gt;INDEX(Kalender!$B$81:$B$110,MAX(1,$E31))),AND($F31&gt;0,INDEX(Kalender!CF$81:CF$110,MAX(1,$F31))&gt;INDEX(Kalender!$B$81:$B$110,MAX(1,$F31)))),2,0))</f>
        <v>0</v>
      </c>
      <c r="CG31" s="5" t="n">
        <f aca="false">IF(Kalender!CG31&lt;&gt;1,0,IF(AND($B31&gt;0,INDEX(Kalender!CG$68:CG$77,MAX(1,$B31))&gt;INDEX(Kalender!$B$68:$B$77,MAX(1,$B31))),1,0)+IF(OR(AND($C31&gt;0,INDEX(Kalender!CG$81:CG$110,MAX(1,$C31))&gt;INDEX(Kalender!$B$81:$B$110,MAX(1,$C31))),AND($D31&gt;0,INDEX(Kalender!CG$81:CG$110,MAX(1,$D31))&gt;INDEX(Kalender!$B$81:$B$110,MAX(1,$D31))),AND($E31&gt;0,INDEX(Kalender!CG$81:CG$110,MAX(1,$E31))&gt;INDEX(Kalender!$B$81:$B$110,MAX(1,$E31))),AND($F31&gt;0,INDEX(Kalender!CG$81:CG$110,MAX(1,$F31))&gt;INDEX(Kalender!$B$81:$B$110,MAX(1,$F31)))),2,0))</f>
        <v>0</v>
      </c>
      <c r="CH31" s="5" t="n">
        <f aca="false">IF(Kalender!CH31&lt;&gt;1,0,IF(AND($B31&gt;0,INDEX(Kalender!CH$68:CH$77,MAX(1,$B31))&gt;INDEX(Kalender!$B$68:$B$77,MAX(1,$B31))),1,0)+IF(OR(AND($C31&gt;0,INDEX(Kalender!CH$81:CH$110,MAX(1,$C31))&gt;INDEX(Kalender!$B$81:$B$110,MAX(1,$C31))),AND($D31&gt;0,INDEX(Kalender!CH$81:CH$110,MAX(1,$D31))&gt;INDEX(Kalender!$B$81:$B$110,MAX(1,$D31))),AND($E31&gt;0,INDEX(Kalender!CH$81:CH$110,MAX(1,$E31))&gt;INDEX(Kalender!$B$81:$B$110,MAX(1,$E31))),AND($F31&gt;0,INDEX(Kalender!CH$81:CH$110,MAX(1,$F31))&gt;INDEX(Kalender!$B$81:$B$110,MAX(1,$F31)))),2,0))</f>
        <v>0</v>
      </c>
      <c r="CI31" s="5" t="n">
        <f aca="false">IF(Kalender!CI31&lt;&gt;1,0,IF(AND($B31&gt;0,INDEX(Kalender!CI$68:CI$77,MAX(1,$B31))&gt;INDEX(Kalender!$B$68:$B$77,MAX(1,$B31))),1,0)+IF(OR(AND($C31&gt;0,INDEX(Kalender!CI$81:CI$110,MAX(1,$C31))&gt;INDEX(Kalender!$B$81:$B$110,MAX(1,$C31))),AND($D31&gt;0,INDEX(Kalender!CI$81:CI$110,MAX(1,$D31))&gt;INDEX(Kalender!$B$81:$B$110,MAX(1,$D31))),AND($E31&gt;0,INDEX(Kalender!CI$81:CI$110,MAX(1,$E31))&gt;INDEX(Kalender!$B$81:$B$110,MAX(1,$E31))),AND($F31&gt;0,INDEX(Kalender!CI$81:CI$110,MAX(1,$F31))&gt;INDEX(Kalender!$B$81:$B$110,MAX(1,$F31)))),2,0))</f>
        <v>0</v>
      </c>
      <c r="CJ31" s="5" t="n">
        <f aca="false">IF(Kalender!CJ31&lt;&gt;1,0,IF(AND($B31&gt;0,INDEX(Kalender!CJ$68:CJ$77,MAX(1,$B31))&gt;INDEX(Kalender!$B$68:$B$77,MAX(1,$B31))),1,0)+IF(OR(AND($C31&gt;0,INDEX(Kalender!CJ$81:CJ$110,MAX(1,$C31))&gt;INDEX(Kalender!$B$81:$B$110,MAX(1,$C31))),AND($D31&gt;0,INDEX(Kalender!CJ$81:CJ$110,MAX(1,$D31))&gt;INDEX(Kalender!$B$81:$B$110,MAX(1,$D31))),AND($E31&gt;0,INDEX(Kalender!CJ$81:CJ$110,MAX(1,$E31))&gt;INDEX(Kalender!$B$81:$B$110,MAX(1,$E31))),AND($F31&gt;0,INDEX(Kalender!CJ$81:CJ$110,MAX(1,$F31))&gt;INDEX(Kalender!$B$81:$B$110,MAX(1,$F31)))),2,0))</f>
        <v>0</v>
      </c>
      <c r="CK31" s="5" t="n">
        <f aca="false">IF(Kalender!CK31&lt;&gt;1,0,IF(AND($B31&gt;0,INDEX(Kalender!CK$68:CK$77,MAX(1,$B31))&gt;INDEX(Kalender!$B$68:$B$77,MAX(1,$B31))),1,0)+IF(OR(AND($C31&gt;0,INDEX(Kalender!CK$81:CK$110,MAX(1,$C31))&gt;INDEX(Kalender!$B$81:$B$110,MAX(1,$C31))),AND($D31&gt;0,INDEX(Kalender!CK$81:CK$110,MAX(1,$D31))&gt;INDEX(Kalender!$B$81:$B$110,MAX(1,$D31))),AND($E31&gt;0,INDEX(Kalender!CK$81:CK$110,MAX(1,$E31))&gt;INDEX(Kalender!$B$81:$B$110,MAX(1,$E31))),AND($F31&gt;0,INDEX(Kalender!CK$81:CK$110,MAX(1,$F31))&gt;INDEX(Kalender!$B$81:$B$110,MAX(1,$F31)))),2,0))</f>
        <v>0</v>
      </c>
      <c r="CL31" s="5" t="n">
        <f aca="false">IF(Kalender!CL31&lt;&gt;1,0,IF(AND($B31&gt;0,INDEX(Kalender!CL$68:CL$77,MAX(1,$B31))&gt;INDEX(Kalender!$B$68:$B$77,MAX(1,$B31))),1,0)+IF(OR(AND($C31&gt;0,INDEX(Kalender!CL$81:CL$110,MAX(1,$C31))&gt;INDEX(Kalender!$B$81:$B$110,MAX(1,$C31))),AND($D31&gt;0,INDEX(Kalender!CL$81:CL$110,MAX(1,$D31))&gt;INDEX(Kalender!$B$81:$B$110,MAX(1,$D31))),AND($E31&gt;0,INDEX(Kalender!CL$81:CL$110,MAX(1,$E31))&gt;INDEX(Kalender!$B$81:$B$110,MAX(1,$E31))),AND($F31&gt;0,INDEX(Kalender!CL$81:CL$110,MAX(1,$F31))&gt;INDEX(Kalender!$B$81:$B$110,MAX(1,$F31)))),2,0))</f>
        <v>0</v>
      </c>
      <c r="CM31" s="5" t="n">
        <f aca="false">IF(Kalender!CM31&lt;&gt;1,0,IF(AND($B31&gt;0,INDEX(Kalender!CM$68:CM$77,MAX(1,$B31))&gt;INDEX(Kalender!$B$68:$B$77,MAX(1,$B31))),1,0)+IF(OR(AND($C31&gt;0,INDEX(Kalender!CM$81:CM$110,MAX(1,$C31))&gt;INDEX(Kalender!$B$81:$B$110,MAX(1,$C31))),AND($D31&gt;0,INDEX(Kalender!CM$81:CM$110,MAX(1,$D31))&gt;INDEX(Kalender!$B$81:$B$110,MAX(1,$D31))),AND($E31&gt;0,INDEX(Kalender!CM$81:CM$110,MAX(1,$E31))&gt;INDEX(Kalender!$B$81:$B$110,MAX(1,$E31))),AND($F31&gt;0,INDEX(Kalender!CM$81:CM$110,MAX(1,$F31))&gt;INDEX(Kalender!$B$81:$B$110,MAX(1,$F31)))),2,0))</f>
        <v>0</v>
      </c>
      <c r="CN31" s="5" t="n">
        <f aca="false">IF(Kalender!CN31&lt;&gt;1,0,IF(AND($B31&gt;0,INDEX(Kalender!CN$68:CN$77,MAX(1,$B31))&gt;INDEX(Kalender!$B$68:$B$77,MAX(1,$B31))),1,0)+IF(OR(AND($C31&gt;0,INDEX(Kalender!CN$81:CN$110,MAX(1,$C31))&gt;INDEX(Kalender!$B$81:$B$110,MAX(1,$C31))),AND($D31&gt;0,INDEX(Kalender!CN$81:CN$110,MAX(1,$D31))&gt;INDEX(Kalender!$B$81:$B$110,MAX(1,$D31))),AND($E31&gt;0,INDEX(Kalender!CN$81:CN$110,MAX(1,$E31))&gt;INDEX(Kalender!$B$81:$B$110,MAX(1,$E31))),AND($F31&gt;0,INDEX(Kalender!CN$81:CN$110,MAX(1,$F31))&gt;INDEX(Kalender!$B$81:$B$110,MAX(1,$F31)))),2,0))</f>
        <v>0</v>
      </c>
      <c r="CO31" s="5" t="n">
        <f aca="false">IF(Kalender!CO31&lt;&gt;1,0,IF(AND($B31&gt;0,INDEX(Kalender!CO$68:CO$77,MAX(1,$B31))&gt;INDEX(Kalender!$B$68:$B$77,MAX(1,$B31))),1,0)+IF(OR(AND($C31&gt;0,INDEX(Kalender!CO$81:CO$110,MAX(1,$C31))&gt;INDEX(Kalender!$B$81:$B$110,MAX(1,$C31))),AND($D31&gt;0,INDEX(Kalender!CO$81:CO$110,MAX(1,$D31))&gt;INDEX(Kalender!$B$81:$B$110,MAX(1,$D31))),AND($E31&gt;0,INDEX(Kalender!CO$81:CO$110,MAX(1,$E31))&gt;INDEX(Kalender!$B$81:$B$110,MAX(1,$E31))),AND($F31&gt;0,INDEX(Kalender!CO$81:CO$110,MAX(1,$F31))&gt;INDEX(Kalender!$B$81:$B$110,MAX(1,$F31)))),2,0))</f>
        <v>0</v>
      </c>
      <c r="CP31" s="5" t="n">
        <f aca="false">IF(Kalender!CP31&lt;&gt;1,0,IF(AND($B31&gt;0,INDEX(Kalender!CP$68:CP$77,MAX(1,$B31))&gt;INDEX(Kalender!$B$68:$B$77,MAX(1,$B31))),1,0)+IF(OR(AND($C31&gt;0,INDEX(Kalender!CP$81:CP$110,MAX(1,$C31))&gt;INDEX(Kalender!$B$81:$B$110,MAX(1,$C31))),AND($D31&gt;0,INDEX(Kalender!CP$81:CP$110,MAX(1,$D31))&gt;INDEX(Kalender!$B$81:$B$110,MAX(1,$D31))),AND($E31&gt;0,INDEX(Kalender!CP$81:CP$110,MAX(1,$E31))&gt;INDEX(Kalender!$B$81:$B$110,MAX(1,$E31))),AND($F31&gt;0,INDEX(Kalender!CP$81:CP$110,MAX(1,$F31))&gt;INDEX(Kalender!$B$81:$B$110,MAX(1,$F31)))),2,0))</f>
        <v>0</v>
      </c>
      <c r="CQ31" s="5" t="n">
        <f aca="false">IF(Kalender!CQ31&lt;&gt;1,0,IF(AND($B31&gt;0,INDEX(Kalender!CQ$68:CQ$77,MAX(1,$B31))&gt;INDEX(Kalender!$B$68:$B$77,MAX(1,$B31))),1,0)+IF(OR(AND($C31&gt;0,INDEX(Kalender!CQ$81:CQ$110,MAX(1,$C31))&gt;INDEX(Kalender!$B$81:$B$110,MAX(1,$C31))),AND($D31&gt;0,INDEX(Kalender!CQ$81:CQ$110,MAX(1,$D31))&gt;INDEX(Kalender!$B$81:$B$110,MAX(1,$D31))),AND($E31&gt;0,INDEX(Kalender!CQ$81:CQ$110,MAX(1,$E31))&gt;INDEX(Kalender!$B$81:$B$110,MAX(1,$E31))),AND($F31&gt;0,INDEX(Kalender!CQ$81:CQ$110,MAX(1,$F31))&gt;INDEX(Kalender!$B$81:$B$110,MAX(1,$F31)))),2,0))</f>
        <v>0</v>
      </c>
      <c r="CR31" s="5" t="n">
        <f aca="false">IF(Kalender!CR31&lt;&gt;1,0,IF(AND($B31&gt;0,INDEX(Kalender!CR$68:CR$77,MAX(1,$B31))&gt;INDEX(Kalender!$B$68:$B$77,MAX(1,$B31))),1,0)+IF(OR(AND($C31&gt;0,INDEX(Kalender!CR$81:CR$110,MAX(1,$C31))&gt;INDEX(Kalender!$B$81:$B$110,MAX(1,$C31))),AND($D31&gt;0,INDEX(Kalender!CR$81:CR$110,MAX(1,$D31))&gt;INDEX(Kalender!$B$81:$B$110,MAX(1,$D31))),AND($E31&gt;0,INDEX(Kalender!CR$81:CR$110,MAX(1,$E31))&gt;INDEX(Kalender!$B$81:$B$110,MAX(1,$E31))),AND($F31&gt;0,INDEX(Kalender!CR$81:CR$110,MAX(1,$F31))&gt;INDEX(Kalender!$B$81:$B$110,MAX(1,$F31)))),2,0))</f>
        <v>0</v>
      </c>
      <c r="CS31" s="5" t="n">
        <f aca="false">IF(Kalender!CS31&lt;&gt;1,0,IF(AND($B31&gt;0,INDEX(Kalender!CS$68:CS$77,MAX(1,$B31))&gt;INDEX(Kalender!$B$68:$B$77,MAX(1,$B31))),1,0)+IF(OR(AND($C31&gt;0,INDEX(Kalender!CS$81:CS$110,MAX(1,$C31))&gt;INDEX(Kalender!$B$81:$B$110,MAX(1,$C31))),AND($D31&gt;0,INDEX(Kalender!CS$81:CS$110,MAX(1,$D31))&gt;INDEX(Kalender!$B$81:$B$110,MAX(1,$D31))),AND($E31&gt;0,INDEX(Kalender!CS$81:CS$110,MAX(1,$E31))&gt;INDEX(Kalender!$B$81:$B$110,MAX(1,$E31))),AND($F31&gt;0,INDEX(Kalender!CS$81:CS$110,MAX(1,$F31))&gt;INDEX(Kalender!$B$81:$B$110,MAX(1,$F31)))),2,0))</f>
        <v>0</v>
      </c>
      <c r="CT31" s="5" t="n">
        <f aca="false">IF(Kalender!CT31&lt;&gt;1,0,IF(AND($B31&gt;0,INDEX(Kalender!CT$68:CT$77,MAX(1,$B31))&gt;INDEX(Kalender!$B$68:$B$77,MAX(1,$B31))),1,0)+IF(OR(AND($C31&gt;0,INDEX(Kalender!CT$81:CT$110,MAX(1,$C31))&gt;INDEX(Kalender!$B$81:$B$110,MAX(1,$C31))),AND($D31&gt;0,INDEX(Kalender!CT$81:CT$110,MAX(1,$D31))&gt;INDEX(Kalender!$B$81:$B$110,MAX(1,$D31))),AND($E31&gt;0,INDEX(Kalender!CT$81:CT$110,MAX(1,$E31))&gt;INDEX(Kalender!$B$81:$B$110,MAX(1,$E31))),AND($F31&gt;0,INDEX(Kalender!CT$81:CT$110,MAX(1,$F31))&gt;INDEX(Kalender!$B$81:$B$110,MAX(1,$F31)))),2,0))</f>
        <v>0</v>
      </c>
      <c r="CU31" s="5" t="n">
        <f aca="false">IF(Kalender!CU31&lt;&gt;1,0,IF(AND($B31&gt;0,INDEX(Kalender!CU$68:CU$77,MAX(1,$B31))&gt;INDEX(Kalender!$B$68:$B$77,MAX(1,$B31))),1,0)+IF(OR(AND($C31&gt;0,INDEX(Kalender!CU$81:CU$110,MAX(1,$C31))&gt;INDEX(Kalender!$B$81:$B$110,MAX(1,$C31))),AND($D31&gt;0,INDEX(Kalender!CU$81:CU$110,MAX(1,$D31))&gt;INDEX(Kalender!$B$81:$B$110,MAX(1,$D31))),AND($E31&gt;0,INDEX(Kalender!CU$81:CU$110,MAX(1,$E31))&gt;INDEX(Kalender!$B$81:$B$110,MAX(1,$E31))),AND($F31&gt;0,INDEX(Kalender!CU$81:CU$110,MAX(1,$F31))&gt;INDEX(Kalender!$B$81:$B$110,MAX(1,$F31)))),2,0))</f>
        <v>0</v>
      </c>
      <c r="CV31" s="5" t="n">
        <f aca="false">IF(Kalender!CV31&lt;&gt;1,0,IF(AND($B31&gt;0,INDEX(Kalender!CV$68:CV$77,MAX(1,$B31))&gt;INDEX(Kalender!$B$68:$B$77,MAX(1,$B31))),1,0)+IF(OR(AND($C31&gt;0,INDEX(Kalender!CV$81:CV$110,MAX(1,$C31))&gt;INDEX(Kalender!$B$81:$B$110,MAX(1,$C31))),AND($D31&gt;0,INDEX(Kalender!CV$81:CV$110,MAX(1,$D31))&gt;INDEX(Kalender!$B$81:$B$110,MAX(1,$D31))),AND($E31&gt;0,INDEX(Kalender!CV$81:CV$110,MAX(1,$E31))&gt;INDEX(Kalender!$B$81:$B$110,MAX(1,$E31))),AND($F31&gt;0,INDEX(Kalender!CV$81:CV$110,MAX(1,$F31))&gt;INDEX(Kalender!$B$81:$B$110,MAX(1,$F31)))),2,0))</f>
        <v>0</v>
      </c>
      <c r="CW31" s="5" t="n">
        <f aca="false">IF(Kalender!CW31&lt;&gt;1,0,IF(AND($B31&gt;0,INDEX(Kalender!CW$68:CW$77,MAX(1,$B31))&gt;INDEX(Kalender!$B$68:$B$77,MAX(1,$B31))),1,0)+IF(OR(AND($C31&gt;0,INDEX(Kalender!CW$81:CW$110,MAX(1,$C31))&gt;INDEX(Kalender!$B$81:$B$110,MAX(1,$C31))),AND($D31&gt;0,INDEX(Kalender!CW$81:CW$110,MAX(1,$D31))&gt;INDEX(Kalender!$B$81:$B$110,MAX(1,$D31))),AND($E31&gt;0,INDEX(Kalender!CW$81:CW$110,MAX(1,$E31))&gt;INDEX(Kalender!$B$81:$B$110,MAX(1,$E31))),AND($F31&gt;0,INDEX(Kalender!CW$81:CW$110,MAX(1,$F31))&gt;INDEX(Kalender!$B$81:$B$110,MAX(1,$F31)))),2,0))</f>
        <v>0</v>
      </c>
      <c r="CX31" s="5" t="n">
        <f aca="false">IF(Kalender!CX31&lt;&gt;1,0,IF(AND($B31&gt;0,INDEX(Kalender!CX$68:CX$77,MAX(1,$B31))&gt;INDEX(Kalender!$B$68:$B$77,MAX(1,$B31))),1,0)+IF(OR(AND($C31&gt;0,INDEX(Kalender!CX$81:CX$110,MAX(1,$C31))&gt;INDEX(Kalender!$B$81:$B$110,MAX(1,$C31))),AND($D31&gt;0,INDEX(Kalender!CX$81:CX$110,MAX(1,$D31))&gt;INDEX(Kalender!$B$81:$B$110,MAX(1,$D31))),AND($E31&gt;0,INDEX(Kalender!CX$81:CX$110,MAX(1,$E31))&gt;INDEX(Kalender!$B$81:$B$110,MAX(1,$E31))),AND($F31&gt;0,INDEX(Kalender!CX$81:CX$110,MAX(1,$F31))&gt;INDEX(Kalender!$B$81:$B$110,MAX(1,$F31)))),2,0))</f>
        <v>0</v>
      </c>
      <c r="CY31" s="5" t="n">
        <f aca="false">IF(Kalender!CY31&lt;&gt;1,0,IF(AND($B31&gt;0,INDEX(Kalender!CY$68:CY$77,MAX(1,$B31))&gt;INDEX(Kalender!$B$68:$B$77,MAX(1,$B31))),1,0)+IF(OR(AND($C31&gt;0,INDEX(Kalender!CY$81:CY$110,MAX(1,$C31))&gt;INDEX(Kalender!$B$81:$B$110,MAX(1,$C31))),AND($D31&gt;0,INDEX(Kalender!CY$81:CY$110,MAX(1,$D31))&gt;INDEX(Kalender!$B$81:$B$110,MAX(1,$D31))),AND($E31&gt;0,INDEX(Kalender!CY$81:CY$110,MAX(1,$E31))&gt;INDEX(Kalender!$B$81:$B$110,MAX(1,$E31))),AND($F31&gt;0,INDEX(Kalender!CY$81:CY$110,MAX(1,$F31))&gt;INDEX(Kalender!$B$81:$B$110,MAX(1,$F31)))),2,0))</f>
        <v>0</v>
      </c>
      <c r="CZ31" s="5" t="n">
        <f aca="false">IF(Kalender!CZ31&lt;&gt;1,0,IF(AND($B31&gt;0,INDEX(Kalender!CZ$68:CZ$77,MAX(1,$B31))&gt;INDEX(Kalender!$B$68:$B$77,MAX(1,$B31))),1,0)+IF(OR(AND($C31&gt;0,INDEX(Kalender!CZ$81:CZ$110,MAX(1,$C31))&gt;INDEX(Kalender!$B$81:$B$110,MAX(1,$C31))),AND($D31&gt;0,INDEX(Kalender!CZ$81:CZ$110,MAX(1,$D31))&gt;INDEX(Kalender!$B$81:$B$110,MAX(1,$D31))),AND($E31&gt;0,INDEX(Kalender!CZ$81:CZ$110,MAX(1,$E31))&gt;INDEX(Kalender!$B$81:$B$110,MAX(1,$E31))),AND($F31&gt;0,INDEX(Kalender!CZ$81:CZ$110,MAX(1,$F31))&gt;INDEX(Kalender!$B$81:$B$110,MAX(1,$F31)))),2,0))</f>
        <v>0</v>
      </c>
      <c r="DA31" s="5" t="n">
        <f aca="false">IF(Kalender!DA31&lt;&gt;1,0,IF(AND($B31&gt;0,INDEX(Kalender!DA$68:DA$77,MAX(1,$B31))&gt;INDEX(Kalender!$B$68:$B$77,MAX(1,$B31))),1,0)+IF(OR(AND($C31&gt;0,INDEX(Kalender!DA$81:DA$110,MAX(1,$C31))&gt;INDEX(Kalender!$B$81:$B$110,MAX(1,$C31))),AND($D31&gt;0,INDEX(Kalender!DA$81:DA$110,MAX(1,$D31))&gt;INDEX(Kalender!$B$81:$B$110,MAX(1,$D31))),AND($E31&gt;0,INDEX(Kalender!DA$81:DA$110,MAX(1,$E31))&gt;INDEX(Kalender!$B$81:$B$110,MAX(1,$E31))),AND($F31&gt;0,INDEX(Kalender!DA$81:DA$110,MAX(1,$F31))&gt;INDEX(Kalender!$B$81:$B$110,MAX(1,$F31)))),2,0))</f>
        <v>0</v>
      </c>
      <c r="DB31" s="5" t="n">
        <f aca="false">IF(Kalender!DB31&lt;&gt;1,0,IF(AND($B31&gt;0,INDEX(Kalender!DB$68:DB$77,MAX(1,$B31))&gt;INDEX(Kalender!$B$68:$B$77,MAX(1,$B31))),1,0)+IF(OR(AND($C31&gt;0,INDEX(Kalender!DB$81:DB$110,MAX(1,$C31))&gt;INDEX(Kalender!$B$81:$B$110,MAX(1,$C31))),AND($D31&gt;0,INDEX(Kalender!DB$81:DB$110,MAX(1,$D31))&gt;INDEX(Kalender!$B$81:$B$110,MAX(1,$D31))),AND($E31&gt;0,INDEX(Kalender!DB$81:DB$110,MAX(1,$E31))&gt;INDEX(Kalender!$B$81:$B$110,MAX(1,$E31))),AND($F31&gt;0,INDEX(Kalender!DB$81:DB$110,MAX(1,$F31))&gt;INDEX(Kalender!$B$81:$B$110,MAX(1,$F31)))),2,0))</f>
        <v>0</v>
      </c>
      <c r="DC31" s="5" t="n">
        <f aca="false">IF(Kalender!DC31&lt;&gt;1,0,IF(AND($B31&gt;0,INDEX(Kalender!DC$68:DC$77,MAX(1,$B31))&gt;INDEX(Kalender!$B$68:$B$77,MAX(1,$B31))),1,0)+IF(OR(AND($C31&gt;0,INDEX(Kalender!DC$81:DC$110,MAX(1,$C31))&gt;INDEX(Kalender!$B$81:$B$110,MAX(1,$C31))),AND($D31&gt;0,INDEX(Kalender!DC$81:DC$110,MAX(1,$D31))&gt;INDEX(Kalender!$B$81:$B$110,MAX(1,$D31))),AND($E31&gt;0,INDEX(Kalender!DC$81:DC$110,MAX(1,$E31))&gt;INDEX(Kalender!$B$81:$B$110,MAX(1,$E31))),AND($F31&gt;0,INDEX(Kalender!DC$81:DC$110,MAX(1,$F31))&gt;INDEX(Kalender!$B$81:$B$110,MAX(1,$F31)))),2,0))</f>
        <v>0</v>
      </c>
      <c r="DD31" s="5" t="n">
        <f aca="false">IF(Kalender!DD31&lt;&gt;1,0,IF(AND($B31&gt;0,INDEX(Kalender!DD$68:DD$77,MAX(1,$B31))&gt;INDEX(Kalender!$B$68:$B$77,MAX(1,$B31))),1,0)+IF(OR(AND($C31&gt;0,INDEX(Kalender!DD$81:DD$110,MAX(1,$C31))&gt;INDEX(Kalender!$B$81:$B$110,MAX(1,$C31))),AND($D31&gt;0,INDEX(Kalender!DD$81:DD$110,MAX(1,$D31))&gt;INDEX(Kalender!$B$81:$B$110,MAX(1,$D31))),AND($E31&gt;0,INDEX(Kalender!DD$81:DD$110,MAX(1,$E31))&gt;INDEX(Kalender!$B$81:$B$110,MAX(1,$E31))),AND($F31&gt;0,INDEX(Kalender!DD$81:DD$110,MAX(1,$F31))&gt;INDEX(Kalender!$B$81:$B$110,MAX(1,$F31)))),2,0))</f>
        <v>0</v>
      </c>
      <c r="DE31" s="5" t="n">
        <f aca="false">IF(Kalender!DE31&lt;&gt;1,0,IF(AND($B31&gt;0,INDEX(Kalender!DE$68:DE$77,MAX(1,$B31))&gt;INDEX(Kalender!$B$68:$B$77,MAX(1,$B31))),1,0)+IF(OR(AND($C31&gt;0,INDEX(Kalender!DE$81:DE$110,MAX(1,$C31))&gt;INDEX(Kalender!$B$81:$B$110,MAX(1,$C31))),AND($D31&gt;0,INDEX(Kalender!DE$81:DE$110,MAX(1,$D31))&gt;INDEX(Kalender!$B$81:$B$110,MAX(1,$D31))),AND($E31&gt;0,INDEX(Kalender!DE$81:DE$110,MAX(1,$E31))&gt;INDEX(Kalender!$B$81:$B$110,MAX(1,$E31))),AND($F31&gt;0,INDEX(Kalender!DE$81:DE$110,MAX(1,$F31))&gt;INDEX(Kalender!$B$81:$B$110,MAX(1,$F31)))),2,0))</f>
        <v>0</v>
      </c>
      <c r="DF31" s="5" t="n">
        <f aca="false">IF(Kalender!DF31&lt;&gt;1,0,IF(AND($B31&gt;0,INDEX(Kalender!DF$68:DF$77,MAX(1,$B31))&gt;INDEX(Kalender!$B$68:$B$77,MAX(1,$B31))),1,0)+IF(OR(AND($C31&gt;0,INDEX(Kalender!DF$81:DF$110,MAX(1,$C31))&gt;INDEX(Kalender!$B$81:$B$110,MAX(1,$C31))),AND($D31&gt;0,INDEX(Kalender!DF$81:DF$110,MAX(1,$D31))&gt;INDEX(Kalender!$B$81:$B$110,MAX(1,$D31))),AND($E31&gt;0,INDEX(Kalender!DF$81:DF$110,MAX(1,$E31))&gt;INDEX(Kalender!$B$81:$B$110,MAX(1,$E31))),AND($F31&gt;0,INDEX(Kalender!DF$81:DF$110,MAX(1,$F31))&gt;INDEX(Kalender!$B$81:$B$110,MAX(1,$F31)))),2,0))</f>
        <v>0</v>
      </c>
      <c r="DG31" s="5" t="n">
        <f aca="false">IF(Kalender!DG31&lt;&gt;1,0,IF(AND($B31&gt;0,INDEX(Kalender!DG$68:DG$77,MAX(1,$B31))&gt;INDEX(Kalender!$B$68:$B$77,MAX(1,$B31))),1,0)+IF(OR(AND($C31&gt;0,INDEX(Kalender!DG$81:DG$110,MAX(1,$C31))&gt;INDEX(Kalender!$B$81:$B$110,MAX(1,$C31))),AND($D31&gt;0,INDEX(Kalender!DG$81:DG$110,MAX(1,$D31))&gt;INDEX(Kalender!$B$81:$B$110,MAX(1,$D31))),AND($E31&gt;0,INDEX(Kalender!DG$81:DG$110,MAX(1,$E31))&gt;INDEX(Kalender!$B$81:$B$110,MAX(1,$E31))),AND($F31&gt;0,INDEX(Kalender!DG$81:DG$110,MAX(1,$F31))&gt;INDEX(Kalender!$B$81:$B$110,MAX(1,$F31)))),2,0))</f>
        <v>0</v>
      </c>
      <c r="DH31" s="5" t="n">
        <f aca="false">IF(Kalender!DH31&lt;&gt;1,0,IF(AND($B31&gt;0,INDEX(Kalender!DH$68:DH$77,MAX(1,$B31))&gt;INDEX(Kalender!$B$68:$B$77,MAX(1,$B31))),1,0)+IF(OR(AND($C31&gt;0,INDEX(Kalender!DH$81:DH$110,MAX(1,$C31))&gt;INDEX(Kalender!$B$81:$B$110,MAX(1,$C31))),AND($D31&gt;0,INDEX(Kalender!DH$81:DH$110,MAX(1,$D31))&gt;INDEX(Kalender!$B$81:$B$110,MAX(1,$D31))),AND($E31&gt;0,INDEX(Kalender!DH$81:DH$110,MAX(1,$E31))&gt;INDEX(Kalender!$B$81:$B$110,MAX(1,$E31))),AND($F31&gt;0,INDEX(Kalender!DH$81:DH$110,MAX(1,$F31))&gt;INDEX(Kalender!$B$81:$B$110,MAX(1,$F31)))),2,0))</f>
        <v>0</v>
      </c>
      <c r="DI31" s="5" t="n">
        <f aca="false">IF(Kalender!DI31&lt;&gt;1,0,IF(AND($B31&gt;0,INDEX(Kalender!DI$68:DI$77,MAX(1,$B31))&gt;INDEX(Kalender!$B$68:$B$77,MAX(1,$B31))),1,0)+IF(OR(AND($C31&gt;0,INDEX(Kalender!DI$81:DI$110,MAX(1,$C31))&gt;INDEX(Kalender!$B$81:$B$110,MAX(1,$C31))),AND($D31&gt;0,INDEX(Kalender!DI$81:DI$110,MAX(1,$D31))&gt;INDEX(Kalender!$B$81:$B$110,MAX(1,$D31))),AND($E31&gt;0,INDEX(Kalender!DI$81:DI$110,MAX(1,$E31))&gt;INDEX(Kalender!$B$81:$B$110,MAX(1,$E31))),AND($F31&gt;0,INDEX(Kalender!DI$81:DI$110,MAX(1,$F31))&gt;INDEX(Kalender!$B$81:$B$110,MAX(1,$F31)))),2,0))</f>
        <v>0</v>
      </c>
      <c r="DJ31" s="5" t="n">
        <f aca="false">IF(Kalender!DJ31&lt;&gt;1,0,IF(AND($B31&gt;0,INDEX(Kalender!DJ$68:DJ$77,MAX(1,$B31))&gt;INDEX(Kalender!$B$68:$B$77,MAX(1,$B31))),1,0)+IF(OR(AND($C31&gt;0,INDEX(Kalender!DJ$81:DJ$110,MAX(1,$C31))&gt;INDEX(Kalender!$B$81:$B$110,MAX(1,$C31))),AND($D31&gt;0,INDEX(Kalender!DJ$81:DJ$110,MAX(1,$D31))&gt;INDEX(Kalender!$B$81:$B$110,MAX(1,$D31))),AND($E31&gt;0,INDEX(Kalender!DJ$81:DJ$110,MAX(1,$E31))&gt;INDEX(Kalender!$B$81:$B$110,MAX(1,$E31))),AND($F31&gt;0,INDEX(Kalender!DJ$81:DJ$110,MAX(1,$F31))&gt;INDEX(Kalender!$B$81:$B$110,MAX(1,$F31)))),2,0))</f>
        <v>0</v>
      </c>
      <c r="DK31" s="5" t="n">
        <f aca="false">IF(Kalender!DK31&lt;&gt;1,0,IF(AND($B31&gt;0,INDEX(Kalender!DK$68:DK$77,MAX(1,$B31))&gt;INDEX(Kalender!$B$68:$B$77,MAX(1,$B31))),1,0)+IF(OR(AND($C31&gt;0,INDEX(Kalender!DK$81:DK$110,MAX(1,$C31))&gt;INDEX(Kalender!$B$81:$B$110,MAX(1,$C31))),AND($D31&gt;0,INDEX(Kalender!DK$81:DK$110,MAX(1,$D31))&gt;INDEX(Kalender!$B$81:$B$110,MAX(1,$D31))),AND($E31&gt;0,INDEX(Kalender!DK$81:DK$110,MAX(1,$E31))&gt;INDEX(Kalender!$B$81:$B$110,MAX(1,$E31))),AND($F31&gt;0,INDEX(Kalender!DK$81:DK$110,MAX(1,$F31))&gt;INDEX(Kalender!$B$81:$B$110,MAX(1,$F31)))),2,0))</f>
        <v>0</v>
      </c>
      <c r="DL31" s="5" t="n">
        <f aca="false">IF(Kalender!DL31&lt;&gt;1,0,IF(AND($B31&gt;0,INDEX(Kalender!DL$68:DL$77,MAX(1,$B31))&gt;INDEX(Kalender!$B$68:$B$77,MAX(1,$B31))),1,0)+IF(OR(AND($C31&gt;0,INDEX(Kalender!DL$81:DL$110,MAX(1,$C31))&gt;INDEX(Kalender!$B$81:$B$110,MAX(1,$C31))),AND($D31&gt;0,INDEX(Kalender!DL$81:DL$110,MAX(1,$D31))&gt;INDEX(Kalender!$B$81:$B$110,MAX(1,$D31))),AND($E31&gt;0,INDEX(Kalender!DL$81:DL$110,MAX(1,$E31))&gt;INDEX(Kalender!$B$81:$B$110,MAX(1,$E31))),AND($F31&gt;0,INDEX(Kalender!DL$81:DL$110,MAX(1,$F31))&gt;INDEX(Kalender!$B$81:$B$110,MAX(1,$F31)))),2,0))</f>
        <v>0</v>
      </c>
      <c r="DM31" s="5" t="n">
        <f aca="false">IF(Kalender!DM31&lt;&gt;1,0,IF(AND($B31&gt;0,INDEX(Kalender!DM$68:DM$77,MAX(1,$B31))&gt;INDEX(Kalender!$B$68:$B$77,MAX(1,$B31))),1,0)+IF(OR(AND($C31&gt;0,INDEX(Kalender!DM$81:DM$110,MAX(1,$C31))&gt;INDEX(Kalender!$B$81:$B$110,MAX(1,$C31))),AND($D31&gt;0,INDEX(Kalender!DM$81:DM$110,MAX(1,$D31))&gt;INDEX(Kalender!$B$81:$B$110,MAX(1,$D31))),AND($E31&gt;0,INDEX(Kalender!DM$81:DM$110,MAX(1,$E31))&gt;INDEX(Kalender!$B$81:$B$110,MAX(1,$E31))),AND($F31&gt;0,INDEX(Kalender!DM$81:DM$110,MAX(1,$F31))&gt;INDEX(Kalender!$B$81:$B$110,MAX(1,$F31)))),2,0))</f>
        <v>0</v>
      </c>
      <c r="DN31" s="5" t="n">
        <f aca="false">IF(Kalender!DN31&lt;&gt;1,0,IF(AND($B31&gt;0,INDEX(Kalender!DN$68:DN$77,MAX(1,$B31))&gt;INDEX(Kalender!$B$68:$B$77,MAX(1,$B31))),1,0)+IF(OR(AND($C31&gt;0,INDEX(Kalender!DN$81:DN$110,MAX(1,$C31))&gt;INDEX(Kalender!$B$81:$B$110,MAX(1,$C31))),AND($D31&gt;0,INDEX(Kalender!DN$81:DN$110,MAX(1,$D31))&gt;INDEX(Kalender!$B$81:$B$110,MAX(1,$D31))),AND($E31&gt;0,INDEX(Kalender!DN$81:DN$110,MAX(1,$E31))&gt;INDEX(Kalender!$B$81:$B$110,MAX(1,$E31))),AND($F31&gt;0,INDEX(Kalender!DN$81:DN$110,MAX(1,$F31))&gt;INDEX(Kalender!$B$81:$B$110,MAX(1,$F31)))),2,0))</f>
        <v>0</v>
      </c>
      <c r="DO31" s="5" t="n">
        <f aca="false">IF(Kalender!DO31&lt;&gt;1,0,IF(AND($B31&gt;0,INDEX(Kalender!DO$68:DO$77,MAX(1,$B31))&gt;INDEX(Kalender!$B$68:$B$77,MAX(1,$B31))),1,0)+IF(OR(AND($C31&gt;0,INDEX(Kalender!DO$81:DO$110,MAX(1,$C31))&gt;INDEX(Kalender!$B$81:$B$110,MAX(1,$C31))),AND($D31&gt;0,INDEX(Kalender!DO$81:DO$110,MAX(1,$D31))&gt;INDEX(Kalender!$B$81:$B$110,MAX(1,$D31))),AND($E31&gt;0,INDEX(Kalender!DO$81:DO$110,MAX(1,$E31))&gt;INDEX(Kalender!$B$81:$B$110,MAX(1,$E31))),AND($F31&gt;0,INDEX(Kalender!DO$81:DO$110,MAX(1,$F31))&gt;INDEX(Kalender!$B$81:$B$110,MAX(1,$F31)))),2,0))</f>
        <v>0</v>
      </c>
      <c r="DP31" s="5" t="n">
        <f aca="false">IF(Kalender!DP31&lt;&gt;1,0,IF(AND($B31&gt;0,INDEX(Kalender!DP$68:DP$77,MAX(1,$B31))&gt;INDEX(Kalender!$B$68:$B$77,MAX(1,$B31))),1,0)+IF(OR(AND($C31&gt;0,INDEX(Kalender!DP$81:DP$110,MAX(1,$C31))&gt;INDEX(Kalender!$B$81:$B$110,MAX(1,$C31))),AND($D31&gt;0,INDEX(Kalender!DP$81:DP$110,MAX(1,$D31))&gt;INDEX(Kalender!$B$81:$B$110,MAX(1,$D31))),AND($E31&gt;0,INDEX(Kalender!DP$81:DP$110,MAX(1,$E31))&gt;INDEX(Kalender!$B$81:$B$110,MAX(1,$E31))),AND($F31&gt;0,INDEX(Kalender!DP$81:DP$110,MAX(1,$F31))&gt;INDEX(Kalender!$B$81:$B$110,MAX(1,$F31)))),2,0))</f>
        <v>0</v>
      </c>
      <c r="DQ31" s="5" t="n">
        <f aca="false">IF(Kalender!DQ31&lt;&gt;1,0,IF(AND($B31&gt;0,INDEX(Kalender!DQ$68:DQ$77,MAX(1,$B31))&gt;INDEX(Kalender!$B$68:$B$77,MAX(1,$B31))),1,0)+IF(OR(AND($C31&gt;0,INDEX(Kalender!DQ$81:DQ$110,MAX(1,$C31))&gt;INDEX(Kalender!$B$81:$B$110,MAX(1,$C31))),AND($D31&gt;0,INDEX(Kalender!DQ$81:DQ$110,MAX(1,$D31))&gt;INDEX(Kalender!$B$81:$B$110,MAX(1,$D31))),AND($E31&gt;0,INDEX(Kalender!DQ$81:DQ$110,MAX(1,$E31))&gt;INDEX(Kalender!$B$81:$B$110,MAX(1,$E31))),AND($F31&gt;0,INDEX(Kalender!DQ$81:DQ$110,MAX(1,$F31))&gt;INDEX(Kalender!$B$81:$B$110,MAX(1,$F31)))),2,0))</f>
        <v>0</v>
      </c>
      <c r="DR31" s="5" t="n">
        <f aca="false">IF(Kalender!DR31&lt;&gt;1,0,IF(AND($B31&gt;0,INDEX(Kalender!DR$68:DR$77,MAX(1,$B31))&gt;INDEX(Kalender!$B$68:$B$77,MAX(1,$B31))),1,0)+IF(OR(AND($C31&gt;0,INDEX(Kalender!DR$81:DR$110,MAX(1,$C31))&gt;INDEX(Kalender!$B$81:$B$110,MAX(1,$C31))),AND($D31&gt;0,INDEX(Kalender!DR$81:DR$110,MAX(1,$D31))&gt;INDEX(Kalender!$B$81:$B$110,MAX(1,$D31))),AND($E31&gt;0,INDEX(Kalender!DR$81:DR$110,MAX(1,$E31))&gt;INDEX(Kalender!$B$81:$B$110,MAX(1,$E31))),AND($F31&gt;0,INDEX(Kalender!DR$81:DR$110,MAX(1,$F31))&gt;INDEX(Kalender!$B$81:$B$110,MAX(1,$F31)))),2,0))</f>
        <v>0</v>
      </c>
      <c r="DS31" s="5" t="n">
        <f aca="false">IF(Kalender!DS31&lt;&gt;1,0,IF(AND($B31&gt;0,INDEX(Kalender!DS$68:DS$77,MAX(1,$B31))&gt;INDEX(Kalender!$B$68:$B$77,MAX(1,$B31))),1,0)+IF(OR(AND($C31&gt;0,INDEX(Kalender!DS$81:DS$110,MAX(1,$C31))&gt;INDEX(Kalender!$B$81:$B$110,MAX(1,$C31))),AND($D31&gt;0,INDEX(Kalender!DS$81:DS$110,MAX(1,$D31))&gt;INDEX(Kalender!$B$81:$B$110,MAX(1,$D31))),AND($E31&gt;0,INDEX(Kalender!DS$81:DS$110,MAX(1,$E31))&gt;INDEX(Kalender!$B$81:$B$110,MAX(1,$E31))),AND($F31&gt;0,INDEX(Kalender!DS$81:DS$110,MAX(1,$F31))&gt;INDEX(Kalender!$B$81:$B$110,MAX(1,$F31)))),2,0))</f>
        <v>0</v>
      </c>
      <c r="DT31" s="5" t="n">
        <f aca="false">IF(Kalender!DT31&lt;&gt;1,0,IF(AND($B31&gt;0,INDEX(Kalender!DT$68:DT$77,MAX(1,$B31))&gt;INDEX(Kalender!$B$68:$B$77,MAX(1,$B31))),1,0)+IF(OR(AND($C31&gt;0,INDEX(Kalender!DT$81:DT$110,MAX(1,$C31))&gt;INDEX(Kalender!$B$81:$B$110,MAX(1,$C31))),AND($D31&gt;0,INDEX(Kalender!DT$81:DT$110,MAX(1,$D31))&gt;INDEX(Kalender!$B$81:$B$110,MAX(1,$D31))),AND($E31&gt;0,INDEX(Kalender!DT$81:DT$110,MAX(1,$E31))&gt;INDEX(Kalender!$B$81:$B$110,MAX(1,$E31))),AND($F31&gt;0,INDEX(Kalender!DT$81:DT$110,MAX(1,$F31))&gt;INDEX(Kalender!$B$81:$B$110,MAX(1,$F31)))),2,0))</f>
        <v>0</v>
      </c>
      <c r="DU31" s="5" t="n">
        <f aca="false">IF(Kalender!DU31&lt;&gt;1,0,IF(AND($B31&gt;0,INDEX(Kalender!DU$68:DU$77,MAX(1,$B31))&gt;INDEX(Kalender!$B$68:$B$77,MAX(1,$B31))),1,0)+IF(OR(AND($C31&gt;0,INDEX(Kalender!DU$81:DU$110,MAX(1,$C31))&gt;INDEX(Kalender!$B$81:$B$110,MAX(1,$C31))),AND($D31&gt;0,INDEX(Kalender!DU$81:DU$110,MAX(1,$D31))&gt;INDEX(Kalender!$B$81:$B$110,MAX(1,$D31))),AND($E31&gt;0,INDEX(Kalender!DU$81:DU$110,MAX(1,$E31))&gt;INDEX(Kalender!$B$81:$B$110,MAX(1,$E31))),AND($F31&gt;0,INDEX(Kalender!DU$81:DU$110,MAX(1,$F31))&gt;INDEX(Kalender!$B$81:$B$110,MAX(1,$F31)))),2,0))</f>
        <v>0</v>
      </c>
      <c r="DV31" s="5" t="n">
        <f aca="false">IF(Kalender!DV31&lt;&gt;1,0,IF(AND($B31&gt;0,INDEX(Kalender!DV$68:DV$77,MAX(1,$B31))&gt;INDEX(Kalender!$B$68:$B$77,MAX(1,$B31))),1,0)+IF(OR(AND($C31&gt;0,INDEX(Kalender!DV$81:DV$110,MAX(1,$C31))&gt;INDEX(Kalender!$B$81:$B$110,MAX(1,$C31))),AND($D31&gt;0,INDEX(Kalender!DV$81:DV$110,MAX(1,$D31))&gt;INDEX(Kalender!$B$81:$B$110,MAX(1,$D31))),AND($E31&gt;0,INDEX(Kalender!DV$81:DV$110,MAX(1,$E31))&gt;INDEX(Kalender!$B$81:$B$110,MAX(1,$E31))),AND($F31&gt;0,INDEX(Kalender!DV$81:DV$110,MAX(1,$F31))&gt;INDEX(Kalender!$B$81:$B$110,MAX(1,$F31)))),2,0))</f>
        <v>0</v>
      </c>
      <c r="DW31" s="5" t="n">
        <f aca="false">IF(Kalender!DW31&lt;&gt;1,0,IF(AND($B31&gt;0,INDEX(Kalender!DW$68:DW$77,MAX(1,$B31))&gt;INDEX(Kalender!$B$68:$B$77,MAX(1,$B31))),1,0)+IF(OR(AND($C31&gt;0,INDEX(Kalender!DW$81:DW$110,MAX(1,$C31))&gt;INDEX(Kalender!$B$81:$B$110,MAX(1,$C31))),AND($D31&gt;0,INDEX(Kalender!DW$81:DW$110,MAX(1,$D31))&gt;INDEX(Kalender!$B$81:$B$110,MAX(1,$D31))),AND($E31&gt;0,INDEX(Kalender!DW$81:DW$110,MAX(1,$E31))&gt;INDEX(Kalender!$B$81:$B$110,MAX(1,$E31))),AND($F31&gt;0,INDEX(Kalender!DW$81:DW$110,MAX(1,$F31))&gt;INDEX(Kalender!$B$81:$B$110,MAX(1,$F31)))),2,0))</f>
        <v>0</v>
      </c>
      <c r="DX31" s="5" t="n">
        <f aca="false">IF(Kalender!DX31&lt;&gt;1,0,IF(AND($B31&gt;0,INDEX(Kalender!DX$68:DX$77,MAX(1,$B31))&gt;INDEX(Kalender!$B$68:$B$77,MAX(1,$B31))),1,0)+IF(OR(AND($C31&gt;0,INDEX(Kalender!DX$81:DX$110,MAX(1,$C31))&gt;INDEX(Kalender!$B$81:$B$110,MAX(1,$C31))),AND($D31&gt;0,INDEX(Kalender!DX$81:DX$110,MAX(1,$D31))&gt;INDEX(Kalender!$B$81:$B$110,MAX(1,$D31))),AND($E31&gt;0,INDEX(Kalender!DX$81:DX$110,MAX(1,$E31))&gt;INDEX(Kalender!$B$81:$B$110,MAX(1,$E31))),AND($F31&gt;0,INDEX(Kalender!DX$81:DX$110,MAX(1,$F31))&gt;INDEX(Kalender!$B$81:$B$110,MAX(1,$F31)))),2,0))</f>
        <v>0</v>
      </c>
      <c r="DY31" s="5" t="n">
        <f aca="false">IF(Kalender!DY31&lt;&gt;1,0,IF(AND($B31&gt;0,INDEX(Kalender!DY$68:DY$77,MAX(1,$B31))&gt;INDEX(Kalender!$B$68:$B$77,MAX(1,$B31))),1,0)+IF(OR(AND($C31&gt;0,INDEX(Kalender!DY$81:DY$110,MAX(1,$C31))&gt;INDEX(Kalender!$B$81:$B$110,MAX(1,$C31))),AND($D31&gt;0,INDEX(Kalender!DY$81:DY$110,MAX(1,$D31))&gt;INDEX(Kalender!$B$81:$B$110,MAX(1,$D31))),AND($E31&gt;0,INDEX(Kalender!DY$81:DY$110,MAX(1,$E31))&gt;INDEX(Kalender!$B$81:$B$110,MAX(1,$E31))),AND($F31&gt;0,INDEX(Kalender!DY$81:DY$110,MAX(1,$F31))&gt;INDEX(Kalender!$B$81:$B$110,MAX(1,$F31)))),2,0))</f>
        <v>0</v>
      </c>
      <c r="DZ31" s="5" t="n">
        <f aca="false">IF(Kalender!DZ31&lt;&gt;1,0,IF(AND($B31&gt;0,INDEX(Kalender!DZ$68:DZ$77,MAX(1,$B31))&gt;INDEX(Kalender!$B$68:$B$77,MAX(1,$B31))),1,0)+IF(OR(AND($C31&gt;0,INDEX(Kalender!DZ$81:DZ$110,MAX(1,$C31))&gt;INDEX(Kalender!$B$81:$B$110,MAX(1,$C31))),AND($D31&gt;0,INDEX(Kalender!DZ$81:DZ$110,MAX(1,$D31))&gt;INDEX(Kalender!$B$81:$B$110,MAX(1,$D31))),AND($E31&gt;0,INDEX(Kalender!DZ$81:DZ$110,MAX(1,$E31))&gt;INDEX(Kalender!$B$81:$B$110,MAX(1,$E31))),AND($F31&gt;0,INDEX(Kalender!DZ$81:DZ$110,MAX(1,$F31))&gt;INDEX(Kalender!$B$81:$B$110,MAX(1,$F31)))),2,0))</f>
        <v>0</v>
      </c>
      <c r="EA31" s="5" t="n">
        <f aca="false">IF(Kalender!EA31&lt;&gt;1,0,IF(AND($B31&gt;0,INDEX(Kalender!EA$68:EA$77,MAX(1,$B31))&gt;INDEX(Kalender!$B$68:$B$77,MAX(1,$B31))),1,0)+IF(OR(AND($C31&gt;0,INDEX(Kalender!EA$81:EA$110,MAX(1,$C31))&gt;INDEX(Kalender!$B$81:$B$110,MAX(1,$C31))),AND($D31&gt;0,INDEX(Kalender!EA$81:EA$110,MAX(1,$D31))&gt;INDEX(Kalender!$B$81:$B$110,MAX(1,$D31))),AND($E31&gt;0,INDEX(Kalender!EA$81:EA$110,MAX(1,$E31))&gt;INDEX(Kalender!$B$81:$B$110,MAX(1,$E31))),AND($F31&gt;0,INDEX(Kalender!EA$81:EA$110,MAX(1,$F31))&gt;INDEX(Kalender!$B$81:$B$110,MAX(1,$F31)))),2,0))</f>
        <v>0</v>
      </c>
      <c r="EB31" s="5" t="n">
        <f aca="false">IF(Kalender!EB31&lt;&gt;1,0,IF(AND($B31&gt;0,INDEX(Kalender!EB$68:EB$77,MAX(1,$B31))&gt;INDEX(Kalender!$B$68:$B$77,MAX(1,$B31))),1,0)+IF(OR(AND($C31&gt;0,INDEX(Kalender!EB$81:EB$110,MAX(1,$C31))&gt;INDEX(Kalender!$B$81:$B$110,MAX(1,$C31))),AND($D31&gt;0,INDEX(Kalender!EB$81:EB$110,MAX(1,$D31))&gt;INDEX(Kalender!$B$81:$B$110,MAX(1,$D31))),AND($E31&gt;0,INDEX(Kalender!EB$81:EB$110,MAX(1,$E31))&gt;INDEX(Kalender!$B$81:$B$110,MAX(1,$E31))),AND($F31&gt;0,INDEX(Kalender!EB$81:EB$110,MAX(1,$F31))&gt;INDEX(Kalender!$B$81:$B$110,MAX(1,$F31)))),2,0))</f>
        <v>0</v>
      </c>
      <c r="EC31" s="5" t="n">
        <f aca="false">IF(Kalender!EC31&lt;&gt;1,0,IF(AND($B31&gt;0,INDEX(Kalender!EC$68:EC$77,MAX(1,$B31))&gt;INDEX(Kalender!$B$68:$B$77,MAX(1,$B31))),1,0)+IF(OR(AND($C31&gt;0,INDEX(Kalender!EC$81:EC$110,MAX(1,$C31))&gt;INDEX(Kalender!$B$81:$B$110,MAX(1,$C31))),AND($D31&gt;0,INDEX(Kalender!EC$81:EC$110,MAX(1,$D31))&gt;INDEX(Kalender!$B$81:$B$110,MAX(1,$D31))),AND($E31&gt;0,INDEX(Kalender!EC$81:EC$110,MAX(1,$E31))&gt;INDEX(Kalender!$B$81:$B$110,MAX(1,$E31))),AND($F31&gt;0,INDEX(Kalender!EC$81:EC$110,MAX(1,$F31))&gt;INDEX(Kalender!$B$81:$B$110,MAX(1,$F31)))),2,0))</f>
        <v>0</v>
      </c>
      <c r="ED31" s="5" t="n">
        <f aca="false">IF(Kalender!ED31&lt;&gt;1,0,IF(AND($B31&gt;0,INDEX(Kalender!ED$68:ED$77,MAX(1,$B31))&gt;INDEX(Kalender!$B$68:$B$77,MAX(1,$B31))),1,0)+IF(OR(AND($C31&gt;0,INDEX(Kalender!ED$81:ED$110,MAX(1,$C31))&gt;INDEX(Kalender!$B$81:$B$110,MAX(1,$C31))),AND($D31&gt;0,INDEX(Kalender!ED$81:ED$110,MAX(1,$D31))&gt;INDEX(Kalender!$B$81:$B$110,MAX(1,$D31))),AND($E31&gt;0,INDEX(Kalender!ED$81:ED$110,MAX(1,$E31))&gt;INDEX(Kalender!$B$81:$B$110,MAX(1,$E31))),AND($F31&gt;0,INDEX(Kalender!ED$81:ED$110,MAX(1,$F31))&gt;INDEX(Kalender!$B$81:$B$110,MAX(1,$F31)))),2,0))</f>
        <v>0</v>
      </c>
      <c r="EE31" s="5" t="n">
        <f aca="false">IF(Kalender!EE31&lt;&gt;1,0,IF(AND($B31&gt;0,INDEX(Kalender!EE$68:EE$77,MAX(1,$B31))&gt;INDEX(Kalender!$B$68:$B$77,MAX(1,$B31))),1,0)+IF(OR(AND($C31&gt;0,INDEX(Kalender!EE$81:EE$110,MAX(1,$C31))&gt;INDEX(Kalender!$B$81:$B$110,MAX(1,$C31))),AND($D31&gt;0,INDEX(Kalender!EE$81:EE$110,MAX(1,$D31))&gt;INDEX(Kalender!$B$81:$B$110,MAX(1,$D31))),AND($E31&gt;0,INDEX(Kalender!EE$81:EE$110,MAX(1,$E31))&gt;INDEX(Kalender!$B$81:$B$110,MAX(1,$E31))),AND($F31&gt;0,INDEX(Kalender!EE$81:EE$110,MAX(1,$F31))&gt;INDEX(Kalender!$B$81:$B$110,MAX(1,$F31)))),2,0))</f>
        <v>0</v>
      </c>
      <c r="EF31" s="5" t="n">
        <f aca="false">IF(Kalender!EF31&lt;&gt;1,0,IF(AND($B31&gt;0,INDEX(Kalender!EF$68:EF$77,MAX(1,$B31))&gt;INDEX(Kalender!$B$68:$B$77,MAX(1,$B31))),1,0)+IF(OR(AND($C31&gt;0,INDEX(Kalender!EF$81:EF$110,MAX(1,$C31))&gt;INDEX(Kalender!$B$81:$B$110,MAX(1,$C31))),AND($D31&gt;0,INDEX(Kalender!EF$81:EF$110,MAX(1,$D31))&gt;INDEX(Kalender!$B$81:$B$110,MAX(1,$D31))),AND($E31&gt;0,INDEX(Kalender!EF$81:EF$110,MAX(1,$E31))&gt;INDEX(Kalender!$B$81:$B$110,MAX(1,$E31))),AND($F31&gt;0,INDEX(Kalender!EF$81:EF$110,MAX(1,$F31))&gt;INDEX(Kalender!$B$81:$B$110,MAX(1,$F31)))),2,0))</f>
        <v>0</v>
      </c>
      <c r="EG31" s="5" t="n">
        <f aca="false">IF(Kalender!EG31&lt;&gt;1,0,IF(AND($B31&gt;0,INDEX(Kalender!EG$68:EG$77,MAX(1,$B31))&gt;INDEX(Kalender!$B$68:$B$77,MAX(1,$B31))),1,0)+IF(OR(AND($C31&gt;0,INDEX(Kalender!EG$81:EG$110,MAX(1,$C31))&gt;INDEX(Kalender!$B$81:$B$110,MAX(1,$C31))),AND($D31&gt;0,INDEX(Kalender!EG$81:EG$110,MAX(1,$D31))&gt;INDEX(Kalender!$B$81:$B$110,MAX(1,$D31))),AND($E31&gt;0,INDEX(Kalender!EG$81:EG$110,MAX(1,$E31))&gt;INDEX(Kalender!$B$81:$B$110,MAX(1,$E31))),AND($F31&gt;0,INDEX(Kalender!EG$81:EG$110,MAX(1,$F31))&gt;INDEX(Kalender!$B$81:$B$110,MAX(1,$F31)))),2,0))</f>
        <v>0</v>
      </c>
      <c r="EH31" s="5" t="n">
        <f aca="false">IF(Kalender!EH31&lt;&gt;1,0,IF(AND($B31&gt;0,INDEX(Kalender!EH$68:EH$77,MAX(1,$B31))&gt;INDEX(Kalender!$B$68:$B$77,MAX(1,$B31))),1,0)+IF(OR(AND($C31&gt;0,INDEX(Kalender!EH$81:EH$110,MAX(1,$C31))&gt;INDEX(Kalender!$B$81:$B$110,MAX(1,$C31))),AND($D31&gt;0,INDEX(Kalender!EH$81:EH$110,MAX(1,$D31))&gt;INDEX(Kalender!$B$81:$B$110,MAX(1,$D31))),AND($E31&gt;0,INDEX(Kalender!EH$81:EH$110,MAX(1,$E31))&gt;INDEX(Kalender!$B$81:$B$110,MAX(1,$E31))),AND($F31&gt;0,INDEX(Kalender!EH$81:EH$110,MAX(1,$F31))&gt;INDEX(Kalender!$B$81:$B$110,MAX(1,$F31)))),2,0))</f>
        <v>0</v>
      </c>
      <c r="EI31" s="5" t="n">
        <f aca="false">IF(Kalender!EI31&lt;&gt;1,0,IF(AND($B31&gt;0,INDEX(Kalender!EI$68:EI$77,MAX(1,$B31))&gt;INDEX(Kalender!$B$68:$B$77,MAX(1,$B31))),1,0)+IF(OR(AND($C31&gt;0,INDEX(Kalender!EI$81:EI$110,MAX(1,$C31))&gt;INDEX(Kalender!$B$81:$B$110,MAX(1,$C31))),AND($D31&gt;0,INDEX(Kalender!EI$81:EI$110,MAX(1,$D31))&gt;INDEX(Kalender!$B$81:$B$110,MAX(1,$D31))),AND($E31&gt;0,INDEX(Kalender!EI$81:EI$110,MAX(1,$E31))&gt;INDEX(Kalender!$B$81:$B$110,MAX(1,$E31))),AND($F31&gt;0,INDEX(Kalender!EI$81:EI$110,MAX(1,$F31))&gt;INDEX(Kalender!$B$81:$B$110,MAX(1,$F31)))),2,0))</f>
        <v>0</v>
      </c>
      <c r="EJ31" s="5" t="n">
        <f aca="false">IF(Kalender!EJ31&lt;&gt;1,0,IF(AND($B31&gt;0,INDEX(Kalender!EJ$68:EJ$77,MAX(1,$B31))&gt;INDEX(Kalender!$B$68:$B$77,MAX(1,$B31))),1,0)+IF(OR(AND($C31&gt;0,INDEX(Kalender!EJ$81:EJ$110,MAX(1,$C31))&gt;INDEX(Kalender!$B$81:$B$110,MAX(1,$C31))),AND($D31&gt;0,INDEX(Kalender!EJ$81:EJ$110,MAX(1,$D31))&gt;INDEX(Kalender!$B$81:$B$110,MAX(1,$D31))),AND($E31&gt;0,INDEX(Kalender!EJ$81:EJ$110,MAX(1,$E31))&gt;INDEX(Kalender!$B$81:$B$110,MAX(1,$E31))),AND($F31&gt;0,INDEX(Kalender!EJ$81:EJ$110,MAX(1,$F31))&gt;INDEX(Kalender!$B$81:$B$110,MAX(1,$F31)))),2,0))</f>
        <v>0</v>
      </c>
      <c r="EK31" s="5" t="n">
        <f aca="false">IF(Kalender!EK31&lt;&gt;1,0,IF(AND($B31&gt;0,INDEX(Kalender!EK$68:EK$77,MAX(1,$B31))&gt;INDEX(Kalender!$B$68:$B$77,MAX(1,$B31))),1,0)+IF(OR(AND($C31&gt;0,INDEX(Kalender!EK$81:EK$110,MAX(1,$C31))&gt;INDEX(Kalender!$B$81:$B$110,MAX(1,$C31))),AND($D31&gt;0,INDEX(Kalender!EK$81:EK$110,MAX(1,$D31))&gt;INDEX(Kalender!$B$81:$B$110,MAX(1,$D31))),AND($E31&gt;0,INDEX(Kalender!EK$81:EK$110,MAX(1,$E31))&gt;INDEX(Kalender!$B$81:$B$110,MAX(1,$E31))),AND($F31&gt;0,INDEX(Kalender!EK$81:EK$110,MAX(1,$F31))&gt;INDEX(Kalender!$B$81:$B$110,MAX(1,$F31)))),2,0))</f>
        <v>0</v>
      </c>
      <c r="EL31" s="5" t="n">
        <f aca="false">IF(Kalender!EL31&lt;&gt;1,0,IF(AND($B31&gt;0,INDEX(Kalender!EL$68:EL$77,MAX(1,$B31))&gt;INDEX(Kalender!$B$68:$B$77,MAX(1,$B31))),1,0)+IF(OR(AND($C31&gt;0,INDEX(Kalender!EL$81:EL$110,MAX(1,$C31))&gt;INDEX(Kalender!$B$81:$B$110,MAX(1,$C31))),AND($D31&gt;0,INDEX(Kalender!EL$81:EL$110,MAX(1,$D31))&gt;INDEX(Kalender!$B$81:$B$110,MAX(1,$D31))),AND($E31&gt;0,INDEX(Kalender!EL$81:EL$110,MAX(1,$E31))&gt;INDEX(Kalender!$B$81:$B$110,MAX(1,$E31))),AND($F31&gt;0,INDEX(Kalender!EL$81:EL$110,MAX(1,$F31))&gt;INDEX(Kalender!$B$81:$B$110,MAX(1,$F31)))),2,0))</f>
        <v>0</v>
      </c>
      <c r="EM31" s="5" t="n">
        <f aca="false">IF(Kalender!EM31&lt;&gt;1,0,IF(AND($B31&gt;0,INDEX(Kalender!EM$68:EM$77,MAX(1,$B31))&gt;INDEX(Kalender!$B$68:$B$77,MAX(1,$B31))),1,0)+IF(OR(AND($C31&gt;0,INDEX(Kalender!EM$81:EM$110,MAX(1,$C31))&gt;INDEX(Kalender!$B$81:$B$110,MAX(1,$C31))),AND($D31&gt;0,INDEX(Kalender!EM$81:EM$110,MAX(1,$D31))&gt;INDEX(Kalender!$B$81:$B$110,MAX(1,$D31))),AND($E31&gt;0,INDEX(Kalender!EM$81:EM$110,MAX(1,$E31))&gt;INDEX(Kalender!$B$81:$B$110,MAX(1,$E31))),AND($F31&gt;0,INDEX(Kalender!EM$81:EM$110,MAX(1,$F31))&gt;INDEX(Kalender!$B$81:$B$110,MAX(1,$F31)))),2,0))</f>
        <v>0</v>
      </c>
      <c r="EN31" s="5" t="n">
        <f aca="false">IF(Kalender!EN31&lt;&gt;1,0,IF(AND($B31&gt;0,INDEX(Kalender!EN$68:EN$77,MAX(1,$B31))&gt;INDEX(Kalender!$B$68:$B$77,MAX(1,$B31))),1,0)+IF(OR(AND($C31&gt;0,INDEX(Kalender!EN$81:EN$110,MAX(1,$C31))&gt;INDEX(Kalender!$B$81:$B$110,MAX(1,$C31))),AND($D31&gt;0,INDEX(Kalender!EN$81:EN$110,MAX(1,$D31))&gt;INDEX(Kalender!$B$81:$B$110,MAX(1,$D31))),AND($E31&gt;0,INDEX(Kalender!EN$81:EN$110,MAX(1,$E31))&gt;INDEX(Kalender!$B$81:$B$110,MAX(1,$E31))),AND($F31&gt;0,INDEX(Kalender!EN$81:EN$110,MAX(1,$F31))&gt;INDEX(Kalender!$B$81:$B$110,MAX(1,$F31)))),2,0))</f>
        <v>0</v>
      </c>
      <c r="EO31" s="5" t="n">
        <f aca="false">IF(Kalender!EO31&lt;&gt;1,0,IF(AND($B31&gt;0,INDEX(Kalender!EO$68:EO$77,MAX(1,$B31))&gt;INDEX(Kalender!$B$68:$B$77,MAX(1,$B31))),1,0)+IF(OR(AND($C31&gt;0,INDEX(Kalender!EO$81:EO$110,MAX(1,$C31))&gt;INDEX(Kalender!$B$81:$B$110,MAX(1,$C31))),AND($D31&gt;0,INDEX(Kalender!EO$81:EO$110,MAX(1,$D31))&gt;INDEX(Kalender!$B$81:$B$110,MAX(1,$D31))),AND($E31&gt;0,INDEX(Kalender!EO$81:EO$110,MAX(1,$E31))&gt;INDEX(Kalender!$B$81:$B$110,MAX(1,$E31))),AND($F31&gt;0,INDEX(Kalender!EO$81:EO$110,MAX(1,$F31))&gt;INDEX(Kalender!$B$81:$B$110,MAX(1,$F31)))),2,0))</f>
        <v>0</v>
      </c>
      <c r="EP31" s="5" t="n">
        <f aca="false">IF(Kalender!EP31&lt;&gt;1,0,IF(AND($B31&gt;0,INDEX(Kalender!EP$68:EP$77,MAX(1,$B31))&gt;INDEX(Kalender!$B$68:$B$77,MAX(1,$B31))),1,0)+IF(OR(AND($C31&gt;0,INDEX(Kalender!EP$81:EP$110,MAX(1,$C31))&gt;INDEX(Kalender!$B$81:$B$110,MAX(1,$C31))),AND($D31&gt;0,INDEX(Kalender!EP$81:EP$110,MAX(1,$D31))&gt;INDEX(Kalender!$B$81:$B$110,MAX(1,$D31))),AND($E31&gt;0,INDEX(Kalender!EP$81:EP$110,MAX(1,$E31))&gt;INDEX(Kalender!$B$81:$B$110,MAX(1,$E31))),AND($F31&gt;0,INDEX(Kalender!EP$81:EP$110,MAX(1,$F31))&gt;INDEX(Kalender!$B$81:$B$110,MAX(1,$F31)))),2,0))</f>
        <v>0</v>
      </c>
      <c r="EQ31" s="5" t="n">
        <f aca="false">IF(Kalender!EQ31&lt;&gt;1,0,IF(AND($B31&gt;0,INDEX(Kalender!EQ$68:EQ$77,MAX(1,$B31))&gt;INDEX(Kalender!$B$68:$B$77,MAX(1,$B31))),1,0)+IF(OR(AND($C31&gt;0,INDEX(Kalender!EQ$81:EQ$110,MAX(1,$C31))&gt;INDEX(Kalender!$B$81:$B$110,MAX(1,$C31))),AND($D31&gt;0,INDEX(Kalender!EQ$81:EQ$110,MAX(1,$D31))&gt;INDEX(Kalender!$B$81:$B$110,MAX(1,$D31))),AND($E31&gt;0,INDEX(Kalender!EQ$81:EQ$110,MAX(1,$E31))&gt;INDEX(Kalender!$B$81:$B$110,MAX(1,$E31))),AND($F31&gt;0,INDEX(Kalender!EQ$81:EQ$110,MAX(1,$F31))&gt;INDEX(Kalender!$B$81:$B$110,MAX(1,$F31)))),2,0))</f>
        <v>0</v>
      </c>
      <c r="ER31" s="5" t="n">
        <f aca="false">IF(Kalender!ER31&lt;&gt;1,0,IF(AND($B31&gt;0,INDEX(Kalender!ER$68:ER$77,MAX(1,$B31))&gt;INDEX(Kalender!$B$68:$B$77,MAX(1,$B31))),1,0)+IF(OR(AND($C31&gt;0,INDEX(Kalender!ER$81:ER$110,MAX(1,$C31))&gt;INDEX(Kalender!$B$81:$B$110,MAX(1,$C31))),AND($D31&gt;0,INDEX(Kalender!ER$81:ER$110,MAX(1,$D31))&gt;INDEX(Kalender!$B$81:$B$110,MAX(1,$D31))),AND($E31&gt;0,INDEX(Kalender!ER$81:ER$110,MAX(1,$E31))&gt;INDEX(Kalender!$B$81:$B$110,MAX(1,$E31))),AND($F31&gt;0,INDEX(Kalender!ER$81:ER$110,MAX(1,$F31))&gt;INDEX(Kalender!$B$81:$B$110,MAX(1,$F31)))),2,0))</f>
        <v>0</v>
      </c>
      <c r="ES31" s="5" t="n">
        <f aca="false">IF(Kalender!ES31&lt;&gt;1,0,IF(AND($B31&gt;0,INDEX(Kalender!ES$68:ES$77,MAX(1,$B31))&gt;INDEX(Kalender!$B$68:$B$77,MAX(1,$B31))),1,0)+IF(OR(AND($C31&gt;0,INDEX(Kalender!ES$81:ES$110,MAX(1,$C31))&gt;INDEX(Kalender!$B$81:$B$110,MAX(1,$C31))),AND($D31&gt;0,INDEX(Kalender!ES$81:ES$110,MAX(1,$D31))&gt;INDEX(Kalender!$B$81:$B$110,MAX(1,$D31))),AND($E31&gt;0,INDEX(Kalender!ES$81:ES$110,MAX(1,$E31))&gt;INDEX(Kalender!$B$81:$B$110,MAX(1,$E31))),AND($F31&gt;0,INDEX(Kalender!ES$81:ES$110,MAX(1,$F31))&gt;INDEX(Kalender!$B$81:$B$110,MAX(1,$F31)))),2,0))</f>
        <v>0</v>
      </c>
      <c r="ET31" s="5" t="n">
        <f aca="false">IF(Kalender!ET31&lt;&gt;1,0,IF(AND($B31&gt;0,INDEX(Kalender!ET$68:ET$77,MAX(1,$B31))&gt;INDEX(Kalender!$B$68:$B$77,MAX(1,$B31))),1,0)+IF(OR(AND($C31&gt;0,INDEX(Kalender!ET$81:ET$110,MAX(1,$C31))&gt;INDEX(Kalender!$B$81:$B$110,MAX(1,$C31))),AND($D31&gt;0,INDEX(Kalender!ET$81:ET$110,MAX(1,$D31))&gt;INDEX(Kalender!$B$81:$B$110,MAX(1,$D31))),AND($E31&gt;0,INDEX(Kalender!ET$81:ET$110,MAX(1,$E31))&gt;INDEX(Kalender!$B$81:$B$110,MAX(1,$E31))),AND($F31&gt;0,INDEX(Kalender!ET$81:ET$110,MAX(1,$F31))&gt;INDEX(Kalender!$B$81:$B$110,MAX(1,$F31)))),2,0))</f>
        <v>0</v>
      </c>
      <c r="EU31" s="5" t="n">
        <f aca="false">IF(Kalender!EU31&lt;&gt;1,0,IF(AND($B31&gt;0,INDEX(Kalender!EU$68:EU$77,MAX(1,$B31))&gt;INDEX(Kalender!$B$68:$B$77,MAX(1,$B31))),1,0)+IF(OR(AND($C31&gt;0,INDEX(Kalender!EU$81:EU$110,MAX(1,$C31))&gt;INDEX(Kalender!$B$81:$B$110,MAX(1,$C31))),AND($D31&gt;0,INDEX(Kalender!EU$81:EU$110,MAX(1,$D31))&gt;INDEX(Kalender!$B$81:$B$110,MAX(1,$D31))),AND($E31&gt;0,INDEX(Kalender!EU$81:EU$110,MAX(1,$E31))&gt;INDEX(Kalender!$B$81:$B$110,MAX(1,$E31))),AND($F31&gt;0,INDEX(Kalender!EU$81:EU$110,MAX(1,$F31))&gt;INDEX(Kalender!$B$81:$B$110,MAX(1,$F31)))),2,0))</f>
        <v>0</v>
      </c>
      <c r="EV31" s="5" t="n">
        <f aca="false">IF(Kalender!EV31&lt;&gt;1,0,IF(AND($B31&gt;0,INDEX(Kalender!EV$68:EV$77,MAX(1,$B31))&gt;INDEX(Kalender!$B$68:$B$77,MAX(1,$B31))),1,0)+IF(OR(AND($C31&gt;0,INDEX(Kalender!EV$81:EV$110,MAX(1,$C31))&gt;INDEX(Kalender!$B$81:$B$110,MAX(1,$C31))),AND($D31&gt;0,INDEX(Kalender!EV$81:EV$110,MAX(1,$D31))&gt;INDEX(Kalender!$B$81:$B$110,MAX(1,$D31))),AND($E31&gt;0,INDEX(Kalender!EV$81:EV$110,MAX(1,$E31))&gt;INDEX(Kalender!$B$81:$B$110,MAX(1,$E31))),AND($F31&gt;0,INDEX(Kalender!EV$81:EV$110,MAX(1,$F31))&gt;INDEX(Kalender!$B$81:$B$110,MAX(1,$F31)))),2,0))</f>
        <v>0</v>
      </c>
      <c r="EW31" s="5" t="n">
        <f aca="false">IF(Kalender!EW31&lt;&gt;1,0,IF(AND($B31&gt;0,INDEX(Kalender!EW$68:EW$77,MAX(1,$B31))&gt;INDEX(Kalender!$B$68:$B$77,MAX(1,$B31))),1,0)+IF(OR(AND($C31&gt;0,INDEX(Kalender!EW$81:EW$110,MAX(1,$C31))&gt;INDEX(Kalender!$B$81:$B$110,MAX(1,$C31))),AND($D31&gt;0,INDEX(Kalender!EW$81:EW$110,MAX(1,$D31))&gt;INDEX(Kalender!$B$81:$B$110,MAX(1,$D31))),AND($E31&gt;0,INDEX(Kalender!EW$81:EW$110,MAX(1,$E31))&gt;INDEX(Kalender!$B$81:$B$110,MAX(1,$E31))),AND($F31&gt;0,INDEX(Kalender!EW$81:EW$110,MAX(1,$F31))&gt;INDEX(Kalender!$B$81:$B$110,MAX(1,$F31)))),2,0))</f>
        <v>0</v>
      </c>
      <c r="EX31" s="5" t="n">
        <f aca="false">IF(Kalender!EX31&lt;&gt;1,0,IF(AND($B31&gt;0,INDEX(Kalender!EX$68:EX$77,MAX(1,$B31))&gt;INDEX(Kalender!$B$68:$B$77,MAX(1,$B31))),1,0)+IF(OR(AND($C31&gt;0,INDEX(Kalender!EX$81:EX$110,MAX(1,$C31))&gt;INDEX(Kalender!$B$81:$B$110,MAX(1,$C31))),AND($D31&gt;0,INDEX(Kalender!EX$81:EX$110,MAX(1,$D31))&gt;INDEX(Kalender!$B$81:$B$110,MAX(1,$D31))),AND($E31&gt;0,INDEX(Kalender!EX$81:EX$110,MAX(1,$E31))&gt;INDEX(Kalender!$B$81:$B$110,MAX(1,$E31))),AND($F31&gt;0,INDEX(Kalender!EX$81:EX$110,MAX(1,$F31))&gt;INDEX(Kalender!$B$81:$B$110,MAX(1,$F31)))),2,0))</f>
        <v>0</v>
      </c>
      <c r="EY31" s="5" t="n">
        <f aca="false">IF(Kalender!EY31&lt;&gt;1,0,IF(AND($B31&gt;0,INDEX(Kalender!EY$68:EY$77,MAX(1,$B31))&gt;INDEX(Kalender!$B$68:$B$77,MAX(1,$B31))),1,0)+IF(OR(AND($C31&gt;0,INDEX(Kalender!EY$81:EY$110,MAX(1,$C31))&gt;INDEX(Kalender!$B$81:$B$110,MAX(1,$C31))),AND($D31&gt;0,INDEX(Kalender!EY$81:EY$110,MAX(1,$D31))&gt;INDEX(Kalender!$B$81:$B$110,MAX(1,$D31))),AND($E31&gt;0,INDEX(Kalender!EY$81:EY$110,MAX(1,$E31))&gt;INDEX(Kalender!$B$81:$B$110,MAX(1,$E31))),AND($F31&gt;0,INDEX(Kalender!EY$81:EY$110,MAX(1,$F31))&gt;INDEX(Kalender!$B$81:$B$110,MAX(1,$F31)))),2,0))</f>
        <v>0</v>
      </c>
      <c r="EZ31" s="5" t="n">
        <f aca="false">IF(Kalender!EZ31&lt;&gt;1,0,IF(AND($B31&gt;0,INDEX(Kalender!EZ$68:EZ$77,MAX(1,$B31))&gt;INDEX(Kalender!$B$68:$B$77,MAX(1,$B31))),1,0)+IF(OR(AND($C31&gt;0,INDEX(Kalender!EZ$81:EZ$110,MAX(1,$C31))&gt;INDEX(Kalender!$B$81:$B$110,MAX(1,$C31))),AND($D31&gt;0,INDEX(Kalender!EZ$81:EZ$110,MAX(1,$D31))&gt;INDEX(Kalender!$B$81:$B$110,MAX(1,$D31))),AND($E31&gt;0,INDEX(Kalender!EZ$81:EZ$110,MAX(1,$E31))&gt;INDEX(Kalender!$B$81:$B$110,MAX(1,$E31))),AND($F31&gt;0,INDEX(Kalender!EZ$81:EZ$110,MAX(1,$F31))&gt;INDEX(Kalender!$B$81:$B$110,MAX(1,$F31)))),2,0))</f>
        <v>0</v>
      </c>
      <c r="FA31" s="5" t="n">
        <f aca="false">IF(Kalender!FA31&lt;&gt;1,0,IF(AND($B31&gt;0,INDEX(Kalender!FA$68:FA$77,MAX(1,$B31))&gt;INDEX(Kalender!$B$68:$B$77,MAX(1,$B31))),1,0)+IF(OR(AND($C31&gt;0,INDEX(Kalender!FA$81:FA$110,MAX(1,$C31))&gt;INDEX(Kalender!$B$81:$B$110,MAX(1,$C31))),AND($D31&gt;0,INDEX(Kalender!FA$81:FA$110,MAX(1,$D31))&gt;INDEX(Kalender!$B$81:$B$110,MAX(1,$D31))),AND($E31&gt;0,INDEX(Kalender!FA$81:FA$110,MAX(1,$E31))&gt;INDEX(Kalender!$B$81:$B$110,MAX(1,$E31))),AND($F31&gt;0,INDEX(Kalender!FA$81:FA$110,MAX(1,$F31))&gt;INDEX(Kalender!$B$81:$B$110,MAX(1,$F31)))),2,0))</f>
        <v>0</v>
      </c>
      <c r="FB31" s="5" t="n">
        <f aca="false">IF(Kalender!FB31&lt;&gt;1,0,IF(AND($B31&gt;0,INDEX(Kalender!FB$68:FB$77,MAX(1,$B31))&gt;INDEX(Kalender!$B$68:$B$77,MAX(1,$B31))),1,0)+IF(OR(AND($C31&gt;0,INDEX(Kalender!FB$81:FB$110,MAX(1,$C31))&gt;INDEX(Kalender!$B$81:$B$110,MAX(1,$C31))),AND($D31&gt;0,INDEX(Kalender!FB$81:FB$110,MAX(1,$D31))&gt;INDEX(Kalender!$B$81:$B$110,MAX(1,$D31))),AND($E31&gt;0,INDEX(Kalender!FB$81:FB$110,MAX(1,$E31))&gt;INDEX(Kalender!$B$81:$B$110,MAX(1,$E31))),AND($F31&gt;0,INDEX(Kalender!FB$81:FB$110,MAX(1,$F31))&gt;INDEX(Kalender!$B$81:$B$110,MAX(1,$F31)))),2,0))</f>
        <v>0</v>
      </c>
      <c r="FC31" s="5" t="n">
        <f aca="false">IF(Kalender!FC31&lt;&gt;1,0,IF(AND($B31&gt;0,INDEX(Kalender!FC$68:FC$77,MAX(1,$B31))&gt;INDEX(Kalender!$B$68:$B$77,MAX(1,$B31))),1,0)+IF(OR(AND($C31&gt;0,INDEX(Kalender!FC$81:FC$110,MAX(1,$C31))&gt;INDEX(Kalender!$B$81:$B$110,MAX(1,$C31))),AND($D31&gt;0,INDEX(Kalender!FC$81:FC$110,MAX(1,$D31))&gt;INDEX(Kalender!$B$81:$B$110,MAX(1,$D31))),AND($E31&gt;0,INDEX(Kalender!FC$81:FC$110,MAX(1,$E31))&gt;INDEX(Kalender!$B$81:$B$110,MAX(1,$E31))),AND($F31&gt;0,INDEX(Kalender!FC$81:FC$110,MAX(1,$F31))&gt;INDEX(Kalender!$B$81:$B$110,MAX(1,$F31)))),2,0))</f>
        <v>0</v>
      </c>
      <c r="FD31" s="5" t="n">
        <f aca="false">IF(Kalender!FD31&lt;&gt;1,0,IF(AND($B31&gt;0,INDEX(Kalender!FD$68:FD$77,MAX(1,$B31))&gt;INDEX(Kalender!$B$68:$B$77,MAX(1,$B31))),1,0)+IF(OR(AND($C31&gt;0,INDEX(Kalender!FD$81:FD$110,MAX(1,$C31))&gt;INDEX(Kalender!$B$81:$B$110,MAX(1,$C31))),AND($D31&gt;0,INDEX(Kalender!FD$81:FD$110,MAX(1,$D31))&gt;INDEX(Kalender!$B$81:$B$110,MAX(1,$D31))),AND($E31&gt;0,INDEX(Kalender!FD$81:FD$110,MAX(1,$E31))&gt;INDEX(Kalender!$B$81:$B$110,MAX(1,$E31))),AND($F31&gt;0,INDEX(Kalender!FD$81:FD$110,MAX(1,$F31))&gt;INDEX(Kalender!$B$81:$B$110,MAX(1,$F31)))),2,0))</f>
        <v>0</v>
      </c>
      <c r="FE31" s="5" t="n">
        <f aca="false">IF(Kalender!FE31&lt;&gt;1,0,IF(AND($B31&gt;0,INDEX(Kalender!FE$68:FE$77,MAX(1,$B31))&gt;INDEX(Kalender!$B$68:$B$77,MAX(1,$B31))),1,0)+IF(OR(AND($C31&gt;0,INDEX(Kalender!FE$81:FE$110,MAX(1,$C31))&gt;INDEX(Kalender!$B$81:$B$110,MAX(1,$C31))),AND($D31&gt;0,INDEX(Kalender!FE$81:FE$110,MAX(1,$D31))&gt;INDEX(Kalender!$B$81:$B$110,MAX(1,$D31))),AND($E31&gt;0,INDEX(Kalender!FE$81:FE$110,MAX(1,$E31))&gt;INDEX(Kalender!$B$81:$B$110,MAX(1,$E31))),AND($F31&gt;0,INDEX(Kalender!FE$81:FE$110,MAX(1,$F31))&gt;INDEX(Kalender!$B$81:$B$110,MAX(1,$F31)))),2,0))</f>
        <v>0</v>
      </c>
      <c r="FF31" s="5" t="n">
        <f aca="false">IF(Kalender!FF31&lt;&gt;1,0,IF(AND($B31&gt;0,INDEX(Kalender!FF$68:FF$77,MAX(1,$B31))&gt;INDEX(Kalender!$B$68:$B$77,MAX(1,$B31))),1,0)+IF(OR(AND($C31&gt;0,INDEX(Kalender!FF$81:FF$110,MAX(1,$C31))&gt;INDEX(Kalender!$B$81:$B$110,MAX(1,$C31))),AND($D31&gt;0,INDEX(Kalender!FF$81:FF$110,MAX(1,$D31))&gt;INDEX(Kalender!$B$81:$B$110,MAX(1,$D31))),AND($E31&gt;0,INDEX(Kalender!FF$81:FF$110,MAX(1,$E31))&gt;INDEX(Kalender!$B$81:$B$110,MAX(1,$E31))),AND($F31&gt;0,INDEX(Kalender!FF$81:FF$110,MAX(1,$F31))&gt;INDEX(Kalender!$B$81:$B$110,MAX(1,$F31)))),2,0))</f>
        <v>0</v>
      </c>
      <c r="FG31" s="5" t="n">
        <f aca="false">IF(Kalender!FG31&lt;&gt;1,0,IF(AND($B31&gt;0,INDEX(Kalender!FG$68:FG$77,MAX(1,$B31))&gt;INDEX(Kalender!$B$68:$B$77,MAX(1,$B31))),1,0)+IF(OR(AND($C31&gt;0,INDEX(Kalender!FG$81:FG$110,MAX(1,$C31))&gt;INDEX(Kalender!$B$81:$B$110,MAX(1,$C31))),AND($D31&gt;0,INDEX(Kalender!FG$81:FG$110,MAX(1,$D31))&gt;INDEX(Kalender!$B$81:$B$110,MAX(1,$D31))),AND($E31&gt;0,INDEX(Kalender!FG$81:FG$110,MAX(1,$E31))&gt;INDEX(Kalender!$B$81:$B$110,MAX(1,$E31))),AND($F31&gt;0,INDEX(Kalender!FG$81:FG$110,MAX(1,$F31))&gt;INDEX(Kalender!$B$81:$B$110,MAX(1,$F31)))),2,0))</f>
        <v>0</v>
      </c>
      <c r="FH31" s="5" t="n">
        <f aca="false">IF(Kalender!FH31&lt;&gt;1,0,IF(AND($B31&gt;0,INDEX(Kalender!FH$68:FH$77,MAX(1,$B31))&gt;INDEX(Kalender!$B$68:$B$77,MAX(1,$B31))),1,0)+IF(OR(AND($C31&gt;0,INDEX(Kalender!FH$81:FH$110,MAX(1,$C31))&gt;INDEX(Kalender!$B$81:$B$110,MAX(1,$C31))),AND($D31&gt;0,INDEX(Kalender!FH$81:FH$110,MAX(1,$D31))&gt;INDEX(Kalender!$B$81:$B$110,MAX(1,$D31))),AND($E31&gt;0,INDEX(Kalender!FH$81:FH$110,MAX(1,$E31))&gt;INDEX(Kalender!$B$81:$B$110,MAX(1,$E31))),AND($F31&gt;0,INDEX(Kalender!FH$81:FH$110,MAX(1,$F31))&gt;INDEX(Kalender!$B$81:$B$110,MAX(1,$F31)))),2,0))</f>
        <v>0</v>
      </c>
      <c r="FI31" s="5" t="n">
        <f aca="false">IF(Kalender!FI31&lt;&gt;1,0,IF(AND($B31&gt;0,INDEX(Kalender!FI$68:FI$77,MAX(1,$B31))&gt;INDEX(Kalender!$B$68:$B$77,MAX(1,$B31))),1,0)+IF(OR(AND($C31&gt;0,INDEX(Kalender!FI$81:FI$110,MAX(1,$C31))&gt;INDEX(Kalender!$B$81:$B$110,MAX(1,$C31))),AND($D31&gt;0,INDEX(Kalender!FI$81:FI$110,MAX(1,$D31))&gt;INDEX(Kalender!$B$81:$B$110,MAX(1,$D31))),AND($E31&gt;0,INDEX(Kalender!FI$81:FI$110,MAX(1,$E31))&gt;INDEX(Kalender!$B$81:$B$110,MAX(1,$E31))),AND($F31&gt;0,INDEX(Kalender!FI$81:FI$110,MAX(1,$F31))&gt;INDEX(Kalender!$B$81:$B$110,MAX(1,$F31)))),2,0))</f>
        <v>0</v>
      </c>
      <c r="FJ31" s="5" t="n">
        <f aca="false">IF(Kalender!FJ31&lt;&gt;1,0,IF(AND($B31&gt;0,INDEX(Kalender!FJ$68:FJ$77,MAX(1,$B31))&gt;INDEX(Kalender!$B$68:$B$77,MAX(1,$B31))),1,0)+IF(OR(AND($C31&gt;0,INDEX(Kalender!FJ$81:FJ$110,MAX(1,$C31))&gt;INDEX(Kalender!$B$81:$B$110,MAX(1,$C31))),AND($D31&gt;0,INDEX(Kalender!FJ$81:FJ$110,MAX(1,$D31))&gt;INDEX(Kalender!$B$81:$B$110,MAX(1,$D31))),AND($E31&gt;0,INDEX(Kalender!FJ$81:FJ$110,MAX(1,$E31))&gt;INDEX(Kalender!$B$81:$B$110,MAX(1,$E31))),AND($F31&gt;0,INDEX(Kalender!FJ$81:FJ$110,MAX(1,$F31))&gt;INDEX(Kalender!$B$81:$B$110,MAX(1,$F31)))),2,0))</f>
        <v>0</v>
      </c>
      <c r="FK31" s="5" t="n">
        <f aca="false">IF(Kalender!FK31&lt;&gt;1,0,IF(AND($B31&gt;0,INDEX(Kalender!FK$68:FK$77,MAX(1,$B31))&gt;INDEX(Kalender!$B$68:$B$77,MAX(1,$B31))),1,0)+IF(OR(AND($C31&gt;0,INDEX(Kalender!FK$81:FK$110,MAX(1,$C31))&gt;INDEX(Kalender!$B$81:$B$110,MAX(1,$C31))),AND($D31&gt;0,INDEX(Kalender!FK$81:FK$110,MAX(1,$D31))&gt;INDEX(Kalender!$B$81:$B$110,MAX(1,$D31))),AND($E31&gt;0,INDEX(Kalender!FK$81:FK$110,MAX(1,$E31))&gt;INDEX(Kalender!$B$81:$B$110,MAX(1,$E31))),AND($F31&gt;0,INDEX(Kalender!FK$81:FK$110,MAX(1,$F31))&gt;INDEX(Kalender!$B$81:$B$110,MAX(1,$F31)))),2,0))</f>
        <v>0</v>
      </c>
      <c r="FL31" s="5" t="n">
        <f aca="false">IF(Kalender!FL31&lt;&gt;1,0,IF(AND($B31&gt;0,INDEX(Kalender!FL$68:FL$77,MAX(1,$B31))&gt;INDEX(Kalender!$B$68:$B$77,MAX(1,$B31))),1,0)+IF(OR(AND($C31&gt;0,INDEX(Kalender!FL$81:FL$110,MAX(1,$C31))&gt;INDEX(Kalender!$B$81:$B$110,MAX(1,$C31))),AND($D31&gt;0,INDEX(Kalender!FL$81:FL$110,MAX(1,$D31))&gt;INDEX(Kalender!$B$81:$B$110,MAX(1,$D31))),AND($E31&gt;0,INDEX(Kalender!FL$81:FL$110,MAX(1,$E31))&gt;INDEX(Kalender!$B$81:$B$110,MAX(1,$E31))),AND($F31&gt;0,INDEX(Kalender!FL$81:FL$110,MAX(1,$F31))&gt;INDEX(Kalender!$B$81:$B$110,MAX(1,$F31)))),2,0))</f>
        <v>0</v>
      </c>
      <c r="FM31" s="5" t="n">
        <f aca="false">IF(Kalender!FM31&lt;&gt;1,0,IF(AND($B31&gt;0,INDEX(Kalender!FM$68:FM$77,MAX(1,$B31))&gt;INDEX(Kalender!$B$68:$B$77,MAX(1,$B31))),1,0)+IF(OR(AND($C31&gt;0,INDEX(Kalender!FM$81:FM$110,MAX(1,$C31))&gt;INDEX(Kalender!$B$81:$B$110,MAX(1,$C31))),AND($D31&gt;0,INDEX(Kalender!FM$81:FM$110,MAX(1,$D31))&gt;INDEX(Kalender!$B$81:$B$110,MAX(1,$D31))),AND($E31&gt;0,INDEX(Kalender!FM$81:FM$110,MAX(1,$E31))&gt;INDEX(Kalender!$B$81:$B$110,MAX(1,$E31))),AND($F31&gt;0,INDEX(Kalender!FM$81:FM$110,MAX(1,$F31))&gt;INDEX(Kalender!$B$81:$B$110,MAX(1,$F31)))),2,0))</f>
        <v>0</v>
      </c>
      <c r="FN31" s="5" t="n">
        <f aca="false">IF(Kalender!FN31&lt;&gt;1,0,IF(AND($B31&gt;0,INDEX(Kalender!FN$68:FN$77,MAX(1,$B31))&gt;INDEX(Kalender!$B$68:$B$77,MAX(1,$B31))),1,0)+IF(OR(AND($C31&gt;0,INDEX(Kalender!FN$81:FN$110,MAX(1,$C31))&gt;INDEX(Kalender!$B$81:$B$110,MAX(1,$C31))),AND($D31&gt;0,INDEX(Kalender!FN$81:FN$110,MAX(1,$D31))&gt;INDEX(Kalender!$B$81:$B$110,MAX(1,$D31))),AND($E31&gt;0,INDEX(Kalender!FN$81:FN$110,MAX(1,$E31))&gt;INDEX(Kalender!$B$81:$B$110,MAX(1,$E31))),AND($F31&gt;0,INDEX(Kalender!FN$81:FN$110,MAX(1,$F31))&gt;INDEX(Kalender!$B$81:$B$110,MAX(1,$F31)))),2,0))</f>
        <v>0</v>
      </c>
      <c r="FO31" s="5" t="n">
        <f aca="false">IF(Kalender!FO31&lt;&gt;1,0,IF(AND($B31&gt;0,INDEX(Kalender!FO$68:FO$77,MAX(1,$B31))&gt;INDEX(Kalender!$B$68:$B$77,MAX(1,$B31))),1,0)+IF(OR(AND($C31&gt;0,INDEX(Kalender!FO$81:FO$110,MAX(1,$C31))&gt;INDEX(Kalender!$B$81:$B$110,MAX(1,$C31))),AND($D31&gt;0,INDEX(Kalender!FO$81:FO$110,MAX(1,$D31))&gt;INDEX(Kalender!$B$81:$B$110,MAX(1,$D31))),AND($E31&gt;0,INDEX(Kalender!FO$81:FO$110,MAX(1,$E31))&gt;INDEX(Kalender!$B$81:$B$110,MAX(1,$E31))),AND($F31&gt;0,INDEX(Kalender!FO$81:FO$110,MAX(1,$F31))&gt;INDEX(Kalender!$B$81:$B$110,MAX(1,$F31)))),2,0))</f>
        <v>0</v>
      </c>
      <c r="FP31" s="5" t="n">
        <f aca="false">IF(Kalender!FP31&lt;&gt;1,0,IF(AND($B31&gt;0,INDEX(Kalender!FP$68:FP$77,MAX(1,$B31))&gt;INDEX(Kalender!$B$68:$B$77,MAX(1,$B31))),1,0)+IF(OR(AND($C31&gt;0,INDEX(Kalender!FP$81:FP$110,MAX(1,$C31))&gt;INDEX(Kalender!$B$81:$B$110,MAX(1,$C31))),AND($D31&gt;0,INDEX(Kalender!FP$81:FP$110,MAX(1,$D31))&gt;INDEX(Kalender!$B$81:$B$110,MAX(1,$D31))),AND($E31&gt;0,INDEX(Kalender!FP$81:FP$110,MAX(1,$E31))&gt;INDEX(Kalender!$B$81:$B$110,MAX(1,$E31))),AND($F31&gt;0,INDEX(Kalender!FP$81:FP$110,MAX(1,$F31))&gt;INDEX(Kalender!$B$81:$B$110,MAX(1,$F31)))),2,0))</f>
        <v>0</v>
      </c>
      <c r="FQ31" s="5" t="n">
        <f aca="false">IF(Kalender!FQ31&lt;&gt;1,0,IF(AND($B31&gt;0,INDEX(Kalender!FQ$68:FQ$77,MAX(1,$B31))&gt;INDEX(Kalender!$B$68:$B$77,MAX(1,$B31))),1,0)+IF(OR(AND($C31&gt;0,INDEX(Kalender!FQ$81:FQ$110,MAX(1,$C31))&gt;INDEX(Kalender!$B$81:$B$110,MAX(1,$C31))),AND($D31&gt;0,INDEX(Kalender!FQ$81:FQ$110,MAX(1,$D31))&gt;INDEX(Kalender!$B$81:$B$110,MAX(1,$D31))),AND($E31&gt;0,INDEX(Kalender!FQ$81:FQ$110,MAX(1,$E31))&gt;INDEX(Kalender!$B$81:$B$110,MAX(1,$E31))),AND($F31&gt;0,INDEX(Kalender!FQ$81:FQ$110,MAX(1,$F31))&gt;INDEX(Kalender!$B$81:$B$110,MAX(1,$F31)))),2,0))</f>
        <v>0</v>
      </c>
      <c r="FR31" s="5" t="n">
        <f aca="false">IF(Kalender!FR31&lt;&gt;1,0,IF(AND($B31&gt;0,INDEX(Kalender!FR$68:FR$77,MAX(1,$B31))&gt;INDEX(Kalender!$B$68:$B$77,MAX(1,$B31))),1,0)+IF(OR(AND($C31&gt;0,INDEX(Kalender!FR$81:FR$110,MAX(1,$C31))&gt;INDEX(Kalender!$B$81:$B$110,MAX(1,$C31))),AND($D31&gt;0,INDEX(Kalender!FR$81:FR$110,MAX(1,$D31))&gt;INDEX(Kalender!$B$81:$B$110,MAX(1,$D31))),AND($E31&gt;0,INDEX(Kalender!FR$81:FR$110,MAX(1,$E31))&gt;INDEX(Kalender!$B$81:$B$110,MAX(1,$E31))),AND($F31&gt;0,INDEX(Kalender!FR$81:FR$110,MAX(1,$F31))&gt;INDEX(Kalender!$B$81:$B$110,MAX(1,$F31)))),2,0))</f>
        <v>0</v>
      </c>
      <c r="FS31" s="5" t="n">
        <f aca="false">IF(Kalender!FS31&lt;&gt;1,0,IF(AND($B31&gt;0,INDEX(Kalender!FS$68:FS$77,MAX(1,$B31))&gt;INDEX(Kalender!$B$68:$B$77,MAX(1,$B31))),1,0)+IF(OR(AND($C31&gt;0,INDEX(Kalender!FS$81:FS$110,MAX(1,$C31))&gt;INDEX(Kalender!$B$81:$B$110,MAX(1,$C31))),AND($D31&gt;0,INDEX(Kalender!FS$81:FS$110,MAX(1,$D31))&gt;INDEX(Kalender!$B$81:$B$110,MAX(1,$D31))),AND($E31&gt;0,INDEX(Kalender!FS$81:FS$110,MAX(1,$E31))&gt;INDEX(Kalender!$B$81:$B$110,MAX(1,$E31))),AND($F31&gt;0,INDEX(Kalender!FS$81:FS$110,MAX(1,$F31))&gt;INDEX(Kalender!$B$81:$B$110,MAX(1,$F31)))),2,0))</f>
        <v>0</v>
      </c>
      <c r="FT31" s="5" t="n">
        <f aca="false">IF(Kalender!FT31&lt;&gt;1,0,IF(AND($B31&gt;0,INDEX(Kalender!FT$68:FT$77,MAX(1,$B31))&gt;INDEX(Kalender!$B$68:$B$77,MAX(1,$B31))),1,0)+IF(OR(AND($C31&gt;0,INDEX(Kalender!FT$81:FT$110,MAX(1,$C31))&gt;INDEX(Kalender!$B$81:$B$110,MAX(1,$C31))),AND($D31&gt;0,INDEX(Kalender!FT$81:FT$110,MAX(1,$D31))&gt;INDEX(Kalender!$B$81:$B$110,MAX(1,$D31))),AND($E31&gt;0,INDEX(Kalender!FT$81:FT$110,MAX(1,$E31))&gt;INDEX(Kalender!$B$81:$B$110,MAX(1,$E31))),AND($F31&gt;0,INDEX(Kalender!FT$81:FT$110,MAX(1,$F31))&gt;INDEX(Kalender!$B$81:$B$110,MAX(1,$F31)))),2,0))</f>
        <v>0</v>
      </c>
      <c r="FU31" s="5" t="n">
        <f aca="false">IF(Kalender!FU31&lt;&gt;1,0,IF(AND($B31&gt;0,INDEX(Kalender!FU$68:FU$77,MAX(1,$B31))&gt;INDEX(Kalender!$B$68:$B$77,MAX(1,$B31))),1,0)+IF(OR(AND($C31&gt;0,INDEX(Kalender!FU$81:FU$110,MAX(1,$C31))&gt;INDEX(Kalender!$B$81:$B$110,MAX(1,$C31))),AND($D31&gt;0,INDEX(Kalender!FU$81:FU$110,MAX(1,$D31))&gt;INDEX(Kalender!$B$81:$B$110,MAX(1,$D31))),AND($E31&gt;0,INDEX(Kalender!FU$81:FU$110,MAX(1,$E31))&gt;INDEX(Kalender!$B$81:$B$110,MAX(1,$E31))),AND($F31&gt;0,INDEX(Kalender!FU$81:FU$110,MAX(1,$F31))&gt;INDEX(Kalender!$B$81:$B$110,MAX(1,$F31)))),2,0))</f>
        <v>0</v>
      </c>
      <c r="FV31" s="5" t="n">
        <f aca="false">IF(Kalender!FV31&lt;&gt;1,0,IF(AND($B31&gt;0,INDEX(Kalender!FV$68:FV$77,MAX(1,$B31))&gt;INDEX(Kalender!$B$68:$B$77,MAX(1,$B31))),1,0)+IF(OR(AND($C31&gt;0,INDEX(Kalender!FV$81:FV$110,MAX(1,$C31))&gt;INDEX(Kalender!$B$81:$B$110,MAX(1,$C31))),AND($D31&gt;0,INDEX(Kalender!FV$81:FV$110,MAX(1,$D31))&gt;INDEX(Kalender!$B$81:$B$110,MAX(1,$D31))),AND($E31&gt;0,INDEX(Kalender!FV$81:FV$110,MAX(1,$E31))&gt;INDEX(Kalender!$B$81:$B$110,MAX(1,$E31))),AND($F31&gt;0,INDEX(Kalender!FV$81:FV$110,MAX(1,$F31))&gt;INDEX(Kalender!$B$81:$B$110,MAX(1,$F31)))),2,0))</f>
        <v>0</v>
      </c>
      <c r="FW31" s="5" t="n">
        <f aca="false">IF(Kalender!FW31&lt;&gt;1,0,IF(AND($B31&gt;0,INDEX(Kalender!FW$68:FW$77,MAX(1,$B31))&gt;INDEX(Kalender!$B$68:$B$77,MAX(1,$B31))),1,0)+IF(OR(AND($C31&gt;0,INDEX(Kalender!FW$81:FW$110,MAX(1,$C31))&gt;INDEX(Kalender!$B$81:$B$110,MAX(1,$C31))),AND($D31&gt;0,INDEX(Kalender!FW$81:FW$110,MAX(1,$D31))&gt;INDEX(Kalender!$B$81:$B$110,MAX(1,$D31))),AND($E31&gt;0,INDEX(Kalender!FW$81:FW$110,MAX(1,$E31))&gt;INDEX(Kalender!$B$81:$B$110,MAX(1,$E31))),AND($F31&gt;0,INDEX(Kalender!FW$81:FW$110,MAX(1,$F31))&gt;INDEX(Kalender!$B$81:$B$110,MAX(1,$F31)))),2,0))</f>
        <v>0</v>
      </c>
      <c r="FX31" s="5" t="n">
        <f aca="false">IF(Kalender!FX31&lt;&gt;1,0,IF(AND($B31&gt;0,INDEX(Kalender!FX$68:FX$77,MAX(1,$B31))&gt;INDEX(Kalender!$B$68:$B$77,MAX(1,$B31))),1,0)+IF(OR(AND($C31&gt;0,INDEX(Kalender!FX$81:FX$110,MAX(1,$C31))&gt;INDEX(Kalender!$B$81:$B$110,MAX(1,$C31))),AND($D31&gt;0,INDEX(Kalender!FX$81:FX$110,MAX(1,$D31))&gt;INDEX(Kalender!$B$81:$B$110,MAX(1,$D31))),AND($E31&gt;0,INDEX(Kalender!FX$81:FX$110,MAX(1,$E31))&gt;INDEX(Kalender!$B$81:$B$110,MAX(1,$E31))),AND($F31&gt;0,INDEX(Kalender!FX$81:FX$110,MAX(1,$F31))&gt;INDEX(Kalender!$B$81:$B$110,MAX(1,$F31)))),2,0))</f>
        <v>0</v>
      </c>
      <c r="FY31" s="5" t="n">
        <f aca="false">IF(Kalender!FY31&lt;&gt;1,0,IF(AND($B31&gt;0,INDEX(Kalender!FY$68:FY$77,MAX(1,$B31))&gt;INDEX(Kalender!$B$68:$B$77,MAX(1,$B31))),1,0)+IF(OR(AND($C31&gt;0,INDEX(Kalender!FY$81:FY$110,MAX(1,$C31))&gt;INDEX(Kalender!$B$81:$B$110,MAX(1,$C31))),AND($D31&gt;0,INDEX(Kalender!FY$81:FY$110,MAX(1,$D31))&gt;INDEX(Kalender!$B$81:$B$110,MAX(1,$D31))),AND($E31&gt;0,INDEX(Kalender!FY$81:FY$110,MAX(1,$E31))&gt;INDEX(Kalender!$B$81:$B$110,MAX(1,$E31))),AND($F31&gt;0,INDEX(Kalender!FY$81:FY$110,MAX(1,$F31))&gt;INDEX(Kalender!$B$81:$B$110,MAX(1,$F31)))),2,0))</f>
        <v>0</v>
      </c>
      <c r="FZ31" s="5" t="n">
        <f aca="false">IF(Kalender!FZ31&lt;&gt;1,0,IF(AND($B31&gt;0,INDEX(Kalender!FZ$68:FZ$77,MAX(1,$B31))&gt;INDEX(Kalender!$B$68:$B$77,MAX(1,$B31))),1,0)+IF(OR(AND($C31&gt;0,INDEX(Kalender!FZ$81:FZ$110,MAX(1,$C31))&gt;INDEX(Kalender!$B$81:$B$110,MAX(1,$C31))),AND($D31&gt;0,INDEX(Kalender!FZ$81:FZ$110,MAX(1,$D31))&gt;INDEX(Kalender!$B$81:$B$110,MAX(1,$D31))),AND($E31&gt;0,INDEX(Kalender!FZ$81:FZ$110,MAX(1,$E31))&gt;INDEX(Kalender!$B$81:$B$110,MAX(1,$E31))),AND($F31&gt;0,INDEX(Kalender!FZ$81:FZ$110,MAX(1,$F31))&gt;INDEX(Kalender!$B$81:$B$110,MAX(1,$F31)))),2,0))</f>
        <v>0</v>
      </c>
      <c r="GA31" s="5" t="n">
        <f aca="false">IF(Kalender!GA31&lt;&gt;1,0,IF(AND($B31&gt;0,INDEX(Kalender!GA$68:GA$77,MAX(1,$B31))&gt;INDEX(Kalender!$B$68:$B$77,MAX(1,$B31))),1,0)+IF(OR(AND($C31&gt;0,INDEX(Kalender!GA$81:GA$110,MAX(1,$C31))&gt;INDEX(Kalender!$B$81:$B$110,MAX(1,$C31))),AND($D31&gt;0,INDEX(Kalender!GA$81:GA$110,MAX(1,$D31))&gt;INDEX(Kalender!$B$81:$B$110,MAX(1,$D31))),AND($E31&gt;0,INDEX(Kalender!GA$81:GA$110,MAX(1,$E31))&gt;INDEX(Kalender!$B$81:$B$110,MAX(1,$E31))),AND($F31&gt;0,INDEX(Kalender!GA$81:GA$110,MAX(1,$F31))&gt;INDEX(Kalender!$B$81:$B$110,MAX(1,$F31)))),2,0))</f>
        <v>0</v>
      </c>
      <c r="GB31" s="5" t="n">
        <f aca="false">IF(Kalender!GB31&lt;&gt;1,0,IF(AND($B31&gt;0,INDEX(Kalender!GB$68:GB$77,MAX(1,$B31))&gt;INDEX(Kalender!$B$68:$B$77,MAX(1,$B31))),1,0)+IF(OR(AND($C31&gt;0,INDEX(Kalender!GB$81:GB$110,MAX(1,$C31))&gt;INDEX(Kalender!$B$81:$B$110,MAX(1,$C31))),AND($D31&gt;0,INDEX(Kalender!GB$81:GB$110,MAX(1,$D31))&gt;INDEX(Kalender!$B$81:$B$110,MAX(1,$D31))),AND($E31&gt;0,INDEX(Kalender!GB$81:GB$110,MAX(1,$E31))&gt;INDEX(Kalender!$B$81:$B$110,MAX(1,$E31))),AND($F31&gt;0,INDEX(Kalender!GB$81:GB$110,MAX(1,$F31))&gt;INDEX(Kalender!$B$81:$B$110,MAX(1,$F31)))),2,0))</f>
        <v>0</v>
      </c>
      <c r="GC31" s="5" t="n">
        <f aca="false">IF(Kalender!GC31&lt;&gt;1,0,IF(AND($B31&gt;0,INDEX(Kalender!GC$68:GC$77,MAX(1,$B31))&gt;INDEX(Kalender!$B$68:$B$77,MAX(1,$B31))),1,0)+IF(OR(AND($C31&gt;0,INDEX(Kalender!GC$81:GC$110,MAX(1,$C31))&gt;INDEX(Kalender!$B$81:$B$110,MAX(1,$C31))),AND($D31&gt;0,INDEX(Kalender!GC$81:GC$110,MAX(1,$D31))&gt;INDEX(Kalender!$B$81:$B$110,MAX(1,$D31))),AND($E31&gt;0,INDEX(Kalender!GC$81:GC$110,MAX(1,$E31))&gt;INDEX(Kalender!$B$81:$B$110,MAX(1,$E31))),AND($F31&gt;0,INDEX(Kalender!GC$81:GC$110,MAX(1,$F31))&gt;INDEX(Kalender!$B$81:$B$110,MAX(1,$F31)))),2,0))</f>
        <v>0</v>
      </c>
      <c r="GD31" s="5" t="n">
        <f aca="false">IF(Kalender!GD31&lt;&gt;1,0,IF(AND($B31&gt;0,INDEX(Kalender!GD$68:GD$77,MAX(1,$B31))&gt;INDEX(Kalender!$B$68:$B$77,MAX(1,$B31))),1,0)+IF(OR(AND($C31&gt;0,INDEX(Kalender!GD$81:GD$110,MAX(1,$C31))&gt;INDEX(Kalender!$B$81:$B$110,MAX(1,$C31))),AND($D31&gt;0,INDEX(Kalender!GD$81:GD$110,MAX(1,$D31))&gt;INDEX(Kalender!$B$81:$B$110,MAX(1,$D31))),AND($E31&gt;0,INDEX(Kalender!GD$81:GD$110,MAX(1,$E31))&gt;INDEX(Kalender!$B$81:$B$110,MAX(1,$E31))),AND($F31&gt;0,INDEX(Kalender!GD$81:GD$110,MAX(1,$F31))&gt;INDEX(Kalender!$B$81:$B$110,MAX(1,$F31)))),2,0))</f>
        <v>0</v>
      </c>
      <c r="GE31" s="5" t="n">
        <f aca="false">IF(Kalender!GE31&lt;&gt;1,0,IF(AND($B31&gt;0,INDEX(Kalender!GE$68:GE$77,MAX(1,$B31))&gt;INDEX(Kalender!$B$68:$B$77,MAX(1,$B31))),1,0)+IF(OR(AND($C31&gt;0,INDEX(Kalender!GE$81:GE$110,MAX(1,$C31))&gt;INDEX(Kalender!$B$81:$B$110,MAX(1,$C31))),AND($D31&gt;0,INDEX(Kalender!GE$81:GE$110,MAX(1,$D31))&gt;INDEX(Kalender!$B$81:$B$110,MAX(1,$D31))),AND($E31&gt;0,INDEX(Kalender!GE$81:GE$110,MAX(1,$E31))&gt;INDEX(Kalender!$B$81:$B$110,MAX(1,$E31))),AND($F31&gt;0,INDEX(Kalender!GE$81:GE$110,MAX(1,$F31))&gt;INDEX(Kalender!$B$81:$B$110,MAX(1,$F31)))),2,0))</f>
        <v>0</v>
      </c>
      <c r="GF31" s="5" t="n">
        <f aca="false">IF(Kalender!GF31&lt;&gt;1,0,IF(AND($B31&gt;0,INDEX(Kalender!GF$68:GF$77,MAX(1,$B31))&gt;INDEX(Kalender!$B$68:$B$77,MAX(1,$B31))),1,0)+IF(OR(AND($C31&gt;0,INDEX(Kalender!GF$81:GF$110,MAX(1,$C31))&gt;INDEX(Kalender!$B$81:$B$110,MAX(1,$C31))),AND($D31&gt;0,INDEX(Kalender!GF$81:GF$110,MAX(1,$D31))&gt;INDEX(Kalender!$B$81:$B$110,MAX(1,$D31))),AND($E31&gt;0,INDEX(Kalender!GF$81:GF$110,MAX(1,$E31))&gt;INDEX(Kalender!$B$81:$B$110,MAX(1,$E31))),AND($F31&gt;0,INDEX(Kalender!GF$81:GF$110,MAX(1,$F31))&gt;INDEX(Kalender!$B$81:$B$110,MAX(1,$F31)))),2,0))</f>
        <v>0</v>
      </c>
      <c r="GG31" s="5" t="n">
        <f aca="false">IF(Kalender!GG31&lt;&gt;1,0,IF(AND($B31&gt;0,INDEX(Kalender!GG$68:GG$77,MAX(1,$B31))&gt;INDEX(Kalender!$B$68:$B$77,MAX(1,$B31))),1,0)+IF(OR(AND($C31&gt;0,INDEX(Kalender!GG$81:GG$110,MAX(1,$C31))&gt;INDEX(Kalender!$B$81:$B$110,MAX(1,$C31))),AND($D31&gt;0,INDEX(Kalender!GG$81:GG$110,MAX(1,$D31))&gt;INDEX(Kalender!$B$81:$B$110,MAX(1,$D31))),AND($E31&gt;0,INDEX(Kalender!GG$81:GG$110,MAX(1,$E31))&gt;INDEX(Kalender!$B$81:$B$110,MAX(1,$E31))),AND($F31&gt;0,INDEX(Kalender!GG$81:GG$110,MAX(1,$F31))&gt;INDEX(Kalender!$B$81:$B$110,MAX(1,$F31)))),2,0))</f>
        <v>0</v>
      </c>
      <c r="GH31" s="5" t="n">
        <f aca="false">IF(Kalender!GH31&lt;&gt;1,0,IF(AND($B31&gt;0,INDEX(Kalender!GH$68:GH$77,MAX(1,$B31))&gt;INDEX(Kalender!$B$68:$B$77,MAX(1,$B31))),1,0)+IF(OR(AND($C31&gt;0,INDEX(Kalender!GH$81:GH$110,MAX(1,$C31))&gt;INDEX(Kalender!$B$81:$B$110,MAX(1,$C31))),AND($D31&gt;0,INDEX(Kalender!GH$81:GH$110,MAX(1,$D31))&gt;INDEX(Kalender!$B$81:$B$110,MAX(1,$D31))),AND($E31&gt;0,INDEX(Kalender!GH$81:GH$110,MAX(1,$E31))&gt;INDEX(Kalender!$B$81:$B$110,MAX(1,$E31))),AND($F31&gt;0,INDEX(Kalender!GH$81:GH$110,MAX(1,$F31))&gt;INDEX(Kalender!$B$81:$B$110,MAX(1,$F31)))),2,0))</f>
        <v>0</v>
      </c>
      <c r="GI31" s="5" t="n">
        <f aca="false">IF(Kalender!GI31&lt;&gt;1,0,IF(AND($B31&gt;0,INDEX(Kalender!GI$68:GI$77,MAX(1,$B31))&gt;INDEX(Kalender!$B$68:$B$77,MAX(1,$B31))),1,0)+IF(OR(AND($C31&gt;0,INDEX(Kalender!GI$81:GI$110,MAX(1,$C31))&gt;INDEX(Kalender!$B$81:$B$110,MAX(1,$C31))),AND($D31&gt;0,INDEX(Kalender!GI$81:GI$110,MAX(1,$D31))&gt;INDEX(Kalender!$B$81:$B$110,MAX(1,$D31))),AND($E31&gt;0,INDEX(Kalender!GI$81:GI$110,MAX(1,$E31))&gt;INDEX(Kalender!$B$81:$B$110,MAX(1,$E31))),AND($F31&gt;0,INDEX(Kalender!GI$81:GI$110,MAX(1,$F31))&gt;INDEX(Kalender!$B$81:$B$110,MAX(1,$F31)))),2,0))</f>
        <v>0</v>
      </c>
      <c r="GJ31" s="5" t="n">
        <f aca="false">IF(Kalender!GJ31&lt;&gt;1,0,IF(AND($B31&gt;0,INDEX(Kalender!GJ$68:GJ$77,MAX(1,$B31))&gt;INDEX(Kalender!$B$68:$B$77,MAX(1,$B31))),1,0)+IF(OR(AND($C31&gt;0,INDEX(Kalender!GJ$81:GJ$110,MAX(1,$C31))&gt;INDEX(Kalender!$B$81:$B$110,MAX(1,$C31))),AND($D31&gt;0,INDEX(Kalender!GJ$81:GJ$110,MAX(1,$D31))&gt;INDEX(Kalender!$B$81:$B$110,MAX(1,$D31))),AND($E31&gt;0,INDEX(Kalender!GJ$81:GJ$110,MAX(1,$E31))&gt;INDEX(Kalender!$B$81:$B$110,MAX(1,$E31))),AND($F31&gt;0,INDEX(Kalender!GJ$81:GJ$110,MAX(1,$F31))&gt;INDEX(Kalender!$B$81:$B$110,MAX(1,$F31)))),2,0))</f>
        <v>0</v>
      </c>
      <c r="GK31" s="5" t="n">
        <f aca="false">IF(Kalender!GK31&lt;&gt;1,0,IF(AND($B31&gt;0,INDEX(Kalender!GK$68:GK$77,MAX(1,$B31))&gt;INDEX(Kalender!$B$68:$B$77,MAX(1,$B31))),1,0)+IF(OR(AND($C31&gt;0,INDEX(Kalender!GK$81:GK$110,MAX(1,$C31))&gt;INDEX(Kalender!$B$81:$B$110,MAX(1,$C31))),AND($D31&gt;0,INDEX(Kalender!GK$81:GK$110,MAX(1,$D31))&gt;INDEX(Kalender!$B$81:$B$110,MAX(1,$D31))),AND($E31&gt;0,INDEX(Kalender!GK$81:GK$110,MAX(1,$E31))&gt;INDEX(Kalender!$B$81:$B$110,MAX(1,$E31))),AND($F31&gt;0,INDEX(Kalender!GK$81:GK$110,MAX(1,$F31))&gt;INDEX(Kalender!$B$81:$B$110,MAX(1,$F31)))),2,0))</f>
        <v>0</v>
      </c>
      <c r="GL31" s="5" t="n">
        <f aca="false">IF(Kalender!GL31&lt;&gt;1,0,IF(AND($B31&gt;0,INDEX(Kalender!GL$68:GL$77,MAX(1,$B31))&gt;INDEX(Kalender!$B$68:$B$77,MAX(1,$B31))),1,0)+IF(OR(AND($C31&gt;0,INDEX(Kalender!GL$81:GL$110,MAX(1,$C31))&gt;INDEX(Kalender!$B$81:$B$110,MAX(1,$C31))),AND($D31&gt;0,INDEX(Kalender!GL$81:GL$110,MAX(1,$D31))&gt;INDEX(Kalender!$B$81:$B$110,MAX(1,$D31))),AND($E31&gt;0,INDEX(Kalender!GL$81:GL$110,MAX(1,$E31))&gt;INDEX(Kalender!$B$81:$B$110,MAX(1,$E31))),AND($F31&gt;0,INDEX(Kalender!GL$81:GL$110,MAX(1,$F31))&gt;INDEX(Kalender!$B$81:$B$110,MAX(1,$F31)))),2,0))</f>
        <v>0</v>
      </c>
      <c r="GM31" s="5" t="n">
        <f aca="false">IF(Kalender!GM31&lt;&gt;1,0,IF(AND($B31&gt;0,INDEX(Kalender!GM$68:GM$77,MAX(1,$B31))&gt;INDEX(Kalender!$B$68:$B$77,MAX(1,$B31))),1,0)+IF(OR(AND($C31&gt;0,INDEX(Kalender!GM$81:GM$110,MAX(1,$C31))&gt;INDEX(Kalender!$B$81:$B$110,MAX(1,$C31))),AND($D31&gt;0,INDEX(Kalender!GM$81:GM$110,MAX(1,$D31))&gt;INDEX(Kalender!$B$81:$B$110,MAX(1,$D31))),AND($E31&gt;0,INDEX(Kalender!GM$81:GM$110,MAX(1,$E31))&gt;INDEX(Kalender!$B$81:$B$110,MAX(1,$E31))),AND($F31&gt;0,INDEX(Kalender!GM$81:GM$110,MAX(1,$F31))&gt;INDEX(Kalender!$B$81:$B$110,MAX(1,$F31)))),2,0))</f>
        <v>0</v>
      </c>
      <c r="GN31" s="5" t="n">
        <f aca="false">IF(Kalender!GN31&lt;&gt;1,0,IF(AND($B31&gt;0,INDEX(Kalender!GN$68:GN$77,MAX(1,$B31))&gt;INDEX(Kalender!$B$68:$B$77,MAX(1,$B31))),1,0)+IF(OR(AND($C31&gt;0,INDEX(Kalender!GN$81:GN$110,MAX(1,$C31))&gt;INDEX(Kalender!$B$81:$B$110,MAX(1,$C31))),AND($D31&gt;0,INDEX(Kalender!GN$81:GN$110,MAX(1,$D31))&gt;INDEX(Kalender!$B$81:$B$110,MAX(1,$D31))),AND($E31&gt;0,INDEX(Kalender!GN$81:GN$110,MAX(1,$E31))&gt;INDEX(Kalender!$B$81:$B$110,MAX(1,$E31))),AND($F31&gt;0,INDEX(Kalender!GN$81:GN$110,MAX(1,$F31))&gt;INDEX(Kalender!$B$81:$B$110,MAX(1,$F31)))),2,0))</f>
        <v>0</v>
      </c>
      <c r="GO31" s="5" t="n">
        <f aca="false">IF(Kalender!GO31&lt;&gt;1,0,IF(AND($B31&gt;0,INDEX(Kalender!GO$68:GO$77,MAX(1,$B31))&gt;INDEX(Kalender!$B$68:$B$77,MAX(1,$B31))),1,0)+IF(OR(AND($C31&gt;0,INDEX(Kalender!GO$81:GO$110,MAX(1,$C31))&gt;INDEX(Kalender!$B$81:$B$110,MAX(1,$C31))),AND($D31&gt;0,INDEX(Kalender!GO$81:GO$110,MAX(1,$D31))&gt;INDEX(Kalender!$B$81:$B$110,MAX(1,$D31))),AND($E31&gt;0,INDEX(Kalender!GO$81:GO$110,MAX(1,$E31))&gt;INDEX(Kalender!$B$81:$B$110,MAX(1,$E31))),AND($F31&gt;0,INDEX(Kalender!GO$81:GO$110,MAX(1,$F31))&gt;INDEX(Kalender!$B$81:$B$110,MAX(1,$F31)))),2,0))</f>
        <v>0</v>
      </c>
      <c r="GP31" s="5" t="n">
        <f aca="false">IF(Kalender!GP31&lt;&gt;1,0,IF(AND($B31&gt;0,INDEX(Kalender!GP$68:GP$77,MAX(1,$B31))&gt;INDEX(Kalender!$B$68:$B$77,MAX(1,$B31))),1,0)+IF(OR(AND($C31&gt;0,INDEX(Kalender!GP$81:GP$110,MAX(1,$C31))&gt;INDEX(Kalender!$B$81:$B$110,MAX(1,$C31))),AND($D31&gt;0,INDEX(Kalender!GP$81:GP$110,MAX(1,$D31))&gt;INDEX(Kalender!$B$81:$B$110,MAX(1,$D31))),AND($E31&gt;0,INDEX(Kalender!GP$81:GP$110,MAX(1,$E31))&gt;INDEX(Kalender!$B$81:$B$110,MAX(1,$E31))),AND($F31&gt;0,INDEX(Kalender!GP$81:GP$110,MAX(1,$F31))&gt;INDEX(Kalender!$B$81:$B$110,MAX(1,$F31)))),2,0))</f>
        <v>0</v>
      </c>
      <c r="GQ31" s="5" t="n">
        <f aca="false">IF(Kalender!GQ31&lt;&gt;1,0,IF(AND($B31&gt;0,INDEX(Kalender!GQ$68:GQ$77,MAX(1,$B31))&gt;INDEX(Kalender!$B$68:$B$77,MAX(1,$B31))),1,0)+IF(OR(AND($C31&gt;0,INDEX(Kalender!GQ$81:GQ$110,MAX(1,$C31))&gt;INDEX(Kalender!$B$81:$B$110,MAX(1,$C31))),AND($D31&gt;0,INDEX(Kalender!GQ$81:GQ$110,MAX(1,$D31))&gt;INDEX(Kalender!$B$81:$B$110,MAX(1,$D31))),AND($E31&gt;0,INDEX(Kalender!GQ$81:GQ$110,MAX(1,$E31))&gt;INDEX(Kalender!$B$81:$B$110,MAX(1,$E31))),AND($F31&gt;0,INDEX(Kalender!GQ$81:GQ$110,MAX(1,$F31))&gt;INDEX(Kalender!$B$81:$B$110,MAX(1,$F31)))),2,0))</f>
        <v>0</v>
      </c>
      <c r="GR31" s="5" t="n">
        <f aca="false">IF(Kalender!GR31&lt;&gt;1,0,IF(AND($B31&gt;0,INDEX(Kalender!GR$68:GR$77,MAX(1,$B31))&gt;INDEX(Kalender!$B$68:$B$77,MAX(1,$B31))),1,0)+IF(OR(AND($C31&gt;0,INDEX(Kalender!GR$81:GR$110,MAX(1,$C31))&gt;INDEX(Kalender!$B$81:$B$110,MAX(1,$C31))),AND($D31&gt;0,INDEX(Kalender!GR$81:GR$110,MAX(1,$D31))&gt;INDEX(Kalender!$B$81:$B$110,MAX(1,$D31))),AND($E31&gt;0,INDEX(Kalender!GR$81:GR$110,MAX(1,$E31))&gt;INDEX(Kalender!$B$81:$B$110,MAX(1,$E31))),AND($F31&gt;0,INDEX(Kalender!GR$81:GR$110,MAX(1,$F31))&gt;INDEX(Kalender!$B$81:$B$110,MAX(1,$F31)))),2,0))</f>
        <v>0</v>
      </c>
      <c r="GS31" s="5" t="n">
        <f aca="false">IF(Kalender!GS31&lt;&gt;1,0,IF(AND($B31&gt;0,INDEX(Kalender!GS$68:GS$77,MAX(1,$B31))&gt;INDEX(Kalender!$B$68:$B$77,MAX(1,$B31))),1,0)+IF(OR(AND($C31&gt;0,INDEX(Kalender!GS$81:GS$110,MAX(1,$C31))&gt;INDEX(Kalender!$B$81:$B$110,MAX(1,$C31))),AND($D31&gt;0,INDEX(Kalender!GS$81:GS$110,MAX(1,$D31))&gt;INDEX(Kalender!$B$81:$B$110,MAX(1,$D31))),AND($E31&gt;0,INDEX(Kalender!GS$81:GS$110,MAX(1,$E31))&gt;INDEX(Kalender!$B$81:$B$110,MAX(1,$E31))),AND($F31&gt;0,INDEX(Kalender!GS$81:GS$110,MAX(1,$F31))&gt;INDEX(Kalender!$B$81:$B$110,MAX(1,$F31)))),2,0))</f>
        <v>0</v>
      </c>
      <c r="GT31" s="5" t="n">
        <f aca="false">IF(Kalender!GT31&lt;&gt;1,0,IF(AND($B31&gt;0,INDEX(Kalender!GT$68:GT$77,MAX(1,$B31))&gt;INDEX(Kalender!$B$68:$B$77,MAX(1,$B31))),1,0)+IF(OR(AND($C31&gt;0,INDEX(Kalender!GT$81:GT$110,MAX(1,$C31))&gt;INDEX(Kalender!$B$81:$B$110,MAX(1,$C31))),AND($D31&gt;0,INDEX(Kalender!GT$81:GT$110,MAX(1,$D31))&gt;INDEX(Kalender!$B$81:$B$110,MAX(1,$D31))),AND($E31&gt;0,INDEX(Kalender!GT$81:GT$110,MAX(1,$E31))&gt;INDEX(Kalender!$B$81:$B$110,MAX(1,$E31))),AND($F31&gt;0,INDEX(Kalender!GT$81:GT$110,MAX(1,$F31))&gt;INDEX(Kalender!$B$81:$B$110,MAX(1,$F31)))),2,0))</f>
        <v>0</v>
      </c>
      <c r="GU31" s="5" t="n">
        <f aca="false">IF(Kalender!GU31&lt;&gt;1,0,IF(AND($B31&gt;0,INDEX(Kalender!GU$68:GU$77,MAX(1,$B31))&gt;INDEX(Kalender!$B$68:$B$77,MAX(1,$B31))),1,0)+IF(OR(AND($C31&gt;0,INDEX(Kalender!GU$81:GU$110,MAX(1,$C31))&gt;INDEX(Kalender!$B$81:$B$110,MAX(1,$C31))),AND($D31&gt;0,INDEX(Kalender!GU$81:GU$110,MAX(1,$D31))&gt;INDEX(Kalender!$B$81:$B$110,MAX(1,$D31))),AND($E31&gt;0,INDEX(Kalender!GU$81:GU$110,MAX(1,$E31))&gt;INDEX(Kalender!$B$81:$B$110,MAX(1,$E31))),AND($F31&gt;0,INDEX(Kalender!GU$81:GU$110,MAX(1,$F31))&gt;INDEX(Kalender!$B$81:$B$110,MAX(1,$F31)))),2,0))</f>
        <v>0</v>
      </c>
      <c r="GV31" s="5" t="n">
        <f aca="false">IF(Kalender!GV31&lt;&gt;1,0,IF(AND($B31&gt;0,INDEX(Kalender!GV$68:GV$77,MAX(1,$B31))&gt;INDEX(Kalender!$B$68:$B$77,MAX(1,$B31))),1,0)+IF(OR(AND($C31&gt;0,INDEX(Kalender!GV$81:GV$110,MAX(1,$C31))&gt;INDEX(Kalender!$B$81:$B$110,MAX(1,$C31))),AND($D31&gt;0,INDEX(Kalender!GV$81:GV$110,MAX(1,$D31))&gt;INDEX(Kalender!$B$81:$B$110,MAX(1,$D31))),AND($E31&gt;0,INDEX(Kalender!GV$81:GV$110,MAX(1,$E31))&gt;INDEX(Kalender!$B$81:$B$110,MAX(1,$E31))),AND($F31&gt;0,INDEX(Kalender!GV$81:GV$110,MAX(1,$F31))&gt;INDEX(Kalender!$B$81:$B$110,MAX(1,$F31)))),2,0))</f>
        <v>0</v>
      </c>
      <c r="GW31" s="5" t="n">
        <f aca="false">IF(Kalender!GW31&lt;&gt;1,0,IF(AND($B31&gt;0,INDEX(Kalender!GW$68:GW$77,MAX(1,$B31))&gt;INDEX(Kalender!$B$68:$B$77,MAX(1,$B31))),1,0)+IF(OR(AND($C31&gt;0,INDEX(Kalender!GW$81:GW$110,MAX(1,$C31))&gt;INDEX(Kalender!$B$81:$B$110,MAX(1,$C31))),AND($D31&gt;0,INDEX(Kalender!GW$81:GW$110,MAX(1,$D31))&gt;INDEX(Kalender!$B$81:$B$110,MAX(1,$D31))),AND($E31&gt;0,INDEX(Kalender!GW$81:GW$110,MAX(1,$E31))&gt;INDEX(Kalender!$B$81:$B$110,MAX(1,$E31))),AND($F31&gt;0,INDEX(Kalender!GW$81:GW$110,MAX(1,$F31))&gt;INDEX(Kalender!$B$81:$B$110,MAX(1,$F31)))),2,0))</f>
        <v>0</v>
      </c>
      <c r="GX31" s="5" t="n">
        <f aca="false">IF(Kalender!GX31&lt;&gt;1,0,IF(AND($B31&gt;0,INDEX(Kalender!GX$68:GX$77,MAX(1,$B31))&gt;INDEX(Kalender!$B$68:$B$77,MAX(1,$B31))),1,0)+IF(OR(AND($C31&gt;0,INDEX(Kalender!GX$81:GX$110,MAX(1,$C31))&gt;INDEX(Kalender!$B$81:$B$110,MAX(1,$C31))),AND($D31&gt;0,INDEX(Kalender!GX$81:GX$110,MAX(1,$D31))&gt;INDEX(Kalender!$B$81:$B$110,MAX(1,$D31))),AND($E31&gt;0,INDEX(Kalender!GX$81:GX$110,MAX(1,$E31))&gt;INDEX(Kalender!$B$81:$B$110,MAX(1,$E31))),AND($F31&gt;0,INDEX(Kalender!GX$81:GX$110,MAX(1,$F31))&gt;INDEX(Kalender!$B$81:$B$110,MAX(1,$F31)))),2,0))</f>
        <v>0</v>
      </c>
      <c r="GY31" s="5" t="n">
        <f aca="false">IF(Kalender!GY31&lt;&gt;1,0,IF(AND($B31&gt;0,INDEX(Kalender!GY$68:GY$77,MAX(1,$B31))&gt;INDEX(Kalender!$B$68:$B$77,MAX(1,$B31))),1,0)+IF(OR(AND($C31&gt;0,INDEX(Kalender!GY$81:GY$110,MAX(1,$C31))&gt;INDEX(Kalender!$B$81:$B$110,MAX(1,$C31))),AND($D31&gt;0,INDEX(Kalender!GY$81:GY$110,MAX(1,$D31))&gt;INDEX(Kalender!$B$81:$B$110,MAX(1,$D31))),AND($E31&gt;0,INDEX(Kalender!GY$81:GY$110,MAX(1,$E31))&gt;INDEX(Kalender!$B$81:$B$110,MAX(1,$E31))),AND($F31&gt;0,INDEX(Kalender!GY$81:GY$110,MAX(1,$F31))&gt;INDEX(Kalender!$B$81:$B$110,MAX(1,$F31)))),2,0))</f>
        <v>0</v>
      </c>
      <c r="GZ31" s="5" t="n">
        <f aca="false">IF(Kalender!GZ31&lt;&gt;1,0,IF(AND($B31&gt;0,INDEX(Kalender!GZ$68:GZ$77,MAX(1,$B31))&gt;INDEX(Kalender!$B$68:$B$77,MAX(1,$B31))),1,0)+IF(OR(AND($C31&gt;0,INDEX(Kalender!GZ$81:GZ$110,MAX(1,$C31))&gt;INDEX(Kalender!$B$81:$B$110,MAX(1,$C31))),AND($D31&gt;0,INDEX(Kalender!GZ$81:GZ$110,MAX(1,$D31))&gt;INDEX(Kalender!$B$81:$B$110,MAX(1,$D31))),AND($E31&gt;0,INDEX(Kalender!GZ$81:GZ$110,MAX(1,$E31))&gt;INDEX(Kalender!$B$81:$B$110,MAX(1,$E31))),AND($F31&gt;0,INDEX(Kalender!GZ$81:GZ$110,MAX(1,$F31))&gt;INDEX(Kalender!$B$81:$B$110,MAX(1,$F31)))),2,0))</f>
        <v>0</v>
      </c>
      <c r="HA31" s="5" t="n">
        <f aca="false">IF(Kalender!HA31&lt;&gt;1,0,IF(AND($B31&gt;0,INDEX(Kalender!HA$68:HA$77,MAX(1,$B31))&gt;INDEX(Kalender!$B$68:$B$77,MAX(1,$B31))),1,0)+IF(OR(AND($C31&gt;0,INDEX(Kalender!HA$81:HA$110,MAX(1,$C31))&gt;INDEX(Kalender!$B$81:$B$110,MAX(1,$C31))),AND($D31&gt;0,INDEX(Kalender!HA$81:HA$110,MAX(1,$D31))&gt;INDEX(Kalender!$B$81:$B$110,MAX(1,$D31))),AND($E31&gt;0,INDEX(Kalender!HA$81:HA$110,MAX(1,$E31))&gt;INDEX(Kalender!$B$81:$B$110,MAX(1,$E31))),AND($F31&gt;0,INDEX(Kalender!HA$81:HA$110,MAX(1,$F31))&gt;INDEX(Kalender!$B$81:$B$110,MAX(1,$F31)))),2,0))</f>
        <v>0</v>
      </c>
      <c r="HB31" s="5" t="n">
        <f aca="false">IF(Kalender!HB31&lt;&gt;1,0,IF(AND($B31&gt;0,INDEX(Kalender!HB$68:HB$77,MAX(1,$B31))&gt;INDEX(Kalender!$B$68:$B$77,MAX(1,$B31))),1,0)+IF(OR(AND($C31&gt;0,INDEX(Kalender!HB$81:HB$110,MAX(1,$C31))&gt;INDEX(Kalender!$B$81:$B$110,MAX(1,$C31))),AND($D31&gt;0,INDEX(Kalender!HB$81:HB$110,MAX(1,$D31))&gt;INDEX(Kalender!$B$81:$B$110,MAX(1,$D31))),AND($E31&gt;0,INDEX(Kalender!HB$81:HB$110,MAX(1,$E31))&gt;INDEX(Kalender!$B$81:$B$110,MAX(1,$E31))),AND($F31&gt;0,INDEX(Kalender!HB$81:HB$110,MAX(1,$F31))&gt;INDEX(Kalender!$B$81:$B$110,MAX(1,$F31)))),2,0))</f>
        <v>0</v>
      </c>
      <c r="HC31" s="5" t="n">
        <f aca="false">IF(Kalender!HC31&lt;&gt;1,0,IF(AND($B31&gt;0,INDEX(Kalender!HC$68:HC$77,MAX(1,$B31))&gt;INDEX(Kalender!$B$68:$B$77,MAX(1,$B31))),1,0)+IF(OR(AND($C31&gt;0,INDEX(Kalender!HC$81:HC$110,MAX(1,$C31))&gt;INDEX(Kalender!$B$81:$B$110,MAX(1,$C31))),AND($D31&gt;0,INDEX(Kalender!HC$81:HC$110,MAX(1,$D31))&gt;INDEX(Kalender!$B$81:$B$110,MAX(1,$D31))),AND($E31&gt;0,INDEX(Kalender!HC$81:HC$110,MAX(1,$E31))&gt;INDEX(Kalender!$B$81:$B$110,MAX(1,$E31))),AND($F31&gt;0,INDEX(Kalender!HC$81:HC$110,MAX(1,$F31))&gt;INDEX(Kalender!$B$81:$B$110,MAX(1,$F31)))),2,0))</f>
        <v>0</v>
      </c>
      <c r="HD31" s="5" t="n">
        <f aca="false">IF(Kalender!HD31&lt;&gt;1,0,IF(AND($B31&gt;0,INDEX(Kalender!HD$68:HD$77,MAX(1,$B31))&gt;INDEX(Kalender!$B$68:$B$77,MAX(1,$B31))),1,0)+IF(OR(AND($C31&gt;0,INDEX(Kalender!HD$81:HD$110,MAX(1,$C31))&gt;INDEX(Kalender!$B$81:$B$110,MAX(1,$C31))),AND($D31&gt;0,INDEX(Kalender!HD$81:HD$110,MAX(1,$D31))&gt;INDEX(Kalender!$B$81:$B$110,MAX(1,$D31))),AND($E31&gt;0,INDEX(Kalender!HD$81:HD$110,MAX(1,$E31))&gt;INDEX(Kalender!$B$81:$B$110,MAX(1,$E31))),AND($F31&gt;0,INDEX(Kalender!HD$81:HD$110,MAX(1,$F31))&gt;INDEX(Kalender!$B$81:$B$110,MAX(1,$F31)))),2,0))</f>
        <v>0</v>
      </c>
      <c r="HE31" s="5" t="n">
        <f aca="false">IF(Kalender!HE31&lt;&gt;1,0,IF(AND($B31&gt;0,INDEX(Kalender!HE$68:HE$77,MAX(1,$B31))&gt;INDEX(Kalender!$B$68:$B$77,MAX(1,$B31))),1,0)+IF(OR(AND($C31&gt;0,INDEX(Kalender!HE$81:HE$110,MAX(1,$C31))&gt;INDEX(Kalender!$B$81:$B$110,MAX(1,$C31))),AND($D31&gt;0,INDEX(Kalender!HE$81:HE$110,MAX(1,$D31))&gt;INDEX(Kalender!$B$81:$B$110,MAX(1,$D31))),AND($E31&gt;0,INDEX(Kalender!HE$81:HE$110,MAX(1,$E31))&gt;INDEX(Kalender!$B$81:$B$110,MAX(1,$E31))),AND($F31&gt;0,INDEX(Kalender!HE$81:HE$110,MAX(1,$F31))&gt;INDEX(Kalender!$B$81:$B$110,MAX(1,$F31)))),2,0))</f>
        <v>0</v>
      </c>
      <c r="HF31" s="5" t="n">
        <f aca="false">IF(Kalender!HF31&lt;&gt;1,0,IF(AND($B31&gt;0,INDEX(Kalender!HF$68:HF$77,MAX(1,$B31))&gt;INDEX(Kalender!$B$68:$B$77,MAX(1,$B31))),1,0)+IF(OR(AND($C31&gt;0,INDEX(Kalender!HF$81:HF$110,MAX(1,$C31))&gt;INDEX(Kalender!$B$81:$B$110,MAX(1,$C31))),AND($D31&gt;0,INDEX(Kalender!HF$81:HF$110,MAX(1,$D31))&gt;INDEX(Kalender!$B$81:$B$110,MAX(1,$D31))),AND($E31&gt;0,INDEX(Kalender!HF$81:HF$110,MAX(1,$E31))&gt;INDEX(Kalender!$B$81:$B$110,MAX(1,$E31))),AND($F31&gt;0,INDEX(Kalender!HF$81:HF$110,MAX(1,$F31))&gt;INDEX(Kalender!$B$81:$B$110,MAX(1,$F31)))),2,0))</f>
        <v>0</v>
      </c>
      <c r="HG31" s="5" t="n">
        <f aca="false">IF(Kalender!HG31&lt;&gt;1,0,IF(AND($B31&gt;0,INDEX(Kalender!HG$68:HG$77,MAX(1,$B31))&gt;INDEX(Kalender!$B$68:$B$77,MAX(1,$B31))),1,0)+IF(OR(AND($C31&gt;0,INDEX(Kalender!HG$81:HG$110,MAX(1,$C31))&gt;INDEX(Kalender!$B$81:$B$110,MAX(1,$C31))),AND($D31&gt;0,INDEX(Kalender!HG$81:HG$110,MAX(1,$D31))&gt;INDEX(Kalender!$B$81:$B$110,MAX(1,$D31))),AND($E31&gt;0,INDEX(Kalender!HG$81:HG$110,MAX(1,$E31))&gt;INDEX(Kalender!$B$81:$B$110,MAX(1,$E31))),AND($F31&gt;0,INDEX(Kalender!HG$81:HG$110,MAX(1,$F31))&gt;INDEX(Kalender!$B$81:$B$110,MAX(1,$F31)))),2,0))</f>
        <v>0</v>
      </c>
      <c r="HH31" s="5" t="n">
        <f aca="false">IF(Kalender!HH31&lt;&gt;1,0,IF(AND($B31&gt;0,INDEX(Kalender!HH$68:HH$77,MAX(1,$B31))&gt;INDEX(Kalender!$B$68:$B$77,MAX(1,$B31))),1,0)+IF(OR(AND($C31&gt;0,INDEX(Kalender!HH$81:HH$110,MAX(1,$C31))&gt;INDEX(Kalender!$B$81:$B$110,MAX(1,$C31))),AND($D31&gt;0,INDEX(Kalender!HH$81:HH$110,MAX(1,$D31))&gt;INDEX(Kalender!$B$81:$B$110,MAX(1,$D31))),AND($E31&gt;0,INDEX(Kalender!HH$81:HH$110,MAX(1,$E31))&gt;INDEX(Kalender!$B$81:$B$110,MAX(1,$E31))),AND($F31&gt;0,INDEX(Kalender!HH$81:HH$110,MAX(1,$F31))&gt;INDEX(Kalender!$B$81:$B$110,MAX(1,$F31)))),2,0))</f>
        <v>0</v>
      </c>
      <c r="HI31" s="5" t="n">
        <f aca="false">IF(Kalender!HI31&lt;&gt;1,0,IF(AND($B31&gt;0,INDEX(Kalender!HI$68:HI$77,MAX(1,$B31))&gt;INDEX(Kalender!$B$68:$B$77,MAX(1,$B31))),1,0)+IF(OR(AND($C31&gt;0,INDEX(Kalender!HI$81:HI$110,MAX(1,$C31))&gt;INDEX(Kalender!$B$81:$B$110,MAX(1,$C31))),AND($D31&gt;0,INDEX(Kalender!HI$81:HI$110,MAX(1,$D31))&gt;INDEX(Kalender!$B$81:$B$110,MAX(1,$D31))),AND($E31&gt;0,INDEX(Kalender!HI$81:HI$110,MAX(1,$E31))&gt;INDEX(Kalender!$B$81:$B$110,MAX(1,$E31))),AND($F31&gt;0,INDEX(Kalender!HI$81:HI$110,MAX(1,$F31))&gt;INDEX(Kalender!$B$81:$B$110,MAX(1,$F31)))),2,0))</f>
        <v>0</v>
      </c>
      <c r="HJ31" s="5" t="n">
        <f aca="false">IF(Kalender!HJ31&lt;&gt;1,0,IF(AND($B31&gt;0,INDEX(Kalender!HJ$68:HJ$77,MAX(1,$B31))&gt;INDEX(Kalender!$B$68:$B$77,MAX(1,$B31))),1,0)+IF(OR(AND($C31&gt;0,INDEX(Kalender!HJ$81:HJ$110,MAX(1,$C31))&gt;INDEX(Kalender!$B$81:$B$110,MAX(1,$C31))),AND($D31&gt;0,INDEX(Kalender!HJ$81:HJ$110,MAX(1,$D31))&gt;INDEX(Kalender!$B$81:$B$110,MAX(1,$D31))),AND($E31&gt;0,INDEX(Kalender!HJ$81:HJ$110,MAX(1,$E31))&gt;INDEX(Kalender!$B$81:$B$110,MAX(1,$E31))),AND($F31&gt;0,INDEX(Kalender!HJ$81:HJ$110,MAX(1,$F31))&gt;INDEX(Kalender!$B$81:$B$110,MAX(1,$F31)))),2,0))</f>
        <v>0</v>
      </c>
      <c r="HK31" s="5" t="n">
        <f aca="false">IF(Kalender!HK31&lt;&gt;1,0,IF(AND($B31&gt;0,INDEX(Kalender!HK$68:HK$77,MAX(1,$B31))&gt;INDEX(Kalender!$B$68:$B$77,MAX(1,$B31))),1,0)+IF(OR(AND($C31&gt;0,INDEX(Kalender!HK$81:HK$110,MAX(1,$C31))&gt;INDEX(Kalender!$B$81:$B$110,MAX(1,$C31))),AND($D31&gt;0,INDEX(Kalender!HK$81:HK$110,MAX(1,$D31))&gt;INDEX(Kalender!$B$81:$B$110,MAX(1,$D31))),AND($E31&gt;0,INDEX(Kalender!HK$81:HK$110,MAX(1,$E31))&gt;INDEX(Kalender!$B$81:$B$110,MAX(1,$E31))),AND($F31&gt;0,INDEX(Kalender!HK$81:HK$110,MAX(1,$F31))&gt;INDEX(Kalender!$B$81:$B$110,MAX(1,$F31)))),2,0))</f>
        <v>0</v>
      </c>
      <c r="HL31" s="5" t="n">
        <f aca="false">IF(Kalender!HL31&lt;&gt;1,0,IF(AND($B31&gt;0,INDEX(Kalender!HL$68:HL$77,MAX(1,$B31))&gt;INDEX(Kalender!$B$68:$B$77,MAX(1,$B31))),1,0)+IF(OR(AND($C31&gt;0,INDEX(Kalender!HL$81:HL$110,MAX(1,$C31))&gt;INDEX(Kalender!$B$81:$B$110,MAX(1,$C31))),AND($D31&gt;0,INDEX(Kalender!HL$81:HL$110,MAX(1,$D31))&gt;INDEX(Kalender!$B$81:$B$110,MAX(1,$D31))),AND($E31&gt;0,INDEX(Kalender!HL$81:HL$110,MAX(1,$E31))&gt;INDEX(Kalender!$B$81:$B$110,MAX(1,$E31))),AND($F31&gt;0,INDEX(Kalender!HL$81:HL$110,MAX(1,$F31))&gt;INDEX(Kalender!$B$81:$B$110,MAX(1,$F31)))),2,0))</f>
        <v>0</v>
      </c>
      <c r="HM31" s="5" t="n">
        <f aca="false">IF(Kalender!HM31&lt;&gt;1,0,IF(AND($B31&gt;0,INDEX(Kalender!HM$68:HM$77,MAX(1,$B31))&gt;INDEX(Kalender!$B$68:$B$77,MAX(1,$B31))),1,0)+IF(OR(AND($C31&gt;0,INDEX(Kalender!HM$81:HM$110,MAX(1,$C31))&gt;INDEX(Kalender!$B$81:$B$110,MAX(1,$C31))),AND($D31&gt;0,INDEX(Kalender!HM$81:HM$110,MAX(1,$D31))&gt;INDEX(Kalender!$B$81:$B$110,MAX(1,$D31))),AND($E31&gt;0,INDEX(Kalender!HM$81:HM$110,MAX(1,$E31))&gt;INDEX(Kalender!$B$81:$B$110,MAX(1,$E31))),AND($F31&gt;0,INDEX(Kalender!HM$81:HM$110,MAX(1,$F31))&gt;INDEX(Kalender!$B$81:$B$110,MAX(1,$F31)))),2,0))</f>
        <v>0</v>
      </c>
      <c r="HN31" s="5" t="n">
        <f aca="false">IF(Kalender!HN31&lt;&gt;1,0,IF(AND($B31&gt;0,INDEX(Kalender!HN$68:HN$77,MAX(1,$B31))&gt;INDEX(Kalender!$B$68:$B$77,MAX(1,$B31))),1,0)+IF(OR(AND($C31&gt;0,INDEX(Kalender!HN$81:HN$110,MAX(1,$C31))&gt;INDEX(Kalender!$B$81:$B$110,MAX(1,$C31))),AND($D31&gt;0,INDEX(Kalender!HN$81:HN$110,MAX(1,$D31))&gt;INDEX(Kalender!$B$81:$B$110,MAX(1,$D31))),AND($E31&gt;0,INDEX(Kalender!HN$81:HN$110,MAX(1,$E31))&gt;INDEX(Kalender!$B$81:$B$110,MAX(1,$E31))),AND($F31&gt;0,INDEX(Kalender!HN$81:HN$110,MAX(1,$F31))&gt;INDEX(Kalender!$B$81:$B$110,MAX(1,$F31)))),2,0))</f>
        <v>0</v>
      </c>
      <c r="HO31" s="5" t="n">
        <f aca="false">IF(Kalender!HO31&lt;&gt;1,0,IF(AND($B31&gt;0,INDEX(Kalender!HO$68:HO$77,MAX(1,$B31))&gt;INDEX(Kalender!$B$68:$B$77,MAX(1,$B31))),1,0)+IF(OR(AND($C31&gt;0,INDEX(Kalender!HO$81:HO$110,MAX(1,$C31))&gt;INDEX(Kalender!$B$81:$B$110,MAX(1,$C31))),AND($D31&gt;0,INDEX(Kalender!HO$81:HO$110,MAX(1,$D31))&gt;INDEX(Kalender!$B$81:$B$110,MAX(1,$D31))),AND($E31&gt;0,INDEX(Kalender!HO$81:HO$110,MAX(1,$E31))&gt;INDEX(Kalender!$B$81:$B$110,MAX(1,$E31))),AND($F31&gt;0,INDEX(Kalender!HO$81:HO$110,MAX(1,$F31))&gt;INDEX(Kalender!$B$81:$B$110,MAX(1,$F31)))),2,0))</f>
        <v>0</v>
      </c>
      <c r="HP31" s="5" t="n">
        <f aca="false">IF(Kalender!HP31&lt;&gt;1,0,IF(AND($B31&gt;0,INDEX(Kalender!HP$68:HP$77,MAX(1,$B31))&gt;INDEX(Kalender!$B$68:$B$77,MAX(1,$B31))),1,0)+IF(OR(AND($C31&gt;0,INDEX(Kalender!HP$81:HP$110,MAX(1,$C31))&gt;INDEX(Kalender!$B$81:$B$110,MAX(1,$C31))),AND($D31&gt;0,INDEX(Kalender!HP$81:HP$110,MAX(1,$D31))&gt;INDEX(Kalender!$B$81:$B$110,MAX(1,$D31))),AND($E31&gt;0,INDEX(Kalender!HP$81:HP$110,MAX(1,$E31))&gt;INDEX(Kalender!$B$81:$B$110,MAX(1,$E31))),AND($F31&gt;0,INDEX(Kalender!HP$81:HP$110,MAX(1,$F31))&gt;INDEX(Kalender!$B$81:$B$110,MAX(1,$F31)))),2,0))</f>
        <v>0</v>
      </c>
      <c r="HQ31" s="5" t="n">
        <f aca="false">IF(Kalender!HQ31&lt;&gt;1,0,IF(AND($B31&gt;0,INDEX(Kalender!HQ$68:HQ$77,MAX(1,$B31))&gt;INDEX(Kalender!$B$68:$B$77,MAX(1,$B31))),1,0)+IF(OR(AND($C31&gt;0,INDEX(Kalender!HQ$81:HQ$110,MAX(1,$C31))&gt;INDEX(Kalender!$B$81:$B$110,MAX(1,$C31))),AND($D31&gt;0,INDEX(Kalender!HQ$81:HQ$110,MAX(1,$D31))&gt;INDEX(Kalender!$B$81:$B$110,MAX(1,$D31))),AND($E31&gt;0,INDEX(Kalender!HQ$81:HQ$110,MAX(1,$E31))&gt;INDEX(Kalender!$B$81:$B$110,MAX(1,$E31))),AND($F31&gt;0,INDEX(Kalender!HQ$81:HQ$110,MAX(1,$F31))&gt;INDEX(Kalender!$B$81:$B$110,MAX(1,$F31)))),2,0))</f>
        <v>0</v>
      </c>
      <c r="HR31" s="5" t="n">
        <f aca="false">IF(Kalender!HR31&lt;&gt;1,0,IF(AND($B31&gt;0,INDEX(Kalender!HR$68:HR$77,MAX(1,$B31))&gt;INDEX(Kalender!$B$68:$B$77,MAX(1,$B31))),1,0)+IF(OR(AND($C31&gt;0,INDEX(Kalender!HR$81:HR$110,MAX(1,$C31))&gt;INDEX(Kalender!$B$81:$B$110,MAX(1,$C31))),AND($D31&gt;0,INDEX(Kalender!HR$81:HR$110,MAX(1,$D31))&gt;INDEX(Kalender!$B$81:$B$110,MAX(1,$D31))),AND($E31&gt;0,INDEX(Kalender!HR$81:HR$110,MAX(1,$E31))&gt;INDEX(Kalender!$B$81:$B$110,MAX(1,$E31))),AND($F31&gt;0,INDEX(Kalender!HR$81:HR$110,MAX(1,$F31))&gt;INDEX(Kalender!$B$81:$B$110,MAX(1,$F31)))),2,0))</f>
        <v>0</v>
      </c>
      <c r="HS31" s="5" t="n">
        <f aca="false">IF(Kalender!HS31&lt;&gt;1,0,IF(AND($B31&gt;0,INDEX(Kalender!HS$68:HS$77,MAX(1,$B31))&gt;INDEX(Kalender!$B$68:$B$77,MAX(1,$B31))),1,0)+IF(OR(AND($C31&gt;0,INDEX(Kalender!HS$81:HS$110,MAX(1,$C31))&gt;INDEX(Kalender!$B$81:$B$110,MAX(1,$C31))),AND($D31&gt;0,INDEX(Kalender!HS$81:HS$110,MAX(1,$D31))&gt;INDEX(Kalender!$B$81:$B$110,MAX(1,$D31))),AND($E31&gt;0,INDEX(Kalender!HS$81:HS$110,MAX(1,$E31))&gt;INDEX(Kalender!$B$81:$B$110,MAX(1,$E31))),AND($F31&gt;0,INDEX(Kalender!HS$81:HS$110,MAX(1,$F31))&gt;INDEX(Kalender!$B$81:$B$110,MAX(1,$F31)))),2,0))</f>
        <v>0</v>
      </c>
      <c r="HT31" s="5" t="n">
        <f aca="false">IF(Kalender!HT31&lt;&gt;1,0,IF(AND($B31&gt;0,INDEX(Kalender!HT$68:HT$77,MAX(1,$B31))&gt;INDEX(Kalender!$B$68:$B$77,MAX(1,$B31))),1,0)+IF(OR(AND($C31&gt;0,INDEX(Kalender!HT$81:HT$110,MAX(1,$C31))&gt;INDEX(Kalender!$B$81:$B$110,MAX(1,$C31))),AND($D31&gt;0,INDEX(Kalender!HT$81:HT$110,MAX(1,$D31))&gt;INDEX(Kalender!$B$81:$B$110,MAX(1,$D31))),AND($E31&gt;0,INDEX(Kalender!HT$81:HT$110,MAX(1,$E31))&gt;INDEX(Kalender!$B$81:$B$110,MAX(1,$E31))),AND($F31&gt;0,INDEX(Kalender!HT$81:HT$110,MAX(1,$F31))&gt;INDEX(Kalender!$B$81:$B$110,MAX(1,$F31)))),2,0))</f>
        <v>0</v>
      </c>
      <c r="HU31" s="5" t="n">
        <f aca="false">IF(Kalender!HU31&lt;&gt;1,0,IF(AND($B31&gt;0,INDEX(Kalender!HU$68:HU$77,MAX(1,$B31))&gt;INDEX(Kalender!$B$68:$B$77,MAX(1,$B31))),1,0)+IF(OR(AND($C31&gt;0,INDEX(Kalender!HU$81:HU$110,MAX(1,$C31))&gt;INDEX(Kalender!$B$81:$B$110,MAX(1,$C31))),AND($D31&gt;0,INDEX(Kalender!HU$81:HU$110,MAX(1,$D31))&gt;INDEX(Kalender!$B$81:$B$110,MAX(1,$D31))),AND($E31&gt;0,INDEX(Kalender!HU$81:HU$110,MAX(1,$E31))&gt;INDEX(Kalender!$B$81:$B$110,MAX(1,$E31))),AND($F31&gt;0,INDEX(Kalender!HU$81:HU$110,MAX(1,$F31))&gt;INDEX(Kalender!$B$81:$B$110,MAX(1,$F31)))),2,0))</f>
        <v>0</v>
      </c>
      <c r="HV31" s="5" t="n">
        <f aca="false">IF(Kalender!HV31&lt;&gt;1,0,IF(AND($B31&gt;0,INDEX(Kalender!HV$68:HV$77,MAX(1,$B31))&gt;INDEX(Kalender!$B$68:$B$77,MAX(1,$B31))),1,0)+IF(OR(AND($C31&gt;0,INDEX(Kalender!HV$81:HV$110,MAX(1,$C31))&gt;INDEX(Kalender!$B$81:$B$110,MAX(1,$C31))),AND($D31&gt;0,INDEX(Kalender!HV$81:HV$110,MAX(1,$D31))&gt;INDEX(Kalender!$B$81:$B$110,MAX(1,$D31))),AND($E31&gt;0,INDEX(Kalender!HV$81:HV$110,MAX(1,$E31))&gt;INDEX(Kalender!$B$81:$B$110,MAX(1,$E31))),AND($F31&gt;0,INDEX(Kalender!HV$81:HV$110,MAX(1,$F31))&gt;INDEX(Kalender!$B$81:$B$110,MAX(1,$F31)))),2,0))</f>
        <v>0</v>
      </c>
      <c r="HW31" s="5" t="n">
        <f aca="false">IF(Kalender!HW31&lt;&gt;1,0,IF(AND($B31&gt;0,INDEX(Kalender!HW$68:HW$77,MAX(1,$B31))&gt;INDEX(Kalender!$B$68:$B$77,MAX(1,$B31))),1,0)+IF(OR(AND($C31&gt;0,INDEX(Kalender!HW$81:HW$110,MAX(1,$C31))&gt;INDEX(Kalender!$B$81:$B$110,MAX(1,$C31))),AND($D31&gt;0,INDEX(Kalender!HW$81:HW$110,MAX(1,$D31))&gt;INDEX(Kalender!$B$81:$B$110,MAX(1,$D31))),AND($E31&gt;0,INDEX(Kalender!HW$81:HW$110,MAX(1,$E31))&gt;INDEX(Kalender!$B$81:$B$110,MAX(1,$E31))),AND($F31&gt;0,INDEX(Kalender!HW$81:HW$110,MAX(1,$F31))&gt;INDEX(Kalender!$B$81:$B$110,MAX(1,$F31)))),2,0))</f>
        <v>0</v>
      </c>
      <c r="HX31" s="5" t="n">
        <f aca="false">IF(Kalender!HX31&lt;&gt;1,0,IF(AND($B31&gt;0,INDEX(Kalender!HX$68:HX$77,MAX(1,$B31))&gt;INDEX(Kalender!$B$68:$B$77,MAX(1,$B31))),1,0)+IF(OR(AND($C31&gt;0,INDEX(Kalender!HX$81:HX$110,MAX(1,$C31))&gt;INDEX(Kalender!$B$81:$B$110,MAX(1,$C31))),AND($D31&gt;0,INDEX(Kalender!HX$81:HX$110,MAX(1,$D31))&gt;INDEX(Kalender!$B$81:$B$110,MAX(1,$D31))),AND($E31&gt;0,INDEX(Kalender!HX$81:HX$110,MAX(1,$E31))&gt;INDEX(Kalender!$B$81:$B$110,MAX(1,$E31))),AND($F31&gt;0,INDEX(Kalender!HX$81:HX$110,MAX(1,$F31))&gt;INDEX(Kalender!$B$81:$B$110,MAX(1,$F31)))),2,0))</f>
        <v>0</v>
      </c>
      <c r="HY31" s="5" t="n">
        <f aca="false">IF(Kalender!HY31&lt;&gt;1,0,IF(AND($B31&gt;0,INDEX(Kalender!HY$68:HY$77,MAX(1,$B31))&gt;INDEX(Kalender!$B$68:$B$77,MAX(1,$B31))),1,0)+IF(OR(AND($C31&gt;0,INDEX(Kalender!HY$81:HY$110,MAX(1,$C31))&gt;INDEX(Kalender!$B$81:$B$110,MAX(1,$C31))),AND($D31&gt;0,INDEX(Kalender!HY$81:HY$110,MAX(1,$D31))&gt;INDEX(Kalender!$B$81:$B$110,MAX(1,$D31))),AND($E31&gt;0,INDEX(Kalender!HY$81:HY$110,MAX(1,$E31))&gt;INDEX(Kalender!$B$81:$B$110,MAX(1,$E31))),AND($F31&gt;0,INDEX(Kalender!HY$81:HY$110,MAX(1,$F31))&gt;INDEX(Kalender!$B$81:$B$110,MAX(1,$F31)))),2,0))</f>
        <v>0</v>
      </c>
      <c r="HZ31" s="5" t="n">
        <f aca="false">IF(Kalender!HZ31&lt;&gt;1,0,IF(AND($B31&gt;0,INDEX(Kalender!HZ$68:HZ$77,MAX(1,$B31))&gt;INDEX(Kalender!$B$68:$B$77,MAX(1,$B31))),1,0)+IF(OR(AND($C31&gt;0,INDEX(Kalender!HZ$81:HZ$110,MAX(1,$C31))&gt;INDEX(Kalender!$B$81:$B$110,MAX(1,$C31))),AND($D31&gt;0,INDEX(Kalender!HZ$81:HZ$110,MAX(1,$D31))&gt;INDEX(Kalender!$B$81:$B$110,MAX(1,$D31))),AND($E31&gt;0,INDEX(Kalender!HZ$81:HZ$110,MAX(1,$E31))&gt;INDEX(Kalender!$B$81:$B$110,MAX(1,$E31))),AND($F31&gt;0,INDEX(Kalender!HZ$81:HZ$110,MAX(1,$F31))&gt;INDEX(Kalender!$B$81:$B$110,MAX(1,$F31)))),2,0))</f>
        <v>0</v>
      </c>
      <c r="IA31" s="5" t="n">
        <f aca="false">IF(Kalender!IA31&lt;&gt;1,0,IF(AND($B31&gt;0,INDEX(Kalender!IA$68:IA$77,MAX(1,$B31))&gt;INDEX(Kalender!$B$68:$B$77,MAX(1,$B31))),1,0)+IF(OR(AND($C31&gt;0,INDEX(Kalender!IA$81:IA$110,MAX(1,$C31))&gt;INDEX(Kalender!$B$81:$B$110,MAX(1,$C31))),AND($D31&gt;0,INDEX(Kalender!IA$81:IA$110,MAX(1,$D31))&gt;INDEX(Kalender!$B$81:$B$110,MAX(1,$D31))),AND($E31&gt;0,INDEX(Kalender!IA$81:IA$110,MAX(1,$E31))&gt;INDEX(Kalender!$B$81:$B$110,MAX(1,$E31))),AND($F31&gt;0,INDEX(Kalender!IA$81:IA$110,MAX(1,$F31))&gt;INDEX(Kalender!$B$81:$B$110,MAX(1,$F31)))),2,0))</f>
        <v>0</v>
      </c>
      <c r="IB31" s="5" t="n">
        <f aca="false">IF(Kalender!IB31&lt;&gt;1,0,IF(AND($B31&gt;0,INDEX(Kalender!IB$68:IB$77,MAX(1,$B31))&gt;INDEX(Kalender!$B$68:$B$77,MAX(1,$B31))),1,0)+IF(OR(AND($C31&gt;0,INDEX(Kalender!IB$81:IB$110,MAX(1,$C31))&gt;INDEX(Kalender!$B$81:$B$110,MAX(1,$C31))),AND($D31&gt;0,INDEX(Kalender!IB$81:IB$110,MAX(1,$D31))&gt;INDEX(Kalender!$B$81:$B$110,MAX(1,$D31))),AND($E31&gt;0,INDEX(Kalender!IB$81:IB$110,MAX(1,$E31))&gt;INDEX(Kalender!$B$81:$B$110,MAX(1,$E31))),AND($F31&gt;0,INDEX(Kalender!IB$81:IB$110,MAX(1,$F31))&gt;INDEX(Kalender!$B$81:$B$110,MAX(1,$F31)))),2,0))</f>
        <v>0</v>
      </c>
      <c r="IC31" s="5" t="n">
        <f aca="false">IF(Kalender!IC31&lt;&gt;1,0,IF(AND($B31&gt;0,INDEX(Kalender!IC$68:IC$77,MAX(1,$B31))&gt;INDEX(Kalender!$B$68:$B$77,MAX(1,$B31))),1,0)+IF(OR(AND($C31&gt;0,INDEX(Kalender!IC$81:IC$110,MAX(1,$C31))&gt;INDEX(Kalender!$B$81:$B$110,MAX(1,$C31))),AND($D31&gt;0,INDEX(Kalender!IC$81:IC$110,MAX(1,$D31))&gt;INDEX(Kalender!$B$81:$B$110,MAX(1,$D31))),AND($E31&gt;0,INDEX(Kalender!IC$81:IC$110,MAX(1,$E31))&gt;INDEX(Kalender!$B$81:$B$110,MAX(1,$E31))),AND($F31&gt;0,INDEX(Kalender!IC$81:IC$110,MAX(1,$F31))&gt;INDEX(Kalender!$B$81:$B$110,MAX(1,$F31)))),2,0))</f>
        <v>0</v>
      </c>
      <c r="ID31" s="5" t="n">
        <f aca="false">IF(Kalender!ID31&lt;&gt;1,0,IF(AND($B31&gt;0,INDEX(Kalender!ID$68:ID$77,MAX(1,$B31))&gt;INDEX(Kalender!$B$68:$B$77,MAX(1,$B31))),1,0)+IF(OR(AND($C31&gt;0,INDEX(Kalender!ID$81:ID$110,MAX(1,$C31))&gt;INDEX(Kalender!$B$81:$B$110,MAX(1,$C31))),AND($D31&gt;0,INDEX(Kalender!ID$81:ID$110,MAX(1,$D31))&gt;INDEX(Kalender!$B$81:$B$110,MAX(1,$D31))),AND($E31&gt;0,INDEX(Kalender!ID$81:ID$110,MAX(1,$E31))&gt;INDEX(Kalender!$B$81:$B$110,MAX(1,$E31))),AND($F31&gt;0,INDEX(Kalender!ID$81:ID$110,MAX(1,$F31))&gt;INDEX(Kalender!$B$81:$B$110,MAX(1,$F31)))),2,0))</f>
        <v>0</v>
      </c>
      <c r="IE31" s="5" t="n">
        <f aca="false">IF(Kalender!IE31&lt;&gt;1,0,IF(AND($B31&gt;0,INDEX(Kalender!IE$68:IE$77,MAX(1,$B31))&gt;INDEX(Kalender!$B$68:$B$77,MAX(1,$B31))),1,0)+IF(OR(AND($C31&gt;0,INDEX(Kalender!IE$81:IE$110,MAX(1,$C31))&gt;INDEX(Kalender!$B$81:$B$110,MAX(1,$C31))),AND($D31&gt;0,INDEX(Kalender!IE$81:IE$110,MAX(1,$D31))&gt;INDEX(Kalender!$B$81:$B$110,MAX(1,$D31))),AND($E31&gt;0,INDEX(Kalender!IE$81:IE$110,MAX(1,$E31))&gt;INDEX(Kalender!$B$81:$B$110,MAX(1,$E31))),AND($F31&gt;0,INDEX(Kalender!IE$81:IE$110,MAX(1,$F31))&gt;INDEX(Kalender!$B$81:$B$110,MAX(1,$F31)))),2,0))</f>
        <v>0</v>
      </c>
      <c r="IF31" s="5" t="n">
        <f aca="false">IF(Kalender!IF31&lt;&gt;1,0,IF(AND($B31&gt;0,INDEX(Kalender!IF$68:IF$77,MAX(1,$B31))&gt;INDEX(Kalender!$B$68:$B$77,MAX(1,$B31))),1,0)+IF(OR(AND($C31&gt;0,INDEX(Kalender!IF$81:IF$110,MAX(1,$C31))&gt;INDEX(Kalender!$B$81:$B$110,MAX(1,$C31))),AND($D31&gt;0,INDEX(Kalender!IF$81:IF$110,MAX(1,$D31))&gt;INDEX(Kalender!$B$81:$B$110,MAX(1,$D31))),AND($E31&gt;0,INDEX(Kalender!IF$81:IF$110,MAX(1,$E31))&gt;INDEX(Kalender!$B$81:$B$110,MAX(1,$E31))),AND($F31&gt;0,INDEX(Kalender!IF$81:IF$110,MAX(1,$F31))&gt;INDEX(Kalender!$B$81:$B$110,MAX(1,$F31)))),2,0))</f>
        <v>0</v>
      </c>
      <c r="IG31" s="5" t="n">
        <f aca="false">IF(Kalender!IG31&lt;&gt;1,0,IF(AND($B31&gt;0,INDEX(Kalender!IG$68:IG$77,MAX(1,$B31))&gt;INDEX(Kalender!$B$68:$B$77,MAX(1,$B31))),1,0)+IF(OR(AND($C31&gt;0,INDEX(Kalender!IG$81:IG$110,MAX(1,$C31))&gt;INDEX(Kalender!$B$81:$B$110,MAX(1,$C31))),AND($D31&gt;0,INDEX(Kalender!IG$81:IG$110,MAX(1,$D31))&gt;INDEX(Kalender!$B$81:$B$110,MAX(1,$D31))),AND($E31&gt;0,INDEX(Kalender!IG$81:IG$110,MAX(1,$E31))&gt;INDEX(Kalender!$B$81:$B$110,MAX(1,$E31))),AND($F31&gt;0,INDEX(Kalender!IG$81:IG$110,MAX(1,$F31))&gt;INDEX(Kalender!$B$81:$B$110,MAX(1,$F31)))),2,0))</f>
        <v>0</v>
      </c>
      <c r="IH31" s="5" t="n">
        <f aca="false">IF(Kalender!IH31&lt;&gt;1,0,IF(AND($B31&gt;0,INDEX(Kalender!IH$68:IH$77,MAX(1,$B31))&gt;INDEX(Kalender!$B$68:$B$77,MAX(1,$B31))),1,0)+IF(OR(AND($C31&gt;0,INDEX(Kalender!IH$81:IH$110,MAX(1,$C31))&gt;INDEX(Kalender!$B$81:$B$110,MAX(1,$C31))),AND($D31&gt;0,INDEX(Kalender!IH$81:IH$110,MAX(1,$D31))&gt;INDEX(Kalender!$B$81:$B$110,MAX(1,$D31))),AND($E31&gt;0,INDEX(Kalender!IH$81:IH$110,MAX(1,$E31))&gt;INDEX(Kalender!$B$81:$B$110,MAX(1,$E31))),AND($F31&gt;0,INDEX(Kalender!IH$81:IH$110,MAX(1,$F31))&gt;INDEX(Kalender!$B$81:$B$110,MAX(1,$F31)))),2,0))</f>
        <v>0</v>
      </c>
      <c r="II31" s="5" t="n">
        <f aca="false">IF(Kalender!II31&lt;&gt;1,0,IF(AND($B31&gt;0,INDEX(Kalender!II$68:II$77,MAX(1,$B31))&gt;INDEX(Kalender!$B$68:$B$77,MAX(1,$B31))),1,0)+IF(OR(AND($C31&gt;0,INDEX(Kalender!II$81:II$110,MAX(1,$C31))&gt;INDEX(Kalender!$B$81:$B$110,MAX(1,$C31))),AND($D31&gt;0,INDEX(Kalender!II$81:II$110,MAX(1,$D31))&gt;INDEX(Kalender!$B$81:$B$110,MAX(1,$D31))),AND($E31&gt;0,INDEX(Kalender!II$81:II$110,MAX(1,$E31))&gt;INDEX(Kalender!$B$81:$B$110,MAX(1,$E31))),AND($F31&gt;0,INDEX(Kalender!II$81:II$110,MAX(1,$F31))&gt;INDEX(Kalender!$B$81:$B$110,MAX(1,$F31)))),2,0))</f>
        <v>0</v>
      </c>
      <c r="IJ31" s="5" t="n">
        <f aca="false">IF(Kalender!IJ31&lt;&gt;1,0,IF(AND($B31&gt;0,INDEX(Kalender!IJ$68:IJ$77,MAX(1,$B31))&gt;INDEX(Kalender!$B$68:$B$77,MAX(1,$B31))),1,0)+IF(OR(AND($C31&gt;0,INDEX(Kalender!IJ$81:IJ$110,MAX(1,$C31))&gt;INDEX(Kalender!$B$81:$B$110,MAX(1,$C31))),AND($D31&gt;0,INDEX(Kalender!IJ$81:IJ$110,MAX(1,$D31))&gt;INDEX(Kalender!$B$81:$B$110,MAX(1,$D31))),AND($E31&gt;0,INDEX(Kalender!IJ$81:IJ$110,MAX(1,$E31))&gt;INDEX(Kalender!$B$81:$B$110,MAX(1,$E31))),AND($F31&gt;0,INDEX(Kalender!IJ$81:IJ$110,MAX(1,$F31))&gt;INDEX(Kalender!$B$81:$B$110,MAX(1,$F31)))),2,0))</f>
        <v>0</v>
      </c>
      <c r="IK31" s="5" t="n">
        <f aca="false">IF(Kalender!IK31&lt;&gt;1,0,IF(AND($B31&gt;0,INDEX(Kalender!IK$68:IK$77,MAX(1,$B31))&gt;INDEX(Kalender!$B$68:$B$77,MAX(1,$B31))),1,0)+IF(OR(AND($C31&gt;0,INDEX(Kalender!IK$81:IK$110,MAX(1,$C31))&gt;INDEX(Kalender!$B$81:$B$110,MAX(1,$C31))),AND($D31&gt;0,INDEX(Kalender!IK$81:IK$110,MAX(1,$D31))&gt;INDEX(Kalender!$B$81:$B$110,MAX(1,$D31))),AND($E31&gt;0,INDEX(Kalender!IK$81:IK$110,MAX(1,$E31))&gt;INDEX(Kalender!$B$81:$B$110,MAX(1,$E31))),AND($F31&gt;0,INDEX(Kalender!IK$81:IK$110,MAX(1,$F31))&gt;INDEX(Kalender!$B$81:$B$110,MAX(1,$F31)))),2,0))</f>
        <v>0</v>
      </c>
      <c r="IL31" s="5" t="n">
        <f aca="false">IF(Kalender!IL31&lt;&gt;1,0,IF(AND($B31&gt;0,INDEX(Kalender!IL$68:IL$77,MAX(1,$B31))&gt;INDEX(Kalender!$B$68:$B$77,MAX(1,$B31))),1,0)+IF(OR(AND($C31&gt;0,INDEX(Kalender!IL$81:IL$110,MAX(1,$C31))&gt;INDEX(Kalender!$B$81:$B$110,MAX(1,$C31))),AND($D31&gt;0,INDEX(Kalender!IL$81:IL$110,MAX(1,$D31))&gt;INDEX(Kalender!$B$81:$B$110,MAX(1,$D31))),AND($E31&gt;0,INDEX(Kalender!IL$81:IL$110,MAX(1,$E31))&gt;INDEX(Kalender!$B$81:$B$110,MAX(1,$E31))),AND($F31&gt;0,INDEX(Kalender!IL$81:IL$110,MAX(1,$F31))&gt;INDEX(Kalender!$B$81:$B$110,MAX(1,$F31)))),2,0))</f>
        <v>0</v>
      </c>
      <c r="IM31" s="5" t="n">
        <f aca="false">IF(Kalender!IM31&lt;&gt;1,0,IF(AND($B31&gt;0,INDEX(Kalender!IM$68:IM$77,MAX(1,$B31))&gt;INDEX(Kalender!$B$68:$B$77,MAX(1,$B31))),1,0)+IF(OR(AND($C31&gt;0,INDEX(Kalender!IM$81:IM$110,MAX(1,$C31))&gt;INDEX(Kalender!$B$81:$B$110,MAX(1,$C31))),AND($D31&gt;0,INDEX(Kalender!IM$81:IM$110,MAX(1,$D31))&gt;INDEX(Kalender!$B$81:$B$110,MAX(1,$D31))),AND($E31&gt;0,INDEX(Kalender!IM$81:IM$110,MAX(1,$E31))&gt;INDEX(Kalender!$B$81:$B$110,MAX(1,$E31))),AND($F31&gt;0,INDEX(Kalender!IM$81:IM$110,MAX(1,$F31))&gt;INDEX(Kalender!$B$81:$B$110,MAX(1,$F31)))),2,0))</f>
        <v>0</v>
      </c>
      <c r="IN31" s="5" t="n">
        <f aca="false">IF(Kalender!IN31&lt;&gt;1,0,IF(AND($B31&gt;0,INDEX(Kalender!IN$68:IN$77,MAX(1,$B31))&gt;INDEX(Kalender!$B$68:$B$77,MAX(1,$B31))),1,0)+IF(OR(AND($C31&gt;0,INDEX(Kalender!IN$81:IN$110,MAX(1,$C31))&gt;INDEX(Kalender!$B$81:$B$110,MAX(1,$C31))),AND($D31&gt;0,INDEX(Kalender!IN$81:IN$110,MAX(1,$D31))&gt;INDEX(Kalender!$B$81:$B$110,MAX(1,$D31))),AND($E31&gt;0,INDEX(Kalender!IN$81:IN$110,MAX(1,$E31))&gt;INDEX(Kalender!$B$81:$B$110,MAX(1,$E31))),AND($F31&gt;0,INDEX(Kalender!IN$81:IN$110,MAX(1,$F31))&gt;INDEX(Kalender!$B$81:$B$110,MAX(1,$F31)))),2,0))</f>
        <v>0</v>
      </c>
      <c r="IO31" s="5" t="n">
        <f aca="false">IF(Kalender!IO31&lt;&gt;1,0,IF(AND($B31&gt;0,INDEX(Kalender!IO$68:IO$77,MAX(1,$B31))&gt;INDEX(Kalender!$B$68:$B$77,MAX(1,$B31))),1,0)+IF(OR(AND($C31&gt;0,INDEX(Kalender!IO$81:IO$110,MAX(1,$C31))&gt;INDEX(Kalender!$B$81:$B$110,MAX(1,$C31))),AND($D31&gt;0,INDEX(Kalender!IO$81:IO$110,MAX(1,$D31))&gt;INDEX(Kalender!$B$81:$B$110,MAX(1,$D31))),AND($E31&gt;0,INDEX(Kalender!IO$81:IO$110,MAX(1,$E31))&gt;INDEX(Kalender!$B$81:$B$110,MAX(1,$E31))),AND($F31&gt;0,INDEX(Kalender!IO$81:IO$110,MAX(1,$F31))&gt;INDEX(Kalender!$B$81:$B$110,MAX(1,$F31)))),2,0))</f>
        <v>0</v>
      </c>
      <c r="IP31" s="5" t="n">
        <f aca="false">IF(Kalender!IP31&lt;&gt;1,0,IF(AND($B31&gt;0,INDEX(Kalender!IP$68:IP$77,MAX(1,$B31))&gt;INDEX(Kalender!$B$68:$B$77,MAX(1,$B31))),1,0)+IF(OR(AND($C31&gt;0,INDEX(Kalender!IP$81:IP$110,MAX(1,$C31))&gt;INDEX(Kalender!$B$81:$B$110,MAX(1,$C31))),AND($D31&gt;0,INDEX(Kalender!IP$81:IP$110,MAX(1,$D31))&gt;INDEX(Kalender!$B$81:$B$110,MAX(1,$D31))),AND($E31&gt;0,INDEX(Kalender!IP$81:IP$110,MAX(1,$E31))&gt;INDEX(Kalender!$B$81:$B$110,MAX(1,$E31))),AND($F31&gt;0,INDEX(Kalender!IP$81:IP$110,MAX(1,$F31))&gt;INDEX(Kalender!$B$81:$B$110,MAX(1,$F31)))),2,0))</f>
        <v>0</v>
      </c>
      <c r="IQ31" s="5" t="n">
        <f aca="false">IF(Kalender!IQ31&lt;&gt;1,0,IF(AND($B31&gt;0,INDEX(Kalender!IQ$68:IQ$77,MAX(1,$B31))&gt;INDEX(Kalender!$B$68:$B$77,MAX(1,$B31))),1,0)+IF(OR(AND($C31&gt;0,INDEX(Kalender!IQ$81:IQ$110,MAX(1,$C31))&gt;INDEX(Kalender!$B$81:$B$110,MAX(1,$C31))),AND($D31&gt;0,INDEX(Kalender!IQ$81:IQ$110,MAX(1,$D31))&gt;INDEX(Kalender!$B$81:$B$110,MAX(1,$D31))),AND($E31&gt;0,INDEX(Kalender!IQ$81:IQ$110,MAX(1,$E31))&gt;INDEX(Kalender!$B$81:$B$110,MAX(1,$E31))),AND($F31&gt;0,INDEX(Kalender!IQ$81:IQ$110,MAX(1,$F31))&gt;INDEX(Kalender!$B$81:$B$110,MAX(1,$F31)))),2,0))</f>
        <v>0</v>
      </c>
      <c r="IR31" s="5" t="n">
        <f aca="false">IF(Kalender!IR31&lt;&gt;1,0,IF(AND($B31&gt;0,INDEX(Kalender!IR$68:IR$77,MAX(1,$B31))&gt;INDEX(Kalender!$B$68:$B$77,MAX(1,$B31))),1,0)+IF(OR(AND($C31&gt;0,INDEX(Kalender!IR$81:IR$110,MAX(1,$C31))&gt;INDEX(Kalender!$B$81:$B$110,MAX(1,$C31))),AND($D31&gt;0,INDEX(Kalender!IR$81:IR$110,MAX(1,$D31))&gt;INDEX(Kalender!$B$81:$B$110,MAX(1,$D31))),AND($E31&gt;0,INDEX(Kalender!IR$81:IR$110,MAX(1,$E31))&gt;INDEX(Kalender!$B$81:$B$110,MAX(1,$E31))),AND($F31&gt;0,INDEX(Kalender!IR$81:IR$110,MAX(1,$F31))&gt;INDEX(Kalender!$B$81:$B$110,MAX(1,$F31)))),2,0))</f>
        <v>0</v>
      </c>
      <c r="IS31" s="5" t="n">
        <f aca="false">IF(Kalender!IS31&lt;&gt;1,0,IF(AND($B31&gt;0,INDEX(Kalender!IS$68:IS$77,MAX(1,$B31))&gt;INDEX(Kalender!$B$68:$B$77,MAX(1,$B31))),1,0)+IF(OR(AND($C31&gt;0,INDEX(Kalender!IS$81:IS$110,MAX(1,$C31))&gt;INDEX(Kalender!$B$81:$B$110,MAX(1,$C31))),AND($D31&gt;0,INDEX(Kalender!IS$81:IS$110,MAX(1,$D31))&gt;INDEX(Kalender!$B$81:$B$110,MAX(1,$D31))),AND($E31&gt;0,INDEX(Kalender!IS$81:IS$110,MAX(1,$E31))&gt;INDEX(Kalender!$B$81:$B$110,MAX(1,$E31))),AND($F31&gt;0,INDEX(Kalender!IS$81:IS$110,MAX(1,$F31))&gt;INDEX(Kalender!$B$81:$B$110,MAX(1,$F31)))),2,0))</f>
        <v>0</v>
      </c>
      <c r="IT31" s="5" t="n">
        <f aca="false">IF(Kalender!IT31&lt;&gt;1,0,IF(AND($B31&gt;0,INDEX(Kalender!IT$68:IT$77,MAX(1,$B31))&gt;INDEX(Kalender!$B$68:$B$77,MAX(1,$B31))),1,0)+IF(OR(AND($C31&gt;0,INDEX(Kalender!IT$81:IT$110,MAX(1,$C31))&gt;INDEX(Kalender!$B$81:$B$110,MAX(1,$C31))),AND($D31&gt;0,INDEX(Kalender!IT$81:IT$110,MAX(1,$D31))&gt;INDEX(Kalender!$B$81:$B$110,MAX(1,$D31))),AND($E31&gt;0,INDEX(Kalender!IT$81:IT$110,MAX(1,$E31))&gt;INDEX(Kalender!$B$81:$B$110,MAX(1,$E31))),AND($F31&gt;0,INDEX(Kalender!IT$81:IT$110,MAX(1,$F31))&gt;INDEX(Kalender!$B$81:$B$110,MAX(1,$F31)))),2,0))</f>
        <v>0</v>
      </c>
      <c r="IU31" s="5" t="n">
        <f aca="false">IF(Kalender!IU31&lt;&gt;1,0,IF(AND($B31&gt;0,INDEX(Kalender!IU$68:IU$77,MAX(1,$B31))&gt;INDEX(Kalender!$B$68:$B$77,MAX(1,$B31))),1,0)+IF(OR(AND($C31&gt;0,INDEX(Kalender!IU$81:IU$110,MAX(1,$C31))&gt;INDEX(Kalender!$B$81:$B$110,MAX(1,$C31))),AND($D31&gt;0,INDEX(Kalender!IU$81:IU$110,MAX(1,$D31))&gt;INDEX(Kalender!$B$81:$B$110,MAX(1,$D31))),AND($E31&gt;0,INDEX(Kalender!IU$81:IU$110,MAX(1,$E31))&gt;INDEX(Kalender!$B$81:$B$110,MAX(1,$E31))),AND($F31&gt;0,INDEX(Kalender!IU$81:IU$110,MAX(1,$F31))&gt;INDEX(Kalender!$B$81:$B$110,MAX(1,$F31)))),2,0))</f>
        <v>0</v>
      </c>
      <c r="IV31" s="5" t="n">
        <f aca="false">IF(Kalender!IV31&lt;&gt;1,0,IF(AND($B31&gt;0,INDEX(Kalender!IV$68:IV$77,MAX(1,$B31))&gt;INDEX(Kalender!$B$68:$B$77,MAX(1,$B31))),1,0)+IF(OR(AND($C31&gt;0,INDEX(Kalender!IV$81:IV$110,MAX(1,$C31))&gt;INDEX(Kalender!$B$81:$B$110,MAX(1,$C31))),AND($D31&gt;0,INDEX(Kalender!IV$81:IV$110,MAX(1,$D31))&gt;INDEX(Kalender!$B$81:$B$110,MAX(1,$D31))),AND($E31&gt;0,INDEX(Kalender!IV$81:IV$110,MAX(1,$E31))&gt;INDEX(Kalender!$B$81:$B$110,MAX(1,$E31))),AND($F31&gt;0,INDEX(Kalender!IV$81:IV$110,MAX(1,$F31))&gt;INDEX(Kalender!$B$81:$B$110,MAX(1,$F31)))),2,0))</f>
        <v>0</v>
      </c>
      <c r="IW31" s="5" t="n">
        <f aca="false">IF(Kalender!IW31&lt;&gt;1,0,IF(AND($B31&gt;0,INDEX(Kalender!IW$68:IW$77,MAX(1,$B31))&gt;INDEX(Kalender!$B$68:$B$77,MAX(1,$B31))),1,0)+IF(OR(AND($C31&gt;0,INDEX(Kalender!IW$81:IW$110,MAX(1,$C31))&gt;INDEX(Kalender!$B$81:$B$110,MAX(1,$C31))),AND($D31&gt;0,INDEX(Kalender!IW$81:IW$110,MAX(1,$D31))&gt;INDEX(Kalender!$B$81:$B$110,MAX(1,$D31))),AND($E31&gt;0,INDEX(Kalender!IW$81:IW$110,MAX(1,$E31))&gt;INDEX(Kalender!$B$81:$B$110,MAX(1,$E31))),AND($F31&gt;0,INDEX(Kalender!IW$81:IW$110,MAX(1,$F31))&gt;INDEX(Kalender!$B$81:$B$110,MAX(1,$F31)))),2,0))</f>
        <v>0</v>
      </c>
      <c r="IX31" s="5" t="n">
        <f aca="false">IF(Kalender!IX31&lt;&gt;1,0,IF(AND($B31&gt;0,INDEX(Kalender!IX$68:IX$77,MAX(1,$B31))&gt;INDEX(Kalender!$B$68:$B$77,MAX(1,$B31))),1,0)+IF(OR(AND($C31&gt;0,INDEX(Kalender!IX$81:IX$110,MAX(1,$C31))&gt;INDEX(Kalender!$B$81:$B$110,MAX(1,$C31))),AND($D31&gt;0,INDEX(Kalender!IX$81:IX$110,MAX(1,$D31))&gt;INDEX(Kalender!$B$81:$B$110,MAX(1,$D31))),AND($E31&gt;0,INDEX(Kalender!IX$81:IX$110,MAX(1,$E31))&gt;INDEX(Kalender!$B$81:$B$110,MAX(1,$E31))),AND($F31&gt;0,INDEX(Kalender!IX$81:IX$110,MAX(1,$F31))&gt;INDEX(Kalender!$B$81:$B$110,MAX(1,$F31)))),2,0))</f>
        <v>0</v>
      </c>
      <c r="IY31" s="5" t="n">
        <f aca="false">IF(Kalender!IY31&lt;&gt;1,0,IF(AND($B31&gt;0,INDEX(Kalender!IY$68:IY$77,MAX(1,$B31))&gt;INDEX(Kalender!$B$68:$B$77,MAX(1,$B31))),1,0)+IF(OR(AND($C31&gt;0,INDEX(Kalender!IY$81:IY$110,MAX(1,$C31))&gt;INDEX(Kalender!$B$81:$B$110,MAX(1,$C31))),AND($D31&gt;0,INDEX(Kalender!IY$81:IY$110,MAX(1,$D31))&gt;INDEX(Kalender!$B$81:$B$110,MAX(1,$D31))),AND($E31&gt;0,INDEX(Kalender!IY$81:IY$110,MAX(1,$E31))&gt;INDEX(Kalender!$B$81:$B$110,MAX(1,$E31))),AND($F31&gt;0,INDEX(Kalender!IY$81:IY$110,MAX(1,$F31))&gt;INDEX(Kalender!$B$81:$B$110,MAX(1,$F31)))),2,0))</f>
        <v>0</v>
      </c>
      <c r="IZ31" s="5" t="n">
        <f aca="false">IF(Kalender!IZ31&lt;&gt;1,0,IF(AND($B31&gt;0,INDEX(Kalender!IZ$68:IZ$77,MAX(1,$B31))&gt;INDEX(Kalender!$B$68:$B$77,MAX(1,$B31))),1,0)+IF(OR(AND($C31&gt;0,INDEX(Kalender!IZ$81:IZ$110,MAX(1,$C31))&gt;INDEX(Kalender!$B$81:$B$110,MAX(1,$C31))),AND($D31&gt;0,INDEX(Kalender!IZ$81:IZ$110,MAX(1,$D31))&gt;INDEX(Kalender!$B$81:$B$110,MAX(1,$D31))),AND($E31&gt;0,INDEX(Kalender!IZ$81:IZ$110,MAX(1,$E31))&gt;INDEX(Kalender!$B$81:$B$110,MAX(1,$E31))),AND($F31&gt;0,INDEX(Kalender!IZ$81:IZ$110,MAX(1,$F31))&gt;INDEX(Kalender!$B$81:$B$110,MAX(1,$F31)))),2,0))</f>
        <v>0</v>
      </c>
      <c r="JA31" s="5" t="n">
        <f aca="false">IF(Kalender!JA31&lt;&gt;1,0,IF(AND($B31&gt;0,INDEX(Kalender!JA$68:JA$77,MAX(1,$B31))&gt;INDEX(Kalender!$B$68:$B$77,MAX(1,$B31))),1,0)+IF(OR(AND($C31&gt;0,INDEX(Kalender!JA$81:JA$110,MAX(1,$C31))&gt;INDEX(Kalender!$B$81:$B$110,MAX(1,$C31))),AND($D31&gt;0,INDEX(Kalender!JA$81:JA$110,MAX(1,$D31))&gt;INDEX(Kalender!$B$81:$B$110,MAX(1,$D31))),AND($E31&gt;0,INDEX(Kalender!JA$81:JA$110,MAX(1,$E31))&gt;INDEX(Kalender!$B$81:$B$110,MAX(1,$E31))),AND($F31&gt;0,INDEX(Kalender!JA$81:JA$110,MAX(1,$F31))&gt;INDEX(Kalender!$B$81:$B$110,MAX(1,$F31)))),2,0))</f>
        <v>0</v>
      </c>
      <c r="JB31" s="5" t="n">
        <f aca="false">IF(Kalender!JB31&lt;&gt;1,0,IF(AND($B31&gt;0,INDEX(Kalender!JB$68:JB$77,MAX(1,$B31))&gt;INDEX(Kalender!$B$68:$B$77,MAX(1,$B31))),1,0)+IF(OR(AND($C31&gt;0,INDEX(Kalender!JB$81:JB$110,MAX(1,$C31))&gt;INDEX(Kalender!$B$81:$B$110,MAX(1,$C31))),AND($D31&gt;0,INDEX(Kalender!JB$81:JB$110,MAX(1,$D31))&gt;INDEX(Kalender!$B$81:$B$110,MAX(1,$D31))),AND($E31&gt;0,INDEX(Kalender!JB$81:JB$110,MAX(1,$E31))&gt;INDEX(Kalender!$B$81:$B$110,MAX(1,$E31))),AND($F31&gt;0,INDEX(Kalender!JB$81:JB$110,MAX(1,$F31))&gt;INDEX(Kalender!$B$81:$B$110,MAX(1,$F31)))),2,0))</f>
        <v>0</v>
      </c>
      <c r="JC31" s="5" t="n">
        <f aca="false">IF(Kalender!JC31&lt;&gt;1,0,IF(AND($B31&gt;0,INDEX(Kalender!JC$68:JC$77,MAX(1,$B31))&gt;INDEX(Kalender!$B$68:$B$77,MAX(1,$B31))),1,0)+IF(OR(AND($C31&gt;0,INDEX(Kalender!JC$81:JC$110,MAX(1,$C31))&gt;INDEX(Kalender!$B$81:$B$110,MAX(1,$C31))),AND($D31&gt;0,INDEX(Kalender!JC$81:JC$110,MAX(1,$D31))&gt;INDEX(Kalender!$B$81:$B$110,MAX(1,$D31))),AND($E31&gt;0,INDEX(Kalender!JC$81:JC$110,MAX(1,$E31))&gt;INDEX(Kalender!$B$81:$B$110,MAX(1,$E31))),AND($F31&gt;0,INDEX(Kalender!JC$81:JC$110,MAX(1,$F31))&gt;INDEX(Kalender!$B$81:$B$110,MAX(1,$F31)))),2,0))</f>
        <v>0</v>
      </c>
      <c r="JD31" s="5" t="n">
        <f aca="false">IF(Kalender!JD31&lt;&gt;1,0,IF(AND($B31&gt;0,INDEX(Kalender!JD$68:JD$77,MAX(1,$B31))&gt;INDEX(Kalender!$B$68:$B$77,MAX(1,$B31))),1,0)+IF(OR(AND($C31&gt;0,INDEX(Kalender!JD$81:JD$110,MAX(1,$C31))&gt;INDEX(Kalender!$B$81:$B$110,MAX(1,$C31))),AND($D31&gt;0,INDEX(Kalender!JD$81:JD$110,MAX(1,$D31))&gt;INDEX(Kalender!$B$81:$B$110,MAX(1,$D31))),AND($E31&gt;0,INDEX(Kalender!JD$81:JD$110,MAX(1,$E31))&gt;INDEX(Kalender!$B$81:$B$110,MAX(1,$E31))),AND($F31&gt;0,INDEX(Kalender!JD$81:JD$110,MAX(1,$F31))&gt;INDEX(Kalender!$B$81:$B$110,MAX(1,$F31)))),2,0))</f>
        <v>0</v>
      </c>
      <c r="JE31" s="5" t="n">
        <f aca="false">IF(Kalender!JE31&lt;&gt;1,0,IF(AND($B31&gt;0,INDEX(Kalender!JE$68:JE$77,MAX(1,$B31))&gt;INDEX(Kalender!$B$68:$B$77,MAX(1,$B31))),1,0)+IF(OR(AND($C31&gt;0,INDEX(Kalender!JE$81:JE$110,MAX(1,$C31))&gt;INDEX(Kalender!$B$81:$B$110,MAX(1,$C31))),AND($D31&gt;0,INDEX(Kalender!JE$81:JE$110,MAX(1,$D31))&gt;INDEX(Kalender!$B$81:$B$110,MAX(1,$D31))),AND($E31&gt;0,INDEX(Kalender!JE$81:JE$110,MAX(1,$E31))&gt;INDEX(Kalender!$B$81:$B$110,MAX(1,$E31))),AND($F31&gt;0,INDEX(Kalender!JE$81:JE$110,MAX(1,$F31))&gt;INDEX(Kalender!$B$81:$B$110,MAX(1,$F31)))),2,0))</f>
        <v>0</v>
      </c>
      <c r="JF31" s="5" t="n">
        <f aca="false">IF(Kalender!JF31&lt;&gt;1,0,IF(AND($B31&gt;0,INDEX(Kalender!JF$68:JF$77,MAX(1,$B31))&gt;INDEX(Kalender!$B$68:$B$77,MAX(1,$B31))),1,0)+IF(OR(AND($C31&gt;0,INDEX(Kalender!JF$81:JF$110,MAX(1,$C31))&gt;INDEX(Kalender!$B$81:$B$110,MAX(1,$C31))),AND($D31&gt;0,INDEX(Kalender!JF$81:JF$110,MAX(1,$D31))&gt;INDEX(Kalender!$B$81:$B$110,MAX(1,$D31))),AND($E31&gt;0,INDEX(Kalender!JF$81:JF$110,MAX(1,$E31))&gt;INDEX(Kalender!$B$81:$B$110,MAX(1,$E31))),AND($F31&gt;0,INDEX(Kalender!JF$81:JF$110,MAX(1,$F31))&gt;INDEX(Kalender!$B$81:$B$110,MAX(1,$F31)))),2,0))</f>
        <v>0</v>
      </c>
      <c r="JG31" s="5" t="n">
        <f aca="false">IF(Kalender!JG31&lt;&gt;1,0,IF(AND($B31&gt;0,INDEX(Kalender!JG$68:JG$77,MAX(1,$B31))&gt;INDEX(Kalender!$B$68:$B$77,MAX(1,$B31))),1,0)+IF(OR(AND($C31&gt;0,INDEX(Kalender!JG$81:JG$110,MAX(1,$C31))&gt;INDEX(Kalender!$B$81:$B$110,MAX(1,$C31))),AND($D31&gt;0,INDEX(Kalender!JG$81:JG$110,MAX(1,$D31))&gt;INDEX(Kalender!$B$81:$B$110,MAX(1,$D31))),AND($E31&gt;0,INDEX(Kalender!JG$81:JG$110,MAX(1,$E31))&gt;INDEX(Kalender!$B$81:$B$110,MAX(1,$E31))),AND($F31&gt;0,INDEX(Kalender!JG$81:JG$110,MAX(1,$F31))&gt;INDEX(Kalender!$B$81:$B$110,MAX(1,$F31)))),2,0))</f>
        <v>0</v>
      </c>
      <c r="JH31" s="5" t="n">
        <f aca="false">IF(Kalender!JH31&lt;&gt;1,0,IF(AND($B31&gt;0,INDEX(Kalender!JH$68:JH$77,MAX(1,$B31))&gt;INDEX(Kalender!$B$68:$B$77,MAX(1,$B31))),1,0)+IF(OR(AND($C31&gt;0,INDEX(Kalender!JH$81:JH$110,MAX(1,$C31))&gt;INDEX(Kalender!$B$81:$B$110,MAX(1,$C31))),AND($D31&gt;0,INDEX(Kalender!JH$81:JH$110,MAX(1,$D31))&gt;INDEX(Kalender!$B$81:$B$110,MAX(1,$D31))),AND($E31&gt;0,INDEX(Kalender!JH$81:JH$110,MAX(1,$E31))&gt;INDEX(Kalender!$B$81:$B$110,MAX(1,$E31))),AND($F31&gt;0,INDEX(Kalender!JH$81:JH$110,MAX(1,$F31))&gt;INDEX(Kalender!$B$81:$B$110,MAX(1,$F31)))),2,0))</f>
        <v>0</v>
      </c>
      <c r="JI31" s="5" t="n">
        <f aca="false">IF(Kalender!JI31&lt;&gt;1,0,IF(AND($B31&gt;0,INDEX(Kalender!JI$68:JI$77,MAX(1,$B31))&gt;INDEX(Kalender!$B$68:$B$77,MAX(1,$B31))),1,0)+IF(OR(AND($C31&gt;0,INDEX(Kalender!JI$81:JI$110,MAX(1,$C31))&gt;INDEX(Kalender!$B$81:$B$110,MAX(1,$C31))),AND($D31&gt;0,INDEX(Kalender!JI$81:JI$110,MAX(1,$D31))&gt;INDEX(Kalender!$B$81:$B$110,MAX(1,$D31))),AND($E31&gt;0,INDEX(Kalender!JI$81:JI$110,MAX(1,$E31))&gt;INDEX(Kalender!$B$81:$B$110,MAX(1,$E31))),AND($F31&gt;0,INDEX(Kalender!JI$81:JI$110,MAX(1,$F31))&gt;INDEX(Kalender!$B$81:$B$110,MAX(1,$F31)))),2,0))</f>
        <v>0</v>
      </c>
      <c r="JJ31" s="5" t="n">
        <f aca="false">IF(Kalender!JJ31&lt;&gt;1,0,IF(AND($B31&gt;0,INDEX(Kalender!JJ$68:JJ$77,MAX(1,$B31))&gt;INDEX(Kalender!$B$68:$B$77,MAX(1,$B31))),1,0)+IF(OR(AND($C31&gt;0,INDEX(Kalender!JJ$81:JJ$110,MAX(1,$C31))&gt;INDEX(Kalender!$B$81:$B$110,MAX(1,$C31))),AND($D31&gt;0,INDEX(Kalender!JJ$81:JJ$110,MAX(1,$D31))&gt;INDEX(Kalender!$B$81:$B$110,MAX(1,$D31))),AND($E31&gt;0,INDEX(Kalender!JJ$81:JJ$110,MAX(1,$E31))&gt;INDEX(Kalender!$B$81:$B$110,MAX(1,$E31))),AND($F31&gt;0,INDEX(Kalender!JJ$81:JJ$110,MAX(1,$F31))&gt;INDEX(Kalender!$B$81:$B$110,MAX(1,$F31)))),2,0))</f>
        <v>0</v>
      </c>
      <c r="JK31" s="5" t="n">
        <f aca="false">IF(Kalender!JK31&lt;&gt;1,0,IF(AND($B31&gt;0,INDEX(Kalender!JK$68:JK$77,MAX(1,$B31))&gt;INDEX(Kalender!$B$68:$B$77,MAX(1,$B31))),1,0)+IF(OR(AND($C31&gt;0,INDEX(Kalender!JK$81:JK$110,MAX(1,$C31))&gt;INDEX(Kalender!$B$81:$B$110,MAX(1,$C31))),AND($D31&gt;0,INDEX(Kalender!JK$81:JK$110,MAX(1,$D31))&gt;INDEX(Kalender!$B$81:$B$110,MAX(1,$D31))),AND($E31&gt;0,INDEX(Kalender!JK$81:JK$110,MAX(1,$E31))&gt;INDEX(Kalender!$B$81:$B$110,MAX(1,$E31))),AND($F31&gt;0,INDEX(Kalender!JK$81:JK$110,MAX(1,$F31))&gt;INDEX(Kalender!$B$81:$B$110,MAX(1,$F31)))),2,0))</f>
        <v>0</v>
      </c>
      <c r="JL31" s="5" t="n">
        <f aca="false">IF(Kalender!JL31&lt;&gt;1,0,IF(AND($B31&gt;0,INDEX(Kalender!JL$68:JL$77,MAX(1,$B31))&gt;INDEX(Kalender!$B$68:$B$77,MAX(1,$B31))),1,0)+IF(OR(AND($C31&gt;0,INDEX(Kalender!JL$81:JL$110,MAX(1,$C31))&gt;INDEX(Kalender!$B$81:$B$110,MAX(1,$C31))),AND($D31&gt;0,INDEX(Kalender!JL$81:JL$110,MAX(1,$D31))&gt;INDEX(Kalender!$B$81:$B$110,MAX(1,$D31))),AND($E31&gt;0,INDEX(Kalender!JL$81:JL$110,MAX(1,$E31))&gt;INDEX(Kalender!$B$81:$B$110,MAX(1,$E31))),AND($F31&gt;0,INDEX(Kalender!JL$81:JL$110,MAX(1,$F31))&gt;INDEX(Kalender!$B$81:$B$110,MAX(1,$F31)))),2,0))</f>
        <v>0</v>
      </c>
      <c r="JM31" s="5" t="n">
        <f aca="false">IF(Kalender!JM31&lt;&gt;1,0,IF(AND($B31&gt;0,INDEX(Kalender!JM$68:JM$77,MAX(1,$B31))&gt;INDEX(Kalender!$B$68:$B$77,MAX(1,$B31))),1,0)+IF(OR(AND($C31&gt;0,INDEX(Kalender!JM$81:JM$110,MAX(1,$C31))&gt;INDEX(Kalender!$B$81:$B$110,MAX(1,$C31))),AND($D31&gt;0,INDEX(Kalender!JM$81:JM$110,MAX(1,$D31))&gt;INDEX(Kalender!$B$81:$B$110,MAX(1,$D31))),AND($E31&gt;0,INDEX(Kalender!JM$81:JM$110,MAX(1,$E31))&gt;INDEX(Kalender!$B$81:$B$110,MAX(1,$E31))),AND($F31&gt;0,INDEX(Kalender!JM$81:JM$110,MAX(1,$F31))&gt;INDEX(Kalender!$B$81:$B$110,MAX(1,$F31)))),2,0))</f>
        <v>0</v>
      </c>
      <c r="JN31" s="5" t="n">
        <f aca="false">IF(Kalender!JN31&lt;&gt;1,0,IF(AND($B31&gt;0,INDEX(Kalender!JN$68:JN$77,MAX(1,$B31))&gt;INDEX(Kalender!$B$68:$B$77,MAX(1,$B31))),1,0)+IF(OR(AND($C31&gt;0,INDEX(Kalender!JN$81:JN$110,MAX(1,$C31))&gt;INDEX(Kalender!$B$81:$B$110,MAX(1,$C31))),AND($D31&gt;0,INDEX(Kalender!JN$81:JN$110,MAX(1,$D31))&gt;INDEX(Kalender!$B$81:$B$110,MAX(1,$D31))),AND($E31&gt;0,INDEX(Kalender!JN$81:JN$110,MAX(1,$E31))&gt;INDEX(Kalender!$B$81:$B$110,MAX(1,$E31))),AND($F31&gt;0,INDEX(Kalender!JN$81:JN$110,MAX(1,$F31))&gt;INDEX(Kalender!$B$81:$B$110,MAX(1,$F31)))),2,0))</f>
        <v>0</v>
      </c>
      <c r="JO31" s="5" t="n">
        <f aca="false">IF(Kalender!JO31&lt;&gt;1,0,IF(AND($B31&gt;0,INDEX(Kalender!JO$68:JO$77,MAX(1,$B31))&gt;INDEX(Kalender!$B$68:$B$77,MAX(1,$B31))),1,0)+IF(OR(AND($C31&gt;0,INDEX(Kalender!JO$81:JO$110,MAX(1,$C31))&gt;INDEX(Kalender!$B$81:$B$110,MAX(1,$C31))),AND($D31&gt;0,INDEX(Kalender!JO$81:JO$110,MAX(1,$D31))&gt;INDEX(Kalender!$B$81:$B$110,MAX(1,$D31))),AND($E31&gt;0,INDEX(Kalender!JO$81:JO$110,MAX(1,$E31))&gt;INDEX(Kalender!$B$81:$B$110,MAX(1,$E31))),AND($F31&gt;0,INDEX(Kalender!JO$81:JO$110,MAX(1,$F31))&gt;INDEX(Kalender!$B$81:$B$110,MAX(1,$F31)))),2,0))</f>
        <v>0</v>
      </c>
      <c r="JP31" s="5" t="n">
        <f aca="false">IF(Kalender!JP31&lt;&gt;1,0,IF(AND($B31&gt;0,INDEX(Kalender!JP$68:JP$77,MAX(1,$B31))&gt;INDEX(Kalender!$B$68:$B$77,MAX(1,$B31))),1,0)+IF(OR(AND($C31&gt;0,INDEX(Kalender!JP$81:JP$110,MAX(1,$C31))&gt;INDEX(Kalender!$B$81:$B$110,MAX(1,$C31))),AND($D31&gt;0,INDEX(Kalender!JP$81:JP$110,MAX(1,$D31))&gt;INDEX(Kalender!$B$81:$B$110,MAX(1,$D31))),AND($E31&gt;0,INDEX(Kalender!JP$81:JP$110,MAX(1,$E31))&gt;INDEX(Kalender!$B$81:$B$110,MAX(1,$E31))),AND($F31&gt;0,INDEX(Kalender!JP$81:JP$110,MAX(1,$F31))&gt;INDEX(Kalender!$B$81:$B$110,MAX(1,$F31)))),2,0))</f>
        <v>0</v>
      </c>
      <c r="JQ31" s="5" t="n">
        <f aca="false">IF(Kalender!JQ31&lt;&gt;1,0,IF(AND($B31&gt;0,INDEX(Kalender!JQ$68:JQ$77,MAX(1,$B31))&gt;INDEX(Kalender!$B$68:$B$77,MAX(1,$B31))),1,0)+IF(OR(AND($C31&gt;0,INDEX(Kalender!JQ$81:JQ$110,MAX(1,$C31))&gt;INDEX(Kalender!$B$81:$B$110,MAX(1,$C31))),AND($D31&gt;0,INDEX(Kalender!JQ$81:JQ$110,MAX(1,$D31))&gt;INDEX(Kalender!$B$81:$B$110,MAX(1,$D31))),AND($E31&gt;0,INDEX(Kalender!JQ$81:JQ$110,MAX(1,$E31))&gt;INDEX(Kalender!$B$81:$B$110,MAX(1,$E31))),AND($F31&gt;0,INDEX(Kalender!JQ$81:JQ$110,MAX(1,$F31))&gt;INDEX(Kalender!$B$81:$B$110,MAX(1,$F31)))),2,0))</f>
        <v>0</v>
      </c>
      <c r="JR31" s="5" t="n">
        <f aca="false">IF(Kalender!JR31&lt;&gt;1,0,IF(AND($B31&gt;0,INDEX(Kalender!JR$68:JR$77,MAX(1,$B31))&gt;INDEX(Kalender!$B$68:$B$77,MAX(1,$B31))),1,0)+IF(OR(AND($C31&gt;0,INDEX(Kalender!JR$81:JR$110,MAX(1,$C31))&gt;INDEX(Kalender!$B$81:$B$110,MAX(1,$C31))),AND($D31&gt;0,INDEX(Kalender!JR$81:JR$110,MAX(1,$D31))&gt;INDEX(Kalender!$B$81:$B$110,MAX(1,$D31))),AND($E31&gt;0,INDEX(Kalender!JR$81:JR$110,MAX(1,$E31))&gt;INDEX(Kalender!$B$81:$B$110,MAX(1,$E31))),AND($F31&gt;0,INDEX(Kalender!JR$81:JR$110,MAX(1,$F31))&gt;INDEX(Kalender!$B$81:$B$110,MAX(1,$F31)))),2,0))</f>
        <v>0</v>
      </c>
      <c r="JS31" s="5" t="n">
        <f aca="false">IF(Kalender!JS31&lt;&gt;1,0,IF(AND($B31&gt;0,INDEX(Kalender!JS$68:JS$77,MAX(1,$B31))&gt;INDEX(Kalender!$B$68:$B$77,MAX(1,$B31))),1,0)+IF(OR(AND($C31&gt;0,INDEX(Kalender!JS$81:JS$110,MAX(1,$C31))&gt;INDEX(Kalender!$B$81:$B$110,MAX(1,$C31))),AND($D31&gt;0,INDEX(Kalender!JS$81:JS$110,MAX(1,$D31))&gt;INDEX(Kalender!$B$81:$B$110,MAX(1,$D31))),AND($E31&gt;0,INDEX(Kalender!JS$81:JS$110,MAX(1,$E31))&gt;INDEX(Kalender!$B$81:$B$110,MAX(1,$E31))),AND($F31&gt;0,INDEX(Kalender!JS$81:JS$110,MAX(1,$F31))&gt;INDEX(Kalender!$B$81:$B$110,MAX(1,$F31)))),2,0))</f>
        <v>0</v>
      </c>
      <c r="JT31" s="5" t="n">
        <f aca="false">IF(Kalender!JT31&lt;&gt;1,0,IF(AND($B31&gt;0,INDEX(Kalender!JT$68:JT$77,MAX(1,$B31))&gt;INDEX(Kalender!$B$68:$B$77,MAX(1,$B31))),1,0)+IF(OR(AND($C31&gt;0,INDEX(Kalender!JT$81:JT$110,MAX(1,$C31))&gt;INDEX(Kalender!$B$81:$B$110,MAX(1,$C31))),AND($D31&gt;0,INDEX(Kalender!JT$81:JT$110,MAX(1,$D31))&gt;INDEX(Kalender!$B$81:$B$110,MAX(1,$D31))),AND($E31&gt;0,INDEX(Kalender!JT$81:JT$110,MAX(1,$E31))&gt;INDEX(Kalender!$B$81:$B$110,MAX(1,$E31))),AND($F31&gt;0,INDEX(Kalender!JT$81:JT$110,MAX(1,$F31))&gt;INDEX(Kalender!$B$81:$B$110,MAX(1,$F31)))),2,0))</f>
        <v>0</v>
      </c>
      <c r="JU31" s="5" t="n">
        <f aca="false">IF(Kalender!JU31&lt;&gt;1,0,IF(AND($B31&gt;0,INDEX(Kalender!JU$68:JU$77,MAX(1,$B31))&gt;INDEX(Kalender!$B$68:$B$77,MAX(1,$B31))),1,0)+IF(OR(AND($C31&gt;0,INDEX(Kalender!JU$81:JU$110,MAX(1,$C31))&gt;INDEX(Kalender!$B$81:$B$110,MAX(1,$C31))),AND($D31&gt;0,INDEX(Kalender!JU$81:JU$110,MAX(1,$D31))&gt;INDEX(Kalender!$B$81:$B$110,MAX(1,$D31))),AND($E31&gt;0,INDEX(Kalender!JU$81:JU$110,MAX(1,$E31))&gt;INDEX(Kalender!$B$81:$B$110,MAX(1,$E31))),AND($F31&gt;0,INDEX(Kalender!JU$81:JU$110,MAX(1,$F31))&gt;INDEX(Kalender!$B$81:$B$110,MAX(1,$F31)))),2,0))</f>
        <v>0</v>
      </c>
      <c r="JV31" s="5" t="n">
        <f aca="false">IF(Kalender!JV31&lt;&gt;1,0,IF(AND($B31&gt;0,INDEX(Kalender!JV$68:JV$77,MAX(1,$B31))&gt;INDEX(Kalender!$B$68:$B$77,MAX(1,$B31))),1,0)+IF(OR(AND($C31&gt;0,INDEX(Kalender!JV$81:JV$110,MAX(1,$C31))&gt;INDEX(Kalender!$B$81:$B$110,MAX(1,$C31))),AND($D31&gt;0,INDEX(Kalender!JV$81:JV$110,MAX(1,$D31))&gt;INDEX(Kalender!$B$81:$B$110,MAX(1,$D31))),AND($E31&gt;0,INDEX(Kalender!JV$81:JV$110,MAX(1,$E31))&gt;INDEX(Kalender!$B$81:$B$110,MAX(1,$E31))),AND($F31&gt;0,INDEX(Kalender!JV$81:JV$110,MAX(1,$F31))&gt;INDEX(Kalender!$B$81:$B$110,MAX(1,$F31)))),2,0))</f>
        <v>0</v>
      </c>
      <c r="JW31" s="5" t="n">
        <f aca="false">IF(Kalender!JW31&lt;&gt;1,0,IF(AND($B31&gt;0,INDEX(Kalender!JW$68:JW$77,MAX(1,$B31))&gt;INDEX(Kalender!$B$68:$B$77,MAX(1,$B31))),1,0)+IF(OR(AND($C31&gt;0,INDEX(Kalender!JW$81:JW$110,MAX(1,$C31))&gt;INDEX(Kalender!$B$81:$B$110,MAX(1,$C31))),AND($D31&gt;0,INDEX(Kalender!JW$81:JW$110,MAX(1,$D31))&gt;INDEX(Kalender!$B$81:$B$110,MAX(1,$D31))),AND($E31&gt;0,INDEX(Kalender!JW$81:JW$110,MAX(1,$E31))&gt;INDEX(Kalender!$B$81:$B$110,MAX(1,$E31))),AND($F31&gt;0,INDEX(Kalender!JW$81:JW$110,MAX(1,$F31))&gt;INDEX(Kalender!$B$81:$B$110,MAX(1,$F31)))),2,0))</f>
        <v>0</v>
      </c>
      <c r="JX31" s="5" t="n">
        <f aca="false">IF(Kalender!JX31&lt;&gt;1,0,IF(AND($B31&gt;0,INDEX(Kalender!JX$68:JX$77,MAX(1,$B31))&gt;INDEX(Kalender!$B$68:$B$77,MAX(1,$B31))),1,0)+IF(OR(AND($C31&gt;0,INDEX(Kalender!JX$81:JX$110,MAX(1,$C31))&gt;INDEX(Kalender!$B$81:$B$110,MAX(1,$C31))),AND($D31&gt;0,INDEX(Kalender!JX$81:JX$110,MAX(1,$D31))&gt;INDEX(Kalender!$B$81:$B$110,MAX(1,$D31))),AND($E31&gt;0,INDEX(Kalender!JX$81:JX$110,MAX(1,$E31))&gt;INDEX(Kalender!$B$81:$B$110,MAX(1,$E31))),AND($F31&gt;0,INDEX(Kalender!JX$81:JX$110,MAX(1,$F31))&gt;INDEX(Kalender!$B$81:$B$110,MAX(1,$F31)))),2,0))</f>
        <v>0</v>
      </c>
      <c r="JY31" s="5" t="n">
        <f aca="false">IF(Kalender!JY31&lt;&gt;1,0,IF(AND($B31&gt;0,INDEX(Kalender!JY$68:JY$77,MAX(1,$B31))&gt;INDEX(Kalender!$B$68:$B$77,MAX(1,$B31))),1,0)+IF(OR(AND($C31&gt;0,INDEX(Kalender!JY$81:JY$110,MAX(1,$C31))&gt;INDEX(Kalender!$B$81:$B$110,MAX(1,$C31))),AND($D31&gt;0,INDEX(Kalender!JY$81:JY$110,MAX(1,$D31))&gt;INDEX(Kalender!$B$81:$B$110,MAX(1,$D31))),AND($E31&gt;0,INDEX(Kalender!JY$81:JY$110,MAX(1,$E31))&gt;INDEX(Kalender!$B$81:$B$110,MAX(1,$E31))),AND($F31&gt;0,INDEX(Kalender!JY$81:JY$110,MAX(1,$F31))&gt;INDEX(Kalender!$B$81:$B$110,MAX(1,$F31)))),2,0))</f>
        <v>0</v>
      </c>
      <c r="JZ31" s="5" t="n">
        <f aca="false">IF(Kalender!JZ31&lt;&gt;1,0,IF(AND($B31&gt;0,INDEX(Kalender!JZ$68:JZ$77,MAX(1,$B31))&gt;INDEX(Kalender!$B$68:$B$77,MAX(1,$B31))),1,0)+IF(OR(AND($C31&gt;0,INDEX(Kalender!JZ$81:JZ$110,MAX(1,$C31))&gt;INDEX(Kalender!$B$81:$B$110,MAX(1,$C31))),AND($D31&gt;0,INDEX(Kalender!JZ$81:JZ$110,MAX(1,$D31))&gt;INDEX(Kalender!$B$81:$B$110,MAX(1,$D31))),AND($E31&gt;0,INDEX(Kalender!JZ$81:JZ$110,MAX(1,$E31))&gt;INDEX(Kalender!$B$81:$B$110,MAX(1,$E31))),AND($F31&gt;0,INDEX(Kalender!JZ$81:JZ$110,MAX(1,$F31))&gt;INDEX(Kalender!$B$81:$B$110,MAX(1,$F31)))),2,0))</f>
        <v>0</v>
      </c>
      <c r="KA31" s="5" t="n">
        <f aca="false">IF(Kalender!KA31&lt;&gt;1,0,IF(AND($B31&gt;0,INDEX(Kalender!KA$68:KA$77,MAX(1,$B31))&gt;INDEX(Kalender!$B$68:$B$77,MAX(1,$B31))),1,0)+IF(OR(AND($C31&gt;0,INDEX(Kalender!KA$81:KA$110,MAX(1,$C31))&gt;INDEX(Kalender!$B$81:$B$110,MAX(1,$C31))),AND($D31&gt;0,INDEX(Kalender!KA$81:KA$110,MAX(1,$D31))&gt;INDEX(Kalender!$B$81:$B$110,MAX(1,$D31))),AND($E31&gt;0,INDEX(Kalender!KA$81:KA$110,MAX(1,$E31))&gt;INDEX(Kalender!$B$81:$B$110,MAX(1,$E31))),AND($F31&gt;0,INDEX(Kalender!KA$81:KA$110,MAX(1,$F31))&gt;INDEX(Kalender!$B$81:$B$110,MAX(1,$F31)))),2,0))</f>
        <v>0</v>
      </c>
      <c r="KB31" s="5" t="n">
        <f aca="false">IF(Kalender!KB31&lt;&gt;1,0,IF(AND($B31&gt;0,INDEX(Kalender!KB$68:KB$77,MAX(1,$B31))&gt;INDEX(Kalender!$B$68:$B$77,MAX(1,$B31))),1,0)+IF(OR(AND($C31&gt;0,INDEX(Kalender!KB$81:KB$110,MAX(1,$C31))&gt;INDEX(Kalender!$B$81:$B$110,MAX(1,$C31))),AND($D31&gt;0,INDEX(Kalender!KB$81:KB$110,MAX(1,$D31))&gt;INDEX(Kalender!$B$81:$B$110,MAX(1,$D31))),AND($E31&gt;0,INDEX(Kalender!KB$81:KB$110,MAX(1,$E31))&gt;INDEX(Kalender!$B$81:$B$110,MAX(1,$E31))),AND($F31&gt;0,INDEX(Kalender!KB$81:KB$110,MAX(1,$F31))&gt;INDEX(Kalender!$B$81:$B$110,MAX(1,$F31)))),2,0))</f>
        <v>0</v>
      </c>
      <c r="KC31" s="5" t="n">
        <f aca="false">IF(Kalender!KC31&lt;&gt;1,0,IF(AND($B31&gt;0,INDEX(Kalender!KC$68:KC$77,MAX(1,$B31))&gt;INDEX(Kalender!$B$68:$B$77,MAX(1,$B31))),1,0)+IF(OR(AND($C31&gt;0,INDEX(Kalender!KC$81:KC$110,MAX(1,$C31))&gt;INDEX(Kalender!$B$81:$B$110,MAX(1,$C31))),AND($D31&gt;0,INDEX(Kalender!KC$81:KC$110,MAX(1,$D31))&gt;INDEX(Kalender!$B$81:$B$110,MAX(1,$D31))),AND($E31&gt;0,INDEX(Kalender!KC$81:KC$110,MAX(1,$E31))&gt;INDEX(Kalender!$B$81:$B$110,MAX(1,$E31))),AND($F31&gt;0,INDEX(Kalender!KC$81:KC$110,MAX(1,$F31))&gt;INDEX(Kalender!$B$81:$B$110,MAX(1,$F31)))),2,0))</f>
        <v>0</v>
      </c>
      <c r="KD31" s="5" t="n">
        <f aca="false">IF(Kalender!KD31&lt;&gt;1,0,IF(AND($B31&gt;0,INDEX(Kalender!KD$68:KD$77,MAX(1,$B31))&gt;INDEX(Kalender!$B$68:$B$77,MAX(1,$B31))),1,0)+IF(OR(AND($C31&gt;0,INDEX(Kalender!KD$81:KD$110,MAX(1,$C31))&gt;INDEX(Kalender!$B$81:$B$110,MAX(1,$C31))),AND($D31&gt;0,INDEX(Kalender!KD$81:KD$110,MAX(1,$D31))&gt;INDEX(Kalender!$B$81:$B$110,MAX(1,$D31))),AND($E31&gt;0,INDEX(Kalender!KD$81:KD$110,MAX(1,$E31))&gt;INDEX(Kalender!$B$81:$B$110,MAX(1,$E31))),AND($F31&gt;0,INDEX(Kalender!KD$81:KD$110,MAX(1,$F31))&gt;INDEX(Kalender!$B$81:$B$110,MAX(1,$F31)))),2,0))</f>
        <v>0</v>
      </c>
      <c r="KE31" s="5" t="n">
        <f aca="false">IF(Kalender!KE31&lt;&gt;1,0,IF(AND($B31&gt;0,INDEX(Kalender!KE$68:KE$77,MAX(1,$B31))&gt;INDEX(Kalender!$B$68:$B$77,MAX(1,$B31))),1,0)+IF(OR(AND($C31&gt;0,INDEX(Kalender!KE$81:KE$110,MAX(1,$C31))&gt;INDEX(Kalender!$B$81:$B$110,MAX(1,$C31))),AND($D31&gt;0,INDEX(Kalender!KE$81:KE$110,MAX(1,$D31))&gt;INDEX(Kalender!$B$81:$B$110,MAX(1,$D31))),AND($E31&gt;0,INDEX(Kalender!KE$81:KE$110,MAX(1,$E31))&gt;INDEX(Kalender!$B$81:$B$110,MAX(1,$E31))),AND($F31&gt;0,INDEX(Kalender!KE$81:KE$110,MAX(1,$F31))&gt;INDEX(Kalender!$B$81:$B$110,MAX(1,$F31)))),2,0))</f>
        <v>0</v>
      </c>
      <c r="KF31" s="5" t="n">
        <f aca="false">IF(Kalender!KF31&lt;&gt;1,0,IF(AND($B31&gt;0,INDEX(Kalender!KF$68:KF$77,MAX(1,$B31))&gt;INDEX(Kalender!$B$68:$B$77,MAX(1,$B31))),1,0)+IF(OR(AND($C31&gt;0,INDEX(Kalender!KF$81:KF$110,MAX(1,$C31))&gt;INDEX(Kalender!$B$81:$B$110,MAX(1,$C31))),AND($D31&gt;0,INDEX(Kalender!KF$81:KF$110,MAX(1,$D31))&gt;INDEX(Kalender!$B$81:$B$110,MAX(1,$D31))),AND($E31&gt;0,INDEX(Kalender!KF$81:KF$110,MAX(1,$E31))&gt;INDEX(Kalender!$B$81:$B$110,MAX(1,$E31))),AND($F31&gt;0,INDEX(Kalender!KF$81:KF$110,MAX(1,$F31))&gt;INDEX(Kalender!$B$81:$B$110,MAX(1,$F31)))),2,0))</f>
        <v>0</v>
      </c>
      <c r="KG31" s="5" t="n">
        <f aca="false">IF(Kalender!KG31&lt;&gt;1,0,IF(AND($B31&gt;0,INDEX(Kalender!KG$68:KG$77,MAX(1,$B31))&gt;INDEX(Kalender!$B$68:$B$77,MAX(1,$B31))),1,0)+IF(OR(AND($C31&gt;0,INDEX(Kalender!KG$81:KG$110,MAX(1,$C31))&gt;INDEX(Kalender!$B$81:$B$110,MAX(1,$C31))),AND($D31&gt;0,INDEX(Kalender!KG$81:KG$110,MAX(1,$D31))&gt;INDEX(Kalender!$B$81:$B$110,MAX(1,$D31))),AND($E31&gt;0,INDEX(Kalender!KG$81:KG$110,MAX(1,$E31))&gt;INDEX(Kalender!$B$81:$B$110,MAX(1,$E31))),AND($F31&gt;0,INDEX(Kalender!KG$81:KG$110,MAX(1,$F31))&gt;INDEX(Kalender!$B$81:$B$110,MAX(1,$F31)))),2,0))</f>
        <v>0</v>
      </c>
      <c r="KH31" s="5" t="n">
        <f aca="false">IF(Kalender!KH31&lt;&gt;1,0,IF(AND($B31&gt;0,INDEX(Kalender!KH$68:KH$77,MAX(1,$B31))&gt;INDEX(Kalender!$B$68:$B$77,MAX(1,$B31))),1,0)+IF(OR(AND($C31&gt;0,INDEX(Kalender!KH$81:KH$110,MAX(1,$C31))&gt;INDEX(Kalender!$B$81:$B$110,MAX(1,$C31))),AND($D31&gt;0,INDEX(Kalender!KH$81:KH$110,MAX(1,$D31))&gt;INDEX(Kalender!$B$81:$B$110,MAX(1,$D31))),AND($E31&gt;0,INDEX(Kalender!KH$81:KH$110,MAX(1,$E31))&gt;INDEX(Kalender!$B$81:$B$110,MAX(1,$E31))),AND($F31&gt;0,INDEX(Kalender!KH$81:KH$110,MAX(1,$F31))&gt;INDEX(Kalender!$B$81:$B$110,MAX(1,$F31)))),2,0))</f>
        <v>0</v>
      </c>
      <c r="KI31" s="5" t="n">
        <f aca="false">IF(Kalender!KI31&lt;&gt;1,0,IF(AND($B31&gt;0,INDEX(Kalender!KI$68:KI$77,MAX(1,$B31))&gt;INDEX(Kalender!$B$68:$B$77,MAX(1,$B31))),1,0)+IF(OR(AND($C31&gt;0,INDEX(Kalender!KI$81:KI$110,MAX(1,$C31))&gt;INDEX(Kalender!$B$81:$B$110,MAX(1,$C31))),AND($D31&gt;0,INDEX(Kalender!KI$81:KI$110,MAX(1,$D31))&gt;INDEX(Kalender!$B$81:$B$110,MAX(1,$D31))),AND($E31&gt;0,INDEX(Kalender!KI$81:KI$110,MAX(1,$E31))&gt;INDEX(Kalender!$B$81:$B$110,MAX(1,$E31))),AND($F31&gt;0,INDEX(Kalender!KI$81:KI$110,MAX(1,$F31))&gt;INDEX(Kalender!$B$81:$B$110,MAX(1,$F31)))),2,0))</f>
        <v>0</v>
      </c>
      <c r="KJ31" s="5" t="n">
        <f aca="false">IF(Kalender!KJ31&lt;&gt;1,0,IF(AND($B31&gt;0,INDEX(Kalender!KJ$68:KJ$77,MAX(1,$B31))&gt;INDEX(Kalender!$B$68:$B$77,MAX(1,$B31))),1,0)+IF(OR(AND($C31&gt;0,INDEX(Kalender!KJ$81:KJ$110,MAX(1,$C31))&gt;INDEX(Kalender!$B$81:$B$110,MAX(1,$C31))),AND($D31&gt;0,INDEX(Kalender!KJ$81:KJ$110,MAX(1,$D31))&gt;INDEX(Kalender!$B$81:$B$110,MAX(1,$D31))),AND($E31&gt;0,INDEX(Kalender!KJ$81:KJ$110,MAX(1,$E31))&gt;INDEX(Kalender!$B$81:$B$110,MAX(1,$E31))),AND($F31&gt;0,INDEX(Kalender!KJ$81:KJ$110,MAX(1,$F31))&gt;INDEX(Kalender!$B$81:$B$110,MAX(1,$F31)))),2,0))</f>
        <v>0</v>
      </c>
      <c r="KK31" s="5" t="n">
        <f aca="false">IF(Kalender!KK31&lt;&gt;1,0,IF(AND($B31&gt;0,INDEX(Kalender!KK$68:KK$77,MAX(1,$B31))&gt;INDEX(Kalender!$B$68:$B$77,MAX(1,$B31))),1,0)+IF(OR(AND($C31&gt;0,INDEX(Kalender!KK$81:KK$110,MAX(1,$C31))&gt;INDEX(Kalender!$B$81:$B$110,MAX(1,$C31))),AND($D31&gt;0,INDEX(Kalender!KK$81:KK$110,MAX(1,$D31))&gt;INDEX(Kalender!$B$81:$B$110,MAX(1,$D31))),AND($E31&gt;0,INDEX(Kalender!KK$81:KK$110,MAX(1,$E31))&gt;INDEX(Kalender!$B$81:$B$110,MAX(1,$E31))),AND($F31&gt;0,INDEX(Kalender!KK$81:KK$110,MAX(1,$F31))&gt;INDEX(Kalender!$B$81:$B$110,MAX(1,$F31)))),2,0))</f>
        <v>0</v>
      </c>
      <c r="KL31" s="5" t="n">
        <f aca="false">IF(Kalender!KL31&lt;&gt;1,0,IF(AND($B31&gt;0,INDEX(Kalender!KL$68:KL$77,MAX(1,$B31))&gt;INDEX(Kalender!$B$68:$B$77,MAX(1,$B31))),1,0)+IF(OR(AND($C31&gt;0,INDEX(Kalender!KL$81:KL$110,MAX(1,$C31))&gt;INDEX(Kalender!$B$81:$B$110,MAX(1,$C31))),AND($D31&gt;0,INDEX(Kalender!KL$81:KL$110,MAX(1,$D31))&gt;INDEX(Kalender!$B$81:$B$110,MAX(1,$D31))),AND($E31&gt;0,INDEX(Kalender!KL$81:KL$110,MAX(1,$E31))&gt;INDEX(Kalender!$B$81:$B$110,MAX(1,$E31))),AND($F31&gt;0,INDEX(Kalender!KL$81:KL$110,MAX(1,$F31))&gt;INDEX(Kalender!$B$81:$B$110,MAX(1,$F31)))),2,0))</f>
        <v>0</v>
      </c>
      <c r="KM31" s="5" t="n">
        <f aca="false">IF(Kalender!KM31&lt;&gt;1,0,IF(AND($B31&gt;0,INDEX(Kalender!KM$68:KM$77,MAX(1,$B31))&gt;INDEX(Kalender!$B$68:$B$77,MAX(1,$B31))),1,0)+IF(OR(AND($C31&gt;0,INDEX(Kalender!KM$81:KM$110,MAX(1,$C31))&gt;INDEX(Kalender!$B$81:$B$110,MAX(1,$C31))),AND($D31&gt;0,INDEX(Kalender!KM$81:KM$110,MAX(1,$D31))&gt;INDEX(Kalender!$B$81:$B$110,MAX(1,$D31))),AND($E31&gt;0,INDEX(Kalender!KM$81:KM$110,MAX(1,$E31))&gt;INDEX(Kalender!$B$81:$B$110,MAX(1,$E31))),AND($F31&gt;0,INDEX(Kalender!KM$81:KM$110,MAX(1,$F31))&gt;INDEX(Kalender!$B$81:$B$110,MAX(1,$F31)))),2,0))</f>
        <v>0</v>
      </c>
      <c r="KN31" s="5" t="n">
        <f aca="false">IF(Kalender!KN31&lt;&gt;1,0,IF(AND($B31&gt;0,INDEX(Kalender!KN$68:KN$77,MAX(1,$B31))&gt;INDEX(Kalender!$B$68:$B$77,MAX(1,$B31))),1,0)+IF(OR(AND($C31&gt;0,INDEX(Kalender!KN$81:KN$110,MAX(1,$C31))&gt;INDEX(Kalender!$B$81:$B$110,MAX(1,$C31))),AND($D31&gt;0,INDEX(Kalender!KN$81:KN$110,MAX(1,$D31))&gt;INDEX(Kalender!$B$81:$B$110,MAX(1,$D31))),AND($E31&gt;0,INDEX(Kalender!KN$81:KN$110,MAX(1,$E31))&gt;INDEX(Kalender!$B$81:$B$110,MAX(1,$E31))),AND($F31&gt;0,INDEX(Kalender!KN$81:KN$110,MAX(1,$F31))&gt;INDEX(Kalender!$B$81:$B$110,MAX(1,$F31)))),2,0))</f>
        <v>0</v>
      </c>
      <c r="KO31" s="5" t="n">
        <f aca="false">IF(Kalender!KO31&lt;&gt;1,0,IF(AND($B31&gt;0,INDEX(Kalender!KO$68:KO$77,MAX(1,$B31))&gt;INDEX(Kalender!$B$68:$B$77,MAX(1,$B31))),1,0)+IF(OR(AND($C31&gt;0,INDEX(Kalender!KO$81:KO$110,MAX(1,$C31))&gt;INDEX(Kalender!$B$81:$B$110,MAX(1,$C31))),AND($D31&gt;0,INDEX(Kalender!KO$81:KO$110,MAX(1,$D31))&gt;INDEX(Kalender!$B$81:$B$110,MAX(1,$D31))),AND($E31&gt;0,INDEX(Kalender!KO$81:KO$110,MAX(1,$E31))&gt;INDEX(Kalender!$B$81:$B$110,MAX(1,$E31))),AND($F31&gt;0,INDEX(Kalender!KO$81:KO$110,MAX(1,$F31))&gt;INDEX(Kalender!$B$81:$B$110,MAX(1,$F31)))),2,0))</f>
        <v>0</v>
      </c>
      <c r="KP31" s="5" t="n">
        <f aca="false">IF(Kalender!KP31&lt;&gt;1,0,IF(AND($B31&gt;0,INDEX(Kalender!KP$68:KP$77,MAX(1,$B31))&gt;INDEX(Kalender!$B$68:$B$77,MAX(1,$B31))),1,0)+IF(OR(AND($C31&gt;0,INDEX(Kalender!KP$81:KP$110,MAX(1,$C31))&gt;INDEX(Kalender!$B$81:$B$110,MAX(1,$C31))),AND($D31&gt;0,INDEX(Kalender!KP$81:KP$110,MAX(1,$D31))&gt;INDEX(Kalender!$B$81:$B$110,MAX(1,$D31))),AND($E31&gt;0,INDEX(Kalender!KP$81:KP$110,MAX(1,$E31))&gt;INDEX(Kalender!$B$81:$B$110,MAX(1,$E31))),AND($F31&gt;0,INDEX(Kalender!KP$81:KP$110,MAX(1,$F31))&gt;INDEX(Kalender!$B$81:$B$110,MAX(1,$F31)))),2,0))</f>
        <v>0</v>
      </c>
      <c r="KQ31" s="5" t="n">
        <f aca="false">IF(Kalender!KQ31&lt;&gt;1,0,IF(AND($B31&gt;0,INDEX(Kalender!KQ$68:KQ$77,MAX(1,$B31))&gt;INDEX(Kalender!$B$68:$B$77,MAX(1,$B31))),1,0)+IF(OR(AND($C31&gt;0,INDEX(Kalender!KQ$81:KQ$110,MAX(1,$C31))&gt;INDEX(Kalender!$B$81:$B$110,MAX(1,$C31))),AND($D31&gt;0,INDEX(Kalender!KQ$81:KQ$110,MAX(1,$D31))&gt;INDEX(Kalender!$B$81:$B$110,MAX(1,$D31))),AND($E31&gt;0,INDEX(Kalender!KQ$81:KQ$110,MAX(1,$E31))&gt;INDEX(Kalender!$B$81:$B$110,MAX(1,$E31))),AND($F31&gt;0,INDEX(Kalender!KQ$81:KQ$110,MAX(1,$F31))&gt;INDEX(Kalender!$B$81:$B$110,MAX(1,$F31)))),2,0))</f>
        <v>0</v>
      </c>
      <c r="KR31" s="5" t="n">
        <f aca="false">IF(Kalender!KR31&lt;&gt;1,0,IF(AND($B31&gt;0,INDEX(Kalender!KR$68:KR$77,MAX(1,$B31))&gt;INDEX(Kalender!$B$68:$B$77,MAX(1,$B31))),1,0)+IF(OR(AND($C31&gt;0,INDEX(Kalender!KR$81:KR$110,MAX(1,$C31))&gt;INDEX(Kalender!$B$81:$B$110,MAX(1,$C31))),AND($D31&gt;0,INDEX(Kalender!KR$81:KR$110,MAX(1,$D31))&gt;INDEX(Kalender!$B$81:$B$110,MAX(1,$D31))),AND($E31&gt;0,INDEX(Kalender!KR$81:KR$110,MAX(1,$E31))&gt;INDEX(Kalender!$B$81:$B$110,MAX(1,$E31))),AND($F31&gt;0,INDEX(Kalender!KR$81:KR$110,MAX(1,$F31))&gt;INDEX(Kalender!$B$81:$B$110,MAX(1,$F31)))),2,0))</f>
        <v>0</v>
      </c>
      <c r="KS31" s="5" t="n">
        <f aca="false">IF(Kalender!KS31&lt;&gt;1,0,IF(AND($B31&gt;0,INDEX(Kalender!KS$68:KS$77,MAX(1,$B31))&gt;INDEX(Kalender!$B$68:$B$77,MAX(1,$B31))),1,0)+IF(OR(AND($C31&gt;0,INDEX(Kalender!KS$81:KS$110,MAX(1,$C31))&gt;INDEX(Kalender!$B$81:$B$110,MAX(1,$C31))),AND($D31&gt;0,INDEX(Kalender!KS$81:KS$110,MAX(1,$D31))&gt;INDEX(Kalender!$B$81:$B$110,MAX(1,$D31))),AND($E31&gt;0,INDEX(Kalender!KS$81:KS$110,MAX(1,$E31))&gt;INDEX(Kalender!$B$81:$B$110,MAX(1,$E31))),AND($F31&gt;0,INDEX(Kalender!KS$81:KS$110,MAX(1,$F31))&gt;INDEX(Kalender!$B$81:$B$110,MAX(1,$F31)))),2,0))</f>
        <v>0</v>
      </c>
      <c r="KT31" s="5" t="n">
        <f aca="false">IF(Kalender!KT31&lt;&gt;1,0,IF(AND($B31&gt;0,INDEX(Kalender!KT$68:KT$77,MAX(1,$B31))&gt;INDEX(Kalender!$B$68:$B$77,MAX(1,$B31))),1,0)+IF(OR(AND($C31&gt;0,INDEX(Kalender!KT$81:KT$110,MAX(1,$C31))&gt;INDEX(Kalender!$B$81:$B$110,MAX(1,$C31))),AND($D31&gt;0,INDEX(Kalender!KT$81:KT$110,MAX(1,$D31))&gt;INDEX(Kalender!$B$81:$B$110,MAX(1,$D31))),AND($E31&gt;0,INDEX(Kalender!KT$81:KT$110,MAX(1,$E31))&gt;INDEX(Kalender!$B$81:$B$110,MAX(1,$E31))),AND($F31&gt;0,INDEX(Kalender!KT$81:KT$110,MAX(1,$F31))&gt;INDEX(Kalender!$B$81:$B$110,MAX(1,$F31)))),2,0))</f>
        <v>0</v>
      </c>
      <c r="KU31" s="5" t="n">
        <f aca="false">IF(Kalender!KU31&lt;&gt;1,0,IF(AND($B31&gt;0,INDEX(Kalender!KU$68:KU$77,MAX(1,$B31))&gt;INDEX(Kalender!$B$68:$B$77,MAX(1,$B31))),1,0)+IF(OR(AND($C31&gt;0,INDEX(Kalender!KU$81:KU$110,MAX(1,$C31))&gt;INDEX(Kalender!$B$81:$B$110,MAX(1,$C31))),AND($D31&gt;0,INDEX(Kalender!KU$81:KU$110,MAX(1,$D31))&gt;INDEX(Kalender!$B$81:$B$110,MAX(1,$D31))),AND($E31&gt;0,INDEX(Kalender!KU$81:KU$110,MAX(1,$E31))&gt;INDEX(Kalender!$B$81:$B$110,MAX(1,$E31))),AND($F31&gt;0,INDEX(Kalender!KU$81:KU$110,MAX(1,$F31))&gt;INDEX(Kalender!$B$81:$B$110,MAX(1,$F31)))),2,0))</f>
        <v>0</v>
      </c>
      <c r="KV31" s="5" t="n">
        <f aca="false">IF(Kalender!KV31&lt;&gt;1,0,IF(AND($B31&gt;0,INDEX(Kalender!KV$68:KV$77,MAX(1,$B31))&gt;INDEX(Kalender!$B$68:$B$77,MAX(1,$B31))),1,0)+IF(OR(AND($C31&gt;0,INDEX(Kalender!KV$81:KV$110,MAX(1,$C31))&gt;INDEX(Kalender!$B$81:$B$110,MAX(1,$C31))),AND($D31&gt;0,INDEX(Kalender!KV$81:KV$110,MAX(1,$D31))&gt;INDEX(Kalender!$B$81:$B$110,MAX(1,$D31))),AND($E31&gt;0,INDEX(Kalender!KV$81:KV$110,MAX(1,$E31))&gt;INDEX(Kalender!$B$81:$B$110,MAX(1,$E31))),AND($F31&gt;0,INDEX(Kalender!KV$81:KV$110,MAX(1,$F31))&gt;INDEX(Kalender!$B$81:$B$110,MAX(1,$F31)))),2,0))</f>
        <v>0</v>
      </c>
      <c r="KW31" s="5" t="n">
        <f aca="false">IF(Kalender!KW31&lt;&gt;1,0,IF(AND($B31&gt;0,INDEX(Kalender!KW$68:KW$77,MAX(1,$B31))&gt;INDEX(Kalender!$B$68:$B$77,MAX(1,$B31))),1,0)+IF(OR(AND($C31&gt;0,INDEX(Kalender!KW$81:KW$110,MAX(1,$C31))&gt;INDEX(Kalender!$B$81:$B$110,MAX(1,$C31))),AND($D31&gt;0,INDEX(Kalender!KW$81:KW$110,MAX(1,$D31))&gt;INDEX(Kalender!$B$81:$B$110,MAX(1,$D31))),AND($E31&gt;0,INDEX(Kalender!KW$81:KW$110,MAX(1,$E31))&gt;INDEX(Kalender!$B$81:$B$110,MAX(1,$E31))),AND($F31&gt;0,INDEX(Kalender!KW$81:KW$110,MAX(1,$F31))&gt;INDEX(Kalender!$B$81:$B$110,MAX(1,$F31)))),2,0))</f>
        <v>0</v>
      </c>
      <c r="KX31" s="5" t="n">
        <f aca="false">IF(Kalender!KX31&lt;&gt;1,0,IF(AND($B31&gt;0,INDEX(Kalender!KX$68:KX$77,MAX(1,$B31))&gt;INDEX(Kalender!$B$68:$B$77,MAX(1,$B31))),1,0)+IF(OR(AND($C31&gt;0,INDEX(Kalender!KX$81:KX$110,MAX(1,$C31))&gt;INDEX(Kalender!$B$81:$B$110,MAX(1,$C31))),AND($D31&gt;0,INDEX(Kalender!KX$81:KX$110,MAX(1,$D31))&gt;INDEX(Kalender!$B$81:$B$110,MAX(1,$D31))),AND($E31&gt;0,INDEX(Kalender!KX$81:KX$110,MAX(1,$E31))&gt;INDEX(Kalender!$B$81:$B$110,MAX(1,$E31))),AND($F31&gt;0,INDEX(Kalender!KX$81:KX$110,MAX(1,$F31))&gt;INDEX(Kalender!$B$81:$B$110,MAX(1,$F31)))),2,0))</f>
        <v>0</v>
      </c>
      <c r="KY31" s="5" t="n">
        <f aca="false">IF(Kalender!KY31&lt;&gt;1,0,IF(AND($B31&gt;0,INDEX(Kalender!KY$68:KY$77,MAX(1,$B31))&gt;INDEX(Kalender!$B$68:$B$77,MAX(1,$B31))),1,0)+IF(OR(AND($C31&gt;0,INDEX(Kalender!KY$81:KY$110,MAX(1,$C31))&gt;INDEX(Kalender!$B$81:$B$110,MAX(1,$C31))),AND($D31&gt;0,INDEX(Kalender!KY$81:KY$110,MAX(1,$D31))&gt;INDEX(Kalender!$B$81:$B$110,MAX(1,$D31))),AND($E31&gt;0,INDEX(Kalender!KY$81:KY$110,MAX(1,$E31))&gt;INDEX(Kalender!$B$81:$B$110,MAX(1,$E31))),AND($F31&gt;0,INDEX(Kalender!KY$81:KY$110,MAX(1,$F31))&gt;INDEX(Kalender!$B$81:$B$110,MAX(1,$F31)))),2,0))</f>
        <v>0</v>
      </c>
      <c r="KZ31" s="5" t="n">
        <f aca="false">IF(Kalender!KZ31&lt;&gt;1,0,IF(AND($B31&gt;0,INDEX(Kalender!KZ$68:KZ$77,MAX(1,$B31))&gt;INDEX(Kalender!$B$68:$B$77,MAX(1,$B31))),1,0)+IF(OR(AND($C31&gt;0,INDEX(Kalender!KZ$81:KZ$110,MAX(1,$C31))&gt;INDEX(Kalender!$B$81:$B$110,MAX(1,$C31))),AND($D31&gt;0,INDEX(Kalender!KZ$81:KZ$110,MAX(1,$D31))&gt;INDEX(Kalender!$B$81:$B$110,MAX(1,$D31))),AND($E31&gt;0,INDEX(Kalender!KZ$81:KZ$110,MAX(1,$E31))&gt;INDEX(Kalender!$B$81:$B$110,MAX(1,$E31))),AND($F31&gt;0,INDEX(Kalender!KZ$81:KZ$110,MAX(1,$F31))&gt;INDEX(Kalender!$B$81:$B$110,MAX(1,$F31)))),2,0))</f>
        <v>0</v>
      </c>
      <c r="LA31" s="5" t="n">
        <f aca="false">IF(Kalender!LA31&lt;&gt;1,0,IF(AND($B31&gt;0,INDEX(Kalender!LA$68:LA$77,MAX(1,$B31))&gt;INDEX(Kalender!$B$68:$B$77,MAX(1,$B31))),1,0)+IF(OR(AND($C31&gt;0,INDEX(Kalender!LA$81:LA$110,MAX(1,$C31))&gt;INDEX(Kalender!$B$81:$B$110,MAX(1,$C31))),AND($D31&gt;0,INDEX(Kalender!LA$81:LA$110,MAX(1,$D31))&gt;INDEX(Kalender!$B$81:$B$110,MAX(1,$D31))),AND($E31&gt;0,INDEX(Kalender!LA$81:LA$110,MAX(1,$E31))&gt;INDEX(Kalender!$B$81:$B$110,MAX(1,$E31))),AND($F31&gt;0,INDEX(Kalender!LA$81:LA$110,MAX(1,$F31))&gt;INDEX(Kalender!$B$81:$B$110,MAX(1,$F31)))),2,0))</f>
        <v>0</v>
      </c>
      <c r="LB31" s="5" t="n">
        <f aca="false">IF(Kalender!LB31&lt;&gt;1,0,IF(AND($B31&gt;0,INDEX(Kalender!LB$68:LB$77,MAX(1,$B31))&gt;INDEX(Kalender!$B$68:$B$77,MAX(1,$B31))),1,0)+IF(OR(AND($C31&gt;0,INDEX(Kalender!LB$81:LB$110,MAX(1,$C31))&gt;INDEX(Kalender!$B$81:$B$110,MAX(1,$C31))),AND($D31&gt;0,INDEX(Kalender!LB$81:LB$110,MAX(1,$D31))&gt;INDEX(Kalender!$B$81:$B$110,MAX(1,$D31))),AND($E31&gt;0,INDEX(Kalender!LB$81:LB$110,MAX(1,$E31))&gt;INDEX(Kalender!$B$81:$B$110,MAX(1,$E31))),AND($F31&gt;0,INDEX(Kalender!LB$81:LB$110,MAX(1,$F31))&gt;INDEX(Kalender!$B$81:$B$110,MAX(1,$F31)))),2,0))</f>
        <v>0</v>
      </c>
      <c r="LC31" s="5" t="n">
        <f aca="false">IF(Kalender!LC31&lt;&gt;1,0,IF(AND($B31&gt;0,INDEX(Kalender!LC$68:LC$77,MAX(1,$B31))&gt;INDEX(Kalender!$B$68:$B$77,MAX(1,$B31))),1,0)+IF(OR(AND($C31&gt;0,INDEX(Kalender!LC$81:LC$110,MAX(1,$C31))&gt;INDEX(Kalender!$B$81:$B$110,MAX(1,$C31))),AND($D31&gt;0,INDEX(Kalender!LC$81:LC$110,MAX(1,$D31))&gt;INDEX(Kalender!$B$81:$B$110,MAX(1,$D31))),AND($E31&gt;0,INDEX(Kalender!LC$81:LC$110,MAX(1,$E31))&gt;INDEX(Kalender!$B$81:$B$110,MAX(1,$E31))),AND($F31&gt;0,INDEX(Kalender!LC$81:LC$110,MAX(1,$F31))&gt;INDEX(Kalender!$B$81:$B$110,MAX(1,$F31)))),2,0))</f>
        <v>0</v>
      </c>
      <c r="LD31" s="5" t="n">
        <f aca="false">IF(Kalender!LD31&lt;&gt;1,0,IF(AND($B31&gt;0,INDEX(Kalender!LD$68:LD$77,MAX(1,$B31))&gt;INDEX(Kalender!$B$68:$B$77,MAX(1,$B31))),1,0)+IF(OR(AND($C31&gt;0,INDEX(Kalender!LD$81:LD$110,MAX(1,$C31))&gt;INDEX(Kalender!$B$81:$B$110,MAX(1,$C31))),AND($D31&gt;0,INDEX(Kalender!LD$81:LD$110,MAX(1,$D31))&gt;INDEX(Kalender!$B$81:$B$110,MAX(1,$D31))),AND($E31&gt;0,INDEX(Kalender!LD$81:LD$110,MAX(1,$E31))&gt;INDEX(Kalender!$B$81:$B$110,MAX(1,$E31))),AND($F31&gt;0,INDEX(Kalender!LD$81:LD$110,MAX(1,$F31))&gt;INDEX(Kalender!$B$81:$B$110,MAX(1,$F31)))),2,0))</f>
        <v>0</v>
      </c>
      <c r="LE31" s="5" t="n">
        <f aca="false">IF(Kalender!LE31&lt;&gt;1,0,IF(AND($B31&gt;0,INDEX(Kalender!LE$68:LE$77,MAX(1,$B31))&gt;INDEX(Kalender!$B$68:$B$77,MAX(1,$B31))),1,0)+IF(OR(AND($C31&gt;0,INDEX(Kalender!LE$81:LE$110,MAX(1,$C31))&gt;INDEX(Kalender!$B$81:$B$110,MAX(1,$C31))),AND($D31&gt;0,INDEX(Kalender!LE$81:LE$110,MAX(1,$D31))&gt;INDEX(Kalender!$B$81:$B$110,MAX(1,$D31))),AND($E31&gt;0,INDEX(Kalender!LE$81:LE$110,MAX(1,$E31))&gt;INDEX(Kalender!$B$81:$B$110,MAX(1,$E31))),AND($F31&gt;0,INDEX(Kalender!LE$81:LE$110,MAX(1,$F31))&gt;INDEX(Kalender!$B$81:$B$110,MAX(1,$F31)))),2,0))</f>
        <v>0</v>
      </c>
      <c r="LF31" s="5" t="n">
        <f aca="false">IF(Kalender!LF31&lt;&gt;1,0,IF(AND($B31&gt;0,INDEX(Kalender!LF$68:LF$77,MAX(1,$B31))&gt;INDEX(Kalender!$B$68:$B$77,MAX(1,$B31))),1,0)+IF(OR(AND($C31&gt;0,INDEX(Kalender!LF$81:LF$110,MAX(1,$C31))&gt;INDEX(Kalender!$B$81:$B$110,MAX(1,$C31))),AND($D31&gt;0,INDEX(Kalender!LF$81:LF$110,MAX(1,$D31))&gt;INDEX(Kalender!$B$81:$B$110,MAX(1,$D31))),AND($E31&gt;0,INDEX(Kalender!LF$81:LF$110,MAX(1,$E31))&gt;INDEX(Kalender!$B$81:$B$110,MAX(1,$E31))),AND($F31&gt;0,INDEX(Kalender!LF$81:LF$110,MAX(1,$F31))&gt;INDEX(Kalender!$B$81:$B$110,MAX(1,$F31)))),2,0))</f>
        <v>0</v>
      </c>
      <c r="LG31" s="5" t="n">
        <f aca="false">IF(Kalender!LG31&lt;&gt;1,0,IF(AND($B31&gt;0,INDEX(Kalender!LG$68:LG$77,MAX(1,$B31))&gt;INDEX(Kalender!$B$68:$B$77,MAX(1,$B31))),1,0)+IF(OR(AND($C31&gt;0,INDEX(Kalender!LG$81:LG$110,MAX(1,$C31))&gt;INDEX(Kalender!$B$81:$B$110,MAX(1,$C31))),AND($D31&gt;0,INDEX(Kalender!LG$81:LG$110,MAX(1,$D31))&gt;INDEX(Kalender!$B$81:$B$110,MAX(1,$D31))),AND($E31&gt;0,INDEX(Kalender!LG$81:LG$110,MAX(1,$E31))&gt;INDEX(Kalender!$B$81:$B$110,MAX(1,$E31))),AND($F31&gt;0,INDEX(Kalender!LG$81:LG$110,MAX(1,$F31))&gt;INDEX(Kalender!$B$81:$B$110,MAX(1,$F31)))),2,0))</f>
        <v>0</v>
      </c>
      <c r="LH31" s="5" t="n">
        <f aca="false">IF(Kalender!LH31&lt;&gt;1,0,IF(AND($B31&gt;0,INDEX(Kalender!LH$68:LH$77,MAX(1,$B31))&gt;INDEX(Kalender!$B$68:$B$77,MAX(1,$B31))),1,0)+IF(OR(AND($C31&gt;0,INDEX(Kalender!LH$81:LH$110,MAX(1,$C31))&gt;INDEX(Kalender!$B$81:$B$110,MAX(1,$C31))),AND($D31&gt;0,INDEX(Kalender!LH$81:LH$110,MAX(1,$D31))&gt;INDEX(Kalender!$B$81:$B$110,MAX(1,$D31))),AND($E31&gt;0,INDEX(Kalender!LH$81:LH$110,MAX(1,$E31))&gt;INDEX(Kalender!$B$81:$B$110,MAX(1,$E31))),AND($F31&gt;0,INDEX(Kalender!LH$81:LH$110,MAX(1,$F31))&gt;INDEX(Kalender!$B$81:$B$110,MAX(1,$F31)))),2,0))</f>
        <v>0</v>
      </c>
      <c r="LI31" s="5" t="n">
        <f aca="false">IF(Kalender!LI31&lt;&gt;1,0,IF(AND($B31&gt;0,INDEX(Kalender!LI$68:LI$77,MAX(1,$B31))&gt;INDEX(Kalender!$B$68:$B$77,MAX(1,$B31))),1,0)+IF(OR(AND($C31&gt;0,INDEX(Kalender!LI$81:LI$110,MAX(1,$C31))&gt;INDEX(Kalender!$B$81:$B$110,MAX(1,$C31))),AND($D31&gt;0,INDEX(Kalender!LI$81:LI$110,MAX(1,$D31))&gt;INDEX(Kalender!$B$81:$B$110,MAX(1,$D31))),AND($E31&gt;0,INDEX(Kalender!LI$81:LI$110,MAX(1,$E31))&gt;INDEX(Kalender!$B$81:$B$110,MAX(1,$E31))),AND($F31&gt;0,INDEX(Kalender!LI$81:LI$110,MAX(1,$F31))&gt;INDEX(Kalender!$B$81:$B$110,MAX(1,$F31)))),2,0))</f>
        <v>0</v>
      </c>
      <c r="LJ31" s="5" t="n">
        <f aca="false">IF(Kalender!LJ31&lt;&gt;1,0,IF(AND($B31&gt;0,INDEX(Kalender!LJ$68:LJ$77,MAX(1,$B31))&gt;INDEX(Kalender!$B$68:$B$77,MAX(1,$B31))),1,0)+IF(OR(AND($C31&gt;0,INDEX(Kalender!LJ$81:LJ$110,MAX(1,$C31))&gt;INDEX(Kalender!$B$81:$B$110,MAX(1,$C31))),AND($D31&gt;0,INDEX(Kalender!LJ$81:LJ$110,MAX(1,$D31))&gt;INDEX(Kalender!$B$81:$B$110,MAX(1,$D31))),AND($E31&gt;0,INDEX(Kalender!LJ$81:LJ$110,MAX(1,$E31))&gt;INDEX(Kalender!$B$81:$B$110,MAX(1,$E31))),AND($F31&gt;0,INDEX(Kalender!LJ$81:LJ$110,MAX(1,$F31))&gt;INDEX(Kalender!$B$81:$B$110,MAX(1,$F31)))),2,0))</f>
        <v>0</v>
      </c>
      <c r="LK31" s="5" t="n">
        <f aca="false">IF(Kalender!LK31&lt;&gt;1,0,IF(AND($B31&gt;0,INDEX(Kalender!LK$68:LK$77,MAX(1,$B31))&gt;INDEX(Kalender!$B$68:$B$77,MAX(1,$B31))),1,0)+IF(OR(AND($C31&gt;0,INDEX(Kalender!LK$81:LK$110,MAX(1,$C31))&gt;INDEX(Kalender!$B$81:$B$110,MAX(1,$C31))),AND($D31&gt;0,INDEX(Kalender!LK$81:LK$110,MAX(1,$D31))&gt;INDEX(Kalender!$B$81:$B$110,MAX(1,$D31))),AND($E31&gt;0,INDEX(Kalender!LK$81:LK$110,MAX(1,$E31))&gt;INDEX(Kalender!$B$81:$B$110,MAX(1,$E31))),AND($F31&gt;0,INDEX(Kalender!LK$81:LK$110,MAX(1,$F31))&gt;INDEX(Kalender!$B$81:$B$110,MAX(1,$F31)))),2,0))</f>
        <v>0</v>
      </c>
      <c r="LL31" s="5" t="n">
        <f aca="false">IF(Kalender!LL31&lt;&gt;1,0,IF(AND($B31&gt;0,INDEX(Kalender!LL$68:LL$77,MAX(1,$B31))&gt;INDEX(Kalender!$B$68:$B$77,MAX(1,$B31))),1,0)+IF(OR(AND($C31&gt;0,INDEX(Kalender!LL$81:LL$110,MAX(1,$C31))&gt;INDEX(Kalender!$B$81:$B$110,MAX(1,$C31))),AND($D31&gt;0,INDEX(Kalender!LL$81:LL$110,MAX(1,$D31))&gt;INDEX(Kalender!$B$81:$B$110,MAX(1,$D31))),AND($E31&gt;0,INDEX(Kalender!LL$81:LL$110,MAX(1,$E31))&gt;INDEX(Kalender!$B$81:$B$110,MAX(1,$E31))),AND($F31&gt;0,INDEX(Kalender!LL$81:LL$110,MAX(1,$F31))&gt;INDEX(Kalender!$B$81:$B$110,MAX(1,$F31)))),2,0))</f>
        <v>0</v>
      </c>
      <c r="LM31" s="5" t="n">
        <f aca="false">IF(Kalender!LM31&lt;&gt;1,0,IF(AND($B31&gt;0,INDEX(Kalender!LM$68:LM$77,MAX(1,$B31))&gt;INDEX(Kalender!$B$68:$B$77,MAX(1,$B31))),1,0)+IF(OR(AND($C31&gt;0,INDEX(Kalender!LM$81:LM$110,MAX(1,$C31))&gt;INDEX(Kalender!$B$81:$B$110,MAX(1,$C31))),AND($D31&gt;0,INDEX(Kalender!LM$81:LM$110,MAX(1,$D31))&gt;INDEX(Kalender!$B$81:$B$110,MAX(1,$D31))),AND($E31&gt;0,INDEX(Kalender!LM$81:LM$110,MAX(1,$E31))&gt;INDEX(Kalender!$B$81:$B$110,MAX(1,$E31))),AND($F31&gt;0,INDEX(Kalender!LM$81:LM$110,MAX(1,$F31))&gt;INDEX(Kalender!$B$81:$B$110,MAX(1,$F31)))),2,0))</f>
        <v>0</v>
      </c>
      <c r="LN31" s="5" t="n">
        <f aca="false">IF(Kalender!LN31&lt;&gt;1,0,IF(AND($B31&gt;0,INDEX(Kalender!LN$68:LN$77,MAX(1,$B31))&gt;INDEX(Kalender!$B$68:$B$77,MAX(1,$B31))),1,0)+IF(OR(AND($C31&gt;0,INDEX(Kalender!LN$81:LN$110,MAX(1,$C31))&gt;INDEX(Kalender!$B$81:$B$110,MAX(1,$C31))),AND($D31&gt;0,INDEX(Kalender!LN$81:LN$110,MAX(1,$D31))&gt;INDEX(Kalender!$B$81:$B$110,MAX(1,$D31))),AND($E31&gt;0,INDEX(Kalender!LN$81:LN$110,MAX(1,$E31))&gt;INDEX(Kalender!$B$81:$B$110,MAX(1,$E31))),AND($F31&gt;0,INDEX(Kalender!LN$81:LN$110,MAX(1,$F31))&gt;INDEX(Kalender!$B$81:$B$110,MAX(1,$F31)))),2,0))</f>
        <v>0</v>
      </c>
      <c r="LO31" s="5" t="n">
        <f aca="false">IF(Kalender!LO31&lt;&gt;1,0,IF(AND($B31&gt;0,INDEX(Kalender!LO$68:LO$77,MAX(1,$B31))&gt;INDEX(Kalender!$B$68:$B$77,MAX(1,$B31))),1,0)+IF(OR(AND($C31&gt;0,INDEX(Kalender!LO$81:LO$110,MAX(1,$C31))&gt;INDEX(Kalender!$B$81:$B$110,MAX(1,$C31))),AND($D31&gt;0,INDEX(Kalender!LO$81:LO$110,MAX(1,$D31))&gt;INDEX(Kalender!$B$81:$B$110,MAX(1,$D31))),AND($E31&gt;0,INDEX(Kalender!LO$81:LO$110,MAX(1,$E31))&gt;INDEX(Kalender!$B$81:$B$110,MAX(1,$E31))),AND($F31&gt;0,INDEX(Kalender!LO$81:LO$110,MAX(1,$F31))&gt;INDEX(Kalender!$B$81:$B$110,MAX(1,$F31)))),2,0))</f>
        <v>0</v>
      </c>
      <c r="LP31" s="5" t="n">
        <f aca="false">IF(Kalender!LP31&lt;&gt;1,0,IF(AND($B31&gt;0,INDEX(Kalender!LP$68:LP$77,MAX(1,$B31))&gt;INDEX(Kalender!$B$68:$B$77,MAX(1,$B31))),1,0)+IF(OR(AND($C31&gt;0,INDEX(Kalender!LP$81:LP$110,MAX(1,$C31))&gt;INDEX(Kalender!$B$81:$B$110,MAX(1,$C31))),AND($D31&gt;0,INDEX(Kalender!LP$81:LP$110,MAX(1,$D31))&gt;INDEX(Kalender!$B$81:$B$110,MAX(1,$D31))),AND($E31&gt;0,INDEX(Kalender!LP$81:LP$110,MAX(1,$E31))&gt;INDEX(Kalender!$B$81:$B$110,MAX(1,$E31))),AND($F31&gt;0,INDEX(Kalender!LP$81:LP$110,MAX(1,$F31))&gt;INDEX(Kalender!$B$81:$B$110,MAX(1,$F31)))),2,0))</f>
        <v>0</v>
      </c>
      <c r="LQ31" s="5" t="n">
        <f aca="false">IF(Kalender!LQ31&lt;&gt;1,0,IF(AND($B31&gt;0,INDEX(Kalender!LQ$68:LQ$77,MAX(1,$B31))&gt;INDEX(Kalender!$B$68:$B$77,MAX(1,$B31))),1,0)+IF(OR(AND($C31&gt;0,INDEX(Kalender!LQ$81:LQ$110,MAX(1,$C31))&gt;INDEX(Kalender!$B$81:$B$110,MAX(1,$C31))),AND($D31&gt;0,INDEX(Kalender!LQ$81:LQ$110,MAX(1,$D31))&gt;INDEX(Kalender!$B$81:$B$110,MAX(1,$D31))),AND($E31&gt;0,INDEX(Kalender!LQ$81:LQ$110,MAX(1,$E31))&gt;INDEX(Kalender!$B$81:$B$110,MAX(1,$E31))),AND($F31&gt;0,INDEX(Kalender!LQ$81:LQ$110,MAX(1,$F31))&gt;INDEX(Kalender!$B$81:$B$110,MAX(1,$F31)))),2,0))</f>
        <v>0</v>
      </c>
      <c r="LR31" s="5" t="n">
        <f aca="false">IF(Kalender!LR31&lt;&gt;1,0,IF(AND($B31&gt;0,INDEX(Kalender!LR$68:LR$77,MAX(1,$B31))&gt;INDEX(Kalender!$B$68:$B$77,MAX(1,$B31))),1,0)+IF(OR(AND($C31&gt;0,INDEX(Kalender!LR$81:LR$110,MAX(1,$C31))&gt;INDEX(Kalender!$B$81:$B$110,MAX(1,$C31))),AND($D31&gt;0,INDEX(Kalender!LR$81:LR$110,MAX(1,$D31))&gt;INDEX(Kalender!$B$81:$B$110,MAX(1,$D31))),AND($E31&gt;0,INDEX(Kalender!LR$81:LR$110,MAX(1,$E31))&gt;INDEX(Kalender!$B$81:$B$110,MAX(1,$E31))),AND($F31&gt;0,INDEX(Kalender!LR$81:LR$110,MAX(1,$F31))&gt;INDEX(Kalender!$B$81:$B$110,MAX(1,$F31)))),2,0))</f>
        <v>0</v>
      </c>
      <c r="LS31" s="5" t="n">
        <f aca="false">IF(Kalender!LS31&lt;&gt;1,0,IF(AND($B31&gt;0,INDEX(Kalender!LS$68:LS$77,MAX(1,$B31))&gt;INDEX(Kalender!$B$68:$B$77,MAX(1,$B31))),1,0)+IF(OR(AND($C31&gt;0,INDEX(Kalender!LS$81:LS$110,MAX(1,$C31))&gt;INDEX(Kalender!$B$81:$B$110,MAX(1,$C31))),AND($D31&gt;0,INDEX(Kalender!LS$81:LS$110,MAX(1,$D31))&gt;INDEX(Kalender!$B$81:$B$110,MAX(1,$D31))),AND($E31&gt;0,INDEX(Kalender!LS$81:LS$110,MAX(1,$E31))&gt;INDEX(Kalender!$B$81:$B$110,MAX(1,$E31))),AND($F31&gt;0,INDEX(Kalender!LS$81:LS$110,MAX(1,$F31))&gt;INDEX(Kalender!$B$81:$B$110,MAX(1,$F31)))),2,0))</f>
        <v>0</v>
      </c>
      <c r="LT31" s="5" t="n">
        <f aca="false">IF(Kalender!LT31&lt;&gt;1,0,IF(AND($B31&gt;0,INDEX(Kalender!LT$68:LT$77,MAX(1,$B31))&gt;INDEX(Kalender!$B$68:$B$77,MAX(1,$B31))),1,0)+IF(OR(AND($C31&gt;0,INDEX(Kalender!LT$81:LT$110,MAX(1,$C31))&gt;INDEX(Kalender!$B$81:$B$110,MAX(1,$C31))),AND($D31&gt;0,INDEX(Kalender!LT$81:LT$110,MAX(1,$D31))&gt;INDEX(Kalender!$B$81:$B$110,MAX(1,$D31))),AND($E31&gt;0,INDEX(Kalender!LT$81:LT$110,MAX(1,$E31))&gt;INDEX(Kalender!$B$81:$B$110,MAX(1,$E31))),AND($F31&gt;0,INDEX(Kalender!LT$81:LT$110,MAX(1,$F31))&gt;INDEX(Kalender!$B$81:$B$110,MAX(1,$F31)))),2,0))</f>
        <v>0</v>
      </c>
      <c r="LU31" s="5" t="n">
        <f aca="false">IF(Kalender!LU31&lt;&gt;1,0,IF(AND($B31&gt;0,INDEX(Kalender!LU$68:LU$77,MAX(1,$B31))&gt;INDEX(Kalender!$B$68:$B$77,MAX(1,$B31))),1,0)+IF(OR(AND($C31&gt;0,INDEX(Kalender!LU$81:LU$110,MAX(1,$C31))&gt;INDEX(Kalender!$B$81:$B$110,MAX(1,$C31))),AND($D31&gt;0,INDEX(Kalender!LU$81:LU$110,MAX(1,$D31))&gt;INDEX(Kalender!$B$81:$B$110,MAX(1,$D31))),AND($E31&gt;0,INDEX(Kalender!LU$81:LU$110,MAX(1,$E31))&gt;INDEX(Kalender!$B$81:$B$110,MAX(1,$E31))),AND($F31&gt;0,INDEX(Kalender!LU$81:LU$110,MAX(1,$F31))&gt;INDEX(Kalender!$B$81:$B$110,MAX(1,$F31)))),2,0))</f>
        <v>0</v>
      </c>
      <c r="LV31" s="5" t="n">
        <f aca="false">IF(Kalender!LV31&lt;&gt;1,0,IF(AND($B31&gt;0,INDEX(Kalender!LV$68:LV$77,MAX(1,$B31))&gt;INDEX(Kalender!$B$68:$B$77,MAX(1,$B31))),1,0)+IF(OR(AND($C31&gt;0,INDEX(Kalender!LV$81:LV$110,MAX(1,$C31))&gt;INDEX(Kalender!$B$81:$B$110,MAX(1,$C31))),AND($D31&gt;0,INDEX(Kalender!LV$81:LV$110,MAX(1,$D31))&gt;INDEX(Kalender!$B$81:$B$110,MAX(1,$D31))),AND($E31&gt;0,INDEX(Kalender!LV$81:LV$110,MAX(1,$E31))&gt;INDEX(Kalender!$B$81:$B$110,MAX(1,$E31))),AND($F31&gt;0,INDEX(Kalender!LV$81:LV$110,MAX(1,$F31))&gt;INDEX(Kalender!$B$81:$B$110,MAX(1,$F31)))),2,0))</f>
        <v>0</v>
      </c>
      <c r="LW31" s="5" t="n">
        <f aca="false">IF(Kalender!LW31&lt;&gt;1,0,IF(AND($B31&gt;0,INDEX(Kalender!LW$68:LW$77,MAX(1,$B31))&gt;INDEX(Kalender!$B$68:$B$77,MAX(1,$B31))),1,0)+IF(OR(AND($C31&gt;0,INDEX(Kalender!LW$81:LW$110,MAX(1,$C31))&gt;INDEX(Kalender!$B$81:$B$110,MAX(1,$C31))),AND($D31&gt;0,INDEX(Kalender!LW$81:LW$110,MAX(1,$D31))&gt;INDEX(Kalender!$B$81:$B$110,MAX(1,$D31))),AND($E31&gt;0,INDEX(Kalender!LW$81:LW$110,MAX(1,$E31))&gt;INDEX(Kalender!$B$81:$B$110,MAX(1,$E31))),AND($F31&gt;0,INDEX(Kalender!LW$81:LW$110,MAX(1,$F31))&gt;INDEX(Kalender!$B$81:$B$110,MAX(1,$F31)))),2,0))</f>
        <v>0</v>
      </c>
      <c r="LX31" s="5" t="n">
        <f aca="false">IF(Kalender!LX31&lt;&gt;1,0,IF(AND($B31&gt;0,INDEX(Kalender!LX$68:LX$77,MAX(1,$B31))&gt;INDEX(Kalender!$B$68:$B$77,MAX(1,$B31))),1,0)+IF(OR(AND($C31&gt;0,INDEX(Kalender!LX$81:LX$110,MAX(1,$C31))&gt;INDEX(Kalender!$B$81:$B$110,MAX(1,$C31))),AND($D31&gt;0,INDEX(Kalender!LX$81:LX$110,MAX(1,$D31))&gt;INDEX(Kalender!$B$81:$B$110,MAX(1,$D31))),AND($E31&gt;0,INDEX(Kalender!LX$81:LX$110,MAX(1,$E31))&gt;INDEX(Kalender!$B$81:$B$110,MAX(1,$E31))),AND($F31&gt;0,INDEX(Kalender!LX$81:LX$110,MAX(1,$F31))&gt;INDEX(Kalender!$B$81:$B$110,MAX(1,$F31)))),2,0))</f>
        <v>0</v>
      </c>
      <c r="LY31" s="5" t="n">
        <f aca="false">IF(Kalender!LY31&lt;&gt;1,0,IF(AND($B31&gt;0,INDEX(Kalender!LY$68:LY$77,MAX(1,$B31))&gt;INDEX(Kalender!$B$68:$B$77,MAX(1,$B31))),1,0)+IF(OR(AND($C31&gt;0,INDEX(Kalender!LY$81:LY$110,MAX(1,$C31))&gt;INDEX(Kalender!$B$81:$B$110,MAX(1,$C31))),AND($D31&gt;0,INDEX(Kalender!LY$81:LY$110,MAX(1,$D31))&gt;INDEX(Kalender!$B$81:$B$110,MAX(1,$D31))),AND($E31&gt;0,INDEX(Kalender!LY$81:LY$110,MAX(1,$E31))&gt;INDEX(Kalender!$B$81:$B$110,MAX(1,$E31))),AND($F31&gt;0,INDEX(Kalender!LY$81:LY$110,MAX(1,$F31))&gt;INDEX(Kalender!$B$81:$B$110,MAX(1,$F31)))),2,0))</f>
        <v>0</v>
      </c>
      <c r="LZ31" s="5" t="n">
        <f aca="false">IF(Kalender!LZ31&lt;&gt;1,0,IF(AND($B31&gt;0,INDEX(Kalender!LZ$68:LZ$77,MAX(1,$B31))&gt;INDEX(Kalender!$B$68:$B$77,MAX(1,$B31))),1,0)+IF(OR(AND($C31&gt;0,INDEX(Kalender!LZ$81:LZ$110,MAX(1,$C31))&gt;INDEX(Kalender!$B$81:$B$110,MAX(1,$C31))),AND($D31&gt;0,INDEX(Kalender!LZ$81:LZ$110,MAX(1,$D31))&gt;INDEX(Kalender!$B$81:$B$110,MAX(1,$D31))),AND($E31&gt;0,INDEX(Kalender!LZ$81:LZ$110,MAX(1,$E31))&gt;INDEX(Kalender!$B$81:$B$110,MAX(1,$E31))),AND($F31&gt;0,INDEX(Kalender!LZ$81:LZ$110,MAX(1,$F31))&gt;INDEX(Kalender!$B$81:$B$110,MAX(1,$F31)))),2,0))</f>
        <v>0</v>
      </c>
      <c r="MA31" s="5" t="n">
        <f aca="false">IF(Kalender!MA31&lt;&gt;1,0,IF(AND($B31&gt;0,INDEX(Kalender!MA$68:MA$77,MAX(1,$B31))&gt;INDEX(Kalender!$B$68:$B$77,MAX(1,$B31))),1,0)+IF(OR(AND($C31&gt;0,INDEX(Kalender!MA$81:MA$110,MAX(1,$C31))&gt;INDEX(Kalender!$B$81:$B$110,MAX(1,$C31))),AND($D31&gt;0,INDEX(Kalender!MA$81:MA$110,MAX(1,$D31))&gt;INDEX(Kalender!$B$81:$B$110,MAX(1,$D31))),AND($E31&gt;0,INDEX(Kalender!MA$81:MA$110,MAX(1,$E31))&gt;INDEX(Kalender!$B$81:$B$110,MAX(1,$E31))),AND($F31&gt;0,INDEX(Kalender!MA$81:MA$110,MAX(1,$F31))&gt;INDEX(Kalender!$B$81:$B$110,MAX(1,$F31)))),2,0))</f>
        <v>0</v>
      </c>
      <c r="MB31" s="5" t="n">
        <f aca="false">IF(Kalender!MB31&lt;&gt;1,0,IF(AND($B31&gt;0,INDEX(Kalender!MB$68:MB$77,MAX(1,$B31))&gt;INDEX(Kalender!$B$68:$B$77,MAX(1,$B31))),1,0)+IF(OR(AND($C31&gt;0,INDEX(Kalender!MB$81:MB$110,MAX(1,$C31))&gt;INDEX(Kalender!$B$81:$B$110,MAX(1,$C31))),AND($D31&gt;0,INDEX(Kalender!MB$81:MB$110,MAX(1,$D31))&gt;INDEX(Kalender!$B$81:$B$110,MAX(1,$D31))),AND($E31&gt;0,INDEX(Kalender!MB$81:MB$110,MAX(1,$E31))&gt;INDEX(Kalender!$B$81:$B$110,MAX(1,$E31))),AND($F31&gt;0,INDEX(Kalender!MB$81:MB$110,MAX(1,$F31))&gt;INDEX(Kalender!$B$81:$B$110,MAX(1,$F31)))),2,0))</f>
        <v>0</v>
      </c>
      <c r="MC31" s="5" t="n">
        <f aca="false">IF(Kalender!MC31&lt;&gt;1,0,IF(AND($B31&gt;0,INDEX(Kalender!MC$68:MC$77,MAX(1,$B31))&gt;INDEX(Kalender!$B$68:$B$77,MAX(1,$B31))),1,0)+IF(OR(AND($C31&gt;0,INDEX(Kalender!MC$81:MC$110,MAX(1,$C31))&gt;INDEX(Kalender!$B$81:$B$110,MAX(1,$C31))),AND($D31&gt;0,INDEX(Kalender!MC$81:MC$110,MAX(1,$D31))&gt;INDEX(Kalender!$B$81:$B$110,MAX(1,$D31))),AND($E31&gt;0,INDEX(Kalender!MC$81:MC$110,MAX(1,$E31))&gt;INDEX(Kalender!$B$81:$B$110,MAX(1,$E31))),AND($F31&gt;0,INDEX(Kalender!MC$81:MC$110,MAX(1,$F31))&gt;INDEX(Kalender!$B$81:$B$110,MAX(1,$F31)))),2,0))</f>
        <v>0</v>
      </c>
      <c r="MD31" s="5" t="n">
        <f aca="false">IF(Kalender!MD31&lt;&gt;1,0,IF(AND($B31&gt;0,INDEX(Kalender!MD$68:MD$77,MAX(1,$B31))&gt;INDEX(Kalender!$B$68:$B$77,MAX(1,$B31))),1,0)+IF(OR(AND($C31&gt;0,INDEX(Kalender!MD$81:MD$110,MAX(1,$C31))&gt;INDEX(Kalender!$B$81:$B$110,MAX(1,$C31))),AND($D31&gt;0,INDEX(Kalender!MD$81:MD$110,MAX(1,$D31))&gt;INDEX(Kalender!$B$81:$B$110,MAX(1,$D31))),AND($E31&gt;0,INDEX(Kalender!MD$81:MD$110,MAX(1,$E31))&gt;INDEX(Kalender!$B$81:$B$110,MAX(1,$E31))),AND($F31&gt;0,INDEX(Kalender!MD$81:MD$110,MAX(1,$F31))&gt;INDEX(Kalender!$B$81:$B$110,MAX(1,$F31)))),2,0))</f>
        <v>0</v>
      </c>
      <c r="ME31" s="5" t="n">
        <f aca="false">IF(Kalender!ME31&lt;&gt;1,0,IF(AND($B31&gt;0,INDEX(Kalender!ME$68:ME$77,MAX(1,$B31))&gt;INDEX(Kalender!$B$68:$B$77,MAX(1,$B31))),1,0)+IF(OR(AND($C31&gt;0,INDEX(Kalender!ME$81:ME$110,MAX(1,$C31))&gt;INDEX(Kalender!$B$81:$B$110,MAX(1,$C31))),AND($D31&gt;0,INDEX(Kalender!ME$81:ME$110,MAX(1,$D31))&gt;INDEX(Kalender!$B$81:$B$110,MAX(1,$D31))),AND($E31&gt;0,INDEX(Kalender!ME$81:ME$110,MAX(1,$E31))&gt;INDEX(Kalender!$B$81:$B$110,MAX(1,$E31))),AND($F31&gt;0,INDEX(Kalender!ME$81:ME$110,MAX(1,$F31))&gt;INDEX(Kalender!$B$81:$B$110,MAX(1,$F31)))),2,0))</f>
        <v>0</v>
      </c>
      <c r="MF31" s="5" t="n">
        <f aca="false">IF(Kalender!MF31&lt;&gt;1,0,IF(AND($B31&gt;0,INDEX(Kalender!MF$68:MF$77,MAX(1,$B31))&gt;INDEX(Kalender!$B$68:$B$77,MAX(1,$B31))),1,0)+IF(OR(AND($C31&gt;0,INDEX(Kalender!MF$81:MF$110,MAX(1,$C31))&gt;INDEX(Kalender!$B$81:$B$110,MAX(1,$C31))),AND($D31&gt;0,INDEX(Kalender!MF$81:MF$110,MAX(1,$D31))&gt;INDEX(Kalender!$B$81:$B$110,MAX(1,$D31))),AND($E31&gt;0,INDEX(Kalender!MF$81:MF$110,MAX(1,$E31))&gt;INDEX(Kalender!$B$81:$B$110,MAX(1,$E31))),AND($F31&gt;0,INDEX(Kalender!MF$81:MF$110,MAX(1,$F31))&gt;INDEX(Kalender!$B$81:$B$110,MAX(1,$F31)))),2,0))</f>
        <v>0</v>
      </c>
      <c r="MG31" s="5" t="n">
        <f aca="false">IF(Kalender!MG31&lt;&gt;1,0,IF(AND($B31&gt;0,INDEX(Kalender!MG$68:MG$77,MAX(1,$B31))&gt;INDEX(Kalender!$B$68:$B$77,MAX(1,$B31))),1,0)+IF(OR(AND($C31&gt;0,INDEX(Kalender!MG$81:MG$110,MAX(1,$C31))&gt;INDEX(Kalender!$B$81:$B$110,MAX(1,$C31))),AND($D31&gt;0,INDEX(Kalender!MG$81:MG$110,MAX(1,$D31))&gt;INDEX(Kalender!$B$81:$B$110,MAX(1,$D31))),AND($E31&gt;0,INDEX(Kalender!MG$81:MG$110,MAX(1,$E31))&gt;INDEX(Kalender!$B$81:$B$110,MAX(1,$E31))),AND($F31&gt;0,INDEX(Kalender!MG$81:MG$110,MAX(1,$F31))&gt;INDEX(Kalender!$B$81:$B$110,MAX(1,$F31)))),2,0))</f>
        <v>0</v>
      </c>
      <c r="MH31" s="5" t="n">
        <f aca="false">IF(Kalender!MH31&lt;&gt;1,0,IF(AND($B31&gt;0,INDEX(Kalender!MH$68:MH$77,MAX(1,$B31))&gt;INDEX(Kalender!$B$68:$B$77,MAX(1,$B31))),1,0)+IF(OR(AND($C31&gt;0,INDEX(Kalender!MH$81:MH$110,MAX(1,$C31))&gt;INDEX(Kalender!$B$81:$B$110,MAX(1,$C31))),AND($D31&gt;0,INDEX(Kalender!MH$81:MH$110,MAX(1,$D31))&gt;INDEX(Kalender!$B$81:$B$110,MAX(1,$D31))),AND($E31&gt;0,INDEX(Kalender!MH$81:MH$110,MAX(1,$E31))&gt;INDEX(Kalender!$B$81:$B$110,MAX(1,$E31))),AND($F31&gt;0,INDEX(Kalender!MH$81:MH$110,MAX(1,$F31))&gt;INDEX(Kalender!$B$81:$B$110,MAX(1,$F31)))),2,0))</f>
        <v>0</v>
      </c>
      <c r="MI31" s="5" t="n">
        <f aca="false">IF(Kalender!MI31&lt;&gt;1,0,IF(AND($B31&gt;0,INDEX(Kalender!MI$68:MI$77,MAX(1,$B31))&gt;INDEX(Kalender!$B$68:$B$77,MAX(1,$B31))),1,0)+IF(OR(AND($C31&gt;0,INDEX(Kalender!MI$81:MI$110,MAX(1,$C31))&gt;INDEX(Kalender!$B$81:$B$110,MAX(1,$C31))),AND($D31&gt;0,INDEX(Kalender!MI$81:MI$110,MAX(1,$D31))&gt;INDEX(Kalender!$B$81:$B$110,MAX(1,$D31))),AND($E31&gt;0,INDEX(Kalender!MI$81:MI$110,MAX(1,$E31))&gt;INDEX(Kalender!$B$81:$B$110,MAX(1,$E31))),AND($F31&gt;0,INDEX(Kalender!MI$81:MI$110,MAX(1,$F31))&gt;INDEX(Kalender!$B$81:$B$110,MAX(1,$F31)))),2,0))</f>
        <v>0</v>
      </c>
      <c r="MJ31" s="5" t="n">
        <f aca="false">IF(Kalender!MJ31&lt;&gt;1,0,IF(AND($B31&gt;0,INDEX(Kalender!MJ$68:MJ$77,MAX(1,$B31))&gt;INDEX(Kalender!$B$68:$B$77,MAX(1,$B31))),1,0)+IF(OR(AND($C31&gt;0,INDEX(Kalender!MJ$81:MJ$110,MAX(1,$C31))&gt;INDEX(Kalender!$B$81:$B$110,MAX(1,$C31))),AND($D31&gt;0,INDEX(Kalender!MJ$81:MJ$110,MAX(1,$D31))&gt;INDEX(Kalender!$B$81:$B$110,MAX(1,$D31))),AND($E31&gt;0,INDEX(Kalender!MJ$81:MJ$110,MAX(1,$E31))&gt;INDEX(Kalender!$B$81:$B$110,MAX(1,$E31))),AND($F31&gt;0,INDEX(Kalender!MJ$81:MJ$110,MAX(1,$F31))&gt;INDEX(Kalender!$B$81:$B$110,MAX(1,$F31)))),2,0))</f>
        <v>0</v>
      </c>
      <c r="MK31" s="5" t="n">
        <f aca="false">IF(Kalender!MK31&lt;&gt;1,0,IF(AND($B31&gt;0,INDEX(Kalender!MK$68:MK$77,MAX(1,$B31))&gt;INDEX(Kalender!$B$68:$B$77,MAX(1,$B31))),1,0)+IF(OR(AND($C31&gt;0,INDEX(Kalender!MK$81:MK$110,MAX(1,$C31))&gt;INDEX(Kalender!$B$81:$B$110,MAX(1,$C31))),AND($D31&gt;0,INDEX(Kalender!MK$81:MK$110,MAX(1,$D31))&gt;INDEX(Kalender!$B$81:$B$110,MAX(1,$D31))),AND($E31&gt;0,INDEX(Kalender!MK$81:MK$110,MAX(1,$E31))&gt;INDEX(Kalender!$B$81:$B$110,MAX(1,$E31))),AND($F31&gt;0,INDEX(Kalender!MK$81:MK$110,MAX(1,$F31))&gt;INDEX(Kalender!$B$81:$B$110,MAX(1,$F31)))),2,0))</f>
        <v>0</v>
      </c>
      <c r="ML31" s="5" t="n">
        <f aca="false">IF(Kalender!ML31&lt;&gt;1,0,IF(AND($B31&gt;0,INDEX(Kalender!ML$68:ML$77,MAX(1,$B31))&gt;INDEX(Kalender!$B$68:$B$77,MAX(1,$B31))),1,0)+IF(OR(AND($C31&gt;0,INDEX(Kalender!ML$81:ML$110,MAX(1,$C31))&gt;INDEX(Kalender!$B$81:$B$110,MAX(1,$C31))),AND($D31&gt;0,INDEX(Kalender!ML$81:ML$110,MAX(1,$D31))&gt;INDEX(Kalender!$B$81:$B$110,MAX(1,$D31))),AND($E31&gt;0,INDEX(Kalender!ML$81:ML$110,MAX(1,$E31))&gt;INDEX(Kalender!$B$81:$B$110,MAX(1,$E31))),AND($F31&gt;0,INDEX(Kalender!ML$81:ML$110,MAX(1,$F31))&gt;INDEX(Kalender!$B$81:$B$110,MAX(1,$F31)))),2,0))</f>
        <v>0</v>
      </c>
      <c r="MM31" s="5" t="n">
        <f aca="false">IF(Kalender!MM31&lt;&gt;1,0,IF(AND($B31&gt;0,INDEX(Kalender!MM$68:MM$77,MAX(1,$B31))&gt;INDEX(Kalender!$B$68:$B$77,MAX(1,$B31))),1,0)+IF(OR(AND($C31&gt;0,INDEX(Kalender!MM$81:MM$110,MAX(1,$C31))&gt;INDEX(Kalender!$B$81:$B$110,MAX(1,$C31))),AND($D31&gt;0,INDEX(Kalender!MM$81:MM$110,MAX(1,$D31))&gt;INDEX(Kalender!$B$81:$B$110,MAX(1,$D31))),AND($E31&gt;0,INDEX(Kalender!MM$81:MM$110,MAX(1,$E31))&gt;INDEX(Kalender!$B$81:$B$110,MAX(1,$E31))),AND($F31&gt;0,INDEX(Kalender!MM$81:MM$110,MAX(1,$F31))&gt;INDEX(Kalender!$B$81:$B$110,MAX(1,$F31)))),2,0))</f>
        <v>0</v>
      </c>
      <c r="MN31" s="5" t="n">
        <f aca="false">IF(Kalender!MN31&lt;&gt;1,0,IF(AND($B31&gt;0,INDEX(Kalender!MN$68:MN$77,MAX(1,$B31))&gt;INDEX(Kalender!$B$68:$B$77,MAX(1,$B31))),1,0)+IF(OR(AND($C31&gt;0,INDEX(Kalender!MN$81:MN$110,MAX(1,$C31))&gt;INDEX(Kalender!$B$81:$B$110,MAX(1,$C31))),AND($D31&gt;0,INDEX(Kalender!MN$81:MN$110,MAX(1,$D31))&gt;INDEX(Kalender!$B$81:$B$110,MAX(1,$D31))),AND($E31&gt;0,INDEX(Kalender!MN$81:MN$110,MAX(1,$E31))&gt;INDEX(Kalender!$B$81:$B$110,MAX(1,$E31))),AND($F31&gt;0,INDEX(Kalender!MN$81:MN$110,MAX(1,$F31))&gt;INDEX(Kalender!$B$81:$B$110,MAX(1,$F31)))),2,0))</f>
        <v>0</v>
      </c>
      <c r="MO31" s="5" t="n">
        <f aca="false">IF(Kalender!MO31&lt;&gt;1,0,IF(AND($B31&gt;0,INDEX(Kalender!MO$68:MO$77,MAX(1,$B31))&gt;INDEX(Kalender!$B$68:$B$77,MAX(1,$B31))),1,0)+IF(OR(AND($C31&gt;0,INDEX(Kalender!MO$81:MO$110,MAX(1,$C31))&gt;INDEX(Kalender!$B$81:$B$110,MAX(1,$C31))),AND($D31&gt;0,INDEX(Kalender!MO$81:MO$110,MAX(1,$D31))&gt;INDEX(Kalender!$B$81:$B$110,MAX(1,$D31))),AND($E31&gt;0,INDEX(Kalender!MO$81:MO$110,MAX(1,$E31))&gt;INDEX(Kalender!$B$81:$B$110,MAX(1,$E31))),AND($F31&gt;0,INDEX(Kalender!MO$81:MO$110,MAX(1,$F31))&gt;INDEX(Kalender!$B$81:$B$110,MAX(1,$F31)))),2,0))</f>
        <v>0</v>
      </c>
      <c r="MP31" s="5" t="n">
        <f aca="false">IF(Kalender!MP31&lt;&gt;1,0,IF(AND($B31&gt;0,INDEX(Kalender!MP$68:MP$77,MAX(1,$B31))&gt;INDEX(Kalender!$B$68:$B$77,MAX(1,$B31))),1,0)+IF(OR(AND($C31&gt;0,INDEX(Kalender!MP$81:MP$110,MAX(1,$C31))&gt;INDEX(Kalender!$B$81:$B$110,MAX(1,$C31))),AND($D31&gt;0,INDEX(Kalender!MP$81:MP$110,MAX(1,$D31))&gt;INDEX(Kalender!$B$81:$B$110,MAX(1,$D31))),AND($E31&gt;0,INDEX(Kalender!MP$81:MP$110,MAX(1,$E31))&gt;INDEX(Kalender!$B$81:$B$110,MAX(1,$E31))),AND($F31&gt;0,INDEX(Kalender!MP$81:MP$110,MAX(1,$F31))&gt;INDEX(Kalender!$B$81:$B$110,MAX(1,$F31)))),2,0))</f>
        <v>0</v>
      </c>
      <c r="MQ31" s="5" t="n">
        <f aca="false">IF(Kalender!MQ31&lt;&gt;1,0,IF(AND($B31&gt;0,INDEX(Kalender!MQ$68:MQ$77,MAX(1,$B31))&gt;INDEX(Kalender!$B$68:$B$77,MAX(1,$B31))),1,0)+IF(OR(AND($C31&gt;0,INDEX(Kalender!MQ$81:MQ$110,MAX(1,$C31))&gt;INDEX(Kalender!$B$81:$B$110,MAX(1,$C31))),AND($D31&gt;0,INDEX(Kalender!MQ$81:MQ$110,MAX(1,$D31))&gt;INDEX(Kalender!$B$81:$B$110,MAX(1,$D31))),AND($E31&gt;0,INDEX(Kalender!MQ$81:MQ$110,MAX(1,$E31))&gt;INDEX(Kalender!$B$81:$B$110,MAX(1,$E31))),AND($F31&gt;0,INDEX(Kalender!MQ$81:MQ$110,MAX(1,$F31))&gt;INDEX(Kalender!$B$81:$B$110,MAX(1,$F31)))),2,0))</f>
        <v>0</v>
      </c>
      <c r="MR31" s="5" t="n">
        <f aca="false">IF(Kalender!MR31&lt;&gt;1,0,IF(AND($B31&gt;0,INDEX(Kalender!MR$68:MR$77,MAX(1,$B31))&gt;INDEX(Kalender!$B$68:$B$77,MAX(1,$B31))),1,0)+IF(OR(AND($C31&gt;0,INDEX(Kalender!MR$81:MR$110,MAX(1,$C31))&gt;INDEX(Kalender!$B$81:$B$110,MAX(1,$C31))),AND($D31&gt;0,INDEX(Kalender!MR$81:MR$110,MAX(1,$D31))&gt;INDEX(Kalender!$B$81:$B$110,MAX(1,$D31))),AND($E31&gt;0,INDEX(Kalender!MR$81:MR$110,MAX(1,$E31))&gt;INDEX(Kalender!$B$81:$B$110,MAX(1,$E31))),AND($F31&gt;0,INDEX(Kalender!MR$81:MR$110,MAX(1,$F31))&gt;INDEX(Kalender!$B$81:$B$110,MAX(1,$F31)))),2,0))</f>
        <v>0</v>
      </c>
      <c r="MS31" s="5" t="n">
        <f aca="false">IF(Kalender!MS31&lt;&gt;1,0,IF(AND($B31&gt;0,INDEX(Kalender!MS$68:MS$77,MAX(1,$B31))&gt;INDEX(Kalender!$B$68:$B$77,MAX(1,$B31))),1,0)+IF(OR(AND($C31&gt;0,INDEX(Kalender!MS$81:MS$110,MAX(1,$C31))&gt;INDEX(Kalender!$B$81:$B$110,MAX(1,$C31))),AND($D31&gt;0,INDEX(Kalender!MS$81:MS$110,MAX(1,$D31))&gt;INDEX(Kalender!$B$81:$B$110,MAX(1,$D31))),AND($E31&gt;0,INDEX(Kalender!MS$81:MS$110,MAX(1,$E31))&gt;INDEX(Kalender!$B$81:$B$110,MAX(1,$E31))),AND($F31&gt;0,INDEX(Kalender!MS$81:MS$110,MAX(1,$F31))&gt;INDEX(Kalender!$B$81:$B$110,MAX(1,$F31)))),2,0))</f>
        <v>0</v>
      </c>
      <c r="MT31" s="5" t="n">
        <f aca="false">IF(Kalender!MT31&lt;&gt;1,0,IF(AND($B31&gt;0,INDEX(Kalender!MT$68:MT$77,MAX(1,$B31))&gt;INDEX(Kalender!$B$68:$B$77,MAX(1,$B31))),1,0)+IF(OR(AND($C31&gt;0,INDEX(Kalender!MT$81:MT$110,MAX(1,$C31))&gt;INDEX(Kalender!$B$81:$B$110,MAX(1,$C31))),AND($D31&gt;0,INDEX(Kalender!MT$81:MT$110,MAX(1,$D31))&gt;INDEX(Kalender!$B$81:$B$110,MAX(1,$D31))),AND($E31&gt;0,INDEX(Kalender!MT$81:MT$110,MAX(1,$E31))&gt;INDEX(Kalender!$B$81:$B$110,MAX(1,$E31))),AND($F31&gt;0,INDEX(Kalender!MT$81:MT$110,MAX(1,$F31))&gt;INDEX(Kalender!$B$81:$B$110,MAX(1,$F31)))),2,0))</f>
        <v>0</v>
      </c>
      <c r="MU31" s="5" t="n">
        <f aca="false">IF(Kalender!MU31&lt;&gt;1,0,IF(AND($B31&gt;0,INDEX(Kalender!MU$68:MU$77,MAX(1,$B31))&gt;INDEX(Kalender!$B$68:$B$77,MAX(1,$B31))),1,0)+IF(OR(AND($C31&gt;0,INDEX(Kalender!MU$81:MU$110,MAX(1,$C31))&gt;INDEX(Kalender!$B$81:$B$110,MAX(1,$C31))),AND($D31&gt;0,INDEX(Kalender!MU$81:MU$110,MAX(1,$D31))&gt;INDEX(Kalender!$B$81:$B$110,MAX(1,$D31))),AND($E31&gt;0,INDEX(Kalender!MU$81:MU$110,MAX(1,$E31))&gt;INDEX(Kalender!$B$81:$B$110,MAX(1,$E31))),AND($F31&gt;0,INDEX(Kalender!MU$81:MU$110,MAX(1,$F31))&gt;INDEX(Kalender!$B$81:$B$110,MAX(1,$F31)))),2,0))</f>
        <v>0</v>
      </c>
      <c r="MV31" s="5" t="n">
        <f aca="false">IF(Kalender!MV31&lt;&gt;1,0,IF(AND($B31&gt;0,INDEX(Kalender!MV$68:MV$77,MAX(1,$B31))&gt;INDEX(Kalender!$B$68:$B$77,MAX(1,$B31))),1,0)+IF(OR(AND($C31&gt;0,INDEX(Kalender!MV$81:MV$110,MAX(1,$C31))&gt;INDEX(Kalender!$B$81:$B$110,MAX(1,$C31))),AND($D31&gt;0,INDEX(Kalender!MV$81:MV$110,MAX(1,$D31))&gt;INDEX(Kalender!$B$81:$B$110,MAX(1,$D31))),AND($E31&gt;0,INDEX(Kalender!MV$81:MV$110,MAX(1,$E31))&gt;INDEX(Kalender!$B$81:$B$110,MAX(1,$E31))),AND($F31&gt;0,INDEX(Kalender!MV$81:MV$110,MAX(1,$F31))&gt;INDEX(Kalender!$B$81:$B$110,MAX(1,$F31)))),2,0))</f>
        <v>0</v>
      </c>
      <c r="MW31" s="5" t="n">
        <f aca="false">IF(Kalender!MW31&lt;&gt;1,0,IF(AND($B31&gt;0,INDEX(Kalender!MW$68:MW$77,MAX(1,$B31))&gt;INDEX(Kalender!$B$68:$B$77,MAX(1,$B31))),1,0)+IF(OR(AND($C31&gt;0,INDEX(Kalender!MW$81:MW$110,MAX(1,$C31))&gt;INDEX(Kalender!$B$81:$B$110,MAX(1,$C31))),AND($D31&gt;0,INDEX(Kalender!MW$81:MW$110,MAX(1,$D31))&gt;INDEX(Kalender!$B$81:$B$110,MAX(1,$D31))),AND($E31&gt;0,INDEX(Kalender!MW$81:MW$110,MAX(1,$E31))&gt;INDEX(Kalender!$B$81:$B$110,MAX(1,$E31))),AND($F31&gt;0,INDEX(Kalender!MW$81:MW$110,MAX(1,$F31))&gt;INDEX(Kalender!$B$81:$B$110,MAX(1,$F31)))),2,0))</f>
        <v>0</v>
      </c>
      <c r="MX31" s="5" t="n">
        <f aca="false">IF(Kalender!MX31&lt;&gt;1,0,IF(AND($B31&gt;0,INDEX(Kalender!MX$68:MX$77,MAX(1,$B31))&gt;INDEX(Kalender!$B$68:$B$77,MAX(1,$B31))),1,0)+IF(OR(AND($C31&gt;0,INDEX(Kalender!MX$81:MX$110,MAX(1,$C31))&gt;INDEX(Kalender!$B$81:$B$110,MAX(1,$C31))),AND($D31&gt;0,INDEX(Kalender!MX$81:MX$110,MAX(1,$D31))&gt;INDEX(Kalender!$B$81:$B$110,MAX(1,$D31))),AND($E31&gt;0,INDEX(Kalender!MX$81:MX$110,MAX(1,$E31))&gt;INDEX(Kalender!$B$81:$B$110,MAX(1,$E31))),AND($F31&gt;0,INDEX(Kalender!MX$81:MX$110,MAX(1,$F31))&gt;INDEX(Kalender!$B$81:$B$110,MAX(1,$F31)))),2,0))</f>
        <v>0</v>
      </c>
      <c r="MY31" s="5" t="n">
        <f aca="false">IF(Kalender!MY31&lt;&gt;1,0,IF(AND($B31&gt;0,INDEX(Kalender!MY$68:MY$77,MAX(1,$B31))&gt;INDEX(Kalender!$B$68:$B$77,MAX(1,$B31))),1,0)+IF(OR(AND($C31&gt;0,INDEX(Kalender!MY$81:MY$110,MAX(1,$C31))&gt;INDEX(Kalender!$B$81:$B$110,MAX(1,$C31))),AND($D31&gt;0,INDEX(Kalender!MY$81:MY$110,MAX(1,$D31))&gt;INDEX(Kalender!$B$81:$B$110,MAX(1,$D31))),AND($E31&gt;0,INDEX(Kalender!MY$81:MY$110,MAX(1,$E31))&gt;INDEX(Kalender!$B$81:$B$110,MAX(1,$E31))),AND($F31&gt;0,INDEX(Kalender!MY$81:MY$110,MAX(1,$F31))&gt;INDEX(Kalender!$B$81:$B$110,MAX(1,$F31)))),2,0))</f>
        <v>0</v>
      </c>
      <c r="MZ31" s="5" t="n">
        <f aca="false">IF(Kalender!MZ31&lt;&gt;1,0,IF(AND($B31&gt;0,INDEX(Kalender!MZ$68:MZ$77,MAX(1,$B31))&gt;INDEX(Kalender!$B$68:$B$77,MAX(1,$B31))),1,0)+IF(OR(AND($C31&gt;0,INDEX(Kalender!MZ$81:MZ$110,MAX(1,$C31))&gt;INDEX(Kalender!$B$81:$B$110,MAX(1,$C31))),AND($D31&gt;0,INDEX(Kalender!MZ$81:MZ$110,MAX(1,$D31))&gt;INDEX(Kalender!$B$81:$B$110,MAX(1,$D31))),AND($E31&gt;0,INDEX(Kalender!MZ$81:MZ$110,MAX(1,$E31))&gt;INDEX(Kalender!$B$81:$B$110,MAX(1,$E31))),AND($F31&gt;0,INDEX(Kalender!MZ$81:MZ$110,MAX(1,$F31))&gt;INDEX(Kalender!$B$81:$B$110,MAX(1,$F31)))),2,0))</f>
        <v>0</v>
      </c>
      <c r="NA31" s="5" t="n">
        <f aca="false">IF(Kalender!NA31&lt;&gt;1,0,IF(AND($B31&gt;0,INDEX(Kalender!NA$68:NA$77,MAX(1,$B31))&gt;INDEX(Kalender!$B$68:$B$77,MAX(1,$B31))),1,0)+IF(OR(AND($C31&gt;0,INDEX(Kalender!NA$81:NA$110,MAX(1,$C31))&gt;INDEX(Kalender!$B$81:$B$110,MAX(1,$C31))),AND($D31&gt;0,INDEX(Kalender!NA$81:NA$110,MAX(1,$D31))&gt;INDEX(Kalender!$B$81:$B$110,MAX(1,$D31))),AND($E31&gt;0,INDEX(Kalender!NA$81:NA$110,MAX(1,$E31))&gt;INDEX(Kalender!$B$81:$B$110,MAX(1,$E31))),AND($F31&gt;0,INDEX(Kalender!NA$81:NA$110,MAX(1,$F31))&gt;INDEX(Kalender!$B$81:$B$110,MAX(1,$F31)))),2,0))</f>
        <v>0</v>
      </c>
      <c r="NB31" s="5" t="n">
        <f aca="false">IF(Kalender!NB31&lt;&gt;1,0,IF(AND($B31&gt;0,INDEX(Kalender!NB$68:NB$77,MAX(1,$B31))&gt;INDEX(Kalender!$B$68:$B$77,MAX(1,$B31))),1,0)+IF(OR(AND($C31&gt;0,INDEX(Kalender!NB$81:NB$110,MAX(1,$C31))&gt;INDEX(Kalender!$B$81:$B$110,MAX(1,$C31))),AND($D31&gt;0,INDEX(Kalender!NB$81:NB$110,MAX(1,$D31))&gt;INDEX(Kalender!$B$81:$B$110,MAX(1,$D31))),AND($E31&gt;0,INDEX(Kalender!NB$81:NB$110,MAX(1,$E31))&gt;INDEX(Kalender!$B$81:$B$110,MAX(1,$E31))),AND($F31&gt;0,INDEX(Kalender!NB$81:NB$110,MAX(1,$F31))&gt;INDEX(Kalender!$B$81:$B$110,MAX(1,$F31)))),2,0))</f>
        <v>0</v>
      </c>
      <c r="NC31" s="5" t="n">
        <f aca="false">IF(Kalender!NC31&lt;&gt;1,0,IF(AND($B31&gt;0,INDEX(Kalender!NC$68:NC$77,MAX(1,$B31))&gt;INDEX(Kalender!$B$68:$B$77,MAX(1,$B31))),1,0)+IF(OR(AND($C31&gt;0,INDEX(Kalender!NC$81:NC$110,MAX(1,$C31))&gt;INDEX(Kalender!$B$81:$B$110,MAX(1,$C31))),AND($D31&gt;0,INDEX(Kalender!NC$81:NC$110,MAX(1,$D31))&gt;INDEX(Kalender!$B$81:$B$110,MAX(1,$D31))),AND($E31&gt;0,INDEX(Kalender!NC$81:NC$110,MAX(1,$E31))&gt;INDEX(Kalender!$B$81:$B$110,MAX(1,$E31))),AND($F31&gt;0,INDEX(Kalender!NC$81:NC$110,MAX(1,$F31))&gt;INDEX(Kalender!$B$81:$B$110,MAX(1,$F31)))),2,0))</f>
        <v>0</v>
      </c>
      <c r="ND31" s="5" t="n">
        <f aca="false">IF(Kalender!ND31&lt;&gt;1,0,IF(AND($B31&gt;0,INDEX(Kalender!ND$68:ND$77,MAX(1,$B31))&gt;INDEX(Kalender!$B$68:$B$77,MAX(1,$B31))),1,0)+IF(OR(AND($C31&gt;0,INDEX(Kalender!ND$81:ND$110,MAX(1,$C31))&gt;INDEX(Kalender!$B$81:$B$110,MAX(1,$C31))),AND($D31&gt;0,INDEX(Kalender!ND$81:ND$110,MAX(1,$D31))&gt;INDEX(Kalender!$B$81:$B$110,MAX(1,$D31))),AND($E31&gt;0,INDEX(Kalender!ND$81:ND$110,MAX(1,$E31))&gt;INDEX(Kalender!$B$81:$B$110,MAX(1,$E31))),AND($F31&gt;0,INDEX(Kalender!ND$81:ND$110,MAX(1,$F31))&gt;INDEX(Kalender!$B$81:$B$110,MAX(1,$F31)))),2,0))</f>
        <v>0</v>
      </c>
      <c r="NE31" s="5" t="n">
        <f aca="false">IF(Kalender!NE31&lt;&gt;1,0,IF(AND($B31&gt;0,INDEX(Kalender!NE$68:NE$77,MAX(1,$B31))&gt;INDEX(Kalender!$B$68:$B$77,MAX(1,$B31))),1,0)+IF(OR(AND($C31&gt;0,INDEX(Kalender!NE$81:NE$110,MAX(1,$C31))&gt;INDEX(Kalender!$B$81:$B$110,MAX(1,$C31))),AND($D31&gt;0,INDEX(Kalender!NE$81:NE$110,MAX(1,$D31))&gt;INDEX(Kalender!$B$81:$B$110,MAX(1,$D31))),AND($E31&gt;0,INDEX(Kalender!NE$81:NE$110,MAX(1,$E31))&gt;INDEX(Kalender!$B$81:$B$110,MAX(1,$E31))),AND($F31&gt;0,INDEX(Kalender!NE$81:NE$110,MAX(1,$F31))&gt;INDEX(Kalender!$B$81:$B$110,MAX(1,$F31)))),2,0))</f>
        <v>0</v>
      </c>
      <c r="NF31" s="5" t="n">
        <f aca="false">IF(Kalender!NF31&lt;&gt;1,0,IF(AND($B31&gt;0,INDEX(Kalender!NF$68:NF$77,MAX(1,$B31))&gt;INDEX(Kalender!$B$68:$B$77,MAX(1,$B31))),1,0)+IF(OR(AND($C31&gt;0,INDEX(Kalender!NF$81:NF$110,MAX(1,$C31))&gt;INDEX(Kalender!$B$81:$B$110,MAX(1,$C31))),AND($D31&gt;0,INDEX(Kalender!NF$81:NF$110,MAX(1,$D31))&gt;INDEX(Kalender!$B$81:$B$110,MAX(1,$D31))),AND($E31&gt;0,INDEX(Kalender!NF$81:NF$110,MAX(1,$E31))&gt;INDEX(Kalender!$B$81:$B$110,MAX(1,$E31))),AND($F31&gt;0,INDEX(Kalender!NF$81:NF$110,MAX(1,$F31))&gt;INDEX(Kalender!$B$81:$B$110,MAX(1,$F31)))),2,0))</f>
        <v>0</v>
      </c>
      <c r="NG31" s="5" t="n">
        <f aca="false">IF(Kalender!NG31&lt;&gt;1,0,IF(AND($B31&gt;0,INDEX(Kalender!NG$68:NG$77,MAX(1,$B31))&gt;INDEX(Kalender!$B$68:$B$77,MAX(1,$B31))),1,0)+IF(OR(AND($C31&gt;0,INDEX(Kalender!NG$81:NG$110,MAX(1,$C31))&gt;INDEX(Kalender!$B$81:$B$110,MAX(1,$C31))),AND($D31&gt;0,INDEX(Kalender!NG$81:NG$110,MAX(1,$D31))&gt;INDEX(Kalender!$B$81:$B$110,MAX(1,$D31))),AND($E31&gt;0,INDEX(Kalender!NG$81:NG$110,MAX(1,$E31))&gt;INDEX(Kalender!$B$81:$B$110,MAX(1,$E31))),AND($F31&gt;0,INDEX(Kalender!NG$81:NG$110,MAX(1,$F31))&gt;INDEX(Kalender!$B$81:$B$110,MAX(1,$F31)))),2,0))</f>
        <v>0</v>
      </c>
      <c r="NH31" s="5" t="n">
        <f aca="false">IF(Kalender!NH31&lt;&gt;1,0,IF(AND($B31&gt;0,INDEX(Kalender!NH$68:NH$77,MAX(1,$B31))&gt;INDEX(Kalender!$B$68:$B$77,MAX(1,$B31))),1,0)+IF(OR(AND($C31&gt;0,INDEX(Kalender!NH$81:NH$110,MAX(1,$C31))&gt;INDEX(Kalender!$B$81:$B$110,MAX(1,$C31))),AND($D31&gt;0,INDEX(Kalender!NH$81:NH$110,MAX(1,$D31))&gt;INDEX(Kalender!$B$81:$B$110,MAX(1,$D31))),AND($E31&gt;0,INDEX(Kalender!NH$81:NH$110,MAX(1,$E31))&gt;INDEX(Kalender!$B$81:$B$110,MAX(1,$E31))),AND($F31&gt;0,INDEX(Kalender!NH$81:NH$110,MAX(1,$F31))&gt;INDEX(Kalender!$B$81:$B$110,MAX(1,$F31)))),2,0))</f>
        <v>0</v>
      </c>
    </row>
    <row r="32" customFormat="false" ht="15" hidden="false" customHeight="false" outlineLevel="0" collapsed="false">
      <c r="A32" s="5" t="str">
        <f aca="false">Kalender!A32</f>
        <v/>
      </c>
      <c r="B32" s="5" t="n">
        <f aca="false">IFERROR(MATCH(Kalender!$B32,Kalender!$A$68:$A$77,0),0)</f>
        <v>5</v>
      </c>
      <c r="C32" s="5" t="n">
        <f aca="false">IF(Kalender!C32="",0,IFERROR(MATCH(Kalender!C32,Kalender!$A$81:$A$110,0),0))</f>
        <v>0</v>
      </c>
      <c r="D32" s="5" t="n">
        <f aca="false">IF(Kalender!D32="",0,IFERROR(MATCH(Kalender!D32,Kalender!$A$81:$A$110,0),0))</f>
        <v>0</v>
      </c>
      <c r="E32" s="5" t="n">
        <f aca="false">IF(Kalender!E32="",0,IFERROR(MATCH(Kalender!E32,Kalender!$A$81:$A$110,0),0))</f>
        <v>0</v>
      </c>
      <c r="F32" s="5" t="n">
        <f aca="false">IF(Kalender!F32="",0,IFERROR(MATCH(Kalender!F32,Kalender!$A$81:$A$110,0),0))</f>
        <v>0</v>
      </c>
      <c r="G32" s="5" t="n">
        <f aca="false">IF(Kalender!G32&lt;&gt;1,0,IF(AND($B32&gt;0,INDEX(Kalender!G$68:G$77,MAX(1,$B32))&gt;INDEX(Kalender!$B$68:$B$77,MAX(1,$B32))),1,0)+IF(OR(AND($C32&gt;0,INDEX(Kalender!G$81:G$110,MAX(1,$C32))&gt;INDEX(Kalender!$B$81:$B$110,MAX(1,$C32))),AND($D32&gt;0,INDEX(Kalender!G$81:G$110,MAX(1,$D32))&gt;INDEX(Kalender!$B$81:$B$110,MAX(1,$D32))),AND($E32&gt;0,INDEX(Kalender!G$81:G$110,MAX(1,$E32))&gt;INDEX(Kalender!$B$81:$B$110,MAX(1,$E32))),AND($F32&gt;0,INDEX(Kalender!G$81:G$110,MAX(1,$F32))&gt;INDEX(Kalender!$B$81:$B$110,MAX(1,$F32)))),2,0))</f>
        <v>0</v>
      </c>
      <c r="H32" s="5" t="n">
        <f aca="false">IF(Kalender!H32&lt;&gt;1,0,IF(AND($B32&gt;0,INDEX(Kalender!H$68:H$77,MAX(1,$B32))&gt;INDEX(Kalender!$B$68:$B$77,MAX(1,$B32))),1,0)+IF(OR(AND($C32&gt;0,INDEX(Kalender!H$81:H$110,MAX(1,$C32))&gt;INDEX(Kalender!$B$81:$B$110,MAX(1,$C32))),AND($D32&gt;0,INDEX(Kalender!H$81:H$110,MAX(1,$D32))&gt;INDEX(Kalender!$B$81:$B$110,MAX(1,$D32))),AND($E32&gt;0,INDEX(Kalender!H$81:H$110,MAX(1,$E32))&gt;INDEX(Kalender!$B$81:$B$110,MAX(1,$E32))),AND($F32&gt;0,INDEX(Kalender!H$81:H$110,MAX(1,$F32))&gt;INDEX(Kalender!$B$81:$B$110,MAX(1,$F32)))),2,0))</f>
        <v>0</v>
      </c>
      <c r="I32" s="5" t="n">
        <f aca="false">IF(Kalender!I32&lt;&gt;1,0,IF(AND($B32&gt;0,INDEX(Kalender!I$68:I$77,MAX(1,$B32))&gt;INDEX(Kalender!$B$68:$B$77,MAX(1,$B32))),1,0)+IF(OR(AND($C32&gt;0,INDEX(Kalender!I$81:I$110,MAX(1,$C32))&gt;INDEX(Kalender!$B$81:$B$110,MAX(1,$C32))),AND($D32&gt;0,INDEX(Kalender!I$81:I$110,MAX(1,$D32))&gt;INDEX(Kalender!$B$81:$B$110,MAX(1,$D32))),AND($E32&gt;0,INDEX(Kalender!I$81:I$110,MAX(1,$E32))&gt;INDEX(Kalender!$B$81:$B$110,MAX(1,$E32))),AND($F32&gt;0,INDEX(Kalender!I$81:I$110,MAX(1,$F32))&gt;INDEX(Kalender!$B$81:$B$110,MAX(1,$F32)))),2,0))</f>
        <v>0</v>
      </c>
      <c r="J32" s="5" t="n">
        <f aca="false">IF(Kalender!J32&lt;&gt;1,0,IF(AND($B32&gt;0,INDEX(Kalender!J$68:J$77,MAX(1,$B32))&gt;INDEX(Kalender!$B$68:$B$77,MAX(1,$B32))),1,0)+IF(OR(AND($C32&gt;0,INDEX(Kalender!J$81:J$110,MAX(1,$C32))&gt;INDEX(Kalender!$B$81:$B$110,MAX(1,$C32))),AND($D32&gt;0,INDEX(Kalender!J$81:J$110,MAX(1,$D32))&gt;INDEX(Kalender!$B$81:$B$110,MAX(1,$D32))),AND($E32&gt;0,INDEX(Kalender!J$81:J$110,MAX(1,$E32))&gt;INDEX(Kalender!$B$81:$B$110,MAX(1,$E32))),AND($F32&gt;0,INDEX(Kalender!J$81:J$110,MAX(1,$F32))&gt;INDEX(Kalender!$B$81:$B$110,MAX(1,$F32)))),2,0))</f>
        <v>0</v>
      </c>
      <c r="K32" s="5" t="n">
        <f aca="false">IF(Kalender!K32&lt;&gt;1,0,IF(AND($B32&gt;0,INDEX(Kalender!K$68:K$77,MAX(1,$B32))&gt;INDEX(Kalender!$B$68:$B$77,MAX(1,$B32))),1,0)+IF(OR(AND($C32&gt;0,INDEX(Kalender!K$81:K$110,MAX(1,$C32))&gt;INDEX(Kalender!$B$81:$B$110,MAX(1,$C32))),AND($D32&gt;0,INDEX(Kalender!K$81:K$110,MAX(1,$D32))&gt;INDEX(Kalender!$B$81:$B$110,MAX(1,$D32))),AND($E32&gt;0,INDEX(Kalender!K$81:K$110,MAX(1,$E32))&gt;INDEX(Kalender!$B$81:$B$110,MAX(1,$E32))),AND($F32&gt;0,INDEX(Kalender!K$81:K$110,MAX(1,$F32))&gt;INDEX(Kalender!$B$81:$B$110,MAX(1,$F32)))),2,0))</f>
        <v>0</v>
      </c>
      <c r="L32" s="5" t="n">
        <f aca="false">IF(Kalender!L32&lt;&gt;1,0,IF(AND($B32&gt;0,INDEX(Kalender!L$68:L$77,MAX(1,$B32))&gt;INDEX(Kalender!$B$68:$B$77,MAX(1,$B32))),1,0)+IF(OR(AND($C32&gt;0,INDEX(Kalender!L$81:L$110,MAX(1,$C32))&gt;INDEX(Kalender!$B$81:$B$110,MAX(1,$C32))),AND($D32&gt;0,INDEX(Kalender!L$81:L$110,MAX(1,$D32))&gt;INDEX(Kalender!$B$81:$B$110,MAX(1,$D32))),AND($E32&gt;0,INDEX(Kalender!L$81:L$110,MAX(1,$E32))&gt;INDEX(Kalender!$B$81:$B$110,MAX(1,$E32))),AND($F32&gt;0,INDEX(Kalender!L$81:L$110,MAX(1,$F32))&gt;INDEX(Kalender!$B$81:$B$110,MAX(1,$F32)))),2,0))</f>
        <v>0</v>
      </c>
      <c r="M32" s="5" t="n">
        <f aca="false">IF(Kalender!M32&lt;&gt;1,0,IF(AND($B32&gt;0,INDEX(Kalender!M$68:M$77,MAX(1,$B32))&gt;INDEX(Kalender!$B$68:$B$77,MAX(1,$B32))),1,0)+IF(OR(AND($C32&gt;0,INDEX(Kalender!M$81:M$110,MAX(1,$C32))&gt;INDEX(Kalender!$B$81:$B$110,MAX(1,$C32))),AND($D32&gt;0,INDEX(Kalender!M$81:M$110,MAX(1,$D32))&gt;INDEX(Kalender!$B$81:$B$110,MAX(1,$D32))),AND($E32&gt;0,INDEX(Kalender!M$81:M$110,MAX(1,$E32))&gt;INDEX(Kalender!$B$81:$B$110,MAX(1,$E32))),AND($F32&gt;0,INDEX(Kalender!M$81:M$110,MAX(1,$F32))&gt;INDEX(Kalender!$B$81:$B$110,MAX(1,$F32)))),2,0))</f>
        <v>0</v>
      </c>
      <c r="N32" s="5" t="n">
        <f aca="false">IF(Kalender!N32&lt;&gt;1,0,IF(AND($B32&gt;0,INDEX(Kalender!N$68:N$77,MAX(1,$B32))&gt;INDEX(Kalender!$B$68:$B$77,MAX(1,$B32))),1,0)+IF(OR(AND($C32&gt;0,INDEX(Kalender!N$81:N$110,MAX(1,$C32))&gt;INDEX(Kalender!$B$81:$B$110,MAX(1,$C32))),AND($D32&gt;0,INDEX(Kalender!N$81:N$110,MAX(1,$D32))&gt;INDEX(Kalender!$B$81:$B$110,MAX(1,$D32))),AND($E32&gt;0,INDEX(Kalender!N$81:N$110,MAX(1,$E32))&gt;INDEX(Kalender!$B$81:$B$110,MAX(1,$E32))),AND($F32&gt;0,INDEX(Kalender!N$81:N$110,MAX(1,$F32))&gt;INDEX(Kalender!$B$81:$B$110,MAX(1,$F32)))),2,0))</f>
        <v>0</v>
      </c>
      <c r="O32" s="5" t="n">
        <f aca="false">IF(Kalender!O32&lt;&gt;1,0,IF(AND($B32&gt;0,INDEX(Kalender!O$68:O$77,MAX(1,$B32))&gt;INDEX(Kalender!$B$68:$B$77,MAX(1,$B32))),1,0)+IF(OR(AND($C32&gt;0,INDEX(Kalender!O$81:O$110,MAX(1,$C32))&gt;INDEX(Kalender!$B$81:$B$110,MAX(1,$C32))),AND($D32&gt;0,INDEX(Kalender!O$81:O$110,MAX(1,$D32))&gt;INDEX(Kalender!$B$81:$B$110,MAX(1,$D32))),AND($E32&gt;0,INDEX(Kalender!O$81:O$110,MAX(1,$E32))&gt;INDEX(Kalender!$B$81:$B$110,MAX(1,$E32))),AND($F32&gt;0,INDEX(Kalender!O$81:O$110,MAX(1,$F32))&gt;INDEX(Kalender!$B$81:$B$110,MAX(1,$F32)))),2,0))</f>
        <v>0</v>
      </c>
      <c r="P32" s="5" t="n">
        <f aca="false">IF(Kalender!P32&lt;&gt;1,0,IF(AND($B32&gt;0,INDEX(Kalender!P$68:P$77,MAX(1,$B32))&gt;INDEX(Kalender!$B$68:$B$77,MAX(1,$B32))),1,0)+IF(OR(AND($C32&gt;0,INDEX(Kalender!P$81:P$110,MAX(1,$C32))&gt;INDEX(Kalender!$B$81:$B$110,MAX(1,$C32))),AND($D32&gt;0,INDEX(Kalender!P$81:P$110,MAX(1,$D32))&gt;INDEX(Kalender!$B$81:$B$110,MAX(1,$D32))),AND($E32&gt;0,INDEX(Kalender!P$81:P$110,MAX(1,$E32))&gt;INDEX(Kalender!$B$81:$B$110,MAX(1,$E32))),AND($F32&gt;0,INDEX(Kalender!P$81:P$110,MAX(1,$F32))&gt;INDEX(Kalender!$B$81:$B$110,MAX(1,$F32)))),2,0))</f>
        <v>0</v>
      </c>
      <c r="Q32" s="5" t="n">
        <f aca="false">IF(Kalender!Q32&lt;&gt;1,0,IF(AND($B32&gt;0,INDEX(Kalender!Q$68:Q$77,MAX(1,$B32))&gt;INDEX(Kalender!$B$68:$B$77,MAX(1,$B32))),1,0)+IF(OR(AND($C32&gt;0,INDEX(Kalender!Q$81:Q$110,MAX(1,$C32))&gt;INDEX(Kalender!$B$81:$B$110,MAX(1,$C32))),AND($D32&gt;0,INDEX(Kalender!Q$81:Q$110,MAX(1,$D32))&gt;INDEX(Kalender!$B$81:$B$110,MAX(1,$D32))),AND($E32&gt;0,INDEX(Kalender!Q$81:Q$110,MAX(1,$E32))&gt;INDEX(Kalender!$B$81:$B$110,MAX(1,$E32))),AND($F32&gt;0,INDEX(Kalender!Q$81:Q$110,MAX(1,$F32))&gt;INDEX(Kalender!$B$81:$B$110,MAX(1,$F32)))),2,0))</f>
        <v>0</v>
      </c>
      <c r="R32" s="5" t="n">
        <f aca="false">IF(Kalender!R32&lt;&gt;1,0,IF(AND($B32&gt;0,INDEX(Kalender!R$68:R$77,MAX(1,$B32))&gt;INDEX(Kalender!$B$68:$B$77,MAX(1,$B32))),1,0)+IF(OR(AND($C32&gt;0,INDEX(Kalender!R$81:R$110,MAX(1,$C32))&gt;INDEX(Kalender!$B$81:$B$110,MAX(1,$C32))),AND($D32&gt;0,INDEX(Kalender!R$81:R$110,MAX(1,$D32))&gt;INDEX(Kalender!$B$81:$B$110,MAX(1,$D32))),AND($E32&gt;0,INDEX(Kalender!R$81:R$110,MAX(1,$E32))&gt;INDEX(Kalender!$B$81:$B$110,MAX(1,$E32))),AND($F32&gt;0,INDEX(Kalender!R$81:R$110,MAX(1,$F32))&gt;INDEX(Kalender!$B$81:$B$110,MAX(1,$F32)))),2,0))</f>
        <v>0</v>
      </c>
      <c r="S32" s="5" t="n">
        <f aca="false">IF(Kalender!S32&lt;&gt;1,0,IF(AND($B32&gt;0,INDEX(Kalender!S$68:S$77,MAX(1,$B32))&gt;INDEX(Kalender!$B$68:$B$77,MAX(1,$B32))),1,0)+IF(OR(AND($C32&gt;0,INDEX(Kalender!S$81:S$110,MAX(1,$C32))&gt;INDEX(Kalender!$B$81:$B$110,MAX(1,$C32))),AND($D32&gt;0,INDEX(Kalender!S$81:S$110,MAX(1,$D32))&gt;INDEX(Kalender!$B$81:$B$110,MAX(1,$D32))),AND($E32&gt;0,INDEX(Kalender!S$81:S$110,MAX(1,$E32))&gt;INDEX(Kalender!$B$81:$B$110,MAX(1,$E32))),AND($F32&gt;0,INDEX(Kalender!S$81:S$110,MAX(1,$F32))&gt;INDEX(Kalender!$B$81:$B$110,MAX(1,$F32)))),2,0))</f>
        <v>0</v>
      </c>
      <c r="T32" s="5" t="n">
        <f aca="false">IF(Kalender!T32&lt;&gt;1,0,IF(AND($B32&gt;0,INDEX(Kalender!T$68:T$77,MAX(1,$B32))&gt;INDEX(Kalender!$B$68:$B$77,MAX(1,$B32))),1,0)+IF(OR(AND($C32&gt;0,INDEX(Kalender!T$81:T$110,MAX(1,$C32))&gt;INDEX(Kalender!$B$81:$B$110,MAX(1,$C32))),AND($D32&gt;0,INDEX(Kalender!T$81:T$110,MAX(1,$D32))&gt;INDEX(Kalender!$B$81:$B$110,MAX(1,$D32))),AND($E32&gt;0,INDEX(Kalender!T$81:T$110,MAX(1,$E32))&gt;INDEX(Kalender!$B$81:$B$110,MAX(1,$E32))),AND($F32&gt;0,INDEX(Kalender!T$81:T$110,MAX(1,$F32))&gt;INDEX(Kalender!$B$81:$B$110,MAX(1,$F32)))),2,0))</f>
        <v>0</v>
      </c>
      <c r="U32" s="5" t="n">
        <f aca="false">IF(Kalender!U32&lt;&gt;1,0,IF(AND($B32&gt;0,INDEX(Kalender!U$68:U$77,MAX(1,$B32))&gt;INDEX(Kalender!$B$68:$B$77,MAX(1,$B32))),1,0)+IF(OR(AND($C32&gt;0,INDEX(Kalender!U$81:U$110,MAX(1,$C32))&gt;INDEX(Kalender!$B$81:$B$110,MAX(1,$C32))),AND($D32&gt;0,INDEX(Kalender!U$81:U$110,MAX(1,$D32))&gt;INDEX(Kalender!$B$81:$B$110,MAX(1,$D32))),AND($E32&gt;0,INDEX(Kalender!U$81:U$110,MAX(1,$E32))&gt;INDEX(Kalender!$B$81:$B$110,MAX(1,$E32))),AND($F32&gt;0,INDEX(Kalender!U$81:U$110,MAX(1,$F32))&gt;INDEX(Kalender!$B$81:$B$110,MAX(1,$F32)))),2,0))</f>
        <v>0</v>
      </c>
      <c r="V32" s="5" t="n">
        <f aca="false">IF(Kalender!V32&lt;&gt;1,0,IF(AND($B32&gt;0,INDEX(Kalender!V$68:V$77,MAX(1,$B32))&gt;INDEX(Kalender!$B$68:$B$77,MAX(1,$B32))),1,0)+IF(OR(AND($C32&gt;0,INDEX(Kalender!V$81:V$110,MAX(1,$C32))&gt;INDEX(Kalender!$B$81:$B$110,MAX(1,$C32))),AND($D32&gt;0,INDEX(Kalender!V$81:V$110,MAX(1,$D32))&gt;INDEX(Kalender!$B$81:$B$110,MAX(1,$D32))),AND($E32&gt;0,INDEX(Kalender!V$81:V$110,MAX(1,$E32))&gt;INDEX(Kalender!$B$81:$B$110,MAX(1,$E32))),AND($F32&gt;0,INDEX(Kalender!V$81:V$110,MAX(1,$F32))&gt;INDEX(Kalender!$B$81:$B$110,MAX(1,$F32)))),2,0))</f>
        <v>0</v>
      </c>
      <c r="W32" s="5" t="n">
        <f aca="false">IF(Kalender!W32&lt;&gt;1,0,IF(AND($B32&gt;0,INDEX(Kalender!W$68:W$77,MAX(1,$B32))&gt;INDEX(Kalender!$B$68:$B$77,MAX(1,$B32))),1,0)+IF(OR(AND($C32&gt;0,INDEX(Kalender!W$81:W$110,MAX(1,$C32))&gt;INDEX(Kalender!$B$81:$B$110,MAX(1,$C32))),AND($D32&gt;0,INDEX(Kalender!W$81:W$110,MAX(1,$D32))&gt;INDEX(Kalender!$B$81:$B$110,MAX(1,$D32))),AND($E32&gt;0,INDEX(Kalender!W$81:W$110,MAX(1,$E32))&gt;INDEX(Kalender!$B$81:$B$110,MAX(1,$E32))),AND($F32&gt;0,INDEX(Kalender!W$81:W$110,MAX(1,$F32))&gt;INDEX(Kalender!$B$81:$B$110,MAX(1,$F32)))),2,0))</f>
        <v>0</v>
      </c>
      <c r="X32" s="5" t="n">
        <f aca="false">IF(Kalender!X32&lt;&gt;1,0,IF(AND($B32&gt;0,INDEX(Kalender!X$68:X$77,MAX(1,$B32))&gt;INDEX(Kalender!$B$68:$B$77,MAX(1,$B32))),1,0)+IF(OR(AND($C32&gt;0,INDEX(Kalender!X$81:X$110,MAX(1,$C32))&gt;INDEX(Kalender!$B$81:$B$110,MAX(1,$C32))),AND($D32&gt;0,INDEX(Kalender!X$81:X$110,MAX(1,$D32))&gt;INDEX(Kalender!$B$81:$B$110,MAX(1,$D32))),AND($E32&gt;0,INDEX(Kalender!X$81:X$110,MAX(1,$E32))&gt;INDEX(Kalender!$B$81:$B$110,MAX(1,$E32))),AND($F32&gt;0,INDEX(Kalender!X$81:X$110,MAX(1,$F32))&gt;INDEX(Kalender!$B$81:$B$110,MAX(1,$F32)))),2,0))</f>
        <v>0</v>
      </c>
      <c r="Y32" s="5" t="n">
        <f aca="false">IF(Kalender!Y32&lt;&gt;1,0,IF(AND($B32&gt;0,INDEX(Kalender!Y$68:Y$77,MAX(1,$B32))&gt;INDEX(Kalender!$B$68:$B$77,MAX(1,$B32))),1,0)+IF(OR(AND($C32&gt;0,INDEX(Kalender!Y$81:Y$110,MAX(1,$C32))&gt;INDEX(Kalender!$B$81:$B$110,MAX(1,$C32))),AND($D32&gt;0,INDEX(Kalender!Y$81:Y$110,MAX(1,$D32))&gt;INDEX(Kalender!$B$81:$B$110,MAX(1,$D32))),AND($E32&gt;0,INDEX(Kalender!Y$81:Y$110,MAX(1,$E32))&gt;INDEX(Kalender!$B$81:$B$110,MAX(1,$E32))),AND($F32&gt;0,INDEX(Kalender!Y$81:Y$110,MAX(1,$F32))&gt;INDEX(Kalender!$B$81:$B$110,MAX(1,$F32)))),2,0))</f>
        <v>0</v>
      </c>
      <c r="Z32" s="5" t="n">
        <f aca="false">IF(Kalender!Z32&lt;&gt;1,0,IF(AND($B32&gt;0,INDEX(Kalender!Z$68:Z$77,MAX(1,$B32))&gt;INDEX(Kalender!$B$68:$B$77,MAX(1,$B32))),1,0)+IF(OR(AND($C32&gt;0,INDEX(Kalender!Z$81:Z$110,MAX(1,$C32))&gt;INDEX(Kalender!$B$81:$B$110,MAX(1,$C32))),AND($D32&gt;0,INDEX(Kalender!Z$81:Z$110,MAX(1,$D32))&gt;INDEX(Kalender!$B$81:$B$110,MAX(1,$D32))),AND($E32&gt;0,INDEX(Kalender!Z$81:Z$110,MAX(1,$E32))&gt;INDEX(Kalender!$B$81:$B$110,MAX(1,$E32))),AND($F32&gt;0,INDEX(Kalender!Z$81:Z$110,MAX(1,$F32))&gt;INDEX(Kalender!$B$81:$B$110,MAX(1,$F32)))),2,0))</f>
        <v>0</v>
      </c>
      <c r="AA32" s="5" t="n">
        <f aca="false">IF(Kalender!AA32&lt;&gt;1,0,IF(AND($B32&gt;0,INDEX(Kalender!AA$68:AA$77,MAX(1,$B32))&gt;INDEX(Kalender!$B$68:$B$77,MAX(1,$B32))),1,0)+IF(OR(AND($C32&gt;0,INDEX(Kalender!AA$81:AA$110,MAX(1,$C32))&gt;INDEX(Kalender!$B$81:$B$110,MAX(1,$C32))),AND($D32&gt;0,INDEX(Kalender!AA$81:AA$110,MAX(1,$D32))&gt;INDEX(Kalender!$B$81:$B$110,MAX(1,$D32))),AND($E32&gt;0,INDEX(Kalender!AA$81:AA$110,MAX(1,$E32))&gt;INDEX(Kalender!$B$81:$B$110,MAX(1,$E32))),AND($F32&gt;0,INDEX(Kalender!AA$81:AA$110,MAX(1,$F32))&gt;INDEX(Kalender!$B$81:$B$110,MAX(1,$F32)))),2,0))</f>
        <v>0</v>
      </c>
      <c r="AB32" s="5" t="n">
        <f aca="false">IF(Kalender!AB32&lt;&gt;1,0,IF(AND($B32&gt;0,INDEX(Kalender!AB$68:AB$77,MAX(1,$B32))&gt;INDEX(Kalender!$B$68:$B$77,MAX(1,$B32))),1,0)+IF(OR(AND($C32&gt;0,INDEX(Kalender!AB$81:AB$110,MAX(1,$C32))&gt;INDEX(Kalender!$B$81:$B$110,MAX(1,$C32))),AND($D32&gt;0,INDEX(Kalender!AB$81:AB$110,MAX(1,$D32))&gt;INDEX(Kalender!$B$81:$B$110,MAX(1,$D32))),AND($E32&gt;0,INDEX(Kalender!AB$81:AB$110,MAX(1,$E32))&gt;INDEX(Kalender!$B$81:$B$110,MAX(1,$E32))),AND($F32&gt;0,INDEX(Kalender!AB$81:AB$110,MAX(1,$F32))&gt;INDEX(Kalender!$B$81:$B$110,MAX(1,$F32)))),2,0))</f>
        <v>0</v>
      </c>
      <c r="AC32" s="5" t="n">
        <f aca="false">IF(Kalender!AC32&lt;&gt;1,0,IF(AND($B32&gt;0,INDEX(Kalender!AC$68:AC$77,MAX(1,$B32))&gt;INDEX(Kalender!$B$68:$B$77,MAX(1,$B32))),1,0)+IF(OR(AND($C32&gt;0,INDEX(Kalender!AC$81:AC$110,MAX(1,$C32))&gt;INDEX(Kalender!$B$81:$B$110,MAX(1,$C32))),AND($D32&gt;0,INDEX(Kalender!AC$81:AC$110,MAX(1,$D32))&gt;INDEX(Kalender!$B$81:$B$110,MAX(1,$D32))),AND($E32&gt;0,INDEX(Kalender!AC$81:AC$110,MAX(1,$E32))&gt;INDEX(Kalender!$B$81:$B$110,MAX(1,$E32))),AND($F32&gt;0,INDEX(Kalender!AC$81:AC$110,MAX(1,$F32))&gt;INDEX(Kalender!$B$81:$B$110,MAX(1,$F32)))),2,0))</f>
        <v>0</v>
      </c>
      <c r="AD32" s="5" t="n">
        <f aca="false">IF(Kalender!AD32&lt;&gt;1,0,IF(AND($B32&gt;0,INDEX(Kalender!AD$68:AD$77,MAX(1,$B32))&gt;INDEX(Kalender!$B$68:$B$77,MAX(1,$B32))),1,0)+IF(OR(AND($C32&gt;0,INDEX(Kalender!AD$81:AD$110,MAX(1,$C32))&gt;INDEX(Kalender!$B$81:$B$110,MAX(1,$C32))),AND($D32&gt;0,INDEX(Kalender!AD$81:AD$110,MAX(1,$D32))&gt;INDEX(Kalender!$B$81:$B$110,MAX(1,$D32))),AND($E32&gt;0,INDEX(Kalender!AD$81:AD$110,MAX(1,$E32))&gt;INDEX(Kalender!$B$81:$B$110,MAX(1,$E32))),AND($F32&gt;0,INDEX(Kalender!AD$81:AD$110,MAX(1,$F32))&gt;INDEX(Kalender!$B$81:$B$110,MAX(1,$F32)))),2,0))</f>
        <v>0</v>
      </c>
      <c r="AE32" s="5" t="n">
        <f aca="false">IF(Kalender!AE32&lt;&gt;1,0,IF(AND($B32&gt;0,INDEX(Kalender!AE$68:AE$77,MAX(1,$B32))&gt;INDEX(Kalender!$B$68:$B$77,MAX(1,$B32))),1,0)+IF(OR(AND($C32&gt;0,INDEX(Kalender!AE$81:AE$110,MAX(1,$C32))&gt;INDEX(Kalender!$B$81:$B$110,MAX(1,$C32))),AND($D32&gt;0,INDEX(Kalender!AE$81:AE$110,MAX(1,$D32))&gt;INDEX(Kalender!$B$81:$B$110,MAX(1,$D32))),AND($E32&gt;0,INDEX(Kalender!AE$81:AE$110,MAX(1,$E32))&gt;INDEX(Kalender!$B$81:$B$110,MAX(1,$E32))),AND($F32&gt;0,INDEX(Kalender!AE$81:AE$110,MAX(1,$F32))&gt;INDEX(Kalender!$B$81:$B$110,MAX(1,$F32)))),2,0))</f>
        <v>0</v>
      </c>
      <c r="AF32" s="5" t="n">
        <f aca="false">IF(Kalender!AF32&lt;&gt;1,0,IF(AND($B32&gt;0,INDEX(Kalender!AF$68:AF$77,MAX(1,$B32))&gt;INDEX(Kalender!$B$68:$B$77,MAX(1,$B32))),1,0)+IF(OR(AND($C32&gt;0,INDEX(Kalender!AF$81:AF$110,MAX(1,$C32))&gt;INDEX(Kalender!$B$81:$B$110,MAX(1,$C32))),AND($D32&gt;0,INDEX(Kalender!AF$81:AF$110,MAX(1,$D32))&gt;INDEX(Kalender!$B$81:$B$110,MAX(1,$D32))),AND($E32&gt;0,INDEX(Kalender!AF$81:AF$110,MAX(1,$E32))&gt;INDEX(Kalender!$B$81:$B$110,MAX(1,$E32))),AND($F32&gt;0,INDEX(Kalender!AF$81:AF$110,MAX(1,$F32))&gt;INDEX(Kalender!$B$81:$B$110,MAX(1,$F32)))),2,0))</f>
        <v>0</v>
      </c>
      <c r="AG32" s="5" t="n">
        <f aca="false">IF(Kalender!AG32&lt;&gt;1,0,IF(AND($B32&gt;0,INDEX(Kalender!AG$68:AG$77,MAX(1,$B32))&gt;INDEX(Kalender!$B$68:$B$77,MAX(1,$B32))),1,0)+IF(OR(AND($C32&gt;0,INDEX(Kalender!AG$81:AG$110,MAX(1,$C32))&gt;INDEX(Kalender!$B$81:$B$110,MAX(1,$C32))),AND($D32&gt;0,INDEX(Kalender!AG$81:AG$110,MAX(1,$D32))&gt;INDEX(Kalender!$B$81:$B$110,MAX(1,$D32))),AND($E32&gt;0,INDEX(Kalender!AG$81:AG$110,MAX(1,$E32))&gt;INDEX(Kalender!$B$81:$B$110,MAX(1,$E32))),AND($F32&gt;0,INDEX(Kalender!AG$81:AG$110,MAX(1,$F32))&gt;INDEX(Kalender!$B$81:$B$110,MAX(1,$F32)))),2,0))</f>
        <v>0</v>
      </c>
      <c r="AH32" s="5" t="n">
        <f aca="false">IF(Kalender!AH32&lt;&gt;1,0,IF(AND($B32&gt;0,INDEX(Kalender!AH$68:AH$77,MAX(1,$B32))&gt;INDEX(Kalender!$B$68:$B$77,MAX(1,$B32))),1,0)+IF(OR(AND($C32&gt;0,INDEX(Kalender!AH$81:AH$110,MAX(1,$C32))&gt;INDEX(Kalender!$B$81:$B$110,MAX(1,$C32))),AND($D32&gt;0,INDEX(Kalender!AH$81:AH$110,MAX(1,$D32))&gt;INDEX(Kalender!$B$81:$B$110,MAX(1,$D32))),AND($E32&gt;0,INDEX(Kalender!AH$81:AH$110,MAX(1,$E32))&gt;INDEX(Kalender!$B$81:$B$110,MAX(1,$E32))),AND($F32&gt;0,INDEX(Kalender!AH$81:AH$110,MAX(1,$F32))&gt;INDEX(Kalender!$B$81:$B$110,MAX(1,$F32)))),2,0))</f>
        <v>0</v>
      </c>
      <c r="AI32" s="5" t="n">
        <f aca="false">IF(Kalender!AI32&lt;&gt;1,0,IF(AND($B32&gt;0,INDEX(Kalender!AI$68:AI$77,MAX(1,$B32))&gt;INDEX(Kalender!$B$68:$B$77,MAX(1,$B32))),1,0)+IF(OR(AND($C32&gt;0,INDEX(Kalender!AI$81:AI$110,MAX(1,$C32))&gt;INDEX(Kalender!$B$81:$B$110,MAX(1,$C32))),AND($D32&gt;0,INDEX(Kalender!AI$81:AI$110,MAX(1,$D32))&gt;INDEX(Kalender!$B$81:$B$110,MAX(1,$D32))),AND($E32&gt;0,INDEX(Kalender!AI$81:AI$110,MAX(1,$E32))&gt;INDEX(Kalender!$B$81:$B$110,MAX(1,$E32))),AND($F32&gt;0,INDEX(Kalender!AI$81:AI$110,MAX(1,$F32))&gt;INDEX(Kalender!$B$81:$B$110,MAX(1,$F32)))),2,0))</f>
        <v>0</v>
      </c>
      <c r="AJ32" s="5" t="n">
        <f aca="false">IF(Kalender!AJ32&lt;&gt;1,0,IF(AND($B32&gt;0,INDEX(Kalender!AJ$68:AJ$77,MAX(1,$B32))&gt;INDEX(Kalender!$B$68:$B$77,MAX(1,$B32))),1,0)+IF(OR(AND($C32&gt;0,INDEX(Kalender!AJ$81:AJ$110,MAX(1,$C32))&gt;INDEX(Kalender!$B$81:$B$110,MAX(1,$C32))),AND($D32&gt;0,INDEX(Kalender!AJ$81:AJ$110,MAX(1,$D32))&gt;INDEX(Kalender!$B$81:$B$110,MAX(1,$D32))),AND($E32&gt;0,INDEX(Kalender!AJ$81:AJ$110,MAX(1,$E32))&gt;INDEX(Kalender!$B$81:$B$110,MAX(1,$E32))),AND($F32&gt;0,INDEX(Kalender!AJ$81:AJ$110,MAX(1,$F32))&gt;INDEX(Kalender!$B$81:$B$110,MAX(1,$F32)))),2,0))</f>
        <v>0</v>
      </c>
      <c r="AK32" s="5" t="n">
        <f aca="false">IF(Kalender!AK32&lt;&gt;1,0,IF(AND($B32&gt;0,INDEX(Kalender!AK$68:AK$77,MAX(1,$B32))&gt;INDEX(Kalender!$B$68:$B$77,MAX(1,$B32))),1,0)+IF(OR(AND($C32&gt;0,INDEX(Kalender!AK$81:AK$110,MAX(1,$C32))&gt;INDEX(Kalender!$B$81:$B$110,MAX(1,$C32))),AND($D32&gt;0,INDEX(Kalender!AK$81:AK$110,MAX(1,$D32))&gt;INDEX(Kalender!$B$81:$B$110,MAX(1,$D32))),AND($E32&gt;0,INDEX(Kalender!AK$81:AK$110,MAX(1,$E32))&gt;INDEX(Kalender!$B$81:$B$110,MAX(1,$E32))),AND($F32&gt;0,INDEX(Kalender!AK$81:AK$110,MAX(1,$F32))&gt;INDEX(Kalender!$B$81:$B$110,MAX(1,$F32)))),2,0))</f>
        <v>0</v>
      </c>
      <c r="AL32" s="5" t="n">
        <f aca="false">IF(Kalender!AL32&lt;&gt;1,0,IF(AND($B32&gt;0,INDEX(Kalender!AL$68:AL$77,MAX(1,$B32))&gt;INDEX(Kalender!$B$68:$B$77,MAX(1,$B32))),1,0)+IF(OR(AND($C32&gt;0,INDEX(Kalender!AL$81:AL$110,MAX(1,$C32))&gt;INDEX(Kalender!$B$81:$B$110,MAX(1,$C32))),AND($D32&gt;0,INDEX(Kalender!AL$81:AL$110,MAX(1,$D32))&gt;INDEX(Kalender!$B$81:$B$110,MAX(1,$D32))),AND($E32&gt;0,INDEX(Kalender!AL$81:AL$110,MAX(1,$E32))&gt;INDEX(Kalender!$B$81:$B$110,MAX(1,$E32))),AND($F32&gt;0,INDEX(Kalender!AL$81:AL$110,MAX(1,$F32))&gt;INDEX(Kalender!$B$81:$B$110,MAX(1,$F32)))),2,0))</f>
        <v>0</v>
      </c>
      <c r="AM32" s="5" t="n">
        <f aca="false">IF(Kalender!AM32&lt;&gt;1,0,IF(AND($B32&gt;0,INDEX(Kalender!AM$68:AM$77,MAX(1,$B32))&gt;INDEX(Kalender!$B$68:$B$77,MAX(1,$B32))),1,0)+IF(OR(AND($C32&gt;0,INDEX(Kalender!AM$81:AM$110,MAX(1,$C32))&gt;INDEX(Kalender!$B$81:$B$110,MAX(1,$C32))),AND($D32&gt;0,INDEX(Kalender!AM$81:AM$110,MAX(1,$D32))&gt;INDEX(Kalender!$B$81:$B$110,MAX(1,$D32))),AND($E32&gt;0,INDEX(Kalender!AM$81:AM$110,MAX(1,$E32))&gt;INDEX(Kalender!$B$81:$B$110,MAX(1,$E32))),AND($F32&gt;0,INDEX(Kalender!AM$81:AM$110,MAX(1,$F32))&gt;INDEX(Kalender!$B$81:$B$110,MAX(1,$F32)))),2,0))</f>
        <v>0</v>
      </c>
      <c r="AN32" s="5" t="n">
        <f aca="false">IF(Kalender!AN32&lt;&gt;1,0,IF(AND($B32&gt;0,INDEX(Kalender!AN$68:AN$77,MAX(1,$B32))&gt;INDEX(Kalender!$B$68:$B$77,MAX(1,$B32))),1,0)+IF(OR(AND($C32&gt;0,INDEX(Kalender!AN$81:AN$110,MAX(1,$C32))&gt;INDEX(Kalender!$B$81:$B$110,MAX(1,$C32))),AND($D32&gt;0,INDEX(Kalender!AN$81:AN$110,MAX(1,$D32))&gt;INDEX(Kalender!$B$81:$B$110,MAX(1,$D32))),AND($E32&gt;0,INDEX(Kalender!AN$81:AN$110,MAX(1,$E32))&gt;INDEX(Kalender!$B$81:$B$110,MAX(1,$E32))),AND($F32&gt;0,INDEX(Kalender!AN$81:AN$110,MAX(1,$F32))&gt;INDEX(Kalender!$B$81:$B$110,MAX(1,$F32)))),2,0))</f>
        <v>0</v>
      </c>
      <c r="AO32" s="5" t="n">
        <f aca="false">IF(Kalender!AO32&lt;&gt;1,0,IF(AND($B32&gt;0,INDEX(Kalender!AO$68:AO$77,MAX(1,$B32))&gt;INDEX(Kalender!$B$68:$B$77,MAX(1,$B32))),1,0)+IF(OR(AND($C32&gt;0,INDEX(Kalender!AO$81:AO$110,MAX(1,$C32))&gt;INDEX(Kalender!$B$81:$B$110,MAX(1,$C32))),AND($D32&gt;0,INDEX(Kalender!AO$81:AO$110,MAX(1,$D32))&gt;INDEX(Kalender!$B$81:$B$110,MAX(1,$D32))),AND($E32&gt;0,INDEX(Kalender!AO$81:AO$110,MAX(1,$E32))&gt;INDEX(Kalender!$B$81:$B$110,MAX(1,$E32))),AND($F32&gt;0,INDEX(Kalender!AO$81:AO$110,MAX(1,$F32))&gt;INDEX(Kalender!$B$81:$B$110,MAX(1,$F32)))),2,0))</f>
        <v>0</v>
      </c>
      <c r="AP32" s="5" t="n">
        <f aca="false">IF(Kalender!AP32&lt;&gt;1,0,IF(AND($B32&gt;0,INDEX(Kalender!AP$68:AP$77,MAX(1,$B32))&gt;INDEX(Kalender!$B$68:$B$77,MAX(1,$B32))),1,0)+IF(OR(AND($C32&gt;0,INDEX(Kalender!AP$81:AP$110,MAX(1,$C32))&gt;INDEX(Kalender!$B$81:$B$110,MAX(1,$C32))),AND($D32&gt;0,INDEX(Kalender!AP$81:AP$110,MAX(1,$D32))&gt;INDEX(Kalender!$B$81:$B$110,MAX(1,$D32))),AND($E32&gt;0,INDEX(Kalender!AP$81:AP$110,MAX(1,$E32))&gt;INDEX(Kalender!$B$81:$B$110,MAX(1,$E32))),AND($F32&gt;0,INDEX(Kalender!AP$81:AP$110,MAX(1,$F32))&gt;INDEX(Kalender!$B$81:$B$110,MAX(1,$F32)))),2,0))</f>
        <v>0</v>
      </c>
      <c r="AQ32" s="5" t="n">
        <f aca="false">IF(Kalender!AQ32&lt;&gt;1,0,IF(AND($B32&gt;0,INDEX(Kalender!AQ$68:AQ$77,MAX(1,$B32))&gt;INDEX(Kalender!$B$68:$B$77,MAX(1,$B32))),1,0)+IF(OR(AND($C32&gt;0,INDEX(Kalender!AQ$81:AQ$110,MAX(1,$C32))&gt;INDEX(Kalender!$B$81:$B$110,MAX(1,$C32))),AND($D32&gt;0,INDEX(Kalender!AQ$81:AQ$110,MAX(1,$D32))&gt;INDEX(Kalender!$B$81:$B$110,MAX(1,$D32))),AND($E32&gt;0,INDEX(Kalender!AQ$81:AQ$110,MAX(1,$E32))&gt;INDEX(Kalender!$B$81:$B$110,MAX(1,$E32))),AND($F32&gt;0,INDEX(Kalender!AQ$81:AQ$110,MAX(1,$F32))&gt;INDEX(Kalender!$B$81:$B$110,MAX(1,$F32)))),2,0))</f>
        <v>0</v>
      </c>
      <c r="AR32" s="5" t="n">
        <f aca="false">IF(Kalender!AR32&lt;&gt;1,0,IF(AND($B32&gt;0,INDEX(Kalender!AR$68:AR$77,MAX(1,$B32))&gt;INDEX(Kalender!$B$68:$B$77,MAX(1,$B32))),1,0)+IF(OR(AND($C32&gt;0,INDEX(Kalender!AR$81:AR$110,MAX(1,$C32))&gt;INDEX(Kalender!$B$81:$B$110,MAX(1,$C32))),AND($D32&gt;0,INDEX(Kalender!AR$81:AR$110,MAX(1,$D32))&gt;INDEX(Kalender!$B$81:$B$110,MAX(1,$D32))),AND($E32&gt;0,INDEX(Kalender!AR$81:AR$110,MAX(1,$E32))&gt;INDEX(Kalender!$B$81:$B$110,MAX(1,$E32))),AND($F32&gt;0,INDEX(Kalender!AR$81:AR$110,MAX(1,$F32))&gt;INDEX(Kalender!$B$81:$B$110,MAX(1,$F32)))),2,0))</f>
        <v>0</v>
      </c>
      <c r="AS32" s="5" t="n">
        <f aca="false">IF(Kalender!AS32&lt;&gt;1,0,IF(AND($B32&gt;0,INDEX(Kalender!AS$68:AS$77,MAX(1,$B32))&gt;INDEX(Kalender!$B$68:$B$77,MAX(1,$B32))),1,0)+IF(OR(AND($C32&gt;0,INDEX(Kalender!AS$81:AS$110,MAX(1,$C32))&gt;INDEX(Kalender!$B$81:$B$110,MAX(1,$C32))),AND($D32&gt;0,INDEX(Kalender!AS$81:AS$110,MAX(1,$D32))&gt;INDEX(Kalender!$B$81:$B$110,MAX(1,$D32))),AND($E32&gt;0,INDEX(Kalender!AS$81:AS$110,MAX(1,$E32))&gt;INDEX(Kalender!$B$81:$B$110,MAX(1,$E32))),AND($F32&gt;0,INDEX(Kalender!AS$81:AS$110,MAX(1,$F32))&gt;INDEX(Kalender!$B$81:$B$110,MAX(1,$F32)))),2,0))</f>
        <v>0</v>
      </c>
      <c r="AT32" s="5" t="n">
        <f aca="false">IF(Kalender!AT32&lt;&gt;1,0,IF(AND($B32&gt;0,INDEX(Kalender!AT$68:AT$77,MAX(1,$B32))&gt;INDEX(Kalender!$B$68:$B$77,MAX(1,$B32))),1,0)+IF(OR(AND($C32&gt;0,INDEX(Kalender!AT$81:AT$110,MAX(1,$C32))&gt;INDEX(Kalender!$B$81:$B$110,MAX(1,$C32))),AND($D32&gt;0,INDEX(Kalender!AT$81:AT$110,MAX(1,$D32))&gt;INDEX(Kalender!$B$81:$B$110,MAX(1,$D32))),AND($E32&gt;0,INDEX(Kalender!AT$81:AT$110,MAX(1,$E32))&gt;INDEX(Kalender!$B$81:$B$110,MAX(1,$E32))),AND($F32&gt;0,INDEX(Kalender!AT$81:AT$110,MAX(1,$F32))&gt;INDEX(Kalender!$B$81:$B$110,MAX(1,$F32)))),2,0))</f>
        <v>0</v>
      </c>
      <c r="AU32" s="5" t="n">
        <f aca="false">IF(Kalender!AU32&lt;&gt;1,0,IF(AND($B32&gt;0,INDEX(Kalender!AU$68:AU$77,MAX(1,$B32))&gt;INDEX(Kalender!$B$68:$B$77,MAX(1,$B32))),1,0)+IF(OR(AND($C32&gt;0,INDEX(Kalender!AU$81:AU$110,MAX(1,$C32))&gt;INDEX(Kalender!$B$81:$B$110,MAX(1,$C32))),AND($D32&gt;0,INDEX(Kalender!AU$81:AU$110,MAX(1,$D32))&gt;INDEX(Kalender!$B$81:$B$110,MAX(1,$D32))),AND($E32&gt;0,INDEX(Kalender!AU$81:AU$110,MAX(1,$E32))&gt;INDEX(Kalender!$B$81:$B$110,MAX(1,$E32))),AND($F32&gt;0,INDEX(Kalender!AU$81:AU$110,MAX(1,$F32))&gt;INDEX(Kalender!$B$81:$B$110,MAX(1,$F32)))),2,0))</f>
        <v>0</v>
      </c>
      <c r="AV32" s="5" t="n">
        <f aca="false">IF(Kalender!AV32&lt;&gt;1,0,IF(AND($B32&gt;0,INDEX(Kalender!AV$68:AV$77,MAX(1,$B32))&gt;INDEX(Kalender!$B$68:$B$77,MAX(1,$B32))),1,0)+IF(OR(AND($C32&gt;0,INDEX(Kalender!AV$81:AV$110,MAX(1,$C32))&gt;INDEX(Kalender!$B$81:$B$110,MAX(1,$C32))),AND($D32&gt;0,INDEX(Kalender!AV$81:AV$110,MAX(1,$D32))&gt;INDEX(Kalender!$B$81:$B$110,MAX(1,$D32))),AND($E32&gt;0,INDEX(Kalender!AV$81:AV$110,MAX(1,$E32))&gt;INDEX(Kalender!$B$81:$B$110,MAX(1,$E32))),AND($F32&gt;0,INDEX(Kalender!AV$81:AV$110,MAX(1,$F32))&gt;INDEX(Kalender!$B$81:$B$110,MAX(1,$F32)))),2,0))</f>
        <v>0</v>
      </c>
      <c r="AW32" s="5" t="n">
        <f aca="false">IF(Kalender!AW32&lt;&gt;1,0,IF(AND($B32&gt;0,INDEX(Kalender!AW$68:AW$77,MAX(1,$B32))&gt;INDEX(Kalender!$B$68:$B$77,MAX(1,$B32))),1,0)+IF(OR(AND($C32&gt;0,INDEX(Kalender!AW$81:AW$110,MAX(1,$C32))&gt;INDEX(Kalender!$B$81:$B$110,MAX(1,$C32))),AND($D32&gt;0,INDEX(Kalender!AW$81:AW$110,MAX(1,$D32))&gt;INDEX(Kalender!$B$81:$B$110,MAX(1,$D32))),AND($E32&gt;0,INDEX(Kalender!AW$81:AW$110,MAX(1,$E32))&gt;INDEX(Kalender!$B$81:$B$110,MAX(1,$E32))),AND($F32&gt;0,INDEX(Kalender!AW$81:AW$110,MAX(1,$F32))&gt;INDEX(Kalender!$B$81:$B$110,MAX(1,$F32)))),2,0))</f>
        <v>0</v>
      </c>
      <c r="AX32" s="5" t="n">
        <f aca="false">IF(Kalender!AX32&lt;&gt;1,0,IF(AND($B32&gt;0,INDEX(Kalender!AX$68:AX$77,MAX(1,$B32))&gt;INDEX(Kalender!$B$68:$B$77,MAX(1,$B32))),1,0)+IF(OR(AND($C32&gt;0,INDEX(Kalender!AX$81:AX$110,MAX(1,$C32))&gt;INDEX(Kalender!$B$81:$B$110,MAX(1,$C32))),AND($D32&gt;0,INDEX(Kalender!AX$81:AX$110,MAX(1,$D32))&gt;INDEX(Kalender!$B$81:$B$110,MAX(1,$D32))),AND($E32&gt;0,INDEX(Kalender!AX$81:AX$110,MAX(1,$E32))&gt;INDEX(Kalender!$B$81:$B$110,MAX(1,$E32))),AND($F32&gt;0,INDEX(Kalender!AX$81:AX$110,MAX(1,$F32))&gt;INDEX(Kalender!$B$81:$B$110,MAX(1,$F32)))),2,0))</f>
        <v>0</v>
      </c>
      <c r="AY32" s="5" t="n">
        <f aca="false">IF(Kalender!AY32&lt;&gt;1,0,IF(AND($B32&gt;0,INDEX(Kalender!AY$68:AY$77,MAX(1,$B32))&gt;INDEX(Kalender!$B$68:$B$77,MAX(1,$B32))),1,0)+IF(OR(AND($C32&gt;0,INDEX(Kalender!AY$81:AY$110,MAX(1,$C32))&gt;INDEX(Kalender!$B$81:$B$110,MAX(1,$C32))),AND($D32&gt;0,INDEX(Kalender!AY$81:AY$110,MAX(1,$D32))&gt;INDEX(Kalender!$B$81:$B$110,MAX(1,$D32))),AND($E32&gt;0,INDEX(Kalender!AY$81:AY$110,MAX(1,$E32))&gt;INDEX(Kalender!$B$81:$B$110,MAX(1,$E32))),AND($F32&gt;0,INDEX(Kalender!AY$81:AY$110,MAX(1,$F32))&gt;INDEX(Kalender!$B$81:$B$110,MAX(1,$F32)))),2,0))</f>
        <v>0</v>
      </c>
      <c r="AZ32" s="5" t="n">
        <f aca="false">IF(Kalender!AZ32&lt;&gt;1,0,IF(AND($B32&gt;0,INDEX(Kalender!AZ$68:AZ$77,MAX(1,$B32))&gt;INDEX(Kalender!$B$68:$B$77,MAX(1,$B32))),1,0)+IF(OR(AND($C32&gt;0,INDEX(Kalender!AZ$81:AZ$110,MAX(1,$C32))&gt;INDEX(Kalender!$B$81:$B$110,MAX(1,$C32))),AND($D32&gt;0,INDEX(Kalender!AZ$81:AZ$110,MAX(1,$D32))&gt;INDEX(Kalender!$B$81:$B$110,MAX(1,$D32))),AND($E32&gt;0,INDEX(Kalender!AZ$81:AZ$110,MAX(1,$E32))&gt;INDEX(Kalender!$B$81:$B$110,MAX(1,$E32))),AND($F32&gt;0,INDEX(Kalender!AZ$81:AZ$110,MAX(1,$F32))&gt;INDEX(Kalender!$B$81:$B$110,MAX(1,$F32)))),2,0))</f>
        <v>0</v>
      </c>
      <c r="BA32" s="5" t="n">
        <f aca="false">IF(Kalender!BA32&lt;&gt;1,0,IF(AND($B32&gt;0,INDEX(Kalender!BA$68:BA$77,MAX(1,$B32))&gt;INDEX(Kalender!$B$68:$B$77,MAX(1,$B32))),1,0)+IF(OR(AND($C32&gt;0,INDEX(Kalender!BA$81:BA$110,MAX(1,$C32))&gt;INDEX(Kalender!$B$81:$B$110,MAX(1,$C32))),AND($D32&gt;0,INDEX(Kalender!BA$81:BA$110,MAX(1,$D32))&gt;INDEX(Kalender!$B$81:$B$110,MAX(1,$D32))),AND($E32&gt;0,INDEX(Kalender!BA$81:BA$110,MAX(1,$E32))&gt;INDEX(Kalender!$B$81:$B$110,MAX(1,$E32))),AND($F32&gt;0,INDEX(Kalender!BA$81:BA$110,MAX(1,$F32))&gt;INDEX(Kalender!$B$81:$B$110,MAX(1,$F32)))),2,0))</f>
        <v>0</v>
      </c>
      <c r="BB32" s="5" t="n">
        <f aca="false">IF(Kalender!BB32&lt;&gt;1,0,IF(AND($B32&gt;0,INDEX(Kalender!BB$68:BB$77,MAX(1,$B32))&gt;INDEX(Kalender!$B$68:$B$77,MAX(1,$B32))),1,0)+IF(OR(AND($C32&gt;0,INDEX(Kalender!BB$81:BB$110,MAX(1,$C32))&gt;INDEX(Kalender!$B$81:$B$110,MAX(1,$C32))),AND($D32&gt;0,INDEX(Kalender!BB$81:BB$110,MAX(1,$D32))&gt;INDEX(Kalender!$B$81:$B$110,MAX(1,$D32))),AND($E32&gt;0,INDEX(Kalender!BB$81:BB$110,MAX(1,$E32))&gt;INDEX(Kalender!$B$81:$B$110,MAX(1,$E32))),AND($F32&gt;0,INDEX(Kalender!BB$81:BB$110,MAX(1,$F32))&gt;INDEX(Kalender!$B$81:$B$110,MAX(1,$F32)))),2,0))</f>
        <v>0</v>
      </c>
      <c r="BC32" s="5" t="n">
        <f aca="false">IF(Kalender!BC32&lt;&gt;1,0,IF(AND($B32&gt;0,INDEX(Kalender!BC$68:BC$77,MAX(1,$B32))&gt;INDEX(Kalender!$B$68:$B$77,MAX(1,$B32))),1,0)+IF(OR(AND($C32&gt;0,INDEX(Kalender!BC$81:BC$110,MAX(1,$C32))&gt;INDEX(Kalender!$B$81:$B$110,MAX(1,$C32))),AND($D32&gt;0,INDEX(Kalender!BC$81:BC$110,MAX(1,$D32))&gt;INDEX(Kalender!$B$81:$B$110,MAX(1,$D32))),AND($E32&gt;0,INDEX(Kalender!BC$81:BC$110,MAX(1,$E32))&gt;INDEX(Kalender!$B$81:$B$110,MAX(1,$E32))),AND($F32&gt;0,INDEX(Kalender!BC$81:BC$110,MAX(1,$F32))&gt;INDEX(Kalender!$B$81:$B$110,MAX(1,$F32)))),2,0))</f>
        <v>0</v>
      </c>
      <c r="BD32" s="5" t="n">
        <f aca="false">IF(Kalender!BD32&lt;&gt;1,0,IF(AND($B32&gt;0,INDEX(Kalender!BD$68:BD$77,MAX(1,$B32))&gt;INDEX(Kalender!$B$68:$B$77,MAX(1,$B32))),1,0)+IF(OR(AND($C32&gt;0,INDEX(Kalender!BD$81:BD$110,MAX(1,$C32))&gt;INDEX(Kalender!$B$81:$B$110,MAX(1,$C32))),AND($D32&gt;0,INDEX(Kalender!BD$81:BD$110,MAX(1,$D32))&gt;INDEX(Kalender!$B$81:$B$110,MAX(1,$D32))),AND($E32&gt;0,INDEX(Kalender!BD$81:BD$110,MAX(1,$E32))&gt;INDEX(Kalender!$B$81:$B$110,MAX(1,$E32))),AND($F32&gt;0,INDEX(Kalender!BD$81:BD$110,MAX(1,$F32))&gt;INDEX(Kalender!$B$81:$B$110,MAX(1,$F32)))),2,0))</f>
        <v>0</v>
      </c>
      <c r="BE32" s="5" t="n">
        <f aca="false">IF(Kalender!BE32&lt;&gt;1,0,IF(AND($B32&gt;0,INDEX(Kalender!BE$68:BE$77,MAX(1,$B32))&gt;INDEX(Kalender!$B$68:$B$77,MAX(1,$B32))),1,0)+IF(OR(AND($C32&gt;0,INDEX(Kalender!BE$81:BE$110,MAX(1,$C32))&gt;INDEX(Kalender!$B$81:$B$110,MAX(1,$C32))),AND($D32&gt;0,INDEX(Kalender!BE$81:BE$110,MAX(1,$D32))&gt;INDEX(Kalender!$B$81:$B$110,MAX(1,$D32))),AND($E32&gt;0,INDEX(Kalender!BE$81:BE$110,MAX(1,$E32))&gt;INDEX(Kalender!$B$81:$B$110,MAX(1,$E32))),AND($F32&gt;0,INDEX(Kalender!BE$81:BE$110,MAX(1,$F32))&gt;INDEX(Kalender!$B$81:$B$110,MAX(1,$F32)))),2,0))</f>
        <v>0</v>
      </c>
      <c r="BF32" s="5" t="n">
        <f aca="false">IF(Kalender!BF32&lt;&gt;1,0,IF(AND($B32&gt;0,INDEX(Kalender!BF$68:BF$77,MAX(1,$B32))&gt;INDEX(Kalender!$B$68:$B$77,MAX(1,$B32))),1,0)+IF(OR(AND($C32&gt;0,INDEX(Kalender!BF$81:BF$110,MAX(1,$C32))&gt;INDEX(Kalender!$B$81:$B$110,MAX(1,$C32))),AND($D32&gt;0,INDEX(Kalender!BF$81:BF$110,MAX(1,$D32))&gt;INDEX(Kalender!$B$81:$B$110,MAX(1,$D32))),AND($E32&gt;0,INDEX(Kalender!BF$81:BF$110,MAX(1,$E32))&gt;INDEX(Kalender!$B$81:$B$110,MAX(1,$E32))),AND($F32&gt;0,INDEX(Kalender!BF$81:BF$110,MAX(1,$F32))&gt;INDEX(Kalender!$B$81:$B$110,MAX(1,$F32)))),2,0))</f>
        <v>0</v>
      </c>
      <c r="BG32" s="5" t="n">
        <f aca="false">IF(Kalender!BG32&lt;&gt;1,0,IF(AND($B32&gt;0,INDEX(Kalender!BG$68:BG$77,MAX(1,$B32))&gt;INDEX(Kalender!$B$68:$B$77,MAX(1,$B32))),1,0)+IF(OR(AND($C32&gt;0,INDEX(Kalender!BG$81:BG$110,MAX(1,$C32))&gt;INDEX(Kalender!$B$81:$B$110,MAX(1,$C32))),AND($D32&gt;0,INDEX(Kalender!BG$81:BG$110,MAX(1,$D32))&gt;INDEX(Kalender!$B$81:$B$110,MAX(1,$D32))),AND($E32&gt;0,INDEX(Kalender!BG$81:BG$110,MAX(1,$E32))&gt;INDEX(Kalender!$B$81:$B$110,MAX(1,$E32))),AND($F32&gt;0,INDEX(Kalender!BG$81:BG$110,MAX(1,$F32))&gt;INDEX(Kalender!$B$81:$B$110,MAX(1,$F32)))),2,0))</f>
        <v>0</v>
      </c>
      <c r="BH32" s="5" t="n">
        <f aca="false">IF(Kalender!BH32&lt;&gt;1,0,IF(AND($B32&gt;0,INDEX(Kalender!BH$68:BH$77,MAX(1,$B32))&gt;INDEX(Kalender!$B$68:$B$77,MAX(1,$B32))),1,0)+IF(OR(AND($C32&gt;0,INDEX(Kalender!BH$81:BH$110,MAX(1,$C32))&gt;INDEX(Kalender!$B$81:$B$110,MAX(1,$C32))),AND($D32&gt;0,INDEX(Kalender!BH$81:BH$110,MAX(1,$D32))&gt;INDEX(Kalender!$B$81:$B$110,MAX(1,$D32))),AND($E32&gt;0,INDEX(Kalender!BH$81:BH$110,MAX(1,$E32))&gt;INDEX(Kalender!$B$81:$B$110,MAX(1,$E32))),AND($F32&gt;0,INDEX(Kalender!BH$81:BH$110,MAX(1,$F32))&gt;INDEX(Kalender!$B$81:$B$110,MAX(1,$F32)))),2,0))</f>
        <v>0</v>
      </c>
      <c r="BI32" s="5" t="n">
        <f aca="false">IF(Kalender!BI32&lt;&gt;1,0,IF(AND($B32&gt;0,INDEX(Kalender!BI$68:BI$77,MAX(1,$B32))&gt;INDEX(Kalender!$B$68:$B$77,MAX(1,$B32))),1,0)+IF(OR(AND($C32&gt;0,INDEX(Kalender!BI$81:BI$110,MAX(1,$C32))&gt;INDEX(Kalender!$B$81:$B$110,MAX(1,$C32))),AND($D32&gt;0,INDEX(Kalender!BI$81:BI$110,MAX(1,$D32))&gt;INDEX(Kalender!$B$81:$B$110,MAX(1,$D32))),AND($E32&gt;0,INDEX(Kalender!BI$81:BI$110,MAX(1,$E32))&gt;INDEX(Kalender!$B$81:$B$110,MAX(1,$E32))),AND($F32&gt;0,INDEX(Kalender!BI$81:BI$110,MAX(1,$F32))&gt;INDEX(Kalender!$B$81:$B$110,MAX(1,$F32)))),2,0))</f>
        <v>0</v>
      </c>
      <c r="BJ32" s="5" t="n">
        <f aca="false">IF(Kalender!BJ32&lt;&gt;1,0,IF(AND($B32&gt;0,INDEX(Kalender!BJ$68:BJ$77,MAX(1,$B32))&gt;INDEX(Kalender!$B$68:$B$77,MAX(1,$B32))),1,0)+IF(OR(AND($C32&gt;0,INDEX(Kalender!BJ$81:BJ$110,MAX(1,$C32))&gt;INDEX(Kalender!$B$81:$B$110,MAX(1,$C32))),AND($D32&gt;0,INDEX(Kalender!BJ$81:BJ$110,MAX(1,$D32))&gt;INDEX(Kalender!$B$81:$B$110,MAX(1,$D32))),AND($E32&gt;0,INDEX(Kalender!BJ$81:BJ$110,MAX(1,$E32))&gt;INDEX(Kalender!$B$81:$B$110,MAX(1,$E32))),AND($F32&gt;0,INDEX(Kalender!BJ$81:BJ$110,MAX(1,$F32))&gt;INDEX(Kalender!$B$81:$B$110,MAX(1,$F32)))),2,0))</f>
        <v>0</v>
      </c>
      <c r="BK32" s="5" t="n">
        <f aca="false">IF(Kalender!BK32&lt;&gt;1,0,IF(AND($B32&gt;0,INDEX(Kalender!BK$68:BK$77,MAX(1,$B32))&gt;INDEX(Kalender!$B$68:$B$77,MAX(1,$B32))),1,0)+IF(OR(AND($C32&gt;0,INDEX(Kalender!BK$81:BK$110,MAX(1,$C32))&gt;INDEX(Kalender!$B$81:$B$110,MAX(1,$C32))),AND($D32&gt;0,INDEX(Kalender!BK$81:BK$110,MAX(1,$D32))&gt;INDEX(Kalender!$B$81:$B$110,MAX(1,$D32))),AND($E32&gt;0,INDEX(Kalender!BK$81:BK$110,MAX(1,$E32))&gt;INDEX(Kalender!$B$81:$B$110,MAX(1,$E32))),AND($F32&gt;0,INDEX(Kalender!BK$81:BK$110,MAX(1,$F32))&gt;INDEX(Kalender!$B$81:$B$110,MAX(1,$F32)))),2,0))</f>
        <v>0</v>
      </c>
      <c r="BL32" s="5" t="n">
        <f aca="false">IF(Kalender!BL32&lt;&gt;1,0,IF(AND($B32&gt;0,INDEX(Kalender!BL$68:BL$77,MAX(1,$B32))&gt;INDEX(Kalender!$B$68:$B$77,MAX(1,$B32))),1,0)+IF(OR(AND($C32&gt;0,INDEX(Kalender!BL$81:BL$110,MAX(1,$C32))&gt;INDEX(Kalender!$B$81:$B$110,MAX(1,$C32))),AND($D32&gt;0,INDEX(Kalender!BL$81:BL$110,MAX(1,$D32))&gt;INDEX(Kalender!$B$81:$B$110,MAX(1,$D32))),AND($E32&gt;0,INDEX(Kalender!BL$81:BL$110,MAX(1,$E32))&gt;INDEX(Kalender!$B$81:$B$110,MAX(1,$E32))),AND($F32&gt;0,INDEX(Kalender!BL$81:BL$110,MAX(1,$F32))&gt;INDEX(Kalender!$B$81:$B$110,MAX(1,$F32)))),2,0))</f>
        <v>0</v>
      </c>
      <c r="BM32" s="5" t="n">
        <f aca="false">IF(Kalender!BM32&lt;&gt;1,0,IF(AND($B32&gt;0,INDEX(Kalender!BM$68:BM$77,MAX(1,$B32))&gt;INDEX(Kalender!$B$68:$B$77,MAX(1,$B32))),1,0)+IF(OR(AND($C32&gt;0,INDEX(Kalender!BM$81:BM$110,MAX(1,$C32))&gt;INDEX(Kalender!$B$81:$B$110,MAX(1,$C32))),AND($D32&gt;0,INDEX(Kalender!BM$81:BM$110,MAX(1,$D32))&gt;INDEX(Kalender!$B$81:$B$110,MAX(1,$D32))),AND($E32&gt;0,INDEX(Kalender!BM$81:BM$110,MAX(1,$E32))&gt;INDEX(Kalender!$B$81:$B$110,MAX(1,$E32))),AND($F32&gt;0,INDEX(Kalender!BM$81:BM$110,MAX(1,$F32))&gt;INDEX(Kalender!$B$81:$B$110,MAX(1,$F32)))),2,0))</f>
        <v>0</v>
      </c>
      <c r="BN32" s="5" t="n">
        <f aca="false">IF(Kalender!BN32&lt;&gt;1,0,IF(AND($B32&gt;0,INDEX(Kalender!BN$68:BN$77,MAX(1,$B32))&gt;INDEX(Kalender!$B$68:$B$77,MAX(1,$B32))),1,0)+IF(OR(AND($C32&gt;0,INDEX(Kalender!BN$81:BN$110,MAX(1,$C32))&gt;INDEX(Kalender!$B$81:$B$110,MAX(1,$C32))),AND($D32&gt;0,INDEX(Kalender!BN$81:BN$110,MAX(1,$D32))&gt;INDEX(Kalender!$B$81:$B$110,MAX(1,$D32))),AND($E32&gt;0,INDEX(Kalender!BN$81:BN$110,MAX(1,$E32))&gt;INDEX(Kalender!$B$81:$B$110,MAX(1,$E32))),AND($F32&gt;0,INDEX(Kalender!BN$81:BN$110,MAX(1,$F32))&gt;INDEX(Kalender!$B$81:$B$110,MAX(1,$F32)))),2,0))</f>
        <v>0</v>
      </c>
      <c r="BO32" s="5" t="n">
        <f aca="false">IF(Kalender!BO32&lt;&gt;1,0,IF(AND($B32&gt;0,INDEX(Kalender!BO$68:BO$77,MAX(1,$B32))&gt;INDEX(Kalender!$B$68:$B$77,MAX(1,$B32))),1,0)+IF(OR(AND($C32&gt;0,INDEX(Kalender!BO$81:BO$110,MAX(1,$C32))&gt;INDEX(Kalender!$B$81:$B$110,MAX(1,$C32))),AND($D32&gt;0,INDEX(Kalender!BO$81:BO$110,MAX(1,$D32))&gt;INDEX(Kalender!$B$81:$B$110,MAX(1,$D32))),AND($E32&gt;0,INDEX(Kalender!BO$81:BO$110,MAX(1,$E32))&gt;INDEX(Kalender!$B$81:$B$110,MAX(1,$E32))),AND($F32&gt;0,INDEX(Kalender!BO$81:BO$110,MAX(1,$F32))&gt;INDEX(Kalender!$B$81:$B$110,MAX(1,$F32)))),2,0))</f>
        <v>0</v>
      </c>
      <c r="BP32" s="5" t="n">
        <f aca="false">IF(Kalender!BP32&lt;&gt;1,0,IF(AND($B32&gt;0,INDEX(Kalender!BP$68:BP$77,MAX(1,$B32))&gt;INDEX(Kalender!$B$68:$B$77,MAX(1,$B32))),1,0)+IF(OR(AND($C32&gt;0,INDEX(Kalender!BP$81:BP$110,MAX(1,$C32))&gt;INDEX(Kalender!$B$81:$B$110,MAX(1,$C32))),AND($D32&gt;0,INDEX(Kalender!BP$81:BP$110,MAX(1,$D32))&gt;INDEX(Kalender!$B$81:$B$110,MAX(1,$D32))),AND($E32&gt;0,INDEX(Kalender!BP$81:BP$110,MAX(1,$E32))&gt;INDEX(Kalender!$B$81:$B$110,MAX(1,$E32))),AND($F32&gt;0,INDEX(Kalender!BP$81:BP$110,MAX(1,$F32))&gt;INDEX(Kalender!$B$81:$B$110,MAX(1,$F32)))),2,0))</f>
        <v>0</v>
      </c>
      <c r="BQ32" s="5" t="n">
        <f aca="false">IF(Kalender!BQ32&lt;&gt;1,0,IF(AND($B32&gt;0,INDEX(Kalender!BQ$68:BQ$77,MAX(1,$B32))&gt;INDEX(Kalender!$B$68:$B$77,MAX(1,$B32))),1,0)+IF(OR(AND($C32&gt;0,INDEX(Kalender!BQ$81:BQ$110,MAX(1,$C32))&gt;INDEX(Kalender!$B$81:$B$110,MAX(1,$C32))),AND($D32&gt;0,INDEX(Kalender!BQ$81:BQ$110,MAX(1,$D32))&gt;INDEX(Kalender!$B$81:$B$110,MAX(1,$D32))),AND($E32&gt;0,INDEX(Kalender!BQ$81:BQ$110,MAX(1,$E32))&gt;INDEX(Kalender!$B$81:$B$110,MAX(1,$E32))),AND($F32&gt;0,INDEX(Kalender!BQ$81:BQ$110,MAX(1,$F32))&gt;INDEX(Kalender!$B$81:$B$110,MAX(1,$F32)))),2,0))</f>
        <v>0</v>
      </c>
      <c r="BR32" s="5" t="n">
        <f aca="false">IF(Kalender!BR32&lt;&gt;1,0,IF(AND($B32&gt;0,INDEX(Kalender!BR$68:BR$77,MAX(1,$B32))&gt;INDEX(Kalender!$B$68:$B$77,MAX(1,$B32))),1,0)+IF(OR(AND($C32&gt;0,INDEX(Kalender!BR$81:BR$110,MAX(1,$C32))&gt;INDEX(Kalender!$B$81:$B$110,MAX(1,$C32))),AND($D32&gt;0,INDEX(Kalender!BR$81:BR$110,MAX(1,$D32))&gt;INDEX(Kalender!$B$81:$B$110,MAX(1,$D32))),AND($E32&gt;0,INDEX(Kalender!BR$81:BR$110,MAX(1,$E32))&gt;INDEX(Kalender!$B$81:$B$110,MAX(1,$E32))),AND($F32&gt;0,INDEX(Kalender!BR$81:BR$110,MAX(1,$F32))&gt;INDEX(Kalender!$B$81:$B$110,MAX(1,$F32)))),2,0))</f>
        <v>0</v>
      </c>
      <c r="BS32" s="5" t="n">
        <f aca="false">IF(Kalender!BS32&lt;&gt;1,0,IF(AND($B32&gt;0,INDEX(Kalender!BS$68:BS$77,MAX(1,$B32))&gt;INDEX(Kalender!$B$68:$B$77,MAX(1,$B32))),1,0)+IF(OR(AND($C32&gt;0,INDEX(Kalender!BS$81:BS$110,MAX(1,$C32))&gt;INDEX(Kalender!$B$81:$B$110,MAX(1,$C32))),AND($D32&gt;0,INDEX(Kalender!BS$81:BS$110,MAX(1,$D32))&gt;INDEX(Kalender!$B$81:$B$110,MAX(1,$D32))),AND($E32&gt;0,INDEX(Kalender!BS$81:BS$110,MAX(1,$E32))&gt;INDEX(Kalender!$B$81:$B$110,MAX(1,$E32))),AND($F32&gt;0,INDEX(Kalender!BS$81:BS$110,MAX(1,$F32))&gt;INDEX(Kalender!$B$81:$B$110,MAX(1,$F32)))),2,0))</f>
        <v>0</v>
      </c>
      <c r="BT32" s="5" t="n">
        <f aca="false">IF(Kalender!BT32&lt;&gt;1,0,IF(AND($B32&gt;0,INDEX(Kalender!BT$68:BT$77,MAX(1,$B32))&gt;INDEX(Kalender!$B$68:$B$77,MAX(1,$B32))),1,0)+IF(OR(AND($C32&gt;0,INDEX(Kalender!BT$81:BT$110,MAX(1,$C32))&gt;INDEX(Kalender!$B$81:$B$110,MAX(1,$C32))),AND($D32&gt;0,INDEX(Kalender!BT$81:BT$110,MAX(1,$D32))&gt;INDEX(Kalender!$B$81:$B$110,MAX(1,$D32))),AND($E32&gt;0,INDEX(Kalender!BT$81:BT$110,MAX(1,$E32))&gt;INDEX(Kalender!$B$81:$B$110,MAX(1,$E32))),AND($F32&gt;0,INDEX(Kalender!BT$81:BT$110,MAX(1,$F32))&gt;INDEX(Kalender!$B$81:$B$110,MAX(1,$F32)))),2,0))</f>
        <v>0</v>
      </c>
      <c r="BU32" s="5" t="n">
        <f aca="false">IF(Kalender!BU32&lt;&gt;1,0,IF(AND($B32&gt;0,INDEX(Kalender!BU$68:BU$77,MAX(1,$B32))&gt;INDEX(Kalender!$B$68:$B$77,MAX(1,$B32))),1,0)+IF(OR(AND($C32&gt;0,INDEX(Kalender!BU$81:BU$110,MAX(1,$C32))&gt;INDEX(Kalender!$B$81:$B$110,MAX(1,$C32))),AND($D32&gt;0,INDEX(Kalender!BU$81:BU$110,MAX(1,$D32))&gt;INDEX(Kalender!$B$81:$B$110,MAX(1,$D32))),AND($E32&gt;0,INDEX(Kalender!BU$81:BU$110,MAX(1,$E32))&gt;INDEX(Kalender!$B$81:$B$110,MAX(1,$E32))),AND($F32&gt;0,INDEX(Kalender!BU$81:BU$110,MAX(1,$F32))&gt;INDEX(Kalender!$B$81:$B$110,MAX(1,$F32)))),2,0))</f>
        <v>0</v>
      </c>
      <c r="BV32" s="5" t="n">
        <f aca="false">IF(Kalender!BV32&lt;&gt;1,0,IF(AND($B32&gt;0,INDEX(Kalender!BV$68:BV$77,MAX(1,$B32))&gt;INDEX(Kalender!$B$68:$B$77,MAX(1,$B32))),1,0)+IF(OR(AND($C32&gt;0,INDEX(Kalender!BV$81:BV$110,MAX(1,$C32))&gt;INDEX(Kalender!$B$81:$B$110,MAX(1,$C32))),AND($D32&gt;0,INDEX(Kalender!BV$81:BV$110,MAX(1,$D32))&gt;INDEX(Kalender!$B$81:$B$110,MAX(1,$D32))),AND($E32&gt;0,INDEX(Kalender!BV$81:BV$110,MAX(1,$E32))&gt;INDEX(Kalender!$B$81:$B$110,MAX(1,$E32))),AND($F32&gt;0,INDEX(Kalender!BV$81:BV$110,MAX(1,$F32))&gt;INDEX(Kalender!$B$81:$B$110,MAX(1,$F32)))),2,0))</f>
        <v>0</v>
      </c>
      <c r="BW32" s="5" t="n">
        <f aca="false">IF(Kalender!BW32&lt;&gt;1,0,IF(AND($B32&gt;0,INDEX(Kalender!BW$68:BW$77,MAX(1,$B32))&gt;INDEX(Kalender!$B$68:$B$77,MAX(1,$B32))),1,0)+IF(OR(AND($C32&gt;0,INDEX(Kalender!BW$81:BW$110,MAX(1,$C32))&gt;INDEX(Kalender!$B$81:$B$110,MAX(1,$C32))),AND($D32&gt;0,INDEX(Kalender!BW$81:BW$110,MAX(1,$D32))&gt;INDEX(Kalender!$B$81:$B$110,MAX(1,$D32))),AND($E32&gt;0,INDEX(Kalender!BW$81:BW$110,MAX(1,$E32))&gt;INDEX(Kalender!$B$81:$B$110,MAX(1,$E32))),AND($F32&gt;0,INDEX(Kalender!BW$81:BW$110,MAX(1,$F32))&gt;INDEX(Kalender!$B$81:$B$110,MAX(1,$F32)))),2,0))</f>
        <v>0</v>
      </c>
      <c r="BX32" s="5" t="n">
        <f aca="false">IF(Kalender!BX32&lt;&gt;1,0,IF(AND($B32&gt;0,INDEX(Kalender!BX$68:BX$77,MAX(1,$B32))&gt;INDEX(Kalender!$B$68:$B$77,MAX(1,$B32))),1,0)+IF(OR(AND($C32&gt;0,INDEX(Kalender!BX$81:BX$110,MAX(1,$C32))&gt;INDEX(Kalender!$B$81:$B$110,MAX(1,$C32))),AND($D32&gt;0,INDEX(Kalender!BX$81:BX$110,MAX(1,$D32))&gt;INDEX(Kalender!$B$81:$B$110,MAX(1,$D32))),AND($E32&gt;0,INDEX(Kalender!BX$81:BX$110,MAX(1,$E32))&gt;INDEX(Kalender!$B$81:$B$110,MAX(1,$E32))),AND($F32&gt;0,INDEX(Kalender!BX$81:BX$110,MAX(1,$F32))&gt;INDEX(Kalender!$B$81:$B$110,MAX(1,$F32)))),2,0))</f>
        <v>0</v>
      </c>
      <c r="BY32" s="5" t="n">
        <f aca="false">IF(Kalender!BY32&lt;&gt;1,0,IF(AND($B32&gt;0,INDEX(Kalender!BY$68:BY$77,MAX(1,$B32))&gt;INDEX(Kalender!$B$68:$B$77,MAX(1,$B32))),1,0)+IF(OR(AND($C32&gt;0,INDEX(Kalender!BY$81:BY$110,MAX(1,$C32))&gt;INDEX(Kalender!$B$81:$B$110,MAX(1,$C32))),AND($D32&gt;0,INDEX(Kalender!BY$81:BY$110,MAX(1,$D32))&gt;INDEX(Kalender!$B$81:$B$110,MAX(1,$D32))),AND($E32&gt;0,INDEX(Kalender!BY$81:BY$110,MAX(1,$E32))&gt;INDEX(Kalender!$B$81:$B$110,MAX(1,$E32))),AND($F32&gt;0,INDEX(Kalender!BY$81:BY$110,MAX(1,$F32))&gt;INDEX(Kalender!$B$81:$B$110,MAX(1,$F32)))),2,0))</f>
        <v>0</v>
      </c>
      <c r="BZ32" s="5" t="n">
        <f aca="false">IF(Kalender!BZ32&lt;&gt;1,0,IF(AND($B32&gt;0,INDEX(Kalender!BZ$68:BZ$77,MAX(1,$B32))&gt;INDEX(Kalender!$B$68:$B$77,MAX(1,$B32))),1,0)+IF(OR(AND($C32&gt;0,INDEX(Kalender!BZ$81:BZ$110,MAX(1,$C32))&gt;INDEX(Kalender!$B$81:$B$110,MAX(1,$C32))),AND($D32&gt;0,INDEX(Kalender!BZ$81:BZ$110,MAX(1,$D32))&gt;INDEX(Kalender!$B$81:$B$110,MAX(1,$D32))),AND($E32&gt;0,INDEX(Kalender!BZ$81:BZ$110,MAX(1,$E32))&gt;INDEX(Kalender!$B$81:$B$110,MAX(1,$E32))),AND($F32&gt;0,INDEX(Kalender!BZ$81:BZ$110,MAX(1,$F32))&gt;INDEX(Kalender!$B$81:$B$110,MAX(1,$F32)))),2,0))</f>
        <v>0</v>
      </c>
      <c r="CA32" s="5" t="n">
        <f aca="false">IF(Kalender!CA32&lt;&gt;1,0,IF(AND($B32&gt;0,INDEX(Kalender!CA$68:CA$77,MAX(1,$B32))&gt;INDEX(Kalender!$B$68:$B$77,MAX(1,$B32))),1,0)+IF(OR(AND($C32&gt;0,INDEX(Kalender!CA$81:CA$110,MAX(1,$C32))&gt;INDEX(Kalender!$B$81:$B$110,MAX(1,$C32))),AND($D32&gt;0,INDEX(Kalender!CA$81:CA$110,MAX(1,$D32))&gt;INDEX(Kalender!$B$81:$B$110,MAX(1,$D32))),AND($E32&gt;0,INDEX(Kalender!CA$81:CA$110,MAX(1,$E32))&gt;INDEX(Kalender!$B$81:$B$110,MAX(1,$E32))),AND($F32&gt;0,INDEX(Kalender!CA$81:CA$110,MAX(1,$F32))&gt;INDEX(Kalender!$B$81:$B$110,MAX(1,$F32)))),2,0))</f>
        <v>0</v>
      </c>
      <c r="CB32" s="5" t="n">
        <f aca="false">IF(Kalender!CB32&lt;&gt;1,0,IF(AND($B32&gt;0,INDEX(Kalender!CB$68:CB$77,MAX(1,$B32))&gt;INDEX(Kalender!$B$68:$B$77,MAX(1,$B32))),1,0)+IF(OR(AND($C32&gt;0,INDEX(Kalender!CB$81:CB$110,MAX(1,$C32))&gt;INDEX(Kalender!$B$81:$B$110,MAX(1,$C32))),AND($D32&gt;0,INDEX(Kalender!CB$81:CB$110,MAX(1,$D32))&gt;INDEX(Kalender!$B$81:$B$110,MAX(1,$D32))),AND($E32&gt;0,INDEX(Kalender!CB$81:CB$110,MAX(1,$E32))&gt;INDEX(Kalender!$B$81:$B$110,MAX(1,$E32))),AND($F32&gt;0,INDEX(Kalender!CB$81:CB$110,MAX(1,$F32))&gt;INDEX(Kalender!$B$81:$B$110,MAX(1,$F32)))),2,0))</f>
        <v>0</v>
      </c>
      <c r="CC32" s="5" t="n">
        <f aca="false">IF(Kalender!CC32&lt;&gt;1,0,IF(AND($B32&gt;0,INDEX(Kalender!CC$68:CC$77,MAX(1,$B32))&gt;INDEX(Kalender!$B$68:$B$77,MAX(1,$B32))),1,0)+IF(OR(AND($C32&gt;0,INDEX(Kalender!CC$81:CC$110,MAX(1,$C32))&gt;INDEX(Kalender!$B$81:$B$110,MAX(1,$C32))),AND($D32&gt;0,INDEX(Kalender!CC$81:CC$110,MAX(1,$D32))&gt;INDEX(Kalender!$B$81:$B$110,MAX(1,$D32))),AND($E32&gt;0,INDEX(Kalender!CC$81:CC$110,MAX(1,$E32))&gt;INDEX(Kalender!$B$81:$B$110,MAX(1,$E32))),AND($F32&gt;0,INDEX(Kalender!CC$81:CC$110,MAX(1,$F32))&gt;INDEX(Kalender!$B$81:$B$110,MAX(1,$F32)))),2,0))</f>
        <v>0</v>
      </c>
      <c r="CD32" s="5" t="n">
        <f aca="false">IF(Kalender!CD32&lt;&gt;1,0,IF(AND($B32&gt;0,INDEX(Kalender!CD$68:CD$77,MAX(1,$B32))&gt;INDEX(Kalender!$B$68:$B$77,MAX(1,$B32))),1,0)+IF(OR(AND($C32&gt;0,INDEX(Kalender!CD$81:CD$110,MAX(1,$C32))&gt;INDEX(Kalender!$B$81:$B$110,MAX(1,$C32))),AND($D32&gt;0,INDEX(Kalender!CD$81:CD$110,MAX(1,$D32))&gt;INDEX(Kalender!$B$81:$B$110,MAX(1,$D32))),AND($E32&gt;0,INDEX(Kalender!CD$81:CD$110,MAX(1,$E32))&gt;INDEX(Kalender!$B$81:$B$110,MAX(1,$E32))),AND($F32&gt;0,INDEX(Kalender!CD$81:CD$110,MAX(1,$F32))&gt;INDEX(Kalender!$B$81:$B$110,MAX(1,$F32)))),2,0))</f>
        <v>0</v>
      </c>
      <c r="CE32" s="5" t="n">
        <f aca="false">IF(Kalender!CE32&lt;&gt;1,0,IF(AND($B32&gt;0,INDEX(Kalender!CE$68:CE$77,MAX(1,$B32))&gt;INDEX(Kalender!$B$68:$B$77,MAX(1,$B32))),1,0)+IF(OR(AND($C32&gt;0,INDEX(Kalender!CE$81:CE$110,MAX(1,$C32))&gt;INDEX(Kalender!$B$81:$B$110,MAX(1,$C32))),AND($D32&gt;0,INDEX(Kalender!CE$81:CE$110,MAX(1,$D32))&gt;INDEX(Kalender!$B$81:$B$110,MAX(1,$D32))),AND($E32&gt;0,INDEX(Kalender!CE$81:CE$110,MAX(1,$E32))&gt;INDEX(Kalender!$B$81:$B$110,MAX(1,$E32))),AND($F32&gt;0,INDEX(Kalender!CE$81:CE$110,MAX(1,$F32))&gt;INDEX(Kalender!$B$81:$B$110,MAX(1,$F32)))),2,0))</f>
        <v>0</v>
      </c>
      <c r="CF32" s="5" t="n">
        <f aca="false">IF(Kalender!CF32&lt;&gt;1,0,IF(AND($B32&gt;0,INDEX(Kalender!CF$68:CF$77,MAX(1,$B32))&gt;INDEX(Kalender!$B$68:$B$77,MAX(1,$B32))),1,0)+IF(OR(AND($C32&gt;0,INDEX(Kalender!CF$81:CF$110,MAX(1,$C32))&gt;INDEX(Kalender!$B$81:$B$110,MAX(1,$C32))),AND($D32&gt;0,INDEX(Kalender!CF$81:CF$110,MAX(1,$D32))&gt;INDEX(Kalender!$B$81:$B$110,MAX(1,$D32))),AND($E32&gt;0,INDEX(Kalender!CF$81:CF$110,MAX(1,$E32))&gt;INDEX(Kalender!$B$81:$B$110,MAX(1,$E32))),AND($F32&gt;0,INDEX(Kalender!CF$81:CF$110,MAX(1,$F32))&gt;INDEX(Kalender!$B$81:$B$110,MAX(1,$F32)))),2,0))</f>
        <v>0</v>
      </c>
      <c r="CG32" s="5" t="n">
        <f aca="false">IF(Kalender!CG32&lt;&gt;1,0,IF(AND($B32&gt;0,INDEX(Kalender!CG$68:CG$77,MAX(1,$B32))&gt;INDEX(Kalender!$B$68:$B$77,MAX(1,$B32))),1,0)+IF(OR(AND($C32&gt;0,INDEX(Kalender!CG$81:CG$110,MAX(1,$C32))&gt;INDEX(Kalender!$B$81:$B$110,MAX(1,$C32))),AND($D32&gt;0,INDEX(Kalender!CG$81:CG$110,MAX(1,$D32))&gt;INDEX(Kalender!$B$81:$B$110,MAX(1,$D32))),AND($E32&gt;0,INDEX(Kalender!CG$81:CG$110,MAX(1,$E32))&gt;INDEX(Kalender!$B$81:$B$110,MAX(1,$E32))),AND($F32&gt;0,INDEX(Kalender!CG$81:CG$110,MAX(1,$F32))&gt;INDEX(Kalender!$B$81:$B$110,MAX(1,$F32)))),2,0))</f>
        <v>0</v>
      </c>
      <c r="CH32" s="5" t="n">
        <f aca="false">IF(Kalender!CH32&lt;&gt;1,0,IF(AND($B32&gt;0,INDEX(Kalender!CH$68:CH$77,MAX(1,$B32))&gt;INDEX(Kalender!$B$68:$B$77,MAX(1,$B32))),1,0)+IF(OR(AND($C32&gt;0,INDEX(Kalender!CH$81:CH$110,MAX(1,$C32))&gt;INDEX(Kalender!$B$81:$B$110,MAX(1,$C32))),AND($D32&gt;0,INDEX(Kalender!CH$81:CH$110,MAX(1,$D32))&gt;INDEX(Kalender!$B$81:$B$110,MAX(1,$D32))),AND($E32&gt;0,INDEX(Kalender!CH$81:CH$110,MAX(1,$E32))&gt;INDEX(Kalender!$B$81:$B$110,MAX(1,$E32))),AND($F32&gt;0,INDEX(Kalender!CH$81:CH$110,MAX(1,$F32))&gt;INDEX(Kalender!$B$81:$B$110,MAX(1,$F32)))),2,0))</f>
        <v>0</v>
      </c>
      <c r="CI32" s="5" t="n">
        <f aca="false">IF(Kalender!CI32&lt;&gt;1,0,IF(AND($B32&gt;0,INDEX(Kalender!CI$68:CI$77,MAX(1,$B32))&gt;INDEX(Kalender!$B$68:$B$77,MAX(1,$B32))),1,0)+IF(OR(AND($C32&gt;0,INDEX(Kalender!CI$81:CI$110,MAX(1,$C32))&gt;INDEX(Kalender!$B$81:$B$110,MAX(1,$C32))),AND($D32&gt;0,INDEX(Kalender!CI$81:CI$110,MAX(1,$D32))&gt;INDEX(Kalender!$B$81:$B$110,MAX(1,$D32))),AND($E32&gt;0,INDEX(Kalender!CI$81:CI$110,MAX(1,$E32))&gt;INDEX(Kalender!$B$81:$B$110,MAX(1,$E32))),AND($F32&gt;0,INDEX(Kalender!CI$81:CI$110,MAX(1,$F32))&gt;INDEX(Kalender!$B$81:$B$110,MAX(1,$F32)))),2,0))</f>
        <v>0</v>
      </c>
      <c r="CJ32" s="5" t="n">
        <f aca="false">IF(Kalender!CJ32&lt;&gt;1,0,IF(AND($B32&gt;0,INDEX(Kalender!CJ$68:CJ$77,MAX(1,$B32))&gt;INDEX(Kalender!$B$68:$B$77,MAX(1,$B32))),1,0)+IF(OR(AND($C32&gt;0,INDEX(Kalender!CJ$81:CJ$110,MAX(1,$C32))&gt;INDEX(Kalender!$B$81:$B$110,MAX(1,$C32))),AND($D32&gt;0,INDEX(Kalender!CJ$81:CJ$110,MAX(1,$D32))&gt;INDEX(Kalender!$B$81:$B$110,MAX(1,$D32))),AND($E32&gt;0,INDEX(Kalender!CJ$81:CJ$110,MAX(1,$E32))&gt;INDEX(Kalender!$B$81:$B$110,MAX(1,$E32))),AND($F32&gt;0,INDEX(Kalender!CJ$81:CJ$110,MAX(1,$F32))&gt;INDEX(Kalender!$B$81:$B$110,MAX(1,$F32)))),2,0))</f>
        <v>0</v>
      </c>
      <c r="CK32" s="5" t="n">
        <f aca="false">IF(Kalender!CK32&lt;&gt;1,0,IF(AND($B32&gt;0,INDEX(Kalender!CK$68:CK$77,MAX(1,$B32))&gt;INDEX(Kalender!$B$68:$B$77,MAX(1,$B32))),1,0)+IF(OR(AND($C32&gt;0,INDEX(Kalender!CK$81:CK$110,MAX(1,$C32))&gt;INDEX(Kalender!$B$81:$B$110,MAX(1,$C32))),AND($D32&gt;0,INDEX(Kalender!CK$81:CK$110,MAX(1,$D32))&gt;INDEX(Kalender!$B$81:$B$110,MAX(1,$D32))),AND($E32&gt;0,INDEX(Kalender!CK$81:CK$110,MAX(1,$E32))&gt;INDEX(Kalender!$B$81:$B$110,MAX(1,$E32))),AND($F32&gt;0,INDEX(Kalender!CK$81:CK$110,MAX(1,$F32))&gt;INDEX(Kalender!$B$81:$B$110,MAX(1,$F32)))),2,0))</f>
        <v>0</v>
      </c>
      <c r="CL32" s="5" t="n">
        <f aca="false">IF(Kalender!CL32&lt;&gt;1,0,IF(AND($B32&gt;0,INDEX(Kalender!CL$68:CL$77,MAX(1,$B32))&gt;INDEX(Kalender!$B$68:$B$77,MAX(1,$B32))),1,0)+IF(OR(AND($C32&gt;0,INDEX(Kalender!CL$81:CL$110,MAX(1,$C32))&gt;INDEX(Kalender!$B$81:$B$110,MAX(1,$C32))),AND($D32&gt;0,INDEX(Kalender!CL$81:CL$110,MAX(1,$D32))&gt;INDEX(Kalender!$B$81:$B$110,MAX(1,$D32))),AND($E32&gt;0,INDEX(Kalender!CL$81:CL$110,MAX(1,$E32))&gt;INDEX(Kalender!$B$81:$B$110,MAX(1,$E32))),AND($F32&gt;0,INDEX(Kalender!CL$81:CL$110,MAX(1,$F32))&gt;INDEX(Kalender!$B$81:$B$110,MAX(1,$F32)))),2,0))</f>
        <v>0</v>
      </c>
      <c r="CM32" s="5" t="n">
        <f aca="false">IF(Kalender!CM32&lt;&gt;1,0,IF(AND($B32&gt;0,INDEX(Kalender!CM$68:CM$77,MAX(1,$B32))&gt;INDEX(Kalender!$B$68:$B$77,MAX(1,$B32))),1,0)+IF(OR(AND($C32&gt;0,INDEX(Kalender!CM$81:CM$110,MAX(1,$C32))&gt;INDEX(Kalender!$B$81:$B$110,MAX(1,$C32))),AND($D32&gt;0,INDEX(Kalender!CM$81:CM$110,MAX(1,$D32))&gt;INDEX(Kalender!$B$81:$B$110,MAX(1,$D32))),AND($E32&gt;0,INDEX(Kalender!CM$81:CM$110,MAX(1,$E32))&gt;INDEX(Kalender!$B$81:$B$110,MAX(1,$E32))),AND($F32&gt;0,INDEX(Kalender!CM$81:CM$110,MAX(1,$F32))&gt;INDEX(Kalender!$B$81:$B$110,MAX(1,$F32)))),2,0))</f>
        <v>0</v>
      </c>
      <c r="CN32" s="5" t="n">
        <f aca="false">IF(Kalender!CN32&lt;&gt;1,0,IF(AND($B32&gt;0,INDEX(Kalender!CN$68:CN$77,MAX(1,$B32))&gt;INDEX(Kalender!$B$68:$B$77,MAX(1,$B32))),1,0)+IF(OR(AND($C32&gt;0,INDEX(Kalender!CN$81:CN$110,MAX(1,$C32))&gt;INDEX(Kalender!$B$81:$B$110,MAX(1,$C32))),AND($D32&gt;0,INDEX(Kalender!CN$81:CN$110,MAX(1,$D32))&gt;INDEX(Kalender!$B$81:$B$110,MAX(1,$D32))),AND($E32&gt;0,INDEX(Kalender!CN$81:CN$110,MAX(1,$E32))&gt;INDEX(Kalender!$B$81:$B$110,MAX(1,$E32))),AND($F32&gt;0,INDEX(Kalender!CN$81:CN$110,MAX(1,$F32))&gt;INDEX(Kalender!$B$81:$B$110,MAX(1,$F32)))),2,0))</f>
        <v>0</v>
      </c>
      <c r="CO32" s="5" t="n">
        <f aca="false">IF(Kalender!CO32&lt;&gt;1,0,IF(AND($B32&gt;0,INDEX(Kalender!CO$68:CO$77,MAX(1,$B32))&gt;INDEX(Kalender!$B$68:$B$77,MAX(1,$B32))),1,0)+IF(OR(AND($C32&gt;0,INDEX(Kalender!CO$81:CO$110,MAX(1,$C32))&gt;INDEX(Kalender!$B$81:$B$110,MAX(1,$C32))),AND($D32&gt;0,INDEX(Kalender!CO$81:CO$110,MAX(1,$D32))&gt;INDEX(Kalender!$B$81:$B$110,MAX(1,$D32))),AND($E32&gt;0,INDEX(Kalender!CO$81:CO$110,MAX(1,$E32))&gt;INDEX(Kalender!$B$81:$B$110,MAX(1,$E32))),AND($F32&gt;0,INDEX(Kalender!CO$81:CO$110,MAX(1,$F32))&gt;INDEX(Kalender!$B$81:$B$110,MAX(1,$F32)))),2,0))</f>
        <v>0</v>
      </c>
      <c r="CP32" s="5" t="n">
        <f aca="false">IF(Kalender!CP32&lt;&gt;1,0,IF(AND($B32&gt;0,INDEX(Kalender!CP$68:CP$77,MAX(1,$B32))&gt;INDEX(Kalender!$B$68:$B$77,MAX(1,$B32))),1,0)+IF(OR(AND($C32&gt;0,INDEX(Kalender!CP$81:CP$110,MAX(1,$C32))&gt;INDEX(Kalender!$B$81:$B$110,MAX(1,$C32))),AND($D32&gt;0,INDEX(Kalender!CP$81:CP$110,MAX(1,$D32))&gt;INDEX(Kalender!$B$81:$B$110,MAX(1,$D32))),AND($E32&gt;0,INDEX(Kalender!CP$81:CP$110,MAX(1,$E32))&gt;INDEX(Kalender!$B$81:$B$110,MAX(1,$E32))),AND($F32&gt;0,INDEX(Kalender!CP$81:CP$110,MAX(1,$F32))&gt;INDEX(Kalender!$B$81:$B$110,MAX(1,$F32)))),2,0))</f>
        <v>0</v>
      </c>
      <c r="CQ32" s="5" t="n">
        <f aca="false">IF(Kalender!CQ32&lt;&gt;1,0,IF(AND($B32&gt;0,INDEX(Kalender!CQ$68:CQ$77,MAX(1,$B32))&gt;INDEX(Kalender!$B$68:$B$77,MAX(1,$B32))),1,0)+IF(OR(AND($C32&gt;0,INDEX(Kalender!CQ$81:CQ$110,MAX(1,$C32))&gt;INDEX(Kalender!$B$81:$B$110,MAX(1,$C32))),AND($D32&gt;0,INDEX(Kalender!CQ$81:CQ$110,MAX(1,$D32))&gt;INDEX(Kalender!$B$81:$B$110,MAX(1,$D32))),AND($E32&gt;0,INDEX(Kalender!CQ$81:CQ$110,MAX(1,$E32))&gt;INDEX(Kalender!$B$81:$B$110,MAX(1,$E32))),AND($F32&gt;0,INDEX(Kalender!CQ$81:CQ$110,MAX(1,$F32))&gt;INDEX(Kalender!$B$81:$B$110,MAX(1,$F32)))),2,0))</f>
        <v>0</v>
      </c>
      <c r="CR32" s="5" t="n">
        <f aca="false">IF(Kalender!CR32&lt;&gt;1,0,IF(AND($B32&gt;0,INDEX(Kalender!CR$68:CR$77,MAX(1,$B32))&gt;INDEX(Kalender!$B$68:$B$77,MAX(1,$B32))),1,0)+IF(OR(AND($C32&gt;0,INDEX(Kalender!CR$81:CR$110,MAX(1,$C32))&gt;INDEX(Kalender!$B$81:$B$110,MAX(1,$C32))),AND($D32&gt;0,INDEX(Kalender!CR$81:CR$110,MAX(1,$D32))&gt;INDEX(Kalender!$B$81:$B$110,MAX(1,$D32))),AND($E32&gt;0,INDEX(Kalender!CR$81:CR$110,MAX(1,$E32))&gt;INDEX(Kalender!$B$81:$B$110,MAX(1,$E32))),AND($F32&gt;0,INDEX(Kalender!CR$81:CR$110,MAX(1,$F32))&gt;INDEX(Kalender!$B$81:$B$110,MAX(1,$F32)))),2,0))</f>
        <v>0</v>
      </c>
      <c r="CS32" s="5" t="n">
        <f aca="false">IF(Kalender!CS32&lt;&gt;1,0,IF(AND($B32&gt;0,INDEX(Kalender!CS$68:CS$77,MAX(1,$B32))&gt;INDEX(Kalender!$B$68:$B$77,MAX(1,$B32))),1,0)+IF(OR(AND($C32&gt;0,INDEX(Kalender!CS$81:CS$110,MAX(1,$C32))&gt;INDEX(Kalender!$B$81:$B$110,MAX(1,$C32))),AND($D32&gt;0,INDEX(Kalender!CS$81:CS$110,MAX(1,$D32))&gt;INDEX(Kalender!$B$81:$B$110,MAX(1,$D32))),AND($E32&gt;0,INDEX(Kalender!CS$81:CS$110,MAX(1,$E32))&gt;INDEX(Kalender!$B$81:$B$110,MAX(1,$E32))),AND($F32&gt;0,INDEX(Kalender!CS$81:CS$110,MAX(1,$F32))&gt;INDEX(Kalender!$B$81:$B$110,MAX(1,$F32)))),2,0))</f>
        <v>0</v>
      </c>
      <c r="CT32" s="5" t="n">
        <f aca="false">IF(Kalender!CT32&lt;&gt;1,0,IF(AND($B32&gt;0,INDEX(Kalender!CT$68:CT$77,MAX(1,$B32))&gt;INDEX(Kalender!$B$68:$B$77,MAX(1,$B32))),1,0)+IF(OR(AND($C32&gt;0,INDEX(Kalender!CT$81:CT$110,MAX(1,$C32))&gt;INDEX(Kalender!$B$81:$B$110,MAX(1,$C32))),AND($D32&gt;0,INDEX(Kalender!CT$81:CT$110,MAX(1,$D32))&gt;INDEX(Kalender!$B$81:$B$110,MAX(1,$D32))),AND($E32&gt;0,INDEX(Kalender!CT$81:CT$110,MAX(1,$E32))&gt;INDEX(Kalender!$B$81:$B$110,MAX(1,$E32))),AND($F32&gt;0,INDEX(Kalender!CT$81:CT$110,MAX(1,$F32))&gt;INDEX(Kalender!$B$81:$B$110,MAX(1,$F32)))),2,0))</f>
        <v>0</v>
      </c>
      <c r="CU32" s="5" t="n">
        <f aca="false">IF(Kalender!CU32&lt;&gt;1,0,IF(AND($B32&gt;0,INDEX(Kalender!CU$68:CU$77,MAX(1,$B32))&gt;INDEX(Kalender!$B$68:$B$77,MAX(1,$B32))),1,0)+IF(OR(AND($C32&gt;0,INDEX(Kalender!CU$81:CU$110,MAX(1,$C32))&gt;INDEX(Kalender!$B$81:$B$110,MAX(1,$C32))),AND($D32&gt;0,INDEX(Kalender!CU$81:CU$110,MAX(1,$D32))&gt;INDEX(Kalender!$B$81:$B$110,MAX(1,$D32))),AND($E32&gt;0,INDEX(Kalender!CU$81:CU$110,MAX(1,$E32))&gt;INDEX(Kalender!$B$81:$B$110,MAX(1,$E32))),AND($F32&gt;0,INDEX(Kalender!CU$81:CU$110,MAX(1,$F32))&gt;INDEX(Kalender!$B$81:$B$110,MAX(1,$F32)))),2,0))</f>
        <v>0</v>
      </c>
      <c r="CV32" s="5" t="n">
        <f aca="false">IF(Kalender!CV32&lt;&gt;1,0,IF(AND($B32&gt;0,INDEX(Kalender!CV$68:CV$77,MAX(1,$B32))&gt;INDEX(Kalender!$B$68:$B$77,MAX(1,$B32))),1,0)+IF(OR(AND($C32&gt;0,INDEX(Kalender!CV$81:CV$110,MAX(1,$C32))&gt;INDEX(Kalender!$B$81:$B$110,MAX(1,$C32))),AND($D32&gt;0,INDEX(Kalender!CV$81:CV$110,MAX(1,$D32))&gt;INDEX(Kalender!$B$81:$B$110,MAX(1,$D32))),AND($E32&gt;0,INDEX(Kalender!CV$81:CV$110,MAX(1,$E32))&gt;INDEX(Kalender!$B$81:$B$110,MAX(1,$E32))),AND($F32&gt;0,INDEX(Kalender!CV$81:CV$110,MAX(1,$F32))&gt;INDEX(Kalender!$B$81:$B$110,MAX(1,$F32)))),2,0))</f>
        <v>0</v>
      </c>
      <c r="CW32" s="5" t="n">
        <f aca="false">IF(Kalender!CW32&lt;&gt;1,0,IF(AND($B32&gt;0,INDEX(Kalender!CW$68:CW$77,MAX(1,$B32))&gt;INDEX(Kalender!$B$68:$B$77,MAX(1,$B32))),1,0)+IF(OR(AND($C32&gt;0,INDEX(Kalender!CW$81:CW$110,MAX(1,$C32))&gt;INDEX(Kalender!$B$81:$B$110,MAX(1,$C32))),AND($D32&gt;0,INDEX(Kalender!CW$81:CW$110,MAX(1,$D32))&gt;INDEX(Kalender!$B$81:$B$110,MAX(1,$D32))),AND($E32&gt;0,INDEX(Kalender!CW$81:CW$110,MAX(1,$E32))&gt;INDEX(Kalender!$B$81:$B$110,MAX(1,$E32))),AND($F32&gt;0,INDEX(Kalender!CW$81:CW$110,MAX(1,$F32))&gt;INDEX(Kalender!$B$81:$B$110,MAX(1,$F32)))),2,0))</f>
        <v>0</v>
      </c>
      <c r="CX32" s="5" t="n">
        <f aca="false">IF(Kalender!CX32&lt;&gt;1,0,IF(AND($B32&gt;0,INDEX(Kalender!CX$68:CX$77,MAX(1,$B32))&gt;INDEX(Kalender!$B$68:$B$77,MAX(1,$B32))),1,0)+IF(OR(AND($C32&gt;0,INDEX(Kalender!CX$81:CX$110,MAX(1,$C32))&gt;INDEX(Kalender!$B$81:$B$110,MAX(1,$C32))),AND($D32&gt;0,INDEX(Kalender!CX$81:CX$110,MAX(1,$D32))&gt;INDEX(Kalender!$B$81:$B$110,MAX(1,$D32))),AND($E32&gt;0,INDEX(Kalender!CX$81:CX$110,MAX(1,$E32))&gt;INDEX(Kalender!$B$81:$B$110,MAX(1,$E32))),AND($F32&gt;0,INDEX(Kalender!CX$81:CX$110,MAX(1,$F32))&gt;INDEX(Kalender!$B$81:$B$110,MAX(1,$F32)))),2,0))</f>
        <v>0</v>
      </c>
      <c r="CY32" s="5" t="n">
        <f aca="false">IF(Kalender!CY32&lt;&gt;1,0,IF(AND($B32&gt;0,INDEX(Kalender!CY$68:CY$77,MAX(1,$B32))&gt;INDEX(Kalender!$B$68:$B$77,MAX(1,$B32))),1,0)+IF(OR(AND($C32&gt;0,INDEX(Kalender!CY$81:CY$110,MAX(1,$C32))&gt;INDEX(Kalender!$B$81:$B$110,MAX(1,$C32))),AND($D32&gt;0,INDEX(Kalender!CY$81:CY$110,MAX(1,$D32))&gt;INDEX(Kalender!$B$81:$B$110,MAX(1,$D32))),AND($E32&gt;0,INDEX(Kalender!CY$81:CY$110,MAX(1,$E32))&gt;INDEX(Kalender!$B$81:$B$110,MAX(1,$E32))),AND($F32&gt;0,INDEX(Kalender!CY$81:CY$110,MAX(1,$F32))&gt;INDEX(Kalender!$B$81:$B$110,MAX(1,$F32)))),2,0))</f>
        <v>0</v>
      </c>
      <c r="CZ32" s="5" t="n">
        <f aca="false">IF(Kalender!CZ32&lt;&gt;1,0,IF(AND($B32&gt;0,INDEX(Kalender!CZ$68:CZ$77,MAX(1,$B32))&gt;INDEX(Kalender!$B$68:$B$77,MAX(1,$B32))),1,0)+IF(OR(AND($C32&gt;0,INDEX(Kalender!CZ$81:CZ$110,MAX(1,$C32))&gt;INDEX(Kalender!$B$81:$B$110,MAX(1,$C32))),AND($D32&gt;0,INDEX(Kalender!CZ$81:CZ$110,MAX(1,$D32))&gt;INDEX(Kalender!$B$81:$B$110,MAX(1,$D32))),AND($E32&gt;0,INDEX(Kalender!CZ$81:CZ$110,MAX(1,$E32))&gt;INDEX(Kalender!$B$81:$B$110,MAX(1,$E32))),AND($F32&gt;0,INDEX(Kalender!CZ$81:CZ$110,MAX(1,$F32))&gt;INDEX(Kalender!$B$81:$B$110,MAX(1,$F32)))),2,0))</f>
        <v>0</v>
      </c>
      <c r="DA32" s="5" t="n">
        <f aca="false">IF(Kalender!DA32&lt;&gt;1,0,IF(AND($B32&gt;0,INDEX(Kalender!DA$68:DA$77,MAX(1,$B32))&gt;INDEX(Kalender!$B$68:$B$77,MAX(1,$B32))),1,0)+IF(OR(AND($C32&gt;0,INDEX(Kalender!DA$81:DA$110,MAX(1,$C32))&gt;INDEX(Kalender!$B$81:$B$110,MAX(1,$C32))),AND($D32&gt;0,INDEX(Kalender!DA$81:DA$110,MAX(1,$D32))&gt;INDEX(Kalender!$B$81:$B$110,MAX(1,$D32))),AND($E32&gt;0,INDEX(Kalender!DA$81:DA$110,MAX(1,$E32))&gt;INDEX(Kalender!$B$81:$B$110,MAX(1,$E32))),AND($F32&gt;0,INDEX(Kalender!DA$81:DA$110,MAX(1,$F32))&gt;INDEX(Kalender!$B$81:$B$110,MAX(1,$F32)))),2,0))</f>
        <v>0</v>
      </c>
      <c r="DB32" s="5" t="n">
        <f aca="false">IF(Kalender!DB32&lt;&gt;1,0,IF(AND($B32&gt;0,INDEX(Kalender!DB$68:DB$77,MAX(1,$B32))&gt;INDEX(Kalender!$B$68:$B$77,MAX(1,$B32))),1,0)+IF(OR(AND($C32&gt;0,INDEX(Kalender!DB$81:DB$110,MAX(1,$C32))&gt;INDEX(Kalender!$B$81:$B$110,MAX(1,$C32))),AND($D32&gt;0,INDEX(Kalender!DB$81:DB$110,MAX(1,$D32))&gt;INDEX(Kalender!$B$81:$B$110,MAX(1,$D32))),AND($E32&gt;0,INDEX(Kalender!DB$81:DB$110,MAX(1,$E32))&gt;INDEX(Kalender!$B$81:$B$110,MAX(1,$E32))),AND($F32&gt;0,INDEX(Kalender!DB$81:DB$110,MAX(1,$F32))&gt;INDEX(Kalender!$B$81:$B$110,MAX(1,$F32)))),2,0))</f>
        <v>0</v>
      </c>
      <c r="DC32" s="5" t="n">
        <f aca="false">IF(Kalender!DC32&lt;&gt;1,0,IF(AND($B32&gt;0,INDEX(Kalender!DC$68:DC$77,MAX(1,$B32))&gt;INDEX(Kalender!$B$68:$B$77,MAX(1,$B32))),1,0)+IF(OR(AND($C32&gt;0,INDEX(Kalender!DC$81:DC$110,MAX(1,$C32))&gt;INDEX(Kalender!$B$81:$B$110,MAX(1,$C32))),AND($D32&gt;0,INDEX(Kalender!DC$81:DC$110,MAX(1,$D32))&gt;INDEX(Kalender!$B$81:$B$110,MAX(1,$D32))),AND($E32&gt;0,INDEX(Kalender!DC$81:DC$110,MAX(1,$E32))&gt;INDEX(Kalender!$B$81:$B$110,MAX(1,$E32))),AND($F32&gt;0,INDEX(Kalender!DC$81:DC$110,MAX(1,$F32))&gt;INDEX(Kalender!$B$81:$B$110,MAX(1,$F32)))),2,0))</f>
        <v>0</v>
      </c>
      <c r="DD32" s="5" t="n">
        <f aca="false">IF(Kalender!DD32&lt;&gt;1,0,IF(AND($B32&gt;0,INDEX(Kalender!DD$68:DD$77,MAX(1,$B32))&gt;INDEX(Kalender!$B$68:$B$77,MAX(1,$B32))),1,0)+IF(OR(AND($C32&gt;0,INDEX(Kalender!DD$81:DD$110,MAX(1,$C32))&gt;INDEX(Kalender!$B$81:$B$110,MAX(1,$C32))),AND($D32&gt;0,INDEX(Kalender!DD$81:DD$110,MAX(1,$D32))&gt;INDEX(Kalender!$B$81:$B$110,MAX(1,$D32))),AND($E32&gt;0,INDEX(Kalender!DD$81:DD$110,MAX(1,$E32))&gt;INDEX(Kalender!$B$81:$B$110,MAX(1,$E32))),AND($F32&gt;0,INDEX(Kalender!DD$81:DD$110,MAX(1,$F32))&gt;INDEX(Kalender!$B$81:$B$110,MAX(1,$F32)))),2,0))</f>
        <v>0</v>
      </c>
      <c r="DE32" s="5" t="n">
        <f aca="false">IF(Kalender!DE32&lt;&gt;1,0,IF(AND($B32&gt;0,INDEX(Kalender!DE$68:DE$77,MAX(1,$B32))&gt;INDEX(Kalender!$B$68:$B$77,MAX(1,$B32))),1,0)+IF(OR(AND($C32&gt;0,INDEX(Kalender!DE$81:DE$110,MAX(1,$C32))&gt;INDEX(Kalender!$B$81:$B$110,MAX(1,$C32))),AND($D32&gt;0,INDEX(Kalender!DE$81:DE$110,MAX(1,$D32))&gt;INDEX(Kalender!$B$81:$B$110,MAX(1,$D32))),AND($E32&gt;0,INDEX(Kalender!DE$81:DE$110,MAX(1,$E32))&gt;INDEX(Kalender!$B$81:$B$110,MAX(1,$E32))),AND($F32&gt;0,INDEX(Kalender!DE$81:DE$110,MAX(1,$F32))&gt;INDEX(Kalender!$B$81:$B$110,MAX(1,$F32)))),2,0))</f>
        <v>0</v>
      </c>
      <c r="DF32" s="5" t="n">
        <f aca="false">IF(Kalender!DF32&lt;&gt;1,0,IF(AND($B32&gt;0,INDEX(Kalender!DF$68:DF$77,MAX(1,$B32))&gt;INDEX(Kalender!$B$68:$B$77,MAX(1,$B32))),1,0)+IF(OR(AND($C32&gt;0,INDEX(Kalender!DF$81:DF$110,MAX(1,$C32))&gt;INDEX(Kalender!$B$81:$B$110,MAX(1,$C32))),AND($D32&gt;0,INDEX(Kalender!DF$81:DF$110,MAX(1,$D32))&gt;INDEX(Kalender!$B$81:$B$110,MAX(1,$D32))),AND($E32&gt;0,INDEX(Kalender!DF$81:DF$110,MAX(1,$E32))&gt;INDEX(Kalender!$B$81:$B$110,MAX(1,$E32))),AND($F32&gt;0,INDEX(Kalender!DF$81:DF$110,MAX(1,$F32))&gt;INDEX(Kalender!$B$81:$B$110,MAX(1,$F32)))),2,0))</f>
        <v>0</v>
      </c>
      <c r="DG32" s="5" t="n">
        <f aca="false">IF(Kalender!DG32&lt;&gt;1,0,IF(AND($B32&gt;0,INDEX(Kalender!DG$68:DG$77,MAX(1,$B32))&gt;INDEX(Kalender!$B$68:$B$77,MAX(1,$B32))),1,0)+IF(OR(AND($C32&gt;0,INDEX(Kalender!DG$81:DG$110,MAX(1,$C32))&gt;INDEX(Kalender!$B$81:$B$110,MAX(1,$C32))),AND($D32&gt;0,INDEX(Kalender!DG$81:DG$110,MAX(1,$D32))&gt;INDEX(Kalender!$B$81:$B$110,MAX(1,$D32))),AND($E32&gt;0,INDEX(Kalender!DG$81:DG$110,MAX(1,$E32))&gt;INDEX(Kalender!$B$81:$B$110,MAX(1,$E32))),AND($F32&gt;0,INDEX(Kalender!DG$81:DG$110,MAX(1,$F32))&gt;INDEX(Kalender!$B$81:$B$110,MAX(1,$F32)))),2,0))</f>
        <v>0</v>
      </c>
      <c r="DH32" s="5" t="n">
        <f aca="false">IF(Kalender!DH32&lt;&gt;1,0,IF(AND($B32&gt;0,INDEX(Kalender!DH$68:DH$77,MAX(1,$B32))&gt;INDEX(Kalender!$B$68:$B$77,MAX(1,$B32))),1,0)+IF(OR(AND($C32&gt;0,INDEX(Kalender!DH$81:DH$110,MAX(1,$C32))&gt;INDEX(Kalender!$B$81:$B$110,MAX(1,$C32))),AND($D32&gt;0,INDEX(Kalender!DH$81:DH$110,MAX(1,$D32))&gt;INDEX(Kalender!$B$81:$B$110,MAX(1,$D32))),AND($E32&gt;0,INDEX(Kalender!DH$81:DH$110,MAX(1,$E32))&gt;INDEX(Kalender!$B$81:$B$110,MAX(1,$E32))),AND($F32&gt;0,INDEX(Kalender!DH$81:DH$110,MAX(1,$F32))&gt;INDEX(Kalender!$B$81:$B$110,MAX(1,$F32)))),2,0))</f>
        <v>0</v>
      </c>
      <c r="DI32" s="5" t="n">
        <f aca="false">IF(Kalender!DI32&lt;&gt;1,0,IF(AND($B32&gt;0,INDEX(Kalender!DI$68:DI$77,MAX(1,$B32))&gt;INDEX(Kalender!$B$68:$B$77,MAX(1,$B32))),1,0)+IF(OR(AND($C32&gt;0,INDEX(Kalender!DI$81:DI$110,MAX(1,$C32))&gt;INDEX(Kalender!$B$81:$B$110,MAX(1,$C32))),AND($D32&gt;0,INDEX(Kalender!DI$81:DI$110,MAX(1,$D32))&gt;INDEX(Kalender!$B$81:$B$110,MAX(1,$D32))),AND($E32&gt;0,INDEX(Kalender!DI$81:DI$110,MAX(1,$E32))&gt;INDEX(Kalender!$B$81:$B$110,MAX(1,$E32))),AND($F32&gt;0,INDEX(Kalender!DI$81:DI$110,MAX(1,$F32))&gt;INDEX(Kalender!$B$81:$B$110,MAX(1,$F32)))),2,0))</f>
        <v>0</v>
      </c>
      <c r="DJ32" s="5" t="n">
        <f aca="false">IF(Kalender!DJ32&lt;&gt;1,0,IF(AND($B32&gt;0,INDEX(Kalender!DJ$68:DJ$77,MAX(1,$B32))&gt;INDEX(Kalender!$B$68:$B$77,MAX(1,$B32))),1,0)+IF(OR(AND($C32&gt;0,INDEX(Kalender!DJ$81:DJ$110,MAX(1,$C32))&gt;INDEX(Kalender!$B$81:$B$110,MAX(1,$C32))),AND($D32&gt;0,INDEX(Kalender!DJ$81:DJ$110,MAX(1,$D32))&gt;INDEX(Kalender!$B$81:$B$110,MAX(1,$D32))),AND($E32&gt;0,INDEX(Kalender!DJ$81:DJ$110,MAX(1,$E32))&gt;INDEX(Kalender!$B$81:$B$110,MAX(1,$E32))),AND($F32&gt;0,INDEX(Kalender!DJ$81:DJ$110,MAX(1,$F32))&gt;INDEX(Kalender!$B$81:$B$110,MAX(1,$F32)))),2,0))</f>
        <v>0</v>
      </c>
      <c r="DK32" s="5" t="n">
        <f aca="false">IF(Kalender!DK32&lt;&gt;1,0,IF(AND($B32&gt;0,INDEX(Kalender!DK$68:DK$77,MAX(1,$B32))&gt;INDEX(Kalender!$B$68:$B$77,MAX(1,$B32))),1,0)+IF(OR(AND($C32&gt;0,INDEX(Kalender!DK$81:DK$110,MAX(1,$C32))&gt;INDEX(Kalender!$B$81:$B$110,MAX(1,$C32))),AND($D32&gt;0,INDEX(Kalender!DK$81:DK$110,MAX(1,$D32))&gt;INDEX(Kalender!$B$81:$B$110,MAX(1,$D32))),AND($E32&gt;0,INDEX(Kalender!DK$81:DK$110,MAX(1,$E32))&gt;INDEX(Kalender!$B$81:$B$110,MAX(1,$E32))),AND($F32&gt;0,INDEX(Kalender!DK$81:DK$110,MAX(1,$F32))&gt;INDEX(Kalender!$B$81:$B$110,MAX(1,$F32)))),2,0))</f>
        <v>0</v>
      </c>
      <c r="DL32" s="5" t="n">
        <f aca="false">IF(Kalender!DL32&lt;&gt;1,0,IF(AND($B32&gt;0,INDEX(Kalender!DL$68:DL$77,MAX(1,$B32))&gt;INDEX(Kalender!$B$68:$B$77,MAX(1,$B32))),1,0)+IF(OR(AND($C32&gt;0,INDEX(Kalender!DL$81:DL$110,MAX(1,$C32))&gt;INDEX(Kalender!$B$81:$B$110,MAX(1,$C32))),AND($D32&gt;0,INDEX(Kalender!DL$81:DL$110,MAX(1,$D32))&gt;INDEX(Kalender!$B$81:$B$110,MAX(1,$D32))),AND($E32&gt;0,INDEX(Kalender!DL$81:DL$110,MAX(1,$E32))&gt;INDEX(Kalender!$B$81:$B$110,MAX(1,$E32))),AND($F32&gt;0,INDEX(Kalender!DL$81:DL$110,MAX(1,$F32))&gt;INDEX(Kalender!$B$81:$B$110,MAX(1,$F32)))),2,0))</f>
        <v>0</v>
      </c>
      <c r="DM32" s="5" t="n">
        <f aca="false">IF(Kalender!DM32&lt;&gt;1,0,IF(AND($B32&gt;0,INDEX(Kalender!DM$68:DM$77,MAX(1,$B32))&gt;INDEX(Kalender!$B$68:$B$77,MAX(1,$B32))),1,0)+IF(OR(AND($C32&gt;0,INDEX(Kalender!DM$81:DM$110,MAX(1,$C32))&gt;INDEX(Kalender!$B$81:$B$110,MAX(1,$C32))),AND($D32&gt;0,INDEX(Kalender!DM$81:DM$110,MAX(1,$D32))&gt;INDEX(Kalender!$B$81:$B$110,MAX(1,$D32))),AND($E32&gt;0,INDEX(Kalender!DM$81:DM$110,MAX(1,$E32))&gt;INDEX(Kalender!$B$81:$B$110,MAX(1,$E32))),AND($F32&gt;0,INDEX(Kalender!DM$81:DM$110,MAX(1,$F32))&gt;INDEX(Kalender!$B$81:$B$110,MAX(1,$F32)))),2,0))</f>
        <v>0</v>
      </c>
      <c r="DN32" s="5" t="n">
        <f aca="false">IF(Kalender!DN32&lt;&gt;1,0,IF(AND($B32&gt;0,INDEX(Kalender!DN$68:DN$77,MAX(1,$B32))&gt;INDEX(Kalender!$B$68:$B$77,MAX(1,$B32))),1,0)+IF(OR(AND($C32&gt;0,INDEX(Kalender!DN$81:DN$110,MAX(1,$C32))&gt;INDEX(Kalender!$B$81:$B$110,MAX(1,$C32))),AND($D32&gt;0,INDEX(Kalender!DN$81:DN$110,MAX(1,$D32))&gt;INDEX(Kalender!$B$81:$B$110,MAX(1,$D32))),AND($E32&gt;0,INDEX(Kalender!DN$81:DN$110,MAX(1,$E32))&gt;INDEX(Kalender!$B$81:$B$110,MAX(1,$E32))),AND($F32&gt;0,INDEX(Kalender!DN$81:DN$110,MAX(1,$F32))&gt;INDEX(Kalender!$B$81:$B$110,MAX(1,$F32)))),2,0))</f>
        <v>0</v>
      </c>
      <c r="DO32" s="5" t="n">
        <f aca="false">IF(Kalender!DO32&lt;&gt;1,0,IF(AND($B32&gt;0,INDEX(Kalender!DO$68:DO$77,MAX(1,$B32))&gt;INDEX(Kalender!$B$68:$B$77,MAX(1,$B32))),1,0)+IF(OR(AND($C32&gt;0,INDEX(Kalender!DO$81:DO$110,MAX(1,$C32))&gt;INDEX(Kalender!$B$81:$B$110,MAX(1,$C32))),AND($D32&gt;0,INDEX(Kalender!DO$81:DO$110,MAX(1,$D32))&gt;INDEX(Kalender!$B$81:$B$110,MAX(1,$D32))),AND($E32&gt;0,INDEX(Kalender!DO$81:DO$110,MAX(1,$E32))&gt;INDEX(Kalender!$B$81:$B$110,MAX(1,$E32))),AND($F32&gt;0,INDEX(Kalender!DO$81:DO$110,MAX(1,$F32))&gt;INDEX(Kalender!$B$81:$B$110,MAX(1,$F32)))),2,0))</f>
        <v>0</v>
      </c>
      <c r="DP32" s="5" t="n">
        <f aca="false">IF(Kalender!DP32&lt;&gt;1,0,IF(AND($B32&gt;0,INDEX(Kalender!DP$68:DP$77,MAX(1,$B32))&gt;INDEX(Kalender!$B$68:$B$77,MAX(1,$B32))),1,0)+IF(OR(AND($C32&gt;0,INDEX(Kalender!DP$81:DP$110,MAX(1,$C32))&gt;INDEX(Kalender!$B$81:$B$110,MAX(1,$C32))),AND($D32&gt;0,INDEX(Kalender!DP$81:DP$110,MAX(1,$D32))&gt;INDEX(Kalender!$B$81:$B$110,MAX(1,$D32))),AND($E32&gt;0,INDEX(Kalender!DP$81:DP$110,MAX(1,$E32))&gt;INDEX(Kalender!$B$81:$B$110,MAX(1,$E32))),AND($F32&gt;0,INDEX(Kalender!DP$81:DP$110,MAX(1,$F32))&gt;INDEX(Kalender!$B$81:$B$110,MAX(1,$F32)))),2,0))</f>
        <v>0</v>
      </c>
      <c r="DQ32" s="5" t="n">
        <f aca="false">IF(Kalender!DQ32&lt;&gt;1,0,IF(AND($B32&gt;0,INDEX(Kalender!DQ$68:DQ$77,MAX(1,$B32))&gt;INDEX(Kalender!$B$68:$B$77,MAX(1,$B32))),1,0)+IF(OR(AND($C32&gt;0,INDEX(Kalender!DQ$81:DQ$110,MAX(1,$C32))&gt;INDEX(Kalender!$B$81:$B$110,MAX(1,$C32))),AND($D32&gt;0,INDEX(Kalender!DQ$81:DQ$110,MAX(1,$D32))&gt;INDEX(Kalender!$B$81:$B$110,MAX(1,$D32))),AND($E32&gt;0,INDEX(Kalender!DQ$81:DQ$110,MAX(1,$E32))&gt;INDEX(Kalender!$B$81:$B$110,MAX(1,$E32))),AND($F32&gt;0,INDEX(Kalender!DQ$81:DQ$110,MAX(1,$F32))&gt;INDEX(Kalender!$B$81:$B$110,MAX(1,$F32)))),2,0))</f>
        <v>0</v>
      </c>
      <c r="DR32" s="5" t="n">
        <f aca="false">IF(Kalender!DR32&lt;&gt;1,0,IF(AND($B32&gt;0,INDEX(Kalender!DR$68:DR$77,MAX(1,$B32))&gt;INDEX(Kalender!$B$68:$B$77,MAX(1,$B32))),1,0)+IF(OR(AND($C32&gt;0,INDEX(Kalender!DR$81:DR$110,MAX(1,$C32))&gt;INDEX(Kalender!$B$81:$B$110,MAX(1,$C32))),AND($D32&gt;0,INDEX(Kalender!DR$81:DR$110,MAX(1,$D32))&gt;INDEX(Kalender!$B$81:$B$110,MAX(1,$D32))),AND($E32&gt;0,INDEX(Kalender!DR$81:DR$110,MAX(1,$E32))&gt;INDEX(Kalender!$B$81:$B$110,MAX(1,$E32))),AND($F32&gt;0,INDEX(Kalender!DR$81:DR$110,MAX(1,$F32))&gt;INDEX(Kalender!$B$81:$B$110,MAX(1,$F32)))),2,0))</f>
        <v>0</v>
      </c>
      <c r="DS32" s="5" t="n">
        <f aca="false">IF(Kalender!DS32&lt;&gt;1,0,IF(AND($B32&gt;0,INDEX(Kalender!DS$68:DS$77,MAX(1,$B32))&gt;INDEX(Kalender!$B$68:$B$77,MAX(1,$B32))),1,0)+IF(OR(AND($C32&gt;0,INDEX(Kalender!DS$81:DS$110,MAX(1,$C32))&gt;INDEX(Kalender!$B$81:$B$110,MAX(1,$C32))),AND($D32&gt;0,INDEX(Kalender!DS$81:DS$110,MAX(1,$D32))&gt;INDEX(Kalender!$B$81:$B$110,MAX(1,$D32))),AND($E32&gt;0,INDEX(Kalender!DS$81:DS$110,MAX(1,$E32))&gt;INDEX(Kalender!$B$81:$B$110,MAX(1,$E32))),AND($F32&gt;0,INDEX(Kalender!DS$81:DS$110,MAX(1,$F32))&gt;INDEX(Kalender!$B$81:$B$110,MAX(1,$F32)))),2,0))</f>
        <v>0</v>
      </c>
      <c r="DT32" s="5" t="n">
        <f aca="false">IF(Kalender!DT32&lt;&gt;1,0,IF(AND($B32&gt;0,INDEX(Kalender!DT$68:DT$77,MAX(1,$B32))&gt;INDEX(Kalender!$B$68:$B$77,MAX(1,$B32))),1,0)+IF(OR(AND($C32&gt;0,INDEX(Kalender!DT$81:DT$110,MAX(1,$C32))&gt;INDEX(Kalender!$B$81:$B$110,MAX(1,$C32))),AND($D32&gt;0,INDEX(Kalender!DT$81:DT$110,MAX(1,$D32))&gt;INDEX(Kalender!$B$81:$B$110,MAX(1,$D32))),AND($E32&gt;0,INDEX(Kalender!DT$81:DT$110,MAX(1,$E32))&gt;INDEX(Kalender!$B$81:$B$110,MAX(1,$E32))),AND($F32&gt;0,INDEX(Kalender!DT$81:DT$110,MAX(1,$F32))&gt;INDEX(Kalender!$B$81:$B$110,MAX(1,$F32)))),2,0))</f>
        <v>0</v>
      </c>
      <c r="DU32" s="5" t="n">
        <f aca="false">IF(Kalender!DU32&lt;&gt;1,0,IF(AND($B32&gt;0,INDEX(Kalender!DU$68:DU$77,MAX(1,$B32))&gt;INDEX(Kalender!$B$68:$B$77,MAX(1,$B32))),1,0)+IF(OR(AND($C32&gt;0,INDEX(Kalender!DU$81:DU$110,MAX(1,$C32))&gt;INDEX(Kalender!$B$81:$B$110,MAX(1,$C32))),AND($D32&gt;0,INDEX(Kalender!DU$81:DU$110,MAX(1,$D32))&gt;INDEX(Kalender!$B$81:$B$110,MAX(1,$D32))),AND($E32&gt;0,INDEX(Kalender!DU$81:DU$110,MAX(1,$E32))&gt;INDEX(Kalender!$B$81:$B$110,MAX(1,$E32))),AND($F32&gt;0,INDEX(Kalender!DU$81:DU$110,MAX(1,$F32))&gt;INDEX(Kalender!$B$81:$B$110,MAX(1,$F32)))),2,0))</f>
        <v>0</v>
      </c>
      <c r="DV32" s="5" t="n">
        <f aca="false">IF(Kalender!DV32&lt;&gt;1,0,IF(AND($B32&gt;0,INDEX(Kalender!DV$68:DV$77,MAX(1,$B32))&gt;INDEX(Kalender!$B$68:$B$77,MAX(1,$B32))),1,0)+IF(OR(AND($C32&gt;0,INDEX(Kalender!DV$81:DV$110,MAX(1,$C32))&gt;INDEX(Kalender!$B$81:$B$110,MAX(1,$C32))),AND($D32&gt;0,INDEX(Kalender!DV$81:DV$110,MAX(1,$D32))&gt;INDEX(Kalender!$B$81:$B$110,MAX(1,$D32))),AND($E32&gt;0,INDEX(Kalender!DV$81:DV$110,MAX(1,$E32))&gt;INDEX(Kalender!$B$81:$B$110,MAX(1,$E32))),AND($F32&gt;0,INDEX(Kalender!DV$81:DV$110,MAX(1,$F32))&gt;INDEX(Kalender!$B$81:$B$110,MAX(1,$F32)))),2,0))</f>
        <v>0</v>
      </c>
      <c r="DW32" s="5" t="n">
        <f aca="false">IF(Kalender!DW32&lt;&gt;1,0,IF(AND($B32&gt;0,INDEX(Kalender!DW$68:DW$77,MAX(1,$B32))&gt;INDEX(Kalender!$B$68:$B$77,MAX(1,$B32))),1,0)+IF(OR(AND($C32&gt;0,INDEX(Kalender!DW$81:DW$110,MAX(1,$C32))&gt;INDEX(Kalender!$B$81:$B$110,MAX(1,$C32))),AND($D32&gt;0,INDEX(Kalender!DW$81:DW$110,MAX(1,$D32))&gt;INDEX(Kalender!$B$81:$B$110,MAX(1,$D32))),AND($E32&gt;0,INDEX(Kalender!DW$81:DW$110,MAX(1,$E32))&gt;INDEX(Kalender!$B$81:$B$110,MAX(1,$E32))),AND($F32&gt;0,INDEX(Kalender!DW$81:DW$110,MAX(1,$F32))&gt;INDEX(Kalender!$B$81:$B$110,MAX(1,$F32)))),2,0))</f>
        <v>0</v>
      </c>
      <c r="DX32" s="5" t="n">
        <f aca="false">IF(Kalender!DX32&lt;&gt;1,0,IF(AND($B32&gt;0,INDEX(Kalender!DX$68:DX$77,MAX(1,$B32))&gt;INDEX(Kalender!$B$68:$B$77,MAX(1,$B32))),1,0)+IF(OR(AND($C32&gt;0,INDEX(Kalender!DX$81:DX$110,MAX(1,$C32))&gt;INDEX(Kalender!$B$81:$B$110,MAX(1,$C32))),AND($D32&gt;0,INDEX(Kalender!DX$81:DX$110,MAX(1,$D32))&gt;INDEX(Kalender!$B$81:$B$110,MAX(1,$D32))),AND($E32&gt;0,INDEX(Kalender!DX$81:DX$110,MAX(1,$E32))&gt;INDEX(Kalender!$B$81:$B$110,MAX(1,$E32))),AND($F32&gt;0,INDEX(Kalender!DX$81:DX$110,MAX(1,$F32))&gt;INDEX(Kalender!$B$81:$B$110,MAX(1,$F32)))),2,0))</f>
        <v>0</v>
      </c>
      <c r="DY32" s="5" t="n">
        <f aca="false">IF(Kalender!DY32&lt;&gt;1,0,IF(AND($B32&gt;0,INDEX(Kalender!DY$68:DY$77,MAX(1,$B32))&gt;INDEX(Kalender!$B$68:$B$77,MAX(1,$B32))),1,0)+IF(OR(AND($C32&gt;0,INDEX(Kalender!DY$81:DY$110,MAX(1,$C32))&gt;INDEX(Kalender!$B$81:$B$110,MAX(1,$C32))),AND($D32&gt;0,INDEX(Kalender!DY$81:DY$110,MAX(1,$D32))&gt;INDEX(Kalender!$B$81:$B$110,MAX(1,$D32))),AND($E32&gt;0,INDEX(Kalender!DY$81:DY$110,MAX(1,$E32))&gt;INDEX(Kalender!$B$81:$B$110,MAX(1,$E32))),AND($F32&gt;0,INDEX(Kalender!DY$81:DY$110,MAX(1,$F32))&gt;INDEX(Kalender!$B$81:$B$110,MAX(1,$F32)))),2,0))</f>
        <v>0</v>
      </c>
      <c r="DZ32" s="5" t="n">
        <f aca="false">IF(Kalender!DZ32&lt;&gt;1,0,IF(AND($B32&gt;0,INDEX(Kalender!DZ$68:DZ$77,MAX(1,$B32))&gt;INDEX(Kalender!$B$68:$B$77,MAX(1,$B32))),1,0)+IF(OR(AND($C32&gt;0,INDEX(Kalender!DZ$81:DZ$110,MAX(1,$C32))&gt;INDEX(Kalender!$B$81:$B$110,MAX(1,$C32))),AND($D32&gt;0,INDEX(Kalender!DZ$81:DZ$110,MAX(1,$D32))&gt;INDEX(Kalender!$B$81:$B$110,MAX(1,$D32))),AND($E32&gt;0,INDEX(Kalender!DZ$81:DZ$110,MAX(1,$E32))&gt;INDEX(Kalender!$B$81:$B$110,MAX(1,$E32))),AND($F32&gt;0,INDEX(Kalender!DZ$81:DZ$110,MAX(1,$F32))&gt;INDEX(Kalender!$B$81:$B$110,MAX(1,$F32)))),2,0))</f>
        <v>0</v>
      </c>
      <c r="EA32" s="5" t="n">
        <f aca="false">IF(Kalender!EA32&lt;&gt;1,0,IF(AND($B32&gt;0,INDEX(Kalender!EA$68:EA$77,MAX(1,$B32))&gt;INDEX(Kalender!$B$68:$B$77,MAX(1,$B32))),1,0)+IF(OR(AND($C32&gt;0,INDEX(Kalender!EA$81:EA$110,MAX(1,$C32))&gt;INDEX(Kalender!$B$81:$B$110,MAX(1,$C32))),AND($D32&gt;0,INDEX(Kalender!EA$81:EA$110,MAX(1,$D32))&gt;INDEX(Kalender!$B$81:$B$110,MAX(1,$D32))),AND($E32&gt;0,INDEX(Kalender!EA$81:EA$110,MAX(1,$E32))&gt;INDEX(Kalender!$B$81:$B$110,MAX(1,$E32))),AND($F32&gt;0,INDEX(Kalender!EA$81:EA$110,MAX(1,$F32))&gt;INDEX(Kalender!$B$81:$B$110,MAX(1,$F32)))),2,0))</f>
        <v>0</v>
      </c>
      <c r="EB32" s="5" t="n">
        <f aca="false">IF(Kalender!EB32&lt;&gt;1,0,IF(AND($B32&gt;0,INDEX(Kalender!EB$68:EB$77,MAX(1,$B32))&gt;INDEX(Kalender!$B$68:$B$77,MAX(1,$B32))),1,0)+IF(OR(AND($C32&gt;0,INDEX(Kalender!EB$81:EB$110,MAX(1,$C32))&gt;INDEX(Kalender!$B$81:$B$110,MAX(1,$C32))),AND($D32&gt;0,INDEX(Kalender!EB$81:EB$110,MAX(1,$D32))&gt;INDEX(Kalender!$B$81:$B$110,MAX(1,$D32))),AND($E32&gt;0,INDEX(Kalender!EB$81:EB$110,MAX(1,$E32))&gt;INDEX(Kalender!$B$81:$B$110,MAX(1,$E32))),AND($F32&gt;0,INDEX(Kalender!EB$81:EB$110,MAX(1,$F32))&gt;INDEX(Kalender!$B$81:$B$110,MAX(1,$F32)))),2,0))</f>
        <v>0</v>
      </c>
      <c r="EC32" s="5" t="n">
        <f aca="false">IF(Kalender!EC32&lt;&gt;1,0,IF(AND($B32&gt;0,INDEX(Kalender!EC$68:EC$77,MAX(1,$B32))&gt;INDEX(Kalender!$B$68:$B$77,MAX(1,$B32))),1,0)+IF(OR(AND($C32&gt;0,INDEX(Kalender!EC$81:EC$110,MAX(1,$C32))&gt;INDEX(Kalender!$B$81:$B$110,MAX(1,$C32))),AND($D32&gt;0,INDEX(Kalender!EC$81:EC$110,MAX(1,$D32))&gt;INDEX(Kalender!$B$81:$B$110,MAX(1,$D32))),AND($E32&gt;0,INDEX(Kalender!EC$81:EC$110,MAX(1,$E32))&gt;INDEX(Kalender!$B$81:$B$110,MAX(1,$E32))),AND($F32&gt;0,INDEX(Kalender!EC$81:EC$110,MAX(1,$F32))&gt;INDEX(Kalender!$B$81:$B$110,MAX(1,$F32)))),2,0))</f>
        <v>0</v>
      </c>
      <c r="ED32" s="5" t="n">
        <f aca="false">IF(Kalender!ED32&lt;&gt;1,0,IF(AND($B32&gt;0,INDEX(Kalender!ED$68:ED$77,MAX(1,$B32))&gt;INDEX(Kalender!$B$68:$B$77,MAX(1,$B32))),1,0)+IF(OR(AND($C32&gt;0,INDEX(Kalender!ED$81:ED$110,MAX(1,$C32))&gt;INDEX(Kalender!$B$81:$B$110,MAX(1,$C32))),AND($D32&gt;0,INDEX(Kalender!ED$81:ED$110,MAX(1,$D32))&gt;INDEX(Kalender!$B$81:$B$110,MAX(1,$D32))),AND($E32&gt;0,INDEX(Kalender!ED$81:ED$110,MAX(1,$E32))&gt;INDEX(Kalender!$B$81:$B$110,MAX(1,$E32))),AND($F32&gt;0,INDEX(Kalender!ED$81:ED$110,MAX(1,$F32))&gt;INDEX(Kalender!$B$81:$B$110,MAX(1,$F32)))),2,0))</f>
        <v>0</v>
      </c>
      <c r="EE32" s="5" t="n">
        <f aca="false">IF(Kalender!EE32&lt;&gt;1,0,IF(AND($B32&gt;0,INDEX(Kalender!EE$68:EE$77,MAX(1,$B32))&gt;INDEX(Kalender!$B$68:$B$77,MAX(1,$B32))),1,0)+IF(OR(AND($C32&gt;0,INDEX(Kalender!EE$81:EE$110,MAX(1,$C32))&gt;INDEX(Kalender!$B$81:$B$110,MAX(1,$C32))),AND($D32&gt;0,INDEX(Kalender!EE$81:EE$110,MAX(1,$D32))&gt;INDEX(Kalender!$B$81:$B$110,MAX(1,$D32))),AND($E32&gt;0,INDEX(Kalender!EE$81:EE$110,MAX(1,$E32))&gt;INDEX(Kalender!$B$81:$B$110,MAX(1,$E32))),AND($F32&gt;0,INDEX(Kalender!EE$81:EE$110,MAX(1,$F32))&gt;INDEX(Kalender!$B$81:$B$110,MAX(1,$F32)))),2,0))</f>
        <v>0</v>
      </c>
      <c r="EF32" s="5" t="n">
        <f aca="false">IF(Kalender!EF32&lt;&gt;1,0,IF(AND($B32&gt;0,INDEX(Kalender!EF$68:EF$77,MAX(1,$B32))&gt;INDEX(Kalender!$B$68:$B$77,MAX(1,$B32))),1,0)+IF(OR(AND($C32&gt;0,INDEX(Kalender!EF$81:EF$110,MAX(1,$C32))&gt;INDEX(Kalender!$B$81:$B$110,MAX(1,$C32))),AND($D32&gt;0,INDEX(Kalender!EF$81:EF$110,MAX(1,$D32))&gt;INDEX(Kalender!$B$81:$B$110,MAX(1,$D32))),AND($E32&gt;0,INDEX(Kalender!EF$81:EF$110,MAX(1,$E32))&gt;INDEX(Kalender!$B$81:$B$110,MAX(1,$E32))),AND($F32&gt;0,INDEX(Kalender!EF$81:EF$110,MAX(1,$F32))&gt;INDEX(Kalender!$B$81:$B$110,MAX(1,$F32)))),2,0))</f>
        <v>0</v>
      </c>
      <c r="EG32" s="5" t="n">
        <f aca="false">IF(Kalender!EG32&lt;&gt;1,0,IF(AND($B32&gt;0,INDEX(Kalender!EG$68:EG$77,MAX(1,$B32))&gt;INDEX(Kalender!$B$68:$B$77,MAX(1,$B32))),1,0)+IF(OR(AND($C32&gt;0,INDEX(Kalender!EG$81:EG$110,MAX(1,$C32))&gt;INDEX(Kalender!$B$81:$B$110,MAX(1,$C32))),AND($D32&gt;0,INDEX(Kalender!EG$81:EG$110,MAX(1,$D32))&gt;INDEX(Kalender!$B$81:$B$110,MAX(1,$D32))),AND($E32&gt;0,INDEX(Kalender!EG$81:EG$110,MAX(1,$E32))&gt;INDEX(Kalender!$B$81:$B$110,MAX(1,$E32))),AND($F32&gt;0,INDEX(Kalender!EG$81:EG$110,MAX(1,$F32))&gt;INDEX(Kalender!$B$81:$B$110,MAX(1,$F32)))),2,0))</f>
        <v>0</v>
      </c>
      <c r="EH32" s="5" t="n">
        <f aca="false">IF(Kalender!EH32&lt;&gt;1,0,IF(AND($B32&gt;0,INDEX(Kalender!EH$68:EH$77,MAX(1,$B32))&gt;INDEX(Kalender!$B$68:$B$77,MAX(1,$B32))),1,0)+IF(OR(AND($C32&gt;0,INDEX(Kalender!EH$81:EH$110,MAX(1,$C32))&gt;INDEX(Kalender!$B$81:$B$110,MAX(1,$C32))),AND($D32&gt;0,INDEX(Kalender!EH$81:EH$110,MAX(1,$D32))&gt;INDEX(Kalender!$B$81:$B$110,MAX(1,$D32))),AND($E32&gt;0,INDEX(Kalender!EH$81:EH$110,MAX(1,$E32))&gt;INDEX(Kalender!$B$81:$B$110,MAX(1,$E32))),AND($F32&gt;0,INDEX(Kalender!EH$81:EH$110,MAX(1,$F32))&gt;INDEX(Kalender!$B$81:$B$110,MAX(1,$F32)))),2,0))</f>
        <v>0</v>
      </c>
      <c r="EI32" s="5" t="n">
        <f aca="false">IF(Kalender!EI32&lt;&gt;1,0,IF(AND($B32&gt;0,INDEX(Kalender!EI$68:EI$77,MAX(1,$B32))&gt;INDEX(Kalender!$B$68:$B$77,MAX(1,$B32))),1,0)+IF(OR(AND($C32&gt;0,INDEX(Kalender!EI$81:EI$110,MAX(1,$C32))&gt;INDEX(Kalender!$B$81:$B$110,MAX(1,$C32))),AND($D32&gt;0,INDEX(Kalender!EI$81:EI$110,MAX(1,$D32))&gt;INDEX(Kalender!$B$81:$B$110,MAX(1,$D32))),AND($E32&gt;0,INDEX(Kalender!EI$81:EI$110,MAX(1,$E32))&gt;INDEX(Kalender!$B$81:$B$110,MAX(1,$E32))),AND($F32&gt;0,INDEX(Kalender!EI$81:EI$110,MAX(1,$F32))&gt;INDEX(Kalender!$B$81:$B$110,MAX(1,$F32)))),2,0))</f>
        <v>0</v>
      </c>
      <c r="EJ32" s="5" t="n">
        <f aca="false">IF(Kalender!EJ32&lt;&gt;1,0,IF(AND($B32&gt;0,INDEX(Kalender!EJ$68:EJ$77,MAX(1,$B32))&gt;INDEX(Kalender!$B$68:$B$77,MAX(1,$B32))),1,0)+IF(OR(AND($C32&gt;0,INDEX(Kalender!EJ$81:EJ$110,MAX(1,$C32))&gt;INDEX(Kalender!$B$81:$B$110,MAX(1,$C32))),AND($D32&gt;0,INDEX(Kalender!EJ$81:EJ$110,MAX(1,$D32))&gt;INDEX(Kalender!$B$81:$B$110,MAX(1,$D32))),AND($E32&gt;0,INDEX(Kalender!EJ$81:EJ$110,MAX(1,$E32))&gt;INDEX(Kalender!$B$81:$B$110,MAX(1,$E32))),AND($F32&gt;0,INDEX(Kalender!EJ$81:EJ$110,MAX(1,$F32))&gt;INDEX(Kalender!$B$81:$B$110,MAX(1,$F32)))),2,0))</f>
        <v>0</v>
      </c>
      <c r="EK32" s="5" t="n">
        <f aca="false">IF(Kalender!EK32&lt;&gt;1,0,IF(AND($B32&gt;0,INDEX(Kalender!EK$68:EK$77,MAX(1,$B32))&gt;INDEX(Kalender!$B$68:$B$77,MAX(1,$B32))),1,0)+IF(OR(AND($C32&gt;0,INDEX(Kalender!EK$81:EK$110,MAX(1,$C32))&gt;INDEX(Kalender!$B$81:$B$110,MAX(1,$C32))),AND($D32&gt;0,INDEX(Kalender!EK$81:EK$110,MAX(1,$D32))&gt;INDEX(Kalender!$B$81:$B$110,MAX(1,$D32))),AND($E32&gt;0,INDEX(Kalender!EK$81:EK$110,MAX(1,$E32))&gt;INDEX(Kalender!$B$81:$B$110,MAX(1,$E32))),AND($F32&gt;0,INDEX(Kalender!EK$81:EK$110,MAX(1,$F32))&gt;INDEX(Kalender!$B$81:$B$110,MAX(1,$F32)))),2,0))</f>
        <v>0</v>
      </c>
      <c r="EL32" s="5" t="n">
        <f aca="false">IF(Kalender!EL32&lt;&gt;1,0,IF(AND($B32&gt;0,INDEX(Kalender!EL$68:EL$77,MAX(1,$B32))&gt;INDEX(Kalender!$B$68:$B$77,MAX(1,$B32))),1,0)+IF(OR(AND($C32&gt;0,INDEX(Kalender!EL$81:EL$110,MAX(1,$C32))&gt;INDEX(Kalender!$B$81:$B$110,MAX(1,$C32))),AND($D32&gt;0,INDEX(Kalender!EL$81:EL$110,MAX(1,$D32))&gt;INDEX(Kalender!$B$81:$B$110,MAX(1,$D32))),AND($E32&gt;0,INDEX(Kalender!EL$81:EL$110,MAX(1,$E32))&gt;INDEX(Kalender!$B$81:$B$110,MAX(1,$E32))),AND($F32&gt;0,INDEX(Kalender!EL$81:EL$110,MAX(1,$F32))&gt;INDEX(Kalender!$B$81:$B$110,MAX(1,$F32)))),2,0))</f>
        <v>0</v>
      </c>
      <c r="EM32" s="5" t="n">
        <f aca="false">IF(Kalender!EM32&lt;&gt;1,0,IF(AND($B32&gt;0,INDEX(Kalender!EM$68:EM$77,MAX(1,$B32))&gt;INDEX(Kalender!$B$68:$B$77,MAX(1,$B32))),1,0)+IF(OR(AND($C32&gt;0,INDEX(Kalender!EM$81:EM$110,MAX(1,$C32))&gt;INDEX(Kalender!$B$81:$B$110,MAX(1,$C32))),AND($D32&gt;0,INDEX(Kalender!EM$81:EM$110,MAX(1,$D32))&gt;INDEX(Kalender!$B$81:$B$110,MAX(1,$D32))),AND($E32&gt;0,INDEX(Kalender!EM$81:EM$110,MAX(1,$E32))&gt;INDEX(Kalender!$B$81:$B$110,MAX(1,$E32))),AND($F32&gt;0,INDEX(Kalender!EM$81:EM$110,MAX(1,$F32))&gt;INDEX(Kalender!$B$81:$B$110,MAX(1,$F32)))),2,0))</f>
        <v>0</v>
      </c>
      <c r="EN32" s="5" t="n">
        <f aca="false">IF(Kalender!EN32&lt;&gt;1,0,IF(AND($B32&gt;0,INDEX(Kalender!EN$68:EN$77,MAX(1,$B32))&gt;INDEX(Kalender!$B$68:$B$77,MAX(1,$B32))),1,0)+IF(OR(AND($C32&gt;0,INDEX(Kalender!EN$81:EN$110,MAX(1,$C32))&gt;INDEX(Kalender!$B$81:$B$110,MAX(1,$C32))),AND($D32&gt;0,INDEX(Kalender!EN$81:EN$110,MAX(1,$D32))&gt;INDEX(Kalender!$B$81:$B$110,MAX(1,$D32))),AND($E32&gt;0,INDEX(Kalender!EN$81:EN$110,MAX(1,$E32))&gt;INDEX(Kalender!$B$81:$B$110,MAX(1,$E32))),AND($F32&gt;0,INDEX(Kalender!EN$81:EN$110,MAX(1,$F32))&gt;INDEX(Kalender!$B$81:$B$110,MAX(1,$F32)))),2,0))</f>
        <v>0</v>
      </c>
      <c r="EO32" s="5" t="n">
        <f aca="false">IF(Kalender!EO32&lt;&gt;1,0,IF(AND($B32&gt;0,INDEX(Kalender!EO$68:EO$77,MAX(1,$B32))&gt;INDEX(Kalender!$B$68:$B$77,MAX(1,$B32))),1,0)+IF(OR(AND($C32&gt;0,INDEX(Kalender!EO$81:EO$110,MAX(1,$C32))&gt;INDEX(Kalender!$B$81:$B$110,MAX(1,$C32))),AND($D32&gt;0,INDEX(Kalender!EO$81:EO$110,MAX(1,$D32))&gt;INDEX(Kalender!$B$81:$B$110,MAX(1,$D32))),AND($E32&gt;0,INDEX(Kalender!EO$81:EO$110,MAX(1,$E32))&gt;INDEX(Kalender!$B$81:$B$110,MAX(1,$E32))),AND($F32&gt;0,INDEX(Kalender!EO$81:EO$110,MAX(1,$F32))&gt;INDEX(Kalender!$B$81:$B$110,MAX(1,$F32)))),2,0))</f>
        <v>0</v>
      </c>
      <c r="EP32" s="5" t="n">
        <f aca="false">IF(Kalender!EP32&lt;&gt;1,0,IF(AND($B32&gt;0,INDEX(Kalender!EP$68:EP$77,MAX(1,$B32))&gt;INDEX(Kalender!$B$68:$B$77,MAX(1,$B32))),1,0)+IF(OR(AND($C32&gt;0,INDEX(Kalender!EP$81:EP$110,MAX(1,$C32))&gt;INDEX(Kalender!$B$81:$B$110,MAX(1,$C32))),AND($D32&gt;0,INDEX(Kalender!EP$81:EP$110,MAX(1,$D32))&gt;INDEX(Kalender!$B$81:$B$110,MAX(1,$D32))),AND($E32&gt;0,INDEX(Kalender!EP$81:EP$110,MAX(1,$E32))&gt;INDEX(Kalender!$B$81:$B$110,MAX(1,$E32))),AND($F32&gt;0,INDEX(Kalender!EP$81:EP$110,MAX(1,$F32))&gt;INDEX(Kalender!$B$81:$B$110,MAX(1,$F32)))),2,0))</f>
        <v>0</v>
      </c>
      <c r="EQ32" s="5" t="n">
        <f aca="false">IF(Kalender!EQ32&lt;&gt;1,0,IF(AND($B32&gt;0,INDEX(Kalender!EQ$68:EQ$77,MAX(1,$B32))&gt;INDEX(Kalender!$B$68:$B$77,MAX(1,$B32))),1,0)+IF(OR(AND($C32&gt;0,INDEX(Kalender!EQ$81:EQ$110,MAX(1,$C32))&gt;INDEX(Kalender!$B$81:$B$110,MAX(1,$C32))),AND($D32&gt;0,INDEX(Kalender!EQ$81:EQ$110,MAX(1,$D32))&gt;INDEX(Kalender!$B$81:$B$110,MAX(1,$D32))),AND($E32&gt;0,INDEX(Kalender!EQ$81:EQ$110,MAX(1,$E32))&gt;INDEX(Kalender!$B$81:$B$110,MAX(1,$E32))),AND($F32&gt;0,INDEX(Kalender!EQ$81:EQ$110,MAX(1,$F32))&gt;INDEX(Kalender!$B$81:$B$110,MAX(1,$F32)))),2,0))</f>
        <v>0</v>
      </c>
      <c r="ER32" s="5" t="n">
        <f aca="false">IF(Kalender!ER32&lt;&gt;1,0,IF(AND($B32&gt;0,INDEX(Kalender!ER$68:ER$77,MAX(1,$B32))&gt;INDEX(Kalender!$B$68:$B$77,MAX(1,$B32))),1,0)+IF(OR(AND($C32&gt;0,INDEX(Kalender!ER$81:ER$110,MAX(1,$C32))&gt;INDEX(Kalender!$B$81:$B$110,MAX(1,$C32))),AND($D32&gt;0,INDEX(Kalender!ER$81:ER$110,MAX(1,$D32))&gt;INDEX(Kalender!$B$81:$B$110,MAX(1,$D32))),AND($E32&gt;0,INDEX(Kalender!ER$81:ER$110,MAX(1,$E32))&gt;INDEX(Kalender!$B$81:$B$110,MAX(1,$E32))),AND($F32&gt;0,INDEX(Kalender!ER$81:ER$110,MAX(1,$F32))&gt;INDEX(Kalender!$B$81:$B$110,MAX(1,$F32)))),2,0))</f>
        <v>0</v>
      </c>
      <c r="ES32" s="5" t="n">
        <f aca="false">IF(Kalender!ES32&lt;&gt;1,0,IF(AND($B32&gt;0,INDEX(Kalender!ES$68:ES$77,MAX(1,$B32))&gt;INDEX(Kalender!$B$68:$B$77,MAX(1,$B32))),1,0)+IF(OR(AND($C32&gt;0,INDEX(Kalender!ES$81:ES$110,MAX(1,$C32))&gt;INDEX(Kalender!$B$81:$B$110,MAX(1,$C32))),AND($D32&gt;0,INDEX(Kalender!ES$81:ES$110,MAX(1,$D32))&gt;INDEX(Kalender!$B$81:$B$110,MAX(1,$D32))),AND($E32&gt;0,INDEX(Kalender!ES$81:ES$110,MAX(1,$E32))&gt;INDEX(Kalender!$B$81:$B$110,MAX(1,$E32))),AND($F32&gt;0,INDEX(Kalender!ES$81:ES$110,MAX(1,$F32))&gt;INDEX(Kalender!$B$81:$B$110,MAX(1,$F32)))),2,0))</f>
        <v>0</v>
      </c>
      <c r="ET32" s="5" t="n">
        <f aca="false">IF(Kalender!ET32&lt;&gt;1,0,IF(AND($B32&gt;0,INDEX(Kalender!ET$68:ET$77,MAX(1,$B32))&gt;INDEX(Kalender!$B$68:$B$77,MAX(1,$B32))),1,0)+IF(OR(AND($C32&gt;0,INDEX(Kalender!ET$81:ET$110,MAX(1,$C32))&gt;INDEX(Kalender!$B$81:$B$110,MAX(1,$C32))),AND($D32&gt;0,INDEX(Kalender!ET$81:ET$110,MAX(1,$D32))&gt;INDEX(Kalender!$B$81:$B$110,MAX(1,$D32))),AND($E32&gt;0,INDEX(Kalender!ET$81:ET$110,MAX(1,$E32))&gt;INDEX(Kalender!$B$81:$B$110,MAX(1,$E32))),AND($F32&gt;0,INDEX(Kalender!ET$81:ET$110,MAX(1,$F32))&gt;INDEX(Kalender!$B$81:$B$110,MAX(1,$F32)))),2,0))</f>
        <v>0</v>
      </c>
      <c r="EU32" s="5" t="n">
        <f aca="false">IF(Kalender!EU32&lt;&gt;1,0,IF(AND($B32&gt;0,INDEX(Kalender!EU$68:EU$77,MAX(1,$B32))&gt;INDEX(Kalender!$B$68:$B$77,MAX(1,$B32))),1,0)+IF(OR(AND($C32&gt;0,INDEX(Kalender!EU$81:EU$110,MAX(1,$C32))&gt;INDEX(Kalender!$B$81:$B$110,MAX(1,$C32))),AND($D32&gt;0,INDEX(Kalender!EU$81:EU$110,MAX(1,$D32))&gt;INDEX(Kalender!$B$81:$B$110,MAX(1,$D32))),AND($E32&gt;0,INDEX(Kalender!EU$81:EU$110,MAX(1,$E32))&gt;INDEX(Kalender!$B$81:$B$110,MAX(1,$E32))),AND($F32&gt;0,INDEX(Kalender!EU$81:EU$110,MAX(1,$F32))&gt;INDEX(Kalender!$B$81:$B$110,MAX(1,$F32)))),2,0))</f>
        <v>0</v>
      </c>
      <c r="EV32" s="5" t="n">
        <f aca="false">IF(Kalender!EV32&lt;&gt;1,0,IF(AND($B32&gt;0,INDEX(Kalender!EV$68:EV$77,MAX(1,$B32))&gt;INDEX(Kalender!$B$68:$B$77,MAX(1,$B32))),1,0)+IF(OR(AND($C32&gt;0,INDEX(Kalender!EV$81:EV$110,MAX(1,$C32))&gt;INDEX(Kalender!$B$81:$B$110,MAX(1,$C32))),AND($D32&gt;0,INDEX(Kalender!EV$81:EV$110,MAX(1,$D32))&gt;INDEX(Kalender!$B$81:$B$110,MAX(1,$D32))),AND($E32&gt;0,INDEX(Kalender!EV$81:EV$110,MAX(1,$E32))&gt;INDEX(Kalender!$B$81:$B$110,MAX(1,$E32))),AND($F32&gt;0,INDEX(Kalender!EV$81:EV$110,MAX(1,$F32))&gt;INDEX(Kalender!$B$81:$B$110,MAX(1,$F32)))),2,0))</f>
        <v>0</v>
      </c>
      <c r="EW32" s="5" t="n">
        <f aca="false">IF(Kalender!EW32&lt;&gt;1,0,IF(AND($B32&gt;0,INDEX(Kalender!EW$68:EW$77,MAX(1,$B32))&gt;INDEX(Kalender!$B$68:$B$77,MAX(1,$B32))),1,0)+IF(OR(AND($C32&gt;0,INDEX(Kalender!EW$81:EW$110,MAX(1,$C32))&gt;INDEX(Kalender!$B$81:$B$110,MAX(1,$C32))),AND($D32&gt;0,INDEX(Kalender!EW$81:EW$110,MAX(1,$D32))&gt;INDEX(Kalender!$B$81:$B$110,MAX(1,$D32))),AND($E32&gt;0,INDEX(Kalender!EW$81:EW$110,MAX(1,$E32))&gt;INDEX(Kalender!$B$81:$B$110,MAX(1,$E32))),AND($F32&gt;0,INDEX(Kalender!EW$81:EW$110,MAX(1,$F32))&gt;INDEX(Kalender!$B$81:$B$110,MAX(1,$F32)))),2,0))</f>
        <v>0</v>
      </c>
      <c r="EX32" s="5" t="n">
        <f aca="false">IF(Kalender!EX32&lt;&gt;1,0,IF(AND($B32&gt;0,INDEX(Kalender!EX$68:EX$77,MAX(1,$B32))&gt;INDEX(Kalender!$B$68:$B$77,MAX(1,$B32))),1,0)+IF(OR(AND($C32&gt;0,INDEX(Kalender!EX$81:EX$110,MAX(1,$C32))&gt;INDEX(Kalender!$B$81:$B$110,MAX(1,$C32))),AND($D32&gt;0,INDEX(Kalender!EX$81:EX$110,MAX(1,$D32))&gt;INDEX(Kalender!$B$81:$B$110,MAX(1,$D32))),AND($E32&gt;0,INDEX(Kalender!EX$81:EX$110,MAX(1,$E32))&gt;INDEX(Kalender!$B$81:$B$110,MAX(1,$E32))),AND($F32&gt;0,INDEX(Kalender!EX$81:EX$110,MAX(1,$F32))&gt;INDEX(Kalender!$B$81:$B$110,MAX(1,$F32)))),2,0))</f>
        <v>0</v>
      </c>
      <c r="EY32" s="5" t="n">
        <f aca="false">IF(Kalender!EY32&lt;&gt;1,0,IF(AND($B32&gt;0,INDEX(Kalender!EY$68:EY$77,MAX(1,$B32))&gt;INDEX(Kalender!$B$68:$B$77,MAX(1,$B32))),1,0)+IF(OR(AND($C32&gt;0,INDEX(Kalender!EY$81:EY$110,MAX(1,$C32))&gt;INDEX(Kalender!$B$81:$B$110,MAX(1,$C32))),AND($D32&gt;0,INDEX(Kalender!EY$81:EY$110,MAX(1,$D32))&gt;INDEX(Kalender!$B$81:$B$110,MAX(1,$D32))),AND($E32&gt;0,INDEX(Kalender!EY$81:EY$110,MAX(1,$E32))&gt;INDEX(Kalender!$B$81:$B$110,MAX(1,$E32))),AND($F32&gt;0,INDEX(Kalender!EY$81:EY$110,MAX(1,$F32))&gt;INDEX(Kalender!$B$81:$B$110,MAX(1,$F32)))),2,0))</f>
        <v>0</v>
      </c>
      <c r="EZ32" s="5" t="n">
        <f aca="false">IF(Kalender!EZ32&lt;&gt;1,0,IF(AND($B32&gt;0,INDEX(Kalender!EZ$68:EZ$77,MAX(1,$B32))&gt;INDEX(Kalender!$B$68:$B$77,MAX(1,$B32))),1,0)+IF(OR(AND($C32&gt;0,INDEX(Kalender!EZ$81:EZ$110,MAX(1,$C32))&gt;INDEX(Kalender!$B$81:$B$110,MAX(1,$C32))),AND($D32&gt;0,INDEX(Kalender!EZ$81:EZ$110,MAX(1,$D32))&gt;INDEX(Kalender!$B$81:$B$110,MAX(1,$D32))),AND($E32&gt;0,INDEX(Kalender!EZ$81:EZ$110,MAX(1,$E32))&gt;INDEX(Kalender!$B$81:$B$110,MAX(1,$E32))),AND($F32&gt;0,INDEX(Kalender!EZ$81:EZ$110,MAX(1,$F32))&gt;INDEX(Kalender!$B$81:$B$110,MAX(1,$F32)))),2,0))</f>
        <v>0</v>
      </c>
      <c r="FA32" s="5" t="n">
        <f aca="false">IF(Kalender!FA32&lt;&gt;1,0,IF(AND($B32&gt;0,INDEX(Kalender!FA$68:FA$77,MAX(1,$B32))&gt;INDEX(Kalender!$B$68:$B$77,MAX(1,$B32))),1,0)+IF(OR(AND($C32&gt;0,INDEX(Kalender!FA$81:FA$110,MAX(1,$C32))&gt;INDEX(Kalender!$B$81:$B$110,MAX(1,$C32))),AND($D32&gt;0,INDEX(Kalender!FA$81:FA$110,MAX(1,$D32))&gt;INDEX(Kalender!$B$81:$B$110,MAX(1,$D32))),AND($E32&gt;0,INDEX(Kalender!FA$81:FA$110,MAX(1,$E32))&gt;INDEX(Kalender!$B$81:$B$110,MAX(1,$E32))),AND($F32&gt;0,INDEX(Kalender!FA$81:FA$110,MAX(1,$F32))&gt;INDEX(Kalender!$B$81:$B$110,MAX(1,$F32)))),2,0))</f>
        <v>0</v>
      </c>
      <c r="FB32" s="5" t="n">
        <f aca="false">IF(Kalender!FB32&lt;&gt;1,0,IF(AND($B32&gt;0,INDEX(Kalender!FB$68:FB$77,MAX(1,$B32))&gt;INDEX(Kalender!$B$68:$B$77,MAX(1,$B32))),1,0)+IF(OR(AND($C32&gt;0,INDEX(Kalender!FB$81:FB$110,MAX(1,$C32))&gt;INDEX(Kalender!$B$81:$B$110,MAX(1,$C32))),AND($D32&gt;0,INDEX(Kalender!FB$81:FB$110,MAX(1,$D32))&gt;INDEX(Kalender!$B$81:$B$110,MAX(1,$D32))),AND($E32&gt;0,INDEX(Kalender!FB$81:FB$110,MAX(1,$E32))&gt;INDEX(Kalender!$B$81:$B$110,MAX(1,$E32))),AND($F32&gt;0,INDEX(Kalender!FB$81:FB$110,MAX(1,$F32))&gt;INDEX(Kalender!$B$81:$B$110,MAX(1,$F32)))),2,0))</f>
        <v>0</v>
      </c>
      <c r="FC32" s="5" t="n">
        <f aca="false">IF(Kalender!FC32&lt;&gt;1,0,IF(AND($B32&gt;0,INDEX(Kalender!FC$68:FC$77,MAX(1,$B32))&gt;INDEX(Kalender!$B$68:$B$77,MAX(1,$B32))),1,0)+IF(OR(AND($C32&gt;0,INDEX(Kalender!FC$81:FC$110,MAX(1,$C32))&gt;INDEX(Kalender!$B$81:$B$110,MAX(1,$C32))),AND($D32&gt;0,INDEX(Kalender!FC$81:FC$110,MAX(1,$D32))&gt;INDEX(Kalender!$B$81:$B$110,MAX(1,$D32))),AND($E32&gt;0,INDEX(Kalender!FC$81:FC$110,MAX(1,$E32))&gt;INDEX(Kalender!$B$81:$B$110,MAX(1,$E32))),AND($F32&gt;0,INDEX(Kalender!FC$81:FC$110,MAX(1,$F32))&gt;INDEX(Kalender!$B$81:$B$110,MAX(1,$F32)))),2,0))</f>
        <v>0</v>
      </c>
      <c r="FD32" s="5" t="n">
        <f aca="false">IF(Kalender!FD32&lt;&gt;1,0,IF(AND($B32&gt;0,INDEX(Kalender!FD$68:FD$77,MAX(1,$B32))&gt;INDEX(Kalender!$B$68:$B$77,MAX(1,$B32))),1,0)+IF(OR(AND($C32&gt;0,INDEX(Kalender!FD$81:FD$110,MAX(1,$C32))&gt;INDEX(Kalender!$B$81:$B$110,MAX(1,$C32))),AND($D32&gt;0,INDEX(Kalender!FD$81:FD$110,MAX(1,$D32))&gt;INDEX(Kalender!$B$81:$B$110,MAX(1,$D32))),AND($E32&gt;0,INDEX(Kalender!FD$81:FD$110,MAX(1,$E32))&gt;INDEX(Kalender!$B$81:$B$110,MAX(1,$E32))),AND($F32&gt;0,INDEX(Kalender!FD$81:FD$110,MAX(1,$F32))&gt;INDEX(Kalender!$B$81:$B$110,MAX(1,$F32)))),2,0))</f>
        <v>0</v>
      </c>
      <c r="FE32" s="5" t="n">
        <f aca="false">IF(Kalender!FE32&lt;&gt;1,0,IF(AND($B32&gt;0,INDEX(Kalender!FE$68:FE$77,MAX(1,$B32))&gt;INDEX(Kalender!$B$68:$B$77,MAX(1,$B32))),1,0)+IF(OR(AND($C32&gt;0,INDEX(Kalender!FE$81:FE$110,MAX(1,$C32))&gt;INDEX(Kalender!$B$81:$B$110,MAX(1,$C32))),AND($D32&gt;0,INDEX(Kalender!FE$81:FE$110,MAX(1,$D32))&gt;INDEX(Kalender!$B$81:$B$110,MAX(1,$D32))),AND($E32&gt;0,INDEX(Kalender!FE$81:FE$110,MAX(1,$E32))&gt;INDEX(Kalender!$B$81:$B$110,MAX(1,$E32))),AND($F32&gt;0,INDEX(Kalender!FE$81:FE$110,MAX(1,$F32))&gt;INDEX(Kalender!$B$81:$B$110,MAX(1,$F32)))),2,0))</f>
        <v>0</v>
      </c>
      <c r="FF32" s="5" t="n">
        <f aca="false">IF(Kalender!FF32&lt;&gt;1,0,IF(AND($B32&gt;0,INDEX(Kalender!FF$68:FF$77,MAX(1,$B32))&gt;INDEX(Kalender!$B$68:$B$77,MAX(1,$B32))),1,0)+IF(OR(AND($C32&gt;0,INDEX(Kalender!FF$81:FF$110,MAX(1,$C32))&gt;INDEX(Kalender!$B$81:$B$110,MAX(1,$C32))),AND($D32&gt;0,INDEX(Kalender!FF$81:FF$110,MAX(1,$D32))&gt;INDEX(Kalender!$B$81:$B$110,MAX(1,$D32))),AND($E32&gt;0,INDEX(Kalender!FF$81:FF$110,MAX(1,$E32))&gt;INDEX(Kalender!$B$81:$B$110,MAX(1,$E32))),AND($F32&gt;0,INDEX(Kalender!FF$81:FF$110,MAX(1,$F32))&gt;INDEX(Kalender!$B$81:$B$110,MAX(1,$F32)))),2,0))</f>
        <v>0</v>
      </c>
      <c r="FG32" s="5" t="n">
        <f aca="false">IF(Kalender!FG32&lt;&gt;1,0,IF(AND($B32&gt;0,INDEX(Kalender!FG$68:FG$77,MAX(1,$B32))&gt;INDEX(Kalender!$B$68:$B$77,MAX(1,$B32))),1,0)+IF(OR(AND($C32&gt;0,INDEX(Kalender!FG$81:FG$110,MAX(1,$C32))&gt;INDEX(Kalender!$B$81:$B$110,MAX(1,$C32))),AND($D32&gt;0,INDEX(Kalender!FG$81:FG$110,MAX(1,$D32))&gt;INDEX(Kalender!$B$81:$B$110,MAX(1,$D32))),AND($E32&gt;0,INDEX(Kalender!FG$81:FG$110,MAX(1,$E32))&gt;INDEX(Kalender!$B$81:$B$110,MAX(1,$E32))),AND($F32&gt;0,INDEX(Kalender!FG$81:FG$110,MAX(1,$F32))&gt;INDEX(Kalender!$B$81:$B$110,MAX(1,$F32)))),2,0))</f>
        <v>0</v>
      </c>
      <c r="FH32" s="5" t="n">
        <f aca="false">IF(Kalender!FH32&lt;&gt;1,0,IF(AND($B32&gt;0,INDEX(Kalender!FH$68:FH$77,MAX(1,$B32))&gt;INDEX(Kalender!$B$68:$B$77,MAX(1,$B32))),1,0)+IF(OR(AND($C32&gt;0,INDEX(Kalender!FH$81:FH$110,MAX(1,$C32))&gt;INDEX(Kalender!$B$81:$B$110,MAX(1,$C32))),AND($D32&gt;0,INDEX(Kalender!FH$81:FH$110,MAX(1,$D32))&gt;INDEX(Kalender!$B$81:$B$110,MAX(1,$D32))),AND($E32&gt;0,INDEX(Kalender!FH$81:FH$110,MAX(1,$E32))&gt;INDEX(Kalender!$B$81:$B$110,MAX(1,$E32))),AND($F32&gt;0,INDEX(Kalender!FH$81:FH$110,MAX(1,$F32))&gt;INDEX(Kalender!$B$81:$B$110,MAX(1,$F32)))),2,0))</f>
        <v>0</v>
      </c>
      <c r="FI32" s="5" t="n">
        <f aca="false">IF(Kalender!FI32&lt;&gt;1,0,IF(AND($B32&gt;0,INDEX(Kalender!FI$68:FI$77,MAX(1,$B32))&gt;INDEX(Kalender!$B$68:$B$77,MAX(1,$B32))),1,0)+IF(OR(AND($C32&gt;0,INDEX(Kalender!FI$81:FI$110,MAX(1,$C32))&gt;INDEX(Kalender!$B$81:$B$110,MAX(1,$C32))),AND($D32&gt;0,INDEX(Kalender!FI$81:FI$110,MAX(1,$D32))&gt;INDEX(Kalender!$B$81:$B$110,MAX(1,$D32))),AND($E32&gt;0,INDEX(Kalender!FI$81:FI$110,MAX(1,$E32))&gt;INDEX(Kalender!$B$81:$B$110,MAX(1,$E32))),AND($F32&gt;0,INDEX(Kalender!FI$81:FI$110,MAX(1,$F32))&gt;INDEX(Kalender!$B$81:$B$110,MAX(1,$F32)))),2,0))</f>
        <v>0</v>
      </c>
      <c r="FJ32" s="5" t="n">
        <f aca="false">IF(Kalender!FJ32&lt;&gt;1,0,IF(AND($B32&gt;0,INDEX(Kalender!FJ$68:FJ$77,MAX(1,$B32))&gt;INDEX(Kalender!$B$68:$B$77,MAX(1,$B32))),1,0)+IF(OR(AND($C32&gt;0,INDEX(Kalender!FJ$81:FJ$110,MAX(1,$C32))&gt;INDEX(Kalender!$B$81:$B$110,MAX(1,$C32))),AND($D32&gt;0,INDEX(Kalender!FJ$81:FJ$110,MAX(1,$D32))&gt;INDEX(Kalender!$B$81:$B$110,MAX(1,$D32))),AND($E32&gt;0,INDEX(Kalender!FJ$81:FJ$110,MAX(1,$E32))&gt;INDEX(Kalender!$B$81:$B$110,MAX(1,$E32))),AND($F32&gt;0,INDEX(Kalender!FJ$81:FJ$110,MAX(1,$F32))&gt;INDEX(Kalender!$B$81:$B$110,MAX(1,$F32)))),2,0))</f>
        <v>0</v>
      </c>
      <c r="FK32" s="5" t="n">
        <f aca="false">IF(Kalender!FK32&lt;&gt;1,0,IF(AND($B32&gt;0,INDEX(Kalender!FK$68:FK$77,MAX(1,$B32))&gt;INDEX(Kalender!$B$68:$B$77,MAX(1,$B32))),1,0)+IF(OR(AND($C32&gt;0,INDEX(Kalender!FK$81:FK$110,MAX(1,$C32))&gt;INDEX(Kalender!$B$81:$B$110,MAX(1,$C32))),AND($D32&gt;0,INDEX(Kalender!FK$81:FK$110,MAX(1,$D32))&gt;INDEX(Kalender!$B$81:$B$110,MAX(1,$D32))),AND($E32&gt;0,INDEX(Kalender!FK$81:FK$110,MAX(1,$E32))&gt;INDEX(Kalender!$B$81:$B$110,MAX(1,$E32))),AND($F32&gt;0,INDEX(Kalender!FK$81:FK$110,MAX(1,$F32))&gt;INDEX(Kalender!$B$81:$B$110,MAX(1,$F32)))),2,0))</f>
        <v>0</v>
      </c>
      <c r="FL32" s="5" t="n">
        <f aca="false">IF(Kalender!FL32&lt;&gt;1,0,IF(AND($B32&gt;0,INDEX(Kalender!FL$68:FL$77,MAX(1,$B32))&gt;INDEX(Kalender!$B$68:$B$77,MAX(1,$B32))),1,0)+IF(OR(AND($C32&gt;0,INDEX(Kalender!FL$81:FL$110,MAX(1,$C32))&gt;INDEX(Kalender!$B$81:$B$110,MAX(1,$C32))),AND($D32&gt;0,INDEX(Kalender!FL$81:FL$110,MAX(1,$D32))&gt;INDEX(Kalender!$B$81:$B$110,MAX(1,$D32))),AND($E32&gt;0,INDEX(Kalender!FL$81:FL$110,MAX(1,$E32))&gt;INDEX(Kalender!$B$81:$B$110,MAX(1,$E32))),AND($F32&gt;0,INDEX(Kalender!FL$81:FL$110,MAX(1,$F32))&gt;INDEX(Kalender!$B$81:$B$110,MAX(1,$F32)))),2,0))</f>
        <v>0</v>
      </c>
      <c r="FM32" s="5" t="n">
        <f aca="false">IF(Kalender!FM32&lt;&gt;1,0,IF(AND($B32&gt;0,INDEX(Kalender!FM$68:FM$77,MAX(1,$B32))&gt;INDEX(Kalender!$B$68:$B$77,MAX(1,$B32))),1,0)+IF(OR(AND($C32&gt;0,INDEX(Kalender!FM$81:FM$110,MAX(1,$C32))&gt;INDEX(Kalender!$B$81:$B$110,MAX(1,$C32))),AND($D32&gt;0,INDEX(Kalender!FM$81:FM$110,MAX(1,$D32))&gt;INDEX(Kalender!$B$81:$B$110,MAX(1,$D32))),AND($E32&gt;0,INDEX(Kalender!FM$81:FM$110,MAX(1,$E32))&gt;INDEX(Kalender!$B$81:$B$110,MAX(1,$E32))),AND($F32&gt;0,INDEX(Kalender!FM$81:FM$110,MAX(1,$F32))&gt;INDEX(Kalender!$B$81:$B$110,MAX(1,$F32)))),2,0))</f>
        <v>0</v>
      </c>
      <c r="FN32" s="5" t="n">
        <f aca="false">IF(Kalender!FN32&lt;&gt;1,0,IF(AND($B32&gt;0,INDEX(Kalender!FN$68:FN$77,MAX(1,$B32))&gt;INDEX(Kalender!$B$68:$B$77,MAX(1,$B32))),1,0)+IF(OR(AND($C32&gt;0,INDEX(Kalender!FN$81:FN$110,MAX(1,$C32))&gt;INDEX(Kalender!$B$81:$B$110,MAX(1,$C32))),AND($D32&gt;0,INDEX(Kalender!FN$81:FN$110,MAX(1,$D32))&gt;INDEX(Kalender!$B$81:$B$110,MAX(1,$D32))),AND($E32&gt;0,INDEX(Kalender!FN$81:FN$110,MAX(1,$E32))&gt;INDEX(Kalender!$B$81:$B$110,MAX(1,$E32))),AND($F32&gt;0,INDEX(Kalender!FN$81:FN$110,MAX(1,$F32))&gt;INDEX(Kalender!$B$81:$B$110,MAX(1,$F32)))),2,0))</f>
        <v>0</v>
      </c>
      <c r="FO32" s="5" t="n">
        <f aca="false">IF(Kalender!FO32&lt;&gt;1,0,IF(AND($B32&gt;0,INDEX(Kalender!FO$68:FO$77,MAX(1,$B32))&gt;INDEX(Kalender!$B$68:$B$77,MAX(1,$B32))),1,0)+IF(OR(AND($C32&gt;0,INDEX(Kalender!FO$81:FO$110,MAX(1,$C32))&gt;INDEX(Kalender!$B$81:$B$110,MAX(1,$C32))),AND($D32&gt;0,INDEX(Kalender!FO$81:FO$110,MAX(1,$D32))&gt;INDEX(Kalender!$B$81:$B$110,MAX(1,$D32))),AND($E32&gt;0,INDEX(Kalender!FO$81:FO$110,MAX(1,$E32))&gt;INDEX(Kalender!$B$81:$B$110,MAX(1,$E32))),AND($F32&gt;0,INDEX(Kalender!FO$81:FO$110,MAX(1,$F32))&gt;INDEX(Kalender!$B$81:$B$110,MAX(1,$F32)))),2,0))</f>
        <v>0</v>
      </c>
      <c r="FP32" s="5" t="n">
        <f aca="false">IF(Kalender!FP32&lt;&gt;1,0,IF(AND($B32&gt;0,INDEX(Kalender!FP$68:FP$77,MAX(1,$B32))&gt;INDEX(Kalender!$B$68:$B$77,MAX(1,$B32))),1,0)+IF(OR(AND($C32&gt;0,INDEX(Kalender!FP$81:FP$110,MAX(1,$C32))&gt;INDEX(Kalender!$B$81:$B$110,MAX(1,$C32))),AND($D32&gt;0,INDEX(Kalender!FP$81:FP$110,MAX(1,$D32))&gt;INDEX(Kalender!$B$81:$B$110,MAX(1,$D32))),AND($E32&gt;0,INDEX(Kalender!FP$81:FP$110,MAX(1,$E32))&gt;INDEX(Kalender!$B$81:$B$110,MAX(1,$E32))),AND($F32&gt;0,INDEX(Kalender!FP$81:FP$110,MAX(1,$F32))&gt;INDEX(Kalender!$B$81:$B$110,MAX(1,$F32)))),2,0))</f>
        <v>0</v>
      </c>
      <c r="FQ32" s="5" t="n">
        <f aca="false">IF(Kalender!FQ32&lt;&gt;1,0,IF(AND($B32&gt;0,INDEX(Kalender!FQ$68:FQ$77,MAX(1,$B32))&gt;INDEX(Kalender!$B$68:$B$77,MAX(1,$B32))),1,0)+IF(OR(AND($C32&gt;0,INDEX(Kalender!FQ$81:FQ$110,MAX(1,$C32))&gt;INDEX(Kalender!$B$81:$B$110,MAX(1,$C32))),AND($D32&gt;0,INDEX(Kalender!FQ$81:FQ$110,MAX(1,$D32))&gt;INDEX(Kalender!$B$81:$B$110,MAX(1,$D32))),AND($E32&gt;0,INDEX(Kalender!FQ$81:FQ$110,MAX(1,$E32))&gt;INDEX(Kalender!$B$81:$B$110,MAX(1,$E32))),AND($F32&gt;0,INDEX(Kalender!FQ$81:FQ$110,MAX(1,$F32))&gt;INDEX(Kalender!$B$81:$B$110,MAX(1,$F32)))),2,0))</f>
        <v>0</v>
      </c>
      <c r="FR32" s="5" t="n">
        <f aca="false">IF(Kalender!FR32&lt;&gt;1,0,IF(AND($B32&gt;0,INDEX(Kalender!FR$68:FR$77,MAX(1,$B32))&gt;INDEX(Kalender!$B$68:$B$77,MAX(1,$B32))),1,0)+IF(OR(AND($C32&gt;0,INDEX(Kalender!FR$81:FR$110,MAX(1,$C32))&gt;INDEX(Kalender!$B$81:$B$110,MAX(1,$C32))),AND($D32&gt;0,INDEX(Kalender!FR$81:FR$110,MAX(1,$D32))&gt;INDEX(Kalender!$B$81:$B$110,MAX(1,$D32))),AND($E32&gt;0,INDEX(Kalender!FR$81:FR$110,MAX(1,$E32))&gt;INDEX(Kalender!$B$81:$B$110,MAX(1,$E32))),AND($F32&gt;0,INDEX(Kalender!FR$81:FR$110,MAX(1,$F32))&gt;INDEX(Kalender!$B$81:$B$110,MAX(1,$F32)))),2,0))</f>
        <v>0</v>
      </c>
      <c r="FS32" s="5" t="n">
        <f aca="false">IF(Kalender!FS32&lt;&gt;1,0,IF(AND($B32&gt;0,INDEX(Kalender!FS$68:FS$77,MAX(1,$B32))&gt;INDEX(Kalender!$B$68:$B$77,MAX(1,$B32))),1,0)+IF(OR(AND($C32&gt;0,INDEX(Kalender!FS$81:FS$110,MAX(1,$C32))&gt;INDEX(Kalender!$B$81:$B$110,MAX(1,$C32))),AND($D32&gt;0,INDEX(Kalender!FS$81:FS$110,MAX(1,$D32))&gt;INDEX(Kalender!$B$81:$B$110,MAX(1,$D32))),AND($E32&gt;0,INDEX(Kalender!FS$81:FS$110,MAX(1,$E32))&gt;INDEX(Kalender!$B$81:$B$110,MAX(1,$E32))),AND($F32&gt;0,INDEX(Kalender!FS$81:FS$110,MAX(1,$F32))&gt;INDEX(Kalender!$B$81:$B$110,MAX(1,$F32)))),2,0))</f>
        <v>0</v>
      </c>
      <c r="FT32" s="5" t="n">
        <f aca="false">IF(Kalender!FT32&lt;&gt;1,0,IF(AND($B32&gt;0,INDEX(Kalender!FT$68:FT$77,MAX(1,$B32))&gt;INDEX(Kalender!$B$68:$B$77,MAX(1,$B32))),1,0)+IF(OR(AND($C32&gt;0,INDEX(Kalender!FT$81:FT$110,MAX(1,$C32))&gt;INDEX(Kalender!$B$81:$B$110,MAX(1,$C32))),AND($D32&gt;0,INDEX(Kalender!FT$81:FT$110,MAX(1,$D32))&gt;INDEX(Kalender!$B$81:$B$110,MAX(1,$D32))),AND($E32&gt;0,INDEX(Kalender!FT$81:FT$110,MAX(1,$E32))&gt;INDEX(Kalender!$B$81:$B$110,MAX(1,$E32))),AND($F32&gt;0,INDEX(Kalender!FT$81:FT$110,MAX(1,$F32))&gt;INDEX(Kalender!$B$81:$B$110,MAX(1,$F32)))),2,0))</f>
        <v>0</v>
      </c>
      <c r="FU32" s="5" t="n">
        <f aca="false">IF(Kalender!FU32&lt;&gt;1,0,IF(AND($B32&gt;0,INDEX(Kalender!FU$68:FU$77,MAX(1,$B32))&gt;INDEX(Kalender!$B$68:$B$77,MAX(1,$B32))),1,0)+IF(OR(AND($C32&gt;0,INDEX(Kalender!FU$81:FU$110,MAX(1,$C32))&gt;INDEX(Kalender!$B$81:$B$110,MAX(1,$C32))),AND($D32&gt;0,INDEX(Kalender!FU$81:FU$110,MAX(1,$D32))&gt;INDEX(Kalender!$B$81:$B$110,MAX(1,$D32))),AND($E32&gt;0,INDEX(Kalender!FU$81:FU$110,MAX(1,$E32))&gt;INDEX(Kalender!$B$81:$B$110,MAX(1,$E32))),AND($F32&gt;0,INDEX(Kalender!FU$81:FU$110,MAX(1,$F32))&gt;INDEX(Kalender!$B$81:$B$110,MAX(1,$F32)))),2,0))</f>
        <v>0</v>
      </c>
      <c r="FV32" s="5" t="n">
        <f aca="false">IF(Kalender!FV32&lt;&gt;1,0,IF(AND($B32&gt;0,INDEX(Kalender!FV$68:FV$77,MAX(1,$B32))&gt;INDEX(Kalender!$B$68:$B$77,MAX(1,$B32))),1,0)+IF(OR(AND($C32&gt;0,INDEX(Kalender!FV$81:FV$110,MAX(1,$C32))&gt;INDEX(Kalender!$B$81:$B$110,MAX(1,$C32))),AND($D32&gt;0,INDEX(Kalender!FV$81:FV$110,MAX(1,$D32))&gt;INDEX(Kalender!$B$81:$B$110,MAX(1,$D32))),AND($E32&gt;0,INDEX(Kalender!FV$81:FV$110,MAX(1,$E32))&gt;INDEX(Kalender!$B$81:$B$110,MAX(1,$E32))),AND($F32&gt;0,INDEX(Kalender!FV$81:FV$110,MAX(1,$F32))&gt;INDEX(Kalender!$B$81:$B$110,MAX(1,$F32)))),2,0))</f>
        <v>0</v>
      </c>
      <c r="FW32" s="5" t="n">
        <f aca="false">IF(Kalender!FW32&lt;&gt;1,0,IF(AND($B32&gt;0,INDEX(Kalender!FW$68:FW$77,MAX(1,$B32))&gt;INDEX(Kalender!$B$68:$B$77,MAX(1,$B32))),1,0)+IF(OR(AND($C32&gt;0,INDEX(Kalender!FW$81:FW$110,MAX(1,$C32))&gt;INDEX(Kalender!$B$81:$B$110,MAX(1,$C32))),AND($D32&gt;0,INDEX(Kalender!FW$81:FW$110,MAX(1,$D32))&gt;INDEX(Kalender!$B$81:$B$110,MAX(1,$D32))),AND($E32&gt;0,INDEX(Kalender!FW$81:FW$110,MAX(1,$E32))&gt;INDEX(Kalender!$B$81:$B$110,MAX(1,$E32))),AND($F32&gt;0,INDEX(Kalender!FW$81:FW$110,MAX(1,$F32))&gt;INDEX(Kalender!$B$81:$B$110,MAX(1,$F32)))),2,0))</f>
        <v>0</v>
      </c>
      <c r="FX32" s="5" t="n">
        <f aca="false">IF(Kalender!FX32&lt;&gt;1,0,IF(AND($B32&gt;0,INDEX(Kalender!FX$68:FX$77,MAX(1,$B32))&gt;INDEX(Kalender!$B$68:$B$77,MAX(1,$B32))),1,0)+IF(OR(AND($C32&gt;0,INDEX(Kalender!FX$81:FX$110,MAX(1,$C32))&gt;INDEX(Kalender!$B$81:$B$110,MAX(1,$C32))),AND($D32&gt;0,INDEX(Kalender!FX$81:FX$110,MAX(1,$D32))&gt;INDEX(Kalender!$B$81:$B$110,MAX(1,$D32))),AND($E32&gt;0,INDEX(Kalender!FX$81:FX$110,MAX(1,$E32))&gt;INDEX(Kalender!$B$81:$B$110,MAX(1,$E32))),AND($F32&gt;0,INDEX(Kalender!FX$81:FX$110,MAX(1,$F32))&gt;INDEX(Kalender!$B$81:$B$110,MAX(1,$F32)))),2,0))</f>
        <v>0</v>
      </c>
      <c r="FY32" s="5" t="n">
        <f aca="false">IF(Kalender!FY32&lt;&gt;1,0,IF(AND($B32&gt;0,INDEX(Kalender!FY$68:FY$77,MAX(1,$B32))&gt;INDEX(Kalender!$B$68:$B$77,MAX(1,$B32))),1,0)+IF(OR(AND($C32&gt;0,INDEX(Kalender!FY$81:FY$110,MAX(1,$C32))&gt;INDEX(Kalender!$B$81:$B$110,MAX(1,$C32))),AND($D32&gt;0,INDEX(Kalender!FY$81:FY$110,MAX(1,$D32))&gt;INDEX(Kalender!$B$81:$B$110,MAX(1,$D32))),AND($E32&gt;0,INDEX(Kalender!FY$81:FY$110,MAX(1,$E32))&gt;INDEX(Kalender!$B$81:$B$110,MAX(1,$E32))),AND($F32&gt;0,INDEX(Kalender!FY$81:FY$110,MAX(1,$F32))&gt;INDEX(Kalender!$B$81:$B$110,MAX(1,$F32)))),2,0))</f>
        <v>0</v>
      </c>
      <c r="FZ32" s="5" t="n">
        <f aca="false">IF(Kalender!FZ32&lt;&gt;1,0,IF(AND($B32&gt;0,INDEX(Kalender!FZ$68:FZ$77,MAX(1,$B32))&gt;INDEX(Kalender!$B$68:$B$77,MAX(1,$B32))),1,0)+IF(OR(AND($C32&gt;0,INDEX(Kalender!FZ$81:FZ$110,MAX(1,$C32))&gt;INDEX(Kalender!$B$81:$B$110,MAX(1,$C32))),AND($D32&gt;0,INDEX(Kalender!FZ$81:FZ$110,MAX(1,$D32))&gt;INDEX(Kalender!$B$81:$B$110,MAX(1,$D32))),AND($E32&gt;0,INDEX(Kalender!FZ$81:FZ$110,MAX(1,$E32))&gt;INDEX(Kalender!$B$81:$B$110,MAX(1,$E32))),AND($F32&gt;0,INDEX(Kalender!FZ$81:FZ$110,MAX(1,$F32))&gt;INDEX(Kalender!$B$81:$B$110,MAX(1,$F32)))),2,0))</f>
        <v>0</v>
      </c>
      <c r="GA32" s="5" t="n">
        <f aca="false">IF(Kalender!GA32&lt;&gt;1,0,IF(AND($B32&gt;0,INDEX(Kalender!GA$68:GA$77,MAX(1,$B32))&gt;INDEX(Kalender!$B$68:$B$77,MAX(1,$B32))),1,0)+IF(OR(AND($C32&gt;0,INDEX(Kalender!GA$81:GA$110,MAX(1,$C32))&gt;INDEX(Kalender!$B$81:$B$110,MAX(1,$C32))),AND($D32&gt;0,INDEX(Kalender!GA$81:GA$110,MAX(1,$D32))&gt;INDEX(Kalender!$B$81:$B$110,MAX(1,$D32))),AND($E32&gt;0,INDEX(Kalender!GA$81:GA$110,MAX(1,$E32))&gt;INDEX(Kalender!$B$81:$B$110,MAX(1,$E32))),AND($F32&gt;0,INDEX(Kalender!GA$81:GA$110,MAX(1,$F32))&gt;INDEX(Kalender!$B$81:$B$110,MAX(1,$F32)))),2,0))</f>
        <v>0</v>
      </c>
      <c r="GB32" s="5" t="n">
        <f aca="false">IF(Kalender!GB32&lt;&gt;1,0,IF(AND($B32&gt;0,INDEX(Kalender!GB$68:GB$77,MAX(1,$B32))&gt;INDEX(Kalender!$B$68:$B$77,MAX(1,$B32))),1,0)+IF(OR(AND($C32&gt;0,INDEX(Kalender!GB$81:GB$110,MAX(1,$C32))&gt;INDEX(Kalender!$B$81:$B$110,MAX(1,$C32))),AND($D32&gt;0,INDEX(Kalender!GB$81:GB$110,MAX(1,$D32))&gt;INDEX(Kalender!$B$81:$B$110,MAX(1,$D32))),AND($E32&gt;0,INDEX(Kalender!GB$81:GB$110,MAX(1,$E32))&gt;INDEX(Kalender!$B$81:$B$110,MAX(1,$E32))),AND($F32&gt;0,INDEX(Kalender!GB$81:GB$110,MAX(1,$F32))&gt;INDEX(Kalender!$B$81:$B$110,MAX(1,$F32)))),2,0))</f>
        <v>0</v>
      </c>
      <c r="GC32" s="5" t="n">
        <f aca="false">IF(Kalender!GC32&lt;&gt;1,0,IF(AND($B32&gt;0,INDEX(Kalender!GC$68:GC$77,MAX(1,$B32))&gt;INDEX(Kalender!$B$68:$B$77,MAX(1,$B32))),1,0)+IF(OR(AND($C32&gt;0,INDEX(Kalender!GC$81:GC$110,MAX(1,$C32))&gt;INDEX(Kalender!$B$81:$B$110,MAX(1,$C32))),AND($D32&gt;0,INDEX(Kalender!GC$81:GC$110,MAX(1,$D32))&gt;INDEX(Kalender!$B$81:$B$110,MAX(1,$D32))),AND($E32&gt;0,INDEX(Kalender!GC$81:GC$110,MAX(1,$E32))&gt;INDEX(Kalender!$B$81:$B$110,MAX(1,$E32))),AND($F32&gt;0,INDEX(Kalender!GC$81:GC$110,MAX(1,$F32))&gt;INDEX(Kalender!$B$81:$B$110,MAX(1,$F32)))),2,0))</f>
        <v>0</v>
      </c>
      <c r="GD32" s="5" t="n">
        <f aca="false">IF(Kalender!GD32&lt;&gt;1,0,IF(AND($B32&gt;0,INDEX(Kalender!GD$68:GD$77,MAX(1,$B32))&gt;INDEX(Kalender!$B$68:$B$77,MAX(1,$B32))),1,0)+IF(OR(AND($C32&gt;0,INDEX(Kalender!GD$81:GD$110,MAX(1,$C32))&gt;INDEX(Kalender!$B$81:$B$110,MAX(1,$C32))),AND($D32&gt;0,INDEX(Kalender!GD$81:GD$110,MAX(1,$D32))&gt;INDEX(Kalender!$B$81:$B$110,MAX(1,$D32))),AND($E32&gt;0,INDEX(Kalender!GD$81:GD$110,MAX(1,$E32))&gt;INDEX(Kalender!$B$81:$B$110,MAX(1,$E32))),AND($F32&gt;0,INDEX(Kalender!GD$81:GD$110,MAX(1,$F32))&gt;INDEX(Kalender!$B$81:$B$110,MAX(1,$F32)))),2,0))</f>
        <v>0</v>
      </c>
      <c r="GE32" s="5" t="n">
        <f aca="false">IF(Kalender!GE32&lt;&gt;1,0,IF(AND($B32&gt;0,INDEX(Kalender!GE$68:GE$77,MAX(1,$B32))&gt;INDEX(Kalender!$B$68:$B$77,MAX(1,$B32))),1,0)+IF(OR(AND($C32&gt;0,INDEX(Kalender!GE$81:GE$110,MAX(1,$C32))&gt;INDEX(Kalender!$B$81:$B$110,MAX(1,$C32))),AND($D32&gt;0,INDEX(Kalender!GE$81:GE$110,MAX(1,$D32))&gt;INDEX(Kalender!$B$81:$B$110,MAX(1,$D32))),AND($E32&gt;0,INDEX(Kalender!GE$81:GE$110,MAX(1,$E32))&gt;INDEX(Kalender!$B$81:$B$110,MAX(1,$E32))),AND($F32&gt;0,INDEX(Kalender!GE$81:GE$110,MAX(1,$F32))&gt;INDEX(Kalender!$B$81:$B$110,MAX(1,$F32)))),2,0))</f>
        <v>0</v>
      </c>
      <c r="GF32" s="5" t="n">
        <f aca="false">IF(Kalender!GF32&lt;&gt;1,0,IF(AND($B32&gt;0,INDEX(Kalender!GF$68:GF$77,MAX(1,$B32))&gt;INDEX(Kalender!$B$68:$B$77,MAX(1,$B32))),1,0)+IF(OR(AND($C32&gt;0,INDEX(Kalender!GF$81:GF$110,MAX(1,$C32))&gt;INDEX(Kalender!$B$81:$B$110,MAX(1,$C32))),AND($D32&gt;0,INDEX(Kalender!GF$81:GF$110,MAX(1,$D32))&gt;INDEX(Kalender!$B$81:$B$110,MAX(1,$D32))),AND($E32&gt;0,INDEX(Kalender!GF$81:GF$110,MAX(1,$E32))&gt;INDEX(Kalender!$B$81:$B$110,MAX(1,$E32))),AND($F32&gt;0,INDEX(Kalender!GF$81:GF$110,MAX(1,$F32))&gt;INDEX(Kalender!$B$81:$B$110,MAX(1,$F32)))),2,0))</f>
        <v>0</v>
      </c>
      <c r="GG32" s="5" t="n">
        <f aca="false">IF(Kalender!GG32&lt;&gt;1,0,IF(AND($B32&gt;0,INDEX(Kalender!GG$68:GG$77,MAX(1,$B32))&gt;INDEX(Kalender!$B$68:$B$77,MAX(1,$B32))),1,0)+IF(OR(AND($C32&gt;0,INDEX(Kalender!GG$81:GG$110,MAX(1,$C32))&gt;INDEX(Kalender!$B$81:$B$110,MAX(1,$C32))),AND($D32&gt;0,INDEX(Kalender!GG$81:GG$110,MAX(1,$D32))&gt;INDEX(Kalender!$B$81:$B$110,MAX(1,$D32))),AND($E32&gt;0,INDEX(Kalender!GG$81:GG$110,MAX(1,$E32))&gt;INDEX(Kalender!$B$81:$B$110,MAX(1,$E32))),AND($F32&gt;0,INDEX(Kalender!GG$81:GG$110,MAX(1,$F32))&gt;INDEX(Kalender!$B$81:$B$110,MAX(1,$F32)))),2,0))</f>
        <v>0</v>
      </c>
      <c r="GH32" s="5" t="n">
        <f aca="false">IF(Kalender!GH32&lt;&gt;1,0,IF(AND($B32&gt;0,INDEX(Kalender!GH$68:GH$77,MAX(1,$B32))&gt;INDEX(Kalender!$B$68:$B$77,MAX(1,$B32))),1,0)+IF(OR(AND($C32&gt;0,INDEX(Kalender!GH$81:GH$110,MAX(1,$C32))&gt;INDEX(Kalender!$B$81:$B$110,MAX(1,$C32))),AND($D32&gt;0,INDEX(Kalender!GH$81:GH$110,MAX(1,$D32))&gt;INDEX(Kalender!$B$81:$B$110,MAX(1,$D32))),AND($E32&gt;0,INDEX(Kalender!GH$81:GH$110,MAX(1,$E32))&gt;INDEX(Kalender!$B$81:$B$110,MAX(1,$E32))),AND($F32&gt;0,INDEX(Kalender!GH$81:GH$110,MAX(1,$F32))&gt;INDEX(Kalender!$B$81:$B$110,MAX(1,$F32)))),2,0))</f>
        <v>0</v>
      </c>
      <c r="GI32" s="5" t="n">
        <f aca="false">IF(Kalender!GI32&lt;&gt;1,0,IF(AND($B32&gt;0,INDEX(Kalender!GI$68:GI$77,MAX(1,$B32))&gt;INDEX(Kalender!$B$68:$B$77,MAX(1,$B32))),1,0)+IF(OR(AND($C32&gt;0,INDEX(Kalender!GI$81:GI$110,MAX(1,$C32))&gt;INDEX(Kalender!$B$81:$B$110,MAX(1,$C32))),AND($D32&gt;0,INDEX(Kalender!GI$81:GI$110,MAX(1,$D32))&gt;INDEX(Kalender!$B$81:$B$110,MAX(1,$D32))),AND($E32&gt;0,INDEX(Kalender!GI$81:GI$110,MAX(1,$E32))&gt;INDEX(Kalender!$B$81:$B$110,MAX(1,$E32))),AND($F32&gt;0,INDEX(Kalender!GI$81:GI$110,MAX(1,$F32))&gt;INDEX(Kalender!$B$81:$B$110,MAX(1,$F32)))),2,0))</f>
        <v>0</v>
      </c>
      <c r="GJ32" s="5" t="n">
        <f aca="false">IF(Kalender!GJ32&lt;&gt;1,0,IF(AND($B32&gt;0,INDEX(Kalender!GJ$68:GJ$77,MAX(1,$B32))&gt;INDEX(Kalender!$B$68:$B$77,MAX(1,$B32))),1,0)+IF(OR(AND($C32&gt;0,INDEX(Kalender!GJ$81:GJ$110,MAX(1,$C32))&gt;INDEX(Kalender!$B$81:$B$110,MAX(1,$C32))),AND($D32&gt;0,INDEX(Kalender!GJ$81:GJ$110,MAX(1,$D32))&gt;INDEX(Kalender!$B$81:$B$110,MAX(1,$D32))),AND($E32&gt;0,INDEX(Kalender!GJ$81:GJ$110,MAX(1,$E32))&gt;INDEX(Kalender!$B$81:$B$110,MAX(1,$E32))),AND($F32&gt;0,INDEX(Kalender!GJ$81:GJ$110,MAX(1,$F32))&gt;INDEX(Kalender!$B$81:$B$110,MAX(1,$F32)))),2,0))</f>
        <v>0</v>
      </c>
      <c r="GK32" s="5" t="n">
        <f aca="false">IF(Kalender!GK32&lt;&gt;1,0,IF(AND($B32&gt;0,INDEX(Kalender!GK$68:GK$77,MAX(1,$B32))&gt;INDEX(Kalender!$B$68:$B$77,MAX(1,$B32))),1,0)+IF(OR(AND($C32&gt;0,INDEX(Kalender!GK$81:GK$110,MAX(1,$C32))&gt;INDEX(Kalender!$B$81:$B$110,MAX(1,$C32))),AND($D32&gt;0,INDEX(Kalender!GK$81:GK$110,MAX(1,$D32))&gt;INDEX(Kalender!$B$81:$B$110,MAX(1,$D32))),AND($E32&gt;0,INDEX(Kalender!GK$81:GK$110,MAX(1,$E32))&gt;INDEX(Kalender!$B$81:$B$110,MAX(1,$E32))),AND($F32&gt;0,INDEX(Kalender!GK$81:GK$110,MAX(1,$F32))&gt;INDEX(Kalender!$B$81:$B$110,MAX(1,$F32)))),2,0))</f>
        <v>0</v>
      </c>
      <c r="GL32" s="5" t="n">
        <f aca="false">IF(Kalender!GL32&lt;&gt;1,0,IF(AND($B32&gt;0,INDEX(Kalender!GL$68:GL$77,MAX(1,$B32))&gt;INDEX(Kalender!$B$68:$B$77,MAX(1,$B32))),1,0)+IF(OR(AND($C32&gt;0,INDEX(Kalender!GL$81:GL$110,MAX(1,$C32))&gt;INDEX(Kalender!$B$81:$B$110,MAX(1,$C32))),AND($D32&gt;0,INDEX(Kalender!GL$81:GL$110,MAX(1,$D32))&gt;INDEX(Kalender!$B$81:$B$110,MAX(1,$D32))),AND($E32&gt;0,INDEX(Kalender!GL$81:GL$110,MAX(1,$E32))&gt;INDEX(Kalender!$B$81:$B$110,MAX(1,$E32))),AND($F32&gt;0,INDEX(Kalender!GL$81:GL$110,MAX(1,$F32))&gt;INDEX(Kalender!$B$81:$B$110,MAX(1,$F32)))),2,0))</f>
        <v>0</v>
      </c>
      <c r="GM32" s="5" t="n">
        <f aca="false">IF(Kalender!GM32&lt;&gt;1,0,IF(AND($B32&gt;0,INDEX(Kalender!GM$68:GM$77,MAX(1,$B32))&gt;INDEX(Kalender!$B$68:$B$77,MAX(1,$B32))),1,0)+IF(OR(AND($C32&gt;0,INDEX(Kalender!GM$81:GM$110,MAX(1,$C32))&gt;INDEX(Kalender!$B$81:$B$110,MAX(1,$C32))),AND($D32&gt;0,INDEX(Kalender!GM$81:GM$110,MAX(1,$D32))&gt;INDEX(Kalender!$B$81:$B$110,MAX(1,$D32))),AND($E32&gt;0,INDEX(Kalender!GM$81:GM$110,MAX(1,$E32))&gt;INDEX(Kalender!$B$81:$B$110,MAX(1,$E32))),AND($F32&gt;0,INDEX(Kalender!GM$81:GM$110,MAX(1,$F32))&gt;INDEX(Kalender!$B$81:$B$110,MAX(1,$F32)))),2,0))</f>
        <v>0</v>
      </c>
      <c r="GN32" s="5" t="n">
        <f aca="false">IF(Kalender!GN32&lt;&gt;1,0,IF(AND($B32&gt;0,INDEX(Kalender!GN$68:GN$77,MAX(1,$B32))&gt;INDEX(Kalender!$B$68:$B$77,MAX(1,$B32))),1,0)+IF(OR(AND($C32&gt;0,INDEX(Kalender!GN$81:GN$110,MAX(1,$C32))&gt;INDEX(Kalender!$B$81:$B$110,MAX(1,$C32))),AND($D32&gt;0,INDEX(Kalender!GN$81:GN$110,MAX(1,$D32))&gt;INDEX(Kalender!$B$81:$B$110,MAX(1,$D32))),AND($E32&gt;0,INDEX(Kalender!GN$81:GN$110,MAX(1,$E32))&gt;INDEX(Kalender!$B$81:$B$110,MAX(1,$E32))),AND($F32&gt;0,INDEX(Kalender!GN$81:GN$110,MAX(1,$F32))&gt;INDEX(Kalender!$B$81:$B$110,MAX(1,$F32)))),2,0))</f>
        <v>0</v>
      </c>
      <c r="GO32" s="5" t="n">
        <f aca="false">IF(Kalender!GO32&lt;&gt;1,0,IF(AND($B32&gt;0,INDEX(Kalender!GO$68:GO$77,MAX(1,$B32))&gt;INDEX(Kalender!$B$68:$B$77,MAX(1,$B32))),1,0)+IF(OR(AND($C32&gt;0,INDEX(Kalender!GO$81:GO$110,MAX(1,$C32))&gt;INDEX(Kalender!$B$81:$B$110,MAX(1,$C32))),AND($D32&gt;0,INDEX(Kalender!GO$81:GO$110,MAX(1,$D32))&gt;INDEX(Kalender!$B$81:$B$110,MAX(1,$D32))),AND($E32&gt;0,INDEX(Kalender!GO$81:GO$110,MAX(1,$E32))&gt;INDEX(Kalender!$B$81:$B$110,MAX(1,$E32))),AND($F32&gt;0,INDEX(Kalender!GO$81:GO$110,MAX(1,$F32))&gt;INDEX(Kalender!$B$81:$B$110,MAX(1,$F32)))),2,0))</f>
        <v>0</v>
      </c>
      <c r="GP32" s="5" t="n">
        <f aca="false">IF(Kalender!GP32&lt;&gt;1,0,IF(AND($B32&gt;0,INDEX(Kalender!GP$68:GP$77,MAX(1,$B32))&gt;INDEX(Kalender!$B$68:$B$77,MAX(1,$B32))),1,0)+IF(OR(AND($C32&gt;0,INDEX(Kalender!GP$81:GP$110,MAX(1,$C32))&gt;INDEX(Kalender!$B$81:$B$110,MAX(1,$C32))),AND($D32&gt;0,INDEX(Kalender!GP$81:GP$110,MAX(1,$D32))&gt;INDEX(Kalender!$B$81:$B$110,MAX(1,$D32))),AND($E32&gt;0,INDEX(Kalender!GP$81:GP$110,MAX(1,$E32))&gt;INDEX(Kalender!$B$81:$B$110,MAX(1,$E32))),AND($F32&gt;0,INDEX(Kalender!GP$81:GP$110,MAX(1,$F32))&gt;INDEX(Kalender!$B$81:$B$110,MAX(1,$F32)))),2,0))</f>
        <v>0</v>
      </c>
      <c r="GQ32" s="5" t="n">
        <f aca="false">IF(Kalender!GQ32&lt;&gt;1,0,IF(AND($B32&gt;0,INDEX(Kalender!GQ$68:GQ$77,MAX(1,$B32))&gt;INDEX(Kalender!$B$68:$B$77,MAX(1,$B32))),1,0)+IF(OR(AND($C32&gt;0,INDEX(Kalender!GQ$81:GQ$110,MAX(1,$C32))&gt;INDEX(Kalender!$B$81:$B$110,MAX(1,$C32))),AND($D32&gt;0,INDEX(Kalender!GQ$81:GQ$110,MAX(1,$D32))&gt;INDEX(Kalender!$B$81:$B$110,MAX(1,$D32))),AND($E32&gt;0,INDEX(Kalender!GQ$81:GQ$110,MAX(1,$E32))&gt;INDEX(Kalender!$B$81:$B$110,MAX(1,$E32))),AND($F32&gt;0,INDEX(Kalender!GQ$81:GQ$110,MAX(1,$F32))&gt;INDEX(Kalender!$B$81:$B$110,MAX(1,$F32)))),2,0))</f>
        <v>0</v>
      </c>
      <c r="GR32" s="5" t="n">
        <f aca="false">IF(Kalender!GR32&lt;&gt;1,0,IF(AND($B32&gt;0,INDEX(Kalender!GR$68:GR$77,MAX(1,$B32))&gt;INDEX(Kalender!$B$68:$B$77,MAX(1,$B32))),1,0)+IF(OR(AND($C32&gt;0,INDEX(Kalender!GR$81:GR$110,MAX(1,$C32))&gt;INDEX(Kalender!$B$81:$B$110,MAX(1,$C32))),AND($D32&gt;0,INDEX(Kalender!GR$81:GR$110,MAX(1,$D32))&gt;INDEX(Kalender!$B$81:$B$110,MAX(1,$D32))),AND($E32&gt;0,INDEX(Kalender!GR$81:GR$110,MAX(1,$E32))&gt;INDEX(Kalender!$B$81:$B$110,MAX(1,$E32))),AND($F32&gt;0,INDEX(Kalender!GR$81:GR$110,MAX(1,$F32))&gt;INDEX(Kalender!$B$81:$B$110,MAX(1,$F32)))),2,0))</f>
        <v>0</v>
      </c>
      <c r="GS32" s="5" t="n">
        <f aca="false">IF(Kalender!GS32&lt;&gt;1,0,IF(AND($B32&gt;0,INDEX(Kalender!GS$68:GS$77,MAX(1,$B32))&gt;INDEX(Kalender!$B$68:$B$77,MAX(1,$B32))),1,0)+IF(OR(AND($C32&gt;0,INDEX(Kalender!GS$81:GS$110,MAX(1,$C32))&gt;INDEX(Kalender!$B$81:$B$110,MAX(1,$C32))),AND($D32&gt;0,INDEX(Kalender!GS$81:GS$110,MAX(1,$D32))&gt;INDEX(Kalender!$B$81:$B$110,MAX(1,$D32))),AND($E32&gt;0,INDEX(Kalender!GS$81:GS$110,MAX(1,$E32))&gt;INDEX(Kalender!$B$81:$B$110,MAX(1,$E32))),AND($F32&gt;0,INDEX(Kalender!GS$81:GS$110,MAX(1,$F32))&gt;INDEX(Kalender!$B$81:$B$110,MAX(1,$F32)))),2,0))</f>
        <v>0</v>
      </c>
      <c r="GT32" s="5" t="n">
        <f aca="false">IF(Kalender!GT32&lt;&gt;1,0,IF(AND($B32&gt;0,INDEX(Kalender!GT$68:GT$77,MAX(1,$B32))&gt;INDEX(Kalender!$B$68:$B$77,MAX(1,$B32))),1,0)+IF(OR(AND($C32&gt;0,INDEX(Kalender!GT$81:GT$110,MAX(1,$C32))&gt;INDEX(Kalender!$B$81:$B$110,MAX(1,$C32))),AND($D32&gt;0,INDEX(Kalender!GT$81:GT$110,MAX(1,$D32))&gt;INDEX(Kalender!$B$81:$B$110,MAX(1,$D32))),AND($E32&gt;0,INDEX(Kalender!GT$81:GT$110,MAX(1,$E32))&gt;INDEX(Kalender!$B$81:$B$110,MAX(1,$E32))),AND($F32&gt;0,INDEX(Kalender!GT$81:GT$110,MAX(1,$F32))&gt;INDEX(Kalender!$B$81:$B$110,MAX(1,$F32)))),2,0))</f>
        <v>0</v>
      </c>
      <c r="GU32" s="5" t="n">
        <f aca="false">IF(Kalender!GU32&lt;&gt;1,0,IF(AND($B32&gt;0,INDEX(Kalender!GU$68:GU$77,MAX(1,$B32))&gt;INDEX(Kalender!$B$68:$B$77,MAX(1,$B32))),1,0)+IF(OR(AND($C32&gt;0,INDEX(Kalender!GU$81:GU$110,MAX(1,$C32))&gt;INDEX(Kalender!$B$81:$B$110,MAX(1,$C32))),AND($D32&gt;0,INDEX(Kalender!GU$81:GU$110,MAX(1,$D32))&gt;INDEX(Kalender!$B$81:$B$110,MAX(1,$D32))),AND($E32&gt;0,INDEX(Kalender!GU$81:GU$110,MAX(1,$E32))&gt;INDEX(Kalender!$B$81:$B$110,MAX(1,$E32))),AND($F32&gt;0,INDEX(Kalender!GU$81:GU$110,MAX(1,$F32))&gt;INDEX(Kalender!$B$81:$B$110,MAX(1,$F32)))),2,0))</f>
        <v>0</v>
      </c>
      <c r="GV32" s="5" t="n">
        <f aca="false">IF(Kalender!GV32&lt;&gt;1,0,IF(AND($B32&gt;0,INDEX(Kalender!GV$68:GV$77,MAX(1,$B32))&gt;INDEX(Kalender!$B$68:$B$77,MAX(1,$B32))),1,0)+IF(OR(AND($C32&gt;0,INDEX(Kalender!GV$81:GV$110,MAX(1,$C32))&gt;INDEX(Kalender!$B$81:$B$110,MAX(1,$C32))),AND($D32&gt;0,INDEX(Kalender!GV$81:GV$110,MAX(1,$D32))&gt;INDEX(Kalender!$B$81:$B$110,MAX(1,$D32))),AND($E32&gt;0,INDEX(Kalender!GV$81:GV$110,MAX(1,$E32))&gt;INDEX(Kalender!$B$81:$B$110,MAX(1,$E32))),AND($F32&gt;0,INDEX(Kalender!GV$81:GV$110,MAX(1,$F32))&gt;INDEX(Kalender!$B$81:$B$110,MAX(1,$F32)))),2,0))</f>
        <v>0</v>
      </c>
      <c r="GW32" s="5" t="n">
        <f aca="false">IF(Kalender!GW32&lt;&gt;1,0,IF(AND($B32&gt;0,INDEX(Kalender!GW$68:GW$77,MAX(1,$B32))&gt;INDEX(Kalender!$B$68:$B$77,MAX(1,$B32))),1,0)+IF(OR(AND($C32&gt;0,INDEX(Kalender!GW$81:GW$110,MAX(1,$C32))&gt;INDEX(Kalender!$B$81:$B$110,MAX(1,$C32))),AND($D32&gt;0,INDEX(Kalender!GW$81:GW$110,MAX(1,$D32))&gt;INDEX(Kalender!$B$81:$B$110,MAX(1,$D32))),AND($E32&gt;0,INDEX(Kalender!GW$81:GW$110,MAX(1,$E32))&gt;INDEX(Kalender!$B$81:$B$110,MAX(1,$E32))),AND($F32&gt;0,INDEX(Kalender!GW$81:GW$110,MAX(1,$F32))&gt;INDEX(Kalender!$B$81:$B$110,MAX(1,$F32)))),2,0))</f>
        <v>0</v>
      </c>
      <c r="GX32" s="5" t="n">
        <f aca="false">IF(Kalender!GX32&lt;&gt;1,0,IF(AND($B32&gt;0,INDEX(Kalender!GX$68:GX$77,MAX(1,$B32))&gt;INDEX(Kalender!$B$68:$B$77,MAX(1,$B32))),1,0)+IF(OR(AND($C32&gt;0,INDEX(Kalender!GX$81:GX$110,MAX(1,$C32))&gt;INDEX(Kalender!$B$81:$B$110,MAX(1,$C32))),AND($D32&gt;0,INDEX(Kalender!GX$81:GX$110,MAX(1,$D32))&gt;INDEX(Kalender!$B$81:$B$110,MAX(1,$D32))),AND($E32&gt;0,INDEX(Kalender!GX$81:GX$110,MAX(1,$E32))&gt;INDEX(Kalender!$B$81:$B$110,MAX(1,$E32))),AND($F32&gt;0,INDEX(Kalender!GX$81:GX$110,MAX(1,$F32))&gt;INDEX(Kalender!$B$81:$B$110,MAX(1,$F32)))),2,0))</f>
        <v>0</v>
      </c>
      <c r="GY32" s="5" t="n">
        <f aca="false">IF(Kalender!GY32&lt;&gt;1,0,IF(AND($B32&gt;0,INDEX(Kalender!GY$68:GY$77,MAX(1,$B32))&gt;INDEX(Kalender!$B$68:$B$77,MAX(1,$B32))),1,0)+IF(OR(AND($C32&gt;0,INDEX(Kalender!GY$81:GY$110,MAX(1,$C32))&gt;INDEX(Kalender!$B$81:$B$110,MAX(1,$C32))),AND($D32&gt;0,INDEX(Kalender!GY$81:GY$110,MAX(1,$D32))&gt;INDEX(Kalender!$B$81:$B$110,MAX(1,$D32))),AND($E32&gt;0,INDEX(Kalender!GY$81:GY$110,MAX(1,$E32))&gt;INDEX(Kalender!$B$81:$B$110,MAX(1,$E32))),AND($F32&gt;0,INDEX(Kalender!GY$81:GY$110,MAX(1,$F32))&gt;INDEX(Kalender!$B$81:$B$110,MAX(1,$F32)))),2,0))</f>
        <v>0</v>
      </c>
      <c r="GZ32" s="5" t="n">
        <f aca="false">IF(Kalender!GZ32&lt;&gt;1,0,IF(AND($B32&gt;0,INDEX(Kalender!GZ$68:GZ$77,MAX(1,$B32))&gt;INDEX(Kalender!$B$68:$B$77,MAX(1,$B32))),1,0)+IF(OR(AND($C32&gt;0,INDEX(Kalender!GZ$81:GZ$110,MAX(1,$C32))&gt;INDEX(Kalender!$B$81:$B$110,MAX(1,$C32))),AND($D32&gt;0,INDEX(Kalender!GZ$81:GZ$110,MAX(1,$D32))&gt;INDEX(Kalender!$B$81:$B$110,MAX(1,$D32))),AND($E32&gt;0,INDEX(Kalender!GZ$81:GZ$110,MAX(1,$E32))&gt;INDEX(Kalender!$B$81:$B$110,MAX(1,$E32))),AND($F32&gt;0,INDEX(Kalender!GZ$81:GZ$110,MAX(1,$F32))&gt;INDEX(Kalender!$B$81:$B$110,MAX(1,$F32)))),2,0))</f>
        <v>0</v>
      </c>
      <c r="HA32" s="5" t="n">
        <f aca="false">IF(Kalender!HA32&lt;&gt;1,0,IF(AND($B32&gt;0,INDEX(Kalender!HA$68:HA$77,MAX(1,$B32))&gt;INDEX(Kalender!$B$68:$B$77,MAX(1,$B32))),1,0)+IF(OR(AND($C32&gt;0,INDEX(Kalender!HA$81:HA$110,MAX(1,$C32))&gt;INDEX(Kalender!$B$81:$B$110,MAX(1,$C32))),AND($D32&gt;0,INDEX(Kalender!HA$81:HA$110,MAX(1,$D32))&gt;INDEX(Kalender!$B$81:$B$110,MAX(1,$D32))),AND($E32&gt;0,INDEX(Kalender!HA$81:HA$110,MAX(1,$E32))&gt;INDEX(Kalender!$B$81:$B$110,MAX(1,$E32))),AND($F32&gt;0,INDEX(Kalender!HA$81:HA$110,MAX(1,$F32))&gt;INDEX(Kalender!$B$81:$B$110,MAX(1,$F32)))),2,0))</f>
        <v>0</v>
      </c>
      <c r="HB32" s="5" t="n">
        <f aca="false">IF(Kalender!HB32&lt;&gt;1,0,IF(AND($B32&gt;0,INDEX(Kalender!HB$68:HB$77,MAX(1,$B32))&gt;INDEX(Kalender!$B$68:$B$77,MAX(1,$B32))),1,0)+IF(OR(AND($C32&gt;0,INDEX(Kalender!HB$81:HB$110,MAX(1,$C32))&gt;INDEX(Kalender!$B$81:$B$110,MAX(1,$C32))),AND($D32&gt;0,INDEX(Kalender!HB$81:HB$110,MAX(1,$D32))&gt;INDEX(Kalender!$B$81:$B$110,MAX(1,$D32))),AND($E32&gt;0,INDEX(Kalender!HB$81:HB$110,MAX(1,$E32))&gt;INDEX(Kalender!$B$81:$B$110,MAX(1,$E32))),AND($F32&gt;0,INDEX(Kalender!HB$81:HB$110,MAX(1,$F32))&gt;INDEX(Kalender!$B$81:$B$110,MAX(1,$F32)))),2,0))</f>
        <v>0</v>
      </c>
      <c r="HC32" s="5" t="n">
        <f aca="false">IF(Kalender!HC32&lt;&gt;1,0,IF(AND($B32&gt;0,INDEX(Kalender!HC$68:HC$77,MAX(1,$B32))&gt;INDEX(Kalender!$B$68:$B$77,MAX(1,$B32))),1,0)+IF(OR(AND($C32&gt;0,INDEX(Kalender!HC$81:HC$110,MAX(1,$C32))&gt;INDEX(Kalender!$B$81:$B$110,MAX(1,$C32))),AND($D32&gt;0,INDEX(Kalender!HC$81:HC$110,MAX(1,$D32))&gt;INDEX(Kalender!$B$81:$B$110,MAX(1,$D32))),AND($E32&gt;0,INDEX(Kalender!HC$81:HC$110,MAX(1,$E32))&gt;INDEX(Kalender!$B$81:$B$110,MAX(1,$E32))),AND($F32&gt;0,INDEX(Kalender!HC$81:HC$110,MAX(1,$F32))&gt;INDEX(Kalender!$B$81:$B$110,MAX(1,$F32)))),2,0))</f>
        <v>0</v>
      </c>
      <c r="HD32" s="5" t="n">
        <f aca="false">IF(Kalender!HD32&lt;&gt;1,0,IF(AND($B32&gt;0,INDEX(Kalender!HD$68:HD$77,MAX(1,$B32))&gt;INDEX(Kalender!$B$68:$B$77,MAX(1,$B32))),1,0)+IF(OR(AND($C32&gt;0,INDEX(Kalender!HD$81:HD$110,MAX(1,$C32))&gt;INDEX(Kalender!$B$81:$B$110,MAX(1,$C32))),AND($D32&gt;0,INDEX(Kalender!HD$81:HD$110,MAX(1,$D32))&gt;INDEX(Kalender!$B$81:$B$110,MAX(1,$D32))),AND($E32&gt;0,INDEX(Kalender!HD$81:HD$110,MAX(1,$E32))&gt;INDEX(Kalender!$B$81:$B$110,MAX(1,$E32))),AND($F32&gt;0,INDEX(Kalender!HD$81:HD$110,MAX(1,$F32))&gt;INDEX(Kalender!$B$81:$B$110,MAX(1,$F32)))),2,0))</f>
        <v>0</v>
      </c>
      <c r="HE32" s="5" t="n">
        <f aca="false">IF(Kalender!HE32&lt;&gt;1,0,IF(AND($B32&gt;0,INDEX(Kalender!HE$68:HE$77,MAX(1,$B32))&gt;INDEX(Kalender!$B$68:$B$77,MAX(1,$B32))),1,0)+IF(OR(AND($C32&gt;0,INDEX(Kalender!HE$81:HE$110,MAX(1,$C32))&gt;INDEX(Kalender!$B$81:$B$110,MAX(1,$C32))),AND($D32&gt;0,INDEX(Kalender!HE$81:HE$110,MAX(1,$D32))&gt;INDEX(Kalender!$B$81:$B$110,MAX(1,$D32))),AND($E32&gt;0,INDEX(Kalender!HE$81:HE$110,MAX(1,$E32))&gt;INDEX(Kalender!$B$81:$B$110,MAX(1,$E32))),AND($F32&gt;0,INDEX(Kalender!HE$81:HE$110,MAX(1,$F32))&gt;INDEX(Kalender!$B$81:$B$110,MAX(1,$F32)))),2,0))</f>
        <v>0</v>
      </c>
      <c r="HF32" s="5" t="n">
        <f aca="false">IF(Kalender!HF32&lt;&gt;1,0,IF(AND($B32&gt;0,INDEX(Kalender!HF$68:HF$77,MAX(1,$B32))&gt;INDEX(Kalender!$B$68:$B$77,MAX(1,$B32))),1,0)+IF(OR(AND($C32&gt;0,INDEX(Kalender!HF$81:HF$110,MAX(1,$C32))&gt;INDEX(Kalender!$B$81:$B$110,MAX(1,$C32))),AND($D32&gt;0,INDEX(Kalender!HF$81:HF$110,MAX(1,$D32))&gt;INDEX(Kalender!$B$81:$B$110,MAX(1,$D32))),AND($E32&gt;0,INDEX(Kalender!HF$81:HF$110,MAX(1,$E32))&gt;INDEX(Kalender!$B$81:$B$110,MAX(1,$E32))),AND($F32&gt;0,INDEX(Kalender!HF$81:HF$110,MAX(1,$F32))&gt;INDEX(Kalender!$B$81:$B$110,MAX(1,$F32)))),2,0))</f>
        <v>0</v>
      </c>
      <c r="HG32" s="5" t="n">
        <f aca="false">IF(Kalender!HG32&lt;&gt;1,0,IF(AND($B32&gt;0,INDEX(Kalender!HG$68:HG$77,MAX(1,$B32))&gt;INDEX(Kalender!$B$68:$B$77,MAX(1,$B32))),1,0)+IF(OR(AND($C32&gt;0,INDEX(Kalender!HG$81:HG$110,MAX(1,$C32))&gt;INDEX(Kalender!$B$81:$B$110,MAX(1,$C32))),AND($D32&gt;0,INDEX(Kalender!HG$81:HG$110,MAX(1,$D32))&gt;INDEX(Kalender!$B$81:$B$110,MAX(1,$D32))),AND($E32&gt;0,INDEX(Kalender!HG$81:HG$110,MAX(1,$E32))&gt;INDEX(Kalender!$B$81:$B$110,MAX(1,$E32))),AND($F32&gt;0,INDEX(Kalender!HG$81:HG$110,MAX(1,$F32))&gt;INDEX(Kalender!$B$81:$B$110,MAX(1,$F32)))),2,0))</f>
        <v>0</v>
      </c>
      <c r="HH32" s="5" t="n">
        <f aca="false">IF(Kalender!HH32&lt;&gt;1,0,IF(AND($B32&gt;0,INDEX(Kalender!HH$68:HH$77,MAX(1,$B32))&gt;INDEX(Kalender!$B$68:$B$77,MAX(1,$B32))),1,0)+IF(OR(AND($C32&gt;0,INDEX(Kalender!HH$81:HH$110,MAX(1,$C32))&gt;INDEX(Kalender!$B$81:$B$110,MAX(1,$C32))),AND($D32&gt;0,INDEX(Kalender!HH$81:HH$110,MAX(1,$D32))&gt;INDEX(Kalender!$B$81:$B$110,MAX(1,$D32))),AND($E32&gt;0,INDEX(Kalender!HH$81:HH$110,MAX(1,$E32))&gt;INDEX(Kalender!$B$81:$B$110,MAX(1,$E32))),AND($F32&gt;0,INDEX(Kalender!HH$81:HH$110,MAX(1,$F32))&gt;INDEX(Kalender!$B$81:$B$110,MAX(1,$F32)))),2,0))</f>
        <v>0</v>
      </c>
      <c r="HI32" s="5" t="n">
        <f aca="false">IF(Kalender!HI32&lt;&gt;1,0,IF(AND($B32&gt;0,INDEX(Kalender!HI$68:HI$77,MAX(1,$B32))&gt;INDEX(Kalender!$B$68:$B$77,MAX(1,$B32))),1,0)+IF(OR(AND($C32&gt;0,INDEX(Kalender!HI$81:HI$110,MAX(1,$C32))&gt;INDEX(Kalender!$B$81:$B$110,MAX(1,$C32))),AND($D32&gt;0,INDEX(Kalender!HI$81:HI$110,MAX(1,$D32))&gt;INDEX(Kalender!$B$81:$B$110,MAX(1,$D32))),AND($E32&gt;0,INDEX(Kalender!HI$81:HI$110,MAX(1,$E32))&gt;INDEX(Kalender!$B$81:$B$110,MAX(1,$E32))),AND($F32&gt;0,INDEX(Kalender!HI$81:HI$110,MAX(1,$F32))&gt;INDEX(Kalender!$B$81:$B$110,MAX(1,$F32)))),2,0))</f>
        <v>0</v>
      </c>
      <c r="HJ32" s="5" t="n">
        <f aca="false">IF(Kalender!HJ32&lt;&gt;1,0,IF(AND($B32&gt;0,INDEX(Kalender!HJ$68:HJ$77,MAX(1,$B32))&gt;INDEX(Kalender!$B$68:$B$77,MAX(1,$B32))),1,0)+IF(OR(AND($C32&gt;0,INDEX(Kalender!HJ$81:HJ$110,MAX(1,$C32))&gt;INDEX(Kalender!$B$81:$B$110,MAX(1,$C32))),AND($D32&gt;0,INDEX(Kalender!HJ$81:HJ$110,MAX(1,$D32))&gt;INDEX(Kalender!$B$81:$B$110,MAX(1,$D32))),AND($E32&gt;0,INDEX(Kalender!HJ$81:HJ$110,MAX(1,$E32))&gt;INDEX(Kalender!$B$81:$B$110,MAX(1,$E32))),AND($F32&gt;0,INDEX(Kalender!HJ$81:HJ$110,MAX(1,$F32))&gt;INDEX(Kalender!$B$81:$B$110,MAX(1,$F32)))),2,0))</f>
        <v>0</v>
      </c>
      <c r="HK32" s="5" t="n">
        <f aca="false">IF(Kalender!HK32&lt;&gt;1,0,IF(AND($B32&gt;0,INDEX(Kalender!HK$68:HK$77,MAX(1,$B32))&gt;INDEX(Kalender!$B$68:$B$77,MAX(1,$B32))),1,0)+IF(OR(AND($C32&gt;0,INDEX(Kalender!HK$81:HK$110,MAX(1,$C32))&gt;INDEX(Kalender!$B$81:$B$110,MAX(1,$C32))),AND($D32&gt;0,INDEX(Kalender!HK$81:HK$110,MAX(1,$D32))&gt;INDEX(Kalender!$B$81:$B$110,MAX(1,$D32))),AND($E32&gt;0,INDEX(Kalender!HK$81:HK$110,MAX(1,$E32))&gt;INDEX(Kalender!$B$81:$B$110,MAX(1,$E32))),AND($F32&gt;0,INDEX(Kalender!HK$81:HK$110,MAX(1,$F32))&gt;INDEX(Kalender!$B$81:$B$110,MAX(1,$F32)))),2,0))</f>
        <v>0</v>
      </c>
      <c r="HL32" s="5" t="n">
        <f aca="false">IF(Kalender!HL32&lt;&gt;1,0,IF(AND($B32&gt;0,INDEX(Kalender!HL$68:HL$77,MAX(1,$B32))&gt;INDEX(Kalender!$B$68:$B$77,MAX(1,$B32))),1,0)+IF(OR(AND($C32&gt;0,INDEX(Kalender!HL$81:HL$110,MAX(1,$C32))&gt;INDEX(Kalender!$B$81:$B$110,MAX(1,$C32))),AND($D32&gt;0,INDEX(Kalender!HL$81:HL$110,MAX(1,$D32))&gt;INDEX(Kalender!$B$81:$B$110,MAX(1,$D32))),AND($E32&gt;0,INDEX(Kalender!HL$81:HL$110,MAX(1,$E32))&gt;INDEX(Kalender!$B$81:$B$110,MAX(1,$E32))),AND($F32&gt;0,INDEX(Kalender!HL$81:HL$110,MAX(1,$F32))&gt;INDEX(Kalender!$B$81:$B$110,MAX(1,$F32)))),2,0))</f>
        <v>0</v>
      </c>
      <c r="HM32" s="5" t="n">
        <f aca="false">IF(Kalender!HM32&lt;&gt;1,0,IF(AND($B32&gt;0,INDEX(Kalender!HM$68:HM$77,MAX(1,$B32))&gt;INDEX(Kalender!$B$68:$B$77,MAX(1,$B32))),1,0)+IF(OR(AND($C32&gt;0,INDEX(Kalender!HM$81:HM$110,MAX(1,$C32))&gt;INDEX(Kalender!$B$81:$B$110,MAX(1,$C32))),AND($D32&gt;0,INDEX(Kalender!HM$81:HM$110,MAX(1,$D32))&gt;INDEX(Kalender!$B$81:$B$110,MAX(1,$D32))),AND($E32&gt;0,INDEX(Kalender!HM$81:HM$110,MAX(1,$E32))&gt;INDEX(Kalender!$B$81:$B$110,MAX(1,$E32))),AND($F32&gt;0,INDEX(Kalender!HM$81:HM$110,MAX(1,$F32))&gt;INDEX(Kalender!$B$81:$B$110,MAX(1,$F32)))),2,0))</f>
        <v>0</v>
      </c>
      <c r="HN32" s="5" t="n">
        <f aca="false">IF(Kalender!HN32&lt;&gt;1,0,IF(AND($B32&gt;0,INDEX(Kalender!HN$68:HN$77,MAX(1,$B32))&gt;INDEX(Kalender!$B$68:$B$77,MAX(1,$B32))),1,0)+IF(OR(AND($C32&gt;0,INDEX(Kalender!HN$81:HN$110,MAX(1,$C32))&gt;INDEX(Kalender!$B$81:$B$110,MAX(1,$C32))),AND($D32&gt;0,INDEX(Kalender!HN$81:HN$110,MAX(1,$D32))&gt;INDEX(Kalender!$B$81:$B$110,MAX(1,$D32))),AND($E32&gt;0,INDEX(Kalender!HN$81:HN$110,MAX(1,$E32))&gt;INDEX(Kalender!$B$81:$B$110,MAX(1,$E32))),AND($F32&gt;0,INDEX(Kalender!HN$81:HN$110,MAX(1,$F32))&gt;INDEX(Kalender!$B$81:$B$110,MAX(1,$F32)))),2,0))</f>
        <v>0</v>
      </c>
      <c r="HO32" s="5" t="n">
        <f aca="false">IF(Kalender!HO32&lt;&gt;1,0,IF(AND($B32&gt;0,INDEX(Kalender!HO$68:HO$77,MAX(1,$B32))&gt;INDEX(Kalender!$B$68:$B$77,MAX(1,$B32))),1,0)+IF(OR(AND($C32&gt;0,INDEX(Kalender!HO$81:HO$110,MAX(1,$C32))&gt;INDEX(Kalender!$B$81:$B$110,MAX(1,$C32))),AND($D32&gt;0,INDEX(Kalender!HO$81:HO$110,MAX(1,$D32))&gt;INDEX(Kalender!$B$81:$B$110,MAX(1,$D32))),AND($E32&gt;0,INDEX(Kalender!HO$81:HO$110,MAX(1,$E32))&gt;INDEX(Kalender!$B$81:$B$110,MAX(1,$E32))),AND($F32&gt;0,INDEX(Kalender!HO$81:HO$110,MAX(1,$F32))&gt;INDEX(Kalender!$B$81:$B$110,MAX(1,$F32)))),2,0))</f>
        <v>0</v>
      </c>
      <c r="HP32" s="5" t="n">
        <f aca="false">IF(Kalender!HP32&lt;&gt;1,0,IF(AND($B32&gt;0,INDEX(Kalender!HP$68:HP$77,MAX(1,$B32))&gt;INDEX(Kalender!$B$68:$B$77,MAX(1,$B32))),1,0)+IF(OR(AND($C32&gt;0,INDEX(Kalender!HP$81:HP$110,MAX(1,$C32))&gt;INDEX(Kalender!$B$81:$B$110,MAX(1,$C32))),AND($D32&gt;0,INDEX(Kalender!HP$81:HP$110,MAX(1,$D32))&gt;INDEX(Kalender!$B$81:$B$110,MAX(1,$D32))),AND($E32&gt;0,INDEX(Kalender!HP$81:HP$110,MAX(1,$E32))&gt;INDEX(Kalender!$B$81:$B$110,MAX(1,$E32))),AND($F32&gt;0,INDEX(Kalender!HP$81:HP$110,MAX(1,$F32))&gt;INDEX(Kalender!$B$81:$B$110,MAX(1,$F32)))),2,0))</f>
        <v>0</v>
      </c>
      <c r="HQ32" s="5" t="n">
        <f aca="false">IF(Kalender!HQ32&lt;&gt;1,0,IF(AND($B32&gt;0,INDEX(Kalender!HQ$68:HQ$77,MAX(1,$B32))&gt;INDEX(Kalender!$B$68:$B$77,MAX(1,$B32))),1,0)+IF(OR(AND($C32&gt;0,INDEX(Kalender!HQ$81:HQ$110,MAX(1,$C32))&gt;INDEX(Kalender!$B$81:$B$110,MAX(1,$C32))),AND($D32&gt;0,INDEX(Kalender!HQ$81:HQ$110,MAX(1,$D32))&gt;INDEX(Kalender!$B$81:$B$110,MAX(1,$D32))),AND($E32&gt;0,INDEX(Kalender!HQ$81:HQ$110,MAX(1,$E32))&gt;INDEX(Kalender!$B$81:$B$110,MAX(1,$E32))),AND($F32&gt;0,INDEX(Kalender!HQ$81:HQ$110,MAX(1,$F32))&gt;INDEX(Kalender!$B$81:$B$110,MAX(1,$F32)))),2,0))</f>
        <v>0</v>
      </c>
      <c r="HR32" s="5" t="n">
        <f aca="false">IF(Kalender!HR32&lt;&gt;1,0,IF(AND($B32&gt;0,INDEX(Kalender!HR$68:HR$77,MAX(1,$B32))&gt;INDEX(Kalender!$B$68:$B$77,MAX(1,$B32))),1,0)+IF(OR(AND($C32&gt;0,INDEX(Kalender!HR$81:HR$110,MAX(1,$C32))&gt;INDEX(Kalender!$B$81:$B$110,MAX(1,$C32))),AND($D32&gt;0,INDEX(Kalender!HR$81:HR$110,MAX(1,$D32))&gt;INDEX(Kalender!$B$81:$B$110,MAX(1,$D32))),AND($E32&gt;0,INDEX(Kalender!HR$81:HR$110,MAX(1,$E32))&gt;INDEX(Kalender!$B$81:$B$110,MAX(1,$E32))),AND($F32&gt;0,INDEX(Kalender!HR$81:HR$110,MAX(1,$F32))&gt;INDEX(Kalender!$B$81:$B$110,MAX(1,$F32)))),2,0))</f>
        <v>0</v>
      </c>
      <c r="HS32" s="5" t="n">
        <f aca="false">IF(Kalender!HS32&lt;&gt;1,0,IF(AND($B32&gt;0,INDEX(Kalender!HS$68:HS$77,MAX(1,$B32))&gt;INDEX(Kalender!$B$68:$B$77,MAX(1,$B32))),1,0)+IF(OR(AND($C32&gt;0,INDEX(Kalender!HS$81:HS$110,MAX(1,$C32))&gt;INDEX(Kalender!$B$81:$B$110,MAX(1,$C32))),AND($D32&gt;0,INDEX(Kalender!HS$81:HS$110,MAX(1,$D32))&gt;INDEX(Kalender!$B$81:$B$110,MAX(1,$D32))),AND($E32&gt;0,INDEX(Kalender!HS$81:HS$110,MAX(1,$E32))&gt;INDEX(Kalender!$B$81:$B$110,MAX(1,$E32))),AND($F32&gt;0,INDEX(Kalender!HS$81:HS$110,MAX(1,$F32))&gt;INDEX(Kalender!$B$81:$B$110,MAX(1,$F32)))),2,0))</f>
        <v>0</v>
      </c>
      <c r="HT32" s="5" t="n">
        <f aca="false">IF(Kalender!HT32&lt;&gt;1,0,IF(AND($B32&gt;0,INDEX(Kalender!HT$68:HT$77,MAX(1,$B32))&gt;INDEX(Kalender!$B$68:$B$77,MAX(1,$B32))),1,0)+IF(OR(AND($C32&gt;0,INDEX(Kalender!HT$81:HT$110,MAX(1,$C32))&gt;INDEX(Kalender!$B$81:$B$110,MAX(1,$C32))),AND($D32&gt;0,INDEX(Kalender!HT$81:HT$110,MAX(1,$D32))&gt;INDEX(Kalender!$B$81:$B$110,MAX(1,$D32))),AND($E32&gt;0,INDEX(Kalender!HT$81:HT$110,MAX(1,$E32))&gt;INDEX(Kalender!$B$81:$B$110,MAX(1,$E32))),AND($F32&gt;0,INDEX(Kalender!HT$81:HT$110,MAX(1,$F32))&gt;INDEX(Kalender!$B$81:$B$110,MAX(1,$F32)))),2,0))</f>
        <v>0</v>
      </c>
      <c r="HU32" s="5" t="n">
        <f aca="false">IF(Kalender!HU32&lt;&gt;1,0,IF(AND($B32&gt;0,INDEX(Kalender!HU$68:HU$77,MAX(1,$B32))&gt;INDEX(Kalender!$B$68:$B$77,MAX(1,$B32))),1,0)+IF(OR(AND($C32&gt;0,INDEX(Kalender!HU$81:HU$110,MAX(1,$C32))&gt;INDEX(Kalender!$B$81:$B$110,MAX(1,$C32))),AND($D32&gt;0,INDEX(Kalender!HU$81:HU$110,MAX(1,$D32))&gt;INDEX(Kalender!$B$81:$B$110,MAX(1,$D32))),AND($E32&gt;0,INDEX(Kalender!HU$81:HU$110,MAX(1,$E32))&gt;INDEX(Kalender!$B$81:$B$110,MAX(1,$E32))),AND($F32&gt;0,INDEX(Kalender!HU$81:HU$110,MAX(1,$F32))&gt;INDEX(Kalender!$B$81:$B$110,MAX(1,$F32)))),2,0))</f>
        <v>0</v>
      </c>
      <c r="HV32" s="5" t="n">
        <f aca="false">IF(Kalender!HV32&lt;&gt;1,0,IF(AND($B32&gt;0,INDEX(Kalender!HV$68:HV$77,MAX(1,$B32))&gt;INDEX(Kalender!$B$68:$B$77,MAX(1,$B32))),1,0)+IF(OR(AND($C32&gt;0,INDEX(Kalender!HV$81:HV$110,MAX(1,$C32))&gt;INDEX(Kalender!$B$81:$B$110,MAX(1,$C32))),AND($D32&gt;0,INDEX(Kalender!HV$81:HV$110,MAX(1,$D32))&gt;INDEX(Kalender!$B$81:$B$110,MAX(1,$D32))),AND($E32&gt;0,INDEX(Kalender!HV$81:HV$110,MAX(1,$E32))&gt;INDEX(Kalender!$B$81:$B$110,MAX(1,$E32))),AND($F32&gt;0,INDEX(Kalender!HV$81:HV$110,MAX(1,$F32))&gt;INDEX(Kalender!$B$81:$B$110,MAX(1,$F32)))),2,0))</f>
        <v>0</v>
      </c>
      <c r="HW32" s="5" t="n">
        <f aca="false">IF(Kalender!HW32&lt;&gt;1,0,IF(AND($B32&gt;0,INDEX(Kalender!HW$68:HW$77,MAX(1,$B32))&gt;INDEX(Kalender!$B$68:$B$77,MAX(1,$B32))),1,0)+IF(OR(AND($C32&gt;0,INDEX(Kalender!HW$81:HW$110,MAX(1,$C32))&gt;INDEX(Kalender!$B$81:$B$110,MAX(1,$C32))),AND($D32&gt;0,INDEX(Kalender!HW$81:HW$110,MAX(1,$D32))&gt;INDEX(Kalender!$B$81:$B$110,MAX(1,$D32))),AND($E32&gt;0,INDEX(Kalender!HW$81:HW$110,MAX(1,$E32))&gt;INDEX(Kalender!$B$81:$B$110,MAX(1,$E32))),AND($F32&gt;0,INDEX(Kalender!HW$81:HW$110,MAX(1,$F32))&gt;INDEX(Kalender!$B$81:$B$110,MAX(1,$F32)))),2,0))</f>
        <v>0</v>
      </c>
      <c r="HX32" s="5" t="n">
        <f aca="false">IF(Kalender!HX32&lt;&gt;1,0,IF(AND($B32&gt;0,INDEX(Kalender!HX$68:HX$77,MAX(1,$B32))&gt;INDEX(Kalender!$B$68:$B$77,MAX(1,$B32))),1,0)+IF(OR(AND($C32&gt;0,INDEX(Kalender!HX$81:HX$110,MAX(1,$C32))&gt;INDEX(Kalender!$B$81:$B$110,MAX(1,$C32))),AND($D32&gt;0,INDEX(Kalender!HX$81:HX$110,MAX(1,$D32))&gt;INDEX(Kalender!$B$81:$B$110,MAX(1,$D32))),AND($E32&gt;0,INDEX(Kalender!HX$81:HX$110,MAX(1,$E32))&gt;INDEX(Kalender!$B$81:$B$110,MAX(1,$E32))),AND($F32&gt;0,INDEX(Kalender!HX$81:HX$110,MAX(1,$F32))&gt;INDEX(Kalender!$B$81:$B$110,MAX(1,$F32)))),2,0))</f>
        <v>0</v>
      </c>
      <c r="HY32" s="5" t="n">
        <f aca="false">IF(Kalender!HY32&lt;&gt;1,0,IF(AND($B32&gt;0,INDEX(Kalender!HY$68:HY$77,MAX(1,$B32))&gt;INDEX(Kalender!$B$68:$B$77,MAX(1,$B32))),1,0)+IF(OR(AND($C32&gt;0,INDEX(Kalender!HY$81:HY$110,MAX(1,$C32))&gt;INDEX(Kalender!$B$81:$B$110,MAX(1,$C32))),AND($D32&gt;0,INDEX(Kalender!HY$81:HY$110,MAX(1,$D32))&gt;INDEX(Kalender!$B$81:$B$110,MAX(1,$D32))),AND($E32&gt;0,INDEX(Kalender!HY$81:HY$110,MAX(1,$E32))&gt;INDEX(Kalender!$B$81:$B$110,MAX(1,$E32))),AND($F32&gt;0,INDEX(Kalender!HY$81:HY$110,MAX(1,$F32))&gt;INDEX(Kalender!$B$81:$B$110,MAX(1,$F32)))),2,0))</f>
        <v>0</v>
      </c>
      <c r="HZ32" s="5" t="n">
        <f aca="false">IF(Kalender!HZ32&lt;&gt;1,0,IF(AND($B32&gt;0,INDEX(Kalender!HZ$68:HZ$77,MAX(1,$B32))&gt;INDEX(Kalender!$B$68:$B$77,MAX(1,$B32))),1,0)+IF(OR(AND($C32&gt;0,INDEX(Kalender!HZ$81:HZ$110,MAX(1,$C32))&gt;INDEX(Kalender!$B$81:$B$110,MAX(1,$C32))),AND($D32&gt;0,INDEX(Kalender!HZ$81:HZ$110,MAX(1,$D32))&gt;INDEX(Kalender!$B$81:$B$110,MAX(1,$D32))),AND($E32&gt;0,INDEX(Kalender!HZ$81:HZ$110,MAX(1,$E32))&gt;INDEX(Kalender!$B$81:$B$110,MAX(1,$E32))),AND($F32&gt;0,INDEX(Kalender!HZ$81:HZ$110,MAX(1,$F32))&gt;INDEX(Kalender!$B$81:$B$110,MAX(1,$F32)))),2,0))</f>
        <v>0</v>
      </c>
      <c r="IA32" s="5" t="n">
        <f aca="false">IF(Kalender!IA32&lt;&gt;1,0,IF(AND($B32&gt;0,INDEX(Kalender!IA$68:IA$77,MAX(1,$B32))&gt;INDEX(Kalender!$B$68:$B$77,MAX(1,$B32))),1,0)+IF(OR(AND($C32&gt;0,INDEX(Kalender!IA$81:IA$110,MAX(1,$C32))&gt;INDEX(Kalender!$B$81:$B$110,MAX(1,$C32))),AND($D32&gt;0,INDEX(Kalender!IA$81:IA$110,MAX(1,$D32))&gt;INDEX(Kalender!$B$81:$B$110,MAX(1,$D32))),AND($E32&gt;0,INDEX(Kalender!IA$81:IA$110,MAX(1,$E32))&gt;INDEX(Kalender!$B$81:$B$110,MAX(1,$E32))),AND($F32&gt;0,INDEX(Kalender!IA$81:IA$110,MAX(1,$F32))&gt;INDEX(Kalender!$B$81:$B$110,MAX(1,$F32)))),2,0))</f>
        <v>0</v>
      </c>
      <c r="IB32" s="5" t="n">
        <f aca="false">IF(Kalender!IB32&lt;&gt;1,0,IF(AND($B32&gt;0,INDEX(Kalender!IB$68:IB$77,MAX(1,$B32))&gt;INDEX(Kalender!$B$68:$B$77,MAX(1,$B32))),1,0)+IF(OR(AND($C32&gt;0,INDEX(Kalender!IB$81:IB$110,MAX(1,$C32))&gt;INDEX(Kalender!$B$81:$B$110,MAX(1,$C32))),AND($D32&gt;0,INDEX(Kalender!IB$81:IB$110,MAX(1,$D32))&gt;INDEX(Kalender!$B$81:$B$110,MAX(1,$D32))),AND($E32&gt;0,INDEX(Kalender!IB$81:IB$110,MAX(1,$E32))&gt;INDEX(Kalender!$B$81:$B$110,MAX(1,$E32))),AND($F32&gt;0,INDEX(Kalender!IB$81:IB$110,MAX(1,$F32))&gt;INDEX(Kalender!$B$81:$B$110,MAX(1,$F32)))),2,0))</f>
        <v>0</v>
      </c>
      <c r="IC32" s="5" t="n">
        <f aca="false">IF(Kalender!IC32&lt;&gt;1,0,IF(AND($B32&gt;0,INDEX(Kalender!IC$68:IC$77,MAX(1,$B32))&gt;INDEX(Kalender!$B$68:$B$77,MAX(1,$B32))),1,0)+IF(OR(AND($C32&gt;0,INDEX(Kalender!IC$81:IC$110,MAX(1,$C32))&gt;INDEX(Kalender!$B$81:$B$110,MAX(1,$C32))),AND($D32&gt;0,INDEX(Kalender!IC$81:IC$110,MAX(1,$D32))&gt;INDEX(Kalender!$B$81:$B$110,MAX(1,$D32))),AND($E32&gt;0,INDEX(Kalender!IC$81:IC$110,MAX(1,$E32))&gt;INDEX(Kalender!$B$81:$B$110,MAX(1,$E32))),AND($F32&gt;0,INDEX(Kalender!IC$81:IC$110,MAX(1,$F32))&gt;INDEX(Kalender!$B$81:$B$110,MAX(1,$F32)))),2,0))</f>
        <v>0</v>
      </c>
      <c r="ID32" s="5" t="n">
        <f aca="false">IF(Kalender!ID32&lt;&gt;1,0,IF(AND($B32&gt;0,INDEX(Kalender!ID$68:ID$77,MAX(1,$B32))&gt;INDEX(Kalender!$B$68:$B$77,MAX(1,$B32))),1,0)+IF(OR(AND($C32&gt;0,INDEX(Kalender!ID$81:ID$110,MAX(1,$C32))&gt;INDEX(Kalender!$B$81:$B$110,MAX(1,$C32))),AND($D32&gt;0,INDEX(Kalender!ID$81:ID$110,MAX(1,$D32))&gt;INDEX(Kalender!$B$81:$B$110,MAX(1,$D32))),AND($E32&gt;0,INDEX(Kalender!ID$81:ID$110,MAX(1,$E32))&gt;INDEX(Kalender!$B$81:$B$110,MAX(1,$E32))),AND($F32&gt;0,INDEX(Kalender!ID$81:ID$110,MAX(1,$F32))&gt;INDEX(Kalender!$B$81:$B$110,MAX(1,$F32)))),2,0))</f>
        <v>0</v>
      </c>
      <c r="IE32" s="5" t="n">
        <f aca="false">IF(Kalender!IE32&lt;&gt;1,0,IF(AND($B32&gt;0,INDEX(Kalender!IE$68:IE$77,MAX(1,$B32))&gt;INDEX(Kalender!$B$68:$B$77,MAX(1,$B32))),1,0)+IF(OR(AND($C32&gt;0,INDEX(Kalender!IE$81:IE$110,MAX(1,$C32))&gt;INDEX(Kalender!$B$81:$B$110,MAX(1,$C32))),AND($D32&gt;0,INDEX(Kalender!IE$81:IE$110,MAX(1,$D32))&gt;INDEX(Kalender!$B$81:$B$110,MAX(1,$D32))),AND($E32&gt;0,INDEX(Kalender!IE$81:IE$110,MAX(1,$E32))&gt;INDEX(Kalender!$B$81:$B$110,MAX(1,$E32))),AND($F32&gt;0,INDEX(Kalender!IE$81:IE$110,MAX(1,$F32))&gt;INDEX(Kalender!$B$81:$B$110,MAX(1,$F32)))),2,0))</f>
        <v>0</v>
      </c>
      <c r="IF32" s="5" t="n">
        <f aca="false">IF(Kalender!IF32&lt;&gt;1,0,IF(AND($B32&gt;0,INDEX(Kalender!IF$68:IF$77,MAX(1,$B32))&gt;INDEX(Kalender!$B$68:$B$77,MAX(1,$B32))),1,0)+IF(OR(AND($C32&gt;0,INDEX(Kalender!IF$81:IF$110,MAX(1,$C32))&gt;INDEX(Kalender!$B$81:$B$110,MAX(1,$C32))),AND($D32&gt;0,INDEX(Kalender!IF$81:IF$110,MAX(1,$D32))&gt;INDEX(Kalender!$B$81:$B$110,MAX(1,$D32))),AND($E32&gt;0,INDEX(Kalender!IF$81:IF$110,MAX(1,$E32))&gt;INDEX(Kalender!$B$81:$B$110,MAX(1,$E32))),AND($F32&gt;0,INDEX(Kalender!IF$81:IF$110,MAX(1,$F32))&gt;INDEX(Kalender!$B$81:$B$110,MAX(1,$F32)))),2,0))</f>
        <v>0</v>
      </c>
      <c r="IG32" s="5" t="n">
        <f aca="false">IF(Kalender!IG32&lt;&gt;1,0,IF(AND($B32&gt;0,INDEX(Kalender!IG$68:IG$77,MAX(1,$B32))&gt;INDEX(Kalender!$B$68:$B$77,MAX(1,$B32))),1,0)+IF(OR(AND($C32&gt;0,INDEX(Kalender!IG$81:IG$110,MAX(1,$C32))&gt;INDEX(Kalender!$B$81:$B$110,MAX(1,$C32))),AND($D32&gt;0,INDEX(Kalender!IG$81:IG$110,MAX(1,$D32))&gt;INDEX(Kalender!$B$81:$B$110,MAX(1,$D32))),AND($E32&gt;0,INDEX(Kalender!IG$81:IG$110,MAX(1,$E32))&gt;INDEX(Kalender!$B$81:$B$110,MAX(1,$E32))),AND($F32&gt;0,INDEX(Kalender!IG$81:IG$110,MAX(1,$F32))&gt;INDEX(Kalender!$B$81:$B$110,MAX(1,$F32)))),2,0))</f>
        <v>0</v>
      </c>
      <c r="IH32" s="5" t="n">
        <f aca="false">IF(Kalender!IH32&lt;&gt;1,0,IF(AND($B32&gt;0,INDEX(Kalender!IH$68:IH$77,MAX(1,$B32))&gt;INDEX(Kalender!$B$68:$B$77,MAX(1,$B32))),1,0)+IF(OR(AND($C32&gt;0,INDEX(Kalender!IH$81:IH$110,MAX(1,$C32))&gt;INDEX(Kalender!$B$81:$B$110,MAX(1,$C32))),AND($D32&gt;0,INDEX(Kalender!IH$81:IH$110,MAX(1,$D32))&gt;INDEX(Kalender!$B$81:$B$110,MAX(1,$D32))),AND($E32&gt;0,INDEX(Kalender!IH$81:IH$110,MAX(1,$E32))&gt;INDEX(Kalender!$B$81:$B$110,MAX(1,$E32))),AND($F32&gt;0,INDEX(Kalender!IH$81:IH$110,MAX(1,$F32))&gt;INDEX(Kalender!$B$81:$B$110,MAX(1,$F32)))),2,0))</f>
        <v>0</v>
      </c>
      <c r="II32" s="5" t="n">
        <f aca="false">IF(Kalender!II32&lt;&gt;1,0,IF(AND($B32&gt;0,INDEX(Kalender!II$68:II$77,MAX(1,$B32))&gt;INDEX(Kalender!$B$68:$B$77,MAX(1,$B32))),1,0)+IF(OR(AND($C32&gt;0,INDEX(Kalender!II$81:II$110,MAX(1,$C32))&gt;INDEX(Kalender!$B$81:$B$110,MAX(1,$C32))),AND($D32&gt;0,INDEX(Kalender!II$81:II$110,MAX(1,$D32))&gt;INDEX(Kalender!$B$81:$B$110,MAX(1,$D32))),AND($E32&gt;0,INDEX(Kalender!II$81:II$110,MAX(1,$E32))&gt;INDEX(Kalender!$B$81:$B$110,MAX(1,$E32))),AND($F32&gt;0,INDEX(Kalender!II$81:II$110,MAX(1,$F32))&gt;INDEX(Kalender!$B$81:$B$110,MAX(1,$F32)))),2,0))</f>
        <v>0</v>
      </c>
      <c r="IJ32" s="5" t="n">
        <f aca="false">IF(Kalender!IJ32&lt;&gt;1,0,IF(AND($B32&gt;0,INDEX(Kalender!IJ$68:IJ$77,MAX(1,$B32))&gt;INDEX(Kalender!$B$68:$B$77,MAX(1,$B32))),1,0)+IF(OR(AND($C32&gt;0,INDEX(Kalender!IJ$81:IJ$110,MAX(1,$C32))&gt;INDEX(Kalender!$B$81:$B$110,MAX(1,$C32))),AND($D32&gt;0,INDEX(Kalender!IJ$81:IJ$110,MAX(1,$D32))&gt;INDEX(Kalender!$B$81:$B$110,MAX(1,$D32))),AND($E32&gt;0,INDEX(Kalender!IJ$81:IJ$110,MAX(1,$E32))&gt;INDEX(Kalender!$B$81:$B$110,MAX(1,$E32))),AND($F32&gt;0,INDEX(Kalender!IJ$81:IJ$110,MAX(1,$F32))&gt;INDEX(Kalender!$B$81:$B$110,MAX(1,$F32)))),2,0))</f>
        <v>0</v>
      </c>
      <c r="IK32" s="5" t="n">
        <f aca="false">IF(Kalender!IK32&lt;&gt;1,0,IF(AND($B32&gt;0,INDEX(Kalender!IK$68:IK$77,MAX(1,$B32))&gt;INDEX(Kalender!$B$68:$B$77,MAX(1,$B32))),1,0)+IF(OR(AND($C32&gt;0,INDEX(Kalender!IK$81:IK$110,MAX(1,$C32))&gt;INDEX(Kalender!$B$81:$B$110,MAX(1,$C32))),AND($D32&gt;0,INDEX(Kalender!IK$81:IK$110,MAX(1,$D32))&gt;INDEX(Kalender!$B$81:$B$110,MAX(1,$D32))),AND($E32&gt;0,INDEX(Kalender!IK$81:IK$110,MAX(1,$E32))&gt;INDEX(Kalender!$B$81:$B$110,MAX(1,$E32))),AND($F32&gt;0,INDEX(Kalender!IK$81:IK$110,MAX(1,$F32))&gt;INDEX(Kalender!$B$81:$B$110,MAX(1,$F32)))),2,0))</f>
        <v>0</v>
      </c>
      <c r="IL32" s="5" t="n">
        <f aca="false">IF(Kalender!IL32&lt;&gt;1,0,IF(AND($B32&gt;0,INDEX(Kalender!IL$68:IL$77,MAX(1,$B32))&gt;INDEX(Kalender!$B$68:$B$77,MAX(1,$B32))),1,0)+IF(OR(AND($C32&gt;0,INDEX(Kalender!IL$81:IL$110,MAX(1,$C32))&gt;INDEX(Kalender!$B$81:$B$110,MAX(1,$C32))),AND($D32&gt;0,INDEX(Kalender!IL$81:IL$110,MAX(1,$D32))&gt;INDEX(Kalender!$B$81:$B$110,MAX(1,$D32))),AND($E32&gt;0,INDEX(Kalender!IL$81:IL$110,MAX(1,$E32))&gt;INDEX(Kalender!$B$81:$B$110,MAX(1,$E32))),AND($F32&gt;0,INDEX(Kalender!IL$81:IL$110,MAX(1,$F32))&gt;INDEX(Kalender!$B$81:$B$110,MAX(1,$F32)))),2,0))</f>
        <v>0</v>
      </c>
      <c r="IM32" s="5" t="n">
        <f aca="false">IF(Kalender!IM32&lt;&gt;1,0,IF(AND($B32&gt;0,INDEX(Kalender!IM$68:IM$77,MAX(1,$B32))&gt;INDEX(Kalender!$B$68:$B$77,MAX(1,$B32))),1,0)+IF(OR(AND($C32&gt;0,INDEX(Kalender!IM$81:IM$110,MAX(1,$C32))&gt;INDEX(Kalender!$B$81:$B$110,MAX(1,$C32))),AND($D32&gt;0,INDEX(Kalender!IM$81:IM$110,MAX(1,$D32))&gt;INDEX(Kalender!$B$81:$B$110,MAX(1,$D32))),AND($E32&gt;0,INDEX(Kalender!IM$81:IM$110,MAX(1,$E32))&gt;INDEX(Kalender!$B$81:$B$110,MAX(1,$E32))),AND($F32&gt;0,INDEX(Kalender!IM$81:IM$110,MAX(1,$F32))&gt;INDEX(Kalender!$B$81:$B$110,MAX(1,$F32)))),2,0))</f>
        <v>0</v>
      </c>
      <c r="IN32" s="5" t="n">
        <f aca="false">IF(Kalender!IN32&lt;&gt;1,0,IF(AND($B32&gt;0,INDEX(Kalender!IN$68:IN$77,MAX(1,$B32))&gt;INDEX(Kalender!$B$68:$B$77,MAX(1,$B32))),1,0)+IF(OR(AND($C32&gt;0,INDEX(Kalender!IN$81:IN$110,MAX(1,$C32))&gt;INDEX(Kalender!$B$81:$B$110,MAX(1,$C32))),AND($D32&gt;0,INDEX(Kalender!IN$81:IN$110,MAX(1,$D32))&gt;INDEX(Kalender!$B$81:$B$110,MAX(1,$D32))),AND($E32&gt;0,INDEX(Kalender!IN$81:IN$110,MAX(1,$E32))&gt;INDEX(Kalender!$B$81:$B$110,MAX(1,$E32))),AND($F32&gt;0,INDEX(Kalender!IN$81:IN$110,MAX(1,$F32))&gt;INDEX(Kalender!$B$81:$B$110,MAX(1,$F32)))),2,0))</f>
        <v>0</v>
      </c>
      <c r="IO32" s="5" t="n">
        <f aca="false">IF(Kalender!IO32&lt;&gt;1,0,IF(AND($B32&gt;0,INDEX(Kalender!IO$68:IO$77,MAX(1,$B32))&gt;INDEX(Kalender!$B$68:$B$77,MAX(1,$B32))),1,0)+IF(OR(AND($C32&gt;0,INDEX(Kalender!IO$81:IO$110,MAX(1,$C32))&gt;INDEX(Kalender!$B$81:$B$110,MAX(1,$C32))),AND($D32&gt;0,INDEX(Kalender!IO$81:IO$110,MAX(1,$D32))&gt;INDEX(Kalender!$B$81:$B$110,MAX(1,$D32))),AND($E32&gt;0,INDEX(Kalender!IO$81:IO$110,MAX(1,$E32))&gt;INDEX(Kalender!$B$81:$B$110,MAX(1,$E32))),AND($F32&gt;0,INDEX(Kalender!IO$81:IO$110,MAX(1,$F32))&gt;INDEX(Kalender!$B$81:$B$110,MAX(1,$F32)))),2,0))</f>
        <v>0</v>
      </c>
      <c r="IP32" s="5" t="n">
        <f aca="false">IF(Kalender!IP32&lt;&gt;1,0,IF(AND($B32&gt;0,INDEX(Kalender!IP$68:IP$77,MAX(1,$B32))&gt;INDEX(Kalender!$B$68:$B$77,MAX(1,$B32))),1,0)+IF(OR(AND($C32&gt;0,INDEX(Kalender!IP$81:IP$110,MAX(1,$C32))&gt;INDEX(Kalender!$B$81:$B$110,MAX(1,$C32))),AND($D32&gt;0,INDEX(Kalender!IP$81:IP$110,MAX(1,$D32))&gt;INDEX(Kalender!$B$81:$B$110,MAX(1,$D32))),AND($E32&gt;0,INDEX(Kalender!IP$81:IP$110,MAX(1,$E32))&gt;INDEX(Kalender!$B$81:$B$110,MAX(1,$E32))),AND($F32&gt;0,INDEX(Kalender!IP$81:IP$110,MAX(1,$F32))&gt;INDEX(Kalender!$B$81:$B$110,MAX(1,$F32)))),2,0))</f>
        <v>0</v>
      </c>
      <c r="IQ32" s="5" t="n">
        <f aca="false">IF(Kalender!IQ32&lt;&gt;1,0,IF(AND($B32&gt;0,INDEX(Kalender!IQ$68:IQ$77,MAX(1,$B32))&gt;INDEX(Kalender!$B$68:$B$77,MAX(1,$B32))),1,0)+IF(OR(AND($C32&gt;0,INDEX(Kalender!IQ$81:IQ$110,MAX(1,$C32))&gt;INDEX(Kalender!$B$81:$B$110,MAX(1,$C32))),AND($D32&gt;0,INDEX(Kalender!IQ$81:IQ$110,MAX(1,$D32))&gt;INDEX(Kalender!$B$81:$B$110,MAX(1,$D32))),AND($E32&gt;0,INDEX(Kalender!IQ$81:IQ$110,MAX(1,$E32))&gt;INDEX(Kalender!$B$81:$B$110,MAX(1,$E32))),AND($F32&gt;0,INDEX(Kalender!IQ$81:IQ$110,MAX(1,$F32))&gt;INDEX(Kalender!$B$81:$B$110,MAX(1,$F32)))),2,0))</f>
        <v>0</v>
      </c>
      <c r="IR32" s="5" t="n">
        <f aca="false">IF(Kalender!IR32&lt;&gt;1,0,IF(AND($B32&gt;0,INDEX(Kalender!IR$68:IR$77,MAX(1,$B32))&gt;INDEX(Kalender!$B$68:$B$77,MAX(1,$B32))),1,0)+IF(OR(AND($C32&gt;0,INDEX(Kalender!IR$81:IR$110,MAX(1,$C32))&gt;INDEX(Kalender!$B$81:$B$110,MAX(1,$C32))),AND($D32&gt;0,INDEX(Kalender!IR$81:IR$110,MAX(1,$D32))&gt;INDEX(Kalender!$B$81:$B$110,MAX(1,$D32))),AND($E32&gt;0,INDEX(Kalender!IR$81:IR$110,MAX(1,$E32))&gt;INDEX(Kalender!$B$81:$B$110,MAX(1,$E32))),AND($F32&gt;0,INDEX(Kalender!IR$81:IR$110,MAX(1,$F32))&gt;INDEX(Kalender!$B$81:$B$110,MAX(1,$F32)))),2,0))</f>
        <v>0</v>
      </c>
      <c r="IS32" s="5" t="n">
        <f aca="false">IF(Kalender!IS32&lt;&gt;1,0,IF(AND($B32&gt;0,INDEX(Kalender!IS$68:IS$77,MAX(1,$B32))&gt;INDEX(Kalender!$B$68:$B$77,MAX(1,$B32))),1,0)+IF(OR(AND($C32&gt;0,INDEX(Kalender!IS$81:IS$110,MAX(1,$C32))&gt;INDEX(Kalender!$B$81:$B$110,MAX(1,$C32))),AND($D32&gt;0,INDEX(Kalender!IS$81:IS$110,MAX(1,$D32))&gt;INDEX(Kalender!$B$81:$B$110,MAX(1,$D32))),AND($E32&gt;0,INDEX(Kalender!IS$81:IS$110,MAX(1,$E32))&gt;INDEX(Kalender!$B$81:$B$110,MAX(1,$E32))),AND($F32&gt;0,INDEX(Kalender!IS$81:IS$110,MAX(1,$F32))&gt;INDEX(Kalender!$B$81:$B$110,MAX(1,$F32)))),2,0))</f>
        <v>0</v>
      </c>
      <c r="IT32" s="5" t="n">
        <f aca="false">IF(Kalender!IT32&lt;&gt;1,0,IF(AND($B32&gt;0,INDEX(Kalender!IT$68:IT$77,MAX(1,$B32))&gt;INDEX(Kalender!$B$68:$B$77,MAX(1,$B32))),1,0)+IF(OR(AND($C32&gt;0,INDEX(Kalender!IT$81:IT$110,MAX(1,$C32))&gt;INDEX(Kalender!$B$81:$B$110,MAX(1,$C32))),AND($D32&gt;0,INDEX(Kalender!IT$81:IT$110,MAX(1,$D32))&gt;INDEX(Kalender!$B$81:$B$110,MAX(1,$D32))),AND($E32&gt;0,INDEX(Kalender!IT$81:IT$110,MAX(1,$E32))&gt;INDEX(Kalender!$B$81:$B$110,MAX(1,$E32))),AND($F32&gt;0,INDEX(Kalender!IT$81:IT$110,MAX(1,$F32))&gt;INDEX(Kalender!$B$81:$B$110,MAX(1,$F32)))),2,0))</f>
        <v>0</v>
      </c>
      <c r="IU32" s="5" t="n">
        <f aca="false">IF(Kalender!IU32&lt;&gt;1,0,IF(AND($B32&gt;0,INDEX(Kalender!IU$68:IU$77,MAX(1,$B32))&gt;INDEX(Kalender!$B$68:$B$77,MAX(1,$B32))),1,0)+IF(OR(AND($C32&gt;0,INDEX(Kalender!IU$81:IU$110,MAX(1,$C32))&gt;INDEX(Kalender!$B$81:$B$110,MAX(1,$C32))),AND($D32&gt;0,INDEX(Kalender!IU$81:IU$110,MAX(1,$D32))&gt;INDEX(Kalender!$B$81:$B$110,MAX(1,$D32))),AND($E32&gt;0,INDEX(Kalender!IU$81:IU$110,MAX(1,$E32))&gt;INDEX(Kalender!$B$81:$B$110,MAX(1,$E32))),AND($F32&gt;0,INDEX(Kalender!IU$81:IU$110,MAX(1,$F32))&gt;INDEX(Kalender!$B$81:$B$110,MAX(1,$F32)))),2,0))</f>
        <v>0</v>
      </c>
      <c r="IV32" s="5" t="n">
        <f aca="false">IF(Kalender!IV32&lt;&gt;1,0,IF(AND($B32&gt;0,INDEX(Kalender!IV$68:IV$77,MAX(1,$B32))&gt;INDEX(Kalender!$B$68:$B$77,MAX(1,$B32))),1,0)+IF(OR(AND($C32&gt;0,INDEX(Kalender!IV$81:IV$110,MAX(1,$C32))&gt;INDEX(Kalender!$B$81:$B$110,MAX(1,$C32))),AND($D32&gt;0,INDEX(Kalender!IV$81:IV$110,MAX(1,$D32))&gt;INDEX(Kalender!$B$81:$B$110,MAX(1,$D32))),AND($E32&gt;0,INDEX(Kalender!IV$81:IV$110,MAX(1,$E32))&gt;INDEX(Kalender!$B$81:$B$110,MAX(1,$E32))),AND($F32&gt;0,INDEX(Kalender!IV$81:IV$110,MAX(1,$F32))&gt;INDEX(Kalender!$B$81:$B$110,MAX(1,$F32)))),2,0))</f>
        <v>0</v>
      </c>
      <c r="IW32" s="5" t="n">
        <f aca="false">IF(Kalender!IW32&lt;&gt;1,0,IF(AND($B32&gt;0,INDEX(Kalender!IW$68:IW$77,MAX(1,$B32))&gt;INDEX(Kalender!$B$68:$B$77,MAX(1,$B32))),1,0)+IF(OR(AND($C32&gt;0,INDEX(Kalender!IW$81:IW$110,MAX(1,$C32))&gt;INDEX(Kalender!$B$81:$B$110,MAX(1,$C32))),AND($D32&gt;0,INDEX(Kalender!IW$81:IW$110,MAX(1,$D32))&gt;INDEX(Kalender!$B$81:$B$110,MAX(1,$D32))),AND($E32&gt;0,INDEX(Kalender!IW$81:IW$110,MAX(1,$E32))&gt;INDEX(Kalender!$B$81:$B$110,MAX(1,$E32))),AND($F32&gt;0,INDEX(Kalender!IW$81:IW$110,MAX(1,$F32))&gt;INDEX(Kalender!$B$81:$B$110,MAX(1,$F32)))),2,0))</f>
        <v>0</v>
      </c>
      <c r="IX32" s="5" t="n">
        <f aca="false">IF(Kalender!IX32&lt;&gt;1,0,IF(AND($B32&gt;0,INDEX(Kalender!IX$68:IX$77,MAX(1,$B32))&gt;INDEX(Kalender!$B$68:$B$77,MAX(1,$B32))),1,0)+IF(OR(AND($C32&gt;0,INDEX(Kalender!IX$81:IX$110,MAX(1,$C32))&gt;INDEX(Kalender!$B$81:$B$110,MAX(1,$C32))),AND($D32&gt;0,INDEX(Kalender!IX$81:IX$110,MAX(1,$D32))&gt;INDEX(Kalender!$B$81:$B$110,MAX(1,$D32))),AND($E32&gt;0,INDEX(Kalender!IX$81:IX$110,MAX(1,$E32))&gt;INDEX(Kalender!$B$81:$B$110,MAX(1,$E32))),AND($F32&gt;0,INDEX(Kalender!IX$81:IX$110,MAX(1,$F32))&gt;INDEX(Kalender!$B$81:$B$110,MAX(1,$F32)))),2,0))</f>
        <v>0</v>
      </c>
      <c r="IY32" s="5" t="n">
        <f aca="false">IF(Kalender!IY32&lt;&gt;1,0,IF(AND($B32&gt;0,INDEX(Kalender!IY$68:IY$77,MAX(1,$B32))&gt;INDEX(Kalender!$B$68:$B$77,MAX(1,$B32))),1,0)+IF(OR(AND($C32&gt;0,INDEX(Kalender!IY$81:IY$110,MAX(1,$C32))&gt;INDEX(Kalender!$B$81:$B$110,MAX(1,$C32))),AND($D32&gt;0,INDEX(Kalender!IY$81:IY$110,MAX(1,$D32))&gt;INDEX(Kalender!$B$81:$B$110,MAX(1,$D32))),AND($E32&gt;0,INDEX(Kalender!IY$81:IY$110,MAX(1,$E32))&gt;INDEX(Kalender!$B$81:$B$110,MAX(1,$E32))),AND($F32&gt;0,INDEX(Kalender!IY$81:IY$110,MAX(1,$F32))&gt;INDEX(Kalender!$B$81:$B$110,MAX(1,$F32)))),2,0))</f>
        <v>0</v>
      </c>
      <c r="IZ32" s="5" t="n">
        <f aca="false">IF(Kalender!IZ32&lt;&gt;1,0,IF(AND($B32&gt;0,INDEX(Kalender!IZ$68:IZ$77,MAX(1,$B32))&gt;INDEX(Kalender!$B$68:$B$77,MAX(1,$B32))),1,0)+IF(OR(AND($C32&gt;0,INDEX(Kalender!IZ$81:IZ$110,MAX(1,$C32))&gt;INDEX(Kalender!$B$81:$B$110,MAX(1,$C32))),AND($D32&gt;0,INDEX(Kalender!IZ$81:IZ$110,MAX(1,$D32))&gt;INDEX(Kalender!$B$81:$B$110,MAX(1,$D32))),AND($E32&gt;0,INDEX(Kalender!IZ$81:IZ$110,MAX(1,$E32))&gt;INDEX(Kalender!$B$81:$B$110,MAX(1,$E32))),AND($F32&gt;0,INDEX(Kalender!IZ$81:IZ$110,MAX(1,$F32))&gt;INDEX(Kalender!$B$81:$B$110,MAX(1,$F32)))),2,0))</f>
        <v>0</v>
      </c>
      <c r="JA32" s="5" t="n">
        <f aca="false">IF(Kalender!JA32&lt;&gt;1,0,IF(AND($B32&gt;0,INDEX(Kalender!JA$68:JA$77,MAX(1,$B32))&gt;INDEX(Kalender!$B$68:$B$77,MAX(1,$B32))),1,0)+IF(OR(AND($C32&gt;0,INDEX(Kalender!JA$81:JA$110,MAX(1,$C32))&gt;INDEX(Kalender!$B$81:$B$110,MAX(1,$C32))),AND($D32&gt;0,INDEX(Kalender!JA$81:JA$110,MAX(1,$D32))&gt;INDEX(Kalender!$B$81:$B$110,MAX(1,$D32))),AND($E32&gt;0,INDEX(Kalender!JA$81:JA$110,MAX(1,$E32))&gt;INDEX(Kalender!$B$81:$B$110,MAX(1,$E32))),AND($F32&gt;0,INDEX(Kalender!JA$81:JA$110,MAX(1,$F32))&gt;INDEX(Kalender!$B$81:$B$110,MAX(1,$F32)))),2,0))</f>
        <v>0</v>
      </c>
      <c r="JB32" s="5" t="n">
        <f aca="false">IF(Kalender!JB32&lt;&gt;1,0,IF(AND($B32&gt;0,INDEX(Kalender!JB$68:JB$77,MAX(1,$B32))&gt;INDEX(Kalender!$B$68:$B$77,MAX(1,$B32))),1,0)+IF(OR(AND($C32&gt;0,INDEX(Kalender!JB$81:JB$110,MAX(1,$C32))&gt;INDEX(Kalender!$B$81:$B$110,MAX(1,$C32))),AND($D32&gt;0,INDEX(Kalender!JB$81:JB$110,MAX(1,$D32))&gt;INDEX(Kalender!$B$81:$B$110,MAX(1,$D32))),AND($E32&gt;0,INDEX(Kalender!JB$81:JB$110,MAX(1,$E32))&gt;INDEX(Kalender!$B$81:$B$110,MAX(1,$E32))),AND($F32&gt;0,INDEX(Kalender!JB$81:JB$110,MAX(1,$F32))&gt;INDEX(Kalender!$B$81:$B$110,MAX(1,$F32)))),2,0))</f>
        <v>0</v>
      </c>
      <c r="JC32" s="5" t="n">
        <f aca="false">IF(Kalender!JC32&lt;&gt;1,0,IF(AND($B32&gt;0,INDEX(Kalender!JC$68:JC$77,MAX(1,$B32))&gt;INDEX(Kalender!$B$68:$B$77,MAX(1,$B32))),1,0)+IF(OR(AND($C32&gt;0,INDEX(Kalender!JC$81:JC$110,MAX(1,$C32))&gt;INDEX(Kalender!$B$81:$B$110,MAX(1,$C32))),AND($D32&gt;0,INDEX(Kalender!JC$81:JC$110,MAX(1,$D32))&gt;INDEX(Kalender!$B$81:$B$110,MAX(1,$D32))),AND($E32&gt;0,INDEX(Kalender!JC$81:JC$110,MAX(1,$E32))&gt;INDEX(Kalender!$B$81:$B$110,MAX(1,$E32))),AND($F32&gt;0,INDEX(Kalender!JC$81:JC$110,MAX(1,$F32))&gt;INDEX(Kalender!$B$81:$B$110,MAX(1,$F32)))),2,0))</f>
        <v>0</v>
      </c>
      <c r="JD32" s="5" t="n">
        <f aca="false">IF(Kalender!JD32&lt;&gt;1,0,IF(AND($B32&gt;0,INDEX(Kalender!JD$68:JD$77,MAX(1,$B32))&gt;INDEX(Kalender!$B$68:$B$77,MAX(1,$B32))),1,0)+IF(OR(AND($C32&gt;0,INDEX(Kalender!JD$81:JD$110,MAX(1,$C32))&gt;INDEX(Kalender!$B$81:$B$110,MAX(1,$C32))),AND($D32&gt;0,INDEX(Kalender!JD$81:JD$110,MAX(1,$D32))&gt;INDEX(Kalender!$B$81:$B$110,MAX(1,$D32))),AND($E32&gt;0,INDEX(Kalender!JD$81:JD$110,MAX(1,$E32))&gt;INDEX(Kalender!$B$81:$B$110,MAX(1,$E32))),AND($F32&gt;0,INDEX(Kalender!JD$81:JD$110,MAX(1,$F32))&gt;INDEX(Kalender!$B$81:$B$110,MAX(1,$F32)))),2,0))</f>
        <v>0</v>
      </c>
      <c r="JE32" s="5" t="n">
        <f aca="false">IF(Kalender!JE32&lt;&gt;1,0,IF(AND($B32&gt;0,INDEX(Kalender!JE$68:JE$77,MAX(1,$B32))&gt;INDEX(Kalender!$B$68:$B$77,MAX(1,$B32))),1,0)+IF(OR(AND($C32&gt;0,INDEX(Kalender!JE$81:JE$110,MAX(1,$C32))&gt;INDEX(Kalender!$B$81:$B$110,MAX(1,$C32))),AND($D32&gt;0,INDEX(Kalender!JE$81:JE$110,MAX(1,$D32))&gt;INDEX(Kalender!$B$81:$B$110,MAX(1,$D32))),AND($E32&gt;0,INDEX(Kalender!JE$81:JE$110,MAX(1,$E32))&gt;INDEX(Kalender!$B$81:$B$110,MAX(1,$E32))),AND($F32&gt;0,INDEX(Kalender!JE$81:JE$110,MAX(1,$F32))&gt;INDEX(Kalender!$B$81:$B$110,MAX(1,$F32)))),2,0))</f>
        <v>0</v>
      </c>
      <c r="JF32" s="5" t="n">
        <f aca="false">IF(Kalender!JF32&lt;&gt;1,0,IF(AND($B32&gt;0,INDEX(Kalender!JF$68:JF$77,MAX(1,$B32))&gt;INDEX(Kalender!$B$68:$B$77,MAX(1,$B32))),1,0)+IF(OR(AND($C32&gt;0,INDEX(Kalender!JF$81:JF$110,MAX(1,$C32))&gt;INDEX(Kalender!$B$81:$B$110,MAX(1,$C32))),AND($D32&gt;0,INDEX(Kalender!JF$81:JF$110,MAX(1,$D32))&gt;INDEX(Kalender!$B$81:$B$110,MAX(1,$D32))),AND($E32&gt;0,INDEX(Kalender!JF$81:JF$110,MAX(1,$E32))&gt;INDEX(Kalender!$B$81:$B$110,MAX(1,$E32))),AND($F32&gt;0,INDEX(Kalender!JF$81:JF$110,MAX(1,$F32))&gt;INDEX(Kalender!$B$81:$B$110,MAX(1,$F32)))),2,0))</f>
        <v>0</v>
      </c>
      <c r="JG32" s="5" t="n">
        <f aca="false">IF(Kalender!JG32&lt;&gt;1,0,IF(AND($B32&gt;0,INDEX(Kalender!JG$68:JG$77,MAX(1,$B32))&gt;INDEX(Kalender!$B$68:$B$77,MAX(1,$B32))),1,0)+IF(OR(AND($C32&gt;0,INDEX(Kalender!JG$81:JG$110,MAX(1,$C32))&gt;INDEX(Kalender!$B$81:$B$110,MAX(1,$C32))),AND($D32&gt;0,INDEX(Kalender!JG$81:JG$110,MAX(1,$D32))&gt;INDEX(Kalender!$B$81:$B$110,MAX(1,$D32))),AND($E32&gt;0,INDEX(Kalender!JG$81:JG$110,MAX(1,$E32))&gt;INDEX(Kalender!$B$81:$B$110,MAX(1,$E32))),AND($F32&gt;0,INDEX(Kalender!JG$81:JG$110,MAX(1,$F32))&gt;INDEX(Kalender!$B$81:$B$110,MAX(1,$F32)))),2,0))</f>
        <v>0</v>
      </c>
      <c r="JH32" s="5" t="n">
        <f aca="false">IF(Kalender!JH32&lt;&gt;1,0,IF(AND($B32&gt;0,INDEX(Kalender!JH$68:JH$77,MAX(1,$B32))&gt;INDEX(Kalender!$B$68:$B$77,MAX(1,$B32))),1,0)+IF(OR(AND($C32&gt;0,INDEX(Kalender!JH$81:JH$110,MAX(1,$C32))&gt;INDEX(Kalender!$B$81:$B$110,MAX(1,$C32))),AND($D32&gt;0,INDEX(Kalender!JH$81:JH$110,MAX(1,$D32))&gt;INDEX(Kalender!$B$81:$B$110,MAX(1,$D32))),AND($E32&gt;0,INDEX(Kalender!JH$81:JH$110,MAX(1,$E32))&gt;INDEX(Kalender!$B$81:$B$110,MAX(1,$E32))),AND($F32&gt;0,INDEX(Kalender!JH$81:JH$110,MAX(1,$F32))&gt;INDEX(Kalender!$B$81:$B$110,MAX(1,$F32)))),2,0))</f>
        <v>0</v>
      </c>
      <c r="JI32" s="5" t="n">
        <f aca="false">IF(Kalender!JI32&lt;&gt;1,0,IF(AND($B32&gt;0,INDEX(Kalender!JI$68:JI$77,MAX(1,$B32))&gt;INDEX(Kalender!$B$68:$B$77,MAX(1,$B32))),1,0)+IF(OR(AND($C32&gt;0,INDEX(Kalender!JI$81:JI$110,MAX(1,$C32))&gt;INDEX(Kalender!$B$81:$B$110,MAX(1,$C32))),AND($D32&gt;0,INDEX(Kalender!JI$81:JI$110,MAX(1,$D32))&gt;INDEX(Kalender!$B$81:$B$110,MAX(1,$D32))),AND($E32&gt;0,INDEX(Kalender!JI$81:JI$110,MAX(1,$E32))&gt;INDEX(Kalender!$B$81:$B$110,MAX(1,$E32))),AND($F32&gt;0,INDEX(Kalender!JI$81:JI$110,MAX(1,$F32))&gt;INDEX(Kalender!$B$81:$B$110,MAX(1,$F32)))),2,0))</f>
        <v>0</v>
      </c>
      <c r="JJ32" s="5" t="n">
        <f aca="false">IF(Kalender!JJ32&lt;&gt;1,0,IF(AND($B32&gt;0,INDEX(Kalender!JJ$68:JJ$77,MAX(1,$B32))&gt;INDEX(Kalender!$B$68:$B$77,MAX(1,$B32))),1,0)+IF(OR(AND($C32&gt;0,INDEX(Kalender!JJ$81:JJ$110,MAX(1,$C32))&gt;INDEX(Kalender!$B$81:$B$110,MAX(1,$C32))),AND($D32&gt;0,INDEX(Kalender!JJ$81:JJ$110,MAX(1,$D32))&gt;INDEX(Kalender!$B$81:$B$110,MAX(1,$D32))),AND($E32&gt;0,INDEX(Kalender!JJ$81:JJ$110,MAX(1,$E32))&gt;INDEX(Kalender!$B$81:$B$110,MAX(1,$E32))),AND($F32&gt;0,INDEX(Kalender!JJ$81:JJ$110,MAX(1,$F32))&gt;INDEX(Kalender!$B$81:$B$110,MAX(1,$F32)))),2,0))</f>
        <v>0</v>
      </c>
      <c r="JK32" s="5" t="n">
        <f aca="false">IF(Kalender!JK32&lt;&gt;1,0,IF(AND($B32&gt;0,INDEX(Kalender!JK$68:JK$77,MAX(1,$B32))&gt;INDEX(Kalender!$B$68:$B$77,MAX(1,$B32))),1,0)+IF(OR(AND($C32&gt;0,INDEX(Kalender!JK$81:JK$110,MAX(1,$C32))&gt;INDEX(Kalender!$B$81:$B$110,MAX(1,$C32))),AND($D32&gt;0,INDEX(Kalender!JK$81:JK$110,MAX(1,$D32))&gt;INDEX(Kalender!$B$81:$B$110,MAX(1,$D32))),AND($E32&gt;0,INDEX(Kalender!JK$81:JK$110,MAX(1,$E32))&gt;INDEX(Kalender!$B$81:$B$110,MAX(1,$E32))),AND($F32&gt;0,INDEX(Kalender!JK$81:JK$110,MAX(1,$F32))&gt;INDEX(Kalender!$B$81:$B$110,MAX(1,$F32)))),2,0))</f>
        <v>0</v>
      </c>
      <c r="JL32" s="5" t="n">
        <f aca="false">IF(Kalender!JL32&lt;&gt;1,0,IF(AND($B32&gt;0,INDEX(Kalender!JL$68:JL$77,MAX(1,$B32))&gt;INDEX(Kalender!$B$68:$B$77,MAX(1,$B32))),1,0)+IF(OR(AND($C32&gt;0,INDEX(Kalender!JL$81:JL$110,MAX(1,$C32))&gt;INDEX(Kalender!$B$81:$B$110,MAX(1,$C32))),AND($D32&gt;0,INDEX(Kalender!JL$81:JL$110,MAX(1,$D32))&gt;INDEX(Kalender!$B$81:$B$110,MAX(1,$D32))),AND($E32&gt;0,INDEX(Kalender!JL$81:JL$110,MAX(1,$E32))&gt;INDEX(Kalender!$B$81:$B$110,MAX(1,$E32))),AND($F32&gt;0,INDEX(Kalender!JL$81:JL$110,MAX(1,$F32))&gt;INDEX(Kalender!$B$81:$B$110,MAX(1,$F32)))),2,0))</f>
        <v>0</v>
      </c>
      <c r="JM32" s="5" t="n">
        <f aca="false">IF(Kalender!JM32&lt;&gt;1,0,IF(AND($B32&gt;0,INDEX(Kalender!JM$68:JM$77,MAX(1,$B32))&gt;INDEX(Kalender!$B$68:$B$77,MAX(1,$B32))),1,0)+IF(OR(AND($C32&gt;0,INDEX(Kalender!JM$81:JM$110,MAX(1,$C32))&gt;INDEX(Kalender!$B$81:$B$110,MAX(1,$C32))),AND($D32&gt;0,INDEX(Kalender!JM$81:JM$110,MAX(1,$D32))&gt;INDEX(Kalender!$B$81:$B$110,MAX(1,$D32))),AND($E32&gt;0,INDEX(Kalender!JM$81:JM$110,MAX(1,$E32))&gt;INDEX(Kalender!$B$81:$B$110,MAX(1,$E32))),AND($F32&gt;0,INDEX(Kalender!JM$81:JM$110,MAX(1,$F32))&gt;INDEX(Kalender!$B$81:$B$110,MAX(1,$F32)))),2,0))</f>
        <v>0</v>
      </c>
      <c r="JN32" s="5" t="n">
        <f aca="false">IF(Kalender!JN32&lt;&gt;1,0,IF(AND($B32&gt;0,INDEX(Kalender!JN$68:JN$77,MAX(1,$B32))&gt;INDEX(Kalender!$B$68:$B$77,MAX(1,$B32))),1,0)+IF(OR(AND($C32&gt;0,INDEX(Kalender!JN$81:JN$110,MAX(1,$C32))&gt;INDEX(Kalender!$B$81:$B$110,MAX(1,$C32))),AND($D32&gt;0,INDEX(Kalender!JN$81:JN$110,MAX(1,$D32))&gt;INDEX(Kalender!$B$81:$B$110,MAX(1,$D32))),AND($E32&gt;0,INDEX(Kalender!JN$81:JN$110,MAX(1,$E32))&gt;INDEX(Kalender!$B$81:$B$110,MAX(1,$E32))),AND($F32&gt;0,INDEX(Kalender!JN$81:JN$110,MAX(1,$F32))&gt;INDEX(Kalender!$B$81:$B$110,MAX(1,$F32)))),2,0))</f>
        <v>0</v>
      </c>
      <c r="JO32" s="5" t="n">
        <f aca="false">IF(Kalender!JO32&lt;&gt;1,0,IF(AND($B32&gt;0,INDEX(Kalender!JO$68:JO$77,MAX(1,$B32))&gt;INDEX(Kalender!$B$68:$B$77,MAX(1,$B32))),1,0)+IF(OR(AND($C32&gt;0,INDEX(Kalender!JO$81:JO$110,MAX(1,$C32))&gt;INDEX(Kalender!$B$81:$B$110,MAX(1,$C32))),AND($D32&gt;0,INDEX(Kalender!JO$81:JO$110,MAX(1,$D32))&gt;INDEX(Kalender!$B$81:$B$110,MAX(1,$D32))),AND($E32&gt;0,INDEX(Kalender!JO$81:JO$110,MAX(1,$E32))&gt;INDEX(Kalender!$B$81:$B$110,MAX(1,$E32))),AND($F32&gt;0,INDEX(Kalender!JO$81:JO$110,MAX(1,$F32))&gt;INDEX(Kalender!$B$81:$B$110,MAX(1,$F32)))),2,0))</f>
        <v>0</v>
      </c>
      <c r="JP32" s="5" t="n">
        <f aca="false">IF(Kalender!JP32&lt;&gt;1,0,IF(AND($B32&gt;0,INDEX(Kalender!JP$68:JP$77,MAX(1,$B32))&gt;INDEX(Kalender!$B$68:$B$77,MAX(1,$B32))),1,0)+IF(OR(AND($C32&gt;0,INDEX(Kalender!JP$81:JP$110,MAX(1,$C32))&gt;INDEX(Kalender!$B$81:$B$110,MAX(1,$C32))),AND($D32&gt;0,INDEX(Kalender!JP$81:JP$110,MAX(1,$D32))&gt;INDEX(Kalender!$B$81:$B$110,MAX(1,$D32))),AND($E32&gt;0,INDEX(Kalender!JP$81:JP$110,MAX(1,$E32))&gt;INDEX(Kalender!$B$81:$B$110,MAX(1,$E32))),AND($F32&gt;0,INDEX(Kalender!JP$81:JP$110,MAX(1,$F32))&gt;INDEX(Kalender!$B$81:$B$110,MAX(1,$F32)))),2,0))</f>
        <v>0</v>
      </c>
      <c r="JQ32" s="5" t="n">
        <f aca="false">IF(Kalender!JQ32&lt;&gt;1,0,IF(AND($B32&gt;0,INDEX(Kalender!JQ$68:JQ$77,MAX(1,$B32))&gt;INDEX(Kalender!$B$68:$B$77,MAX(1,$B32))),1,0)+IF(OR(AND($C32&gt;0,INDEX(Kalender!JQ$81:JQ$110,MAX(1,$C32))&gt;INDEX(Kalender!$B$81:$B$110,MAX(1,$C32))),AND($D32&gt;0,INDEX(Kalender!JQ$81:JQ$110,MAX(1,$D32))&gt;INDEX(Kalender!$B$81:$B$110,MAX(1,$D32))),AND($E32&gt;0,INDEX(Kalender!JQ$81:JQ$110,MAX(1,$E32))&gt;INDEX(Kalender!$B$81:$B$110,MAX(1,$E32))),AND($F32&gt;0,INDEX(Kalender!JQ$81:JQ$110,MAX(1,$F32))&gt;INDEX(Kalender!$B$81:$B$110,MAX(1,$F32)))),2,0))</f>
        <v>0</v>
      </c>
      <c r="JR32" s="5" t="n">
        <f aca="false">IF(Kalender!JR32&lt;&gt;1,0,IF(AND($B32&gt;0,INDEX(Kalender!JR$68:JR$77,MAX(1,$B32))&gt;INDEX(Kalender!$B$68:$B$77,MAX(1,$B32))),1,0)+IF(OR(AND($C32&gt;0,INDEX(Kalender!JR$81:JR$110,MAX(1,$C32))&gt;INDEX(Kalender!$B$81:$B$110,MAX(1,$C32))),AND($D32&gt;0,INDEX(Kalender!JR$81:JR$110,MAX(1,$D32))&gt;INDEX(Kalender!$B$81:$B$110,MAX(1,$D32))),AND($E32&gt;0,INDEX(Kalender!JR$81:JR$110,MAX(1,$E32))&gt;INDEX(Kalender!$B$81:$B$110,MAX(1,$E32))),AND($F32&gt;0,INDEX(Kalender!JR$81:JR$110,MAX(1,$F32))&gt;INDEX(Kalender!$B$81:$B$110,MAX(1,$F32)))),2,0))</f>
        <v>0</v>
      </c>
      <c r="JS32" s="5" t="n">
        <f aca="false">IF(Kalender!JS32&lt;&gt;1,0,IF(AND($B32&gt;0,INDEX(Kalender!JS$68:JS$77,MAX(1,$B32))&gt;INDEX(Kalender!$B$68:$B$77,MAX(1,$B32))),1,0)+IF(OR(AND($C32&gt;0,INDEX(Kalender!JS$81:JS$110,MAX(1,$C32))&gt;INDEX(Kalender!$B$81:$B$110,MAX(1,$C32))),AND($D32&gt;0,INDEX(Kalender!JS$81:JS$110,MAX(1,$D32))&gt;INDEX(Kalender!$B$81:$B$110,MAX(1,$D32))),AND($E32&gt;0,INDEX(Kalender!JS$81:JS$110,MAX(1,$E32))&gt;INDEX(Kalender!$B$81:$B$110,MAX(1,$E32))),AND($F32&gt;0,INDEX(Kalender!JS$81:JS$110,MAX(1,$F32))&gt;INDEX(Kalender!$B$81:$B$110,MAX(1,$F32)))),2,0))</f>
        <v>0</v>
      </c>
      <c r="JT32" s="5" t="n">
        <f aca="false">IF(Kalender!JT32&lt;&gt;1,0,IF(AND($B32&gt;0,INDEX(Kalender!JT$68:JT$77,MAX(1,$B32))&gt;INDEX(Kalender!$B$68:$B$77,MAX(1,$B32))),1,0)+IF(OR(AND($C32&gt;0,INDEX(Kalender!JT$81:JT$110,MAX(1,$C32))&gt;INDEX(Kalender!$B$81:$B$110,MAX(1,$C32))),AND($D32&gt;0,INDEX(Kalender!JT$81:JT$110,MAX(1,$D32))&gt;INDEX(Kalender!$B$81:$B$110,MAX(1,$D32))),AND($E32&gt;0,INDEX(Kalender!JT$81:JT$110,MAX(1,$E32))&gt;INDEX(Kalender!$B$81:$B$110,MAX(1,$E32))),AND($F32&gt;0,INDEX(Kalender!JT$81:JT$110,MAX(1,$F32))&gt;INDEX(Kalender!$B$81:$B$110,MAX(1,$F32)))),2,0))</f>
        <v>0</v>
      </c>
      <c r="JU32" s="5" t="n">
        <f aca="false">IF(Kalender!JU32&lt;&gt;1,0,IF(AND($B32&gt;0,INDEX(Kalender!JU$68:JU$77,MAX(1,$B32))&gt;INDEX(Kalender!$B$68:$B$77,MAX(1,$B32))),1,0)+IF(OR(AND($C32&gt;0,INDEX(Kalender!JU$81:JU$110,MAX(1,$C32))&gt;INDEX(Kalender!$B$81:$B$110,MAX(1,$C32))),AND($D32&gt;0,INDEX(Kalender!JU$81:JU$110,MAX(1,$D32))&gt;INDEX(Kalender!$B$81:$B$110,MAX(1,$D32))),AND($E32&gt;0,INDEX(Kalender!JU$81:JU$110,MAX(1,$E32))&gt;INDEX(Kalender!$B$81:$B$110,MAX(1,$E32))),AND($F32&gt;0,INDEX(Kalender!JU$81:JU$110,MAX(1,$F32))&gt;INDEX(Kalender!$B$81:$B$110,MAX(1,$F32)))),2,0))</f>
        <v>0</v>
      </c>
      <c r="JV32" s="5" t="n">
        <f aca="false">IF(Kalender!JV32&lt;&gt;1,0,IF(AND($B32&gt;0,INDEX(Kalender!JV$68:JV$77,MAX(1,$B32))&gt;INDEX(Kalender!$B$68:$B$77,MAX(1,$B32))),1,0)+IF(OR(AND($C32&gt;0,INDEX(Kalender!JV$81:JV$110,MAX(1,$C32))&gt;INDEX(Kalender!$B$81:$B$110,MAX(1,$C32))),AND($D32&gt;0,INDEX(Kalender!JV$81:JV$110,MAX(1,$D32))&gt;INDEX(Kalender!$B$81:$B$110,MAX(1,$D32))),AND($E32&gt;0,INDEX(Kalender!JV$81:JV$110,MAX(1,$E32))&gt;INDEX(Kalender!$B$81:$B$110,MAX(1,$E32))),AND($F32&gt;0,INDEX(Kalender!JV$81:JV$110,MAX(1,$F32))&gt;INDEX(Kalender!$B$81:$B$110,MAX(1,$F32)))),2,0))</f>
        <v>0</v>
      </c>
      <c r="JW32" s="5" t="n">
        <f aca="false">IF(Kalender!JW32&lt;&gt;1,0,IF(AND($B32&gt;0,INDEX(Kalender!JW$68:JW$77,MAX(1,$B32))&gt;INDEX(Kalender!$B$68:$B$77,MAX(1,$B32))),1,0)+IF(OR(AND($C32&gt;0,INDEX(Kalender!JW$81:JW$110,MAX(1,$C32))&gt;INDEX(Kalender!$B$81:$B$110,MAX(1,$C32))),AND($D32&gt;0,INDEX(Kalender!JW$81:JW$110,MAX(1,$D32))&gt;INDEX(Kalender!$B$81:$B$110,MAX(1,$D32))),AND($E32&gt;0,INDEX(Kalender!JW$81:JW$110,MAX(1,$E32))&gt;INDEX(Kalender!$B$81:$B$110,MAX(1,$E32))),AND($F32&gt;0,INDEX(Kalender!JW$81:JW$110,MAX(1,$F32))&gt;INDEX(Kalender!$B$81:$B$110,MAX(1,$F32)))),2,0))</f>
        <v>0</v>
      </c>
      <c r="JX32" s="5" t="n">
        <f aca="false">IF(Kalender!JX32&lt;&gt;1,0,IF(AND($B32&gt;0,INDEX(Kalender!JX$68:JX$77,MAX(1,$B32))&gt;INDEX(Kalender!$B$68:$B$77,MAX(1,$B32))),1,0)+IF(OR(AND($C32&gt;0,INDEX(Kalender!JX$81:JX$110,MAX(1,$C32))&gt;INDEX(Kalender!$B$81:$B$110,MAX(1,$C32))),AND($D32&gt;0,INDEX(Kalender!JX$81:JX$110,MAX(1,$D32))&gt;INDEX(Kalender!$B$81:$B$110,MAX(1,$D32))),AND($E32&gt;0,INDEX(Kalender!JX$81:JX$110,MAX(1,$E32))&gt;INDEX(Kalender!$B$81:$B$110,MAX(1,$E32))),AND($F32&gt;0,INDEX(Kalender!JX$81:JX$110,MAX(1,$F32))&gt;INDEX(Kalender!$B$81:$B$110,MAX(1,$F32)))),2,0))</f>
        <v>0</v>
      </c>
      <c r="JY32" s="5" t="n">
        <f aca="false">IF(Kalender!JY32&lt;&gt;1,0,IF(AND($B32&gt;0,INDEX(Kalender!JY$68:JY$77,MAX(1,$B32))&gt;INDEX(Kalender!$B$68:$B$77,MAX(1,$B32))),1,0)+IF(OR(AND($C32&gt;0,INDEX(Kalender!JY$81:JY$110,MAX(1,$C32))&gt;INDEX(Kalender!$B$81:$B$110,MAX(1,$C32))),AND($D32&gt;0,INDEX(Kalender!JY$81:JY$110,MAX(1,$D32))&gt;INDEX(Kalender!$B$81:$B$110,MAX(1,$D32))),AND($E32&gt;0,INDEX(Kalender!JY$81:JY$110,MAX(1,$E32))&gt;INDEX(Kalender!$B$81:$B$110,MAX(1,$E32))),AND($F32&gt;0,INDEX(Kalender!JY$81:JY$110,MAX(1,$F32))&gt;INDEX(Kalender!$B$81:$B$110,MAX(1,$F32)))),2,0))</f>
        <v>0</v>
      </c>
      <c r="JZ32" s="5" t="n">
        <f aca="false">IF(Kalender!JZ32&lt;&gt;1,0,IF(AND($B32&gt;0,INDEX(Kalender!JZ$68:JZ$77,MAX(1,$B32))&gt;INDEX(Kalender!$B$68:$B$77,MAX(1,$B32))),1,0)+IF(OR(AND($C32&gt;0,INDEX(Kalender!JZ$81:JZ$110,MAX(1,$C32))&gt;INDEX(Kalender!$B$81:$B$110,MAX(1,$C32))),AND($D32&gt;0,INDEX(Kalender!JZ$81:JZ$110,MAX(1,$D32))&gt;INDEX(Kalender!$B$81:$B$110,MAX(1,$D32))),AND($E32&gt;0,INDEX(Kalender!JZ$81:JZ$110,MAX(1,$E32))&gt;INDEX(Kalender!$B$81:$B$110,MAX(1,$E32))),AND($F32&gt;0,INDEX(Kalender!JZ$81:JZ$110,MAX(1,$F32))&gt;INDEX(Kalender!$B$81:$B$110,MAX(1,$F32)))),2,0))</f>
        <v>0</v>
      </c>
      <c r="KA32" s="5" t="n">
        <f aca="false">IF(Kalender!KA32&lt;&gt;1,0,IF(AND($B32&gt;0,INDEX(Kalender!KA$68:KA$77,MAX(1,$B32))&gt;INDEX(Kalender!$B$68:$B$77,MAX(1,$B32))),1,0)+IF(OR(AND($C32&gt;0,INDEX(Kalender!KA$81:KA$110,MAX(1,$C32))&gt;INDEX(Kalender!$B$81:$B$110,MAX(1,$C32))),AND($D32&gt;0,INDEX(Kalender!KA$81:KA$110,MAX(1,$D32))&gt;INDEX(Kalender!$B$81:$B$110,MAX(1,$D32))),AND($E32&gt;0,INDEX(Kalender!KA$81:KA$110,MAX(1,$E32))&gt;INDEX(Kalender!$B$81:$B$110,MAX(1,$E32))),AND($F32&gt;0,INDEX(Kalender!KA$81:KA$110,MAX(1,$F32))&gt;INDEX(Kalender!$B$81:$B$110,MAX(1,$F32)))),2,0))</f>
        <v>0</v>
      </c>
      <c r="KB32" s="5" t="n">
        <f aca="false">IF(Kalender!KB32&lt;&gt;1,0,IF(AND($B32&gt;0,INDEX(Kalender!KB$68:KB$77,MAX(1,$B32))&gt;INDEX(Kalender!$B$68:$B$77,MAX(1,$B32))),1,0)+IF(OR(AND($C32&gt;0,INDEX(Kalender!KB$81:KB$110,MAX(1,$C32))&gt;INDEX(Kalender!$B$81:$B$110,MAX(1,$C32))),AND($D32&gt;0,INDEX(Kalender!KB$81:KB$110,MAX(1,$D32))&gt;INDEX(Kalender!$B$81:$B$110,MAX(1,$D32))),AND($E32&gt;0,INDEX(Kalender!KB$81:KB$110,MAX(1,$E32))&gt;INDEX(Kalender!$B$81:$B$110,MAX(1,$E32))),AND($F32&gt;0,INDEX(Kalender!KB$81:KB$110,MAX(1,$F32))&gt;INDEX(Kalender!$B$81:$B$110,MAX(1,$F32)))),2,0))</f>
        <v>0</v>
      </c>
      <c r="KC32" s="5" t="n">
        <f aca="false">IF(Kalender!KC32&lt;&gt;1,0,IF(AND($B32&gt;0,INDEX(Kalender!KC$68:KC$77,MAX(1,$B32))&gt;INDEX(Kalender!$B$68:$B$77,MAX(1,$B32))),1,0)+IF(OR(AND($C32&gt;0,INDEX(Kalender!KC$81:KC$110,MAX(1,$C32))&gt;INDEX(Kalender!$B$81:$B$110,MAX(1,$C32))),AND($D32&gt;0,INDEX(Kalender!KC$81:KC$110,MAX(1,$D32))&gt;INDEX(Kalender!$B$81:$B$110,MAX(1,$D32))),AND($E32&gt;0,INDEX(Kalender!KC$81:KC$110,MAX(1,$E32))&gt;INDEX(Kalender!$B$81:$B$110,MAX(1,$E32))),AND($F32&gt;0,INDEX(Kalender!KC$81:KC$110,MAX(1,$F32))&gt;INDEX(Kalender!$B$81:$B$110,MAX(1,$F32)))),2,0))</f>
        <v>0</v>
      </c>
      <c r="KD32" s="5" t="n">
        <f aca="false">IF(Kalender!KD32&lt;&gt;1,0,IF(AND($B32&gt;0,INDEX(Kalender!KD$68:KD$77,MAX(1,$B32))&gt;INDEX(Kalender!$B$68:$B$77,MAX(1,$B32))),1,0)+IF(OR(AND($C32&gt;0,INDEX(Kalender!KD$81:KD$110,MAX(1,$C32))&gt;INDEX(Kalender!$B$81:$B$110,MAX(1,$C32))),AND($D32&gt;0,INDEX(Kalender!KD$81:KD$110,MAX(1,$D32))&gt;INDEX(Kalender!$B$81:$B$110,MAX(1,$D32))),AND($E32&gt;0,INDEX(Kalender!KD$81:KD$110,MAX(1,$E32))&gt;INDEX(Kalender!$B$81:$B$110,MAX(1,$E32))),AND($F32&gt;0,INDEX(Kalender!KD$81:KD$110,MAX(1,$F32))&gt;INDEX(Kalender!$B$81:$B$110,MAX(1,$F32)))),2,0))</f>
        <v>0</v>
      </c>
      <c r="KE32" s="5" t="n">
        <f aca="false">IF(Kalender!KE32&lt;&gt;1,0,IF(AND($B32&gt;0,INDEX(Kalender!KE$68:KE$77,MAX(1,$B32))&gt;INDEX(Kalender!$B$68:$B$77,MAX(1,$B32))),1,0)+IF(OR(AND($C32&gt;0,INDEX(Kalender!KE$81:KE$110,MAX(1,$C32))&gt;INDEX(Kalender!$B$81:$B$110,MAX(1,$C32))),AND($D32&gt;0,INDEX(Kalender!KE$81:KE$110,MAX(1,$D32))&gt;INDEX(Kalender!$B$81:$B$110,MAX(1,$D32))),AND($E32&gt;0,INDEX(Kalender!KE$81:KE$110,MAX(1,$E32))&gt;INDEX(Kalender!$B$81:$B$110,MAX(1,$E32))),AND($F32&gt;0,INDEX(Kalender!KE$81:KE$110,MAX(1,$F32))&gt;INDEX(Kalender!$B$81:$B$110,MAX(1,$F32)))),2,0))</f>
        <v>0</v>
      </c>
      <c r="KF32" s="5" t="n">
        <f aca="false">IF(Kalender!KF32&lt;&gt;1,0,IF(AND($B32&gt;0,INDEX(Kalender!KF$68:KF$77,MAX(1,$B32))&gt;INDEX(Kalender!$B$68:$B$77,MAX(1,$B32))),1,0)+IF(OR(AND($C32&gt;0,INDEX(Kalender!KF$81:KF$110,MAX(1,$C32))&gt;INDEX(Kalender!$B$81:$B$110,MAX(1,$C32))),AND($D32&gt;0,INDEX(Kalender!KF$81:KF$110,MAX(1,$D32))&gt;INDEX(Kalender!$B$81:$B$110,MAX(1,$D32))),AND($E32&gt;0,INDEX(Kalender!KF$81:KF$110,MAX(1,$E32))&gt;INDEX(Kalender!$B$81:$B$110,MAX(1,$E32))),AND($F32&gt;0,INDEX(Kalender!KF$81:KF$110,MAX(1,$F32))&gt;INDEX(Kalender!$B$81:$B$110,MAX(1,$F32)))),2,0))</f>
        <v>0</v>
      </c>
      <c r="KG32" s="5" t="n">
        <f aca="false">IF(Kalender!KG32&lt;&gt;1,0,IF(AND($B32&gt;0,INDEX(Kalender!KG$68:KG$77,MAX(1,$B32))&gt;INDEX(Kalender!$B$68:$B$77,MAX(1,$B32))),1,0)+IF(OR(AND($C32&gt;0,INDEX(Kalender!KG$81:KG$110,MAX(1,$C32))&gt;INDEX(Kalender!$B$81:$B$110,MAX(1,$C32))),AND($D32&gt;0,INDEX(Kalender!KG$81:KG$110,MAX(1,$D32))&gt;INDEX(Kalender!$B$81:$B$110,MAX(1,$D32))),AND($E32&gt;0,INDEX(Kalender!KG$81:KG$110,MAX(1,$E32))&gt;INDEX(Kalender!$B$81:$B$110,MAX(1,$E32))),AND($F32&gt;0,INDEX(Kalender!KG$81:KG$110,MAX(1,$F32))&gt;INDEX(Kalender!$B$81:$B$110,MAX(1,$F32)))),2,0))</f>
        <v>0</v>
      </c>
      <c r="KH32" s="5" t="n">
        <f aca="false">IF(Kalender!KH32&lt;&gt;1,0,IF(AND($B32&gt;0,INDEX(Kalender!KH$68:KH$77,MAX(1,$B32))&gt;INDEX(Kalender!$B$68:$B$77,MAX(1,$B32))),1,0)+IF(OR(AND($C32&gt;0,INDEX(Kalender!KH$81:KH$110,MAX(1,$C32))&gt;INDEX(Kalender!$B$81:$B$110,MAX(1,$C32))),AND($D32&gt;0,INDEX(Kalender!KH$81:KH$110,MAX(1,$D32))&gt;INDEX(Kalender!$B$81:$B$110,MAX(1,$D32))),AND($E32&gt;0,INDEX(Kalender!KH$81:KH$110,MAX(1,$E32))&gt;INDEX(Kalender!$B$81:$B$110,MAX(1,$E32))),AND($F32&gt;0,INDEX(Kalender!KH$81:KH$110,MAX(1,$F32))&gt;INDEX(Kalender!$B$81:$B$110,MAX(1,$F32)))),2,0))</f>
        <v>0</v>
      </c>
      <c r="KI32" s="5" t="n">
        <f aca="false">IF(Kalender!KI32&lt;&gt;1,0,IF(AND($B32&gt;0,INDEX(Kalender!KI$68:KI$77,MAX(1,$B32))&gt;INDEX(Kalender!$B$68:$B$77,MAX(1,$B32))),1,0)+IF(OR(AND($C32&gt;0,INDEX(Kalender!KI$81:KI$110,MAX(1,$C32))&gt;INDEX(Kalender!$B$81:$B$110,MAX(1,$C32))),AND($D32&gt;0,INDEX(Kalender!KI$81:KI$110,MAX(1,$D32))&gt;INDEX(Kalender!$B$81:$B$110,MAX(1,$D32))),AND($E32&gt;0,INDEX(Kalender!KI$81:KI$110,MAX(1,$E32))&gt;INDEX(Kalender!$B$81:$B$110,MAX(1,$E32))),AND($F32&gt;0,INDEX(Kalender!KI$81:KI$110,MAX(1,$F32))&gt;INDEX(Kalender!$B$81:$B$110,MAX(1,$F32)))),2,0))</f>
        <v>0</v>
      </c>
      <c r="KJ32" s="5" t="n">
        <f aca="false">IF(Kalender!KJ32&lt;&gt;1,0,IF(AND($B32&gt;0,INDEX(Kalender!KJ$68:KJ$77,MAX(1,$B32))&gt;INDEX(Kalender!$B$68:$B$77,MAX(1,$B32))),1,0)+IF(OR(AND($C32&gt;0,INDEX(Kalender!KJ$81:KJ$110,MAX(1,$C32))&gt;INDEX(Kalender!$B$81:$B$110,MAX(1,$C32))),AND($D32&gt;0,INDEX(Kalender!KJ$81:KJ$110,MAX(1,$D32))&gt;INDEX(Kalender!$B$81:$B$110,MAX(1,$D32))),AND($E32&gt;0,INDEX(Kalender!KJ$81:KJ$110,MAX(1,$E32))&gt;INDEX(Kalender!$B$81:$B$110,MAX(1,$E32))),AND($F32&gt;0,INDEX(Kalender!KJ$81:KJ$110,MAX(1,$F32))&gt;INDEX(Kalender!$B$81:$B$110,MAX(1,$F32)))),2,0))</f>
        <v>0</v>
      </c>
      <c r="KK32" s="5" t="n">
        <f aca="false">IF(Kalender!KK32&lt;&gt;1,0,IF(AND($B32&gt;0,INDEX(Kalender!KK$68:KK$77,MAX(1,$B32))&gt;INDEX(Kalender!$B$68:$B$77,MAX(1,$B32))),1,0)+IF(OR(AND($C32&gt;0,INDEX(Kalender!KK$81:KK$110,MAX(1,$C32))&gt;INDEX(Kalender!$B$81:$B$110,MAX(1,$C32))),AND($D32&gt;0,INDEX(Kalender!KK$81:KK$110,MAX(1,$D32))&gt;INDEX(Kalender!$B$81:$B$110,MAX(1,$D32))),AND($E32&gt;0,INDEX(Kalender!KK$81:KK$110,MAX(1,$E32))&gt;INDEX(Kalender!$B$81:$B$110,MAX(1,$E32))),AND($F32&gt;0,INDEX(Kalender!KK$81:KK$110,MAX(1,$F32))&gt;INDEX(Kalender!$B$81:$B$110,MAX(1,$F32)))),2,0))</f>
        <v>0</v>
      </c>
      <c r="KL32" s="5" t="n">
        <f aca="false">IF(Kalender!KL32&lt;&gt;1,0,IF(AND($B32&gt;0,INDEX(Kalender!KL$68:KL$77,MAX(1,$B32))&gt;INDEX(Kalender!$B$68:$B$77,MAX(1,$B32))),1,0)+IF(OR(AND($C32&gt;0,INDEX(Kalender!KL$81:KL$110,MAX(1,$C32))&gt;INDEX(Kalender!$B$81:$B$110,MAX(1,$C32))),AND($D32&gt;0,INDEX(Kalender!KL$81:KL$110,MAX(1,$D32))&gt;INDEX(Kalender!$B$81:$B$110,MAX(1,$D32))),AND($E32&gt;0,INDEX(Kalender!KL$81:KL$110,MAX(1,$E32))&gt;INDEX(Kalender!$B$81:$B$110,MAX(1,$E32))),AND($F32&gt;0,INDEX(Kalender!KL$81:KL$110,MAX(1,$F32))&gt;INDEX(Kalender!$B$81:$B$110,MAX(1,$F32)))),2,0))</f>
        <v>0</v>
      </c>
      <c r="KM32" s="5" t="n">
        <f aca="false">IF(Kalender!KM32&lt;&gt;1,0,IF(AND($B32&gt;0,INDEX(Kalender!KM$68:KM$77,MAX(1,$B32))&gt;INDEX(Kalender!$B$68:$B$77,MAX(1,$B32))),1,0)+IF(OR(AND($C32&gt;0,INDEX(Kalender!KM$81:KM$110,MAX(1,$C32))&gt;INDEX(Kalender!$B$81:$B$110,MAX(1,$C32))),AND($D32&gt;0,INDEX(Kalender!KM$81:KM$110,MAX(1,$D32))&gt;INDEX(Kalender!$B$81:$B$110,MAX(1,$D32))),AND($E32&gt;0,INDEX(Kalender!KM$81:KM$110,MAX(1,$E32))&gt;INDEX(Kalender!$B$81:$B$110,MAX(1,$E32))),AND($F32&gt;0,INDEX(Kalender!KM$81:KM$110,MAX(1,$F32))&gt;INDEX(Kalender!$B$81:$B$110,MAX(1,$F32)))),2,0))</f>
        <v>0</v>
      </c>
      <c r="KN32" s="5" t="n">
        <f aca="false">IF(Kalender!KN32&lt;&gt;1,0,IF(AND($B32&gt;0,INDEX(Kalender!KN$68:KN$77,MAX(1,$B32))&gt;INDEX(Kalender!$B$68:$B$77,MAX(1,$B32))),1,0)+IF(OR(AND($C32&gt;0,INDEX(Kalender!KN$81:KN$110,MAX(1,$C32))&gt;INDEX(Kalender!$B$81:$B$110,MAX(1,$C32))),AND($D32&gt;0,INDEX(Kalender!KN$81:KN$110,MAX(1,$D32))&gt;INDEX(Kalender!$B$81:$B$110,MAX(1,$D32))),AND($E32&gt;0,INDEX(Kalender!KN$81:KN$110,MAX(1,$E32))&gt;INDEX(Kalender!$B$81:$B$110,MAX(1,$E32))),AND($F32&gt;0,INDEX(Kalender!KN$81:KN$110,MAX(1,$F32))&gt;INDEX(Kalender!$B$81:$B$110,MAX(1,$F32)))),2,0))</f>
        <v>0</v>
      </c>
      <c r="KO32" s="5" t="n">
        <f aca="false">IF(Kalender!KO32&lt;&gt;1,0,IF(AND($B32&gt;0,INDEX(Kalender!KO$68:KO$77,MAX(1,$B32))&gt;INDEX(Kalender!$B$68:$B$77,MAX(1,$B32))),1,0)+IF(OR(AND($C32&gt;0,INDEX(Kalender!KO$81:KO$110,MAX(1,$C32))&gt;INDEX(Kalender!$B$81:$B$110,MAX(1,$C32))),AND($D32&gt;0,INDEX(Kalender!KO$81:KO$110,MAX(1,$D32))&gt;INDEX(Kalender!$B$81:$B$110,MAX(1,$D32))),AND($E32&gt;0,INDEX(Kalender!KO$81:KO$110,MAX(1,$E32))&gt;INDEX(Kalender!$B$81:$B$110,MAX(1,$E32))),AND($F32&gt;0,INDEX(Kalender!KO$81:KO$110,MAX(1,$F32))&gt;INDEX(Kalender!$B$81:$B$110,MAX(1,$F32)))),2,0))</f>
        <v>0</v>
      </c>
      <c r="KP32" s="5" t="n">
        <f aca="false">IF(Kalender!KP32&lt;&gt;1,0,IF(AND($B32&gt;0,INDEX(Kalender!KP$68:KP$77,MAX(1,$B32))&gt;INDEX(Kalender!$B$68:$B$77,MAX(1,$B32))),1,0)+IF(OR(AND($C32&gt;0,INDEX(Kalender!KP$81:KP$110,MAX(1,$C32))&gt;INDEX(Kalender!$B$81:$B$110,MAX(1,$C32))),AND($D32&gt;0,INDEX(Kalender!KP$81:KP$110,MAX(1,$D32))&gt;INDEX(Kalender!$B$81:$B$110,MAX(1,$D32))),AND($E32&gt;0,INDEX(Kalender!KP$81:KP$110,MAX(1,$E32))&gt;INDEX(Kalender!$B$81:$B$110,MAX(1,$E32))),AND($F32&gt;0,INDEX(Kalender!KP$81:KP$110,MAX(1,$F32))&gt;INDEX(Kalender!$B$81:$B$110,MAX(1,$F32)))),2,0))</f>
        <v>0</v>
      </c>
      <c r="KQ32" s="5" t="n">
        <f aca="false">IF(Kalender!KQ32&lt;&gt;1,0,IF(AND($B32&gt;0,INDEX(Kalender!KQ$68:KQ$77,MAX(1,$B32))&gt;INDEX(Kalender!$B$68:$B$77,MAX(1,$B32))),1,0)+IF(OR(AND($C32&gt;0,INDEX(Kalender!KQ$81:KQ$110,MAX(1,$C32))&gt;INDEX(Kalender!$B$81:$B$110,MAX(1,$C32))),AND($D32&gt;0,INDEX(Kalender!KQ$81:KQ$110,MAX(1,$D32))&gt;INDEX(Kalender!$B$81:$B$110,MAX(1,$D32))),AND($E32&gt;0,INDEX(Kalender!KQ$81:KQ$110,MAX(1,$E32))&gt;INDEX(Kalender!$B$81:$B$110,MAX(1,$E32))),AND($F32&gt;0,INDEX(Kalender!KQ$81:KQ$110,MAX(1,$F32))&gt;INDEX(Kalender!$B$81:$B$110,MAX(1,$F32)))),2,0))</f>
        <v>0</v>
      </c>
      <c r="KR32" s="5" t="n">
        <f aca="false">IF(Kalender!KR32&lt;&gt;1,0,IF(AND($B32&gt;0,INDEX(Kalender!KR$68:KR$77,MAX(1,$B32))&gt;INDEX(Kalender!$B$68:$B$77,MAX(1,$B32))),1,0)+IF(OR(AND($C32&gt;0,INDEX(Kalender!KR$81:KR$110,MAX(1,$C32))&gt;INDEX(Kalender!$B$81:$B$110,MAX(1,$C32))),AND($D32&gt;0,INDEX(Kalender!KR$81:KR$110,MAX(1,$D32))&gt;INDEX(Kalender!$B$81:$B$110,MAX(1,$D32))),AND($E32&gt;0,INDEX(Kalender!KR$81:KR$110,MAX(1,$E32))&gt;INDEX(Kalender!$B$81:$B$110,MAX(1,$E32))),AND($F32&gt;0,INDEX(Kalender!KR$81:KR$110,MAX(1,$F32))&gt;INDEX(Kalender!$B$81:$B$110,MAX(1,$F32)))),2,0))</f>
        <v>0</v>
      </c>
      <c r="KS32" s="5" t="n">
        <f aca="false">IF(Kalender!KS32&lt;&gt;1,0,IF(AND($B32&gt;0,INDEX(Kalender!KS$68:KS$77,MAX(1,$B32))&gt;INDEX(Kalender!$B$68:$B$77,MAX(1,$B32))),1,0)+IF(OR(AND($C32&gt;0,INDEX(Kalender!KS$81:KS$110,MAX(1,$C32))&gt;INDEX(Kalender!$B$81:$B$110,MAX(1,$C32))),AND($D32&gt;0,INDEX(Kalender!KS$81:KS$110,MAX(1,$D32))&gt;INDEX(Kalender!$B$81:$B$110,MAX(1,$D32))),AND($E32&gt;0,INDEX(Kalender!KS$81:KS$110,MAX(1,$E32))&gt;INDEX(Kalender!$B$81:$B$110,MAX(1,$E32))),AND($F32&gt;0,INDEX(Kalender!KS$81:KS$110,MAX(1,$F32))&gt;INDEX(Kalender!$B$81:$B$110,MAX(1,$F32)))),2,0))</f>
        <v>0</v>
      </c>
      <c r="KT32" s="5" t="n">
        <f aca="false">IF(Kalender!KT32&lt;&gt;1,0,IF(AND($B32&gt;0,INDEX(Kalender!KT$68:KT$77,MAX(1,$B32))&gt;INDEX(Kalender!$B$68:$B$77,MAX(1,$B32))),1,0)+IF(OR(AND($C32&gt;0,INDEX(Kalender!KT$81:KT$110,MAX(1,$C32))&gt;INDEX(Kalender!$B$81:$B$110,MAX(1,$C32))),AND($D32&gt;0,INDEX(Kalender!KT$81:KT$110,MAX(1,$D32))&gt;INDEX(Kalender!$B$81:$B$110,MAX(1,$D32))),AND($E32&gt;0,INDEX(Kalender!KT$81:KT$110,MAX(1,$E32))&gt;INDEX(Kalender!$B$81:$B$110,MAX(1,$E32))),AND($F32&gt;0,INDEX(Kalender!KT$81:KT$110,MAX(1,$F32))&gt;INDEX(Kalender!$B$81:$B$110,MAX(1,$F32)))),2,0))</f>
        <v>0</v>
      </c>
      <c r="KU32" s="5" t="n">
        <f aca="false">IF(Kalender!KU32&lt;&gt;1,0,IF(AND($B32&gt;0,INDEX(Kalender!KU$68:KU$77,MAX(1,$B32))&gt;INDEX(Kalender!$B$68:$B$77,MAX(1,$B32))),1,0)+IF(OR(AND($C32&gt;0,INDEX(Kalender!KU$81:KU$110,MAX(1,$C32))&gt;INDEX(Kalender!$B$81:$B$110,MAX(1,$C32))),AND($D32&gt;0,INDEX(Kalender!KU$81:KU$110,MAX(1,$D32))&gt;INDEX(Kalender!$B$81:$B$110,MAX(1,$D32))),AND($E32&gt;0,INDEX(Kalender!KU$81:KU$110,MAX(1,$E32))&gt;INDEX(Kalender!$B$81:$B$110,MAX(1,$E32))),AND($F32&gt;0,INDEX(Kalender!KU$81:KU$110,MAX(1,$F32))&gt;INDEX(Kalender!$B$81:$B$110,MAX(1,$F32)))),2,0))</f>
        <v>0</v>
      </c>
      <c r="KV32" s="5" t="n">
        <f aca="false">IF(Kalender!KV32&lt;&gt;1,0,IF(AND($B32&gt;0,INDEX(Kalender!KV$68:KV$77,MAX(1,$B32))&gt;INDEX(Kalender!$B$68:$B$77,MAX(1,$B32))),1,0)+IF(OR(AND($C32&gt;0,INDEX(Kalender!KV$81:KV$110,MAX(1,$C32))&gt;INDEX(Kalender!$B$81:$B$110,MAX(1,$C32))),AND($D32&gt;0,INDEX(Kalender!KV$81:KV$110,MAX(1,$D32))&gt;INDEX(Kalender!$B$81:$B$110,MAX(1,$D32))),AND($E32&gt;0,INDEX(Kalender!KV$81:KV$110,MAX(1,$E32))&gt;INDEX(Kalender!$B$81:$B$110,MAX(1,$E32))),AND($F32&gt;0,INDEX(Kalender!KV$81:KV$110,MAX(1,$F32))&gt;INDEX(Kalender!$B$81:$B$110,MAX(1,$F32)))),2,0))</f>
        <v>0</v>
      </c>
      <c r="KW32" s="5" t="n">
        <f aca="false">IF(Kalender!KW32&lt;&gt;1,0,IF(AND($B32&gt;0,INDEX(Kalender!KW$68:KW$77,MAX(1,$B32))&gt;INDEX(Kalender!$B$68:$B$77,MAX(1,$B32))),1,0)+IF(OR(AND($C32&gt;0,INDEX(Kalender!KW$81:KW$110,MAX(1,$C32))&gt;INDEX(Kalender!$B$81:$B$110,MAX(1,$C32))),AND($D32&gt;0,INDEX(Kalender!KW$81:KW$110,MAX(1,$D32))&gt;INDEX(Kalender!$B$81:$B$110,MAX(1,$D32))),AND($E32&gt;0,INDEX(Kalender!KW$81:KW$110,MAX(1,$E32))&gt;INDEX(Kalender!$B$81:$B$110,MAX(1,$E32))),AND($F32&gt;0,INDEX(Kalender!KW$81:KW$110,MAX(1,$F32))&gt;INDEX(Kalender!$B$81:$B$110,MAX(1,$F32)))),2,0))</f>
        <v>0</v>
      </c>
      <c r="KX32" s="5" t="n">
        <f aca="false">IF(Kalender!KX32&lt;&gt;1,0,IF(AND($B32&gt;0,INDEX(Kalender!KX$68:KX$77,MAX(1,$B32))&gt;INDEX(Kalender!$B$68:$B$77,MAX(1,$B32))),1,0)+IF(OR(AND($C32&gt;0,INDEX(Kalender!KX$81:KX$110,MAX(1,$C32))&gt;INDEX(Kalender!$B$81:$B$110,MAX(1,$C32))),AND($D32&gt;0,INDEX(Kalender!KX$81:KX$110,MAX(1,$D32))&gt;INDEX(Kalender!$B$81:$B$110,MAX(1,$D32))),AND($E32&gt;0,INDEX(Kalender!KX$81:KX$110,MAX(1,$E32))&gt;INDEX(Kalender!$B$81:$B$110,MAX(1,$E32))),AND($F32&gt;0,INDEX(Kalender!KX$81:KX$110,MAX(1,$F32))&gt;INDEX(Kalender!$B$81:$B$110,MAX(1,$F32)))),2,0))</f>
        <v>0</v>
      </c>
      <c r="KY32" s="5" t="n">
        <f aca="false">IF(Kalender!KY32&lt;&gt;1,0,IF(AND($B32&gt;0,INDEX(Kalender!KY$68:KY$77,MAX(1,$B32))&gt;INDEX(Kalender!$B$68:$B$77,MAX(1,$B32))),1,0)+IF(OR(AND($C32&gt;0,INDEX(Kalender!KY$81:KY$110,MAX(1,$C32))&gt;INDEX(Kalender!$B$81:$B$110,MAX(1,$C32))),AND($D32&gt;0,INDEX(Kalender!KY$81:KY$110,MAX(1,$D32))&gt;INDEX(Kalender!$B$81:$B$110,MAX(1,$D32))),AND($E32&gt;0,INDEX(Kalender!KY$81:KY$110,MAX(1,$E32))&gt;INDEX(Kalender!$B$81:$B$110,MAX(1,$E32))),AND($F32&gt;0,INDEX(Kalender!KY$81:KY$110,MAX(1,$F32))&gt;INDEX(Kalender!$B$81:$B$110,MAX(1,$F32)))),2,0))</f>
        <v>0</v>
      </c>
      <c r="KZ32" s="5" t="n">
        <f aca="false">IF(Kalender!KZ32&lt;&gt;1,0,IF(AND($B32&gt;0,INDEX(Kalender!KZ$68:KZ$77,MAX(1,$B32))&gt;INDEX(Kalender!$B$68:$B$77,MAX(1,$B32))),1,0)+IF(OR(AND($C32&gt;0,INDEX(Kalender!KZ$81:KZ$110,MAX(1,$C32))&gt;INDEX(Kalender!$B$81:$B$110,MAX(1,$C32))),AND($D32&gt;0,INDEX(Kalender!KZ$81:KZ$110,MAX(1,$D32))&gt;INDEX(Kalender!$B$81:$B$110,MAX(1,$D32))),AND($E32&gt;0,INDEX(Kalender!KZ$81:KZ$110,MAX(1,$E32))&gt;INDEX(Kalender!$B$81:$B$110,MAX(1,$E32))),AND($F32&gt;0,INDEX(Kalender!KZ$81:KZ$110,MAX(1,$F32))&gt;INDEX(Kalender!$B$81:$B$110,MAX(1,$F32)))),2,0))</f>
        <v>0</v>
      </c>
      <c r="LA32" s="5" t="n">
        <f aca="false">IF(Kalender!LA32&lt;&gt;1,0,IF(AND($B32&gt;0,INDEX(Kalender!LA$68:LA$77,MAX(1,$B32))&gt;INDEX(Kalender!$B$68:$B$77,MAX(1,$B32))),1,0)+IF(OR(AND($C32&gt;0,INDEX(Kalender!LA$81:LA$110,MAX(1,$C32))&gt;INDEX(Kalender!$B$81:$B$110,MAX(1,$C32))),AND($D32&gt;0,INDEX(Kalender!LA$81:LA$110,MAX(1,$D32))&gt;INDEX(Kalender!$B$81:$B$110,MAX(1,$D32))),AND($E32&gt;0,INDEX(Kalender!LA$81:LA$110,MAX(1,$E32))&gt;INDEX(Kalender!$B$81:$B$110,MAX(1,$E32))),AND($F32&gt;0,INDEX(Kalender!LA$81:LA$110,MAX(1,$F32))&gt;INDEX(Kalender!$B$81:$B$110,MAX(1,$F32)))),2,0))</f>
        <v>0</v>
      </c>
      <c r="LB32" s="5" t="n">
        <f aca="false">IF(Kalender!LB32&lt;&gt;1,0,IF(AND($B32&gt;0,INDEX(Kalender!LB$68:LB$77,MAX(1,$B32))&gt;INDEX(Kalender!$B$68:$B$77,MAX(1,$B32))),1,0)+IF(OR(AND($C32&gt;0,INDEX(Kalender!LB$81:LB$110,MAX(1,$C32))&gt;INDEX(Kalender!$B$81:$B$110,MAX(1,$C32))),AND($D32&gt;0,INDEX(Kalender!LB$81:LB$110,MAX(1,$D32))&gt;INDEX(Kalender!$B$81:$B$110,MAX(1,$D32))),AND($E32&gt;0,INDEX(Kalender!LB$81:LB$110,MAX(1,$E32))&gt;INDEX(Kalender!$B$81:$B$110,MAX(1,$E32))),AND($F32&gt;0,INDEX(Kalender!LB$81:LB$110,MAX(1,$F32))&gt;INDEX(Kalender!$B$81:$B$110,MAX(1,$F32)))),2,0))</f>
        <v>0</v>
      </c>
      <c r="LC32" s="5" t="n">
        <f aca="false">IF(Kalender!LC32&lt;&gt;1,0,IF(AND($B32&gt;0,INDEX(Kalender!LC$68:LC$77,MAX(1,$B32))&gt;INDEX(Kalender!$B$68:$B$77,MAX(1,$B32))),1,0)+IF(OR(AND($C32&gt;0,INDEX(Kalender!LC$81:LC$110,MAX(1,$C32))&gt;INDEX(Kalender!$B$81:$B$110,MAX(1,$C32))),AND($D32&gt;0,INDEX(Kalender!LC$81:LC$110,MAX(1,$D32))&gt;INDEX(Kalender!$B$81:$B$110,MAX(1,$D32))),AND($E32&gt;0,INDEX(Kalender!LC$81:LC$110,MAX(1,$E32))&gt;INDEX(Kalender!$B$81:$B$110,MAX(1,$E32))),AND($F32&gt;0,INDEX(Kalender!LC$81:LC$110,MAX(1,$F32))&gt;INDEX(Kalender!$B$81:$B$110,MAX(1,$F32)))),2,0))</f>
        <v>0</v>
      </c>
      <c r="LD32" s="5" t="n">
        <f aca="false">IF(Kalender!LD32&lt;&gt;1,0,IF(AND($B32&gt;0,INDEX(Kalender!LD$68:LD$77,MAX(1,$B32))&gt;INDEX(Kalender!$B$68:$B$77,MAX(1,$B32))),1,0)+IF(OR(AND($C32&gt;0,INDEX(Kalender!LD$81:LD$110,MAX(1,$C32))&gt;INDEX(Kalender!$B$81:$B$110,MAX(1,$C32))),AND($D32&gt;0,INDEX(Kalender!LD$81:LD$110,MAX(1,$D32))&gt;INDEX(Kalender!$B$81:$B$110,MAX(1,$D32))),AND($E32&gt;0,INDEX(Kalender!LD$81:LD$110,MAX(1,$E32))&gt;INDEX(Kalender!$B$81:$B$110,MAX(1,$E32))),AND($F32&gt;0,INDEX(Kalender!LD$81:LD$110,MAX(1,$F32))&gt;INDEX(Kalender!$B$81:$B$110,MAX(1,$F32)))),2,0))</f>
        <v>0</v>
      </c>
      <c r="LE32" s="5" t="n">
        <f aca="false">IF(Kalender!LE32&lt;&gt;1,0,IF(AND($B32&gt;0,INDEX(Kalender!LE$68:LE$77,MAX(1,$B32))&gt;INDEX(Kalender!$B$68:$B$77,MAX(1,$B32))),1,0)+IF(OR(AND($C32&gt;0,INDEX(Kalender!LE$81:LE$110,MAX(1,$C32))&gt;INDEX(Kalender!$B$81:$B$110,MAX(1,$C32))),AND($D32&gt;0,INDEX(Kalender!LE$81:LE$110,MAX(1,$D32))&gt;INDEX(Kalender!$B$81:$B$110,MAX(1,$D32))),AND($E32&gt;0,INDEX(Kalender!LE$81:LE$110,MAX(1,$E32))&gt;INDEX(Kalender!$B$81:$B$110,MAX(1,$E32))),AND($F32&gt;0,INDEX(Kalender!LE$81:LE$110,MAX(1,$F32))&gt;INDEX(Kalender!$B$81:$B$110,MAX(1,$F32)))),2,0))</f>
        <v>0</v>
      </c>
      <c r="LF32" s="5" t="n">
        <f aca="false">IF(Kalender!LF32&lt;&gt;1,0,IF(AND($B32&gt;0,INDEX(Kalender!LF$68:LF$77,MAX(1,$B32))&gt;INDEX(Kalender!$B$68:$B$77,MAX(1,$B32))),1,0)+IF(OR(AND($C32&gt;0,INDEX(Kalender!LF$81:LF$110,MAX(1,$C32))&gt;INDEX(Kalender!$B$81:$B$110,MAX(1,$C32))),AND($D32&gt;0,INDEX(Kalender!LF$81:LF$110,MAX(1,$D32))&gt;INDEX(Kalender!$B$81:$B$110,MAX(1,$D32))),AND($E32&gt;0,INDEX(Kalender!LF$81:LF$110,MAX(1,$E32))&gt;INDEX(Kalender!$B$81:$B$110,MAX(1,$E32))),AND($F32&gt;0,INDEX(Kalender!LF$81:LF$110,MAX(1,$F32))&gt;INDEX(Kalender!$B$81:$B$110,MAX(1,$F32)))),2,0))</f>
        <v>0</v>
      </c>
      <c r="LG32" s="5" t="n">
        <f aca="false">IF(Kalender!LG32&lt;&gt;1,0,IF(AND($B32&gt;0,INDEX(Kalender!LG$68:LG$77,MAX(1,$B32))&gt;INDEX(Kalender!$B$68:$B$77,MAX(1,$B32))),1,0)+IF(OR(AND($C32&gt;0,INDEX(Kalender!LG$81:LG$110,MAX(1,$C32))&gt;INDEX(Kalender!$B$81:$B$110,MAX(1,$C32))),AND($D32&gt;0,INDEX(Kalender!LG$81:LG$110,MAX(1,$D32))&gt;INDEX(Kalender!$B$81:$B$110,MAX(1,$D32))),AND($E32&gt;0,INDEX(Kalender!LG$81:LG$110,MAX(1,$E32))&gt;INDEX(Kalender!$B$81:$B$110,MAX(1,$E32))),AND($F32&gt;0,INDEX(Kalender!LG$81:LG$110,MAX(1,$F32))&gt;INDEX(Kalender!$B$81:$B$110,MAX(1,$F32)))),2,0))</f>
        <v>0</v>
      </c>
      <c r="LH32" s="5" t="n">
        <f aca="false">IF(Kalender!LH32&lt;&gt;1,0,IF(AND($B32&gt;0,INDEX(Kalender!LH$68:LH$77,MAX(1,$B32))&gt;INDEX(Kalender!$B$68:$B$77,MAX(1,$B32))),1,0)+IF(OR(AND($C32&gt;0,INDEX(Kalender!LH$81:LH$110,MAX(1,$C32))&gt;INDEX(Kalender!$B$81:$B$110,MAX(1,$C32))),AND($D32&gt;0,INDEX(Kalender!LH$81:LH$110,MAX(1,$D32))&gt;INDEX(Kalender!$B$81:$B$110,MAX(1,$D32))),AND($E32&gt;0,INDEX(Kalender!LH$81:LH$110,MAX(1,$E32))&gt;INDEX(Kalender!$B$81:$B$110,MAX(1,$E32))),AND($F32&gt;0,INDEX(Kalender!LH$81:LH$110,MAX(1,$F32))&gt;INDEX(Kalender!$B$81:$B$110,MAX(1,$F32)))),2,0))</f>
        <v>0</v>
      </c>
      <c r="LI32" s="5" t="n">
        <f aca="false">IF(Kalender!LI32&lt;&gt;1,0,IF(AND($B32&gt;0,INDEX(Kalender!LI$68:LI$77,MAX(1,$B32))&gt;INDEX(Kalender!$B$68:$B$77,MAX(1,$B32))),1,0)+IF(OR(AND($C32&gt;0,INDEX(Kalender!LI$81:LI$110,MAX(1,$C32))&gt;INDEX(Kalender!$B$81:$B$110,MAX(1,$C32))),AND($D32&gt;0,INDEX(Kalender!LI$81:LI$110,MAX(1,$D32))&gt;INDEX(Kalender!$B$81:$B$110,MAX(1,$D32))),AND($E32&gt;0,INDEX(Kalender!LI$81:LI$110,MAX(1,$E32))&gt;INDEX(Kalender!$B$81:$B$110,MAX(1,$E32))),AND($F32&gt;0,INDEX(Kalender!LI$81:LI$110,MAX(1,$F32))&gt;INDEX(Kalender!$B$81:$B$110,MAX(1,$F32)))),2,0))</f>
        <v>0</v>
      </c>
      <c r="LJ32" s="5" t="n">
        <f aca="false">IF(Kalender!LJ32&lt;&gt;1,0,IF(AND($B32&gt;0,INDEX(Kalender!LJ$68:LJ$77,MAX(1,$B32))&gt;INDEX(Kalender!$B$68:$B$77,MAX(1,$B32))),1,0)+IF(OR(AND($C32&gt;0,INDEX(Kalender!LJ$81:LJ$110,MAX(1,$C32))&gt;INDEX(Kalender!$B$81:$B$110,MAX(1,$C32))),AND($D32&gt;0,INDEX(Kalender!LJ$81:LJ$110,MAX(1,$D32))&gt;INDEX(Kalender!$B$81:$B$110,MAX(1,$D32))),AND($E32&gt;0,INDEX(Kalender!LJ$81:LJ$110,MAX(1,$E32))&gt;INDEX(Kalender!$B$81:$B$110,MAX(1,$E32))),AND($F32&gt;0,INDEX(Kalender!LJ$81:LJ$110,MAX(1,$F32))&gt;INDEX(Kalender!$B$81:$B$110,MAX(1,$F32)))),2,0))</f>
        <v>0</v>
      </c>
      <c r="LK32" s="5" t="n">
        <f aca="false">IF(Kalender!LK32&lt;&gt;1,0,IF(AND($B32&gt;0,INDEX(Kalender!LK$68:LK$77,MAX(1,$B32))&gt;INDEX(Kalender!$B$68:$B$77,MAX(1,$B32))),1,0)+IF(OR(AND($C32&gt;0,INDEX(Kalender!LK$81:LK$110,MAX(1,$C32))&gt;INDEX(Kalender!$B$81:$B$110,MAX(1,$C32))),AND($D32&gt;0,INDEX(Kalender!LK$81:LK$110,MAX(1,$D32))&gt;INDEX(Kalender!$B$81:$B$110,MAX(1,$D32))),AND($E32&gt;0,INDEX(Kalender!LK$81:LK$110,MAX(1,$E32))&gt;INDEX(Kalender!$B$81:$B$110,MAX(1,$E32))),AND($F32&gt;0,INDEX(Kalender!LK$81:LK$110,MAX(1,$F32))&gt;INDEX(Kalender!$B$81:$B$110,MAX(1,$F32)))),2,0))</f>
        <v>0</v>
      </c>
      <c r="LL32" s="5" t="n">
        <f aca="false">IF(Kalender!LL32&lt;&gt;1,0,IF(AND($B32&gt;0,INDEX(Kalender!LL$68:LL$77,MAX(1,$B32))&gt;INDEX(Kalender!$B$68:$B$77,MAX(1,$B32))),1,0)+IF(OR(AND($C32&gt;0,INDEX(Kalender!LL$81:LL$110,MAX(1,$C32))&gt;INDEX(Kalender!$B$81:$B$110,MAX(1,$C32))),AND($D32&gt;0,INDEX(Kalender!LL$81:LL$110,MAX(1,$D32))&gt;INDEX(Kalender!$B$81:$B$110,MAX(1,$D32))),AND($E32&gt;0,INDEX(Kalender!LL$81:LL$110,MAX(1,$E32))&gt;INDEX(Kalender!$B$81:$B$110,MAX(1,$E32))),AND($F32&gt;0,INDEX(Kalender!LL$81:LL$110,MAX(1,$F32))&gt;INDEX(Kalender!$B$81:$B$110,MAX(1,$F32)))),2,0))</f>
        <v>0</v>
      </c>
      <c r="LM32" s="5" t="n">
        <f aca="false">IF(Kalender!LM32&lt;&gt;1,0,IF(AND($B32&gt;0,INDEX(Kalender!LM$68:LM$77,MAX(1,$B32))&gt;INDEX(Kalender!$B$68:$B$77,MAX(1,$B32))),1,0)+IF(OR(AND($C32&gt;0,INDEX(Kalender!LM$81:LM$110,MAX(1,$C32))&gt;INDEX(Kalender!$B$81:$B$110,MAX(1,$C32))),AND($D32&gt;0,INDEX(Kalender!LM$81:LM$110,MAX(1,$D32))&gt;INDEX(Kalender!$B$81:$B$110,MAX(1,$D32))),AND($E32&gt;0,INDEX(Kalender!LM$81:LM$110,MAX(1,$E32))&gt;INDEX(Kalender!$B$81:$B$110,MAX(1,$E32))),AND($F32&gt;0,INDEX(Kalender!LM$81:LM$110,MAX(1,$F32))&gt;INDEX(Kalender!$B$81:$B$110,MAX(1,$F32)))),2,0))</f>
        <v>0</v>
      </c>
      <c r="LN32" s="5" t="n">
        <f aca="false">IF(Kalender!LN32&lt;&gt;1,0,IF(AND($B32&gt;0,INDEX(Kalender!LN$68:LN$77,MAX(1,$B32))&gt;INDEX(Kalender!$B$68:$B$77,MAX(1,$B32))),1,0)+IF(OR(AND($C32&gt;0,INDEX(Kalender!LN$81:LN$110,MAX(1,$C32))&gt;INDEX(Kalender!$B$81:$B$110,MAX(1,$C32))),AND($D32&gt;0,INDEX(Kalender!LN$81:LN$110,MAX(1,$D32))&gt;INDEX(Kalender!$B$81:$B$110,MAX(1,$D32))),AND($E32&gt;0,INDEX(Kalender!LN$81:LN$110,MAX(1,$E32))&gt;INDEX(Kalender!$B$81:$B$110,MAX(1,$E32))),AND($F32&gt;0,INDEX(Kalender!LN$81:LN$110,MAX(1,$F32))&gt;INDEX(Kalender!$B$81:$B$110,MAX(1,$F32)))),2,0))</f>
        <v>0</v>
      </c>
      <c r="LO32" s="5" t="n">
        <f aca="false">IF(Kalender!LO32&lt;&gt;1,0,IF(AND($B32&gt;0,INDEX(Kalender!LO$68:LO$77,MAX(1,$B32))&gt;INDEX(Kalender!$B$68:$B$77,MAX(1,$B32))),1,0)+IF(OR(AND($C32&gt;0,INDEX(Kalender!LO$81:LO$110,MAX(1,$C32))&gt;INDEX(Kalender!$B$81:$B$110,MAX(1,$C32))),AND($D32&gt;0,INDEX(Kalender!LO$81:LO$110,MAX(1,$D32))&gt;INDEX(Kalender!$B$81:$B$110,MAX(1,$D32))),AND($E32&gt;0,INDEX(Kalender!LO$81:LO$110,MAX(1,$E32))&gt;INDEX(Kalender!$B$81:$B$110,MAX(1,$E32))),AND($F32&gt;0,INDEX(Kalender!LO$81:LO$110,MAX(1,$F32))&gt;INDEX(Kalender!$B$81:$B$110,MAX(1,$F32)))),2,0))</f>
        <v>0</v>
      </c>
      <c r="LP32" s="5" t="n">
        <f aca="false">IF(Kalender!LP32&lt;&gt;1,0,IF(AND($B32&gt;0,INDEX(Kalender!LP$68:LP$77,MAX(1,$B32))&gt;INDEX(Kalender!$B$68:$B$77,MAX(1,$B32))),1,0)+IF(OR(AND($C32&gt;0,INDEX(Kalender!LP$81:LP$110,MAX(1,$C32))&gt;INDEX(Kalender!$B$81:$B$110,MAX(1,$C32))),AND($D32&gt;0,INDEX(Kalender!LP$81:LP$110,MAX(1,$D32))&gt;INDEX(Kalender!$B$81:$B$110,MAX(1,$D32))),AND($E32&gt;0,INDEX(Kalender!LP$81:LP$110,MAX(1,$E32))&gt;INDEX(Kalender!$B$81:$B$110,MAX(1,$E32))),AND($F32&gt;0,INDEX(Kalender!LP$81:LP$110,MAX(1,$F32))&gt;INDEX(Kalender!$B$81:$B$110,MAX(1,$F32)))),2,0))</f>
        <v>0</v>
      </c>
      <c r="LQ32" s="5" t="n">
        <f aca="false">IF(Kalender!LQ32&lt;&gt;1,0,IF(AND($B32&gt;0,INDEX(Kalender!LQ$68:LQ$77,MAX(1,$B32))&gt;INDEX(Kalender!$B$68:$B$77,MAX(1,$B32))),1,0)+IF(OR(AND($C32&gt;0,INDEX(Kalender!LQ$81:LQ$110,MAX(1,$C32))&gt;INDEX(Kalender!$B$81:$B$110,MAX(1,$C32))),AND($D32&gt;0,INDEX(Kalender!LQ$81:LQ$110,MAX(1,$D32))&gt;INDEX(Kalender!$B$81:$B$110,MAX(1,$D32))),AND($E32&gt;0,INDEX(Kalender!LQ$81:LQ$110,MAX(1,$E32))&gt;INDEX(Kalender!$B$81:$B$110,MAX(1,$E32))),AND($F32&gt;0,INDEX(Kalender!LQ$81:LQ$110,MAX(1,$F32))&gt;INDEX(Kalender!$B$81:$B$110,MAX(1,$F32)))),2,0))</f>
        <v>0</v>
      </c>
      <c r="LR32" s="5" t="n">
        <f aca="false">IF(Kalender!LR32&lt;&gt;1,0,IF(AND($B32&gt;0,INDEX(Kalender!LR$68:LR$77,MAX(1,$B32))&gt;INDEX(Kalender!$B$68:$B$77,MAX(1,$B32))),1,0)+IF(OR(AND($C32&gt;0,INDEX(Kalender!LR$81:LR$110,MAX(1,$C32))&gt;INDEX(Kalender!$B$81:$B$110,MAX(1,$C32))),AND($D32&gt;0,INDEX(Kalender!LR$81:LR$110,MAX(1,$D32))&gt;INDEX(Kalender!$B$81:$B$110,MAX(1,$D32))),AND($E32&gt;0,INDEX(Kalender!LR$81:LR$110,MAX(1,$E32))&gt;INDEX(Kalender!$B$81:$B$110,MAX(1,$E32))),AND($F32&gt;0,INDEX(Kalender!LR$81:LR$110,MAX(1,$F32))&gt;INDEX(Kalender!$B$81:$B$110,MAX(1,$F32)))),2,0))</f>
        <v>0</v>
      </c>
      <c r="LS32" s="5" t="n">
        <f aca="false">IF(Kalender!LS32&lt;&gt;1,0,IF(AND($B32&gt;0,INDEX(Kalender!LS$68:LS$77,MAX(1,$B32))&gt;INDEX(Kalender!$B$68:$B$77,MAX(1,$B32))),1,0)+IF(OR(AND($C32&gt;0,INDEX(Kalender!LS$81:LS$110,MAX(1,$C32))&gt;INDEX(Kalender!$B$81:$B$110,MAX(1,$C32))),AND($D32&gt;0,INDEX(Kalender!LS$81:LS$110,MAX(1,$D32))&gt;INDEX(Kalender!$B$81:$B$110,MAX(1,$D32))),AND($E32&gt;0,INDEX(Kalender!LS$81:LS$110,MAX(1,$E32))&gt;INDEX(Kalender!$B$81:$B$110,MAX(1,$E32))),AND($F32&gt;0,INDEX(Kalender!LS$81:LS$110,MAX(1,$F32))&gt;INDEX(Kalender!$B$81:$B$110,MAX(1,$F32)))),2,0))</f>
        <v>0</v>
      </c>
      <c r="LT32" s="5" t="n">
        <f aca="false">IF(Kalender!LT32&lt;&gt;1,0,IF(AND($B32&gt;0,INDEX(Kalender!LT$68:LT$77,MAX(1,$B32))&gt;INDEX(Kalender!$B$68:$B$77,MAX(1,$B32))),1,0)+IF(OR(AND($C32&gt;0,INDEX(Kalender!LT$81:LT$110,MAX(1,$C32))&gt;INDEX(Kalender!$B$81:$B$110,MAX(1,$C32))),AND($D32&gt;0,INDEX(Kalender!LT$81:LT$110,MAX(1,$D32))&gt;INDEX(Kalender!$B$81:$B$110,MAX(1,$D32))),AND($E32&gt;0,INDEX(Kalender!LT$81:LT$110,MAX(1,$E32))&gt;INDEX(Kalender!$B$81:$B$110,MAX(1,$E32))),AND($F32&gt;0,INDEX(Kalender!LT$81:LT$110,MAX(1,$F32))&gt;INDEX(Kalender!$B$81:$B$110,MAX(1,$F32)))),2,0))</f>
        <v>0</v>
      </c>
      <c r="LU32" s="5" t="n">
        <f aca="false">IF(Kalender!LU32&lt;&gt;1,0,IF(AND($B32&gt;0,INDEX(Kalender!LU$68:LU$77,MAX(1,$B32))&gt;INDEX(Kalender!$B$68:$B$77,MAX(1,$B32))),1,0)+IF(OR(AND($C32&gt;0,INDEX(Kalender!LU$81:LU$110,MAX(1,$C32))&gt;INDEX(Kalender!$B$81:$B$110,MAX(1,$C32))),AND($D32&gt;0,INDEX(Kalender!LU$81:LU$110,MAX(1,$D32))&gt;INDEX(Kalender!$B$81:$B$110,MAX(1,$D32))),AND($E32&gt;0,INDEX(Kalender!LU$81:LU$110,MAX(1,$E32))&gt;INDEX(Kalender!$B$81:$B$110,MAX(1,$E32))),AND($F32&gt;0,INDEX(Kalender!LU$81:LU$110,MAX(1,$F32))&gt;INDEX(Kalender!$B$81:$B$110,MAX(1,$F32)))),2,0))</f>
        <v>0</v>
      </c>
      <c r="LV32" s="5" t="n">
        <f aca="false">IF(Kalender!LV32&lt;&gt;1,0,IF(AND($B32&gt;0,INDEX(Kalender!LV$68:LV$77,MAX(1,$B32))&gt;INDEX(Kalender!$B$68:$B$77,MAX(1,$B32))),1,0)+IF(OR(AND($C32&gt;0,INDEX(Kalender!LV$81:LV$110,MAX(1,$C32))&gt;INDEX(Kalender!$B$81:$B$110,MAX(1,$C32))),AND($D32&gt;0,INDEX(Kalender!LV$81:LV$110,MAX(1,$D32))&gt;INDEX(Kalender!$B$81:$B$110,MAX(1,$D32))),AND($E32&gt;0,INDEX(Kalender!LV$81:LV$110,MAX(1,$E32))&gt;INDEX(Kalender!$B$81:$B$110,MAX(1,$E32))),AND($F32&gt;0,INDEX(Kalender!LV$81:LV$110,MAX(1,$F32))&gt;INDEX(Kalender!$B$81:$B$110,MAX(1,$F32)))),2,0))</f>
        <v>0</v>
      </c>
      <c r="LW32" s="5" t="n">
        <f aca="false">IF(Kalender!LW32&lt;&gt;1,0,IF(AND($B32&gt;0,INDEX(Kalender!LW$68:LW$77,MAX(1,$B32))&gt;INDEX(Kalender!$B$68:$B$77,MAX(1,$B32))),1,0)+IF(OR(AND($C32&gt;0,INDEX(Kalender!LW$81:LW$110,MAX(1,$C32))&gt;INDEX(Kalender!$B$81:$B$110,MAX(1,$C32))),AND($D32&gt;0,INDEX(Kalender!LW$81:LW$110,MAX(1,$D32))&gt;INDEX(Kalender!$B$81:$B$110,MAX(1,$D32))),AND($E32&gt;0,INDEX(Kalender!LW$81:LW$110,MAX(1,$E32))&gt;INDEX(Kalender!$B$81:$B$110,MAX(1,$E32))),AND($F32&gt;0,INDEX(Kalender!LW$81:LW$110,MAX(1,$F32))&gt;INDEX(Kalender!$B$81:$B$110,MAX(1,$F32)))),2,0))</f>
        <v>0</v>
      </c>
      <c r="LX32" s="5" t="n">
        <f aca="false">IF(Kalender!LX32&lt;&gt;1,0,IF(AND($B32&gt;0,INDEX(Kalender!LX$68:LX$77,MAX(1,$B32))&gt;INDEX(Kalender!$B$68:$B$77,MAX(1,$B32))),1,0)+IF(OR(AND($C32&gt;0,INDEX(Kalender!LX$81:LX$110,MAX(1,$C32))&gt;INDEX(Kalender!$B$81:$B$110,MAX(1,$C32))),AND($D32&gt;0,INDEX(Kalender!LX$81:LX$110,MAX(1,$D32))&gt;INDEX(Kalender!$B$81:$B$110,MAX(1,$D32))),AND($E32&gt;0,INDEX(Kalender!LX$81:LX$110,MAX(1,$E32))&gt;INDEX(Kalender!$B$81:$B$110,MAX(1,$E32))),AND($F32&gt;0,INDEX(Kalender!LX$81:LX$110,MAX(1,$F32))&gt;INDEX(Kalender!$B$81:$B$110,MAX(1,$F32)))),2,0))</f>
        <v>0</v>
      </c>
      <c r="LY32" s="5" t="n">
        <f aca="false">IF(Kalender!LY32&lt;&gt;1,0,IF(AND($B32&gt;0,INDEX(Kalender!LY$68:LY$77,MAX(1,$B32))&gt;INDEX(Kalender!$B$68:$B$77,MAX(1,$B32))),1,0)+IF(OR(AND($C32&gt;0,INDEX(Kalender!LY$81:LY$110,MAX(1,$C32))&gt;INDEX(Kalender!$B$81:$B$110,MAX(1,$C32))),AND($D32&gt;0,INDEX(Kalender!LY$81:LY$110,MAX(1,$D32))&gt;INDEX(Kalender!$B$81:$B$110,MAX(1,$D32))),AND($E32&gt;0,INDEX(Kalender!LY$81:LY$110,MAX(1,$E32))&gt;INDEX(Kalender!$B$81:$B$110,MAX(1,$E32))),AND($F32&gt;0,INDEX(Kalender!LY$81:LY$110,MAX(1,$F32))&gt;INDEX(Kalender!$B$81:$B$110,MAX(1,$F32)))),2,0))</f>
        <v>0</v>
      </c>
      <c r="LZ32" s="5" t="n">
        <f aca="false">IF(Kalender!LZ32&lt;&gt;1,0,IF(AND($B32&gt;0,INDEX(Kalender!LZ$68:LZ$77,MAX(1,$B32))&gt;INDEX(Kalender!$B$68:$B$77,MAX(1,$B32))),1,0)+IF(OR(AND($C32&gt;0,INDEX(Kalender!LZ$81:LZ$110,MAX(1,$C32))&gt;INDEX(Kalender!$B$81:$B$110,MAX(1,$C32))),AND($D32&gt;0,INDEX(Kalender!LZ$81:LZ$110,MAX(1,$D32))&gt;INDEX(Kalender!$B$81:$B$110,MAX(1,$D32))),AND($E32&gt;0,INDEX(Kalender!LZ$81:LZ$110,MAX(1,$E32))&gt;INDEX(Kalender!$B$81:$B$110,MAX(1,$E32))),AND($F32&gt;0,INDEX(Kalender!LZ$81:LZ$110,MAX(1,$F32))&gt;INDEX(Kalender!$B$81:$B$110,MAX(1,$F32)))),2,0))</f>
        <v>0</v>
      </c>
      <c r="MA32" s="5" t="n">
        <f aca="false">IF(Kalender!MA32&lt;&gt;1,0,IF(AND($B32&gt;0,INDEX(Kalender!MA$68:MA$77,MAX(1,$B32))&gt;INDEX(Kalender!$B$68:$B$77,MAX(1,$B32))),1,0)+IF(OR(AND($C32&gt;0,INDEX(Kalender!MA$81:MA$110,MAX(1,$C32))&gt;INDEX(Kalender!$B$81:$B$110,MAX(1,$C32))),AND($D32&gt;0,INDEX(Kalender!MA$81:MA$110,MAX(1,$D32))&gt;INDEX(Kalender!$B$81:$B$110,MAX(1,$D32))),AND($E32&gt;0,INDEX(Kalender!MA$81:MA$110,MAX(1,$E32))&gt;INDEX(Kalender!$B$81:$B$110,MAX(1,$E32))),AND($F32&gt;0,INDEX(Kalender!MA$81:MA$110,MAX(1,$F32))&gt;INDEX(Kalender!$B$81:$B$110,MAX(1,$F32)))),2,0))</f>
        <v>0</v>
      </c>
      <c r="MB32" s="5" t="n">
        <f aca="false">IF(Kalender!MB32&lt;&gt;1,0,IF(AND($B32&gt;0,INDEX(Kalender!MB$68:MB$77,MAX(1,$B32))&gt;INDEX(Kalender!$B$68:$B$77,MAX(1,$B32))),1,0)+IF(OR(AND($C32&gt;0,INDEX(Kalender!MB$81:MB$110,MAX(1,$C32))&gt;INDEX(Kalender!$B$81:$B$110,MAX(1,$C32))),AND($D32&gt;0,INDEX(Kalender!MB$81:MB$110,MAX(1,$D32))&gt;INDEX(Kalender!$B$81:$B$110,MAX(1,$D32))),AND($E32&gt;0,INDEX(Kalender!MB$81:MB$110,MAX(1,$E32))&gt;INDEX(Kalender!$B$81:$B$110,MAX(1,$E32))),AND($F32&gt;0,INDEX(Kalender!MB$81:MB$110,MAX(1,$F32))&gt;INDEX(Kalender!$B$81:$B$110,MAX(1,$F32)))),2,0))</f>
        <v>0</v>
      </c>
      <c r="MC32" s="5" t="n">
        <f aca="false">IF(Kalender!MC32&lt;&gt;1,0,IF(AND($B32&gt;0,INDEX(Kalender!MC$68:MC$77,MAX(1,$B32))&gt;INDEX(Kalender!$B$68:$B$77,MAX(1,$B32))),1,0)+IF(OR(AND($C32&gt;0,INDEX(Kalender!MC$81:MC$110,MAX(1,$C32))&gt;INDEX(Kalender!$B$81:$B$110,MAX(1,$C32))),AND($D32&gt;0,INDEX(Kalender!MC$81:MC$110,MAX(1,$D32))&gt;INDEX(Kalender!$B$81:$B$110,MAX(1,$D32))),AND($E32&gt;0,INDEX(Kalender!MC$81:MC$110,MAX(1,$E32))&gt;INDEX(Kalender!$B$81:$B$110,MAX(1,$E32))),AND($F32&gt;0,INDEX(Kalender!MC$81:MC$110,MAX(1,$F32))&gt;INDEX(Kalender!$B$81:$B$110,MAX(1,$F32)))),2,0))</f>
        <v>0</v>
      </c>
      <c r="MD32" s="5" t="n">
        <f aca="false">IF(Kalender!MD32&lt;&gt;1,0,IF(AND($B32&gt;0,INDEX(Kalender!MD$68:MD$77,MAX(1,$B32))&gt;INDEX(Kalender!$B$68:$B$77,MAX(1,$B32))),1,0)+IF(OR(AND($C32&gt;0,INDEX(Kalender!MD$81:MD$110,MAX(1,$C32))&gt;INDEX(Kalender!$B$81:$B$110,MAX(1,$C32))),AND($D32&gt;0,INDEX(Kalender!MD$81:MD$110,MAX(1,$D32))&gt;INDEX(Kalender!$B$81:$B$110,MAX(1,$D32))),AND($E32&gt;0,INDEX(Kalender!MD$81:MD$110,MAX(1,$E32))&gt;INDEX(Kalender!$B$81:$B$110,MAX(1,$E32))),AND($F32&gt;0,INDEX(Kalender!MD$81:MD$110,MAX(1,$F32))&gt;INDEX(Kalender!$B$81:$B$110,MAX(1,$F32)))),2,0))</f>
        <v>0</v>
      </c>
      <c r="ME32" s="5" t="n">
        <f aca="false">IF(Kalender!ME32&lt;&gt;1,0,IF(AND($B32&gt;0,INDEX(Kalender!ME$68:ME$77,MAX(1,$B32))&gt;INDEX(Kalender!$B$68:$B$77,MAX(1,$B32))),1,0)+IF(OR(AND($C32&gt;0,INDEX(Kalender!ME$81:ME$110,MAX(1,$C32))&gt;INDEX(Kalender!$B$81:$B$110,MAX(1,$C32))),AND($D32&gt;0,INDEX(Kalender!ME$81:ME$110,MAX(1,$D32))&gt;INDEX(Kalender!$B$81:$B$110,MAX(1,$D32))),AND($E32&gt;0,INDEX(Kalender!ME$81:ME$110,MAX(1,$E32))&gt;INDEX(Kalender!$B$81:$B$110,MAX(1,$E32))),AND($F32&gt;0,INDEX(Kalender!ME$81:ME$110,MAX(1,$F32))&gt;INDEX(Kalender!$B$81:$B$110,MAX(1,$F32)))),2,0))</f>
        <v>0</v>
      </c>
      <c r="MF32" s="5" t="n">
        <f aca="false">IF(Kalender!MF32&lt;&gt;1,0,IF(AND($B32&gt;0,INDEX(Kalender!MF$68:MF$77,MAX(1,$B32))&gt;INDEX(Kalender!$B$68:$B$77,MAX(1,$B32))),1,0)+IF(OR(AND($C32&gt;0,INDEX(Kalender!MF$81:MF$110,MAX(1,$C32))&gt;INDEX(Kalender!$B$81:$B$110,MAX(1,$C32))),AND($D32&gt;0,INDEX(Kalender!MF$81:MF$110,MAX(1,$D32))&gt;INDEX(Kalender!$B$81:$B$110,MAX(1,$D32))),AND($E32&gt;0,INDEX(Kalender!MF$81:MF$110,MAX(1,$E32))&gt;INDEX(Kalender!$B$81:$B$110,MAX(1,$E32))),AND($F32&gt;0,INDEX(Kalender!MF$81:MF$110,MAX(1,$F32))&gt;INDEX(Kalender!$B$81:$B$110,MAX(1,$F32)))),2,0))</f>
        <v>0</v>
      </c>
      <c r="MG32" s="5" t="n">
        <f aca="false">IF(Kalender!MG32&lt;&gt;1,0,IF(AND($B32&gt;0,INDEX(Kalender!MG$68:MG$77,MAX(1,$B32))&gt;INDEX(Kalender!$B$68:$B$77,MAX(1,$B32))),1,0)+IF(OR(AND($C32&gt;0,INDEX(Kalender!MG$81:MG$110,MAX(1,$C32))&gt;INDEX(Kalender!$B$81:$B$110,MAX(1,$C32))),AND($D32&gt;0,INDEX(Kalender!MG$81:MG$110,MAX(1,$D32))&gt;INDEX(Kalender!$B$81:$B$110,MAX(1,$D32))),AND($E32&gt;0,INDEX(Kalender!MG$81:MG$110,MAX(1,$E32))&gt;INDEX(Kalender!$B$81:$B$110,MAX(1,$E32))),AND($F32&gt;0,INDEX(Kalender!MG$81:MG$110,MAX(1,$F32))&gt;INDEX(Kalender!$B$81:$B$110,MAX(1,$F32)))),2,0))</f>
        <v>0</v>
      </c>
      <c r="MH32" s="5" t="n">
        <f aca="false">IF(Kalender!MH32&lt;&gt;1,0,IF(AND($B32&gt;0,INDEX(Kalender!MH$68:MH$77,MAX(1,$B32))&gt;INDEX(Kalender!$B$68:$B$77,MAX(1,$B32))),1,0)+IF(OR(AND($C32&gt;0,INDEX(Kalender!MH$81:MH$110,MAX(1,$C32))&gt;INDEX(Kalender!$B$81:$B$110,MAX(1,$C32))),AND($D32&gt;0,INDEX(Kalender!MH$81:MH$110,MAX(1,$D32))&gt;INDEX(Kalender!$B$81:$B$110,MAX(1,$D32))),AND($E32&gt;0,INDEX(Kalender!MH$81:MH$110,MAX(1,$E32))&gt;INDEX(Kalender!$B$81:$B$110,MAX(1,$E32))),AND($F32&gt;0,INDEX(Kalender!MH$81:MH$110,MAX(1,$F32))&gt;INDEX(Kalender!$B$81:$B$110,MAX(1,$F32)))),2,0))</f>
        <v>0</v>
      </c>
      <c r="MI32" s="5" t="n">
        <f aca="false">IF(Kalender!MI32&lt;&gt;1,0,IF(AND($B32&gt;0,INDEX(Kalender!MI$68:MI$77,MAX(1,$B32))&gt;INDEX(Kalender!$B$68:$B$77,MAX(1,$B32))),1,0)+IF(OR(AND($C32&gt;0,INDEX(Kalender!MI$81:MI$110,MAX(1,$C32))&gt;INDEX(Kalender!$B$81:$B$110,MAX(1,$C32))),AND($D32&gt;0,INDEX(Kalender!MI$81:MI$110,MAX(1,$D32))&gt;INDEX(Kalender!$B$81:$B$110,MAX(1,$D32))),AND($E32&gt;0,INDEX(Kalender!MI$81:MI$110,MAX(1,$E32))&gt;INDEX(Kalender!$B$81:$B$110,MAX(1,$E32))),AND($F32&gt;0,INDEX(Kalender!MI$81:MI$110,MAX(1,$F32))&gt;INDEX(Kalender!$B$81:$B$110,MAX(1,$F32)))),2,0))</f>
        <v>0</v>
      </c>
      <c r="MJ32" s="5" t="n">
        <f aca="false">IF(Kalender!MJ32&lt;&gt;1,0,IF(AND($B32&gt;0,INDEX(Kalender!MJ$68:MJ$77,MAX(1,$B32))&gt;INDEX(Kalender!$B$68:$B$77,MAX(1,$B32))),1,0)+IF(OR(AND($C32&gt;0,INDEX(Kalender!MJ$81:MJ$110,MAX(1,$C32))&gt;INDEX(Kalender!$B$81:$B$110,MAX(1,$C32))),AND($D32&gt;0,INDEX(Kalender!MJ$81:MJ$110,MAX(1,$D32))&gt;INDEX(Kalender!$B$81:$B$110,MAX(1,$D32))),AND($E32&gt;0,INDEX(Kalender!MJ$81:MJ$110,MAX(1,$E32))&gt;INDEX(Kalender!$B$81:$B$110,MAX(1,$E32))),AND($F32&gt;0,INDEX(Kalender!MJ$81:MJ$110,MAX(1,$F32))&gt;INDEX(Kalender!$B$81:$B$110,MAX(1,$F32)))),2,0))</f>
        <v>0</v>
      </c>
      <c r="MK32" s="5" t="n">
        <f aca="false">IF(Kalender!MK32&lt;&gt;1,0,IF(AND($B32&gt;0,INDEX(Kalender!MK$68:MK$77,MAX(1,$B32))&gt;INDEX(Kalender!$B$68:$B$77,MAX(1,$B32))),1,0)+IF(OR(AND($C32&gt;0,INDEX(Kalender!MK$81:MK$110,MAX(1,$C32))&gt;INDEX(Kalender!$B$81:$B$110,MAX(1,$C32))),AND($D32&gt;0,INDEX(Kalender!MK$81:MK$110,MAX(1,$D32))&gt;INDEX(Kalender!$B$81:$B$110,MAX(1,$D32))),AND($E32&gt;0,INDEX(Kalender!MK$81:MK$110,MAX(1,$E32))&gt;INDEX(Kalender!$B$81:$B$110,MAX(1,$E32))),AND($F32&gt;0,INDEX(Kalender!MK$81:MK$110,MAX(1,$F32))&gt;INDEX(Kalender!$B$81:$B$110,MAX(1,$F32)))),2,0))</f>
        <v>0</v>
      </c>
      <c r="ML32" s="5" t="n">
        <f aca="false">IF(Kalender!ML32&lt;&gt;1,0,IF(AND($B32&gt;0,INDEX(Kalender!ML$68:ML$77,MAX(1,$B32))&gt;INDEX(Kalender!$B$68:$B$77,MAX(1,$B32))),1,0)+IF(OR(AND($C32&gt;0,INDEX(Kalender!ML$81:ML$110,MAX(1,$C32))&gt;INDEX(Kalender!$B$81:$B$110,MAX(1,$C32))),AND($D32&gt;0,INDEX(Kalender!ML$81:ML$110,MAX(1,$D32))&gt;INDEX(Kalender!$B$81:$B$110,MAX(1,$D32))),AND($E32&gt;0,INDEX(Kalender!ML$81:ML$110,MAX(1,$E32))&gt;INDEX(Kalender!$B$81:$B$110,MAX(1,$E32))),AND($F32&gt;0,INDEX(Kalender!ML$81:ML$110,MAX(1,$F32))&gt;INDEX(Kalender!$B$81:$B$110,MAX(1,$F32)))),2,0))</f>
        <v>0</v>
      </c>
      <c r="MM32" s="5" t="n">
        <f aca="false">IF(Kalender!MM32&lt;&gt;1,0,IF(AND($B32&gt;0,INDEX(Kalender!MM$68:MM$77,MAX(1,$B32))&gt;INDEX(Kalender!$B$68:$B$77,MAX(1,$B32))),1,0)+IF(OR(AND($C32&gt;0,INDEX(Kalender!MM$81:MM$110,MAX(1,$C32))&gt;INDEX(Kalender!$B$81:$B$110,MAX(1,$C32))),AND($D32&gt;0,INDEX(Kalender!MM$81:MM$110,MAX(1,$D32))&gt;INDEX(Kalender!$B$81:$B$110,MAX(1,$D32))),AND($E32&gt;0,INDEX(Kalender!MM$81:MM$110,MAX(1,$E32))&gt;INDEX(Kalender!$B$81:$B$110,MAX(1,$E32))),AND($F32&gt;0,INDEX(Kalender!MM$81:MM$110,MAX(1,$F32))&gt;INDEX(Kalender!$B$81:$B$110,MAX(1,$F32)))),2,0))</f>
        <v>0</v>
      </c>
      <c r="MN32" s="5" t="n">
        <f aca="false">IF(Kalender!MN32&lt;&gt;1,0,IF(AND($B32&gt;0,INDEX(Kalender!MN$68:MN$77,MAX(1,$B32))&gt;INDEX(Kalender!$B$68:$B$77,MAX(1,$B32))),1,0)+IF(OR(AND($C32&gt;0,INDEX(Kalender!MN$81:MN$110,MAX(1,$C32))&gt;INDEX(Kalender!$B$81:$B$110,MAX(1,$C32))),AND($D32&gt;0,INDEX(Kalender!MN$81:MN$110,MAX(1,$D32))&gt;INDEX(Kalender!$B$81:$B$110,MAX(1,$D32))),AND($E32&gt;0,INDEX(Kalender!MN$81:MN$110,MAX(1,$E32))&gt;INDEX(Kalender!$B$81:$B$110,MAX(1,$E32))),AND($F32&gt;0,INDEX(Kalender!MN$81:MN$110,MAX(1,$F32))&gt;INDEX(Kalender!$B$81:$B$110,MAX(1,$F32)))),2,0))</f>
        <v>0</v>
      </c>
      <c r="MO32" s="5" t="n">
        <f aca="false">IF(Kalender!MO32&lt;&gt;1,0,IF(AND($B32&gt;0,INDEX(Kalender!MO$68:MO$77,MAX(1,$B32))&gt;INDEX(Kalender!$B$68:$B$77,MAX(1,$B32))),1,0)+IF(OR(AND($C32&gt;0,INDEX(Kalender!MO$81:MO$110,MAX(1,$C32))&gt;INDEX(Kalender!$B$81:$B$110,MAX(1,$C32))),AND($D32&gt;0,INDEX(Kalender!MO$81:MO$110,MAX(1,$D32))&gt;INDEX(Kalender!$B$81:$B$110,MAX(1,$D32))),AND($E32&gt;0,INDEX(Kalender!MO$81:MO$110,MAX(1,$E32))&gt;INDEX(Kalender!$B$81:$B$110,MAX(1,$E32))),AND($F32&gt;0,INDEX(Kalender!MO$81:MO$110,MAX(1,$F32))&gt;INDEX(Kalender!$B$81:$B$110,MAX(1,$F32)))),2,0))</f>
        <v>0</v>
      </c>
      <c r="MP32" s="5" t="n">
        <f aca="false">IF(Kalender!MP32&lt;&gt;1,0,IF(AND($B32&gt;0,INDEX(Kalender!MP$68:MP$77,MAX(1,$B32))&gt;INDEX(Kalender!$B$68:$B$77,MAX(1,$B32))),1,0)+IF(OR(AND($C32&gt;0,INDEX(Kalender!MP$81:MP$110,MAX(1,$C32))&gt;INDEX(Kalender!$B$81:$B$110,MAX(1,$C32))),AND($D32&gt;0,INDEX(Kalender!MP$81:MP$110,MAX(1,$D32))&gt;INDEX(Kalender!$B$81:$B$110,MAX(1,$D32))),AND($E32&gt;0,INDEX(Kalender!MP$81:MP$110,MAX(1,$E32))&gt;INDEX(Kalender!$B$81:$B$110,MAX(1,$E32))),AND($F32&gt;0,INDEX(Kalender!MP$81:MP$110,MAX(1,$F32))&gt;INDEX(Kalender!$B$81:$B$110,MAX(1,$F32)))),2,0))</f>
        <v>0</v>
      </c>
      <c r="MQ32" s="5" t="n">
        <f aca="false">IF(Kalender!MQ32&lt;&gt;1,0,IF(AND($B32&gt;0,INDEX(Kalender!MQ$68:MQ$77,MAX(1,$B32))&gt;INDEX(Kalender!$B$68:$B$77,MAX(1,$B32))),1,0)+IF(OR(AND($C32&gt;0,INDEX(Kalender!MQ$81:MQ$110,MAX(1,$C32))&gt;INDEX(Kalender!$B$81:$B$110,MAX(1,$C32))),AND($D32&gt;0,INDEX(Kalender!MQ$81:MQ$110,MAX(1,$D32))&gt;INDEX(Kalender!$B$81:$B$110,MAX(1,$D32))),AND($E32&gt;0,INDEX(Kalender!MQ$81:MQ$110,MAX(1,$E32))&gt;INDEX(Kalender!$B$81:$B$110,MAX(1,$E32))),AND($F32&gt;0,INDEX(Kalender!MQ$81:MQ$110,MAX(1,$F32))&gt;INDEX(Kalender!$B$81:$B$110,MAX(1,$F32)))),2,0))</f>
        <v>0</v>
      </c>
      <c r="MR32" s="5" t="n">
        <f aca="false">IF(Kalender!MR32&lt;&gt;1,0,IF(AND($B32&gt;0,INDEX(Kalender!MR$68:MR$77,MAX(1,$B32))&gt;INDEX(Kalender!$B$68:$B$77,MAX(1,$B32))),1,0)+IF(OR(AND($C32&gt;0,INDEX(Kalender!MR$81:MR$110,MAX(1,$C32))&gt;INDEX(Kalender!$B$81:$B$110,MAX(1,$C32))),AND($D32&gt;0,INDEX(Kalender!MR$81:MR$110,MAX(1,$D32))&gt;INDEX(Kalender!$B$81:$B$110,MAX(1,$D32))),AND($E32&gt;0,INDEX(Kalender!MR$81:MR$110,MAX(1,$E32))&gt;INDEX(Kalender!$B$81:$B$110,MAX(1,$E32))),AND($F32&gt;0,INDEX(Kalender!MR$81:MR$110,MAX(1,$F32))&gt;INDEX(Kalender!$B$81:$B$110,MAX(1,$F32)))),2,0))</f>
        <v>0</v>
      </c>
      <c r="MS32" s="5" t="n">
        <f aca="false">IF(Kalender!MS32&lt;&gt;1,0,IF(AND($B32&gt;0,INDEX(Kalender!MS$68:MS$77,MAX(1,$B32))&gt;INDEX(Kalender!$B$68:$B$77,MAX(1,$B32))),1,0)+IF(OR(AND($C32&gt;0,INDEX(Kalender!MS$81:MS$110,MAX(1,$C32))&gt;INDEX(Kalender!$B$81:$B$110,MAX(1,$C32))),AND($D32&gt;0,INDEX(Kalender!MS$81:MS$110,MAX(1,$D32))&gt;INDEX(Kalender!$B$81:$B$110,MAX(1,$D32))),AND($E32&gt;0,INDEX(Kalender!MS$81:MS$110,MAX(1,$E32))&gt;INDEX(Kalender!$B$81:$B$110,MAX(1,$E32))),AND($F32&gt;0,INDEX(Kalender!MS$81:MS$110,MAX(1,$F32))&gt;INDEX(Kalender!$B$81:$B$110,MAX(1,$F32)))),2,0))</f>
        <v>0</v>
      </c>
      <c r="MT32" s="5" t="n">
        <f aca="false">IF(Kalender!MT32&lt;&gt;1,0,IF(AND($B32&gt;0,INDEX(Kalender!MT$68:MT$77,MAX(1,$B32))&gt;INDEX(Kalender!$B$68:$B$77,MAX(1,$B32))),1,0)+IF(OR(AND($C32&gt;0,INDEX(Kalender!MT$81:MT$110,MAX(1,$C32))&gt;INDEX(Kalender!$B$81:$B$110,MAX(1,$C32))),AND($D32&gt;0,INDEX(Kalender!MT$81:MT$110,MAX(1,$D32))&gt;INDEX(Kalender!$B$81:$B$110,MAX(1,$D32))),AND($E32&gt;0,INDEX(Kalender!MT$81:MT$110,MAX(1,$E32))&gt;INDEX(Kalender!$B$81:$B$110,MAX(1,$E32))),AND($F32&gt;0,INDEX(Kalender!MT$81:MT$110,MAX(1,$F32))&gt;INDEX(Kalender!$B$81:$B$110,MAX(1,$F32)))),2,0))</f>
        <v>0</v>
      </c>
      <c r="MU32" s="5" t="n">
        <f aca="false">IF(Kalender!MU32&lt;&gt;1,0,IF(AND($B32&gt;0,INDEX(Kalender!MU$68:MU$77,MAX(1,$B32))&gt;INDEX(Kalender!$B$68:$B$77,MAX(1,$B32))),1,0)+IF(OR(AND($C32&gt;0,INDEX(Kalender!MU$81:MU$110,MAX(1,$C32))&gt;INDEX(Kalender!$B$81:$B$110,MAX(1,$C32))),AND($D32&gt;0,INDEX(Kalender!MU$81:MU$110,MAX(1,$D32))&gt;INDEX(Kalender!$B$81:$B$110,MAX(1,$D32))),AND($E32&gt;0,INDEX(Kalender!MU$81:MU$110,MAX(1,$E32))&gt;INDEX(Kalender!$B$81:$B$110,MAX(1,$E32))),AND($F32&gt;0,INDEX(Kalender!MU$81:MU$110,MAX(1,$F32))&gt;INDEX(Kalender!$B$81:$B$110,MAX(1,$F32)))),2,0))</f>
        <v>0</v>
      </c>
      <c r="MV32" s="5" t="n">
        <f aca="false">IF(Kalender!MV32&lt;&gt;1,0,IF(AND($B32&gt;0,INDEX(Kalender!MV$68:MV$77,MAX(1,$B32))&gt;INDEX(Kalender!$B$68:$B$77,MAX(1,$B32))),1,0)+IF(OR(AND($C32&gt;0,INDEX(Kalender!MV$81:MV$110,MAX(1,$C32))&gt;INDEX(Kalender!$B$81:$B$110,MAX(1,$C32))),AND($D32&gt;0,INDEX(Kalender!MV$81:MV$110,MAX(1,$D32))&gt;INDEX(Kalender!$B$81:$B$110,MAX(1,$D32))),AND($E32&gt;0,INDEX(Kalender!MV$81:MV$110,MAX(1,$E32))&gt;INDEX(Kalender!$B$81:$B$110,MAX(1,$E32))),AND($F32&gt;0,INDEX(Kalender!MV$81:MV$110,MAX(1,$F32))&gt;INDEX(Kalender!$B$81:$B$110,MAX(1,$F32)))),2,0))</f>
        <v>0</v>
      </c>
      <c r="MW32" s="5" t="n">
        <f aca="false">IF(Kalender!MW32&lt;&gt;1,0,IF(AND($B32&gt;0,INDEX(Kalender!MW$68:MW$77,MAX(1,$B32))&gt;INDEX(Kalender!$B$68:$B$77,MAX(1,$B32))),1,0)+IF(OR(AND($C32&gt;0,INDEX(Kalender!MW$81:MW$110,MAX(1,$C32))&gt;INDEX(Kalender!$B$81:$B$110,MAX(1,$C32))),AND($D32&gt;0,INDEX(Kalender!MW$81:MW$110,MAX(1,$D32))&gt;INDEX(Kalender!$B$81:$B$110,MAX(1,$D32))),AND($E32&gt;0,INDEX(Kalender!MW$81:MW$110,MAX(1,$E32))&gt;INDEX(Kalender!$B$81:$B$110,MAX(1,$E32))),AND($F32&gt;0,INDEX(Kalender!MW$81:MW$110,MAX(1,$F32))&gt;INDEX(Kalender!$B$81:$B$110,MAX(1,$F32)))),2,0))</f>
        <v>0</v>
      </c>
      <c r="MX32" s="5" t="n">
        <f aca="false">IF(Kalender!MX32&lt;&gt;1,0,IF(AND($B32&gt;0,INDEX(Kalender!MX$68:MX$77,MAX(1,$B32))&gt;INDEX(Kalender!$B$68:$B$77,MAX(1,$B32))),1,0)+IF(OR(AND($C32&gt;0,INDEX(Kalender!MX$81:MX$110,MAX(1,$C32))&gt;INDEX(Kalender!$B$81:$B$110,MAX(1,$C32))),AND($D32&gt;0,INDEX(Kalender!MX$81:MX$110,MAX(1,$D32))&gt;INDEX(Kalender!$B$81:$B$110,MAX(1,$D32))),AND($E32&gt;0,INDEX(Kalender!MX$81:MX$110,MAX(1,$E32))&gt;INDEX(Kalender!$B$81:$B$110,MAX(1,$E32))),AND($F32&gt;0,INDEX(Kalender!MX$81:MX$110,MAX(1,$F32))&gt;INDEX(Kalender!$B$81:$B$110,MAX(1,$F32)))),2,0))</f>
        <v>0</v>
      </c>
      <c r="MY32" s="5" t="n">
        <f aca="false">IF(Kalender!MY32&lt;&gt;1,0,IF(AND($B32&gt;0,INDEX(Kalender!MY$68:MY$77,MAX(1,$B32))&gt;INDEX(Kalender!$B$68:$B$77,MAX(1,$B32))),1,0)+IF(OR(AND($C32&gt;0,INDEX(Kalender!MY$81:MY$110,MAX(1,$C32))&gt;INDEX(Kalender!$B$81:$B$110,MAX(1,$C32))),AND($D32&gt;0,INDEX(Kalender!MY$81:MY$110,MAX(1,$D32))&gt;INDEX(Kalender!$B$81:$B$110,MAX(1,$D32))),AND($E32&gt;0,INDEX(Kalender!MY$81:MY$110,MAX(1,$E32))&gt;INDEX(Kalender!$B$81:$B$110,MAX(1,$E32))),AND($F32&gt;0,INDEX(Kalender!MY$81:MY$110,MAX(1,$F32))&gt;INDEX(Kalender!$B$81:$B$110,MAX(1,$F32)))),2,0))</f>
        <v>0</v>
      </c>
      <c r="MZ32" s="5" t="n">
        <f aca="false">IF(Kalender!MZ32&lt;&gt;1,0,IF(AND($B32&gt;0,INDEX(Kalender!MZ$68:MZ$77,MAX(1,$B32))&gt;INDEX(Kalender!$B$68:$B$77,MAX(1,$B32))),1,0)+IF(OR(AND($C32&gt;0,INDEX(Kalender!MZ$81:MZ$110,MAX(1,$C32))&gt;INDEX(Kalender!$B$81:$B$110,MAX(1,$C32))),AND($D32&gt;0,INDEX(Kalender!MZ$81:MZ$110,MAX(1,$D32))&gt;INDEX(Kalender!$B$81:$B$110,MAX(1,$D32))),AND($E32&gt;0,INDEX(Kalender!MZ$81:MZ$110,MAX(1,$E32))&gt;INDEX(Kalender!$B$81:$B$110,MAX(1,$E32))),AND($F32&gt;0,INDEX(Kalender!MZ$81:MZ$110,MAX(1,$F32))&gt;INDEX(Kalender!$B$81:$B$110,MAX(1,$F32)))),2,0))</f>
        <v>0</v>
      </c>
      <c r="NA32" s="5" t="n">
        <f aca="false">IF(Kalender!NA32&lt;&gt;1,0,IF(AND($B32&gt;0,INDEX(Kalender!NA$68:NA$77,MAX(1,$B32))&gt;INDEX(Kalender!$B$68:$B$77,MAX(1,$B32))),1,0)+IF(OR(AND($C32&gt;0,INDEX(Kalender!NA$81:NA$110,MAX(1,$C32))&gt;INDEX(Kalender!$B$81:$B$110,MAX(1,$C32))),AND($D32&gt;0,INDEX(Kalender!NA$81:NA$110,MAX(1,$D32))&gt;INDEX(Kalender!$B$81:$B$110,MAX(1,$D32))),AND($E32&gt;0,INDEX(Kalender!NA$81:NA$110,MAX(1,$E32))&gt;INDEX(Kalender!$B$81:$B$110,MAX(1,$E32))),AND($F32&gt;0,INDEX(Kalender!NA$81:NA$110,MAX(1,$F32))&gt;INDEX(Kalender!$B$81:$B$110,MAX(1,$F32)))),2,0))</f>
        <v>0</v>
      </c>
      <c r="NB32" s="5" t="n">
        <f aca="false">IF(Kalender!NB32&lt;&gt;1,0,IF(AND($B32&gt;0,INDEX(Kalender!NB$68:NB$77,MAX(1,$B32))&gt;INDEX(Kalender!$B$68:$B$77,MAX(1,$B32))),1,0)+IF(OR(AND($C32&gt;0,INDEX(Kalender!NB$81:NB$110,MAX(1,$C32))&gt;INDEX(Kalender!$B$81:$B$110,MAX(1,$C32))),AND($D32&gt;0,INDEX(Kalender!NB$81:NB$110,MAX(1,$D32))&gt;INDEX(Kalender!$B$81:$B$110,MAX(1,$D32))),AND($E32&gt;0,INDEX(Kalender!NB$81:NB$110,MAX(1,$E32))&gt;INDEX(Kalender!$B$81:$B$110,MAX(1,$E32))),AND($F32&gt;0,INDEX(Kalender!NB$81:NB$110,MAX(1,$F32))&gt;INDEX(Kalender!$B$81:$B$110,MAX(1,$F32)))),2,0))</f>
        <v>0</v>
      </c>
      <c r="NC32" s="5" t="n">
        <f aca="false">IF(Kalender!NC32&lt;&gt;1,0,IF(AND($B32&gt;0,INDEX(Kalender!NC$68:NC$77,MAX(1,$B32))&gt;INDEX(Kalender!$B$68:$B$77,MAX(1,$B32))),1,0)+IF(OR(AND($C32&gt;0,INDEX(Kalender!NC$81:NC$110,MAX(1,$C32))&gt;INDEX(Kalender!$B$81:$B$110,MAX(1,$C32))),AND($D32&gt;0,INDEX(Kalender!NC$81:NC$110,MAX(1,$D32))&gt;INDEX(Kalender!$B$81:$B$110,MAX(1,$D32))),AND($E32&gt;0,INDEX(Kalender!NC$81:NC$110,MAX(1,$E32))&gt;INDEX(Kalender!$B$81:$B$110,MAX(1,$E32))),AND($F32&gt;0,INDEX(Kalender!NC$81:NC$110,MAX(1,$F32))&gt;INDEX(Kalender!$B$81:$B$110,MAX(1,$F32)))),2,0))</f>
        <v>0</v>
      </c>
      <c r="ND32" s="5" t="n">
        <f aca="false">IF(Kalender!ND32&lt;&gt;1,0,IF(AND($B32&gt;0,INDEX(Kalender!ND$68:ND$77,MAX(1,$B32))&gt;INDEX(Kalender!$B$68:$B$77,MAX(1,$B32))),1,0)+IF(OR(AND($C32&gt;0,INDEX(Kalender!ND$81:ND$110,MAX(1,$C32))&gt;INDEX(Kalender!$B$81:$B$110,MAX(1,$C32))),AND($D32&gt;0,INDEX(Kalender!ND$81:ND$110,MAX(1,$D32))&gt;INDEX(Kalender!$B$81:$B$110,MAX(1,$D32))),AND($E32&gt;0,INDEX(Kalender!ND$81:ND$110,MAX(1,$E32))&gt;INDEX(Kalender!$B$81:$B$110,MAX(1,$E32))),AND($F32&gt;0,INDEX(Kalender!ND$81:ND$110,MAX(1,$F32))&gt;INDEX(Kalender!$B$81:$B$110,MAX(1,$F32)))),2,0))</f>
        <v>0</v>
      </c>
      <c r="NE32" s="5" t="n">
        <f aca="false">IF(Kalender!NE32&lt;&gt;1,0,IF(AND($B32&gt;0,INDEX(Kalender!NE$68:NE$77,MAX(1,$B32))&gt;INDEX(Kalender!$B$68:$B$77,MAX(1,$B32))),1,0)+IF(OR(AND($C32&gt;0,INDEX(Kalender!NE$81:NE$110,MAX(1,$C32))&gt;INDEX(Kalender!$B$81:$B$110,MAX(1,$C32))),AND($D32&gt;0,INDEX(Kalender!NE$81:NE$110,MAX(1,$D32))&gt;INDEX(Kalender!$B$81:$B$110,MAX(1,$D32))),AND($E32&gt;0,INDEX(Kalender!NE$81:NE$110,MAX(1,$E32))&gt;INDEX(Kalender!$B$81:$B$110,MAX(1,$E32))),AND($F32&gt;0,INDEX(Kalender!NE$81:NE$110,MAX(1,$F32))&gt;INDEX(Kalender!$B$81:$B$110,MAX(1,$F32)))),2,0))</f>
        <v>0</v>
      </c>
      <c r="NF32" s="5" t="n">
        <f aca="false">IF(Kalender!NF32&lt;&gt;1,0,IF(AND($B32&gt;0,INDEX(Kalender!NF$68:NF$77,MAX(1,$B32))&gt;INDEX(Kalender!$B$68:$B$77,MAX(1,$B32))),1,0)+IF(OR(AND($C32&gt;0,INDEX(Kalender!NF$81:NF$110,MAX(1,$C32))&gt;INDEX(Kalender!$B$81:$B$110,MAX(1,$C32))),AND($D32&gt;0,INDEX(Kalender!NF$81:NF$110,MAX(1,$D32))&gt;INDEX(Kalender!$B$81:$B$110,MAX(1,$D32))),AND($E32&gt;0,INDEX(Kalender!NF$81:NF$110,MAX(1,$E32))&gt;INDEX(Kalender!$B$81:$B$110,MAX(1,$E32))),AND($F32&gt;0,INDEX(Kalender!NF$81:NF$110,MAX(1,$F32))&gt;INDEX(Kalender!$B$81:$B$110,MAX(1,$F32)))),2,0))</f>
        <v>0</v>
      </c>
      <c r="NG32" s="5" t="n">
        <f aca="false">IF(Kalender!NG32&lt;&gt;1,0,IF(AND($B32&gt;0,INDEX(Kalender!NG$68:NG$77,MAX(1,$B32))&gt;INDEX(Kalender!$B$68:$B$77,MAX(1,$B32))),1,0)+IF(OR(AND($C32&gt;0,INDEX(Kalender!NG$81:NG$110,MAX(1,$C32))&gt;INDEX(Kalender!$B$81:$B$110,MAX(1,$C32))),AND($D32&gt;0,INDEX(Kalender!NG$81:NG$110,MAX(1,$D32))&gt;INDEX(Kalender!$B$81:$B$110,MAX(1,$D32))),AND($E32&gt;0,INDEX(Kalender!NG$81:NG$110,MAX(1,$E32))&gt;INDEX(Kalender!$B$81:$B$110,MAX(1,$E32))),AND($F32&gt;0,INDEX(Kalender!NG$81:NG$110,MAX(1,$F32))&gt;INDEX(Kalender!$B$81:$B$110,MAX(1,$F32)))),2,0))</f>
        <v>0</v>
      </c>
      <c r="NH32" s="5" t="n">
        <f aca="false">IF(Kalender!NH32&lt;&gt;1,0,IF(AND($B32&gt;0,INDEX(Kalender!NH$68:NH$77,MAX(1,$B32))&gt;INDEX(Kalender!$B$68:$B$77,MAX(1,$B32))),1,0)+IF(OR(AND($C32&gt;0,INDEX(Kalender!NH$81:NH$110,MAX(1,$C32))&gt;INDEX(Kalender!$B$81:$B$110,MAX(1,$C32))),AND($D32&gt;0,INDEX(Kalender!NH$81:NH$110,MAX(1,$D32))&gt;INDEX(Kalender!$B$81:$B$110,MAX(1,$D32))),AND($E32&gt;0,INDEX(Kalender!NH$81:NH$110,MAX(1,$E32))&gt;INDEX(Kalender!$B$81:$B$110,MAX(1,$E32))),AND($F32&gt;0,INDEX(Kalender!NH$81:NH$110,MAX(1,$F32))&gt;INDEX(Kalender!$B$81:$B$110,MAX(1,$F32)))),2,0))</f>
        <v>0</v>
      </c>
    </row>
    <row r="33" customFormat="false" ht="15" hidden="false" customHeight="false" outlineLevel="0" collapsed="false">
      <c r="A33" s="5" t="str">
        <f aca="false">Kalender!A33</f>
        <v/>
      </c>
      <c r="B33" s="5" t="n">
        <f aca="false">IFERROR(MATCH(Kalender!$B33,Kalender!$A$68:$A$77,0),0)</f>
        <v>5</v>
      </c>
      <c r="C33" s="5" t="n">
        <f aca="false">IF(Kalender!C33="",0,IFERROR(MATCH(Kalender!C33,Kalender!$A$81:$A$110,0),0))</f>
        <v>0</v>
      </c>
      <c r="D33" s="5" t="n">
        <f aca="false">IF(Kalender!D33="",0,IFERROR(MATCH(Kalender!D33,Kalender!$A$81:$A$110,0),0))</f>
        <v>0</v>
      </c>
      <c r="E33" s="5" t="n">
        <f aca="false">IF(Kalender!E33="",0,IFERROR(MATCH(Kalender!E33,Kalender!$A$81:$A$110,0),0))</f>
        <v>0</v>
      </c>
      <c r="F33" s="5" t="n">
        <f aca="false">IF(Kalender!F33="",0,IFERROR(MATCH(Kalender!F33,Kalender!$A$81:$A$110,0),0))</f>
        <v>0</v>
      </c>
      <c r="G33" s="5" t="n">
        <f aca="false">IF(Kalender!G33&lt;&gt;1,0,IF(AND($B33&gt;0,INDEX(Kalender!G$68:G$77,MAX(1,$B33))&gt;INDEX(Kalender!$B$68:$B$77,MAX(1,$B33))),1,0)+IF(OR(AND($C33&gt;0,INDEX(Kalender!G$81:G$110,MAX(1,$C33))&gt;INDEX(Kalender!$B$81:$B$110,MAX(1,$C33))),AND($D33&gt;0,INDEX(Kalender!G$81:G$110,MAX(1,$D33))&gt;INDEX(Kalender!$B$81:$B$110,MAX(1,$D33))),AND($E33&gt;0,INDEX(Kalender!G$81:G$110,MAX(1,$E33))&gt;INDEX(Kalender!$B$81:$B$110,MAX(1,$E33))),AND($F33&gt;0,INDEX(Kalender!G$81:G$110,MAX(1,$F33))&gt;INDEX(Kalender!$B$81:$B$110,MAX(1,$F33)))),2,0))</f>
        <v>0</v>
      </c>
      <c r="H33" s="5" t="n">
        <f aca="false">IF(Kalender!H33&lt;&gt;1,0,IF(AND($B33&gt;0,INDEX(Kalender!H$68:H$77,MAX(1,$B33))&gt;INDEX(Kalender!$B$68:$B$77,MAX(1,$B33))),1,0)+IF(OR(AND($C33&gt;0,INDEX(Kalender!H$81:H$110,MAX(1,$C33))&gt;INDEX(Kalender!$B$81:$B$110,MAX(1,$C33))),AND($D33&gt;0,INDEX(Kalender!H$81:H$110,MAX(1,$D33))&gt;INDEX(Kalender!$B$81:$B$110,MAX(1,$D33))),AND($E33&gt;0,INDEX(Kalender!H$81:H$110,MAX(1,$E33))&gt;INDEX(Kalender!$B$81:$B$110,MAX(1,$E33))),AND($F33&gt;0,INDEX(Kalender!H$81:H$110,MAX(1,$F33))&gt;INDEX(Kalender!$B$81:$B$110,MAX(1,$F33)))),2,0))</f>
        <v>0</v>
      </c>
      <c r="I33" s="5" t="n">
        <f aca="false">IF(Kalender!I33&lt;&gt;1,0,IF(AND($B33&gt;0,INDEX(Kalender!I$68:I$77,MAX(1,$B33))&gt;INDEX(Kalender!$B$68:$B$77,MAX(1,$B33))),1,0)+IF(OR(AND($C33&gt;0,INDEX(Kalender!I$81:I$110,MAX(1,$C33))&gt;INDEX(Kalender!$B$81:$B$110,MAX(1,$C33))),AND($D33&gt;0,INDEX(Kalender!I$81:I$110,MAX(1,$D33))&gt;INDEX(Kalender!$B$81:$B$110,MAX(1,$D33))),AND($E33&gt;0,INDEX(Kalender!I$81:I$110,MAX(1,$E33))&gt;INDEX(Kalender!$B$81:$B$110,MAX(1,$E33))),AND($F33&gt;0,INDEX(Kalender!I$81:I$110,MAX(1,$F33))&gt;INDEX(Kalender!$B$81:$B$110,MAX(1,$F33)))),2,0))</f>
        <v>0</v>
      </c>
      <c r="J33" s="5" t="n">
        <f aca="false">IF(Kalender!J33&lt;&gt;1,0,IF(AND($B33&gt;0,INDEX(Kalender!J$68:J$77,MAX(1,$B33))&gt;INDEX(Kalender!$B$68:$B$77,MAX(1,$B33))),1,0)+IF(OR(AND($C33&gt;0,INDEX(Kalender!J$81:J$110,MAX(1,$C33))&gt;INDEX(Kalender!$B$81:$B$110,MAX(1,$C33))),AND($D33&gt;0,INDEX(Kalender!J$81:J$110,MAX(1,$D33))&gt;INDEX(Kalender!$B$81:$B$110,MAX(1,$D33))),AND($E33&gt;0,INDEX(Kalender!J$81:J$110,MAX(1,$E33))&gt;INDEX(Kalender!$B$81:$B$110,MAX(1,$E33))),AND($F33&gt;0,INDEX(Kalender!J$81:J$110,MAX(1,$F33))&gt;INDEX(Kalender!$B$81:$B$110,MAX(1,$F33)))),2,0))</f>
        <v>0</v>
      </c>
      <c r="K33" s="5" t="n">
        <f aca="false">IF(Kalender!K33&lt;&gt;1,0,IF(AND($B33&gt;0,INDEX(Kalender!K$68:K$77,MAX(1,$B33))&gt;INDEX(Kalender!$B$68:$B$77,MAX(1,$B33))),1,0)+IF(OR(AND($C33&gt;0,INDEX(Kalender!K$81:K$110,MAX(1,$C33))&gt;INDEX(Kalender!$B$81:$B$110,MAX(1,$C33))),AND($D33&gt;0,INDEX(Kalender!K$81:K$110,MAX(1,$D33))&gt;INDEX(Kalender!$B$81:$B$110,MAX(1,$D33))),AND($E33&gt;0,INDEX(Kalender!K$81:K$110,MAX(1,$E33))&gt;INDEX(Kalender!$B$81:$B$110,MAX(1,$E33))),AND($F33&gt;0,INDEX(Kalender!K$81:K$110,MAX(1,$F33))&gt;INDEX(Kalender!$B$81:$B$110,MAX(1,$F33)))),2,0))</f>
        <v>0</v>
      </c>
      <c r="L33" s="5" t="n">
        <f aca="false">IF(Kalender!L33&lt;&gt;1,0,IF(AND($B33&gt;0,INDEX(Kalender!L$68:L$77,MAX(1,$B33))&gt;INDEX(Kalender!$B$68:$B$77,MAX(1,$B33))),1,0)+IF(OR(AND($C33&gt;0,INDEX(Kalender!L$81:L$110,MAX(1,$C33))&gt;INDEX(Kalender!$B$81:$B$110,MAX(1,$C33))),AND($D33&gt;0,INDEX(Kalender!L$81:L$110,MAX(1,$D33))&gt;INDEX(Kalender!$B$81:$B$110,MAX(1,$D33))),AND($E33&gt;0,INDEX(Kalender!L$81:L$110,MAX(1,$E33))&gt;INDEX(Kalender!$B$81:$B$110,MAX(1,$E33))),AND($F33&gt;0,INDEX(Kalender!L$81:L$110,MAX(1,$F33))&gt;INDEX(Kalender!$B$81:$B$110,MAX(1,$F33)))),2,0))</f>
        <v>0</v>
      </c>
      <c r="M33" s="5" t="n">
        <f aca="false">IF(Kalender!M33&lt;&gt;1,0,IF(AND($B33&gt;0,INDEX(Kalender!M$68:M$77,MAX(1,$B33))&gt;INDEX(Kalender!$B$68:$B$77,MAX(1,$B33))),1,0)+IF(OR(AND($C33&gt;0,INDEX(Kalender!M$81:M$110,MAX(1,$C33))&gt;INDEX(Kalender!$B$81:$B$110,MAX(1,$C33))),AND($D33&gt;0,INDEX(Kalender!M$81:M$110,MAX(1,$D33))&gt;INDEX(Kalender!$B$81:$B$110,MAX(1,$D33))),AND($E33&gt;0,INDEX(Kalender!M$81:M$110,MAX(1,$E33))&gt;INDEX(Kalender!$B$81:$B$110,MAX(1,$E33))),AND($F33&gt;0,INDEX(Kalender!M$81:M$110,MAX(1,$F33))&gt;INDEX(Kalender!$B$81:$B$110,MAX(1,$F33)))),2,0))</f>
        <v>0</v>
      </c>
      <c r="N33" s="5" t="n">
        <f aca="false">IF(Kalender!N33&lt;&gt;1,0,IF(AND($B33&gt;0,INDEX(Kalender!N$68:N$77,MAX(1,$B33))&gt;INDEX(Kalender!$B$68:$B$77,MAX(1,$B33))),1,0)+IF(OR(AND($C33&gt;0,INDEX(Kalender!N$81:N$110,MAX(1,$C33))&gt;INDEX(Kalender!$B$81:$B$110,MAX(1,$C33))),AND($D33&gt;0,INDEX(Kalender!N$81:N$110,MAX(1,$D33))&gt;INDEX(Kalender!$B$81:$B$110,MAX(1,$D33))),AND($E33&gt;0,INDEX(Kalender!N$81:N$110,MAX(1,$E33))&gt;INDEX(Kalender!$B$81:$B$110,MAX(1,$E33))),AND($F33&gt;0,INDEX(Kalender!N$81:N$110,MAX(1,$F33))&gt;INDEX(Kalender!$B$81:$B$110,MAX(1,$F33)))),2,0))</f>
        <v>0</v>
      </c>
      <c r="O33" s="5" t="n">
        <f aca="false">IF(Kalender!O33&lt;&gt;1,0,IF(AND($B33&gt;0,INDEX(Kalender!O$68:O$77,MAX(1,$B33))&gt;INDEX(Kalender!$B$68:$B$77,MAX(1,$B33))),1,0)+IF(OR(AND($C33&gt;0,INDEX(Kalender!O$81:O$110,MAX(1,$C33))&gt;INDEX(Kalender!$B$81:$B$110,MAX(1,$C33))),AND($D33&gt;0,INDEX(Kalender!O$81:O$110,MAX(1,$D33))&gt;INDEX(Kalender!$B$81:$B$110,MAX(1,$D33))),AND($E33&gt;0,INDEX(Kalender!O$81:O$110,MAX(1,$E33))&gt;INDEX(Kalender!$B$81:$B$110,MAX(1,$E33))),AND($F33&gt;0,INDEX(Kalender!O$81:O$110,MAX(1,$F33))&gt;INDEX(Kalender!$B$81:$B$110,MAX(1,$F33)))),2,0))</f>
        <v>0</v>
      </c>
      <c r="P33" s="5" t="n">
        <f aca="false">IF(Kalender!P33&lt;&gt;1,0,IF(AND($B33&gt;0,INDEX(Kalender!P$68:P$77,MAX(1,$B33))&gt;INDEX(Kalender!$B$68:$B$77,MAX(1,$B33))),1,0)+IF(OR(AND($C33&gt;0,INDEX(Kalender!P$81:P$110,MAX(1,$C33))&gt;INDEX(Kalender!$B$81:$B$110,MAX(1,$C33))),AND($D33&gt;0,INDEX(Kalender!P$81:P$110,MAX(1,$D33))&gt;INDEX(Kalender!$B$81:$B$110,MAX(1,$D33))),AND($E33&gt;0,INDEX(Kalender!P$81:P$110,MAX(1,$E33))&gt;INDEX(Kalender!$B$81:$B$110,MAX(1,$E33))),AND($F33&gt;0,INDEX(Kalender!P$81:P$110,MAX(1,$F33))&gt;INDEX(Kalender!$B$81:$B$110,MAX(1,$F33)))),2,0))</f>
        <v>0</v>
      </c>
      <c r="Q33" s="5" t="n">
        <f aca="false">IF(Kalender!Q33&lt;&gt;1,0,IF(AND($B33&gt;0,INDEX(Kalender!Q$68:Q$77,MAX(1,$B33))&gt;INDEX(Kalender!$B$68:$B$77,MAX(1,$B33))),1,0)+IF(OR(AND($C33&gt;0,INDEX(Kalender!Q$81:Q$110,MAX(1,$C33))&gt;INDEX(Kalender!$B$81:$B$110,MAX(1,$C33))),AND($D33&gt;0,INDEX(Kalender!Q$81:Q$110,MAX(1,$D33))&gt;INDEX(Kalender!$B$81:$B$110,MAX(1,$D33))),AND($E33&gt;0,INDEX(Kalender!Q$81:Q$110,MAX(1,$E33))&gt;INDEX(Kalender!$B$81:$B$110,MAX(1,$E33))),AND($F33&gt;0,INDEX(Kalender!Q$81:Q$110,MAX(1,$F33))&gt;INDEX(Kalender!$B$81:$B$110,MAX(1,$F33)))),2,0))</f>
        <v>0</v>
      </c>
      <c r="R33" s="5" t="n">
        <f aca="false">IF(Kalender!R33&lt;&gt;1,0,IF(AND($B33&gt;0,INDEX(Kalender!R$68:R$77,MAX(1,$B33))&gt;INDEX(Kalender!$B$68:$B$77,MAX(1,$B33))),1,0)+IF(OR(AND($C33&gt;0,INDEX(Kalender!R$81:R$110,MAX(1,$C33))&gt;INDEX(Kalender!$B$81:$B$110,MAX(1,$C33))),AND($D33&gt;0,INDEX(Kalender!R$81:R$110,MAX(1,$D33))&gt;INDEX(Kalender!$B$81:$B$110,MAX(1,$D33))),AND($E33&gt;0,INDEX(Kalender!R$81:R$110,MAX(1,$E33))&gt;INDEX(Kalender!$B$81:$B$110,MAX(1,$E33))),AND($F33&gt;0,INDEX(Kalender!R$81:R$110,MAX(1,$F33))&gt;INDEX(Kalender!$B$81:$B$110,MAX(1,$F33)))),2,0))</f>
        <v>0</v>
      </c>
      <c r="S33" s="5" t="n">
        <f aca="false">IF(Kalender!S33&lt;&gt;1,0,IF(AND($B33&gt;0,INDEX(Kalender!S$68:S$77,MAX(1,$B33))&gt;INDEX(Kalender!$B$68:$B$77,MAX(1,$B33))),1,0)+IF(OR(AND($C33&gt;0,INDEX(Kalender!S$81:S$110,MAX(1,$C33))&gt;INDEX(Kalender!$B$81:$B$110,MAX(1,$C33))),AND($D33&gt;0,INDEX(Kalender!S$81:S$110,MAX(1,$D33))&gt;INDEX(Kalender!$B$81:$B$110,MAX(1,$D33))),AND($E33&gt;0,INDEX(Kalender!S$81:S$110,MAX(1,$E33))&gt;INDEX(Kalender!$B$81:$B$110,MAX(1,$E33))),AND($F33&gt;0,INDEX(Kalender!S$81:S$110,MAX(1,$F33))&gt;INDEX(Kalender!$B$81:$B$110,MAX(1,$F33)))),2,0))</f>
        <v>0</v>
      </c>
      <c r="T33" s="5" t="n">
        <f aca="false">IF(Kalender!T33&lt;&gt;1,0,IF(AND($B33&gt;0,INDEX(Kalender!T$68:T$77,MAX(1,$B33))&gt;INDEX(Kalender!$B$68:$B$77,MAX(1,$B33))),1,0)+IF(OR(AND($C33&gt;0,INDEX(Kalender!T$81:T$110,MAX(1,$C33))&gt;INDEX(Kalender!$B$81:$B$110,MAX(1,$C33))),AND($D33&gt;0,INDEX(Kalender!T$81:T$110,MAX(1,$D33))&gt;INDEX(Kalender!$B$81:$B$110,MAX(1,$D33))),AND($E33&gt;0,INDEX(Kalender!T$81:T$110,MAX(1,$E33))&gt;INDEX(Kalender!$B$81:$B$110,MAX(1,$E33))),AND($F33&gt;0,INDEX(Kalender!T$81:T$110,MAX(1,$F33))&gt;INDEX(Kalender!$B$81:$B$110,MAX(1,$F33)))),2,0))</f>
        <v>0</v>
      </c>
      <c r="U33" s="5" t="n">
        <f aca="false">IF(Kalender!U33&lt;&gt;1,0,IF(AND($B33&gt;0,INDEX(Kalender!U$68:U$77,MAX(1,$B33))&gt;INDEX(Kalender!$B$68:$B$77,MAX(1,$B33))),1,0)+IF(OR(AND($C33&gt;0,INDEX(Kalender!U$81:U$110,MAX(1,$C33))&gt;INDEX(Kalender!$B$81:$B$110,MAX(1,$C33))),AND($D33&gt;0,INDEX(Kalender!U$81:U$110,MAX(1,$D33))&gt;INDEX(Kalender!$B$81:$B$110,MAX(1,$D33))),AND($E33&gt;0,INDEX(Kalender!U$81:U$110,MAX(1,$E33))&gt;INDEX(Kalender!$B$81:$B$110,MAX(1,$E33))),AND($F33&gt;0,INDEX(Kalender!U$81:U$110,MAX(1,$F33))&gt;INDEX(Kalender!$B$81:$B$110,MAX(1,$F33)))),2,0))</f>
        <v>0</v>
      </c>
      <c r="V33" s="5" t="n">
        <f aca="false">IF(Kalender!V33&lt;&gt;1,0,IF(AND($B33&gt;0,INDEX(Kalender!V$68:V$77,MAX(1,$B33))&gt;INDEX(Kalender!$B$68:$B$77,MAX(1,$B33))),1,0)+IF(OR(AND($C33&gt;0,INDEX(Kalender!V$81:V$110,MAX(1,$C33))&gt;INDEX(Kalender!$B$81:$B$110,MAX(1,$C33))),AND($D33&gt;0,INDEX(Kalender!V$81:V$110,MAX(1,$D33))&gt;INDEX(Kalender!$B$81:$B$110,MAX(1,$D33))),AND($E33&gt;0,INDEX(Kalender!V$81:V$110,MAX(1,$E33))&gt;INDEX(Kalender!$B$81:$B$110,MAX(1,$E33))),AND($F33&gt;0,INDEX(Kalender!V$81:V$110,MAX(1,$F33))&gt;INDEX(Kalender!$B$81:$B$110,MAX(1,$F33)))),2,0))</f>
        <v>0</v>
      </c>
      <c r="W33" s="5" t="n">
        <f aca="false">IF(Kalender!W33&lt;&gt;1,0,IF(AND($B33&gt;0,INDEX(Kalender!W$68:W$77,MAX(1,$B33))&gt;INDEX(Kalender!$B$68:$B$77,MAX(1,$B33))),1,0)+IF(OR(AND($C33&gt;0,INDEX(Kalender!W$81:W$110,MAX(1,$C33))&gt;INDEX(Kalender!$B$81:$B$110,MAX(1,$C33))),AND($D33&gt;0,INDEX(Kalender!W$81:W$110,MAX(1,$D33))&gt;INDEX(Kalender!$B$81:$B$110,MAX(1,$D33))),AND($E33&gt;0,INDEX(Kalender!W$81:W$110,MAX(1,$E33))&gt;INDEX(Kalender!$B$81:$B$110,MAX(1,$E33))),AND($F33&gt;0,INDEX(Kalender!W$81:W$110,MAX(1,$F33))&gt;INDEX(Kalender!$B$81:$B$110,MAX(1,$F33)))),2,0))</f>
        <v>0</v>
      </c>
      <c r="X33" s="5" t="n">
        <f aca="false">IF(Kalender!X33&lt;&gt;1,0,IF(AND($B33&gt;0,INDEX(Kalender!X$68:X$77,MAX(1,$B33))&gt;INDEX(Kalender!$B$68:$B$77,MAX(1,$B33))),1,0)+IF(OR(AND($C33&gt;0,INDEX(Kalender!X$81:X$110,MAX(1,$C33))&gt;INDEX(Kalender!$B$81:$B$110,MAX(1,$C33))),AND($D33&gt;0,INDEX(Kalender!X$81:X$110,MAX(1,$D33))&gt;INDEX(Kalender!$B$81:$B$110,MAX(1,$D33))),AND($E33&gt;0,INDEX(Kalender!X$81:X$110,MAX(1,$E33))&gt;INDEX(Kalender!$B$81:$B$110,MAX(1,$E33))),AND($F33&gt;0,INDEX(Kalender!X$81:X$110,MAX(1,$F33))&gt;INDEX(Kalender!$B$81:$B$110,MAX(1,$F33)))),2,0))</f>
        <v>0</v>
      </c>
      <c r="Y33" s="5" t="n">
        <f aca="false">IF(Kalender!Y33&lt;&gt;1,0,IF(AND($B33&gt;0,INDEX(Kalender!Y$68:Y$77,MAX(1,$B33))&gt;INDEX(Kalender!$B$68:$B$77,MAX(1,$B33))),1,0)+IF(OR(AND($C33&gt;0,INDEX(Kalender!Y$81:Y$110,MAX(1,$C33))&gt;INDEX(Kalender!$B$81:$B$110,MAX(1,$C33))),AND($D33&gt;0,INDEX(Kalender!Y$81:Y$110,MAX(1,$D33))&gt;INDEX(Kalender!$B$81:$B$110,MAX(1,$D33))),AND($E33&gt;0,INDEX(Kalender!Y$81:Y$110,MAX(1,$E33))&gt;INDEX(Kalender!$B$81:$B$110,MAX(1,$E33))),AND($F33&gt;0,INDEX(Kalender!Y$81:Y$110,MAX(1,$F33))&gt;INDEX(Kalender!$B$81:$B$110,MAX(1,$F33)))),2,0))</f>
        <v>0</v>
      </c>
      <c r="Z33" s="5" t="n">
        <f aca="false">IF(Kalender!Z33&lt;&gt;1,0,IF(AND($B33&gt;0,INDEX(Kalender!Z$68:Z$77,MAX(1,$B33))&gt;INDEX(Kalender!$B$68:$B$77,MAX(1,$B33))),1,0)+IF(OR(AND($C33&gt;0,INDEX(Kalender!Z$81:Z$110,MAX(1,$C33))&gt;INDEX(Kalender!$B$81:$B$110,MAX(1,$C33))),AND($D33&gt;0,INDEX(Kalender!Z$81:Z$110,MAX(1,$D33))&gt;INDEX(Kalender!$B$81:$B$110,MAX(1,$D33))),AND($E33&gt;0,INDEX(Kalender!Z$81:Z$110,MAX(1,$E33))&gt;INDEX(Kalender!$B$81:$B$110,MAX(1,$E33))),AND($F33&gt;0,INDEX(Kalender!Z$81:Z$110,MAX(1,$F33))&gt;INDEX(Kalender!$B$81:$B$110,MAX(1,$F33)))),2,0))</f>
        <v>0</v>
      </c>
      <c r="AA33" s="5" t="n">
        <f aca="false">IF(Kalender!AA33&lt;&gt;1,0,IF(AND($B33&gt;0,INDEX(Kalender!AA$68:AA$77,MAX(1,$B33))&gt;INDEX(Kalender!$B$68:$B$77,MAX(1,$B33))),1,0)+IF(OR(AND($C33&gt;0,INDEX(Kalender!AA$81:AA$110,MAX(1,$C33))&gt;INDEX(Kalender!$B$81:$B$110,MAX(1,$C33))),AND($D33&gt;0,INDEX(Kalender!AA$81:AA$110,MAX(1,$D33))&gt;INDEX(Kalender!$B$81:$B$110,MAX(1,$D33))),AND($E33&gt;0,INDEX(Kalender!AA$81:AA$110,MAX(1,$E33))&gt;INDEX(Kalender!$B$81:$B$110,MAX(1,$E33))),AND($F33&gt;0,INDEX(Kalender!AA$81:AA$110,MAX(1,$F33))&gt;INDEX(Kalender!$B$81:$B$110,MAX(1,$F33)))),2,0))</f>
        <v>0</v>
      </c>
      <c r="AB33" s="5" t="n">
        <f aca="false">IF(Kalender!AB33&lt;&gt;1,0,IF(AND($B33&gt;0,INDEX(Kalender!AB$68:AB$77,MAX(1,$B33))&gt;INDEX(Kalender!$B$68:$B$77,MAX(1,$B33))),1,0)+IF(OR(AND($C33&gt;0,INDEX(Kalender!AB$81:AB$110,MAX(1,$C33))&gt;INDEX(Kalender!$B$81:$B$110,MAX(1,$C33))),AND($D33&gt;0,INDEX(Kalender!AB$81:AB$110,MAX(1,$D33))&gt;INDEX(Kalender!$B$81:$B$110,MAX(1,$D33))),AND($E33&gt;0,INDEX(Kalender!AB$81:AB$110,MAX(1,$E33))&gt;INDEX(Kalender!$B$81:$B$110,MAX(1,$E33))),AND($F33&gt;0,INDEX(Kalender!AB$81:AB$110,MAX(1,$F33))&gt;INDEX(Kalender!$B$81:$B$110,MAX(1,$F33)))),2,0))</f>
        <v>0</v>
      </c>
      <c r="AC33" s="5" t="n">
        <f aca="false">IF(Kalender!AC33&lt;&gt;1,0,IF(AND($B33&gt;0,INDEX(Kalender!AC$68:AC$77,MAX(1,$B33))&gt;INDEX(Kalender!$B$68:$B$77,MAX(1,$B33))),1,0)+IF(OR(AND($C33&gt;0,INDEX(Kalender!AC$81:AC$110,MAX(1,$C33))&gt;INDEX(Kalender!$B$81:$B$110,MAX(1,$C33))),AND($D33&gt;0,INDEX(Kalender!AC$81:AC$110,MAX(1,$D33))&gt;INDEX(Kalender!$B$81:$B$110,MAX(1,$D33))),AND($E33&gt;0,INDEX(Kalender!AC$81:AC$110,MAX(1,$E33))&gt;INDEX(Kalender!$B$81:$B$110,MAX(1,$E33))),AND($F33&gt;0,INDEX(Kalender!AC$81:AC$110,MAX(1,$F33))&gt;INDEX(Kalender!$B$81:$B$110,MAX(1,$F33)))),2,0))</f>
        <v>0</v>
      </c>
      <c r="AD33" s="5" t="n">
        <f aca="false">IF(Kalender!AD33&lt;&gt;1,0,IF(AND($B33&gt;0,INDEX(Kalender!AD$68:AD$77,MAX(1,$B33))&gt;INDEX(Kalender!$B$68:$B$77,MAX(1,$B33))),1,0)+IF(OR(AND($C33&gt;0,INDEX(Kalender!AD$81:AD$110,MAX(1,$C33))&gt;INDEX(Kalender!$B$81:$B$110,MAX(1,$C33))),AND($D33&gt;0,INDEX(Kalender!AD$81:AD$110,MAX(1,$D33))&gt;INDEX(Kalender!$B$81:$B$110,MAX(1,$D33))),AND($E33&gt;0,INDEX(Kalender!AD$81:AD$110,MAX(1,$E33))&gt;INDEX(Kalender!$B$81:$B$110,MAX(1,$E33))),AND($F33&gt;0,INDEX(Kalender!AD$81:AD$110,MAX(1,$F33))&gt;INDEX(Kalender!$B$81:$B$110,MAX(1,$F33)))),2,0))</f>
        <v>0</v>
      </c>
      <c r="AE33" s="5" t="n">
        <f aca="false">IF(Kalender!AE33&lt;&gt;1,0,IF(AND($B33&gt;0,INDEX(Kalender!AE$68:AE$77,MAX(1,$B33))&gt;INDEX(Kalender!$B$68:$B$77,MAX(1,$B33))),1,0)+IF(OR(AND($C33&gt;0,INDEX(Kalender!AE$81:AE$110,MAX(1,$C33))&gt;INDEX(Kalender!$B$81:$B$110,MAX(1,$C33))),AND($D33&gt;0,INDEX(Kalender!AE$81:AE$110,MAX(1,$D33))&gt;INDEX(Kalender!$B$81:$B$110,MAX(1,$D33))),AND($E33&gt;0,INDEX(Kalender!AE$81:AE$110,MAX(1,$E33))&gt;INDEX(Kalender!$B$81:$B$110,MAX(1,$E33))),AND($F33&gt;0,INDEX(Kalender!AE$81:AE$110,MAX(1,$F33))&gt;INDEX(Kalender!$B$81:$B$110,MAX(1,$F33)))),2,0))</f>
        <v>0</v>
      </c>
      <c r="AF33" s="5" t="n">
        <f aca="false">IF(Kalender!AF33&lt;&gt;1,0,IF(AND($B33&gt;0,INDEX(Kalender!AF$68:AF$77,MAX(1,$B33))&gt;INDEX(Kalender!$B$68:$B$77,MAX(1,$B33))),1,0)+IF(OR(AND($C33&gt;0,INDEX(Kalender!AF$81:AF$110,MAX(1,$C33))&gt;INDEX(Kalender!$B$81:$B$110,MAX(1,$C33))),AND($D33&gt;0,INDEX(Kalender!AF$81:AF$110,MAX(1,$D33))&gt;INDEX(Kalender!$B$81:$B$110,MAX(1,$D33))),AND($E33&gt;0,INDEX(Kalender!AF$81:AF$110,MAX(1,$E33))&gt;INDEX(Kalender!$B$81:$B$110,MAX(1,$E33))),AND($F33&gt;0,INDEX(Kalender!AF$81:AF$110,MAX(1,$F33))&gt;INDEX(Kalender!$B$81:$B$110,MAX(1,$F33)))),2,0))</f>
        <v>0</v>
      </c>
      <c r="AG33" s="5" t="n">
        <f aca="false">IF(Kalender!AG33&lt;&gt;1,0,IF(AND($B33&gt;0,INDEX(Kalender!AG$68:AG$77,MAX(1,$B33))&gt;INDEX(Kalender!$B$68:$B$77,MAX(1,$B33))),1,0)+IF(OR(AND($C33&gt;0,INDEX(Kalender!AG$81:AG$110,MAX(1,$C33))&gt;INDEX(Kalender!$B$81:$B$110,MAX(1,$C33))),AND($D33&gt;0,INDEX(Kalender!AG$81:AG$110,MAX(1,$D33))&gt;INDEX(Kalender!$B$81:$B$110,MAX(1,$D33))),AND($E33&gt;0,INDEX(Kalender!AG$81:AG$110,MAX(1,$E33))&gt;INDEX(Kalender!$B$81:$B$110,MAX(1,$E33))),AND($F33&gt;0,INDEX(Kalender!AG$81:AG$110,MAX(1,$F33))&gt;INDEX(Kalender!$B$81:$B$110,MAX(1,$F33)))),2,0))</f>
        <v>0</v>
      </c>
      <c r="AH33" s="5" t="n">
        <f aca="false">IF(Kalender!AH33&lt;&gt;1,0,IF(AND($B33&gt;0,INDEX(Kalender!AH$68:AH$77,MAX(1,$B33))&gt;INDEX(Kalender!$B$68:$B$77,MAX(1,$B33))),1,0)+IF(OR(AND($C33&gt;0,INDEX(Kalender!AH$81:AH$110,MAX(1,$C33))&gt;INDEX(Kalender!$B$81:$B$110,MAX(1,$C33))),AND($D33&gt;0,INDEX(Kalender!AH$81:AH$110,MAX(1,$D33))&gt;INDEX(Kalender!$B$81:$B$110,MAX(1,$D33))),AND($E33&gt;0,INDEX(Kalender!AH$81:AH$110,MAX(1,$E33))&gt;INDEX(Kalender!$B$81:$B$110,MAX(1,$E33))),AND($F33&gt;0,INDEX(Kalender!AH$81:AH$110,MAX(1,$F33))&gt;INDEX(Kalender!$B$81:$B$110,MAX(1,$F33)))),2,0))</f>
        <v>0</v>
      </c>
      <c r="AI33" s="5" t="n">
        <f aca="false">IF(Kalender!AI33&lt;&gt;1,0,IF(AND($B33&gt;0,INDEX(Kalender!AI$68:AI$77,MAX(1,$B33))&gt;INDEX(Kalender!$B$68:$B$77,MAX(1,$B33))),1,0)+IF(OR(AND($C33&gt;0,INDEX(Kalender!AI$81:AI$110,MAX(1,$C33))&gt;INDEX(Kalender!$B$81:$B$110,MAX(1,$C33))),AND($D33&gt;0,INDEX(Kalender!AI$81:AI$110,MAX(1,$D33))&gt;INDEX(Kalender!$B$81:$B$110,MAX(1,$D33))),AND($E33&gt;0,INDEX(Kalender!AI$81:AI$110,MAX(1,$E33))&gt;INDEX(Kalender!$B$81:$B$110,MAX(1,$E33))),AND($F33&gt;0,INDEX(Kalender!AI$81:AI$110,MAX(1,$F33))&gt;INDEX(Kalender!$B$81:$B$110,MAX(1,$F33)))),2,0))</f>
        <v>0</v>
      </c>
      <c r="AJ33" s="5" t="n">
        <f aca="false">IF(Kalender!AJ33&lt;&gt;1,0,IF(AND($B33&gt;0,INDEX(Kalender!AJ$68:AJ$77,MAX(1,$B33))&gt;INDEX(Kalender!$B$68:$B$77,MAX(1,$B33))),1,0)+IF(OR(AND($C33&gt;0,INDEX(Kalender!AJ$81:AJ$110,MAX(1,$C33))&gt;INDEX(Kalender!$B$81:$B$110,MAX(1,$C33))),AND($D33&gt;0,INDEX(Kalender!AJ$81:AJ$110,MAX(1,$D33))&gt;INDEX(Kalender!$B$81:$B$110,MAX(1,$D33))),AND($E33&gt;0,INDEX(Kalender!AJ$81:AJ$110,MAX(1,$E33))&gt;INDEX(Kalender!$B$81:$B$110,MAX(1,$E33))),AND($F33&gt;0,INDEX(Kalender!AJ$81:AJ$110,MAX(1,$F33))&gt;INDEX(Kalender!$B$81:$B$110,MAX(1,$F33)))),2,0))</f>
        <v>0</v>
      </c>
      <c r="AK33" s="5" t="n">
        <f aca="false">IF(Kalender!AK33&lt;&gt;1,0,IF(AND($B33&gt;0,INDEX(Kalender!AK$68:AK$77,MAX(1,$B33))&gt;INDEX(Kalender!$B$68:$B$77,MAX(1,$B33))),1,0)+IF(OR(AND($C33&gt;0,INDEX(Kalender!AK$81:AK$110,MAX(1,$C33))&gt;INDEX(Kalender!$B$81:$B$110,MAX(1,$C33))),AND($D33&gt;0,INDEX(Kalender!AK$81:AK$110,MAX(1,$D33))&gt;INDEX(Kalender!$B$81:$B$110,MAX(1,$D33))),AND($E33&gt;0,INDEX(Kalender!AK$81:AK$110,MAX(1,$E33))&gt;INDEX(Kalender!$B$81:$B$110,MAX(1,$E33))),AND($F33&gt;0,INDEX(Kalender!AK$81:AK$110,MAX(1,$F33))&gt;INDEX(Kalender!$B$81:$B$110,MAX(1,$F33)))),2,0))</f>
        <v>0</v>
      </c>
      <c r="AL33" s="5" t="n">
        <f aca="false">IF(Kalender!AL33&lt;&gt;1,0,IF(AND($B33&gt;0,INDEX(Kalender!AL$68:AL$77,MAX(1,$B33))&gt;INDEX(Kalender!$B$68:$B$77,MAX(1,$B33))),1,0)+IF(OR(AND($C33&gt;0,INDEX(Kalender!AL$81:AL$110,MAX(1,$C33))&gt;INDEX(Kalender!$B$81:$B$110,MAX(1,$C33))),AND($D33&gt;0,INDEX(Kalender!AL$81:AL$110,MAX(1,$D33))&gt;INDEX(Kalender!$B$81:$B$110,MAX(1,$D33))),AND($E33&gt;0,INDEX(Kalender!AL$81:AL$110,MAX(1,$E33))&gt;INDEX(Kalender!$B$81:$B$110,MAX(1,$E33))),AND($F33&gt;0,INDEX(Kalender!AL$81:AL$110,MAX(1,$F33))&gt;INDEX(Kalender!$B$81:$B$110,MAX(1,$F33)))),2,0))</f>
        <v>0</v>
      </c>
      <c r="AM33" s="5" t="n">
        <f aca="false">IF(Kalender!AM33&lt;&gt;1,0,IF(AND($B33&gt;0,INDEX(Kalender!AM$68:AM$77,MAX(1,$B33))&gt;INDEX(Kalender!$B$68:$B$77,MAX(1,$B33))),1,0)+IF(OR(AND($C33&gt;0,INDEX(Kalender!AM$81:AM$110,MAX(1,$C33))&gt;INDEX(Kalender!$B$81:$B$110,MAX(1,$C33))),AND($D33&gt;0,INDEX(Kalender!AM$81:AM$110,MAX(1,$D33))&gt;INDEX(Kalender!$B$81:$B$110,MAX(1,$D33))),AND($E33&gt;0,INDEX(Kalender!AM$81:AM$110,MAX(1,$E33))&gt;INDEX(Kalender!$B$81:$B$110,MAX(1,$E33))),AND($F33&gt;0,INDEX(Kalender!AM$81:AM$110,MAX(1,$F33))&gt;INDEX(Kalender!$B$81:$B$110,MAX(1,$F33)))),2,0))</f>
        <v>0</v>
      </c>
      <c r="AN33" s="5" t="n">
        <f aca="false">IF(Kalender!AN33&lt;&gt;1,0,IF(AND($B33&gt;0,INDEX(Kalender!AN$68:AN$77,MAX(1,$B33))&gt;INDEX(Kalender!$B$68:$B$77,MAX(1,$B33))),1,0)+IF(OR(AND($C33&gt;0,INDEX(Kalender!AN$81:AN$110,MAX(1,$C33))&gt;INDEX(Kalender!$B$81:$B$110,MAX(1,$C33))),AND($D33&gt;0,INDEX(Kalender!AN$81:AN$110,MAX(1,$D33))&gt;INDEX(Kalender!$B$81:$B$110,MAX(1,$D33))),AND($E33&gt;0,INDEX(Kalender!AN$81:AN$110,MAX(1,$E33))&gt;INDEX(Kalender!$B$81:$B$110,MAX(1,$E33))),AND($F33&gt;0,INDEX(Kalender!AN$81:AN$110,MAX(1,$F33))&gt;INDEX(Kalender!$B$81:$B$110,MAX(1,$F33)))),2,0))</f>
        <v>0</v>
      </c>
      <c r="AO33" s="5" t="n">
        <f aca="false">IF(Kalender!AO33&lt;&gt;1,0,IF(AND($B33&gt;0,INDEX(Kalender!AO$68:AO$77,MAX(1,$B33))&gt;INDEX(Kalender!$B$68:$B$77,MAX(1,$B33))),1,0)+IF(OR(AND($C33&gt;0,INDEX(Kalender!AO$81:AO$110,MAX(1,$C33))&gt;INDEX(Kalender!$B$81:$B$110,MAX(1,$C33))),AND($D33&gt;0,INDEX(Kalender!AO$81:AO$110,MAX(1,$D33))&gt;INDEX(Kalender!$B$81:$B$110,MAX(1,$D33))),AND($E33&gt;0,INDEX(Kalender!AO$81:AO$110,MAX(1,$E33))&gt;INDEX(Kalender!$B$81:$B$110,MAX(1,$E33))),AND($F33&gt;0,INDEX(Kalender!AO$81:AO$110,MAX(1,$F33))&gt;INDEX(Kalender!$B$81:$B$110,MAX(1,$F33)))),2,0))</f>
        <v>0</v>
      </c>
      <c r="AP33" s="5" t="n">
        <f aca="false">IF(Kalender!AP33&lt;&gt;1,0,IF(AND($B33&gt;0,INDEX(Kalender!AP$68:AP$77,MAX(1,$B33))&gt;INDEX(Kalender!$B$68:$B$77,MAX(1,$B33))),1,0)+IF(OR(AND($C33&gt;0,INDEX(Kalender!AP$81:AP$110,MAX(1,$C33))&gt;INDEX(Kalender!$B$81:$B$110,MAX(1,$C33))),AND($D33&gt;0,INDEX(Kalender!AP$81:AP$110,MAX(1,$D33))&gt;INDEX(Kalender!$B$81:$B$110,MAX(1,$D33))),AND($E33&gt;0,INDEX(Kalender!AP$81:AP$110,MAX(1,$E33))&gt;INDEX(Kalender!$B$81:$B$110,MAX(1,$E33))),AND($F33&gt;0,INDEX(Kalender!AP$81:AP$110,MAX(1,$F33))&gt;INDEX(Kalender!$B$81:$B$110,MAX(1,$F33)))),2,0))</f>
        <v>0</v>
      </c>
      <c r="AQ33" s="5" t="n">
        <f aca="false">IF(Kalender!AQ33&lt;&gt;1,0,IF(AND($B33&gt;0,INDEX(Kalender!AQ$68:AQ$77,MAX(1,$B33))&gt;INDEX(Kalender!$B$68:$B$77,MAX(1,$B33))),1,0)+IF(OR(AND($C33&gt;0,INDEX(Kalender!AQ$81:AQ$110,MAX(1,$C33))&gt;INDEX(Kalender!$B$81:$B$110,MAX(1,$C33))),AND($D33&gt;0,INDEX(Kalender!AQ$81:AQ$110,MAX(1,$D33))&gt;INDEX(Kalender!$B$81:$B$110,MAX(1,$D33))),AND($E33&gt;0,INDEX(Kalender!AQ$81:AQ$110,MAX(1,$E33))&gt;INDEX(Kalender!$B$81:$B$110,MAX(1,$E33))),AND($F33&gt;0,INDEX(Kalender!AQ$81:AQ$110,MAX(1,$F33))&gt;INDEX(Kalender!$B$81:$B$110,MAX(1,$F33)))),2,0))</f>
        <v>0</v>
      </c>
      <c r="AR33" s="5" t="n">
        <f aca="false">IF(Kalender!AR33&lt;&gt;1,0,IF(AND($B33&gt;0,INDEX(Kalender!AR$68:AR$77,MAX(1,$B33))&gt;INDEX(Kalender!$B$68:$B$77,MAX(1,$B33))),1,0)+IF(OR(AND($C33&gt;0,INDEX(Kalender!AR$81:AR$110,MAX(1,$C33))&gt;INDEX(Kalender!$B$81:$B$110,MAX(1,$C33))),AND($D33&gt;0,INDEX(Kalender!AR$81:AR$110,MAX(1,$D33))&gt;INDEX(Kalender!$B$81:$B$110,MAX(1,$D33))),AND($E33&gt;0,INDEX(Kalender!AR$81:AR$110,MAX(1,$E33))&gt;INDEX(Kalender!$B$81:$B$110,MAX(1,$E33))),AND($F33&gt;0,INDEX(Kalender!AR$81:AR$110,MAX(1,$F33))&gt;INDEX(Kalender!$B$81:$B$110,MAX(1,$F33)))),2,0))</f>
        <v>0</v>
      </c>
      <c r="AS33" s="5" t="n">
        <f aca="false">IF(Kalender!AS33&lt;&gt;1,0,IF(AND($B33&gt;0,INDEX(Kalender!AS$68:AS$77,MAX(1,$B33))&gt;INDEX(Kalender!$B$68:$B$77,MAX(1,$B33))),1,0)+IF(OR(AND($C33&gt;0,INDEX(Kalender!AS$81:AS$110,MAX(1,$C33))&gt;INDEX(Kalender!$B$81:$B$110,MAX(1,$C33))),AND($D33&gt;0,INDEX(Kalender!AS$81:AS$110,MAX(1,$D33))&gt;INDEX(Kalender!$B$81:$B$110,MAX(1,$D33))),AND($E33&gt;0,INDEX(Kalender!AS$81:AS$110,MAX(1,$E33))&gt;INDEX(Kalender!$B$81:$B$110,MAX(1,$E33))),AND($F33&gt;0,INDEX(Kalender!AS$81:AS$110,MAX(1,$F33))&gt;INDEX(Kalender!$B$81:$B$110,MAX(1,$F33)))),2,0))</f>
        <v>0</v>
      </c>
      <c r="AT33" s="5" t="n">
        <f aca="false">IF(Kalender!AT33&lt;&gt;1,0,IF(AND($B33&gt;0,INDEX(Kalender!AT$68:AT$77,MAX(1,$B33))&gt;INDEX(Kalender!$B$68:$B$77,MAX(1,$B33))),1,0)+IF(OR(AND($C33&gt;0,INDEX(Kalender!AT$81:AT$110,MAX(1,$C33))&gt;INDEX(Kalender!$B$81:$B$110,MAX(1,$C33))),AND($D33&gt;0,INDEX(Kalender!AT$81:AT$110,MAX(1,$D33))&gt;INDEX(Kalender!$B$81:$B$110,MAX(1,$D33))),AND($E33&gt;0,INDEX(Kalender!AT$81:AT$110,MAX(1,$E33))&gt;INDEX(Kalender!$B$81:$B$110,MAX(1,$E33))),AND($F33&gt;0,INDEX(Kalender!AT$81:AT$110,MAX(1,$F33))&gt;INDEX(Kalender!$B$81:$B$110,MAX(1,$F33)))),2,0))</f>
        <v>0</v>
      </c>
      <c r="AU33" s="5" t="n">
        <f aca="false">IF(Kalender!AU33&lt;&gt;1,0,IF(AND($B33&gt;0,INDEX(Kalender!AU$68:AU$77,MAX(1,$B33))&gt;INDEX(Kalender!$B$68:$B$77,MAX(1,$B33))),1,0)+IF(OR(AND($C33&gt;0,INDEX(Kalender!AU$81:AU$110,MAX(1,$C33))&gt;INDEX(Kalender!$B$81:$B$110,MAX(1,$C33))),AND($D33&gt;0,INDEX(Kalender!AU$81:AU$110,MAX(1,$D33))&gt;INDEX(Kalender!$B$81:$B$110,MAX(1,$D33))),AND($E33&gt;0,INDEX(Kalender!AU$81:AU$110,MAX(1,$E33))&gt;INDEX(Kalender!$B$81:$B$110,MAX(1,$E33))),AND($F33&gt;0,INDEX(Kalender!AU$81:AU$110,MAX(1,$F33))&gt;INDEX(Kalender!$B$81:$B$110,MAX(1,$F33)))),2,0))</f>
        <v>0</v>
      </c>
      <c r="AV33" s="5" t="n">
        <f aca="false">IF(Kalender!AV33&lt;&gt;1,0,IF(AND($B33&gt;0,INDEX(Kalender!AV$68:AV$77,MAX(1,$B33))&gt;INDEX(Kalender!$B$68:$B$77,MAX(1,$B33))),1,0)+IF(OR(AND($C33&gt;0,INDEX(Kalender!AV$81:AV$110,MAX(1,$C33))&gt;INDEX(Kalender!$B$81:$B$110,MAX(1,$C33))),AND($D33&gt;0,INDEX(Kalender!AV$81:AV$110,MAX(1,$D33))&gt;INDEX(Kalender!$B$81:$B$110,MAX(1,$D33))),AND($E33&gt;0,INDEX(Kalender!AV$81:AV$110,MAX(1,$E33))&gt;INDEX(Kalender!$B$81:$B$110,MAX(1,$E33))),AND($F33&gt;0,INDEX(Kalender!AV$81:AV$110,MAX(1,$F33))&gt;INDEX(Kalender!$B$81:$B$110,MAX(1,$F33)))),2,0))</f>
        <v>0</v>
      </c>
      <c r="AW33" s="5" t="n">
        <f aca="false">IF(Kalender!AW33&lt;&gt;1,0,IF(AND($B33&gt;0,INDEX(Kalender!AW$68:AW$77,MAX(1,$B33))&gt;INDEX(Kalender!$B$68:$B$77,MAX(1,$B33))),1,0)+IF(OR(AND($C33&gt;0,INDEX(Kalender!AW$81:AW$110,MAX(1,$C33))&gt;INDEX(Kalender!$B$81:$B$110,MAX(1,$C33))),AND($D33&gt;0,INDEX(Kalender!AW$81:AW$110,MAX(1,$D33))&gt;INDEX(Kalender!$B$81:$B$110,MAX(1,$D33))),AND($E33&gt;0,INDEX(Kalender!AW$81:AW$110,MAX(1,$E33))&gt;INDEX(Kalender!$B$81:$B$110,MAX(1,$E33))),AND($F33&gt;0,INDEX(Kalender!AW$81:AW$110,MAX(1,$F33))&gt;INDEX(Kalender!$B$81:$B$110,MAX(1,$F33)))),2,0))</f>
        <v>0</v>
      </c>
      <c r="AX33" s="5" t="n">
        <f aca="false">IF(Kalender!AX33&lt;&gt;1,0,IF(AND($B33&gt;0,INDEX(Kalender!AX$68:AX$77,MAX(1,$B33))&gt;INDEX(Kalender!$B$68:$B$77,MAX(1,$B33))),1,0)+IF(OR(AND($C33&gt;0,INDEX(Kalender!AX$81:AX$110,MAX(1,$C33))&gt;INDEX(Kalender!$B$81:$B$110,MAX(1,$C33))),AND($D33&gt;0,INDEX(Kalender!AX$81:AX$110,MAX(1,$D33))&gt;INDEX(Kalender!$B$81:$B$110,MAX(1,$D33))),AND($E33&gt;0,INDEX(Kalender!AX$81:AX$110,MAX(1,$E33))&gt;INDEX(Kalender!$B$81:$B$110,MAX(1,$E33))),AND($F33&gt;0,INDEX(Kalender!AX$81:AX$110,MAX(1,$F33))&gt;INDEX(Kalender!$B$81:$B$110,MAX(1,$F33)))),2,0))</f>
        <v>0</v>
      </c>
      <c r="AY33" s="5" t="n">
        <f aca="false">IF(Kalender!AY33&lt;&gt;1,0,IF(AND($B33&gt;0,INDEX(Kalender!AY$68:AY$77,MAX(1,$B33))&gt;INDEX(Kalender!$B$68:$B$77,MAX(1,$B33))),1,0)+IF(OR(AND($C33&gt;0,INDEX(Kalender!AY$81:AY$110,MAX(1,$C33))&gt;INDEX(Kalender!$B$81:$B$110,MAX(1,$C33))),AND($D33&gt;0,INDEX(Kalender!AY$81:AY$110,MAX(1,$D33))&gt;INDEX(Kalender!$B$81:$B$110,MAX(1,$D33))),AND($E33&gt;0,INDEX(Kalender!AY$81:AY$110,MAX(1,$E33))&gt;INDEX(Kalender!$B$81:$B$110,MAX(1,$E33))),AND($F33&gt;0,INDEX(Kalender!AY$81:AY$110,MAX(1,$F33))&gt;INDEX(Kalender!$B$81:$B$110,MAX(1,$F33)))),2,0))</f>
        <v>0</v>
      </c>
      <c r="AZ33" s="5" t="n">
        <f aca="false">IF(Kalender!AZ33&lt;&gt;1,0,IF(AND($B33&gt;0,INDEX(Kalender!AZ$68:AZ$77,MAX(1,$B33))&gt;INDEX(Kalender!$B$68:$B$77,MAX(1,$B33))),1,0)+IF(OR(AND($C33&gt;0,INDEX(Kalender!AZ$81:AZ$110,MAX(1,$C33))&gt;INDEX(Kalender!$B$81:$B$110,MAX(1,$C33))),AND($D33&gt;0,INDEX(Kalender!AZ$81:AZ$110,MAX(1,$D33))&gt;INDEX(Kalender!$B$81:$B$110,MAX(1,$D33))),AND($E33&gt;0,INDEX(Kalender!AZ$81:AZ$110,MAX(1,$E33))&gt;INDEX(Kalender!$B$81:$B$110,MAX(1,$E33))),AND($F33&gt;0,INDEX(Kalender!AZ$81:AZ$110,MAX(1,$F33))&gt;INDEX(Kalender!$B$81:$B$110,MAX(1,$F33)))),2,0))</f>
        <v>0</v>
      </c>
      <c r="BA33" s="5" t="n">
        <f aca="false">IF(Kalender!BA33&lt;&gt;1,0,IF(AND($B33&gt;0,INDEX(Kalender!BA$68:BA$77,MAX(1,$B33))&gt;INDEX(Kalender!$B$68:$B$77,MAX(1,$B33))),1,0)+IF(OR(AND($C33&gt;0,INDEX(Kalender!BA$81:BA$110,MAX(1,$C33))&gt;INDEX(Kalender!$B$81:$B$110,MAX(1,$C33))),AND($D33&gt;0,INDEX(Kalender!BA$81:BA$110,MAX(1,$D33))&gt;INDEX(Kalender!$B$81:$B$110,MAX(1,$D33))),AND($E33&gt;0,INDEX(Kalender!BA$81:BA$110,MAX(1,$E33))&gt;INDEX(Kalender!$B$81:$B$110,MAX(1,$E33))),AND($F33&gt;0,INDEX(Kalender!BA$81:BA$110,MAX(1,$F33))&gt;INDEX(Kalender!$B$81:$B$110,MAX(1,$F33)))),2,0))</f>
        <v>0</v>
      </c>
      <c r="BB33" s="5" t="n">
        <f aca="false">IF(Kalender!BB33&lt;&gt;1,0,IF(AND($B33&gt;0,INDEX(Kalender!BB$68:BB$77,MAX(1,$B33))&gt;INDEX(Kalender!$B$68:$B$77,MAX(1,$B33))),1,0)+IF(OR(AND($C33&gt;0,INDEX(Kalender!BB$81:BB$110,MAX(1,$C33))&gt;INDEX(Kalender!$B$81:$B$110,MAX(1,$C33))),AND($D33&gt;0,INDEX(Kalender!BB$81:BB$110,MAX(1,$D33))&gt;INDEX(Kalender!$B$81:$B$110,MAX(1,$D33))),AND($E33&gt;0,INDEX(Kalender!BB$81:BB$110,MAX(1,$E33))&gt;INDEX(Kalender!$B$81:$B$110,MAX(1,$E33))),AND($F33&gt;0,INDEX(Kalender!BB$81:BB$110,MAX(1,$F33))&gt;INDEX(Kalender!$B$81:$B$110,MAX(1,$F33)))),2,0))</f>
        <v>0</v>
      </c>
      <c r="BC33" s="5" t="n">
        <f aca="false">IF(Kalender!BC33&lt;&gt;1,0,IF(AND($B33&gt;0,INDEX(Kalender!BC$68:BC$77,MAX(1,$B33))&gt;INDEX(Kalender!$B$68:$B$77,MAX(1,$B33))),1,0)+IF(OR(AND($C33&gt;0,INDEX(Kalender!BC$81:BC$110,MAX(1,$C33))&gt;INDEX(Kalender!$B$81:$B$110,MAX(1,$C33))),AND($D33&gt;0,INDEX(Kalender!BC$81:BC$110,MAX(1,$D33))&gt;INDEX(Kalender!$B$81:$B$110,MAX(1,$D33))),AND($E33&gt;0,INDEX(Kalender!BC$81:BC$110,MAX(1,$E33))&gt;INDEX(Kalender!$B$81:$B$110,MAX(1,$E33))),AND($F33&gt;0,INDEX(Kalender!BC$81:BC$110,MAX(1,$F33))&gt;INDEX(Kalender!$B$81:$B$110,MAX(1,$F33)))),2,0))</f>
        <v>0</v>
      </c>
      <c r="BD33" s="5" t="n">
        <f aca="false">IF(Kalender!BD33&lt;&gt;1,0,IF(AND($B33&gt;0,INDEX(Kalender!BD$68:BD$77,MAX(1,$B33))&gt;INDEX(Kalender!$B$68:$B$77,MAX(1,$B33))),1,0)+IF(OR(AND($C33&gt;0,INDEX(Kalender!BD$81:BD$110,MAX(1,$C33))&gt;INDEX(Kalender!$B$81:$B$110,MAX(1,$C33))),AND($D33&gt;0,INDEX(Kalender!BD$81:BD$110,MAX(1,$D33))&gt;INDEX(Kalender!$B$81:$B$110,MAX(1,$D33))),AND($E33&gt;0,INDEX(Kalender!BD$81:BD$110,MAX(1,$E33))&gt;INDEX(Kalender!$B$81:$B$110,MAX(1,$E33))),AND($F33&gt;0,INDEX(Kalender!BD$81:BD$110,MAX(1,$F33))&gt;INDEX(Kalender!$B$81:$B$110,MAX(1,$F33)))),2,0))</f>
        <v>0</v>
      </c>
      <c r="BE33" s="5" t="n">
        <f aca="false">IF(Kalender!BE33&lt;&gt;1,0,IF(AND($B33&gt;0,INDEX(Kalender!BE$68:BE$77,MAX(1,$B33))&gt;INDEX(Kalender!$B$68:$B$77,MAX(1,$B33))),1,0)+IF(OR(AND($C33&gt;0,INDEX(Kalender!BE$81:BE$110,MAX(1,$C33))&gt;INDEX(Kalender!$B$81:$B$110,MAX(1,$C33))),AND($D33&gt;0,INDEX(Kalender!BE$81:BE$110,MAX(1,$D33))&gt;INDEX(Kalender!$B$81:$B$110,MAX(1,$D33))),AND($E33&gt;0,INDEX(Kalender!BE$81:BE$110,MAX(1,$E33))&gt;INDEX(Kalender!$B$81:$B$110,MAX(1,$E33))),AND($F33&gt;0,INDEX(Kalender!BE$81:BE$110,MAX(1,$F33))&gt;INDEX(Kalender!$B$81:$B$110,MAX(1,$F33)))),2,0))</f>
        <v>0</v>
      </c>
      <c r="BF33" s="5" t="n">
        <f aca="false">IF(Kalender!BF33&lt;&gt;1,0,IF(AND($B33&gt;0,INDEX(Kalender!BF$68:BF$77,MAX(1,$B33))&gt;INDEX(Kalender!$B$68:$B$77,MAX(1,$B33))),1,0)+IF(OR(AND($C33&gt;0,INDEX(Kalender!BF$81:BF$110,MAX(1,$C33))&gt;INDEX(Kalender!$B$81:$B$110,MAX(1,$C33))),AND($D33&gt;0,INDEX(Kalender!BF$81:BF$110,MAX(1,$D33))&gt;INDEX(Kalender!$B$81:$B$110,MAX(1,$D33))),AND($E33&gt;0,INDEX(Kalender!BF$81:BF$110,MAX(1,$E33))&gt;INDEX(Kalender!$B$81:$B$110,MAX(1,$E33))),AND($F33&gt;0,INDEX(Kalender!BF$81:BF$110,MAX(1,$F33))&gt;INDEX(Kalender!$B$81:$B$110,MAX(1,$F33)))),2,0))</f>
        <v>0</v>
      </c>
      <c r="BG33" s="5" t="n">
        <f aca="false">IF(Kalender!BG33&lt;&gt;1,0,IF(AND($B33&gt;0,INDEX(Kalender!BG$68:BG$77,MAX(1,$B33))&gt;INDEX(Kalender!$B$68:$B$77,MAX(1,$B33))),1,0)+IF(OR(AND($C33&gt;0,INDEX(Kalender!BG$81:BG$110,MAX(1,$C33))&gt;INDEX(Kalender!$B$81:$B$110,MAX(1,$C33))),AND($D33&gt;0,INDEX(Kalender!BG$81:BG$110,MAX(1,$D33))&gt;INDEX(Kalender!$B$81:$B$110,MAX(1,$D33))),AND($E33&gt;0,INDEX(Kalender!BG$81:BG$110,MAX(1,$E33))&gt;INDEX(Kalender!$B$81:$B$110,MAX(1,$E33))),AND($F33&gt;0,INDEX(Kalender!BG$81:BG$110,MAX(1,$F33))&gt;INDEX(Kalender!$B$81:$B$110,MAX(1,$F33)))),2,0))</f>
        <v>0</v>
      </c>
      <c r="BH33" s="5" t="n">
        <f aca="false">IF(Kalender!BH33&lt;&gt;1,0,IF(AND($B33&gt;0,INDEX(Kalender!BH$68:BH$77,MAX(1,$B33))&gt;INDEX(Kalender!$B$68:$B$77,MAX(1,$B33))),1,0)+IF(OR(AND($C33&gt;0,INDEX(Kalender!BH$81:BH$110,MAX(1,$C33))&gt;INDEX(Kalender!$B$81:$B$110,MAX(1,$C33))),AND($D33&gt;0,INDEX(Kalender!BH$81:BH$110,MAX(1,$D33))&gt;INDEX(Kalender!$B$81:$B$110,MAX(1,$D33))),AND($E33&gt;0,INDEX(Kalender!BH$81:BH$110,MAX(1,$E33))&gt;INDEX(Kalender!$B$81:$B$110,MAX(1,$E33))),AND($F33&gt;0,INDEX(Kalender!BH$81:BH$110,MAX(1,$F33))&gt;INDEX(Kalender!$B$81:$B$110,MAX(1,$F33)))),2,0))</f>
        <v>0</v>
      </c>
      <c r="BI33" s="5" t="n">
        <f aca="false">IF(Kalender!BI33&lt;&gt;1,0,IF(AND($B33&gt;0,INDEX(Kalender!BI$68:BI$77,MAX(1,$B33))&gt;INDEX(Kalender!$B$68:$B$77,MAX(1,$B33))),1,0)+IF(OR(AND($C33&gt;0,INDEX(Kalender!BI$81:BI$110,MAX(1,$C33))&gt;INDEX(Kalender!$B$81:$B$110,MAX(1,$C33))),AND($D33&gt;0,INDEX(Kalender!BI$81:BI$110,MAX(1,$D33))&gt;INDEX(Kalender!$B$81:$B$110,MAX(1,$D33))),AND($E33&gt;0,INDEX(Kalender!BI$81:BI$110,MAX(1,$E33))&gt;INDEX(Kalender!$B$81:$B$110,MAX(1,$E33))),AND($F33&gt;0,INDEX(Kalender!BI$81:BI$110,MAX(1,$F33))&gt;INDEX(Kalender!$B$81:$B$110,MAX(1,$F33)))),2,0))</f>
        <v>0</v>
      </c>
      <c r="BJ33" s="5" t="n">
        <f aca="false">IF(Kalender!BJ33&lt;&gt;1,0,IF(AND($B33&gt;0,INDEX(Kalender!BJ$68:BJ$77,MAX(1,$B33))&gt;INDEX(Kalender!$B$68:$B$77,MAX(1,$B33))),1,0)+IF(OR(AND($C33&gt;0,INDEX(Kalender!BJ$81:BJ$110,MAX(1,$C33))&gt;INDEX(Kalender!$B$81:$B$110,MAX(1,$C33))),AND($D33&gt;0,INDEX(Kalender!BJ$81:BJ$110,MAX(1,$D33))&gt;INDEX(Kalender!$B$81:$B$110,MAX(1,$D33))),AND($E33&gt;0,INDEX(Kalender!BJ$81:BJ$110,MAX(1,$E33))&gt;INDEX(Kalender!$B$81:$B$110,MAX(1,$E33))),AND($F33&gt;0,INDEX(Kalender!BJ$81:BJ$110,MAX(1,$F33))&gt;INDEX(Kalender!$B$81:$B$110,MAX(1,$F33)))),2,0))</f>
        <v>0</v>
      </c>
      <c r="BK33" s="5" t="n">
        <f aca="false">IF(Kalender!BK33&lt;&gt;1,0,IF(AND($B33&gt;0,INDEX(Kalender!BK$68:BK$77,MAX(1,$B33))&gt;INDEX(Kalender!$B$68:$B$77,MAX(1,$B33))),1,0)+IF(OR(AND($C33&gt;0,INDEX(Kalender!BK$81:BK$110,MAX(1,$C33))&gt;INDEX(Kalender!$B$81:$B$110,MAX(1,$C33))),AND($D33&gt;0,INDEX(Kalender!BK$81:BK$110,MAX(1,$D33))&gt;INDEX(Kalender!$B$81:$B$110,MAX(1,$D33))),AND($E33&gt;0,INDEX(Kalender!BK$81:BK$110,MAX(1,$E33))&gt;INDEX(Kalender!$B$81:$B$110,MAX(1,$E33))),AND($F33&gt;0,INDEX(Kalender!BK$81:BK$110,MAX(1,$F33))&gt;INDEX(Kalender!$B$81:$B$110,MAX(1,$F33)))),2,0))</f>
        <v>0</v>
      </c>
      <c r="BL33" s="5" t="n">
        <f aca="false">IF(Kalender!BL33&lt;&gt;1,0,IF(AND($B33&gt;0,INDEX(Kalender!BL$68:BL$77,MAX(1,$B33))&gt;INDEX(Kalender!$B$68:$B$77,MAX(1,$B33))),1,0)+IF(OR(AND($C33&gt;0,INDEX(Kalender!BL$81:BL$110,MAX(1,$C33))&gt;INDEX(Kalender!$B$81:$B$110,MAX(1,$C33))),AND($D33&gt;0,INDEX(Kalender!BL$81:BL$110,MAX(1,$D33))&gt;INDEX(Kalender!$B$81:$B$110,MAX(1,$D33))),AND($E33&gt;0,INDEX(Kalender!BL$81:BL$110,MAX(1,$E33))&gt;INDEX(Kalender!$B$81:$B$110,MAX(1,$E33))),AND($F33&gt;0,INDEX(Kalender!BL$81:BL$110,MAX(1,$F33))&gt;INDEX(Kalender!$B$81:$B$110,MAX(1,$F33)))),2,0))</f>
        <v>0</v>
      </c>
      <c r="BM33" s="5" t="n">
        <f aca="false">IF(Kalender!BM33&lt;&gt;1,0,IF(AND($B33&gt;0,INDEX(Kalender!BM$68:BM$77,MAX(1,$B33))&gt;INDEX(Kalender!$B$68:$B$77,MAX(1,$B33))),1,0)+IF(OR(AND($C33&gt;0,INDEX(Kalender!BM$81:BM$110,MAX(1,$C33))&gt;INDEX(Kalender!$B$81:$B$110,MAX(1,$C33))),AND($D33&gt;0,INDEX(Kalender!BM$81:BM$110,MAX(1,$D33))&gt;INDEX(Kalender!$B$81:$B$110,MAX(1,$D33))),AND($E33&gt;0,INDEX(Kalender!BM$81:BM$110,MAX(1,$E33))&gt;INDEX(Kalender!$B$81:$B$110,MAX(1,$E33))),AND($F33&gt;0,INDEX(Kalender!BM$81:BM$110,MAX(1,$F33))&gt;INDEX(Kalender!$B$81:$B$110,MAX(1,$F33)))),2,0))</f>
        <v>0</v>
      </c>
      <c r="BN33" s="5" t="n">
        <f aca="false">IF(Kalender!BN33&lt;&gt;1,0,IF(AND($B33&gt;0,INDEX(Kalender!BN$68:BN$77,MAX(1,$B33))&gt;INDEX(Kalender!$B$68:$B$77,MAX(1,$B33))),1,0)+IF(OR(AND($C33&gt;0,INDEX(Kalender!BN$81:BN$110,MAX(1,$C33))&gt;INDEX(Kalender!$B$81:$B$110,MAX(1,$C33))),AND($D33&gt;0,INDEX(Kalender!BN$81:BN$110,MAX(1,$D33))&gt;INDEX(Kalender!$B$81:$B$110,MAX(1,$D33))),AND($E33&gt;0,INDEX(Kalender!BN$81:BN$110,MAX(1,$E33))&gt;INDEX(Kalender!$B$81:$B$110,MAX(1,$E33))),AND($F33&gt;0,INDEX(Kalender!BN$81:BN$110,MAX(1,$F33))&gt;INDEX(Kalender!$B$81:$B$110,MAX(1,$F33)))),2,0))</f>
        <v>0</v>
      </c>
      <c r="BO33" s="5" t="n">
        <f aca="false">IF(Kalender!BO33&lt;&gt;1,0,IF(AND($B33&gt;0,INDEX(Kalender!BO$68:BO$77,MAX(1,$B33))&gt;INDEX(Kalender!$B$68:$B$77,MAX(1,$B33))),1,0)+IF(OR(AND($C33&gt;0,INDEX(Kalender!BO$81:BO$110,MAX(1,$C33))&gt;INDEX(Kalender!$B$81:$B$110,MAX(1,$C33))),AND($D33&gt;0,INDEX(Kalender!BO$81:BO$110,MAX(1,$D33))&gt;INDEX(Kalender!$B$81:$B$110,MAX(1,$D33))),AND($E33&gt;0,INDEX(Kalender!BO$81:BO$110,MAX(1,$E33))&gt;INDEX(Kalender!$B$81:$B$110,MAX(1,$E33))),AND($F33&gt;0,INDEX(Kalender!BO$81:BO$110,MAX(1,$F33))&gt;INDEX(Kalender!$B$81:$B$110,MAX(1,$F33)))),2,0))</f>
        <v>0</v>
      </c>
      <c r="BP33" s="5" t="n">
        <f aca="false">IF(Kalender!BP33&lt;&gt;1,0,IF(AND($B33&gt;0,INDEX(Kalender!BP$68:BP$77,MAX(1,$B33))&gt;INDEX(Kalender!$B$68:$B$77,MAX(1,$B33))),1,0)+IF(OR(AND($C33&gt;0,INDEX(Kalender!BP$81:BP$110,MAX(1,$C33))&gt;INDEX(Kalender!$B$81:$B$110,MAX(1,$C33))),AND($D33&gt;0,INDEX(Kalender!BP$81:BP$110,MAX(1,$D33))&gt;INDEX(Kalender!$B$81:$B$110,MAX(1,$D33))),AND($E33&gt;0,INDEX(Kalender!BP$81:BP$110,MAX(1,$E33))&gt;INDEX(Kalender!$B$81:$B$110,MAX(1,$E33))),AND($F33&gt;0,INDEX(Kalender!BP$81:BP$110,MAX(1,$F33))&gt;INDEX(Kalender!$B$81:$B$110,MAX(1,$F33)))),2,0))</f>
        <v>0</v>
      </c>
      <c r="BQ33" s="5" t="n">
        <f aca="false">IF(Kalender!BQ33&lt;&gt;1,0,IF(AND($B33&gt;0,INDEX(Kalender!BQ$68:BQ$77,MAX(1,$B33))&gt;INDEX(Kalender!$B$68:$B$77,MAX(1,$B33))),1,0)+IF(OR(AND($C33&gt;0,INDEX(Kalender!BQ$81:BQ$110,MAX(1,$C33))&gt;INDEX(Kalender!$B$81:$B$110,MAX(1,$C33))),AND($D33&gt;0,INDEX(Kalender!BQ$81:BQ$110,MAX(1,$D33))&gt;INDEX(Kalender!$B$81:$B$110,MAX(1,$D33))),AND($E33&gt;0,INDEX(Kalender!BQ$81:BQ$110,MAX(1,$E33))&gt;INDEX(Kalender!$B$81:$B$110,MAX(1,$E33))),AND($F33&gt;0,INDEX(Kalender!BQ$81:BQ$110,MAX(1,$F33))&gt;INDEX(Kalender!$B$81:$B$110,MAX(1,$F33)))),2,0))</f>
        <v>0</v>
      </c>
      <c r="BR33" s="5" t="n">
        <f aca="false">IF(Kalender!BR33&lt;&gt;1,0,IF(AND($B33&gt;0,INDEX(Kalender!BR$68:BR$77,MAX(1,$B33))&gt;INDEX(Kalender!$B$68:$B$77,MAX(1,$B33))),1,0)+IF(OR(AND($C33&gt;0,INDEX(Kalender!BR$81:BR$110,MAX(1,$C33))&gt;INDEX(Kalender!$B$81:$B$110,MAX(1,$C33))),AND($D33&gt;0,INDEX(Kalender!BR$81:BR$110,MAX(1,$D33))&gt;INDEX(Kalender!$B$81:$B$110,MAX(1,$D33))),AND($E33&gt;0,INDEX(Kalender!BR$81:BR$110,MAX(1,$E33))&gt;INDEX(Kalender!$B$81:$B$110,MAX(1,$E33))),AND($F33&gt;0,INDEX(Kalender!BR$81:BR$110,MAX(1,$F33))&gt;INDEX(Kalender!$B$81:$B$110,MAX(1,$F33)))),2,0))</f>
        <v>0</v>
      </c>
      <c r="BS33" s="5" t="n">
        <f aca="false">IF(Kalender!BS33&lt;&gt;1,0,IF(AND($B33&gt;0,INDEX(Kalender!BS$68:BS$77,MAX(1,$B33))&gt;INDEX(Kalender!$B$68:$B$77,MAX(1,$B33))),1,0)+IF(OR(AND($C33&gt;0,INDEX(Kalender!BS$81:BS$110,MAX(1,$C33))&gt;INDEX(Kalender!$B$81:$B$110,MAX(1,$C33))),AND($D33&gt;0,INDEX(Kalender!BS$81:BS$110,MAX(1,$D33))&gt;INDEX(Kalender!$B$81:$B$110,MAX(1,$D33))),AND($E33&gt;0,INDEX(Kalender!BS$81:BS$110,MAX(1,$E33))&gt;INDEX(Kalender!$B$81:$B$110,MAX(1,$E33))),AND($F33&gt;0,INDEX(Kalender!BS$81:BS$110,MAX(1,$F33))&gt;INDEX(Kalender!$B$81:$B$110,MAX(1,$F33)))),2,0))</f>
        <v>0</v>
      </c>
      <c r="BT33" s="5" t="n">
        <f aca="false">IF(Kalender!BT33&lt;&gt;1,0,IF(AND($B33&gt;0,INDEX(Kalender!BT$68:BT$77,MAX(1,$B33))&gt;INDEX(Kalender!$B$68:$B$77,MAX(1,$B33))),1,0)+IF(OR(AND($C33&gt;0,INDEX(Kalender!BT$81:BT$110,MAX(1,$C33))&gt;INDEX(Kalender!$B$81:$B$110,MAX(1,$C33))),AND($D33&gt;0,INDEX(Kalender!BT$81:BT$110,MAX(1,$D33))&gt;INDEX(Kalender!$B$81:$B$110,MAX(1,$D33))),AND($E33&gt;0,INDEX(Kalender!BT$81:BT$110,MAX(1,$E33))&gt;INDEX(Kalender!$B$81:$B$110,MAX(1,$E33))),AND($F33&gt;0,INDEX(Kalender!BT$81:BT$110,MAX(1,$F33))&gt;INDEX(Kalender!$B$81:$B$110,MAX(1,$F33)))),2,0))</f>
        <v>0</v>
      </c>
      <c r="BU33" s="5" t="n">
        <f aca="false">IF(Kalender!BU33&lt;&gt;1,0,IF(AND($B33&gt;0,INDEX(Kalender!BU$68:BU$77,MAX(1,$B33))&gt;INDEX(Kalender!$B$68:$B$77,MAX(1,$B33))),1,0)+IF(OR(AND($C33&gt;0,INDEX(Kalender!BU$81:BU$110,MAX(1,$C33))&gt;INDEX(Kalender!$B$81:$B$110,MAX(1,$C33))),AND($D33&gt;0,INDEX(Kalender!BU$81:BU$110,MAX(1,$D33))&gt;INDEX(Kalender!$B$81:$B$110,MAX(1,$D33))),AND($E33&gt;0,INDEX(Kalender!BU$81:BU$110,MAX(1,$E33))&gt;INDEX(Kalender!$B$81:$B$110,MAX(1,$E33))),AND($F33&gt;0,INDEX(Kalender!BU$81:BU$110,MAX(1,$F33))&gt;INDEX(Kalender!$B$81:$B$110,MAX(1,$F33)))),2,0))</f>
        <v>0</v>
      </c>
      <c r="BV33" s="5" t="n">
        <f aca="false">IF(Kalender!BV33&lt;&gt;1,0,IF(AND($B33&gt;0,INDEX(Kalender!BV$68:BV$77,MAX(1,$B33))&gt;INDEX(Kalender!$B$68:$B$77,MAX(1,$B33))),1,0)+IF(OR(AND($C33&gt;0,INDEX(Kalender!BV$81:BV$110,MAX(1,$C33))&gt;INDEX(Kalender!$B$81:$B$110,MAX(1,$C33))),AND($D33&gt;0,INDEX(Kalender!BV$81:BV$110,MAX(1,$D33))&gt;INDEX(Kalender!$B$81:$B$110,MAX(1,$D33))),AND($E33&gt;0,INDEX(Kalender!BV$81:BV$110,MAX(1,$E33))&gt;INDEX(Kalender!$B$81:$B$110,MAX(1,$E33))),AND($F33&gt;0,INDEX(Kalender!BV$81:BV$110,MAX(1,$F33))&gt;INDEX(Kalender!$B$81:$B$110,MAX(1,$F33)))),2,0))</f>
        <v>0</v>
      </c>
      <c r="BW33" s="5" t="n">
        <f aca="false">IF(Kalender!BW33&lt;&gt;1,0,IF(AND($B33&gt;0,INDEX(Kalender!BW$68:BW$77,MAX(1,$B33))&gt;INDEX(Kalender!$B$68:$B$77,MAX(1,$B33))),1,0)+IF(OR(AND($C33&gt;0,INDEX(Kalender!BW$81:BW$110,MAX(1,$C33))&gt;INDEX(Kalender!$B$81:$B$110,MAX(1,$C33))),AND($D33&gt;0,INDEX(Kalender!BW$81:BW$110,MAX(1,$D33))&gt;INDEX(Kalender!$B$81:$B$110,MAX(1,$D33))),AND($E33&gt;0,INDEX(Kalender!BW$81:BW$110,MAX(1,$E33))&gt;INDEX(Kalender!$B$81:$B$110,MAX(1,$E33))),AND($F33&gt;0,INDEX(Kalender!BW$81:BW$110,MAX(1,$F33))&gt;INDEX(Kalender!$B$81:$B$110,MAX(1,$F33)))),2,0))</f>
        <v>0</v>
      </c>
      <c r="BX33" s="5" t="n">
        <f aca="false">IF(Kalender!BX33&lt;&gt;1,0,IF(AND($B33&gt;0,INDEX(Kalender!BX$68:BX$77,MAX(1,$B33))&gt;INDEX(Kalender!$B$68:$B$77,MAX(1,$B33))),1,0)+IF(OR(AND($C33&gt;0,INDEX(Kalender!BX$81:BX$110,MAX(1,$C33))&gt;INDEX(Kalender!$B$81:$B$110,MAX(1,$C33))),AND($D33&gt;0,INDEX(Kalender!BX$81:BX$110,MAX(1,$D33))&gt;INDEX(Kalender!$B$81:$B$110,MAX(1,$D33))),AND($E33&gt;0,INDEX(Kalender!BX$81:BX$110,MAX(1,$E33))&gt;INDEX(Kalender!$B$81:$B$110,MAX(1,$E33))),AND($F33&gt;0,INDEX(Kalender!BX$81:BX$110,MAX(1,$F33))&gt;INDEX(Kalender!$B$81:$B$110,MAX(1,$F33)))),2,0))</f>
        <v>0</v>
      </c>
      <c r="BY33" s="5" t="n">
        <f aca="false">IF(Kalender!BY33&lt;&gt;1,0,IF(AND($B33&gt;0,INDEX(Kalender!BY$68:BY$77,MAX(1,$B33))&gt;INDEX(Kalender!$B$68:$B$77,MAX(1,$B33))),1,0)+IF(OR(AND($C33&gt;0,INDEX(Kalender!BY$81:BY$110,MAX(1,$C33))&gt;INDEX(Kalender!$B$81:$B$110,MAX(1,$C33))),AND($D33&gt;0,INDEX(Kalender!BY$81:BY$110,MAX(1,$D33))&gt;INDEX(Kalender!$B$81:$B$110,MAX(1,$D33))),AND($E33&gt;0,INDEX(Kalender!BY$81:BY$110,MAX(1,$E33))&gt;INDEX(Kalender!$B$81:$B$110,MAX(1,$E33))),AND($F33&gt;0,INDEX(Kalender!BY$81:BY$110,MAX(1,$F33))&gt;INDEX(Kalender!$B$81:$B$110,MAX(1,$F33)))),2,0))</f>
        <v>0</v>
      </c>
      <c r="BZ33" s="5" t="n">
        <f aca="false">IF(Kalender!BZ33&lt;&gt;1,0,IF(AND($B33&gt;0,INDEX(Kalender!BZ$68:BZ$77,MAX(1,$B33))&gt;INDEX(Kalender!$B$68:$B$77,MAX(1,$B33))),1,0)+IF(OR(AND($C33&gt;0,INDEX(Kalender!BZ$81:BZ$110,MAX(1,$C33))&gt;INDEX(Kalender!$B$81:$B$110,MAX(1,$C33))),AND($D33&gt;0,INDEX(Kalender!BZ$81:BZ$110,MAX(1,$D33))&gt;INDEX(Kalender!$B$81:$B$110,MAX(1,$D33))),AND($E33&gt;0,INDEX(Kalender!BZ$81:BZ$110,MAX(1,$E33))&gt;INDEX(Kalender!$B$81:$B$110,MAX(1,$E33))),AND($F33&gt;0,INDEX(Kalender!BZ$81:BZ$110,MAX(1,$F33))&gt;INDEX(Kalender!$B$81:$B$110,MAX(1,$F33)))),2,0))</f>
        <v>0</v>
      </c>
      <c r="CA33" s="5" t="n">
        <f aca="false">IF(Kalender!CA33&lt;&gt;1,0,IF(AND($B33&gt;0,INDEX(Kalender!CA$68:CA$77,MAX(1,$B33))&gt;INDEX(Kalender!$B$68:$B$77,MAX(1,$B33))),1,0)+IF(OR(AND($C33&gt;0,INDEX(Kalender!CA$81:CA$110,MAX(1,$C33))&gt;INDEX(Kalender!$B$81:$B$110,MAX(1,$C33))),AND($D33&gt;0,INDEX(Kalender!CA$81:CA$110,MAX(1,$D33))&gt;INDEX(Kalender!$B$81:$B$110,MAX(1,$D33))),AND($E33&gt;0,INDEX(Kalender!CA$81:CA$110,MAX(1,$E33))&gt;INDEX(Kalender!$B$81:$B$110,MAX(1,$E33))),AND($F33&gt;0,INDEX(Kalender!CA$81:CA$110,MAX(1,$F33))&gt;INDEX(Kalender!$B$81:$B$110,MAX(1,$F33)))),2,0))</f>
        <v>0</v>
      </c>
      <c r="CB33" s="5" t="n">
        <f aca="false">IF(Kalender!CB33&lt;&gt;1,0,IF(AND($B33&gt;0,INDEX(Kalender!CB$68:CB$77,MAX(1,$B33))&gt;INDEX(Kalender!$B$68:$B$77,MAX(1,$B33))),1,0)+IF(OR(AND($C33&gt;0,INDEX(Kalender!CB$81:CB$110,MAX(1,$C33))&gt;INDEX(Kalender!$B$81:$B$110,MAX(1,$C33))),AND($D33&gt;0,INDEX(Kalender!CB$81:CB$110,MAX(1,$D33))&gt;INDEX(Kalender!$B$81:$B$110,MAX(1,$D33))),AND($E33&gt;0,INDEX(Kalender!CB$81:CB$110,MAX(1,$E33))&gt;INDEX(Kalender!$B$81:$B$110,MAX(1,$E33))),AND($F33&gt;0,INDEX(Kalender!CB$81:CB$110,MAX(1,$F33))&gt;INDEX(Kalender!$B$81:$B$110,MAX(1,$F33)))),2,0))</f>
        <v>0</v>
      </c>
      <c r="CC33" s="5" t="n">
        <f aca="false">IF(Kalender!CC33&lt;&gt;1,0,IF(AND($B33&gt;0,INDEX(Kalender!CC$68:CC$77,MAX(1,$B33))&gt;INDEX(Kalender!$B$68:$B$77,MAX(1,$B33))),1,0)+IF(OR(AND($C33&gt;0,INDEX(Kalender!CC$81:CC$110,MAX(1,$C33))&gt;INDEX(Kalender!$B$81:$B$110,MAX(1,$C33))),AND($D33&gt;0,INDEX(Kalender!CC$81:CC$110,MAX(1,$D33))&gt;INDEX(Kalender!$B$81:$B$110,MAX(1,$D33))),AND($E33&gt;0,INDEX(Kalender!CC$81:CC$110,MAX(1,$E33))&gt;INDEX(Kalender!$B$81:$B$110,MAX(1,$E33))),AND($F33&gt;0,INDEX(Kalender!CC$81:CC$110,MAX(1,$F33))&gt;INDEX(Kalender!$B$81:$B$110,MAX(1,$F33)))),2,0))</f>
        <v>0</v>
      </c>
      <c r="CD33" s="5" t="n">
        <f aca="false">IF(Kalender!CD33&lt;&gt;1,0,IF(AND($B33&gt;0,INDEX(Kalender!CD$68:CD$77,MAX(1,$B33))&gt;INDEX(Kalender!$B$68:$B$77,MAX(1,$B33))),1,0)+IF(OR(AND($C33&gt;0,INDEX(Kalender!CD$81:CD$110,MAX(1,$C33))&gt;INDEX(Kalender!$B$81:$B$110,MAX(1,$C33))),AND($D33&gt;0,INDEX(Kalender!CD$81:CD$110,MAX(1,$D33))&gt;INDEX(Kalender!$B$81:$B$110,MAX(1,$D33))),AND($E33&gt;0,INDEX(Kalender!CD$81:CD$110,MAX(1,$E33))&gt;INDEX(Kalender!$B$81:$B$110,MAX(1,$E33))),AND($F33&gt;0,INDEX(Kalender!CD$81:CD$110,MAX(1,$F33))&gt;INDEX(Kalender!$B$81:$B$110,MAX(1,$F33)))),2,0))</f>
        <v>0</v>
      </c>
      <c r="CE33" s="5" t="n">
        <f aca="false">IF(Kalender!CE33&lt;&gt;1,0,IF(AND($B33&gt;0,INDEX(Kalender!CE$68:CE$77,MAX(1,$B33))&gt;INDEX(Kalender!$B$68:$B$77,MAX(1,$B33))),1,0)+IF(OR(AND($C33&gt;0,INDEX(Kalender!CE$81:CE$110,MAX(1,$C33))&gt;INDEX(Kalender!$B$81:$B$110,MAX(1,$C33))),AND($D33&gt;0,INDEX(Kalender!CE$81:CE$110,MAX(1,$D33))&gt;INDEX(Kalender!$B$81:$B$110,MAX(1,$D33))),AND($E33&gt;0,INDEX(Kalender!CE$81:CE$110,MAX(1,$E33))&gt;INDEX(Kalender!$B$81:$B$110,MAX(1,$E33))),AND($F33&gt;0,INDEX(Kalender!CE$81:CE$110,MAX(1,$F33))&gt;INDEX(Kalender!$B$81:$B$110,MAX(1,$F33)))),2,0))</f>
        <v>0</v>
      </c>
      <c r="CF33" s="5" t="n">
        <f aca="false">IF(Kalender!CF33&lt;&gt;1,0,IF(AND($B33&gt;0,INDEX(Kalender!CF$68:CF$77,MAX(1,$B33))&gt;INDEX(Kalender!$B$68:$B$77,MAX(1,$B33))),1,0)+IF(OR(AND($C33&gt;0,INDEX(Kalender!CF$81:CF$110,MAX(1,$C33))&gt;INDEX(Kalender!$B$81:$B$110,MAX(1,$C33))),AND($D33&gt;0,INDEX(Kalender!CF$81:CF$110,MAX(1,$D33))&gt;INDEX(Kalender!$B$81:$B$110,MAX(1,$D33))),AND($E33&gt;0,INDEX(Kalender!CF$81:CF$110,MAX(1,$E33))&gt;INDEX(Kalender!$B$81:$B$110,MAX(1,$E33))),AND($F33&gt;0,INDEX(Kalender!CF$81:CF$110,MAX(1,$F33))&gt;INDEX(Kalender!$B$81:$B$110,MAX(1,$F33)))),2,0))</f>
        <v>0</v>
      </c>
      <c r="CG33" s="5" t="n">
        <f aca="false">IF(Kalender!CG33&lt;&gt;1,0,IF(AND($B33&gt;0,INDEX(Kalender!CG$68:CG$77,MAX(1,$B33))&gt;INDEX(Kalender!$B$68:$B$77,MAX(1,$B33))),1,0)+IF(OR(AND($C33&gt;0,INDEX(Kalender!CG$81:CG$110,MAX(1,$C33))&gt;INDEX(Kalender!$B$81:$B$110,MAX(1,$C33))),AND($D33&gt;0,INDEX(Kalender!CG$81:CG$110,MAX(1,$D33))&gt;INDEX(Kalender!$B$81:$B$110,MAX(1,$D33))),AND($E33&gt;0,INDEX(Kalender!CG$81:CG$110,MAX(1,$E33))&gt;INDEX(Kalender!$B$81:$B$110,MAX(1,$E33))),AND($F33&gt;0,INDEX(Kalender!CG$81:CG$110,MAX(1,$F33))&gt;INDEX(Kalender!$B$81:$B$110,MAX(1,$F33)))),2,0))</f>
        <v>0</v>
      </c>
      <c r="CH33" s="5" t="n">
        <f aca="false">IF(Kalender!CH33&lt;&gt;1,0,IF(AND($B33&gt;0,INDEX(Kalender!CH$68:CH$77,MAX(1,$B33))&gt;INDEX(Kalender!$B$68:$B$77,MAX(1,$B33))),1,0)+IF(OR(AND($C33&gt;0,INDEX(Kalender!CH$81:CH$110,MAX(1,$C33))&gt;INDEX(Kalender!$B$81:$B$110,MAX(1,$C33))),AND($D33&gt;0,INDEX(Kalender!CH$81:CH$110,MAX(1,$D33))&gt;INDEX(Kalender!$B$81:$B$110,MAX(1,$D33))),AND($E33&gt;0,INDEX(Kalender!CH$81:CH$110,MAX(1,$E33))&gt;INDEX(Kalender!$B$81:$B$110,MAX(1,$E33))),AND($F33&gt;0,INDEX(Kalender!CH$81:CH$110,MAX(1,$F33))&gt;INDEX(Kalender!$B$81:$B$110,MAX(1,$F33)))),2,0))</f>
        <v>0</v>
      </c>
      <c r="CI33" s="5" t="n">
        <f aca="false">IF(Kalender!CI33&lt;&gt;1,0,IF(AND($B33&gt;0,INDEX(Kalender!CI$68:CI$77,MAX(1,$B33))&gt;INDEX(Kalender!$B$68:$B$77,MAX(1,$B33))),1,0)+IF(OR(AND($C33&gt;0,INDEX(Kalender!CI$81:CI$110,MAX(1,$C33))&gt;INDEX(Kalender!$B$81:$B$110,MAX(1,$C33))),AND($D33&gt;0,INDEX(Kalender!CI$81:CI$110,MAX(1,$D33))&gt;INDEX(Kalender!$B$81:$B$110,MAX(1,$D33))),AND($E33&gt;0,INDEX(Kalender!CI$81:CI$110,MAX(1,$E33))&gt;INDEX(Kalender!$B$81:$B$110,MAX(1,$E33))),AND($F33&gt;0,INDEX(Kalender!CI$81:CI$110,MAX(1,$F33))&gt;INDEX(Kalender!$B$81:$B$110,MAX(1,$F33)))),2,0))</f>
        <v>0</v>
      </c>
      <c r="CJ33" s="5" t="n">
        <f aca="false">IF(Kalender!CJ33&lt;&gt;1,0,IF(AND($B33&gt;0,INDEX(Kalender!CJ$68:CJ$77,MAX(1,$B33))&gt;INDEX(Kalender!$B$68:$B$77,MAX(1,$B33))),1,0)+IF(OR(AND($C33&gt;0,INDEX(Kalender!CJ$81:CJ$110,MAX(1,$C33))&gt;INDEX(Kalender!$B$81:$B$110,MAX(1,$C33))),AND($D33&gt;0,INDEX(Kalender!CJ$81:CJ$110,MAX(1,$D33))&gt;INDEX(Kalender!$B$81:$B$110,MAX(1,$D33))),AND($E33&gt;0,INDEX(Kalender!CJ$81:CJ$110,MAX(1,$E33))&gt;INDEX(Kalender!$B$81:$B$110,MAX(1,$E33))),AND($F33&gt;0,INDEX(Kalender!CJ$81:CJ$110,MAX(1,$F33))&gt;INDEX(Kalender!$B$81:$B$110,MAX(1,$F33)))),2,0))</f>
        <v>0</v>
      </c>
      <c r="CK33" s="5" t="n">
        <f aca="false">IF(Kalender!CK33&lt;&gt;1,0,IF(AND($B33&gt;0,INDEX(Kalender!CK$68:CK$77,MAX(1,$B33))&gt;INDEX(Kalender!$B$68:$B$77,MAX(1,$B33))),1,0)+IF(OR(AND($C33&gt;0,INDEX(Kalender!CK$81:CK$110,MAX(1,$C33))&gt;INDEX(Kalender!$B$81:$B$110,MAX(1,$C33))),AND($D33&gt;0,INDEX(Kalender!CK$81:CK$110,MAX(1,$D33))&gt;INDEX(Kalender!$B$81:$B$110,MAX(1,$D33))),AND($E33&gt;0,INDEX(Kalender!CK$81:CK$110,MAX(1,$E33))&gt;INDEX(Kalender!$B$81:$B$110,MAX(1,$E33))),AND($F33&gt;0,INDEX(Kalender!CK$81:CK$110,MAX(1,$F33))&gt;INDEX(Kalender!$B$81:$B$110,MAX(1,$F33)))),2,0))</f>
        <v>0</v>
      </c>
      <c r="CL33" s="5" t="n">
        <f aca="false">IF(Kalender!CL33&lt;&gt;1,0,IF(AND($B33&gt;0,INDEX(Kalender!CL$68:CL$77,MAX(1,$B33))&gt;INDEX(Kalender!$B$68:$B$77,MAX(1,$B33))),1,0)+IF(OR(AND($C33&gt;0,INDEX(Kalender!CL$81:CL$110,MAX(1,$C33))&gt;INDEX(Kalender!$B$81:$B$110,MAX(1,$C33))),AND($D33&gt;0,INDEX(Kalender!CL$81:CL$110,MAX(1,$D33))&gt;INDEX(Kalender!$B$81:$B$110,MAX(1,$D33))),AND($E33&gt;0,INDEX(Kalender!CL$81:CL$110,MAX(1,$E33))&gt;INDEX(Kalender!$B$81:$B$110,MAX(1,$E33))),AND($F33&gt;0,INDEX(Kalender!CL$81:CL$110,MAX(1,$F33))&gt;INDEX(Kalender!$B$81:$B$110,MAX(1,$F33)))),2,0))</f>
        <v>0</v>
      </c>
      <c r="CM33" s="5" t="n">
        <f aca="false">IF(Kalender!CM33&lt;&gt;1,0,IF(AND($B33&gt;0,INDEX(Kalender!CM$68:CM$77,MAX(1,$B33))&gt;INDEX(Kalender!$B$68:$B$77,MAX(1,$B33))),1,0)+IF(OR(AND($C33&gt;0,INDEX(Kalender!CM$81:CM$110,MAX(1,$C33))&gt;INDEX(Kalender!$B$81:$B$110,MAX(1,$C33))),AND($D33&gt;0,INDEX(Kalender!CM$81:CM$110,MAX(1,$D33))&gt;INDEX(Kalender!$B$81:$B$110,MAX(1,$D33))),AND($E33&gt;0,INDEX(Kalender!CM$81:CM$110,MAX(1,$E33))&gt;INDEX(Kalender!$B$81:$B$110,MAX(1,$E33))),AND($F33&gt;0,INDEX(Kalender!CM$81:CM$110,MAX(1,$F33))&gt;INDEX(Kalender!$B$81:$B$110,MAX(1,$F33)))),2,0))</f>
        <v>0</v>
      </c>
      <c r="CN33" s="5" t="n">
        <f aca="false">IF(Kalender!CN33&lt;&gt;1,0,IF(AND($B33&gt;0,INDEX(Kalender!CN$68:CN$77,MAX(1,$B33))&gt;INDEX(Kalender!$B$68:$B$77,MAX(1,$B33))),1,0)+IF(OR(AND($C33&gt;0,INDEX(Kalender!CN$81:CN$110,MAX(1,$C33))&gt;INDEX(Kalender!$B$81:$B$110,MAX(1,$C33))),AND($D33&gt;0,INDEX(Kalender!CN$81:CN$110,MAX(1,$D33))&gt;INDEX(Kalender!$B$81:$B$110,MAX(1,$D33))),AND($E33&gt;0,INDEX(Kalender!CN$81:CN$110,MAX(1,$E33))&gt;INDEX(Kalender!$B$81:$B$110,MAX(1,$E33))),AND($F33&gt;0,INDEX(Kalender!CN$81:CN$110,MAX(1,$F33))&gt;INDEX(Kalender!$B$81:$B$110,MAX(1,$F33)))),2,0))</f>
        <v>0</v>
      </c>
      <c r="CO33" s="5" t="n">
        <f aca="false">IF(Kalender!CO33&lt;&gt;1,0,IF(AND($B33&gt;0,INDEX(Kalender!CO$68:CO$77,MAX(1,$B33))&gt;INDEX(Kalender!$B$68:$B$77,MAX(1,$B33))),1,0)+IF(OR(AND($C33&gt;0,INDEX(Kalender!CO$81:CO$110,MAX(1,$C33))&gt;INDEX(Kalender!$B$81:$B$110,MAX(1,$C33))),AND($D33&gt;0,INDEX(Kalender!CO$81:CO$110,MAX(1,$D33))&gt;INDEX(Kalender!$B$81:$B$110,MAX(1,$D33))),AND($E33&gt;0,INDEX(Kalender!CO$81:CO$110,MAX(1,$E33))&gt;INDEX(Kalender!$B$81:$B$110,MAX(1,$E33))),AND($F33&gt;0,INDEX(Kalender!CO$81:CO$110,MAX(1,$F33))&gt;INDEX(Kalender!$B$81:$B$110,MAX(1,$F33)))),2,0))</f>
        <v>0</v>
      </c>
      <c r="CP33" s="5" t="n">
        <f aca="false">IF(Kalender!CP33&lt;&gt;1,0,IF(AND($B33&gt;0,INDEX(Kalender!CP$68:CP$77,MAX(1,$B33))&gt;INDEX(Kalender!$B$68:$B$77,MAX(1,$B33))),1,0)+IF(OR(AND($C33&gt;0,INDEX(Kalender!CP$81:CP$110,MAX(1,$C33))&gt;INDEX(Kalender!$B$81:$B$110,MAX(1,$C33))),AND($D33&gt;0,INDEX(Kalender!CP$81:CP$110,MAX(1,$D33))&gt;INDEX(Kalender!$B$81:$B$110,MAX(1,$D33))),AND($E33&gt;0,INDEX(Kalender!CP$81:CP$110,MAX(1,$E33))&gt;INDEX(Kalender!$B$81:$B$110,MAX(1,$E33))),AND($F33&gt;0,INDEX(Kalender!CP$81:CP$110,MAX(1,$F33))&gt;INDEX(Kalender!$B$81:$B$110,MAX(1,$F33)))),2,0))</f>
        <v>0</v>
      </c>
      <c r="CQ33" s="5" t="n">
        <f aca="false">IF(Kalender!CQ33&lt;&gt;1,0,IF(AND($B33&gt;0,INDEX(Kalender!CQ$68:CQ$77,MAX(1,$B33))&gt;INDEX(Kalender!$B$68:$B$77,MAX(1,$B33))),1,0)+IF(OR(AND($C33&gt;0,INDEX(Kalender!CQ$81:CQ$110,MAX(1,$C33))&gt;INDEX(Kalender!$B$81:$B$110,MAX(1,$C33))),AND($D33&gt;0,INDEX(Kalender!CQ$81:CQ$110,MAX(1,$D33))&gt;INDEX(Kalender!$B$81:$B$110,MAX(1,$D33))),AND($E33&gt;0,INDEX(Kalender!CQ$81:CQ$110,MAX(1,$E33))&gt;INDEX(Kalender!$B$81:$B$110,MAX(1,$E33))),AND($F33&gt;0,INDEX(Kalender!CQ$81:CQ$110,MAX(1,$F33))&gt;INDEX(Kalender!$B$81:$B$110,MAX(1,$F33)))),2,0))</f>
        <v>0</v>
      </c>
      <c r="CR33" s="5" t="n">
        <f aca="false">IF(Kalender!CR33&lt;&gt;1,0,IF(AND($B33&gt;0,INDEX(Kalender!CR$68:CR$77,MAX(1,$B33))&gt;INDEX(Kalender!$B$68:$B$77,MAX(1,$B33))),1,0)+IF(OR(AND($C33&gt;0,INDEX(Kalender!CR$81:CR$110,MAX(1,$C33))&gt;INDEX(Kalender!$B$81:$B$110,MAX(1,$C33))),AND($D33&gt;0,INDEX(Kalender!CR$81:CR$110,MAX(1,$D33))&gt;INDEX(Kalender!$B$81:$B$110,MAX(1,$D33))),AND($E33&gt;0,INDEX(Kalender!CR$81:CR$110,MAX(1,$E33))&gt;INDEX(Kalender!$B$81:$B$110,MAX(1,$E33))),AND($F33&gt;0,INDEX(Kalender!CR$81:CR$110,MAX(1,$F33))&gt;INDEX(Kalender!$B$81:$B$110,MAX(1,$F33)))),2,0))</f>
        <v>0</v>
      </c>
      <c r="CS33" s="5" t="n">
        <f aca="false">IF(Kalender!CS33&lt;&gt;1,0,IF(AND($B33&gt;0,INDEX(Kalender!CS$68:CS$77,MAX(1,$B33))&gt;INDEX(Kalender!$B$68:$B$77,MAX(1,$B33))),1,0)+IF(OR(AND($C33&gt;0,INDEX(Kalender!CS$81:CS$110,MAX(1,$C33))&gt;INDEX(Kalender!$B$81:$B$110,MAX(1,$C33))),AND($D33&gt;0,INDEX(Kalender!CS$81:CS$110,MAX(1,$D33))&gt;INDEX(Kalender!$B$81:$B$110,MAX(1,$D33))),AND($E33&gt;0,INDEX(Kalender!CS$81:CS$110,MAX(1,$E33))&gt;INDEX(Kalender!$B$81:$B$110,MAX(1,$E33))),AND($F33&gt;0,INDEX(Kalender!CS$81:CS$110,MAX(1,$F33))&gt;INDEX(Kalender!$B$81:$B$110,MAX(1,$F33)))),2,0))</f>
        <v>0</v>
      </c>
      <c r="CT33" s="5" t="n">
        <f aca="false">IF(Kalender!CT33&lt;&gt;1,0,IF(AND($B33&gt;0,INDEX(Kalender!CT$68:CT$77,MAX(1,$B33))&gt;INDEX(Kalender!$B$68:$B$77,MAX(1,$B33))),1,0)+IF(OR(AND($C33&gt;0,INDEX(Kalender!CT$81:CT$110,MAX(1,$C33))&gt;INDEX(Kalender!$B$81:$B$110,MAX(1,$C33))),AND($D33&gt;0,INDEX(Kalender!CT$81:CT$110,MAX(1,$D33))&gt;INDEX(Kalender!$B$81:$B$110,MAX(1,$D33))),AND($E33&gt;0,INDEX(Kalender!CT$81:CT$110,MAX(1,$E33))&gt;INDEX(Kalender!$B$81:$B$110,MAX(1,$E33))),AND($F33&gt;0,INDEX(Kalender!CT$81:CT$110,MAX(1,$F33))&gt;INDEX(Kalender!$B$81:$B$110,MAX(1,$F33)))),2,0))</f>
        <v>0</v>
      </c>
      <c r="CU33" s="5" t="n">
        <f aca="false">IF(Kalender!CU33&lt;&gt;1,0,IF(AND($B33&gt;0,INDEX(Kalender!CU$68:CU$77,MAX(1,$B33))&gt;INDEX(Kalender!$B$68:$B$77,MAX(1,$B33))),1,0)+IF(OR(AND($C33&gt;0,INDEX(Kalender!CU$81:CU$110,MAX(1,$C33))&gt;INDEX(Kalender!$B$81:$B$110,MAX(1,$C33))),AND($D33&gt;0,INDEX(Kalender!CU$81:CU$110,MAX(1,$D33))&gt;INDEX(Kalender!$B$81:$B$110,MAX(1,$D33))),AND($E33&gt;0,INDEX(Kalender!CU$81:CU$110,MAX(1,$E33))&gt;INDEX(Kalender!$B$81:$B$110,MAX(1,$E33))),AND($F33&gt;0,INDEX(Kalender!CU$81:CU$110,MAX(1,$F33))&gt;INDEX(Kalender!$B$81:$B$110,MAX(1,$F33)))),2,0))</f>
        <v>0</v>
      </c>
      <c r="CV33" s="5" t="n">
        <f aca="false">IF(Kalender!CV33&lt;&gt;1,0,IF(AND($B33&gt;0,INDEX(Kalender!CV$68:CV$77,MAX(1,$B33))&gt;INDEX(Kalender!$B$68:$B$77,MAX(1,$B33))),1,0)+IF(OR(AND($C33&gt;0,INDEX(Kalender!CV$81:CV$110,MAX(1,$C33))&gt;INDEX(Kalender!$B$81:$B$110,MAX(1,$C33))),AND($D33&gt;0,INDEX(Kalender!CV$81:CV$110,MAX(1,$D33))&gt;INDEX(Kalender!$B$81:$B$110,MAX(1,$D33))),AND($E33&gt;0,INDEX(Kalender!CV$81:CV$110,MAX(1,$E33))&gt;INDEX(Kalender!$B$81:$B$110,MAX(1,$E33))),AND($F33&gt;0,INDEX(Kalender!CV$81:CV$110,MAX(1,$F33))&gt;INDEX(Kalender!$B$81:$B$110,MAX(1,$F33)))),2,0))</f>
        <v>0</v>
      </c>
      <c r="CW33" s="5" t="n">
        <f aca="false">IF(Kalender!CW33&lt;&gt;1,0,IF(AND($B33&gt;0,INDEX(Kalender!CW$68:CW$77,MAX(1,$B33))&gt;INDEX(Kalender!$B$68:$B$77,MAX(1,$B33))),1,0)+IF(OR(AND($C33&gt;0,INDEX(Kalender!CW$81:CW$110,MAX(1,$C33))&gt;INDEX(Kalender!$B$81:$B$110,MAX(1,$C33))),AND($D33&gt;0,INDEX(Kalender!CW$81:CW$110,MAX(1,$D33))&gt;INDEX(Kalender!$B$81:$B$110,MAX(1,$D33))),AND($E33&gt;0,INDEX(Kalender!CW$81:CW$110,MAX(1,$E33))&gt;INDEX(Kalender!$B$81:$B$110,MAX(1,$E33))),AND($F33&gt;0,INDEX(Kalender!CW$81:CW$110,MAX(1,$F33))&gt;INDEX(Kalender!$B$81:$B$110,MAX(1,$F33)))),2,0))</f>
        <v>0</v>
      </c>
      <c r="CX33" s="5" t="n">
        <f aca="false">IF(Kalender!CX33&lt;&gt;1,0,IF(AND($B33&gt;0,INDEX(Kalender!CX$68:CX$77,MAX(1,$B33))&gt;INDEX(Kalender!$B$68:$B$77,MAX(1,$B33))),1,0)+IF(OR(AND($C33&gt;0,INDEX(Kalender!CX$81:CX$110,MAX(1,$C33))&gt;INDEX(Kalender!$B$81:$B$110,MAX(1,$C33))),AND($D33&gt;0,INDEX(Kalender!CX$81:CX$110,MAX(1,$D33))&gt;INDEX(Kalender!$B$81:$B$110,MAX(1,$D33))),AND($E33&gt;0,INDEX(Kalender!CX$81:CX$110,MAX(1,$E33))&gt;INDEX(Kalender!$B$81:$B$110,MAX(1,$E33))),AND($F33&gt;0,INDEX(Kalender!CX$81:CX$110,MAX(1,$F33))&gt;INDEX(Kalender!$B$81:$B$110,MAX(1,$F33)))),2,0))</f>
        <v>0</v>
      </c>
      <c r="CY33" s="5" t="n">
        <f aca="false">IF(Kalender!CY33&lt;&gt;1,0,IF(AND($B33&gt;0,INDEX(Kalender!CY$68:CY$77,MAX(1,$B33))&gt;INDEX(Kalender!$B$68:$B$77,MAX(1,$B33))),1,0)+IF(OR(AND($C33&gt;0,INDEX(Kalender!CY$81:CY$110,MAX(1,$C33))&gt;INDEX(Kalender!$B$81:$B$110,MAX(1,$C33))),AND($D33&gt;0,INDEX(Kalender!CY$81:CY$110,MAX(1,$D33))&gt;INDEX(Kalender!$B$81:$B$110,MAX(1,$D33))),AND($E33&gt;0,INDEX(Kalender!CY$81:CY$110,MAX(1,$E33))&gt;INDEX(Kalender!$B$81:$B$110,MAX(1,$E33))),AND($F33&gt;0,INDEX(Kalender!CY$81:CY$110,MAX(1,$F33))&gt;INDEX(Kalender!$B$81:$B$110,MAX(1,$F33)))),2,0))</f>
        <v>0</v>
      </c>
      <c r="CZ33" s="5" t="n">
        <f aca="false">IF(Kalender!CZ33&lt;&gt;1,0,IF(AND($B33&gt;0,INDEX(Kalender!CZ$68:CZ$77,MAX(1,$B33))&gt;INDEX(Kalender!$B$68:$B$77,MAX(1,$B33))),1,0)+IF(OR(AND($C33&gt;0,INDEX(Kalender!CZ$81:CZ$110,MAX(1,$C33))&gt;INDEX(Kalender!$B$81:$B$110,MAX(1,$C33))),AND($D33&gt;0,INDEX(Kalender!CZ$81:CZ$110,MAX(1,$D33))&gt;INDEX(Kalender!$B$81:$B$110,MAX(1,$D33))),AND($E33&gt;0,INDEX(Kalender!CZ$81:CZ$110,MAX(1,$E33))&gt;INDEX(Kalender!$B$81:$B$110,MAX(1,$E33))),AND($F33&gt;0,INDEX(Kalender!CZ$81:CZ$110,MAX(1,$F33))&gt;INDEX(Kalender!$B$81:$B$110,MAX(1,$F33)))),2,0))</f>
        <v>0</v>
      </c>
      <c r="DA33" s="5" t="n">
        <f aca="false">IF(Kalender!DA33&lt;&gt;1,0,IF(AND($B33&gt;0,INDEX(Kalender!DA$68:DA$77,MAX(1,$B33))&gt;INDEX(Kalender!$B$68:$B$77,MAX(1,$B33))),1,0)+IF(OR(AND($C33&gt;0,INDEX(Kalender!DA$81:DA$110,MAX(1,$C33))&gt;INDEX(Kalender!$B$81:$B$110,MAX(1,$C33))),AND($D33&gt;0,INDEX(Kalender!DA$81:DA$110,MAX(1,$D33))&gt;INDEX(Kalender!$B$81:$B$110,MAX(1,$D33))),AND($E33&gt;0,INDEX(Kalender!DA$81:DA$110,MAX(1,$E33))&gt;INDEX(Kalender!$B$81:$B$110,MAX(1,$E33))),AND($F33&gt;0,INDEX(Kalender!DA$81:DA$110,MAX(1,$F33))&gt;INDEX(Kalender!$B$81:$B$110,MAX(1,$F33)))),2,0))</f>
        <v>0</v>
      </c>
      <c r="DB33" s="5" t="n">
        <f aca="false">IF(Kalender!DB33&lt;&gt;1,0,IF(AND($B33&gt;0,INDEX(Kalender!DB$68:DB$77,MAX(1,$B33))&gt;INDEX(Kalender!$B$68:$B$77,MAX(1,$B33))),1,0)+IF(OR(AND($C33&gt;0,INDEX(Kalender!DB$81:DB$110,MAX(1,$C33))&gt;INDEX(Kalender!$B$81:$B$110,MAX(1,$C33))),AND($D33&gt;0,INDEX(Kalender!DB$81:DB$110,MAX(1,$D33))&gt;INDEX(Kalender!$B$81:$B$110,MAX(1,$D33))),AND($E33&gt;0,INDEX(Kalender!DB$81:DB$110,MAX(1,$E33))&gt;INDEX(Kalender!$B$81:$B$110,MAX(1,$E33))),AND($F33&gt;0,INDEX(Kalender!DB$81:DB$110,MAX(1,$F33))&gt;INDEX(Kalender!$B$81:$B$110,MAX(1,$F33)))),2,0))</f>
        <v>0</v>
      </c>
      <c r="DC33" s="5" t="n">
        <f aca="false">IF(Kalender!DC33&lt;&gt;1,0,IF(AND($B33&gt;0,INDEX(Kalender!DC$68:DC$77,MAX(1,$B33))&gt;INDEX(Kalender!$B$68:$B$77,MAX(1,$B33))),1,0)+IF(OR(AND($C33&gt;0,INDEX(Kalender!DC$81:DC$110,MAX(1,$C33))&gt;INDEX(Kalender!$B$81:$B$110,MAX(1,$C33))),AND($D33&gt;0,INDEX(Kalender!DC$81:DC$110,MAX(1,$D33))&gt;INDEX(Kalender!$B$81:$B$110,MAX(1,$D33))),AND($E33&gt;0,INDEX(Kalender!DC$81:DC$110,MAX(1,$E33))&gt;INDEX(Kalender!$B$81:$B$110,MAX(1,$E33))),AND($F33&gt;0,INDEX(Kalender!DC$81:DC$110,MAX(1,$F33))&gt;INDEX(Kalender!$B$81:$B$110,MAX(1,$F33)))),2,0))</f>
        <v>0</v>
      </c>
      <c r="DD33" s="5" t="n">
        <f aca="false">IF(Kalender!DD33&lt;&gt;1,0,IF(AND($B33&gt;0,INDEX(Kalender!DD$68:DD$77,MAX(1,$B33))&gt;INDEX(Kalender!$B$68:$B$77,MAX(1,$B33))),1,0)+IF(OR(AND($C33&gt;0,INDEX(Kalender!DD$81:DD$110,MAX(1,$C33))&gt;INDEX(Kalender!$B$81:$B$110,MAX(1,$C33))),AND($D33&gt;0,INDEX(Kalender!DD$81:DD$110,MAX(1,$D33))&gt;INDEX(Kalender!$B$81:$B$110,MAX(1,$D33))),AND($E33&gt;0,INDEX(Kalender!DD$81:DD$110,MAX(1,$E33))&gt;INDEX(Kalender!$B$81:$B$110,MAX(1,$E33))),AND($F33&gt;0,INDEX(Kalender!DD$81:DD$110,MAX(1,$F33))&gt;INDEX(Kalender!$B$81:$B$110,MAX(1,$F33)))),2,0))</f>
        <v>0</v>
      </c>
      <c r="DE33" s="5" t="n">
        <f aca="false">IF(Kalender!DE33&lt;&gt;1,0,IF(AND($B33&gt;0,INDEX(Kalender!DE$68:DE$77,MAX(1,$B33))&gt;INDEX(Kalender!$B$68:$B$77,MAX(1,$B33))),1,0)+IF(OR(AND($C33&gt;0,INDEX(Kalender!DE$81:DE$110,MAX(1,$C33))&gt;INDEX(Kalender!$B$81:$B$110,MAX(1,$C33))),AND($D33&gt;0,INDEX(Kalender!DE$81:DE$110,MAX(1,$D33))&gt;INDEX(Kalender!$B$81:$B$110,MAX(1,$D33))),AND($E33&gt;0,INDEX(Kalender!DE$81:DE$110,MAX(1,$E33))&gt;INDEX(Kalender!$B$81:$B$110,MAX(1,$E33))),AND($F33&gt;0,INDEX(Kalender!DE$81:DE$110,MAX(1,$F33))&gt;INDEX(Kalender!$B$81:$B$110,MAX(1,$F33)))),2,0))</f>
        <v>0</v>
      </c>
      <c r="DF33" s="5" t="n">
        <f aca="false">IF(Kalender!DF33&lt;&gt;1,0,IF(AND($B33&gt;0,INDEX(Kalender!DF$68:DF$77,MAX(1,$B33))&gt;INDEX(Kalender!$B$68:$B$77,MAX(1,$B33))),1,0)+IF(OR(AND($C33&gt;0,INDEX(Kalender!DF$81:DF$110,MAX(1,$C33))&gt;INDEX(Kalender!$B$81:$B$110,MAX(1,$C33))),AND($D33&gt;0,INDEX(Kalender!DF$81:DF$110,MAX(1,$D33))&gt;INDEX(Kalender!$B$81:$B$110,MAX(1,$D33))),AND($E33&gt;0,INDEX(Kalender!DF$81:DF$110,MAX(1,$E33))&gt;INDEX(Kalender!$B$81:$B$110,MAX(1,$E33))),AND($F33&gt;0,INDEX(Kalender!DF$81:DF$110,MAX(1,$F33))&gt;INDEX(Kalender!$B$81:$B$110,MAX(1,$F33)))),2,0))</f>
        <v>0</v>
      </c>
      <c r="DG33" s="5" t="n">
        <f aca="false">IF(Kalender!DG33&lt;&gt;1,0,IF(AND($B33&gt;0,INDEX(Kalender!DG$68:DG$77,MAX(1,$B33))&gt;INDEX(Kalender!$B$68:$B$77,MAX(1,$B33))),1,0)+IF(OR(AND($C33&gt;0,INDEX(Kalender!DG$81:DG$110,MAX(1,$C33))&gt;INDEX(Kalender!$B$81:$B$110,MAX(1,$C33))),AND($D33&gt;0,INDEX(Kalender!DG$81:DG$110,MAX(1,$D33))&gt;INDEX(Kalender!$B$81:$B$110,MAX(1,$D33))),AND($E33&gt;0,INDEX(Kalender!DG$81:DG$110,MAX(1,$E33))&gt;INDEX(Kalender!$B$81:$B$110,MAX(1,$E33))),AND($F33&gt;0,INDEX(Kalender!DG$81:DG$110,MAX(1,$F33))&gt;INDEX(Kalender!$B$81:$B$110,MAX(1,$F33)))),2,0))</f>
        <v>0</v>
      </c>
      <c r="DH33" s="5" t="n">
        <f aca="false">IF(Kalender!DH33&lt;&gt;1,0,IF(AND($B33&gt;0,INDEX(Kalender!DH$68:DH$77,MAX(1,$B33))&gt;INDEX(Kalender!$B$68:$B$77,MAX(1,$B33))),1,0)+IF(OR(AND($C33&gt;0,INDEX(Kalender!DH$81:DH$110,MAX(1,$C33))&gt;INDEX(Kalender!$B$81:$B$110,MAX(1,$C33))),AND($D33&gt;0,INDEX(Kalender!DH$81:DH$110,MAX(1,$D33))&gt;INDEX(Kalender!$B$81:$B$110,MAX(1,$D33))),AND($E33&gt;0,INDEX(Kalender!DH$81:DH$110,MAX(1,$E33))&gt;INDEX(Kalender!$B$81:$B$110,MAX(1,$E33))),AND($F33&gt;0,INDEX(Kalender!DH$81:DH$110,MAX(1,$F33))&gt;INDEX(Kalender!$B$81:$B$110,MAX(1,$F33)))),2,0))</f>
        <v>0</v>
      </c>
      <c r="DI33" s="5" t="n">
        <f aca="false">IF(Kalender!DI33&lt;&gt;1,0,IF(AND($B33&gt;0,INDEX(Kalender!DI$68:DI$77,MAX(1,$B33))&gt;INDEX(Kalender!$B$68:$B$77,MAX(1,$B33))),1,0)+IF(OR(AND($C33&gt;0,INDEX(Kalender!DI$81:DI$110,MAX(1,$C33))&gt;INDEX(Kalender!$B$81:$B$110,MAX(1,$C33))),AND($D33&gt;0,INDEX(Kalender!DI$81:DI$110,MAX(1,$D33))&gt;INDEX(Kalender!$B$81:$B$110,MAX(1,$D33))),AND($E33&gt;0,INDEX(Kalender!DI$81:DI$110,MAX(1,$E33))&gt;INDEX(Kalender!$B$81:$B$110,MAX(1,$E33))),AND($F33&gt;0,INDEX(Kalender!DI$81:DI$110,MAX(1,$F33))&gt;INDEX(Kalender!$B$81:$B$110,MAX(1,$F33)))),2,0))</f>
        <v>0</v>
      </c>
      <c r="DJ33" s="5" t="n">
        <f aca="false">IF(Kalender!DJ33&lt;&gt;1,0,IF(AND($B33&gt;0,INDEX(Kalender!DJ$68:DJ$77,MAX(1,$B33))&gt;INDEX(Kalender!$B$68:$B$77,MAX(1,$B33))),1,0)+IF(OR(AND($C33&gt;0,INDEX(Kalender!DJ$81:DJ$110,MAX(1,$C33))&gt;INDEX(Kalender!$B$81:$B$110,MAX(1,$C33))),AND($D33&gt;0,INDEX(Kalender!DJ$81:DJ$110,MAX(1,$D33))&gt;INDEX(Kalender!$B$81:$B$110,MAX(1,$D33))),AND($E33&gt;0,INDEX(Kalender!DJ$81:DJ$110,MAX(1,$E33))&gt;INDEX(Kalender!$B$81:$B$110,MAX(1,$E33))),AND($F33&gt;0,INDEX(Kalender!DJ$81:DJ$110,MAX(1,$F33))&gt;INDEX(Kalender!$B$81:$B$110,MAX(1,$F33)))),2,0))</f>
        <v>0</v>
      </c>
      <c r="DK33" s="5" t="n">
        <f aca="false">IF(Kalender!DK33&lt;&gt;1,0,IF(AND($B33&gt;0,INDEX(Kalender!DK$68:DK$77,MAX(1,$B33))&gt;INDEX(Kalender!$B$68:$B$77,MAX(1,$B33))),1,0)+IF(OR(AND($C33&gt;0,INDEX(Kalender!DK$81:DK$110,MAX(1,$C33))&gt;INDEX(Kalender!$B$81:$B$110,MAX(1,$C33))),AND($D33&gt;0,INDEX(Kalender!DK$81:DK$110,MAX(1,$D33))&gt;INDEX(Kalender!$B$81:$B$110,MAX(1,$D33))),AND($E33&gt;0,INDEX(Kalender!DK$81:DK$110,MAX(1,$E33))&gt;INDEX(Kalender!$B$81:$B$110,MAX(1,$E33))),AND($F33&gt;0,INDEX(Kalender!DK$81:DK$110,MAX(1,$F33))&gt;INDEX(Kalender!$B$81:$B$110,MAX(1,$F33)))),2,0))</f>
        <v>0</v>
      </c>
      <c r="DL33" s="5" t="n">
        <f aca="false">IF(Kalender!DL33&lt;&gt;1,0,IF(AND($B33&gt;0,INDEX(Kalender!DL$68:DL$77,MAX(1,$B33))&gt;INDEX(Kalender!$B$68:$B$77,MAX(1,$B33))),1,0)+IF(OR(AND($C33&gt;0,INDEX(Kalender!DL$81:DL$110,MAX(1,$C33))&gt;INDEX(Kalender!$B$81:$B$110,MAX(1,$C33))),AND($D33&gt;0,INDEX(Kalender!DL$81:DL$110,MAX(1,$D33))&gt;INDEX(Kalender!$B$81:$B$110,MAX(1,$D33))),AND($E33&gt;0,INDEX(Kalender!DL$81:DL$110,MAX(1,$E33))&gt;INDEX(Kalender!$B$81:$B$110,MAX(1,$E33))),AND($F33&gt;0,INDEX(Kalender!DL$81:DL$110,MAX(1,$F33))&gt;INDEX(Kalender!$B$81:$B$110,MAX(1,$F33)))),2,0))</f>
        <v>0</v>
      </c>
      <c r="DM33" s="5" t="n">
        <f aca="false">IF(Kalender!DM33&lt;&gt;1,0,IF(AND($B33&gt;0,INDEX(Kalender!DM$68:DM$77,MAX(1,$B33))&gt;INDEX(Kalender!$B$68:$B$77,MAX(1,$B33))),1,0)+IF(OR(AND($C33&gt;0,INDEX(Kalender!DM$81:DM$110,MAX(1,$C33))&gt;INDEX(Kalender!$B$81:$B$110,MAX(1,$C33))),AND($D33&gt;0,INDEX(Kalender!DM$81:DM$110,MAX(1,$D33))&gt;INDEX(Kalender!$B$81:$B$110,MAX(1,$D33))),AND($E33&gt;0,INDEX(Kalender!DM$81:DM$110,MAX(1,$E33))&gt;INDEX(Kalender!$B$81:$B$110,MAX(1,$E33))),AND($F33&gt;0,INDEX(Kalender!DM$81:DM$110,MAX(1,$F33))&gt;INDEX(Kalender!$B$81:$B$110,MAX(1,$F33)))),2,0))</f>
        <v>0</v>
      </c>
      <c r="DN33" s="5" t="n">
        <f aca="false">IF(Kalender!DN33&lt;&gt;1,0,IF(AND($B33&gt;0,INDEX(Kalender!DN$68:DN$77,MAX(1,$B33))&gt;INDEX(Kalender!$B$68:$B$77,MAX(1,$B33))),1,0)+IF(OR(AND($C33&gt;0,INDEX(Kalender!DN$81:DN$110,MAX(1,$C33))&gt;INDEX(Kalender!$B$81:$B$110,MAX(1,$C33))),AND($D33&gt;0,INDEX(Kalender!DN$81:DN$110,MAX(1,$D33))&gt;INDEX(Kalender!$B$81:$B$110,MAX(1,$D33))),AND($E33&gt;0,INDEX(Kalender!DN$81:DN$110,MAX(1,$E33))&gt;INDEX(Kalender!$B$81:$B$110,MAX(1,$E33))),AND($F33&gt;0,INDEX(Kalender!DN$81:DN$110,MAX(1,$F33))&gt;INDEX(Kalender!$B$81:$B$110,MAX(1,$F33)))),2,0))</f>
        <v>0</v>
      </c>
      <c r="DO33" s="5" t="n">
        <f aca="false">IF(Kalender!DO33&lt;&gt;1,0,IF(AND($B33&gt;0,INDEX(Kalender!DO$68:DO$77,MAX(1,$B33))&gt;INDEX(Kalender!$B$68:$B$77,MAX(1,$B33))),1,0)+IF(OR(AND($C33&gt;0,INDEX(Kalender!DO$81:DO$110,MAX(1,$C33))&gt;INDEX(Kalender!$B$81:$B$110,MAX(1,$C33))),AND($D33&gt;0,INDEX(Kalender!DO$81:DO$110,MAX(1,$D33))&gt;INDEX(Kalender!$B$81:$B$110,MAX(1,$D33))),AND($E33&gt;0,INDEX(Kalender!DO$81:DO$110,MAX(1,$E33))&gt;INDEX(Kalender!$B$81:$B$110,MAX(1,$E33))),AND($F33&gt;0,INDEX(Kalender!DO$81:DO$110,MAX(1,$F33))&gt;INDEX(Kalender!$B$81:$B$110,MAX(1,$F33)))),2,0))</f>
        <v>0</v>
      </c>
      <c r="DP33" s="5" t="n">
        <f aca="false">IF(Kalender!DP33&lt;&gt;1,0,IF(AND($B33&gt;0,INDEX(Kalender!DP$68:DP$77,MAX(1,$B33))&gt;INDEX(Kalender!$B$68:$B$77,MAX(1,$B33))),1,0)+IF(OR(AND($C33&gt;0,INDEX(Kalender!DP$81:DP$110,MAX(1,$C33))&gt;INDEX(Kalender!$B$81:$B$110,MAX(1,$C33))),AND($D33&gt;0,INDEX(Kalender!DP$81:DP$110,MAX(1,$D33))&gt;INDEX(Kalender!$B$81:$B$110,MAX(1,$D33))),AND($E33&gt;0,INDEX(Kalender!DP$81:DP$110,MAX(1,$E33))&gt;INDEX(Kalender!$B$81:$B$110,MAX(1,$E33))),AND($F33&gt;0,INDEX(Kalender!DP$81:DP$110,MAX(1,$F33))&gt;INDEX(Kalender!$B$81:$B$110,MAX(1,$F33)))),2,0))</f>
        <v>0</v>
      </c>
      <c r="DQ33" s="5" t="n">
        <f aca="false">IF(Kalender!DQ33&lt;&gt;1,0,IF(AND($B33&gt;0,INDEX(Kalender!DQ$68:DQ$77,MAX(1,$B33))&gt;INDEX(Kalender!$B$68:$B$77,MAX(1,$B33))),1,0)+IF(OR(AND($C33&gt;0,INDEX(Kalender!DQ$81:DQ$110,MAX(1,$C33))&gt;INDEX(Kalender!$B$81:$B$110,MAX(1,$C33))),AND($D33&gt;0,INDEX(Kalender!DQ$81:DQ$110,MAX(1,$D33))&gt;INDEX(Kalender!$B$81:$B$110,MAX(1,$D33))),AND($E33&gt;0,INDEX(Kalender!DQ$81:DQ$110,MAX(1,$E33))&gt;INDEX(Kalender!$B$81:$B$110,MAX(1,$E33))),AND($F33&gt;0,INDEX(Kalender!DQ$81:DQ$110,MAX(1,$F33))&gt;INDEX(Kalender!$B$81:$B$110,MAX(1,$F33)))),2,0))</f>
        <v>0</v>
      </c>
      <c r="DR33" s="5" t="n">
        <f aca="false">IF(Kalender!DR33&lt;&gt;1,0,IF(AND($B33&gt;0,INDEX(Kalender!DR$68:DR$77,MAX(1,$B33))&gt;INDEX(Kalender!$B$68:$B$77,MAX(1,$B33))),1,0)+IF(OR(AND($C33&gt;0,INDEX(Kalender!DR$81:DR$110,MAX(1,$C33))&gt;INDEX(Kalender!$B$81:$B$110,MAX(1,$C33))),AND($D33&gt;0,INDEX(Kalender!DR$81:DR$110,MAX(1,$D33))&gt;INDEX(Kalender!$B$81:$B$110,MAX(1,$D33))),AND($E33&gt;0,INDEX(Kalender!DR$81:DR$110,MAX(1,$E33))&gt;INDEX(Kalender!$B$81:$B$110,MAX(1,$E33))),AND($F33&gt;0,INDEX(Kalender!DR$81:DR$110,MAX(1,$F33))&gt;INDEX(Kalender!$B$81:$B$110,MAX(1,$F33)))),2,0))</f>
        <v>0</v>
      </c>
      <c r="DS33" s="5" t="n">
        <f aca="false">IF(Kalender!DS33&lt;&gt;1,0,IF(AND($B33&gt;0,INDEX(Kalender!DS$68:DS$77,MAX(1,$B33))&gt;INDEX(Kalender!$B$68:$B$77,MAX(1,$B33))),1,0)+IF(OR(AND($C33&gt;0,INDEX(Kalender!DS$81:DS$110,MAX(1,$C33))&gt;INDEX(Kalender!$B$81:$B$110,MAX(1,$C33))),AND($D33&gt;0,INDEX(Kalender!DS$81:DS$110,MAX(1,$D33))&gt;INDEX(Kalender!$B$81:$B$110,MAX(1,$D33))),AND($E33&gt;0,INDEX(Kalender!DS$81:DS$110,MAX(1,$E33))&gt;INDEX(Kalender!$B$81:$B$110,MAX(1,$E33))),AND($F33&gt;0,INDEX(Kalender!DS$81:DS$110,MAX(1,$F33))&gt;INDEX(Kalender!$B$81:$B$110,MAX(1,$F33)))),2,0))</f>
        <v>0</v>
      </c>
      <c r="DT33" s="5" t="n">
        <f aca="false">IF(Kalender!DT33&lt;&gt;1,0,IF(AND($B33&gt;0,INDEX(Kalender!DT$68:DT$77,MAX(1,$B33))&gt;INDEX(Kalender!$B$68:$B$77,MAX(1,$B33))),1,0)+IF(OR(AND($C33&gt;0,INDEX(Kalender!DT$81:DT$110,MAX(1,$C33))&gt;INDEX(Kalender!$B$81:$B$110,MAX(1,$C33))),AND($D33&gt;0,INDEX(Kalender!DT$81:DT$110,MAX(1,$D33))&gt;INDEX(Kalender!$B$81:$B$110,MAX(1,$D33))),AND($E33&gt;0,INDEX(Kalender!DT$81:DT$110,MAX(1,$E33))&gt;INDEX(Kalender!$B$81:$B$110,MAX(1,$E33))),AND($F33&gt;0,INDEX(Kalender!DT$81:DT$110,MAX(1,$F33))&gt;INDEX(Kalender!$B$81:$B$110,MAX(1,$F33)))),2,0))</f>
        <v>0</v>
      </c>
      <c r="DU33" s="5" t="n">
        <f aca="false">IF(Kalender!DU33&lt;&gt;1,0,IF(AND($B33&gt;0,INDEX(Kalender!DU$68:DU$77,MAX(1,$B33))&gt;INDEX(Kalender!$B$68:$B$77,MAX(1,$B33))),1,0)+IF(OR(AND($C33&gt;0,INDEX(Kalender!DU$81:DU$110,MAX(1,$C33))&gt;INDEX(Kalender!$B$81:$B$110,MAX(1,$C33))),AND($D33&gt;0,INDEX(Kalender!DU$81:DU$110,MAX(1,$D33))&gt;INDEX(Kalender!$B$81:$B$110,MAX(1,$D33))),AND($E33&gt;0,INDEX(Kalender!DU$81:DU$110,MAX(1,$E33))&gt;INDEX(Kalender!$B$81:$B$110,MAX(1,$E33))),AND($F33&gt;0,INDEX(Kalender!DU$81:DU$110,MAX(1,$F33))&gt;INDEX(Kalender!$B$81:$B$110,MAX(1,$F33)))),2,0))</f>
        <v>0</v>
      </c>
      <c r="DV33" s="5" t="n">
        <f aca="false">IF(Kalender!DV33&lt;&gt;1,0,IF(AND($B33&gt;0,INDEX(Kalender!DV$68:DV$77,MAX(1,$B33))&gt;INDEX(Kalender!$B$68:$B$77,MAX(1,$B33))),1,0)+IF(OR(AND($C33&gt;0,INDEX(Kalender!DV$81:DV$110,MAX(1,$C33))&gt;INDEX(Kalender!$B$81:$B$110,MAX(1,$C33))),AND($D33&gt;0,INDEX(Kalender!DV$81:DV$110,MAX(1,$D33))&gt;INDEX(Kalender!$B$81:$B$110,MAX(1,$D33))),AND($E33&gt;0,INDEX(Kalender!DV$81:DV$110,MAX(1,$E33))&gt;INDEX(Kalender!$B$81:$B$110,MAX(1,$E33))),AND($F33&gt;0,INDEX(Kalender!DV$81:DV$110,MAX(1,$F33))&gt;INDEX(Kalender!$B$81:$B$110,MAX(1,$F33)))),2,0))</f>
        <v>0</v>
      </c>
      <c r="DW33" s="5" t="n">
        <f aca="false">IF(Kalender!DW33&lt;&gt;1,0,IF(AND($B33&gt;0,INDEX(Kalender!DW$68:DW$77,MAX(1,$B33))&gt;INDEX(Kalender!$B$68:$B$77,MAX(1,$B33))),1,0)+IF(OR(AND($C33&gt;0,INDEX(Kalender!DW$81:DW$110,MAX(1,$C33))&gt;INDEX(Kalender!$B$81:$B$110,MAX(1,$C33))),AND($D33&gt;0,INDEX(Kalender!DW$81:DW$110,MAX(1,$D33))&gt;INDEX(Kalender!$B$81:$B$110,MAX(1,$D33))),AND($E33&gt;0,INDEX(Kalender!DW$81:DW$110,MAX(1,$E33))&gt;INDEX(Kalender!$B$81:$B$110,MAX(1,$E33))),AND($F33&gt;0,INDEX(Kalender!DW$81:DW$110,MAX(1,$F33))&gt;INDEX(Kalender!$B$81:$B$110,MAX(1,$F33)))),2,0))</f>
        <v>0</v>
      </c>
      <c r="DX33" s="5" t="n">
        <f aca="false">IF(Kalender!DX33&lt;&gt;1,0,IF(AND($B33&gt;0,INDEX(Kalender!DX$68:DX$77,MAX(1,$B33))&gt;INDEX(Kalender!$B$68:$B$77,MAX(1,$B33))),1,0)+IF(OR(AND($C33&gt;0,INDEX(Kalender!DX$81:DX$110,MAX(1,$C33))&gt;INDEX(Kalender!$B$81:$B$110,MAX(1,$C33))),AND($D33&gt;0,INDEX(Kalender!DX$81:DX$110,MAX(1,$D33))&gt;INDEX(Kalender!$B$81:$B$110,MAX(1,$D33))),AND($E33&gt;0,INDEX(Kalender!DX$81:DX$110,MAX(1,$E33))&gt;INDEX(Kalender!$B$81:$B$110,MAX(1,$E33))),AND($F33&gt;0,INDEX(Kalender!DX$81:DX$110,MAX(1,$F33))&gt;INDEX(Kalender!$B$81:$B$110,MAX(1,$F33)))),2,0))</f>
        <v>0</v>
      </c>
      <c r="DY33" s="5" t="n">
        <f aca="false">IF(Kalender!DY33&lt;&gt;1,0,IF(AND($B33&gt;0,INDEX(Kalender!DY$68:DY$77,MAX(1,$B33))&gt;INDEX(Kalender!$B$68:$B$77,MAX(1,$B33))),1,0)+IF(OR(AND($C33&gt;0,INDEX(Kalender!DY$81:DY$110,MAX(1,$C33))&gt;INDEX(Kalender!$B$81:$B$110,MAX(1,$C33))),AND($D33&gt;0,INDEX(Kalender!DY$81:DY$110,MAX(1,$D33))&gt;INDEX(Kalender!$B$81:$B$110,MAX(1,$D33))),AND($E33&gt;0,INDEX(Kalender!DY$81:DY$110,MAX(1,$E33))&gt;INDEX(Kalender!$B$81:$B$110,MAX(1,$E33))),AND($F33&gt;0,INDEX(Kalender!DY$81:DY$110,MAX(1,$F33))&gt;INDEX(Kalender!$B$81:$B$110,MAX(1,$F33)))),2,0))</f>
        <v>0</v>
      </c>
      <c r="DZ33" s="5" t="n">
        <f aca="false">IF(Kalender!DZ33&lt;&gt;1,0,IF(AND($B33&gt;0,INDEX(Kalender!DZ$68:DZ$77,MAX(1,$B33))&gt;INDEX(Kalender!$B$68:$B$77,MAX(1,$B33))),1,0)+IF(OR(AND($C33&gt;0,INDEX(Kalender!DZ$81:DZ$110,MAX(1,$C33))&gt;INDEX(Kalender!$B$81:$B$110,MAX(1,$C33))),AND($D33&gt;0,INDEX(Kalender!DZ$81:DZ$110,MAX(1,$D33))&gt;INDEX(Kalender!$B$81:$B$110,MAX(1,$D33))),AND($E33&gt;0,INDEX(Kalender!DZ$81:DZ$110,MAX(1,$E33))&gt;INDEX(Kalender!$B$81:$B$110,MAX(1,$E33))),AND($F33&gt;0,INDEX(Kalender!DZ$81:DZ$110,MAX(1,$F33))&gt;INDEX(Kalender!$B$81:$B$110,MAX(1,$F33)))),2,0))</f>
        <v>0</v>
      </c>
      <c r="EA33" s="5" t="n">
        <f aca="false">IF(Kalender!EA33&lt;&gt;1,0,IF(AND($B33&gt;0,INDEX(Kalender!EA$68:EA$77,MAX(1,$B33))&gt;INDEX(Kalender!$B$68:$B$77,MAX(1,$B33))),1,0)+IF(OR(AND($C33&gt;0,INDEX(Kalender!EA$81:EA$110,MAX(1,$C33))&gt;INDEX(Kalender!$B$81:$B$110,MAX(1,$C33))),AND($D33&gt;0,INDEX(Kalender!EA$81:EA$110,MAX(1,$D33))&gt;INDEX(Kalender!$B$81:$B$110,MAX(1,$D33))),AND($E33&gt;0,INDEX(Kalender!EA$81:EA$110,MAX(1,$E33))&gt;INDEX(Kalender!$B$81:$B$110,MAX(1,$E33))),AND($F33&gt;0,INDEX(Kalender!EA$81:EA$110,MAX(1,$F33))&gt;INDEX(Kalender!$B$81:$B$110,MAX(1,$F33)))),2,0))</f>
        <v>0</v>
      </c>
      <c r="EB33" s="5" t="n">
        <f aca="false">IF(Kalender!EB33&lt;&gt;1,0,IF(AND($B33&gt;0,INDEX(Kalender!EB$68:EB$77,MAX(1,$B33))&gt;INDEX(Kalender!$B$68:$B$77,MAX(1,$B33))),1,0)+IF(OR(AND($C33&gt;0,INDEX(Kalender!EB$81:EB$110,MAX(1,$C33))&gt;INDEX(Kalender!$B$81:$B$110,MAX(1,$C33))),AND($D33&gt;0,INDEX(Kalender!EB$81:EB$110,MAX(1,$D33))&gt;INDEX(Kalender!$B$81:$B$110,MAX(1,$D33))),AND($E33&gt;0,INDEX(Kalender!EB$81:EB$110,MAX(1,$E33))&gt;INDEX(Kalender!$B$81:$B$110,MAX(1,$E33))),AND($F33&gt;0,INDEX(Kalender!EB$81:EB$110,MAX(1,$F33))&gt;INDEX(Kalender!$B$81:$B$110,MAX(1,$F33)))),2,0))</f>
        <v>0</v>
      </c>
      <c r="EC33" s="5" t="n">
        <f aca="false">IF(Kalender!EC33&lt;&gt;1,0,IF(AND($B33&gt;0,INDEX(Kalender!EC$68:EC$77,MAX(1,$B33))&gt;INDEX(Kalender!$B$68:$B$77,MAX(1,$B33))),1,0)+IF(OR(AND($C33&gt;0,INDEX(Kalender!EC$81:EC$110,MAX(1,$C33))&gt;INDEX(Kalender!$B$81:$B$110,MAX(1,$C33))),AND($D33&gt;0,INDEX(Kalender!EC$81:EC$110,MAX(1,$D33))&gt;INDEX(Kalender!$B$81:$B$110,MAX(1,$D33))),AND($E33&gt;0,INDEX(Kalender!EC$81:EC$110,MAX(1,$E33))&gt;INDEX(Kalender!$B$81:$B$110,MAX(1,$E33))),AND($F33&gt;0,INDEX(Kalender!EC$81:EC$110,MAX(1,$F33))&gt;INDEX(Kalender!$B$81:$B$110,MAX(1,$F33)))),2,0))</f>
        <v>0</v>
      </c>
      <c r="ED33" s="5" t="n">
        <f aca="false">IF(Kalender!ED33&lt;&gt;1,0,IF(AND($B33&gt;0,INDEX(Kalender!ED$68:ED$77,MAX(1,$B33))&gt;INDEX(Kalender!$B$68:$B$77,MAX(1,$B33))),1,0)+IF(OR(AND($C33&gt;0,INDEX(Kalender!ED$81:ED$110,MAX(1,$C33))&gt;INDEX(Kalender!$B$81:$B$110,MAX(1,$C33))),AND($D33&gt;0,INDEX(Kalender!ED$81:ED$110,MAX(1,$D33))&gt;INDEX(Kalender!$B$81:$B$110,MAX(1,$D33))),AND($E33&gt;0,INDEX(Kalender!ED$81:ED$110,MAX(1,$E33))&gt;INDEX(Kalender!$B$81:$B$110,MAX(1,$E33))),AND($F33&gt;0,INDEX(Kalender!ED$81:ED$110,MAX(1,$F33))&gt;INDEX(Kalender!$B$81:$B$110,MAX(1,$F33)))),2,0))</f>
        <v>0</v>
      </c>
      <c r="EE33" s="5" t="n">
        <f aca="false">IF(Kalender!EE33&lt;&gt;1,0,IF(AND($B33&gt;0,INDEX(Kalender!EE$68:EE$77,MAX(1,$B33))&gt;INDEX(Kalender!$B$68:$B$77,MAX(1,$B33))),1,0)+IF(OR(AND($C33&gt;0,INDEX(Kalender!EE$81:EE$110,MAX(1,$C33))&gt;INDEX(Kalender!$B$81:$B$110,MAX(1,$C33))),AND($D33&gt;0,INDEX(Kalender!EE$81:EE$110,MAX(1,$D33))&gt;INDEX(Kalender!$B$81:$B$110,MAX(1,$D33))),AND($E33&gt;0,INDEX(Kalender!EE$81:EE$110,MAX(1,$E33))&gt;INDEX(Kalender!$B$81:$B$110,MAX(1,$E33))),AND($F33&gt;0,INDEX(Kalender!EE$81:EE$110,MAX(1,$F33))&gt;INDEX(Kalender!$B$81:$B$110,MAX(1,$F33)))),2,0))</f>
        <v>0</v>
      </c>
      <c r="EF33" s="5" t="n">
        <f aca="false">IF(Kalender!EF33&lt;&gt;1,0,IF(AND($B33&gt;0,INDEX(Kalender!EF$68:EF$77,MAX(1,$B33))&gt;INDEX(Kalender!$B$68:$B$77,MAX(1,$B33))),1,0)+IF(OR(AND($C33&gt;0,INDEX(Kalender!EF$81:EF$110,MAX(1,$C33))&gt;INDEX(Kalender!$B$81:$B$110,MAX(1,$C33))),AND($D33&gt;0,INDEX(Kalender!EF$81:EF$110,MAX(1,$D33))&gt;INDEX(Kalender!$B$81:$B$110,MAX(1,$D33))),AND($E33&gt;0,INDEX(Kalender!EF$81:EF$110,MAX(1,$E33))&gt;INDEX(Kalender!$B$81:$B$110,MAX(1,$E33))),AND($F33&gt;0,INDEX(Kalender!EF$81:EF$110,MAX(1,$F33))&gt;INDEX(Kalender!$B$81:$B$110,MAX(1,$F33)))),2,0))</f>
        <v>0</v>
      </c>
      <c r="EG33" s="5" t="n">
        <f aca="false">IF(Kalender!EG33&lt;&gt;1,0,IF(AND($B33&gt;0,INDEX(Kalender!EG$68:EG$77,MAX(1,$B33))&gt;INDEX(Kalender!$B$68:$B$77,MAX(1,$B33))),1,0)+IF(OR(AND($C33&gt;0,INDEX(Kalender!EG$81:EG$110,MAX(1,$C33))&gt;INDEX(Kalender!$B$81:$B$110,MAX(1,$C33))),AND($D33&gt;0,INDEX(Kalender!EG$81:EG$110,MAX(1,$D33))&gt;INDEX(Kalender!$B$81:$B$110,MAX(1,$D33))),AND($E33&gt;0,INDEX(Kalender!EG$81:EG$110,MAX(1,$E33))&gt;INDEX(Kalender!$B$81:$B$110,MAX(1,$E33))),AND($F33&gt;0,INDEX(Kalender!EG$81:EG$110,MAX(1,$F33))&gt;INDEX(Kalender!$B$81:$B$110,MAX(1,$F33)))),2,0))</f>
        <v>0</v>
      </c>
      <c r="EH33" s="5" t="n">
        <f aca="false">IF(Kalender!EH33&lt;&gt;1,0,IF(AND($B33&gt;0,INDEX(Kalender!EH$68:EH$77,MAX(1,$B33))&gt;INDEX(Kalender!$B$68:$B$77,MAX(1,$B33))),1,0)+IF(OR(AND($C33&gt;0,INDEX(Kalender!EH$81:EH$110,MAX(1,$C33))&gt;INDEX(Kalender!$B$81:$B$110,MAX(1,$C33))),AND($D33&gt;0,INDEX(Kalender!EH$81:EH$110,MAX(1,$D33))&gt;INDEX(Kalender!$B$81:$B$110,MAX(1,$D33))),AND($E33&gt;0,INDEX(Kalender!EH$81:EH$110,MAX(1,$E33))&gt;INDEX(Kalender!$B$81:$B$110,MAX(1,$E33))),AND($F33&gt;0,INDEX(Kalender!EH$81:EH$110,MAX(1,$F33))&gt;INDEX(Kalender!$B$81:$B$110,MAX(1,$F33)))),2,0))</f>
        <v>0</v>
      </c>
      <c r="EI33" s="5" t="n">
        <f aca="false">IF(Kalender!EI33&lt;&gt;1,0,IF(AND($B33&gt;0,INDEX(Kalender!EI$68:EI$77,MAX(1,$B33))&gt;INDEX(Kalender!$B$68:$B$77,MAX(1,$B33))),1,0)+IF(OR(AND($C33&gt;0,INDEX(Kalender!EI$81:EI$110,MAX(1,$C33))&gt;INDEX(Kalender!$B$81:$B$110,MAX(1,$C33))),AND($D33&gt;0,INDEX(Kalender!EI$81:EI$110,MAX(1,$D33))&gt;INDEX(Kalender!$B$81:$B$110,MAX(1,$D33))),AND($E33&gt;0,INDEX(Kalender!EI$81:EI$110,MAX(1,$E33))&gt;INDEX(Kalender!$B$81:$B$110,MAX(1,$E33))),AND($F33&gt;0,INDEX(Kalender!EI$81:EI$110,MAX(1,$F33))&gt;INDEX(Kalender!$B$81:$B$110,MAX(1,$F33)))),2,0))</f>
        <v>0</v>
      </c>
      <c r="EJ33" s="5" t="n">
        <f aca="false">IF(Kalender!EJ33&lt;&gt;1,0,IF(AND($B33&gt;0,INDEX(Kalender!EJ$68:EJ$77,MAX(1,$B33))&gt;INDEX(Kalender!$B$68:$B$77,MAX(1,$B33))),1,0)+IF(OR(AND($C33&gt;0,INDEX(Kalender!EJ$81:EJ$110,MAX(1,$C33))&gt;INDEX(Kalender!$B$81:$B$110,MAX(1,$C33))),AND($D33&gt;0,INDEX(Kalender!EJ$81:EJ$110,MAX(1,$D33))&gt;INDEX(Kalender!$B$81:$B$110,MAX(1,$D33))),AND($E33&gt;0,INDEX(Kalender!EJ$81:EJ$110,MAX(1,$E33))&gt;INDEX(Kalender!$B$81:$B$110,MAX(1,$E33))),AND($F33&gt;0,INDEX(Kalender!EJ$81:EJ$110,MAX(1,$F33))&gt;INDEX(Kalender!$B$81:$B$110,MAX(1,$F33)))),2,0))</f>
        <v>0</v>
      </c>
      <c r="EK33" s="5" t="n">
        <f aca="false">IF(Kalender!EK33&lt;&gt;1,0,IF(AND($B33&gt;0,INDEX(Kalender!EK$68:EK$77,MAX(1,$B33))&gt;INDEX(Kalender!$B$68:$B$77,MAX(1,$B33))),1,0)+IF(OR(AND($C33&gt;0,INDEX(Kalender!EK$81:EK$110,MAX(1,$C33))&gt;INDEX(Kalender!$B$81:$B$110,MAX(1,$C33))),AND($D33&gt;0,INDEX(Kalender!EK$81:EK$110,MAX(1,$D33))&gt;INDEX(Kalender!$B$81:$B$110,MAX(1,$D33))),AND($E33&gt;0,INDEX(Kalender!EK$81:EK$110,MAX(1,$E33))&gt;INDEX(Kalender!$B$81:$B$110,MAX(1,$E33))),AND($F33&gt;0,INDEX(Kalender!EK$81:EK$110,MAX(1,$F33))&gt;INDEX(Kalender!$B$81:$B$110,MAX(1,$F33)))),2,0))</f>
        <v>0</v>
      </c>
      <c r="EL33" s="5" t="n">
        <f aca="false">IF(Kalender!EL33&lt;&gt;1,0,IF(AND($B33&gt;0,INDEX(Kalender!EL$68:EL$77,MAX(1,$B33))&gt;INDEX(Kalender!$B$68:$B$77,MAX(1,$B33))),1,0)+IF(OR(AND($C33&gt;0,INDEX(Kalender!EL$81:EL$110,MAX(1,$C33))&gt;INDEX(Kalender!$B$81:$B$110,MAX(1,$C33))),AND($D33&gt;0,INDEX(Kalender!EL$81:EL$110,MAX(1,$D33))&gt;INDEX(Kalender!$B$81:$B$110,MAX(1,$D33))),AND($E33&gt;0,INDEX(Kalender!EL$81:EL$110,MAX(1,$E33))&gt;INDEX(Kalender!$B$81:$B$110,MAX(1,$E33))),AND($F33&gt;0,INDEX(Kalender!EL$81:EL$110,MAX(1,$F33))&gt;INDEX(Kalender!$B$81:$B$110,MAX(1,$F33)))),2,0))</f>
        <v>0</v>
      </c>
      <c r="EM33" s="5" t="n">
        <f aca="false">IF(Kalender!EM33&lt;&gt;1,0,IF(AND($B33&gt;0,INDEX(Kalender!EM$68:EM$77,MAX(1,$B33))&gt;INDEX(Kalender!$B$68:$B$77,MAX(1,$B33))),1,0)+IF(OR(AND($C33&gt;0,INDEX(Kalender!EM$81:EM$110,MAX(1,$C33))&gt;INDEX(Kalender!$B$81:$B$110,MAX(1,$C33))),AND($D33&gt;0,INDEX(Kalender!EM$81:EM$110,MAX(1,$D33))&gt;INDEX(Kalender!$B$81:$B$110,MAX(1,$D33))),AND($E33&gt;0,INDEX(Kalender!EM$81:EM$110,MAX(1,$E33))&gt;INDEX(Kalender!$B$81:$B$110,MAX(1,$E33))),AND($F33&gt;0,INDEX(Kalender!EM$81:EM$110,MAX(1,$F33))&gt;INDEX(Kalender!$B$81:$B$110,MAX(1,$F33)))),2,0))</f>
        <v>0</v>
      </c>
      <c r="EN33" s="5" t="n">
        <f aca="false">IF(Kalender!EN33&lt;&gt;1,0,IF(AND($B33&gt;0,INDEX(Kalender!EN$68:EN$77,MAX(1,$B33))&gt;INDEX(Kalender!$B$68:$B$77,MAX(1,$B33))),1,0)+IF(OR(AND($C33&gt;0,INDEX(Kalender!EN$81:EN$110,MAX(1,$C33))&gt;INDEX(Kalender!$B$81:$B$110,MAX(1,$C33))),AND($D33&gt;0,INDEX(Kalender!EN$81:EN$110,MAX(1,$D33))&gt;INDEX(Kalender!$B$81:$B$110,MAX(1,$D33))),AND($E33&gt;0,INDEX(Kalender!EN$81:EN$110,MAX(1,$E33))&gt;INDEX(Kalender!$B$81:$B$110,MAX(1,$E33))),AND($F33&gt;0,INDEX(Kalender!EN$81:EN$110,MAX(1,$F33))&gt;INDEX(Kalender!$B$81:$B$110,MAX(1,$F33)))),2,0))</f>
        <v>0</v>
      </c>
      <c r="EO33" s="5" t="n">
        <f aca="false">IF(Kalender!EO33&lt;&gt;1,0,IF(AND($B33&gt;0,INDEX(Kalender!EO$68:EO$77,MAX(1,$B33))&gt;INDEX(Kalender!$B$68:$B$77,MAX(1,$B33))),1,0)+IF(OR(AND($C33&gt;0,INDEX(Kalender!EO$81:EO$110,MAX(1,$C33))&gt;INDEX(Kalender!$B$81:$B$110,MAX(1,$C33))),AND($D33&gt;0,INDEX(Kalender!EO$81:EO$110,MAX(1,$D33))&gt;INDEX(Kalender!$B$81:$B$110,MAX(1,$D33))),AND($E33&gt;0,INDEX(Kalender!EO$81:EO$110,MAX(1,$E33))&gt;INDEX(Kalender!$B$81:$B$110,MAX(1,$E33))),AND($F33&gt;0,INDEX(Kalender!EO$81:EO$110,MAX(1,$F33))&gt;INDEX(Kalender!$B$81:$B$110,MAX(1,$F33)))),2,0))</f>
        <v>0</v>
      </c>
      <c r="EP33" s="5" t="n">
        <f aca="false">IF(Kalender!EP33&lt;&gt;1,0,IF(AND($B33&gt;0,INDEX(Kalender!EP$68:EP$77,MAX(1,$B33))&gt;INDEX(Kalender!$B$68:$B$77,MAX(1,$B33))),1,0)+IF(OR(AND($C33&gt;0,INDEX(Kalender!EP$81:EP$110,MAX(1,$C33))&gt;INDEX(Kalender!$B$81:$B$110,MAX(1,$C33))),AND($D33&gt;0,INDEX(Kalender!EP$81:EP$110,MAX(1,$D33))&gt;INDEX(Kalender!$B$81:$B$110,MAX(1,$D33))),AND($E33&gt;0,INDEX(Kalender!EP$81:EP$110,MAX(1,$E33))&gt;INDEX(Kalender!$B$81:$B$110,MAX(1,$E33))),AND($F33&gt;0,INDEX(Kalender!EP$81:EP$110,MAX(1,$F33))&gt;INDEX(Kalender!$B$81:$B$110,MAX(1,$F33)))),2,0))</f>
        <v>0</v>
      </c>
      <c r="EQ33" s="5" t="n">
        <f aca="false">IF(Kalender!EQ33&lt;&gt;1,0,IF(AND($B33&gt;0,INDEX(Kalender!EQ$68:EQ$77,MAX(1,$B33))&gt;INDEX(Kalender!$B$68:$B$77,MAX(1,$B33))),1,0)+IF(OR(AND($C33&gt;0,INDEX(Kalender!EQ$81:EQ$110,MAX(1,$C33))&gt;INDEX(Kalender!$B$81:$B$110,MAX(1,$C33))),AND($D33&gt;0,INDEX(Kalender!EQ$81:EQ$110,MAX(1,$D33))&gt;INDEX(Kalender!$B$81:$B$110,MAX(1,$D33))),AND($E33&gt;0,INDEX(Kalender!EQ$81:EQ$110,MAX(1,$E33))&gt;INDEX(Kalender!$B$81:$B$110,MAX(1,$E33))),AND($F33&gt;0,INDEX(Kalender!EQ$81:EQ$110,MAX(1,$F33))&gt;INDEX(Kalender!$B$81:$B$110,MAX(1,$F33)))),2,0))</f>
        <v>0</v>
      </c>
      <c r="ER33" s="5" t="n">
        <f aca="false">IF(Kalender!ER33&lt;&gt;1,0,IF(AND($B33&gt;0,INDEX(Kalender!ER$68:ER$77,MAX(1,$B33))&gt;INDEX(Kalender!$B$68:$B$77,MAX(1,$B33))),1,0)+IF(OR(AND($C33&gt;0,INDEX(Kalender!ER$81:ER$110,MAX(1,$C33))&gt;INDEX(Kalender!$B$81:$B$110,MAX(1,$C33))),AND($D33&gt;0,INDEX(Kalender!ER$81:ER$110,MAX(1,$D33))&gt;INDEX(Kalender!$B$81:$B$110,MAX(1,$D33))),AND($E33&gt;0,INDEX(Kalender!ER$81:ER$110,MAX(1,$E33))&gt;INDEX(Kalender!$B$81:$B$110,MAX(1,$E33))),AND($F33&gt;0,INDEX(Kalender!ER$81:ER$110,MAX(1,$F33))&gt;INDEX(Kalender!$B$81:$B$110,MAX(1,$F33)))),2,0))</f>
        <v>0</v>
      </c>
      <c r="ES33" s="5" t="n">
        <f aca="false">IF(Kalender!ES33&lt;&gt;1,0,IF(AND($B33&gt;0,INDEX(Kalender!ES$68:ES$77,MAX(1,$B33))&gt;INDEX(Kalender!$B$68:$B$77,MAX(1,$B33))),1,0)+IF(OR(AND($C33&gt;0,INDEX(Kalender!ES$81:ES$110,MAX(1,$C33))&gt;INDEX(Kalender!$B$81:$B$110,MAX(1,$C33))),AND($D33&gt;0,INDEX(Kalender!ES$81:ES$110,MAX(1,$D33))&gt;INDEX(Kalender!$B$81:$B$110,MAX(1,$D33))),AND($E33&gt;0,INDEX(Kalender!ES$81:ES$110,MAX(1,$E33))&gt;INDEX(Kalender!$B$81:$B$110,MAX(1,$E33))),AND($F33&gt;0,INDEX(Kalender!ES$81:ES$110,MAX(1,$F33))&gt;INDEX(Kalender!$B$81:$B$110,MAX(1,$F33)))),2,0))</f>
        <v>0</v>
      </c>
      <c r="ET33" s="5" t="n">
        <f aca="false">IF(Kalender!ET33&lt;&gt;1,0,IF(AND($B33&gt;0,INDEX(Kalender!ET$68:ET$77,MAX(1,$B33))&gt;INDEX(Kalender!$B$68:$B$77,MAX(1,$B33))),1,0)+IF(OR(AND($C33&gt;0,INDEX(Kalender!ET$81:ET$110,MAX(1,$C33))&gt;INDEX(Kalender!$B$81:$B$110,MAX(1,$C33))),AND($D33&gt;0,INDEX(Kalender!ET$81:ET$110,MAX(1,$D33))&gt;INDEX(Kalender!$B$81:$B$110,MAX(1,$D33))),AND($E33&gt;0,INDEX(Kalender!ET$81:ET$110,MAX(1,$E33))&gt;INDEX(Kalender!$B$81:$B$110,MAX(1,$E33))),AND($F33&gt;0,INDEX(Kalender!ET$81:ET$110,MAX(1,$F33))&gt;INDEX(Kalender!$B$81:$B$110,MAX(1,$F33)))),2,0))</f>
        <v>0</v>
      </c>
      <c r="EU33" s="5" t="n">
        <f aca="false">IF(Kalender!EU33&lt;&gt;1,0,IF(AND($B33&gt;0,INDEX(Kalender!EU$68:EU$77,MAX(1,$B33))&gt;INDEX(Kalender!$B$68:$B$77,MAX(1,$B33))),1,0)+IF(OR(AND($C33&gt;0,INDEX(Kalender!EU$81:EU$110,MAX(1,$C33))&gt;INDEX(Kalender!$B$81:$B$110,MAX(1,$C33))),AND($D33&gt;0,INDEX(Kalender!EU$81:EU$110,MAX(1,$D33))&gt;INDEX(Kalender!$B$81:$B$110,MAX(1,$D33))),AND($E33&gt;0,INDEX(Kalender!EU$81:EU$110,MAX(1,$E33))&gt;INDEX(Kalender!$B$81:$B$110,MAX(1,$E33))),AND($F33&gt;0,INDEX(Kalender!EU$81:EU$110,MAX(1,$F33))&gt;INDEX(Kalender!$B$81:$B$110,MAX(1,$F33)))),2,0))</f>
        <v>0</v>
      </c>
      <c r="EV33" s="5" t="n">
        <f aca="false">IF(Kalender!EV33&lt;&gt;1,0,IF(AND($B33&gt;0,INDEX(Kalender!EV$68:EV$77,MAX(1,$B33))&gt;INDEX(Kalender!$B$68:$B$77,MAX(1,$B33))),1,0)+IF(OR(AND($C33&gt;0,INDEX(Kalender!EV$81:EV$110,MAX(1,$C33))&gt;INDEX(Kalender!$B$81:$B$110,MAX(1,$C33))),AND($D33&gt;0,INDEX(Kalender!EV$81:EV$110,MAX(1,$D33))&gt;INDEX(Kalender!$B$81:$B$110,MAX(1,$D33))),AND($E33&gt;0,INDEX(Kalender!EV$81:EV$110,MAX(1,$E33))&gt;INDEX(Kalender!$B$81:$B$110,MAX(1,$E33))),AND($F33&gt;0,INDEX(Kalender!EV$81:EV$110,MAX(1,$F33))&gt;INDEX(Kalender!$B$81:$B$110,MAX(1,$F33)))),2,0))</f>
        <v>0</v>
      </c>
      <c r="EW33" s="5" t="n">
        <f aca="false">IF(Kalender!EW33&lt;&gt;1,0,IF(AND($B33&gt;0,INDEX(Kalender!EW$68:EW$77,MAX(1,$B33))&gt;INDEX(Kalender!$B$68:$B$77,MAX(1,$B33))),1,0)+IF(OR(AND($C33&gt;0,INDEX(Kalender!EW$81:EW$110,MAX(1,$C33))&gt;INDEX(Kalender!$B$81:$B$110,MAX(1,$C33))),AND($D33&gt;0,INDEX(Kalender!EW$81:EW$110,MAX(1,$D33))&gt;INDEX(Kalender!$B$81:$B$110,MAX(1,$D33))),AND($E33&gt;0,INDEX(Kalender!EW$81:EW$110,MAX(1,$E33))&gt;INDEX(Kalender!$B$81:$B$110,MAX(1,$E33))),AND($F33&gt;0,INDEX(Kalender!EW$81:EW$110,MAX(1,$F33))&gt;INDEX(Kalender!$B$81:$B$110,MAX(1,$F33)))),2,0))</f>
        <v>0</v>
      </c>
      <c r="EX33" s="5" t="n">
        <f aca="false">IF(Kalender!EX33&lt;&gt;1,0,IF(AND($B33&gt;0,INDEX(Kalender!EX$68:EX$77,MAX(1,$B33))&gt;INDEX(Kalender!$B$68:$B$77,MAX(1,$B33))),1,0)+IF(OR(AND($C33&gt;0,INDEX(Kalender!EX$81:EX$110,MAX(1,$C33))&gt;INDEX(Kalender!$B$81:$B$110,MAX(1,$C33))),AND($D33&gt;0,INDEX(Kalender!EX$81:EX$110,MAX(1,$D33))&gt;INDEX(Kalender!$B$81:$B$110,MAX(1,$D33))),AND($E33&gt;0,INDEX(Kalender!EX$81:EX$110,MAX(1,$E33))&gt;INDEX(Kalender!$B$81:$B$110,MAX(1,$E33))),AND($F33&gt;0,INDEX(Kalender!EX$81:EX$110,MAX(1,$F33))&gt;INDEX(Kalender!$B$81:$B$110,MAX(1,$F33)))),2,0))</f>
        <v>0</v>
      </c>
      <c r="EY33" s="5" t="n">
        <f aca="false">IF(Kalender!EY33&lt;&gt;1,0,IF(AND($B33&gt;0,INDEX(Kalender!EY$68:EY$77,MAX(1,$B33))&gt;INDEX(Kalender!$B$68:$B$77,MAX(1,$B33))),1,0)+IF(OR(AND($C33&gt;0,INDEX(Kalender!EY$81:EY$110,MAX(1,$C33))&gt;INDEX(Kalender!$B$81:$B$110,MAX(1,$C33))),AND($D33&gt;0,INDEX(Kalender!EY$81:EY$110,MAX(1,$D33))&gt;INDEX(Kalender!$B$81:$B$110,MAX(1,$D33))),AND($E33&gt;0,INDEX(Kalender!EY$81:EY$110,MAX(1,$E33))&gt;INDEX(Kalender!$B$81:$B$110,MAX(1,$E33))),AND($F33&gt;0,INDEX(Kalender!EY$81:EY$110,MAX(1,$F33))&gt;INDEX(Kalender!$B$81:$B$110,MAX(1,$F33)))),2,0))</f>
        <v>0</v>
      </c>
      <c r="EZ33" s="5" t="n">
        <f aca="false">IF(Kalender!EZ33&lt;&gt;1,0,IF(AND($B33&gt;0,INDEX(Kalender!EZ$68:EZ$77,MAX(1,$B33))&gt;INDEX(Kalender!$B$68:$B$77,MAX(1,$B33))),1,0)+IF(OR(AND($C33&gt;0,INDEX(Kalender!EZ$81:EZ$110,MAX(1,$C33))&gt;INDEX(Kalender!$B$81:$B$110,MAX(1,$C33))),AND($D33&gt;0,INDEX(Kalender!EZ$81:EZ$110,MAX(1,$D33))&gt;INDEX(Kalender!$B$81:$B$110,MAX(1,$D33))),AND($E33&gt;0,INDEX(Kalender!EZ$81:EZ$110,MAX(1,$E33))&gt;INDEX(Kalender!$B$81:$B$110,MAX(1,$E33))),AND($F33&gt;0,INDEX(Kalender!EZ$81:EZ$110,MAX(1,$F33))&gt;INDEX(Kalender!$B$81:$B$110,MAX(1,$F33)))),2,0))</f>
        <v>0</v>
      </c>
      <c r="FA33" s="5" t="n">
        <f aca="false">IF(Kalender!FA33&lt;&gt;1,0,IF(AND($B33&gt;0,INDEX(Kalender!FA$68:FA$77,MAX(1,$B33))&gt;INDEX(Kalender!$B$68:$B$77,MAX(1,$B33))),1,0)+IF(OR(AND($C33&gt;0,INDEX(Kalender!FA$81:FA$110,MAX(1,$C33))&gt;INDEX(Kalender!$B$81:$B$110,MAX(1,$C33))),AND($D33&gt;0,INDEX(Kalender!FA$81:FA$110,MAX(1,$D33))&gt;INDEX(Kalender!$B$81:$B$110,MAX(1,$D33))),AND($E33&gt;0,INDEX(Kalender!FA$81:FA$110,MAX(1,$E33))&gt;INDEX(Kalender!$B$81:$B$110,MAX(1,$E33))),AND($F33&gt;0,INDEX(Kalender!FA$81:FA$110,MAX(1,$F33))&gt;INDEX(Kalender!$B$81:$B$110,MAX(1,$F33)))),2,0))</f>
        <v>0</v>
      </c>
      <c r="FB33" s="5" t="n">
        <f aca="false">IF(Kalender!FB33&lt;&gt;1,0,IF(AND($B33&gt;0,INDEX(Kalender!FB$68:FB$77,MAX(1,$B33))&gt;INDEX(Kalender!$B$68:$B$77,MAX(1,$B33))),1,0)+IF(OR(AND($C33&gt;0,INDEX(Kalender!FB$81:FB$110,MAX(1,$C33))&gt;INDEX(Kalender!$B$81:$B$110,MAX(1,$C33))),AND($D33&gt;0,INDEX(Kalender!FB$81:FB$110,MAX(1,$D33))&gt;INDEX(Kalender!$B$81:$B$110,MAX(1,$D33))),AND($E33&gt;0,INDEX(Kalender!FB$81:FB$110,MAX(1,$E33))&gt;INDEX(Kalender!$B$81:$B$110,MAX(1,$E33))),AND($F33&gt;0,INDEX(Kalender!FB$81:FB$110,MAX(1,$F33))&gt;INDEX(Kalender!$B$81:$B$110,MAX(1,$F33)))),2,0))</f>
        <v>0</v>
      </c>
      <c r="FC33" s="5" t="n">
        <f aca="false">IF(Kalender!FC33&lt;&gt;1,0,IF(AND($B33&gt;0,INDEX(Kalender!FC$68:FC$77,MAX(1,$B33))&gt;INDEX(Kalender!$B$68:$B$77,MAX(1,$B33))),1,0)+IF(OR(AND($C33&gt;0,INDEX(Kalender!FC$81:FC$110,MAX(1,$C33))&gt;INDEX(Kalender!$B$81:$B$110,MAX(1,$C33))),AND($D33&gt;0,INDEX(Kalender!FC$81:FC$110,MAX(1,$D33))&gt;INDEX(Kalender!$B$81:$B$110,MAX(1,$D33))),AND($E33&gt;0,INDEX(Kalender!FC$81:FC$110,MAX(1,$E33))&gt;INDEX(Kalender!$B$81:$B$110,MAX(1,$E33))),AND($F33&gt;0,INDEX(Kalender!FC$81:FC$110,MAX(1,$F33))&gt;INDEX(Kalender!$B$81:$B$110,MAX(1,$F33)))),2,0))</f>
        <v>0</v>
      </c>
      <c r="FD33" s="5" t="n">
        <f aca="false">IF(Kalender!FD33&lt;&gt;1,0,IF(AND($B33&gt;0,INDEX(Kalender!FD$68:FD$77,MAX(1,$B33))&gt;INDEX(Kalender!$B$68:$B$77,MAX(1,$B33))),1,0)+IF(OR(AND($C33&gt;0,INDEX(Kalender!FD$81:FD$110,MAX(1,$C33))&gt;INDEX(Kalender!$B$81:$B$110,MAX(1,$C33))),AND($D33&gt;0,INDEX(Kalender!FD$81:FD$110,MAX(1,$D33))&gt;INDEX(Kalender!$B$81:$B$110,MAX(1,$D33))),AND($E33&gt;0,INDEX(Kalender!FD$81:FD$110,MAX(1,$E33))&gt;INDEX(Kalender!$B$81:$B$110,MAX(1,$E33))),AND($F33&gt;0,INDEX(Kalender!FD$81:FD$110,MAX(1,$F33))&gt;INDEX(Kalender!$B$81:$B$110,MAX(1,$F33)))),2,0))</f>
        <v>0</v>
      </c>
      <c r="FE33" s="5" t="n">
        <f aca="false">IF(Kalender!FE33&lt;&gt;1,0,IF(AND($B33&gt;0,INDEX(Kalender!FE$68:FE$77,MAX(1,$B33))&gt;INDEX(Kalender!$B$68:$B$77,MAX(1,$B33))),1,0)+IF(OR(AND($C33&gt;0,INDEX(Kalender!FE$81:FE$110,MAX(1,$C33))&gt;INDEX(Kalender!$B$81:$B$110,MAX(1,$C33))),AND($D33&gt;0,INDEX(Kalender!FE$81:FE$110,MAX(1,$D33))&gt;INDEX(Kalender!$B$81:$B$110,MAX(1,$D33))),AND($E33&gt;0,INDEX(Kalender!FE$81:FE$110,MAX(1,$E33))&gt;INDEX(Kalender!$B$81:$B$110,MAX(1,$E33))),AND($F33&gt;0,INDEX(Kalender!FE$81:FE$110,MAX(1,$F33))&gt;INDEX(Kalender!$B$81:$B$110,MAX(1,$F33)))),2,0))</f>
        <v>0</v>
      </c>
      <c r="FF33" s="5" t="n">
        <f aca="false">IF(Kalender!FF33&lt;&gt;1,0,IF(AND($B33&gt;0,INDEX(Kalender!FF$68:FF$77,MAX(1,$B33))&gt;INDEX(Kalender!$B$68:$B$77,MAX(1,$B33))),1,0)+IF(OR(AND($C33&gt;0,INDEX(Kalender!FF$81:FF$110,MAX(1,$C33))&gt;INDEX(Kalender!$B$81:$B$110,MAX(1,$C33))),AND($D33&gt;0,INDEX(Kalender!FF$81:FF$110,MAX(1,$D33))&gt;INDEX(Kalender!$B$81:$B$110,MAX(1,$D33))),AND($E33&gt;0,INDEX(Kalender!FF$81:FF$110,MAX(1,$E33))&gt;INDEX(Kalender!$B$81:$B$110,MAX(1,$E33))),AND($F33&gt;0,INDEX(Kalender!FF$81:FF$110,MAX(1,$F33))&gt;INDEX(Kalender!$B$81:$B$110,MAX(1,$F33)))),2,0))</f>
        <v>0</v>
      </c>
      <c r="FG33" s="5" t="n">
        <f aca="false">IF(Kalender!FG33&lt;&gt;1,0,IF(AND($B33&gt;0,INDEX(Kalender!FG$68:FG$77,MAX(1,$B33))&gt;INDEX(Kalender!$B$68:$B$77,MAX(1,$B33))),1,0)+IF(OR(AND($C33&gt;0,INDEX(Kalender!FG$81:FG$110,MAX(1,$C33))&gt;INDEX(Kalender!$B$81:$B$110,MAX(1,$C33))),AND($D33&gt;0,INDEX(Kalender!FG$81:FG$110,MAX(1,$D33))&gt;INDEX(Kalender!$B$81:$B$110,MAX(1,$D33))),AND($E33&gt;0,INDEX(Kalender!FG$81:FG$110,MAX(1,$E33))&gt;INDEX(Kalender!$B$81:$B$110,MAX(1,$E33))),AND($F33&gt;0,INDEX(Kalender!FG$81:FG$110,MAX(1,$F33))&gt;INDEX(Kalender!$B$81:$B$110,MAX(1,$F33)))),2,0))</f>
        <v>0</v>
      </c>
      <c r="FH33" s="5" t="n">
        <f aca="false">IF(Kalender!FH33&lt;&gt;1,0,IF(AND($B33&gt;0,INDEX(Kalender!FH$68:FH$77,MAX(1,$B33))&gt;INDEX(Kalender!$B$68:$B$77,MAX(1,$B33))),1,0)+IF(OR(AND($C33&gt;0,INDEX(Kalender!FH$81:FH$110,MAX(1,$C33))&gt;INDEX(Kalender!$B$81:$B$110,MAX(1,$C33))),AND($D33&gt;0,INDEX(Kalender!FH$81:FH$110,MAX(1,$D33))&gt;INDEX(Kalender!$B$81:$B$110,MAX(1,$D33))),AND($E33&gt;0,INDEX(Kalender!FH$81:FH$110,MAX(1,$E33))&gt;INDEX(Kalender!$B$81:$B$110,MAX(1,$E33))),AND($F33&gt;0,INDEX(Kalender!FH$81:FH$110,MAX(1,$F33))&gt;INDEX(Kalender!$B$81:$B$110,MAX(1,$F33)))),2,0))</f>
        <v>0</v>
      </c>
      <c r="FI33" s="5" t="n">
        <f aca="false">IF(Kalender!FI33&lt;&gt;1,0,IF(AND($B33&gt;0,INDEX(Kalender!FI$68:FI$77,MAX(1,$B33))&gt;INDEX(Kalender!$B$68:$B$77,MAX(1,$B33))),1,0)+IF(OR(AND($C33&gt;0,INDEX(Kalender!FI$81:FI$110,MAX(1,$C33))&gt;INDEX(Kalender!$B$81:$B$110,MAX(1,$C33))),AND($D33&gt;0,INDEX(Kalender!FI$81:FI$110,MAX(1,$D33))&gt;INDEX(Kalender!$B$81:$B$110,MAX(1,$D33))),AND($E33&gt;0,INDEX(Kalender!FI$81:FI$110,MAX(1,$E33))&gt;INDEX(Kalender!$B$81:$B$110,MAX(1,$E33))),AND($F33&gt;0,INDEX(Kalender!FI$81:FI$110,MAX(1,$F33))&gt;INDEX(Kalender!$B$81:$B$110,MAX(1,$F33)))),2,0))</f>
        <v>0</v>
      </c>
      <c r="FJ33" s="5" t="n">
        <f aca="false">IF(Kalender!FJ33&lt;&gt;1,0,IF(AND($B33&gt;0,INDEX(Kalender!FJ$68:FJ$77,MAX(1,$B33))&gt;INDEX(Kalender!$B$68:$B$77,MAX(1,$B33))),1,0)+IF(OR(AND($C33&gt;0,INDEX(Kalender!FJ$81:FJ$110,MAX(1,$C33))&gt;INDEX(Kalender!$B$81:$B$110,MAX(1,$C33))),AND($D33&gt;0,INDEX(Kalender!FJ$81:FJ$110,MAX(1,$D33))&gt;INDEX(Kalender!$B$81:$B$110,MAX(1,$D33))),AND($E33&gt;0,INDEX(Kalender!FJ$81:FJ$110,MAX(1,$E33))&gt;INDEX(Kalender!$B$81:$B$110,MAX(1,$E33))),AND($F33&gt;0,INDEX(Kalender!FJ$81:FJ$110,MAX(1,$F33))&gt;INDEX(Kalender!$B$81:$B$110,MAX(1,$F33)))),2,0))</f>
        <v>0</v>
      </c>
      <c r="FK33" s="5" t="n">
        <f aca="false">IF(Kalender!FK33&lt;&gt;1,0,IF(AND($B33&gt;0,INDEX(Kalender!FK$68:FK$77,MAX(1,$B33))&gt;INDEX(Kalender!$B$68:$B$77,MAX(1,$B33))),1,0)+IF(OR(AND($C33&gt;0,INDEX(Kalender!FK$81:FK$110,MAX(1,$C33))&gt;INDEX(Kalender!$B$81:$B$110,MAX(1,$C33))),AND($D33&gt;0,INDEX(Kalender!FK$81:FK$110,MAX(1,$D33))&gt;INDEX(Kalender!$B$81:$B$110,MAX(1,$D33))),AND($E33&gt;0,INDEX(Kalender!FK$81:FK$110,MAX(1,$E33))&gt;INDEX(Kalender!$B$81:$B$110,MAX(1,$E33))),AND($F33&gt;0,INDEX(Kalender!FK$81:FK$110,MAX(1,$F33))&gt;INDEX(Kalender!$B$81:$B$110,MAX(1,$F33)))),2,0))</f>
        <v>0</v>
      </c>
      <c r="FL33" s="5" t="n">
        <f aca="false">IF(Kalender!FL33&lt;&gt;1,0,IF(AND($B33&gt;0,INDEX(Kalender!FL$68:FL$77,MAX(1,$B33))&gt;INDEX(Kalender!$B$68:$B$77,MAX(1,$B33))),1,0)+IF(OR(AND($C33&gt;0,INDEX(Kalender!FL$81:FL$110,MAX(1,$C33))&gt;INDEX(Kalender!$B$81:$B$110,MAX(1,$C33))),AND($D33&gt;0,INDEX(Kalender!FL$81:FL$110,MAX(1,$D33))&gt;INDEX(Kalender!$B$81:$B$110,MAX(1,$D33))),AND($E33&gt;0,INDEX(Kalender!FL$81:FL$110,MAX(1,$E33))&gt;INDEX(Kalender!$B$81:$B$110,MAX(1,$E33))),AND($F33&gt;0,INDEX(Kalender!FL$81:FL$110,MAX(1,$F33))&gt;INDEX(Kalender!$B$81:$B$110,MAX(1,$F33)))),2,0))</f>
        <v>0</v>
      </c>
      <c r="FM33" s="5" t="n">
        <f aca="false">IF(Kalender!FM33&lt;&gt;1,0,IF(AND($B33&gt;0,INDEX(Kalender!FM$68:FM$77,MAX(1,$B33))&gt;INDEX(Kalender!$B$68:$B$77,MAX(1,$B33))),1,0)+IF(OR(AND($C33&gt;0,INDEX(Kalender!FM$81:FM$110,MAX(1,$C33))&gt;INDEX(Kalender!$B$81:$B$110,MAX(1,$C33))),AND($D33&gt;0,INDEX(Kalender!FM$81:FM$110,MAX(1,$D33))&gt;INDEX(Kalender!$B$81:$B$110,MAX(1,$D33))),AND($E33&gt;0,INDEX(Kalender!FM$81:FM$110,MAX(1,$E33))&gt;INDEX(Kalender!$B$81:$B$110,MAX(1,$E33))),AND($F33&gt;0,INDEX(Kalender!FM$81:FM$110,MAX(1,$F33))&gt;INDEX(Kalender!$B$81:$B$110,MAX(1,$F33)))),2,0))</f>
        <v>0</v>
      </c>
      <c r="FN33" s="5" t="n">
        <f aca="false">IF(Kalender!FN33&lt;&gt;1,0,IF(AND($B33&gt;0,INDEX(Kalender!FN$68:FN$77,MAX(1,$B33))&gt;INDEX(Kalender!$B$68:$B$77,MAX(1,$B33))),1,0)+IF(OR(AND($C33&gt;0,INDEX(Kalender!FN$81:FN$110,MAX(1,$C33))&gt;INDEX(Kalender!$B$81:$B$110,MAX(1,$C33))),AND($D33&gt;0,INDEX(Kalender!FN$81:FN$110,MAX(1,$D33))&gt;INDEX(Kalender!$B$81:$B$110,MAX(1,$D33))),AND($E33&gt;0,INDEX(Kalender!FN$81:FN$110,MAX(1,$E33))&gt;INDEX(Kalender!$B$81:$B$110,MAX(1,$E33))),AND($F33&gt;0,INDEX(Kalender!FN$81:FN$110,MAX(1,$F33))&gt;INDEX(Kalender!$B$81:$B$110,MAX(1,$F33)))),2,0))</f>
        <v>0</v>
      </c>
      <c r="FO33" s="5" t="n">
        <f aca="false">IF(Kalender!FO33&lt;&gt;1,0,IF(AND($B33&gt;0,INDEX(Kalender!FO$68:FO$77,MAX(1,$B33))&gt;INDEX(Kalender!$B$68:$B$77,MAX(1,$B33))),1,0)+IF(OR(AND($C33&gt;0,INDEX(Kalender!FO$81:FO$110,MAX(1,$C33))&gt;INDEX(Kalender!$B$81:$B$110,MAX(1,$C33))),AND($D33&gt;0,INDEX(Kalender!FO$81:FO$110,MAX(1,$D33))&gt;INDEX(Kalender!$B$81:$B$110,MAX(1,$D33))),AND($E33&gt;0,INDEX(Kalender!FO$81:FO$110,MAX(1,$E33))&gt;INDEX(Kalender!$B$81:$B$110,MAX(1,$E33))),AND($F33&gt;0,INDEX(Kalender!FO$81:FO$110,MAX(1,$F33))&gt;INDEX(Kalender!$B$81:$B$110,MAX(1,$F33)))),2,0))</f>
        <v>0</v>
      </c>
      <c r="FP33" s="5" t="n">
        <f aca="false">IF(Kalender!FP33&lt;&gt;1,0,IF(AND($B33&gt;0,INDEX(Kalender!FP$68:FP$77,MAX(1,$B33))&gt;INDEX(Kalender!$B$68:$B$77,MAX(1,$B33))),1,0)+IF(OR(AND($C33&gt;0,INDEX(Kalender!FP$81:FP$110,MAX(1,$C33))&gt;INDEX(Kalender!$B$81:$B$110,MAX(1,$C33))),AND($D33&gt;0,INDEX(Kalender!FP$81:FP$110,MAX(1,$D33))&gt;INDEX(Kalender!$B$81:$B$110,MAX(1,$D33))),AND($E33&gt;0,INDEX(Kalender!FP$81:FP$110,MAX(1,$E33))&gt;INDEX(Kalender!$B$81:$B$110,MAX(1,$E33))),AND($F33&gt;0,INDEX(Kalender!FP$81:FP$110,MAX(1,$F33))&gt;INDEX(Kalender!$B$81:$B$110,MAX(1,$F33)))),2,0))</f>
        <v>0</v>
      </c>
      <c r="FQ33" s="5" t="n">
        <f aca="false">IF(Kalender!FQ33&lt;&gt;1,0,IF(AND($B33&gt;0,INDEX(Kalender!FQ$68:FQ$77,MAX(1,$B33))&gt;INDEX(Kalender!$B$68:$B$77,MAX(1,$B33))),1,0)+IF(OR(AND($C33&gt;0,INDEX(Kalender!FQ$81:FQ$110,MAX(1,$C33))&gt;INDEX(Kalender!$B$81:$B$110,MAX(1,$C33))),AND($D33&gt;0,INDEX(Kalender!FQ$81:FQ$110,MAX(1,$D33))&gt;INDEX(Kalender!$B$81:$B$110,MAX(1,$D33))),AND($E33&gt;0,INDEX(Kalender!FQ$81:FQ$110,MAX(1,$E33))&gt;INDEX(Kalender!$B$81:$B$110,MAX(1,$E33))),AND($F33&gt;0,INDEX(Kalender!FQ$81:FQ$110,MAX(1,$F33))&gt;INDEX(Kalender!$B$81:$B$110,MAX(1,$F33)))),2,0))</f>
        <v>0</v>
      </c>
      <c r="FR33" s="5" t="n">
        <f aca="false">IF(Kalender!FR33&lt;&gt;1,0,IF(AND($B33&gt;0,INDEX(Kalender!FR$68:FR$77,MAX(1,$B33))&gt;INDEX(Kalender!$B$68:$B$77,MAX(1,$B33))),1,0)+IF(OR(AND($C33&gt;0,INDEX(Kalender!FR$81:FR$110,MAX(1,$C33))&gt;INDEX(Kalender!$B$81:$B$110,MAX(1,$C33))),AND($D33&gt;0,INDEX(Kalender!FR$81:FR$110,MAX(1,$D33))&gt;INDEX(Kalender!$B$81:$B$110,MAX(1,$D33))),AND($E33&gt;0,INDEX(Kalender!FR$81:FR$110,MAX(1,$E33))&gt;INDEX(Kalender!$B$81:$B$110,MAX(1,$E33))),AND($F33&gt;0,INDEX(Kalender!FR$81:FR$110,MAX(1,$F33))&gt;INDEX(Kalender!$B$81:$B$110,MAX(1,$F33)))),2,0))</f>
        <v>0</v>
      </c>
      <c r="FS33" s="5" t="n">
        <f aca="false">IF(Kalender!FS33&lt;&gt;1,0,IF(AND($B33&gt;0,INDEX(Kalender!FS$68:FS$77,MAX(1,$B33))&gt;INDEX(Kalender!$B$68:$B$77,MAX(1,$B33))),1,0)+IF(OR(AND($C33&gt;0,INDEX(Kalender!FS$81:FS$110,MAX(1,$C33))&gt;INDEX(Kalender!$B$81:$B$110,MAX(1,$C33))),AND($D33&gt;0,INDEX(Kalender!FS$81:FS$110,MAX(1,$D33))&gt;INDEX(Kalender!$B$81:$B$110,MAX(1,$D33))),AND($E33&gt;0,INDEX(Kalender!FS$81:FS$110,MAX(1,$E33))&gt;INDEX(Kalender!$B$81:$B$110,MAX(1,$E33))),AND($F33&gt;0,INDEX(Kalender!FS$81:FS$110,MAX(1,$F33))&gt;INDEX(Kalender!$B$81:$B$110,MAX(1,$F33)))),2,0))</f>
        <v>0</v>
      </c>
      <c r="FT33" s="5" t="n">
        <f aca="false">IF(Kalender!FT33&lt;&gt;1,0,IF(AND($B33&gt;0,INDEX(Kalender!FT$68:FT$77,MAX(1,$B33))&gt;INDEX(Kalender!$B$68:$B$77,MAX(1,$B33))),1,0)+IF(OR(AND($C33&gt;0,INDEX(Kalender!FT$81:FT$110,MAX(1,$C33))&gt;INDEX(Kalender!$B$81:$B$110,MAX(1,$C33))),AND($D33&gt;0,INDEX(Kalender!FT$81:FT$110,MAX(1,$D33))&gt;INDEX(Kalender!$B$81:$B$110,MAX(1,$D33))),AND($E33&gt;0,INDEX(Kalender!FT$81:FT$110,MAX(1,$E33))&gt;INDEX(Kalender!$B$81:$B$110,MAX(1,$E33))),AND($F33&gt;0,INDEX(Kalender!FT$81:FT$110,MAX(1,$F33))&gt;INDEX(Kalender!$B$81:$B$110,MAX(1,$F33)))),2,0))</f>
        <v>0</v>
      </c>
      <c r="FU33" s="5" t="n">
        <f aca="false">IF(Kalender!FU33&lt;&gt;1,0,IF(AND($B33&gt;0,INDEX(Kalender!FU$68:FU$77,MAX(1,$B33))&gt;INDEX(Kalender!$B$68:$B$77,MAX(1,$B33))),1,0)+IF(OR(AND($C33&gt;0,INDEX(Kalender!FU$81:FU$110,MAX(1,$C33))&gt;INDEX(Kalender!$B$81:$B$110,MAX(1,$C33))),AND($D33&gt;0,INDEX(Kalender!FU$81:FU$110,MAX(1,$D33))&gt;INDEX(Kalender!$B$81:$B$110,MAX(1,$D33))),AND($E33&gt;0,INDEX(Kalender!FU$81:FU$110,MAX(1,$E33))&gt;INDEX(Kalender!$B$81:$B$110,MAX(1,$E33))),AND($F33&gt;0,INDEX(Kalender!FU$81:FU$110,MAX(1,$F33))&gt;INDEX(Kalender!$B$81:$B$110,MAX(1,$F33)))),2,0))</f>
        <v>0</v>
      </c>
      <c r="FV33" s="5" t="n">
        <f aca="false">IF(Kalender!FV33&lt;&gt;1,0,IF(AND($B33&gt;0,INDEX(Kalender!FV$68:FV$77,MAX(1,$B33))&gt;INDEX(Kalender!$B$68:$B$77,MAX(1,$B33))),1,0)+IF(OR(AND($C33&gt;0,INDEX(Kalender!FV$81:FV$110,MAX(1,$C33))&gt;INDEX(Kalender!$B$81:$B$110,MAX(1,$C33))),AND($D33&gt;0,INDEX(Kalender!FV$81:FV$110,MAX(1,$D33))&gt;INDEX(Kalender!$B$81:$B$110,MAX(1,$D33))),AND($E33&gt;0,INDEX(Kalender!FV$81:FV$110,MAX(1,$E33))&gt;INDEX(Kalender!$B$81:$B$110,MAX(1,$E33))),AND($F33&gt;0,INDEX(Kalender!FV$81:FV$110,MAX(1,$F33))&gt;INDEX(Kalender!$B$81:$B$110,MAX(1,$F33)))),2,0))</f>
        <v>0</v>
      </c>
      <c r="FW33" s="5" t="n">
        <f aca="false">IF(Kalender!FW33&lt;&gt;1,0,IF(AND($B33&gt;0,INDEX(Kalender!FW$68:FW$77,MAX(1,$B33))&gt;INDEX(Kalender!$B$68:$B$77,MAX(1,$B33))),1,0)+IF(OR(AND($C33&gt;0,INDEX(Kalender!FW$81:FW$110,MAX(1,$C33))&gt;INDEX(Kalender!$B$81:$B$110,MAX(1,$C33))),AND($D33&gt;0,INDEX(Kalender!FW$81:FW$110,MAX(1,$D33))&gt;INDEX(Kalender!$B$81:$B$110,MAX(1,$D33))),AND($E33&gt;0,INDEX(Kalender!FW$81:FW$110,MAX(1,$E33))&gt;INDEX(Kalender!$B$81:$B$110,MAX(1,$E33))),AND($F33&gt;0,INDEX(Kalender!FW$81:FW$110,MAX(1,$F33))&gt;INDEX(Kalender!$B$81:$B$110,MAX(1,$F33)))),2,0))</f>
        <v>0</v>
      </c>
      <c r="FX33" s="5" t="n">
        <f aca="false">IF(Kalender!FX33&lt;&gt;1,0,IF(AND($B33&gt;0,INDEX(Kalender!FX$68:FX$77,MAX(1,$B33))&gt;INDEX(Kalender!$B$68:$B$77,MAX(1,$B33))),1,0)+IF(OR(AND($C33&gt;0,INDEX(Kalender!FX$81:FX$110,MAX(1,$C33))&gt;INDEX(Kalender!$B$81:$B$110,MAX(1,$C33))),AND($D33&gt;0,INDEX(Kalender!FX$81:FX$110,MAX(1,$D33))&gt;INDEX(Kalender!$B$81:$B$110,MAX(1,$D33))),AND($E33&gt;0,INDEX(Kalender!FX$81:FX$110,MAX(1,$E33))&gt;INDEX(Kalender!$B$81:$B$110,MAX(1,$E33))),AND($F33&gt;0,INDEX(Kalender!FX$81:FX$110,MAX(1,$F33))&gt;INDEX(Kalender!$B$81:$B$110,MAX(1,$F33)))),2,0))</f>
        <v>0</v>
      </c>
      <c r="FY33" s="5" t="n">
        <f aca="false">IF(Kalender!FY33&lt;&gt;1,0,IF(AND($B33&gt;0,INDEX(Kalender!FY$68:FY$77,MAX(1,$B33))&gt;INDEX(Kalender!$B$68:$B$77,MAX(1,$B33))),1,0)+IF(OR(AND($C33&gt;0,INDEX(Kalender!FY$81:FY$110,MAX(1,$C33))&gt;INDEX(Kalender!$B$81:$B$110,MAX(1,$C33))),AND($D33&gt;0,INDEX(Kalender!FY$81:FY$110,MAX(1,$D33))&gt;INDEX(Kalender!$B$81:$B$110,MAX(1,$D33))),AND($E33&gt;0,INDEX(Kalender!FY$81:FY$110,MAX(1,$E33))&gt;INDEX(Kalender!$B$81:$B$110,MAX(1,$E33))),AND($F33&gt;0,INDEX(Kalender!FY$81:FY$110,MAX(1,$F33))&gt;INDEX(Kalender!$B$81:$B$110,MAX(1,$F33)))),2,0))</f>
        <v>0</v>
      </c>
      <c r="FZ33" s="5" t="n">
        <f aca="false">IF(Kalender!FZ33&lt;&gt;1,0,IF(AND($B33&gt;0,INDEX(Kalender!FZ$68:FZ$77,MAX(1,$B33))&gt;INDEX(Kalender!$B$68:$B$77,MAX(1,$B33))),1,0)+IF(OR(AND($C33&gt;0,INDEX(Kalender!FZ$81:FZ$110,MAX(1,$C33))&gt;INDEX(Kalender!$B$81:$B$110,MAX(1,$C33))),AND($D33&gt;0,INDEX(Kalender!FZ$81:FZ$110,MAX(1,$D33))&gt;INDEX(Kalender!$B$81:$B$110,MAX(1,$D33))),AND($E33&gt;0,INDEX(Kalender!FZ$81:FZ$110,MAX(1,$E33))&gt;INDEX(Kalender!$B$81:$B$110,MAX(1,$E33))),AND($F33&gt;0,INDEX(Kalender!FZ$81:FZ$110,MAX(1,$F33))&gt;INDEX(Kalender!$B$81:$B$110,MAX(1,$F33)))),2,0))</f>
        <v>0</v>
      </c>
      <c r="GA33" s="5" t="n">
        <f aca="false">IF(Kalender!GA33&lt;&gt;1,0,IF(AND($B33&gt;0,INDEX(Kalender!GA$68:GA$77,MAX(1,$B33))&gt;INDEX(Kalender!$B$68:$B$77,MAX(1,$B33))),1,0)+IF(OR(AND($C33&gt;0,INDEX(Kalender!GA$81:GA$110,MAX(1,$C33))&gt;INDEX(Kalender!$B$81:$B$110,MAX(1,$C33))),AND($D33&gt;0,INDEX(Kalender!GA$81:GA$110,MAX(1,$D33))&gt;INDEX(Kalender!$B$81:$B$110,MAX(1,$D33))),AND($E33&gt;0,INDEX(Kalender!GA$81:GA$110,MAX(1,$E33))&gt;INDEX(Kalender!$B$81:$B$110,MAX(1,$E33))),AND($F33&gt;0,INDEX(Kalender!GA$81:GA$110,MAX(1,$F33))&gt;INDEX(Kalender!$B$81:$B$110,MAX(1,$F33)))),2,0))</f>
        <v>0</v>
      </c>
      <c r="GB33" s="5" t="n">
        <f aca="false">IF(Kalender!GB33&lt;&gt;1,0,IF(AND($B33&gt;0,INDEX(Kalender!GB$68:GB$77,MAX(1,$B33))&gt;INDEX(Kalender!$B$68:$B$77,MAX(1,$B33))),1,0)+IF(OR(AND($C33&gt;0,INDEX(Kalender!GB$81:GB$110,MAX(1,$C33))&gt;INDEX(Kalender!$B$81:$B$110,MAX(1,$C33))),AND($D33&gt;0,INDEX(Kalender!GB$81:GB$110,MAX(1,$D33))&gt;INDEX(Kalender!$B$81:$B$110,MAX(1,$D33))),AND($E33&gt;0,INDEX(Kalender!GB$81:GB$110,MAX(1,$E33))&gt;INDEX(Kalender!$B$81:$B$110,MAX(1,$E33))),AND($F33&gt;0,INDEX(Kalender!GB$81:GB$110,MAX(1,$F33))&gt;INDEX(Kalender!$B$81:$B$110,MAX(1,$F33)))),2,0))</f>
        <v>0</v>
      </c>
      <c r="GC33" s="5" t="n">
        <f aca="false">IF(Kalender!GC33&lt;&gt;1,0,IF(AND($B33&gt;0,INDEX(Kalender!GC$68:GC$77,MAX(1,$B33))&gt;INDEX(Kalender!$B$68:$B$77,MAX(1,$B33))),1,0)+IF(OR(AND($C33&gt;0,INDEX(Kalender!GC$81:GC$110,MAX(1,$C33))&gt;INDEX(Kalender!$B$81:$B$110,MAX(1,$C33))),AND($D33&gt;0,INDEX(Kalender!GC$81:GC$110,MAX(1,$D33))&gt;INDEX(Kalender!$B$81:$B$110,MAX(1,$D33))),AND($E33&gt;0,INDEX(Kalender!GC$81:GC$110,MAX(1,$E33))&gt;INDEX(Kalender!$B$81:$B$110,MAX(1,$E33))),AND($F33&gt;0,INDEX(Kalender!GC$81:GC$110,MAX(1,$F33))&gt;INDEX(Kalender!$B$81:$B$110,MAX(1,$F33)))),2,0))</f>
        <v>0</v>
      </c>
      <c r="GD33" s="5" t="n">
        <f aca="false">IF(Kalender!GD33&lt;&gt;1,0,IF(AND($B33&gt;0,INDEX(Kalender!GD$68:GD$77,MAX(1,$B33))&gt;INDEX(Kalender!$B$68:$B$77,MAX(1,$B33))),1,0)+IF(OR(AND($C33&gt;0,INDEX(Kalender!GD$81:GD$110,MAX(1,$C33))&gt;INDEX(Kalender!$B$81:$B$110,MAX(1,$C33))),AND($D33&gt;0,INDEX(Kalender!GD$81:GD$110,MAX(1,$D33))&gt;INDEX(Kalender!$B$81:$B$110,MAX(1,$D33))),AND($E33&gt;0,INDEX(Kalender!GD$81:GD$110,MAX(1,$E33))&gt;INDEX(Kalender!$B$81:$B$110,MAX(1,$E33))),AND($F33&gt;0,INDEX(Kalender!GD$81:GD$110,MAX(1,$F33))&gt;INDEX(Kalender!$B$81:$B$110,MAX(1,$F33)))),2,0))</f>
        <v>0</v>
      </c>
      <c r="GE33" s="5" t="n">
        <f aca="false">IF(Kalender!GE33&lt;&gt;1,0,IF(AND($B33&gt;0,INDEX(Kalender!GE$68:GE$77,MAX(1,$B33))&gt;INDEX(Kalender!$B$68:$B$77,MAX(1,$B33))),1,0)+IF(OR(AND($C33&gt;0,INDEX(Kalender!GE$81:GE$110,MAX(1,$C33))&gt;INDEX(Kalender!$B$81:$B$110,MAX(1,$C33))),AND($D33&gt;0,INDEX(Kalender!GE$81:GE$110,MAX(1,$D33))&gt;INDEX(Kalender!$B$81:$B$110,MAX(1,$D33))),AND($E33&gt;0,INDEX(Kalender!GE$81:GE$110,MAX(1,$E33))&gt;INDEX(Kalender!$B$81:$B$110,MAX(1,$E33))),AND($F33&gt;0,INDEX(Kalender!GE$81:GE$110,MAX(1,$F33))&gt;INDEX(Kalender!$B$81:$B$110,MAX(1,$F33)))),2,0))</f>
        <v>0</v>
      </c>
      <c r="GF33" s="5" t="n">
        <f aca="false">IF(Kalender!GF33&lt;&gt;1,0,IF(AND($B33&gt;0,INDEX(Kalender!GF$68:GF$77,MAX(1,$B33))&gt;INDEX(Kalender!$B$68:$B$77,MAX(1,$B33))),1,0)+IF(OR(AND($C33&gt;0,INDEX(Kalender!GF$81:GF$110,MAX(1,$C33))&gt;INDEX(Kalender!$B$81:$B$110,MAX(1,$C33))),AND($D33&gt;0,INDEX(Kalender!GF$81:GF$110,MAX(1,$D33))&gt;INDEX(Kalender!$B$81:$B$110,MAX(1,$D33))),AND($E33&gt;0,INDEX(Kalender!GF$81:GF$110,MAX(1,$E33))&gt;INDEX(Kalender!$B$81:$B$110,MAX(1,$E33))),AND($F33&gt;0,INDEX(Kalender!GF$81:GF$110,MAX(1,$F33))&gt;INDEX(Kalender!$B$81:$B$110,MAX(1,$F33)))),2,0))</f>
        <v>0</v>
      </c>
      <c r="GG33" s="5" t="n">
        <f aca="false">IF(Kalender!GG33&lt;&gt;1,0,IF(AND($B33&gt;0,INDEX(Kalender!GG$68:GG$77,MAX(1,$B33))&gt;INDEX(Kalender!$B$68:$B$77,MAX(1,$B33))),1,0)+IF(OR(AND($C33&gt;0,INDEX(Kalender!GG$81:GG$110,MAX(1,$C33))&gt;INDEX(Kalender!$B$81:$B$110,MAX(1,$C33))),AND($D33&gt;0,INDEX(Kalender!GG$81:GG$110,MAX(1,$D33))&gt;INDEX(Kalender!$B$81:$B$110,MAX(1,$D33))),AND($E33&gt;0,INDEX(Kalender!GG$81:GG$110,MAX(1,$E33))&gt;INDEX(Kalender!$B$81:$B$110,MAX(1,$E33))),AND($F33&gt;0,INDEX(Kalender!GG$81:GG$110,MAX(1,$F33))&gt;INDEX(Kalender!$B$81:$B$110,MAX(1,$F33)))),2,0))</f>
        <v>0</v>
      </c>
      <c r="GH33" s="5" t="n">
        <f aca="false">IF(Kalender!GH33&lt;&gt;1,0,IF(AND($B33&gt;0,INDEX(Kalender!GH$68:GH$77,MAX(1,$B33))&gt;INDEX(Kalender!$B$68:$B$77,MAX(1,$B33))),1,0)+IF(OR(AND($C33&gt;0,INDEX(Kalender!GH$81:GH$110,MAX(1,$C33))&gt;INDEX(Kalender!$B$81:$B$110,MAX(1,$C33))),AND($D33&gt;0,INDEX(Kalender!GH$81:GH$110,MAX(1,$D33))&gt;INDEX(Kalender!$B$81:$B$110,MAX(1,$D33))),AND($E33&gt;0,INDEX(Kalender!GH$81:GH$110,MAX(1,$E33))&gt;INDEX(Kalender!$B$81:$B$110,MAX(1,$E33))),AND($F33&gt;0,INDEX(Kalender!GH$81:GH$110,MAX(1,$F33))&gt;INDEX(Kalender!$B$81:$B$110,MAX(1,$F33)))),2,0))</f>
        <v>0</v>
      </c>
      <c r="GI33" s="5" t="n">
        <f aca="false">IF(Kalender!GI33&lt;&gt;1,0,IF(AND($B33&gt;0,INDEX(Kalender!GI$68:GI$77,MAX(1,$B33))&gt;INDEX(Kalender!$B$68:$B$77,MAX(1,$B33))),1,0)+IF(OR(AND($C33&gt;0,INDEX(Kalender!GI$81:GI$110,MAX(1,$C33))&gt;INDEX(Kalender!$B$81:$B$110,MAX(1,$C33))),AND($D33&gt;0,INDEX(Kalender!GI$81:GI$110,MAX(1,$D33))&gt;INDEX(Kalender!$B$81:$B$110,MAX(1,$D33))),AND($E33&gt;0,INDEX(Kalender!GI$81:GI$110,MAX(1,$E33))&gt;INDEX(Kalender!$B$81:$B$110,MAX(1,$E33))),AND($F33&gt;0,INDEX(Kalender!GI$81:GI$110,MAX(1,$F33))&gt;INDEX(Kalender!$B$81:$B$110,MAX(1,$F33)))),2,0))</f>
        <v>0</v>
      </c>
      <c r="GJ33" s="5" t="n">
        <f aca="false">IF(Kalender!GJ33&lt;&gt;1,0,IF(AND($B33&gt;0,INDEX(Kalender!GJ$68:GJ$77,MAX(1,$B33))&gt;INDEX(Kalender!$B$68:$B$77,MAX(1,$B33))),1,0)+IF(OR(AND($C33&gt;0,INDEX(Kalender!GJ$81:GJ$110,MAX(1,$C33))&gt;INDEX(Kalender!$B$81:$B$110,MAX(1,$C33))),AND($D33&gt;0,INDEX(Kalender!GJ$81:GJ$110,MAX(1,$D33))&gt;INDEX(Kalender!$B$81:$B$110,MAX(1,$D33))),AND($E33&gt;0,INDEX(Kalender!GJ$81:GJ$110,MAX(1,$E33))&gt;INDEX(Kalender!$B$81:$B$110,MAX(1,$E33))),AND($F33&gt;0,INDEX(Kalender!GJ$81:GJ$110,MAX(1,$F33))&gt;INDEX(Kalender!$B$81:$B$110,MAX(1,$F33)))),2,0))</f>
        <v>0</v>
      </c>
      <c r="GK33" s="5" t="n">
        <f aca="false">IF(Kalender!GK33&lt;&gt;1,0,IF(AND($B33&gt;0,INDEX(Kalender!GK$68:GK$77,MAX(1,$B33))&gt;INDEX(Kalender!$B$68:$B$77,MAX(1,$B33))),1,0)+IF(OR(AND($C33&gt;0,INDEX(Kalender!GK$81:GK$110,MAX(1,$C33))&gt;INDEX(Kalender!$B$81:$B$110,MAX(1,$C33))),AND($D33&gt;0,INDEX(Kalender!GK$81:GK$110,MAX(1,$D33))&gt;INDEX(Kalender!$B$81:$B$110,MAX(1,$D33))),AND($E33&gt;0,INDEX(Kalender!GK$81:GK$110,MAX(1,$E33))&gt;INDEX(Kalender!$B$81:$B$110,MAX(1,$E33))),AND($F33&gt;0,INDEX(Kalender!GK$81:GK$110,MAX(1,$F33))&gt;INDEX(Kalender!$B$81:$B$110,MAX(1,$F33)))),2,0))</f>
        <v>0</v>
      </c>
      <c r="GL33" s="5" t="n">
        <f aca="false">IF(Kalender!GL33&lt;&gt;1,0,IF(AND($B33&gt;0,INDEX(Kalender!GL$68:GL$77,MAX(1,$B33))&gt;INDEX(Kalender!$B$68:$B$77,MAX(1,$B33))),1,0)+IF(OR(AND($C33&gt;0,INDEX(Kalender!GL$81:GL$110,MAX(1,$C33))&gt;INDEX(Kalender!$B$81:$B$110,MAX(1,$C33))),AND($D33&gt;0,INDEX(Kalender!GL$81:GL$110,MAX(1,$D33))&gt;INDEX(Kalender!$B$81:$B$110,MAX(1,$D33))),AND($E33&gt;0,INDEX(Kalender!GL$81:GL$110,MAX(1,$E33))&gt;INDEX(Kalender!$B$81:$B$110,MAX(1,$E33))),AND($F33&gt;0,INDEX(Kalender!GL$81:GL$110,MAX(1,$F33))&gt;INDEX(Kalender!$B$81:$B$110,MAX(1,$F33)))),2,0))</f>
        <v>0</v>
      </c>
      <c r="GM33" s="5" t="n">
        <f aca="false">IF(Kalender!GM33&lt;&gt;1,0,IF(AND($B33&gt;0,INDEX(Kalender!GM$68:GM$77,MAX(1,$B33))&gt;INDEX(Kalender!$B$68:$B$77,MAX(1,$B33))),1,0)+IF(OR(AND($C33&gt;0,INDEX(Kalender!GM$81:GM$110,MAX(1,$C33))&gt;INDEX(Kalender!$B$81:$B$110,MAX(1,$C33))),AND($D33&gt;0,INDEX(Kalender!GM$81:GM$110,MAX(1,$D33))&gt;INDEX(Kalender!$B$81:$B$110,MAX(1,$D33))),AND($E33&gt;0,INDEX(Kalender!GM$81:GM$110,MAX(1,$E33))&gt;INDEX(Kalender!$B$81:$B$110,MAX(1,$E33))),AND($F33&gt;0,INDEX(Kalender!GM$81:GM$110,MAX(1,$F33))&gt;INDEX(Kalender!$B$81:$B$110,MAX(1,$F33)))),2,0))</f>
        <v>0</v>
      </c>
      <c r="GN33" s="5" t="n">
        <f aca="false">IF(Kalender!GN33&lt;&gt;1,0,IF(AND($B33&gt;0,INDEX(Kalender!GN$68:GN$77,MAX(1,$B33))&gt;INDEX(Kalender!$B$68:$B$77,MAX(1,$B33))),1,0)+IF(OR(AND($C33&gt;0,INDEX(Kalender!GN$81:GN$110,MAX(1,$C33))&gt;INDEX(Kalender!$B$81:$B$110,MAX(1,$C33))),AND($D33&gt;0,INDEX(Kalender!GN$81:GN$110,MAX(1,$D33))&gt;INDEX(Kalender!$B$81:$B$110,MAX(1,$D33))),AND($E33&gt;0,INDEX(Kalender!GN$81:GN$110,MAX(1,$E33))&gt;INDEX(Kalender!$B$81:$B$110,MAX(1,$E33))),AND($F33&gt;0,INDEX(Kalender!GN$81:GN$110,MAX(1,$F33))&gt;INDEX(Kalender!$B$81:$B$110,MAX(1,$F33)))),2,0))</f>
        <v>0</v>
      </c>
      <c r="GO33" s="5" t="n">
        <f aca="false">IF(Kalender!GO33&lt;&gt;1,0,IF(AND($B33&gt;0,INDEX(Kalender!GO$68:GO$77,MAX(1,$B33))&gt;INDEX(Kalender!$B$68:$B$77,MAX(1,$B33))),1,0)+IF(OR(AND($C33&gt;0,INDEX(Kalender!GO$81:GO$110,MAX(1,$C33))&gt;INDEX(Kalender!$B$81:$B$110,MAX(1,$C33))),AND($D33&gt;0,INDEX(Kalender!GO$81:GO$110,MAX(1,$D33))&gt;INDEX(Kalender!$B$81:$B$110,MAX(1,$D33))),AND($E33&gt;0,INDEX(Kalender!GO$81:GO$110,MAX(1,$E33))&gt;INDEX(Kalender!$B$81:$B$110,MAX(1,$E33))),AND($F33&gt;0,INDEX(Kalender!GO$81:GO$110,MAX(1,$F33))&gt;INDEX(Kalender!$B$81:$B$110,MAX(1,$F33)))),2,0))</f>
        <v>0</v>
      </c>
      <c r="GP33" s="5" t="n">
        <f aca="false">IF(Kalender!GP33&lt;&gt;1,0,IF(AND($B33&gt;0,INDEX(Kalender!GP$68:GP$77,MAX(1,$B33))&gt;INDEX(Kalender!$B$68:$B$77,MAX(1,$B33))),1,0)+IF(OR(AND($C33&gt;0,INDEX(Kalender!GP$81:GP$110,MAX(1,$C33))&gt;INDEX(Kalender!$B$81:$B$110,MAX(1,$C33))),AND($D33&gt;0,INDEX(Kalender!GP$81:GP$110,MAX(1,$D33))&gt;INDEX(Kalender!$B$81:$B$110,MAX(1,$D33))),AND($E33&gt;0,INDEX(Kalender!GP$81:GP$110,MAX(1,$E33))&gt;INDEX(Kalender!$B$81:$B$110,MAX(1,$E33))),AND($F33&gt;0,INDEX(Kalender!GP$81:GP$110,MAX(1,$F33))&gt;INDEX(Kalender!$B$81:$B$110,MAX(1,$F33)))),2,0))</f>
        <v>0</v>
      </c>
      <c r="GQ33" s="5" t="n">
        <f aca="false">IF(Kalender!GQ33&lt;&gt;1,0,IF(AND($B33&gt;0,INDEX(Kalender!GQ$68:GQ$77,MAX(1,$B33))&gt;INDEX(Kalender!$B$68:$B$77,MAX(1,$B33))),1,0)+IF(OR(AND($C33&gt;0,INDEX(Kalender!GQ$81:GQ$110,MAX(1,$C33))&gt;INDEX(Kalender!$B$81:$B$110,MAX(1,$C33))),AND($D33&gt;0,INDEX(Kalender!GQ$81:GQ$110,MAX(1,$D33))&gt;INDEX(Kalender!$B$81:$B$110,MAX(1,$D33))),AND($E33&gt;0,INDEX(Kalender!GQ$81:GQ$110,MAX(1,$E33))&gt;INDEX(Kalender!$B$81:$B$110,MAX(1,$E33))),AND($F33&gt;0,INDEX(Kalender!GQ$81:GQ$110,MAX(1,$F33))&gt;INDEX(Kalender!$B$81:$B$110,MAX(1,$F33)))),2,0))</f>
        <v>0</v>
      </c>
      <c r="GR33" s="5" t="n">
        <f aca="false">IF(Kalender!GR33&lt;&gt;1,0,IF(AND($B33&gt;0,INDEX(Kalender!GR$68:GR$77,MAX(1,$B33))&gt;INDEX(Kalender!$B$68:$B$77,MAX(1,$B33))),1,0)+IF(OR(AND($C33&gt;0,INDEX(Kalender!GR$81:GR$110,MAX(1,$C33))&gt;INDEX(Kalender!$B$81:$B$110,MAX(1,$C33))),AND($D33&gt;0,INDEX(Kalender!GR$81:GR$110,MAX(1,$D33))&gt;INDEX(Kalender!$B$81:$B$110,MAX(1,$D33))),AND($E33&gt;0,INDEX(Kalender!GR$81:GR$110,MAX(1,$E33))&gt;INDEX(Kalender!$B$81:$B$110,MAX(1,$E33))),AND($F33&gt;0,INDEX(Kalender!GR$81:GR$110,MAX(1,$F33))&gt;INDEX(Kalender!$B$81:$B$110,MAX(1,$F33)))),2,0))</f>
        <v>0</v>
      </c>
      <c r="GS33" s="5" t="n">
        <f aca="false">IF(Kalender!GS33&lt;&gt;1,0,IF(AND($B33&gt;0,INDEX(Kalender!GS$68:GS$77,MAX(1,$B33))&gt;INDEX(Kalender!$B$68:$B$77,MAX(1,$B33))),1,0)+IF(OR(AND($C33&gt;0,INDEX(Kalender!GS$81:GS$110,MAX(1,$C33))&gt;INDEX(Kalender!$B$81:$B$110,MAX(1,$C33))),AND($D33&gt;0,INDEX(Kalender!GS$81:GS$110,MAX(1,$D33))&gt;INDEX(Kalender!$B$81:$B$110,MAX(1,$D33))),AND($E33&gt;0,INDEX(Kalender!GS$81:GS$110,MAX(1,$E33))&gt;INDEX(Kalender!$B$81:$B$110,MAX(1,$E33))),AND($F33&gt;0,INDEX(Kalender!GS$81:GS$110,MAX(1,$F33))&gt;INDEX(Kalender!$B$81:$B$110,MAX(1,$F33)))),2,0))</f>
        <v>0</v>
      </c>
      <c r="GT33" s="5" t="n">
        <f aca="false">IF(Kalender!GT33&lt;&gt;1,0,IF(AND($B33&gt;0,INDEX(Kalender!GT$68:GT$77,MAX(1,$B33))&gt;INDEX(Kalender!$B$68:$B$77,MAX(1,$B33))),1,0)+IF(OR(AND($C33&gt;0,INDEX(Kalender!GT$81:GT$110,MAX(1,$C33))&gt;INDEX(Kalender!$B$81:$B$110,MAX(1,$C33))),AND($D33&gt;0,INDEX(Kalender!GT$81:GT$110,MAX(1,$D33))&gt;INDEX(Kalender!$B$81:$B$110,MAX(1,$D33))),AND($E33&gt;0,INDEX(Kalender!GT$81:GT$110,MAX(1,$E33))&gt;INDEX(Kalender!$B$81:$B$110,MAX(1,$E33))),AND($F33&gt;0,INDEX(Kalender!GT$81:GT$110,MAX(1,$F33))&gt;INDEX(Kalender!$B$81:$B$110,MAX(1,$F33)))),2,0))</f>
        <v>0</v>
      </c>
      <c r="GU33" s="5" t="n">
        <f aca="false">IF(Kalender!GU33&lt;&gt;1,0,IF(AND($B33&gt;0,INDEX(Kalender!GU$68:GU$77,MAX(1,$B33))&gt;INDEX(Kalender!$B$68:$B$77,MAX(1,$B33))),1,0)+IF(OR(AND($C33&gt;0,INDEX(Kalender!GU$81:GU$110,MAX(1,$C33))&gt;INDEX(Kalender!$B$81:$B$110,MAX(1,$C33))),AND($D33&gt;0,INDEX(Kalender!GU$81:GU$110,MAX(1,$D33))&gt;INDEX(Kalender!$B$81:$B$110,MAX(1,$D33))),AND($E33&gt;0,INDEX(Kalender!GU$81:GU$110,MAX(1,$E33))&gt;INDEX(Kalender!$B$81:$B$110,MAX(1,$E33))),AND($F33&gt;0,INDEX(Kalender!GU$81:GU$110,MAX(1,$F33))&gt;INDEX(Kalender!$B$81:$B$110,MAX(1,$F33)))),2,0))</f>
        <v>0</v>
      </c>
      <c r="GV33" s="5" t="n">
        <f aca="false">IF(Kalender!GV33&lt;&gt;1,0,IF(AND($B33&gt;0,INDEX(Kalender!GV$68:GV$77,MAX(1,$B33))&gt;INDEX(Kalender!$B$68:$B$77,MAX(1,$B33))),1,0)+IF(OR(AND($C33&gt;0,INDEX(Kalender!GV$81:GV$110,MAX(1,$C33))&gt;INDEX(Kalender!$B$81:$B$110,MAX(1,$C33))),AND($D33&gt;0,INDEX(Kalender!GV$81:GV$110,MAX(1,$D33))&gt;INDEX(Kalender!$B$81:$B$110,MAX(1,$D33))),AND($E33&gt;0,INDEX(Kalender!GV$81:GV$110,MAX(1,$E33))&gt;INDEX(Kalender!$B$81:$B$110,MAX(1,$E33))),AND($F33&gt;0,INDEX(Kalender!GV$81:GV$110,MAX(1,$F33))&gt;INDEX(Kalender!$B$81:$B$110,MAX(1,$F33)))),2,0))</f>
        <v>0</v>
      </c>
      <c r="GW33" s="5" t="n">
        <f aca="false">IF(Kalender!GW33&lt;&gt;1,0,IF(AND($B33&gt;0,INDEX(Kalender!GW$68:GW$77,MAX(1,$B33))&gt;INDEX(Kalender!$B$68:$B$77,MAX(1,$B33))),1,0)+IF(OR(AND($C33&gt;0,INDEX(Kalender!GW$81:GW$110,MAX(1,$C33))&gt;INDEX(Kalender!$B$81:$B$110,MAX(1,$C33))),AND($D33&gt;0,INDEX(Kalender!GW$81:GW$110,MAX(1,$D33))&gt;INDEX(Kalender!$B$81:$B$110,MAX(1,$D33))),AND($E33&gt;0,INDEX(Kalender!GW$81:GW$110,MAX(1,$E33))&gt;INDEX(Kalender!$B$81:$B$110,MAX(1,$E33))),AND($F33&gt;0,INDEX(Kalender!GW$81:GW$110,MAX(1,$F33))&gt;INDEX(Kalender!$B$81:$B$110,MAX(1,$F33)))),2,0))</f>
        <v>0</v>
      </c>
      <c r="GX33" s="5" t="n">
        <f aca="false">IF(Kalender!GX33&lt;&gt;1,0,IF(AND($B33&gt;0,INDEX(Kalender!GX$68:GX$77,MAX(1,$B33))&gt;INDEX(Kalender!$B$68:$B$77,MAX(1,$B33))),1,0)+IF(OR(AND($C33&gt;0,INDEX(Kalender!GX$81:GX$110,MAX(1,$C33))&gt;INDEX(Kalender!$B$81:$B$110,MAX(1,$C33))),AND($D33&gt;0,INDEX(Kalender!GX$81:GX$110,MAX(1,$D33))&gt;INDEX(Kalender!$B$81:$B$110,MAX(1,$D33))),AND($E33&gt;0,INDEX(Kalender!GX$81:GX$110,MAX(1,$E33))&gt;INDEX(Kalender!$B$81:$B$110,MAX(1,$E33))),AND($F33&gt;0,INDEX(Kalender!GX$81:GX$110,MAX(1,$F33))&gt;INDEX(Kalender!$B$81:$B$110,MAX(1,$F33)))),2,0))</f>
        <v>0</v>
      </c>
      <c r="GY33" s="5" t="n">
        <f aca="false">IF(Kalender!GY33&lt;&gt;1,0,IF(AND($B33&gt;0,INDEX(Kalender!GY$68:GY$77,MAX(1,$B33))&gt;INDEX(Kalender!$B$68:$B$77,MAX(1,$B33))),1,0)+IF(OR(AND($C33&gt;0,INDEX(Kalender!GY$81:GY$110,MAX(1,$C33))&gt;INDEX(Kalender!$B$81:$B$110,MAX(1,$C33))),AND($D33&gt;0,INDEX(Kalender!GY$81:GY$110,MAX(1,$D33))&gt;INDEX(Kalender!$B$81:$B$110,MAX(1,$D33))),AND($E33&gt;0,INDEX(Kalender!GY$81:GY$110,MAX(1,$E33))&gt;INDEX(Kalender!$B$81:$B$110,MAX(1,$E33))),AND($F33&gt;0,INDEX(Kalender!GY$81:GY$110,MAX(1,$F33))&gt;INDEX(Kalender!$B$81:$B$110,MAX(1,$F33)))),2,0))</f>
        <v>0</v>
      </c>
      <c r="GZ33" s="5" t="n">
        <f aca="false">IF(Kalender!GZ33&lt;&gt;1,0,IF(AND($B33&gt;0,INDEX(Kalender!GZ$68:GZ$77,MAX(1,$B33))&gt;INDEX(Kalender!$B$68:$B$77,MAX(1,$B33))),1,0)+IF(OR(AND($C33&gt;0,INDEX(Kalender!GZ$81:GZ$110,MAX(1,$C33))&gt;INDEX(Kalender!$B$81:$B$110,MAX(1,$C33))),AND($D33&gt;0,INDEX(Kalender!GZ$81:GZ$110,MAX(1,$D33))&gt;INDEX(Kalender!$B$81:$B$110,MAX(1,$D33))),AND($E33&gt;0,INDEX(Kalender!GZ$81:GZ$110,MAX(1,$E33))&gt;INDEX(Kalender!$B$81:$B$110,MAX(1,$E33))),AND($F33&gt;0,INDEX(Kalender!GZ$81:GZ$110,MAX(1,$F33))&gt;INDEX(Kalender!$B$81:$B$110,MAX(1,$F33)))),2,0))</f>
        <v>0</v>
      </c>
      <c r="HA33" s="5" t="n">
        <f aca="false">IF(Kalender!HA33&lt;&gt;1,0,IF(AND($B33&gt;0,INDEX(Kalender!HA$68:HA$77,MAX(1,$B33))&gt;INDEX(Kalender!$B$68:$B$77,MAX(1,$B33))),1,0)+IF(OR(AND($C33&gt;0,INDEX(Kalender!HA$81:HA$110,MAX(1,$C33))&gt;INDEX(Kalender!$B$81:$B$110,MAX(1,$C33))),AND($D33&gt;0,INDEX(Kalender!HA$81:HA$110,MAX(1,$D33))&gt;INDEX(Kalender!$B$81:$B$110,MAX(1,$D33))),AND($E33&gt;0,INDEX(Kalender!HA$81:HA$110,MAX(1,$E33))&gt;INDEX(Kalender!$B$81:$B$110,MAX(1,$E33))),AND($F33&gt;0,INDEX(Kalender!HA$81:HA$110,MAX(1,$F33))&gt;INDEX(Kalender!$B$81:$B$110,MAX(1,$F33)))),2,0))</f>
        <v>0</v>
      </c>
      <c r="HB33" s="5" t="n">
        <f aca="false">IF(Kalender!HB33&lt;&gt;1,0,IF(AND($B33&gt;0,INDEX(Kalender!HB$68:HB$77,MAX(1,$B33))&gt;INDEX(Kalender!$B$68:$B$77,MAX(1,$B33))),1,0)+IF(OR(AND($C33&gt;0,INDEX(Kalender!HB$81:HB$110,MAX(1,$C33))&gt;INDEX(Kalender!$B$81:$B$110,MAX(1,$C33))),AND($D33&gt;0,INDEX(Kalender!HB$81:HB$110,MAX(1,$D33))&gt;INDEX(Kalender!$B$81:$B$110,MAX(1,$D33))),AND($E33&gt;0,INDEX(Kalender!HB$81:HB$110,MAX(1,$E33))&gt;INDEX(Kalender!$B$81:$B$110,MAX(1,$E33))),AND($F33&gt;0,INDEX(Kalender!HB$81:HB$110,MAX(1,$F33))&gt;INDEX(Kalender!$B$81:$B$110,MAX(1,$F33)))),2,0))</f>
        <v>0</v>
      </c>
      <c r="HC33" s="5" t="n">
        <f aca="false">IF(Kalender!HC33&lt;&gt;1,0,IF(AND($B33&gt;0,INDEX(Kalender!HC$68:HC$77,MAX(1,$B33))&gt;INDEX(Kalender!$B$68:$B$77,MAX(1,$B33))),1,0)+IF(OR(AND($C33&gt;0,INDEX(Kalender!HC$81:HC$110,MAX(1,$C33))&gt;INDEX(Kalender!$B$81:$B$110,MAX(1,$C33))),AND($D33&gt;0,INDEX(Kalender!HC$81:HC$110,MAX(1,$D33))&gt;INDEX(Kalender!$B$81:$B$110,MAX(1,$D33))),AND($E33&gt;0,INDEX(Kalender!HC$81:HC$110,MAX(1,$E33))&gt;INDEX(Kalender!$B$81:$B$110,MAX(1,$E33))),AND($F33&gt;0,INDEX(Kalender!HC$81:HC$110,MAX(1,$F33))&gt;INDEX(Kalender!$B$81:$B$110,MAX(1,$F33)))),2,0))</f>
        <v>0</v>
      </c>
      <c r="HD33" s="5" t="n">
        <f aca="false">IF(Kalender!HD33&lt;&gt;1,0,IF(AND($B33&gt;0,INDEX(Kalender!HD$68:HD$77,MAX(1,$B33))&gt;INDEX(Kalender!$B$68:$B$77,MAX(1,$B33))),1,0)+IF(OR(AND($C33&gt;0,INDEX(Kalender!HD$81:HD$110,MAX(1,$C33))&gt;INDEX(Kalender!$B$81:$B$110,MAX(1,$C33))),AND($D33&gt;0,INDEX(Kalender!HD$81:HD$110,MAX(1,$D33))&gt;INDEX(Kalender!$B$81:$B$110,MAX(1,$D33))),AND($E33&gt;0,INDEX(Kalender!HD$81:HD$110,MAX(1,$E33))&gt;INDEX(Kalender!$B$81:$B$110,MAX(1,$E33))),AND($F33&gt;0,INDEX(Kalender!HD$81:HD$110,MAX(1,$F33))&gt;INDEX(Kalender!$B$81:$B$110,MAX(1,$F33)))),2,0))</f>
        <v>0</v>
      </c>
      <c r="HE33" s="5" t="n">
        <f aca="false">IF(Kalender!HE33&lt;&gt;1,0,IF(AND($B33&gt;0,INDEX(Kalender!HE$68:HE$77,MAX(1,$B33))&gt;INDEX(Kalender!$B$68:$B$77,MAX(1,$B33))),1,0)+IF(OR(AND($C33&gt;0,INDEX(Kalender!HE$81:HE$110,MAX(1,$C33))&gt;INDEX(Kalender!$B$81:$B$110,MAX(1,$C33))),AND($D33&gt;0,INDEX(Kalender!HE$81:HE$110,MAX(1,$D33))&gt;INDEX(Kalender!$B$81:$B$110,MAX(1,$D33))),AND($E33&gt;0,INDEX(Kalender!HE$81:HE$110,MAX(1,$E33))&gt;INDEX(Kalender!$B$81:$B$110,MAX(1,$E33))),AND($F33&gt;0,INDEX(Kalender!HE$81:HE$110,MAX(1,$F33))&gt;INDEX(Kalender!$B$81:$B$110,MAX(1,$F33)))),2,0))</f>
        <v>0</v>
      </c>
      <c r="HF33" s="5" t="n">
        <f aca="false">IF(Kalender!HF33&lt;&gt;1,0,IF(AND($B33&gt;0,INDEX(Kalender!HF$68:HF$77,MAX(1,$B33))&gt;INDEX(Kalender!$B$68:$B$77,MAX(1,$B33))),1,0)+IF(OR(AND($C33&gt;0,INDEX(Kalender!HF$81:HF$110,MAX(1,$C33))&gt;INDEX(Kalender!$B$81:$B$110,MAX(1,$C33))),AND($D33&gt;0,INDEX(Kalender!HF$81:HF$110,MAX(1,$D33))&gt;INDEX(Kalender!$B$81:$B$110,MAX(1,$D33))),AND($E33&gt;0,INDEX(Kalender!HF$81:HF$110,MAX(1,$E33))&gt;INDEX(Kalender!$B$81:$B$110,MAX(1,$E33))),AND($F33&gt;0,INDEX(Kalender!HF$81:HF$110,MAX(1,$F33))&gt;INDEX(Kalender!$B$81:$B$110,MAX(1,$F33)))),2,0))</f>
        <v>0</v>
      </c>
      <c r="HG33" s="5" t="n">
        <f aca="false">IF(Kalender!HG33&lt;&gt;1,0,IF(AND($B33&gt;0,INDEX(Kalender!HG$68:HG$77,MAX(1,$B33))&gt;INDEX(Kalender!$B$68:$B$77,MAX(1,$B33))),1,0)+IF(OR(AND($C33&gt;0,INDEX(Kalender!HG$81:HG$110,MAX(1,$C33))&gt;INDEX(Kalender!$B$81:$B$110,MAX(1,$C33))),AND($D33&gt;0,INDEX(Kalender!HG$81:HG$110,MAX(1,$D33))&gt;INDEX(Kalender!$B$81:$B$110,MAX(1,$D33))),AND($E33&gt;0,INDEX(Kalender!HG$81:HG$110,MAX(1,$E33))&gt;INDEX(Kalender!$B$81:$B$110,MAX(1,$E33))),AND($F33&gt;0,INDEX(Kalender!HG$81:HG$110,MAX(1,$F33))&gt;INDEX(Kalender!$B$81:$B$110,MAX(1,$F33)))),2,0))</f>
        <v>0</v>
      </c>
      <c r="HH33" s="5" t="n">
        <f aca="false">IF(Kalender!HH33&lt;&gt;1,0,IF(AND($B33&gt;0,INDEX(Kalender!HH$68:HH$77,MAX(1,$B33))&gt;INDEX(Kalender!$B$68:$B$77,MAX(1,$B33))),1,0)+IF(OR(AND($C33&gt;0,INDEX(Kalender!HH$81:HH$110,MAX(1,$C33))&gt;INDEX(Kalender!$B$81:$B$110,MAX(1,$C33))),AND($D33&gt;0,INDEX(Kalender!HH$81:HH$110,MAX(1,$D33))&gt;INDEX(Kalender!$B$81:$B$110,MAX(1,$D33))),AND($E33&gt;0,INDEX(Kalender!HH$81:HH$110,MAX(1,$E33))&gt;INDEX(Kalender!$B$81:$B$110,MAX(1,$E33))),AND($F33&gt;0,INDEX(Kalender!HH$81:HH$110,MAX(1,$F33))&gt;INDEX(Kalender!$B$81:$B$110,MAX(1,$F33)))),2,0))</f>
        <v>0</v>
      </c>
      <c r="HI33" s="5" t="n">
        <f aca="false">IF(Kalender!HI33&lt;&gt;1,0,IF(AND($B33&gt;0,INDEX(Kalender!HI$68:HI$77,MAX(1,$B33))&gt;INDEX(Kalender!$B$68:$B$77,MAX(1,$B33))),1,0)+IF(OR(AND($C33&gt;0,INDEX(Kalender!HI$81:HI$110,MAX(1,$C33))&gt;INDEX(Kalender!$B$81:$B$110,MAX(1,$C33))),AND($D33&gt;0,INDEX(Kalender!HI$81:HI$110,MAX(1,$D33))&gt;INDEX(Kalender!$B$81:$B$110,MAX(1,$D33))),AND($E33&gt;0,INDEX(Kalender!HI$81:HI$110,MAX(1,$E33))&gt;INDEX(Kalender!$B$81:$B$110,MAX(1,$E33))),AND($F33&gt;0,INDEX(Kalender!HI$81:HI$110,MAX(1,$F33))&gt;INDEX(Kalender!$B$81:$B$110,MAX(1,$F33)))),2,0))</f>
        <v>0</v>
      </c>
      <c r="HJ33" s="5" t="n">
        <f aca="false">IF(Kalender!HJ33&lt;&gt;1,0,IF(AND($B33&gt;0,INDEX(Kalender!HJ$68:HJ$77,MAX(1,$B33))&gt;INDEX(Kalender!$B$68:$B$77,MAX(1,$B33))),1,0)+IF(OR(AND($C33&gt;0,INDEX(Kalender!HJ$81:HJ$110,MAX(1,$C33))&gt;INDEX(Kalender!$B$81:$B$110,MAX(1,$C33))),AND($D33&gt;0,INDEX(Kalender!HJ$81:HJ$110,MAX(1,$D33))&gt;INDEX(Kalender!$B$81:$B$110,MAX(1,$D33))),AND($E33&gt;0,INDEX(Kalender!HJ$81:HJ$110,MAX(1,$E33))&gt;INDEX(Kalender!$B$81:$B$110,MAX(1,$E33))),AND($F33&gt;0,INDEX(Kalender!HJ$81:HJ$110,MAX(1,$F33))&gt;INDEX(Kalender!$B$81:$B$110,MAX(1,$F33)))),2,0))</f>
        <v>0</v>
      </c>
      <c r="HK33" s="5" t="n">
        <f aca="false">IF(Kalender!HK33&lt;&gt;1,0,IF(AND($B33&gt;0,INDEX(Kalender!HK$68:HK$77,MAX(1,$B33))&gt;INDEX(Kalender!$B$68:$B$77,MAX(1,$B33))),1,0)+IF(OR(AND($C33&gt;0,INDEX(Kalender!HK$81:HK$110,MAX(1,$C33))&gt;INDEX(Kalender!$B$81:$B$110,MAX(1,$C33))),AND($D33&gt;0,INDEX(Kalender!HK$81:HK$110,MAX(1,$D33))&gt;INDEX(Kalender!$B$81:$B$110,MAX(1,$D33))),AND($E33&gt;0,INDEX(Kalender!HK$81:HK$110,MAX(1,$E33))&gt;INDEX(Kalender!$B$81:$B$110,MAX(1,$E33))),AND($F33&gt;0,INDEX(Kalender!HK$81:HK$110,MAX(1,$F33))&gt;INDEX(Kalender!$B$81:$B$110,MAX(1,$F33)))),2,0))</f>
        <v>0</v>
      </c>
      <c r="HL33" s="5" t="n">
        <f aca="false">IF(Kalender!HL33&lt;&gt;1,0,IF(AND($B33&gt;0,INDEX(Kalender!HL$68:HL$77,MAX(1,$B33))&gt;INDEX(Kalender!$B$68:$B$77,MAX(1,$B33))),1,0)+IF(OR(AND($C33&gt;0,INDEX(Kalender!HL$81:HL$110,MAX(1,$C33))&gt;INDEX(Kalender!$B$81:$B$110,MAX(1,$C33))),AND($D33&gt;0,INDEX(Kalender!HL$81:HL$110,MAX(1,$D33))&gt;INDEX(Kalender!$B$81:$B$110,MAX(1,$D33))),AND($E33&gt;0,INDEX(Kalender!HL$81:HL$110,MAX(1,$E33))&gt;INDEX(Kalender!$B$81:$B$110,MAX(1,$E33))),AND($F33&gt;0,INDEX(Kalender!HL$81:HL$110,MAX(1,$F33))&gt;INDEX(Kalender!$B$81:$B$110,MAX(1,$F33)))),2,0))</f>
        <v>0</v>
      </c>
      <c r="HM33" s="5" t="n">
        <f aca="false">IF(Kalender!HM33&lt;&gt;1,0,IF(AND($B33&gt;0,INDEX(Kalender!HM$68:HM$77,MAX(1,$B33))&gt;INDEX(Kalender!$B$68:$B$77,MAX(1,$B33))),1,0)+IF(OR(AND($C33&gt;0,INDEX(Kalender!HM$81:HM$110,MAX(1,$C33))&gt;INDEX(Kalender!$B$81:$B$110,MAX(1,$C33))),AND($D33&gt;0,INDEX(Kalender!HM$81:HM$110,MAX(1,$D33))&gt;INDEX(Kalender!$B$81:$B$110,MAX(1,$D33))),AND($E33&gt;0,INDEX(Kalender!HM$81:HM$110,MAX(1,$E33))&gt;INDEX(Kalender!$B$81:$B$110,MAX(1,$E33))),AND($F33&gt;0,INDEX(Kalender!HM$81:HM$110,MAX(1,$F33))&gt;INDEX(Kalender!$B$81:$B$110,MAX(1,$F33)))),2,0))</f>
        <v>0</v>
      </c>
      <c r="HN33" s="5" t="n">
        <f aca="false">IF(Kalender!HN33&lt;&gt;1,0,IF(AND($B33&gt;0,INDEX(Kalender!HN$68:HN$77,MAX(1,$B33))&gt;INDEX(Kalender!$B$68:$B$77,MAX(1,$B33))),1,0)+IF(OR(AND($C33&gt;0,INDEX(Kalender!HN$81:HN$110,MAX(1,$C33))&gt;INDEX(Kalender!$B$81:$B$110,MAX(1,$C33))),AND($D33&gt;0,INDEX(Kalender!HN$81:HN$110,MAX(1,$D33))&gt;INDEX(Kalender!$B$81:$B$110,MAX(1,$D33))),AND($E33&gt;0,INDEX(Kalender!HN$81:HN$110,MAX(1,$E33))&gt;INDEX(Kalender!$B$81:$B$110,MAX(1,$E33))),AND($F33&gt;0,INDEX(Kalender!HN$81:HN$110,MAX(1,$F33))&gt;INDEX(Kalender!$B$81:$B$110,MAX(1,$F33)))),2,0))</f>
        <v>0</v>
      </c>
      <c r="HO33" s="5" t="n">
        <f aca="false">IF(Kalender!HO33&lt;&gt;1,0,IF(AND($B33&gt;0,INDEX(Kalender!HO$68:HO$77,MAX(1,$B33))&gt;INDEX(Kalender!$B$68:$B$77,MAX(1,$B33))),1,0)+IF(OR(AND($C33&gt;0,INDEX(Kalender!HO$81:HO$110,MAX(1,$C33))&gt;INDEX(Kalender!$B$81:$B$110,MAX(1,$C33))),AND($D33&gt;0,INDEX(Kalender!HO$81:HO$110,MAX(1,$D33))&gt;INDEX(Kalender!$B$81:$B$110,MAX(1,$D33))),AND($E33&gt;0,INDEX(Kalender!HO$81:HO$110,MAX(1,$E33))&gt;INDEX(Kalender!$B$81:$B$110,MAX(1,$E33))),AND($F33&gt;0,INDEX(Kalender!HO$81:HO$110,MAX(1,$F33))&gt;INDEX(Kalender!$B$81:$B$110,MAX(1,$F33)))),2,0))</f>
        <v>0</v>
      </c>
      <c r="HP33" s="5" t="n">
        <f aca="false">IF(Kalender!HP33&lt;&gt;1,0,IF(AND($B33&gt;0,INDEX(Kalender!HP$68:HP$77,MAX(1,$B33))&gt;INDEX(Kalender!$B$68:$B$77,MAX(1,$B33))),1,0)+IF(OR(AND($C33&gt;0,INDEX(Kalender!HP$81:HP$110,MAX(1,$C33))&gt;INDEX(Kalender!$B$81:$B$110,MAX(1,$C33))),AND($D33&gt;0,INDEX(Kalender!HP$81:HP$110,MAX(1,$D33))&gt;INDEX(Kalender!$B$81:$B$110,MAX(1,$D33))),AND($E33&gt;0,INDEX(Kalender!HP$81:HP$110,MAX(1,$E33))&gt;INDEX(Kalender!$B$81:$B$110,MAX(1,$E33))),AND($F33&gt;0,INDEX(Kalender!HP$81:HP$110,MAX(1,$F33))&gt;INDEX(Kalender!$B$81:$B$110,MAX(1,$F33)))),2,0))</f>
        <v>0</v>
      </c>
      <c r="HQ33" s="5" t="n">
        <f aca="false">IF(Kalender!HQ33&lt;&gt;1,0,IF(AND($B33&gt;0,INDEX(Kalender!HQ$68:HQ$77,MAX(1,$B33))&gt;INDEX(Kalender!$B$68:$B$77,MAX(1,$B33))),1,0)+IF(OR(AND($C33&gt;0,INDEX(Kalender!HQ$81:HQ$110,MAX(1,$C33))&gt;INDEX(Kalender!$B$81:$B$110,MAX(1,$C33))),AND($D33&gt;0,INDEX(Kalender!HQ$81:HQ$110,MAX(1,$D33))&gt;INDEX(Kalender!$B$81:$B$110,MAX(1,$D33))),AND($E33&gt;0,INDEX(Kalender!HQ$81:HQ$110,MAX(1,$E33))&gt;INDEX(Kalender!$B$81:$B$110,MAX(1,$E33))),AND($F33&gt;0,INDEX(Kalender!HQ$81:HQ$110,MAX(1,$F33))&gt;INDEX(Kalender!$B$81:$B$110,MAX(1,$F33)))),2,0))</f>
        <v>0</v>
      </c>
      <c r="HR33" s="5" t="n">
        <f aca="false">IF(Kalender!HR33&lt;&gt;1,0,IF(AND($B33&gt;0,INDEX(Kalender!HR$68:HR$77,MAX(1,$B33))&gt;INDEX(Kalender!$B$68:$B$77,MAX(1,$B33))),1,0)+IF(OR(AND($C33&gt;0,INDEX(Kalender!HR$81:HR$110,MAX(1,$C33))&gt;INDEX(Kalender!$B$81:$B$110,MAX(1,$C33))),AND($D33&gt;0,INDEX(Kalender!HR$81:HR$110,MAX(1,$D33))&gt;INDEX(Kalender!$B$81:$B$110,MAX(1,$D33))),AND($E33&gt;0,INDEX(Kalender!HR$81:HR$110,MAX(1,$E33))&gt;INDEX(Kalender!$B$81:$B$110,MAX(1,$E33))),AND($F33&gt;0,INDEX(Kalender!HR$81:HR$110,MAX(1,$F33))&gt;INDEX(Kalender!$B$81:$B$110,MAX(1,$F33)))),2,0))</f>
        <v>0</v>
      </c>
      <c r="HS33" s="5" t="n">
        <f aca="false">IF(Kalender!HS33&lt;&gt;1,0,IF(AND($B33&gt;0,INDEX(Kalender!HS$68:HS$77,MAX(1,$B33))&gt;INDEX(Kalender!$B$68:$B$77,MAX(1,$B33))),1,0)+IF(OR(AND($C33&gt;0,INDEX(Kalender!HS$81:HS$110,MAX(1,$C33))&gt;INDEX(Kalender!$B$81:$B$110,MAX(1,$C33))),AND($D33&gt;0,INDEX(Kalender!HS$81:HS$110,MAX(1,$D33))&gt;INDEX(Kalender!$B$81:$B$110,MAX(1,$D33))),AND($E33&gt;0,INDEX(Kalender!HS$81:HS$110,MAX(1,$E33))&gt;INDEX(Kalender!$B$81:$B$110,MAX(1,$E33))),AND($F33&gt;0,INDEX(Kalender!HS$81:HS$110,MAX(1,$F33))&gt;INDEX(Kalender!$B$81:$B$110,MAX(1,$F33)))),2,0))</f>
        <v>0</v>
      </c>
      <c r="HT33" s="5" t="n">
        <f aca="false">IF(Kalender!HT33&lt;&gt;1,0,IF(AND($B33&gt;0,INDEX(Kalender!HT$68:HT$77,MAX(1,$B33))&gt;INDEX(Kalender!$B$68:$B$77,MAX(1,$B33))),1,0)+IF(OR(AND($C33&gt;0,INDEX(Kalender!HT$81:HT$110,MAX(1,$C33))&gt;INDEX(Kalender!$B$81:$B$110,MAX(1,$C33))),AND($D33&gt;0,INDEX(Kalender!HT$81:HT$110,MAX(1,$D33))&gt;INDEX(Kalender!$B$81:$B$110,MAX(1,$D33))),AND($E33&gt;0,INDEX(Kalender!HT$81:HT$110,MAX(1,$E33))&gt;INDEX(Kalender!$B$81:$B$110,MAX(1,$E33))),AND($F33&gt;0,INDEX(Kalender!HT$81:HT$110,MAX(1,$F33))&gt;INDEX(Kalender!$B$81:$B$110,MAX(1,$F33)))),2,0))</f>
        <v>0</v>
      </c>
      <c r="HU33" s="5" t="n">
        <f aca="false">IF(Kalender!HU33&lt;&gt;1,0,IF(AND($B33&gt;0,INDEX(Kalender!HU$68:HU$77,MAX(1,$B33))&gt;INDEX(Kalender!$B$68:$B$77,MAX(1,$B33))),1,0)+IF(OR(AND($C33&gt;0,INDEX(Kalender!HU$81:HU$110,MAX(1,$C33))&gt;INDEX(Kalender!$B$81:$B$110,MAX(1,$C33))),AND($D33&gt;0,INDEX(Kalender!HU$81:HU$110,MAX(1,$D33))&gt;INDEX(Kalender!$B$81:$B$110,MAX(1,$D33))),AND($E33&gt;0,INDEX(Kalender!HU$81:HU$110,MAX(1,$E33))&gt;INDEX(Kalender!$B$81:$B$110,MAX(1,$E33))),AND($F33&gt;0,INDEX(Kalender!HU$81:HU$110,MAX(1,$F33))&gt;INDEX(Kalender!$B$81:$B$110,MAX(1,$F33)))),2,0))</f>
        <v>0</v>
      </c>
      <c r="HV33" s="5" t="n">
        <f aca="false">IF(Kalender!HV33&lt;&gt;1,0,IF(AND($B33&gt;0,INDEX(Kalender!HV$68:HV$77,MAX(1,$B33))&gt;INDEX(Kalender!$B$68:$B$77,MAX(1,$B33))),1,0)+IF(OR(AND($C33&gt;0,INDEX(Kalender!HV$81:HV$110,MAX(1,$C33))&gt;INDEX(Kalender!$B$81:$B$110,MAX(1,$C33))),AND($D33&gt;0,INDEX(Kalender!HV$81:HV$110,MAX(1,$D33))&gt;INDEX(Kalender!$B$81:$B$110,MAX(1,$D33))),AND($E33&gt;0,INDEX(Kalender!HV$81:HV$110,MAX(1,$E33))&gt;INDEX(Kalender!$B$81:$B$110,MAX(1,$E33))),AND($F33&gt;0,INDEX(Kalender!HV$81:HV$110,MAX(1,$F33))&gt;INDEX(Kalender!$B$81:$B$110,MAX(1,$F33)))),2,0))</f>
        <v>0</v>
      </c>
      <c r="HW33" s="5" t="n">
        <f aca="false">IF(Kalender!HW33&lt;&gt;1,0,IF(AND($B33&gt;0,INDEX(Kalender!HW$68:HW$77,MAX(1,$B33))&gt;INDEX(Kalender!$B$68:$B$77,MAX(1,$B33))),1,0)+IF(OR(AND($C33&gt;0,INDEX(Kalender!HW$81:HW$110,MAX(1,$C33))&gt;INDEX(Kalender!$B$81:$B$110,MAX(1,$C33))),AND($D33&gt;0,INDEX(Kalender!HW$81:HW$110,MAX(1,$D33))&gt;INDEX(Kalender!$B$81:$B$110,MAX(1,$D33))),AND($E33&gt;0,INDEX(Kalender!HW$81:HW$110,MAX(1,$E33))&gt;INDEX(Kalender!$B$81:$B$110,MAX(1,$E33))),AND($F33&gt;0,INDEX(Kalender!HW$81:HW$110,MAX(1,$F33))&gt;INDEX(Kalender!$B$81:$B$110,MAX(1,$F33)))),2,0))</f>
        <v>0</v>
      </c>
      <c r="HX33" s="5" t="n">
        <f aca="false">IF(Kalender!HX33&lt;&gt;1,0,IF(AND($B33&gt;0,INDEX(Kalender!HX$68:HX$77,MAX(1,$B33))&gt;INDEX(Kalender!$B$68:$B$77,MAX(1,$B33))),1,0)+IF(OR(AND($C33&gt;0,INDEX(Kalender!HX$81:HX$110,MAX(1,$C33))&gt;INDEX(Kalender!$B$81:$B$110,MAX(1,$C33))),AND($D33&gt;0,INDEX(Kalender!HX$81:HX$110,MAX(1,$D33))&gt;INDEX(Kalender!$B$81:$B$110,MAX(1,$D33))),AND($E33&gt;0,INDEX(Kalender!HX$81:HX$110,MAX(1,$E33))&gt;INDEX(Kalender!$B$81:$B$110,MAX(1,$E33))),AND($F33&gt;0,INDEX(Kalender!HX$81:HX$110,MAX(1,$F33))&gt;INDEX(Kalender!$B$81:$B$110,MAX(1,$F33)))),2,0))</f>
        <v>0</v>
      </c>
      <c r="HY33" s="5" t="n">
        <f aca="false">IF(Kalender!HY33&lt;&gt;1,0,IF(AND($B33&gt;0,INDEX(Kalender!HY$68:HY$77,MAX(1,$B33))&gt;INDEX(Kalender!$B$68:$B$77,MAX(1,$B33))),1,0)+IF(OR(AND($C33&gt;0,INDEX(Kalender!HY$81:HY$110,MAX(1,$C33))&gt;INDEX(Kalender!$B$81:$B$110,MAX(1,$C33))),AND($D33&gt;0,INDEX(Kalender!HY$81:HY$110,MAX(1,$D33))&gt;INDEX(Kalender!$B$81:$B$110,MAX(1,$D33))),AND($E33&gt;0,INDEX(Kalender!HY$81:HY$110,MAX(1,$E33))&gt;INDEX(Kalender!$B$81:$B$110,MAX(1,$E33))),AND($F33&gt;0,INDEX(Kalender!HY$81:HY$110,MAX(1,$F33))&gt;INDEX(Kalender!$B$81:$B$110,MAX(1,$F33)))),2,0))</f>
        <v>0</v>
      </c>
      <c r="HZ33" s="5" t="n">
        <f aca="false">IF(Kalender!HZ33&lt;&gt;1,0,IF(AND($B33&gt;0,INDEX(Kalender!HZ$68:HZ$77,MAX(1,$B33))&gt;INDEX(Kalender!$B$68:$B$77,MAX(1,$B33))),1,0)+IF(OR(AND($C33&gt;0,INDEX(Kalender!HZ$81:HZ$110,MAX(1,$C33))&gt;INDEX(Kalender!$B$81:$B$110,MAX(1,$C33))),AND($D33&gt;0,INDEX(Kalender!HZ$81:HZ$110,MAX(1,$D33))&gt;INDEX(Kalender!$B$81:$B$110,MAX(1,$D33))),AND($E33&gt;0,INDEX(Kalender!HZ$81:HZ$110,MAX(1,$E33))&gt;INDEX(Kalender!$B$81:$B$110,MAX(1,$E33))),AND($F33&gt;0,INDEX(Kalender!HZ$81:HZ$110,MAX(1,$F33))&gt;INDEX(Kalender!$B$81:$B$110,MAX(1,$F33)))),2,0))</f>
        <v>0</v>
      </c>
      <c r="IA33" s="5" t="n">
        <f aca="false">IF(Kalender!IA33&lt;&gt;1,0,IF(AND($B33&gt;0,INDEX(Kalender!IA$68:IA$77,MAX(1,$B33))&gt;INDEX(Kalender!$B$68:$B$77,MAX(1,$B33))),1,0)+IF(OR(AND($C33&gt;0,INDEX(Kalender!IA$81:IA$110,MAX(1,$C33))&gt;INDEX(Kalender!$B$81:$B$110,MAX(1,$C33))),AND($D33&gt;0,INDEX(Kalender!IA$81:IA$110,MAX(1,$D33))&gt;INDEX(Kalender!$B$81:$B$110,MAX(1,$D33))),AND($E33&gt;0,INDEX(Kalender!IA$81:IA$110,MAX(1,$E33))&gt;INDEX(Kalender!$B$81:$B$110,MAX(1,$E33))),AND($F33&gt;0,INDEX(Kalender!IA$81:IA$110,MAX(1,$F33))&gt;INDEX(Kalender!$B$81:$B$110,MAX(1,$F33)))),2,0))</f>
        <v>0</v>
      </c>
      <c r="IB33" s="5" t="n">
        <f aca="false">IF(Kalender!IB33&lt;&gt;1,0,IF(AND($B33&gt;0,INDEX(Kalender!IB$68:IB$77,MAX(1,$B33))&gt;INDEX(Kalender!$B$68:$B$77,MAX(1,$B33))),1,0)+IF(OR(AND($C33&gt;0,INDEX(Kalender!IB$81:IB$110,MAX(1,$C33))&gt;INDEX(Kalender!$B$81:$B$110,MAX(1,$C33))),AND($D33&gt;0,INDEX(Kalender!IB$81:IB$110,MAX(1,$D33))&gt;INDEX(Kalender!$B$81:$B$110,MAX(1,$D33))),AND($E33&gt;0,INDEX(Kalender!IB$81:IB$110,MAX(1,$E33))&gt;INDEX(Kalender!$B$81:$B$110,MAX(1,$E33))),AND($F33&gt;0,INDEX(Kalender!IB$81:IB$110,MAX(1,$F33))&gt;INDEX(Kalender!$B$81:$B$110,MAX(1,$F33)))),2,0))</f>
        <v>0</v>
      </c>
      <c r="IC33" s="5" t="n">
        <f aca="false">IF(Kalender!IC33&lt;&gt;1,0,IF(AND($B33&gt;0,INDEX(Kalender!IC$68:IC$77,MAX(1,$B33))&gt;INDEX(Kalender!$B$68:$B$77,MAX(1,$B33))),1,0)+IF(OR(AND($C33&gt;0,INDEX(Kalender!IC$81:IC$110,MAX(1,$C33))&gt;INDEX(Kalender!$B$81:$B$110,MAX(1,$C33))),AND($D33&gt;0,INDEX(Kalender!IC$81:IC$110,MAX(1,$D33))&gt;INDEX(Kalender!$B$81:$B$110,MAX(1,$D33))),AND($E33&gt;0,INDEX(Kalender!IC$81:IC$110,MAX(1,$E33))&gt;INDEX(Kalender!$B$81:$B$110,MAX(1,$E33))),AND($F33&gt;0,INDEX(Kalender!IC$81:IC$110,MAX(1,$F33))&gt;INDEX(Kalender!$B$81:$B$110,MAX(1,$F33)))),2,0))</f>
        <v>0</v>
      </c>
      <c r="ID33" s="5" t="n">
        <f aca="false">IF(Kalender!ID33&lt;&gt;1,0,IF(AND($B33&gt;0,INDEX(Kalender!ID$68:ID$77,MAX(1,$B33))&gt;INDEX(Kalender!$B$68:$B$77,MAX(1,$B33))),1,0)+IF(OR(AND($C33&gt;0,INDEX(Kalender!ID$81:ID$110,MAX(1,$C33))&gt;INDEX(Kalender!$B$81:$B$110,MAX(1,$C33))),AND($D33&gt;0,INDEX(Kalender!ID$81:ID$110,MAX(1,$D33))&gt;INDEX(Kalender!$B$81:$B$110,MAX(1,$D33))),AND($E33&gt;0,INDEX(Kalender!ID$81:ID$110,MAX(1,$E33))&gt;INDEX(Kalender!$B$81:$B$110,MAX(1,$E33))),AND($F33&gt;0,INDEX(Kalender!ID$81:ID$110,MAX(1,$F33))&gt;INDEX(Kalender!$B$81:$B$110,MAX(1,$F33)))),2,0))</f>
        <v>0</v>
      </c>
      <c r="IE33" s="5" t="n">
        <f aca="false">IF(Kalender!IE33&lt;&gt;1,0,IF(AND($B33&gt;0,INDEX(Kalender!IE$68:IE$77,MAX(1,$B33))&gt;INDEX(Kalender!$B$68:$B$77,MAX(1,$B33))),1,0)+IF(OR(AND($C33&gt;0,INDEX(Kalender!IE$81:IE$110,MAX(1,$C33))&gt;INDEX(Kalender!$B$81:$B$110,MAX(1,$C33))),AND($D33&gt;0,INDEX(Kalender!IE$81:IE$110,MAX(1,$D33))&gt;INDEX(Kalender!$B$81:$B$110,MAX(1,$D33))),AND($E33&gt;0,INDEX(Kalender!IE$81:IE$110,MAX(1,$E33))&gt;INDEX(Kalender!$B$81:$B$110,MAX(1,$E33))),AND($F33&gt;0,INDEX(Kalender!IE$81:IE$110,MAX(1,$F33))&gt;INDEX(Kalender!$B$81:$B$110,MAX(1,$F33)))),2,0))</f>
        <v>0</v>
      </c>
      <c r="IF33" s="5" t="n">
        <f aca="false">IF(Kalender!IF33&lt;&gt;1,0,IF(AND($B33&gt;0,INDEX(Kalender!IF$68:IF$77,MAX(1,$B33))&gt;INDEX(Kalender!$B$68:$B$77,MAX(1,$B33))),1,0)+IF(OR(AND($C33&gt;0,INDEX(Kalender!IF$81:IF$110,MAX(1,$C33))&gt;INDEX(Kalender!$B$81:$B$110,MAX(1,$C33))),AND($D33&gt;0,INDEX(Kalender!IF$81:IF$110,MAX(1,$D33))&gt;INDEX(Kalender!$B$81:$B$110,MAX(1,$D33))),AND($E33&gt;0,INDEX(Kalender!IF$81:IF$110,MAX(1,$E33))&gt;INDEX(Kalender!$B$81:$B$110,MAX(1,$E33))),AND($F33&gt;0,INDEX(Kalender!IF$81:IF$110,MAX(1,$F33))&gt;INDEX(Kalender!$B$81:$B$110,MAX(1,$F33)))),2,0))</f>
        <v>0</v>
      </c>
      <c r="IG33" s="5" t="n">
        <f aca="false">IF(Kalender!IG33&lt;&gt;1,0,IF(AND($B33&gt;0,INDEX(Kalender!IG$68:IG$77,MAX(1,$B33))&gt;INDEX(Kalender!$B$68:$B$77,MAX(1,$B33))),1,0)+IF(OR(AND($C33&gt;0,INDEX(Kalender!IG$81:IG$110,MAX(1,$C33))&gt;INDEX(Kalender!$B$81:$B$110,MAX(1,$C33))),AND($D33&gt;0,INDEX(Kalender!IG$81:IG$110,MAX(1,$D33))&gt;INDEX(Kalender!$B$81:$B$110,MAX(1,$D33))),AND($E33&gt;0,INDEX(Kalender!IG$81:IG$110,MAX(1,$E33))&gt;INDEX(Kalender!$B$81:$B$110,MAX(1,$E33))),AND($F33&gt;0,INDEX(Kalender!IG$81:IG$110,MAX(1,$F33))&gt;INDEX(Kalender!$B$81:$B$110,MAX(1,$F33)))),2,0))</f>
        <v>0</v>
      </c>
      <c r="IH33" s="5" t="n">
        <f aca="false">IF(Kalender!IH33&lt;&gt;1,0,IF(AND($B33&gt;0,INDEX(Kalender!IH$68:IH$77,MAX(1,$B33))&gt;INDEX(Kalender!$B$68:$B$77,MAX(1,$B33))),1,0)+IF(OR(AND($C33&gt;0,INDEX(Kalender!IH$81:IH$110,MAX(1,$C33))&gt;INDEX(Kalender!$B$81:$B$110,MAX(1,$C33))),AND($D33&gt;0,INDEX(Kalender!IH$81:IH$110,MAX(1,$D33))&gt;INDEX(Kalender!$B$81:$B$110,MAX(1,$D33))),AND($E33&gt;0,INDEX(Kalender!IH$81:IH$110,MAX(1,$E33))&gt;INDEX(Kalender!$B$81:$B$110,MAX(1,$E33))),AND($F33&gt;0,INDEX(Kalender!IH$81:IH$110,MAX(1,$F33))&gt;INDEX(Kalender!$B$81:$B$110,MAX(1,$F33)))),2,0))</f>
        <v>0</v>
      </c>
      <c r="II33" s="5" t="n">
        <f aca="false">IF(Kalender!II33&lt;&gt;1,0,IF(AND($B33&gt;0,INDEX(Kalender!II$68:II$77,MAX(1,$B33))&gt;INDEX(Kalender!$B$68:$B$77,MAX(1,$B33))),1,0)+IF(OR(AND($C33&gt;0,INDEX(Kalender!II$81:II$110,MAX(1,$C33))&gt;INDEX(Kalender!$B$81:$B$110,MAX(1,$C33))),AND($D33&gt;0,INDEX(Kalender!II$81:II$110,MAX(1,$D33))&gt;INDEX(Kalender!$B$81:$B$110,MAX(1,$D33))),AND($E33&gt;0,INDEX(Kalender!II$81:II$110,MAX(1,$E33))&gt;INDEX(Kalender!$B$81:$B$110,MAX(1,$E33))),AND($F33&gt;0,INDEX(Kalender!II$81:II$110,MAX(1,$F33))&gt;INDEX(Kalender!$B$81:$B$110,MAX(1,$F33)))),2,0))</f>
        <v>0</v>
      </c>
      <c r="IJ33" s="5" t="n">
        <f aca="false">IF(Kalender!IJ33&lt;&gt;1,0,IF(AND($B33&gt;0,INDEX(Kalender!IJ$68:IJ$77,MAX(1,$B33))&gt;INDEX(Kalender!$B$68:$B$77,MAX(1,$B33))),1,0)+IF(OR(AND($C33&gt;0,INDEX(Kalender!IJ$81:IJ$110,MAX(1,$C33))&gt;INDEX(Kalender!$B$81:$B$110,MAX(1,$C33))),AND($D33&gt;0,INDEX(Kalender!IJ$81:IJ$110,MAX(1,$D33))&gt;INDEX(Kalender!$B$81:$B$110,MAX(1,$D33))),AND($E33&gt;0,INDEX(Kalender!IJ$81:IJ$110,MAX(1,$E33))&gt;INDEX(Kalender!$B$81:$B$110,MAX(1,$E33))),AND($F33&gt;0,INDEX(Kalender!IJ$81:IJ$110,MAX(1,$F33))&gt;INDEX(Kalender!$B$81:$B$110,MAX(1,$F33)))),2,0))</f>
        <v>0</v>
      </c>
      <c r="IK33" s="5" t="n">
        <f aca="false">IF(Kalender!IK33&lt;&gt;1,0,IF(AND($B33&gt;0,INDEX(Kalender!IK$68:IK$77,MAX(1,$B33))&gt;INDEX(Kalender!$B$68:$B$77,MAX(1,$B33))),1,0)+IF(OR(AND($C33&gt;0,INDEX(Kalender!IK$81:IK$110,MAX(1,$C33))&gt;INDEX(Kalender!$B$81:$B$110,MAX(1,$C33))),AND($D33&gt;0,INDEX(Kalender!IK$81:IK$110,MAX(1,$D33))&gt;INDEX(Kalender!$B$81:$B$110,MAX(1,$D33))),AND($E33&gt;0,INDEX(Kalender!IK$81:IK$110,MAX(1,$E33))&gt;INDEX(Kalender!$B$81:$B$110,MAX(1,$E33))),AND($F33&gt;0,INDEX(Kalender!IK$81:IK$110,MAX(1,$F33))&gt;INDEX(Kalender!$B$81:$B$110,MAX(1,$F33)))),2,0))</f>
        <v>0</v>
      </c>
      <c r="IL33" s="5" t="n">
        <f aca="false">IF(Kalender!IL33&lt;&gt;1,0,IF(AND($B33&gt;0,INDEX(Kalender!IL$68:IL$77,MAX(1,$B33))&gt;INDEX(Kalender!$B$68:$B$77,MAX(1,$B33))),1,0)+IF(OR(AND($C33&gt;0,INDEX(Kalender!IL$81:IL$110,MAX(1,$C33))&gt;INDEX(Kalender!$B$81:$B$110,MAX(1,$C33))),AND($D33&gt;0,INDEX(Kalender!IL$81:IL$110,MAX(1,$D33))&gt;INDEX(Kalender!$B$81:$B$110,MAX(1,$D33))),AND($E33&gt;0,INDEX(Kalender!IL$81:IL$110,MAX(1,$E33))&gt;INDEX(Kalender!$B$81:$B$110,MAX(1,$E33))),AND($F33&gt;0,INDEX(Kalender!IL$81:IL$110,MAX(1,$F33))&gt;INDEX(Kalender!$B$81:$B$110,MAX(1,$F33)))),2,0))</f>
        <v>0</v>
      </c>
      <c r="IM33" s="5" t="n">
        <f aca="false">IF(Kalender!IM33&lt;&gt;1,0,IF(AND($B33&gt;0,INDEX(Kalender!IM$68:IM$77,MAX(1,$B33))&gt;INDEX(Kalender!$B$68:$B$77,MAX(1,$B33))),1,0)+IF(OR(AND($C33&gt;0,INDEX(Kalender!IM$81:IM$110,MAX(1,$C33))&gt;INDEX(Kalender!$B$81:$B$110,MAX(1,$C33))),AND($D33&gt;0,INDEX(Kalender!IM$81:IM$110,MAX(1,$D33))&gt;INDEX(Kalender!$B$81:$B$110,MAX(1,$D33))),AND($E33&gt;0,INDEX(Kalender!IM$81:IM$110,MAX(1,$E33))&gt;INDEX(Kalender!$B$81:$B$110,MAX(1,$E33))),AND($F33&gt;0,INDEX(Kalender!IM$81:IM$110,MAX(1,$F33))&gt;INDEX(Kalender!$B$81:$B$110,MAX(1,$F33)))),2,0))</f>
        <v>0</v>
      </c>
      <c r="IN33" s="5" t="n">
        <f aca="false">IF(Kalender!IN33&lt;&gt;1,0,IF(AND($B33&gt;0,INDEX(Kalender!IN$68:IN$77,MAX(1,$B33))&gt;INDEX(Kalender!$B$68:$B$77,MAX(1,$B33))),1,0)+IF(OR(AND($C33&gt;0,INDEX(Kalender!IN$81:IN$110,MAX(1,$C33))&gt;INDEX(Kalender!$B$81:$B$110,MAX(1,$C33))),AND($D33&gt;0,INDEX(Kalender!IN$81:IN$110,MAX(1,$D33))&gt;INDEX(Kalender!$B$81:$B$110,MAX(1,$D33))),AND($E33&gt;0,INDEX(Kalender!IN$81:IN$110,MAX(1,$E33))&gt;INDEX(Kalender!$B$81:$B$110,MAX(1,$E33))),AND($F33&gt;0,INDEX(Kalender!IN$81:IN$110,MAX(1,$F33))&gt;INDEX(Kalender!$B$81:$B$110,MAX(1,$F33)))),2,0))</f>
        <v>0</v>
      </c>
      <c r="IO33" s="5" t="n">
        <f aca="false">IF(Kalender!IO33&lt;&gt;1,0,IF(AND($B33&gt;0,INDEX(Kalender!IO$68:IO$77,MAX(1,$B33))&gt;INDEX(Kalender!$B$68:$B$77,MAX(1,$B33))),1,0)+IF(OR(AND($C33&gt;0,INDEX(Kalender!IO$81:IO$110,MAX(1,$C33))&gt;INDEX(Kalender!$B$81:$B$110,MAX(1,$C33))),AND($D33&gt;0,INDEX(Kalender!IO$81:IO$110,MAX(1,$D33))&gt;INDEX(Kalender!$B$81:$B$110,MAX(1,$D33))),AND($E33&gt;0,INDEX(Kalender!IO$81:IO$110,MAX(1,$E33))&gt;INDEX(Kalender!$B$81:$B$110,MAX(1,$E33))),AND($F33&gt;0,INDEX(Kalender!IO$81:IO$110,MAX(1,$F33))&gt;INDEX(Kalender!$B$81:$B$110,MAX(1,$F33)))),2,0))</f>
        <v>0</v>
      </c>
      <c r="IP33" s="5" t="n">
        <f aca="false">IF(Kalender!IP33&lt;&gt;1,0,IF(AND($B33&gt;0,INDEX(Kalender!IP$68:IP$77,MAX(1,$B33))&gt;INDEX(Kalender!$B$68:$B$77,MAX(1,$B33))),1,0)+IF(OR(AND($C33&gt;0,INDEX(Kalender!IP$81:IP$110,MAX(1,$C33))&gt;INDEX(Kalender!$B$81:$B$110,MAX(1,$C33))),AND($D33&gt;0,INDEX(Kalender!IP$81:IP$110,MAX(1,$D33))&gt;INDEX(Kalender!$B$81:$B$110,MAX(1,$D33))),AND($E33&gt;0,INDEX(Kalender!IP$81:IP$110,MAX(1,$E33))&gt;INDEX(Kalender!$B$81:$B$110,MAX(1,$E33))),AND($F33&gt;0,INDEX(Kalender!IP$81:IP$110,MAX(1,$F33))&gt;INDEX(Kalender!$B$81:$B$110,MAX(1,$F33)))),2,0))</f>
        <v>0</v>
      </c>
      <c r="IQ33" s="5" t="n">
        <f aca="false">IF(Kalender!IQ33&lt;&gt;1,0,IF(AND($B33&gt;0,INDEX(Kalender!IQ$68:IQ$77,MAX(1,$B33))&gt;INDEX(Kalender!$B$68:$B$77,MAX(1,$B33))),1,0)+IF(OR(AND($C33&gt;0,INDEX(Kalender!IQ$81:IQ$110,MAX(1,$C33))&gt;INDEX(Kalender!$B$81:$B$110,MAX(1,$C33))),AND($D33&gt;0,INDEX(Kalender!IQ$81:IQ$110,MAX(1,$D33))&gt;INDEX(Kalender!$B$81:$B$110,MAX(1,$D33))),AND($E33&gt;0,INDEX(Kalender!IQ$81:IQ$110,MAX(1,$E33))&gt;INDEX(Kalender!$B$81:$B$110,MAX(1,$E33))),AND($F33&gt;0,INDEX(Kalender!IQ$81:IQ$110,MAX(1,$F33))&gt;INDEX(Kalender!$B$81:$B$110,MAX(1,$F33)))),2,0))</f>
        <v>0</v>
      </c>
      <c r="IR33" s="5" t="n">
        <f aca="false">IF(Kalender!IR33&lt;&gt;1,0,IF(AND($B33&gt;0,INDEX(Kalender!IR$68:IR$77,MAX(1,$B33))&gt;INDEX(Kalender!$B$68:$B$77,MAX(1,$B33))),1,0)+IF(OR(AND($C33&gt;0,INDEX(Kalender!IR$81:IR$110,MAX(1,$C33))&gt;INDEX(Kalender!$B$81:$B$110,MAX(1,$C33))),AND($D33&gt;0,INDEX(Kalender!IR$81:IR$110,MAX(1,$D33))&gt;INDEX(Kalender!$B$81:$B$110,MAX(1,$D33))),AND($E33&gt;0,INDEX(Kalender!IR$81:IR$110,MAX(1,$E33))&gt;INDEX(Kalender!$B$81:$B$110,MAX(1,$E33))),AND($F33&gt;0,INDEX(Kalender!IR$81:IR$110,MAX(1,$F33))&gt;INDEX(Kalender!$B$81:$B$110,MAX(1,$F33)))),2,0))</f>
        <v>0</v>
      </c>
      <c r="IS33" s="5" t="n">
        <f aca="false">IF(Kalender!IS33&lt;&gt;1,0,IF(AND($B33&gt;0,INDEX(Kalender!IS$68:IS$77,MAX(1,$B33))&gt;INDEX(Kalender!$B$68:$B$77,MAX(1,$B33))),1,0)+IF(OR(AND($C33&gt;0,INDEX(Kalender!IS$81:IS$110,MAX(1,$C33))&gt;INDEX(Kalender!$B$81:$B$110,MAX(1,$C33))),AND($D33&gt;0,INDEX(Kalender!IS$81:IS$110,MAX(1,$D33))&gt;INDEX(Kalender!$B$81:$B$110,MAX(1,$D33))),AND($E33&gt;0,INDEX(Kalender!IS$81:IS$110,MAX(1,$E33))&gt;INDEX(Kalender!$B$81:$B$110,MAX(1,$E33))),AND($F33&gt;0,INDEX(Kalender!IS$81:IS$110,MAX(1,$F33))&gt;INDEX(Kalender!$B$81:$B$110,MAX(1,$F33)))),2,0))</f>
        <v>0</v>
      </c>
      <c r="IT33" s="5" t="n">
        <f aca="false">IF(Kalender!IT33&lt;&gt;1,0,IF(AND($B33&gt;0,INDEX(Kalender!IT$68:IT$77,MAX(1,$B33))&gt;INDEX(Kalender!$B$68:$B$77,MAX(1,$B33))),1,0)+IF(OR(AND($C33&gt;0,INDEX(Kalender!IT$81:IT$110,MAX(1,$C33))&gt;INDEX(Kalender!$B$81:$B$110,MAX(1,$C33))),AND($D33&gt;0,INDEX(Kalender!IT$81:IT$110,MAX(1,$D33))&gt;INDEX(Kalender!$B$81:$B$110,MAX(1,$D33))),AND($E33&gt;0,INDEX(Kalender!IT$81:IT$110,MAX(1,$E33))&gt;INDEX(Kalender!$B$81:$B$110,MAX(1,$E33))),AND($F33&gt;0,INDEX(Kalender!IT$81:IT$110,MAX(1,$F33))&gt;INDEX(Kalender!$B$81:$B$110,MAX(1,$F33)))),2,0))</f>
        <v>0</v>
      </c>
      <c r="IU33" s="5" t="n">
        <f aca="false">IF(Kalender!IU33&lt;&gt;1,0,IF(AND($B33&gt;0,INDEX(Kalender!IU$68:IU$77,MAX(1,$B33))&gt;INDEX(Kalender!$B$68:$B$77,MAX(1,$B33))),1,0)+IF(OR(AND($C33&gt;0,INDEX(Kalender!IU$81:IU$110,MAX(1,$C33))&gt;INDEX(Kalender!$B$81:$B$110,MAX(1,$C33))),AND($D33&gt;0,INDEX(Kalender!IU$81:IU$110,MAX(1,$D33))&gt;INDEX(Kalender!$B$81:$B$110,MAX(1,$D33))),AND($E33&gt;0,INDEX(Kalender!IU$81:IU$110,MAX(1,$E33))&gt;INDEX(Kalender!$B$81:$B$110,MAX(1,$E33))),AND($F33&gt;0,INDEX(Kalender!IU$81:IU$110,MAX(1,$F33))&gt;INDEX(Kalender!$B$81:$B$110,MAX(1,$F33)))),2,0))</f>
        <v>0</v>
      </c>
      <c r="IV33" s="5" t="n">
        <f aca="false">IF(Kalender!IV33&lt;&gt;1,0,IF(AND($B33&gt;0,INDEX(Kalender!IV$68:IV$77,MAX(1,$B33))&gt;INDEX(Kalender!$B$68:$B$77,MAX(1,$B33))),1,0)+IF(OR(AND($C33&gt;0,INDEX(Kalender!IV$81:IV$110,MAX(1,$C33))&gt;INDEX(Kalender!$B$81:$B$110,MAX(1,$C33))),AND($D33&gt;0,INDEX(Kalender!IV$81:IV$110,MAX(1,$D33))&gt;INDEX(Kalender!$B$81:$B$110,MAX(1,$D33))),AND($E33&gt;0,INDEX(Kalender!IV$81:IV$110,MAX(1,$E33))&gt;INDEX(Kalender!$B$81:$B$110,MAX(1,$E33))),AND($F33&gt;0,INDEX(Kalender!IV$81:IV$110,MAX(1,$F33))&gt;INDEX(Kalender!$B$81:$B$110,MAX(1,$F33)))),2,0))</f>
        <v>0</v>
      </c>
      <c r="IW33" s="5" t="n">
        <f aca="false">IF(Kalender!IW33&lt;&gt;1,0,IF(AND($B33&gt;0,INDEX(Kalender!IW$68:IW$77,MAX(1,$B33))&gt;INDEX(Kalender!$B$68:$B$77,MAX(1,$B33))),1,0)+IF(OR(AND($C33&gt;0,INDEX(Kalender!IW$81:IW$110,MAX(1,$C33))&gt;INDEX(Kalender!$B$81:$B$110,MAX(1,$C33))),AND($D33&gt;0,INDEX(Kalender!IW$81:IW$110,MAX(1,$D33))&gt;INDEX(Kalender!$B$81:$B$110,MAX(1,$D33))),AND($E33&gt;0,INDEX(Kalender!IW$81:IW$110,MAX(1,$E33))&gt;INDEX(Kalender!$B$81:$B$110,MAX(1,$E33))),AND($F33&gt;0,INDEX(Kalender!IW$81:IW$110,MAX(1,$F33))&gt;INDEX(Kalender!$B$81:$B$110,MAX(1,$F33)))),2,0))</f>
        <v>0</v>
      </c>
      <c r="IX33" s="5" t="n">
        <f aca="false">IF(Kalender!IX33&lt;&gt;1,0,IF(AND($B33&gt;0,INDEX(Kalender!IX$68:IX$77,MAX(1,$B33))&gt;INDEX(Kalender!$B$68:$B$77,MAX(1,$B33))),1,0)+IF(OR(AND($C33&gt;0,INDEX(Kalender!IX$81:IX$110,MAX(1,$C33))&gt;INDEX(Kalender!$B$81:$B$110,MAX(1,$C33))),AND($D33&gt;0,INDEX(Kalender!IX$81:IX$110,MAX(1,$D33))&gt;INDEX(Kalender!$B$81:$B$110,MAX(1,$D33))),AND($E33&gt;0,INDEX(Kalender!IX$81:IX$110,MAX(1,$E33))&gt;INDEX(Kalender!$B$81:$B$110,MAX(1,$E33))),AND($F33&gt;0,INDEX(Kalender!IX$81:IX$110,MAX(1,$F33))&gt;INDEX(Kalender!$B$81:$B$110,MAX(1,$F33)))),2,0))</f>
        <v>0</v>
      </c>
      <c r="IY33" s="5" t="n">
        <f aca="false">IF(Kalender!IY33&lt;&gt;1,0,IF(AND($B33&gt;0,INDEX(Kalender!IY$68:IY$77,MAX(1,$B33))&gt;INDEX(Kalender!$B$68:$B$77,MAX(1,$B33))),1,0)+IF(OR(AND($C33&gt;0,INDEX(Kalender!IY$81:IY$110,MAX(1,$C33))&gt;INDEX(Kalender!$B$81:$B$110,MAX(1,$C33))),AND($D33&gt;0,INDEX(Kalender!IY$81:IY$110,MAX(1,$D33))&gt;INDEX(Kalender!$B$81:$B$110,MAX(1,$D33))),AND($E33&gt;0,INDEX(Kalender!IY$81:IY$110,MAX(1,$E33))&gt;INDEX(Kalender!$B$81:$B$110,MAX(1,$E33))),AND($F33&gt;0,INDEX(Kalender!IY$81:IY$110,MAX(1,$F33))&gt;INDEX(Kalender!$B$81:$B$110,MAX(1,$F33)))),2,0))</f>
        <v>0</v>
      </c>
      <c r="IZ33" s="5" t="n">
        <f aca="false">IF(Kalender!IZ33&lt;&gt;1,0,IF(AND($B33&gt;0,INDEX(Kalender!IZ$68:IZ$77,MAX(1,$B33))&gt;INDEX(Kalender!$B$68:$B$77,MAX(1,$B33))),1,0)+IF(OR(AND($C33&gt;0,INDEX(Kalender!IZ$81:IZ$110,MAX(1,$C33))&gt;INDEX(Kalender!$B$81:$B$110,MAX(1,$C33))),AND($D33&gt;0,INDEX(Kalender!IZ$81:IZ$110,MAX(1,$D33))&gt;INDEX(Kalender!$B$81:$B$110,MAX(1,$D33))),AND($E33&gt;0,INDEX(Kalender!IZ$81:IZ$110,MAX(1,$E33))&gt;INDEX(Kalender!$B$81:$B$110,MAX(1,$E33))),AND($F33&gt;0,INDEX(Kalender!IZ$81:IZ$110,MAX(1,$F33))&gt;INDEX(Kalender!$B$81:$B$110,MAX(1,$F33)))),2,0))</f>
        <v>0</v>
      </c>
      <c r="JA33" s="5" t="n">
        <f aca="false">IF(Kalender!JA33&lt;&gt;1,0,IF(AND($B33&gt;0,INDEX(Kalender!JA$68:JA$77,MAX(1,$B33))&gt;INDEX(Kalender!$B$68:$B$77,MAX(1,$B33))),1,0)+IF(OR(AND($C33&gt;0,INDEX(Kalender!JA$81:JA$110,MAX(1,$C33))&gt;INDEX(Kalender!$B$81:$B$110,MAX(1,$C33))),AND($D33&gt;0,INDEX(Kalender!JA$81:JA$110,MAX(1,$D33))&gt;INDEX(Kalender!$B$81:$B$110,MAX(1,$D33))),AND($E33&gt;0,INDEX(Kalender!JA$81:JA$110,MAX(1,$E33))&gt;INDEX(Kalender!$B$81:$B$110,MAX(1,$E33))),AND($F33&gt;0,INDEX(Kalender!JA$81:JA$110,MAX(1,$F33))&gt;INDEX(Kalender!$B$81:$B$110,MAX(1,$F33)))),2,0))</f>
        <v>0</v>
      </c>
      <c r="JB33" s="5" t="n">
        <f aca="false">IF(Kalender!JB33&lt;&gt;1,0,IF(AND($B33&gt;0,INDEX(Kalender!JB$68:JB$77,MAX(1,$B33))&gt;INDEX(Kalender!$B$68:$B$77,MAX(1,$B33))),1,0)+IF(OR(AND($C33&gt;0,INDEX(Kalender!JB$81:JB$110,MAX(1,$C33))&gt;INDEX(Kalender!$B$81:$B$110,MAX(1,$C33))),AND($D33&gt;0,INDEX(Kalender!JB$81:JB$110,MAX(1,$D33))&gt;INDEX(Kalender!$B$81:$B$110,MAX(1,$D33))),AND($E33&gt;0,INDEX(Kalender!JB$81:JB$110,MAX(1,$E33))&gt;INDEX(Kalender!$B$81:$B$110,MAX(1,$E33))),AND($F33&gt;0,INDEX(Kalender!JB$81:JB$110,MAX(1,$F33))&gt;INDEX(Kalender!$B$81:$B$110,MAX(1,$F33)))),2,0))</f>
        <v>0</v>
      </c>
      <c r="JC33" s="5" t="n">
        <f aca="false">IF(Kalender!JC33&lt;&gt;1,0,IF(AND($B33&gt;0,INDEX(Kalender!JC$68:JC$77,MAX(1,$B33))&gt;INDEX(Kalender!$B$68:$B$77,MAX(1,$B33))),1,0)+IF(OR(AND($C33&gt;0,INDEX(Kalender!JC$81:JC$110,MAX(1,$C33))&gt;INDEX(Kalender!$B$81:$B$110,MAX(1,$C33))),AND($D33&gt;0,INDEX(Kalender!JC$81:JC$110,MAX(1,$D33))&gt;INDEX(Kalender!$B$81:$B$110,MAX(1,$D33))),AND($E33&gt;0,INDEX(Kalender!JC$81:JC$110,MAX(1,$E33))&gt;INDEX(Kalender!$B$81:$B$110,MAX(1,$E33))),AND($F33&gt;0,INDEX(Kalender!JC$81:JC$110,MAX(1,$F33))&gt;INDEX(Kalender!$B$81:$B$110,MAX(1,$F33)))),2,0))</f>
        <v>0</v>
      </c>
      <c r="JD33" s="5" t="n">
        <f aca="false">IF(Kalender!JD33&lt;&gt;1,0,IF(AND($B33&gt;0,INDEX(Kalender!JD$68:JD$77,MAX(1,$B33))&gt;INDEX(Kalender!$B$68:$B$77,MAX(1,$B33))),1,0)+IF(OR(AND($C33&gt;0,INDEX(Kalender!JD$81:JD$110,MAX(1,$C33))&gt;INDEX(Kalender!$B$81:$B$110,MAX(1,$C33))),AND($D33&gt;0,INDEX(Kalender!JD$81:JD$110,MAX(1,$D33))&gt;INDEX(Kalender!$B$81:$B$110,MAX(1,$D33))),AND($E33&gt;0,INDEX(Kalender!JD$81:JD$110,MAX(1,$E33))&gt;INDEX(Kalender!$B$81:$B$110,MAX(1,$E33))),AND($F33&gt;0,INDEX(Kalender!JD$81:JD$110,MAX(1,$F33))&gt;INDEX(Kalender!$B$81:$B$110,MAX(1,$F33)))),2,0))</f>
        <v>0</v>
      </c>
      <c r="JE33" s="5" t="n">
        <f aca="false">IF(Kalender!JE33&lt;&gt;1,0,IF(AND($B33&gt;0,INDEX(Kalender!JE$68:JE$77,MAX(1,$B33))&gt;INDEX(Kalender!$B$68:$B$77,MAX(1,$B33))),1,0)+IF(OR(AND($C33&gt;0,INDEX(Kalender!JE$81:JE$110,MAX(1,$C33))&gt;INDEX(Kalender!$B$81:$B$110,MAX(1,$C33))),AND($D33&gt;0,INDEX(Kalender!JE$81:JE$110,MAX(1,$D33))&gt;INDEX(Kalender!$B$81:$B$110,MAX(1,$D33))),AND($E33&gt;0,INDEX(Kalender!JE$81:JE$110,MAX(1,$E33))&gt;INDEX(Kalender!$B$81:$B$110,MAX(1,$E33))),AND($F33&gt;0,INDEX(Kalender!JE$81:JE$110,MAX(1,$F33))&gt;INDEX(Kalender!$B$81:$B$110,MAX(1,$F33)))),2,0))</f>
        <v>0</v>
      </c>
      <c r="JF33" s="5" t="n">
        <f aca="false">IF(Kalender!JF33&lt;&gt;1,0,IF(AND($B33&gt;0,INDEX(Kalender!JF$68:JF$77,MAX(1,$B33))&gt;INDEX(Kalender!$B$68:$B$77,MAX(1,$B33))),1,0)+IF(OR(AND($C33&gt;0,INDEX(Kalender!JF$81:JF$110,MAX(1,$C33))&gt;INDEX(Kalender!$B$81:$B$110,MAX(1,$C33))),AND($D33&gt;0,INDEX(Kalender!JF$81:JF$110,MAX(1,$D33))&gt;INDEX(Kalender!$B$81:$B$110,MAX(1,$D33))),AND($E33&gt;0,INDEX(Kalender!JF$81:JF$110,MAX(1,$E33))&gt;INDEX(Kalender!$B$81:$B$110,MAX(1,$E33))),AND($F33&gt;0,INDEX(Kalender!JF$81:JF$110,MAX(1,$F33))&gt;INDEX(Kalender!$B$81:$B$110,MAX(1,$F33)))),2,0))</f>
        <v>0</v>
      </c>
      <c r="JG33" s="5" t="n">
        <f aca="false">IF(Kalender!JG33&lt;&gt;1,0,IF(AND($B33&gt;0,INDEX(Kalender!JG$68:JG$77,MAX(1,$B33))&gt;INDEX(Kalender!$B$68:$B$77,MAX(1,$B33))),1,0)+IF(OR(AND($C33&gt;0,INDEX(Kalender!JG$81:JG$110,MAX(1,$C33))&gt;INDEX(Kalender!$B$81:$B$110,MAX(1,$C33))),AND($D33&gt;0,INDEX(Kalender!JG$81:JG$110,MAX(1,$D33))&gt;INDEX(Kalender!$B$81:$B$110,MAX(1,$D33))),AND($E33&gt;0,INDEX(Kalender!JG$81:JG$110,MAX(1,$E33))&gt;INDEX(Kalender!$B$81:$B$110,MAX(1,$E33))),AND($F33&gt;0,INDEX(Kalender!JG$81:JG$110,MAX(1,$F33))&gt;INDEX(Kalender!$B$81:$B$110,MAX(1,$F33)))),2,0))</f>
        <v>0</v>
      </c>
      <c r="JH33" s="5" t="n">
        <f aca="false">IF(Kalender!JH33&lt;&gt;1,0,IF(AND($B33&gt;0,INDEX(Kalender!JH$68:JH$77,MAX(1,$B33))&gt;INDEX(Kalender!$B$68:$B$77,MAX(1,$B33))),1,0)+IF(OR(AND($C33&gt;0,INDEX(Kalender!JH$81:JH$110,MAX(1,$C33))&gt;INDEX(Kalender!$B$81:$B$110,MAX(1,$C33))),AND($D33&gt;0,INDEX(Kalender!JH$81:JH$110,MAX(1,$D33))&gt;INDEX(Kalender!$B$81:$B$110,MAX(1,$D33))),AND($E33&gt;0,INDEX(Kalender!JH$81:JH$110,MAX(1,$E33))&gt;INDEX(Kalender!$B$81:$B$110,MAX(1,$E33))),AND($F33&gt;0,INDEX(Kalender!JH$81:JH$110,MAX(1,$F33))&gt;INDEX(Kalender!$B$81:$B$110,MAX(1,$F33)))),2,0))</f>
        <v>0</v>
      </c>
      <c r="JI33" s="5" t="n">
        <f aca="false">IF(Kalender!JI33&lt;&gt;1,0,IF(AND($B33&gt;0,INDEX(Kalender!JI$68:JI$77,MAX(1,$B33))&gt;INDEX(Kalender!$B$68:$B$77,MAX(1,$B33))),1,0)+IF(OR(AND($C33&gt;0,INDEX(Kalender!JI$81:JI$110,MAX(1,$C33))&gt;INDEX(Kalender!$B$81:$B$110,MAX(1,$C33))),AND($D33&gt;0,INDEX(Kalender!JI$81:JI$110,MAX(1,$D33))&gt;INDEX(Kalender!$B$81:$B$110,MAX(1,$D33))),AND($E33&gt;0,INDEX(Kalender!JI$81:JI$110,MAX(1,$E33))&gt;INDEX(Kalender!$B$81:$B$110,MAX(1,$E33))),AND($F33&gt;0,INDEX(Kalender!JI$81:JI$110,MAX(1,$F33))&gt;INDEX(Kalender!$B$81:$B$110,MAX(1,$F33)))),2,0))</f>
        <v>0</v>
      </c>
      <c r="JJ33" s="5" t="n">
        <f aca="false">IF(Kalender!JJ33&lt;&gt;1,0,IF(AND($B33&gt;0,INDEX(Kalender!JJ$68:JJ$77,MAX(1,$B33))&gt;INDEX(Kalender!$B$68:$B$77,MAX(1,$B33))),1,0)+IF(OR(AND($C33&gt;0,INDEX(Kalender!JJ$81:JJ$110,MAX(1,$C33))&gt;INDEX(Kalender!$B$81:$B$110,MAX(1,$C33))),AND($D33&gt;0,INDEX(Kalender!JJ$81:JJ$110,MAX(1,$D33))&gt;INDEX(Kalender!$B$81:$B$110,MAX(1,$D33))),AND($E33&gt;0,INDEX(Kalender!JJ$81:JJ$110,MAX(1,$E33))&gt;INDEX(Kalender!$B$81:$B$110,MAX(1,$E33))),AND($F33&gt;0,INDEX(Kalender!JJ$81:JJ$110,MAX(1,$F33))&gt;INDEX(Kalender!$B$81:$B$110,MAX(1,$F33)))),2,0))</f>
        <v>0</v>
      </c>
      <c r="JK33" s="5" t="n">
        <f aca="false">IF(Kalender!JK33&lt;&gt;1,0,IF(AND($B33&gt;0,INDEX(Kalender!JK$68:JK$77,MAX(1,$B33))&gt;INDEX(Kalender!$B$68:$B$77,MAX(1,$B33))),1,0)+IF(OR(AND($C33&gt;0,INDEX(Kalender!JK$81:JK$110,MAX(1,$C33))&gt;INDEX(Kalender!$B$81:$B$110,MAX(1,$C33))),AND($D33&gt;0,INDEX(Kalender!JK$81:JK$110,MAX(1,$D33))&gt;INDEX(Kalender!$B$81:$B$110,MAX(1,$D33))),AND($E33&gt;0,INDEX(Kalender!JK$81:JK$110,MAX(1,$E33))&gt;INDEX(Kalender!$B$81:$B$110,MAX(1,$E33))),AND($F33&gt;0,INDEX(Kalender!JK$81:JK$110,MAX(1,$F33))&gt;INDEX(Kalender!$B$81:$B$110,MAX(1,$F33)))),2,0))</f>
        <v>0</v>
      </c>
      <c r="JL33" s="5" t="n">
        <f aca="false">IF(Kalender!JL33&lt;&gt;1,0,IF(AND($B33&gt;0,INDEX(Kalender!JL$68:JL$77,MAX(1,$B33))&gt;INDEX(Kalender!$B$68:$B$77,MAX(1,$B33))),1,0)+IF(OR(AND($C33&gt;0,INDEX(Kalender!JL$81:JL$110,MAX(1,$C33))&gt;INDEX(Kalender!$B$81:$B$110,MAX(1,$C33))),AND($D33&gt;0,INDEX(Kalender!JL$81:JL$110,MAX(1,$D33))&gt;INDEX(Kalender!$B$81:$B$110,MAX(1,$D33))),AND($E33&gt;0,INDEX(Kalender!JL$81:JL$110,MAX(1,$E33))&gt;INDEX(Kalender!$B$81:$B$110,MAX(1,$E33))),AND($F33&gt;0,INDEX(Kalender!JL$81:JL$110,MAX(1,$F33))&gt;INDEX(Kalender!$B$81:$B$110,MAX(1,$F33)))),2,0))</f>
        <v>0</v>
      </c>
      <c r="JM33" s="5" t="n">
        <f aca="false">IF(Kalender!JM33&lt;&gt;1,0,IF(AND($B33&gt;0,INDEX(Kalender!JM$68:JM$77,MAX(1,$B33))&gt;INDEX(Kalender!$B$68:$B$77,MAX(1,$B33))),1,0)+IF(OR(AND($C33&gt;0,INDEX(Kalender!JM$81:JM$110,MAX(1,$C33))&gt;INDEX(Kalender!$B$81:$B$110,MAX(1,$C33))),AND($D33&gt;0,INDEX(Kalender!JM$81:JM$110,MAX(1,$D33))&gt;INDEX(Kalender!$B$81:$B$110,MAX(1,$D33))),AND($E33&gt;0,INDEX(Kalender!JM$81:JM$110,MAX(1,$E33))&gt;INDEX(Kalender!$B$81:$B$110,MAX(1,$E33))),AND($F33&gt;0,INDEX(Kalender!JM$81:JM$110,MAX(1,$F33))&gt;INDEX(Kalender!$B$81:$B$110,MAX(1,$F33)))),2,0))</f>
        <v>0</v>
      </c>
      <c r="JN33" s="5" t="n">
        <f aca="false">IF(Kalender!JN33&lt;&gt;1,0,IF(AND($B33&gt;0,INDEX(Kalender!JN$68:JN$77,MAX(1,$B33))&gt;INDEX(Kalender!$B$68:$B$77,MAX(1,$B33))),1,0)+IF(OR(AND($C33&gt;0,INDEX(Kalender!JN$81:JN$110,MAX(1,$C33))&gt;INDEX(Kalender!$B$81:$B$110,MAX(1,$C33))),AND($D33&gt;0,INDEX(Kalender!JN$81:JN$110,MAX(1,$D33))&gt;INDEX(Kalender!$B$81:$B$110,MAX(1,$D33))),AND($E33&gt;0,INDEX(Kalender!JN$81:JN$110,MAX(1,$E33))&gt;INDEX(Kalender!$B$81:$B$110,MAX(1,$E33))),AND($F33&gt;0,INDEX(Kalender!JN$81:JN$110,MAX(1,$F33))&gt;INDEX(Kalender!$B$81:$B$110,MAX(1,$F33)))),2,0))</f>
        <v>0</v>
      </c>
      <c r="JO33" s="5" t="n">
        <f aca="false">IF(Kalender!JO33&lt;&gt;1,0,IF(AND($B33&gt;0,INDEX(Kalender!JO$68:JO$77,MAX(1,$B33))&gt;INDEX(Kalender!$B$68:$B$77,MAX(1,$B33))),1,0)+IF(OR(AND($C33&gt;0,INDEX(Kalender!JO$81:JO$110,MAX(1,$C33))&gt;INDEX(Kalender!$B$81:$B$110,MAX(1,$C33))),AND($D33&gt;0,INDEX(Kalender!JO$81:JO$110,MAX(1,$D33))&gt;INDEX(Kalender!$B$81:$B$110,MAX(1,$D33))),AND($E33&gt;0,INDEX(Kalender!JO$81:JO$110,MAX(1,$E33))&gt;INDEX(Kalender!$B$81:$B$110,MAX(1,$E33))),AND($F33&gt;0,INDEX(Kalender!JO$81:JO$110,MAX(1,$F33))&gt;INDEX(Kalender!$B$81:$B$110,MAX(1,$F33)))),2,0))</f>
        <v>0</v>
      </c>
      <c r="JP33" s="5" t="n">
        <f aca="false">IF(Kalender!JP33&lt;&gt;1,0,IF(AND($B33&gt;0,INDEX(Kalender!JP$68:JP$77,MAX(1,$B33))&gt;INDEX(Kalender!$B$68:$B$77,MAX(1,$B33))),1,0)+IF(OR(AND($C33&gt;0,INDEX(Kalender!JP$81:JP$110,MAX(1,$C33))&gt;INDEX(Kalender!$B$81:$B$110,MAX(1,$C33))),AND($D33&gt;0,INDEX(Kalender!JP$81:JP$110,MAX(1,$D33))&gt;INDEX(Kalender!$B$81:$B$110,MAX(1,$D33))),AND($E33&gt;0,INDEX(Kalender!JP$81:JP$110,MAX(1,$E33))&gt;INDEX(Kalender!$B$81:$B$110,MAX(1,$E33))),AND($F33&gt;0,INDEX(Kalender!JP$81:JP$110,MAX(1,$F33))&gt;INDEX(Kalender!$B$81:$B$110,MAX(1,$F33)))),2,0))</f>
        <v>0</v>
      </c>
      <c r="JQ33" s="5" t="n">
        <f aca="false">IF(Kalender!JQ33&lt;&gt;1,0,IF(AND($B33&gt;0,INDEX(Kalender!JQ$68:JQ$77,MAX(1,$B33))&gt;INDEX(Kalender!$B$68:$B$77,MAX(1,$B33))),1,0)+IF(OR(AND($C33&gt;0,INDEX(Kalender!JQ$81:JQ$110,MAX(1,$C33))&gt;INDEX(Kalender!$B$81:$B$110,MAX(1,$C33))),AND($D33&gt;0,INDEX(Kalender!JQ$81:JQ$110,MAX(1,$D33))&gt;INDEX(Kalender!$B$81:$B$110,MAX(1,$D33))),AND($E33&gt;0,INDEX(Kalender!JQ$81:JQ$110,MAX(1,$E33))&gt;INDEX(Kalender!$B$81:$B$110,MAX(1,$E33))),AND($F33&gt;0,INDEX(Kalender!JQ$81:JQ$110,MAX(1,$F33))&gt;INDEX(Kalender!$B$81:$B$110,MAX(1,$F33)))),2,0))</f>
        <v>0</v>
      </c>
      <c r="JR33" s="5" t="n">
        <f aca="false">IF(Kalender!JR33&lt;&gt;1,0,IF(AND($B33&gt;0,INDEX(Kalender!JR$68:JR$77,MAX(1,$B33))&gt;INDEX(Kalender!$B$68:$B$77,MAX(1,$B33))),1,0)+IF(OR(AND($C33&gt;0,INDEX(Kalender!JR$81:JR$110,MAX(1,$C33))&gt;INDEX(Kalender!$B$81:$B$110,MAX(1,$C33))),AND($D33&gt;0,INDEX(Kalender!JR$81:JR$110,MAX(1,$D33))&gt;INDEX(Kalender!$B$81:$B$110,MAX(1,$D33))),AND($E33&gt;0,INDEX(Kalender!JR$81:JR$110,MAX(1,$E33))&gt;INDEX(Kalender!$B$81:$B$110,MAX(1,$E33))),AND($F33&gt;0,INDEX(Kalender!JR$81:JR$110,MAX(1,$F33))&gt;INDEX(Kalender!$B$81:$B$110,MAX(1,$F33)))),2,0))</f>
        <v>0</v>
      </c>
      <c r="JS33" s="5" t="n">
        <f aca="false">IF(Kalender!JS33&lt;&gt;1,0,IF(AND($B33&gt;0,INDEX(Kalender!JS$68:JS$77,MAX(1,$B33))&gt;INDEX(Kalender!$B$68:$B$77,MAX(1,$B33))),1,0)+IF(OR(AND($C33&gt;0,INDEX(Kalender!JS$81:JS$110,MAX(1,$C33))&gt;INDEX(Kalender!$B$81:$B$110,MAX(1,$C33))),AND($D33&gt;0,INDEX(Kalender!JS$81:JS$110,MAX(1,$D33))&gt;INDEX(Kalender!$B$81:$B$110,MAX(1,$D33))),AND($E33&gt;0,INDEX(Kalender!JS$81:JS$110,MAX(1,$E33))&gt;INDEX(Kalender!$B$81:$B$110,MAX(1,$E33))),AND($F33&gt;0,INDEX(Kalender!JS$81:JS$110,MAX(1,$F33))&gt;INDEX(Kalender!$B$81:$B$110,MAX(1,$F33)))),2,0))</f>
        <v>0</v>
      </c>
      <c r="JT33" s="5" t="n">
        <f aca="false">IF(Kalender!JT33&lt;&gt;1,0,IF(AND($B33&gt;0,INDEX(Kalender!JT$68:JT$77,MAX(1,$B33))&gt;INDEX(Kalender!$B$68:$B$77,MAX(1,$B33))),1,0)+IF(OR(AND($C33&gt;0,INDEX(Kalender!JT$81:JT$110,MAX(1,$C33))&gt;INDEX(Kalender!$B$81:$B$110,MAX(1,$C33))),AND($D33&gt;0,INDEX(Kalender!JT$81:JT$110,MAX(1,$D33))&gt;INDEX(Kalender!$B$81:$B$110,MAX(1,$D33))),AND($E33&gt;0,INDEX(Kalender!JT$81:JT$110,MAX(1,$E33))&gt;INDEX(Kalender!$B$81:$B$110,MAX(1,$E33))),AND($F33&gt;0,INDEX(Kalender!JT$81:JT$110,MAX(1,$F33))&gt;INDEX(Kalender!$B$81:$B$110,MAX(1,$F33)))),2,0))</f>
        <v>0</v>
      </c>
      <c r="JU33" s="5" t="n">
        <f aca="false">IF(Kalender!JU33&lt;&gt;1,0,IF(AND($B33&gt;0,INDEX(Kalender!JU$68:JU$77,MAX(1,$B33))&gt;INDEX(Kalender!$B$68:$B$77,MAX(1,$B33))),1,0)+IF(OR(AND($C33&gt;0,INDEX(Kalender!JU$81:JU$110,MAX(1,$C33))&gt;INDEX(Kalender!$B$81:$B$110,MAX(1,$C33))),AND($D33&gt;0,INDEX(Kalender!JU$81:JU$110,MAX(1,$D33))&gt;INDEX(Kalender!$B$81:$B$110,MAX(1,$D33))),AND($E33&gt;0,INDEX(Kalender!JU$81:JU$110,MAX(1,$E33))&gt;INDEX(Kalender!$B$81:$B$110,MAX(1,$E33))),AND($F33&gt;0,INDEX(Kalender!JU$81:JU$110,MAX(1,$F33))&gt;INDEX(Kalender!$B$81:$B$110,MAX(1,$F33)))),2,0))</f>
        <v>0</v>
      </c>
      <c r="JV33" s="5" t="n">
        <f aca="false">IF(Kalender!JV33&lt;&gt;1,0,IF(AND($B33&gt;0,INDEX(Kalender!JV$68:JV$77,MAX(1,$B33))&gt;INDEX(Kalender!$B$68:$B$77,MAX(1,$B33))),1,0)+IF(OR(AND($C33&gt;0,INDEX(Kalender!JV$81:JV$110,MAX(1,$C33))&gt;INDEX(Kalender!$B$81:$B$110,MAX(1,$C33))),AND($D33&gt;0,INDEX(Kalender!JV$81:JV$110,MAX(1,$D33))&gt;INDEX(Kalender!$B$81:$B$110,MAX(1,$D33))),AND($E33&gt;0,INDEX(Kalender!JV$81:JV$110,MAX(1,$E33))&gt;INDEX(Kalender!$B$81:$B$110,MAX(1,$E33))),AND($F33&gt;0,INDEX(Kalender!JV$81:JV$110,MAX(1,$F33))&gt;INDEX(Kalender!$B$81:$B$110,MAX(1,$F33)))),2,0))</f>
        <v>0</v>
      </c>
      <c r="JW33" s="5" t="n">
        <f aca="false">IF(Kalender!JW33&lt;&gt;1,0,IF(AND($B33&gt;0,INDEX(Kalender!JW$68:JW$77,MAX(1,$B33))&gt;INDEX(Kalender!$B$68:$B$77,MAX(1,$B33))),1,0)+IF(OR(AND($C33&gt;0,INDEX(Kalender!JW$81:JW$110,MAX(1,$C33))&gt;INDEX(Kalender!$B$81:$B$110,MAX(1,$C33))),AND($D33&gt;0,INDEX(Kalender!JW$81:JW$110,MAX(1,$D33))&gt;INDEX(Kalender!$B$81:$B$110,MAX(1,$D33))),AND($E33&gt;0,INDEX(Kalender!JW$81:JW$110,MAX(1,$E33))&gt;INDEX(Kalender!$B$81:$B$110,MAX(1,$E33))),AND($F33&gt;0,INDEX(Kalender!JW$81:JW$110,MAX(1,$F33))&gt;INDEX(Kalender!$B$81:$B$110,MAX(1,$F33)))),2,0))</f>
        <v>0</v>
      </c>
      <c r="JX33" s="5" t="n">
        <f aca="false">IF(Kalender!JX33&lt;&gt;1,0,IF(AND($B33&gt;0,INDEX(Kalender!JX$68:JX$77,MAX(1,$B33))&gt;INDEX(Kalender!$B$68:$B$77,MAX(1,$B33))),1,0)+IF(OR(AND($C33&gt;0,INDEX(Kalender!JX$81:JX$110,MAX(1,$C33))&gt;INDEX(Kalender!$B$81:$B$110,MAX(1,$C33))),AND($D33&gt;0,INDEX(Kalender!JX$81:JX$110,MAX(1,$D33))&gt;INDEX(Kalender!$B$81:$B$110,MAX(1,$D33))),AND($E33&gt;0,INDEX(Kalender!JX$81:JX$110,MAX(1,$E33))&gt;INDEX(Kalender!$B$81:$B$110,MAX(1,$E33))),AND($F33&gt;0,INDEX(Kalender!JX$81:JX$110,MAX(1,$F33))&gt;INDEX(Kalender!$B$81:$B$110,MAX(1,$F33)))),2,0))</f>
        <v>0</v>
      </c>
      <c r="JY33" s="5" t="n">
        <f aca="false">IF(Kalender!JY33&lt;&gt;1,0,IF(AND($B33&gt;0,INDEX(Kalender!JY$68:JY$77,MAX(1,$B33))&gt;INDEX(Kalender!$B$68:$B$77,MAX(1,$B33))),1,0)+IF(OR(AND($C33&gt;0,INDEX(Kalender!JY$81:JY$110,MAX(1,$C33))&gt;INDEX(Kalender!$B$81:$B$110,MAX(1,$C33))),AND($D33&gt;0,INDEX(Kalender!JY$81:JY$110,MAX(1,$D33))&gt;INDEX(Kalender!$B$81:$B$110,MAX(1,$D33))),AND($E33&gt;0,INDEX(Kalender!JY$81:JY$110,MAX(1,$E33))&gt;INDEX(Kalender!$B$81:$B$110,MAX(1,$E33))),AND($F33&gt;0,INDEX(Kalender!JY$81:JY$110,MAX(1,$F33))&gt;INDEX(Kalender!$B$81:$B$110,MAX(1,$F33)))),2,0))</f>
        <v>0</v>
      </c>
      <c r="JZ33" s="5" t="n">
        <f aca="false">IF(Kalender!JZ33&lt;&gt;1,0,IF(AND($B33&gt;0,INDEX(Kalender!JZ$68:JZ$77,MAX(1,$B33))&gt;INDEX(Kalender!$B$68:$B$77,MAX(1,$B33))),1,0)+IF(OR(AND($C33&gt;0,INDEX(Kalender!JZ$81:JZ$110,MAX(1,$C33))&gt;INDEX(Kalender!$B$81:$B$110,MAX(1,$C33))),AND($D33&gt;0,INDEX(Kalender!JZ$81:JZ$110,MAX(1,$D33))&gt;INDEX(Kalender!$B$81:$B$110,MAX(1,$D33))),AND($E33&gt;0,INDEX(Kalender!JZ$81:JZ$110,MAX(1,$E33))&gt;INDEX(Kalender!$B$81:$B$110,MAX(1,$E33))),AND($F33&gt;0,INDEX(Kalender!JZ$81:JZ$110,MAX(1,$F33))&gt;INDEX(Kalender!$B$81:$B$110,MAX(1,$F33)))),2,0))</f>
        <v>0</v>
      </c>
      <c r="KA33" s="5" t="n">
        <f aca="false">IF(Kalender!KA33&lt;&gt;1,0,IF(AND($B33&gt;0,INDEX(Kalender!KA$68:KA$77,MAX(1,$B33))&gt;INDEX(Kalender!$B$68:$B$77,MAX(1,$B33))),1,0)+IF(OR(AND($C33&gt;0,INDEX(Kalender!KA$81:KA$110,MAX(1,$C33))&gt;INDEX(Kalender!$B$81:$B$110,MAX(1,$C33))),AND($D33&gt;0,INDEX(Kalender!KA$81:KA$110,MAX(1,$D33))&gt;INDEX(Kalender!$B$81:$B$110,MAX(1,$D33))),AND($E33&gt;0,INDEX(Kalender!KA$81:KA$110,MAX(1,$E33))&gt;INDEX(Kalender!$B$81:$B$110,MAX(1,$E33))),AND($F33&gt;0,INDEX(Kalender!KA$81:KA$110,MAX(1,$F33))&gt;INDEX(Kalender!$B$81:$B$110,MAX(1,$F33)))),2,0))</f>
        <v>0</v>
      </c>
      <c r="KB33" s="5" t="n">
        <f aca="false">IF(Kalender!KB33&lt;&gt;1,0,IF(AND($B33&gt;0,INDEX(Kalender!KB$68:KB$77,MAX(1,$B33))&gt;INDEX(Kalender!$B$68:$B$77,MAX(1,$B33))),1,0)+IF(OR(AND($C33&gt;0,INDEX(Kalender!KB$81:KB$110,MAX(1,$C33))&gt;INDEX(Kalender!$B$81:$B$110,MAX(1,$C33))),AND($D33&gt;0,INDEX(Kalender!KB$81:KB$110,MAX(1,$D33))&gt;INDEX(Kalender!$B$81:$B$110,MAX(1,$D33))),AND($E33&gt;0,INDEX(Kalender!KB$81:KB$110,MAX(1,$E33))&gt;INDEX(Kalender!$B$81:$B$110,MAX(1,$E33))),AND($F33&gt;0,INDEX(Kalender!KB$81:KB$110,MAX(1,$F33))&gt;INDEX(Kalender!$B$81:$B$110,MAX(1,$F33)))),2,0))</f>
        <v>0</v>
      </c>
      <c r="KC33" s="5" t="n">
        <f aca="false">IF(Kalender!KC33&lt;&gt;1,0,IF(AND($B33&gt;0,INDEX(Kalender!KC$68:KC$77,MAX(1,$B33))&gt;INDEX(Kalender!$B$68:$B$77,MAX(1,$B33))),1,0)+IF(OR(AND($C33&gt;0,INDEX(Kalender!KC$81:KC$110,MAX(1,$C33))&gt;INDEX(Kalender!$B$81:$B$110,MAX(1,$C33))),AND($D33&gt;0,INDEX(Kalender!KC$81:KC$110,MAX(1,$D33))&gt;INDEX(Kalender!$B$81:$B$110,MAX(1,$D33))),AND($E33&gt;0,INDEX(Kalender!KC$81:KC$110,MAX(1,$E33))&gt;INDEX(Kalender!$B$81:$B$110,MAX(1,$E33))),AND($F33&gt;0,INDEX(Kalender!KC$81:KC$110,MAX(1,$F33))&gt;INDEX(Kalender!$B$81:$B$110,MAX(1,$F33)))),2,0))</f>
        <v>0</v>
      </c>
      <c r="KD33" s="5" t="n">
        <f aca="false">IF(Kalender!KD33&lt;&gt;1,0,IF(AND($B33&gt;0,INDEX(Kalender!KD$68:KD$77,MAX(1,$B33))&gt;INDEX(Kalender!$B$68:$B$77,MAX(1,$B33))),1,0)+IF(OR(AND($C33&gt;0,INDEX(Kalender!KD$81:KD$110,MAX(1,$C33))&gt;INDEX(Kalender!$B$81:$B$110,MAX(1,$C33))),AND($D33&gt;0,INDEX(Kalender!KD$81:KD$110,MAX(1,$D33))&gt;INDEX(Kalender!$B$81:$B$110,MAX(1,$D33))),AND($E33&gt;0,INDEX(Kalender!KD$81:KD$110,MAX(1,$E33))&gt;INDEX(Kalender!$B$81:$B$110,MAX(1,$E33))),AND($F33&gt;0,INDEX(Kalender!KD$81:KD$110,MAX(1,$F33))&gt;INDEX(Kalender!$B$81:$B$110,MAX(1,$F33)))),2,0))</f>
        <v>0</v>
      </c>
      <c r="KE33" s="5" t="n">
        <f aca="false">IF(Kalender!KE33&lt;&gt;1,0,IF(AND($B33&gt;0,INDEX(Kalender!KE$68:KE$77,MAX(1,$B33))&gt;INDEX(Kalender!$B$68:$B$77,MAX(1,$B33))),1,0)+IF(OR(AND($C33&gt;0,INDEX(Kalender!KE$81:KE$110,MAX(1,$C33))&gt;INDEX(Kalender!$B$81:$B$110,MAX(1,$C33))),AND($D33&gt;0,INDEX(Kalender!KE$81:KE$110,MAX(1,$D33))&gt;INDEX(Kalender!$B$81:$B$110,MAX(1,$D33))),AND($E33&gt;0,INDEX(Kalender!KE$81:KE$110,MAX(1,$E33))&gt;INDEX(Kalender!$B$81:$B$110,MAX(1,$E33))),AND($F33&gt;0,INDEX(Kalender!KE$81:KE$110,MAX(1,$F33))&gt;INDEX(Kalender!$B$81:$B$110,MAX(1,$F33)))),2,0))</f>
        <v>0</v>
      </c>
      <c r="KF33" s="5" t="n">
        <f aca="false">IF(Kalender!KF33&lt;&gt;1,0,IF(AND($B33&gt;0,INDEX(Kalender!KF$68:KF$77,MAX(1,$B33))&gt;INDEX(Kalender!$B$68:$B$77,MAX(1,$B33))),1,0)+IF(OR(AND($C33&gt;0,INDEX(Kalender!KF$81:KF$110,MAX(1,$C33))&gt;INDEX(Kalender!$B$81:$B$110,MAX(1,$C33))),AND($D33&gt;0,INDEX(Kalender!KF$81:KF$110,MAX(1,$D33))&gt;INDEX(Kalender!$B$81:$B$110,MAX(1,$D33))),AND($E33&gt;0,INDEX(Kalender!KF$81:KF$110,MAX(1,$E33))&gt;INDEX(Kalender!$B$81:$B$110,MAX(1,$E33))),AND($F33&gt;0,INDEX(Kalender!KF$81:KF$110,MAX(1,$F33))&gt;INDEX(Kalender!$B$81:$B$110,MAX(1,$F33)))),2,0))</f>
        <v>0</v>
      </c>
      <c r="KG33" s="5" t="n">
        <f aca="false">IF(Kalender!KG33&lt;&gt;1,0,IF(AND($B33&gt;0,INDEX(Kalender!KG$68:KG$77,MAX(1,$B33))&gt;INDEX(Kalender!$B$68:$B$77,MAX(1,$B33))),1,0)+IF(OR(AND($C33&gt;0,INDEX(Kalender!KG$81:KG$110,MAX(1,$C33))&gt;INDEX(Kalender!$B$81:$B$110,MAX(1,$C33))),AND($D33&gt;0,INDEX(Kalender!KG$81:KG$110,MAX(1,$D33))&gt;INDEX(Kalender!$B$81:$B$110,MAX(1,$D33))),AND($E33&gt;0,INDEX(Kalender!KG$81:KG$110,MAX(1,$E33))&gt;INDEX(Kalender!$B$81:$B$110,MAX(1,$E33))),AND($F33&gt;0,INDEX(Kalender!KG$81:KG$110,MAX(1,$F33))&gt;INDEX(Kalender!$B$81:$B$110,MAX(1,$F33)))),2,0))</f>
        <v>0</v>
      </c>
      <c r="KH33" s="5" t="n">
        <f aca="false">IF(Kalender!KH33&lt;&gt;1,0,IF(AND($B33&gt;0,INDEX(Kalender!KH$68:KH$77,MAX(1,$B33))&gt;INDEX(Kalender!$B$68:$B$77,MAX(1,$B33))),1,0)+IF(OR(AND($C33&gt;0,INDEX(Kalender!KH$81:KH$110,MAX(1,$C33))&gt;INDEX(Kalender!$B$81:$B$110,MAX(1,$C33))),AND($D33&gt;0,INDEX(Kalender!KH$81:KH$110,MAX(1,$D33))&gt;INDEX(Kalender!$B$81:$B$110,MAX(1,$D33))),AND($E33&gt;0,INDEX(Kalender!KH$81:KH$110,MAX(1,$E33))&gt;INDEX(Kalender!$B$81:$B$110,MAX(1,$E33))),AND($F33&gt;0,INDEX(Kalender!KH$81:KH$110,MAX(1,$F33))&gt;INDEX(Kalender!$B$81:$B$110,MAX(1,$F33)))),2,0))</f>
        <v>0</v>
      </c>
      <c r="KI33" s="5" t="n">
        <f aca="false">IF(Kalender!KI33&lt;&gt;1,0,IF(AND($B33&gt;0,INDEX(Kalender!KI$68:KI$77,MAX(1,$B33))&gt;INDEX(Kalender!$B$68:$B$77,MAX(1,$B33))),1,0)+IF(OR(AND($C33&gt;0,INDEX(Kalender!KI$81:KI$110,MAX(1,$C33))&gt;INDEX(Kalender!$B$81:$B$110,MAX(1,$C33))),AND($D33&gt;0,INDEX(Kalender!KI$81:KI$110,MAX(1,$D33))&gt;INDEX(Kalender!$B$81:$B$110,MAX(1,$D33))),AND($E33&gt;0,INDEX(Kalender!KI$81:KI$110,MAX(1,$E33))&gt;INDEX(Kalender!$B$81:$B$110,MAX(1,$E33))),AND($F33&gt;0,INDEX(Kalender!KI$81:KI$110,MAX(1,$F33))&gt;INDEX(Kalender!$B$81:$B$110,MAX(1,$F33)))),2,0))</f>
        <v>0</v>
      </c>
      <c r="KJ33" s="5" t="n">
        <f aca="false">IF(Kalender!KJ33&lt;&gt;1,0,IF(AND($B33&gt;0,INDEX(Kalender!KJ$68:KJ$77,MAX(1,$B33))&gt;INDEX(Kalender!$B$68:$B$77,MAX(1,$B33))),1,0)+IF(OR(AND($C33&gt;0,INDEX(Kalender!KJ$81:KJ$110,MAX(1,$C33))&gt;INDEX(Kalender!$B$81:$B$110,MAX(1,$C33))),AND($D33&gt;0,INDEX(Kalender!KJ$81:KJ$110,MAX(1,$D33))&gt;INDEX(Kalender!$B$81:$B$110,MAX(1,$D33))),AND($E33&gt;0,INDEX(Kalender!KJ$81:KJ$110,MAX(1,$E33))&gt;INDEX(Kalender!$B$81:$B$110,MAX(1,$E33))),AND($F33&gt;0,INDEX(Kalender!KJ$81:KJ$110,MAX(1,$F33))&gt;INDEX(Kalender!$B$81:$B$110,MAX(1,$F33)))),2,0))</f>
        <v>0</v>
      </c>
      <c r="KK33" s="5" t="n">
        <f aca="false">IF(Kalender!KK33&lt;&gt;1,0,IF(AND($B33&gt;0,INDEX(Kalender!KK$68:KK$77,MAX(1,$B33))&gt;INDEX(Kalender!$B$68:$B$77,MAX(1,$B33))),1,0)+IF(OR(AND($C33&gt;0,INDEX(Kalender!KK$81:KK$110,MAX(1,$C33))&gt;INDEX(Kalender!$B$81:$B$110,MAX(1,$C33))),AND($D33&gt;0,INDEX(Kalender!KK$81:KK$110,MAX(1,$D33))&gt;INDEX(Kalender!$B$81:$B$110,MAX(1,$D33))),AND($E33&gt;0,INDEX(Kalender!KK$81:KK$110,MAX(1,$E33))&gt;INDEX(Kalender!$B$81:$B$110,MAX(1,$E33))),AND($F33&gt;0,INDEX(Kalender!KK$81:KK$110,MAX(1,$F33))&gt;INDEX(Kalender!$B$81:$B$110,MAX(1,$F33)))),2,0))</f>
        <v>0</v>
      </c>
      <c r="KL33" s="5" t="n">
        <f aca="false">IF(Kalender!KL33&lt;&gt;1,0,IF(AND($B33&gt;0,INDEX(Kalender!KL$68:KL$77,MAX(1,$B33))&gt;INDEX(Kalender!$B$68:$B$77,MAX(1,$B33))),1,0)+IF(OR(AND($C33&gt;0,INDEX(Kalender!KL$81:KL$110,MAX(1,$C33))&gt;INDEX(Kalender!$B$81:$B$110,MAX(1,$C33))),AND($D33&gt;0,INDEX(Kalender!KL$81:KL$110,MAX(1,$D33))&gt;INDEX(Kalender!$B$81:$B$110,MAX(1,$D33))),AND($E33&gt;0,INDEX(Kalender!KL$81:KL$110,MAX(1,$E33))&gt;INDEX(Kalender!$B$81:$B$110,MAX(1,$E33))),AND($F33&gt;0,INDEX(Kalender!KL$81:KL$110,MAX(1,$F33))&gt;INDEX(Kalender!$B$81:$B$110,MAX(1,$F33)))),2,0))</f>
        <v>0</v>
      </c>
      <c r="KM33" s="5" t="n">
        <f aca="false">IF(Kalender!KM33&lt;&gt;1,0,IF(AND($B33&gt;0,INDEX(Kalender!KM$68:KM$77,MAX(1,$B33))&gt;INDEX(Kalender!$B$68:$B$77,MAX(1,$B33))),1,0)+IF(OR(AND($C33&gt;0,INDEX(Kalender!KM$81:KM$110,MAX(1,$C33))&gt;INDEX(Kalender!$B$81:$B$110,MAX(1,$C33))),AND($D33&gt;0,INDEX(Kalender!KM$81:KM$110,MAX(1,$D33))&gt;INDEX(Kalender!$B$81:$B$110,MAX(1,$D33))),AND($E33&gt;0,INDEX(Kalender!KM$81:KM$110,MAX(1,$E33))&gt;INDEX(Kalender!$B$81:$B$110,MAX(1,$E33))),AND($F33&gt;0,INDEX(Kalender!KM$81:KM$110,MAX(1,$F33))&gt;INDEX(Kalender!$B$81:$B$110,MAX(1,$F33)))),2,0))</f>
        <v>0</v>
      </c>
      <c r="KN33" s="5" t="n">
        <f aca="false">IF(Kalender!KN33&lt;&gt;1,0,IF(AND($B33&gt;0,INDEX(Kalender!KN$68:KN$77,MAX(1,$B33))&gt;INDEX(Kalender!$B$68:$B$77,MAX(1,$B33))),1,0)+IF(OR(AND($C33&gt;0,INDEX(Kalender!KN$81:KN$110,MAX(1,$C33))&gt;INDEX(Kalender!$B$81:$B$110,MAX(1,$C33))),AND($D33&gt;0,INDEX(Kalender!KN$81:KN$110,MAX(1,$D33))&gt;INDEX(Kalender!$B$81:$B$110,MAX(1,$D33))),AND($E33&gt;0,INDEX(Kalender!KN$81:KN$110,MAX(1,$E33))&gt;INDEX(Kalender!$B$81:$B$110,MAX(1,$E33))),AND($F33&gt;0,INDEX(Kalender!KN$81:KN$110,MAX(1,$F33))&gt;INDEX(Kalender!$B$81:$B$110,MAX(1,$F33)))),2,0))</f>
        <v>0</v>
      </c>
      <c r="KO33" s="5" t="n">
        <f aca="false">IF(Kalender!KO33&lt;&gt;1,0,IF(AND($B33&gt;0,INDEX(Kalender!KO$68:KO$77,MAX(1,$B33))&gt;INDEX(Kalender!$B$68:$B$77,MAX(1,$B33))),1,0)+IF(OR(AND($C33&gt;0,INDEX(Kalender!KO$81:KO$110,MAX(1,$C33))&gt;INDEX(Kalender!$B$81:$B$110,MAX(1,$C33))),AND($D33&gt;0,INDEX(Kalender!KO$81:KO$110,MAX(1,$D33))&gt;INDEX(Kalender!$B$81:$B$110,MAX(1,$D33))),AND($E33&gt;0,INDEX(Kalender!KO$81:KO$110,MAX(1,$E33))&gt;INDEX(Kalender!$B$81:$B$110,MAX(1,$E33))),AND($F33&gt;0,INDEX(Kalender!KO$81:KO$110,MAX(1,$F33))&gt;INDEX(Kalender!$B$81:$B$110,MAX(1,$F33)))),2,0))</f>
        <v>0</v>
      </c>
      <c r="KP33" s="5" t="n">
        <f aca="false">IF(Kalender!KP33&lt;&gt;1,0,IF(AND($B33&gt;0,INDEX(Kalender!KP$68:KP$77,MAX(1,$B33))&gt;INDEX(Kalender!$B$68:$B$77,MAX(1,$B33))),1,0)+IF(OR(AND($C33&gt;0,INDEX(Kalender!KP$81:KP$110,MAX(1,$C33))&gt;INDEX(Kalender!$B$81:$B$110,MAX(1,$C33))),AND($D33&gt;0,INDEX(Kalender!KP$81:KP$110,MAX(1,$D33))&gt;INDEX(Kalender!$B$81:$B$110,MAX(1,$D33))),AND($E33&gt;0,INDEX(Kalender!KP$81:KP$110,MAX(1,$E33))&gt;INDEX(Kalender!$B$81:$B$110,MAX(1,$E33))),AND($F33&gt;0,INDEX(Kalender!KP$81:KP$110,MAX(1,$F33))&gt;INDEX(Kalender!$B$81:$B$110,MAX(1,$F33)))),2,0))</f>
        <v>0</v>
      </c>
      <c r="KQ33" s="5" t="n">
        <f aca="false">IF(Kalender!KQ33&lt;&gt;1,0,IF(AND($B33&gt;0,INDEX(Kalender!KQ$68:KQ$77,MAX(1,$B33))&gt;INDEX(Kalender!$B$68:$B$77,MAX(1,$B33))),1,0)+IF(OR(AND($C33&gt;0,INDEX(Kalender!KQ$81:KQ$110,MAX(1,$C33))&gt;INDEX(Kalender!$B$81:$B$110,MAX(1,$C33))),AND($D33&gt;0,INDEX(Kalender!KQ$81:KQ$110,MAX(1,$D33))&gt;INDEX(Kalender!$B$81:$B$110,MAX(1,$D33))),AND($E33&gt;0,INDEX(Kalender!KQ$81:KQ$110,MAX(1,$E33))&gt;INDEX(Kalender!$B$81:$B$110,MAX(1,$E33))),AND($F33&gt;0,INDEX(Kalender!KQ$81:KQ$110,MAX(1,$F33))&gt;INDEX(Kalender!$B$81:$B$110,MAX(1,$F33)))),2,0))</f>
        <v>0</v>
      </c>
      <c r="KR33" s="5" t="n">
        <f aca="false">IF(Kalender!KR33&lt;&gt;1,0,IF(AND($B33&gt;0,INDEX(Kalender!KR$68:KR$77,MAX(1,$B33))&gt;INDEX(Kalender!$B$68:$B$77,MAX(1,$B33))),1,0)+IF(OR(AND($C33&gt;0,INDEX(Kalender!KR$81:KR$110,MAX(1,$C33))&gt;INDEX(Kalender!$B$81:$B$110,MAX(1,$C33))),AND($D33&gt;0,INDEX(Kalender!KR$81:KR$110,MAX(1,$D33))&gt;INDEX(Kalender!$B$81:$B$110,MAX(1,$D33))),AND($E33&gt;0,INDEX(Kalender!KR$81:KR$110,MAX(1,$E33))&gt;INDEX(Kalender!$B$81:$B$110,MAX(1,$E33))),AND($F33&gt;0,INDEX(Kalender!KR$81:KR$110,MAX(1,$F33))&gt;INDEX(Kalender!$B$81:$B$110,MAX(1,$F33)))),2,0))</f>
        <v>0</v>
      </c>
      <c r="KS33" s="5" t="n">
        <f aca="false">IF(Kalender!KS33&lt;&gt;1,0,IF(AND($B33&gt;0,INDEX(Kalender!KS$68:KS$77,MAX(1,$B33))&gt;INDEX(Kalender!$B$68:$B$77,MAX(1,$B33))),1,0)+IF(OR(AND($C33&gt;0,INDEX(Kalender!KS$81:KS$110,MAX(1,$C33))&gt;INDEX(Kalender!$B$81:$B$110,MAX(1,$C33))),AND($D33&gt;0,INDEX(Kalender!KS$81:KS$110,MAX(1,$D33))&gt;INDEX(Kalender!$B$81:$B$110,MAX(1,$D33))),AND($E33&gt;0,INDEX(Kalender!KS$81:KS$110,MAX(1,$E33))&gt;INDEX(Kalender!$B$81:$B$110,MAX(1,$E33))),AND($F33&gt;0,INDEX(Kalender!KS$81:KS$110,MAX(1,$F33))&gt;INDEX(Kalender!$B$81:$B$110,MAX(1,$F33)))),2,0))</f>
        <v>0</v>
      </c>
      <c r="KT33" s="5" t="n">
        <f aca="false">IF(Kalender!KT33&lt;&gt;1,0,IF(AND($B33&gt;0,INDEX(Kalender!KT$68:KT$77,MAX(1,$B33))&gt;INDEX(Kalender!$B$68:$B$77,MAX(1,$B33))),1,0)+IF(OR(AND($C33&gt;0,INDEX(Kalender!KT$81:KT$110,MAX(1,$C33))&gt;INDEX(Kalender!$B$81:$B$110,MAX(1,$C33))),AND($D33&gt;0,INDEX(Kalender!KT$81:KT$110,MAX(1,$D33))&gt;INDEX(Kalender!$B$81:$B$110,MAX(1,$D33))),AND($E33&gt;0,INDEX(Kalender!KT$81:KT$110,MAX(1,$E33))&gt;INDEX(Kalender!$B$81:$B$110,MAX(1,$E33))),AND($F33&gt;0,INDEX(Kalender!KT$81:KT$110,MAX(1,$F33))&gt;INDEX(Kalender!$B$81:$B$110,MAX(1,$F33)))),2,0))</f>
        <v>0</v>
      </c>
      <c r="KU33" s="5" t="n">
        <f aca="false">IF(Kalender!KU33&lt;&gt;1,0,IF(AND($B33&gt;0,INDEX(Kalender!KU$68:KU$77,MAX(1,$B33))&gt;INDEX(Kalender!$B$68:$B$77,MAX(1,$B33))),1,0)+IF(OR(AND($C33&gt;0,INDEX(Kalender!KU$81:KU$110,MAX(1,$C33))&gt;INDEX(Kalender!$B$81:$B$110,MAX(1,$C33))),AND($D33&gt;0,INDEX(Kalender!KU$81:KU$110,MAX(1,$D33))&gt;INDEX(Kalender!$B$81:$B$110,MAX(1,$D33))),AND($E33&gt;0,INDEX(Kalender!KU$81:KU$110,MAX(1,$E33))&gt;INDEX(Kalender!$B$81:$B$110,MAX(1,$E33))),AND($F33&gt;0,INDEX(Kalender!KU$81:KU$110,MAX(1,$F33))&gt;INDEX(Kalender!$B$81:$B$110,MAX(1,$F33)))),2,0))</f>
        <v>0</v>
      </c>
      <c r="KV33" s="5" t="n">
        <f aca="false">IF(Kalender!KV33&lt;&gt;1,0,IF(AND($B33&gt;0,INDEX(Kalender!KV$68:KV$77,MAX(1,$B33))&gt;INDEX(Kalender!$B$68:$B$77,MAX(1,$B33))),1,0)+IF(OR(AND($C33&gt;0,INDEX(Kalender!KV$81:KV$110,MAX(1,$C33))&gt;INDEX(Kalender!$B$81:$B$110,MAX(1,$C33))),AND($D33&gt;0,INDEX(Kalender!KV$81:KV$110,MAX(1,$D33))&gt;INDEX(Kalender!$B$81:$B$110,MAX(1,$D33))),AND($E33&gt;0,INDEX(Kalender!KV$81:KV$110,MAX(1,$E33))&gt;INDEX(Kalender!$B$81:$B$110,MAX(1,$E33))),AND($F33&gt;0,INDEX(Kalender!KV$81:KV$110,MAX(1,$F33))&gt;INDEX(Kalender!$B$81:$B$110,MAX(1,$F33)))),2,0))</f>
        <v>0</v>
      </c>
      <c r="KW33" s="5" t="n">
        <f aca="false">IF(Kalender!KW33&lt;&gt;1,0,IF(AND($B33&gt;0,INDEX(Kalender!KW$68:KW$77,MAX(1,$B33))&gt;INDEX(Kalender!$B$68:$B$77,MAX(1,$B33))),1,0)+IF(OR(AND($C33&gt;0,INDEX(Kalender!KW$81:KW$110,MAX(1,$C33))&gt;INDEX(Kalender!$B$81:$B$110,MAX(1,$C33))),AND($D33&gt;0,INDEX(Kalender!KW$81:KW$110,MAX(1,$D33))&gt;INDEX(Kalender!$B$81:$B$110,MAX(1,$D33))),AND($E33&gt;0,INDEX(Kalender!KW$81:KW$110,MAX(1,$E33))&gt;INDEX(Kalender!$B$81:$B$110,MAX(1,$E33))),AND($F33&gt;0,INDEX(Kalender!KW$81:KW$110,MAX(1,$F33))&gt;INDEX(Kalender!$B$81:$B$110,MAX(1,$F33)))),2,0))</f>
        <v>0</v>
      </c>
      <c r="KX33" s="5" t="n">
        <f aca="false">IF(Kalender!KX33&lt;&gt;1,0,IF(AND($B33&gt;0,INDEX(Kalender!KX$68:KX$77,MAX(1,$B33))&gt;INDEX(Kalender!$B$68:$B$77,MAX(1,$B33))),1,0)+IF(OR(AND($C33&gt;0,INDEX(Kalender!KX$81:KX$110,MAX(1,$C33))&gt;INDEX(Kalender!$B$81:$B$110,MAX(1,$C33))),AND($D33&gt;0,INDEX(Kalender!KX$81:KX$110,MAX(1,$D33))&gt;INDEX(Kalender!$B$81:$B$110,MAX(1,$D33))),AND($E33&gt;0,INDEX(Kalender!KX$81:KX$110,MAX(1,$E33))&gt;INDEX(Kalender!$B$81:$B$110,MAX(1,$E33))),AND($F33&gt;0,INDEX(Kalender!KX$81:KX$110,MAX(1,$F33))&gt;INDEX(Kalender!$B$81:$B$110,MAX(1,$F33)))),2,0))</f>
        <v>0</v>
      </c>
      <c r="KY33" s="5" t="n">
        <f aca="false">IF(Kalender!KY33&lt;&gt;1,0,IF(AND($B33&gt;0,INDEX(Kalender!KY$68:KY$77,MAX(1,$B33))&gt;INDEX(Kalender!$B$68:$B$77,MAX(1,$B33))),1,0)+IF(OR(AND($C33&gt;0,INDEX(Kalender!KY$81:KY$110,MAX(1,$C33))&gt;INDEX(Kalender!$B$81:$B$110,MAX(1,$C33))),AND($D33&gt;0,INDEX(Kalender!KY$81:KY$110,MAX(1,$D33))&gt;INDEX(Kalender!$B$81:$B$110,MAX(1,$D33))),AND($E33&gt;0,INDEX(Kalender!KY$81:KY$110,MAX(1,$E33))&gt;INDEX(Kalender!$B$81:$B$110,MAX(1,$E33))),AND($F33&gt;0,INDEX(Kalender!KY$81:KY$110,MAX(1,$F33))&gt;INDEX(Kalender!$B$81:$B$110,MAX(1,$F33)))),2,0))</f>
        <v>0</v>
      </c>
      <c r="KZ33" s="5" t="n">
        <f aca="false">IF(Kalender!KZ33&lt;&gt;1,0,IF(AND($B33&gt;0,INDEX(Kalender!KZ$68:KZ$77,MAX(1,$B33))&gt;INDEX(Kalender!$B$68:$B$77,MAX(1,$B33))),1,0)+IF(OR(AND($C33&gt;0,INDEX(Kalender!KZ$81:KZ$110,MAX(1,$C33))&gt;INDEX(Kalender!$B$81:$B$110,MAX(1,$C33))),AND($D33&gt;0,INDEX(Kalender!KZ$81:KZ$110,MAX(1,$D33))&gt;INDEX(Kalender!$B$81:$B$110,MAX(1,$D33))),AND($E33&gt;0,INDEX(Kalender!KZ$81:KZ$110,MAX(1,$E33))&gt;INDEX(Kalender!$B$81:$B$110,MAX(1,$E33))),AND($F33&gt;0,INDEX(Kalender!KZ$81:KZ$110,MAX(1,$F33))&gt;INDEX(Kalender!$B$81:$B$110,MAX(1,$F33)))),2,0))</f>
        <v>0</v>
      </c>
      <c r="LA33" s="5" t="n">
        <f aca="false">IF(Kalender!LA33&lt;&gt;1,0,IF(AND($B33&gt;0,INDEX(Kalender!LA$68:LA$77,MAX(1,$B33))&gt;INDEX(Kalender!$B$68:$B$77,MAX(1,$B33))),1,0)+IF(OR(AND($C33&gt;0,INDEX(Kalender!LA$81:LA$110,MAX(1,$C33))&gt;INDEX(Kalender!$B$81:$B$110,MAX(1,$C33))),AND($D33&gt;0,INDEX(Kalender!LA$81:LA$110,MAX(1,$D33))&gt;INDEX(Kalender!$B$81:$B$110,MAX(1,$D33))),AND($E33&gt;0,INDEX(Kalender!LA$81:LA$110,MAX(1,$E33))&gt;INDEX(Kalender!$B$81:$B$110,MAX(1,$E33))),AND($F33&gt;0,INDEX(Kalender!LA$81:LA$110,MAX(1,$F33))&gt;INDEX(Kalender!$B$81:$B$110,MAX(1,$F33)))),2,0))</f>
        <v>0</v>
      </c>
      <c r="LB33" s="5" t="n">
        <f aca="false">IF(Kalender!LB33&lt;&gt;1,0,IF(AND($B33&gt;0,INDEX(Kalender!LB$68:LB$77,MAX(1,$B33))&gt;INDEX(Kalender!$B$68:$B$77,MAX(1,$B33))),1,0)+IF(OR(AND($C33&gt;0,INDEX(Kalender!LB$81:LB$110,MAX(1,$C33))&gt;INDEX(Kalender!$B$81:$B$110,MAX(1,$C33))),AND($D33&gt;0,INDEX(Kalender!LB$81:LB$110,MAX(1,$D33))&gt;INDEX(Kalender!$B$81:$B$110,MAX(1,$D33))),AND($E33&gt;0,INDEX(Kalender!LB$81:LB$110,MAX(1,$E33))&gt;INDEX(Kalender!$B$81:$B$110,MAX(1,$E33))),AND($F33&gt;0,INDEX(Kalender!LB$81:LB$110,MAX(1,$F33))&gt;INDEX(Kalender!$B$81:$B$110,MAX(1,$F33)))),2,0))</f>
        <v>0</v>
      </c>
      <c r="LC33" s="5" t="n">
        <f aca="false">IF(Kalender!LC33&lt;&gt;1,0,IF(AND($B33&gt;0,INDEX(Kalender!LC$68:LC$77,MAX(1,$B33))&gt;INDEX(Kalender!$B$68:$B$77,MAX(1,$B33))),1,0)+IF(OR(AND($C33&gt;0,INDEX(Kalender!LC$81:LC$110,MAX(1,$C33))&gt;INDEX(Kalender!$B$81:$B$110,MAX(1,$C33))),AND($D33&gt;0,INDEX(Kalender!LC$81:LC$110,MAX(1,$D33))&gt;INDEX(Kalender!$B$81:$B$110,MAX(1,$D33))),AND($E33&gt;0,INDEX(Kalender!LC$81:LC$110,MAX(1,$E33))&gt;INDEX(Kalender!$B$81:$B$110,MAX(1,$E33))),AND($F33&gt;0,INDEX(Kalender!LC$81:LC$110,MAX(1,$F33))&gt;INDEX(Kalender!$B$81:$B$110,MAX(1,$F33)))),2,0))</f>
        <v>0</v>
      </c>
      <c r="LD33" s="5" t="n">
        <f aca="false">IF(Kalender!LD33&lt;&gt;1,0,IF(AND($B33&gt;0,INDEX(Kalender!LD$68:LD$77,MAX(1,$B33))&gt;INDEX(Kalender!$B$68:$B$77,MAX(1,$B33))),1,0)+IF(OR(AND($C33&gt;0,INDEX(Kalender!LD$81:LD$110,MAX(1,$C33))&gt;INDEX(Kalender!$B$81:$B$110,MAX(1,$C33))),AND($D33&gt;0,INDEX(Kalender!LD$81:LD$110,MAX(1,$D33))&gt;INDEX(Kalender!$B$81:$B$110,MAX(1,$D33))),AND($E33&gt;0,INDEX(Kalender!LD$81:LD$110,MAX(1,$E33))&gt;INDEX(Kalender!$B$81:$B$110,MAX(1,$E33))),AND($F33&gt;0,INDEX(Kalender!LD$81:LD$110,MAX(1,$F33))&gt;INDEX(Kalender!$B$81:$B$110,MAX(1,$F33)))),2,0))</f>
        <v>0</v>
      </c>
      <c r="LE33" s="5" t="n">
        <f aca="false">IF(Kalender!LE33&lt;&gt;1,0,IF(AND($B33&gt;0,INDEX(Kalender!LE$68:LE$77,MAX(1,$B33))&gt;INDEX(Kalender!$B$68:$B$77,MAX(1,$B33))),1,0)+IF(OR(AND($C33&gt;0,INDEX(Kalender!LE$81:LE$110,MAX(1,$C33))&gt;INDEX(Kalender!$B$81:$B$110,MAX(1,$C33))),AND($D33&gt;0,INDEX(Kalender!LE$81:LE$110,MAX(1,$D33))&gt;INDEX(Kalender!$B$81:$B$110,MAX(1,$D33))),AND($E33&gt;0,INDEX(Kalender!LE$81:LE$110,MAX(1,$E33))&gt;INDEX(Kalender!$B$81:$B$110,MAX(1,$E33))),AND($F33&gt;0,INDEX(Kalender!LE$81:LE$110,MAX(1,$F33))&gt;INDEX(Kalender!$B$81:$B$110,MAX(1,$F33)))),2,0))</f>
        <v>0</v>
      </c>
      <c r="LF33" s="5" t="n">
        <f aca="false">IF(Kalender!LF33&lt;&gt;1,0,IF(AND($B33&gt;0,INDEX(Kalender!LF$68:LF$77,MAX(1,$B33))&gt;INDEX(Kalender!$B$68:$B$77,MAX(1,$B33))),1,0)+IF(OR(AND($C33&gt;0,INDEX(Kalender!LF$81:LF$110,MAX(1,$C33))&gt;INDEX(Kalender!$B$81:$B$110,MAX(1,$C33))),AND($D33&gt;0,INDEX(Kalender!LF$81:LF$110,MAX(1,$D33))&gt;INDEX(Kalender!$B$81:$B$110,MAX(1,$D33))),AND($E33&gt;0,INDEX(Kalender!LF$81:LF$110,MAX(1,$E33))&gt;INDEX(Kalender!$B$81:$B$110,MAX(1,$E33))),AND($F33&gt;0,INDEX(Kalender!LF$81:LF$110,MAX(1,$F33))&gt;INDEX(Kalender!$B$81:$B$110,MAX(1,$F33)))),2,0))</f>
        <v>0</v>
      </c>
      <c r="LG33" s="5" t="n">
        <f aca="false">IF(Kalender!LG33&lt;&gt;1,0,IF(AND($B33&gt;0,INDEX(Kalender!LG$68:LG$77,MAX(1,$B33))&gt;INDEX(Kalender!$B$68:$B$77,MAX(1,$B33))),1,0)+IF(OR(AND($C33&gt;0,INDEX(Kalender!LG$81:LG$110,MAX(1,$C33))&gt;INDEX(Kalender!$B$81:$B$110,MAX(1,$C33))),AND($D33&gt;0,INDEX(Kalender!LG$81:LG$110,MAX(1,$D33))&gt;INDEX(Kalender!$B$81:$B$110,MAX(1,$D33))),AND($E33&gt;0,INDEX(Kalender!LG$81:LG$110,MAX(1,$E33))&gt;INDEX(Kalender!$B$81:$B$110,MAX(1,$E33))),AND($F33&gt;0,INDEX(Kalender!LG$81:LG$110,MAX(1,$F33))&gt;INDEX(Kalender!$B$81:$B$110,MAX(1,$F33)))),2,0))</f>
        <v>0</v>
      </c>
      <c r="LH33" s="5" t="n">
        <f aca="false">IF(Kalender!LH33&lt;&gt;1,0,IF(AND($B33&gt;0,INDEX(Kalender!LH$68:LH$77,MAX(1,$B33))&gt;INDEX(Kalender!$B$68:$B$77,MAX(1,$B33))),1,0)+IF(OR(AND($C33&gt;0,INDEX(Kalender!LH$81:LH$110,MAX(1,$C33))&gt;INDEX(Kalender!$B$81:$B$110,MAX(1,$C33))),AND($D33&gt;0,INDEX(Kalender!LH$81:LH$110,MAX(1,$D33))&gt;INDEX(Kalender!$B$81:$B$110,MAX(1,$D33))),AND($E33&gt;0,INDEX(Kalender!LH$81:LH$110,MAX(1,$E33))&gt;INDEX(Kalender!$B$81:$B$110,MAX(1,$E33))),AND($F33&gt;0,INDEX(Kalender!LH$81:LH$110,MAX(1,$F33))&gt;INDEX(Kalender!$B$81:$B$110,MAX(1,$F33)))),2,0))</f>
        <v>0</v>
      </c>
      <c r="LI33" s="5" t="n">
        <f aca="false">IF(Kalender!LI33&lt;&gt;1,0,IF(AND($B33&gt;0,INDEX(Kalender!LI$68:LI$77,MAX(1,$B33))&gt;INDEX(Kalender!$B$68:$B$77,MAX(1,$B33))),1,0)+IF(OR(AND($C33&gt;0,INDEX(Kalender!LI$81:LI$110,MAX(1,$C33))&gt;INDEX(Kalender!$B$81:$B$110,MAX(1,$C33))),AND($D33&gt;0,INDEX(Kalender!LI$81:LI$110,MAX(1,$D33))&gt;INDEX(Kalender!$B$81:$B$110,MAX(1,$D33))),AND($E33&gt;0,INDEX(Kalender!LI$81:LI$110,MAX(1,$E33))&gt;INDEX(Kalender!$B$81:$B$110,MAX(1,$E33))),AND($F33&gt;0,INDEX(Kalender!LI$81:LI$110,MAX(1,$F33))&gt;INDEX(Kalender!$B$81:$B$110,MAX(1,$F33)))),2,0))</f>
        <v>0</v>
      </c>
      <c r="LJ33" s="5" t="n">
        <f aca="false">IF(Kalender!LJ33&lt;&gt;1,0,IF(AND($B33&gt;0,INDEX(Kalender!LJ$68:LJ$77,MAX(1,$B33))&gt;INDEX(Kalender!$B$68:$B$77,MAX(1,$B33))),1,0)+IF(OR(AND($C33&gt;0,INDEX(Kalender!LJ$81:LJ$110,MAX(1,$C33))&gt;INDEX(Kalender!$B$81:$B$110,MAX(1,$C33))),AND($D33&gt;0,INDEX(Kalender!LJ$81:LJ$110,MAX(1,$D33))&gt;INDEX(Kalender!$B$81:$B$110,MAX(1,$D33))),AND($E33&gt;0,INDEX(Kalender!LJ$81:LJ$110,MAX(1,$E33))&gt;INDEX(Kalender!$B$81:$B$110,MAX(1,$E33))),AND($F33&gt;0,INDEX(Kalender!LJ$81:LJ$110,MAX(1,$F33))&gt;INDEX(Kalender!$B$81:$B$110,MAX(1,$F33)))),2,0))</f>
        <v>0</v>
      </c>
      <c r="LK33" s="5" t="n">
        <f aca="false">IF(Kalender!LK33&lt;&gt;1,0,IF(AND($B33&gt;0,INDEX(Kalender!LK$68:LK$77,MAX(1,$B33))&gt;INDEX(Kalender!$B$68:$B$77,MAX(1,$B33))),1,0)+IF(OR(AND($C33&gt;0,INDEX(Kalender!LK$81:LK$110,MAX(1,$C33))&gt;INDEX(Kalender!$B$81:$B$110,MAX(1,$C33))),AND($D33&gt;0,INDEX(Kalender!LK$81:LK$110,MAX(1,$D33))&gt;INDEX(Kalender!$B$81:$B$110,MAX(1,$D33))),AND($E33&gt;0,INDEX(Kalender!LK$81:LK$110,MAX(1,$E33))&gt;INDEX(Kalender!$B$81:$B$110,MAX(1,$E33))),AND($F33&gt;0,INDEX(Kalender!LK$81:LK$110,MAX(1,$F33))&gt;INDEX(Kalender!$B$81:$B$110,MAX(1,$F33)))),2,0))</f>
        <v>0</v>
      </c>
      <c r="LL33" s="5" t="n">
        <f aca="false">IF(Kalender!LL33&lt;&gt;1,0,IF(AND($B33&gt;0,INDEX(Kalender!LL$68:LL$77,MAX(1,$B33))&gt;INDEX(Kalender!$B$68:$B$77,MAX(1,$B33))),1,0)+IF(OR(AND($C33&gt;0,INDEX(Kalender!LL$81:LL$110,MAX(1,$C33))&gt;INDEX(Kalender!$B$81:$B$110,MAX(1,$C33))),AND($D33&gt;0,INDEX(Kalender!LL$81:LL$110,MAX(1,$D33))&gt;INDEX(Kalender!$B$81:$B$110,MAX(1,$D33))),AND($E33&gt;0,INDEX(Kalender!LL$81:LL$110,MAX(1,$E33))&gt;INDEX(Kalender!$B$81:$B$110,MAX(1,$E33))),AND($F33&gt;0,INDEX(Kalender!LL$81:LL$110,MAX(1,$F33))&gt;INDEX(Kalender!$B$81:$B$110,MAX(1,$F33)))),2,0))</f>
        <v>0</v>
      </c>
      <c r="LM33" s="5" t="n">
        <f aca="false">IF(Kalender!LM33&lt;&gt;1,0,IF(AND($B33&gt;0,INDEX(Kalender!LM$68:LM$77,MAX(1,$B33))&gt;INDEX(Kalender!$B$68:$B$77,MAX(1,$B33))),1,0)+IF(OR(AND($C33&gt;0,INDEX(Kalender!LM$81:LM$110,MAX(1,$C33))&gt;INDEX(Kalender!$B$81:$B$110,MAX(1,$C33))),AND($D33&gt;0,INDEX(Kalender!LM$81:LM$110,MAX(1,$D33))&gt;INDEX(Kalender!$B$81:$B$110,MAX(1,$D33))),AND($E33&gt;0,INDEX(Kalender!LM$81:LM$110,MAX(1,$E33))&gt;INDEX(Kalender!$B$81:$B$110,MAX(1,$E33))),AND($F33&gt;0,INDEX(Kalender!LM$81:LM$110,MAX(1,$F33))&gt;INDEX(Kalender!$B$81:$B$110,MAX(1,$F33)))),2,0))</f>
        <v>0</v>
      </c>
      <c r="LN33" s="5" t="n">
        <f aca="false">IF(Kalender!LN33&lt;&gt;1,0,IF(AND($B33&gt;0,INDEX(Kalender!LN$68:LN$77,MAX(1,$B33))&gt;INDEX(Kalender!$B$68:$B$77,MAX(1,$B33))),1,0)+IF(OR(AND($C33&gt;0,INDEX(Kalender!LN$81:LN$110,MAX(1,$C33))&gt;INDEX(Kalender!$B$81:$B$110,MAX(1,$C33))),AND($D33&gt;0,INDEX(Kalender!LN$81:LN$110,MAX(1,$D33))&gt;INDEX(Kalender!$B$81:$B$110,MAX(1,$D33))),AND($E33&gt;0,INDEX(Kalender!LN$81:LN$110,MAX(1,$E33))&gt;INDEX(Kalender!$B$81:$B$110,MAX(1,$E33))),AND($F33&gt;0,INDEX(Kalender!LN$81:LN$110,MAX(1,$F33))&gt;INDEX(Kalender!$B$81:$B$110,MAX(1,$F33)))),2,0))</f>
        <v>0</v>
      </c>
      <c r="LO33" s="5" t="n">
        <f aca="false">IF(Kalender!LO33&lt;&gt;1,0,IF(AND($B33&gt;0,INDEX(Kalender!LO$68:LO$77,MAX(1,$B33))&gt;INDEX(Kalender!$B$68:$B$77,MAX(1,$B33))),1,0)+IF(OR(AND($C33&gt;0,INDEX(Kalender!LO$81:LO$110,MAX(1,$C33))&gt;INDEX(Kalender!$B$81:$B$110,MAX(1,$C33))),AND($D33&gt;0,INDEX(Kalender!LO$81:LO$110,MAX(1,$D33))&gt;INDEX(Kalender!$B$81:$B$110,MAX(1,$D33))),AND($E33&gt;0,INDEX(Kalender!LO$81:LO$110,MAX(1,$E33))&gt;INDEX(Kalender!$B$81:$B$110,MAX(1,$E33))),AND($F33&gt;0,INDEX(Kalender!LO$81:LO$110,MAX(1,$F33))&gt;INDEX(Kalender!$B$81:$B$110,MAX(1,$F33)))),2,0))</f>
        <v>0</v>
      </c>
      <c r="LP33" s="5" t="n">
        <f aca="false">IF(Kalender!LP33&lt;&gt;1,0,IF(AND($B33&gt;0,INDEX(Kalender!LP$68:LP$77,MAX(1,$B33))&gt;INDEX(Kalender!$B$68:$B$77,MAX(1,$B33))),1,0)+IF(OR(AND($C33&gt;0,INDEX(Kalender!LP$81:LP$110,MAX(1,$C33))&gt;INDEX(Kalender!$B$81:$B$110,MAX(1,$C33))),AND($D33&gt;0,INDEX(Kalender!LP$81:LP$110,MAX(1,$D33))&gt;INDEX(Kalender!$B$81:$B$110,MAX(1,$D33))),AND($E33&gt;0,INDEX(Kalender!LP$81:LP$110,MAX(1,$E33))&gt;INDEX(Kalender!$B$81:$B$110,MAX(1,$E33))),AND($F33&gt;0,INDEX(Kalender!LP$81:LP$110,MAX(1,$F33))&gt;INDEX(Kalender!$B$81:$B$110,MAX(1,$F33)))),2,0))</f>
        <v>0</v>
      </c>
      <c r="LQ33" s="5" t="n">
        <f aca="false">IF(Kalender!LQ33&lt;&gt;1,0,IF(AND($B33&gt;0,INDEX(Kalender!LQ$68:LQ$77,MAX(1,$B33))&gt;INDEX(Kalender!$B$68:$B$77,MAX(1,$B33))),1,0)+IF(OR(AND($C33&gt;0,INDEX(Kalender!LQ$81:LQ$110,MAX(1,$C33))&gt;INDEX(Kalender!$B$81:$B$110,MAX(1,$C33))),AND($D33&gt;0,INDEX(Kalender!LQ$81:LQ$110,MAX(1,$D33))&gt;INDEX(Kalender!$B$81:$B$110,MAX(1,$D33))),AND($E33&gt;0,INDEX(Kalender!LQ$81:LQ$110,MAX(1,$E33))&gt;INDEX(Kalender!$B$81:$B$110,MAX(1,$E33))),AND($F33&gt;0,INDEX(Kalender!LQ$81:LQ$110,MAX(1,$F33))&gt;INDEX(Kalender!$B$81:$B$110,MAX(1,$F33)))),2,0))</f>
        <v>0</v>
      </c>
      <c r="LR33" s="5" t="n">
        <f aca="false">IF(Kalender!LR33&lt;&gt;1,0,IF(AND($B33&gt;0,INDEX(Kalender!LR$68:LR$77,MAX(1,$B33))&gt;INDEX(Kalender!$B$68:$B$77,MAX(1,$B33))),1,0)+IF(OR(AND($C33&gt;0,INDEX(Kalender!LR$81:LR$110,MAX(1,$C33))&gt;INDEX(Kalender!$B$81:$B$110,MAX(1,$C33))),AND($D33&gt;0,INDEX(Kalender!LR$81:LR$110,MAX(1,$D33))&gt;INDEX(Kalender!$B$81:$B$110,MAX(1,$D33))),AND($E33&gt;0,INDEX(Kalender!LR$81:LR$110,MAX(1,$E33))&gt;INDEX(Kalender!$B$81:$B$110,MAX(1,$E33))),AND($F33&gt;0,INDEX(Kalender!LR$81:LR$110,MAX(1,$F33))&gt;INDEX(Kalender!$B$81:$B$110,MAX(1,$F33)))),2,0))</f>
        <v>0</v>
      </c>
      <c r="LS33" s="5" t="n">
        <f aca="false">IF(Kalender!LS33&lt;&gt;1,0,IF(AND($B33&gt;0,INDEX(Kalender!LS$68:LS$77,MAX(1,$B33))&gt;INDEX(Kalender!$B$68:$B$77,MAX(1,$B33))),1,0)+IF(OR(AND($C33&gt;0,INDEX(Kalender!LS$81:LS$110,MAX(1,$C33))&gt;INDEX(Kalender!$B$81:$B$110,MAX(1,$C33))),AND($D33&gt;0,INDEX(Kalender!LS$81:LS$110,MAX(1,$D33))&gt;INDEX(Kalender!$B$81:$B$110,MAX(1,$D33))),AND($E33&gt;0,INDEX(Kalender!LS$81:LS$110,MAX(1,$E33))&gt;INDEX(Kalender!$B$81:$B$110,MAX(1,$E33))),AND($F33&gt;0,INDEX(Kalender!LS$81:LS$110,MAX(1,$F33))&gt;INDEX(Kalender!$B$81:$B$110,MAX(1,$F33)))),2,0))</f>
        <v>0</v>
      </c>
      <c r="LT33" s="5" t="n">
        <f aca="false">IF(Kalender!LT33&lt;&gt;1,0,IF(AND($B33&gt;0,INDEX(Kalender!LT$68:LT$77,MAX(1,$B33))&gt;INDEX(Kalender!$B$68:$B$77,MAX(1,$B33))),1,0)+IF(OR(AND($C33&gt;0,INDEX(Kalender!LT$81:LT$110,MAX(1,$C33))&gt;INDEX(Kalender!$B$81:$B$110,MAX(1,$C33))),AND($D33&gt;0,INDEX(Kalender!LT$81:LT$110,MAX(1,$D33))&gt;INDEX(Kalender!$B$81:$B$110,MAX(1,$D33))),AND($E33&gt;0,INDEX(Kalender!LT$81:LT$110,MAX(1,$E33))&gt;INDEX(Kalender!$B$81:$B$110,MAX(1,$E33))),AND($F33&gt;0,INDEX(Kalender!LT$81:LT$110,MAX(1,$F33))&gt;INDEX(Kalender!$B$81:$B$110,MAX(1,$F33)))),2,0))</f>
        <v>0</v>
      </c>
      <c r="LU33" s="5" t="n">
        <f aca="false">IF(Kalender!LU33&lt;&gt;1,0,IF(AND($B33&gt;0,INDEX(Kalender!LU$68:LU$77,MAX(1,$B33))&gt;INDEX(Kalender!$B$68:$B$77,MAX(1,$B33))),1,0)+IF(OR(AND($C33&gt;0,INDEX(Kalender!LU$81:LU$110,MAX(1,$C33))&gt;INDEX(Kalender!$B$81:$B$110,MAX(1,$C33))),AND($D33&gt;0,INDEX(Kalender!LU$81:LU$110,MAX(1,$D33))&gt;INDEX(Kalender!$B$81:$B$110,MAX(1,$D33))),AND($E33&gt;0,INDEX(Kalender!LU$81:LU$110,MAX(1,$E33))&gt;INDEX(Kalender!$B$81:$B$110,MAX(1,$E33))),AND($F33&gt;0,INDEX(Kalender!LU$81:LU$110,MAX(1,$F33))&gt;INDEX(Kalender!$B$81:$B$110,MAX(1,$F33)))),2,0))</f>
        <v>0</v>
      </c>
      <c r="LV33" s="5" t="n">
        <f aca="false">IF(Kalender!LV33&lt;&gt;1,0,IF(AND($B33&gt;0,INDEX(Kalender!LV$68:LV$77,MAX(1,$B33))&gt;INDEX(Kalender!$B$68:$B$77,MAX(1,$B33))),1,0)+IF(OR(AND($C33&gt;0,INDEX(Kalender!LV$81:LV$110,MAX(1,$C33))&gt;INDEX(Kalender!$B$81:$B$110,MAX(1,$C33))),AND($D33&gt;0,INDEX(Kalender!LV$81:LV$110,MAX(1,$D33))&gt;INDEX(Kalender!$B$81:$B$110,MAX(1,$D33))),AND($E33&gt;0,INDEX(Kalender!LV$81:LV$110,MAX(1,$E33))&gt;INDEX(Kalender!$B$81:$B$110,MAX(1,$E33))),AND($F33&gt;0,INDEX(Kalender!LV$81:LV$110,MAX(1,$F33))&gt;INDEX(Kalender!$B$81:$B$110,MAX(1,$F33)))),2,0))</f>
        <v>0</v>
      </c>
      <c r="LW33" s="5" t="n">
        <f aca="false">IF(Kalender!LW33&lt;&gt;1,0,IF(AND($B33&gt;0,INDEX(Kalender!LW$68:LW$77,MAX(1,$B33))&gt;INDEX(Kalender!$B$68:$B$77,MAX(1,$B33))),1,0)+IF(OR(AND($C33&gt;0,INDEX(Kalender!LW$81:LW$110,MAX(1,$C33))&gt;INDEX(Kalender!$B$81:$B$110,MAX(1,$C33))),AND($D33&gt;0,INDEX(Kalender!LW$81:LW$110,MAX(1,$D33))&gt;INDEX(Kalender!$B$81:$B$110,MAX(1,$D33))),AND($E33&gt;0,INDEX(Kalender!LW$81:LW$110,MAX(1,$E33))&gt;INDEX(Kalender!$B$81:$B$110,MAX(1,$E33))),AND($F33&gt;0,INDEX(Kalender!LW$81:LW$110,MAX(1,$F33))&gt;INDEX(Kalender!$B$81:$B$110,MAX(1,$F33)))),2,0))</f>
        <v>0</v>
      </c>
      <c r="LX33" s="5" t="n">
        <f aca="false">IF(Kalender!LX33&lt;&gt;1,0,IF(AND($B33&gt;0,INDEX(Kalender!LX$68:LX$77,MAX(1,$B33))&gt;INDEX(Kalender!$B$68:$B$77,MAX(1,$B33))),1,0)+IF(OR(AND($C33&gt;0,INDEX(Kalender!LX$81:LX$110,MAX(1,$C33))&gt;INDEX(Kalender!$B$81:$B$110,MAX(1,$C33))),AND($D33&gt;0,INDEX(Kalender!LX$81:LX$110,MAX(1,$D33))&gt;INDEX(Kalender!$B$81:$B$110,MAX(1,$D33))),AND($E33&gt;0,INDEX(Kalender!LX$81:LX$110,MAX(1,$E33))&gt;INDEX(Kalender!$B$81:$B$110,MAX(1,$E33))),AND($F33&gt;0,INDEX(Kalender!LX$81:LX$110,MAX(1,$F33))&gt;INDEX(Kalender!$B$81:$B$110,MAX(1,$F33)))),2,0))</f>
        <v>0</v>
      </c>
      <c r="LY33" s="5" t="n">
        <f aca="false">IF(Kalender!LY33&lt;&gt;1,0,IF(AND($B33&gt;0,INDEX(Kalender!LY$68:LY$77,MAX(1,$B33))&gt;INDEX(Kalender!$B$68:$B$77,MAX(1,$B33))),1,0)+IF(OR(AND($C33&gt;0,INDEX(Kalender!LY$81:LY$110,MAX(1,$C33))&gt;INDEX(Kalender!$B$81:$B$110,MAX(1,$C33))),AND($D33&gt;0,INDEX(Kalender!LY$81:LY$110,MAX(1,$D33))&gt;INDEX(Kalender!$B$81:$B$110,MAX(1,$D33))),AND($E33&gt;0,INDEX(Kalender!LY$81:LY$110,MAX(1,$E33))&gt;INDEX(Kalender!$B$81:$B$110,MAX(1,$E33))),AND($F33&gt;0,INDEX(Kalender!LY$81:LY$110,MAX(1,$F33))&gt;INDEX(Kalender!$B$81:$B$110,MAX(1,$F33)))),2,0))</f>
        <v>0</v>
      </c>
      <c r="LZ33" s="5" t="n">
        <f aca="false">IF(Kalender!LZ33&lt;&gt;1,0,IF(AND($B33&gt;0,INDEX(Kalender!LZ$68:LZ$77,MAX(1,$B33))&gt;INDEX(Kalender!$B$68:$B$77,MAX(1,$B33))),1,0)+IF(OR(AND($C33&gt;0,INDEX(Kalender!LZ$81:LZ$110,MAX(1,$C33))&gt;INDEX(Kalender!$B$81:$B$110,MAX(1,$C33))),AND($D33&gt;0,INDEX(Kalender!LZ$81:LZ$110,MAX(1,$D33))&gt;INDEX(Kalender!$B$81:$B$110,MAX(1,$D33))),AND($E33&gt;0,INDEX(Kalender!LZ$81:LZ$110,MAX(1,$E33))&gt;INDEX(Kalender!$B$81:$B$110,MAX(1,$E33))),AND($F33&gt;0,INDEX(Kalender!LZ$81:LZ$110,MAX(1,$F33))&gt;INDEX(Kalender!$B$81:$B$110,MAX(1,$F33)))),2,0))</f>
        <v>0</v>
      </c>
      <c r="MA33" s="5" t="n">
        <f aca="false">IF(Kalender!MA33&lt;&gt;1,0,IF(AND($B33&gt;0,INDEX(Kalender!MA$68:MA$77,MAX(1,$B33))&gt;INDEX(Kalender!$B$68:$B$77,MAX(1,$B33))),1,0)+IF(OR(AND($C33&gt;0,INDEX(Kalender!MA$81:MA$110,MAX(1,$C33))&gt;INDEX(Kalender!$B$81:$B$110,MAX(1,$C33))),AND($D33&gt;0,INDEX(Kalender!MA$81:MA$110,MAX(1,$D33))&gt;INDEX(Kalender!$B$81:$B$110,MAX(1,$D33))),AND($E33&gt;0,INDEX(Kalender!MA$81:MA$110,MAX(1,$E33))&gt;INDEX(Kalender!$B$81:$B$110,MAX(1,$E33))),AND($F33&gt;0,INDEX(Kalender!MA$81:MA$110,MAX(1,$F33))&gt;INDEX(Kalender!$B$81:$B$110,MAX(1,$F33)))),2,0))</f>
        <v>0</v>
      </c>
      <c r="MB33" s="5" t="n">
        <f aca="false">IF(Kalender!MB33&lt;&gt;1,0,IF(AND($B33&gt;0,INDEX(Kalender!MB$68:MB$77,MAX(1,$B33))&gt;INDEX(Kalender!$B$68:$B$77,MAX(1,$B33))),1,0)+IF(OR(AND($C33&gt;0,INDEX(Kalender!MB$81:MB$110,MAX(1,$C33))&gt;INDEX(Kalender!$B$81:$B$110,MAX(1,$C33))),AND($D33&gt;0,INDEX(Kalender!MB$81:MB$110,MAX(1,$D33))&gt;INDEX(Kalender!$B$81:$B$110,MAX(1,$D33))),AND($E33&gt;0,INDEX(Kalender!MB$81:MB$110,MAX(1,$E33))&gt;INDEX(Kalender!$B$81:$B$110,MAX(1,$E33))),AND($F33&gt;0,INDEX(Kalender!MB$81:MB$110,MAX(1,$F33))&gt;INDEX(Kalender!$B$81:$B$110,MAX(1,$F33)))),2,0))</f>
        <v>0</v>
      </c>
      <c r="MC33" s="5" t="n">
        <f aca="false">IF(Kalender!MC33&lt;&gt;1,0,IF(AND($B33&gt;0,INDEX(Kalender!MC$68:MC$77,MAX(1,$B33))&gt;INDEX(Kalender!$B$68:$B$77,MAX(1,$B33))),1,0)+IF(OR(AND($C33&gt;0,INDEX(Kalender!MC$81:MC$110,MAX(1,$C33))&gt;INDEX(Kalender!$B$81:$B$110,MAX(1,$C33))),AND($D33&gt;0,INDEX(Kalender!MC$81:MC$110,MAX(1,$D33))&gt;INDEX(Kalender!$B$81:$B$110,MAX(1,$D33))),AND($E33&gt;0,INDEX(Kalender!MC$81:MC$110,MAX(1,$E33))&gt;INDEX(Kalender!$B$81:$B$110,MAX(1,$E33))),AND($F33&gt;0,INDEX(Kalender!MC$81:MC$110,MAX(1,$F33))&gt;INDEX(Kalender!$B$81:$B$110,MAX(1,$F33)))),2,0))</f>
        <v>0</v>
      </c>
      <c r="MD33" s="5" t="n">
        <f aca="false">IF(Kalender!MD33&lt;&gt;1,0,IF(AND($B33&gt;0,INDEX(Kalender!MD$68:MD$77,MAX(1,$B33))&gt;INDEX(Kalender!$B$68:$B$77,MAX(1,$B33))),1,0)+IF(OR(AND($C33&gt;0,INDEX(Kalender!MD$81:MD$110,MAX(1,$C33))&gt;INDEX(Kalender!$B$81:$B$110,MAX(1,$C33))),AND($D33&gt;0,INDEX(Kalender!MD$81:MD$110,MAX(1,$D33))&gt;INDEX(Kalender!$B$81:$B$110,MAX(1,$D33))),AND($E33&gt;0,INDEX(Kalender!MD$81:MD$110,MAX(1,$E33))&gt;INDEX(Kalender!$B$81:$B$110,MAX(1,$E33))),AND($F33&gt;0,INDEX(Kalender!MD$81:MD$110,MAX(1,$F33))&gt;INDEX(Kalender!$B$81:$B$110,MAX(1,$F33)))),2,0))</f>
        <v>0</v>
      </c>
      <c r="ME33" s="5" t="n">
        <f aca="false">IF(Kalender!ME33&lt;&gt;1,0,IF(AND($B33&gt;0,INDEX(Kalender!ME$68:ME$77,MAX(1,$B33))&gt;INDEX(Kalender!$B$68:$B$77,MAX(1,$B33))),1,0)+IF(OR(AND($C33&gt;0,INDEX(Kalender!ME$81:ME$110,MAX(1,$C33))&gt;INDEX(Kalender!$B$81:$B$110,MAX(1,$C33))),AND($D33&gt;0,INDEX(Kalender!ME$81:ME$110,MAX(1,$D33))&gt;INDEX(Kalender!$B$81:$B$110,MAX(1,$D33))),AND($E33&gt;0,INDEX(Kalender!ME$81:ME$110,MAX(1,$E33))&gt;INDEX(Kalender!$B$81:$B$110,MAX(1,$E33))),AND($F33&gt;0,INDEX(Kalender!ME$81:ME$110,MAX(1,$F33))&gt;INDEX(Kalender!$B$81:$B$110,MAX(1,$F33)))),2,0))</f>
        <v>0</v>
      </c>
      <c r="MF33" s="5" t="n">
        <f aca="false">IF(Kalender!MF33&lt;&gt;1,0,IF(AND($B33&gt;0,INDEX(Kalender!MF$68:MF$77,MAX(1,$B33))&gt;INDEX(Kalender!$B$68:$B$77,MAX(1,$B33))),1,0)+IF(OR(AND($C33&gt;0,INDEX(Kalender!MF$81:MF$110,MAX(1,$C33))&gt;INDEX(Kalender!$B$81:$B$110,MAX(1,$C33))),AND($D33&gt;0,INDEX(Kalender!MF$81:MF$110,MAX(1,$D33))&gt;INDEX(Kalender!$B$81:$B$110,MAX(1,$D33))),AND($E33&gt;0,INDEX(Kalender!MF$81:MF$110,MAX(1,$E33))&gt;INDEX(Kalender!$B$81:$B$110,MAX(1,$E33))),AND($F33&gt;0,INDEX(Kalender!MF$81:MF$110,MAX(1,$F33))&gt;INDEX(Kalender!$B$81:$B$110,MAX(1,$F33)))),2,0))</f>
        <v>0</v>
      </c>
      <c r="MG33" s="5" t="n">
        <f aca="false">IF(Kalender!MG33&lt;&gt;1,0,IF(AND($B33&gt;0,INDEX(Kalender!MG$68:MG$77,MAX(1,$B33))&gt;INDEX(Kalender!$B$68:$B$77,MAX(1,$B33))),1,0)+IF(OR(AND($C33&gt;0,INDEX(Kalender!MG$81:MG$110,MAX(1,$C33))&gt;INDEX(Kalender!$B$81:$B$110,MAX(1,$C33))),AND($D33&gt;0,INDEX(Kalender!MG$81:MG$110,MAX(1,$D33))&gt;INDEX(Kalender!$B$81:$B$110,MAX(1,$D33))),AND($E33&gt;0,INDEX(Kalender!MG$81:MG$110,MAX(1,$E33))&gt;INDEX(Kalender!$B$81:$B$110,MAX(1,$E33))),AND($F33&gt;0,INDEX(Kalender!MG$81:MG$110,MAX(1,$F33))&gt;INDEX(Kalender!$B$81:$B$110,MAX(1,$F33)))),2,0))</f>
        <v>0</v>
      </c>
      <c r="MH33" s="5" t="n">
        <f aca="false">IF(Kalender!MH33&lt;&gt;1,0,IF(AND($B33&gt;0,INDEX(Kalender!MH$68:MH$77,MAX(1,$B33))&gt;INDEX(Kalender!$B$68:$B$77,MAX(1,$B33))),1,0)+IF(OR(AND($C33&gt;0,INDEX(Kalender!MH$81:MH$110,MAX(1,$C33))&gt;INDEX(Kalender!$B$81:$B$110,MAX(1,$C33))),AND($D33&gt;0,INDEX(Kalender!MH$81:MH$110,MAX(1,$D33))&gt;INDEX(Kalender!$B$81:$B$110,MAX(1,$D33))),AND($E33&gt;0,INDEX(Kalender!MH$81:MH$110,MAX(1,$E33))&gt;INDEX(Kalender!$B$81:$B$110,MAX(1,$E33))),AND($F33&gt;0,INDEX(Kalender!MH$81:MH$110,MAX(1,$F33))&gt;INDEX(Kalender!$B$81:$B$110,MAX(1,$F33)))),2,0))</f>
        <v>0</v>
      </c>
      <c r="MI33" s="5" t="n">
        <f aca="false">IF(Kalender!MI33&lt;&gt;1,0,IF(AND($B33&gt;0,INDEX(Kalender!MI$68:MI$77,MAX(1,$B33))&gt;INDEX(Kalender!$B$68:$B$77,MAX(1,$B33))),1,0)+IF(OR(AND($C33&gt;0,INDEX(Kalender!MI$81:MI$110,MAX(1,$C33))&gt;INDEX(Kalender!$B$81:$B$110,MAX(1,$C33))),AND($D33&gt;0,INDEX(Kalender!MI$81:MI$110,MAX(1,$D33))&gt;INDEX(Kalender!$B$81:$B$110,MAX(1,$D33))),AND($E33&gt;0,INDEX(Kalender!MI$81:MI$110,MAX(1,$E33))&gt;INDEX(Kalender!$B$81:$B$110,MAX(1,$E33))),AND($F33&gt;0,INDEX(Kalender!MI$81:MI$110,MAX(1,$F33))&gt;INDEX(Kalender!$B$81:$B$110,MAX(1,$F33)))),2,0))</f>
        <v>0</v>
      </c>
      <c r="MJ33" s="5" t="n">
        <f aca="false">IF(Kalender!MJ33&lt;&gt;1,0,IF(AND($B33&gt;0,INDEX(Kalender!MJ$68:MJ$77,MAX(1,$B33))&gt;INDEX(Kalender!$B$68:$B$77,MAX(1,$B33))),1,0)+IF(OR(AND($C33&gt;0,INDEX(Kalender!MJ$81:MJ$110,MAX(1,$C33))&gt;INDEX(Kalender!$B$81:$B$110,MAX(1,$C33))),AND($D33&gt;0,INDEX(Kalender!MJ$81:MJ$110,MAX(1,$D33))&gt;INDEX(Kalender!$B$81:$B$110,MAX(1,$D33))),AND($E33&gt;0,INDEX(Kalender!MJ$81:MJ$110,MAX(1,$E33))&gt;INDEX(Kalender!$B$81:$B$110,MAX(1,$E33))),AND($F33&gt;0,INDEX(Kalender!MJ$81:MJ$110,MAX(1,$F33))&gt;INDEX(Kalender!$B$81:$B$110,MAX(1,$F33)))),2,0))</f>
        <v>0</v>
      </c>
      <c r="MK33" s="5" t="n">
        <f aca="false">IF(Kalender!MK33&lt;&gt;1,0,IF(AND($B33&gt;0,INDEX(Kalender!MK$68:MK$77,MAX(1,$B33))&gt;INDEX(Kalender!$B$68:$B$77,MAX(1,$B33))),1,0)+IF(OR(AND($C33&gt;0,INDEX(Kalender!MK$81:MK$110,MAX(1,$C33))&gt;INDEX(Kalender!$B$81:$B$110,MAX(1,$C33))),AND($D33&gt;0,INDEX(Kalender!MK$81:MK$110,MAX(1,$D33))&gt;INDEX(Kalender!$B$81:$B$110,MAX(1,$D33))),AND($E33&gt;0,INDEX(Kalender!MK$81:MK$110,MAX(1,$E33))&gt;INDEX(Kalender!$B$81:$B$110,MAX(1,$E33))),AND($F33&gt;0,INDEX(Kalender!MK$81:MK$110,MAX(1,$F33))&gt;INDEX(Kalender!$B$81:$B$110,MAX(1,$F33)))),2,0))</f>
        <v>0</v>
      </c>
      <c r="ML33" s="5" t="n">
        <f aca="false">IF(Kalender!ML33&lt;&gt;1,0,IF(AND($B33&gt;0,INDEX(Kalender!ML$68:ML$77,MAX(1,$B33))&gt;INDEX(Kalender!$B$68:$B$77,MAX(1,$B33))),1,0)+IF(OR(AND($C33&gt;0,INDEX(Kalender!ML$81:ML$110,MAX(1,$C33))&gt;INDEX(Kalender!$B$81:$B$110,MAX(1,$C33))),AND($D33&gt;0,INDEX(Kalender!ML$81:ML$110,MAX(1,$D33))&gt;INDEX(Kalender!$B$81:$B$110,MAX(1,$D33))),AND($E33&gt;0,INDEX(Kalender!ML$81:ML$110,MAX(1,$E33))&gt;INDEX(Kalender!$B$81:$B$110,MAX(1,$E33))),AND($F33&gt;0,INDEX(Kalender!ML$81:ML$110,MAX(1,$F33))&gt;INDEX(Kalender!$B$81:$B$110,MAX(1,$F33)))),2,0))</f>
        <v>0</v>
      </c>
      <c r="MM33" s="5" t="n">
        <f aca="false">IF(Kalender!MM33&lt;&gt;1,0,IF(AND($B33&gt;0,INDEX(Kalender!MM$68:MM$77,MAX(1,$B33))&gt;INDEX(Kalender!$B$68:$B$77,MAX(1,$B33))),1,0)+IF(OR(AND($C33&gt;0,INDEX(Kalender!MM$81:MM$110,MAX(1,$C33))&gt;INDEX(Kalender!$B$81:$B$110,MAX(1,$C33))),AND($D33&gt;0,INDEX(Kalender!MM$81:MM$110,MAX(1,$D33))&gt;INDEX(Kalender!$B$81:$B$110,MAX(1,$D33))),AND($E33&gt;0,INDEX(Kalender!MM$81:MM$110,MAX(1,$E33))&gt;INDEX(Kalender!$B$81:$B$110,MAX(1,$E33))),AND($F33&gt;0,INDEX(Kalender!MM$81:MM$110,MAX(1,$F33))&gt;INDEX(Kalender!$B$81:$B$110,MAX(1,$F33)))),2,0))</f>
        <v>0</v>
      </c>
      <c r="MN33" s="5" t="n">
        <f aca="false">IF(Kalender!MN33&lt;&gt;1,0,IF(AND($B33&gt;0,INDEX(Kalender!MN$68:MN$77,MAX(1,$B33))&gt;INDEX(Kalender!$B$68:$B$77,MAX(1,$B33))),1,0)+IF(OR(AND($C33&gt;0,INDEX(Kalender!MN$81:MN$110,MAX(1,$C33))&gt;INDEX(Kalender!$B$81:$B$110,MAX(1,$C33))),AND($D33&gt;0,INDEX(Kalender!MN$81:MN$110,MAX(1,$D33))&gt;INDEX(Kalender!$B$81:$B$110,MAX(1,$D33))),AND($E33&gt;0,INDEX(Kalender!MN$81:MN$110,MAX(1,$E33))&gt;INDEX(Kalender!$B$81:$B$110,MAX(1,$E33))),AND($F33&gt;0,INDEX(Kalender!MN$81:MN$110,MAX(1,$F33))&gt;INDEX(Kalender!$B$81:$B$110,MAX(1,$F33)))),2,0))</f>
        <v>0</v>
      </c>
      <c r="MO33" s="5" t="n">
        <f aca="false">IF(Kalender!MO33&lt;&gt;1,0,IF(AND($B33&gt;0,INDEX(Kalender!MO$68:MO$77,MAX(1,$B33))&gt;INDEX(Kalender!$B$68:$B$77,MAX(1,$B33))),1,0)+IF(OR(AND($C33&gt;0,INDEX(Kalender!MO$81:MO$110,MAX(1,$C33))&gt;INDEX(Kalender!$B$81:$B$110,MAX(1,$C33))),AND($D33&gt;0,INDEX(Kalender!MO$81:MO$110,MAX(1,$D33))&gt;INDEX(Kalender!$B$81:$B$110,MAX(1,$D33))),AND($E33&gt;0,INDEX(Kalender!MO$81:MO$110,MAX(1,$E33))&gt;INDEX(Kalender!$B$81:$B$110,MAX(1,$E33))),AND($F33&gt;0,INDEX(Kalender!MO$81:MO$110,MAX(1,$F33))&gt;INDEX(Kalender!$B$81:$B$110,MAX(1,$F33)))),2,0))</f>
        <v>0</v>
      </c>
      <c r="MP33" s="5" t="n">
        <f aca="false">IF(Kalender!MP33&lt;&gt;1,0,IF(AND($B33&gt;0,INDEX(Kalender!MP$68:MP$77,MAX(1,$B33))&gt;INDEX(Kalender!$B$68:$B$77,MAX(1,$B33))),1,0)+IF(OR(AND($C33&gt;0,INDEX(Kalender!MP$81:MP$110,MAX(1,$C33))&gt;INDEX(Kalender!$B$81:$B$110,MAX(1,$C33))),AND($D33&gt;0,INDEX(Kalender!MP$81:MP$110,MAX(1,$D33))&gt;INDEX(Kalender!$B$81:$B$110,MAX(1,$D33))),AND($E33&gt;0,INDEX(Kalender!MP$81:MP$110,MAX(1,$E33))&gt;INDEX(Kalender!$B$81:$B$110,MAX(1,$E33))),AND($F33&gt;0,INDEX(Kalender!MP$81:MP$110,MAX(1,$F33))&gt;INDEX(Kalender!$B$81:$B$110,MAX(1,$F33)))),2,0))</f>
        <v>0</v>
      </c>
      <c r="MQ33" s="5" t="n">
        <f aca="false">IF(Kalender!MQ33&lt;&gt;1,0,IF(AND($B33&gt;0,INDEX(Kalender!MQ$68:MQ$77,MAX(1,$B33))&gt;INDEX(Kalender!$B$68:$B$77,MAX(1,$B33))),1,0)+IF(OR(AND($C33&gt;0,INDEX(Kalender!MQ$81:MQ$110,MAX(1,$C33))&gt;INDEX(Kalender!$B$81:$B$110,MAX(1,$C33))),AND($D33&gt;0,INDEX(Kalender!MQ$81:MQ$110,MAX(1,$D33))&gt;INDEX(Kalender!$B$81:$B$110,MAX(1,$D33))),AND($E33&gt;0,INDEX(Kalender!MQ$81:MQ$110,MAX(1,$E33))&gt;INDEX(Kalender!$B$81:$B$110,MAX(1,$E33))),AND($F33&gt;0,INDEX(Kalender!MQ$81:MQ$110,MAX(1,$F33))&gt;INDEX(Kalender!$B$81:$B$110,MAX(1,$F33)))),2,0))</f>
        <v>0</v>
      </c>
      <c r="MR33" s="5" t="n">
        <f aca="false">IF(Kalender!MR33&lt;&gt;1,0,IF(AND($B33&gt;0,INDEX(Kalender!MR$68:MR$77,MAX(1,$B33))&gt;INDEX(Kalender!$B$68:$B$77,MAX(1,$B33))),1,0)+IF(OR(AND($C33&gt;0,INDEX(Kalender!MR$81:MR$110,MAX(1,$C33))&gt;INDEX(Kalender!$B$81:$B$110,MAX(1,$C33))),AND($D33&gt;0,INDEX(Kalender!MR$81:MR$110,MAX(1,$D33))&gt;INDEX(Kalender!$B$81:$B$110,MAX(1,$D33))),AND($E33&gt;0,INDEX(Kalender!MR$81:MR$110,MAX(1,$E33))&gt;INDEX(Kalender!$B$81:$B$110,MAX(1,$E33))),AND($F33&gt;0,INDEX(Kalender!MR$81:MR$110,MAX(1,$F33))&gt;INDEX(Kalender!$B$81:$B$110,MAX(1,$F33)))),2,0))</f>
        <v>0</v>
      </c>
      <c r="MS33" s="5" t="n">
        <f aca="false">IF(Kalender!MS33&lt;&gt;1,0,IF(AND($B33&gt;0,INDEX(Kalender!MS$68:MS$77,MAX(1,$B33))&gt;INDEX(Kalender!$B$68:$B$77,MAX(1,$B33))),1,0)+IF(OR(AND($C33&gt;0,INDEX(Kalender!MS$81:MS$110,MAX(1,$C33))&gt;INDEX(Kalender!$B$81:$B$110,MAX(1,$C33))),AND($D33&gt;0,INDEX(Kalender!MS$81:MS$110,MAX(1,$D33))&gt;INDEX(Kalender!$B$81:$B$110,MAX(1,$D33))),AND($E33&gt;0,INDEX(Kalender!MS$81:MS$110,MAX(1,$E33))&gt;INDEX(Kalender!$B$81:$B$110,MAX(1,$E33))),AND($F33&gt;0,INDEX(Kalender!MS$81:MS$110,MAX(1,$F33))&gt;INDEX(Kalender!$B$81:$B$110,MAX(1,$F33)))),2,0))</f>
        <v>0</v>
      </c>
      <c r="MT33" s="5" t="n">
        <f aca="false">IF(Kalender!MT33&lt;&gt;1,0,IF(AND($B33&gt;0,INDEX(Kalender!MT$68:MT$77,MAX(1,$B33))&gt;INDEX(Kalender!$B$68:$B$77,MAX(1,$B33))),1,0)+IF(OR(AND($C33&gt;0,INDEX(Kalender!MT$81:MT$110,MAX(1,$C33))&gt;INDEX(Kalender!$B$81:$B$110,MAX(1,$C33))),AND($D33&gt;0,INDEX(Kalender!MT$81:MT$110,MAX(1,$D33))&gt;INDEX(Kalender!$B$81:$B$110,MAX(1,$D33))),AND($E33&gt;0,INDEX(Kalender!MT$81:MT$110,MAX(1,$E33))&gt;INDEX(Kalender!$B$81:$B$110,MAX(1,$E33))),AND($F33&gt;0,INDEX(Kalender!MT$81:MT$110,MAX(1,$F33))&gt;INDEX(Kalender!$B$81:$B$110,MAX(1,$F33)))),2,0))</f>
        <v>0</v>
      </c>
      <c r="MU33" s="5" t="n">
        <f aca="false">IF(Kalender!MU33&lt;&gt;1,0,IF(AND($B33&gt;0,INDEX(Kalender!MU$68:MU$77,MAX(1,$B33))&gt;INDEX(Kalender!$B$68:$B$77,MAX(1,$B33))),1,0)+IF(OR(AND($C33&gt;0,INDEX(Kalender!MU$81:MU$110,MAX(1,$C33))&gt;INDEX(Kalender!$B$81:$B$110,MAX(1,$C33))),AND($D33&gt;0,INDEX(Kalender!MU$81:MU$110,MAX(1,$D33))&gt;INDEX(Kalender!$B$81:$B$110,MAX(1,$D33))),AND($E33&gt;0,INDEX(Kalender!MU$81:MU$110,MAX(1,$E33))&gt;INDEX(Kalender!$B$81:$B$110,MAX(1,$E33))),AND($F33&gt;0,INDEX(Kalender!MU$81:MU$110,MAX(1,$F33))&gt;INDEX(Kalender!$B$81:$B$110,MAX(1,$F33)))),2,0))</f>
        <v>0</v>
      </c>
      <c r="MV33" s="5" t="n">
        <f aca="false">IF(Kalender!MV33&lt;&gt;1,0,IF(AND($B33&gt;0,INDEX(Kalender!MV$68:MV$77,MAX(1,$B33))&gt;INDEX(Kalender!$B$68:$B$77,MAX(1,$B33))),1,0)+IF(OR(AND($C33&gt;0,INDEX(Kalender!MV$81:MV$110,MAX(1,$C33))&gt;INDEX(Kalender!$B$81:$B$110,MAX(1,$C33))),AND($D33&gt;0,INDEX(Kalender!MV$81:MV$110,MAX(1,$D33))&gt;INDEX(Kalender!$B$81:$B$110,MAX(1,$D33))),AND($E33&gt;0,INDEX(Kalender!MV$81:MV$110,MAX(1,$E33))&gt;INDEX(Kalender!$B$81:$B$110,MAX(1,$E33))),AND($F33&gt;0,INDEX(Kalender!MV$81:MV$110,MAX(1,$F33))&gt;INDEX(Kalender!$B$81:$B$110,MAX(1,$F33)))),2,0))</f>
        <v>0</v>
      </c>
      <c r="MW33" s="5" t="n">
        <f aca="false">IF(Kalender!MW33&lt;&gt;1,0,IF(AND($B33&gt;0,INDEX(Kalender!MW$68:MW$77,MAX(1,$B33))&gt;INDEX(Kalender!$B$68:$B$77,MAX(1,$B33))),1,0)+IF(OR(AND($C33&gt;0,INDEX(Kalender!MW$81:MW$110,MAX(1,$C33))&gt;INDEX(Kalender!$B$81:$B$110,MAX(1,$C33))),AND($D33&gt;0,INDEX(Kalender!MW$81:MW$110,MAX(1,$D33))&gt;INDEX(Kalender!$B$81:$B$110,MAX(1,$D33))),AND($E33&gt;0,INDEX(Kalender!MW$81:MW$110,MAX(1,$E33))&gt;INDEX(Kalender!$B$81:$B$110,MAX(1,$E33))),AND($F33&gt;0,INDEX(Kalender!MW$81:MW$110,MAX(1,$F33))&gt;INDEX(Kalender!$B$81:$B$110,MAX(1,$F33)))),2,0))</f>
        <v>0</v>
      </c>
      <c r="MX33" s="5" t="n">
        <f aca="false">IF(Kalender!MX33&lt;&gt;1,0,IF(AND($B33&gt;0,INDEX(Kalender!MX$68:MX$77,MAX(1,$B33))&gt;INDEX(Kalender!$B$68:$B$77,MAX(1,$B33))),1,0)+IF(OR(AND($C33&gt;0,INDEX(Kalender!MX$81:MX$110,MAX(1,$C33))&gt;INDEX(Kalender!$B$81:$B$110,MAX(1,$C33))),AND($D33&gt;0,INDEX(Kalender!MX$81:MX$110,MAX(1,$D33))&gt;INDEX(Kalender!$B$81:$B$110,MAX(1,$D33))),AND($E33&gt;0,INDEX(Kalender!MX$81:MX$110,MAX(1,$E33))&gt;INDEX(Kalender!$B$81:$B$110,MAX(1,$E33))),AND($F33&gt;0,INDEX(Kalender!MX$81:MX$110,MAX(1,$F33))&gt;INDEX(Kalender!$B$81:$B$110,MAX(1,$F33)))),2,0))</f>
        <v>0</v>
      </c>
      <c r="MY33" s="5" t="n">
        <f aca="false">IF(Kalender!MY33&lt;&gt;1,0,IF(AND($B33&gt;0,INDEX(Kalender!MY$68:MY$77,MAX(1,$B33))&gt;INDEX(Kalender!$B$68:$B$77,MAX(1,$B33))),1,0)+IF(OR(AND($C33&gt;0,INDEX(Kalender!MY$81:MY$110,MAX(1,$C33))&gt;INDEX(Kalender!$B$81:$B$110,MAX(1,$C33))),AND($D33&gt;0,INDEX(Kalender!MY$81:MY$110,MAX(1,$D33))&gt;INDEX(Kalender!$B$81:$B$110,MAX(1,$D33))),AND($E33&gt;0,INDEX(Kalender!MY$81:MY$110,MAX(1,$E33))&gt;INDEX(Kalender!$B$81:$B$110,MAX(1,$E33))),AND($F33&gt;0,INDEX(Kalender!MY$81:MY$110,MAX(1,$F33))&gt;INDEX(Kalender!$B$81:$B$110,MAX(1,$F33)))),2,0))</f>
        <v>0</v>
      </c>
      <c r="MZ33" s="5" t="n">
        <f aca="false">IF(Kalender!MZ33&lt;&gt;1,0,IF(AND($B33&gt;0,INDEX(Kalender!MZ$68:MZ$77,MAX(1,$B33))&gt;INDEX(Kalender!$B$68:$B$77,MAX(1,$B33))),1,0)+IF(OR(AND($C33&gt;0,INDEX(Kalender!MZ$81:MZ$110,MAX(1,$C33))&gt;INDEX(Kalender!$B$81:$B$110,MAX(1,$C33))),AND($D33&gt;0,INDEX(Kalender!MZ$81:MZ$110,MAX(1,$D33))&gt;INDEX(Kalender!$B$81:$B$110,MAX(1,$D33))),AND($E33&gt;0,INDEX(Kalender!MZ$81:MZ$110,MAX(1,$E33))&gt;INDEX(Kalender!$B$81:$B$110,MAX(1,$E33))),AND($F33&gt;0,INDEX(Kalender!MZ$81:MZ$110,MAX(1,$F33))&gt;INDEX(Kalender!$B$81:$B$110,MAX(1,$F33)))),2,0))</f>
        <v>0</v>
      </c>
      <c r="NA33" s="5" t="n">
        <f aca="false">IF(Kalender!NA33&lt;&gt;1,0,IF(AND($B33&gt;0,INDEX(Kalender!NA$68:NA$77,MAX(1,$B33))&gt;INDEX(Kalender!$B$68:$B$77,MAX(1,$B33))),1,0)+IF(OR(AND($C33&gt;0,INDEX(Kalender!NA$81:NA$110,MAX(1,$C33))&gt;INDEX(Kalender!$B$81:$B$110,MAX(1,$C33))),AND($D33&gt;0,INDEX(Kalender!NA$81:NA$110,MAX(1,$D33))&gt;INDEX(Kalender!$B$81:$B$110,MAX(1,$D33))),AND($E33&gt;0,INDEX(Kalender!NA$81:NA$110,MAX(1,$E33))&gt;INDEX(Kalender!$B$81:$B$110,MAX(1,$E33))),AND($F33&gt;0,INDEX(Kalender!NA$81:NA$110,MAX(1,$F33))&gt;INDEX(Kalender!$B$81:$B$110,MAX(1,$F33)))),2,0))</f>
        <v>0</v>
      </c>
      <c r="NB33" s="5" t="n">
        <f aca="false">IF(Kalender!NB33&lt;&gt;1,0,IF(AND($B33&gt;0,INDEX(Kalender!NB$68:NB$77,MAX(1,$B33))&gt;INDEX(Kalender!$B$68:$B$77,MAX(1,$B33))),1,0)+IF(OR(AND($C33&gt;0,INDEX(Kalender!NB$81:NB$110,MAX(1,$C33))&gt;INDEX(Kalender!$B$81:$B$110,MAX(1,$C33))),AND($D33&gt;0,INDEX(Kalender!NB$81:NB$110,MAX(1,$D33))&gt;INDEX(Kalender!$B$81:$B$110,MAX(1,$D33))),AND($E33&gt;0,INDEX(Kalender!NB$81:NB$110,MAX(1,$E33))&gt;INDEX(Kalender!$B$81:$B$110,MAX(1,$E33))),AND($F33&gt;0,INDEX(Kalender!NB$81:NB$110,MAX(1,$F33))&gt;INDEX(Kalender!$B$81:$B$110,MAX(1,$F33)))),2,0))</f>
        <v>0</v>
      </c>
      <c r="NC33" s="5" t="n">
        <f aca="false">IF(Kalender!NC33&lt;&gt;1,0,IF(AND($B33&gt;0,INDEX(Kalender!NC$68:NC$77,MAX(1,$B33))&gt;INDEX(Kalender!$B$68:$B$77,MAX(1,$B33))),1,0)+IF(OR(AND($C33&gt;0,INDEX(Kalender!NC$81:NC$110,MAX(1,$C33))&gt;INDEX(Kalender!$B$81:$B$110,MAX(1,$C33))),AND($D33&gt;0,INDEX(Kalender!NC$81:NC$110,MAX(1,$D33))&gt;INDEX(Kalender!$B$81:$B$110,MAX(1,$D33))),AND($E33&gt;0,INDEX(Kalender!NC$81:NC$110,MAX(1,$E33))&gt;INDEX(Kalender!$B$81:$B$110,MAX(1,$E33))),AND($F33&gt;0,INDEX(Kalender!NC$81:NC$110,MAX(1,$F33))&gt;INDEX(Kalender!$B$81:$B$110,MAX(1,$F33)))),2,0))</f>
        <v>0</v>
      </c>
      <c r="ND33" s="5" t="n">
        <f aca="false">IF(Kalender!ND33&lt;&gt;1,0,IF(AND($B33&gt;0,INDEX(Kalender!ND$68:ND$77,MAX(1,$B33))&gt;INDEX(Kalender!$B$68:$B$77,MAX(1,$B33))),1,0)+IF(OR(AND($C33&gt;0,INDEX(Kalender!ND$81:ND$110,MAX(1,$C33))&gt;INDEX(Kalender!$B$81:$B$110,MAX(1,$C33))),AND($D33&gt;0,INDEX(Kalender!ND$81:ND$110,MAX(1,$D33))&gt;INDEX(Kalender!$B$81:$B$110,MAX(1,$D33))),AND($E33&gt;0,INDEX(Kalender!ND$81:ND$110,MAX(1,$E33))&gt;INDEX(Kalender!$B$81:$B$110,MAX(1,$E33))),AND($F33&gt;0,INDEX(Kalender!ND$81:ND$110,MAX(1,$F33))&gt;INDEX(Kalender!$B$81:$B$110,MAX(1,$F33)))),2,0))</f>
        <v>0</v>
      </c>
      <c r="NE33" s="5" t="n">
        <f aca="false">IF(Kalender!NE33&lt;&gt;1,0,IF(AND($B33&gt;0,INDEX(Kalender!NE$68:NE$77,MAX(1,$B33))&gt;INDEX(Kalender!$B$68:$B$77,MAX(1,$B33))),1,0)+IF(OR(AND($C33&gt;0,INDEX(Kalender!NE$81:NE$110,MAX(1,$C33))&gt;INDEX(Kalender!$B$81:$B$110,MAX(1,$C33))),AND($D33&gt;0,INDEX(Kalender!NE$81:NE$110,MAX(1,$D33))&gt;INDEX(Kalender!$B$81:$B$110,MAX(1,$D33))),AND($E33&gt;0,INDEX(Kalender!NE$81:NE$110,MAX(1,$E33))&gt;INDEX(Kalender!$B$81:$B$110,MAX(1,$E33))),AND($F33&gt;0,INDEX(Kalender!NE$81:NE$110,MAX(1,$F33))&gt;INDEX(Kalender!$B$81:$B$110,MAX(1,$F33)))),2,0))</f>
        <v>0</v>
      </c>
      <c r="NF33" s="5" t="n">
        <f aca="false">IF(Kalender!NF33&lt;&gt;1,0,IF(AND($B33&gt;0,INDEX(Kalender!NF$68:NF$77,MAX(1,$B33))&gt;INDEX(Kalender!$B$68:$B$77,MAX(1,$B33))),1,0)+IF(OR(AND($C33&gt;0,INDEX(Kalender!NF$81:NF$110,MAX(1,$C33))&gt;INDEX(Kalender!$B$81:$B$110,MAX(1,$C33))),AND($D33&gt;0,INDEX(Kalender!NF$81:NF$110,MAX(1,$D33))&gt;INDEX(Kalender!$B$81:$B$110,MAX(1,$D33))),AND($E33&gt;0,INDEX(Kalender!NF$81:NF$110,MAX(1,$E33))&gt;INDEX(Kalender!$B$81:$B$110,MAX(1,$E33))),AND($F33&gt;0,INDEX(Kalender!NF$81:NF$110,MAX(1,$F33))&gt;INDEX(Kalender!$B$81:$B$110,MAX(1,$F33)))),2,0))</f>
        <v>0</v>
      </c>
      <c r="NG33" s="5" t="n">
        <f aca="false">IF(Kalender!NG33&lt;&gt;1,0,IF(AND($B33&gt;0,INDEX(Kalender!NG$68:NG$77,MAX(1,$B33))&gt;INDEX(Kalender!$B$68:$B$77,MAX(1,$B33))),1,0)+IF(OR(AND($C33&gt;0,INDEX(Kalender!NG$81:NG$110,MAX(1,$C33))&gt;INDEX(Kalender!$B$81:$B$110,MAX(1,$C33))),AND($D33&gt;0,INDEX(Kalender!NG$81:NG$110,MAX(1,$D33))&gt;INDEX(Kalender!$B$81:$B$110,MAX(1,$D33))),AND($E33&gt;0,INDEX(Kalender!NG$81:NG$110,MAX(1,$E33))&gt;INDEX(Kalender!$B$81:$B$110,MAX(1,$E33))),AND($F33&gt;0,INDEX(Kalender!NG$81:NG$110,MAX(1,$F33))&gt;INDEX(Kalender!$B$81:$B$110,MAX(1,$F33)))),2,0))</f>
        <v>0</v>
      </c>
      <c r="NH33" s="5" t="n">
        <f aca="false">IF(Kalender!NH33&lt;&gt;1,0,IF(AND($B33&gt;0,INDEX(Kalender!NH$68:NH$77,MAX(1,$B33))&gt;INDEX(Kalender!$B$68:$B$77,MAX(1,$B33))),1,0)+IF(OR(AND($C33&gt;0,INDEX(Kalender!NH$81:NH$110,MAX(1,$C33))&gt;INDEX(Kalender!$B$81:$B$110,MAX(1,$C33))),AND($D33&gt;0,INDEX(Kalender!NH$81:NH$110,MAX(1,$D33))&gt;INDEX(Kalender!$B$81:$B$110,MAX(1,$D33))),AND($E33&gt;0,INDEX(Kalender!NH$81:NH$110,MAX(1,$E33))&gt;INDEX(Kalender!$B$81:$B$110,MAX(1,$E33))),AND($F33&gt;0,INDEX(Kalender!NH$81:NH$110,MAX(1,$F33))&gt;INDEX(Kalender!$B$81:$B$110,MAX(1,$F33)))),2,0))</f>
        <v>0</v>
      </c>
    </row>
    <row r="34" customFormat="false" ht="15" hidden="false" customHeight="false" outlineLevel="0" collapsed="false">
      <c r="A34" s="5" t="str">
        <f aca="false">Kalender!A34</f>
        <v/>
      </c>
      <c r="B34" s="5" t="n">
        <f aca="false">IFERROR(MATCH(Kalender!$B34,Kalender!$A$68:$A$77,0),0)</f>
        <v>5</v>
      </c>
      <c r="C34" s="5" t="n">
        <f aca="false">IF(Kalender!C34="",0,IFERROR(MATCH(Kalender!C34,Kalender!$A$81:$A$110,0),0))</f>
        <v>0</v>
      </c>
      <c r="D34" s="5" t="n">
        <f aca="false">IF(Kalender!D34="",0,IFERROR(MATCH(Kalender!D34,Kalender!$A$81:$A$110,0),0))</f>
        <v>0</v>
      </c>
      <c r="E34" s="5" t="n">
        <f aca="false">IF(Kalender!E34="",0,IFERROR(MATCH(Kalender!E34,Kalender!$A$81:$A$110,0),0))</f>
        <v>0</v>
      </c>
      <c r="F34" s="5" t="n">
        <f aca="false">IF(Kalender!F34="",0,IFERROR(MATCH(Kalender!F34,Kalender!$A$81:$A$110,0),0))</f>
        <v>0</v>
      </c>
      <c r="G34" s="5" t="n">
        <f aca="false">IF(Kalender!G34&lt;&gt;1,0,IF(AND($B34&gt;0,INDEX(Kalender!G$68:G$77,MAX(1,$B34))&gt;INDEX(Kalender!$B$68:$B$77,MAX(1,$B34))),1,0)+IF(OR(AND($C34&gt;0,INDEX(Kalender!G$81:G$110,MAX(1,$C34))&gt;INDEX(Kalender!$B$81:$B$110,MAX(1,$C34))),AND($D34&gt;0,INDEX(Kalender!G$81:G$110,MAX(1,$D34))&gt;INDEX(Kalender!$B$81:$B$110,MAX(1,$D34))),AND($E34&gt;0,INDEX(Kalender!G$81:G$110,MAX(1,$E34))&gt;INDEX(Kalender!$B$81:$B$110,MAX(1,$E34))),AND($F34&gt;0,INDEX(Kalender!G$81:G$110,MAX(1,$F34))&gt;INDEX(Kalender!$B$81:$B$110,MAX(1,$F34)))),2,0))</f>
        <v>0</v>
      </c>
      <c r="H34" s="5" t="n">
        <f aca="false">IF(Kalender!H34&lt;&gt;1,0,IF(AND($B34&gt;0,INDEX(Kalender!H$68:H$77,MAX(1,$B34))&gt;INDEX(Kalender!$B$68:$B$77,MAX(1,$B34))),1,0)+IF(OR(AND($C34&gt;0,INDEX(Kalender!H$81:H$110,MAX(1,$C34))&gt;INDEX(Kalender!$B$81:$B$110,MAX(1,$C34))),AND($D34&gt;0,INDEX(Kalender!H$81:H$110,MAX(1,$D34))&gt;INDEX(Kalender!$B$81:$B$110,MAX(1,$D34))),AND($E34&gt;0,INDEX(Kalender!H$81:H$110,MAX(1,$E34))&gt;INDEX(Kalender!$B$81:$B$110,MAX(1,$E34))),AND($F34&gt;0,INDEX(Kalender!H$81:H$110,MAX(1,$F34))&gt;INDEX(Kalender!$B$81:$B$110,MAX(1,$F34)))),2,0))</f>
        <v>0</v>
      </c>
      <c r="I34" s="5" t="n">
        <f aca="false">IF(Kalender!I34&lt;&gt;1,0,IF(AND($B34&gt;0,INDEX(Kalender!I$68:I$77,MAX(1,$B34))&gt;INDEX(Kalender!$B$68:$B$77,MAX(1,$B34))),1,0)+IF(OR(AND($C34&gt;0,INDEX(Kalender!I$81:I$110,MAX(1,$C34))&gt;INDEX(Kalender!$B$81:$B$110,MAX(1,$C34))),AND($D34&gt;0,INDEX(Kalender!I$81:I$110,MAX(1,$D34))&gt;INDEX(Kalender!$B$81:$B$110,MAX(1,$D34))),AND($E34&gt;0,INDEX(Kalender!I$81:I$110,MAX(1,$E34))&gt;INDEX(Kalender!$B$81:$B$110,MAX(1,$E34))),AND($F34&gt;0,INDEX(Kalender!I$81:I$110,MAX(1,$F34))&gt;INDEX(Kalender!$B$81:$B$110,MAX(1,$F34)))),2,0))</f>
        <v>0</v>
      </c>
      <c r="J34" s="5" t="n">
        <f aca="false">IF(Kalender!J34&lt;&gt;1,0,IF(AND($B34&gt;0,INDEX(Kalender!J$68:J$77,MAX(1,$B34))&gt;INDEX(Kalender!$B$68:$B$77,MAX(1,$B34))),1,0)+IF(OR(AND($C34&gt;0,INDEX(Kalender!J$81:J$110,MAX(1,$C34))&gt;INDEX(Kalender!$B$81:$B$110,MAX(1,$C34))),AND($D34&gt;0,INDEX(Kalender!J$81:J$110,MAX(1,$D34))&gt;INDEX(Kalender!$B$81:$B$110,MAX(1,$D34))),AND($E34&gt;0,INDEX(Kalender!J$81:J$110,MAX(1,$E34))&gt;INDEX(Kalender!$B$81:$B$110,MAX(1,$E34))),AND($F34&gt;0,INDEX(Kalender!J$81:J$110,MAX(1,$F34))&gt;INDEX(Kalender!$B$81:$B$110,MAX(1,$F34)))),2,0))</f>
        <v>0</v>
      </c>
      <c r="K34" s="5" t="n">
        <f aca="false">IF(Kalender!K34&lt;&gt;1,0,IF(AND($B34&gt;0,INDEX(Kalender!K$68:K$77,MAX(1,$B34))&gt;INDEX(Kalender!$B$68:$B$77,MAX(1,$B34))),1,0)+IF(OR(AND($C34&gt;0,INDEX(Kalender!K$81:K$110,MAX(1,$C34))&gt;INDEX(Kalender!$B$81:$B$110,MAX(1,$C34))),AND($D34&gt;0,INDEX(Kalender!K$81:K$110,MAX(1,$D34))&gt;INDEX(Kalender!$B$81:$B$110,MAX(1,$D34))),AND($E34&gt;0,INDEX(Kalender!K$81:K$110,MAX(1,$E34))&gt;INDEX(Kalender!$B$81:$B$110,MAX(1,$E34))),AND($F34&gt;0,INDEX(Kalender!K$81:K$110,MAX(1,$F34))&gt;INDEX(Kalender!$B$81:$B$110,MAX(1,$F34)))),2,0))</f>
        <v>0</v>
      </c>
      <c r="L34" s="5" t="n">
        <f aca="false">IF(Kalender!L34&lt;&gt;1,0,IF(AND($B34&gt;0,INDEX(Kalender!L$68:L$77,MAX(1,$B34))&gt;INDEX(Kalender!$B$68:$B$77,MAX(1,$B34))),1,0)+IF(OR(AND($C34&gt;0,INDEX(Kalender!L$81:L$110,MAX(1,$C34))&gt;INDEX(Kalender!$B$81:$B$110,MAX(1,$C34))),AND($D34&gt;0,INDEX(Kalender!L$81:L$110,MAX(1,$D34))&gt;INDEX(Kalender!$B$81:$B$110,MAX(1,$D34))),AND($E34&gt;0,INDEX(Kalender!L$81:L$110,MAX(1,$E34))&gt;INDEX(Kalender!$B$81:$B$110,MAX(1,$E34))),AND($F34&gt;0,INDEX(Kalender!L$81:L$110,MAX(1,$F34))&gt;INDEX(Kalender!$B$81:$B$110,MAX(1,$F34)))),2,0))</f>
        <v>0</v>
      </c>
      <c r="M34" s="5" t="n">
        <f aca="false">IF(Kalender!M34&lt;&gt;1,0,IF(AND($B34&gt;0,INDEX(Kalender!M$68:M$77,MAX(1,$B34))&gt;INDEX(Kalender!$B$68:$B$77,MAX(1,$B34))),1,0)+IF(OR(AND($C34&gt;0,INDEX(Kalender!M$81:M$110,MAX(1,$C34))&gt;INDEX(Kalender!$B$81:$B$110,MAX(1,$C34))),AND($D34&gt;0,INDEX(Kalender!M$81:M$110,MAX(1,$D34))&gt;INDEX(Kalender!$B$81:$B$110,MAX(1,$D34))),AND($E34&gt;0,INDEX(Kalender!M$81:M$110,MAX(1,$E34))&gt;INDEX(Kalender!$B$81:$B$110,MAX(1,$E34))),AND($F34&gt;0,INDEX(Kalender!M$81:M$110,MAX(1,$F34))&gt;INDEX(Kalender!$B$81:$B$110,MAX(1,$F34)))),2,0))</f>
        <v>0</v>
      </c>
      <c r="N34" s="5" t="n">
        <f aca="false">IF(Kalender!N34&lt;&gt;1,0,IF(AND($B34&gt;0,INDEX(Kalender!N$68:N$77,MAX(1,$B34))&gt;INDEX(Kalender!$B$68:$B$77,MAX(1,$B34))),1,0)+IF(OR(AND($C34&gt;0,INDEX(Kalender!N$81:N$110,MAX(1,$C34))&gt;INDEX(Kalender!$B$81:$B$110,MAX(1,$C34))),AND($D34&gt;0,INDEX(Kalender!N$81:N$110,MAX(1,$D34))&gt;INDEX(Kalender!$B$81:$B$110,MAX(1,$D34))),AND($E34&gt;0,INDEX(Kalender!N$81:N$110,MAX(1,$E34))&gt;INDEX(Kalender!$B$81:$B$110,MAX(1,$E34))),AND($F34&gt;0,INDEX(Kalender!N$81:N$110,MAX(1,$F34))&gt;INDEX(Kalender!$B$81:$B$110,MAX(1,$F34)))),2,0))</f>
        <v>0</v>
      </c>
      <c r="O34" s="5" t="n">
        <f aca="false">IF(Kalender!O34&lt;&gt;1,0,IF(AND($B34&gt;0,INDEX(Kalender!O$68:O$77,MAX(1,$B34))&gt;INDEX(Kalender!$B$68:$B$77,MAX(1,$B34))),1,0)+IF(OR(AND($C34&gt;0,INDEX(Kalender!O$81:O$110,MAX(1,$C34))&gt;INDEX(Kalender!$B$81:$B$110,MAX(1,$C34))),AND($D34&gt;0,INDEX(Kalender!O$81:O$110,MAX(1,$D34))&gt;INDEX(Kalender!$B$81:$B$110,MAX(1,$D34))),AND($E34&gt;0,INDEX(Kalender!O$81:O$110,MAX(1,$E34))&gt;INDEX(Kalender!$B$81:$B$110,MAX(1,$E34))),AND($F34&gt;0,INDEX(Kalender!O$81:O$110,MAX(1,$F34))&gt;INDEX(Kalender!$B$81:$B$110,MAX(1,$F34)))),2,0))</f>
        <v>0</v>
      </c>
      <c r="P34" s="5" t="n">
        <f aca="false">IF(Kalender!P34&lt;&gt;1,0,IF(AND($B34&gt;0,INDEX(Kalender!P$68:P$77,MAX(1,$B34))&gt;INDEX(Kalender!$B$68:$B$77,MAX(1,$B34))),1,0)+IF(OR(AND($C34&gt;0,INDEX(Kalender!P$81:P$110,MAX(1,$C34))&gt;INDEX(Kalender!$B$81:$B$110,MAX(1,$C34))),AND($D34&gt;0,INDEX(Kalender!P$81:P$110,MAX(1,$D34))&gt;INDEX(Kalender!$B$81:$B$110,MAX(1,$D34))),AND($E34&gt;0,INDEX(Kalender!P$81:P$110,MAX(1,$E34))&gt;INDEX(Kalender!$B$81:$B$110,MAX(1,$E34))),AND($F34&gt;0,INDEX(Kalender!P$81:P$110,MAX(1,$F34))&gt;INDEX(Kalender!$B$81:$B$110,MAX(1,$F34)))),2,0))</f>
        <v>0</v>
      </c>
      <c r="Q34" s="5" t="n">
        <f aca="false">IF(Kalender!Q34&lt;&gt;1,0,IF(AND($B34&gt;0,INDEX(Kalender!Q$68:Q$77,MAX(1,$B34))&gt;INDEX(Kalender!$B$68:$B$77,MAX(1,$B34))),1,0)+IF(OR(AND($C34&gt;0,INDEX(Kalender!Q$81:Q$110,MAX(1,$C34))&gt;INDEX(Kalender!$B$81:$B$110,MAX(1,$C34))),AND($D34&gt;0,INDEX(Kalender!Q$81:Q$110,MAX(1,$D34))&gt;INDEX(Kalender!$B$81:$B$110,MAX(1,$D34))),AND($E34&gt;0,INDEX(Kalender!Q$81:Q$110,MAX(1,$E34))&gt;INDEX(Kalender!$B$81:$B$110,MAX(1,$E34))),AND($F34&gt;0,INDEX(Kalender!Q$81:Q$110,MAX(1,$F34))&gt;INDEX(Kalender!$B$81:$B$110,MAX(1,$F34)))),2,0))</f>
        <v>0</v>
      </c>
      <c r="R34" s="5" t="n">
        <f aca="false">IF(Kalender!R34&lt;&gt;1,0,IF(AND($B34&gt;0,INDEX(Kalender!R$68:R$77,MAX(1,$B34))&gt;INDEX(Kalender!$B$68:$B$77,MAX(1,$B34))),1,0)+IF(OR(AND($C34&gt;0,INDEX(Kalender!R$81:R$110,MAX(1,$C34))&gt;INDEX(Kalender!$B$81:$B$110,MAX(1,$C34))),AND($D34&gt;0,INDEX(Kalender!R$81:R$110,MAX(1,$D34))&gt;INDEX(Kalender!$B$81:$B$110,MAX(1,$D34))),AND($E34&gt;0,INDEX(Kalender!R$81:R$110,MAX(1,$E34))&gt;INDEX(Kalender!$B$81:$B$110,MAX(1,$E34))),AND($F34&gt;0,INDEX(Kalender!R$81:R$110,MAX(1,$F34))&gt;INDEX(Kalender!$B$81:$B$110,MAX(1,$F34)))),2,0))</f>
        <v>0</v>
      </c>
      <c r="S34" s="5" t="n">
        <f aca="false">IF(Kalender!S34&lt;&gt;1,0,IF(AND($B34&gt;0,INDEX(Kalender!S$68:S$77,MAX(1,$B34))&gt;INDEX(Kalender!$B$68:$B$77,MAX(1,$B34))),1,0)+IF(OR(AND($C34&gt;0,INDEX(Kalender!S$81:S$110,MAX(1,$C34))&gt;INDEX(Kalender!$B$81:$B$110,MAX(1,$C34))),AND($D34&gt;0,INDEX(Kalender!S$81:S$110,MAX(1,$D34))&gt;INDEX(Kalender!$B$81:$B$110,MAX(1,$D34))),AND($E34&gt;0,INDEX(Kalender!S$81:S$110,MAX(1,$E34))&gt;INDEX(Kalender!$B$81:$B$110,MAX(1,$E34))),AND($F34&gt;0,INDEX(Kalender!S$81:S$110,MAX(1,$F34))&gt;INDEX(Kalender!$B$81:$B$110,MAX(1,$F34)))),2,0))</f>
        <v>0</v>
      </c>
      <c r="T34" s="5" t="n">
        <f aca="false">IF(Kalender!T34&lt;&gt;1,0,IF(AND($B34&gt;0,INDEX(Kalender!T$68:T$77,MAX(1,$B34))&gt;INDEX(Kalender!$B$68:$B$77,MAX(1,$B34))),1,0)+IF(OR(AND($C34&gt;0,INDEX(Kalender!T$81:T$110,MAX(1,$C34))&gt;INDEX(Kalender!$B$81:$B$110,MAX(1,$C34))),AND($D34&gt;0,INDEX(Kalender!T$81:T$110,MAX(1,$D34))&gt;INDEX(Kalender!$B$81:$B$110,MAX(1,$D34))),AND($E34&gt;0,INDEX(Kalender!T$81:T$110,MAX(1,$E34))&gt;INDEX(Kalender!$B$81:$B$110,MAX(1,$E34))),AND($F34&gt;0,INDEX(Kalender!T$81:T$110,MAX(1,$F34))&gt;INDEX(Kalender!$B$81:$B$110,MAX(1,$F34)))),2,0))</f>
        <v>0</v>
      </c>
      <c r="U34" s="5" t="n">
        <f aca="false">IF(Kalender!U34&lt;&gt;1,0,IF(AND($B34&gt;0,INDEX(Kalender!U$68:U$77,MAX(1,$B34))&gt;INDEX(Kalender!$B$68:$B$77,MAX(1,$B34))),1,0)+IF(OR(AND($C34&gt;0,INDEX(Kalender!U$81:U$110,MAX(1,$C34))&gt;INDEX(Kalender!$B$81:$B$110,MAX(1,$C34))),AND($D34&gt;0,INDEX(Kalender!U$81:U$110,MAX(1,$D34))&gt;INDEX(Kalender!$B$81:$B$110,MAX(1,$D34))),AND($E34&gt;0,INDEX(Kalender!U$81:U$110,MAX(1,$E34))&gt;INDEX(Kalender!$B$81:$B$110,MAX(1,$E34))),AND($F34&gt;0,INDEX(Kalender!U$81:U$110,MAX(1,$F34))&gt;INDEX(Kalender!$B$81:$B$110,MAX(1,$F34)))),2,0))</f>
        <v>0</v>
      </c>
      <c r="V34" s="5" t="n">
        <f aca="false">IF(Kalender!V34&lt;&gt;1,0,IF(AND($B34&gt;0,INDEX(Kalender!V$68:V$77,MAX(1,$B34))&gt;INDEX(Kalender!$B$68:$B$77,MAX(1,$B34))),1,0)+IF(OR(AND($C34&gt;0,INDEX(Kalender!V$81:V$110,MAX(1,$C34))&gt;INDEX(Kalender!$B$81:$B$110,MAX(1,$C34))),AND($D34&gt;0,INDEX(Kalender!V$81:V$110,MAX(1,$D34))&gt;INDEX(Kalender!$B$81:$B$110,MAX(1,$D34))),AND($E34&gt;0,INDEX(Kalender!V$81:V$110,MAX(1,$E34))&gt;INDEX(Kalender!$B$81:$B$110,MAX(1,$E34))),AND($F34&gt;0,INDEX(Kalender!V$81:V$110,MAX(1,$F34))&gt;INDEX(Kalender!$B$81:$B$110,MAX(1,$F34)))),2,0))</f>
        <v>0</v>
      </c>
      <c r="W34" s="5" t="n">
        <f aca="false">IF(Kalender!W34&lt;&gt;1,0,IF(AND($B34&gt;0,INDEX(Kalender!W$68:W$77,MAX(1,$B34))&gt;INDEX(Kalender!$B$68:$B$77,MAX(1,$B34))),1,0)+IF(OR(AND($C34&gt;0,INDEX(Kalender!W$81:W$110,MAX(1,$C34))&gt;INDEX(Kalender!$B$81:$B$110,MAX(1,$C34))),AND($D34&gt;0,INDEX(Kalender!W$81:W$110,MAX(1,$D34))&gt;INDEX(Kalender!$B$81:$B$110,MAX(1,$D34))),AND($E34&gt;0,INDEX(Kalender!W$81:W$110,MAX(1,$E34))&gt;INDEX(Kalender!$B$81:$B$110,MAX(1,$E34))),AND($F34&gt;0,INDEX(Kalender!W$81:W$110,MAX(1,$F34))&gt;INDEX(Kalender!$B$81:$B$110,MAX(1,$F34)))),2,0))</f>
        <v>0</v>
      </c>
      <c r="X34" s="5" t="n">
        <f aca="false">IF(Kalender!X34&lt;&gt;1,0,IF(AND($B34&gt;0,INDEX(Kalender!X$68:X$77,MAX(1,$B34))&gt;INDEX(Kalender!$B$68:$B$77,MAX(1,$B34))),1,0)+IF(OR(AND($C34&gt;0,INDEX(Kalender!X$81:X$110,MAX(1,$C34))&gt;INDEX(Kalender!$B$81:$B$110,MAX(1,$C34))),AND($D34&gt;0,INDEX(Kalender!X$81:X$110,MAX(1,$D34))&gt;INDEX(Kalender!$B$81:$B$110,MAX(1,$D34))),AND($E34&gt;0,INDEX(Kalender!X$81:X$110,MAX(1,$E34))&gt;INDEX(Kalender!$B$81:$B$110,MAX(1,$E34))),AND($F34&gt;0,INDEX(Kalender!X$81:X$110,MAX(1,$F34))&gt;INDEX(Kalender!$B$81:$B$110,MAX(1,$F34)))),2,0))</f>
        <v>0</v>
      </c>
      <c r="Y34" s="5" t="n">
        <f aca="false">IF(Kalender!Y34&lt;&gt;1,0,IF(AND($B34&gt;0,INDEX(Kalender!Y$68:Y$77,MAX(1,$B34))&gt;INDEX(Kalender!$B$68:$B$77,MAX(1,$B34))),1,0)+IF(OR(AND($C34&gt;0,INDEX(Kalender!Y$81:Y$110,MAX(1,$C34))&gt;INDEX(Kalender!$B$81:$B$110,MAX(1,$C34))),AND($D34&gt;0,INDEX(Kalender!Y$81:Y$110,MAX(1,$D34))&gt;INDEX(Kalender!$B$81:$B$110,MAX(1,$D34))),AND($E34&gt;0,INDEX(Kalender!Y$81:Y$110,MAX(1,$E34))&gt;INDEX(Kalender!$B$81:$B$110,MAX(1,$E34))),AND($F34&gt;0,INDEX(Kalender!Y$81:Y$110,MAX(1,$F34))&gt;INDEX(Kalender!$B$81:$B$110,MAX(1,$F34)))),2,0))</f>
        <v>0</v>
      </c>
      <c r="Z34" s="5" t="n">
        <f aca="false">IF(Kalender!Z34&lt;&gt;1,0,IF(AND($B34&gt;0,INDEX(Kalender!Z$68:Z$77,MAX(1,$B34))&gt;INDEX(Kalender!$B$68:$B$77,MAX(1,$B34))),1,0)+IF(OR(AND($C34&gt;0,INDEX(Kalender!Z$81:Z$110,MAX(1,$C34))&gt;INDEX(Kalender!$B$81:$B$110,MAX(1,$C34))),AND($D34&gt;0,INDEX(Kalender!Z$81:Z$110,MAX(1,$D34))&gt;INDEX(Kalender!$B$81:$B$110,MAX(1,$D34))),AND($E34&gt;0,INDEX(Kalender!Z$81:Z$110,MAX(1,$E34))&gt;INDEX(Kalender!$B$81:$B$110,MAX(1,$E34))),AND($F34&gt;0,INDEX(Kalender!Z$81:Z$110,MAX(1,$F34))&gt;INDEX(Kalender!$B$81:$B$110,MAX(1,$F34)))),2,0))</f>
        <v>0</v>
      </c>
      <c r="AA34" s="5" t="n">
        <f aca="false">IF(Kalender!AA34&lt;&gt;1,0,IF(AND($B34&gt;0,INDEX(Kalender!AA$68:AA$77,MAX(1,$B34))&gt;INDEX(Kalender!$B$68:$B$77,MAX(1,$B34))),1,0)+IF(OR(AND($C34&gt;0,INDEX(Kalender!AA$81:AA$110,MAX(1,$C34))&gt;INDEX(Kalender!$B$81:$B$110,MAX(1,$C34))),AND($D34&gt;0,INDEX(Kalender!AA$81:AA$110,MAX(1,$D34))&gt;INDEX(Kalender!$B$81:$B$110,MAX(1,$D34))),AND($E34&gt;0,INDEX(Kalender!AA$81:AA$110,MAX(1,$E34))&gt;INDEX(Kalender!$B$81:$B$110,MAX(1,$E34))),AND($F34&gt;0,INDEX(Kalender!AA$81:AA$110,MAX(1,$F34))&gt;INDEX(Kalender!$B$81:$B$110,MAX(1,$F34)))),2,0))</f>
        <v>0</v>
      </c>
      <c r="AB34" s="5" t="n">
        <f aca="false">IF(Kalender!AB34&lt;&gt;1,0,IF(AND($B34&gt;0,INDEX(Kalender!AB$68:AB$77,MAX(1,$B34))&gt;INDEX(Kalender!$B$68:$B$77,MAX(1,$B34))),1,0)+IF(OR(AND($C34&gt;0,INDEX(Kalender!AB$81:AB$110,MAX(1,$C34))&gt;INDEX(Kalender!$B$81:$B$110,MAX(1,$C34))),AND($D34&gt;0,INDEX(Kalender!AB$81:AB$110,MAX(1,$D34))&gt;INDEX(Kalender!$B$81:$B$110,MAX(1,$D34))),AND($E34&gt;0,INDEX(Kalender!AB$81:AB$110,MAX(1,$E34))&gt;INDEX(Kalender!$B$81:$B$110,MAX(1,$E34))),AND($F34&gt;0,INDEX(Kalender!AB$81:AB$110,MAX(1,$F34))&gt;INDEX(Kalender!$B$81:$B$110,MAX(1,$F34)))),2,0))</f>
        <v>0</v>
      </c>
      <c r="AC34" s="5" t="n">
        <f aca="false">IF(Kalender!AC34&lt;&gt;1,0,IF(AND($B34&gt;0,INDEX(Kalender!AC$68:AC$77,MAX(1,$B34))&gt;INDEX(Kalender!$B$68:$B$77,MAX(1,$B34))),1,0)+IF(OR(AND($C34&gt;0,INDEX(Kalender!AC$81:AC$110,MAX(1,$C34))&gt;INDEX(Kalender!$B$81:$B$110,MAX(1,$C34))),AND($D34&gt;0,INDEX(Kalender!AC$81:AC$110,MAX(1,$D34))&gt;INDEX(Kalender!$B$81:$B$110,MAX(1,$D34))),AND($E34&gt;0,INDEX(Kalender!AC$81:AC$110,MAX(1,$E34))&gt;INDEX(Kalender!$B$81:$B$110,MAX(1,$E34))),AND($F34&gt;0,INDEX(Kalender!AC$81:AC$110,MAX(1,$F34))&gt;INDEX(Kalender!$B$81:$B$110,MAX(1,$F34)))),2,0))</f>
        <v>0</v>
      </c>
      <c r="AD34" s="5" t="n">
        <f aca="false">IF(Kalender!AD34&lt;&gt;1,0,IF(AND($B34&gt;0,INDEX(Kalender!AD$68:AD$77,MAX(1,$B34))&gt;INDEX(Kalender!$B$68:$B$77,MAX(1,$B34))),1,0)+IF(OR(AND($C34&gt;0,INDEX(Kalender!AD$81:AD$110,MAX(1,$C34))&gt;INDEX(Kalender!$B$81:$B$110,MAX(1,$C34))),AND($D34&gt;0,INDEX(Kalender!AD$81:AD$110,MAX(1,$D34))&gt;INDEX(Kalender!$B$81:$B$110,MAX(1,$D34))),AND($E34&gt;0,INDEX(Kalender!AD$81:AD$110,MAX(1,$E34))&gt;INDEX(Kalender!$B$81:$B$110,MAX(1,$E34))),AND($F34&gt;0,INDEX(Kalender!AD$81:AD$110,MAX(1,$F34))&gt;INDEX(Kalender!$B$81:$B$110,MAX(1,$F34)))),2,0))</f>
        <v>0</v>
      </c>
      <c r="AE34" s="5" t="n">
        <f aca="false">IF(Kalender!AE34&lt;&gt;1,0,IF(AND($B34&gt;0,INDEX(Kalender!AE$68:AE$77,MAX(1,$B34))&gt;INDEX(Kalender!$B$68:$B$77,MAX(1,$B34))),1,0)+IF(OR(AND($C34&gt;0,INDEX(Kalender!AE$81:AE$110,MAX(1,$C34))&gt;INDEX(Kalender!$B$81:$B$110,MAX(1,$C34))),AND($D34&gt;0,INDEX(Kalender!AE$81:AE$110,MAX(1,$D34))&gt;INDEX(Kalender!$B$81:$B$110,MAX(1,$D34))),AND($E34&gt;0,INDEX(Kalender!AE$81:AE$110,MAX(1,$E34))&gt;INDEX(Kalender!$B$81:$B$110,MAX(1,$E34))),AND($F34&gt;0,INDEX(Kalender!AE$81:AE$110,MAX(1,$F34))&gt;INDEX(Kalender!$B$81:$B$110,MAX(1,$F34)))),2,0))</f>
        <v>0</v>
      </c>
      <c r="AF34" s="5" t="n">
        <f aca="false">IF(Kalender!AF34&lt;&gt;1,0,IF(AND($B34&gt;0,INDEX(Kalender!AF$68:AF$77,MAX(1,$B34))&gt;INDEX(Kalender!$B$68:$B$77,MAX(1,$B34))),1,0)+IF(OR(AND($C34&gt;0,INDEX(Kalender!AF$81:AF$110,MAX(1,$C34))&gt;INDEX(Kalender!$B$81:$B$110,MAX(1,$C34))),AND($D34&gt;0,INDEX(Kalender!AF$81:AF$110,MAX(1,$D34))&gt;INDEX(Kalender!$B$81:$B$110,MAX(1,$D34))),AND($E34&gt;0,INDEX(Kalender!AF$81:AF$110,MAX(1,$E34))&gt;INDEX(Kalender!$B$81:$B$110,MAX(1,$E34))),AND($F34&gt;0,INDEX(Kalender!AF$81:AF$110,MAX(1,$F34))&gt;INDEX(Kalender!$B$81:$B$110,MAX(1,$F34)))),2,0))</f>
        <v>0</v>
      </c>
      <c r="AG34" s="5" t="n">
        <f aca="false">IF(Kalender!AG34&lt;&gt;1,0,IF(AND($B34&gt;0,INDEX(Kalender!AG$68:AG$77,MAX(1,$B34))&gt;INDEX(Kalender!$B$68:$B$77,MAX(1,$B34))),1,0)+IF(OR(AND($C34&gt;0,INDEX(Kalender!AG$81:AG$110,MAX(1,$C34))&gt;INDEX(Kalender!$B$81:$B$110,MAX(1,$C34))),AND($D34&gt;0,INDEX(Kalender!AG$81:AG$110,MAX(1,$D34))&gt;INDEX(Kalender!$B$81:$B$110,MAX(1,$D34))),AND($E34&gt;0,INDEX(Kalender!AG$81:AG$110,MAX(1,$E34))&gt;INDEX(Kalender!$B$81:$B$110,MAX(1,$E34))),AND($F34&gt;0,INDEX(Kalender!AG$81:AG$110,MAX(1,$F34))&gt;INDEX(Kalender!$B$81:$B$110,MAX(1,$F34)))),2,0))</f>
        <v>0</v>
      </c>
      <c r="AH34" s="5" t="n">
        <f aca="false">IF(Kalender!AH34&lt;&gt;1,0,IF(AND($B34&gt;0,INDEX(Kalender!AH$68:AH$77,MAX(1,$B34))&gt;INDEX(Kalender!$B$68:$B$77,MAX(1,$B34))),1,0)+IF(OR(AND($C34&gt;0,INDEX(Kalender!AH$81:AH$110,MAX(1,$C34))&gt;INDEX(Kalender!$B$81:$B$110,MAX(1,$C34))),AND($D34&gt;0,INDEX(Kalender!AH$81:AH$110,MAX(1,$D34))&gt;INDEX(Kalender!$B$81:$B$110,MAX(1,$D34))),AND($E34&gt;0,INDEX(Kalender!AH$81:AH$110,MAX(1,$E34))&gt;INDEX(Kalender!$B$81:$B$110,MAX(1,$E34))),AND($F34&gt;0,INDEX(Kalender!AH$81:AH$110,MAX(1,$F34))&gt;INDEX(Kalender!$B$81:$B$110,MAX(1,$F34)))),2,0))</f>
        <v>0</v>
      </c>
      <c r="AI34" s="5" t="n">
        <f aca="false">IF(Kalender!AI34&lt;&gt;1,0,IF(AND($B34&gt;0,INDEX(Kalender!AI$68:AI$77,MAX(1,$B34))&gt;INDEX(Kalender!$B$68:$B$77,MAX(1,$B34))),1,0)+IF(OR(AND($C34&gt;0,INDEX(Kalender!AI$81:AI$110,MAX(1,$C34))&gt;INDEX(Kalender!$B$81:$B$110,MAX(1,$C34))),AND($D34&gt;0,INDEX(Kalender!AI$81:AI$110,MAX(1,$D34))&gt;INDEX(Kalender!$B$81:$B$110,MAX(1,$D34))),AND($E34&gt;0,INDEX(Kalender!AI$81:AI$110,MAX(1,$E34))&gt;INDEX(Kalender!$B$81:$B$110,MAX(1,$E34))),AND($F34&gt;0,INDEX(Kalender!AI$81:AI$110,MAX(1,$F34))&gt;INDEX(Kalender!$B$81:$B$110,MAX(1,$F34)))),2,0))</f>
        <v>0</v>
      </c>
      <c r="AJ34" s="5" t="n">
        <f aca="false">IF(Kalender!AJ34&lt;&gt;1,0,IF(AND($B34&gt;0,INDEX(Kalender!AJ$68:AJ$77,MAX(1,$B34))&gt;INDEX(Kalender!$B$68:$B$77,MAX(1,$B34))),1,0)+IF(OR(AND($C34&gt;0,INDEX(Kalender!AJ$81:AJ$110,MAX(1,$C34))&gt;INDEX(Kalender!$B$81:$B$110,MAX(1,$C34))),AND($D34&gt;0,INDEX(Kalender!AJ$81:AJ$110,MAX(1,$D34))&gt;INDEX(Kalender!$B$81:$B$110,MAX(1,$D34))),AND($E34&gt;0,INDEX(Kalender!AJ$81:AJ$110,MAX(1,$E34))&gt;INDEX(Kalender!$B$81:$B$110,MAX(1,$E34))),AND($F34&gt;0,INDEX(Kalender!AJ$81:AJ$110,MAX(1,$F34))&gt;INDEX(Kalender!$B$81:$B$110,MAX(1,$F34)))),2,0))</f>
        <v>0</v>
      </c>
      <c r="AK34" s="5" t="n">
        <f aca="false">IF(Kalender!AK34&lt;&gt;1,0,IF(AND($B34&gt;0,INDEX(Kalender!AK$68:AK$77,MAX(1,$B34))&gt;INDEX(Kalender!$B$68:$B$77,MAX(1,$B34))),1,0)+IF(OR(AND($C34&gt;0,INDEX(Kalender!AK$81:AK$110,MAX(1,$C34))&gt;INDEX(Kalender!$B$81:$B$110,MAX(1,$C34))),AND($D34&gt;0,INDEX(Kalender!AK$81:AK$110,MAX(1,$D34))&gt;INDEX(Kalender!$B$81:$B$110,MAX(1,$D34))),AND($E34&gt;0,INDEX(Kalender!AK$81:AK$110,MAX(1,$E34))&gt;INDEX(Kalender!$B$81:$B$110,MAX(1,$E34))),AND($F34&gt;0,INDEX(Kalender!AK$81:AK$110,MAX(1,$F34))&gt;INDEX(Kalender!$B$81:$B$110,MAX(1,$F34)))),2,0))</f>
        <v>0</v>
      </c>
      <c r="AL34" s="5" t="n">
        <f aca="false">IF(Kalender!AL34&lt;&gt;1,0,IF(AND($B34&gt;0,INDEX(Kalender!AL$68:AL$77,MAX(1,$B34))&gt;INDEX(Kalender!$B$68:$B$77,MAX(1,$B34))),1,0)+IF(OR(AND($C34&gt;0,INDEX(Kalender!AL$81:AL$110,MAX(1,$C34))&gt;INDEX(Kalender!$B$81:$B$110,MAX(1,$C34))),AND($D34&gt;0,INDEX(Kalender!AL$81:AL$110,MAX(1,$D34))&gt;INDEX(Kalender!$B$81:$B$110,MAX(1,$D34))),AND($E34&gt;0,INDEX(Kalender!AL$81:AL$110,MAX(1,$E34))&gt;INDEX(Kalender!$B$81:$B$110,MAX(1,$E34))),AND($F34&gt;0,INDEX(Kalender!AL$81:AL$110,MAX(1,$F34))&gt;INDEX(Kalender!$B$81:$B$110,MAX(1,$F34)))),2,0))</f>
        <v>0</v>
      </c>
      <c r="AM34" s="5" t="n">
        <f aca="false">IF(Kalender!AM34&lt;&gt;1,0,IF(AND($B34&gt;0,INDEX(Kalender!AM$68:AM$77,MAX(1,$B34))&gt;INDEX(Kalender!$B$68:$B$77,MAX(1,$B34))),1,0)+IF(OR(AND($C34&gt;0,INDEX(Kalender!AM$81:AM$110,MAX(1,$C34))&gt;INDEX(Kalender!$B$81:$B$110,MAX(1,$C34))),AND($D34&gt;0,INDEX(Kalender!AM$81:AM$110,MAX(1,$D34))&gt;INDEX(Kalender!$B$81:$B$110,MAX(1,$D34))),AND($E34&gt;0,INDEX(Kalender!AM$81:AM$110,MAX(1,$E34))&gt;INDEX(Kalender!$B$81:$B$110,MAX(1,$E34))),AND($F34&gt;0,INDEX(Kalender!AM$81:AM$110,MAX(1,$F34))&gt;INDEX(Kalender!$B$81:$B$110,MAX(1,$F34)))),2,0))</f>
        <v>0</v>
      </c>
      <c r="AN34" s="5" t="n">
        <f aca="false">IF(Kalender!AN34&lt;&gt;1,0,IF(AND($B34&gt;0,INDEX(Kalender!AN$68:AN$77,MAX(1,$B34))&gt;INDEX(Kalender!$B$68:$B$77,MAX(1,$B34))),1,0)+IF(OR(AND($C34&gt;0,INDEX(Kalender!AN$81:AN$110,MAX(1,$C34))&gt;INDEX(Kalender!$B$81:$B$110,MAX(1,$C34))),AND($D34&gt;0,INDEX(Kalender!AN$81:AN$110,MAX(1,$D34))&gt;INDEX(Kalender!$B$81:$B$110,MAX(1,$D34))),AND($E34&gt;0,INDEX(Kalender!AN$81:AN$110,MAX(1,$E34))&gt;INDEX(Kalender!$B$81:$B$110,MAX(1,$E34))),AND($F34&gt;0,INDEX(Kalender!AN$81:AN$110,MAX(1,$F34))&gt;INDEX(Kalender!$B$81:$B$110,MAX(1,$F34)))),2,0))</f>
        <v>0</v>
      </c>
      <c r="AO34" s="5" t="n">
        <f aca="false">IF(Kalender!AO34&lt;&gt;1,0,IF(AND($B34&gt;0,INDEX(Kalender!AO$68:AO$77,MAX(1,$B34))&gt;INDEX(Kalender!$B$68:$B$77,MAX(1,$B34))),1,0)+IF(OR(AND($C34&gt;0,INDEX(Kalender!AO$81:AO$110,MAX(1,$C34))&gt;INDEX(Kalender!$B$81:$B$110,MAX(1,$C34))),AND($D34&gt;0,INDEX(Kalender!AO$81:AO$110,MAX(1,$D34))&gt;INDEX(Kalender!$B$81:$B$110,MAX(1,$D34))),AND($E34&gt;0,INDEX(Kalender!AO$81:AO$110,MAX(1,$E34))&gt;INDEX(Kalender!$B$81:$B$110,MAX(1,$E34))),AND($F34&gt;0,INDEX(Kalender!AO$81:AO$110,MAX(1,$F34))&gt;INDEX(Kalender!$B$81:$B$110,MAX(1,$F34)))),2,0))</f>
        <v>0</v>
      </c>
      <c r="AP34" s="5" t="n">
        <f aca="false">IF(Kalender!AP34&lt;&gt;1,0,IF(AND($B34&gt;0,INDEX(Kalender!AP$68:AP$77,MAX(1,$B34))&gt;INDEX(Kalender!$B$68:$B$77,MAX(1,$B34))),1,0)+IF(OR(AND($C34&gt;0,INDEX(Kalender!AP$81:AP$110,MAX(1,$C34))&gt;INDEX(Kalender!$B$81:$B$110,MAX(1,$C34))),AND($D34&gt;0,INDEX(Kalender!AP$81:AP$110,MAX(1,$D34))&gt;INDEX(Kalender!$B$81:$B$110,MAX(1,$D34))),AND($E34&gt;0,INDEX(Kalender!AP$81:AP$110,MAX(1,$E34))&gt;INDEX(Kalender!$B$81:$B$110,MAX(1,$E34))),AND($F34&gt;0,INDEX(Kalender!AP$81:AP$110,MAX(1,$F34))&gt;INDEX(Kalender!$B$81:$B$110,MAX(1,$F34)))),2,0))</f>
        <v>0</v>
      </c>
      <c r="AQ34" s="5" t="n">
        <f aca="false">IF(Kalender!AQ34&lt;&gt;1,0,IF(AND($B34&gt;0,INDEX(Kalender!AQ$68:AQ$77,MAX(1,$B34))&gt;INDEX(Kalender!$B$68:$B$77,MAX(1,$B34))),1,0)+IF(OR(AND($C34&gt;0,INDEX(Kalender!AQ$81:AQ$110,MAX(1,$C34))&gt;INDEX(Kalender!$B$81:$B$110,MAX(1,$C34))),AND($D34&gt;0,INDEX(Kalender!AQ$81:AQ$110,MAX(1,$D34))&gt;INDEX(Kalender!$B$81:$B$110,MAX(1,$D34))),AND($E34&gt;0,INDEX(Kalender!AQ$81:AQ$110,MAX(1,$E34))&gt;INDEX(Kalender!$B$81:$B$110,MAX(1,$E34))),AND($F34&gt;0,INDEX(Kalender!AQ$81:AQ$110,MAX(1,$F34))&gt;INDEX(Kalender!$B$81:$B$110,MAX(1,$F34)))),2,0))</f>
        <v>0</v>
      </c>
      <c r="AR34" s="5" t="n">
        <f aca="false">IF(Kalender!AR34&lt;&gt;1,0,IF(AND($B34&gt;0,INDEX(Kalender!AR$68:AR$77,MAX(1,$B34))&gt;INDEX(Kalender!$B$68:$B$77,MAX(1,$B34))),1,0)+IF(OR(AND($C34&gt;0,INDEX(Kalender!AR$81:AR$110,MAX(1,$C34))&gt;INDEX(Kalender!$B$81:$B$110,MAX(1,$C34))),AND($D34&gt;0,INDEX(Kalender!AR$81:AR$110,MAX(1,$D34))&gt;INDEX(Kalender!$B$81:$B$110,MAX(1,$D34))),AND($E34&gt;0,INDEX(Kalender!AR$81:AR$110,MAX(1,$E34))&gt;INDEX(Kalender!$B$81:$B$110,MAX(1,$E34))),AND($F34&gt;0,INDEX(Kalender!AR$81:AR$110,MAX(1,$F34))&gt;INDEX(Kalender!$B$81:$B$110,MAX(1,$F34)))),2,0))</f>
        <v>0</v>
      </c>
      <c r="AS34" s="5" t="n">
        <f aca="false">IF(Kalender!AS34&lt;&gt;1,0,IF(AND($B34&gt;0,INDEX(Kalender!AS$68:AS$77,MAX(1,$B34))&gt;INDEX(Kalender!$B$68:$B$77,MAX(1,$B34))),1,0)+IF(OR(AND($C34&gt;0,INDEX(Kalender!AS$81:AS$110,MAX(1,$C34))&gt;INDEX(Kalender!$B$81:$B$110,MAX(1,$C34))),AND($D34&gt;0,INDEX(Kalender!AS$81:AS$110,MAX(1,$D34))&gt;INDEX(Kalender!$B$81:$B$110,MAX(1,$D34))),AND($E34&gt;0,INDEX(Kalender!AS$81:AS$110,MAX(1,$E34))&gt;INDEX(Kalender!$B$81:$B$110,MAX(1,$E34))),AND($F34&gt;0,INDEX(Kalender!AS$81:AS$110,MAX(1,$F34))&gt;INDEX(Kalender!$B$81:$B$110,MAX(1,$F34)))),2,0))</f>
        <v>0</v>
      </c>
      <c r="AT34" s="5" t="n">
        <f aca="false">IF(Kalender!AT34&lt;&gt;1,0,IF(AND($B34&gt;0,INDEX(Kalender!AT$68:AT$77,MAX(1,$B34))&gt;INDEX(Kalender!$B$68:$B$77,MAX(1,$B34))),1,0)+IF(OR(AND($C34&gt;0,INDEX(Kalender!AT$81:AT$110,MAX(1,$C34))&gt;INDEX(Kalender!$B$81:$B$110,MAX(1,$C34))),AND($D34&gt;0,INDEX(Kalender!AT$81:AT$110,MAX(1,$D34))&gt;INDEX(Kalender!$B$81:$B$110,MAX(1,$D34))),AND($E34&gt;0,INDEX(Kalender!AT$81:AT$110,MAX(1,$E34))&gt;INDEX(Kalender!$B$81:$B$110,MAX(1,$E34))),AND($F34&gt;0,INDEX(Kalender!AT$81:AT$110,MAX(1,$F34))&gt;INDEX(Kalender!$B$81:$B$110,MAX(1,$F34)))),2,0))</f>
        <v>0</v>
      </c>
      <c r="AU34" s="5" t="n">
        <f aca="false">IF(Kalender!AU34&lt;&gt;1,0,IF(AND($B34&gt;0,INDEX(Kalender!AU$68:AU$77,MAX(1,$B34))&gt;INDEX(Kalender!$B$68:$B$77,MAX(1,$B34))),1,0)+IF(OR(AND($C34&gt;0,INDEX(Kalender!AU$81:AU$110,MAX(1,$C34))&gt;INDEX(Kalender!$B$81:$B$110,MAX(1,$C34))),AND($D34&gt;0,INDEX(Kalender!AU$81:AU$110,MAX(1,$D34))&gt;INDEX(Kalender!$B$81:$B$110,MAX(1,$D34))),AND($E34&gt;0,INDEX(Kalender!AU$81:AU$110,MAX(1,$E34))&gt;INDEX(Kalender!$B$81:$B$110,MAX(1,$E34))),AND($F34&gt;0,INDEX(Kalender!AU$81:AU$110,MAX(1,$F34))&gt;INDEX(Kalender!$B$81:$B$110,MAX(1,$F34)))),2,0))</f>
        <v>0</v>
      </c>
      <c r="AV34" s="5" t="n">
        <f aca="false">IF(Kalender!AV34&lt;&gt;1,0,IF(AND($B34&gt;0,INDEX(Kalender!AV$68:AV$77,MAX(1,$B34))&gt;INDEX(Kalender!$B$68:$B$77,MAX(1,$B34))),1,0)+IF(OR(AND($C34&gt;0,INDEX(Kalender!AV$81:AV$110,MAX(1,$C34))&gt;INDEX(Kalender!$B$81:$B$110,MAX(1,$C34))),AND($D34&gt;0,INDEX(Kalender!AV$81:AV$110,MAX(1,$D34))&gt;INDEX(Kalender!$B$81:$B$110,MAX(1,$D34))),AND($E34&gt;0,INDEX(Kalender!AV$81:AV$110,MAX(1,$E34))&gt;INDEX(Kalender!$B$81:$B$110,MAX(1,$E34))),AND($F34&gt;0,INDEX(Kalender!AV$81:AV$110,MAX(1,$F34))&gt;INDEX(Kalender!$B$81:$B$110,MAX(1,$F34)))),2,0))</f>
        <v>0</v>
      </c>
      <c r="AW34" s="5" t="n">
        <f aca="false">IF(Kalender!AW34&lt;&gt;1,0,IF(AND($B34&gt;0,INDEX(Kalender!AW$68:AW$77,MAX(1,$B34))&gt;INDEX(Kalender!$B$68:$B$77,MAX(1,$B34))),1,0)+IF(OR(AND($C34&gt;0,INDEX(Kalender!AW$81:AW$110,MAX(1,$C34))&gt;INDEX(Kalender!$B$81:$B$110,MAX(1,$C34))),AND($D34&gt;0,INDEX(Kalender!AW$81:AW$110,MAX(1,$D34))&gt;INDEX(Kalender!$B$81:$B$110,MAX(1,$D34))),AND($E34&gt;0,INDEX(Kalender!AW$81:AW$110,MAX(1,$E34))&gt;INDEX(Kalender!$B$81:$B$110,MAX(1,$E34))),AND($F34&gt;0,INDEX(Kalender!AW$81:AW$110,MAX(1,$F34))&gt;INDEX(Kalender!$B$81:$B$110,MAX(1,$F34)))),2,0))</f>
        <v>0</v>
      </c>
      <c r="AX34" s="5" t="n">
        <f aca="false">IF(Kalender!AX34&lt;&gt;1,0,IF(AND($B34&gt;0,INDEX(Kalender!AX$68:AX$77,MAX(1,$B34))&gt;INDEX(Kalender!$B$68:$B$77,MAX(1,$B34))),1,0)+IF(OR(AND($C34&gt;0,INDEX(Kalender!AX$81:AX$110,MAX(1,$C34))&gt;INDEX(Kalender!$B$81:$B$110,MAX(1,$C34))),AND($D34&gt;0,INDEX(Kalender!AX$81:AX$110,MAX(1,$D34))&gt;INDEX(Kalender!$B$81:$B$110,MAX(1,$D34))),AND($E34&gt;0,INDEX(Kalender!AX$81:AX$110,MAX(1,$E34))&gt;INDEX(Kalender!$B$81:$B$110,MAX(1,$E34))),AND($F34&gt;0,INDEX(Kalender!AX$81:AX$110,MAX(1,$F34))&gt;INDEX(Kalender!$B$81:$B$110,MAX(1,$F34)))),2,0))</f>
        <v>0</v>
      </c>
      <c r="AY34" s="5" t="n">
        <f aca="false">IF(Kalender!AY34&lt;&gt;1,0,IF(AND($B34&gt;0,INDEX(Kalender!AY$68:AY$77,MAX(1,$B34))&gt;INDEX(Kalender!$B$68:$B$77,MAX(1,$B34))),1,0)+IF(OR(AND($C34&gt;0,INDEX(Kalender!AY$81:AY$110,MAX(1,$C34))&gt;INDEX(Kalender!$B$81:$B$110,MAX(1,$C34))),AND($D34&gt;0,INDEX(Kalender!AY$81:AY$110,MAX(1,$D34))&gt;INDEX(Kalender!$B$81:$B$110,MAX(1,$D34))),AND($E34&gt;0,INDEX(Kalender!AY$81:AY$110,MAX(1,$E34))&gt;INDEX(Kalender!$B$81:$B$110,MAX(1,$E34))),AND($F34&gt;0,INDEX(Kalender!AY$81:AY$110,MAX(1,$F34))&gt;INDEX(Kalender!$B$81:$B$110,MAX(1,$F34)))),2,0))</f>
        <v>0</v>
      </c>
      <c r="AZ34" s="5" t="n">
        <f aca="false">IF(Kalender!AZ34&lt;&gt;1,0,IF(AND($B34&gt;0,INDEX(Kalender!AZ$68:AZ$77,MAX(1,$B34))&gt;INDEX(Kalender!$B$68:$B$77,MAX(1,$B34))),1,0)+IF(OR(AND($C34&gt;0,INDEX(Kalender!AZ$81:AZ$110,MAX(1,$C34))&gt;INDEX(Kalender!$B$81:$B$110,MAX(1,$C34))),AND($D34&gt;0,INDEX(Kalender!AZ$81:AZ$110,MAX(1,$D34))&gt;INDEX(Kalender!$B$81:$B$110,MAX(1,$D34))),AND($E34&gt;0,INDEX(Kalender!AZ$81:AZ$110,MAX(1,$E34))&gt;INDEX(Kalender!$B$81:$B$110,MAX(1,$E34))),AND($F34&gt;0,INDEX(Kalender!AZ$81:AZ$110,MAX(1,$F34))&gt;INDEX(Kalender!$B$81:$B$110,MAX(1,$F34)))),2,0))</f>
        <v>0</v>
      </c>
      <c r="BA34" s="5" t="n">
        <f aca="false">IF(Kalender!BA34&lt;&gt;1,0,IF(AND($B34&gt;0,INDEX(Kalender!BA$68:BA$77,MAX(1,$B34))&gt;INDEX(Kalender!$B$68:$B$77,MAX(1,$B34))),1,0)+IF(OR(AND($C34&gt;0,INDEX(Kalender!BA$81:BA$110,MAX(1,$C34))&gt;INDEX(Kalender!$B$81:$B$110,MAX(1,$C34))),AND($D34&gt;0,INDEX(Kalender!BA$81:BA$110,MAX(1,$D34))&gt;INDEX(Kalender!$B$81:$B$110,MAX(1,$D34))),AND($E34&gt;0,INDEX(Kalender!BA$81:BA$110,MAX(1,$E34))&gt;INDEX(Kalender!$B$81:$B$110,MAX(1,$E34))),AND($F34&gt;0,INDEX(Kalender!BA$81:BA$110,MAX(1,$F34))&gt;INDEX(Kalender!$B$81:$B$110,MAX(1,$F34)))),2,0))</f>
        <v>0</v>
      </c>
      <c r="BB34" s="5" t="n">
        <f aca="false">IF(Kalender!BB34&lt;&gt;1,0,IF(AND($B34&gt;0,INDEX(Kalender!BB$68:BB$77,MAX(1,$B34))&gt;INDEX(Kalender!$B$68:$B$77,MAX(1,$B34))),1,0)+IF(OR(AND($C34&gt;0,INDEX(Kalender!BB$81:BB$110,MAX(1,$C34))&gt;INDEX(Kalender!$B$81:$B$110,MAX(1,$C34))),AND($D34&gt;0,INDEX(Kalender!BB$81:BB$110,MAX(1,$D34))&gt;INDEX(Kalender!$B$81:$B$110,MAX(1,$D34))),AND($E34&gt;0,INDEX(Kalender!BB$81:BB$110,MAX(1,$E34))&gt;INDEX(Kalender!$B$81:$B$110,MAX(1,$E34))),AND($F34&gt;0,INDEX(Kalender!BB$81:BB$110,MAX(1,$F34))&gt;INDEX(Kalender!$B$81:$B$110,MAX(1,$F34)))),2,0))</f>
        <v>0</v>
      </c>
      <c r="BC34" s="5" t="n">
        <f aca="false">IF(Kalender!BC34&lt;&gt;1,0,IF(AND($B34&gt;0,INDEX(Kalender!BC$68:BC$77,MAX(1,$B34))&gt;INDEX(Kalender!$B$68:$B$77,MAX(1,$B34))),1,0)+IF(OR(AND($C34&gt;0,INDEX(Kalender!BC$81:BC$110,MAX(1,$C34))&gt;INDEX(Kalender!$B$81:$B$110,MAX(1,$C34))),AND($D34&gt;0,INDEX(Kalender!BC$81:BC$110,MAX(1,$D34))&gt;INDEX(Kalender!$B$81:$B$110,MAX(1,$D34))),AND($E34&gt;0,INDEX(Kalender!BC$81:BC$110,MAX(1,$E34))&gt;INDEX(Kalender!$B$81:$B$110,MAX(1,$E34))),AND($F34&gt;0,INDEX(Kalender!BC$81:BC$110,MAX(1,$F34))&gt;INDEX(Kalender!$B$81:$B$110,MAX(1,$F34)))),2,0))</f>
        <v>0</v>
      </c>
      <c r="BD34" s="5" t="n">
        <f aca="false">IF(Kalender!BD34&lt;&gt;1,0,IF(AND($B34&gt;0,INDEX(Kalender!BD$68:BD$77,MAX(1,$B34))&gt;INDEX(Kalender!$B$68:$B$77,MAX(1,$B34))),1,0)+IF(OR(AND($C34&gt;0,INDEX(Kalender!BD$81:BD$110,MAX(1,$C34))&gt;INDEX(Kalender!$B$81:$B$110,MAX(1,$C34))),AND($D34&gt;0,INDEX(Kalender!BD$81:BD$110,MAX(1,$D34))&gt;INDEX(Kalender!$B$81:$B$110,MAX(1,$D34))),AND($E34&gt;0,INDEX(Kalender!BD$81:BD$110,MAX(1,$E34))&gt;INDEX(Kalender!$B$81:$B$110,MAX(1,$E34))),AND($F34&gt;0,INDEX(Kalender!BD$81:BD$110,MAX(1,$F34))&gt;INDEX(Kalender!$B$81:$B$110,MAX(1,$F34)))),2,0))</f>
        <v>0</v>
      </c>
      <c r="BE34" s="5" t="n">
        <f aca="false">IF(Kalender!BE34&lt;&gt;1,0,IF(AND($B34&gt;0,INDEX(Kalender!BE$68:BE$77,MAX(1,$B34))&gt;INDEX(Kalender!$B$68:$B$77,MAX(1,$B34))),1,0)+IF(OR(AND($C34&gt;0,INDEX(Kalender!BE$81:BE$110,MAX(1,$C34))&gt;INDEX(Kalender!$B$81:$B$110,MAX(1,$C34))),AND($D34&gt;0,INDEX(Kalender!BE$81:BE$110,MAX(1,$D34))&gt;INDEX(Kalender!$B$81:$B$110,MAX(1,$D34))),AND($E34&gt;0,INDEX(Kalender!BE$81:BE$110,MAX(1,$E34))&gt;INDEX(Kalender!$B$81:$B$110,MAX(1,$E34))),AND($F34&gt;0,INDEX(Kalender!BE$81:BE$110,MAX(1,$F34))&gt;INDEX(Kalender!$B$81:$B$110,MAX(1,$F34)))),2,0))</f>
        <v>0</v>
      </c>
      <c r="BF34" s="5" t="n">
        <f aca="false">IF(Kalender!BF34&lt;&gt;1,0,IF(AND($B34&gt;0,INDEX(Kalender!BF$68:BF$77,MAX(1,$B34))&gt;INDEX(Kalender!$B$68:$B$77,MAX(1,$B34))),1,0)+IF(OR(AND($C34&gt;0,INDEX(Kalender!BF$81:BF$110,MAX(1,$C34))&gt;INDEX(Kalender!$B$81:$B$110,MAX(1,$C34))),AND($D34&gt;0,INDEX(Kalender!BF$81:BF$110,MAX(1,$D34))&gt;INDEX(Kalender!$B$81:$B$110,MAX(1,$D34))),AND($E34&gt;0,INDEX(Kalender!BF$81:BF$110,MAX(1,$E34))&gt;INDEX(Kalender!$B$81:$B$110,MAX(1,$E34))),AND($F34&gt;0,INDEX(Kalender!BF$81:BF$110,MAX(1,$F34))&gt;INDEX(Kalender!$B$81:$B$110,MAX(1,$F34)))),2,0))</f>
        <v>0</v>
      </c>
      <c r="BG34" s="5" t="n">
        <f aca="false">IF(Kalender!BG34&lt;&gt;1,0,IF(AND($B34&gt;0,INDEX(Kalender!BG$68:BG$77,MAX(1,$B34))&gt;INDEX(Kalender!$B$68:$B$77,MAX(1,$B34))),1,0)+IF(OR(AND($C34&gt;0,INDEX(Kalender!BG$81:BG$110,MAX(1,$C34))&gt;INDEX(Kalender!$B$81:$B$110,MAX(1,$C34))),AND($D34&gt;0,INDEX(Kalender!BG$81:BG$110,MAX(1,$D34))&gt;INDEX(Kalender!$B$81:$B$110,MAX(1,$D34))),AND($E34&gt;0,INDEX(Kalender!BG$81:BG$110,MAX(1,$E34))&gt;INDEX(Kalender!$B$81:$B$110,MAX(1,$E34))),AND($F34&gt;0,INDEX(Kalender!BG$81:BG$110,MAX(1,$F34))&gt;INDEX(Kalender!$B$81:$B$110,MAX(1,$F34)))),2,0))</f>
        <v>0</v>
      </c>
      <c r="BH34" s="5" t="n">
        <f aca="false">IF(Kalender!BH34&lt;&gt;1,0,IF(AND($B34&gt;0,INDEX(Kalender!BH$68:BH$77,MAX(1,$B34))&gt;INDEX(Kalender!$B$68:$B$77,MAX(1,$B34))),1,0)+IF(OR(AND($C34&gt;0,INDEX(Kalender!BH$81:BH$110,MAX(1,$C34))&gt;INDEX(Kalender!$B$81:$B$110,MAX(1,$C34))),AND($D34&gt;0,INDEX(Kalender!BH$81:BH$110,MAX(1,$D34))&gt;INDEX(Kalender!$B$81:$B$110,MAX(1,$D34))),AND($E34&gt;0,INDEX(Kalender!BH$81:BH$110,MAX(1,$E34))&gt;INDEX(Kalender!$B$81:$B$110,MAX(1,$E34))),AND($F34&gt;0,INDEX(Kalender!BH$81:BH$110,MAX(1,$F34))&gt;INDEX(Kalender!$B$81:$B$110,MAX(1,$F34)))),2,0))</f>
        <v>0</v>
      </c>
      <c r="BI34" s="5" t="n">
        <f aca="false">IF(Kalender!BI34&lt;&gt;1,0,IF(AND($B34&gt;0,INDEX(Kalender!BI$68:BI$77,MAX(1,$B34))&gt;INDEX(Kalender!$B$68:$B$77,MAX(1,$B34))),1,0)+IF(OR(AND($C34&gt;0,INDEX(Kalender!BI$81:BI$110,MAX(1,$C34))&gt;INDEX(Kalender!$B$81:$B$110,MAX(1,$C34))),AND($D34&gt;0,INDEX(Kalender!BI$81:BI$110,MAX(1,$D34))&gt;INDEX(Kalender!$B$81:$B$110,MAX(1,$D34))),AND($E34&gt;0,INDEX(Kalender!BI$81:BI$110,MAX(1,$E34))&gt;INDEX(Kalender!$B$81:$B$110,MAX(1,$E34))),AND($F34&gt;0,INDEX(Kalender!BI$81:BI$110,MAX(1,$F34))&gt;INDEX(Kalender!$B$81:$B$110,MAX(1,$F34)))),2,0))</f>
        <v>0</v>
      </c>
      <c r="BJ34" s="5" t="n">
        <f aca="false">IF(Kalender!BJ34&lt;&gt;1,0,IF(AND($B34&gt;0,INDEX(Kalender!BJ$68:BJ$77,MAX(1,$B34))&gt;INDEX(Kalender!$B$68:$B$77,MAX(1,$B34))),1,0)+IF(OR(AND($C34&gt;0,INDEX(Kalender!BJ$81:BJ$110,MAX(1,$C34))&gt;INDEX(Kalender!$B$81:$B$110,MAX(1,$C34))),AND($D34&gt;0,INDEX(Kalender!BJ$81:BJ$110,MAX(1,$D34))&gt;INDEX(Kalender!$B$81:$B$110,MAX(1,$D34))),AND($E34&gt;0,INDEX(Kalender!BJ$81:BJ$110,MAX(1,$E34))&gt;INDEX(Kalender!$B$81:$B$110,MAX(1,$E34))),AND($F34&gt;0,INDEX(Kalender!BJ$81:BJ$110,MAX(1,$F34))&gt;INDEX(Kalender!$B$81:$B$110,MAX(1,$F34)))),2,0))</f>
        <v>0</v>
      </c>
      <c r="BK34" s="5" t="n">
        <f aca="false">IF(Kalender!BK34&lt;&gt;1,0,IF(AND($B34&gt;0,INDEX(Kalender!BK$68:BK$77,MAX(1,$B34))&gt;INDEX(Kalender!$B$68:$B$77,MAX(1,$B34))),1,0)+IF(OR(AND($C34&gt;0,INDEX(Kalender!BK$81:BK$110,MAX(1,$C34))&gt;INDEX(Kalender!$B$81:$B$110,MAX(1,$C34))),AND($D34&gt;0,INDEX(Kalender!BK$81:BK$110,MAX(1,$D34))&gt;INDEX(Kalender!$B$81:$B$110,MAX(1,$D34))),AND($E34&gt;0,INDEX(Kalender!BK$81:BK$110,MAX(1,$E34))&gt;INDEX(Kalender!$B$81:$B$110,MAX(1,$E34))),AND($F34&gt;0,INDEX(Kalender!BK$81:BK$110,MAX(1,$F34))&gt;INDEX(Kalender!$B$81:$B$110,MAX(1,$F34)))),2,0))</f>
        <v>0</v>
      </c>
      <c r="BL34" s="5" t="n">
        <f aca="false">IF(Kalender!BL34&lt;&gt;1,0,IF(AND($B34&gt;0,INDEX(Kalender!BL$68:BL$77,MAX(1,$B34))&gt;INDEX(Kalender!$B$68:$B$77,MAX(1,$B34))),1,0)+IF(OR(AND($C34&gt;0,INDEX(Kalender!BL$81:BL$110,MAX(1,$C34))&gt;INDEX(Kalender!$B$81:$B$110,MAX(1,$C34))),AND($D34&gt;0,INDEX(Kalender!BL$81:BL$110,MAX(1,$D34))&gt;INDEX(Kalender!$B$81:$B$110,MAX(1,$D34))),AND($E34&gt;0,INDEX(Kalender!BL$81:BL$110,MAX(1,$E34))&gt;INDEX(Kalender!$B$81:$B$110,MAX(1,$E34))),AND($F34&gt;0,INDEX(Kalender!BL$81:BL$110,MAX(1,$F34))&gt;INDEX(Kalender!$B$81:$B$110,MAX(1,$F34)))),2,0))</f>
        <v>0</v>
      </c>
      <c r="BM34" s="5" t="n">
        <f aca="false">IF(Kalender!BM34&lt;&gt;1,0,IF(AND($B34&gt;0,INDEX(Kalender!BM$68:BM$77,MAX(1,$B34))&gt;INDEX(Kalender!$B$68:$B$77,MAX(1,$B34))),1,0)+IF(OR(AND($C34&gt;0,INDEX(Kalender!BM$81:BM$110,MAX(1,$C34))&gt;INDEX(Kalender!$B$81:$B$110,MAX(1,$C34))),AND($D34&gt;0,INDEX(Kalender!BM$81:BM$110,MAX(1,$D34))&gt;INDEX(Kalender!$B$81:$B$110,MAX(1,$D34))),AND($E34&gt;0,INDEX(Kalender!BM$81:BM$110,MAX(1,$E34))&gt;INDEX(Kalender!$B$81:$B$110,MAX(1,$E34))),AND($F34&gt;0,INDEX(Kalender!BM$81:BM$110,MAX(1,$F34))&gt;INDEX(Kalender!$B$81:$B$110,MAX(1,$F34)))),2,0))</f>
        <v>0</v>
      </c>
      <c r="BN34" s="5" t="n">
        <f aca="false">IF(Kalender!BN34&lt;&gt;1,0,IF(AND($B34&gt;0,INDEX(Kalender!BN$68:BN$77,MAX(1,$B34))&gt;INDEX(Kalender!$B$68:$B$77,MAX(1,$B34))),1,0)+IF(OR(AND($C34&gt;0,INDEX(Kalender!BN$81:BN$110,MAX(1,$C34))&gt;INDEX(Kalender!$B$81:$B$110,MAX(1,$C34))),AND($D34&gt;0,INDEX(Kalender!BN$81:BN$110,MAX(1,$D34))&gt;INDEX(Kalender!$B$81:$B$110,MAX(1,$D34))),AND($E34&gt;0,INDEX(Kalender!BN$81:BN$110,MAX(1,$E34))&gt;INDEX(Kalender!$B$81:$B$110,MAX(1,$E34))),AND($F34&gt;0,INDEX(Kalender!BN$81:BN$110,MAX(1,$F34))&gt;INDEX(Kalender!$B$81:$B$110,MAX(1,$F34)))),2,0))</f>
        <v>0</v>
      </c>
      <c r="BO34" s="5" t="n">
        <f aca="false">IF(Kalender!BO34&lt;&gt;1,0,IF(AND($B34&gt;0,INDEX(Kalender!BO$68:BO$77,MAX(1,$B34))&gt;INDEX(Kalender!$B$68:$B$77,MAX(1,$B34))),1,0)+IF(OR(AND($C34&gt;0,INDEX(Kalender!BO$81:BO$110,MAX(1,$C34))&gt;INDEX(Kalender!$B$81:$B$110,MAX(1,$C34))),AND($D34&gt;0,INDEX(Kalender!BO$81:BO$110,MAX(1,$D34))&gt;INDEX(Kalender!$B$81:$B$110,MAX(1,$D34))),AND($E34&gt;0,INDEX(Kalender!BO$81:BO$110,MAX(1,$E34))&gt;INDEX(Kalender!$B$81:$B$110,MAX(1,$E34))),AND($F34&gt;0,INDEX(Kalender!BO$81:BO$110,MAX(1,$F34))&gt;INDEX(Kalender!$B$81:$B$110,MAX(1,$F34)))),2,0))</f>
        <v>0</v>
      </c>
      <c r="BP34" s="5" t="n">
        <f aca="false">IF(Kalender!BP34&lt;&gt;1,0,IF(AND($B34&gt;0,INDEX(Kalender!BP$68:BP$77,MAX(1,$B34))&gt;INDEX(Kalender!$B$68:$B$77,MAX(1,$B34))),1,0)+IF(OR(AND($C34&gt;0,INDEX(Kalender!BP$81:BP$110,MAX(1,$C34))&gt;INDEX(Kalender!$B$81:$B$110,MAX(1,$C34))),AND($D34&gt;0,INDEX(Kalender!BP$81:BP$110,MAX(1,$D34))&gt;INDEX(Kalender!$B$81:$B$110,MAX(1,$D34))),AND($E34&gt;0,INDEX(Kalender!BP$81:BP$110,MAX(1,$E34))&gt;INDEX(Kalender!$B$81:$B$110,MAX(1,$E34))),AND($F34&gt;0,INDEX(Kalender!BP$81:BP$110,MAX(1,$F34))&gt;INDEX(Kalender!$B$81:$B$110,MAX(1,$F34)))),2,0))</f>
        <v>0</v>
      </c>
      <c r="BQ34" s="5" t="n">
        <f aca="false">IF(Kalender!BQ34&lt;&gt;1,0,IF(AND($B34&gt;0,INDEX(Kalender!BQ$68:BQ$77,MAX(1,$B34))&gt;INDEX(Kalender!$B$68:$B$77,MAX(1,$B34))),1,0)+IF(OR(AND($C34&gt;0,INDEX(Kalender!BQ$81:BQ$110,MAX(1,$C34))&gt;INDEX(Kalender!$B$81:$B$110,MAX(1,$C34))),AND($D34&gt;0,INDEX(Kalender!BQ$81:BQ$110,MAX(1,$D34))&gt;INDEX(Kalender!$B$81:$B$110,MAX(1,$D34))),AND($E34&gt;0,INDEX(Kalender!BQ$81:BQ$110,MAX(1,$E34))&gt;INDEX(Kalender!$B$81:$B$110,MAX(1,$E34))),AND($F34&gt;0,INDEX(Kalender!BQ$81:BQ$110,MAX(1,$F34))&gt;INDEX(Kalender!$B$81:$B$110,MAX(1,$F34)))),2,0))</f>
        <v>0</v>
      </c>
      <c r="BR34" s="5" t="n">
        <f aca="false">IF(Kalender!BR34&lt;&gt;1,0,IF(AND($B34&gt;0,INDEX(Kalender!BR$68:BR$77,MAX(1,$B34))&gt;INDEX(Kalender!$B$68:$B$77,MAX(1,$B34))),1,0)+IF(OR(AND($C34&gt;0,INDEX(Kalender!BR$81:BR$110,MAX(1,$C34))&gt;INDEX(Kalender!$B$81:$B$110,MAX(1,$C34))),AND($D34&gt;0,INDEX(Kalender!BR$81:BR$110,MAX(1,$D34))&gt;INDEX(Kalender!$B$81:$B$110,MAX(1,$D34))),AND($E34&gt;0,INDEX(Kalender!BR$81:BR$110,MAX(1,$E34))&gt;INDEX(Kalender!$B$81:$B$110,MAX(1,$E34))),AND($F34&gt;0,INDEX(Kalender!BR$81:BR$110,MAX(1,$F34))&gt;INDEX(Kalender!$B$81:$B$110,MAX(1,$F34)))),2,0))</f>
        <v>0</v>
      </c>
      <c r="BS34" s="5" t="n">
        <f aca="false">IF(Kalender!BS34&lt;&gt;1,0,IF(AND($B34&gt;0,INDEX(Kalender!BS$68:BS$77,MAX(1,$B34))&gt;INDEX(Kalender!$B$68:$B$77,MAX(1,$B34))),1,0)+IF(OR(AND($C34&gt;0,INDEX(Kalender!BS$81:BS$110,MAX(1,$C34))&gt;INDEX(Kalender!$B$81:$B$110,MAX(1,$C34))),AND($D34&gt;0,INDEX(Kalender!BS$81:BS$110,MAX(1,$D34))&gt;INDEX(Kalender!$B$81:$B$110,MAX(1,$D34))),AND($E34&gt;0,INDEX(Kalender!BS$81:BS$110,MAX(1,$E34))&gt;INDEX(Kalender!$B$81:$B$110,MAX(1,$E34))),AND($F34&gt;0,INDEX(Kalender!BS$81:BS$110,MAX(1,$F34))&gt;INDEX(Kalender!$B$81:$B$110,MAX(1,$F34)))),2,0))</f>
        <v>0</v>
      </c>
      <c r="BT34" s="5" t="n">
        <f aca="false">IF(Kalender!BT34&lt;&gt;1,0,IF(AND($B34&gt;0,INDEX(Kalender!BT$68:BT$77,MAX(1,$B34))&gt;INDEX(Kalender!$B$68:$B$77,MAX(1,$B34))),1,0)+IF(OR(AND($C34&gt;0,INDEX(Kalender!BT$81:BT$110,MAX(1,$C34))&gt;INDEX(Kalender!$B$81:$B$110,MAX(1,$C34))),AND($D34&gt;0,INDEX(Kalender!BT$81:BT$110,MAX(1,$D34))&gt;INDEX(Kalender!$B$81:$B$110,MAX(1,$D34))),AND($E34&gt;0,INDEX(Kalender!BT$81:BT$110,MAX(1,$E34))&gt;INDEX(Kalender!$B$81:$B$110,MAX(1,$E34))),AND($F34&gt;0,INDEX(Kalender!BT$81:BT$110,MAX(1,$F34))&gt;INDEX(Kalender!$B$81:$B$110,MAX(1,$F34)))),2,0))</f>
        <v>0</v>
      </c>
      <c r="BU34" s="5" t="n">
        <f aca="false">IF(Kalender!BU34&lt;&gt;1,0,IF(AND($B34&gt;0,INDEX(Kalender!BU$68:BU$77,MAX(1,$B34))&gt;INDEX(Kalender!$B$68:$B$77,MAX(1,$B34))),1,0)+IF(OR(AND($C34&gt;0,INDEX(Kalender!BU$81:BU$110,MAX(1,$C34))&gt;INDEX(Kalender!$B$81:$B$110,MAX(1,$C34))),AND($D34&gt;0,INDEX(Kalender!BU$81:BU$110,MAX(1,$D34))&gt;INDEX(Kalender!$B$81:$B$110,MAX(1,$D34))),AND($E34&gt;0,INDEX(Kalender!BU$81:BU$110,MAX(1,$E34))&gt;INDEX(Kalender!$B$81:$B$110,MAX(1,$E34))),AND($F34&gt;0,INDEX(Kalender!BU$81:BU$110,MAX(1,$F34))&gt;INDEX(Kalender!$B$81:$B$110,MAX(1,$F34)))),2,0))</f>
        <v>0</v>
      </c>
      <c r="BV34" s="5" t="n">
        <f aca="false">IF(Kalender!BV34&lt;&gt;1,0,IF(AND($B34&gt;0,INDEX(Kalender!BV$68:BV$77,MAX(1,$B34))&gt;INDEX(Kalender!$B$68:$B$77,MAX(1,$B34))),1,0)+IF(OR(AND($C34&gt;0,INDEX(Kalender!BV$81:BV$110,MAX(1,$C34))&gt;INDEX(Kalender!$B$81:$B$110,MAX(1,$C34))),AND($D34&gt;0,INDEX(Kalender!BV$81:BV$110,MAX(1,$D34))&gt;INDEX(Kalender!$B$81:$B$110,MAX(1,$D34))),AND($E34&gt;0,INDEX(Kalender!BV$81:BV$110,MAX(1,$E34))&gt;INDEX(Kalender!$B$81:$B$110,MAX(1,$E34))),AND($F34&gt;0,INDEX(Kalender!BV$81:BV$110,MAX(1,$F34))&gt;INDEX(Kalender!$B$81:$B$110,MAX(1,$F34)))),2,0))</f>
        <v>0</v>
      </c>
      <c r="BW34" s="5" t="n">
        <f aca="false">IF(Kalender!BW34&lt;&gt;1,0,IF(AND($B34&gt;0,INDEX(Kalender!BW$68:BW$77,MAX(1,$B34))&gt;INDEX(Kalender!$B$68:$B$77,MAX(1,$B34))),1,0)+IF(OR(AND($C34&gt;0,INDEX(Kalender!BW$81:BW$110,MAX(1,$C34))&gt;INDEX(Kalender!$B$81:$B$110,MAX(1,$C34))),AND($D34&gt;0,INDEX(Kalender!BW$81:BW$110,MAX(1,$D34))&gt;INDEX(Kalender!$B$81:$B$110,MAX(1,$D34))),AND($E34&gt;0,INDEX(Kalender!BW$81:BW$110,MAX(1,$E34))&gt;INDEX(Kalender!$B$81:$B$110,MAX(1,$E34))),AND($F34&gt;0,INDEX(Kalender!BW$81:BW$110,MAX(1,$F34))&gt;INDEX(Kalender!$B$81:$B$110,MAX(1,$F34)))),2,0))</f>
        <v>0</v>
      </c>
      <c r="BX34" s="5" t="n">
        <f aca="false">IF(Kalender!BX34&lt;&gt;1,0,IF(AND($B34&gt;0,INDEX(Kalender!BX$68:BX$77,MAX(1,$B34))&gt;INDEX(Kalender!$B$68:$B$77,MAX(1,$B34))),1,0)+IF(OR(AND($C34&gt;0,INDEX(Kalender!BX$81:BX$110,MAX(1,$C34))&gt;INDEX(Kalender!$B$81:$B$110,MAX(1,$C34))),AND($D34&gt;0,INDEX(Kalender!BX$81:BX$110,MAX(1,$D34))&gt;INDEX(Kalender!$B$81:$B$110,MAX(1,$D34))),AND($E34&gt;0,INDEX(Kalender!BX$81:BX$110,MAX(1,$E34))&gt;INDEX(Kalender!$B$81:$B$110,MAX(1,$E34))),AND($F34&gt;0,INDEX(Kalender!BX$81:BX$110,MAX(1,$F34))&gt;INDEX(Kalender!$B$81:$B$110,MAX(1,$F34)))),2,0))</f>
        <v>0</v>
      </c>
      <c r="BY34" s="5" t="n">
        <f aca="false">IF(Kalender!BY34&lt;&gt;1,0,IF(AND($B34&gt;0,INDEX(Kalender!BY$68:BY$77,MAX(1,$B34))&gt;INDEX(Kalender!$B$68:$B$77,MAX(1,$B34))),1,0)+IF(OR(AND($C34&gt;0,INDEX(Kalender!BY$81:BY$110,MAX(1,$C34))&gt;INDEX(Kalender!$B$81:$B$110,MAX(1,$C34))),AND($D34&gt;0,INDEX(Kalender!BY$81:BY$110,MAX(1,$D34))&gt;INDEX(Kalender!$B$81:$B$110,MAX(1,$D34))),AND($E34&gt;0,INDEX(Kalender!BY$81:BY$110,MAX(1,$E34))&gt;INDEX(Kalender!$B$81:$B$110,MAX(1,$E34))),AND($F34&gt;0,INDEX(Kalender!BY$81:BY$110,MAX(1,$F34))&gt;INDEX(Kalender!$B$81:$B$110,MAX(1,$F34)))),2,0))</f>
        <v>0</v>
      </c>
      <c r="BZ34" s="5" t="n">
        <f aca="false">IF(Kalender!BZ34&lt;&gt;1,0,IF(AND($B34&gt;0,INDEX(Kalender!BZ$68:BZ$77,MAX(1,$B34))&gt;INDEX(Kalender!$B$68:$B$77,MAX(1,$B34))),1,0)+IF(OR(AND($C34&gt;0,INDEX(Kalender!BZ$81:BZ$110,MAX(1,$C34))&gt;INDEX(Kalender!$B$81:$B$110,MAX(1,$C34))),AND($D34&gt;0,INDEX(Kalender!BZ$81:BZ$110,MAX(1,$D34))&gt;INDEX(Kalender!$B$81:$B$110,MAX(1,$D34))),AND($E34&gt;0,INDEX(Kalender!BZ$81:BZ$110,MAX(1,$E34))&gt;INDEX(Kalender!$B$81:$B$110,MAX(1,$E34))),AND($F34&gt;0,INDEX(Kalender!BZ$81:BZ$110,MAX(1,$F34))&gt;INDEX(Kalender!$B$81:$B$110,MAX(1,$F34)))),2,0))</f>
        <v>0</v>
      </c>
      <c r="CA34" s="5" t="n">
        <f aca="false">IF(Kalender!CA34&lt;&gt;1,0,IF(AND($B34&gt;0,INDEX(Kalender!CA$68:CA$77,MAX(1,$B34))&gt;INDEX(Kalender!$B$68:$B$77,MAX(1,$B34))),1,0)+IF(OR(AND($C34&gt;0,INDEX(Kalender!CA$81:CA$110,MAX(1,$C34))&gt;INDEX(Kalender!$B$81:$B$110,MAX(1,$C34))),AND($D34&gt;0,INDEX(Kalender!CA$81:CA$110,MAX(1,$D34))&gt;INDEX(Kalender!$B$81:$B$110,MAX(1,$D34))),AND($E34&gt;0,INDEX(Kalender!CA$81:CA$110,MAX(1,$E34))&gt;INDEX(Kalender!$B$81:$B$110,MAX(1,$E34))),AND($F34&gt;0,INDEX(Kalender!CA$81:CA$110,MAX(1,$F34))&gt;INDEX(Kalender!$B$81:$B$110,MAX(1,$F34)))),2,0))</f>
        <v>0</v>
      </c>
      <c r="CB34" s="5" t="n">
        <f aca="false">IF(Kalender!CB34&lt;&gt;1,0,IF(AND($B34&gt;0,INDEX(Kalender!CB$68:CB$77,MAX(1,$B34))&gt;INDEX(Kalender!$B$68:$B$77,MAX(1,$B34))),1,0)+IF(OR(AND($C34&gt;0,INDEX(Kalender!CB$81:CB$110,MAX(1,$C34))&gt;INDEX(Kalender!$B$81:$B$110,MAX(1,$C34))),AND($D34&gt;0,INDEX(Kalender!CB$81:CB$110,MAX(1,$D34))&gt;INDEX(Kalender!$B$81:$B$110,MAX(1,$D34))),AND($E34&gt;0,INDEX(Kalender!CB$81:CB$110,MAX(1,$E34))&gt;INDEX(Kalender!$B$81:$B$110,MAX(1,$E34))),AND($F34&gt;0,INDEX(Kalender!CB$81:CB$110,MAX(1,$F34))&gt;INDEX(Kalender!$B$81:$B$110,MAX(1,$F34)))),2,0))</f>
        <v>0</v>
      </c>
      <c r="CC34" s="5" t="n">
        <f aca="false">IF(Kalender!CC34&lt;&gt;1,0,IF(AND($B34&gt;0,INDEX(Kalender!CC$68:CC$77,MAX(1,$B34))&gt;INDEX(Kalender!$B$68:$B$77,MAX(1,$B34))),1,0)+IF(OR(AND($C34&gt;0,INDEX(Kalender!CC$81:CC$110,MAX(1,$C34))&gt;INDEX(Kalender!$B$81:$B$110,MAX(1,$C34))),AND($D34&gt;0,INDEX(Kalender!CC$81:CC$110,MAX(1,$D34))&gt;INDEX(Kalender!$B$81:$B$110,MAX(1,$D34))),AND($E34&gt;0,INDEX(Kalender!CC$81:CC$110,MAX(1,$E34))&gt;INDEX(Kalender!$B$81:$B$110,MAX(1,$E34))),AND($F34&gt;0,INDEX(Kalender!CC$81:CC$110,MAX(1,$F34))&gt;INDEX(Kalender!$B$81:$B$110,MAX(1,$F34)))),2,0))</f>
        <v>0</v>
      </c>
      <c r="CD34" s="5" t="n">
        <f aca="false">IF(Kalender!CD34&lt;&gt;1,0,IF(AND($B34&gt;0,INDEX(Kalender!CD$68:CD$77,MAX(1,$B34))&gt;INDEX(Kalender!$B$68:$B$77,MAX(1,$B34))),1,0)+IF(OR(AND($C34&gt;0,INDEX(Kalender!CD$81:CD$110,MAX(1,$C34))&gt;INDEX(Kalender!$B$81:$B$110,MAX(1,$C34))),AND($D34&gt;0,INDEX(Kalender!CD$81:CD$110,MAX(1,$D34))&gt;INDEX(Kalender!$B$81:$B$110,MAX(1,$D34))),AND($E34&gt;0,INDEX(Kalender!CD$81:CD$110,MAX(1,$E34))&gt;INDEX(Kalender!$B$81:$B$110,MAX(1,$E34))),AND($F34&gt;0,INDEX(Kalender!CD$81:CD$110,MAX(1,$F34))&gt;INDEX(Kalender!$B$81:$B$110,MAX(1,$F34)))),2,0))</f>
        <v>0</v>
      </c>
      <c r="CE34" s="5" t="n">
        <f aca="false">IF(Kalender!CE34&lt;&gt;1,0,IF(AND($B34&gt;0,INDEX(Kalender!CE$68:CE$77,MAX(1,$B34))&gt;INDEX(Kalender!$B$68:$B$77,MAX(1,$B34))),1,0)+IF(OR(AND($C34&gt;0,INDEX(Kalender!CE$81:CE$110,MAX(1,$C34))&gt;INDEX(Kalender!$B$81:$B$110,MAX(1,$C34))),AND($D34&gt;0,INDEX(Kalender!CE$81:CE$110,MAX(1,$D34))&gt;INDEX(Kalender!$B$81:$B$110,MAX(1,$D34))),AND($E34&gt;0,INDEX(Kalender!CE$81:CE$110,MAX(1,$E34))&gt;INDEX(Kalender!$B$81:$B$110,MAX(1,$E34))),AND($F34&gt;0,INDEX(Kalender!CE$81:CE$110,MAX(1,$F34))&gt;INDEX(Kalender!$B$81:$B$110,MAX(1,$F34)))),2,0))</f>
        <v>0</v>
      </c>
      <c r="CF34" s="5" t="n">
        <f aca="false">IF(Kalender!CF34&lt;&gt;1,0,IF(AND($B34&gt;0,INDEX(Kalender!CF$68:CF$77,MAX(1,$B34))&gt;INDEX(Kalender!$B$68:$B$77,MAX(1,$B34))),1,0)+IF(OR(AND($C34&gt;0,INDEX(Kalender!CF$81:CF$110,MAX(1,$C34))&gt;INDEX(Kalender!$B$81:$B$110,MAX(1,$C34))),AND($D34&gt;0,INDEX(Kalender!CF$81:CF$110,MAX(1,$D34))&gt;INDEX(Kalender!$B$81:$B$110,MAX(1,$D34))),AND($E34&gt;0,INDEX(Kalender!CF$81:CF$110,MAX(1,$E34))&gt;INDEX(Kalender!$B$81:$B$110,MAX(1,$E34))),AND($F34&gt;0,INDEX(Kalender!CF$81:CF$110,MAX(1,$F34))&gt;INDEX(Kalender!$B$81:$B$110,MAX(1,$F34)))),2,0))</f>
        <v>0</v>
      </c>
      <c r="CG34" s="5" t="n">
        <f aca="false">IF(Kalender!CG34&lt;&gt;1,0,IF(AND($B34&gt;0,INDEX(Kalender!CG$68:CG$77,MAX(1,$B34))&gt;INDEX(Kalender!$B$68:$B$77,MAX(1,$B34))),1,0)+IF(OR(AND($C34&gt;0,INDEX(Kalender!CG$81:CG$110,MAX(1,$C34))&gt;INDEX(Kalender!$B$81:$B$110,MAX(1,$C34))),AND($D34&gt;0,INDEX(Kalender!CG$81:CG$110,MAX(1,$D34))&gt;INDEX(Kalender!$B$81:$B$110,MAX(1,$D34))),AND($E34&gt;0,INDEX(Kalender!CG$81:CG$110,MAX(1,$E34))&gt;INDEX(Kalender!$B$81:$B$110,MAX(1,$E34))),AND($F34&gt;0,INDEX(Kalender!CG$81:CG$110,MAX(1,$F34))&gt;INDEX(Kalender!$B$81:$B$110,MAX(1,$F34)))),2,0))</f>
        <v>0</v>
      </c>
      <c r="CH34" s="5" t="n">
        <f aca="false">IF(Kalender!CH34&lt;&gt;1,0,IF(AND($B34&gt;0,INDEX(Kalender!CH$68:CH$77,MAX(1,$B34))&gt;INDEX(Kalender!$B$68:$B$77,MAX(1,$B34))),1,0)+IF(OR(AND($C34&gt;0,INDEX(Kalender!CH$81:CH$110,MAX(1,$C34))&gt;INDEX(Kalender!$B$81:$B$110,MAX(1,$C34))),AND($D34&gt;0,INDEX(Kalender!CH$81:CH$110,MAX(1,$D34))&gt;INDEX(Kalender!$B$81:$B$110,MAX(1,$D34))),AND($E34&gt;0,INDEX(Kalender!CH$81:CH$110,MAX(1,$E34))&gt;INDEX(Kalender!$B$81:$B$110,MAX(1,$E34))),AND($F34&gt;0,INDEX(Kalender!CH$81:CH$110,MAX(1,$F34))&gt;INDEX(Kalender!$B$81:$B$110,MAX(1,$F34)))),2,0))</f>
        <v>0</v>
      </c>
      <c r="CI34" s="5" t="n">
        <f aca="false">IF(Kalender!CI34&lt;&gt;1,0,IF(AND($B34&gt;0,INDEX(Kalender!CI$68:CI$77,MAX(1,$B34))&gt;INDEX(Kalender!$B$68:$B$77,MAX(1,$B34))),1,0)+IF(OR(AND($C34&gt;0,INDEX(Kalender!CI$81:CI$110,MAX(1,$C34))&gt;INDEX(Kalender!$B$81:$B$110,MAX(1,$C34))),AND($D34&gt;0,INDEX(Kalender!CI$81:CI$110,MAX(1,$D34))&gt;INDEX(Kalender!$B$81:$B$110,MAX(1,$D34))),AND($E34&gt;0,INDEX(Kalender!CI$81:CI$110,MAX(1,$E34))&gt;INDEX(Kalender!$B$81:$B$110,MAX(1,$E34))),AND($F34&gt;0,INDEX(Kalender!CI$81:CI$110,MAX(1,$F34))&gt;INDEX(Kalender!$B$81:$B$110,MAX(1,$F34)))),2,0))</f>
        <v>0</v>
      </c>
      <c r="CJ34" s="5" t="n">
        <f aca="false">IF(Kalender!CJ34&lt;&gt;1,0,IF(AND($B34&gt;0,INDEX(Kalender!CJ$68:CJ$77,MAX(1,$B34))&gt;INDEX(Kalender!$B$68:$B$77,MAX(1,$B34))),1,0)+IF(OR(AND($C34&gt;0,INDEX(Kalender!CJ$81:CJ$110,MAX(1,$C34))&gt;INDEX(Kalender!$B$81:$B$110,MAX(1,$C34))),AND($D34&gt;0,INDEX(Kalender!CJ$81:CJ$110,MAX(1,$D34))&gt;INDEX(Kalender!$B$81:$B$110,MAX(1,$D34))),AND($E34&gt;0,INDEX(Kalender!CJ$81:CJ$110,MAX(1,$E34))&gt;INDEX(Kalender!$B$81:$B$110,MAX(1,$E34))),AND($F34&gt;0,INDEX(Kalender!CJ$81:CJ$110,MAX(1,$F34))&gt;INDEX(Kalender!$B$81:$B$110,MAX(1,$F34)))),2,0))</f>
        <v>0</v>
      </c>
      <c r="CK34" s="5" t="n">
        <f aca="false">IF(Kalender!CK34&lt;&gt;1,0,IF(AND($B34&gt;0,INDEX(Kalender!CK$68:CK$77,MAX(1,$B34))&gt;INDEX(Kalender!$B$68:$B$77,MAX(1,$B34))),1,0)+IF(OR(AND($C34&gt;0,INDEX(Kalender!CK$81:CK$110,MAX(1,$C34))&gt;INDEX(Kalender!$B$81:$B$110,MAX(1,$C34))),AND($D34&gt;0,INDEX(Kalender!CK$81:CK$110,MAX(1,$D34))&gt;INDEX(Kalender!$B$81:$B$110,MAX(1,$D34))),AND($E34&gt;0,INDEX(Kalender!CK$81:CK$110,MAX(1,$E34))&gt;INDEX(Kalender!$B$81:$B$110,MAX(1,$E34))),AND($F34&gt;0,INDEX(Kalender!CK$81:CK$110,MAX(1,$F34))&gt;INDEX(Kalender!$B$81:$B$110,MAX(1,$F34)))),2,0))</f>
        <v>0</v>
      </c>
      <c r="CL34" s="5" t="n">
        <f aca="false">IF(Kalender!CL34&lt;&gt;1,0,IF(AND($B34&gt;0,INDEX(Kalender!CL$68:CL$77,MAX(1,$B34))&gt;INDEX(Kalender!$B$68:$B$77,MAX(1,$B34))),1,0)+IF(OR(AND($C34&gt;0,INDEX(Kalender!CL$81:CL$110,MAX(1,$C34))&gt;INDEX(Kalender!$B$81:$B$110,MAX(1,$C34))),AND($D34&gt;0,INDEX(Kalender!CL$81:CL$110,MAX(1,$D34))&gt;INDEX(Kalender!$B$81:$B$110,MAX(1,$D34))),AND($E34&gt;0,INDEX(Kalender!CL$81:CL$110,MAX(1,$E34))&gt;INDEX(Kalender!$B$81:$B$110,MAX(1,$E34))),AND($F34&gt;0,INDEX(Kalender!CL$81:CL$110,MAX(1,$F34))&gt;INDEX(Kalender!$B$81:$B$110,MAX(1,$F34)))),2,0))</f>
        <v>0</v>
      </c>
      <c r="CM34" s="5" t="n">
        <f aca="false">IF(Kalender!CM34&lt;&gt;1,0,IF(AND($B34&gt;0,INDEX(Kalender!CM$68:CM$77,MAX(1,$B34))&gt;INDEX(Kalender!$B$68:$B$77,MAX(1,$B34))),1,0)+IF(OR(AND($C34&gt;0,INDEX(Kalender!CM$81:CM$110,MAX(1,$C34))&gt;INDEX(Kalender!$B$81:$B$110,MAX(1,$C34))),AND($D34&gt;0,INDEX(Kalender!CM$81:CM$110,MAX(1,$D34))&gt;INDEX(Kalender!$B$81:$B$110,MAX(1,$D34))),AND($E34&gt;0,INDEX(Kalender!CM$81:CM$110,MAX(1,$E34))&gt;INDEX(Kalender!$B$81:$B$110,MAX(1,$E34))),AND($F34&gt;0,INDEX(Kalender!CM$81:CM$110,MAX(1,$F34))&gt;INDEX(Kalender!$B$81:$B$110,MAX(1,$F34)))),2,0))</f>
        <v>0</v>
      </c>
      <c r="CN34" s="5" t="n">
        <f aca="false">IF(Kalender!CN34&lt;&gt;1,0,IF(AND($B34&gt;0,INDEX(Kalender!CN$68:CN$77,MAX(1,$B34))&gt;INDEX(Kalender!$B$68:$B$77,MAX(1,$B34))),1,0)+IF(OR(AND($C34&gt;0,INDEX(Kalender!CN$81:CN$110,MAX(1,$C34))&gt;INDEX(Kalender!$B$81:$B$110,MAX(1,$C34))),AND($D34&gt;0,INDEX(Kalender!CN$81:CN$110,MAX(1,$D34))&gt;INDEX(Kalender!$B$81:$B$110,MAX(1,$D34))),AND($E34&gt;0,INDEX(Kalender!CN$81:CN$110,MAX(1,$E34))&gt;INDEX(Kalender!$B$81:$B$110,MAX(1,$E34))),AND($F34&gt;0,INDEX(Kalender!CN$81:CN$110,MAX(1,$F34))&gt;INDEX(Kalender!$B$81:$B$110,MAX(1,$F34)))),2,0))</f>
        <v>0</v>
      </c>
      <c r="CO34" s="5" t="n">
        <f aca="false">IF(Kalender!CO34&lt;&gt;1,0,IF(AND($B34&gt;0,INDEX(Kalender!CO$68:CO$77,MAX(1,$B34))&gt;INDEX(Kalender!$B$68:$B$77,MAX(1,$B34))),1,0)+IF(OR(AND($C34&gt;0,INDEX(Kalender!CO$81:CO$110,MAX(1,$C34))&gt;INDEX(Kalender!$B$81:$B$110,MAX(1,$C34))),AND($D34&gt;0,INDEX(Kalender!CO$81:CO$110,MAX(1,$D34))&gt;INDEX(Kalender!$B$81:$B$110,MAX(1,$D34))),AND($E34&gt;0,INDEX(Kalender!CO$81:CO$110,MAX(1,$E34))&gt;INDEX(Kalender!$B$81:$B$110,MAX(1,$E34))),AND($F34&gt;0,INDEX(Kalender!CO$81:CO$110,MAX(1,$F34))&gt;INDEX(Kalender!$B$81:$B$110,MAX(1,$F34)))),2,0))</f>
        <v>0</v>
      </c>
      <c r="CP34" s="5" t="n">
        <f aca="false">IF(Kalender!CP34&lt;&gt;1,0,IF(AND($B34&gt;0,INDEX(Kalender!CP$68:CP$77,MAX(1,$B34))&gt;INDEX(Kalender!$B$68:$B$77,MAX(1,$B34))),1,0)+IF(OR(AND($C34&gt;0,INDEX(Kalender!CP$81:CP$110,MAX(1,$C34))&gt;INDEX(Kalender!$B$81:$B$110,MAX(1,$C34))),AND($D34&gt;0,INDEX(Kalender!CP$81:CP$110,MAX(1,$D34))&gt;INDEX(Kalender!$B$81:$B$110,MAX(1,$D34))),AND($E34&gt;0,INDEX(Kalender!CP$81:CP$110,MAX(1,$E34))&gt;INDEX(Kalender!$B$81:$B$110,MAX(1,$E34))),AND($F34&gt;0,INDEX(Kalender!CP$81:CP$110,MAX(1,$F34))&gt;INDEX(Kalender!$B$81:$B$110,MAX(1,$F34)))),2,0))</f>
        <v>0</v>
      </c>
      <c r="CQ34" s="5" t="n">
        <f aca="false">IF(Kalender!CQ34&lt;&gt;1,0,IF(AND($B34&gt;0,INDEX(Kalender!CQ$68:CQ$77,MAX(1,$B34))&gt;INDEX(Kalender!$B$68:$B$77,MAX(1,$B34))),1,0)+IF(OR(AND($C34&gt;0,INDEX(Kalender!CQ$81:CQ$110,MAX(1,$C34))&gt;INDEX(Kalender!$B$81:$B$110,MAX(1,$C34))),AND($D34&gt;0,INDEX(Kalender!CQ$81:CQ$110,MAX(1,$D34))&gt;INDEX(Kalender!$B$81:$B$110,MAX(1,$D34))),AND($E34&gt;0,INDEX(Kalender!CQ$81:CQ$110,MAX(1,$E34))&gt;INDEX(Kalender!$B$81:$B$110,MAX(1,$E34))),AND($F34&gt;0,INDEX(Kalender!CQ$81:CQ$110,MAX(1,$F34))&gt;INDEX(Kalender!$B$81:$B$110,MAX(1,$F34)))),2,0))</f>
        <v>0</v>
      </c>
      <c r="CR34" s="5" t="n">
        <f aca="false">IF(Kalender!CR34&lt;&gt;1,0,IF(AND($B34&gt;0,INDEX(Kalender!CR$68:CR$77,MAX(1,$B34))&gt;INDEX(Kalender!$B$68:$B$77,MAX(1,$B34))),1,0)+IF(OR(AND($C34&gt;0,INDEX(Kalender!CR$81:CR$110,MAX(1,$C34))&gt;INDEX(Kalender!$B$81:$B$110,MAX(1,$C34))),AND($D34&gt;0,INDEX(Kalender!CR$81:CR$110,MAX(1,$D34))&gt;INDEX(Kalender!$B$81:$B$110,MAX(1,$D34))),AND($E34&gt;0,INDEX(Kalender!CR$81:CR$110,MAX(1,$E34))&gt;INDEX(Kalender!$B$81:$B$110,MAX(1,$E34))),AND($F34&gt;0,INDEX(Kalender!CR$81:CR$110,MAX(1,$F34))&gt;INDEX(Kalender!$B$81:$B$110,MAX(1,$F34)))),2,0))</f>
        <v>0</v>
      </c>
      <c r="CS34" s="5" t="n">
        <f aca="false">IF(Kalender!CS34&lt;&gt;1,0,IF(AND($B34&gt;0,INDEX(Kalender!CS$68:CS$77,MAX(1,$B34))&gt;INDEX(Kalender!$B$68:$B$77,MAX(1,$B34))),1,0)+IF(OR(AND($C34&gt;0,INDEX(Kalender!CS$81:CS$110,MAX(1,$C34))&gt;INDEX(Kalender!$B$81:$B$110,MAX(1,$C34))),AND($D34&gt;0,INDEX(Kalender!CS$81:CS$110,MAX(1,$D34))&gt;INDEX(Kalender!$B$81:$B$110,MAX(1,$D34))),AND($E34&gt;0,INDEX(Kalender!CS$81:CS$110,MAX(1,$E34))&gt;INDEX(Kalender!$B$81:$B$110,MAX(1,$E34))),AND($F34&gt;0,INDEX(Kalender!CS$81:CS$110,MAX(1,$F34))&gt;INDEX(Kalender!$B$81:$B$110,MAX(1,$F34)))),2,0))</f>
        <v>0</v>
      </c>
      <c r="CT34" s="5" t="n">
        <f aca="false">IF(Kalender!CT34&lt;&gt;1,0,IF(AND($B34&gt;0,INDEX(Kalender!CT$68:CT$77,MAX(1,$B34))&gt;INDEX(Kalender!$B$68:$B$77,MAX(1,$B34))),1,0)+IF(OR(AND($C34&gt;0,INDEX(Kalender!CT$81:CT$110,MAX(1,$C34))&gt;INDEX(Kalender!$B$81:$B$110,MAX(1,$C34))),AND($D34&gt;0,INDEX(Kalender!CT$81:CT$110,MAX(1,$D34))&gt;INDEX(Kalender!$B$81:$B$110,MAX(1,$D34))),AND($E34&gt;0,INDEX(Kalender!CT$81:CT$110,MAX(1,$E34))&gt;INDEX(Kalender!$B$81:$B$110,MAX(1,$E34))),AND($F34&gt;0,INDEX(Kalender!CT$81:CT$110,MAX(1,$F34))&gt;INDEX(Kalender!$B$81:$B$110,MAX(1,$F34)))),2,0))</f>
        <v>0</v>
      </c>
      <c r="CU34" s="5" t="n">
        <f aca="false">IF(Kalender!CU34&lt;&gt;1,0,IF(AND($B34&gt;0,INDEX(Kalender!CU$68:CU$77,MAX(1,$B34))&gt;INDEX(Kalender!$B$68:$B$77,MAX(1,$B34))),1,0)+IF(OR(AND($C34&gt;0,INDEX(Kalender!CU$81:CU$110,MAX(1,$C34))&gt;INDEX(Kalender!$B$81:$B$110,MAX(1,$C34))),AND($D34&gt;0,INDEX(Kalender!CU$81:CU$110,MAX(1,$D34))&gt;INDEX(Kalender!$B$81:$B$110,MAX(1,$D34))),AND($E34&gt;0,INDEX(Kalender!CU$81:CU$110,MAX(1,$E34))&gt;INDEX(Kalender!$B$81:$B$110,MAX(1,$E34))),AND($F34&gt;0,INDEX(Kalender!CU$81:CU$110,MAX(1,$F34))&gt;INDEX(Kalender!$B$81:$B$110,MAX(1,$F34)))),2,0))</f>
        <v>0</v>
      </c>
      <c r="CV34" s="5" t="n">
        <f aca="false">IF(Kalender!CV34&lt;&gt;1,0,IF(AND($B34&gt;0,INDEX(Kalender!CV$68:CV$77,MAX(1,$B34))&gt;INDEX(Kalender!$B$68:$B$77,MAX(1,$B34))),1,0)+IF(OR(AND($C34&gt;0,INDEX(Kalender!CV$81:CV$110,MAX(1,$C34))&gt;INDEX(Kalender!$B$81:$B$110,MAX(1,$C34))),AND($D34&gt;0,INDEX(Kalender!CV$81:CV$110,MAX(1,$D34))&gt;INDEX(Kalender!$B$81:$B$110,MAX(1,$D34))),AND($E34&gt;0,INDEX(Kalender!CV$81:CV$110,MAX(1,$E34))&gt;INDEX(Kalender!$B$81:$B$110,MAX(1,$E34))),AND($F34&gt;0,INDEX(Kalender!CV$81:CV$110,MAX(1,$F34))&gt;INDEX(Kalender!$B$81:$B$110,MAX(1,$F34)))),2,0))</f>
        <v>0</v>
      </c>
      <c r="CW34" s="5" t="n">
        <f aca="false">IF(Kalender!CW34&lt;&gt;1,0,IF(AND($B34&gt;0,INDEX(Kalender!CW$68:CW$77,MAX(1,$B34))&gt;INDEX(Kalender!$B$68:$B$77,MAX(1,$B34))),1,0)+IF(OR(AND($C34&gt;0,INDEX(Kalender!CW$81:CW$110,MAX(1,$C34))&gt;INDEX(Kalender!$B$81:$B$110,MAX(1,$C34))),AND($D34&gt;0,INDEX(Kalender!CW$81:CW$110,MAX(1,$D34))&gt;INDEX(Kalender!$B$81:$B$110,MAX(1,$D34))),AND($E34&gt;0,INDEX(Kalender!CW$81:CW$110,MAX(1,$E34))&gt;INDEX(Kalender!$B$81:$B$110,MAX(1,$E34))),AND($F34&gt;0,INDEX(Kalender!CW$81:CW$110,MAX(1,$F34))&gt;INDEX(Kalender!$B$81:$B$110,MAX(1,$F34)))),2,0))</f>
        <v>0</v>
      </c>
      <c r="CX34" s="5" t="n">
        <f aca="false">IF(Kalender!CX34&lt;&gt;1,0,IF(AND($B34&gt;0,INDEX(Kalender!CX$68:CX$77,MAX(1,$B34))&gt;INDEX(Kalender!$B$68:$B$77,MAX(1,$B34))),1,0)+IF(OR(AND($C34&gt;0,INDEX(Kalender!CX$81:CX$110,MAX(1,$C34))&gt;INDEX(Kalender!$B$81:$B$110,MAX(1,$C34))),AND($D34&gt;0,INDEX(Kalender!CX$81:CX$110,MAX(1,$D34))&gt;INDEX(Kalender!$B$81:$B$110,MAX(1,$D34))),AND($E34&gt;0,INDEX(Kalender!CX$81:CX$110,MAX(1,$E34))&gt;INDEX(Kalender!$B$81:$B$110,MAX(1,$E34))),AND($F34&gt;0,INDEX(Kalender!CX$81:CX$110,MAX(1,$F34))&gt;INDEX(Kalender!$B$81:$B$110,MAX(1,$F34)))),2,0))</f>
        <v>0</v>
      </c>
      <c r="CY34" s="5" t="n">
        <f aca="false">IF(Kalender!CY34&lt;&gt;1,0,IF(AND($B34&gt;0,INDEX(Kalender!CY$68:CY$77,MAX(1,$B34))&gt;INDEX(Kalender!$B$68:$B$77,MAX(1,$B34))),1,0)+IF(OR(AND($C34&gt;0,INDEX(Kalender!CY$81:CY$110,MAX(1,$C34))&gt;INDEX(Kalender!$B$81:$B$110,MAX(1,$C34))),AND($D34&gt;0,INDEX(Kalender!CY$81:CY$110,MAX(1,$D34))&gt;INDEX(Kalender!$B$81:$B$110,MAX(1,$D34))),AND($E34&gt;0,INDEX(Kalender!CY$81:CY$110,MAX(1,$E34))&gt;INDEX(Kalender!$B$81:$B$110,MAX(1,$E34))),AND($F34&gt;0,INDEX(Kalender!CY$81:CY$110,MAX(1,$F34))&gt;INDEX(Kalender!$B$81:$B$110,MAX(1,$F34)))),2,0))</f>
        <v>0</v>
      </c>
      <c r="CZ34" s="5" t="n">
        <f aca="false">IF(Kalender!CZ34&lt;&gt;1,0,IF(AND($B34&gt;0,INDEX(Kalender!CZ$68:CZ$77,MAX(1,$B34))&gt;INDEX(Kalender!$B$68:$B$77,MAX(1,$B34))),1,0)+IF(OR(AND($C34&gt;0,INDEX(Kalender!CZ$81:CZ$110,MAX(1,$C34))&gt;INDEX(Kalender!$B$81:$B$110,MAX(1,$C34))),AND($D34&gt;0,INDEX(Kalender!CZ$81:CZ$110,MAX(1,$D34))&gt;INDEX(Kalender!$B$81:$B$110,MAX(1,$D34))),AND($E34&gt;0,INDEX(Kalender!CZ$81:CZ$110,MAX(1,$E34))&gt;INDEX(Kalender!$B$81:$B$110,MAX(1,$E34))),AND($F34&gt;0,INDEX(Kalender!CZ$81:CZ$110,MAX(1,$F34))&gt;INDEX(Kalender!$B$81:$B$110,MAX(1,$F34)))),2,0))</f>
        <v>0</v>
      </c>
      <c r="DA34" s="5" t="n">
        <f aca="false">IF(Kalender!DA34&lt;&gt;1,0,IF(AND($B34&gt;0,INDEX(Kalender!DA$68:DA$77,MAX(1,$B34))&gt;INDEX(Kalender!$B$68:$B$77,MAX(1,$B34))),1,0)+IF(OR(AND($C34&gt;0,INDEX(Kalender!DA$81:DA$110,MAX(1,$C34))&gt;INDEX(Kalender!$B$81:$B$110,MAX(1,$C34))),AND($D34&gt;0,INDEX(Kalender!DA$81:DA$110,MAX(1,$D34))&gt;INDEX(Kalender!$B$81:$B$110,MAX(1,$D34))),AND($E34&gt;0,INDEX(Kalender!DA$81:DA$110,MAX(1,$E34))&gt;INDEX(Kalender!$B$81:$B$110,MAX(1,$E34))),AND($F34&gt;0,INDEX(Kalender!DA$81:DA$110,MAX(1,$F34))&gt;INDEX(Kalender!$B$81:$B$110,MAX(1,$F34)))),2,0))</f>
        <v>0</v>
      </c>
      <c r="DB34" s="5" t="n">
        <f aca="false">IF(Kalender!DB34&lt;&gt;1,0,IF(AND($B34&gt;0,INDEX(Kalender!DB$68:DB$77,MAX(1,$B34))&gt;INDEX(Kalender!$B$68:$B$77,MAX(1,$B34))),1,0)+IF(OR(AND($C34&gt;0,INDEX(Kalender!DB$81:DB$110,MAX(1,$C34))&gt;INDEX(Kalender!$B$81:$B$110,MAX(1,$C34))),AND($D34&gt;0,INDEX(Kalender!DB$81:DB$110,MAX(1,$D34))&gt;INDEX(Kalender!$B$81:$B$110,MAX(1,$D34))),AND($E34&gt;0,INDEX(Kalender!DB$81:DB$110,MAX(1,$E34))&gt;INDEX(Kalender!$B$81:$B$110,MAX(1,$E34))),AND($F34&gt;0,INDEX(Kalender!DB$81:DB$110,MAX(1,$F34))&gt;INDEX(Kalender!$B$81:$B$110,MAX(1,$F34)))),2,0))</f>
        <v>0</v>
      </c>
      <c r="DC34" s="5" t="n">
        <f aca="false">IF(Kalender!DC34&lt;&gt;1,0,IF(AND($B34&gt;0,INDEX(Kalender!DC$68:DC$77,MAX(1,$B34))&gt;INDEX(Kalender!$B$68:$B$77,MAX(1,$B34))),1,0)+IF(OR(AND($C34&gt;0,INDEX(Kalender!DC$81:DC$110,MAX(1,$C34))&gt;INDEX(Kalender!$B$81:$B$110,MAX(1,$C34))),AND($D34&gt;0,INDEX(Kalender!DC$81:DC$110,MAX(1,$D34))&gt;INDEX(Kalender!$B$81:$B$110,MAX(1,$D34))),AND($E34&gt;0,INDEX(Kalender!DC$81:DC$110,MAX(1,$E34))&gt;INDEX(Kalender!$B$81:$B$110,MAX(1,$E34))),AND($F34&gt;0,INDEX(Kalender!DC$81:DC$110,MAX(1,$F34))&gt;INDEX(Kalender!$B$81:$B$110,MAX(1,$F34)))),2,0))</f>
        <v>0</v>
      </c>
      <c r="DD34" s="5" t="n">
        <f aca="false">IF(Kalender!DD34&lt;&gt;1,0,IF(AND($B34&gt;0,INDEX(Kalender!DD$68:DD$77,MAX(1,$B34))&gt;INDEX(Kalender!$B$68:$B$77,MAX(1,$B34))),1,0)+IF(OR(AND($C34&gt;0,INDEX(Kalender!DD$81:DD$110,MAX(1,$C34))&gt;INDEX(Kalender!$B$81:$B$110,MAX(1,$C34))),AND($D34&gt;0,INDEX(Kalender!DD$81:DD$110,MAX(1,$D34))&gt;INDEX(Kalender!$B$81:$B$110,MAX(1,$D34))),AND($E34&gt;0,INDEX(Kalender!DD$81:DD$110,MAX(1,$E34))&gt;INDEX(Kalender!$B$81:$B$110,MAX(1,$E34))),AND($F34&gt;0,INDEX(Kalender!DD$81:DD$110,MAX(1,$F34))&gt;INDEX(Kalender!$B$81:$B$110,MAX(1,$F34)))),2,0))</f>
        <v>0</v>
      </c>
      <c r="DE34" s="5" t="n">
        <f aca="false">IF(Kalender!DE34&lt;&gt;1,0,IF(AND($B34&gt;0,INDEX(Kalender!DE$68:DE$77,MAX(1,$B34))&gt;INDEX(Kalender!$B$68:$B$77,MAX(1,$B34))),1,0)+IF(OR(AND($C34&gt;0,INDEX(Kalender!DE$81:DE$110,MAX(1,$C34))&gt;INDEX(Kalender!$B$81:$B$110,MAX(1,$C34))),AND($D34&gt;0,INDEX(Kalender!DE$81:DE$110,MAX(1,$D34))&gt;INDEX(Kalender!$B$81:$B$110,MAX(1,$D34))),AND($E34&gt;0,INDEX(Kalender!DE$81:DE$110,MAX(1,$E34))&gt;INDEX(Kalender!$B$81:$B$110,MAX(1,$E34))),AND($F34&gt;0,INDEX(Kalender!DE$81:DE$110,MAX(1,$F34))&gt;INDEX(Kalender!$B$81:$B$110,MAX(1,$F34)))),2,0))</f>
        <v>0</v>
      </c>
      <c r="DF34" s="5" t="n">
        <f aca="false">IF(Kalender!DF34&lt;&gt;1,0,IF(AND($B34&gt;0,INDEX(Kalender!DF$68:DF$77,MAX(1,$B34))&gt;INDEX(Kalender!$B$68:$B$77,MAX(1,$B34))),1,0)+IF(OR(AND($C34&gt;0,INDEX(Kalender!DF$81:DF$110,MAX(1,$C34))&gt;INDEX(Kalender!$B$81:$B$110,MAX(1,$C34))),AND($D34&gt;0,INDEX(Kalender!DF$81:DF$110,MAX(1,$D34))&gt;INDEX(Kalender!$B$81:$B$110,MAX(1,$D34))),AND($E34&gt;0,INDEX(Kalender!DF$81:DF$110,MAX(1,$E34))&gt;INDEX(Kalender!$B$81:$B$110,MAX(1,$E34))),AND($F34&gt;0,INDEX(Kalender!DF$81:DF$110,MAX(1,$F34))&gt;INDEX(Kalender!$B$81:$B$110,MAX(1,$F34)))),2,0))</f>
        <v>0</v>
      </c>
      <c r="DG34" s="5" t="n">
        <f aca="false">IF(Kalender!DG34&lt;&gt;1,0,IF(AND($B34&gt;0,INDEX(Kalender!DG$68:DG$77,MAX(1,$B34))&gt;INDEX(Kalender!$B$68:$B$77,MAX(1,$B34))),1,0)+IF(OR(AND($C34&gt;0,INDEX(Kalender!DG$81:DG$110,MAX(1,$C34))&gt;INDEX(Kalender!$B$81:$B$110,MAX(1,$C34))),AND($D34&gt;0,INDEX(Kalender!DG$81:DG$110,MAX(1,$D34))&gt;INDEX(Kalender!$B$81:$B$110,MAX(1,$D34))),AND($E34&gt;0,INDEX(Kalender!DG$81:DG$110,MAX(1,$E34))&gt;INDEX(Kalender!$B$81:$B$110,MAX(1,$E34))),AND($F34&gt;0,INDEX(Kalender!DG$81:DG$110,MAX(1,$F34))&gt;INDEX(Kalender!$B$81:$B$110,MAX(1,$F34)))),2,0))</f>
        <v>0</v>
      </c>
      <c r="DH34" s="5" t="n">
        <f aca="false">IF(Kalender!DH34&lt;&gt;1,0,IF(AND($B34&gt;0,INDEX(Kalender!DH$68:DH$77,MAX(1,$B34))&gt;INDEX(Kalender!$B$68:$B$77,MAX(1,$B34))),1,0)+IF(OR(AND($C34&gt;0,INDEX(Kalender!DH$81:DH$110,MAX(1,$C34))&gt;INDEX(Kalender!$B$81:$B$110,MAX(1,$C34))),AND($D34&gt;0,INDEX(Kalender!DH$81:DH$110,MAX(1,$D34))&gt;INDEX(Kalender!$B$81:$B$110,MAX(1,$D34))),AND($E34&gt;0,INDEX(Kalender!DH$81:DH$110,MAX(1,$E34))&gt;INDEX(Kalender!$B$81:$B$110,MAX(1,$E34))),AND($F34&gt;0,INDEX(Kalender!DH$81:DH$110,MAX(1,$F34))&gt;INDEX(Kalender!$B$81:$B$110,MAX(1,$F34)))),2,0))</f>
        <v>0</v>
      </c>
      <c r="DI34" s="5" t="n">
        <f aca="false">IF(Kalender!DI34&lt;&gt;1,0,IF(AND($B34&gt;0,INDEX(Kalender!DI$68:DI$77,MAX(1,$B34))&gt;INDEX(Kalender!$B$68:$B$77,MAX(1,$B34))),1,0)+IF(OR(AND($C34&gt;0,INDEX(Kalender!DI$81:DI$110,MAX(1,$C34))&gt;INDEX(Kalender!$B$81:$B$110,MAX(1,$C34))),AND($D34&gt;0,INDEX(Kalender!DI$81:DI$110,MAX(1,$D34))&gt;INDEX(Kalender!$B$81:$B$110,MAX(1,$D34))),AND($E34&gt;0,INDEX(Kalender!DI$81:DI$110,MAX(1,$E34))&gt;INDEX(Kalender!$B$81:$B$110,MAX(1,$E34))),AND($F34&gt;0,INDEX(Kalender!DI$81:DI$110,MAX(1,$F34))&gt;INDEX(Kalender!$B$81:$B$110,MAX(1,$F34)))),2,0))</f>
        <v>0</v>
      </c>
      <c r="DJ34" s="5" t="n">
        <f aca="false">IF(Kalender!DJ34&lt;&gt;1,0,IF(AND($B34&gt;0,INDEX(Kalender!DJ$68:DJ$77,MAX(1,$B34))&gt;INDEX(Kalender!$B$68:$B$77,MAX(1,$B34))),1,0)+IF(OR(AND($C34&gt;0,INDEX(Kalender!DJ$81:DJ$110,MAX(1,$C34))&gt;INDEX(Kalender!$B$81:$B$110,MAX(1,$C34))),AND($D34&gt;0,INDEX(Kalender!DJ$81:DJ$110,MAX(1,$D34))&gt;INDEX(Kalender!$B$81:$B$110,MAX(1,$D34))),AND($E34&gt;0,INDEX(Kalender!DJ$81:DJ$110,MAX(1,$E34))&gt;INDEX(Kalender!$B$81:$B$110,MAX(1,$E34))),AND($F34&gt;0,INDEX(Kalender!DJ$81:DJ$110,MAX(1,$F34))&gt;INDEX(Kalender!$B$81:$B$110,MAX(1,$F34)))),2,0))</f>
        <v>0</v>
      </c>
      <c r="DK34" s="5" t="n">
        <f aca="false">IF(Kalender!DK34&lt;&gt;1,0,IF(AND($B34&gt;0,INDEX(Kalender!DK$68:DK$77,MAX(1,$B34))&gt;INDEX(Kalender!$B$68:$B$77,MAX(1,$B34))),1,0)+IF(OR(AND($C34&gt;0,INDEX(Kalender!DK$81:DK$110,MAX(1,$C34))&gt;INDEX(Kalender!$B$81:$B$110,MAX(1,$C34))),AND($D34&gt;0,INDEX(Kalender!DK$81:DK$110,MAX(1,$D34))&gt;INDEX(Kalender!$B$81:$B$110,MAX(1,$D34))),AND($E34&gt;0,INDEX(Kalender!DK$81:DK$110,MAX(1,$E34))&gt;INDEX(Kalender!$B$81:$B$110,MAX(1,$E34))),AND($F34&gt;0,INDEX(Kalender!DK$81:DK$110,MAX(1,$F34))&gt;INDEX(Kalender!$B$81:$B$110,MAX(1,$F34)))),2,0))</f>
        <v>0</v>
      </c>
      <c r="DL34" s="5" t="n">
        <f aca="false">IF(Kalender!DL34&lt;&gt;1,0,IF(AND($B34&gt;0,INDEX(Kalender!DL$68:DL$77,MAX(1,$B34))&gt;INDEX(Kalender!$B$68:$B$77,MAX(1,$B34))),1,0)+IF(OR(AND($C34&gt;0,INDEX(Kalender!DL$81:DL$110,MAX(1,$C34))&gt;INDEX(Kalender!$B$81:$B$110,MAX(1,$C34))),AND($D34&gt;0,INDEX(Kalender!DL$81:DL$110,MAX(1,$D34))&gt;INDEX(Kalender!$B$81:$B$110,MAX(1,$D34))),AND($E34&gt;0,INDEX(Kalender!DL$81:DL$110,MAX(1,$E34))&gt;INDEX(Kalender!$B$81:$B$110,MAX(1,$E34))),AND($F34&gt;0,INDEX(Kalender!DL$81:DL$110,MAX(1,$F34))&gt;INDEX(Kalender!$B$81:$B$110,MAX(1,$F34)))),2,0))</f>
        <v>0</v>
      </c>
      <c r="DM34" s="5" t="n">
        <f aca="false">IF(Kalender!DM34&lt;&gt;1,0,IF(AND($B34&gt;0,INDEX(Kalender!DM$68:DM$77,MAX(1,$B34))&gt;INDEX(Kalender!$B$68:$B$77,MAX(1,$B34))),1,0)+IF(OR(AND($C34&gt;0,INDEX(Kalender!DM$81:DM$110,MAX(1,$C34))&gt;INDEX(Kalender!$B$81:$B$110,MAX(1,$C34))),AND($D34&gt;0,INDEX(Kalender!DM$81:DM$110,MAX(1,$D34))&gt;INDEX(Kalender!$B$81:$B$110,MAX(1,$D34))),AND($E34&gt;0,INDEX(Kalender!DM$81:DM$110,MAX(1,$E34))&gt;INDEX(Kalender!$B$81:$B$110,MAX(1,$E34))),AND($F34&gt;0,INDEX(Kalender!DM$81:DM$110,MAX(1,$F34))&gt;INDEX(Kalender!$B$81:$B$110,MAX(1,$F34)))),2,0))</f>
        <v>0</v>
      </c>
      <c r="DN34" s="5" t="n">
        <f aca="false">IF(Kalender!DN34&lt;&gt;1,0,IF(AND($B34&gt;0,INDEX(Kalender!DN$68:DN$77,MAX(1,$B34))&gt;INDEX(Kalender!$B$68:$B$77,MAX(1,$B34))),1,0)+IF(OR(AND($C34&gt;0,INDEX(Kalender!DN$81:DN$110,MAX(1,$C34))&gt;INDEX(Kalender!$B$81:$B$110,MAX(1,$C34))),AND($D34&gt;0,INDEX(Kalender!DN$81:DN$110,MAX(1,$D34))&gt;INDEX(Kalender!$B$81:$B$110,MAX(1,$D34))),AND($E34&gt;0,INDEX(Kalender!DN$81:DN$110,MAX(1,$E34))&gt;INDEX(Kalender!$B$81:$B$110,MAX(1,$E34))),AND($F34&gt;0,INDEX(Kalender!DN$81:DN$110,MAX(1,$F34))&gt;INDEX(Kalender!$B$81:$B$110,MAX(1,$F34)))),2,0))</f>
        <v>0</v>
      </c>
      <c r="DO34" s="5" t="n">
        <f aca="false">IF(Kalender!DO34&lt;&gt;1,0,IF(AND($B34&gt;0,INDEX(Kalender!DO$68:DO$77,MAX(1,$B34))&gt;INDEX(Kalender!$B$68:$B$77,MAX(1,$B34))),1,0)+IF(OR(AND($C34&gt;0,INDEX(Kalender!DO$81:DO$110,MAX(1,$C34))&gt;INDEX(Kalender!$B$81:$B$110,MAX(1,$C34))),AND($D34&gt;0,INDEX(Kalender!DO$81:DO$110,MAX(1,$D34))&gt;INDEX(Kalender!$B$81:$B$110,MAX(1,$D34))),AND($E34&gt;0,INDEX(Kalender!DO$81:DO$110,MAX(1,$E34))&gt;INDEX(Kalender!$B$81:$B$110,MAX(1,$E34))),AND($F34&gt;0,INDEX(Kalender!DO$81:DO$110,MAX(1,$F34))&gt;INDEX(Kalender!$B$81:$B$110,MAX(1,$F34)))),2,0))</f>
        <v>0</v>
      </c>
      <c r="DP34" s="5" t="n">
        <f aca="false">IF(Kalender!DP34&lt;&gt;1,0,IF(AND($B34&gt;0,INDEX(Kalender!DP$68:DP$77,MAX(1,$B34))&gt;INDEX(Kalender!$B$68:$B$77,MAX(1,$B34))),1,0)+IF(OR(AND($C34&gt;0,INDEX(Kalender!DP$81:DP$110,MAX(1,$C34))&gt;INDEX(Kalender!$B$81:$B$110,MAX(1,$C34))),AND($D34&gt;0,INDEX(Kalender!DP$81:DP$110,MAX(1,$D34))&gt;INDEX(Kalender!$B$81:$B$110,MAX(1,$D34))),AND($E34&gt;0,INDEX(Kalender!DP$81:DP$110,MAX(1,$E34))&gt;INDEX(Kalender!$B$81:$B$110,MAX(1,$E34))),AND($F34&gt;0,INDEX(Kalender!DP$81:DP$110,MAX(1,$F34))&gt;INDEX(Kalender!$B$81:$B$110,MAX(1,$F34)))),2,0))</f>
        <v>0</v>
      </c>
      <c r="DQ34" s="5" t="n">
        <f aca="false">IF(Kalender!DQ34&lt;&gt;1,0,IF(AND($B34&gt;0,INDEX(Kalender!DQ$68:DQ$77,MAX(1,$B34))&gt;INDEX(Kalender!$B$68:$B$77,MAX(1,$B34))),1,0)+IF(OR(AND($C34&gt;0,INDEX(Kalender!DQ$81:DQ$110,MAX(1,$C34))&gt;INDEX(Kalender!$B$81:$B$110,MAX(1,$C34))),AND($D34&gt;0,INDEX(Kalender!DQ$81:DQ$110,MAX(1,$D34))&gt;INDEX(Kalender!$B$81:$B$110,MAX(1,$D34))),AND($E34&gt;0,INDEX(Kalender!DQ$81:DQ$110,MAX(1,$E34))&gt;INDEX(Kalender!$B$81:$B$110,MAX(1,$E34))),AND($F34&gt;0,INDEX(Kalender!DQ$81:DQ$110,MAX(1,$F34))&gt;INDEX(Kalender!$B$81:$B$110,MAX(1,$F34)))),2,0))</f>
        <v>0</v>
      </c>
      <c r="DR34" s="5" t="n">
        <f aca="false">IF(Kalender!DR34&lt;&gt;1,0,IF(AND($B34&gt;0,INDEX(Kalender!DR$68:DR$77,MAX(1,$B34))&gt;INDEX(Kalender!$B$68:$B$77,MAX(1,$B34))),1,0)+IF(OR(AND($C34&gt;0,INDEX(Kalender!DR$81:DR$110,MAX(1,$C34))&gt;INDEX(Kalender!$B$81:$B$110,MAX(1,$C34))),AND($D34&gt;0,INDEX(Kalender!DR$81:DR$110,MAX(1,$D34))&gt;INDEX(Kalender!$B$81:$B$110,MAX(1,$D34))),AND($E34&gt;0,INDEX(Kalender!DR$81:DR$110,MAX(1,$E34))&gt;INDEX(Kalender!$B$81:$B$110,MAX(1,$E34))),AND($F34&gt;0,INDEX(Kalender!DR$81:DR$110,MAX(1,$F34))&gt;INDEX(Kalender!$B$81:$B$110,MAX(1,$F34)))),2,0))</f>
        <v>0</v>
      </c>
      <c r="DS34" s="5" t="n">
        <f aca="false">IF(Kalender!DS34&lt;&gt;1,0,IF(AND($B34&gt;0,INDEX(Kalender!DS$68:DS$77,MAX(1,$B34))&gt;INDEX(Kalender!$B$68:$B$77,MAX(1,$B34))),1,0)+IF(OR(AND($C34&gt;0,INDEX(Kalender!DS$81:DS$110,MAX(1,$C34))&gt;INDEX(Kalender!$B$81:$B$110,MAX(1,$C34))),AND($D34&gt;0,INDEX(Kalender!DS$81:DS$110,MAX(1,$D34))&gt;INDEX(Kalender!$B$81:$B$110,MAX(1,$D34))),AND($E34&gt;0,INDEX(Kalender!DS$81:DS$110,MAX(1,$E34))&gt;INDEX(Kalender!$B$81:$B$110,MAX(1,$E34))),AND($F34&gt;0,INDEX(Kalender!DS$81:DS$110,MAX(1,$F34))&gt;INDEX(Kalender!$B$81:$B$110,MAX(1,$F34)))),2,0))</f>
        <v>0</v>
      </c>
      <c r="DT34" s="5" t="n">
        <f aca="false">IF(Kalender!DT34&lt;&gt;1,0,IF(AND($B34&gt;0,INDEX(Kalender!DT$68:DT$77,MAX(1,$B34))&gt;INDEX(Kalender!$B$68:$B$77,MAX(1,$B34))),1,0)+IF(OR(AND($C34&gt;0,INDEX(Kalender!DT$81:DT$110,MAX(1,$C34))&gt;INDEX(Kalender!$B$81:$B$110,MAX(1,$C34))),AND($D34&gt;0,INDEX(Kalender!DT$81:DT$110,MAX(1,$D34))&gt;INDEX(Kalender!$B$81:$B$110,MAX(1,$D34))),AND($E34&gt;0,INDEX(Kalender!DT$81:DT$110,MAX(1,$E34))&gt;INDEX(Kalender!$B$81:$B$110,MAX(1,$E34))),AND($F34&gt;0,INDEX(Kalender!DT$81:DT$110,MAX(1,$F34))&gt;INDEX(Kalender!$B$81:$B$110,MAX(1,$F34)))),2,0))</f>
        <v>0</v>
      </c>
      <c r="DU34" s="5" t="n">
        <f aca="false">IF(Kalender!DU34&lt;&gt;1,0,IF(AND($B34&gt;0,INDEX(Kalender!DU$68:DU$77,MAX(1,$B34))&gt;INDEX(Kalender!$B$68:$B$77,MAX(1,$B34))),1,0)+IF(OR(AND($C34&gt;0,INDEX(Kalender!DU$81:DU$110,MAX(1,$C34))&gt;INDEX(Kalender!$B$81:$B$110,MAX(1,$C34))),AND($D34&gt;0,INDEX(Kalender!DU$81:DU$110,MAX(1,$D34))&gt;INDEX(Kalender!$B$81:$B$110,MAX(1,$D34))),AND($E34&gt;0,INDEX(Kalender!DU$81:DU$110,MAX(1,$E34))&gt;INDEX(Kalender!$B$81:$B$110,MAX(1,$E34))),AND($F34&gt;0,INDEX(Kalender!DU$81:DU$110,MAX(1,$F34))&gt;INDEX(Kalender!$B$81:$B$110,MAX(1,$F34)))),2,0))</f>
        <v>0</v>
      </c>
      <c r="DV34" s="5" t="n">
        <f aca="false">IF(Kalender!DV34&lt;&gt;1,0,IF(AND($B34&gt;0,INDEX(Kalender!DV$68:DV$77,MAX(1,$B34))&gt;INDEX(Kalender!$B$68:$B$77,MAX(1,$B34))),1,0)+IF(OR(AND($C34&gt;0,INDEX(Kalender!DV$81:DV$110,MAX(1,$C34))&gt;INDEX(Kalender!$B$81:$B$110,MAX(1,$C34))),AND($D34&gt;0,INDEX(Kalender!DV$81:DV$110,MAX(1,$D34))&gt;INDEX(Kalender!$B$81:$B$110,MAX(1,$D34))),AND($E34&gt;0,INDEX(Kalender!DV$81:DV$110,MAX(1,$E34))&gt;INDEX(Kalender!$B$81:$B$110,MAX(1,$E34))),AND($F34&gt;0,INDEX(Kalender!DV$81:DV$110,MAX(1,$F34))&gt;INDEX(Kalender!$B$81:$B$110,MAX(1,$F34)))),2,0))</f>
        <v>0</v>
      </c>
      <c r="DW34" s="5" t="n">
        <f aca="false">IF(Kalender!DW34&lt;&gt;1,0,IF(AND($B34&gt;0,INDEX(Kalender!DW$68:DW$77,MAX(1,$B34))&gt;INDEX(Kalender!$B$68:$B$77,MAX(1,$B34))),1,0)+IF(OR(AND($C34&gt;0,INDEX(Kalender!DW$81:DW$110,MAX(1,$C34))&gt;INDEX(Kalender!$B$81:$B$110,MAX(1,$C34))),AND($D34&gt;0,INDEX(Kalender!DW$81:DW$110,MAX(1,$D34))&gt;INDEX(Kalender!$B$81:$B$110,MAX(1,$D34))),AND($E34&gt;0,INDEX(Kalender!DW$81:DW$110,MAX(1,$E34))&gt;INDEX(Kalender!$B$81:$B$110,MAX(1,$E34))),AND($F34&gt;0,INDEX(Kalender!DW$81:DW$110,MAX(1,$F34))&gt;INDEX(Kalender!$B$81:$B$110,MAX(1,$F34)))),2,0))</f>
        <v>0</v>
      </c>
      <c r="DX34" s="5" t="n">
        <f aca="false">IF(Kalender!DX34&lt;&gt;1,0,IF(AND($B34&gt;0,INDEX(Kalender!DX$68:DX$77,MAX(1,$B34))&gt;INDEX(Kalender!$B$68:$B$77,MAX(1,$B34))),1,0)+IF(OR(AND($C34&gt;0,INDEX(Kalender!DX$81:DX$110,MAX(1,$C34))&gt;INDEX(Kalender!$B$81:$B$110,MAX(1,$C34))),AND($D34&gt;0,INDEX(Kalender!DX$81:DX$110,MAX(1,$D34))&gt;INDEX(Kalender!$B$81:$B$110,MAX(1,$D34))),AND($E34&gt;0,INDEX(Kalender!DX$81:DX$110,MAX(1,$E34))&gt;INDEX(Kalender!$B$81:$B$110,MAX(1,$E34))),AND($F34&gt;0,INDEX(Kalender!DX$81:DX$110,MAX(1,$F34))&gt;INDEX(Kalender!$B$81:$B$110,MAX(1,$F34)))),2,0))</f>
        <v>0</v>
      </c>
      <c r="DY34" s="5" t="n">
        <f aca="false">IF(Kalender!DY34&lt;&gt;1,0,IF(AND($B34&gt;0,INDEX(Kalender!DY$68:DY$77,MAX(1,$B34))&gt;INDEX(Kalender!$B$68:$B$77,MAX(1,$B34))),1,0)+IF(OR(AND($C34&gt;0,INDEX(Kalender!DY$81:DY$110,MAX(1,$C34))&gt;INDEX(Kalender!$B$81:$B$110,MAX(1,$C34))),AND($D34&gt;0,INDEX(Kalender!DY$81:DY$110,MAX(1,$D34))&gt;INDEX(Kalender!$B$81:$B$110,MAX(1,$D34))),AND($E34&gt;0,INDEX(Kalender!DY$81:DY$110,MAX(1,$E34))&gt;INDEX(Kalender!$B$81:$B$110,MAX(1,$E34))),AND($F34&gt;0,INDEX(Kalender!DY$81:DY$110,MAX(1,$F34))&gt;INDEX(Kalender!$B$81:$B$110,MAX(1,$F34)))),2,0))</f>
        <v>0</v>
      </c>
      <c r="DZ34" s="5" t="n">
        <f aca="false">IF(Kalender!DZ34&lt;&gt;1,0,IF(AND($B34&gt;0,INDEX(Kalender!DZ$68:DZ$77,MAX(1,$B34))&gt;INDEX(Kalender!$B$68:$B$77,MAX(1,$B34))),1,0)+IF(OR(AND($C34&gt;0,INDEX(Kalender!DZ$81:DZ$110,MAX(1,$C34))&gt;INDEX(Kalender!$B$81:$B$110,MAX(1,$C34))),AND($D34&gt;0,INDEX(Kalender!DZ$81:DZ$110,MAX(1,$D34))&gt;INDEX(Kalender!$B$81:$B$110,MAX(1,$D34))),AND($E34&gt;0,INDEX(Kalender!DZ$81:DZ$110,MAX(1,$E34))&gt;INDEX(Kalender!$B$81:$B$110,MAX(1,$E34))),AND($F34&gt;0,INDEX(Kalender!DZ$81:DZ$110,MAX(1,$F34))&gt;INDEX(Kalender!$B$81:$B$110,MAX(1,$F34)))),2,0))</f>
        <v>0</v>
      </c>
      <c r="EA34" s="5" t="n">
        <f aca="false">IF(Kalender!EA34&lt;&gt;1,0,IF(AND($B34&gt;0,INDEX(Kalender!EA$68:EA$77,MAX(1,$B34))&gt;INDEX(Kalender!$B$68:$B$77,MAX(1,$B34))),1,0)+IF(OR(AND($C34&gt;0,INDEX(Kalender!EA$81:EA$110,MAX(1,$C34))&gt;INDEX(Kalender!$B$81:$B$110,MAX(1,$C34))),AND($D34&gt;0,INDEX(Kalender!EA$81:EA$110,MAX(1,$D34))&gt;INDEX(Kalender!$B$81:$B$110,MAX(1,$D34))),AND($E34&gt;0,INDEX(Kalender!EA$81:EA$110,MAX(1,$E34))&gt;INDEX(Kalender!$B$81:$B$110,MAX(1,$E34))),AND($F34&gt;0,INDEX(Kalender!EA$81:EA$110,MAX(1,$F34))&gt;INDEX(Kalender!$B$81:$B$110,MAX(1,$F34)))),2,0))</f>
        <v>0</v>
      </c>
      <c r="EB34" s="5" t="n">
        <f aca="false">IF(Kalender!EB34&lt;&gt;1,0,IF(AND($B34&gt;0,INDEX(Kalender!EB$68:EB$77,MAX(1,$B34))&gt;INDEX(Kalender!$B$68:$B$77,MAX(1,$B34))),1,0)+IF(OR(AND($C34&gt;0,INDEX(Kalender!EB$81:EB$110,MAX(1,$C34))&gt;INDEX(Kalender!$B$81:$B$110,MAX(1,$C34))),AND($D34&gt;0,INDEX(Kalender!EB$81:EB$110,MAX(1,$D34))&gt;INDEX(Kalender!$B$81:$B$110,MAX(1,$D34))),AND($E34&gt;0,INDEX(Kalender!EB$81:EB$110,MAX(1,$E34))&gt;INDEX(Kalender!$B$81:$B$110,MAX(1,$E34))),AND($F34&gt;0,INDEX(Kalender!EB$81:EB$110,MAX(1,$F34))&gt;INDEX(Kalender!$B$81:$B$110,MAX(1,$F34)))),2,0))</f>
        <v>0</v>
      </c>
      <c r="EC34" s="5" t="n">
        <f aca="false">IF(Kalender!EC34&lt;&gt;1,0,IF(AND($B34&gt;0,INDEX(Kalender!EC$68:EC$77,MAX(1,$B34))&gt;INDEX(Kalender!$B$68:$B$77,MAX(1,$B34))),1,0)+IF(OR(AND($C34&gt;0,INDEX(Kalender!EC$81:EC$110,MAX(1,$C34))&gt;INDEX(Kalender!$B$81:$B$110,MAX(1,$C34))),AND($D34&gt;0,INDEX(Kalender!EC$81:EC$110,MAX(1,$D34))&gt;INDEX(Kalender!$B$81:$B$110,MAX(1,$D34))),AND($E34&gt;0,INDEX(Kalender!EC$81:EC$110,MAX(1,$E34))&gt;INDEX(Kalender!$B$81:$B$110,MAX(1,$E34))),AND($F34&gt;0,INDEX(Kalender!EC$81:EC$110,MAX(1,$F34))&gt;INDEX(Kalender!$B$81:$B$110,MAX(1,$F34)))),2,0))</f>
        <v>0</v>
      </c>
      <c r="ED34" s="5" t="n">
        <f aca="false">IF(Kalender!ED34&lt;&gt;1,0,IF(AND($B34&gt;0,INDEX(Kalender!ED$68:ED$77,MAX(1,$B34))&gt;INDEX(Kalender!$B$68:$B$77,MAX(1,$B34))),1,0)+IF(OR(AND($C34&gt;0,INDEX(Kalender!ED$81:ED$110,MAX(1,$C34))&gt;INDEX(Kalender!$B$81:$B$110,MAX(1,$C34))),AND($D34&gt;0,INDEX(Kalender!ED$81:ED$110,MAX(1,$D34))&gt;INDEX(Kalender!$B$81:$B$110,MAX(1,$D34))),AND($E34&gt;0,INDEX(Kalender!ED$81:ED$110,MAX(1,$E34))&gt;INDEX(Kalender!$B$81:$B$110,MAX(1,$E34))),AND($F34&gt;0,INDEX(Kalender!ED$81:ED$110,MAX(1,$F34))&gt;INDEX(Kalender!$B$81:$B$110,MAX(1,$F34)))),2,0))</f>
        <v>0</v>
      </c>
      <c r="EE34" s="5" t="n">
        <f aca="false">IF(Kalender!EE34&lt;&gt;1,0,IF(AND($B34&gt;0,INDEX(Kalender!EE$68:EE$77,MAX(1,$B34))&gt;INDEX(Kalender!$B$68:$B$77,MAX(1,$B34))),1,0)+IF(OR(AND($C34&gt;0,INDEX(Kalender!EE$81:EE$110,MAX(1,$C34))&gt;INDEX(Kalender!$B$81:$B$110,MAX(1,$C34))),AND($D34&gt;0,INDEX(Kalender!EE$81:EE$110,MAX(1,$D34))&gt;INDEX(Kalender!$B$81:$B$110,MAX(1,$D34))),AND($E34&gt;0,INDEX(Kalender!EE$81:EE$110,MAX(1,$E34))&gt;INDEX(Kalender!$B$81:$B$110,MAX(1,$E34))),AND($F34&gt;0,INDEX(Kalender!EE$81:EE$110,MAX(1,$F34))&gt;INDEX(Kalender!$B$81:$B$110,MAX(1,$F34)))),2,0))</f>
        <v>0</v>
      </c>
      <c r="EF34" s="5" t="n">
        <f aca="false">IF(Kalender!EF34&lt;&gt;1,0,IF(AND($B34&gt;0,INDEX(Kalender!EF$68:EF$77,MAX(1,$B34))&gt;INDEX(Kalender!$B$68:$B$77,MAX(1,$B34))),1,0)+IF(OR(AND($C34&gt;0,INDEX(Kalender!EF$81:EF$110,MAX(1,$C34))&gt;INDEX(Kalender!$B$81:$B$110,MAX(1,$C34))),AND($D34&gt;0,INDEX(Kalender!EF$81:EF$110,MAX(1,$D34))&gt;INDEX(Kalender!$B$81:$B$110,MAX(1,$D34))),AND($E34&gt;0,INDEX(Kalender!EF$81:EF$110,MAX(1,$E34))&gt;INDEX(Kalender!$B$81:$B$110,MAX(1,$E34))),AND($F34&gt;0,INDEX(Kalender!EF$81:EF$110,MAX(1,$F34))&gt;INDEX(Kalender!$B$81:$B$110,MAX(1,$F34)))),2,0))</f>
        <v>0</v>
      </c>
      <c r="EG34" s="5" t="n">
        <f aca="false">IF(Kalender!EG34&lt;&gt;1,0,IF(AND($B34&gt;0,INDEX(Kalender!EG$68:EG$77,MAX(1,$B34))&gt;INDEX(Kalender!$B$68:$B$77,MAX(1,$B34))),1,0)+IF(OR(AND($C34&gt;0,INDEX(Kalender!EG$81:EG$110,MAX(1,$C34))&gt;INDEX(Kalender!$B$81:$B$110,MAX(1,$C34))),AND($D34&gt;0,INDEX(Kalender!EG$81:EG$110,MAX(1,$D34))&gt;INDEX(Kalender!$B$81:$B$110,MAX(1,$D34))),AND($E34&gt;0,INDEX(Kalender!EG$81:EG$110,MAX(1,$E34))&gt;INDEX(Kalender!$B$81:$B$110,MAX(1,$E34))),AND($F34&gt;0,INDEX(Kalender!EG$81:EG$110,MAX(1,$F34))&gt;INDEX(Kalender!$B$81:$B$110,MAX(1,$F34)))),2,0))</f>
        <v>0</v>
      </c>
      <c r="EH34" s="5" t="n">
        <f aca="false">IF(Kalender!EH34&lt;&gt;1,0,IF(AND($B34&gt;0,INDEX(Kalender!EH$68:EH$77,MAX(1,$B34))&gt;INDEX(Kalender!$B$68:$B$77,MAX(1,$B34))),1,0)+IF(OR(AND($C34&gt;0,INDEX(Kalender!EH$81:EH$110,MAX(1,$C34))&gt;INDEX(Kalender!$B$81:$B$110,MAX(1,$C34))),AND($D34&gt;0,INDEX(Kalender!EH$81:EH$110,MAX(1,$D34))&gt;INDEX(Kalender!$B$81:$B$110,MAX(1,$D34))),AND($E34&gt;0,INDEX(Kalender!EH$81:EH$110,MAX(1,$E34))&gt;INDEX(Kalender!$B$81:$B$110,MAX(1,$E34))),AND($F34&gt;0,INDEX(Kalender!EH$81:EH$110,MAX(1,$F34))&gt;INDEX(Kalender!$B$81:$B$110,MAX(1,$F34)))),2,0))</f>
        <v>0</v>
      </c>
      <c r="EI34" s="5" t="n">
        <f aca="false">IF(Kalender!EI34&lt;&gt;1,0,IF(AND($B34&gt;0,INDEX(Kalender!EI$68:EI$77,MAX(1,$B34))&gt;INDEX(Kalender!$B$68:$B$77,MAX(1,$B34))),1,0)+IF(OR(AND($C34&gt;0,INDEX(Kalender!EI$81:EI$110,MAX(1,$C34))&gt;INDEX(Kalender!$B$81:$B$110,MAX(1,$C34))),AND($D34&gt;0,INDEX(Kalender!EI$81:EI$110,MAX(1,$D34))&gt;INDEX(Kalender!$B$81:$B$110,MAX(1,$D34))),AND($E34&gt;0,INDEX(Kalender!EI$81:EI$110,MAX(1,$E34))&gt;INDEX(Kalender!$B$81:$B$110,MAX(1,$E34))),AND($F34&gt;0,INDEX(Kalender!EI$81:EI$110,MAX(1,$F34))&gt;INDEX(Kalender!$B$81:$B$110,MAX(1,$F34)))),2,0))</f>
        <v>0</v>
      </c>
      <c r="EJ34" s="5" t="n">
        <f aca="false">IF(Kalender!EJ34&lt;&gt;1,0,IF(AND($B34&gt;0,INDEX(Kalender!EJ$68:EJ$77,MAX(1,$B34))&gt;INDEX(Kalender!$B$68:$B$77,MAX(1,$B34))),1,0)+IF(OR(AND($C34&gt;0,INDEX(Kalender!EJ$81:EJ$110,MAX(1,$C34))&gt;INDEX(Kalender!$B$81:$B$110,MAX(1,$C34))),AND($D34&gt;0,INDEX(Kalender!EJ$81:EJ$110,MAX(1,$D34))&gt;INDEX(Kalender!$B$81:$B$110,MAX(1,$D34))),AND($E34&gt;0,INDEX(Kalender!EJ$81:EJ$110,MAX(1,$E34))&gt;INDEX(Kalender!$B$81:$B$110,MAX(1,$E34))),AND($F34&gt;0,INDEX(Kalender!EJ$81:EJ$110,MAX(1,$F34))&gt;INDEX(Kalender!$B$81:$B$110,MAX(1,$F34)))),2,0))</f>
        <v>0</v>
      </c>
      <c r="EK34" s="5" t="n">
        <f aca="false">IF(Kalender!EK34&lt;&gt;1,0,IF(AND($B34&gt;0,INDEX(Kalender!EK$68:EK$77,MAX(1,$B34))&gt;INDEX(Kalender!$B$68:$B$77,MAX(1,$B34))),1,0)+IF(OR(AND($C34&gt;0,INDEX(Kalender!EK$81:EK$110,MAX(1,$C34))&gt;INDEX(Kalender!$B$81:$B$110,MAX(1,$C34))),AND($D34&gt;0,INDEX(Kalender!EK$81:EK$110,MAX(1,$D34))&gt;INDEX(Kalender!$B$81:$B$110,MAX(1,$D34))),AND($E34&gt;0,INDEX(Kalender!EK$81:EK$110,MAX(1,$E34))&gt;INDEX(Kalender!$B$81:$B$110,MAX(1,$E34))),AND($F34&gt;0,INDEX(Kalender!EK$81:EK$110,MAX(1,$F34))&gt;INDEX(Kalender!$B$81:$B$110,MAX(1,$F34)))),2,0))</f>
        <v>0</v>
      </c>
      <c r="EL34" s="5" t="n">
        <f aca="false">IF(Kalender!EL34&lt;&gt;1,0,IF(AND($B34&gt;0,INDEX(Kalender!EL$68:EL$77,MAX(1,$B34))&gt;INDEX(Kalender!$B$68:$B$77,MAX(1,$B34))),1,0)+IF(OR(AND($C34&gt;0,INDEX(Kalender!EL$81:EL$110,MAX(1,$C34))&gt;INDEX(Kalender!$B$81:$B$110,MAX(1,$C34))),AND($D34&gt;0,INDEX(Kalender!EL$81:EL$110,MAX(1,$D34))&gt;INDEX(Kalender!$B$81:$B$110,MAX(1,$D34))),AND($E34&gt;0,INDEX(Kalender!EL$81:EL$110,MAX(1,$E34))&gt;INDEX(Kalender!$B$81:$B$110,MAX(1,$E34))),AND($F34&gt;0,INDEX(Kalender!EL$81:EL$110,MAX(1,$F34))&gt;INDEX(Kalender!$B$81:$B$110,MAX(1,$F34)))),2,0))</f>
        <v>0</v>
      </c>
      <c r="EM34" s="5" t="n">
        <f aca="false">IF(Kalender!EM34&lt;&gt;1,0,IF(AND($B34&gt;0,INDEX(Kalender!EM$68:EM$77,MAX(1,$B34))&gt;INDEX(Kalender!$B$68:$B$77,MAX(1,$B34))),1,0)+IF(OR(AND($C34&gt;0,INDEX(Kalender!EM$81:EM$110,MAX(1,$C34))&gt;INDEX(Kalender!$B$81:$B$110,MAX(1,$C34))),AND($D34&gt;0,INDEX(Kalender!EM$81:EM$110,MAX(1,$D34))&gt;INDEX(Kalender!$B$81:$B$110,MAX(1,$D34))),AND($E34&gt;0,INDEX(Kalender!EM$81:EM$110,MAX(1,$E34))&gt;INDEX(Kalender!$B$81:$B$110,MAX(1,$E34))),AND($F34&gt;0,INDEX(Kalender!EM$81:EM$110,MAX(1,$F34))&gt;INDEX(Kalender!$B$81:$B$110,MAX(1,$F34)))),2,0))</f>
        <v>0</v>
      </c>
      <c r="EN34" s="5" t="n">
        <f aca="false">IF(Kalender!EN34&lt;&gt;1,0,IF(AND($B34&gt;0,INDEX(Kalender!EN$68:EN$77,MAX(1,$B34))&gt;INDEX(Kalender!$B$68:$B$77,MAX(1,$B34))),1,0)+IF(OR(AND($C34&gt;0,INDEX(Kalender!EN$81:EN$110,MAX(1,$C34))&gt;INDEX(Kalender!$B$81:$B$110,MAX(1,$C34))),AND($D34&gt;0,INDEX(Kalender!EN$81:EN$110,MAX(1,$D34))&gt;INDEX(Kalender!$B$81:$B$110,MAX(1,$D34))),AND($E34&gt;0,INDEX(Kalender!EN$81:EN$110,MAX(1,$E34))&gt;INDEX(Kalender!$B$81:$B$110,MAX(1,$E34))),AND($F34&gt;0,INDEX(Kalender!EN$81:EN$110,MAX(1,$F34))&gt;INDEX(Kalender!$B$81:$B$110,MAX(1,$F34)))),2,0))</f>
        <v>0</v>
      </c>
      <c r="EO34" s="5" t="n">
        <f aca="false">IF(Kalender!EO34&lt;&gt;1,0,IF(AND($B34&gt;0,INDEX(Kalender!EO$68:EO$77,MAX(1,$B34))&gt;INDEX(Kalender!$B$68:$B$77,MAX(1,$B34))),1,0)+IF(OR(AND($C34&gt;0,INDEX(Kalender!EO$81:EO$110,MAX(1,$C34))&gt;INDEX(Kalender!$B$81:$B$110,MAX(1,$C34))),AND($D34&gt;0,INDEX(Kalender!EO$81:EO$110,MAX(1,$D34))&gt;INDEX(Kalender!$B$81:$B$110,MAX(1,$D34))),AND($E34&gt;0,INDEX(Kalender!EO$81:EO$110,MAX(1,$E34))&gt;INDEX(Kalender!$B$81:$B$110,MAX(1,$E34))),AND($F34&gt;0,INDEX(Kalender!EO$81:EO$110,MAX(1,$F34))&gt;INDEX(Kalender!$B$81:$B$110,MAX(1,$F34)))),2,0))</f>
        <v>0</v>
      </c>
      <c r="EP34" s="5" t="n">
        <f aca="false">IF(Kalender!EP34&lt;&gt;1,0,IF(AND($B34&gt;0,INDEX(Kalender!EP$68:EP$77,MAX(1,$B34))&gt;INDEX(Kalender!$B$68:$B$77,MAX(1,$B34))),1,0)+IF(OR(AND($C34&gt;0,INDEX(Kalender!EP$81:EP$110,MAX(1,$C34))&gt;INDEX(Kalender!$B$81:$B$110,MAX(1,$C34))),AND($D34&gt;0,INDEX(Kalender!EP$81:EP$110,MAX(1,$D34))&gt;INDEX(Kalender!$B$81:$B$110,MAX(1,$D34))),AND($E34&gt;0,INDEX(Kalender!EP$81:EP$110,MAX(1,$E34))&gt;INDEX(Kalender!$B$81:$B$110,MAX(1,$E34))),AND($F34&gt;0,INDEX(Kalender!EP$81:EP$110,MAX(1,$F34))&gt;INDEX(Kalender!$B$81:$B$110,MAX(1,$F34)))),2,0))</f>
        <v>0</v>
      </c>
      <c r="EQ34" s="5" t="n">
        <f aca="false">IF(Kalender!EQ34&lt;&gt;1,0,IF(AND($B34&gt;0,INDEX(Kalender!EQ$68:EQ$77,MAX(1,$B34))&gt;INDEX(Kalender!$B$68:$B$77,MAX(1,$B34))),1,0)+IF(OR(AND($C34&gt;0,INDEX(Kalender!EQ$81:EQ$110,MAX(1,$C34))&gt;INDEX(Kalender!$B$81:$B$110,MAX(1,$C34))),AND($D34&gt;0,INDEX(Kalender!EQ$81:EQ$110,MAX(1,$D34))&gt;INDEX(Kalender!$B$81:$B$110,MAX(1,$D34))),AND($E34&gt;0,INDEX(Kalender!EQ$81:EQ$110,MAX(1,$E34))&gt;INDEX(Kalender!$B$81:$B$110,MAX(1,$E34))),AND($F34&gt;0,INDEX(Kalender!EQ$81:EQ$110,MAX(1,$F34))&gt;INDEX(Kalender!$B$81:$B$110,MAX(1,$F34)))),2,0))</f>
        <v>0</v>
      </c>
      <c r="ER34" s="5" t="n">
        <f aca="false">IF(Kalender!ER34&lt;&gt;1,0,IF(AND($B34&gt;0,INDEX(Kalender!ER$68:ER$77,MAX(1,$B34))&gt;INDEX(Kalender!$B$68:$B$77,MAX(1,$B34))),1,0)+IF(OR(AND($C34&gt;0,INDEX(Kalender!ER$81:ER$110,MAX(1,$C34))&gt;INDEX(Kalender!$B$81:$B$110,MAX(1,$C34))),AND($D34&gt;0,INDEX(Kalender!ER$81:ER$110,MAX(1,$D34))&gt;INDEX(Kalender!$B$81:$B$110,MAX(1,$D34))),AND($E34&gt;0,INDEX(Kalender!ER$81:ER$110,MAX(1,$E34))&gt;INDEX(Kalender!$B$81:$B$110,MAX(1,$E34))),AND($F34&gt;0,INDEX(Kalender!ER$81:ER$110,MAX(1,$F34))&gt;INDEX(Kalender!$B$81:$B$110,MAX(1,$F34)))),2,0))</f>
        <v>0</v>
      </c>
      <c r="ES34" s="5" t="n">
        <f aca="false">IF(Kalender!ES34&lt;&gt;1,0,IF(AND($B34&gt;0,INDEX(Kalender!ES$68:ES$77,MAX(1,$B34))&gt;INDEX(Kalender!$B$68:$B$77,MAX(1,$B34))),1,0)+IF(OR(AND($C34&gt;0,INDEX(Kalender!ES$81:ES$110,MAX(1,$C34))&gt;INDEX(Kalender!$B$81:$B$110,MAX(1,$C34))),AND($D34&gt;0,INDEX(Kalender!ES$81:ES$110,MAX(1,$D34))&gt;INDEX(Kalender!$B$81:$B$110,MAX(1,$D34))),AND($E34&gt;0,INDEX(Kalender!ES$81:ES$110,MAX(1,$E34))&gt;INDEX(Kalender!$B$81:$B$110,MAX(1,$E34))),AND($F34&gt;0,INDEX(Kalender!ES$81:ES$110,MAX(1,$F34))&gt;INDEX(Kalender!$B$81:$B$110,MAX(1,$F34)))),2,0))</f>
        <v>0</v>
      </c>
      <c r="ET34" s="5" t="n">
        <f aca="false">IF(Kalender!ET34&lt;&gt;1,0,IF(AND($B34&gt;0,INDEX(Kalender!ET$68:ET$77,MAX(1,$B34))&gt;INDEX(Kalender!$B$68:$B$77,MAX(1,$B34))),1,0)+IF(OR(AND($C34&gt;0,INDEX(Kalender!ET$81:ET$110,MAX(1,$C34))&gt;INDEX(Kalender!$B$81:$B$110,MAX(1,$C34))),AND($D34&gt;0,INDEX(Kalender!ET$81:ET$110,MAX(1,$D34))&gt;INDEX(Kalender!$B$81:$B$110,MAX(1,$D34))),AND($E34&gt;0,INDEX(Kalender!ET$81:ET$110,MAX(1,$E34))&gt;INDEX(Kalender!$B$81:$B$110,MAX(1,$E34))),AND($F34&gt;0,INDEX(Kalender!ET$81:ET$110,MAX(1,$F34))&gt;INDEX(Kalender!$B$81:$B$110,MAX(1,$F34)))),2,0))</f>
        <v>0</v>
      </c>
      <c r="EU34" s="5" t="n">
        <f aca="false">IF(Kalender!EU34&lt;&gt;1,0,IF(AND($B34&gt;0,INDEX(Kalender!EU$68:EU$77,MAX(1,$B34))&gt;INDEX(Kalender!$B$68:$B$77,MAX(1,$B34))),1,0)+IF(OR(AND($C34&gt;0,INDEX(Kalender!EU$81:EU$110,MAX(1,$C34))&gt;INDEX(Kalender!$B$81:$B$110,MAX(1,$C34))),AND($D34&gt;0,INDEX(Kalender!EU$81:EU$110,MAX(1,$D34))&gt;INDEX(Kalender!$B$81:$B$110,MAX(1,$D34))),AND($E34&gt;0,INDEX(Kalender!EU$81:EU$110,MAX(1,$E34))&gt;INDEX(Kalender!$B$81:$B$110,MAX(1,$E34))),AND($F34&gt;0,INDEX(Kalender!EU$81:EU$110,MAX(1,$F34))&gt;INDEX(Kalender!$B$81:$B$110,MAX(1,$F34)))),2,0))</f>
        <v>0</v>
      </c>
      <c r="EV34" s="5" t="n">
        <f aca="false">IF(Kalender!EV34&lt;&gt;1,0,IF(AND($B34&gt;0,INDEX(Kalender!EV$68:EV$77,MAX(1,$B34))&gt;INDEX(Kalender!$B$68:$B$77,MAX(1,$B34))),1,0)+IF(OR(AND($C34&gt;0,INDEX(Kalender!EV$81:EV$110,MAX(1,$C34))&gt;INDEX(Kalender!$B$81:$B$110,MAX(1,$C34))),AND($D34&gt;0,INDEX(Kalender!EV$81:EV$110,MAX(1,$D34))&gt;INDEX(Kalender!$B$81:$B$110,MAX(1,$D34))),AND($E34&gt;0,INDEX(Kalender!EV$81:EV$110,MAX(1,$E34))&gt;INDEX(Kalender!$B$81:$B$110,MAX(1,$E34))),AND($F34&gt;0,INDEX(Kalender!EV$81:EV$110,MAX(1,$F34))&gt;INDEX(Kalender!$B$81:$B$110,MAX(1,$F34)))),2,0))</f>
        <v>0</v>
      </c>
      <c r="EW34" s="5" t="n">
        <f aca="false">IF(Kalender!EW34&lt;&gt;1,0,IF(AND($B34&gt;0,INDEX(Kalender!EW$68:EW$77,MAX(1,$B34))&gt;INDEX(Kalender!$B$68:$B$77,MAX(1,$B34))),1,0)+IF(OR(AND($C34&gt;0,INDEX(Kalender!EW$81:EW$110,MAX(1,$C34))&gt;INDEX(Kalender!$B$81:$B$110,MAX(1,$C34))),AND($D34&gt;0,INDEX(Kalender!EW$81:EW$110,MAX(1,$D34))&gt;INDEX(Kalender!$B$81:$B$110,MAX(1,$D34))),AND($E34&gt;0,INDEX(Kalender!EW$81:EW$110,MAX(1,$E34))&gt;INDEX(Kalender!$B$81:$B$110,MAX(1,$E34))),AND($F34&gt;0,INDEX(Kalender!EW$81:EW$110,MAX(1,$F34))&gt;INDEX(Kalender!$B$81:$B$110,MAX(1,$F34)))),2,0))</f>
        <v>0</v>
      </c>
      <c r="EX34" s="5" t="n">
        <f aca="false">IF(Kalender!EX34&lt;&gt;1,0,IF(AND($B34&gt;0,INDEX(Kalender!EX$68:EX$77,MAX(1,$B34))&gt;INDEX(Kalender!$B$68:$B$77,MAX(1,$B34))),1,0)+IF(OR(AND($C34&gt;0,INDEX(Kalender!EX$81:EX$110,MAX(1,$C34))&gt;INDEX(Kalender!$B$81:$B$110,MAX(1,$C34))),AND($D34&gt;0,INDEX(Kalender!EX$81:EX$110,MAX(1,$D34))&gt;INDEX(Kalender!$B$81:$B$110,MAX(1,$D34))),AND($E34&gt;0,INDEX(Kalender!EX$81:EX$110,MAX(1,$E34))&gt;INDEX(Kalender!$B$81:$B$110,MAX(1,$E34))),AND($F34&gt;0,INDEX(Kalender!EX$81:EX$110,MAX(1,$F34))&gt;INDEX(Kalender!$B$81:$B$110,MAX(1,$F34)))),2,0))</f>
        <v>0</v>
      </c>
      <c r="EY34" s="5" t="n">
        <f aca="false">IF(Kalender!EY34&lt;&gt;1,0,IF(AND($B34&gt;0,INDEX(Kalender!EY$68:EY$77,MAX(1,$B34))&gt;INDEX(Kalender!$B$68:$B$77,MAX(1,$B34))),1,0)+IF(OR(AND($C34&gt;0,INDEX(Kalender!EY$81:EY$110,MAX(1,$C34))&gt;INDEX(Kalender!$B$81:$B$110,MAX(1,$C34))),AND($D34&gt;0,INDEX(Kalender!EY$81:EY$110,MAX(1,$D34))&gt;INDEX(Kalender!$B$81:$B$110,MAX(1,$D34))),AND($E34&gt;0,INDEX(Kalender!EY$81:EY$110,MAX(1,$E34))&gt;INDEX(Kalender!$B$81:$B$110,MAX(1,$E34))),AND($F34&gt;0,INDEX(Kalender!EY$81:EY$110,MAX(1,$F34))&gt;INDEX(Kalender!$B$81:$B$110,MAX(1,$F34)))),2,0))</f>
        <v>0</v>
      </c>
      <c r="EZ34" s="5" t="n">
        <f aca="false">IF(Kalender!EZ34&lt;&gt;1,0,IF(AND($B34&gt;0,INDEX(Kalender!EZ$68:EZ$77,MAX(1,$B34))&gt;INDEX(Kalender!$B$68:$B$77,MAX(1,$B34))),1,0)+IF(OR(AND($C34&gt;0,INDEX(Kalender!EZ$81:EZ$110,MAX(1,$C34))&gt;INDEX(Kalender!$B$81:$B$110,MAX(1,$C34))),AND($D34&gt;0,INDEX(Kalender!EZ$81:EZ$110,MAX(1,$D34))&gt;INDEX(Kalender!$B$81:$B$110,MAX(1,$D34))),AND($E34&gt;0,INDEX(Kalender!EZ$81:EZ$110,MAX(1,$E34))&gt;INDEX(Kalender!$B$81:$B$110,MAX(1,$E34))),AND($F34&gt;0,INDEX(Kalender!EZ$81:EZ$110,MAX(1,$F34))&gt;INDEX(Kalender!$B$81:$B$110,MAX(1,$F34)))),2,0))</f>
        <v>0</v>
      </c>
      <c r="FA34" s="5" t="n">
        <f aca="false">IF(Kalender!FA34&lt;&gt;1,0,IF(AND($B34&gt;0,INDEX(Kalender!FA$68:FA$77,MAX(1,$B34))&gt;INDEX(Kalender!$B$68:$B$77,MAX(1,$B34))),1,0)+IF(OR(AND($C34&gt;0,INDEX(Kalender!FA$81:FA$110,MAX(1,$C34))&gt;INDEX(Kalender!$B$81:$B$110,MAX(1,$C34))),AND($D34&gt;0,INDEX(Kalender!FA$81:FA$110,MAX(1,$D34))&gt;INDEX(Kalender!$B$81:$B$110,MAX(1,$D34))),AND($E34&gt;0,INDEX(Kalender!FA$81:FA$110,MAX(1,$E34))&gt;INDEX(Kalender!$B$81:$B$110,MAX(1,$E34))),AND($F34&gt;0,INDEX(Kalender!FA$81:FA$110,MAX(1,$F34))&gt;INDEX(Kalender!$B$81:$B$110,MAX(1,$F34)))),2,0))</f>
        <v>0</v>
      </c>
      <c r="FB34" s="5" t="n">
        <f aca="false">IF(Kalender!FB34&lt;&gt;1,0,IF(AND($B34&gt;0,INDEX(Kalender!FB$68:FB$77,MAX(1,$B34))&gt;INDEX(Kalender!$B$68:$B$77,MAX(1,$B34))),1,0)+IF(OR(AND($C34&gt;0,INDEX(Kalender!FB$81:FB$110,MAX(1,$C34))&gt;INDEX(Kalender!$B$81:$B$110,MAX(1,$C34))),AND($D34&gt;0,INDEX(Kalender!FB$81:FB$110,MAX(1,$D34))&gt;INDEX(Kalender!$B$81:$B$110,MAX(1,$D34))),AND($E34&gt;0,INDEX(Kalender!FB$81:FB$110,MAX(1,$E34))&gt;INDEX(Kalender!$B$81:$B$110,MAX(1,$E34))),AND($F34&gt;0,INDEX(Kalender!FB$81:FB$110,MAX(1,$F34))&gt;INDEX(Kalender!$B$81:$B$110,MAX(1,$F34)))),2,0))</f>
        <v>0</v>
      </c>
      <c r="FC34" s="5" t="n">
        <f aca="false">IF(Kalender!FC34&lt;&gt;1,0,IF(AND($B34&gt;0,INDEX(Kalender!FC$68:FC$77,MAX(1,$B34))&gt;INDEX(Kalender!$B$68:$B$77,MAX(1,$B34))),1,0)+IF(OR(AND($C34&gt;0,INDEX(Kalender!FC$81:FC$110,MAX(1,$C34))&gt;INDEX(Kalender!$B$81:$B$110,MAX(1,$C34))),AND($D34&gt;0,INDEX(Kalender!FC$81:FC$110,MAX(1,$D34))&gt;INDEX(Kalender!$B$81:$B$110,MAX(1,$D34))),AND($E34&gt;0,INDEX(Kalender!FC$81:FC$110,MAX(1,$E34))&gt;INDEX(Kalender!$B$81:$B$110,MAX(1,$E34))),AND($F34&gt;0,INDEX(Kalender!FC$81:FC$110,MAX(1,$F34))&gt;INDEX(Kalender!$B$81:$B$110,MAX(1,$F34)))),2,0))</f>
        <v>0</v>
      </c>
      <c r="FD34" s="5" t="n">
        <f aca="false">IF(Kalender!FD34&lt;&gt;1,0,IF(AND($B34&gt;0,INDEX(Kalender!FD$68:FD$77,MAX(1,$B34))&gt;INDEX(Kalender!$B$68:$B$77,MAX(1,$B34))),1,0)+IF(OR(AND($C34&gt;0,INDEX(Kalender!FD$81:FD$110,MAX(1,$C34))&gt;INDEX(Kalender!$B$81:$B$110,MAX(1,$C34))),AND($D34&gt;0,INDEX(Kalender!FD$81:FD$110,MAX(1,$D34))&gt;INDEX(Kalender!$B$81:$B$110,MAX(1,$D34))),AND($E34&gt;0,INDEX(Kalender!FD$81:FD$110,MAX(1,$E34))&gt;INDEX(Kalender!$B$81:$B$110,MAX(1,$E34))),AND($F34&gt;0,INDEX(Kalender!FD$81:FD$110,MAX(1,$F34))&gt;INDEX(Kalender!$B$81:$B$110,MAX(1,$F34)))),2,0))</f>
        <v>0</v>
      </c>
      <c r="FE34" s="5" t="n">
        <f aca="false">IF(Kalender!FE34&lt;&gt;1,0,IF(AND($B34&gt;0,INDEX(Kalender!FE$68:FE$77,MAX(1,$B34))&gt;INDEX(Kalender!$B$68:$B$77,MAX(1,$B34))),1,0)+IF(OR(AND($C34&gt;0,INDEX(Kalender!FE$81:FE$110,MAX(1,$C34))&gt;INDEX(Kalender!$B$81:$B$110,MAX(1,$C34))),AND($D34&gt;0,INDEX(Kalender!FE$81:FE$110,MAX(1,$D34))&gt;INDEX(Kalender!$B$81:$B$110,MAX(1,$D34))),AND($E34&gt;0,INDEX(Kalender!FE$81:FE$110,MAX(1,$E34))&gt;INDEX(Kalender!$B$81:$B$110,MAX(1,$E34))),AND($F34&gt;0,INDEX(Kalender!FE$81:FE$110,MAX(1,$F34))&gt;INDEX(Kalender!$B$81:$B$110,MAX(1,$F34)))),2,0))</f>
        <v>0</v>
      </c>
      <c r="FF34" s="5" t="n">
        <f aca="false">IF(Kalender!FF34&lt;&gt;1,0,IF(AND($B34&gt;0,INDEX(Kalender!FF$68:FF$77,MAX(1,$B34))&gt;INDEX(Kalender!$B$68:$B$77,MAX(1,$B34))),1,0)+IF(OR(AND($C34&gt;0,INDEX(Kalender!FF$81:FF$110,MAX(1,$C34))&gt;INDEX(Kalender!$B$81:$B$110,MAX(1,$C34))),AND($D34&gt;0,INDEX(Kalender!FF$81:FF$110,MAX(1,$D34))&gt;INDEX(Kalender!$B$81:$B$110,MAX(1,$D34))),AND($E34&gt;0,INDEX(Kalender!FF$81:FF$110,MAX(1,$E34))&gt;INDEX(Kalender!$B$81:$B$110,MAX(1,$E34))),AND($F34&gt;0,INDEX(Kalender!FF$81:FF$110,MAX(1,$F34))&gt;INDEX(Kalender!$B$81:$B$110,MAX(1,$F34)))),2,0))</f>
        <v>0</v>
      </c>
      <c r="FG34" s="5" t="n">
        <f aca="false">IF(Kalender!FG34&lt;&gt;1,0,IF(AND($B34&gt;0,INDEX(Kalender!FG$68:FG$77,MAX(1,$B34))&gt;INDEX(Kalender!$B$68:$B$77,MAX(1,$B34))),1,0)+IF(OR(AND($C34&gt;0,INDEX(Kalender!FG$81:FG$110,MAX(1,$C34))&gt;INDEX(Kalender!$B$81:$B$110,MAX(1,$C34))),AND($D34&gt;0,INDEX(Kalender!FG$81:FG$110,MAX(1,$D34))&gt;INDEX(Kalender!$B$81:$B$110,MAX(1,$D34))),AND($E34&gt;0,INDEX(Kalender!FG$81:FG$110,MAX(1,$E34))&gt;INDEX(Kalender!$B$81:$B$110,MAX(1,$E34))),AND($F34&gt;0,INDEX(Kalender!FG$81:FG$110,MAX(1,$F34))&gt;INDEX(Kalender!$B$81:$B$110,MAX(1,$F34)))),2,0))</f>
        <v>0</v>
      </c>
      <c r="FH34" s="5" t="n">
        <f aca="false">IF(Kalender!FH34&lt;&gt;1,0,IF(AND($B34&gt;0,INDEX(Kalender!FH$68:FH$77,MAX(1,$B34))&gt;INDEX(Kalender!$B$68:$B$77,MAX(1,$B34))),1,0)+IF(OR(AND($C34&gt;0,INDEX(Kalender!FH$81:FH$110,MAX(1,$C34))&gt;INDEX(Kalender!$B$81:$B$110,MAX(1,$C34))),AND($D34&gt;0,INDEX(Kalender!FH$81:FH$110,MAX(1,$D34))&gt;INDEX(Kalender!$B$81:$B$110,MAX(1,$D34))),AND($E34&gt;0,INDEX(Kalender!FH$81:FH$110,MAX(1,$E34))&gt;INDEX(Kalender!$B$81:$B$110,MAX(1,$E34))),AND($F34&gt;0,INDEX(Kalender!FH$81:FH$110,MAX(1,$F34))&gt;INDEX(Kalender!$B$81:$B$110,MAX(1,$F34)))),2,0))</f>
        <v>0</v>
      </c>
      <c r="FI34" s="5" t="n">
        <f aca="false">IF(Kalender!FI34&lt;&gt;1,0,IF(AND($B34&gt;0,INDEX(Kalender!FI$68:FI$77,MAX(1,$B34))&gt;INDEX(Kalender!$B$68:$B$77,MAX(1,$B34))),1,0)+IF(OR(AND($C34&gt;0,INDEX(Kalender!FI$81:FI$110,MAX(1,$C34))&gt;INDEX(Kalender!$B$81:$B$110,MAX(1,$C34))),AND($D34&gt;0,INDEX(Kalender!FI$81:FI$110,MAX(1,$D34))&gt;INDEX(Kalender!$B$81:$B$110,MAX(1,$D34))),AND($E34&gt;0,INDEX(Kalender!FI$81:FI$110,MAX(1,$E34))&gt;INDEX(Kalender!$B$81:$B$110,MAX(1,$E34))),AND($F34&gt;0,INDEX(Kalender!FI$81:FI$110,MAX(1,$F34))&gt;INDEX(Kalender!$B$81:$B$110,MAX(1,$F34)))),2,0))</f>
        <v>0</v>
      </c>
      <c r="FJ34" s="5" t="n">
        <f aca="false">IF(Kalender!FJ34&lt;&gt;1,0,IF(AND($B34&gt;0,INDEX(Kalender!FJ$68:FJ$77,MAX(1,$B34))&gt;INDEX(Kalender!$B$68:$B$77,MAX(1,$B34))),1,0)+IF(OR(AND($C34&gt;0,INDEX(Kalender!FJ$81:FJ$110,MAX(1,$C34))&gt;INDEX(Kalender!$B$81:$B$110,MAX(1,$C34))),AND($D34&gt;0,INDEX(Kalender!FJ$81:FJ$110,MAX(1,$D34))&gt;INDEX(Kalender!$B$81:$B$110,MAX(1,$D34))),AND($E34&gt;0,INDEX(Kalender!FJ$81:FJ$110,MAX(1,$E34))&gt;INDEX(Kalender!$B$81:$B$110,MAX(1,$E34))),AND($F34&gt;0,INDEX(Kalender!FJ$81:FJ$110,MAX(1,$F34))&gt;INDEX(Kalender!$B$81:$B$110,MAX(1,$F34)))),2,0))</f>
        <v>0</v>
      </c>
      <c r="FK34" s="5" t="n">
        <f aca="false">IF(Kalender!FK34&lt;&gt;1,0,IF(AND($B34&gt;0,INDEX(Kalender!FK$68:FK$77,MAX(1,$B34))&gt;INDEX(Kalender!$B$68:$B$77,MAX(1,$B34))),1,0)+IF(OR(AND($C34&gt;0,INDEX(Kalender!FK$81:FK$110,MAX(1,$C34))&gt;INDEX(Kalender!$B$81:$B$110,MAX(1,$C34))),AND($D34&gt;0,INDEX(Kalender!FK$81:FK$110,MAX(1,$D34))&gt;INDEX(Kalender!$B$81:$B$110,MAX(1,$D34))),AND($E34&gt;0,INDEX(Kalender!FK$81:FK$110,MAX(1,$E34))&gt;INDEX(Kalender!$B$81:$B$110,MAX(1,$E34))),AND($F34&gt;0,INDEX(Kalender!FK$81:FK$110,MAX(1,$F34))&gt;INDEX(Kalender!$B$81:$B$110,MAX(1,$F34)))),2,0))</f>
        <v>0</v>
      </c>
      <c r="FL34" s="5" t="n">
        <f aca="false">IF(Kalender!FL34&lt;&gt;1,0,IF(AND($B34&gt;0,INDEX(Kalender!FL$68:FL$77,MAX(1,$B34))&gt;INDEX(Kalender!$B$68:$B$77,MAX(1,$B34))),1,0)+IF(OR(AND($C34&gt;0,INDEX(Kalender!FL$81:FL$110,MAX(1,$C34))&gt;INDEX(Kalender!$B$81:$B$110,MAX(1,$C34))),AND($D34&gt;0,INDEX(Kalender!FL$81:FL$110,MAX(1,$D34))&gt;INDEX(Kalender!$B$81:$B$110,MAX(1,$D34))),AND($E34&gt;0,INDEX(Kalender!FL$81:FL$110,MAX(1,$E34))&gt;INDEX(Kalender!$B$81:$B$110,MAX(1,$E34))),AND($F34&gt;0,INDEX(Kalender!FL$81:FL$110,MAX(1,$F34))&gt;INDEX(Kalender!$B$81:$B$110,MAX(1,$F34)))),2,0))</f>
        <v>0</v>
      </c>
      <c r="FM34" s="5" t="n">
        <f aca="false">IF(Kalender!FM34&lt;&gt;1,0,IF(AND($B34&gt;0,INDEX(Kalender!FM$68:FM$77,MAX(1,$B34))&gt;INDEX(Kalender!$B$68:$B$77,MAX(1,$B34))),1,0)+IF(OR(AND($C34&gt;0,INDEX(Kalender!FM$81:FM$110,MAX(1,$C34))&gt;INDEX(Kalender!$B$81:$B$110,MAX(1,$C34))),AND($D34&gt;0,INDEX(Kalender!FM$81:FM$110,MAX(1,$D34))&gt;INDEX(Kalender!$B$81:$B$110,MAX(1,$D34))),AND($E34&gt;0,INDEX(Kalender!FM$81:FM$110,MAX(1,$E34))&gt;INDEX(Kalender!$B$81:$B$110,MAX(1,$E34))),AND($F34&gt;0,INDEX(Kalender!FM$81:FM$110,MAX(1,$F34))&gt;INDEX(Kalender!$B$81:$B$110,MAX(1,$F34)))),2,0))</f>
        <v>0</v>
      </c>
      <c r="FN34" s="5" t="n">
        <f aca="false">IF(Kalender!FN34&lt;&gt;1,0,IF(AND($B34&gt;0,INDEX(Kalender!FN$68:FN$77,MAX(1,$B34))&gt;INDEX(Kalender!$B$68:$B$77,MAX(1,$B34))),1,0)+IF(OR(AND($C34&gt;0,INDEX(Kalender!FN$81:FN$110,MAX(1,$C34))&gt;INDEX(Kalender!$B$81:$B$110,MAX(1,$C34))),AND($D34&gt;0,INDEX(Kalender!FN$81:FN$110,MAX(1,$D34))&gt;INDEX(Kalender!$B$81:$B$110,MAX(1,$D34))),AND($E34&gt;0,INDEX(Kalender!FN$81:FN$110,MAX(1,$E34))&gt;INDEX(Kalender!$B$81:$B$110,MAX(1,$E34))),AND($F34&gt;0,INDEX(Kalender!FN$81:FN$110,MAX(1,$F34))&gt;INDEX(Kalender!$B$81:$B$110,MAX(1,$F34)))),2,0))</f>
        <v>0</v>
      </c>
      <c r="FO34" s="5" t="n">
        <f aca="false">IF(Kalender!FO34&lt;&gt;1,0,IF(AND($B34&gt;0,INDEX(Kalender!FO$68:FO$77,MAX(1,$B34))&gt;INDEX(Kalender!$B$68:$B$77,MAX(1,$B34))),1,0)+IF(OR(AND($C34&gt;0,INDEX(Kalender!FO$81:FO$110,MAX(1,$C34))&gt;INDEX(Kalender!$B$81:$B$110,MAX(1,$C34))),AND($D34&gt;0,INDEX(Kalender!FO$81:FO$110,MAX(1,$D34))&gt;INDEX(Kalender!$B$81:$B$110,MAX(1,$D34))),AND($E34&gt;0,INDEX(Kalender!FO$81:FO$110,MAX(1,$E34))&gt;INDEX(Kalender!$B$81:$B$110,MAX(1,$E34))),AND($F34&gt;0,INDEX(Kalender!FO$81:FO$110,MAX(1,$F34))&gt;INDEX(Kalender!$B$81:$B$110,MAX(1,$F34)))),2,0))</f>
        <v>0</v>
      </c>
      <c r="FP34" s="5" t="n">
        <f aca="false">IF(Kalender!FP34&lt;&gt;1,0,IF(AND($B34&gt;0,INDEX(Kalender!FP$68:FP$77,MAX(1,$B34))&gt;INDEX(Kalender!$B$68:$B$77,MAX(1,$B34))),1,0)+IF(OR(AND($C34&gt;0,INDEX(Kalender!FP$81:FP$110,MAX(1,$C34))&gt;INDEX(Kalender!$B$81:$B$110,MAX(1,$C34))),AND($D34&gt;0,INDEX(Kalender!FP$81:FP$110,MAX(1,$D34))&gt;INDEX(Kalender!$B$81:$B$110,MAX(1,$D34))),AND($E34&gt;0,INDEX(Kalender!FP$81:FP$110,MAX(1,$E34))&gt;INDEX(Kalender!$B$81:$B$110,MAX(1,$E34))),AND($F34&gt;0,INDEX(Kalender!FP$81:FP$110,MAX(1,$F34))&gt;INDEX(Kalender!$B$81:$B$110,MAX(1,$F34)))),2,0))</f>
        <v>0</v>
      </c>
      <c r="FQ34" s="5" t="n">
        <f aca="false">IF(Kalender!FQ34&lt;&gt;1,0,IF(AND($B34&gt;0,INDEX(Kalender!FQ$68:FQ$77,MAX(1,$B34))&gt;INDEX(Kalender!$B$68:$B$77,MAX(1,$B34))),1,0)+IF(OR(AND($C34&gt;0,INDEX(Kalender!FQ$81:FQ$110,MAX(1,$C34))&gt;INDEX(Kalender!$B$81:$B$110,MAX(1,$C34))),AND($D34&gt;0,INDEX(Kalender!FQ$81:FQ$110,MAX(1,$D34))&gt;INDEX(Kalender!$B$81:$B$110,MAX(1,$D34))),AND($E34&gt;0,INDEX(Kalender!FQ$81:FQ$110,MAX(1,$E34))&gt;INDEX(Kalender!$B$81:$B$110,MAX(1,$E34))),AND($F34&gt;0,INDEX(Kalender!FQ$81:FQ$110,MAX(1,$F34))&gt;INDEX(Kalender!$B$81:$B$110,MAX(1,$F34)))),2,0))</f>
        <v>0</v>
      </c>
      <c r="FR34" s="5" t="n">
        <f aca="false">IF(Kalender!FR34&lt;&gt;1,0,IF(AND($B34&gt;0,INDEX(Kalender!FR$68:FR$77,MAX(1,$B34))&gt;INDEX(Kalender!$B$68:$B$77,MAX(1,$B34))),1,0)+IF(OR(AND($C34&gt;0,INDEX(Kalender!FR$81:FR$110,MAX(1,$C34))&gt;INDEX(Kalender!$B$81:$B$110,MAX(1,$C34))),AND($D34&gt;0,INDEX(Kalender!FR$81:FR$110,MAX(1,$D34))&gt;INDEX(Kalender!$B$81:$B$110,MAX(1,$D34))),AND($E34&gt;0,INDEX(Kalender!FR$81:FR$110,MAX(1,$E34))&gt;INDEX(Kalender!$B$81:$B$110,MAX(1,$E34))),AND($F34&gt;0,INDEX(Kalender!FR$81:FR$110,MAX(1,$F34))&gt;INDEX(Kalender!$B$81:$B$110,MAX(1,$F34)))),2,0))</f>
        <v>0</v>
      </c>
      <c r="FS34" s="5" t="n">
        <f aca="false">IF(Kalender!FS34&lt;&gt;1,0,IF(AND($B34&gt;0,INDEX(Kalender!FS$68:FS$77,MAX(1,$B34))&gt;INDEX(Kalender!$B$68:$B$77,MAX(1,$B34))),1,0)+IF(OR(AND($C34&gt;0,INDEX(Kalender!FS$81:FS$110,MAX(1,$C34))&gt;INDEX(Kalender!$B$81:$B$110,MAX(1,$C34))),AND($D34&gt;0,INDEX(Kalender!FS$81:FS$110,MAX(1,$D34))&gt;INDEX(Kalender!$B$81:$B$110,MAX(1,$D34))),AND($E34&gt;0,INDEX(Kalender!FS$81:FS$110,MAX(1,$E34))&gt;INDEX(Kalender!$B$81:$B$110,MAX(1,$E34))),AND($F34&gt;0,INDEX(Kalender!FS$81:FS$110,MAX(1,$F34))&gt;INDEX(Kalender!$B$81:$B$110,MAX(1,$F34)))),2,0))</f>
        <v>0</v>
      </c>
      <c r="FT34" s="5" t="n">
        <f aca="false">IF(Kalender!FT34&lt;&gt;1,0,IF(AND($B34&gt;0,INDEX(Kalender!FT$68:FT$77,MAX(1,$B34))&gt;INDEX(Kalender!$B$68:$B$77,MAX(1,$B34))),1,0)+IF(OR(AND($C34&gt;0,INDEX(Kalender!FT$81:FT$110,MAX(1,$C34))&gt;INDEX(Kalender!$B$81:$B$110,MAX(1,$C34))),AND($D34&gt;0,INDEX(Kalender!FT$81:FT$110,MAX(1,$D34))&gt;INDEX(Kalender!$B$81:$B$110,MAX(1,$D34))),AND($E34&gt;0,INDEX(Kalender!FT$81:FT$110,MAX(1,$E34))&gt;INDEX(Kalender!$B$81:$B$110,MAX(1,$E34))),AND($F34&gt;0,INDEX(Kalender!FT$81:FT$110,MAX(1,$F34))&gt;INDEX(Kalender!$B$81:$B$110,MAX(1,$F34)))),2,0))</f>
        <v>0</v>
      </c>
      <c r="FU34" s="5" t="n">
        <f aca="false">IF(Kalender!FU34&lt;&gt;1,0,IF(AND($B34&gt;0,INDEX(Kalender!FU$68:FU$77,MAX(1,$B34))&gt;INDEX(Kalender!$B$68:$B$77,MAX(1,$B34))),1,0)+IF(OR(AND($C34&gt;0,INDEX(Kalender!FU$81:FU$110,MAX(1,$C34))&gt;INDEX(Kalender!$B$81:$B$110,MAX(1,$C34))),AND($D34&gt;0,INDEX(Kalender!FU$81:FU$110,MAX(1,$D34))&gt;INDEX(Kalender!$B$81:$B$110,MAX(1,$D34))),AND($E34&gt;0,INDEX(Kalender!FU$81:FU$110,MAX(1,$E34))&gt;INDEX(Kalender!$B$81:$B$110,MAX(1,$E34))),AND($F34&gt;0,INDEX(Kalender!FU$81:FU$110,MAX(1,$F34))&gt;INDEX(Kalender!$B$81:$B$110,MAX(1,$F34)))),2,0))</f>
        <v>0</v>
      </c>
      <c r="FV34" s="5" t="n">
        <f aca="false">IF(Kalender!FV34&lt;&gt;1,0,IF(AND($B34&gt;0,INDEX(Kalender!FV$68:FV$77,MAX(1,$B34))&gt;INDEX(Kalender!$B$68:$B$77,MAX(1,$B34))),1,0)+IF(OR(AND($C34&gt;0,INDEX(Kalender!FV$81:FV$110,MAX(1,$C34))&gt;INDEX(Kalender!$B$81:$B$110,MAX(1,$C34))),AND($D34&gt;0,INDEX(Kalender!FV$81:FV$110,MAX(1,$D34))&gt;INDEX(Kalender!$B$81:$B$110,MAX(1,$D34))),AND($E34&gt;0,INDEX(Kalender!FV$81:FV$110,MAX(1,$E34))&gt;INDEX(Kalender!$B$81:$B$110,MAX(1,$E34))),AND($F34&gt;0,INDEX(Kalender!FV$81:FV$110,MAX(1,$F34))&gt;INDEX(Kalender!$B$81:$B$110,MAX(1,$F34)))),2,0))</f>
        <v>0</v>
      </c>
      <c r="FW34" s="5" t="n">
        <f aca="false">IF(Kalender!FW34&lt;&gt;1,0,IF(AND($B34&gt;0,INDEX(Kalender!FW$68:FW$77,MAX(1,$B34))&gt;INDEX(Kalender!$B$68:$B$77,MAX(1,$B34))),1,0)+IF(OR(AND($C34&gt;0,INDEX(Kalender!FW$81:FW$110,MAX(1,$C34))&gt;INDEX(Kalender!$B$81:$B$110,MAX(1,$C34))),AND($D34&gt;0,INDEX(Kalender!FW$81:FW$110,MAX(1,$D34))&gt;INDEX(Kalender!$B$81:$B$110,MAX(1,$D34))),AND($E34&gt;0,INDEX(Kalender!FW$81:FW$110,MAX(1,$E34))&gt;INDEX(Kalender!$B$81:$B$110,MAX(1,$E34))),AND($F34&gt;0,INDEX(Kalender!FW$81:FW$110,MAX(1,$F34))&gt;INDEX(Kalender!$B$81:$B$110,MAX(1,$F34)))),2,0))</f>
        <v>0</v>
      </c>
      <c r="FX34" s="5" t="n">
        <f aca="false">IF(Kalender!FX34&lt;&gt;1,0,IF(AND($B34&gt;0,INDEX(Kalender!FX$68:FX$77,MAX(1,$B34))&gt;INDEX(Kalender!$B$68:$B$77,MAX(1,$B34))),1,0)+IF(OR(AND($C34&gt;0,INDEX(Kalender!FX$81:FX$110,MAX(1,$C34))&gt;INDEX(Kalender!$B$81:$B$110,MAX(1,$C34))),AND($D34&gt;0,INDEX(Kalender!FX$81:FX$110,MAX(1,$D34))&gt;INDEX(Kalender!$B$81:$B$110,MAX(1,$D34))),AND($E34&gt;0,INDEX(Kalender!FX$81:FX$110,MAX(1,$E34))&gt;INDEX(Kalender!$B$81:$B$110,MAX(1,$E34))),AND($F34&gt;0,INDEX(Kalender!FX$81:FX$110,MAX(1,$F34))&gt;INDEX(Kalender!$B$81:$B$110,MAX(1,$F34)))),2,0))</f>
        <v>0</v>
      </c>
      <c r="FY34" s="5" t="n">
        <f aca="false">IF(Kalender!FY34&lt;&gt;1,0,IF(AND($B34&gt;0,INDEX(Kalender!FY$68:FY$77,MAX(1,$B34))&gt;INDEX(Kalender!$B$68:$B$77,MAX(1,$B34))),1,0)+IF(OR(AND($C34&gt;0,INDEX(Kalender!FY$81:FY$110,MAX(1,$C34))&gt;INDEX(Kalender!$B$81:$B$110,MAX(1,$C34))),AND($D34&gt;0,INDEX(Kalender!FY$81:FY$110,MAX(1,$D34))&gt;INDEX(Kalender!$B$81:$B$110,MAX(1,$D34))),AND($E34&gt;0,INDEX(Kalender!FY$81:FY$110,MAX(1,$E34))&gt;INDEX(Kalender!$B$81:$B$110,MAX(1,$E34))),AND($F34&gt;0,INDEX(Kalender!FY$81:FY$110,MAX(1,$F34))&gt;INDEX(Kalender!$B$81:$B$110,MAX(1,$F34)))),2,0))</f>
        <v>0</v>
      </c>
      <c r="FZ34" s="5" t="n">
        <f aca="false">IF(Kalender!FZ34&lt;&gt;1,0,IF(AND($B34&gt;0,INDEX(Kalender!FZ$68:FZ$77,MAX(1,$B34))&gt;INDEX(Kalender!$B$68:$B$77,MAX(1,$B34))),1,0)+IF(OR(AND($C34&gt;0,INDEX(Kalender!FZ$81:FZ$110,MAX(1,$C34))&gt;INDEX(Kalender!$B$81:$B$110,MAX(1,$C34))),AND($D34&gt;0,INDEX(Kalender!FZ$81:FZ$110,MAX(1,$D34))&gt;INDEX(Kalender!$B$81:$B$110,MAX(1,$D34))),AND($E34&gt;0,INDEX(Kalender!FZ$81:FZ$110,MAX(1,$E34))&gt;INDEX(Kalender!$B$81:$B$110,MAX(1,$E34))),AND($F34&gt;0,INDEX(Kalender!FZ$81:FZ$110,MAX(1,$F34))&gt;INDEX(Kalender!$B$81:$B$110,MAX(1,$F34)))),2,0))</f>
        <v>0</v>
      </c>
      <c r="GA34" s="5" t="n">
        <f aca="false">IF(Kalender!GA34&lt;&gt;1,0,IF(AND($B34&gt;0,INDEX(Kalender!GA$68:GA$77,MAX(1,$B34))&gt;INDEX(Kalender!$B$68:$B$77,MAX(1,$B34))),1,0)+IF(OR(AND($C34&gt;0,INDEX(Kalender!GA$81:GA$110,MAX(1,$C34))&gt;INDEX(Kalender!$B$81:$B$110,MAX(1,$C34))),AND($D34&gt;0,INDEX(Kalender!GA$81:GA$110,MAX(1,$D34))&gt;INDEX(Kalender!$B$81:$B$110,MAX(1,$D34))),AND($E34&gt;0,INDEX(Kalender!GA$81:GA$110,MAX(1,$E34))&gt;INDEX(Kalender!$B$81:$B$110,MAX(1,$E34))),AND($F34&gt;0,INDEX(Kalender!GA$81:GA$110,MAX(1,$F34))&gt;INDEX(Kalender!$B$81:$B$110,MAX(1,$F34)))),2,0))</f>
        <v>0</v>
      </c>
      <c r="GB34" s="5" t="n">
        <f aca="false">IF(Kalender!GB34&lt;&gt;1,0,IF(AND($B34&gt;0,INDEX(Kalender!GB$68:GB$77,MAX(1,$B34))&gt;INDEX(Kalender!$B$68:$B$77,MAX(1,$B34))),1,0)+IF(OR(AND($C34&gt;0,INDEX(Kalender!GB$81:GB$110,MAX(1,$C34))&gt;INDEX(Kalender!$B$81:$B$110,MAX(1,$C34))),AND($D34&gt;0,INDEX(Kalender!GB$81:GB$110,MAX(1,$D34))&gt;INDEX(Kalender!$B$81:$B$110,MAX(1,$D34))),AND($E34&gt;0,INDEX(Kalender!GB$81:GB$110,MAX(1,$E34))&gt;INDEX(Kalender!$B$81:$B$110,MAX(1,$E34))),AND($F34&gt;0,INDEX(Kalender!GB$81:GB$110,MAX(1,$F34))&gt;INDEX(Kalender!$B$81:$B$110,MAX(1,$F34)))),2,0))</f>
        <v>0</v>
      </c>
      <c r="GC34" s="5" t="n">
        <f aca="false">IF(Kalender!GC34&lt;&gt;1,0,IF(AND($B34&gt;0,INDEX(Kalender!GC$68:GC$77,MAX(1,$B34))&gt;INDEX(Kalender!$B$68:$B$77,MAX(1,$B34))),1,0)+IF(OR(AND($C34&gt;0,INDEX(Kalender!GC$81:GC$110,MAX(1,$C34))&gt;INDEX(Kalender!$B$81:$B$110,MAX(1,$C34))),AND($D34&gt;0,INDEX(Kalender!GC$81:GC$110,MAX(1,$D34))&gt;INDEX(Kalender!$B$81:$B$110,MAX(1,$D34))),AND($E34&gt;0,INDEX(Kalender!GC$81:GC$110,MAX(1,$E34))&gt;INDEX(Kalender!$B$81:$B$110,MAX(1,$E34))),AND($F34&gt;0,INDEX(Kalender!GC$81:GC$110,MAX(1,$F34))&gt;INDEX(Kalender!$B$81:$B$110,MAX(1,$F34)))),2,0))</f>
        <v>0</v>
      </c>
      <c r="GD34" s="5" t="n">
        <f aca="false">IF(Kalender!GD34&lt;&gt;1,0,IF(AND($B34&gt;0,INDEX(Kalender!GD$68:GD$77,MAX(1,$B34))&gt;INDEX(Kalender!$B$68:$B$77,MAX(1,$B34))),1,0)+IF(OR(AND($C34&gt;0,INDEX(Kalender!GD$81:GD$110,MAX(1,$C34))&gt;INDEX(Kalender!$B$81:$B$110,MAX(1,$C34))),AND($D34&gt;0,INDEX(Kalender!GD$81:GD$110,MAX(1,$D34))&gt;INDEX(Kalender!$B$81:$B$110,MAX(1,$D34))),AND($E34&gt;0,INDEX(Kalender!GD$81:GD$110,MAX(1,$E34))&gt;INDEX(Kalender!$B$81:$B$110,MAX(1,$E34))),AND($F34&gt;0,INDEX(Kalender!GD$81:GD$110,MAX(1,$F34))&gt;INDEX(Kalender!$B$81:$B$110,MAX(1,$F34)))),2,0))</f>
        <v>0</v>
      </c>
      <c r="GE34" s="5" t="n">
        <f aca="false">IF(Kalender!GE34&lt;&gt;1,0,IF(AND($B34&gt;0,INDEX(Kalender!GE$68:GE$77,MAX(1,$B34))&gt;INDEX(Kalender!$B$68:$B$77,MAX(1,$B34))),1,0)+IF(OR(AND($C34&gt;0,INDEX(Kalender!GE$81:GE$110,MAX(1,$C34))&gt;INDEX(Kalender!$B$81:$B$110,MAX(1,$C34))),AND($D34&gt;0,INDEX(Kalender!GE$81:GE$110,MAX(1,$D34))&gt;INDEX(Kalender!$B$81:$B$110,MAX(1,$D34))),AND($E34&gt;0,INDEX(Kalender!GE$81:GE$110,MAX(1,$E34))&gt;INDEX(Kalender!$B$81:$B$110,MAX(1,$E34))),AND($F34&gt;0,INDEX(Kalender!GE$81:GE$110,MAX(1,$F34))&gt;INDEX(Kalender!$B$81:$B$110,MAX(1,$F34)))),2,0))</f>
        <v>0</v>
      </c>
      <c r="GF34" s="5" t="n">
        <f aca="false">IF(Kalender!GF34&lt;&gt;1,0,IF(AND($B34&gt;0,INDEX(Kalender!GF$68:GF$77,MAX(1,$B34))&gt;INDEX(Kalender!$B$68:$B$77,MAX(1,$B34))),1,0)+IF(OR(AND($C34&gt;0,INDEX(Kalender!GF$81:GF$110,MAX(1,$C34))&gt;INDEX(Kalender!$B$81:$B$110,MAX(1,$C34))),AND($D34&gt;0,INDEX(Kalender!GF$81:GF$110,MAX(1,$D34))&gt;INDEX(Kalender!$B$81:$B$110,MAX(1,$D34))),AND($E34&gt;0,INDEX(Kalender!GF$81:GF$110,MAX(1,$E34))&gt;INDEX(Kalender!$B$81:$B$110,MAX(1,$E34))),AND($F34&gt;0,INDEX(Kalender!GF$81:GF$110,MAX(1,$F34))&gt;INDEX(Kalender!$B$81:$B$110,MAX(1,$F34)))),2,0))</f>
        <v>0</v>
      </c>
      <c r="GG34" s="5" t="n">
        <f aca="false">IF(Kalender!GG34&lt;&gt;1,0,IF(AND($B34&gt;0,INDEX(Kalender!GG$68:GG$77,MAX(1,$B34))&gt;INDEX(Kalender!$B$68:$B$77,MAX(1,$B34))),1,0)+IF(OR(AND($C34&gt;0,INDEX(Kalender!GG$81:GG$110,MAX(1,$C34))&gt;INDEX(Kalender!$B$81:$B$110,MAX(1,$C34))),AND($D34&gt;0,INDEX(Kalender!GG$81:GG$110,MAX(1,$D34))&gt;INDEX(Kalender!$B$81:$B$110,MAX(1,$D34))),AND($E34&gt;0,INDEX(Kalender!GG$81:GG$110,MAX(1,$E34))&gt;INDEX(Kalender!$B$81:$B$110,MAX(1,$E34))),AND($F34&gt;0,INDEX(Kalender!GG$81:GG$110,MAX(1,$F34))&gt;INDEX(Kalender!$B$81:$B$110,MAX(1,$F34)))),2,0))</f>
        <v>0</v>
      </c>
      <c r="GH34" s="5" t="n">
        <f aca="false">IF(Kalender!GH34&lt;&gt;1,0,IF(AND($B34&gt;0,INDEX(Kalender!GH$68:GH$77,MAX(1,$B34))&gt;INDEX(Kalender!$B$68:$B$77,MAX(1,$B34))),1,0)+IF(OR(AND($C34&gt;0,INDEX(Kalender!GH$81:GH$110,MAX(1,$C34))&gt;INDEX(Kalender!$B$81:$B$110,MAX(1,$C34))),AND($D34&gt;0,INDEX(Kalender!GH$81:GH$110,MAX(1,$D34))&gt;INDEX(Kalender!$B$81:$B$110,MAX(1,$D34))),AND($E34&gt;0,INDEX(Kalender!GH$81:GH$110,MAX(1,$E34))&gt;INDEX(Kalender!$B$81:$B$110,MAX(1,$E34))),AND($F34&gt;0,INDEX(Kalender!GH$81:GH$110,MAX(1,$F34))&gt;INDEX(Kalender!$B$81:$B$110,MAX(1,$F34)))),2,0))</f>
        <v>0</v>
      </c>
      <c r="GI34" s="5" t="n">
        <f aca="false">IF(Kalender!GI34&lt;&gt;1,0,IF(AND($B34&gt;0,INDEX(Kalender!GI$68:GI$77,MAX(1,$B34))&gt;INDEX(Kalender!$B$68:$B$77,MAX(1,$B34))),1,0)+IF(OR(AND($C34&gt;0,INDEX(Kalender!GI$81:GI$110,MAX(1,$C34))&gt;INDEX(Kalender!$B$81:$B$110,MAX(1,$C34))),AND($D34&gt;0,INDEX(Kalender!GI$81:GI$110,MAX(1,$D34))&gt;INDEX(Kalender!$B$81:$B$110,MAX(1,$D34))),AND($E34&gt;0,INDEX(Kalender!GI$81:GI$110,MAX(1,$E34))&gt;INDEX(Kalender!$B$81:$B$110,MAX(1,$E34))),AND($F34&gt;0,INDEX(Kalender!GI$81:GI$110,MAX(1,$F34))&gt;INDEX(Kalender!$B$81:$B$110,MAX(1,$F34)))),2,0))</f>
        <v>0</v>
      </c>
      <c r="GJ34" s="5" t="n">
        <f aca="false">IF(Kalender!GJ34&lt;&gt;1,0,IF(AND($B34&gt;0,INDEX(Kalender!GJ$68:GJ$77,MAX(1,$B34))&gt;INDEX(Kalender!$B$68:$B$77,MAX(1,$B34))),1,0)+IF(OR(AND($C34&gt;0,INDEX(Kalender!GJ$81:GJ$110,MAX(1,$C34))&gt;INDEX(Kalender!$B$81:$B$110,MAX(1,$C34))),AND($D34&gt;0,INDEX(Kalender!GJ$81:GJ$110,MAX(1,$D34))&gt;INDEX(Kalender!$B$81:$B$110,MAX(1,$D34))),AND($E34&gt;0,INDEX(Kalender!GJ$81:GJ$110,MAX(1,$E34))&gt;INDEX(Kalender!$B$81:$B$110,MAX(1,$E34))),AND($F34&gt;0,INDEX(Kalender!GJ$81:GJ$110,MAX(1,$F34))&gt;INDEX(Kalender!$B$81:$B$110,MAX(1,$F34)))),2,0))</f>
        <v>0</v>
      </c>
      <c r="GK34" s="5" t="n">
        <f aca="false">IF(Kalender!GK34&lt;&gt;1,0,IF(AND($B34&gt;0,INDEX(Kalender!GK$68:GK$77,MAX(1,$B34))&gt;INDEX(Kalender!$B$68:$B$77,MAX(1,$B34))),1,0)+IF(OR(AND($C34&gt;0,INDEX(Kalender!GK$81:GK$110,MAX(1,$C34))&gt;INDEX(Kalender!$B$81:$B$110,MAX(1,$C34))),AND($D34&gt;0,INDEX(Kalender!GK$81:GK$110,MAX(1,$D34))&gt;INDEX(Kalender!$B$81:$B$110,MAX(1,$D34))),AND($E34&gt;0,INDEX(Kalender!GK$81:GK$110,MAX(1,$E34))&gt;INDEX(Kalender!$B$81:$B$110,MAX(1,$E34))),AND($F34&gt;0,INDEX(Kalender!GK$81:GK$110,MAX(1,$F34))&gt;INDEX(Kalender!$B$81:$B$110,MAX(1,$F34)))),2,0))</f>
        <v>0</v>
      </c>
      <c r="GL34" s="5" t="n">
        <f aca="false">IF(Kalender!GL34&lt;&gt;1,0,IF(AND($B34&gt;0,INDEX(Kalender!GL$68:GL$77,MAX(1,$B34))&gt;INDEX(Kalender!$B$68:$B$77,MAX(1,$B34))),1,0)+IF(OR(AND($C34&gt;0,INDEX(Kalender!GL$81:GL$110,MAX(1,$C34))&gt;INDEX(Kalender!$B$81:$B$110,MAX(1,$C34))),AND($D34&gt;0,INDEX(Kalender!GL$81:GL$110,MAX(1,$D34))&gt;INDEX(Kalender!$B$81:$B$110,MAX(1,$D34))),AND($E34&gt;0,INDEX(Kalender!GL$81:GL$110,MAX(1,$E34))&gt;INDEX(Kalender!$B$81:$B$110,MAX(1,$E34))),AND($F34&gt;0,INDEX(Kalender!GL$81:GL$110,MAX(1,$F34))&gt;INDEX(Kalender!$B$81:$B$110,MAX(1,$F34)))),2,0))</f>
        <v>0</v>
      </c>
      <c r="GM34" s="5" t="n">
        <f aca="false">IF(Kalender!GM34&lt;&gt;1,0,IF(AND($B34&gt;0,INDEX(Kalender!GM$68:GM$77,MAX(1,$B34))&gt;INDEX(Kalender!$B$68:$B$77,MAX(1,$B34))),1,0)+IF(OR(AND($C34&gt;0,INDEX(Kalender!GM$81:GM$110,MAX(1,$C34))&gt;INDEX(Kalender!$B$81:$B$110,MAX(1,$C34))),AND($D34&gt;0,INDEX(Kalender!GM$81:GM$110,MAX(1,$D34))&gt;INDEX(Kalender!$B$81:$B$110,MAX(1,$D34))),AND($E34&gt;0,INDEX(Kalender!GM$81:GM$110,MAX(1,$E34))&gt;INDEX(Kalender!$B$81:$B$110,MAX(1,$E34))),AND($F34&gt;0,INDEX(Kalender!GM$81:GM$110,MAX(1,$F34))&gt;INDEX(Kalender!$B$81:$B$110,MAX(1,$F34)))),2,0))</f>
        <v>0</v>
      </c>
      <c r="GN34" s="5" t="n">
        <f aca="false">IF(Kalender!GN34&lt;&gt;1,0,IF(AND($B34&gt;0,INDEX(Kalender!GN$68:GN$77,MAX(1,$B34))&gt;INDEX(Kalender!$B$68:$B$77,MAX(1,$B34))),1,0)+IF(OR(AND($C34&gt;0,INDEX(Kalender!GN$81:GN$110,MAX(1,$C34))&gt;INDEX(Kalender!$B$81:$B$110,MAX(1,$C34))),AND($D34&gt;0,INDEX(Kalender!GN$81:GN$110,MAX(1,$D34))&gt;INDEX(Kalender!$B$81:$B$110,MAX(1,$D34))),AND($E34&gt;0,INDEX(Kalender!GN$81:GN$110,MAX(1,$E34))&gt;INDEX(Kalender!$B$81:$B$110,MAX(1,$E34))),AND($F34&gt;0,INDEX(Kalender!GN$81:GN$110,MAX(1,$F34))&gt;INDEX(Kalender!$B$81:$B$110,MAX(1,$F34)))),2,0))</f>
        <v>0</v>
      </c>
      <c r="GO34" s="5" t="n">
        <f aca="false">IF(Kalender!GO34&lt;&gt;1,0,IF(AND($B34&gt;0,INDEX(Kalender!GO$68:GO$77,MAX(1,$B34))&gt;INDEX(Kalender!$B$68:$B$77,MAX(1,$B34))),1,0)+IF(OR(AND($C34&gt;0,INDEX(Kalender!GO$81:GO$110,MAX(1,$C34))&gt;INDEX(Kalender!$B$81:$B$110,MAX(1,$C34))),AND($D34&gt;0,INDEX(Kalender!GO$81:GO$110,MAX(1,$D34))&gt;INDEX(Kalender!$B$81:$B$110,MAX(1,$D34))),AND($E34&gt;0,INDEX(Kalender!GO$81:GO$110,MAX(1,$E34))&gt;INDEX(Kalender!$B$81:$B$110,MAX(1,$E34))),AND($F34&gt;0,INDEX(Kalender!GO$81:GO$110,MAX(1,$F34))&gt;INDEX(Kalender!$B$81:$B$110,MAX(1,$F34)))),2,0))</f>
        <v>0</v>
      </c>
      <c r="GP34" s="5" t="n">
        <f aca="false">IF(Kalender!GP34&lt;&gt;1,0,IF(AND($B34&gt;0,INDEX(Kalender!GP$68:GP$77,MAX(1,$B34))&gt;INDEX(Kalender!$B$68:$B$77,MAX(1,$B34))),1,0)+IF(OR(AND($C34&gt;0,INDEX(Kalender!GP$81:GP$110,MAX(1,$C34))&gt;INDEX(Kalender!$B$81:$B$110,MAX(1,$C34))),AND($D34&gt;0,INDEX(Kalender!GP$81:GP$110,MAX(1,$D34))&gt;INDEX(Kalender!$B$81:$B$110,MAX(1,$D34))),AND($E34&gt;0,INDEX(Kalender!GP$81:GP$110,MAX(1,$E34))&gt;INDEX(Kalender!$B$81:$B$110,MAX(1,$E34))),AND($F34&gt;0,INDEX(Kalender!GP$81:GP$110,MAX(1,$F34))&gt;INDEX(Kalender!$B$81:$B$110,MAX(1,$F34)))),2,0))</f>
        <v>0</v>
      </c>
      <c r="GQ34" s="5" t="n">
        <f aca="false">IF(Kalender!GQ34&lt;&gt;1,0,IF(AND($B34&gt;0,INDEX(Kalender!GQ$68:GQ$77,MAX(1,$B34))&gt;INDEX(Kalender!$B$68:$B$77,MAX(1,$B34))),1,0)+IF(OR(AND($C34&gt;0,INDEX(Kalender!GQ$81:GQ$110,MAX(1,$C34))&gt;INDEX(Kalender!$B$81:$B$110,MAX(1,$C34))),AND($D34&gt;0,INDEX(Kalender!GQ$81:GQ$110,MAX(1,$D34))&gt;INDEX(Kalender!$B$81:$B$110,MAX(1,$D34))),AND($E34&gt;0,INDEX(Kalender!GQ$81:GQ$110,MAX(1,$E34))&gt;INDEX(Kalender!$B$81:$B$110,MAX(1,$E34))),AND($F34&gt;0,INDEX(Kalender!GQ$81:GQ$110,MAX(1,$F34))&gt;INDEX(Kalender!$B$81:$B$110,MAX(1,$F34)))),2,0))</f>
        <v>0</v>
      </c>
      <c r="GR34" s="5" t="n">
        <f aca="false">IF(Kalender!GR34&lt;&gt;1,0,IF(AND($B34&gt;0,INDEX(Kalender!GR$68:GR$77,MAX(1,$B34))&gt;INDEX(Kalender!$B$68:$B$77,MAX(1,$B34))),1,0)+IF(OR(AND($C34&gt;0,INDEX(Kalender!GR$81:GR$110,MAX(1,$C34))&gt;INDEX(Kalender!$B$81:$B$110,MAX(1,$C34))),AND($D34&gt;0,INDEX(Kalender!GR$81:GR$110,MAX(1,$D34))&gt;INDEX(Kalender!$B$81:$B$110,MAX(1,$D34))),AND($E34&gt;0,INDEX(Kalender!GR$81:GR$110,MAX(1,$E34))&gt;INDEX(Kalender!$B$81:$B$110,MAX(1,$E34))),AND($F34&gt;0,INDEX(Kalender!GR$81:GR$110,MAX(1,$F34))&gt;INDEX(Kalender!$B$81:$B$110,MAX(1,$F34)))),2,0))</f>
        <v>0</v>
      </c>
      <c r="GS34" s="5" t="n">
        <f aca="false">IF(Kalender!GS34&lt;&gt;1,0,IF(AND($B34&gt;0,INDEX(Kalender!GS$68:GS$77,MAX(1,$B34))&gt;INDEX(Kalender!$B$68:$B$77,MAX(1,$B34))),1,0)+IF(OR(AND($C34&gt;0,INDEX(Kalender!GS$81:GS$110,MAX(1,$C34))&gt;INDEX(Kalender!$B$81:$B$110,MAX(1,$C34))),AND($D34&gt;0,INDEX(Kalender!GS$81:GS$110,MAX(1,$D34))&gt;INDEX(Kalender!$B$81:$B$110,MAX(1,$D34))),AND($E34&gt;0,INDEX(Kalender!GS$81:GS$110,MAX(1,$E34))&gt;INDEX(Kalender!$B$81:$B$110,MAX(1,$E34))),AND($F34&gt;0,INDEX(Kalender!GS$81:GS$110,MAX(1,$F34))&gt;INDEX(Kalender!$B$81:$B$110,MAX(1,$F34)))),2,0))</f>
        <v>0</v>
      </c>
      <c r="GT34" s="5" t="n">
        <f aca="false">IF(Kalender!GT34&lt;&gt;1,0,IF(AND($B34&gt;0,INDEX(Kalender!GT$68:GT$77,MAX(1,$B34))&gt;INDEX(Kalender!$B$68:$B$77,MAX(1,$B34))),1,0)+IF(OR(AND($C34&gt;0,INDEX(Kalender!GT$81:GT$110,MAX(1,$C34))&gt;INDEX(Kalender!$B$81:$B$110,MAX(1,$C34))),AND($D34&gt;0,INDEX(Kalender!GT$81:GT$110,MAX(1,$D34))&gt;INDEX(Kalender!$B$81:$B$110,MAX(1,$D34))),AND($E34&gt;0,INDEX(Kalender!GT$81:GT$110,MAX(1,$E34))&gt;INDEX(Kalender!$B$81:$B$110,MAX(1,$E34))),AND($F34&gt;0,INDEX(Kalender!GT$81:GT$110,MAX(1,$F34))&gt;INDEX(Kalender!$B$81:$B$110,MAX(1,$F34)))),2,0))</f>
        <v>0</v>
      </c>
      <c r="GU34" s="5" t="n">
        <f aca="false">IF(Kalender!GU34&lt;&gt;1,0,IF(AND($B34&gt;0,INDEX(Kalender!GU$68:GU$77,MAX(1,$B34))&gt;INDEX(Kalender!$B$68:$B$77,MAX(1,$B34))),1,0)+IF(OR(AND($C34&gt;0,INDEX(Kalender!GU$81:GU$110,MAX(1,$C34))&gt;INDEX(Kalender!$B$81:$B$110,MAX(1,$C34))),AND($D34&gt;0,INDEX(Kalender!GU$81:GU$110,MAX(1,$D34))&gt;INDEX(Kalender!$B$81:$B$110,MAX(1,$D34))),AND($E34&gt;0,INDEX(Kalender!GU$81:GU$110,MAX(1,$E34))&gt;INDEX(Kalender!$B$81:$B$110,MAX(1,$E34))),AND($F34&gt;0,INDEX(Kalender!GU$81:GU$110,MAX(1,$F34))&gt;INDEX(Kalender!$B$81:$B$110,MAX(1,$F34)))),2,0))</f>
        <v>0</v>
      </c>
      <c r="GV34" s="5" t="n">
        <f aca="false">IF(Kalender!GV34&lt;&gt;1,0,IF(AND($B34&gt;0,INDEX(Kalender!GV$68:GV$77,MAX(1,$B34))&gt;INDEX(Kalender!$B$68:$B$77,MAX(1,$B34))),1,0)+IF(OR(AND($C34&gt;0,INDEX(Kalender!GV$81:GV$110,MAX(1,$C34))&gt;INDEX(Kalender!$B$81:$B$110,MAX(1,$C34))),AND($D34&gt;0,INDEX(Kalender!GV$81:GV$110,MAX(1,$D34))&gt;INDEX(Kalender!$B$81:$B$110,MAX(1,$D34))),AND($E34&gt;0,INDEX(Kalender!GV$81:GV$110,MAX(1,$E34))&gt;INDEX(Kalender!$B$81:$B$110,MAX(1,$E34))),AND($F34&gt;0,INDEX(Kalender!GV$81:GV$110,MAX(1,$F34))&gt;INDEX(Kalender!$B$81:$B$110,MAX(1,$F34)))),2,0))</f>
        <v>0</v>
      </c>
      <c r="GW34" s="5" t="n">
        <f aca="false">IF(Kalender!GW34&lt;&gt;1,0,IF(AND($B34&gt;0,INDEX(Kalender!GW$68:GW$77,MAX(1,$B34))&gt;INDEX(Kalender!$B$68:$B$77,MAX(1,$B34))),1,0)+IF(OR(AND($C34&gt;0,INDEX(Kalender!GW$81:GW$110,MAX(1,$C34))&gt;INDEX(Kalender!$B$81:$B$110,MAX(1,$C34))),AND($D34&gt;0,INDEX(Kalender!GW$81:GW$110,MAX(1,$D34))&gt;INDEX(Kalender!$B$81:$B$110,MAX(1,$D34))),AND($E34&gt;0,INDEX(Kalender!GW$81:GW$110,MAX(1,$E34))&gt;INDEX(Kalender!$B$81:$B$110,MAX(1,$E34))),AND($F34&gt;0,INDEX(Kalender!GW$81:GW$110,MAX(1,$F34))&gt;INDEX(Kalender!$B$81:$B$110,MAX(1,$F34)))),2,0))</f>
        <v>0</v>
      </c>
      <c r="GX34" s="5" t="n">
        <f aca="false">IF(Kalender!GX34&lt;&gt;1,0,IF(AND($B34&gt;0,INDEX(Kalender!GX$68:GX$77,MAX(1,$B34))&gt;INDEX(Kalender!$B$68:$B$77,MAX(1,$B34))),1,0)+IF(OR(AND($C34&gt;0,INDEX(Kalender!GX$81:GX$110,MAX(1,$C34))&gt;INDEX(Kalender!$B$81:$B$110,MAX(1,$C34))),AND($D34&gt;0,INDEX(Kalender!GX$81:GX$110,MAX(1,$D34))&gt;INDEX(Kalender!$B$81:$B$110,MAX(1,$D34))),AND($E34&gt;0,INDEX(Kalender!GX$81:GX$110,MAX(1,$E34))&gt;INDEX(Kalender!$B$81:$B$110,MAX(1,$E34))),AND($F34&gt;0,INDEX(Kalender!GX$81:GX$110,MAX(1,$F34))&gt;INDEX(Kalender!$B$81:$B$110,MAX(1,$F34)))),2,0))</f>
        <v>0</v>
      </c>
      <c r="GY34" s="5" t="n">
        <f aca="false">IF(Kalender!GY34&lt;&gt;1,0,IF(AND($B34&gt;0,INDEX(Kalender!GY$68:GY$77,MAX(1,$B34))&gt;INDEX(Kalender!$B$68:$B$77,MAX(1,$B34))),1,0)+IF(OR(AND($C34&gt;0,INDEX(Kalender!GY$81:GY$110,MAX(1,$C34))&gt;INDEX(Kalender!$B$81:$B$110,MAX(1,$C34))),AND($D34&gt;0,INDEX(Kalender!GY$81:GY$110,MAX(1,$D34))&gt;INDEX(Kalender!$B$81:$B$110,MAX(1,$D34))),AND($E34&gt;0,INDEX(Kalender!GY$81:GY$110,MAX(1,$E34))&gt;INDEX(Kalender!$B$81:$B$110,MAX(1,$E34))),AND($F34&gt;0,INDEX(Kalender!GY$81:GY$110,MAX(1,$F34))&gt;INDEX(Kalender!$B$81:$B$110,MAX(1,$F34)))),2,0))</f>
        <v>0</v>
      </c>
      <c r="GZ34" s="5" t="n">
        <f aca="false">IF(Kalender!GZ34&lt;&gt;1,0,IF(AND($B34&gt;0,INDEX(Kalender!GZ$68:GZ$77,MAX(1,$B34))&gt;INDEX(Kalender!$B$68:$B$77,MAX(1,$B34))),1,0)+IF(OR(AND($C34&gt;0,INDEX(Kalender!GZ$81:GZ$110,MAX(1,$C34))&gt;INDEX(Kalender!$B$81:$B$110,MAX(1,$C34))),AND($D34&gt;0,INDEX(Kalender!GZ$81:GZ$110,MAX(1,$D34))&gt;INDEX(Kalender!$B$81:$B$110,MAX(1,$D34))),AND($E34&gt;0,INDEX(Kalender!GZ$81:GZ$110,MAX(1,$E34))&gt;INDEX(Kalender!$B$81:$B$110,MAX(1,$E34))),AND($F34&gt;0,INDEX(Kalender!GZ$81:GZ$110,MAX(1,$F34))&gt;INDEX(Kalender!$B$81:$B$110,MAX(1,$F34)))),2,0))</f>
        <v>0</v>
      </c>
      <c r="HA34" s="5" t="n">
        <f aca="false">IF(Kalender!HA34&lt;&gt;1,0,IF(AND($B34&gt;0,INDEX(Kalender!HA$68:HA$77,MAX(1,$B34))&gt;INDEX(Kalender!$B$68:$B$77,MAX(1,$B34))),1,0)+IF(OR(AND($C34&gt;0,INDEX(Kalender!HA$81:HA$110,MAX(1,$C34))&gt;INDEX(Kalender!$B$81:$B$110,MAX(1,$C34))),AND($D34&gt;0,INDEX(Kalender!HA$81:HA$110,MAX(1,$D34))&gt;INDEX(Kalender!$B$81:$B$110,MAX(1,$D34))),AND($E34&gt;0,INDEX(Kalender!HA$81:HA$110,MAX(1,$E34))&gt;INDEX(Kalender!$B$81:$B$110,MAX(1,$E34))),AND($F34&gt;0,INDEX(Kalender!HA$81:HA$110,MAX(1,$F34))&gt;INDEX(Kalender!$B$81:$B$110,MAX(1,$F34)))),2,0))</f>
        <v>0</v>
      </c>
      <c r="HB34" s="5" t="n">
        <f aca="false">IF(Kalender!HB34&lt;&gt;1,0,IF(AND($B34&gt;0,INDEX(Kalender!HB$68:HB$77,MAX(1,$B34))&gt;INDEX(Kalender!$B$68:$B$77,MAX(1,$B34))),1,0)+IF(OR(AND($C34&gt;0,INDEX(Kalender!HB$81:HB$110,MAX(1,$C34))&gt;INDEX(Kalender!$B$81:$B$110,MAX(1,$C34))),AND($D34&gt;0,INDEX(Kalender!HB$81:HB$110,MAX(1,$D34))&gt;INDEX(Kalender!$B$81:$B$110,MAX(1,$D34))),AND($E34&gt;0,INDEX(Kalender!HB$81:HB$110,MAX(1,$E34))&gt;INDEX(Kalender!$B$81:$B$110,MAX(1,$E34))),AND($F34&gt;0,INDEX(Kalender!HB$81:HB$110,MAX(1,$F34))&gt;INDEX(Kalender!$B$81:$B$110,MAX(1,$F34)))),2,0))</f>
        <v>0</v>
      </c>
      <c r="HC34" s="5" t="n">
        <f aca="false">IF(Kalender!HC34&lt;&gt;1,0,IF(AND($B34&gt;0,INDEX(Kalender!HC$68:HC$77,MAX(1,$B34))&gt;INDEX(Kalender!$B$68:$B$77,MAX(1,$B34))),1,0)+IF(OR(AND($C34&gt;0,INDEX(Kalender!HC$81:HC$110,MAX(1,$C34))&gt;INDEX(Kalender!$B$81:$B$110,MAX(1,$C34))),AND($D34&gt;0,INDEX(Kalender!HC$81:HC$110,MAX(1,$D34))&gt;INDEX(Kalender!$B$81:$B$110,MAX(1,$D34))),AND($E34&gt;0,INDEX(Kalender!HC$81:HC$110,MAX(1,$E34))&gt;INDEX(Kalender!$B$81:$B$110,MAX(1,$E34))),AND($F34&gt;0,INDEX(Kalender!HC$81:HC$110,MAX(1,$F34))&gt;INDEX(Kalender!$B$81:$B$110,MAX(1,$F34)))),2,0))</f>
        <v>0</v>
      </c>
      <c r="HD34" s="5" t="n">
        <f aca="false">IF(Kalender!HD34&lt;&gt;1,0,IF(AND($B34&gt;0,INDEX(Kalender!HD$68:HD$77,MAX(1,$B34))&gt;INDEX(Kalender!$B$68:$B$77,MAX(1,$B34))),1,0)+IF(OR(AND($C34&gt;0,INDEX(Kalender!HD$81:HD$110,MAX(1,$C34))&gt;INDEX(Kalender!$B$81:$B$110,MAX(1,$C34))),AND($D34&gt;0,INDEX(Kalender!HD$81:HD$110,MAX(1,$D34))&gt;INDEX(Kalender!$B$81:$B$110,MAX(1,$D34))),AND($E34&gt;0,INDEX(Kalender!HD$81:HD$110,MAX(1,$E34))&gt;INDEX(Kalender!$B$81:$B$110,MAX(1,$E34))),AND($F34&gt;0,INDEX(Kalender!HD$81:HD$110,MAX(1,$F34))&gt;INDEX(Kalender!$B$81:$B$110,MAX(1,$F34)))),2,0))</f>
        <v>0</v>
      </c>
      <c r="HE34" s="5" t="n">
        <f aca="false">IF(Kalender!HE34&lt;&gt;1,0,IF(AND($B34&gt;0,INDEX(Kalender!HE$68:HE$77,MAX(1,$B34))&gt;INDEX(Kalender!$B$68:$B$77,MAX(1,$B34))),1,0)+IF(OR(AND($C34&gt;0,INDEX(Kalender!HE$81:HE$110,MAX(1,$C34))&gt;INDEX(Kalender!$B$81:$B$110,MAX(1,$C34))),AND($D34&gt;0,INDEX(Kalender!HE$81:HE$110,MAX(1,$D34))&gt;INDEX(Kalender!$B$81:$B$110,MAX(1,$D34))),AND($E34&gt;0,INDEX(Kalender!HE$81:HE$110,MAX(1,$E34))&gt;INDEX(Kalender!$B$81:$B$110,MAX(1,$E34))),AND($F34&gt;0,INDEX(Kalender!HE$81:HE$110,MAX(1,$F34))&gt;INDEX(Kalender!$B$81:$B$110,MAX(1,$F34)))),2,0))</f>
        <v>0</v>
      </c>
      <c r="HF34" s="5" t="n">
        <f aca="false">IF(Kalender!HF34&lt;&gt;1,0,IF(AND($B34&gt;0,INDEX(Kalender!HF$68:HF$77,MAX(1,$B34))&gt;INDEX(Kalender!$B$68:$B$77,MAX(1,$B34))),1,0)+IF(OR(AND($C34&gt;0,INDEX(Kalender!HF$81:HF$110,MAX(1,$C34))&gt;INDEX(Kalender!$B$81:$B$110,MAX(1,$C34))),AND($D34&gt;0,INDEX(Kalender!HF$81:HF$110,MAX(1,$D34))&gt;INDEX(Kalender!$B$81:$B$110,MAX(1,$D34))),AND($E34&gt;0,INDEX(Kalender!HF$81:HF$110,MAX(1,$E34))&gt;INDEX(Kalender!$B$81:$B$110,MAX(1,$E34))),AND($F34&gt;0,INDEX(Kalender!HF$81:HF$110,MAX(1,$F34))&gt;INDEX(Kalender!$B$81:$B$110,MAX(1,$F34)))),2,0))</f>
        <v>0</v>
      </c>
      <c r="HG34" s="5" t="n">
        <f aca="false">IF(Kalender!HG34&lt;&gt;1,0,IF(AND($B34&gt;0,INDEX(Kalender!HG$68:HG$77,MAX(1,$B34))&gt;INDEX(Kalender!$B$68:$B$77,MAX(1,$B34))),1,0)+IF(OR(AND($C34&gt;0,INDEX(Kalender!HG$81:HG$110,MAX(1,$C34))&gt;INDEX(Kalender!$B$81:$B$110,MAX(1,$C34))),AND($D34&gt;0,INDEX(Kalender!HG$81:HG$110,MAX(1,$D34))&gt;INDEX(Kalender!$B$81:$B$110,MAX(1,$D34))),AND($E34&gt;0,INDEX(Kalender!HG$81:HG$110,MAX(1,$E34))&gt;INDEX(Kalender!$B$81:$B$110,MAX(1,$E34))),AND($F34&gt;0,INDEX(Kalender!HG$81:HG$110,MAX(1,$F34))&gt;INDEX(Kalender!$B$81:$B$110,MAX(1,$F34)))),2,0))</f>
        <v>0</v>
      </c>
      <c r="HH34" s="5" t="n">
        <f aca="false">IF(Kalender!HH34&lt;&gt;1,0,IF(AND($B34&gt;0,INDEX(Kalender!HH$68:HH$77,MAX(1,$B34))&gt;INDEX(Kalender!$B$68:$B$77,MAX(1,$B34))),1,0)+IF(OR(AND($C34&gt;0,INDEX(Kalender!HH$81:HH$110,MAX(1,$C34))&gt;INDEX(Kalender!$B$81:$B$110,MAX(1,$C34))),AND($D34&gt;0,INDEX(Kalender!HH$81:HH$110,MAX(1,$D34))&gt;INDEX(Kalender!$B$81:$B$110,MAX(1,$D34))),AND($E34&gt;0,INDEX(Kalender!HH$81:HH$110,MAX(1,$E34))&gt;INDEX(Kalender!$B$81:$B$110,MAX(1,$E34))),AND($F34&gt;0,INDEX(Kalender!HH$81:HH$110,MAX(1,$F34))&gt;INDEX(Kalender!$B$81:$B$110,MAX(1,$F34)))),2,0))</f>
        <v>0</v>
      </c>
      <c r="HI34" s="5" t="n">
        <f aca="false">IF(Kalender!HI34&lt;&gt;1,0,IF(AND($B34&gt;0,INDEX(Kalender!HI$68:HI$77,MAX(1,$B34))&gt;INDEX(Kalender!$B$68:$B$77,MAX(1,$B34))),1,0)+IF(OR(AND($C34&gt;0,INDEX(Kalender!HI$81:HI$110,MAX(1,$C34))&gt;INDEX(Kalender!$B$81:$B$110,MAX(1,$C34))),AND($D34&gt;0,INDEX(Kalender!HI$81:HI$110,MAX(1,$D34))&gt;INDEX(Kalender!$B$81:$B$110,MAX(1,$D34))),AND($E34&gt;0,INDEX(Kalender!HI$81:HI$110,MAX(1,$E34))&gt;INDEX(Kalender!$B$81:$B$110,MAX(1,$E34))),AND($F34&gt;0,INDEX(Kalender!HI$81:HI$110,MAX(1,$F34))&gt;INDEX(Kalender!$B$81:$B$110,MAX(1,$F34)))),2,0))</f>
        <v>0</v>
      </c>
      <c r="HJ34" s="5" t="n">
        <f aca="false">IF(Kalender!HJ34&lt;&gt;1,0,IF(AND($B34&gt;0,INDEX(Kalender!HJ$68:HJ$77,MAX(1,$B34))&gt;INDEX(Kalender!$B$68:$B$77,MAX(1,$B34))),1,0)+IF(OR(AND($C34&gt;0,INDEX(Kalender!HJ$81:HJ$110,MAX(1,$C34))&gt;INDEX(Kalender!$B$81:$B$110,MAX(1,$C34))),AND($D34&gt;0,INDEX(Kalender!HJ$81:HJ$110,MAX(1,$D34))&gt;INDEX(Kalender!$B$81:$B$110,MAX(1,$D34))),AND($E34&gt;0,INDEX(Kalender!HJ$81:HJ$110,MAX(1,$E34))&gt;INDEX(Kalender!$B$81:$B$110,MAX(1,$E34))),AND($F34&gt;0,INDEX(Kalender!HJ$81:HJ$110,MAX(1,$F34))&gt;INDEX(Kalender!$B$81:$B$110,MAX(1,$F34)))),2,0))</f>
        <v>0</v>
      </c>
      <c r="HK34" s="5" t="n">
        <f aca="false">IF(Kalender!HK34&lt;&gt;1,0,IF(AND($B34&gt;0,INDEX(Kalender!HK$68:HK$77,MAX(1,$B34))&gt;INDEX(Kalender!$B$68:$B$77,MAX(1,$B34))),1,0)+IF(OR(AND($C34&gt;0,INDEX(Kalender!HK$81:HK$110,MAX(1,$C34))&gt;INDEX(Kalender!$B$81:$B$110,MAX(1,$C34))),AND($D34&gt;0,INDEX(Kalender!HK$81:HK$110,MAX(1,$D34))&gt;INDEX(Kalender!$B$81:$B$110,MAX(1,$D34))),AND($E34&gt;0,INDEX(Kalender!HK$81:HK$110,MAX(1,$E34))&gt;INDEX(Kalender!$B$81:$B$110,MAX(1,$E34))),AND($F34&gt;0,INDEX(Kalender!HK$81:HK$110,MAX(1,$F34))&gt;INDEX(Kalender!$B$81:$B$110,MAX(1,$F34)))),2,0))</f>
        <v>0</v>
      </c>
      <c r="HL34" s="5" t="n">
        <f aca="false">IF(Kalender!HL34&lt;&gt;1,0,IF(AND($B34&gt;0,INDEX(Kalender!HL$68:HL$77,MAX(1,$B34))&gt;INDEX(Kalender!$B$68:$B$77,MAX(1,$B34))),1,0)+IF(OR(AND($C34&gt;0,INDEX(Kalender!HL$81:HL$110,MAX(1,$C34))&gt;INDEX(Kalender!$B$81:$B$110,MAX(1,$C34))),AND($D34&gt;0,INDEX(Kalender!HL$81:HL$110,MAX(1,$D34))&gt;INDEX(Kalender!$B$81:$B$110,MAX(1,$D34))),AND($E34&gt;0,INDEX(Kalender!HL$81:HL$110,MAX(1,$E34))&gt;INDEX(Kalender!$B$81:$B$110,MAX(1,$E34))),AND($F34&gt;0,INDEX(Kalender!HL$81:HL$110,MAX(1,$F34))&gt;INDEX(Kalender!$B$81:$B$110,MAX(1,$F34)))),2,0))</f>
        <v>0</v>
      </c>
      <c r="HM34" s="5" t="n">
        <f aca="false">IF(Kalender!HM34&lt;&gt;1,0,IF(AND($B34&gt;0,INDEX(Kalender!HM$68:HM$77,MAX(1,$B34))&gt;INDEX(Kalender!$B$68:$B$77,MAX(1,$B34))),1,0)+IF(OR(AND($C34&gt;0,INDEX(Kalender!HM$81:HM$110,MAX(1,$C34))&gt;INDEX(Kalender!$B$81:$B$110,MAX(1,$C34))),AND($D34&gt;0,INDEX(Kalender!HM$81:HM$110,MAX(1,$D34))&gt;INDEX(Kalender!$B$81:$B$110,MAX(1,$D34))),AND($E34&gt;0,INDEX(Kalender!HM$81:HM$110,MAX(1,$E34))&gt;INDEX(Kalender!$B$81:$B$110,MAX(1,$E34))),AND($F34&gt;0,INDEX(Kalender!HM$81:HM$110,MAX(1,$F34))&gt;INDEX(Kalender!$B$81:$B$110,MAX(1,$F34)))),2,0))</f>
        <v>0</v>
      </c>
      <c r="HN34" s="5" t="n">
        <f aca="false">IF(Kalender!HN34&lt;&gt;1,0,IF(AND($B34&gt;0,INDEX(Kalender!HN$68:HN$77,MAX(1,$B34))&gt;INDEX(Kalender!$B$68:$B$77,MAX(1,$B34))),1,0)+IF(OR(AND($C34&gt;0,INDEX(Kalender!HN$81:HN$110,MAX(1,$C34))&gt;INDEX(Kalender!$B$81:$B$110,MAX(1,$C34))),AND($D34&gt;0,INDEX(Kalender!HN$81:HN$110,MAX(1,$D34))&gt;INDEX(Kalender!$B$81:$B$110,MAX(1,$D34))),AND($E34&gt;0,INDEX(Kalender!HN$81:HN$110,MAX(1,$E34))&gt;INDEX(Kalender!$B$81:$B$110,MAX(1,$E34))),AND($F34&gt;0,INDEX(Kalender!HN$81:HN$110,MAX(1,$F34))&gt;INDEX(Kalender!$B$81:$B$110,MAX(1,$F34)))),2,0))</f>
        <v>0</v>
      </c>
      <c r="HO34" s="5" t="n">
        <f aca="false">IF(Kalender!HO34&lt;&gt;1,0,IF(AND($B34&gt;0,INDEX(Kalender!HO$68:HO$77,MAX(1,$B34))&gt;INDEX(Kalender!$B$68:$B$77,MAX(1,$B34))),1,0)+IF(OR(AND($C34&gt;0,INDEX(Kalender!HO$81:HO$110,MAX(1,$C34))&gt;INDEX(Kalender!$B$81:$B$110,MAX(1,$C34))),AND($D34&gt;0,INDEX(Kalender!HO$81:HO$110,MAX(1,$D34))&gt;INDEX(Kalender!$B$81:$B$110,MAX(1,$D34))),AND($E34&gt;0,INDEX(Kalender!HO$81:HO$110,MAX(1,$E34))&gt;INDEX(Kalender!$B$81:$B$110,MAX(1,$E34))),AND($F34&gt;0,INDEX(Kalender!HO$81:HO$110,MAX(1,$F34))&gt;INDEX(Kalender!$B$81:$B$110,MAX(1,$F34)))),2,0))</f>
        <v>0</v>
      </c>
      <c r="HP34" s="5" t="n">
        <f aca="false">IF(Kalender!HP34&lt;&gt;1,0,IF(AND($B34&gt;0,INDEX(Kalender!HP$68:HP$77,MAX(1,$B34))&gt;INDEX(Kalender!$B$68:$B$77,MAX(1,$B34))),1,0)+IF(OR(AND($C34&gt;0,INDEX(Kalender!HP$81:HP$110,MAX(1,$C34))&gt;INDEX(Kalender!$B$81:$B$110,MAX(1,$C34))),AND($D34&gt;0,INDEX(Kalender!HP$81:HP$110,MAX(1,$D34))&gt;INDEX(Kalender!$B$81:$B$110,MAX(1,$D34))),AND($E34&gt;0,INDEX(Kalender!HP$81:HP$110,MAX(1,$E34))&gt;INDEX(Kalender!$B$81:$B$110,MAX(1,$E34))),AND($F34&gt;0,INDEX(Kalender!HP$81:HP$110,MAX(1,$F34))&gt;INDEX(Kalender!$B$81:$B$110,MAX(1,$F34)))),2,0))</f>
        <v>0</v>
      </c>
      <c r="HQ34" s="5" t="n">
        <f aca="false">IF(Kalender!HQ34&lt;&gt;1,0,IF(AND($B34&gt;0,INDEX(Kalender!HQ$68:HQ$77,MAX(1,$B34))&gt;INDEX(Kalender!$B$68:$B$77,MAX(1,$B34))),1,0)+IF(OR(AND($C34&gt;0,INDEX(Kalender!HQ$81:HQ$110,MAX(1,$C34))&gt;INDEX(Kalender!$B$81:$B$110,MAX(1,$C34))),AND($D34&gt;0,INDEX(Kalender!HQ$81:HQ$110,MAX(1,$D34))&gt;INDEX(Kalender!$B$81:$B$110,MAX(1,$D34))),AND($E34&gt;0,INDEX(Kalender!HQ$81:HQ$110,MAX(1,$E34))&gt;INDEX(Kalender!$B$81:$B$110,MAX(1,$E34))),AND($F34&gt;0,INDEX(Kalender!HQ$81:HQ$110,MAX(1,$F34))&gt;INDEX(Kalender!$B$81:$B$110,MAX(1,$F34)))),2,0))</f>
        <v>0</v>
      </c>
      <c r="HR34" s="5" t="n">
        <f aca="false">IF(Kalender!HR34&lt;&gt;1,0,IF(AND($B34&gt;0,INDEX(Kalender!HR$68:HR$77,MAX(1,$B34))&gt;INDEX(Kalender!$B$68:$B$77,MAX(1,$B34))),1,0)+IF(OR(AND($C34&gt;0,INDEX(Kalender!HR$81:HR$110,MAX(1,$C34))&gt;INDEX(Kalender!$B$81:$B$110,MAX(1,$C34))),AND($D34&gt;0,INDEX(Kalender!HR$81:HR$110,MAX(1,$D34))&gt;INDEX(Kalender!$B$81:$B$110,MAX(1,$D34))),AND($E34&gt;0,INDEX(Kalender!HR$81:HR$110,MAX(1,$E34))&gt;INDEX(Kalender!$B$81:$B$110,MAX(1,$E34))),AND($F34&gt;0,INDEX(Kalender!HR$81:HR$110,MAX(1,$F34))&gt;INDEX(Kalender!$B$81:$B$110,MAX(1,$F34)))),2,0))</f>
        <v>0</v>
      </c>
      <c r="HS34" s="5" t="n">
        <f aca="false">IF(Kalender!HS34&lt;&gt;1,0,IF(AND($B34&gt;0,INDEX(Kalender!HS$68:HS$77,MAX(1,$B34))&gt;INDEX(Kalender!$B$68:$B$77,MAX(1,$B34))),1,0)+IF(OR(AND($C34&gt;0,INDEX(Kalender!HS$81:HS$110,MAX(1,$C34))&gt;INDEX(Kalender!$B$81:$B$110,MAX(1,$C34))),AND($D34&gt;0,INDEX(Kalender!HS$81:HS$110,MAX(1,$D34))&gt;INDEX(Kalender!$B$81:$B$110,MAX(1,$D34))),AND($E34&gt;0,INDEX(Kalender!HS$81:HS$110,MAX(1,$E34))&gt;INDEX(Kalender!$B$81:$B$110,MAX(1,$E34))),AND($F34&gt;0,INDEX(Kalender!HS$81:HS$110,MAX(1,$F34))&gt;INDEX(Kalender!$B$81:$B$110,MAX(1,$F34)))),2,0))</f>
        <v>0</v>
      </c>
      <c r="HT34" s="5" t="n">
        <f aca="false">IF(Kalender!HT34&lt;&gt;1,0,IF(AND($B34&gt;0,INDEX(Kalender!HT$68:HT$77,MAX(1,$B34))&gt;INDEX(Kalender!$B$68:$B$77,MAX(1,$B34))),1,0)+IF(OR(AND($C34&gt;0,INDEX(Kalender!HT$81:HT$110,MAX(1,$C34))&gt;INDEX(Kalender!$B$81:$B$110,MAX(1,$C34))),AND($D34&gt;0,INDEX(Kalender!HT$81:HT$110,MAX(1,$D34))&gt;INDEX(Kalender!$B$81:$B$110,MAX(1,$D34))),AND($E34&gt;0,INDEX(Kalender!HT$81:HT$110,MAX(1,$E34))&gt;INDEX(Kalender!$B$81:$B$110,MAX(1,$E34))),AND($F34&gt;0,INDEX(Kalender!HT$81:HT$110,MAX(1,$F34))&gt;INDEX(Kalender!$B$81:$B$110,MAX(1,$F34)))),2,0))</f>
        <v>0</v>
      </c>
      <c r="HU34" s="5" t="n">
        <f aca="false">IF(Kalender!HU34&lt;&gt;1,0,IF(AND($B34&gt;0,INDEX(Kalender!HU$68:HU$77,MAX(1,$B34))&gt;INDEX(Kalender!$B$68:$B$77,MAX(1,$B34))),1,0)+IF(OR(AND($C34&gt;0,INDEX(Kalender!HU$81:HU$110,MAX(1,$C34))&gt;INDEX(Kalender!$B$81:$B$110,MAX(1,$C34))),AND($D34&gt;0,INDEX(Kalender!HU$81:HU$110,MAX(1,$D34))&gt;INDEX(Kalender!$B$81:$B$110,MAX(1,$D34))),AND($E34&gt;0,INDEX(Kalender!HU$81:HU$110,MAX(1,$E34))&gt;INDEX(Kalender!$B$81:$B$110,MAX(1,$E34))),AND($F34&gt;0,INDEX(Kalender!HU$81:HU$110,MAX(1,$F34))&gt;INDEX(Kalender!$B$81:$B$110,MAX(1,$F34)))),2,0))</f>
        <v>0</v>
      </c>
      <c r="HV34" s="5" t="n">
        <f aca="false">IF(Kalender!HV34&lt;&gt;1,0,IF(AND($B34&gt;0,INDEX(Kalender!HV$68:HV$77,MAX(1,$B34))&gt;INDEX(Kalender!$B$68:$B$77,MAX(1,$B34))),1,0)+IF(OR(AND($C34&gt;0,INDEX(Kalender!HV$81:HV$110,MAX(1,$C34))&gt;INDEX(Kalender!$B$81:$B$110,MAX(1,$C34))),AND($D34&gt;0,INDEX(Kalender!HV$81:HV$110,MAX(1,$D34))&gt;INDEX(Kalender!$B$81:$B$110,MAX(1,$D34))),AND($E34&gt;0,INDEX(Kalender!HV$81:HV$110,MAX(1,$E34))&gt;INDEX(Kalender!$B$81:$B$110,MAX(1,$E34))),AND($F34&gt;0,INDEX(Kalender!HV$81:HV$110,MAX(1,$F34))&gt;INDEX(Kalender!$B$81:$B$110,MAX(1,$F34)))),2,0))</f>
        <v>0</v>
      </c>
      <c r="HW34" s="5" t="n">
        <f aca="false">IF(Kalender!HW34&lt;&gt;1,0,IF(AND($B34&gt;0,INDEX(Kalender!HW$68:HW$77,MAX(1,$B34))&gt;INDEX(Kalender!$B$68:$B$77,MAX(1,$B34))),1,0)+IF(OR(AND($C34&gt;0,INDEX(Kalender!HW$81:HW$110,MAX(1,$C34))&gt;INDEX(Kalender!$B$81:$B$110,MAX(1,$C34))),AND($D34&gt;0,INDEX(Kalender!HW$81:HW$110,MAX(1,$D34))&gt;INDEX(Kalender!$B$81:$B$110,MAX(1,$D34))),AND($E34&gt;0,INDEX(Kalender!HW$81:HW$110,MAX(1,$E34))&gt;INDEX(Kalender!$B$81:$B$110,MAX(1,$E34))),AND($F34&gt;0,INDEX(Kalender!HW$81:HW$110,MAX(1,$F34))&gt;INDEX(Kalender!$B$81:$B$110,MAX(1,$F34)))),2,0))</f>
        <v>0</v>
      </c>
      <c r="HX34" s="5" t="n">
        <f aca="false">IF(Kalender!HX34&lt;&gt;1,0,IF(AND($B34&gt;0,INDEX(Kalender!HX$68:HX$77,MAX(1,$B34))&gt;INDEX(Kalender!$B$68:$B$77,MAX(1,$B34))),1,0)+IF(OR(AND($C34&gt;0,INDEX(Kalender!HX$81:HX$110,MAX(1,$C34))&gt;INDEX(Kalender!$B$81:$B$110,MAX(1,$C34))),AND($D34&gt;0,INDEX(Kalender!HX$81:HX$110,MAX(1,$D34))&gt;INDEX(Kalender!$B$81:$B$110,MAX(1,$D34))),AND($E34&gt;0,INDEX(Kalender!HX$81:HX$110,MAX(1,$E34))&gt;INDEX(Kalender!$B$81:$B$110,MAX(1,$E34))),AND($F34&gt;0,INDEX(Kalender!HX$81:HX$110,MAX(1,$F34))&gt;INDEX(Kalender!$B$81:$B$110,MAX(1,$F34)))),2,0))</f>
        <v>0</v>
      </c>
      <c r="HY34" s="5" t="n">
        <f aca="false">IF(Kalender!HY34&lt;&gt;1,0,IF(AND($B34&gt;0,INDEX(Kalender!HY$68:HY$77,MAX(1,$B34))&gt;INDEX(Kalender!$B$68:$B$77,MAX(1,$B34))),1,0)+IF(OR(AND($C34&gt;0,INDEX(Kalender!HY$81:HY$110,MAX(1,$C34))&gt;INDEX(Kalender!$B$81:$B$110,MAX(1,$C34))),AND($D34&gt;0,INDEX(Kalender!HY$81:HY$110,MAX(1,$D34))&gt;INDEX(Kalender!$B$81:$B$110,MAX(1,$D34))),AND($E34&gt;0,INDEX(Kalender!HY$81:HY$110,MAX(1,$E34))&gt;INDEX(Kalender!$B$81:$B$110,MAX(1,$E34))),AND($F34&gt;0,INDEX(Kalender!HY$81:HY$110,MAX(1,$F34))&gt;INDEX(Kalender!$B$81:$B$110,MAX(1,$F34)))),2,0))</f>
        <v>0</v>
      </c>
      <c r="HZ34" s="5" t="n">
        <f aca="false">IF(Kalender!HZ34&lt;&gt;1,0,IF(AND($B34&gt;0,INDEX(Kalender!HZ$68:HZ$77,MAX(1,$B34))&gt;INDEX(Kalender!$B$68:$B$77,MAX(1,$B34))),1,0)+IF(OR(AND($C34&gt;0,INDEX(Kalender!HZ$81:HZ$110,MAX(1,$C34))&gt;INDEX(Kalender!$B$81:$B$110,MAX(1,$C34))),AND($D34&gt;0,INDEX(Kalender!HZ$81:HZ$110,MAX(1,$D34))&gt;INDEX(Kalender!$B$81:$B$110,MAX(1,$D34))),AND($E34&gt;0,INDEX(Kalender!HZ$81:HZ$110,MAX(1,$E34))&gt;INDEX(Kalender!$B$81:$B$110,MAX(1,$E34))),AND($F34&gt;0,INDEX(Kalender!HZ$81:HZ$110,MAX(1,$F34))&gt;INDEX(Kalender!$B$81:$B$110,MAX(1,$F34)))),2,0))</f>
        <v>0</v>
      </c>
      <c r="IA34" s="5" t="n">
        <f aca="false">IF(Kalender!IA34&lt;&gt;1,0,IF(AND($B34&gt;0,INDEX(Kalender!IA$68:IA$77,MAX(1,$B34))&gt;INDEX(Kalender!$B$68:$B$77,MAX(1,$B34))),1,0)+IF(OR(AND($C34&gt;0,INDEX(Kalender!IA$81:IA$110,MAX(1,$C34))&gt;INDEX(Kalender!$B$81:$B$110,MAX(1,$C34))),AND($D34&gt;0,INDEX(Kalender!IA$81:IA$110,MAX(1,$D34))&gt;INDEX(Kalender!$B$81:$B$110,MAX(1,$D34))),AND($E34&gt;0,INDEX(Kalender!IA$81:IA$110,MAX(1,$E34))&gt;INDEX(Kalender!$B$81:$B$110,MAX(1,$E34))),AND($F34&gt;0,INDEX(Kalender!IA$81:IA$110,MAX(1,$F34))&gt;INDEX(Kalender!$B$81:$B$110,MAX(1,$F34)))),2,0))</f>
        <v>0</v>
      </c>
      <c r="IB34" s="5" t="n">
        <f aca="false">IF(Kalender!IB34&lt;&gt;1,0,IF(AND($B34&gt;0,INDEX(Kalender!IB$68:IB$77,MAX(1,$B34))&gt;INDEX(Kalender!$B$68:$B$77,MAX(1,$B34))),1,0)+IF(OR(AND($C34&gt;0,INDEX(Kalender!IB$81:IB$110,MAX(1,$C34))&gt;INDEX(Kalender!$B$81:$B$110,MAX(1,$C34))),AND($D34&gt;0,INDEX(Kalender!IB$81:IB$110,MAX(1,$D34))&gt;INDEX(Kalender!$B$81:$B$110,MAX(1,$D34))),AND($E34&gt;0,INDEX(Kalender!IB$81:IB$110,MAX(1,$E34))&gt;INDEX(Kalender!$B$81:$B$110,MAX(1,$E34))),AND($F34&gt;0,INDEX(Kalender!IB$81:IB$110,MAX(1,$F34))&gt;INDEX(Kalender!$B$81:$B$110,MAX(1,$F34)))),2,0))</f>
        <v>0</v>
      </c>
      <c r="IC34" s="5" t="n">
        <f aca="false">IF(Kalender!IC34&lt;&gt;1,0,IF(AND($B34&gt;0,INDEX(Kalender!IC$68:IC$77,MAX(1,$B34))&gt;INDEX(Kalender!$B$68:$B$77,MAX(1,$B34))),1,0)+IF(OR(AND($C34&gt;0,INDEX(Kalender!IC$81:IC$110,MAX(1,$C34))&gt;INDEX(Kalender!$B$81:$B$110,MAX(1,$C34))),AND($D34&gt;0,INDEX(Kalender!IC$81:IC$110,MAX(1,$D34))&gt;INDEX(Kalender!$B$81:$B$110,MAX(1,$D34))),AND($E34&gt;0,INDEX(Kalender!IC$81:IC$110,MAX(1,$E34))&gt;INDEX(Kalender!$B$81:$B$110,MAX(1,$E34))),AND($F34&gt;0,INDEX(Kalender!IC$81:IC$110,MAX(1,$F34))&gt;INDEX(Kalender!$B$81:$B$110,MAX(1,$F34)))),2,0))</f>
        <v>0</v>
      </c>
      <c r="ID34" s="5" t="n">
        <f aca="false">IF(Kalender!ID34&lt;&gt;1,0,IF(AND($B34&gt;0,INDEX(Kalender!ID$68:ID$77,MAX(1,$B34))&gt;INDEX(Kalender!$B$68:$B$77,MAX(1,$B34))),1,0)+IF(OR(AND($C34&gt;0,INDEX(Kalender!ID$81:ID$110,MAX(1,$C34))&gt;INDEX(Kalender!$B$81:$B$110,MAX(1,$C34))),AND($D34&gt;0,INDEX(Kalender!ID$81:ID$110,MAX(1,$D34))&gt;INDEX(Kalender!$B$81:$B$110,MAX(1,$D34))),AND($E34&gt;0,INDEX(Kalender!ID$81:ID$110,MAX(1,$E34))&gt;INDEX(Kalender!$B$81:$B$110,MAX(1,$E34))),AND($F34&gt;0,INDEX(Kalender!ID$81:ID$110,MAX(1,$F34))&gt;INDEX(Kalender!$B$81:$B$110,MAX(1,$F34)))),2,0))</f>
        <v>0</v>
      </c>
      <c r="IE34" s="5" t="n">
        <f aca="false">IF(Kalender!IE34&lt;&gt;1,0,IF(AND($B34&gt;0,INDEX(Kalender!IE$68:IE$77,MAX(1,$B34))&gt;INDEX(Kalender!$B$68:$B$77,MAX(1,$B34))),1,0)+IF(OR(AND($C34&gt;0,INDEX(Kalender!IE$81:IE$110,MAX(1,$C34))&gt;INDEX(Kalender!$B$81:$B$110,MAX(1,$C34))),AND($D34&gt;0,INDEX(Kalender!IE$81:IE$110,MAX(1,$D34))&gt;INDEX(Kalender!$B$81:$B$110,MAX(1,$D34))),AND($E34&gt;0,INDEX(Kalender!IE$81:IE$110,MAX(1,$E34))&gt;INDEX(Kalender!$B$81:$B$110,MAX(1,$E34))),AND($F34&gt;0,INDEX(Kalender!IE$81:IE$110,MAX(1,$F34))&gt;INDEX(Kalender!$B$81:$B$110,MAX(1,$F34)))),2,0))</f>
        <v>0</v>
      </c>
      <c r="IF34" s="5" t="n">
        <f aca="false">IF(Kalender!IF34&lt;&gt;1,0,IF(AND($B34&gt;0,INDEX(Kalender!IF$68:IF$77,MAX(1,$B34))&gt;INDEX(Kalender!$B$68:$B$77,MAX(1,$B34))),1,0)+IF(OR(AND($C34&gt;0,INDEX(Kalender!IF$81:IF$110,MAX(1,$C34))&gt;INDEX(Kalender!$B$81:$B$110,MAX(1,$C34))),AND($D34&gt;0,INDEX(Kalender!IF$81:IF$110,MAX(1,$D34))&gt;INDEX(Kalender!$B$81:$B$110,MAX(1,$D34))),AND($E34&gt;0,INDEX(Kalender!IF$81:IF$110,MAX(1,$E34))&gt;INDEX(Kalender!$B$81:$B$110,MAX(1,$E34))),AND($F34&gt;0,INDEX(Kalender!IF$81:IF$110,MAX(1,$F34))&gt;INDEX(Kalender!$B$81:$B$110,MAX(1,$F34)))),2,0))</f>
        <v>0</v>
      </c>
      <c r="IG34" s="5" t="n">
        <f aca="false">IF(Kalender!IG34&lt;&gt;1,0,IF(AND($B34&gt;0,INDEX(Kalender!IG$68:IG$77,MAX(1,$B34))&gt;INDEX(Kalender!$B$68:$B$77,MAX(1,$B34))),1,0)+IF(OR(AND($C34&gt;0,INDEX(Kalender!IG$81:IG$110,MAX(1,$C34))&gt;INDEX(Kalender!$B$81:$B$110,MAX(1,$C34))),AND($D34&gt;0,INDEX(Kalender!IG$81:IG$110,MAX(1,$D34))&gt;INDEX(Kalender!$B$81:$B$110,MAX(1,$D34))),AND($E34&gt;0,INDEX(Kalender!IG$81:IG$110,MAX(1,$E34))&gt;INDEX(Kalender!$B$81:$B$110,MAX(1,$E34))),AND($F34&gt;0,INDEX(Kalender!IG$81:IG$110,MAX(1,$F34))&gt;INDEX(Kalender!$B$81:$B$110,MAX(1,$F34)))),2,0))</f>
        <v>0</v>
      </c>
      <c r="IH34" s="5" t="n">
        <f aca="false">IF(Kalender!IH34&lt;&gt;1,0,IF(AND($B34&gt;0,INDEX(Kalender!IH$68:IH$77,MAX(1,$B34))&gt;INDEX(Kalender!$B$68:$B$77,MAX(1,$B34))),1,0)+IF(OR(AND($C34&gt;0,INDEX(Kalender!IH$81:IH$110,MAX(1,$C34))&gt;INDEX(Kalender!$B$81:$B$110,MAX(1,$C34))),AND($D34&gt;0,INDEX(Kalender!IH$81:IH$110,MAX(1,$D34))&gt;INDEX(Kalender!$B$81:$B$110,MAX(1,$D34))),AND($E34&gt;0,INDEX(Kalender!IH$81:IH$110,MAX(1,$E34))&gt;INDEX(Kalender!$B$81:$B$110,MAX(1,$E34))),AND($F34&gt;0,INDEX(Kalender!IH$81:IH$110,MAX(1,$F34))&gt;INDEX(Kalender!$B$81:$B$110,MAX(1,$F34)))),2,0))</f>
        <v>0</v>
      </c>
      <c r="II34" s="5" t="n">
        <f aca="false">IF(Kalender!II34&lt;&gt;1,0,IF(AND($B34&gt;0,INDEX(Kalender!II$68:II$77,MAX(1,$B34))&gt;INDEX(Kalender!$B$68:$B$77,MAX(1,$B34))),1,0)+IF(OR(AND($C34&gt;0,INDEX(Kalender!II$81:II$110,MAX(1,$C34))&gt;INDEX(Kalender!$B$81:$B$110,MAX(1,$C34))),AND($D34&gt;0,INDEX(Kalender!II$81:II$110,MAX(1,$D34))&gt;INDEX(Kalender!$B$81:$B$110,MAX(1,$D34))),AND($E34&gt;0,INDEX(Kalender!II$81:II$110,MAX(1,$E34))&gt;INDEX(Kalender!$B$81:$B$110,MAX(1,$E34))),AND($F34&gt;0,INDEX(Kalender!II$81:II$110,MAX(1,$F34))&gt;INDEX(Kalender!$B$81:$B$110,MAX(1,$F34)))),2,0))</f>
        <v>0</v>
      </c>
      <c r="IJ34" s="5" t="n">
        <f aca="false">IF(Kalender!IJ34&lt;&gt;1,0,IF(AND($B34&gt;0,INDEX(Kalender!IJ$68:IJ$77,MAX(1,$B34))&gt;INDEX(Kalender!$B$68:$B$77,MAX(1,$B34))),1,0)+IF(OR(AND($C34&gt;0,INDEX(Kalender!IJ$81:IJ$110,MAX(1,$C34))&gt;INDEX(Kalender!$B$81:$B$110,MAX(1,$C34))),AND($D34&gt;0,INDEX(Kalender!IJ$81:IJ$110,MAX(1,$D34))&gt;INDEX(Kalender!$B$81:$B$110,MAX(1,$D34))),AND($E34&gt;0,INDEX(Kalender!IJ$81:IJ$110,MAX(1,$E34))&gt;INDEX(Kalender!$B$81:$B$110,MAX(1,$E34))),AND($F34&gt;0,INDEX(Kalender!IJ$81:IJ$110,MAX(1,$F34))&gt;INDEX(Kalender!$B$81:$B$110,MAX(1,$F34)))),2,0))</f>
        <v>0</v>
      </c>
      <c r="IK34" s="5" t="n">
        <f aca="false">IF(Kalender!IK34&lt;&gt;1,0,IF(AND($B34&gt;0,INDEX(Kalender!IK$68:IK$77,MAX(1,$B34))&gt;INDEX(Kalender!$B$68:$B$77,MAX(1,$B34))),1,0)+IF(OR(AND($C34&gt;0,INDEX(Kalender!IK$81:IK$110,MAX(1,$C34))&gt;INDEX(Kalender!$B$81:$B$110,MAX(1,$C34))),AND($D34&gt;0,INDEX(Kalender!IK$81:IK$110,MAX(1,$D34))&gt;INDEX(Kalender!$B$81:$B$110,MAX(1,$D34))),AND($E34&gt;0,INDEX(Kalender!IK$81:IK$110,MAX(1,$E34))&gt;INDEX(Kalender!$B$81:$B$110,MAX(1,$E34))),AND($F34&gt;0,INDEX(Kalender!IK$81:IK$110,MAX(1,$F34))&gt;INDEX(Kalender!$B$81:$B$110,MAX(1,$F34)))),2,0))</f>
        <v>0</v>
      </c>
      <c r="IL34" s="5" t="n">
        <f aca="false">IF(Kalender!IL34&lt;&gt;1,0,IF(AND($B34&gt;0,INDEX(Kalender!IL$68:IL$77,MAX(1,$B34))&gt;INDEX(Kalender!$B$68:$B$77,MAX(1,$B34))),1,0)+IF(OR(AND($C34&gt;0,INDEX(Kalender!IL$81:IL$110,MAX(1,$C34))&gt;INDEX(Kalender!$B$81:$B$110,MAX(1,$C34))),AND($D34&gt;0,INDEX(Kalender!IL$81:IL$110,MAX(1,$D34))&gt;INDEX(Kalender!$B$81:$B$110,MAX(1,$D34))),AND($E34&gt;0,INDEX(Kalender!IL$81:IL$110,MAX(1,$E34))&gt;INDEX(Kalender!$B$81:$B$110,MAX(1,$E34))),AND($F34&gt;0,INDEX(Kalender!IL$81:IL$110,MAX(1,$F34))&gt;INDEX(Kalender!$B$81:$B$110,MAX(1,$F34)))),2,0))</f>
        <v>0</v>
      </c>
      <c r="IM34" s="5" t="n">
        <f aca="false">IF(Kalender!IM34&lt;&gt;1,0,IF(AND($B34&gt;0,INDEX(Kalender!IM$68:IM$77,MAX(1,$B34))&gt;INDEX(Kalender!$B$68:$B$77,MAX(1,$B34))),1,0)+IF(OR(AND($C34&gt;0,INDEX(Kalender!IM$81:IM$110,MAX(1,$C34))&gt;INDEX(Kalender!$B$81:$B$110,MAX(1,$C34))),AND($D34&gt;0,INDEX(Kalender!IM$81:IM$110,MAX(1,$D34))&gt;INDEX(Kalender!$B$81:$B$110,MAX(1,$D34))),AND($E34&gt;0,INDEX(Kalender!IM$81:IM$110,MAX(1,$E34))&gt;INDEX(Kalender!$B$81:$B$110,MAX(1,$E34))),AND($F34&gt;0,INDEX(Kalender!IM$81:IM$110,MAX(1,$F34))&gt;INDEX(Kalender!$B$81:$B$110,MAX(1,$F34)))),2,0))</f>
        <v>0</v>
      </c>
      <c r="IN34" s="5" t="n">
        <f aca="false">IF(Kalender!IN34&lt;&gt;1,0,IF(AND($B34&gt;0,INDEX(Kalender!IN$68:IN$77,MAX(1,$B34))&gt;INDEX(Kalender!$B$68:$B$77,MAX(1,$B34))),1,0)+IF(OR(AND($C34&gt;0,INDEX(Kalender!IN$81:IN$110,MAX(1,$C34))&gt;INDEX(Kalender!$B$81:$B$110,MAX(1,$C34))),AND($D34&gt;0,INDEX(Kalender!IN$81:IN$110,MAX(1,$D34))&gt;INDEX(Kalender!$B$81:$B$110,MAX(1,$D34))),AND($E34&gt;0,INDEX(Kalender!IN$81:IN$110,MAX(1,$E34))&gt;INDEX(Kalender!$B$81:$B$110,MAX(1,$E34))),AND($F34&gt;0,INDEX(Kalender!IN$81:IN$110,MAX(1,$F34))&gt;INDEX(Kalender!$B$81:$B$110,MAX(1,$F34)))),2,0))</f>
        <v>0</v>
      </c>
      <c r="IO34" s="5" t="n">
        <f aca="false">IF(Kalender!IO34&lt;&gt;1,0,IF(AND($B34&gt;0,INDEX(Kalender!IO$68:IO$77,MAX(1,$B34))&gt;INDEX(Kalender!$B$68:$B$77,MAX(1,$B34))),1,0)+IF(OR(AND($C34&gt;0,INDEX(Kalender!IO$81:IO$110,MAX(1,$C34))&gt;INDEX(Kalender!$B$81:$B$110,MAX(1,$C34))),AND($D34&gt;0,INDEX(Kalender!IO$81:IO$110,MAX(1,$D34))&gt;INDEX(Kalender!$B$81:$B$110,MAX(1,$D34))),AND($E34&gt;0,INDEX(Kalender!IO$81:IO$110,MAX(1,$E34))&gt;INDEX(Kalender!$B$81:$B$110,MAX(1,$E34))),AND($F34&gt;0,INDEX(Kalender!IO$81:IO$110,MAX(1,$F34))&gt;INDEX(Kalender!$B$81:$B$110,MAX(1,$F34)))),2,0))</f>
        <v>0</v>
      </c>
      <c r="IP34" s="5" t="n">
        <f aca="false">IF(Kalender!IP34&lt;&gt;1,0,IF(AND($B34&gt;0,INDEX(Kalender!IP$68:IP$77,MAX(1,$B34))&gt;INDEX(Kalender!$B$68:$B$77,MAX(1,$B34))),1,0)+IF(OR(AND($C34&gt;0,INDEX(Kalender!IP$81:IP$110,MAX(1,$C34))&gt;INDEX(Kalender!$B$81:$B$110,MAX(1,$C34))),AND($D34&gt;0,INDEX(Kalender!IP$81:IP$110,MAX(1,$D34))&gt;INDEX(Kalender!$B$81:$B$110,MAX(1,$D34))),AND($E34&gt;0,INDEX(Kalender!IP$81:IP$110,MAX(1,$E34))&gt;INDEX(Kalender!$B$81:$B$110,MAX(1,$E34))),AND($F34&gt;0,INDEX(Kalender!IP$81:IP$110,MAX(1,$F34))&gt;INDEX(Kalender!$B$81:$B$110,MAX(1,$F34)))),2,0))</f>
        <v>0</v>
      </c>
      <c r="IQ34" s="5" t="n">
        <f aca="false">IF(Kalender!IQ34&lt;&gt;1,0,IF(AND($B34&gt;0,INDEX(Kalender!IQ$68:IQ$77,MAX(1,$B34))&gt;INDEX(Kalender!$B$68:$B$77,MAX(1,$B34))),1,0)+IF(OR(AND($C34&gt;0,INDEX(Kalender!IQ$81:IQ$110,MAX(1,$C34))&gt;INDEX(Kalender!$B$81:$B$110,MAX(1,$C34))),AND($D34&gt;0,INDEX(Kalender!IQ$81:IQ$110,MAX(1,$D34))&gt;INDEX(Kalender!$B$81:$B$110,MAX(1,$D34))),AND($E34&gt;0,INDEX(Kalender!IQ$81:IQ$110,MAX(1,$E34))&gt;INDEX(Kalender!$B$81:$B$110,MAX(1,$E34))),AND($F34&gt;0,INDEX(Kalender!IQ$81:IQ$110,MAX(1,$F34))&gt;INDEX(Kalender!$B$81:$B$110,MAX(1,$F34)))),2,0))</f>
        <v>0</v>
      </c>
      <c r="IR34" s="5" t="n">
        <f aca="false">IF(Kalender!IR34&lt;&gt;1,0,IF(AND($B34&gt;0,INDEX(Kalender!IR$68:IR$77,MAX(1,$B34))&gt;INDEX(Kalender!$B$68:$B$77,MAX(1,$B34))),1,0)+IF(OR(AND($C34&gt;0,INDEX(Kalender!IR$81:IR$110,MAX(1,$C34))&gt;INDEX(Kalender!$B$81:$B$110,MAX(1,$C34))),AND($D34&gt;0,INDEX(Kalender!IR$81:IR$110,MAX(1,$D34))&gt;INDEX(Kalender!$B$81:$B$110,MAX(1,$D34))),AND($E34&gt;0,INDEX(Kalender!IR$81:IR$110,MAX(1,$E34))&gt;INDEX(Kalender!$B$81:$B$110,MAX(1,$E34))),AND($F34&gt;0,INDEX(Kalender!IR$81:IR$110,MAX(1,$F34))&gt;INDEX(Kalender!$B$81:$B$110,MAX(1,$F34)))),2,0))</f>
        <v>0</v>
      </c>
      <c r="IS34" s="5" t="n">
        <f aca="false">IF(Kalender!IS34&lt;&gt;1,0,IF(AND($B34&gt;0,INDEX(Kalender!IS$68:IS$77,MAX(1,$B34))&gt;INDEX(Kalender!$B$68:$B$77,MAX(1,$B34))),1,0)+IF(OR(AND($C34&gt;0,INDEX(Kalender!IS$81:IS$110,MAX(1,$C34))&gt;INDEX(Kalender!$B$81:$B$110,MAX(1,$C34))),AND($D34&gt;0,INDEX(Kalender!IS$81:IS$110,MAX(1,$D34))&gt;INDEX(Kalender!$B$81:$B$110,MAX(1,$D34))),AND($E34&gt;0,INDEX(Kalender!IS$81:IS$110,MAX(1,$E34))&gt;INDEX(Kalender!$B$81:$B$110,MAX(1,$E34))),AND($F34&gt;0,INDEX(Kalender!IS$81:IS$110,MAX(1,$F34))&gt;INDEX(Kalender!$B$81:$B$110,MAX(1,$F34)))),2,0))</f>
        <v>0</v>
      </c>
      <c r="IT34" s="5" t="n">
        <f aca="false">IF(Kalender!IT34&lt;&gt;1,0,IF(AND($B34&gt;0,INDEX(Kalender!IT$68:IT$77,MAX(1,$B34))&gt;INDEX(Kalender!$B$68:$B$77,MAX(1,$B34))),1,0)+IF(OR(AND($C34&gt;0,INDEX(Kalender!IT$81:IT$110,MAX(1,$C34))&gt;INDEX(Kalender!$B$81:$B$110,MAX(1,$C34))),AND($D34&gt;0,INDEX(Kalender!IT$81:IT$110,MAX(1,$D34))&gt;INDEX(Kalender!$B$81:$B$110,MAX(1,$D34))),AND($E34&gt;0,INDEX(Kalender!IT$81:IT$110,MAX(1,$E34))&gt;INDEX(Kalender!$B$81:$B$110,MAX(1,$E34))),AND($F34&gt;0,INDEX(Kalender!IT$81:IT$110,MAX(1,$F34))&gt;INDEX(Kalender!$B$81:$B$110,MAX(1,$F34)))),2,0))</f>
        <v>0</v>
      </c>
      <c r="IU34" s="5" t="n">
        <f aca="false">IF(Kalender!IU34&lt;&gt;1,0,IF(AND($B34&gt;0,INDEX(Kalender!IU$68:IU$77,MAX(1,$B34))&gt;INDEX(Kalender!$B$68:$B$77,MAX(1,$B34))),1,0)+IF(OR(AND($C34&gt;0,INDEX(Kalender!IU$81:IU$110,MAX(1,$C34))&gt;INDEX(Kalender!$B$81:$B$110,MAX(1,$C34))),AND($D34&gt;0,INDEX(Kalender!IU$81:IU$110,MAX(1,$D34))&gt;INDEX(Kalender!$B$81:$B$110,MAX(1,$D34))),AND($E34&gt;0,INDEX(Kalender!IU$81:IU$110,MAX(1,$E34))&gt;INDEX(Kalender!$B$81:$B$110,MAX(1,$E34))),AND($F34&gt;0,INDEX(Kalender!IU$81:IU$110,MAX(1,$F34))&gt;INDEX(Kalender!$B$81:$B$110,MAX(1,$F34)))),2,0))</f>
        <v>0</v>
      </c>
      <c r="IV34" s="5" t="n">
        <f aca="false">IF(Kalender!IV34&lt;&gt;1,0,IF(AND($B34&gt;0,INDEX(Kalender!IV$68:IV$77,MAX(1,$B34))&gt;INDEX(Kalender!$B$68:$B$77,MAX(1,$B34))),1,0)+IF(OR(AND($C34&gt;0,INDEX(Kalender!IV$81:IV$110,MAX(1,$C34))&gt;INDEX(Kalender!$B$81:$B$110,MAX(1,$C34))),AND($D34&gt;0,INDEX(Kalender!IV$81:IV$110,MAX(1,$D34))&gt;INDEX(Kalender!$B$81:$B$110,MAX(1,$D34))),AND($E34&gt;0,INDEX(Kalender!IV$81:IV$110,MAX(1,$E34))&gt;INDEX(Kalender!$B$81:$B$110,MAX(1,$E34))),AND($F34&gt;0,INDEX(Kalender!IV$81:IV$110,MAX(1,$F34))&gt;INDEX(Kalender!$B$81:$B$110,MAX(1,$F34)))),2,0))</f>
        <v>0</v>
      </c>
      <c r="IW34" s="5" t="n">
        <f aca="false">IF(Kalender!IW34&lt;&gt;1,0,IF(AND($B34&gt;0,INDEX(Kalender!IW$68:IW$77,MAX(1,$B34))&gt;INDEX(Kalender!$B$68:$B$77,MAX(1,$B34))),1,0)+IF(OR(AND($C34&gt;0,INDEX(Kalender!IW$81:IW$110,MAX(1,$C34))&gt;INDEX(Kalender!$B$81:$B$110,MAX(1,$C34))),AND($D34&gt;0,INDEX(Kalender!IW$81:IW$110,MAX(1,$D34))&gt;INDEX(Kalender!$B$81:$B$110,MAX(1,$D34))),AND($E34&gt;0,INDEX(Kalender!IW$81:IW$110,MAX(1,$E34))&gt;INDEX(Kalender!$B$81:$B$110,MAX(1,$E34))),AND($F34&gt;0,INDEX(Kalender!IW$81:IW$110,MAX(1,$F34))&gt;INDEX(Kalender!$B$81:$B$110,MAX(1,$F34)))),2,0))</f>
        <v>0</v>
      </c>
      <c r="IX34" s="5" t="n">
        <f aca="false">IF(Kalender!IX34&lt;&gt;1,0,IF(AND($B34&gt;0,INDEX(Kalender!IX$68:IX$77,MAX(1,$B34))&gt;INDEX(Kalender!$B$68:$B$77,MAX(1,$B34))),1,0)+IF(OR(AND($C34&gt;0,INDEX(Kalender!IX$81:IX$110,MAX(1,$C34))&gt;INDEX(Kalender!$B$81:$B$110,MAX(1,$C34))),AND($D34&gt;0,INDEX(Kalender!IX$81:IX$110,MAX(1,$D34))&gt;INDEX(Kalender!$B$81:$B$110,MAX(1,$D34))),AND($E34&gt;0,INDEX(Kalender!IX$81:IX$110,MAX(1,$E34))&gt;INDEX(Kalender!$B$81:$B$110,MAX(1,$E34))),AND($F34&gt;0,INDEX(Kalender!IX$81:IX$110,MAX(1,$F34))&gt;INDEX(Kalender!$B$81:$B$110,MAX(1,$F34)))),2,0))</f>
        <v>0</v>
      </c>
      <c r="IY34" s="5" t="n">
        <f aca="false">IF(Kalender!IY34&lt;&gt;1,0,IF(AND($B34&gt;0,INDEX(Kalender!IY$68:IY$77,MAX(1,$B34))&gt;INDEX(Kalender!$B$68:$B$77,MAX(1,$B34))),1,0)+IF(OR(AND($C34&gt;0,INDEX(Kalender!IY$81:IY$110,MAX(1,$C34))&gt;INDEX(Kalender!$B$81:$B$110,MAX(1,$C34))),AND($D34&gt;0,INDEX(Kalender!IY$81:IY$110,MAX(1,$D34))&gt;INDEX(Kalender!$B$81:$B$110,MAX(1,$D34))),AND($E34&gt;0,INDEX(Kalender!IY$81:IY$110,MAX(1,$E34))&gt;INDEX(Kalender!$B$81:$B$110,MAX(1,$E34))),AND($F34&gt;0,INDEX(Kalender!IY$81:IY$110,MAX(1,$F34))&gt;INDEX(Kalender!$B$81:$B$110,MAX(1,$F34)))),2,0))</f>
        <v>0</v>
      </c>
      <c r="IZ34" s="5" t="n">
        <f aca="false">IF(Kalender!IZ34&lt;&gt;1,0,IF(AND($B34&gt;0,INDEX(Kalender!IZ$68:IZ$77,MAX(1,$B34))&gt;INDEX(Kalender!$B$68:$B$77,MAX(1,$B34))),1,0)+IF(OR(AND($C34&gt;0,INDEX(Kalender!IZ$81:IZ$110,MAX(1,$C34))&gt;INDEX(Kalender!$B$81:$B$110,MAX(1,$C34))),AND($D34&gt;0,INDEX(Kalender!IZ$81:IZ$110,MAX(1,$D34))&gt;INDEX(Kalender!$B$81:$B$110,MAX(1,$D34))),AND($E34&gt;0,INDEX(Kalender!IZ$81:IZ$110,MAX(1,$E34))&gt;INDEX(Kalender!$B$81:$B$110,MAX(1,$E34))),AND($F34&gt;0,INDEX(Kalender!IZ$81:IZ$110,MAX(1,$F34))&gt;INDEX(Kalender!$B$81:$B$110,MAX(1,$F34)))),2,0))</f>
        <v>0</v>
      </c>
      <c r="JA34" s="5" t="n">
        <f aca="false">IF(Kalender!JA34&lt;&gt;1,0,IF(AND($B34&gt;0,INDEX(Kalender!JA$68:JA$77,MAX(1,$B34))&gt;INDEX(Kalender!$B$68:$B$77,MAX(1,$B34))),1,0)+IF(OR(AND($C34&gt;0,INDEX(Kalender!JA$81:JA$110,MAX(1,$C34))&gt;INDEX(Kalender!$B$81:$B$110,MAX(1,$C34))),AND($D34&gt;0,INDEX(Kalender!JA$81:JA$110,MAX(1,$D34))&gt;INDEX(Kalender!$B$81:$B$110,MAX(1,$D34))),AND($E34&gt;0,INDEX(Kalender!JA$81:JA$110,MAX(1,$E34))&gt;INDEX(Kalender!$B$81:$B$110,MAX(1,$E34))),AND($F34&gt;0,INDEX(Kalender!JA$81:JA$110,MAX(1,$F34))&gt;INDEX(Kalender!$B$81:$B$110,MAX(1,$F34)))),2,0))</f>
        <v>0</v>
      </c>
      <c r="JB34" s="5" t="n">
        <f aca="false">IF(Kalender!JB34&lt;&gt;1,0,IF(AND($B34&gt;0,INDEX(Kalender!JB$68:JB$77,MAX(1,$B34))&gt;INDEX(Kalender!$B$68:$B$77,MAX(1,$B34))),1,0)+IF(OR(AND($C34&gt;0,INDEX(Kalender!JB$81:JB$110,MAX(1,$C34))&gt;INDEX(Kalender!$B$81:$B$110,MAX(1,$C34))),AND($D34&gt;0,INDEX(Kalender!JB$81:JB$110,MAX(1,$D34))&gt;INDEX(Kalender!$B$81:$B$110,MAX(1,$D34))),AND($E34&gt;0,INDEX(Kalender!JB$81:JB$110,MAX(1,$E34))&gt;INDEX(Kalender!$B$81:$B$110,MAX(1,$E34))),AND($F34&gt;0,INDEX(Kalender!JB$81:JB$110,MAX(1,$F34))&gt;INDEX(Kalender!$B$81:$B$110,MAX(1,$F34)))),2,0))</f>
        <v>0</v>
      </c>
      <c r="JC34" s="5" t="n">
        <f aca="false">IF(Kalender!JC34&lt;&gt;1,0,IF(AND($B34&gt;0,INDEX(Kalender!JC$68:JC$77,MAX(1,$B34))&gt;INDEX(Kalender!$B$68:$B$77,MAX(1,$B34))),1,0)+IF(OR(AND($C34&gt;0,INDEX(Kalender!JC$81:JC$110,MAX(1,$C34))&gt;INDEX(Kalender!$B$81:$B$110,MAX(1,$C34))),AND($D34&gt;0,INDEX(Kalender!JC$81:JC$110,MAX(1,$D34))&gt;INDEX(Kalender!$B$81:$B$110,MAX(1,$D34))),AND($E34&gt;0,INDEX(Kalender!JC$81:JC$110,MAX(1,$E34))&gt;INDEX(Kalender!$B$81:$B$110,MAX(1,$E34))),AND($F34&gt;0,INDEX(Kalender!JC$81:JC$110,MAX(1,$F34))&gt;INDEX(Kalender!$B$81:$B$110,MAX(1,$F34)))),2,0))</f>
        <v>0</v>
      </c>
      <c r="JD34" s="5" t="n">
        <f aca="false">IF(Kalender!JD34&lt;&gt;1,0,IF(AND($B34&gt;0,INDEX(Kalender!JD$68:JD$77,MAX(1,$B34))&gt;INDEX(Kalender!$B$68:$B$77,MAX(1,$B34))),1,0)+IF(OR(AND($C34&gt;0,INDEX(Kalender!JD$81:JD$110,MAX(1,$C34))&gt;INDEX(Kalender!$B$81:$B$110,MAX(1,$C34))),AND($D34&gt;0,INDEX(Kalender!JD$81:JD$110,MAX(1,$D34))&gt;INDEX(Kalender!$B$81:$B$110,MAX(1,$D34))),AND($E34&gt;0,INDEX(Kalender!JD$81:JD$110,MAX(1,$E34))&gt;INDEX(Kalender!$B$81:$B$110,MAX(1,$E34))),AND($F34&gt;0,INDEX(Kalender!JD$81:JD$110,MAX(1,$F34))&gt;INDEX(Kalender!$B$81:$B$110,MAX(1,$F34)))),2,0))</f>
        <v>0</v>
      </c>
      <c r="JE34" s="5" t="n">
        <f aca="false">IF(Kalender!JE34&lt;&gt;1,0,IF(AND($B34&gt;0,INDEX(Kalender!JE$68:JE$77,MAX(1,$B34))&gt;INDEX(Kalender!$B$68:$B$77,MAX(1,$B34))),1,0)+IF(OR(AND($C34&gt;0,INDEX(Kalender!JE$81:JE$110,MAX(1,$C34))&gt;INDEX(Kalender!$B$81:$B$110,MAX(1,$C34))),AND($D34&gt;0,INDEX(Kalender!JE$81:JE$110,MAX(1,$D34))&gt;INDEX(Kalender!$B$81:$B$110,MAX(1,$D34))),AND($E34&gt;0,INDEX(Kalender!JE$81:JE$110,MAX(1,$E34))&gt;INDEX(Kalender!$B$81:$B$110,MAX(1,$E34))),AND($F34&gt;0,INDEX(Kalender!JE$81:JE$110,MAX(1,$F34))&gt;INDEX(Kalender!$B$81:$B$110,MAX(1,$F34)))),2,0))</f>
        <v>0</v>
      </c>
      <c r="JF34" s="5" t="n">
        <f aca="false">IF(Kalender!JF34&lt;&gt;1,0,IF(AND($B34&gt;0,INDEX(Kalender!JF$68:JF$77,MAX(1,$B34))&gt;INDEX(Kalender!$B$68:$B$77,MAX(1,$B34))),1,0)+IF(OR(AND($C34&gt;0,INDEX(Kalender!JF$81:JF$110,MAX(1,$C34))&gt;INDEX(Kalender!$B$81:$B$110,MAX(1,$C34))),AND($D34&gt;0,INDEX(Kalender!JF$81:JF$110,MAX(1,$D34))&gt;INDEX(Kalender!$B$81:$B$110,MAX(1,$D34))),AND($E34&gt;0,INDEX(Kalender!JF$81:JF$110,MAX(1,$E34))&gt;INDEX(Kalender!$B$81:$B$110,MAX(1,$E34))),AND($F34&gt;0,INDEX(Kalender!JF$81:JF$110,MAX(1,$F34))&gt;INDEX(Kalender!$B$81:$B$110,MAX(1,$F34)))),2,0))</f>
        <v>0</v>
      </c>
      <c r="JG34" s="5" t="n">
        <f aca="false">IF(Kalender!JG34&lt;&gt;1,0,IF(AND($B34&gt;0,INDEX(Kalender!JG$68:JG$77,MAX(1,$B34))&gt;INDEX(Kalender!$B$68:$B$77,MAX(1,$B34))),1,0)+IF(OR(AND($C34&gt;0,INDEX(Kalender!JG$81:JG$110,MAX(1,$C34))&gt;INDEX(Kalender!$B$81:$B$110,MAX(1,$C34))),AND($D34&gt;0,INDEX(Kalender!JG$81:JG$110,MAX(1,$D34))&gt;INDEX(Kalender!$B$81:$B$110,MAX(1,$D34))),AND($E34&gt;0,INDEX(Kalender!JG$81:JG$110,MAX(1,$E34))&gt;INDEX(Kalender!$B$81:$B$110,MAX(1,$E34))),AND($F34&gt;0,INDEX(Kalender!JG$81:JG$110,MAX(1,$F34))&gt;INDEX(Kalender!$B$81:$B$110,MAX(1,$F34)))),2,0))</f>
        <v>0</v>
      </c>
      <c r="JH34" s="5" t="n">
        <f aca="false">IF(Kalender!JH34&lt;&gt;1,0,IF(AND($B34&gt;0,INDEX(Kalender!JH$68:JH$77,MAX(1,$B34))&gt;INDEX(Kalender!$B$68:$B$77,MAX(1,$B34))),1,0)+IF(OR(AND($C34&gt;0,INDEX(Kalender!JH$81:JH$110,MAX(1,$C34))&gt;INDEX(Kalender!$B$81:$B$110,MAX(1,$C34))),AND($D34&gt;0,INDEX(Kalender!JH$81:JH$110,MAX(1,$D34))&gt;INDEX(Kalender!$B$81:$B$110,MAX(1,$D34))),AND($E34&gt;0,INDEX(Kalender!JH$81:JH$110,MAX(1,$E34))&gt;INDEX(Kalender!$B$81:$B$110,MAX(1,$E34))),AND($F34&gt;0,INDEX(Kalender!JH$81:JH$110,MAX(1,$F34))&gt;INDEX(Kalender!$B$81:$B$110,MAX(1,$F34)))),2,0))</f>
        <v>0</v>
      </c>
      <c r="JI34" s="5" t="n">
        <f aca="false">IF(Kalender!JI34&lt;&gt;1,0,IF(AND($B34&gt;0,INDEX(Kalender!JI$68:JI$77,MAX(1,$B34))&gt;INDEX(Kalender!$B$68:$B$77,MAX(1,$B34))),1,0)+IF(OR(AND($C34&gt;0,INDEX(Kalender!JI$81:JI$110,MAX(1,$C34))&gt;INDEX(Kalender!$B$81:$B$110,MAX(1,$C34))),AND($D34&gt;0,INDEX(Kalender!JI$81:JI$110,MAX(1,$D34))&gt;INDEX(Kalender!$B$81:$B$110,MAX(1,$D34))),AND($E34&gt;0,INDEX(Kalender!JI$81:JI$110,MAX(1,$E34))&gt;INDEX(Kalender!$B$81:$B$110,MAX(1,$E34))),AND($F34&gt;0,INDEX(Kalender!JI$81:JI$110,MAX(1,$F34))&gt;INDEX(Kalender!$B$81:$B$110,MAX(1,$F34)))),2,0))</f>
        <v>0</v>
      </c>
      <c r="JJ34" s="5" t="n">
        <f aca="false">IF(Kalender!JJ34&lt;&gt;1,0,IF(AND($B34&gt;0,INDEX(Kalender!JJ$68:JJ$77,MAX(1,$B34))&gt;INDEX(Kalender!$B$68:$B$77,MAX(1,$B34))),1,0)+IF(OR(AND($C34&gt;0,INDEX(Kalender!JJ$81:JJ$110,MAX(1,$C34))&gt;INDEX(Kalender!$B$81:$B$110,MAX(1,$C34))),AND($D34&gt;0,INDEX(Kalender!JJ$81:JJ$110,MAX(1,$D34))&gt;INDEX(Kalender!$B$81:$B$110,MAX(1,$D34))),AND($E34&gt;0,INDEX(Kalender!JJ$81:JJ$110,MAX(1,$E34))&gt;INDEX(Kalender!$B$81:$B$110,MAX(1,$E34))),AND($F34&gt;0,INDEX(Kalender!JJ$81:JJ$110,MAX(1,$F34))&gt;INDEX(Kalender!$B$81:$B$110,MAX(1,$F34)))),2,0))</f>
        <v>0</v>
      </c>
      <c r="JK34" s="5" t="n">
        <f aca="false">IF(Kalender!JK34&lt;&gt;1,0,IF(AND($B34&gt;0,INDEX(Kalender!JK$68:JK$77,MAX(1,$B34))&gt;INDEX(Kalender!$B$68:$B$77,MAX(1,$B34))),1,0)+IF(OR(AND($C34&gt;0,INDEX(Kalender!JK$81:JK$110,MAX(1,$C34))&gt;INDEX(Kalender!$B$81:$B$110,MAX(1,$C34))),AND($D34&gt;0,INDEX(Kalender!JK$81:JK$110,MAX(1,$D34))&gt;INDEX(Kalender!$B$81:$B$110,MAX(1,$D34))),AND($E34&gt;0,INDEX(Kalender!JK$81:JK$110,MAX(1,$E34))&gt;INDEX(Kalender!$B$81:$B$110,MAX(1,$E34))),AND($F34&gt;0,INDEX(Kalender!JK$81:JK$110,MAX(1,$F34))&gt;INDEX(Kalender!$B$81:$B$110,MAX(1,$F34)))),2,0))</f>
        <v>0</v>
      </c>
      <c r="JL34" s="5" t="n">
        <f aca="false">IF(Kalender!JL34&lt;&gt;1,0,IF(AND($B34&gt;0,INDEX(Kalender!JL$68:JL$77,MAX(1,$B34))&gt;INDEX(Kalender!$B$68:$B$77,MAX(1,$B34))),1,0)+IF(OR(AND($C34&gt;0,INDEX(Kalender!JL$81:JL$110,MAX(1,$C34))&gt;INDEX(Kalender!$B$81:$B$110,MAX(1,$C34))),AND($D34&gt;0,INDEX(Kalender!JL$81:JL$110,MAX(1,$D34))&gt;INDEX(Kalender!$B$81:$B$110,MAX(1,$D34))),AND($E34&gt;0,INDEX(Kalender!JL$81:JL$110,MAX(1,$E34))&gt;INDEX(Kalender!$B$81:$B$110,MAX(1,$E34))),AND($F34&gt;0,INDEX(Kalender!JL$81:JL$110,MAX(1,$F34))&gt;INDEX(Kalender!$B$81:$B$110,MAX(1,$F34)))),2,0))</f>
        <v>0</v>
      </c>
      <c r="JM34" s="5" t="n">
        <f aca="false">IF(Kalender!JM34&lt;&gt;1,0,IF(AND($B34&gt;0,INDEX(Kalender!JM$68:JM$77,MAX(1,$B34))&gt;INDEX(Kalender!$B$68:$B$77,MAX(1,$B34))),1,0)+IF(OR(AND($C34&gt;0,INDEX(Kalender!JM$81:JM$110,MAX(1,$C34))&gt;INDEX(Kalender!$B$81:$B$110,MAX(1,$C34))),AND($D34&gt;0,INDEX(Kalender!JM$81:JM$110,MAX(1,$D34))&gt;INDEX(Kalender!$B$81:$B$110,MAX(1,$D34))),AND($E34&gt;0,INDEX(Kalender!JM$81:JM$110,MAX(1,$E34))&gt;INDEX(Kalender!$B$81:$B$110,MAX(1,$E34))),AND($F34&gt;0,INDEX(Kalender!JM$81:JM$110,MAX(1,$F34))&gt;INDEX(Kalender!$B$81:$B$110,MAX(1,$F34)))),2,0))</f>
        <v>0</v>
      </c>
      <c r="JN34" s="5" t="n">
        <f aca="false">IF(Kalender!JN34&lt;&gt;1,0,IF(AND($B34&gt;0,INDEX(Kalender!JN$68:JN$77,MAX(1,$B34))&gt;INDEX(Kalender!$B$68:$B$77,MAX(1,$B34))),1,0)+IF(OR(AND($C34&gt;0,INDEX(Kalender!JN$81:JN$110,MAX(1,$C34))&gt;INDEX(Kalender!$B$81:$B$110,MAX(1,$C34))),AND($D34&gt;0,INDEX(Kalender!JN$81:JN$110,MAX(1,$D34))&gt;INDEX(Kalender!$B$81:$B$110,MAX(1,$D34))),AND($E34&gt;0,INDEX(Kalender!JN$81:JN$110,MAX(1,$E34))&gt;INDEX(Kalender!$B$81:$B$110,MAX(1,$E34))),AND($F34&gt;0,INDEX(Kalender!JN$81:JN$110,MAX(1,$F34))&gt;INDEX(Kalender!$B$81:$B$110,MAX(1,$F34)))),2,0))</f>
        <v>0</v>
      </c>
      <c r="JO34" s="5" t="n">
        <f aca="false">IF(Kalender!JO34&lt;&gt;1,0,IF(AND($B34&gt;0,INDEX(Kalender!JO$68:JO$77,MAX(1,$B34))&gt;INDEX(Kalender!$B$68:$B$77,MAX(1,$B34))),1,0)+IF(OR(AND($C34&gt;0,INDEX(Kalender!JO$81:JO$110,MAX(1,$C34))&gt;INDEX(Kalender!$B$81:$B$110,MAX(1,$C34))),AND($D34&gt;0,INDEX(Kalender!JO$81:JO$110,MAX(1,$D34))&gt;INDEX(Kalender!$B$81:$B$110,MAX(1,$D34))),AND($E34&gt;0,INDEX(Kalender!JO$81:JO$110,MAX(1,$E34))&gt;INDEX(Kalender!$B$81:$B$110,MAX(1,$E34))),AND($F34&gt;0,INDEX(Kalender!JO$81:JO$110,MAX(1,$F34))&gt;INDEX(Kalender!$B$81:$B$110,MAX(1,$F34)))),2,0))</f>
        <v>0</v>
      </c>
      <c r="JP34" s="5" t="n">
        <f aca="false">IF(Kalender!JP34&lt;&gt;1,0,IF(AND($B34&gt;0,INDEX(Kalender!JP$68:JP$77,MAX(1,$B34))&gt;INDEX(Kalender!$B$68:$B$77,MAX(1,$B34))),1,0)+IF(OR(AND($C34&gt;0,INDEX(Kalender!JP$81:JP$110,MAX(1,$C34))&gt;INDEX(Kalender!$B$81:$B$110,MAX(1,$C34))),AND($D34&gt;0,INDEX(Kalender!JP$81:JP$110,MAX(1,$D34))&gt;INDEX(Kalender!$B$81:$B$110,MAX(1,$D34))),AND($E34&gt;0,INDEX(Kalender!JP$81:JP$110,MAX(1,$E34))&gt;INDEX(Kalender!$B$81:$B$110,MAX(1,$E34))),AND($F34&gt;0,INDEX(Kalender!JP$81:JP$110,MAX(1,$F34))&gt;INDEX(Kalender!$B$81:$B$110,MAX(1,$F34)))),2,0))</f>
        <v>0</v>
      </c>
      <c r="JQ34" s="5" t="n">
        <f aca="false">IF(Kalender!JQ34&lt;&gt;1,0,IF(AND($B34&gt;0,INDEX(Kalender!JQ$68:JQ$77,MAX(1,$B34))&gt;INDEX(Kalender!$B$68:$B$77,MAX(1,$B34))),1,0)+IF(OR(AND($C34&gt;0,INDEX(Kalender!JQ$81:JQ$110,MAX(1,$C34))&gt;INDEX(Kalender!$B$81:$B$110,MAX(1,$C34))),AND($D34&gt;0,INDEX(Kalender!JQ$81:JQ$110,MAX(1,$D34))&gt;INDEX(Kalender!$B$81:$B$110,MAX(1,$D34))),AND($E34&gt;0,INDEX(Kalender!JQ$81:JQ$110,MAX(1,$E34))&gt;INDEX(Kalender!$B$81:$B$110,MAX(1,$E34))),AND($F34&gt;0,INDEX(Kalender!JQ$81:JQ$110,MAX(1,$F34))&gt;INDEX(Kalender!$B$81:$B$110,MAX(1,$F34)))),2,0))</f>
        <v>0</v>
      </c>
      <c r="JR34" s="5" t="n">
        <f aca="false">IF(Kalender!JR34&lt;&gt;1,0,IF(AND($B34&gt;0,INDEX(Kalender!JR$68:JR$77,MAX(1,$B34))&gt;INDEX(Kalender!$B$68:$B$77,MAX(1,$B34))),1,0)+IF(OR(AND($C34&gt;0,INDEX(Kalender!JR$81:JR$110,MAX(1,$C34))&gt;INDEX(Kalender!$B$81:$B$110,MAX(1,$C34))),AND($D34&gt;0,INDEX(Kalender!JR$81:JR$110,MAX(1,$D34))&gt;INDEX(Kalender!$B$81:$B$110,MAX(1,$D34))),AND($E34&gt;0,INDEX(Kalender!JR$81:JR$110,MAX(1,$E34))&gt;INDEX(Kalender!$B$81:$B$110,MAX(1,$E34))),AND($F34&gt;0,INDEX(Kalender!JR$81:JR$110,MAX(1,$F34))&gt;INDEX(Kalender!$B$81:$B$110,MAX(1,$F34)))),2,0))</f>
        <v>0</v>
      </c>
      <c r="JS34" s="5" t="n">
        <f aca="false">IF(Kalender!JS34&lt;&gt;1,0,IF(AND($B34&gt;0,INDEX(Kalender!JS$68:JS$77,MAX(1,$B34))&gt;INDEX(Kalender!$B$68:$B$77,MAX(1,$B34))),1,0)+IF(OR(AND($C34&gt;0,INDEX(Kalender!JS$81:JS$110,MAX(1,$C34))&gt;INDEX(Kalender!$B$81:$B$110,MAX(1,$C34))),AND($D34&gt;0,INDEX(Kalender!JS$81:JS$110,MAX(1,$D34))&gt;INDEX(Kalender!$B$81:$B$110,MAX(1,$D34))),AND($E34&gt;0,INDEX(Kalender!JS$81:JS$110,MAX(1,$E34))&gt;INDEX(Kalender!$B$81:$B$110,MAX(1,$E34))),AND($F34&gt;0,INDEX(Kalender!JS$81:JS$110,MAX(1,$F34))&gt;INDEX(Kalender!$B$81:$B$110,MAX(1,$F34)))),2,0))</f>
        <v>0</v>
      </c>
      <c r="JT34" s="5" t="n">
        <f aca="false">IF(Kalender!JT34&lt;&gt;1,0,IF(AND($B34&gt;0,INDEX(Kalender!JT$68:JT$77,MAX(1,$B34))&gt;INDEX(Kalender!$B$68:$B$77,MAX(1,$B34))),1,0)+IF(OR(AND($C34&gt;0,INDEX(Kalender!JT$81:JT$110,MAX(1,$C34))&gt;INDEX(Kalender!$B$81:$B$110,MAX(1,$C34))),AND($D34&gt;0,INDEX(Kalender!JT$81:JT$110,MAX(1,$D34))&gt;INDEX(Kalender!$B$81:$B$110,MAX(1,$D34))),AND($E34&gt;0,INDEX(Kalender!JT$81:JT$110,MAX(1,$E34))&gt;INDEX(Kalender!$B$81:$B$110,MAX(1,$E34))),AND($F34&gt;0,INDEX(Kalender!JT$81:JT$110,MAX(1,$F34))&gt;INDEX(Kalender!$B$81:$B$110,MAX(1,$F34)))),2,0))</f>
        <v>0</v>
      </c>
      <c r="JU34" s="5" t="n">
        <f aca="false">IF(Kalender!JU34&lt;&gt;1,0,IF(AND($B34&gt;0,INDEX(Kalender!JU$68:JU$77,MAX(1,$B34))&gt;INDEX(Kalender!$B$68:$B$77,MAX(1,$B34))),1,0)+IF(OR(AND($C34&gt;0,INDEX(Kalender!JU$81:JU$110,MAX(1,$C34))&gt;INDEX(Kalender!$B$81:$B$110,MAX(1,$C34))),AND($D34&gt;0,INDEX(Kalender!JU$81:JU$110,MAX(1,$D34))&gt;INDEX(Kalender!$B$81:$B$110,MAX(1,$D34))),AND($E34&gt;0,INDEX(Kalender!JU$81:JU$110,MAX(1,$E34))&gt;INDEX(Kalender!$B$81:$B$110,MAX(1,$E34))),AND($F34&gt;0,INDEX(Kalender!JU$81:JU$110,MAX(1,$F34))&gt;INDEX(Kalender!$B$81:$B$110,MAX(1,$F34)))),2,0))</f>
        <v>0</v>
      </c>
      <c r="JV34" s="5" t="n">
        <f aca="false">IF(Kalender!JV34&lt;&gt;1,0,IF(AND($B34&gt;0,INDEX(Kalender!JV$68:JV$77,MAX(1,$B34))&gt;INDEX(Kalender!$B$68:$B$77,MAX(1,$B34))),1,0)+IF(OR(AND($C34&gt;0,INDEX(Kalender!JV$81:JV$110,MAX(1,$C34))&gt;INDEX(Kalender!$B$81:$B$110,MAX(1,$C34))),AND($D34&gt;0,INDEX(Kalender!JV$81:JV$110,MAX(1,$D34))&gt;INDEX(Kalender!$B$81:$B$110,MAX(1,$D34))),AND($E34&gt;0,INDEX(Kalender!JV$81:JV$110,MAX(1,$E34))&gt;INDEX(Kalender!$B$81:$B$110,MAX(1,$E34))),AND($F34&gt;0,INDEX(Kalender!JV$81:JV$110,MAX(1,$F34))&gt;INDEX(Kalender!$B$81:$B$110,MAX(1,$F34)))),2,0))</f>
        <v>0</v>
      </c>
      <c r="JW34" s="5" t="n">
        <f aca="false">IF(Kalender!JW34&lt;&gt;1,0,IF(AND($B34&gt;0,INDEX(Kalender!JW$68:JW$77,MAX(1,$B34))&gt;INDEX(Kalender!$B$68:$B$77,MAX(1,$B34))),1,0)+IF(OR(AND($C34&gt;0,INDEX(Kalender!JW$81:JW$110,MAX(1,$C34))&gt;INDEX(Kalender!$B$81:$B$110,MAX(1,$C34))),AND($D34&gt;0,INDEX(Kalender!JW$81:JW$110,MAX(1,$D34))&gt;INDEX(Kalender!$B$81:$B$110,MAX(1,$D34))),AND($E34&gt;0,INDEX(Kalender!JW$81:JW$110,MAX(1,$E34))&gt;INDEX(Kalender!$B$81:$B$110,MAX(1,$E34))),AND($F34&gt;0,INDEX(Kalender!JW$81:JW$110,MAX(1,$F34))&gt;INDEX(Kalender!$B$81:$B$110,MAX(1,$F34)))),2,0))</f>
        <v>0</v>
      </c>
      <c r="JX34" s="5" t="n">
        <f aca="false">IF(Kalender!JX34&lt;&gt;1,0,IF(AND($B34&gt;0,INDEX(Kalender!JX$68:JX$77,MAX(1,$B34))&gt;INDEX(Kalender!$B$68:$B$77,MAX(1,$B34))),1,0)+IF(OR(AND($C34&gt;0,INDEX(Kalender!JX$81:JX$110,MAX(1,$C34))&gt;INDEX(Kalender!$B$81:$B$110,MAX(1,$C34))),AND($D34&gt;0,INDEX(Kalender!JX$81:JX$110,MAX(1,$D34))&gt;INDEX(Kalender!$B$81:$B$110,MAX(1,$D34))),AND($E34&gt;0,INDEX(Kalender!JX$81:JX$110,MAX(1,$E34))&gt;INDEX(Kalender!$B$81:$B$110,MAX(1,$E34))),AND($F34&gt;0,INDEX(Kalender!JX$81:JX$110,MAX(1,$F34))&gt;INDEX(Kalender!$B$81:$B$110,MAX(1,$F34)))),2,0))</f>
        <v>0</v>
      </c>
      <c r="JY34" s="5" t="n">
        <f aca="false">IF(Kalender!JY34&lt;&gt;1,0,IF(AND($B34&gt;0,INDEX(Kalender!JY$68:JY$77,MAX(1,$B34))&gt;INDEX(Kalender!$B$68:$B$77,MAX(1,$B34))),1,0)+IF(OR(AND($C34&gt;0,INDEX(Kalender!JY$81:JY$110,MAX(1,$C34))&gt;INDEX(Kalender!$B$81:$B$110,MAX(1,$C34))),AND($D34&gt;0,INDEX(Kalender!JY$81:JY$110,MAX(1,$D34))&gt;INDEX(Kalender!$B$81:$B$110,MAX(1,$D34))),AND($E34&gt;0,INDEX(Kalender!JY$81:JY$110,MAX(1,$E34))&gt;INDEX(Kalender!$B$81:$B$110,MAX(1,$E34))),AND($F34&gt;0,INDEX(Kalender!JY$81:JY$110,MAX(1,$F34))&gt;INDEX(Kalender!$B$81:$B$110,MAX(1,$F34)))),2,0))</f>
        <v>0</v>
      </c>
      <c r="JZ34" s="5" t="n">
        <f aca="false">IF(Kalender!JZ34&lt;&gt;1,0,IF(AND($B34&gt;0,INDEX(Kalender!JZ$68:JZ$77,MAX(1,$B34))&gt;INDEX(Kalender!$B$68:$B$77,MAX(1,$B34))),1,0)+IF(OR(AND($C34&gt;0,INDEX(Kalender!JZ$81:JZ$110,MAX(1,$C34))&gt;INDEX(Kalender!$B$81:$B$110,MAX(1,$C34))),AND($D34&gt;0,INDEX(Kalender!JZ$81:JZ$110,MAX(1,$D34))&gt;INDEX(Kalender!$B$81:$B$110,MAX(1,$D34))),AND($E34&gt;0,INDEX(Kalender!JZ$81:JZ$110,MAX(1,$E34))&gt;INDEX(Kalender!$B$81:$B$110,MAX(1,$E34))),AND($F34&gt;0,INDEX(Kalender!JZ$81:JZ$110,MAX(1,$F34))&gt;INDEX(Kalender!$B$81:$B$110,MAX(1,$F34)))),2,0))</f>
        <v>0</v>
      </c>
      <c r="KA34" s="5" t="n">
        <f aca="false">IF(Kalender!KA34&lt;&gt;1,0,IF(AND($B34&gt;0,INDEX(Kalender!KA$68:KA$77,MAX(1,$B34))&gt;INDEX(Kalender!$B$68:$B$77,MAX(1,$B34))),1,0)+IF(OR(AND($C34&gt;0,INDEX(Kalender!KA$81:KA$110,MAX(1,$C34))&gt;INDEX(Kalender!$B$81:$B$110,MAX(1,$C34))),AND($D34&gt;0,INDEX(Kalender!KA$81:KA$110,MAX(1,$D34))&gt;INDEX(Kalender!$B$81:$B$110,MAX(1,$D34))),AND($E34&gt;0,INDEX(Kalender!KA$81:KA$110,MAX(1,$E34))&gt;INDEX(Kalender!$B$81:$B$110,MAX(1,$E34))),AND($F34&gt;0,INDEX(Kalender!KA$81:KA$110,MAX(1,$F34))&gt;INDEX(Kalender!$B$81:$B$110,MAX(1,$F34)))),2,0))</f>
        <v>0</v>
      </c>
      <c r="KB34" s="5" t="n">
        <f aca="false">IF(Kalender!KB34&lt;&gt;1,0,IF(AND($B34&gt;0,INDEX(Kalender!KB$68:KB$77,MAX(1,$B34))&gt;INDEX(Kalender!$B$68:$B$77,MAX(1,$B34))),1,0)+IF(OR(AND($C34&gt;0,INDEX(Kalender!KB$81:KB$110,MAX(1,$C34))&gt;INDEX(Kalender!$B$81:$B$110,MAX(1,$C34))),AND($D34&gt;0,INDEX(Kalender!KB$81:KB$110,MAX(1,$D34))&gt;INDEX(Kalender!$B$81:$B$110,MAX(1,$D34))),AND($E34&gt;0,INDEX(Kalender!KB$81:KB$110,MAX(1,$E34))&gt;INDEX(Kalender!$B$81:$B$110,MAX(1,$E34))),AND($F34&gt;0,INDEX(Kalender!KB$81:KB$110,MAX(1,$F34))&gt;INDEX(Kalender!$B$81:$B$110,MAX(1,$F34)))),2,0))</f>
        <v>0</v>
      </c>
      <c r="KC34" s="5" t="n">
        <f aca="false">IF(Kalender!KC34&lt;&gt;1,0,IF(AND($B34&gt;0,INDEX(Kalender!KC$68:KC$77,MAX(1,$B34))&gt;INDEX(Kalender!$B$68:$B$77,MAX(1,$B34))),1,0)+IF(OR(AND($C34&gt;0,INDEX(Kalender!KC$81:KC$110,MAX(1,$C34))&gt;INDEX(Kalender!$B$81:$B$110,MAX(1,$C34))),AND($D34&gt;0,INDEX(Kalender!KC$81:KC$110,MAX(1,$D34))&gt;INDEX(Kalender!$B$81:$B$110,MAX(1,$D34))),AND($E34&gt;0,INDEX(Kalender!KC$81:KC$110,MAX(1,$E34))&gt;INDEX(Kalender!$B$81:$B$110,MAX(1,$E34))),AND($F34&gt;0,INDEX(Kalender!KC$81:KC$110,MAX(1,$F34))&gt;INDEX(Kalender!$B$81:$B$110,MAX(1,$F34)))),2,0))</f>
        <v>0</v>
      </c>
      <c r="KD34" s="5" t="n">
        <f aca="false">IF(Kalender!KD34&lt;&gt;1,0,IF(AND($B34&gt;0,INDEX(Kalender!KD$68:KD$77,MAX(1,$B34))&gt;INDEX(Kalender!$B$68:$B$77,MAX(1,$B34))),1,0)+IF(OR(AND($C34&gt;0,INDEX(Kalender!KD$81:KD$110,MAX(1,$C34))&gt;INDEX(Kalender!$B$81:$B$110,MAX(1,$C34))),AND($D34&gt;0,INDEX(Kalender!KD$81:KD$110,MAX(1,$D34))&gt;INDEX(Kalender!$B$81:$B$110,MAX(1,$D34))),AND($E34&gt;0,INDEX(Kalender!KD$81:KD$110,MAX(1,$E34))&gt;INDEX(Kalender!$B$81:$B$110,MAX(1,$E34))),AND($F34&gt;0,INDEX(Kalender!KD$81:KD$110,MAX(1,$F34))&gt;INDEX(Kalender!$B$81:$B$110,MAX(1,$F34)))),2,0))</f>
        <v>0</v>
      </c>
      <c r="KE34" s="5" t="n">
        <f aca="false">IF(Kalender!KE34&lt;&gt;1,0,IF(AND($B34&gt;0,INDEX(Kalender!KE$68:KE$77,MAX(1,$B34))&gt;INDEX(Kalender!$B$68:$B$77,MAX(1,$B34))),1,0)+IF(OR(AND($C34&gt;0,INDEX(Kalender!KE$81:KE$110,MAX(1,$C34))&gt;INDEX(Kalender!$B$81:$B$110,MAX(1,$C34))),AND($D34&gt;0,INDEX(Kalender!KE$81:KE$110,MAX(1,$D34))&gt;INDEX(Kalender!$B$81:$B$110,MAX(1,$D34))),AND($E34&gt;0,INDEX(Kalender!KE$81:KE$110,MAX(1,$E34))&gt;INDEX(Kalender!$B$81:$B$110,MAX(1,$E34))),AND($F34&gt;0,INDEX(Kalender!KE$81:KE$110,MAX(1,$F34))&gt;INDEX(Kalender!$B$81:$B$110,MAX(1,$F34)))),2,0))</f>
        <v>0</v>
      </c>
      <c r="KF34" s="5" t="n">
        <f aca="false">IF(Kalender!KF34&lt;&gt;1,0,IF(AND($B34&gt;0,INDEX(Kalender!KF$68:KF$77,MAX(1,$B34))&gt;INDEX(Kalender!$B$68:$B$77,MAX(1,$B34))),1,0)+IF(OR(AND($C34&gt;0,INDEX(Kalender!KF$81:KF$110,MAX(1,$C34))&gt;INDEX(Kalender!$B$81:$B$110,MAX(1,$C34))),AND($D34&gt;0,INDEX(Kalender!KF$81:KF$110,MAX(1,$D34))&gt;INDEX(Kalender!$B$81:$B$110,MAX(1,$D34))),AND($E34&gt;0,INDEX(Kalender!KF$81:KF$110,MAX(1,$E34))&gt;INDEX(Kalender!$B$81:$B$110,MAX(1,$E34))),AND($F34&gt;0,INDEX(Kalender!KF$81:KF$110,MAX(1,$F34))&gt;INDEX(Kalender!$B$81:$B$110,MAX(1,$F34)))),2,0))</f>
        <v>0</v>
      </c>
      <c r="KG34" s="5" t="n">
        <f aca="false">IF(Kalender!KG34&lt;&gt;1,0,IF(AND($B34&gt;0,INDEX(Kalender!KG$68:KG$77,MAX(1,$B34))&gt;INDEX(Kalender!$B$68:$B$77,MAX(1,$B34))),1,0)+IF(OR(AND($C34&gt;0,INDEX(Kalender!KG$81:KG$110,MAX(1,$C34))&gt;INDEX(Kalender!$B$81:$B$110,MAX(1,$C34))),AND($D34&gt;0,INDEX(Kalender!KG$81:KG$110,MAX(1,$D34))&gt;INDEX(Kalender!$B$81:$B$110,MAX(1,$D34))),AND($E34&gt;0,INDEX(Kalender!KG$81:KG$110,MAX(1,$E34))&gt;INDEX(Kalender!$B$81:$B$110,MAX(1,$E34))),AND($F34&gt;0,INDEX(Kalender!KG$81:KG$110,MAX(1,$F34))&gt;INDEX(Kalender!$B$81:$B$110,MAX(1,$F34)))),2,0))</f>
        <v>0</v>
      </c>
      <c r="KH34" s="5" t="n">
        <f aca="false">IF(Kalender!KH34&lt;&gt;1,0,IF(AND($B34&gt;0,INDEX(Kalender!KH$68:KH$77,MAX(1,$B34))&gt;INDEX(Kalender!$B$68:$B$77,MAX(1,$B34))),1,0)+IF(OR(AND($C34&gt;0,INDEX(Kalender!KH$81:KH$110,MAX(1,$C34))&gt;INDEX(Kalender!$B$81:$B$110,MAX(1,$C34))),AND($D34&gt;0,INDEX(Kalender!KH$81:KH$110,MAX(1,$D34))&gt;INDEX(Kalender!$B$81:$B$110,MAX(1,$D34))),AND($E34&gt;0,INDEX(Kalender!KH$81:KH$110,MAX(1,$E34))&gt;INDEX(Kalender!$B$81:$B$110,MAX(1,$E34))),AND($F34&gt;0,INDEX(Kalender!KH$81:KH$110,MAX(1,$F34))&gt;INDEX(Kalender!$B$81:$B$110,MAX(1,$F34)))),2,0))</f>
        <v>0</v>
      </c>
      <c r="KI34" s="5" t="n">
        <f aca="false">IF(Kalender!KI34&lt;&gt;1,0,IF(AND($B34&gt;0,INDEX(Kalender!KI$68:KI$77,MAX(1,$B34))&gt;INDEX(Kalender!$B$68:$B$77,MAX(1,$B34))),1,0)+IF(OR(AND($C34&gt;0,INDEX(Kalender!KI$81:KI$110,MAX(1,$C34))&gt;INDEX(Kalender!$B$81:$B$110,MAX(1,$C34))),AND($D34&gt;0,INDEX(Kalender!KI$81:KI$110,MAX(1,$D34))&gt;INDEX(Kalender!$B$81:$B$110,MAX(1,$D34))),AND($E34&gt;0,INDEX(Kalender!KI$81:KI$110,MAX(1,$E34))&gt;INDEX(Kalender!$B$81:$B$110,MAX(1,$E34))),AND($F34&gt;0,INDEX(Kalender!KI$81:KI$110,MAX(1,$F34))&gt;INDEX(Kalender!$B$81:$B$110,MAX(1,$F34)))),2,0))</f>
        <v>0</v>
      </c>
      <c r="KJ34" s="5" t="n">
        <f aca="false">IF(Kalender!KJ34&lt;&gt;1,0,IF(AND($B34&gt;0,INDEX(Kalender!KJ$68:KJ$77,MAX(1,$B34))&gt;INDEX(Kalender!$B$68:$B$77,MAX(1,$B34))),1,0)+IF(OR(AND($C34&gt;0,INDEX(Kalender!KJ$81:KJ$110,MAX(1,$C34))&gt;INDEX(Kalender!$B$81:$B$110,MAX(1,$C34))),AND($D34&gt;0,INDEX(Kalender!KJ$81:KJ$110,MAX(1,$D34))&gt;INDEX(Kalender!$B$81:$B$110,MAX(1,$D34))),AND($E34&gt;0,INDEX(Kalender!KJ$81:KJ$110,MAX(1,$E34))&gt;INDEX(Kalender!$B$81:$B$110,MAX(1,$E34))),AND($F34&gt;0,INDEX(Kalender!KJ$81:KJ$110,MAX(1,$F34))&gt;INDEX(Kalender!$B$81:$B$110,MAX(1,$F34)))),2,0))</f>
        <v>0</v>
      </c>
      <c r="KK34" s="5" t="n">
        <f aca="false">IF(Kalender!KK34&lt;&gt;1,0,IF(AND($B34&gt;0,INDEX(Kalender!KK$68:KK$77,MAX(1,$B34))&gt;INDEX(Kalender!$B$68:$B$77,MAX(1,$B34))),1,0)+IF(OR(AND($C34&gt;0,INDEX(Kalender!KK$81:KK$110,MAX(1,$C34))&gt;INDEX(Kalender!$B$81:$B$110,MAX(1,$C34))),AND($D34&gt;0,INDEX(Kalender!KK$81:KK$110,MAX(1,$D34))&gt;INDEX(Kalender!$B$81:$B$110,MAX(1,$D34))),AND($E34&gt;0,INDEX(Kalender!KK$81:KK$110,MAX(1,$E34))&gt;INDEX(Kalender!$B$81:$B$110,MAX(1,$E34))),AND($F34&gt;0,INDEX(Kalender!KK$81:KK$110,MAX(1,$F34))&gt;INDEX(Kalender!$B$81:$B$110,MAX(1,$F34)))),2,0))</f>
        <v>0</v>
      </c>
      <c r="KL34" s="5" t="n">
        <f aca="false">IF(Kalender!KL34&lt;&gt;1,0,IF(AND($B34&gt;0,INDEX(Kalender!KL$68:KL$77,MAX(1,$B34))&gt;INDEX(Kalender!$B$68:$B$77,MAX(1,$B34))),1,0)+IF(OR(AND($C34&gt;0,INDEX(Kalender!KL$81:KL$110,MAX(1,$C34))&gt;INDEX(Kalender!$B$81:$B$110,MAX(1,$C34))),AND($D34&gt;0,INDEX(Kalender!KL$81:KL$110,MAX(1,$D34))&gt;INDEX(Kalender!$B$81:$B$110,MAX(1,$D34))),AND($E34&gt;0,INDEX(Kalender!KL$81:KL$110,MAX(1,$E34))&gt;INDEX(Kalender!$B$81:$B$110,MAX(1,$E34))),AND($F34&gt;0,INDEX(Kalender!KL$81:KL$110,MAX(1,$F34))&gt;INDEX(Kalender!$B$81:$B$110,MAX(1,$F34)))),2,0))</f>
        <v>0</v>
      </c>
      <c r="KM34" s="5" t="n">
        <f aca="false">IF(Kalender!KM34&lt;&gt;1,0,IF(AND($B34&gt;0,INDEX(Kalender!KM$68:KM$77,MAX(1,$B34))&gt;INDEX(Kalender!$B$68:$B$77,MAX(1,$B34))),1,0)+IF(OR(AND($C34&gt;0,INDEX(Kalender!KM$81:KM$110,MAX(1,$C34))&gt;INDEX(Kalender!$B$81:$B$110,MAX(1,$C34))),AND($D34&gt;0,INDEX(Kalender!KM$81:KM$110,MAX(1,$D34))&gt;INDEX(Kalender!$B$81:$B$110,MAX(1,$D34))),AND($E34&gt;0,INDEX(Kalender!KM$81:KM$110,MAX(1,$E34))&gt;INDEX(Kalender!$B$81:$B$110,MAX(1,$E34))),AND($F34&gt;0,INDEX(Kalender!KM$81:KM$110,MAX(1,$F34))&gt;INDEX(Kalender!$B$81:$B$110,MAX(1,$F34)))),2,0))</f>
        <v>0</v>
      </c>
      <c r="KN34" s="5" t="n">
        <f aca="false">IF(Kalender!KN34&lt;&gt;1,0,IF(AND($B34&gt;0,INDEX(Kalender!KN$68:KN$77,MAX(1,$B34))&gt;INDEX(Kalender!$B$68:$B$77,MAX(1,$B34))),1,0)+IF(OR(AND($C34&gt;0,INDEX(Kalender!KN$81:KN$110,MAX(1,$C34))&gt;INDEX(Kalender!$B$81:$B$110,MAX(1,$C34))),AND($D34&gt;0,INDEX(Kalender!KN$81:KN$110,MAX(1,$D34))&gt;INDEX(Kalender!$B$81:$B$110,MAX(1,$D34))),AND($E34&gt;0,INDEX(Kalender!KN$81:KN$110,MAX(1,$E34))&gt;INDEX(Kalender!$B$81:$B$110,MAX(1,$E34))),AND($F34&gt;0,INDEX(Kalender!KN$81:KN$110,MAX(1,$F34))&gt;INDEX(Kalender!$B$81:$B$110,MAX(1,$F34)))),2,0))</f>
        <v>0</v>
      </c>
      <c r="KO34" s="5" t="n">
        <f aca="false">IF(Kalender!KO34&lt;&gt;1,0,IF(AND($B34&gt;0,INDEX(Kalender!KO$68:KO$77,MAX(1,$B34))&gt;INDEX(Kalender!$B$68:$B$77,MAX(1,$B34))),1,0)+IF(OR(AND($C34&gt;0,INDEX(Kalender!KO$81:KO$110,MAX(1,$C34))&gt;INDEX(Kalender!$B$81:$B$110,MAX(1,$C34))),AND($D34&gt;0,INDEX(Kalender!KO$81:KO$110,MAX(1,$D34))&gt;INDEX(Kalender!$B$81:$B$110,MAX(1,$D34))),AND($E34&gt;0,INDEX(Kalender!KO$81:KO$110,MAX(1,$E34))&gt;INDEX(Kalender!$B$81:$B$110,MAX(1,$E34))),AND($F34&gt;0,INDEX(Kalender!KO$81:KO$110,MAX(1,$F34))&gt;INDEX(Kalender!$B$81:$B$110,MAX(1,$F34)))),2,0))</f>
        <v>0</v>
      </c>
      <c r="KP34" s="5" t="n">
        <f aca="false">IF(Kalender!KP34&lt;&gt;1,0,IF(AND($B34&gt;0,INDEX(Kalender!KP$68:KP$77,MAX(1,$B34))&gt;INDEX(Kalender!$B$68:$B$77,MAX(1,$B34))),1,0)+IF(OR(AND($C34&gt;0,INDEX(Kalender!KP$81:KP$110,MAX(1,$C34))&gt;INDEX(Kalender!$B$81:$B$110,MAX(1,$C34))),AND($D34&gt;0,INDEX(Kalender!KP$81:KP$110,MAX(1,$D34))&gt;INDEX(Kalender!$B$81:$B$110,MAX(1,$D34))),AND($E34&gt;0,INDEX(Kalender!KP$81:KP$110,MAX(1,$E34))&gt;INDEX(Kalender!$B$81:$B$110,MAX(1,$E34))),AND($F34&gt;0,INDEX(Kalender!KP$81:KP$110,MAX(1,$F34))&gt;INDEX(Kalender!$B$81:$B$110,MAX(1,$F34)))),2,0))</f>
        <v>0</v>
      </c>
      <c r="KQ34" s="5" t="n">
        <f aca="false">IF(Kalender!KQ34&lt;&gt;1,0,IF(AND($B34&gt;0,INDEX(Kalender!KQ$68:KQ$77,MAX(1,$B34))&gt;INDEX(Kalender!$B$68:$B$77,MAX(1,$B34))),1,0)+IF(OR(AND($C34&gt;0,INDEX(Kalender!KQ$81:KQ$110,MAX(1,$C34))&gt;INDEX(Kalender!$B$81:$B$110,MAX(1,$C34))),AND($D34&gt;0,INDEX(Kalender!KQ$81:KQ$110,MAX(1,$D34))&gt;INDEX(Kalender!$B$81:$B$110,MAX(1,$D34))),AND($E34&gt;0,INDEX(Kalender!KQ$81:KQ$110,MAX(1,$E34))&gt;INDEX(Kalender!$B$81:$B$110,MAX(1,$E34))),AND($F34&gt;0,INDEX(Kalender!KQ$81:KQ$110,MAX(1,$F34))&gt;INDEX(Kalender!$B$81:$B$110,MAX(1,$F34)))),2,0))</f>
        <v>0</v>
      </c>
      <c r="KR34" s="5" t="n">
        <f aca="false">IF(Kalender!KR34&lt;&gt;1,0,IF(AND($B34&gt;0,INDEX(Kalender!KR$68:KR$77,MAX(1,$B34))&gt;INDEX(Kalender!$B$68:$B$77,MAX(1,$B34))),1,0)+IF(OR(AND($C34&gt;0,INDEX(Kalender!KR$81:KR$110,MAX(1,$C34))&gt;INDEX(Kalender!$B$81:$B$110,MAX(1,$C34))),AND($D34&gt;0,INDEX(Kalender!KR$81:KR$110,MAX(1,$D34))&gt;INDEX(Kalender!$B$81:$B$110,MAX(1,$D34))),AND($E34&gt;0,INDEX(Kalender!KR$81:KR$110,MAX(1,$E34))&gt;INDEX(Kalender!$B$81:$B$110,MAX(1,$E34))),AND($F34&gt;0,INDEX(Kalender!KR$81:KR$110,MAX(1,$F34))&gt;INDEX(Kalender!$B$81:$B$110,MAX(1,$F34)))),2,0))</f>
        <v>0</v>
      </c>
      <c r="KS34" s="5" t="n">
        <f aca="false">IF(Kalender!KS34&lt;&gt;1,0,IF(AND($B34&gt;0,INDEX(Kalender!KS$68:KS$77,MAX(1,$B34))&gt;INDEX(Kalender!$B$68:$B$77,MAX(1,$B34))),1,0)+IF(OR(AND($C34&gt;0,INDEX(Kalender!KS$81:KS$110,MAX(1,$C34))&gt;INDEX(Kalender!$B$81:$B$110,MAX(1,$C34))),AND($D34&gt;0,INDEX(Kalender!KS$81:KS$110,MAX(1,$D34))&gt;INDEX(Kalender!$B$81:$B$110,MAX(1,$D34))),AND($E34&gt;0,INDEX(Kalender!KS$81:KS$110,MAX(1,$E34))&gt;INDEX(Kalender!$B$81:$B$110,MAX(1,$E34))),AND($F34&gt;0,INDEX(Kalender!KS$81:KS$110,MAX(1,$F34))&gt;INDEX(Kalender!$B$81:$B$110,MAX(1,$F34)))),2,0))</f>
        <v>0</v>
      </c>
      <c r="KT34" s="5" t="n">
        <f aca="false">IF(Kalender!KT34&lt;&gt;1,0,IF(AND($B34&gt;0,INDEX(Kalender!KT$68:KT$77,MAX(1,$B34))&gt;INDEX(Kalender!$B$68:$B$77,MAX(1,$B34))),1,0)+IF(OR(AND($C34&gt;0,INDEX(Kalender!KT$81:KT$110,MAX(1,$C34))&gt;INDEX(Kalender!$B$81:$B$110,MAX(1,$C34))),AND($D34&gt;0,INDEX(Kalender!KT$81:KT$110,MAX(1,$D34))&gt;INDEX(Kalender!$B$81:$B$110,MAX(1,$D34))),AND($E34&gt;0,INDEX(Kalender!KT$81:KT$110,MAX(1,$E34))&gt;INDEX(Kalender!$B$81:$B$110,MAX(1,$E34))),AND($F34&gt;0,INDEX(Kalender!KT$81:KT$110,MAX(1,$F34))&gt;INDEX(Kalender!$B$81:$B$110,MAX(1,$F34)))),2,0))</f>
        <v>0</v>
      </c>
      <c r="KU34" s="5" t="n">
        <f aca="false">IF(Kalender!KU34&lt;&gt;1,0,IF(AND($B34&gt;0,INDEX(Kalender!KU$68:KU$77,MAX(1,$B34))&gt;INDEX(Kalender!$B$68:$B$77,MAX(1,$B34))),1,0)+IF(OR(AND($C34&gt;0,INDEX(Kalender!KU$81:KU$110,MAX(1,$C34))&gt;INDEX(Kalender!$B$81:$B$110,MAX(1,$C34))),AND($D34&gt;0,INDEX(Kalender!KU$81:KU$110,MAX(1,$D34))&gt;INDEX(Kalender!$B$81:$B$110,MAX(1,$D34))),AND($E34&gt;0,INDEX(Kalender!KU$81:KU$110,MAX(1,$E34))&gt;INDEX(Kalender!$B$81:$B$110,MAX(1,$E34))),AND($F34&gt;0,INDEX(Kalender!KU$81:KU$110,MAX(1,$F34))&gt;INDEX(Kalender!$B$81:$B$110,MAX(1,$F34)))),2,0))</f>
        <v>0</v>
      </c>
      <c r="KV34" s="5" t="n">
        <f aca="false">IF(Kalender!KV34&lt;&gt;1,0,IF(AND($B34&gt;0,INDEX(Kalender!KV$68:KV$77,MAX(1,$B34))&gt;INDEX(Kalender!$B$68:$B$77,MAX(1,$B34))),1,0)+IF(OR(AND($C34&gt;0,INDEX(Kalender!KV$81:KV$110,MAX(1,$C34))&gt;INDEX(Kalender!$B$81:$B$110,MAX(1,$C34))),AND($D34&gt;0,INDEX(Kalender!KV$81:KV$110,MAX(1,$D34))&gt;INDEX(Kalender!$B$81:$B$110,MAX(1,$D34))),AND($E34&gt;0,INDEX(Kalender!KV$81:KV$110,MAX(1,$E34))&gt;INDEX(Kalender!$B$81:$B$110,MAX(1,$E34))),AND($F34&gt;0,INDEX(Kalender!KV$81:KV$110,MAX(1,$F34))&gt;INDEX(Kalender!$B$81:$B$110,MAX(1,$F34)))),2,0))</f>
        <v>0</v>
      </c>
      <c r="KW34" s="5" t="n">
        <f aca="false">IF(Kalender!KW34&lt;&gt;1,0,IF(AND($B34&gt;0,INDEX(Kalender!KW$68:KW$77,MAX(1,$B34))&gt;INDEX(Kalender!$B$68:$B$77,MAX(1,$B34))),1,0)+IF(OR(AND($C34&gt;0,INDEX(Kalender!KW$81:KW$110,MAX(1,$C34))&gt;INDEX(Kalender!$B$81:$B$110,MAX(1,$C34))),AND($D34&gt;0,INDEX(Kalender!KW$81:KW$110,MAX(1,$D34))&gt;INDEX(Kalender!$B$81:$B$110,MAX(1,$D34))),AND($E34&gt;0,INDEX(Kalender!KW$81:KW$110,MAX(1,$E34))&gt;INDEX(Kalender!$B$81:$B$110,MAX(1,$E34))),AND($F34&gt;0,INDEX(Kalender!KW$81:KW$110,MAX(1,$F34))&gt;INDEX(Kalender!$B$81:$B$110,MAX(1,$F34)))),2,0))</f>
        <v>0</v>
      </c>
      <c r="KX34" s="5" t="n">
        <f aca="false">IF(Kalender!KX34&lt;&gt;1,0,IF(AND($B34&gt;0,INDEX(Kalender!KX$68:KX$77,MAX(1,$B34))&gt;INDEX(Kalender!$B$68:$B$77,MAX(1,$B34))),1,0)+IF(OR(AND($C34&gt;0,INDEX(Kalender!KX$81:KX$110,MAX(1,$C34))&gt;INDEX(Kalender!$B$81:$B$110,MAX(1,$C34))),AND($D34&gt;0,INDEX(Kalender!KX$81:KX$110,MAX(1,$D34))&gt;INDEX(Kalender!$B$81:$B$110,MAX(1,$D34))),AND($E34&gt;0,INDEX(Kalender!KX$81:KX$110,MAX(1,$E34))&gt;INDEX(Kalender!$B$81:$B$110,MAX(1,$E34))),AND($F34&gt;0,INDEX(Kalender!KX$81:KX$110,MAX(1,$F34))&gt;INDEX(Kalender!$B$81:$B$110,MAX(1,$F34)))),2,0))</f>
        <v>0</v>
      </c>
      <c r="KY34" s="5" t="n">
        <f aca="false">IF(Kalender!KY34&lt;&gt;1,0,IF(AND($B34&gt;0,INDEX(Kalender!KY$68:KY$77,MAX(1,$B34))&gt;INDEX(Kalender!$B$68:$B$77,MAX(1,$B34))),1,0)+IF(OR(AND($C34&gt;0,INDEX(Kalender!KY$81:KY$110,MAX(1,$C34))&gt;INDEX(Kalender!$B$81:$B$110,MAX(1,$C34))),AND($D34&gt;0,INDEX(Kalender!KY$81:KY$110,MAX(1,$D34))&gt;INDEX(Kalender!$B$81:$B$110,MAX(1,$D34))),AND($E34&gt;0,INDEX(Kalender!KY$81:KY$110,MAX(1,$E34))&gt;INDEX(Kalender!$B$81:$B$110,MAX(1,$E34))),AND($F34&gt;0,INDEX(Kalender!KY$81:KY$110,MAX(1,$F34))&gt;INDEX(Kalender!$B$81:$B$110,MAX(1,$F34)))),2,0))</f>
        <v>0</v>
      </c>
      <c r="KZ34" s="5" t="n">
        <f aca="false">IF(Kalender!KZ34&lt;&gt;1,0,IF(AND($B34&gt;0,INDEX(Kalender!KZ$68:KZ$77,MAX(1,$B34))&gt;INDEX(Kalender!$B$68:$B$77,MAX(1,$B34))),1,0)+IF(OR(AND($C34&gt;0,INDEX(Kalender!KZ$81:KZ$110,MAX(1,$C34))&gt;INDEX(Kalender!$B$81:$B$110,MAX(1,$C34))),AND($D34&gt;0,INDEX(Kalender!KZ$81:KZ$110,MAX(1,$D34))&gt;INDEX(Kalender!$B$81:$B$110,MAX(1,$D34))),AND($E34&gt;0,INDEX(Kalender!KZ$81:KZ$110,MAX(1,$E34))&gt;INDEX(Kalender!$B$81:$B$110,MAX(1,$E34))),AND($F34&gt;0,INDEX(Kalender!KZ$81:KZ$110,MAX(1,$F34))&gt;INDEX(Kalender!$B$81:$B$110,MAX(1,$F34)))),2,0))</f>
        <v>0</v>
      </c>
      <c r="LA34" s="5" t="n">
        <f aca="false">IF(Kalender!LA34&lt;&gt;1,0,IF(AND($B34&gt;0,INDEX(Kalender!LA$68:LA$77,MAX(1,$B34))&gt;INDEX(Kalender!$B$68:$B$77,MAX(1,$B34))),1,0)+IF(OR(AND($C34&gt;0,INDEX(Kalender!LA$81:LA$110,MAX(1,$C34))&gt;INDEX(Kalender!$B$81:$B$110,MAX(1,$C34))),AND($D34&gt;0,INDEX(Kalender!LA$81:LA$110,MAX(1,$D34))&gt;INDEX(Kalender!$B$81:$B$110,MAX(1,$D34))),AND($E34&gt;0,INDEX(Kalender!LA$81:LA$110,MAX(1,$E34))&gt;INDEX(Kalender!$B$81:$B$110,MAX(1,$E34))),AND($F34&gt;0,INDEX(Kalender!LA$81:LA$110,MAX(1,$F34))&gt;INDEX(Kalender!$B$81:$B$110,MAX(1,$F34)))),2,0))</f>
        <v>0</v>
      </c>
      <c r="LB34" s="5" t="n">
        <f aca="false">IF(Kalender!LB34&lt;&gt;1,0,IF(AND($B34&gt;0,INDEX(Kalender!LB$68:LB$77,MAX(1,$B34))&gt;INDEX(Kalender!$B$68:$B$77,MAX(1,$B34))),1,0)+IF(OR(AND($C34&gt;0,INDEX(Kalender!LB$81:LB$110,MAX(1,$C34))&gt;INDEX(Kalender!$B$81:$B$110,MAX(1,$C34))),AND($D34&gt;0,INDEX(Kalender!LB$81:LB$110,MAX(1,$D34))&gt;INDEX(Kalender!$B$81:$B$110,MAX(1,$D34))),AND($E34&gt;0,INDEX(Kalender!LB$81:LB$110,MAX(1,$E34))&gt;INDEX(Kalender!$B$81:$B$110,MAX(1,$E34))),AND($F34&gt;0,INDEX(Kalender!LB$81:LB$110,MAX(1,$F34))&gt;INDEX(Kalender!$B$81:$B$110,MAX(1,$F34)))),2,0))</f>
        <v>0</v>
      </c>
      <c r="LC34" s="5" t="n">
        <f aca="false">IF(Kalender!LC34&lt;&gt;1,0,IF(AND($B34&gt;0,INDEX(Kalender!LC$68:LC$77,MAX(1,$B34))&gt;INDEX(Kalender!$B$68:$B$77,MAX(1,$B34))),1,0)+IF(OR(AND($C34&gt;0,INDEX(Kalender!LC$81:LC$110,MAX(1,$C34))&gt;INDEX(Kalender!$B$81:$B$110,MAX(1,$C34))),AND($D34&gt;0,INDEX(Kalender!LC$81:LC$110,MAX(1,$D34))&gt;INDEX(Kalender!$B$81:$B$110,MAX(1,$D34))),AND($E34&gt;0,INDEX(Kalender!LC$81:LC$110,MAX(1,$E34))&gt;INDEX(Kalender!$B$81:$B$110,MAX(1,$E34))),AND($F34&gt;0,INDEX(Kalender!LC$81:LC$110,MAX(1,$F34))&gt;INDEX(Kalender!$B$81:$B$110,MAX(1,$F34)))),2,0))</f>
        <v>0</v>
      </c>
      <c r="LD34" s="5" t="n">
        <f aca="false">IF(Kalender!LD34&lt;&gt;1,0,IF(AND($B34&gt;0,INDEX(Kalender!LD$68:LD$77,MAX(1,$B34))&gt;INDEX(Kalender!$B$68:$B$77,MAX(1,$B34))),1,0)+IF(OR(AND($C34&gt;0,INDEX(Kalender!LD$81:LD$110,MAX(1,$C34))&gt;INDEX(Kalender!$B$81:$B$110,MAX(1,$C34))),AND($D34&gt;0,INDEX(Kalender!LD$81:LD$110,MAX(1,$D34))&gt;INDEX(Kalender!$B$81:$B$110,MAX(1,$D34))),AND($E34&gt;0,INDEX(Kalender!LD$81:LD$110,MAX(1,$E34))&gt;INDEX(Kalender!$B$81:$B$110,MAX(1,$E34))),AND($F34&gt;0,INDEX(Kalender!LD$81:LD$110,MAX(1,$F34))&gt;INDEX(Kalender!$B$81:$B$110,MAX(1,$F34)))),2,0))</f>
        <v>0</v>
      </c>
      <c r="LE34" s="5" t="n">
        <f aca="false">IF(Kalender!LE34&lt;&gt;1,0,IF(AND($B34&gt;0,INDEX(Kalender!LE$68:LE$77,MAX(1,$B34))&gt;INDEX(Kalender!$B$68:$B$77,MAX(1,$B34))),1,0)+IF(OR(AND($C34&gt;0,INDEX(Kalender!LE$81:LE$110,MAX(1,$C34))&gt;INDEX(Kalender!$B$81:$B$110,MAX(1,$C34))),AND($D34&gt;0,INDEX(Kalender!LE$81:LE$110,MAX(1,$D34))&gt;INDEX(Kalender!$B$81:$B$110,MAX(1,$D34))),AND($E34&gt;0,INDEX(Kalender!LE$81:LE$110,MAX(1,$E34))&gt;INDEX(Kalender!$B$81:$B$110,MAX(1,$E34))),AND($F34&gt;0,INDEX(Kalender!LE$81:LE$110,MAX(1,$F34))&gt;INDEX(Kalender!$B$81:$B$110,MAX(1,$F34)))),2,0))</f>
        <v>0</v>
      </c>
      <c r="LF34" s="5" t="n">
        <f aca="false">IF(Kalender!LF34&lt;&gt;1,0,IF(AND($B34&gt;0,INDEX(Kalender!LF$68:LF$77,MAX(1,$B34))&gt;INDEX(Kalender!$B$68:$B$77,MAX(1,$B34))),1,0)+IF(OR(AND($C34&gt;0,INDEX(Kalender!LF$81:LF$110,MAX(1,$C34))&gt;INDEX(Kalender!$B$81:$B$110,MAX(1,$C34))),AND($D34&gt;0,INDEX(Kalender!LF$81:LF$110,MAX(1,$D34))&gt;INDEX(Kalender!$B$81:$B$110,MAX(1,$D34))),AND($E34&gt;0,INDEX(Kalender!LF$81:LF$110,MAX(1,$E34))&gt;INDEX(Kalender!$B$81:$B$110,MAX(1,$E34))),AND($F34&gt;0,INDEX(Kalender!LF$81:LF$110,MAX(1,$F34))&gt;INDEX(Kalender!$B$81:$B$110,MAX(1,$F34)))),2,0))</f>
        <v>0</v>
      </c>
      <c r="LG34" s="5" t="n">
        <f aca="false">IF(Kalender!LG34&lt;&gt;1,0,IF(AND($B34&gt;0,INDEX(Kalender!LG$68:LG$77,MAX(1,$B34))&gt;INDEX(Kalender!$B$68:$B$77,MAX(1,$B34))),1,0)+IF(OR(AND($C34&gt;0,INDEX(Kalender!LG$81:LG$110,MAX(1,$C34))&gt;INDEX(Kalender!$B$81:$B$110,MAX(1,$C34))),AND($D34&gt;0,INDEX(Kalender!LG$81:LG$110,MAX(1,$D34))&gt;INDEX(Kalender!$B$81:$B$110,MAX(1,$D34))),AND($E34&gt;0,INDEX(Kalender!LG$81:LG$110,MAX(1,$E34))&gt;INDEX(Kalender!$B$81:$B$110,MAX(1,$E34))),AND($F34&gt;0,INDEX(Kalender!LG$81:LG$110,MAX(1,$F34))&gt;INDEX(Kalender!$B$81:$B$110,MAX(1,$F34)))),2,0))</f>
        <v>0</v>
      </c>
      <c r="LH34" s="5" t="n">
        <f aca="false">IF(Kalender!LH34&lt;&gt;1,0,IF(AND($B34&gt;0,INDEX(Kalender!LH$68:LH$77,MAX(1,$B34))&gt;INDEX(Kalender!$B$68:$B$77,MAX(1,$B34))),1,0)+IF(OR(AND($C34&gt;0,INDEX(Kalender!LH$81:LH$110,MAX(1,$C34))&gt;INDEX(Kalender!$B$81:$B$110,MAX(1,$C34))),AND($D34&gt;0,INDEX(Kalender!LH$81:LH$110,MAX(1,$D34))&gt;INDEX(Kalender!$B$81:$B$110,MAX(1,$D34))),AND($E34&gt;0,INDEX(Kalender!LH$81:LH$110,MAX(1,$E34))&gt;INDEX(Kalender!$B$81:$B$110,MAX(1,$E34))),AND($F34&gt;0,INDEX(Kalender!LH$81:LH$110,MAX(1,$F34))&gt;INDEX(Kalender!$B$81:$B$110,MAX(1,$F34)))),2,0))</f>
        <v>0</v>
      </c>
      <c r="LI34" s="5" t="n">
        <f aca="false">IF(Kalender!LI34&lt;&gt;1,0,IF(AND($B34&gt;0,INDEX(Kalender!LI$68:LI$77,MAX(1,$B34))&gt;INDEX(Kalender!$B$68:$B$77,MAX(1,$B34))),1,0)+IF(OR(AND($C34&gt;0,INDEX(Kalender!LI$81:LI$110,MAX(1,$C34))&gt;INDEX(Kalender!$B$81:$B$110,MAX(1,$C34))),AND($D34&gt;0,INDEX(Kalender!LI$81:LI$110,MAX(1,$D34))&gt;INDEX(Kalender!$B$81:$B$110,MAX(1,$D34))),AND($E34&gt;0,INDEX(Kalender!LI$81:LI$110,MAX(1,$E34))&gt;INDEX(Kalender!$B$81:$B$110,MAX(1,$E34))),AND($F34&gt;0,INDEX(Kalender!LI$81:LI$110,MAX(1,$F34))&gt;INDEX(Kalender!$B$81:$B$110,MAX(1,$F34)))),2,0))</f>
        <v>0</v>
      </c>
      <c r="LJ34" s="5" t="n">
        <f aca="false">IF(Kalender!LJ34&lt;&gt;1,0,IF(AND($B34&gt;0,INDEX(Kalender!LJ$68:LJ$77,MAX(1,$B34))&gt;INDEX(Kalender!$B$68:$B$77,MAX(1,$B34))),1,0)+IF(OR(AND($C34&gt;0,INDEX(Kalender!LJ$81:LJ$110,MAX(1,$C34))&gt;INDEX(Kalender!$B$81:$B$110,MAX(1,$C34))),AND($D34&gt;0,INDEX(Kalender!LJ$81:LJ$110,MAX(1,$D34))&gt;INDEX(Kalender!$B$81:$B$110,MAX(1,$D34))),AND($E34&gt;0,INDEX(Kalender!LJ$81:LJ$110,MAX(1,$E34))&gt;INDEX(Kalender!$B$81:$B$110,MAX(1,$E34))),AND($F34&gt;0,INDEX(Kalender!LJ$81:LJ$110,MAX(1,$F34))&gt;INDEX(Kalender!$B$81:$B$110,MAX(1,$F34)))),2,0))</f>
        <v>0</v>
      </c>
      <c r="LK34" s="5" t="n">
        <f aca="false">IF(Kalender!LK34&lt;&gt;1,0,IF(AND($B34&gt;0,INDEX(Kalender!LK$68:LK$77,MAX(1,$B34))&gt;INDEX(Kalender!$B$68:$B$77,MAX(1,$B34))),1,0)+IF(OR(AND($C34&gt;0,INDEX(Kalender!LK$81:LK$110,MAX(1,$C34))&gt;INDEX(Kalender!$B$81:$B$110,MAX(1,$C34))),AND($D34&gt;0,INDEX(Kalender!LK$81:LK$110,MAX(1,$D34))&gt;INDEX(Kalender!$B$81:$B$110,MAX(1,$D34))),AND($E34&gt;0,INDEX(Kalender!LK$81:LK$110,MAX(1,$E34))&gt;INDEX(Kalender!$B$81:$B$110,MAX(1,$E34))),AND($F34&gt;0,INDEX(Kalender!LK$81:LK$110,MAX(1,$F34))&gt;INDEX(Kalender!$B$81:$B$110,MAX(1,$F34)))),2,0))</f>
        <v>0</v>
      </c>
      <c r="LL34" s="5" t="n">
        <f aca="false">IF(Kalender!LL34&lt;&gt;1,0,IF(AND($B34&gt;0,INDEX(Kalender!LL$68:LL$77,MAX(1,$B34))&gt;INDEX(Kalender!$B$68:$B$77,MAX(1,$B34))),1,0)+IF(OR(AND($C34&gt;0,INDEX(Kalender!LL$81:LL$110,MAX(1,$C34))&gt;INDEX(Kalender!$B$81:$B$110,MAX(1,$C34))),AND($D34&gt;0,INDEX(Kalender!LL$81:LL$110,MAX(1,$D34))&gt;INDEX(Kalender!$B$81:$B$110,MAX(1,$D34))),AND($E34&gt;0,INDEX(Kalender!LL$81:LL$110,MAX(1,$E34))&gt;INDEX(Kalender!$B$81:$B$110,MAX(1,$E34))),AND($F34&gt;0,INDEX(Kalender!LL$81:LL$110,MAX(1,$F34))&gt;INDEX(Kalender!$B$81:$B$110,MAX(1,$F34)))),2,0))</f>
        <v>0</v>
      </c>
      <c r="LM34" s="5" t="n">
        <f aca="false">IF(Kalender!LM34&lt;&gt;1,0,IF(AND($B34&gt;0,INDEX(Kalender!LM$68:LM$77,MAX(1,$B34))&gt;INDEX(Kalender!$B$68:$B$77,MAX(1,$B34))),1,0)+IF(OR(AND($C34&gt;0,INDEX(Kalender!LM$81:LM$110,MAX(1,$C34))&gt;INDEX(Kalender!$B$81:$B$110,MAX(1,$C34))),AND($D34&gt;0,INDEX(Kalender!LM$81:LM$110,MAX(1,$D34))&gt;INDEX(Kalender!$B$81:$B$110,MAX(1,$D34))),AND($E34&gt;0,INDEX(Kalender!LM$81:LM$110,MAX(1,$E34))&gt;INDEX(Kalender!$B$81:$B$110,MAX(1,$E34))),AND($F34&gt;0,INDEX(Kalender!LM$81:LM$110,MAX(1,$F34))&gt;INDEX(Kalender!$B$81:$B$110,MAX(1,$F34)))),2,0))</f>
        <v>0</v>
      </c>
      <c r="LN34" s="5" t="n">
        <f aca="false">IF(Kalender!LN34&lt;&gt;1,0,IF(AND($B34&gt;0,INDEX(Kalender!LN$68:LN$77,MAX(1,$B34))&gt;INDEX(Kalender!$B$68:$B$77,MAX(1,$B34))),1,0)+IF(OR(AND($C34&gt;0,INDEX(Kalender!LN$81:LN$110,MAX(1,$C34))&gt;INDEX(Kalender!$B$81:$B$110,MAX(1,$C34))),AND($D34&gt;0,INDEX(Kalender!LN$81:LN$110,MAX(1,$D34))&gt;INDEX(Kalender!$B$81:$B$110,MAX(1,$D34))),AND($E34&gt;0,INDEX(Kalender!LN$81:LN$110,MAX(1,$E34))&gt;INDEX(Kalender!$B$81:$B$110,MAX(1,$E34))),AND($F34&gt;0,INDEX(Kalender!LN$81:LN$110,MAX(1,$F34))&gt;INDEX(Kalender!$B$81:$B$110,MAX(1,$F34)))),2,0))</f>
        <v>0</v>
      </c>
      <c r="LO34" s="5" t="n">
        <f aca="false">IF(Kalender!LO34&lt;&gt;1,0,IF(AND($B34&gt;0,INDEX(Kalender!LO$68:LO$77,MAX(1,$B34))&gt;INDEX(Kalender!$B$68:$B$77,MAX(1,$B34))),1,0)+IF(OR(AND($C34&gt;0,INDEX(Kalender!LO$81:LO$110,MAX(1,$C34))&gt;INDEX(Kalender!$B$81:$B$110,MAX(1,$C34))),AND($D34&gt;0,INDEX(Kalender!LO$81:LO$110,MAX(1,$D34))&gt;INDEX(Kalender!$B$81:$B$110,MAX(1,$D34))),AND($E34&gt;0,INDEX(Kalender!LO$81:LO$110,MAX(1,$E34))&gt;INDEX(Kalender!$B$81:$B$110,MAX(1,$E34))),AND($F34&gt;0,INDEX(Kalender!LO$81:LO$110,MAX(1,$F34))&gt;INDEX(Kalender!$B$81:$B$110,MAX(1,$F34)))),2,0))</f>
        <v>0</v>
      </c>
      <c r="LP34" s="5" t="n">
        <f aca="false">IF(Kalender!LP34&lt;&gt;1,0,IF(AND($B34&gt;0,INDEX(Kalender!LP$68:LP$77,MAX(1,$B34))&gt;INDEX(Kalender!$B$68:$B$77,MAX(1,$B34))),1,0)+IF(OR(AND($C34&gt;0,INDEX(Kalender!LP$81:LP$110,MAX(1,$C34))&gt;INDEX(Kalender!$B$81:$B$110,MAX(1,$C34))),AND($D34&gt;0,INDEX(Kalender!LP$81:LP$110,MAX(1,$D34))&gt;INDEX(Kalender!$B$81:$B$110,MAX(1,$D34))),AND($E34&gt;0,INDEX(Kalender!LP$81:LP$110,MAX(1,$E34))&gt;INDEX(Kalender!$B$81:$B$110,MAX(1,$E34))),AND($F34&gt;0,INDEX(Kalender!LP$81:LP$110,MAX(1,$F34))&gt;INDEX(Kalender!$B$81:$B$110,MAX(1,$F34)))),2,0))</f>
        <v>0</v>
      </c>
      <c r="LQ34" s="5" t="n">
        <f aca="false">IF(Kalender!LQ34&lt;&gt;1,0,IF(AND($B34&gt;0,INDEX(Kalender!LQ$68:LQ$77,MAX(1,$B34))&gt;INDEX(Kalender!$B$68:$B$77,MAX(1,$B34))),1,0)+IF(OR(AND($C34&gt;0,INDEX(Kalender!LQ$81:LQ$110,MAX(1,$C34))&gt;INDEX(Kalender!$B$81:$B$110,MAX(1,$C34))),AND($D34&gt;0,INDEX(Kalender!LQ$81:LQ$110,MAX(1,$D34))&gt;INDEX(Kalender!$B$81:$B$110,MAX(1,$D34))),AND($E34&gt;0,INDEX(Kalender!LQ$81:LQ$110,MAX(1,$E34))&gt;INDEX(Kalender!$B$81:$B$110,MAX(1,$E34))),AND($F34&gt;0,INDEX(Kalender!LQ$81:LQ$110,MAX(1,$F34))&gt;INDEX(Kalender!$B$81:$B$110,MAX(1,$F34)))),2,0))</f>
        <v>0</v>
      </c>
      <c r="LR34" s="5" t="n">
        <f aca="false">IF(Kalender!LR34&lt;&gt;1,0,IF(AND($B34&gt;0,INDEX(Kalender!LR$68:LR$77,MAX(1,$B34))&gt;INDEX(Kalender!$B$68:$B$77,MAX(1,$B34))),1,0)+IF(OR(AND($C34&gt;0,INDEX(Kalender!LR$81:LR$110,MAX(1,$C34))&gt;INDEX(Kalender!$B$81:$B$110,MAX(1,$C34))),AND($D34&gt;0,INDEX(Kalender!LR$81:LR$110,MAX(1,$D34))&gt;INDEX(Kalender!$B$81:$B$110,MAX(1,$D34))),AND($E34&gt;0,INDEX(Kalender!LR$81:LR$110,MAX(1,$E34))&gt;INDEX(Kalender!$B$81:$B$110,MAX(1,$E34))),AND($F34&gt;0,INDEX(Kalender!LR$81:LR$110,MAX(1,$F34))&gt;INDEX(Kalender!$B$81:$B$110,MAX(1,$F34)))),2,0))</f>
        <v>0</v>
      </c>
      <c r="LS34" s="5" t="n">
        <f aca="false">IF(Kalender!LS34&lt;&gt;1,0,IF(AND($B34&gt;0,INDEX(Kalender!LS$68:LS$77,MAX(1,$B34))&gt;INDEX(Kalender!$B$68:$B$77,MAX(1,$B34))),1,0)+IF(OR(AND($C34&gt;0,INDEX(Kalender!LS$81:LS$110,MAX(1,$C34))&gt;INDEX(Kalender!$B$81:$B$110,MAX(1,$C34))),AND($D34&gt;0,INDEX(Kalender!LS$81:LS$110,MAX(1,$D34))&gt;INDEX(Kalender!$B$81:$B$110,MAX(1,$D34))),AND($E34&gt;0,INDEX(Kalender!LS$81:LS$110,MAX(1,$E34))&gt;INDEX(Kalender!$B$81:$B$110,MAX(1,$E34))),AND($F34&gt;0,INDEX(Kalender!LS$81:LS$110,MAX(1,$F34))&gt;INDEX(Kalender!$B$81:$B$110,MAX(1,$F34)))),2,0))</f>
        <v>0</v>
      </c>
      <c r="LT34" s="5" t="n">
        <f aca="false">IF(Kalender!LT34&lt;&gt;1,0,IF(AND($B34&gt;0,INDEX(Kalender!LT$68:LT$77,MAX(1,$B34))&gt;INDEX(Kalender!$B$68:$B$77,MAX(1,$B34))),1,0)+IF(OR(AND($C34&gt;0,INDEX(Kalender!LT$81:LT$110,MAX(1,$C34))&gt;INDEX(Kalender!$B$81:$B$110,MAX(1,$C34))),AND($D34&gt;0,INDEX(Kalender!LT$81:LT$110,MAX(1,$D34))&gt;INDEX(Kalender!$B$81:$B$110,MAX(1,$D34))),AND($E34&gt;0,INDEX(Kalender!LT$81:LT$110,MAX(1,$E34))&gt;INDEX(Kalender!$B$81:$B$110,MAX(1,$E34))),AND($F34&gt;0,INDEX(Kalender!LT$81:LT$110,MAX(1,$F34))&gt;INDEX(Kalender!$B$81:$B$110,MAX(1,$F34)))),2,0))</f>
        <v>0</v>
      </c>
      <c r="LU34" s="5" t="n">
        <f aca="false">IF(Kalender!LU34&lt;&gt;1,0,IF(AND($B34&gt;0,INDEX(Kalender!LU$68:LU$77,MAX(1,$B34))&gt;INDEX(Kalender!$B$68:$B$77,MAX(1,$B34))),1,0)+IF(OR(AND($C34&gt;0,INDEX(Kalender!LU$81:LU$110,MAX(1,$C34))&gt;INDEX(Kalender!$B$81:$B$110,MAX(1,$C34))),AND($D34&gt;0,INDEX(Kalender!LU$81:LU$110,MAX(1,$D34))&gt;INDEX(Kalender!$B$81:$B$110,MAX(1,$D34))),AND($E34&gt;0,INDEX(Kalender!LU$81:LU$110,MAX(1,$E34))&gt;INDEX(Kalender!$B$81:$B$110,MAX(1,$E34))),AND($F34&gt;0,INDEX(Kalender!LU$81:LU$110,MAX(1,$F34))&gt;INDEX(Kalender!$B$81:$B$110,MAX(1,$F34)))),2,0))</f>
        <v>0</v>
      </c>
      <c r="LV34" s="5" t="n">
        <f aca="false">IF(Kalender!LV34&lt;&gt;1,0,IF(AND($B34&gt;0,INDEX(Kalender!LV$68:LV$77,MAX(1,$B34))&gt;INDEX(Kalender!$B$68:$B$77,MAX(1,$B34))),1,0)+IF(OR(AND($C34&gt;0,INDEX(Kalender!LV$81:LV$110,MAX(1,$C34))&gt;INDEX(Kalender!$B$81:$B$110,MAX(1,$C34))),AND($D34&gt;0,INDEX(Kalender!LV$81:LV$110,MAX(1,$D34))&gt;INDEX(Kalender!$B$81:$B$110,MAX(1,$D34))),AND($E34&gt;0,INDEX(Kalender!LV$81:LV$110,MAX(1,$E34))&gt;INDEX(Kalender!$B$81:$B$110,MAX(1,$E34))),AND($F34&gt;0,INDEX(Kalender!LV$81:LV$110,MAX(1,$F34))&gt;INDEX(Kalender!$B$81:$B$110,MAX(1,$F34)))),2,0))</f>
        <v>0</v>
      </c>
      <c r="LW34" s="5" t="n">
        <f aca="false">IF(Kalender!LW34&lt;&gt;1,0,IF(AND($B34&gt;0,INDEX(Kalender!LW$68:LW$77,MAX(1,$B34))&gt;INDEX(Kalender!$B$68:$B$77,MAX(1,$B34))),1,0)+IF(OR(AND($C34&gt;0,INDEX(Kalender!LW$81:LW$110,MAX(1,$C34))&gt;INDEX(Kalender!$B$81:$B$110,MAX(1,$C34))),AND($D34&gt;0,INDEX(Kalender!LW$81:LW$110,MAX(1,$D34))&gt;INDEX(Kalender!$B$81:$B$110,MAX(1,$D34))),AND($E34&gt;0,INDEX(Kalender!LW$81:LW$110,MAX(1,$E34))&gt;INDEX(Kalender!$B$81:$B$110,MAX(1,$E34))),AND($F34&gt;0,INDEX(Kalender!LW$81:LW$110,MAX(1,$F34))&gt;INDEX(Kalender!$B$81:$B$110,MAX(1,$F34)))),2,0))</f>
        <v>0</v>
      </c>
      <c r="LX34" s="5" t="n">
        <f aca="false">IF(Kalender!LX34&lt;&gt;1,0,IF(AND($B34&gt;0,INDEX(Kalender!LX$68:LX$77,MAX(1,$B34))&gt;INDEX(Kalender!$B$68:$B$77,MAX(1,$B34))),1,0)+IF(OR(AND($C34&gt;0,INDEX(Kalender!LX$81:LX$110,MAX(1,$C34))&gt;INDEX(Kalender!$B$81:$B$110,MAX(1,$C34))),AND($D34&gt;0,INDEX(Kalender!LX$81:LX$110,MAX(1,$D34))&gt;INDEX(Kalender!$B$81:$B$110,MAX(1,$D34))),AND($E34&gt;0,INDEX(Kalender!LX$81:LX$110,MAX(1,$E34))&gt;INDEX(Kalender!$B$81:$B$110,MAX(1,$E34))),AND($F34&gt;0,INDEX(Kalender!LX$81:LX$110,MAX(1,$F34))&gt;INDEX(Kalender!$B$81:$B$110,MAX(1,$F34)))),2,0))</f>
        <v>0</v>
      </c>
      <c r="LY34" s="5" t="n">
        <f aca="false">IF(Kalender!LY34&lt;&gt;1,0,IF(AND($B34&gt;0,INDEX(Kalender!LY$68:LY$77,MAX(1,$B34))&gt;INDEX(Kalender!$B$68:$B$77,MAX(1,$B34))),1,0)+IF(OR(AND($C34&gt;0,INDEX(Kalender!LY$81:LY$110,MAX(1,$C34))&gt;INDEX(Kalender!$B$81:$B$110,MAX(1,$C34))),AND($D34&gt;0,INDEX(Kalender!LY$81:LY$110,MAX(1,$D34))&gt;INDEX(Kalender!$B$81:$B$110,MAX(1,$D34))),AND($E34&gt;0,INDEX(Kalender!LY$81:LY$110,MAX(1,$E34))&gt;INDEX(Kalender!$B$81:$B$110,MAX(1,$E34))),AND($F34&gt;0,INDEX(Kalender!LY$81:LY$110,MAX(1,$F34))&gt;INDEX(Kalender!$B$81:$B$110,MAX(1,$F34)))),2,0))</f>
        <v>0</v>
      </c>
      <c r="LZ34" s="5" t="n">
        <f aca="false">IF(Kalender!LZ34&lt;&gt;1,0,IF(AND($B34&gt;0,INDEX(Kalender!LZ$68:LZ$77,MAX(1,$B34))&gt;INDEX(Kalender!$B$68:$B$77,MAX(1,$B34))),1,0)+IF(OR(AND($C34&gt;0,INDEX(Kalender!LZ$81:LZ$110,MAX(1,$C34))&gt;INDEX(Kalender!$B$81:$B$110,MAX(1,$C34))),AND($D34&gt;0,INDEX(Kalender!LZ$81:LZ$110,MAX(1,$D34))&gt;INDEX(Kalender!$B$81:$B$110,MAX(1,$D34))),AND($E34&gt;0,INDEX(Kalender!LZ$81:LZ$110,MAX(1,$E34))&gt;INDEX(Kalender!$B$81:$B$110,MAX(1,$E34))),AND($F34&gt;0,INDEX(Kalender!LZ$81:LZ$110,MAX(1,$F34))&gt;INDEX(Kalender!$B$81:$B$110,MAX(1,$F34)))),2,0))</f>
        <v>0</v>
      </c>
      <c r="MA34" s="5" t="n">
        <f aca="false">IF(Kalender!MA34&lt;&gt;1,0,IF(AND($B34&gt;0,INDEX(Kalender!MA$68:MA$77,MAX(1,$B34))&gt;INDEX(Kalender!$B$68:$B$77,MAX(1,$B34))),1,0)+IF(OR(AND($C34&gt;0,INDEX(Kalender!MA$81:MA$110,MAX(1,$C34))&gt;INDEX(Kalender!$B$81:$B$110,MAX(1,$C34))),AND($D34&gt;0,INDEX(Kalender!MA$81:MA$110,MAX(1,$D34))&gt;INDEX(Kalender!$B$81:$B$110,MAX(1,$D34))),AND($E34&gt;0,INDEX(Kalender!MA$81:MA$110,MAX(1,$E34))&gt;INDEX(Kalender!$B$81:$B$110,MAX(1,$E34))),AND($F34&gt;0,INDEX(Kalender!MA$81:MA$110,MAX(1,$F34))&gt;INDEX(Kalender!$B$81:$B$110,MAX(1,$F34)))),2,0))</f>
        <v>0</v>
      </c>
      <c r="MB34" s="5" t="n">
        <f aca="false">IF(Kalender!MB34&lt;&gt;1,0,IF(AND($B34&gt;0,INDEX(Kalender!MB$68:MB$77,MAX(1,$B34))&gt;INDEX(Kalender!$B$68:$B$77,MAX(1,$B34))),1,0)+IF(OR(AND($C34&gt;0,INDEX(Kalender!MB$81:MB$110,MAX(1,$C34))&gt;INDEX(Kalender!$B$81:$B$110,MAX(1,$C34))),AND($D34&gt;0,INDEX(Kalender!MB$81:MB$110,MAX(1,$D34))&gt;INDEX(Kalender!$B$81:$B$110,MAX(1,$D34))),AND($E34&gt;0,INDEX(Kalender!MB$81:MB$110,MAX(1,$E34))&gt;INDEX(Kalender!$B$81:$B$110,MAX(1,$E34))),AND($F34&gt;0,INDEX(Kalender!MB$81:MB$110,MAX(1,$F34))&gt;INDEX(Kalender!$B$81:$B$110,MAX(1,$F34)))),2,0))</f>
        <v>0</v>
      </c>
      <c r="MC34" s="5" t="n">
        <f aca="false">IF(Kalender!MC34&lt;&gt;1,0,IF(AND($B34&gt;0,INDEX(Kalender!MC$68:MC$77,MAX(1,$B34))&gt;INDEX(Kalender!$B$68:$B$77,MAX(1,$B34))),1,0)+IF(OR(AND($C34&gt;0,INDEX(Kalender!MC$81:MC$110,MAX(1,$C34))&gt;INDEX(Kalender!$B$81:$B$110,MAX(1,$C34))),AND($D34&gt;0,INDEX(Kalender!MC$81:MC$110,MAX(1,$D34))&gt;INDEX(Kalender!$B$81:$B$110,MAX(1,$D34))),AND($E34&gt;0,INDEX(Kalender!MC$81:MC$110,MAX(1,$E34))&gt;INDEX(Kalender!$B$81:$B$110,MAX(1,$E34))),AND($F34&gt;0,INDEX(Kalender!MC$81:MC$110,MAX(1,$F34))&gt;INDEX(Kalender!$B$81:$B$110,MAX(1,$F34)))),2,0))</f>
        <v>0</v>
      </c>
      <c r="MD34" s="5" t="n">
        <f aca="false">IF(Kalender!MD34&lt;&gt;1,0,IF(AND($B34&gt;0,INDEX(Kalender!MD$68:MD$77,MAX(1,$B34))&gt;INDEX(Kalender!$B$68:$B$77,MAX(1,$B34))),1,0)+IF(OR(AND($C34&gt;0,INDEX(Kalender!MD$81:MD$110,MAX(1,$C34))&gt;INDEX(Kalender!$B$81:$B$110,MAX(1,$C34))),AND($D34&gt;0,INDEX(Kalender!MD$81:MD$110,MAX(1,$D34))&gt;INDEX(Kalender!$B$81:$B$110,MAX(1,$D34))),AND($E34&gt;0,INDEX(Kalender!MD$81:MD$110,MAX(1,$E34))&gt;INDEX(Kalender!$B$81:$B$110,MAX(1,$E34))),AND($F34&gt;0,INDEX(Kalender!MD$81:MD$110,MAX(1,$F34))&gt;INDEX(Kalender!$B$81:$B$110,MAX(1,$F34)))),2,0))</f>
        <v>0</v>
      </c>
      <c r="ME34" s="5" t="n">
        <f aca="false">IF(Kalender!ME34&lt;&gt;1,0,IF(AND($B34&gt;0,INDEX(Kalender!ME$68:ME$77,MAX(1,$B34))&gt;INDEX(Kalender!$B$68:$B$77,MAX(1,$B34))),1,0)+IF(OR(AND($C34&gt;0,INDEX(Kalender!ME$81:ME$110,MAX(1,$C34))&gt;INDEX(Kalender!$B$81:$B$110,MAX(1,$C34))),AND($D34&gt;0,INDEX(Kalender!ME$81:ME$110,MAX(1,$D34))&gt;INDEX(Kalender!$B$81:$B$110,MAX(1,$D34))),AND($E34&gt;0,INDEX(Kalender!ME$81:ME$110,MAX(1,$E34))&gt;INDEX(Kalender!$B$81:$B$110,MAX(1,$E34))),AND($F34&gt;0,INDEX(Kalender!ME$81:ME$110,MAX(1,$F34))&gt;INDEX(Kalender!$B$81:$B$110,MAX(1,$F34)))),2,0))</f>
        <v>0</v>
      </c>
      <c r="MF34" s="5" t="n">
        <f aca="false">IF(Kalender!MF34&lt;&gt;1,0,IF(AND($B34&gt;0,INDEX(Kalender!MF$68:MF$77,MAX(1,$B34))&gt;INDEX(Kalender!$B$68:$B$77,MAX(1,$B34))),1,0)+IF(OR(AND($C34&gt;0,INDEX(Kalender!MF$81:MF$110,MAX(1,$C34))&gt;INDEX(Kalender!$B$81:$B$110,MAX(1,$C34))),AND($D34&gt;0,INDEX(Kalender!MF$81:MF$110,MAX(1,$D34))&gt;INDEX(Kalender!$B$81:$B$110,MAX(1,$D34))),AND($E34&gt;0,INDEX(Kalender!MF$81:MF$110,MAX(1,$E34))&gt;INDEX(Kalender!$B$81:$B$110,MAX(1,$E34))),AND($F34&gt;0,INDEX(Kalender!MF$81:MF$110,MAX(1,$F34))&gt;INDEX(Kalender!$B$81:$B$110,MAX(1,$F34)))),2,0))</f>
        <v>0</v>
      </c>
      <c r="MG34" s="5" t="n">
        <f aca="false">IF(Kalender!MG34&lt;&gt;1,0,IF(AND($B34&gt;0,INDEX(Kalender!MG$68:MG$77,MAX(1,$B34))&gt;INDEX(Kalender!$B$68:$B$77,MAX(1,$B34))),1,0)+IF(OR(AND($C34&gt;0,INDEX(Kalender!MG$81:MG$110,MAX(1,$C34))&gt;INDEX(Kalender!$B$81:$B$110,MAX(1,$C34))),AND($D34&gt;0,INDEX(Kalender!MG$81:MG$110,MAX(1,$D34))&gt;INDEX(Kalender!$B$81:$B$110,MAX(1,$D34))),AND($E34&gt;0,INDEX(Kalender!MG$81:MG$110,MAX(1,$E34))&gt;INDEX(Kalender!$B$81:$B$110,MAX(1,$E34))),AND($F34&gt;0,INDEX(Kalender!MG$81:MG$110,MAX(1,$F34))&gt;INDEX(Kalender!$B$81:$B$110,MAX(1,$F34)))),2,0))</f>
        <v>0</v>
      </c>
      <c r="MH34" s="5" t="n">
        <f aca="false">IF(Kalender!MH34&lt;&gt;1,0,IF(AND($B34&gt;0,INDEX(Kalender!MH$68:MH$77,MAX(1,$B34))&gt;INDEX(Kalender!$B$68:$B$77,MAX(1,$B34))),1,0)+IF(OR(AND($C34&gt;0,INDEX(Kalender!MH$81:MH$110,MAX(1,$C34))&gt;INDEX(Kalender!$B$81:$B$110,MAX(1,$C34))),AND($D34&gt;0,INDEX(Kalender!MH$81:MH$110,MAX(1,$D34))&gt;INDEX(Kalender!$B$81:$B$110,MAX(1,$D34))),AND($E34&gt;0,INDEX(Kalender!MH$81:MH$110,MAX(1,$E34))&gt;INDEX(Kalender!$B$81:$B$110,MAX(1,$E34))),AND($F34&gt;0,INDEX(Kalender!MH$81:MH$110,MAX(1,$F34))&gt;INDEX(Kalender!$B$81:$B$110,MAX(1,$F34)))),2,0))</f>
        <v>0</v>
      </c>
      <c r="MI34" s="5" t="n">
        <f aca="false">IF(Kalender!MI34&lt;&gt;1,0,IF(AND($B34&gt;0,INDEX(Kalender!MI$68:MI$77,MAX(1,$B34))&gt;INDEX(Kalender!$B$68:$B$77,MAX(1,$B34))),1,0)+IF(OR(AND($C34&gt;0,INDEX(Kalender!MI$81:MI$110,MAX(1,$C34))&gt;INDEX(Kalender!$B$81:$B$110,MAX(1,$C34))),AND($D34&gt;0,INDEX(Kalender!MI$81:MI$110,MAX(1,$D34))&gt;INDEX(Kalender!$B$81:$B$110,MAX(1,$D34))),AND($E34&gt;0,INDEX(Kalender!MI$81:MI$110,MAX(1,$E34))&gt;INDEX(Kalender!$B$81:$B$110,MAX(1,$E34))),AND($F34&gt;0,INDEX(Kalender!MI$81:MI$110,MAX(1,$F34))&gt;INDEX(Kalender!$B$81:$B$110,MAX(1,$F34)))),2,0))</f>
        <v>0</v>
      </c>
      <c r="MJ34" s="5" t="n">
        <f aca="false">IF(Kalender!MJ34&lt;&gt;1,0,IF(AND($B34&gt;0,INDEX(Kalender!MJ$68:MJ$77,MAX(1,$B34))&gt;INDEX(Kalender!$B$68:$B$77,MAX(1,$B34))),1,0)+IF(OR(AND($C34&gt;0,INDEX(Kalender!MJ$81:MJ$110,MAX(1,$C34))&gt;INDEX(Kalender!$B$81:$B$110,MAX(1,$C34))),AND($D34&gt;0,INDEX(Kalender!MJ$81:MJ$110,MAX(1,$D34))&gt;INDEX(Kalender!$B$81:$B$110,MAX(1,$D34))),AND($E34&gt;0,INDEX(Kalender!MJ$81:MJ$110,MAX(1,$E34))&gt;INDEX(Kalender!$B$81:$B$110,MAX(1,$E34))),AND($F34&gt;0,INDEX(Kalender!MJ$81:MJ$110,MAX(1,$F34))&gt;INDEX(Kalender!$B$81:$B$110,MAX(1,$F34)))),2,0))</f>
        <v>0</v>
      </c>
      <c r="MK34" s="5" t="n">
        <f aca="false">IF(Kalender!MK34&lt;&gt;1,0,IF(AND($B34&gt;0,INDEX(Kalender!MK$68:MK$77,MAX(1,$B34))&gt;INDEX(Kalender!$B$68:$B$77,MAX(1,$B34))),1,0)+IF(OR(AND($C34&gt;0,INDEX(Kalender!MK$81:MK$110,MAX(1,$C34))&gt;INDEX(Kalender!$B$81:$B$110,MAX(1,$C34))),AND($D34&gt;0,INDEX(Kalender!MK$81:MK$110,MAX(1,$D34))&gt;INDEX(Kalender!$B$81:$B$110,MAX(1,$D34))),AND($E34&gt;0,INDEX(Kalender!MK$81:MK$110,MAX(1,$E34))&gt;INDEX(Kalender!$B$81:$B$110,MAX(1,$E34))),AND($F34&gt;0,INDEX(Kalender!MK$81:MK$110,MAX(1,$F34))&gt;INDEX(Kalender!$B$81:$B$110,MAX(1,$F34)))),2,0))</f>
        <v>0</v>
      </c>
      <c r="ML34" s="5" t="n">
        <f aca="false">IF(Kalender!ML34&lt;&gt;1,0,IF(AND($B34&gt;0,INDEX(Kalender!ML$68:ML$77,MAX(1,$B34))&gt;INDEX(Kalender!$B$68:$B$77,MAX(1,$B34))),1,0)+IF(OR(AND($C34&gt;0,INDEX(Kalender!ML$81:ML$110,MAX(1,$C34))&gt;INDEX(Kalender!$B$81:$B$110,MAX(1,$C34))),AND($D34&gt;0,INDEX(Kalender!ML$81:ML$110,MAX(1,$D34))&gt;INDEX(Kalender!$B$81:$B$110,MAX(1,$D34))),AND($E34&gt;0,INDEX(Kalender!ML$81:ML$110,MAX(1,$E34))&gt;INDEX(Kalender!$B$81:$B$110,MAX(1,$E34))),AND($F34&gt;0,INDEX(Kalender!ML$81:ML$110,MAX(1,$F34))&gt;INDEX(Kalender!$B$81:$B$110,MAX(1,$F34)))),2,0))</f>
        <v>0</v>
      </c>
      <c r="MM34" s="5" t="n">
        <f aca="false">IF(Kalender!MM34&lt;&gt;1,0,IF(AND($B34&gt;0,INDEX(Kalender!MM$68:MM$77,MAX(1,$B34))&gt;INDEX(Kalender!$B$68:$B$77,MAX(1,$B34))),1,0)+IF(OR(AND($C34&gt;0,INDEX(Kalender!MM$81:MM$110,MAX(1,$C34))&gt;INDEX(Kalender!$B$81:$B$110,MAX(1,$C34))),AND($D34&gt;0,INDEX(Kalender!MM$81:MM$110,MAX(1,$D34))&gt;INDEX(Kalender!$B$81:$B$110,MAX(1,$D34))),AND($E34&gt;0,INDEX(Kalender!MM$81:MM$110,MAX(1,$E34))&gt;INDEX(Kalender!$B$81:$B$110,MAX(1,$E34))),AND($F34&gt;0,INDEX(Kalender!MM$81:MM$110,MAX(1,$F34))&gt;INDEX(Kalender!$B$81:$B$110,MAX(1,$F34)))),2,0))</f>
        <v>0</v>
      </c>
      <c r="MN34" s="5" t="n">
        <f aca="false">IF(Kalender!MN34&lt;&gt;1,0,IF(AND($B34&gt;0,INDEX(Kalender!MN$68:MN$77,MAX(1,$B34))&gt;INDEX(Kalender!$B$68:$B$77,MAX(1,$B34))),1,0)+IF(OR(AND($C34&gt;0,INDEX(Kalender!MN$81:MN$110,MAX(1,$C34))&gt;INDEX(Kalender!$B$81:$B$110,MAX(1,$C34))),AND($D34&gt;0,INDEX(Kalender!MN$81:MN$110,MAX(1,$D34))&gt;INDEX(Kalender!$B$81:$B$110,MAX(1,$D34))),AND($E34&gt;0,INDEX(Kalender!MN$81:MN$110,MAX(1,$E34))&gt;INDEX(Kalender!$B$81:$B$110,MAX(1,$E34))),AND($F34&gt;0,INDEX(Kalender!MN$81:MN$110,MAX(1,$F34))&gt;INDEX(Kalender!$B$81:$B$110,MAX(1,$F34)))),2,0))</f>
        <v>0</v>
      </c>
      <c r="MO34" s="5" t="n">
        <f aca="false">IF(Kalender!MO34&lt;&gt;1,0,IF(AND($B34&gt;0,INDEX(Kalender!MO$68:MO$77,MAX(1,$B34))&gt;INDEX(Kalender!$B$68:$B$77,MAX(1,$B34))),1,0)+IF(OR(AND($C34&gt;0,INDEX(Kalender!MO$81:MO$110,MAX(1,$C34))&gt;INDEX(Kalender!$B$81:$B$110,MAX(1,$C34))),AND($D34&gt;0,INDEX(Kalender!MO$81:MO$110,MAX(1,$D34))&gt;INDEX(Kalender!$B$81:$B$110,MAX(1,$D34))),AND($E34&gt;0,INDEX(Kalender!MO$81:MO$110,MAX(1,$E34))&gt;INDEX(Kalender!$B$81:$B$110,MAX(1,$E34))),AND($F34&gt;0,INDEX(Kalender!MO$81:MO$110,MAX(1,$F34))&gt;INDEX(Kalender!$B$81:$B$110,MAX(1,$F34)))),2,0))</f>
        <v>0</v>
      </c>
      <c r="MP34" s="5" t="n">
        <f aca="false">IF(Kalender!MP34&lt;&gt;1,0,IF(AND($B34&gt;0,INDEX(Kalender!MP$68:MP$77,MAX(1,$B34))&gt;INDEX(Kalender!$B$68:$B$77,MAX(1,$B34))),1,0)+IF(OR(AND($C34&gt;0,INDEX(Kalender!MP$81:MP$110,MAX(1,$C34))&gt;INDEX(Kalender!$B$81:$B$110,MAX(1,$C34))),AND($D34&gt;0,INDEX(Kalender!MP$81:MP$110,MAX(1,$D34))&gt;INDEX(Kalender!$B$81:$B$110,MAX(1,$D34))),AND($E34&gt;0,INDEX(Kalender!MP$81:MP$110,MAX(1,$E34))&gt;INDEX(Kalender!$B$81:$B$110,MAX(1,$E34))),AND($F34&gt;0,INDEX(Kalender!MP$81:MP$110,MAX(1,$F34))&gt;INDEX(Kalender!$B$81:$B$110,MAX(1,$F34)))),2,0))</f>
        <v>0</v>
      </c>
      <c r="MQ34" s="5" t="n">
        <f aca="false">IF(Kalender!MQ34&lt;&gt;1,0,IF(AND($B34&gt;0,INDEX(Kalender!MQ$68:MQ$77,MAX(1,$B34))&gt;INDEX(Kalender!$B$68:$B$77,MAX(1,$B34))),1,0)+IF(OR(AND($C34&gt;0,INDEX(Kalender!MQ$81:MQ$110,MAX(1,$C34))&gt;INDEX(Kalender!$B$81:$B$110,MAX(1,$C34))),AND($D34&gt;0,INDEX(Kalender!MQ$81:MQ$110,MAX(1,$D34))&gt;INDEX(Kalender!$B$81:$B$110,MAX(1,$D34))),AND($E34&gt;0,INDEX(Kalender!MQ$81:MQ$110,MAX(1,$E34))&gt;INDEX(Kalender!$B$81:$B$110,MAX(1,$E34))),AND($F34&gt;0,INDEX(Kalender!MQ$81:MQ$110,MAX(1,$F34))&gt;INDEX(Kalender!$B$81:$B$110,MAX(1,$F34)))),2,0))</f>
        <v>0</v>
      </c>
      <c r="MR34" s="5" t="n">
        <f aca="false">IF(Kalender!MR34&lt;&gt;1,0,IF(AND($B34&gt;0,INDEX(Kalender!MR$68:MR$77,MAX(1,$B34))&gt;INDEX(Kalender!$B$68:$B$77,MAX(1,$B34))),1,0)+IF(OR(AND($C34&gt;0,INDEX(Kalender!MR$81:MR$110,MAX(1,$C34))&gt;INDEX(Kalender!$B$81:$B$110,MAX(1,$C34))),AND($D34&gt;0,INDEX(Kalender!MR$81:MR$110,MAX(1,$D34))&gt;INDEX(Kalender!$B$81:$B$110,MAX(1,$D34))),AND($E34&gt;0,INDEX(Kalender!MR$81:MR$110,MAX(1,$E34))&gt;INDEX(Kalender!$B$81:$B$110,MAX(1,$E34))),AND($F34&gt;0,INDEX(Kalender!MR$81:MR$110,MAX(1,$F34))&gt;INDEX(Kalender!$B$81:$B$110,MAX(1,$F34)))),2,0))</f>
        <v>0</v>
      </c>
      <c r="MS34" s="5" t="n">
        <f aca="false">IF(Kalender!MS34&lt;&gt;1,0,IF(AND($B34&gt;0,INDEX(Kalender!MS$68:MS$77,MAX(1,$B34))&gt;INDEX(Kalender!$B$68:$B$77,MAX(1,$B34))),1,0)+IF(OR(AND($C34&gt;0,INDEX(Kalender!MS$81:MS$110,MAX(1,$C34))&gt;INDEX(Kalender!$B$81:$B$110,MAX(1,$C34))),AND($D34&gt;0,INDEX(Kalender!MS$81:MS$110,MAX(1,$D34))&gt;INDEX(Kalender!$B$81:$B$110,MAX(1,$D34))),AND($E34&gt;0,INDEX(Kalender!MS$81:MS$110,MAX(1,$E34))&gt;INDEX(Kalender!$B$81:$B$110,MAX(1,$E34))),AND($F34&gt;0,INDEX(Kalender!MS$81:MS$110,MAX(1,$F34))&gt;INDEX(Kalender!$B$81:$B$110,MAX(1,$F34)))),2,0))</f>
        <v>0</v>
      </c>
      <c r="MT34" s="5" t="n">
        <f aca="false">IF(Kalender!MT34&lt;&gt;1,0,IF(AND($B34&gt;0,INDEX(Kalender!MT$68:MT$77,MAX(1,$B34))&gt;INDEX(Kalender!$B$68:$B$77,MAX(1,$B34))),1,0)+IF(OR(AND($C34&gt;0,INDEX(Kalender!MT$81:MT$110,MAX(1,$C34))&gt;INDEX(Kalender!$B$81:$B$110,MAX(1,$C34))),AND($D34&gt;0,INDEX(Kalender!MT$81:MT$110,MAX(1,$D34))&gt;INDEX(Kalender!$B$81:$B$110,MAX(1,$D34))),AND($E34&gt;0,INDEX(Kalender!MT$81:MT$110,MAX(1,$E34))&gt;INDEX(Kalender!$B$81:$B$110,MAX(1,$E34))),AND($F34&gt;0,INDEX(Kalender!MT$81:MT$110,MAX(1,$F34))&gt;INDEX(Kalender!$B$81:$B$110,MAX(1,$F34)))),2,0))</f>
        <v>0</v>
      </c>
      <c r="MU34" s="5" t="n">
        <f aca="false">IF(Kalender!MU34&lt;&gt;1,0,IF(AND($B34&gt;0,INDEX(Kalender!MU$68:MU$77,MAX(1,$B34))&gt;INDEX(Kalender!$B$68:$B$77,MAX(1,$B34))),1,0)+IF(OR(AND($C34&gt;0,INDEX(Kalender!MU$81:MU$110,MAX(1,$C34))&gt;INDEX(Kalender!$B$81:$B$110,MAX(1,$C34))),AND($D34&gt;0,INDEX(Kalender!MU$81:MU$110,MAX(1,$D34))&gt;INDEX(Kalender!$B$81:$B$110,MAX(1,$D34))),AND($E34&gt;0,INDEX(Kalender!MU$81:MU$110,MAX(1,$E34))&gt;INDEX(Kalender!$B$81:$B$110,MAX(1,$E34))),AND($F34&gt;0,INDEX(Kalender!MU$81:MU$110,MAX(1,$F34))&gt;INDEX(Kalender!$B$81:$B$110,MAX(1,$F34)))),2,0))</f>
        <v>0</v>
      </c>
      <c r="MV34" s="5" t="n">
        <f aca="false">IF(Kalender!MV34&lt;&gt;1,0,IF(AND($B34&gt;0,INDEX(Kalender!MV$68:MV$77,MAX(1,$B34))&gt;INDEX(Kalender!$B$68:$B$77,MAX(1,$B34))),1,0)+IF(OR(AND($C34&gt;0,INDEX(Kalender!MV$81:MV$110,MAX(1,$C34))&gt;INDEX(Kalender!$B$81:$B$110,MAX(1,$C34))),AND($D34&gt;0,INDEX(Kalender!MV$81:MV$110,MAX(1,$D34))&gt;INDEX(Kalender!$B$81:$B$110,MAX(1,$D34))),AND($E34&gt;0,INDEX(Kalender!MV$81:MV$110,MAX(1,$E34))&gt;INDEX(Kalender!$B$81:$B$110,MAX(1,$E34))),AND($F34&gt;0,INDEX(Kalender!MV$81:MV$110,MAX(1,$F34))&gt;INDEX(Kalender!$B$81:$B$110,MAX(1,$F34)))),2,0))</f>
        <v>0</v>
      </c>
      <c r="MW34" s="5" t="n">
        <f aca="false">IF(Kalender!MW34&lt;&gt;1,0,IF(AND($B34&gt;0,INDEX(Kalender!MW$68:MW$77,MAX(1,$B34))&gt;INDEX(Kalender!$B$68:$B$77,MAX(1,$B34))),1,0)+IF(OR(AND($C34&gt;0,INDEX(Kalender!MW$81:MW$110,MAX(1,$C34))&gt;INDEX(Kalender!$B$81:$B$110,MAX(1,$C34))),AND($D34&gt;0,INDEX(Kalender!MW$81:MW$110,MAX(1,$D34))&gt;INDEX(Kalender!$B$81:$B$110,MAX(1,$D34))),AND($E34&gt;0,INDEX(Kalender!MW$81:MW$110,MAX(1,$E34))&gt;INDEX(Kalender!$B$81:$B$110,MAX(1,$E34))),AND($F34&gt;0,INDEX(Kalender!MW$81:MW$110,MAX(1,$F34))&gt;INDEX(Kalender!$B$81:$B$110,MAX(1,$F34)))),2,0))</f>
        <v>0</v>
      </c>
      <c r="MX34" s="5" t="n">
        <f aca="false">IF(Kalender!MX34&lt;&gt;1,0,IF(AND($B34&gt;0,INDEX(Kalender!MX$68:MX$77,MAX(1,$B34))&gt;INDEX(Kalender!$B$68:$B$77,MAX(1,$B34))),1,0)+IF(OR(AND($C34&gt;0,INDEX(Kalender!MX$81:MX$110,MAX(1,$C34))&gt;INDEX(Kalender!$B$81:$B$110,MAX(1,$C34))),AND($D34&gt;0,INDEX(Kalender!MX$81:MX$110,MAX(1,$D34))&gt;INDEX(Kalender!$B$81:$B$110,MAX(1,$D34))),AND($E34&gt;0,INDEX(Kalender!MX$81:MX$110,MAX(1,$E34))&gt;INDEX(Kalender!$B$81:$B$110,MAX(1,$E34))),AND($F34&gt;0,INDEX(Kalender!MX$81:MX$110,MAX(1,$F34))&gt;INDEX(Kalender!$B$81:$B$110,MAX(1,$F34)))),2,0))</f>
        <v>0</v>
      </c>
      <c r="MY34" s="5" t="n">
        <f aca="false">IF(Kalender!MY34&lt;&gt;1,0,IF(AND($B34&gt;0,INDEX(Kalender!MY$68:MY$77,MAX(1,$B34))&gt;INDEX(Kalender!$B$68:$B$77,MAX(1,$B34))),1,0)+IF(OR(AND($C34&gt;0,INDEX(Kalender!MY$81:MY$110,MAX(1,$C34))&gt;INDEX(Kalender!$B$81:$B$110,MAX(1,$C34))),AND($D34&gt;0,INDEX(Kalender!MY$81:MY$110,MAX(1,$D34))&gt;INDEX(Kalender!$B$81:$B$110,MAX(1,$D34))),AND($E34&gt;0,INDEX(Kalender!MY$81:MY$110,MAX(1,$E34))&gt;INDEX(Kalender!$B$81:$B$110,MAX(1,$E34))),AND($F34&gt;0,INDEX(Kalender!MY$81:MY$110,MAX(1,$F34))&gt;INDEX(Kalender!$B$81:$B$110,MAX(1,$F34)))),2,0))</f>
        <v>0</v>
      </c>
      <c r="MZ34" s="5" t="n">
        <f aca="false">IF(Kalender!MZ34&lt;&gt;1,0,IF(AND($B34&gt;0,INDEX(Kalender!MZ$68:MZ$77,MAX(1,$B34))&gt;INDEX(Kalender!$B$68:$B$77,MAX(1,$B34))),1,0)+IF(OR(AND($C34&gt;0,INDEX(Kalender!MZ$81:MZ$110,MAX(1,$C34))&gt;INDEX(Kalender!$B$81:$B$110,MAX(1,$C34))),AND($D34&gt;0,INDEX(Kalender!MZ$81:MZ$110,MAX(1,$D34))&gt;INDEX(Kalender!$B$81:$B$110,MAX(1,$D34))),AND($E34&gt;0,INDEX(Kalender!MZ$81:MZ$110,MAX(1,$E34))&gt;INDEX(Kalender!$B$81:$B$110,MAX(1,$E34))),AND($F34&gt;0,INDEX(Kalender!MZ$81:MZ$110,MAX(1,$F34))&gt;INDEX(Kalender!$B$81:$B$110,MAX(1,$F34)))),2,0))</f>
        <v>0</v>
      </c>
      <c r="NA34" s="5" t="n">
        <f aca="false">IF(Kalender!NA34&lt;&gt;1,0,IF(AND($B34&gt;0,INDEX(Kalender!NA$68:NA$77,MAX(1,$B34))&gt;INDEX(Kalender!$B$68:$B$77,MAX(1,$B34))),1,0)+IF(OR(AND($C34&gt;0,INDEX(Kalender!NA$81:NA$110,MAX(1,$C34))&gt;INDEX(Kalender!$B$81:$B$110,MAX(1,$C34))),AND($D34&gt;0,INDEX(Kalender!NA$81:NA$110,MAX(1,$D34))&gt;INDEX(Kalender!$B$81:$B$110,MAX(1,$D34))),AND($E34&gt;0,INDEX(Kalender!NA$81:NA$110,MAX(1,$E34))&gt;INDEX(Kalender!$B$81:$B$110,MAX(1,$E34))),AND($F34&gt;0,INDEX(Kalender!NA$81:NA$110,MAX(1,$F34))&gt;INDEX(Kalender!$B$81:$B$110,MAX(1,$F34)))),2,0))</f>
        <v>0</v>
      </c>
      <c r="NB34" s="5" t="n">
        <f aca="false">IF(Kalender!NB34&lt;&gt;1,0,IF(AND($B34&gt;0,INDEX(Kalender!NB$68:NB$77,MAX(1,$B34))&gt;INDEX(Kalender!$B$68:$B$77,MAX(1,$B34))),1,0)+IF(OR(AND($C34&gt;0,INDEX(Kalender!NB$81:NB$110,MAX(1,$C34))&gt;INDEX(Kalender!$B$81:$B$110,MAX(1,$C34))),AND($D34&gt;0,INDEX(Kalender!NB$81:NB$110,MAX(1,$D34))&gt;INDEX(Kalender!$B$81:$B$110,MAX(1,$D34))),AND($E34&gt;0,INDEX(Kalender!NB$81:NB$110,MAX(1,$E34))&gt;INDEX(Kalender!$B$81:$B$110,MAX(1,$E34))),AND($F34&gt;0,INDEX(Kalender!NB$81:NB$110,MAX(1,$F34))&gt;INDEX(Kalender!$B$81:$B$110,MAX(1,$F34)))),2,0))</f>
        <v>0</v>
      </c>
      <c r="NC34" s="5" t="n">
        <f aca="false">IF(Kalender!NC34&lt;&gt;1,0,IF(AND($B34&gt;0,INDEX(Kalender!NC$68:NC$77,MAX(1,$B34))&gt;INDEX(Kalender!$B$68:$B$77,MAX(1,$B34))),1,0)+IF(OR(AND($C34&gt;0,INDEX(Kalender!NC$81:NC$110,MAX(1,$C34))&gt;INDEX(Kalender!$B$81:$B$110,MAX(1,$C34))),AND($D34&gt;0,INDEX(Kalender!NC$81:NC$110,MAX(1,$D34))&gt;INDEX(Kalender!$B$81:$B$110,MAX(1,$D34))),AND($E34&gt;0,INDEX(Kalender!NC$81:NC$110,MAX(1,$E34))&gt;INDEX(Kalender!$B$81:$B$110,MAX(1,$E34))),AND($F34&gt;0,INDEX(Kalender!NC$81:NC$110,MAX(1,$F34))&gt;INDEX(Kalender!$B$81:$B$110,MAX(1,$F34)))),2,0))</f>
        <v>0</v>
      </c>
      <c r="ND34" s="5" t="n">
        <f aca="false">IF(Kalender!ND34&lt;&gt;1,0,IF(AND($B34&gt;0,INDEX(Kalender!ND$68:ND$77,MAX(1,$B34))&gt;INDEX(Kalender!$B$68:$B$77,MAX(1,$B34))),1,0)+IF(OR(AND($C34&gt;0,INDEX(Kalender!ND$81:ND$110,MAX(1,$C34))&gt;INDEX(Kalender!$B$81:$B$110,MAX(1,$C34))),AND($D34&gt;0,INDEX(Kalender!ND$81:ND$110,MAX(1,$D34))&gt;INDEX(Kalender!$B$81:$B$110,MAX(1,$D34))),AND($E34&gt;0,INDEX(Kalender!ND$81:ND$110,MAX(1,$E34))&gt;INDEX(Kalender!$B$81:$B$110,MAX(1,$E34))),AND($F34&gt;0,INDEX(Kalender!ND$81:ND$110,MAX(1,$F34))&gt;INDEX(Kalender!$B$81:$B$110,MAX(1,$F34)))),2,0))</f>
        <v>0</v>
      </c>
      <c r="NE34" s="5" t="n">
        <f aca="false">IF(Kalender!NE34&lt;&gt;1,0,IF(AND($B34&gt;0,INDEX(Kalender!NE$68:NE$77,MAX(1,$B34))&gt;INDEX(Kalender!$B$68:$B$77,MAX(1,$B34))),1,0)+IF(OR(AND($C34&gt;0,INDEX(Kalender!NE$81:NE$110,MAX(1,$C34))&gt;INDEX(Kalender!$B$81:$B$110,MAX(1,$C34))),AND($D34&gt;0,INDEX(Kalender!NE$81:NE$110,MAX(1,$D34))&gt;INDEX(Kalender!$B$81:$B$110,MAX(1,$D34))),AND($E34&gt;0,INDEX(Kalender!NE$81:NE$110,MAX(1,$E34))&gt;INDEX(Kalender!$B$81:$B$110,MAX(1,$E34))),AND($F34&gt;0,INDEX(Kalender!NE$81:NE$110,MAX(1,$F34))&gt;INDEX(Kalender!$B$81:$B$110,MAX(1,$F34)))),2,0))</f>
        <v>0</v>
      </c>
      <c r="NF34" s="5" t="n">
        <f aca="false">IF(Kalender!NF34&lt;&gt;1,0,IF(AND($B34&gt;0,INDEX(Kalender!NF$68:NF$77,MAX(1,$B34))&gt;INDEX(Kalender!$B$68:$B$77,MAX(1,$B34))),1,0)+IF(OR(AND($C34&gt;0,INDEX(Kalender!NF$81:NF$110,MAX(1,$C34))&gt;INDEX(Kalender!$B$81:$B$110,MAX(1,$C34))),AND($D34&gt;0,INDEX(Kalender!NF$81:NF$110,MAX(1,$D34))&gt;INDEX(Kalender!$B$81:$B$110,MAX(1,$D34))),AND($E34&gt;0,INDEX(Kalender!NF$81:NF$110,MAX(1,$E34))&gt;INDEX(Kalender!$B$81:$B$110,MAX(1,$E34))),AND($F34&gt;0,INDEX(Kalender!NF$81:NF$110,MAX(1,$F34))&gt;INDEX(Kalender!$B$81:$B$110,MAX(1,$F34)))),2,0))</f>
        <v>0</v>
      </c>
      <c r="NG34" s="5" t="n">
        <f aca="false">IF(Kalender!NG34&lt;&gt;1,0,IF(AND($B34&gt;0,INDEX(Kalender!NG$68:NG$77,MAX(1,$B34))&gt;INDEX(Kalender!$B$68:$B$77,MAX(1,$B34))),1,0)+IF(OR(AND($C34&gt;0,INDEX(Kalender!NG$81:NG$110,MAX(1,$C34))&gt;INDEX(Kalender!$B$81:$B$110,MAX(1,$C34))),AND($D34&gt;0,INDEX(Kalender!NG$81:NG$110,MAX(1,$D34))&gt;INDEX(Kalender!$B$81:$B$110,MAX(1,$D34))),AND($E34&gt;0,INDEX(Kalender!NG$81:NG$110,MAX(1,$E34))&gt;INDEX(Kalender!$B$81:$B$110,MAX(1,$E34))),AND($F34&gt;0,INDEX(Kalender!NG$81:NG$110,MAX(1,$F34))&gt;INDEX(Kalender!$B$81:$B$110,MAX(1,$F34)))),2,0))</f>
        <v>0</v>
      </c>
      <c r="NH34" s="5" t="n">
        <f aca="false">IF(Kalender!NH34&lt;&gt;1,0,IF(AND($B34&gt;0,INDEX(Kalender!NH$68:NH$77,MAX(1,$B34))&gt;INDEX(Kalender!$B$68:$B$77,MAX(1,$B34))),1,0)+IF(OR(AND($C34&gt;0,INDEX(Kalender!NH$81:NH$110,MAX(1,$C34))&gt;INDEX(Kalender!$B$81:$B$110,MAX(1,$C34))),AND($D34&gt;0,INDEX(Kalender!NH$81:NH$110,MAX(1,$D34))&gt;INDEX(Kalender!$B$81:$B$110,MAX(1,$D34))),AND($E34&gt;0,INDEX(Kalender!NH$81:NH$110,MAX(1,$E34))&gt;INDEX(Kalender!$B$81:$B$110,MAX(1,$E34))),AND($F34&gt;0,INDEX(Kalender!NH$81:NH$110,MAX(1,$F34))&gt;INDEX(Kalender!$B$81:$B$110,MAX(1,$F34)))),2,0))</f>
        <v>0</v>
      </c>
    </row>
    <row r="35" customFormat="false" ht="15" hidden="false" customHeight="false" outlineLevel="0" collapsed="false">
      <c r="A35" s="5" t="str">
        <f aca="false">Kalender!A35</f>
        <v/>
      </c>
      <c r="B35" s="5" t="n">
        <f aca="false">IFERROR(MATCH(Kalender!$B35,Kalender!$A$68:$A$77,0),0)</f>
        <v>5</v>
      </c>
      <c r="C35" s="5" t="n">
        <f aca="false">IF(Kalender!C35="",0,IFERROR(MATCH(Kalender!C35,Kalender!$A$81:$A$110,0),0))</f>
        <v>0</v>
      </c>
      <c r="D35" s="5" t="n">
        <f aca="false">IF(Kalender!D35="",0,IFERROR(MATCH(Kalender!D35,Kalender!$A$81:$A$110,0),0))</f>
        <v>0</v>
      </c>
      <c r="E35" s="5" t="n">
        <f aca="false">IF(Kalender!E35="",0,IFERROR(MATCH(Kalender!E35,Kalender!$A$81:$A$110,0),0))</f>
        <v>0</v>
      </c>
      <c r="F35" s="5" t="n">
        <f aca="false">IF(Kalender!F35="",0,IFERROR(MATCH(Kalender!F35,Kalender!$A$81:$A$110,0),0))</f>
        <v>0</v>
      </c>
      <c r="G35" s="5" t="n">
        <f aca="false">IF(Kalender!G35&lt;&gt;1,0,IF(AND($B35&gt;0,INDEX(Kalender!G$68:G$77,MAX(1,$B35))&gt;INDEX(Kalender!$B$68:$B$77,MAX(1,$B35))),1,0)+IF(OR(AND($C35&gt;0,INDEX(Kalender!G$81:G$110,MAX(1,$C35))&gt;INDEX(Kalender!$B$81:$B$110,MAX(1,$C35))),AND($D35&gt;0,INDEX(Kalender!G$81:G$110,MAX(1,$D35))&gt;INDEX(Kalender!$B$81:$B$110,MAX(1,$D35))),AND($E35&gt;0,INDEX(Kalender!G$81:G$110,MAX(1,$E35))&gt;INDEX(Kalender!$B$81:$B$110,MAX(1,$E35))),AND($F35&gt;0,INDEX(Kalender!G$81:G$110,MAX(1,$F35))&gt;INDEX(Kalender!$B$81:$B$110,MAX(1,$F35)))),2,0))</f>
        <v>0</v>
      </c>
      <c r="H35" s="5" t="n">
        <f aca="false">IF(Kalender!H35&lt;&gt;1,0,IF(AND($B35&gt;0,INDEX(Kalender!H$68:H$77,MAX(1,$B35))&gt;INDEX(Kalender!$B$68:$B$77,MAX(1,$B35))),1,0)+IF(OR(AND($C35&gt;0,INDEX(Kalender!H$81:H$110,MAX(1,$C35))&gt;INDEX(Kalender!$B$81:$B$110,MAX(1,$C35))),AND($D35&gt;0,INDEX(Kalender!H$81:H$110,MAX(1,$D35))&gt;INDEX(Kalender!$B$81:$B$110,MAX(1,$D35))),AND($E35&gt;0,INDEX(Kalender!H$81:H$110,MAX(1,$E35))&gt;INDEX(Kalender!$B$81:$B$110,MAX(1,$E35))),AND($F35&gt;0,INDEX(Kalender!H$81:H$110,MAX(1,$F35))&gt;INDEX(Kalender!$B$81:$B$110,MAX(1,$F35)))),2,0))</f>
        <v>0</v>
      </c>
      <c r="I35" s="5" t="n">
        <f aca="false">IF(Kalender!I35&lt;&gt;1,0,IF(AND($B35&gt;0,INDEX(Kalender!I$68:I$77,MAX(1,$B35))&gt;INDEX(Kalender!$B$68:$B$77,MAX(1,$B35))),1,0)+IF(OR(AND($C35&gt;0,INDEX(Kalender!I$81:I$110,MAX(1,$C35))&gt;INDEX(Kalender!$B$81:$B$110,MAX(1,$C35))),AND($D35&gt;0,INDEX(Kalender!I$81:I$110,MAX(1,$D35))&gt;INDEX(Kalender!$B$81:$B$110,MAX(1,$D35))),AND($E35&gt;0,INDEX(Kalender!I$81:I$110,MAX(1,$E35))&gt;INDEX(Kalender!$B$81:$B$110,MAX(1,$E35))),AND($F35&gt;0,INDEX(Kalender!I$81:I$110,MAX(1,$F35))&gt;INDEX(Kalender!$B$81:$B$110,MAX(1,$F35)))),2,0))</f>
        <v>0</v>
      </c>
      <c r="J35" s="5" t="n">
        <f aca="false">IF(Kalender!J35&lt;&gt;1,0,IF(AND($B35&gt;0,INDEX(Kalender!J$68:J$77,MAX(1,$B35))&gt;INDEX(Kalender!$B$68:$B$77,MAX(1,$B35))),1,0)+IF(OR(AND($C35&gt;0,INDEX(Kalender!J$81:J$110,MAX(1,$C35))&gt;INDEX(Kalender!$B$81:$B$110,MAX(1,$C35))),AND($D35&gt;0,INDEX(Kalender!J$81:J$110,MAX(1,$D35))&gt;INDEX(Kalender!$B$81:$B$110,MAX(1,$D35))),AND($E35&gt;0,INDEX(Kalender!J$81:J$110,MAX(1,$E35))&gt;INDEX(Kalender!$B$81:$B$110,MAX(1,$E35))),AND($F35&gt;0,INDEX(Kalender!J$81:J$110,MAX(1,$F35))&gt;INDEX(Kalender!$B$81:$B$110,MAX(1,$F35)))),2,0))</f>
        <v>0</v>
      </c>
      <c r="K35" s="5" t="n">
        <f aca="false">IF(Kalender!K35&lt;&gt;1,0,IF(AND($B35&gt;0,INDEX(Kalender!K$68:K$77,MAX(1,$B35))&gt;INDEX(Kalender!$B$68:$B$77,MAX(1,$B35))),1,0)+IF(OR(AND($C35&gt;0,INDEX(Kalender!K$81:K$110,MAX(1,$C35))&gt;INDEX(Kalender!$B$81:$B$110,MAX(1,$C35))),AND($D35&gt;0,INDEX(Kalender!K$81:K$110,MAX(1,$D35))&gt;INDEX(Kalender!$B$81:$B$110,MAX(1,$D35))),AND($E35&gt;0,INDEX(Kalender!K$81:K$110,MAX(1,$E35))&gt;INDEX(Kalender!$B$81:$B$110,MAX(1,$E35))),AND($F35&gt;0,INDEX(Kalender!K$81:K$110,MAX(1,$F35))&gt;INDEX(Kalender!$B$81:$B$110,MAX(1,$F35)))),2,0))</f>
        <v>0</v>
      </c>
      <c r="L35" s="5" t="n">
        <f aca="false">IF(Kalender!L35&lt;&gt;1,0,IF(AND($B35&gt;0,INDEX(Kalender!L$68:L$77,MAX(1,$B35))&gt;INDEX(Kalender!$B$68:$B$77,MAX(1,$B35))),1,0)+IF(OR(AND($C35&gt;0,INDEX(Kalender!L$81:L$110,MAX(1,$C35))&gt;INDEX(Kalender!$B$81:$B$110,MAX(1,$C35))),AND($D35&gt;0,INDEX(Kalender!L$81:L$110,MAX(1,$D35))&gt;INDEX(Kalender!$B$81:$B$110,MAX(1,$D35))),AND($E35&gt;0,INDEX(Kalender!L$81:L$110,MAX(1,$E35))&gt;INDEX(Kalender!$B$81:$B$110,MAX(1,$E35))),AND($F35&gt;0,INDEX(Kalender!L$81:L$110,MAX(1,$F35))&gt;INDEX(Kalender!$B$81:$B$110,MAX(1,$F35)))),2,0))</f>
        <v>0</v>
      </c>
      <c r="M35" s="5" t="n">
        <f aca="false">IF(Kalender!M35&lt;&gt;1,0,IF(AND($B35&gt;0,INDEX(Kalender!M$68:M$77,MAX(1,$B35))&gt;INDEX(Kalender!$B$68:$B$77,MAX(1,$B35))),1,0)+IF(OR(AND($C35&gt;0,INDEX(Kalender!M$81:M$110,MAX(1,$C35))&gt;INDEX(Kalender!$B$81:$B$110,MAX(1,$C35))),AND($D35&gt;0,INDEX(Kalender!M$81:M$110,MAX(1,$D35))&gt;INDEX(Kalender!$B$81:$B$110,MAX(1,$D35))),AND($E35&gt;0,INDEX(Kalender!M$81:M$110,MAX(1,$E35))&gt;INDEX(Kalender!$B$81:$B$110,MAX(1,$E35))),AND($F35&gt;0,INDEX(Kalender!M$81:M$110,MAX(1,$F35))&gt;INDEX(Kalender!$B$81:$B$110,MAX(1,$F35)))),2,0))</f>
        <v>0</v>
      </c>
      <c r="N35" s="5" t="n">
        <f aca="false">IF(Kalender!N35&lt;&gt;1,0,IF(AND($B35&gt;0,INDEX(Kalender!N$68:N$77,MAX(1,$B35))&gt;INDEX(Kalender!$B$68:$B$77,MAX(1,$B35))),1,0)+IF(OR(AND($C35&gt;0,INDEX(Kalender!N$81:N$110,MAX(1,$C35))&gt;INDEX(Kalender!$B$81:$B$110,MAX(1,$C35))),AND($D35&gt;0,INDEX(Kalender!N$81:N$110,MAX(1,$D35))&gt;INDEX(Kalender!$B$81:$B$110,MAX(1,$D35))),AND($E35&gt;0,INDEX(Kalender!N$81:N$110,MAX(1,$E35))&gt;INDEX(Kalender!$B$81:$B$110,MAX(1,$E35))),AND($F35&gt;0,INDEX(Kalender!N$81:N$110,MAX(1,$F35))&gt;INDEX(Kalender!$B$81:$B$110,MAX(1,$F35)))),2,0))</f>
        <v>0</v>
      </c>
      <c r="O35" s="5" t="n">
        <f aca="false">IF(Kalender!O35&lt;&gt;1,0,IF(AND($B35&gt;0,INDEX(Kalender!O$68:O$77,MAX(1,$B35))&gt;INDEX(Kalender!$B$68:$B$77,MAX(1,$B35))),1,0)+IF(OR(AND($C35&gt;0,INDEX(Kalender!O$81:O$110,MAX(1,$C35))&gt;INDEX(Kalender!$B$81:$B$110,MAX(1,$C35))),AND($D35&gt;0,INDEX(Kalender!O$81:O$110,MAX(1,$D35))&gt;INDEX(Kalender!$B$81:$B$110,MAX(1,$D35))),AND($E35&gt;0,INDEX(Kalender!O$81:O$110,MAX(1,$E35))&gt;INDEX(Kalender!$B$81:$B$110,MAX(1,$E35))),AND($F35&gt;0,INDEX(Kalender!O$81:O$110,MAX(1,$F35))&gt;INDEX(Kalender!$B$81:$B$110,MAX(1,$F35)))),2,0))</f>
        <v>0</v>
      </c>
      <c r="P35" s="5" t="n">
        <f aca="false">IF(Kalender!P35&lt;&gt;1,0,IF(AND($B35&gt;0,INDEX(Kalender!P$68:P$77,MAX(1,$B35))&gt;INDEX(Kalender!$B$68:$B$77,MAX(1,$B35))),1,0)+IF(OR(AND($C35&gt;0,INDEX(Kalender!P$81:P$110,MAX(1,$C35))&gt;INDEX(Kalender!$B$81:$B$110,MAX(1,$C35))),AND($D35&gt;0,INDEX(Kalender!P$81:P$110,MAX(1,$D35))&gt;INDEX(Kalender!$B$81:$B$110,MAX(1,$D35))),AND($E35&gt;0,INDEX(Kalender!P$81:P$110,MAX(1,$E35))&gt;INDEX(Kalender!$B$81:$B$110,MAX(1,$E35))),AND($F35&gt;0,INDEX(Kalender!P$81:P$110,MAX(1,$F35))&gt;INDEX(Kalender!$B$81:$B$110,MAX(1,$F35)))),2,0))</f>
        <v>0</v>
      </c>
      <c r="Q35" s="5" t="n">
        <f aca="false">IF(Kalender!Q35&lt;&gt;1,0,IF(AND($B35&gt;0,INDEX(Kalender!Q$68:Q$77,MAX(1,$B35))&gt;INDEX(Kalender!$B$68:$B$77,MAX(1,$B35))),1,0)+IF(OR(AND($C35&gt;0,INDEX(Kalender!Q$81:Q$110,MAX(1,$C35))&gt;INDEX(Kalender!$B$81:$B$110,MAX(1,$C35))),AND($D35&gt;0,INDEX(Kalender!Q$81:Q$110,MAX(1,$D35))&gt;INDEX(Kalender!$B$81:$B$110,MAX(1,$D35))),AND($E35&gt;0,INDEX(Kalender!Q$81:Q$110,MAX(1,$E35))&gt;INDEX(Kalender!$B$81:$B$110,MAX(1,$E35))),AND($F35&gt;0,INDEX(Kalender!Q$81:Q$110,MAX(1,$F35))&gt;INDEX(Kalender!$B$81:$B$110,MAX(1,$F35)))),2,0))</f>
        <v>0</v>
      </c>
      <c r="R35" s="5" t="n">
        <f aca="false">IF(Kalender!R35&lt;&gt;1,0,IF(AND($B35&gt;0,INDEX(Kalender!R$68:R$77,MAX(1,$B35))&gt;INDEX(Kalender!$B$68:$B$77,MAX(1,$B35))),1,0)+IF(OR(AND($C35&gt;0,INDEX(Kalender!R$81:R$110,MAX(1,$C35))&gt;INDEX(Kalender!$B$81:$B$110,MAX(1,$C35))),AND($D35&gt;0,INDEX(Kalender!R$81:R$110,MAX(1,$D35))&gt;INDEX(Kalender!$B$81:$B$110,MAX(1,$D35))),AND($E35&gt;0,INDEX(Kalender!R$81:R$110,MAX(1,$E35))&gt;INDEX(Kalender!$B$81:$B$110,MAX(1,$E35))),AND($F35&gt;0,INDEX(Kalender!R$81:R$110,MAX(1,$F35))&gt;INDEX(Kalender!$B$81:$B$110,MAX(1,$F35)))),2,0))</f>
        <v>0</v>
      </c>
      <c r="S35" s="5" t="n">
        <f aca="false">IF(Kalender!S35&lt;&gt;1,0,IF(AND($B35&gt;0,INDEX(Kalender!S$68:S$77,MAX(1,$B35))&gt;INDEX(Kalender!$B$68:$B$77,MAX(1,$B35))),1,0)+IF(OR(AND($C35&gt;0,INDEX(Kalender!S$81:S$110,MAX(1,$C35))&gt;INDEX(Kalender!$B$81:$B$110,MAX(1,$C35))),AND($D35&gt;0,INDEX(Kalender!S$81:S$110,MAX(1,$D35))&gt;INDEX(Kalender!$B$81:$B$110,MAX(1,$D35))),AND($E35&gt;0,INDEX(Kalender!S$81:S$110,MAX(1,$E35))&gt;INDEX(Kalender!$B$81:$B$110,MAX(1,$E35))),AND($F35&gt;0,INDEX(Kalender!S$81:S$110,MAX(1,$F35))&gt;INDEX(Kalender!$B$81:$B$110,MAX(1,$F35)))),2,0))</f>
        <v>0</v>
      </c>
      <c r="T35" s="5" t="n">
        <f aca="false">IF(Kalender!T35&lt;&gt;1,0,IF(AND($B35&gt;0,INDEX(Kalender!T$68:T$77,MAX(1,$B35))&gt;INDEX(Kalender!$B$68:$B$77,MAX(1,$B35))),1,0)+IF(OR(AND($C35&gt;0,INDEX(Kalender!T$81:T$110,MAX(1,$C35))&gt;INDEX(Kalender!$B$81:$B$110,MAX(1,$C35))),AND($D35&gt;0,INDEX(Kalender!T$81:T$110,MAX(1,$D35))&gt;INDEX(Kalender!$B$81:$B$110,MAX(1,$D35))),AND($E35&gt;0,INDEX(Kalender!T$81:T$110,MAX(1,$E35))&gt;INDEX(Kalender!$B$81:$B$110,MAX(1,$E35))),AND($F35&gt;0,INDEX(Kalender!T$81:T$110,MAX(1,$F35))&gt;INDEX(Kalender!$B$81:$B$110,MAX(1,$F35)))),2,0))</f>
        <v>0</v>
      </c>
      <c r="U35" s="5" t="n">
        <f aca="false">IF(Kalender!U35&lt;&gt;1,0,IF(AND($B35&gt;0,INDEX(Kalender!U$68:U$77,MAX(1,$B35))&gt;INDEX(Kalender!$B$68:$B$77,MAX(1,$B35))),1,0)+IF(OR(AND($C35&gt;0,INDEX(Kalender!U$81:U$110,MAX(1,$C35))&gt;INDEX(Kalender!$B$81:$B$110,MAX(1,$C35))),AND($D35&gt;0,INDEX(Kalender!U$81:U$110,MAX(1,$D35))&gt;INDEX(Kalender!$B$81:$B$110,MAX(1,$D35))),AND($E35&gt;0,INDEX(Kalender!U$81:U$110,MAX(1,$E35))&gt;INDEX(Kalender!$B$81:$B$110,MAX(1,$E35))),AND($F35&gt;0,INDEX(Kalender!U$81:U$110,MAX(1,$F35))&gt;INDEX(Kalender!$B$81:$B$110,MAX(1,$F35)))),2,0))</f>
        <v>0</v>
      </c>
      <c r="V35" s="5" t="n">
        <f aca="false">IF(Kalender!V35&lt;&gt;1,0,IF(AND($B35&gt;0,INDEX(Kalender!V$68:V$77,MAX(1,$B35))&gt;INDEX(Kalender!$B$68:$B$77,MAX(1,$B35))),1,0)+IF(OR(AND($C35&gt;0,INDEX(Kalender!V$81:V$110,MAX(1,$C35))&gt;INDEX(Kalender!$B$81:$B$110,MAX(1,$C35))),AND($D35&gt;0,INDEX(Kalender!V$81:V$110,MAX(1,$D35))&gt;INDEX(Kalender!$B$81:$B$110,MAX(1,$D35))),AND($E35&gt;0,INDEX(Kalender!V$81:V$110,MAX(1,$E35))&gt;INDEX(Kalender!$B$81:$B$110,MAX(1,$E35))),AND($F35&gt;0,INDEX(Kalender!V$81:V$110,MAX(1,$F35))&gt;INDEX(Kalender!$B$81:$B$110,MAX(1,$F35)))),2,0))</f>
        <v>0</v>
      </c>
      <c r="W35" s="5" t="n">
        <f aca="false">IF(Kalender!W35&lt;&gt;1,0,IF(AND($B35&gt;0,INDEX(Kalender!W$68:W$77,MAX(1,$B35))&gt;INDEX(Kalender!$B$68:$B$77,MAX(1,$B35))),1,0)+IF(OR(AND($C35&gt;0,INDEX(Kalender!W$81:W$110,MAX(1,$C35))&gt;INDEX(Kalender!$B$81:$B$110,MAX(1,$C35))),AND($D35&gt;0,INDEX(Kalender!W$81:W$110,MAX(1,$D35))&gt;INDEX(Kalender!$B$81:$B$110,MAX(1,$D35))),AND($E35&gt;0,INDEX(Kalender!W$81:W$110,MAX(1,$E35))&gt;INDEX(Kalender!$B$81:$B$110,MAX(1,$E35))),AND($F35&gt;0,INDEX(Kalender!W$81:W$110,MAX(1,$F35))&gt;INDEX(Kalender!$B$81:$B$110,MAX(1,$F35)))),2,0))</f>
        <v>0</v>
      </c>
      <c r="X35" s="5" t="n">
        <f aca="false">IF(Kalender!X35&lt;&gt;1,0,IF(AND($B35&gt;0,INDEX(Kalender!X$68:X$77,MAX(1,$B35))&gt;INDEX(Kalender!$B$68:$B$77,MAX(1,$B35))),1,0)+IF(OR(AND($C35&gt;0,INDEX(Kalender!X$81:X$110,MAX(1,$C35))&gt;INDEX(Kalender!$B$81:$B$110,MAX(1,$C35))),AND($D35&gt;0,INDEX(Kalender!X$81:X$110,MAX(1,$D35))&gt;INDEX(Kalender!$B$81:$B$110,MAX(1,$D35))),AND($E35&gt;0,INDEX(Kalender!X$81:X$110,MAX(1,$E35))&gt;INDEX(Kalender!$B$81:$B$110,MAX(1,$E35))),AND($F35&gt;0,INDEX(Kalender!X$81:X$110,MAX(1,$F35))&gt;INDEX(Kalender!$B$81:$B$110,MAX(1,$F35)))),2,0))</f>
        <v>0</v>
      </c>
      <c r="Y35" s="5" t="n">
        <f aca="false">IF(Kalender!Y35&lt;&gt;1,0,IF(AND($B35&gt;0,INDEX(Kalender!Y$68:Y$77,MAX(1,$B35))&gt;INDEX(Kalender!$B$68:$B$77,MAX(1,$B35))),1,0)+IF(OR(AND($C35&gt;0,INDEX(Kalender!Y$81:Y$110,MAX(1,$C35))&gt;INDEX(Kalender!$B$81:$B$110,MAX(1,$C35))),AND($D35&gt;0,INDEX(Kalender!Y$81:Y$110,MAX(1,$D35))&gt;INDEX(Kalender!$B$81:$B$110,MAX(1,$D35))),AND($E35&gt;0,INDEX(Kalender!Y$81:Y$110,MAX(1,$E35))&gt;INDEX(Kalender!$B$81:$B$110,MAX(1,$E35))),AND($F35&gt;0,INDEX(Kalender!Y$81:Y$110,MAX(1,$F35))&gt;INDEX(Kalender!$B$81:$B$110,MAX(1,$F35)))),2,0))</f>
        <v>0</v>
      </c>
      <c r="Z35" s="5" t="n">
        <f aca="false">IF(Kalender!Z35&lt;&gt;1,0,IF(AND($B35&gt;0,INDEX(Kalender!Z$68:Z$77,MAX(1,$B35))&gt;INDEX(Kalender!$B$68:$B$77,MAX(1,$B35))),1,0)+IF(OR(AND($C35&gt;0,INDEX(Kalender!Z$81:Z$110,MAX(1,$C35))&gt;INDEX(Kalender!$B$81:$B$110,MAX(1,$C35))),AND($D35&gt;0,INDEX(Kalender!Z$81:Z$110,MAX(1,$D35))&gt;INDEX(Kalender!$B$81:$B$110,MAX(1,$D35))),AND($E35&gt;0,INDEX(Kalender!Z$81:Z$110,MAX(1,$E35))&gt;INDEX(Kalender!$B$81:$B$110,MAX(1,$E35))),AND($F35&gt;0,INDEX(Kalender!Z$81:Z$110,MAX(1,$F35))&gt;INDEX(Kalender!$B$81:$B$110,MAX(1,$F35)))),2,0))</f>
        <v>0</v>
      </c>
      <c r="AA35" s="5" t="n">
        <f aca="false">IF(Kalender!AA35&lt;&gt;1,0,IF(AND($B35&gt;0,INDEX(Kalender!AA$68:AA$77,MAX(1,$B35))&gt;INDEX(Kalender!$B$68:$B$77,MAX(1,$B35))),1,0)+IF(OR(AND($C35&gt;0,INDEX(Kalender!AA$81:AA$110,MAX(1,$C35))&gt;INDEX(Kalender!$B$81:$B$110,MAX(1,$C35))),AND($D35&gt;0,INDEX(Kalender!AA$81:AA$110,MAX(1,$D35))&gt;INDEX(Kalender!$B$81:$B$110,MAX(1,$D35))),AND($E35&gt;0,INDEX(Kalender!AA$81:AA$110,MAX(1,$E35))&gt;INDEX(Kalender!$B$81:$B$110,MAX(1,$E35))),AND($F35&gt;0,INDEX(Kalender!AA$81:AA$110,MAX(1,$F35))&gt;INDEX(Kalender!$B$81:$B$110,MAX(1,$F35)))),2,0))</f>
        <v>0</v>
      </c>
      <c r="AB35" s="5" t="n">
        <f aca="false">IF(Kalender!AB35&lt;&gt;1,0,IF(AND($B35&gt;0,INDEX(Kalender!AB$68:AB$77,MAX(1,$B35))&gt;INDEX(Kalender!$B$68:$B$77,MAX(1,$B35))),1,0)+IF(OR(AND($C35&gt;0,INDEX(Kalender!AB$81:AB$110,MAX(1,$C35))&gt;INDEX(Kalender!$B$81:$B$110,MAX(1,$C35))),AND($D35&gt;0,INDEX(Kalender!AB$81:AB$110,MAX(1,$D35))&gt;INDEX(Kalender!$B$81:$B$110,MAX(1,$D35))),AND($E35&gt;0,INDEX(Kalender!AB$81:AB$110,MAX(1,$E35))&gt;INDEX(Kalender!$B$81:$B$110,MAX(1,$E35))),AND($F35&gt;0,INDEX(Kalender!AB$81:AB$110,MAX(1,$F35))&gt;INDEX(Kalender!$B$81:$B$110,MAX(1,$F35)))),2,0))</f>
        <v>0</v>
      </c>
      <c r="AC35" s="5" t="n">
        <f aca="false">IF(Kalender!AC35&lt;&gt;1,0,IF(AND($B35&gt;0,INDEX(Kalender!AC$68:AC$77,MAX(1,$B35))&gt;INDEX(Kalender!$B$68:$B$77,MAX(1,$B35))),1,0)+IF(OR(AND($C35&gt;0,INDEX(Kalender!AC$81:AC$110,MAX(1,$C35))&gt;INDEX(Kalender!$B$81:$B$110,MAX(1,$C35))),AND($D35&gt;0,INDEX(Kalender!AC$81:AC$110,MAX(1,$D35))&gt;INDEX(Kalender!$B$81:$B$110,MAX(1,$D35))),AND($E35&gt;0,INDEX(Kalender!AC$81:AC$110,MAX(1,$E35))&gt;INDEX(Kalender!$B$81:$B$110,MAX(1,$E35))),AND($F35&gt;0,INDEX(Kalender!AC$81:AC$110,MAX(1,$F35))&gt;INDEX(Kalender!$B$81:$B$110,MAX(1,$F35)))),2,0))</f>
        <v>0</v>
      </c>
      <c r="AD35" s="5" t="n">
        <f aca="false">IF(Kalender!AD35&lt;&gt;1,0,IF(AND($B35&gt;0,INDEX(Kalender!AD$68:AD$77,MAX(1,$B35))&gt;INDEX(Kalender!$B$68:$B$77,MAX(1,$B35))),1,0)+IF(OR(AND($C35&gt;0,INDEX(Kalender!AD$81:AD$110,MAX(1,$C35))&gt;INDEX(Kalender!$B$81:$B$110,MAX(1,$C35))),AND($D35&gt;0,INDEX(Kalender!AD$81:AD$110,MAX(1,$D35))&gt;INDEX(Kalender!$B$81:$B$110,MAX(1,$D35))),AND($E35&gt;0,INDEX(Kalender!AD$81:AD$110,MAX(1,$E35))&gt;INDEX(Kalender!$B$81:$B$110,MAX(1,$E35))),AND($F35&gt;0,INDEX(Kalender!AD$81:AD$110,MAX(1,$F35))&gt;INDEX(Kalender!$B$81:$B$110,MAX(1,$F35)))),2,0))</f>
        <v>0</v>
      </c>
      <c r="AE35" s="5" t="n">
        <f aca="false">IF(Kalender!AE35&lt;&gt;1,0,IF(AND($B35&gt;0,INDEX(Kalender!AE$68:AE$77,MAX(1,$B35))&gt;INDEX(Kalender!$B$68:$B$77,MAX(1,$B35))),1,0)+IF(OR(AND($C35&gt;0,INDEX(Kalender!AE$81:AE$110,MAX(1,$C35))&gt;INDEX(Kalender!$B$81:$B$110,MAX(1,$C35))),AND($D35&gt;0,INDEX(Kalender!AE$81:AE$110,MAX(1,$D35))&gt;INDEX(Kalender!$B$81:$B$110,MAX(1,$D35))),AND($E35&gt;0,INDEX(Kalender!AE$81:AE$110,MAX(1,$E35))&gt;INDEX(Kalender!$B$81:$B$110,MAX(1,$E35))),AND($F35&gt;0,INDEX(Kalender!AE$81:AE$110,MAX(1,$F35))&gt;INDEX(Kalender!$B$81:$B$110,MAX(1,$F35)))),2,0))</f>
        <v>0</v>
      </c>
      <c r="AF35" s="5" t="n">
        <f aca="false">IF(Kalender!AF35&lt;&gt;1,0,IF(AND($B35&gt;0,INDEX(Kalender!AF$68:AF$77,MAX(1,$B35))&gt;INDEX(Kalender!$B$68:$B$77,MAX(1,$B35))),1,0)+IF(OR(AND($C35&gt;0,INDEX(Kalender!AF$81:AF$110,MAX(1,$C35))&gt;INDEX(Kalender!$B$81:$B$110,MAX(1,$C35))),AND($D35&gt;0,INDEX(Kalender!AF$81:AF$110,MAX(1,$D35))&gt;INDEX(Kalender!$B$81:$B$110,MAX(1,$D35))),AND($E35&gt;0,INDEX(Kalender!AF$81:AF$110,MAX(1,$E35))&gt;INDEX(Kalender!$B$81:$B$110,MAX(1,$E35))),AND($F35&gt;0,INDEX(Kalender!AF$81:AF$110,MAX(1,$F35))&gt;INDEX(Kalender!$B$81:$B$110,MAX(1,$F35)))),2,0))</f>
        <v>0</v>
      </c>
      <c r="AG35" s="5" t="n">
        <f aca="false">IF(Kalender!AG35&lt;&gt;1,0,IF(AND($B35&gt;0,INDEX(Kalender!AG$68:AG$77,MAX(1,$B35))&gt;INDEX(Kalender!$B$68:$B$77,MAX(1,$B35))),1,0)+IF(OR(AND($C35&gt;0,INDEX(Kalender!AG$81:AG$110,MAX(1,$C35))&gt;INDEX(Kalender!$B$81:$B$110,MAX(1,$C35))),AND($D35&gt;0,INDEX(Kalender!AG$81:AG$110,MAX(1,$D35))&gt;INDEX(Kalender!$B$81:$B$110,MAX(1,$D35))),AND($E35&gt;0,INDEX(Kalender!AG$81:AG$110,MAX(1,$E35))&gt;INDEX(Kalender!$B$81:$B$110,MAX(1,$E35))),AND($F35&gt;0,INDEX(Kalender!AG$81:AG$110,MAX(1,$F35))&gt;INDEX(Kalender!$B$81:$B$110,MAX(1,$F35)))),2,0))</f>
        <v>0</v>
      </c>
      <c r="AH35" s="5" t="n">
        <f aca="false">IF(Kalender!AH35&lt;&gt;1,0,IF(AND($B35&gt;0,INDEX(Kalender!AH$68:AH$77,MAX(1,$B35))&gt;INDEX(Kalender!$B$68:$B$77,MAX(1,$B35))),1,0)+IF(OR(AND($C35&gt;0,INDEX(Kalender!AH$81:AH$110,MAX(1,$C35))&gt;INDEX(Kalender!$B$81:$B$110,MAX(1,$C35))),AND($D35&gt;0,INDEX(Kalender!AH$81:AH$110,MAX(1,$D35))&gt;INDEX(Kalender!$B$81:$B$110,MAX(1,$D35))),AND($E35&gt;0,INDEX(Kalender!AH$81:AH$110,MAX(1,$E35))&gt;INDEX(Kalender!$B$81:$B$110,MAX(1,$E35))),AND($F35&gt;0,INDEX(Kalender!AH$81:AH$110,MAX(1,$F35))&gt;INDEX(Kalender!$B$81:$B$110,MAX(1,$F35)))),2,0))</f>
        <v>0</v>
      </c>
      <c r="AI35" s="5" t="n">
        <f aca="false">IF(Kalender!AI35&lt;&gt;1,0,IF(AND($B35&gt;0,INDEX(Kalender!AI$68:AI$77,MAX(1,$B35))&gt;INDEX(Kalender!$B$68:$B$77,MAX(1,$B35))),1,0)+IF(OR(AND($C35&gt;0,INDEX(Kalender!AI$81:AI$110,MAX(1,$C35))&gt;INDEX(Kalender!$B$81:$B$110,MAX(1,$C35))),AND($D35&gt;0,INDEX(Kalender!AI$81:AI$110,MAX(1,$D35))&gt;INDEX(Kalender!$B$81:$B$110,MAX(1,$D35))),AND($E35&gt;0,INDEX(Kalender!AI$81:AI$110,MAX(1,$E35))&gt;INDEX(Kalender!$B$81:$B$110,MAX(1,$E35))),AND($F35&gt;0,INDEX(Kalender!AI$81:AI$110,MAX(1,$F35))&gt;INDEX(Kalender!$B$81:$B$110,MAX(1,$F35)))),2,0))</f>
        <v>0</v>
      </c>
      <c r="AJ35" s="5" t="n">
        <f aca="false">IF(Kalender!AJ35&lt;&gt;1,0,IF(AND($B35&gt;0,INDEX(Kalender!AJ$68:AJ$77,MAX(1,$B35))&gt;INDEX(Kalender!$B$68:$B$77,MAX(1,$B35))),1,0)+IF(OR(AND($C35&gt;0,INDEX(Kalender!AJ$81:AJ$110,MAX(1,$C35))&gt;INDEX(Kalender!$B$81:$B$110,MAX(1,$C35))),AND($D35&gt;0,INDEX(Kalender!AJ$81:AJ$110,MAX(1,$D35))&gt;INDEX(Kalender!$B$81:$B$110,MAX(1,$D35))),AND($E35&gt;0,INDEX(Kalender!AJ$81:AJ$110,MAX(1,$E35))&gt;INDEX(Kalender!$B$81:$B$110,MAX(1,$E35))),AND($F35&gt;0,INDEX(Kalender!AJ$81:AJ$110,MAX(1,$F35))&gt;INDEX(Kalender!$B$81:$B$110,MAX(1,$F35)))),2,0))</f>
        <v>0</v>
      </c>
      <c r="AK35" s="5" t="n">
        <f aca="false">IF(Kalender!AK35&lt;&gt;1,0,IF(AND($B35&gt;0,INDEX(Kalender!AK$68:AK$77,MAX(1,$B35))&gt;INDEX(Kalender!$B$68:$B$77,MAX(1,$B35))),1,0)+IF(OR(AND($C35&gt;0,INDEX(Kalender!AK$81:AK$110,MAX(1,$C35))&gt;INDEX(Kalender!$B$81:$B$110,MAX(1,$C35))),AND($D35&gt;0,INDEX(Kalender!AK$81:AK$110,MAX(1,$D35))&gt;INDEX(Kalender!$B$81:$B$110,MAX(1,$D35))),AND($E35&gt;0,INDEX(Kalender!AK$81:AK$110,MAX(1,$E35))&gt;INDEX(Kalender!$B$81:$B$110,MAX(1,$E35))),AND($F35&gt;0,INDEX(Kalender!AK$81:AK$110,MAX(1,$F35))&gt;INDEX(Kalender!$B$81:$B$110,MAX(1,$F35)))),2,0))</f>
        <v>0</v>
      </c>
      <c r="AL35" s="5" t="n">
        <f aca="false">IF(Kalender!AL35&lt;&gt;1,0,IF(AND($B35&gt;0,INDEX(Kalender!AL$68:AL$77,MAX(1,$B35))&gt;INDEX(Kalender!$B$68:$B$77,MAX(1,$B35))),1,0)+IF(OR(AND($C35&gt;0,INDEX(Kalender!AL$81:AL$110,MAX(1,$C35))&gt;INDEX(Kalender!$B$81:$B$110,MAX(1,$C35))),AND($D35&gt;0,INDEX(Kalender!AL$81:AL$110,MAX(1,$D35))&gt;INDEX(Kalender!$B$81:$B$110,MAX(1,$D35))),AND($E35&gt;0,INDEX(Kalender!AL$81:AL$110,MAX(1,$E35))&gt;INDEX(Kalender!$B$81:$B$110,MAX(1,$E35))),AND($F35&gt;0,INDEX(Kalender!AL$81:AL$110,MAX(1,$F35))&gt;INDEX(Kalender!$B$81:$B$110,MAX(1,$F35)))),2,0))</f>
        <v>0</v>
      </c>
      <c r="AM35" s="5" t="n">
        <f aca="false">IF(Kalender!AM35&lt;&gt;1,0,IF(AND($B35&gt;0,INDEX(Kalender!AM$68:AM$77,MAX(1,$B35))&gt;INDEX(Kalender!$B$68:$B$77,MAX(1,$B35))),1,0)+IF(OR(AND($C35&gt;0,INDEX(Kalender!AM$81:AM$110,MAX(1,$C35))&gt;INDEX(Kalender!$B$81:$B$110,MAX(1,$C35))),AND($D35&gt;0,INDEX(Kalender!AM$81:AM$110,MAX(1,$D35))&gt;INDEX(Kalender!$B$81:$B$110,MAX(1,$D35))),AND($E35&gt;0,INDEX(Kalender!AM$81:AM$110,MAX(1,$E35))&gt;INDEX(Kalender!$B$81:$B$110,MAX(1,$E35))),AND($F35&gt;0,INDEX(Kalender!AM$81:AM$110,MAX(1,$F35))&gt;INDEX(Kalender!$B$81:$B$110,MAX(1,$F35)))),2,0))</f>
        <v>0</v>
      </c>
      <c r="AN35" s="5" t="n">
        <f aca="false">IF(Kalender!AN35&lt;&gt;1,0,IF(AND($B35&gt;0,INDEX(Kalender!AN$68:AN$77,MAX(1,$B35))&gt;INDEX(Kalender!$B$68:$B$77,MAX(1,$B35))),1,0)+IF(OR(AND($C35&gt;0,INDEX(Kalender!AN$81:AN$110,MAX(1,$C35))&gt;INDEX(Kalender!$B$81:$B$110,MAX(1,$C35))),AND($D35&gt;0,INDEX(Kalender!AN$81:AN$110,MAX(1,$D35))&gt;INDEX(Kalender!$B$81:$B$110,MAX(1,$D35))),AND($E35&gt;0,INDEX(Kalender!AN$81:AN$110,MAX(1,$E35))&gt;INDEX(Kalender!$B$81:$B$110,MAX(1,$E35))),AND($F35&gt;0,INDEX(Kalender!AN$81:AN$110,MAX(1,$F35))&gt;INDEX(Kalender!$B$81:$B$110,MAX(1,$F35)))),2,0))</f>
        <v>0</v>
      </c>
      <c r="AO35" s="5" t="n">
        <f aca="false">IF(Kalender!AO35&lt;&gt;1,0,IF(AND($B35&gt;0,INDEX(Kalender!AO$68:AO$77,MAX(1,$B35))&gt;INDEX(Kalender!$B$68:$B$77,MAX(1,$B35))),1,0)+IF(OR(AND($C35&gt;0,INDEX(Kalender!AO$81:AO$110,MAX(1,$C35))&gt;INDEX(Kalender!$B$81:$B$110,MAX(1,$C35))),AND($D35&gt;0,INDEX(Kalender!AO$81:AO$110,MAX(1,$D35))&gt;INDEX(Kalender!$B$81:$B$110,MAX(1,$D35))),AND($E35&gt;0,INDEX(Kalender!AO$81:AO$110,MAX(1,$E35))&gt;INDEX(Kalender!$B$81:$B$110,MAX(1,$E35))),AND($F35&gt;0,INDEX(Kalender!AO$81:AO$110,MAX(1,$F35))&gt;INDEX(Kalender!$B$81:$B$110,MAX(1,$F35)))),2,0))</f>
        <v>0</v>
      </c>
      <c r="AP35" s="5" t="n">
        <f aca="false">IF(Kalender!AP35&lt;&gt;1,0,IF(AND($B35&gt;0,INDEX(Kalender!AP$68:AP$77,MAX(1,$B35))&gt;INDEX(Kalender!$B$68:$B$77,MAX(1,$B35))),1,0)+IF(OR(AND($C35&gt;0,INDEX(Kalender!AP$81:AP$110,MAX(1,$C35))&gt;INDEX(Kalender!$B$81:$B$110,MAX(1,$C35))),AND($D35&gt;0,INDEX(Kalender!AP$81:AP$110,MAX(1,$D35))&gt;INDEX(Kalender!$B$81:$B$110,MAX(1,$D35))),AND($E35&gt;0,INDEX(Kalender!AP$81:AP$110,MAX(1,$E35))&gt;INDEX(Kalender!$B$81:$B$110,MAX(1,$E35))),AND($F35&gt;0,INDEX(Kalender!AP$81:AP$110,MAX(1,$F35))&gt;INDEX(Kalender!$B$81:$B$110,MAX(1,$F35)))),2,0))</f>
        <v>0</v>
      </c>
      <c r="AQ35" s="5" t="n">
        <f aca="false">IF(Kalender!AQ35&lt;&gt;1,0,IF(AND($B35&gt;0,INDEX(Kalender!AQ$68:AQ$77,MAX(1,$B35))&gt;INDEX(Kalender!$B$68:$B$77,MAX(1,$B35))),1,0)+IF(OR(AND($C35&gt;0,INDEX(Kalender!AQ$81:AQ$110,MAX(1,$C35))&gt;INDEX(Kalender!$B$81:$B$110,MAX(1,$C35))),AND($D35&gt;0,INDEX(Kalender!AQ$81:AQ$110,MAX(1,$D35))&gt;INDEX(Kalender!$B$81:$B$110,MAX(1,$D35))),AND($E35&gt;0,INDEX(Kalender!AQ$81:AQ$110,MAX(1,$E35))&gt;INDEX(Kalender!$B$81:$B$110,MAX(1,$E35))),AND($F35&gt;0,INDEX(Kalender!AQ$81:AQ$110,MAX(1,$F35))&gt;INDEX(Kalender!$B$81:$B$110,MAX(1,$F35)))),2,0))</f>
        <v>0</v>
      </c>
      <c r="AR35" s="5" t="n">
        <f aca="false">IF(Kalender!AR35&lt;&gt;1,0,IF(AND($B35&gt;0,INDEX(Kalender!AR$68:AR$77,MAX(1,$B35))&gt;INDEX(Kalender!$B$68:$B$77,MAX(1,$B35))),1,0)+IF(OR(AND($C35&gt;0,INDEX(Kalender!AR$81:AR$110,MAX(1,$C35))&gt;INDEX(Kalender!$B$81:$B$110,MAX(1,$C35))),AND($D35&gt;0,INDEX(Kalender!AR$81:AR$110,MAX(1,$D35))&gt;INDEX(Kalender!$B$81:$B$110,MAX(1,$D35))),AND($E35&gt;0,INDEX(Kalender!AR$81:AR$110,MAX(1,$E35))&gt;INDEX(Kalender!$B$81:$B$110,MAX(1,$E35))),AND($F35&gt;0,INDEX(Kalender!AR$81:AR$110,MAX(1,$F35))&gt;INDEX(Kalender!$B$81:$B$110,MAX(1,$F35)))),2,0))</f>
        <v>0</v>
      </c>
      <c r="AS35" s="5" t="n">
        <f aca="false">IF(Kalender!AS35&lt;&gt;1,0,IF(AND($B35&gt;0,INDEX(Kalender!AS$68:AS$77,MAX(1,$B35))&gt;INDEX(Kalender!$B$68:$B$77,MAX(1,$B35))),1,0)+IF(OR(AND($C35&gt;0,INDEX(Kalender!AS$81:AS$110,MAX(1,$C35))&gt;INDEX(Kalender!$B$81:$B$110,MAX(1,$C35))),AND($D35&gt;0,INDEX(Kalender!AS$81:AS$110,MAX(1,$D35))&gt;INDEX(Kalender!$B$81:$B$110,MAX(1,$D35))),AND($E35&gt;0,INDEX(Kalender!AS$81:AS$110,MAX(1,$E35))&gt;INDEX(Kalender!$B$81:$B$110,MAX(1,$E35))),AND($F35&gt;0,INDEX(Kalender!AS$81:AS$110,MAX(1,$F35))&gt;INDEX(Kalender!$B$81:$B$110,MAX(1,$F35)))),2,0))</f>
        <v>0</v>
      </c>
      <c r="AT35" s="5" t="n">
        <f aca="false">IF(Kalender!AT35&lt;&gt;1,0,IF(AND($B35&gt;0,INDEX(Kalender!AT$68:AT$77,MAX(1,$B35))&gt;INDEX(Kalender!$B$68:$B$77,MAX(1,$B35))),1,0)+IF(OR(AND($C35&gt;0,INDEX(Kalender!AT$81:AT$110,MAX(1,$C35))&gt;INDEX(Kalender!$B$81:$B$110,MAX(1,$C35))),AND($D35&gt;0,INDEX(Kalender!AT$81:AT$110,MAX(1,$D35))&gt;INDEX(Kalender!$B$81:$B$110,MAX(1,$D35))),AND($E35&gt;0,INDEX(Kalender!AT$81:AT$110,MAX(1,$E35))&gt;INDEX(Kalender!$B$81:$B$110,MAX(1,$E35))),AND($F35&gt;0,INDEX(Kalender!AT$81:AT$110,MAX(1,$F35))&gt;INDEX(Kalender!$B$81:$B$110,MAX(1,$F35)))),2,0))</f>
        <v>0</v>
      </c>
      <c r="AU35" s="5" t="n">
        <f aca="false">IF(Kalender!AU35&lt;&gt;1,0,IF(AND($B35&gt;0,INDEX(Kalender!AU$68:AU$77,MAX(1,$B35))&gt;INDEX(Kalender!$B$68:$B$77,MAX(1,$B35))),1,0)+IF(OR(AND($C35&gt;0,INDEX(Kalender!AU$81:AU$110,MAX(1,$C35))&gt;INDEX(Kalender!$B$81:$B$110,MAX(1,$C35))),AND($D35&gt;0,INDEX(Kalender!AU$81:AU$110,MAX(1,$D35))&gt;INDEX(Kalender!$B$81:$B$110,MAX(1,$D35))),AND($E35&gt;0,INDEX(Kalender!AU$81:AU$110,MAX(1,$E35))&gt;INDEX(Kalender!$B$81:$B$110,MAX(1,$E35))),AND($F35&gt;0,INDEX(Kalender!AU$81:AU$110,MAX(1,$F35))&gt;INDEX(Kalender!$B$81:$B$110,MAX(1,$F35)))),2,0))</f>
        <v>0</v>
      </c>
      <c r="AV35" s="5" t="n">
        <f aca="false">IF(Kalender!AV35&lt;&gt;1,0,IF(AND($B35&gt;0,INDEX(Kalender!AV$68:AV$77,MAX(1,$B35))&gt;INDEX(Kalender!$B$68:$B$77,MAX(1,$B35))),1,0)+IF(OR(AND($C35&gt;0,INDEX(Kalender!AV$81:AV$110,MAX(1,$C35))&gt;INDEX(Kalender!$B$81:$B$110,MAX(1,$C35))),AND($D35&gt;0,INDEX(Kalender!AV$81:AV$110,MAX(1,$D35))&gt;INDEX(Kalender!$B$81:$B$110,MAX(1,$D35))),AND($E35&gt;0,INDEX(Kalender!AV$81:AV$110,MAX(1,$E35))&gt;INDEX(Kalender!$B$81:$B$110,MAX(1,$E35))),AND($F35&gt;0,INDEX(Kalender!AV$81:AV$110,MAX(1,$F35))&gt;INDEX(Kalender!$B$81:$B$110,MAX(1,$F35)))),2,0))</f>
        <v>0</v>
      </c>
      <c r="AW35" s="5" t="n">
        <f aca="false">IF(Kalender!AW35&lt;&gt;1,0,IF(AND($B35&gt;0,INDEX(Kalender!AW$68:AW$77,MAX(1,$B35))&gt;INDEX(Kalender!$B$68:$B$77,MAX(1,$B35))),1,0)+IF(OR(AND($C35&gt;0,INDEX(Kalender!AW$81:AW$110,MAX(1,$C35))&gt;INDEX(Kalender!$B$81:$B$110,MAX(1,$C35))),AND($D35&gt;0,INDEX(Kalender!AW$81:AW$110,MAX(1,$D35))&gt;INDEX(Kalender!$B$81:$B$110,MAX(1,$D35))),AND($E35&gt;0,INDEX(Kalender!AW$81:AW$110,MAX(1,$E35))&gt;INDEX(Kalender!$B$81:$B$110,MAX(1,$E35))),AND($F35&gt;0,INDEX(Kalender!AW$81:AW$110,MAX(1,$F35))&gt;INDEX(Kalender!$B$81:$B$110,MAX(1,$F35)))),2,0))</f>
        <v>0</v>
      </c>
      <c r="AX35" s="5" t="n">
        <f aca="false">IF(Kalender!AX35&lt;&gt;1,0,IF(AND($B35&gt;0,INDEX(Kalender!AX$68:AX$77,MAX(1,$B35))&gt;INDEX(Kalender!$B$68:$B$77,MAX(1,$B35))),1,0)+IF(OR(AND($C35&gt;0,INDEX(Kalender!AX$81:AX$110,MAX(1,$C35))&gt;INDEX(Kalender!$B$81:$B$110,MAX(1,$C35))),AND($D35&gt;0,INDEX(Kalender!AX$81:AX$110,MAX(1,$D35))&gt;INDEX(Kalender!$B$81:$B$110,MAX(1,$D35))),AND($E35&gt;0,INDEX(Kalender!AX$81:AX$110,MAX(1,$E35))&gt;INDEX(Kalender!$B$81:$B$110,MAX(1,$E35))),AND($F35&gt;0,INDEX(Kalender!AX$81:AX$110,MAX(1,$F35))&gt;INDEX(Kalender!$B$81:$B$110,MAX(1,$F35)))),2,0))</f>
        <v>0</v>
      </c>
      <c r="AY35" s="5" t="n">
        <f aca="false">IF(Kalender!AY35&lt;&gt;1,0,IF(AND($B35&gt;0,INDEX(Kalender!AY$68:AY$77,MAX(1,$B35))&gt;INDEX(Kalender!$B$68:$B$77,MAX(1,$B35))),1,0)+IF(OR(AND($C35&gt;0,INDEX(Kalender!AY$81:AY$110,MAX(1,$C35))&gt;INDEX(Kalender!$B$81:$B$110,MAX(1,$C35))),AND($D35&gt;0,INDEX(Kalender!AY$81:AY$110,MAX(1,$D35))&gt;INDEX(Kalender!$B$81:$B$110,MAX(1,$D35))),AND($E35&gt;0,INDEX(Kalender!AY$81:AY$110,MAX(1,$E35))&gt;INDEX(Kalender!$B$81:$B$110,MAX(1,$E35))),AND($F35&gt;0,INDEX(Kalender!AY$81:AY$110,MAX(1,$F35))&gt;INDEX(Kalender!$B$81:$B$110,MAX(1,$F35)))),2,0))</f>
        <v>0</v>
      </c>
      <c r="AZ35" s="5" t="n">
        <f aca="false">IF(Kalender!AZ35&lt;&gt;1,0,IF(AND($B35&gt;0,INDEX(Kalender!AZ$68:AZ$77,MAX(1,$B35))&gt;INDEX(Kalender!$B$68:$B$77,MAX(1,$B35))),1,0)+IF(OR(AND($C35&gt;0,INDEX(Kalender!AZ$81:AZ$110,MAX(1,$C35))&gt;INDEX(Kalender!$B$81:$B$110,MAX(1,$C35))),AND($D35&gt;0,INDEX(Kalender!AZ$81:AZ$110,MAX(1,$D35))&gt;INDEX(Kalender!$B$81:$B$110,MAX(1,$D35))),AND($E35&gt;0,INDEX(Kalender!AZ$81:AZ$110,MAX(1,$E35))&gt;INDEX(Kalender!$B$81:$B$110,MAX(1,$E35))),AND($F35&gt;0,INDEX(Kalender!AZ$81:AZ$110,MAX(1,$F35))&gt;INDEX(Kalender!$B$81:$B$110,MAX(1,$F35)))),2,0))</f>
        <v>0</v>
      </c>
      <c r="BA35" s="5" t="n">
        <f aca="false">IF(Kalender!BA35&lt;&gt;1,0,IF(AND($B35&gt;0,INDEX(Kalender!BA$68:BA$77,MAX(1,$B35))&gt;INDEX(Kalender!$B$68:$B$77,MAX(1,$B35))),1,0)+IF(OR(AND($C35&gt;0,INDEX(Kalender!BA$81:BA$110,MAX(1,$C35))&gt;INDEX(Kalender!$B$81:$B$110,MAX(1,$C35))),AND($D35&gt;0,INDEX(Kalender!BA$81:BA$110,MAX(1,$D35))&gt;INDEX(Kalender!$B$81:$B$110,MAX(1,$D35))),AND($E35&gt;0,INDEX(Kalender!BA$81:BA$110,MAX(1,$E35))&gt;INDEX(Kalender!$B$81:$B$110,MAX(1,$E35))),AND($F35&gt;0,INDEX(Kalender!BA$81:BA$110,MAX(1,$F35))&gt;INDEX(Kalender!$B$81:$B$110,MAX(1,$F35)))),2,0))</f>
        <v>0</v>
      </c>
      <c r="BB35" s="5" t="n">
        <f aca="false">IF(Kalender!BB35&lt;&gt;1,0,IF(AND($B35&gt;0,INDEX(Kalender!BB$68:BB$77,MAX(1,$B35))&gt;INDEX(Kalender!$B$68:$B$77,MAX(1,$B35))),1,0)+IF(OR(AND($C35&gt;0,INDEX(Kalender!BB$81:BB$110,MAX(1,$C35))&gt;INDEX(Kalender!$B$81:$B$110,MAX(1,$C35))),AND($D35&gt;0,INDEX(Kalender!BB$81:BB$110,MAX(1,$D35))&gt;INDEX(Kalender!$B$81:$B$110,MAX(1,$D35))),AND($E35&gt;0,INDEX(Kalender!BB$81:BB$110,MAX(1,$E35))&gt;INDEX(Kalender!$B$81:$B$110,MAX(1,$E35))),AND($F35&gt;0,INDEX(Kalender!BB$81:BB$110,MAX(1,$F35))&gt;INDEX(Kalender!$B$81:$B$110,MAX(1,$F35)))),2,0))</f>
        <v>0</v>
      </c>
      <c r="BC35" s="5" t="n">
        <f aca="false">IF(Kalender!BC35&lt;&gt;1,0,IF(AND($B35&gt;0,INDEX(Kalender!BC$68:BC$77,MAX(1,$B35))&gt;INDEX(Kalender!$B$68:$B$77,MAX(1,$B35))),1,0)+IF(OR(AND($C35&gt;0,INDEX(Kalender!BC$81:BC$110,MAX(1,$C35))&gt;INDEX(Kalender!$B$81:$B$110,MAX(1,$C35))),AND($D35&gt;0,INDEX(Kalender!BC$81:BC$110,MAX(1,$D35))&gt;INDEX(Kalender!$B$81:$B$110,MAX(1,$D35))),AND($E35&gt;0,INDEX(Kalender!BC$81:BC$110,MAX(1,$E35))&gt;INDEX(Kalender!$B$81:$B$110,MAX(1,$E35))),AND($F35&gt;0,INDEX(Kalender!BC$81:BC$110,MAX(1,$F35))&gt;INDEX(Kalender!$B$81:$B$110,MAX(1,$F35)))),2,0))</f>
        <v>0</v>
      </c>
      <c r="BD35" s="5" t="n">
        <f aca="false">IF(Kalender!BD35&lt;&gt;1,0,IF(AND($B35&gt;0,INDEX(Kalender!BD$68:BD$77,MAX(1,$B35))&gt;INDEX(Kalender!$B$68:$B$77,MAX(1,$B35))),1,0)+IF(OR(AND($C35&gt;0,INDEX(Kalender!BD$81:BD$110,MAX(1,$C35))&gt;INDEX(Kalender!$B$81:$B$110,MAX(1,$C35))),AND($D35&gt;0,INDEX(Kalender!BD$81:BD$110,MAX(1,$D35))&gt;INDEX(Kalender!$B$81:$B$110,MAX(1,$D35))),AND($E35&gt;0,INDEX(Kalender!BD$81:BD$110,MAX(1,$E35))&gt;INDEX(Kalender!$B$81:$B$110,MAX(1,$E35))),AND($F35&gt;0,INDEX(Kalender!BD$81:BD$110,MAX(1,$F35))&gt;INDEX(Kalender!$B$81:$B$110,MAX(1,$F35)))),2,0))</f>
        <v>0</v>
      </c>
      <c r="BE35" s="5" t="n">
        <f aca="false">IF(Kalender!BE35&lt;&gt;1,0,IF(AND($B35&gt;0,INDEX(Kalender!BE$68:BE$77,MAX(1,$B35))&gt;INDEX(Kalender!$B$68:$B$77,MAX(1,$B35))),1,0)+IF(OR(AND($C35&gt;0,INDEX(Kalender!BE$81:BE$110,MAX(1,$C35))&gt;INDEX(Kalender!$B$81:$B$110,MAX(1,$C35))),AND($D35&gt;0,INDEX(Kalender!BE$81:BE$110,MAX(1,$D35))&gt;INDEX(Kalender!$B$81:$B$110,MAX(1,$D35))),AND($E35&gt;0,INDEX(Kalender!BE$81:BE$110,MAX(1,$E35))&gt;INDEX(Kalender!$B$81:$B$110,MAX(1,$E35))),AND($F35&gt;0,INDEX(Kalender!BE$81:BE$110,MAX(1,$F35))&gt;INDEX(Kalender!$B$81:$B$110,MAX(1,$F35)))),2,0))</f>
        <v>0</v>
      </c>
      <c r="BF35" s="5" t="n">
        <f aca="false">IF(Kalender!BF35&lt;&gt;1,0,IF(AND($B35&gt;0,INDEX(Kalender!BF$68:BF$77,MAX(1,$B35))&gt;INDEX(Kalender!$B$68:$B$77,MAX(1,$B35))),1,0)+IF(OR(AND($C35&gt;0,INDEX(Kalender!BF$81:BF$110,MAX(1,$C35))&gt;INDEX(Kalender!$B$81:$B$110,MAX(1,$C35))),AND($D35&gt;0,INDEX(Kalender!BF$81:BF$110,MAX(1,$D35))&gt;INDEX(Kalender!$B$81:$B$110,MAX(1,$D35))),AND($E35&gt;0,INDEX(Kalender!BF$81:BF$110,MAX(1,$E35))&gt;INDEX(Kalender!$B$81:$B$110,MAX(1,$E35))),AND($F35&gt;0,INDEX(Kalender!BF$81:BF$110,MAX(1,$F35))&gt;INDEX(Kalender!$B$81:$B$110,MAX(1,$F35)))),2,0))</f>
        <v>0</v>
      </c>
      <c r="BG35" s="5" t="n">
        <f aca="false">IF(Kalender!BG35&lt;&gt;1,0,IF(AND($B35&gt;0,INDEX(Kalender!BG$68:BG$77,MAX(1,$B35))&gt;INDEX(Kalender!$B$68:$B$77,MAX(1,$B35))),1,0)+IF(OR(AND($C35&gt;0,INDEX(Kalender!BG$81:BG$110,MAX(1,$C35))&gt;INDEX(Kalender!$B$81:$B$110,MAX(1,$C35))),AND($D35&gt;0,INDEX(Kalender!BG$81:BG$110,MAX(1,$D35))&gt;INDEX(Kalender!$B$81:$B$110,MAX(1,$D35))),AND($E35&gt;0,INDEX(Kalender!BG$81:BG$110,MAX(1,$E35))&gt;INDEX(Kalender!$B$81:$B$110,MAX(1,$E35))),AND($F35&gt;0,INDEX(Kalender!BG$81:BG$110,MAX(1,$F35))&gt;INDEX(Kalender!$B$81:$B$110,MAX(1,$F35)))),2,0))</f>
        <v>0</v>
      </c>
      <c r="BH35" s="5" t="n">
        <f aca="false">IF(Kalender!BH35&lt;&gt;1,0,IF(AND($B35&gt;0,INDEX(Kalender!BH$68:BH$77,MAX(1,$B35))&gt;INDEX(Kalender!$B$68:$B$77,MAX(1,$B35))),1,0)+IF(OR(AND($C35&gt;0,INDEX(Kalender!BH$81:BH$110,MAX(1,$C35))&gt;INDEX(Kalender!$B$81:$B$110,MAX(1,$C35))),AND($D35&gt;0,INDEX(Kalender!BH$81:BH$110,MAX(1,$D35))&gt;INDEX(Kalender!$B$81:$B$110,MAX(1,$D35))),AND($E35&gt;0,INDEX(Kalender!BH$81:BH$110,MAX(1,$E35))&gt;INDEX(Kalender!$B$81:$B$110,MAX(1,$E35))),AND($F35&gt;0,INDEX(Kalender!BH$81:BH$110,MAX(1,$F35))&gt;INDEX(Kalender!$B$81:$B$110,MAX(1,$F35)))),2,0))</f>
        <v>0</v>
      </c>
      <c r="BI35" s="5" t="n">
        <f aca="false">IF(Kalender!BI35&lt;&gt;1,0,IF(AND($B35&gt;0,INDEX(Kalender!BI$68:BI$77,MAX(1,$B35))&gt;INDEX(Kalender!$B$68:$B$77,MAX(1,$B35))),1,0)+IF(OR(AND($C35&gt;0,INDEX(Kalender!BI$81:BI$110,MAX(1,$C35))&gt;INDEX(Kalender!$B$81:$B$110,MAX(1,$C35))),AND($D35&gt;0,INDEX(Kalender!BI$81:BI$110,MAX(1,$D35))&gt;INDEX(Kalender!$B$81:$B$110,MAX(1,$D35))),AND($E35&gt;0,INDEX(Kalender!BI$81:BI$110,MAX(1,$E35))&gt;INDEX(Kalender!$B$81:$B$110,MAX(1,$E35))),AND($F35&gt;0,INDEX(Kalender!BI$81:BI$110,MAX(1,$F35))&gt;INDEX(Kalender!$B$81:$B$110,MAX(1,$F35)))),2,0))</f>
        <v>0</v>
      </c>
      <c r="BJ35" s="5" t="n">
        <f aca="false">IF(Kalender!BJ35&lt;&gt;1,0,IF(AND($B35&gt;0,INDEX(Kalender!BJ$68:BJ$77,MAX(1,$B35))&gt;INDEX(Kalender!$B$68:$B$77,MAX(1,$B35))),1,0)+IF(OR(AND($C35&gt;0,INDEX(Kalender!BJ$81:BJ$110,MAX(1,$C35))&gt;INDEX(Kalender!$B$81:$B$110,MAX(1,$C35))),AND($D35&gt;0,INDEX(Kalender!BJ$81:BJ$110,MAX(1,$D35))&gt;INDEX(Kalender!$B$81:$B$110,MAX(1,$D35))),AND($E35&gt;0,INDEX(Kalender!BJ$81:BJ$110,MAX(1,$E35))&gt;INDEX(Kalender!$B$81:$B$110,MAX(1,$E35))),AND($F35&gt;0,INDEX(Kalender!BJ$81:BJ$110,MAX(1,$F35))&gt;INDEX(Kalender!$B$81:$B$110,MAX(1,$F35)))),2,0))</f>
        <v>0</v>
      </c>
      <c r="BK35" s="5" t="n">
        <f aca="false">IF(Kalender!BK35&lt;&gt;1,0,IF(AND($B35&gt;0,INDEX(Kalender!BK$68:BK$77,MAX(1,$B35))&gt;INDEX(Kalender!$B$68:$B$77,MAX(1,$B35))),1,0)+IF(OR(AND($C35&gt;0,INDEX(Kalender!BK$81:BK$110,MAX(1,$C35))&gt;INDEX(Kalender!$B$81:$B$110,MAX(1,$C35))),AND($D35&gt;0,INDEX(Kalender!BK$81:BK$110,MAX(1,$D35))&gt;INDEX(Kalender!$B$81:$B$110,MAX(1,$D35))),AND($E35&gt;0,INDEX(Kalender!BK$81:BK$110,MAX(1,$E35))&gt;INDEX(Kalender!$B$81:$B$110,MAX(1,$E35))),AND($F35&gt;0,INDEX(Kalender!BK$81:BK$110,MAX(1,$F35))&gt;INDEX(Kalender!$B$81:$B$110,MAX(1,$F35)))),2,0))</f>
        <v>0</v>
      </c>
      <c r="BL35" s="5" t="n">
        <f aca="false">IF(Kalender!BL35&lt;&gt;1,0,IF(AND($B35&gt;0,INDEX(Kalender!BL$68:BL$77,MAX(1,$B35))&gt;INDEX(Kalender!$B$68:$B$77,MAX(1,$B35))),1,0)+IF(OR(AND($C35&gt;0,INDEX(Kalender!BL$81:BL$110,MAX(1,$C35))&gt;INDEX(Kalender!$B$81:$B$110,MAX(1,$C35))),AND($D35&gt;0,INDEX(Kalender!BL$81:BL$110,MAX(1,$D35))&gt;INDEX(Kalender!$B$81:$B$110,MAX(1,$D35))),AND($E35&gt;0,INDEX(Kalender!BL$81:BL$110,MAX(1,$E35))&gt;INDEX(Kalender!$B$81:$B$110,MAX(1,$E35))),AND($F35&gt;0,INDEX(Kalender!BL$81:BL$110,MAX(1,$F35))&gt;INDEX(Kalender!$B$81:$B$110,MAX(1,$F35)))),2,0))</f>
        <v>0</v>
      </c>
      <c r="BM35" s="5" t="n">
        <f aca="false">IF(Kalender!BM35&lt;&gt;1,0,IF(AND($B35&gt;0,INDEX(Kalender!BM$68:BM$77,MAX(1,$B35))&gt;INDEX(Kalender!$B$68:$B$77,MAX(1,$B35))),1,0)+IF(OR(AND($C35&gt;0,INDEX(Kalender!BM$81:BM$110,MAX(1,$C35))&gt;INDEX(Kalender!$B$81:$B$110,MAX(1,$C35))),AND($D35&gt;0,INDEX(Kalender!BM$81:BM$110,MAX(1,$D35))&gt;INDEX(Kalender!$B$81:$B$110,MAX(1,$D35))),AND($E35&gt;0,INDEX(Kalender!BM$81:BM$110,MAX(1,$E35))&gt;INDEX(Kalender!$B$81:$B$110,MAX(1,$E35))),AND($F35&gt;0,INDEX(Kalender!BM$81:BM$110,MAX(1,$F35))&gt;INDEX(Kalender!$B$81:$B$110,MAX(1,$F35)))),2,0))</f>
        <v>0</v>
      </c>
      <c r="BN35" s="5" t="n">
        <f aca="false">IF(Kalender!BN35&lt;&gt;1,0,IF(AND($B35&gt;0,INDEX(Kalender!BN$68:BN$77,MAX(1,$B35))&gt;INDEX(Kalender!$B$68:$B$77,MAX(1,$B35))),1,0)+IF(OR(AND($C35&gt;0,INDEX(Kalender!BN$81:BN$110,MAX(1,$C35))&gt;INDEX(Kalender!$B$81:$B$110,MAX(1,$C35))),AND($D35&gt;0,INDEX(Kalender!BN$81:BN$110,MAX(1,$D35))&gt;INDEX(Kalender!$B$81:$B$110,MAX(1,$D35))),AND($E35&gt;0,INDEX(Kalender!BN$81:BN$110,MAX(1,$E35))&gt;INDEX(Kalender!$B$81:$B$110,MAX(1,$E35))),AND($F35&gt;0,INDEX(Kalender!BN$81:BN$110,MAX(1,$F35))&gt;INDEX(Kalender!$B$81:$B$110,MAX(1,$F35)))),2,0))</f>
        <v>0</v>
      </c>
      <c r="BO35" s="5" t="n">
        <f aca="false">IF(Kalender!BO35&lt;&gt;1,0,IF(AND($B35&gt;0,INDEX(Kalender!BO$68:BO$77,MAX(1,$B35))&gt;INDEX(Kalender!$B$68:$B$77,MAX(1,$B35))),1,0)+IF(OR(AND($C35&gt;0,INDEX(Kalender!BO$81:BO$110,MAX(1,$C35))&gt;INDEX(Kalender!$B$81:$B$110,MAX(1,$C35))),AND($D35&gt;0,INDEX(Kalender!BO$81:BO$110,MAX(1,$D35))&gt;INDEX(Kalender!$B$81:$B$110,MAX(1,$D35))),AND($E35&gt;0,INDEX(Kalender!BO$81:BO$110,MAX(1,$E35))&gt;INDEX(Kalender!$B$81:$B$110,MAX(1,$E35))),AND($F35&gt;0,INDEX(Kalender!BO$81:BO$110,MAX(1,$F35))&gt;INDEX(Kalender!$B$81:$B$110,MAX(1,$F35)))),2,0))</f>
        <v>0</v>
      </c>
      <c r="BP35" s="5" t="n">
        <f aca="false">IF(Kalender!BP35&lt;&gt;1,0,IF(AND($B35&gt;0,INDEX(Kalender!BP$68:BP$77,MAX(1,$B35))&gt;INDEX(Kalender!$B$68:$B$77,MAX(1,$B35))),1,0)+IF(OR(AND($C35&gt;0,INDEX(Kalender!BP$81:BP$110,MAX(1,$C35))&gt;INDEX(Kalender!$B$81:$B$110,MAX(1,$C35))),AND($D35&gt;0,INDEX(Kalender!BP$81:BP$110,MAX(1,$D35))&gt;INDEX(Kalender!$B$81:$B$110,MAX(1,$D35))),AND($E35&gt;0,INDEX(Kalender!BP$81:BP$110,MAX(1,$E35))&gt;INDEX(Kalender!$B$81:$B$110,MAX(1,$E35))),AND($F35&gt;0,INDEX(Kalender!BP$81:BP$110,MAX(1,$F35))&gt;INDEX(Kalender!$B$81:$B$110,MAX(1,$F35)))),2,0))</f>
        <v>0</v>
      </c>
      <c r="BQ35" s="5" t="n">
        <f aca="false">IF(Kalender!BQ35&lt;&gt;1,0,IF(AND($B35&gt;0,INDEX(Kalender!BQ$68:BQ$77,MAX(1,$B35))&gt;INDEX(Kalender!$B$68:$B$77,MAX(1,$B35))),1,0)+IF(OR(AND($C35&gt;0,INDEX(Kalender!BQ$81:BQ$110,MAX(1,$C35))&gt;INDEX(Kalender!$B$81:$B$110,MAX(1,$C35))),AND($D35&gt;0,INDEX(Kalender!BQ$81:BQ$110,MAX(1,$D35))&gt;INDEX(Kalender!$B$81:$B$110,MAX(1,$D35))),AND($E35&gt;0,INDEX(Kalender!BQ$81:BQ$110,MAX(1,$E35))&gt;INDEX(Kalender!$B$81:$B$110,MAX(1,$E35))),AND($F35&gt;0,INDEX(Kalender!BQ$81:BQ$110,MAX(1,$F35))&gt;INDEX(Kalender!$B$81:$B$110,MAX(1,$F35)))),2,0))</f>
        <v>0</v>
      </c>
      <c r="BR35" s="5" t="n">
        <f aca="false">IF(Kalender!BR35&lt;&gt;1,0,IF(AND($B35&gt;0,INDEX(Kalender!BR$68:BR$77,MAX(1,$B35))&gt;INDEX(Kalender!$B$68:$B$77,MAX(1,$B35))),1,0)+IF(OR(AND($C35&gt;0,INDEX(Kalender!BR$81:BR$110,MAX(1,$C35))&gt;INDEX(Kalender!$B$81:$B$110,MAX(1,$C35))),AND($D35&gt;0,INDEX(Kalender!BR$81:BR$110,MAX(1,$D35))&gt;INDEX(Kalender!$B$81:$B$110,MAX(1,$D35))),AND($E35&gt;0,INDEX(Kalender!BR$81:BR$110,MAX(1,$E35))&gt;INDEX(Kalender!$B$81:$B$110,MAX(1,$E35))),AND($F35&gt;0,INDEX(Kalender!BR$81:BR$110,MAX(1,$F35))&gt;INDEX(Kalender!$B$81:$B$110,MAX(1,$F35)))),2,0))</f>
        <v>0</v>
      </c>
      <c r="BS35" s="5" t="n">
        <f aca="false">IF(Kalender!BS35&lt;&gt;1,0,IF(AND($B35&gt;0,INDEX(Kalender!BS$68:BS$77,MAX(1,$B35))&gt;INDEX(Kalender!$B$68:$B$77,MAX(1,$B35))),1,0)+IF(OR(AND($C35&gt;0,INDEX(Kalender!BS$81:BS$110,MAX(1,$C35))&gt;INDEX(Kalender!$B$81:$B$110,MAX(1,$C35))),AND($D35&gt;0,INDEX(Kalender!BS$81:BS$110,MAX(1,$D35))&gt;INDEX(Kalender!$B$81:$B$110,MAX(1,$D35))),AND($E35&gt;0,INDEX(Kalender!BS$81:BS$110,MAX(1,$E35))&gt;INDEX(Kalender!$B$81:$B$110,MAX(1,$E35))),AND($F35&gt;0,INDEX(Kalender!BS$81:BS$110,MAX(1,$F35))&gt;INDEX(Kalender!$B$81:$B$110,MAX(1,$F35)))),2,0))</f>
        <v>0</v>
      </c>
      <c r="BT35" s="5" t="n">
        <f aca="false">IF(Kalender!BT35&lt;&gt;1,0,IF(AND($B35&gt;0,INDEX(Kalender!BT$68:BT$77,MAX(1,$B35))&gt;INDEX(Kalender!$B$68:$B$77,MAX(1,$B35))),1,0)+IF(OR(AND($C35&gt;0,INDEX(Kalender!BT$81:BT$110,MAX(1,$C35))&gt;INDEX(Kalender!$B$81:$B$110,MAX(1,$C35))),AND($D35&gt;0,INDEX(Kalender!BT$81:BT$110,MAX(1,$D35))&gt;INDEX(Kalender!$B$81:$B$110,MAX(1,$D35))),AND($E35&gt;0,INDEX(Kalender!BT$81:BT$110,MAX(1,$E35))&gt;INDEX(Kalender!$B$81:$B$110,MAX(1,$E35))),AND($F35&gt;0,INDEX(Kalender!BT$81:BT$110,MAX(1,$F35))&gt;INDEX(Kalender!$B$81:$B$110,MAX(1,$F35)))),2,0))</f>
        <v>0</v>
      </c>
      <c r="BU35" s="5" t="n">
        <f aca="false">IF(Kalender!BU35&lt;&gt;1,0,IF(AND($B35&gt;0,INDEX(Kalender!BU$68:BU$77,MAX(1,$B35))&gt;INDEX(Kalender!$B$68:$B$77,MAX(1,$B35))),1,0)+IF(OR(AND($C35&gt;0,INDEX(Kalender!BU$81:BU$110,MAX(1,$C35))&gt;INDEX(Kalender!$B$81:$B$110,MAX(1,$C35))),AND($D35&gt;0,INDEX(Kalender!BU$81:BU$110,MAX(1,$D35))&gt;INDEX(Kalender!$B$81:$B$110,MAX(1,$D35))),AND($E35&gt;0,INDEX(Kalender!BU$81:BU$110,MAX(1,$E35))&gt;INDEX(Kalender!$B$81:$B$110,MAX(1,$E35))),AND($F35&gt;0,INDEX(Kalender!BU$81:BU$110,MAX(1,$F35))&gt;INDEX(Kalender!$B$81:$B$110,MAX(1,$F35)))),2,0))</f>
        <v>0</v>
      </c>
      <c r="BV35" s="5" t="n">
        <f aca="false">IF(Kalender!BV35&lt;&gt;1,0,IF(AND($B35&gt;0,INDEX(Kalender!BV$68:BV$77,MAX(1,$B35))&gt;INDEX(Kalender!$B$68:$B$77,MAX(1,$B35))),1,0)+IF(OR(AND($C35&gt;0,INDEX(Kalender!BV$81:BV$110,MAX(1,$C35))&gt;INDEX(Kalender!$B$81:$B$110,MAX(1,$C35))),AND($D35&gt;0,INDEX(Kalender!BV$81:BV$110,MAX(1,$D35))&gt;INDEX(Kalender!$B$81:$B$110,MAX(1,$D35))),AND($E35&gt;0,INDEX(Kalender!BV$81:BV$110,MAX(1,$E35))&gt;INDEX(Kalender!$B$81:$B$110,MAX(1,$E35))),AND($F35&gt;0,INDEX(Kalender!BV$81:BV$110,MAX(1,$F35))&gt;INDEX(Kalender!$B$81:$B$110,MAX(1,$F35)))),2,0))</f>
        <v>0</v>
      </c>
      <c r="BW35" s="5" t="n">
        <f aca="false">IF(Kalender!BW35&lt;&gt;1,0,IF(AND($B35&gt;0,INDEX(Kalender!BW$68:BW$77,MAX(1,$B35))&gt;INDEX(Kalender!$B$68:$B$77,MAX(1,$B35))),1,0)+IF(OR(AND($C35&gt;0,INDEX(Kalender!BW$81:BW$110,MAX(1,$C35))&gt;INDEX(Kalender!$B$81:$B$110,MAX(1,$C35))),AND($D35&gt;0,INDEX(Kalender!BW$81:BW$110,MAX(1,$D35))&gt;INDEX(Kalender!$B$81:$B$110,MAX(1,$D35))),AND($E35&gt;0,INDEX(Kalender!BW$81:BW$110,MAX(1,$E35))&gt;INDEX(Kalender!$B$81:$B$110,MAX(1,$E35))),AND($F35&gt;0,INDEX(Kalender!BW$81:BW$110,MAX(1,$F35))&gt;INDEX(Kalender!$B$81:$B$110,MAX(1,$F35)))),2,0))</f>
        <v>0</v>
      </c>
      <c r="BX35" s="5" t="n">
        <f aca="false">IF(Kalender!BX35&lt;&gt;1,0,IF(AND($B35&gt;0,INDEX(Kalender!BX$68:BX$77,MAX(1,$B35))&gt;INDEX(Kalender!$B$68:$B$77,MAX(1,$B35))),1,0)+IF(OR(AND($C35&gt;0,INDEX(Kalender!BX$81:BX$110,MAX(1,$C35))&gt;INDEX(Kalender!$B$81:$B$110,MAX(1,$C35))),AND($D35&gt;0,INDEX(Kalender!BX$81:BX$110,MAX(1,$D35))&gt;INDEX(Kalender!$B$81:$B$110,MAX(1,$D35))),AND($E35&gt;0,INDEX(Kalender!BX$81:BX$110,MAX(1,$E35))&gt;INDEX(Kalender!$B$81:$B$110,MAX(1,$E35))),AND($F35&gt;0,INDEX(Kalender!BX$81:BX$110,MAX(1,$F35))&gt;INDEX(Kalender!$B$81:$B$110,MAX(1,$F35)))),2,0))</f>
        <v>0</v>
      </c>
      <c r="BY35" s="5" t="n">
        <f aca="false">IF(Kalender!BY35&lt;&gt;1,0,IF(AND($B35&gt;0,INDEX(Kalender!BY$68:BY$77,MAX(1,$B35))&gt;INDEX(Kalender!$B$68:$B$77,MAX(1,$B35))),1,0)+IF(OR(AND($C35&gt;0,INDEX(Kalender!BY$81:BY$110,MAX(1,$C35))&gt;INDEX(Kalender!$B$81:$B$110,MAX(1,$C35))),AND($D35&gt;0,INDEX(Kalender!BY$81:BY$110,MAX(1,$D35))&gt;INDEX(Kalender!$B$81:$B$110,MAX(1,$D35))),AND($E35&gt;0,INDEX(Kalender!BY$81:BY$110,MAX(1,$E35))&gt;INDEX(Kalender!$B$81:$B$110,MAX(1,$E35))),AND($F35&gt;0,INDEX(Kalender!BY$81:BY$110,MAX(1,$F35))&gt;INDEX(Kalender!$B$81:$B$110,MAX(1,$F35)))),2,0))</f>
        <v>0</v>
      </c>
      <c r="BZ35" s="5" t="n">
        <f aca="false">IF(Kalender!BZ35&lt;&gt;1,0,IF(AND($B35&gt;0,INDEX(Kalender!BZ$68:BZ$77,MAX(1,$B35))&gt;INDEX(Kalender!$B$68:$B$77,MAX(1,$B35))),1,0)+IF(OR(AND($C35&gt;0,INDEX(Kalender!BZ$81:BZ$110,MAX(1,$C35))&gt;INDEX(Kalender!$B$81:$B$110,MAX(1,$C35))),AND($D35&gt;0,INDEX(Kalender!BZ$81:BZ$110,MAX(1,$D35))&gt;INDEX(Kalender!$B$81:$B$110,MAX(1,$D35))),AND($E35&gt;0,INDEX(Kalender!BZ$81:BZ$110,MAX(1,$E35))&gt;INDEX(Kalender!$B$81:$B$110,MAX(1,$E35))),AND($F35&gt;0,INDEX(Kalender!BZ$81:BZ$110,MAX(1,$F35))&gt;INDEX(Kalender!$B$81:$B$110,MAX(1,$F35)))),2,0))</f>
        <v>0</v>
      </c>
      <c r="CA35" s="5" t="n">
        <f aca="false">IF(Kalender!CA35&lt;&gt;1,0,IF(AND($B35&gt;0,INDEX(Kalender!CA$68:CA$77,MAX(1,$B35))&gt;INDEX(Kalender!$B$68:$B$77,MAX(1,$B35))),1,0)+IF(OR(AND($C35&gt;0,INDEX(Kalender!CA$81:CA$110,MAX(1,$C35))&gt;INDEX(Kalender!$B$81:$B$110,MAX(1,$C35))),AND($D35&gt;0,INDEX(Kalender!CA$81:CA$110,MAX(1,$D35))&gt;INDEX(Kalender!$B$81:$B$110,MAX(1,$D35))),AND($E35&gt;0,INDEX(Kalender!CA$81:CA$110,MAX(1,$E35))&gt;INDEX(Kalender!$B$81:$B$110,MAX(1,$E35))),AND($F35&gt;0,INDEX(Kalender!CA$81:CA$110,MAX(1,$F35))&gt;INDEX(Kalender!$B$81:$B$110,MAX(1,$F35)))),2,0))</f>
        <v>0</v>
      </c>
      <c r="CB35" s="5" t="n">
        <f aca="false">IF(Kalender!CB35&lt;&gt;1,0,IF(AND($B35&gt;0,INDEX(Kalender!CB$68:CB$77,MAX(1,$B35))&gt;INDEX(Kalender!$B$68:$B$77,MAX(1,$B35))),1,0)+IF(OR(AND($C35&gt;0,INDEX(Kalender!CB$81:CB$110,MAX(1,$C35))&gt;INDEX(Kalender!$B$81:$B$110,MAX(1,$C35))),AND($D35&gt;0,INDEX(Kalender!CB$81:CB$110,MAX(1,$D35))&gt;INDEX(Kalender!$B$81:$B$110,MAX(1,$D35))),AND($E35&gt;0,INDEX(Kalender!CB$81:CB$110,MAX(1,$E35))&gt;INDEX(Kalender!$B$81:$B$110,MAX(1,$E35))),AND($F35&gt;0,INDEX(Kalender!CB$81:CB$110,MAX(1,$F35))&gt;INDEX(Kalender!$B$81:$B$110,MAX(1,$F35)))),2,0))</f>
        <v>0</v>
      </c>
      <c r="CC35" s="5" t="n">
        <f aca="false">IF(Kalender!CC35&lt;&gt;1,0,IF(AND($B35&gt;0,INDEX(Kalender!CC$68:CC$77,MAX(1,$B35))&gt;INDEX(Kalender!$B$68:$B$77,MAX(1,$B35))),1,0)+IF(OR(AND($C35&gt;0,INDEX(Kalender!CC$81:CC$110,MAX(1,$C35))&gt;INDEX(Kalender!$B$81:$B$110,MAX(1,$C35))),AND($D35&gt;0,INDEX(Kalender!CC$81:CC$110,MAX(1,$D35))&gt;INDEX(Kalender!$B$81:$B$110,MAX(1,$D35))),AND($E35&gt;0,INDEX(Kalender!CC$81:CC$110,MAX(1,$E35))&gt;INDEX(Kalender!$B$81:$B$110,MAX(1,$E35))),AND($F35&gt;0,INDEX(Kalender!CC$81:CC$110,MAX(1,$F35))&gt;INDEX(Kalender!$B$81:$B$110,MAX(1,$F35)))),2,0))</f>
        <v>0</v>
      </c>
      <c r="CD35" s="5" t="n">
        <f aca="false">IF(Kalender!CD35&lt;&gt;1,0,IF(AND($B35&gt;0,INDEX(Kalender!CD$68:CD$77,MAX(1,$B35))&gt;INDEX(Kalender!$B$68:$B$77,MAX(1,$B35))),1,0)+IF(OR(AND($C35&gt;0,INDEX(Kalender!CD$81:CD$110,MAX(1,$C35))&gt;INDEX(Kalender!$B$81:$B$110,MAX(1,$C35))),AND($D35&gt;0,INDEX(Kalender!CD$81:CD$110,MAX(1,$D35))&gt;INDEX(Kalender!$B$81:$B$110,MAX(1,$D35))),AND($E35&gt;0,INDEX(Kalender!CD$81:CD$110,MAX(1,$E35))&gt;INDEX(Kalender!$B$81:$B$110,MAX(1,$E35))),AND($F35&gt;0,INDEX(Kalender!CD$81:CD$110,MAX(1,$F35))&gt;INDEX(Kalender!$B$81:$B$110,MAX(1,$F35)))),2,0))</f>
        <v>0</v>
      </c>
      <c r="CE35" s="5" t="n">
        <f aca="false">IF(Kalender!CE35&lt;&gt;1,0,IF(AND($B35&gt;0,INDEX(Kalender!CE$68:CE$77,MAX(1,$B35))&gt;INDEX(Kalender!$B$68:$B$77,MAX(1,$B35))),1,0)+IF(OR(AND($C35&gt;0,INDEX(Kalender!CE$81:CE$110,MAX(1,$C35))&gt;INDEX(Kalender!$B$81:$B$110,MAX(1,$C35))),AND($D35&gt;0,INDEX(Kalender!CE$81:CE$110,MAX(1,$D35))&gt;INDEX(Kalender!$B$81:$B$110,MAX(1,$D35))),AND($E35&gt;0,INDEX(Kalender!CE$81:CE$110,MAX(1,$E35))&gt;INDEX(Kalender!$B$81:$B$110,MAX(1,$E35))),AND($F35&gt;0,INDEX(Kalender!CE$81:CE$110,MAX(1,$F35))&gt;INDEX(Kalender!$B$81:$B$110,MAX(1,$F35)))),2,0))</f>
        <v>0</v>
      </c>
      <c r="CF35" s="5" t="n">
        <f aca="false">IF(Kalender!CF35&lt;&gt;1,0,IF(AND($B35&gt;0,INDEX(Kalender!CF$68:CF$77,MAX(1,$B35))&gt;INDEX(Kalender!$B$68:$B$77,MAX(1,$B35))),1,0)+IF(OR(AND($C35&gt;0,INDEX(Kalender!CF$81:CF$110,MAX(1,$C35))&gt;INDEX(Kalender!$B$81:$B$110,MAX(1,$C35))),AND($D35&gt;0,INDEX(Kalender!CF$81:CF$110,MAX(1,$D35))&gt;INDEX(Kalender!$B$81:$B$110,MAX(1,$D35))),AND($E35&gt;0,INDEX(Kalender!CF$81:CF$110,MAX(1,$E35))&gt;INDEX(Kalender!$B$81:$B$110,MAX(1,$E35))),AND($F35&gt;0,INDEX(Kalender!CF$81:CF$110,MAX(1,$F35))&gt;INDEX(Kalender!$B$81:$B$110,MAX(1,$F35)))),2,0))</f>
        <v>0</v>
      </c>
      <c r="CG35" s="5" t="n">
        <f aca="false">IF(Kalender!CG35&lt;&gt;1,0,IF(AND($B35&gt;0,INDEX(Kalender!CG$68:CG$77,MAX(1,$B35))&gt;INDEX(Kalender!$B$68:$B$77,MAX(1,$B35))),1,0)+IF(OR(AND($C35&gt;0,INDEX(Kalender!CG$81:CG$110,MAX(1,$C35))&gt;INDEX(Kalender!$B$81:$B$110,MAX(1,$C35))),AND($D35&gt;0,INDEX(Kalender!CG$81:CG$110,MAX(1,$D35))&gt;INDEX(Kalender!$B$81:$B$110,MAX(1,$D35))),AND($E35&gt;0,INDEX(Kalender!CG$81:CG$110,MAX(1,$E35))&gt;INDEX(Kalender!$B$81:$B$110,MAX(1,$E35))),AND($F35&gt;0,INDEX(Kalender!CG$81:CG$110,MAX(1,$F35))&gt;INDEX(Kalender!$B$81:$B$110,MAX(1,$F35)))),2,0))</f>
        <v>0</v>
      </c>
      <c r="CH35" s="5" t="n">
        <f aca="false">IF(Kalender!CH35&lt;&gt;1,0,IF(AND($B35&gt;0,INDEX(Kalender!CH$68:CH$77,MAX(1,$B35))&gt;INDEX(Kalender!$B$68:$B$77,MAX(1,$B35))),1,0)+IF(OR(AND($C35&gt;0,INDEX(Kalender!CH$81:CH$110,MAX(1,$C35))&gt;INDEX(Kalender!$B$81:$B$110,MAX(1,$C35))),AND($D35&gt;0,INDEX(Kalender!CH$81:CH$110,MAX(1,$D35))&gt;INDEX(Kalender!$B$81:$B$110,MAX(1,$D35))),AND($E35&gt;0,INDEX(Kalender!CH$81:CH$110,MAX(1,$E35))&gt;INDEX(Kalender!$B$81:$B$110,MAX(1,$E35))),AND($F35&gt;0,INDEX(Kalender!CH$81:CH$110,MAX(1,$F35))&gt;INDEX(Kalender!$B$81:$B$110,MAX(1,$F35)))),2,0))</f>
        <v>0</v>
      </c>
      <c r="CI35" s="5" t="n">
        <f aca="false">IF(Kalender!CI35&lt;&gt;1,0,IF(AND($B35&gt;0,INDEX(Kalender!CI$68:CI$77,MAX(1,$B35))&gt;INDEX(Kalender!$B$68:$B$77,MAX(1,$B35))),1,0)+IF(OR(AND($C35&gt;0,INDEX(Kalender!CI$81:CI$110,MAX(1,$C35))&gt;INDEX(Kalender!$B$81:$B$110,MAX(1,$C35))),AND($D35&gt;0,INDEX(Kalender!CI$81:CI$110,MAX(1,$D35))&gt;INDEX(Kalender!$B$81:$B$110,MAX(1,$D35))),AND($E35&gt;0,INDEX(Kalender!CI$81:CI$110,MAX(1,$E35))&gt;INDEX(Kalender!$B$81:$B$110,MAX(1,$E35))),AND($F35&gt;0,INDEX(Kalender!CI$81:CI$110,MAX(1,$F35))&gt;INDEX(Kalender!$B$81:$B$110,MAX(1,$F35)))),2,0))</f>
        <v>0</v>
      </c>
      <c r="CJ35" s="5" t="n">
        <f aca="false">IF(Kalender!CJ35&lt;&gt;1,0,IF(AND($B35&gt;0,INDEX(Kalender!CJ$68:CJ$77,MAX(1,$B35))&gt;INDEX(Kalender!$B$68:$B$77,MAX(1,$B35))),1,0)+IF(OR(AND($C35&gt;0,INDEX(Kalender!CJ$81:CJ$110,MAX(1,$C35))&gt;INDEX(Kalender!$B$81:$B$110,MAX(1,$C35))),AND($D35&gt;0,INDEX(Kalender!CJ$81:CJ$110,MAX(1,$D35))&gt;INDEX(Kalender!$B$81:$B$110,MAX(1,$D35))),AND($E35&gt;0,INDEX(Kalender!CJ$81:CJ$110,MAX(1,$E35))&gt;INDEX(Kalender!$B$81:$B$110,MAX(1,$E35))),AND($F35&gt;0,INDEX(Kalender!CJ$81:CJ$110,MAX(1,$F35))&gt;INDEX(Kalender!$B$81:$B$110,MAX(1,$F35)))),2,0))</f>
        <v>0</v>
      </c>
      <c r="CK35" s="5" t="n">
        <f aca="false">IF(Kalender!CK35&lt;&gt;1,0,IF(AND($B35&gt;0,INDEX(Kalender!CK$68:CK$77,MAX(1,$B35))&gt;INDEX(Kalender!$B$68:$B$77,MAX(1,$B35))),1,0)+IF(OR(AND($C35&gt;0,INDEX(Kalender!CK$81:CK$110,MAX(1,$C35))&gt;INDEX(Kalender!$B$81:$B$110,MAX(1,$C35))),AND($D35&gt;0,INDEX(Kalender!CK$81:CK$110,MAX(1,$D35))&gt;INDEX(Kalender!$B$81:$B$110,MAX(1,$D35))),AND($E35&gt;0,INDEX(Kalender!CK$81:CK$110,MAX(1,$E35))&gt;INDEX(Kalender!$B$81:$B$110,MAX(1,$E35))),AND($F35&gt;0,INDEX(Kalender!CK$81:CK$110,MAX(1,$F35))&gt;INDEX(Kalender!$B$81:$B$110,MAX(1,$F35)))),2,0))</f>
        <v>0</v>
      </c>
      <c r="CL35" s="5" t="n">
        <f aca="false">IF(Kalender!CL35&lt;&gt;1,0,IF(AND($B35&gt;0,INDEX(Kalender!CL$68:CL$77,MAX(1,$B35))&gt;INDEX(Kalender!$B$68:$B$77,MAX(1,$B35))),1,0)+IF(OR(AND($C35&gt;0,INDEX(Kalender!CL$81:CL$110,MAX(1,$C35))&gt;INDEX(Kalender!$B$81:$B$110,MAX(1,$C35))),AND($D35&gt;0,INDEX(Kalender!CL$81:CL$110,MAX(1,$D35))&gt;INDEX(Kalender!$B$81:$B$110,MAX(1,$D35))),AND($E35&gt;0,INDEX(Kalender!CL$81:CL$110,MAX(1,$E35))&gt;INDEX(Kalender!$B$81:$B$110,MAX(1,$E35))),AND($F35&gt;0,INDEX(Kalender!CL$81:CL$110,MAX(1,$F35))&gt;INDEX(Kalender!$B$81:$B$110,MAX(1,$F35)))),2,0))</f>
        <v>0</v>
      </c>
      <c r="CM35" s="5" t="n">
        <f aca="false">IF(Kalender!CM35&lt;&gt;1,0,IF(AND($B35&gt;0,INDEX(Kalender!CM$68:CM$77,MAX(1,$B35))&gt;INDEX(Kalender!$B$68:$B$77,MAX(1,$B35))),1,0)+IF(OR(AND($C35&gt;0,INDEX(Kalender!CM$81:CM$110,MAX(1,$C35))&gt;INDEX(Kalender!$B$81:$B$110,MAX(1,$C35))),AND($D35&gt;0,INDEX(Kalender!CM$81:CM$110,MAX(1,$D35))&gt;INDEX(Kalender!$B$81:$B$110,MAX(1,$D35))),AND($E35&gt;0,INDEX(Kalender!CM$81:CM$110,MAX(1,$E35))&gt;INDEX(Kalender!$B$81:$B$110,MAX(1,$E35))),AND($F35&gt;0,INDEX(Kalender!CM$81:CM$110,MAX(1,$F35))&gt;INDEX(Kalender!$B$81:$B$110,MAX(1,$F35)))),2,0))</f>
        <v>0</v>
      </c>
      <c r="CN35" s="5" t="n">
        <f aca="false">IF(Kalender!CN35&lt;&gt;1,0,IF(AND($B35&gt;0,INDEX(Kalender!CN$68:CN$77,MAX(1,$B35))&gt;INDEX(Kalender!$B$68:$B$77,MAX(1,$B35))),1,0)+IF(OR(AND($C35&gt;0,INDEX(Kalender!CN$81:CN$110,MAX(1,$C35))&gt;INDEX(Kalender!$B$81:$B$110,MAX(1,$C35))),AND($D35&gt;0,INDEX(Kalender!CN$81:CN$110,MAX(1,$D35))&gt;INDEX(Kalender!$B$81:$B$110,MAX(1,$D35))),AND($E35&gt;0,INDEX(Kalender!CN$81:CN$110,MAX(1,$E35))&gt;INDEX(Kalender!$B$81:$B$110,MAX(1,$E35))),AND($F35&gt;0,INDEX(Kalender!CN$81:CN$110,MAX(1,$F35))&gt;INDEX(Kalender!$B$81:$B$110,MAX(1,$F35)))),2,0))</f>
        <v>0</v>
      </c>
      <c r="CO35" s="5" t="n">
        <f aca="false">IF(Kalender!CO35&lt;&gt;1,0,IF(AND($B35&gt;0,INDEX(Kalender!CO$68:CO$77,MAX(1,$B35))&gt;INDEX(Kalender!$B$68:$B$77,MAX(1,$B35))),1,0)+IF(OR(AND($C35&gt;0,INDEX(Kalender!CO$81:CO$110,MAX(1,$C35))&gt;INDEX(Kalender!$B$81:$B$110,MAX(1,$C35))),AND($D35&gt;0,INDEX(Kalender!CO$81:CO$110,MAX(1,$D35))&gt;INDEX(Kalender!$B$81:$B$110,MAX(1,$D35))),AND($E35&gt;0,INDEX(Kalender!CO$81:CO$110,MAX(1,$E35))&gt;INDEX(Kalender!$B$81:$B$110,MAX(1,$E35))),AND($F35&gt;0,INDEX(Kalender!CO$81:CO$110,MAX(1,$F35))&gt;INDEX(Kalender!$B$81:$B$110,MAX(1,$F35)))),2,0))</f>
        <v>0</v>
      </c>
      <c r="CP35" s="5" t="n">
        <f aca="false">IF(Kalender!CP35&lt;&gt;1,0,IF(AND($B35&gt;0,INDEX(Kalender!CP$68:CP$77,MAX(1,$B35))&gt;INDEX(Kalender!$B$68:$B$77,MAX(1,$B35))),1,0)+IF(OR(AND($C35&gt;0,INDEX(Kalender!CP$81:CP$110,MAX(1,$C35))&gt;INDEX(Kalender!$B$81:$B$110,MAX(1,$C35))),AND($D35&gt;0,INDEX(Kalender!CP$81:CP$110,MAX(1,$D35))&gt;INDEX(Kalender!$B$81:$B$110,MAX(1,$D35))),AND($E35&gt;0,INDEX(Kalender!CP$81:CP$110,MAX(1,$E35))&gt;INDEX(Kalender!$B$81:$B$110,MAX(1,$E35))),AND($F35&gt;0,INDEX(Kalender!CP$81:CP$110,MAX(1,$F35))&gt;INDEX(Kalender!$B$81:$B$110,MAX(1,$F35)))),2,0))</f>
        <v>0</v>
      </c>
      <c r="CQ35" s="5" t="n">
        <f aca="false">IF(Kalender!CQ35&lt;&gt;1,0,IF(AND($B35&gt;0,INDEX(Kalender!CQ$68:CQ$77,MAX(1,$B35))&gt;INDEX(Kalender!$B$68:$B$77,MAX(1,$B35))),1,0)+IF(OR(AND($C35&gt;0,INDEX(Kalender!CQ$81:CQ$110,MAX(1,$C35))&gt;INDEX(Kalender!$B$81:$B$110,MAX(1,$C35))),AND($D35&gt;0,INDEX(Kalender!CQ$81:CQ$110,MAX(1,$D35))&gt;INDEX(Kalender!$B$81:$B$110,MAX(1,$D35))),AND($E35&gt;0,INDEX(Kalender!CQ$81:CQ$110,MAX(1,$E35))&gt;INDEX(Kalender!$B$81:$B$110,MAX(1,$E35))),AND($F35&gt;0,INDEX(Kalender!CQ$81:CQ$110,MAX(1,$F35))&gt;INDEX(Kalender!$B$81:$B$110,MAX(1,$F35)))),2,0))</f>
        <v>0</v>
      </c>
      <c r="CR35" s="5" t="n">
        <f aca="false">IF(Kalender!CR35&lt;&gt;1,0,IF(AND($B35&gt;0,INDEX(Kalender!CR$68:CR$77,MAX(1,$B35))&gt;INDEX(Kalender!$B$68:$B$77,MAX(1,$B35))),1,0)+IF(OR(AND($C35&gt;0,INDEX(Kalender!CR$81:CR$110,MAX(1,$C35))&gt;INDEX(Kalender!$B$81:$B$110,MAX(1,$C35))),AND($D35&gt;0,INDEX(Kalender!CR$81:CR$110,MAX(1,$D35))&gt;INDEX(Kalender!$B$81:$B$110,MAX(1,$D35))),AND($E35&gt;0,INDEX(Kalender!CR$81:CR$110,MAX(1,$E35))&gt;INDEX(Kalender!$B$81:$B$110,MAX(1,$E35))),AND($F35&gt;0,INDEX(Kalender!CR$81:CR$110,MAX(1,$F35))&gt;INDEX(Kalender!$B$81:$B$110,MAX(1,$F35)))),2,0))</f>
        <v>0</v>
      </c>
      <c r="CS35" s="5" t="n">
        <f aca="false">IF(Kalender!CS35&lt;&gt;1,0,IF(AND($B35&gt;0,INDEX(Kalender!CS$68:CS$77,MAX(1,$B35))&gt;INDEX(Kalender!$B$68:$B$77,MAX(1,$B35))),1,0)+IF(OR(AND($C35&gt;0,INDEX(Kalender!CS$81:CS$110,MAX(1,$C35))&gt;INDEX(Kalender!$B$81:$B$110,MAX(1,$C35))),AND($D35&gt;0,INDEX(Kalender!CS$81:CS$110,MAX(1,$D35))&gt;INDEX(Kalender!$B$81:$B$110,MAX(1,$D35))),AND($E35&gt;0,INDEX(Kalender!CS$81:CS$110,MAX(1,$E35))&gt;INDEX(Kalender!$B$81:$B$110,MAX(1,$E35))),AND($F35&gt;0,INDEX(Kalender!CS$81:CS$110,MAX(1,$F35))&gt;INDEX(Kalender!$B$81:$B$110,MAX(1,$F35)))),2,0))</f>
        <v>0</v>
      </c>
      <c r="CT35" s="5" t="n">
        <f aca="false">IF(Kalender!CT35&lt;&gt;1,0,IF(AND($B35&gt;0,INDEX(Kalender!CT$68:CT$77,MAX(1,$B35))&gt;INDEX(Kalender!$B$68:$B$77,MAX(1,$B35))),1,0)+IF(OR(AND($C35&gt;0,INDEX(Kalender!CT$81:CT$110,MAX(1,$C35))&gt;INDEX(Kalender!$B$81:$B$110,MAX(1,$C35))),AND($D35&gt;0,INDEX(Kalender!CT$81:CT$110,MAX(1,$D35))&gt;INDEX(Kalender!$B$81:$B$110,MAX(1,$D35))),AND($E35&gt;0,INDEX(Kalender!CT$81:CT$110,MAX(1,$E35))&gt;INDEX(Kalender!$B$81:$B$110,MAX(1,$E35))),AND($F35&gt;0,INDEX(Kalender!CT$81:CT$110,MAX(1,$F35))&gt;INDEX(Kalender!$B$81:$B$110,MAX(1,$F35)))),2,0))</f>
        <v>0</v>
      </c>
      <c r="CU35" s="5" t="n">
        <f aca="false">IF(Kalender!CU35&lt;&gt;1,0,IF(AND($B35&gt;0,INDEX(Kalender!CU$68:CU$77,MAX(1,$B35))&gt;INDEX(Kalender!$B$68:$B$77,MAX(1,$B35))),1,0)+IF(OR(AND($C35&gt;0,INDEX(Kalender!CU$81:CU$110,MAX(1,$C35))&gt;INDEX(Kalender!$B$81:$B$110,MAX(1,$C35))),AND($D35&gt;0,INDEX(Kalender!CU$81:CU$110,MAX(1,$D35))&gt;INDEX(Kalender!$B$81:$B$110,MAX(1,$D35))),AND($E35&gt;0,INDEX(Kalender!CU$81:CU$110,MAX(1,$E35))&gt;INDEX(Kalender!$B$81:$B$110,MAX(1,$E35))),AND($F35&gt;0,INDEX(Kalender!CU$81:CU$110,MAX(1,$F35))&gt;INDEX(Kalender!$B$81:$B$110,MAX(1,$F35)))),2,0))</f>
        <v>0</v>
      </c>
      <c r="CV35" s="5" t="n">
        <f aca="false">IF(Kalender!CV35&lt;&gt;1,0,IF(AND($B35&gt;0,INDEX(Kalender!CV$68:CV$77,MAX(1,$B35))&gt;INDEX(Kalender!$B$68:$B$77,MAX(1,$B35))),1,0)+IF(OR(AND($C35&gt;0,INDEX(Kalender!CV$81:CV$110,MAX(1,$C35))&gt;INDEX(Kalender!$B$81:$B$110,MAX(1,$C35))),AND($D35&gt;0,INDEX(Kalender!CV$81:CV$110,MAX(1,$D35))&gt;INDEX(Kalender!$B$81:$B$110,MAX(1,$D35))),AND($E35&gt;0,INDEX(Kalender!CV$81:CV$110,MAX(1,$E35))&gt;INDEX(Kalender!$B$81:$B$110,MAX(1,$E35))),AND($F35&gt;0,INDEX(Kalender!CV$81:CV$110,MAX(1,$F35))&gt;INDEX(Kalender!$B$81:$B$110,MAX(1,$F35)))),2,0))</f>
        <v>0</v>
      </c>
      <c r="CW35" s="5" t="n">
        <f aca="false">IF(Kalender!CW35&lt;&gt;1,0,IF(AND($B35&gt;0,INDEX(Kalender!CW$68:CW$77,MAX(1,$B35))&gt;INDEX(Kalender!$B$68:$B$77,MAX(1,$B35))),1,0)+IF(OR(AND($C35&gt;0,INDEX(Kalender!CW$81:CW$110,MAX(1,$C35))&gt;INDEX(Kalender!$B$81:$B$110,MAX(1,$C35))),AND($D35&gt;0,INDEX(Kalender!CW$81:CW$110,MAX(1,$D35))&gt;INDEX(Kalender!$B$81:$B$110,MAX(1,$D35))),AND($E35&gt;0,INDEX(Kalender!CW$81:CW$110,MAX(1,$E35))&gt;INDEX(Kalender!$B$81:$B$110,MAX(1,$E35))),AND($F35&gt;0,INDEX(Kalender!CW$81:CW$110,MAX(1,$F35))&gt;INDEX(Kalender!$B$81:$B$110,MAX(1,$F35)))),2,0))</f>
        <v>0</v>
      </c>
      <c r="CX35" s="5" t="n">
        <f aca="false">IF(Kalender!CX35&lt;&gt;1,0,IF(AND($B35&gt;0,INDEX(Kalender!CX$68:CX$77,MAX(1,$B35))&gt;INDEX(Kalender!$B$68:$B$77,MAX(1,$B35))),1,0)+IF(OR(AND($C35&gt;0,INDEX(Kalender!CX$81:CX$110,MAX(1,$C35))&gt;INDEX(Kalender!$B$81:$B$110,MAX(1,$C35))),AND($D35&gt;0,INDEX(Kalender!CX$81:CX$110,MAX(1,$D35))&gt;INDEX(Kalender!$B$81:$B$110,MAX(1,$D35))),AND($E35&gt;0,INDEX(Kalender!CX$81:CX$110,MAX(1,$E35))&gt;INDEX(Kalender!$B$81:$B$110,MAX(1,$E35))),AND($F35&gt;0,INDEX(Kalender!CX$81:CX$110,MAX(1,$F35))&gt;INDEX(Kalender!$B$81:$B$110,MAX(1,$F35)))),2,0))</f>
        <v>0</v>
      </c>
      <c r="CY35" s="5" t="n">
        <f aca="false">IF(Kalender!CY35&lt;&gt;1,0,IF(AND($B35&gt;0,INDEX(Kalender!CY$68:CY$77,MAX(1,$B35))&gt;INDEX(Kalender!$B$68:$B$77,MAX(1,$B35))),1,0)+IF(OR(AND($C35&gt;0,INDEX(Kalender!CY$81:CY$110,MAX(1,$C35))&gt;INDEX(Kalender!$B$81:$B$110,MAX(1,$C35))),AND($D35&gt;0,INDEX(Kalender!CY$81:CY$110,MAX(1,$D35))&gt;INDEX(Kalender!$B$81:$B$110,MAX(1,$D35))),AND($E35&gt;0,INDEX(Kalender!CY$81:CY$110,MAX(1,$E35))&gt;INDEX(Kalender!$B$81:$B$110,MAX(1,$E35))),AND($F35&gt;0,INDEX(Kalender!CY$81:CY$110,MAX(1,$F35))&gt;INDEX(Kalender!$B$81:$B$110,MAX(1,$F35)))),2,0))</f>
        <v>0</v>
      </c>
      <c r="CZ35" s="5" t="n">
        <f aca="false">IF(Kalender!CZ35&lt;&gt;1,0,IF(AND($B35&gt;0,INDEX(Kalender!CZ$68:CZ$77,MAX(1,$B35))&gt;INDEX(Kalender!$B$68:$B$77,MAX(1,$B35))),1,0)+IF(OR(AND($C35&gt;0,INDEX(Kalender!CZ$81:CZ$110,MAX(1,$C35))&gt;INDEX(Kalender!$B$81:$B$110,MAX(1,$C35))),AND($D35&gt;0,INDEX(Kalender!CZ$81:CZ$110,MAX(1,$D35))&gt;INDEX(Kalender!$B$81:$B$110,MAX(1,$D35))),AND($E35&gt;0,INDEX(Kalender!CZ$81:CZ$110,MAX(1,$E35))&gt;INDEX(Kalender!$B$81:$B$110,MAX(1,$E35))),AND($F35&gt;0,INDEX(Kalender!CZ$81:CZ$110,MAX(1,$F35))&gt;INDEX(Kalender!$B$81:$B$110,MAX(1,$F35)))),2,0))</f>
        <v>0</v>
      </c>
      <c r="DA35" s="5" t="n">
        <f aca="false">IF(Kalender!DA35&lt;&gt;1,0,IF(AND($B35&gt;0,INDEX(Kalender!DA$68:DA$77,MAX(1,$B35))&gt;INDEX(Kalender!$B$68:$B$77,MAX(1,$B35))),1,0)+IF(OR(AND($C35&gt;0,INDEX(Kalender!DA$81:DA$110,MAX(1,$C35))&gt;INDEX(Kalender!$B$81:$B$110,MAX(1,$C35))),AND($D35&gt;0,INDEX(Kalender!DA$81:DA$110,MAX(1,$D35))&gt;INDEX(Kalender!$B$81:$B$110,MAX(1,$D35))),AND($E35&gt;0,INDEX(Kalender!DA$81:DA$110,MAX(1,$E35))&gt;INDEX(Kalender!$B$81:$B$110,MAX(1,$E35))),AND($F35&gt;0,INDEX(Kalender!DA$81:DA$110,MAX(1,$F35))&gt;INDEX(Kalender!$B$81:$B$110,MAX(1,$F35)))),2,0))</f>
        <v>0</v>
      </c>
      <c r="DB35" s="5" t="n">
        <f aca="false">IF(Kalender!DB35&lt;&gt;1,0,IF(AND($B35&gt;0,INDEX(Kalender!DB$68:DB$77,MAX(1,$B35))&gt;INDEX(Kalender!$B$68:$B$77,MAX(1,$B35))),1,0)+IF(OR(AND($C35&gt;0,INDEX(Kalender!DB$81:DB$110,MAX(1,$C35))&gt;INDEX(Kalender!$B$81:$B$110,MAX(1,$C35))),AND($D35&gt;0,INDEX(Kalender!DB$81:DB$110,MAX(1,$D35))&gt;INDEX(Kalender!$B$81:$B$110,MAX(1,$D35))),AND($E35&gt;0,INDEX(Kalender!DB$81:DB$110,MAX(1,$E35))&gt;INDEX(Kalender!$B$81:$B$110,MAX(1,$E35))),AND($F35&gt;0,INDEX(Kalender!DB$81:DB$110,MAX(1,$F35))&gt;INDEX(Kalender!$B$81:$B$110,MAX(1,$F35)))),2,0))</f>
        <v>0</v>
      </c>
      <c r="DC35" s="5" t="n">
        <f aca="false">IF(Kalender!DC35&lt;&gt;1,0,IF(AND($B35&gt;0,INDEX(Kalender!DC$68:DC$77,MAX(1,$B35))&gt;INDEX(Kalender!$B$68:$B$77,MAX(1,$B35))),1,0)+IF(OR(AND($C35&gt;0,INDEX(Kalender!DC$81:DC$110,MAX(1,$C35))&gt;INDEX(Kalender!$B$81:$B$110,MAX(1,$C35))),AND($D35&gt;0,INDEX(Kalender!DC$81:DC$110,MAX(1,$D35))&gt;INDEX(Kalender!$B$81:$B$110,MAX(1,$D35))),AND($E35&gt;0,INDEX(Kalender!DC$81:DC$110,MAX(1,$E35))&gt;INDEX(Kalender!$B$81:$B$110,MAX(1,$E35))),AND($F35&gt;0,INDEX(Kalender!DC$81:DC$110,MAX(1,$F35))&gt;INDEX(Kalender!$B$81:$B$110,MAX(1,$F35)))),2,0))</f>
        <v>0</v>
      </c>
      <c r="DD35" s="5" t="n">
        <f aca="false">IF(Kalender!DD35&lt;&gt;1,0,IF(AND($B35&gt;0,INDEX(Kalender!DD$68:DD$77,MAX(1,$B35))&gt;INDEX(Kalender!$B$68:$B$77,MAX(1,$B35))),1,0)+IF(OR(AND($C35&gt;0,INDEX(Kalender!DD$81:DD$110,MAX(1,$C35))&gt;INDEX(Kalender!$B$81:$B$110,MAX(1,$C35))),AND($D35&gt;0,INDEX(Kalender!DD$81:DD$110,MAX(1,$D35))&gt;INDEX(Kalender!$B$81:$B$110,MAX(1,$D35))),AND($E35&gt;0,INDEX(Kalender!DD$81:DD$110,MAX(1,$E35))&gt;INDEX(Kalender!$B$81:$B$110,MAX(1,$E35))),AND($F35&gt;0,INDEX(Kalender!DD$81:DD$110,MAX(1,$F35))&gt;INDEX(Kalender!$B$81:$B$110,MAX(1,$F35)))),2,0))</f>
        <v>0</v>
      </c>
      <c r="DE35" s="5" t="n">
        <f aca="false">IF(Kalender!DE35&lt;&gt;1,0,IF(AND($B35&gt;0,INDEX(Kalender!DE$68:DE$77,MAX(1,$B35))&gt;INDEX(Kalender!$B$68:$B$77,MAX(1,$B35))),1,0)+IF(OR(AND($C35&gt;0,INDEX(Kalender!DE$81:DE$110,MAX(1,$C35))&gt;INDEX(Kalender!$B$81:$B$110,MAX(1,$C35))),AND($D35&gt;0,INDEX(Kalender!DE$81:DE$110,MAX(1,$D35))&gt;INDEX(Kalender!$B$81:$B$110,MAX(1,$D35))),AND($E35&gt;0,INDEX(Kalender!DE$81:DE$110,MAX(1,$E35))&gt;INDEX(Kalender!$B$81:$B$110,MAX(1,$E35))),AND($F35&gt;0,INDEX(Kalender!DE$81:DE$110,MAX(1,$F35))&gt;INDEX(Kalender!$B$81:$B$110,MAX(1,$F35)))),2,0))</f>
        <v>0</v>
      </c>
      <c r="DF35" s="5" t="n">
        <f aca="false">IF(Kalender!DF35&lt;&gt;1,0,IF(AND($B35&gt;0,INDEX(Kalender!DF$68:DF$77,MAX(1,$B35))&gt;INDEX(Kalender!$B$68:$B$77,MAX(1,$B35))),1,0)+IF(OR(AND($C35&gt;0,INDEX(Kalender!DF$81:DF$110,MAX(1,$C35))&gt;INDEX(Kalender!$B$81:$B$110,MAX(1,$C35))),AND($D35&gt;0,INDEX(Kalender!DF$81:DF$110,MAX(1,$D35))&gt;INDEX(Kalender!$B$81:$B$110,MAX(1,$D35))),AND($E35&gt;0,INDEX(Kalender!DF$81:DF$110,MAX(1,$E35))&gt;INDEX(Kalender!$B$81:$B$110,MAX(1,$E35))),AND($F35&gt;0,INDEX(Kalender!DF$81:DF$110,MAX(1,$F35))&gt;INDEX(Kalender!$B$81:$B$110,MAX(1,$F35)))),2,0))</f>
        <v>0</v>
      </c>
      <c r="DG35" s="5" t="n">
        <f aca="false">IF(Kalender!DG35&lt;&gt;1,0,IF(AND($B35&gt;0,INDEX(Kalender!DG$68:DG$77,MAX(1,$B35))&gt;INDEX(Kalender!$B$68:$B$77,MAX(1,$B35))),1,0)+IF(OR(AND($C35&gt;0,INDEX(Kalender!DG$81:DG$110,MAX(1,$C35))&gt;INDEX(Kalender!$B$81:$B$110,MAX(1,$C35))),AND($D35&gt;0,INDEX(Kalender!DG$81:DG$110,MAX(1,$D35))&gt;INDEX(Kalender!$B$81:$B$110,MAX(1,$D35))),AND($E35&gt;0,INDEX(Kalender!DG$81:DG$110,MAX(1,$E35))&gt;INDEX(Kalender!$B$81:$B$110,MAX(1,$E35))),AND($F35&gt;0,INDEX(Kalender!DG$81:DG$110,MAX(1,$F35))&gt;INDEX(Kalender!$B$81:$B$110,MAX(1,$F35)))),2,0))</f>
        <v>0</v>
      </c>
      <c r="DH35" s="5" t="n">
        <f aca="false">IF(Kalender!DH35&lt;&gt;1,0,IF(AND($B35&gt;0,INDEX(Kalender!DH$68:DH$77,MAX(1,$B35))&gt;INDEX(Kalender!$B$68:$B$77,MAX(1,$B35))),1,0)+IF(OR(AND($C35&gt;0,INDEX(Kalender!DH$81:DH$110,MAX(1,$C35))&gt;INDEX(Kalender!$B$81:$B$110,MAX(1,$C35))),AND($D35&gt;0,INDEX(Kalender!DH$81:DH$110,MAX(1,$D35))&gt;INDEX(Kalender!$B$81:$B$110,MAX(1,$D35))),AND($E35&gt;0,INDEX(Kalender!DH$81:DH$110,MAX(1,$E35))&gt;INDEX(Kalender!$B$81:$B$110,MAX(1,$E35))),AND($F35&gt;0,INDEX(Kalender!DH$81:DH$110,MAX(1,$F35))&gt;INDEX(Kalender!$B$81:$B$110,MAX(1,$F35)))),2,0))</f>
        <v>0</v>
      </c>
      <c r="DI35" s="5" t="n">
        <f aca="false">IF(Kalender!DI35&lt;&gt;1,0,IF(AND($B35&gt;0,INDEX(Kalender!DI$68:DI$77,MAX(1,$B35))&gt;INDEX(Kalender!$B$68:$B$77,MAX(1,$B35))),1,0)+IF(OR(AND($C35&gt;0,INDEX(Kalender!DI$81:DI$110,MAX(1,$C35))&gt;INDEX(Kalender!$B$81:$B$110,MAX(1,$C35))),AND($D35&gt;0,INDEX(Kalender!DI$81:DI$110,MAX(1,$D35))&gt;INDEX(Kalender!$B$81:$B$110,MAX(1,$D35))),AND($E35&gt;0,INDEX(Kalender!DI$81:DI$110,MAX(1,$E35))&gt;INDEX(Kalender!$B$81:$B$110,MAX(1,$E35))),AND($F35&gt;0,INDEX(Kalender!DI$81:DI$110,MAX(1,$F35))&gt;INDEX(Kalender!$B$81:$B$110,MAX(1,$F35)))),2,0))</f>
        <v>0</v>
      </c>
      <c r="DJ35" s="5" t="n">
        <f aca="false">IF(Kalender!DJ35&lt;&gt;1,0,IF(AND($B35&gt;0,INDEX(Kalender!DJ$68:DJ$77,MAX(1,$B35))&gt;INDEX(Kalender!$B$68:$B$77,MAX(1,$B35))),1,0)+IF(OR(AND($C35&gt;0,INDEX(Kalender!DJ$81:DJ$110,MAX(1,$C35))&gt;INDEX(Kalender!$B$81:$B$110,MAX(1,$C35))),AND($D35&gt;0,INDEX(Kalender!DJ$81:DJ$110,MAX(1,$D35))&gt;INDEX(Kalender!$B$81:$B$110,MAX(1,$D35))),AND($E35&gt;0,INDEX(Kalender!DJ$81:DJ$110,MAX(1,$E35))&gt;INDEX(Kalender!$B$81:$B$110,MAX(1,$E35))),AND($F35&gt;0,INDEX(Kalender!DJ$81:DJ$110,MAX(1,$F35))&gt;INDEX(Kalender!$B$81:$B$110,MAX(1,$F35)))),2,0))</f>
        <v>0</v>
      </c>
      <c r="DK35" s="5" t="n">
        <f aca="false">IF(Kalender!DK35&lt;&gt;1,0,IF(AND($B35&gt;0,INDEX(Kalender!DK$68:DK$77,MAX(1,$B35))&gt;INDEX(Kalender!$B$68:$B$77,MAX(1,$B35))),1,0)+IF(OR(AND($C35&gt;0,INDEX(Kalender!DK$81:DK$110,MAX(1,$C35))&gt;INDEX(Kalender!$B$81:$B$110,MAX(1,$C35))),AND($D35&gt;0,INDEX(Kalender!DK$81:DK$110,MAX(1,$D35))&gt;INDEX(Kalender!$B$81:$B$110,MAX(1,$D35))),AND($E35&gt;0,INDEX(Kalender!DK$81:DK$110,MAX(1,$E35))&gt;INDEX(Kalender!$B$81:$B$110,MAX(1,$E35))),AND($F35&gt;0,INDEX(Kalender!DK$81:DK$110,MAX(1,$F35))&gt;INDEX(Kalender!$B$81:$B$110,MAX(1,$F35)))),2,0))</f>
        <v>0</v>
      </c>
      <c r="DL35" s="5" t="n">
        <f aca="false">IF(Kalender!DL35&lt;&gt;1,0,IF(AND($B35&gt;0,INDEX(Kalender!DL$68:DL$77,MAX(1,$B35))&gt;INDEX(Kalender!$B$68:$B$77,MAX(1,$B35))),1,0)+IF(OR(AND($C35&gt;0,INDEX(Kalender!DL$81:DL$110,MAX(1,$C35))&gt;INDEX(Kalender!$B$81:$B$110,MAX(1,$C35))),AND($D35&gt;0,INDEX(Kalender!DL$81:DL$110,MAX(1,$D35))&gt;INDEX(Kalender!$B$81:$B$110,MAX(1,$D35))),AND($E35&gt;0,INDEX(Kalender!DL$81:DL$110,MAX(1,$E35))&gt;INDEX(Kalender!$B$81:$B$110,MAX(1,$E35))),AND($F35&gt;0,INDEX(Kalender!DL$81:DL$110,MAX(1,$F35))&gt;INDEX(Kalender!$B$81:$B$110,MAX(1,$F35)))),2,0))</f>
        <v>0</v>
      </c>
      <c r="DM35" s="5" t="n">
        <f aca="false">IF(Kalender!DM35&lt;&gt;1,0,IF(AND($B35&gt;0,INDEX(Kalender!DM$68:DM$77,MAX(1,$B35))&gt;INDEX(Kalender!$B$68:$B$77,MAX(1,$B35))),1,0)+IF(OR(AND($C35&gt;0,INDEX(Kalender!DM$81:DM$110,MAX(1,$C35))&gt;INDEX(Kalender!$B$81:$B$110,MAX(1,$C35))),AND($D35&gt;0,INDEX(Kalender!DM$81:DM$110,MAX(1,$D35))&gt;INDEX(Kalender!$B$81:$B$110,MAX(1,$D35))),AND($E35&gt;0,INDEX(Kalender!DM$81:DM$110,MAX(1,$E35))&gt;INDEX(Kalender!$B$81:$B$110,MAX(1,$E35))),AND($F35&gt;0,INDEX(Kalender!DM$81:DM$110,MAX(1,$F35))&gt;INDEX(Kalender!$B$81:$B$110,MAX(1,$F35)))),2,0))</f>
        <v>0</v>
      </c>
      <c r="DN35" s="5" t="n">
        <f aca="false">IF(Kalender!DN35&lt;&gt;1,0,IF(AND($B35&gt;0,INDEX(Kalender!DN$68:DN$77,MAX(1,$B35))&gt;INDEX(Kalender!$B$68:$B$77,MAX(1,$B35))),1,0)+IF(OR(AND($C35&gt;0,INDEX(Kalender!DN$81:DN$110,MAX(1,$C35))&gt;INDEX(Kalender!$B$81:$B$110,MAX(1,$C35))),AND($D35&gt;0,INDEX(Kalender!DN$81:DN$110,MAX(1,$D35))&gt;INDEX(Kalender!$B$81:$B$110,MAX(1,$D35))),AND($E35&gt;0,INDEX(Kalender!DN$81:DN$110,MAX(1,$E35))&gt;INDEX(Kalender!$B$81:$B$110,MAX(1,$E35))),AND($F35&gt;0,INDEX(Kalender!DN$81:DN$110,MAX(1,$F35))&gt;INDEX(Kalender!$B$81:$B$110,MAX(1,$F35)))),2,0))</f>
        <v>0</v>
      </c>
      <c r="DO35" s="5" t="n">
        <f aca="false">IF(Kalender!DO35&lt;&gt;1,0,IF(AND($B35&gt;0,INDEX(Kalender!DO$68:DO$77,MAX(1,$B35))&gt;INDEX(Kalender!$B$68:$B$77,MAX(1,$B35))),1,0)+IF(OR(AND($C35&gt;0,INDEX(Kalender!DO$81:DO$110,MAX(1,$C35))&gt;INDEX(Kalender!$B$81:$B$110,MAX(1,$C35))),AND($D35&gt;0,INDEX(Kalender!DO$81:DO$110,MAX(1,$D35))&gt;INDEX(Kalender!$B$81:$B$110,MAX(1,$D35))),AND($E35&gt;0,INDEX(Kalender!DO$81:DO$110,MAX(1,$E35))&gt;INDEX(Kalender!$B$81:$B$110,MAX(1,$E35))),AND($F35&gt;0,INDEX(Kalender!DO$81:DO$110,MAX(1,$F35))&gt;INDEX(Kalender!$B$81:$B$110,MAX(1,$F35)))),2,0))</f>
        <v>0</v>
      </c>
      <c r="DP35" s="5" t="n">
        <f aca="false">IF(Kalender!DP35&lt;&gt;1,0,IF(AND($B35&gt;0,INDEX(Kalender!DP$68:DP$77,MAX(1,$B35))&gt;INDEX(Kalender!$B$68:$B$77,MAX(1,$B35))),1,0)+IF(OR(AND($C35&gt;0,INDEX(Kalender!DP$81:DP$110,MAX(1,$C35))&gt;INDEX(Kalender!$B$81:$B$110,MAX(1,$C35))),AND($D35&gt;0,INDEX(Kalender!DP$81:DP$110,MAX(1,$D35))&gt;INDEX(Kalender!$B$81:$B$110,MAX(1,$D35))),AND($E35&gt;0,INDEX(Kalender!DP$81:DP$110,MAX(1,$E35))&gt;INDEX(Kalender!$B$81:$B$110,MAX(1,$E35))),AND($F35&gt;0,INDEX(Kalender!DP$81:DP$110,MAX(1,$F35))&gt;INDEX(Kalender!$B$81:$B$110,MAX(1,$F35)))),2,0))</f>
        <v>0</v>
      </c>
      <c r="DQ35" s="5" t="n">
        <f aca="false">IF(Kalender!DQ35&lt;&gt;1,0,IF(AND($B35&gt;0,INDEX(Kalender!DQ$68:DQ$77,MAX(1,$B35))&gt;INDEX(Kalender!$B$68:$B$77,MAX(1,$B35))),1,0)+IF(OR(AND($C35&gt;0,INDEX(Kalender!DQ$81:DQ$110,MAX(1,$C35))&gt;INDEX(Kalender!$B$81:$B$110,MAX(1,$C35))),AND($D35&gt;0,INDEX(Kalender!DQ$81:DQ$110,MAX(1,$D35))&gt;INDEX(Kalender!$B$81:$B$110,MAX(1,$D35))),AND($E35&gt;0,INDEX(Kalender!DQ$81:DQ$110,MAX(1,$E35))&gt;INDEX(Kalender!$B$81:$B$110,MAX(1,$E35))),AND($F35&gt;0,INDEX(Kalender!DQ$81:DQ$110,MAX(1,$F35))&gt;INDEX(Kalender!$B$81:$B$110,MAX(1,$F35)))),2,0))</f>
        <v>0</v>
      </c>
      <c r="DR35" s="5" t="n">
        <f aca="false">IF(Kalender!DR35&lt;&gt;1,0,IF(AND($B35&gt;0,INDEX(Kalender!DR$68:DR$77,MAX(1,$B35))&gt;INDEX(Kalender!$B$68:$B$77,MAX(1,$B35))),1,0)+IF(OR(AND($C35&gt;0,INDEX(Kalender!DR$81:DR$110,MAX(1,$C35))&gt;INDEX(Kalender!$B$81:$B$110,MAX(1,$C35))),AND($D35&gt;0,INDEX(Kalender!DR$81:DR$110,MAX(1,$D35))&gt;INDEX(Kalender!$B$81:$B$110,MAX(1,$D35))),AND($E35&gt;0,INDEX(Kalender!DR$81:DR$110,MAX(1,$E35))&gt;INDEX(Kalender!$B$81:$B$110,MAX(1,$E35))),AND($F35&gt;0,INDEX(Kalender!DR$81:DR$110,MAX(1,$F35))&gt;INDEX(Kalender!$B$81:$B$110,MAX(1,$F35)))),2,0))</f>
        <v>0</v>
      </c>
      <c r="DS35" s="5" t="n">
        <f aca="false">IF(Kalender!DS35&lt;&gt;1,0,IF(AND($B35&gt;0,INDEX(Kalender!DS$68:DS$77,MAX(1,$B35))&gt;INDEX(Kalender!$B$68:$B$77,MAX(1,$B35))),1,0)+IF(OR(AND($C35&gt;0,INDEX(Kalender!DS$81:DS$110,MAX(1,$C35))&gt;INDEX(Kalender!$B$81:$B$110,MAX(1,$C35))),AND($D35&gt;0,INDEX(Kalender!DS$81:DS$110,MAX(1,$D35))&gt;INDEX(Kalender!$B$81:$B$110,MAX(1,$D35))),AND($E35&gt;0,INDEX(Kalender!DS$81:DS$110,MAX(1,$E35))&gt;INDEX(Kalender!$B$81:$B$110,MAX(1,$E35))),AND($F35&gt;0,INDEX(Kalender!DS$81:DS$110,MAX(1,$F35))&gt;INDEX(Kalender!$B$81:$B$110,MAX(1,$F35)))),2,0))</f>
        <v>0</v>
      </c>
      <c r="DT35" s="5" t="n">
        <f aca="false">IF(Kalender!DT35&lt;&gt;1,0,IF(AND($B35&gt;0,INDEX(Kalender!DT$68:DT$77,MAX(1,$B35))&gt;INDEX(Kalender!$B$68:$B$77,MAX(1,$B35))),1,0)+IF(OR(AND($C35&gt;0,INDEX(Kalender!DT$81:DT$110,MAX(1,$C35))&gt;INDEX(Kalender!$B$81:$B$110,MAX(1,$C35))),AND($D35&gt;0,INDEX(Kalender!DT$81:DT$110,MAX(1,$D35))&gt;INDEX(Kalender!$B$81:$B$110,MAX(1,$D35))),AND($E35&gt;0,INDEX(Kalender!DT$81:DT$110,MAX(1,$E35))&gt;INDEX(Kalender!$B$81:$B$110,MAX(1,$E35))),AND($F35&gt;0,INDEX(Kalender!DT$81:DT$110,MAX(1,$F35))&gt;INDEX(Kalender!$B$81:$B$110,MAX(1,$F35)))),2,0))</f>
        <v>0</v>
      </c>
      <c r="DU35" s="5" t="n">
        <f aca="false">IF(Kalender!DU35&lt;&gt;1,0,IF(AND($B35&gt;0,INDEX(Kalender!DU$68:DU$77,MAX(1,$B35))&gt;INDEX(Kalender!$B$68:$B$77,MAX(1,$B35))),1,0)+IF(OR(AND($C35&gt;0,INDEX(Kalender!DU$81:DU$110,MAX(1,$C35))&gt;INDEX(Kalender!$B$81:$B$110,MAX(1,$C35))),AND($D35&gt;0,INDEX(Kalender!DU$81:DU$110,MAX(1,$D35))&gt;INDEX(Kalender!$B$81:$B$110,MAX(1,$D35))),AND($E35&gt;0,INDEX(Kalender!DU$81:DU$110,MAX(1,$E35))&gt;INDEX(Kalender!$B$81:$B$110,MAX(1,$E35))),AND($F35&gt;0,INDEX(Kalender!DU$81:DU$110,MAX(1,$F35))&gt;INDEX(Kalender!$B$81:$B$110,MAX(1,$F35)))),2,0))</f>
        <v>0</v>
      </c>
      <c r="DV35" s="5" t="n">
        <f aca="false">IF(Kalender!DV35&lt;&gt;1,0,IF(AND($B35&gt;0,INDEX(Kalender!DV$68:DV$77,MAX(1,$B35))&gt;INDEX(Kalender!$B$68:$B$77,MAX(1,$B35))),1,0)+IF(OR(AND($C35&gt;0,INDEX(Kalender!DV$81:DV$110,MAX(1,$C35))&gt;INDEX(Kalender!$B$81:$B$110,MAX(1,$C35))),AND($D35&gt;0,INDEX(Kalender!DV$81:DV$110,MAX(1,$D35))&gt;INDEX(Kalender!$B$81:$B$110,MAX(1,$D35))),AND($E35&gt;0,INDEX(Kalender!DV$81:DV$110,MAX(1,$E35))&gt;INDEX(Kalender!$B$81:$B$110,MAX(1,$E35))),AND($F35&gt;0,INDEX(Kalender!DV$81:DV$110,MAX(1,$F35))&gt;INDEX(Kalender!$B$81:$B$110,MAX(1,$F35)))),2,0))</f>
        <v>0</v>
      </c>
      <c r="DW35" s="5" t="n">
        <f aca="false">IF(Kalender!DW35&lt;&gt;1,0,IF(AND($B35&gt;0,INDEX(Kalender!DW$68:DW$77,MAX(1,$B35))&gt;INDEX(Kalender!$B$68:$B$77,MAX(1,$B35))),1,0)+IF(OR(AND($C35&gt;0,INDEX(Kalender!DW$81:DW$110,MAX(1,$C35))&gt;INDEX(Kalender!$B$81:$B$110,MAX(1,$C35))),AND($D35&gt;0,INDEX(Kalender!DW$81:DW$110,MAX(1,$D35))&gt;INDEX(Kalender!$B$81:$B$110,MAX(1,$D35))),AND($E35&gt;0,INDEX(Kalender!DW$81:DW$110,MAX(1,$E35))&gt;INDEX(Kalender!$B$81:$B$110,MAX(1,$E35))),AND($F35&gt;0,INDEX(Kalender!DW$81:DW$110,MAX(1,$F35))&gt;INDEX(Kalender!$B$81:$B$110,MAX(1,$F35)))),2,0))</f>
        <v>0</v>
      </c>
      <c r="DX35" s="5" t="n">
        <f aca="false">IF(Kalender!DX35&lt;&gt;1,0,IF(AND($B35&gt;0,INDEX(Kalender!DX$68:DX$77,MAX(1,$B35))&gt;INDEX(Kalender!$B$68:$B$77,MAX(1,$B35))),1,0)+IF(OR(AND($C35&gt;0,INDEX(Kalender!DX$81:DX$110,MAX(1,$C35))&gt;INDEX(Kalender!$B$81:$B$110,MAX(1,$C35))),AND($D35&gt;0,INDEX(Kalender!DX$81:DX$110,MAX(1,$D35))&gt;INDEX(Kalender!$B$81:$B$110,MAX(1,$D35))),AND($E35&gt;0,INDEX(Kalender!DX$81:DX$110,MAX(1,$E35))&gt;INDEX(Kalender!$B$81:$B$110,MAX(1,$E35))),AND($F35&gt;0,INDEX(Kalender!DX$81:DX$110,MAX(1,$F35))&gt;INDEX(Kalender!$B$81:$B$110,MAX(1,$F35)))),2,0))</f>
        <v>0</v>
      </c>
      <c r="DY35" s="5" t="n">
        <f aca="false">IF(Kalender!DY35&lt;&gt;1,0,IF(AND($B35&gt;0,INDEX(Kalender!DY$68:DY$77,MAX(1,$B35))&gt;INDEX(Kalender!$B$68:$B$77,MAX(1,$B35))),1,0)+IF(OR(AND($C35&gt;0,INDEX(Kalender!DY$81:DY$110,MAX(1,$C35))&gt;INDEX(Kalender!$B$81:$B$110,MAX(1,$C35))),AND($D35&gt;0,INDEX(Kalender!DY$81:DY$110,MAX(1,$D35))&gt;INDEX(Kalender!$B$81:$B$110,MAX(1,$D35))),AND($E35&gt;0,INDEX(Kalender!DY$81:DY$110,MAX(1,$E35))&gt;INDEX(Kalender!$B$81:$B$110,MAX(1,$E35))),AND($F35&gt;0,INDEX(Kalender!DY$81:DY$110,MAX(1,$F35))&gt;INDEX(Kalender!$B$81:$B$110,MAX(1,$F35)))),2,0))</f>
        <v>0</v>
      </c>
      <c r="DZ35" s="5" t="n">
        <f aca="false">IF(Kalender!DZ35&lt;&gt;1,0,IF(AND($B35&gt;0,INDEX(Kalender!DZ$68:DZ$77,MAX(1,$B35))&gt;INDEX(Kalender!$B$68:$B$77,MAX(1,$B35))),1,0)+IF(OR(AND($C35&gt;0,INDEX(Kalender!DZ$81:DZ$110,MAX(1,$C35))&gt;INDEX(Kalender!$B$81:$B$110,MAX(1,$C35))),AND($D35&gt;0,INDEX(Kalender!DZ$81:DZ$110,MAX(1,$D35))&gt;INDEX(Kalender!$B$81:$B$110,MAX(1,$D35))),AND($E35&gt;0,INDEX(Kalender!DZ$81:DZ$110,MAX(1,$E35))&gt;INDEX(Kalender!$B$81:$B$110,MAX(1,$E35))),AND($F35&gt;0,INDEX(Kalender!DZ$81:DZ$110,MAX(1,$F35))&gt;INDEX(Kalender!$B$81:$B$110,MAX(1,$F35)))),2,0))</f>
        <v>0</v>
      </c>
      <c r="EA35" s="5" t="n">
        <f aca="false">IF(Kalender!EA35&lt;&gt;1,0,IF(AND($B35&gt;0,INDEX(Kalender!EA$68:EA$77,MAX(1,$B35))&gt;INDEX(Kalender!$B$68:$B$77,MAX(1,$B35))),1,0)+IF(OR(AND($C35&gt;0,INDEX(Kalender!EA$81:EA$110,MAX(1,$C35))&gt;INDEX(Kalender!$B$81:$B$110,MAX(1,$C35))),AND($D35&gt;0,INDEX(Kalender!EA$81:EA$110,MAX(1,$D35))&gt;INDEX(Kalender!$B$81:$B$110,MAX(1,$D35))),AND($E35&gt;0,INDEX(Kalender!EA$81:EA$110,MAX(1,$E35))&gt;INDEX(Kalender!$B$81:$B$110,MAX(1,$E35))),AND($F35&gt;0,INDEX(Kalender!EA$81:EA$110,MAX(1,$F35))&gt;INDEX(Kalender!$B$81:$B$110,MAX(1,$F35)))),2,0))</f>
        <v>0</v>
      </c>
      <c r="EB35" s="5" t="n">
        <f aca="false">IF(Kalender!EB35&lt;&gt;1,0,IF(AND($B35&gt;0,INDEX(Kalender!EB$68:EB$77,MAX(1,$B35))&gt;INDEX(Kalender!$B$68:$B$77,MAX(1,$B35))),1,0)+IF(OR(AND($C35&gt;0,INDEX(Kalender!EB$81:EB$110,MAX(1,$C35))&gt;INDEX(Kalender!$B$81:$B$110,MAX(1,$C35))),AND($D35&gt;0,INDEX(Kalender!EB$81:EB$110,MAX(1,$D35))&gt;INDEX(Kalender!$B$81:$B$110,MAX(1,$D35))),AND($E35&gt;0,INDEX(Kalender!EB$81:EB$110,MAX(1,$E35))&gt;INDEX(Kalender!$B$81:$B$110,MAX(1,$E35))),AND($F35&gt;0,INDEX(Kalender!EB$81:EB$110,MAX(1,$F35))&gt;INDEX(Kalender!$B$81:$B$110,MAX(1,$F35)))),2,0))</f>
        <v>0</v>
      </c>
      <c r="EC35" s="5" t="n">
        <f aca="false">IF(Kalender!EC35&lt;&gt;1,0,IF(AND($B35&gt;0,INDEX(Kalender!EC$68:EC$77,MAX(1,$B35))&gt;INDEX(Kalender!$B$68:$B$77,MAX(1,$B35))),1,0)+IF(OR(AND($C35&gt;0,INDEX(Kalender!EC$81:EC$110,MAX(1,$C35))&gt;INDEX(Kalender!$B$81:$B$110,MAX(1,$C35))),AND($D35&gt;0,INDEX(Kalender!EC$81:EC$110,MAX(1,$D35))&gt;INDEX(Kalender!$B$81:$B$110,MAX(1,$D35))),AND($E35&gt;0,INDEX(Kalender!EC$81:EC$110,MAX(1,$E35))&gt;INDEX(Kalender!$B$81:$B$110,MAX(1,$E35))),AND($F35&gt;0,INDEX(Kalender!EC$81:EC$110,MAX(1,$F35))&gt;INDEX(Kalender!$B$81:$B$110,MAX(1,$F35)))),2,0))</f>
        <v>0</v>
      </c>
      <c r="ED35" s="5" t="n">
        <f aca="false">IF(Kalender!ED35&lt;&gt;1,0,IF(AND($B35&gt;0,INDEX(Kalender!ED$68:ED$77,MAX(1,$B35))&gt;INDEX(Kalender!$B$68:$B$77,MAX(1,$B35))),1,0)+IF(OR(AND($C35&gt;0,INDEX(Kalender!ED$81:ED$110,MAX(1,$C35))&gt;INDEX(Kalender!$B$81:$B$110,MAX(1,$C35))),AND($D35&gt;0,INDEX(Kalender!ED$81:ED$110,MAX(1,$D35))&gt;INDEX(Kalender!$B$81:$B$110,MAX(1,$D35))),AND($E35&gt;0,INDEX(Kalender!ED$81:ED$110,MAX(1,$E35))&gt;INDEX(Kalender!$B$81:$B$110,MAX(1,$E35))),AND($F35&gt;0,INDEX(Kalender!ED$81:ED$110,MAX(1,$F35))&gt;INDEX(Kalender!$B$81:$B$110,MAX(1,$F35)))),2,0))</f>
        <v>0</v>
      </c>
      <c r="EE35" s="5" t="n">
        <f aca="false">IF(Kalender!EE35&lt;&gt;1,0,IF(AND($B35&gt;0,INDEX(Kalender!EE$68:EE$77,MAX(1,$B35))&gt;INDEX(Kalender!$B$68:$B$77,MAX(1,$B35))),1,0)+IF(OR(AND($C35&gt;0,INDEX(Kalender!EE$81:EE$110,MAX(1,$C35))&gt;INDEX(Kalender!$B$81:$B$110,MAX(1,$C35))),AND($D35&gt;0,INDEX(Kalender!EE$81:EE$110,MAX(1,$D35))&gt;INDEX(Kalender!$B$81:$B$110,MAX(1,$D35))),AND($E35&gt;0,INDEX(Kalender!EE$81:EE$110,MAX(1,$E35))&gt;INDEX(Kalender!$B$81:$B$110,MAX(1,$E35))),AND($F35&gt;0,INDEX(Kalender!EE$81:EE$110,MAX(1,$F35))&gt;INDEX(Kalender!$B$81:$B$110,MAX(1,$F35)))),2,0))</f>
        <v>0</v>
      </c>
      <c r="EF35" s="5" t="n">
        <f aca="false">IF(Kalender!EF35&lt;&gt;1,0,IF(AND($B35&gt;0,INDEX(Kalender!EF$68:EF$77,MAX(1,$B35))&gt;INDEX(Kalender!$B$68:$B$77,MAX(1,$B35))),1,0)+IF(OR(AND($C35&gt;0,INDEX(Kalender!EF$81:EF$110,MAX(1,$C35))&gt;INDEX(Kalender!$B$81:$B$110,MAX(1,$C35))),AND($D35&gt;0,INDEX(Kalender!EF$81:EF$110,MAX(1,$D35))&gt;INDEX(Kalender!$B$81:$B$110,MAX(1,$D35))),AND($E35&gt;0,INDEX(Kalender!EF$81:EF$110,MAX(1,$E35))&gt;INDEX(Kalender!$B$81:$B$110,MAX(1,$E35))),AND($F35&gt;0,INDEX(Kalender!EF$81:EF$110,MAX(1,$F35))&gt;INDEX(Kalender!$B$81:$B$110,MAX(1,$F35)))),2,0))</f>
        <v>0</v>
      </c>
      <c r="EG35" s="5" t="n">
        <f aca="false">IF(Kalender!EG35&lt;&gt;1,0,IF(AND($B35&gt;0,INDEX(Kalender!EG$68:EG$77,MAX(1,$B35))&gt;INDEX(Kalender!$B$68:$B$77,MAX(1,$B35))),1,0)+IF(OR(AND($C35&gt;0,INDEX(Kalender!EG$81:EG$110,MAX(1,$C35))&gt;INDEX(Kalender!$B$81:$B$110,MAX(1,$C35))),AND($D35&gt;0,INDEX(Kalender!EG$81:EG$110,MAX(1,$D35))&gt;INDEX(Kalender!$B$81:$B$110,MAX(1,$D35))),AND($E35&gt;0,INDEX(Kalender!EG$81:EG$110,MAX(1,$E35))&gt;INDEX(Kalender!$B$81:$B$110,MAX(1,$E35))),AND($F35&gt;0,INDEX(Kalender!EG$81:EG$110,MAX(1,$F35))&gt;INDEX(Kalender!$B$81:$B$110,MAX(1,$F35)))),2,0))</f>
        <v>0</v>
      </c>
      <c r="EH35" s="5" t="n">
        <f aca="false">IF(Kalender!EH35&lt;&gt;1,0,IF(AND($B35&gt;0,INDEX(Kalender!EH$68:EH$77,MAX(1,$B35))&gt;INDEX(Kalender!$B$68:$B$77,MAX(1,$B35))),1,0)+IF(OR(AND($C35&gt;0,INDEX(Kalender!EH$81:EH$110,MAX(1,$C35))&gt;INDEX(Kalender!$B$81:$B$110,MAX(1,$C35))),AND($D35&gt;0,INDEX(Kalender!EH$81:EH$110,MAX(1,$D35))&gt;INDEX(Kalender!$B$81:$B$110,MAX(1,$D35))),AND($E35&gt;0,INDEX(Kalender!EH$81:EH$110,MAX(1,$E35))&gt;INDEX(Kalender!$B$81:$B$110,MAX(1,$E35))),AND($F35&gt;0,INDEX(Kalender!EH$81:EH$110,MAX(1,$F35))&gt;INDEX(Kalender!$B$81:$B$110,MAX(1,$F35)))),2,0))</f>
        <v>0</v>
      </c>
      <c r="EI35" s="5" t="n">
        <f aca="false">IF(Kalender!EI35&lt;&gt;1,0,IF(AND($B35&gt;0,INDEX(Kalender!EI$68:EI$77,MAX(1,$B35))&gt;INDEX(Kalender!$B$68:$B$77,MAX(1,$B35))),1,0)+IF(OR(AND($C35&gt;0,INDEX(Kalender!EI$81:EI$110,MAX(1,$C35))&gt;INDEX(Kalender!$B$81:$B$110,MAX(1,$C35))),AND($D35&gt;0,INDEX(Kalender!EI$81:EI$110,MAX(1,$D35))&gt;INDEX(Kalender!$B$81:$B$110,MAX(1,$D35))),AND($E35&gt;0,INDEX(Kalender!EI$81:EI$110,MAX(1,$E35))&gt;INDEX(Kalender!$B$81:$B$110,MAX(1,$E35))),AND($F35&gt;0,INDEX(Kalender!EI$81:EI$110,MAX(1,$F35))&gt;INDEX(Kalender!$B$81:$B$110,MAX(1,$F35)))),2,0))</f>
        <v>0</v>
      </c>
      <c r="EJ35" s="5" t="n">
        <f aca="false">IF(Kalender!EJ35&lt;&gt;1,0,IF(AND($B35&gt;0,INDEX(Kalender!EJ$68:EJ$77,MAX(1,$B35))&gt;INDEX(Kalender!$B$68:$B$77,MAX(1,$B35))),1,0)+IF(OR(AND($C35&gt;0,INDEX(Kalender!EJ$81:EJ$110,MAX(1,$C35))&gt;INDEX(Kalender!$B$81:$B$110,MAX(1,$C35))),AND($D35&gt;0,INDEX(Kalender!EJ$81:EJ$110,MAX(1,$D35))&gt;INDEX(Kalender!$B$81:$B$110,MAX(1,$D35))),AND($E35&gt;0,INDEX(Kalender!EJ$81:EJ$110,MAX(1,$E35))&gt;INDEX(Kalender!$B$81:$B$110,MAX(1,$E35))),AND($F35&gt;0,INDEX(Kalender!EJ$81:EJ$110,MAX(1,$F35))&gt;INDEX(Kalender!$B$81:$B$110,MAX(1,$F35)))),2,0))</f>
        <v>0</v>
      </c>
      <c r="EK35" s="5" t="n">
        <f aca="false">IF(Kalender!EK35&lt;&gt;1,0,IF(AND($B35&gt;0,INDEX(Kalender!EK$68:EK$77,MAX(1,$B35))&gt;INDEX(Kalender!$B$68:$B$77,MAX(1,$B35))),1,0)+IF(OR(AND($C35&gt;0,INDEX(Kalender!EK$81:EK$110,MAX(1,$C35))&gt;INDEX(Kalender!$B$81:$B$110,MAX(1,$C35))),AND($D35&gt;0,INDEX(Kalender!EK$81:EK$110,MAX(1,$D35))&gt;INDEX(Kalender!$B$81:$B$110,MAX(1,$D35))),AND($E35&gt;0,INDEX(Kalender!EK$81:EK$110,MAX(1,$E35))&gt;INDEX(Kalender!$B$81:$B$110,MAX(1,$E35))),AND($F35&gt;0,INDEX(Kalender!EK$81:EK$110,MAX(1,$F35))&gt;INDEX(Kalender!$B$81:$B$110,MAX(1,$F35)))),2,0))</f>
        <v>0</v>
      </c>
      <c r="EL35" s="5" t="n">
        <f aca="false">IF(Kalender!EL35&lt;&gt;1,0,IF(AND($B35&gt;0,INDEX(Kalender!EL$68:EL$77,MAX(1,$B35))&gt;INDEX(Kalender!$B$68:$B$77,MAX(1,$B35))),1,0)+IF(OR(AND($C35&gt;0,INDEX(Kalender!EL$81:EL$110,MAX(1,$C35))&gt;INDEX(Kalender!$B$81:$B$110,MAX(1,$C35))),AND($D35&gt;0,INDEX(Kalender!EL$81:EL$110,MAX(1,$D35))&gt;INDEX(Kalender!$B$81:$B$110,MAX(1,$D35))),AND($E35&gt;0,INDEX(Kalender!EL$81:EL$110,MAX(1,$E35))&gt;INDEX(Kalender!$B$81:$B$110,MAX(1,$E35))),AND($F35&gt;0,INDEX(Kalender!EL$81:EL$110,MAX(1,$F35))&gt;INDEX(Kalender!$B$81:$B$110,MAX(1,$F35)))),2,0))</f>
        <v>0</v>
      </c>
      <c r="EM35" s="5" t="n">
        <f aca="false">IF(Kalender!EM35&lt;&gt;1,0,IF(AND($B35&gt;0,INDEX(Kalender!EM$68:EM$77,MAX(1,$B35))&gt;INDEX(Kalender!$B$68:$B$77,MAX(1,$B35))),1,0)+IF(OR(AND($C35&gt;0,INDEX(Kalender!EM$81:EM$110,MAX(1,$C35))&gt;INDEX(Kalender!$B$81:$B$110,MAX(1,$C35))),AND($D35&gt;0,INDEX(Kalender!EM$81:EM$110,MAX(1,$D35))&gt;INDEX(Kalender!$B$81:$B$110,MAX(1,$D35))),AND($E35&gt;0,INDEX(Kalender!EM$81:EM$110,MAX(1,$E35))&gt;INDEX(Kalender!$B$81:$B$110,MAX(1,$E35))),AND($F35&gt;0,INDEX(Kalender!EM$81:EM$110,MAX(1,$F35))&gt;INDEX(Kalender!$B$81:$B$110,MAX(1,$F35)))),2,0))</f>
        <v>0</v>
      </c>
      <c r="EN35" s="5" t="n">
        <f aca="false">IF(Kalender!EN35&lt;&gt;1,0,IF(AND($B35&gt;0,INDEX(Kalender!EN$68:EN$77,MAX(1,$B35))&gt;INDEX(Kalender!$B$68:$B$77,MAX(1,$B35))),1,0)+IF(OR(AND($C35&gt;0,INDEX(Kalender!EN$81:EN$110,MAX(1,$C35))&gt;INDEX(Kalender!$B$81:$B$110,MAX(1,$C35))),AND($D35&gt;0,INDEX(Kalender!EN$81:EN$110,MAX(1,$D35))&gt;INDEX(Kalender!$B$81:$B$110,MAX(1,$D35))),AND($E35&gt;0,INDEX(Kalender!EN$81:EN$110,MAX(1,$E35))&gt;INDEX(Kalender!$B$81:$B$110,MAX(1,$E35))),AND($F35&gt;0,INDEX(Kalender!EN$81:EN$110,MAX(1,$F35))&gt;INDEX(Kalender!$B$81:$B$110,MAX(1,$F35)))),2,0))</f>
        <v>0</v>
      </c>
      <c r="EO35" s="5" t="n">
        <f aca="false">IF(Kalender!EO35&lt;&gt;1,0,IF(AND($B35&gt;0,INDEX(Kalender!EO$68:EO$77,MAX(1,$B35))&gt;INDEX(Kalender!$B$68:$B$77,MAX(1,$B35))),1,0)+IF(OR(AND($C35&gt;0,INDEX(Kalender!EO$81:EO$110,MAX(1,$C35))&gt;INDEX(Kalender!$B$81:$B$110,MAX(1,$C35))),AND($D35&gt;0,INDEX(Kalender!EO$81:EO$110,MAX(1,$D35))&gt;INDEX(Kalender!$B$81:$B$110,MAX(1,$D35))),AND($E35&gt;0,INDEX(Kalender!EO$81:EO$110,MAX(1,$E35))&gt;INDEX(Kalender!$B$81:$B$110,MAX(1,$E35))),AND($F35&gt;0,INDEX(Kalender!EO$81:EO$110,MAX(1,$F35))&gt;INDEX(Kalender!$B$81:$B$110,MAX(1,$F35)))),2,0))</f>
        <v>0</v>
      </c>
      <c r="EP35" s="5" t="n">
        <f aca="false">IF(Kalender!EP35&lt;&gt;1,0,IF(AND($B35&gt;0,INDEX(Kalender!EP$68:EP$77,MAX(1,$B35))&gt;INDEX(Kalender!$B$68:$B$77,MAX(1,$B35))),1,0)+IF(OR(AND($C35&gt;0,INDEX(Kalender!EP$81:EP$110,MAX(1,$C35))&gt;INDEX(Kalender!$B$81:$B$110,MAX(1,$C35))),AND($D35&gt;0,INDEX(Kalender!EP$81:EP$110,MAX(1,$D35))&gt;INDEX(Kalender!$B$81:$B$110,MAX(1,$D35))),AND($E35&gt;0,INDEX(Kalender!EP$81:EP$110,MAX(1,$E35))&gt;INDEX(Kalender!$B$81:$B$110,MAX(1,$E35))),AND($F35&gt;0,INDEX(Kalender!EP$81:EP$110,MAX(1,$F35))&gt;INDEX(Kalender!$B$81:$B$110,MAX(1,$F35)))),2,0))</f>
        <v>0</v>
      </c>
      <c r="EQ35" s="5" t="n">
        <f aca="false">IF(Kalender!EQ35&lt;&gt;1,0,IF(AND($B35&gt;0,INDEX(Kalender!EQ$68:EQ$77,MAX(1,$B35))&gt;INDEX(Kalender!$B$68:$B$77,MAX(1,$B35))),1,0)+IF(OR(AND($C35&gt;0,INDEX(Kalender!EQ$81:EQ$110,MAX(1,$C35))&gt;INDEX(Kalender!$B$81:$B$110,MAX(1,$C35))),AND($D35&gt;0,INDEX(Kalender!EQ$81:EQ$110,MAX(1,$D35))&gt;INDEX(Kalender!$B$81:$B$110,MAX(1,$D35))),AND($E35&gt;0,INDEX(Kalender!EQ$81:EQ$110,MAX(1,$E35))&gt;INDEX(Kalender!$B$81:$B$110,MAX(1,$E35))),AND($F35&gt;0,INDEX(Kalender!EQ$81:EQ$110,MAX(1,$F35))&gt;INDEX(Kalender!$B$81:$B$110,MAX(1,$F35)))),2,0))</f>
        <v>0</v>
      </c>
      <c r="ER35" s="5" t="n">
        <f aca="false">IF(Kalender!ER35&lt;&gt;1,0,IF(AND($B35&gt;0,INDEX(Kalender!ER$68:ER$77,MAX(1,$B35))&gt;INDEX(Kalender!$B$68:$B$77,MAX(1,$B35))),1,0)+IF(OR(AND($C35&gt;0,INDEX(Kalender!ER$81:ER$110,MAX(1,$C35))&gt;INDEX(Kalender!$B$81:$B$110,MAX(1,$C35))),AND($D35&gt;0,INDEX(Kalender!ER$81:ER$110,MAX(1,$D35))&gt;INDEX(Kalender!$B$81:$B$110,MAX(1,$D35))),AND($E35&gt;0,INDEX(Kalender!ER$81:ER$110,MAX(1,$E35))&gt;INDEX(Kalender!$B$81:$B$110,MAX(1,$E35))),AND($F35&gt;0,INDEX(Kalender!ER$81:ER$110,MAX(1,$F35))&gt;INDEX(Kalender!$B$81:$B$110,MAX(1,$F35)))),2,0))</f>
        <v>0</v>
      </c>
      <c r="ES35" s="5" t="n">
        <f aca="false">IF(Kalender!ES35&lt;&gt;1,0,IF(AND($B35&gt;0,INDEX(Kalender!ES$68:ES$77,MAX(1,$B35))&gt;INDEX(Kalender!$B$68:$B$77,MAX(1,$B35))),1,0)+IF(OR(AND($C35&gt;0,INDEX(Kalender!ES$81:ES$110,MAX(1,$C35))&gt;INDEX(Kalender!$B$81:$B$110,MAX(1,$C35))),AND($D35&gt;0,INDEX(Kalender!ES$81:ES$110,MAX(1,$D35))&gt;INDEX(Kalender!$B$81:$B$110,MAX(1,$D35))),AND($E35&gt;0,INDEX(Kalender!ES$81:ES$110,MAX(1,$E35))&gt;INDEX(Kalender!$B$81:$B$110,MAX(1,$E35))),AND($F35&gt;0,INDEX(Kalender!ES$81:ES$110,MAX(1,$F35))&gt;INDEX(Kalender!$B$81:$B$110,MAX(1,$F35)))),2,0))</f>
        <v>0</v>
      </c>
      <c r="ET35" s="5" t="n">
        <f aca="false">IF(Kalender!ET35&lt;&gt;1,0,IF(AND($B35&gt;0,INDEX(Kalender!ET$68:ET$77,MAX(1,$B35))&gt;INDEX(Kalender!$B$68:$B$77,MAX(1,$B35))),1,0)+IF(OR(AND($C35&gt;0,INDEX(Kalender!ET$81:ET$110,MAX(1,$C35))&gt;INDEX(Kalender!$B$81:$B$110,MAX(1,$C35))),AND($D35&gt;0,INDEX(Kalender!ET$81:ET$110,MAX(1,$D35))&gt;INDEX(Kalender!$B$81:$B$110,MAX(1,$D35))),AND($E35&gt;0,INDEX(Kalender!ET$81:ET$110,MAX(1,$E35))&gt;INDEX(Kalender!$B$81:$B$110,MAX(1,$E35))),AND($F35&gt;0,INDEX(Kalender!ET$81:ET$110,MAX(1,$F35))&gt;INDEX(Kalender!$B$81:$B$110,MAX(1,$F35)))),2,0))</f>
        <v>0</v>
      </c>
      <c r="EU35" s="5" t="n">
        <f aca="false">IF(Kalender!EU35&lt;&gt;1,0,IF(AND($B35&gt;0,INDEX(Kalender!EU$68:EU$77,MAX(1,$B35))&gt;INDEX(Kalender!$B$68:$B$77,MAX(1,$B35))),1,0)+IF(OR(AND($C35&gt;0,INDEX(Kalender!EU$81:EU$110,MAX(1,$C35))&gt;INDEX(Kalender!$B$81:$B$110,MAX(1,$C35))),AND($D35&gt;0,INDEX(Kalender!EU$81:EU$110,MAX(1,$D35))&gt;INDEX(Kalender!$B$81:$B$110,MAX(1,$D35))),AND($E35&gt;0,INDEX(Kalender!EU$81:EU$110,MAX(1,$E35))&gt;INDEX(Kalender!$B$81:$B$110,MAX(1,$E35))),AND($F35&gt;0,INDEX(Kalender!EU$81:EU$110,MAX(1,$F35))&gt;INDEX(Kalender!$B$81:$B$110,MAX(1,$F35)))),2,0))</f>
        <v>0</v>
      </c>
      <c r="EV35" s="5" t="n">
        <f aca="false">IF(Kalender!EV35&lt;&gt;1,0,IF(AND($B35&gt;0,INDEX(Kalender!EV$68:EV$77,MAX(1,$B35))&gt;INDEX(Kalender!$B$68:$B$77,MAX(1,$B35))),1,0)+IF(OR(AND($C35&gt;0,INDEX(Kalender!EV$81:EV$110,MAX(1,$C35))&gt;INDEX(Kalender!$B$81:$B$110,MAX(1,$C35))),AND($D35&gt;0,INDEX(Kalender!EV$81:EV$110,MAX(1,$D35))&gt;INDEX(Kalender!$B$81:$B$110,MAX(1,$D35))),AND($E35&gt;0,INDEX(Kalender!EV$81:EV$110,MAX(1,$E35))&gt;INDEX(Kalender!$B$81:$B$110,MAX(1,$E35))),AND($F35&gt;0,INDEX(Kalender!EV$81:EV$110,MAX(1,$F35))&gt;INDEX(Kalender!$B$81:$B$110,MAX(1,$F35)))),2,0))</f>
        <v>0</v>
      </c>
      <c r="EW35" s="5" t="n">
        <f aca="false">IF(Kalender!EW35&lt;&gt;1,0,IF(AND($B35&gt;0,INDEX(Kalender!EW$68:EW$77,MAX(1,$B35))&gt;INDEX(Kalender!$B$68:$B$77,MAX(1,$B35))),1,0)+IF(OR(AND($C35&gt;0,INDEX(Kalender!EW$81:EW$110,MAX(1,$C35))&gt;INDEX(Kalender!$B$81:$B$110,MAX(1,$C35))),AND($D35&gt;0,INDEX(Kalender!EW$81:EW$110,MAX(1,$D35))&gt;INDEX(Kalender!$B$81:$B$110,MAX(1,$D35))),AND($E35&gt;0,INDEX(Kalender!EW$81:EW$110,MAX(1,$E35))&gt;INDEX(Kalender!$B$81:$B$110,MAX(1,$E35))),AND($F35&gt;0,INDEX(Kalender!EW$81:EW$110,MAX(1,$F35))&gt;INDEX(Kalender!$B$81:$B$110,MAX(1,$F35)))),2,0))</f>
        <v>0</v>
      </c>
      <c r="EX35" s="5" t="n">
        <f aca="false">IF(Kalender!EX35&lt;&gt;1,0,IF(AND($B35&gt;0,INDEX(Kalender!EX$68:EX$77,MAX(1,$B35))&gt;INDEX(Kalender!$B$68:$B$77,MAX(1,$B35))),1,0)+IF(OR(AND($C35&gt;0,INDEX(Kalender!EX$81:EX$110,MAX(1,$C35))&gt;INDEX(Kalender!$B$81:$B$110,MAX(1,$C35))),AND($D35&gt;0,INDEX(Kalender!EX$81:EX$110,MAX(1,$D35))&gt;INDEX(Kalender!$B$81:$B$110,MAX(1,$D35))),AND($E35&gt;0,INDEX(Kalender!EX$81:EX$110,MAX(1,$E35))&gt;INDEX(Kalender!$B$81:$B$110,MAX(1,$E35))),AND($F35&gt;0,INDEX(Kalender!EX$81:EX$110,MAX(1,$F35))&gt;INDEX(Kalender!$B$81:$B$110,MAX(1,$F35)))),2,0))</f>
        <v>0</v>
      </c>
      <c r="EY35" s="5" t="n">
        <f aca="false">IF(Kalender!EY35&lt;&gt;1,0,IF(AND($B35&gt;0,INDEX(Kalender!EY$68:EY$77,MAX(1,$B35))&gt;INDEX(Kalender!$B$68:$B$77,MAX(1,$B35))),1,0)+IF(OR(AND($C35&gt;0,INDEX(Kalender!EY$81:EY$110,MAX(1,$C35))&gt;INDEX(Kalender!$B$81:$B$110,MAX(1,$C35))),AND($D35&gt;0,INDEX(Kalender!EY$81:EY$110,MAX(1,$D35))&gt;INDEX(Kalender!$B$81:$B$110,MAX(1,$D35))),AND($E35&gt;0,INDEX(Kalender!EY$81:EY$110,MAX(1,$E35))&gt;INDEX(Kalender!$B$81:$B$110,MAX(1,$E35))),AND($F35&gt;0,INDEX(Kalender!EY$81:EY$110,MAX(1,$F35))&gt;INDEX(Kalender!$B$81:$B$110,MAX(1,$F35)))),2,0))</f>
        <v>0</v>
      </c>
      <c r="EZ35" s="5" t="n">
        <f aca="false">IF(Kalender!EZ35&lt;&gt;1,0,IF(AND($B35&gt;0,INDEX(Kalender!EZ$68:EZ$77,MAX(1,$B35))&gt;INDEX(Kalender!$B$68:$B$77,MAX(1,$B35))),1,0)+IF(OR(AND($C35&gt;0,INDEX(Kalender!EZ$81:EZ$110,MAX(1,$C35))&gt;INDEX(Kalender!$B$81:$B$110,MAX(1,$C35))),AND($D35&gt;0,INDEX(Kalender!EZ$81:EZ$110,MAX(1,$D35))&gt;INDEX(Kalender!$B$81:$B$110,MAX(1,$D35))),AND($E35&gt;0,INDEX(Kalender!EZ$81:EZ$110,MAX(1,$E35))&gt;INDEX(Kalender!$B$81:$B$110,MAX(1,$E35))),AND($F35&gt;0,INDEX(Kalender!EZ$81:EZ$110,MAX(1,$F35))&gt;INDEX(Kalender!$B$81:$B$110,MAX(1,$F35)))),2,0))</f>
        <v>0</v>
      </c>
      <c r="FA35" s="5" t="n">
        <f aca="false">IF(Kalender!FA35&lt;&gt;1,0,IF(AND($B35&gt;0,INDEX(Kalender!FA$68:FA$77,MAX(1,$B35))&gt;INDEX(Kalender!$B$68:$B$77,MAX(1,$B35))),1,0)+IF(OR(AND($C35&gt;0,INDEX(Kalender!FA$81:FA$110,MAX(1,$C35))&gt;INDEX(Kalender!$B$81:$B$110,MAX(1,$C35))),AND($D35&gt;0,INDEX(Kalender!FA$81:FA$110,MAX(1,$D35))&gt;INDEX(Kalender!$B$81:$B$110,MAX(1,$D35))),AND($E35&gt;0,INDEX(Kalender!FA$81:FA$110,MAX(1,$E35))&gt;INDEX(Kalender!$B$81:$B$110,MAX(1,$E35))),AND($F35&gt;0,INDEX(Kalender!FA$81:FA$110,MAX(1,$F35))&gt;INDEX(Kalender!$B$81:$B$110,MAX(1,$F35)))),2,0))</f>
        <v>0</v>
      </c>
      <c r="FB35" s="5" t="n">
        <f aca="false">IF(Kalender!FB35&lt;&gt;1,0,IF(AND($B35&gt;0,INDEX(Kalender!FB$68:FB$77,MAX(1,$B35))&gt;INDEX(Kalender!$B$68:$B$77,MAX(1,$B35))),1,0)+IF(OR(AND($C35&gt;0,INDEX(Kalender!FB$81:FB$110,MAX(1,$C35))&gt;INDEX(Kalender!$B$81:$B$110,MAX(1,$C35))),AND($D35&gt;0,INDEX(Kalender!FB$81:FB$110,MAX(1,$D35))&gt;INDEX(Kalender!$B$81:$B$110,MAX(1,$D35))),AND($E35&gt;0,INDEX(Kalender!FB$81:FB$110,MAX(1,$E35))&gt;INDEX(Kalender!$B$81:$B$110,MAX(1,$E35))),AND($F35&gt;0,INDEX(Kalender!FB$81:FB$110,MAX(1,$F35))&gt;INDEX(Kalender!$B$81:$B$110,MAX(1,$F35)))),2,0))</f>
        <v>0</v>
      </c>
      <c r="FC35" s="5" t="n">
        <f aca="false">IF(Kalender!FC35&lt;&gt;1,0,IF(AND($B35&gt;0,INDEX(Kalender!FC$68:FC$77,MAX(1,$B35))&gt;INDEX(Kalender!$B$68:$B$77,MAX(1,$B35))),1,0)+IF(OR(AND($C35&gt;0,INDEX(Kalender!FC$81:FC$110,MAX(1,$C35))&gt;INDEX(Kalender!$B$81:$B$110,MAX(1,$C35))),AND($D35&gt;0,INDEX(Kalender!FC$81:FC$110,MAX(1,$D35))&gt;INDEX(Kalender!$B$81:$B$110,MAX(1,$D35))),AND($E35&gt;0,INDEX(Kalender!FC$81:FC$110,MAX(1,$E35))&gt;INDEX(Kalender!$B$81:$B$110,MAX(1,$E35))),AND($F35&gt;0,INDEX(Kalender!FC$81:FC$110,MAX(1,$F35))&gt;INDEX(Kalender!$B$81:$B$110,MAX(1,$F35)))),2,0))</f>
        <v>0</v>
      </c>
      <c r="FD35" s="5" t="n">
        <f aca="false">IF(Kalender!FD35&lt;&gt;1,0,IF(AND($B35&gt;0,INDEX(Kalender!FD$68:FD$77,MAX(1,$B35))&gt;INDEX(Kalender!$B$68:$B$77,MAX(1,$B35))),1,0)+IF(OR(AND($C35&gt;0,INDEX(Kalender!FD$81:FD$110,MAX(1,$C35))&gt;INDEX(Kalender!$B$81:$B$110,MAX(1,$C35))),AND($D35&gt;0,INDEX(Kalender!FD$81:FD$110,MAX(1,$D35))&gt;INDEX(Kalender!$B$81:$B$110,MAX(1,$D35))),AND($E35&gt;0,INDEX(Kalender!FD$81:FD$110,MAX(1,$E35))&gt;INDEX(Kalender!$B$81:$B$110,MAX(1,$E35))),AND($F35&gt;0,INDEX(Kalender!FD$81:FD$110,MAX(1,$F35))&gt;INDEX(Kalender!$B$81:$B$110,MAX(1,$F35)))),2,0))</f>
        <v>0</v>
      </c>
      <c r="FE35" s="5" t="n">
        <f aca="false">IF(Kalender!FE35&lt;&gt;1,0,IF(AND($B35&gt;0,INDEX(Kalender!FE$68:FE$77,MAX(1,$B35))&gt;INDEX(Kalender!$B$68:$B$77,MAX(1,$B35))),1,0)+IF(OR(AND($C35&gt;0,INDEX(Kalender!FE$81:FE$110,MAX(1,$C35))&gt;INDEX(Kalender!$B$81:$B$110,MAX(1,$C35))),AND($D35&gt;0,INDEX(Kalender!FE$81:FE$110,MAX(1,$D35))&gt;INDEX(Kalender!$B$81:$B$110,MAX(1,$D35))),AND($E35&gt;0,INDEX(Kalender!FE$81:FE$110,MAX(1,$E35))&gt;INDEX(Kalender!$B$81:$B$110,MAX(1,$E35))),AND($F35&gt;0,INDEX(Kalender!FE$81:FE$110,MAX(1,$F35))&gt;INDEX(Kalender!$B$81:$B$110,MAX(1,$F35)))),2,0))</f>
        <v>0</v>
      </c>
      <c r="FF35" s="5" t="n">
        <f aca="false">IF(Kalender!FF35&lt;&gt;1,0,IF(AND($B35&gt;0,INDEX(Kalender!FF$68:FF$77,MAX(1,$B35))&gt;INDEX(Kalender!$B$68:$B$77,MAX(1,$B35))),1,0)+IF(OR(AND($C35&gt;0,INDEX(Kalender!FF$81:FF$110,MAX(1,$C35))&gt;INDEX(Kalender!$B$81:$B$110,MAX(1,$C35))),AND($D35&gt;0,INDEX(Kalender!FF$81:FF$110,MAX(1,$D35))&gt;INDEX(Kalender!$B$81:$B$110,MAX(1,$D35))),AND($E35&gt;0,INDEX(Kalender!FF$81:FF$110,MAX(1,$E35))&gt;INDEX(Kalender!$B$81:$B$110,MAX(1,$E35))),AND($F35&gt;0,INDEX(Kalender!FF$81:FF$110,MAX(1,$F35))&gt;INDEX(Kalender!$B$81:$B$110,MAX(1,$F35)))),2,0))</f>
        <v>0</v>
      </c>
      <c r="FG35" s="5" t="n">
        <f aca="false">IF(Kalender!FG35&lt;&gt;1,0,IF(AND($B35&gt;0,INDEX(Kalender!FG$68:FG$77,MAX(1,$B35))&gt;INDEX(Kalender!$B$68:$B$77,MAX(1,$B35))),1,0)+IF(OR(AND($C35&gt;0,INDEX(Kalender!FG$81:FG$110,MAX(1,$C35))&gt;INDEX(Kalender!$B$81:$B$110,MAX(1,$C35))),AND($D35&gt;0,INDEX(Kalender!FG$81:FG$110,MAX(1,$D35))&gt;INDEX(Kalender!$B$81:$B$110,MAX(1,$D35))),AND($E35&gt;0,INDEX(Kalender!FG$81:FG$110,MAX(1,$E35))&gt;INDEX(Kalender!$B$81:$B$110,MAX(1,$E35))),AND($F35&gt;0,INDEX(Kalender!FG$81:FG$110,MAX(1,$F35))&gt;INDEX(Kalender!$B$81:$B$110,MAX(1,$F35)))),2,0))</f>
        <v>0</v>
      </c>
      <c r="FH35" s="5" t="n">
        <f aca="false">IF(Kalender!FH35&lt;&gt;1,0,IF(AND($B35&gt;0,INDEX(Kalender!FH$68:FH$77,MAX(1,$B35))&gt;INDEX(Kalender!$B$68:$B$77,MAX(1,$B35))),1,0)+IF(OR(AND($C35&gt;0,INDEX(Kalender!FH$81:FH$110,MAX(1,$C35))&gt;INDEX(Kalender!$B$81:$B$110,MAX(1,$C35))),AND($D35&gt;0,INDEX(Kalender!FH$81:FH$110,MAX(1,$D35))&gt;INDEX(Kalender!$B$81:$B$110,MAX(1,$D35))),AND($E35&gt;0,INDEX(Kalender!FH$81:FH$110,MAX(1,$E35))&gt;INDEX(Kalender!$B$81:$B$110,MAX(1,$E35))),AND($F35&gt;0,INDEX(Kalender!FH$81:FH$110,MAX(1,$F35))&gt;INDEX(Kalender!$B$81:$B$110,MAX(1,$F35)))),2,0))</f>
        <v>0</v>
      </c>
      <c r="FI35" s="5" t="n">
        <f aca="false">IF(Kalender!FI35&lt;&gt;1,0,IF(AND($B35&gt;0,INDEX(Kalender!FI$68:FI$77,MAX(1,$B35))&gt;INDEX(Kalender!$B$68:$B$77,MAX(1,$B35))),1,0)+IF(OR(AND($C35&gt;0,INDEX(Kalender!FI$81:FI$110,MAX(1,$C35))&gt;INDEX(Kalender!$B$81:$B$110,MAX(1,$C35))),AND($D35&gt;0,INDEX(Kalender!FI$81:FI$110,MAX(1,$D35))&gt;INDEX(Kalender!$B$81:$B$110,MAX(1,$D35))),AND($E35&gt;0,INDEX(Kalender!FI$81:FI$110,MAX(1,$E35))&gt;INDEX(Kalender!$B$81:$B$110,MAX(1,$E35))),AND($F35&gt;0,INDEX(Kalender!FI$81:FI$110,MAX(1,$F35))&gt;INDEX(Kalender!$B$81:$B$110,MAX(1,$F35)))),2,0))</f>
        <v>0</v>
      </c>
      <c r="FJ35" s="5" t="n">
        <f aca="false">IF(Kalender!FJ35&lt;&gt;1,0,IF(AND($B35&gt;0,INDEX(Kalender!FJ$68:FJ$77,MAX(1,$B35))&gt;INDEX(Kalender!$B$68:$B$77,MAX(1,$B35))),1,0)+IF(OR(AND($C35&gt;0,INDEX(Kalender!FJ$81:FJ$110,MAX(1,$C35))&gt;INDEX(Kalender!$B$81:$B$110,MAX(1,$C35))),AND($D35&gt;0,INDEX(Kalender!FJ$81:FJ$110,MAX(1,$D35))&gt;INDEX(Kalender!$B$81:$B$110,MAX(1,$D35))),AND($E35&gt;0,INDEX(Kalender!FJ$81:FJ$110,MAX(1,$E35))&gt;INDEX(Kalender!$B$81:$B$110,MAX(1,$E35))),AND($F35&gt;0,INDEX(Kalender!FJ$81:FJ$110,MAX(1,$F35))&gt;INDEX(Kalender!$B$81:$B$110,MAX(1,$F35)))),2,0))</f>
        <v>0</v>
      </c>
      <c r="FK35" s="5" t="n">
        <f aca="false">IF(Kalender!FK35&lt;&gt;1,0,IF(AND($B35&gt;0,INDEX(Kalender!FK$68:FK$77,MAX(1,$B35))&gt;INDEX(Kalender!$B$68:$B$77,MAX(1,$B35))),1,0)+IF(OR(AND($C35&gt;0,INDEX(Kalender!FK$81:FK$110,MAX(1,$C35))&gt;INDEX(Kalender!$B$81:$B$110,MAX(1,$C35))),AND($D35&gt;0,INDEX(Kalender!FK$81:FK$110,MAX(1,$D35))&gt;INDEX(Kalender!$B$81:$B$110,MAX(1,$D35))),AND($E35&gt;0,INDEX(Kalender!FK$81:FK$110,MAX(1,$E35))&gt;INDEX(Kalender!$B$81:$B$110,MAX(1,$E35))),AND($F35&gt;0,INDEX(Kalender!FK$81:FK$110,MAX(1,$F35))&gt;INDEX(Kalender!$B$81:$B$110,MAX(1,$F35)))),2,0))</f>
        <v>0</v>
      </c>
      <c r="FL35" s="5" t="n">
        <f aca="false">IF(Kalender!FL35&lt;&gt;1,0,IF(AND($B35&gt;0,INDEX(Kalender!FL$68:FL$77,MAX(1,$B35))&gt;INDEX(Kalender!$B$68:$B$77,MAX(1,$B35))),1,0)+IF(OR(AND($C35&gt;0,INDEX(Kalender!FL$81:FL$110,MAX(1,$C35))&gt;INDEX(Kalender!$B$81:$B$110,MAX(1,$C35))),AND($D35&gt;0,INDEX(Kalender!FL$81:FL$110,MAX(1,$D35))&gt;INDEX(Kalender!$B$81:$B$110,MAX(1,$D35))),AND($E35&gt;0,INDEX(Kalender!FL$81:FL$110,MAX(1,$E35))&gt;INDEX(Kalender!$B$81:$B$110,MAX(1,$E35))),AND($F35&gt;0,INDEX(Kalender!FL$81:FL$110,MAX(1,$F35))&gt;INDEX(Kalender!$B$81:$B$110,MAX(1,$F35)))),2,0))</f>
        <v>0</v>
      </c>
      <c r="FM35" s="5" t="n">
        <f aca="false">IF(Kalender!FM35&lt;&gt;1,0,IF(AND($B35&gt;0,INDEX(Kalender!FM$68:FM$77,MAX(1,$B35))&gt;INDEX(Kalender!$B$68:$B$77,MAX(1,$B35))),1,0)+IF(OR(AND($C35&gt;0,INDEX(Kalender!FM$81:FM$110,MAX(1,$C35))&gt;INDEX(Kalender!$B$81:$B$110,MAX(1,$C35))),AND($D35&gt;0,INDEX(Kalender!FM$81:FM$110,MAX(1,$D35))&gt;INDEX(Kalender!$B$81:$B$110,MAX(1,$D35))),AND($E35&gt;0,INDEX(Kalender!FM$81:FM$110,MAX(1,$E35))&gt;INDEX(Kalender!$B$81:$B$110,MAX(1,$E35))),AND($F35&gt;0,INDEX(Kalender!FM$81:FM$110,MAX(1,$F35))&gt;INDEX(Kalender!$B$81:$B$110,MAX(1,$F35)))),2,0))</f>
        <v>0</v>
      </c>
      <c r="FN35" s="5" t="n">
        <f aca="false">IF(Kalender!FN35&lt;&gt;1,0,IF(AND($B35&gt;0,INDEX(Kalender!FN$68:FN$77,MAX(1,$B35))&gt;INDEX(Kalender!$B$68:$B$77,MAX(1,$B35))),1,0)+IF(OR(AND($C35&gt;0,INDEX(Kalender!FN$81:FN$110,MAX(1,$C35))&gt;INDEX(Kalender!$B$81:$B$110,MAX(1,$C35))),AND($D35&gt;0,INDEX(Kalender!FN$81:FN$110,MAX(1,$D35))&gt;INDEX(Kalender!$B$81:$B$110,MAX(1,$D35))),AND($E35&gt;0,INDEX(Kalender!FN$81:FN$110,MAX(1,$E35))&gt;INDEX(Kalender!$B$81:$B$110,MAX(1,$E35))),AND($F35&gt;0,INDEX(Kalender!FN$81:FN$110,MAX(1,$F35))&gt;INDEX(Kalender!$B$81:$B$110,MAX(1,$F35)))),2,0))</f>
        <v>0</v>
      </c>
      <c r="FO35" s="5" t="n">
        <f aca="false">IF(Kalender!FO35&lt;&gt;1,0,IF(AND($B35&gt;0,INDEX(Kalender!FO$68:FO$77,MAX(1,$B35))&gt;INDEX(Kalender!$B$68:$B$77,MAX(1,$B35))),1,0)+IF(OR(AND($C35&gt;0,INDEX(Kalender!FO$81:FO$110,MAX(1,$C35))&gt;INDEX(Kalender!$B$81:$B$110,MAX(1,$C35))),AND($D35&gt;0,INDEX(Kalender!FO$81:FO$110,MAX(1,$D35))&gt;INDEX(Kalender!$B$81:$B$110,MAX(1,$D35))),AND($E35&gt;0,INDEX(Kalender!FO$81:FO$110,MAX(1,$E35))&gt;INDEX(Kalender!$B$81:$B$110,MAX(1,$E35))),AND($F35&gt;0,INDEX(Kalender!FO$81:FO$110,MAX(1,$F35))&gt;INDEX(Kalender!$B$81:$B$110,MAX(1,$F35)))),2,0))</f>
        <v>0</v>
      </c>
      <c r="FP35" s="5" t="n">
        <f aca="false">IF(Kalender!FP35&lt;&gt;1,0,IF(AND($B35&gt;0,INDEX(Kalender!FP$68:FP$77,MAX(1,$B35))&gt;INDEX(Kalender!$B$68:$B$77,MAX(1,$B35))),1,0)+IF(OR(AND($C35&gt;0,INDEX(Kalender!FP$81:FP$110,MAX(1,$C35))&gt;INDEX(Kalender!$B$81:$B$110,MAX(1,$C35))),AND($D35&gt;0,INDEX(Kalender!FP$81:FP$110,MAX(1,$D35))&gt;INDEX(Kalender!$B$81:$B$110,MAX(1,$D35))),AND($E35&gt;0,INDEX(Kalender!FP$81:FP$110,MAX(1,$E35))&gt;INDEX(Kalender!$B$81:$B$110,MAX(1,$E35))),AND($F35&gt;0,INDEX(Kalender!FP$81:FP$110,MAX(1,$F35))&gt;INDEX(Kalender!$B$81:$B$110,MAX(1,$F35)))),2,0))</f>
        <v>0</v>
      </c>
      <c r="FQ35" s="5" t="n">
        <f aca="false">IF(Kalender!FQ35&lt;&gt;1,0,IF(AND($B35&gt;0,INDEX(Kalender!FQ$68:FQ$77,MAX(1,$B35))&gt;INDEX(Kalender!$B$68:$B$77,MAX(1,$B35))),1,0)+IF(OR(AND($C35&gt;0,INDEX(Kalender!FQ$81:FQ$110,MAX(1,$C35))&gt;INDEX(Kalender!$B$81:$B$110,MAX(1,$C35))),AND($D35&gt;0,INDEX(Kalender!FQ$81:FQ$110,MAX(1,$D35))&gt;INDEX(Kalender!$B$81:$B$110,MAX(1,$D35))),AND($E35&gt;0,INDEX(Kalender!FQ$81:FQ$110,MAX(1,$E35))&gt;INDEX(Kalender!$B$81:$B$110,MAX(1,$E35))),AND($F35&gt;0,INDEX(Kalender!FQ$81:FQ$110,MAX(1,$F35))&gt;INDEX(Kalender!$B$81:$B$110,MAX(1,$F35)))),2,0))</f>
        <v>0</v>
      </c>
      <c r="FR35" s="5" t="n">
        <f aca="false">IF(Kalender!FR35&lt;&gt;1,0,IF(AND($B35&gt;0,INDEX(Kalender!FR$68:FR$77,MAX(1,$B35))&gt;INDEX(Kalender!$B$68:$B$77,MAX(1,$B35))),1,0)+IF(OR(AND($C35&gt;0,INDEX(Kalender!FR$81:FR$110,MAX(1,$C35))&gt;INDEX(Kalender!$B$81:$B$110,MAX(1,$C35))),AND($D35&gt;0,INDEX(Kalender!FR$81:FR$110,MAX(1,$D35))&gt;INDEX(Kalender!$B$81:$B$110,MAX(1,$D35))),AND($E35&gt;0,INDEX(Kalender!FR$81:FR$110,MAX(1,$E35))&gt;INDEX(Kalender!$B$81:$B$110,MAX(1,$E35))),AND($F35&gt;0,INDEX(Kalender!FR$81:FR$110,MAX(1,$F35))&gt;INDEX(Kalender!$B$81:$B$110,MAX(1,$F35)))),2,0))</f>
        <v>0</v>
      </c>
      <c r="FS35" s="5" t="n">
        <f aca="false">IF(Kalender!FS35&lt;&gt;1,0,IF(AND($B35&gt;0,INDEX(Kalender!FS$68:FS$77,MAX(1,$B35))&gt;INDEX(Kalender!$B$68:$B$77,MAX(1,$B35))),1,0)+IF(OR(AND($C35&gt;0,INDEX(Kalender!FS$81:FS$110,MAX(1,$C35))&gt;INDEX(Kalender!$B$81:$B$110,MAX(1,$C35))),AND($D35&gt;0,INDEX(Kalender!FS$81:FS$110,MAX(1,$D35))&gt;INDEX(Kalender!$B$81:$B$110,MAX(1,$D35))),AND($E35&gt;0,INDEX(Kalender!FS$81:FS$110,MAX(1,$E35))&gt;INDEX(Kalender!$B$81:$B$110,MAX(1,$E35))),AND($F35&gt;0,INDEX(Kalender!FS$81:FS$110,MAX(1,$F35))&gt;INDEX(Kalender!$B$81:$B$110,MAX(1,$F35)))),2,0))</f>
        <v>0</v>
      </c>
      <c r="FT35" s="5" t="n">
        <f aca="false">IF(Kalender!FT35&lt;&gt;1,0,IF(AND($B35&gt;0,INDEX(Kalender!FT$68:FT$77,MAX(1,$B35))&gt;INDEX(Kalender!$B$68:$B$77,MAX(1,$B35))),1,0)+IF(OR(AND($C35&gt;0,INDEX(Kalender!FT$81:FT$110,MAX(1,$C35))&gt;INDEX(Kalender!$B$81:$B$110,MAX(1,$C35))),AND($D35&gt;0,INDEX(Kalender!FT$81:FT$110,MAX(1,$D35))&gt;INDEX(Kalender!$B$81:$B$110,MAX(1,$D35))),AND($E35&gt;0,INDEX(Kalender!FT$81:FT$110,MAX(1,$E35))&gt;INDEX(Kalender!$B$81:$B$110,MAX(1,$E35))),AND($F35&gt;0,INDEX(Kalender!FT$81:FT$110,MAX(1,$F35))&gt;INDEX(Kalender!$B$81:$B$110,MAX(1,$F35)))),2,0))</f>
        <v>0</v>
      </c>
      <c r="FU35" s="5" t="n">
        <f aca="false">IF(Kalender!FU35&lt;&gt;1,0,IF(AND($B35&gt;0,INDEX(Kalender!FU$68:FU$77,MAX(1,$B35))&gt;INDEX(Kalender!$B$68:$B$77,MAX(1,$B35))),1,0)+IF(OR(AND($C35&gt;0,INDEX(Kalender!FU$81:FU$110,MAX(1,$C35))&gt;INDEX(Kalender!$B$81:$B$110,MAX(1,$C35))),AND($D35&gt;0,INDEX(Kalender!FU$81:FU$110,MAX(1,$D35))&gt;INDEX(Kalender!$B$81:$B$110,MAX(1,$D35))),AND($E35&gt;0,INDEX(Kalender!FU$81:FU$110,MAX(1,$E35))&gt;INDEX(Kalender!$B$81:$B$110,MAX(1,$E35))),AND($F35&gt;0,INDEX(Kalender!FU$81:FU$110,MAX(1,$F35))&gt;INDEX(Kalender!$B$81:$B$110,MAX(1,$F35)))),2,0))</f>
        <v>0</v>
      </c>
      <c r="FV35" s="5" t="n">
        <f aca="false">IF(Kalender!FV35&lt;&gt;1,0,IF(AND($B35&gt;0,INDEX(Kalender!FV$68:FV$77,MAX(1,$B35))&gt;INDEX(Kalender!$B$68:$B$77,MAX(1,$B35))),1,0)+IF(OR(AND($C35&gt;0,INDEX(Kalender!FV$81:FV$110,MAX(1,$C35))&gt;INDEX(Kalender!$B$81:$B$110,MAX(1,$C35))),AND($D35&gt;0,INDEX(Kalender!FV$81:FV$110,MAX(1,$D35))&gt;INDEX(Kalender!$B$81:$B$110,MAX(1,$D35))),AND($E35&gt;0,INDEX(Kalender!FV$81:FV$110,MAX(1,$E35))&gt;INDEX(Kalender!$B$81:$B$110,MAX(1,$E35))),AND($F35&gt;0,INDEX(Kalender!FV$81:FV$110,MAX(1,$F35))&gt;INDEX(Kalender!$B$81:$B$110,MAX(1,$F35)))),2,0))</f>
        <v>0</v>
      </c>
      <c r="FW35" s="5" t="n">
        <f aca="false">IF(Kalender!FW35&lt;&gt;1,0,IF(AND($B35&gt;0,INDEX(Kalender!FW$68:FW$77,MAX(1,$B35))&gt;INDEX(Kalender!$B$68:$B$77,MAX(1,$B35))),1,0)+IF(OR(AND($C35&gt;0,INDEX(Kalender!FW$81:FW$110,MAX(1,$C35))&gt;INDEX(Kalender!$B$81:$B$110,MAX(1,$C35))),AND($D35&gt;0,INDEX(Kalender!FW$81:FW$110,MAX(1,$D35))&gt;INDEX(Kalender!$B$81:$B$110,MAX(1,$D35))),AND($E35&gt;0,INDEX(Kalender!FW$81:FW$110,MAX(1,$E35))&gt;INDEX(Kalender!$B$81:$B$110,MAX(1,$E35))),AND($F35&gt;0,INDEX(Kalender!FW$81:FW$110,MAX(1,$F35))&gt;INDEX(Kalender!$B$81:$B$110,MAX(1,$F35)))),2,0))</f>
        <v>0</v>
      </c>
      <c r="FX35" s="5" t="n">
        <f aca="false">IF(Kalender!FX35&lt;&gt;1,0,IF(AND($B35&gt;0,INDEX(Kalender!FX$68:FX$77,MAX(1,$B35))&gt;INDEX(Kalender!$B$68:$B$77,MAX(1,$B35))),1,0)+IF(OR(AND($C35&gt;0,INDEX(Kalender!FX$81:FX$110,MAX(1,$C35))&gt;INDEX(Kalender!$B$81:$B$110,MAX(1,$C35))),AND($D35&gt;0,INDEX(Kalender!FX$81:FX$110,MAX(1,$D35))&gt;INDEX(Kalender!$B$81:$B$110,MAX(1,$D35))),AND($E35&gt;0,INDEX(Kalender!FX$81:FX$110,MAX(1,$E35))&gt;INDEX(Kalender!$B$81:$B$110,MAX(1,$E35))),AND($F35&gt;0,INDEX(Kalender!FX$81:FX$110,MAX(1,$F35))&gt;INDEX(Kalender!$B$81:$B$110,MAX(1,$F35)))),2,0))</f>
        <v>0</v>
      </c>
      <c r="FY35" s="5" t="n">
        <f aca="false">IF(Kalender!FY35&lt;&gt;1,0,IF(AND($B35&gt;0,INDEX(Kalender!FY$68:FY$77,MAX(1,$B35))&gt;INDEX(Kalender!$B$68:$B$77,MAX(1,$B35))),1,0)+IF(OR(AND($C35&gt;0,INDEX(Kalender!FY$81:FY$110,MAX(1,$C35))&gt;INDEX(Kalender!$B$81:$B$110,MAX(1,$C35))),AND($D35&gt;0,INDEX(Kalender!FY$81:FY$110,MAX(1,$D35))&gt;INDEX(Kalender!$B$81:$B$110,MAX(1,$D35))),AND($E35&gt;0,INDEX(Kalender!FY$81:FY$110,MAX(1,$E35))&gt;INDEX(Kalender!$B$81:$B$110,MAX(1,$E35))),AND($F35&gt;0,INDEX(Kalender!FY$81:FY$110,MAX(1,$F35))&gt;INDEX(Kalender!$B$81:$B$110,MAX(1,$F35)))),2,0))</f>
        <v>0</v>
      </c>
      <c r="FZ35" s="5" t="n">
        <f aca="false">IF(Kalender!FZ35&lt;&gt;1,0,IF(AND($B35&gt;0,INDEX(Kalender!FZ$68:FZ$77,MAX(1,$B35))&gt;INDEX(Kalender!$B$68:$B$77,MAX(1,$B35))),1,0)+IF(OR(AND($C35&gt;0,INDEX(Kalender!FZ$81:FZ$110,MAX(1,$C35))&gt;INDEX(Kalender!$B$81:$B$110,MAX(1,$C35))),AND($D35&gt;0,INDEX(Kalender!FZ$81:FZ$110,MAX(1,$D35))&gt;INDEX(Kalender!$B$81:$B$110,MAX(1,$D35))),AND($E35&gt;0,INDEX(Kalender!FZ$81:FZ$110,MAX(1,$E35))&gt;INDEX(Kalender!$B$81:$B$110,MAX(1,$E35))),AND($F35&gt;0,INDEX(Kalender!FZ$81:FZ$110,MAX(1,$F35))&gt;INDEX(Kalender!$B$81:$B$110,MAX(1,$F35)))),2,0))</f>
        <v>0</v>
      </c>
      <c r="GA35" s="5" t="n">
        <f aca="false">IF(Kalender!GA35&lt;&gt;1,0,IF(AND($B35&gt;0,INDEX(Kalender!GA$68:GA$77,MAX(1,$B35))&gt;INDEX(Kalender!$B$68:$B$77,MAX(1,$B35))),1,0)+IF(OR(AND($C35&gt;0,INDEX(Kalender!GA$81:GA$110,MAX(1,$C35))&gt;INDEX(Kalender!$B$81:$B$110,MAX(1,$C35))),AND($D35&gt;0,INDEX(Kalender!GA$81:GA$110,MAX(1,$D35))&gt;INDEX(Kalender!$B$81:$B$110,MAX(1,$D35))),AND($E35&gt;0,INDEX(Kalender!GA$81:GA$110,MAX(1,$E35))&gt;INDEX(Kalender!$B$81:$B$110,MAX(1,$E35))),AND($F35&gt;0,INDEX(Kalender!GA$81:GA$110,MAX(1,$F35))&gt;INDEX(Kalender!$B$81:$B$110,MAX(1,$F35)))),2,0))</f>
        <v>0</v>
      </c>
      <c r="GB35" s="5" t="n">
        <f aca="false">IF(Kalender!GB35&lt;&gt;1,0,IF(AND($B35&gt;0,INDEX(Kalender!GB$68:GB$77,MAX(1,$B35))&gt;INDEX(Kalender!$B$68:$B$77,MAX(1,$B35))),1,0)+IF(OR(AND($C35&gt;0,INDEX(Kalender!GB$81:GB$110,MAX(1,$C35))&gt;INDEX(Kalender!$B$81:$B$110,MAX(1,$C35))),AND($D35&gt;0,INDEX(Kalender!GB$81:GB$110,MAX(1,$D35))&gt;INDEX(Kalender!$B$81:$B$110,MAX(1,$D35))),AND($E35&gt;0,INDEX(Kalender!GB$81:GB$110,MAX(1,$E35))&gt;INDEX(Kalender!$B$81:$B$110,MAX(1,$E35))),AND($F35&gt;0,INDEX(Kalender!GB$81:GB$110,MAX(1,$F35))&gt;INDEX(Kalender!$B$81:$B$110,MAX(1,$F35)))),2,0))</f>
        <v>0</v>
      </c>
      <c r="GC35" s="5" t="n">
        <f aca="false">IF(Kalender!GC35&lt;&gt;1,0,IF(AND($B35&gt;0,INDEX(Kalender!GC$68:GC$77,MAX(1,$B35))&gt;INDEX(Kalender!$B$68:$B$77,MAX(1,$B35))),1,0)+IF(OR(AND($C35&gt;0,INDEX(Kalender!GC$81:GC$110,MAX(1,$C35))&gt;INDEX(Kalender!$B$81:$B$110,MAX(1,$C35))),AND($D35&gt;0,INDEX(Kalender!GC$81:GC$110,MAX(1,$D35))&gt;INDEX(Kalender!$B$81:$B$110,MAX(1,$D35))),AND($E35&gt;0,INDEX(Kalender!GC$81:GC$110,MAX(1,$E35))&gt;INDEX(Kalender!$B$81:$B$110,MAX(1,$E35))),AND($F35&gt;0,INDEX(Kalender!GC$81:GC$110,MAX(1,$F35))&gt;INDEX(Kalender!$B$81:$B$110,MAX(1,$F35)))),2,0))</f>
        <v>0</v>
      </c>
      <c r="GD35" s="5" t="n">
        <f aca="false">IF(Kalender!GD35&lt;&gt;1,0,IF(AND($B35&gt;0,INDEX(Kalender!GD$68:GD$77,MAX(1,$B35))&gt;INDEX(Kalender!$B$68:$B$77,MAX(1,$B35))),1,0)+IF(OR(AND($C35&gt;0,INDEX(Kalender!GD$81:GD$110,MAX(1,$C35))&gt;INDEX(Kalender!$B$81:$B$110,MAX(1,$C35))),AND($D35&gt;0,INDEX(Kalender!GD$81:GD$110,MAX(1,$D35))&gt;INDEX(Kalender!$B$81:$B$110,MAX(1,$D35))),AND($E35&gt;0,INDEX(Kalender!GD$81:GD$110,MAX(1,$E35))&gt;INDEX(Kalender!$B$81:$B$110,MAX(1,$E35))),AND($F35&gt;0,INDEX(Kalender!GD$81:GD$110,MAX(1,$F35))&gt;INDEX(Kalender!$B$81:$B$110,MAX(1,$F35)))),2,0))</f>
        <v>0</v>
      </c>
      <c r="GE35" s="5" t="n">
        <f aca="false">IF(Kalender!GE35&lt;&gt;1,0,IF(AND($B35&gt;0,INDEX(Kalender!GE$68:GE$77,MAX(1,$B35))&gt;INDEX(Kalender!$B$68:$B$77,MAX(1,$B35))),1,0)+IF(OR(AND($C35&gt;0,INDEX(Kalender!GE$81:GE$110,MAX(1,$C35))&gt;INDEX(Kalender!$B$81:$B$110,MAX(1,$C35))),AND($D35&gt;0,INDEX(Kalender!GE$81:GE$110,MAX(1,$D35))&gt;INDEX(Kalender!$B$81:$B$110,MAX(1,$D35))),AND($E35&gt;0,INDEX(Kalender!GE$81:GE$110,MAX(1,$E35))&gt;INDEX(Kalender!$B$81:$B$110,MAX(1,$E35))),AND($F35&gt;0,INDEX(Kalender!GE$81:GE$110,MAX(1,$F35))&gt;INDEX(Kalender!$B$81:$B$110,MAX(1,$F35)))),2,0))</f>
        <v>0</v>
      </c>
      <c r="GF35" s="5" t="n">
        <f aca="false">IF(Kalender!GF35&lt;&gt;1,0,IF(AND($B35&gt;0,INDEX(Kalender!GF$68:GF$77,MAX(1,$B35))&gt;INDEX(Kalender!$B$68:$B$77,MAX(1,$B35))),1,0)+IF(OR(AND($C35&gt;0,INDEX(Kalender!GF$81:GF$110,MAX(1,$C35))&gt;INDEX(Kalender!$B$81:$B$110,MAX(1,$C35))),AND($D35&gt;0,INDEX(Kalender!GF$81:GF$110,MAX(1,$D35))&gt;INDEX(Kalender!$B$81:$B$110,MAX(1,$D35))),AND($E35&gt;0,INDEX(Kalender!GF$81:GF$110,MAX(1,$E35))&gt;INDEX(Kalender!$B$81:$B$110,MAX(1,$E35))),AND($F35&gt;0,INDEX(Kalender!GF$81:GF$110,MAX(1,$F35))&gt;INDEX(Kalender!$B$81:$B$110,MAX(1,$F35)))),2,0))</f>
        <v>0</v>
      </c>
      <c r="GG35" s="5" t="n">
        <f aca="false">IF(Kalender!GG35&lt;&gt;1,0,IF(AND($B35&gt;0,INDEX(Kalender!GG$68:GG$77,MAX(1,$B35))&gt;INDEX(Kalender!$B$68:$B$77,MAX(1,$B35))),1,0)+IF(OR(AND($C35&gt;0,INDEX(Kalender!GG$81:GG$110,MAX(1,$C35))&gt;INDEX(Kalender!$B$81:$B$110,MAX(1,$C35))),AND($D35&gt;0,INDEX(Kalender!GG$81:GG$110,MAX(1,$D35))&gt;INDEX(Kalender!$B$81:$B$110,MAX(1,$D35))),AND($E35&gt;0,INDEX(Kalender!GG$81:GG$110,MAX(1,$E35))&gt;INDEX(Kalender!$B$81:$B$110,MAX(1,$E35))),AND($F35&gt;0,INDEX(Kalender!GG$81:GG$110,MAX(1,$F35))&gt;INDEX(Kalender!$B$81:$B$110,MAX(1,$F35)))),2,0))</f>
        <v>0</v>
      </c>
      <c r="GH35" s="5" t="n">
        <f aca="false">IF(Kalender!GH35&lt;&gt;1,0,IF(AND($B35&gt;0,INDEX(Kalender!GH$68:GH$77,MAX(1,$B35))&gt;INDEX(Kalender!$B$68:$B$77,MAX(1,$B35))),1,0)+IF(OR(AND($C35&gt;0,INDEX(Kalender!GH$81:GH$110,MAX(1,$C35))&gt;INDEX(Kalender!$B$81:$B$110,MAX(1,$C35))),AND($D35&gt;0,INDEX(Kalender!GH$81:GH$110,MAX(1,$D35))&gt;INDEX(Kalender!$B$81:$B$110,MAX(1,$D35))),AND($E35&gt;0,INDEX(Kalender!GH$81:GH$110,MAX(1,$E35))&gt;INDEX(Kalender!$B$81:$B$110,MAX(1,$E35))),AND($F35&gt;0,INDEX(Kalender!GH$81:GH$110,MAX(1,$F35))&gt;INDEX(Kalender!$B$81:$B$110,MAX(1,$F35)))),2,0))</f>
        <v>0</v>
      </c>
      <c r="GI35" s="5" t="n">
        <f aca="false">IF(Kalender!GI35&lt;&gt;1,0,IF(AND($B35&gt;0,INDEX(Kalender!GI$68:GI$77,MAX(1,$B35))&gt;INDEX(Kalender!$B$68:$B$77,MAX(1,$B35))),1,0)+IF(OR(AND($C35&gt;0,INDEX(Kalender!GI$81:GI$110,MAX(1,$C35))&gt;INDEX(Kalender!$B$81:$B$110,MAX(1,$C35))),AND($D35&gt;0,INDEX(Kalender!GI$81:GI$110,MAX(1,$D35))&gt;INDEX(Kalender!$B$81:$B$110,MAX(1,$D35))),AND($E35&gt;0,INDEX(Kalender!GI$81:GI$110,MAX(1,$E35))&gt;INDEX(Kalender!$B$81:$B$110,MAX(1,$E35))),AND($F35&gt;0,INDEX(Kalender!GI$81:GI$110,MAX(1,$F35))&gt;INDEX(Kalender!$B$81:$B$110,MAX(1,$F35)))),2,0))</f>
        <v>0</v>
      </c>
      <c r="GJ35" s="5" t="n">
        <f aca="false">IF(Kalender!GJ35&lt;&gt;1,0,IF(AND($B35&gt;0,INDEX(Kalender!GJ$68:GJ$77,MAX(1,$B35))&gt;INDEX(Kalender!$B$68:$B$77,MAX(1,$B35))),1,0)+IF(OR(AND($C35&gt;0,INDEX(Kalender!GJ$81:GJ$110,MAX(1,$C35))&gt;INDEX(Kalender!$B$81:$B$110,MAX(1,$C35))),AND($D35&gt;0,INDEX(Kalender!GJ$81:GJ$110,MAX(1,$D35))&gt;INDEX(Kalender!$B$81:$B$110,MAX(1,$D35))),AND($E35&gt;0,INDEX(Kalender!GJ$81:GJ$110,MAX(1,$E35))&gt;INDEX(Kalender!$B$81:$B$110,MAX(1,$E35))),AND($F35&gt;0,INDEX(Kalender!GJ$81:GJ$110,MAX(1,$F35))&gt;INDEX(Kalender!$B$81:$B$110,MAX(1,$F35)))),2,0))</f>
        <v>0</v>
      </c>
      <c r="GK35" s="5" t="n">
        <f aca="false">IF(Kalender!GK35&lt;&gt;1,0,IF(AND($B35&gt;0,INDEX(Kalender!GK$68:GK$77,MAX(1,$B35))&gt;INDEX(Kalender!$B$68:$B$77,MAX(1,$B35))),1,0)+IF(OR(AND($C35&gt;0,INDEX(Kalender!GK$81:GK$110,MAX(1,$C35))&gt;INDEX(Kalender!$B$81:$B$110,MAX(1,$C35))),AND($D35&gt;0,INDEX(Kalender!GK$81:GK$110,MAX(1,$D35))&gt;INDEX(Kalender!$B$81:$B$110,MAX(1,$D35))),AND($E35&gt;0,INDEX(Kalender!GK$81:GK$110,MAX(1,$E35))&gt;INDEX(Kalender!$B$81:$B$110,MAX(1,$E35))),AND($F35&gt;0,INDEX(Kalender!GK$81:GK$110,MAX(1,$F35))&gt;INDEX(Kalender!$B$81:$B$110,MAX(1,$F35)))),2,0))</f>
        <v>0</v>
      </c>
      <c r="GL35" s="5" t="n">
        <f aca="false">IF(Kalender!GL35&lt;&gt;1,0,IF(AND($B35&gt;0,INDEX(Kalender!GL$68:GL$77,MAX(1,$B35))&gt;INDEX(Kalender!$B$68:$B$77,MAX(1,$B35))),1,0)+IF(OR(AND($C35&gt;0,INDEX(Kalender!GL$81:GL$110,MAX(1,$C35))&gt;INDEX(Kalender!$B$81:$B$110,MAX(1,$C35))),AND($D35&gt;0,INDEX(Kalender!GL$81:GL$110,MAX(1,$D35))&gt;INDEX(Kalender!$B$81:$B$110,MAX(1,$D35))),AND($E35&gt;0,INDEX(Kalender!GL$81:GL$110,MAX(1,$E35))&gt;INDEX(Kalender!$B$81:$B$110,MAX(1,$E35))),AND($F35&gt;0,INDEX(Kalender!GL$81:GL$110,MAX(1,$F35))&gt;INDEX(Kalender!$B$81:$B$110,MAX(1,$F35)))),2,0))</f>
        <v>0</v>
      </c>
      <c r="GM35" s="5" t="n">
        <f aca="false">IF(Kalender!GM35&lt;&gt;1,0,IF(AND($B35&gt;0,INDEX(Kalender!GM$68:GM$77,MAX(1,$B35))&gt;INDEX(Kalender!$B$68:$B$77,MAX(1,$B35))),1,0)+IF(OR(AND($C35&gt;0,INDEX(Kalender!GM$81:GM$110,MAX(1,$C35))&gt;INDEX(Kalender!$B$81:$B$110,MAX(1,$C35))),AND($D35&gt;0,INDEX(Kalender!GM$81:GM$110,MAX(1,$D35))&gt;INDEX(Kalender!$B$81:$B$110,MAX(1,$D35))),AND($E35&gt;0,INDEX(Kalender!GM$81:GM$110,MAX(1,$E35))&gt;INDEX(Kalender!$B$81:$B$110,MAX(1,$E35))),AND($F35&gt;0,INDEX(Kalender!GM$81:GM$110,MAX(1,$F35))&gt;INDEX(Kalender!$B$81:$B$110,MAX(1,$F35)))),2,0))</f>
        <v>0</v>
      </c>
      <c r="GN35" s="5" t="n">
        <f aca="false">IF(Kalender!GN35&lt;&gt;1,0,IF(AND($B35&gt;0,INDEX(Kalender!GN$68:GN$77,MAX(1,$B35))&gt;INDEX(Kalender!$B$68:$B$77,MAX(1,$B35))),1,0)+IF(OR(AND($C35&gt;0,INDEX(Kalender!GN$81:GN$110,MAX(1,$C35))&gt;INDEX(Kalender!$B$81:$B$110,MAX(1,$C35))),AND($D35&gt;0,INDEX(Kalender!GN$81:GN$110,MAX(1,$D35))&gt;INDEX(Kalender!$B$81:$B$110,MAX(1,$D35))),AND($E35&gt;0,INDEX(Kalender!GN$81:GN$110,MAX(1,$E35))&gt;INDEX(Kalender!$B$81:$B$110,MAX(1,$E35))),AND($F35&gt;0,INDEX(Kalender!GN$81:GN$110,MAX(1,$F35))&gt;INDEX(Kalender!$B$81:$B$110,MAX(1,$F35)))),2,0))</f>
        <v>0</v>
      </c>
      <c r="GO35" s="5" t="n">
        <f aca="false">IF(Kalender!GO35&lt;&gt;1,0,IF(AND($B35&gt;0,INDEX(Kalender!GO$68:GO$77,MAX(1,$B35))&gt;INDEX(Kalender!$B$68:$B$77,MAX(1,$B35))),1,0)+IF(OR(AND($C35&gt;0,INDEX(Kalender!GO$81:GO$110,MAX(1,$C35))&gt;INDEX(Kalender!$B$81:$B$110,MAX(1,$C35))),AND($D35&gt;0,INDEX(Kalender!GO$81:GO$110,MAX(1,$D35))&gt;INDEX(Kalender!$B$81:$B$110,MAX(1,$D35))),AND($E35&gt;0,INDEX(Kalender!GO$81:GO$110,MAX(1,$E35))&gt;INDEX(Kalender!$B$81:$B$110,MAX(1,$E35))),AND($F35&gt;0,INDEX(Kalender!GO$81:GO$110,MAX(1,$F35))&gt;INDEX(Kalender!$B$81:$B$110,MAX(1,$F35)))),2,0))</f>
        <v>0</v>
      </c>
      <c r="GP35" s="5" t="n">
        <f aca="false">IF(Kalender!GP35&lt;&gt;1,0,IF(AND($B35&gt;0,INDEX(Kalender!GP$68:GP$77,MAX(1,$B35))&gt;INDEX(Kalender!$B$68:$B$77,MAX(1,$B35))),1,0)+IF(OR(AND($C35&gt;0,INDEX(Kalender!GP$81:GP$110,MAX(1,$C35))&gt;INDEX(Kalender!$B$81:$B$110,MAX(1,$C35))),AND($D35&gt;0,INDEX(Kalender!GP$81:GP$110,MAX(1,$D35))&gt;INDEX(Kalender!$B$81:$B$110,MAX(1,$D35))),AND($E35&gt;0,INDEX(Kalender!GP$81:GP$110,MAX(1,$E35))&gt;INDEX(Kalender!$B$81:$B$110,MAX(1,$E35))),AND($F35&gt;0,INDEX(Kalender!GP$81:GP$110,MAX(1,$F35))&gt;INDEX(Kalender!$B$81:$B$110,MAX(1,$F35)))),2,0))</f>
        <v>0</v>
      </c>
      <c r="GQ35" s="5" t="n">
        <f aca="false">IF(Kalender!GQ35&lt;&gt;1,0,IF(AND($B35&gt;0,INDEX(Kalender!GQ$68:GQ$77,MAX(1,$B35))&gt;INDEX(Kalender!$B$68:$B$77,MAX(1,$B35))),1,0)+IF(OR(AND($C35&gt;0,INDEX(Kalender!GQ$81:GQ$110,MAX(1,$C35))&gt;INDEX(Kalender!$B$81:$B$110,MAX(1,$C35))),AND($D35&gt;0,INDEX(Kalender!GQ$81:GQ$110,MAX(1,$D35))&gt;INDEX(Kalender!$B$81:$B$110,MAX(1,$D35))),AND($E35&gt;0,INDEX(Kalender!GQ$81:GQ$110,MAX(1,$E35))&gt;INDEX(Kalender!$B$81:$B$110,MAX(1,$E35))),AND($F35&gt;0,INDEX(Kalender!GQ$81:GQ$110,MAX(1,$F35))&gt;INDEX(Kalender!$B$81:$B$110,MAX(1,$F35)))),2,0))</f>
        <v>0</v>
      </c>
      <c r="GR35" s="5" t="n">
        <f aca="false">IF(Kalender!GR35&lt;&gt;1,0,IF(AND($B35&gt;0,INDEX(Kalender!GR$68:GR$77,MAX(1,$B35))&gt;INDEX(Kalender!$B$68:$B$77,MAX(1,$B35))),1,0)+IF(OR(AND($C35&gt;0,INDEX(Kalender!GR$81:GR$110,MAX(1,$C35))&gt;INDEX(Kalender!$B$81:$B$110,MAX(1,$C35))),AND($D35&gt;0,INDEX(Kalender!GR$81:GR$110,MAX(1,$D35))&gt;INDEX(Kalender!$B$81:$B$110,MAX(1,$D35))),AND($E35&gt;0,INDEX(Kalender!GR$81:GR$110,MAX(1,$E35))&gt;INDEX(Kalender!$B$81:$B$110,MAX(1,$E35))),AND($F35&gt;0,INDEX(Kalender!GR$81:GR$110,MAX(1,$F35))&gt;INDEX(Kalender!$B$81:$B$110,MAX(1,$F35)))),2,0))</f>
        <v>0</v>
      </c>
      <c r="GS35" s="5" t="n">
        <f aca="false">IF(Kalender!GS35&lt;&gt;1,0,IF(AND($B35&gt;0,INDEX(Kalender!GS$68:GS$77,MAX(1,$B35))&gt;INDEX(Kalender!$B$68:$B$77,MAX(1,$B35))),1,0)+IF(OR(AND($C35&gt;0,INDEX(Kalender!GS$81:GS$110,MAX(1,$C35))&gt;INDEX(Kalender!$B$81:$B$110,MAX(1,$C35))),AND($D35&gt;0,INDEX(Kalender!GS$81:GS$110,MAX(1,$D35))&gt;INDEX(Kalender!$B$81:$B$110,MAX(1,$D35))),AND($E35&gt;0,INDEX(Kalender!GS$81:GS$110,MAX(1,$E35))&gt;INDEX(Kalender!$B$81:$B$110,MAX(1,$E35))),AND($F35&gt;0,INDEX(Kalender!GS$81:GS$110,MAX(1,$F35))&gt;INDEX(Kalender!$B$81:$B$110,MAX(1,$F35)))),2,0))</f>
        <v>0</v>
      </c>
      <c r="GT35" s="5" t="n">
        <f aca="false">IF(Kalender!GT35&lt;&gt;1,0,IF(AND($B35&gt;0,INDEX(Kalender!GT$68:GT$77,MAX(1,$B35))&gt;INDEX(Kalender!$B$68:$B$77,MAX(1,$B35))),1,0)+IF(OR(AND($C35&gt;0,INDEX(Kalender!GT$81:GT$110,MAX(1,$C35))&gt;INDEX(Kalender!$B$81:$B$110,MAX(1,$C35))),AND($D35&gt;0,INDEX(Kalender!GT$81:GT$110,MAX(1,$D35))&gt;INDEX(Kalender!$B$81:$B$110,MAX(1,$D35))),AND($E35&gt;0,INDEX(Kalender!GT$81:GT$110,MAX(1,$E35))&gt;INDEX(Kalender!$B$81:$B$110,MAX(1,$E35))),AND($F35&gt;0,INDEX(Kalender!GT$81:GT$110,MAX(1,$F35))&gt;INDEX(Kalender!$B$81:$B$110,MAX(1,$F35)))),2,0))</f>
        <v>0</v>
      </c>
      <c r="GU35" s="5" t="n">
        <f aca="false">IF(Kalender!GU35&lt;&gt;1,0,IF(AND($B35&gt;0,INDEX(Kalender!GU$68:GU$77,MAX(1,$B35))&gt;INDEX(Kalender!$B$68:$B$77,MAX(1,$B35))),1,0)+IF(OR(AND($C35&gt;0,INDEX(Kalender!GU$81:GU$110,MAX(1,$C35))&gt;INDEX(Kalender!$B$81:$B$110,MAX(1,$C35))),AND($D35&gt;0,INDEX(Kalender!GU$81:GU$110,MAX(1,$D35))&gt;INDEX(Kalender!$B$81:$B$110,MAX(1,$D35))),AND($E35&gt;0,INDEX(Kalender!GU$81:GU$110,MAX(1,$E35))&gt;INDEX(Kalender!$B$81:$B$110,MAX(1,$E35))),AND($F35&gt;0,INDEX(Kalender!GU$81:GU$110,MAX(1,$F35))&gt;INDEX(Kalender!$B$81:$B$110,MAX(1,$F35)))),2,0))</f>
        <v>0</v>
      </c>
      <c r="GV35" s="5" t="n">
        <f aca="false">IF(Kalender!GV35&lt;&gt;1,0,IF(AND($B35&gt;0,INDEX(Kalender!GV$68:GV$77,MAX(1,$B35))&gt;INDEX(Kalender!$B$68:$B$77,MAX(1,$B35))),1,0)+IF(OR(AND($C35&gt;0,INDEX(Kalender!GV$81:GV$110,MAX(1,$C35))&gt;INDEX(Kalender!$B$81:$B$110,MAX(1,$C35))),AND($D35&gt;0,INDEX(Kalender!GV$81:GV$110,MAX(1,$D35))&gt;INDEX(Kalender!$B$81:$B$110,MAX(1,$D35))),AND($E35&gt;0,INDEX(Kalender!GV$81:GV$110,MAX(1,$E35))&gt;INDEX(Kalender!$B$81:$B$110,MAX(1,$E35))),AND($F35&gt;0,INDEX(Kalender!GV$81:GV$110,MAX(1,$F35))&gt;INDEX(Kalender!$B$81:$B$110,MAX(1,$F35)))),2,0))</f>
        <v>0</v>
      </c>
      <c r="GW35" s="5" t="n">
        <f aca="false">IF(Kalender!GW35&lt;&gt;1,0,IF(AND($B35&gt;0,INDEX(Kalender!GW$68:GW$77,MAX(1,$B35))&gt;INDEX(Kalender!$B$68:$B$77,MAX(1,$B35))),1,0)+IF(OR(AND($C35&gt;0,INDEX(Kalender!GW$81:GW$110,MAX(1,$C35))&gt;INDEX(Kalender!$B$81:$B$110,MAX(1,$C35))),AND($D35&gt;0,INDEX(Kalender!GW$81:GW$110,MAX(1,$D35))&gt;INDEX(Kalender!$B$81:$B$110,MAX(1,$D35))),AND($E35&gt;0,INDEX(Kalender!GW$81:GW$110,MAX(1,$E35))&gt;INDEX(Kalender!$B$81:$B$110,MAX(1,$E35))),AND($F35&gt;0,INDEX(Kalender!GW$81:GW$110,MAX(1,$F35))&gt;INDEX(Kalender!$B$81:$B$110,MAX(1,$F35)))),2,0))</f>
        <v>0</v>
      </c>
      <c r="GX35" s="5" t="n">
        <f aca="false">IF(Kalender!GX35&lt;&gt;1,0,IF(AND($B35&gt;0,INDEX(Kalender!GX$68:GX$77,MAX(1,$B35))&gt;INDEX(Kalender!$B$68:$B$77,MAX(1,$B35))),1,0)+IF(OR(AND($C35&gt;0,INDEX(Kalender!GX$81:GX$110,MAX(1,$C35))&gt;INDEX(Kalender!$B$81:$B$110,MAX(1,$C35))),AND($D35&gt;0,INDEX(Kalender!GX$81:GX$110,MAX(1,$D35))&gt;INDEX(Kalender!$B$81:$B$110,MAX(1,$D35))),AND($E35&gt;0,INDEX(Kalender!GX$81:GX$110,MAX(1,$E35))&gt;INDEX(Kalender!$B$81:$B$110,MAX(1,$E35))),AND($F35&gt;0,INDEX(Kalender!GX$81:GX$110,MAX(1,$F35))&gt;INDEX(Kalender!$B$81:$B$110,MAX(1,$F35)))),2,0))</f>
        <v>0</v>
      </c>
      <c r="GY35" s="5" t="n">
        <f aca="false">IF(Kalender!GY35&lt;&gt;1,0,IF(AND($B35&gt;0,INDEX(Kalender!GY$68:GY$77,MAX(1,$B35))&gt;INDEX(Kalender!$B$68:$B$77,MAX(1,$B35))),1,0)+IF(OR(AND($C35&gt;0,INDEX(Kalender!GY$81:GY$110,MAX(1,$C35))&gt;INDEX(Kalender!$B$81:$B$110,MAX(1,$C35))),AND($D35&gt;0,INDEX(Kalender!GY$81:GY$110,MAX(1,$D35))&gt;INDEX(Kalender!$B$81:$B$110,MAX(1,$D35))),AND($E35&gt;0,INDEX(Kalender!GY$81:GY$110,MAX(1,$E35))&gt;INDEX(Kalender!$B$81:$B$110,MAX(1,$E35))),AND($F35&gt;0,INDEX(Kalender!GY$81:GY$110,MAX(1,$F35))&gt;INDEX(Kalender!$B$81:$B$110,MAX(1,$F35)))),2,0))</f>
        <v>0</v>
      </c>
      <c r="GZ35" s="5" t="n">
        <f aca="false">IF(Kalender!GZ35&lt;&gt;1,0,IF(AND($B35&gt;0,INDEX(Kalender!GZ$68:GZ$77,MAX(1,$B35))&gt;INDEX(Kalender!$B$68:$B$77,MAX(1,$B35))),1,0)+IF(OR(AND($C35&gt;0,INDEX(Kalender!GZ$81:GZ$110,MAX(1,$C35))&gt;INDEX(Kalender!$B$81:$B$110,MAX(1,$C35))),AND($D35&gt;0,INDEX(Kalender!GZ$81:GZ$110,MAX(1,$D35))&gt;INDEX(Kalender!$B$81:$B$110,MAX(1,$D35))),AND($E35&gt;0,INDEX(Kalender!GZ$81:GZ$110,MAX(1,$E35))&gt;INDEX(Kalender!$B$81:$B$110,MAX(1,$E35))),AND($F35&gt;0,INDEX(Kalender!GZ$81:GZ$110,MAX(1,$F35))&gt;INDEX(Kalender!$B$81:$B$110,MAX(1,$F35)))),2,0))</f>
        <v>0</v>
      </c>
      <c r="HA35" s="5" t="n">
        <f aca="false">IF(Kalender!HA35&lt;&gt;1,0,IF(AND($B35&gt;0,INDEX(Kalender!HA$68:HA$77,MAX(1,$B35))&gt;INDEX(Kalender!$B$68:$B$77,MAX(1,$B35))),1,0)+IF(OR(AND($C35&gt;0,INDEX(Kalender!HA$81:HA$110,MAX(1,$C35))&gt;INDEX(Kalender!$B$81:$B$110,MAX(1,$C35))),AND($D35&gt;0,INDEX(Kalender!HA$81:HA$110,MAX(1,$D35))&gt;INDEX(Kalender!$B$81:$B$110,MAX(1,$D35))),AND($E35&gt;0,INDEX(Kalender!HA$81:HA$110,MAX(1,$E35))&gt;INDEX(Kalender!$B$81:$B$110,MAX(1,$E35))),AND($F35&gt;0,INDEX(Kalender!HA$81:HA$110,MAX(1,$F35))&gt;INDEX(Kalender!$B$81:$B$110,MAX(1,$F35)))),2,0))</f>
        <v>0</v>
      </c>
      <c r="HB35" s="5" t="n">
        <f aca="false">IF(Kalender!HB35&lt;&gt;1,0,IF(AND($B35&gt;0,INDEX(Kalender!HB$68:HB$77,MAX(1,$B35))&gt;INDEX(Kalender!$B$68:$B$77,MAX(1,$B35))),1,0)+IF(OR(AND($C35&gt;0,INDEX(Kalender!HB$81:HB$110,MAX(1,$C35))&gt;INDEX(Kalender!$B$81:$B$110,MAX(1,$C35))),AND($D35&gt;0,INDEX(Kalender!HB$81:HB$110,MAX(1,$D35))&gt;INDEX(Kalender!$B$81:$B$110,MAX(1,$D35))),AND($E35&gt;0,INDEX(Kalender!HB$81:HB$110,MAX(1,$E35))&gt;INDEX(Kalender!$B$81:$B$110,MAX(1,$E35))),AND($F35&gt;0,INDEX(Kalender!HB$81:HB$110,MAX(1,$F35))&gt;INDEX(Kalender!$B$81:$B$110,MAX(1,$F35)))),2,0))</f>
        <v>0</v>
      </c>
      <c r="HC35" s="5" t="n">
        <f aca="false">IF(Kalender!HC35&lt;&gt;1,0,IF(AND($B35&gt;0,INDEX(Kalender!HC$68:HC$77,MAX(1,$B35))&gt;INDEX(Kalender!$B$68:$B$77,MAX(1,$B35))),1,0)+IF(OR(AND($C35&gt;0,INDEX(Kalender!HC$81:HC$110,MAX(1,$C35))&gt;INDEX(Kalender!$B$81:$B$110,MAX(1,$C35))),AND($D35&gt;0,INDEX(Kalender!HC$81:HC$110,MAX(1,$D35))&gt;INDEX(Kalender!$B$81:$B$110,MAX(1,$D35))),AND($E35&gt;0,INDEX(Kalender!HC$81:HC$110,MAX(1,$E35))&gt;INDEX(Kalender!$B$81:$B$110,MAX(1,$E35))),AND($F35&gt;0,INDEX(Kalender!HC$81:HC$110,MAX(1,$F35))&gt;INDEX(Kalender!$B$81:$B$110,MAX(1,$F35)))),2,0))</f>
        <v>0</v>
      </c>
      <c r="HD35" s="5" t="n">
        <f aca="false">IF(Kalender!HD35&lt;&gt;1,0,IF(AND($B35&gt;0,INDEX(Kalender!HD$68:HD$77,MAX(1,$B35))&gt;INDEX(Kalender!$B$68:$B$77,MAX(1,$B35))),1,0)+IF(OR(AND($C35&gt;0,INDEX(Kalender!HD$81:HD$110,MAX(1,$C35))&gt;INDEX(Kalender!$B$81:$B$110,MAX(1,$C35))),AND($D35&gt;0,INDEX(Kalender!HD$81:HD$110,MAX(1,$D35))&gt;INDEX(Kalender!$B$81:$B$110,MAX(1,$D35))),AND($E35&gt;0,INDEX(Kalender!HD$81:HD$110,MAX(1,$E35))&gt;INDEX(Kalender!$B$81:$B$110,MAX(1,$E35))),AND($F35&gt;0,INDEX(Kalender!HD$81:HD$110,MAX(1,$F35))&gt;INDEX(Kalender!$B$81:$B$110,MAX(1,$F35)))),2,0))</f>
        <v>0</v>
      </c>
      <c r="HE35" s="5" t="n">
        <f aca="false">IF(Kalender!HE35&lt;&gt;1,0,IF(AND($B35&gt;0,INDEX(Kalender!HE$68:HE$77,MAX(1,$B35))&gt;INDEX(Kalender!$B$68:$B$77,MAX(1,$B35))),1,0)+IF(OR(AND($C35&gt;0,INDEX(Kalender!HE$81:HE$110,MAX(1,$C35))&gt;INDEX(Kalender!$B$81:$B$110,MAX(1,$C35))),AND($D35&gt;0,INDEX(Kalender!HE$81:HE$110,MAX(1,$D35))&gt;INDEX(Kalender!$B$81:$B$110,MAX(1,$D35))),AND($E35&gt;0,INDEX(Kalender!HE$81:HE$110,MAX(1,$E35))&gt;INDEX(Kalender!$B$81:$B$110,MAX(1,$E35))),AND($F35&gt;0,INDEX(Kalender!HE$81:HE$110,MAX(1,$F35))&gt;INDEX(Kalender!$B$81:$B$110,MAX(1,$F35)))),2,0))</f>
        <v>0</v>
      </c>
      <c r="HF35" s="5" t="n">
        <f aca="false">IF(Kalender!HF35&lt;&gt;1,0,IF(AND($B35&gt;0,INDEX(Kalender!HF$68:HF$77,MAX(1,$B35))&gt;INDEX(Kalender!$B$68:$B$77,MAX(1,$B35))),1,0)+IF(OR(AND($C35&gt;0,INDEX(Kalender!HF$81:HF$110,MAX(1,$C35))&gt;INDEX(Kalender!$B$81:$B$110,MAX(1,$C35))),AND($D35&gt;0,INDEX(Kalender!HF$81:HF$110,MAX(1,$D35))&gt;INDEX(Kalender!$B$81:$B$110,MAX(1,$D35))),AND($E35&gt;0,INDEX(Kalender!HF$81:HF$110,MAX(1,$E35))&gt;INDEX(Kalender!$B$81:$B$110,MAX(1,$E35))),AND($F35&gt;0,INDEX(Kalender!HF$81:HF$110,MAX(1,$F35))&gt;INDEX(Kalender!$B$81:$B$110,MAX(1,$F35)))),2,0))</f>
        <v>0</v>
      </c>
      <c r="HG35" s="5" t="n">
        <f aca="false">IF(Kalender!HG35&lt;&gt;1,0,IF(AND($B35&gt;0,INDEX(Kalender!HG$68:HG$77,MAX(1,$B35))&gt;INDEX(Kalender!$B$68:$B$77,MAX(1,$B35))),1,0)+IF(OR(AND($C35&gt;0,INDEX(Kalender!HG$81:HG$110,MAX(1,$C35))&gt;INDEX(Kalender!$B$81:$B$110,MAX(1,$C35))),AND($D35&gt;0,INDEX(Kalender!HG$81:HG$110,MAX(1,$D35))&gt;INDEX(Kalender!$B$81:$B$110,MAX(1,$D35))),AND($E35&gt;0,INDEX(Kalender!HG$81:HG$110,MAX(1,$E35))&gt;INDEX(Kalender!$B$81:$B$110,MAX(1,$E35))),AND($F35&gt;0,INDEX(Kalender!HG$81:HG$110,MAX(1,$F35))&gt;INDEX(Kalender!$B$81:$B$110,MAX(1,$F35)))),2,0))</f>
        <v>0</v>
      </c>
      <c r="HH35" s="5" t="n">
        <f aca="false">IF(Kalender!HH35&lt;&gt;1,0,IF(AND($B35&gt;0,INDEX(Kalender!HH$68:HH$77,MAX(1,$B35))&gt;INDEX(Kalender!$B$68:$B$77,MAX(1,$B35))),1,0)+IF(OR(AND($C35&gt;0,INDEX(Kalender!HH$81:HH$110,MAX(1,$C35))&gt;INDEX(Kalender!$B$81:$B$110,MAX(1,$C35))),AND($D35&gt;0,INDEX(Kalender!HH$81:HH$110,MAX(1,$D35))&gt;INDEX(Kalender!$B$81:$B$110,MAX(1,$D35))),AND($E35&gt;0,INDEX(Kalender!HH$81:HH$110,MAX(1,$E35))&gt;INDEX(Kalender!$B$81:$B$110,MAX(1,$E35))),AND($F35&gt;0,INDEX(Kalender!HH$81:HH$110,MAX(1,$F35))&gt;INDEX(Kalender!$B$81:$B$110,MAX(1,$F35)))),2,0))</f>
        <v>0</v>
      </c>
      <c r="HI35" s="5" t="n">
        <f aca="false">IF(Kalender!HI35&lt;&gt;1,0,IF(AND($B35&gt;0,INDEX(Kalender!HI$68:HI$77,MAX(1,$B35))&gt;INDEX(Kalender!$B$68:$B$77,MAX(1,$B35))),1,0)+IF(OR(AND($C35&gt;0,INDEX(Kalender!HI$81:HI$110,MAX(1,$C35))&gt;INDEX(Kalender!$B$81:$B$110,MAX(1,$C35))),AND($D35&gt;0,INDEX(Kalender!HI$81:HI$110,MAX(1,$D35))&gt;INDEX(Kalender!$B$81:$B$110,MAX(1,$D35))),AND($E35&gt;0,INDEX(Kalender!HI$81:HI$110,MAX(1,$E35))&gt;INDEX(Kalender!$B$81:$B$110,MAX(1,$E35))),AND($F35&gt;0,INDEX(Kalender!HI$81:HI$110,MAX(1,$F35))&gt;INDEX(Kalender!$B$81:$B$110,MAX(1,$F35)))),2,0))</f>
        <v>0</v>
      </c>
      <c r="HJ35" s="5" t="n">
        <f aca="false">IF(Kalender!HJ35&lt;&gt;1,0,IF(AND($B35&gt;0,INDEX(Kalender!HJ$68:HJ$77,MAX(1,$B35))&gt;INDEX(Kalender!$B$68:$B$77,MAX(1,$B35))),1,0)+IF(OR(AND($C35&gt;0,INDEX(Kalender!HJ$81:HJ$110,MAX(1,$C35))&gt;INDEX(Kalender!$B$81:$B$110,MAX(1,$C35))),AND($D35&gt;0,INDEX(Kalender!HJ$81:HJ$110,MAX(1,$D35))&gt;INDEX(Kalender!$B$81:$B$110,MAX(1,$D35))),AND($E35&gt;0,INDEX(Kalender!HJ$81:HJ$110,MAX(1,$E35))&gt;INDEX(Kalender!$B$81:$B$110,MAX(1,$E35))),AND($F35&gt;0,INDEX(Kalender!HJ$81:HJ$110,MAX(1,$F35))&gt;INDEX(Kalender!$B$81:$B$110,MAX(1,$F35)))),2,0))</f>
        <v>0</v>
      </c>
      <c r="HK35" s="5" t="n">
        <f aca="false">IF(Kalender!HK35&lt;&gt;1,0,IF(AND($B35&gt;0,INDEX(Kalender!HK$68:HK$77,MAX(1,$B35))&gt;INDEX(Kalender!$B$68:$B$77,MAX(1,$B35))),1,0)+IF(OR(AND($C35&gt;0,INDEX(Kalender!HK$81:HK$110,MAX(1,$C35))&gt;INDEX(Kalender!$B$81:$B$110,MAX(1,$C35))),AND($D35&gt;0,INDEX(Kalender!HK$81:HK$110,MAX(1,$D35))&gt;INDEX(Kalender!$B$81:$B$110,MAX(1,$D35))),AND($E35&gt;0,INDEX(Kalender!HK$81:HK$110,MAX(1,$E35))&gt;INDEX(Kalender!$B$81:$B$110,MAX(1,$E35))),AND($F35&gt;0,INDEX(Kalender!HK$81:HK$110,MAX(1,$F35))&gt;INDEX(Kalender!$B$81:$B$110,MAX(1,$F35)))),2,0))</f>
        <v>0</v>
      </c>
      <c r="HL35" s="5" t="n">
        <f aca="false">IF(Kalender!HL35&lt;&gt;1,0,IF(AND($B35&gt;0,INDEX(Kalender!HL$68:HL$77,MAX(1,$B35))&gt;INDEX(Kalender!$B$68:$B$77,MAX(1,$B35))),1,0)+IF(OR(AND($C35&gt;0,INDEX(Kalender!HL$81:HL$110,MAX(1,$C35))&gt;INDEX(Kalender!$B$81:$B$110,MAX(1,$C35))),AND($D35&gt;0,INDEX(Kalender!HL$81:HL$110,MAX(1,$D35))&gt;INDEX(Kalender!$B$81:$B$110,MAX(1,$D35))),AND($E35&gt;0,INDEX(Kalender!HL$81:HL$110,MAX(1,$E35))&gt;INDEX(Kalender!$B$81:$B$110,MAX(1,$E35))),AND($F35&gt;0,INDEX(Kalender!HL$81:HL$110,MAX(1,$F35))&gt;INDEX(Kalender!$B$81:$B$110,MAX(1,$F35)))),2,0))</f>
        <v>0</v>
      </c>
      <c r="HM35" s="5" t="n">
        <f aca="false">IF(Kalender!HM35&lt;&gt;1,0,IF(AND($B35&gt;0,INDEX(Kalender!HM$68:HM$77,MAX(1,$B35))&gt;INDEX(Kalender!$B$68:$B$77,MAX(1,$B35))),1,0)+IF(OR(AND($C35&gt;0,INDEX(Kalender!HM$81:HM$110,MAX(1,$C35))&gt;INDEX(Kalender!$B$81:$B$110,MAX(1,$C35))),AND($D35&gt;0,INDEX(Kalender!HM$81:HM$110,MAX(1,$D35))&gt;INDEX(Kalender!$B$81:$B$110,MAX(1,$D35))),AND($E35&gt;0,INDEX(Kalender!HM$81:HM$110,MAX(1,$E35))&gt;INDEX(Kalender!$B$81:$B$110,MAX(1,$E35))),AND($F35&gt;0,INDEX(Kalender!HM$81:HM$110,MAX(1,$F35))&gt;INDEX(Kalender!$B$81:$B$110,MAX(1,$F35)))),2,0))</f>
        <v>0</v>
      </c>
      <c r="HN35" s="5" t="n">
        <f aca="false">IF(Kalender!HN35&lt;&gt;1,0,IF(AND($B35&gt;0,INDEX(Kalender!HN$68:HN$77,MAX(1,$B35))&gt;INDEX(Kalender!$B$68:$B$77,MAX(1,$B35))),1,0)+IF(OR(AND($C35&gt;0,INDEX(Kalender!HN$81:HN$110,MAX(1,$C35))&gt;INDEX(Kalender!$B$81:$B$110,MAX(1,$C35))),AND($D35&gt;0,INDEX(Kalender!HN$81:HN$110,MAX(1,$D35))&gt;INDEX(Kalender!$B$81:$B$110,MAX(1,$D35))),AND($E35&gt;0,INDEX(Kalender!HN$81:HN$110,MAX(1,$E35))&gt;INDEX(Kalender!$B$81:$B$110,MAX(1,$E35))),AND($F35&gt;0,INDEX(Kalender!HN$81:HN$110,MAX(1,$F35))&gt;INDEX(Kalender!$B$81:$B$110,MAX(1,$F35)))),2,0))</f>
        <v>0</v>
      </c>
      <c r="HO35" s="5" t="n">
        <f aca="false">IF(Kalender!HO35&lt;&gt;1,0,IF(AND($B35&gt;0,INDEX(Kalender!HO$68:HO$77,MAX(1,$B35))&gt;INDEX(Kalender!$B$68:$B$77,MAX(1,$B35))),1,0)+IF(OR(AND($C35&gt;0,INDEX(Kalender!HO$81:HO$110,MAX(1,$C35))&gt;INDEX(Kalender!$B$81:$B$110,MAX(1,$C35))),AND($D35&gt;0,INDEX(Kalender!HO$81:HO$110,MAX(1,$D35))&gt;INDEX(Kalender!$B$81:$B$110,MAX(1,$D35))),AND($E35&gt;0,INDEX(Kalender!HO$81:HO$110,MAX(1,$E35))&gt;INDEX(Kalender!$B$81:$B$110,MAX(1,$E35))),AND($F35&gt;0,INDEX(Kalender!HO$81:HO$110,MAX(1,$F35))&gt;INDEX(Kalender!$B$81:$B$110,MAX(1,$F35)))),2,0))</f>
        <v>0</v>
      </c>
      <c r="HP35" s="5" t="n">
        <f aca="false">IF(Kalender!HP35&lt;&gt;1,0,IF(AND($B35&gt;0,INDEX(Kalender!HP$68:HP$77,MAX(1,$B35))&gt;INDEX(Kalender!$B$68:$B$77,MAX(1,$B35))),1,0)+IF(OR(AND($C35&gt;0,INDEX(Kalender!HP$81:HP$110,MAX(1,$C35))&gt;INDEX(Kalender!$B$81:$B$110,MAX(1,$C35))),AND($D35&gt;0,INDEX(Kalender!HP$81:HP$110,MAX(1,$D35))&gt;INDEX(Kalender!$B$81:$B$110,MAX(1,$D35))),AND($E35&gt;0,INDEX(Kalender!HP$81:HP$110,MAX(1,$E35))&gt;INDEX(Kalender!$B$81:$B$110,MAX(1,$E35))),AND($F35&gt;0,INDEX(Kalender!HP$81:HP$110,MAX(1,$F35))&gt;INDEX(Kalender!$B$81:$B$110,MAX(1,$F35)))),2,0))</f>
        <v>0</v>
      </c>
      <c r="HQ35" s="5" t="n">
        <f aca="false">IF(Kalender!HQ35&lt;&gt;1,0,IF(AND($B35&gt;0,INDEX(Kalender!HQ$68:HQ$77,MAX(1,$B35))&gt;INDEX(Kalender!$B$68:$B$77,MAX(1,$B35))),1,0)+IF(OR(AND($C35&gt;0,INDEX(Kalender!HQ$81:HQ$110,MAX(1,$C35))&gt;INDEX(Kalender!$B$81:$B$110,MAX(1,$C35))),AND($D35&gt;0,INDEX(Kalender!HQ$81:HQ$110,MAX(1,$D35))&gt;INDEX(Kalender!$B$81:$B$110,MAX(1,$D35))),AND($E35&gt;0,INDEX(Kalender!HQ$81:HQ$110,MAX(1,$E35))&gt;INDEX(Kalender!$B$81:$B$110,MAX(1,$E35))),AND($F35&gt;0,INDEX(Kalender!HQ$81:HQ$110,MAX(1,$F35))&gt;INDEX(Kalender!$B$81:$B$110,MAX(1,$F35)))),2,0))</f>
        <v>0</v>
      </c>
      <c r="HR35" s="5" t="n">
        <f aca="false">IF(Kalender!HR35&lt;&gt;1,0,IF(AND($B35&gt;0,INDEX(Kalender!HR$68:HR$77,MAX(1,$B35))&gt;INDEX(Kalender!$B$68:$B$77,MAX(1,$B35))),1,0)+IF(OR(AND($C35&gt;0,INDEX(Kalender!HR$81:HR$110,MAX(1,$C35))&gt;INDEX(Kalender!$B$81:$B$110,MAX(1,$C35))),AND($D35&gt;0,INDEX(Kalender!HR$81:HR$110,MAX(1,$D35))&gt;INDEX(Kalender!$B$81:$B$110,MAX(1,$D35))),AND($E35&gt;0,INDEX(Kalender!HR$81:HR$110,MAX(1,$E35))&gt;INDEX(Kalender!$B$81:$B$110,MAX(1,$E35))),AND($F35&gt;0,INDEX(Kalender!HR$81:HR$110,MAX(1,$F35))&gt;INDEX(Kalender!$B$81:$B$110,MAX(1,$F35)))),2,0))</f>
        <v>0</v>
      </c>
      <c r="HS35" s="5" t="n">
        <f aca="false">IF(Kalender!HS35&lt;&gt;1,0,IF(AND($B35&gt;0,INDEX(Kalender!HS$68:HS$77,MAX(1,$B35))&gt;INDEX(Kalender!$B$68:$B$77,MAX(1,$B35))),1,0)+IF(OR(AND($C35&gt;0,INDEX(Kalender!HS$81:HS$110,MAX(1,$C35))&gt;INDEX(Kalender!$B$81:$B$110,MAX(1,$C35))),AND($D35&gt;0,INDEX(Kalender!HS$81:HS$110,MAX(1,$D35))&gt;INDEX(Kalender!$B$81:$B$110,MAX(1,$D35))),AND($E35&gt;0,INDEX(Kalender!HS$81:HS$110,MAX(1,$E35))&gt;INDEX(Kalender!$B$81:$B$110,MAX(1,$E35))),AND($F35&gt;0,INDEX(Kalender!HS$81:HS$110,MAX(1,$F35))&gt;INDEX(Kalender!$B$81:$B$110,MAX(1,$F35)))),2,0))</f>
        <v>0</v>
      </c>
      <c r="HT35" s="5" t="n">
        <f aca="false">IF(Kalender!HT35&lt;&gt;1,0,IF(AND($B35&gt;0,INDEX(Kalender!HT$68:HT$77,MAX(1,$B35))&gt;INDEX(Kalender!$B$68:$B$77,MAX(1,$B35))),1,0)+IF(OR(AND($C35&gt;0,INDEX(Kalender!HT$81:HT$110,MAX(1,$C35))&gt;INDEX(Kalender!$B$81:$B$110,MAX(1,$C35))),AND($D35&gt;0,INDEX(Kalender!HT$81:HT$110,MAX(1,$D35))&gt;INDEX(Kalender!$B$81:$B$110,MAX(1,$D35))),AND($E35&gt;0,INDEX(Kalender!HT$81:HT$110,MAX(1,$E35))&gt;INDEX(Kalender!$B$81:$B$110,MAX(1,$E35))),AND($F35&gt;0,INDEX(Kalender!HT$81:HT$110,MAX(1,$F35))&gt;INDEX(Kalender!$B$81:$B$110,MAX(1,$F35)))),2,0))</f>
        <v>0</v>
      </c>
      <c r="HU35" s="5" t="n">
        <f aca="false">IF(Kalender!HU35&lt;&gt;1,0,IF(AND($B35&gt;0,INDEX(Kalender!HU$68:HU$77,MAX(1,$B35))&gt;INDEX(Kalender!$B$68:$B$77,MAX(1,$B35))),1,0)+IF(OR(AND($C35&gt;0,INDEX(Kalender!HU$81:HU$110,MAX(1,$C35))&gt;INDEX(Kalender!$B$81:$B$110,MAX(1,$C35))),AND($D35&gt;0,INDEX(Kalender!HU$81:HU$110,MAX(1,$D35))&gt;INDEX(Kalender!$B$81:$B$110,MAX(1,$D35))),AND($E35&gt;0,INDEX(Kalender!HU$81:HU$110,MAX(1,$E35))&gt;INDEX(Kalender!$B$81:$B$110,MAX(1,$E35))),AND($F35&gt;0,INDEX(Kalender!HU$81:HU$110,MAX(1,$F35))&gt;INDEX(Kalender!$B$81:$B$110,MAX(1,$F35)))),2,0))</f>
        <v>0</v>
      </c>
      <c r="HV35" s="5" t="n">
        <f aca="false">IF(Kalender!HV35&lt;&gt;1,0,IF(AND($B35&gt;0,INDEX(Kalender!HV$68:HV$77,MAX(1,$B35))&gt;INDEX(Kalender!$B$68:$B$77,MAX(1,$B35))),1,0)+IF(OR(AND($C35&gt;0,INDEX(Kalender!HV$81:HV$110,MAX(1,$C35))&gt;INDEX(Kalender!$B$81:$B$110,MAX(1,$C35))),AND($D35&gt;0,INDEX(Kalender!HV$81:HV$110,MAX(1,$D35))&gt;INDEX(Kalender!$B$81:$B$110,MAX(1,$D35))),AND($E35&gt;0,INDEX(Kalender!HV$81:HV$110,MAX(1,$E35))&gt;INDEX(Kalender!$B$81:$B$110,MAX(1,$E35))),AND($F35&gt;0,INDEX(Kalender!HV$81:HV$110,MAX(1,$F35))&gt;INDEX(Kalender!$B$81:$B$110,MAX(1,$F35)))),2,0))</f>
        <v>0</v>
      </c>
      <c r="HW35" s="5" t="n">
        <f aca="false">IF(Kalender!HW35&lt;&gt;1,0,IF(AND($B35&gt;0,INDEX(Kalender!HW$68:HW$77,MAX(1,$B35))&gt;INDEX(Kalender!$B$68:$B$77,MAX(1,$B35))),1,0)+IF(OR(AND($C35&gt;0,INDEX(Kalender!HW$81:HW$110,MAX(1,$C35))&gt;INDEX(Kalender!$B$81:$B$110,MAX(1,$C35))),AND($D35&gt;0,INDEX(Kalender!HW$81:HW$110,MAX(1,$D35))&gt;INDEX(Kalender!$B$81:$B$110,MAX(1,$D35))),AND($E35&gt;0,INDEX(Kalender!HW$81:HW$110,MAX(1,$E35))&gt;INDEX(Kalender!$B$81:$B$110,MAX(1,$E35))),AND($F35&gt;0,INDEX(Kalender!HW$81:HW$110,MAX(1,$F35))&gt;INDEX(Kalender!$B$81:$B$110,MAX(1,$F35)))),2,0))</f>
        <v>0</v>
      </c>
      <c r="HX35" s="5" t="n">
        <f aca="false">IF(Kalender!HX35&lt;&gt;1,0,IF(AND($B35&gt;0,INDEX(Kalender!HX$68:HX$77,MAX(1,$B35))&gt;INDEX(Kalender!$B$68:$B$77,MAX(1,$B35))),1,0)+IF(OR(AND($C35&gt;0,INDEX(Kalender!HX$81:HX$110,MAX(1,$C35))&gt;INDEX(Kalender!$B$81:$B$110,MAX(1,$C35))),AND($D35&gt;0,INDEX(Kalender!HX$81:HX$110,MAX(1,$D35))&gt;INDEX(Kalender!$B$81:$B$110,MAX(1,$D35))),AND($E35&gt;0,INDEX(Kalender!HX$81:HX$110,MAX(1,$E35))&gt;INDEX(Kalender!$B$81:$B$110,MAX(1,$E35))),AND($F35&gt;0,INDEX(Kalender!HX$81:HX$110,MAX(1,$F35))&gt;INDEX(Kalender!$B$81:$B$110,MAX(1,$F35)))),2,0))</f>
        <v>0</v>
      </c>
      <c r="HY35" s="5" t="n">
        <f aca="false">IF(Kalender!HY35&lt;&gt;1,0,IF(AND($B35&gt;0,INDEX(Kalender!HY$68:HY$77,MAX(1,$B35))&gt;INDEX(Kalender!$B$68:$B$77,MAX(1,$B35))),1,0)+IF(OR(AND($C35&gt;0,INDEX(Kalender!HY$81:HY$110,MAX(1,$C35))&gt;INDEX(Kalender!$B$81:$B$110,MAX(1,$C35))),AND($D35&gt;0,INDEX(Kalender!HY$81:HY$110,MAX(1,$D35))&gt;INDEX(Kalender!$B$81:$B$110,MAX(1,$D35))),AND($E35&gt;0,INDEX(Kalender!HY$81:HY$110,MAX(1,$E35))&gt;INDEX(Kalender!$B$81:$B$110,MAX(1,$E35))),AND($F35&gt;0,INDEX(Kalender!HY$81:HY$110,MAX(1,$F35))&gt;INDEX(Kalender!$B$81:$B$110,MAX(1,$F35)))),2,0))</f>
        <v>0</v>
      </c>
      <c r="HZ35" s="5" t="n">
        <f aca="false">IF(Kalender!HZ35&lt;&gt;1,0,IF(AND($B35&gt;0,INDEX(Kalender!HZ$68:HZ$77,MAX(1,$B35))&gt;INDEX(Kalender!$B$68:$B$77,MAX(1,$B35))),1,0)+IF(OR(AND($C35&gt;0,INDEX(Kalender!HZ$81:HZ$110,MAX(1,$C35))&gt;INDEX(Kalender!$B$81:$B$110,MAX(1,$C35))),AND($D35&gt;0,INDEX(Kalender!HZ$81:HZ$110,MAX(1,$D35))&gt;INDEX(Kalender!$B$81:$B$110,MAX(1,$D35))),AND($E35&gt;0,INDEX(Kalender!HZ$81:HZ$110,MAX(1,$E35))&gt;INDEX(Kalender!$B$81:$B$110,MAX(1,$E35))),AND($F35&gt;0,INDEX(Kalender!HZ$81:HZ$110,MAX(1,$F35))&gt;INDEX(Kalender!$B$81:$B$110,MAX(1,$F35)))),2,0))</f>
        <v>0</v>
      </c>
      <c r="IA35" s="5" t="n">
        <f aca="false">IF(Kalender!IA35&lt;&gt;1,0,IF(AND($B35&gt;0,INDEX(Kalender!IA$68:IA$77,MAX(1,$B35))&gt;INDEX(Kalender!$B$68:$B$77,MAX(1,$B35))),1,0)+IF(OR(AND($C35&gt;0,INDEX(Kalender!IA$81:IA$110,MAX(1,$C35))&gt;INDEX(Kalender!$B$81:$B$110,MAX(1,$C35))),AND($D35&gt;0,INDEX(Kalender!IA$81:IA$110,MAX(1,$D35))&gt;INDEX(Kalender!$B$81:$B$110,MAX(1,$D35))),AND($E35&gt;0,INDEX(Kalender!IA$81:IA$110,MAX(1,$E35))&gt;INDEX(Kalender!$B$81:$B$110,MAX(1,$E35))),AND($F35&gt;0,INDEX(Kalender!IA$81:IA$110,MAX(1,$F35))&gt;INDEX(Kalender!$B$81:$B$110,MAX(1,$F35)))),2,0))</f>
        <v>0</v>
      </c>
      <c r="IB35" s="5" t="n">
        <f aca="false">IF(Kalender!IB35&lt;&gt;1,0,IF(AND($B35&gt;0,INDEX(Kalender!IB$68:IB$77,MAX(1,$B35))&gt;INDEX(Kalender!$B$68:$B$77,MAX(1,$B35))),1,0)+IF(OR(AND($C35&gt;0,INDEX(Kalender!IB$81:IB$110,MAX(1,$C35))&gt;INDEX(Kalender!$B$81:$B$110,MAX(1,$C35))),AND($D35&gt;0,INDEX(Kalender!IB$81:IB$110,MAX(1,$D35))&gt;INDEX(Kalender!$B$81:$B$110,MAX(1,$D35))),AND($E35&gt;0,INDEX(Kalender!IB$81:IB$110,MAX(1,$E35))&gt;INDEX(Kalender!$B$81:$B$110,MAX(1,$E35))),AND($F35&gt;0,INDEX(Kalender!IB$81:IB$110,MAX(1,$F35))&gt;INDEX(Kalender!$B$81:$B$110,MAX(1,$F35)))),2,0))</f>
        <v>0</v>
      </c>
      <c r="IC35" s="5" t="n">
        <f aca="false">IF(Kalender!IC35&lt;&gt;1,0,IF(AND($B35&gt;0,INDEX(Kalender!IC$68:IC$77,MAX(1,$B35))&gt;INDEX(Kalender!$B$68:$B$77,MAX(1,$B35))),1,0)+IF(OR(AND($C35&gt;0,INDEX(Kalender!IC$81:IC$110,MAX(1,$C35))&gt;INDEX(Kalender!$B$81:$B$110,MAX(1,$C35))),AND($D35&gt;0,INDEX(Kalender!IC$81:IC$110,MAX(1,$D35))&gt;INDEX(Kalender!$B$81:$B$110,MAX(1,$D35))),AND($E35&gt;0,INDEX(Kalender!IC$81:IC$110,MAX(1,$E35))&gt;INDEX(Kalender!$B$81:$B$110,MAX(1,$E35))),AND($F35&gt;0,INDEX(Kalender!IC$81:IC$110,MAX(1,$F35))&gt;INDEX(Kalender!$B$81:$B$110,MAX(1,$F35)))),2,0))</f>
        <v>0</v>
      </c>
      <c r="ID35" s="5" t="n">
        <f aca="false">IF(Kalender!ID35&lt;&gt;1,0,IF(AND($B35&gt;0,INDEX(Kalender!ID$68:ID$77,MAX(1,$B35))&gt;INDEX(Kalender!$B$68:$B$77,MAX(1,$B35))),1,0)+IF(OR(AND($C35&gt;0,INDEX(Kalender!ID$81:ID$110,MAX(1,$C35))&gt;INDEX(Kalender!$B$81:$B$110,MAX(1,$C35))),AND($D35&gt;0,INDEX(Kalender!ID$81:ID$110,MAX(1,$D35))&gt;INDEX(Kalender!$B$81:$B$110,MAX(1,$D35))),AND($E35&gt;0,INDEX(Kalender!ID$81:ID$110,MAX(1,$E35))&gt;INDEX(Kalender!$B$81:$B$110,MAX(1,$E35))),AND($F35&gt;0,INDEX(Kalender!ID$81:ID$110,MAX(1,$F35))&gt;INDEX(Kalender!$B$81:$B$110,MAX(1,$F35)))),2,0))</f>
        <v>0</v>
      </c>
      <c r="IE35" s="5" t="n">
        <f aca="false">IF(Kalender!IE35&lt;&gt;1,0,IF(AND($B35&gt;0,INDEX(Kalender!IE$68:IE$77,MAX(1,$B35))&gt;INDEX(Kalender!$B$68:$B$77,MAX(1,$B35))),1,0)+IF(OR(AND($C35&gt;0,INDEX(Kalender!IE$81:IE$110,MAX(1,$C35))&gt;INDEX(Kalender!$B$81:$B$110,MAX(1,$C35))),AND($D35&gt;0,INDEX(Kalender!IE$81:IE$110,MAX(1,$D35))&gt;INDEX(Kalender!$B$81:$B$110,MAX(1,$D35))),AND($E35&gt;0,INDEX(Kalender!IE$81:IE$110,MAX(1,$E35))&gt;INDEX(Kalender!$B$81:$B$110,MAX(1,$E35))),AND($F35&gt;0,INDEX(Kalender!IE$81:IE$110,MAX(1,$F35))&gt;INDEX(Kalender!$B$81:$B$110,MAX(1,$F35)))),2,0))</f>
        <v>0</v>
      </c>
      <c r="IF35" s="5" t="n">
        <f aca="false">IF(Kalender!IF35&lt;&gt;1,0,IF(AND($B35&gt;0,INDEX(Kalender!IF$68:IF$77,MAX(1,$B35))&gt;INDEX(Kalender!$B$68:$B$77,MAX(1,$B35))),1,0)+IF(OR(AND($C35&gt;0,INDEX(Kalender!IF$81:IF$110,MAX(1,$C35))&gt;INDEX(Kalender!$B$81:$B$110,MAX(1,$C35))),AND($D35&gt;0,INDEX(Kalender!IF$81:IF$110,MAX(1,$D35))&gt;INDEX(Kalender!$B$81:$B$110,MAX(1,$D35))),AND($E35&gt;0,INDEX(Kalender!IF$81:IF$110,MAX(1,$E35))&gt;INDEX(Kalender!$B$81:$B$110,MAX(1,$E35))),AND($F35&gt;0,INDEX(Kalender!IF$81:IF$110,MAX(1,$F35))&gt;INDEX(Kalender!$B$81:$B$110,MAX(1,$F35)))),2,0))</f>
        <v>0</v>
      </c>
      <c r="IG35" s="5" t="n">
        <f aca="false">IF(Kalender!IG35&lt;&gt;1,0,IF(AND($B35&gt;0,INDEX(Kalender!IG$68:IG$77,MAX(1,$B35))&gt;INDEX(Kalender!$B$68:$B$77,MAX(1,$B35))),1,0)+IF(OR(AND($C35&gt;0,INDEX(Kalender!IG$81:IG$110,MAX(1,$C35))&gt;INDEX(Kalender!$B$81:$B$110,MAX(1,$C35))),AND($D35&gt;0,INDEX(Kalender!IG$81:IG$110,MAX(1,$D35))&gt;INDEX(Kalender!$B$81:$B$110,MAX(1,$D35))),AND($E35&gt;0,INDEX(Kalender!IG$81:IG$110,MAX(1,$E35))&gt;INDEX(Kalender!$B$81:$B$110,MAX(1,$E35))),AND($F35&gt;0,INDEX(Kalender!IG$81:IG$110,MAX(1,$F35))&gt;INDEX(Kalender!$B$81:$B$110,MAX(1,$F35)))),2,0))</f>
        <v>0</v>
      </c>
      <c r="IH35" s="5" t="n">
        <f aca="false">IF(Kalender!IH35&lt;&gt;1,0,IF(AND($B35&gt;0,INDEX(Kalender!IH$68:IH$77,MAX(1,$B35))&gt;INDEX(Kalender!$B$68:$B$77,MAX(1,$B35))),1,0)+IF(OR(AND($C35&gt;0,INDEX(Kalender!IH$81:IH$110,MAX(1,$C35))&gt;INDEX(Kalender!$B$81:$B$110,MAX(1,$C35))),AND($D35&gt;0,INDEX(Kalender!IH$81:IH$110,MAX(1,$D35))&gt;INDEX(Kalender!$B$81:$B$110,MAX(1,$D35))),AND($E35&gt;0,INDEX(Kalender!IH$81:IH$110,MAX(1,$E35))&gt;INDEX(Kalender!$B$81:$B$110,MAX(1,$E35))),AND($F35&gt;0,INDEX(Kalender!IH$81:IH$110,MAX(1,$F35))&gt;INDEX(Kalender!$B$81:$B$110,MAX(1,$F35)))),2,0))</f>
        <v>0</v>
      </c>
      <c r="II35" s="5" t="n">
        <f aca="false">IF(Kalender!II35&lt;&gt;1,0,IF(AND($B35&gt;0,INDEX(Kalender!II$68:II$77,MAX(1,$B35))&gt;INDEX(Kalender!$B$68:$B$77,MAX(1,$B35))),1,0)+IF(OR(AND($C35&gt;0,INDEX(Kalender!II$81:II$110,MAX(1,$C35))&gt;INDEX(Kalender!$B$81:$B$110,MAX(1,$C35))),AND($D35&gt;0,INDEX(Kalender!II$81:II$110,MAX(1,$D35))&gt;INDEX(Kalender!$B$81:$B$110,MAX(1,$D35))),AND($E35&gt;0,INDEX(Kalender!II$81:II$110,MAX(1,$E35))&gt;INDEX(Kalender!$B$81:$B$110,MAX(1,$E35))),AND($F35&gt;0,INDEX(Kalender!II$81:II$110,MAX(1,$F35))&gt;INDEX(Kalender!$B$81:$B$110,MAX(1,$F35)))),2,0))</f>
        <v>0</v>
      </c>
      <c r="IJ35" s="5" t="n">
        <f aca="false">IF(Kalender!IJ35&lt;&gt;1,0,IF(AND($B35&gt;0,INDEX(Kalender!IJ$68:IJ$77,MAX(1,$B35))&gt;INDEX(Kalender!$B$68:$B$77,MAX(1,$B35))),1,0)+IF(OR(AND($C35&gt;0,INDEX(Kalender!IJ$81:IJ$110,MAX(1,$C35))&gt;INDEX(Kalender!$B$81:$B$110,MAX(1,$C35))),AND($D35&gt;0,INDEX(Kalender!IJ$81:IJ$110,MAX(1,$D35))&gt;INDEX(Kalender!$B$81:$B$110,MAX(1,$D35))),AND($E35&gt;0,INDEX(Kalender!IJ$81:IJ$110,MAX(1,$E35))&gt;INDEX(Kalender!$B$81:$B$110,MAX(1,$E35))),AND($F35&gt;0,INDEX(Kalender!IJ$81:IJ$110,MAX(1,$F35))&gt;INDEX(Kalender!$B$81:$B$110,MAX(1,$F35)))),2,0))</f>
        <v>0</v>
      </c>
      <c r="IK35" s="5" t="n">
        <f aca="false">IF(Kalender!IK35&lt;&gt;1,0,IF(AND($B35&gt;0,INDEX(Kalender!IK$68:IK$77,MAX(1,$B35))&gt;INDEX(Kalender!$B$68:$B$77,MAX(1,$B35))),1,0)+IF(OR(AND($C35&gt;0,INDEX(Kalender!IK$81:IK$110,MAX(1,$C35))&gt;INDEX(Kalender!$B$81:$B$110,MAX(1,$C35))),AND($D35&gt;0,INDEX(Kalender!IK$81:IK$110,MAX(1,$D35))&gt;INDEX(Kalender!$B$81:$B$110,MAX(1,$D35))),AND($E35&gt;0,INDEX(Kalender!IK$81:IK$110,MAX(1,$E35))&gt;INDEX(Kalender!$B$81:$B$110,MAX(1,$E35))),AND($F35&gt;0,INDEX(Kalender!IK$81:IK$110,MAX(1,$F35))&gt;INDEX(Kalender!$B$81:$B$110,MAX(1,$F35)))),2,0))</f>
        <v>0</v>
      </c>
      <c r="IL35" s="5" t="n">
        <f aca="false">IF(Kalender!IL35&lt;&gt;1,0,IF(AND($B35&gt;0,INDEX(Kalender!IL$68:IL$77,MAX(1,$B35))&gt;INDEX(Kalender!$B$68:$B$77,MAX(1,$B35))),1,0)+IF(OR(AND($C35&gt;0,INDEX(Kalender!IL$81:IL$110,MAX(1,$C35))&gt;INDEX(Kalender!$B$81:$B$110,MAX(1,$C35))),AND($D35&gt;0,INDEX(Kalender!IL$81:IL$110,MAX(1,$D35))&gt;INDEX(Kalender!$B$81:$B$110,MAX(1,$D35))),AND($E35&gt;0,INDEX(Kalender!IL$81:IL$110,MAX(1,$E35))&gt;INDEX(Kalender!$B$81:$B$110,MAX(1,$E35))),AND($F35&gt;0,INDEX(Kalender!IL$81:IL$110,MAX(1,$F35))&gt;INDEX(Kalender!$B$81:$B$110,MAX(1,$F35)))),2,0))</f>
        <v>0</v>
      </c>
      <c r="IM35" s="5" t="n">
        <f aca="false">IF(Kalender!IM35&lt;&gt;1,0,IF(AND($B35&gt;0,INDEX(Kalender!IM$68:IM$77,MAX(1,$B35))&gt;INDEX(Kalender!$B$68:$B$77,MAX(1,$B35))),1,0)+IF(OR(AND($C35&gt;0,INDEX(Kalender!IM$81:IM$110,MAX(1,$C35))&gt;INDEX(Kalender!$B$81:$B$110,MAX(1,$C35))),AND($D35&gt;0,INDEX(Kalender!IM$81:IM$110,MAX(1,$D35))&gt;INDEX(Kalender!$B$81:$B$110,MAX(1,$D35))),AND($E35&gt;0,INDEX(Kalender!IM$81:IM$110,MAX(1,$E35))&gt;INDEX(Kalender!$B$81:$B$110,MAX(1,$E35))),AND($F35&gt;0,INDEX(Kalender!IM$81:IM$110,MAX(1,$F35))&gt;INDEX(Kalender!$B$81:$B$110,MAX(1,$F35)))),2,0))</f>
        <v>0</v>
      </c>
      <c r="IN35" s="5" t="n">
        <f aca="false">IF(Kalender!IN35&lt;&gt;1,0,IF(AND($B35&gt;0,INDEX(Kalender!IN$68:IN$77,MAX(1,$B35))&gt;INDEX(Kalender!$B$68:$B$77,MAX(1,$B35))),1,0)+IF(OR(AND($C35&gt;0,INDEX(Kalender!IN$81:IN$110,MAX(1,$C35))&gt;INDEX(Kalender!$B$81:$B$110,MAX(1,$C35))),AND($D35&gt;0,INDEX(Kalender!IN$81:IN$110,MAX(1,$D35))&gt;INDEX(Kalender!$B$81:$B$110,MAX(1,$D35))),AND($E35&gt;0,INDEX(Kalender!IN$81:IN$110,MAX(1,$E35))&gt;INDEX(Kalender!$B$81:$B$110,MAX(1,$E35))),AND($F35&gt;0,INDEX(Kalender!IN$81:IN$110,MAX(1,$F35))&gt;INDEX(Kalender!$B$81:$B$110,MAX(1,$F35)))),2,0))</f>
        <v>0</v>
      </c>
      <c r="IO35" s="5" t="n">
        <f aca="false">IF(Kalender!IO35&lt;&gt;1,0,IF(AND($B35&gt;0,INDEX(Kalender!IO$68:IO$77,MAX(1,$B35))&gt;INDEX(Kalender!$B$68:$B$77,MAX(1,$B35))),1,0)+IF(OR(AND($C35&gt;0,INDEX(Kalender!IO$81:IO$110,MAX(1,$C35))&gt;INDEX(Kalender!$B$81:$B$110,MAX(1,$C35))),AND($D35&gt;0,INDEX(Kalender!IO$81:IO$110,MAX(1,$D35))&gt;INDEX(Kalender!$B$81:$B$110,MAX(1,$D35))),AND($E35&gt;0,INDEX(Kalender!IO$81:IO$110,MAX(1,$E35))&gt;INDEX(Kalender!$B$81:$B$110,MAX(1,$E35))),AND($F35&gt;0,INDEX(Kalender!IO$81:IO$110,MAX(1,$F35))&gt;INDEX(Kalender!$B$81:$B$110,MAX(1,$F35)))),2,0))</f>
        <v>0</v>
      </c>
      <c r="IP35" s="5" t="n">
        <f aca="false">IF(Kalender!IP35&lt;&gt;1,0,IF(AND($B35&gt;0,INDEX(Kalender!IP$68:IP$77,MAX(1,$B35))&gt;INDEX(Kalender!$B$68:$B$77,MAX(1,$B35))),1,0)+IF(OR(AND($C35&gt;0,INDEX(Kalender!IP$81:IP$110,MAX(1,$C35))&gt;INDEX(Kalender!$B$81:$B$110,MAX(1,$C35))),AND($D35&gt;0,INDEX(Kalender!IP$81:IP$110,MAX(1,$D35))&gt;INDEX(Kalender!$B$81:$B$110,MAX(1,$D35))),AND($E35&gt;0,INDEX(Kalender!IP$81:IP$110,MAX(1,$E35))&gt;INDEX(Kalender!$B$81:$B$110,MAX(1,$E35))),AND($F35&gt;0,INDEX(Kalender!IP$81:IP$110,MAX(1,$F35))&gt;INDEX(Kalender!$B$81:$B$110,MAX(1,$F35)))),2,0))</f>
        <v>0</v>
      </c>
      <c r="IQ35" s="5" t="n">
        <f aca="false">IF(Kalender!IQ35&lt;&gt;1,0,IF(AND($B35&gt;0,INDEX(Kalender!IQ$68:IQ$77,MAX(1,$B35))&gt;INDEX(Kalender!$B$68:$B$77,MAX(1,$B35))),1,0)+IF(OR(AND($C35&gt;0,INDEX(Kalender!IQ$81:IQ$110,MAX(1,$C35))&gt;INDEX(Kalender!$B$81:$B$110,MAX(1,$C35))),AND($D35&gt;0,INDEX(Kalender!IQ$81:IQ$110,MAX(1,$D35))&gt;INDEX(Kalender!$B$81:$B$110,MAX(1,$D35))),AND($E35&gt;0,INDEX(Kalender!IQ$81:IQ$110,MAX(1,$E35))&gt;INDEX(Kalender!$B$81:$B$110,MAX(1,$E35))),AND($F35&gt;0,INDEX(Kalender!IQ$81:IQ$110,MAX(1,$F35))&gt;INDEX(Kalender!$B$81:$B$110,MAX(1,$F35)))),2,0))</f>
        <v>0</v>
      </c>
      <c r="IR35" s="5" t="n">
        <f aca="false">IF(Kalender!IR35&lt;&gt;1,0,IF(AND($B35&gt;0,INDEX(Kalender!IR$68:IR$77,MAX(1,$B35))&gt;INDEX(Kalender!$B$68:$B$77,MAX(1,$B35))),1,0)+IF(OR(AND($C35&gt;0,INDEX(Kalender!IR$81:IR$110,MAX(1,$C35))&gt;INDEX(Kalender!$B$81:$B$110,MAX(1,$C35))),AND($D35&gt;0,INDEX(Kalender!IR$81:IR$110,MAX(1,$D35))&gt;INDEX(Kalender!$B$81:$B$110,MAX(1,$D35))),AND($E35&gt;0,INDEX(Kalender!IR$81:IR$110,MAX(1,$E35))&gt;INDEX(Kalender!$B$81:$B$110,MAX(1,$E35))),AND($F35&gt;0,INDEX(Kalender!IR$81:IR$110,MAX(1,$F35))&gt;INDEX(Kalender!$B$81:$B$110,MAX(1,$F35)))),2,0))</f>
        <v>0</v>
      </c>
      <c r="IS35" s="5" t="n">
        <f aca="false">IF(Kalender!IS35&lt;&gt;1,0,IF(AND($B35&gt;0,INDEX(Kalender!IS$68:IS$77,MAX(1,$B35))&gt;INDEX(Kalender!$B$68:$B$77,MAX(1,$B35))),1,0)+IF(OR(AND($C35&gt;0,INDEX(Kalender!IS$81:IS$110,MAX(1,$C35))&gt;INDEX(Kalender!$B$81:$B$110,MAX(1,$C35))),AND($D35&gt;0,INDEX(Kalender!IS$81:IS$110,MAX(1,$D35))&gt;INDEX(Kalender!$B$81:$B$110,MAX(1,$D35))),AND($E35&gt;0,INDEX(Kalender!IS$81:IS$110,MAX(1,$E35))&gt;INDEX(Kalender!$B$81:$B$110,MAX(1,$E35))),AND($F35&gt;0,INDEX(Kalender!IS$81:IS$110,MAX(1,$F35))&gt;INDEX(Kalender!$B$81:$B$110,MAX(1,$F35)))),2,0))</f>
        <v>0</v>
      </c>
      <c r="IT35" s="5" t="n">
        <f aca="false">IF(Kalender!IT35&lt;&gt;1,0,IF(AND($B35&gt;0,INDEX(Kalender!IT$68:IT$77,MAX(1,$B35))&gt;INDEX(Kalender!$B$68:$B$77,MAX(1,$B35))),1,0)+IF(OR(AND($C35&gt;0,INDEX(Kalender!IT$81:IT$110,MAX(1,$C35))&gt;INDEX(Kalender!$B$81:$B$110,MAX(1,$C35))),AND($D35&gt;0,INDEX(Kalender!IT$81:IT$110,MAX(1,$D35))&gt;INDEX(Kalender!$B$81:$B$110,MAX(1,$D35))),AND($E35&gt;0,INDEX(Kalender!IT$81:IT$110,MAX(1,$E35))&gt;INDEX(Kalender!$B$81:$B$110,MAX(1,$E35))),AND($F35&gt;0,INDEX(Kalender!IT$81:IT$110,MAX(1,$F35))&gt;INDEX(Kalender!$B$81:$B$110,MAX(1,$F35)))),2,0))</f>
        <v>0</v>
      </c>
      <c r="IU35" s="5" t="n">
        <f aca="false">IF(Kalender!IU35&lt;&gt;1,0,IF(AND($B35&gt;0,INDEX(Kalender!IU$68:IU$77,MAX(1,$B35))&gt;INDEX(Kalender!$B$68:$B$77,MAX(1,$B35))),1,0)+IF(OR(AND($C35&gt;0,INDEX(Kalender!IU$81:IU$110,MAX(1,$C35))&gt;INDEX(Kalender!$B$81:$B$110,MAX(1,$C35))),AND($D35&gt;0,INDEX(Kalender!IU$81:IU$110,MAX(1,$D35))&gt;INDEX(Kalender!$B$81:$B$110,MAX(1,$D35))),AND($E35&gt;0,INDEX(Kalender!IU$81:IU$110,MAX(1,$E35))&gt;INDEX(Kalender!$B$81:$B$110,MAX(1,$E35))),AND($F35&gt;0,INDEX(Kalender!IU$81:IU$110,MAX(1,$F35))&gt;INDEX(Kalender!$B$81:$B$110,MAX(1,$F35)))),2,0))</f>
        <v>0</v>
      </c>
      <c r="IV35" s="5" t="n">
        <f aca="false">IF(Kalender!IV35&lt;&gt;1,0,IF(AND($B35&gt;0,INDEX(Kalender!IV$68:IV$77,MAX(1,$B35))&gt;INDEX(Kalender!$B$68:$B$77,MAX(1,$B35))),1,0)+IF(OR(AND($C35&gt;0,INDEX(Kalender!IV$81:IV$110,MAX(1,$C35))&gt;INDEX(Kalender!$B$81:$B$110,MAX(1,$C35))),AND($D35&gt;0,INDEX(Kalender!IV$81:IV$110,MAX(1,$D35))&gt;INDEX(Kalender!$B$81:$B$110,MAX(1,$D35))),AND($E35&gt;0,INDEX(Kalender!IV$81:IV$110,MAX(1,$E35))&gt;INDEX(Kalender!$B$81:$B$110,MAX(1,$E35))),AND($F35&gt;0,INDEX(Kalender!IV$81:IV$110,MAX(1,$F35))&gt;INDEX(Kalender!$B$81:$B$110,MAX(1,$F35)))),2,0))</f>
        <v>0</v>
      </c>
      <c r="IW35" s="5" t="n">
        <f aca="false">IF(Kalender!IW35&lt;&gt;1,0,IF(AND($B35&gt;0,INDEX(Kalender!IW$68:IW$77,MAX(1,$B35))&gt;INDEX(Kalender!$B$68:$B$77,MAX(1,$B35))),1,0)+IF(OR(AND($C35&gt;0,INDEX(Kalender!IW$81:IW$110,MAX(1,$C35))&gt;INDEX(Kalender!$B$81:$B$110,MAX(1,$C35))),AND($D35&gt;0,INDEX(Kalender!IW$81:IW$110,MAX(1,$D35))&gt;INDEX(Kalender!$B$81:$B$110,MAX(1,$D35))),AND($E35&gt;0,INDEX(Kalender!IW$81:IW$110,MAX(1,$E35))&gt;INDEX(Kalender!$B$81:$B$110,MAX(1,$E35))),AND($F35&gt;0,INDEX(Kalender!IW$81:IW$110,MAX(1,$F35))&gt;INDEX(Kalender!$B$81:$B$110,MAX(1,$F35)))),2,0))</f>
        <v>0</v>
      </c>
      <c r="IX35" s="5" t="n">
        <f aca="false">IF(Kalender!IX35&lt;&gt;1,0,IF(AND($B35&gt;0,INDEX(Kalender!IX$68:IX$77,MAX(1,$B35))&gt;INDEX(Kalender!$B$68:$B$77,MAX(1,$B35))),1,0)+IF(OR(AND($C35&gt;0,INDEX(Kalender!IX$81:IX$110,MAX(1,$C35))&gt;INDEX(Kalender!$B$81:$B$110,MAX(1,$C35))),AND($D35&gt;0,INDEX(Kalender!IX$81:IX$110,MAX(1,$D35))&gt;INDEX(Kalender!$B$81:$B$110,MAX(1,$D35))),AND($E35&gt;0,INDEX(Kalender!IX$81:IX$110,MAX(1,$E35))&gt;INDEX(Kalender!$B$81:$B$110,MAX(1,$E35))),AND($F35&gt;0,INDEX(Kalender!IX$81:IX$110,MAX(1,$F35))&gt;INDEX(Kalender!$B$81:$B$110,MAX(1,$F35)))),2,0))</f>
        <v>0</v>
      </c>
      <c r="IY35" s="5" t="n">
        <f aca="false">IF(Kalender!IY35&lt;&gt;1,0,IF(AND($B35&gt;0,INDEX(Kalender!IY$68:IY$77,MAX(1,$B35))&gt;INDEX(Kalender!$B$68:$B$77,MAX(1,$B35))),1,0)+IF(OR(AND($C35&gt;0,INDEX(Kalender!IY$81:IY$110,MAX(1,$C35))&gt;INDEX(Kalender!$B$81:$B$110,MAX(1,$C35))),AND($D35&gt;0,INDEX(Kalender!IY$81:IY$110,MAX(1,$D35))&gt;INDEX(Kalender!$B$81:$B$110,MAX(1,$D35))),AND($E35&gt;0,INDEX(Kalender!IY$81:IY$110,MAX(1,$E35))&gt;INDEX(Kalender!$B$81:$B$110,MAX(1,$E35))),AND($F35&gt;0,INDEX(Kalender!IY$81:IY$110,MAX(1,$F35))&gt;INDEX(Kalender!$B$81:$B$110,MAX(1,$F35)))),2,0))</f>
        <v>0</v>
      </c>
      <c r="IZ35" s="5" t="n">
        <f aca="false">IF(Kalender!IZ35&lt;&gt;1,0,IF(AND($B35&gt;0,INDEX(Kalender!IZ$68:IZ$77,MAX(1,$B35))&gt;INDEX(Kalender!$B$68:$B$77,MAX(1,$B35))),1,0)+IF(OR(AND($C35&gt;0,INDEX(Kalender!IZ$81:IZ$110,MAX(1,$C35))&gt;INDEX(Kalender!$B$81:$B$110,MAX(1,$C35))),AND($D35&gt;0,INDEX(Kalender!IZ$81:IZ$110,MAX(1,$D35))&gt;INDEX(Kalender!$B$81:$B$110,MAX(1,$D35))),AND($E35&gt;0,INDEX(Kalender!IZ$81:IZ$110,MAX(1,$E35))&gt;INDEX(Kalender!$B$81:$B$110,MAX(1,$E35))),AND($F35&gt;0,INDEX(Kalender!IZ$81:IZ$110,MAX(1,$F35))&gt;INDEX(Kalender!$B$81:$B$110,MAX(1,$F35)))),2,0))</f>
        <v>0</v>
      </c>
      <c r="JA35" s="5" t="n">
        <f aca="false">IF(Kalender!JA35&lt;&gt;1,0,IF(AND($B35&gt;0,INDEX(Kalender!JA$68:JA$77,MAX(1,$B35))&gt;INDEX(Kalender!$B$68:$B$77,MAX(1,$B35))),1,0)+IF(OR(AND($C35&gt;0,INDEX(Kalender!JA$81:JA$110,MAX(1,$C35))&gt;INDEX(Kalender!$B$81:$B$110,MAX(1,$C35))),AND($D35&gt;0,INDEX(Kalender!JA$81:JA$110,MAX(1,$D35))&gt;INDEX(Kalender!$B$81:$B$110,MAX(1,$D35))),AND($E35&gt;0,INDEX(Kalender!JA$81:JA$110,MAX(1,$E35))&gt;INDEX(Kalender!$B$81:$B$110,MAX(1,$E35))),AND($F35&gt;0,INDEX(Kalender!JA$81:JA$110,MAX(1,$F35))&gt;INDEX(Kalender!$B$81:$B$110,MAX(1,$F35)))),2,0))</f>
        <v>0</v>
      </c>
      <c r="JB35" s="5" t="n">
        <f aca="false">IF(Kalender!JB35&lt;&gt;1,0,IF(AND($B35&gt;0,INDEX(Kalender!JB$68:JB$77,MAX(1,$B35))&gt;INDEX(Kalender!$B$68:$B$77,MAX(1,$B35))),1,0)+IF(OR(AND($C35&gt;0,INDEX(Kalender!JB$81:JB$110,MAX(1,$C35))&gt;INDEX(Kalender!$B$81:$B$110,MAX(1,$C35))),AND($D35&gt;0,INDEX(Kalender!JB$81:JB$110,MAX(1,$D35))&gt;INDEX(Kalender!$B$81:$B$110,MAX(1,$D35))),AND($E35&gt;0,INDEX(Kalender!JB$81:JB$110,MAX(1,$E35))&gt;INDEX(Kalender!$B$81:$B$110,MAX(1,$E35))),AND($F35&gt;0,INDEX(Kalender!JB$81:JB$110,MAX(1,$F35))&gt;INDEX(Kalender!$B$81:$B$110,MAX(1,$F35)))),2,0))</f>
        <v>0</v>
      </c>
      <c r="JC35" s="5" t="n">
        <f aca="false">IF(Kalender!JC35&lt;&gt;1,0,IF(AND($B35&gt;0,INDEX(Kalender!JC$68:JC$77,MAX(1,$B35))&gt;INDEX(Kalender!$B$68:$B$77,MAX(1,$B35))),1,0)+IF(OR(AND($C35&gt;0,INDEX(Kalender!JC$81:JC$110,MAX(1,$C35))&gt;INDEX(Kalender!$B$81:$B$110,MAX(1,$C35))),AND($D35&gt;0,INDEX(Kalender!JC$81:JC$110,MAX(1,$D35))&gt;INDEX(Kalender!$B$81:$B$110,MAX(1,$D35))),AND($E35&gt;0,INDEX(Kalender!JC$81:JC$110,MAX(1,$E35))&gt;INDEX(Kalender!$B$81:$B$110,MAX(1,$E35))),AND($F35&gt;0,INDEX(Kalender!JC$81:JC$110,MAX(1,$F35))&gt;INDEX(Kalender!$B$81:$B$110,MAX(1,$F35)))),2,0))</f>
        <v>0</v>
      </c>
      <c r="JD35" s="5" t="n">
        <f aca="false">IF(Kalender!JD35&lt;&gt;1,0,IF(AND($B35&gt;0,INDEX(Kalender!JD$68:JD$77,MAX(1,$B35))&gt;INDEX(Kalender!$B$68:$B$77,MAX(1,$B35))),1,0)+IF(OR(AND($C35&gt;0,INDEX(Kalender!JD$81:JD$110,MAX(1,$C35))&gt;INDEX(Kalender!$B$81:$B$110,MAX(1,$C35))),AND($D35&gt;0,INDEX(Kalender!JD$81:JD$110,MAX(1,$D35))&gt;INDEX(Kalender!$B$81:$B$110,MAX(1,$D35))),AND($E35&gt;0,INDEX(Kalender!JD$81:JD$110,MAX(1,$E35))&gt;INDEX(Kalender!$B$81:$B$110,MAX(1,$E35))),AND($F35&gt;0,INDEX(Kalender!JD$81:JD$110,MAX(1,$F35))&gt;INDEX(Kalender!$B$81:$B$110,MAX(1,$F35)))),2,0))</f>
        <v>0</v>
      </c>
      <c r="JE35" s="5" t="n">
        <f aca="false">IF(Kalender!JE35&lt;&gt;1,0,IF(AND($B35&gt;0,INDEX(Kalender!JE$68:JE$77,MAX(1,$B35))&gt;INDEX(Kalender!$B$68:$B$77,MAX(1,$B35))),1,0)+IF(OR(AND($C35&gt;0,INDEX(Kalender!JE$81:JE$110,MAX(1,$C35))&gt;INDEX(Kalender!$B$81:$B$110,MAX(1,$C35))),AND($D35&gt;0,INDEX(Kalender!JE$81:JE$110,MAX(1,$D35))&gt;INDEX(Kalender!$B$81:$B$110,MAX(1,$D35))),AND($E35&gt;0,INDEX(Kalender!JE$81:JE$110,MAX(1,$E35))&gt;INDEX(Kalender!$B$81:$B$110,MAX(1,$E35))),AND($F35&gt;0,INDEX(Kalender!JE$81:JE$110,MAX(1,$F35))&gt;INDEX(Kalender!$B$81:$B$110,MAX(1,$F35)))),2,0))</f>
        <v>0</v>
      </c>
      <c r="JF35" s="5" t="n">
        <f aca="false">IF(Kalender!JF35&lt;&gt;1,0,IF(AND($B35&gt;0,INDEX(Kalender!JF$68:JF$77,MAX(1,$B35))&gt;INDEX(Kalender!$B$68:$B$77,MAX(1,$B35))),1,0)+IF(OR(AND($C35&gt;0,INDEX(Kalender!JF$81:JF$110,MAX(1,$C35))&gt;INDEX(Kalender!$B$81:$B$110,MAX(1,$C35))),AND($D35&gt;0,INDEX(Kalender!JF$81:JF$110,MAX(1,$D35))&gt;INDEX(Kalender!$B$81:$B$110,MAX(1,$D35))),AND($E35&gt;0,INDEX(Kalender!JF$81:JF$110,MAX(1,$E35))&gt;INDEX(Kalender!$B$81:$B$110,MAX(1,$E35))),AND($F35&gt;0,INDEX(Kalender!JF$81:JF$110,MAX(1,$F35))&gt;INDEX(Kalender!$B$81:$B$110,MAX(1,$F35)))),2,0))</f>
        <v>0</v>
      </c>
      <c r="JG35" s="5" t="n">
        <f aca="false">IF(Kalender!JG35&lt;&gt;1,0,IF(AND($B35&gt;0,INDEX(Kalender!JG$68:JG$77,MAX(1,$B35))&gt;INDEX(Kalender!$B$68:$B$77,MAX(1,$B35))),1,0)+IF(OR(AND($C35&gt;0,INDEX(Kalender!JG$81:JG$110,MAX(1,$C35))&gt;INDEX(Kalender!$B$81:$B$110,MAX(1,$C35))),AND($D35&gt;0,INDEX(Kalender!JG$81:JG$110,MAX(1,$D35))&gt;INDEX(Kalender!$B$81:$B$110,MAX(1,$D35))),AND($E35&gt;0,INDEX(Kalender!JG$81:JG$110,MAX(1,$E35))&gt;INDEX(Kalender!$B$81:$B$110,MAX(1,$E35))),AND($F35&gt;0,INDEX(Kalender!JG$81:JG$110,MAX(1,$F35))&gt;INDEX(Kalender!$B$81:$B$110,MAX(1,$F35)))),2,0))</f>
        <v>0</v>
      </c>
      <c r="JH35" s="5" t="n">
        <f aca="false">IF(Kalender!JH35&lt;&gt;1,0,IF(AND($B35&gt;0,INDEX(Kalender!JH$68:JH$77,MAX(1,$B35))&gt;INDEX(Kalender!$B$68:$B$77,MAX(1,$B35))),1,0)+IF(OR(AND($C35&gt;0,INDEX(Kalender!JH$81:JH$110,MAX(1,$C35))&gt;INDEX(Kalender!$B$81:$B$110,MAX(1,$C35))),AND($D35&gt;0,INDEX(Kalender!JH$81:JH$110,MAX(1,$D35))&gt;INDEX(Kalender!$B$81:$B$110,MAX(1,$D35))),AND($E35&gt;0,INDEX(Kalender!JH$81:JH$110,MAX(1,$E35))&gt;INDEX(Kalender!$B$81:$B$110,MAX(1,$E35))),AND($F35&gt;0,INDEX(Kalender!JH$81:JH$110,MAX(1,$F35))&gt;INDEX(Kalender!$B$81:$B$110,MAX(1,$F35)))),2,0))</f>
        <v>0</v>
      </c>
      <c r="JI35" s="5" t="n">
        <f aca="false">IF(Kalender!JI35&lt;&gt;1,0,IF(AND($B35&gt;0,INDEX(Kalender!JI$68:JI$77,MAX(1,$B35))&gt;INDEX(Kalender!$B$68:$B$77,MAX(1,$B35))),1,0)+IF(OR(AND($C35&gt;0,INDEX(Kalender!JI$81:JI$110,MAX(1,$C35))&gt;INDEX(Kalender!$B$81:$B$110,MAX(1,$C35))),AND($D35&gt;0,INDEX(Kalender!JI$81:JI$110,MAX(1,$D35))&gt;INDEX(Kalender!$B$81:$B$110,MAX(1,$D35))),AND($E35&gt;0,INDEX(Kalender!JI$81:JI$110,MAX(1,$E35))&gt;INDEX(Kalender!$B$81:$B$110,MAX(1,$E35))),AND($F35&gt;0,INDEX(Kalender!JI$81:JI$110,MAX(1,$F35))&gt;INDEX(Kalender!$B$81:$B$110,MAX(1,$F35)))),2,0))</f>
        <v>0</v>
      </c>
      <c r="JJ35" s="5" t="n">
        <f aca="false">IF(Kalender!JJ35&lt;&gt;1,0,IF(AND($B35&gt;0,INDEX(Kalender!JJ$68:JJ$77,MAX(1,$B35))&gt;INDEX(Kalender!$B$68:$B$77,MAX(1,$B35))),1,0)+IF(OR(AND($C35&gt;0,INDEX(Kalender!JJ$81:JJ$110,MAX(1,$C35))&gt;INDEX(Kalender!$B$81:$B$110,MAX(1,$C35))),AND($D35&gt;0,INDEX(Kalender!JJ$81:JJ$110,MAX(1,$D35))&gt;INDEX(Kalender!$B$81:$B$110,MAX(1,$D35))),AND($E35&gt;0,INDEX(Kalender!JJ$81:JJ$110,MAX(1,$E35))&gt;INDEX(Kalender!$B$81:$B$110,MAX(1,$E35))),AND($F35&gt;0,INDEX(Kalender!JJ$81:JJ$110,MAX(1,$F35))&gt;INDEX(Kalender!$B$81:$B$110,MAX(1,$F35)))),2,0))</f>
        <v>0</v>
      </c>
      <c r="JK35" s="5" t="n">
        <f aca="false">IF(Kalender!JK35&lt;&gt;1,0,IF(AND($B35&gt;0,INDEX(Kalender!JK$68:JK$77,MAX(1,$B35))&gt;INDEX(Kalender!$B$68:$B$77,MAX(1,$B35))),1,0)+IF(OR(AND($C35&gt;0,INDEX(Kalender!JK$81:JK$110,MAX(1,$C35))&gt;INDEX(Kalender!$B$81:$B$110,MAX(1,$C35))),AND($D35&gt;0,INDEX(Kalender!JK$81:JK$110,MAX(1,$D35))&gt;INDEX(Kalender!$B$81:$B$110,MAX(1,$D35))),AND($E35&gt;0,INDEX(Kalender!JK$81:JK$110,MAX(1,$E35))&gt;INDEX(Kalender!$B$81:$B$110,MAX(1,$E35))),AND($F35&gt;0,INDEX(Kalender!JK$81:JK$110,MAX(1,$F35))&gt;INDEX(Kalender!$B$81:$B$110,MAX(1,$F35)))),2,0))</f>
        <v>0</v>
      </c>
      <c r="JL35" s="5" t="n">
        <f aca="false">IF(Kalender!JL35&lt;&gt;1,0,IF(AND($B35&gt;0,INDEX(Kalender!JL$68:JL$77,MAX(1,$B35))&gt;INDEX(Kalender!$B$68:$B$77,MAX(1,$B35))),1,0)+IF(OR(AND($C35&gt;0,INDEX(Kalender!JL$81:JL$110,MAX(1,$C35))&gt;INDEX(Kalender!$B$81:$B$110,MAX(1,$C35))),AND($D35&gt;0,INDEX(Kalender!JL$81:JL$110,MAX(1,$D35))&gt;INDEX(Kalender!$B$81:$B$110,MAX(1,$D35))),AND($E35&gt;0,INDEX(Kalender!JL$81:JL$110,MAX(1,$E35))&gt;INDEX(Kalender!$B$81:$B$110,MAX(1,$E35))),AND($F35&gt;0,INDEX(Kalender!JL$81:JL$110,MAX(1,$F35))&gt;INDEX(Kalender!$B$81:$B$110,MAX(1,$F35)))),2,0))</f>
        <v>0</v>
      </c>
      <c r="JM35" s="5" t="n">
        <f aca="false">IF(Kalender!JM35&lt;&gt;1,0,IF(AND($B35&gt;0,INDEX(Kalender!JM$68:JM$77,MAX(1,$B35))&gt;INDEX(Kalender!$B$68:$B$77,MAX(1,$B35))),1,0)+IF(OR(AND($C35&gt;0,INDEX(Kalender!JM$81:JM$110,MAX(1,$C35))&gt;INDEX(Kalender!$B$81:$B$110,MAX(1,$C35))),AND($D35&gt;0,INDEX(Kalender!JM$81:JM$110,MAX(1,$D35))&gt;INDEX(Kalender!$B$81:$B$110,MAX(1,$D35))),AND($E35&gt;0,INDEX(Kalender!JM$81:JM$110,MAX(1,$E35))&gt;INDEX(Kalender!$B$81:$B$110,MAX(1,$E35))),AND($F35&gt;0,INDEX(Kalender!JM$81:JM$110,MAX(1,$F35))&gt;INDEX(Kalender!$B$81:$B$110,MAX(1,$F35)))),2,0))</f>
        <v>0</v>
      </c>
      <c r="JN35" s="5" t="n">
        <f aca="false">IF(Kalender!JN35&lt;&gt;1,0,IF(AND($B35&gt;0,INDEX(Kalender!JN$68:JN$77,MAX(1,$B35))&gt;INDEX(Kalender!$B$68:$B$77,MAX(1,$B35))),1,0)+IF(OR(AND($C35&gt;0,INDEX(Kalender!JN$81:JN$110,MAX(1,$C35))&gt;INDEX(Kalender!$B$81:$B$110,MAX(1,$C35))),AND($D35&gt;0,INDEX(Kalender!JN$81:JN$110,MAX(1,$D35))&gt;INDEX(Kalender!$B$81:$B$110,MAX(1,$D35))),AND($E35&gt;0,INDEX(Kalender!JN$81:JN$110,MAX(1,$E35))&gt;INDEX(Kalender!$B$81:$B$110,MAX(1,$E35))),AND($F35&gt;0,INDEX(Kalender!JN$81:JN$110,MAX(1,$F35))&gt;INDEX(Kalender!$B$81:$B$110,MAX(1,$F35)))),2,0))</f>
        <v>0</v>
      </c>
      <c r="JO35" s="5" t="n">
        <f aca="false">IF(Kalender!JO35&lt;&gt;1,0,IF(AND($B35&gt;0,INDEX(Kalender!JO$68:JO$77,MAX(1,$B35))&gt;INDEX(Kalender!$B$68:$B$77,MAX(1,$B35))),1,0)+IF(OR(AND($C35&gt;0,INDEX(Kalender!JO$81:JO$110,MAX(1,$C35))&gt;INDEX(Kalender!$B$81:$B$110,MAX(1,$C35))),AND($D35&gt;0,INDEX(Kalender!JO$81:JO$110,MAX(1,$D35))&gt;INDEX(Kalender!$B$81:$B$110,MAX(1,$D35))),AND($E35&gt;0,INDEX(Kalender!JO$81:JO$110,MAX(1,$E35))&gt;INDEX(Kalender!$B$81:$B$110,MAX(1,$E35))),AND($F35&gt;0,INDEX(Kalender!JO$81:JO$110,MAX(1,$F35))&gt;INDEX(Kalender!$B$81:$B$110,MAX(1,$F35)))),2,0))</f>
        <v>0</v>
      </c>
      <c r="JP35" s="5" t="n">
        <f aca="false">IF(Kalender!JP35&lt;&gt;1,0,IF(AND($B35&gt;0,INDEX(Kalender!JP$68:JP$77,MAX(1,$B35))&gt;INDEX(Kalender!$B$68:$B$77,MAX(1,$B35))),1,0)+IF(OR(AND($C35&gt;0,INDEX(Kalender!JP$81:JP$110,MAX(1,$C35))&gt;INDEX(Kalender!$B$81:$B$110,MAX(1,$C35))),AND($D35&gt;0,INDEX(Kalender!JP$81:JP$110,MAX(1,$D35))&gt;INDEX(Kalender!$B$81:$B$110,MAX(1,$D35))),AND($E35&gt;0,INDEX(Kalender!JP$81:JP$110,MAX(1,$E35))&gt;INDEX(Kalender!$B$81:$B$110,MAX(1,$E35))),AND($F35&gt;0,INDEX(Kalender!JP$81:JP$110,MAX(1,$F35))&gt;INDEX(Kalender!$B$81:$B$110,MAX(1,$F35)))),2,0))</f>
        <v>0</v>
      </c>
      <c r="JQ35" s="5" t="n">
        <f aca="false">IF(Kalender!JQ35&lt;&gt;1,0,IF(AND($B35&gt;0,INDEX(Kalender!JQ$68:JQ$77,MAX(1,$B35))&gt;INDEX(Kalender!$B$68:$B$77,MAX(1,$B35))),1,0)+IF(OR(AND($C35&gt;0,INDEX(Kalender!JQ$81:JQ$110,MAX(1,$C35))&gt;INDEX(Kalender!$B$81:$B$110,MAX(1,$C35))),AND($D35&gt;0,INDEX(Kalender!JQ$81:JQ$110,MAX(1,$D35))&gt;INDEX(Kalender!$B$81:$B$110,MAX(1,$D35))),AND($E35&gt;0,INDEX(Kalender!JQ$81:JQ$110,MAX(1,$E35))&gt;INDEX(Kalender!$B$81:$B$110,MAX(1,$E35))),AND($F35&gt;0,INDEX(Kalender!JQ$81:JQ$110,MAX(1,$F35))&gt;INDEX(Kalender!$B$81:$B$110,MAX(1,$F35)))),2,0))</f>
        <v>0</v>
      </c>
      <c r="JR35" s="5" t="n">
        <f aca="false">IF(Kalender!JR35&lt;&gt;1,0,IF(AND($B35&gt;0,INDEX(Kalender!JR$68:JR$77,MAX(1,$B35))&gt;INDEX(Kalender!$B$68:$B$77,MAX(1,$B35))),1,0)+IF(OR(AND($C35&gt;0,INDEX(Kalender!JR$81:JR$110,MAX(1,$C35))&gt;INDEX(Kalender!$B$81:$B$110,MAX(1,$C35))),AND($D35&gt;0,INDEX(Kalender!JR$81:JR$110,MAX(1,$D35))&gt;INDEX(Kalender!$B$81:$B$110,MAX(1,$D35))),AND($E35&gt;0,INDEX(Kalender!JR$81:JR$110,MAX(1,$E35))&gt;INDEX(Kalender!$B$81:$B$110,MAX(1,$E35))),AND($F35&gt;0,INDEX(Kalender!JR$81:JR$110,MAX(1,$F35))&gt;INDEX(Kalender!$B$81:$B$110,MAX(1,$F35)))),2,0))</f>
        <v>0</v>
      </c>
      <c r="JS35" s="5" t="n">
        <f aca="false">IF(Kalender!JS35&lt;&gt;1,0,IF(AND($B35&gt;0,INDEX(Kalender!JS$68:JS$77,MAX(1,$B35))&gt;INDEX(Kalender!$B$68:$B$77,MAX(1,$B35))),1,0)+IF(OR(AND($C35&gt;0,INDEX(Kalender!JS$81:JS$110,MAX(1,$C35))&gt;INDEX(Kalender!$B$81:$B$110,MAX(1,$C35))),AND($D35&gt;0,INDEX(Kalender!JS$81:JS$110,MAX(1,$D35))&gt;INDEX(Kalender!$B$81:$B$110,MAX(1,$D35))),AND($E35&gt;0,INDEX(Kalender!JS$81:JS$110,MAX(1,$E35))&gt;INDEX(Kalender!$B$81:$B$110,MAX(1,$E35))),AND($F35&gt;0,INDEX(Kalender!JS$81:JS$110,MAX(1,$F35))&gt;INDEX(Kalender!$B$81:$B$110,MAX(1,$F35)))),2,0))</f>
        <v>0</v>
      </c>
      <c r="JT35" s="5" t="n">
        <f aca="false">IF(Kalender!JT35&lt;&gt;1,0,IF(AND($B35&gt;0,INDEX(Kalender!JT$68:JT$77,MAX(1,$B35))&gt;INDEX(Kalender!$B$68:$B$77,MAX(1,$B35))),1,0)+IF(OR(AND($C35&gt;0,INDEX(Kalender!JT$81:JT$110,MAX(1,$C35))&gt;INDEX(Kalender!$B$81:$B$110,MAX(1,$C35))),AND($D35&gt;0,INDEX(Kalender!JT$81:JT$110,MAX(1,$D35))&gt;INDEX(Kalender!$B$81:$B$110,MAX(1,$D35))),AND($E35&gt;0,INDEX(Kalender!JT$81:JT$110,MAX(1,$E35))&gt;INDEX(Kalender!$B$81:$B$110,MAX(1,$E35))),AND($F35&gt;0,INDEX(Kalender!JT$81:JT$110,MAX(1,$F35))&gt;INDEX(Kalender!$B$81:$B$110,MAX(1,$F35)))),2,0))</f>
        <v>0</v>
      </c>
      <c r="JU35" s="5" t="n">
        <f aca="false">IF(Kalender!JU35&lt;&gt;1,0,IF(AND($B35&gt;0,INDEX(Kalender!JU$68:JU$77,MAX(1,$B35))&gt;INDEX(Kalender!$B$68:$B$77,MAX(1,$B35))),1,0)+IF(OR(AND($C35&gt;0,INDEX(Kalender!JU$81:JU$110,MAX(1,$C35))&gt;INDEX(Kalender!$B$81:$B$110,MAX(1,$C35))),AND($D35&gt;0,INDEX(Kalender!JU$81:JU$110,MAX(1,$D35))&gt;INDEX(Kalender!$B$81:$B$110,MAX(1,$D35))),AND($E35&gt;0,INDEX(Kalender!JU$81:JU$110,MAX(1,$E35))&gt;INDEX(Kalender!$B$81:$B$110,MAX(1,$E35))),AND($F35&gt;0,INDEX(Kalender!JU$81:JU$110,MAX(1,$F35))&gt;INDEX(Kalender!$B$81:$B$110,MAX(1,$F35)))),2,0))</f>
        <v>0</v>
      </c>
      <c r="JV35" s="5" t="n">
        <f aca="false">IF(Kalender!JV35&lt;&gt;1,0,IF(AND($B35&gt;0,INDEX(Kalender!JV$68:JV$77,MAX(1,$B35))&gt;INDEX(Kalender!$B$68:$B$77,MAX(1,$B35))),1,0)+IF(OR(AND($C35&gt;0,INDEX(Kalender!JV$81:JV$110,MAX(1,$C35))&gt;INDEX(Kalender!$B$81:$B$110,MAX(1,$C35))),AND($D35&gt;0,INDEX(Kalender!JV$81:JV$110,MAX(1,$D35))&gt;INDEX(Kalender!$B$81:$B$110,MAX(1,$D35))),AND($E35&gt;0,INDEX(Kalender!JV$81:JV$110,MAX(1,$E35))&gt;INDEX(Kalender!$B$81:$B$110,MAX(1,$E35))),AND($F35&gt;0,INDEX(Kalender!JV$81:JV$110,MAX(1,$F35))&gt;INDEX(Kalender!$B$81:$B$110,MAX(1,$F35)))),2,0))</f>
        <v>0</v>
      </c>
      <c r="JW35" s="5" t="n">
        <f aca="false">IF(Kalender!JW35&lt;&gt;1,0,IF(AND($B35&gt;0,INDEX(Kalender!JW$68:JW$77,MAX(1,$B35))&gt;INDEX(Kalender!$B$68:$B$77,MAX(1,$B35))),1,0)+IF(OR(AND($C35&gt;0,INDEX(Kalender!JW$81:JW$110,MAX(1,$C35))&gt;INDEX(Kalender!$B$81:$B$110,MAX(1,$C35))),AND($D35&gt;0,INDEX(Kalender!JW$81:JW$110,MAX(1,$D35))&gt;INDEX(Kalender!$B$81:$B$110,MAX(1,$D35))),AND($E35&gt;0,INDEX(Kalender!JW$81:JW$110,MAX(1,$E35))&gt;INDEX(Kalender!$B$81:$B$110,MAX(1,$E35))),AND($F35&gt;0,INDEX(Kalender!JW$81:JW$110,MAX(1,$F35))&gt;INDEX(Kalender!$B$81:$B$110,MAX(1,$F35)))),2,0))</f>
        <v>0</v>
      </c>
      <c r="JX35" s="5" t="n">
        <f aca="false">IF(Kalender!JX35&lt;&gt;1,0,IF(AND($B35&gt;0,INDEX(Kalender!JX$68:JX$77,MAX(1,$B35))&gt;INDEX(Kalender!$B$68:$B$77,MAX(1,$B35))),1,0)+IF(OR(AND($C35&gt;0,INDEX(Kalender!JX$81:JX$110,MAX(1,$C35))&gt;INDEX(Kalender!$B$81:$B$110,MAX(1,$C35))),AND($D35&gt;0,INDEX(Kalender!JX$81:JX$110,MAX(1,$D35))&gt;INDEX(Kalender!$B$81:$B$110,MAX(1,$D35))),AND($E35&gt;0,INDEX(Kalender!JX$81:JX$110,MAX(1,$E35))&gt;INDEX(Kalender!$B$81:$B$110,MAX(1,$E35))),AND($F35&gt;0,INDEX(Kalender!JX$81:JX$110,MAX(1,$F35))&gt;INDEX(Kalender!$B$81:$B$110,MAX(1,$F35)))),2,0))</f>
        <v>0</v>
      </c>
      <c r="JY35" s="5" t="n">
        <f aca="false">IF(Kalender!JY35&lt;&gt;1,0,IF(AND($B35&gt;0,INDEX(Kalender!JY$68:JY$77,MAX(1,$B35))&gt;INDEX(Kalender!$B$68:$B$77,MAX(1,$B35))),1,0)+IF(OR(AND($C35&gt;0,INDEX(Kalender!JY$81:JY$110,MAX(1,$C35))&gt;INDEX(Kalender!$B$81:$B$110,MAX(1,$C35))),AND($D35&gt;0,INDEX(Kalender!JY$81:JY$110,MAX(1,$D35))&gt;INDEX(Kalender!$B$81:$B$110,MAX(1,$D35))),AND($E35&gt;0,INDEX(Kalender!JY$81:JY$110,MAX(1,$E35))&gt;INDEX(Kalender!$B$81:$B$110,MAX(1,$E35))),AND($F35&gt;0,INDEX(Kalender!JY$81:JY$110,MAX(1,$F35))&gt;INDEX(Kalender!$B$81:$B$110,MAX(1,$F35)))),2,0))</f>
        <v>0</v>
      </c>
      <c r="JZ35" s="5" t="n">
        <f aca="false">IF(Kalender!JZ35&lt;&gt;1,0,IF(AND($B35&gt;0,INDEX(Kalender!JZ$68:JZ$77,MAX(1,$B35))&gt;INDEX(Kalender!$B$68:$B$77,MAX(1,$B35))),1,0)+IF(OR(AND($C35&gt;0,INDEX(Kalender!JZ$81:JZ$110,MAX(1,$C35))&gt;INDEX(Kalender!$B$81:$B$110,MAX(1,$C35))),AND($D35&gt;0,INDEX(Kalender!JZ$81:JZ$110,MAX(1,$D35))&gt;INDEX(Kalender!$B$81:$B$110,MAX(1,$D35))),AND($E35&gt;0,INDEX(Kalender!JZ$81:JZ$110,MAX(1,$E35))&gt;INDEX(Kalender!$B$81:$B$110,MAX(1,$E35))),AND($F35&gt;0,INDEX(Kalender!JZ$81:JZ$110,MAX(1,$F35))&gt;INDEX(Kalender!$B$81:$B$110,MAX(1,$F35)))),2,0))</f>
        <v>0</v>
      </c>
      <c r="KA35" s="5" t="n">
        <f aca="false">IF(Kalender!KA35&lt;&gt;1,0,IF(AND($B35&gt;0,INDEX(Kalender!KA$68:KA$77,MAX(1,$B35))&gt;INDEX(Kalender!$B$68:$B$77,MAX(1,$B35))),1,0)+IF(OR(AND($C35&gt;0,INDEX(Kalender!KA$81:KA$110,MAX(1,$C35))&gt;INDEX(Kalender!$B$81:$B$110,MAX(1,$C35))),AND($D35&gt;0,INDEX(Kalender!KA$81:KA$110,MAX(1,$D35))&gt;INDEX(Kalender!$B$81:$B$110,MAX(1,$D35))),AND($E35&gt;0,INDEX(Kalender!KA$81:KA$110,MAX(1,$E35))&gt;INDEX(Kalender!$B$81:$B$110,MAX(1,$E35))),AND($F35&gt;0,INDEX(Kalender!KA$81:KA$110,MAX(1,$F35))&gt;INDEX(Kalender!$B$81:$B$110,MAX(1,$F35)))),2,0))</f>
        <v>0</v>
      </c>
      <c r="KB35" s="5" t="n">
        <f aca="false">IF(Kalender!KB35&lt;&gt;1,0,IF(AND($B35&gt;0,INDEX(Kalender!KB$68:KB$77,MAX(1,$B35))&gt;INDEX(Kalender!$B$68:$B$77,MAX(1,$B35))),1,0)+IF(OR(AND($C35&gt;0,INDEX(Kalender!KB$81:KB$110,MAX(1,$C35))&gt;INDEX(Kalender!$B$81:$B$110,MAX(1,$C35))),AND($D35&gt;0,INDEX(Kalender!KB$81:KB$110,MAX(1,$D35))&gt;INDEX(Kalender!$B$81:$B$110,MAX(1,$D35))),AND($E35&gt;0,INDEX(Kalender!KB$81:KB$110,MAX(1,$E35))&gt;INDEX(Kalender!$B$81:$B$110,MAX(1,$E35))),AND($F35&gt;0,INDEX(Kalender!KB$81:KB$110,MAX(1,$F35))&gt;INDEX(Kalender!$B$81:$B$110,MAX(1,$F35)))),2,0))</f>
        <v>0</v>
      </c>
      <c r="KC35" s="5" t="n">
        <f aca="false">IF(Kalender!KC35&lt;&gt;1,0,IF(AND($B35&gt;0,INDEX(Kalender!KC$68:KC$77,MAX(1,$B35))&gt;INDEX(Kalender!$B$68:$B$77,MAX(1,$B35))),1,0)+IF(OR(AND($C35&gt;0,INDEX(Kalender!KC$81:KC$110,MAX(1,$C35))&gt;INDEX(Kalender!$B$81:$B$110,MAX(1,$C35))),AND($D35&gt;0,INDEX(Kalender!KC$81:KC$110,MAX(1,$D35))&gt;INDEX(Kalender!$B$81:$B$110,MAX(1,$D35))),AND($E35&gt;0,INDEX(Kalender!KC$81:KC$110,MAX(1,$E35))&gt;INDEX(Kalender!$B$81:$B$110,MAX(1,$E35))),AND($F35&gt;0,INDEX(Kalender!KC$81:KC$110,MAX(1,$F35))&gt;INDEX(Kalender!$B$81:$B$110,MAX(1,$F35)))),2,0))</f>
        <v>0</v>
      </c>
      <c r="KD35" s="5" t="n">
        <f aca="false">IF(Kalender!KD35&lt;&gt;1,0,IF(AND($B35&gt;0,INDEX(Kalender!KD$68:KD$77,MAX(1,$B35))&gt;INDEX(Kalender!$B$68:$B$77,MAX(1,$B35))),1,0)+IF(OR(AND($C35&gt;0,INDEX(Kalender!KD$81:KD$110,MAX(1,$C35))&gt;INDEX(Kalender!$B$81:$B$110,MAX(1,$C35))),AND($D35&gt;0,INDEX(Kalender!KD$81:KD$110,MAX(1,$D35))&gt;INDEX(Kalender!$B$81:$B$110,MAX(1,$D35))),AND($E35&gt;0,INDEX(Kalender!KD$81:KD$110,MAX(1,$E35))&gt;INDEX(Kalender!$B$81:$B$110,MAX(1,$E35))),AND($F35&gt;0,INDEX(Kalender!KD$81:KD$110,MAX(1,$F35))&gt;INDEX(Kalender!$B$81:$B$110,MAX(1,$F35)))),2,0))</f>
        <v>0</v>
      </c>
      <c r="KE35" s="5" t="n">
        <f aca="false">IF(Kalender!KE35&lt;&gt;1,0,IF(AND($B35&gt;0,INDEX(Kalender!KE$68:KE$77,MAX(1,$B35))&gt;INDEX(Kalender!$B$68:$B$77,MAX(1,$B35))),1,0)+IF(OR(AND($C35&gt;0,INDEX(Kalender!KE$81:KE$110,MAX(1,$C35))&gt;INDEX(Kalender!$B$81:$B$110,MAX(1,$C35))),AND($D35&gt;0,INDEX(Kalender!KE$81:KE$110,MAX(1,$D35))&gt;INDEX(Kalender!$B$81:$B$110,MAX(1,$D35))),AND($E35&gt;0,INDEX(Kalender!KE$81:KE$110,MAX(1,$E35))&gt;INDEX(Kalender!$B$81:$B$110,MAX(1,$E35))),AND($F35&gt;0,INDEX(Kalender!KE$81:KE$110,MAX(1,$F35))&gt;INDEX(Kalender!$B$81:$B$110,MAX(1,$F35)))),2,0))</f>
        <v>0</v>
      </c>
      <c r="KF35" s="5" t="n">
        <f aca="false">IF(Kalender!KF35&lt;&gt;1,0,IF(AND($B35&gt;0,INDEX(Kalender!KF$68:KF$77,MAX(1,$B35))&gt;INDEX(Kalender!$B$68:$B$77,MAX(1,$B35))),1,0)+IF(OR(AND($C35&gt;0,INDEX(Kalender!KF$81:KF$110,MAX(1,$C35))&gt;INDEX(Kalender!$B$81:$B$110,MAX(1,$C35))),AND($D35&gt;0,INDEX(Kalender!KF$81:KF$110,MAX(1,$D35))&gt;INDEX(Kalender!$B$81:$B$110,MAX(1,$D35))),AND($E35&gt;0,INDEX(Kalender!KF$81:KF$110,MAX(1,$E35))&gt;INDEX(Kalender!$B$81:$B$110,MAX(1,$E35))),AND($F35&gt;0,INDEX(Kalender!KF$81:KF$110,MAX(1,$F35))&gt;INDEX(Kalender!$B$81:$B$110,MAX(1,$F35)))),2,0))</f>
        <v>0</v>
      </c>
      <c r="KG35" s="5" t="n">
        <f aca="false">IF(Kalender!KG35&lt;&gt;1,0,IF(AND($B35&gt;0,INDEX(Kalender!KG$68:KG$77,MAX(1,$B35))&gt;INDEX(Kalender!$B$68:$B$77,MAX(1,$B35))),1,0)+IF(OR(AND($C35&gt;0,INDEX(Kalender!KG$81:KG$110,MAX(1,$C35))&gt;INDEX(Kalender!$B$81:$B$110,MAX(1,$C35))),AND($D35&gt;0,INDEX(Kalender!KG$81:KG$110,MAX(1,$D35))&gt;INDEX(Kalender!$B$81:$B$110,MAX(1,$D35))),AND($E35&gt;0,INDEX(Kalender!KG$81:KG$110,MAX(1,$E35))&gt;INDEX(Kalender!$B$81:$B$110,MAX(1,$E35))),AND($F35&gt;0,INDEX(Kalender!KG$81:KG$110,MAX(1,$F35))&gt;INDEX(Kalender!$B$81:$B$110,MAX(1,$F35)))),2,0))</f>
        <v>0</v>
      </c>
      <c r="KH35" s="5" t="n">
        <f aca="false">IF(Kalender!KH35&lt;&gt;1,0,IF(AND($B35&gt;0,INDEX(Kalender!KH$68:KH$77,MAX(1,$B35))&gt;INDEX(Kalender!$B$68:$B$77,MAX(1,$B35))),1,0)+IF(OR(AND($C35&gt;0,INDEX(Kalender!KH$81:KH$110,MAX(1,$C35))&gt;INDEX(Kalender!$B$81:$B$110,MAX(1,$C35))),AND($D35&gt;0,INDEX(Kalender!KH$81:KH$110,MAX(1,$D35))&gt;INDEX(Kalender!$B$81:$B$110,MAX(1,$D35))),AND($E35&gt;0,INDEX(Kalender!KH$81:KH$110,MAX(1,$E35))&gt;INDEX(Kalender!$B$81:$B$110,MAX(1,$E35))),AND($F35&gt;0,INDEX(Kalender!KH$81:KH$110,MAX(1,$F35))&gt;INDEX(Kalender!$B$81:$B$110,MAX(1,$F35)))),2,0))</f>
        <v>0</v>
      </c>
      <c r="KI35" s="5" t="n">
        <f aca="false">IF(Kalender!KI35&lt;&gt;1,0,IF(AND($B35&gt;0,INDEX(Kalender!KI$68:KI$77,MAX(1,$B35))&gt;INDEX(Kalender!$B$68:$B$77,MAX(1,$B35))),1,0)+IF(OR(AND($C35&gt;0,INDEX(Kalender!KI$81:KI$110,MAX(1,$C35))&gt;INDEX(Kalender!$B$81:$B$110,MAX(1,$C35))),AND($D35&gt;0,INDEX(Kalender!KI$81:KI$110,MAX(1,$D35))&gt;INDEX(Kalender!$B$81:$B$110,MAX(1,$D35))),AND($E35&gt;0,INDEX(Kalender!KI$81:KI$110,MAX(1,$E35))&gt;INDEX(Kalender!$B$81:$B$110,MAX(1,$E35))),AND($F35&gt;0,INDEX(Kalender!KI$81:KI$110,MAX(1,$F35))&gt;INDEX(Kalender!$B$81:$B$110,MAX(1,$F35)))),2,0))</f>
        <v>0</v>
      </c>
      <c r="KJ35" s="5" t="n">
        <f aca="false">IF(Kalender!KJ35&lt;&gt;1,0,IF(AND($B35&gt;0,INDEX(Kalender!KJ$68:KJ$77,MAX(1,$B35))&gt;INDEX(Kalender!$B$68:$B$77,MAX(1,$B35))),1,0)+IF(OR(AND($C35&gt;0,INDEX(Kalender!KJ$81:KJ$110,MAX(1,$C35))&gt;INDEX(Kalender!$B$81:$B$110,MAX(1,$C35))),AND($D35&gt;0,INDEX(Kalender!KJ$81:KJ$110,MAX(1,$D35))&gt;INDEX(Kalender!$B$81:$B$110,MAX(1,$D35))),AND($E35&gt;0,INDEX(Kalender!KJ$81:KJ$110,MAX(1,$E35))&gt;INDEX(Kalender!$B$81:$B$110,MAX(1,$E35))),AND($F35&gt;0,INDEX(Kalender!KJ$81:KJ$110,MAX(1,$F35))&gt;INDEX(Kalender!$B$81:$B$110,MAX(1,$F35)))),2,0))</f>
        <v>0</v>
      </c>
      <c r="KK35" s="5" t="n">
        <f aca="false">IF(Kalender!KK35&lt;&gt;1,0,IF(AND($B35&gt;0,INDEX(Kalender!KK$68:KK$77,MAX(1,$B35))&gt;INDEX(Kalender!$B$68:$B$77,MAX(1,$B35))),1,0)+IF(OR(AND($C35&gt;0,INDEX(Kalender!KK$81:KK$110,MAX(1,$C35))&gt;INDEX(Kalender!$B$81:$B$110,MAX(1,$C35))),AND($D35&gt;0,INDEX(Kalender!KK$81:KK$110,MAX(1,$D35))&gt;INDEX(Kalender!$B$81:$B$110,MAX(1,$D35))),AND($E35&gt;0,INDEX(Kalender!KK$81:KK$110,MAX(1,$E35))&gt;INDEX(Kalender!$B$81:$B$110,MAX(1,$E35))),AND($F35&gt;0,INDEX(Kalender!KK$81:KK$110,MAX(1,$F35))&gt;INDEX(Kalender!$B$81:$B$110,MAX(1,$F35)))),2,0))</f>
        <v>0</v>
      </c>
      <c r="KL35" s="5" t="n">
        <f aca="false">IF(Kalender!KL35&lt;&gt;1,0,IF(AND($B35&gt;0,INDEX(Kalender!KL$68:KL$77,MAX(1,$B35))&gt;INDEX(Kalender!$B$68:$B$77,MAX(1,$B35))),1,0)+IF(OR(AND($C35&gt;0,INDEX(Kalender!KL$81:KL$110,MAX(1,$C35))&gt;INDEX(Kalender!$B$81:$B$110,MAX(1,$C35))),AND($D35&gt;0,INDEX(Kalender!KL$81:KL$110,MAX(1,$D35))&gt;INDEX(Kalender!$B$81:$B$110,MAX(1,$D35))),AND($E35&gt;0,INDEX(Kalender!KL$81:KL$110,MAX(1,$E35))&gt;INDEX(Kalender!$B$81:$B$110,MAX(1,$E35))),AND($F35&gt;0,INDEX(Kalender!KL$81:KL$110,MAX(1,$F35))&gt;INDEX(Kalender!$B$81:$B$110,MAX(1,$F35)))),2,0))</f>
        <v>0</v>
      </c>
      <c r="KM35" s="5" t="n">
        <f aca="false">IF(Kalender!KM35&lt;&gt;1,0,IF(AND($B35&gt;0,INDEX(Kalender!KM$68:KM$77,MAX(1,$B35))&gt;INDEX(Kalender!$B$68:$B$77,MAX(1,$B35))),1,0)+IF(OR(AND($C35&gt;0,INDEX(Kalender!KM$81:KM$110,MAX(1,$C35))&gt;INDEX(Kalender!$B$81:$B$110,MAX(1,$C35))),AND($D35&gt;0,INDEX(Kalender!KM$81:KM$110,MAX(1,$D35))&gt;INDEX(Kalender!$B$81:$B$110,MAX(1,$D35))),AND($E35&gt;0,INDEX(Kalender!KM$81:KM$110,MAX(1,$E35))&gt;INDEX(Kalender!$B$81:$B$110,MAX(1,$E35))),AND($F35&gt;0,INDEX(Kalender!KM$81:KM$110,MAX(1,$F35))&gt;INDEX(Kalender!$B$81:$B$110,MAX(1,$F35)))),2,0))</f>
        <v>0</v>
      </c>
      <c r="KN35" s="5" t="n">
        <f aca="false">IF(Kalender!KN35&lt;&gt;1,0,IF(AND($B35&gt;0,INDEX(Kalender!KN$68:KN$77,MAX(1,$B35))&gt;INDEX(Kalender!$B$68:$B$77,MAX(1,$B35))),1,0)+IF(OR(AND($C35&gt;0,INDEX(Kalender!KN$81:KN$110,MAX(1,$C35))&gt;INDEX(Kalender!$B$81:$B$110,MAX(1,$C35))),AND($D35&gt;0,INDEX(Kalender!KN$81:KN$110,MAX(1,$D35))&gt;INDEX(Kalender!$B$81:$B$110,MAX(1,$D35))),AND($E35&gt;0,INDEX(Kalender!KN$81:KN$110,MAX(1,$E35))&gt;INDEX(Kalender!$B$81:$B$110,MAX(1,$E35))),AND($F35&gt;0,INDEX(Kalender!KN$81:KN$110,MAX(1,$F35))&gt;INDEX(Kalender!$B$81:$B$110,MAX(1,$F35)))),2,0))</f>
        <v>0</v>
      </c>
      <c r="KO35" s="5" t="n">
        <f aca="false">IF(Kalender!KO35&lt;&gt;1,0,IF(AND($B35&gt;0,INDEX(Kalender!KO$68:KO$77,MAX(1,$B35))&gt;INDEX(Kalender!$B$68:$B$77,MAX(1,$B35))),1,0)+IF(OR(AND($C35&gt;0,INDEX(Kalender!KO$81:KO$110,MAX(1,$C35))&gt;INDEX(Kalender!$B$81:$B$110,MAX(1,$C35))),AND($D35&gt;0,INDEX(Kalender!KO$81:KO$110,MAX(1,$D35))&gt;INDEX(Kalender!$B$81:$B$110,MAX(1,$D35))),AND($E35&gt;0,INDEX(Kalender!KO$81:KO$110,MAX(1,$E35))&gt;INDEX(Kalender!$B$81:$B$110,MAX(1,$E35))),AND($F35&gt;0,INDEX(Kalender!KO$81:KO$110,MAX(1,$F35))&gt;INDEX(Kalender!$B$81:$B$110,MAX(1,$F35)))),2,0))</f>
        <v>0</v>
      </c>
      <c r="KP35" s="5" t="n">
        <f aca="false">IF(Kalender!KP35&lt;&gt;1,0,IF(AND($B35&gt;0,INDEX(Kalender!KP$68:KP$77,MAX(1,$B35))&gt;INDEX(Kalender!$B$68:$B$77,MAX(1,$B35))),1,0)+IF(OR(AND($C35&gt;0,INDEX(Kalender!KP$81:KP$110,MAX(1,$C35))&gt;INDEX(Kalender!$B$81:$B$110,MAX(1,$C35))),AND($D35&gt;0,INDEX(Kalender!KP$81:KP$110,MAX(1,$D35))&gt;INDEX(Kalender!$B$81:$B$110,MAX(1,$D35))),AND($E35&gt;0,INDEX(Kalender!KP$81:KP$110,MAX(1,$E35))&gt;INDEX(Kalender!$B$81:$B$110,MAX(1,$E35))),AND($F35&gt;0,INDEX(Kalender!KP$81:KP$110,MAX(1,$F35))&gt;INDEX(Kalender!$B$81:$B$110,MAX(1,$F35)))),2,0))</f>
        <v>0</v>
      </c>
      <c r="KQ35" s="5" t="n">
        <f aca="false">IF(Kalender!KQ35&lt;&gt;1,0,IF(AND($B35&gt;0,INDEX(Kalender!KQ$68:KQ$77,MAX(1,$B35))&gt;INDEX(Kalender!$B$68:$B$77,MAX(1,$B35))),1,0)+IF(OR(AND($C35&gt;0,INDEX(Kalender!KQ$81:KQ$110,MAX(1,$C35))&gt;INDEX(Kalender!$B$81:$B$110,MAX(1,$C35))),AND($D35&gt;0,INDEX(Kalender!KQ$81:KQ$110,MAX(1,$D35))&gt;INDEX(Kalender!$B$81:$B$110,MAX(1,$D35))),AND($E35&gt;0,INDEX(Kalender!KQ$81:KQ$110,MAX(1,$E35))&gt;INDEX(Kalender!$B$81:$B$110,MAX(1,$E35))),AND($F35&gt;0,INDEX(Kalender!KQ$81:KQ$110,MAX(1,$F35))&gt;INDEX(Kalender!$B$81:$B$110,MAX(1,$F35)))),2,0))</f>
        <v>0</v>
      </c>
      <c r="KR35" s="5" t="n">
        <f aca="false">IF(Kalender!KR35&lt;&gt;1,0,IF(AND($B35&gt;0,INDEX(Kalender!KR$68:KR$77,MAX(1,$B35))&gt;INDEX(Kalender!$B$68:$B$77,MAX(1,$B35))),1,0)+IF(OR(AND($C35&gt;0,INDEX(Kalender!KR$81:KR$110,MAX(1,$C35))&gt;INDEX(Kalender!$B$81:$B$110,MAX(1,$C35))),AND($D35&gt;0,INDEX(Kalender!KR$81:KR$110,MAX(1,$D35))&gt;INDEX(Kalender!$B$81:$B$110,MAX(1,$D35))),AND($E35&gt;0,INDEX(Kalender!KR$81:KR$110,MAX(1,$E35))&gt;INDEX(Kalender!$B$81:$B$110,MAX(1,$E35))),AND($F35&gt;0,INDEX(Kalender!KR$81:KR$110,MAX(1,$F35))&gt;INDEX(Kalender!$B$81:$B$110,MAX(1,$F35)))),2,0))</f>
        <v>0</v>
      </c>
      <c r="KS35" s="5" t="n">
        <f aca="false">IF(Kalender!KS35&lt;&gt;1,0,IF(AND($B35&gt;0,INDEX(Kalender!KS$68:KS$77,MAX(1,$B35))&gt;INDEX(Kalender!$B$68:$B$77,MAX(1,$B35))),1,0)+IF(OR(AND($C35&gt;0,INDEX(Kalender!KS$81:KS$110,MAX(1,$C35))&gt;INDEX(Kalender!$B$81:$B$110,MAX(1,$C35))),AND($D35&gt;0,INDEX(Kalender!KS$81:KS$110,MAX(1,$D35))&gt;INDEX(Kalender!$B$81:$B$110,MAX(1,$D35))),AND($E35&gt;0,INDEX(Kalender!KS$81:KS$110,MAX(1,$E35))&gt;INDEX(Kalender!$B$81:$B$110,MAX(1,$E35))),AND($F35&gt;0,INDEX(Kalender!KS$81:KS$110,MAX(1,$F35))&gt;INDEX(Kalender!$B$81:$B$110,MAX(1,$F35)))),2,0))</f>
        <v>0</v>
      </c>
      <c r="KT35" s="5" t="n">
        <f aca="false">IF(Kalender!KT35&lt;&gt;1,0,IF(AND($B35&gt;0,INDEX(Kalender!KT$68:KT$77,MAX(1,$B35))&gt;INDEX(Kalender!$B$68:$B$77,MAX(1,$B35))),1,0)+IF(OR(AND($C35&gt;0,INDEX(Kalender!KT$81:KT$110,MAX(1,$C35))&gt;INDEX(Kalender!$B$81:$B$110,MAX(1,$C35))),AND($D35&gt;0,INDEX(Kalender!KT$81:KT$110,MAX(1,$D35))&gt;INDEX(Kalender!$B$81:$B$110,MAX(1,$D35))),AND($E35&gt;0,INDEX(Kalender!KT$81:KT$110,MAX(1,$E35))&gt;INDEX(Kalender!$B$81:$B$110,MAX(1,$E35))),AND($F35&gt;0,INDEX(Kalender!KT$81:KT$110,MAX(1,$F35))&gt;INDEX(Kalender!$B$81:$B$110,MAX(1,$F35)))),2,0))</f>
        <v>0</v>
      </c>
      <c r="KU35" s="5" t="n">
        <f aca="false">IF(Kalender!KU35&lt;&gt;1,0,IF(AND($B35&gt;0,INDEX(Kalender!KU$68:KU$77,MAX(1,$B35))&gt;INDEX(Kalender!$B$68:$B$77,MAX(1,$B35))),1,0)+IF(OR(AND($C35&gt;0,INDEX(Kalender!KU$81:KU$110,MAX(1,$C35))&gt;INDEX(Kalender!$B$81:$B$110,MAX(1,$C35))),AND($D35&gt;0,INDEX(Kalender!KU$81:KU$110,MAX(1,$D35))&gt;INDEX(Kalender!$B$81:$B$110,MAX(1,$D35))),AND($E35&gt;0,INDEX(Kalender!KU$81:KU$110,MAX(1,$E35))&gt;INDEX(Kalender!$B$81:$B$110,MAX(1,$E35))),AND($F35&gt;0,INDEX(Kalender!KU$81:KU$110,MAX(1,$F35))&gt;INDEX(Kalender!$B$81:$B$110,MAX(1,$F35)))),2,0))</f>
        <v>0</v>
      </c>
      <c r="KV35" s="5" t="n">
        <f aca="false">IF(Kalender!KV35&lt;&gt;1,0,IF(AND($B35&gt;0,INDEX(Kalender!KV$68:KV$77,MAX(1,$B35))&gt;INDEX(Kalender!$B$68:$B$77,MAX(1,$B35))),1,0)+IF(OR(AND($C35&gt;0,INDEX(Kalender!KV$81:KV$110,MAX(1,$C35))&gt;INDEX(Kalender!$B$81:$B$110,MAX(1,$C35))),AND($D35&gt;0,INDEX(Kalender!KV$81:KV$110,MAX(1,$D35))&gt;INDEX(Kalender!$B$81:$B$110,MAX(1,$D35))),AND($E35&gt;0,INDEX(Kalender!KV$81:KV$110,MAX(1,$E35))&gt;INDEX(Kalender!$B$81:$B$110,MAX(1,$E35))),AND($F35&gt;0,INDEX(Kalender!KV$81:KV$110,MAX(1,$F35))&gt;INDEX(Kalender!$B$81:$B$110,MAX(1,$F35)))),2,0))</f>
        <v>0</v>
      </c>
      <c r="KW35" s="5" t="n">
        <f aca="false">IF(Kalender!KW35&lt;&gt;1,0,IF(AND($B35&gt;0,INDEX(Kalender!KW$68:KW$77,MAX(1,$B35))&gt;INDEX(Kalender!$B$68:$B$77,MAX(1,$B35))),1,0)+IF(OR(AND($C35&gt;0,INDEX(Kalender!KW$81:KW$110,MAX(1,$C35))&gt;INDEX(Kalender!$B$81:$B$110,MAX(1,$C35))),AND($D35&gt;0,INDEX(Kalender!KW$81:KW$110,MAX(1,$D35))&gt;INDEX(Kalender!$B$81:$B$110,MAX(1,$D35))),AND($E35&gt;0,INDEX(Kalender!KW$81:KW$110,MAX(1,$E35))&gt;INDEX(Kalender!$B$81:$B$110,MAX(1,$E35))),AND($F35&gt;0,INDEX(Kalender!KW$81:KW$110,MAX(1,$F35))&gt;INDEX(Kalender!$B$81:$B$110,MAX(1,$F35)))),2,0))</f>
        <v>0</v>
      </c>
      <c r="KX35" s="5" t="n">
        <f aca="false">IF(Kalender!KX35&lt;&gt;1,0,IF(AND($B35&gt;0,INDEX(Kalender!KX$68:KX$77,MAX(1,$B35))&gt;INDEX(Kalender!$B$68:$B$77,MAX(1,$B35))),1,0)+IF(OR(AND($C35&gt;0,INDEX(Kalender!KX$81:KX$110,MAX(1,$C35))&gt;INDEX(Kalender!$B$81:$B$110,MAX(1,$C35))),AND($D35&gt;0,INDEX(Kalender!KX$81:KX$110,MAX(1,$D35))&gt;INDEX(Kalender!$B$81:$B$110,MAX(1,$D35))),AND($E35&gt;0,INDEX(Kalender!KX$81:KX$110,MAX(1,$E35))&gt;INDEX(Kalender!$B$81:$B$110,MAX(1,$E35))),AND($F35&gt;0,INDEX(Kalender!KX$81:KX$110,MAX(1,$F35))&gt;INDEX(Kalender!$B$81:$B$110,MAX(1,$F35)))),2,0))</f>
        <v>0</v>
      </c>
      <c r="KY35" s="5" t="n">
        <f aca="false">IF(Kalender!KY35&lt;&gt;1,0,IF(AND($B35&gt;0,INDEX(Kalender!KY$68:KY$77,MAX(1,$B35))&gt;INDEX(Kalender!$B$68:$B$77,MAX(1,$B35))),1,0)+IF(OR(AND($C35&gt;0,INDEX(Kalender!KY$81:KY$110,MAX(1,$C35))&gt;INDEX(Kalender!$B$81:$B$110,MAX(1,$C35))),AND($D35&gt;0,INDEX(Kalender!KY$81:KY$110,MAX(1,$D35))&gt;INDEX(Kalender!$B$81:$B$110,MAX(1,$D35))),AND($E35&gt;0,INDEX(Kalender!KY$81:KY$110,MAX(1,$E35))&gt;INDEX(Kalender!$B$81:$B$110,MAX(1,$E35))),AND($F35&gt;0,INDEX(Kalender!KY$81:KY$110,MAX(1,$F35))&gt;INDEX(Kalender!$B$81:$B$110,MAX(1,$F35)))),2,0))</f>
        <v>0</v>
      </c>
      <c r="KZ35" s="5" t="n">
        <f aca="false">IF(Kalender!KZ35&lt;&gt;1,0,IF(AND($B35&gt;0,INDEX(Kalender!KZ$68:KZ$77,MAX(1,$B35))&gt;INDEX(Kalender!$B$68:$B$77,MAX(1,$B35))),1,0)+IF(OR(AND($C35&gt;0,INDEX(Kalender!KZ$81:KZ$110,MAX(1,$C35))&gt;INDEX(Kalender!$B$81:$B$110,MAX(1,$C35))),AND($D35&gt;0,INDEX(Kalender!KZ$81:KZ$110,MAX(1,$D35))&gt;INDEX(Kalender!$B$81:$B$110,MAX(1,$D35))),AND($E35&gt;0,INDEX(Kalender!KZ$81:KZ$110,MAX(1,$E35))&gt;INDEX(Kalender!$B$81:$B$110,MAX(1,$E35))),AND($F35&gt;0,INDEX(Kalender!KZ$81:KZ$110,MAX(1,$F35))&gt;INDEX(Kalender!$B$81:$B$110,MAX(1,$F35)))),2,0))</f>
        <v>0</v>
      </c>
      <c r="LA35" s="5" t="n">
        <f aca="false">IF(Kalender!LA35&lt;&gt;1,0,IF(AND($B35&gt;0,INDEX(Kalender!LA$68:LA$77,MAX(1,$B35))&gt;INDEX(Kalender!$B$68:$B$77,MAX(1,$B35))),1,0)+IF(OR(AND($C35&gt;0,INDEX(Kalender!LA$81:LA$110,MAX(1,$C35))&gt;INDEX(Kalender!$B$81:$B$110,MAX(1,$C35))),AND($D35&gt;0,INDEX(Kalender!LA$81:LA$110,MAX(1,$D35))&gt;INDEX(Kalender!$B$81:$B$110,MAX(1,$D35))),AND($E35&gt;0,INDEX(Kalender!LA$81:LA$110,MAX(1,$E35))&gt;INDEX(Kalender!$B$81:$B$110,MAX(1,$E35))),AND($F35&gt;0,INDEX(Kalender!LA$81:LA$110,MAX(1,$F35))&gt;INDEX(Kalender!$B$81:$B$110,MAX(1,$F35)))),2,0))</f>
        <v>0</v>
      </c>
      <c r="LB35" s="5" t="n">
        <f aca="false">IF(Kalender!LB35&lt;&gt;1,0,IF(AND($B35&gt;0,INDEX(Kalender!LB$68:LB$77,MAX(1,$B35))&gt;INDEX(Kalender!$B$68:$B$77,MAX(1,$B35))),1,0)+IF(OR(AND($C35&gt;0,INDEX(Kalender!LB$81:LB$110,MAX(1,$C35))&gt;INDEX(Kalender!$B$81:$B$110,MAX(1,$C35))),AND($D35&gt;0,INDEX(Kalender!LB$81:LB$110,MAX(1,$D35))&gt;INDEX(Kalender!$B$81:$B$110,MAX(1,$D35))),AND($E35&gt;0,INDEX(Kalender!LB$81:LB$110,MAX(1,$E35))&gt;INDEX(Kalender!$B$81:$B$110,MAX(1,$E35))),AND($F35&gt;0,INDEX(Kalender!LB$81:LB$110,MAX(1,$F35))&gt;INDEX(Kalender!$B$81:$B$110,MAX(1,$F35)))),2,0))</f>
        <v>0</v>
      </c>
      <c r="LC35" s="5" t="n">
        <f aca="false">IF(Kalender!LC35&lt;&gt;1,0,IF(AND($B35&gt;0,INDEX(Kalender!LC$68:LC$77,MAX(1,$B35))&gt;INDEX(Kalender!$B$68:$B$77,MAX(1,$B35))),1,0)+IF(OR(AND($C35&gt;0,INDEX(Kalender!LC$81:LC$110,MAX(1,$C35))&gt;INDEX(Kalender!$B$81:$B$110,MAX(1,$C35))),AND($D35&gt;0,INDEX(Kalender!LC$81:LC$110,MAX(1,$D35))&gt;INDEX(Kalender!$B$81:$B$110,MAX(1,$D35))),AND($E35&gt;0,INDEX(Kalender!LC$81:LC$110,MAX(1,$E35))&gt;INDEX(Kalender!$B$81:$B$110,MAX(1,$E35))),AND($F35&gt;0,INDEX(Kalender!LC$81:LC$110,MAX(1,$F35))&gt;INDEX(Kalender!$B$81:$B$110,MAX(1,$F35)))),2,0))</f>
        <v>0</v>
      </c>
      <c r="LD35" s="5" t="n">
        <f aca="false">IF(Kalender!LD35&lt;&gt;1,0,IF(AND($B35&gt;0,INDEX(Kalender!LD$68:LD$77,MAX(1,$B35))&gt;INDEX(Kalender!$B$68:$B$77,MAX(1,$B35))),1,0)+IF(OR(AND($C35&gt;0,INDEX(Kalender!LD$81:LD$110,MAX(1,$C35))&gt;INDEX(Kalender!$B$81:$B$110,MAX(1,$C35))),AND($D35&gt;0,INDEX(Kalender!LD$81:LD$110,MAX(1,$D35))&gt;INDEX(Kalender!$B$81:$B$110,MAX(1,$D35))),AND($E35&gt;0,INDEX(Kalender!LD$81:LD$110,MAX(1,$E35))&gt;INDEX(Kalender!$B$81:$B$110,MAX(1,$E35))),AND($F35&gt;0,INDEX(Kalender!LD$81:LD$110,MAX(1,$F35))&gt;INDEX(Kalender!$B$81:$B$110,MAX(1,$F35)))),2,0))</f>
        <v>0</v>
      </c>
      <c r="LE35" s="5" t="n">
        <f aca="false">IF(Kalender!LE35&lt;&gt;1,0,IF(AND($B35&gt;0,INDEX(Kalender!LE$68:LE$77,MAX(1,$B35))&gt;INDEX(Kalender!$B$68:$B$77,MAX(1,$B35))),1,0)+IF(OR(AND($C35&gt;0,INDEX(Kalender!LE$81:LE$110,MAX(1,$C35))&gt;INDEX(Kalender!$B$81:$B$110,MAX(1,$C35))),AND($D35&gt;0,INDEX(Kalender!LE$81:LE$110,MAX(1,$D35))&gt;INDEX(Kalender!$B$81:$B$110,MAX(1,$D35))),AND($E35&gt;0,INDEX(Kalender!LE$81:LE$110,MAX(1,$E35))&gt;INDEX(Kalender!$B$81:$B$110,MAX(1,$E35))),AND($F35&gt;0,INDEX(Kalender!LE$81:LE$110,MAX(1,$F35))&gt;INDEX(Kalender!$B$81:$B$110,MAX(1,$F35)))),2,0))</f>
        <v>0</v>
      </c>
      <c r="LF35" s="5" t="n">
        <f aca="false">IF(Kalender!LF35&lt;&gt;1,0,IF(AND($B35&gt;0,INDEX(Kalender!LF$68:LF$77,MAX(1,$B35))&gt;INDEX(Kalender!$B$68:$B$77,MAX(1,$B35))),1,0)+IF(OR(AND($C35&gt;0,INDEX(Kalender!LF$81:LF$110,MAX(1,$C35))&gt;INDEX(Kalender!$B$81:$B$110,MAX(1,$C35))),AND($D35&gt;0,INDEX(Kalender!LF$81:LF$110,MAX(1,$D35))&gt;INDEX(Kalender!$B$81:$B$110,MAX(1,$D35))),AND($E35&gt;0,INDEX(Kalender!LF$81:LF$110,MAX(1,$E35))&gt;INDEX(Kalender!$B$81:$B$110,MAX(1,$E35))),AND($F35&gt;0,INDEX(Kalender!LF$81:LF$110,MAX(1,$F35))&gt;INDEX(Kalender!$B$81:$B$110,MAX(1,$F35)))),2,0))</f>
        <v>0</v>
      </c>
      <c r="LG35" s="5" t="n">
        <f aca="false">IF(Kalender!LG35&lt;&gt;1,0,IF(AND($B35&gt;0,INDEX(Kalender!LG$68:LG$77,MAX(1,$B35))&gt;INDEX(Kalender!$B$68:$B$77,MAX(1,$B35))),1,0)+IF(OR(AND($C35&gt;0,INDEX(Kalender!LG$81:LG$110,MAX(1,$C35))&gt;INDEX(Kalender!$B$81:$B$110,MAX(1,$C35))),AND($D35&gt;0,INDEX(Kalender!LG$81:LG$110,MAX(1,$D35))&gt;INDEX(Kalender!$B$81:$B$110,MAX(1,$D35))),AND($E35&gt;0,INDEX(Kalender!LG$81:LG$110,MAX(1,$E35))&gt;INDEX(Kalender!$B$81:$B$110,MAX(1,$E35))),AND($F35&gt;0,INDEX(Kalender!LG$81:LG$110,MAX(1,$F35))&gt;INDEX(Kalender!$B$81:$B$110,MAX(1,$F35)))),2,0))</f>
        <v>0</v>
      </c>
      <c r="LH35" s="5" t="n">
        <f aca="false">IF(Kalender!LH35&lt;&gt;1,0,IF(AND($B35&gt;0,INDEX(Kalender!LH$68:LH$77,MAX(1,$B35))&gt;INDEX(Kalender!$B$68:$B$77,MAX(1,$B35))),1,0)+IF(OR(AND($C35&gt;0,INDEX(Kalender!LH$81:LH$110,MAX(1,$C35))&gt;INDEX(Kalender!$B$81:$B$110,MAX(1,$C35))),AND($D35&gt;0,INDEX(Kalender!LH$81:LH$110,MAX(1,$D35))&gt;INDEX(Kalender!$B$81:$B$110,MAX(1,$D35))),AND($E35&gt;0,INDEX(Kalender!LH$81:LH$110,MAX(1,$E35))&gt;INDEX(Kalender!$B$81:$B$110,MAX(1,$E35))),AND($F35&gt;0,INDEX(Kalender!LH$81:LH$110,MAX(1,$F35))&gt;INDEX(Kalender!$B$81:$B$110,MAX(1,$F35)))),2,0))</f>
        <v>0</v>
      </c>
      <c r="LI35" s="5" t="n">
        <f aca="false">IF(Kalender!LI35&lt;&gt;1,0,IF(AND($B35&gt;0,INDEX(Kalender!LI$68:LI$77,MAX(1,$B35))&gt;INDEX(Kalender!$B$68:$B$77,MAX(1,$B35))),1,0)+IF(OR(AND($C35&gt;0,INDEX(Kalender!LI$81:LI$110,MAX(1,$C35))&gt;INDEX(Kalender!$B$81:$B$110,MAX(1,$C35))),AND($D35&gt;0,INDEX(Kalender!LI$81:LI$110,MAX(1,$D35))&gt;INDEX(Kalender!$B$81:$B$110,MAX(1,$D35))),AND($E35&gt;0,INDEX(Kalender!LI$81:LI$110,MAX(1,$E35))&gt;INDEX(Kalender!$B$81:$B$110,MAX(1,$E35))),AND($F35&gt;0,INDEX(Kalender!LI$81:LI$110,MAX(1,$F35))&gt;INDEX(Kalender!$B$81:$B$110,MAX(1,$F35)))),2,0))</f>
        <v>0</v>
      </c>
      <c r="LJ35" s="5" t="n">
        <f aca="false">IF(Kalender!LJ35&lt;&gt;1,0,IF(AND($B35&gt;0,INDEX(Kalender!LJ$68:LJ$77,MAX(1,$B35))&gt;INDEX(Kalender!$B$68:$B$77,MAX(1,$B35))),1,0)+IF(OR(AND($C35&gt;0,INDEX(Kalender!LJ$81:LJ$110,MAX(1,$C35))&gt;INDEX(Kalender!$B$81:$B$110,MAX(1,$C35))),AND($D35&gt;0,INDEX(Kalender!LJ$81:LJ$110,MAX(1,$D35))&gt;INDEX(Kalender!$B$81:$B$110,MAX(1,$D35))),AND($E35&gt;0,INDEX(Kalender!LJ$81:LJ$110,MAX(1,$E35))&gt;INDEX(Kalender!$B$81:$B$110,MAX(1,$E35))),AND($F35&gt;0,INDEX(Kalender!LJ$81:LJ$110,MAX(1,$F35))&gt;INDEX(Kalender!$B$81:$B$110,MAX(1,$F35)))),2,0))</f>
        <v>0</v>
      </c>
      <c r="LK35" s="5" t="n">
        <f aca="false">IF(Kalender!LK35&lt;&gt;1,0,IF(AND($B35&gt;0,INDEX(Kalender!LK$68:LK$77,MAX(1,$B35))&gt;INDEX(Kalender!$B$68:$B$77,MAX(1,$B35))),1,0)+IF(OR(AND($C35&gt;0,INDEX(Kalender!LK$81:LK$110,MAX(1,$C35))&gt;INDEX(Kalender!$B$81:$B$110,MAX(1,$C35))),AND($D35&gt;0,INDEX(Kalender!LK$81:LK$110,MAX(1,$D35))&gt;INDEX(Kalender!$B$81:$B$110,MAX(1,$D35))),AND($E35&gt;0,INDEX(Kalender!LK$81:LK$110,MAX(1,$E35))&gt;INDEX(Kalender!$B$81:$B$110,MAX(1,$E35))),AND($F35&gt;0,INDEX(Kalender!LK$81:LK$110,MAX(1,$F35))&gt;INDEX(Kalender!$B$81:$B$110,MAX(1,$F35)))),2,0))</f>
        <v>0</v>
      </c>
      <c r="LL35" s="5" t="n">
        <f aca="false">IF(Kalender!LL35&lt;&gt;1,0,IF(AND($B35&gt;0,INDEX(Kalender!LL$68:LL$77,MAX(1,$B35))&gt;INDEX(Kalender!$B$68:$B$77,MAX(1,$B35))),1,0)+IF(OR(AND($C35&gt;0,INDEX(Kalender!LL$81:LL$110,MAX(1,$C35))&gt;INDEX(Kalender!$B$81:$B$110,MAX(1,$C35))),AND($D35&gt;0,INDEX(Kalender!LL$81:LL$110,MAX(1,$D35))&gt;INDEX(Kalender!$B$81:$B$110,MAX(1,$D35))),AND($E35&gt;0,INDEX(Kalender!LL$81:LL$110,MAX(1,$E35))&gt;INDEX(Kalender!$B$81:$B$110,MAX(1,$E35))),AND($F35&gt;0,INDEX(Kalender!LL$81:LL$110,MAX(1,$F35))&gt;INDEX(Kalender!$B$81:$B$110,MAX(1,$F35)))),2,0))</f>
        <v>0</v>
      </c>
      <c r="LM35" s="5" t="n">
        <f aca="false">IF(Kalender!LM35&lt;&gt;1,0,IF(AND($B35&gt;0,INDEX(Kalender!LM$68:LM$77,MAX(1,$B35))&gt;INDEX(Kalender!$B$68:$B$77,MAX(1,$B35))),1,0)+IF(OR(AND($C35&gt;0,INDEX(Kalender!LM$81:LM$110,MAX(1,$C35))&gt;INDEX(Kalender!$B$81:$B$110,MAX(1,$C35))),AND($D35&gt;0,INDEX(Kalender!LM$81:LM$110,MAX(1,$D35))&gt;INDEX(Kalender!$B$81:$B$110,MAX(1,$D35))),AND($E35&gt;0,INDEX(Kalender!LM$81:LM$110,MAX(1,$E35))&gt;INDEX(Kalender!$B$81:$B$110,MAX(1,$E35))),AND($F35&gt;0,INDEX(Kalender!LM$81:LM$110,MAX(1,$F35))&gt;INDEX(Kalender!$B$81:$B$110,MAX(1,$F35)))),2,0))</f>
        <v>0</v>
      </c>
      <c r="LN35" s="5" t="n">
        <f aca="false">IF(Kalender!LN35&lt;&gt;1,0,IF(AND($B35&gt;0,INDEX(Kalender!LN$68:LN$77,MAX(1,$B35))&gt;INDEX(Kalender!$B$68:$B$77,MAX(1,$B35))),1,0)+IF(OR(AND($C35&gt;0,INDEX(Kalender!LN$81:LN$110,MAX(1,$C35))&gt;INDEX(Kalender!$B$81:$B$110,MAX(1,$C35))),AND($D35&gt;0,INDEX(Kalender!LN$81:LN$110,MAX(1,$D35))&gt;INDEX(Kalender!$B$81:$B$110,MAX(1,$D35))),AND($E35&gt;0,INDEX(Kalender!LN$81:LN$110,MAX(1,$E35))&gt;INDEX(Kalender!$B$81:$B$110,MAX(1,$E35))),AND($F35&gt;0,INDEX(Kalender!LN$81:LN$110,MAX(1,$F35))&gt;INDEX(Kalender!$B$81:$B$110,MAX(1,$F35)))),2,0))</f>
        <v>0</v>
      </c>
      <c r="LO35" s="5" t="n">
        <f aca="false">IF(Kalender!LO35&lt;&gt;1,0,IF(AND($B35&gt;0,INDEX(Kalender!LO$68:LO$77,MAX(1,$B35))&gt;INDEX(Kalender!$B$68:$B$77,MAX(1,$B35))),1,0)+IF(OR(AND($C35&gt;0,INDEX(Kalender!LO$81:LO$110,MAX(1,$C35))&gt;INDEX(Kalender!$B$81:$B$110,MAX(1,$C35))),AND($D35&gt;0,INDEX(Kalender!LO$81:LO$110,MAX(1,$D35))&gt;INDEX(Kalender!$B$81:$B$110,MAX(1,$D35))),AND($E35&gt;0,INDEX(Kalender!LO$81:LO$110,MAX(1,$E35))&gt;INDEX(Kalender!$B$81:$B$110,MAX(1,$E35))),AND($F35&gt;0,INDEX(Kalender!LO$81:LO$110,MAX(1,$F35))&gt;INDEX(Kalender!$B$81:$B$110,MAX(1,$F35)))),2,0))</f>
        <v>0</v>
      </c>
      <c r="LP35" s="5" t="n">
        <f aca="false">IF(Kalender!LP35&lt;&gt;1,0,IF(AND($B35&gt;0,INDEX(Kalender!LP$68:LP$77,MAX(1,$B35))&gt;INDEX(Kalender!$B$68:$B$77,MAX(1,$B35))),1,0)+IF(OR(AND($C35&gt;0,INDEX(Kalender!LP$81:LP$110,MAX(1,$C35))&gt;INDEX(Kalender!$B$81:$B$110,MAX(1,$C35))),AND($D35&gt;0,INDEX(Kalender!LP$81:LP$110,MAX(1,$D35))&gt;INDEX(Kalender!$B$81:$B$110,MAX(1,$D35))),AND($E35&gt;0,INDEX(Kalender!LP$81:LP$110,MAX(1,$E35))&gt;INDEX(Kalender!$B$81:$B$110,MAX(1,$E35))),AND($F35&gt;0,INDEX(Kalender!LP$81:LP$110,MAX(1,$F35))&gt;INDEX(Kalender!$B$81:$B$110,MAX(1,$F35)))),2,0))</f>
        <v>0</v>
      </c>
      <c r="LQ35" s="5" t="n">
        <f aca="false">IF(Kalender!LQ35&lt;&gt;1,0,IF(AND($B35&gt;0,INDEX(Kalender!LQ$68:LQ$77,MAX(1,$B35))&gt;INDEX(Kalender!$B$68:$B$77,MAX(1,$B35))),1,0)+IF(OR(AND($C35&gt;0,INDEX(Kalender!LQ$81:LQ$110,MAX(1,$C35))&gt;INDEX(Kalender!$B$81:$B$110,MAX(1,$C35))),AND($D35&gt;0,INDEX(Kalender!LQ$81:LQ$110,MAX(1,$D35))&gt;INDEX(Kalender!$B$81:$B$110,MAX(1,$D35))),AND($E35&gt;0,INDEX(Kalender!LQ$81:LQ$110,MAX(1,$E35))&gt;INDEX(Kalender!$B$81:$B$110,MAX(1,$E35))),AND($F35&gt;0,INDEX(Kalender!LQ$81:LQ$110,MAX(1,$F35))&gt;INDEX(Kalender!$B$81:$B$110,MAX(1,$F35)))),2,0))</f>
        <v>0</v>
      </c>
      <c r="LR35" s="5" t="n">
        <f aca="false">IF(Kalender!LR35&lt;&gt;1,0,IF(AND($B35&gt;0,INDEX(Kalender!LR$68:LR$77,MAX(1,$B35))&gt;INDEX(Kalender!$B$68:$B$77,MAX(1,$B35))),1,0)+IF(OR(AND($C35&gt;0,INDEX(Kalender!LR$81:LR$110,MAX(1,$C35))&gt;INDEX(Kalender!$B$81:$B$110,MAX(1,$C35))),AND($D35&gt;0,INDEX(Kalender!LR$81:LR$110,MAX(1,$D35))&gt;INDEX(Kalender!$B$81:$B$110,MAX(1,$D35))),AND($E35&gt;0,INDEX(Kalender!LR$81:LR$110,MAX(1,$E35))&gt;INDEX(Kalender!$B$81:$B$110,MAX(1,$E35))),AND($F35&gt;0,INDEX(Kalender!LR$81:LR$110,MAX(1,$F35))&gt;INDEX(Kalender!$B$81:$B$110,MAX(1,$F35)))),2,0))</f>
        <v>0</v>
      </c>
      <c r="LS35" s="5" t="n">
        <f aca="false">IF(Kalender!LS35&lt;&gt;1,0,IF(AND($B35&gt;0,INDEX(Kalender!LS$68:LS$77,MAX(1,$B35))&gt;INDEX(Kalender!$B$68:$B$77,MAX(1,$B35))),1,0)+IF(OR(AND($C35&gt;0,INDEX(Kalender!LS$81:LS$110,MAX(1,$C35))&gt;INDEX(Kalender!$B$81:$B$110,MAX(1,$C35))),AND($D35&gt;0,INDEX(Kalender!LS$81:LS$110,MAX(1,$D35))&gt;INDEX(Kalender!$B$81:$B$110,MAX(1,$D35))),AND($E35&gt;0,INDEX(Kalender!LS$81:LS$110,MAX(1,$E35))&gt;INDEX(Kalender!$B$81:$B$110,MAX(1,$E35))),AND($F35&gt;0,INDEX(Kalender!LS$81:LS$110,MAX(1,$F35))&gt;INDEX(Kalender!$B$81:$B$110,MAX(1,$F35)))),2,0))</f>
        <v>0</v>
      </c>
      <c r="LT35" s="5" t="n">
        <f aca="false">IF(Kalender!LT35&lt;&gt;1,0,IF(AND($B35&gt;0,INDEX(Kalender!LT$68:LT$77,MAX(1,$B35))&gt;INDEX(Kalender!$B$68:$B$77,MAX(1,$B35))),1,0)+IF(OR(AND($C35&gt;0,INDEX(Kalender!LT$81:LT$110,MAX(1,$C35))&gt;INDEX(Kalender!$B$81:$B$110,MAX(1,$C35))),AND($D35&gt;0,INDEX(Kalender!LT$81:LT$110,MAX(1,$D35))&gt;INDEX(Kalender!$B$81:$B$110,MAX(1,$D35))),AND($E35&gt;0,INDEX(Kalender!LT$81:LT$110,MAX(1,$E35))&gt;INDEX(Kalender!$B$81:$B$110,MAX(1,$E35))),AND($F35&gt;0,INDEX(Kalender!LT$81:LT$110,MAX(1,$F35))&gt;INDEX(Kalender!$B$81:$B$110,MAX(1,$F35)))),2,0))</f>
        <v>0</v>
      </c>
      <c r="LU35" s="5" t="n">
        <f aca="false">IF(Kalender!LU35&lt;&gt;1,0,IF(AND($B35&gt;0,INDEX(Kalender!LU$68:LU$77,MAX(1,$B35))&gt;INDEX(Kalender!$B$68:$B$77,MAX(1,$B35))),1,0)+IF(OR(AND($C35&gt;0,INDEX(Kalender!LU$81:LU$110,MAX(1,$C35))&gt;INDEX(Kalender!$B$81:$B$110,MAX(1,$C35))),AND($D35&gt;0,INDEX(Kalender!LU$81:LU$110,MAX(1,$D35))&gt;INDEX(Kalender!$B$81:$B$110,MAX(1,$D35))),AND($E35&gt;0,INDEX(Kalender!LU$81:LU$110,MAX(1,$E35))&gt;INDEX(Kalender!$B$81:$B$110,MAX(1,$E35))),AND($F35&gt;0,INDEX(Kalender!LU$81:LU$110,MAX(1,$F35))&gt;INDEX(Kalender!$B$81:$B$110,MAX(1,$F35)))),2,0))</f>
        <v>0</v>
      </c>
      <c r="LV35" s="5" t="n">
        <f aca="false">IF(Kalender!LV35&lt;&gt;1,0,IF(AND($B35&gt;0,INDEX(Kalender!LV$68:LV$77,MAX(1,$B35))&gt;INDEX(Kalender!$B$68:$B$77,MAX(1,$B35))),1,0)+IF(OR(AND($C35&gt;0,INDEX(Kalender!LV$81:LV$110,MAX(1,$C35))&gt;INDEX(Kalender!$B$81:$B$110,MAX(1,$C35))),AND($D35&gt;0,INDEX(Kalender!LV$81:LV$110,MAX(1,$D35))&gt;INDEX(Kalender!$B$81:$B$110,MAX(1,$D35))),AND($E35&gt;0,INDEX(Kalender!LV$81:LV$110,MAX(1,$E35))&gt;INDEX(Kalender!$B$81:$B$110,MAX(1,$E35))),AND($F35&gt;0,INDEX(Kalender!LV$81:LV$110,MAX(1,$F35))&gt;INDEX(Kalender!$B$81:$B$110,MAX(1,$F35)))),2,0))</f>
        <v>0</v>
      </c>
      <c r="LW35" s="5" t="n">
        <f aca="false">IF(Kalender!LW35&lt;&gt;1,0,IF(AND($B35&gt;0,INDEX(Kalender!LW$68:LW$77,MAX(1,$B35))&gt;INDEX(Kalender!$B$68:$B$77,MAX(1,$B35))),1,0)+IF(OR(AND($C35&gt;0,INDEX(Kalender!LW$81:LW$110,MAX(1,$C35))&gt;INDEX(Kalender!$B$81:$B$110,MAX(1,$C35))),AND($D35&gt;0,INDEX(Kalender!LW$81:LW$110,MAX(1,$D35))&gt;INDEX(Kalender!$B$81:$B$110,MAX(1,$D35))),AND($E35&gt;0,INDEX(Kalender!LW$81:LW$110,MAX(1,$E35))&gt;INDEX(Kalender!$B$81:$B$110,MAX(1,$E35))),AND($F35&gt;0,INDEX(Kalender!LW$81:LW$110,MAX(1,$F35))&gt;INDEX(Kalender!$B$81:$B$110,MAX(1,$F35)))),2,0))</f>
        <v>0</v>
      </c>
      <c r="LX35" s="5" t="n">
        <f aca="false">IF(Kalender!LX35&lt;&gt;1,0,IF(AND($B35&gt;0,INDEX(Kalender!LX$68:LX$77,MAX(1,$B35))&gt;INDEX(Kalender!$B$68:$B$77,MAX(1,$B35))),1,0)+IF(OR(AND($C35&gt;0,INDEX(Kalender!LX$81:LX$110,MAX(1,$C35))&gt;INDEX(Kalender!$B$81:$B$110,MAX(1,$C35))),AND($D35&gt;0,INDEX(Kalender!LX$81:LX$110,MAX(1,$D35))&gt;INDEX(Kalender!$B$81:$B$110,MAX(1,$D35))),AND($E35&gt;0,INDEX(Kalender!LX$81:LX$110,MAX(1,$E35))&gt;INDEX(Kalender!$B$81:$B$110,MAX(1,$E35))),AND($F35&gt;0,INDEX(Kalender!LX$81:LX$110,MAX(1,$F35))&gt;INDEX(Kalender!$B$81:$B$110,MAX(1,$F35)))),2,0))</f>
        <v>0</v>
      </c>
      <c r="LY35" s="5" t="n">
        <f aca="false">IF(Kalender!LY35&lt;&gt;1,0,IF(AND($B35&gt;0,INDEX(Kalender!LY$68:LY$77,MAX(1,$B35))&gt;INDEX(Kalender!$B$68:$B$77,MAX(1,$B35))),1,0)+IF(OR(AND($C35&gt;0,INDEX(Kalender!LY$81:LY$110,MAX(1,$C35))&gt;INDEX(Kalender!$B$81:$B$110,MAX(1,$C35))),AND($D35&gt;0,INDEX(Kalender!LY$81:LY$110,MAX(1,$D35))&gt;INDEX(Kalender!$B$81:$B$110,MAX(1,$D35))),AND($E35&gt;0,INDEX(Kalender!LY$81:LY$110,MAX(1,$E35))&gt;INDEX(Kalender!$B$81:$B$110,MAX(1,$E35))),AND($F35&gt;0,INDEX(Kalender!LY$81:LY$110,MAX(1,$F35))&gt;INDEX(Kalender!$B$81:$B$110,MAX(1,$F35)))),2,0))</f>
        <v>0</v>
      </c>
      <c r="LZ35" s="5" t="n">
        <f aca="false">IF(Kalender!LZ35&lt;&gt;1,0,IF(AND($B35&gt;0,INDEX(Kalender!LZ$68:LZ$77,MAX(1,$B35))&gt;INDEX(Kalender!$B$68:$B$77,MAX(1,$B35))),1,0)+IF(OR(AND($C35&gt;0,INDEX(Kalender!LZ$81:LZ$110,MAX(1,$C35))&gt;INDEX(Kalender!$B$81:$B$110,MAX(1,$C35))),AND($D35&gt;0,INDEX(Kalender!LZ$81:LZ$110,MAX(1,$D35))&gt;INDEX(Kalender!$B$81:$B$110,MAX(1,$D35))),AND($E35&gt;0,INDEX(Kalender!LZ$81:LZ$110,MAX(1,$E35))&gt;INDEX(Kalender!$B$81:$B$110,MAX(1,$E35))),AND($F35&gt;0,INDEX(Kalender!LZ$81:LZ$110,MAX(1,$F35))&gt;INDEX(Kalender!$B$81:$B$110,MAX(1,$F35)))),2,0))</f>
        <v>0</v>
      </c>
      <c r="MA35" s="5" t="n">
        <f aca="false">IF(Kalender!MA35&lt;&gt;1,0,IF(AND($B35&gt;0,INDEX(Kalender!MA$68:MA$77,MAX(1,$B35))&gt;INDEX(Kalender!$B$68:$B$77,MAX(1,$B35))),1,0)+IF(OR(AND($C35&gt;0,INDEX(Kalender!MA$81:MA$110,MAX(1,$C35))&gt;INDEX(Kalender!$B$81:$B$110,MAX(1,$C35))),AND($D35&gt;0,INDEX(Kalender!MA$81:MA$110,MAX(1,$D35))&gt;INDEX(Kalender!$B$81:$B$110,MAX(1,$D35))),AND($E35&gt;0,INDEX(Kalender!MA$81:MA$110,MAX(1,$E35))&gt;INDEX(Kalender!$B$81:$B$110,MAX(1,$E35))),AND($F35&gt;0,INDEX(Kalender!MA$81:MA$110,MAX(1,$F35))&gt;INDEX(Kalender!$B$81:$B$110,MAX(1,$F35)))),2,0))</f>
        <v>0</v>
      </c>
      <c r="MB35" s="5" t="n">
        <f aca="false">IF(Kalender!MB35&lt;&gt;1,0,IF(AND($B35&gt;0,INDEX(Kalender!MB$68:MB$77,MAX(1,$B35))&gt;INDEX(Kalender!$B$68:$B$77,MAX(1,$B35))),1,0)+IF(OR(AND($C35&gt;0,INDEX(Kalender!MB$81:MB$110,MAX(1,$C35))&gt;INDEX(Kalender!$B$81:$B$110,MAX(1,$C35))),AND($D35&gt;0,INDEX(Kalender!MB$81:MB$110,MAX(1,$D35))&gt;INDEX(Kalender!$B$81:$B$110,MAX(1,$D35))),AND($E35&gt;0,INDEX(Kalender!MB$81:MB$110,MAX(1,$E35))&gt;INDEX(Kalender!$B$81:$B$110,MAX(1,$E35))),AND($F35&gt;0,INDEX(Kalender!MB$81:MB$110,MAX(1,$F35))&gt;INDEX(Kalender!$B$81:$B$110,MAX(1,$F35)))),2,0))</f>
        <v>0</v>
      </c>
      <c r="MC35" s="5" t="n">
        <f aca="false">IF(Kalender!MC35&lt;&gt;1,0,IF(AND($B35&gt;0,INDEX(Kalender!MC$68:MC$77,MAX(1,$B35))&gt;INDEX(Kalender!$B$68:$B$77,MAX(1,$B35))),1,0)+IF(OR(AND($C35&gt;0,INDEX(Kalender!MC$81:MC$110,MAX(1,$C35))&gt;INDEX(Kalender!$B$81:$B$110,MAX(1,$C35))),AND($D35&gt;0,INDEX(Kalender!MC$81:MC$110,MAX(1,$D35))&gt;INDEX(Kalender!$B$81:$B$110,MAX(1,$D35))),AND($E35&gt;0,INDEX(Kalender!MC$81:MC$110,MAX(1,$E35))&gt;INDEX(Kalender!$B$81:$B$110,MAX(1,$E35))),AND($F35&gt;0,INDEX(Kalender!MC$81:MC$110,MAX(1,$F35))&gt;INDEX(Kalender!$B$81:$B$110,MAX(1,$F35)))),2,0))</f>
        <v>0</v>
      </c>
      <c r="MD35" s="5" t="n">
        <f aca="false">IF(Kalender!MD35&lt;&gt;1,0,IF(AND($B35&gt;0,INDEX(Kalender!MD$68:MD$77,MAX(1,$B35))&gt;INDEX(Kalender!$B$68:$B$77,MAX(1,$B35))),1,0)+IF(OR(AND($C35&gt;0,INDEX(Kalender!MD$81:MD$110,MAX(1,$C35))&gt;INDEX(Kalender!$B$81:$B$110,MAX(1,$C35))),AND($D35&gt;0,INDEX(Kalender!MD$81:MD$110,MAX(1,$D35))&gt;INDEX(Kalender!$B$81:$B$110,MAX(1,$D35))),AND($E35&gt;0,INDEX(Kalender!MD$81:MD$110,MAX(1,$E35))&gt;INDEX(Kalender!$B$81:$B$110,MAX(1,$E35))),AND($F35&gt;0,INDEX(Kalender!MD$81:MD$110,MAX(1,$F35))&gt;INDEX(Kalender!$B$81:$B$110,MAX(1,$F35)))),2,0))</f>
        <v>0</v>
      </c>
      <c r="ME35" s="5" t="n">
        <f aca="false">IF(Kalender!ME35&lt;&gt;1,0,IF(AND($B35&gt;0,INDEX(Kalender!ME$68:ME$77,MAX(1,$B35))&gt;INDEX(Kalender!$B$68:$B$77,MAX(1,$B35))),1,0)+IF(OR(AND($C35&gt;0,INDEX(Kalender!ME$81:ME$110,MAX(1,$C35))&gt;INDEX(Kalender!$B$81:$B$110,MAX(1,$C35))),AND($D35&gt;0,INDEX(Kalender!ME$81:ME$110,MAX(1,$D35))&gt;INDEX(Kalender!$B$81:$B$110,MAX(1,$D35))),AND($E35&gt;0,INDEX(Kalender!ME$81:ME$110,MAX(1,$E35))&gt;INDEX(Kalender!$B$81:$B$110,MAX(1,$E35))),AND($F35&gt;0,INDEX(Kalender!ME$81:ME$110,MAX(1,$F35))&gt;INDEX(Kalender!$B$81:$B$110,MAX(1,$F35)))),2,0))</f>
        <v>0</v>
      </c>
      <c r="MF35" s="5" t="n">
        <f aca="false">IF(Kalender!MF35&lt;&gt;1,0,IF(AND($B35&gt;0,INDEX(Kalender!MF$68:MF$77,MAX(1,$B35))&gt;INDEX(Kalender!$B$68:$B$77,MAX(1,$B35))),1,0)+IF(OR(AND($C35&gt;0,INDEX(Kalender!MF$81:MF$110,MAX(1,$C35))&gt;INDEX(Kalender!$B$81:$B$110,MAX(1,$C35))),AND($D35&gt;0,INDEX(Kalender!MF$81:MF$110,MAX(1,$D35))&gt;INDEX(Kalender!$B$81:$B$110,MAX(1,$D35))),AND($E35&gt;0,INDEX(Kalender!MF$81:MF$110,MAX(1,$E35))&gt;INDEX(Kalender!$B$81:$B$110,MAX(1,$E35))),AND($F35&gt;0,INDEX(Kalender!MF$81:MF$110,MAX(1,$F35))&gt;INDEX(Kalender!$B$81:$B$110,MAX(1,$F35)))),2,0))</f>
        <v>0</v>
      </c>
      <c r="MG35" s="5" t="n">
        <f aca="false">IF(Kalender!MG35&lt;&gt;1,0,IF(AND($B35&gt;0,INDEX(Kalender!MG$68:MG$77,MAX(1,$B35))&gt;INDEX(Kalender!$B$68:$B$77,MAX(1,$B35))),1,0)+IF(OR(AND($C35&gt;0,INDEX(Kalender!MG$81:MG$110,MAX(1,$C35))&gt;INDEX(Kalender!$B$81:$B$110,MAX(1,$C35))),AND($D35&gt;0,INDEX(Kalender!MG$81:MG$110,MAX(1,$D35))&gt;INDEX(Kalender!$B$81:$B$110,MAX(1,$D35))),AND($E35&gt;0,INDEX(Kalender!MG$81:MG$110,MAX(1,$E35))&gt;INDEX(Kalender!$B$81:$B$110,MAX(1,$E35))),AND($F35&gt;0,INDEX(Kalender!MG$81:MG$110,MAX(1,$F35))&gt;INDEX(Kalender!$B$81:$B$110,MAX(1,$F35)))),2,0))</f>
        <v>0</v>
      </c>
      <c r="MH35" s="5" t="n">
        <f aca="false">IF(Kalender!MH35&lt;&gt;1,0,IF(AND($B35&gt;0,INDEX(Kalender!MH$68:MH$77,MAX(1,$B35))&gt;INDEX(Kalender!$B$68:$B$77,MAX(1,$B35))),1,0)+IF(OR(AND($C35&gt;0,INDEX(Kalender!MH$81:MH$110,MAX(1,$C35))&gt;INDEX(Kalender!$B$81:$B$110,MAX(1,$C35))),AND($D35&gt;0,INDEX(Kalender!MH$81:MH$110,MAX(1,$D35))&gt;INDEX(Kalender!$B$81:$B$110,MAX(1,$D35))),AND($E35&gt;0,INDEX(Kalender!MH$81:MH$110,MAX(1,$E35))&gt;INDEX(Kalender!$B$81:$B$110,MAX(1,$E35))),AND($F35&gt;0,INDEX(Kalender!MH$81:MH$110,MAX(1,$F35))&gt;INDEX(Kalender!$B$81:$B$110,MAX(1,$F35)))),2,0))</f>
        <v>0</v>
      </c>
      <c r="MI35" s="5" t="n">
        <f aca="false">IF(Kalender!MI35&lt;&gt;1,0,IF(AND($B35&gt;0,INDEX(Kalender!MI$68:MI$77,MAX(1,$B35))&gt;INDEX(Kalender!$B$68:$B$77,MAX(1,$B35))),1,0)+IF(OR(AND($C35&gt;0,INDEX(Kalender!MI$81:MI$110,MAX(1,$C35))&gt;INDEX(Kalender!$B$81:$B$110,MAX(1,$C35))),AND($D35&gt;0,INDEX(Kalender!MI$81:MI$110,MAX(1,$D35))&gt;INDEX(Kalender!$B$81:$B$110,MAX(1,$D35))),AND($E35&gt;0,INDEX(Kalender!MI$81:MI$110,MAX(1,$E35))&gt;INDEX(Kalender!$B$81:$B$110,MAX(1,$E35))),AND($F35&gt;0,INDEX(Kalender!MI$81:MI$110,MAX(1,$F35))&gt;INDEX(Kalender!$B$81:$B$110,MAX(1,$F35)))),2,0))</f>
        <v>0</v>
      </c>
      <c r="MJ35" s="5" t="n">
        <f aca="false">IF(Kalender!MJ35&lt;&gt;1,0,IF(AND($B35&gt;0,INDEX(Kalender!MJ$68:MJ$77,MAX(1,$B35))&gt;INDEX(Kalender!$B$68:$B$77,MAX(1,$B35))),1,0)+IF(OR(AND($C35&gt;0,INDEX(Kalender!MJ$81:MJ$110,MAX(1,$C35))&gt;INDEX(Kalender!$B$81:$B$110,MAX(1,$C35))),AND($D35&gt;0,INDEX(Kalender!MJ$81:MJ$110,MAX(1,$D35))&gt;INDEX(Kalender!$B$81:$B$110,MAX(1,$D35))),AND($E35&gt;0,INDEX(Kalender!MJ$81:MJ$110,MAX(1,$E35))&gt;INDEX(Kalender!$B$81:$B$110,MAX(1,$E35))),AND($F35&gt;0,INDEX(Kalender!MJ$81:MJ$110,MAX(1,$F35))&gt;INDEX(Kalender!$B$81:$B$110,MAX(1,$F35)))),2,0))</f>
        <v>0</v>
      </c>
      <c r="MK35" s="5" t="n">
        <f aca="false">IF(Kalender!MK35&lt;&gt;1,0,IF(AND($B35&gt;0,INDEX(Kalender!MK$68:MK$77,MAX(1,$B35))&gt;INDEX(Kalender!$B$68:$B$77,MAX(1,$B35))),1,0)+IF(OR(AND($C35&gt;0,INDEX(Kalender!MK$81:MK$110,MAX(1,$C35))&gt;INDEX(Kalender!$B$81:$B$110,MAX(1,$C35))),AND($D35&gt;0,INDEX(Kalender!MK$81:MK$110,MAX(1,$D35))&gt;INDEX(Kalender!$B$81:$B$110,MAX(1,$D35))),AND($E35&gt;0,INDEX(Kalender!MK$81:MK$110,MAX(1,$E35))&gt;INDEX(Kalender!$B$81:$B$110,MAX(1,$E35))),AND($F35&gt;0,INDEX(Kalender!MK$81:MK$110,MAX(1,$F35))&gt;INDEX(Kalender!$B$81:$B$110,MAX(1,$F35)))),2,0))</f>
        <v>0</v>
      </c>
      <c r="ML35" s="5" t="n">
        <f aca="false">IF(Kalender!ML35&lt;&gt;1,0,IF(AND($B35&gt;0,INDEX(Kalender!ML$68:ML$77,MAX(1,$B35))&gt;INDEX(Kalender!$B$68:$B$77,MAX(1,$B35))),1,0)+IF(OR(AND($C35&gt;0,INDEX(Kalender!ML$81:ML$110,MAX(1,$C35))&gt;INDEX(Kalender!$B$81:$B$110,MAX(1,$C35))),AND($D35&gt;0,INDEX(Kalender!ML$81:ML$110,MAX(1,$D35))&gt;INDEX(Kalender!$B$81:$B$110,MAX(1,$D35))),AND($E35&gt;0,INDEX(Kalender!ML$81:ML$110,MAX(1,$E35))&gt;INDEX(Kalender!$B$81:$B$110,MAX(1,$E35))),AND($F35&gt;0,INDEX(Kalender!ML$81:ML$110,MAX(1,$F35))&gt;INDEX(Kalender!$B$81:$B$110,MAX(1,$F35)))),2,0))</f>
        <v>0</v>
      </c>
      <c r="MM35" s="5" t="n">
        <f aca="false">IF(Kalender!MM35&lt;&gt;1,0,IF(AND($B35&gt;0,INDEX(Kalender!MM$68:MM$77,MAX(1,$B35))&gt;INDEX(Kalender!$B$68:$B$77,MAX(1,$B35))),1,0)+IF(OR(AND($C35&gt;0,INDEX(Kalender!MM$81:MM$110,MAX(1,$C35))&gt;INDEX(Kalender!$B$81:$B$110,MAX(1,$C35))),AND($D35&gt;0,INDEX(Kalender!MM$81:MM$110,MAX(1,$D35))&gt;INDEX(Kalender!$B$81:$B$110,MAX(1,$D35))),AND($E35&gt;0,INDEX(Kalender!MM$81:MM$110,MAX(1,$E35))&gt;INDEX(Kalender!$B$81:$B$110,MAX(1,$E35))),AND($F35&gt;0,INDEX(Kalender!MM$81:MM$110,MAX(1,$F35))&gt;INDEX(Kalender!$B$81:$B$110,MAX(1,$F35)))),2,0))</f>
        <v>0</v>
      </c>
      <c r="MN35" s="5" t="n">
        <f aca="false">IF(Kalender!MN35&lt;&gt;1,0,IF(AND($B35&gt;0,INDEX(Kalender!MN$68:MN$77,MAX(1,$B35))&gt;INDEX(Kalender!$B$68:$B$77,MAX(1,$B35))),1,0)+IF(OR(AND($C35&gt;0,INDEX(Kalender!MN$81:MN$110,MAX(1,$C35))&gt;INDEX(Kalender!$B$81:$B$110,MAX(1,$C35))),AND($D35&gt;0,INDEX(Kalender!MN$81:MN$110,MAX(1,$D35))&gt;INDEX(Kalender!$B$81:$B$110,MAX(1,$D35))),AND($E35&gt;0,INDEX(Kalender!MN$81:MN$110,MAX(1,$E35))&gt;INDEX(Kalender!$B$81:$B$110,MAX(1,$E35))),AND($F35&gt;0,INDEX(Kalender!MN$81:MN$110,MAX(1,$F35))&gt;INDEX(Kalender!$B$81:$B$110,MAX(1,$F35)))),2,0))</f>
        <v>0</v>
      </c>
      <c r="MO35" s="5" t="n">
        <f aca="false">IF(Kalender!MO35&lt;&gt;1,0,IF(AND($B35&gt;0,INDEX(Kalender!MO$68:MO$77,MAX(1,$B35))&gt;INDEX(Kalender!$B$68:$B$77,MAX(1,$B35))),1,0)+IF(OR(AND($C35&gt;0,INDEX(Kalender!MO$81:MO$110,MAX(1,$C35))&gt;INDEX(Kalender!$B$81:$B$110,MAX(1,$C35))),AND($D35&gt;0,INDEX(Kalender!MO$81:MO$110,MAX(1,$D35))&gt;INDEX(Kalender!$B$81:$B$110,MAX(1,$D35))),AND($E35&gt;0,INDEX(Kalender!MO$81:MO$110,MAX(1,$E35))&gt;INDEX(Kalender!$B$81:$B$110,MAX(1,$E35))),AND($F35&gt;0,INDEX(Kalender!MO$81:MO$110,MAX(1,$F35))&gt;INDEX(Kalender!$B$81:$B$110,MAX(1,$F35)))),2,0))</f>
        <v>0</v>
      </c>
      <c r="MP35" s="5" t="n">
        <f aca="false">IF(Kalender!MP35&lt;&gt;1,0,IF(AND($B35&gt;0,INDEX(Kalender!MP$68:MP$77,MAX(1,$B35))&gt;INDEX(Kalender!$B$68:$B$77,MAX(1,$B35))),1,0)+IF(OR(AND($C35&gt;0,INDEX(Kalender!MP$81:MP$110,MAX(1,$C35))&gt;INDEX(Kalender!$B$81:$B$110,MAX(1,$C35))),AND($D35&gt;0,INDEX(Kalender!MP$81:MP$110,MAX(1,$D35))&gt;INDEX(Kalender!$B$81:$B$110,MAX(1,$D35))),AND($E35&gt;0,INDEX(Kalender!MP$81:MP$110,MAX(1,$E35))&gt;INDEX(Kalender!$B$81:$B$110,MAX(1,$E35))),AND($F35&gt;0,INDEX(Kalender!MP$81:MP$110,MAX(1,$F35))&gt;INDEX(Kalender!$B$81:$B$110,MAX(1,$F35)))),2,0))</f>
        <v>0</v>
      </c>
      <c r="MQ35" s="5" t="n">
        <f aca="false">IF(Kalender!MQ35&lt;&gt;1,0,IF(AND($B35&gt;0,INDEX(Kalender!MQ$68:MQ$77,MAX(1,$B35))&gt;INDEX(Kalender!$B$68:$B$77,MAX(1,$B35))),1,0)+IF(OR(AND($C35&gt;0,INDEX(Kalender!MQ$81:MQ$110,MAX(1,$C35))&gt;INDEX(Kalender!$B$81:$B$110,MAX(1,$C35))),AND($D35&gt;0,INDEX(Kalender!MQ$81:MQ$110,MAX(1,$D35))&gt;INDEX(Kalender!$B$81:$B$110,MAX(1,$D35))),AND($E35&gt;0,INDEX(Kalender!MQ$81:MQ$110,MAX(1,$E35))&gt;INDEX(Kalender!$B$81:$B$110,MAX(1,$E35))),AND($F35&gt;0,INDEX(Kalender!MQ$81:MQ$110,MAX(1,$F35))&gt;INDEX(Kalender!$B$81:$B$110,MAX(1,$F35)))),2,0))</f>
        <v>0</v>
      </c>
      <c r="MR35" s="5" t="n">
        <f aca="false">IF(Kalender!MR35&lt;&gt;1,0,IF(AND($B35&gt;0,INDEX(Kalender!MR$68:MR$77,MAX(1,$B35))&gt;INDEX(Kalender!$B$68:$B$77,MAX(1,$B35))),1,0)+IF(OR(AND($C35&gt;0,INDEX(Kalender!MR$81:MR$110,MAX(1,$C35))&gt;INDEX(Kalender!$B$81:$B$110,MAX(1,$C35))),AND($D35&gt;0,INDEX(Kalender!MR$81:MR$110,MAX(1,$D35))&gt;INDEX(Kalender!$B$81:$B$110,MAX(1,$D35))),AND($E35&gt;0,INDEX(Kalender!MR$81:MR$110,MAX(1,$E35))&gt;INDEX(Kalender!$B$81:$B$110,MAX(1,$E35))),AND($F35&gt;0,INDEX(Kalender!MR$81:MR$110,MAX(1,$F35))&gt;INDEX(Kalender!$B$81:$B$110,MAX(1,$F35)))),2,0))</f>
        <v>0</v>
      </c>
      <c r="MS35" s="5" t="n">
        <f aca="false">IF(Kalender!MS35&lt;&gt;1,0,IF(AND($B35&gt;0,INDEX(Kalender!MS$68:MS$77,MAX(1,$B35))&gt;INDEX(Kalender!$B$68:$B$77,MAX(1,$B35))),1,0)+IF(OR(AND($C35&gt;0,INDEX(Kalender!MS$81:MS$110,MAX(1,$C35))&gt;INDEX(Kalender!$B$81:$B$110,MAX(1,$C35))),AND($D35&gt;0,INDEX(Kalender!MS$81:MS$110,MAX(1,$D35))&gt;INDEX(Kalender!$B$81:$B$110,MAX(1,$D35))),AND($E35&gt;0,INDEX(Kalender!MS$81:MS$110,MAX(1,$E35))&gt;INDEX(Kalender!$B$81:$B$110,MAX(1,$E35))),AND($F35&gt;0,INDEX(Kalender!MS$81:MS$110,MAX(1,$F35))&gt;INDEX(Kalender!$B$81:$B$110,MAX(1,$F35)))),2,0))</f>
        <v>0</v>
      </c>
      <c r="MT35" s="5" t="n">
        <f aca="false">IF(Kalender!MT35&lt;&gt;1,0,IF(AND($B35&gt;0,INDEX(Kalender!MT$68:MT$77,MAX(1,$B35))&gt;INDEX(Kalender!$B$68:$B$77,MAX(1,$B35))),1,0)+IF(OR(AND($C35&gt;0,INDEX(Kalender!MT$81:MT$110,MAX(1,$C35))&gt;INDEX(Kalender!$B$81:$B$110,MAX(1,$C35))),AND($D35&gt;0,INDEX(Kalender!MT$81:MT$110,MAX(1,$D35))&gt;INDEX(Kalender!$B$81:$B$110,MAX(1,$D35))),AND($E35&gt;0,INDEX(Kalender!MT$81:MT$110,MAX(1,$E35))&gt;INDEX(Kalender!$B$81:$B$110,MAX(1,$E35))),AND($F35&gt;0,INDEX(Kalender!MT$81:MT$110,MAX(1,$F35))&gt;INDEX(Kalender!$B$81:$B$110,MAX(1,$F35)))),2,0))</f>
        <v>0</v>
      </c>
      <c r="MU35" s="5" t="n">
        <f aca="false">IF(Kalender!MU35&lt;&gt;1,0,IF(AND($B35&gt;0,INDEX(Kalender!MU$68:MU$77,MAX(1,$B35))&gt;INDEX(Kalender!$B$68:$B$77,MAX(1,$B35))),1,0)+IF(OR(AND($C35&gt;0,INDEX(Kalender!MU$81:MU$110,MAX(1,$C35))&gt;INDEX(Kalender!$B$81:$B$110,MAX(1,$C35))),AND($D35&gt;0,INDEX(Kalender!MU$81:MU$110,MAX(1,$D35))&gt;INDEX(Kalender!$B$81:$B$110,MAX(1,$D35))),AND($E35&gt;0,INDEX(Kalender!MU$81:MU$110,MAX(1,$E35))&gt;INDEX(Kalender!$B$81:$B$110,MAX(1,$E35))),AND($F35&gt;0,INDEX(Kalender!MU$81:MU$110,MAX(1,$F35))&gt;INDEX(Kalender!$B$81:$B$110,MAX(1,$F35)))),2,0))</f>
        <v>0</v>
      </c>
      <c r="MV35" s="5" t="n">
        <f aca="false">IF(Kalender!MV35&lt;&gt;1,0,IF(AND($B35&gt;0,INDEX(Kalender!MV$68:MV$77,MAX(1,$B35))&gt;INDEX(Kalender!$B$68:$B$77,MAX(1,$B35))),1,0)+IF(OR(AND($C35&gt;0,INDEX(Kalender!MV$81:MV$110,MAX(1,$C35))&gt;INDEX(Kalender!$B$81:$B$110,MAX(1,$C35))),AND($D35&gt;0,INDEX(Kalender!MV$81:MV$110,MAX(1,$D35))&gt;INDEX(Kalender!$B$81:$B$110,MAX(1,$D35))),AND($E35&gt;0,INDEX(Kalender!MV$81:MV$110,MAX(1,$E35))&gt;INDEX(Kalender!$B$81:$B$110,MAX(1,$E35))),AND($F35&gt;0,INDEX(Kalender!MV$81:MV$110,MAX(1,$F35))&gt;INDEX(Kalender!$B$81:$B$110,MAX(1,$F35)))),2,0))</f>
        <v>0</v>
      </c>
      <c r="MW35" s="5" t="n">
        <f aca="false">IF(Kalender!MW35&lt;&gt;1,0,IF(AND($B35&gt;0,INDEX(Kalender!MW$68:MW$77,MAX(1,$B35))&gt;INDEX(Kalender!$B$68:$B$77,MAX(1,$B35))),1,0)+IF(OR(AND($C35&gt;0,INDEX(Kalender!MW$81:MW$110,MAX(1,$C35))&gt;INDEX(Kalender!$B$81:$B$110,MAX(1,$C35))),AND($D35&gt;0,INDEX(Kalender!MW$81:MW$110,MAX(1,$D35))&gt;INDEX(Kalender!$B$81:$B$110,MAX(1,$D35))),AND($E35&gt;0,INDEX(Kalender!MW$81:MW$110,MAX(1,$E35))&gt;INDEX(Kalender!$B$81:$B$110,MAX(1,$E35))),AND($F35&gt;0,INDEX(Kalender!MW$81:MW$110,MAX(1,$F35))&gt;INDEX(Kalender!$B$81:$B$110,MAX(1,$F35)))),2,0))</f>
        <v>0</v>
      </c>
      <c r="MX35" s="5" t="n">
        <f aca="false">IF(Kalender!MX35&lt;&gt;1,0,IF(AND($B35&gt;0,INDEX(Kalender!MX$68:MX$77,MAX(1,$B35))&gt;INDEX(Kalender!$B$68:$B$77,MAX(1,$B35))),1,0)+IF(OR(AND($C35&gt;0,INDEX(Kalender!MX$81:MX$110,MAX(1,$C35))&gt;INDEX(Kalender!$B$81:$B$110,MAX(1,$C35))),AND($D35&gt;0,INDEX(Kalender!MX$81:MX$110,MAX(1,$D35))&gt;INDEX(Kalender!$B$81:$B$110,MAX(1,$D35))),AND($E35&gt;0,INDEX(Kalender!MX$81:MX$110,MAX(1,$E35))&gt;INDEX(Kalender!$B$81:$B$110,MAX(1,$E35))),AND($F35&gt;0,INDEX(Kalender!MX$81:MX$110,MAX(1,$F35))&gt;INDEX(Kalender!$B$81:$B$110,MAX(1,$F35)))),2,0))</f>
        <v>0</v>
      </c>
      <c r="MY35" s="5" t="n">
        <f aca="false">IF(Kalender!MY35&lt;&gt;1,0,IF(AND($B35&gt;0,INDEX(Kalender!MY$68:MY$77,MAX(1,$B35))&gt;INDEX(Kalender!$B$68:$B$77,MAX(1,$B35))),1,0)+IF(OR(AND($C35&gt;0,INDEX(Kalender!MY$81:MY$110,MAX(1,$C35))&gt;INDEX(Kalender!$B$81:$B$110,MAX(1,$C35))),AND($D35&gt;0,INDEX(Kalender!MY$81:MY$110,MAX(1,$D35))&gt;INDEX(Kalender!$B$81:$B$110,MAX(1,$D35))),AND($E35&gt;0,INDEX(Kalender!MY$81:MY$110,MAX(1,$E35))&gt;INDEX(Kalender!$B$81:$B$110,MAX(1,$E35))),AND($F35&gt;0,INDEX(Kalender!MY$81:MY$110,MAX(1,$F35))&gt;INDEX(Kalender!$B$81:$B$110,MAX(1,$F35)))),2,0))</f>
        <v>0</v>
      </c>
      <c r="MZ35" s="5" t="n">
        <f aca="false">IF(Kalender!MZ35&lt;&gt;1,0,IF(AND($B35&gt;0,INDEX(Kalender!MZ$68:MZ$77,MAX(1,$B35))&gt;INDEX(Kalender!$B$68:$B$77,MAX(1,$B35))),1,0)+IF(OR(AND($C35&gt;0,INDEX(Kalender!MZ$81:MZ$110,MAX(1,$C35))&gt;INDEX(Kalender!$B$81:$B$110,MAX(1,$C35))),AND($D35&gt;0,INDEX(Kalender!MZ$81:MZ$110,MAX(1,$D35))&gt;INDEX(Kalender!$B$81:$B$110,MAX(1,$D35))),AND($E35&gt;0,INDEX(Kalender!MZ$81:MZ$110,MAX(1,$E35))&gt;INDEX(Kalender!$B$81:$B$110,MAX(1,$E35))),AND($F35&gt;0,INDEX(Kalender!MZ$81:MZ$110,MAX(1,$F35))&gt;INDEX(Kalender!$B$81:$B$110,MAX(1,$F35)))),2,0))</f>
        <v>0</v>
      </c>
      <c r="NA35" s="5" t="n">
        <f aca="false">IF(Kalender!NA35&lt;&gt;1,0,IF(AND($B35&gt;0,INDEX(Kalender!NA$68:NA$77,MAX(1,$B35))&gt;INDEX(Kalender!$B$68:$B$77,MAX(1,$B35))),1,0)+IF(OR(AND($C35&gt;0,INDEX(Kalender!NA$81:NA$110,MAX(1,$C35))&gt;INDEX(Kalender!$B$81:$B$110,MAX(1,$C35))),AND($D35&gt;0,INDEX(Kalender!NA$81:NA$110,MAX(1,$D35))&gt;INDEX(Kalender!$B$81:$B$110,MAX(1,$D35))),AND($E35&gt;0,INDEX(Kalender!NA$81:NA$110,MAX(1,$E35))&gt;INDEX(Kalender!$B$81:$B$110,MAX(1,$E35))),AND($F35&gt;0,INDEX(Kalender!NA$81:NA$110,MAX(1,$F35))&gt;INDEX(Kalender!$B$81:$B$110,MAX(1,$F35)))),2,0))</f>
        <v>0</v>
      </c>
      <c r="NB35" s="5" t="n">
        <f aca="false">IF(Kalender!NB35&lt;&gt;1,0,IF(AND($B35&gt;0,INDEX(Kalender!NB$68:NB$77,MAX(1,$B35))&gt;INDEX(Kalender!$B$68:$B$77,MAX(1,$B35))),1,0)+IF(OR(AND($C35&gt;0,INDEX(Kalender!NB$81:NB$110,MAX(1,$C35))&gt;INDEX(Kalender!$B$81:$B$110,MAX(1,$C35))),AND($D35&gt;0,INDEX(Kalender!NB$81:NB$110,MAX(1,$D35))&gt;INDEX(Kalender!$B$81:$B$110,MAX(1,$D35))),AND($E35&gt;0,INDEX(Kalender!NB$81:NB$110,MAX(1,$E35))&gt;INDEX(Kalender!$B$81:$B$110,MAX(1,$E35))),AND($F35&gt;0,INDEX(Kalender!NB$81:NB$110,MAX(1,$F35))&gt;INDEX(Kalender!$B$81:$B$110,MAX(1,$F35)))),2,0))</f>
        <v>0</v>
      </c>
      <c r="NC35" s="5" t="n">
        <f aca="false">IF(Kalender!NC35&lt;&gt;1,0,IF(AND($B35&gt;0,INDEX(Kalender!NC$68:NC$77,MAX(1,$B35))&gt;INDEX(Kalender!$B$68:$B$77,MAX(1,$B35))),1,0)+IF(OR(AND($C35&gt;0,INDEX(Kalender!NC$81:NC$110,MAX(1,$C35))&gt;INDEX(Kalender!$B$81:$B$110,MAX(1,$C35))),AND($D35&gt;0,INDEX(Kalender!NC$81:NC$110,MAX(1,$D35))&gt;INDEX(Kalender!$B$81:$B$110,MAX(1,$D35))),AND($E35&gt;0,INDEX(Kalender!NC$81:NC$110,MAX(1,$E35))&gt;INDEX(Kalender!$B$81:$B$110,MAX(1,$E35))),AND($F35&gt;0,INDEX(Kalender!NC$81:NC$110,MAX(1,$F35))&gt;INDEX(Kalender!$B$81:$B$110,MAX(1,$F35)))),2,0))</f>
        <v>0</v>
      </c>
      <c r="ND35" s="5" t="n">
        <f aca="false">IF(Kalender!ND35&lt;&gt;1,0,IF(AND($B35&gt;0,INDEX(Kalender!ND$68:ND$77,MAX(1,$B35))&gt;INDEX(Kalender!$B$68:$B$77,MAX(1,$B35))),1,0)+IF(OR(AND($C35&gt;0,INDEX(Kalender!ND$81:ND$110,MAX(1,$C35))&gt;INDEX(Kalender!$B$81:$B$110,MAX(1,$C35))),AND($D35&gt;0,INDEX(Kalender!ND$81:ND$110,MAX(1,$D35))&gt;INDEX(Kalender!$B$81:$B$110,MAX(1,$D35))),AND($E35&gt;0,INDEX(Kalender!ND$81:ND$110,MAX(1,$E35))&gt;INDEX(Kalender!$B$81:$B$110,MAX(1,$E35))),AND($F35&gt;0,INDEX(Kalender!ND$81:ND$110,MAX(1,$F35))&gt;INDEX(Kalender!$B$81:$B$110,MAX(1,$F35)))),2,0))</f>
        <v>0</v>
      </c>
      <c r="NE35" s="5" t="n">
        <f aca="false">IF(Kalender!NE35&lt;&gt;1,0,IF(AND($B35&gt;0,INDEX(Kalender!NE$68:NE$77,MAX(1,$B35))&gt;INDEX(Kalender!$B$68:$B$77,MAX(1,$B35))),1,0)+IF(OR(AND($C35&gt;0,INDEX(Kalender!NE$81:NE$110,MAX(1,$C35))&gt;INDEX(Kalender!$B$81:$B$110,MAX(1,$C35))),AND($D35&gt;0,INDEX(Kalender!NE$81:NE$110,MAX(1,$D35))&gt;INDEX(Kalender!$B$81:$B$110,MAX(1,$D35))),AND($E35&gt;0,INDEX(Kalender!NE$81:NE$110,MAX(1,$E35))&gt;INDEX(Kalender!$B$81:$B$110,MAX(1,$E35))),AND($F35&gt;0,INDEX(Kalender!NE$81:NE$110,MAX(1,$F35))&gt;INDEX(Kalender!$B$81:$B$110,MAX(1,$F35)))),2,0))</f>
        <v>0</v>
      </c>
      <c r="NF35" s="5" t="n">
        <f aca="false">IF(Kalender!NF35&lt;&gt;1,0,IF(AND($B35&gt;0,INDEX(Kalender!NF$68:NF$77,MAX(1,$B35))&gt;INDEX(Kalender!$B$68:$B$77,MAX(1,$B35))),1,0)+IF(OR(AND($C35&gt;0,INDEX(Kalender!NF$81:NF$110,MAX(1,$C35))&gt;INDEX(Kalender!$B$81:$B$110,MAX(1,$C35))),AND($D35&gt;0,INDEX(Kalender!NF$81:NF$110,MAX(1,$D35))&gt;INDEX(Kalender!$B$81:$B$110,MAX(1,$D35))),AND($E35&gt;0,INDEX(Kalender!NF$81:NF$110,MAX(1,$E35))&gt;INDEX(Kalender!$B$81:$B$110,MAX(1,$E35))),AND($F35&gt;0,INDEX(Kalender!NF$81:NF$110,MAX(1,$F35))&gt;INDEX(Kalender!$B$81:$B$110,MAX(1,$F35)))),2,0))</f>
        <v>0</v>
      </c>
      <c r="NG35" s="5" t="n">
        <f aca="false">IF(Kalender!NG35&lt;&gt;1,0,IF(AND($B35&gt;0,INDEX(Kalender!NG$68:NG$77,MAX(1,$B35))&gt;INDEX(Kalender!$B$68:$B$77,MAX(1,$B35))),1,0)+IF(OR(AND($C35&gt;0,INDEX(Kalender!NG$81:NG$110,MAX(1,$C35))&gt;INDEX(Kalender!$B$81:$B$110,MAX(1,$C35))),AND($D35&gt;0,INDEX(Kalender!NG$81:NG$110,MAX(1,$D35))&gt;INDEX(Kalender!$B$81:$B$110,MAX(1,$D35))),AND($E35&gt;0,INDEX(Kalender!NG$81:NG$110,MAX(1,$E35))&gt;INDEX(Kalender!$B$81:$B$110,MAX(1,$E35))),AND($F35&gt;0,INDEX(Kalender!NG$81:NG$110,MAX(1,$F35))&gt;INDEX(Kalender!$B$81:$B$110,MAX(1,$F35)))),2,0))</f>
        <v>0</v>
      </c>
      <c r="NH35" s="5" t="n">
        <f aca="false">IF(Kalender!NH35&lt;&gt;1,0,IF(AND($B35&gt;0,INDEX(Kalender!NH$68:NH$77,MAX(1,$B35))&gt;INDEX(Kalender!$B$68:$B$77,MAX(1,$B35))),1,0)+IF(OR(AND($C35&gt;0,INDEX(Kalender!NH$81:NH$110,MAX(1,$C35))&gt;INDEX(Kalender!$B$81:$B$110,MAX(1,$C35))),AND($D35&gt;0,INDEX(Kalender!NH$81:NH$110,MAX(1,$D35))&gt;INDEX(Kalender!$B$81:$B$110,MAX(1,$D35))),AND($E35&gt;0,INDEX(Kalender!NH$81:NH$110,MAX(1,$E35))&gt;INDEX(Kalender!$B$81:$B$110,MAX(1,$E35))),AND($F35&gt;0,INDEX(Kalender!NH$81:NH$110,MAX(1,$F35))&gt;INDEX(Kalender!$B$81:$B$110,MAX(1,$F35)))),2,0))</f>
        <v>0</v>
      </c>
    </row>
    <row r="36" customFormat="false" ht="15" hidden="false" customHeight="false" outlineLevel="0" collapsed="false">
      <c r="A36" s="5" t="str">
        <f aca="false">Kalender!A36</f>
        <v/>
      </c>
      <c r="B36" s="5" t="n">
        <f aca="false">IFERROR(MATCH(Kalender!$B36,Kalender!$A$68:$A$77,0),0)</f>
        <v>5</v>
      </c>
      <c r="C36" s="5" t="n">
        <f aca="false">IF(Kalender!C36="",0,IFERROR(MATCH(Kalender!C36,Kalender!$A$81:$A$110,0),0))</f>
        <v>0</v>
      </c>
      <c r="D36" s="5" t="n">
        <f aca="false">IF(Kalender!D36="",0,IFERROR(MATCH(Kalender!D36,Kalender!$A$81:$A$110,0),0))</f>
        <v>0</v>
      </c>
      <c r="E36" s="5" t="n">
        <f aca="false">IF(Kalender!E36="",0,IFERROR(MATCH(Kalender!E36,Kalender!$A$81:$A$110,0),0))</f>
        <v>0</v>
      </c>
      <c r="F36" s="5" t="n">
        <f aca="false">IF(Kalender!F36="",0,IFERROR(MATCH(Kalender!F36,Kalender!$A$81:$A$110,0),0))</f>
        <v>0</v>
      </c>
      <c r="G36" s="5" t="n">
        <f aca="false">IF(Kalender!G36&lt;&gt;1,0,IF(AND($B36&gt;0,INDEX(Kalender!G$68:G$77,MAX(1,$B36))&gt;INDEX(Kalender!$B$68:$B$77,MAX(1,$B36))),1,0)+IF(OR(AND($C36&gt;0,INDEX(Kalender!G$81:G$110,MAX(1,$C36))&gt;INDEX(Kalender!$B$81:$B$110,MAX(1,$C36))),AND($D36&gt;0,INDEX(Kalender!G$81:G$110,MAX(1,$D36))&gt;INDEX(Kalender!$B$81:$B$110,MAX(1,$D36))),AND($E36&gt;0,INDEX(Kalender!G$81:G$110,MAX(1,$E36))&gt;INDEX(Kalender!$B$81:$B$110,MAX(1,$E36))),AND($F36&gt;0,INDEX(Kalender!G$81:G$110,MAX(1,$F36))&gt;INDEX(Kalender!$B$81:$B$110,MAX(1,$F36)))),2,0))</f>
        <v>0</v>
      </c>
      <c r="H36" s="5" t="n">
        <f aca="false">IF(Kalender!H36&lt;&gt;1,0,IF(AND($B36&gt;0,INDEX(Kalender!H$68:H$77,MAX(1,$B36))&gt;INDEX(Kalender!$B$68:$B$77,MAX(1,$B36))),1,0)+IF(OR(AND($C36&gt;0,INDEX(Kalender!H$81:H$110,MAX(1,$C36))&gt;INDEX(Kalender!$B$81:$B$110,MAX(1,$C36))),AND($D36&gt;0,INDEX(Kalender!H$81:H$110,MAX(1,$D36))&gt;INDEX(Kalender!$B$81:$B$110,MAX(1,$D36))),AND($E36&gt;0,INDEX(Kalender!H$81:H$110,MAX(1,$E36))&gt;INDEX(Kalender!$B$81:$B$110,MAX(1,$E36))),AND($F36&gt;0,INDEX(Kalender!H$81:H$110,MAX(1,$F36))&gt;INDEX(Kalender!$B$81:$B$110,MAX(1,$F36)))),2,0))</f>
        <v>0</v>
      </c>
      <c r="I36" s="5" t="n">
        <f aca="false">IF(Kalender!I36&lt;&gt;1,0,IF(AND($B36&gt;0,INDEX(Kalender!I$68:I$77,MAX(1,$B36))&gt;INDEX(Kalender!$B$68:$B$77,MAX(1,$B36))),1,0)+IF(OR(AND($C36&gt;0,INDEX(Kalender!I$81:I$110,MAX(1,$C36))&gt;INDEX(Kalender!$B$81:$B$110,MAX(1,$C36))),AND($D36&gt;0,INDEX(Kalender!I$81:I$110,MAX(1,$D36))&gt;INDEX(Kalender!$B$81:$B$110,MAX(1,$D36))),AND($E36&gt;0,INDEX(Kalender!I$81:I$110,MAX(1,$E36))&gt;INDEX(Kalender!$B$81:$B$110,MAX(1,$E36))),AND($F36&gt;0,INDEX(Kalender!I$81:I$110,MAX(1,$F36))&gt;INDEX(Kalender!$B$81:$B$110,MAX(1,$F36)))),2,0))</f>
        <v>0</v>
      </c>
      <c r="J36" s="5" t="n">
        <f aca="false">IF(Kalender!J36&lt;&gt;1,0,IF(AND($B36&gt;0,INDEX(Kalender!J$68:J$77,MAX(1,$B36))&gt;INDEX(Kalender!$B$68:$B$77,MAX(1,$B36))),1,0)+IF(OR(AND($C36&gt;0,INDEX(Kalender!J$81:J$110,MAX(1,$C36))&gt;INDEX(Kalender!$B$81:$B$110,MAX(1,$C36))),AND($D36&gt;0,INDEX(Kalender!J$81:J$110,MAX(1,$D36))&gt;INDEX(Kalender!$B$81:$B$110,MAX(1,$D36))),AND($E36&gt;0,INDEX(Kalender!J$81:J$110,MAX(1,$E36))&gt;INDEX(Kalender!$B$81:$B$110,MAX(1,$E36))),AND($F36&gt;0,INDEX(Kalender!J$81:J$110,MAX(1,$F36))&gt;INDEX(Kalender!$B$81:$B$110,MAX(1,$F36)))),2,0))</f>
        <v>0</v>
      </c>
      <c r="K36" s="5" t="n">
        <f aca="false">IF(Kalender!K36&lt;&gt;1,0,IF(AND($B36&gt;0,INDEX(Kalender!K$68:K$77,MAX(1,$B36))&gt;INDEX(Kalender!$B$68:$B$77,MAX(1,$B36))),1,0)+IF(OR(AND($C36&gt;0,INDEX(Kalender!K$81:K$110,MAX(1,$C36))&gt;INDEX(Kalender!$B$81:$B$110,MAX(1,$C36))),AND($D36&gt;0,INDEX(Kalender!K$81:K$110,MAX(1,$D36))&gt;INDEX(Kalender!$B$81:$B$110,MAX(1,$D36))),AND($E36&gt;0,INDEX(Kalender!K$81:K$110,MAX(1,$E36))&gt;INDEX(Kalender!$B$81:$B$110,MAX(1,$E36))),AND($F36&gt;0,INDEX(Kalender!K$81:K$110,MAX(1,$F36))&gt;INDEX(Kalender!$B$81:$B$110,MAX(1,$F36)))),2,0))</f>
        <v>0</v>
      </c>
      <c r="L36" s="5" t="n">
        <f aca="false">IF(Kalender!L36&lt;&gt;1,0,IF(AND($B36&gt;0,INDEX(Kalender!L$68:L$77,MAX(1,$B36))&gt;INDEX(Kalender!$B$68:$B$77,MAX(1,$B36))),1,0)+IF(OR(AND($C36&gt;0,INDEX(Kalender!L$81:L$110,MAX(1,$C36))&gt;INDEX(Kalender!$B$81:$B$110,MAX(1,$C36))),AND($D36&gt;0,INDEX(Kalender!L$81:L$110,MAX(1,$D36))&gt;INDEX(Kalender!$B$81:$B$110,MAX(1,$D36))),AND($E36&gt;0,INDEX(Kalender!L$81:L$110,MAX(1,$E36))&gt;INDEX(Kalender!$B$81:$B$110,MAX(1,$E36))),AND($F36&gt;0,INDEX(Kalender!L$81:L$110,MAX(1,$F36))&gt;INDEX(Kalender!$B$81:$B$110,MAX(1,$F36)))),2,0))</f>
        <v>0</v>
      </c>
      <c r="M36" s="5" t="n">
        <f aca="false">IF(Kalender!M36&lt;&gt;1,0,IF(AND($B36&gt;0,INDEX(Kalender!M$68:M$77,MAX(1,$B36))&gt;INDEX(Kalender!$B$68:$B$77,MAX(1,$B36))),1,0)+IF(OR(AND($C36&gt;0,INDEX(Kalender!M$81:M$110,MAX(1,$C36))&gt;INDEX(Kalender!$B$81:$B$110,MAX(1,$C36))),AND($D36&gt;0,INDEX(Kalender!M$81:M$110,MAX(1,$D36))&gt;INDEX(Kalender!$B$81:$B$110,MAX(1,$D36))),AND($E36&gt;0,INDEX(Kalender!M$81:M$110,MAX(1,$E36))&gt;INDEX(Kalender!$B$81:$B$110,MAX(1,$E36))),AND($F36&gt;0,INDEX(Kalender!M$81:M$110,MAX(1,$F36))&gt;INDEX(Kalender!$B$81:$B$110,MAX(1,$F36)))),2,0))</f>
        <v>0</v>
      </c>
      <c r="N36" s="5" t="n">
        <f aca="false">IF(Kalender!N36&lt;&gt;1,0,IF(AND($B36&gt;0,INDEX(Kalender!N$68:N$77,MAX(1,$B36))&gt;INDEX(Kalender!$B$68:$B$77,MAX(1,$B36))),1,0)+IF(OR(AND($C36&gt;0,INDEX(Kalender!N$81:N$110,MAX(1,$C36))&gt;INDEX(Kalender!$B$81:$B$110,MAX(1,$C36))),AND($D36&gt;0,INDEX(Kalender!N$81:N$110,MAX(1,$D36))&gt;INDEX(Kalender!$B$81:$B$110,MAX(1,$D36))),AND($E36&gt;0,INDEX(Kalender!N$81:N$110,MAX(1,$E36))&gt;INDEX(Kalender!$B$81:$B$110,MAX(1,$E36))),AND($F36&gt;0,INDEX(Kalender!N$81:N$110,MAX(1,$F36))&gt;INDEX(Kalender!$B$81:$B$110,MAX(1,$F36)))),2,0))</f>
        <v>0</v>
      </c>
      <c r="O36" s="5" t="n">
        <f aca="false">IF(Kalender!O36&lt;&gt;1,0,IF(AND($B36&gt;0,INDEX(Kalender!O$68:O$77,MAX(1,$B36))&gt;INDEX(Kalender!$B$68:$B$77,MAX(1,$B36))),1,0)+IF(OR(AND($C36&gt;0,INDEX(Kalender!O$81:O$110,MAX(1,$C36))&gt;INDEX(Kalender!$B$81:$B$110,MAX(1,$C36))),AND($D36&gt;0,INDEX(Kalender!O$81:O$110,MAX(1,$D36))&gt;INDEX(Kalender!$B$81:$B$110,MAX(1,$D36))),AND($E36&gt;0,INDEX(Kalender!O$81:O$110,MAX(1,$E36))&gt;INDEX(Kalender!$B$81:$B$110,MAX(1,$E36))),AND($F36&gt;0,INDEX(Kalender!O$81:O$110,MAX(1,$F36))&gt;INDEX(Kalender!$B$81:$B$110,MAX(1,$F36)))),2,0))</f>
        <v>0</v>
      </c>
      <c r="P36" s="5" t="n">
        <f aca="false">IF(Kalender!P36&lt;&gt;1,0,IF(AND($B36&gt;0,INDEX(Kalender!P$68:P$77,MAX(1,$B36))&gt;INDEX(Kalender!$B$68:$B$77,MAX(1,$B36))),1,0)+IF(OR(AND($C36&gt;0,INDEX(Kalender!P$81:P$110,MAX(1,$C36))&gt;INDEX(Kalender!$B$81:$B$110,MAX(1,$C36))),AND($D36&gt;0,INDEX(Kalender!P$81:P$110,MAX(1,$D36))&gt;INDEX(Kalender!$B$81:$B$110,MAX(1,$D36))),AND($E36&gt;0,INDEX(Kalender!P$81:P$110,MAX(1,$E36))&gt;INDEX(Kalender!$B$81:$B$110,MAX(1,$E36))),AND($F36&gt;0,INDEX(Kalender!P$81:P$110,MAX(1,$F36))&gt;INDEX(Kalender!$B$81:$B$110,MAX(1,$F36)))),2,0))</f>
        <v>0</v>
      </c>
      <c r="Q36" s="5" t="n">
        <f aca="false">IF(Kalender!Q36&lt;&gt;1,0,IF(AND($B36&gt;0,INDEX(Kalender!Q$68:Q$77,MAX(1,$B36))&gt;INDEX(Kalender!$B$68:$B$77,MAX(1,$B36))),1,0)+IF(OR(AND($C36&gt;0,INDEX(Kalender!Q$81:Q$110,MAX(1,$C36))&gt;INDEX(Kalender!$B$81:$B$110,MAX(1,$C36))),AND($D36&gt;0,INDEX(Kalender!Q$81:Q$110,MAX(1,$D36))&gt;INDEX(Kalender!$B$81:$B$110,MAX(1,$D36))),AND($E36&gt;0,INDEX(Kalender!Q$81:Q$110,MAX(1,$E36))&gt;INDEX(Kalender!$B$81:$B$110,MAX(1,$E36))),AND($F36&gt;0,INDEX(Kalender!Q$81:Q$110,MAX(1,$F36))&gt;INDEX(Kalender!$B$81:$B$110,MAX(1,$F36)))),2,0))</f>
        <v>0</v>
      </c>
      <c r="R36" s="5" t="n">
        <f aca="false">IF(Kalender!R36&lt;&gt;1,0,IF(AND($B36&gt;0,INDEX(Kalender!R$68:R$77,MAX(1,$B36))&gt;INDEX(Kalender!$B$68:$B$77,MAX(1,$B36))),1,0)+IF(OR(AND($C36&gt;0,INDEX(Kalender!R$81:R$110,MAX(1,$C36))&gt;INDEX(Kalender!$B$81:$B$110,MAX(1,$C36))),AND($D36&gt;0,INDEX(Kalender!R$81:R$110,MAX(1,$D36))&gt;INDEX(Kalender!$B$81:$B$110,MAX(1,$D36))),AND($E36&gt;0,INDEX(Kalender!R$81:R$110,MAX(1,$E36))&gt;INDEX(Kalender!$B$81:$B$110,MAX(1,$E36))),AND($F36&gt;0,INDEX(Kalender!R$81:R$110,MAX(1,$F36))&gt;INDEX(Kalender!$B$81:$B$110,MAX(1,$F36)))),2,0))</f>
        <v>0</v>
      </c>
      <c r="S36" s="5" t="n">
        <f aca="false">IF(Kalender!S36&lt;&gt;1,0,IF(AND($B36&gt;0,INDEX(Kalender!S$68:S$77,MAX(1,$B36))&gt;INDEX(Kalender!$B$68:$B$77,MAX(1,$B36))),1,0)+IF(OR(AND($C36&gt;0,INDEX(Kalender!S$81:S$110,MAX(1,$C36))&gt;INDEX(Kalender!$B$81:$B$110,MAX(1,$C36))),AND($D36&gt;0,INDEX(Kalender!S$81:S$110,MAX(1,$D36))&gt;INDEX(Kalender!$B$81:$B$110,MAX(1,$D36))),AND($E36&gt;0,INDEX(Kalender!S$81:S$110,MAX(1,$E36))&gt;INDEX(Kalender!$B$81:$B$110,MAX(1,$E36))),AND($F36&gt;0,INDEX(Kalender!S$81:S$110,MAX(1,$F36))&gt;INDEX(Kalender!$B$81:$B$110,MAX(1,$F36)))),2,0))</f>
        <v>0</v>
      </c>
      <c r="T36" s="5" t="n">
        <f aca="false">IF(Kalender!T36&lt;&gt;1,0,IF(AND($B36&gt;0,INDEX(Kalender!T$68:T$77,MAX(1,$B36))&gt;INDEX(Kalender!$B$68:$B$77,MAX(1,$B36))),1,0)+IF(OR(AND($C36&gt;0,INDEX(Kalender!T$81:T$110,MAX(1,$C36))&gt;INDEX(Kalender!$B$81:$B$110,MAX(1,$C36))),AND($D36&gt;0,INDEX(Kalender!T$81:T$110,MAX(1,$D36))&gt;INDEX(Kalender!$B$81:$B$110,MAX(1,$D36))),AND($E36&gt;0,INDEX(Kalender!T$81:T$110,MAX(1,$E36))&gt;INDEX(Kalender!$B$81:$B$110,MAX(1,$E36))),AND($F36&gt;0,INDEX(Kalender!T$81:T$110,MAX(1,$F36))&gt;INDEX(Kalender!$B$81:$B$110,MAX(1,$F36)))),2,0))</f>
        <v>0</v>
      </c>
      <c r="U36" s="5" t="n">
        <f aca="false">IF(Kalender!U36&lt;&gt;1,0,IF(AND($B36&gt;0,INDEX(Kalender!U$68:U$77,MAX(1,$B36))&gt;INDEX(Kalender!$B$68:$B$77,MAX(1,$B36))),1,0)+IF(OR(AND($C36&gt;0,INDEX(Kalender!U$81:U$110,MAX(1,$C36))&gt;INDEX(Kalender!$B$81:$B$110,MAX(1,$C36))),AND($D36&gt;0,INDEX(Kalender!U$81:U$110,MAX(1,$D36))&gt;INDEX(Kalender!$B$81:$B$110,MAX(1,$D36))),AND($E36&gt;0,INDEX(Kalender!U$81:U$110,MAX(1,$E36))&gt;INDEX(Kalender!$B$81:$B$110,MAX(1,$E36))),AND($F36&gt;0,INDEX(Kalender!U$81:U$110,MAX(1,$F36))&gt;INDEX(Kalender!$B$81:$B$110,MAX(1,$F36)))),2,0))</f>
        <v>0</v>
      </c>
      <c r="V36" s="5" t="n">
        <f aca="false">IF(Kalender!V36&lt;&gt;1,0,IF(AND($B36&gt;0,INDEX(Kalender!V$68:V$77,MAX(1,$B36))&gt;INDEX(Kalender!$B$68:$B$77,MAX(1,$B36))),1,0)+IF(OR(AND($C36&gt;0,INDEX(Kalender!V$81:V$110,MAX(1,$C36))&gt;INDEX(Kalender!$B$81:$B$110,MAX(1,$C36))),AND($D36&gt;0,INDEX(Kalender!V$81:V$110,MAX(1,$D36))&gt;INDEX(Kalender!$B$81:$B$110,MAX(1,$D36))),AND($E36&gt;0,INDEX(Kalender!V$81:V$110,MAX(1,$E36))&gt;INDEX(Kalender!$B$81:$B$110,MAX(1,$E36))),AND($F36&gt;0,INDEX(Kalender!V$81:V$110,MAX(1,$F36))&gt;INDEX(Kalender!$B$81:$B$110,MAX(1,$F36)))),2,0))</f>
        <v>0</v>
      </c>
      <c r="W36" s="5" t="n">
        <f aca="false">IF(Kalender!W36&lt;&gt;1,0,IF(AND($B36&gt;0,INDEX(Kalender!W$68:W$77,MAX(1,$B36))&gt;INDEX(Kalender!$B$68:$B$77,MAX(1,$B36))),1,0)+IF(OR(AND($C36&gt;0,INDEX(Kalender!W$81:W$110,MAX(1,$C36))&gt;INDEX(Kalender!$B$81:$B$110,MAX(1,$C36))),AND($D36&gt;0,INDEX(Kalender!W$81:W$110,MAX(1,$D36))&gt;INDEX(Kalender!$B$81:$B$110,MAX(1,$D36))),AND($E36&gt;0,INDEX(Kalender!W$81:W$110,MAX(1,$E36))&gt;INDEX(Kalender!$B$81:$B$110,MAX(1,$E36))),AND($F36&gt;0,INDEX(Kalender!W$81:W$110,MAX(1,$F36))&gt;INDEX(Kalender!$B$81:$B$110,MAX(1,$F36)))),2,0))</f>
        <v>0</v>
      </c>
      <c r="X36" s="5" t="n">
        <f aca="false">IF(Kalender!X36&lt;&gt;1,0,IF(AND($B36&gt;0,INDEX(Kalender!X$68:X$77,MAX(1,$B36))&gt;INDEX(Kalender!$B$68:$B$77,MAX(1,$B36))),1,0)+IF(OR(AND($C36&gt;0,INDEX(Kalender!X$81:X$110,MAX(1,$C36))&gt;INDEX(Kalender!$B$81:$B$110,MAX(1,$C36))),AND($D36&gt;0,INDEX(Kalender!X$81:X$110,MAX(1,$D36))&gt;INDEX(Kalender!$B$81:$B$110,MAX(1,$D36))),AND($E36&gt;0,INDEX(Kalender!X$81:X$110,MAX(1,$E36))&gt;INDEX(Kalender!$B$81:$B$110,MAX(1,$E36))),AND($F36&gt;0,INDEX(Kalender!X$81:X$110,MAX(1,$F36))&gt;INDEX(Kalender!$B$81:$B$110,MAX(1,$F36)))),2,0))</f>
        <v>0</v>
      </c>
      <c r="Y36" s="5" t="n">
        <f aca="false">IF(Kalender!Y36&lt;&gt;1,0,IF(AND($B36&gt;0,INDEX(Kalender!Y$68:Y$77,MAX(1,$B36))&gt;INDEX(Kalender!$B$68:$B$77,MAX(1,$B36))),1,0)+IF(OR(AND($C36&gt;0,INDEX(Kalender!Y$81:Y$110,MAX(1,$C36))&gt;INDEX(Kalender!$B$81:$B$110,MAX(1,$C36))),AND($D36&gt;0,INDEX(Kalender!Y$81:Y$110,MAX(1,$D36))&gt;INDEX(Kalender!$B$81:$B$110,MAX(1,$D36))),AND($E36&gt;0,INDEX(Kalender!Y$81:Y$110,MAX(1,$E36))&gt;INDEX(Kalender!$B$81:$B$110,MAX(1,$E36))),AND($F36&gt;0,INDEX(Kalender!Y$81:Y$110,MAX(1,$F36))&gt;INDEX(Kalender!$B$81:$B$110,MAX(1,$F36)))),2,0))</f>
        <v>0</v>
      </c>
      <c r="Z36" s="5" t="n">
        <f aca="false">IF(Kalender!Z36&lt;&gt;1,0,IF(AND($B36&gt;0,INDEX(Kalender!Z$68:Z$77,MAX(1,$B36))&gt;INDEX(Kalender!$B$68:$B$77,MAX(1,$B36))),1,0)+IF(OR(AND($C36&gt;0,INDEX(Kalender!Z$81:Z$110,MAX(1,$C36))&gt;INDEX(Kalender!$B$81:$B$110,MAX(1,$C36))),AND($D36&gt;0,INDEX(Kalender!Z$81:Z$110,MAX(1,$D36))&gt;INDEX(Kalender!$B$81:$B$110,MAX(1,$D36))),AND($E36&gt;0,INDEX(Kalender!Z$81:Z$110,MAX(1,$E36))&gt;INDEX(Kalender!$B$81:$B$110,MAX(1,$E36))),AND($F36&gt;0,INDEX(Kalender!Z$81:Z$110,MAX(1,$F36))&gt;INDEX(Kalender!$B$81:$B$110,MAX(1,$F36)))),2,0))</f>
        <v>0</v>
      </c>
      <c r="AA36" s="5" t="n">
        <f aca="false">IF(Kalender!AA36&lt;&gt;1,0,IF(AND($B36&gt;0,INDEX(Kalender!AA$68:AA$77,MAX(1,$B36))&gt;INDEX(Kalender!$B$68:$B$77,MAX(1,$B36))),1,0)+IF(OR(AND($C36&gt;0,INDEX(Kalender!AA$81:AA$110,MAX(1,$C36))&gt;INDEX(Kalender!$B$81:$B$110,MAX(1,$C36))),AND($D36&gt;0,INDEX(Kalender!AA$81:AA$110,MAX(1,$D36))&gt;INDEX(Kalender!$B$81:$B$110,MAX(1,$D36))),AND($E36&gt;0,INDEX(Kalender!AA$81:AA$110,MAX(1,$E36))&gt;INDEX(Kalender!$B$81:$B$110,MAX(1,$E36))),AND($F36&gt;0,INDEX(Kalender!AA$81:AA$110,MAX(1,$F36))&gt;INDEX(Kalender!$B$81:$B$110,MAX(1,$F36)))),2,0))</f>
        <v>0</v>
      </c>
      <c r="AB36" s="5" t="n">
        <f aca="false">IF(Kalender!AB36&lt;&gt;1,0,IF(AND($B36&gt;0,INDEX(Kalender!AB$68:AB$77,MAX(1,$B36))&gt;INDEX(Kalender!$B$68:$B$77,MAX(1,$B36))),1,0)+IF(OR(AND($C36&gt;0,INDEX(Kalender!AB$81:AB$110,MAX(1,$C36))&gt;INDEX(Kalender!$B$81:$B$110,MAX(1,$C36))),AND($D36&gt;0,INDEX(Kalender!AB$81:AB$110,MAX(1,$D36))&gt;INDEX(Kalender!$B$81:$B$110,MAX(1,$D36))),AND($E36&gt;0,INDEX(Kalender!AB$81:AB$110,MAX(1,$E36))&gt;INDEX(Kalender!$B$81:$B$110,MAX(1,$E36))),AND($F36&gt;0,INDEX(Kalender!AB$81:AB$110,MAX(1,$F36))&gt;INDEX(Kalender!$B$81:$B$110,MAX(1,$F36)))),2,0))</f>
        <v>0</v>
      </c>
      <c r="AC36" s="5" t="n">
        <f aca="false">IF(Kalender!AC36&lt;&gt;1,0,IF(AND($B36&gt;0,INDEX(Kalender!AC$68:AC$77,MAX(1,$B36))&gt;INDEX(Kalender!$B$68:$B$77,MAX(1,$B36))),1,0)+IF(OR(AND($C36&gt;0,INDEX(Kalender!AC$81:AC$110,MAX(1,$C36))&gt;INDEX(Kalender!$B$81:$B$110,MAX(1,$C36))),AND($D36&gt;0,INDEX(Kalender!AC$81:AC$110,MAX(1,$D36))&gt;INDEX(Kalender!$B$81:$B$110,MAX(1,$D36))),AND($E36&gt;0,INDEX(Kalender!AC$81:AC$110,MAX(1,$E36))&gt;INDEX(Kalender!$B$81:$B$110,MAX(1,$E36))),AND($F36&gt;0,INDEX(Kalender!AC$81:AC$110,MAX(1,$F36))&gt;INDEX(Kalender!$B$81:$B$110,MAX(1,$F36)))),2,0))</f>
        <v>0</v>
      </c>
      <c r="AD36" s="5" t="n">
        <f aca="false">IF(Kalender!AD36&lt;&gt;1,0,IF(AND($B36&gt;0,INDEX(Kalender!AD$68:AD$77,MAX(1,$B36))&gt;INDEX(Kalender!$B$68:$B$77,MAX(1,$B36))),1,0)+IF(OR(AND($C36&gt;0,INDEX(Kalender!AD$81:AD$110,MAX(1,$C36))&gt;INDEX(Kalender!$B$81:$B$110,MAX(1,$C36))),AND($D36&gt;0,INDEX(Kalender!AD$81:AD$110,MAX(1,$D36))&gt;INDEX(Kalender!$B$81:$B$110,MAX(1,$D36))),AND($E36&gt;0,INDEX(Kalender!AD$81:AD$110,MAX(1,$E36))&gt;INDEX(Kalender!$B$81:$B$110,MAX(1,$E36))),AND($F36&gt;0,INDEX(Kalender!AD$81:AD$110,MAX(1,$F36))&gt;INDEX(Kalender!$B$81:$B$110,MAX(1,$F36)))),2,0))</f>
        <v>0</v>
      </c>
      <c r="AE36" s="5" t="n">
        <f aca="false">IF(Kalender!AE36&lt;&gt;1,0,IF(AND($B36&gt;0,INDEX(Kalender!AE$68:AE$77,MAX(1,$B36))&gt;INDEX(Kalender!$B$68:$B$77,MAX(1,$B36))),1,0)+IF(OR(AND($C36&gt;0,INDEX(Kalender!AE$81:AE$110,MAX(1,$C36))&gt;INDEX(Kalender!$B$81:$B$110,MAX(1,$C36))),AND($D36&gt;0,INDEX(Kalender!AE$81:AE$110,MAX(1,$D36))&gt;INDEX(Kalender!$B$81:$B$110,MAX(1,$D36))),AND($E36&gt;0,INDEX(Kalender!AE$81:AE$110,MAX(1,$E36))&gt;INDEX(Kalender!$B$81:$B$110,MAX(1,$E36))),AND($F36&gt;0,INDEX(Kalender!AE$81:AE$110,MAX(1,$F36))&gt;INDEX(Kalender!$B$81:$B$110,MAX(1,$F36)))),2,0))</f>
        <v>0</v>
      </c>
      <c r="AF36" s="5" t="n">
        <f aca="false">IF(Kalender!AF36&lt;&gt;1,0,IF(AND($B36&gt;0,INDEX(Kalender!AF$68:AF$77,MAX(1,$B36))&gt;INDEX(Kalender!$B$68:$B$77,MAX(1,$B36))),1,0)+IF(OR(AND($C36&gt;0,INDEX(Kalender!AF$81:AF$110,MAX(1,$C36))&gt;INDEX(Kalender!$B$81:$B$110,MAX(1,$C36))),AND($D36&gt;0,INDEX(Kalender!AF$81:AF$110,MAX(1,$D36))&gt;INDEX(Kalender!$B$81:$B$110,MAX(1,$D36))),AND($E36&gt;0,INDEX(Kalender!AF$81:AF$110,MAX(1,$E36))&gt;INDEX(Kalender!$B$81:$B$110,MAX(1,$E36))),AND($F36&gt;0,INDEX(Kalender!AF$81:AF$110,MAX(1,$F36))&gt;INDEX(Kalender!$B$81:$B$110,MAX(1,$F36)))),2,0))</f>
        <v>0</v>
      </c>
      <c r="AG36" s="5" t="n">
        <f aca="false">IF(Kalender!AG36&lt;&gt;1,0,IF(AND($B36&gt;0,INDEX(Kalender!AG$68:AG$77,MAX(1,$B36))&gt;INDEX(Kalender!$B$68:$B$77,MAX(1,$B36))),1,0)+IF(OR(AND($C36&gt;0,INDEX(Kalender!AG$81:AG$110,MAX(1,$C36))&gt;INDEX(Kalender!$B$81:$B$110,MAX(1,$C36))),AND($D36&gt;0,INDEX(Kalender!AG$81:AG$110,MAX(1,$D36))&gt;INDEX(Kalender!$B$81:$B$110,MAX(1,$D36))),AND($E36&gt;0,INDEX(Kalender!AG$81:AG$110,MAX(1,$E36))&gt;INDEX(Kalender!$B$81:$B$110,MAX(1,$E36))),AND($F36&gt;0,INDEX(Kalender!AG$81:AG$110,MAX(1,$F36))&gt;INDEX(Kalender!$B$81:$B$110,MAX(1,$F36)))),2,0))</f>
        <v>0</v>
      </c>
      <c r="AH36" s="5" t="n">
        <f aca="false">IF(Kalender!AH36&lt;&gt;1,0,IF(AND($B36&gt;0,INDEX(Kalender!AH$68:AH$77,MAX(1,$B36))&gt;INDEX(Kalender!$B$68:$B$77,MAX(1,$B36))),1,0)+IF(OR(AND($C36&gt;0,INDEX(Kalender!AH$81:AH$110,MAX(1,$C36))&gt;INDEX(Kalender!$B$81:$B$110,MAX(1,$C36))),AND($D36&gt;0,INDEX(Kalender!AH$81:AH$110,MAX(1,$D36))&gt;INDEX(Kalender!$B$81:$B$110,MAX(1,$D36))),AND($E36&gt;0,INDEX(Kalender!AH$81:AH$110,MAX(1,$E36))&gt;INDEX(Kalender!$B$81:$B$110,MAX(1,$E36))),AND($F36&gt;0,INDEX(Kalender!AH$81:AH$110,MAX(1,$F36))&gt;INDEX(Kalender!$B$81:$B$110,MAX(1,$F36)))),2,0))</f>
        <v>0</v>
      </c>
      <c r="AI36" s="5" t="n">
        <f aca="false">IF(Kalender!AI36&lt;&gt;1,0,IF(AND($B36&gt;0,INDEX(Kalender!AI$68:AI$77,MAX(1,$B36))&gt;INDEX(Kalender!$B$68:$B$77,MAX(1,$B36))),1,0)+IF(OR(AND($C36&gt;0,INDEX(Kalender!AI$81:AI$110,MAX(1,$C36))&gt;INDEX(Kalender!$B$81:$B$110,MAX(1,$C36))),AND($D36&gt;0,INDEX(Kalender!AI$81:AI$110,MAX(1,$D36))&gt;INDEX(Kalender!$B$81:$B$110,MAX(1,$D36))),AND($E36&gt;0,INDEX(Kalender!AI$81:AI$110,MAX(1,$E36))&gt;INDEX(Kalender!$B$81:$B$110,MAX(1,$E36))),AND($F36&gt;0,INDEX(Kalender!AI$81:AI$110,MAX(1,$F36))&gt;INDEX(Kalender!$B$81:$B$110,MAX(1,$F36)))),2,0))</f>
        <v>0</v>
      </c>
      <c r="AJ36" s="5" t="n">
        <f aca="false">IF(Kalender!AJ36&lt;&gt;1,0,IF(AND($B36&gt;0,INDEX(Kalender!AJ$68:AJ$77,MAX(1,$B36))&gt;INDEX(Kalender!$B$68:$B$77,MAX(1,$B36))),1,0)+IF(OR(AND($C36&gt;0,INDEX(Kalender!AJ$81:AJ$110,MAX(1,$C36))&gt;INDEX(Kalender!$B$81:$B$110,MAX(1,$C36))),AND($D36&gt;0,INDEX(Kalender!AJ$81:AJ$110,MAX(1,$D36))&gt;INDEX(Kalender!$B$81:$B$110,MAX(1,$D36))),AND($E36&gt;0,INDEX(Kalender!AJ$81:AJ$110,MAX(1,$E36))&gt;INDEX(Kalender!$B$81:$B$110,MAX(1,$E36))),AND($F36&gt;0,INDEX(Kalender!AJ$81:AJ$110,MAX(1,$F36))&gt;INDEX(Kalender!$B$81:$B$110,MAX(1,$F36)))),2,0))</f>
        <v>0</v>
      </c>
      <c r="AK36" s="5" t="n">
        <f aca="false">IF(Kalender!AK36&lt;&gt;1,0,IF(AND($B36&gt;0,INDEX(Kalender!AK$68:AK$77,MAX(1,$B36))&gt;INDEX(Kalender!$B$68:$B$77,MAX(1,$B36))),1,0)+IF(OR(AND($C36&gt;0,INDEX(Kalender!AK$81:AK$110,MAX(1,$C36))&gt;INDEX(Kalender!$B$81:$B$110,MAX(1,$C36))),AND($D36&gt;0,INDEX(Kalender!AK$81:AK$110,MAX(1,$D36))&gt;INDEX(Kalender!$B$81:$B$110,MAX(1,$D36))),AND($E36&gt;0,INDEX(Kalender!AK$81:AK$110,MAX(1,$E36))&gt;INDEX(Kalender!$B$81:$B$110,MAX(1,$E36))),AND($F36&gt;0,INDEX(Kalender!AK$81:AK$110,MAX(1,$F36))&gt;INDEX(Kalender!$B$81:$B$110,MAX(1,$F36)))),2,0))</f>
        <v>0</v>
      </c>
      <c r="AL36" s="5" t="n">
        <f aca="false">IF(Kalender!AL36&lt;&gt;1,0,IF(AND($B36&gt;0,INDEX(Kalender!AL$68:AL$77,MAX(1,$B36))&gt;INDEX(Kalender!$B$68:$B$77,MAX(1,$B36))),1,0)+IF(OR(AND($C36&gt;0,INDEX(Kalender!AL$81:AL$110,MAX(1,$C36))&gt;INDEX(Kalender!$B$81:$B$110,MAX(1,$C36))),AND($D36&gt;0,INDEX(Kalender!AL$81:AL$110,MAX(1,$D36))&gt;INDEX(Kalender!$B$81:$B$110,MAX(1,$D36))),AND($E36&gt;0,INDEX(Kalender!AL$81:AL$110,MAX(1,$E36))&gt;INDEX(Kalender!$B$81:$B$110,MAX(1,$E36))),AND($F36&gt;0,INDEX(Kalender!AL$81:AL$110,MAX(1,$F36))&gt;INDEX(Kalender!$B$81:$B$110,MAX(1,$F36)))),2,0))</f>
        <v>0</v>
      </c>
      <c r="AM36" s="5" t="n">
        <f aca="false">IF(Kalender!AM36&lt;&gt;1,0,IF(AND($B36&gt;0,INDEX(Kalender!AM$68:AM$77,MAX(1,$B36))&gt;INDEX(Kalender!$B$68:$B$77,MAX(1,$B36))),1,0)+IF(OR(AND($C36&gt;0,INDEX(Kalender!AM$81:AM$110,MAX(1,$C36))&gt;INDEX(Kalender!$B$81:$B$110,MAX(1,$C36))),AND($D36&gt;0,INDEX(Kalender!AM$81:AM$110,MAX(1,$D36))&gt;INDEX(Kalender!$B$81:$B$110,MAX(1,$D36))),AND($E36&gt;0,INDEX(Kalender!AM$81:AM$110,MAX(1,$E36))&gt;INDEX(Kalender!$B$81:$B$110,MAX(1,$E36))),AND($F36&gt;0,INDEX(Kalender!AM$81:AM$110,MAX(1,$F36))&gt;INDEX(Kalender!$B$81:$B$110,MAX(1,$F36)))),2,0))</f>
        <v>0</v>
      </c>
      <c r="AN36" s="5" t="n">
        <f aca="false">IF(Kalender!AN36&lt;&gt;1,0,IF(AND($B36&gt;0,INDEX(Kalender!AN$68:AN$77,MAX(1,$B36))&gt;INDEX(Kalender!$B$68:$B$77,MAX(1,$B36))),1,0)+IF(OR(AND($C36&gt;0,INDEX(Kalender!AN$81:AN$110,MAX(1,$C36))&gt;INDEX(Kalender!$B$81:$B$110,MAX(1,$C36))),AND($D36&gt;0,INDEX(Kalender!AN$81:AN$110,MAX(1,$D36))&gt;INDEX(Kalender!$B$81:$B$110,MAX(1,$D36))),AND($E36&gt;0,INDEX(Kalender!AN$81:AN$110,MAX(1,$E36))&gt;INDEX(Kalender!$B$81:$B$110,MAX(1,$E36))),AND($F36&gt;0,INDEX(Kalender!AN$81:AN$110,MAX(1,$F36))&gt;INDEX(Kalender!$B$81:$B$110,MAX(1,$F36)))),2,0))</f>
        <v>0</v>
      </c>
      <c r="AO36" s="5" t="n">
        <f aca="false">IF(Kalender!AO36&lt;&gt;1,0,IF(AND($B36&gt;0,INDEX(Kalender!AO$68:AO$77,MAX(1,$B36))&gt;INDEX(Kalender!$B$68:$B$77,MAX(1,$B36))),1,0)+IF(OR(AND($C36&gt;0,INDEX(Kalender!AO$81:AO$110,MAX(1,$C36))&gt;INDEX(Kalender!$B$81:$B$110,MAX(1,$C36))),AND($D36&gt;0,INDEX(Kalender!AO$81:AO$110,MAX(1,$D36))&gt;INDEX(Kalender!$B$81:$B$110,MAX(1,$D36))),AND($E36&gt;0,INDEX(Kalender!AO$81:AO$110,MAX(1,$E36))&gt;INDEX(Kalender!$B$81:$B$110,MAX(1,$E36))),AND($F36&gt;0,INDEX(Kalender!AO$81:AO$110,MAX(1,$F36))&gt;INDEX(Kalender!$B$81:$B$110,MAX(1,$F36)))),2,0))</f>
        <v>0</v>
      </c>
      <c r="AP36" s="5" t="n">
        <f aca="false">IF(Kalender!AP36&lt;&gt;1,0,IF(AND($B36&gt;0,INDEX(Kalender!AP$68:AP$77,MAX(1,$B36))&gt;INDEX(Kalender!$B$68:$B$77,MAX(1,$B36))),1,0)+IF(OR(AND($C36&gt;0,INDEX(Kalender!AP$81:AP$110,MAX(1,$C36))&gt;INDEX(Kalender!$B$81:$B$110,MAX(1,$C36))),AND($D36&gt;0,INDEX(Kalender!AP$81:AP$110,MAX(1,$D36))&gt;INDEX(Kalender!$B$81:$B$110,MAX(1,$D36))),AND($E36&gt;0,INDEX(Kalender!AP$81:AP$110,MAX(1,$E36))&gt;INDEX(Kalender!$B$81:$B$110,MAX(1,$E36))),AND($F36&gt;0,INDEX(Kalender!AP$81:AP$110,MAX(1,$F36))&gt;INDEX(Kalender!$B$81:$B$110,MAX(1,$F36)))),2,0))</f>
        <v>0</v>
      </c>
      <c r="AQ36" s="5" t="n">
        <f aca="false">IF(Kalender!AQ36&lt;&gt;1,0,IF(AND($B36&gt;0,INDEX(Kalender!AQ$68:AQ$77,MAX(1,$B36))&gt;INDEX(Kalender!$B$68:$B$77,MAX(1,$B36))),1,0)+IF(OR(AND($C36&gt;0,INDEX(Kalender!AQ$81:AQ$110,MAX(1,$C36))&gt;INDEX(Kalender!$B$81:$B$110,MAX(1,$C36))),AND($D36&gt;0,INDEX(Kalender!AQ$81:AQ$110,MAX(1,$D36))&gt;INDEX(Kalender!$B$81:$B$110,MAX(1,$D36))),AND($E36&gt;0,INDEX(Kalender!AQ$81:AQ$110,MAX(1,$E36))&gt;INDEX(Kalender!$B$81:$B$110,MAX(1,$E36))),AND($F36&gt;0,INDEX(Kalender!AQ$81:AQ$110,MAX(1,$F36))&gt;INDEX(Kalender!$B$81:$B$110,MAX(1,$F36)))),2,0))</f>
        <v>0</v>
      </c>
      <c r="AR36" s="5" t="n">
        <f aca="false">IF(Kalender!AR36&lt;&gt;1,0,IF(AND($B36&gt;0,INDEX(Kalender!AR$68:AR$77,MAX(1,$B36))&gt;INDEX(Kalender!$B$68:$B$77,MAX(1,$B36))),1,0)+IF(OR(AND($C36&gt;0,INDEX(Kalender!AR$81:AR$110,MAX(1,$C36))&gt;INDEX(Kalender!$B$81:$B$110,MAX(1,$C36))),AND($D36&gt;0,INDEX(Kalender!AR$81:AR$110,MAX(1,$D36))&gt;INDEX(Kalender!$B$81:$B$110,MAX(1,$D36))),AND($E36&gt;0,INDEX(Kalender!AR$81:AR$110,MAX(1,$E36))&gt;INDEX(Kalender!$B$81:$B$110,MAX(1,$E36))),AND($F36&gt;0,INDEX(Kalender!AR$81:AR$110,MAX(1,$F36))&gt;INDEX(Kalender!$B$81:$B$110,MAX(1,$F36)))),2,0))</f>
        <v>0</v>
      </c>
      <c r="AS36" s="5" t="n">
        <f aca="false">IF(Kalender!AS36&lt;&gt;1,0,IF(AND($B36&gt;0,INDEX(Kalender!AS$68:AS$77,MAX(1,$B36))&gt;INDEX(Kalender!$B$68:$B$77,MAX(1,$B36))),1,0)+IF(OR(AND($C36&gt;0,INDEX(Kalender!AS$81:AS$110,MAX(1,$C36))&gt;INDEX(Kalender!$B$81:$B$110,MAX(1,$C36))),AND($D36&gt;0,INDEX(Kalender!AS$81:AS$110,MAX(1,$D36))&gt;INDEX(Kalender!$B$81:$B$110,MAX(1,$D36))),AND($E36&gt;0,INDEX(Kalender!AS$81:AS$110,MAX(1,$E36))&gt;INDEX(Kalender!$B$81:$B$110,MAX(1,$E36))),AND($F36&gt;0,INDEX(Kalender!AS$81:AS$110,MAX(1,$F36))&gt;INDEX(Kalender!$B$81:$B$110,MAX(1,$F36)))),2,0))</f>
        <v>0</v>
      </c>
      <c r="AT36" s="5" t="n">
        <f aca="false">IF(Kalender!AT36&lt;&gt;1,0,IF(AND($B36&gt;0,INDEX(Kalender!AT$68:AT$77,MAX(1,$B36))&gt;INDEX(Kalender!$B$68:$B$77,MAX(1,$B36))),1,0)+IF(OR(AND($C36&gt;0,INDEX(Kalender!AT$81:AT$110,MAX(1,$C36))&gt;INDEX(Kalender!$B$81:$B$110,MAX(1,$C36))),AND($D36&gt;0,INDEX(Kalender!AT$81:AT$110,MAX(1,$D36))&gt;INDEX(Kalender!$B$81:$B$110,MAX(1,$D36))),AND($E36&gt;0,INDEX(Kalender!AT$81:AT$110,MAX(1,$E36))&gt;INDEX(Kalender!$B$81:$B$110,MAX(1,$E36))),AND($F36&gt;0,INDEX(Kalender!AT$81:AT$110,MAX(1,$F36))&gt;INDEX(Kalender!$B$81:$B$110,MAX(1,$F36)))),2,0))</f>
        <v>0</v>
      </c>
      <c r="AU36" s="5" t="n">
        <f aca="false">IF(Kalender!AU36&lt;&gt;1,0,IF(AND($B36&gt;0,INDEX(Kalender!AU$68:AU$77,MAX(1,$B36))&gt;INDEX(Kalender!$B$68:$B$77,MAX(1,$B36))),1,0)+IF(OR(AND($C36&gt;0,INDEX(Kalender!AU$81:AU$110,MAX(1,$C36))&gt;INDEX(Kalender!$B$81:$B$110,MAX(1,$C36))),AND($D36&gt;0,INDEX(Kalender!AU$81:AU$110,MAX(1,$D36))&gt;INDEX(Kalender!$B$81:$B$110,MAX(1,$D36))),AND($E36&gt;0,INDEX(Kalender!AU$81:AU$110,MAX(1,$E36))&gt;INDEX(Kalender!$B$81:$B$110,MAX(1,$E36))),AND($F36&gt;0,INDEX(Kalender!AU$81:AU$110,MAX(1,$F36))&gt;INDEX(Kalender!$B$81:$B$110,MAX(1,$F36)))),2,0))</f>
        <v>0</v>
      </c>
      <c r="AV36" s="5" t="n">
        <f aca="false">IF(Kalender!AV36&lt;&gt;1,0,IF(AND($B36&gt;0,INDEX(Kalender!AV$68:AV$77,MAX(1,$B36))&gt;INDEX(Kalender!$B$68:$B$77,MAX(1,$B36))),1,0)+IF(OR(AND($C36&gt;0,INDEX(Kalender!AV$81:AV$110,MAX(1,$C36))&gt;INDEX(Kalender!$B$81:$B$110,MAX(1,$C36))),AND($D36&gt;0,INDEX(Kalender!AV$81:AV$110,MAX(1,$D36))&gt;INDEX(Kalender!$B$81:$B$110,MAX(1,$D36))),AND($E36&gt;0,INDEX(Kalender!AV$81:AV$110,MAX(1,$E36))&gt;INDEX(Kalender!$B$81:$B$110,MAX(1,$E36))),AND($F36&gt;0,INDEX(Kalender!AV$81:AV$110,MAX(1,$F36))&gt;INDEX(Kalender!$B$81:$B$110,MAX(1,$F36)))),2,0))</f>
        <v>0</v>
      </c>
      <c r="AW36" s="5" t="n">
        <f aca="false">IF(Kalender!AW36&lt;&gt;1,0,IF(AND($B36&gt;0,INDEX(Kalender!AW$68:AW$77,MAX(1,$B36))&gt;INDEX(Kalender!$B$68:$B$77,MAX(1,$B36))),1,0)+IF(OR(AND($C36&gt;0,INDEX(Kalender!AW$81:AW$110,MAX(1,$C36))&gt;INDEX(Kalender!$B$81:$B$110,MAX(1,$C36))),AND($D36&gt;0,INDEX(Kalender!AW$81:AW$110,MAX(1,$D36))&gt;INDEX(Kalender!$B$81:$B$110,MAX(1,$D36))),AND($E36&gt;0,INDEX(Kalender!AW$81:AW$110,MAX(1,$E36))&gt;INDEX(Kalender!$B$81:$B$110,MAX(1,$E36))),AND($F36&gt;0,INDEX(Kalender!AW$81:AW$110,MAX(1,$F36))&gt;INDEX(Kalender!$B$81:$B$110,MAX(1,$F36)))),2,0))</f>
        <v>0</v>
      </c>
      <c r="AX36" s="5" t="n">
        <f aca="false">IF(Kalender!AX36&lt;&gt;1,0,IF(AND($B36&gt;0,INDEX(Kalender!AX$68:AX$77,MAX(1,$B36))&gt;INDEX(Kalender!$B$68:$B$77,MAX(1,$B36))),1,0)+IF(OR(AND($C36&gt;0,INDEX(Kalender!AX$81:AX$110,MAX(1,$C36))&gt;INDEX(Kalender!$B$81:$B$110,MAX(1,$C36))),AND($D36&gt;0,INDEX(Kalender!AX$81:AX$110,MAX(1,$D36))&gt;INDEX(Kalender!$B$81:$B$110,MAX(1,$D36))),AND($E36&gt;0,INDEX(Kalender!AX$81:AX$110,MAX(1,$E36))&gt;INDEX(Kalender!$B$81:$B$110,MAX(1,$E36))),AND($F36&gt;0,INDEX(Kalender!AX$81:AX$110,MAX(1,$F36))&gt;INDEX(Kalender!$B$81:$B$110,MAX(1,$F36)))),2,0))</f>
        <v>0</v>
      </c>
      <c r="AY36" s="5" t="n">
        <f aca="false">IF(Kalender!AY36&lt;&gt;1,0,IF(AND($B36&gt;0,INDEX(Kalender!AY$68:AY$77,MAX(1,$B36))&gt;INDEX(Kalender!$B$68:$B$77,MAX(1,$B36))),1,0)+IF(OR(AND($C36&gt;0,INDEX(Kalender!AY$81:AY$110,MAX(1,$C36))&gt;INDEX(Kalender!$B$81:$B$110,MAX(1,$C36))),AND($D36&gt;0,INDEX(Kalender!AY$81:AY$110,MAX(1,$D36))&gt;INDEX(Kalender!$B$81:$B$110,MAX(1,$D36))),AND($E36&gt;0,INDEX(Kalender!AY$81:AY$110,MAX(1,$E36))&gt;INDEX(Kalender!$B$81:$B$110,MAX(1,$E36))),AND($F36&gt;0,INDEX(Kalender!AY$81:AY$110,MAX(1,$F36))&gt;INDEX(Kalender!$B$81:$B$110,MAX(1,$F36)))),2,0))</f>
        <v>0</v>
      </c>
      <c r="AZ36" s="5" t="n">
        <f aca="false">IF(Kalender!AZ36&lt;&gt;1,0,IF(AND($B36&gt;0,INDEX(Kalender!AZ$68:AZ$77,MAX(1,$B36))&gt;INDEX(Kalender!$B$68:$B$77,MAX(1,$B36))),1,0)+IF(OR(AND($C36&gt;0,INDEX(Kalender!AZ$81:AZ$110,MAX(1,$C36))&gt;INDEX(Kalender!$B$81:$B$110,MAX(1,$C36))),AND($D36&gt;0,INDEX(Kalender!AZ$81:AZ$110,MAX(1,$D36))&gt;INDEX(Kalender!$B$81:$B$110,MAX(1,$D36))),AND($E36&gt;0,INDEX(Kalender!AZ$81:AZ$110,MAX(1,$E36))&gt;INDEX(Kalender!$B$81:$B$110,MAX(1,$E36))),AND($F36&gt;0,INDEX(Kalender!AZ$81:AZ$110,MAX(1,$F36))&gt;INDEX(Kalender!$B$81:$B$110,MAX(1,$F36)))),2,0))</f>
        <v>0</v>
      </c>
      <c r="BA36" s="5" t="n">
        <f aca="false">IF(Kalender!BA36&lt;&gt;1,0,IF(AND($B36&gt;0,INDEX(Kalender!BA$68:BA$77,MAX(1,$B36))&gt;INDEX(Kalender!$B$68:$B$77,MAX(1,$B36))),1,0)+IF(OR(AND($C36&gt;0,INDEX(Kalender!BA$81:BA$110,MAX(1,$C36))&gt;INDEX(Kalender!$B$81:$B$110,MAX(1,$C36))),AND($D36&gt;0,INDEX(Kalender!BA$81:BA$110,MAX(1,$D36))&gt;INDEX(Kalender!$B$81:$B$110,MAX(1,$D36))),AND($E36&gt;0,INDEX(Kalender!BA$81:BA$110,MAX(1,$E36))&gt;INDEX(Kalender!$B$81:$B$110,MAX(1,$E36))),AND($F36&gt;0,INDEX(Kalender!BA$81:BA$110,MAX(1,$F36))&gt;INDEX(Kalender!$B$81:$B$110,MAX(1,$F36)))),2,0))</f>
        <v>0</v>
      </c>
      <c r="BB36" s="5" t="n">
        <f aca="false">IF(Kalender!BB36&lt;&gt;1,0,IF(AND($B36&gt;0,INDEX(Kalender!BB$68:BB$77,MAX(1,$B36))&gt;INDEX(Kalender!$B$68:$B$77,MAX(1,$B36))),1,0)+IF(OR(AND($C36&gt;0,INDEX(Kalender!BB$81:BB$110,MAX(1,$C36))&gt;INDEX(Kalender!$B$81:$B$110,MAX(1,$C36))),AND($D36&gt;0,INDEX(Kalender!BB$81:BB$110,MAX(1,$D36))&gt;INDEX(Kalender!$B$81:$B$110,MAX(1,$D36))),AND($E36&gt;0,INDEX(Kalender!BB$81:BB$110,MAX(1,$E36))&gt;INDEX(Kalender!$B$81:$B$110,MAX(1,$E36))),AND($F36&gt;0,INDEX(Kalender!BB$81:BB$110,MAX(1,$F36))&gt;INDEX(Kalender!$B$81:$B$110,MAX(1,$F36)))),2,0))</f>
        <v>0</v>
      </c>
      <c r="BC36" s="5" t="n">
        <f aca="false">IF(Kalender!BC36&lt;&gt;1,0,IF(AND($B36&gt;0,INDEX(Kalender!BC$68:BC$77,MAX(1,$B36))&gt;INDEX(Kalender!$B$68:$B$77,MAX(1,$B36))),1,0)+IF(OR(AND($C36&gt;0,INDEX(Kalender!BC$81:BC$110,MAX(1,$C36))&gt;INDEX(Kalender!$B$81:$B$110,MAX(1,$C36))),AND($D36&gt;0,INDEX(Kalender!BC$81:BC$110,MAX(1,$D36))&gt;INDEX(Kalender!$B$81:$B$110,MAX(1,$D36))),AND($E36&gt;0,INDEX(Kalender!BC$81:BC$110,MAX(1,$E36))&gt;INDEX(Kalender!$B$81:$B$110,MAX(1,$E36))),AND($F36&gt;0,INDEX(Kalender!BC$81:BC$110,MAX(1,$F36))&gt;INDEX(Kalender!$B$81:$B$110,MAX(1,$F36)))),2,0))</f>
        <v>0</v>
      </c>
      <c r="BD36" s="5" t="n">
        <f aca="false">IF(Kalender!BD36&lt;&gt;1,0,IF(AND($B36&gt;0,INDEX(Kalender!BD$68:BD$77,MAX(1,$B36))&gt;INDEX(Kalender!$B$68:$B$77,MAX(1,$B36))),1,0)+IF(OR(AND($C36&gt;0,INDEX(Kalender!BD$81:BD$110,MAX(1,$C36))&gt;INDEX(Kalender!$B$81:$B$110,MAX(1,$C36))),AND($D36&gt;0,INDEX(Kalender!BD$81:BD$110,MAX(1,$D36))&gt;INDEX(Kalender!$B$81:$B$110,MAX(1,$D36))),AND($E36&gt;0,INDEX(Kalender!BD$81:BD$110,MAX(1,$E36))&gt;INDEX(Kalender!$B$81:$B$110,MAX(1,$E36))),AND($F36&gt;0,INDEX(Kalender!BD$81:BD$110,MAX(1,$F36))&gt;INDEX(Kalender!$B$81:$B$110,MAX(1,$F36)))),2,0))</f>
        <v>0</v>
      </c>
      <c r="BE36" s="5" t="n">
        <f aca="false">IF(Kalender!BE36&lt;&gt;1,0,IF(AND($B36&gt;0,INDEX(Kalender!BE$68:BE$77,MAX(1,$B36))&gt;INDEX(Kalender!$B$68:$B$77,MAX(1,$B36))),1,0)+IF(OR(AND($C36&gt;0,INDEX(Kalender!BE$81:BE$110,MAX(1,$C36))&gt;INDEX(Kalender!$B$81:$B$110,MAX(1,$C36))),AND($D36&gt;0,INDEX(Kalender!BE$81:BE$110,MAX(1,$D36))&gt;INDEX(Kalender!$B$81:$B$110,MAX(1,$D36))),AND($E36&gt;0,INDEX(Kalender!BE$81:BE$110,MAX(1,$E36))&gt;INDEX(Kalender!$B$81:$B$110,MAX(1,$E36))),AND($F36&gt;0,INDEX(Kalender!BE$81:BE$110,MAX(1,$F36))&gt;INDEX(Kalender!$B$81:$B$110,MAX(1,$F36)))),2,0))</f>
        <v>0</v>
      </c>
      <c r="BF36" s="5" t="n">
        <f aca="false">IF(Kalender!BF36&lt;&gt;1,0,IF(AND($B36&gt;0,INDEX(Kalender!BF$68:BF$77,MAX(1,$B36))&gt;INDEX(Kalender!$B$68:$B$77,MAX(1,$B36))),1,0)+IF(OR(AND($C36&gt;0,INDEX(Kalender!BF$81:BF$110,MAX(1,$C36))&gt;INDEX(Kalender!$B$81:$B$110,MAX(1,$C36))),AND($D36&gt;0,INDEX(Kalender!BF$81:BF$110,MAX(1,$D36))&gt;INDEX(Kalender!$B$81:$B$110,MAX(1,$D36))),AND($E36&gt;0,INDEX(Kalender!BF$81:BF$110,MAX(1,$E36))&gt;INDEX(Kalender!$B$81:$B$110,MAX(1,$E36))),AND($F36&gt;0,INDEX(Kalender!BF$81:BF$110,MAX(1,$F36))&gt;INDEX(Kalender!$B$81:$B$110,MAX(1,$F36)))),2,0))</f>
        <v>0</v>
      </c>
      <c r="BG36" s="5" t="n">
        <f aca="false">IF(Kalender!BG36&lt;&gt;1,0,IF(AND($B36&gt;0,INDEX(Kalender!BG$68:BG$77,MAX(1,$B36))&gt;INDEX(Kalender!$B$68:$B$77,MAX(1,$B36))),1,0)+IF(OR(AND($C36&gt;0,INDEX(Kalender!BG$81:BG$110,MAX(1,$C36))&gt;INDEX(Kalender!$B$81:$B$110,MAX(1,$C36))),AND($D36&gt;0,INDEX(Kalender!BG$81:BG$110,MAX(1,$D36))&gt;INDEX(Kalender!$B$81:$B$110,MAX(1,$D36))),AND($E36&gt;0,INDEX(Kalender!BG$81:BG$110,MAX(1,$E36))&gt;INDEX(Kalender!$B$81:$B$110,MAX(1,$E36))),AND($F36&gt;0,INDEX(Kalender!BG$81:BG$110,MAX(1,$F36))&gt;INDEX(Kalender!$B$81:$B$110,MAX(1,$F36)))),2,0))</f>
        <v>0</v>
      </c>
      <c r="BH36" s="5" t="n">
        <f aca="false">IF(Kalender!BH36&lt;&gt;1,0,IF(AND($B36&gt;0,INDEX(Kalender!BH$68:BH$77,MAX(1,$B36))&gt;INDEX(Kalender!$B$68:$B$77,MAX(1,$B36))),1,0)+IF(OR(AND($C36&gt;0,INDEX(Kalender!BH$81:BH$110,MAX(1,$C36))&gt;INDEX(Kalender!$B$81:$B$110,MAX(1,$C36))),AND($D36&gt;0,INDEX(Kalender!BH$81:BH$110,MAX(1,$D36))&gt;INDEX(Kalender!$B$81:$B$110,MAX(1,$D36))),AND($E36&gt;0,INDEX(Kalender!BH$81:BH$110,MAX(1,$E36))&gt;INDEX(Kalender!$B$81:$B$110,MAX(1,$E36))),AND($F36&gt;0,INDEX(Kalender!BH$81:BH$110,MAX(1,$F36))&gt;INDEX(Kalender!$B$81:$B$110,MAX(1,$F36)))),2,0))</f>
        <v>0</v>
      </c>
      <c r="BI36" s="5" t="n">
        <f aca="false">IF(Kalender!BI36&lt;&gt;1,0,IF(AND($B36&gt;0,INDEX(Kalender!BI$68:BI$77,MAX(1,$B36))&gt;INDEX(Kalender!$B$68:$B$77,MAX(1,$B36))),1,0)+IF(OR(AND($C36&gt;0,INDEX(Kalender!BI$81:BI$110,MAX(1,$C36))&gt;INDEX(Kalender!$B$81:$B$110,MAX(1,$C36))),AND($D36&gt;0,INDEX(Kalender!BI$81:BI$110,MAX(1,$D36))&gt;INDEX(Kalender!$B$81:$B$110,MAX(1,$D36))),AND($E36&gt;0,INDEX(Kalender!BI$81:BI$110,MAX(1,$E36))&gt;INDEX(Kalender!$B$81:$B$110,MAX(1,$E36))),AND($F36&gt;0,INDEX(Kalender!BI$81:BI$110,MAX(1,$F36))&gt;INDEX(Kalender!$B$81:$B$110,MAX(1,$F36)))),2,0))</f>
        <v>0</v>
      </c>
      <c r="BJ36" s="5" t="n">
        <f aca="false">IF(Kalender!BJ36&lt;&gt;1,0,IF(AND($B36&gt;0,INDEX(Kalender!BJ$68:BJ$77,MAX(1,$B36))&gt;INDEX(Kalender!$B$68:$B$77,MAX(1,$B36))),1,0)+IF(OR(AND($C36&gt;0,INDEX(Kalender!BJ$81:BJ$110,MAX(1,$C36))&gt;INDEX(Kalender!$B$81:$B$110,MAX(1,$C36))),AND($D36&gt;0,INDEX(Kalender!BJ$81:BJ$110,MAX(1,$D36))&gt;INDEX(Kalender!$B$81:$B$110,MAX(1,$D36))),AND($E36&gt;0,INDEX(Kalender!BJ$81:BJ$110,MAX(1,$E36))&gt;INDEX(Kalender!$B$81:$B$110,MAX(1,$E36))),AND($F36&gt;0,INDEX(Kalender!BJ$81:BJ$110,MAX(1,$F36))&gt;INDEX(Kalender!$B$81:$B$110,MAX(1,$F36)))),2,0))</f>
        <v>0</v>
      </c>
      <c r="BK36" s="5" t="n">
        <f aca="false">IF(Kalender!BK36&lt;&gt;1,0,IF(AND($B36&gt;0,INDEX(Kalender!BK$68:BK$77,MAX(1,$B36))&gt;INDEX(Kalender!$B$68:$B$77,MAX(1,$B36))),1,0)+IF(OR(AND($C36&gt;0,INDEX(Kalender!BK$81:BK$110,MAX(1,$C36))&gt;INDEX(Kalender!$B$81:$B$110,MAX(1,$C36))),AND($D36&gt;0,INDEX(Kalender!BK$81:BK$110,MAX(1,$D36))&gt;INDEX(Kalender!$B$81:$B$110,MAX(1,$D36))),AND($E36&gt;0,INDEX(Kalender!BK$81:BK$110,MAX(1,$E36))&gt;INDEX(Kalender!$B$81:$B$110,MAX(1,$E36))),AND($F36&gt;0,INDEX(Kalender!BK$81:BK$110,MAX(1,$F36))&gt;INDEX(Kalender!$B$81:$B$110,MAX(1,$F36)))),2,0))</f>
        <v>0</v>
      </c>
      <c r="BL36" s="5" t="n">
        <f aca="false">IF(Kalender!BL36&lt;&gt;1,0,IF(AND($B36&gt;0,INDEX(Kalender!BL$68:BL$77,MAX(1,$B36))&gt;INDEX(Kalender!$B$68:$B$77,MAX(1,$B36))),1,0)+IF(OR(AND($C36&gt;0,INDEX(Kalender!BL$81:BL$110,MAX(1,$C36))&gt;INDEX(Kalender!$B$81:$B$110,MAX(1,$C36))),AND($D36&gt;0,INDEX(Kalender!BL$81:BL$110,MAX(1,$D36))&gt;INDEX(Kalender!$B$81:$B$110,MAX(1,$D36))),AND($E36&gt;0,INDEX(Kalender!BL$81:BL$110,MAX(1,$E36))&gt;INDEX(Kalender!$B$81:$B$110,MAX(1,$E36))),AND($F36&gt;0,INDEX(Kalender!BL$81:BL$110,MAX(1,$F36))&gt;INDEX(Kalender!$B$81:$B$110,MAX(1,$F36)))),2,0))</f>
        <v>0</v>
      </c>
      <c r="BM36" s="5" t="n">
        <f aca="false">IF(Kalender!BM36&lt;&gt;1,0,IF(AND($B36&gt;0,INDEX(Kalender!BM$68:BM$77,MAX(1,$B36))&gt;INDEX(Kalender!$B$68:$B$77,MAX(1,$B36))),1,0)+IF(OR(AND($C36&gt;0,INDEX(Kalender!BM$81:BM$110,MAX(1,$C36))&gt;INDEX(Kalender!$B$81:$B$110,MAX(1,$C36))),AND($D36&gt;0,INDEX(Kalender!BM$81:BM$110,MAX(1,$D36))&gt;INDEX(Kalender!$B$81:$B$110,MAX(1,$D36))),AND($E36&gt;0,INDEX(Kalender!BM$81:BM$110,MAX(1,$E36))&gt;INDEX(Kalender!$B$81:$B$110,MAX(1,$E36))),AND($F36&gt;0,INDEX(Kalender!BM$81:BM$110,MAX(1,$F36))&gt;INDEX(Kalender!$B$81:$B$110,MAX(1,$F36)))),2,0))</f>
        <v>0</v>
      </c>
      <c r="BN36" s="5" t="n">
        <f aca="false">IF(Kalender!BN36&lt;&gt;1,0,IF(AND($B36&gt;0,INDEX(Kalender!BN$68:BN$77,MAX(1,$B36))&gt;INDEX(Kalender!$B$68:$B$77,MAX(1,$B36))),1,0)+IF(OR(AND($C36&gt;0,INDEX(Kalender!BN$81:BN$110,MAX(1,$C36))&gt;INDEX(Kalender!$B$81:$B$110,MAX(1,$C36))),AND($D36&gt;0,INDEX(Kalender!BN$81:BN$110,MAX(1,$D36))&gt;INDEX(Kalender!$B$81:$B$110,MAX(1,$D36))),AND($E36&gt;0,INDEX(Kalender!BN$81:BN$110,MAX(1,$E36))&gt;INDEX(Kalender!$B$81:$B$110,MAX(1,$E36))),AND($F36&gt;0,INDEX(Kalender!BN$81:BN$110,MAX(1,$F36))&gt;INDEX(Kalender!$B$81:$B$110,MAX(1,$F36)))),2,0))</f>
        <v>0</v>
      </c>
      <c r="BO36" s="5" t="n">
        <f aca="false">IF(Kalender!BO36&lt;&gt;1,0,IF(AND($B36&gt;0,INDEX(Kalender!BO$68:BO$77,MAX(1,$B36))&gt;INDEX(Kalender!$B$68:$B$77,MAX(1,$B36))),1,0)+IF(OR(AND($C36&gt;0,INDEX(Kalender!BO$81:BO$110,MAX(1,$C36))&gt;INDEX(Kalender!$B$81:$B$110,MAX(1,$C36))),AND($D36&gt;0,INDEX(Kalender!BO$81:BO$110,MAX(1,$D36))&gt;INDEX(Kalender!$B$81:$B$110,MAX(1,$D36))),AND($E36&gt;0,INDEX(Kalender!BO$81:BO$110,MAX(1,$E36))&gt;INDEX(Kalender!$B$81:$B$110,MAX(1,$E36))),AND($F36&gt;0,INDEX(Kalender!BO$81:BO$110,MAX(1,$F36))&gt;INDEX(Kalender!$B$81:$B$110,MAX(1,$F36)))),2,0))</f>
        <v>0</v>
      </c>
      <c r="BP36" s="5" t="n">
        <f aca="false">IF(Kalender!BP36&lt;&gt;1,0,IF(AND($B36&gt;0,INDEX(Kalender!BP$68:BP$77,MAX(1,$B36))&gt;INDEX(Kalender!$B$68:$B$77,MAX(1,$B36))),1,0)+IF(OR(AND($C36&gt;0,INDEX(Kalender!BP$81:BP$110,MAX(1,$C36))&gt;INDEX(Kalender!$B$81:$B$110,MAX(1,$C36))),AND($D36&gt;0,INDEX(Kalender!BP$81:BP$110,MAX(1,$D36))&gt;INDEX(Kalender!$B$81:$B$110,MAX(1,$D36))),AND($E36&gt;0,INDEX(Kalender!BP$81:BP$110,MAX(1,$E36))&gt;INDEX(Kalender!$B$81:$B$110,MAX(1,$E36))),AND($F36&gt;0,INDEX(Kalender!BP$81:BP$110,MAX(1,$F36))&gt;INDEX(Kalender!$B$81:$B$110,MAX(1,$F36)))),2,0))</f>
        <v>0</v>
      </c>
      <c r="BQ36" s="5" t="n">
        <f aca="false">IF(Kalender!BQ36&lt;&gt;1,0,IF(AND($B36&gt;0,INDEX(Kalender!BQ$68:BQ$77,MAX(1,$B36))&gt;INDEX(Kalender!$B$68:$B$77,MAX(1,$B36))),1,0)+IF(OR(AND($C36&gt;0,INDEX(Kalender!BQ$81:BQ$110,MAX(1,$C36))&gt;INDEX(Kalender!$B$81:$B$110,MAX(1,$C36))),AND($D36&gt;0,INDEX(Kalender!BQ$81:BQ$110,MAX(1,$D36))&gt;INDEX(Kalender!$B$81:$B$110,MAX(1,$D36))),AND($E36&gt;0,INDEX(Kalender!BQ$81:BQ$110,MAX(1,$E36))&gt;INDEX(Kalender!$B$81:$B$110,MAX(1,$E36))),AND($F36&gt;0,INDEX(Kalender!BQ$81:BQ$110,MAX(1,$F36))&gt;INDEX(Kalender!$B$81:$B$110,MAX(1,$F36)))),2,0))</f>
        <v>0</v>
      </c>
      <c r="BR36" s="5" t="n">
        <f aca="false">IF(Kalender!BR36&lt;&gt;1,0,IF(AND($B36&gt;0,INDEX(Kalender!BR$68:BR$77,MAX(1,$B36))&gt;INDEX(Kalender!$B$68:$B$77,MAX(1,$B36))),1,0)+IF(OR(AND($C36&gt;0,INDEX(Kalender!BR$81:BR$110,MAX(1,$C36))&gt;INDEX(Kalender!$B$81:$B$110,MAX(1,$C36))),AND($D36&gt;0,INDEX(Kalender!BR$81:BR$110,MAX(1,$D36))&gt;INDEX(Kalender!$B$81:$B$110,MAX(1,$D36))),AND($E36&gt;0,INDEX(Kalender!BR$81:BR$110,MAX(1,$E36))&gt;INDEX(Kalender!$B$81:$B$110,MAX(1,$E36))),AND($F36&gt;0,INDEX(Kalender!BR$81:BR$110,MAX(1,$F36))&gt;INDEX(Kalender!$B$81:$B$110,MAX(1,$F36)))),2,0))</f>
        <v>0</v>
      </c>
      <c r="BS36" s="5" t="n">
        <f aca="false">IF(Kalender!BS36&lt;&gt;1,0,IF(AND($B36&gt;0,INDEX(Kalender!BS$68:BS$77,MAX(1,$B36))&gt;INDEX(Kalender!$B$68:$B$77,MAX(1,$B36))),1,0)+IF(OR(AND($C36&gt;0,INDEX(Kalender!BS$81:BS$110,MAX(1,$C36))&gt;INDEX(Kalender!$B$81:$B$110,MAX(1,$C36))),AND($D36&gt;0,INDEX(Kalender!BS$81:BS$110,MAX(1,$D36))&gt;INDEX(Kalender!$B$81:$B$110,MAX(1,$D36))),AND($E36&gt;0,INDEX(Kalender!BS$81:BS$110,MAX(1,$E36))&gt;INDEX(Kalender!$B$81:$B$110,MAX(1,$E36))),AND($F36&gt;0,INDEX(Kalender!BS$81:BS$110,MAX(1,$F36))&gt;INDEX(Kalender!$B$81:$B$110,MAX(1,$F36)))),2,0))</f>
        <v>0</v>
      </c>
      <c r="BT36" s="5" t="n">
        <f aca="false">IF(Kalender!BT36&lt;&gt;1,0,IF(AND($B36&gt;0,INDEX(Kalender!BT$68:BT$77,MAX(1,$B36))&gt;INDEX(Kalender!$B$68:$B$77,MAX(1,$B36))),1,0)+IF(OR(AND($C36&gt;0,INDEX(Kalender!BT$81:BT$110,MAX(1,$C36))&gt;INDEX(Kalender!$B$81:$B$110,MAX(1,$C36))),AND($D36&gt;0,INDEX(Kalender!BT$81:BT$110,MAX(1,$D36))&gt;INDEX(Kalender!$B$81:$B$110,MAX(1,$D36))),AND($E36&gt;0,INDEX(Kalender!BT$81:BT$110,MAX(1,$E36))&gt;INDEX(Kalender!$B$81:$B$110,MAX(1,$E36))),AND($F36&gt;0,INDEX(Kalender!BT$81:BT$110,MAX(1,$F36))&gt;INDEX(Kalender!$B$81:$B$110,MAX(1,$F36)))),2,0))</f>
        <v>0</v>
      </c>
      <c r="BU36" s="5" t="n">
        <f aca="false">IF(Kalender!BU36&lt;&gt;1,0,IF(AND($B36&gt;0,INDEX(Kalender!BU$68:BU$77,MAX(1,$B36))&gt;INDEX(Kalender!$B$68:$B$77,MAX(1,$B36))),1,0)+IF(OR(AND($C36&gt;0,INDEX(Kalender!BU$81:BU$110,MAX(1,$C36))&gt;INDEX(Kalender!$B$81:$B$110,MAX(1,$C36))),AND($D36&gt;0,INDEX(Kalender!BU$81:BU$110,MAX(1,$D36))&gt;INDEX(Kalender!$B$81:$B$110,MAX(1,$D36))),AND($E36&gt;0,INDEX(Kalender!BU$81:BU$110,MAX(1,$E36))&gt;INDEX(Kalender!$B$81:$B$110,MAX(1,$E36))),AND($F36&gt;0,INDEX(Kalender!BU$81:BU$110,MAX(1,$F36))&gt;INDEX(Kalender!$B$81:$B$110,MAX(1,$F36)))),2,0))</f>
        <v>0</v>
      </c>
      <c r="BV36" s="5" t="n">
        <f aca="false">IF(Kalender!BV36&lt;&gt;1,0,IF(AND($B36&gt;0,INDEX(Kalender!BV$68:BV$77,MAX(1,$B36))&gt;INDEX(Kalender!$B$68:$B$77,MAX(1,$B36))),1,0)+IF(OR(AND($C36&gt;0,INDEX(Kalender!BV$81:BV$110,MAX(1,$C36))&gt;INDEX(Kalender!$B$81:$B$110,MAX(1,$C36))),AND($D36&gt;0,INDEX(Kalender!BV$81:BV$110,MAX(1,$D36))&gt;INDEX(Kalender!$B$81:$B$110,MAX(1,$D36))),AND($E36&gt;0,INDEX(Kalender!BV$81:BV$110,MAX(1,$E36))&gt;INDEX(Kalender!$B$81:$B$110,MAX(1,$E36))),AND($F36&gt;0,INDEX(Kalender!BV$81:BV$110,MAX(1,$F36))&gt;INDEX(Kalender!$B$81:$B$110,MAX(1,$F36)))),2,0))</f>
        <v>0</v>
      </c>
      <c r="BW36" s="5" t="n">
        <f aca="false">IF(Kalender!BW36&lt;&gt;1,0,IF(AND($B36&gt;0,INDEX(Kalender!BW$68:BW$77,MAX(1,$B36))&gt;INDEX(Kalender!$B$68:$B$77,MAX(1,$B36))),1,0)+IF(OR(AND($C36&gt;0,INDEX(Kalender!BW$81:BW$110,MAX(1,$C36))&gt;INDEX(Kalender!$B$81:$B$110,MAX(1,$C36))),AND($D36&gt;0,INDEX(Kalender!BW$81:BW$110,MAX(1,$D36))&gt;INDEX(Kalender!$B$81:$B$110,MAX(1,$D36))),AND($E36&gt;0,INDEX(Kalender!BW$81:BW$110,MAX(1,$E36))&gt;INDEX(Kalender!$B$81:$B$110,MAX(1,$E36))),AND($F36&gt;0,INDEX(Kalender!BW$81:BW$110,MAX(1,$F36))&gt;INDEX(Kalender!$B$81:$B$110,MAX(1,$F36)))),2,0))</f>
        <v>0</v>
      </c>
      <c r="BX36" s="5" t="n">
        <f aca="false">IF(Kalender!BX36&lt;&gt;1,0,IF(AND($B36&gt;0,INDEX(Kalender!BX$68:BX$77,MAX(1,$B36))&gt;INDEX(Kalender!$B$68:$B$77,MAX(1,$B36))),1,0)+IF(OR(AND($C36&gt;0,INDEX(Kalender!BX$81:BX$110,MAX(1,$C36))&gt;INDEX(Kalender!$B$81:$B$110,MAX(1,$C36))),AND($D36&gt;0,INDEX(Kalender!BX$81:BX$110,MAX(1,$D36))&gt;INDEX(Kalender!$B$81:$B$110,MAX(1,$D36))),AND($E36&gt;0,INDEX(Kalender!BX$81:BX$110,MAX(1,$E36))&gt;INDEX(Kalender!$B$81:$B$110,MAX(1,$E36))),AND($F36&gt;0,INDEX(Kalender!BX$81:BX$110,MAX(1,$F36))&gt;INDEX(Kalender!$B$81:$B$110,MAX(1,$F36)))),2,0))</f>
        <v>0</v>
      </c>
      <c r="BY36" s="5" t="n">
        <f aca="false">IF(Kalender!BY36&lt;&gt;1,0,IF(AND($B36&gt;0,INDEX(Kalender!BY$68:BY$77,MAX(1,$B36))&gt;INDEX(Kalender!$B$68:$B$77,MAX(1,$B36))),1,0)+IF(OR(AND($C36&gt;0,INDEX(Kalender!BY$81:BY$110,MAX(1,$C36))&gt;INDEX(Kalender!$B$81:$B$110,MAX(1,$C36))),AND($D36&gt;0,INDEX(Kalender!BY$81:BY$110,MAX(1,$D36))&gt;INDEX(Kalender!$B$81:$B$110,MAX(1,$D36))),AND($E36&gt;0,INDEX(Kalender!BY$81:BY$110,MAX(1,$E36))&gt;INDEX(Kalender!$B$81:$B$110,MAX(1,$E36))),AND($F36&gt;0,INDEX(Kalender!BY$81:BY$110,MAX(1,$F36))&gt;INDEX(Kalender!$B$81:$B$110,MAX(1,$F36)))),2,0))</f>
        <v>0</v>
      </c>
      <c r="BZ36" s="5" t="n">
        <f aca="false">IF(Kalender!BZ36&lt;&gt;1,0,IF(AND($B36&gt;0,INDEX(Kalender!BZ$68:BZ$77,MAX(1,$B36))&gt;INDEX(Kalender!$B$68:$B$77,MAX(1,$B36))),1,0)+IF(OR(AND($C36&gt;0,INDEX(Kalender!BZ$81:BZ$110,MAX(1,$C36))&gt;INDEX(Kalender!$B$81:$B$110,MAX(1,$C36))),AND($D36&gt;0,INDEX(Kalender!BZ$81:BZ$110,MAX(1,$D36))&gt;INDEX(Kalender!$B$81:$B$110,MAX(1,$D36))),AND($E36&gt;0,INDEX(Kalender!BZ$81:BZ$110,MAX(1,$E36))&gt;INDEX(Kalender!$B$81:$B$110,MAX(1,$E36))),AND($F36&gt;0,INDEX(Kalender!BZ$81:BZ$110,MAX(1,$F36))&gt;INDEX(Kalender!$B$81:$B$110,MAX(1,$F36)))),2,0))</f>
        <v>0</v>
      </c>
      <c r="CA36" s="5" t="n">
        <f aca="false">IF(Kalender!CA36&lt;&gt;1,0,IF(AND($B36&gt;0,INDEX(Kalender!CA$68:CA$77,MAX(1,$B36))&gt;INDEX(Kalender!$B$68:$B$77,MAX(1,$B36))),1,0)+IF(OR(AND($C36&gt;0,INDEX(Kalender!CA$81:CA$110,MAX(1,$C36))&gt;INDEX(Kalender!$B$81:$B$110,MAX(1,$C36))),AND($D36&gt;0,INDEX(Kalender!CA$81:CA$110,MAX(1,$D36))&gt;INDEX(Kalender!$B$81:$B$110,MAX(1,$D36))),AND($E36&gt;0,INDEX(Kalender!CA$81:CA$110,MAX(1,$E36))&gt;INDEX(Kalender!$B$81:$B$110,MAX(1,$E36))),AND($F36&gt;0,INDEX(Kalender!CA$81:CA$110,MAX(1,$F36))&gt;INDEX(Kalender!$B$81:$B$110,MAX(1,$F36)))),2,0))</f>
        <v>0</v>
      </c>
      <c r="CB36" s="5" t="n">
        <f aca="false">IF(Kalender!CB36&lt;&gt;1,0,IF(AND($B36&gt;0,INDEX(Kalender!CB$68:CB$77,MAX(1,$B36))&gt;INDEX(Kalender!$B$68:$B$77,MAX(1,$B36))),1,0)+IF(OR(AND($C36&gt;0,INDEX(Kalender!CB$81:CB$110,MAX(1,$C36))&gt;INDEX(Kalender!$B$81:$B$110,MAX(1,$C36))),AND($D36&gt;0,INDEX(Kalender!CB$81:CB$110,MAX(1,$D36))&gt;INDEX(Kalender!$B$81:$B$110,MAX(1,$D36))),AND($E36&gt;0,INDEX(Kalender!CB$81:CB$110,MAX(1,$E36))&gt;INDEX(Kalender!$B$81:$B$110,MAX(1,$E36))),AND($F36&gt;0,INDEX(Kalender!CB$81:CB$110,MAX(1,$F36))&gt;INDEX(Kalender!$B$81:$B$110,MAX(1,$F36)))),2,0))</f>
        <v>0</v>
      </c>
      <c r="CC36" s="5" t="n">
        <f aca="false">IF(Kalender!CC36&lt;&gt;1,0,IF(AND($B36&gt;0,INDEX(Kalender!CC$68:CC$77,MAX(1,$B36))&gt;INDEX(Kalender!$B$68:$B$77,MAX(1,$B36))),1,0)+IF(OR(AND($C36&gt;0,INDEX(Kalender!CC$81:CC$110,MAX(1,$C36))&gt;INDEX(Kalender!$B$81:$B$110,MAX(1,$C36))),AND($D36&gt;0,INDEX(Kalender!CC$81:CC$110,MAX(1,$D36))&gt;INDEX(Kalender!$B$81:$B$110,MAX(1,$D36))),AND($E36&gt;0,INDEX(Kalender!CC$81:CC$110,MAX(1,$E36))&gt;INDEX(Kalender!$B$81:$B$110,MAX(1,$E36))),AND($F36&gt;0,INDEX(Kalender!CC$81:CC$110,MAX(1,$F36))&gt;INDEX(Kalender!$B$81:$B$110,MAX(1,$F36)))),2,0))</f>
        <v>0</v>
      </c>
      <c r="CD36" s="5" t="n">
        <f aca="false">IF(Kalender!CD36&lt;&gt;1,0,IF(AND($B36&gt;0,INDEX(Kalender!CD$68:CD$77,MAX(1,$B36))&gt;INDEX(Kalender!$B$68:$B$77,MAX(1,$B36))),1,0)+IF(OR(AND($C36&gt;0,INDEX(Kalender!CD$81:CD$110,MAX(1,$C36))&gt;INDEX(Kalender!$B$81:$B$110,MAX(1,$C36))),AND($D36&gt;0,INDEX(Kalender!CD$81:CD$110,MAX(1,$D36))&gt;INDEX(Kalender!$B$81:$B$110,MAX(1,$D36))),AND($E36&gt;0,INDEX(Kalender!CD$81:CD$110,MAX(1,$E36))&gt;INDEX(Kalender!$B$81:$B$110,MAX(1,$E36))),AND($F36&gt;0,INDEX(Kalender!CD$81:CD$110,MAX(1,$F36))&gt;INDEX(Kalender!$B$81:$B$110,MAX(1,$F36)))),2,0))</f>
        <v>0</v>
      </c>
      <c r="CE36" s="5" t="n">
        <f aca="false">IF(Kalender!CE36&lt;&gt;1,0,IF(AND($B36&gt;0,INDEX(Kalender!CE$68:CE$77,MAX(1,$B36))&gt;INDEX(Kalender!$B$68:$B$77,MAX(1,$B36))),1,0)+IF(OR(AND($C36&gt;0,INDEX(Kalender!CE$81:CE$110,MAX(1,$C36))&gt;INDEX(Kalender!$B$81:$B$110,MAX(1,$C36))),AND($D36&gt;0,INDEX(Kalender!CE$81:CE$110,MAX(1,$D36))&gt;INDEX(Kalender!$B$81:$B$110,MAX(1,$D36))),AND($E36&gt;0,INDEX(Kalender!CE$81:CE$110,MAX(1,$E36))&gt;INDEX(Kalender!$B$81:$B$110,MAX(1,$E36))),AND($F36&gt;0,INDEX(Kalender!CE$81:CE$110,MAX(1,$F36))&gt;INDEX(Kalender!$B$81:$B$110,MAX(1,$F36)))),2,0))</f>
        <v>0</v>
      </c>
      <c r="CF36" s="5" t="n">
        <f aca="false">IF(Kalender!CF36&lt;&gt;1,0,IF(AND($B36&gt;0,INDEX(Kalender!CF$68:CF$77,MAX(1,$B36))&gt;INDEX(Kalender!$B$68:$B$77,MAX(1,$B36))),1,0)+IF(OR(AND($C36&gt;0,INDEX(Kalender!CF$81:CF$110,MAX(1,$C36))&gt;INDEX(Kalender!$B$81:$B$110,MAX(1,$C36))),AND($D36&gt;0,INDEX(Kalender!CF$81:CF$110,MAX(1,$D36))&gt;INDEX(Kalender!$B$81:$B$110,MAX(1,$D36))),AND($E36&gt;0,INDEX(Kalender!CF$81:CF$110,MAX(1,$E36))&gt;INDEX(Kalender!$B$81:$B$110,MAX(1,$E36))),AND($F36&gt;0,INDEX(Kalender!CF$81:CF$110,MAX(1,$F36))&gt;INDEX(Kalender!$B$81:$B$110,MAX(1,$F36)))),2,0))</f>
        <v>0</v>
      </c>
      <c r="CG36" s="5" t="n">
        <f aca="false">IF(Kalender!CG36&lt;&gt;1,0,IF(AND($B36&gt;0,INDEX(Kalender!CG$68:CG$77,MAX(1,$B36))&gt;INDEX(Kalender!$B$68:$B$77,MAX(1,$B36))),1,0)+IF(OR(AND($C36&gt;0,INDEX(Kalender!CG$81:CG$110,MAX(1,$C36))&gt;INDEX(Kalender!$B$81:$B$110,MAX(1,$C36))),AND($D36&gt;0,INDEX(Kalender!CG$81:CG$110,MAX(1,$D36))&gt;INDEX(Kalender!$B$81:$B$110,MAX(1,$D36))),AND($E36&gt;0,INDEX(Kalender!CG$81:CG$110,MAX(1,$E36))&gt;INDEX(Kalender!$B$81:$B$110,MAX(1,$E36))),AND($F36&gt;0,INDEX(Kalender!CG$81:CG$110,MAX(1,$F36))&gt;INDEX(Kalender!$B$81:$B$110,MAX(1,$F36)))),2,0))</f>
        <v>0</v>
      </c>
      <c r="CH36" s="5" t="n">
        <f aca="false">IF(Kalender!CH36&lt;&gt;1,0,IF(AND($B36&gt;0,INDEX(Kalender!CH$68:CH$77,MAX(1,$B36))&gt;INDEX(Kalender!$B$68:$B$77,MAX(1,$B36))),1,0)+IF(OR(AND($C36&gt;0,INDEX(Kalender!CH$81:CH$110,MAX(1,$C36))&gt;INDEX(Kalender!$B$81:$B$110,MAX(1,$C36))),AND($D36&gt;0,INDEX(Kalender!CH$81:CH$110,MAX(1,$D36))&gt;INDEX(Kalender!$B$81:$B$110,MAX(1,$D36))),AND($E36&gt;0,INDEX(Kalender!CH$81:CH$110,MAX(1,$E36))&gt;INDEX(Kalender!$B$81:$B$110,MAX(1,$E36))),AND($F36&gt;0,INDEX(Kalender!CH$81:CH$110,MAX(1,$F36))&gt;INDEX(Kalender!$B$81:$B$110,MAX(1,$F36)))),2,0))</f>
        <v>0</v>
      </c>
      <c r="CI36" s="5" t="n">
        <f aca="false">IF(Kalender!CI36&lt;&gt;1,0,IF(AND($B36&gt;0,INDEX(Kalender!CI$68:CI$77,MAX(1,$B36))&gt;INDEX(Kalender!$B$68:$B$77,MAX(1,$B36))),1,0)+IF(OR(AND($C36&gt;0,INDEX(Kalender!CI$81:CI$110,MAX(1,$C36))&gt;INDEX(Kalender!$B$81:$B$110,MAX(1,$C36))),AND($D36&gt;0,INDEX(Kalender!CI$81:CI$110,MAX(1,$D36))&gt;INDEX(Kalender!$B$81:$B$110,MAX(1,$D36))),AND($E36&gt;0,INDEX(Kalender!CI$81:CI$110,MAX(1,$E36))&gt;INDEX(Kalender!$B$81:$B$110,MAX(1,$E36))),AND($F36&gt;0,INDEX(Kalender!CI$81:CI$110,MAX(1,$F36))&gt;INDEX(Kalender!$B$81:$B$110,MAX(1,$F36)))),2,0))</f>
        <v>0</v>
      </c>
      <c r="CJ36" s="5" t="n">
        <f aca="false">IF(Kalender!CJ36&lt;&gt;1,0,IF(AND($B36&gt;0,INDEX(Kalender!CJ$68:CJ$77,MAX(1,$B36))&gt;INDEX(Kalender!$B$68:$B$77,MAX(1,$B36))),1,0)+IF(OR(AND($C36&gt;0,INDEX(Kalender!CJ$81:CJ$110,MAX(1,$C36))&gt;INDEX(Kalender!$B$81:$B$110,MAX(1,$C36))),AND($D36&gt;0,INDEX(Kalender!CJ$81:CJ$110,MAX(1,$D36))&gt;INDEX(Kalender!$B$81:$B$110,MAX(1,$D36))),AND($E36&gt;0,INDEX(Kalender!CJ$81:CJ$110,MAX(1,$E36))&gt;INDEX(Kalender!$B$81:$B$110,MAX(1,$E36))),AND($F36&gt;0,INDEX(Kalender!CJ$81:CJ$110,MAX(1,$F36))&gt;INDEX(Kalender!$B$81:$B$110,MAX(1,$F36)))),2,0))</f>
        <v>0</v>
      </c>
      <c r="CK36" s="5" t="n">
        <f aca="false">IF(Kalender!CK36&lt;&gt;1,0,IF(AND($B36&gt;0,INDEX(Kalender!CK$68:CK$77,MAX(1,$B36))&gt;INDEX(Kalender!$B$68:$B$77,MAX(1,$B36))),1,0)+IF(OR(AND($C36&gt;0,INDEX(Kalender!CK$81:CK$110,MAX(1,$C36))&gt;INDEX(Kalender!$B$81:$B$110,MAX(1,$C36))),AND($D36&gt;0,INDEX(Kalender!CK$81:CK$110,MAX(1,$D36))&gt;INDEX(Kalender!$B$81:$B$110,MAX(1,$D36))),AND($E36&gt;0,INDEX(Kalender!CK$81:CK$110,MAX(1,$E36))&gt;INDEX(Kalender!$B$81:$B$110,MAX(1,$E36))),AND($F36&gt;0,INDEX(Kalender!CK$81:CK$110,MAX(1,$F36))&gt;INDEX(Kalender!$B$81:$B$110,MAX(1,$F36)))),2,0))</f>
        <v>0</v>
      </c>
      <c r="CL36" s="5" t="n">
        <f aca="false">IF(Kalender!CL36&lt;&gt;1,0,IF(AND($B36&gt;0,INDEX(Kalender!CL$68:CL$77,MAX(1,$B36))&gt;INDEX(Kalender!$B$68:$B$77,MAX(1,$B36))),1,0)+IF(OR(AND($C36&gt;0,INDEX(Kalender!CL$81:CL$110,MAX(1,$C36))&gt;INDEX(Kalender!$B$81:$B$110,MAX(1,$C36))),AND($D36&gt;0,INDEX(Kalender!CL$81:CL$110,MAX(1,$D36))&gt;INDEX(Kalender!$B$81:$B$110,MAX(1,$D36))),AND($E36&gt;0,INDEX(Kalender!CL$81:CL$110,MAX(1,$E36))&gt;INDEX(Kalender!$B$81:$B$110,MAX(1,$E36))),AND($F36&gt;0,INDEX(Kalender!CL$81:CL$110,MAX(1,$F36))&gt;INDEX(Kalender!$B$81:$B$110,MAX(1,$F36)))),2,0))</f>
        <v>0</v>
      </c>
      <c r="CM36" s="5" t="n">
        <f aca="false">IF(Kalender!CM36&lt;&gt;1,0,IF(AND($B36&gt;0,INDEX(Kalender!CM$68:CM$77,MAX(1,$B36))&gt;INDEX(Kalender!$B$68:$B$77,MAX(1,$B36))),1,0)+IF(OR(AND($C36&gt;0,INDEX(Kalender!CM$81:CM$110,MAX(1,$C36))&gt;INDEX(Kalender!$B$81:$B$110,MAX(1,$C36))),AND($D36&gt;0,INDEX(Kalender!CM$81:CM$110,MAX(1,$D36))&gt;INDEX(Kalender!$B$81:$B$110,MAX(1,$D36))),AND($E36&gt;0,INDEX(Kalender!CM$81:CM$110,MAX(1,$E36))&gt;INDEX(Kalender!$B$81:$B$110,MAX(1,$E36))),AND($F36&gt;0,INDEX(Kalender!CM$81:CM$110,MAX(1,$F36))&gt;INDEX(Kalender!$B$81:$B$110,MAX(1,$F36)))),2,0))</f>
        <v>0</v>
      </c>
      <c r="CN36" s="5" t="n">
        <f aca="false">IF(Kalender!CN36&lt;&gt;1,0,IF(AND($B36&gt;0,INDEX(Kalender!CN$68:CN$77,MAX(1,$B36))&gt;INDEX(Kalender!$B$68:$B$77,MAX(1,$B36))),1,0)+IF(OR(AND($C36&gt;0,INDEX(Kalender!CN$81:CN$110,MAX(1,$C36))&gt;INDEX(Kalender!$B$81:$B$110,MAX(1,$C36))),AND($D36&gt;0,INDEX(Kalender!CN$81:CN$110,MAX(1,$D36))&gt;INDEX(Kalender!$B$81:$B$110,MAX(1,$D36))),AND($E36&gt;0,INDEX(Kalender!CN$81:CN$110,MAX(1,$E36))&gt;INDEX(Kalender!$B$81:$B$110,MAX(1,$E36))),AND($F36&gt;0,INDEX(Kalender!CN$81:CN$110,MAX(1,$F36))&gt;INDEX(Kalender!$B$81:$B$110,MAX(1,$F36)))),2,0))</f>
        <v>0</v>
      </c>
      <c r="CO36" s="5" t="n">
        <f aca="false">IF(Kalender!CO36&lt;&gt;1,0,IF(AND($B36&gt;0,INDEX(Kalender!CO$68:CO$77,MAX(1,$B36))&gt;INDEX(Kalender!$B$68:$B$77,MAX(1,$B36))),1,0)+IF(OR(AND($C36&gt;0,INDEX(Kalender!CO$81:CO$110,MAX(1,$C36))&gt;INDEX(Kalender!$B$81:$B$110,MAX(1,$C36))),AND($D36&gt;0,INDEX(Kalender!CO$81:CO$110,MAX(1,$D36))&gt;INDEX(Kalender!$B$81:$B$110,MAX(1,$D36))),AND($E36&gt;0,INDEX(Kalender!CO$81:CO$110,MAX(1,$E36))&gt;INDEX(Kalender!$B$81:$B$110,MAX(1,$E36))),AND($F36&gt;0,INDEX(Kalender!CO$81:CO$110,MAX(1,$F36))&gt;INDEX(Kalender!$B$81:$B$110,MAX(1,$F36)))),2,0))</f>
        <v>0</v>
      </c>
      <c r="CP36" s="5" t="n">
        <f aca="false">IF(Kalender!CP36&lt;&gt;1,0,IF(AND($B36&gt;0,INDEX(Kalender!CP$68:CP$77,MAX(1,$B36))&gt;INDEX(Kalender!$B$68:$B$77,MAX(1,$B36))),1,0)+IF(OR(AND($C36&gt;0,INDEX(Kalender!CP$81:CP$110,MAX(1,$C36))&gt;INDEX(Kalender!$B$81:$B$110,MAX(1,$C36))),AND($D36&gt;0,INDEX(Kalender!CP$81:CP$110,MAX(1,$D36))&gt;INDEX(Kalender!$B$81:$B$110,MAX(1,$D36))),AND($E36&gt;0,INDEX(Kalender!CP$81:CP$110,MAX(1,$E36))&gt;INDEX(Kalender!$B$81:$B$110,MAX(1,$E36))),AND($F36&gt;0,INDEX(Kalender!CP$81:CP$110,MAX(1,$F36))&gt;INDEX(Kalender!$B$81:$B$110,MAX(1,$F36)))),2,0))</f>
        <v>0</v>
      </c>
      <c r="CQ36" s="5" t="n">
        <f aca="false">IF(Kalender!CQ36&lt;&gt;1,0,IF(AND($B36&gt;0,INDEX(Kalender!CQ$68:CQ$77,MAX(1,$B36))&gt;INDEX(Kalender!$B$68:$B$77,MAX(1,$B36))),1,0)+IF(OR(AND($C36&gt;0,INDEX(Kalender!CQ$81:CQ$110,MAX(1,$C36))&gt;INDEX(Kalender!$B$81:$B$110,MAX(1,$C36))),AND($D36&gt;0,INDEX(Kalender!CQ$81:CQ$110,MAX(1,$D36))&gt;INDEX(Kalender!$B$81:$B$110,MAX(1,$D36))),AND($E36&gt;0,INDEX(Kalender!CQ$81:CQ$110,MAX(1,$E36))&gt;INDEX(Kalender!$B$81:$B$110,MAX(1,$E36))),AND($F36&gt;0,INDEX(Kalender!CQ$81:CQ$110,MAX(1,$F36))&gt;INDEX(Kalender!$B$81:$B$110,MAX(1,$F36)))),2,0))</f>
        <v>0</v>
      </c>
      <c r="CR36" s="5" t="n">
        <f aca="false">IF(Kalender!CR36&lt;&gt;1,0,IF(AND($B36&gt;0,INDEX(Kalender!CR$68:CR$77,MAX(1,$B36))&gt;INDEX(Kalender!$B$68:$B$77,MAX(1,$B36))),1,0)+IF(OR(AND($C36&gt;0,INDEX(Kalender!CR$81:CR$110,MAX(1,$C36))&gt;INDEX(Kalender!$B$81:$B$110,MAX(1,$C36))),AND($D36&gt;0,INDEX(Kalender!CR$81:CR$110,MAX(1,$D36))&gt;INDEX(Kalender!$B$81:$B$110,MAX(1,$D36))),AND($E36&gt;0,INDEX(Kalender!CR$81:CR$110,MAX(1,$E36))&gt;INDEX(Kalender!$B$81:$B$110,MAX(1,$E36))),AND($F36&gt;0,INDEX(Kalender!CR$81:CR$110,MAX(1,$F36))&gt;INDEX(Kalender!$B$81:$B$110,MAX(1,$F36)))),2,0))</f>
        <v>0</v>
      </c>
      <c r="CS36" s="5" t="n">
        <f aca="false">IF(Kalender!CS36&lt;&gt;1,0,IF(AND($B36&gt;0,INDEX(Kalender!CS$68:CS$77,MAX(1,$B36))&gt;INDEX(Kalender!$B$68:$B$77,MAX(1,$B36))),1,0)+IF(OR(AND($C36&gt;0,INDEX(Kalender!CS$81:CS$110,MAX(1,$C36))&gt;INDEX(Kalender!$B$81:$B$110,MAX(1,$C36))),AND($D36&gt;0,INDEX(Kalender!CS$81:CS$110,MAX(1,$D36))&gt;INDEX(Kalender!$B$81:$B$110,MAX(1,$D36))),AND($E36&gt;0,INDEX(Kalender!CS$81:CS$110,MAX(1,$E36))&gt;INDEX(Kalender!$B$81:$B$110,MAX(1,$E36))),AND($F36&gt;0,INDEX(Kalender!CS$81:CS$110,MAX(1,$F36))&gt;INDEX(Kalender!$B$81:$B$110,MAX(1,$F36)))),2,0))</f>
        <v>0</v>
      </c>
      <c r="CT36" s="5" t="n">
        <f aca="false">IF(Kalender!CT36&lt;&gt;1,0,IF(AND($B36&gt;0,INDEX(Kalender!CT$68:CT$77,MAX(1,$B36))&gt;INDEX(Kalender!$B$68:$B$77,MAX(1,$B36))),1,0)+IF(OR(AND($C36&gt;0,INDEX(Kalender!CT$81:CT$110,MAX(1,$C36))&gt;INDEX(Kalender!$B$81:$B$110,MAX(1,$C36))),AND($D36&gt;0,INDEX(Kalender!CT$81:CT$110,MAX(1,$D36))&gt;INDEX(Kalender!$B$81:$B$110,MAX(1,$D36))),AND($E36&gt;0,INDEX(Kalender!CT$81:CT$110,MAX(1,$E36))&gt;INDEX(Kalender!$B$81:$B$110,MAX(1,$E36))),AND($F36&gt;0,INDEX(Kalender!CT$81:CT$110,MAX(1,$F36))&gt;INDEX(Kalender!$B$81:$B$110,MAX(1,$F36)))),2,0))</f>
        <v>0</v>
      </c>
      <c r="CU36" s="5" t="n">
        <f aca="false">IF(Kalender!CU36&lt;&gt;1,0,IF(AND($B36&gt;0,INDEX(Kalender!CU$68:CU$77,MAX(1,$B36))&gt;INDEX(Kalender!$B$68:$B$77,MAX(1,$B36))),1,0)+IF(OR(AND($C36&gt;0,INDEX(Kalender!CU$81:CU$110,MAX(1,$C36))&gt;INDEX(Kalender!$B$81:$B$110,MAX(1,$C36))),AND($D36&gt;0,INDEX(Kalender!CU$81:CU$110,MAX(1,$D36))&gt;INDEX(Kalender!$B$81:$B$110,MAX(1,$D36))),AND($E36&gt;0,INDEX(Kalender!CU$81:CU$110,MAX(1,$E36))&gt;INDEX(Kalender!$B$81:$B$110,MAX(1,$E36))),AND($F36&gt;0,INDEX(Kalender!CU$81:CU$110,MAX(1,$F36))&gt;INDEX(Kalender!$B$81:$B$110,MAX(1,$F36)))),2,0))</f>
        <v>0</v>
      </c>
      <c r="CV36" s="5" t="n">
        <f aca="false">IF(Kalender!CV36&lt;&gt;1,0,IF(AND($B36&gt;0,INDEX(Kalender!CV$68:CV$77,MAX(1,$B36))&gt;INDEX(Kalender!$B$68:$B$77,MAX(1,$B36))),1,0)+IF(OR(AND($C36&gt;0,INDEX(Kalender!CV$81:CV$110,MAX(1,$C36))&gt;INDEX(Kalender!$B$81:$B$110,MAX(1,$C36))),AND($D36&gt;0,INDEX(Kalender!CV$81:CV$110,MAX(1,$D36))&gt;INDEX(Kalender!$B$81:$B$110,MAX(1,$D36))),AND($E36&gt;0,INDEX(Kalender!CV$81:CV$110,MAX(1,$E36))&gt;INDEX(Kalender!$B$81:$B$110,MAX(1,$E36))),AND($F36&gt;0,INDEX(Kalender!CV$81:CV$110,MAX(1,$F36))&gt;INDEX(Kalender!$B$81:$B$110,MAX(1,$F36)))),2,0))</f>
        <v>0</v>
      </c>
      <c r="CW36" s="5" t="n">
        <f aca="false">IF(Kalender!CW36&lt;&gt;1,0,IF(AND($B36&gt;0,INDEX(Kalender!CW$68:CW$77,MAX(1,$B36))&gt;INDEX(Kalender!$B$68:$B$77,MAX(1,$B36))),1,0)+IF(OR(AND($C36&gt;0,INDEX(Kalender!CW$81:CW$110,MAX(1,$C36))&gt;INDEX(Kalender!$B$81:$B$110,MAX(1,$C36))),AND($D36&gt;0,INDEX(Kalender!CW$81:CW$110,MAX(1,$D36))&gt;INDEX(Kalender!$B$81:$B$110,MAX(1,$D36))),AND($E36&gt;0,INDEX(Kalender!CW$81:CW$110,MAX(1,$E36))&gt;INDEX(Kalender!$B$81:$B$110,MAX(1,$E36))),AND($F36&gt;0,INDEX(Kalender!CW$81:CW$110,MAX(1,$F36))&gt;INDEX(Kalender!$B$81:$B$110,MAX(1,$F36)))),2,0))</f>
        <v>0</v>
      </c>
      <c r="CX36" s="5" t="n">
        <f aca="false">IF(Kalender!CX36&lt;&gt;1,0,IF(AND($B36&gt;0,INDEX(Kalender!CX$68:CX$77,MAX(1,$B36))&gt;INDEX(Kalender!$B$68:$B$77,MAX(1,$B36))),1,0)+IF(OR(AND($C36&gt;0,INDEX(Kalender!CX$81:CX$110,MAX(1,$C36))&gt;INDEX(Kalender!$B$81:$B$110,MAX(1,$C36))),AND($D36&gt;0,INDEX(Kalender!CX$81:CX$110,MAX(1,$D36))&gt;INDEX(Kalender!$B$81:$B$110,MAX(1,$D36))),AND($E36&gt;0,INDEX(Kalender!CX$81:CX$110,MAX(1,$E36))&gt;INDEX(Kalender!$B$81:$B$110,MAX(1,$E36))),AND($F36&gt;0,INDEX(Kalender!CX$81:CX$110,MAX(1,$F36))&gt;INDEX(Kalender!$B$81:$B$110,MAX(1,$F36)))),2,0))</f>
        <v>0</v>
      </c>
      <c r="CY36" s="5" t="n">
        <f aca="false">IF(Kalender!CY36&lt;&gt;1,0,IF(AND($B36&gt;0,INDEX(Kalender!CY$68:CY$77,MAX(1,$B36))&gt;INDEX(Kalender!$B$68:$B$77,MAX(1,$B36))),1,0)+IF(OR(AND($C36&gt;0,INDEX(Kalender!CY$81:CY$110,MAX(1,$C36))&gt;INDEX(Kalender!$B$81:$B$110,MAX(1,$C36))),AND($D36&gt;0,INDEX(Kalender!CY$81:CY$110,MAX(1,$D36))&gt;INDEX(Kalender!$B$81:$B$110,MAX(1,$D36))),AND($E36&gt;0,INDEX(Kalender!CY$81:CY$110,MAX(1,$E36))&gt;INDEX(Kalender!$B$81:$B$110,MAX(1,$E36))),AND($F36&gt;0,INDEX(Kalender!CY$81:CY$110,MAX(1,$F36))&gt;INDEX(Kalender!$B$81:$B$110,MAX(1,$F36)))),2,0))</f>
        <v>0</v>
      </c>
      <c r="CZ36" s="5" t="n">
        <f aca="false">IF(Kalender!CZ36&lt;&gt;1,0,IF(AND($B36&gt;0,INDEX(Kalender!CZ$68:CZ$77,MAX(1,$B36))&gt;INDEX(Kalender!$B$68:$B$77,MAX(1,$B36))),1,0)+IF(OR(AND($C36&gt;0,INDEX(Kalender!CZ$81:CZ$110,MAX(1,$C36))&gt;INDEX(Kalender!$B$81:$B$110,MAX(1,$C36))),AND($D36&gt;0,INDEX(Kalender!CZ$81:CZ$110,MAX(1,$D36))&gt;INDEX(Kalender!$B$81:$B$110,MAX(1,$D36))),AND($E36&gt;0,INDEX(Kalender!CZ$81:CZ$110,MAX(1,$E36))&gt;INDEX(Kalender!$B$81:$B$110,MAX(1,$E36))),AND($F36&gt;0,INDEX(Kalender!CZ$81:CZ$110,MAX(1,$F36))&gt;INDEX(Kalender!$B$81:$B$110,MAX(1,$F36)))),2,0))</f>
        <v>0</v>
      </c>
      <c r="DA36" s="5" t="n">
        <f aca="false">IF(Kalender!DA36&lt;&gt;1,0,IF(AND($B36&gt;0,INDEX(Kalender!DA$68:DA$77,MAX(1,$B36))&gt;INDEX(Kalender!$B$68:$B$77,MAX(1,$B36))),1,0)+IF(OR(AND($C36&gt;0,INDEX(Kalender!DA$81:DA$110,MAX(1,$C36))&gt;INDEX(Kalender!$B$81:$B$110,MAX(1,$C36))),AND($D36&gt;0,INDEX(Kalender!DA$81:DA$110,MAX(1,$D36))&gt;INDEX(Kalender!$B$81:$B$110,MAX(1,$D36))),AND($E36&gt;0,INDEX(Kalender!DA$81:DA$110,MAX(1,$E36))&gt;INDEX(Kalender!$B$81:$B$110,MAX(1,$E36))),AND($F36&gt;0,INDEX(Kalender!DA$81:DA$110,MAX(1,$F36))&gt;INDEX(Kalender!$B$81:$B$110,MAX(1,$F36)))),2,0))</f>
        <v>0</v>
      </c>
      <c r="DB36" s="5" t="n">
        <f aca="false">IF(Kalender!DB36&lt;&gt;1,0,IF(AND($B36&gt;0,INDEX(Kalender!DB$68:DB$77,MAX(1,$B36))&gt;INDEX(Kalender!$B$68:$B$77,MAX(1,$B36))),1,0)+IF(OR(AND($C36&gt;0,INDEX(Kalender!DB$81:DB$110,MAX(1,$C36))&gt;INDEX(Kalender!$B$81:$B$110,MAX(1,$C36))),AND($D36&gt;0,INDEX(Kalender!DB$81:DB$110,MAX(1,$D36))&gt;INDEX(Kalender!$B$81:$B$110,MAX(1,$D36))),AND($E36&gt;0,INDEX(Kalender!DB$81:DB$110,MAX(1,$E36))&gt;INDEX(Kalender!$B$81:$B$110,MAX(1,$E36))),AND($F36&gt;0,INDEX(Kalender!DB$81:DB$110,MAX(1,$F36))&gt;INDEX(Kalender!$B$81:$B$110,MAX(1,$F36)))),2,0))</f>
        <v>0</v>
      </c>
      <c r="DC36" s="5" t="n">
        <f aca="false">IF(Kalender!DC36&lt;&gt;1,0,IF(AND($B36&gt;0,INDEX(Kalender!DC$68:DC$77,MAX(1,$B36))&gt;INDEX(Kalender!$B$68:$B$77,MAX(1,$B36))),1,0)+IF(OR(AND($C36&gt;0,INDEX(Kalender!DC$81:DC$110,MAX(1,$C36))&gt;INDEX(Kalender!$B$81:$B$110,MAX(1,$C36))),AND($D36&gt;0,INDEX(Kalender!DC$81:DC$110,MAX(1,$D36))&gt;INDEX(Kalender!$B$81:$B$110,MAX(1,$D36))),AND($E36&gt;0,INDEX(Kalender!DC$81:DC$110,MAX(1,$E36))&gt;INDEX(Kalender!$B$81:$B$110,MAX(1,$E36))),AND($F36&gt;0,INDEX(Kalender!DC$81:DC$110,MAX(1,$F36))&gt;INDEX(Kalender!$B$81:$B$110,MAX(1,$F36)))),2,0))</f>
        <v>0</v>
      </c>
      <c r="DD36" s="5" t="n">
        <f aca="false">IF(Kalender!DD36&lt;&gt;1,0,IF(AND($B36&gt;0,INDEX(Kalender!DD$68:DD$77,MAX(1,$B36))&gt;INDEX(Kalender!$B$68:$B$77,MAX(1,$B36))),1,0)+IF(OR(AND($C36&gt;0,INDEX(Kalender!DD$81:DD$110,MAX(1,$C36))&gt;INDEX(Kalender!$B$81:$B$110,MAX(1,$C36))),AND($D36&gt;0,INDEX(Kalender!DD$81:DD$110,MAX(1,$D36))&gt;INDEX(Kalender!$B$81:$B$110,MAX(1,$D36))),AND($E36&gt;0,INDEX(Kalender!DD$81:DD$110,MAX(1,$E36))&gt;INDEX(Kalender!$B$81:$B$110,MAX(1,$E36))),AND($F36&gt;0,INDEX(Kalender!DD$81:DD$110,MAX(1,$F36))&gt;INDEX(Kalender!$B$81:$B$110,MAX(1,$F36)))),2,0))</f>
        <v>0</v>
      </c>
      <c r="DE36" s="5" t="n">
        <f aca="false">IF(Kalender!DE36&lt;&gt;1,0,IF(AND($B36&gt;0,INDEX(Kalender!DE$68:DE$77,MAX(1,$B36))&gt;INDEX(Kalender!$B$68:$B$77,MAX(1,$B36))),1,0)+IF(OR(AND($C36&gt;0,INDEX(Kalender!DE$81:DE$110,MAX(1,$C36))&gt;INDEX(Kalender!$B$81:$B$110,MAX(1,$C36))),AND($D36&gt;0,INDEX(Kalender!DE$81:DE$110,MAX(1,$D36))&gt;INDEX(Kalender!$B$81:$B$110,MAX(1,$D36))),AND($E36&gt;0,INDEX(Kalender!DE$81:DE$110,MAX(1,$E36))&gt;INDEX(Kalender!$B$81:$B$110,MAX(1,$E36))),AND($F36&gt;0,INDEX(Kalender!DE$81:DE$110,MAX(1,$F36))&gt;INDEX(Kalender!$B$81:$B$110,MAX(1,$F36)))),2,0))</f>
        <v>0</v>
      </c>
      <c r="DF36" s="5" t="n">
        <f aca="false">IF(Kalender!DF36&lt;&gt;1,0,IF(AND($B36&gt;0,INDEX(Kalender!DF$68:DF$77,MAX(1,$B36))&gt;INDEX(Kalender!$B$68:$B$77,MAX(1,$B36))),1,0)+IF(OR(AND($C36&gt;0,INDEX(Kalender!DF$81:DF$110,MAX(1,$C36))&gt;INDEX(Kalender!$B$81:$B$110,MAX(1,$C36))),AND($D36&gt;0,INDEX(Kalender!DF$81:DF$110,MAX(1,$D36))&gt;INDEX(Kalender!$B$81:$B$110,MAX(1,$D36))),AND($E36&gt;0,INDEX(Kalender!DF$81:DF$110,MAX(1,$E36))&gt;INDEX(Kalender!$B$81:$B$110,MAX(1,$E36))),AND($F36&gt;0,INDEX(Kalender!DF$81:DF$110,MAX(1,$F36))&gt;INDEX(Kalender!$B$81:$B$110,MAX(1,$F36)))),2,0))</f>
        <v>0</v>
      </c>
      <c r="DG36" s="5" t="n">
        <f aca="false">IF(Kalender!DG36&lt;&gt;1,0,IF(AND($B36&gt;0,INDEX(Kalender!DG$68:DG$77,MAX(1,$B36))&gt;INDEX(Kalender!$B$68:$B$77,MAX(1,$B36))),1,0)+IF(OR(AND($C36&gt;0,INDEX(Kalender!DG$81:DG$110,MAX(1,$C36))&gt;INDEX(Kalender!$B$81:$B$110,MAX(1,$C36))),AND($D36&gt;0,INDEX(Kalender!DG$81:DG$110,MAX(1,$D36))&gt;INDEX(Kalender!$B$81:$B$110,MAX(1,$D36))),AND($E36&gt;0,INDEX(Kalender!DG$81:DG$110,MAX(1,$E36))&gt;INDEX(Kalender!$B$81:$B$110,MAX(1,$E36))),AND($F36&gt;0,INDEX(Kalender!DG$81:DG$110,MAX(1,$F36))&gt;INDEX(Kalender!$B$81:$B$110,MAX(1,$F36)))),2,0))</f>
        <v>0</v>
      </c>
      <c r="DH36" s="5" t="n">
        <f aca="false">IF(Kalender!DH36&lt;&gt;1,0,IF(AND($B36&gt;0,INDEX(Kalender!DH$68:DH$77,MAX(1,$B36))&gt;INDEX(Kalender!$B$68:$B$77,MAX(1,$B36))),1,0)+IF(OR(AND($C36&gt;0,INDEX(Kalender!DH$81:DH$110,MAX(1,$C36))&gt;INDEX(Kalender!$B$81:$B$110,MAX(1,$C36))),AND($D36&gt;0,INDEX(Kalender!DH$81:DH$110,MAX(1,$D36))&gt;INDEX(Kalender!$B$81:$B$110,MAX(1,$D36))),AND($E36&gt;0,INDEX(Kalender!DH$81:DH$110,MAX(1,$E36))&gt;INDEX(Kalender!$B$81:$B$110,MAX(1,$E36))),AND($F36&gt;0,INDEX(Kalender!DH$81:DH$110,MAX(1,$F36))&gt;INDEX(Kalender!$B$81:$B$110,MAX(1,$F36)))),2,0))</f>
        <v>0</v>
      </c>
      <c r="DI36" s="5" t="n">
        <f aca="false">IF(Kalender!DI36&lt;&gt;1,0,IF(AND($B36&gt;0,INDEX(Kalender!DI$68:DI$77,MAX(1,$B36))&gt;INDEX(Kalender!$B$68:$B$77,MAX(1,$B36))),1,0)+IF(OR(AND($C36&gt;0,INDEX(Kalender!DI$81:DI$110,MAX(1,$C36))&gt;INDEX(Kalender!$B$81:$B$110,MAX(1,$C36))),AND($D36&gt;0,INDEX(Kalender!DI$81:DI$110,MAX(1,$D36))&gt;INDEX(Kalender!$B$81:$B$110,MAX(1,$D36))),AND($E36&gt;0,INDEX(Kalender!DI$81:DI$110,MAX(1,$E36))&gt;INDEX(Kalender!$B$81:$B$110,MAX(1,$E36))),AND($F36&gt;0,INDEX(Kalender!DI$81:DI$110,MAX(1,$F36))&gt;INDEX(Kalender!$B$81:$B$110,MAX(1,$F36)))),2,0))</f>
        <v>0</v>
      </c>
      <c r="DJ36" s="5" t="n">
        <f aca="false">IF(Kalender!DJ36&lt;&gt;1,0,IF(AND($B36&gt;0,INDEX(Kalender!DJ$68:DJ$77,MAX(1,$B36))&gt;INDEX(Kalender!$B$68:$B$77,MAX(1,$B36))),1,0)+IF(OR(AND($C36&gt;0,INDEX(Kalender!DJ$81:DJ$110,MAX(1,$C36))&gt;INDEX(Kalender!$B$81:$B$110,MAX(1,$C36))),AND($D36&gt;0,INDEX(Kalender!DJ$81:DJ$110,MAX(1,$D36))&gt;INDEX(Kalender!$B$81:$B$110,MAX(1,$D36))),AND($E36&gt;0,INDEX(Kalender!DJ$81:DJ$110,MAX(1,$E36))&gt;INDEX(Kalender!$B$81:$B$110,MAX(1,$E36))),AND($F36&gt;0,INDEX(Kalender!DJ$81:DJ$110,MAX(1,$F36))&gt;INDEX(Kalender!$B$81:$B$110,MAX(1,$F36)))),2,0))</f>
        <v>0</v>
      </c>
      <c r="DK36" s="5" t="n">
        <f aca="false">IF(Kalender!DK36&lt;&gt;1,0,IF(AND($B36&gt;0,INDEX(Kalender!DK$68:DK$77,MAX(1,$B36))&gt;INDEX(Kalender!$B$68:$B$77,MAX(1,$B36))),1,0)+IF(OR(AND($C36&gt;0,INDEX(Kalender!DK$81:DK$110,MAX(1,$C36))&gt;INDEX(Kalender!$B$81:$B$110,MAX(1,$C36))),AND($D36&gt;0,INDEX(Kalender!DK$81:DK$110,MAX(1,$D36))&gt;INDEX(Kalender!$B$81:$B$110,MAX(1,$D36))),AND($E36&gt;0,INDEX(Kalender!DK$81:DK$110,MAX(1,$E36))&gt;INDEX(Kalender!$B$81:$B$110,MAX(1,$E36))),AND($F36&gt;0,INDEX(Kalender!DK$81:DK$110,MAX(1,$F36))&gt;INDEX(Kalender!$B$81:$B$110,MAX(1,$F36)))),2,0))</f>
        <v>0</v>
      </c>
      <c r="DL36" s="5" t="n">
        <f aca="false">IF(Kalender!DL36&lt;&gt;1,0,IF(AND($B36&gt;0,INDEX(Kalender!DL$68:DL$77,MAX(1,$B36))&gt;INDEX(Kalender!$B$68:$B$77,MAX(1,$B36))),1,0)+IF(OR(AND($C36&gt;0,INDEX(Kalender!DL$81:DL$110,MAX(1,$C36))&gt;INDEX(Kalender!$B$81:$B$110,MAX(1,$C36))),AND($D36&gt;0,INDEX(Kalender!DL$81:DL$110,MAX(1,$D36))&gt;INDEX(Kalender!$B$81:$B$110,MAX(1,$D36))),AND($E36&gt;0,INDEX(Kalender!DL$81:DL$110,MAX(1,$E36))&gt;INDEX(Kalender!$B$81:$B$110,MAX(1,$E36))),AND($F36&gt;0,INDEX(Kalender!DL$81:DL$110,MAX(1,$F36))&gt;INDEX(Kalender!$B$81:$B$110,MAX(1,$F36)))),2,0))</f>
        <v>0</v>
      </c>
      <c r="DM36" s="5" t="n">
        <f aca="false">IF(Kalender!DM36&lt;&gt;1,0,IF(AND($B36&gt;0,INDEX(Kalender!DM$68:DM$77,MAX(1,$B36))&gt;INDEX(Kalender!$B$68:$B$77,MAX(1,$B36))),1,0)+IF(OR(AND($C36&gt;0,INDEX(Kalender!DM$81:DM$110,MAX(1,$C36))&gt;INDEX(Kalender!$B$81:$B$110,MAX(1,$C36))),AND($D36&gt;0,INDEX(Kalender!DM$81:DM$110,MAX(1,$D36))&gt;INDEX(Kalender!$B$81:$B$110,MAX(1,$D36))),AND($E36&gt;0,INDEX(Kalender!DM$81:DM$110,MAX(1,$E36))&gt;INDEX(Kalender!$B$81:$B$110,MAX(1,$E36))),AND($F36&gt;0,INDEX(Kalender!DM$81:DM$110,MAX(1,$F36))&gt;INDEX(Kalender!$B$81:$B$110,MAX(1,$F36)))),2,0))</f>
        <v>0</v>
      </c>
      <c r="DN36" s="5" t="n">
        <f aca="false">IF(Kalender!DN36&lt;&gt;1,0,IF(AND($B36&gt;0,INDEX(Kalender!DN$68:DN$77,MAX(1,$B36))&gt;INDEX(Kalender!$B$68:$B$77,MAX(1,$B36))),1,0)+IF(OR(AND($C36&gt;0,INDEX(Kalender!DN$81:DN$110,MAX(1,$C36))&gt;INDEX(Kalender!$B$81:$B$110,MAX(1,$C36))),AND($D36&gt;0,INDEX(Kalender!DN$81:DN$110,MAX(1,$D36))&gt;INDEX(Kalender!$B$81:$B$110,MAX(1,$D36))),AND($E36&gt;0,INDEX(Kalender!DN$81:DN$110,MAX(1,$E36))&gt;INDEX(Kalender!$B$81:$B$110,MAX(1,$E36))),AND($F36&gt;0,INDEX(Kalender!DN$81:DN$110,MAX(1,$F36))&gt;INDEX(Kalender!$B$81:$B$110,MAX(1,$F36)))),2,0))</f>
        <v>0</v>
      </c>
      <c r="DO36" s="5" t="n">
        <f aca="false">IF(Kalender!DO36&lt;&gt;1,0,IF(AND($B36&gt;0,INDEX(Kalender!DO$68:DO$77,MAX(1,$B36))&gt;INDEX(Kalender!$B$68:$B$77,MAX(1,$B36))),1,0)+IF(OR(AND($C36&gt;0,INDEX(Kalender!DO$81:DO$110,MAX(1,$C36))&gt;INDEX(Kalender!$B$81:$B$110,MAX(1,$C36))),AND($D36&gt;0,INDEX(Kalender!DO$81:DO$110,MAX(1,$D36))&gt;INDEX(Kalender!$B$81:$B$110,MAX(1,$D36))),AND($E36&gt;0,INDEX(Kalender!DO$81:DO$110,MAX(1,$E36))&gt;INDEX(Kalender!$B$81:$B$110,MAX(1,$E36))),AND($F36&gt;0,INDEX(Kalender!DO$81:DO$110,MAX(1,$F36))&gt;INDEX(Kalender!$B$81:$B$110,MAX(1,$F36)))),2,0))</f>
        <v>0</v>
      </c>
      <c r="DP36" s="5" t="n">
        <f aca="false">IF(Kalender!DP36&lt;&gt;1,0,IF(AND($B36&gt;0,INDEX(Kalender!DP$68:DP$77,MAX(1,$B36))&gt;INDEX(Kalender!$B$68:$B$77,MAX(1,$B36))),1,0)+IF(OR(AND($C36&gt;0,INDEX(Kalender!DP$81:DP$110,MAX(1,$C36))&gt;INDEX(Kalender!$B$81:$B$110,MAX(1,$C36))),AND($D36&gt;0,INDEX(Kalender!DP$81:DP$110,MAX(1,$D36))&gt;INDEX(Kalender!$B$81:$B$110,MAX(1,$D36))),AND($E36&gt;0,INDEX(Kalender!DP$81:DP$110,MAX(1,$E36))&gt;INDEX(Kalender!$B$81:$B$110,MAX(1,$E36))),AND($F36&gt;0,INDEX(Kalender!DP$81:DP$110,MAX(1,$F36))&gt;INDEX(Kalender!$B$81:$B$110,MAX(1,$F36)))),2,0))</f>
        <v>0</v>
      </c>
      <c r="DQ36" s="5" t="n">
        <f aca="false">IF(Kalender!DQ36&lt;&gt;1,0,IF(AND($B36&gt;0,INDEX(Kalender!DQ$68:DQ$77,MAX(1,$B36))&gt;INDEX(Kalender!$B$68:$B$77,MAX(1,$B36))),1,0)+IF(OR(AND($C36&gt;0,INDEX(Kalender!DQ$81:DQ$110,MAX(1,$C36))&gt;INDEX(Kalender!$B$81:$B$110,MAX(1,$C36))),AND($D36&gt;0,INDEX(Kalender!DQ$81:DQ$110,MAX(1,$D36))&gt;INDEX(Kalender!$B$81:$B$110,MAX(1,$D36))),AND($E36&gt;0,INDEX(Kalender!DQ$81:DQ$110,MAX(1,$E36))&gt;INDEX(Kalender!$B$81:$B$110,MAX(1,$E36))),AND($F36&gt;0,INDEX(Kalender!DQ$81:DQ$110,MAX(1,$F36))&gt;INDEX(Kalender!$B$81:$B$110,MAX(1,$F36)))),2,0))</f>
        <v>0</v>
      </c>
      <c r="DR36" s="5" t="n">
        <f aca="false">IF(Kalender!DR36&lt;&gt;1,0,IF(AND($B36&gt;0,INDEX(Kalender!DR$68:DR$77,MAX(1,$B36))&gt;INDEX(Kalender!$B$68:$B$77,MAX(1,$B36))),1,0)+IF(OR(AND($C36&gt;0,INDEX(Kalender!DR$81:DR$110,MAX(1,$C36))&gt;INDEX(Kalender!$B$81:$B$110,MAX(1,$C36))),AND($D36&gt;0,INDEX(Kalender!DR$81:DR$110,MAX(1,$D36))&gt;INDEX(Kalender!$B$81:$B$110,MAX(1,$D36))),AND($E36&gt;0,INDEX(Kalender!DR$81:DR$110,MAX(1,$E36))&gt;INDEX(Kalender!$B$81:$B$110,MAX(1,$E36))),AND($F36&gt;0,INDEX(Kalender!DR$81:DR$110,MAX(1,$F36))&gt;INDEX(Kalender!$B$81:$B$110,MAX(1,$F36)))),2,0))</f>
        <v>0</v>
      </c>
      <c r="DS36" s="5" t="n">
        <f aca="false">IF(Kalender!DS36&lt;&gt;1,0,IF(AND($B36&gt;0,INDEX(Kalender!DS$68:DS$77,MAX(1,$B36))&gt;INDEX(Kalender!$B$68:$B$77,MAX(1,$B36))),1,0)+IF(OR(AND($C36&gt;0,INDEX(Kalender!DS$81:DS$110,MAX(1,$C36))&gt;INDEX(Kalender!$B$81:$B$110,MAX(1,$C36))),AND($D36&gt;0,INDEX(Kalender!DS$81:DS$110,MAX(1,$D36))&gt;INDEX(Kalender!$B$81:$B$110,MAX(1,$D36))),AND($E36&gt;0,INDEX(Kalender!DS$81:DS$110,MAX(1,$E36))&gt;INDEX(Kalender!$B$81:$B$110,MAX(1,$E36))),AND($F36&gt;0,INDEX(Kalender!DS$81:DS$110,MAX(1,$F36))&gt;INDEX(Kalender!$B$81:$B$110,MAX(1,$F36)))),2,0))</f>
        <v>0</v>
      </c>
      <c r="DT36" s="5" t="n">
        <f aca="false">IF(Kalender!DT36&lt;&gt;1,0,IF(AND($B36&gt;0,INDEX(Kalender!DT$68:DT$77,MAX(1,$B36))&gt;INDEX(Kalender!$B$68:$B$77,MAX(1,$B36))),1,0)+IF(OR(AND($C36&gt;0,INDEX(Kalender!DT$81:DT$110,MAX(1,$C36))&gt;INDEX(Kalender!$B$81:$B$110,MAX(1,$C36))),AND($D36&gt;0,INDEX(Kalender!DT$81:DT$110,MAX(1,$D36))&gt;INDEX(Kalender!$B$81:$B$110,MAX(1,$D36))),AND($E36&gt;0,INDEX(Kalender!DT$81:DT$110,MAX(1,$E36))&gt;INDEX(Kalender!$B$81:$B$110,MAX(1,$E36))),AND($F36&gt;0,INDEX(Kalender!DT$81:DT$110,MAX(1,$F36))&gt;INDEX(Kalender!$B$81:$B$110,MAX(1,$F36)))),2,0))</f>
        <v>0</v>
      </c>
      <c r="DU36" s="5" t="n">
        <f aca="false">IF(Kalender!DU36&lt;&gt;1,0,IF(AND($B36&gt;0,INDEX(Kalender!DU$68:DU$77,MAX(1,$B36))&gt;INDEX(Kalender!$B$68:$B$77,MAX(1,$B36))),1,0)+IF(OR(AND($C36&gt;0,INDEX(Kalender!DU$81:DU$110,MAX(1,$C36))&gt;INDEX(Kalender!$B$81:$B$110,MAX(1,$C36))),AND($D36&gt;0,INDEX(Kalender!DU$81:DU$110,MAX(1,$D36))&gt;INDEX(Kalender!$B$81:$B$110,MAX(1,$D36))),AND($E36&gt;0,INDEX(Kalender!DU$81:DU$110,MAX(1,$E36))&gt;INDEX(Kalender!$B$81:$B$110,MAX(1,$E36))),AND($F36&gt;0,INDEX(Kalender!DU$81:DU$110,MAX(1,$F36))&gt;INDEX(Kalender!$B$81:$B$110,MAX(1,$F36)))),2,0))</f>
        <v>0</v>
      </c>
      <c r="DV36" s="5" t="n">
        <f aca="false">IF(Kalender!DV36&lt;&gt;1,0,IF(AND($B36&gt;0,INDEX(Kalender!DV$68:DV$77,MAX(1,$B36))&gt;INDEX(Kalender!$B$68:$B$77,MAX(1,$B36))),1,0)+IF(OR(AND($C36&gt;0,INDEX(Kalender!DV$81:DV$110,MAX(1,$C36))&gt;INDEX(Kalender!$B$81:$B$110,MAX(1,$C36))),AND($D36&gt;0,INDEX(Kalender!DV$81:DV$110,MAX(1,$D36))&gt;INDEX(Kalender!$B$81:$B$110,MAX(1,$D36))),AND($E36&gt;0,INDEX(Kalender!DV$81:DV$110,MAX(1,$E36))&gt;INDEX(Kalender!$B$81:$B$110,MAX(1,$E36))),AND($F36&gt;0,INDEX(Kalender!DV$81:DV$110,MAX(1,$F36))&gt;INDEX(Kalender!$B$81:$B$110,MAX(1,$F36)))),2,0))</f>
        <v>0</v>
      </c>
      <c r="DW36" s="5" t="n">
        <f aca="false">IF(Kalender!DW36&lt;&gt;1,0,IF(AND($B36&gt;0,INDEX(Kalender!DW$68:DW$77,MAX(1,$B36))&gt;INDEX(Kalender!$B$68:$B$77,MAX(1,$B36))),1,0)+IF(OR(AND($C36&gt;0,INDEX(Kalender!DW$81:DW$110,MAX(1,$C36))&gt;INDEX(Kalender!$B$81:$B$110,MAX(1,$C36))),AND($D36&gt;0,INDEX(Kalender!DW$81:DW$110,MAX(1,$D36))&gt;INDEX(Kalender!$B$81:$B$110,MAX(1,$D36))),AND($E36&gt;0,INDEX(Kalender!DW$81:DW$110,MAX(1,$E36))&gt;INDEX(Kalender!$B$81:$B$110,MAX(1,$E36))),AND($F36&gt;0,INDEX(Kalender!DW$81:DW$110,MAX(1,$F36))&gt;INDEX(Kalender!$B$81:$B$110,MAX(1,$F36)))),2,0))</f>
        <v>0</v>
      </c>
      <c r="DX36" s="5" t="n">
        <f aca="false">IF(Kalender!DX36&lt;&gt;1,0,IF(AND($B36&gt;0,INDEX(Kalender!DX$68:DX$77,MAX(1,$B36))&gt;INDEX(Kalender!$B$68:$B$77,MAX(1,$B36))),1,0)+IF(OR(AND($C36&gt;0,INDEX(Kalender!DX$81:DX$110,MAX(1,$C36))&gt;INDEX(Kalender!$B$81:$B$110,MAX(1,$C36))),AND($D36&gt;0,INDEX(Kalender!DX$81:DX$110,MAX(1,$D36))&gt;INDEX(Kalender!$B$81:$B$110,MAX(1,$D36))),AND($E36&gt;0,INDEX(Kalender!DX$81:DX$110,MAX(1,$E36))&gt;INDEX(Kalender!$B$81:$B$110,MAX(1,$E36))),AND($F36&gt;0,INDEX(Kalender!DX$81:DX$110,MAX(1,$F36))&gt;INDEX(Kalender!$B$81:$B$110,MAX(1,$F36)))),2,0))</f>
        <v>0</v>
      </c>
      <c r="DY36" s="5" t="n">
        <f aca="false">IF(Kalender!DY36&lt;&gt;1,0,IF(AND($B36&gt;0,INDEX(Kalender!DY$68:DY$77,MAX(1,$B36))&gt;INDEX(Kalender!$B$68:$B$77,MAX(1,$B36))),1,0)+IF(OR(AND($C36&gt;0,INDEX(Kalender!DY$81:DY$110,MAX(1,$C36))&gt;INDEX(Kalender!$B$81:$B$110,MAX(1,$C36))),AND($D36&gt;0,INDEX(Kalender!DY$81:DY$110,MAX(1,$D36))&gt;INDEX(Kalender!$B$81:$B$110,MAX(1,$D36))),AND($E36&gt;0,INDEX(Kalender!DY$81:DY$110,MAX(1,$E36))&gt;INDEX(Kalender!$B$81:$B$110,MAX(1,$E36))),AND($F36&gt;0,INDEX(Kalender!DY$81:DY$110,MAX(1,$F36))&gt;INDEX(Kalender!$B$81:$B$110,MAX(1,$F36)))),2,0))</f>
        <v>0</v>
      </c>
      <c r="DZ36" s="5" t="n">
        <f aca="false">IF(Kalender!DZ36&lt;&gt;1,0,IF(AND($B36&gt;0,INDEX(Kalender!DZ$68:DZ$77,MAX(1,$B36))&gt;INDEX(Kalender!$B$68:$B$77,MAX(1,$B36))),1,0)+IF(OR(AND($C36&gt;0,INDEX(Kalender!DZ$81:DZ$110,MAX(1,$C36))&gt;INDEX(Kalender!$B$81:$B$110,MAX(1,$C36))),AND($D36&gt;0,INDEX(Kalender!DZ$81:DZ$110,MAX(1,$D36))&gt;INDEX(Kalender!$B$81:$B$110,MAX(1,$D36))),AND($E36&gt;0,INDEX(Kalender!DZ$81:DZ$110,MAX(1,$E36))&gt;INDEX(Kalender!$B$81:$B$110,MAX(1,$E36))),AND($F36&gt;0,INDEX(Kalender!DZ$81:DZ$110,MAX(1,$F36))&gt;INDEX(Kalender!$B$81:$B$110,MAX(1,$F36)))),2,0))</f>
        <v>0</v>
      </c>
      <c r="EA36" s="5" t="n">
        <f aca="false">IF(Kalender!EA36&lt;&gt;1,0,IF(AND($B36&gt;0,INDEX(Kalender!EA$68:EA$77,MAX(1,$B36))&gt;INDEX(Kalender!$B$68:$B$77,MAX(1,$B36))),1,0)+IF(OR(AND($C36&gt;0,INDEX(Kalender!EA$81:EA$110,MAX(1,$C36))&gt;INDEX(Kalender!$B$81:$B$110,MAX(1,$C36))),AND($D36&gt;0,INDEX(Kalender!EA$81:EA$110,MAX(1,$D36))&gt;INDEX(Kalender!$B$81:$B$110,MAX(1,$D36))),AND($E36&gt;0,INDEX(Kalender!EA$81:EA$110,MAX(1,$E36))&gt;INDEX(Kalender!$B$81:$B$110,MAX(1,$E36))),AND($F36&gt;0,INDEX(Kalender!EA$81:EA$110,MAX(1,$F36))&gt;INDEX(Kalender!$B$81:$B$110,MAX(1,$F36)))),2,0))</f>
        <v>0</v>
      </c>
      <c r="EB36" s="5" t="n">
        <f aca="false">IF(Kalender!EB36&lt;&gt;1,0,IF(AND($B36&gt;0,INDEX(Kalender!EB$68:EB$77,MAX(1,$B36))&gt;INDEX(Kalender!$B$68:$B$77,MAX(1,$B36))),1,0)+IF(OR(AND($C36&gt;0,INDEX(Kalender!EB$81:EB$110,MAX(1,$C36))&gt;INDEX(Kalender!$B$81:$B$110,MAX(1,$C36))),AND($D36&gt;0,INDEX(Kalender!EB$81:EB$110,MAX(1,$D36))&gt;INDEX(Kalender!$B$81:$B$110,MAX(1,$D36))),AND($E36&gt;0,INDEX(Kalender!EB$81:EB$110,MAX(1,$E36))&gt;INDEX(Kalender!$B$81:$B$110,MAX(1,$E36))),AND($F36&gt;0,INDEX(Kalender!EB$81:EB$110,MAX(1,$F36))&gt;INDEX(Kalender!$B$81:$B$110,MAX(1,$F36)))),2,0))</f>
        <v>0</v>
      </c>
      <c r="EC36" s="5" t="n">
        <f aca="false">IF(Kalender!EC36&lt;&gt;1,0,IF(AND($B36&gt;0,INDEX(Kalender!EC$68:EC$77,MAX(1,$B36))&gt;INDEX(Kalender!$B$68:$B$77,MAX(1,$B36))),1,0)+IF(OR(AND($C36&gt;0,INDEX(Kalender!EC$81:EC$110,MAX(1,$C36))&gt;INDEX(Kalender!$B$81:$B$110,MAX(1,$C36))),AND($D36&gt;0,INDEX(Kalender!EC$81:EC$110,MAX(1,$D36))&gt;INDEX(Kalender!$B$81:$B$110,MAX(1,$D36))),AND($E36&gt;0,INDEX(Kalender!EC$81:EC$110,MAX(1,$E36))&gt;INDEX(Kalender!$B$81:$B$110,MAX(1,$E36))),AND($F36&gt;0,INDEX(Kalender!EC$81:EC$110,MAX(1,$F36))&gt;INDEX(Kalender!$B$81:$B$110,MAX(1,$F36)))),2,0))</f>
        <v>0</v>
      </c>
      <c r="ED36" s="5" t="n">
        <f aca="false">IF(Kalender!ED36&lt;&gt;1,0,IF(AND($B36&gt;0,INDEX(Kalender!ED$68:ED$77,MAX(1,$B36))&gt;INDEX(Kalender!$B$68:$B$77,MAX(1,$B36))),1,0)+IF(OR(AND($C36&gt;0,INDEX(Kalender!ED$81:ED$110,MAX(1,$C36))&gt;INDEX(Kalender!$B$81:$B$110,MAX(1,$C36))),AND($D36&gt;0,INDEX(Kalender!ED$81:ED$110,MAX(1,$D36))&gt;INDEX(Kalender!$B$81:$B$110,MAX(1,$D36))),AND($E36&gt;0,INDEX(Kalender!ED$81:ED$110,MAX(1,$E36))&gt;INDEX(Kalender!$B$81:$B$110,MAX(1,$E36))),AND($F36&gt;0,INDEX(Kalender!ED$81:ED$110,MAX(1,$F36))&gt;INDEX(Kalender!$B$81:$B$110,MAX(1,$F36)))),2,0))</f>
        <v>0</v>
      </c>
      <c r="EE36" s="5" t="n">
        <f aca="false">IF(Kalender!EE36&lt;&gt;1,0,IF(AND($B36&gt;0,INDEX(Kalender!EE$68:EE$77,MAX(1,$B36))&gt;INDEX(Kalender!$B$68:$B$77,MAX(1,$B36))),1,0)+IF(OR(AND($C36&gt;0,INDEX(Kalender!EE$81:EE$110,MAX(1,$C36))&gt;INDEX(Kalender!$B$81:$B$110,MAX(1,$C36))),AND($D36&gt;0,INDEX(Kalender!EE$81:EE$110,MAX(1,$D36))&gt;INDEX(Kalender!$B$81:$B$110,MAX(1,$D36))),AND($E36&gt;0,INDEX(Kalender!EE$81:EE$110,MAX(1,$E36))&gt;INDEX(Kalender!$B$81:$B$110,MAX(1,$E36))),AND($F36&gt;0,INDEX(Kalender!EE$81:EE$110,MAX(1,$F36))&gt;INDEX(Kalender!$B$81:$B$110,MAX(1,$F36)))),2,0))</f>
        <v>0</v>
      </c>
      <c r="EF36" s="5" t="n">
        <f aca="false">IF(Kalender!EF36&lt;&gt;1,0,IF(AND($B36&gt;0,INDEX(Kalender!EF$68:EF$77,MAX(1,$B36))&gt;INDEX(Kalender!$B$68:$B$77,MAX(1,$B36))),1,0)+IF(OR(AND($C36&gt;0,INDEX(Kalender!EF$81:EF$110,MAX(1,$C36))&gt;INDEX(Kalender!$B$81:$B$110,MAX(1,$C36))),AND($D36&gt;0,INDEX(Kalender!EF$81:EF$110,MAX(1,$D36))&gt;INDEX(Kalender!$B$81:$B$110,MAX(1,$D36))),AND($E36&gt;0,INDEX(Kalender!EF$81:EF$110,MAX(1,$E36))&gt;INDEX(Kalender!$B$81:$B$110,MAX(1,$E36))),AND($F36&gt;0,INDEX(Kalender!EF$81:EF$110,MAX(1,$F36))&gt;INDEX(Kalender!$B$81:$B$110,MAX(1,$F36)))),2,0))</f>
        <v>0</v>
      </c>
      <c r="EG36" s="5" t="n">
        <f aca="false">IF(Kalender!EG36&lt;&gt;1,0,IF(AND($B36&gt;0,INDEX(Kalender!EG$68:EG$77,MAX(1,$B36))&gt;INDEX(Kalender!$B$68:$B$77,MAX(1,$B36))),1,0)+IF(OR(AND($C36&gt;0,INDEX(Kalender!EG$81:EG$110,MAX(1,$C36))&gt;INDEX(Kalender!$B$81:$B$110,MAX(1,$C36))),AND($D36&gt;0,INDEX(Kalender!EG$81:EG$110,MAX(1,$D36))&gt;INDEX(Kalender!$B$81:$B$110,MAX(1,$D36))),AND($E36&gt;0,INDEX(Kalender!EG$81:EG$110,MAX(1,$E36))&gt;INDEX(Kalender!$B$81:$B$110,MAX(1,$E36))),AND($F36&gt;0,INDEX(Kalender!EG$81:EG$110,MAX(1,$F36))&gt;INDEX(Kalender!$B$81:$B$110,MAX(1,$F36)))),2,0))</f>
        <v>0</v>
      </c>
      <c r="EH36" s="5" t="n">
        <f aca="false">IF(Kalender!EH36&lt;&gt;1,0,IF(AND($B36&gt;0,INDEX(Kalender!EH$68:EH$77,MAX(1,$B36))&gt;INDEX(Kalender!$B$68:$B$77,MAX(1,$B36))),1,0)+IF(OR(AND($C36&gt;0,INDEX(Kalender!EH$81:EH$110,MAX(1,$C36))&gt;INDEX(Kalender!$B$81:$B$110,MAX(1,$C36))),AND($D36&gt;0,INDEX(Kalender!EH$81:EH$110,MAX(1,$D36))&gt;INDEX(Kalender!$B$81:$B$110,MAX(1,$D36))),AND($E36&gt;0,INDEX(Kalender!EH$81:EH$110,MAX(1,$E36))&gt;INDEX(Kalender!$B$81:$B$110,MAX(1,$E36))),AND($F36&gt;0,INDEX(Kalender!EH$81:EH$110,MAX(1,$F36))&gt;INDEX(Kalender!$B$81:$B$110,MAX(1,$F36)))),2,0))</f>
        <v>0</v>
      </c>
      <c r="EI36" s="5" t="n">
        <f aca="false">IF(Kalender!EI36&lt;&gt;1,0,IF(AND($B36&gt;0,INDEX(Kalender!EI$68:EI$77,MAX(1,$B36))&gt;INDEX(Kalender!$B$68:$B$77,MAX(1,$B36))),1,0)+IF(OR(AND($C36&gt;0,INDEX(Kalender!EI$81:EI$110,MAX(1,$C36))&gt;INDEX(Kalender!$B$81:$B$110,MAX(1,$C36))),AND($D36&gt;0,INDEX(Kalender!EI$81:EI$110,MAX(1,$D36))&gt;INDEX(Kalender!$B$81:$B$110,MAX(1,$D36))),AND($E36&gt;0,INDEX(Kalender!EI$81:EI$110,MAX(1,$E36))&gt;INDEX(Kalender!$B$81:$B$110,MAX(1,$E36))),AND($F36&gt;0,INDEX(Kalender!EI$81:EI$110,MAX(1,$F36))&gt;INDEX(Kalender!$B$81:$B$110,MAX(1,$F36)))),2,0))</f>
        <v>0</v>
      </c>
      <c r="EJ36" s="5" t="n">
        <f aca="false">IF(Kalender!EJ36&lt;&gt;1,0,IF(AND($B36&gt;0,INDEX(Kalender!EJ$68:EJ$77,MAX(1,$B36))&gt;INDEX(Kalender!$B$68:$B$77,MAX(1,$B36))),1,0)+IF(OR(AND($C36&gt;0,INDEX(Kalender!EJ$81:EJ$110,MAX(1,$C36))&gt;INDEX(Kalender!$B$81:$B$110,MAX(1,$C36))),AND($D36&gt;0,INDEX(Kalender!EJ$81:EJ$110,MAX(1,$D36))&gt;INDEX(Kalender!$B$81:$B$110,MAX(1,$D36))),AND($E36&gt;0,INDEX(Kalender!EJ$81:EJ$110,MAX(1,$E36))&gt;INDEX(Kalender!$B$81:$B$110,MAX(1,$E36))),AND($F36&gt;0,INDEX(Kalender!EJ$81:EJ$110,MAX(1,$F36))&gt;INDEX(Kalender!$B$81:$B$110,MAX(1,$F36)))),2,0))</f>
        <v>0</v>
      </c>
      <c r="EK36" s="5" t="n">
        <f aca="false">IF(Kalender!EK36&lt;&gt;1,0,IF(AND($B36&gt;0,INDEX(Kalender!EK$68:EK$77,MAX(1,$B36))&gt;INDEX(Kalender!$B$68:$B$77,MAX(1,$B36))),1,0)+IF(OR(AND($C36&gt;0,INDEX(Kalender!EK$81:EK$110,MAX(1,$C36))&gt;INDEX(Kalender!$B$81:$B$110,MAX(1,$C36))),AND($D36&gt;0,INDEX(Kalender!EK$81:EK$110,MAX(1,$D36))&gt;INDEX(Kalender!$B$81:$B$110,MAX(1,$D36))),AND($E36&gt;0,INDEX(Kalender!EK$81:EK$110,MAX(1,$E36))&gt;INDEX(Kalender!$B$81:$B$110,MAX(1,$E36))),AND($F36&gt;0,INDEX(Kalender!EK$81:EK$110,MAX(1,$F36))&gt;INDEX(Kalender!$B$81:$B$110,MAX(1,$F36)))),2,0))</f>
        <v>0</v>
      </c>
      <c r="EL36" s="5" t="n">
        <f aca="false">IF(Kalender!EL36&lt;&gt;1,0,IF(AND($B36&gt;0,INDEX(Kalender!EL$68:EL$77,MAX(1,$B36))&gt;INDEX(Kalender!$B$68:$B$77,MAX(1,$B36))),1,0)+IF(OR(AND($C36&gt;0,INDEX(Kalender!EL$81:EL$110,MAX(1,$C36))&gt;INDEX(Kalender!$B$81:$B$110,MAX(1,$C36))),AND($D36&gt;0,INDEX(Kalender!EL$81:EL$110,MAX(1,$D36))&gt;INDEX(Kalender!$B$81:$B$110,MAX(1,$D36))),AND($E36&gt;0,INDEX(Kalender!EL$81:EL$110,MAX(1,$E36))&gt;INDEX(Kalender!$B$81:$B$110,MAX(1,$E36))),AND($F36&gt;0,INDEX(Kalender!EL$81:EL$110,MAX(1,$F36))&gt;INDEX(Kalender!$B$81:$B$110,MAX(1,$F36)))),2,0))</f>
        <v>0</v>
      </c>
      <c r="EM36" s="5" t="n">
        <f aca="false">IF(Kalender!EM36&lt;&gt;1,0,IF(AND($B36&gt;0,INDEX(Kalender!EM$68:EM$77,MAX(1,$B36))&gt;INDEX(Kalender!$B$68:$B$77,MAX(1,$B36))),1,0)+IF(OR(AND($C36&gt;0,INDEX(Kalender!EM$81:EM$110,MAX(1,$C36))&gt;INDEX(Kalender!$B$81:$B$110,MAX(1,$C36))),AND($D36&gt;0,INDEX(Kalender!EM$81:EM$110,MAX(1,$D36))&gt;INDEX(Kalender!$B$81:$B$110,MAX(1,$D36))),AND($E36&gt;0,INDEX(Kalender!EM$81:EM$110,MAX(1,$E36))&gt;INDEX(Kalender!$B$81:$B$110,MAX(1,$E36))),AND($F36&gt;0,INDEX(Kalender!EM$81:EM$110,MAX(1,$F36))&gt;INDEX(Kalender!$B$81:$B$110,MAX(1,$F36)))),2,0))</f>
        <v>0</v>
      </c>
      <c r="EN36" s="5" t="n">
        <f aca="false">IF(Kalender!EN36&lt;&gt;1,0,IF(AND($B36&gt;0,INDEX(Kalender!EN$68:EN$77,MAX(1,$B36))&gt;INDEX(Kalender!$B$68:$B$77,MAX(1,$B36))),1,0)+IF(OR(AND($C36&gt;0,INDEX(Kalender!EN$81:EN$110,MAX(1,$C36))&gt;INDEX(Kalender!$B$81:$B$110,MAX(1,$C36))),AND($D36&gt;0,INDEX(Kalender!EN$81:EN$110,MAX(1,$D36))&gt;INDEX(Kalender!$B$81:$B$110,MAX(1,$D36))),AND($E36&gt;0,INDEX(Kalender!EN$81:EN$110,MAX(1,$E36))&gt;INDEX(Kalender!$B$81:$B$110,MAX(1,$E36))),AND($F36&gt;0,INDEX(Kalender!EN$81:EN$110,MAX(1,$F36))&gt;INDEX(Kalender!$B$81:$B$110,MAX(1,$F36)))),2,0))</f>
        <v>0</v>
      </c>
      <c r="EO36" s="5" t="n">
        <f aca="false">IF(Kalender!EO36&lt;&gt;1,0,IF(AND($B36&gt;0,INDEX(Kalender!EO$68:EO$77,MAX(1,$B36))&gt;INDEX(Kalender!$B$68:$B$77,MAX(1,$B36))),1,0)+IF(OR(AND($C36&gt;0,INDEX(Kalender!EO$81:EO$110,MAX(1,$C36))&gt;INDEX(Kalender!$B$81:$B$110,MAX(1,$C36))),AND($D36&gt;0,INDEX(Kalender!EO$81:EO$110,MAX(1,$D36))&gt;INDEX(Kalender!$B$81:$B$110,MAX(1,$D36))),AND($E36&gt;0,INDEX(Kalender!EO$81:EO$110,MAX(1,$E36))&gt;INDEX(Kalender!$B$81:$B$110,MAX(1,$E36))),AND($F36&gt;0,INDEX(Kalender!EO$81:EO$110,MAX(1,$F36))&gt;INDEX(Kalender!$B$81:$B$110,MAX(1,$F36)))),2,0))</f>
        <v>0</v>
      </c>
      <c r="EP36" s="5" t="n">
        <f aca="false">IF(Kalender!EP36&lt;&gt;1,0,IF(AND($B36&gt;0,INDEX(Kalender!EP$68:EP$77,MAX(1,$B36))&gt;INDEX(Kalender!$B$68:$B$77,MAX(1,$B36))),1,0)+IF(OR(AND($C36&gt;0,INDEX(Kalender!EP$81:EP$110,MAX(1,$C36))&gt;INDEX(Kalender!$B$81:$B$110,MAX(1,$C36))),AND($D36&gt;0,INDEX(Kalender!EP$81:EP$110,MAX(1,$D36))&gt;INDEX(Kalender!$B$81:$B$110,MAX(1,$D36))),AND($E36&gt;0,INDEX(Kalender!EP$81:EP$110,MAX(1,$E36))&gt;INDEX(Kalender!$B$81:$B$110,MAX(1,$E36))),AND($F36&gt;0,INDEX(Kalender!EP$81:EP$110,MAX(1,$F36))&gt;INDEX(Kalender!$B$81:$B$110,MAX(1,$F36)))),2,0))</f>
        <v>0</v>
      </c>
      <c r="EQ36" s="5" t="n">
        <f aca="false">IF(Kalender!EQ36&lt;&gt;1,0,IF(AND($B36&gt;0,INDEX(Kalender!EQ$68:EQ$77,MAX(1,$B36))&gt;INDEX(Kalender!$B$68:$B$77,MAX(1,$B36))),1,0)+IF(OR(AND($C36&gt;0,INDEX(Kalender!EQ$81:EQ$110,MAX(1,$C36))&gt;INDEX(Kalender!$B$81:$B$110,MAX(1,$C36))),AND($D36&gt;0,INDEX(Kalender!EQ$81:EQ$110,MAX(1,$D36))&gt;INDEX(Kalender!$B$81:$B$110,MAX(1,$D36))),AND($E36&gt;0,INDEX(Kalender!EQ$81:EQ$110,MAX(1,$E36))&gt;INDEX(Kalender!$B$81:$B$110,MAX(1,$E36))),AND($F36&gt;0,INDEX(Kalender!EQ$81:EQ$110,MAX(1,$F36))&gt;INDEX(Kalender!$B$81:$B$110,MAX(1,$F36)))),2,0))</f>
        <v>0</v>
      </c>
      <c r="ER36" s="5" t="n">
        <f aca="false">IF(Kalender!ER36&lt;&gt;1,0,IF(AND($B36&gt;0,INDEX(Kalender!ER$68:ER$77,MAX(1,$B36))&gt;INDEX(Kalender!$B$68:$B$77,MAX(1,$B36))),1,0)+IF(OR(AND($C36&gt;0,INDEX(Kalender!ER$81:ER$110,MAX(1,$C36))&gt;INDEX(Kalender!$B$81:$B$110,MAX(1,$C36))),AND($D36&gt;0,INDEX(Kalender!ER$81:ER$110,MAX(1,$D36))&gt;INDEX(Kalender!$B$81:$B$110,MAX(1,$D36))),AND($E36&gt;0,INDEX(Kalender!ER$81:ER$110,MAX(1,$E36))&gt;INDEX(Kalender!$B$81:$B$110,MAX(1,$E36))),AND($F36&gt;0,INDEX(Kalender!ER$81:ER$110,MAX(1,$F36))&gt;INDEX(Kalender!$B$81:$B$110,MAX(1,$F36)))),2,0))</f>
        <v>0</v>
      </c>
      <c r="ES36" s="5" t="n">
        <f aca="false">IF(Kalender!ES36&lt;&gt;1,0,IF(AND($B36&gt;0,INDEX(Kalender!ES$68:ES$77,MAX(1,$B36))&gt;INDEX(Kalender!$B$68:$B$77,MAX(1,$B36))),1,0)+IF(OR(AND($C36&gt;0,INDEX(Kalender!ES$81:ES$110,MAX(1,$C36))&gt;INDEX(Kalender!$B$81:$B$110,MAX(1,$C36))),AND($D36&gt;0,INDEX(Kalender!ES$81:ES$110,MAX(1,$D36))&gt;INDEX(Kalender!$B$81:$B$110,MAX(1,$D36))),AND($E36&gt;0,INDEX(Kalender!ES$81:ES$110,MAX(1,$E36))&gt;INDEX(Kalender!$B$81:$B$110,MAX(1,$E36))),AND($F36&gt;0,INDEX(Kalender!ES$81:ES$110,MAX(1,$F36))&gt;INDEX(Kalender!$B$81:$B$110,MAX(1,$F36)))),2,0))</f>
        <v>0</v>
      </c>
      <c r="ET36" s="5" t="n">
        <f aca="false">IF(Kalender!ET36&lt;&gt;1,0,IF(AND($B36&gt;0,INDEX(Kalender!ET$68:ET$77,MAX(1,$B36))&gt;INDEX(Kalender!$B$68:$B$77,MAX(1,$B36))),1,0)+IF(OR(AND($C36&gt;0,INDEX(Kalender!ET$81:ET$110,MAX(1,$C36))&gt;INDEX(Kalender!$B$81:$B$110,MAX(1,$C36))),AND($D36&gt;0,INDEX(Kalender!ET$81:ET$110,MAX(1,$D36))&gt;INDEX(Kalender!$B$81:$B$110,MAX(1,$D36))),AND($E36&gt;0,INDEX(Kalender!ET$81:ET$110,MAX(1,$E36))&gt;INDEX(Kalender!$B$81:$B$110,MAX(1,$E36))),AND($F36&gt;0,INDEX(Kalender!ET$81:ET$110,MAX(1,$F36))&gt;INDEX(Kalender!$B$81:$B$110,MAX(1,$F36)))),2,0))</f>
        <v>0</v>
      </c>
      <c r="EU36" s="5" t="n">
        <f aca="false">IF(Kalender!EU36&lt;&gt;1,0,IF(AND($B36&gt;0,INDEX(Kalender!EU$68:EU$77,MAX(1,$B36))&gt;INDEX(Kalender!$B$68:$B$77,MAX(1,$B36))),1,0)+IF(OR(AND($C36&gt;0,INDEX(Kalender!EU$81:EU$110,MAX(1,$C36))&gt;INDEX(Kalender!$B$81:$B$110,MAX(1,$C36))),AND($D36&gt;0,INDEX(Kalender!EU$81:EU$110,MAX(1,$D36))&gt;INDEX(Kalender!$B$81:$B$110,MAX(1,$D36))),AND($E36&gt;0,INDEX(Kalender!EU$81:EU$110,MAX(1,$E36))&gt;INDEX(Kalender!$B$81:$B$110,MAX(1,$E36))),AND($F36&gt;0,INDEX(Kalender!EU$81:EU$110,MAX(1,$F36))&gt;INDEX(Kalender!$B$81:$B$110,MAX(1,$F36)))),2,0))</f>
        <v>0</v>
      </c>
      <c r="EV36" s="5" t="n">
        <f aca="false">IF(Kalender!EV36&lt;&gt;1,0,IF(AND($B36&gt;0,INDEX(Kalender!EV$68:EV$77,MAX(1,$B36))&gt;INDEX(Kalender!$B$68:$B$77,MAX(1,$B36))),1,0)+IF(OR(AND($C36&gt;0,INDEX(Kalender!EV$81:EV$110,MAX(1,$C36))&gt;INDEX(Kalender!$B$81:$B$110,MAX(1,$C36))),AND($D36&gt;0,INDEX(Kalender!EV$81:EV$110,MAX(1,$D36))&gt;INDEX(Kalender!$B$81:$B$110,MAX(1,$D36))),AND($E36&gt;0,INDEX(Kalender!EV$81:EV$110,MAX(1,$E36))&gt;INDEX(Kalender!$B$81:$B$110,MAX(1,$E36))),AND($F36&gt;0,INDEX(Kalender!EV$81:EV$110,MAX(1,$F36))&gt;INDEX(Kalender!$B$81:$B$110,MAX(1,$F36)))),2,0))</f>
        <v>0</v>
      </c>
      <c r="EW36" s="5" t="n">
        <f aca="false">IF(Kalender!EW36&lt;&gt;1,0,IF(AND($B36&gt;0,INDEX(Kalender!EW$68:EW$77,MAX(1,$B36))&gt;INDEX(Kalender!$B$68:$B$77,MAX(1,$B36))),1,0)+IF(OR(AND($C36&gt;0,INDEX(Kalender!EW$81:EW$110,MAX(1,$C36))&gt;INDEX(Kalender!$B$81:$B$110,MAX(1,$C36))),AND($D36&gt;0,INDEX(Kalender!EW$81:EW$110,MAX(1,$D36))&gt;INDEX(Kalender!$B$81:$B$110,MAX(1,$D36))),AND($E36&gt;0,INDEX(Kalender!EW$81:EW$110,MAX(1,$E36))&gt;INDEX(Kalender!$B$81:$B$110,MAX(1,$E36))),AND($F36&gt;0,INDEX(Kalender!EW$81:EW$110,MAX(1,$F36))&gt;INDEX(Kalender!$B$81:$B$110,MAX(1,$F36)))),2,0))</f>
        <v>0</v>
      </c>
      <c r="EX36" s="5" t="n">
        <f aca="false">IF(Kalender!EX36&lt;&gt;1,0,IF(AND($B36&gt;0,INDEX(Kalender!EX$68:EX$77,MAX(1,$B36))&gt;INDEX(Kalender!$B$68:$B$77,MAX(1,$B36))),1,0)+IF(OR(AND($C36&gt;0,INDEX(Kalender!EX$81:EX$110,MAX(1,$C36))&gt;INDEX(Kalender!$B$81:$B$110,MAX(1,$C36))),AND($D36&gt;0,INDEX(Kalender!EX$81:EX$110,MAX(1,$D36))&gt;INDEX(Kalender!$B$81:$B$110,MAX(1,$D36))),AND($E36&gt;0,INDEX(Kalender!EX$81:EX$110,MAX(1,$E36))&gt;INDEX(Kalender!$B$81:$B$110,MAX(1,$E36))),AND($F36&gt;0,INDEX(Kalender!EX$81:EX$110,MAX(1,$F36))&gt;INDEX(Kalender!$B$81:$B$110,MAX(1,$F36)))),2,0))</f>
        <v>0</v>
      </c>
      <c r="EY36" s="5" t="n">
        <f aca="false">IF(Kalender!EY36&lt;&gt;1,0,IF(AND($B36&gt;0,INDEX(Kalender!EY$68:EY$77,MAX(1,$B36))&gt;INDEX(Kalender!$B$68:$B$77,MAX(1,$B36))),1,0)+IF(OR(AND($C36&gt;0,INDEX(Kalender!EY$81:EY$110,MAX(1,$C36))&gt;INDEX(Kalender!$B$81:$B$110,MAX(1,$C36))),AND($D36&gt;0,INDEX(Kalender!EY$81:EY$110,MAX(1,$D36))&gt;INDEX(Kalender!$B$81:$B$110,MAX(1,$D36))),AND($E36&gt;0,INDEX(Kalender!EY$81:EY$110,MAX(1,$E36))&gt;INDEX(Kalender!$B$81:$B$110,MAX(1,$E36))),AND($F36&gt;0,INDEX(Kalender!EY$81:EY$110,MAX(1,$F36))&gt;INDEX(Kalender!$B$81:$B$110,MAX(1,$F36)))),2,0))</f>
        <v>0</v>
      </c>
      <c r="EZ36" s="5" t="n">
        <f aca="false">IF(Kalender!EZ36&lt;&gt;1,0,IF(AND($B36&gt;0,INDEX(Kalender!EZ$68:EZ$77,MAX(1,$B36))&gt;INDEX(Kalender!$B$68:$B$77,MAX(1,$B36))),1,0)+IF(OR(AND($C36&gt;0,INDEX(Kalender!EZ$81:EZ$110,MAX(1,$C36))&gt;INDEX(Kalender!$B$81:$B$110,MAX(1,$C36))),AND($D36&gt;0,INDEX(Kalender!EZ$81:EZ$110,MAX(1,$D36))&gt;INDEX(Kalender!$B$81:$B$110,MAX(1,$D36))),AND($E36&gt;0,INDEX(Kalender!EZ$81:EZ$110,MAX(1,$E36))&gt;INDEX(Kalender!$B$81:$B$110,MAX(1,$E36))),AND($F36&gt;0,INDEX(Kalender!EZ$81:EZ$110,MAX(1,$F36))&gt;INDEX(Kalender!$B$81:$B$110,MAX(1,$F36)))),2,0))</f>
        <v>0</v>
      </c>
      <c r="FA36" s="5" t="n">
        <f aca="false">IF(Kalender!FA36&lt;&gt;1,0,IF(AND($B36&gt;0,INDEX(Kalender!FA$68:FA$77,MAX(1,$B36))&gt;INDEX(Kalender!$B$68:$B$77,MAX(1,$B36))),1,0)+IF(OR(AND($C36&gt;0,INDEX(Kalender!FA$81:FA$110,MAX(1,$C36))&gt;INDEX(Kalender!$B$81:$B$110,MAX(1,$C36))),AND($D36&gt;0,INDEX(Kalender!FA$81:FA$110,MAX(1,$D36))&gt;INDEX(Kalender!$B$81:$B$110,MAX(1,$D36))),AND($E36&gt;0,INDEX(Kalender!FA$81:FA$110,MAX(1,$E36))&gt;INDEX(Kalender!$B$81:$B$110,MAX(1,$E36))),AND($F36&gt;0,INDEX(Kalender!FA$81:FA$110,MAX(1,$F36))&gt;INDEX(Kalender!$B$81:$B$110,MAX(1,$F36)))),2,0))</f>
        <v>0</v>
      </c>
      <c r="FB36" s="5" t="n">
        <f aca="false">IF(Kalender!FB36&lt;&gt;1,0,IF(AND($B36&gt;0,INDEX(Kalender!FB$68:FB$77,MAX(1,$B36))&gt;INDEX(Kalender!$B$68:$B$77,MAX(1,$B36))),1,0)+IF(OR(AND($C36&gt;0,INDEX(Kalender!FB$81:FB$110,MAX(1,$C36))&gt;INDEX(Kalender!$B$81:$B$110,MAX(1,$C36))),AND($D36&gt;0,INDEX(Kalender!FB$81:FB$110,MAX(1,$D36))&gt;INDEX(Kalender!$B$81:$B$110,MAX(1,$D36))),AND($E36&gt;0,INDEX(Kalender!FB$81:FB$110,MAX(1,$E36))&gt;INDEX(Kalender!$B$81:$B$110,MAX(1,$E36))),AND($F36&gt;0,INDEX(Kalender!FB$81:FB$110,MAX(1,$F36))&gt;INDEX(Kalender!$B$81:$B$110,MAX(1,$F36)))),2,0))</f>
        <v>0</v>
      </c>
      <c r="FC36" s="5" t="n">
        <f aca="false">IF(Kalender!FC36&lt;&gt;1,0,IF(AND($B36&gt;0,INDEX(Kalender!FC$68:FC$77,MAX(1,$B36))&gt;INDEX(Kalender!$B$68:$B$77,MAX(1,$B36))),1,0)+IF(OR(AND($C36&gt;0,INDEX(Kalender!FC$81:FC$110,MAX(1,$C36))&gt;INDEX(Kalender!$B$81:$B$110,MAX(1,$C36))),AND($D36&gt;0,INDEX(Kalender!FC$81:FC$110,MAX(1,$D36))&gt;INDEX(Kalender!$B$81:$B$110,MAX(1,$D36))),AND($E36&gt;0,INDEX(Kalender!FC$81:FC$110,MAX(1,$E36))&gt;INDEX(Kalender!$B$81:$B$110,MAX(1,$E36))),AND($F36&gt;0,INDEX(Kalender!FC$81:FC$110,MAX(1,$F36))&gt;INDEX(Kalender!$B$81:$B$110,MAX(1,$F36)))),2,0))</f>
        <v>0</v>
      </c>
      <c r="FD36" s="5" t="n">
        <f aca="false">IF(Kalender!FD36&lt;&gt;1,0,IF(AND($B36&gt;0,INDEX(Kalender!FD$68:FD$77,MAX(1,$B36))&gt;INDEX(Kalender!$B$68:$B$77,MAX(1,$B36))),1,0)+IF(OR(AND($C36&gt;0,INDEX(Kalender!FD$81:FD$110,MAX(1,$C36))&gt;INDEX(Kalender!$B$81:$B$110,MAX(1,$C36))),AND($D36&gt;0,INDEX(Kalender!FD$81:FD$110,MAX(1,$D36))&gt;INDEX(Kalender!$B$81:$B$110,MAX(1,$D36))),AND($E36&gt;0,INDEX(Kalender!FD$81:FD$110,MAX(1,$E36))&gt;INDEX(Kalender!$B$81:$B$110,MAX(1,$E36))),AND($F36&gt;0,INDEX(Kalender!FD$81:FD$110,MAX(1,$F36))&gt;INDEX(Kalender!$B$81:$B$110,MAX(1,$F36)))),2,0))</f>
        <v>0</v>
      </c>
      <c r="FE36" s="5" t="n">
        <f aca="false">IF(Kalender!FE36&lt;&gt;1,0,IF(AND($B36&gt;0,INDEX(Kalender!FE$68:FE$77,MAX(1,$B36))&gt;INDEX(Kalender!$B$68:$B$77,MAX(1,$B36))),1,0)+IF(OR(AND($C36&gt;0,INDEX(Kalender!FE$81:FE$110,MAX(1,$C36))&gt;INDEX(Kalender!$B$81:$B$110,MAX(1,$C36))),AND($D36&gt;0,INDEX(Kalender!FE$81:FE$110,MAX(1,$D36))&gt;INDEX(Kalender!$B$81:$B$110,MAX(1,$D36))),AND($E36&gt;0,INDEX(Kalender!FE$81:FE$110,MAX(1,$E36))&gt;INDEX(Kalender!$B$81:$B$110,MAX(1,$E36))),AND($F36&gt;0,INDEX(Kalender!FE$81:FE$110,MAX(1,$F36))&gt;INDEX(Kalender!$B$81:$B$110,MAX(1,$F36)))),2,0))</f>
        <v>0</v>
      </c>
      <c r="FF36" s="5" t="n">
        <f aca="false">IF(Kalender!FF36&lt;&gt;1,0,IF(AND($B36&gt;0,INDEX(Kalender!FF$68:FF$77,MAX(1,$B36))&gt;INDEX(Kalender!$B$68:$B$77,MAX(1,$B36))),1,0)+IF(OR(AND($C36&gt;0,INDEX(Kalender!FF$81:FF$110,MAX(1,$C36))&gt;INDEX(Kalender!$B$81:$B$110,MAX(1,$C36))),AND($D36&gt;0,INDEX(Kalender!FF$81:FF$110,MAX(1,$D36))&gt;INDEX(Kalender!$B$81:$B$110,MAX(1,$D36))),AND($E36&gt;0,INDEX(Kalender!FF$81:FF$110,MAX(1,$E36))&gt;INDEX(Kalender!$B$81:$B$110,MAX(1,$E36))),AND($F36&gt;0,INDEX(Kalender!FF$81:FF$110,MAX(1,$F36))&gt;INDEX(Kalender!$B$81:$B$110,MAX(1,$F36)))),2,0))</f>
        <v>0</v>
      </c>
      <c r="FG36" s="5" t="n">
        <f aca="false">IF(Kalender!FG36&lt;&gt;1,0,IF(AND($B36&gt;0,INDEX(Kalender!FG$68:FG$77,MAX(1,$B36))&gt;INDEX(Kalender!$B$68:$B$77,MAX(1,$B36))),1,0)+IF(OR(AND($C36&gt;0,INDEX(Kalender!FG$81:FG$110,MAX(1,$C36))&gt;INDEX(Kalender!$B$81:$B$110,MAX(1,$C36))),AND($D36&gt;0,INDEX(Kalender!FG$81:FG$110,MAX(1,$D36))&gt;INDEX(Kalender!$B$81:$B$110,MAX(1,$D36))),AND($E36&gt;0,INDEX(Kalender!FG$81:FG$110,MAX(1,$E36))&gt;INDEX(Kalender!$B$81:$B$110,MAX(1,$E36))),AND($F36&gt;0,INDEX(Kalender!FG$81:FG$110,MAX(1,$F36))&gt;INDEX(Kalender!$B$81:$B$110,MAX(1,$F36)))),2,0))</f>
        <v>0</v>
      </c>
      <c r="FH36" s="5" t="n">
        <f aca="false">IF(Kalender!FH36&lt;&gt;1,0,IF(AND($B36&gt;0,INDEX(Kalender!FH$68:FH$77,MAX(1,$B36))&gt;INDEX(Kalender!$B$68:$B$77,MAX(1,$B36))),1,0)+IF(OR(AND($C36&gt;0,INDEX(Kalender!FH$81:FH$110,MAX(1,$C36))&gt;INDEX(Kalender!$B$81:$B$110,MAX(1,$C36))),AND($D36&gt;0,INDEX(Kalender!FH$81:FH$110,MAX(1,$D36))&gt;INDEX(Kalender!$B$81:$B$110,MAX(1,$D36))),AND($E36&gt;0,INDEX(Kalender!FH$81:FH$110,MAX(1,$E36))&gt;INDEX(Kalender!$B$81:$B$110,MAX(1,$E36))),AND($F36&gt;0,INDEX(Kalender!FH$81:FH$110,MAX(1,$F36))&gt;INDEX(Kalender!$B$81:$B$110,MAX(1,$F36)))),2,0))</f>
        <v>0</v>
      </c>
      <c r="FI36" s="5" t="n">
        <f aca="false">IF(Kalender!FI36&lt;&gt;1,0,IF(AND($B36&gt;0,INDEX(Kalender!FI$68:FI$77,MAX(1,$B36))&gt;INDEX(Kalender!$B$68:$B$77,MAX(1,$B36))),1,0)+IF(OR(AND($C36&gt;0,INDEX(Kalender!FI$81:FI$110,MAX(1,$C36))&gt;INDEX(Kalender!$B$81:$B$110,MAX(1,$C36))),AND($D36&gt;0,INDEX(Kalender!FI$81:FI$110,MAX(1,$D36))&gt;INDEX(Kalender!$B$81:$B$110,MAX(1,$D36))),AND($E36&gt;0,INDEX(Kalender!FI$81:FI$110,MAX(1,$E36))&gt;INDEX(Kalender!$B$81:$B$110,MAX(1,$E36))),AND($F36&gt;0,INDEX(Kalender!FI$81:FI$110,MAX(1,$F36))&gt;INDEX(Kalender!$B$81:$B$110,MAX(1,$F36)))),2,0))</f>
        <v>0</v>
      </c>
      <c r="FJ36" s="5" t="n">
        <f aca="false">IF(Kalender!FJ36&lt;&gt;1,0,IF(AND($B36&gt;0,INDEX(Kalender!FJ$68:FJ$77,MAX(1,$B36))&gt;INDEX(Kalender!$B$68:$B$77,MAX(1,$B36))),1,0)+IF(OR(AND($C36&gt;0,INDEX(Kalender!FJ$81:FJ$110,MAX(1,$C36))&gt;INDEX(Kalender!$B$81:$B$110,MAX(1,$C36))),AND($D36&gt;0,INDEX(Kalender!FJ$81:FJ$110,MAX(1,$D36))&gt;INDEX(Kalender!$B$81:$B$110,MAX(1,$D36))),AND($E36&gt;0,INDEX(Kalender!FJ$81:FJ$110,MAX(1,$E36))&gt;INDEX(Kalender!$B$81:$B$110,MAX(1,$E36))),AND($F36&gt;0,INDEX(Kalender!FJ$81:FJ$110,MAX(1,$F36))&gt;INDEX(Kalender!$B$81:$B$110,MAX(1,$F36)))),2,0))</f>
        <v>0</v>
      </c>
      <c r="FK36" s="5" t="n">
        <f aca="false">IF(Kalender!FK36&lt;&gt;1,0,IF(AND($B36&gt;0,INDEX(Kalender!FK$68:FK$77,MAX(1,$B36))&gt;INDEX(Kalender!$B$68:$B$77,MAX(1,$B36))),1,0)+IF(OR(AND($C36&gt;0,INDEX(Kalender!FK$81:FK$110,MAX(1,$C36))&gt;INDEX(Kalender!$B$81:$B$110,MAX(1,$C36))),AND($D36&gt;0,INDEX(Kalender!FK$81:FK$110,MAX(1,$D36))&gt;INDEX(Kalender!$B$81:$B$110,MAX(1,$D36))),AND($E36&gt;0,INDEX(Kalender!FK$81:FK$110,MAX(1,$E36))&gt;INDEX(Kalender!$B$81:$B$110,MAX(1,$E36))),AND($F36&gt;0,INDEX(Kalender!FK$81:FK$110,MAX(1,$F36))&gt;INDEX(Kalender!$B$81:$B$110,MAX(1,$F36)))),2,0))</f>
        <v>0</v>
      </c>
      <c r="FL36" s="5" t="n">
        <f aca="false">IF(Kalender!FL36&lt;&gt;1,0,IF(AND($B36&gt;0,INDEX(Kalender!FL$68:FL$77,MAX(1,$B36))&gt;INDEX(Kalender!$B$68:$B$77,MAX(1,$B36))),1,0)+IF(OR(AND($C36&gt;0,INDEX(Kalender!FL$81:FL$110,MAX(1,$C36))&gt;INDEX(Kalender!$B$81:$B$110,MAX(1,$C36))),AND($D36&gt;0,INDEX(Kalender!FL$81:FL$110,MAX(1,$D36))&gt;INDEX(Kalender!$B$81:$B$110,MAX(1,$D36))),AND($E36&gt;0,INDEX(Kalender!FL$81:FL$110,MAX(1,$E36))&gt;INDEX(Kalender!$B$81:$B$110,MAX(1,$E36))),AND($F36&gt;0,INDEX(Kalender!FL$81:FL$110,MAX(1,$F36))&gt;INDEX(Kalender!$B$81:$B$110,MAX(1,$F36)))),2,0))</f>
        <v>0</v>
      </c>
      <c r="FM36" s="5" t="n">
        <f aca="false">IF(Kalender!FM36&lt;&gt;1,0,IF(AND($B36&gt;0,INDEX(Kalender!FM$68:FM$77,MAX(1,$B36))&gt;INDEX(Kalender!$B$68:$B$77,MAX(1,$B36))),1,0)+IF(OR(AND($C36&gt;0,INDEX(Kalender!FM$81:FM$110,MAX(1,$C36))&gt;INDEX(Kalender!$B$81:$B$110,MAX(1,$C36))),AND($D36&gt;0,INDEX(Kalender!FM$81:FM$110,MAX(1,$D36))&gt;INDEX(Kalender!$B$81:$B$110,MAX(1,$D36))),AND($E36&gt;0,INDEX(Kalender!FM$81:FM$110,MAX(1,$E36))&gt;INDEX(Kalender!$B$81:$B$110,MAX(1,$E36))),AND($F36&gt;0,INDEX(Kalender!FM$81:FM$110,MAX(1,$F36))&gt;INDEX(Kalender!$B$81:$B$110,MAX(1,$F36)))),2,0))</f>
        <v>0</v>
      </c>
      <c r="FN36" s="5" t="n">
        <f aca="false">IF(Kalender!FN36&lt;&gt;1,0,IF(AND($B36&gt;0,INDEX(Kalender!FN$68:FN$77,MAX(1,$B36))&gt;INDEX(Kalender!$B$68:$B$77,MAX(1,$B36))),1,0)+IF(OR(AND($C36&gt;0,INDEX(Kalender!FN$81:FN$110,MAX(1,$C36))&gt;INDEX(Kalender!$B$81:$B$110,MAX(1,$C36))),AND($D36&gt;0,INDEX(Kalender!FN$81:FN$110,MAX(1,$D36))&gt;INDEX(Kalender!$B$81:$B$110,MAX(1,$D36))),AND($E36&gt;0,INDEX(Kalender!FN$81:FN$110,MAX(1,$E36))&gt;INDEX(Kalender!$B$81:$B$110,MAX(1,$E36))),AND($F36&gt;0,INDEX(Kalender!FN$81:FN$110,MAX(1,$F36))&gt;INDEX(Kalender!$B$81:$B$110,MAX(1,$F36)))),2,0))</f>
        <v>0</v>
      </c>
      <c r="FO36" s="5" t="n">
        <f aca="false">IF(Kalender!FO36&lt;&gt;1,0,IF(AND($B36&gt;0,INDEX(Kalender!FO$68:FO$77,MAX(1,$B36))&gt;INDEX(Kalender!$B$68:$B$77,MAX(1,$B36))),1,0)+IF(OR(AND($C36&gt;0,INDEX(Kalender!FO$81:FO$110,MAX(1,$C36))&gt;INDEX(Kalender!$B$81:$B$110,MAX(1,$C36))),AND($D36&gt;0,INDEX(Kalender!FO$81:FO$110,MAX(1,$D36))&gt;INDEX(Kalender!$B$81:$B$110,MAX(1,$D36))),AND($E36&gt;0,INDEX(Kalender!FO$81:FO$110,MAX(1,$E36))&gt;INDEX(Kalender!$B$81:$B$110,MAX(1,$E36))),AND($F36&gt;0,INDEX(Kalender!FO$81:FO$110,MAX(1,$F36))&gt;INDEX(Kalender!$B$81:$B$110,MAX(1,$F36)))),2,0))</f>
        <v>0</v>
      </c>
      <c r="FP36" s="5" t="n">
        <f aca="false">IF(Kalender!FP36&lt;&gt;1,0,IF(AND($B36&gt;0,INDEX(Kalender!FP$68:FP$77,MAX(1,$B36))&gt;INDEX(Kalender!$B$68:$B$77,MAX(1,$B36))),1,0)+IF(OR(AND($C36&gt;0,INDEX(Kalender!FP$81:FP$110,MAX(1,$C36))&gt;INDEX(Kalender!$B$81:$B$110,MAX(1,$C36))),AND($D36&gt;0,INDEX(Kalender!FP$81:FP$110,MAX(1,$D36))&gt;INDEX(Kalender!$B$81:$B$110,MAX(1,$D36))),AND($E36&gt;0,INDEX(Kalender!FP$81:FP$110,MAX(1,$E36))&gt;INDEX(Kalender!$B$81:$B$110,MAX(1,$E36))),AND($F36&gt;0,INDEX(Kalender!FP$81:FP$110,MAX(1,$F36))&gt;INDEX(Kalender!$B$81:$B$110,MAX(1,$F36)))),2,0))</f>
        <v>0</v>
      </c>
      <c r="FQ36" s="5" t="n">
        <f aca="false">IF(Kalender!FQ36&lt;&gt;1,0,IF(AND($B36&gt;0,INDEX(Kalender!FQ$68:FQ$77,MAX(1,$B36))&gt;INDEX(Kalender!$B$68:$B$77,MAX(1,$B36))),1,0)+IF(OR(AND($C36&gt;0,INDEX(Kalender!FQ$81:FQ$110,MAX(1,$C36))&gt;INDEX(Kalender!$B$81:$B$110,MAX(1,$C36))),AND($D36&gt;0,INDEX(Kalender!FQ$81:FQ$110,MAX(1,$D36))&gt;INDEX(Kalender!$B$81:$B$110,MAX(1,$D36))),AND($E36&gt;0,INDEX(Kalender!FQ$81:FQ$110,MAX(1,$E36))&gt;INDEX(Kalender!$B$81:$B$110,MAX(1,$E36))),AND($F36&gt;0,INDEX(Kalender!FQ$81:FQ$110,MAX(1,$F36))&gt;INDEX(Kalender!$B$81:$B$110,MAX(1,$F36)))),2,0))</f>
        <v>0</v>
      </c>
      <c r="FR36" s="5" t="n">
        <f aca="false">IF(Kalender!FR36&lt;&gt;1,0,IF(AND($B36&gt;0,INDEX(Kalender!FR$68:FR$77,MAX(1,$B36))&gt;INDEX(Kalender!$B$68:$B$77,MAX(1,$B36))),1,0)+IF(OR(AND($C36&gt;0,INDEX(Kalender!FR$81:FR$110,MAX(1,$C36))&gt;INDEX(Kalender!$B$81:$B$110,MAX(1,$C36))),AND($D36&gt;0,INDEX(Kalender!FR$81:FR$110,MAX(1,$D36))&gt;INDEX(Kalender!$B$81:$B$110,MAX(1,$D36))),AND($E36&gt;0,INDEX(Kalender!FR$81:FR$110,MAX(1,$E36))&gt;INDEX(Kalender!$B$81:$B$110,MAX(1,$E36))),AND($F36&gt;0,INDEX(Kalender!FR$81:FR$110,MAX(1,$F36))&gt;INDEX(Kalender!$B$81:$B$110,MAX(1,$F36)))),2,0))</f>
        <v>0</v>
      </c>
      <c r="FS36" s="5" t="n">
        <f aca="false">IF(Kalender!FS36&lt;&gt;1,0,IF(AND($B36&gt;0,INDEX(Kalender!FS$68:FS$77,MAX(1,$B36))&gt;INDEX(Kalender!$B$68:$B$77,MAX(1,$B36))),1,0)+IF(OR(AND($C36&gt;0,INDEX(Kalender!FS$81:FS$110,MAX(1,$C36))&gt;INDEX(Kalender!$B$81:$B$110,MAX(1,$C36))),AND($D36&gt;0,INDEX(Kalender!FS$81:FS$110,MAX(1,$D36))&gt;INDEX(Kalender!$B$81:$B$110,MAX(1,$D36))),AND($E36&gt;0,INDEX(Kalender!FS$81:FS$110,MAX(1,$E36))&gt;INDEX(Kalender!$B$81:$B$110,MAX(1,$E36))),AND($F36&gt;0,INDEX(Kalender!FS$81:FS$110,MAX(1,$F36))&gt;INDEX(Kalender!$B$81:$B$110,MAX(1,$F36)))),2,0))</f>
        <v>0</v>
      </c>
      <c r="FT36" s="5" t="n">
        <f aca="false">IF(Kalender!FT36&lt;&gt;1,0,IF(AND($B36&gt;0,INDEX(Kalender!FT$68:FT$77,MAX(1,$B36))&gt;INDEX(Kalender!$B$68:$B$77,MAX(1,$B36))),1,0)+IF(OR(AND($C36&gt;0,INDEX(Kalender!FT$81:FT$110,MAX(1,$C36))&gt;INDEX(Kalender!$B$81:$B$110,MAX(1,$C36))),AND($D36&gt;0,INDEX(Kalender!FT$81:FT$110,MAX(1,$D36))&gt;INDEX(Kalender!$B$81:$B$110,MAX(1,$D36))),AND($E36&gt;0,INDEX(Kalender!FT$81:FT$110,MAX(1,$E36))&gt;INDEX(Kalender!$B$81:$B$110,MAX(1,$E36))),AND($F36&gt;0,INDEX(Kalender!FT$81:FT$110,MAX(1,$F36))&gt;INDEX(Kalender!$B$81:$B$110,MAX(1,$F36)))),2,0))</f>
        <v>0</v>
      </c>
      <c r="FU36" s="5" t="n">
        <f aca="false">IF(Kalender!FU36&lt;&gt;1,0,IF(AND($B36&gt;0,INDEX(Kalender!FU$68:FU$77,MAX(1,$B36))&gt;INDEX(Kalender!$B$68:$B$77,MAX(1,$B36))),1,0)+IF(OR(AND($C36&gt;0,INDEX(Kalender!FU$81:FU$110,MAX(1,$C36))&gt;INDEX(Kalender!$B$81:$B$110,MAX(1,$C36))),AND($D36&gt;0,INDEX(Kalender!FU$81:FU$110,MAX(1,$D36))&gt;INDEX(Kalender!$B$81:$B$110,MAX(1,$D36))),AND($E36&gt;0,INDEX(Kalender!FU$81:FU$110,MAX(1,$E36))&gt;INDEX(Kalender!$B$81:$B$110,MAX(1,$E36))),AND($F36&gt;0,INDEX(Kalender!FU$81:FU$110,MAX(1,$F36))&gt;INDEX(Kalender!$B$81:$B$110,MAX(1,$F36)))),2,0))</f>
        <v>0</v>
      </c>
      <c r="FV36" s="5" t="n">
        <f aca="false">IF(Kalender!FV36&lt;&gt;1,0,IF(AND($B36&gt;0,INDEX(Kalender!FV$68:FV$77,MAX(1,$B36))&gt;INDEX(Kalender!$B$68:$B$77,MAX(1,$B36))),1,0)+IF(OR(AND($C36&gt;0,INDEX(Kalender!FV$81:FV$110,MAX(1,$C36))&gt;INDEX(Kalender!$B$81:$B$110,MAX(1,$C36))),AND($D36&gt;0,INDEX(Kalender!FV$81:FV$110,MAX(1,$D36))&gt;INDEX(Kalender!$B$81:$B$110,MAX(1,$D36))),AND($E36&gt;0,INDEX(Kalender!FV$81:FV$110,MAX(1,$E36))&gt;INDEX(Kalender!$B$81:$B$110,MAX(1,$E36))),AND($F36&gt;0,INDEX(Kalender!FV$81:FV$110,MAX(1,$F36))&gt;INDEX(Kalender!$B$81:$B$110,MAX(1,$F36)))),2,0))</f>
        <v>0</v>
      </c>
      <c r="FW36" s="5" t="n">
        <f aca="false">IF(Kalender!FW36&lt;&gt;1,0,IF(AND($B36&gt;0,INDEX(Kalender!FW$68:FW$77,MAX(1,$B36))&gt;INDEX(Kalender!$B$68:$B$77,MAX(1,$B36))),1,0)+IF(OR(AND($C36&gt;0,INDEX(Kalender!FW$81:FW$110,MAX(1,$C36))&gt;INDEX(Kalender!$B$81:$B$110,MAX(1,$C36))),AND($D36&gt;0,INDEX(Kalender!FW$81:FW$110,MAX(1,$D36))&gt;INDEX(Kalender!$B$81:$B$110,MAX(1,$D36))),AND($E36&gt;0,INDEX(Kalender!FW$81:FW$110,MAX(1,$E36))&gt;INDEX(Kalender!$B$81:$B$110,MAX(1,$E36))),AND($F36&gt;0,INDEX(Kalender!FW$81:FW$110,MAX(1,$F36))&gt;INDEX(Kalender!$B$81:$B$110,MAX(1,$F36)))),2,0))</f>
        <v>0</v>
      </c>
      <c r="FX36" s="5" t="n">
        <f aca="false">IF(Kalender!FX36&lt;&gt;1,0,IF(AND($B36&gt;0,INDEX(Kalender!FX$68:FX$77,MAX(1,$B36))&gt;INDEX(Kalender!$B$68:$B$77,MAX(1,$B36))),1,0)+IF(OR(AND($C36&gt;0,INDEX(Kalender!FX$81:FX$110,MAX(1,$C36))&gt;INDEX(Kalender!$B$81:$B$110,MAX(1,$C36))),AND($D36&gt;0,INDEX(Kalender!FX$81:FX$110,MAX(1,$D36))&gt;INDEX(Kalender!$B$81:$B$110,MAX(1,$D36))),AND($E36&gt;0,INDEX(Kalender!FX$81:FX$110,MAX(1,$E36))&gt;INDEX(Kalender!$B$81:$B$110,MAX(1,$E36))),AND($F36&gt;0,INDEX(Kalender!FX$81:FX$110,MAX(1,$F36))&gt;INDEX(Kalender!$B$81:$B$110,MAX(1,$F36)))),2,0))</f>
        <v>0</v>
      </c>
      <c r="FY36" s="5" t="n">
        <f aca="false">IF(Kalender!FY36&lt;&gt;1,0,IF(AND($B36&gt;0,INDEX(Kalender!FY$68:FY$77,MAX(1,$B36))&gt;INDEX(Kalender!$B$68:$B$77,MAX(1,$B36))),1,0)+IF(OR(AND($C36&gt;0,INDEX(Kalender!FY$81:FY$110,MAX(1,$C36))&gt;INDEX(Kalender!$B$81:$B$110,MAX(1,$C36))),AND($D36&gt;0,INDEX(Kalender!FY$81:FY$110,MAX(1,$D36))&gt;INDEX(Kalender!$B$81:$B$110,MAX(1,$D36))),AND($E36&gt;0,INDEX(Kalender!FY$81:FY$110,MAX(1,$E36))&gt;INDEX(Kalender!$B$81:$B$110,MAX(1,$E36))),AND($F36&gt;0,INDEX(Kalender!FY$81:FY$110,MAX(1,$F36))&gt;INDEX(Kalender!$B$81:$B$110,MAX(1,$F36)))),2,0))</f>
        <v>0</v>
      </c>
      <c r="FZ36" s="5" t="n">
        <f aca="false">IF(Kalender!FZ36&lt;&gt;1,0,IF(AND($B36&gt;0,INDEX(Kalender!FZ$68:FZ$77,MAX(1,$B36))&gt;INDEX(Kalender!$B$68:$B$77,MAX(1,$B36))),1,0)+IF(OR(AND($C36&gt;0,INDEX(Kalender!FZ$81:FZ$110,MAX(1,$C36))&gt;INDEX(Kalender!$B$81:$B$110,MAX(1,$C36))),AND($D36&gt;0,INDEX(Kalender!FZ$81:FZ$110,MAX(1,$D36))&gt;INDEX(Kalender!$B$81:$B$110,MAX(1,$D36))),AND($E36&gt;0,INDEX(Kalender!FZ$81:FZ$110,MAX(1,$E36))&gt;INDEX(Kalender!$B$81:$B$110,MAX(1,$E36))),AND($F36&gt;0,INDEX(Kalender!FZ$81:FZ$110,MAX(1,$F36))&gt;INDEX(Kalender!$B$81:$B$110,MAX(1,$F36)))),2,0))</f>
        <v>0</v>
      </c>
      <c r="GA36" s="5" t="n">
        <f aca="false">IF(Kalender!GA36&lt;&gt;1,0,IF(AND($B36&gt;0,INDEX(Kalender!GA$68:GA$77,MAX(1,$B36))&gt;INDEX(Kalender!$B$68:$B$77,MAX(1,$B36))),1,0)+IF(OR(AND($C36&gt;0,INDEX(Kalender!GA$81:GA$110,MAX(1,$C36))&gt;INDEX(Kalender!$B$81:$B$110,MAX(1,$C36))),AND($D36&gt;0,INDEX(Kalender!GA$81:GA$110,MAX(1,$D36))&gt;INDEX(Kalender!$B$81:$B$110,MAX(1,$D36))),AND($E36&gt;0,INDEX(Kalender!GA$81:GA$110,MAX(1,$E36))&gt;INDEX(Kalender!$B$81:$B$110,MAX(1,$E36))),AND($F36&gt;0,INDEX(Kalender!GA$81:GA$110,MAX(1,$F36))&gt;INDEX(Kalender!$B$81:$B$110,MAX(1,$F36)))),2,0))</f>
        <v>0</v>
      </c>
      <c r="GB36" s="5" t="n">
        <f aca="false">IF(Kalender!GB36&lt;&gt;1,0,IF(AND($B36&gt;0,INDEX(Kalender!GB$68:GB$77,MAX(1,$B36))&gt;INDEX(Kalender!$B$68:$B$77,MAX(1,$B36))),1,0)+IF(OR(AND($C36&gt;0,INDEX(Kalender!GB$81:GB$110,MAX(1,$C36))&gt;INDEX(Kalender!$B$81:$B$110,MAX(1,$C36))),AND($D36&gt;0,INDEX(Kalender!GB$81:GB$110,MAX(1,$D36))&gt;INDEX(Kalender!$B$81:$B$110,MAX(1,$D36))),AND($E36&gt;0,INDEX(Kalender!GB$81:GB$110,MAX(1,$E36))&gt;INDEX(Kalender!$B$81:$B$110,MAX(1,$E36))),AND($F36&gt;0,INDEX(Kalender!GB$81:GB$110,MAX(1,$F36))&gt;INDEX(Kalender!$B$81:$B$110,MAX(1,$F36)))),2,0))</f>
        <v>0</v>
      </c>
      <c r="GC36" s="5" t="n">
        <f aca="false">IF(Kalender!GC36&lt;&gt;1,0,IF(AND($B36&gt;0,INDEX(Kalender!GC$68:GC$77,MAX(1,$B36))&gt;INDEX(Kalender!$B$68:$B$77,MAX(1,$B36))),1,0)+IF(OR(AND($C36&gt;0,INDEX(Kalender!GC$81:GC$110,MAX(1,$C36))&gt;INDEX(Kalender!$B$81:$B$110,MAX(1,$C36))),AND($D36&gt;0,INDEX(Kalender!GC$81:GC$110,MAX(1,$D36))&gt;INDEX(Kalender!$B$81:$B$110,MAX(1,$D36))),AND($E36&gt;0,INDEX(Kalender!GC$81:GC$110,MAX(1,$E36))&gt;INDEX(Kalender!$B$81:$B$110,MAX(1,$E36))),AND($F36&gt;0,INDEX(Kalender!GC$81:GC$110,MAX(1,$F36))&gt;INDEX(Kalender!$B$81:$B$110,MAX(1,$F36)))),2,0))</f>
        <v>0</v>
      </c>
      <c r="GD36" s="5" t="n">
        <f aca="false">IF(Kalender!GD36&lt;&gt;1,0,IF(AND($B36&gt;0,INDEX(Kalender!GD$68:GD$77,MAX(1,$B36))&gt;INDEX(Kalender!$B$68:$B$77,MAX(1,$B36))),1,0)+IF(OR(AND($C36&gt;0,INDEX(Kalender!GD$81:GD$110,MAX(1,$C36))&gt;INDEX(Kalender!$B$81:$B$110,MAX(1,$C36))),AND($D36&gt;0,INDEX(Kalender!GD$81:GD$110,MAX(1,$D36))&gt;INDEX(Kalender!$B$81:$B$110,MAX(1,$D36))),AND($E36&gt;0,INDEX(Kalender!GD$81:GD$110,MAX(1,$E36))&gt;INDEX(Kalender!$B$81:$B$110,MAX(1,$E36))),AND($F36&gt;0,INDEX(Kalender!GD$81:GD$110,MAX(1,$F36))&gt;INDEX(Kalender!$B$81:$B$110,MAX(1,$F36)))),2,0))</f>
        <v>0</v>
      </c>
      <c r="GE36" s="5" t="n">
        <f aca="false">IF(Kalender!GE36&lt;&gt;1,0,IF(AND($B36&gt;0,INDEX(Kalender!GE$68:GE$77,MAX(1,$B36))&gt;INDEX(Kalender!$B$68:$B$77,MAX(1,$B36))),1,0)+IF(OR(AND($C36&gt;0,INDEX(Kalender!GE$81:GE$110,MAX(1,$C36))&gt;INDEX(Kalender!$B$81:$B$110,MAX(1,$C36))),AND($D36&gt;0,INDEX(Kalender!GE$81:GE$110,MAX(1,$D36))&gt;INDEX(Kalender!$B$81:$B$110,MAX(1,$D36))),AND($E36&gt;0,INDEX(Kalender!GE$81:GE$110,MAX(1,$E36))&gt;INDEX(Kalender!$B$81:$B$110,MAX(1,$E36))),AND($F36&gt;0,INDEX(Kalender!GE$81:GE$110,MAX(1,$F36))&gt;INDEX(Kalender!$B$81:$B$110,MAX(1,$F36)))),2,0))</f>
        <v>0</v>
      </c>
      <c r="GF36" s="5" t="n">
        <f aca="false">IF(Kalender!GF36&lt;&gt;1,0,IF(AND($B36&gt;0,INDEX(Kalender!GF$68:GF$77,MAX(1,$B36))&gt;INDEX(Kalender!$B$68:$B$77,MAX(1,$B36))),1,0)+IF(OR(AND($C36&gt;0,INDEX(Kalender!GF$81:GF$110,MAX(1,$C36))&gt;INDEX(Kalender!$B$81:$B$110,MAX(1,$C36))),AND($D36&gt;0,INDEX(Kalender!GF$81:GF$110,MAX(1,$D36))&gt;INDEX(Kalender!$B$81:$B$110,MAX(1,$D36))),AND($E36&gt;0,INDEX(Kalender!GF$81:GF$110,MAX(1,$E36))&gt;INDEX(Kalender!$B$81:$B$110,MAX(1,$E36))),AND($F36&gt;0,INDEX(Kalender!GF$81:GF$110,MAX(1,$F36))&gt;INDEX(Kalender!$B$81:$B$110,MAX(1,$F36)))),2,0))</f>
        <v>0</v>
      </c>
      <c r="GG36" s="5" t="n">
        <f aca="false">IF(Kalender!GG36&lt;&gt;1,0,IF(AND($B36&gt;0,INDEX(Kalender!GG$68:GG$77,MAX(1,$B36))&gt;INDEX(Kalender!$B$68:$B$77,MAX(1,$B36))),1,0)+IF(OR(AND($C36&gt;0,INDEX(Kalender!GG$81:GG$110,MAX(1,$C36))&gt;INDEX(Kalender!$B$81:$B$110,MAX(1,$C36))),AND($D36&gt;0,INDEX(Kalender!GG$81:GG$110,MAX(1,$D36))&gt;INDEX(Kalender!$B$81:$B$110,MAX(1,$D36))),AND($E36&gt;0,INDEX(Kalender!GG$81:GG$110,MAX(1,$E36))&gt;INDEX(Kalender!$B$81:$B$110,MAX(1,$E36))),AND($F36&gt;0,INDEX(Kalender!GG$81:GG$110,MAX(1,$F36))&gt;INDEX(Kalender!$B$81:$B$110,MAX(1,$F36)))),2,0))</f>
        <v>0</v>
      </c>
      <c r="GH36" s="5" t="n">
        <f aca="false">IF(Kalender!GH36&lt;&gt;1,0,IF(AND($B36&gt;0,INDEX(Kalender!GH$68:GH$77,MAX(1,$B36))&gt;INDEX(Kalender!$B$68:$B$77,MAX(1,$B36))),1,0)+IF(OR(AND($C36&gt;0,INDEX(Kalender!GH$81:GH$110,MAX(1,$C36))&gt;INDEX(Kalender!$B$81:$B$110,MAX(1,$C36))),AND($D36&gt;0,INDEX(Kalender!GH$81:GH$110,MAX(1,$D36))&gt;INDEX(Kalender!$B$81:$B$110,MAX(1,$D36))),AND($E36&gt;0,INDEX(Kalender!GH$81:GH$110,MAX(1,$E36))&gt;INDEX(Kalender!$B$81:$B$110,MAX(1,$E36))),AND($F36&gt;0,INDEX(Kalender!GH$81:GH$110,MAX(1,$F36))&gt;INDEX(Kalender!$B$81:$B$110,MAX(1,$F36)))),2,0))</f>
        <v>0</v>
      </c>
      <c r="GI36" s="5" t="n">
        <f aca="false">IF(Kalender!GI36&lt;&gt;1,0,IF(AND($B36&gt;0,INDEX(Kalender!GI$68:GI$77,MAX(1,$B36))&gt;INDEX(Kalender!$B$68:$B$77,MAX(1,$B36))),1,0)+IF(OR(AND($C36&gt;0,INDEX(Kalender!GI$81:GI$110,MAX(1,$C36))&gt;INDEX(Kalender!$B$81:$B$110,MAX(1,$C36))),AND($D36&gt;0,INDEX(Kalender!GI$81:GI$110,MAX(1,$D36))&gt;INDEX(Kalender!$B$81:$B$110,MAX(1,$D36))),AND($E36&gt;0,INDEX(Kalender!GI$81:GI$110,MAX(1,$E36))&gt;INDEX(Kalender!$B$81:$B$110,MAX(1,$E36))),AND($F36&gt;0,INDEX(Kalender!GI$81:GI$110,MAX(1,$F36))&gt;INDEX(Kalender!$B$81:$B$110,MAX(1,$F36)))),2,0))</f>
        <v>0</v>
      </c>
      <c r="GJ36" s="5" t="n">
        <f aca="false">IF(Kalender!GJ36&lt;&gt;1,0,IF(AND($B36&gt;0,INDEX(Kalender!GJ$68:GJ$77,MAX(1,$B36))&gt;INDEX(Kalender!$B$68:$B$77,MAX(1,$B36))),1,0)+IF(OR(AND($C36&gt;0,INDEX(Kalender!GJ$81:GJ$110,MAX(1,$C36))&gt;INDEX(Kalender!$B$81:$B$110,MAX(1,$C36))),AND($D36&gt;0,INDEX(Kalender!GJ$81:GJ$110,MAX(1,$D36))&gt;INDEX(Kalender!$B$81:$B$110,MAX(1,$D36))),AND($E36&gt;0,INDEX(Kalender!GJ$81:GJ$110,MAX(1,$E36))&gt;INDEX(Kalender!$B$81:$B$110,MAX(1,$E36))),AND($F36&gt;0,INDEX(Kalender!GJ$81:GJ$110,MAX(1,$F36))&gt;INDEX(Kalender!$B$81:$B$110,MAX(1,$F36)))),2,0))</f>
        <v>0</v>
      </c>
      <c r="GK36" s="5" t="n">
        <f aca="false">IF(Kalender!GK36&lt;&gt;1,0,IF(AND($B36&gt;0,INDEX(Kalender!GK$68:GK$77,MAX(1,$B36))&gt;INDEX(Kalender!$B$68:$B$77,MAX(1,$B36))),1,0)+IF(OR(AND($C36&gt;0,INDEX(Kalender!GK$81:GK$110,MAX(1,$C36))&gt;INDEX(Kalender!$B$81:$B$110,MAX(1,$C36))),AND($D36&gt;0,INDEX(Kalender!GK$81:GK$110,MAX(1,$D36))&gt;INDEX(Kalender!$B$81:$B$110,MAX(1,$D36))),AND($E36&gt;0,INDEX(Kalender!GK$81:GK$110,MAX(1,$E36))&gt;INDEX(Kalender!$B$81:$B$110,MAX(1,$E36))),AND($F36&gt;0,INDEX(Kalender!GK$81:GK$110,MAX(1,$F36))&gt;INDEX(Kalender!$B$81:$B$110,MAX(1,$F36)))),2,0))</f>
        <v>0</v>
      </c>
      <c r="GL36" s="5" t="n">
        <f aca="false">IF(Kalender!GL36&lt;&gt;1,0,IF(AND($B36&gt;0,INDEX(Kalender!GL$68:GL$77,MAX(1,$B36))&gt;INDEX(Kalender!$B$68:$B$77,MAX(1,$B36))),1,0)+IF(OR(AND($C36&gt;0,INDEX(Kalender!GL$81:GL$110,MAX(1,$C36))&gt;INDEX(Kalender!$B$81:$B$110,MAX(1,$C36))),AND($D36&gt;0,INDEX(Kalender!GL$81:GL$110,MAX(1,$D36))&gt;INDEX(Kalender!$B$81:$B$110,MAX(1,$D36))),AND($E36&gt;0,INDEX(Kalender!GL$81:GL$110,MAX(1,$E36))&gt;INDEX(Kalender!$B$81:$B$110,MAX(1,$E36))),AND($F36&gt;0,INDEX(Kalender!GL$81:GL$110,MAX(1,$F36))&gt;INDEX(Kalender!$B$81:$B$110,MAX(1,$F36)))),2,0))</f>
        <v>0</v>
      </c>
      <c r="GM36" s="5" t="n">
        <f aca="false">IF(Kalender!GM36&lt;&gt;1,0,IF(AND($B36&gt;0,INDEX(Kalender!GM$68:GM$77,MAX(1,$B36))&gt;INDEX(Kalender!$B$68:$B$77,MAX(1,$B36))),1,0)+IF(OR(AND($C36&gt;0,INDEX(Kalender!GM$81:GM$110,MAX(1,$C36))&gt;INDEX(Kalender!$B$81:$B$110,MAX(1,$C36))),AND($D36&gt;0,INDEX(Kalender!GM$81:GM$110,MAX(1,$D36))&gt;INDEX(Kalender!$B$81:$B$110,MAX(1,$D36))),AND($E36&gt;0,INDEX(Kalender!GM$81:GM$110,MAX(1,$E36))&gt;INDEX(Kalender!$B$81:$B$110,MAX(1,$E36))),AND($F36&gt;0,INDEX(Kalender!GM$81:GM$110,MAX(1,$F36))&gt;INDEX(Kalender!$B$81:$B$110,MAX(1,$F36)))),2,0))</f>
        <v>0</v>
      </c>
      <c r="GN36" s="5" t="n">
        <f aca="false">IF(Kalender!GN36&lt;&gt;1,0,IF(AND($B36&gt;0,INDEX(Kalender!GN$68:GN$77,MAX(1,$B36))&gt;INDEX(Kalender!$B$68:$B$77,MAX(1,$B36))),1,0)+IF(OR(AND($C36&gt;0,INDEX(Kalender!GN$81:GN$110,MAX(1,$C36))&gt;INDEX(Kalender!$B$81:$B$110,MAX(1,$C36))),AND($D36&gt;0,INDEX(Kalender!GN$81:GN$110,MAX(1,$D36))&gt;INDEX(Kalender!$B$81:$B$110,MAX(1,$D36))),AND($E36&gt;0,INDEX(Kalender!GN$81:GN$110,MAX(1,$E36))&gt;INDEX(Kalender!$B$81:$B$110,MAX(1,$E36))),AND($F36&gt;0,INDEX(Kalender!GN$81:GN$110,MAX(1,$F36))&gt;INDEX(Kalender!$B$81:$B$110,MAX(1,$F36)))),2,0))</f>
        <v>0</v>
      </c>
      <c r="GO36" s="5" t="n">
        <f aca="false">IF(Kalender!GO36&lt;&gt;1,0,IF(AND($B36&gt;0,INDEX(Kalender!GO$68:GO$77,MAX(1,$B36))&gt;INDEX(Kalender!$B$68:$B$77,MAX(1,$B36))),1,0)+IF(OR(AND($C36&gt;0,INDEX(Kalender!GO$81:GO$110,MAX(1,$C36))&gt;INDEX(Kalender!$B$81:$B$110,MAX(1,$C36))),AND($D36&gt;0,INDEX(Kalender!GO$81:GO$110,MAX(1,$D36))&gt;INDEX(Kalender!$B$81:$B$110,MAX(1,$D36))),AND($E36&gt;0,INDEX(Kalender!GO$81:GO$110,MAX(1,$E36))&gt;INDEX(Kalender!$B$81:$B$110,MAX(1,$E36))),AND($F36&gt;0,INDEX(Kalender!GO$81:GO$110,MAX(1,$F36))&gt;INDEX(Kalender!$B$81:$B$110,MAX(1,$F36)))),2,0))</f>
        <v>0</v>
      </c>
      <c r="GP36" s="5" t="n">
        <f aca="false">IF(Kalender!GP36&lt;&gt;1,0,IF(AND($B36&gt;0,INDEX(Kalender!GP$68:GP$77,MAX(1,$B36))&gt;INDEX(Kalender!$B$68:$B$77,MAX(1,$B36))),1,0)+IF(OR(AND($C36&gt;0,INDEX(Kalender!GP$81:GP$110,MAX(1,$C36))&gt;INDEX(Kalender!$B$81:$B$110,MAX(1,$C36))),AND($D36&gt;0,INDEX(Kalender!GP$81:GP$110,MAX(1,$D36))&gt;INDEX(Kalender!$B$81:$B$110,MAX(1,$D36))),AND($E36&gt;0,INDEX(Kalender!GP$81:GP$110,MAX(1,$E36))&gt;INDEX(Kalender!$B$81:$B$110,MAX(1,$E36))),AND($F36&gt;0,INDEX(Kalender!GP$81:GP$110,MAX(1,$F36))&gt;INDEX(Kalender!$B$81:$B$110,MAX(1,$F36)))),2,0))</f>
        <v>0</v>
      </c>
      <c r="GQ36" s="5" t="n">
        <f aca="false">IF(Kalender!GQ36&lt;&gt;1,0,IF(AND($B36&gt;0,INDEX(Kalender!GQ$68:GQ$77,MAX(1,$B36))&gt;INDEX(Kalender!$B$68:$B$77,MAX(1,$B36))),1,0)+IF(OR(AND($C36&gt;0,INDEX(Kalender!GQ$81:GQ$110,MAX(1,$C36))&gt;INDEX(Kalender!$B$81:$B$110,MAX(1,$C36))),AND($D36&gt;0,INDEX(Kalender!GQ$81:GQ$110,MAX(1,$D36))&gt;INDEX(Kalender!$B$81:$B$110,MAX(1,$D36))),AND($E36&gt;0,INDEX(Kalender!GQ$81:GQ$110,MAX(1,$E36))&gt;INDEX(Kalender!$B$81:$B$110,MAX(1,$E36))),AND($F36&gt;0,INDEX(Kalender!GQ$81:GQ$110,MAX(1,$F36))&gt;INDEX(Kalender!$B$81:$B$110,MAX(1,$F36)))),2,0))</f>
        <v>0</v>
      </c>
      <c r="GR36" s="5" t="n">
        <f aca="false">IF(Kalender!GR36&lt;&gt;1,0,IF(AND($B36&gt;0,INDEX(Kalender!GR$68:GR$77,MAX(1,$B36))&gt;INDEX(Kalender!$B$68:$B$77,MAX(1,$B36))),1,0)+IF(OR(AND($C36&gt;0,INDEX(Kalender!GR$81:GR$110,MAX(1,$C36))&gt;INDEX(Kalender!$B$81:$B$110,MAX(1,$C36))),AND($D36&gt;0,INDEX(Kalender!GR$81:GR$110,MAX(1,$D36))&gt;INDEX(Kalender!$B$81:$B$110,MAX(1,$D36))),AND($E36&gt;0,INDEX(Kalender!GR$81:GR$110,MAX(1,$E36))&gt;INDEX(Kalender!$B$81:$B$110,MAX(1,$E36))),AND($F36&gt;0,INDEX(Kalender!GR$81:GR$110,MAX(1,$F36))&gt;INDEX(Kalender!$B$81:$B$110,MAX(1,$F36)))),2,0))</f>
        <v>0</v>
      </c>
      <c r="GS36" s="5" t="n">
        <f aca="false">IF(Kalender!GS36&lt;&gt;1,0,IF(AND($B36&gt;0,INDEX(Kalender!GS$68:GS$77,MAX(1,$B36))&gt;INDEX(Kalender!$B$68:$B$77,MAX(1,$B36))),1,0)+IF(OR(AND($C36&gt;0,INDEX(Kalender!GS$81:GS$110,MAX(1,$C36))&gt;INDEX(Kalender!$B$81:$B$110,MAX(1,$C36))),AND($D36&gt;0,INDEX(Kalender!GS$81:GS$110,MAX(1,$D36))&gt;INDEX(Kalender!$B$81:$B$110,MAX(1,$D36))),AND($E36&gt;0,INDEX(Kalender!GS$81:GS$110,MAX(1,$E36))&gt;INDEX(Kalender!$B$81:$B$110,MAX(1,$E36))),AND($F36&gt;0,INDEX(Kalender!GS$81:GS$110,MAX(1,$F36))&gt;INDEX(Kalender!$B$81:$B$110,MAX(1,$F36)))),2,0))</f>
        <v>0</v>
      </c>
      <c r="GT36" s="5" t="n">
        <f aca="false">IF(Kalender!GT36&lt;&gt;1,0,IF(AND($B36&gt;0,INDEX(Kalender!GT$68:GT$77,MAX(1,$B36))&gt;INDEX(Kalender!$B$68:$B$77,MAX(1,$B36))),1,0)+IF(OR(AND($C36&gt;0,INDEX(Kalender!GT$81:GT$110,MAX(1,$C36))&gt;INDEX(Kalender!$B$81:$B$110,MAX(1,$C36))),AND($D36&gt;0,INDEX(Kalender!GT$81:GT$110,MAX(1,$D36))&gt;INDEX(Kalender!$B$81:$B$110,MAX(1,$D36))),AND($E36&gt;0,INDEX(Kalender!GT$81:GT$110,MAX(1,$E36))&gt;INDEX(Kalender!$B$81:$B$110,MAX(1,$E36))),AND($F36&gt;0,INDEX(Kalender!GT$81:GT$110,MAX(1,$F36))&gt;INDEX(Kalender!$B$81:$B$110,MAX(1,$F36)))),2,0))</f>
        <v>0</v>
      </c>
      <c r="GU36" s="5" t="n">
        <f aca="false">IF(Kalender!GU36&lt;&gt;1,0,IF(AND($B36&gt;0,INDEX(Kalender!GU$68:GU$77,MAX(1,$B36))&gt;INDEX(Kalender!$B$68:$B$77,MAX(1,$B36))),1,0)+IF(OR(AND($C36&gt;0,INDEX(Kalender!GU$81:GU$110,MAX(1,$C36))&gt;INDEX(Kalender!$B$81:$B$110,MAX(1,$C36))),AND($D36&gt;0,INDEX(Kalender!GU$81:GU$110,MAX(1,$D36))&gt;INDEX(Kalender!$B$81:$B$110,MAX(1,$D36))),AND($E36&gt;0,INDEX(Kalender!GU$81:GU$110,MAX(1,$E36))&gt;INDEX(Kalender!$B$81:$B$110,MAX(1,$E36))),AND($F36&gt;0,INDEX(Kalender!GU$81:GU$110,MAX(1,$F36))&gt;INDEX(Kalender!$B$81:$B$110,MAX(1,$F36)))),2,0))</f>
        <v>0</v>
      </c>
      <c r="GV36" s="5" t="n">
        <f aca="false">IF(Kalender!GV36&lt;&gt;1,0,IF(AND($B36&gt;0,INDEX(Kalender!GV$68:GV$77,MAX(1,$B36))&gt;INDEX(Kalender!$B$68:$B$77,MAX(1,$B36))),1,0)+IF(OR(AND($C36&gt;0,INDEX(Kalender!GV$81:GV$110,MAX(1,$C36))&gt;INDEX(Kalender!$B$81:$B$110,MAX(1,$C36))),AND($D36&gt;0,INDEX(Kalender!GV$81:GV$110,MAX(1,$D36))&gt;INDEX(Kalender!$B$81:$B$110,MAX(1,$D36))),AND($E36&gt;0,INDEX(Kalender!GV$81:GV$110,MAX(1,$E36))&gt;INDEX(Kalender!$B$81:$B$110,MAX(1,$E36))),AND($F36&gt;0,INDEX(Kalender!GV$81:GV$110,MAX(1,$F36))&gt;INDEX(Kalender!$B$81:$B$110,MAX(1,$F36)))),2,0))</f>
        <v>0</v>
      </c>
      <c r="GW36" s="5" t="n">
        <f aca="false">IF(Kalender!GW36&lt;&gt;1,0,IF(AND($B36&gt;0,INDEX(Kalender!GW$68:GW$77,MAX(1,$B36))&gt;INDEX(Kalender!$B$68:$B$77,MAX(1,$B36))),1,0)+IF(OR(AND($C36&gt;0,INDEX(Kalender!GW$81:GW$110,MAX(1,$C36))&gt;INDEX(Kalender!$B$81:$B$110,MAX(1,$C36))),AND($D36&gt;0,INDEX(Kalender!GW$81:GW$110,MAX(1,$D36))&gt;INDEX(Kalender!$B$81:$B$110,MAX(1,$D36))),AND($E36&gt;0,INDEX(Kalender!GW$81:GW$110,MAX(1,$E36))&gt;INDEX(Kalender!$B$81:$B$110,MAX(1,$E36))),AND($F36&gt;0,INDEX(Kalender!GW$81:GW$110,MAX(1,$F36))&gt;INDEX(Kalender!$B$81:$B$110,MAX(1,$F36)))),2,0))</f>
        <v>0</v>
      </c>
      <c r="GX36" s="5" t="n">
        <f aca="false">IF(Kalender!GX36&lt;&gt;1,0,IF(AND($B36&gt;0,INDEX(Kalender!GX$68:GX$77,MAX(1,$B36))&gt;INDEX(Kalender!$B$68:$B$77,MAX(1,$B36))),1,0)+IF(OR(AND($C36&gt;0,INDEX(Kalender!GX$81:GX$110,MAX(1,$C36))&gt;INDEX(Kalender!$B$81:$B$110,MAX(1,$C36))),AND($D36&gt;0,INDEX(Kalender!GX$81:GX$110,MAX(1,$D36))&gt;INDEX(Kalender!$B$81:$B$110,MAX(1,$D36))),AND($E36&gt;0,INDEX(Kalender!GX$81:GX$110,MAX(1,$E36))&gt;INDEX(Kalender!$B$81:$B$110,MAX(1,$E36))),AND($F36&gt;0,INDEX(Kalender!GX$81:GX$110,MAX(1,$F36))&gt;INDEX(Kalender!$B$81:$B$110,MAX(1,$F36)))),2,0))</f>
        <v>0</v>
      </c>
      <c r="GY36" s="5" t="n">
        <f aca="false">IF(Kalender!GY36&lt;&gt;1,0,IF(AND($B36&gt;0,INDEX(Kalender!GY$68:GY$77,MAX(1,$B36))&gt;INDEX(Kalender!$B$68:$B$77,MAX(1,$B36))),1,0)+IF(OR(AND($C36&gt;0,INDEX(Kalender!GY$81:GY$110,MAX(1,$C36))&gt;INDEX(Kalender!$B$81:$B$110,MAX(1,$C36))),AND($D36&gt;0,INDEX(Kalender!GY$81:GY$110,MAX(1,$D36))&gt;INDEX(Kalender!$B$81:$B$110,MAX(1,$D36))),AND($E36&gt;0,INDEX(Kalender!GY$81:GY$110,MAX(1,$E36))&gt;INDEX(Kalender!$B$81:$B$110,MAX(1,$E36))),AND($F36&gt;0,INDEX(Kalender!GY$81:GY$110,MAX(1,$F36))&gt;INDEX(Kalender!$B$81:$B$110,MAX(1,$F36)))),2,0))</f>
        <v>0</v>
      </c>
      <c r="GZ36" s="5" t="n">
        <f aca="false">IF(Kalender!GZ36&lt;&gt;1,0,IF(AND($B36&gt;0,INDEX(Kalender!GZ$68:GZ$77,MAX(1,$B36))&gt;INDEX(Kalender!$B$68:$B$77,MAX(1,$B36))),1,0)+IF(OR(AND($C36&gt;0,INDEX(Kalender!GZ$81:GZ$110,MAX(1,$C36))&gt;INDEX(Kalender!$B$81:$B$110,MAX(1,$C36))),AND($D36&gt;0,INDEX(Kalender!GZ$81:GZ$110,MAX(1,$D36))&gt;INDEX(Kalender!$B$81:$B$110,MAX(1,$D36))),AND($E36&gt;0,INDEX(Kalender!GZ$81:GZ$110,MAX(1,$E36))&gt;INDEX(Kalender!$B$81:$B$110,MAX(1,$E36))),AND($F36&gt;0,INDEX(Kalender!GZ$81:GZ$110,MAX(1,$F36))&gt;INDEX(Kalender!$B$81:$B$110,MAX(1,$F36)))),2,0))</f>
        <v>0</v>
      </c>
      <c r="HA36" s="5" t="n">
        <f aca="false">IF(Kalender!HA36&lt;&gt;1,0,IF(AND($B36&gt;0,INDEX(Kalender!HA$68:HA$77,MAX(1,$B36))&gt;INDEX(Kalender!$B$68:$B$77,MAX(1,$B36))),1,0)+IF(OR(AND($C36&gt;0,INDEX(Kalender!HA$81:HA$110,MAX(1,$C36))&gt;INDEX(Kalender!$B$81:$B$110,MAX(1,$C36))),AND($D36&gt;0,INDEX(Kalender!HA$81:HA$110,MAX(1,$D36))&gt;INDEX(Kalender!$B$81:$B$110,MAX(1,$D36))),AND($E36&gt;0,INDEX(Kalender!HA$81:HA$110,MAX(1,$E36))&gt;INDEX(Kalender!$B$81:$B$110,MAX(1,$E36))),AND($F36&gt;0,INDEX(Kalender!HA$81:HA$110,MAX(1,$F36))&gt;INDEX(Kalender!$B$81:$B$110,MAX(1,$F36)))),2,0))</f>
        <v>0</v>
      </c>
      <c r="HB36" s="5" t="n">
        <f aca="false">IF(Kalender!HB36&lt;&gt;1,0,IF(AND($B36&gt;0,INDEX(Kalender!HB$68:HB$77,MAX(1,$B36))&gt;INDEX(Kalender!$B$68:$B$77,MAX(1,$B36))),1,0)+IF(OR(AND($C36&gt;0,INDEX(Kalender!HB$81:HB$110,MAX(1,$C36))&gt;INDEX(Kalender!$B$81:$B$110,MAX(1,$C36))),AND($D36&gt;0,INDEX(Kalender!HB$81:HB$110,MAX(1,$D36))&gt;INDEX(Kalender!$B$81:$B$110,MAX(1,$D36))),AND($E36&gt;0,INDEX(Kalender!HB$81:HB$110,MAX(1,$E36))&gt;INDEX(Kalender!$B$81:$B$110,MAX(1,$E36))),AND($F36&gt;0,INDEX(Kalender!HB$81:HB$110,MAX(1,$F36))&gt;INDEX(Kalender!$B$81:$B$110,MAX(1,$F36)))),2,0))</f>
        <v>0</v>
      </c>
      <c r="HC36" s="5" t="n">
        <f aca="false">IF(Kalender!HC36&lt;&gt;1,0,IF(AND($B36&gt;0,INDEX(Kalender!HC$68:HC$77,MAX(1,$B36))&gt;INDEX(Kalender!$B$68:$B$77,MAX(1,$B36))),1,0)+IF(OR(AND($C36&gt;0,INDEX(Kalender!HC$81:HC$110,MAX(1,$C36))&gt;INDEX(Kalender!$B$81:$B$110,MAX(1,$C36))),AND($D36&gt;0,INDEX(Kalender!HC$81:HC$110,MAX(1,$D36))&gt;INDEX(Kalender!$B$81:$B$110,MAX(1,$D36))),AND($E36&gt;0,INDEX(Kalender!HC$81:HC$110,MAX(1,$E36))&gt;INDEX(Kalender!$B$81:$B$110,MAX(1,$E36))),AND($F36&gt;0,INDEX(Kalender!HC$81:HC$110,MAX(1,$F36))&gt;INDEX(Kalender!$B$81:$B$110,MAX(1,$F36)))),2,0))</f>
        <v>0</v>
      </c>
      <c r="HD36" s="5" t="n">
        <f aca="false">IF(Kalender!HD36&lt;&gt;1,0,IF(AND($B36&gt;0,INDEX(Kalender!HD$68:HD$77,MAX(1,$B36))&gt;INDEX(Kalender!$B$68:$B$77,MAX(1,$B36))),1,0)+IF(OR(AND($C36&gt;0,INDEX(Kalender!HD$81:HD$110,MAX(1,$C36))&gt;INDEX(Kalender!$B$81:$B$110,MAX(1,$C36))),AND($D36&gt;0,INDEX(Kalender!HD$81:HD$110,MAX(1,$D36))&gt;INDEX(Kalender!$B$81:$B$110,MAX(1,$D36))),AND($E36&gt;0,INDEX(Kalender!HD$81:HD$110,MAX(1,$E36))&gt;INDEX(Kalender!$B$81:$B$110,MAX(1,$E36))),AND($F36&gt;0,INDEX(Kalender!HD$81:HD$110,MAX(1,$F36))&gt;INDEX(Kalender!$B$81:$B$110,MAX(1,$F36)))),2,0))</f>
        <v>0</v>
      </c>
      <c r="HE36" s="5" t="n">
        <f aca="false">IF(Kalender!HE36&lt;&gt;1,0,IF(AND($B36&gt;0,INDEX(Kalender!HE$68:HE$77,MAX(1,$B36))&gt;INDEX(Kalender!$B$68:$B$77,MAX(1,$B36))),1,0)+IF(OR(AND($C36&gt;0,INDEX(Kalender!HE$81:HE$110,MAX(1,$C36))&gt;INDEX(Kalender!$B$81:$B$110,MAX(1,$C36))),AND($D36&gt;0,INDEX(Kalender!HE$81:HE$110,MAX(1,$D36))&gt;INDEX(Kalender!$B$81:$B$110,MAX(1,$D36))),AND($E36&gt;0,INDEX(Kalender!HE$81:HE$110,MAX(1,$E36))&gt;INDEX(Kalender!$B$81:$B$110,MAX(1,$E36))),AND($F36&gt;0,INDEX(Kalender!HE$81:HE$110,MAX(1,$F36))&gt;INDEX(Kalender!$B$81:$B$110,MAX(1,$F36)))),2,0))</f>
        <v>0</v>
      </c>
      <c r="HF36" s="5" t="n">
        <f aca="false">IF(Kalender!HF36&lt;&gt;1,0,IF(AND($B36&gt;0,INDEX(Kalender!HF$68:HF$77,MAX(1,$B36))&gt;INDEX(Kalender!$B$68:$B$77,MAX(1,$B36))),1,0)+IF(OR(AND($C36&gt;0,INDEX(Kalender!HF$81:HF$110,MAX(1,$C36))&gt;INDEX(Kalender!$B$81:$B$110,MAX(1,$C36))),AND($D36&gt;0,INDEX(Kalender!HF$81:HF$110,MAX(1,$D36))&gt;INDEX(Kalender!$B$81:$B$110,MAX(1,$D36))),AND($E36&gt;0,INDEX(Kalender!HF$81:HF$110,MAX(1,$E36))&gt;INDEX(Kalender!$B$81:$B$110,MAX(1,$E36))),AND($F36&gt;0,INDEX(Kalender!HF$81:HF$110,MAX(1,$F36))&gt;INDEX(Kalender!$B$81:$B$110,MAX(1,$F36)))),2,0))</f>
        <v>0</v>
      </c>
      <c r="HG36" s="5" t="n">
        <f aca="false">IF(Kalender!HG36&lt;&gt;1,0,IF(AND($B36&gt;0,INDEX(Kalender!HG$68:HG$77,MAX(1,$B36))&gt;INDEX(Kalender!$B$68:$B$77,MAX(1,$B36))),1,0)+IF(OR(AND($C36&gt;0,INDEX(Kalender!HG$81:HG$110,MAX(1,$C36))&gt;INDEX(Kalender!$B$81:$B$110,MAX(1,$C36))),AND($D36&gt;0,INDEX(Kalender!HG$81:HG$110,MAX(1,$D36))&gt;INDEX(Kalender!$B$81:$B$110,MAX(1,$D36))),AND($E36&gt;0,INDEX(Kalender!HG$81:HG$110,MAX(1,$E36))&gt;INDEX(Kalender!$B$81:$B$110,MAX(1,$E36))),AND($F36&gt;0,INDEX(Kalender!HG$81:HG$110,MAX(1,$F36))&gt;INDEX(Kalender!$B$81:$B$110,MAX(1,$F36)))),2,0))</f>
        <v>0</v>
      </c>
      <c r="HH36" s="5" t="n">
        <f aca="false">IF(Kalender!HH36&lt;&gt;1,0,IF(AND($B36&gt;0,INDEX(Kalender!HH$68:HH$77,MAX(1,$B36))&gt;INDEX(Kalender!$B$68:$B$77,MAX(1,$B36))),1,0)+IF(OR(AND($C36&gt;0,INDEX(Kalender!HH$81:HH$110,MAX(1,$C36))&gt;INDEX(Kalender!$B$81:$B$110,MAX(1,$C36))),AND($D36&gt;0,INDEX(Kalender!HH$81:HH$110,MAX(1,$D36))&gt;INDEX(Kalender!$B$81:$B$110,MAX(1,$D36))),AND($E36&gt;0,INDEX(Kalender!HH$81:HH$110,MAX(1,$E36))&gt;INDEX(Kalender!$B$81:$B$110,MAX(1,$E36))),AND($F36&gt;0,INDEX(Kalender!HH$81:HH$110,MAX(1,$F36))&gt;INDEX(Kalender!$B$81:$B$110,MAX(1,$F36)))),2,0))</f>
        <v>0</v>
      </c>
      <c r="HI36" s="5" t="n">
        <f aca="false">IF(Kalender!HI36&lt;&gt;1,0,IF(AND($B36&gt;0,INDEX(Kalender!HI$68:HI$77,MAX(1,$B36))&gt;INDEX(Kalender!$B$68:$B$77,MAX(1,$B36))),1,0)+IF(OR(AND($C36&gt;0,INDEX(Kalender!HI$81:HI$110,MAX(1,$C36))&gt;INDEX(Kalender!$B$81:$B$110,MAX(1,$C36))),AND($D36&gt;0,INDEX(Kalender!HI$81:HI$110,MAX(1,$D36))&gt;INDEX(Kalender!$B$81:$B$110,MAX(1,$D36))),AND($E36&gt;0,INDEX(Kalender!HI$81:HI$110,MAX(1,$E36))&gt;INDEX(Kalender!$B$81:$B$110,MAX(1,$E36))),AND($F36&gt;0,INDEX(Kalender!HI$81:HI$110,MAX(1,$F36))&gt;INDEX(Kalender!$B$81:$B$110,MAX(1,$F36)))),2,0))</f>
        <v>0</v>
      </c>
      <c r="HJ36" s="5" t="n">
        <f aca="false">IF(Kalender!HJ36&lt;&gt;1,0,IF(AND($B36&gt;0,INDEX(Kalender!HJ$68:HJ$77,MAX(1,$B36))&gt;INDEX(Kalender!$B$68:$B$77,MAX(1,$B36))),1,0)+IF(OR(AND($C36&gt;0,INDEX(Kalender!HJ$81:HJ$110,MAX(1,$C36))&gt;INDEX(Kalender!$B$81:$B$110,MAX(1,$C36))),AND($D36&gt;0,INDEX(Kalender!HJ$81:HJ$110,MAX(1,$D36))&gt;INDEX(Kalender!$B$81:$B$110,MAX(1,$D36))),AND($E36&gt;0,INDEX(Kalender!HJ$81:HJ$110,MAX(1,$E36))&gt;INDEX(Kalender!$B$81:$B$110,MAX(1,$E36))),AND($F36&gt;0,INDEX(Kalender!HJ$81:HJ$110,MAX(1,$F36))&gt;INDEX(Kalender!$B$81:$B$110,MAX(1,$F36)))),2,0))</f>
        <v>0</v>
      </c>
      <c r="HK36" s="5" t="n">
        <f aca="false">IF(Kalender!HK36&lt;&gt;1,0,IF(AND($B36&gt;0,INDEX(Kalender!HK$68:HK$77,MAX(1,$B36))&gt;INDEX(Kalender!$B$68:$B$77,MAX(1,$B36))),1,0)+IF(OR(AND($C36&gt;0,INDEX(Kalender!HK$81:HK$110,MAX(1,$C36))&gt;INDEX(Kalender!$B$81:$B$110,MAX(1,$C36))),AND($D36&gt;0,INDEX(Kalender!HK$81:HK$110,MAX(1,$D36))&gt;INDEX(Kalender!$B$81:$B$110,MAX(1,$D36))),AND($E36&gt;0,INDEX(Kalender!HK$81:HK$110,MAX(1,$E36))&gt;INDEX(Kalender!$B$81:$B$110,MAX(1,$E36))),AND($F36&gt;0,INDEX(Kalender!HK$81:HK$110,MAX(1,$F36))&gt;INDEX(Kalender!$B$81:$B$110,MAX(1,$F36)))),2,0))</f>
        <v>0</v>
      </c>
      <c r="HL36" s="5" t="n">
        <f aca="false">IF(Kalender!HL36&lt;&gt;1,0,IF(AND($B36&gt;0,INDEX(Kalender!HL$68:HL$77,MAX(1,$B36))&gt;INDEX(Kalender!$B$68:$B$77,MAX(1,$B36))),1,0)+IF(OR(AND($C36&gt;0,INDEX(Kalender!HL$81:HL$110,MAX(1,$C36))&gt;INDEX(Kalender!$B$81:$B$110,MAX(1,$C36))),AND($D36&gt;0,INDEX(Kalender!HL$81:HL$110,MAX(1,$D36))&gt;INDEX(Kalender!$B$81:$B$110,MAX(1,$D36))),AND($E36&gt;0,INDEX(Kalender!HL$81:HL$110,MAX(1,$E36))&gt;INDEX(Kalender!$B$81:$B$110,MAX(1,$E36))),AND($F36&gt;0,INDEX(Kalender!HL$81:HL$110,MAX(1,$F36))&gt;INDEX(Kalender!$B$81:$B$110,MAX(1,$F36)))),2,0))</f>
        <v>0</v>
      </c>
      <c r="HM36" s="5" t="n">
        <f aca="false">IF(Kalender!HM36&lt;&gt;1,0,IF(AND($B36&gt;0,INDEX(Kalender!HM$68:HM$77,MAX(1,$B36))&gt;INDEX(Kalender!$B$68:$B$77,MAX(1,$B36))),1,0)+IF(OR(AND($C36&gt;0,INDEX(Kalender!HM$81:HM$110,MAX(1,$C36))&gt;INDEX(Kalender!$B$81:$B$110,MAX(1,$C36))),AND($D36&gt;0,INDEX(Kalender!HM$81:HM$110,MAX(1,$D36))&gt;INDEX(Kalender!$B$81:$B$110,MAX(1,$D36))),AND($E36&gt;0,INDEX(Kalender!HM$81:HM$110,MAX(1,$E36))&gt;INDEX(Kalender!$B$81:$B$110,MAX(1,$E36))),AND($F36&gt;0,INDEX(Kalender!HM$81:HM$110,MAX(1,$F36))&gt;INDEX(Kalender!$B$81:$B$110,MAX(1,$F36)))),2,0))</f>
        <v>0</v>
      </c>
      <c r="HN36" s="5" t="n">
        <f aca="false">IF(Kalender!HN36&lt;&gt;1,0,IF(AND($B36&gt;0,INDEX(Kalender!HN$68:HN$77,MAX(1,$B36))&gt;INDEX(Kalender!$B$68:$B$77,MAX(1,$B36))),1,0)+IF(OR(AND($C36&gt;0,INDEX(Kalender!HN$81:HN$110,MAX(1,$C36))&gt;INDEX(Kalender!$B$81:$B$110,MAX(1,$C36))),AND($D36&gt;0,INDEX(Kalender!HN$81:HN$110,MAX(1,$D36))&gt;INDEX(Kalender!$B$81:$B$110,MAX(1,$D36))),AND($E36&gt;0,INDEX(Kalender!HN$81:HN$110,MAX(1,$E36))&gt;INDEX(Kalender!$B$81:$B$110,MAX(1,$E36))),AND($F36&gt;0,INDEX(Kalender!HN$81:HN$110,MAX(1,$F36))&gt;INDEX(Kalender!$B$81:$B$110,MAX(1,$F36)))),2,0))</f>
        <v>0</v>
      </c>
      <c r="HO36" s="5" t="n">
        <f aca="false">IF(Kalender!HO36&lt;&gt;1,0,IF(AND($B36&gt;0,INDEX(Kalender!HO$68:HO$77,MAX(1,$B36))&gt;INDEX(Kalender!$B$68:$B$77,MAX(1,$B36))),1,0)+IF(OR(AND($C36&gt;0,INDEX(Kalender!HO$81:HO$110,MAX(1,$C36))&gt;INDEX(Kalender!$B$81:$B$110,MAX(1,$C36))),AND($D36&gt;0,INDEX(Kalender!HO$81:HO$110,MAX(1,$D36))&gt;INDEX(Kalender!$B$81:$B$110,MAX(1,$D36))),AND($E36&gt;0,INDEX(Kalender!HO$81:HO$110,MAX(1,$E36))&gt;INDEX(Kalender!$B$81:$B$110,MAX(1,$E36))),AND($F36&gt;0,INDEX(Kalender!HO$81:HO$110,MAX(1,$F36))&gt;INDEX(Kalender!$B$81:$B$110,MAX(1,$F36)))),2,0))</f>
        <v>0</v>
      </c>
      <c r="HP36" s="5" t="n">
        <f aca="false">IF(Kalender!HP36&lt;&gt;1,0,IF(AND($B36&gt;0,INDEX(Kalender!HP$68:HP$77,MAX(1,$B36))&gt;INDEX(Kalender!$B$68:$B$77,MAX(1,$B36))),1,0)+IF(OR(AND($C36&gt;0,INDEX(Kalender!HP$81:HP$110,MAX(1,$C36))&gt;INDEX(Kalender!$B$81:$B$110,MAX(1,$C36))),AND($D36&gt;0,INDEX(Kalender!HP$81:HP$110,MAX(1,$D36))&gt;INDEX(Kalender!$B$81:$B$110,MAX(1,$D36))),AND($E36&gt;0,INDEX(Kalender!HP$81:HP$110,MAX(1,$E36))&gt;INDEX(Kalender!$B$81:$B$110,MAX(1,$E36))),AND($F36&gt;0,INDEX(Kalender!HP$81:HP$110,MAX(1,$F36))&gt;INDEX(Kalender!$B$81:$B$110,MAX(1,$F36)))),2,0))</f>
        <v>0</v>
      </c>
      <c r="HQ36" s="5" t="n">
        <f aca="false">IF(Kalender!HQ36&lt;&gt;1,0,IF(AND($B36&gt;0,INDEX(Kalender!HQ$68:HQ$77,MAX(1,$B36))&gt;INDEX(Kalender!$B$68:$B$77,MAX(1,$B36))),1,0)+IF(OR(AND($C36&gt;0,INDEX(Kalender!HQ$81:HQ$110,MAX(1,$C36))&gt;INDEX(Kalender!$B$81:$B$110,MAX(1,$C36))),AND($D36&gt;0,INDEX(Kalender!HQ$81:HQ$110,MAX(1,$D36))&gt;INDEX(Kalender!$B$81:$B$110,MAX(1,$D36))),AND($E36&gt;0,INDEX(Kalender!HQ$81:HQ$110,MAX(1,$E36))&gt;INDEX(Kalender!$B$81:$B$110,MAX(1,$E36))),AND($F36&gt;0,INDEX(Kalender!HQ$81:HQ$110,MAX(1,$F36))&gt;INDEX(Kalender!$B$81:$B$110,MAX(1,$F36)))),2,0))</f>
        <v>0</v>
      </c>
      <c r="HR36" s="5" t="n">
        <f aca="false">IF(Kalender!HR36&lt;&gt;1,0,IF(AND($B36&gt;0,INDEX(Kalender!HR$68:HR$77,MAX(1,$B36))&gt;INDEX(Kalender!$B$68:$B$77,MAX(1,$B36))),1,0)+IF(OR(AND($C36&gt;0,INDEX(Kalender!HR$81:HR$110,MAX(1,$C36))&gt;INDEX(Kalender!$B$81:$B$110,MAX(1,$C36))),AND($D36&gt;0,INDEX(Kalender!HR$81:HR$110,MAX(1,$D36))&gt;INDEX(Kalender!$B$81:$B$110,MAX(1,$D36))),AND($E36&gt;0,INDEX(Kalender!HR$81:HR$110,MAX(1,$E36))&gt;INDEX(Kalender!$B$81:$B$110,MAX(1,$E36))),AND($F36&gt;0,INDEX(Kalender!HR$81:HR$110,MAX(1,$F36))&gt;INDEX(Kalender!$B$81:$B$110,MAX(1,$F36)))),2,0))</f>
        <v>0</v>
      </c>
      <c r="HS36" s="5" t="n">
        <f aca="false">IF(Kalender!HS36&lt;&gt;1,0,IF(AND($B36&gt;0,INDEX(Kalender!HS$68:HS$77,MAX(1,$B36))&gt;INDEX(Kalender!$B$68:$B$77,MAX(1,$B36))),1,0)+IF(OR(AND($C36&gt;0,INDEX(Kalender!HS$81:HS$110,MAX(1,$C36))&gt;INDEX(Kalender!$B$81:$B$110,MAX(1,$C36))),AND($D36&gt;0,INDEX(Kalender!HS$81:HS$110,MAX(1,$D36))&gt;INDEX(Kalender!$B$81:$B$110,MAX(1,$D36))),AND($E36&gt;0,INDEX(Kalender!HS$81:HS$110,MAX(1,$E36))&gt;INDEX(Kalender!$B$81:$B$110,MAX(1,$E36))),AND($F36&gt;0,INDEX(Kalender!HS$81:HS$110,MAX(1,$F36))&gt;INDEX(Kalender!$B$81:$B$110,MAX(1,$F36)))),2,0))</f>
        <v>0</v>
      </c>
      <c r="HT36" s="5" t="n">
        <f aca="false">IF(Kalender!HT36&lt;&gt;1,0,IF(AND($B36&gt;0,INDEX(Kalender!HT$68:HT$77,MAX(1,$B36))&gt;INDEX(Kalender!$B$68:$B$77,MAX(1,$B36))),1,0)+IF(OR(AND($C36&gt;0,INDEX(Kalender!HT$81:HT$110,MAX(1,$C36))&gt;INDEX(Kalender!$B$81:$B$110,MAX(1,$C36))),AND($D36&gt;0,INDEX(Kalender!HT$81:HT$110,MAX(1,$D36))&gt;INDEX(Kalender!$B$81:$B$110,MAX(1,$D36))),AND($E36&gt;0,INDEX(Kalender!HT$81:HT$110,MAX(1,$E36))&gt;INDEX(Kalender!$B$81:$B$110,MAX(1,$E36))),AND($F36&gt;0,INDEX(Kalender!HT$81:HT$110,MAX(1,$F36))&gt;INDEX(Kalender!$B$81:$B$110,MAX(1,$F36)))),2,0))</f>
        <v>0</v>
      </c>
      <c r="HU36" s="5" t="n">
        <f aca="false">IF(Kalender!HU36&lt;&gt;1,0,IF(AND($B36&gt;0,INDEX(Kalender!HU$68:HU$77,MAX(1,$B36))&gt;INDEX(Kalender!$B$68:$B$77,MAX(1,$B36))),1,0)+IF(OR(AND($C36&gt;0,INDEX(Kalender!HU$81:HU$110,MAX(1,$C36))&gt;INDEX(Kalender!$B$81:$B$110,MAX(1,$C36))),AND($D36&gt;0,INDEX(Kalender!HU$81:HU$110,MAX(1,$D36))&gt;INDEX(Kalender!$B$81:$B$110,MAX(1,$D36))),AND($E36&gt;0,INDEX(Kalender!HU$81:HU$110,MAX(1,$E36))&gt;INDEX(Kalender!$B$81:$B$110,MAX(1,$E36))),AND($F36&gt;0,INDEX(Kalender!HU$81:HU$110,MAX(1,$F36))&gt;INDEX(Kalender!$B$81:$B$110,MAX(1,$F36)))),2,0))</f>
        <v>0</v>
      </c>
      <c r="HV36" s="5" t="n">
        <f aca="false">IF(Kalender!HV36&lt;&gt;1,0,IF(AND($B36&gt;0,INDEX(Kalender!HV$68:HV$77,MAX(1,$B36))&gt;INDEX(Kalender!$B$68:$B$77,MAX(1,$B36))),1,0)+IF(OR(AND($C36&gt;0,INDEX(Kalender!HV$81:HV$110,MAX(1,$C36))&gt;INDEX(Kalender!$B$81:$B$110,MAX(1,$C36))),AND($D36&gt;0,INDEX(Kalender!HV$81:HV$110,MAX(1,$D36))&gt;INDEX(Kalender!$B$81:$B$110,MAX(1,$D36))),AND($E36&gt;0,INDEX(Kalender!HV$81:HV$110,MAX(1,$E36))&gt;INDEX(Kalender!$B$81:$B$110,MAX(1,$E36))),AND($F36&gt;0,INDEX(Kalender!HV$81:HV$110,MAX(1,$F36))&gt;INDEX(Kalender!$B$81:$B$110,MAX(1,$F36)))),2,0))</f>
        <v>0</v>
      </c>
      <c r="HW36" s="5" t="n">
        <f aca="false">IF(Kalender!HW36&lt;&gt;1,0,IF(AND($B36&gt;0,INDEX(Kalender!HW$68:HW$77,MAX(1,$B36))&gt;INDEX(Kalender!$B$68:$B$77,MAX(1,$B36))),1,0)+IF(OR(AND($C36&gt;0,INDEX(Kalender!HW$81:HW$110,MAX(1,$C36))&gt;INDEX(Kalender!$B$81:$B$110,MAX(1,$C36))),AND($D36&gt;0,INDEX(Kalender!HW$81:HW$110,MAX(1,$D36))&gt;INDEX(Kalender!$B$81:$B$110,MAX(1,$D36))),AND($E36&gt;0,INDEX(Kalender!HW$81:HW$110,MAX(1,$E36))&gt;INDEX(Kalender!$B$81:$B$110,MAX(1,$E36))),AND($F36&gt;0,INDEX(Kalender!HW$81:HW$110,MAX(1,$F36))&gt;INDEX(Kalender!$B$81:$B$110,MAX(1,$F36)))),2,0))</f>
        <v>0</v>
      </c>
      <c r="HX36" s="5" t="n">
        <f aca="false">IF(Kalender!HX36&lt;&gt;1,0,IF(AND($B36&gt;0,INDEX(Kalender!HX$68:HX$77,MAX(1,$B36))&gt;INDEX(Kalender!$B$68:$B$77,MAX(1,$B36))),1,0)+IF(OR(AND($C36&gt;0,INDEX(Kalender!HX$81:HX$110,MAX(1,$C36))&gt;INDEX(Kalender!$B$81:$B$110,MAX(1,$C36))),AND($D36&gt;0,INDEX(Kalender!HX$81:HX$110,MAX(1,$D36))&gt;INDEX(Kalender!$B$81:$B$110,MAX(1,$D36))),AND($E36&gt;0,INDEX(Kalender!HX$81:HX$110,MAX(1,$E36))&gt;INDEX(Kalender!$B$81:$B$110,MAX(1,$E36))),AND($F36&gt;0,INDEX(Kalender!HX$81:HX$110,MAX(1,$F36))&gt;INDEX(Kalender!$B$81:$B$110,MAX(1,$F36)))),2,0))</f>
        <v>0</v>
      </c>
      <c r="HY36" s="5" t="n">
        <f aca="false">IF(Kalender!HY36&lt;&gt;1,0,IF(AND($B36&gt;0,INDEX(Kalender!HY$68:HY$77,MAX(1,$B36))&gt;INDEX(Kalender!$B$68:$B$77,MAX(1,$B36))),1,0)+IF(OR(AND($C36&gt;0,INDEX(Kalender!HY$81:HY$110,MAX(1,$C36))&gt;INDEX(Kalender!$B$81:$B$110,MAX(1,$C36))),AND($D36&gt;0,INDEX(Kalender!HY$81:HY$110,MAX(1,$D36))&gt;INDEX(Kalender!$B$81:$B$110,MAX(1,$D36))),AND($E36&gt;0,INDEX(Kalender!HY$81:HY$110,MAX(1,$E36))&gt;INDEX(Kalender!$B$81:$B$110,MAX(1,$E36))),AND($F36&gt;0,INDEX(Kalender!HY$81:HY$110,MAX(1,$F36))&gt;INDEX(Kalender!$B$81:$B$110,MAX(1,$F36)))),2,0))</f>
        <v>0</v>
      </c>
      <c r="HZ36" s="5" t="n">
        <f aca="false">IF(Kalender!HZ36&lt;&gt;1,0,IF(AND($B36&gt;0,INDEX(Kalender!HZ$68:HZ$77,MAX(1,$B36))&gt;INDEX(Kalender!$B$68:$B$77,MAX(1,$B36))),1,0)+IF(OR(AND($C36&gt;0,INDEX(Kalender!HZ$81:HZ$110,MAX(1,$C36))&gt;INDEX(Kalender!$B$81:$B$110,MAX(1,$C36))),AND($D36&gt;0,INDEX(Kalender!HZ$81:HZ$110,MAX(1,$D36))&gt;INDEX(Kalender!$B$81:$B$110,MAX(1,$D36))),AND($E36&gt;0,INDEX(Kalender!HZ$81:HZ$110,MAX(1,$E36))&gt;INDEX(Kalender!$B$81:$B$110,MAX(1,$E36))),AND($F36&gt;0,INDEX(Kalender!HZ$81:HZ$110,MAX(1,$F36))&gt;INDEX(Kalender!$B$81:$B$110,MAX(1,$F36)))),2,0))</f>
        <v>0</v>
      </c>
      <c r="IA36" s="5" t="n">
        <f aca="false">IF(Kalender!IA36&lt;&gt;1,0,IF(AND($B36&gt;0,INDEX(Kalender!IA$68:IA$77,MAX(1,$B36))&gt;INDEX(Kalender!$B$68:$B$77,MAX(1,$B36))),1,0)+IF(OR(AND($C36&gt;0,INDEX(Kalender!IA$81:IA$110,MAX(1,$C36))&gt;INDEX(Kalender!$B$81:$B$110,MAX(1,$C36))),AND($D36&gt;0,INDEX(Kalender!IA$81:IA$110,MAX(1,$D36))&gt;INDEX(Kalender!$B$81:$B$110,MAX(1,$D36))),AND($E36&gt;0,INDEX(Kalender!IA$81:IA$110,MAX(1,$E36))&gt;INDEX(Kalender!$B$81:$B$110,MAX(1,$E36))),AND($F36&gt;0,INDEX(Kalender!IA$81:IA$110,MAX(1,$F36))&gt;INDEX(Kalender!$B$81:$B$110,MAX(1,$F36)))),2,0))</f>
        <v>0</v>
      </c>
      <c r="IB36" s="5" t="n">
        <f aca="false">IF(Kalender!IB36&lt;&gt;1,0,IF(AND($B36&gt;0,INDEX(Kalender!IB$68:IB$77,MAX(1,$B36))&gt;INDEX(Kalender!$B$68:$B$77,MAX(1,$B36))),1,0)+IF(OR(AND($C36&gt;0,INDEX(Kalender!IB$81:IB$110,MAX(1,$C36))&gt;INDEX(Kalender!$B$81:$B$110,MAX(1,$C36))),AND($D36&gt;0,INDEX(Kalender!IB$81:IB$110,MAX(1,$D36))&gt;INDEX(Kalender!$B$81:$B$110,MAX(1,$D36))),AND($E36&gt;0,INDEX(Kalender!IB$81:IB$110,MAX(1,$E36))&gt;INDEX(Kalender!$B$81:$B$110,MAX(1,$E36))),AND($F36&gt;0,INDEX(Kalender!IB$81:IB$110,MAX(1,$F36))&gt;INDEX(Kalender!$B$81:$B$110,MAX(1,$F36)))),2,0))</f>
        <v>0</v>
      </c>
      <c r="IC36" s="5" t="n">
        <f aca="false">IF(Kalender!IC36&lt;&gt;1,0,IF(AND($B36&gt;0,INDEX(Kalender!IC$68:IC$77,MAX(1,$B36))&gt;INDEX(Kalender!$B$68:$B$77,MAX(1,$B36))),1,0)+IF(OR(AND($C36&gt;0,INDEX(Kalender!IC$81:IC$110,MAX(1,$C36))&gt;INDEX(Kalender!$B$81:$B$110,MAX(1,$C36))),AND($D36&gt;0,INDEX(Kalender!IC$81:IC$110,MAX(1,$D36))&gt;INDEX(Kalender!$B$81:$B$110,MAX(1,$D36))),AND($E36&gt;0,INDEX(Kalender!IC$81:IC$110,MAX(1,$E36))&gt;INDEX(Kalender!$B$81:$B$110,MAX(1,$E36))),AND($F36&gt;0,INDEX(Kalender!IC$81:IC$110,MAX(1,$F36))&gt;INDEX(Kalender!$B$81:$B$110,MAX(1,$F36)))),2,0))</f>
        <v>0</v>
      </c>
      <c r="ID36" s="5" t="n">
        <f aca="false">IF(Kalender!ID36&lt;&gt;1,0,IF(AND($B36&gt;0,INDEX(Kalender!ID$68:ID$77,MAX(1,$B36))&gt;INDEX(Kalender!$B$68:$B$77,MAX(1,$B36))),1,0)+IF(OR(AND($C36&gt;0,INDEX(Kalender!ID$81:ID$110,MAX(1,$C36))&gt;INDEX(Kalender!$B$81:$B$110,MAX(1,$C36))),AND($D36&gt;0,INDEX(Kalender!ID$81:ID$110,MAX(1,$D36))&gt;INDEX(Kalender!$B$81:$B$110,MAX(1,$D36))),AND($E36&gt;0,INDEX(Kalender!ID$81:ID$110,MAX(1,$E36))&gt;INDEX(Kalender!$B$81:$B$110,MAX(1,$E36))),AND($F36&gt;0,INDEX(Kalender!ID$81:ID$110,MAX(1,$F36))&gt;INDEX(Kalender!$B$81:$B$110,MAX(1,$F36)))),2,0))</f>
        <v>0</v>
      </c>
      <c r="IE36" s="5" t="n">
        <f aca="false">IF(Kalender!IE36&lt;&gt;1,0,IF(AND($B36&gt;0,INDEX(Kalender!IE$68:IE$77,MAX(1,$B36))&gt;INDEX(Kalender!$B$68:$B$77,MAX(1,$B36))),1,0)+IF(OR(AND($C36&gt;0,INDEX(Kalender!IE$81:IE$110,MAX(1,$C36))&gt;INDEX(Kalender!$B$81:$B$110,MAX(1,$C36))),AND($D36&gt;0,INDEX(Kalender!IE$81:IE$110,MAX(1,$D36))&gt;INDEX(Kalender!$B$81:$B$110,MAX(1,$D36))),AND($E36&gt;0,INDEX(Kalender!IE$81:IE$110,MAX(1,$E36))&gt;INDEX(Kalender!$B$81:$B$110,MAX(1,$E36))),AND($F36&gt;0,INDEX(Kalender!IE$81:IE$110,MAX(1,$F36))&gt;INDEX(Kalender!$B$81:$B$110,MAX(1,$F36)))),2,0))</f>
        <v>0</v>
      </c>
      <c r="IF36" s="5" t="n">
        <f aca="false">IF(Kalender!IF36&lt;&gt;1,0,IF(AND($B36&gt;0,INDEX(Kalender!IF$68:IF$77,MAX(1,$B36))&gt;INDEX(Kalender!$B$68:$B$77,MAX(1,$B36))),1,0)+IF(OR(AND($C36&gt;0,INDEX(Kalender!IF$81:IF$110,MAX(1,$C36))&gt;INDEX(Kalender!$B$81:$B$110,MAX(1,$C36))),AND($D36&gt;0,INDEX(Kalender!IF$81:IF$110,MAX(1,$D36))&gt;INDEX(Kalender!$B$81:$B$110,MAX(1,$D36))),AND($E36&gt;0,INDEX(Kalender!IF$81:IF$110,MAX(1,$E36))&gt;INDEX(Kalender!$B$81:$B$110,MAX(1,$E36))),AND($F36&gt;0,INDEX(Kalender!IF$81:IF$110,MAX(1,$F36))&gt;INDEX(Kalender!$B$81:$B$110,MAX(1,$F36)))),2,0))</f>
        <v>0</v>
      </c>
      <c r="IG36" s="5" t="n">
        <f aca="false">IF(Kalender!IG36&lt;&gt;1,0,IF(AND($B36&gt;0,INDEX(Kalender!IG$68:IG$77,MAX(1,$B36))&gt;INDEX(Kalender!$B$68:$B$77,MAX(1,$B36))),1,0)+IF(OR(AND($C36&gt;0,INDEX(Kalender!IG$81:IG$110,MAX(1,$C36))&gt;INDEX(Kalender!$B$81:$B$110,MAX(1,$C36))),AND($D36&gt;0,INDEX(Kalender!IG$81:IG$110,MAX(1,$D36))&gt;INDEX(Kalender!$B$81:$B$110,MAX(1,$D36))),AND($E36&gt;0,INDEX(Kalender!IG$81:IG$110,MAX(1,$E36))&gt;INDEX(Kalender!$B$81:$B$110,MAX(1,$E36))),AND($F36&gt;0,INDEX(Kalender!IG$81:IG$110,MAX(1,$F36))&gt;INDEX(Kalender!$B$81:$B$110,MAX(1,$F36)))),2,0))</f>
        <v>0</v>
      </c>
      <c r="IH36" s="5" t="n">
        <f aca="false">IF(Kalender!IH36&lt;&gt;1,0,IF(AND($B36&gt;0,INDEX(Kalender!IH$68:IH$77,MAX(1,$B36))&gt;INDEX(Kalender!$B$68:$B$77,MAX(1,$B36))),1,0)+IF(OR(AND($C36&gt;0,INDEX(Kalender!IH$81:IH$110,MAX(1,$C36))&gt;INDEX(Kalender!$B$81:$B$110,MAX(1,$C36))),AND($D36&gt;0,INDEX(Kalender!IH$81:IH$110,MAX(1,$D36))&gt;INDEX(Kalender!$B$81:$B$110,MAX(1,$D36))),AND($E36&gt;0,INDEX(Kalender!IH$81:IH$110,MAX(1,$E36))&gt;INDEX(Kalender!$B$81:$B$110,MAX(1,$E36))),AND($F36&gt;0,INDEX(Kalender!IH$81:IH$110,MAX(1,$F36))&gt;INDEX(Kalender!$B$81:$B$110,MAX(1,$F36)))),2,0))</f>
        <v>0</v>
      </c>
      <c r="II36" s="5" t="n">
        <f aca="false">IF(Kalender!II36&lt;&gt;1,0,IF(AND($B36&gt;0,INDEX(Kalender!II$68:II$77,MAX(1,$B36))&gt;INDEX(Kalender!$B$68:$B$77,MAX(1,$B36))),1,0)+IF(OR(AND($C36&gt;0,INDEX(Kalender!II$81:II$110,MAX(1,$C36))&gt;INDEX(Kalender!$B$81:$B$110,MAX(1,$C36))),AND($D36&gt;0,INDEX(Kalender!II$81:II$110,MAX(1,$D36))&gt;INDEX(Kalender!$B$81:$B$110,MAX(1,$D36))),AND($E36&gt;0,INDEX(Kalender!II$81:II$110,MAX(1,$E36))&gt;INDEX(Kalender!$B$81:$B$110,MAX(1,$E36))),AND($F36&gt;0,INDEX(Kalender!II$81:II$110,MAX(1,$F36))&gt;INDEX(Kalender!$B$81:$B$110,MAX(1,$F36)))),2,0))</f>
        <v>0</v>
      </c>
      <c r="IJ36" s="5" t="n">
        <f aca="false">IF(Kalender!IJ36&lt;&gt;1,0,IF(AND($B36&gt;0,INDEX(Kalender!IJ$68:IJ$77,MAX(1,$B36))&gt;INDEX(Kalender!$B$68:$B$77,MAX(1,$B36))),1,0)+IF(OR(AND($C36&gt;0,INDEX(Kalender!IJ$81:IJ$110,MAX(1,$C36))&gt;INDEX(Kalender!$B$81:$B$110,MAX(1,$C36))),AND($D36&gt;0,INDEX(Kalender!IJ$81:IJ$110,MAX(1,$D36))&gt;INDEX(Kalender!$B$81:$B$110,MAX(1,$D36))),AND($E36&gt;0,INDEX(Kalender!IJ$81:IJ$110,MAX(1,$E36))&gt;INDEX(Kalender!$B$81:$B$110,MAX(1,$E36))),AND($F36&gt;0,INDEX(Kalender!IJ$81:IJ$110,MAX(1,$F36))&gt;INDEX(Kalender!$B$81:$B$110,MAX(1,$F36)))),2,0))</f>
        <v>0</v>
      </c>
      <c r="IK36" s="5" t="n">
        <f aca="false">IF(Kalender!IK36&lt;&gt;1,0,IF(AND($B36&gt;0,INDEX(Kalender!IK$68:IK$77,MAX(1,$B36))&gt;INDEX(Kalender!$B$68:$B$77,MAX(1,$B36))),1,0)+IF(OR(AND($C36&gt;0,INDEX(Kalender!IK$81:IK$110,MAX(1,$C36))&gt;INDEX(Kalender!$B$81:$B$110,MAX(1,$C36))),AND($D36&gt;0,INDEX(Kalender!IK$81:IK$110,MAX(1,$D36))&gt;INDEX(Kalender!$B$81:$B$110,MAX(1,$D36))),AND($E36&gt;0,INDEX(Kalender!IK$81:IK$110,MAX(1,$E36))&gt;INDEX(Kalender!$B$81:$B$110,MAX(1,$E36))),AND($F36&gt;0,INDEX(Kalender!IK$81:IK$110,MAX(1,$F36))&gt;INDEX(Kalender!$B$81:$B$110,MAX(1,$F36)))),2,0))</f>
        <v>0</v>
      </c>
      <c r="IL36" s="5" t="n">
        <f aca="false">IF(Kalender!IL36&lt;&gt;1,0,IF(AND($B36&gt;0,INDEX(Kalender!IL$68:IL$77,MAX(1,$B36))&gt;INDEX(Kalender!$B$68:$B$77,MAX(1,$B36))),1,0)+IF(OR(AND($C36&gt;0,INDEX(Kalender!IL$81:IL$110,MAX(1,$C36))&gt;INDEX(Kalender!$B$81:$B$110,MAX(1,$C36))),AND($D36&gt;0,INDEX(Kalender!IL$81:IL$110,MAX(1,$D36))&gt;INDEX(Kalender!$B$81:$B$110,MAX(1,$D36))),AND($E36&gt;0,INDEX(Kalender!IL$81:IL$110,MAX(1,$E36))&gt;INDEX(Kalender!$B$81:$B$110,MAX(1,$E36))),AND($F36&gt;0,INDEX(Kalender!IL$81:IL$110,MAX(1,$F36))&gt;INDEX(Kalender!$B$81:$B$110,MAX(1,$F36)))),2,0))</f>
        <v>0</v>
      </c>
      <c r="IM36" s="5" t="n">
        <f aca="false">IF(Kalender!IM36&lt;&gt;1,0,IF(AND($B36&gt;0,INDEX(Kalender!IM$68:IM$77,MAX(1,$B36))&gt;INDEX(Kalender!$B$68:$B$77,MAX(1,$B36))),1,0)+IF(OR(AND($C36&gt;0,INDEX(Kalender!IM$81:IM$110,MAX(1,$C36))&gt;INDEX(Kalender!$B$81:$B$110,MAX(1,$C36))),AND($D36&gt;0,INDEX(Kalender!IM$81:IM$110,MAX(1,$D36))&gt;INDEX(Kalender!$B$81:$B$110,MAX(1,$D36))),AND($E36&gt;0,INDEX(Kalender!IM$81:IM$110,MAX(1,$E36))&gt;INDEX(Kalender!$B$81:$B$110,MAX(1,$E36))),AND($F36&gt;0,INDEX(Kalender!IM$81:IM$110,MAX(1,$F36))&gt;INDEX(Kalender!$B$81:$B$110,MAX(1,$F36)))),2,0))</f>
        <v>0</v>
      </c>
      <c r="IN36" s="5" t="n">
        <f aca="false">IF(Kalender!IN36&lt;&gt;1,0,IF(AND($B36&gt;0,INDEX(Kalender!IN$68:IN$77,MAX(1,$B36))&gt;INDEX(Kalender!$B$68:$B$77,MAX(1,$B36))),1,0)+IF(OR(AND($C36&gt;0,INDEX(Kalender!IN$81:IN$110,MAX(1,$C36))&gt;INDEX(Kalender!$B$81:$B$110,MAX(1,$C36))),AND($D36&gt;0,INDEX(Kalender!IN$81:IN$110,MAX(1,$D36))&gt;INDEX(Kalender!$B$81:$B$110,MAX(1,$D36))),AND($E36&gt;0,INDEX(Kalender!IN$81:IN$110,MAX(1,$E36))&gt;INDEX(Kalender!$B$81:$B$110,MAX(1,$E36))),AND($F36&gt;0,INDEX(Kalender!IN$81:IN$110,MAX(1,$F36))&gt;INDEX(Kalender!$B$81:$B$110,MAX(1,$F36)))),2,0))</f>
        <v>0</v>
      </c>
      <c r="IO36" s="5" t="n">
        <f aca="false">IF(Kalender!IO36&lt;&gt;1,0,IF(AND($B36&gt;0,INDEX(Kalender!IO$68:IO$77,MAX(1,$B36))&gt;INDEX(Kalender!$B$68:$B$77,MAX(1,$B36))),1,0)+IF(OR(AND($C36&gt;0,INDEX(Kalender!IO$81:IO$110,MAX(1,$C36))&gt;INDEX(Kalender!$B$81:$B$110,MAX(1,$C36))),AND($D36&gt;0,INDEX(Kalender!IO$81:IO$110,MAX(1,$D36))&gt;INDEX(Kalender!$B$81:$B$110,MAX(1,$D36))),AND($E36&gt;0,INDEX(Kalender!IO$81:IO$110,MAX(1,$E36))&gt;INDEX(Kalender!$B$81:$B$110,MAX(1,$E36))),AND($F36&gt;0,INDEX(Kalender!IO$81:IO$110,MAX(1,$F36))&gt;INDEX(Kalender!$B$81:$B$110,MAX(1,$F36)))),2,0))</f>
        <v>0</v>
      </c>
      <c r="IP36" s="5" t="n">
        <f aca="false">IF(Kalender!IP36&lt;&gt;1,0,IF(AND($B36&gt;0,INDEX(Kalender!IP$68:IP$77,MAX(1,$B36))&gt;INDEX(Kalender!$B$68:$B$77,MAX(1,$B36))),1,0)+IF(OR(AND($C36&gt;0,INDEX(Kalender!IP$81:IP$110,MAX(1,$C36))&gt;INDEX(Kalender!$B$81:$B$110,MAX(1,$C36))),AND($D36&gt;0,INDEX(Kalender!IP$81:IP$110,MAX(1,$D36))&gt;INDEX(Kalender!$B$81:$B$110,MAX(1,$D36))),AND($E36&gt;0,INDEX(Kalender!IP$81:IP$110,MAX(1,$E36))&gt;INDEX(Kalender!$B$81:$B$110,MAX(1,$E36))),AND($F36&gt;0,INDEX(Kalender!IP$81:IP$110,MAX(1,$F36))&gt;INDEX(Kalender!$B$81:$B$110,MAX(1,$F36)))),2,0))</f>
        <v>0</v>
      </c>
      <c r="IQ36" s="5" t="n">
        <f aca="false">IF(Kalender!IQ36&lt;&gt;1,0,IF(AND($B36&gt;0,INDEX(Kalender!IQ$68:IQ$77,MAX(1,$B36))&gt;INDEX(Kalender!$B$68:$B$77,MAX(1,$B36))),1,0)+IF(OR(AND($C36&gt;0,INDEX(Kalender!IQ$81:IQ$110,MAX(1,$C36))&gt;INDEX(Kalender!$B$81:$B$110,MAX(1,$C36))),AND($D36&gt;0,INDEX(Kalender!IQ$81:IQ$110,MAX(1,$D36))&gt;INDEX(Kalender!$B$81:$B$110,MAX(1,$D36))),AND($E36&gt;0,INDEX(Kalender!IQ$81:IQ$110,MAX(1,$E36))&gt;INDEX(Kalender!$B$81:$B$110,MAX(1,$E36))),AND($F36&gt;0,INDEX(Kalender!IQ$81:IQ$110,MAX(1,$F36))&gt;INDEX(Kalender!$B$81:$B$110,MAX(1,$F36)))),2,0))</f>
        <v>0</v>
      </c>
      <c r="IR36" s="5" t="n">
        <f aca="false">IF(Kalender!IR36&lt;&gt;1,0,IF(AND($B36&gt;0,INDEX(Kalender!IR$68:IR$77,MAX(1,$B36))&gt;INDEX(Kalender!$B$68:$B$77,MAX(1,$B36))),1,0)+IF(OR(AND($C36&gt;0,INDEX(Kalender!IR$81:IR$110,MAX(1,$C36))&gt;INDEX(Kalender!$B$81:$B$110,MAX(1,$C36))),AND($D36&gt;0,INDEX(Kalender!IR$81:IR$110,MAX(1,$D36))&gt;INDEX(Kalender!$B$81:$B$110,MAX(1,$D36))),AND($E36&gt;0,INDEX(Kalender!IR$81:IR$110,MAX(1,$E36))&gt;INDEX(Kalender!$B$81:$B$110,MAX(1,$E36))),AND($F36&gt;0,INDEX(Kalender!IR$81:IR$110,MAX(1,$F36))&gt;INDEX(Kalender!$B$81:$B$110,MAX(1,$F36)))),2,0))</f>
        <v>0</v>
      </c>
      <c r="IS36" s="5" t="n">
        <f aca="false">IF(Kalender!IS36&lt;&gt;1,0,IF(AND($B36&gt;0,INDEX(Kalender!IS$68:IS$77,MAX(1,$B36))&gt;INDEX(Kalender!$B$68:$B$77,MAX(1,$B36))),1,0)+IF(OR(AND($C36&gt;0,INDEX(Kalender!IS$81:IS$110,MAX(1,$C36))&gt;INDEX(Kalender!$B$81:$B$110,MAX(1,$C36))),AND($D36&gt;0,INDEX(Kalender!IS$81:IS$110,MAX(1,$D36))&gt;INDEX(Kalender!$B$81:$B$110,MAX(1,$D36))),AND($E36&gt;0,INDEX(Kalender!IS$81:IS$110,MAX(1,$E36))&gt;INDEX(Kalender!$B$81:$B$110,MAX(1,$E36))),AND($F36&gt;0,INDEX(Kalender!IS$81:IS$110,MAX(1,$F36))&gt;INDEX(Kalender!$B$81:$B$110,MAX(1,$F36)))),2,0))</f>
        <v>0</v>
      </c>
      <c r="IT36" s="5" t="n">
        <f aca="false">IF(Kalender!IT36&lt;&gt;1,0,IF(AND($B36&gt;0,INDEX(Kalender!IT$68:IT$77,MAX(1,$B36))&gt;INDEX(Kalender!$B$68:$B$77,MAX(1,$B36))),1,0)+IF(OR(AND($C36&gt;0,INDEX(Kalender!IT$81:IT$110,MAX(1,$C36))&gt;INDEX(Kalender!$B$81:$B$110,MAX(1,$C36))),AND($D36&gt;0,INDEX(Kalender!IT$81:IT$110,MAX(1,$D36))&gt;INDEX(Kalender!$B$81:$B$110,MAX(1,$D36))),AND($E36&gt;0,INDEX(Kalender!IT$81:IT$110,MAX(1,$E36))&gt;INDEX(Kalender!$B$81:$B$110,MAX(1,$E36))),AND($F36&gt;0,INDEX(Kalender!IT$81:IT$110,MAX(1,$F36))&gt;INDEX(Kalender!$B$81:$B$110,MAX(1,$F36)))),2,0))</f>
        <v>0</v>
      </c>
      <c r="IU36" s="5" t="n">
        <f aca="false">IF(Kalender!IU36&lt;&gt;1,0,IF(AND($B36&gt;0,INDEX(Kalender!IU$68:IU$77,MAX(1,$B36))&gt;INDEX(Kalender!$B$68:$B$77,MAX(1,$B36))),1,0)+IF(OR(AND($C36&gt;0,INDEX(Kalender!IU$81:IU$110,MAX(1,$C36))&gt;INDEX(Kalender!$B$81:$B$110,MAX(1,$C36))),AND($D36&gt;0,INDEX(Kalender!IU$81:IU$110,MAX(1,$D36))&gt;INDEX(Kalender!$B$81:$B$110,MAX(1,$D36))),AND($E36&gt;0,INDEX(Kalender!IU$81:IU$110,MAX(1,$E36))&gt;INDEX(Kalender!$B$81:$B$110,MAX(1,$E36))),AND($F36&gt;0,INDEX(Kalender!IU$81:IU$110,MAX(1,$F36))&gt;INDEX(Kalender!$B$81:$B$110,MAX(1,$F36)))),2,0))</f>
        <v>0</v>
      </c>
      <c r="IV36" s="5" t="n">
        <f aca="false">IF(Kalender!IV36&lt;&gt;1,0,IF(AND($B36&gt;0,INDEX(Kalender!IV$68:IV$77,MAX(1,$B36))&gt;INDEX(Kalender!$B$68:$B$77,MAX(1,$B36))),1,0)+IF(OR(AND($C36&gt;0,INDEX(Kalender!IV$81:IV$110,MAX(1,$C36))&gt;INDEX(Kalender!$B$81:$B$110,MAX(1,$C36))),AND($D36&gt;0,INDEX(Kalender!IV$81:IV$110,MAX(1,$D36))&gt;INDEX(Kalender!$B$81:$B$110,MAX(1,$D36))),AND($E36&gt;0,INDEX(Kalender!IV$81:IV$110,MAX(1,$E36))&gt;INDEX(Kalender!$B$81:$B$110,MAX(1,$E36))),AND($F36&gt;0,INDEX(Kalender!IV$81:IV$110,MAX(1,$F36))&gt;INDEX(Kalender!$B$81:$B$110,MAX(1,$F36)))),2,0))</f>
        <v>0</v>
      </c>
      <c r="IW36" s="5" t="n">
        <f aca="false">IF(Kalender!IW36&lt;&gt;1,0,IF(AND($B36&gt;0,INDEX(Kalender!IW$68:IW$77,MAX(1,$B36))&gt;INDEX(Kalender!$B$68:$B$77,MAX(1,$B36))),1,0)+IF(OR(AND($C36&gt;0,INDEX(Kalender!IW$81:IW$110,MAX(1,$C36))&gt;INDEX(Kalender!$B$81:$B$110,MAX(1,$C36))),AND($D36&gt;0,INDEX(Kalender!IW$81:IW$110,MAX(1,$D36))&gt;INDEX(Kalender!$B$81:$B$110,MAX(1,$D36))),AND($E36&gt;0,INDEX(Kalender!IW$81:IW$110,MAX(1,$E36))&gt;INDEX(Kalender!$B$81:$B$110,MAX(1,$E36))),AND($F36&gt;0,INDEX(Kalender!IW$81:IW$110,MAX(1,$F36))&gt;INDEX(Kalender!$B$81:$B$110,MAX(1,$F36)))),2,0))</f>
        <v>0</v>
      </c>
      <c r="IX36" s="5" t="n">
        <f aca="false">IF(Kalender!IX36&lt;&gt;1,0,IF(AND($B36&gt;0,INDEX(Kalender!IX$68:IX$77,MAX(1,$B36))&gt;INDEX(Kalender!$B$68:$B$77,MAX(1,$B36))),1,0)+IF(OR(AND($C36&gt;0,INDEX(Kalender!IX$81:IX$110,MAX(1,$C36))&gt;INDEX(Kalender!$B$81:$B$110,MAX(1,$C36))),AND($D36&gt;0,INDEX(Kalender!IX$81:IX$110,MAX(1,$D36))&gt;INDEX(Kalender!$B$81:$B$110,MAX(1,$D36))),AND($E36&gt;0,INDEX(Kalender!IX$81:IX$110,MAX(1,$E36))&gt;INDEX(Kalender!$B$81:$B$110,MAX(1,$E36))),AND($F36&gt;0,INDEX(Kalender!IX$81:IX$110,MAX(1,$F36))&gt;INDEX(Kalender!$B$81:$B$110,MAX(1,$F36)))),2,0))</f>
        <v>0</v>
      </c>
      <c r="IY36" s="5" t="n">
        <f aca="false">IF(Kalender!IY36&lt;&gt;1,0,IF(AND($B36&gt;0,INDEX(Kalender!IY$68:IY$77,MAX(1,$B36))&gt;INDEX(Kalender!$B$68:$B$77,MAX(1,$B36))),1,0)+IF(OR(AND($C36&gt;0,INDEX(Kalender!IY$81:IY$110,MAX(1,$C36))&gt;INDEX(Kalender!$B$81:$B$110,MAX(1,$C36))),AND($D36&gt;0,INDEX(Kalender!IY$81:IY$110,MAX(1,$D36))&gt;INDEX(Kalender!$B$81:$B$110,MAX(1,$D36))),AND($E36&gt;0,INDEX(Kalender!IY$81:IY$110,MAX(1,$E36))&gt;INDEX(Kalender!$B$81:$B$110,MAX(1,$E36))),AND($F36&gt;0,INDEX(Kalender!IY$81:IY$110,MAX(1,$F36))&gt;INDEX(Kalender!$B$81:$B$110,MAX(1,$F36)))),2,0))</f>
        <v>0</v>
      </c>
      <c r="IZ36" s="5" t="n">
        <f aca="false">IF(Kalender!IZ36&lt;&gt;1,0,IF(AND($B36&gt;0,INDEX(Kalender!IZ$68:IZ$77,MAX(1,$B36))&gt;INDEX(Kalender!$B$68:$B$77,MAX(1,$B36))),1,0)+IF(OR(AND($C36&gt;0,INDEX(Kalender!IZ$81:IZ$110,MAX(1,$C36))&gt;INDEX(Kalender!$B$81:$B$110,MAX(1,$C36))),AND($D36&gt;0,INDEX(Kalender!IZ$81:IZ$110,MAX(1,$D36))&gt;INDEX(Kalender!$B$81:$B$110,MAX(1,$D36))),AND($E36&gt;0,INDEX(Kalender!IZ$81:IZ$110,MAX(1,$E36))&gt;INDEX(Kalender!$B$81:$B$110,MAX(1,$E36))),AND($F36&gt;0,INDEX(Kalender!IZ$81:IZ$110,MAX(1,$F36))&gt;INDEX(Kalender!$B$81:$B$110,MAX(1,$F36)))),2,0))</f>
        <v>0</v>
      </c>
      <c r="JA36" s="5" t="n">
        <f aca="false">IF(Kalender!JA36&lt;&gt;1,0,IF(AND($B36&gt;0,INDEX(Kalender!JA$68:JA$77,MAX(1,$B36))&gt;INDEX(Kalender!$B$68:$B$77,MAX(1,$B36))),1,0)+IF(OR(AND($C36&gt;0,INDEX(Kalender!JA$81:JA$110,MAX(1,$C36))&gt;INDEX(Kalender!$B$81:$B$110,MAX(1,$C36))),AND($D36&gt;0,INDEX(Kalender!JA$81:JA$110,MAX(1,$D36))&gt;INDEX(Kalender!$B$81:$B$110,MAX(1,$D36))),AND($E36&gt;0,INDEX(Kalender!JA$81:JA$110,MAX(1,$E36))&gt;INDEX(Kalender!$B$81:$B$110,MAX(1,$E36))),AND($F36&gt;0,INDEX(Kalender!JA$81:JA$110,MAX(1,$F36))&gt;INDEX(Kalender!$B$81:$B$110,MAX(1,$F36)))),2,0))</f>
        <v>0</v>
      </c>
      <c r="JB36" s="5" t="n">
        <f aca="false">IF(Kalender!JB36&lt;&gt;1,0,IF(AND($B36&gt;0,INDEX(Kalender!JB$68:JB$77,MAX(1,$B36))&gt;INDEX(Kalender!$B$68:$B$77,MAX(1,$B36))),1,0)+IF(OR(AND($C36&gt;0,INDEX(Kalender!JB$81:JB$110,MAX(1,$C36))&gt;INDEX(Kalender!$B$81:$B$110,MAX(1,$C36))),AND($D36&gt;0,INDEX(Kalender!JB$81:JB$110,MAX(1,$D36))&gt;INDEX(Kalender!$B$81:$B$110,MAX(1,$D36))),AND($E36&gt;0,INDEX(Kalender!JB$81:JB$110,MAX(1,$E36))&gt;INDEX(Kalender!$B$81:$B$110,MAX(1,$E36))),AND($F36&gt;0,INDEX(Kalender!JB$81:JB$110,MAX(1,$F36))&gt;INDEX(Kalender!$B$81:$B$110,MAX(1,$F36)))),2,0))</f>
        <v>0</v>
      </c>
      <c r="JC36" s="5" t="n">
        <f aca="false">IF(Kalender!JC36&lt;&gt;1,0,IF(AND($B36&gt;0,INDEX(Kalender!JC$68:JC$77,MAX(1,$B36))&gt;INDEX(Kalender!$B$68:$B$77,MAX(1,$B36))),1,0)+IF(OR(AND($C36&gt;0,INDEX(Kalender!JC$81:JC$110,MAX(1,$C36))&gt;INDEX(Kalender!$B$81:$B$110,MAX(1,$C36))),AND($D36&gt;0,INDEX(Kalender!JC$81:JC$110,MAX(1,$D36))&gt;INDEX(Kalender!$B$81:$B$110,MAX(1,$D36))),AND($E36&gt;0,INDEX(Kalender!JC$81:JC$110,MAX(1,$E36))&gt;INDEX(Kalender!$B$81:$B$110,MAX(1,$E36))),AND($F36&gt;0,INDEX(Kalender!JC$81:JC$110,MAX(1,$F36))&gt;INDEX(Kalender!$B$81:$B$110,MAX(1,$F36)))),2,0))</f>
        <v>0</v>
      </c>
      <c r="JD36" s="5" t="n">
        <f aca="false">IF(Kalender!JD36&lt;&gt;1,0,IF(AND($B36&gt;0,INDEX(Kalender!JD$68:JD$77,MAX(1,$B36))&gt;INDEX(Kalender!$B$68:$B$77,MAX(1,$B36))),1,0)+IF(OR(AND($C36&gt;0,INDEX(Kalender!JD$81:JD$110,MAX(1,$C36))&gt;INDEX(Kalender!$B$81:$B$110,MAX(1,$C36))),AND($D36&gt;0,INDEX(Kalender!JD$81:JD$110,MAX(1,$D36))&gt;INDEX(Kalender!$B$81:$B$110,MAX(1,$D36))),AND($E36&gt;0,INDEX(Kalender!JD$81:JD$110,MAX(1,$E36))&gt;INDEX(Kalender!$B$81:$B$110,MAX(1,$E36))),AND($F36&gt;0,INDEX(Kalender!JD$81:JD$110,MAX(1,$F36))&gt;INDEX(Kalender!$B$81:$B$110,MAX(1,$F36)))),2,0))</f>
        <v>0</v>
      </c>
      <c r="JE36" s="5" t="n">
        <f aca="false">IF(Kalender!JE36&lt;&gt;1,0,IF(AND($B36&gt;0,INDEX(Kalender!JE$68:JE$77,MAX(1,$B36))&gt;INDEX(Kalender!$B$68:$B$77,MAX(1,$B36))),1,0)+IF(OR(AND($C36&gt;0,INDEX(Kalender!JE$81:JE$110,MAX(1,$C36))&gt;INDEX(Kalender!$B$81:$B$110,MAX(1,$C36))),AND($D36&gt;0,INDEX(Kalender!JE$81:JE$110,MAX(1,$D36))&gt;INDEX(Kalender!$B$81:$B$110,MAX(1,$D36))),AND($E36&gt;0,INDEX(Kalender!JE$81:JE$110,MAX(1,$E36))&gt;INDEX(Kalender!$B$81:$B$110,MAX(1,$E36))),AND($F36&gt;0,INDEX(Kalender!JE$81:JE$110,MAX(1,$F36))&gt;INDEX(Kalender!$B$81:$B$110,MAX(1,$F36)))),2,0))</f>
        <v>0</v>
      </c>
      <c r="JF36" s="5" t="n">
        <f aca="false">IF(Kalender!JF36&lt;&gt;1,0,IF(AND($B36&gt;0,INDEX(Kalender!JF$68:JF$77,MAX(1,$B36))&gt;INDEX(Kalender!$B$68:$B$77,MAX(1,$B36))),1,0)+IF(OR(AND($C36&gt;0,INDEX(Kalender!JF$81:JF$110,MAX(1,$C36))&gt;INDEX(Kalender!$B$81:$B$110,MAX(1,$C36))),AND($D36&gt;0,INDEX(Kalender!JF$81:JF$110,MAX(1,$D36))&gt;INDEX(Kalender!$B$81:$B$110,MAX(1,$D36))),AND($E36&gt;0,INDEX(Kalender!JF$81:JF$110,MAX(1,$E36))&gt;INDEX(Kalender!$B$81:$B$110,MAX(1,$E36))),AND($F36&gt;0,INDEX(Kalender!JF$81:JF$110,MAX(1,$F36))&gt;INDEX(Kalender!$B$81:$B$110,MAX(1,$F36)))),2,0))</f>
        <v>0</v>
      </c>
      <c r="JG36" s="5" t="n">
        <f aca="false">IF(Kalender!JG36&lt;&gt;1,0,IF(AND($B36&gt;0,INDEX(Kalender!JG$68:JG$77,MAX(1,$B36))&gt;INDEX(Kalender!$B$68:$B$77,MAX(1,$B36))),1,0)+IF(OR(AND($C36&gt;0,INDEX(Kalender!JG$81:JG$110,MAX(1,$C36))&gt;INDEX(Kalender!$B$81:$B$110,MAX(1,$C36))),AND($D36&gt;0,INDEX(Kalender!JG$81:JG$110,MAX(1,$D36))&gt;INDEX(Kalender!$B$81:$B$110,MAX(1,$D36))),AND($E36&gt;0,INDEX(Kalender!JG$81:JG$110,MAX(1,$E36))&gt;INDEX(Kalender!$B$81:$B$110,MAX(1,$E36))),AND($F36&gt;0,INDEX(Kalender!JG$81:JG$110,MAX(1,$F36))&gt;INDEX(Kalender!$B$81:$B$110,MAX(1,$F36)))),2,0))</f>
        <v>0</v>
      </c>
      <c r="JH36" s="5" t="n">
        <f aca="false">IF(Kalender!JH36&lt;&gt;1,0,IF(AND($B36&gt;0,INDEX(Kalender!JH$68:JH$77,MAX(1,$B36))&gt;INDEX(Kalender!$B$68:$B$77,MAX(1,$B36))),1,0)+IF(OR(AND($C36&gt;0,INDEX(Kalender!JH$81:JH$110,MAX(1,$C36))&gt;INDEX(Kalender!$B$81:$B$110,MAX(1,$C36))),AND($D36&gt;0,INDEX(Kalender!JH$81:JH$110,MAX(1,$D36))&gt;INDEX(Kalender!$B$81:$B$110,MAX(1,$D36))),AND($E36&gt;0,INDEX(Kalender!JH$81:JH$110,MAX(1,$E36))&gt;INDEX(Kalender!$B$81:$B$110,MAX(1,$E36))),AND($F36&gt;0,INDEX(Kalender!JH$81:JH$110,MAX(1,$F36))&gt;INDEX(Kalender!$B$81:$B$110,MAX(1,$F36)))),2,0))</f>
        <v>0</v>
      </c>
      <c r="JI36" s="5" t="n">
        <f aca="false">IF(Kalender!JI36&lt;&gt;1,0,IF(AND($B36&gt;0,INDEX(Kalender!JI$68:JI$77,MAX(1,$B36))&gt;INDEX(Kalender!$B$68:$B$77,MAX(1,$B36))),1,0)+IF(OR(AND($C36&gt;0,INDEX(Kalender!JI$81:JI$110,MAX(1,$C36))&gt;INDEX(Kalender!$B$81:$B$110,MAX(1,$C36))),AND($D36&gt;0,INDEX(Kalender!JI$81:JI$110,MAX(1,$D36))&gt;INDEX(Kalender!$B$81:$B$110,MAX(1,$D36))),AND($E36&gt;0,INDEX(Kalender!JI$81:JI$110,MAX(1,$E36))&gt;INDEX(Kalender!$B$81:$B$110,MAX(1,$E36))),AND($F36&gt;0,INDEX(Kalender!JI$81:JI$110,MAX(1,$F36))&gt;INDEX(Kalender!$B$81:$B$110,MAX(1,$F36)))),2,0))</f>
        <v>0</v>
      </c>
      <c r="JJ36" s="5" t="n">
        <f aca="false">IF(Kalender!JJ36&lt;&gt;1,0,IF(AND($B36&gt;0,INDEX(Kalender!JJ$68:JJ$77,MAX(1,$B36))&gt;INDEX(Kalender!$B$68:$B$77,MAX(1,$B36))),1,0)+IF(OR(AND($C36&gt;0,INDEX(Kalender!JJ$81:JJ$110,MAX(1,$C36))&gt;INDEX(Kalender!$B$81:$B$110,MAX(1,$C36))),AND($D36&gt;0,INDEX(Kalender!JJ$81:JJ$110,MAX(1,$D36))&gt;INDEX(Kalender!$B$81:$B$110,MAX(1,$D36))),AND($E36&gt;0,INDEX(Kalender!JJ$81:JJ$110,MAX(1,$E36))&gt;INDEX(Kalender!$B$81:$B$110,MAX(1,$E36))),AND($F36&gt;0,INDEX(Kalender!JJ$81:JJ$110,MAX(1,$F36))&gt;INDEX(Kalender!$B$81:$B$110,MAX(1,$F36)))),2,0))</f>
        <v>0</v>
      </c>
      <c r="JK36" s="5" t="n">
        <f aca="false">IF(Kalender!JK36&lt;&gt;1,0,IF(AND($B36&gt;0,INDEX(Kalender!JK$68:JK$77,MAX(1,$B36))&gt;INDEX(Kalender!$B$68:$B$77,MAX(1,$B36))),1,0)+IF(OR(AND($C36&gt;0,INDEX(Kalender!JK$81:JK$110,MAX(1,$C36))&gt;INDEX(Kalender!$B$81:$B$110,MAX(1,$C36))),AND($D36&gt;0,INDEX(Kalender!JK$81:JK$110,MAX(1,$D36))&gt;INDEX(Kalender!$B$81:$B$110,MAX(1,$D36))),AND($E36&gt;0,INDEX(Kalender!JK$81:JK$110,MAX(1,$E36))&gt;INDEX(Kalender!$B$81:$B$110,MAX(1,$E36))),AND($F36&gt;0,INDEX(Kalender!JK$81:JK$110,MAX(1,$F36))&gt;INDEX(Kalender!$B$81:$B$110,MAX(1,$F36)))),2,0))</f>
        <v>0</v>
      </c>
      <c r="JL36" s="5" t="n">
        <f aca="false">IF(Kalender!JL36&lt;&gt;1,0,IF(AND($B36&gt;0,INDEX(Kalender!JL$68:JL$77,MAX(1,$B36))&gt;INDEX(Kalender!$B$68:$B$77,MAX(1,$B36))),1,0)+IF(OR(AND($C36&gt;0,INDEX(Kalender!JL$81:JL$110,MAX(1,$C36))&gt;INDEX(Kalender!$B$81:$B$110,MAX(1,$C36))),AND($D36&gt;0,INDEX(Kalender!JL$81:JL$110,MAX(1,$D36))&gt;INDEX(Kalender!$B$81:$B$110,MAX(1,$D36))),AND($E36&gt;0,INDEX(Kalender!JL$81:JL$110,MAX(1,$E36))&gt;INDEX(Kalender!$B$81:$B$110,MAX(1,$E36))),AND($F36&gt;0,INDEX(Kalender!JL$81:JL$110,MAX(1,$F36))&gt;INDEX(Kalender!$B$81:$B$110,MAX(1,$F36)))),2,0))</f>
        <v>0</v>
      </c>
      <c r="JM36" s="5" t="n">
        <f aca="false">IF(Kalender!JM36&lt;&gt;1,0,IF(AND($B36&gt;0,INDEX(Kalender!JM$68:JM$77,MAX(1,$B36))&gt;INDEX(Kalender!$B$68:$B$77,MAX(1,$B36))),1,0)+IF(OR(AND($C36&gt;0,INDEX(Kalender!JM$81:JM$110,MAX(1,$C36))&gt;INDEX(Kalender!$B$81:$B$110,MAX(1,$C36))),AND($D36&gt;0,INDEX(Kalender!JM$81:JM$110,MAX(1,$D36))&gt;INDEX(Kalender!$B$81:$B$110,MAX(1,$D36))),AND($E36&gt;0,INDEX(Kalender!JM$81:JM$110,MAX(1,$E36))&gt;INDEX(Kalender!$B$81:$B$110,MAX(1,$E36))),AND($F36&gt;0,INDEX(Kalender!JM$81:JM$110,MAX(1,$F36))&gt;INDEX(Kalender!$B$81:$B$110,MAX(1,$F36)))),2,0))</f>
        <v>0</v>
      </c>
      <c r="JN36" s="5" t="n">
        <f aca="false">IF(Kalender!JN36&lt;&gt;1,0,IF(AND($B36&gt;0,INDEX(Kalender!JN$68:JN$77,MAX(1,$B36))&gt;INDEX(Kalender!$B$68:$B$77,MAX(1,$B36))),1,0)+IF(OR(AND($C36&gt;0,INDEX(Kalender!JN$81:JN$110,MAX(1,$C36))&gt;INDEX(Kalender!$B$81:$B$110,MAX(1,$C36))),AND($D36&gt;0,INDEX(Kalender!JN$81:JN$110,MAX(1,$D36))&gt;INDEX(Kalender!$B$81:$B$110,MAX(1,$D36))),AND($E36&gt;0,INDEX(Kalender!JN$81:JN$110,MAX(1,$E36))&gt;INDEX(Kalender!$B$81:$B$110,MAX(1,$E36))),AND($F36&gt;0,INDEX(Kalender!JN$81:JN$110,MAX(1,$F36))&gt;INDEX(Kalender!$B$81:$B$110,MAX(1,$F36)))),2,0))</f>
        <v>0</v>
      </c>
      <c r="JO36" s="5" t="n">
        <f aca="false">IF(Kalender!JO36&lt;&gt;1,0,IF(AND($B36&gt;0,INDEX(Kalender!JO$68:JO$77,MAX(1,$B36))&gt;INDEX(Kalender!$B$68:$B$77,MAX(1,$B36))),1,0)+IF(OR(AND($C36&gt;0,INDEX(Kalender!JO$81:JO$110,MAX(1,$C36))&gt;INDEX(Kalender!$B$81:$B$110,MAX(1,$C36))),AND($D36&gt;0,INDEX(Kalender!JO$81:JO$110,MAX(1,$D36))&gt;INDEX(Kalender!$B$81:$B$110,MAX(1,$D36))),AND($E36&gt;0,INDEX(Kalender!JO$81:JO$110,MAX(1,$E36))&gt;INDEX(Kalender!$B$81:$B$110,MAX(1,$E36))),AND($F36&gt;0,INDEX(Kalender!JO$81:JO$110,MAX(1,$F36))&gt;INDEX(Kalender!$B$81:$B$110,MAX(1,$F36)))),2,0))</f>
        <v>0</v>
      </c>
      <c r="JP36" s="5" t="n">
        <f aca="false">IF(Kalender!JP36&lt;&gt;1,0,IF(AND($B36&gt;0,INDEX(Kalender!JP$68:JP$77,MAX(1,$B36))&gt;INDEX(Kalender!$B$68:$B$77,MAX(1,$B36))),1,0)+IF(OR(AND($C36&gt;0,INDEX(Kalender!JP$81:JP$110,MAX(1,$C36))&gt;INDEX(Kalender!$B$81:$B$110,MAX(1,$C36))),AND($D36&gt;0,INDEX(Kalender!JP$81:JP$110,MAX(1,$D36))&gt;INDEX(Kalender!$B$81:$B$110,MAX(1,$D36))),AND($E36&gt;0,INDEX(Kalender!JP$81:JP$110,MAX(1,$E36))&gt;INDEX(Kalender!$B$81:$B$110,MAX(1,$E36))),AND($F36&gt;0,INDEX(Kalender!JP$81:JP$110,MAX(1,$F36))&gt;INDEX(Kalender!$B$81:$B$110,MAX(1,$F36)))),2,0))</f>
        <v>0</v>
      </c>
      <c r="JQ36" s="5" t="n">
        <f aca="false">IF(Kalender!JQ36&lt;&gt;1,0,IF(AND($B36&gt;0,INDEX(Kalender!JQ$68:JQ$77,MAX(1,$B36))&gt;INDEX(Kalender!$B$68:$B$77,MAX(1,$B36))),1,0)+IF(OR(AND($C36&gt;0,INDEX(Kalender!JQ$81:JQ$110,MAX(1,$C36))&gt;INDEX(Kalender!$B$81:$B$110,MAX(1,$C36))),AND($D36&gt;0,INDEX(Kalender!JQ$81:JQ$110,MAX(1,$D36))&gt;INDEX(Kalender!$B$81:$B$110,MAX(1,$D36))),AND($E36&gt;0,INDEX(Kalender!JQ$81:JQ$110,MAX(1,$E36))&gt;INDEX(Kalender!$B$81:$B$110,MAX(1,$E36))),AND($F36&gt;0,INDEX(Kalender!JQ$81:JQ$110,MAX(1,$F36))&gt;INDEX(Kalender!$B$81:$B$110,MAX(1,$F36)))),2,0))</f>
        <v>0</v>
      </c>
      <c r="JR36" s="5" t="n">
        <f aca="false">IF(Kalender!JR36&lt;&gt;1,0,IF(AND($B36&gt;0,INDEX(Kalender!JR$68:JR$77,MAX(1,$B36))&gt;INDEX(Kalender!$B$68:$B$77,MAX(1,$B36))),1,0)+IF(OR(AND($C36&gt;0,INDEX(Kalender!JR$81:JR$110,MAX(1,$C36))&gt;INDEX(Kalender!$B$81:$B$110,MAX(1,$C36))),AND($D36&gt;0,INDEX(Kalender!JR$81:JR$110,MAX(1,$D36))&gt;INDEX(Kalender!$B$81:$B$110,MAX(1,$D36))),AND($E36&gt;0,INDEX(Kalender!JR$81:JR$110,MAX(1,$E36))&gt;INDEX(Kalender!$B$81:$B$110,MAX(1,$E36))),AND($F36&gt;0,INDEX(Kalender!JR$81:JR$110,MAX(1,$F36))&gt;INDEX(Kalender!$B$81:$B$110,MAX(1,$F36)))),2,0))</f>
        <v>0</v>
      </c>
      <c r="JS36" s="5" t="n">
        <f aca="false">IF(Kalender!JS36&lt;&gt;1,0,IF(AND($B36&gt;0,INDEX(Kalender!JS$68:JS$77,MAX(1,$B36))&gt;INDEX(Kalender!$B$68:$B$77,MAX(1,$B36))),1,0)+IF(OR(AND($C36&gt;0,INDEX(Kalender!JS$81:JS$110,MAX(1,$C36))&gt;INDEX(Kalender!$B$81:$B$110,MAX(1,$C36))),AND($D36&gt;0,INDEX(Kalender!JS$81:JS$110,MAX(1,$D36))&gt;INDEX(Kalender!$B$81:$B$110,MAX(1,$D36))),AND($E36&gt;0,INDEX(Kalender!JS$81:JS$110,MAX(1,$E36))&gt;INDEX(Kalender!$B$81:$B$110,MAX(1,$E36))),AND($F36&gt;0,INDEX(Kalender!JS$81:JS$110,MAX(1,$F36))&gt;INDEX(Kalender!$B$81:$B$110,MAX(1,$F36)))),2,0))</f>
        <v>0</v>
      </c>
      <c r="JT36" s="5" t="n">
        <f aca="false">IF(Kalender!JT36&lt;&gt;1,0,IF(AND($B36&gt;0,INDEX(Kalender!JT$68:JT$77,MAX(1,$B36))&gt;INDEX(Kalender!$B$68:$B$77,MAX(1,$B36))),1,0)+IF(OR(AND($C36&gt;0,INDEX(Kalender!JT$81:JT$110,MAX(1,$C36))&gt;INDEX(Kalender!$B$81:$B$110,MAX(1,$C36))),AND($D36&gt;0,INDEX(Kalender!JT$81:JT$110,MAX(1,$D36))&gt;INDEX(Kalender!$B$81:$B$110,MAX(1,$D36))),AND($E36&gt;0,INDEX(Kalender!JT$81:JT$110,MAX(1,$E36))&gt;INDEX(Kalender!$B$81:$B$110,MAX(1,$E36))),AND($F36&gt;0,INDEX(Kalender!JT$81:JT$110,MAX(1,$F36))&gt;INDEX(Kalender!$B$81:$B$110,MAX(1,$F36)))),2,0))</f>
        <v>0</v>
      </c>
      <c r="JU36" s="5" t="n">
        <f aca="false">IF(Kalender!JU36&lt;&gt;1,0,IF(AND($B36&gt;0,INDEX(Kalender!JU$68:JU$77,MAX(1,$B36))&gt;INDEX(Kalender!$B$68:$B$77,MAX(1,$B36))),1,0)+IF(OR(AND($C36&gt;0,INDEX(Kalender!JU$81:JU$110,MAX(1,$C36))&gt;INDEX(Kalender!$B$81:$B$110,MAX(1,$C36))),AND($D36&gt;0,INDEX(Kalender!JU$81:JU$110,MAX(1,$D36))&gt;INDEX(Kalender!$B$81:$B$110,MAX(1,$D36))),AND($E36&gt;0,INDEX(Kalender!JU$81:JU$110,MAX(1,$E36))&gt;INDEX(Kalender!$B$81:$B$110,MAX(1,$E36))),AND($F36&gt;0,INDEX(Kalender!JU$81:JU$110,MAX(1,$F36))&gt;INDEX(Kalender!$B$81:$B$110,MAX(1,$F36)))),2,0))</f>
        <v>0</v>
      </c>
      <c r="JV36" s="5" t="n">
        <f aca="false">IF(Kalender!JV36&lt;&gt;1,0,IF(AND($B36&gt;0,INDEX(Kalender!JV$68:JV$77,MAX(1,$B36))&gt;INDEX(Kalender!$B$68:$B$77,MAX(1,$B36))),1,0)+IF(OR(AND($C36&gt;0,INDEX(Kalender!JV$81:JV$110,MAX(1,$C36))&gt;INDEX(Kalender!$B$81:$B$110,MAX(1,$C36))),AND($D36&gt;0,INDEX(Kalender!JV$81:JV$110,MAX(1,$D36))&gt;INDEX(Kalender!$B$81:$B$110,MAX(1,$D36))),AND($E36&gt;0,INDEX(Kalender!JV$81:JV$110,MAX(1,$E36))&gt;INDEX(Kalender!$B$81:$B$110,MAX(1,$E36))),AND($F36&gt;0,INDEX(Kalender!JV$81:JV$110,MAX(1,$F36))&gt;INDEX(Kalender!$B$81:$B$110,MAX(1,$F36)))),2,0))</f>
        <v>0</v>
      </c>
      <c r="JW36" s="5" t="n">
        <f aca="false">IF(Kalender!JW36&lt;&gt;1,0,IF(AND($B36&gt;0,INDEX(Kalender!JW$68:JW$77,MAX(1,$B36))&gt;INDEX(Kalender!$B$68:$B$77,MAX(1,$B36))),1,0)+IF(OR(AND($C36&gt;0,INDEX(Kalender!JW$81:JW$110,MAX(1,$C36))&gt;INDEX(Kalender!$B$81:$B$110,MAX(1,$C36))),AND($D36&gt;0,INDEX(Kalender!JW$81:JW$110,MAX(1,$D36))&gt;INDEX(Kalender!$B$81:$B$110,MAX(1,$D36))),AND($E36&gt;0,INDEX(Kalender!JW$81:JW$110,MAX(1,$E36))&gt;INDEX(Kalender!$B$81:$B$110,MAX(1,$E36))),AND($F36&gt;0,INDEX(Kalender!JW$81:JW$110,MAX(1,$F36))&gt;INDEX(Kalender!$B$81:$B$110,MAX(1,$F36)))),2,0))</f>
        <v>0</v>
      </c>
      <c r="JX36" s="5" t="n">
        <f aca="false">IF(Kalender!JX36&lt;&gt;1,0,IF(AND($B36&gt;0,INDEX(Kalender!JX$68:JX$77,MAX(1,$B36))&gt;INDEX(Kalender!$B$68:$B$77,MAX(1,$B36))),1,0)+IF(OR(AND($C36&gt;0,INDEX(Kalender!JX$81:JX$110,MAX(1,$C36))&gt;INDEX(Kalender!$B$81:$B$110,MAX(1,$C36))),AND($D36&gt;0,INDEX(Kalender!JX$81:JX$110,MAX(1,$D36))&gt;INDEX(Kalender!$B$81:$B$110,MAX(1,$D36))),AND($E36&gt;0,INDEX(Kalender!JX$81:JX$110,MAX(1,$E36))&gt;INDEX(Kalender!$B$81:$B$110,MAX(1,$E36))),AND($F36&gt;0,INDEX(Kalender!JX$81:JX$110,MAX(1,$F36))&gt;INDEX(Kalender!$B$81:$B$110,MAX(1,$F36)))),2,0))</f>
        <v>0</v>
      </c>
      <c r="JY36" s="5" t="n">
        <f aca="false">IF(Kalender!JY36&lt;&gt;1,0,IF(AND($B36&gt;0,INDEX(Kalender!JY$68:JY$77,MAX(1,$B36))&gt;INDEX(Kalender!$B$68:$B$77,MAX(1,$B36))),1,0)+IF(OR(AND($C36&gt;0,INDEX(Kalender!JY$81:JY$110,MAX(1,$C36))&gt;INDEX(Kalender!$B$81:$B$110,MAX(1,$C36))),AND($D36&gt;0,INDEX(Kalender!JY$81:JY$110,MAX(1,$D36))&gt;INDEX(Kalender!$B$81:$B$110,MAX(1,$D36))),AND($E36&gt;0,INDEX(Kalender!JY$81:JY$110,MAX(1,$E36))&gt;INDEX(Kalender!$B$81:$B$110,MAX(1,$E36))),AND($F36&gt;0,INDEX(Kalender!JY$81:JY$110,MAX(1,$F36))&gt;INDEX(Kalender!$B$81:$B$110,MAX(1,$F36)))),2,0))</f>
        <v>0</v>
      </c>
      <c r="JZ36" s="5" t="n">
        <f aca="false">IF(Kalender!JZ36&lt;&gt;1,0,IF(AND($B36&gt;0,INDEX(Kalender!JZ$68:JZ$77,MAX(1,$B36))&gt;INDEX(Kalender!$B$68:$B$77,MAX(1,$B36))),1,0)+IF(OR(AND($C36&gt;0,INDEX(Kalender!JZ$81:JZ$110,MAX(1,$C36))&gt;INDEX(Kalender!$B$81:$B$110,MAX(1,$C36))),AND($D36&gt;0,INDEX(Kalender!JZ$81:JZ$110,MAX(1,$D36))&gt;INDEX(Kalender!$B$81:$B$110,MAX(1,$D36))),AND($E36&gt;0,INDEX(Kalender!JZ$81:JZ$110,MAX(1,$E36))&gt;INDEX(Kalender!$B$81:$B$110,MAX(1,$E36))),AND($F36&gt;0,INDEX(Kalender!JZ$81:JZ$110,MAX(1,$F36))&gt;INDEX(Kalender!$B$81:$B$110,MAX(1,$F36)))),2,0))</f>
        <v>0</v>
      </c>
      <c r="KA36" s="5" t="n">
        <f aca="false">IF(Kalender!KA36&lt;&gt;1,0,IF(AND($B36&gt;0,INDEX(Kalender!KA$68:KA$77,MAX(1,$B36))&gt;INDEX(Kalender!$B$68:$B$77,MAX(1,$B36))),1,0)+IF(OR(AND($C36&gt;0,INDEX(Kalender!KA$81:KA$110,MAX(1,$C36))&gt;INDEX(Kalender!$B$81:$B$110,MAX(1,$C36))),AND($D36&gt;0,INDEX(Kalender!KA$81:KA$110,MAX(1,$D36))&gt;INDEX(Kalender!$B$81:$B$110,MAX(1,$D36))),AND($E36&gt;0,INDEX(Kalender!KA$81:KA$110,MAX(1,$E36))&gt;INDEX(Kalender!$B$81:$B$110,MAX(1,$E36))),AND($F36&gt;0,INDEX(Kalender!KA$81:KA$110,MAX(1,$F36))&gt;INDEX(Kalender!$B$81:$B$110,MAX(1,$F36)))),2,0))</f>
        <v>0</v>
      </c>
      <c r="KB36" s="5" t="n">
        <f aca="false">IF(Kalender!KB36&lt;&gt;1,0,IF(AND($B36&gt;0,INDEX(Kalender!KB$68:KB$77,MAX(1,$B36))&gt;INDEX(Kalender!$B$68:$B$77,MAX(1,$B36))),1,0)+IF(OR(AND($C36&gt;0,INDEX(Kalender!KB$81:KB$110,MAX(1,$C36))&gt;INDEX(Kalender!$B$81:$B$110,MAX(1,$C36))),AND($D36&gt;0,INDEX(Kalender!KB$81:KB$110,MAX(1,$D36))&gt;INDEX(Kalender!$B$81:$B$110,MAX(1,$D36))),AND($E36&gt;0,INDEX(Kalender!KB$81:KB$110,MAX(1,$E36))&gt;INDEX(Kalender!$B$81:$B$110,MAX(1,$E36))),AND($F36&gt;0,INDEX(Kalender!KB$81:KB$110,MAX(1,$F36))&gt;INDEX(Kalender!$B$81:$B$110,MAX(1,$F36)))),2,0))</f>
        <v>0</v>
      </c>
      <c r="KC36" s="5" t="n">
        <f aca="false">IF(Kalender!KC36&lt;&gt;1,0,IF(AND($B36&gt;0,INDEX(Kalender!KC$68:KC$77,MAX(1,$B36))&gt;INDEX(Kalender!$B$68:$B$77,MAX(1,$B36))),1,0)+IF(OR(AND($C36&gt;0,INDEX(Kalender!KC$81:KC$110,MAX(1,$C36))&gt;INDEX(Kalender!$B$81:$B$110,MAX(1,$C36))),AND($D36&gt;0,INDEX(Kalender!KC$81:KC$110,MAX(1,$D36))&gt;INDEX(Kalender!$B$81:$B$110,MAX(1,$D36))),AND($E36&gt;0,INDEX(Kalender!KC$81:KC$110,MAX(1,$E36))&gt;INDEX(Kalender!$B$81:$B$110,MAX(1,$E36))),AND($F36&gt;0,INDEX(Kalender!KC$81:KC$110,MAX(1,$F36))&gt;INDEX(Kalender!$B$81:$B$110,MAX(1,$F36)))),2,0))</f>
        <v>0</v>
      </c>
      <c r="KD36" s="5" t="n">
        <f aca="false">IF(Kalender!KD36&lt;&gt;1,0,IF(AND($B36&gt;0,INDEX(Kalender!KD$68:KD$77,MAX(1,$B36))&gt;INDEX(Kalender!$B$68:$B$77,MAX(1,$B36))),1,0)+IF(OR(AND($C36&gt;0,INDEX(Kalender!KD$81:KD$110,MAX(1,$C36))&gt;INDEX(Kalender!$B$81:$B$110,MAX(1,$C36))),AND($D36&gt;0,INDEX(Kalender!KD$81:KD$110,MAX(1,$D36))&gt;INDEX(Kalender!$B$81:$B$110,MAX(1,$D36))),AND($E36&gt;0,INDEX(Kalender!KD$81:KD$110,MAX(1,$E36))&gt;INDEX(Kalender!$B$81:$B$110,MAX(1,$E36))),AND($F36&gt;0,INDEX(Kalender!KD$81:KD$110,MAX(1,$F36))&gt;INDEX(Kalender!$B$81:$B$110,MAX(1,$F36)))),2,0))</f>
        <v>0</v>
      </c>
      <c r="KE36" s="5" t="n">
        <f aca="false">IF(Kalender!KE36&lt;&gt;1,0,IF(AND($B36&gt;0,INDEX(Kalender!KE$68:KE$77,MAX(1,$B36))&gt;INDEX(Kalender!$B$68:$B$77,MAX(1,$B36))),1,0)+IF(OR(AND($C36&gt;0,INDEX(Kalender!KE$81:KE$110,MAX(1,$C36))&gt;INDEX(Kalender!$B$81:$B$110,MAX(1,$C36))),AND($D36&gt;0,INDEX(Kalender!KE$81:KE$110,MAX(1,$D36))&gt;INDEX(Kalender!$B$81:$B$110,MAX(1,$D36))),AND($E36&gt;0,INDEX(Kalender!KE$81:KE$110,MAX(1,$E36))&gt;INDEX(Kalender!$B$81:$B$110,MAX(1,$E36))),AND($F36&gt;0,INDEX(Kalender!KE$81:KE$110,MAX(1,$F36))&gt;INDEX(Kalender!$B$81:$B$110,MAX(1,$F36)))),2,0))</f>
        <v>0</v>
      </c>
      <c r="KF36" s="5" t="n">
        <f aca="false">IF(Kalender!KF36&lt;&gt;1,0,IF(AND($B36&gt;0,INDEX(Kalender!KF$68:KF$77,MAX(1,$B36))&gt;INDEX(Kalender!$B$68:$B$77,MAX(1,$B36))),1,0)+IF(OR(AND($C36&gt;0,INDEX(Kalender!KF$81:KF$110,MAX(1,$C36))&gt;INDEX(Kalender!$B$81:$B$110,MAX(1,$C36))),AND($D36&gt;0,INDEX(Kalender!KF$81:KF$110,MAX(1,$D36))&gt;INDEX(Kalender!$B$81:$B$110,MAX(1,$D36))),AND($E36&gt;0,INDEX(Kalender!KF$81:KF$110,MAX(1,$E36))&gt;INDEX(Kalender!$B$81:$B$110,MAX(1,$E36))),AND($F36&gt;0,INDEX(Kalender!KF$81:KF$110,MAX(1,$F36))&gt;INDEX(Kalender!$B$81:$B$110,MAX(1,$F36)))),2,0))</f>
        <v>0</v>
      </c>
      <c r="KG36" s="5" t="n">
        <f aca="false">IF(Kalender!KG36&lt;&gt;1,0,IF(AND($B36&gt;0,INDEX(Kalender!KG$68:KG$77,MAX(1,$B36))&gt;INDEX(Kalender!$B$68:$B$77,MAX(1,$B36))),1,0)+IF(OR(AND($C36&gt;0,INDEX(Kalender!KG$81:KG$110,MAX(1,$C36))&gt;INDEX(Kalender!$B$81:$B$110,MAX(1,$C36))),AND($D36&gt;0,INDEX(Kalender!KG$81:KG$110,MAX(1,$D36))&gt;INDEX(Kalender!$B$81:$B$110,MAX(1,$D36))),AND($E36&gt;0,INDEX(Kalender!KG$81:KG$110,MAX(1,$E36))&gt;INDEX(Kalender!$B$81:$B$110,MAX(1,$E36))),AND($F36&gt;0,INDEX(Kalender!KG$81:KG$110,MAX(1,$F36))&gt;INDEX(Kalender!$B$81:$B$110,MAX(1,$F36)))),2,0))</f>
        <v>0</v>
      </c>
      <c r="KH36" s="5" t="n">
        <f aca="false">IF(Kalender!KH36&lt;&gt;1,0,IF(AND($B36&gt;0,INDEX(Kalender!KH$68:KH$77,MAX(1,$B36))&gt;INDEX(Kalender!$B$68:$B$77,MAX(1,$B36))),1,0)+IF(OR(AND($C36&gt;0,INDEX(Kalender!KH$81:KH$110,MAX(1,$C36))&gt;INDEX(Kalender!$B$81:$B$110,MAX(1,$C36))),AND($D36&gt;0,INDEX(Kalender!KH$81:KH$110,MAX(1,$D36))&gt;INDEX(Kalender!$B$81:$B$110,MAX(1,$D36))),AND($E36&gt;0,INDEX(Kalender!KH$81:KH$110,MAX(1,$E36))&gt;INDEX(Kalender!$B$81:$B$110,MAX(1,$E36))),AND($F36&gt;0,INDEX(Kalender!KH$81:KH$110,MAX(1,$F36))&gt;INDEX(Kalender!$B$81:$B$110,MAX(1,$F36)))),2,0))</f>
        <v>0</v>
      </c>
      <c r="KI36" s="5" t="n">
        <f aca="false">IF(Kalender!KI36&lt;&gt;1,0,IF(AND($B36&gt;0,INDEX(Kalender!KI$68:KI$77,MAX(1,$B36))&gt;INDEX(Kalender!$B$68:$B$77,MAX(1,$B36))),1,0)+IF(OR(AND($C36&gt;0,INDEX(Kalender!KI$81:KI$110,MAX(1,$C36))&gt;INDEX(Kalender!$B$81:$B$110,MAX(1,$C36))),AND($D36&gt;0,INDEX(Kalender!KI$81:KI$110,MAX(1,$D36))&gt;INDEX(Kalender!$B$81:$B$110,MAX(1,$D36))),AND($E36&gt;0,INDEX(Kalender!KI$81:KI$110,MAX(1,$E36))&gt;INDEX(Kalender!$B$81:$B$110,MAX(1,$E36))),AND($F36&gt;0,INDEX(Kalender!KI$81:KI$110,MAX(1,$F36))&gt;INDEX(Kalender!$B$81:$B$110,MAX(1,$F36)))),2,0))</f>
        <v>0</v>
      </c>
      <c r="KJ36" s="5" t="n">
        <f aca="false">IF(Kalender!KJ36&lt;&gt;1,0,IF(AND($B36&gt;0,INDEX(Kalender!KJ$68:KJ$77,MAX(1,$B36))&gt;INDEX(Kalender!$B$68:$B$77,MAX(1,$B36))),1,0)+IF(OR(AND($C36&gt;0,INDEX(Kalender!KJ$81:KJ$110,MAX(1,$C36))&gt;INDEX(Kalender!$B$81:$B$110,MAX(1,$C36))),AND($D36&gt;0,INDEX(Kalender!KJ$81:KJ$110,MAX(1,$D36))&gt;INDEX(Kalender!$B$81:$B$110,MAX(1,$D36))),AND($E36&gt;0,INDEX(Kalender!KJ$81:KJ$110,MAX(1,$E36))&gt;INDEX(Kalender!$B$81:$B$110,MAX(1,$E36))),AND($F36&gt;0,INDEX(Kalender!KJ$81:KJ$110,MAX(1,$F36))&gt;INDEX(Kalender!$B$81:$B$110,MAX(1,$F36)))),2,0))</f>
        <v>0</v>
      </c>
      <c r="KK36" s="5" t="n">
        <f aca="false">IF(Kalender!KK36&lt;&gt;1,0,IF(AND($B36&gt;0,INDEX(Kalender!KK$68:KK$77,MAX(1,$B36))&gt;INDEX(Kalender!$B$68:$B$77,MAX(1,$B36))),1,0)+IF(OR(AND($C36&gt;0,INDEX(Kalender!KK$81:KK$110,MAX(1,$C36))&gt;INDEX(Kalender!$B$81:$B$110,MAX(1,$C36))),AND($D36&gt;0,INDEX(Kalender!KK$81:KK$110,MAX(1,$D36))&gt;INDEX(Kalender!$B$81:$B$110,MAX(1,$D36))),AND($E36&gt;0,INDEX(Kalender!KK$81:KK$110,MAX(1,$E36))&gt;INDEX(Kalender!$B$81:$B$110,MAX(1,$E36))),AND($F36&gt;0,INDEX(Kalender!KK$81:KK$110,MAX(1,$F36))&gt;INDEX(Kalender!$B$81:$B$110,MAX(1,$F36)))),2,0))</f>
        <v>0</v>
      </c>
      <c r="KL36" s="5" t="n">
        <f aca="false">IF(Kalender!KL36&lt;&gt;1,0,IF(AND($B36&gt;0,INDEX(Kalender!KL$68:KL$77,MAX(1,$B36))&gt;INDEX(Kalender!$B$68:$B$77,MAX(1,$B36))),1,0)+IF(OR(AND($C36&gt;0,INDEX(Kalender!KL$81:KL$110,MAX(1,$C36))&gt;INDEX(Kalender!$B$81:$B$110,MAX(1,$C36))),AND($D36&gt;0,INDEX(Kalender!KL$81:KL$110,MAX(1,$D36))&gt;INDEX(Kalender!$B$81:$B$110,MAX(1,$D36))),AND($E36&gt;0,INDEX(Kalender!KL$81:KL$110,MAX(1,$E36))&gt;INDEX(Kalender!$B$81:$B$110,MAX(1,$E36))),AND($F36&gt;0,INDEX(Kalender!KL$81:KL$110,MAX(1,$F36))&gt;INDEX(Kalender!$B$81:$B$110,MAX(1,$F36)))),2,0))</f>
        <v>0</v>
      </c>
      <c r="KM36" s="5" t="n">
        <f aca="false">IF(Kalender!KM36&lt;&gt;1,0,IF(AND($B36&gt;0,INDEX(Kalender!KM$68:KM$77,MAX(1,$B36))&gt;INDEX(Kalender!$B$68:$B$77,MAX(1,$B36))),1,0)+IF(OR(AND($C36&gt;0,INDEX(Kalender!KM$81:KM$110,MAX(1,$C36))&gt;INDEX(Kalender!$B$81:$B$110,MAX(1,$C36))),AND($D36&gt;0,INDEX(Kalender!KM$81:KM$110,MAX(1,$D36))&gt;INDEX(Kalender!$B$81:$B$110,MAX(1,$D36))),AND($E36&gt;0,INDEX(Kalender!KM$81:KM$110,MAX(1,$E36))&gt;INDEX(Kalender!$B$81:$B$110,MAX(1,$E36))),AND($F36&gt;0,INDEX(Kalender!KM$81:KM$110,MAX(1,$F36))&gt;INDEX(Kalender!$B$81:$B$110,MAX(1,$F36)))),2,0))</f>
        <v>0</v>
      </c>
      <c r="KN36" s="5" t="n">
        <f aca="false">IF(Kalender!KN36&lt;&gt;1,0,IF(AND($B36&gt;0,INDEX(Kalender!KN$68:KN$77,MAX(1,$B36))&gt;INDEX(Kalender!$B$68:$B$77,MAX(1,$B36))),1,0)+IF(OR(AND($C36&gt;0,INDEX(Kalender!KN$81:KN$110,MAX(1,$C36))&gt;INDEX(Kalender!$B$81:$B$110,MAX(1,$C36))),AND($D36&gt;0,INDEX(Kalender!KN$81:KN$110,MAX(1,$D36))&gt;INDEX(Kalender!$B$81:$B$110,MAX(1,$D36))),AND($E36&gt;0,INDEX(Kalender!KN$81:KN$110,MAX(1,$E36))&gt;INDEX(Kalender!$B$81:$B$110,MAX(1,$E36))),AND($F36&gt;0,INDEX(Kalender!KN$81:KN$110,MAX(1,$F36))&gt;INDEX(Kalender!$B$81:$B$110,MAX(1,$F36)))),2,0))</f>
        <v>0</v>
      </c>
      <c r="KO36" s="5" t="n">
        <f aca="false">IF(Kalender!KO36&lt;&gt;1,0,IF(AND($B36&gt;0,INDEX(Kalender!KO$68:KO$77,MAX(1,$B36))&gt;INDEX(Kalender!$B$68:$B$77,MAX(1,$B36))),1,0)+IF(OR(AND($C36&gt;0,INDEX(Kalender!KO$81:KO$110,MAX(1,$C36))&gt;INDEX(Kalender!$B$81:$B$110,MAX(1,$C36))),AND($D36&gt;0,INDEX(Kalender!KO$81:KO$110,MAX(1,$D36))&gt;INDEX(Kalender!$B$81:$B$110,MAX(1,$D36))),AND($E36&gt;0,INDEX(Kalender!KO$81:KO$110,MAX(1,$E36))&gt;INDEX(Kalender!$B$81:$B$110,MAX(1,$E36))),AND($F36&gt;0,INDEX(Kalender!KO$81:KO$110,MAX(1,$F36))&gt;INDEX(Kalender!$B$81:$B$110,MAX(1,$F36)))),2,0))</f>
        <v>0</v>
      </c>
      <c r="KP36" s="5" t="n">
        <f aca="false">IF(Kalender!KP36&lt;&gt;1,0,IF(AND($B36&gt;0,INDEX(Kalender!KP$68:KP$77,MAX(1,$B36))&gt;INDEX(Kalender!$B$68:$B$77,MAX(1,$B36))),1,0)+IF(OR(AND($C36&gt;0,INDEX(Kalender!KP$81:KP$110,MAX(1,$C36))&gt;INDEX(Kalender!$B$81:$B$110,MAX(1,$C36))),AND($D36&gt;0,INDEX(Kalender!KP$81:KP$110,MAX(1,$D36))&gt;INDEX(Kalender!$B$81:$B$110,MAX(1,$D36))),AND($E36&gt;0,INDEX(Kalender!KP$81:KP$110,MAX(1,$E36))&gt;INDEX(Kalender!$B$81:$B$110,MAX(1,$E36))),AND($F36&gt;0,INDEX(Kalender!KP$81:KP$110,MAX(1,$F36))&gt;INDEX(Kalender!$B$81:$B$110,MAX(1,$F36)))),2,0))</f>
        <v>0</v>
      </c>
      <c r="KQ36" s="5" t="n">
        <f aca="false">IF(Kalender!KQ36&lt;&gt;1,0,IF(AND($B36&gt;0,INDEX(Kalender!KQ$68:KQ$77,MAX(1,$B36))&gt;INDEX(Kalender!$B$68:$B$77,MAX(1,$B36))),1,0)+IF(OR(AND($C36&gt;0,INDEX(Kalender!KQ$81:KQ$110,MAX(1,$C36))&gt;INDEX(Kalender!$B$81:$B$110,MAX(1,$C36))),AND($D36&gt;0,INDEX(Kalender!KQ$81:KQ$110,MAX(1,$D36))&gt;INDEX(Kalender!$B$81:$B$110,MAX(1,$D36))),AND($E36&gt;0,INDEX(Kalender!KQ$81:KQ$110,MAX(1,$E36))&gt;INDEX(Kalender!$B$81:$B$110,MAX(1,$E36))),AND($F36&gt;0,INDEX(Kalender!KQ$81:KQ$110,MAX(1,$F36))&gt;INDEX(Kalender!$B$81:$B$110,MAX(1,$F36)))),2,0))</f>
        <v>0</v>
      </c>
      <c r="KR36" s="5" t="n">
        <f aca="false">IF(Kalender!KR36&lt;&gt;1,0,IF(AND($B36&gt;0,INDEX(Kalender!KR$68:KR$77,MAX(1,$B36))&gt;INDEX(Kalender!$B$68:$B$77,MAX(1,$B36))),1,0)+IF(OR(AND($C36&gt;0,INDEX(Kalender!KR$81:KR$110,MAX(1,$C36))&gt;INDEX(Kalender!$B$81:$B$110,MAX(1,$C36))),AND($D36&gt;0,INDEX(Kalender!KR$81:KR$110,MAX(1,$D36))&gt;INDEX(Kalender!$B$81:$B$110,MAX(1,$D36))),AND($E36&gt;0,INDEX(Kalender!KR$81:KR$110,MAX(1,$E36))&gt;INDEX(Kalender!$B$81:$B$110,MAX(1,$E36))),AND($F36&gt;0,INDEX(Kalender!KR$81:KR$110,MAX(1,$F36))&gt;INDEX(Kalender!$B$81:$B$110,MAX(1,$F36)))),2,0))</f>
        <v>0</v>
      </c>
      <c r="KS36" s="5" t="n">
        <f aca="false">IF(Kalender!KS36&lt;&gt;1,0,IF(AND($B36&gt;0,INDEX(Kalender!KS$68:KS$77,MAX(1,$B36))&gt;INDEX(Kalender!$B$68:$B$77,MAX(1,$B36))),1,0)+IF(OR(AND($C36&gt;0,INDEX(Kalender!KS$81:KS$110,MAX(1,$C36))&gt;INDEX(Kalender!$B$81:$B$110,MAX(1,$C36))),AND($D36&gt;0,INDEX(Kalender!KS$81:KS$110,MAX(1,$D36))&gt;INDEX(Kalender!$B$81:$B$110,MAX(1,$D36))),AND($E36&gt;0,INDEX(Kalender!KS$81:KS$110,MAX(1,$E36))&gt;INDEX(Kalender!$B$81:$B$110,MAX(1,$E36))),AND($F36&gt;0,INDEX(Kalender!KS$81:KS$110,MAX(1,$F36))&gt;INDEX(Kalender!$B$81:$B$110,MAX(1,$F36)))),2,0))</f>
        <v>0</v>
      </c>
      <c r="KT36" s="5" t="n">
        <f aca="false">IF(Kalender!KT36&lt;&gt;1,0,IF(AND($B36&gt;0,INDEX(Kalender!KT$68:KT$77,MAX(1,$B36))&gt;INDEX(Kalender!$B$68:$B$77,MAX(1,$B36))),1,0)+IF(OR(AND($C36&gt;0,INDEX(Kalender!KT$81:KT$110,MAX(1,$C36))&gt;INDEX(Kalender!$B$81:$B$110,MAX(1,$C36))),AND($D36&gt;0,INDEX(Kalender!KT$81:KT$110,MAX(1,$D36))&gt;INDEX(Kalender!$B$81:$B$110,MAX(1,$D36))),AND($E36&gt;0,INDEX(Kalender!KT$81:KT$110,MAX(1,$E36))&gt;INDEX(Kalender!$B$81:$B$110,MAX(1,$E36))),AND($F36&gt;0,INDEX(Kalender!KT$81:KT$110,MAX(1,$F36))&gt;INDEX(Kalender!$B$81:$B$110,MAX(1,$F36)))),2,0))</f>
        <v>0</v>
      </c>
      <c r="KU36" s="5" t="n">
        <f aca="false">IF(Kalender!KU36&lt;&gt;1,0,IF(AND($B36&gt;0,INDEX(Kalender!KU$68:KU$77,MAX(1,$B36))&gt;INDEX(Kalender!$B$68:$B$77,MAX(1,$B36))),1,0)+IF(OR(AND($C36&gt;0,INDEX(Kalender!KU$81:KU$110,MAX(1,$C36))&gt;INDEX(Kalender!$B$81:$B$110,MAX(1,$C36))),AND($D36&gt;0,INDEX(Kalender!KU$81:KU$110,MAX(1,$D36))&gt;INDEX(Kalender!$B$81:$B$110,MAX(1,$D36))),AND($E36&gt;0,INDEX(Kalender!KU$81:KU$110,MAX(1,$E36))&gt;INDEX(Kalender!$B$81:$B$110,MAX(1,$E36))),AND($F36&gt;0,INDEX(Kalender!KU$81:KU$110,MAX(1,$F36))&gt;INDEX(Kalender!$B$81:$B$110,MAX(1,$F36)))),2,0))</f>
        <v>0</v>
      </c>
      <c r="KV36" s="5" t="n">
        <f aca="false">IF(Kalender!KV36&lt;&gt;1,0,IF(AND($B36&gt;0,INDEX(Kalender!KV$68:KV$77,MAX(1,$B36))&gt;INDEX(Kalender!$B$68:$B$77,MAX(1,$B36))),1,0)+IF(OR(AND($C36&gt;0,INDEX(Kalender!KV$81:KV$110,MAX(1,$C36))&gt;INDEX(Kalender!$B$81:$B$110,MAX(1,$C36))),AND($D36&gt;0,INDEX(Kalender!KV$81:KV$110,MAX(1,$D36))&gt;INDEX(Kalender!$B$81:$B$110,MAX(1,$D36))),AND($E36&gt;0,INDEX(Kalender!KV$81:KV$110,MAX(1,$E36))&gt;INDEX(Kalender!$B$81:$B$110,MAX(1,$E36))),AND($F36&gt;0,INDEX(Kalender!KV$81:KV$110,MAX(1,$F36))&gt;INDEX(Kalender!$B$81:$B$110,MAX(1,$F36)))),2,0))</f>
        <v>0</v>
      </c>
      <c r="KW36" s="5" t="n">
        <f aca="false">IF(Kalender!KW36&lt;&gt;1,0,IF(AND($B36&gt;0,INDEX(Kalender!KW$68:KW$77,MAX(1,$B36))&gt;INDEX(Kalender!$B$68:$B$77,MAX(1,$B36))),1,0)+IF(OR(AND($C36&gt;0,INDEX(Kalender!KW$81:KW$110,MAX(1,$C36))&gt;INDEX(Kalender!$B$81:$B$110,MAX(1,$C36))),AND($D36&gt;0,INDEX(Kalender!KW$81:KW$110,MAX(1,$D36))&gt;INDEX(Kalender!$B$81:$B$110,MAX(1,$D36))),AND($E36&gt;0,INDEX(Kalender!KW$81:KW$110,MAX(1,$E36))&gt;INDEX(Kalender!$B$81:$B$110,MAX(1,$E36))),AND($F36&gt;0,INDEX(Kalender!KW$81:KW$110,MAX(1,$F36))&gt;INDEX(Kalender!$B$81:$B$110,MAX(1,$F36)))),2,0))</f>
        <v>0</v>
      </c>
      <c r="KX36" s="5" t="n">
        <f aca="false">IF(Kalender!KX36&lt;&gt;1,0,IF(AND($B36&gt;0,INDEX(Kalender!KX$68:KX$77,MAX(1,$B36))&gt;INDEX(Kalender!$B$68:$B$77,MAX(1,$B36))),1,0)+IF(OR(AND($C36&gt;0,INDEX(Kalender!KX$81:KX$110,MAX(1,$C36))&gt;INDEX(Kalender!$B$81:$B$110,MAX(1,$C36))),AND($D36&gt;0,INDEX(Kalender!KX$81:KX$110,MAX(1,$D36))&gt;INDEX(Kalender!$B$81:$B$110,MAX(1,$D36))),AND($E36&gt;0,INDEX(Kalender!KX$81:KX$110,MAX(1,$E36))&gt;INDEX(Kalender!$B$81:$B$110,MAX(1,$E36))),AND($F36&gt;0,INDEX(Kalender!KX$81:KX$110,MAX(1,$F36))&gt;INDEX(Kalender!$B$81:$B$110,MAX(1,$F36)))),2,0))</f>
        <v>0</v>
      </c>
      <c r="KY36" s="5" t="n">
        <f aca="false">IF(Kalender!KY36&lt;&gt;1,0,IF(AND($B36&gt;0,INDEX(Kalender!KY$68:KY$77,MAX(1,$B36))&gt;INDEX(Kalender!$B$68:$B$77,MAX(1,$B36))),1,0)+IF(OR(AND($C36&gt;0,INDEX(Kalender!KY$81:KY$110,MAX(1,$C36))&gt;INDEX(Kalender!$B$81:$B$110,MAX(1,$C36))),AND($D36&gt;0,INDEX(Kalender!KY$81:KY$110,MAX(1,$D36))&gt;INDEX(Kalender!$B$81:$B$110,MAX(1,$D36))),AND($E36&gt;0,INDEX(Kalender!KY$81:KY$110,MAX(1,$E36))&gt;INDEX(Kalender!$B$81:$B$110,MAX(1,$E36))),AND($F36&gt;0,INDEX(Kalender!KY$81:KY$110,MAX(1,$F36))&gt;INDEX(Kalender!$B$81:$B$110,MAX(1,$F36)))),2,0))</f>
        <v>0</v>
      </c>
      <c r="KZ36" s="5" t="n">
        <f aca="false">IF(Kalender!KZ36&lt;&gt;1,0,IF(AND($B36&gt;0,INDEX(Kalender!KZ$68:KZ$77,MAX(1,$B36))&gt;INDEX(Kalender!$B$68:$B$77,MAX(1,$B36))),1,0)+IF(OR(AND($C36&gt;0,INDEX(Kalender!KZ$81:KZ$110,MAX(1,$C36))&gt;INDEX(Kalender!$B$81:$B$110,MAX(1,$C36))),AND($D36&gt;0,INDEX(Kalender!KZ$81:KZ$110,MAX(1,$D36))&gt;INDEX(Kalender!$B$81:$B$110,MAX(1,$D36))),AND($E36&gt;0,INDEX(Kalender!KZ$81:KZ$110,MAX(1,$E36))&gt;INDEX(Kalender!$B$81:$B$110,MAX(1,$E36))),AND($F36&gt;0,INDEX(Kalender!KZ$81:KZ$110,MAX(1,$F36))&gt;INDEX(Kalender!$B$81:$B$110,MAX(1,$F36)))),2,0))</f>
        <v>0</v>
      </c>
      <c r="LA36" s="5" t="n">
        <f aca="false">IF(Kalender!LA36&lt;&gt;1,0,IF(AND($B36&gt;0,INDEX(Kalender!LA$68:LA$77,MAX(1,$B36))&gt;INDEX(Kalender!$B$68:$B$77,MAX(1,$B36))),1,0)+IF(OR(AND($C36&gt;0,INDEX(Kalender!LA$81:LA$110,MAX(1,$C36))&gt;INDEX(Kalender!$B$81:$B$110,MAX(1,$C36))),AND($D36&gt;0,INDEX(Kalender!LA$81:LA$110,MAX(1,$D36))&gt;INDEX(Kalender!$B$81:$B$110,MAX(1,$D36))),AND($E36&gt;0,INDEX(Kalender!LA$81:LA$110,MAX(1,$E36))&gt;INDEX(Kalender!$B$81:$B$110,MAX(1,$E36))),AND($F36&gt;0,INDEX(Kalender!LA$81:LA$110,MAX(1,$F36))&gt;INDEX(Kalender!$B$81:$B$110,MAX(1,$F36)))),2,0))</f>
        <v>0</v>
      </c>
      <c r="LB36" s="5" t="n">
        <f aca="false">IF(Kalender!LB36&lt;&gt;1,0,IF(AND($B36&gt;0,INDEX(Kalender!LB$68:LB$77,MAX(1,$B36))&gt;INDEX(Kalender!$B$68:$B$77,MAX(1,$B36))),1,0)+IF(OR(AND($C36&gt;0,INDEX(Kalender!LB$81:LB$110,MAX(1,$C36))&gt;INDEX(Kalender!$B$81:$B$110,MAX(1,$C36))),AND($D36&gt;0,INDEX(Kalender!LB$81:LB$110,MAX(1,$D36))&gt;INDEX(Kalender!$B$81:$B$110,MAX(1,$D36))),AND($E36&gt;0,INDEX(Kalender!LB$81:LB$110,MAX(1,$E36))&gt;INDEX(Kalender!$B$81:$B$110,MAX(1,$E36))),AND($F36&gt;0,INDEX(Kalender!LB$81:LB$110,MAX(1,$F36))&gt;INDEX(Kalender!$B$81:$B$110,MAX(1,$F36)))),2,0))</f>
        <v>0</v>
      </c>
      <c r="LC36" s="5" t="n">
        <f aca="false">IF(Kalender!LC36&lt;&gt;1,0,IF(AND($B36&gt;0,INDEX(Kalender!LC$68:LC$77,MAX(1,$B36))&gt;INDEX(Kalender!$B$68:$B$77,MAX(1,$B36))),1,0)+IF(OR(AND($C36&gt;0,INDEX(Kalender!LC$81:LC$110,MAX(1,$C36))&gt;INDEX(Kalender!$B$81:$B$110,MAX(1,$C36))),AND($D36&gt;0,INDEX(Kalender!LC$81:LC$110,MAX(1,$D36))&gt;INDEX(Kalender!$B$81:$B$110,MAX(1,$D36))),AND($E36&gt;0,INDEX(Kalender!LC$81:LC$110,MAX(1,$E36))&gt;INDEX(Kalender!$B$81:$B$110,MAX(1,$E36))),AND($F36&gt;0,INDEX(Kalender!LC$81:LC$110,MAX(1,$F36))&gt;INDEX(Kalender!$B$81:$B$110,MAX(1,$F36)))),2,0))</f>
        <v>0</v>
      </c>
      <c r="LD36" s="5" t="n">
        <f aca="false">IF(Kalender!LD36&lt;&gt;1,0,IF(AND($B36&gt;0,INDEX(Kalender!LD$68:LD$77,MAX(1,$B36))&gt;INDEX(Kalender!$B$68:$B$77,MAX(1,$B36))),1,0)+IF(OR(AND($C36&gt;0,INDEX(Kalender!LD$81:LD$110,MAX(1,$C36))&gt;INDEX(Kalender!$B$81:$B$110,MAX(1,$C36))),AND($D36&gt;0,INDEX(Kalender!LD$81:LD$110,MAX(1,$D36))&gt;INDEX(Kalender!$B$81:$B$110,MAX(1,$D36))),AND($E36&gt;0,INDEX(Kalender!LD$81:LD$110,MAX(1,$E36))&gt;INDEX(Kalender!$B$81:$B$110,MAX(1,$E36))),AND($F36&gt;0,INDEX(Kalender!LD$81:LD$110,MAX(1,$F36))&gt;INDEX(Kalender!$B$81:$B$110,MAX(1,$F36)))),2,0))</f>
        <v>0</v>
      </c>
      <c r="LE36" s="5" t="n">
        <f aca="false">IF(Kalender!LE36&lt;&gt;1,0,IF(AND($B36&gt;0,INDEX(Kalender!LE$68:LE$77,MAX(1,$B36))&gt;INDEX(Kalender!$B$68:$B$77,MAX(1,$B36))),1,0)+IF(OR(AND($C36&gt;0,INDEX(Kalender!LE$81:LE$110,MAX(1,$C36))&gt;INDEX(Kalender!$B$81:$B$110,MAX(1,$C36))),AND($D36&gt;0,INDEX(Kalender!LE$81:LE$110,MAX(1,$D36))&gt;INDEX(Kalender!$B$81:$B$110,MAX(1,$D36))),AND($E36&gt;0,INDEX(Kalender!LE$81:LE$110,MAX(1,$E36))&gt;INDEX(Kalender!$B$81:$B$110,MAX(1,$E36))),AND($F36&gt;0,INDEX(Kalender!LE$81:LE$110,MAX(1,$F36))&gt;INDEX(Kalender!$B$81:$B$110,MAX(1,$F36)))),2,0))</f>
        <v>0</v>
      </c>
      <c r="LF36" s="5" t="n">
        <f aca="false">IF(Kalender!LF36&lt;&gt;1,0,IF(AND($B36&gt;0,INDEX(Kalender!LF$68:LF$77,MAX(1,$B36))&gt;INDEX(Kalender!$B$68:$B$77,MAX(1,$B36))),1,0)+IF(OR(AND($C36&gt;0,INDEX(Kalender!LF$81:LF$110,MAX(1,$C36))&gt;INDEX(Kalender!$B$81:$B$110,MAX(1,$C36))),AND($D36&gt;0,INDEX(Kalender!LF$81:LF$110,MAX(1,$D36))&gt;INDEX(Kalender!$B$81:$B$110,MAX(1,$D36))),AND($E36&gt;0,INDEX(Kalender!LF$81:LF$110,MAX(1,$E36))&gt;INDEX(Kalender!$B$81:$B$110,MAX(1,$E36))),AND($F36&gt;0,INDEX(Kalender!LF$81:LF$110,MAX(1,$F36))&gt;INDEX(Kalender!$B$81:$B$110,MAX(1,$F36)))),2,0))</f>
        <v>0</v>
      </c>
      <c r="LG36" s="5" t="n">
        <f aca="false">IF(Kalender!LG36&lt;&gt;1,0,IF(AND($B36&gt;0,INDEX(Kalender!LG$68:LG$77,MAX(1,$B36))&gt;INDEX(Kalender!$B$68:$B$77,MAX(1,$B36))),1,0)+IF(OR(AND($C36&gt;0,INDEX(Kalender!LG$81:LG$110,MAX(1,$C36))&gt;INDEX(Kalender!$B$81:$B$110,MAX(1,$C36))),AND($D36&gt;0,INDEX(Kalender!LG$81:LG$110,MAX(1,$D36))&gt;INDEX(Kalender!$B$81:$B$110,MAX(1,$D36))),AND($E36&gt;0,INDEX(Kalender!LG$81:LG$110,MAX(1,$E36))&gt;INDEX(Kalender!$B$81:$B$110,MAX(1,$E36))),AND($F36&gt;0,INDEX(Kalender!LG$81:LG$110,MAX(1,$F36))&gt;INDEX(Kalender!$B$81:$B$110,MAX(1,$F36)))),2,0))</f>
        <v>0</v>
      </c>
      <c r="LH36" s="5" t="n">
        <f aca="false">IF(Kalender!LH36&lt;&gt;1,0,IF(AND($B36&gt;0,INDEX(Kalender!LH$68:LH$77,MAX(1,$B36))&gt;INDEX(Kalender!$B$68:$B$77,MAX(1,$B36))),1,0)+IF(OR(AND($C36&gt;0,INDEX(Kalender!LH$81:LH$110,MAX(1,$C36))&gt;INDEX(Kalender!$B$81:$B$110,MAX(1,$C36))),AND($D36&gt;0,INDEX(Kalender!LH$81:LH$110,MAX(1,$D36))&gt;INDEX(Kalender!$B$81:$B$110,MAX(1,$D36))),AND($E36&gt;0,INDEX(Kalender!LH$81:LH$110,MAX(1,$E36))&gt;INDEX(Kalender!$B$81:$B$110,MAX(1,$E36))),AND($F36&gt;0,INDEX(Kalender!LH$81:LH$110,MAX(1,$F36))&gt;INDEX(Kalender!$B$81:$B$110,MAX(1,$F36)))),2,0))</f>
        <v>0</v>
      </c>
      <c r="LI36" s="5" t="n">
        <f aca="false">IF(Kalender!LI36&lt;&gt;1,0,IF(AND($B36&gt;0,INDEX(Kalender!LI$68:LI$77,MAX(1,$B36))&gt;INDEX(Kalender!$B$68:$B$77,MAX(1,$B36))),1,0)+IF(OR(AND($C36&gt;0,INDEX(Kalender!LI$81:LI$110,MAX(1,$C36))&gt;INDEX(Kalender!$B$81:$B$110,MAX(1,$C36))),AND($D36&gt;0,INDEX(Kalender!LI$81:LI$110,MAX(1,$D36))&gt;INDEX(Kalender!$B$81:$B$110,MAX(1,$D36))),AND($E36&gt;0,INDEX(Kalender!LI$81:LI$110,MAX(1,$E36))&gt;INDEX(Kalender!$B$81:$B$110,MAX(1,$E36))),AND($F36&gt;0,INDEX(Kalender!LI$81:LI$110,MAX(1,$F36))&gt;INDEX(Kalender!$B$81:$B$110,MAX(1,$F36)))),2,0))</f>
        <v>0</v>
      </c>
      <c r="LJ36" s="5" t="n">
        <f aca="false">IF(Kalender!LJ36&lt;&gt;1,0,IF(AND($B36&gt;0,INDEX(Kalender!LJ$68:LJ$77,MAX(1,$B36))&gt;INDEX(Kalender!$B$68:$B$77,MAX(1,$B36))),1,0)+IF(OR(AND($C36&gt;0,INDEX(Kalender!LJ$81:LJ$110,MAX(1,$C36))&gt;INDEX(Kalender!$B$81:$B$110,MAX(1,$C36))),AND($D36&gt;0,INDEX(Kalender!LJ$81:LJ$110,MAX(1,$D36))&gt;INDEX(Kalender!$B$81:$B$110,MAX(1,$D36))),AND($E36&gt;0,INDEX(Kalender!LJ$81:LJ$110,MAX(1,$E36))&gt;INDEX(Kalender!$B$81:$B$110,MAX(1,$E36))),AND($F36&gt;0,INDEX(Kalender!LJ$81:LJ$110,MAX(1,$F36))&gt;INDEX(Kalender!$B$81:$B$110,MAX(1,$F36)))),2,0))</f>
        <v>0</v>
      </c>
      <c r="LK36" s="5" t="n">
        <f aca="false">IF(Kalender!LK36&lt;&gt;1,0,IF(AND($B36&gt;0,INDEX(Kalender!LK$68:LK$77,MAX(1,$B36))&gt;INDEX(Kalender!$B$68:$B$77,MAX(1,$B36))),1,0)+IF(OR(AND($C36&gt;0,INDEX(Kalender!LK$81:LK$110,MAX(1,$C36))&gt;INDEX(Kalender!$B$81:$B$110,MAX(1,$C36))),AND($D36&gt;0,INDEX(Kalender!LK$81:LK$110,MAX(1,$D36))&gt;INDEX(Kalender!$B$81:$B$110,MAX(1,$D36))),AND($E36&gt;0,INDEX(Kalender!LK$81:LK$110,MAX(1,$E36))&gt;INDEX(Kalender!$B$81:$B$110,MAX(1,$E36))),AND($F36&gt;0,INDEX(Kalender!LK$81:LK$110,MAX(1,$F36))&gt;INDEX(Kalender!$B$81:$B$110,MAX(1,$F36)))),2,0))</f>
        <v>0</v>
      </c>
      <c r="LL36" s="5" t="n">
        <f aca="false">IF(Kalender!LL36&lt;&gt;1,0,IF(AND($B36&gt;0,INDEX(Kalender!LL$68:LL$77,MAX(1,$B36))&gt;INDEX(Kalender!$B$68:$B$77,MAX(1,$B36))),1,0)+IF(OR(AND($C36&gt;0,INDEX(Kalender!LL$81:LL$110,MAX(1,$C36))&gt;INDEX(Kalender!$B$81:$B$110,MAX(1,$C36))),AND($D36&gt;0,INDEX(Kalender!LL$81:LL$110,MAX(1,$D36))&gt;INDEX(Kalender!$B$81:$B$110,MAX(1,$D36))),AND($E36&gt;0,INDEX(Kalender!LL$81:LL$110,MAX(1,$E36))&gt;INDEX(Kalender!$B$81:$B$110,MAX(1,$E36))),AND($F36&gt;0,INDEX(Kalender!LL$81:LL$110,MAX(1,$F36))&gt;INDEX(Kalender!$B$81:$B$110,MAX(1,$F36)))),2,0))</f>
        <v>0</v>
      </c>
      <c r="LM36" s="5" t="n">
        <f aca="false">IF(Kalender!LM36&lt;&gt;1,0,IF(AND($B36&gt;0,INDEX(Kalender!LM$68:LM$77,MAX(1,$B36))&gt;INDEX(Kalender!$B$68:$B$77,MAX(1,$B36))),1,0)+IF(OR(AND($C36&gt;0,INDEX(Kalender!LM$81:LM$110,MAX(1,$C36))&gt;INDEX(Kalender!$B$81:$B$110,MAX(1,$C36))),AND($D36&gt;0,INDEX(Kalender!LM$81:LM$110,MAX(1,$D36))&gt;INDEX(Kalender!$B$81:$B$110,MAX(1,$D36))),AND($E36&gt;0,INDEX(Kalender!LM$81:LM$110,MAX(1,$E36))&gt;INDEX(Kalender!$B$81:$B$110,MAX(1,$E36))),AND($F36&gt;0,INDEX(Kalender!LM$81:LM$110,MAX(1,$F36))&gt;INDEX(Kalender!$B$81:$B$110,MAX(1,$F36)))),2,0))</f>
        <v>0</v>
      </c>
      <c r="LN36" s="5" t="n">
        <f aca="false">IF(Kalender!LN36&lt;&gt;1,0,IF(AND($B36&gt;0,INDEX(Kalender!LN$68:LN$77,MAX(1,$B36))&gt;INDEX(Kalender!$B$68:$B$77,MAX(1,$B36))),1,0)+IF(OR(AND($C36&gt;0,INDEX(Kalender!LN$81:LN$110,MAX(1,$C36))&gt;INDEX(Kalender!$B$81:$B$110,MAX(1,$C36))),AND($D36&gt;0,INDEX(Kalender!LN$81:LN$110,MAX(1,$D36))&gt;INDEX(Kalender!$B$81:$B$110,MAX(1,$D36))),AND($E36&gt;0,INDEX(Kalender!LN$81:LN$110,MAX(1,$E36))&gt;INDEX(Kalender!$B$81:$B$110,MAX(1,$E36))),AND($F36&gt;0,INDEX(Kalender!LN$81:LN$110,MAX(1,$F36))&gt;INDEX(Kalender!$B$81:$B$110,MAX(1,$F36)))),2,0))</f>
        <v>0</v>
      </c>
      <c r="LO36" s="5" t="n">
        <f aca="false">IF(Kalender!LO36&lt;&gt;1,0,IF(AND($B36&gt;0,INDEX(Kalender!LO$68:LO$77,MAX(1,$B36))&gt;INDEX(Kalender!$B$68:$B$77,MAX(1,$B36))),1,0)+IF(OR(AND($C36&gt;0,INDEX(Kalender!LO$81:LO$110,MAX(1,$C36))&gt;INDEX(Kalender!$B$81:$B$110,MAX(1,$C36))),AND($D36&gt;0,INDEX(Kalender!LO$81:LO$110,MAX(1,$D36))&gt;INDEX(Kalender!$B$81:$B$110,MAX(1,$D36))),AND($E36&gt;0,INDEX(Kalender!LO$81:LO$110,MAX(1,$E36))&gt;INDEX(Kalender!$B$81:$B$110,MAX(1,$E36))),AND($F36&gt;0,INDEX(Kalender!LO$81:LO$110,MAX(1,$F36))&gt;INDEX(Kalender!$B$81:$B$110,MAX(1,$F36)))),2,0))</f>
        <v>0</v>
      </c>
      <c r="LP36" s="5" t="n">
        <f aca="false">IF(Kalender!LP36&lt;&gt;1,0,IF(AND($B36&gt;0,INDEX(Kalender!LP$68:LP$77,MAX(1,$B36))&gt;INDEX(Kalender!$B$68:$B$77,MAX(1,$B36))),1,0)+IF(OR(AND($C36&gt;0,INDEX(Kalender!LP$81:LP$110,MAX(1,$C36))&gt;INDEX(Kalender!$B$81:$B$110,MAX(1,$C36))),AND($D36&gt;0,INDEX(Kalender!LP$81:LP$110,MAX(1,$D36))&gt;INDEX(Kalender!$B$81:$B$110,MAX(1,$D36))),AND($E36&gt;0,INDEX(Kalender!LP$81:LP$110,MAX(1,$E36))&gt;INDEX(Kalender!$B$81:$B$110,MAX(1,$E36))),AND($F36&gt;0,INDEX(Kalender!LP$81:LP$110,MAX(1,$F36))&gt;INDEX(Kalender!$B$81:$B$110,MAX(1,$F36)))),2,0))</f>
        <v>0</v>
      </c>
      <c r="LQ36" s="5" t="n">
        <f aca="false">IF(Kalender!LQ36&lt;&gt;1,0,IF(AND($B36&gt;0,INDEX(Kalender!LQ$68:LQ$77,MAX(1,$B36))&gt;INDEX(Kalender!$B$68:$B$77,MAX(1,$B36))),1,0)+IF(OR(AND($C36&gt;0,INDEX(Kalender!LQ$81:LQ$110,MAX(1,$C36))&gt;INDEX(Kalender!$B$81:$B$110,MAX(1,$C36))),AND($D36&gt;0,INDEX(Kalender!LQ$81:LQ$110,MAX(1,$D36))&gt;INDEX(Kalender!$B$81:$B$110,MAX(1,$D36))),AND($E36&gt;0,INDEX(Kalender!LQ$81:LQ$110,MAX(1,$E36))&gt;INDEX(Kalender!$B$81:$B$110,MAX(1,$E36))),AND($F36&gt;0,INDEX(Kalender!LQ$81:LQ$110,MAX(1,$F36))&gt;INDEX(Kalender!$B$81:$B$110,MAX(1,$F36)))),2,0))</f>
        <v>0</v>
      </c>
      <c r="LR36" s="5" t="n">
        <f aca="false">IF(Kalender!LR36&lt;&gt;1,0,IF(AND($B36&gt;0,INDEX(Kalender!LR$68:LR$77,MAX(1,$B36))&gt;INDEX(Kalender!$B$68:$B$77,MAX(1,$B36))),1,0)+IF(OR(AND($C36&gt;0,INDEX(Kalender!LR$81:LR$110,MAX(1,$C36))&gt;INDEX(Kalender!$B$81:$B$110,MAX(1,$C36))),AND($D36&gt;0,INDEX(Kalender!LR$81:LR$110,MAX(1,$D36))&gt;INDEX(Kalender!$B$81:$B$110,MAX(1,$D36))),AND($E36&gt;0,INDEX(Kalender!LR$81:LR$110,MAX(1,$E36))&gt;INDEX(Kalender!$B$81:$B$110,MAX(1,$E36))),AND($F36&gt;0,INDEX(Kalender!LR$81:LR$110,MAX(1,$F36))&gt;INDEX(Kalender!$B$81:$B$110,MAX(1,$F36)))),2,0))</f>
        <v>0</v>
      </c>
      <c r="LS36" s="5" t="n">
        <f aca="false">IF(Kalender!LS36&lt;&gt;1,0,IF(AND($B36&gt;0,INDEX(Kalender!LS$68:LS$77,MAX(1,$B36))&gt;INDEX(Kalender!$B$68:$B$77,MAX(1,$B36))),1,0)+IF(OR(AND($C36&gt;0,INDEX(Kalender!LS$81:LS$110,MAX(1,$C36))&gt;INDEX(Kalender!$B$81:$B$110,MAX(1,$C36))),AND($D36&gt;0,INDEX(Kalender!LS$81:LS$110,MAX(1,$D36))&gt;INDEX(Kalender!$B$81:$B$110,MAX(1,$D36))),AND($E36&gt;0,INDEX(Kalender!LS$81:LS$110,MAX(1,$E36))&gt;INDEX(Kalender!$B$81:$B$110,MAX(1,$E36))),AND($F36&gt;0,INDEX(Kalender!LS$81:LS$110,MAX(1,$F36))&gt;INDEX(Kalender!$B$81:$B$110,MAX(1,$F36)))),2,0))</f>
        <v>0</v>
      </c>
      <c r="LT36" s="5" t="n">
        <f aca="false">IF(Kalender!LT36&lt;&gt;1,0,IF(AND($B36&gt;0,INDEX(Kalender!LT$68:LT$77,MAX(1,$B36))&gt;INDEX(Kalender!$B$68:$B$77,MAX(1,$B36))),1,0)+IF(OR(AND($C36&gt;0,INDEX(Kalender!LT$81:LT$110,MAX(1,$C36))&gt;INDEX(Kalender!$B$81:$B$110,MAX(1,$C36))),AND($D36&gt;0,INDEX(Kalender!LT$81:LT$110,MAX(1,$D36))&gt;INDEX(Kalender!$B$81:$B$110,MAX(1,$D36))),AND($E36&gt;0,INDEX(Kalender!LT$81:LT$110,MAX(1,$E36))&gt;INDEX(Kalender!$B$81:$B$110,MAX(1,$E36))),AND($F36&gt;0,INDEX(Kalender!LT$81:LT$110,MAX(1,$F36))&gt;INDEX(Kalender!$B$81:$B$110,MAX(1,$F36)))),2,0))</f>
        <v>0</v>
      </c>
      <c r="LU36" s="5" t="n">
        <f aca="false">IF(Kalender!LU36&lt;&gt;1,0,IF(AND($B36&gt;0,INDEX(Kalender!LU$68:LU$77,MAX(1,$B36))&gt;INDEX(Kalender!$B$68:$B$77,MAX(1,$B36))),1,0)+IF(OR(AND($C36&gt;0,INDEX(Kalender!LU$81:LU$110,MAX(1,$C36))&gt;INDEX(Kalender!$B$81:$B$110,MAX(1,$C36))),AND($D36&gt;0,INDEX(Kalender!LU$81:LU$110,MAX(1,$D36))&gt;INDEX(Kalender!$B$81:$B$110,MAX(1,$D36))),AND($E36&gt;0,INDEX(Kalender!LU$81:LU$110,MAX(1,$E36))&gt;INDEX(Kalender!$B$81:$B$110,MAX(1,$E36))),AND($F36&gt;0,INDEX(Kalender!LU$81:LU$110,MAX(1,$F36))&gt;INDEX(Kalender!$B$81:$B$110,MAX(1,$F36)))),2,0))</f>
        <v>0</v>
      </c>
      <c r="LV36" s="5" t="n">
        <f aca="false">IF(Kalender!LV36&lt;&gt;1,0,IF(AND($B36&gt;0,INDEX(Kalender!LV$68:LV$77,MAX(1,$B36))&gt;INDEX(Kalender!$B$68:$B$77,MAX(1,$B36))),1,0)+IF(OR(AND($C36&gt;0,INDEX(Kalender!LV$81:LV$110,MAX(1,$C36))&gt;INDEX(Kalender!$B$81:$B$110,MAX(1,$C36))),AND($D36&gt;0,INDEX(Kalender!LV$81:LV$110,MAX(1,$D36))&gt;INDEX(Kalender!$B$81:$B$110,MAX(1,$D36))),AND($E36&gt;0,INDEX(Kalender!LV$81:LV$110,MAX(1,$E36))&gt;INDEX(Kalender!$B$81:$B$110,MAX(1,$E36))),AND($F36&gt;0,INDEX(Kalender!LV$81:LV$110,MAX(1,$F36))&gt;INDEX(Kalender!$B$81:$B$110,MAX(1,$F36)))),2,0))</f>
        <v>0</v>
      </c>
      <c r="LW36" s="5" t="n">
        <f aca="false">IF(Kalender!LW36&lt;&gt;1,0,IF(AND($B36&gt;0,INDEX(Kalender!LW$68:LW$77,MAX(1,$B36))&gt;INDEX(Kalender!$B$68:$B$77,MAX(1,$B36))),1,0)+IF(OR(AND($C36&gt;0,INDEX(Kalender!LW$81:LW$110,MAX(1,$C36))&gt;INDEX(Kalender!$B$81:$B$110,MAX(1,$C36))),AND($D36&gt;0,INDEX(Kalender!LW$81:LW$110,MAX(1,$D36))&gt;INDEX(Kalender!$B$81:$B$110,MAX(1,$D36))),AND($E36&gt;0,INDEX(Kalender!LW$81:LW$110,MAX(1,$E36))&gt;INDEX(Kalender!$B$81:$B$110,MAX(1,$E36))),AND($F36&gt;0,INDEX(Kalender!LW$81:LW$110,MAX(1,$F36))&gt;INDEX(Kalender!$B$81:$B$110,MAX(1,$F36)))),2,0))</f>
        <v>0</v>
      </c>
      <c r="LX36" s="5" t="n">
        <f aca="false">IF(Kalender!LX36&lt;&gt;1,0,IF(AND($B36&gt;0,INDEX(Kalender!LX$68:LX$77,MAX(1,$B36))&gt;INDEX(Kalender!$B$68:$B$77,MAX(1,$B36))),1,0)+IF(OR(AND($C36&gt;0,INDEX(Kalender!LX$81:LX$110,MAX(1,$C36))&gt;INDEX(Kalender!$B$81:$B$110,MAX(1,$C36))),AND($D36&gt;0,INDEX(Kalender!LX$81:LX$110,MAX(1,$D36))&gt;INDEX(Kalender!$B$81:$B$110,MAX(1,$D36))),AND($E36&gt;0,INDEX(Kalender!LX$81:LX$110,MAX(1,$E36))&gt;INDEX(Kalender!$B$81:$B$110,MAX(1,$E36))),AND($F36&gt;0,INDEX(Kalender!LX$81:LX$110,MAX(1,$F36))&gt;INDEX(Kalender!$B$81:$B$110,MAX(1,$F36)))),2,0))</f>
        <v>0</v>
      </c>
      <c r="LY36" s="5" t="n">
        <f aca="false">IF(Kalender!LY36&lt;&gt;1,0,IF(AND($B36&gt;0,INDEX(Kalender!LY$68:LY$77,MAX(1,$B36))&gt;INDEX(Kalender!$B$68:$B$77,MAX(1,$B36))),1,0)+IF(OR(AND($C36&gt;0,INDEX(Kalender!LY$81:LY$110,MAX(1,$C36))&gt;INDEX(Kalender!$B$81:$B$110,MAX(1,$C36))),AND($D36&gt;0,INDEX(Kalender!LY$81:LY$110,MAX(1,$D36))&gt;INDEX(Kalender!$B$81:$B$110,MAX(1,$D36))),AND($E36&gt;0,INDEX(Kalender!LY$81:LY$110,MAX(1,$E36))&gt;INDEX(Kalender!$B$81:$B$110,MAX(1,$E36))),AND($F36&gt;0,INDEX(Kalender!LY$81:LY$110,MAX(1,$F36))&gt;INDEX(Kalender!$B$81:$B$110,MAX(1,$F36)))),2,0))</f>
        <v>0</v>
      </c>
      <c r="LZ36" s="5" t="n">
        <f aca="false">IF(Kalender!LZ36&lt;&gt;1,0,IF(AND($B36&gt;0,INDEX(Kalender!LZ$68:LZ$77,MAX(1,$B36))&gt;INDEX(Kalender!$B$68:$B$77,MAX(1,$B36))),1,0)+IF(OR(AND($C36&gt;0,INDEX(Kalender!LZ$81:LZ$110,MAX(1,$C36))&gt;INDEX(Kalender!$B$81:$B$110,MAX(1,$C36))),AND($D36&gt;0,INDEX(Kalender!LZ$81:LZ$110,MAX(1,$D36))&gt;INDEX(Kalender!$B$81:$B$110,MAX(1,$D36))),AND($E36&gt;0,INDEX(Kalender!LZ$81:LZ$110,MAX(1,$E36))&gt;INDEX(Kalender!$B$81:$B$110,MAX(1,$E36))),AND($F36&gt;0,INDEX(Kalender!LZ$81:LZ$110,MAX(1,$F36))&gt;INDEX(Kalender!$B$81:$B$110,MAX(1,$F36)))),2,0))</f>
        <v>0</v>
      </c>
      <c r="MA36" s="5" t="n">
        <f aca="false">IF(Kalender!MA36&lt;&gt;1,0,IF(AND($B36&gt;0,INDEX(Kalender!MA$68:MA$77,MAX(1,$B36))&gt;INDEX(Kalender!$B$68:$B$77,MAX(1,$B36))),1,0)+IF(OR(AND($C36&gt;0,INDEX(Kalender!MA$81:MA$110,MAX(1,$C36))&gt;INDEX(Kalender!$B$81:$B$110,MAX(1,$C36))),AND($D36&gt;0,INDEX(Kalender!MA$81:MA$110,MAX(1,$D36))&gt;INDEX(Kalender!$B$81:$B$110,MAX(1,$D36))),AND($E36&gt;0,INDEX(Kalender!MA$81:MA$110,MAX(1,$E36))&gt;INDEX(Kalender!$B$81:$B$110,MAX(1,$E36))),AND($F36&gt;0,INDEX(Kalender!MA$81:MA$110,MAX(1,$F36))&gt;INDEX(Kalender!$B$81:$B$110,MAX(1,$F36)))),2,0))</f>
        <v>0</v>
      </c>
      <c r="MB36" s="5" t="n">
        <f aca="false">IF(Kalender!MB36&lt;&gt;1,0,IF(AND($B36&gt;0,INDEX(Kalender!MB$68:MB$77,MAX(1,$B36))&gt;INDEX(Kalender!$B$68:$B$77,MAX(1,$B36))),1,0)+IF(OR(AND($C36&gt;0,INDEX(Kalender!MB$81:MB$110,MAX(1,$C36))&gt;INDEX(Kalender!$B$81:$B$110,MAX(1,$C36))),AND($D36&gt;0,INDEX(Kalender!MB$81:MB$110,MAX(1,$D36))&gt;INDEX(Kalender!$B$81:$B$110,MAX(1,$D36))),AND($E36&gt;0,INDEX(Kalender!MB$81:MB$110,MAX(1,$E36))&gt;INDEX(Kalender!$B$81:$B$110,MAX(1,$E36))),AND($F36&gt;0,INDEX(Kalender!MB$81:MB$110,MAX(1,$F36))&gt;INDEX(Kalender!$B$81:$B$110,MAX(1,$F36)))),2,0))</f>
        <v>0</v>
      </c>
      <c r="MC36" s="5" t="n">
        <f aca="false">IF(Kalender!MC36&lt;&gt;1,0,IF(AND($B36&gt;0,INDEX(Kalender!MC$68:MC$77,MAX(1,$B36))&gt;INDEX(Kalender!$B$68:$B$77,MAX(1,$B36))),1,0)+IF(OR(AND($C36&gt;0,INDEX(Kalender!MC$81:MC$110,MAX(1,$C36))&gt;INDEX(Kalender!$B$81:$B$110,MAX(1,$C36))),AND($D36&gt;0,INDEX(Kalender!MC$81:MC$110,MAX(1,$D36))&gt;INDEX(Kalender!$B$81:$B$110,MAX(1,$D36))),AND($E36&gt;0,INDEX(Kalender!MC$81:MC$110,MAX(1,$E36))&gt;INDEX(Kalender!$B$81:$B$110,MAX(1,$E36))),AND($F36&gt;0,INDEX(Kalender!MC$81:MC$110,MAX(1,$F36))&gt;INDEX(Kalender!$B$81:$B$110,MAX(1,$F36)))),2,0))</f>
        <v>0</v>
      </c>
      <c r="MD36" s="5" t="n">
        <f aca="false">IF(Kalender!MD36&lt;&gt;1,0,IF(AND($B36&gt;0,INDEX(Kalender!MD$68:MD$77,MAX(1,$B36))&gt;INDEX(Kalender!$B$68:$B$77,MAX(1,$B36))),1,0)+IF(OR(AND($C36&gt;0,INDEX(Kalender!MD$81:MD$110,MAX(1,$C36))&gt;INDEX(Kalender!$B$81:$B$110,MAX(1,$C36))),AND($D36&gt;0,INDEX(Kalender!MD$81:MD$110,MAX(1,$D36))&gt;INDEX(Kalender!$B$81:$B$110,MAX(1,$D36))),AND($E36&gt;0,INDEX(Kalender!MD$81:MD$110,MAX(1,$E36))&gt;INDEX(Kalender!$B$81:$B$110,MAX(1,$E36))),AND($F36&gt;0,INDEX(Kalender!MD$81:MD$110,MAX(1,$F36))&gt;INDEX(Kalender!$B$81:$B$110,MAX(1,$F36)))),2,0))</f>
        <v>0</v>
      </c>
      <c r="ME36" s="5" t="n">
        <f aca="false">IF(Kalender!ME36&lt;&gt;1,0,IF(AND($B36&gt;0,INDEX(Kalender!ME$68:ME$77,MAX(1,$B36))&gt;INDEX(Kalender!$B$68:$B$77,MAX(1,$B36))),1,0)+IF(OR(AND($C36&gt;0,INDEX(Kalender!ME$81:ME$110,MAX(1,$C36))&gt;INDEX(Kalender!$B$81:$B$110,MAX(1,$C36))),AND($D36&gt;0,INDEX(Kalender!ME$81:ME$110,MAX(1,$D36))&gt;INDEX(Kalender!$B$81:$B$110,MAX(1,$D36))),AND($E36&gt;0,INDEX(Kalender!ME$81:ME$110,MAX(1,$E36))&gt;INDEX(Kalender!$B$81:$B$110,MAX(1,$E36))),AND($F36&gt;0,INDEX(Kalender!ME$81:ME$110,MAX(1,$F36))&gt;INDEX(Kalender!$B$81:$B$110,MAX(1,$F36)))),2,0))</f>
        <v>0</v>
      </c>
      <c r="MF36" s="5" t="n">
        <f aca="false">IF(Kalender!MF36&lt;&gt;1,0,IF(AND($B36&gt;0,INDEX(Kalender!MF$68:MF$77,MAX(1,$B36))&gt;INDEX(Kalender!$B$68:$B$77,MAX(1,$B36))),1,0)+IF(OR(AND($C36&gt;0,INDEX(Kalender!MF$81:MF$110,MAX(1,$C36))&gt;INDEX(Kalender!$B$81:$B$110,MAX(1,$C36))),AND($D36&gt;0,INDEX(Kalender!MF$81:MF$110,MAX(1,$D36))&gt;INDEX(Kalender!$B$81:$B$110,MAX(1,$D36))),AND($E36&gt;0,INDEX(Kalender!MF$81:MF$110,MAX(1,$E36))&gt;INDEX(Kalender!$B$81:$B$110,MAX(1,$E36))),AND($F36&gt;0,INDEX(Kalender!MF$81:MF$110,MAX(1,$F36))&gt;INDEX(Kalender!$B$81:$B$110,MAX(1,$F36)))),2,0))</f>
        <v>0</v>
      </c>
      <c r="MG36" s="5" t="n">
        <f aca="false">IF(Kalender!MG36&lt;&gt;1,0,IF(AND($B36&gt;0,INDEX(Kalender!MG$68:MG$77,MAX(1,$B36))&gt;INDEX(Kalender!$B$68:$B$77,MAX(1,$B36))),1,0)+IF(OR(AND($C36&gt;0,INDEX(Kalender!MG$81:MG$110,MAX(1,$C36))&gt;INDEX(Kalender!$B$81:$B$110,MAX(1,$C36))),AND($D36&gt;0,INDEX(Kalender!MG$81:MG$110,MAX(1,$D36))&gt;INDEX(Kalender!$B$81:$B$110,MAX(1,$D36))),AND($E36&gt;0,INDEX(Kalender!MG$81:MG$110,MAX(1,$E36))&gt;INDEX(Kalender!$B$81:$B$110,MAX(1,$E36))),AND($F36&gt;0,INDEX(Kalender!MG$81:MG$110,MAX(1,$F36))&gt;INDEX(Kalender!$B$81:$B$110,MAX(1,$F36)))),2,0))</f>
        <v>0</v>
      </c>
      <c r="MH36" s="5" t="n">
        <f aca="false">IF(Kalender!MH36&lt;&gt;1,0,IF(AND($B36&gt;0,INDEX(Kalender!MH$68:MH$77,MAX(1,$B36))&gt;INDEX(Kalender!$B$68:$B$77,MAX(1,$B36))),1,0)+IF(OR(AND($C36&gt;0,INDEX(Kalender!MH$81:MH$110,MAX(1,$C36))&gt;INDEX(Kalender!$B$81:$B$110,MAX(1,$C36))),AND($D36&gt;0,INDEX(Kalender!MH$81:MH$110,MAX(1,$D36))&gt;INDEX(Kalender!$B$81:$B$110,MAX(1,$D36))),AND($E36&gt;0,INDEX(Kalender!MH$81:MH$110,MAX(1,$E36))&gt;INDEX(Kalender!$B$81:$B$110,MAX(1,$E36))),AND($F36&gt;0,INDEX(Kalender!MH$81:MH$110,MAX(1,$F36))&gt;INDEX(Kalender!$B$81:$B$110,MAX(1,$F36)))),2,0))</f>
        <v>0</v>
      </c>
      <c r="MI36" s="5" t="n">
        <f aca="false">IF(Kalender!MI36&lt;&gt;1,0,IF(AND($B36&gt;0,INDEX(Kalender!MI$68:MI$77,MAX(1,$B36))&gt;INDEX(Kalender!$B$68:$B$77,MAX(1,$B36))),1,0)+IF(OR(AND($C36&gt;0,INDEX(Kalender!MI$81:MI$110,MAX(1,$C36))&gt;INDEX(Kalender!$B$81:$B$110,MAX(1,$C36))),AND($D36&gt;0,INDEX(Kalender!MI$81:MI$110,MAX(1,$D36))&gt;INDEX(Kalender!$B$81:$B$110,MAX(1,$D36))),AND($E36&gt;0,INDEX(Kalender!MI$81:MI$110,MAX(1,$E36))&gt;INDEX(Kalender!$B$81:$B$110,MAX(1,$E36))),AND($F36&gt;0,INDEX(Kalender!MI$81:MI$110,MAX(1,$F36))&gt;INDEX(Kalender!$B$81:$B$110,MAX(1,$F36)))),2,0))</f>
        <v>0</v>
      </c>
      <c r="MJ36" s="5" t="n">
        <f aca="false">IF(Kalender!MJ36&lt;&gt;1,0,IF(AND($B36&gt;0,INDEX(Kalender!MJ$68:MJ$77,MAX(1,$B36))&gt;INDEX(Kalender!$B$68:$B$77,MAX(1,$B36))),1,0)+IF(OR(AND($C36&gt;0,INDEX(Kalender!MJ$81:MJ$110,MAX(1,$C36))&gt;INDEX(Kalender!$B$81:$B$110,MAX(1,$C36))),AND($D36&gt;0,INDEX(Kalender!MJ$81:MJ$110,MAX(1,$D36))&gt;INDEX(Kalender!$B$81:$B$110,MAX(1,$D36))),AND($E36&gt;0,INDEX(Kalender!MJ$81:MJ$110,MAX(1,$E36))&gt;INDEX(Kalender!$B$81:$B$110,MAX(1,$E36))),AND($F36&gt;0,INDEX(Kalender!MJ$81:MJ$110,MAX(1,$F36))&gt;INDEX(Kalender!$B$81:$B$110,MAX(1,$F36)))),2,0))</f>
        <v>0</v>
      </c>
      <c r="MK36" s="5" t="n">
        <f aca="false">IF(Kalender!MK36&lt;&gt;1,0,IF(AND($B36&gt;0,INDEX(Kalender!MK$68:MK$77,MAX(1,$B36))&gt;INDEX(Kalender!$B$68:$B$77,MAX(1,$B36))),1,0)+IF(OR(AND($C36&gt;0,INDEX(Kalender!MK$81:MK$110,MAX(1,$C36))&gt;INDEX(Kalender!$B$81:$B$110,MAX(1,$C36))),AND($D36&gt;0,INDEX(Kalender!MK$81:MK$110,MAX(1,$D36))&gt;INDEX(Kalender!$B$81:$B$110,MAX(1,$D36))),AND($E36&gt;0,INDEX(Kalender!MK$81:MK$110,MAX(1,$E36))&gt;INDEX(Kalender!$B$81:$B$110,MAX(1,$E36))),AND($F36&gt;0,INDEX(Kalender!MK$81:MK$110,MAX(1,$F36))&gt;INDEX(Kalender!$B$81:$B$110,MAX(1,$F36)))),2,0))</f>
        <v>0</v>
      </c>
      <c r="ML36" s="5" t="n">
        <f aca="false">IF(Kalender!ML36&lt;&gt;1,0,IF(AND($B36&gt;0,INDEX(Kalender!ML$68:ML$77,MAX(1,$B36))&gt;INDEX(Kalender!$B$68:$B$77,MAX(1,$B36))),1,0)+IF(OR(AND($C36&gt;0,INDEX(Kalender!ML$81:ML$110,MAX(1,$C36))&gt;INDEX(Kalender!$B$81:$B$110,MAX(1,$C36))),AND($D36&gt;0,INDEX(Kalender!ML$81:ML$110,MAX(1,$D36))&gt;INDEX(Kalender!$B$81:$B$110,MAX(1,$D36))),AND($E36&gt;0,INDEX(Kalender!ML$81:ML$110,MAX(1,$E36))&gt;INDEX(Kalender!$B$81:$B$110,MAX(1,$E36))),AND($F36&gt;0,INDEX(Kalender!ML$81:ML$110,MAX(1,$F36))&gt;INDEX(Kalender!$B$81:$B$110,MAX(1,$F36)))),2,0))</f>
        <v>0</v>
      </c>
      <c r="MM36" s="5" t="n">
        <f aca="false">IF(Kalender!MM36&lt;&gt;1,0,IF(AND($B36&gt;0,INDEX(Kalender!MM$68:MM$77,MAX(1,$B36))&gt;INDEX(Kalender!$B$68:$B$77,MAX(1,$B36))),1,0)+IF(OR(AND($C36&gt;0,INDEX(Kalender!MM$81:MM$110,MAX(1,$C36))&gt;INDEX(Kalender!$B$81:$B$110,MAX(1,$C36))),AND($D36&gt;0,INDEX(Kalender!MM$81:MM$110,MAX(1,$D36))&gt;INDEX(Kalender!$B$81:$B$110,MAX(1,$D36))),AND($E36&gt;0,INDEX(Kalender!MM$81:MM$110,MAX(1,$E36))&gt;INDEX(Kalender!$B$81:$B$110,MAX(1,$E36))),AND($F36&gt;0,INDEX(Kalender!MM$81:MM$110,MAX(1,$F36))&gt;INDEX(Kalender!$B$81:$B$110,MAX(1,$F36)))),2,0))</f>
        <v>0</v>
      </c>
      <c r="MN36" s="5" t="n">
        <f aca="false">IF(Kalender!MN36&lt;&gt;1,0,IF(AND($B36&gt;0,INDEX(Kalender!MN$68:MN$77,MAX(1,$B36))&gt;INDEX(Kalender!$B$68:$B$77,MAX(1,$B36))),1,0)+IF(OR(AND($C36&gt;0,INDEX(Kalender!MN$81:MN$110,MAX(1,$C36))&gt;INDEX(Kalender!$B$81:$B$110,MAX(1,$C36))),AND($D36&gt;0,INDEX(Kalender!MN$81:MN$110,MAX(1,$D36))&gt;INDEX(Kalender!$B$81:$B$110,MAX(1,$D36))),AND($E36&gt;0,INDEX(Kalender!MN$81:MN$110,MAX(1,$E36))&gt;INDEX(Kalender!$B$81:$B$110,MAX(1,$E36))),AND($F36&gt;0,INDEX(Kalender!MN$81:MN$110,MAX(1,$F36))&gt;INDEX(Kalender!$B$81:$B$110,MAX(1,$F36)))),2,0))</f>
        <v>0</v>
      </c>
      <c r="MO36" s="5" t="n">
        <f aca="false">IF(Kalender!MO36&lt;&gt;1,0,IF(AND($B36&gt;0,INDEX(Kalender!MO$68:MO$77,MAX(1,$B36))&gt;INDEX(Kalender!$B$68:$B$77,MAX(1,$B36))),1,0)+IF(OR(AND($C36&gt;0,INDEX(Kalender!MO$81:MO$110,MAX(1,$C36))&gt;INDEX(Kalender!$B$81:$B$110,MAX(1,$C36))),AND($D36&gt;0,INDEX(Kalender!MO$81:MO$110,MAX(1,$D36))&gt;INDEX(Kalender!$B$81:$B$110,MAX(1,$D36))),AND($E36&gt;0,INDEX(Kalender!MO$81:MO$110,MAX(1,$E36))&gt;INDEX(Kalender!$B$81:$B$110,MAX(1,$E36))),AND($F36&gt;0,INDEX(Kalender!MO$81:MO$110,MAX(1,$F36))&gt;INDEX(Kalender!$B$81:$B$110,MAX(1,$F36)))),2,0))</f>
        <v>0</v>
      </c>
      <c r="MP36" s="5" t="n">
        <f aca="false">IF(Kalender!MP36&lt;&gt;1,0,IF(AND($B36&gt;0,INDEX(Kalender!MP$68:MP$77,MAX(1,$B36))&gt;INDEX(Kalender!$B$68:$B$77,MAX(1,$B36))),1,0)+IF(OR(AND($C36&gt;0,INDEX(Kalender!MP$81:MP$110,MAX(1,$C36))&gt;INDEX(Kalender!$B$81:$B$110,MAX(1,$C36))),AND($D36&gt;0,INDEX(Kalender!MP$81:MP$110,MAX(1,$D36))&gt;INDEX(Kalender!$B$81:$B$110,MAX(1,$D36))),AND($E36&gt;0,INDEX(Kalender!MP$81:MP$110,MAX(1,$E36))&gt;INDEX(Kalender!$B$81:$B$110,MAX(1,$E36))),AND($F36&gt;0,INDEX(Kalender!MP$81:MP$110,MAX(1,$F36))&gt;INDEX(Kalender!$B$81:$B$110,MAX(1,$F36)))),2,0))</f>
        <v>0</v>
      </c>
      <c r="MQ36" s="5" t="n">
        <f aca="false">IF(Kalender!MQ36&lt;&gt;1,0,IF(AND($B36&gt;0,INDEX(Kalender!MQ$68:MQ$77,MAX(1,$B36))&gt;INDEX(Kalender!$B$68:$B$77,MAX(1,$B36))),1,0)+IF(OR(AND($C36&gt;0,INDEX(Kalender!MQ$81:MQ$110,MAX(1,$C36))&gt;INDEX(Kalender!$B$81:$B$110,MAX(1,$C36))),AND($D36&gt;0,INDEX(Kalender!MQ$81:MQ$110,MAX(1,$D36))&gt;INDEX(Kalender!$B$81:$B$110,MAX(1,$D36))),AND($E36&gt;0,INDEX(Kalender!MQ$81:MQ$110,MAX(1,$E36))&gt;INDEX(Kalender!$B$81:$B$110,MAX(1,$E36))),AND($F36&gt;0,INDEX(Kalender!MQ$81:MQ$110,MAX(1,$F36))&gt;INDEX(Kalender!$B$81:$B$110,MAX(1,$F36)))),2,0))</f>
        <v>0</v>
      </c>
      <c r="MR36" s="5" t="n">
        <f aca="false">IF(Kalender!MR36&lt;&gt;1,0,IF(AND($B36&gt;0,INDEX(Kalender!MR$68:MR$77,MAX(1,$B36))&gt;INDEX(Kalender!$B$68:$B$77,MAX(1,$B36))),1,0)+IF(OR(AND($C36&gt;0,INDEX(Kalender!MR$81:MR$110,MAX(1,$C36))&gt;INDEX(Kalender!$B$81:$B$110,MAX(1,$C36))),AND($D36&gt;0,INDEX(Kalender!MR$81:MR$110,MAX(1,$D36))&gt;INDEX(Kalender!$B$81:$B$110,MAX(1,$D36))),AND($E36&gt;0,INDEX(Kalender!MR$81:MR$110,MAX(1,$E36))&gt;INDEX(Kalender!$B$81:$B$110,MAX(1,$E36))),AND($F36&gt;0,INDEX(Kalender!MR$81:MR$110,MAX(1,$F36))&gt;INDEX(Kalender!$B$81:$B$110,MAX(1,$F36)))),2,0))</f>
        <v>0</v>
      </c>
      <c r="MS36" s="5" t="n">
        <f aca="false">IF(Kalender!MS36&lt;&gt;1,0,IF(AND($B36&gt;0,INDEX(Kalender!MS$68:MS$77,MAX(1,$B36))&gt;INDEX(Kalender!$B$68:$B$77,MAX(1,$B36))),1,0)+IF(OR(AND($C36&gt;0,INDEX(Kalender!MS$81:MS$110,MAX(1,$C36))&gt;INDEX(Kalender!$B$81:$B$110,MAX(1,$C36))),AND($D36&gt;0,INDEX(Kalender!MS$81:MS$110,MAX(1,$D36))&gt;INDEX(Kalender!$B$81:$B$110,MAX(1,$D36))),AND($E36&gt;0,INDEX(Kalender!MS$81:MS$110,MAX(1,$E36))&gt;INDEX(Kalender!$B$81:$B$110,MAX(1,$E36))),AND($F36&gt;0,INDEX(Kalender!MS$81:MS$110,MAX(1,$F36))&gt;INDEX(Kalender!$B$81:$B$110,MAX(1,$F36)))),2,0))</f>
        <v>0</v>
      </c>
      <c r="MT36" s="5" t="n">
        <f aca="false">IF(Kalender!MT36&lt;&gt;1,0,IF(AND($B36&gt;0,INDEX(Kalender!MT$68:MT$77,MAX(1,$B36))&gt;INDEX(Kalender!$B$68:$B$77,MAX(1,$B36))),1,0)+IF(OR(AND($C36&gt;0,INDEX(Kalender!MT$81:MT$110,MAX(1,$C36))&gt;INDEX(Kalender!$B$81:$B$110,MAX(1,$C36))),AND($D36&gt;0,INDEX(Kalender!MT$81:MT$110,MAX(1,$D36))&gt;INDEX(Kalender!$B$81:$B$110,MAX(1,$D36))),AND($E36&gt;0,INDEX(Kalender!MT$81:MT$110,MAX(1,$E36))&gt;INDEX(Kalender!$B$81:$B$110,MAX(1,$E36))),AND($F36&gt;0,INDEX(Kalender!MT$81:MT$110,MAX(1,$F36))&gt;INDEX(Kalender!$B$81:$B$110,MAX(1,$F36)))),2,0))</f>
        <v>0</v>
      </c>
      <c r="MU36" s="5" t="n">
        <f aca="false">IF(Kalender!MU36&lt;&gt;1,0,IF(AND($B36&gt;0,INDEX(Kalender!MU$68:MU$77,MAX(1,$B36))&gt;INDEX(Kalender!$B$68:$B$77,MAX(1,$B36))),1,0)+IF(OR(AND($C36&gt;0,INDEX(Kalender!MU$81:MU$110,MAX(1,$C36))&gt;INDEX(Kalender!$B$81:$B$110,MAX(1,$C36))),AND($D36&gt;0,INDEX(Kalender!MU$81:MU$110,MAX(1,$D36))&gt;INDEX(Kalender!$B$81:$B$110,MAX(1,$D36))),AND($E36&gt;0,INDEX(Kalender!MU$81:MU$110,MAX(1,$E36))&gt;INDEX(Kalender!$B$81:$B$110,MAX(1,$E36))),AND($F36&gt;0,INDEX(Kalender!MU$81:MU$110,MAX(1,$F36))&gt;INDEX(Kalender!$B$81:$B$110,MAX(1,$F36)))),2,0))</f>
        <v>0</v>
      </c>
      <c r="MV36" s="5" t="n">
        <f aca="false">IF(Kalender!MV36&lt;&gt;1,0,IF(AND($B36&gt;0,INDEX(Kalender!MV$68:MV$77,MAX(1,$B36))&gt;INDEX(Kalender!$B$68:$B$77,MAX(1,$B36))),1,0)+IF(OR(AND($C36&gt;0,INDEX(Kalender!MV$81:MV$110,MAX(1,$C36))&gt;INDEX(Kalender!$B$81:$B$110,MAX(1,$C36))),AND($D36&gt;0,INDEX(Kalender!MV$81:MV$110,MAX(1,$D36))&gt;INDEX(Kalender!$B$81:$B$110,MAX(1,$D36))),AND($E36&gt;0,INDEX(Kalender!MV$81:MV$110,MAX(1,$E36))&gt;INDEX(Kalender!$B$81:$B$110,MAX(1,$E36))),AND($F36&gt;0,INDEX(Kalender!MV$81:MV$110,MAX(1,$F36))&gt;INDEX(Kalender!$B$81:$B$110,MAX(1,$F36)))),2,0))</f>
        <v>0</v>
      </c>
      <c r="MW36" s="5" t="n">
        <f aca="false">IF(Kalender!MW36&lt;&gt;1,0,IF(AND($B36&gt;0,INDEX(Kalender!MW$68:MW$77,MAX(1,$B36))&gt;INDEX(Kalender!$B$68:$B$77,MAX(1,$B36))),1,0)+IF(OR(AND($C36&gt;0,INDEX(Kalender!MW$81:MW$110,MAX(1,$C36))&gt;INDEX(Kalender!$B$81:$B$110,MAX(1,$C36))),AND($D36&gt;0,INDEX(Kalender!MW$81:MW$110,MAX(1,$D36))&gt;INDEX(Kalender!$B$81:$B$110,MAX(1,$D36))),AND($E36&gt;0,INDEX(Kalender!MW$81:MW$110,MAX(1,$E36))&gt;INDEX(Kalender!$B$81:$B$110,MAX(1,$E36))),AND($F36&gt;0,INDEX(Kalender!MW$81:MW$110,MAX(1,$F36))&gt;INDEX(Kalender!$B$81:$B$110,MAX(1,$F36)))),2,0))</f>
        <v>0</v>
      </c>
      <c r="MX36" s="5" t="n">
        <f aca="false">IF(Kalender!MX36&lt;&gt;1,0,IF(AND($B36&gt;0,INDEX(Kalender!MX$68:MX$77,MAX(1,$B36))&gt;INDEX(Kalender!$B$68:$B$77,MAX(1,$B36))),1,0)+IF(OR(AND($C36&gt;0,INDEX(Kalender!MX$81:MX$110,MAX(1,$C36))&gt;INDEX(Kalender!$B$81:$B$110,MAX(1,$C36))),AND($D36&gt;0,INDEX(Kalender!MX$81:MX$110,MAX(1,$D36))&gt;INDEX(Kalender!$B$81:$B$110,MAX(1,$D36))),AND($E36&gt;0,INDEX(Kalender!MX$81:MX$110,MAX(1,$E36))&gt;INDEX(Kalender!$B$81:$B$110,MAX(1,$E36))),AND($F36&gt;0,INDEX(Kalender!MX$81:MX$110,MAX(1,$F36))&gt;INDEX(Kalender!$B$81:$B$110,MAX(1,$F36)))),2,0))</f>
        <v>0</v>
      </c>
      <c r="MY36" s="5" t="n">
        <f aca="false">IF(Kalender!MY36&lt;&gt;1,0,IF(AND($B36&gt;0,INDEX(Kalender!MY$68:MY$77,MAX(1,$B36))&gt;INDEX(Kalender!$B$68:$B$77,MAX(1,$B36))),1,0)+IF(OR(AND($C36&gt;0,INDEX(Kalender!MY$81:MY$110,MAX(1,$C36))&gt;INDEX(Kalender!$B$81:$B$110,MAX(1,$C36))),AND($D36&gt;0,INDEX(Kalender!MY$81:MY$110,MAX(1,$D36))&gt;INDEX(Kalender!$B$81:$B$110,MAX(1,$D36))),AND($E36&gt;0,INDEX(Kalender!MY$81:MY$110,MAX(1,$E36))&gt;INDEX(Kalender!$B$81:$B$110,MAX(1,$E36))),AND($F36&gt;0,INDEX(Kalender!MY$81:MY$110,MAX(1,$F36))&gt;INDEX(Kalender!$B$81:$B$110,MAX(1,$F36)))),2,0))</f>
        <v>0</v>
      </c>
      <c r="MZ36" s="5" t="n">
        <f aca="false">IF(Kalender!MZ36&lt;&gt;1,0,IF(AND($B36&gt;0,INDEX(Kalender!MZ$68:MZ$77,MAX(1,$B36))&gt;INDEX(Kalender!$B$68:$B$77,MAX(1,$B36))),1,0)+IF(OR(AND($C36&gt;0,INDEX(Kalender!MZ$81:MZ$110,MAX(1,$C36))&gt;INDEX(Kalender!$B$81:$B$110,MAX(1,$C36))),AND($D36&gt;0,INDEX(Kalender!MZ$81:MZ$110,MAX(1,$D36))&gt;INDEX(Kalender!$B$81:$B$110,MAX(1,$D36))),AND($E36&gt;0,INDEX(Kalender!MZ$81:MZ$110,MAX(1,$E36))&gt;INDEX(Kalender!$B$81:$B$110,MAX(1,$E36))),AND($F36&gt;0,INDEX(Kalender!MZ$81:MZ$110,MAX(1,$F36))&gt;INDEX(Kalender!$B$81:$B$110,MAX(1,$F36)))),2,0))</f>
        <v>0</v>
      </c>
      <c r="NA36" s="5" t="n">
        <f aca="false">IF(Kalender!NA36&lt;&gt;1,0,IF(AND($B36&gt;0,INDEX(Kalender!NA$68:NA$77,MAX(1,$B36))&gt;INDEX(Kalender!$B$68:$B$77,MAX(1,$B36))),1,0)+IF(OR(AND($C36&gt;0,INDEX(Kalender!NA$81:NA$110,MAX(1,$C36))&gt;INDEX(Kalender!$B$81:$B$110,MAX(1,$C36))),AND($D36&gt;0,INDEX(Kalender!NA$81:NA$110,MAX(1,$D36))&gt;INDEX(Kalender!$B$81:$B$110,MAX(1,$D36))),AND($E36&gt;0,INDEX(Kalender!NA$81:NA$110,MAX(1,$E36))&gt;INDEX(Kalender!$B$81:$B$110,MAX(1,$E36))),AND($F36&gt;0,INDEX(Kalender!NA$81:NA$110,MAX(1,$F36))&gt;INDEX(Kalender!$B$81:$B$110,MAX(1,$F36)))),2,0))</f>
        <v>0</v>
      </c>
      <c r="NB36" s="5" t="n">
        <f aca="false">IF(Kalender!NB36&lt;&gt;1,0,IF(AND($B36&gt;0,INDEX(Kalender!NB$68:NB$77,MAX(1,$B36))&gt;INDEX(Kalender!$B$68:$B$77,MAX(1,$B36))),1,0)+IF(OR(AND($C36&gt;0,INDEX(Kalender!NB$81:NB$110,MAX(1,$C36))&gt;INDEX(Kalender!$B$81:$B$110,MAX(1,$C36))),AND($D36&gt;0,INDEX(Kalender!NB$81:NB$110,MAX(1,$D36))&gt;INDEX(Kalender!$B$81:$B$110,MAX(1,$D36))),AND($E36&gt;0,INDEX(Kalender!NB$81:NB$110,MAX(1,$E36))&gt;INDEX(Kalender!$B$81:$B$110,MAX(1,$E36))),AND($F36&gt;0,INDEX(Kalender!NB$81:NB$110,MAX(1,$F36))&gt;INDEX(Kalender!$B$81:$B$110,MAX(1,$F36)))),2,0))</f>
        <v>0</v>
      </c>
      <c r="NC36" s="5" t="n">
        <f aca="false">IF(Kalender!NC36&lt;&gt;1,0,IF(AND($B36&gt;0,INDEX(Kalender!NC$68:NC$77,MAX(1,$B36))&gt;INDEX(Kalender!$B$68:$B$77,MAX(1,$B36))),1,0)+IF(OR(AND($C36&gt;0,INDEX(Kalender!NC$81:NC$110,MAX(1,$C36))&gt;INDEX(Kalender!$B$81:$B$110,MAX(1,$C36))),AND($D36&gt;0,INDEX(Kalender!NC$81:NC$110,MAX(1,$D36))&gt;INDEX(Kalender!$B$81:$B$110,MAX(1,$D36))),AND($E36&gt;0,INDEX(Kalender!NC$81:NC$110,MAX(1,$E36))&gt;INDEX(Kalender!$B$81:$B$110,MAX(1,$E36))),AND($F36&gt;0,INDEX(Kalender!NC$81:NC$110,MAX(1,$F36))&gt;INDEX(Kalender!$B$81:$B$110,MAX(1,$F36)))),2,0))</f>
        <v>0</v>
      </c>
      <c r="ND36" s="5" t="n">
        <f aca="false">IF(Kalender!ND36&lt;&gt;1,0,IF(AND($B36&gt;0,INDEX(Kalender!ND$68:ND$77,MAX(1,$B36))&gt;INDEX(Kalender!$B$68:$B$77,MAX(1,$B36))),1,0)+IF(OR(AND($C36&gt;0,INDEX(Kalender!ND$81:ND$110,MAX(1,$C36))&gt;INDEX(Kalender!$B$81:$B$110,MAX(1,$C36))),AND($D36&gt;0,INDEX(Kalender!ND$81:ND$110,MAX(1,$D36))&gt;INDEX(Kalender!$B$81:$B$110,MAX(1,$D36))),AND($E36&gt;0,INDEX(Kalender!ND$81:ND$110,MAX(1,$E36))&gt;INDEX(Kalender!$B$81:$B$110,MAX(1,$E36))),AND($F36&gt;0,INDEX(Kalender!ND$81:ND$110,MAX(1,$F36))&gt;INDEX(Kalender!$B$81:$B$110,MAX(1,$F36)))),2,0))</f>
        <v>0</v>
      </c>
      <c r="NE36" s="5" t="n">
        <f aca="false">IF(Kalender!NE36&lt;&gt;1,0,IF(AND($B36&gt;0,INDEX(Kalender!NE$68:NE$77,MAX(1,$B36))&gt;INDEX(Kalender!$B$68:$B$77,MAX(1,$B36))),1,0)+IF(OR(AND($C36&gt;0,INDEX(Kalender!NE$81:NE$110,MAX(1,$C36))&gt;INDEX(Kalender!$B$81:$B$110,MAX(1,$C36))),AND($D36&gt;0,INDEX(Kalender!NE$81:NE$110,MAX(1,$D36))&gt;INDEX(Kalender!$B$81:$B$110,MAX(1,$D36))),AND($E36&gt;0,INDEX(Kalender!NE$81:NE$110,MAX(1,$E36))&gt;INDEX(Kalender!$B$81:$B$110,MAX(1,$E36))),AND($F36&gt;0,INDEX(Kalender!NE$81:NE$110,MAX(1,$F36))&gt;INDEX(Kalender!$B$81:$B$110,MAX(1,$F36)))),2,0))</f>
        <v>0</v>
      </c>
      <c r="NF36" s="5" t="n">
        <f aca="false">IF(Kalender!NF36&lt;&gt;1,0,IF(AND($B36&gt;0,INDEX(Kalender!NF$68:NF$77,MAX(1,$B36))&gt;INDEX(Kalender!$B$68:$B$77,MAX(1,$B36))),1,0)+IF(OR(AND($C36&gt;0,INDEX(Kalender!NF$81:NF$110,MAX(1,$C36))&gt;INDEX(Kalender!$B$81:$B$110,MAX(1,$C36))),AND($D36&gt;0,INDEX(Kalender!NF$81:NF$110,MAX(1,$D36))&gt;INDEX(Kalender!$B$81:$B$110,MAX(1,$D36))),AND($E36&gt;0,INDEX(Kalender!NF$81:NF$110,MAX(1,$E36))&gt;INDEX(Kalender!$B$81:$B$110,MAX(1,$E36))),AND($F36&gt;0,INDEX(Kalender!NF$81:NF$110,MAX(1,$F36))&gt;INDEX(Kalender!$B$81:$B$110,MAX(1,$F36)))),2,0))</f>
        <v>0</v>
      </c>
      <c r="NG36" s="5" t="n">
        <f aca="false">IF(Kalender!NG36&lt;&gt;1,0,IF(AND($B36&gt;0,INDEX(Kalender!NG$68:NG$77,MAX(1,$B36))&gt;INDEX(Kalender!$B$68:$B$77,MAX(1,$B36))),1,0)+IF(OR(AND($C36&gt;0,INDEX(Kalender!NG$81:NG$110,MAX(1,$C36))&gt;INDEX(Kalender!$B$81:$B$110,MAX(1,$C36))),AND($D36&gt;0,INDEX(Kalender!NG$81:NG$110,MAX(1,$D36))&gt;INDEX(Kalender!$B$81:$B$110,MAX(1,$D36))),AND($E36&gt;0,INDEX(Kalender!NG$81:NG$110,MAX(1,$E36))&gt;INDEX(Kalender!$B$81:$B$110,MAX(1,$E36))),AND($F36&gt;0,INDEX(Kalender!NG$81:NG$110,MAX(1,$F36))&gt;INDEX(Kalender!$B$81:$B$110,MAX(1,$F36)))),2,0))</f>
        <v>0</v>
      </c>
      <c r="NH36" s="5" t="n">
        <f aca="false">IF(Kalender!NH36&lt;&gt;1,0,IF(AND($B36&gt;0,INDEX(Kalender!NH$68:NH$77,MAX(1,$B36))&gt;INDEX(Kalender!$B$68:$B$77,MAX(1,$B36))),1,0)+IF(OR(AND($C36&gt;0,INDEX(Kalender!NH$81:NH$110,MAX(1,$C36))&gt;INDEX(Kalender!$B$81:$B$110,MAX(1,$C36))),AND($D36&gt;0,INDEX(Kalender!NH$81:NH$110,MAX(1,$D36))&gt;INDEX(Kalender!$B$81:$B$110,MAX(1,$D36))),AND($E36&gt;0,INDEX(Kalender!NH$81:NH$110,MAX(1,$E36))&gt;INDEX(Kalender!$B$81:$B$110,MAX(1,$E36))),AND($F36&gt;0,INDEX(Kalender!NH$81:NH$110,MAX(1,$F36))&gt;INDEX(Kalender!$B$81:$B$110,MAX(1,$F36)))),2,0))</f>
        <v>0</v>
      </c>
    </row>
    <row r="37" customFormat="false" ht="15" hidden="false" customHeight="false" outlineLevel="0" collapsed="false">
      <c r="A37" s="5" t="str">
        <f aca="false">Kalender!A37</f>
        <v/>
      </c>
      <c r="B37" s="5" t="n">
        <f aca="false">IFERROR(MATCH(Kalender!$B37,Kalender!$A$68:$A$77,0),0)</f>
        <v>5</v>
      </c>
      <c r="C37" s="5" t="n">
        <f aca="false">IF(Kalender!C37="",0,IFERROR(MATCH(Kalender!C37,Kalender!$A$81:$A$110,0),0))</f>
        <v>0</v>
      </c>
      <c r="D37" s="5" t="n">
        <f aca="false">IF(Kalender!D37="",0,IFERROR(MATCH(Kalender!D37,Kalender!$A$81:$A$110,0),0))</f>
        <v>0</v>
      </c>
      <c r="E37" s="5" t="n">
        <f aca="false">IF(Kalender!E37="",0,IFERROR(MATCH(Kalender!E37,Kalender!$A$81:$A$110,0),0))</f>
        <v>0</v>
      </c>
      <c r="F37" s="5" t="n">
        <f aca="false">IF(Kalender!F37="",0,IFERROR(MATCH(Kalender!F37,Kalender!$A$81:$A$110,0),0))</f>
        <v>0</v>
      </c>
      <c r="G37" s="5" t="n">
        <f aca="false">IF(Kalender!G37&lt;&gt;1,0,IF(AND($B37&gt;0,INDEX(Kalender!G$68:G$77,MAX(1,$B37))&gt;INDEX(Kalender!$B$68:$B$77,MAX(1,$B37))),1,0)+IF(OR(AND($C37&gt;0,INDEX(Kalender!G$81:G$110,MAX(1,$C37))&gt;INDEX(Kalender!$B$81:$B$110,MAX(1,$C37))),AND($D37&gt;0,INDEX(Kalender!G$81:G$110,MAX(1,$D37))&gt;INDEX(Kalender!$B$81:$B$110,MAX(1,$D37))),AND($E37&gt;0,INDEX(Kalender!G$81:G$110,MAX(1,$E37))&gt;INDEX(Kalender!$B$81:$B$110,MAX(1,$E37))),AND($F37&gt;0,INDEX(Kalender!G$81:G$110,MAX(1,$F37))&gt;INDEX(Kalender!$B$81:$B$110,MAX(1,$F37)))),2,0))</f>
        <v>0</v>
      </c>
      <c r="H37" s="5" t="n">
        <f aca="false">IF(Kalender!H37&lt;&gt;1,0,IF(AND($B37&gt;0,INDEX(Kalender!H$68:H$77,MAX(1,$B37))&gt;INDEX(Kalender!$B$68:$B$77,MAX(1,$B37))),1,0)+IF(OR(AND($C37&gt;0,INDEX(Kalender!H$81:H$110,MAX(1,$C37))&gt;INDEX(Kalender!$B$81:$B$110,MAX(1,$C37))),AND($D37&gt;0,INDEX(Kalender!H$81:H$110,MAX(1,$D37))&gt;INDEX(Kalender!$B$81:$B$110,MAX(1,$D37))),AND($E37&gt;0,INDEX(Kalender!H$81:H$110,MAX(1,$E37))&gt;INDEX(Kalender!$B$81:$B$110,MAX(1,$E37))),AND($F37&gt;0,INDEX(Kalender!H$81:H$110,MAX(1,$F37))&gt;INDEX(Kalender!$B$81:$B$110,MAX(1,$F37)))),2,0))</f>
        <v>0</v>
      </c>
      <c r="I37" s="5" t="n">
        <f aca="false">IF(Kalender!I37&lt;&gt;1,0,IF(AND($B37&gt;0,INDEX(Kalender!I$68:I$77,MAX(1,$B37))&gt;INDEX(Kalender!$B$68:$B$77,MAX(1,$B37))),1,0)+IF(OR(AND($C37&gt;0,INDEX(Kalender!I$81:I$110,MAX(1,$C37))&gt;INDEX(Kalender!$B$81:$B$110,MAX(1,$C37))),AND($D37&gt;0,INDEX(Kalender!I$81:I$110,MAX(1,$D37))&gt;INDEX(Kalender!$B$81:$B$110,MAX(1,$D37))),AND($E37&gt;0,INDEX(Kalender!I$81:I$110,MAX(1,$E37))&gt;INDEX(Kalender!$B$81:$B$110,MAX(1,$E37))),AND($F37&gt;0,INDEX(Kalender!I$81:I$110,MAX(1,$F37))&gt;INDEX(Kalender!$B$81:$B$110,MAX(1,$F37)))),2,0))</f>
        <v>0</v>
      </c>
      <c r="J37" s="5" t="n">
        <f aca="false">IF(Kalender!J37&lt;&gt;1,0,IF(AND($B37&gt;0,INDEX(Kalender!J$68:J$77,MAX(1,$B37))&gt;INDEX(Kalender!$B$68:$B$77,MAX(1,$B37))),1,0)+IF(OR(AND($C37&gt;0,INDEX(Kalender!J$81:J$110,MAX(1,$C37))&gt;INDEX(Kalender!$B$81:$B$110,MAX(1,$C37))),AND($D37&gt;0,INDEX(Kalender!J$81:J$110,MAX(1,$D37))&gt;INDEX(Kalender!$B$81:$B$110,MAX(1,$D37))),AND($E37&gt;0,INDEX(Kalender!J$81:J$110,MAX(1,$E37))&gt;INDEX(Kalender!$B$81:$B$110,MAX(1,$E37))),AND($F37&gt;0,INDEX(Kalender!J$81:J$110,MAX(1,$F37))&gt;INDEX(Kalender!$B$81:$B$110,MAX(1,$F37)))),2,0))</f>
        <v>0</v>
      </c>
      <c r="K37" s="5" t="n">
        <f aca="false">IF(Kalender!K37&lt;&gt;1,0,IF(AND($B37&gt;0,INDEX(Kalender!K$68:K$77,MAX(1,$B37))&gt;INDEX(Kalender!$B$68:$B$77,MAX(1,$B37))),1,0)+IF(OR(AND($C37&gt;0,INDEX(Kalender!K$81:K$110,MAX(1,$C37))&gt;INDEX(Kalender!$B$81:$B$110,MAX(1,$C37))),AND($D37&gt;0,INDEX(Kalender!K$81:K$110,MAX(1,$D37))&gt;INDEX(Kalender!$B$81:$B$110,MAX(1,$D37))),AND($E37&gt;0,INDEX(Kalender!K$81:K$110,MAX(1,$E37))&gt;INDEX(Kalender!$B$81:$B$110,MAX(1,$E37))),AND($F37&gt;0,INDEX(Kalender!K$81:K$110,MAX(1,$F37))&gt;INDEX(Kalender!$B$81:$B$110,MAX(1,$F37)))),2,0))</f>
        <v>0</v>
      </c>
      <c r="L37" s="5" t="n">
        <f aca="false">IF(Kalender!L37&lt;&gt;1,0,IF(AND($B37&gt;0,INDEX(Kalender!L$68:L$77,MAX(1,$B37))&gt;INDEX(Kalender!$B$68:$B$77,MAX(1,$B37))),1,0)+IF(OR(AND($C37&gt;0,INDEX(Kalender!L$81:L$110,MAX(1,$C37))&gt;INDEX(Kalender!$B$81:$B$110,MAX(1,$C37))),AND($D37&gt;0,INDEX(Kalender!L$81:L$110,MAX(1,$D37))&gt;INDEX(Kalender!$B$81:$B$110,MAX(1,$D37))),AND($E37&gt;0,INDEX(Kalender!L$81:L$110,MAX(1,$E37))&gt;INDEX(Kalender!$B$81:$B$110,MAX(1,$E37))),AND($F37&gt;0,INDEX(Kalender!L$81:L$110,MAX(1,$F37))&gt;INDEX(Kalender!$B$81:$B$110,MAX(1,$F37)))),2,0))</f>
        <v>0</v>
      </c>
      <c r="M37" s="5" t="n">
        <f aca="false">IF(Kalender!M37&lt;&gt;1,0,IF(AND($B37&gt;0,INDEX(Kalender!M$68:M$77,MAX(1,$B37))&gt;INDEX(Kalender!$B$68:$B$77,MAX(1,$B37))),1,0)+IF(OR(AND($C37&gt;0,INDEX(Kalender!M$81:M$110,MAX(1,$C37))&gt;INDEX(Kalender!$B$81:$B$110,MAX(1,$C37))),AND($D37&gt;0,INDEX(Kalender!M$81:M$110,MAX(1,$D37))&gt;INDEX(Kalender!$B$81:$B$110,MAX(1,$D37))),AND($E37&gt;0,INDEX(Kalender!M$81:M$110,MAX(1,$E37))&gt;INDEX(Kalender!$B$81:$B$110,MAX(1,$E37))),AND($F37&gt;0,INDEX(Kalender!M$81:M$110,MAX(1,$F37))&gt;INDEX(Kalender!$B$81:$B$110,MAX(1,$F37)))),2,0))</f>
        <v>0</v>
      </c>
      <c r="N37" s="5" t="n">
        <f aca="false">IF(Kalender!N37&lt;&gt;1,0,IF(AND($B37&gt;0,INDEX(Kalender!N$68:N$77,MAX(1,$B37))&gt;INDEX(Kalender!$B$68:$B$77,MAX(1,$B37))),1,0)+IF(OR(AND($C37&gt;0,INDEX(Kalender!N$81:N$110,MAX(1,$C37))&gt;INDEX(Kalender!$B$81:$B$110,MAX(1,$C37))),AND($D37&gt;0,INDEX(Kalender!N$81:N$110,MAX(1,$D37))&gt;INDEX(Kalender!$B$81:$B$110,MAX(1,$D37))),AND($E37&gt;0,INDEX(Kalender!N$81:N$110,MAX(1,$E37))&gt;INDEX(Kalender!$B$81:$B$110,MAX(1,$E37))),AND($F37&gt;0,INDEX(Kalender!N$81:N$110,MAX(1,$F37))&gt;INDEX(Kalender!$B$81:$B$110,MAX(1,$F37)))),2,0))</f>
        <v>0</v>
      </c>
      <c r="O37" s="5" t="n">
        <f aca="false">IF(Kalender!O37&lt;&gt;1,0,IF(AND($B37&gt;0,INDEX(Kalender!O$68:O$77,MAX(1,$B37))&gt;INDEX(Kalender!$B$68:$B$77,MAX(1,$B37))),1,0)+IF(OR(AND($C37&gt;0,INDEX(Kalender!O$81:O$110,MAX(1,$C37))&gt;INDEX(Kalender!$B$81:$B$110,MAX(1,$C37))),AND($D37&gt;0,INDEX(Kalender!O$81:O$110,MAX(1,$D37))&gt;INDEX(Kalender!$B$81:$B$110,MAX(1,$D37))),AND($E37&gt;0,INDEX(Kalender!O$81:O$110,MAX(1,$E37))&gt;INDEX(Kalender!$B$81:$B$110,MAX(1,$E37))),AND($F37&gt;0,INDEX(Kalender!O$81:O$110,MAX(1,$F37))&gt;INDEX(Kalender!$B$81:$B$110,MAX(1,$F37)))),2,0))</f>
        <v>0</v>
      </c>
      <c r="P37" s="5" t="n">
        <f aca="false">IF(Kalender!P37&lt;&gt;1,0,IF(AND($B37&gt;0,INDEX(Kalender!P$68:P$77,MAX(1,$B37))&gt;INDEX(Kalender!$B$68:$B$77,MAX(1,$B37))),1,0)+IF(OR(AND($C37&gt;0,INDEX(Kalender!P$81:P$110,MAX(1,$C37))&gt;INDEX(Kalender!$B$81:$B$110,MAX(1,$C37))),AND($D37&gt;0,INDEX(Kalender!P$81:P$110,MAX(1,$D37))&gt;INDEX(Kalender!$B$81:$B$110,MAX(1,$D37))),AND($E37&gt;0,INDEX(Kalender!P$81:P$110,MAX(1,$E37))&gt;INDEX(Kalender!$B$81:$B$110,MAX(1,$E37))),AND($F37&gt;0,INDEX(Kalender!P$81:P$110,MAX(1,$F37))&gt;INDEX(Kalender!$B$81:$B$110,MAX(1,$F37)))),2,0))</f>
        <v>0</v>
      </c>
      <c r="Q37" s="5" t="n">
        <f aca="false">IF(Kalender!Q37&lt;&gt;1,0,IF(AND($B37&gt;0,INDEX(Kalender!Q$68:Q$77,MAX(1,$B37))&gt;INDEX(Kalender!$B$68:$B$77,MAX(1,$B37))),1,0)+IF(OR(AND($C37&gt;0,INDEX(Kalender!Q$81:Q$110,MAX(1,$C37))&gt;INDEX(Kalender!$B$81:$B$110,MAX(1,$C37))),AND($D37&gt;0,INDEX(Kalender!Q$81:Q$110,MAX(1,$D37))&gt;INDEX(Kalender!$B$81:$B$110,MAX(1,$D37))),AND($E37&gt;0,INDEX(Kalender!Q$81:Q$110,MAX(1,$E37))&gt;INDEX(Kalender!$B$81:$B$110,MAX(1,$E37))),AND($F37&gt;0,INDEX(Kalender!Q$81:Q$110,MAX(1,$F37))&gt;INDEX(Kalender!$B$81:$B$110,MAX(1,$F37)))),2,0))</f>
        <v>0</v>
      </c>
      <c r="R37" s="5" t="n">
        <f aca="false">IF(Kalender!R37&lt;&gt;1,0,IF(AND($B37&gt;0,INDEX(Kalender!R$68:R$77,MAX(1,$B37))&gt;INDEX(Kalender!$B$68:$B$77,MAX(1,$B37))),1,0)+IF(OR(AND($C37&gt;0,INDEX(Kalender!R$81:R$110,MAX(1,$C37))&gt;INDEX(Kalender!$B$81:$B$110,MAX(1,$C37))),AND($D37&gt;0,INDEX(Kalender!R$81:R$110,MAX(1,$D37))&gt;INDEX(Kalender!$B$81:$B$110,MAX(1,$D37))),AND($E37&gt;0,INDEX(Kalender!R$81:R$110,MAX(1,$E37))&gt;INDEX(Kalender!$B$81:$B$110,MAX(1,$E37))),AND($F37&gt;0,INDEX(Kalender!R$81:R$110,MAX(1,$F37))&gt;INDEX(Kalender!$B$81:$B$110,MAX(1,$F37)))),2,0))</f>
        <v>0</v>
      </c>
      <c r="S37" s="5" t="n">
        <f aca="false">IF(Kalender!S37&lt;&gt;1,0,IF(AND($B37&gt;0,INDEX(Kalender!S$68:S$77,MAX(1,$B37))&gt;INDEX(Kalender!$B$68:$B$77,MAX(1,$B37))),1,0)+IF(OR(AND($C37&gt;0,INDEX(Kalender!S$81:S$110,MAX(1,$C37))&gt;INDEX(Kalender!$B$81:$B$110,MAX(1,$C37))),AND($D37&gt;0,INDEX(Kalender!S$81:S$110,MAX(1,$D37))&gt;INDEX(Kalender!$B$81:$B$110,MAX(1,$D37))),AND($E37&gt;0,INDEX(Kalender!S$81:S$110,MAX(1,$E37))&gt;INDEX(Kalender!$B$81:$B$110,MAX(1,$E37))),AND($F37&gt;0,INDEX(Kalender!S$81:S$110,MAX(1,$F37))&gt;INDEX(Kalender!$B$81:$B$110,MAX(1,$F37)))),2,0))</f>
        <v>0</v>
      </c>
      <c r="T37" s="5" t="n">
        <f aca="false">IF(Kalender!T37&lt;&gt;1,0,IF(AND($B37&gt;0,INDEX(Kalender!T$68:T$77,MAX(1,$B37))&gt;INDEX(Kalender!$B$68:$B$77,MAX(1,$B37))),1,0)+IF(OR(AND($C37&gt;0,INDEX(Kalender!T$81:T$110,MAX(1,$C37))&gt;INDEX(Kalender!$B$81:$B$110,MAX(1,$C37))),AND($D37&gt;0,INDEX(Kalender!T$81:T$110,MAX(1,$D37))&gt;INDEX(Kalender!$B$81:$B$110,MAX(1,$D37))),AND($E37&gt;0,INDEX(Kalender!T$81:T$110,MAX(1,$E37))&gt;INDEX(Kalender!$B$81:$B$110,MAX(1,$E37))),AND($F37&gt;0,INDEX(Kalender!T$81:T$110,MAX(1,$F37))&gt;INDEX(Kalender!$B$81:$B$110,MAX(1,$F37)))),2,0))</f>
        <v>0</v>
      </c>
      <c r="U37" s="5" t="n">
        <f aca="false">IF(Kalender!U37&lt;&gt;1,0,IF(AND($B37&gt;0,INDEX(Kalender!U$68:U$77,MAX(1,$B37))&gt;INDEX(Kalender!$B$68:$B$77,MAX(1,$B37))),1,0)+IF(OR(AND($C37&gt;0,INDEX(Kalender!U$81:U$110,MAX(1,$C37))&gt;INDEX(Kalender!$B$81:$B$110,MAX(1,$C37))),AND($D37&gt;0,INDEX(Kalender!U$81:U$110,MAX(1,$D37))&gt;INDEX(Kalender!$B$81:$B$110,MAX(1,$D37))),AND($E37&gt;0,INDEX(Kalender!U$81:U$110,MAX(1,$E37))&gt;INDEX(Kalender!$B$81:$B$110,MAX(1,$E37))),AND($F37&gt;0,INDEX(Kalender!U$81:U$110,MAX(1,$F37))&gt;INDEX(Kalender!$B$81:$B$110,MAX(1,$F37)))),2,0))</f>
        <v>0</v>
      </c>
      <c r="V37" s="5" t="n">
        <f aca="false">IF(Kalender!V37&lt;&gt;1,0,IF(AND($B37&gt;0,INDEX(Kalender!V$68:V$77,MAX(1,$B37))&gt;INDEX(Kalender!$B$68:$B$77,MAX(1,$B37))),1,0)+IF(OR(AND($C37&gt;0,INDEX(Kalender!V$81:V$110,MAX(1,$C37))&gt;INDEX(Kalender!$B$81:$B$110,MAX(1,$C37))),AND($D37&gt;0,INDEX(Kalender!V$81:V$110,MAX(1,$D37))&gt;INDEX(Kalender!$B$81:$B$110,MAX(1,$D37))),AND($E37&gt;0,INDEX(Kalender!V$81:V$110,MAX(1,$E37))&gt;INDEX(Kalender!$B$81:$B$110,MAX(1,$E37))),AND($F37&gt;0,INDEX(Kalender!V$81:V$110,MAX(1,$F37))&gt;INDEX(Kalender!$B$81:$B$110,MAX(1,$F37)))),2,0))</f>
        <v>0</v>
      </c>
      <c r="W37" s="5" t="n">
        <f aca="false">IF(Kalender!W37&lt;&gt;1,0,IF(AND($B37&gt;0,INDEX(Kalender!W$68:W$77,MAX(1,$B37))&gt;INDEX(Kalender!$B$68:$B$77,MAX(1,$B37))),1,0)+IF(OR(AND($C37&gt;0,INDEX(Kalender!W$81:W$110,MAX(1,$C37))&gt;INDEX(Kalender!$B$81:$B$110,MAX(1,$C37))),AND($D37&gt;0,INDEX(Kalender!W$81:W$110,MAX(1,$D37))&gt;INDEX(Kalender!$B$81:$B$110,MAX(1,$D37))),AND($E37&gt;0,INDEX(Kalender!W$81:W$110,MAX(1,$E37))&gt;INDEX(Kalender!$B$81:$B$110,MAX(1,$E37))),AND($F37&gt;0,INDEX(Kalender!W$81:W$110,MAX(1,$F37))&gt;INDEX(Kalender!$B$81:$B$110,MAX(1,$F37)))),2,0))</f>
        <v>0</v>
      </c>
      <c r="X37" s="5" t="n">
        <f aca="false">IF(Kalender!X37&lt;&gt;1,0,IF(AND($B37&gt;0,INDEX(Kalender!X$68:X$77,MAX(1,$B37))&gt;INDEX(Kalender!$B$68:$B$77,MAX(1,$B37))),1,0)+IF(OR(AND($C37&gt;0,INDEX(Kalender!X$81:X$110,MAX(1,$C37))&gt;INDEX(Kalender!$B$81:$B$110,MAX(1,$C37))),AND($D37&gt;0,INDEX(Kalender!X$81:X$110,MAX(1,$D37))&gt;INDEX(Kalender!$B$81:$B$110,MAX(1,$D37))),AND($E37&gt;0,INDEX(Kalender!X$81:X$110,MAX(1,$E37))&gt;INDEX(Kalender!$B$81:$B$110,MAX(1,$E37))),AND($F37&gt;0,INDEX(Kalender!X$81:X$110,MAX(1,$F37))&gt;INDEX(Kalender!$B$81:$B$110,MAX(1,$F37)))),2,0))</f>
        <v>0</v>
      </c>
      <c r="Y37" s="5" t="n">
        <f aca="false">IF(Kalender!Y37&lt;&gt;1,0,IF(AND($B37&gt;0,INDEX(Kalender!Y$68:Y$77,MAX(1,$B37))&gt;INDEX(Kalender!$B$68:$B$77,MAX(1,$B37))),1,0)+IF(OR(AND($C37&gt;0,INDEX(Kalender!Y$81:Y$110,MAX(1,$C37))&gt;INDEX(Kalender!$B$81:$B$110,MAX(1,$C37))),AND($D37&gt;0,INDEX(Kalender!Y$81:Y$110,MAX(1,$D37))&gt;INDEX(Kalender!$B$81:$B$110,MAX(1,$D37))),AND($E37&gt;0,INDEX(Kalender!Y$81:Y$110,MAX(1,$E37))&gt;INDEX(Kalender!$B$81:$B$110,MAX(1,$E37))),AND($F37&gt;0,INDEX(Kalender!Y$81:Y$110,MAX(1,$F37))&gt;INDEX(Kalender!$B$81:$B$110,MAX(1,$F37)))),2,0))</f>
        <v>0</v>
      </c>
      <c r="Z37" s="5" t="n">
        <f aca="false">IF(Kalender!Z37&lt;&gt;1,0,IF(AND($B37&gt;0,INDEX(Kalender!Z$68:Z$77,MAX(1,$B37))&gt;INDEX(Kalender!$B$68:$B$77,MAX(1,$B37))),1,0)+IF(OR(AND($C37&gt;0,INDEX(Kalender!Z$81:Z$110,MAX(1,$C37))&gt;INDEX(Kalender!$B$81:$B$110,MAX(1,$C37))),AND($D37&gt;0,INDEX(Kalender!Z$81:Z$110,MAX(1,$D37))&gt;INDEX(Kalender!$B$81:$B$110,MAX(1,$D37))),AND($E37&gt;0,INDEX(Kalender!Z$81:Z$110,MAX(1,$E37))&gt;INDEX(Kalender!$B$81:$B$110,MAX(1,$E37))),AND($F37&gt;0,INDEX(Kalender!Z$81:Z$110,MAX(1,$F37))&gt;INDEX(Kalender!$B$81:$B$110,MAX(1,$F37)))),2,0))</f>
        <v>0</v>
      </c>
      <c r="AA37" s="5" t="n">
        <f aca="false">IF(Kalender!AA37&lt;&gt;1,0,IF(AND($B37&gt;0,INDEX(Kalender!AA$68:AA$77,MAX(1,$B37))&gt;INDEX(Kalender!$B$68:$B$77,MAX(1,$B37))),1,0)+IF(OR(AND($C37&gt;0,INDEX(Kalender!AA$81:AA$110,MAX(1,$C37))&gt;INDEX(Kalender!$B$81:$B$110,MAX(1,$C37))),AND($D37&gt;0,INDEX(Kalender!AA$81:AA$110,MAX(1,$D37))&gt;INDEX(Kalender!$B$81:$B$110,MAX(1,$D37))),AND($E37&gt;0,INDEX(Kalender!AA$81:AA$110,MAX(1,$E37))&gt;INDEX(Kalender!$B$81:$B$110,MAX(1,$E37))),AND($F37&gt;0,INDEX(Kalender!AA$81:AA$110,MAX(1,$F37))&gt;INDEX(Kalender!$B$81:$B$110,MAX(1,$F37)))),2,0))</f>
        <v>0</v>
      </c>
      <c r="AB37" s="5" t="n">
        <f aca="false">IF(Kalender!AB37&lt;&gt;1,0,IF(AND($B37&gt;0,INDEX(Kalender!AB$68:AB$77,MAX(1,$B37))&gt;INDEX(Kalender!$B$68:$B$77,MAX(1,$B37))),1,0)+IF(OR(AND($C37&gt;0,INDEX(Kalender!AB$81:AB$110,MAX(1,$C37))&gt;INDEX(Kalender!$B$81:$B$110,MAX(1,$C37))),AND($D37&gt;0,INDEX(Kalender!AB$81:AB$110,MAX(1,$D37))&gt;INDEX(Kalender!$B$81:$B$110,MAX(1,$D37))),AND($E37&gt;0,INDEX(Kalender!AB$81:AB$110,MAX(1,$E37))&gt;INDEX(Kalender!$B$81:$B$110,MAX(1,$E37))),AND($F37&gt;0,INDEX(Kalender!AB$81:AB$110,MAX(1,$F37))&gt;INDEX(Kalender!$B$81:$B$110,MAX(1,$F37)))),2,0))</f>
        <v>0</v>
      </c>
      <c r="AC37" s="5" t="n">
        <f aca="false">IF(Kalender!AC37&lt;&gt;1,0,IF(AND($B37&gt;0,INDEX(Kalender!AC$68:AC$77,MAX(1,$B37))&gt;INDEX(Kalender!$B$68:$B$77,MAX(1,$B37))),1,0)+IF(OR(AND($C37&gt;0,INDEX(Kalender!AC$81:AC$110,MAX(1,$C37))&gt;INDEX(Kalender!$B$81:$B$110,MAX(1,$C37))),AND($D37&gt;0,INDEX(Kalender!AC$81:AC$110,MAX(1,$D37))&gt;INDEX(Kalender!$B$81:$B$110,MAX(1,$D37))),AND($E37&gt;0,INDEX(Kalender!AC$81:AC$110,MAX(1,$E37))&gt;INDEX(Kalender!$B$81:$B$110,MAX(1,$E37))),AND($F37&gt;0,INDEX(Kalender!AC$81:AC$110,MAX(1,$F37))&gt;INDEX(Kalender!$B$81:$B$110,MAX(1,$F37)))),2,0))</f>
        <v>0</v>
      </c>
      <c r="AD37" s="5" t="n">
        <f aca="false">IF(Kalender!AD37&lt;&gt;1,0,IF(AND($B37&gt;0,INDEX(Kalender!AD$68:AD$77,MAX(1,$B37))&gt;INDEX(Kalender!$B$68:$B$77,MAX(1,$B37))),1,0)+IF(OR(AND($C37&gt;0,INDEX(Kalender!AD$81:AD$110,MAX(1,$C37))&gt;INDEX(Kalender!$B$81:$B$110,MAX(1,$C37))),AND($D37&gt;0,INDEX(Kalender!AD$81:AD$110,MAX(1,$D37))&gt;INDEX(Kalender!$B$81:$B$110,MAX(1,$D37))),AND($E37&gt;0,INDEX(Kalender!AD$81:AD$110,MAX(1,$E37))&gt;INDEX(Kalender!$B$81:$B$110,MAX(1,$E37))),AND($F37&gt;0,INDEX(Kalender!AD$81:AD$110,MAX(1,$F37))&gt;INDEX(Kalender!$B$81:$B$110,MAX(1,$F37)))),2,0))</f>
        <v>0</v>
      </c>
      <c r="AE37" s="5" t="n">
        <f aca="false">IF(Kalender!AE37&lt;&gt;1,0,IF(AND($B37&gt;0,INDEX(Kalender!AE$68:AE$77,MAX(1,$B37))&gt;INDEX(Kalender!$B$68:$B$77,MAX(1,$B37))),1,0)+IF(OR(AND($C37&gt;0,INDEX(Kalender!AE$81:AE$110,MAX(1,$C37))&gt;INDEX(Kalender!$B$81:$B$110,MAX(1,$C37))),AND($D37&gt;0,INDEX(Kalender!AE$81:AE$110,MAX(1,$D37))&gt;INDEX(Kalender!$B$81:$B$110,MAX(1,$D37))),AND($E37&gt;0,INDEX(Kalender!AE$81:AE$110,MAX(1,$E37))&gt;INDEX(Kalender!$B$81:$B$110,MAX(1,$E37))),AND($F37&gt;0,INDEX(Kalender!AE$81:AE$110,MAX(1,$F37))&gt;INDEX(Kalender!$B$81:$B$110,MAX(1,$F37)))),2,0))</f>
        <v>0</v>
      </c>
      <c r="AF37" s="5" t="n">
        <f aca="false">IF(Kalender!AF37&lt;&gt;1,0,IF(AND($B37&gt;0,INDEX(Kalender!AF$68:AF$77,MAX(1,$B37))&gt;INDEX(Kalender!$B$68:$B$77,MAX(1,$B37))),1,0)+IF(OR(AND($C37&gt;0,INDEX(Kalender!AF$81:AF$110,MAX(1,$C37))&gt;INDEX(Kalender!$B$81:$B$110,MAX(1,$C37))),AND($D37&gt;0,INDEX(Kalender!AF$81:AF$110,MAX(1,$D37))&gt;INDEX(Kalender!$B$81:$B$110,MAX(1,$D37))),AND($E37&gt;0,INDEX(Kalender!AF$81:AF$110,MAX(1,$E37))&gt;INDEX(Kalender!$B$81:$B$110,MAX(1,$E37))),AND($F37&gt;0,INDEX(Kalender!AF$81:AF$110,MAX(1,$F37))&gt;INDEX(Kalender!$B$81:$B$110,MAX(1,$F37)))),2,0))</f>
        <v>0</v>
      </c>
      <c r="AG37" s="5" t="n">
        <f aca="false">IF(Kalender!AG37&lt;&gt;1,0,IF(AND($B37&gt;0,INDEX(Kalender!AG$68:AG$77,MAX(1,$B37))&gt;INDEX(Kalender!$B$68:$B$77,MAX(1,$B37))),1,0)+IF(OR(AND($C37&gt;0,INDEX(Kalender!AG$81:AG$110,MAX(1,$C37))&gt;INDEX(Kalender!$B$81:$B$110,MAX(1,$C37))),AND($D37&gt;0,INDEX(Kalender!AG$81:AG$110,MAX(1,$D37))&gt;INDEX(Kalender!$B$81:$B$110,MAX(1,$D37))),AND($E37&gt;0,INDEX(Kalender!AG$81:AG$110,MAX(1,$E37))&gt;INDEX(Kalender!$B$81:$B$110,MAX(1,$E37))),AND($F37&gt;0,INDEX(Kalender!AG$81:AG$110,MAX(1,$F37))&gt;INDEX(Kalender!$B$81:$B$110,MAX(1,$F37)))),2,0))</f>
        <v>0</v>
      </c>
      <c r="AH37" s="5" t="n">
        <f aca="false">IF(Kalender!AH37&lt;&gt;1,0,IF(AND($B37&gt;0,INDEX(Kalender!AH$68:AH$77,MAX(1,$B37))&gt;INDEX(Kalender!$B$68:$B$77,MAX(1,$B37))),1,0)+IF(OR(AND($C37&gt;0,INDEX(Kalender!AH$81:AH$110,MAX(1,$C37))&gt;INDEX(Kalender!$B$81:$B$110,MAX(1,$C37))),AND($D37&gt;0,INDEX(Kalender!AH$81:AH$110,MAX(1,$D37))&gt;INDEX(Kalender!$B$81:$B$110,MAX(1,$D37))),AND($E37&gt;0,INDEX(Kalender!AH$81:AH$110,MAX(1,$E37))&gt;INDEX(Kalender!$B$81:$B$110,MAX(1,$E37))),AND($F37&gt;0,INDEX(Kalender!AH$81:AH$110,MAX(1,$F37))&gt;INDEX(Kalender!$B$81:$B$110,MAX(1,$F37)))),2,0))</f>
        <v>0</v>
      </c>
      <c r="AI37" s="5" t="n">
        <f aca="false">IF(Kalender!AI37&lt;&gt;1,0,IF(AND($B37&gt;0,INDEX(Kalender!AI$68:AI$77,MAX(1,$B37))&gt;INDEX(Kalender!$B$68:$B$77,MAX(1,$B37))),1,0)+IF(OR(AND($C37&gt;0,INDEX(Kalender!AI$81:AI$110,MAX(1,$C37))&gt;INDEX(Kalender!$B$81:$B$110,MAX(1,$C37))),AND($D37&gt;0,INDEX(Kalender!AI$81:AI$110,MAX(1,$D37))&gt;INDEX(Kalender!$B$81:$B$110,MAX(1,$D37))),AND($E37&gt;0,INDEX(Kalender!AI$81:AI$110,MAX(1,$E37))&gt;INDEX(Kalender!$B$81:$B$110,MAX(1,$E37))),AND($F37&gt;0,INDEX(Kalender!AI$81:AI$110,MAX(1,$F37))&gt;INDEX(Kalender!$B$81:$B$110,MAX(1,$F37)))),2,0))</f>
        <v>0</v>
      </c>
      <c r="AJ37" s="5" t="n">
        <f aca="false">IF(Kalender!AJ37&lt;&gt;1,0,IF(AND($B37&gt;0,INDEX(Kalender!AJ$68:AJ$77,MAX(1,$B37))&gt;INDEX(Kalender!$B$68:$B$77,MAX(1,$B37))),1,0)+IF(OR(AND($C37&gt;0,INDEX(Kalender!AJ$81:AJ$110,MAX(1,$C37))&gt;INDEX(Kalender!$B$81:$B$110,MAX(1,$C37))),AND($D37&gt;0,INDEX(Kalender!AJ$81:AJ$110,MAX(1,$D37))&gt;INDEX(Kalender!$B$81:$B$110,MAX(1,$D37))),AND($E37&gt;0,INDEX(Kalender!AJ$81:AJ$110,MAX(1,$E37))&gt;INDEX(Kalender!$B$81:$B$110,MAX(1,$E37))),AND($F37&gt;0,INDEX(Kalender!AJ$81:AJ$110,MAX(1,$F37))&gt;INDEX(Kalender!$B$81:$B$110,MAX(1,$F37)))),2,0))</f>
        <v>0</v>
      </c>
      <c r="AK37" s="5" t="n">
        <f aca="false">IF(Kalender!AK37&lt;&gt;1,0,IF(AND($B37&gt;0,INDEX(Kalender!AK$68:AK$77,MAX(1,$B37))&gt;INDEX(Kalender!$B$68:$B$77,MAX(1,$B37))),1,0)+IF(OR(AND($C37&gt;0,INDEX(Kalender!AK$81:AK$110,MAX(1,$C37))&gt;INDEX(Kalender!$B$81:$B$110,MAX(1,$C37))),AND($D37&gt;0,INDEX(Kalender!AK$81:AK$110,MAX(1,$D37))&gt;INDEX(Kalender!$B$81:$B$110,MAX(1,$D37))),AND($E37&gt;0,INDEX(Kalender!AK$81:AK$110,MAX(1,$E37))&gt;INDEX(Kalender!$B$81:$B$110,MAX(1,$E37))),AND($F37&gt;0,INDEX(Kalender!AK$81:AK$110,MAX(1,$F37))&gt;INDEX(Kalender!$B$81:$B$110,MAX(1,$F37)))),2,0))</f>
        <v>0</v>
      </c>
      <c r="AL37" s="5" t="n">
        <f aca="false">IF(Kalender!AL37&lt;&gt;1,0,IF(AND($B37&gt;0,INDEX(Kalender!AL$68:AL$77,MAX(1,$B37))&gt;INDEX(Kalender!$B$68:$B$77,MAX(1,$B37))),1,0)+IF(OR(AND($C37&gt;0,INDEX(Kalender!AL$81:AL$110,MAX(1,$C37))&gt;INDEX(Kalender!$B$81:$B$110,MAX(1,$C37))),AND($D37&gt;0,INDEX(Kalender!AL$81:AL$110,MAX(1,$D37))&gt;INDEX(Kalender!$B$81:$B$110,MAX(1,$D37))),AND($E37&gt;0,INDEX(Kalender!AL$81:AL$110,MAX(1,$E37))&gt;INDEX(Kalender!$B$81:$B$110,MAX(1,$E37))),AND($F37&gt;0,INDEX(Kalender!AL$81:AL$110,MAX(1,$F37))&gt;INDEX(Kalender!$B$81:$B$110,MAX(1,$F37)))),2,0))</f>
        <v>0</v>
      </c>
      <c r="AM37" s="5" t="n">
        <f aca="false">IF(Kalender!AM37&lt;&gt;1,0,IF(AND($B37&gt;0,INDEX(Kalender!AM$68:AM$77,MAX(1,$B37))&gt;INDEX(Kalender!$B$68:$B$77,MAX(1,$B37))),1,0)+IF(OR(AND($C37&gt;0,INDEX(Kalender!AM$81:AM$110,MAX(1,$C37))&gt;INDEX(Kalender!$B$81:$B$110,MAX(1,$C37))),AND($D37&gt;0,INDEX(Kalender!AM$81:AM$110,MAX(1,$D37))&gt;INDEX(Kalender!$B$81:$B$110,MAX(1,$D37))),AND($E37&gt;0,INDEX(Kalender!AM$81:AM$110,MAX(1,$E37))&gt;INDEX(Kalender!$B$81:$B$110,MAX(1,$E37))),AND($F37&gt;0,INDEX(Kalender!AM$81:AM$110,MAX(1,$F37))&gt;INDEX(Kalender!$B$81:$B$110,MAX(1,$F37)))),2,0))</f>
        <v>0</v>
      </c>
      <c r="AN37" s="5" t="n">
        <f aca="false">IF(Kalender!AN37&lt;&gt;1,0,IF(AND($B37&gt;0,INDEX(Kalender!AN$68:AN$77,MAX(1,$B37))&gt;INDEX(Kalender!$B$68:$B$77,MAX(1,$B37))),1,0)+IF(OR(AND($C37&gt;0,INDEX(Kalender!AN$81:AN$110,MAX(1,$C37))&gt;INDEX(Kalender!$B$81:$B$110,MAX(1,$C37))),AND($D37&gt;0,INDEX(Kalender!AN$81:AN$110,MAX(1,$D37))&gt;INDEX(Kalender!$B$81:$B$110,MAX(1,$D37))),AND($E37&gt;0,INDEX(Kalender!AN$81:AN$110,MAX(1,$E37))&gt;INDEX(Kalender!$B$81:$B$110,MAX(1,$E37))),AND($F37&gt;0,INDEX(Kalender!AN$81:AN$110,MAX(1,$F37))&gt;INDEX(Kalender!$B$81:$B$110,MAX(1,$F37)))),2,0))</f>
        <v>0</v>
      </c>
      <c r="AO37" s="5" t="n">
        <f aca="false">IF(Kalender!AO37&lt;&gt;1,0,IF(AND($B37&gt;0,INDEX(Kalender!AO$68:AO$77,MAX(1,$B37))&gt;INDEX(Kalender!$B$68:$B$77,MAX(1,$B37))),1,0)+IF(OR(AND($C37&gt;0,INDEX(Kalender!AO$81:AO$110,MAX(1,$C37))&gt;INDEX(Kalender!$B$81:$B$110,MAX(1,$C37))),AND($D37&gt;0,INDEX(Kalender!AO$81:AO$110,MAX(1,$D37))&gt;INDEX(Kalender!$B$81:$B$110,MAX(1,$D37))),AND($E37&gt;0,INDEX(Kalender!AO$81:AO$110,MAX(1,$E37))&gt;INDEX(Kalender!$B$81:$B$110,MAX(1,$E37))),AND($F37&gt;0,INDEX(Kalender!AO$81:AO$110,MAX(1,$F37))&gt;INDEX(Kalender!$B$81:$B$110,MAX(1,$F37)))),2,0))</f>
        <v>0</v>
      </c>
      <c r="AP37" s="5" t="n">
        <f aca="false">IF(Kalender!AP37&lt;&gt;1,0,IF(AND($B37&gt;0,INDEX(Kalender!AP$68:AP$77,MAX(1,$B37))&gt;INDEX(Kalender!$B$68:$B$77,MAX(1,$B37))),1,0)+IF(OR(AND($C37&gt;0,INDEX(Kalender!AP$81:AP$110,MAX(1,$C37))&gt;INDEX(Kalender!$B$81:$B$110,MAX(1,$C37))),AND($D37&gt;0,INDEX(Kalender!AP$81:AP$110,MAX(1,$D37))&gt;INDEX(Kalender!$B$81:$B$110,MAX(1,$D37))),AND($E37&gt;0,INDEX(Kalender!AP$81:AP$110,MAX(1,$E37))&gt;INDEX(Kalender!$B$81:$B$110,MAX(1,$E37))),AND($F37&gt;0,INDEX(Kalender!AP$81:AP$110,MAX(1,$F37))&gt;INDEX(Kalender!$B$81:$B$110,MAX(1,$F37)))),2,0))</f>
        <v>0</v>
      </c>
      <c r="AQ37" s="5" t="n">
        <f aca="false">IF(Kalender!AQ37&lt;&gt;1,0,IF(AND($B37&gt;0,INDEX(Kalender!AQ$68:AQ$77,MAX(1,$B37))&gt;INDEX(Kalender!$B$68:$B$77,MAX(1,$B37))),1,0)+IF(OR(AND($C37&gt;0,INDEX(Kalender!AQ$81:AQ$110,MAX(1,$C37))&gt;INDEX(Kalender!$B$81:$B$110,MAX(1,$C37))),AND($D37&gt;0,INDEX(Kalender!AQ$81:AQ$110,MAX(1,$D37))&gt;INDEX(Kalender!$B$81:$B$110,MAX(1,$D37))),AND($E37&gt;0,INDEX(Kalender!AQ$81:AQ$110,MAX(1,$E37))&gt;INDEX(Kalender!$B$81:$B$110,MAX(1,$E37))),AND($F37&gt;0,INDEX(Kalender!AQ$81:AQ$110,MAX(1,$F37))&gt;INDEX(Kalender!$B$81:$B$110,MAX(1,$F37)))),2,0))</f>
        <v>0</v>
      </c>
      <c r="AR37" s="5" t="n">
        <f aca="false">IF(Kalender!AR37&lt;&gt;1,0,IF(AND($B37&gt;0,INDEX(Kalender!AR$68:AR$77,MAX(1,$B37))&gt;INDEX(Kalender!$B$68:$B$77,MAX(1,$B37))),1,0)+IF(OR(AND($C37&gt;0,INDEX(Kalender!AR$81:AR$110,MAX(1,$C37))&gt;INDEX(Kalender!$B$81:$B$110,MAX(1,$C37))),AND($D37&gt;0,INDEX(Kalender!AR$81:AR$110,MAX(1,$D37))&gt;INDEX(Kalender!$B$81:$B$110,MAX(1,$D37))),AND($E37&gt;0,INDEX(Kalender!AR$81:AR$110,MAX(1,$E37))&gt;INDEX(Kalender!$B$81:$B$110,MAX(1,$E37))),AND($F37&gt;0,INDEX(Kalender!AR$81:AR$110,MAX(1,$F37))&gt;INDEX(Kalender!$B$81:$B$110,MAX(1,$F37)))),2,0))</f>
        <v>0</v>
      </c>
      <c r="AS37" s="5" t="n">
        <f aca="false">IF(Kalender!AS37&lt;&gt;1,0,IF(AND($B37&gt;0,INDEX(Kalender!AS$68:AS$77,MAX(1,$B37))&gt;INDEX(Kalender!$B$68:$B$77,MAX(1,$B37))),1,0)+IF(OR(AND($C37&gt;0,INDEX(Kalender!AS$81:AS$110,MAX(1,$C37))&gt;INDEX(Kalender!$B$81:$B$110,MAX(1,$C37))),AND($D37&gt;0,INDEX(Kalender!AS$81:AS$110,MAX(1,$D37))&gt;INDEX(Kalender!$B$81:$B$110,MAX(1,$D37))),AND($E37&gt;0,INDEX(Kalender!AS$81:AS$110,MAX(1,$E37))&gt;INDEX(Kalender!$B$81:$B$110,MAX(1,$E37))),AND($F37&gt;0,INDEX(Kalender!AS$81:AS$110,MAX(1,$F37))&gt;INDEX(Kalender!$B$81:$B$110,MAX(1,$F37)))),2,0))</f>
        <v>0</v>
      </c>
      <c r="AT37" s="5" t="n">
        <f aca="false">IF(Kalender!AT37&lt;&gt;1,0,IF(AND($B37&gt;0,INDEX(Kalender!AT$68:AT$77,MAX(1,$B37))&gt;INDEX(Kalender!$B$68:$B$77,MAX(1,$B37))),1,0)+IF(OR(AND($C37&gt;0,INDEX(Kalender!AT$81:AT$110,MAX(1,$C37))&gt;INDEX(Kalender!$B$81:$B$110,MAX(1,$C37))),AND($D37&gt;0,INDEX(Kalender!AT$81:AT$110,MAX(1,$D37))&gt;INDEX(Kalender!$B$81:$B$110,MAX(1,$D37))),AND($E37&gt;0,INDEX(Kalender!AT$81:AT$110,MAX(1,$E37))&gt;INDEX(Kalender!$B$81:$B$110,MAX(1,$E37))),AND($F37&gt;0,INDEX(Kalender!AT$81:AT$110,MAX(1,$F37))&gt;INDEX(Kalender!$B$81:$B$110,MAX(1,$F37)))),2,0))</f>
        <v>0</v>
      </c>
      <c r="AU37" s="5" t="n">
        <f aca="false">IF(Kalender!AU37&lt;&gt;1,0,IF(AND($B37&gt;0,INDEX(Kalender!AU$68:AU$77,MAX(1,$B37))&gt;INDEX(Kalender!$B$68:$B$77,MAX(1,$B37))),1,0)+IF(OR(AND($C37&gt;0,INDEX(Kalender!AU$81:AU$110,MAX(1,$C37))&gt;INDEX(Kalender!$B$81:$B$110,MAX(1,$C37))),AND($D37&gt;0,INDEX(Kalender!AU$81:AU$110,MAX(1,$D37))&gt;INDEX(Kalender!$B$81:$B$110,MAX(1,$D37))),AND($E37&gt;0,INDEX(Kalender!AU$81:AU$110,MAX(1,$E37))&gt;INDEX(Kalender!$B$81:$B$110,MAX(1,$E37))),AND($F37&gt;0,INDEX(Kalender!AU$81:AU$110,MAX(1,$F37))&gt;INDEX(Kalender!$B$81:$B$110,MAX(1,$F37)))),2,0))</f>
        <v>0</v>
      </c>
      <c r="AV37" s="5" t="n">
        <f aca="false">IF(Kalender!AV37&lt;&gt;1,0,IF(AND($B37&gt;0,INDEX(Kalender!AV$68:AV$77,MAX(1,$B37))&gt;INDEX(Kalender!$B$68:$B$77,MAX(1,$B37))),1,0)+IF(OR(AND($C37&gt;0,INDEX(Kalender!AV$81:AV$110,MAX(1,$C37))&gt;INDEX(Kalender!$B$81:$B$110,MAX(1,$C37))),AND($D37&gt;0,INDEX(Kalender!AV$81:AV$110,MAX(1,$D37))&gt;INDEX(Kalender!$B$81:$B$110,MAX(1,$D37))),AND($E37&gt;0,INDEX(Kalender!AV$81:AV$110,MAX(1,$E37))&gt;INDEX(Kalender!$B$81:$B$110,MAX(1,$E37))),AND($F37&gt;0,INDEX(Kalender!AV$81:AV$110,MAX(1,$F37))&gt;INDEX(Kalender!$B$81:$B$110,MAX(1,$F37)))),2,0))</f>
        <v>0</v>
      </c>
      <c r="AW37" s="5" t="n">
        <f aca="false">IF(Kalender!AW37&lt;&gt;1,0,IF(AND($B37&gt;0,INDEX(Kalender!AW$68:AW$77,MAX(1,$B37))&gt;INDEX(Kalender!$B$68:$B$77,MAX(1,$B37))),1,0)+IF(OR(AND($C37&gt;0,INDEX(Kalender!AW$81:AW$110,MAX(1,$C37))&gt;INDEX(Kalender!$B$81:$B$110,MAX(1,$C37))),AND($D37&gt;0,INDEX(Kalender!AW$81:AW$110,MAX(1,$D37))&gt;INDEX(Kalender!$B$81:$B$110,MAX(1,$D37))),AND($E37&gt;0,INDEX(Kalender!AW$81:AW$110,MAX(1,$E37))&gt;INDEX(Kalender!$B$81:$B$110,MAX(1,$E37))),AND($F37&gt;0,INDEX(Kalender!AW$81:AW$110,MAX(1,$F37))&gt;INDEX(Kalender!$B$81:$B$110,MAX(1,$F37)))),2,0))</f>
        <v>0</v>
      </c>
      <c r="AX37" s="5" t="n">
        <f aca="false">IF(Kalender!AX37&lt;&gt;1,0,IF(AND($B37&gt;0,INDEX(Kalender!AX$68:AX$77,MAX(1,$B37))&gt;INDEX(Kalender!$B$68:$B$77,MAX(1,$B37))),1,0)+IF(OR(AND($C37&gt;0,INDEX(Kalender!AX$81:AX$110,MAX(1,$C37))&gt;INDEX(Kalender!$B$81:$B$110,MAX(1,$C37))),AND($D37&gt;0,INDEX(Kalender!AX$81:AX$110,MAX(1,$D37))&gt;INDEX(Kalender!$B$81:$B$110,MAX(1,$D37))),AND($E37&gt;0,INDEX(Kalender!AX$81:AX$110,MAX(1,$E37))&gt;INDEX(Kalender!$B$81:$B$110,MAX(1,$E37))),AND($F37&gt;0,INDEX(Kalender!AX$81:AX$110,MAX(1,$F37))&gt;INDEX(Kalender!$B$81:$B$110,MAX(1,$F37)))),2,0))</f>
        <v>0</v>
      </c>
      <c r="AY37" s="5" t="n">
        <f aca="false">IF(Kalender!AY37&lt;&gt;1,0,IF(AND($B37&gt;0,INDEX(Kalender!AY$68:AY$77,MAX(1,$B37))&gt;INDEX(Kalender!$B$68:$B$77,MAX(1,$B37))),1,0)+IF(OR(AND($C37&gt;0,INDEX(Kalender!AY$81:AY$110,MAX(1,$C37))&gt;INDEX(Kalender!$B$81:$B$110,MAX(1,$C37))),AND($D37&gt;0,INDEX(Kalender!AY$81:AY$110,MAX(1,$D37))&gt;INDEX(Kalender!$B$81:$B$110,MAX(1,$D37))),AND($E37&gt;0,INDEX(Kalender!AY$81:AY$110,MAX(1,$E37))&gt;INDEX(Kalender!$B$81:$B$110,MAX(1,$E37))),AND($F37&gt;0,INDEX(Kalender!AY$81:AY$110,MAX(1,$F37))&gt;INDEX(Kalender!$B$81:$B$110,MAX(1,$F37)))),2,0))</f>
        <v>0</v>
      </c>
      <c r="AZ37" s="5" t="n">
        <f aca="false">IF(Kalender!AZ37&lt;&gt;1,0,IF(AND($B37&gt;0,INDEX(Kalender!AZ$68:AZ$77,MAX(1,$B37))&gt;INDEX(Kalender!$B$68:$B$77,MAX(1,$B37))),1,0)+IF(OR(AND($C37&gt;0,INDEX(Kalender!AZ$81:AZ$110,MAX(1,$C37))&gt;INDEX(Kalender!$B$81:$B$110,MAX(1,$C37))),AND($D37&gt;0,INDEX(Kalender!AZ$81:AZ$110,MAX(1,$D37))&gt;INDEX(Kalender!$B$81:$B$110,MAX(1,$D37))),AND($E37&gt;0,INDEX(Kalender!AZ$81:AZ$110,MAX(1,$E37))&gt;INDEX(Kalender!$B$81:$B$110,MAX(1,$E37))),AND($F37&gt;0,INDEX(Kalender!AZ$81:AZ$110,MAX(1,$F37))&gt;INDEX(Kalender!$B$81:$B$110,MAX(1,$F37)))),2,0))</f>
        <v>0</v>
      </c>
      <c r="BA37" s="5" t="n">
        <f aca="false">IF(Kalender!BA37&lt;&gt;1,0,IF(AND($B37&gt;0,INDEX(Kalender!BA$68:BA$77,MAX(1,$B37))&gt;INDEX(Kalender!$B$68:$B$77,MAX(1,$B37))),1,0)+IF(OR(AND($C37&gt;0,INDEX(Kalender!BA$81:BA$110,MAX(1,$C37))&gt;INDEX(Kalender!$B$81:$B$110,MAX(1,$C37))),AND($D37&gt;0,INDEX(Kalender!BA$81:BA$110,MAX(1,$D37))&gt;INDEX(Kalender!$B$81:$B$110,MAX(1,$D37))),AND($E37&gt;0,INDEX(Kalender!BA$81:BA$110,MAX(1,$E37))&gt;INDEX(Kalender!$B$81:$B$110,MAX(1,$E37))),AND($F37&gt;0,INDEX(Kalender!BA$81:BA$110,MAX(1,$F37))&gt;INDEX(Kalender!$B$81:$B$110,MAX(1,$F37)))),2,0))</f>
        <v>0</v>
      </c>
      <c r="BB37" s="5" t="n">
        <f aca="false">IF(Kalender!BB37&lt;&gt;1,0,IF(AND($B37&gt;0,INDEX(Kalender!BB$68:BB$77,MAX(1,$B37))&gt;INDEX(Kalender!$B$68:$B$77,MAX(1,$B37))),1,0)+IF(OR(AND($C37&gt;0,INDEX(Kalender!BB$81:BB$110,MAX(1,$C37))&gt;INDEX(Kalender!$B$81:$B$110,MAX(1,$C37))),AND($D37&gt;0,INDEX(Kalender!BB$81:BB$110,MAX(1,$D37))&gt;INDEX(Kalender!$B$81:$B$110,MAX(1,$D37))),AND($E37&gt;0,INDEX(Kalender!BB$81:BB$110,MAX(1,$E37))&gt;INDEX(Kalender!$B$81:$B$110,MAX(1,$E37))),AND($F37&gt;0,INDEX(Kalender!BB$81:BB$110,MAX(1,$F37))&gt;INDEX(Kalender!$B$81:$B$110,MAX(1,$F37)))),2,0))</f>
        <v>0</v>
      </c>
      <c r="BC37" s="5" t="n">
        <f aca="false">IF(Kalender!BC37&lt;&gt;1,0,IF(AND($B37&gt;0,INDEX(Kalender!BC$68:BC$77,MAX(1,$B37))&gt;INDEX(Kalender!$B$68:$B$77,MAX(1,$B37))),1,0)+IF(OR(AND($C37&gt;0,INDEX(Kalender!BC$81:BC$110,MAX(1,$C37))&gt;INDEX(Kalender!$B$81:$B$110,MAX(1,$C37))),AND($D37&gt;0,INDEX(Kalender!BC$81:BC$110,MAX(1,$D37))&gt;INDEX(Kalender!$B$81:$B$110,MAX(1,$D37))),AND($E37&gt;0,INDEX(Kalender!BC$81:BC$110,MAX(1,$E37))&gt;INDEX(Kalender!$B$81:$B$110,MAX(1,$E37))),AND($F37&gt;0,INDEX(Kalender!BC$81:BC$110,MAX(1,$F37))&gt;INDEX(Kalender!$B$81:$B$110,MAX(1,$F37)))),2,0))</f>
        <v>0</v>
      </c>
      <c r="BD37" s="5" t="n">
        <f aca="false">IF(Kalender!BD37&lt;&gt;1,0,IF(AND($B37&gt;0,INDEX(Kalender!BD$68:BD$77,MAX(1,$B37))&gt;INDEX(Kalender!$B$68:$B$77,MAX(1,$B37))),1,0)+IF(OR(AND($C37&gt;0,INDEX(Kalender!BD$81:BD$110,MAX(1,$C37))&gt;INDEX(Kalender!$B$81:$B$110,MAX(1,$C37))),AND($D37&gt;0,INDEX(Kalender!BD$81:BD$110,MAX(1,$D37))&gt;INDEX(Kalender!$B$81:$B$110,MAX(1,$D37))),AND($E37&gt;0,INDEX(Kalender!BD$81:BD$110,MAX(1,$E37))&gt;INDEX(Kalender!$B$81:$B$110,MAX(1,$E37))),AND($F37&gt;0,INDEX(Kalender!BD$81:BD$110,MAX(1,$F37))&gt;INDEX(Kalender!$B$81:$B$110,MAX(1,$F37)))),2,0))</f>
        <v>0</v>
      </c>
      <c r="BE37" s="5" t="n">
        <f aca="false">IF(Kalender!BE37&lt;&gt;1,0,IF(AND($B37&gt;0,INDEX(Kalender!BE$68:BE$77,MAX(1,$B37))&gt;INDEX(Kalender!$B$68:$B$77,MAX(1,$B37))),1,0)+IF(OR(AND($C37&gt;0,INDEX(Kalender!BE$81:BE$110,MAX(1,$C37))&gt;INDEX(Kalender!$B$81:$B$110,MAX(1,$C37))),AND($D37&gt;0,INDEX(Kalender!BE$81:BE$110,MAX(1,$D37))&gt;INDEX(Kalender!$B$81:$B$110,MAX(1,$D37))),AND($E37&gt;0,INDEX(Kalender!BE$81:BE$110,MAX(1,$E37))&gt;INDEX(Kalender!$B$81:$B$110,MAX(1,$E37))),AND($F37&gt;0,INDEX(Kalender!BE$81:BE$110,MAX(1,$F37))&gt;INDEX(Kalender!$B$81:$B$110,MAX(1,$F37)))),2,0))</f>
        <v>0</v>
      </c>
      <c r="BF37" s="5" t="n">
        <f aca="false">IF(Kalender!BF37&lt;&gt;1,0,IF(AND($B37&gt;0,INDEX(Kalender!BF$68:BF$77,MAX(1,$B37))&gt;INDEX(Kalender!$B$68:$B$77,MAX(1,$B37))),1,0)+IF(OR(AND($C37&gt;0,INDEX(Kalender!BF$81:BF$110,MAX(1,$C37))&gt;INDEX(Kalender!$B$81:$B$110,MAX(1,$C37))),AND($D37&gt;0,INDEX(Kalender!BF$81:BF$110,MAX(1,$D37))&gt;INDEX(Kalender!$B$81:$B$110,MAX(1,$D37))),AND($E37&gt;0,INDEX(Kalender!BF$81:BF$110,MAX(1,$E37))&gt;INDEX(Kalender!$B$81:$B$110,MAX(1,$E37))),AND($F37&gt;0,INDEX(Kalender!BF$81:BF$110,MAX(1,$F37))&gt;INDEX(Kalender!$B$81:$B$110,MAX(1,$F37)))),2,0))</f>
        <v>0</v>
      </c>
      <c r="BG37" s="5" t="n">
        <f aca="false">IF(Kalender!BG37&lt;&gt;1,0,IF(AND($B37&gt;0,INDEX(Kalender!BG$68:BG$77,MAX(1,$B37))&gt;INDEX(Kalender!$B$68:$B$77,MAX(1,$B37))),1,0)+IF(OR(AND($C37&gt;0,INDEX(Kalender!BG$81:BG$110,MAX(1,$C37))&gt;INDEX(Kalender!$B$81:$B$110,MAX(1,$C37))),AND($D37&gt;0,INDEX(Kalender!BG$81:BG$110,MAX(1,$D37))&gt;INDEX(Kalender!$B$81:$B$110,MAX(1,$D37))),AND($E37&gt;0,INDEX(Kalender!BG$81:BG$110,MAX(1,$E37))&gt;INDEX(Kalender!$B$81:$B$110,MAX(1,$E37))),AND($F37&gt;0,INDEX(Kalender!BG$81:BG$110,MAX(1,$F37))&gt;INDEX(Kalender!$B$81:$B$110,MAX(1,$F37)))),2,0))</f>
        <v>0</v>
      </c>
      <c r="BH37" s="5" t="n">
        <f aca="false">IF(Kalender!BH37&lt;&gt;1,0,IF(AND($B37&gt;0,INDEX(Kalender!BH$68:BH$77,MAX(1,$B37))&gt;INDEX(Kalender!$B$68:$B$77,MAX(1,$B37))),1,0)+IF(OR(AND($C37&gt;0,INDEX(Kalender!BH$81:BH$110,MAX(1,$C37))&gt;INDEX(Kalender!$B$81:$B$110,MAX(1,$C37))),AND($D37&gt;0,INDEX(Kalender!BH$81:BH$110,MAX(1,$D37))&gt;INDEX(Kalender!$B$81:$B$110,MAX(1,$D37))),AND($E37&gt;0,INDEX(Kalender!BH$81:BH$110,MAX(1,$E37))&gt;INDEX(Kalender!$B$81:$B$110,MAX(1,$E37))),AND($F37&gt;0,INDEX(Kalender!BH$81:BH$110,MAX(1,$F37))&gt;INDEX(Kalender!$B$81:$B$110,MAX(1,$F37)))),2,0))</f>
        <v>0</v>
      </c>
      <c r="BI37" s="5" t="n">
        <f aca="false">IF(Kalender!BI37&lt;&gt;1,0,IF(AND($B37&gt;0,INDEX(Kalender!BI$68:BI$77,MAX(1,$B37))&gt;INDEX(Kalender!$B$68:$B$77,MAX(1,$B37))),1,0)+IF(OR(AND($C37&gt;0,INDEX(Kalender!BI$81:BI$110,MAX(1,$C37))&gt;INDEX(Kalender!$B$81:$B$110,MAX(1,$C37))),AND($D37&gt;0,INDEX(Kalender!BI$81:BI$110,MAX(1,$D37))&gt;INDEX(Kalender!$B$81:$B$110,MAX(1,$D37))),AND($E37&gt;0,INDEX(Kalender!BI$81:BI$110,MAX(1,$E37))&gt;INDEX(Kalender!$B$81:$B$110,MAX(1,$E37))),AND($F37&gt;0,INDEX(Kalender!BI$81:BI$110,MAX(1,$F37))&gt;INDEX(Kalender!$B$81:$B$110,MAX(1,$F37)))),2,0))</f>
        <v>0</v>
      </c>
      <c r="BJ37" s="5" t="n">
        <f aca="false">IF(Kalender!BJ37&lt;&gt;1,0,IF(AND($B37&gt;0,INDEX(Kalender!BJ$68:BJ$77,MAX(1,$B37))&gt;INDEX(Kalender!$B$68:$B$77,MAX(1,$B37))),1,0)+IF(OR(AND($C37&gt;0,INDEX(Kalender!BJ$81:BJ$110,MAX(1,$C37))&gt;INDEX(Kalender!$B$81:$B$110,MAX(1,$C37))),AND($D37&gt;0,INDEX(Kalender!BJ$81:BJ$110,MAX(1,$D37))&gt;INDEX(Kalender!$B$81:$B$110,MAX(1,$D37))),AND($E37&gt;0,INDEX(Kalender!BJ$81:BJ$110,MAX(1,$E37))&gt;INDEX(Kalender!$B$81:$B$110,MAX(1,$E37))),AND($F37&gt;0,INDEX(Kalender!BJ$81:BJ$110,MAX(1,$F37))&gt;INDEX(Kalender!$B$81:$B$110,MAX(1,$F37)))),2,0))</f>
        <v>0</v>
      </c>
      <c r="BK37" s="5" t="n">
        <f aca="false">IF(Kalender!BK37&lt;&gt;1,0,IF(AND($B37&gt;0,INDEX(Kalender!BK$68:BK$77,MAX(1,$B37))&gt;INDEX(Kalender!$B$68:$B$77,MAX(1,$B37))),1,0)+IF(OR(AND($C37&gt;0,INDEX(Kalender!BK$81:BK$110,MAX(1,$C37))&gt;INDEX(Kalender!$B$81:$B$110,MAX(1,$C37))),AND($D37&gt;0,INDEX(Kalender!BK$81:BK$110,MAX(1,$D37))&gt;INDEX(Kalender!$B$81:$B$110,MAX(1,$D37))),AND($E37&gt;0,INDEX(Kalender!BK$81:BK$110,MAX(1,$E37))&gt;INDEX(Kalender!$B$81:$B$110,MAX(1,$E37))),AND($F37&gt;0,INDEX(Kalender!BK$81:BK$110,MAX(1,$F37))&gt;INDEX(Kalender!$B$81:$B$110,MAX(1,$F37)))),2,0))</f>
        <v>0</v>
      </c>
      <c r="BL37" s="5" t="n">
        <f aca="false">IF(Kalender!BL37&lt;&gt;1,0,IF(AND($B37&gt;0,INDEX(Kalender!BL$68:BL$77,MAX(1,$B37))&gt;INDEX(Kalender!$B$68:$B$77,MAX(1,$B37))),1,0)+IF(OR(AND($C37&gt;0,INDEX(Kalender!BL$81:BL$110,MAX(1,$C37))&gt;INDEX(Kalender!$B$81:$B$110,MAX(1,$C37))),AND($D37&gt;0,INDEX(Kalender!BL$81:BL$110,MAX(1,$D37))&gt;INDEX(Kalender!$B$81:$B$110,MAX(1,$D37))),AND($E37&gt;0,INDEX(Kalender!BL$81:BL$110,MAX(1,$E37))&gt;INDEX(Kalender!$B$81:$B$110,MAX(1,$E37))),AND($F37&gt;0,INDEX(Kalender!BL$81:BL$110,MAX(1,$F37))&gt;INDEX(Kalender!$B$81:$B$110,MAX(1,$F37)))),2,0))</f>
        <v>0</v>
      </c>
      <c r="BM37" s="5" t="n">
        <f aca="false">IF(Kalender!BM37&lt;&gt;1,0,IF(AND($B37&gt;0,INDEX(Kalender!BM$68:BM$77,MAX(1,$B37))&gt;INDEX(Kalender!$B$68:$B$77,MAX(1,$B37))),1,0)+IF(OR(AND($C37&gt;0,INDEX(Kalender!BM$81:BM$110,MAX(1,$C37))&gt;INDEX(Kalender!$B$81:$B$110,MAX(1,$C37))),AND($D37&gt;0,INDEX(Kalender!BM$81:BM$110,MAX(1,$D37))&gt;INDEX(Kalender!$B$81:$B$110,MAX(1,$D37))),AND($E37&gt;0,INDEX(Kalender!BM$81:BM$110,MAX(1,$E37))&gt;INDEX(Kalender!$B$81:$B$110,MAX(1,$E37))),AND($F37&gt;0,INDEX(Kalender!BM$81:BM$110,MAX(1,$F37))&gt;INDEX(Kalender!$B$81:$B$110,MAX(1,$F37)))),2,0))</f>
        <v>0</v>
      </c>
      <c r="BN37" s="5" t="n">
        <f aca="false">IF(Kalender!BN37&lt;&gt;1,0,IF(AND($B37&gt;0,INDEX(Kalender!BN$68:BN$77,MAX(1,$B37))&gt;INDEX(Kalender!$B$68:$B$77,MAX(1,$B37))),1,0)+IF(OR(AND($C37&gt;0,INDEX(Kalender!BN$81:BN$110,MAX(1,$C37))&gt;INDEX(Kalender!$B$81:$B$110,MAX(1,$C37))),AND($D37&gt;0,INDEX(Kalender!BN$81:BN$110,MAX(1,$D37))&gt;INDEX(Kalender!$B$81:$B$110,MAX(1,$D37))),AND($E37&gt;0,INDEX(Kalender!BN$81:BN$110,MAX(1,$E37))&gt;INDEX(Kalender!$B$81:$B$110,MAX(1,$E37))),AND($F37&gt;0,INDEX(Kalender!BN$81:BN$110,MAX(1,$F37))&gt;INDEX(Kalender!$B$81:$B$110,MAX(1,$F37)))),2,0))</f>
        <v>0</v>
      </c>
      <c r="BO37" s="5" t="n">
        <f aca="false">IF(Kalender!BO37&lt;&gt;1,0,IF(AND($B37&gt;0,INDEX(Kalender!BO$68:BO$77,MAX(1,$B37))&gt;INDEX(Kalender!$B$68:$B$77,MAX(1,$B37))),1,0)+IF(OR(AND($C37&gt;0,INDEX(Kalender!BO$81:BO$110,MAX(1,$C37))&gt;INDEX(Kalender!$B$81:$B$110,MAX(1,$C37))),AND($D37&gt;0,INDEX(Kalender!BO$81:BO$110,MAX(1,$D37))&gt;INDEX(Kalender!$B$81:$B$110,MAX(1,$D37))),AND($E37&gt;0,INDEX(Kalender!BO$81:BO$110,MAX(1,$E37))&gt;INDEX(Kalender!$B$81:$B$110,MAX(1,$E37))),AND($F37&gt;0,INDEX(Kalender!BO$81:BO$110,MAX(1,$F37))&gt;INDEX(Kalender!$B$81:$B$110,MAX(1,$F37)))),2,0))</f>
        <v>0</v>
      </c>
      <c r="BP37" s="5" t="n">
        <f aca="false">IF(Kalender!BP37&lt;&gt;1,0,IF(AND($B37&gt;0,INDEX(Kalender!BP$68:BP$77,MAX(1,$B37))&gt;INDEX(Kalender!$B$68:$B$77,MAX(1,$B37))),1,0)+IF(OR(AND($C37&gt;0,INDEX(Kalender!BP$81:BP$110,MAX(1,$C37))&gt;INDEX(Kalender!$B$81:$B$110,MAX(1,$C37))),AND($D37&gt;0,INDEX(Kalender!BP$81:BP$110,MAX(1,$D37))&gt;INDEX(Kalender!$B$81:$B$110,MAX(1,$D37))),AND($E37&gt;0,INDEX(Kalender!BP$81:BP$110,MAX(1,$E37))&gt;INDEX(Kalender!$B$81:$B$110,MAX(1,$E37))),AND($F37&gt;0,INDEX(Kalender!BP$81:BP$110,MAX(1,$F37))&gt;INDEX(Kalender!$B$81:$B$110,MAX(1,$F37)))),2,0))</f>
        <v>0</v>
      </c>
      <c r="BQ37" s="5" t="n">
        <f aca="false">IF(Kalender!BQ37&lt;&gt;1,0,IF(AND($B37&gt;0,INDEX(Kalender!BQ$68:BQ$77,MAX(1,$B37))&gt;INDEX(Kalender!$B$68:$B$77,MAX(1,$B37))),1,0)+IF(OR(AND($C37&gt;0,INDEX(Kalender!BQ$81:BQ$110,MAX(1,$C37))&gt;INDEX(Kalender!$B$81:$B$110,MAX(1,$C37))),AND($D37&gt;0,INDEX(Kalender!BQ$81:BQ$110,MAX(1,$D37))&gt;INDEX(Kalender!$B$81:$B$110,MAX(1,$D37))),AND($E37&gt;0,INDEX(Kalender!BQ$81:BQ$110,MAX(1,$E37))&gt;INDEX(Kalender!$B$81:$B$110,MAX(1,$E37))),AND($F37&gt;0,INDEX(Kalender!BQ$81:BQ$110,MAX(1,$F37))&gt;INDEX(Kalender!$B$81:$B$110,MAX(1,$F37)))),2,0))</f>
        <v>0</v>
      </c>
      <c r="BR37" s="5" t="n">
        <f aca="false">IF(Kalender!BR37&lt;&gt;1,0,IF(AND($B37&gt;0,INDEX(Kalender!BR$68:BR$77,MAX(1,$B37))&gt;INDEX(Kalender!$B$68:$B$77,MAX(1,$B37))),1,0)+IF(OR(AND($C37&gt;0,INDEX(Kalender!BR$81:BR$110,MAX(1,$C37))&gt;INDEX(Kalender!$B$81:$B$110,MAX(1,$C37))),AND($D37&gt;0,INDEX(Kalender!BR$81:BR$110,MAX(1,$D37))&gt;INDEX(Kalender!$B$81:$B$110,MAX(1,$D37))),AND($E37&gt;0,INDEX(Kalender!BR$81:BR$110,MAX(1,$E37))&gt;INDEX(Kalender!$B$81:$B$110,MAX(1,$E37))),AND($F37&gt;0,INDEX(Kalender!BR$81:BR$110,MAX(1,$F37))&gt;INDEX(Kalender!$B$81:$B$110,MAX(1,$F37)))),2,0))</f>
        <v>0</v>
      </c>
      <c r="BS37" s="5" t="n">
        <f aca="false">IF(Kalender!BS37&lt;&gt;1,0,IF(AND($B37&gt;0,INDEX(Kalender!BS$68:BS$77,MAX(1,$B37))&gt;INDEX(Kalender!$B$68:$B$77,MAX(1,$B37))),1,0)+IF(OR(AND($C37&gt;0,INDEX(Kalender!BS$81:BS$110,MAX(1,$C37))&gt;INDEX(Kalender!$B$81:$B$110,MAX(1,$C37))),AND($D37&gt;0,INDEX(Kalender!BS$81:BS$110,MAX(1,$D37))&gt;INDEX(Kalender!$B$81:$B$110,MAX(1,$D37))),AND($E37&gt;0,INDEX(Kalender!BS$81:BS$110,MAX(1,$E37))&gt;INDEX(Kalender!$B$81:$B$110,MAX(1,$E37))),AND($F37&gt;0,INDEX(Kalender!BS$81:BS$110,MAX(1,$F37))&gt;INDEX(Kalender!$B$81:$B$110,MAX(1,$F37)))),2,0))</f>
        <v>0</v>
      </c>
      <c r="BT37" s="5" t="n">
        <f aca="false">IF(Kalender!BT37&lt;&gt;1,0,IF(AND($B37&gt;0,INDEX(Kalender!BT$68:BT$77,MAX(1,$B37))&gt;INDEX(Kalender!$B$68:$B$77,MAX(1,$B37))),1,0)+IF(OR(AND($C37&gt;0,INDEX(Kalender!BT$81:BT$110,MAX(1,$C37))&gt;INDEX(Kalender!$B$81:$B$110,MAX(1,$C37))),AND($D37&gt;0,INDEX(Kalender!BT$81:BT$110,MAX(1,$D37))&gt;INDEX(Kalender!$B$81:$B$110,MAX(1,$D37))),AND($E37&gt;0,INDEX(Kalender!BT$81:BT$110,MAX(1,$E37))&gt;INDEX(Kalender!$B$81:$B$110,MAX(1,$E37))),AND($F37&gt;0,INDEX(Kalender!BT$81:BT$110,MAX(1,$F37))&gt;INDEX(Kalender!$B$81:$B$110,MAX(1,$F37)))),2,0))</f>
        <v>0</v>
      </c>
      <c r="BU37" s="5" t="n">
        <f aca="false">IF(Kalender!BU37&lt;&gt;1,0,IF(AND($B37&gt;0,INDEX(Kalender!BU$68:BU$77,MAX(1,$B37))&gt;INDEX(Kalender!$B$68:$B$77,MAX(1,$B37))),1,0)+IF(OR(AND($C37&gt;0,INDEX(Kalender!BU$81:BU$110,MAX(1,$C37))&gt;INDEX(Kalender!$B$81:$B$110,MAX(1,$C37))),AND($D37&gt;0,INDEX(Kalender!BU$81:BU$110,MAX(1,$D37))&gt;INDEX(Kalender!$B$81:$B$110,MAX(1,$D37))),AND($E37&gt;0,INDEX(Kalender!BU$81:BU$110,MAX(1,$E37))&gt;INDEX(Kalender!$B$81:$B$110,MAX(1,$E37))),AND($F37&gt;0,INDEX(Kalender!BU$81:BU$110,MAX(1,$F37))&gt;INDEX(Kalender!$B$81:$B$110,MAX(1,$F37)))),2,0))</f>
        <v>0</v>
      </c>
      <c r="BV37" s="5" t="n">
        <f aca="false">IF(Kalender!BV37&lt;&gt;1,0,IF(AND($B37&gt;0,INDEX(Kalender!BV$68:BV$77,MAX(1,$B37))&gt;INDEX(Kalender!$B$68:$B$77,MAX(1,$B37))),1,0)+IF(OR(AND($C37&gt;0,INDEX(Kalender!BV$81:BV$110,MAX(1,$C37))&gt;INDEX(Kalender!$B$81:$B$110,MAX(1,$C37))),AND($D37&gt;0,INDEX(Kalender!BV$81:BV$110,MAX(1,$D37))&gt;INDEX(Kalender!$B$81:$B$110,MAX(1,$D37))),AND($E37&gt;0,INDEX(Kalender!BV$81:BV$110,MAX(1,$E37))&gt;INDEX(Kalender!$B$81:$B$110,MAX(1,$E37))),AND($F37&gt;0,INDEX(Kalender!BV$81:BV$110,MAX(1,$F37))&gt;INDEX(Kalender!$B$81:$B$110,MAX(1,$F37)))),2,0))</f>
        <v>0</v>
      </c>
      <c r="BW37" s="5" t="n">
        <f aca="false">IF(Kalender!BW37&lt;&gt;1,0,IF(AND($B37&gt;0,INDEX(Kalender!BW$68:BW$77,MAX(1,$B37))&gt;INDEX(Kalender!$B$68:$B$77,MAX(1,$B37))),1,0)+IF(OR(AND($C37&gt;0,INDEX(Kalender!BW$81:BW$110,MAX(1,$C37))&gt;INDEX(Kalender!$B$81:$B$110,MAX(1,$C37))),AND($D37&gt;0,INDEX(Kalender!BW$81:BW$110,MAX(1,$D37))&gt;INDEX(Kalender!$B$81:$B$110,MAX(1,$D37))),AND($E37&gt;0,INDEX(Kalender!BW$81:BW$110,MAX(1,$E37))&gt;INDEX(Kalender!$B$81:$B$110,MAX(1,$E37))),AND($F37&gt;0,INDEX(Kalender!BW$81:BW$110,MAX(1,$F37))&gt;INDEX(Kalender!$B$81:$B$110,MAX(1,$F37)))),2,0))</f>
        <v>0</v>
      </c>
      <c r="BX37" s="5" t="n">
        <f aca="false">IF(Kalender!BX37&lt;&gt;1,0,IF(AND($B37&gt;0,INDEX(Kalender!BX$68:BX$77,MAX(1,$B37))&gt;INDEX(Kalender!$B$68:$B$77,MAX(1,$B37))),1,0)+IF(OR(AND($C37&gt;0,INDEX(Kalender!BX$81:BX$110,MAX(1,$C37))&gt;INDEX(Kalender!$B$81:$B$110,MAX(1,$C37))),AND($D37&gt;0,INDEX(Kalender!BX$81:BX$110,MAX(1,$D37))&gt;INDEX(Kalender!$B$81:$B$110,MAX(1,$D37))),AND($E37&gt;0,INDEX(Kalender!BX$81:BX$110,MAX(1,$E37))&gt;INDEX(Kalender!$B$81:$B$110,MAX(1,$E37))),AND($F37&gt;0,INDEX(Kalender!BX$81:BX$110,MAX(1,$F37))&gt;INDEX(Kalender!$B$81:$B$110,MAX(1,$F37)))),2,0))</f>
        <v>0</v>
      </c>
      <c r="BY37" s="5" t="n">
        <f aca="false">IF(Kalender!BY37&lt;&gt;1,0,IF(AND($B37&gt;0,INDEX(Kalender!BY$68:BY$77,MAX(1,$B37))&gt;INDEX(Kalender!$B$68:$B$77,MAX(1,$B37))),1,0)+IF(OR(AND($C37&gt;0,INDEX(Kalender!BY$81:BY$110,MAX(1,$C37))&gt;INDEX(Kalender!$B$81:$B$110,MAX(1,$C37))),AND($D37&gt;0,INDEX(Kalender!BY$81:BY$110,MAX(1,$D37))&gt;INDEX(Kalender!$B$81:$B$110,MAX(1,$D37))),AND($E37&gt;0,INDEX(Kalender!BY$81:BY$110,MAX(1,$E37))&gt;INDEX(Kalender!$B$81:$B$110,MAX(1,$E37))),AND($F37&gt;0,INDEX(Kalender!BY$81:BY$110,MAX(1,$F37))&gt;INDEX(Kalender!$B$81:$B$110,MAX(1,$F37)))),2,0))</f>
        <v>0</v>
      </c>
      <c r="BZ37" s="5" t="n">
        <f aca="false">IF(Kalender!BZ37&lt;&gt;1,0,IF(AND($B37&gt;0,INDEX(Kalender!BZ$68:BZ$77,MAX(1,$B37))&gt;INDEX(Kalender!$B$68:$B$77,MAX(1,$B37))),1,0)+IF(OR(AND($C37&gt;0,INDEX(Kalender!BZ$81:BZ$110,MAX(1,$C37))&gt;INDEX(Kalender!$B$81:$B$110,MAX(1,$C37))),AND($D37&gt;0,INDEX(Kalender!BZ$81:BZ$110,MAX(1,$D37))&gt;INDEX(Kalender!$B$81:$B$110,MAX(1,$D37))),AND($E37&gt;0,INDEX(Kalender!BZ$81:BZ$110,MAX(1,$E37))&gt;INDEX(Kalender!$B$81:$B$110,MAX(1,$E37))),AND($F37&gt;0,INDEX(Kalender!BZ$81:BZ$110,MAX(1,$F37))&gt;INDEX(Kalender!$B$81:$B$110,MAX(1,$F37)))),2,0))</f>
        <v>0</v>
      </c>
      <c r="CA37" s="5" t="n">
        <f aca="false">IF(Kalender!CA37&lt;&gt;1,0,IF(AND($B37&gt;0,INDEX(Kalender!CA$68:CA$77,MAX(1,$B37))&gt;INDEX(Kalender!$B$68:$B$77,MAX(1,$B37))),1,0)+IF(OR(AND($C37&gt;0,INDEX(Kalender!CA$81:CA$110,MAX(1,$C37))&gt;INDEX(Kalender!$B$81:$B$110,MAX(1,$C37))),AND($D37&gt;0,INDEX(Kalender!CA$81:CA$110,MAX(1,$D37))&gt;INDEX(Kalender!$B$81:$B$110,MAX(1,$D37))),AND($E37&gt;0,INDEX(Kalender!CA$81:CA$110,MAX(1,$E37))&gt;INDEX(Kalender!$B$81:$B$110,MAX(1,$E37))),AND($F37&gt;0,INDEX(Kalender!CA$81:CA$110,MAX(1,$F37))&gt;INDEX(Kalender!$B$81:$B$110,MAX(1,$F37)))),2,0))</f>
        <v>0</v>
      </c>
      <c r="CB37" s="5" t="n">
        <f aca="false">IF(Kalender!CB37&lt;&gt;1,0,IF(AND($B37&gt;0,INDEX(Kalender!CB$68:CB$77,MAX(1,$B37))&gt;INDEX(Kalender!$B$68:$B$77,MAX(1,$B37))),1,0)+IF(OR(AND($C37&gt;0,INDEX(Kalender!CB$81:CB$110,MAX(1,$C37))&gt;INDEX(Kalender!$B$81:$B$110,MAX(1,$C37))),AND($D37&gt;0,INDEX(Kalender!CB$81:CB$110,MAX(1,$D37))&gt;INDEX(Kalender!$B$81:$B$110,MAX(1,$D37))),AND($E37&gt;0,INDEX(Kalender!CB$81:CB$110,MAX(1,$E37))&gt;INDEX(Kalender!$B$81:$B$110,MAX(1,$E37))),AND($F37&gt;0,INDEX(Kalender!CB$81:CB$110,MAX(1,$F37))&gt;INDEX(Kalender!$B$81:$B$110,MAX(1,$F37)))),2,0))</f>
        <v>0</v>
      </c>
      <c r="CC37" s="5" t="n">
        <f aca="false">IF(Kalender!CC37&lt;&gt;1,0,IF(AND($B37&gt;0,INDEX(Kalender!CC$68:CC$77,MAX(1,$B37))&gt;INDEX(Kalender!$B$68:$B$77,MAX(1,$B37))),1,0)+IF(OR(AND($C37&gt;0,INDEX(Kalender!CC$81:CC$110,MAX(1,$C37))&gt;INDEX(Kalender!$B$81:$B$110,MAX(1,$C37))),AND($D37&gt;0,INDEX(Kalender!CC$81:CC$110,MAX(1,$D37))&gt;INDEX(Kalender!$B$81:$B$110,MAX(1,$D37))),AND($E37&gt;0,INDEX(Kalender!CC$81:CC$110,MAX(1,$E37))&gt;INDEX(Kalender!$B$81:$B$110,MAX(1,$E37))),AND($F37&gt;0,INDEX(Kalender!CC$81:CC$110,MAX(1,$F37))&gt;INDEX(Kalender!$B$81:$B$110,MAX(1,$F37)))),2,0))</f>
        <v>0</v>
      </c>
      <c r="CD37" s="5" t="n">
        <f aca="false">IF(Kalender!CD37&lt;&gt;1,0,IF(AND($B37&gt;0,INDEX(Kalender!CD$68:CD$77,MAX(1,$B37))&gt;INDEX(Kalender!$B$68:$B$77,MAX(1,$B37))),1,0)+IF(OR(AND($C37&gt;0,INDEX(Kalender!CD$81:CD$110,MAX(1,$C37))&gt;INDEX(Kalender!$B$81:$B$110,MAX(1,$C37))),AND($D37&gt;0,INDEX(Kalender!CD$81:CD$110,MAX(1,$D37))&gt;INDEX(Kalender!$B$81:$B$110,MAX(1,$D37))),AND($E37&gt;0,INDEX(Kalender!CD$81:CD$110,MAX(1,$E37))&gt;INDEX(Kalender!$B$81:$B$110,MAX(1,$E37))),AND($F37&gt;0,INDEX(Kalender!CD$81:CD$110,MAX(1,$F37))&gt;INDEX(Kalender!$B$81:$B$110,MAX(1,$F37)))),2,0))</f>
        <v>0</v>
      </c>
      <c r="CE37" s="5" t="n">
        <f aca="false">IF(Kalender!CE37&lt;&gt;1,0,IF(AND($B37&gt;0,INDEX(Kalender!CE$68:CE$77,MAX(1,$B37))&gt;INDEX(Kalender!$B$68:$B$77,MAX(1,$B37))),1,0)+IF(OR(AND($C37&gt;0,INDEX(Kalender!CE$81:CE$110,MAX(1,$C37))&gt;INDEX(Kalender!$B$81:$B$110,MAX(1,$C37))),AND($D37&gt;0,INDEX(Kalender!CE$81:CE$110,MAX(1,$D37))&gt;INDEX(Kalender!$B$81:$B$110,MAX(1,$D37))),AND($E37&gt;0,INDEX(Kalender!CE$81:CE$110,MAX(1,$E37))&gt;INDEX(Kalender!$B$81:$B$110,MAX(1,$E37))),AND($F37&gt;0,INDEX(Kalender!CE$81:CE$110,MAX(1,$F37))&gt;INDEX(Kalender!$B$81:$B$110,MAX(1,$F37)))),2,0))</f>
        <v>0</v>
      </c>
      <c r="CF37" s="5" t="n">
        <f aca="false">IF(Kalender!CF37&lt;&gt;1,0,IF(AND($B37&gt;0,INDEX(Kalender!CF$68:CF$77,MAX(1,$B37))&gt;INDEX(Kalender!$B$68:$B$77,MAX(1,$B37))),1,0)+IF(OR(AND($C37&gt;0,INDEX(Kalender!CF$81:CF$110,MAX(1,$C37))&gt;INDEX(Kalender!$B$81:$B$110,MAX(1,$C37))),AND($D37&gt;0,INDEX(Kalender!CF$81:CF$110,MAX(1,$D37))&gt;INDEX(Kalender!$B$81:$B$110,MAX(1,$D37))),AND($E37&gt;0,INDEX(Kalender!CF$81:CF$110,MAX(1,$E37))&gt;INDEX(Kalender!$B$81:$B$110,MAX(1,$E37))),AND($F37&gt;0,INDEX(Kalender!CF$81:CF$110,MAX(1,$F37))&gt;INDEX(Kalender!$B$81:$B$110,MAX(1,$F37)))),2,0))</f>
        <v>0</v>
      </c>
      <c r="CG37" s="5" t="n">
        <f aca="false">IF(Kalender!CG37&lt;&gt;1,0,IF(AND($B37&gt;0,INDEX(Kalender!CG$68:CG$77,MAX(1,$B37))&gt;INDEX(Kalender!$B$68:$B$77,MAX(1,$B37))),1,0)+IF(OR(AND($C37&gt;0,INDEX(Kalender!CG$81:CG$110,MAX(1,$C37))&gt;INDEX(Kalender!$B$81:$B$110,MAX(1,$C37))),AND($D37&gt;0,INDEX(Kalender!CG$81:CG$110,MAX(1,$D37))&gt;INDEX(Kalender!$B$81:$B$110,MAX(1,$D37))),AND($E37&gt;0,INDEX(Kalender!CG$81:CG$110,MAX(1,$E37))&gt;INDEX(Kalender!$B$81:$B$110,MAX(1,$E37))),AND($F37&gt;0,INDEX(Kalender!CG$81:CG$110,MAX(1,$F37))&gt;INDEX(Kalender!$B$81:$B$110,MAX(1,$F37)))),2,0))</f>
        <v>0</v>
      </c>
      <c r="CH37" s="5" t="n">
        <f aca="false">IF(Kalender!CH37&lt;&gt;1,0,IF(AND($B37&gt;0,INDEX(Kalender!CH$68:CH$77,MAX(1,$B37))&gt;INDEX(Kalender!$B$68:$B$77,MAX(1,$B37))),1,0)+IF(OR(AND($C37&gt;0,INDEX(Kalender!CH$81:CH$110,MAX(1,$C37))&gt;INDEX(Kalender!$B$81:$B$110,MAX(1,$C37))),AND($D37&gt;0,INDEX(Kalender!CH$81:CH$110,MAX(1,$D37))&gt;INDEX(Kalender!$B$81:$B$110,MAX(1,$D37))),AND($E37&gt;0,INDEX(Kalender!CH$81:CH$110,MAX(1,$E37))&gt;INDEX(Kalender!$B$81:$B$110,MAX(1,$E37))),AND($F37&gt;0,INDEX(Kalender!CH$81:CH$110,MAX(1,$F37))&gt;INDEX(Kalender!$B$81:$B$110,MAX(1,$F37)))),2,0))</f>
        <v>0</v>
      </c>
      <c r="CI37" s="5" t="n">
        <f aca="false">IF(Kalender!CI37&lt;&gt;1,0,IF(AND($B37&gt;0,INDEX(Kalender!CI$68:CI$77,MAX(1,$B37))&gt;INDEX(Kalender!$B$68:$B$77,MAX(1,$B37))),1,0)+IF(OR(AND($C37&gt;0,INDEX(Kalender!CI$81:CI$110,MAX(1,$C37))&gt;INDEX(Kalender!$B$81:$B$110,MAX(1,$C37))),AND($D37&gt;0,INDEX(Kalender!CI$81:CI$110,MAX(1,$D37))&gt;INDEX(Kalender!$B$81:$B$110,MAX(1,$D37))),AND($E37&gt;0,INDEX(Kalender!CI$81:CI$110,MAX(1,$E37))&gt;INDEX(Kalender!$B$81:$B$110,MAX(1,$E37))),AND($F37&gt;0,INDEX(Kalender!CI$81:CI$110,MAX(1,$F37))&gt;INDEX(Kalender!$B$81:$B$110,MAX(1,$F37)))),2,0))</f>
        <v>0</v>
      </c>
      <c r="CJ37" s="5" t="n">
        <f aca="false">IF(Kalender!CJ37&lt;&gt;1,0,IF(AND($B37&gt;0,INDEX(Kalender!CJ$68:CJ$77,MAX(1,$B37))&gt;INDEX(Kalender!$B$68:$B$77,MAX(1,$B37))),1,0)+IF(OR(AND($C37&gt;0,INDEX(Kalender!CJ$81:CJ$110,MAX(1,$C37))&gt;INDEX(Kalender!$B$81:$B$110,MAX(1,$C37))),AND($D37&gt;0,INDEX(Kalender!CJ$81:CJ$110,MAX(1,$D37))&gt;INDEX(Kalender!$B$81:$B$110,MAX(1,$D37))),AND($E37&gt;0,INDEX(Kalender!CJ$81:CJ$110,MAX(1,$E37))&gt;INDEX(Kalender!$B$81:$B$110,MAX(1,$E37))),AND($F37&gt;0,INDEX(Kalender!CJ$81:CJ$110,MAX(1,$F37))&gt;INDEX(Kalender!$B$81:$B$110,MAX(1,$F37)))),2,0))</f>
        <v>0</v>
      </c>
      <c r="CK37" s="5" t="n">
        <f aca="false">IF(Kalender!CK37&lt;&gt;1,0,IF(AND($B37&gt;0,INDEX(Kalender!CK$68:CK$77,MAX(1,$B37))&gt;INDEX(Kalender!$B$68:$B$77,MAX(1,$B37))),1,0)+IF(OR(AND($C37&gt;0,INDEX(Kalender!CK$81:CK$110,MAX(1,$C37))&gt;INDEX(Kalender!$B$81:$B$110,MAX(1,$C37))),AND($D37&gt;0,INDEX(Kalender!CK$81:CK$110,MAX(1,$D37))&gt;INDEX(Kalender!$B$81:$B$110,MAX(1,$D37))),AND($E37&gt;0,INDEX(Kalender!CK$81:CK$110,MAX(1,$E37))&gt;INDEX(Kalender!$B$81:$B$110,MAX(1,$E37))),AND($F37&gt;0,INDEX(Kalender!CK$81:CK$110,MAX(1,$F37))&gt;INDEX(Kalender!$B$81:$B$110,MAX(1,$F37)))),2,0))</f>
        <v>0</v>
      </c>
      <c r="CL37" s="5" t="n">
        <f aca="false">IF(Kalender!CL37&lt;&gt;1,0,IF(AND($B37&gt;0,INDEX(Kalender!CL$68:CL$77,MAX(1,$B37))&gt;INDEX(Kalender!$B$68:$B$77,MAX(1,$B37))),1,0)+IF(OR(AND($C37&gt;0,INDEX(Kalender!CL$81:CL$110,MAX(1,$C37))&gt;INDEX(Kalender!$B$81:$B$110,MAX(1,$C37))),AND($D37&gt;0,INDEX(Kalender!CL$81:CL$110,MAX(1,$D37))&gt;INDEX(Kalender!$B$81:$B$110,MAX(1,$D37))),AND($E37&gt;0,INDEX(Kalender!CL$81:CL$110,MAX(1,$E37))&gt;INDEX(Kalender!$B$81:$B$110,MAX(1,$E37))),AND($F37&gt;0,INDEX(Kalender!CL$81:CL$110,MAX(1,$F37))&gt;INDEX(Kalender!$B$81:$B$110,MAX(1,$F37)))),2,0))</f>
        <v>0</v>
      </c>
      <c r="CM37" s="5" t="n">
        <f aca="false">IF(Kalender!CM37&lt;&gt;1,0,IF(AND($B37&gt;0,INDEX(Kalender!CM$68:CM$77,MAX(1,$B37))&gt;INDEX(Kalender!$B$68:$B$77,MAX(1,$B37))),1,0)+IF(OR(AND($C37&gt;0,INDEX(Kalender!CM$81:CM$110,MAX(1,$C37))&gt;INDEX(Kalender!$B$81:$B$110,MAX(1,$C37))),AND($D37&gt;0,INDEX(Kalender!CM$81:CM$110,MAX(1,$D37))&gt;INDEX(Kalender!$B$81:$B$110,MAX(1,$D37))),AND($E37&gt;0,INDEX(Kalender!CM$81:CM$110,MAX(1,$E37))&gt;INDEX(Kalender!$B$81:$B$110,MAX(1,$E37))),AND($F37&gt;0,INDEX(Kalender!CM$81:CM$110,MAX(1,$F37))&gt;INDEX(Kalender!$B$81:$B$110,MAX(1,$F37)))),2,0))</f>
        <v>0</v>
      </c>
      <c r="CN37" s="5" t="n">
        <f aca="false">IF(Kalender!CN37&lt;&gt;1,0,IF(AND($B37&gt;0,INDEX(Kalender!CN$68:CN$77,MAX(1,$B37))&gt;INDEX(Kalender!$B$68:$B$77,MAX(1,$B37))),1,0)+IF(OR(AND($C37&gt;0,INDEX(Kalender!CN$81:CN$110,MAX(1,$C37))&gt;INDEX(Kalender!$B$81:$B$110,MAX(1,$C37))),AND($D37&gt;0,INDEX(Kalender!CN$81:CN$110,MAX(1,$D37))&gt;INDEX(Kalender!$B$81:$B$110,MAX(1,$D37))),AND($E37&gt;0,INDEX(Kalender!CN$81:CN$110,MAX(1,$E37))&gt;INDEX(Kalender!$B$81:$B$110,MAX(1,$E37))),AND($F37&gt;0,INDEX(Kalender!CN$81:CN$110,MAX(1,$F37))&gt;INDEX(Kalender!$B$81:$B$110,MAX(1,$F37)))),2,0))</f>
        <v>0</v>
      </c>
      <c r="CO37" s="5" t="n">
        <f aca="false">IF(Kalender!CO37&lt;&gt;1,0,IF(AND($B37&gt;0,INDEX(Kalender!CO$68:CO$77,MAX(1,$B37))&gt;INDEX(Kalender!$B$68:$B$77,MAX(1,$B37))),1,0)+IF(OR(AND($C37&gt;0,INDEX(Kalender!CO$81:CO$110,MAX(1,$C37))&gt;INDEX(Kalender!$B$81:$B$110,MAX(1,$C37))),AND($D37&gt;0,INDEX(Kalender!CO$81:CO$110,MAX(1,$D37))&gt;INDEX(Kalender!$B$81:$B$110,MAX(1,$D37))),AND($E37&gt;0,INDEX(Kalender!CO$81:CO$110,MAX(1,$E37))&gt;INDEX(Kalender!$B$81:$B$110,MAX(1,$E37))),AND($F37&gt;0,INDEX(Kalender!CO$81:CO$110,MAX(1,$F37))&gt;INDEX(Kalender!$B$81:$B$110,MAX(1,$F37)))),2,0))</f>
        <v>0</v>
      </c>
      <c r="CP37" s="5" t="n">
        <f aca="false">IF(Kalender!CP37&lt;&gt;1,0,IF(AND($B37&gt;0,INDEX(Kalender!CP$68:CP$77,MAX(1,$B37))&gt;INDEX(Kalender!$B$68:$B$77,MAX(1,$B37))),1,0)+IF(OR(AND($C37&gt;0,INDEX(Kalender!CP$81:CP$110,MAX(1,$C37))&gt;INDEX(Kalender!$B$81:$B$110,MAX(1,$C37))),AND($D37&gt;0,INDEX(Kalender!CP$81:CP$110,MAX(1,$D37))&gt;INDEX(Kalender!$B$81:$B$110,MAX(1,$D37))),AND($E37&gt;0,INDEX(Kalender!CP$81:CP$110,MAX(1,$E37))&gt;INDEX(Kalender!$B$81:$B$110,MAX(1,$E37))),AND($F37&gt;0,INDEX(Kalender!CP$81:CP$110,MAX(1,$F37))&gt;INDEX(Kalender!$B$81:$B$110,MAX(1,$F37)))),2,0))</f>
        <v>0</v>
      </c>
      <c r="CQ37" s="5" t="n">
        <f aca="false">IF(Kalender!CQ37&lt;&gt;1,0,IF(AND($B37&gt;0,INDEX(Kalender!CQ$68:CQ$77,MAX(1,$B37))&gt;INDEX(Kalender!$B$68:$B$77,MAX(1,$B37))),1,0)+IF(OR(AND($C37&gt;0,INDEX(Kalender!CQ$81:CQ$110,MAX(1,$C37))&gt;INDEX(Kalender!$B$81:$B$110,MAX(1,$C37))),AND($D37&gt;0,INDEX(Kalender!CQ$81:CQ$110,MAX(1,$D37))&gt;INDEX(Kalender!$B$81:$B$110,MAX(1,$D37))),AND($E37&gt;0,INDEX(Kalender!CQ$81:CQ$110,MAX(1,$E37))&gt;INDEX(Kalender!$B$81:$B$110,MAX(1,$E37))),AND($F37&gt;0,INDEX(Kalender!CQ$81:CQ$110,MAX(1,$F37))&gt;INDEX(Kalender!$B$81:$B$110,MAX(1,$F37)))),2,0))</f>
        <v>0</v>
      </c>
      <c r="CR37" s="5" t="n">
        <f aca="false">IF(Kalender!CR37&lt;&gt;1,0,IF(AND($B37&gt;0,INDEX(Kalender!CR$68:CR$77,MAX(1,$B37))&gt;INDEX(Kalender!$B$68:$B$77,MAX(1,$B37))),1,0)+IF(OR(AND($C37&gt;0,INDEX(Kalender!CR$81:CR$110,MAX(1,$C37))&gt;INDEX(Kalender!$B$81:$B$110,MAX(1,$C37))),AND($D37&gt;0,INDEX(Kalender!CR$81:CR$110,MAX(1,$D37))&gt;INDEX(Kalender!$B$81:$B$110,MAX(1,$D37))),AND($E37&gt;0,INDEX(Kalender!CR$81:CR$110,MAX(1,$E37))&gt;INDEX(Kalender!$B$81:$B$110,MAX(1,$E37))),AND($F37&gt;0,INDEX(Kalender!CR$81:CR$110,MAX(1,$F37))&gt;INDEX(Kalender!$B$81:$B$110,MAX(1,$F37)))),2,0))</f>
        <v>0</v>
      </c>
      <c r="CS37" s="5" t="n">
        <f aca="false">IF(Kalender!CS37&lt;&gt;1,0,IF(AND($B37&gt;0,INDEX(Kalender!CS$68:CS$77,MAX(1,$B37))&gt;INDEX(Kalender!$B$68:$B$77,MAX(1,$B37))),1,0)+IF(OR(AND($C37&gt;0,INDEX(Kalender!CS$81:CS$110,MAX(1,$C37))&gt;INDEX(Kalender!$B$81:$B$110,MAX(1,$C37))),AND($D37&gt;0,INDEX(Kalender!CS$81:CS$110,MAX(1,$D37))&gt;INDEX(Kalender!$B$81:$B$110,MAX(1,$D37))),AND($E37&gt;0,INDEX(Kalender!CS$81:CS$110,MAX(1,$E37))&gt;INDEX(Kalender!$B$81:$B$110,MAX(1,$E37))),AND($F37&gt;0,INDEX(Kalender!CS$81:CS$110,MAX(1,$F37))&gt;INDEX(Kalender!$B$81:$B$110,MAX(1,$F37)))),2,0))</f>
        <v>0</v>
      </c>
      <c r="CT37" s="5" t="n">
        <f aca="false">IF(Kalender!CT37&lt;&gt;1,0,IF(AND($B37&gt;0,INDEX(Kalender!CT$68:CT$77,MAX(1,$B37))&gt;INDEX(Kalender!$B$68:$B$77,MAX(1,$B37))),1,0)+IF(OR(AND($C37&gt;0,INDEX(Kalender!CT$81:CT$110,MAX(1,$C37))&gt;INDEX(Kalender!$B$81:$B$110,MAX(1,$C37))),AND($D37&gt;0,INDEX(Kalender!CT$81:CT$110,MAX(1,$D37))&gt;INDEX(Kalender!$B$81:$B$110,MAX(1,$D37))),AND($E37&gt;0,INDEX(Kalender!CT$81:CT$110,MAX(1,$E37))&gt;INDEX(Kalender!$B$81:$B$110,MAX(1,$E37))),AND($F37&gt;0,INDEX(Kalender!CT$81:CT$110,MAX(1,$F37))&gt;INDEX(Kalender!$B$81:$B$110,MAX(1,$F37)))),2,0))</f>
        <v>0</v>
      </c>
      <c r="CU37" s="5" t="n">
        <f aca="false">IF(Kalender!CU37&lt;&gt;1,0,IF(AND($B37&gt;0,INDEX(Kalender!CU$68:CU$77,MAX(1,$B37))&gt;INDEX(Kalender!$B$68:$B$77,MAX(1,$B37))),1,0)+IF(OR(AND($C37&gt;0,INDEX(Kalender!CU$81:CU$110,MAX(1,$C37))&gt;INDEX(Kalender!$B$81:$B$110,MAX(1,$C37))),AND($D37&gt;0,INDEX(Kalender!CU$81:CU$110,MAX(1,$D37))&gt;INDEX(Kalender!$B$81:$B$110,MAX(1,$D37))),AND($E37&gt;0,INDEX(Kalender!CU$81:CU$110,MAX(1,$E37))&gt;INDEX(Kalender!$B$81:$B$110,MAX(1,$E37))),AND($F37&gt;0,INDEX(Kalender!CU$81:CU$110,MAX(1,$F37))&gt;INDEX(Kalender!$B$81:$B$110,MAX(1,$F37)))),2,0))</f>
        <v>0</v>
      </c>
      <c r="CV37" s="5" t="n">
        <f aca="false">IF(Kalender!CV37&lt;&gt;1,0,IF(AND($B37&gt;0,INDEX(Kalender!CV$68:CV$77,MAX(1,$B37))&gt;INDEX(Kalender!$B$68:$B$77,MAX(1,$B37))),1,0)+IF(OR(AND($C37&gt;0,INDEX(Kalender!CV$81:CV$110,MAX(1,$C37))&gt;INDEX(Kalender!$B$81:$B$110,MAX(1,$C37))),AND($D37&gt;0,INDEX(Kalender!CV$81:CV$110,MAX(1,$D37))&gt;INDEX(Kalender!$B$81:$B$110,MAX(1,$D37))),AND($E37&gt;0,INDEX(Kalender!CV$81:CV$110,MAX(1,$E37))&gt;INDEX(Kalender!$B$81:$B$110,MAX(1,$E37))),AND($F37&gt;0,INDEX(Kalender!CV$81:CV$110,MAX(1,$F37))&gt;INDEX(Kalender!$B$81:$B$110,MAX(1,$F37)))),2,0))</f>
        <v>0</v>
      </c>
      <c r="CW37" s="5" t="n">
        <f aca="false">IF(Kalender!CW37&lt;&gt;1,0,IF(AND($B37&gt;0,INDEX(Kalender!CW$68:CW$77,MAX(1,$B37))&gt;INDEX(Kalender!$B$68:$B$77,MAX(1,$B37))),1,0)+IF(OR(AND($C37&gt;0,INDEX(Kalender!CW$81:CW$110,MAX(1,$C37))&gt;INDEX(Kalender!$B$81:$B$110,MAX(1,$C37))),AND($D37&gt;0,INDEX(Kalender!CW$81:CW$110,MAX(1,$D37))&gt;INDEX(Kalender!$B$81:$B$110,MAX(1,$D37))),AND($E37&gt;0,INDEX(Kalender!CW$81:CW$110,MAX(1,$E37))&gt;INDEX(Kalender!$B$81:$B$110,MAX(1,$E37))),AND($F37&gt;0,INDEX(Kalender!CW$81:CW$110,MAX(1,$F37))&gt;INDEX(Kalender!$B$81:$B$110,MAX(1,$F37)))),2,0))</f>
        <v>0</v>
      </c>
      <c r="CX37" s="5" t="n">
        <f aca="false">IF(Kalender!CX37&lt;&gt;1,0,IF(AND($B37&gt;0,INDEX(Kalender!CX$68:CX$77,MAX(1,$B37))&gt;INDEX(Kalender!$B$68:$B$77,MAX(1,$B37))),1,0)+IF(OR(AND($C37&gt;0,INDEX(Kalender!CX$81:CX$110,MAX(1,$C37))&gt;INDEX(Kalender!$B$81:$B$110,MAX(1,$C37))),AND($D37&gt;0,INDEX(Kalender!CX$81:CX$110,MAX(1,$D37))&gt;INDEX(Kalender!$B$81:$B$110,MAX(1,$D37))),AND($E37&gt;0,INDEX(Kalender!CX$81:CX$110,MAX(1,$E37))&gt;INDEX(Kalender!$B$81:$B$110,MAX(1,$E37))),AND($F37&gt;0,INDEX(Kalender!CX$81:CX$110,MAX(1,$F37))&gt;INDEX(Kalender!$B$81:$B$110,MAX(1,$F37)))),2,0))</f>
        <v>0</v>
      </c>
      <c r="CY37" s="5" t="n">
        <f aca="false">IF(Kalender!CY37&lt;&gt;1,0,IF(AND($B37&gt;0,INDEX(Kalender!CY$68:CY$77,MAX(1,$B37))&gt;INDEX(Kalender!$B$68:$B$77,MAX(1,$B37))),1,0)+IF(OR(AND($C37&gt;0,INDEX(Kalender!CY$81:CY$110,MAX(1,$C37))&gt;INDEX(Kalender!$B$81:$B$110,MAX(1,$C37))),AND($D37&gt;0,INDEX(Kalender!CY$81:CY$110,MAX(1,$D37))&gt;INDEX(Kalender!$B$81:$B$110,MAX(1,$D37))),AND($E37&gt;0,INDEX(Kalender!CY$81:CY$110,MAX(1,$E37))&gt;INDEX(Kalender!$B$81:$B$110,MAX(1,$E37))),AND($F37&gt;0,INDEX(Kalender!CY$81:CY$110,MAX(1,$F37))&gt;INDEX(Kalender!$B$81:$B$110,MAX(1,$F37)))),2,0))</f>
        <v>0</v>
      </c>
      <c r="CZ37" s="5" t="n">
        <f aca="false">IF(Kalender!CZ37&lt;&gt;1,0,IF(AND($B37&gt;0,INDEX(Kalender!CZ$68:CZ$77,MAX(1,$B37))&gt;INDEX(Kalender!$B$68:$B$77,MAX(1,$B37))),1,0)+IF(OR(AND($C37&gt;0,INDEX(Kalender!CZ$81:CZ$110,MAX(1,$C37))&gt;INDEX(Kalender!$B$81:$B$110,MAX(1,$C37))),AND($D37&gt;0,INDEX(Kalender!CZ$81:CZ$110,MAX(1,$D37))&gt;INDEX(Kalender!$B$81:$B$110,MAX(1,$D37))),AND($E37&gt;0,INDEX(Kalender!CZ$81:CZ$110,MAX(1,$E37))&gt;INDEX(Kalender!$B$81:$B$110,MAX(1,$E37))),AND($F37&gt;0,INDEX(Kalender!CZ$81:CZ$110,MAX(1,$F37))&gt;INDEX(Kalender!$B$81:$B$110,MAX(1,$F37)))),2,0))</f>
        <v>0</v>
      </c>
      <c r="DA37" s="5" t="n">
        <f aca="false">IF(Kalender!DA37&lt;&gt;1,0,IF(AND($B37&gt;0,INDEX(Kalender!DA$68:DA$77,MAX(1,$B37))&gt;INDEX(Kalender!$B$68:$B$77,MAX(1,$B37))),1,0)+IF(OR(AND($C37&gt;0,INDEX(Kalender!DA$81:DA$110,MAX(1,$C37))&gt;INDEX(Kalender!$B$81:$B$110,MAX(1,$C37))),AND($D37&gt;0,INDEX(Kalender!DA$81:DA$110,MAX(1,$D37))&gt;INDEX(Kalender!$B$81:$B$110,MAX(1,$D37))),AND($E37&gt;0,INDEX(Kalender!DA$81:DA$110,MAX(1,$E37))&gt;INDEX(Kalender!$B$81:$B$110,MAX(1,$E37))),AND($F37&gt;0,INDEX(Kalender!DA$81:DA$110,MAX(1,$F37))&gt;INDEX(Kalender!$B$81:$B$110,MAX(1,$F37)))),2,0))</f>
        <v>0</v>
      </c>
      <c r="DB37" s="5" t="n">
        <f aca="false">IF(Kalender!DB37&lt;&gt;1,0,IF(AND($B37&gt;0,INDEX(Kalender!DB$68:DB$77,MAX(1,$B37))&gt;INDEX(Kalender!$B$68:$B$77,MAX(1,$B37))),1,0)+IF(OR(AND($C37&gt;0,INDEX(Kalender!DB$81:DB$110,MAX(1,$C37))&gt;INDEX(Kalender!$B$81:$B$110,MAX(1,$C37))),AND($D37&gt;0,INDEX(Kalender!DB$81:DB$110,MAX(1,$D37))&gt;INDEX(Kalender!$B$81:$B$110,MAX(1,$D37))),AND($E37&gt;0,INDEX(Kalender!DB$81:DB$110,MAX(1,$E37))&gt;INDEX(Kalender!$B$81:$B$110,MAX(1,$E37))),AND($F37&gt;0,INDEX(Kalender!DB$81:DB$110,MAX(1,$F37))&gt;INDEX(Kalender!$B$81:$B$110,MAX(1,$F37)))),2,0))</f>
        <v>0</v>
      </c>
      <c r="DC37" s="5" t="n">
        <f aca="false">IF(Kalender!DC37&lt;&gt;1,0,IF(AND($B37&gt;0,INDEX(Kalender!DC$68:DC$77,MAX(1,$B37))&gt;INDEX(Kalender!$B$68:$B$77,MAX(1,$B37))),1,0)+IF(OR(AND($C37&gt;0,INDEX(Kalender!DC$81:DC$110,MAX(1,$C37))&gt;INDEX(Kalender!$B$81:$B$110,MAX(1,$C37))),AND($D37&gt;0,INDEX(Kalender!DC$81:DC$110,MAX(1,$D37))&gt;INDEX(Kalender!$B$81:$B$110,MAX(1,$D37))),AND($E37&gt;0,INDEX(Kalender!DC$81:DC$110,MAX(1,$E37))&gt;INDEX(Kalender!$B$81:$B$110,MAX(1,$E37))),AND($F37&gt;0,INDEX(Kalender!DC$81:DC$110,MAX(1,$F37))&gt;INDEX(Kalender!$B$81:$B$110,MAX(1,$F37)))),2,0))</f>
        <v>0</v>
      </c>
      <c r="DD37" s="5" t="n">
        <f aca="false">IF(Kalender!DD37&lt;&gt;1,0,IF(AND($B37&gt;0,INDEX(Kalender!DD$68:DD$77,MAX(1,$B37))&gt;INDEX(Kalender!$B$68:$B$77,MAX(1,$B37))),1,0)+IF(OR(AND($C37&gt;0,INDEX(Kalender!DD$81:DD$110,MAX(1,$C37))&gt;INDEX(Kalender!$B$81:$B$110,MAX(1,$C37))),AND($D37&gt;0,INDEX(Kalender!DD$81:DD$110,MAX(1,$D37))&gt;INDEX(Kalender!$B$81:$B$110,MAX(1,$D37))),AND($E37&gt;0,INDEX(Kalender!DD$81:DD$110,MAX(1,$E37))&gt;INDEX(Kalender!$B$81:$B$110,MAX(1,$E37))),AND($F37&gt;0,INDEX(Kalender!DD$81:DD$110,MAX(1,$F37))&gt;INDEX(Kalender!$B$81:$B$110,MAX(1,$F37)))),2,0))</f>
        <v>0</v>
      </c>
      <c r="DE37" s="5" t="n">
        <f aca="false">IF(Kalender!DE37&lt;&gt;1,0,IF(AND($B37&gt;0,INDEX(Kalender!DE$68:DE$77,MAX(1,$B37))&gt;INDEX(Kalender!$B$68:$B$77,MAX(1,$B37))),1,0)+IF(OR(AND($C37&gt;0,INDEX(Kalender!DE$81:DE$110,MAX(1,$C37))&gt;INDEX(Kalender!$B$81:$B$110,MAX(1,$C37))),AND($D37&gt;0,INDEX(Kalender!DE$81:DE$110,MAX(1,$D37))&gt;INDEX(Kalender!$B$81:$B$110,MAX(1,$D37))),AND($E37&gt;0,INDEX(Kalender!DE$81:DE$110,MAX(1,$E37))&gt;INDEX(Kalender!$B$81:$B$110,MAX(1,$E37))),AND($F37&gt;0,INDEX(Kalender!DE$81:DE$110,MAX(1,$F37))&gt;INDEX(Kalender!$B$81:$B$110,MAX(1,$F37)))),2,0))</f>
        <v>0</v>
      </c>
      <c r="DF37" s="5" t="n">
        <f aca="false">IF(Kalender!DF37&lt;&gt;1,0,IF(AND($B37&gt;0,INDEX(Kalender!DF$68:DF$77,MAX(1,$B37))&gt;INDEX(Kalender!$B$68:$B$77,MAX(1,$B37))),1,0)+IF(OR(AND($C37&gt;0,INDEX(Kalender!DF$81:DF$110,MAX(1,$C37))&gt;INDEX(Kalender!$B$81:$B$110,MAX(1,$C37))),AND($D37&gt;0,INDEX(Kalender!DF$81:DF$110,MAX(1,$D37))&gt;INDEX(Kalender!$B$81:$B$110,MAX(1,$D37))),AND($E37&gt;0,INDEX(Kalender!DF$81:DF$110,MAX(1,$E37))&gt;INDEX(Kalender!$B$81:$B$110,MAX(1,$E37))),AND($F37&gt;0,INDEX(Kalender!DF$81:DF$110,MAX(1,$F37))&gt;INDEX(Kalender!$B$81:$B$110,MAX(1,$F37)))),2,0))</f>
        <v>0</v>
      </c>
      <c r="DG37" s="5" t="n">
        <f aca="false">IF(Kalender!DG37&lt;&gt;1,0,IF(AND($B37&gt;0,INDEX(Kalender!DG$68:DG$77,MAX(1,$B37))&gt;INDEX(Kalender!$B$68:$B$77,MAX(1,$B37))),1,0)+IF(OR(AND($C37&gt;0,INDEX(Kalender!DG$81:DG$110,MAX(1,$C37))&gt;INDEX(Kalender!$B$81:$B$110,MAX(1,$C37))),AND($D37&gt;0,INDEX(Kalender!DG$81:DG$110,MAX(1,$D37))&gt;INDEX(Kalender!$B$81:$B$110,MAX(1,$D37))),AND($E37&gt;0,INDEX(Kalender!DG$81:DG$110,MAX(1,$E37))&gt;INDEX(Kalender!$B$81:$B$110,MAX(1,$E37))),AND($F37&gt;0,INDEX(Kalender!DG$81:DG$110,MAX(1,$F37))&gt;INDEX(Kalender!$B$81:$B$110,MAX(1,$F37)))),2,0))</f>
        <v>0</v>
      </c>
      <c r="DH37" s="5" t="n">
        <f aca="false">IF(Kalender!DH37&lt;&gt;1,0,IF(AND($B37&gt;0,INDEX(Kalender!DH$68:DH$77,MAX(1,$B37))&gt;INDEX(Kalender!$B$68:$B$77,MAX(1,$B37))),1,0)+IF(OR(AND($C37&gt;0,INDEX(Kalender!DH$81:DH$110,MAX(1,$C37))&gt;INDEX(Kalender!$B$81:$B$110,MAX(1,$C37))),AND($D37&gt;0,INDEX(Kalender!DH$81:DH$110,MAX(1,$D37))&gt;INDEX(Kalender!$B$81:$B$110,MAX(1,$D37))),AND($E37&gt;0,INDEX(Kalender!DH$81:DH$110,MAX(1,$E37))&gt;INDEX(Kalender!$B$81:$B$110,MAX(1,$E37))),AND($F37&gt;0,INDEX(Kalender!DH$81:DH$110,MAX(1,$F37))&gt;INDEX(Kalender!$B$81:$B$110,MAX(1,$F37)))),2,0))</f>
        <v>0</v>
      </c>
      <c r="DI37" s="5" t="n">
        <f aca="false">IF(Kalender!DI37&lt;&gt;1,0,IF(AND($B37&gt;0,INDEX(Kalender!DI$68:DI$77,MAX(1,$B37))&gt;INDEX(Kalender!$B$68:$B$77,MAX(1,$B37))),1,0)+IF(OR(AND($C37&gt;0,INDEX(Kalender!DI$81:DI$110,MAX(1,$C37))&gt;INDEX(Kalender!$B$81:$B$110,MAX(1,$C37))),AND($D37&gt;0,INDEX(Kalender!DI$81:DI$110,MAX(1,$D37))&gt;INDEX(Kalender!$B$81:$B$110,MAX(1,$D37))),AND($E37&gt;0,INDEX(Kalender!DI$81:DI$110,MAX(1,$E37))&gt;INDEX(Kalender!$B$81:$B$110,MAX(1,$E37))),AND($F37&gt;0,INDEX(Kalender!DI$81:DI$110,MAX(1,$F37))&gt;INDEX(Kalender!$B$81:$B$110,MAX(1,$F37)))),2,0))</f>
        <v>0</v>
      </c>
      <c r="DJ37" s="5" t="n">
        <f aca="false">IF(Kalender!DJ37&lt;&gt;1,0,IF(AND($B37&gt;0,INDEX(Kalender!DJ$68:DJ$77,MAX(1,$B37))&gt;INDEX(Kalender!$B$68:$B$77,MAX(1,$B37))),1,0)+IF(OR(AND($C37&gt;0,INDEX(Kalender!DJ$81:DJ$110,MAX(1,$C37))&gt;INDEX(Kalender!$B$81:$B$110,MAX(1,$C37))),AND($D37&gt;0,INDEX(Kalender!DJ$81:DJ$110,MAX(1,$D37))&gt;INDEX(Kalender!$B$81:$B$110,MAX(1,$D37))),AND($E37&gt;0,INDEX(Kalender!DJ$81:DJ$110,MAX(1,$E37))&gt;INDEX(Kalender!$B$81:$B$110,MAX(1,$E37))),AND($F37&gt;0,INDEX(Kalender!DJ$81:DJ$110,MAX(1,$F37))&gt;INDEX(Kalender!$B$81:$B$110,MAX(1,$F37)))),2,0))</f>
        <v>0</v>
      </c>
      <c r="DK37" s="5" t="n">
        <f aca="false">IF(Kalender!DK37&lt;&gt;1,0,IF(AND($B37&gt;0,INDEX(Kalender!DK$68:DK$77,MAX(1,$B37))&gt;INDEX(Kalender!$B$68:$B$77,MAX(1,$B37))),1,0)+IF(OR(AND($C37&gt;0,INDEX(Kalender!DK$81:DK$110,MAX(1,$C37))&gt;INDEX(Kalender!$B$81:$B$110,MAX(1,$C37))),AND($D37&gt;0,INDEX(Kalender!DK$81:DK$110,MAX(1,$D37))&gt;INDEX(Kalender!$B$81:$B$110,MAX(1,$D37))),AND($E37&gt;0,INDEX(Kalender!DK$81:DK$110,MAX(1,$E37))&gt;INDEX(Kalender!$B$81:$B$110,MAX(1,$E37))),AND($F37&gt;0,INDEX(Kalender!DK$81:DK$110,MAX(1,$F37))&gt;INDEX(Kalender!$B$81:$B$110,MAX(1,$F37)))),2,0))</f>
        <v>0</v>
      </c>
      <c r="DL37" s="5" t="n">
        <f aca="false">IF(Kalender!DL37&lt;&gt;1,0,IF(AND($B37&gt;0,INDEX(Kalender!DL$68:DL$77,MAX(1,$B37))&gt;INDEX(Kalender!$B$68:$B$77,MAX(1,$B37))),1,0)+IF(OR(AND($C37&gt;0,INDEX(Kalender!DL$81:DL$110,MAX(1,$C37))&gt;INDEX(Kalender!$B$81:$B$110,MAX(1,$C37))),AND($D37&gt;0,INDEX(Kalender!DL$81:DL$110,MAX(1,$D37))&gt;INDEX(Kalender!$B$81:$B$110,MAX(1,$D37))),AND($E37&gt;0,INDEX(Kalender!DL$81:DL$110,MAX(1,$E37))&gt;INDEX(Kalender!$B$81:$B$110,MAX(1,$E37))),AND($F37&gt;0,INDEX(Kalender!DL$81:DL$110,MAX(1,$F37))&gt;INDEX(Kalender!$B$81:$B$110,MAX(1,$F37)))),2,0))</f>
        <v>0</v>
      </c>
      <c r="DM37" s="5" t="n">
        <f aca="false">IF(Kalender!DM37&lt;&gt;1,0,IF(AND($B37&gt;0,INDEX(Kalender!DM$68:DM$77,MAX(1,$B37))&gt;INDEX(Kalender!$B$68:$B$77,MAX(1,$B37))),1,0)+IF(OR(AND($C37&gt;0,INDEX(Kalender!DM$81:DM$110,MAX(1,$C37))&gt;INDEX(Kalender!$B$81:$B$110,MAX(1,$C37))),AND($D37&gt;0,INDEX(Kalender!DM$81:DM$110,MAX(1,$D37))&gt;INDEX(Kalender!$B$81:$B$110,MAX(1,$D37))),AND($E37&gt;0,INDEX(Kalender!DM$81:DM$110,MAX(1,$E37))&gt;INDEX(Kalender!$B$81:$B$110,MAX(1,$E37))),AND($F37&gt;0,INDEX(Kalender!DM$81:DM$110,MAX(1,$F37))&gt;INDEX(Kalender!$B$81:$B$110,MAX(1,$F37)))),2,0))</f>
        <v>0</v>
      </c>
      <c r="DN37" s="5" t="n">
        <f aca="false">IF(Kalender!DN37&lt;&gt;1,0,IF(AND($B37&gt;0,INDEX(Kalender!DN$68:DN$77,MAX(1,$B37))&gt;INDEX(Kalender!$B$68:$B$77,MAX(1,$B37))),1,0)+IF(OR(AND($C37&gt;0,INDEX(Kalender!DN$81:DN$110,MAX(1,$C37))&gt;INDEX(Kalender!$B$81:$B$110,MAX(1,$C37))),AND($D37&gt;0,INDEX(Kalender!DN$81:DN$110,MAX(1,$D37))&gt;INDEX(Kalender!$B$81:$B$110,MAX(1,$D37))),AND($E37&gt;0,INDEX(Kalender!DN$81:DN$110,MAX(1,$E37))&gt;INDEX(Kalender!$B$81:$B$110,MAX(1,$E37))),AND($F37&gt;0,INDEX(Kalender!DN$81:DN$110,MAX(1,$F37))&gt;INDEX(Kalender!$B$81:$B$110,MAX(1,$F37)))),2,0))</f>
        <v>0</v>
      </c>
      <c r="DO37" s="5" t="n">
        <f aca="false">IF(Kalender!DO37&lt;&gt;1,0,IF(AND($B37&gt;0,INDEX(Kalender!DO$68:DO$77,MAX(1,$B37))&gt;INDEX(Kalender!$B$68:$B$77,MAX(1,$B37))),1,0)+IF(OR(AND($C37&gt;0,INDEX(Kalender!DO$81:DO$110,MAX(1,$C37))&gt;INDEX(Kalender!$B$81:$B$110,MAX(1,$C37))),AND($D37&gt;0,INDEX(Kalender!DO$81:DO$110,MAX(1,$D37))&gt;INDEX(Kalender!$B$81:$B$110,MAX(1,$D37))),AND($E37&gt;0,INDEX(Kalender!DO$81:DO$110,MAX(1,$E37))&gt;INDEX(Kalender!$B$81:$B$110,MAX(1,$E37))),AND($F37&gt;0,INDEX(Kalender!DO$81:DO$110,MAX(1,$F37))&gt;INDEX(Kalender!$B$81:$B$110,MAX(1,$F37)))),2,0))</f>
        <v>0</v>
      </c>
      <c r="DP37" s="5" t="n">
        <f aca="false">IF(Kalender!DP37&lt;&gt;1,0,IF(AND($B37&gt;0,INDEX(Kalender!DP$68:DP$77,MAX(1,$B37))&gt;INDEX(Kalender!$B$68:$B$77,MAX(1,$B37))),1,0)+IF(OR(AND($C37&gt;0,INDEX(Kalender!DP$81:DP$110,MAX(1,$C37))&gt;INDEX(Kalender!$B$81:$B$110,MAX(1,$C37))),AND($D37&gt;0,INDEX(Kalender!DP$81:DP$110,MAX(1,$D37))&gt;INDEX(Kalender!$B$81:$B$110,MAX(1,$D37))),AND($E37&gt;0,INDEX(Kalender!DP$81:DP$110,MAX(1,$E37))&gt;INDEX(Kalender!$B$81:$B$110,MAX(1,$E37))),AND($F37&gt;0,INDEX(Kalender!DP$81:DP$110,MAX(1,$F37))&gt;INDEX(Kalender!$B$81:$B$110,MAX(1,$F37)))),2,0))</f>
        <v>0</v>
      </c>
      <c r="DQ37" s="5" t="n">
        <f aca="false">IF(Kalender!DQ37&lt;&gt;1,0,IF(AND($B37&gt;0,INDEX(Kalender!DQ$68:DQ$77,MAX(1,$B37))&gt;INDEX(Kalender!$B$68:$B$77,MAX(1,$B37))),1,0)+IF(OR(AND($C37&gt;0,INDEX(Kalender!DQ$81:DQ$110,MAX(1,$C37))&gt;INDEX(Kalender!$B$81:$B$110,MAX(1,$C37))),AND($D37&gt;0,INDEX(Kalender!DQ$81:DQ$110,MAX(1,$D37))&gt;INDEX(Kalender!$B$81:$B$110,MAX(1,$D37))),AND($E37&gt;0,INDEX(Kalender!DQ$81:DQ$110,MAX(1,$E37))&gt;INDEX(Kalender!$B$81:$B$110,MAX(1,$E37))),AND($F37&gt;0,INDEX(Kalender!DQ$81:DQ$110,MAX(1,$F37))&gt;INDEX(Kalender!$B$81:$B$110,MAX(1,$F37)))),2,0))</f>
        <v>0</v>
      </c>
      <c r="DR37" s="5" t="n">
        <f aca="false">IF(Kalender!DR37&lt;&gt;1,0,IF(AND($B37&gt;0,INDEX(Kalender!DR$68:DR$77,MAX(1,$B37))&gt;INDEX(Kalender!$B$68:$B$77,MAX(1,$B37))),1,0)+IF(OR(AND($C37&gt;0,INDEX(Kalender!DR$81:DR$110,MAX(1,$C37))&gt;INDEX(Kalender!$B$81:$B$110,MAX(1,$C37))),AND($D37&gt;0,INDEX(Kalender!DR$81:DR$110,MAX(1,$D37))&gt;INDEX(Kalender!$B$81:$B$110,MAX(1,$D37))),AND($E37&gt;0,INDEX(Kalender!DR$81:DR$110,MAX(1,$E37))&gt;INDEX(Kalender!$B$81:$B$110,MAX(1,$E37))),AND($F37&gt;0,INDEX(Kalender!DR$81:DR$110,MAX(1,$F37))&gt;INDEX(Kalender!$B$81:$B$110,MAX(1,$F37)))),2,0))</f>
        <v>0</v>
      </c>
      <c r="DS37" s="5" t="n">
        <f aca="false">IF(Kalender!DS37&lt;&gt;1,0,IF(AND($B37&gt;0,INDEX(Kalender!DS$68:DS$77,MAX(1,$B37))&gt;INDEX(Kalender!$B$68:$B$77,MAX(1,$B37))),1,0)+IF(OR(AND($C37&gt;0,INDEX(Kalender!DS$81:DS$110,MAX(1,$C37))&gt;INDEX(Kalender!$B$81:$B$110,MAX(1,$C37))),AND($D37&gt;0,INDEX(Kalender!DS$81:DS$110,MAX(1,$D37))&gt;INDEX(Kalender!$B$81:$B$110,MAX(1,$D37))),AND($E37&gt;0,INDEX(Kalender!DS$81:DS$110,MAX(1,$E37))&gt;INDEX(Kalender!$B$81:$B$110,MAX(1,$E37))),AND($F37&gt;0,INDEX(Kalender!DS$81:DS$110,MAX(1,$F37))&gt;INDEX(Kalender!$B$81:$B$110,MAX(1,$F37)))),2,0))</f>
        <v>0</v>
      </c>
      <c r="DT37" s="5" t="n">
        <f aca="false">IF(Kalender!DT37&lt;&gt;1,0,IF(AND($B37&gt;0,INDEX(Kalender!DT$68:DT$77,MAX(1,$B37))&gt;INDEX(Kalender!$B$68:$B$77,MAX(1,$B37))),1,0)+IF(OR(AND($C37&gt;0,INDEX(Kalender!DT$81:DT$110,MAX(1,$C37))&gt;INDEX(Kalender!$B$81:$B$110,MAX(1,$C37))),AND($D37&gt;0,INDEX(Kalender!DT$81:DT$110,MAX(1,$D37))&gt;INDEX(Kalender!$B$81:$B$110,MAX(1,$D37))),AND($E37&gt;0,INDEX(Kalender!DT$81:DT$110,MAX(1,$E37))&gt;INDEX(Kalender!$B$81:$B$110,MAX(1,$E37))),AND($F37&gt;0,INDEX(Kalender!DT$81:DT$110,MAX(1,$F37))&gt;INDEX(Kalender!$B$81:$B$110,MAX(1,$F37)))),2,0))</f>
        <v>0</v>
      </c>
      <c r="DU37" s="5" t="n">
        <f aca="false">IF(Kalender!DU37&lt;&gt;1,0,IF(AND($B37&gt;0,INDEX(Kalender!DU$68:DU$77,MAX(1,$B37))&gt;INDEX(Kalender!$B$68:$B$77,MAX(1,$B37))),1,0)+IF(OR(AND($C37&gt;0,INDEX(Kalender!DU$81:DU$110,MAX(1,$C37))&gt;INDEX(Kalender!$B$81:$B$110,MAX(1,$C37))),AND($D37&gt;0,INDEX(Kalender!DU$81:DU$110,MAX(1,$D37))&gt;INDEX(Kalender!$B$81:$B$110,MAX(1,$D37))),AND($E37&gt;0,INDEX(Kalender!DU$81:DU$110,MAX(1,$E37))&gt;INDEX(Kalender!$B$81:$B$110,MAX(1,$E37))),AND($F37&gt;0,INDEX(Kalender!DU$81:DU$110,MAX(1,$F37))&gt;INDEX(Kalender!$B$81:$B$110,MAX(1,$F37)))),2,0))</f>
        <v>0</v>
      </c>
      <c r="DV37" s="5" t="n">
        <f aca="false">IF(Kalender!DV37&lt;&gt;1,0,IF(AND($B37&gt;0,INDEX(Kalender!DV$68:DV$77,MAX(1,$B37))&gt;INDEX(Kalender!$B$68:$B$77,MAX(1,$B37))),1,0)+IF(OR(AND($C37&gt;0,INDEX(Kalender!DV$81:DV$110,MAX(1,$C37))&gt;INDEX(Kalender!$B$81:$B$110,MAX(1,$C37))),AND($D37&gt;0,INDEX(Kalender!DV$81:DV$110,MAX(1,$D37))&gt;INDEX(Kalender!$B$81:$B$110,MAX(1,$D37))),AND($E37&gt;0,INDEX(Kalender!DV$81:DV$110,MAX(1,$E37))&gt;INDEX(Kalender!$B$81:$B$110,MAX(1,$E37))),AND($F37&gt;0,INDEX(Kalender!DV$81:DV$110,MAX(1,$F37))&gt;INDEX(Kalender!$B$81:$B$110,MAX(1,$F37)))),2,0))</f>
        <v>0</v>
      </c>
      <c r="DW37" s="5" t="n">
        <f aca="false">IF(Kalender!DW37&lt;&gt;1,0,IF(AND($B37&gt;0,INDEX(Kalender!DW$68:DW$77,MAX(1,$B37))&gt;INDEX(Kalender!$B$68:$B$77,MAX(1,$B37))),1,0)+IF(OR(AND($C37&gt;0,INDEX(Kalender!DW$81:DW$110,MAX(1,$C37))&gt;INDEX(Kalender!$B$81:$B$110,MAX(1,$C37))),AND($D37&gt;0,INDEX(Kalender!DW$81:DW$110,MAX(1,$D37))&gt;INDEX(Kalender!$B$81:$B$110,MAX(1,$D37))),AND($E37&gt;0,INDEX(Kalender!DW$81:DW$110,MAX(1,$E37))&gt;INDEX(Kalender!$B$81:$B$110,MAX(1,$E37))),AND($F37&gt;0,INDEX(Kalender!DW$81:DW$110,MAX(1,$F37))&gt;INDEX(Kalender!$B$81:$B$110,MAX(1,$F37)))),2,0))</f>
        <v>0</v>
      </c>
      <c r="DX37" s="5" t="n">
        <f aca="false">IF(Kalender!DX37&lt;&gt;1,0,IF(AND($B37&gt;0,INDEX(Kalender!DX$68:DX$77,MAX(1,$B37))&gt;INDEX(Kalender!$B$68:$B$77,MAX(1,$B37))),1,0)+IF(OR(AND($C37&gt;0,INDEX(Kalender!DX$81:DX$110,MAX(1,$C37))&gt;INDEX(Kalender!$B$81:$B$110,MAX(1,$C37))),AND($D37&gt;0,INDEX(Kalender!DX$81:DX$110,MAX(1,$D37))&gt;INDEX(Kalender!$B$81:$B$110,MAX(1,$D37))),AND($E37&gt;0,INDEX(Kalender!DX$81:DX$110,MAX(1,$E37))&gt;INDEX(Kalender!$B$81:$B$110,MAX(1,$E37))),AND($F37&gt;0,INDEX(Kalender!DX$81:DX$110,MAX(1,$F37))&gt;INDEX(Kalender!$B$81:$B$110,MAX(1,$F37)))),2,0))</f>
        <v>0</v>
      </c>
      <c r="DY37" s="5" t="n">
        <f aca="false">IF(Kalender!DY37&lt;&gt;1,0,IF(AND($B37&gt;0,INDEX(Kalender!DY$68:DY$77,MAX(1,$B37))&gt;INDEX(Kalender!$B$68:$B$77,MAX(1,$B37))),1,0)+IF(OR(AND($C37&gt;0,INDEX(Kalender!DY$81:DY$110,MAX(1,$C37))&gt;INDEX(Kalender!$B$81:$B$110,MAX(1,$C37))),AND($D37&gt;0,INDEX(Kalender!DY$81:DY$110,MAX(1,$D37))&gt;INDEX(Kalender!$B$81:$B$110,MAX(1,$D37))),AND($E37&gt;0,INDEX(Kalender!DY$81:DY$110,MAX(1,$E37))&gt;INDEX(Kalender!$B$81:$B$110,MAX(1,$E37))),AND($F37&gt;0,INDEX(Kalender!DY$81:DY$110,MAX(1,$F37))&gt;INDEX(Kalender!$B$81:$B$110,MAX(1,$F37)))),2,0))</f>
        <v>0</v>
      </c>
      <c r="DZ37" s="5" t="n">
        <f aca="false">IF(Kalender!DZ37&lt;&gt;1,0,IF(AND($B37&gt;0,INDEX(Kalender!DZ$68:DZ$77,MAX(1,$B37))&gt;INDEX(Kalender!$B$68:$B$77,MAX(1,$B37))),1,0)+IF(OR(AND($C37&gt;0,INDEX(Kalender!DZ$81:DZ$110,MAX(1,$C37))&gt;INDEX(Kalender!$B$81:$B$110,MAX(1,$C37))),AND($D37&gt;0,INDEX(Kalender!DZ$81:DZ$110,MAX(1,$D37))&gt;INDEX(Kalender!$B$81:$B$110,MAX(1,$D37))),AND($E37&gt;0,INDEX(Kalender!DZ$81:DZ$110,MAX(1,$E37))&gt;INDEX(Kalender!$B$81:$B$110,MAX(1,$E37))),AND($F37&gt;0,INDEX(Kalender!DZ$81:DZ$110,MAX(1,$F37))&gt;INDEX(Kalender!$B$81:$B$110,MAX(1,$F37)))),2,0))</f>
        <v>0</v>
      </c>
      <c r="EA37" s="5" t="n">
        <f aca="false">IF(Kalender!EA37&lt;&gt;1,0,IF(AND($B37&gt;0,INDEX(Kalender!EA$68:EA$77,MAX(1,$B37))&gt;INDEX(Kalender!$B$68:$B$77,MAX(1,$B37))),1,0)+IF(OR(AND($C37&gt;0,INDEX(Kalender!EA$81:EA$110,MAX(1,$C37))&gt;INDEX(Kalender!$B$81:$B$110,MAX(1,$C37))),AND($D37&gt;0,INDEX(Kalender!EA$81:EA$110,MAX(1,$D37))&gt;INDEX(Kalender!$B$81:$B$110,MAX(1,$D37))),AND($E37&gt;0,INDEX(Kalender!EA$81:EA$110,MAX(1,$E37))&gt;INDEX(Kalender!$B$81:$B$110,MAX(1,$E37))),AND($F37&gt;0,INDEX(Kalender!EA$81:EA$110,MAX(1,$F37))&gt;INDEX(Kalender!$B$81:$B$110,MAX(1,$F37)))),2,0))</f>
        <v>0</v>
      </c>
      <c r="EB37" s="5" t="n">
        <f aca="false">IF(Kalender!EB37&lt;&gt;1,0,IF(AND($B37&gt;0,INDEX(Kalender!EB$68:EB$77,MAX(1,$B37))&gt;INDEX(Kalender!$B$68:$B$77,MAX(1,$B37))),1,0)+IF(OR(AND($C37&gt;0,INDEX(Kalender!EB$81:EB$110,MAX(1,$C37))&gt;INDEX(Kalender!$B$81:$B$110,MAX(1,$C37))),AND($D37&gt;0,INDEX(Kalender!EB$81:EB$110,MAX(1,$D37))&gt;INDEX(Kalender!$B$81:$B$110,MAX(1,$D37))),AND($E37&gt;0,INDEX(Kalender!EB$81:EB$110,MAX(1,$E37))&gt;INDEX(Kalender!$B$81:$B$110,MAX(1,$E37))),AND($F37&gt;0,INDEX(Kalender!EB$81:EB$110,MAX(1,$F37))&gt;INDEX(Kalender!$B$81:$B$110,MAX(1,$F37)))),2,0))</f>
        <v>0</v>
      </c>
      <c r="EC37" s="5" t="n">
        <f aca="false">IF(Kalender!EC37&lt;&gt;1,0,IF(AND($B37&gt;0,INDEX(Kalender!EC$68:EC$77,MAX(1,$B37))&gt;INDEX(Kalender!$B$68:$B$77,MAX(1,$B37))),1,0)+IF(OR(AND($C37&gt;0,INDEX(Kalender!EC$81:EC$110,MAX(1,$C37))&gt;INDEX(Kalender!$B$81:$B$110,MAX(1,$C37))),AND($D37&gt;0,INDEX(Kalender!EC$81:EC$110,MAX(1,$D37))&gt;INDEX(Kalender!$B$81:$B$110,MAX(1,$D37))),AND($E37&gt;0,INDEX(Kalender!EC$81:EC$110,MAX(1,$E37))&gt;INDEX(Kalender!$B$81:$B$110,MAX(1,$E37))),AND($F37&gt;0,INDEX(Kalender!EC$81:EC$110,MAX(1,$F37))&gt;INDEX(Kalender!$B$81:$B$110,MAX(1,$F37)))),2,0))</f>
        <v>0</v>
      </c>
      <c r="ED37" s="5" t="n">
        <f aca="false">IF(Kalender!ED37&lt;&gt;1,0,IF(AND($B37&gt;0,INDEX(Kalender!ED$68:ED$77,MAX(1,$B37))&gt;INDEX(Kalender!$B$68:$B$77,MAX(1,$B37))),1,0)+IF(OR(AND($C37&gt;0,INDEX(Kalender!ED$81:ED$110,MAX(1,$C37))&gt;INDEX(Kalender!$B$81:$B$110,MAX(1,$C37))),AND($D37&gt;0,INDEX(Kalender!ED$81:ED$110,MAX(1,$D37))&gt;INDEX(Kalender!$B$81:$B$110,MAX(1,$D37))),AND($E37&gt;0,INDEX(Kalender!ED$81:ED$110,MAX(1,$E37))&gt;INDEX(Kalender!$B$81:$B$110,MAX(1,$E37))),AND($F37&gt;0,INDEX(Kalender!ED$81:ED$110,MAX(1,$F37))&gt;INDEX(Kalender!$B$81:$B$110,MAX(1,$F37)))),2,0))</f>
        <v>0</v>
      </c>
      <c r="EE37" s="5" t="n">
        <f aca="false">IF(Kalender!EE37&lt;&gt;1,0,IF(AND($B37&gt;0,INDEX(Kalender!EE$68:EE$77,MAX(1,$B37))&gt;INDEX(Kalender!$B$68:$B$77,MAX(1,$B37))),1,0)+IF(OR(AND($C37&gt;0,INDEX(Kalender!EE$81:EE$110,MAX(1,$C37))&gt;INDEX(Kalender!$B$81:$B$110,MAX(1,$C37))),AND($D37&gt;0,INDEX(Kalender!EE$81:EE$110,MAX(1,$D37))&gt;INDEX(Kalender!$B$81:$B$110,MAX(1,$D37))),AND($E37&gt;0,INDEX(Kalender!EE$81:EE$110,MAX(1,$E37))&gt;INDEX(Kalender!$B$81:$B$110,MAX(1,$E37))),AND($F37&gt;0,INDEX(Kalender!EE$81:EE$110,MAX(1,$F37))&gt;INDEX(Kalender!$B$81:$B$110,MAX(1,$F37)))),2,0))</f>
        <v>0</v>
      </c>
      <c r="EF37" s="5" t="n">
        <f aca="false">IF(Kalender!EF37&lt;&gt;1,0,IF(AND($B37&gt;0,INDEX(Kalender!EF$68:EF$77,MAX(1,$B37))&gt;INDEX(Kalender!$B$68:$B$77,MAX(1,$B37))),1,0)+IF(OR(AND($C37&gt;0,INDEX(Kalender!EF$81:EF$110,MAX(1,$C37))&gt;INDEX(Kalender!$B$81:$B$110,MAX(1,$C37))),AND($D37&gt;0,INDEX(Kalender!EF$81:EF$110,MAX(1,$D37))&gt;INDEX(Kalender!$B$81:$B$110,MAX(1,$D37))),AND($E37&gt;0,INDEX(Kalender!EF$81:EF$110,MAX(1,$E37))&gt;INDEX(Kalender!$B$81:$B$110,MAX(1,$E37))),AND($F37&gt;0,INDEX(Kalender!EF$81:EF$110,MAX(1,$F37))&gt;INDEX(Kalender!$B$81:$B$110,MAX(1,$F37)))),2,0))</f>
        <v>0</v>
      </c>
      <c r="EG37" s="5" t="n">
        <f aca="false">IF(Kalender!EG37&lt;&gt;1,0,IF(AND($B37&gt;0,INDEX(Kalender!EG$68:EG$77,MAX(1,$B37))&gt;INDEX(Kalender!$B$68:$B$77,MAX(1,$B37))),1,0)+IF(OR(AND($C37&gt;0,INDEX(Kalender!EG$81:EG$110,MAX(1,$C37))&gt;INDEX(Kalender!$B$81:$B$110,MAX(1,$C37))),AND($D37&gt;0,INDEX(Kalender!EG$81:EG$110,MAX(1,$D37))&gt;INDEX(Kalender!$B$81:$B$110,MAX(1,$D37))),AND($E37&gt;0,INDEX(Kalender!EG$81:EG$110,MAX(1,$E37))&gt;INDEX(Kalender!$B$81:$B$110,MAX(1,$E37))),AND($F37&gt;0,INDEX(Kalender!EG$81:EG$110,MAX(1,$F37))&gt;INDEX(Kalender!$B$81:$B$110,MAX(1,$F37)))),2,0))</f>
        <v>0</v>
      </c>
      <c r="EH37" s="5" t="n">
        <f aca="false">IF(Kalender!EH37&lt;&gt;1,0,IF(AND($B37&gt;0,INDEX(Kalender!EH$68:EH$77,MAX(1,$B37))&gt;INDEX(Kalender!$B$68:$B$77,MAX(1,$B37))),1,0)+IF(OR(AND($C37&gt;0,INDEX(Kalender!EH$81:EH$110,MAX(1,$C37))&gt;INDEX(Kalender!$B$81:$B$110,MAX(1,$C37))),AND($D37&gt;0,INDEX(Kalender!EH$81:EH$110,MAX(1,$D37))&gt;INDEX(Kalender!$B$81:$B$110,MAX(1,$D37))),AND($E37&gt;0,INDEX(Kalender!EH$81:EH$110,MAX(1,$E37))&gt;INDEX(Kalender!$B$81:$B$110,MAX(1,$E37))),AND($F37&gt;0,INDEX(Kalender!EH$81:EH$110,MAX(1,$F37))&gt;INDEX(Kalender!$B$81:$B$110,MAX(1,$F37)))),2,0))</f>
        <v>0</v>
      </c>
      <c r="EI37" s="5" t="n">
        <f aca="false">IF(Kalender!EI37&lt;&gt;1,0,IF(AND($B37&gt;0,INDEX(Kalender!EI$68:EI$77,MAX(1,$B37))&gt;INDEX(Kalender!$B$68:$B$77,MAX(1,$B37))),1,0)+IF(OR(AND($C37&gt;0,INDEX(Kalender!EI$81:EI$110,MAX(1,$C37))&gt;INDEX(Kalender!$B$81:$B$110,MAX(1,$C37))),AND($D37&gt;0,INDEX(Kalender!EI$81:EI$110,MAX(1,$D37))&gt;INDEX(Kalender!$B$81:$B$110,MAX(1,$D37))),AND($E37&gt;0,INDEX(Kalender!EI$81:EI$110,MAX(1,$E37))&gt;INDEX(Kalender!$B$81:$B$110,MAX(1,$E37))),AND($F37&gt;0,INDEX(Kalender!EI$81:EI$110,MAX(1,$F37))&gt;INDEX(Kalender!$B$81:$B$110,MAX(1,$F37)))),2,0))</f>
        <v>0</v>
      </c>
      <c r="EJ37" s="5" t="n">
        <f aca="false">IF(Kalender!EJ37&lt;&gt;1,0,IF(AND($B37&gt;0,INDEX(Kalender!EJ$68:EJ$77,MAX(1,$B37))&gt;INDEX(Kalender!$B$68:$B$77,MAX(1,$B37))),1,0)+IF(OR(AND($C37&gt;0,INDEX(Kalender!EJ$81:EJ$110,MAX(1,$C37))&gt;INDEX(Kalender!$B$81:$B$110,MAX(1,$C37))),AND($D37&gt;0,INDEX(Kalender!EJ$81:EJ$110,MAX(1,$D37))&gt;INDEX(Kalender!$B$81:$B$110,MAX(1,$D37))),AND($E37&gt;0,INDEX(Kalender!EJ$81:EJ$110,MAX(1,$E37))&gt;INDEX(Kalender!$B$81:$B$110,MAX(1,$E37))),AND($F37&gt;0,INDEX(Kalender!EJ$81:EJ$110,MAX(1,$F37))&gt;INDEX(Kalender!$B$81:$B$110,MAX(1,$F37)))),2,0))</f>
        <v>0</v>
      </c>
      <c r="EK37" s="5" t="n">
        <f aca="false">IF(Kalender!EK37&lt;&gt;1,0,IF(AND($B37&gt;0,INDEX(Kalender!EK$68:EK$77,MAX(1,$B37))&gt;INDEX(Kalender!$B$68:$B$77,MAX(1,$B37))),1,0)+IF(OR(AND($C37&gt;0,INDEX(Kalender!EK$81:EK$110,MAX(1,$C37))&gt;INDEX(Kalender!$B$81:$B$110,MAX(1,$C37))),AND($D37&gt;0,INDEX(Kalender!EK$81:EK$110,MAX(1,$D37))&gt;INDEX(Kalender!$B$81:$B$110,MAX(1,$D37))),AND($E37&gt;0,INDEX(Kalender!EK$81:EK$110,MAX(1,$E37))&gt;INDEX(Kalender!$B$81:$B$110,MAX(1,$E37))),AND($F37&gt;0,INDEX(Kalender!EK$81:EK$110,MAX(1,$F37))&gt;INDEX(Kalender!$B$81:$B$110,MAX(1,$F37)))),2,0))</f>
        <v>0</v>
      </c>
      <c r="EL37" s="5" t="n">
        <f aca="false">IF(Kalender!EL37&lt;&gt;1,0,IF(AND($B37&gt;0,INDEX(Kalender!EL$68:EL$77,MAX(1,$B37))&gt;INDEX(Kalender!$B$68:$B$77,MAX(1,$B37))),1,0)+IF(OR(AND($C37&gt;0,INDEX(Kalender!EL$81:EL$110,MAX(1,$C37))&gt;INDEX(Kalender!$B$81:$B$110,MAX(1,$C37))),AND($D37&gt;0,INDEX(Kalender!EL$81:EL$110,MAX(1,$D37))&gt;INDEX(Kalender!$B$81:$B$110,MAX(1,$D37))),AND($E37&gt;0,INDEX(Kalender!EL$81:EL$110,MAX(1,$E37))&gt;INDEX(Kalender!$B$81:$B$110,MAX(1,$E37))),AND($F37&gt;0,INDEX(Kalender!EL$81:EL$110,MAX(1,$F37))&gt;INDEX(Kalender!$B$81:$B$110,MAX(1,$F37)))),2,0))</f>
        <v>0</v>
      </c>
      <c r="EM37" s="5" t="n">
        <f aca="false">IF(Kalender!EM37&lt;&gt;1,0,IF(AND($B37&gt;0,INDEX(Kalender!EM$68:EM$77,MAX(1,$B37))&gt;INDEX(Kalender!$B$68:$B$77,MAX(1,$B37))),1,0)+IF(OR(AND($C37&gt;0,INDEX(Kalender!EM$81:EM$110,MAX(1,$C37))&gt;INDEX(Kalender!$B$81:$B$110,MAX(1,$C37))),AND($D37&gt;0,INDEX(Kalender!EM$81:EM$110,MAX(1,$D37))&gt;INDEX(Kalender!$B$81:$B$110,MAX(1,$D37))),AND($E37&gt;0,INDEX(Kalender!EM$81:EM$110,MAX(1,$E37))&gt;INDEX(Kalender!$B$81:$B$110,MAX(1,$E37))),AND($F37&gt;0,INDEX(Kalender!EM$81:EM$110,MAX(1,$F37))&gt;INDEX(Kalender!$B$81:$B$110,MAX(1,$F37)))),2,0))</f>
        <v>0</v>
      </c>
      <c r="EN37" s="5" t="n">
        <f aca="false">IF(Kalender!EN37&lt;&gt;1,0,IF(AND($B37&gt;0,INDEX(Kalender!EN$68:EN$77,MAX(1,$B37))&gt;INDEX(Kalender!$B$68:$B$77,MAX(1,$B37))),1,0)+IF(OR(AND($C37&gt;0,INDEX(Kalender!EN$81:EN$110,MAX(1,$C37))&gt;INDEX(Kalender!$B$81:$B$110,MAX(1,$C37))),AND($D37&gt;0,INDEX(Kalender!EN$81:EN$110,MAX(1,$D37))&gt;INDEX(Kalender!$B$81:$B$110,MAX(1,$D37))),AND($E37&gt;0,INDEX(Kalender!EN$81:EN$110,MAX(1,$E37))&gt;INDEX(Kalender!$B$81:$B$110,MAX(1,$E37))),AND($F37&gt;0,INDEX(Kalender!EN$81:EN$110,MAX(1,$F37))&gt;INDEX(Kalender!$B$81:$B$110,MAX(1,$F37)))),2,0))</f>
        <v>0</v>
      </c>
      <c r="EO37" s="5" t="n">
        <f aca="false">IF(Kalender!EO37&lt;&gt;1,0,IF(AND($B37&gt;0,INDEX(Kalender!EO$68:EO$77,MAX(1,$B37))&gt;INDEX(Kalender!$B$68:$B$77,MAX(1,$B37))),1,0)+IF(OR(AND($C37&gt;0,INDEX(Kalender!EO$81:EO$110,MAX(1,$C37))&gt;INDEX(Kalender!$B$81:$B$110,MAX(1,$C37))),AND($D37&gt;0,INDEX(Kalender!EO$81:EO$110,MAX(1,$D37))&gt;INDEX(Kalender!$B$81:$B$110,MAX(1,$D37))),AND($E37&gt;0,INDEX(Kalender!EO$81:EO$110,MAX(1,$E37))&gt;INDEX(Kalender!$B$81:$B$110,MAX(1,$E37))),AND($F37&gt;0,INDEX(Kalender!EO$81:EO$110,MAX(1,$F37))&gt;INDEX(Kalender!$B$81:$B$110,MAX(1,$F37)))),2,0))</f>
        <v>0</v>
      </c>
      <c r="EP37" s="5" t="n">
        <f aca="false">IF(Kalender!EP37&lt;&gt;1,0,IF(AND($B37&gt;0,INDEX(Kalender!EP$68:EP$77,MAX(1,$B37))&gt;INDEX(Kalender!$B$68:$B$77,MAX(1,$B37))),1,0)+IF(OR(AND($C37&gt;0,INDEX(Kalender!EP$81:EP$110,MAX(1,$C37))&gt;INDEX(Kalender!$B$81:$B$110,MAX(1,$C37))),AND($D37&gt;0,INDEX(Kalender!EP$81:EP$110,MAX(1,$D37))&gt;INDEX(Kalender!$B$81:$B$110,MAX(1,$D37))),AND($E37&gt;0,INDEX(Kalender!EP$81:EP$110,MAX(1,$E37))&gt;INDEX(Kalender!$B$81:$B$110,MAX(1,$E37))),AND($F37&gt;0,INDEX(Kalender!EP$81:EP$110,MAX(1,$F37))&gt;INDEX(Kalender!$B$81:$B$110,MAX(1,$F37)))),2,0))</f>
        <v>0</v>
      </c>
      <c r="EQ37" s="5" t="n">
        <f aca="false">IF(Kalender!EQ37&lt;&gt;1,0,IF(AND($B37&gt;0,INDEX(Kalender!EQ$68:EQ$77,MAX(1,$B37))&gt;INDEX(Kalender!$B$68:$B$77,MAX(1,$B37))),1,0)+IF(OR(AND($C37&gt;0,INDEX(Kalender!EQ$81:EQ$110,MAX(1,$C37))&gt;INDEX(Kalender!$B$81:$B$110,MAX(1,$C37))),AND($D37&gt;0,INDEX(Kalender!EQ$81:EQ$110,MAX(1,$D37))&gt;INDEX(Kalender!$B$81:$B$110,MAX(1,$D37))),AND($E37&gt;0,INDEX(Kalender!EQ$81:EQ$110,MAX(1,$E37))&gt;INDEX(Kalender!$B$81:$B$110,MAX(1,$E37))),AND($F37&gt;0,INDEX(Kalender!EQ$81:EQ$110,MAX(1,$F37))&gt;INDEX(Kalender!$B$81:$B$110,MAX(1,$F37)))),2,0))</f>
        <v>0</v>
      </c>
      <c r="ER37" s="5" t="n">
        <f aca="false">IF(Kalender!ER37&lt;&gt;1,0,IF(AND($B37&gt;0,INDEX(Kalender!ER$68:ER$77,MAX(1,$B37))&gt;INDEX(Kalender!$B$68:$B$77,MAX(1,$B37))),1,0)+IF(OR(AND($C37&gt;0,INDEX(Kalender!ER$81:ER$110,MAX(1,$C37))&gt;INDEX(Kalender!$B$81:$B$110,MAX(1,$C37))),AND($D37&gt;0,INDEX(Kalender!ER$81:ER$110,MAX(1,$D37))&gt;INDEX(Kalender!$B$81:$B$110,MAX(1,$D37))),AND($E37&gt;0,INDEX(Kalender!ER$81:ER$110,MAX(1,$E37))&gt;INDEX(Kalender!$B$81:$B$110,MAX(1,$E37))),AND($F37&gt;0,INDEX(Kalender!ER$81:ER$110,MAX(1,$F37))&gt;INDEX(Kalender!$B$81:$B$110,MAX(1,$F37)))),2,0))</f>
        <v>0</v>
      </c>
      <c r="ES37" s="5" t="n">
        <f aca="false">IF(Kalender!ES37&lt;&gt;1,0,IF(AND($B37&gt;0,INDEX(Kalender!ES$68:ES$77,MAX(1,$B37))&gt;INDEX(Kalender!$B$68:$B$77,MAX(1,$B37))),1,0)+IF(OR(AND($C37&gt;0,INDEX(Kalender!ES$81:ES$110,MAX(1,$C37))&gt;INDEX(Kalender!$B$81:$B$110,MAX(1,$C37))),AND($D37&gt;0,INDEX(Kalender!ES$81:ES$110,MAX(1,$D37))&gt;INDEX(Kalender!$B$81:$B$110,MAX(1,$D37))),AND($E37&gt;0,INDEX(Kalender!ES$81:ES$110,MAX(1,$E37))&gt;INDEX(Kalender!$B$81:$B$110,MAX(1,$E37))),AND($F37&gt;0,INDEX(Kalender!ES$81:ES$110,MAX(1,$F37))&gt;INDEX(Kalender!$B$81:$B$110,MAX(1,$F37)))),2,0))</f>
        <v>0</v>
      </c>
      <c r="ET37" s="5" t="n">
        <f aca="false">IF(Kalender!ET37&lt;&gt;1,0,IF(AND($B37&gt;0,INDEX(Kalender!ET$68:ET$77,MAX(1,$B37))&gt;INDEX(Kalender!$B$68:$B$77,MAX(1,$B37))),1,0)+IF(OR(AND($C37&gt;0,INDEX(Kalender!ET$81:ET$110,MAX(1,$C37))&gt;INDEX(Kalender!$B$81:$B$110,MAX(1,$C37))),AND($D37&gt;0,INDEX(Kalender!ET$81:ET$110,MAX(1,$D37))&gt;INDEX(Kalender!$B$81:$B$110,MAX(1,$D37))),AND($E37&gt;0,INDEX(Kalender!ET$81:ET$110,MAX(1,$E37))&gt;INDEX(Kalender!$B$81:$B$110,MAX(1,$E37))),AND($F37&gt;0,INDEX(Kalender!ET$81:ET$110,MAX(1,$F37))&gt;INDEX(Kalender!$B$81:$B$110,MAX(1,$F37)))),2,0))</f>
        <v>0</v>
      </c>
      <c r="EU37" s="5" t="n">
        <f aca="false">IF(Kalender!EU37&lt;&gt;1,0,IF(AND($B37&gt;0,INDEX(Kalender!EU$68:EU$77,MAX(1,$B37))&gt;INDEX(Kalender!$B$68:$B$77,MAX(1,$B37))),1,0)+IF(OR(AND($C37&gt;0,INDEX(Kalender!EU$81:EU$110,MAX(1,$C37))&gt;INDEX(Kalender!$B$81:$B$110,MAX(1,$C37))),AND($D37&gt;0,INDEX(Kalender!EU$81:EU$110,MAX(1,$D37))&gt;INDEX(Kalender!$B$81:$B$110,MAX(1,$D37))),AND($E37&gt;0,INDEX(Kalender!EU$81:EU$110,MAX(1,$E37))&gt;INDEX(Kalender!$B$81:$B$110,MAX(1,$E37))),AND($F37&gt;0,INDEX(Kalender!EU$81:EU$110,MAX(1,$F37))&gt;INDEX(Kalender!$B$81:$B$110,MAX(1,$F37)))),2,0))</f>
        <v>0</v>
      </c>
      <c r="EV37" s="5" t="n">
        <f aca="false">IF(Kalender!EV37&lt;&gt;1,0,IF(AND($B37&gt;0,INDEX(Kalender!EV$68:EV$77,MAX(1,$B37))&gt;INDEX(Kalender!$B$68:$B$77,MAX(1,$B37))),1,0)+IF(OR(AND($C37&gt;0,INDEX(Kalender!EV$81:EV$110,MAX(1,$C37))&gt;INDEX(Kalender!$B$81:$B$110,MAX(1,$C37))),AND($D37&gt;0,INDEX(Kalender!EV$81:EV$110,MAX(1,$D37))&gt;INDEX(Kalender!$B$81:$B$110,MAX(1,$D37))),AND($E37&gt;0,INDEX(Kalender!EV$81:EV$110,MAX(1,$E37))&gt;INDEX(Kalender!$B$81:$B$110,MAX(1,$E37))),AND($F37&gt;0,INDEX(Kalender!EV$81:EV$110,MAX(1,$F37))&gt;INDEX(Kalender!$B$81:$B$110,MAX(1,$F37)))),2,0))</f>
        <v>0</v>
      </c>
      <c r="EW37" s="5" t="n">
        <f aca="false">IF(Kalender!EW37&lt;&gt;1,0,IF(AND($B37&gt;0,INDEX(Kalender!EW$68:EW$77,MAX(1,$B37))&gt;INDEX(Kalender!$B$68:$B$77,MAX(1,$B37))),1,0)+IF(OR(AND($C37&gt;0,INDEX(Kalender!EW$81:EW$110,MAX(1,$C37))&gt;INDEX(Kalender!$B$81:$B$110,MAX(1,$C37))),AND($D37&gt;0,INDEX(Kalender!EW$81:EW$110,MAX(1,$D37))&gt;INDEX(Kalender!$B$81:$B$110,MAX(1,$D37))),AND($E37&gt;0,INDEX(Kalender!EW$81:EW$110,MAX(1,$E37))&gt;INDEX(Kalender!$B$81:$B$110,MAX(1,$E37))),AND($F37&gt;0,INDEX(Kalender!EW$81:EW$110,MAX(1,$F37))&gt;INDEX(Kalender!$B$81:$B$110,MAX(1,$F37)))),2,0))</f>
        <v>0</v>
      </c>
      <c r="EX37" s="5" t="n">
        <f aca="false">IF(Kalender!EX37&lt;&gt;1,0,IF(AND($B37&gt;0,INDEX(Kalender!EX$68:EX$77,MAX(1,$B37))&gt;INDEX(Kalender!$B$68:$B$77,MAX(1,$B37))),1,0)+IF(OR(AND($C37&gt;0,INDEX(Kalender!EX$81:EX$110,MAX(1,$C37))&gt;INDEX(Kalender!$B$81:$B$110,MAX(1,$C37))),AND($D37&gt;0,INDEX(Kalender!EX$81:EX$110,MAX(1,$D37))&gt;INDEX(Kalender!$B$81:$B$110,MAX(1,$D37))),AND($E37&gt;0,INDEX(Kalender!EX$81:EX$110,MAX(1,$E37))&gt;INDEX(Kalender!$B$81:$B$110,MAX(1,$E37))),AND($F37&gt;0,INDEX(Kalender!EX$81:EX$110,MAX(1,$F37))&gt;INDEX(Kalender!$B$81:$B$110,MAX(1,$F37)))),2,0))</f>
        <v>0</v>
      </c>
      <c r="EY37" s="5" t="n">
        <f aca="false">IF(Kalender!EY37&lt;&gt;1,0,IF(AND($B37&gt;0,INDEX(Kalender!EY$68:EY$77,MAX(1,$B37))&gt;INDEX(Kalender!$B$68:$B$77,MAX(1,$B37))),1,0)+IF(OR(AND($C37&gt;0,INDEX(Kalender!EY$81:EY$110,MAX(1,$C37))&gt;INDEX(Kalender!$B$81:$B$110,MAX(1,$C37))),AND($D37&gt;0,INDEX(Kalender!EY$81:EY$110,MAX(1,$D37))&gt;INDEX(Kalender!$B$81:$B$110,MAX(1,$D37))),AND($E37&gt;0,INDEX(Kalender!EY$81:EY$110,MAX(1,$E37))&gt;INDEX(Kalender!$B$81:$B$110,MAX(1,$E37))),AND($F37&gt;0,INDEX(Kalender!EY$81:EY$110,MAX(1,$F37))&gt;INDEX(Kalender!$B$81:$B$110,MAX(1,$F37)))),2,0))</f>
        <v>0</v>
      </c>
      <c r="EZ37" s="5" t="n">
        <f aca="false">IF(Kalender!EZ37&lt;&gt;1,0,IF(AND($B37&gt;0,INDEX(Kalender!EZ$68:EZ$77,MAX(1,$B37))&gt;INDEX(Kalender!$B$68:$B$77,MAX(1,$B37))),1,0)+IF(OR(AND($C37&gt;0,INDEX(Kalender!EZ$81:EZ$110,MAX(1,$C37))&gt;INDEX(Kalender!$B$81:$B$110,MAX(1,$C37))),AND($D37&gt;0,INDEX(Kalender!EZ$81:EZ$110,MAX(1,$D37))&gt;INDEX(Kalender!$B$81:$B$110,MAX(1,$D37))),AND($E37&gt;0,INDEX(Kalender!EZ$81:EZ$110,MAX(1,$E37))&gt;INDEX(Kalender!$B$81:$B$110,MAX(1,$E37))),AND($F37&gt;0,INDEX(Kalender!EZ$81:EZ$110,MAX(1,$F37))&gt;INDEX(Kalender!$B$81:$B$110,MAX(1,$F37)))),2,0))</f>
        <v>0</v>
      </c>
      <c r="FA37" s="5" t="n">
        <f aca="false">IF(Kalender!FA37&lt;&gt;1,0,IF(AND($B37&gt;0,INDEX(Kalender!FA$68:FA$77,MAX(1,$B37))&gt;INDEX(Kalender!$B$68:$B$77,MAX(1,$B37))),1,0)+IF(OR(AND($C37&gt;0,INDEX(Kalender!FA$81:FA$110,MAX(1,$C37))&gt;INDEX(Kalender!$B$81:$B$110,MAX(1,$C37))),AND($D37&gt;0,INDEX(Kalender!FA$81:FA$110,MAX(1,$D37))&gt;INDEX(Kalender!$B$81:$B$110,MAX(1,$D37))),AND($E37&gt;0,INDEX(Kalender!FA$81:FA$110,MAX(1,$E37))&gt;INDEX(Kalender!$B$81:$B$110,MAX(1,$E37))),AND($F37&gt;0,INDEX(Kalender!FA$81:FA$110,MAX(1,$F37))&gt;INDEX(Kalender!$B$81:$B$110,MAX(1,$F37)))),2,0))</f>
        <v>0</v>
      </c>
      <c r="FB37" s="5" t="n">
        <f aca="false">IF(Kalender!FB37&lt;&gt;1,0,IF(AND($B37&gt;0,INDEX(Kalender!FB$68:FB$77,MAX(1,$B37))&gt;INDEX(Kalender!$B$68:$B$77,MAX(1,$B37))),1,0)+IF(OR(AND($C37&gt;0,INDEX(Kalender!FB$81:FB$110,MAX(1,$C37))&gt;INDEX(Kalender!$B$81:$B$110,MAX(1,$C37))),AND($D37&gt;0,INDEX(Kalender!FB$81:FB$110,MAX(1,$D37))&gt;INDEX(Kalender!$B$81:$B$110,MAX(1,$D37))),AND($E37&gt;0,INDEX(Kalender!FB$81:FB$110,MAX(1,$E37))&gt;INDEX(Kalender!$B$81:$B$110,MAX(1,$E37))),AND($F37&gt;0,INDEX(Kalender!FB$81:FB$110,MAX(1,$F37))&gt;INDEX(Kalender!$B$81:$B$110,MAX(1,$F37)))),2,0))</f>
        <v>0</v>
      </c>
      <c r="FC37" s="5" t="n">
        <f aca="false">IF(Kalender!FC37&lt;&gt;1,0,IF(AND($B37&gt;0,INDEX(Kalender!FC$68:FC$77,MAX(1,$B37))&gt;INDEX(Kalender!$B$68:$B$77,MAX(1,$B37))),1,0)+IF(OR(AND($C37&gt;0,INDEX(Kalender!FC$81:FC$110,MAX(1,$C37))&gt;INDEX(Kalender!$B$81:$B$110,MAX(1,$C37))),AND($D37&gt;0,INDEX(Kalender!FC$81:FC$110,MAX(1,$D37))&gt;INDEX(Kalender!$B$81:$B$110,MAX(1,$D37))),AND($E37&gt;0,INDEX(Kalender!FC$81:FC$110,MAX(1,$E37))&gt;INDEX(Kalender!$B$81:$B$110,MAX(1,$E37))),AND($F37&gt;0,INDEX(Kalender!FC$81:FC$110,MAX(1,$F37))&gt;INDEX(Kalender!$B$81:$B$110,MAX(1,$F37)))),2,0))</f>
        <v>0</v>
      </c>
      <c r="FD37" s="5" t="n">
        <f aca="false">IF(Kalender!FD37&lt;&gt;1,0,IF(AND($B37&gt;0,INDEX(Kalender!FD$68:FD$77,MAX(1,$B37))&gt;INDEX(Kalender!$B$68:$B$77,MAX(1,$B37))),1,0)+IF(OR(AND($C37&gt;0,INDEX(Kalender!FD$81:FD$110,MAX(1,$C37))&gt;INDEX(Kalender!$B$81:$B$110,MAX(1,$C37))),AND($D37&gt;0,INDEX(Kalender!FD$81:FD$110,MAX(1,$D37))&gt;INDEX(Kalender!$B$81:$B$110,MAX(1,$D37))),AND($E37&gt;0,INDEX(Kalender!FD$81:FD$110,MAX(1,$E37))&gt;INDEX(Kalender!$B$81:$B$110,MAX(1,$E37))),AND($F37&gt;0,INDEX(Kalender!FD$81:FD$110,MAX(1,$F37))&gt;INDEX(Kalender!$B$81:$B$110,MAX(1,$F37)))),2,0))</f>
        <v>0</v>
      </c>
      <c r="FE37" s="5" t="n">
        <f aca="false">IF(Kalender!FE37&lt;&gt;1,0,IF(AND($B37&gt;0,INDEX(Kalender!FE$68:FE$77,MAX(1,$B37))&gt;INDEX(Kalender!$B$68:$B$77,MAX(1,$B37))),1,0)+IF(OR(AND($C37&gt;0,INDEX(Kalender!FE$81:FE$110,MAX(1,$C37))&gt;INDEX(Kalender!$B$81:$B$110,MAX(1,$C37))),AND($D37&gt;0,INDEX(Kalender!FE$81:FE$110,MAX(1,$D37))&gt;INDEX(Kalender!$B$81:$B$110,MAX(1,$D37))),AND($E37&gt;0,INDEX(Kalender!FE$81:FE$110,MAX(1,$E37))&gt;INDEX(Kalender!$B$81:$B$110,MAX(1,$E37))),AND($F37&gt;0,INDEX(Kalender!FE$81:FE$110,MAX(1,$F37))&gt;INDEX(Kalender!$B$81:$B$110,MAX(1,$F37)))),2,0))</f>
        <v>0</v>
      </c>
      <c r="FF37" s="5" t="n">
        <f aca="false">IF(Kalender!FF37&lt;&gt;1,0,IF(AND($B37&gt;0,INDEX(Kalender!FF$68:FF$77,MAX(1,$B37))&gt;INDEX(Kalender!$B$68:$B$77,MAX(1,$B37))),1,0)+IF(OR(AND($C37&gt;0,INDEX(Kalender!FF$81:FF$110,MAX(1,$C37))&gt;INDEX(Kalender!$B$81:$B$110,MAX(1,$C37))),AND($D37&gt;0,INDEX(Kalender!FF$81:FF$110,MAX(1,$D37))&gt;INDEX(Kalender!$B$81:$B$110,MAX(1,$D37))),AND($E37&gt;0,INDEX(Kalender!FF$81:FF$110,MAX(1,$E37))&gt;INDEX(Kalender!$B$81:$B$110,MAX(1,$E37))),AND($F37&gt;0,INDEX(Kalender!FF$81:FF$110,MAX(1,$F37))&gt;INDEX(Kalender!$B$81:$B$110,MAX(1,$F37)))),2,0))</f>
        <v>0</v>
      </c>
      <c r="FG37" s="5" t="n">
        <f aca="false">IF(Kalender!FG37&lt;&gt;1,0,IF(AND($B37&gt;0,INDEX(Kalender!FG$68:FG$77,MAX(1,$B37))&gt;INDEX(Kalender!$B$68:$B$77,MAX(1,$B37))),1,0)+IF(OR(AND($C37&gt;0,INDEX(Kalender!FG$81:FG$110,MAX(1,$C37))&gt;INDEX(Kalender!$B$81:$B$110,MAX(1,$C37))),AND($D37&gt;0,INDEX(Kalender!FG$81:FG$110,MAX(1,$D37))&gt;INDEX(Kalender!$B$81:$B$110,MAX(1,$D37))),AND($E37&gt;0,INDEX(Kalender!FG$81:FG$110,MAX(1,$E37))&gt;INDEX(Kalender!$B$81:$B$110,MAX(1,$E37))),AND($F37&gt;0,INDEX(Kalender!FG$81:FG$110,MAX(1,$F37))&gt;INDEX(Kalender!$B$81:$B$110,MAX(1,$F37)))),2,0))</f>
        <v>0</v>
      </c>
      <c r="FH37" s="5" t="n">
        <f aca="false">IF(Kalender!FH37&lt;&gt;1,0,IF(AND($B37&gt;0,INDEX(Kalender!FH$68:FH$77,MAX(1,$B37))&gt;INDEX(Kalender!$B$68:$B$77,MAX(1,$B37))),1,0)+IF(OR(AND($C37&gt;0,INDEX(Kalender!FH$81:FH$110,MAX(1,$C37))&gt;INDEX(Kalender!$B$81:$B$110,MAX(1,$C37))),AND($D37&gt;0,INDEX(Kalender!FH$81:FH$110,MAX(1,$D37))&gt;INDEX(Kalender!$B$81:$B$110,MAX(1,$D37))),AND($E37&gt;0,INDEX(Kalender!FH$81:FH$110,MAX(1,$E37))&gt;INDEX(Kalender!$B$81:$B$110,MAX(1,$E37))),AND($F37&gt;0,INDEX(Kalender!FH$81:FH$110,MAX(1,$F37))&gt;INDEX(Kalender!$B$81:$B$110,MAX(1,$F37)))),2,0))</f>
        <v>0</v>
      </c>
      <c r="FI37" s="5" t="n">
        <f aca="false">IF(Kalender!FI37&lt;&gt;1,0,IF(AND($B37&gt;0,INDEX(Kalender!FI$68:FI$77,MAX(1,$B37))&gt;INDEX(Kalender!$B$68:$B$77,MAX(1,$B37))),1,0)+IF(OR(AND($C37&gt;0,INDEX(Kalender!FI$81:FI$110,MAX(1,$C37))&gt;INDEX(Kalender!$B$81:$B$110,MAX(1,$C37))),AND($D37&gt;0,INDEX(Kalender!FI$81:FI$110,MAX(1,$D37))&gt;INDEX(Kalender!$B$81:$B$110,MAX(1,$D37))),AND($E37&gt;0,INDEX(Kalender!FI$81:FI$110,MAX(1,$E37))&gt;INDEX(Kalender!$B$81:$B$110,MAX(1,$E37))),AND($F37&gt;0,INDEX(Kalender!FI$81:FI$110,MAX(1,$F37))&gt;INDEX(Kalender!$B$81:$B$110,MAX(1,$F37)))),2,0))</f>
        <v>0</v>
      </c>
      <c r="FJ37" s="5" t="n">
        <f aca="false">IF(Kalender!FJ37&lt;&gt;1,0,IF(AND($B37&gt;0,INDEX(Kalender!FJ$68:FJ$77,MAX(1,$B37))&gt;INDEX(Kalender!$B$68:$B$77,MAX(1,$B37))),1,0)+IF(OR(AND($C37&gt;0,INDEX(Kalender!FJ$81:FJ$110,MAX(1,$C37))&gt;INDEX(Kalender!$B$81:$B$110,MAX(1,$C37))),AND($D37&gt;0,INDEX(Kalender!FJ$81:FJ$110,MAX(1,$D37))&gt;INDEX(Kalender!$B$81:$B$110,MAX(1,$D37))),AND($E37&gt;0,INDEX(Kalender!FJ$81:FJ$110,MAX(1,$E37))&gt;INDEX(Kalender!$B$81:$B$110,MAX(1,$E37))),AND($F37&gt;0,INDEX(Kalender!FJ$81:FJ$110,MAX(1,$F37))&gt;INDEX(Kalender!$B$81:$B$110,MAX(1,$F37)))),2,0))</f>
        <v>0</v>
      </c>
      <c r="FK37" s="5" t="n">
        <f aca="false">IF(Kalender!FK37&lt;&gt;1,0,IF(AND($B37&gt;0,INDEX(Kalender!FK$68:FK$77,MAX(1,$B37))&gt;INDEX(Kalender!$B$68:$B$77,MAX(1,$B37))),1,0)+IF(OR(AND($C37&gt;0,INDEX(Kalender!FK$81:FK$110,MAX(1,$C37))&gt;INDEX(Kalender!$B$81:$B$110,MAX(1,$C37))),AND($D37&gt;0,INDEX(Kalender!FK$81:FK$110,MAX(1,$D37))&gt;INDEX(Kalender!$B$81:$B$110,MAX(1,$D37))),AND($E37&gt;0,INDEX(Kalender!FK$81:FK$110,MAX(1,$E37))&gt;INDEX(Kalender!$B$81:$B$110,MAX(1,$E37))),AND($F37&gt;0,INDEX(Kalender!FK$81:FK$110,MAX(1,$F37))&gt;INDEX(Kalender!$B$81:$B$110,MAX(1,$F37)))),2,0))</f>
        <v>0</v>
      </c>
      <c r="FL37" s="5" t="n">
        <f aca="false">IF(Kalender!FL37&lt;&gt;1,0,IF(AND($B37&gt;0,INDEX(Kalender!FL$68:FL$77,MAX(1,$B37))&gt;INDEX(Kalender!$B$68:$B$77,MAX(1,$B37))),1,0)+IF(OR(AND($C37&gt;0,INDEX(Kalender!FL$81:FL$110,MAX(1,$C37))&gt;INDEX(Kalender!$B$81:$B$110,MAX(1,$C37))),AND($D37&gt;0,INDEX(Kalender!FL$81:FL$110,MAX(1,$D37))&gt;INDEX(Kalender!$B$81:$B$110,MAX(1,$D37))),AND($E37&gt;0,INDEX(Kalender!FL$81:FL$110,MAX(1,$E37))&gt;INDEX(Kalender!$B$81:$B$110,MAX(1,$E37))),AND($F37&gt;0,INDEX(Kalender!FL$81:FL$110,MAX(1,$F37))&gt;INDEX(Kalender!$B$81:$B$110,MAX(1,$F37)))),2,0))</f>
        <v>0</v>
      </c>
      <c r="FM37" s="5" t="n">
        <f aca="false">IF(Kalender!FM37&lt;&gt;1,0,IF(AND($B37&gt;0,INDEX(Kalender!FM$68:FM$77,MAX(1,$B37))&gt;INDEX(Kalender!$B$68:$B$77,MAX(1,$B37))),1,0)+IF(OR(AND($C37&gt;0,INDEX(Kalender!FM$81:FM$110,MAX(1,$C37))&gt;INDEX(Kalender!$B$81:$B$110,MAX(1,$C37))),AND($D37&gt;0,INDEX(Kalender!FM$81:FM$110,MAX(1,$D37))&gt;INDEX(Kalender!$B$81:$B$110,MAX(1,$D37))),AND($E37&gt;0,INDEX(Kalender!FM$81:FM$110,MAX(1,$E37))&gt;INDEX(Kalender!$B$81:$B$110,MAX(1,$E37))),AND($F37&gt;0,INDEX(Kalender!FM$81:FM$110,MAX(1,$F37))&gt;INDEX(Kalender!$B$81:$B$110,MAX(1,$F37)))),2,0))</f>
        <v>0</v>
      </c>
      <c r="FN37" s="5" t="n">
        <f aca="false">IF(Kalender!FN37&lt;&gt;1,0,IF(AND($B37&gt;0,INDEX(Kalender!FN$68:FN$77,MAX(1,$B37))&gt;INDEX(Kalender!$B$68:$B$77,MAX(1,$B37))),1,0)+IF(OR(AND($C37&gt;0,INDEX(Kalender!FN$81:FN$110,MAX(1,$C37))&gt;INDEX(Kalender!$B$81:$B$110,MAX(1,$C37))),AND($D37&gt;0,INDEX(Kalender!FN$81:FN$110,MAX(1,$D37))&gt;INDEX(Kalender!$B$81:$B$110,MAX(1,$D37))),AND($E37&gt;0,INDEX(Kalender!FN$81:FN$110,MAX(1,$E37))&gt;INDEX(Kalender!$B$81:$B$110,MAX(1,$E37))),AND($F37&gt;0,INDEX(Kalender!FN$81:FN$110,MAX(1,$F37))&gt;INDEX(Kalender!$B$81:$B$110,MAX(1,$F37)))),2,0))</f>
        <v>0</v>
      </c>
      <c r="FO37" s="5" t="n">
        <f aca="false">IF(Kalender!FO37&lt;&gt;1,0,IF(AND($B37&gt;0,INDEX(Kalender!FO$68:FO$77,MAX(1,$B37))&gt;INDEX(Kalender!$B$68:$B$77,MAX(1,$B37))),1,0)+IF(OR(AND($C37&gt;0,INDEX(Kalender!FO$81:FO$110,MAX(1,$C37))&gt;INDEX(Kalender!$B$81:$B$110,MAX(1,$C37))),AND($D37&gt;0,INDEX(Kalender!FO$81:FO$110,MAX(1,$D37))&gt;INDEX(Kalender!$B$81:$B$110,MAX(1,$D37))),AND($E37&gt;0,INDEX(Kalender!FO$81:FO$110,MAX(1,$E37))&gt;INDEX(Kalender!$B$81:$B$110,MAX(1,$E37))),AND($F37&gt;0,INDEX(Kalender!FO$81:FO$110,MAX(1,$F37))&gt;INDEX(Kalender!$B$81:$B$110,MAX(1,$F37)))),2,0))</f>
        <v>0</v>
      </c>
      <c r="FP37" s="5" t="n">
        <f aca="false">IF(Kalender!FP37&lt;&gt;1,0,IF(AND($B37&gt;0,INDEX(Kalender!FP$68:FP$77,MAX(1,$B37))&gt;INDEX(Kalender!$B$68:$B$77,MAX(1,$B37))),1,0)+IF(OR(AND($C37&gt;0,INDEX(Kalender!FP$81:FP$110,MAX(1,$C37))&gt;INDEX(Kalender!$B$81:$B$110,MAX(1,$C37))),AND($D37&gt;0,INDEX(Kalender!FP$81:FP$110,MAX(1,$D37))&gt;INDEX(Kalender!$B$81:$B$110,MAX(1,$D37))),AND($E37&gt;0,INDEX(Kalender!FP$81:FP$110,MAX(1,$E37))&gt;INDEX(Kalender!$B$81:$B$110,MAX(1,$E37))),AND($F37&gt;0,INDEX(Kalender!FP$81:FP$110,MAX(1,$F37))&gt;INDEX(Kalender!$B$81:$B$110,MAX(1,$F37)))),2,0))</f>
        <v>0</v>
      </c>
      <c r="FQ37" s="5" t="n">
        <f aca="false">IF(Kalender!FQ37&lt;&gt;1,0,IF(AND($B37&gt;0,INDEX(Kalender!FQ$68:FQ$77,MAX(1,$B37))&gt;INDEX(Kalender!$B$68:$B$77,MAX(1,$B37))),1,0)+IF(OR(AND($C37&gt;0,INDEX(Kalender!FQ$81:FQ$110,MAX(1,$C37))&gt;INDEX(Kalender!$B$81:$B$110,MAX(1,$C37))),AND($D37&gt;0,INDEX(Kalender!FQ$81:FQ$110,MAX(1,$D37))&gt;INDEX(Kalender!$B$81:$B$110,MAX(1,$D37))),AND($E37&gt;0,INDEX(Kalender!FQ$81:FQ$110,MAX(1,$E37))&gt;INDEX(Kalender!$B$81:$B$110,MAX(1,$E37))),AND($F37&gt;0,INDEX(Kalender!FQ$81:FQ$110,MAX(1,$F37))&gt;INDEX(Kalender!$B$81:$B$110,MAX(1,$F37)))),2,0))</f>
        <v>0</v>
      </c>
      <c r="FR37" s="5" t="n">
        <f aca="false">IF(Kalender!FR37&lt;&gt;1,0,IF(AND($B37&gt;0,INDEX(Kalender!FR$68:FR$77,MAX(1,$B37))&gt;INDEX(Kalender!$B$68:$B$77,MAX(1,$B37))),1,0)+IF(OR(AND($C37&gt;0,INDEX(Kalender!FR$81:FR$110,MAX(1,$C37))&gt;INDEX(Kalender!$B$81:$B$110,MAX(1,$C37))),AND($D37&gt;0,INDEX(Kalender!FR$81:FR$110,MAX(1,$D37))&gt;INDEX(Kalender!$B$81:$B$110,MAX(1,$D37))),AND($E37&gt;0,INDEX(Kalender!FR$81:FR$110,MAX(1,$E37))&gt;INDEX(Kalender!$B$81:$B$110,MAX(1,$E37))),AND($F37&gt;0,INDEX(Kalender!FR$81:FR$110,MAX(1,$F37))&gt;INDEX(Kalender!$B$81:$B$110,MAX(1,$F37)))),2,0))</f>
        <v>0</v>
      </c>
      <c r="FS37" s="5" t="n">
        <f aca="false">IF(Kalender!FS37&lt;&gt;1,0,IF(AND($B37&gt;0,INDEX(Kalender!FS$68:FS$77,MAX(1,$B37))&gt;INDEX(Kalender!$B$68:$B$77,MAX(1,$B37))),1,0)+IF(OR(AND($C37&gt;0,INDEX(Kalender!FS$81:FS$110,MAX(1,$C37))&gt;INDEX(Kalender!$B$81:$B$110,MAX(1,$C37))),AND($D37&gt;0,INDEX(Kalender!FS$81:FS$110,MAX(1,$D37))&gt;INDEX(Kalender!$B$81:$B$110,MAX(1,$D37))),AND($E37&gt;0,INDEX(Kalender!FS$81:FS$110,MAX(1,$E37))&gt;INDEX(Kalender!$B$81:$B$110,MAX(1,$E37))),AND($F37&gt;0,INDEX(Kalender!FS$81:FS$110,MAX(1,$F37))&gt;INDEX(Kalender!$B$81:$B$110,MAX(1,$F37)))),2,0))</f>
        <v>0</v>
      </c>
      <c r="FT37" s="5" t="n">
        <f aca="false">IF(Kalender!FT37&lt;&gt;1,0,IF(AND($B37&gt;0,INDEX(Kalender!FT$68:FT$77,MAX(1,$B37))&gt;INDEX(Kalender!$B$68:$B$77,MAX(1,$B37))),1,0)+IF(OR(AND($C37&gt;0,INDEX(Kalender!FT$81:FT$110,MAX(1,$C37))&gt;INDEX(Kalender!$B$81:$B$110,MAX(1,$C37))),AND($D37&gt;0,INDEX(Kalender!FT$81:FT$110,MAX(1,$D37))&gt;INDEX(Kalender!$B$81:$B$110,MAX(1,$D37))),AND($E37&gt;0,INDEX(Kalender!FT$81:FT$110,MAX(1,$E37))&gt;INDEX(Kalender!$B$81:$B$110,MAX(1,$E37))),AND($F37&gt;0,INDEX(Kalender!FT$81:FT$110,MAX(1,$F37))&gt;INDEX(Kalender!$B$81:$B$110,MAX(1,$F37)))),2,0))</f>
        <v>0</v>
      </c>
      <c r="FU37" s="5" t="n">
        <f aca="false">IF(Kalender!FU37&lt;&gt;1,0,IF(AND($B37&gt;0,INDEX(Kalender!FU$68:FU$77,MAX(1,$B37))&gt;INDEX(Kalender!$B$68:$B$77,MAX(1,$B37))),1,0)+IF(OR(AND($C37&gt;0,INDEX(Kalender!FU$81:FU$110,MAX(1,$C37))&gt;INDEX(Kalender!$B$81:$B$110,MAX(1,$C37))),AND($D37&gt;0,INDEX(Kalender!FU$81:FU$110,MAX(1,$D37))&gt;INDEX(Kalender!$B$81:$B$110,MAX(1,$D37))),AND($E37&gt;0,INDEX(Kalender!FU$81:FU$110,MAX(1,$E37))&gt;INDEX(Kalender!$B$81:$B$110,MAX(1,$E37))),AND($F37&gt;0,INDEX(Kalender!FU$81:FU$110,MAX(1,$F37))&gt;INDEX(Kalender!$B$81:$B$110,MAX(1,$F37)))),2,0))</f>
        <v>0</v>
      </c>
      <c r="FV37" s="5" t="n">
        <f aca="false">IF(Kalender!FV37&lt;&gt;1,0,IF(AND($B37&gt;0,INDEX(Kalender!FV$68:FV$77,MAX(1,$B37))&gt;INDEX(Kalender!$B$68:$B$77,MAX(1,$B37))),1,0)+IF(OR(AND($C37&gt;0,INDEX(Kalender!FV$81:FV$110,MAX(1,$C37))&gt;INDEX(Kalender!$B$81:$B$110,MAX(1,$C37))),AND($D37&gt;0,INDEX(Kalender!FV$81:FV$110,MAX(1,$D37))&gt;INDEX(Kalender!$B$81:$B$110,MAX(1,$D37))),AND($E37&gt;0,INDEX(Kalender!FV$81:FV$110,MAX(1,$E37))&gt;INDEX(Kalender!$B$81:$B$110,MAX(1,$E37))),AND($F37&gt;0,INDEX(Kalender!FV$81:FV$110,MAX(1,$F37))&gt;INDEX(Kalender!$B$81:$B$110,MAX(1,$F37)))),2,0))</f>
        <v>0</v>
      </c>
      <c r="FW37" s="5" t="n">
        <f aca="false">IF(Kalender!FW37&lt;&gt;1,0,IF(AND($B37&gt;0,INDEX(Kalender!FW$68:FW$77,MAX(1,$B37))&gt;INDEX(Kalender!$B$68:$B$77,MAX(1,$B37))),1,0)+IF(OR(AND($C37&gt;0,INDEX(Kalender!FW$81:FW$110,MAX(1,$C37))&gt;INDEX(Kalender!$B$81:$B$110,MAX(1,$C37))),AND($D37&gt;0,INDEX(Kalender!FW$81:FW$110,MAX(1,$D37))&gt;INDEX(Kalender!$B$81:$B$110,MAX(1,$D37))),AND($E37&gt;0,INDEX(Kalender!FW$81:FW$110,MAX(1,$E37))&gt;INDEX(Kalender!$B$81:$B$110,MAX(1,$E37))),AND($F37&gt;0,INDEX(Kalender!FW$81:FW$110,MAX(1,$F37))&gt;INDEX(Kalender!$B$81:$B$110,MAX(1,$F37)))),2,0))</f>
        <v>0</v>
      </c>
      <c r="FX37" s="5" t="n">
        <f aca="false">IF(Kalender!FX37&lt;&gt;1,0,IF(AND($B37&gt;0,INDEX(Kalender!FX$68:FX$77,MAX(1,$B37))&gt;INDEX(Kalender!$B$68:$B$77,MAX(1,$B37))),1,0)+IF(OR(AND($C37&gt;0,INDEX(Kalender!FX$81:FX$110,MAX(1,$C37))&gt;INDEX(Kalender!$B$81:$B$110,MAX(1,$C37))),AND($D37&gt;0,INDEX(Kalender!FX$81:FX$110,MAX(1,$D37))&gt;INDEX(Kalender!$B$81:$B$110,MAX(1,$D37))),AND($E37&gt;0,INDEX(Kalender!FX$81:FX$110,MAX(1,$E37))&gt;INDEX(Kalender!$B$81:$B$110,MAX(1,$E37))),AND($F37&gt;0,INDEX(Kalender!FX$81:FX$110,MAX(1,$F37))&gt;INDEX(Kalender!$B$81:$B$110,MAX(1,$F37)))),2,0))</f>
        <v>0</v>
      </c>
      <c r="FY37" s="5" t="n">
        <f aca="false">IF(Kalender!FY37&lt;&gt;1,0,IF(AND($B37&gt;0,INDEX(Kalender!FY$68:FY$77,MAX(1,$B37))&gt;INDEX(Kalender!$B$68:$B$77,MAX(1,$B37))),1,0)+IF(OR(AND($C37&gt;0,INDEX(Kalender!FY$81:FY$110,MAX(1,$C37))&gt;INDEX(Kalender!$B$81:$B$110,MAX(1,$C37))),AND($D37&gt;0,INDEX(Kalender!FY$81:FY$110,MAX(1,$D37))&gt;INDEX(Kalender!$B$81:$B$110,MAX(1,$D37))),AND($E37&gt;0,INDEX(Kalender!FY$81:FY$110,MAX(1,$E37))&gt;INDEX(Kalender!$B$81:$B$110,MAX(1,$E37))),AND($F37&gt;0,INDEX(Kalender!FY$81:FY$110,MAX(1,$F37))&gt;INDEX(Kalender!$B$81:$B$110,MAX(1,$F37)))),2,0))</f>
        <v>0</v>
      </c>
      <c r="FZ37" s="5" t="n">
        <f aca="false">IF(Kalender!FZ37&lt;&gt;1,0,IF(AND($B37&gt;0,INDEX(Kalender!FZ$68:FZ$77,MAX(1,$B37))&gt;INDEX(Kalender!$B$68:$B$77,MAX(1,$B37))),1,0)+IF(OR(AND($C37&gt;0,INDEX(Kalender!FZ$81:FZ$110,MAX(1,$C37))&gt;INDEX(Kalender!$B$81:$B$110,MAX(1,$C37))),AND($D37&gt;0,INDEX(Kalender!FZ$81:FZ$110,MAX(1,$D37))&gt;INDEX(Kalender!$B$81:$B$110,MAX(1,$D37))),AND($E37&gt;0,INDEX(Kalender!FZ$81:FZ$110,MAX(1,$E37))&gt;INDEX(Kalender!$B$81:$B$110,MAX(1,$E37))),AND($F37&gt;0,INDEX(Kalender!FZ$81:FZ$110,MAX(1,$F37))&gt;INDEX(Kalender!$B$81:$B$110,MAX(1,$F37)))),2,0))</f>
        <v>0</v>
      </c>
      <c r="GA37" s="5" t="n">
        <f aca="false">IF(Kalender!GA37&lt;&gt;1,0,IF(AND($B37&gt;0,INDEX(Kalender!GA$68:GA$77,MAX(1,$B37))&gt;INDEX(Kalender!$B$68:$B$77,MAX(1,$B37))),1,0)+IF(OR(AND($C37&gt;0,INDEX(Kalender!GA$81:GA$110,MAX(1,$C37))&gt;INDEX(Kalender!$B$81:$B$110,MAX(1,$C37))),AND($D37&gt;0,INDEX(Kalender!GA$81:GA$110,MAX(1,$D37))&gt;INDEX(Kalender!$B$81:$B$110,MAX(1,$D37))),AND($E37&gt;0,INDEX(Kalender!GA$81:GA$110,MAX(1,$E37))&gt;INDEX(Kalender!$B$81:$B$110,MAX(1,$E37))),AND($F37&gt;0,INDEX(Kalender!GA$81:GA$110,MAX(1,$F37))&gt;INDEX(Kalender!$B$81:$B$110,MAX(1,$F37)))),2,0))</f>
        <v>0</v>
      </c>
      <c r="GB37" s="5" t="n">
        <f aca="false">IF(Kalender!GB37&lt;&gt;1,0,IF(AND($B37&gt;0,INDEX(Kalender!GB$68:GB$77,MAX(1,$B37))&gt;INDEX(Kalender!$B$68:$B$77,MAX(1,$B37))),1,0)+IF(OR(AND($C37&gt;0,INDEX(Kalender!GB$81:GB$110,MAX(1,$C37))&gt;INDEX(Kalender!$B$81:$B$110,MAX(1,$C37))),AND($D37&gt;0,INDEX(Kalender!GB$81:GB$110,MAX(1,$D37))&gt;INDEX(Kalender!$B$81:$B$110,MAX(1,$D37))),AND($E37&gt;0,INDEX(Kalender!GB$81:GB$110,MAX(1,$E37))&gt;INDEX(Kalender!$B$81:$B$110,MAX(1,$E37))),AND($F37&gt;0,INDEX(Kalender!GB$81:GB$110,MAX(1,$F37))&gt;INDEX(Kalender!$B$81:$B$110,MAX(1,$F37)))),2,0))</f>
        <v>0</v>
      </c>
      <c r="GC37" s="5" t="n">
        <f aca="false">IF(Kalender!GC37&lt;&gt;1,0,IF(AND($B37&gt;0,INDEX(Kalender!GC$68:GC$77,MAX(1,$B37))&gt;INDEX(Kalender!$B$68:$B$77,MAX(1,$B37))),1,0)+IF(OR(AND($C37&gt;0,INDEX(Kalender!GC$81:GC$110,MAX(1,$C37))&gt;INDEX(Kalender!$B$81:$B$110,MAX(1,$C37))),AND($D37&gt;0,INDEX(Kalender!GC$81:GC$110,MAX(1,$D37))&gt;INDEX(Kalender!$B$81:$B$110,MAX(1,$D37))),AND($E37&gt;0,INDEX(Kalender!GC$81:GC$110,MAX(1,$E37))&gt;INDEX(Kalender!$B$81:$B$110,MAX(1,$E37))),AND($F37&gt;0,INDEX(Kalender!GC$81:GC$110,MAX(1,$F37))&gt;INDEX(Kalender!$B$81:$B$110,MAX(1,$F37)))),2,0))</f>
        <v>0</v>
      </c>
      <c r="GD37" s="5" t="n">
        <f aca="false">IF(Kalender!GD37&lt;&gt;1,0,IF(AND($B37&gt;0,INDEX(Kalender!GD$68:GD$77,MAX(1,$B37))&gt;INDEX(Kalender!$B$68:$B$77,MAX(1,$B37))),1,0)+IF(OR(AND($C37&gt;0,INDEX(Kalender!GD$81:GD$110,MAX(1,$C37))&gt;INDEX(Kalender!$B$81:$B$110,MAX(1,$C37))),AND($D37&gt;0,INDEX(Kalender!GD$81:GD$110,MAX(1,$D37))&gt;INDEX(Kalender!$B$81:$B$110,MAX(1,$D37))),AND($E37&gt;0,INDEX(Kalender!GD$81:GD$110,MAX(1,$E37))&gt;INDEX(Kalender!$B$81:$B$110,MAX(1,$E37))),AND($F37&gt;0,INDEX(Kalender!GD$81:GD$110,MAX(1,$F37))&gt;INDEX(Kalender!$B$81:$B$110,MAX(1,$F37)))),2,0))</f>
        <v>0</v>
      </c>
      <c r="GE37" s="5" t="n">
        <f aca="false">IF(Kalender!GE37&lt;&gt;1,0,IF(AND($B37&gt;0,INDEX(Kalender!GE$68:GE$77,MAX(1,$B37))&gt;INDEX(Kalender!$B$68:$B$77,MAX(1,$B37))),1,0)+IF(OR(AND($C37&gt;0,INDEX(Kalender!GE$81:GE$110,MAX(1,$C37))&gt;INDEX(Kalender!$B$81:$B$110,MAX(1,$C37))),AND($D37&gt;0,INDEX(Kalender!GE$81:GE$110,MAX(1,$D37))&gt;INDEX(Kalender!$B$81:$B$110,MAX(1,$D37))),AND($E37&gt;0,INDEX(Kalender!GE$81:GE$110,MAX(1,$E37))&gt;INDEX(Kalender!$B$81:$B$110,MAX(1,$E37))),AND($F37&gt;0,INDEX(Kalender!GE$81:GE$110,MAX(1,$F37))&gt;INDEX(Kalender!$B$81:$B$110,MAX(1,$F37)))),2,0))</f>
        <v>0</v>
      </c>
      <c r="GF37" s="5" t="n">
        <f aca="false">IF(Kalender!GF37&lt;&gt;1,0,IF(AND($B37&gt;0,INDEX(Kalender!GF$68:GF$77,MAX(1,$B37))&gt;INDEX(Kalender!$B$68:$B$77,MAX(1,$B37))),1,0)+IF(OR(AND($C37&gt;0,INDEX(Kalender!GF$81:GF$110,MAX(1,$C37))&gt;INDEX(Kalender!$B$81:$B$110,MAX(1,$C37))),AND($D37&gt;0,INDEX(Kalender!GF$81:GF$110,MAX(1,$D37))&gt;INDEX(Kalender!$B$81:$B$110,MAX(1,$D37))),AND($E37&gt;0,INDEX(Kalender!GF$81:GF$110,MAX(1,$E37))&gt;INDEX(Kalender!$B$81:$B$110,MAX(1,$E37))),AND($F37&gt;0,INDEX(Kalender!GF$81:GF$110,MAX(1,$F37))&gt;INDEX(Kalender!$B$81:$B$110,MAX(1,$F37)))),2,0))</f>
        <v>0</v>
      </c>
      <c r="GG37" s="5" t="n">
        <f aca="false">IF(Kalender!GG37&lt;&gt;1,0,IF(AND($B37&gt;0,INDEX(Kalender!GG$68:GG$77,MAX(1,$B37))&gt;INDEX(Kalender!$B$68:$B$77,MAX(1,$B37))),1,0)+IF(OR(AND($C37&gt;0,INDEX(Kalender!GG$81:GG$110,MAX(1,$C37))&gt;INDEX(Kalender!$B$81:$B$110,MAX(1,$C37))),AND($D37&gt;0,INDEX(Kalender!GG$81:GG$110,MAX(1,$D37))&gt;INDEX(Kalender!$B$81:$B$110,MAX(1,$D37))),AND($E37&gt;0,INDEX(Kalender!GG$81:GG$110,MAX(1,$E37))&gt;INDEX(Kalender!$B$81:$B$110,MAX(1,$E37))),AND($F37&gt;0,INDEX(Kalender!GG$81:GG$110,MAX(1,$F37))&gt;INDEX(Kalender!$B$81:$B$110,MAX(1,$F37)))),2,0))</f>
        <v>0</v>
      </c>
      <c r="GH37" s="5" t="n">
        <f aca="false">IF(Kalender!GH37&lt;&gt;1,0,IF(AND($B37&gt;0,INDEX(Kalender!GH$68:GH$77,MAX(1,$B37))&gt;INDEX(Kalender!$B$68:$B$77,MAX(1,$B37))),1,0)+IF(OR(AND($C37&gt;0,INDEX(Kalender!GH$81:GH$110,MAX(1,$C37))&gt;INDEX(Kalender!$B$81:$B$110,MAX(1,$C37))),AND($D37&gt;0,INDEX(Kalender!GH$81:GH$110,MAX(1,$D37))&gt;INDEX(Kalender!$B$81:$B$110,MAX(1,$D37))),AND($E37&gt;0,INDEX(Kalender!GH$81:GH$110,MAX(1,$E37))&gt;INDEX(Kalender!$B$81:$B$110,MAX(1,$E37))),AND($F37&gt;0,INDEX(Kalender!GH$81:GH$110,MAX(1,$F37))&gt;INDEX(Kalender!$B$81:$B$110,MAX(1,$F37)))),2,0))</f>
        <v>0</v>
      </c>
      <c r="GI37" s="5" t="n">
        <f aca="false">IF(Kalender!GI37&lt;&gt;1,0,IF(AND($B37&gt;0,INDEX(Kalender!GI$68:GI$77,MAX(1,$B37))&gt;INDEX(Kalender!$B$68:$B$77,MAX(1,$B37))),1,0)+IF(OR(AND($C37&gt;0,INDEX(Kalender!GI$81:GI$110,MAX(1,$C37))&gt;INDEX(Kalender!$B$81:$B$110,MAX(1,$C37))),AND($D37&gt;0,INDEX(Kalender!GI$81:GI$110,MAX(1,$D37))&gt;INDEX(Kalender!$B$81:$B$110,MAX(1,$D37))),AND($E37&gt;0,INDEX(Kalender!GI$81:GI$110,MAX(1,$E37))&gt;INDEX(Kalender!$B$81:$B$110,MAX(1,$E37))),AND($F37&gt;0,INDEX(Kalender!GI$81:GI$110,MAX(1,$F37))&gt;INDEX(Kalender!$B$81:$B$110,MAX(1,$F37)))),2,0))</f>
        <v>0</v>
      </c>
      <c r="GJ37" s="5" t="n">
        <f aca="false">IF(Kalender!GJ37&lt;&gt;1,0,IF(AND($B37&gt;0,INDEX(Kalender!GJ$68:GJ$77,MAX(1,$B37))&gt;INDEX(Kalender!$B$68:$B$77,MAX(1,$B37))),1,0)+IF(OR(AND($C37&gt;0,INDEX(Kalender!GJ$81:GJ$110,MAX(1,$C37))&gt;INDEX(Kalender!$B$81:$B$110,MAX(1,$C37))),AND($D37&gt;0,INDEX(Kalender!GJ$81:GJ$110,MAX(1,$D37))&gt;INDEX(Kalender!$B$81:$B$110,MAX(1,$D37))),AND($E37&gt;0,INDEX(Kalender!GJ$81:GJ$110,MAX(1,$E37))&gt;INDEX(Kalender!$B$81:$B$110,MAX(1,$E37))),AND($F37&gt;0,INDEX(Kalender!GJ$81:GJ$110,MAX(1,$F37))&gt;INDEX(Kalender!$B$81:$B$110,MAX(1,$F37)))),2,0))</f>
        <v>0</v>
      </c>
      <c r="GK37" s="5" t="n">
        <f aca="false">IF(Kalender!GK37&lt;&gt;1,0,IF(AND($B37&gt;0,INDEX(Kalender!GK$68:GK$77,MAX(1,$B37))&gt;INDEX(Kalender!$B$68:$B$77,MAX(1,$B37))),1,0)+IF(OR(AND($C37&gt;0,INDEX(Kalender!GK$81:GK$110,MAX(1,$C37))&gt;INDEX(Kalender!$B$81:$B$110,MAX(1,$C37))),AND($D37&gt;0,INDEX(Kalender!GK$81:GK$110,MAX(1,$D37))&gt;INDEX(Kalender!$B$81:$B$110,MAX(1,$D37))),AND($E37&gt;0,INDEX(Kalender!GK$81:GK$110,MAX(1,$E37))&gt;INDEX(Kalender!$B$81:$B$110,MAX(1,$E37))),AND($F37&gt;0,INDEX(Kalender!GK$81:GK$110,MAX(1,$F37))&gt;INDEX(Kalender!$B$81:$B$110,MAX(1,$F37)))),2,0))</f>
        <v>0</v>
      </c>
      <c r="GL37" s="5" t="n">
        <f aca="false">IF(Kalender!GL37&lt;&gt;1,0,IF(AND($B37&gt;0,INDEX(Kalender!GL$68:GL$77,MAX(1,$B37))&gt;INDEX(Kalender!$B$68:$B$77,MAX(1,$B37))),1,0)+IF(OR(AND($C37&gt;0,INDEX(Kalender!GL$81:GL$110,MAX(1,$C37))&gt;INDEX(Kalender!$B$81:$B$110,MAX(1,$C37))),AND($D37&gt;0,INDEX(Kalender!GL$81:GL$110,MAX(1,$D37))&gt;INDEX(Kalender!$B$81:$B$110,MAX(1,$D37))),AND($E37&gt;0,INDEX(Kalender!GL$81:GL$110,MAX(1,$E37))&gt;INDEX(Kalender!$B$81:$B$110,MAX(1,$E37))),AND($F37&gt;0,INDEX(Kalender!GL$81:GL$110,MAX(1,$F37))&gt;INDEX(Kalender!$B$81:$B$110,MAX(1,$F37)))),2,0))</f>
        <v>0</v>
      </c>
      <c r="GM37" s="5" t="n">
        <f aca="false">IF(Kalender!GM37&lt;&gt;1,0,IF(AND($B37&gt;0,INDEX(Kalender!GM$68:GM$77,MAX(1,$B37))&gt;INDEX(Kalender!$B$68:$B$77,MAX(1,$B37))),1,0)+IF(OR(AND($C37&gt;0,INDEX(Kalender!GM$81:GM$110,MAX(1,$C37))&gt;INDEX(Kalender!$B$81:$B$110,MAX(1,$C37))),AND($D37&gt;0,INDEX(Kalender!GM$81:GM$110,MAX(1,$D37))&gt;INDEX(Kalender!$B$81:$B$110,MAX(1,$D37))),AND($E37&gt;0,INDEX(Kalender!GM$81:GM$110,MAX(1,$E37))&gt;INDEX(Kalender!$B$81:$B$110,MAX(1,$E37))),AND($F37&gt;0,INDEX(Kalender!GM$81:GM$110,MAX(1,$F37))&gt;INDEX(Kalender!$B$81:$B$110,MAX(1,$F37)))),2,0))</f>
        <v>0</v>
      </c>
      <c r="GN37" s="5" t="n">
        <f aca="false">IF(Kalender!GN37&lt;&gt;1,0,IF(AND($B37&gt;0,INDEX(Kalender!GN$68:GN$77,MAX(1,$B37))&gt;INDEX(Kalender!$B$68:$B$77,MAX(1,$B37))),1,0)+IF(OR(AND($C37&gt;0,INDEX(Kalender!GN$81:GN$110,MAX(1,$C37))&gt;INDEX(Kalender!$B$81:$B$110,MAX(1,$C37))),AND($D37&gt;0,INDEX(Kalender!GN$81:GN$110,MAX(1,$D37))&gt;INDEX(Kalender!$B$81:$B$110,MAX(1,$D37))),AND($E37&gt;0,INDEX(Kalender!GN$81:GN$110,MAX(1,$E37))&gt;INDEX(Kalender!$B$81:$B$110,MAX(1,$E37))),AND($F37&gt;0,INDEX(Kalender!GN$81:GN$110,MAX(1,$F37))&gt;INDEX(Kalender!$B$81:$B$110,MAX(1,$F37)))),2,0))</f>
        <v>0</v>
      </c>
      <c r="GO37" s="5" t="n">
        <f aca="false">IF(Kalender!GO37&lt;&gt;1,0,IF(AND($B37&gt;0,INDEX(Kalender!GO$68:GO$77,MAX(1,$B37))&gt;INDEX(Kalender!$B$68:$B$77,MAX(1,$B37))),1,0)+IF(OR(AND($C37&gt;0,INDEX(Kalender!GO$81:GO$110,MAX(1,$C37))&gt;INDEX(Kalender!$B$81:$B$110,MAX(1,$C37))),AND($D37&gt;0,INDEX(Kalender!GO$81:GO$110,MAX(1,$D37))&gt;INDEX(Kalender!$B$81:$B$110,MAX(1,$D37))),AND($E37&gt;0,INDEX(Kalender!GO$81:GO$110,MAX(1,$E37))&gt;INDEX(Kalender!$B$81:$B$110,MAX(1,$E37))),AND($F37&gt;0,INDEX(Kalender!GO$81:GO$110,MAX(1,$F37))&gt;INDEX(Kalender!$B$81:$B$110,MAX(1,$F37)))),2,0))</f>
        <v>0</v>
      </c>
      <c r="GP37" s="5" t="n">
        <f aca="false">IF(Kalender!GP37&lt;&gt;1,0,IF(AND($B37&gt;0,INDEX(Kalender!GP$68:GP$77,MAX(1,$B37))&gt;INDEX(Kalender!$B$68:$B$77,MAX(1,$B37))),1,0)+IF(OR(AND($C37&gt;0,INDEX(Kalender!GP$81:GP$110,MAX(1,$C37))&gt;INDEX(Kalender!$B$81:$B$110,MAX(1,$C37))),AND($D37&gt;0,INDEX(Kalender!GP$81:GP$110,MAX(1,$D37))&gt;INDEX(Kalender!$B$81:$B$110,MAX(1,$D37))),AND($E37&gt;0,INDEX(Kalender!GP$81:GP$110,MAX(1,$E37))&gt;INDEX(Kalender!$B$81:$B$110,MAX(1,$E37))),AND($F37&gt;0,INDEX(Kalender!GP$81:GP$110,MAX(1,$F37))&gt;INDEX(Kalender!$B$81:$B$110,MAX(1,$F37)))),2,0))</f>
        <v>0</v>
      </c>
      <c r="GQ37" s="5" t="n">
        <f aca="false">IF(Kalender!GQ37&lt;&gt;1,0,IF(AND($B37&gt;0,INDEX(Kalender!GQ$68:GQ$77,MAX(1,$B37))&gt;INDEX(Kalender!$B$68:$B$77,MAX(1,$B37))),1,0)+IF(OR(AND($C37&gt;0,INDEX(Kalender!GQ$81:GQ$110,MAX(1,$C37))&gt;INDEX(Kalender!$B$81:$B$110,MAX(1,$C37))),AND($D37&gt;0,INDEX(Kalender!GQ$81:GQ$110,MAX(1,$D37))&gt;INDEX(Kalender!$B$81:$B$110,MAX(1,$D37))),AND($E37&gt;0,INDEX(Kalender!GQ$81:GQ$110,MAX(1,$E37))&gt;INDEX(Kalender!$B$81:$B$110,MAX(1,$E37))),AND($F37&gt;0,INDEX(Kalender!GQ$81:GQ$110,MAX(1,$F37))&gt;INDEX(Kalender!$B$81:$B$110,MAX(1,$F37)))),2,0))</f>
        <v>0</v>
      </c>
      <c r="GR37" s="5" t="n">
        <f aca="false">IF(Kalender!GR37&lt;&gt;1,0,IF(AND($B37&gt;0,INDEX(Kalender!GR$68:GR$77,MAX(1,$B37))&gt;INDEX(Kalender!$B$68:$B$77,MAX(1,$B37))),1,0)+IF(OR(AND($C37&gt;0,INDEX(Kalender!GR$81:GR$110,MAX(1,$C37))&gt;INDEX(Kalender!$B$81:$B$110,MAX(1,$C37))),AND($D37&gt;0,INDEX(Kalender!GR$81:GR$110,MAX(1,$D37))&gt;INDEX(Kalender!$B$81:$B$110,MAX(1,$D37))),AND($E37&gt;0,INDEX(Kalender!GR$81:GR$110,MAX(1,$E37))&gt;INDEX(Kalender!$B$81:$B$110,MAX(1,$E37))),AND($F37&gt;0,INDEX(Kalender!GR$81:GR$110,MAX(1,$F37))&gt;INDEX(Kalender!$B$81:$B$110,MAX(1,$F37)))),2,0))</f>
        <v>0</v>
      </c>
      <c r="GS37" s="5" t="n">
        <f aca="false">IF(Kalender!GS37&lt;&gt;1,0,IF(AND($B37&gt;0,INDEX(Kalender!GS$68:GS$77,MAX(1,$B37))&gt;INDEX(Kalender!$B$68:$B$77,MAX(1,$B37))),1,0)+IF(OR(AND($C37&gt;0,INDEX(Kalender!GS$81:GS$110,MAX(1,$C37))&gt;INDEX(Kalender!$B$81:$B$110,MAX(1,$C37))),AND($D37&gt;0,INDEX(Kalender!GS$81:GS$110,MAX(1,$D37))&gt;INDEX(Kalender!$B$81:$B$110,MAX(1,$D37))),AND($E37&gt;0,INDEX(Kalender!GS$81:GS$110,MAX(1,$E37))&gt;INDEX(Kalender!$B$81:$B$110,MAX(1,$E37))),AND($F37&gt;0,INDEX(Kalender!GS$81:GS$110,MAX(1,$F37))&gt;INDEX(Kalender!$B$81:$B$110,MAX(1,$F37)))),2,0))</f>
        <v>0</v>
      </c>
      <c r="GT37" s="5" t="n">
        <f aca="false">IF(Kalender!GT37&lt;&gt;1,0,IF(AND($B37&gt;0,INDEX(Kalender!GT$68:GT$77,MAX(1,$B37))&gt;INDEX(Kalender!$B$68:$B$77,MAX(1,$B37))),1,0)+IF(OR(AND($C37&gt;0,INDEX(Kalender!GT$81:GT$110,MAX(1,$C37))&gt;INDEX(Kalender!$B$81:$B$110,MAX(1,$C37))),AND($D37&gt;0,INDEX(Kalender!GT$81:GT$110,MAX(1,$D37))&gt;INDEX(Kalender!$B$81:$B$110,MAX(1,$D37))),AND($E37&gt;0,INDEX(Kalender!GT$81:GT$110,MAX(1,$E37))&gt;INDEX(Kalender!$B$81:$B$110,MAX(1,$E37))),AND($F37&gt;0,INDEX(Kalender!GT$81:GT$110,MAX(1,$F37))&gt;INDEX(Kalender!$B$81:$B$110,MAX(1,$F37)))),2,0))</f>
        <v>0</v>
      </c>
      <c r="GU37" s="5" t="n">
        <f aca="false">IF(Kalender!GU37&lt;&gt;1,0,IF(AND($B37&gt;0,INDEX(Kalender!GU$68:GU$77,MAX(1,$B37))&gt;INDEX(Kalender!$B$68:$B$77,MAX(1,$B37))),1,0)+IF(OR(AND($C37&gt;0,INDEX(Kalender!GU$81:GU$110,MAX(1,$C37))&gt;INDEX(Kalender!$B$81:$B$110,MAX(1,$C37))),AND($D37&gt;0,INDEX(Kalender!GU$81:GU$110,MAX(1,$D37))&gt;INDEX(Kalender!$B$81:$B$110,MAX(1,$D37))),AND($E37&gt;0,INDEX(Kalender!GU$81:GU$110,MAX(1,$E37))&gt;INDEX(Kalender!$B$81:$B$110,MAX(1,$E37))),AND($F37&gt;0,INDEX(Kalender!GU$81:GU$110,MAX(1,$F37))&gt;INDEX(Kalender!$B$81:$B$110,MAX(1,$F37)))),2,0))</f>
        <v>0</v>
      </c>
      <c r="GV37" s="5" t="n">
        <f aca="false">IF(Kalender!GV37&lt;&gt;1,0,IF(AND($B37&gt;0,INDEX(Kalender!GV$68:GV$77,MAX(1,$B37))&gt;INDEX(Kalender!$B$68:$B$77,MAX(1,$B37))),1,0)+IF(OR(AND($C37&gt;0,INDEX(Kalender!GV$81:GV$110,MAX(1,$C37))&gt;INDEX(Kalender!$B$81:$B$110,MAX(1,$C37))),AND($D37&gt;0,INDEX(Kalender!GV$81:GV$110,MAX(1,$D37))&gt;INDEX(Kalender!$B$81:$B$110,MAX(1,$D37))),AND($E37&gt;0,INDEX(Kalender!GV$81:GV$110,MAX(1,$E37))&gt;INDEX(Kalender!$B$81:$B$110,MAX(1,$E37))),AND($F37&gt;0,INDEX(Kalender!GV$81:GV$110,MAX(1,$F37))&gt;INDEX(Kalender!$B$81:$B$110,MAX(1,$F37)))),2,0))</f>
        <v>0</v>
      </c>
      <c r="GW37" s="5" t="n">
        <f aca="false">IF(Kalender!GW37&lt;&gt;1,0,IF(AND($B37&gt;0,INDEX(Kalender!GW$68:GW$77,MAX(1,$B37))&gt;INDEX(Kalender!$B$68:$B$77,MAX(1,$B37))),1,0)+IF(OR(AND($C37&gt;0,INDEX(Kalender!GW$81:GW$110,MAX(1,$C37))&gt;INDEX(Kalender!$B$81:$B$110,MAX(1,$C37))),AND($D37&gt;0,INDEX(Kalender!GW$81:GW$110,MAX(1,$D37))&gt;INDEX(Kalender!$B$81:$B$110,MAX(1,$D37))),AND($E37&gt;0,INDEX(Kalender!GW$81:GW$110,MAX(1,$E37))&gt;INDEX(Kalender!$B$81:$B$110,MAX(1,$E37))),AND($F37&gt;0,INDEX(Kalender!GW$81:GW$110,MAX(1,$F37))&gt;INDEX(Kalender!$B$81:$B$110,MAX(1,$F37)))),2,0))</f>
        <v>0</v>
      </c>
      <c r="GX37" s="5" t="n">
        <f aca="false">IF(Kalender!GX37&lt;&gt;1,0,IF(AND($B37&gt;0,INDEX(Kalender!GX$68:GX$77,MAX(1,$B37))&gt;INDEX(Kalender!$B$68:$B$77,MAX(1,$B37))),1,0)+IF(OR(AND($C37&gt;0,INDEX(Kalender!GX$81:GX$110,MAX(1,$C37))&gt;INDEX(Kalender!$B$81:$B$110,MAX(1,$C37))),AND($D37&gt;0,INDEX(Kalender!GX$81:GX$110,MAX(1,$D37))&gt;INDEX(Kalender!$B$81:$B$110,MAX(1,$D37))),AND($E37&gt;0,INDEX(Kalender!GX$81:GX$110,MAX(1,$E37))&gt;INDEX(Kalender!$B$81:$B$110,MAX(1,$E37))),AND($F37&gt;0,INDEX(Kalender!GX$81:GX$110,MAX(1,$F37))&gt;INDEX(Kalender!$B$81:$B$110,MAX(1,$F37)))),2,0))</f>
        <v>0</v>
      </c>
      <c r="GY37" s="5" t="n">
        <f aca="false">IF(Kalender!GY37&lt;&gt;1,0,IF(AND($B37&gt;0,INDEX(Kalender!GY$68:GY$77,MAX(1,$B37))&gt;INDEX(Kalender!$B$68:$B$77,MAX(1,$B37))),1,0)+IF(OR(AND($C37&gt;0,INDEX(Kalender!GY$81:GY$110,MAX(1,$C37))&gt;INDEX(Kalender!$B$81:$B$110,MAX(1,$C37))),AND($D37&gt;0,INDEX(Kalender!GY$81:GY$110,MAX(1,$D37))&gt;INDEX(Kalender!$B$81:$B$110,MAX(1,$D37))),AND($E37&gt;0,INDEX(Kalender!GY$81:GY$110,MAX(1,$E37))&gt;INDEX(Kalender!$B$81:$B$110,MAX(1,$E37))),AND($F37&gt;0,INDEX(Kalender!GY$81:GY$110,MAX(1,$F37))&gt;INDEX(Kalender!$B$81:$B$110,MAX(1,$F37)))),2,0))</f>
        <v>0</v>
      </c>
      <c r="GZ37" s="5" t="n">
        <f aca="false">IF(Kalender!GZ37&lt;&gt;1,0,IF(AND($B37&gt;0,INDEX(Kalender!GZ$68:GZ$77,MAX(1,$B37))&gt;INDEX(Kalender!$B$68:$B$77,MAX(1,$B37))),1,0)+IF(OR(AND($C37&gt;0,INDEX(Kalender!GZ$81:GZ$110,MAX(1,$C37))&gt;INDEX(Kalender!$B$81:$B$110,MAX(1,$C37))),AND($D37&gt;0,INDEX(Kalender!GZ$81:GZ$110,MAX(1,$D37))&gt;INDEX(Kalender!$B$81:$B$110,MAX(1,$D37))),AND($E37&gt;0,INDEX(Kalender!GZ$81:GZ$110,MAX(1,$E37))&gt;INDEX(Kalender!$B$81:$B$110,MAX(1,$E37))),AND($F37&gt;0,INDEX(Kalender!GZ$81:GZ$110,MAX(1,$F37))&gt;INDEX(Kalender!$B$81:$B$110,MAX(1,$F37)))),2,0))</f>
        <v>0</v>
      </c>
      <c r="HA37" s="5" t="n">
        <f aca="false">IF(Kalender!HA37&lt;&gt;1,0,IF(AND($B37&gt;0,INDEX(Kalender!HA$68:HA$77,MAX(1,$B37))&gt;INDEX(Kalender!$B$68:$B$77,MAX(1,$B37))),1,0)+IF(OR(AND($C37&gt;0,INDEX(Kalender!HA$81:HA$110,MAX(1,$C37))&gt;INDEX(Kalender!$B$81:$B$110,MAX(1,$C37))),AND($D37&gt;0,INDEX(Kalender!HA$81:HA$110,MAX(1,$D37))&gt;INDEX(Kalender!$B$81:$B$110,MAX(1,$D37))),AND($E37&gt;0,INDEX(Kalender!HA$81:HA$110,MAX(1,$E37))&gt;INDEX(Kalender!$B$81:$B$110,MAX(1,$E37))),AND($F37&gt;0,INDEX(Kalender!HA$81:HA$110,MAX(1,$F37))&gt;INDEX(Kalender!$B$81:$B$110,MAX(1,$F37)))),2,0))</f>
        <v>0</v>
      </c>
      <c r="HB37" s="5" t="n">
        <f aca="false">IF(Kalender!HB37&lt;&gt;1,0,IF(AND($B37&gt;0,INDEX(Kalender!HB$68:HB$77,MAX(1,$B37))&gt;INDEX(Kalender!$B$68:$B$77,MAX(1,$B37))),1,0)+IF(OR(AND($C37&gt;0,INDEX(Kalender!HB$81:HB$110,MAX(1,$C37))&gt;INDEX(Kalender!$B$81:$B$110,MAX(1,$C37))),AND($D37&gt;0,INDEX(Kalender!HB$81:HB$110,MAX(1,$D37))&gt;INDEX(Kalender!$B$81:$B$110,MAX(1,$D37))),AND($E37&gt;0,INDEX(Kalender!HB$81:HB$110,MAX(1,$E37))&gt;INDEX(Kalender!$B$81:$B$110,MAX(1,$E37))),AND($F37&gt;0,INDEX(Kalender!HB$81:HB$110,MAX(1,$F37))&gt;INDEX(Kalender!$B$81:$B$110,MAX(1,$F37)))),2,0))</f>
        <v>0</v>
      </c>
      <c r="HC37" s="5" t="n">
        <f aca="false">IF(Kalender!HC37&lt;&gt;1,0,IF(AND($B37&gt;0,INDEX(Kalender!HC$68:HC$77,MAX(1,$B37))&gt;INDEX(Kalender!$B$68:$B$77,MAX(1,$B37))),1,0)+IF(OR(AND($C37&gt;0,INDEX(Kalender!HC$81:HC$110,MAX(1,$C37))&gt;INDEX(Kalender!$B$81:$B$110,MAX(1,$C37))),AND($D37&gt;0,INDEX(Kalender!HC$81:HC$110,MAX(1,$D37))&gt;INDEX(Kalender!$B$81:$B$110,MAX(1,$D37))),AND($E37&gt;0,INDEX(Kalender!HC$81:HC$110,MAX(1,$E37))&gt;INDEX(Kalender!$B$81:$B$110,MAX(1,$E37))),AND($F37&gt;0,INDEX(Kalender!HC$81:HC$110,MAX(1,$F37))&gt;INDEX(Kalender!$B$81:$B$110,MAX(1,$F37)))),2,0))</f>
        <v>0</v>
      </c>
      <c r="HD37" s="5" t="n">
        <f aca="false">IF(Kalender!HD37&lt;&gt;1,0,IF(AND($B37&gt;0,INDEX(Kalender!HD$68:HD$77,MAX(1,$B37))&gt;INDEX(Kalender!$B$68:$B$77,MAX(1,$B37))),1,0)+IF(OR(AND($C37&gt;0,INDEX(Kalender!HD$81:HD$110,MAX(1,$C37))&gt;INDEX(Kalender!$B$81:$B$110,MAX(1,$C37))),AND($D37&gt;0,INDEX(Kalender!HD$81:HD$110,MAX(1,$D37))&gt;INDEX(Kalender!$B$81:$B$110,MAX(1,$D37))),AND($E37&gt;0,INDEX(Kalender!HD$81:HD$110,MAX(1,$E37))&gt;INDEX(Kalender!$B$81:$B$110,MAX(1,$E37))),AND($F37&gt;0,INDEX(Kalender!HD$81:HD$110,MAX(1,$F37))&gt;INDEX(Kalender!$B$81:$B$110,MAX(1,$F37)))),2,0))</f>
        <v>0</v>
      </c>
      <c r="HE37" s="5" t="n">
        <f aca="false">IF(Kalender!HE37&lt;&gt;1,0,IF(AND($B37&gt;0,INDEX(Kalender!HE$68:HE$77,MAX(1,$B37))&gt;INDEX(Kalender!$B$68:$B$77,MAX(1,$B37))),1,0)+IF(OR(AND($C37&gt;0,INDEX(Kalender!HE$81:HE$110,MAX(1,$C37))&gt;INDEX(Kalender!$B$81:$B$110,MAX(1,$C37))),AND($D37&gt;0,INDEX(Kalender!HE$81:HE$110,MAX(1,$D37))&gt;INDEX(Kalender!$B$81:$B$110,MAX(1,$D37))),AND($E37&gt;0,INDEX(Kalender!HE$81:HE$110,MAX(1,$E37))&gt;INDEX(Kalender!$B$81:$B$110,MAX(1,$E37))),AND($F37&gt;0,INDEX(Kalender!HE$81:HE$110,MAX(1,$F37))&gt;INDEX(Kalender!$B$81:$B$110,MAX(1,$F37)))),2,0))</f>
        <v>0</v>
      </c>
      <c r="HF37" s="5" t="n">
        <f aca="false">IF(Kalender!HF37&lt;&gt;1,0,IF(AND($B37&gt;0,INDEX(Kalender!HF$68:HF$77,MAX(1,$B37))&gt;INDEX(Kalender!$B$68:$B$77,MAX(1,$B37))),1,0)+IF(OR(AND($C37&gt;0,INDEX(Kalender!HF$81:HF$110,MAX(1,$C37))&gt;INDEX(Kalender!$B$81:$B$110,MAX(1,$C37))),AND($D37&gt;0,INDEX(Kalender!HF$81:HF$110,MAX(1,$D37))&gt;INDEX(Kalender!$B$81:$B$110,MAX(1,$D37))),AND($E37&gt;0,INDEX(Kalender!HF$81:HF$110,MAX(1,$E37))&gt;INDEX(Kalender!$B$81:$B$110,MAX(1,$E37))),AND($F37&gt;0,INDEX(Kalender!HF$81:HF$110,MAX(1,$F37))&gt;INDEX(Kalender!$B$81:$B$110,MAX(1,$F37)))),2,0))</f>
        <v>0</v>
      </c>
      <c r="HG37" s="5" t="n">
        <f aca="false">IF(Kalender!HG37&lt;&gt;1,0,IF(AND($B37&gt;0,INDEX(Kalender!HG$68:HG$77,MAX(1,$B37))&gt;INDEX(Kalender!$B$68:$B$77,MAX(1,$B37))),1,0)+IF(OR(AND($C37&gt;0,INDEX(Kalender!HG$81:HG$110,MAX(1,$C37))&gt;INDEX(Kalender!$B$81:$B$110,MAX(1,$C37))),AND($D37&gt;0,INDEX(Kalender!HG$81:HG$110,MAX(1,$D37))&gt;INDEX(Kalender!$B$81:$B$110,MAX(1,$D37))),AND($E37&gt;0,INDEX(Kalender!HG$81:HG$110,MAX(1,$E37))&gt;INDEX(Kalender!$B$81:$B$110,MAX(1,$E37))),AND($F37&gt;0,INDEX(Kalender!HG$81:HG$110,MAX(1,$F37))&gt;INDEX(Kalender!$B$81:$B$110,MAX(1,$F37)))),2,0))</f>
        <v>0</v>
      </c>
      <c r="HH37" s="5" t="n">
        <f aca="false">IF(Kalender!HH37&lt;&gt;1,0,IF(AND($B37&gt;0,INDEX(Kalender!HH$68:HH$77,MAX(1,$B37))&gt;INDEX(Kalender!$B$68:$B$77,MAX(1,$B37))),1,0)+IF(OR(AND($C37&gt;0,INDEX(Kalender!HH$81:HH$110,MAX(1,$C37))&gt;INDEX(Kalender!$B$81:$B$110,MAX(1,$C37))),AND($D37&gt;0,INDEX(Kalender!HH$81:HH$110,MAX(1,$D37))&gt;INDEX(Kalender!$B$81:$B$110,MAX(1,$D37))),AND($E37&gt;0,INDEX(Kalender!HH$81:HH$110,MAX(1,$E37))&gt;INDEX(Kalender!$B$81:$B$110,MAX(1,$E37))),AND($F37&gt;0,INDEX(Kalender!HH$81:HH$110,MAX(1,$F37))&gt;INDEX(Kalender!$B$81:$B$110,MAX(1,$F37)))),2,0))</f>
        <v>0</v>
      </c>
      <c r="HI37" s="5" t="n">
        <f aca="false">IF(Kalender!HI37&lt;&gt;1,0,IF(AND($B37&gt;0,INDEX(Kalender!HI$68:HI$77,MAX(1,$B37))&gt;INDEX(Kalender!$B$68:$B$77,MAX(1,$B37))),1,0)+IF(OR(AND($C37&gt;0,INDEX(Kalender!HI$81:HI$110,MAX(1,$C37))&gt;INDEX(Kalender!$B$81:$B$110,MAX(1,$C37))),AND($D37&gt;0,INDEX(Kalender!HI$81:HI$110,MAX(1,$D37))&gt;INDEX(Kalender!$B$81:$B$110,MAX(1,$D37))),AND($E37&gt;0,INDEX(Kalender!HI$81:HI$110,MAX(1,$E37))&gt;INDEX(Kalender!$B$81:$B$110,MAX(1,$E37))),AND($F37&gt;0,INDEX(Kalender!HI$81:HI$110,MAX(1,$F37))&gt;INDEX(Kalender!$B$81:$B$110,MAX(1,$F37)))),2,0))</f>
        <v>0</v>
      </c>
      <c r="HJ37" s="5" t="n">
        <f aca="false">IF(Kalender!HJ37&lt;&gt;1,0,IF(AND($B37&gt;0,INDEX(Kalender!HJ$68:HJ$77,MAX(1,$B37))&gt;INDEX(Kalender!$B$68:$B$77,MAX(1,$B37))),1,0)+IF(OR(AND($C37&gt;0,INDEX(Kalender!HJ$81:HJ$110,MAX(1,$C37))&gt;INDEX(Kalender!$B$81:$B$110,MAX(1,$C37))),AND($D37&gt;0,INDEX(Kalender!HJ$81:HJ$110,MAX(1,$D37))&gt;INDEX(Kalender!$B$81:$B$110,MAX(1,$D37))),AND($E37&gt;0,INDEX(Kalender!HJ$81:HJ$110,MAX(1,$E37))&gt;INDEX(Kalender!$B$81:$B$110,MAX(1,$E37))),AND($F37&gt;0,INDEX(Kalender!HJ$81:HJ$110,MAX(1,$F37))&gt;INDEX(Kalender!$B$81:$B$110,MAX(1,$F37)))),2,0))</f>
        <v>0</v>
      </c>
      <c r="HK37" s="5" t="n">
        <f aca="false">IF(Kalender!HK37&lt;&gt;1,0,IF(AND($B37&gt;0,INDEX(Kalender!HK$68:HK$77,MAX(1,$B37))&gt;INDEX(Kalender!$B$68:$B$77,MAX(1,$B37))),1,0)+IF(OR(AND($C37&gt;0,INDEX(Kalender!HK$81:HK$110,MAX(1,$C37))&gt;INDEX(Kalender!$B$81:$B$110,MAX(1,$C37))),AND($D37&gt;0,INDEX(Kalender!HK$81:HK$110,MAX(1,$D37))&gt;INDEX(Kalender!$B$81:$B$110,MAX(1,$D37))),AND($E37&gt;0,INDEX(Kalender!HK$81:HK$110,MAX(1,$E37))&gt;INDEX(Kalender!$B$81:$B$110,MAX(1,$E37))),AND($F37&gt;0,INDEX(Kalender!HK$81:HK$110,MAX(1,$F37))&gt;INDEX(Kalender!$B$81:$B$110,MAX(1,$F37)))),2,0))</f>
        <v>0</v>
      </c>
      <c r="HL37" s="5" t="n">
        <f aca="false">IF(Kalender!HL37&lt;&gt;1,0,IF(AND($B37&gt;0,INDEX(Kalender!HL$68:HL$77,MAX(1,$B37))&gt;INDEX(Kalender!$B$68:$B$77,MAX(1,$B37))),1,0)+IF(OR(AND($C37&gt;0,INDEX(Kalender!HL$81:HL$110,MAX(1,$C37))&gt;INDEX(Kalender!$B$81:$B$110,MAX(1,$C37))),AND($D37&gt;0,INDEX(Kalender!HL$81:HL$110,MAX(1,$D37))&gt;INDEX(Kalender!$B$81:$B$110,MAX(1,$D37))),AND($E37&gt;0,INDEX(Kalender!HL$81:HL$110,MAX(1,$E37))&gt;INDEX(Kalender!$B$81:$B$110,MAX(1,$E37))),AND($F37&gt;0,INDEX(Kalender!HL$81:HL$110,MAX(1,$F37))&gt;INDEX(Kalender!$B$81:$B$110,MAX(1,$F37)))),2,0))</f>
        <v>0</v>
      </c>
      <c r="HM37" s="5" t="n">
        <f aca="false">IF(Kalender!HM37&lt;&gt;1,0,IF(AND($B37&gt;0,INDEX(Kalender!HM$68:HM$77,MAX(1,$B37))&gt;INDEX(Kalender!$B$68:$B$77,MAX(1,$B37))),1,0)+IF(OR(AND($C37&gt;0,INDEX(Kalender!HM$81:HM$110,MAX(1,$C37))&gt;INDEX(Kalender!$B$81:$B$110,MAX(1,$C37))),AND($D37&gt;0,INDEX(Kalender!HM$81:HM$110,MAX(1,$D37))&gt;INDEX(Kalender!$B$81:$B$110,MAX(1,$D37))),AND($E37&gt;0,INDEX(Kalender!HM$81:HM$110,MAX(1,$E37))&gt;INDEX(Kalender!$B$81:$B$110,MAX(1,$E37))),AND($F37&gt;0,INDEX(Kalender!HM$81:HM$110,MAX(1,$F37))&gt;INDEX(Kalender!$B$81:$B$110,MAX(1,$F37)))),2,0))</f>
        <v>0</v>
      </c>
      <c r="HN37" s="5" t="n">
        <f aca="false">IF(Kalender!HN37&lt;&gt;1,0,IF(AND($B37&gt;0,INDEX(Kalender!HN$68:HN$77,MAX(1,$B37))&gt;INDEX(Kalender!$B$68:$B$77,MAX(1,$B37))),1,0)+IF(OR(AND($C37&gt;0,INDEX(Kalender!HN$81:HN$110,MAX(1,$C37))&gt;INDEX(Kalender!$B$81:$B$110,MAX(1,$C37))),AND($D37&gt;0,INDEX(Kalender!HN$81:HN$110,MAX(1,$D37))&gt;INDEX(Kalender!$B$81:$B$110,MAX(1,$D37))),AND($E37&gt;0,INDEX(Kalender!HN$81:HN$110,MAX(1,$E37))&gt;INDEX(Kalender!$B$81:$B$110,MAX(1,$E37))),AND($F37&gt;0,INDEX(Kalender!HN$81:HN$110,MAX(1,$F37))&gt;INDEX(Kalender!$B$81:$B$110,MAX(1,$F37)))),2,0))</f>
        <v>0</v>
      </c>
      <c r="HO37" s="5" t="n">
        <f aca="false">IF(Kalender!HO37&lt;&gt;1,0,IF(AND($B37&gt;0,INDEX(Kalender!HO$68:HO$77,MAX(1,$B37))&gt;INDEX(Kalender!$B$68:$B$77,MAX(1,$B37))),1,0)+IF(OR(AND($C37&gt;0,INDEX(Kalender!HO$81:HO$110,MAX(1,$C37))&gt;INDEX(Kalender!$B$81:$B$110,MAX(1,$C37))),AND($D37&gt;0,INDEX(Kalender!HO$81:HO$110,MAX(1,$D37))&gt;INDEX(Kalender!$B$81:$B$110,MAX(1,$D37))),AND($E37&gt;0,INDEX(Kalender!HO$81:HO$110,MAX(1,$E37))&gt;INDEX(Kalender!$B$81:$B$110,MAX(1,$E37))),AND($F37&gt;0,INDEX(Kalender!HO$81:HO$110,MAX(1,$F37))&gt;INDEX(Kalender!$B$81:$B$110,MAX(1,$F37)))),2,0))</f>
        <v>0</v>
      </c>
      <c r="HP37" s="5" t="n">
        <f aca="false">IF(Kalender!HP37&lt;&gt;1,0,IF(AND($B37&gt;0,INDEX(Kalender!HP$68:HP$77,MAX(1,$B37))&gt;INDEX(Kalender!$B$68:$B$77,MAX(1,$B37))),1,0)+IF(OR(AND($C37&gt;0,INDEX(Kalender!HP$81:HP$110,MAX(1,$C37))&gt;INDEX(Kalender!$B$81:$B$110,MAX(1,$C37))),AND($D37&gt;0,INDEX(Kalender!HP$81:HP$110,MAX(1,$D37))&gt;INDEX(Kalender!$B$81:$B$110,MAX(1,$D37))),AND($E37&gt;0,INDEX(Kalender!HP$81:HP$110,MAX(1,$E37))&gt;INDEX(Kalender!$B$81:$B$110,MAX(1,$E37))),AND($F37&gt;0,INDEX(Kalender!HP$81:HP$110,MAX(1,$F37))&gt;INDEX(Kalender!$B$81:$B$110,MAX(1,$F37)))),2,0))</f>
        <v>0</v>
      </c>
      <c r="HQ37" s="5" t="n">
        <f aca="false">IF(Kalender!HQ37&lt;&gt;1,0,IF(AND($B37&gt;0,INDEX(Kalender!HQ$68:HQ$77,MAX(1,$B37))&gt;INDEX(Kalender!$B$68:$B$77,MAX(1,$B37))),1,0)+IF(OR(AND($C37&gt;0,INDEX(Kalender!HQ$81:HQ$110,MAX(1,$C37))&gt;INDEX(Kalender!$B$81:$B$110,MAX(1,$C37))),AND($D37&gt;0,INDEX(Kalender!HQ$81:HQ$110,MAX(1,$D37))&gt;INDEX(Kalender!$B$81:$B$110,MAX(1,$D37))),AND($E37&gt;0,INDEX(Kalender!HQ$81:HQ$110,MAX(1,$E37))&gt;INDEX(Kalender!$B$81:$B$110,MAX(1,$E37))),AND($F37&gt;0,INDEX(Kalender!HQ$81:HQ$110,MAX(1,$F37))&gt;INDEX(Kalender!$B$81:$B$110,MAX(1,$F37)))),2,0))</f>
        <v>0</v>
      </c>
      <c r="HR37" s="5" t="n">
        <f aca="false">IF(Kalender!HR37&lt;&gt;1,0,IF(AND($B37&gt;0,INDEX(Kalender!HR$68:HR$77,MAX(1,$B37))&gt;INDEX(Kalender!$B$68:$B$77,MAX(1,$B37))),1,0)+IF(OR(AND($C37&gt;0,INDEX(Kalender!HR$81:HR$110,MAX(1,$C37))&gt;INDEX(Kalender!$B$81:$B$110,MAX(1,$C37))),AND($D37&gt;0,INDEX(Kalender!HR$81:HR$110,MAX(1,$D37))&gt;INDEX(Kalender!$B$81:$B$110,MAX(1,$D37))),AND($E37&gt;0,INDEX(Kalender!HR$81:HR$110,MAX(1,$E37))&gt;INDEX(Kalender!$B$81:$B$110,MAX(1,$E37))),AND($F37&gt;0,INDEX(Kalender!HR$81:HR$110,MAX(1,$F37))&gt;INDEX(Kalender!$B$81:$B$110,MAX(1,$F37)))),2,0))</f>
        <v>0</v>
      </c>
      <c r="HS37" s="5" t="n">
        <f aca="false">IF(Kalender!HS37&lt;&gt;1,0,IF(AND($B37&gt;0,INDEX(Kalender!HS$68:HS$77,MAX(1,$B37))&gt;INDEX(Kalender!$B$68:$B$77,MAX(1,$B37))),1,0)+IF(OR(AND($C37&gt;0,INDEX(Kalender!HS$81:HS$110,MAX(1,$C37))&gt;INDEX(Kalender!$B$81:$B$110,MAX(1,$C37))),AND($D37&gt;0,INDEX(Kalender!HS$81:HS$110,MAX(1,$D37))&gt;INDEX(Kalender!$B$81:$B$110,MAX(1,$D37))),AND($E37&gt;0,INDEX(Kalender!HS$81:HS$110,MAX(1,$E37))&gt;INDEX(Kalender!$B$81:$B$110,MAX(1,$E37))),AND($F37&gt;0,INDEX(Kalender!HS$81:HS$110,MAX(1,$F37))&gt;INDEX(Kalender!$B$81:$B$110,MAX(1,$F37)))),2,0))</f>
        <v>0</v>
      </c>
      <c r="HT37" s="5" t="n">
        <f aca="false">IF(Kalender!HT37&lt;&gt;1,0,IF(AND($B37&gt;0,INDEX(Kalender!HT$68:HT$77,MAX(1,$B37))&gt;INDEX(Kalender!$B$68:$B$77,MAX(1,$B37))),1,0)+IF(OR(AND($C37&gt;0,INDEX(Kalender!HT$81:HT$110,MAX(1,$C37))&gt;INDEX(Kalender!$B$81:$B$110,MAX(1,$C37))),AND($D37&gt;0,INDEX(Kalender!HT$81:HT$110,MAX(1,$D37))&gt;INDEX(Kalender!$B$81:$B$110,MAX(1,$D37))),AND($E37&gt;0,INDEX(Kalender!HT$81:HT$110,MAX(1,$E37))&gt;INDEX(Kalender!$B$81:$B$110,MAX(1,$E37))),AND($F37&gt;0,INDEX(Kalender!HT$81:HT$110,MAX(1,$F37))&gt;INDEX(Kalender!$B$81:$B$110,MAX(1,$F37)))),2,0))</f>
        <v>0</v>
      </c>
      <c r="HU37" s="5" t="n">
        <f aca="false">IF(Kalender!HU37&lt;&gt;1,0,IF(AND($B37&gt;0,INDEX(Kalender!HU$68:HU$77,MAX(1,$B37))&gt;INDEX(Kalender!$B$68:$B$77,MAX(1,$B37))),1,0)+IF(OR(AND($C37&gt;0,INDEX(Kalender!HU$81:HU$110,MAX(1,$C37))&gt;INDEX(Kalender!$B$81:$B$110,MAX(1,$C37))),AND($D37&gt;0,INDEX(Kalender!HU$81:HU$110,MAX(1,$D37))&gt;INDEX(Kalender!$B$81:$B$110,MAX(1,$D37))),AND($E37&gt;0,INDEX(Kalender!HU$81:HU$110,MAX(1,$E37))&gt;INDEX(Kalender!$B$81:$B$110,MAX(1,$E37))),AND($F37&gt;0,INDEX(Kalender!HU$81:HU$110,MAX(1,$F37))&gt;INDEX(Kalender!$B$81:$B$110,MAX(1,$F37)))),2,0))</f>
        <v>0</v>
      </c>
      <c r="HV37" s="5" t="n">
        <f aca="false">IF(Kalender!HV37&lt;&gt;1,0,IF(AND($B37&gt;0,INDEX(Kalender!HV$68:HV$77,MAX(1,$B37))&gt;INDEX(Kalender!$B$68:$B$77,MAX(1,$B37))),1,0)+IF(OR(AND($C37&gt;0,INDEX(Kalender!HV$81:HV$110,MAX(1,$C37))&gt;INDEX(Kalender!$B$81:$B$110,MAX(1,$C37))),AND($D37&gt;0,INDEX(Kalender!HV$81:HV$110,MAX(1,$D37))&gt;INDEX(Kalender!$B$81:$B$110,MAX(1,$D37))),AND($E37&gt;0,INDEX(Kalender!HV$81:HV$110,MAX(1,$E37))&gt;INDEX(Kalender!$B$81:$B$110,MAX(1,$E37))),AND($F37&gt;0,INDEX(Kalender!HV$81:HV$110,MAX(1,$F37))&gt;INDEX(Kalender!$B$81:$B$110,MAX(1,$F37)))),2,0))</f>
        <v>0</v>
      </c>
      <c r="HW37" s="5" t="n">
        <f aca="false">IF(Kalender!HW37&lt;&gt;1,0,IF(AND($B37&gt;0,INDEX(Kalender!HW$68:HW$77,MAX(1,$B37))&gt;INDEX(Kalender!$B$68:$B$77,MAX(1,$B37))),1,0)+IF(OR(AND($C37&gt;0,INDEX(Kalender!HW$81:HW$110,MAX(1,$C37))&gt;INDEX(Kalender!$B$81:$B$110,MAX(1,$C37))),AND($D37&gt;0,INDEX(Kalender!HW$81:HW$110,MAX(1,$D37))&gt;INDEX(Kalender!$B$81:$B$110,MAX(1,$D37))),AND($E37&gt;0,INDEX(Kalender!HW$81:HW$110,MAX(1,$E37))&gt;INDEX(Kalender!$B$81:$B$110,MAX(1,$E37))),AND($F37&gt;0,INDEX(Kalender!HW$81:HW$110,MAX(1,$F37))&gt;INDEX(Kalender!$B$81:$B$110,MAX(1,$F37)))),2,0))</f>
        <v>0</v>
      </c>
      <c r="HX37" s="5" t="n">
        <f aca="false">IF(Kalender!HX37&lt;&gt;1,0,IF(AND($B37&gt;0,INDEX(Kalender!HX$68:HX$77,MAX(1,$B37))&gt;INDEX(Kalender!$B$68:$B$77,MAX(1,$B37))),1,0)+IF(OR(AND($C37&gt;0,INDEX(Kalender!HX$81:HX$110,MAX(1,$C37))&gt;INDEX(Kalender!$B$81:$B$110,MAX(1,$C37))),AND($D37&gt;0,INDEX(Kalender!HX$81:HX$110,MAX(1,$D37))&gt;INDEX(Kalender!$B$81:$B$110,MAX(1,$D37))),AND($E37&gt;0,INDEX(Kalender!HX$81:HX$110,MAX(1,$E37))&gt;INDEX(Kalender!$B$81:$B$110,MAX(1,$E37))),AND($F37&gt;0,INDEX(Kalender!HX$81:HX$110,MAX(1,$F37))&gt;INDEX(Kalender!$B$81:$B$110,MAX(1,$F37)))),2,0))</f>
        <v>0</v>
      </c>
      <c r="HY37" s="5" t="n">
        <f aca="false">IF(Kalender!HY37&lt;&gt;1,0,IF(AND($B37&gt;0,INDEX(Kalender!HY$68:HY$77,MAX(1,$B37))&gt;INDEX(Kalender!$B$68:$B$77,MAX(1,$B37))),1,0)+IF(OR(AND($C37&gt;0,INDEX(Kalender!HY$81:HY$110,MAX(1,$C37))&gt;INDEX(Kalender!$B$81:$B$110,MAX(1,$C37))),AND($D37&gt;0,INDEX(Kalender!HY$81:HY$110,MAX(1,$D37))&gt;INDEX(Kalender!$B$81:$B$110,MAX(1,$D37))),AND($E37&gt;0,INDEX(Kalender!HY$81:HY$110,MAX(1,$E37))&gt;INDEX(Kalender!$B$81:$B$110,MAX(1,$E37))),AND($F37&gt;0,INDEX(Kalender!HY$81:HY$110,MAX(1,$F37))&gt;INDEX(Kalender!$B$81:$B$110,MAX(1,$F37)))),2,0))</f>
        <v>0</v>
      </c>
      <c r="HZ37" s="5" t="n">
        <f aca="false">IF(Kalender!HZ37&lt;&gt;1,0,IF(AND($B37&gt;0,INDEX(Kalender!HZ$68:HZ$77,MAX(1,$B37))&gt;INDEX(Kalender!$B$68:$B$77,MAX(1,$B37))),1,0)+IF(OR(AND($C37&gt;0,INDEX(Kalender!HZ$81:HZ$110,MAX(1,$C37))&gt;INDEX(Kalender!$B$81:$B$110,MAX(1,$C37))),AND($D37&gt;0,INDEX(Kalender!HZ$81:HZ$110,MAX(1,$D37))&gt;INDEX(Kalender!$B$81:$B$110,MAX(1,$D37))),AND($E37&gt;0,INDEX(Kalender!HZ$81:HZ$110,MAX(1,$E37))&gt;INDEX(Kalender!$B$81:$B$110,MAX(1,$E37))),AND($F37&gt;0,INDEX(Kalender!HZ$81:HZ$110,MAX(1,$F37))&gt;INDEX(Kalender!$B$81:$B$110,MAX(1,$F37)))),2,0))</f>
        <v>0</v>
      </c>
      <c r="IA37" s="5" t="n">
        <f aca="false">IF(Kalender!IA37&lt;&gt;1,0,IF(AND($B37&gt;0,INDEX(Kalender!IA$68:IA$77,MAX(1,$B37))&gt;INDEX(Kalender!$B$68:$B$77,MAX(1,$B37))),1,0)+IF(OR(AND($C37&gt;0,INDEX(Kalender!IA$81:IA$110,MAX(1,$C37))&gt;INDEX(Kalender!$B$81:$B$110,MAX(1,$C37))),AND($D37&gt;0,INDEX(Kalender!IA$81:IA$110,MAX(1,$D37))&gt;INDEX(Kalender!$B$81:$B$110,MAX(1,$D37))),AND($E37&gt;0,INDEX(Kalender!IA$81:IA$110,MAX(1,$E37))&gt;INDEX(Kalender!$B$81:$B$110,MAX(1,$E37))),AND($F37&gt;0,INDEX(Kalender!IA$81:IA$110,MAX(1,$F37))&gt;INDEX(Kalender!$B$81:$B$110,MAX(1,$F37)))),2,0))</f>
        <v>0</v>
      </c>
      <c r="IB37" s="5" t="n">
        <f aca="false">IF(Kalender!IB37&lt;&gt;1,0,IF(AND($B37&gt;0,INDEX(Kalender!IB$68:IB$77,MAX(1,$B37))&gt;INDEX(Kalender!$B$68:$B$77,MAX(1,$B37))),1,0)+IF(OR(AND($C37&gt;0,INDEX(Kalender!IB$81:IB$110,MAX(1,$C37))&gt;INDEX(Kalender!$B$81:$B$110,MAX(1,$C37))),AND($D37&gt;0,INDEX(Kalender!IB$81:IB$110,MAX(1,$D37))&gt;INDEX(Kalender!$B$81:$B$110,MAX(1,$D37))),AND($E37&gt;0,INDEX(Kalender!IB$81:IB$110,MAX(1,$E37))&gt;INDEX(Kalender!$B$81:$B$110,MAX(1,$E37))),AND($F37&gt;0,INDEX(Kalender!IB$81:IB$110,MAX(1,$F37))&gt;INDEX(Kalender!$B$81:$B$110,MAX(1,$F37)))),2,0))</f>
        <v>0</v>
      </c>
      <c r="IC37" s="5" t="n">
        <f aca="false">IF(Kalender!IC37&lt;&gt;1,0,IF(AND($B37&gt;0,INDEX(Kalender!IC$68:IC$77,MAX(1,$B37))&gt;INDEX(Kalender!$B$68:$B$77,MAX(1,$B37))),1,0)+IF(OR(AND($C37&gt;0,INDEX(Kalender!IC$81:IC$110,MAX(1,$C37))&gt;INDEX(Kalender!$B$81:$B$110,MAX(1,$C37))),AND($D37&gt;0,INDEX(Kalender!IC$81:IC$110,MAX(1,$D37))&gt;INDEX(Kalender!$B$81:$B$110,MAX(1,$D37))),AND($E37&gt;0,INDEX(Kalender!IC$81:IC$110,MAX(1,$E37))&gt;INDEX(Kalender!$B$81:$B$110,MAX(1,$E37))),AND($F37&gt;0,INDEX(Kalender!IC$81:IC$110,MAX(1,$F37))&gt;INDEX(Kalender!$B$81:$B$110,MAX(1,$F37)))),2,0))</f>
        <v>0</v>
      </c>
      <c r="ID37" s="5" t="n">
        <f aca="false">IF(Kalender!ID37&lt;&gt;1,0,IF(AND($B37&gt;0,INDEX(Kalender!ID$68:ID$77,MAX(1,$B37))&gt;INDEX(Kalender!$B$68:$B$77,MAX(1,$B37))),1,0)+IF(OR(AND($C37&gt;0,INDEX(Kalender!ID$81:ID$110,MAX(1,$C37))&gt;INDEX(Kalender!$B$81:$B$110,MAX(1,$C37))),AND($D37&gt;0,INDEX(Kalender!ID$81:ID$110,MAX(1,$D37))&gt;INDEX(Kalender!$B$81:$B$110,MAX(1,$D37))),AND($E37&gt;0,INDEX(Kalender!ID$81:ID$110,MAX(1,$E37))&gt;INDEX(Kalender!$B$81:$B$110,MAX(1,$E37))),AND($F37&gt;0,INDEX(Kalender!ID$81:ID$110,MAX(1,$F37))&gt;INDEX(Kalender!$B$81:$B$110,MAX(1,$F37)))),2,0))</f>
        <v>0</v>
      </c>
      <c r="IE37" s="5" t="n">
        <f aca="false">IF(Kalender!IE37&lt;&gt;1,0,IF(AND($B37&gt;0,INDEX(Kalender!IE$68:IE$77,MAX(1,$B37))&gt;INDEX(Kalender!$B$68:$B$77,MAX(1,$B37))),1,0)+IF(OR(AND($C37&gt;0,INDEX(Kalender!IE$81:IE$110,MAX(1,$C37))&gt;INDEX(Kalender!$B$81:$B$110,MAX(1,$C37))),AND($D37&gt;0,INDEX(Kalender!IE$81:IE$110,MAX(1,$D37))&gt;INDEX(Kalender!$B$81:$B$110,MAX(1,$D37))),AND($E37&gt;0,INDEX(Kalender!IE$81:IE$110,MAX(1,$E37))&gt;INDEX(Kalender!$B$81:$B$110,MAX(1,$E37))),AND($F37&gt;0,INDEX(Kalender!IE$81:IE$110,MAX(1,$F37))&gt;INDEX(Kalender!$B$81:$B$110,MAX(1,$F37)))),2,0))</f>
        <v>0</v>
      </c>
      <c r="IF37" s="5" t="n">
        <f aca="false">IF(Kalender!IF37&lt;&gt;1,0,IF(AND($B37&gt;0,INDEX(Kalender!IF$68:IF$77,MAX(1,$B37))&gt;INDEX(Kalender!$B$68:$B$77,MAX(1,$B37))),1,0)+IF(OR(AND($C37&gt;0,INDEX(Kalender!IF$81:IF$110,MAX(1,$C37))&gt;INDEX(Kalender!$B$81:$B$110,MAX(1,$C37))),AND($D37&gt;0,INDEX(Kalender!IF$81:IF$110,MAX(1,$D37))&gt;INDEX(Kalender!$B$81:$B$110,MAX(1,$D37))),AND($E37&gt;0,INDEX(Kalender!IF$81:IF$110,MAX(1,$E37))&gt;INDEX(Kalender!$B$81:$B$110,MAX(1,$E37))),AND($F37&gt;0,INDEX(Kalender!IF$81:IF$110,MAX(1,$F37))&gt;INDEX(Kalender!$B$81:$B$110,MAX(1,$F37)))),2,0))</f>
        <v>0</v>
      </c>
      <c r="IG37" s="5" t="n">
        <f aca="false">IF(Kalender!IG37&lt;&gt;1,0,IF(AND($B37&gt;0,INDEX(Kalender!IG$68:IG$77,MAX(1,$B37))&gt;INDEX(Kalender!$B$68:$B$77,MAX(1,$B37))),1,0)+IF(OR(AND($C37&gt;0,INDEX(Kalender!IG$81:IG$110,MAX(1,$C37))&gt;INDEX(Kalender!$B$81:$B$110,MAX(1,$C37))),AND($D37&gt;0,INDEX(Kalender!IG$81:IG$110,MAX(1,$D37))&gt;INDEX(Kalender!$B$81:$B$110,MAX(1,$D37))),AND($E37&gt;0,INDEX(Kalender!IG$81:IG$110,MAX(1,$E37))&gt;INDEX(Kalender!$B$81:$B$110,MAX(1,$E37))),AND($F37&gt;0,INDEX(Kalender!IG$81:IG$110,MAX(1,$F37))&gt;INDEX(Kalender!$B$81:$B$110,MAX(1,$F37)))),2,0))</f>
        <v>0</v>
      </c>
      <c r="IH37" s="5" t="n">
        <f aca="false">IF(Kalender!IH37&lt;&gt;1,0,IF(AND($B37&gt;0,INDEX(Kalender!IH$68:IH$77,MAX(1,$B37))&gt;INDEX(Kalender!$B$68:$B$77,MAX(1,$B37))),1,0)+IF(OR(AND($C37&gt;0,INDEX(Kalender!IH$81:IH$110,MAX(1,$C37))&gt;INDEX(Kalender!$B$81:$B$110,MAX(1,$C37))),AND($D37&gt;0,INDEX(Kalender!IH$81:IH$110,MAX(1,$D37))&gt;INDEX(Kalender!$B$81:$B$110,MAX(1,$D37))),AND($E37&gt;0,INDEX(Kalender!IH$81:IH$110,MAX(1,$E37))&gt;INDEX(Kalender!$B$81:$B$110,MAX(1,$E37))),AND($F37&gt;0,INDEX(Kalender!IH$81:IH$110,MAX(1,$F37))&gt;INDEX(Kalender!$B$81:$B$110,MAX(1,$F37)))),2,0))</f>
        <v>0</v>
      </c>
      <c r="II37" s="5" t="n">
        <f aca="false">IF(Kalender!II37&lt;&gt;1,0,IF(AND($B37&gt;0,INDEX(Kalender!II$68:II$77,MAX(1,$B37))&gt;INDEX(Kalender!$B$68:$B$77,MAX(1,$B37))),1,0)+IF(OR(AND($C37&gt;0,INDEX(Kalender!II$81:II$110,MAX(1,$C37))&gt;INDEX(Kalender!$B$81:$B$110,MAX(1,$C37))),AND($D37&gt;0,INDEX(Kalender!II$81:II$110,MAX(1,$D37))&gt;INDEX(Kalender!$B$81:$B$110,MAX(1,$D37))),AND($E37&gt;0,INDEX(Kalender!II$81:II$110,MAX(1,$E37))&gt;INDEX(Kalender!$B$81:$B$110,MAX(1,$E37))),AND($F37&gt;0,INDEX(Kalender!II$81:II$110,MAX(1,$F37))&gt;INDEX(Kalender!$B$81:$B$110,MAX(1,$F37)))),2,0))</f>
        <v>0</v>
      </c>
      <c r="IJ37" s="5" t="n">
        <f aca="false">IF(Kalender!IJ37&lt;&gt;1,0,IF(AND($B37&gt;0,INDEX(Kalender!IJ$68:IJ$77,MAX(1,$B37))&gt;INDEX(Kalender!$B$68:$B$77,MAX(1,$B37))),1,0)+IF(OR(AND($C37&gt;0,INDEX(Kalender!IJ$81:IJ$110,MAX(1,$C37))&gt;INDEX(Kalender!$B$81:$B$110,MAX(1,$C37))),AND($D37&gt;0,INDEX(Kalender!IJ$81:IJ$110,MAX(1,$D37))&gt;INDEX(Kalender!$B$81:$B$110,MAX(1,$D37))),AND($E37&gt;0,INDEX(Kalender!IJ$81:IJ$110,MAX(1,$E37))&gt;INDEX(Kalender!$B$81:$B$110,MAX(1,$E37))),AND($F37&gt;0,INDEX(Kalender!IJ$81:IJ$110,MAX(1,$F37))&gt;INDEX(Kalender!$B$81:$B$110,MAX(1,$F37)))),2,0))</f>
        <v>0</v>
      </c>
      <c r="IK37" s="5" t="n">
        <f aca="false">IF(Kalender!IK37&lt;&gt;1,0,IF(AND($B37&gt;0,INDEX(Kalender!IK$68:IK$77,MAX(1,$B37))&gt;INDEX(Kalender!$B$68:$B$77,MAX(1,$B37))),1,0)+IF(OR(AND($C37&gt;0,INDEX(Kalender!IK$81:IK$110,MAX(1,$C37))&gt;INDEX(Kalender!$B$81:$B$110,MAX(1,$C37))),AND($D37&gt;0,INDEX(Kalender!IK$81:IK$110,MAX(1,$D37))&gt;INDEX(Kalender!$B$81:$B$110,MAX(1,$D37))),AND($E37&gt;0,INDEX(Kalender!IK$81:IK$110,MAX(1,$E37))&gt;INDEX(Kalender!$B$81:$B$110,MAX(1,$E37))),AND($F37&gt;0,INDEX(Kalender!IK$81:IK$110,MAX(1,$F37))&gt;INDEX(Kalender!$B$81:$B$110,MAX(1,$F37)))),2,0))</f>
        <v>0</v>
      </c>
      <c r="IL37" s="5" t="n">
        <f aca="false">IF(Kalender!IL37&lt;&gt;1,0,IF(AND($B37&gt;0,INDEX(Kalender!IL$68:IL$77,MAX(1,$B37))&gt;INDEX(Kalender!$B$68:$B$77,MAX(1,$B37))),1,0)+IF(OR(AND($C37&gt;0,INDEX(Kalender!IL$81:IL$110,MAX(1,$C37))&gt;INDEX(Kalender!$B$81:$B$110,MAX(1,$C37))),AND($D37&gt;0,INDEX(Kalender!IL$81:IL$110,MAX(1,$D37))&gt;INDEX(Kalender!$B$81:$B$110,MAX(1,$D37))),AND($E37&gt;0,INDEX(Kalender!IL$81:IL$110,MAX(1,$E37))&gt;INDEX(Kalender!$B$81:$B$110,MAX(1,$E37))),AND($F37&gt;0,INDEX(Kalender!IL$81:IL$110,MAX(1,$F37))&gt;INDEX(Kalender!$B$81:$B$110,MAX(1,$F37)))),2,0))</f>
        <v>0</v>
      </c>
      <c r="IM37" s="5" t="n">
        <f aca="false">IF(Kalender!IM37&lt;&gt;1,0,IF(AND($B37&gt;0,INDEX(Kalender!IM$68:IM$77,MAX(1,$B37))&gt;INDEX(Kalender!$B$68:$B$77,MAX(1,$B37))),1,0)+IF(OR(AND($C37&gt;0,INDEX(Kalender!IM$81:IM$110,MAX(1,$C37))&gt;INDEX(Kalender!$B$81:$B$110,MAX(1,$C37))),AND($D37&gt;0,INDEX(Kalender!IM$81:IM$110,MAX(1,$D37))&gt;INDEX(Kalender!$B$81:$B$110,MAX(1,$D37))),AND($E37&gt;0,INDEX(Kalender!IM$81:IM$110,MAX(1,$E37))&gt;INDEX(Kalender!$B$81:$B$110,MAX(1,$E37))),AND($F37&gt;0,INDEX(Kalender!IM$81:IM$110,MAX(1,$F37))&gt;INDEX(Kalender!$B$81:$B$110,MAX(1,$F37)))),2,0))</f>
        <v>0</v>
      </c>
      <c r="IN37" s="5" t="n">
        <f aca="false">IF(Kalender!IN37&lt;&gt;1,0,IF(AND($B37&gt;0,INDEX(Kalender!IN$68:IN$77,MAX(1,$B37))&gt;INDEX(Kalender!$B$68:$B$77,MAX(1,$B37))),1,0)+IF(OR(AND($C37&gt;0,INDEX(Kalender!IN$81:IN$110,MAX(1,$C37))&gt;INDEX(Kalender!$B$81:$B$110,MAX(1,$C37))),AND($D37&gt;0,INDEX(Kalender!IN$81:IN$110,MAX(1,$D37))&gt;INDEX(Kalender!$B$81:$B$110,MAX(1,$D37))),AND($E37&gt;0,INDEX(Kalender!IN$81:IN$110,MAX(1,$E37))&gt;INDEX(Kalender!$B$81:$B$110,MAX(1,$E37))),AND($F37&gt;0,INDEX(Kalender!IN$81:IN$110,MAX(1,$F37))&gt;INDEX(Kalender!$B$81:$B$110,MAX(1,$F37)))),2,0))</f>
        <v>0</v>
      </c>
      <c r="IO37" s="5" t="n">
        <f aca="false">IF(Kalender!IO37&lt;&gt;1,0,IF(AND($B37&gt;0,INDEX(Kalender!IO$68:IO$77,MAX(1,$B37))&gt;INDEX(Kalender!$B$68:$B$77,MAX(1,$B37))),1,0)+IF(OR(AND($C37&gt;0,INDEX(Kalender!IO$81:IO$110,MAX(1,$C37))&gt;INDEX(Kalender!$B$81:$B$110,MAX(1,$C37))),AND($D37&gt;0,INDEX(Kalender!IO$81:IO$110,MAX(1,$D37))&gt;INDEX(Kalender!$B$81:$B$110,MAX(1,$D37))),AND($E37&gt;0,INDEX(Kalender!IO$81:IO$110,MAX(1,$E37))&gt;INDEX(Kalender!$B$81:$B$110,MAX(1,$E37))),AND($F37&gt;0,INDEX(Kalender!IO$81:IO$110,MAX(1,$F37))&gt;INDEX(Kalender!$B$81:$B$110,MAX(1,$F37)))),2,0))</f>
        <v>0</v>
      </c>
      <c r="IP37" s="5" t="n">
        <f aca="false">IF(Kalender!IP37&lt;&gt;1,0,IF(AND($B37&gt;0,INDEX(Kalender!IP$68:IP$77,MAX(1,$B37))&gt;INDEX(Kalender!$B$68:$B$77,MAX(1,$B37))),1,0)+IF(OR(AND($C37&gt;0,INDEX(Kalender!IP$81:IP$110,MAX(1,$C37))&gt;INDEX(Kalender!$B$81:$B$110,MAX(1,$C37))),AND($D37&gt;0,INDEX(Kalender!IP$81:IP$110,MAX(1,$D37))&gt;INDEX(Kalender!$B$81:$B$110,MAX(1,$D37))),AND($E37&gt;0,INDEX(Kalender!IP$81:IP$110,MAX(1,$E37))&gt;INDEX(Kalender!$B$81:$B$110,MAX(1,$E37))),AND($F37&gt;0,INDEX(Kalender!IP$81:IP$110,MAX(1,$F37))&gt;INDEX(Kalender!$B$81:$B$110,MAX(1,$F37)))),2,0))</f>
        <v>0</v>
      </c>
      <c r="IQ37" s="5" t="n">
        <f aca="false">IF(Kalender!IQ37&lt;&gt;1,0,IF(AND($B37&gt;0,INDEX(Kalender!IQ$68:IQ$77,MAX(1,$B37))&gt;INDEX(Kalender!$B$68:$B$77,MAX(1,$B37))),1,0)+IF(OR(AND($C37&gt;0,INDEX(Kalender!IQ$81:IQ$110,MAX(1,$C37))&gt;INDEX(Kalender!$B$81:$B$110,MAX(1,$C37))),AND($D37&gt;0,INDEX(Kalender!IQ$81:IQ$110,MAX(1,$D37))&gt;INDEX(Kalender!$B$81:$B$110,MAX(1,$D37))),AND($E37&gt;0,INDEX(Kalender!IQ$81:IQ$110,MAX(1,$E37))&gt;INDEX(Kalender!$B$81:$B$110,MAX(1,$E37))),AND($F37&gt;0,INDEX(Kalender!IQ$81:IQ$110,MAX(1,$F37))&gt;INDEX(Kalender!$B$81:$B$110,MAX(1,$F37)))),2,0))</f>
        <v>0</v>
      </c>
      <c r="IR37" s="5" t="n">
        <f aca="false">IF(Kalender!IR37&lt;&gt;1,0,IF(AND($B37&gt;0,INDEX(Kalender!IR$68:IR$77,MAX(1,$B37))&gt;INDEX(Kalender!$B$68:$B$77,MAX(1,$B37))),1,0)+IF(OR(AND($C37&gt;0,INDEX(Kalender!IR$81:IR$110,MAX(1,$C37))&gt;INDEX(Kalender!$B$81:$B$110,MAX(1,$C37))),AND($D37&gt;0,INDEX(Kalender!IR$81:IR$110,MAX(1,$D37))&gt;INDEX(Kalender!$B$81:$B$110,MAX(1,$D37))),AND($E37&gt;0,INDEX(Kalender!IR$81:IR$110,MAX(1,$E37))&gt;INDEX(Kalender!$B$81:$B$110,MAX(1,$E37))),AND($F37&gt;0,INDEX(Kalender!IR$81:IR$110,MAX(1,$F37))&gt;INDEX(Kalender!$B$81:$B$110,MAX(1,$F37)))),2,0))</f>
        <v>0</v>
      </c>
      <c r="IS37" s="5" t="n">
        <f aca="false">IF(Kalender!IS37&lt;&gt;1,0,IF(AND($B37&gt;0,INDEX(Kalender!IS$68:IS$77,MAX(1,$B37))&gt;INDEX(Kalender!$B$68:$B$77,MAX(1,$B37))),1,0)+IF(OR(AND($C37&gt;0,INDEX(Kalender!IS$81:IS$110,MAX(1,$C37))&gt;INDEX(Kalender!$B$81:$B$110,MAX(1,$C37))),AND($D37&gt;0,INDEX(Kalender!IS$81:IS$110,MAX(1,$D37))&gt;INDEX(Kalender!$B$81:$B$110,MAX(1,$D37))),AND($E37&gt;0,INDEX(Kalender!IS$81:IS$110,MAX(1,$E37))&gt;INDEX(Kalender!$B$81:$B$110,MAX(1,$E37))),AND($F37&gt;0,INDEX(Kalender!IS$81:IS$110,MAX(1,$F37))&gt;INDEX(Kalender!$B$81:$B$110,MAX(1,$F37)))),2,0))</f>
        <v>0</v>
      </c>
      <c r="IT37" s="5" t="n">
        <f aca="false">IF(Kalender!IT37&lt;&gt;1,0,IF(AND($B37&gt;0,INDEX(Kalender!IT$68:IT$77,MAX(1,$B37))&gt;INDEX(Kalender!$B$68:$B$77,MAX(1,$B37))),1,0)+IF(OR(AND($C37&gt;0,INDEX(Kalender!IT$81:IT$110,MAX(1,$C37))&gt;INDEX(Kalender!$B$81:$B$110,MAX(1,$C37))),AND($D37&gt;0,INDEX(Kalender!IT$81:IT$110,MAX(1,$D37))&gt;INDEX(Kalender!$B$81:$B$110,MAX(1,$D37))),AND($E37&gt;0,INDEX(Kalender!IT$81:IT$110,MAX(1,$E37))&gt;INDEX(Kalender!$B$81:$B$110,MAX(1,$E37))),AND($F37&gt;0,INDEX(Kalender!IT$81:IT$110,MAX(1,$F37))&gt;INDEX(Kalender!$B$81:$B$110,MAX(1,$F37)))),2,0))</f>
        <v>0</v>
      </c>
      <c r="IU37" s="5" t="n">
        <f aca="false">IF(Kalender!IU37&lt;&gt;1,0,IF(AND($B37&gt;0,INDEX(Kalender!IU$68:IU$77,MAX(1,$B37))&gt;INDEX(Kalender!$B$68:$B$77,MAX(1,$B37))),1,0)+IF(OR(AND($C37&gt;0,INDEX(Kalender!IU$81:IU$110,MAX(1,$C37))&gt;INDEX(Kalender!$B$81:$B$110,MAX(1,$C37))),AND($D37&gt;0,INDEX(Kalender!IU$81:IU$110,MAX(1,$D37))&gt;INDEX(Kalender!$B$81:$B$110,MAX(1,$D37))),AND($E37&gt;0,INDEX(Kalender!IU$81:IU$110,MAX(1,$E37))&gt;INDEX(Kalender!$B$81:$B$110,MAX(1,$E37))),AND($F37&gt;0,INDEX(Kalender!IU$81:IU$110,MAX(1,$F37))&gt;INDEX(Kalender!$B$81:$B$110,MAX(1,$F37)))),2,0))</f>
        <v>0</v>
      </c>
      <c r="IV37" s="5" t="n">
        <f aca="false">IF(Kalender!IV37&lt;&gt;1,0,IF(AND($B37&gt;0,INDEX(Kalender!IV$68:IV$77,MAX(1,$B37))&gt;INDEX(Kalender!$B$68:$B$77,MAX(1,$B37))),1,0)+IF(OR(AND($C37&gt;0,INDEX(Kalender!IV$81:IV$110,MAX(1,$C37))&gt;INDEX(Kalender!$B$81:$B$110,MAX(1,$C37))),AND($D37&gt;0,INDEX(Kalender!IV$81:IV$110,MAX(1,$D37))&gt;INDEX(Kalender!$B$81:$B$110,MAX(1,$D37))),AND($E37&gt;0,INDEX(Kalender!IV$81:IV$110,MAX(1,$E37))&gt;INDEX(Kalender!$B$81:$B$110,MAX(1,$E37))),AND($F37&gt;0,INDEX(Kalender!IV$81:IV$110,MAX(1,$F37))&gt;INDEX(Kalender!$B$81:$B$110,MAX(1,$F37)))),2,0))</f>
        <v>0</v>
      </c>
      <c r="IW37" s="5" t="n">
        <f aca="false">IF(Kalender!IW37&lt;&gt;1,0,IF(AND($B37&gt;0,INDEX(Kalender!IW$68:IW$77,MAX(1,$B37))&gt;INDEX(Kalender!$B$68:$B$77,MAX(1,$B37))),1,0)+IF(OR(AND($C37&gt;0,INDEX(Kalender!IW$81:IW$110,MAX(1,$C37))&gt;INDEX(Kalender!$B$81:$B$110,MAX(1,$C37))),AND($D37&gt;0,INDEX(Kalender!IW$81:IW$110,MAX(1,$D37))&gt;INDEX(Kalender!$B$81:$B$110,MAX(1,$D37))),AND($E37&gt;0,INDEX(Kalender!IW$81:IW$110,MAX(1,$E37))&gt;INDEX(Kalender!$B$81:$B$110,MAX(1,$E37))),AND($F37&gt;0,INDEX(Kalender!IW$81:IW$110,MAX(1,$F37))&gt;INDEX(Kalender!$B$81:$B$110,MAX(1,$F37)))),2,0))</f>
        <v>0</v>
      </c>
      <c r="IX37" s="5" t="n">
        <f aca="false">IF(Kalender!IX37&lt;&gt;1,0,IF(AND($B37&gt;0,INDEX(Kalender!IX$68:IX$77,MAX(1,$B37))&gt;INDEX(Kalender!$B$68:$B$77,MAX(1,$B37))),1,0)+IF(OR(AND($C37&gt;0,INDEX(Kalender!IX$81:IX$110,MAX(1,$C37))&gt;INDEX(Kalender!$B$81:$B$110,MAX(1,$C37))),AND($D37&gt;0,INDEX(Kalender!IX$81:IX$110,MAX(1,$D37))&gt;INDEX(Kalender!$B$81:$B$110,MAX(1,$D37))),AND($E37&gt;0,INDEX(Kalender!IX$81:IX$110,MAX(1,$E37))&gt;INDEX(Kalender!$B$81:$B$110,MAX(1,$E37))),AND($F37&gt;0,INDEX(Kalender!IX$81:IX$110,MAX(1,$F37))&gt;INDEX(Kalender!$B$81:$B$110,MAX(1,$F37)))),2,0))</f>
        <v>0</v>
      </c>
      <c r="IY37" s="5" t="n">
        <f aca="false">IF(Kalender!IY37&lt;&gt;1,0,IF(AND($B37&gt;0,INDEX(Kalender!IY$68:IY$77,MAX(1,$B37))&gt;INDEX(Kalender!$B$68:$B$77,MAX(1,$B37))),1,0)+IF(OR(AND($C37&gt;0,INDEX(Kalender!IY$81:IY$110,MAX(1,$C37))&gt;INDEX(Kalender!$B$81:$B$110,MAX(1,$C37))),AND($D37&gt;0,INDEX(Kalender!IY$81:IY$110,MAX(1,$D37))&gt;INDEX(Kalender!$B$81:$B$110,MAX(1,$D37))),AND($E37&gt;0,INDEX(Kalender!IY$81:IY$110,MAX(1,$E37))&gt;INDEX(Kalender!$B$81:$B$110,MAX(1,$E37))),AND($F37&gt;0,INDEX(Kalender!IY$81:IY$110,MAX(1,$F37))&gt;INDEX(Kalender!$B$81:$B$110,MAX(1,$F37)))),2,0))</f>
        <v>0</v>
      </c>
      <c r="IZ37" s="5" t="n">
        <f aca="false">IF(Kalender!IZ37&lt;&gt;1,0,IF(AND($B37&gt;0,INDEX(Kalender!IZ$68:IZ$77,MAX(1,$B37))&gt;INDEX(Kalender!$B$68:$B$77,MAX(1,$B37))),1,0)+IF(OR(AND($C37&gt;0,INDEX(Kalender!IZ$81:IZ$110,MAX(1,$C37))&gt;INDEX(Kalender!$B$81:$B$110,MAX(1,$C37))),AND($D37&gt;0,INDEX(Kalender!IZ$81:IZ$110,MAX(1,$D37))&gt;INDEX(Kalender!$B$81:$B$110,MAX(1,$D37))),AND($E37&gt;0,INDEX(Kalender!IZ$81:IZ$110,MAX(1,$E37))&gt;INDEX(Kalender!$B$81:$B$110,MAX(1,$E37))),AND($F37&gt;0,INDEX(Kalender!IZ$81:IZ$110,MAX(1,$F37))&gt;INDEX(Kalender!$B$81:$B$110,MAX(1,$F37)))),2,0))</f>
        <v>0</v>
      </c>
      <c r="JA37" s="5" t="n">
        <f aca="false">IF(Kalender!JA37&lt;&gt;1,0,IF(AND($B37&gt;0,INDEX(Kalender!JA$68:JA$77,MAX(1,$B37))&gt;INDEX(Kalender!$B$68:$B$77,MAX(1,$B37))),1,0)+IF(OR(AND($C37&gt;0,INDEX(Kalender!JA$81:JA$110,MAX(1,$C37))&gt;INDEX(Kalender!$B$81:$B$110,MAX(1,$C37))),AND($D37&gt;0,INDEX(Kalender!JA$81:JA$110,MAX(1,$D37))&gt;INDEX(Kalender!$B$81:$B$110,MAX(1,$D37))),AND($E37&gt;0,INDEX(Kalender!JA$81:JA$110,MAX(1,$E37))&gt;INDEX(Kalender!$B$81:$B$110,MAX(1,$E37))),AND($F37&gt;0,INDEX(Kalender!JA$81:JA$110,MAX(1,$F37))&gt;INDEX(Kalender!$B$81:$B$110,MAX(1,$F37)))),2,0))</f>
        <v>0</v>
      </c>
      <c r="JB37" s="5" t="n">
        <f aca="false">IF(Kalender!JB37&lt;&gt;1,0,IF(AND($B37&gt;0,INDEX(Kalender!JB$68:JB$77,MAX(1,$B37))&gt;INDEX(Kalender!$B$68:$B$77,MAX(1,$B37))),1,0)+IF(OR(AND($C37&gt;0,INDEX(Kalender!JB$81:JB$110,MAX(1,$C37))&gt;INDEX(Kalender!$B$81:$B$110,MAX(1,$C37))),AND($D37&gt;0,INDEX(Kalender!JB$81:JB$110,MAX(1,$D37))&gt;INDEX(Kalender!$B$81:$B$110,MAX(1,$D37))),AND($E37&gt;0,INDEX(Kalender!JB$81:JB$110,MAX(1,$E37))&gt;INDEX(Kalender!$B$81:$B$110,MAX(1,$E37))),AND($F37&gt;0,INDEX(Kalender!JB$81:JB$110,MAX(1,$F37))&gt;INDEX(Kalender!$B$81:$B$110,MAX(1,$F37)))),2,0))</f>
        <v>0</v>
      </c>
      <c r="JC37" s="5" t="n">
        <f aca="false">IF(Kalender!JC37&lt;&gt;1,0,IF(AND($B37&gt;0,INDEX(Kalender!JC$68:JC$77,MAX(1,$B37))&gt;INDEX(Kalender!$B$68:$B$77,MAX(1,$B37))),1,0)+IF(OR(AND($C37&gt;0,INDEX(Kalender!JC$81:JC$110,MAX(1,$C37))&gt;INDEX(Kalender!$B$81:$B$110,MAX(1,$C37))),AND($D37&gt;0,INDEX(Kalender!JC$81:JC$110,MAX(1,$D37))&gt;INDEX(Kalender!$B$81:$B$110,MAX(1,$D37))),AND($E37&gt;0,INDEX(Kalender!JC$81:JC$110,MAX(1,$E37))&gt;INDEX(Kalender!$B$81:$B$110,MAX(1,$E37))),AND($F37&gt;0,INDEX(Kalender!JC$81:JC$110,MAX(1,$F37))&gt;INDEX(Kalender!$B$81:$B$110,MAX(1,$F37)))),2,0))</f>
        <v>0</v>
      </c>
      <c r="JD37" s="5" t="n">
        <f aca="false">IF(Kalender!JD37&lt;&gt;1,0,IF(AND($B37&gt;0,INDEX(Kalender!JD$68:JD$77,MAX(1,$B37))&gt;INDEX(Kalender!$B$68:$B$77,MAX(1,$B37))),1,0)+IF(OR(AND($C37&gt;0,INDEX(Kalender!JD$81:JD$110,MAX(1,$C37))&gt;INDEX(Kalender!$B$81:$B$110,MAX(1,$C37))),AND($D37&gt;0,INDEX(Kalender!JD$81:JD$110,MAX(1,$D37))&gt;INDEX(Kalender!$B$81:$B$110,MAX(1,$D37))),AND($E37&gt;0,INDEX(Kalender!JD$81:JD$110,MAX(1,$E37))&gt;INDEX(Kalender!$B$81:$B$110,MAX(1,$E37))),AND($F37&gt;0,INDEX(Kalender!JD$81:JD$110,MAX(1,$F37))&gt;INDEX(Kalender!$B$81:$B$110,MAX(1,$F37)))),2,0))</f>
        <v>0</v>
      </c>
      <c r="JE37" s="5" t="n">
        <f aca="false">IF(Kalender!JE37&lt;&gt;1,0,IF(AND($B37&gt;0,INDEX(Kalender!JE$68:JE$77,MAX(1,$B37))&gt;INDEX(Kalender!$B$68:$B$77,MAX(1,$B37))),1,0)+IF(OR(AND($C37&gt;0,INDEX(Kalender!JE$81:JE$110,MAX(1,$C37))&gt;INDEX(Kalender!$B$81:$B$110,MAX(1,$C37))),AND($D37&gt;0,INDEX(Kalender!JE$81:JE$110,MAX(1,$D37))&gt;INDEX(Kalender!$B$81:$B$110,MAX(1,$D37))),AND($E37&gt;0,INDEX(Kalender!JE$81:JE$110,MAX(1,$E37))&gt;INDEX(Kalender!$B$81:$B$110,MAX(1,$E37))),AND($F37&gt;0,INDEX(Kalender!JE$81:JE$110,MAX(1,$F37))&gt;INDEX(Kalender!$B$81:$B$110,MAX(1,$F37)))),2,0))</f>
        <v>0</v>
      </c>
      <c r="JF37" s="5" t="n">
        <f aca="false">IF(Kalender!JF37&lt;&gt;1,0,IF(AND($B37&gt;0,INDEX(Kalender!JF$68:JF$77,MAX(1,$B37))&gt;INDEX(Kalender!$B$68:$B$77,MAX(1,$B37))),1,0)+IF(OR(AND($C37&gt;0,INDEX(Kalender!JF$81:JF$110,MAX(1,$C37))&gt;INDEX(Kalender!$B$81:$B$110,MAX(1,$C37))),AND($D37&gt;0,INDEX(Kalender!JF$81:JF$110,MAX(1,$D37))&gt;INDEX(Kalender!$B$81:$B$110,MAX(1,$D37))),AND($E37&gt;0,INDEX(Kalender!JF$81:JF$110,MAX(1,$E37))&gt;INDEX(Kalender!$B$81:$B$110,MAX(1,$E37))),AND($F37&gt;0,INDEX(Kalender!JF$81:JF$110,MAX(1,$F37))&gt;INDEX(Kalender!$B$81:$B$110,MAX(1,$F37)))),2,0))</f>
        <v>0</v>
      </c>
      <c r="JG37" s="5" t="n">
        <f aca="false">IF(Kalender!JG37&lt;&gt;1,0,IF(AND($B37&gt;0,INDEX(Kalender!JG$68:JG$77,MAX(1,$B37))&gt;INDEX(Kalender!$B$68:$B$77,MAX(1,$B37))),1,0)+IF(OR(AND($C37&gt;0,INDEX(Kalender!JG$81:JG$110,MAX(1,$C37))&gt;INDEX(Kalender!$B$81:$B$110,MAX(1,$C37))),AND($D37&gt;0,INDEX(Kalender!JG$81:JG$110,MAX(1,$D37))&gt;INDEX(Kalender!$B$81:$B$110,MAX(1,$D37))),AND($E37&gt;0,INDEX(Kalender!JG$81:JG$110,MAX(1,$E37))&gt;INDEX(Kalender!$B$81:$B$110,MAX(1,$E37))),AND($F37&gt;0,INDEX(Kalender!JG$81:JG$110,MAX(1,$F37))&gt;INDEX(Kalender!$B$81:$B$110,MAX(1,$F37)))),2,0))</f>
        <v>0</v>
      </c>
      <c r="JH37" s="5" t="n">
        <f aca="false">IF(Kalender!JH37&lt;&gt;1,0,IF(AND($B37&gt;0,INDEX(Kalender!JH$68:JH$77,MAX(1,$B37))&gt;INDEX(Kalender!$B$68:$B$77,MAX(1,$B37))),1,0)+IF(OR(AND($C37&gt;0,INDEX(Kalender!JH$81:JH$110,MAX(1,$C37))&gt;INDEX(Kalender!$B$81:$B$110,MAX(1,$C37))),AND($D37&gt;0,INDEX(Kalender!JH$81:JH$110,MAX(1,$D37))&gt;INDEX(Kalender!$B$81:$B$110,MAX(1,$D37))),AND($E37&gt;0,INDEX(Kalender!JH$81:JH$110,MAX(1,$E37))&gt;INDEX(Kalender!$B$81:$B$110,MAX(1,$E37))),AND($F37&gt;0,INDEX(Kalender!JH$81:JH$110,MAX(1,$F37))&gt;INDEX(Kalender!$B$81:$B$110,MAX(1,$F37)))),2,0))</f>
        <v>0</v>
      </c>
      <c r="JI37" s="5" t="n">
        <f aca="false">IF(Kalender!JI37&lt;&gt;1,0,IF(AND($B37&gt;0,INDEX(Kalender!JI$68:JI$77,MAX(1,$B37))&gt;INDEX(Kalender!$B$68:$B$77,MAX(1,$B37))),1,0)+IF(OR(AND($C37&gt;0,INDEX(Kalender!JI$81:JI$110,MAX(1,$C37))&gt;INDEX(Kalender!$B$81:$B$110,MAX(1,$C37))),AND($D37&gt;0,INDEX(Kalender!JI$81:JI$110,MAX(1,$D37))&gt;INDEX(Kalender!$B$81:$B$110,MAX(1,$D37))),AND($E37&gt;0,INDEX(Kalender!JI$81:JI$110,MAX(1,$E37))&gt;INDEX(Kalender!$B$81:$B$110,MAX(1,$E37))),AND($F37&gt;0,INDEX(Kalender!JI$81:JI$110,MAX(1,$F37))&gt;INDEX(Kalender!$B$81:$B$110,MAX(1,$F37)))),2,0))</f>
        <v>0</v>
      </c>
      <c r="JJ37" s="5" t="n">
        <f aca="false">IF(Kalender!JJ37&lt;&gt;1,0,IF(AND($B37&gt;0,INDEX(Kalender!JJ$68:JJ$77,MAX(1,$B37))&gt;INDEX(Kalender!$B$68:$B$77,MAX(1,$B37))),1,0)+IF(OR(AND($C37&gt;0,INDEX(Kalender!JJ$81:JJ$110,MAX(1,$C37))&gt;INDEX(Kalender!$B$81:$B$110,MAX(1,$C37))),AND($D37&gt;0,INDEX(Kalender!JJ$81:JJ$110,MAX(1,$D37))&gt;INDEX(Kalender!$B$81:$B$110,MAX(1,$D37))),AND($E37&gt;0,INDEX(Kalender!JJ$81:JJ$110,MAX(1,$E37))&gt;INDEX(Kalender!$B$81:$B$110,MAX(1,$E37))),AND($F37&gt;0,INDEX(Kalender!JJ$81:JJ$110,MAX(1,$F37))&gt;INDEX(Kalender!$B$81:$B$110,MAX(1,$F37)))),2,0))</f>
        <v>0</v>
      </c>
      <c r="JK37" s="5" t="n">
        <f aca="false">IF(Kalender!JK37&lt;&gt;1,0,IF(AND($B37&gt;0,INDEX(Kalender!JK$68:JK$77,MAX(1,$B37))&gt;INDEX(Kalender!$B$68:$B$77,MAX(1,$B37))),1,0)+IF(OR(AND($C37&gt;0,INDEX(Kalender!JK$81:JK$110,MAX(1,$C37))&gt;INDEX(Kalender!$B$81:$B$110,MAX(1,$C37))),AND($D37&gt;0,INDEX(Kalender!JK$81:JK$110,MAX(1,$D37))&gt;INDEX(Kalender!$B$81:$B$110,MAX(1,$D37))),AND($E37&gt;0,INDEX(Kalender!JK$81:JK$110,MAX(1,$E37))&gt;INDEX(Kalender!$B$81:$B$110,MAX(1,$E37))),AND($F37&gt;0,INDEX(Kalender!JK$81:JK$110,MAX(1,$F37))&gt;INDEX(Kalender!$B$81:$B$110,MAX(1,$F37)))),2,0))</f>
        <v>0</v>
      </c>
      <c r="JL37" s="5" t="n">
        <f aca="false">IF(Kalender!JL37&lt;&gt;1,0,IF(AND($B37&gt;0,INDEX(Kalender!JL$68:JL$77,MAX(1,$B37))&gt;INDEX(Kalender!$B$68:$B$77,MAX(1,$B37))),1,0)+IF(OR(AND($C37&gt;0,INDEX(Kalender!JL$81:JL$110,MAX(1,$C37))&gt;INDEX(Kalender!$B$81:$B$110,MAX(1,$C37))),AND($D37&gt;0,INDEX(Kalender!JL$81:JL$110,MAX(1,$D37))&gt;INDEX(Kalender!$B$81:$B$110,MAX(1,$D37))),AND($E37&gt;0,INDEX(Kalender!JL$81:JL$110,MAX(1,$E37))&gt;INDEX(Kalender!$B$81:$B$110,MAX(1,$E37))),AND($F37&gt;0,INDEX(Kalender!JL$81:JL$110,MAX(1,$F37))&gt;INDEX(Kalender!$B$81:$B$110,MAX(1,$F37)))),2,0))</f>
        <v>0</v>
      </c>
      <c r="JM37" s="5" t="n">
        <f aca="false">IF(Kalender!JM37&lt;&gt;1,0,IF(AND($B37&gt;0,INDEX(Kalender!JM$68:JM$77,MAX(1,$B37))&gt;INDEX(Kalender!$B$68:$B$77,MAX(1,$B37))),1,0)+IF(OR(AND($C37&gt;0,INDEX(Kalender!JM$81:JM$110,MAX(1,$C37))&gt;INDEX(Kalender!$B$81:$B$110,MAX(1,$C37))),AND($D37&gt;0,INDEX(Kalender!JM$81:JM$110,MAX(1,$D37))&gt;INDEX(Kalender!$B$81:$B$110,MAX(1,$D37))),AND($E37&gt;0,INDEX(Kalender!JM$81:JM$110,MAX(1,$E37))&gt;INDEX(Kalender!$B$81:$B$110,MAX(1,$E37))),AND($F37&gt;0,INDEX(Kalender!JM$81:JM$110,MAX(1,$F37))&gt;INDEX(Kalender!$B$81:$B$110,MAX(1,$F37)))),2,0))</f>
        <v>0</v>
      </c>
      <c r="JN37" s="5" t="n">
        <f aca="false">IF(Kalender!JN37&lt;&gt;1,0,IF(AND($B37&gt;0,INDEX(Kalender!JN$68:JN$77,MAX(1,$B37))&gt;INDEX(Kalender!$B$68:$B$77,MAX(1,$B37))),1,0)+IF(OR(AND($C37&gt;0,INDEX(Kalender!JN$81:JN$110,MAX(1,$C37))&gt;INDEX(Kalender!$B$81:$B$110,MAX(1,$C37))),AND($D37&gt;0,INDEX(Kalender!JN$81:JN$110,MAX(1,$D37))&gt;INDEX(Kalender!$B$81:$B$110,MAX(1,$D37))),AND($E37&gt;0,INDEX(Kalender!JN$81:JN$110,MAX(1,$E37))&gt;INDEX(Kalender!$B$81:$B$110,MAX(1,$E37))),AND($F37&gt;0,INDEX(Kalender!JN$81:JN$110,MAX(1,$F37))&gt;INDEX(Kalender!$B$81:$B$110,MAX(1,$F37)))),2,0))</f>
        <v>0</v>
      </c>
      <c r="JO37" s="5" t="n">
        <f aca="false">IF(Kalender!JO37&lt;&gt;1,0,IF(AND($B37&gt;0,INDEX(Kalender!JO$68:JO$77,MAX(1,$B37))&gt;INDEX(Kalender!$B$68:$B$77,MAX(1,$B37))),1,0)+IF(OR(AND($C37&gt;0,INDEX(Kalender!JO$81:JO$110,MAX(1,$C37))&gt;INDEX(Kalender!$B$81:$B$110,MAX(1,$C37))),AND($D37&gt;0,INDEX(Kalender!JO$81:JO$110,MAX(1,$D37))&gt;INDEX(Kalender!$B$81:$B$110,MAX(1,$D37))),AND($E37&gt;0,INDEX(Kalender!JO$81:JO$110,MAX(1,$E37))&gt;INDEX(Kalender!$B$81:$B$110,MAX(1,$E37))),AND($F37&gt;0,INDEX(Kalender!JO$81:JO$110,MAX(1,$F37))&gt;INDEX(Kalender!$B$81:$B$110,MAX(1,$F37)))),2,0))</f>
        <v>0</v>
      </c>
      <c r="JP37" s="5" t="n">
        <f aca="false">IF(Kalender!JP37&lt;&gt;1,0,IF(AND($B37&gt;0,INDEX(Kalender!JP$68:JP$77,MAX(1,$B37))&gt;INDEX(Kalender!$B$68:$B$77,MAX(1,$B37))),1,0)+IF(OR(AND($C37&gt;0,INDEX(Kalender!JP$81:JP$110,MAX(1,$C37))&gt;INDEX(Kalender!$B$81:$B$110,MAX(1,$C37))),AND($D37&gt;0,INDEX(Kalender!JP$81:JP$110,MAX(1,$D37))&gt;INDEX(Kalender!$B$81:$B$110,MAX(1,$D37))),AND($E37&gt;0,INDEX(Kalender!JP$81:JP$110,MAX(1,$E37))&gt;INDEX(Kalender!$B$81:$B$110,MAX(1,$E37))),AND($F37&gt;0,INDEX(Kalender!JP$81:JP$110,MAX(1,$F37))&gt;INDEX(Kalender!$B$81:$B$110,MAX(1,$F37)))),2,0))</f>
        <v>0</v>
      </c>
      <c r="JQ37" s="5" t="n">
        <f aca="false">IF(Kalender!JQ37&lt;&gt;1,0,IF(AND($B37&gt;0,INDEX(Kalender!JQ$68:JQ$77,MAX(1,$B37))&gt;INDEX(Kalender!$B$68:$B$77,MAX(1,$B37))),1,0)+IF(OR(AND($C37&gt;0,INDEX(Kalender!JQ$81:JQ$110,MAX(1,$C37))&gt;INDEX(Kalender!$B$81:$B$110,MAX(1,$C37))),AND($D37&gt;0,INDEX(Kalender!JQ$81:JQ$110,MAX(1,$D37))&gt;INDEX(Kalender!$B$81:$B$110,MAX(1,$D37))),AND($E37&gt;0,INDEX(Kalender!JQ$81:JQ$110,MAX(1,$E37))&gt;INDEX(Kalender!$B$81:$B$110,MAX(1,$E37))),AND($F37&gt;0,INDEX(Kalender!JQ$81:JQ$110,MAX(1,$F37))&gt;INDEX(Kalender!$B$81:$B$110,MAX(1,$F37)))),2,0))</f>
        <v>0</v>
      </c>
      <c r="JR37" s="5" t="n">
        <f aca="false">IF(Kalender!JR37&lt;&gt;1,0,IF(AND($B37&gt;0,INDEX(Kalender!JR$68:JR$77,MAX(1,$B37))&gt;INDEX(Kalender!$B$68:$B$77,MAX(1,$B37))),1,0)+IF(OR(AND($C37&gt;0,INDEX(Kalender!JR$81:JR$110,MAX(1,$C37))&gt;INDEX(Kalender!$B$81:$B$110,MAX(1,$C37))),AND($D37&gt;0,INDEX(Kalender!JR$81:JR$110,MAX(1,$D37))&gt;INDEX(Kalender!$B$81:$B$110,MAX(1,$D37))),AND($E37&gt;0,INDEX(Kalender!JR$81:JR$110,MAX(1,$E37))&gt;INDEX(Kalender!$B$81:$B$110,MAX(1,$E37))),AND($F37&gt;0,INDEX(Kalender!JR$81:JR$110,MAX(1,$F37))&gt;INDEX(Kalender!$B$81:$B$110,MAX(1,$F37)))),2,0))</f>
        <v>0</v>
      </c>
      <c r="JS37" s="5" t="n">
        <f aca="false">IF(Kalender!JS37&lt;&gt;1,0,IF(AND($B37&gt;0,INDEX(Kalender!JS$68:JS$77,MAX(1,$B37))&gt;INDEX(Kalender!$B$68:$B$77,MAX(1,$B37))),1,0)+IF(OR(AND($C37&gt;0,INDEX(Kalender!JS$81:JS$110,MAX(1,$C37))&gt;INDEX(Kalender!$B$81:$B$110,MAX(1,$C37))),AND($D37&gt;0,INDEX(Kalender!JS$81:JS$110,MAX(1,$D37))&gt;INDEX(Kalender!$B$81:$B$110,MAX(1,$D37))),AND($E37&gt;0,INDEX(Kalender!JS$81:JS$110,MAX(1,$E37))&gt;INDEX(Kalender!$B$81:$B$110,MAX(1,$E37))),AND($F37&gt;0,INDEX(Kalender!JS$81:JS$110,MAX(1,$F37))&gt;INDEX(Kalender!$B$81:$B$110,MAX(1,$F37)))),2,0))</f>
        <v>0</v>
      </c>
      <c r="JT37" s="5" t="n">
        <f aca="false">IF(Kalender!JT37&lt;&gt;1,0,IF(AND($B37&gt;0,INDEX(Kalender!JT$68:JT$77,MAX(1,$B37))&gt;INDEX(Kalender!$B$68:$B$77,MAX(1,$B37))),1,0)+IF(OR(AND($C37&gt;0,INDEX(Kalender!JT$81:JT$110,MAX(1,$C37))&gt;INDEX(Kalender!$B$81:$B$110,MAX(1,$C37))),AND($D37&gt;0,INDEX(Kalender!JT$81:JT$110,MAX(1,$D37))&gt;INDEX(Kalender!$B$81:$B$110,MAX(1,$D37))),AND($E37&gt;0,INDEX(Kalender!JT$81:JT$110,MAX(1,$E37))&gt;INDEX(Kalender!$B$81:$B$110,MAX(1,$E37))),AND($F37&gt;0,INDEX(Kalender!JT$81:JT$110,MAX(1,$F37))&gt;INDEX(Kalender!$B$81:$B$110,MAX(1,$F37)))),2,0))</f>
        <v>0</v>
      </c>
      <c r="JU37" s="5" t="n">
        <f aca="false">IF(Kalender!JU37&lt;&gt;1,0,IF(AND($B37&gt;0,INDEX(Kalender!JU$68:JU$77,MAX(1,$B37))&gt;INDEX(Kalender!$B$68:$B$77,MAX(1,$B37))),1,0)+IF(OR(AND($C37&gt;0,INDEX(Kalender!JU$81:JU$110,MAX(1,$C37))&gt;INDEX(Kalender!$B$81:$B$110,MAX(1,$C37))),AND($D37&gt;0,INDEX(Kalender!JU$81:JU$110,MAX(1,$D37))&gt;INDEX(Kalender!$B$81:$B$110,MAX(1,$D37))),AND($E37&gt;0,INDEX(Kalender!JU$81:JU$110,MAX(1,$E37))&gt;INDEX(Kalender!$B$81:$B$110,MAX(1,$E37))),AND($F37&gt;0,INDEX(Kalender!JU$81:JU$110,MAX(1,$F37))&gt;INDEX(Kalender!$B$81:$B$110,MAX(1,$F37)))),2,0))</f>
        <v>0</v>
      </c>
      <c r="JV37" s="5" t="n">
        <f aca="false">IF(Kalender!JV37&lt;&gt;1,0,IF(AND($B37&gt;0,INDEX(Kalender!JV$68:JV$77,MAX(1,$B37))&gt;INDEX(Kalender!$B$68:$B$77,MAX(1,$B37))),1,0)+IF(OR(AND($C37&gt;0,INDEX(Kalender!JV$81:JV$110,MAX(1,$C37))&gt;INDEX(Kalender!$B$81:$B$110,MAX(1,$C37))),AND($D37&gt;0,INDEX(Kalender!JV$81:JV$110,MAX(1,$D37))&gt;INDEX(Kalender!$B$81:$B$110,MAX(1,$D37))),AND($E37&gt;0,INDEX(Kalender!JV$81:JV$110,MAX(1,$E37))&gt;INDEX(Kalender!$B$81:$B$110,MAX(1,$E37))),AND($F37&gt;0,INDEX(Kalender!JV$81:JV$110,MAX(1,$F37))&gt;INDEX(Kalender!$B$81:$B$110,MAX(1,$F37)))),2,0))</f>
        <v>0</v>
      </c>
      <c r="JW37" s="5" t="n">
        <f aca="false">IF(Kalender!JW37&lt;&gt;1,0,IF(AND($B37&gt;0,INDEX(Kalender!JW$68:JW$77,MAX(1,$B37))&gt;INDEX(Kalender!$B$68:$B$77,MAX(1,$B37))),1,0)+IF(OR(AND($C37&gt;0,INDEX(Kalender!JW$81:JW$110,MAX(1,$C37))&gt;INDEX(Kalender!$B$81:$B$110,MAX(1,$C37))),AND($D37&gt;0,INDEX(Kalender!JW$81:JW$110,MAX(1,$D37))&gt;INDEX(Kalender!$B$81:$B$110,MAX(1,$D37))),AND($E37&gt;0,INDEX(Kalender!JW$81:JW$110,MAX(1,$E37))&gt;INDEX(Kalender!$B$81:$B$110,MAX(1,$E37))),AND($F37&gt;0,INDEX(Kalender!JW$81:JW$110,MAX(1,$F37))&gt;INDEX(Kalender!$B$81:$B$110,MAX(1,$F37)))),2,0))</f>
        <v>0</v>
      </c>
      <c r="JX37" s="5" t="n">
        <f aca="false">IF(Kalender!JX37&lt;&gt;1,0,IF(AND($B37&gt;0,INDEX(Kalender!JX$68:JX$77,MAX(1,$B37))&gt;INDEX(Kalender!$B$68:$B$77,MAX(1,$B37))),1,0)+IF(OR(AND($C37&gt;0,INDEX(Kalender!JX$81:JX$110,MAX(1,$C37))&gt;INDEX(Kalender!$B$81:$B$110,MAX(1,$C37))),AND($D37&gt;0,INDEX(Kalender!JX$81:JX$110,MAX(1,$D37))&gt;INDEX(Kalender!$B$81:$B$110,MAX(1,$D37))),AND($E37&gt;0,INDEX(Kalender!JX$81:JX$110,MAX(1,$E37))&gt;INDEX(Kalender!$B$81:$B$110,MAX(1,$E37))),AND($F37&gt;0,INDEX(Kalender!JX$81:JX$110,MAX(1,$F37))&gt;INDEX(Kalender!$B$81:$B$110,MAX(1,$F37)))),2,0))</f>
        <v>0</v>
      </c>
      <c r="JY37" s="5" t="n">
        <f aca="false">IF(Kalender!JY37&lt;&gt;1,0,IF(AND($B37&gt;0,INDEX(Kalender!JY$68:JY$77,MAX(1,$B37))&gt;INDEX(Kalender!$B$68:$B$77,MAX(1,$B37))),1,0)+IF(OR(AND($C37&gt;0,INDEX(Kalender!JY$81:JY$110,MAX(1,$C37))&gt;INDEX(Kalender!$B$81:$B$110,MAX(1,$C37))),AND($D37&gt;0,INDEX(Kalender!JY$81:JY$110,MAX(1,$D37))&gt;INDEX(Kalender!$B$81:$B$110,MAX(1,$D37))),AND($E37&gt;0,INDEX(Kalender!JY$81:JY$110,MAX(1,$E37))&gt;INDEX(Kalender!$B$81:$B$110,MAX(1,$E37))),AND($F37&gt;0,INDEX(Kalender!JY$81:JY$110,MAX(1,$F37))&gt;INDEX(Kalender!$B$81:$B$110,MAX(1,$F37)))),2,0))</f>
        <v>0</v>
      </c>
      <c r="JZ37" s="5" t="n">
        <f aca="false">IF(Kalender!JZ37&lt;&gt;1,0,IF(AND($B37&gt;0,INDEX(Kalender!JZ$68:JZ$77,MAX(1,$B37))&gt;INDEX(Kalender!$B$68:$B$77,MAX(1,$B37))),1,0)+IF(OR(AND($C37&gt;0,INDEX(Kalender!JZ$81:JZ$110,MAX(1,$C37))&gt;INDEX(Kalender!$B$81:$B$110,MAX(1,$C37))),AND($D37&gt;0,INDEX(Kalender!JZ$81:JZ$110,MAX(1,$D37))&gt;INDEX(Kalender!$B$81:$B$110,MAX(1,$D37))),AND($E37&gt;0,INDEX(Kalender!JZ$81:JZ$110,MAX(1,$E37))&gt;INDEX(Kalender!$B$81:$B$110,MAX(1,$E37))),AND($F37&gt;0,INDEX(Kalender!JZ$81:JZ$110,MAX(1,$F37))&gt;INDEX(Kalender!$B$81:$B$110,MAX(1,$F37)))),2,0))</f>
        <v>0</v>
      </c>
      <c r="KA37" s="5" t="n">
        <f aca="false">IF(Kalender!KA37&lt;&gt;1,0,IF(AND($B37&gt;0,INDEX(Kalender!KA$68:KA$77,MAX(1,$B37))&gt;INDEX(Kalender!$B$68:$B$77,MAX(1,$B37))),1,0)+IF(OR(AND($C37&gt;0,INDEX(Kalender!KA$81:KA$110,MAX(1,$C37))&gt;INDEX(Kalender!$B$81:$B$110,MAX(1,$C37))),AND($D37&gt;0,INDEX(Kalender!KA$81:KA$110,MAX(1,$D37))&gt;INDEX(Kalender!$B$81:$B$110,MAX(1,$D37))),AND($E37&gt;0,INDEX(Kalender!KA$81:KA$110,MAX(1,$E37))&gt;INDEX(Kalender!$B$81:$B$110,MAX(1,$E37))),AND($F37&gt;0,INDEX(Kalender!KA$81:KA$110,MAX(1,$F37))&gt;INDEX(Kalender!$B$81:$B$110,MAX(1,$F37)))),2,0))</f>
        <v>0</v>
      </c>
      <c r="KB37" s="5" t="n">
        <f aca="false">IF(Kalender!KB37&lt;&gt;1,0,IF(AND($B37&gt;0,INDEX(Kalender!KB$68:KB$77,MAX(1,$B37))&gt;INDEX(Kalender!$B$68:$B$77,MAX(1,$B37))),1,0)+IF(OR(AND($C37&gt;0,INDEX(Kalender!KB$81:KB$110,MAX(1,$C37))&gt;INDEX(Kalender!$B$81:$B$110,MAX(1,$C37))),AND($D37&gt;0,INDEX(Kalender!KB$81:KB$110,MAX(1,$D37))&gt;INDEX(Kalender!$B$81:$B$110,MAX(1,$D37))),AND($E37&gt;0,INDEX(Kalender!KB$81:KB$110,MAX(1,$E37))&gt;INDEX(Kalender!$B$81:$B$110,MAX(1,$E37))),AND($F37&gt;0,INDEX(Kalender!KB$81:KB$110,MAX(1,$F37))&gt;INDEX(Kalender!$B$81:$B$110,MAX(1,$F37)))),2,0))</f>
        <v>0</v>
      </c>
      <c r="KC37" s="5" t="n">
        <f aca="false">IF(Kalender!KC37&lt;&gt;1,0,IF(AND($B37&gt;0,INDEX(Kalender!KC$68:KC$77,MAX(1,$B37))&gt;INDEX(Kalender!$B$68:$B$77,MAX(1,$B37))),1,0)+IF(OR(AND($C37&gt;0,INDEX(Kalender!KC$81:KC$110,MAX(1,$C37))&gt;INDEX(Kalender!$B$81:$B$110,MAX(1,$C37))),AND($D37&gt;0,INDEX(Kalender!KC$81:KC$110,MAX(1,$D37))&gt;INDEX(Kalender!$B$81:$B$110,MAX(1,$D37))),AND($E37&gt;0,INDEX(Kalender!KC$81:KC$110,MAX(1,$E37))&gt;INDEX(Kalender!$B$81:$B$110,MAX(1,$E37))),AND($F37&gt;0,INDEX(Kalender!KC$81:KC$110,MAX(1,$F37))&gt;INDEX(Kalender!$B$81:$B$110,MAX(1,$F37)))),2,0))</f>
        <v>0</v>
      </c>
      <c r="KD37" s="5" t="n">
        <f aca="false">IF(Kalender!KD37&lt;&gt;1,0,IF(AND($B37&gt;0,INDEX(Kalender!KD$68:KD$77,MAX(1,$B37))&gt;INDEX(Kalender!$B$68:$B$77,MAX(1,$B37))),1,0)+IF(OR(AND($C37&gt;0,INDEX(Kalender!KD$81:KD$110,MAX(1,$C37))&gt;INDEX(Kalender!$B$81:$B$110,MAX(1,$C37))),AND($D37&gt;0,INDEX(Kalender!KD$81:KD$110,MAX(1,$D37))&gt;INDEX(Kalender!$B$81:$B$110,MAX(1,$D37))),AND($E37&gt;0,INDEX(Kalender!KD$81:KD$110,MAX(1,$E37))&gt;INDEX(Kalender!$B$81:$B$110,MAX(1,$E37))),AND($F37&gt;0,INDEX(Kalender!KD$81:KD$110,MAX(1,$F37))&gt;INDEX(Kalender!$B$81:$B$110,MAX(1,$F37)))),2,0))</f>
        <v>0</v>
      </c>
      <c r="KE37" s="5" t="n">
        <f aca="false">IF(Kalender!KE37&lt;&gt;1,0,IF(AND($B37&gt;0,INDEX(Kalender!KE$68:KE$77,MAX(1,$B37))&gt;INDEX(Kalender!$B$68:$B$77,MAX(1,$B37))),1,0)+IF(OR(AND($C37&gt;0,INDEX(Kalender!KE$81:KE$110,MAX(1,$C37))&gt;INDEX(Kalender!$B$81:$B$110,MAX(1,$C37))),AND($D37&gt;0,INDEX(Kalender!KE$81:KE$110,MAX(1,$D37))&gt;INDEX(Kalender!$B$81:$B$110,MAX(1,$D37))),AND($E37&gt;0,INDEX(Kalender!KE$81:KE$110,MAX(1,$E37))&gt;INDEX(Kalender!$B$81:$B$110,MAX(1,$E37))),AND($F37&gt;0,INDEX(Kalender!KE$81:KE$110,MAX(1,$F37))&gt;INDEX(Kalender!$B$81:$B$110,MAX(1,$F37)))),2,0))</f>
        <v>0</v>
      </c>
      <c r="KF37" s="5" t="n">
        <f aca="false">IF(Kalender!KF37&lt;&gt;1,0,IF(AND($B37&gt;0,INDEX(Kalender!KF$68:KF$77,MAX(1,$B37))&gt;INDEX(Kalender!$B$68:$B$77,MAX(1,$B37))),1,0)+IF(OR(AND($C37&gt;0,INDEX(Kalender!KF$81:KF$110,MAX(1,$C37))&gt;INDEX(Kalender!$B$81:$B$110,MAX(1,$C37))),AND($D37&gt;0,INDEX(Kalender!KF$81:KF$110,MAX(1,$D37))&gt;INDEX(Kalender!$B$81:$B$110,MAX(1,$D37))),AND($E37&gt;0,INDEX(Kalender!KF$81:KF$110,MAX(1,$E37))&gt;INDEX(Kalender!$B$81:$B$110,MAX(1,$E37))),AND($F37&gt;0,INDEX(Kalender!KF$81:KF$110,MAX(1,$F37))&gt;INDEX(Kalender!$B$81:$B$110,MAX(1,$F37)))),2,0))</f>
        <v>0</v>
      </c>
      <c r="KG37" s="5" t="n">
        <f aca="false">IF(Kalender!KG37&lt;&gt;1,0,IF(AND($B37&gt;0,INDEX(Kalender!KG$68:KG$77,MAX(1,$B37))&gt;INDEX(Kalender!$B$68:$B$77,MAX(1,$B37))),1,0)+IF(OR(AND($C37&gt;0,INDEX(Kalender!KG$81:KG$110,MAX(1,$C37))&gt;INDEX(Kalender!$B$81:$B$110,MAX(1,$C37))),AND($D37&gt;0,INDEX(Kalender!KG$81:KG$110,MAX(1,$D37))&gt;INDEX(Kalender!$B$81:$B$110,MAX(1,$D37))),AND($E37&gt;0,INDEX(Kalender!KG$81:KG$110,MAX(1,$E37))&gt;INDEX(Kalender!$B$81:$B$110,MAX(1,$E37))),AND($F37&gt;0,INDEX(Kalender!KG$81:KG$110,MAX(1,$F37))&gt;INDEX(Kalender!$B$81:$B$110,MAX(1,$F37)))),2,0))</f>
        <v>0</v>
      </c>
      <c r="KH37" s="5" t="n">
        <f aca="false">IF(Kalender!KH37&lt;&gt;1,0,IF(AND($B37&gt;0,INDEX(Kalender!KH$68:KH$77,MAX(1,$B37))&gt;INDEX(Kalender!$B$68:$B$77,MAX(1,$B37))),1,0)+IF(OR(AND($C37&gt;0,INDEX(Kalender!KH$81:KH$110,MAX(1,$C37))&gt;INDEX(Kalender!$B$81:$B$110,MAX(1,$C37))),AND($D37&gt;0,INDEX(Kalender!KH$81:KH$110,MAX(1,$D37))&gt;INDEX(Kalender!$B$81:$B$110,MAX(1,$D37))),AND($E37&gt;0,INDEX(Kalender!KH$81:KH$110,MAX(1,$E37))&gt;INDEX(Kalender!$B$81:$B$110,MAX(1,$E37))),AND($F37&gt;0,INDEX(Kalender!KH$81:KH$110,MAX(1,$F37))&gt;INDEX(Kalender!$B$81:$B$110,MAX(1,$F37)))),2,0))</f>
        <v>0</v>
      </c>
      <c r="KI37" s="5" t="n">
        <f aca="false">IF(Kalender!KI37&lt;&gt;1,0,IF(AND($B37&gt;0,INDEX(Kalender!KI$68:KI$77,MAX(1,$B37))&gt;INDEX(Kalender!$B$68:$B$77,MAX(1,$B37))),1,0)+IF(OR(AND($C37&gt;0,INDEX(Kalender!KI$81:KI$110,MAX(1,$C37))&gt;INDEX(Kalender!$B$81:$B$110,MAX(1,$C37))),AND($D37&gt;0,INDEX(Kalender!KI$81:KI$110,MAX(1,$D37))&gt;INDEX(Kalender!$B$81:$B$110,MAX(1,$D37))),AND($E37&gt;0,INDEX(Kalender!KI$81:KI$110,MAX(1,$E37))&gt;INDEX(Kalender!$B$81:$B$110,MAX(1,$E37))),AND($F37&gt;0,INDEX(Kalender!KI$81:KI$110,MAX(1,$F37))&gt;INDEX(Kalender!$B$81:$B$110,MAX(1,$F37)))),2,0))</f>
        <v>0</v>
      </c>
      <c r="KJ37" s="5" t="n">
        <f aca="false">IF(Kalender!KJ37&lt;&gt;1,0,IF(AND($B37&gt;0,INDEX(Kalender!KJ$68:KJ$77,MAX(1,$B37))&gt;INDEX(Kalender!$B$68:$B$77,MAX(1,$B37))),1,0)+IF(OR(AND($C37&gt;0,INDEX(Kalender!KJ$81:KJ$110,MAX(1,$C37))&gt;INDEX(Kalender!$B$81:$B$110,MAX(1,$C37))),AND($D37&gt;0,INDEX(Kalender!KJ$81:KJ$110,MAX(1,$D37))&gt;INDEX(Kalender!$B$81:$B$110,MAX(1,$D37))),AND($E37&gt;0,INDEX(Kalender!KJ$81:KJ$110,MAX(1,$E37))&gt;INDEX(Kalender!$B$81:$B$110,MAX(1,$E37))),AND($F37&gt;0,INDEX(Kalender!KJ$81:KJ$110,MAX(1,$F37))&gt;INDEX(Kalender!$B$81:$B$110,MAX(1,$F37)))),2,0))</f>
        <v>0</v>
      </c>
      <c r="KK37" s="5" t="n">
        <f aca="false">IF(Kalender!KK37&lt;&gt;1,0,IF(AND($B37&gt;0,INDEX(Kalender!KK$68:KK$77,MAX(1,$B37))&gt;INDEX(Kalender!$B$68:$B$77,MAX(1,$B37))),1,0)+IF(OR(AND($C37&gt;0,INDEX(Kalender!KK$81:KK$110,MAX(1,$C37))&gt;INDEX(Kalender!$B$81:$B$110,MAX(1,$C37))),AND($D37&gt;0,INDEX(Kalender!KK$81:KK$110,MAX(1,$D37))&gt;INDEX(Kalender!$B$81:$B$110,MAX(1,$D37))),AND($E37&gt;0,INDEX(Kalender!KK$81:KK$110,MAX(1,$E37))&gt;INDEX(Kalender!$B$81:$B$110,MAX(1,$E37))),AND($F37&gt;0,INDEX(Kalender!KK$81:KK$110,MAX(1,$F37))&gt;INDEX(Kalender!$B$81:$B$110,MAX(1,$F37)))),2,0))</f>
        <v>0</v>
      </c>
      <c r="KL37" s="5" t="n">
        <f aca="false">IF(Kalender!KL37&lt;&gt;1,0,IF(AND($B37&gt;0,INDEX(Kalender!KL$68:KL$77,MAX(1,$B37))&gt;INDEX(Kalender!$B$68:$B$77,MAX(1,$B37))),1,0)+IF(OR(AND($C37&gt;0,INDEX(Kalender!KL$81:KL$110,MAX(1,$C37))&gt;INDEX(Kalender!$B$81:$B$110,MAX(1,$C37))),AND($D37&gt;0,INDEX(Kalender!KL$81:KL$110,MAX(1,$D37))&gt;INDEX(Kalender!$B$81:$B$110,MAX(1,$D37))),AND($E37&gt;0,INDEX(Kalender!KL$81:KL$110,MAX(1,$E37))&gt;INDEX(Kalender!$B$81:$B$110,MAX(1,$E37))),AND($F37&gt;0,INDEX(Kalender!KL$81:KL$110,MAX(1,$F37))&gt;INDEX(Kalender!$B$81:$B$110,MAX(1,$F37)))),2,0))</f>
        <v>0</v>
      </c>
      <c r="KM37" s="5" t="n">
        <f aca="false">IF(Kalender!KM37&lt;&gt;1,0,IF(AND($B37&gt;0,INDEX(Kalender!KM$68:KM$77,MAX(1,$B37))&gt;INDEX(Kalender!$B$68:$B$77,MAX(1,$B37))),1,0)+IF(OR(AND($C37&gt;0,INDEX(Kalender!KM$81:KM$110,MAX(1,$C37))&gt;INDEX(Kalender!$B$81:$B$110,MAX(1,$C37))),AND($D37&gt;0,INDEX(Kalender!KM$81:KM$110,MAX(1,$D37))&gt;INDEX(Kalender!$B$81:$B$110,MAX(1,$D37))),AND($E37&gt;0,INDEX(Kalender!KM$81:KM$110,MAX(1,$E37))&gt;INDEX(Kalender!$B$81:$B$110,MAX(1,$E37))),AND($F37&gt;0,INDEX(Kalender!KM$81:KM$110,MAX(1,$F37))&gt;INDEX(Kalender!$B$81:$B$110,MAX(1,$F37)))),2,0))</f>
        <v>0</v>
      </c>
      <c r="KN37" s="5" t="n">
        <f aca="false">IF(Kalender!KN37&lt;&gt;1,0,IF(AND($B37&gt;0,INDEX(Kalender!KN$68:KN$77,MAX(1,$B37))&gt;INDEX(Kalender!$B$68:$B$77,MAX(1,$B37))),1,0)+IF(OR(AND($C37&gt;0,INDEX(Kalender!KN$81:KN$110,MAX(1,$C37))&gt;INDEX(Kalender!$B$81:$B$110,MAX(1,$C37))),AND($D37&gt;0,INDEX(Kalender!KN$81:KN$110,MAX(1,$D37))&gt;INDEX(Kalender!$B$81:$B$110,MAX(1,$D37))),AND($E37&gt;0,INDEX(Kalender!KN$81:KN$110,MAX(1,$E37))&gt;INDEX(Kalender!$B$81:$B$110,MAX(1,$E37))),AND($F37&gt;0,INDEX(Kalender!KN$81:KN$110,MAX(1,$F37))&gt;INDEX(Kalender!$B$81:$B$110,MAX(1,$F37)))),2,0))</f>
        <v>0</v>
      </c>
      <c r="KO37" s="5" t="n">
        <f aca="false">IF(Kalender!KO37&lt;&gt;1,0,IF(AND($B37&gt;0,INDEX(Kalender!KO$68:KO$77,MAX(1,$B37))&gt;INDEX(Kalender!$B$68:$B$77,MAX(1,$B37))),1,0)+IF(OR(AND($C37&gt;0,INDEX(Kalender!KO$81:KO$110,MAX(1,$C37))&gt;INDEX(Kalender!$B$81:$B$110,MAX(1,$C37))),AND($D37&gt;0,INDEX(Kalender!KO$81:KO$110,MAX(1,$D37))&gt;INDEX(Kalender!$B$81:$B$110,MAX(1,$D37))),AND($E37&gt;0,INDEX(Kalender!KO$81:KO$110,MAX(1,$E37))&gt;INDEX(Kalender!$B$81:$B$110,MAX(1,$E37))),AND($F37&gt;0,INDEX(Kalender!KO$81:KO$110,MAX(1,$F37))&gt;INDEX(Kalender!$B$81:$B$110,MAX(1,$F37)))),2,0))</f>
        <v>0</v>
      </c>
      <c r="KP37" s="5" t="n">
        <f aca="false">IF(Kalender!KP37&lt;&gt;1,0,IF(AND($B37&gt;0,INDEX(Kalender!KP$68:KP$77,MAX(1,$B37))&gt;INDEX(Kalender!$B$68:$B$77,MAX(1,$B37))),1,0)+IF(OR(AND($C37&gt;0,INDEX(Kalender!KP$81:KP$110,MAX(1,$C37))&gt;INDEX(Kalender!$B$81:$B$110,MAX(1,$C37))),AND($D37&gt;0,INDEX(Kalender!KP$81:KP$110,MAX(1,$D37))&gt;INDEX(Kalender!$B$81:$B$110,MAX(1,$D37))),AND($E37&gt;0,INDEX(Kalender!KP$81:KP$110,MAX(1,$E37))&gt;INDEX(Kalender!$B$81:$B$110,MAX(1,$E37))),AND($F37&gt;0,INDEX(Kalender!KP$81:KP$110,MAX(1,$F37))&gt;INDEX(Kalender!$B$81:$B$110,MAX(1,$F37)))),2,0))</f>
        <v>0</v>
      </c>
      <c r="KQ37" s="5" t="n">
        <f aca="false">IF(Kalender!KQ37&lt;&gt;1,0,IF(AND($B37&gt;0,INDEX(Kalender!KQ$68:KQ$77,MAX(1,$B37))&gt;INDEX(Kalender!$B$68:$B$77,MAX(1,$B37))),1,0)+IF(OR(AND($C37&gt;0,INDEX(Kalender!KQ$81:KQ$110,MAX(1,$C37))&gt;INDEX(Kalender!$B$81:$B$110,MAX(1,$C37))),AND($D37&gt;0,INDEX(Kalender!KQ$81:KQ$110,MAX(1,$D37))&gt;INDEX(Kalender!$B$81:$B$110,MAX(1,$D37))),AND($E37&gt;0,INDEX(Kalender!KQ$81:KQ$110,MAX(1,$E37))&gt;INDEX(Kalender!$B$81:$B$110,MAX(1,$E37))),AND($F37&gt;0,INDEX(Kalender!KQ$81:KQ$110,MAX(1,$F37))&gt;INDEX(Kalender!$B$81:$B$110,MAX(1,$F37)))),2,0))</f>
        <v>0</v>
      </c>
      <c r="KR37" s="5" t="n">
        <f aca="false">IF(Kalender!KR37&lt;&gt;1,0,IF(AND($B37&gt;0,INDEX(Kalender!KR$68:KR$77,MAX(1,$B37))&gt;INDEX(Kalender!$B$68:$B$77,MAX(1,$B37))),1,0)+IF(OR(AND($C37&gt;0,INDEX(Kalender!KR$81:KR$110,MAX(1,$C37))&gt;INDEX(Kalender!$B$81:$B$110,MAX(1,$C37))),AND($D37&gt;0,INDEX(Kalender!KR$81:KR$110,MAX(1,$D37))&gt;INDEX(Kalender!$B$81:$B$110,MAX(1,$D37))),AND($E37&gt;0,INDEX(Kalender!KR$81:KR$110,MAX(1,$E37))&gt;INDEX(Kalender!$B$81:$B$110,MAX(1,$E37))),AND($F37&gt;0,INDEX(Kalender!KR$81:KR$110,MAX(1,$F37))&gt;INDEX(Kalender!$B$81:$B$110,MAX(1,$F37)))),2,0))</f>
        <v>0</v>
      </c>
      <c r="KS37" s="5" t="n">
        <f aca="false">IF(Kalender!KS37&lt;&gt;1,0,IF(AND($B37&gt;0,INDEX(Kalender!KS$68:KS$77,MAX(1,$B37))&gt;INDEX(Kalender!$B$68:$B$77,MAX(1,$B37))),1,0)+IF(OR(AND($C37&gt;0,INDEX(Kalender!KS$81:KS$110,MAX(1,$C37))&gt;INDEX(Kalender!$B$81:$B$110,MAX(1,$C37))),AND($D37&gt;0,INDEX(Kalender!KS$81:KS$110,MAX(1,$D37))&gt;INDEX(Kalender!$B$81:$B$110,MAX(1,$D37))),AND($E37&gt;0,INDEX(Kalender!KS$81:KS$110,MAX(1,$E37))&gt;INDEX(Kalender!$B$81:$B$110,MAX(1,$E37))),AND($F37&gt;0,INDEX(Kalender!KS$81:KS$110,MAX(1,$F37))&gt;INDEX(Kalender!$B$81:$B$110,MAX(1,$F37)))),2,0))</f>
        <v>0</v>
      </c>
      <c r="KT37" s="5" t="n">
        <f aca="false">IF(Kalender!KT37&lt;&gt;1,0,IF(AND($B37&gt;0,INDEX(Kalender!KT$68:KT$77,MAX(1,$B37))&gt;INDEX(Kalender!$B$68:$B$77,MAX(1,$B37))),1,0)+IF(OR(AND($C37&gt;0,INDEX(Kalender!KT$81:KT$110,MAX(1,$C37))&gt;INDEX(Kalender!$B$81:$B$110,MAX(1,$C37))),AND($D37&gt;0,INDEX(Kalender!KT$81:KT$110,MAX(1,$D37))&gt;INDEX(Kalender!$B$81:$B$110,MAX(1,$D37))),AND($E37&gt;0,INDEX(Kalender!KT$81:KT$110,MAX(1,$E37))&gt;INDEX(Kalender!$B$81:$B$110,MAX(1,$E37))),AND($F37&gt;0,INDEX(Kalender!KT$81:KT$110,MAX(1,$F37))&gt;INDEX(Kalender!$B$81:$B$110,MAX(1,$F37)))),2,0))</f>
        <v>0</v>
      </c>
      <c r="KU37" s="5" t="n">
        <f aca="false">IF(Kalender!KU37&lt;&gt;1,0,IF(AND($B37&gt;0,INDEX(Kalender!KU$68:KU$77,MAX(1,$B37))&gt;INDEX(Kalender!$B$68:$B$77,MAX(1,$B37))),1,0)+IF(OR(AND($C37&gt;0,INDEX(Kalender!KU$81:KU$110,MAX(1,$C37))&gt;INDEX(Kalender!$B$81:$B$110,MAX(1,$C37))),AND($D37&gt;0,INDEX(Kalender!KU$81:KU$110,MAX(1,$D37))&gt;INDEX(Kalender!$B$81:$B$110,MAX(1,$D37))),AND($E37&gt;0,INDEX(Kalender!KU$81:KU$110,MAX(1,$E37))&gt;INDEX(Kalender!$B$81:$B$110,MAX(1,$E37))),AND($F37&gt;0,INDEX(Kalender!KU$81:KU$110,MAX(1,$F37))&gt;INDEX(Kalender!$B$81:$B$110,MAX(1,$F37)))),2,0))</f>
        <v>0</v>
      </c>
      <c r="KV37" s="5" t="n">
        <f aca="false">IF(Kalender!KV37&lt;&gt;1,0,IF(AND($B37&gt;0,INDEX(Kalender!KV$68:KV$77,MAX(1,$B37))&gt;INDEX(Kalender!$B$68:$B$77,MAX(1,$B37))),1,0)+IF(OR(AND($C37&gt;0,INDEX(Kalender!KV$81:KV$110,MAX(1,$C37))&gt;INDEX(Kalender!$B$81:$B$110,MAX(1,$C37))),AND($D37&gt;0,INDEX(Kalender!KV$81:KV$110,MAX(1,$D37))&gt;INDEX(Kalender!$B$81:$B$110,MAX(1,$D37))),AND($E37&gt;0,INDEX(Kalender!KV$81:KV$110,MAX(1,$E37))&gt;INDEX(Kalender!$B$81:$B$110,MAX(1,$E37))),AND($F37&gt;0,INDEX(Kalender!KV$81:KV$110,MAX(1,$F37))&gt;INDEX(Kalender!$B$81:$B$110,MAX(1,$F37)))),2,0))</f>
        <v>0</v>
      </c>
      <c r="KW37" s="5" t="n">
        <f aca="false">IF(Kalender!KW37&lt;&gt;1,0,IF(AND($B37&gt;0,INDEX(Kalender!KW$68:KW$77,MAX(1,$B37))&gt;INDEX(Kalender!$B$68:$B$77,MAX(1,$B37))),1,0)+IF(OR(AND($C37&gt;0,INDEX(Kalender!KW$81:KW$110,MAX(1,$C37))&gt;INDEX(Kalender!$B$81:$B$110,MAX(1,$C37))),AND($D37&gt;0,INDEX(Kalender!KW$81:KW$110,MAX(1,$D37))&gt;INDEX(Kalender!$B$81:$B$110,MAX(1,$D37))),AND($E37&gt;0,INDEX(Kalender!KW$81:KW$110,MAX(1,$E37))&gt;INDEX(Kalender!$B$81:$B$110,MAX(1,$E37))),AND($F37&gt;0,INDEX(Kalender!KW$81:KW$110,MAX(1,$F37))&gt;INDEX(Kalender!$B$81:$B$110,MAX(1,$F37)))),2,0))</f>
        <v>0</v>
      </c>
      <c r="KX37" s="5" t="n">
        <f aca="false">IF(Kalender!KX37&lt;&gt;1,0,IF(AND($B37&gt;0,INDEX(Kalender!KX$68:KX$77,MAX(1,$B37))&gt;INDEX(Kalender!$B$68:$B$77,MAX(1,$B37))),1,0)+IF(OR(AND($C37&gt;0,INDEX(Kalender!KX$81:KX$110,MAX(1,$C37))&gt;INDEX(Kalender!$B$81:$B$110,MAX(1,$C37))),AND($D37&gt;0,INDEX(Kalender!KX$81:KX$110,MAX(1,$D37))&gt;INDEX(Kalender!$B$81:$B$110,MAX(1,$D37))),AND($E37&gt;0,INDEX(Kalender!KX$81:KX$110,MAX(1,$E37))&gt;INDEX(Kalender!$B$81:$B$110,MAX(1,$E37))),AND($F37&gt;0,INDEX(Kalender!KX$81:KX$110,MAX(1,$F37))&gt;INDEX(Kalender!$B$81:$B$110,MAX(1,$F37)))),2,0))</f>
        <v>0</v>
      </c>
      <c r="KY37" s="5" t="n">
        <f aca="false">IF(Kalender!KY37&lt;&gt;1,0,IF(AND($B37&gt;0,INDEX(Kalender!KY$68:KY$77,MAX(1,$B37))&gt;INDEX(Kalender!$B$68:$B$77,MAX(1,$B37))),1,0)+IF(OR(AND($C37&gt;0,INDEX(Kalender!KY$81:KY$110,MAX(1,$C37))&gt;INDEX(Kalender!$B$81:$B$110,MAX(1,$C37))),AND($D37&gt;0,INDEX(Kalender!KY$81:KY$110,MAX(1,$D37))&gt;INDEX(Kalender!$B$81:$B$110,MAX(1,$D37))),AND($E37&gt;0,INDEX(Kalender!KY$81:KY$110,MAX(1,$E37))&gt;INDEX(Kalender!$B$81:$B$110,MAX(1,$E37))),AND($F37&gt;0,INDEX(Kalender!KY$81:KY$110,MAX(1,$F37))&gt;INDEX(Kalender!$B$81:$B$110,MAX(1,$F37)))),2,0))</f>
        <v>0</v>
      </c>
      <c r="KZ37" s="5" t="n">
        <f aca="false">IF(Kalender!KZ37&lt;&gt;1,0,IF(AND($B37&gt;0,INDEX(Kalender!KZ$68:KZ$77,MAX(1,$B37))&gt;INDEX(Kalender!$B$68:$B$77,MAX(1,$B37))),1,0)+IF(OR(AND($C37&gt;0,INDEX(Kalender!KZ$81:KZ$110,MAX(1,$C37))&gt;INDEX(Kalender!$B$81:$B$110,MAX(1,$C37))),AND($D37&gt;0,INDEX(Kalender!KZ$81:KZ$110,MAX(1,$D37))&gt;INDEX(Kalender!$B$81:$B$110,MAX(1,$D37))),AND($E37&gt;0,INDEX(Kalender!KZ$81:KZ$110,MAX(1,$E37))&gt;INDEX(Kalender!$B$81:$B$110,MAX(1,$E37))),AND($F37&gt;0,INDEX(Kalender!KZ$81:KZ$110,MAX(1,$F37))&gt;INDEX(Kalender!$B$81:$B$110,MAX(1,$F37)))),2,0))</f>
        <v>0</v>
      </c>
      <c r="LA37" s="5" t="n">
        <f aca="false">IF(Kalender!LA37&lt;&gt;1,0,IF(AND($B37&gt;0,INDEX(Kalender!LA$68:LA$77,MAX(1,$B37))&gt;INDEX(Kalender!$B$68:$B$77,MAX(1,$B37))),1,0)+IF(OR(AND($C37&gt;0,INDEX(Kalender!LA$81:LA$110,MAX(1,$C37))&gt;INDEX(Kalender!$B$81:$B$110,MAX(1,$C37))),AND($D37&gt;0,INDEX(Kalender!LA$81:LA$110,MAX(1,$D37))&gt;INDEX(Kalender!$B$81:$B$110,MAX(1,$D37))),AND($E37&gt;0,INDEX(Kalender!LA$81:LA$110,MAX(1,$E37))&gt;INDEX(Kalender!$B$81:$B$110,MAX(1,$E37))),AND($F37&gt;0,INDEX(Kalender!LA$81:LA$110,MAX(1,$F37))&gt;INDEX(Kalender!$B$81:$B$110,MAX(1,$F37)))),2,0))</f>
        <v>0</v>
      </c>
      <c r="LB37" s="5" t="n">
        <f aca="false">IF(Kalender!LB37&lt;&gt;1,0,IF(AND($B37&gt;0,INDEX(Kalender!LB$68:LB$77,MAX(1,$B37))&gt;INDEX(Kalender!$B$68:$B$77,MAX(1,$B37))),1,0)+IF(OR(AND($C37&gt;0,INDEX(Kalender!LB$81:LB$110,MAX(1,$C37))&gt;INDEX(Kalender!$B$81:$B$110,MAX(1,$C37))),AND($D37&gt;0,INDEX(Kalender!LB$81:LB$110,MAX(1,$D37))&gt;INDEX(Kalender!$B$81:$B$110,MAX(1,$D37))),AND($E37&gt;0,INDEX(Kalender!LB$81:LB$110,MAX(1,$E37))&gt;INDEX(Kalender!$B$81:$B$110,MAX(1,$E37))),AND($F37&gt;0,INDEX(Kalender!LB$81:LB$110,MAX(1,$F37))&gt;INDEX(Kalender!$B$81:$B$110,MAX(1,$F37)))),2,0))</f>
        <v>0</v>
      </c>
      <c r="LC37" s="5" t="n">
        <f aca="false">IF(Kalender!LC37&lt;&gt;1,0,IF(AND($B37&gt;0,INDEX(Kalender!LC$68:LC$77,MAX(1,$B37))&gt;INDEX(Kalender!$B$68:$B$77,MAX(1,$B37))),1,0)+IF(OR(AND($C37&gt;0,INDEX(Kalender!LC$81:LC$110,MAX(1,$C37))&gt;INDEX(Kalender!$B$81:$B$110,MAX(1,$C37))),AND($D37&gt;0,INDEX(Kalender!LC$81:LC$110,MAX(1,$D37))&gt;INDEX(Kalender!$B$81:$B$110,MAX(1,$D37))),AND($E37&gt;0,INDEX(Kalender!LC$81:LC$110,MAX(1,$E37))&gt;INDEX(Kalender!$B$81:$B$110,MAX(1,$E37))),AND($F37&gt;0,INDEX(Kalender!LC$81:LC$110,MAX(1,$F37))&gt;INDEX(Kalender!$B$81:$B$110,MAX(1,$F37)))),2,0))</f>
        <v>0</v>
      </c>
      <c r="LD37" s="5" t="n">
        <f aca="false">IF(Kalender!LD37&lt;&gt;1,0,IF(AND($B37&gt;0,INDEX(Kalender!LD$68:LD$77,MAX(1,$B37))&gt;INDEX(Kalender!$B$68:$B$77,MAX(1,$B37))),1,0)+IF(OR(AND($C37&gt;0,INDEX(Kalender!LD$81:LD$110,MAX(1,$C37))&gt;INDEX(Kalender!$B$81:$B$110,MAX(1,$C37))),AND($D37&gt;0,INDEX(Kalender!LD$81:LD$110,MAX(1,$D37))&gt;INDEX(Kalender!$B$81:$B$110,MAX(1,$D37))),AND($E37&gt;0,INDEX(Kalender!LD$81:LD$110,MAX(1,$E37))&gt;INDEX(Kalender!$B$81:$B$110,MAX(1,$E37))),AND($F37&gt;0,INDEX(Kalender!LD$81:LD$110,MAX(1,$F37))&gt;INDEX(Kalender!$B$81:$B$110,MAX(1,$F37)))),2,0))</f>
        <v>0</v>
      </c>
      <c r="LE37" s="5" t="n">
        <f aca="false">IF(Kalender!LE37&lt;&gt;1,0,IF(AND($B37&gt;0,INDEX(Kalender!LE$68:LE$77,MAX(1,$B37))&gt;INDEX(Kalender!$B$68:$B$77,MAX(1,$B37))),1,0)+IF(OR(AND($C37&gt;0,INDEX(Kalender!LE$81:LE$110,MAX(1,$C37))&gt;INDEX(Kalender!$B$81:$B$110,MAX(1,$C37))),AND($D37&gt;0,INDEX(Kalender!LE$81:LE$110,MAX(1,$D37))&gt;INDEX(Kalender!$B$81:$B$110,MAX(1,$D37))),AND($E37&gt;0,INDEX(Kalender!LE$81:LE$110,MAX(1,$E37))&gt;INDEX(Kalender!$B$81:$B$110,MAX(1,$E37))),AND($F37&gt;0,INDEX(Kalender!LE$81:LE$110,MAX(1,$F37))&gt;INDEX(Kalender!$B$81:$B$110,MAX(1,$F37)))),2,0))</f>
        <v>0</v>
      </c>
      <c r="LF37" s="5" t="n">
        <f aca="false">IF(Kalender!LF37&lt;&gt;1,0,IF(AND($B37&gt;0,INDEX(Kalender!LF$68:LF$77,MAX(1,$B37))&gt;INDEX(Kalender!$B$68:$B$77,MAX(1,$B37))),1,0)+IF(OR(AND($C37&gt;0,INDEX(Kalender!LF$81:LF$110,MAX(1,$C37))&gt;INDEX(Kalender!$B$81:$B$110,MAX(1,$C37))),AND($D37&gt;0,INDEX(Kalender!LF$81:LF$110,MAX(1,$D37))&gt;INDEX(Kalender!$B$81:$B$110,MAX(1,$D37))),AND($E37&gt;0,INDEX(Kalender!LF$81:LF$110,MAX(1,$E37))&gt;INDEX(Kalender!$B$81:$B$110,MAX(1,$E37))),AND($F37&gt;0,INDEX(Kalender!LF$81:LF$110,MAX(1,$F37))&gt;INDEX(Kalender!$B$81:$B$110,MAX(1,$F37)))),2,0))</f>
        <v>0</v>
      </c>
      <c r="LG37" s="5" t="n">
        <f aca="false">IF(Kalender!LG37&lt;&gt;1,0,IF(AND($B37&gt;0,INDEX(Kalender!LG$68:LG$77,MAX(1,$B37))&gt;INDEX(Kalender!$B$68:$B$77,MAX(1,$B37))),1,0)+IF(OR(AND($C37&gt;0,INDEX(Kalender!LG$81:LG$110,MAX(1,$C37))&gt;INDEX(Kalender!$B$81:$B$110,MAX(1,$C37))),AND($D37&gt;0,INDEX(Kalender!LG$81:LG$110,MAX(1,$D37))&gt;INDEX(Kalender!$B$81:$B$110,MAX(1,$D37))),AND($E37&gt;0,INDEX(Kalender!LG$81:LG$110,MAX(1,$E37))&gt;INDEX(Kalender!$B$81:$B$110,MAX(1,$E37))),AND($F37&gt;0,INDEX(Kalender!LG$81:LG$110,MAX(1,$F37))&gt;INDEX(Kalender!$B$81:$B$110,MAX(1,$F37)))),2,0))</f>
        <v>0</v>
      </c>
      <c r="LH37" s="5" t="n">
        <f aca="false">IF(Kalender!LH37&lt;&gt;1,0,IF(AND($B37&gt;0,INDEX(Kalender!LH$68:LH$77,MAX(1,$B37))&gt;INDEX(Kalender!$B$68:$B$77,MAX(1,$B37))),1,0)+IF(OR(AND($C37&gt;0,INDEX(Kalender!LH$81:LH$110,MAX(1,$C37))&gt;INDEX(Kalender!$B$81:$B$110,MAX(1,$C37))),AND($D37&gt;0,INDEX(Kalender!LH$81:LH$110,MAX(1,$D37))&gt;INDEX(Kalender!$B$81:$B$110,MAX(1,$D37))),AND($E37&gt;0,INDEX(Kalender!LH$81:LH$110,MAX(1,$E37))&gt;INDEX(Kalender!$B$81:$B$110,MAX(1,$E37))),AND($F37&gt;0,INDEX(Kalender!LH$81:LH$110,MAX(1,$F37))&gt;INDEX(Kalender!$B$81:$B$110,MAX(1,$F37)))),2,0))</f>
        <v>0</v>
      </c>
      <c r="LI37" s="5" t="n">
        <f aca="false">IF(Kalender!LI37&lt;&gt;1,0,IF(AND($B37&gt;0,INDEX(Kalender!LI$68:LI$77,MAX(1,$B37))&gt;INDEX(Kalender!$B$68:$B$77,MAX(1,$B37))),1,0)+IF(OR(AND($C37&gt;0,INDEX(Kalender!LI$81:LI$110,MAX(1,$C37))&gt;INDEX(Kalender!$B$81:$B$110,MAX(1,$C37))),AND($D37&gt;0,INDEX(Kalender!LI$81:LI$110,MAX(1,$D37))&gt;INDEX(Kalender!$B$81:$B$110,MAX(1,$D37))),AND($E37&gt;0,INDEX(Kalender!LI$81:LI$110,MAX(1,$E37))&gt;INDEX(Kalender!$B$81:$B$110,MAX(1,$E37))),AND($F37&gt;0,INDEX(Kalender!LI$81:LI$110,MAX(1,$F37))&gt;INDEX(Kalender!$B$81:$B$110,MAX(1,$F37)))),2,0))</f>
        <v>0</v>
      </c>
      <c r="LJ37" s="5" t="n">
        <f aca="false">IF(Kalender!LJ37&lt;&gt;1,0,IF(AND($B37&gt;0,INDEX(Kalender!LJ$68:LJ$77,MAX(1,$B37))&gt;INDEX(Kalender!$B$68:$B$77,MAX(1,$B37))),1,0)+IF(OR(AND($C37&gt;0,INDEX(Kalender!LJ$81:LJ$110,MAX(1,$C37))&gt;INDEX(Kalender!$B$81:$B$110,MAX(1,$C37))),AND($D37&gt;0,INDEX(Kalender!LJ$81:LJ$110,MAX(1,$D37))&gt;INDEX(Kalender!$B$81:$B$110,MAX(1,$D37))),AND($E37&gt;0,INDEX(Kalender!LJ$81:LJ$110,MAX(1,$E37))&gt;INDEX(Kalender!$B$81:$B$110,MAX(1,$E37))),AND($F37&gt;0,INDEX(Kalender!LJ$81:LJ$110,MAX(1,$F37))&gt;INDEX(Kalender!$B$81:$B$110,MAX(1,$F37)))),2,0))</f>
        <v>0</v>
      </c>
      <c r="LK37" s="5" t="n">
        <f aca="false">IF(Kalender!LK37&lt;&gt;1,0,IF(AND($B37&gt;0,INDEX(Kalender!LK$68:LK$77,MAX(1,$B37))&gt;INDEX(Kalender!$B$68:$B$77,MAX(1,$B37))),1,0)+IF(OR(AND($C37&gt;0,INDEX(Kalender!LK$81:LK$110,MAX(1,$C37))&gt;INDEX(Kalender!$B$81:$B$110,MAX(1,$C37))),AND($D37&gt;0,INDEX(Kalender!LK$81:LK$110,MAX(1,$D37))&gt;INDEX(Kalender!$B$81:$B$110,MAX(1,$D37))),AND($E37&gt;0,INDEX(Kalender!LK$81:LK$110,MAX(1,$E37))&gt;INDEX(Kalender!$B$81:$B$110,MAX(1,$E37))),AND($F37&gt;0,INDEX(Kalender!LK$81:LK$110,MAX(1,$F37))&gt;INDEX(Kalender!$B$81:$B$110,MAX(1,$F37)))),2,0))</f>
        <v>0</v>
      </c>
      <c r="LL37" s="5" t="n">
        <f aca="false">IF(Kalender!LL37&lt;&gt;1,0,IF(AND($B37&gt;0,INDEX(Kalender!LL$68:LL$77,MAX(1,$B37))&gt;INDEX(Kalender!$B$68:$B$77,MAX(1,$B37))),1,0)+IF(OR(AND($C37&gt;0,INDEX(Kalender!LL$81:LL$110,MAX(1,$C37))&gt;INDEX(Kalender!$B$81:$B$110,MAX(1,$C37))),AND($D37&gt;0,INDEX(Kalender!LL$81:LL$110,MAX(1,$D37))&gt;INDEX(Kalender!$B$81:$B$110,MAX(1,$D37))),AND($E37&gt;0,INDEX(Kalender!LL$81:LL$110,MAX(1,$E37))&gt;INDEX(Kalender!$B$81:$B$110,MAX(1,$E37))),AND($F37&gt;0,INDEX(Kalender!LL$81:LL$110,MAX(1,$F37))&gt;INDEX(Kalender!$B$81:$B$110,MAX(1,$F37)))),2,0))</f>
        <v>0</v>
      </c>
      <c r="LM37" s="5" t="n">
        <f aca="false">IF(Kalender!LM37&lt;&gt;1,0,IF(AND($B37&gt;0,INDEX(Kalender!LM$68:LM$77,MAX(1,$B37))&gt;INDEX(Kalender!$B$68:$B$77,MAX(1,$B37))),1,0)+IF(OR(AND($C37&gt;0,INDEX(Kalender!LM$81:LM$110,MAX(1,$C37))&gt;INDEX(Kalender!$B$81:$B$110,MAX(1,$C37))),AND($D37&gt;0,INDEX(Kalender!LM$81:LM$110,MAX(1,$D37))&gt;INDEX(Kalender!$B$81:$B$110,MAX(1,$D37))),AND($E37&gt;0,INDEX(Kalender!LM$81:LM$110,MAX(1,$E37))&gt;INDEX(Kalender!$B$81:$B$110,MAX(1,$E37))),AND($F37&gt;0,INDEX(Kalender!LM$81:LM$110,MAX(1,$F37))&gt;INDEX(Kalender!$B$81:$B$110,MAX(1,$F37)))),2,0))</f>
        <v>0</v>
      </c>
      <c r="LN37" s="5" t="n">
        <f aca="false">IF(Kalender!LN37&lt;&gt;1,0,IF(AND($B37&gt;0,INDEX(Kalender!LN$68:LN$77,MAX(1,$B37))&gt;INDEX(Kalender!$B$68:$B$77,MAX(1,$B37))),1,0)+IF(OR(AND($C37&gt;0,INDEX(Kalender!LN$81:LN$110,MAX(1,$C37))&gt;INDEX(Kalender!$B$81:$B$110,MAX(1,$C37))),AND($D37&gt;0,INDEX(Kalender!LN$81:LN$110,MAX(1,$D37))&gt;INDEX(Kalender!$B$81:$B$110,MAX(1,$D37))),AND($E37&gt;0,INDEX(Kalender!LN$81:LN$110,MAX(1,$E37))&gt;INDEX(Kalender!$B$81:$B$110,MAX(1,$E37))),AND($F37&gt;0,INDEX(Kalender!LN$81:LN$110,MAX(1,$F37))&gt;INDEX(Kalender!$B$81:$B$110,MAX(1,$F37)))),2,0))</f>
        <v>0</v>
      </c>
      <c r="LO37" s="5" t="n">
        <f aca="false">IF(Kalender!LO37&lt;&gt;1,0,IF(AND($B37&gt;0,INDEX(Kalender!LO$68:LO$77,MAX(1,$B37))&gt;INDEX(Kalender!$B$68:$B$77,MAX(1,$B37))),1,0)+IF(OR(AND($C37&gt;0,INDEX(Kalender!LO$81:LO$110,MAX(1,$C37))&gt;INDEX(Kalender!$B$81:$B$110,MAX(1,$C37))),AND($D37&gt;0,INDEX(Kalender!LO$81:LO$110,MAX(1,$D37))&gt;INDEX(Kalender!$B$81:$B$110,MAX(1,$D37))),AND($E37&gt;0,INDEX(Kalender!LO$81:LO$110,MAX(1,$E37))&gt;INDEX(Kalender!$B$81:$B$110,MAX(1,$E37))),AND($F37&gt;0,INDEX(Kalender!LO$81:LO$110,MAX(1,$F37))&gt;INDEX(Kalender!$B$81:$B$110,MAX(1,$F37)))),2,0))</f>
        <v>0</v>
      </c>
      <c r="LP37" s="5" t="n">
        <f aca="false">IF(Kalender!LP37&lt;&gt;1,0,IF(AND($B37&gt;0,INDEX(Kalender!LP$68:LP$77,MAX(1,$B37))&gt;INDEX(Kalender!$B$68:$B$77,MAX(1,$B37))),1,0)+IF(OR(AND($C37&gt;0,INDEX(Kalender!LP$81:LP$110,MAX(1,$C37))&gt;INDEX(Kalender!$B$81:$B$110,MAX(1,$C37))),AND($D37&gt;0,INDEX(Kalender!LP$81:LP$110,MAX(1,$D37))&gt;INDEX(Kalender!$B$81:$B$110,MAX(1,$D37))),AND($E37&gt;0,INDEX(Kalender!LP$81:LP$110,MAX(1,$E37))&gt;INDEX(Kalender!$B$81:$B$110,MAX(1,$E37))),AND($F37&gt;0,INDEX(Kalender!LP$81:LP$110,MAX(1,$F37))&gt;INDEX(Kalender!$B$81:$B$110,MAX(1,$F37)))),2,0))</f>
        <v>0</v>
      </c>
      <c r="LQ37" s="5" t="n">
        <f aca="false">IF(Kalender!LQ37&lt;&gt;1,0,IF(AND($B37&gt;0,INDEX(Kalender!LQ$68:LQ$77,MAX(1,$B37))&gt;INDEX(Kalender!$B$68:$B$77,MAX(1,$B37))),1,0)+IF(OR(AND($C37&gt;0,INDEX(Kalender!LQ$81:LQ$110,MAX(1,$C37))&gt;INDEX(Kalender!$B$81:$B$110,MAX(1,$C37))),AND($D37&gt;0,INDEX(Kalender!LQ$81:LQ$110,MAX(1,$D37))&gt;INDEX(Kalender!$B$81:$B$110,MAX(1,$D37))),AND($E37&gt;0,INDEX(Kalender!LQ$81:LQ$110,MAX(1,$E37))&gt;INDEX(Kalender!$B$81:$B$110,MAX(1,$E37))),AND($F37&gt;0,INDEX(Kalender!LQ$81:LQ$110,MAX(1,$F37))&gt;INDEX(Kalender!$B$81:$B$110,MAX(1,$F37)))),2,0))</f>
        <v>0</v>
      </c>
      <c r="LR37" s="5" t="n">
        <f aca="false">IF(Kalender!LR37&lt;&gt;1,0,IF(AND($B37&gt;0,INDEX(Kalender!LR$68:LR$77,MAX(1,$B37))&gt;INDEX(Kalender!$B$68:$B$77,MAX(1,$B37))),1,0)+IF(OR(AND($C37&gt;0,INDEX(Kalender!LR$81:LR$110,MAX(1,$C37))&gt;INDEX(Kalender!$B$81:$B$110,MAX(1,$C37))),AND($D37&gt;0,INDEX(Kalender!LR$81:LR$110,MAX(1,$D37))&gt;INDEX(Kalender!$B$81:$B$110,MAX(1,$D37))),AND($E37&gt;0,INDEX(Kalender!LR$81:LR$110,MAX(1,$E37))&gt;INDEX(Kalender!$B$81:$B$110,MAX(1,$E37))),AND($F37&gt;0,INDEX(Kalender!LR$81:LR$110,MAX(1,$F37))&gt;INDEX(Kalender!$B$81:$B$110,MAX(1,$F37)))),2,0))</f>
        <v>0</v>
      </c>
      <c r="LS37" s="5" t="n">
        <f aca="false">IF(Kalender!LS37&lt;&gt;1,0,IF(AND($B37&gt;0,INDEX(Kalender!LS$68:LS$77,MAX(1,$B37))&gt;INDEX(Kalender!$B$68:$B$77,MAX(1,$B37))),1,0)+IF(OR(AND($C37&gt;0,INDEX(Kalender!LS$81:LS$110,MAX(1,$C37))&gt;INDEX(Kalender!$B$81:$B$110,MAX(1,$C37))),AND($D37&gt;0,INDEX(Kalender!LS$81:LS$110,MAX(1,$D37))&gt;INDEX(Kalender!$B$81:$B$110,MAX(1,$D37))),AND($E37&gt;0,INDEX(Kalender!LS$81:LS$110,MAX(1,$E37))&gt;INDEX(Kalender!$B$81:$B$110,MAX(1,$E37))),AND($F37&gt;0,INDEX(Kalender!LS$81:LS$110,MAX(1,$F37))&gt;INDEX(Kalender!$B$81:$B$110,MAX(1,$F37)))),2,0))</f>
        <v>0</v>
      </c>
      <c r="LT37" s="5" t="n">
        <f aca="false">IF(Kalender!LT37&lt;&gt;1,0,IF(AND($B37&gt;0,INDEX(Kalender!LT$68:LT$77,MAX(1,$B37))&gt;INDEX(Kalender!$B$68:$B$77,MAX(1,$B37))),1,0)+IF(OR(AND($C37&gt;0,INDEX(Kalender!LT$81:LT$110,MAX(1,$C37))&gt;INDEX(Kalender!$B$81:$B$110,MAX(1,$C37))),AND($D37&gt;0,INDEX(Kalender!LT$81:LT$110,MAX(1,$D37))&gt;INDEX(Kalender!$B$81:$B$110,MAX(1,$D37))),AND($E37&gt;0,INDEX(Kalender!LT$81:LT$110,MAX(1,$E37))&gt;INDEX(Kalender!$B$81:$B$110,MAX(1,$E37))),AND($F37&gt;0,INDEX(Kalender!LT$81:LT$110,MAX(1,$F37))&gt;INDEX(Kalender!$B$81:$B$110,MAX(1,$F37)))),2,0))</f>
        <v>0</v>
      </c>
      <c r="LU37" s="5" t="n">
        <f aca="false">IF(Kalender!LU37&lt;&gt;1,0,IF(AND($B37&gt;0,INDEX(Kalender!LU$68:LU$77,MAX(1,$B37))&gt;INDEX(Kalender!$B$68:$B$77,MAX(1,$B37))),1,0)+IF(OR(AND($C37&gt;0,INDEX(Kalender!LU$81:LU$110,MAX(1,$C37))&gt;INDEX(Kalender!$B$81:$B$110,MAX(1,$C37))),AND($D37&gt;0,INDEX(Kalender!LU$81:LU$110,MAX(1,$D37))&gt;INDEX(Kalender!$B$81:$B$110,MAX(1,$D37))),AND($E37&gt;0,INDEX(Kalender!LU$81:LU$110,MAX(1,$E37))&gt;INDEX(Kalender!$B$81:$B$110,MAX(1,$E37))),AND($F37&gt;0,INDEX(Kalender!LU$81:LU$110,MAX(1,$F37))&gt;INDEX(Kalender!$B$81:$B$110,MAX(1,$F37)))),2,0))</f>
        <v>0</v>
      </c>
      <c r="LV37" s="5" t="n">
        <f aca="false">IF(Kalender!LV37&lt;&gt;1,0,IF(AND($B37&gt;0,INDEX(Kalender!LV$68:LV$77,MAX(1,$B37))&gt;INDEX(Kalender!$B$68:$B$77,MAX(1,$B37))),1,0)+IF(OR(AND($C37&gt;0,INDEX(Kalender!LV$81:LV$110,MAX(1,$C37))&gt;INDEX(Kalender!$B$81:$B$110,MAX(1,$C37))),AND($D37&gt;0,INDEX(Kalender!LV$81:LV$110,MAX(1,$D37))&gt;INDEX(Kalender!$B$81:$B$110,MAX(1,$D37))),AND($E37&gt;0,INDEX(Kalender!LV$81:LV$110,MAX(1,$E37))&gt;INDEX(Kalender!$B$81:$B$110,MAX(1,$E37))),AND($F37&gt;0,INDEX(Kalender!LV$81:LV$110,MAX(1,$F37))&gt;INDEX(Kalender!$B$81:$B$110,MAX(1,$F37)))),2,0))</f>
        <v>0</v>
      </c>
      <c r="LW37" s="5" t="n">
        <f aca="false">IF(Kalender!LW37&lt;&gt;1,0,IF(AND($B37&gt;0,INDEX(Kalender!LW$68:LW$77,MAX(1,$B37))&gt;INDEX(Kalender!$B$68:$B$77,MAX(1,$B37))),1,0)+IF(OR(AND($C37&gt;0,INDEX(Kalender!LW$81:LW$110,MAX(1,$C37))&gt;INDEX(Kalender!$B$81:$B$110,MAX(1,$C37))),AND($D37&gt;0,INDEX(Kalender!LW$81:LW$110,MAX(1,$D37))&gt;INDEX(Kalender!$B$81:$B$110,MAX(1,$D37))),AND($E37&gt;0,INDEX(Kalender!LW$81:LW$110,MAX(1,$E37))&gt;INDEX(Kalender!$B$81:$B$110,MAX(1,$E37))),AND($F37&gt;0,INDEX(Kalender!LW$81:LW$110,MAX(1,$F37))&gt;INDEX(Kalender!$B$81:$B$110,MAX(1,$F37)))),2,0))</f>
        <v>0</v>
      </c>
      <c r="LX37" s="5" t="n">
        <f aca="false">IF(Kalender!LX37&lt;&gt;1,0,IF(AND($B37&gt;0,INDEX(Kalender!LX$68:LX$77,MAX(1,$B37))&gt;INDEX(Kalender!$B$68:$B$77,MAX(1,$B37))),1,0)+IF(OR(AND($C37&gt;0,INDEX(Kalender!LX$81:LX$110,MAX(1,$C37))&gt;INDEX(Kalender!$B$81:$B$110,MAX(1,$C37))),AND($D37&gt;0,INDEX(Kalender!LX$81:LX$110,MAX(1,$D37))&gt;INDEX(Kalender!$B$81:$B$110,MAX(1,$D37))),AND($E37&gt;0,INDEX(Kalender!LX$81:LX$110,MAX(1,$E37))&gt;INDEX(Kalender!$B$81:$B$110,MAX(1,$E37))),AND($F37&gt;0,INDEX(Kalender!LX$81:LX$110,MAX(1,$F37))&gt;INDEX(Kalender!$B$81:$B$110,MAX(1,$F37)))),2,0))</f>
        <v>0</v>
      </c>
      <c r="LY37" s="5" t="n">
        <f aca="false">IF(Kalender!LY37&lt;&gt;1,0,IF(AND($B37&gt;0,INDEX(Kalender!LY$68:LY$77,MAX(1,$B37))&gt;INDEX(Kalender!$B$68:$B$77,MAX(1,$B37))),1,0)+IF(OR(AND($C37&gt;0,INDEX(Kalender!LY$81:LY$110,MAX(1,$C37))&gt;INDEX(Kalender!$B$81:$B$110,MAX(1,$C37))),AND($D37&gt;0,INDEX(Kalender!LY$81:LY$110,MAX(1,$D37))&gt;INDEX(Kalender!$B$81:$B$110,MAX(1,$D37))),AND($E37&gt;0,INDEX(Kalender!LY$81:LY$110,MAX(1,$E37))&gt;INDEX(Kalender!$B$81:$B$110,MAX(1,$E37))),AND($F37&gt;0,INDEX(Kalender!LY$81:LY$110,MAX(1,$F37))&gt;INDEX(Kalender!$B$81:$B$110,MAX(1,$F37)))),2,0))</f>
        <v>0</v>
      </c>
      <c r="LZ37" s="5" t="n">
        <f aca="false">IF(Kalender!LZ37&lt;&gt;1,0,IF(AND($B37&gt;0,INDEX(Kalender!LZ$68:LZ$77,MAX(1,$B37))&gt;INDEX(Kalender!$B$68:$B$77,MAX(1,$B37))),1,0)+IF(OR(AND($C37&gt;0,INDEX(Kalender!LZ$81:LZ$110,MAX(1,$C37))&gt;INDEX(Kalender!$B$81:$B$110,MAX(1,$C37))),AND($D37&gt;0,INDEX(Kalender!LZ$81:LZ$110,MAX(1,$D37))&gt;INDEX(Kalender!$B$81:$B$110,MAX(1,$D37))),AND($E37&gt;0,INDEX(Kalender!LZ$81:LZ$110,MAX(1,$E37))&gt;INDEX(Kalender!$B$81:$B$110,MAX(1,$E37))),AND($F37&gt;0,INDEX(Kalender!LZ$81:LZ$110,MAX(1,$F37))&gt;INDEX(Kalender!$B$81:$B$110,MAX(1,$F37)))),2,0))</f>
        <v>0</v>
      </c>
      <c r="MA37" s="5" t="n">
        <f aca="false">IF(Kalender!MA37&lt;&gt;1,0,IF(AND($B37&gt;0,INDEX(Kalender!MA$68:MA$77,MAX(1,$B37))&gt;INDEX(Kalender!$B$68:$B$77,MAX(1,$B37))),1,0)+IF(OR(AND($C37&gt;0,INDEX(Kalender!MA$81:MA$110,MAX(1,$C37))&gt;INDEX(Kalender!$B$81:$B$110,MAX(1,$C37))),AND($D37&gt;0,INDEX(Kalender!MA$81:MA$110,MAX(1,$D37))&gt;INDEX(Kalender!$B$81:$B$110,MAX(1,$D37))),AND($E37&gt;0,INDEX(Kalender!MA$81:MA$110,MAX(1,$E37))&gt;INDEX(Kalender!$B$81:$B$110,MAX(1,$E37))),AND($F37&gt;0,INDEX(Kalender!MA$81:MA$110,MAX(1,$F37))&gt;INDEX(Kalender!$B$81:$B$110,MAX(1,$F37)))),2,0))</f>
        <v>0</v>
      </c>
      <c r="MB37" s="5" t="n">
        <f aca="false">IF(Kalender!MB37&lt;&gt;1,0,IF(AND($B37&gt;0,INDEX(Kalender!MB$68:MB$77,MAX(1,$B37))&gt;INDEX(Kalender!$B$68:$B$77,MAX(1,$B37))),1,0)+IF(OR(AND($C37&gt;0,INDEX(Kalender!MB$81:MB$110,MAX(1,$C37))&gt;INDEX(Kalender!$B$81:$B$110,MAX(1,$C37))),AND($D37&gt;0,INDEX(Kalender!MB$81:MB$110,MAX(1,$D37))&gt;INDEX(Kalender!$B$81:$B$110,MAX(1,$D37))),AND($E37&gt;0,INDEX(Kalender!MB$81:MB$110,MAX(1,$E37))&gt;INDEX(Kalender!$B$81:$B$110,MAX(1,$E37))),AND($F37&gt;0,INDEX(Kalender!MB$81:MB$110,MAX(1,$F37))&gt;INDEX(Kalender!$B$81:$B$110,MAX(1,$F37)))),2,0))</f>
        <v>0</v>
      </c>
      <c r="MC37" s="5" t="n">
        <f aca="false">IF(Kalender!MC37&lt;&gt;1,0,IF(AND($B37&gt;0,INDEX(Kalender!MC$68:MC$77,MAX(1,$B37))&gt;INDEX(Kalender!$B$68:$B$77,MAX(1,$B37))),1,0)+IF(OR(AND($C37&gt;0,INDEX(Kalender!MC$81:MC$110,MAX(1,$C37))&gt;INDEX(Kalender!$B$81:$B$110,MAX(1,$C37))),AND($D37&gt;0,INDEX(Kalender!MC$81:MC$110,MAX(1,$D37))&gt;INDEX(Kalender!$B$81:$B$110,MAX(1,$D37))),AND($E37&gt;0,INDEX(Kalender!MC$81:MC$110,MAX(1,$E37))&gt;INDEX(Kalender!$B$81:$B$110,MAX(1,$E37))),AND($F37&gt;0,INDEX(Kalender!MC$81:MC$110,MAX(1,$F37))&gt;INDEX(Kalender!$B$81:$B$110,MAX(1,$F37)))),2,0))</f>
        <v>0</v>
      </c>
      <c r="MD37" s="5" t="n">
        <f aca="false">IF(Kalender!MD37&lt;&gt;1,0,IF(AND($B37&gt;0,INDEX(Kalender!MD$68:MD$77,MAX(1,$B37))&gt;INDEX(Kalender!$B$68:$B$77,MAX(1,$B37))),1,0)+IF(OR(AND($C37&gt;0,INDEX(Kalender!MD$81:MD$110,MAX(1,$C37))&gt;INDEX(Kalender!$B$81:$B$110,MAX(1,$C37))),AND($D37&gt;0,INDEX(Kalender!MD$81:MD$110,MAX(1,$D37))&gt;INDEX(Kalender!$B$81:$B$110,MAX(1,$D37))),AND($E37&gt;0,INDEX(Kalender!MD$81:MD$110,MAX(1,$E37))&gt;INDEX(Kalender!$B$81:$B$110,MAX(1,$E37))),AND($F37&gt;0,INDEX(Kalender!MD$81:MD$110,MAX(1,$F37))&gt;INDEX(Kalender!$B$81:$B$110,MAX(1,$F37)))),2,0))</f>
        <v>0</v>
      </c>
      <c r="ME37" s="5" t="n">
        <f aca="false">IF(Kalender!ME37&lt;&gt;1,0,IF(AND($B37&gt;0,INDEX(Kalender!ME$68:ME$77,MAX(1,$B37))&gt;INDEX(Kalender!$B$68:$B$77,MAX(1,$B37))),1,0)+IF(OR(AND($C37&gt;0,INDEX(Kalender!ME$81:ME$110,MAX(1,$C37))&gt;INDEX(Kalender!$B$81:$B$110,MAX(1,$C37))),AND($D37&gt;0,INDEX(Kalender!ME$81:ME$110,MAX(1,$D37))&gt;INDEX(Kalender!$B$81:$B$110,MAX(1,$D37))),AND($E37&gt;0,INDEX(Kalender!ME$81:ME$110,MAX(1,$E37))&gt;INDEX(Kalender!$B$81:$B$110,MAX(1,$E37))),AND($F37&gt;0,INDEX(Kalender!ME$81:ME$110,MAX(1,$F37))&gt;INDEX(Kalender!$B$81:$B$110,MAX(1,$F37)))),2,0))</f>
        <v>0</v>
      </c>
      <c r="MF37" s="5" t="n">
        <f aca="false">IF(Kalender!MF37&lt;&gt;1,0,IF(AND($B37&gt;0,INDEX(Kalender!MF$68:MF$77,MAX(1,$B37))&gt;INDEX(Kalender!$B$68:$B$77,MAX(1,$B37))),1,0)+IF(OR(AND($C37&gt;0,INDEX(Kalender!MF$81:MF$110,MAX(1,$C37))&gt;INDEX(Kalender!$B$81:$B$110,MAX(1,$C37))),AND($D37&gt;0,INDEX(Kalender!MF$81:MF$110,MAX(1,$D37))&gt;INDEX(Kalender!$B$81:$B$110,MAX(1,$D37))),AND($E37&gt;0,INDEX(Kalender!MF$81:MF$110,MAX(1,$E37))&gt;INDEX(Kalender!$B$81:$B$110,MAX(1,$E37))),AND($F37&gt;0,INDEX(Kalender!MF$81:MF$110,MAX(1,$F37))&gt;INDEX(Kalender!$B$81:$B$110,MAX(1,$F37)))),2,0))</f>
        <v>0</v>
      </c>
      <c r="MG37" s="5" t="n">
        <f aca="false">IF(Kalender!MG37&lt;&gt;1,0,IF(AND($B37&gt;0,INDEX(Kalender!MG$68:MG$77,MAX(1,$B37))&gt;INDEX(Kalender!$B$68:$B$77,MAX(1,$B37))),1,0)+IF(OR(AND($C37&gt;0,INDEX(Kalender!MG$81:MG$110,MAX(1,$C37))&gt;INDEX(Kalender!$B$81:$B$110,MAX(1,$C37))),AND($D37&gt;0,INDEX(Kalender!MG$81:MG$110,MAX(1,$D37))&gt;INDEX(Kalender!$B$81:$B$110,MAX(1,$D37))),AND($E37&gt;0,INDEX(Kalender!MG$81:MG$110,MAX(1,$E37))&gt;INDEX(Kalender!$B$81:$B$110,MAX(1,$E37))),AND($F37&gt;0,INDEX(Kalender!MG$81:MG$110,MAX(1,$F37))&gt;INDEX(Kalender!$B$81:$B$110,MAX(1,$F37)))),2,0))</f>
        <v>0</v>
      </c>
      <c r="MH37" s="5" t="n">
        <f aca="false">IF(Kalender!MH37&lt;&gt;1,0,IF(AND($B37&gt;0,INDEX(Kalender!MH$68:MH$77,MAX(1,$B37))&gt;INDEX(Kalender!$B$68:$B$77,MAX(1,$B37))),1,0)+IF(OR(AND($C37&gt;0,INDEX(Kalender!MH$81:MH$110,MAX(1,$C37))&gt;INDEX(Kalender!$B$81:$B$110,MAX(1,$C37))),AND($D37&gt;0,INDEX(Kalender!MH$81:MH$110,MAX(1,$D37))&gt;INDEX(Kalender!$B$81:$B$110,MAX(1,$D37))),AND($E37&gt;0,INDEX(Kalender!MH$81:MH$110,MAX(1,$E37))&gt;INDEX(Kalender!$B$81:$B$110,MAX(1,$E37))),AND($F37&gt;0,INDEX(Kalender!MH$81:MH$110,MAX(1,$F37))&gt;INDEX(Kalender!$B$81:$B$110,MAX(1,$F37)))),2,0))</f>
        <v>0</v>
      </c>
      <c r="MI37" s="5" t="n">
        <f aca="false">IF(Kalender!MI37&lt;&gt;1,0,IF(AND($B37&gt;0,INDEX(Kalender!MI$68:MI$77,MAX(1,$B37))&gt;INDEX(Kalender!$B$68:$B$77,MAX(1,$B37))),1,0)+IF(OR(AND($C37&gt;0,INDEX(Kalender!MI$81:MI$110,MAX(1,$C37))&gt;INDEX(Kalender!$B$81:$B$110,MAX(1,$C37))),AND($D37&gt;0,INDEX(Kalender!MI$81:MI$110,MAX(1,$D37))&gt;INDEX(Kalender!$B$81:$B$110,MAX(1,$D37))),AND($E37&gt;0,INDEX(Kalender!MI$81:MI$110,MAX(1,$E37))&gt;INDEX(Kalender!$B$81:$B$110,MAX(1,$E37))),AND($F37&gt;0,INDEX(Kalender!MI$81:MI$110,MAX(1,$F37))&gt;INDEX(Kalender!$B$81:$B$110,MAX(1,$F37)))),2,0))</f>
        <v>0</v>
      </c>
      <c r="MJ37" s="5" t="n">
        <f aca="false">IF(Kalender!MJ37&lt;&gt;1,0,IF(AND($B37&gt;0,INDEX(Kalender!MJ$68:MJ$77,MAX(1,$B37))&gt;INDEX(Kalender!$B$68:$B$77,MAX(1,$B37))),1,0)+IF(OR(AND($C37&gt;0,INDEX(Kalender!MJ$81:MJ$110,MAX(1,$C37))&gt;INDEX(Kalender!$B$81:$B$110,MAX(1,$C37))),AND($D37&gt;0,INDEX(Kalender!MJ$81:MJ$110,MAX(1,$D37))&gt;INDEX(Kalender!$B$81:$B$110,MAX(1,$D37))),AND($E37&gt;0,INDEX(Kalender!MJ$81:MJ$110,MAX(1,$E37))&gt;INDEX(Kalender!$B$81:$B$110,MAX(1,$E37))),AND($F37&gt;0,INDEX(Kalender!MJ$81:MJ$110,MAX(1,$F37))&gt;INDEX(Kalender!$B$81:$B$110,MAX(1,$F37)))),2,0))</f>
        <v>0</v>
      </c>
      <c r="MK37" s="5" t="n">
        <f aca="false">IF(Kalender!MK37&lt;&gt;1,0,IF(AND($B37&gt;0,INDEX(Kalender!MK$68:MK$77,MAX(1,$B37))&gt;INDEX(Kalender!$B$68:$B$77,MAX(1,$B37))),1,0)+IF(OR(AND($C37&gt;0,INDEX(Kalender!MK$81:MK$110,MAX(1,$C37))&gt;INDEX(Kalender!$B$81:$B$110,MAX(1,$C37))),AND($D37&gt;0,INDEX(Kalender!MK$81:MK$110,MAX(1,$D37))&gt;INDEX(Kalender!$B$81:$B$110,MAX(1,$D37))),AND($E37&gt;0,INDEX(Kalender!MK$81:MK$110,MAX(1,$E37))&gt;INDEX(Kalender!$B$81:$B$110,MAX(1,$E37))),AND($F37&gt;0,INDEX(Kalender!MK$81:MK$110,MAX(1,$F37))&gt;INDEX(Kalender!$B$81:$B$110,MAX(1,$F37)))),2,0))</f>
        <v>0</v>
      </c>
      <c r="ML37" s="5" t="n">
        <f aca="false">IF(Kalender!ML37&lt;&gt;1,0,IF(AND($B37&gt;0,INDEX(Kalender!ML$68:ML$77,MAX(1,$B37))&gt;INDEX(Kalender!$B$68:$B$77,MAX(1,$B37))),1,0)+IF(OR(AND($C37&gt;0,INDEX(Kalender!ML$81:ML$110,MAX(1,$C37))&gt;INDEX(Kalender!$B$81:$B$110,MAX(1,$C37))),AND($D37&gt;0,INDEX(Kalender!ML$81:ML$110,MAX(1,$D37))&gt;INDEX(Kalender!$B$81:$B$110,MAX(1,$D37))),AND($E37&gt;0,INDEX(Kalender!ML$81:ML$110,MAX(1,$E37))&gt;INDEX(Kalender!$B$81:$B$110,MAX(1,$E37))),AND($F37&gt;0,INDEX(Kalender!ML$81:ML$110,MAX(1,$F37))&gt;INDEX(Kalender!$B$81:$B$110,MAX(1,$F37)))),2,0))</f>
        <v>0</v>
      </c>
      <c r="MM37" s="5" t="n">
        <f aca="false">IF(Kalender!MM37&lt;&gt;1,0,IF(AND($B37&gt;0,INDEX(Kalender!MM$68:MM$77,MAX(1,$B37))&gt;INDEX(Kalender!$B$68:$B$77,MAX(1,$B37))),1,0)+IF(OR(AND($C37&gt;0,INDEX(Kalender!MM$81:MM$110,MAX(1,$C37))&gt;INDEX(Kalender!$B$81:$B$110,MAX(1,$C37))),AND($D37&gt;0,INDEX(Kalender!MM$81:MM$110,MAX(1,$D37))&gt;INDEX(Kalender!$B$81:$B$110,MAX(1,$D37))),AND($E37&gt;0,INDEX(Kalender!MM$81:MM$110,MAX(1,$E37))&gt;INDEX(Kalender!$B$81:$B$110,MAX(1,$E37))),AND($F37&gt;0,INDEX(Kalender!MM$81:MM$110,MAX(1,$F37))&gt;INDEX(Kalender!$B$81:$B$110,MAX(1,$F37)))),2,0))</f>
        <v>0</v>
      </c>
      <c r="MN37" s="5" t="n">
        <f aca="false">IF(Kalender!MN37&lt;&gt;1,0,IF(AND($B37&gt;0,INDEX(Kalender!MN$68:MN$77,MAX(1,$B37))&gt;INDEX(Kalender!$B$68:$B$77,MAX(1,$B37))),1,0)+IF(OR(AND($C37&gt;0,INDEX(Kalender!MN$81:MN$110,MAX(1,$C37))&gt;INDEX(Kalender!$B$81:$B$110,MAX(1,$C37))),AND($D37&gt;0,INDEX(Kalender!MN$81:MN$110,MAX(1,$D37))&gt;INDEX(Kalender!$B$81:$B$110,MAX(1,$D37))),AND($E37&gt;0,INDEX(Kalender!MN$81:MN$110,MAX(1,$E37))&gt;INDEX(Kalender!$B$81:$B$110,MAX(1,$E37))),AND($F37&gt;0,INDEX(Kalender!MN$81:MN$110,MAX(1,$F37))&gt;INDEX(Kalender!$B$81:$B$110,MAX(1,$F37)))),2,0))</f>
        <v>0</v>
      </c>
      <c r="MO37" s="5" t="n">
        <f aca="false">IF(Kalender!MO37&lt;&gt;1,0,IF(AND($B37&gt;0,INDEX(Kalender!MO$68:MO$77,MAX(1,$B37))&gt;INDEX(Kalender!$B$68:$B$77,MAX(1,$B37))),1,0)+IF(OR(AND($C37&gt;0,INDEX(Kalender!MO$81:MO$110,MAX(1,$C37))&gt;INDEX(Kalender!$B$81:$B$110,MAX(1,$C37))),AND($D37&gt;0,INDEX(Kalender!MO$81:MO$110,MAX(1,$D37))&gt;INDEX(Kalender!$B$81:$B$110,MAX(1,$D37))),AND($E37&gt;0,INDEX(Kalender!MO$81:MO$110,MAX(1,$E37))&gt;INDEX(Kalender!$B$81:$B$110,MAX(1,$E37))),AND($F37&gt;0,INDEX(Kalender!MO$81:MO$110,MAX(1,$F37))&gt;INDEX(Kalender!$B$81:$B$110,MAX(1,$F37)))),2,0))</f>
        <v>0</v>
      </c>
      <c r="MP37" s="5" t="n">
        <f aca="false">IF(Kalender!MP37&lt;&gt;1,0,IF(AND($B37&gt;0,INDEX(Kalender!MP$68:MP$77,MAX(1,$B37))&gt;INDEX(Kalender!$B$68:$B$77,MAX(1,$B37))),1,0)+IF(OR(AND($C37&gt;0,INDEX(Kalender!MP$81:MP$110,MAX(1,$C37))&gt;INDEX(Kalender!$B$81:$B$110,MAX(1,$C37))),AND($D37&gt;0,INDEX(Kalender!MP$81:MP$110,MAX(1,$D37))&gt;INDEX(Kalender!$B$81:$B$110,MAX(1,$D37))),AND($E37&gt;0,INDEX(Kalender!MP$81:MP$110,MAX(1,$E37))&gt;INDEX(Kalender!$B$81:$B$110,MAX(1,$E37))),AND($F37&gt;0,INDEX(Kalender!MP$81:MP$110,MAX(1,$F37))&gt;INDEX(Kalender!$B$81:$B$110,MAX(1,$F37)))),2,0))</f>
        <v>0</v>
      </c>
      <c r="MQ37" s="5" t="n">
        <f aca="false">IF(Kalender!MQ37&lt;&gt;1,0,IF(AND($B37&gt;0,INDEX(Kalender!MQ$68:MQ$77,MAX(1,$B37))&gt;INDEX(Kalender!$B$68:$B$77,MAX(1,$B37))),1,0)+IF(OR(AND($C37&gt;0,INDEX(Kalender!MQ$81:MQ$110,MAX(1,$C37))&gt;INDEX(Kalender!$B$81:$B$110,MAX(1,$C37))),AND($D37&gt;0,INDEX(Kalender!MQ$81:MQ$110,MAX(1,$D37))&gt;INDEX(Kalender!$B$81:$B$110,MAX(1,$D37))),AND($E37&gt;0,INDEX(Kalender!MQ$81:MQ$110,MAX(1,$E37))&gt;INDEX(Kalender!$B$81:$B$110,MAX(1,$E37))),AND($F37&gt;0,INDEX(Kalender!MQ$81:MQ$110,MAX(1,$F37))&gt;INDEX(Kalender!$B$81:$B$110,MAX(1,$F37)))),2,0))</f>
        <v>0</v>
      </c>
      <c r="MR37" s="5" t="n">
        <f aca="false">IF(Kalender!MR37&lt;&gt;1,0,IF(AND($B37&gt;0,INDEX(Kalender!MR$68:MR$77,MAX(1,$B37))&gt;INDEX(Kalender!$B$68:$B$77,MAX(1,$B37))),1,0)+IF(OR(AND($C37&gt;0,INDEX(Kalender!MR$81:MR$110,MAX(1,$C37))&gt;INDEX(Kalender!$B$81:$B$110,MAX(1,$C37))),AND($D37&gt;0,INDEX(Kalender!MR$81:MR$110,MAX(1,$D37))&gt;INDEX(Kalender!$B$81:$B$110,MAX(1,$D37))),AND($E37&gt;0,INDEX(Kalender!MR$81:MR$110,MAX(1,$E37))&gt;INDEX(Kalender!$B$81:$B$110,MAX(1,$E37))),AND($F37&gt;0,INDEX(Kalender!MR$81:MR$110,MAX(1,$F37))&gt;INDEX(Kalender!$B$81:$B$110,MAX(1,$F37)))),2,0))</f>
        <v>0</v>
      </c>
      <c r="MS37" s="5" t="n">
        <f aca="false">IF(Kalender!MS37&lt;&gt;1,0,IF(AND($B37&gt;0,INDEX(Kalender!MS$68:MS$77,MAX(1,$B37))&gt;INDEX(Kalender!$B$68:$B$77,MAX(1,$B37))),1,0)+IF(OR(AND($C37&gt;0,INDEX(Kalender!MS$81:MS$110,MAX(1,$C37))&gt;INDEX(Kalender!$B$81:$B$110,MAX(1,$C37))),AND($D37&gt;0,INDEX(Kalender!MS$81:MS$110,MAX(1,$D37))&gt;INDEX(Kalender!$B$81:$B$110,MAX(1,$D37))),AND($E37&gt;0,INDEX(Kalender!MS$81:MS$110,MAX(1,$E37))&gt;INDEX(Kalender!$B$81:$B$110,MAX(1,$E37))),AND($F37&gt;0,INDEX(Kalender!MS$81:MS$110,MAX(1,$F37))&gt;INDEX(Kalender!$B$81:$B$110,MAX(1,$F37)))),2,0))</f>
        <v>0</v>
      </c>
      <c r="MT37" s="5" t="n">
        <f aca="false">IF(Kalender!MT37&lt;&gt;1,0,IF(AND($B37&gt;0,INDEX(Kalender!MT$68:MT$77,MAX(1,$B37))&gt;INDEX(Kalender!$B$68:$B$77,MAX(1,$B37))),1,0)+IF(OR(AND($C37&gt;0,INDEX(Kalender!MT$81:MT$110,MAX(1,$C37))&gt;INDEX(Kalender!$B$81:$B$110,MAX(1,$C37))),AND($D37&gt;0,INDEX(Kalender!MT$81:MT$110,MAX(1,$D37))&gt;INDEX(Kalender!$B$81:$B$110,MAX(1,$D37))),AND($E37&gt;0,INDEX(Kalender!MT$81:MT$110,MAX(1,$E37))&gt;INDEX(Kalender!$B$81:$B$110,MAX(1,$E37))),AND($F37&gt;0,INDEX(Kalender!MT$81:MT$110,MAX(1,$F37))&gt;INDEX(Kalender!$B$81:$B$110,MAX(1,$F37)))),2,0))</f>
        <v>0</v>
      </c>
      <c r="MU37" s="5" t="n">
        <f aca="false">IF(Kalender!MU37&lt;&gt;1,0,IF(AND($B37&gt;0,INDEX(Kalender!MU$68:MU$77,MAX(1,$B37))&gt;INDEX(Kalender!$B$68:$B$77,MAX(1,$B37))),1,0)+IF(OR(AND($C37&gt;0,INDEX(Kalender!MU$81:MU$110,MAX(1,$C37))&gt;INDEX(Kalender!$B$81:$B$110,MAX(1,$C37))),AND($D37&gt;0,INDEX(Kalender!MU$81:MU$110,MAX(1,$D37))&gt;INDEX(Kalender!$B$81:$B$110,MAX(1,$D37))),AND($E37&gt;0,INDEX(Kalender!MU$81:MU$110,MAX(1,$E37))&gt;INDEX(Kalender!$B$81:$B$110,MAX(1,$E37))),AND($F37&gt;0,INDEX(Kalender!MU$81:MU$110,MAX(1,$F37))&gt;INDEX(Kalender!$B$81:$B$110,MAX(1,$F37)))),2,0))</f>
        <v>0</v>
      </c>
      <c r="MV37" s="5" t="n">
        <f aca="false">IF(Kalender!MV37&lt;&gt;1,0,IF(AND($B37&gt;0,INDEX(Kalender!MV$68:MV$77,MAX(1,$B37))&gt;INDEX(Kalender!$B$68:$B$77,MAX(1,$B37))),1,0)+IF(OR(AND($C37&gt;0,INDEX(Kalender!MV$81:MV$110,MAX(1,$C37))&gt;INDEX(Kalender!$B$81:$B$110,MAX(1,$C37))),AND($D37&gt;0,INDEX(Kalender!MV$81:MV$110,MAX(1,$D37))&gt;INDEX(Kalender!$B$81:$B$110,MAX(1,$D37))),AND($E37&gt;0,INDEX(Kalender!MV$81:MV$110,MAX(1,$E37))&gt;INDEX(Kalender!$B$81:$B$110,MAX(1,$E37))),AND($F37&gt;0,INDEX(Kalender!MV$81:MV$110,MAX(1,$F37))&gt;INDEX(Kalender!$B$81:$B$110,MAX(1,$F37)))),2,0))</f>
        <v>0</v>
      </c>
      <c r="MW37" s="5" t="n">
        <f aca="false">IF(Kalender!MW37&lt;&gt;1,0,IF(AND($B37&gt;0,INDEX(Kalender!MW$68:MW$77,MAX(1,$B37))&gt;INDEX(Kalender!$B$68:$B$77,MAX(1,$B37))),1,0)+IF(OR(AND($C37&gt;0,INDEX(Kalender!MW$81:MW$110,MAX(1,$C37))&gt;INDEX(Kalender!$B$81:$B$110,MAX(1,$C37))),AND($D37&gt;0,INDEX(Kalender!MW$81:MW$110,MAX(1,$D37))&gt;INDEX(Kalender!$B$81:$B$110,MAX(1,$D37))),AND($E37&gt;0,INDEX(Kalender!MW$81:MW$110,MAX(1,$E37))&gt;INDEX(Kalender!$B$81:$B$110,MAX(1,$E37))),AND($F37&gt;0,INDEX(Kalender!MW$81:MW$110,MAX(1,$F37))&gt;INDEX(Kalender!$B$81:$B$110,MAX(1,$F37)))),2,0))</f>
        <v>0</v>
      </c>
      <c r="MX37" s="5" t="n">
        <f aca="false">IF(Kalender!MX37&lt;&gt;1,0,IF(AND($B37&gt;0,INDEX(Kalender!MX$68:MX$77,MAX(1,$B37))&gt;INDEX(Kalender!$B$68:$B$77,MAX(1,$B37))),1,0)+IF(OR(AND($C37&gt;0,INDEX(Kalender!MX$81:MX$110,MAX(1,$C37))&gt;INDEX(Kalender!$B$81:$B$110,MAX(1,$C37))),AND($D37&gt;0,INDEX(Kalender!MX$81:MX$110,MAX(1,$D37))&gt;INDEX(Kalender!$B$81:$B$110,MAX(1,$D37))),AND($E37&gt;0,INDEX(Kalender!MX$81:MX$110,MAX(1,$E37))&gt;INDEX(Kalender!$B$81:$B$110,MAX(1,$E37))),AND($F37&gt;0,INDEX(Kalender!MX$81:MX$110,MAX(1,$F37))&gt;INDEX(Kalender!$B$81:$B$110,MAX(1,$F37)))),2,0))</f>
        <v>0</v>
      </c>
      <c r="MY37" s="5" t="n">
        <f aca="false">IF(Kalender!MY37&lt;&gt;1,0,IF(AND($B37&gt;0,INDEX(Kalender!MY$68:MY$77,MAX(1,$B37))&gt;INDEX(Kalender!$B$68:$B$77,MAX(1,$B37))),1,0)+IF(OR(AND($C37&gt;0,INDEX(Kalender!MY$81:MY$110,MAX(1,$C37))&gt;INDEX(Kalender!$B$81:$B$110,MAX(1,$C37))),AND($D37&gt;0,INDEX(Kalender!MY$81:MY$110,MAX(1,$D37))&gt;INDEX(Kalender!$B$81:$B$110,MAX(1,$D37))),AND($E37&gt;0,INDEX(Kalender!MY$81:MY$110,MAX(1,$E37))&gt;INDEX(Kalender!$B$81:$B$110,MAX(1,$E37))),AND($F37&gt;0,INDEX(Kalender!MY$81:MY$110,MAX(1,$F37))&gt;INDEX(Kalender!$B$81:$B$110,MAX(1,$F37)))),2,0))</f>
        <v>0</v>
      </c>
      <c r="MZ37" s="5" t="n">
        <f aca="false">IF(Kalender!MZ37&lt;&gt;1,0,IF(AND($B37&gt;0,INDEX(Kalender!MZ$68:MZ$77,MAX(1,$B37))&gt;INDEX(Kalender!$B$68:$B$77,MAX(1,$B37))),1,0)+IF(OR(AND($C37&gt;0,INDEX(Kalender!MZ$81:MZ$110,MAX(1,$C37))&gt;INDEX(Kalender!$B$81:$B$110,MAX(1,$C37))),AND($D37&gt;0,INDEX(Kalender!MZ$81:MZ$110,MAX(1,$D37))&gt;INDEX(Kalender!$B$81:$B$110,MAX(1,$D37))),AND($E37&gt;0,INDEX(Kalender!MZ$81:MZ$110,MAX(1,$E37))&gt;INDEX(Kalender!$B$81:$B$110,MAX(1,$E37))),AND($F37&gt;0,INDEX(Kalender!MZ$81:MZ$110,MAX(1,$F37))&gt;INDEX(Kalender!$B$81:$B$110,MAX(1,$F37)))),2,0))</f>
        <v>0</v>
      </c>
      <c r="NA37" s="5" t="n">
        <f aca="false">IF(Kalender!NA37&lt;&gt;1,0,IF(AND($B37&gt;0,INDEX(Kalender!NA$68:NA$77,MAX(1,$B37))&gt;INDEX(Kalender!$B$68:$B$77,MAX(1,$B37))),1,0)+IF(OR(AND($C37&gt;0,INDEX(Kalender!NA$81:NA$110,MAX(1,$C37))&gt;INDEX(Kalender!$B$81:$B$110,MAX(1,$C37))),AND($D37&gt;0,INDEX(Kalender!NA$81:NA$110,MAX(1,$D37))&gt;INDEX(Kalender!$B$81:$B$110,MAX(1,$D37))),AND($E37&gt;0,INDEX(Kalender!NA$81:NA$110,MAX(1,$E37))&gt;INDEX(Kalender!$B$81:$B$110,MAX(1,$E37))),AND($F37&gt;0,INDEX(Kalender!NA$81:NA$110,MAX(1,$F37))&gt;INDEX(Kalender!$B$81:$B$110,MAX(1,$F37)))),2,0))</f>
        <v>0</v>
      </c>
      <c r="NB37" s="5" t="n">
        <f aca="false">IF(Kalender!NB37&lt;&gt;1,0,IF(AND($B37&gt;0,INDEX(Kalender!NB$68:NB$77,MAX(1,$B37))&gt;INDEX(Kalender!$B$68:$B$77,MAX(1,$B37))),1,0)+IF(OR(AND($C37&gt;0,INDEX(Kalender!NB$81:NB$110,MAX(1,$C37))&gt;INDEX(Kalender!$B$81:$B$110,MAX(1,$C37))),AND($D37&gt;0,INDEX(Kalender!NB$81:NB$110,MAX(1,$D37))&gt;INDEX(Kalender!$B$81:$B$110,MAX(1,$D37))),AND($E37&gt;0,INDEX(Kalender!NB$81:NB$110,MAX(1,$E37))&gt;INDEX(Kalender!$B$81:$B$110,MAX(1,$E37))),AND($F37&gt;0,INDEX(Kalender!NB$81:NB$110,MAX(1,$F37))&gt;INDEX(Kalender!$B$81:$B$110,MAX(1,$F37)))),2,0))</f>
        <v>0</v>
      </c>
      <c r="NC37" s="5" t="n">
        <f aca="false">IF(Kalender!NC37&lt;&gt;1,0,IF(AND($B37&gt;0,INDEX(Kalender!NC$68:NC$77,MAX(1,$B37))&gt;INDEX(Kalender!$B$68:$B$77,MAX(1,$B37))),1,0)+IF(OR(AND($C37&gt;0,INDEX(Kalender!NC$81:NC$110,MAX(1,$C37))&gt;INDEX(Kalender!$B$81:$B$110,MAX(1,$C37))),AND($D37&gt;0,INDEX(Kalender!NC$81:NC$110,MAX(1,$D37))&gt;INDEX(Kalender!$B$81:$B$110,MAX(1,$D37))),AND($E37&gt;0,INDEX(Kalender!NC$81:NC$110,MAX(1,$E37))&gt;INDEX(Kalender!$B$81:$B$110,MAX(1,$E37))),AND($F37&gt;0,INDEX(Kalender!NC$81:NC$110,MAX(1,$F37))&gt;INDEX(Kalender!$B$81:$B$110,MAX(1,$F37)))),2,0))</f>
        <v>0</v>
      </c>
      <c r="ND37" s="5" t="n">
        <f aca="false">IF(Kalender!ND37&lt;&gt;1,0,IF(AND($B37&gt;0,INDEX(Kalender!ND$68:ND$77,MAX(1,$B37))&gt;INDEX(Kalender!$B$68:$B$77,MAX(1,$B37))),1,0)+IF(OR(AND($C37&gt;0,INDEX(Kalender!ND$81:ND$110,MAX(1,$C37))&gt;INDEX(Kalender!$B$81:$B$110,MAX(1,$C37))),AND($D37&gt;0,INDEX(Kalender!ND$81:ND$110,MAX(1,$D37))&gt;INDEX(Kalender!$B$81:$B$110,MAX(1,$D37))),AND($E37&gt;0,INDEX(Kalender!ND$81:ND$110,MAX(1,$E37))&gt;INDEX(Kalender!$B$81:$B$110,MAX(1,$E37))),AND($F37&gt;0,INDEX(Kalender!ND$81:ND$110,MAX(1,$F37))&gt;INDEX(Kalender!$B$81:$B$110,MAX(1,$F37)))),2,0))</f>
        <v>0</v>
      </c>
      <c r="NE37" s="5" t="n">
        <f aca="false">IF(Kalender!NE37&lt;&gt;1,0,IF(AND($B37&gt;0,INDEX(Kalender!NE$68:NE$77,MAX(1,$B37))&gt;INDEX(Kalender!$B$68:$B$77,MAX(1,$B37))),1,0)+IF(OR(AND($C37&gt;0,INDEX(Kalender!NE$81:NE$110,MAX(1,$C37))&gt;INDEX(Kalender!$B$81:$B$110,MAX(1,$C37))),AND($D37&gt;0,INDEX(Kalender!NE$81:NE$110,MAX(1,$D37))&gt;INDEX(Kalender!$B$81:$B$110,MAX(1,$D37))),AND($E37&gt;0,INDEX(Kalender!NE$81:NE$110,MAX(1,$E37))&gt;INDEX(Kalender!$B$81:$B$110,MAX(1,$E37))),AND($F37&gt;0,INDEX(Kalender!NE$81:NE$110,MAX(1,$F37))&gt;INDEX(Kalender!$B$81:$B$110,MAX(1,$F37)))),2,0))</f>
        <v>0</v>
      </c>
      <c r="NF37" s="5" t="n">
        <f aca="false">IF(Kalender!NF37&lt;&gt;1,0,IF(AND($B37&gt;0,INDEX(Kalender!NF$68:NF$77,MAX(1,$B37))&gt;INDEX(Kalender!$B$68:$B$77,MAX(1,$B37))),1,0)+IF(OR(AND($C37&gt;0,INDEX(Kalender!NF$81:NF$110,MAX(1,$C37))&gt;INDEX(Kalender!$B$81:$B$110,MAX(1,$C37))),AND($D37&gt;0,INDEX(Kalender!NF$81:NF$110,MAX(1,$D37))&gt;INDEX(Kalender!$B$81:$B$110,MAX(1,$D37))),AND($E37&gt;0,INDEX(Kalender!NF$81:NF$110,MAX(1,$E37))&gt;INDEX(Kalender!$B$81:$B$110,MAX(1,$E37))),AND($F37&gt;0,INDEX(Kalender!NF$81:NF$110,MAX(1,$F37))&gt;INDEX(Kalender!$B$81:$B$110,MAX(1,$F37)))),2,0))</f>
        <v>0</v>
      </c>
      <c r="NG37" s="5" t="n">
        <f aca="false">IF(Kalender!NG37&lt;&gt;1,0,IF(AND($B37&gt;0,INDEX(Kalender!NG$68:NG$77,MAX(1,$B37))&gt;INDEX(Kalender!$B$68:$B$77,MAX(1,$B37))),1,0)+IF(OR(AND($C37&gt;0,INDEX(Kalender!NG$81:NG$110,MAX(1,$C37))&gt;INDEX(Kalender!$B$81:$B$110,MAX(1,$C37))),AND($D37&gt;0,INDEX(Kalender!NG$81:NG$110,MAX(1,$D37))&gt;INDEX(Kalender!$B$81:$B$110,MAX(1,$D37))),AND($E37&gt;0,INDEX(Kalender!NG$81:NG$110,MAX(1,$E37))&gt;INDEX(Kalender!$B$81:$B$110,MAX(1,$E37))),AND($F37&gt;0,INDEX(Kalender!NG$81:NG$110,MAX(1,$F37))&gt;INDEX(Kalender!$B$81:$B$110,MAX(1,$F37)))),2,0))</f>
        <v>0</v>
      </c>
      <c r="NH37" s="5" t="n">
        <f aca="false">IF(Kalender!NH37&lt;&gt;1,0,IF(AND($B37&gt;0,INDEX(Kalender!NH$68:NH$77,MAX(1,$B37))&gt;INDEX(Kalender!$B$68:$B$77,MAX(1,$B37))),1,0)+IF(OR(AND($C37&gt;0,INDEX(Kalender!NH$81:NH$110,MAX(1,$C37))&gt;INDEX(Kalender!$B$81:$B$110,MAX(1,$C37))),AND($D37&gt;0,INDEX(Kalender!NH$81:NH$110,MAX(1,$D37))&gt;INDEX(Kalender!$B$81:$B$110,MAX(1,$D37))),AND($E37&gt;0,INDEX(Kalender!NH$81:NH$110,MAX(1,$E37))&gt;INDEX(Kalender!$B$81:$B$110,MAX(1,$E37))),AND($F37&gt;0,INDEX(Kalender!NH$81:NH$110,MAX(1,$F37))&gt;INDEX(Kalender!$B$81:$B$110,MAX(1,$F37)))),2,0))</f>
        <v>0</v>
      </c>
    </row>
    <row r="38" customFormat="false" ht="15" hidden="false" customHeight="false" outlineLevel="0" collapsed="false">
      <c r="A38" s="5" t="str">
        <f aca="false">Kalender!A38</f>
        <v/>
      </c>
      <c r="B38" s="5" t="n">
        <f aca="false">IFERROR(MATCH(Kalender!$B38,Kalender!$A$68:$A$77,0),0)</f>
        <v>5</v>
      </c>
      <c r="C38" s="5" t="n">
        <f aca="false">IF(Kalender!C38="",0,IFERROR(MATCH(Kalender!C38,Kalender!$A$81:$A$110,0),0))</f>
        <v>0</v>
      </c>
      <c r="D38" s="5" t="n">
        <f aca="false">IF(Kalender!D38="",0,IFERROR(MATCH(Kalender!D38,Kalender!$A$81:$A$110,0),0))</f>
        <v>0</v>
      </c>
      <c r="E38" s="5" t="n">
        <f aca="false">IF(Kalender!E38="",0,IFERROR(MATCH(Kalender!E38,Kalender!$A$81:$A$110,0),0))</f>
        <v>0</v>
      </c>
      <c r="F38" s="5" t="n">
        <f aca="false">IF(Kalender!F38="",0,IFERROR(MATCH(Kalender!F38,Kalender!$A$81:$A$110,0),0))</f>
        <v>0</v>
      </c>
      <c r="G38" s="5" t="n">
        <f aca="false">IF(Kalender!G38&lt;&gt;1,0,IF(AND($B38&gt;0,INDEX(Kalender!G$68:G$77,MAX(1,$B38))&gt;INDEX(Kalender!$B$68:$B$77,MAX(1,$B38))),1,0)+IF(OR(AND($C38&gt;0,INDEX(Kalender!G$81:G$110,MAX(1,$C38))&gt;INDEX(Kalender!$B$81:$B$110,MAX(1,$C38))),AND($D38&gt;0,INDEX(Kalender!G$81:G$110,MAX(1,$D38))&gt;INDEX(Kalender!$B$81:$B$110,MAX(1,$D38))),AND($E38&gt;0,INDEX(Kalender!G$81:G$110,MAX(1,$E38))&gt;INDEX(Kalender!$B$81:$B$110,MAX(1,$E38))),AND($F38&gt;0,INDEX(Kalender!G$81:G$110,MAX(1,$F38))&gt;INDEX(Kalender!$B$81:$B$110,MAX(1,$F38)))),2,0))</f>
        <v>0</v>
      </c>
      <c r="H38" s="5" t="n">
        <f aca="false">IF(Kalender!H38&lt;&gt;1,0,IF(AND($B38&gt;0,INDEX(Kalender!H$68:H$77,MAX(1,$B38))&gt;INDEX(Kalender!$B$68:$B$77,MAX(1,$B38))),1,0)+IF(OR(AND($C38&gt;0,INDEX(Kalender!H$81:H$110,MAX(1,$C38))&gt;INDEX(Kalender!$B$81:$B$110,MAX(1,$C38))),AND($D38&gt;0,INDEX(Kalender!H$81:H$110,MAX(1,$D38))&gt;INDEX(Kalender!$B$81:$B$110,MAX(1,$D38))),AND($E38&gt;0,INDEX(Kalender!H$81:H$110,MAX(1,$E38))&gt;INDEX(Kalender!$B$81:$B$110,MAX(1,$E38))),AND($F38&gt;0,INDEX(Kalender!H$81:H$110,MAX(1,$F38))&gt;INDEX(Kalender!$B$81:$B$110,MAX(1,$F38)))),2,0))</f>
        <v>0</v>
      </c>
      <c r="I38" s="5" t="n">
        <f aca="false">IF(Kalender!I38&lt;&gt;1,0,IF(AND($B38&gt;0,INDEX(Kalender!I$68:I$77,MAX(1,$B38))&gt;INDEX(Kalender!$B$68:$B$77,MAX(1,$B38))),1,0)+IF(OR(AND($C38&gt;0,INDEX(Kalender!I$81:I$110,MAX(1,$C38))&gt;INDEX(Kalender!$B$81:$B$110,MAX(1,$C38))),AND($D38&gt;0,INDEX(Kalender!I$81:I$110,MAX(1,$D38))&gt;INDEX(Kalender!$B$81:$B$110,MAX(1,$D38))),AND($E38&gt;0,INDEX(Kalender!I$81:I$110,MAX(1,$E38))&gt;INDEX(Kalender!$B$81:$B$110,MAX(1,$E38))),AND($F38&gt;0,INDEX(Kalender!I$81:I$110,MAX(1,$F38))&gt;INDEX(Kalender!$B$81:$B$110,MAX(1,$F38)))),2,0))</f>
        <v>0</v>
      </c>
      <c r="J38" s="5" t="n">
        <f aca="false">IF(Kalender!J38&lt;&gt;1,0,IF(AND($B38&gt;0,INDEX(Kalender!J$68:J$77,MAX(1,$B38))&gt;INDEX(Kalender!$B$68:$B$77,MAX(1,$B38))),1,0)+IF(OR(AND($C38&gt;0,INDEX(Kalender!J$81:J$110,MAX(1,$C38))&gt;INDEX(Kalender!$B$81:$B$110,MAX(1,$C38))),AND($D38&gt;0,INDEX(Kalender!J$81:J$110,MAX(1,$D38))&gt;INDEX(Kalender!$B$81:$B$110,MAX(1,$D38))),AND($E38&gt;0,INDEX(Kalender!J$81:J$110,MAX(1,$E38))&gt;INDEX(Kalender!$B$81:$B$110,MAX(1,$E38))),AND($F38&gt;0,INDEX(Kalender!J$81:J$110,MAX(1,$F38))&gt;INDEX(Kalender!$B$81:$B$110,MAX(1,$F38)))),2,0))</f>
        <v>0</v>
      </c>
      <c r="K38" s="5" t="n">
        <f aca="false">IF(Kalender!K38&lt;&gt;1,0,IF(AND($B38&gt;0,INDEX(Kalender!K$68:K$77,MAX(1,$B38))&gt;INDEX(Kalender!$B$68:$B$77,MAX(1,$B38))),1,0)+IF(OR(AND($C38&gt;0,INDEX(Kalender!K$81:K$110,MAX(1,$C38))&gt;INDEX(Kalender!$B$81:$B$110,MAX(1,$C38))),AND($D38&gt;0,INDEX(Kalender!K$81:K$110,MAX(1,$D38))&gt;INDEX(Kalender!$B$81:$B$110,MAX(1,$D38))),AND($E38&gt;0,INDEX(Kalender!K$81:K$110,MAX(1,$E38))&gt;INDEX(Kalender!$B$81:$B$110,MAX(1,$E38))),AND($F38&gt;0,INDEX(Kalender!K$81:K$110,MAX(1,$F38))&gt;INDEX(Kalender!$B$81:$B$110,MAX(1,$F38)))),2,0))</f>
        <v>0</v>
      </c>
      <c r="L38" s="5" t="n">
        <f aca="false">IF(Kalender!L38&lt;&gt;1,0,IF(AND($B38&gt;0,INDEX(Kalender!L$68:L$77,MAX(1,$B38))&gt;INDEX(Kalender!$B$68:$B$77,MAX(1,$B38))),1,0)+IF(OR(AND($C38&gt;0,INDEX(Kalender!L$81:L$110,MAX(1,$C38))&gt;INDEX(Kalender!$B$81:$B$110,MAX(1,$C38))),AND($D38&gt;0,INDEX(Kalender!L$81:L$110,MAX(1,$D38))&gt;INDEX(Kalender!$B$81:$B$110,MAX(1,$D38))),AND($E38&gt;0,INDEX(Kalender!L$81:L$110,MAX(1,$E38))&gt;INDEX(Kalender!$B$81:$B$110,MAX(1,$E38))),AND($F38&gt;0,INDEX(Kalender!L$81:L$110,MAX(1,$F38))&gt;INDEX(Kalender!$B$81:$B$110,MAX(1,$F38)))),2,0))</f>
        <v>0</v>
      </c>
      <c r="M38" s="5" t="n">
        <f aca="false">IF(Kalender!M38&lt;&gt;1,0,IF(AND($B38&gt;0,INDEX(Kalender!M$68:M$77,MAX(1,$B38))&gt;INDEX(Kalender!$B$68:$B$77,MAX(1,$B38))),1,0)+IF(OR(AND($C38&gt;0,INDEX(Kalender!M$81:M$110,MAX(1,$C38))&gt;INDEX(Kalender!$B$81:$B$110,MAX(1,$C38))),AND($D38&gt;0,INDEX(Kalender!M$81:M$110,MAX(1,$D38))&gt;INDEX(Kalender!$B$81:$B$110,MAX(1,$D38))),AND($E38&gt;0,INDEX(Kalender!M$81:M$110,MAX(1,$E38))&gt;INDEX(Kalender!$B$81:$B$110,MAX(1,$E38))),AND($F38&gt;0,INDEX(Kalender!M$81:M$110,MAX(1,$F38))&gt;INDEX(Kalender!$B$81:$B$110,MAX(1,$F38)))),2,0))</f>
        <v>0</v>
      </c>
      <c r="N38" s="5" t="n">
        <f aca="false">IF(Kalender!N38&lt;&gt;1,0,IF(AND($B38&gt;0,INDEX(Kalender!N$68:N$77,MAX(1,$B38))&gt;INDEX(Kalender!$B$68:$B$77,MAX(1,$B38))),1,0)+IF(OR(AND($C38&gt;0,INDEX(Kalender!N$81:N$110,MAX(1,$C38))&gt;INDEX(Kalender!$B$81:$B$110,MAX(1,$C38))),AND($D38&gt;0,INDEX(Kalender!N$81:N$110,MAX(1,$D38))&gt;INDEX(Kalender!$B$81:$B$110,MAX(1,$D38))),AND($E38&gt;0,INDEX(Kalender!N$81:N$110,MAX(1,$E38))&gt;INDEX(Kalender!$B$81:$B$110,MAX(1,$E38))),AND($F38&gt;0,INDEX(Kalender!N$81:N$110,MAX(1,$F38))&gt;INDEX(Kalender!$B$81:$B$110,MAX(1,$F38)))),2,0))</f>
        <v>0</v>
      </c>
      <c r="O38" s="5" t="n">
        <f aca="false">IF(Kalender!O38&lt;&gt;1,0,IF(AND($B38&gt;0,INDEX(Kalender!O$68:O$77,MAX(1,$B38))&gt;INDEX(Kalender!$B$68:$B$77,MAX(1,$B38))),1,0)+IF(OR(AND($C38&gt;0,INDEX(Kalender!O$81:O$110,MAX(1,$C38))&gt;INDEX(Kalender!$B$81:$B$110,MAX(1,$C38))),AND($D38&gt;0,INDEX(Kalender!O$81:O$110,MAX(1,$D38))&gt;INDEX(Kalender!$B$81:$B$110,MAX(1,$D38))),AND($E38&gt;0,INDEX(Kalender!O$81:O$110,MAX(1,$E38))&gt;INDEX(Kalender!$B$81:$B$110,MAX(1,$E38))),AND($F38&gt;0,INDEX(Kalender!O$81:O$110,MAX(1,$F38))&gt;INDEX(Kalender!$B$81:$B$110,MAX(1,$F38)))),2,0))</f>
        <v>0</v>
      </c>
      <c r="P38" s="5" t="n">
        <f aca="false">IF(Kalender!P38&lt;&gt;1,0,IF(AND($B38&gt;0,INDEX(Kalender!P$68:P$77,MAX(1,$B38))&gt;INDEX(Kalender!$B$68:$B$77,MAX(1,$B38))),1,0)+IF(OR(AND($C38&gt;0,INDEX(Kalender!P$81:P$110,MAX(1,$C38))&gt;INDEX(Kalender!$B$81:$B$110,MAX(1,$C38))),AND($D38&gt;0,INDEX(Kalender!P$81:P$110,MAX(1,$D38))&gt;INDEX(Kalender!$B$81:$B$110,MAX(1,$D38))),AND($E38&gt;0,INDEX(Kalender!P$81:P$110,MAX(1,$E38))&gt;INDEX(Kalender!$B$81:$B$110,MAX(1,$E38))),AND($F38&gt;0,INDEX(Kalender!P$81:P$110,MAX(1,$F38))&gt;INDEX(Kalender!$B$81:$B$110,MAX(1,$F38)))),2,0))</f>
        <v>0</v>
      </c>
      <c r="Q38" s="5" t="n">
        <f aca="false">IF(Kalender!Q38&lt;&gt;1,0,IF(AND($B38&gt;0,INDEX(Kalender!Q$68:Q$77,MAX(1,$B38))&gt;INDEX(Kalender!$B$68:$B$77,MAX(1,$B38))),1,0)+IF(OR(AND($C38&gt;0,INDEX(Kalender!Q$81:Q$110,MAX(1,$C38))&gt;INDEX(Kalender!$B$81:$B$110,MAX(1,$C38))),AND($D38&gt;0,INDEX(Kalender!Q$81:Q$110,MAX(1,$D38))&gt;INDEX(Kalender!$B$81:$B$110,MAX(1,$D38))),AND($E38&gt;0,INDEX(Kalender!Q$81:Q$110,MAX(1,$E38))&gt;INDEX(Kalender!$B$81:$B$110,MAX(1,$E38))),AND($F38&gt;0,INDEX(Kalender!Q$81:Q$110,MAX(1,$F38))&gt;INDEX(Kalender!$B$81:$B$110,MAX(1,$F38)))),2,0))</f>
        <v>0</v>
      </c>
      <c r="R38" s="5" t="n">
        <f aca="false">IF(Kalender!R38&lt;&gt;1,0,IF(AND($B38&gt;0,INDEX(Kalender!R$68:R$77,MAX(1,$B38))&gt;INDEX(Kalender!$B$68:$B$77,MAX(1,$B38))),1,0)+IF(OR(AND($C38&gt;0,INDEX(Kalender!R$81:R$110,MAX(1,$C38))&gt;INDEX(Kalender!$B$81:$B$110,MAX(1,$C38))),AND($D38&gt;0,INDEX(Kalender!R$81:R$110,MAX(1,$D38))&gt;INDEX(Kalender!$B$81:$B$110,MAX(1,$D38))),AND($E38&gt;0,INDEX(Kalender!R$81:R$110,MAX(1,$E38))&gt;INDEX(Kalender!$B$81:$B$110,MAX(1,$E38))),AND($F38&gt;0,INDEX(Kalender!R$81:R$110,MAX(1,$F38))&gt;INDEX(Kalender!$B$81:$B$110,MAX(1,$F38)))),2,0))</f>
        <v>0</v>
      </c>
      <c r="S38" s="5" t="n">
        <f aca="false">IF(Kalender!S38&lt;&gt;1,0,IF(AND($B38&gt;0,INDEX(Kalender!S$68:S$77,MAX(1,$B38))&gt;INDEX(Kalender!$B$68:$B$77,MAX(1,$B38))),1,0)+IF(OR(AND($C38&gt;0,INDEX(Kalender!S$81:S$110,MAX(1,$C38))&gt;INDEX(Kalender!$B$81:$B$110,MAX(1,$C38))),AND($D38&gt;0,INDEX(Kalender!S$81:S$110,MAX(1,$D38))&gt;INDEX(Kalender!$B$81:$B$110,MAX(1,$D38))),AND($E38&gt;0,INDEX(Kalender!S$81:S$110,MAX(1,$E38))&gt;INDEX(Kalender!$B$81:$B$110,MAX(1,$E38))),AND($F38&gt;0,INDEX(Kalender!S$81:S$110,MAX(1,$F38))&gt;INDEX(Kalender!$B$81:$B$110,MAX(1,$F38)))),2,0))</f>
        <v>0</v>
      </c>
      <c r="T38" s="5" t="n">
        <f aca="false">IF(Kalender!T38&lt;&gt;1,0,IF(AND($B38&gt;0,INDEX(Kalender!T$68:T$77,MAX(1,$B38))&gt;INDEX(Kalender!$B$68:$B$77,MAX(1,$B38))),1,0)+IF(OR(AND($C38&gt;0,INDEX(Kalender!T$81:T$110,MAX(1,$C38))&gt;INDEX(Kalender!$B$81:$B$110,MAX(1,$C38))),AND($D38&gt;0,INDEX(Kalender!T$81:T$110,MAX(1,$D38))&gt;INDEX(Kalender!$B$81:$B$110,MAX(1,$D38))),AND($E38&gt;0,INDEX(Kalender!T$81:T$110,MAX(1,$E38))&gt;INDEX(Kalender!$B$81:$B$110,MAX(1,$E38))),AND($F38&gt;0,INDEX(Kalender!T$81:T$110,MAX(1,$F38))&gt;INDEX(Kalender!$B$81:$B$110,MAX(1,$F38)))),2,0))</f>
        <v>0</v>
      </c>
      <c r="U38" s="5" t="n">
        <f aca="false">IF(Kalender!U38&lt;&gt;1,0,IF(AND($B38&gt;0,INDEX(Kalender!U$68:U$77,MAX(1,$B38))&gt;INDEX(Kalender!$B$68:$B$77,MAX(1,$B38))),1,0)+IF(OR(AND($C38&gt;0,INDEX(Kalender!U$81:U$110,MAX(1,$C38))&gt;INDEX(Kalender!$B$81:$B$110,MAX(1,$C38))),AND($D38&gt;0,INDEX(Kalender!U$81:U$110,MAX(1,$D38))&gt;INDEX(Kalender!$B$81:$B$110,MAX(1,$D38))),AND($E38&gt;0,INDEX(Kalender!U$81:U$110,MAX(1,$E38))&gt;INDEX(Kalender!$B$81:$B$110,MAX(1,$E38))),AND($F38&gt;0,INDEX(Kalender!U$81:U$110,MAX(1,$F38))&gt;INDEX(Kalender!$B$81:$B$110,MAX(1,$F38)))),2,0))</f>
        <v>0</v>
      </c>
      <c r="V38" s="5" t="n">
        <f aca="false">IF(Kalender!V38&lt;&gt;1,0,IF(AND($B38&gt;0,INDEX(Kalender!V$68:V$77,MAX(1,$B38))&gt;INDEX(Kalender!$B$68:$B$77,MAX(1,$B38))),1,0)+IF(OR(AND($C38&gt;0,INDEX(Kalender!V$81:V$110,MAX(1,$C38))&gt;INDEX(Kalender!$B$81:$B$110,MAX(1,$C38))),AND($D38&gt;0,INDEX(Kalender!V$81:V$110,MAX(1,$D38))&gt;INDEX(Kalender!$B$81:$B$110,MAX(1,$D38))),AND($E38&gt;0,INDEX(Kalender!V$81:V$110,MAX(1,$E38))&gt;INDEX(Kalender!$B$81:$B$110,MAX(1,$E38))),AND($F38&gt;0,INDEX(Kalender!V$81:V$110,MAX(1,$F38))&gt;INDEX(Kalender!$B$81:$B$110,MAX(1,$F38)))),2,0))</f>
        <v>0</v>
      </c>
      <c r="W38" s="5" t="n">
        <f aca="false">IF(Kalender!W38&lt;&gt;1,0,IF(AND($B38&gt;0,INDEX(Kalender!W$68:W$77,MAX(1,$B38))&gt;INDEX(Kalender!$B$68:$B$77,MAX(1,$B38))),1,0)+IF(OR(AND($C38&gt;0,INDEX(Kalender!W$81:W$110,MAX(1,$C38))&gt;INDEX(Kalender!$B$81:$B$110,MAX(1,$C38))),AND($D38&gt;0,INDEX(Kalender!W$81:W$110,MAX(1,$D38))&gt;INDEX(Kalender!$B$81:$B$110,MAX(1,$D38))),AND($E38&gt;0,INDEX(Kalender!W$81:W$110,MAX(1,$E38))&gt;INDEX(Kalender!$B$81:$B$110,MAX(1,$E38))),AND($F38&gt;0,INDEX(Kalender!W$81:W$110,MAX(1,$F38))&gt;INDEX(Kalender!$B$81:$B$110,MAX(1,$F38)))),2,0))</f>
        <v>0</v>
      </c>
      <c r="X38" s="5" t="n">
        <f aca="false">IF(Kalender!X38&lt;&gt;1,0,IF(AND($B38&gt;0,INDEX(Kalender!X$68:X$77,MAX(1,$B38))&gt;INDEX(Kalender!$B$68:$B$77,MAX(1,$B38))),1,0)+IF(OR(AND($C38&gt;0,INDEX(Kalender!X$81:X$110,MAX(1,$C38))&gt;INDEX(Kalender!$B$81:$B$110,MAX(1,$C38))),AND($D38&gt;0,INDEX(Kalender!X$81:X$110,MAX(1,$D38))&gt;INDEX(Kalender!$B$81:$B$110,MAX(1,$D38))),AND($E38&gt;0,INDEX(Kalender!X$81:X$110,MAX(1,$E38))&gt;INDEX(Kalender!$B$81:$B$110,MAX(1,$E38))),AND($F38&gt;0,INDEX(Kalender!X$81:X$110,MAX(1,$F38))&gt;INDEX(Kalender!$B$81:$B$110,MAX(1,$F38)))),2,0))</f>
        <v>0</v>
      </c>
      <c r="Y38" s="5" t="n">
        <f aca="false">IF(Kalender!Y38&lt;&gt;1,0,IF(AND($B38&gt;0,INDEX(Kalender!Y$68:Y$77,MAX(1,$B38))&gt;INDEX(Kalender!$B$68:$B$77,MAX(1,$B38))),1,0)+IF(OR(AND($C38&gt;0,INDEX(Kalender!Y$81:Y$110,MAX(1,$C38))&gt;INDEX(Kalender!$B$81:$B$110,MAX(1,$C38))),AND($D38&gt;0,INDEX(Kalender!Y$81:Y$110,MAX(1,$D38))&gt;INDEX(Kalender!$B$81:$B$110,MAX(1,$D38))),AND($E38&gt;0,INDEX(Kalender!Y$81:Y$110,MAX(1,$E38))&gt;INDEX(Kalender!$B$81:$B$110,MAX(1,$E38))),AND($F38&gt;0,INDEX(Kalender!Y$81:Y$110,MAX(1,$F38))&gt;INDEX(Kalender!$B$81:$B$110,MAX(1,$F38)))),2,0))</f>
        <v>0</v>
      </c>
      <c r="Z38" s="5" t="n">
        <f aca="false">IF(Kalender!Z38&lt;&gt;1,0,IF(AND($B38&gt;0,INDEX(Kalender!Z$68:Z$77,MAX(1,$B38))&gt;INDEX(Kalender!$B$68:$B$77,MAX(1,$B38))),1,0)+IF(OR(AND($C38&gt;0,INDEX(Kalender!Z$81:Z$110,MAX(1,$C38))&gt;INDEX(Kalender!$B$81:$B$110,MAX(1,$C38))),AND($D38&gt;0,INDEX(Kalender!Z$81:Z$110,MAX(1,$D38))&gt;INDEX(Kalender!$B$81:$B$110,MAX(1,$D38))),AND($E38&gt;0,INDEX(Kalender!Z$81:Z$110,MAX(1,$E38))&gt;INDEX(Kalender!$B$81:$B$110,MAX(1,$E38))),AND($F38&gt;0,INDEX(Kalender!Z$81:Z$110,MAX(1,$F38))&gt;INDEX(Kalender!$B$81:$B$110,MAX(1,$F38)))),2,0))</f>
        <v>0</v>
      </c>
      <c r="AA38" s="5" t="n">
        <f aca="false">IF(Kalender!AA38&lt;&gt;1,0,IF(AND($B38&gt;0,INDEX(Kalender!AA$68:AA$77,MAX(1,$B38))&gt;INDEX(Kalender!$B$68:$B$77,MAX(1,$B38))),1,0)+IF(OR(AND($C38&gt;0,INDEX(Kalender!AA$81:AA$110,MAX(1,$C38))&gt;INDEX(Kalender!$B$81:$B$110,MAX(1,$C38))),AND($D38&gt;0,INDEX(Kalender!AA$81:AA$110,MAX(1,$D38))&gt;INDEX(Kalender!$B$81:$B$110,MAX(1,$D38))),AND($E38&gt;0,INDEX(Kalender!AA$81:AA$110,MAX(1,$E38))&gt;INDEX(Kalender!$B$81:$B$110,MAX(1,$E38))),AND($F38&gt;0,INDEX(Kalender!AA$81:AA$110,MAX(1,$F38))&gt;INDEX(Kalender!$B$81:$B$110,MAX(1,$F38)))),2,0))</f>
        <v>0</v>
      </c>
      <c r="AB38" s="5" t="n">
        <f aca="false">IF(Kalender!AB38&lt;&gt;1,0,IF(AND($B38&gt;0,INDEX(Kalender!AB$68:AB$77,MAX(1,$B38))&gt;INDEX(Kalender!$B$68:$B$77,MAX(1,$B38))),1,0)+IF(OR(AND($C38&gt;0,INDEX(Kalender!AB$81:AB$110,MAX(1,$C38))&gt;INDEX(Kalender!$B$81:$B$110,MAX(1,$C38))),AND($D38&gt;0,INDEX(Kalender!AB$81:AB$110,MAX(1,$D38))&gt;INDEX(Kalender!$B$81:$B$110,MAX(1,$D38))),AND($E38&gt;0,INDEX(Kalender!AB$81:AB$110,MAX(1,$E38))&gt;INDEX(Kalender!$B$81:$B$110,MAX(1,$E38))),AND($F38&gt;0,INDEX(Kalender!AB$81:AB$110,MAX(1,$F38))&gt;INDEX(Kalender!$B$81:$B$110,MAX(1,$F38)))),2,0))</f>
        <v>0</v>
      </c>
      <c r="AC38" s="5" t="n">
        <f aca="false">IF(Kalender!AC38&lt;&gt;1,0,IF(AND($B38&gt;0,INDEX(Kalender!AC$68:AC$77,MAX(1,$B38))&gt;INDEX(Kalender!$B$68:$B$77,MAX(1,$B38))),1,0)+IF(OR(AND($C38&gt;0,INDEX(Kalender!AC$81:AC$110,MAX(1,$C38))&gt;INDEX(Kalender!$B$81:$B$110,MAX(1,$C38))),AND($D38&gt;0,INDEX(Kalender!AC$81:AC$110,MAX(1,$D38))&gt;INDEX(Kalender!$B$81:$B$110,MAX(1,$D38))),AND($E38&gt;0,INDEX(Kalender!AC$81:AC$110,MAX(1,$E38))&gt;INDEX(Kalender!$B$81:$B$110,MAX(1,$E38))),AND($F38&gt;0,INDEX(Kalender!AC$81:AC$110,MAX(1,$F38))&gt;INDEX(Kalender!$B$81:$B$110,MAX(1,$F38)))),2,0))</f>
        <v>0</v>
      </c>
      <c r="AD38" s="5" t="n">
        <f aca="false">IF(Kalender!AD38&lt;&gt;1,0,IF(AND($B38&gt;0,INDEX(Kalender!AD$68:AD$77,MAX(1,$B38))&gt;INDEX(Kalender!$B$68:$B$77,MAX(1,$B38))),1,0)+IF(OR(AND($C38&gt;0,INDEX(Kalender!AD$81:AD$110,MAX(1,$C38))&gt;INDEX(Kalender!$B$81:$B$110,MAX(1,$C38))),AND($D38&gt;0,INDEX(Kalender!AD$81:AD$110,MAX(1,$D38))&gt;INDEX(Kalender!$B$81:$B$110,MAX(1,$D38))),AND($E38&gt;0,INDEX(Kalender!AD$81:AD$110,MAX(1,$E38))&gt;INDEX(Kalender!$B$81:$B$110,MAX(1,$E38))),AND($F38&gt;0,INDEX(Kalender!AD$81:AD$110,MAX(1,$F38))&gt;INDEX(Kalender!$B$81:$B$110,MAX(1,$F38)))),2,0))</f>
        <v>0</v>
      </c>
      <c r="AE38" s="5" t="n">
        <f aca="false">IF(Kalender!AE38&lt;&gt;1,0,IF(AND($B38&gt;0,INDEX(Kalender!AE$68:AE$77,MAX(1,$B38))&gt;INDEX(Kalender!$B$68:$B$77,MAX(1,$B38))),1,0)+IF(OR(AND($C38&gt;0,INDEX(Kalender!AE$81:AE$110,MAX(1,$C38))&gt;INDEX(Kalender!$B$81:$B$110,MAX(1,$C38))),AND($D38&gt;0,INDEX(Kalender!AE$81:AE$110,MAX(1,$D38))&gt;INDEX(Kalender!$B$81:$B$110,MAX(1,$D38))),AND($E38&gt;0,INDEX(Kalender!AE$81:AE$110,MAX(1,$E38))&gt;INDEX(Kalender!$B$81:$B$110,MAX(1,$E38))),AND($F38&gt;0,INDEX(Kalender!AE$81:AE$110,MAX(1,$F38))&gt;INDEX(Kalender!$B$81:$B$110,MAX(1,$F38)))),2,0))</f>
        <v>0</v>
      </c>
      <c r="AF38" s="5" t="n">
        <f aca="false">IF(Kalender!AF38&lt;&gt;1,0,IF(AND($B38&gt;0,INDEX(Kalender!AF$68:AF$77,MAX(1,$B38))&gt;INDEX(Kalender!$B$68:$B$77,MAX(1,$B38))),1,0)+IF(OR(AND($C38&gt;0,INDEX(Kalender!AF$81:AF$110,MAX(1,$C38))&gt;INDEX(Kalender!$B$81:$B$110,MAX(1,$C38))),AND($D38&gt;0,INDEX(Kalender!AF$81:AF$110,MAX(1,$D38))&gt;INDEX(Kalender!$B$81:$B$110,MAX(1,$D38))),AND($E38&gt;0,INDEX(Kalender!AF$81:AF$110,MAX(1,$E38))&gt;INDEX(Kalender!$B$81:$B$110,MAX(1,$E38))),AND($F38&gt;0,INDEX(Kalender!AF$81:AF$110,MAX(1,$F38))&gt;INDEX(Kalender!$B$81:$B$110,MAX(1,$F38)))),2,0))</f>
        <v>0</v>
      </c>
      <c r="AG38" s="5" t="n">
        <f aca="false">IF(Kalender!AG38&lt;&gt;1,0,IF(AND($B38&gt;0,INDEX(Kalender!AG$68:AG$77,MAX(1,$B38))&gt;INDEX(Kalender!$B$68:$B$77,MAX(1,$B38))),1,0)+IF(OR(AND($C38&gt;0,INDEX(Kalender!AG$81:AG$110,MAX(1,$C38))&gt;INDEX(Kalender!$B$81:$B$110,MAX(1,$C38))),AND($D38&gt;0,INDEX(Kalender!AG$81:AG$110,MAX(1,$D38))&gt;INDEX(Kalender!$B$81:$B$110,MAX(1,$D38))),AND($E38&gt;0,INDEX(Kalender!AG$81:AG$110,MAX(1,$E38))&gt;INDEX(Kalender!$B$81:$B$110,MAX(1,$E38))),AND($F38&gt;0,INDEX(Kalender!AG$81:AG$110,MAX(1,$F38))&gt;INDEX(Kalender!$B$81:$B$110,MAX(1,$F38)))),2,0))</f>
        <v>0</v>
      </c>
      <c r="AH38" s="5" t="n">
        <f aca="false">IF(Kalender!AH38&lt;&gt;1,0,IF(AND($B38&gt;0,INDEX(Kalender!AH$68:AH$77,MAX(1,$B38))&gt;INDEX(Kalender!$B$68:$B$77,MAX(1,$B38))),1,0)+IF(OR(AND($C38&gt;0,INDEX(Kalender!AH$81:AH$110,MAX(1,$C38))&gt;INDEX(Kalender!$B$81:$B$110,MAX(1,$C38))),AND($D38&gt;0,INDEX(Kalender!AH$81:AH$110,MAX(1,$D38))&gt;INDEX(Kalender!$B$81:$B$110,MAX(1,$D38))),AND($E38&gt;0,INDEX(Kalender!AH$81:AH$110,MAX(1,$E38))&gt;INDEX(Kalender!$B$81:$B$110,MAX(1,$E38))),AND($F38&gt;0,INDEX(Kalender!AH$81:AH$110,MAX(1,$F38))&gt;INDEX(Kalender!$B$81:$B$110,MAX(1,$F38)))),2,0))</f>
        <v>0</v>
      </c>
      <c r="AI38" s="5" t="n">
        <f aca="false">IF(Kalender!AI38&lt;&gt;1,0,IF(AND($B38&gt;0,INDEX(Kalender!AI$68:AI$77,MAX(1,$B38))&gt;INDEX(Kalender!$B$68:$B$77,MAX(1,$B38))),1,0)+IF(OR(AND($C38&gt;0,INDEX(Kalender!AI$81:AI$110,MAX(1,$C38))&gt;INDEX(Kalender!$B$81:$B$110,MAX(1,$C38))),AND($D38&gt;0,INDEX(Kalender!AI$81:AI$110,MAX(1,$D38))&gt;INDEX(Kalender!$B$81:$B$110,MAX(1,$D38))),AND($E38&gt;0,INDEX(Kalender!AI$81:AI$110,MAX(1,$E38))&gt;INDEX(Kalender!$B$81:$B$110,MAX(1,$E38))),AND($F38&gt;0,INDEX(Kalender!AI$81:AI$110,MAX(1,$F38))&gt;INDEX(Kalender!$B$81:$B$110,MAX(1,$F38)))),2,0))</f>
        <v>0</v>
      </c>
      <c r="AJ38" s="5" t="n">
        <f aca="false">IF(Kalender!AJ38&lt;&gt;1,0,IF(AND($B38&gt;0,INDEX(Kalender!AJ$68:AJ$77,MAX(1,$B38))&gt;INDEX(Kalender!$B$68:$B$77,MAX(1,$B38))),1,0)+IF(OR(AND($C38&gt;0,INDEX(Kalender!AJ$81:AJ$110,MAX(1,$C38))&gt;INDEX(Kalender!$B$81:$B$110,MAX(1,$C38))),AND($D38&gt;0,INDEX(Kalender!AJ$81:AJ$110,MAX(1,$D38))&gt;INDEX(Kalender!$B$81:$B$110,MAX(1,$D38))),AND($E38&gt;0,INDEX(Kalender!AJ$81:AJ$110,MAX(1,$E38))&gt;INDEX(Kalender!$B$81:$B$110,MAX(1,$E38))),AND($F38&gt;0,INDEX(Kalender!AJ$81:AJ$110,MAX(1,$F38))&gt;INDEX(Kalender!$B$81:$B$110,MAX(1,$F38)))),2,0))</f>
        <v>0</v>
      </c>
      <c r="AK38" s="5" t="n">
        <f aca="false">IF(Kalender!AK38&lt;&gt;1,0,IF(AND($B38&gt;0,INDEX(Kalender!AK$68:AK$77,MAX(1,$B38))&gt;INDEX(Kalender!$B$68:$B$77,MAX(1,$B38))),1,0)+IF(OR(AND($C38&gt;0,INDEX(Kalender!AK$81:AK$110,MAX(1,$C38))&gt;INDEX(Kalender!$B$81:$B$110,MAX(1,$C38))),AND($D38&gt;0,INDEX(Kalender!AK$81:AK$110,MAX(1,$D38))&gt;INDEX(Kalender!$B$81:$B$110,MAX(1,$D38))),AND($E38&gt;0,INDEX(Kalender!AK$81:AK$110,MAX(1,$E38))&gt;INDEX(Kalender!$B$81:$B$110,MAX(1,$E38))),AND($F38&gt;0,INDEX(Kalender!AK$81:AK$110,MAX(1,$F38))&gt;INDEX(Kalender!$B$81:$B$110,MAX(1,$F38)))),2,0))</f>
        <v>0</v>
      </c>
      <c r="AL38" s="5" t="n">
        <f aca="false">IF(Kalender!AL38&lt;&gt;1,0,IF(AND($B38&gt;0,INDEX(Kalender!AL$68:AL$77,MAX(1,$B38))&gt;INDEX(Kalender!$B$68:$B$77,MAX(1,$B38))),1,0)+IF(OR(AND($C38&gt;0,INDEX(Kalender!AL$81:AL$110,MAX(1,$C38))&gt;INDEX(Kalender!$B$81:$B$110,MAX(1,$C38))),AND($D38&gt;0,INDEX(Kalender!AL$81:AL$110,MAX(1,$D38))&gt;INDEX(Kalender!$B$81:$B$110,MAX(1,$D38))),AND($E38&gt;0,INDEX(Kalender!AL$81:AL$110,MAX(1,$E38))&gt;INDEX(Kalender!$B$81:$B$110,MAX(1,$E38))),AND($F38&gt;0,INDEX(Kalender!AL$81:AL$110,MAX(1,$F38))&gt;INDEX(Kalender!$B$81:$B$110,MAX(1,$F38)))),2,0))</f>
        <v>0</v>
      </c>
      <c r="AM38" s="5" t="n">
        <f aca="false">IF(Kalender!AM38&lt;&gt;1,0,IF(AND($B38&gt;0,INDEX(Kalender!AM$68:AM$77,MAX(1,$B38))&gt;INDEX(Kalender!$B$68:$B$77,MAX(1,$B38))),1,0)+IF(OR(AND($C38&gt;0,INDEX(Kalender!AM$81:AM$110,MAX(1,$C38))&gt;INDEX(Kalender!$B$81:$B$110,MAX(1,$C38))),AND($D38&gt;0,INDEX(Kalender!AM$81:AM$110,MAX(1,$D38))&gt;INDEX(Kalender!$B$81:$B$110,MAX(1,$D38))),AND($E38&gt;0,INDEX(Kalender!AM$81:AM$110,MAX(1,$E38))&gt;INDEX(Kalender!$B$81:$B$110,MAX(1,$E38))),AND($F38&gt;0,INDEX(Kalender!AM$81:AM$110,MAX(1,$F38))&gt;INDEX(Kalender!$B$81:$B$110,MAX(1,$F38)))),2,0))</f>
        <v>0</v>
      </c>
      <c r="AN38" s="5" t="n">
        <f aca="false">IF(Kalender!AN38&lt;&gt;1,0,IF(AND($B38&gt;0,INDEX(Kalender!AN$68:AN$77,MAX(1,$B38))&gt;INDEX(Kalender!$B$68:$B$77,MAX(1,$B38))),1,0)+IF(OR(AND($C38&gt;0,INDEX(Kalender!AN$81:AN$110,MAX(1,$C38))&gt;INDEX(Kalender!$B$81:$B$110,MAX(1,$C38))),AND($D38&gt;0,INDEX(Kalender!AN$81:AN$110,MAX(1,$D38))&gt;INDEX(Kalender!$B$81:$B$110,MAX(1,$D38))),AND($E38&gt;0,INDEX(Kalender!AN$81:AN$110,MAX(1,$E38))&gt;INDEX(Kalender!$B$81:$B$110,MAX(1,$E38))),AND($F38&gt;0,INDEX(Kalender!AN$81:AN$110,MAX(1,$F38))&gt;INDEX(Kalender!$B$81:$B$110,MAX(1,$F38)))),2,0))</f>
        <v>0</v>
      </c>
      <c r="AO38" s="5" t="n">
        <f aca="false">IF(Kalender!AO38&lt;&gt;1,0,IF(AND($B38&gt;0,INDEX(Kalender!AO$68:AO$77,MAX(1,$B38))&gt;INDEX(Kalender!$B$68:$B$77,MAX(1,$B38))),1,0)+IF(OR(AND($C38&gt;0,INDEX(Kalender!AO$81:AO$110,MAX(1,$C38))&gt;INDEX(Kalender!$B$81:$B$110,MAX(1,$C38))),AND($D38&gt;0,INDEX(Kalender!AO$81:AO$110,MAX(1,$D38))&gt;INDEX(Kalender!$B$81:$B$110,MAX(1,$D38))),AND($E38&gt;0,INDEX(Kalender!AO$81:AO$110,MAX(1,$E38))&gt;INDEX(Kalender!$B$81:$B$110,MAX(1,$E38))),AND($F38&gt;0,INDEX(Kalender!AO$81:AO$110,MAX(1,$F38))&gt;INDEX(Kalender!$B$81:$B$110,MAX(1,$F38)))),2,0))</f>
        <v>0</v>
      </c>
      <c r="AP38" s="5" t="n">
        <f aca="false">IF(Kalender!AP38&lt;&gt;1,0,IF(AND($B38&gt;0,INDEX(Kalender!AP$68:AP$77,MAX(1,$B38))&gt;INDEX(Kalender!$B$68:$B$77,MAX(1,$B38))),1,0)+IF(OR(AND($C38&gt;0,INDEX(Kalender!AP$81:AP$110,MAX(1,$C38))&gt;INDEX(Kalender!$B$81:$B$110,MAX(1,$C38))),AND($D38&gt;0,INDEX(Kalender!AP$81:AP$110,MAX(1,$D38))&gt;INDEX(Kalender!$B$81:$B$110,MAX(1,$D38))),AND($E38&gt;0,INDEX(Kalender!AP$81:AP$110,MAX(1,$E38))&gt;INDEX(Kalender!$B$81:$B$110,MAX(1,$E38))),AND($F38&gt;0,INDEX(Kalender!AP$81:AP$110,MAX(1,$F38))&gt;INDEX(Kalender!$B$81:$B$110,MAX(1,$F38)))),2,0))</f>
        <v>0</v>
      </c>
      <c r="AQ38" s="5" t="n">
        <f aca="false">IF(Kalender!AQ38&lt;&gt;1,0,IF(AND($B38&gt;0,INDEX(Kalender!AQ$68:AQ$77,MAX(1,$B38))&gt;INDEX(Kalender!$B$68:$B$77,MAX(1,$B38))),1,0)+IF(OR(AND($C38&gt;0,INDEX(Kalender!AQ$81:AQ$110,MAX(1,$C38))&gt;INDEX(Kalender!$B$81:$B$110,MAX(1,$C38))),AND($D38&gt;0,INDEX(Kalender!AQ$81:AQ$110,MAX(1,$D38))&gt;INDEX(Kalender!$B$81:$B$110,MAX(1,$D38))),AND($E38&gt;0,INDEX(Kalender!AQ$81:AQ$110,MAX(1,$E38))&gt;INDEX(Kalender!$B$81:$B$110,MAX(1,$E38))),AND($F38&gt;0,INDEX(Kalender!AQ$81:AQ$110,MAX(1,$F38))&gt;INDEX(Kalender!$B$81:$B$110,MAX(1,$F38)))),2,0))</f>
        <v>0</v>
      </c>
      <c r="AR38" s="5" t="n">
        <f aca="false">IF(Kalender!AR38&lt;&gt;1,0,IF(AND($B38&gt;0,INDEX(Kalender!AR$68:AR$77,MAX(1,$B38))&gt;INDEX(Kalender!$B$68:$B$77,MAX(1,$B38))),1,0)+IF(OR(AND($C38&gt;0,INDEX(Kalender!AR$81:AR$110,MAX(1,$C38))&gt;INDEX(Kalender!$B$81:$B$110,MAX(1,$C38))),AND($D38&gt;0,INDEX(Kalender!AR$81:AR$110,MAX(1,$D38))&gt;INDEX(Kalender!$B$81:$B$110,MAX(1,$D38))),AND($E38&gt;0,INDEX(Kalender!AR$81:AR$110,MAX(1,$E38))&gt;INDEX(Kalender!$B$81:$B$110,MAX(1,$E38))),AND($F38&gt;0,INDEX(Kalender!AR$81:AR$110,MAX(1,$F38))&gt;INDEX(Kalender!$B$81:$B$110,MAX(1,$F38)))),2,0))</f>
        <v>0</v>
      </c>
      <c r="AS38" s="5" t="n">
        <f aca="false">IF(Kalender!AS38&lt;&gt;1,0,IF(AND($B38&gt;0,INDEX(Kalender!AS$68:AS$77,MAX(1,$B38))&gt;INDEX(Kalender!$B$68:$B$77,MAX(1,$B38))),1,0)+IF(OR(AND($C38&gt;0,INDEX(Kalender!AS$81:AS$110,MAX(1,$C38))&gt;INDEX(Kalender!$B$81:$B$110,MAX(1,$C38))),AND($D38&gt;0,INDEX(Kalender!AS$81:AS$110,MAX(1,$D38))&gt;INDEX(Kalender!$B$81:$B$110,MAX(1,$D38))),AND($E38&gt;0,INDEX(Kalender!AS$81:AS$110,MAX(1,$E38))&gt;INDEX(Kalender!$B$81:$B$110,MAX(1,$E38))),AND($F38&gt;0,INDEX(Kalender!AS$81:AS$110,MAX(1,$F38))&gt;INDEX(Kalender!$B$81:$B$110,MAX(1,$F38)))),2,0))</f>
        <v>0</v>
      </c>
      <c r="AT38" s="5" t="n">
        <f aca="false">IF(Kalender!AT38&lt;&gt;1,0,IF(AND($B38&gt;0,INDEX(Kalender!AT$68:AT$77,MAX(1,$B38))&gt;INDEX(Kalender!$B$68:$B$77,MAX(1,$B38))),1,0)+IF(OR(AND($C38&gt;0,INDEX(Kalender!AT$81:AT$110,MAX(1,$C38))&gt;INDEX(Kalender!$B$81:$B$110,MAX(1,$C38))),AND($D38&gt;0,INDEX(Kalender!AT$81:AT$110,MAX(1,$D38))&gt;INDEX(Kalender!$B$81:$B$110,MAX(1,$D38))),AND($E38&gt;0,INDEX(Kalender!AT$81:AT$110,MAX(1,$E38))&gt;INDEX(Kalender!$B$81:$B$110,MAX(1,$E38))),AND($F38&gt;0,INDEX(Kalender!AT$81:AT$110,MAX(1,$F38))&gt;INDEX(Kalender!$B$81:$B$110,MAX(1,$F38)))),2,0))</f>
        <v>0</v>
      </c>
      <c r="AU38" s="5" t="n">
        <f aca="false">IF(Kalender!AU38&lt;&gt;1,0,IF(AND($B38&gt;0,INDEX(Kalender!AU$68:AU$77,MAX(1,$B38))&gt;INDEX(Kalender!$B$68:$B$77,MAX(1,$B38))),1,0)+IF(OR(AND($C38&gt;0,INDEX(Kalender!AU$81:AU$110,MAX(1,$C38))&gt;INDEX(Kalender!$B$81:$B$110,MAX(1,$C38))),AND($D38&gt;0,INDEX(Kalender!AU$81:AU$110,MAX(1,$D38))&gt;INDEX(Kalender!$B$81:$B$110,MAX(1,$D38))),AND($E38&gt;0,INDEX(Kalender!AU$81:AU$110,MAX(1,$E38))&gt;INDEX(Kalender!$B$81:$B$110,MAX(1,$E38))),AND($F38&gt;0,INDEX(Kalender!AU$81:AU$110,MAX(1,$F38))&gt;INDEX(Kalender!$B$81:$B$110,MAX(1,$F38)))),2,0))</f>
        <v>0</v>
      </c>
      <c r="AV38" s="5" t="n">
        <f aca="false">IF(Kalender!AV38&lt;&gt;1,0,IF(AND($B38&gt;0,INDEX(Kalender!AV$68:AV$77,MAX(1,$B38))&gt;INDEX(Kalender!$B$68:$B$77,MAX(1,$B38))),1,0)+IF(OR(AND($C38&gt;0,INDEX(Kalender!AV$81:AV$110,MAX(1,$C38))&gt;INDEX(Kalender!$B$81:$B$110,MAX(1,$C38))),AND($D38&gt;0,INDEX(Kalender!AV$81:AV$110,MAX(1,$D38))&gt;INDEX(Kalender!$B$81:$B$110,MAX(1,$D38))),AND($E38&gt;0,INDEX(Kalender!AV$81:AV$110,MAX(1,$E38))&gt;INDEX(Kalender!$B$81:$B$110,MAX(1,$E38))),AND($F38&gt;0,INDEX(Kalender!AV$81:AV$110,MAX(1,$F38))&gt;INDEX(Kalender!$B$81:$B$110,MAX(1,$F38)))),2,0))</f>
        <v>0</v>
      </c>
      <c r="AW38" s="5" t="n">
        <f aca="false">IF(Kalender!AW38&lt;&gt;1,0,IF(AND($B38&gt;0,INDEX(Kalender!AW$68:AW$77,MAX(1,$B38))&gt;INDEX(Kalender!$B$68:$B$77,MAX(1,$B38))),1,0)+IF(OR(AND($C38&gt;0,INDEX(Kalender!AW$81:AW$110,MAX(1,$C38))&gt;INDEX(Kalender!$B$81:$B$110,MAX(1,$C38))),AND($D38&gt;0,INDEX(Kalender!AW$81:AW$110,MAX(1,$D38))&gt;INDEX(Kalender!$B$81:$B$110,MAX(1,$D38))),AND($E38&gt;0,INDEX(Kalender!AW$81:AW$110,MAX(1,$E38))&gt;INDEX(Kalender!$B$81:$B$110,MAX(1,$E38))),AND($F38&gt;0,INDEX(Kalender!AW$81:AW$110,MAX(1,$F38))&gt;INDEX(Kalender!$B$81:$B$110,MAX(1,$F38)))),2,0))</f>
        <v>0</v>
      </c>
      <c r="AX38" s="5" t="n">
        <f aca="false">IF(Kalender!AX38&lt;&gt;1,0,IF(AND($B38&gt;0,INDEX(Kalender!AX$68:AX$77,MAX(1,$B38))&gt;INDEX(Kalender!$B$68:$B$77,MAX(1,$B38))),1,0)+IF(OR(AND($C38&gt;0,INDEX(Kalender!AX$81:AX$110,MAX(1,$C38))&gt;INDEX(Kalender!$B$81:$B$110,MAX(1,$C38))),AND($D38&gt;0,INDEX(Kalender!AX$81:AX$110,MAX(1,$D38))&gt;INDEX(Kalender!$B$81:$B$110,MAX(1,$D38))),AND($E38&gt;0,INDEX(Kalender!AX$81:AX$110,MAX(1,$E38))&gt;INDEX(Kalender!$B$81:$B$110,MAX(1,$E38))),AND($F38&gt;0,INDEX(Kalender!AX$81:AX$110,MAX(1,$F38))&gt;INDEX(Kalender!$B$81:$B$110,MAX(1,$F38)))),2,0))</f>
        <v>0</v>
      </c>
      <c r="AY38" s="5" t="n">
        <f aca="false">IF(Kalender!AY38&lt;&gt;1,0,IF(AND($B38&gt;0,INDEX(Kalender!AY$68:AY$77,MAX(1,$B38))&gt;INDEX(Kalender!$B$68:$B$77,MAX(1,$B38))),1,0)+IF(OR(AND($C38&gt;0,INDEX(Kalender!AY$81:AY$110,MAX(1,$C38))&gt;INDEX(Kalender!$B$81:$B$110,MAX(1,$C38))),AND($D38&gt;0,INDEX(Kalender!AY$81:AY$110,MAX(1,$D38))&gt;INDEX(Kalender!$B$81:$B$110,MAX(1,$D38))),AND($E38&gt;0,INDEX(Kalender!AY$81:AY$110,MAX(1,$E38))&gt;INDEX(Kalender!$B$81:$B$110,MAX(1,$E38))),AND($F38&gt;0,INDEX(Kalender!AY$81:AY$110,MAX(1,$F38))&gt;INDEX(Kalender!$B$81:$B$110,MAX(1,$F38)))),2,0))</f>
        <v>0</v>
      </c>
      <c r="AZ38" s="5" t="n">
        <f aca="false">IF(Kalender!AZ38&lt;&gt;1,0,IF(AND($B38&gt;0,INDEX(Kalender!AZ$68:AZ$77,MAX(1,$B38))&gt;INDEX(Kalender!$B$68:$B$77,MAX(1,$B38))),1,0)+IF(OR(AND($C38&gt;0,INDEX(Kalender!AZ$81:AZ$110,MAX(1,$C38))&gt;INDEX(Kalender!$B$81:$B$110,MAX(1,$C38))),AND($D38&gt;0,INDEX(Kalender!AZ$81:AZ$110,MAX(1,$D38))&gt;INDEX(Kalender!$B$81:$B$110,MAX(1,$D38))),AND($E38&gt;0,INDEX(Kalender!AZ$81:AZ$110,MAX(1,$E38))&gt;INDEX(Kalender!$B$81:$B$110,MAX(1,$E38))),AND($F38&gt;0,INDEX(Kalender!AZ$81:AZ$110,MAX(1,$F38))&gt;INDEX(Kalender!$B$81:$B$110,MAX(1,$F38)))),2,0))</f>
        <v>0</v>
      </c>
      <c r="BA38" s="5" t="n">
        <f aca="false">IF(Kalender!BA38&lt;&gt;1,0,IF(AND($B38&gt;0,INDEX(Kalender!BA$68:BA$77,MAX(1,$B38))&gt;INDEX(Kalender!$B$68:$B$77,MAX(1,$B38))),1,0)+IF(OR(AND($C38&gt;0,INDEX(Kalender!BA$81:BA$110,MAX(1,$C38))&gt;INDEX(Kalender!$B$81:$B$110,MAX(1,$C38))),AND($D38&gt;0,INDEX(Kalender!BA$81:BA$110,MAX(1,$D38))&gt;INDEX(Kalender!$B$81:$B$110,MAX(1,$D38))),AND($E38&gt;0,INDEX(Kalender!BA$81:BA$110,MAX(1,$E38))&gt;INDEX(Kalender!$B$81:$B$110,MAX(1,$E38))),AND($F38&gt;0,INDEX(Kalender!BA$81:BA$110,MAX(1,$F38))&gt;INDEX(Kalender!$B$81:$B$110,MAX(1,$F38)))),2,0))</f>
        <v>0</v>
      </c>
      <c r="BB38" s="5" t="n">
        <f aca="false">IF(Kalender!BB38&lt;&gt;1,0,IF(AND($B38&gt;0,INDEX(Kalender!BB$68:BB$77,MAX(1,$B38))&gt;INDEX(Kalender!$B$68:$B$77,MAX(1,$B38))),1,0)+IF(OR(AND($C38&gt;0,INDEX(Kalender!BB$81:BB$110,MAX(1,$C38))&gt;INDEX(Kalender!$B$81:$B$110,MAX(1,$C38))),AND($D38&gt;0,INDEX(Kalender!BB$81:BB$110,MAX(1,$D38))&gt;INDEX(Kalender!$B$81:$B$110,MAX(1,$D38))),AND($E38&gt;0,INDEX(Kalender!BB$81:BB$110,MAX(1,$E38))&gt;INDEX(Kalender!$B$81:$B$110,MAX(1,$E38))),AND($F38&gt;0,INDEX(Kalender!BB$81:BB$110,MAX(1,$F38))&gt;INDEX(Kalender!$B$81:$B$110,MAX(1,$F38)))),2,0))</f>
        <v>0</v>
      </c>
      <c r="BC38" s="5" t="n">
        <f aca="false">IF(Kalender!BC38&lt;&gt;1,0,IF(AND($B38&gt;0,INDEX(Kalender!BC$68:BC$77,MAX(1,$B38))&gt;INDEX(Kalender!$B$68:$B$77,MAX(1,$B38))),1,0)+IF(OR(AND($C38&gt;0,INDEX(Kalender!BC$81:BC$110,MAX(1,$C38))&gt;INDEX(Kalender!$B$81:$B$110,MAX(1,$C38))),AND($D38&gt;0,INDEX(Kalender!BC$81:BC$110,MAX(1,$D38))&gt;INDEX(Kalender!$B$81:$B$110,MAX(1,$D38))),AND($E38&gt;0,INDEX(Kalender!BC$81:BC$110,MAX(1,$E38))&gt;INDEX(Kalender!$B$81:$B$110,MAX(1,$E38))),AND($F38&gt;0,INDEX(Kalender!BC$81:BC$110,MAX(1,$F38))&gt;INDEX(Kalender!$B$81:$B$110,MAX(1,$F38)))),2,0))</f>
        <v>0</v>
      </c>
      <c r="BD38" s="5" t="n">
        <f aca="false">IF(Kalender!BD38&lt;&gt;1,0,IF(AND($B38&gt;0,INDEX(Kalender!BD$68:BD$77,MAX(1,$B38))&gt;INDEX(Kalender!$B$68:$B$77,MAX(1,$B38))),1,0)+IF(OR(AND($C38&gt;0,INDEX(Kalender!BD$81:BD$110,MAX(1,$C38))&gt;INDEX(Kalender!$B$81:$B$110,MAX(1,$C38))),AND($D38&gt;0,INDEX(Kalender!BD$81:BD$110,MAX(1,$D38))&gt;INDEX(Kalender!$B$81:$B$110,MAX(1,$D38))),AND($E38&gt;0,INDEX(Kalender!BD$81:BD$110,MAX(1,$E38))&gt;INDEX(Kalender!$B$81:$B$110,MAX(1,$E38))),AND($F38&gt;0,INDEX(Kalender!BD$81:BD$110,MAX(1,$F38))&gt;INDEX(Kalender!$B$81:$B$110,MAX(1,$F38)))),2,0))</f>
        <v>0</v>
      </c>
      <c r="BE38" s="5" t="n">
        <f aca="false">IF(Kalender!BE38&lt;&gt;1,0,IF(AND($B38&gt;0,INDEX(Kalender!BE$68:BE$77,MAX(1,$B38))&gt;INDEX(Kalender!$B$68:$B$77,MAX(1,$B38))),1,0)+IF(OR(AND($C38&gt;0,INDEX(Kalender!BE$81:BE$110,MAX(1,$C38))&gt;INDEX(Kalender!$B$81:$B$110,MAX(1,$C38))),AND($D38&gt;0,INDEX(Kalender!BE$81:BE$110,MAX(1,$D38))&gt;INDEX(Kalender!$B$81:$B$110,MAX(1,$D38))),AND($E38&gt;0,INDEX(Kalender!BE$81:BE$110,MAX(1,$E38))&gt;INDEX(Kalender!$B$81:$B$110,MAX(1,$E38))),AND($F38&gt;0,INDEX(Kalender!BE$81:BE$110,MAX(1,$F38))&gt;INDEX(Kalender!$B$81:$B$110,MAX(1,$F38)))),2,0))</f>
        <v>0</v>
      </c>
      <c r="BF38" s="5" t="n">
        <f aca="false">IF(Kalender!BF38&lt;&gt;1,0,IF(AND($B38&gt;0,INDEX(Kalender!BF$68:BF$77,MAX(1,$B38))&gt;INDEX(Kalender!$B$68:$B$77,MAX(1,$B38))),1,0)+IF(OR(AND($C38&gt;0,INDEX(Kalender!BF$81:BF$110,MAX(1,$C38))&gt;INDEX(Kalender!$B$81:$B$110,MAX(1,$C38))),AND($D38&gt;0,INDEX(Kalender!BF$81:BF$110,MAX(1,$D38))&gt;INDEX(Kalender!$B$81:$B$110,MAX(1,$D38))),AND($E38&gt;0,INDEX(Kalender!BF$81:BF$110,MAX(1,$E38))&gt;INDEX(Kalender!$B$81:$B$110,MAX(1,$E38))),AND($F38&gt;0,INDEX(Kalender!BF$81:BF$110,MAX(1,$F38))&gt;INDEX(Kalender!$B$81:$B$110,MAX(1,$F38)))),2,0))</f>
        <v>0</v>
      </c>
      <c r="BG38" s="5" t="n">
        <f aca="false">IF(Kalender!BG38&lt;&gt;1,0,IF(AND($B38&gt;0,INDEX(Kalender!BG$68:BG$77,MAX(1,$B38))&gt;INDEX(Kalender!$B$68:$B$77,MAX(1,$B38))),1,0)+IF(OR(AND($C38&gt;0,INDEX(Kalender!BG$81:BG$110,MAX(1,$C38))&gt;INDEX(Kalender!$B$81:$B$110,MAX(1,$C38))),AND($D38&gt;0,INDEX(Kalender!BG$81:BG$110,MAX(1,$D38))&gt;INDEX(Kalender!$B$81:$B$110,MAX(1,$D38))),AND($E38&gt;0,INDEX(Kalender!BG$81:BG$110,MAX(1,$E38))&gt;INDEX(Kalender!$B$81:$B$110,MAX(1,$E38))),AND($F38&gt;0,INDEX(Kalender!BG$81:BG$110,MAX(1,$F38))&gt;INDEX(Kalender!$B$81:$B$110,MAX(1,$F38)))),2,0))</f>
        <v>0</v>
      </c>
      <c r="BH38" s="5" t="n">
        <f aca="false">IF(Kalender!BH38&lt;&gt;1,0,IF(AND($B38&gt;0,INDEX(Kalender!BH$68:BH$77,MAX(1,$B38))&gt;INDEX(Kalender!$B$68:$B$77,MAX(1,$B38))),1,0)+IF(OR(AND($C38&gt;0,INDEX(Kalender!BH$81:BH$110,MAX(1,$C38))&gt;INDEX(Kalender!$B$81:$B$110,MAX(1,$C38))),AND($D38&gt;0,INDEX(Kalender!BH$81:BH$110,MAX(1,$D38))&gt;INDEX(Kalender!$B$81:$B$110,MAX(1,$D38))),AND($E38&gt;0,INDEX(Kalender!BH$81:BH$110,MAX(1,$E38))&gt;INDEX(Kalender!$B$81:$B$110,MAX(1,$E38))),AND($F38&gt;0,INDEX(Kalender!BH$81:BH$110,MAX(1,$F38))&gt;INDEX(Kalender!$B$81:$B$110,MAX(1,$F38)))),2,0))</f>
        <v>0</v>
      </c>
      <c r="BI38" s="5" t="n">
        <f aca="false">IF(Kalender!BI38&lt;&gt;1,0,IF(AND($B38&gt;0,INDEX(Kalender!BI$68:BI$77,MAX(1,$B38))&gt;INDEX(Kalender!$B$68:$B$77,MAX(1,$B38))),1,0)+IF(OR(AND($C38&gt;0,INDEX(Kalender!BI$81:BI$110,MAX(1,$C38))&gt;INDEX(Kalender!$B$81:$B$110,MAX(1,$C38))),AND($D38&gt;0,INDEX(Kalender!BI$81:BI$110,MAX(1,$D38))&gt;INDEX(Kalender!$B$81:$B$110,MAX(1,$D38))),AND($E38&gt;0,INDEX(Kalender!BI$81:BI$110,MAX(1,$E38))&gt;INDEX(Kalender!$B$81:$B$110,MAX(1,$E38))),AND($F38&gt;0,INDEX(Kalender!BI$81:BI$110,MAX(1,$F38))&gt;INDEX(Kalender!$B$81:$B$110,MAX(1,$F38)))),2,0))</f>
        <v>0</v>
      </c>
      <c r="BJ38" s="5" t="n">
        <f aca="false">IF(Kalender!BJ38&lt;&gt;1,0,IF(AND($B38&gt;0,INDEX(Kalender!BJ$68:BJ$77,MAX(1,$B38))&gt;INDEX(Kalender!$B$68:$B$77,MAX(1,$B38))),1,0)+IF(OR(AND($C38&gt;0,INDEX(Kalender!BJ$81:BJ$110,MAX(1,$C38))&gt;INDEX(Kalender!$B$81:$B$110,MAX(1,$C38))),AND($D38&gt;0,INDEX(Kalender!BJ$81:BJ$110,MAX(1,$D38))&gt;INDEX(Kalender!$B$81:$B$110,MAX(1,$D38))),AND($E38&gt;0,INDEX(Kalender!BJ$81:BJ$110,MAX(1,$E38))&gt;INDEX(Kalender!$B$81:$B$110,MAX(1,$E38))),AND($F38&gt;0,INDEX(Kalender!BJ$81:BJ$110,MAX(1,$F38))&gt;INDEX(Kalender!$B$81:$B$110,MAX(1,$F38)))),2,0))</f>
        <v>0</v>
      </c>
      <c r="BK38" s="5" t="n">
        <f aca="false">IF(Kalender!BK38&lt;&gt;1,0,IF(AND($B38&gt;0,INDEX(Kalender!BK$68:BK$77,MAX(1,$B38))&gt;INDEX(Kalender!$B$68:$B$77,MAX(1,$B38))),1,0)+IF(OR(AND($C38&gt;0,INDEX(Kalender!BK$81:BK$110,MAX(1,$C38))&gt;INDEX(Kalender!$B$81:$B$110,MAX(1,$C38))),AND($D38&gt;0,INDEX(Kalender!BK$81:BK$110,MAX(1,$D38))&gt;INDEX(Kalender!$B$81:$B$110,MAX(1,$D38))),AND($E38&gt;0,INDEX(Kalender!BK$81:BK$110,MAX(1,$E38))&gt;INDEX(Kalender!$B$81:$B$110,MAX(1,$E38))),AND($F38&gt;0,INDEX(Kalender!BK$81:BK$110,MAX(1,$F38))&gt;INDEX(Kalender!$B$81:$B$110,MAX(1,$F38)))),2,0))</f>
        <v>0</v>
      </c>
      <c r="BL38" s="5" t="n">
        <f aca="false">IF(Kalender!BL38&lt;&gt;1,0,IF(AND($B38&gt;0,INDEX(Kalender!BL$68:BL$77,MAX(1,$B38))&gt;INDEX(Kalender!$B$68:$B$77,MAX(1,$B38))),1,0)+IF(OR(AND($C38&gt;0,INDEX(Kalender!BL$81:BL$110,MAX(1,$C38))&gt;INDEX(Kalender!$B$81:$B$110,MAX(1,$C38))),AND($D38&gt;0,INDEX(Kalender!BL$81:BL$110,MAX(1,$D38))&gt;INDEX(Kalender!$B$81:$B$110,MAX(1,$D38))),AND($E38&gt;0,INDEX(Kalender!BL$81:BL$110,MAX(1,$E38))&gt;INDEX(Kalender!$B$81:$B$110,MAX(1,$E38))),AND($F38&gt;0,INDEX(Kalender!BL$81:BL$110,MAX(1,$F38))&gt;INDEX(Kalender!$B$81:$B$110,MAX(1,$F38)))),2,0))</f>
        <v>0</v>
      </c>
      <c r="BM38" s="5" t="n">
        <f aca="false">IF(Kalender!BM38&lt;&gt;1,0,IF(AND($B38&gt;0,INDEX(Kalender!BM$68:BM$77,MAX(1,$B38))&gt;INDEX(Kalender!$B$68:$B$77,MAX(1,$B38))),1,0)+IF(OR(AND($C38&gt;0,INDEX(Kalender!BM$81:BM$110,MAX(1,$C38))&gt;INDEX(Kalender!$B$81:$B$110,MAX(1,$C38))),AND($D38&gt;0,INDEX(Kalender!BM$81:BM$110,MAX(1,$D38))&gt;INDEX(Kalender!$B$81:$B$110,MAX(1,$D38))),AND($E38&gt;0,INDEX(Kalender!BM$81:BM$110,MAX(1,$E38))&gt;INDEX(Kalender!$B$81:$B$110,MAX(1,$E38))),AND($F38&gt;0,INDEX(Kalender!BM$81:BM$110,MAX(1,$F38))&gt;INDEX(Kalender!$B$81:$B$110,MAX(1,$F38)))),2,0))</f>
        <v>0</v>
      </c>
      <c r="BN38" s="5" t="n">
        <f aca="false">IF(Kalender!BN38&lt;&gt;1,0,IF(AND($B38&gt;0,INDEX(Kalender!BN$68:BN$77,MAX(1,$B38))&gt;INDEX(Kalender!$B$68:$B$77,MAX(1,$B38))),1,0)+IF(OR(AND($C38&gt;0,INDEX(Kalender!BN$81:BN$110,MAX(1,$C38))&gt;INDEX(Kalender!$B$81:$B$110,MAX(1,$C38))),AND($D38&gt;0,INDEX(Kalender!BN$81:BN$110,MAX(1,$D38))&gt;INDEX(Kalender!$B$81:$B$110,MAX(1,$D38))),AND($E38&gt;0,INDEX(Kalender!BN$81:BN$110,MAX(1,$E38))&gt;INDEX(Kalender!$B$81:$B$110,MAX(1,$E38))),AND($F38&gt;0,INDEX(Kalender!BN$81:BN$110,MAX(1,$F38))&gt;INDEX(Kalender!$B$81:$B$110,MAX(1,$F38)))),2,0))</f>
        <v>0</v>
      </c>
      <c r="BO38" s="5" t="n">
        <f aca="false">IF(Kalender!BO38&lt;&gt;1,0,IF(AND($B38&gt;0,INDEX(Kalender!BO$68:BO$77,MAX(1,$B38))&gt;INDEX(Kalender!$B$68:$B$77,MAX(1,$B38))),1,0)+IF(OR(AND($C38&gt;0,INDEX(Kalender!BO$81:BO$110,MAX(1,$C38))&gt;INDEX(Kalender!$B$81:$B$110,MAX(1,$C38))),AND($D38&gt;0,INDEX(Kalender!BO$81:BO$110,MAX(1,$D38))&gt;INDEX(Kalender!$B$81:$B$110,MAX(1,$D38))),AND($E38&gt;0,INDEX(Kalender!BO$81:BO$110,MAX(1,$E38))&gt;INDEX(Kalender!$B$81:$B$110,MAX(1,$E38))),AND($F38&gt;0,INDEX(Kalender!BO$81:BO$110,MAX(1,$F38))&gt;INDEX(Kalender!$B$81:$B$110,MAX(1,$F38)))),2,0))</f>
        <v>0</v>
      </c>
      <c r="BP38" s="5" t="n">
        <f aca="false">IF(Kalender!BP38&lt;&gt;1,0,IF(AND($B38&gt;0,INDEX(Kalender!BP$68:BP$77,MAX(1,$B38))&gt;INDEX(Kalender!$B$68:$B$77,MAX(1,$B38))),1,0)+IF(OR(AND($C38&gt;0,INDEX(Kalender!BP$81:BP$110,MAX(1,$C38))&gt;INDEX(Kalender!$B$81:$B$110,MAX(1,$C38))),AND($D38&gt;0,INDEX(Kalender!BP$81:BP$110,MAX(1,$D38))&gt;INDEX(Kalender!$B$81:$B$110,MAX(1,$D38))),AND($E38&gt;0,INDEX(Kalender!BP$81:BP$110,MAX(1,$E38))&gt;INDEX(Kalender!$B$81:$B$110,MAX(1,$E38))),AND($F38&gt;0,INDEX(Kalender!BP$81:BP$110,MAX(1,$F38))&gt;INDEX(Kalender!$B$81:$B$110,MAX(1,$F38)))),2,0))</f>
        <v>0</v>
      </c>
      <c r="BQ38" s="5" t="n">
        <f aca="false">IF(Kalender!BQ38&lt;&gt;1,0,IF(AND($B38&gt;0,INDEX(Kalender!BQ$68:BQ$77,MAX(1,$B38))&gt;INDEX(Kalender!$B$68:$B$77,MAX(1,$B38))),1,0)+IF(OR(AND($C38&gt;0,INDEX(Kalender!BQ$81:BQ$110,MAX(1,$C38))&gt;INDEX(Kalender!$B$81:$B$110,MAX(1,$C38))),AND($D38&gt;0,INDEX(Kalender!BQ$81:BQ$110,MAX(1,$D38))&gt;INDEX(Kalender!$B$81:$B$110,MAX(1,$D38))),AND($E38&gt;0,INDEX(Kalender!BQ$81:BQ$110,MAX(1,$E38))&gt;INDEX(Kalender!$B$81:$B$110,MAX(1,$E38))),AND($F38&gt;0,INDEX(Kalender!BQ$81:BQ$110,MAX(1,$F38))&gt;INDEX(Kalender!$B$81:$B$110,MAX(1,$F38)))),2,0))</f>
        <v>0</v>
      </c>
      <c r="BR38" s="5" t="n">
        <f aca="false">IF(Kalender!BR38&lt;&gt;1,0,IF(AND($B38&gt;0,INDEX(Kalender!BR$68:BR$77,MAX(1,$B38))&gt;INDEX(Kalender!$B$68:$B$77,MAX(1,$B38))),1,0)+IF(OR(AND($C38&gt;0,INDEX(Kalender!BR$81:BR$110,MAX(1,$C38))&gt;INDEX(Kalender!$B$81:$B$110,MAX(1,$C38))),AND($D38&gt;0,INDEX(Kalender!BR$81:BR$110,MAX(1,$D38))&gt;INDEX(Kalender!$B$81:$B$110,MAX(1,$D38))),AND($E38&gt;0,INDEX(Kalender!BR$81:BR$110,MAX(1,$E38))&gt;INDEX(Kalender!$B$81:$B$110,MAX(1,$E38))),AND($F38&gt;0,INDEX(Kalender!BR$81:BR$110,MAX(1,$F38))&gt;INDEX(Kalender!$B$81:$B$110,MAX(1,$F38)))),2,0))</f>
        <v>0</v>
      </c>
      <c r="BS38" s="5" t="n">
        <f aca="false">IF(Kalender!BS38&lt;&gt;1,0,IF(AND($B38&gt;0,INDEX(Kalender!BS$68:BS$77,MAX(1,$B38))&gt;INDEX(Kalender!$B$68:$B$77,MAX(1,$B38))),1,0)+IF(OR(AND($C38&gt;0,INDEX(Kalender!BS$81:BS$110,MAX(1,$C38))&gt;INDEX(Kalender!$B$81:$B$110,MAX(1,$C38))),AND($D38&gt;0,INDEX(Kalender!BS$81:BS$110,MAX(1,$D38))&gt;INDEX(Kalender!$B$81:$B$110,MAX(1,$D38))),AND($E38&gt;0,INDEX(Kalender!BS$81:BS$110,MAX(1,$E38))&gt;INDEX(Kalender!$B$81:$B$110,MAX(1,$E38))),AND($F38&gt;0,INDEX(Kalender!BS$81:BS$110,MAX(1,$F38))&gt;INDEX(Kalender!$B$81:$B$110,MAX(1,$F38)))),2,0))</f>
        <v>0</v>
      </c>
      <c r="BT38" s="5" t="n">
        <f aca="false">IF(Kalender!BT38&lt;&gt;1,0,IF(AND($B38&gt;0,INDEX(Kalender!BT$68:BT$77,MAX(1,$B38))&gt;INDEX(Kalender!$B$68:$B$77,MAX(1,$B38))),1,0)+IF(OR(AND($C38&gt;0,INDEX(Kalender!BT$81:BT$110,MAX(1,$C38))&gt;INDEX(Kalender!$B$81:$B$110,MAX(1,$C38))),AND($D38&gt;0,INDEX(Kalender!BT$81:BT$110,MAX(1,$D38))&gt;INDEX(Kalender!$B$81:$B$110,MAX(1,$D38))),AND($E38&gt;0,INDEX(Kalender!BT$81:BT$110,MAX(1,$E38))&gt;INDEX(Kalender!$B$81:$B$110,MAX(1,$E38))),AND($F38&gt;0,INDEX(Kalender!BT$81:BT$110,MAX(1,$F38))&gt;INDEX(Kalender!$B$81:$B$110,MAX(1,$F38)))),2,0))</f>
        <v>0</v>
      </c>
      <c r="BU38" s="5" t="n">
        <f aca="false">IF(Kalender!BU38&lt;&gt;1,0,IF(AND($B38&gt;0,INDEX(Kalender!BU$68:BU$77,MAX(1,$B38))&gt;INDEX(Kalender!$B$68:$B$77,MAX(1,$B38))),1,0)+IF(OR(AND($C38&gt;0,INDEX(Kalender!BU$81:BU$110,MAX(1,$C38))&gt;INDEX(Kalender!$B$81:$B$110,MAX(1,$C38))),AND($D38&gt;0,INDEX(Kalender!BU$81:BU$110,MAX(1,$D38))&gt;INDEX(Kalender!$B$81:$B$110,MAX(1,$D38))),AND($E38&gt;0,INDEX(Kalender!BU$81:BU$110,MAX(1,$E38))&gt;INDEX(Kalender!$B$81:$B$110,MAX(1,$E38))),AND($F38&gt;0,INDEX(Kalender!BU$81:BU$110,MAX(1,$F38))&gt;INDEX(Kalender!$B$81:$B$110,MAX(1,$F38)))),2,0))</f>
        <v>0</v>
      </c>
      <c r="BV38" s="5" t="n">
        <f aca="false">IF(Kalender!BV38&lt;&gt;1,0,IF(AND($B38&gt;0,INDEX(Kalender!BV$68:BV$77,MAX(1,$B38))&gt;INDEX(Kalender!$B$68:$B$77,MAX(1,$B38))),1,0)+IF(OR(AND($C38&gt;0,INDEX(Kalender!BV$81:BV$110,MAX(1,$C38))&gt;INDEX(Kalender!$B$81:$B$110,MAX(1,$C38))),AND($D38&gt;0,INDEX(Kalender!BV$81:BV$110,MAX(1,$D38))&gt;INDEX(Kalender!$B$81:$B$110,MAX(1,$D38))),AND($E38&gt;0,INDEX(Kalender!BV$81:BV$110,MAX(1,$E38))&gt;INDEX(Kalender!$B$81:$B$110,MAX(1,$E38))),AND($F38&gt;0,INDEX(Kalender!BV$81:BV$110,MAX(1,$F38))&gt;INDEX(Kalender!$B$81:$B$110,MAX(1,$F38)))),2,0))</f>
        <v>0</v>
      </c>
      <c r="BW38" s="5" t="n">
        <f aca="false">IF(Kalender!BW38&lt;&gt;1,0,IF(AND($B38&gt;0,INDEX(Kalender!BW$68:BW$77,MAX(1,$B38))&gt;INDEX(Kalender!$B$68:$B$77,MAX(1,$B38))),1,0)+IF(OR(AND($C38&gt;0,INDEX(Kalender!BW$81:BW$110,MAX(1,$C38))&gt;INDEX(Kalender!$B$81:$B$110,MAX(1,$C38))),AND($D38&gt;0,INDEX(Kalender!BW$81:BW$110,MAX(1,$D38))&gt;INDEX(Kalender!$B$81:$B$110,MAX(1,$D38))),AND($E38&gt;0,INDEX(Kalender!BW$81:BW$110,MAX(1,$E38))&gt;INDEX(Kalender!$B$81:$B$110,MAX(1,$E38))),AND($F38&gt;0,INDEX(Kalender!BW$81:BW$110,MAX(1,$F38))&gt;INDEX(Kalender!$B$81:$B$110,MAX(1,$F38)))),2,0))</f>
        <v>0</v>
      </c>
      <c r="BX38" s="5" t="n">
        <f aca="false">IF(Kalender!BX38&lt;&gt;1,0,IF(AND($B38&gt;0,INDEX(Kalender!BX$68:BX$77,MAX(1,$B38))&gt;INDEX(Kalender!$B$68:$B$77,MAX(1,$B38))),1,0)+IF(OR(AND($C38&gt;0,INDEX(Kalender!BX$81:BX$110,MAX(1,$C38))&gt;INDEX(Kalender!$B$81:$B$110,MAX(1,$C38))),AND($D38&gt;0,INDEX(Kalender!BX$81:BX$110,MAX(1,$D38))&gt;INDEX(Kalender!$B$81:$B$110,MAX(1,$D38))),AND($E38&gt;0,INDEX(Kalender!BX$81:BX$110,MAX(1,$E38))&gt;INDEX(Kalender!$B$81:$B$110,MAX(1,$E38))),AND($F38&gt;0,INDEX(Kalender!BX$81:BX$110,MAX(1,$F38))&gt;INDEX(Kalender!$B$81:$B$110,MAX(1,$F38)))),2,0))</f>
        <v>0</v>
      </c>
      <c r="BY38" s="5" t="n">
        <f aca="false">IF(Kalender!BY38&lt;&gt;1,0,IF(AND($B38&gt;0,INDEX(Kalender!BY$68:BY$77,MAX(1,$B38))&gt;INDEX(Kalender!$B$68:$B$77,MAX(1,$B38))),1,0)+IF(OR(AND($C38&gt;0,INDEX(Kalender!BY$81:BY$110,MAX(1,$C38))&gt;INDEX(Kalender!$B$81:$B$110,MAX(1,$C38))),AND($D38&gt;0,INDEX(Kalender!BY$81:BY$110,MAX(1,$D38))&gt;INDEX(Kalender!$B$81:$B$110,MAX(1,$D38))),AND($E38&gt;0,INDEX(Kalender!BY$81:BY$110,MAX(1,$E38))&gt;INDEX(Kalender!$B$81:$B$110,MAX(1,$E38))),AND($F38&gt;0,INDEX(Kalender!BY$81:BY$110,MAX(1,$F38))&gt;INDEX(Kalender!$B$81:$B$110,MAX(1,$F38)))),2,0))</f>
        <v>0</v>
      </c>
      <c r="BZ38" s="5" t="n">
        <f aca="false">IF(Kalender!BZ38&lt;&gt;1,0,IF(AND($B38&gt;0,INDEX(Kalender!BZ$68:BZ$77,MAX(1,$B38))&gt;INDEX(Kalender!$B$68:$B$77,MAX(1,$B38))),1,0)+IF(OR(AND($C38&gt;0,INDEX(Kalender!BZ$81:BZ$110,MAX(1,$C38))&gt;INDEX(Kalender!$B$81:$B$110,MAX(1,$C38))),AND($D38&gt;0,INDEX(Kalender!BZ$81:BZ$110,MAX(1,$D38))&gt;INDEX(Kalender!$B$81:$B$110,MAX(1,$D38))),AND($E38&gt;0,INDEX(Kalender!BZ$81:BZ$110,MAX(1,$E38))&gt;INDEX(Kalender!$B$81:$B$110,MAX(1,$E38))),AND($F38&gt;0,INDEX(Kalender!BZ$81:BZ$110,MAX(1,$F38))&gt;INDEX(Kalender!$B$81:$B$110,MAX(1,$F38)))),2,0))</f>
        <v>0</v>
      </c>
      <c r="CA38" s="5" t="n">
        <f aca="false">IF(Kalender!CA38&lt;&gt;1,0,IF(AND($B38&gt;0,INDEX(Kalender!CA$68:CA$77,MAX(1,$B38))&gt;INDEX(Kalender!$B$68:$B$77,MAX(1,$B38))),1,0)+IF(OR(AND($C38&gt;0,INDEX(Kalender!CA$81:CA$110,MAX(1,$C38))&gt;INDEX(Kalender!$B$81:$B$110,MAX(1,$C38))),AND($D38&gt;0,INDEX(Kalender!CA$81:CA$110,MAX(1,$D38))&gt;INDEX(Kalender!$B$81:$B$110,MAX(1,$D38))),AND($E38&gt;0,INDEX(Kalender!CA$81:CA$110,MAX(1,$E38))&gt;INDEX(Kalender!$B$81:$B$110,MAX(1,$E38))),AND($F38&gt;0,INDEX(Kalender!CA$81:CA$110,MAX(1,$F38))&gt;INDEX(Kalender!$B$81:$B$110,MAX(1,$F38)))),2,0))</f>
        <v>0</v>
      </c>
      <c r="CB38" s="5" t="n">
        <f aca="false">IF(Kalender!CB38&lt;&gt;1,0,IF(AND($B38&gt;0,INDEX(Kalender!CB$68:CB$77,MAX(1,$B38))&gt;INDEX(Kalender!$B$68:$B$77,MAX(1,$B38))),1,0)+IF(OR(AND($C38&gt;0,INDEX(Kalender!CB$81:CB$110,MAX(1,$C38))&gt;INDEX(Kalender!$B$81:$B$110,MAX(1,$C38))),AND($D38&gt;0,INDEX(Kalender!CB$81:CB$110,MAX(1,$D38))&gt;INDEX(Kalender!$B$81:$B$110,MAX(1,$D38))),AND($E38&gt;0,INDEX(Kalender!CB$81:CB$110,MAX(1,$E38))&gt;INDEX(Kalender!$B$81:$B$110,MAX(1,$E38))),AND($F38&gt;0,INDEX(Kalender!CB$81:CB$110,MAX(1,$F38))&gt;INDEX(Kalender!$B$81:$B$110,MAX(1,$F38)))),2,0))</f>
        <v>0</v>
      </c>
      <c r="CC38" s="5" t="n">
        <f aca="false">IF(Kalender!CC38&lt;&gt;1,0,IF(AND($B38&gt;0,INDEX(Kalender!CC$68:CC$77,MAX(1,$B38))&gt;INDEX(Kalender!$B$68:$B$77,MAX(1,$B38))),1,0)+IF(OR(AND($C38&gt;0,INDEX(Kalender!CC$81:CC$110,MAX(1,$C38))&gt;INDEX(Kalender!$B$81:$B$110,MAX(1,$C38))),AND($D38&gt;0,INDEX(Kalender!CC$81:CC$110,MAX(1,$D38))&gt;INDEX(Kalender!$B$81:$B$110,MAX(1,$D38))),AND($E38&gt;0,INDEX(Kalender!CC$81:CC$110,MAX(1,$E38))&gt;INDEX(Kalender!$B$81:$B$110,MAX(1,$E38))),AND($F38&gt;0,INDEX(Kalender!CC$81:CC$110,MAX(1,$F38))&gt;INDEX(Kalender!$B$81:$B$110,MAX(1,$F38)))),2,0))</f>
        <v>0</v>
      </c>
      <c r="CD38" s="5" t="n">
        <f aca="false">IF(Kalender!CD38&lt;&gt;1,0,IF(AND($B38&gt;0,INDEX(Kalender!CD$68:CD$77,MAX(1,$B38))&gt;INDEX(Kalender!$B$68:$B$77,MAX(1,$B38))),1,0)+IF(OR(AND($C38&gt;0,INDEX(Kalender!CD$81:CD$110,MAX(1,$C38))&gt;INDEX(Kalender!$B$81:$B$110,MAX(1,$C38))),AND($D38&gt;0,INDEX(Kalender!CD$81:CD$110,MAX(1,$D38))&gt;INDEX(Kalender!$B$81:$B$110,MAX(1,$D38))),AND($E38&gt;0,INDEX(Kalender!CD$81:CD$110,MAX(1,$E38))&gt;INDEX(Kalender!$B$81:$B$110,MAX(1,$E38))),AND($F38&gt;0,INDEX(Kalender!CD$81:CD$110,MAX(1,$F38))&gt;INDEX(Kalender!$B$81:$B$110,MAX(1,$F38)))),2,0))</f>
        <v>0</v>
      </c>
      <c r="CE38" s="5" t="n">
        <f aca="false">IF(Kalender!CE38&lt;&gt;1,0,IF(AND($B38&gt;0,INDEX(Kalender!CE$68:CE$77,MAX(1,$B38))&gt;INDEX(Kalender!$B$68:$B$77,MAX(1,$B38))),1,0)+IF(OR(AND($C38&gt;0,INDEX(Kalender!CE$81:CE$110,MAX(1,$C38))&gt;INDEX(Kalender!$B$81:$B$110,MAX(1,$C38))),AND($D38&gt;0,INDEX(Kalender!CE$81:CE$110,MAX(1,$D38))&gt;INDEX(Kalender!$B$81:$B$110,MAX(1,$D38))),AND($E38&gt;0,INDEX(Kalender!CE$81:CE$110,MAX(1,$E38))&gt;INDEX(Kalender!$B$81:$B$110,MAX(1,$E38))),AND($F38&gt;0,INDEX(Kalender!CE$81:CE$110,MAX(1,$F38))&gt;INDEX(Kalender!$B$81:$B$110,MAX(1,$F38)))),2,0))</f>
        <v>0</v>
      </c>
      <c r="CF38" s="5" t="n">
        <f aca="false">IF(Kalender!CF38&lt;&gt;1,0,IF(AND($B38&gt;0,INDEX(Kalender!CF$68:CF$77,MAX(1,$B38))&gt;INDEX(Kalender!$B$68:$B$77,MAX(1,$B38))),1,0)+IF(OR(AND($C38&gt;0,INDEX(Kalender!CF$81:CF$110,MAX(1,$C38))&gt;INDEX(Kalender!$B$81:$B$110,MAX(1,$C38))),AND($D38&gt;0,INDEX(Kalender!CF$81:CF$110,MAX(1,$D38))&gt;INDEX(Kalender!$B$81:$B$110,MAX(1,$D38))),AND($E38&gt;0,INDEX(Kalender!CF$81:CF$110,MAX(1,$E38))&gt;INDEX(Kalender!$B$81:$B$110,MAX(1,$E38))),AND($F38&gt;0,INDEX(Kalender!CF$81:CF$110,MAX(1,$F38))&gt;INDEX(Kalender!$B$81:$B$110,MAX(1,$F38)))),2,0))</f>
        <v>0</v>
      </c>
      <c r="CG38" s="5" t="n">
        <f aca="false">IF(Kalender!CG38&lt;&gt;1,0,IF(AND($B38&gt;0,INDEX(Kalender!CG$68:CG$77,MAX(1,$B38))&gt;INDEX(Kalender!$B$68:$B$77,MAX(1,$B38))),1,0)+IF(OR(AND($C38&gt;0,INDEX(Kalender!CG$81:CG$110,MAX(1,$C38))&gt;INDEX(Kalender!$B$81:$B$110,MAX(1,$C38))),AND($D38&gt;0,INDEX(Kalender!CG$81:CG$110,MAX(1,$D38))&gt;INDEX(Kalender!$B$81:$B$110,MAX(1,$D38))),AND($E38&gt;0,INDEX(Kalender!CG$81:CG$110,MAX(1,$E38))&gt;INDEX(Kalender!$B$81:$B$110,MAX(1,$E38))),AND($F38&gt;0,INDEX(Kalender!CG$81:CG$110,MAX(1,$F38))&gt;INDEX(Kalender!$B$81:$B$110,MAX(1,$F38)))),2,0))</f>
        <v>0</v>
      </c>
      <c r="CH38" s="5" t="n">
        <f aca="false">IF(Kalender!CH38&lt;&gt;1,0,IF(AND($B38&gt;0,INDEX(Kalender!CH$68:CH$77,MAX(1,$B38))&gt;INDEX(Kalender!$B$68:$B$77,MAX(1,$B38))),1,0)+IF(OR(AND($C38&gt;0,INDEX(Kalender!CH$81:CH$110,MAX(1,$C38))&gt;INDEX(Kalender!$B$81:$B$110,MAX(1,$C38))),AND($D38&gt;0,INDEX(Kalender!CH$81:CH$110,MAX(1,$D38))&gt;INDEX(Kalender!$B$81:$B$110,MAX(1,$D38))),AND($E38&gt;0,INDEX(Kalender!CH$81:CH$110,MAX(1,$E38))&gt;INDEX(Kalender!$B$81:$B$110,MAX(1,$E38))),AND($F38&gt;0,INDEX(Kalender!CH$81:CH$110,MAX(1,$F38))&gt;INDEX(Kalender!$B$81:$B$110,MAX(1,$F38)))),2,0))</f>
        <v>0</v>
      </c>
      <c r="CI38" s="5" t="n">
        <f aca="false">IF(Kalender!CI38&lt;&gt;1,0,IF(AND($B38&gt;0,INDEX(Kalender!CI$68:CI$77,MAX(1,$B38))&gt;INDEX(Kalender!$B$68:$B$77,MAX(1,$B38))),1,0)+IF(OR(AND($C38&gt;0,INDEX(Kalender!CI$81:CI$110,MAX(1,$C38))&gt;INDEX(Kalender!$B$81:$B$110,MAX(1,$C38))),AND($D38&gt;0,INDEX(Kalender!CI$81:CI$110,MAX(1,$D38))&gt;INDEX(Kalender!$B$81:$B$110,MAX(1,$D38))),AND($E38&gt;0,INDEX(Kalender!CI$81:CI$110,MAX(1,$E38))&gt;INDEX(Kalender!$B$81:$B$110,MAX(1,$E38))),AND($F38&gt;0,INDEX(Kalender!CI$81:CI$110,MAX(1,$F38))&gt;INDEX(Kalender!$B$81:$B$110,MAX(1,$F38)))),2,0))</f>
        <v>0</v>
      </c>
      <c r="CJ38" s="5" t="n">
        <f aca="false">IF(Kalender!CJ38&lt;&gt;1,0,IF(AND($B38&gt;0,INDEX(Kalender!CJ$68:CJ$77,MAX(1,$B38))&gt;INDEX(Kalender!$B$68:$B$77,MAX(1,$B38))),1,0)+IF(OR(AND($C38&gt;0,INDEX(Kalender!CJ$81:CJ$110,MAX(1,$C38))&gt;INDEX(Kalender!$B$81:$B$110,MAX(1,$C38))),AND($D38&gt;0,INDEX(Kalender!CJ$81:CJ$110,MAX(1,$D38))&gt;INDEX(Kalender!$B$81:$B$110,MAX(1,$D38))),AND($E38&gt;0,INDEX(Kalender!CJ$81:CJ$110,MAX(1,$E38))&gt;INDEX(Kalender!$B$81:$B$110,MAX(1,$E38))),AND($F38&gt;0,INDEX(Kalender!CJ$81:CJ$110,MAX(1,$F38))&gt;INDEX(Kalender!$B$81:$B$110,MAX(1,$F38)))),2,0))</f>
        <v>0</v>
      </c>
      <c r="CK38" s="5" t="n">
        <f aca="false">IF(Kalender!CK38&lt;&gt;1,0,IF(AND($B38&gt;0,INDEX(Kalender!CK$68:CK$77,MAX(1,$B38))&gt;INDEX(Kalender!$B$68:$B$77,MAX(1,$B38))),1,0)+IF(OR(AND($C38&gt;0,INDEX(Kalender!CK$81:CK$110,MAX(1,$C38))&gt;INDEX(Kalender!$B$81:$B$110,MAX(1,$C38))),AND($D38&gt;0,INDEX(Kalender!CK$81:CK$110,MAX(1,$D38))&gt;INDEX(Kalender!$B$81:$B$110,MAX(1,$D38))),AND($E38&gt;0,INDEX(Kalender!CK$81:CK$110,MAX(1,$E38))&gt;INDEX(Kalender!$B$81:$B$110,MAX(1,$E38))),AND($F38&gt;0,INDEX(Kalender!CK$81:CK$110,MAX(1,$F38))&gt;INDEX(Kalender!$B$81:$B$110,MAX(1,$F38)))),2,0))</f>
        <v>0</v>
      </c>
      <c r="CL38" s="5" t="n">
        <f aca="false">IF(Kalender!CL38&lt;&gt;1,0,IF(AND($B38&gt;0,INDEX(Kalender!CL$68:CL$77,MAX(1,$B38))&gt;INDEX(Kalender!$B$68:$B$77,MAX(1,$B38))),1,0)+IF(OR(AND($C38&gt;0,INDEX(Kalender!CL$81:CL$110,MAX(1,$C38))&gt;INDEX(Kalender!$B$81:$B$110,MAX(1,$C38))),AND($D38&gt;0,INDEX(Kalender!CL$81:CL$110,MAX(1,$D38))&gt;INDEX(Kalender!$B$81:$B$110,MAX(1,$D38))),AND($E38&gt;0,INDEX(Kalender!CL$81:CL$110,MAX(1,$E38))&gt;INDEX(Kalender!$B$81:$B$110,MAX(1,$E38))),AND($F38&gt;0,INDEX(Kalender!CL$81:CL$110,MAX(1,$F38))&gt;INDEX(Kalender!$B$81:$B$110,MAX(1,$F38)))),2,0))</f>
        <v>0</v>
      </c>
      <c r="CM38" s="5" t="n">
        <f aca="false">IF(Kalender!CM38&lt;&gt;1,0,IF(AND($B38&gt;0,INDEX(Kalender!CM$68:CM$77,MAX(1,$B38))&gt;INDEX(Kalender!$B$68:$B$77,MAX(1,$B38))),1,0)+IF(OR(AND($C38&gt;0,INDEX(Kalender!CM$81:CM$110,MAX(1,$C38))&gt;INDEX(Kalender!$B$81:$B$110,MAX(1,$C38))),AND($D38&gt;0,INDEX(Kalender!CM$81:CM$110,MAX(1,$D38))&gt;INDEX(Kalender!$B$81:$B$110,MAX(1,$D38))),AND($E38&gt;0,INDEX(Kalender!CM$81:CM$110,MAX(1,$E38))&gt;INDEX(Kalender!$B$81:$B$110,MAX(1,$E38))),AND($F38&gt;0,INDEX(Kalender!CM$81:CM$110,MAX(1,$F38))&gt;INDEX(Kalender!$B$81:$B$110,MAX(1,$F38)))),2,0))</f>
        <v>0</v>
      </c>
      <c r="CN38" s="5" t="n">
        <f aca="false">IF(Kalender!CN38&lt;&gt;1,0,IF(AND($B38&gt;0,INDEX(Kalender!CN$68:CN$77,MAX(1,$B38))&gt;INDEX(Kalender!$B$68:$B$77,MAX(1,$B38))),1,0)+IF(OR(AND($C38&gt;0,INDEX(Kalender!CN$81:CN$110,MAX(1,$C38))&gt;INDEX(Kalender!$B$81:$B$110,MAX(1,$C38))),AND($D38&gt;0,INDEX(Kalender!CN$81:CN$110,MAX(1,$D38))&gt;INDEX(Kalender!$B$81:$B$110,MAX(1,$D38))),AND($E38&gt;0,INDEX(Kalender!CN$81:CN$110,MAX(1,$E38))&gt;INDEX(Kalender!$B$81:$B$110,MAX(1,$E38))),AND($F38&gt;0,INDEX(Kalender!CN$81:CN$110,MAX(1,$F38))&gt;INDEX(Kalender!$B$81:$B$110,MAX(1,$F38)))),2,0))</f>
        <v>0</v>
      </c>
      <c r="CO38" s="5" t="n">
        <f aca="false">IF(Kalender!CO38&lt;&gt;1,0,IF(AND($B38&gt;0,INDEX(Kalender!CO$68:CO$77,MAX(1,$B38))&gt;INDEX(Kalender!$B$68:$B$77,MAX(1,$B38))),1,0)+IF(OR(AND($C38&gt;0,INDEX(Kalender!CO$81:CO$110,MAX(1,$C38))&gt;INDEX(Kalender!$B$81:$B$110,MAX(1,$C38))),AND($D38&gt;0,INDEX(Kalender!CO$81:CO$110,MAX(1,$D38))&gt;INDEX(Kalender!$B$81:$B$110,MAX(1,$D38))),AND($E38&gt;0,INDEX(Kalender!CO$81:CO$110,MAX(1,$E38))&gt;INDEX(Kalender!$B$81:$B$110,MAX(1,$E38))),AND($F38&gt;0,INDEX(Kalender!CO$81:CO$110,MAX(1,$F38))&gt;INDEX(Kalender!$B$81:$B$110,MAX(1,$F38)))),2,0))</f>
        <v>0</v>
      </c>
      <c r="CP38" s="5" t="n">
        <f aca="false">IF(Kalender!CP38&lt;&gt;1,0,IF(AND($B38&gt;0,INDEX(Kalender!CP$68:CP$77,MAX(1,$B38))&gt;INDEX(Kalender!$B$68:$B$77,MAX(1,$B38))),1,0)+IF(OR(AND($C38&gt;0,INDEX(Kalender!CP$81:CP$110,MAX(1,$C38))&gt;INDEX(Kalender!$B$81:$B$110,MAX(1,$C38))),AND($D38&gt;0,INDEX(Kalender!CP$81:CP$110,MAX(1,$D38))&gt;INDEX(Kalender!$B$81:$B$110,MAX(1,$D38))),AND($E38&gt;0,INDEX(Kalender!CP$81:CP$110,MAX(1,$E38))&gt;INDEX(Kalender!$B$81:$B$110,MAX(1,$E38))),AND($F38&gt;0,INDEX(Kalender!CP$81:CP$110,MAX(1,$F38))&gt;INDEX(Kalender!$B$81:$B$110,MAX(1,$F38)))),2,0))</f>
        <v>0</v>
      </c>
      <c r="CQ38" s="5" t="n">
        <f aca="false">IF(Kalender!CQ38&lt;&gt;1,0,IF(AND($B38&gt;0,INDEX(Kalender!CQ$68:CQ$77,MAX(1,$B38))&gt;INDEX(Kalender!$B$68:$B$77,MAX(1,$B38))),1,0)+IF(OR(AND($C38&gt;0,INDEX(Kalender!CQ$81:CQ$110,MAX(1,$C38))&gt;INDEX(Kalender!$B$81:$B$110,MAX(1,$C38))),AND($D38&gt;0,INDEX(Kalender!CQ$81:CQ$110,MAX(1,$D38))&gt;INDEX(Kalender!$B$81:$B$110,MAX(1,$D38))),AND($E38&gt;0,INDEX(Kalender!CQ$81:CQ$110,MAX(1,$E38))&gt;INDEX(Kalender!$B$81:$B$110,MAX(1,$E38))),AND($F38&gt;0,INDEX(Kalender!CQ$81:CQ$110,MAX(1,$F38))&gt;INDEX(Kalender!$B$81:$B$110,MAX(1,$F38)))),2,0))</f>
        <v>0</v>
      </c>
      <c r="CR38" s="5" t="n">
        <f aca="false">IF(Kalender!CR38&lt;&gt;1,0,IF(AND($B38&gt;0,INDEX(Kalender!CR$68:CR$77,MAX(1,$B38))&gt;INDEX(Kalender!$B$68:$B$77,MAX(1,$B38))),1,0)+IF(OR(AND($C38&gt;0,INDEX(Kalender!CR$81:CR$110,MAX(1,$C38))&gt;INDEX(Kalender!$B$81:$B$110,MAX(1,$C38))),AND($D38&gt;0,INDEX(Kalender!CR$81:CR$110,MAX(1,$D38))&gt;INDEX(Kalender!$B$81:$B$110,MAX(1,$D38))),AND($E38&gt;0,INDEX(Kalender!CR$81:CR$110,MAX(1,$E38))&gt;INDEX(Kalender!$B$81:$B$110,MAX(1,$E38))),AND($F38&gt;0,INDEX(Kalender!CR$81:CR$110,MAX(1,$F38))&gt;INDEX(Kalender!$B$81:$B$110,MAX(1,$F38)))),2,0))</f>
        <v>0</v>
      </c>
      <c r="CS38" s="5" t="n">
        <f aca="false">IF(Kalender!CS38&lt;&gt;1,0,IF(AND($B38&gt;0,INDEX(Kalender!CS$68:CS$77,MAX(1,$B38))&gt;INDEX(Kalender!$B$68:$B$77,MAX(1,$B38))),1,0)+IF(OR(AND($C38&gt;0,INDEX(Kalender!CS$81:CS$110,MAX(1,$C38))&gt;INDEX(Kalender!$B$81:$B$110,MAX(1,$C38))),AND($D38&gt;0,INDEX(Kalender!CS$81:CS$110,MAX(1,$D38))&gt;INDEX(Kalender!$B$81:$B$110,MAX(1,$D38))),AND($E38&gt;0,INDEX(Kalender!CS$81:CS$110,MAX(1,$E38))&gt;INDEX(Kalender!$B$81:$B$110,MAX(1,$E38))),AND($F38&gt;0,INDEX(Kalender!CS$81:CS$110,MAX(1,$F38))&gt;INDEX(Kalender!$B$81:$B$110,MAX(1,$F38)))),2,0))</f>
        <v>0</v>
      </c>
      <c r="CT38" s="5" t="n">
        <f aca="false">IF(Kalender!CT38&lt;&gt;1,0,IF(AND($B38&gt;0,INDEX(Kalender!CT$68:CT$77,MAX(1,$B38))&gt;INDEX(Kalender!$B$68:$B$77,MAX(1,$B38))),1,0)+IF(OR(AND($C38&gt;0,INDEX(Kalender!CT$81:CT$110,MAX(1,$C38))&gt;INDEX(Kalender!$B$81:$B$110,MAX(1,$C38))),AND($D38&gt;0,INDEX(Kalender!CT$81:CT$110,MAX(1,$D38))&gt;INDEX(Kalender!$B$81:$B$110,MAX(1,$D38))),AND($E38&gt;0,INDEX(Kalender!CT$81:CT$110,MAX(1,$E38))&gt;INDEX(Kalender!$B$81:$B$110,MAX(1,$E38))),AND($F38&gt;0,INDEX(Kalender!CT$81:CT$110,MAX(1,$F38))&gt;INDEX(Kalender!$B$81:$B$110,MAX(1,$F38)))),2,0))</f>
        <v>0</v>
      </c>
      <c r="CU38" s="5" t="n">
        <f aca="false">IF(Kalender!CU38&lt;&gt;1,0,IF(AND($B38&gt;0,INDEX(Kalender!CU$68:CU$77,MAX(1,$B38))&gt;INDEX(Kalender!$B$68:$B$77,MAX(1,$B38))),1,0)+IF(OR(AND($C38&gt;0,INDEX(Kalender!CU$81:CU$110,MAX(1,$C38))&gt;INDEX(Kalender!$B$81:$B$110,MAX(1,$C38))),AND($D38&gt;0,INDEX(Kalender!CU$81:CU$110,MAX(1,$D38))&gt;INDEX(Kalender!$B$81:$B$110,MAX(1,$D38))),AND($E38&gt;0,INDEX(Kalender!CU$81:CU$110,MAX(1,$E38))&gt;INDEX(Kalender!$B$81:$B$110,MAX(1,$E38))),AND($F38&gt;0,INDEX(Kalender!CU$81:CU$110,MAX(1,$F38))&gt;INDEX(Kalender!$B$81:$B$110,MAX(1,$F38)))),2,0))</f>
        <v>0</v>
      </c>
      <c r="CV38" s="5" t="n">
        <f aca="false">IF(Kalender!CV38&lt;&gt;1,0,IF(AND($B38&gt;0,INDEX(Kalender!CV$68:CV$77,MAX(1,$B38))&gt;INDEX(Kalender!$B$68:$B$77,MAX(1,$B38))),1,0)+IF(OR(AND($C38&gt;0,INDEX(Kalender!CV$81:CV$110,MAX(1,$C38))&gt;INDEX(Kalender!$B$81:$B$110,MAX(1,$C38))),AND($D38&gt;0,INDEX(Kalender!CV$81:CV$110,MAX(1,$D38))&gt;INDEX(Kalender!$B$81:$B$110,MAX(1,$D38))),AND($E38&gt;0,INDEX(Kalender!CV$81:CV$110,MAX(1,$E38))&gt;INDEX(Kalender!$B$81:$B$110,MAX(1,$E38))),AND($F38&gt;0,INDEX(Kalender!CV$81:CV$110,MAX(1,$F38))&gt;INDEX(Kalender!$B$81:$B$110,MAX(1,$F38)))),2,0))</f>
        <v>0</v>
      </c>
      <c r="CW38" s="5" t="n">
        <f aca="false">IF(Kalender!CW38&lt;&gt;1,0,IF(AND($B38&gt;0,INDEX(Kalender!CW$68:CW$77,MAX(1,$B38))&gt;INDEX(Kalender!$B$68:$B$77,MAX(1,$B38))),1,0)+IF(OR(AND($C38&gt;0,INDEX(Kalender!CW$81:CW$110,MAX(1,$C38))&gt;INDEX(Kalender!$B$81:$B$110,MAX(1,$C38))),AND($D38&gt;0,INDEX(Kalender!CW$81:CW$110,MAX(1,$D38))&gt;INDEX(Kalender!$B$81:$B$110,MAX(1,$D38))),AND($E38&gt;0,INDEX(Kalender!CW$81:CW$110,MAX(1,$E38))&gt;INDEX(Kalender!$B$81:$B$110,MAX(1,$E38))),AND($F38&gt;0,INDEX(Kalender!CW$81:CW$110,MAX(1,$F38))&gt;INDEX(Kalender!$B$81:$B$110,MAX(1,$F38)))),2,0))</f>
        <v>0</v>
      </c>
      <c r="CX38" s="5" t="n">
        <f aca="false">IF(Kalender!CX38&lt;&gt;1,0,IF(AND($B38&gt;0,INDEX(Kalender!CX$68:CX$77,MAX(1,$B38))&gt;INDEX(Kalender!$B$68:$B$77,MAX(1,$B38))),1,0)+IF(OR(AND($C38&gt;0,INDEX(Kalender!CX$81:CX$110,MAX(1,$C38))&gt;INDEX(Kalender!$B$81:$B$110,MAX(1,$C38))),AND($D38&gt;0,INDEX(Kalender!CX$81:CX$110,MAX(1,$D38))&gt;INDEX(Kalender!$B$81:$B$110,MAX(1,$D38))),AND($E38&gt;0,INDEX(Kalender!CX$81:CX$110,MAX(1,$E38))&gt;INDEX(Kalender!$B$81:$B$110,MAX(1,$E38))),AND($F38&gt;0,INDEX(Kalender!CX$81:CX$110,MAX(1,$F38))&gt;INDEX(Kalender!$B$81:$B$110,MAX(1,$F38)))),2,0))</f>
        <v>0</v>
      </c>
      <c r="CY38" s="5" t="n">
        <f aca="false">IF(Kalender!CY38&lt;&gt;1,0,IF(AND($B38&gt;0,INDEX(Kalender!CY$68:CY$77,MAX(1,$B38))&gt;INDEX(Kalender!$B$68:$B$77,MAX(1,$B38))),1,0)+IF(OR(AND($C38&gt;0,INDEX(Kalender!CY$81:CY$110,MAX(1,$C38))&gt;INDEX(Kalender!$B$81:$B$110,MAX(1,$C38))),AND($D38&gt;0,INDEX(Kalender!CY$81:CY$110,MAX(1,$D38))&gt;INDEX(Kalender!$B$81:$B$110,MAX(1,$D38))),AND($E38&gt;0,INDEX(Kalender!CY$81:CY$110,MAX(1,$E38))&gt;INDEX(Kalender!$B$81:$B$110,MAX(1,$E38))),AND($F38&gt;0,INDEX(Kalender!CY$81:CY$110,MAX(1,$F38))&gt;INDEX(Kalender!$B$81:$B$110,MAX(1,$F38)))),2,0))</f>
        <v>0</v>
      </c>
      <c r="CZ38" s="5" t="n">
        <f aca="false">IF(Kalender!CZ38&lt;&gt;1,0,IF(AND($B38&gt;0,INDEX(Kalender!CZ$68:CZ$77,MAX(1,$B38))&gt;INDEX(Kalender!$B$68:$B$77,MAX(1,$B38))),1,0)+IF(OR(AND($C38&gt;0,INDEX(Kalender!CZ$81:CZ$110,MAX(1,$C38))&gt;INDEX(Kalender!$B$81:$B$110,MAX(1,$C38))),AND($D38&gt;0,INDEX(Kalender!CZ$81:CZ$110,MAX(1,$D38))&gt;INDEX(Kalender!$B$81:$B$110,MAX(1,$D38))),AND($E38&gt;0,INDEX(Kalender!CZ$81:CZ$110,MAX(1,$E38))&gt;INDEX(Kalender!$B$81:$B$110,MAX(1,$E38))),AND($F38&gt;0,INDEX(Kalender!CZ$81:CZ$110,MAX(1,$F38))&gt;INDEX(Kalender!$B$81:$B$110,MAX(1,$F38)))),2,0))</f>
        <v>0</v>
      </c>
      <c r="DA38" s="5" t="n">
        <f aca="false">IF(Kalender!DA38&lt;&gt;1,0,IF(AND($B38&gt;0,INDEX(Kalender!DA$68:DA$77,MAX(1,$B38))&gt;INDEX(Kalender!$B$68:$B$77,MAX(1,$B38))),1,0)+IF(OR(AND($C38&gt;0,INDEX(Kalender!DA$81:DA$110,MAX(1,$C38))&gt;INDEX(Kalender!$B$81:$B$110,MAX(1,$C38))),AND($D38&gt;0,INDEX(Kalender!DA$81:DA$110,MAX(1,$D38))&gt;INDEX(Kalender!$B$81:$B$110,MAX(1,$D38))),AND($E38&gt;0,INDEX(Kalender!DA$81:DA$110,MAX(1,$E38))&gt;INDEX(Kalender!$B$81:$B$110,MAX(1,$E38))),AND($F38&gt;0,INDEX(Kalender!DA$81:DA$110,MAX(1,$F38))&gt;INDEX(Kalender!$B$81:$B$110,MAX(1,$F38)))),2,0))</f>
        <v>0</v>
      </c>
      <c r="DB38" s="5" t="n">
        <f aca="false">IF(Kalender!DB38&lt;&gt;1,0,IF(AND($B38&gt;0,INDEX(Kalender!DB$68:DB$77,MAX(1,$B38))&gt;INDEX(Kalender!$B$68:$B$77,MAX(1,$B38))),1,0)+IF(OR(AND($C38&gt;0,INDEX(Kalender!DB$81:DB$110,MAX(1,$C38))&gt;INDEX(Kalender!$B$81:$B$110,MAX(1,$C38))),AND($D38&gt;0,INDEX(Kalender!DB$81:DB$110,MAX(1,$D38))&gt;INDEX(Kalender!$B$81:$B$110,MAX(1,$D38))),AND($E38&gt;0,INDEX(Kalender!DB$81:DB$110,MAX(1,$E38))&gt;INDEX(Kalender!$B$81:$B$110,MAX(1,$E38))),AND($F38&gt;0,INDEX(Kalender!DB$81:DB$110,MAX(1,$F38))&gt;INDEX(Kalender!$B$81:$B$110,MAX(1,$F38)))),2,0))</f>
        <v>0</v>
      </c>
      <c r="DC38" s="5" t="n">
        <f aca="false">IF(Kalender!DC38&lt;&gt;1,0,IF(AND($B38&gt;0,INDEX(Kalender!DC$68:DC$77,MAX(1,$B38))&gt;INDEX(Kalender!$B$68:$B$77,MAX(1,$B38))),1,0)+IF(OR(AND($C38&gt;0,INDEX(Kalender!DC$81:DC$110,MAX(1,$C38))&gt;INDEX(Kalender!$B$81:$B$110,MAX(1,$C38))),AND($D38&gt;0,INDEX(Kalender!DC$81:DC$110,MAX(1,$D38))&gt;INDEX(Kalender!$B$81:$B$110,MAX(1,$D38))),AND($E38&gt;0,INDEX(Kalender!DC$81:DC$110,MAX(1,$E38))&gt;INDEX(Kalender!$B$81:$B$110,MAX(1,$E38))),AND($F38&gt;0,INDEX(Kalender!DC$81:DC$110,MAX(1,$F38))&gt;INDEX(Kalender!$B$81:$B$110,MAX(1,$F38)))),2,0))</f>
        <v>0</v>
      </c>
      <c r="DD38" s="5" t="n">
        <f aca="false">IF(Kalender!DD38&lt;&gt;1,0,IF(AND($B38&gt;0,INDEX(Kalender!DD$68:DD$77,MAX(1,$B38))&gt;INDEX(Kalender!$B$68:$B$77,MAX(1,$B38))),1,0)+IF(OR(AND($C38&gt;0,INDEX(Kalender!DD$81:DD$110,MAX(1,$C38))&gt;INDEX(Kalender!$B$81:$B$110,MAX(1,$C38))),AND($D38&gt;0,INDEX(Kalender!DD$81:DD$110,MAX(1,$D38))&gt;INDEX(Kalender!$B$81:$B$110,MAX(1,$D38))),AND($E38&gt;0,INDEX(Kalender!DD$81:DD$110,MAX(1,$E38))&gt;INDEX(Kalender!$B$81:$B$110,MAX(1,$E38))),AND($F38&gt;0,INDEX(Kalender!DD$81:DD$110,MAX(1,$F38))&gt;INDEX(Kalender!$B$81:$B$110,MAX(1,$F38)))),2,0))</f>
        <v>0</v>
      </c>
      <c r="DE38" s="5" t="n">
        <f aca="false">IF(Kalender!DE38&lt;&gt;1,0,IF(AND($B38&gt;0,INDEX(Kalender!DE$68:DE$77,MAX(1,$B38))&gt;INDEX(Kalender!$B$68:$B$77,MAX(1,$B38))),1,0)+IF(OR(AND($C38&gt;0,INDEX(Kalender!DE$81:DE$110,MAX(1,$C38))&gt;INDEX(Kalender!$B$81:$B$110,MAX(1,$C38))),AND($D38&gt;0,INDEX(Kalender!DE$81:DE$110,MAX(1,$D38))&gt;INDEX(Kalender!$B$81:$B$110,MAX(1,$D38))),AND($E38&gt;0,INDEX(Kalender!DE$81:DE$110,MAX(1,$E38))&gt;INDEX(Kalender!$B$81:$B$110,MAX(1,$E38))),AND($F38&gt;0,INDEX(Kalender!DE$81:DE$110,MAX(1,$F38))&gt;INDEX(Kalender!$B$81:$B$110,MAX(1,$F38)))),2,0))</f>
        <v>0</v>
      </c>
      <c r="DF38" s="5" t="n">
        <f aca="false">IF(Kalender!DF38&lt;&gt;1,0,IF(AND($B38&gt;0,INDEX(Kalender!DF$68:DF$77,MAX(1,$B38))&gt;INDEX(Kalender!$B$68:$B$77,MAX(1,$B38))),1,0)+IF(OR(AND($C38&gt;0,INDEX(Kalender!DF$81:DF$110,MAX(1,$C38))&gt;INDEX(Kalender!$B$81:$B$110,MAX(1,$C38))),AND($D38&gt;0,INDEX(Kalender!DF$81:DF$110,MAX(1,$D38))&gt;INDEX(Kalender!$B$81:$B$110,MAX(1,$D38))),AND($E38&gt;0,INDEX(Kalender!DF$81:DF$110,MAX(1,$E38))&gt;INDEX(Kalender!$B$81:$B$110,MAX(1,$E38))),AND($F38&gt;0,INDEX(Kalender!DF$81:DF$110,MAX(1,$F38))&gt;INDEX(Kalender!$B$81:$B$110,MAX(1,$F38)))),2,0))</f>
        <v>0</v>
      </c>
      <c r="DG38" s="5" t="n">
        <f aca="false">IF(Kalender!DG38&lt;&gt;1,0,IF(AND($B38&gt;0,INDEX(Kalender!DG$68:DG$77,MAX(1,$B38))&gt;INDEX(Kalender!$B$68:$B$77,MAX(1,$B38))),1,0)+IF(OR(AND($C38&gt;0,INDEX(Kalender!DG$81:DG$110,MAX(1,$C38))&gt;INDEX(Kalender!$B$81:$B$110,MAX(1,$C38))),AND($D38&gt;0,INDEX(Kalender!DG$81:DG$110,MAX(1,$D38))&gt;INDEX(Kalender!$B$81:$B$110,MAX(1,$D38))),AND($E38&gt;0,INDEX(Kalender!DG$81:DG$110,MAX(1,$E38))&gt;INDEX(Kalender!$B$81:$B$110,MAX(1,$E38))),AND($F38&gt;0,INDEX(Kalender!DG$81:DG$110,MAX(1,$F38))&gt;INDEX(Kalender!$B$81:$B$110,MAX(1,$F38)))),2,0))</f>
        <v>0</v>
      </c>
      <c r="DH38" s="5" t="n">
        <f aca="false">IF(Kalender!DH38&lt;&gt;1,0,IF(AND($B38&gt;0,INDEX(Kalender!DH$68:DH$77,MAX(1,$B38))&gt;INDEX(Kalender!$B$68:$B$77,MAX(1,$B38))),1,0)+IF(OR(AND($C38&gt;0,INDEX(Kalender!DH$81:DH$110,MAX(1,$C38))&gt;INDEX(Kalender!$B$81:$B$110,MAX(1,$C38))),AND($D38&gt;0,INDEX(Kalender!DH$81:DH$110,MAX(1,$D38))&gt;INDEX(Kalender!$B$81:$B$110,MAX(1,$D38))),AND($E38&gt;0,INDEX(Kalender!DH$81:DH$110,MAX(1,$E38))&gt;INDEX(Kalender!$B$81:$B$110,MAX(1,$E38))),AND($F38&gt;0,INDEX(Kalender!DH$81:DH$110,MAX(1,$F38))&gt;INDEX(Kalender!$B$81:$B$110,MAX(1,$F38)))),2,0))</f>
        <v>0</v>
      </c>
      <c r="DI38" s="5" t="n">
        <f aca="false">IF(Kalender!DI38&lt;&gt;1,0,IF(AND($B38&gt;0,INDEX(Kalender!DI$68:DI$77,MAX(1,$B38))&gt;INDEX(Kalender!$B$68:$B$77,MAX(1,$B38))),1,0)+IF(OR(AND($C38&gt;0,INDEX(Kalender!DI$81:DI$110,MAX(1,$C38))&gt;INDEX(Kalender!$B$81:$B$110,MAX(1,$C38))),AND($D38&gt;0,INDEX(Kalender!DI$81:DI$110,MAX(1,$D38))&gt;INDEX(Kalender!$B$81:$B$110,MAX(1,$D38))),AND($E38&gt;0,INDEX(Kalender!DI$81:DI$110,MAX(1,$E38))&gt;INDEX(Kalender!$B$81:$B$110,MAX(1,$E38))),AND($F38&gt;0,INDEX(Kalender!DI$81:DI$110,MAX(1,$F38))&gt;INDEX(Kalender!$B$81:$B$110,MAX(1,$F38)))),2,0))</f>
        <v>0</v>
      </c>
      <c r="DJ38" s="5" t="n">
        <f aca="false">IF(Kalender!DJ38&lt;&gt;1,0,IF(AND($B38&gt;0,INDEX(Kalender!DJ$68:DJ$77,MAX(1,$B38))&gt;INDEX(Kalender!$B$68:$B$77,MAX(1,$B38))),1,0)+IF(OR(AND($C38&gt;0,INDEX(Kalender!DJ$81:DJ$110,MAX(1,$C38))&gt;INDEX(Kalender!$B$81:$B$110,MAX(1,$C38))),AND($D38&gt;0,INDEX(Kalender!DJ$81:DJ$110,MAX(1,$D38))&gt;INDEX(Kalender!$B$81:$B$110,MAX(1,$D38))),AND($E38&gt;0,INDEX(Kalender!DJ$81:DJ$110,MAX(1,$E38))&gt;INDEX(Kalender!$B$81:$B$110,MAX(1,$E38))),AND($F38&gt;0,INDEX(Kalender!DJ$81:DJ$110,MAX(1,$F38))&gt;INDEX(Kalender!$B$81:$B$110,MAX(1,$F38)))),2,0))</f>
        <v>0</v>
      </c>
      <c r="DK38" s="5" t="n">
        <f aca="false">IF(Kalender!DK38&lt;&gt;1,0,IF(AND($B38&gt;0,INDEX(Kalender!DK$68:DK$77,MAX(1,$B38))&gt;INDEX(Kalender!$B$68:$B$77,MAX(1,$B38))),1,0)+IF(OR(AND($C38&gt;0,INDEX(Kalender!DK$81:DK$110,MAX(1,$C38))&gt;INDEX(Kalender!$B$81:$B$110,MAX(1,$C38))),AND($D38&gt;0,INDEX(Kalender!DK$81:DK$110,MAX(1,$D38))&gt;INDEX(Kalender!$B$81:$B$110,MAX(1,$D38))),AND($E38&gt;0,INDEX(Kalender!DK$81:DK$110,MAX(1,$E38))&gt;INDEX(Kalender!$B$81:$B$110,MAX(1,$E38))),AND($F38&gt;0,INDEX(Kalender!DK$81:DK$110,MAX(1,$F38))&gt;INDEX(Kalender!$B$81:$B$110,MAX(1,$F38)))),2,0))</f>
        <v>0</v>
      </c>
      <c r="DL38" s="5" t="n">
        <f aca="false">IF(Kalender!DL38&lt;&gt;1,0,IF(AND($B38&gt;0,INDEX(Kalender!DL$68:DL$77,MAX(1,$B38))&gt;INDEX(Kalender!$B$68:$B$77,MAX(1,$B38))),1,0)+IF(OR(AND($C38&gt;0,INDEX(Kalender!DL$81:DL$110,MAX(1,$C38))&gt;INDEX(Kalender!$B$81:$B$110,MAX(1,$C38))),AND($D38&gt;0,INDEX(Kalender!DL$81:DL$110,MAX(1,$D38))&gt;INDEX(Kalender!$B$81:$B$110,MAX(1,$D38))),AND($E38&gt;0,INDEX(Kalender!DL$81:DL$110,MAX(1,$E38))&gt;INDEX(Kalender!$B$81:$B$110,MAX(1,$E38))),AND($F38&gt;0,INDEX(Kalender!DL$81:DL$110,MAX(1,$F38))&gt;INDEX(Kalender!$B$81:$B$110,MAX(1,$F38)))),2,0))</f>
        <v>0</v>
      </c>
      <c r="DM38" s="5" t="n">
        <f aca="false">IF(Kalender!DM38&lt;&gt;1,0,IF(AND($B38&gt;0,INDEX(Kalender!DM$68:DM$77,MAX(1,$B38))&gt;INDEX(Kalender!$B$68:$B$77,MAX(1,$B38))),1,0)+IF(OR(AND($C38&gt;0,INDEX(Kalender!DM$81:DM$110,MAX(1,$C38))&gt;INDEX(Kalender!$B$81:$B$110,MAX(1,$C38))),AND($D38&gt;0,INDEX(Kalender!DM$81:DM$110,MAX(1,$D38))&gt;INDEX(Kalender!$B$81:$B$110,MAX(1,$D38))),AND($E38&gt;0,INDEX(Kalender!DM$81:DM$110,MAX(1,$E38))&gt;INDEX(Kalender!$B$81:$B$110,MAX(1,$E38))),AND($F38&gt;0,INDEX(Kalender!DM$81:DM$110,MAX(1,$F38))&gt;INDEX(Kalender!$B$81:$B$110,MAX(1,$F38)))),2,0))</f>
        <v>0</v>
      </c>
      <c r="DN38" s="5" t="n">
        <f aca="false">IF(Kalender!DN38&lt;&gt;1,0,IF(AND($B38&gt;0,INDEX(Kalender!DN$68:DN$77,MAX(1,$B38))&gt;INDEX(Kalender!$B$68:$B$77,MAX(1,$B38))),1,0)+IF(OR(AND($C38&gt;0,INDEX(Kalender!DN$81:DN$110,MAX(1,$C38))&gt;INDEX(Kalender!$B$81:$B$110,MAX(1,$C38))),AND($D38&gt;0,INDEX(Kalender!DN$81:DN$110,MAX(1,$D38))&gt;INDEX(Kalender!$B$81:$B$110,MAX(1,$D38))),AND($E38&gt;0,INDEX(Kalender!DN$81:DN$110,MAX(1,$E38))&gt;INDEX(Kalender!$B$81:$B$110,MAX(1,$E38))),AND($F38&gt;0,INDEX(Kalender!DN$81:DN$110,MAX(1,$F38))&gt;INDEX(Kalender!$B$81:$B$110,MAX(1,$F38)))),2,0))</f>
        <v>0</v>
      </c>
      <c r="DO38" s="5" t="n">
        <f aca="false">IF(Kalender!DO38&lt;&gt;1,0,IF(AND($B38&gt;0,INDEX(Kalender!DO$68:DO$77,MAX(1,$B38))&gt;INDEX(Kalender!$B$68:$B$77,MAX(1,$B38))),1,0)+IF(OR(AND($C38&gt;0,INDEX(Kalender!DO$81:DO$110,MAX(1,$C38))&gt;INDEX(Kalender!$B$81:$B$110,MAX(1,$C38))),AND($D38&gt;0,INDEX(Kalender!DO$81:DO$110,MAX(1,$D38))&gt;INDEX(Kalender!$B$81:$B$110,MAX(1,$D38))),AND($E38&gt;0,INDEX(Kalender!DO$81:DO$110,MAX(1,$E38))&gt;INDEX(Kalender!$B$81:$B$110,MAX(1,$E38))),AND($F38&gt;0,INDEX(Kalender!DO$81:DO$110,MAX(1,$F38))&gt;INDEX(Kalender!$B$81:$B$110,MAX(1,$F38)))),2,0))</f>
        <v>0</v>
      </c>
      <c r="DP38" s="5" t="n">
        <f aca="false">IF(Kalender!DP38&lt;&gt;1,0,IF(AND($B38&gt;0,INDEX(Kalender!DP$68:DP$77,MAX(1,$B38))&gt;INDEX(Kalender!$B$68:$B$77,MAX(1,$B38))),1,0)+IF(OR(AND($C38&gt;0,INDEX(Kalender!DP$81:DP$110,MAX(1,$C38))&gt;INDEX(Kalender!$B$81:$B$110,MAX(1,$C38))),AND($D38&gt;0,INDEX(Kalender!DP$81:DP$110,MAX(1,$D38))&gt;INDEX(Kalender!$B$81:$B$110,MAX(1,$D38))),AND($E38&gt;0,INDEX(Kalender!DP$81:DP$110,MAX(1,$E38))&gt;INDEX(Kalender!$B$81:$B$110,MAX(1,$E38))),AND($F38&gt;0,INDEX(Kalender!DP$81:DP$110,MAX(1,$F38))&gt;INDEX(Kalender!$B$81:$B$110,MAX(1,$F38)))),2,0))</f>
        <v>0</v>
      </c>
      <c r="DQ38" s="5" t="n">
        <f aca="false">IF(Kalender!DQ38&lt;&gt;1,0,IF(AND($B38&gt;0,INDEX(Kalender!DQ$68:DQ$77,MAX(1,$B38))&gt;INDEX(Kalender!$B$68:$B$77,MAX(1,$B38))),1,0)+IF(OR(AND($C38&gt;0,INDEX(Kalender!DQ$81:DQ$110,MAX(1,$C38))&gt;INDEX(Kalender!$B$81:$B$110,MAX(1,$C38))),AND($D38&gt;0,INDEX(Kalender!DQ$81:DQ$110,MAX(1,$D38))&gt;INDEX(Kalender!$B$81:$B$110,MAX(1,$D38))),AND($E38&gt;0,INDEX(Kalender!DQ$81:DQ$110,MAX(1,$E38))&gt;INDEX(Kalender!$B$81:$B$110,MAX(1,$E38))),AND($F38&gt;0,INDEX(Kalender!DQ$81:DQ$110,MAX(1,$F38))&gt;INDEX(Kalender!$B$81:$B$110,MAX(1,$F38)))),2,0))</f>
        <v>0</v>
      </c>
      <c r="DR38" s="5" t="n">
        <f aca="false">IF(Kalender!DR38&lt;&gt;1,0,IF(AND($B38&gt;0,INDEX(Kalender!DR$68:DR$77,MAX(1,$B38))&gt;INDEX(Kalender!$B$68:$B$77,MAX(1,$B38))),1,0)+IF(OR(AND($C38&gt;0,INDEX(Kalender!DR$81:DR$110,MAX(1,$C38))&gt;INDEX(Kalender!$B$81:$B$110,MAX(1,$C38))),AND($D38&gt;0,INDEX(Kalender!DR$81:DR$110,MAX(1,$D38))&gt;INDEX(Kalender!$B$81:$B$110,MAX(1,$D38))),AND($E38&gt;0,INDEX(Kalender!DR$81:DR$110,MAX(1,$E38))&gt;INDEX(Kalender!$B$81:$B$110,MAX(1,$E38))),AND($F38&gt;0,INDEX(Kalender!DR$81:DR$110,MAX(1,$F38))&gt;INDEX(Kalender!$B$81:$B$110,MAX(1,$F38)))),2,0))</f>
        <v>0</v>
      </c>
      <c r="DS38" s="5" t="n">
        <f aca="false">IF(Kalender!DS38&lt;&gt;1,0,IF(AND($B38&gt;0,INDEX(Kalender!DS$68:DS$77,MAX(1,$B38))&gt;INDEX(Kalender!$B$68:$B$77,MAX(1,$B38))),1,0)+IF(OR(AND($C38&gt;0,INDEX(Kalender!DS$81:DS$110,MAX(1,$C38))&gt;INDEX(Kalender!$B$81:$B$110,MAX(1,$C38))),AND($D38&gt;0,INDEX(Kalender!DS$81:DS$110,MAX(1,$D38))&gt;INDEX(Kalender!$B$81:$B$110,MAX(1,$D38))),AND($E38&gt;0,INDEX(Kalender!DS$81:DS$110,MAX(1,$E38))&gt;INDEX(Kalender!$B$81:$B$110,MAX(1,$E38))),AND($F38&gt;0,INDEX(Kalender!DS$81:DS$110,MAX(1,$F38))&gt;INDEX(Kalender!$B$81:$B$110,MAX(1,$F38)))),2,0))</f>
        <v>0</v>
      </c>
      <c r="DT38" s="5" t="n">
        <f aca="false">IF(Kalender!DT38&lt;&gt;1,0,IF(AND($B38&gt;0,INDEX(Kalender!DT$68:DT$77,MAX(1,$B38))&gt;INDEX(Kalender!$B$68:$B$77,MAX(1,$B38))),1,0)+IF(OR(AND($C38&gt;0,INDEX(Kalender!DT$81:DT$110,MAX(1,$C38))&gt;INDEX(Kalender!$B$81:$B$110,MAX(1,$C38))),AND($D38&gt;0,INDEX(Kalender!DT$81:DT$110,MAX(1,$D38))&gt;INDEX(Kalender!$B$81:$B$110,MAX(1,$D38))),AND($E38&gt;0,INDEX(Kalender!DT$81:DT$110,MAX(1,$E38))&gt;INDEX(Kalender!$B$81:$B$110,MAX(1,$E38))),AND($F38&gt;0,INDEX(Kalender!DT$81:DT$110,MAX(1,$F38))&gt;INDEX(Kalender!$B$81:$B$110,MAX(1,$F38)))),2,0))</f>
        <v>0</v>
      </c>
      <c r="DU38" s="5" t="n">
        <f aca="false">IF(Kalender!DU38&lt;&gt;1,0,IF(AND($B38&gt;0,INDEX(Kalender!DU$68:DU$77,MAX(1,$B38))&gt;INDEX(Kalender!$B$68:$B$77,MAX(1,$B38))),1,0)+IF(OR(AND($C38&gt;0,INDEX(Kalender!DU$81:DU$110,MAX(1,$C38))&gt;INDEX(Kalender!$B$81:$B$110,MAX(1,$C38))),AND($D38&gt;0,INDEX(Kalender!DU$81:DU$110,MAX(1,$D38))&gt;INDEX(Kalender!$B$81:$B$110,MAX(1,$D38))),AND($E38&gt;0,INDEX(Kalender!DU$81:DU$110,MAX(1,$E38))&gt;INDEX(Kalender!$B$81:$B$110,MAX(1,$E38))),AND($F38&gt;0,INDEX(Kalender!DU$81:DU$110,MAX(1,$F38))&gt;INDEX(Kalender!$B$81:$B$110,MAX(1,$F38)))),2,0))</f>
        <v>0</v>
      </c>
      <c r="DV38" s="5" t="n">
        <f aca="false">IF(Kalender!DV38&lt;&gt;1,0,IF(AND($B38&gt;0,INDEX(Kalender!DV$68:DV$77,MAX(1,$B38))&gt;INDEX(Kalender!$B$68:$B$77,MAX(1,$B38))),1,0)+IF(OR(AND($C38&gt;0,INDEX(Kalender!DV$81:DV$110,MAX(1,$C38))&gt;INDEX(Kalender!$B$81:$B$110,MAX(1,$C38))),AND($D38&gt;0,INDEX(Kalender!DV$81:DV$110,MAX(1,$D38))&gt;INDEX(Kalender!$B$81:$B$110,MAX(1,$D38))),AND($E38&gt;0,INDEX(Kalender!DV$81:DV$110,MAX(1,$E38))&gt;INDEX(Kalender!$B$81:$B$110,MAX(1,$E38))),AND($F38&gt;0,INDEX(Kalender!DV$81:DV$110,MAX(1,$F38))&gt;INDEX(Kalender!$B$81:$B$110,MAX(1,$F38)))),2,0))</f>
        <v>0</v>
      </c>
      <c r="DW38" s="5" t="n">
        <f aca="false">IF(Kalender!DW38&lt;&gt;1,0,IF(AND($B38&gt;0,INDEX(Kalender!DW$68:DW$77,MAX(1,$B38))&gt;INDEX(Kalender!$B$68:$B$77,MAX(1,$B38))),1,0)+IF(OR(AND($C38&gt;0,INDEX(Kalender!DW$81:DW$110,MAX(1,$C38))&gt;INDEX(Kalender!$B$81:$B$110,MAX(1,$C38))),AND($D38&gt;0,INDEX(Kalender!DW$81:DW$110,MAX(1,$D38))&gt;INDEX(Kalender!$B$81:$B$110,MAX(1,$D38))),AND($E38&gt;0,INDEX(Kalender!DW$81:DW$110,MAX(1,$E38))&gt;INDEX(Kalender!$B$81:$B$110,MAX(1,$E38))),AND($F38&gt;0,INDEX(Kalender!DW$81:DW$110,MAX(1,$F38))&gt;INDEX(Kalender!$B$81:$B$110,MAX(1,$F38)))),2,0))</f>
        <v>0</v>
      </c>
      <c r="DX38" s="5" t="n">
        <f aca="false">IF(Kalender!DX38&lt;&gt;1,0,IF(AND($B38&gt;0,INDEX(Kalender!DX$68:DX$77,MAX(1,$B38))&gt;INDEX(Kalender!$B$68:$B$77,MAX(1,$B38))),1,0)+IF(OR(AND($C38&gt;0,INDEX(Kalender!DX$81:DX$110,MAX(1,$C38))&gt;INDEX(Kalender!$B$81:$B$110,MAX(1,$C38))),AND($D38&gt;0,INDEX(Kalender!DX$81:DX$110,MAX(1,$D38))&gt;INDEX(Kalender!$B$81:$B$110,MAX(1,$D38))),AND($E38&gt;0,INDEX(Kalender!DX$81:DX$110,MAX(1,$E38))&gt;INDEX(Kalender!$B$81:$B$110,MAX(1,$E38))),AND($F38&gt;0,INDEX(Kalender!DX$81:DX$110,MAX(1,$F38))&gt;INDEX(Kalender!$B$81:$B$110,MAX(1,$F38)))),2,0))</f>
        <v>0</v>
      </c>
      <c r="DY38" s="5" t="n">
        <f aca="false">IF(Kalender!DY38&lt;&gt;1,0,IF(AND($B38&gt;0,INDEX(Kalender!DY$68:DY$77,MAX(1,$B38))&gt;INDEX(Kalender!$B$68:$B$77,MAX(1,$B38))),1,0)+IF(OR(AND($C38&gt;0,INDEX(Kalender!DY$81:DY$110,MAX(1,$C38))&gt;INDEX(Kalender!$B$81:$B$110,MAX(1,$C38))),AND($D38&gt;0,INDEX(Kalender!DY$81:DY$110,MAX(1,$D38))&gt;INDEX(Kalender!$B$81:$B$110,MAX(1,$D38))),AND($E38&gt;0,INDEX(Kalender!DY$81:DY$110,MAX(1,$E38))&gt;INDEX(Kalender!$B$81:$B$110,MAX(1,$E38))),AND($F38&gt;0,INDEX(Kalender!DY$81:DY$110,MAX(1,$F38))&gt;INDEX(Kalender!$B$81:$B$110,MAX(1,$F38)))),2,0))</f>
        <v>0</v>
      </c>
      <c r="DZ38" s="5" t="n">
        <f aca="false">IF(Kalender!DZ38&lt;&gt;1,0,IF(AND($B38&gt;0,INDEX(Kalender!DZ$68:DZ$77,MAX(1,$B38))&gt;INDEX(Kalender!$B$68:$B$77,MAX(1,$B38))),1,0)+IF(OR(AND($C38&gt;0,INDEX(Kalender!DZ$81:DZ$110,MAX(1,$C38))&gt;INDEX(Kalender!$B$81:$B$110,MAX(1,$C38))),AND($D38&gt;0,INDEX(Kalender!DZ$81:DZ$110,MAX(1,$D38))&gt;INDEX(Kalender!$B$81:$B$110,MAX(1,$D38))),AND($E38&gt;0,INDEX(Kalender!DZ$81:DZ$110,MAX(1,$E38))&gt;INDEX(Kalender!$B$81:$B$110,MAX(1,$E38))),AND($F38&gt;0,INDEX(Kalender!DZ$81:DZ$110,MAX(1,$F38))&gt;INDEX(Kalender!$B$81:$B$110,MAX(1,$F38)))),2,0))</f>
        <v>0</v>
      </c>
      <c r="EA38" s="5" t="n">
        <f aca="false">IF(Kalender!EA38&lt;&gt;1,0,IF(AND($B38&gt;0,INDEX(Kalender!EA$68:EA$77,MAX(1,$B38))&gt;INDEX(Kalender!$B$68:$B$77,MAX(1,$B38))),1,0)+IF(OR(AND($C38&gt;0,INDEX(Kalender!EA$81:EA$110,MAX(1,$C38))&gt;INDEX(Kalender!$B$81:$B$110,MAX(1,$C38))),AND($D38&gt;0,INDEX(Kalender!EA$81:EA$110,MAX(1,$D38))&gt;INDEX(Kalender!$B$81:$B$110,MAX(1,$D38))),AND($E38&gt;0,INDEX(Kalender!EA$81:EA$110,MAX(1,$E38))&gt;INDEX(Kalender!$B$81:$B$110,MAX(1,$E38))),AND($F38&gt;0,INDEX(Kalender!EA$81:EA$110,MAX(1,$F38))&gt;INDEX(Kalender!$B$81:$B$110,MAX(1,$F38)))),2,0))</f>
        <v>0</v>
      </c>
      <c r="EB38" s="5" t="n">
        <f aca="false">IF(Kalender!EB38&lt;&gt;1,0,IF(AND($B38&gt;0,INDEX(Kalender!EB$68:EB$77,MAX(1,$B38))&gt;INDEX(Kalender!$B$68:$B$77,MAX(1,$B38))),1,0)+IF(OR(AND($C38&gt;0,INDEX(Kalender!EB$81:EB$110,MAX(1,$C38))&gt;INDEX(Kalender!$B$81:$B$110,MAX(1,$C38))),AND($D38&gt;0,INDEX(Kalender!EB$81:EB$110,MAX(1,$D38))&gt;INDEX(Kalender!$B$81:$B$110,MAX(1,$D38))),AND($E38&gt;0,INDEX(Kalender!EB$81:EB$110,MAX(1,$E38))&gt;INDEX(Kalender!$B$81:$B$110,MAX(1,$E38))),AND($F38&gt;0,INDEX(Kalender!EB$81:EB$110,MAX(1,$F38))&gt;INDEX(Kalender!$B$81:$B$110,MAX(1,$F38)))),2,0))</f>
        <v>0</v>
      </c>
      <c r="EC38" s="5" t="n">
        <f aca="false">IF(Kalender!EC38&lt;&gt;1,0,IF(AND($B38&gt;0,INDEX(Kalender!EC$68:EC$77,MAX(1,$B38))&gt;INDEX(Kalender!$B$68:$B$77,MAX(1,$B38))),1,0)+IF(OR(AND($C38&gt;0,INDEX(Kalender!EC$81:EC$110,MAX(1,$C38))&gt;INDEX(Kalender!$B$81:$B$110,MAX(1,$C38))),AND($D38&gt;0,INDEX(Kalender!EC$81:EC$110,MAX(1,$D38))&gt;INDEX(Kalender!$B$81:$B$110,MAX(1,$D38))),AND($E38&gt;0,INDEX(Kalender!EC$81:EC$110,MAX(1,$E38))&gt;INDEX(Kalender!$B$81:$B$110,MAX(1,$E38))),AND($F38&gt;0,INDEX(Kalender!EC$81:EC$110,MAX(1,$F38))&gt;INDEX(Kalender!$B$81:$B$110,MAX(1,$F38)))),2,0))</f>
        <v>0</v>
      </c>
      <c r="ED38" s="5" t="n">
        <f aca="false">IF(Kalender!ED38&lt;&gt;1,0,IF(AND($B38&gt;0,INDEX(Kalender!ED$68:ED$77,MAX(1,$B38))&gt;INDEX(Kalender!$B$68:$B$77,MAX(1,$B38))),1,0)+IF(OR(AND($C38&gt;0,INDEX(Kalender!ED$81:ED$110,MAX(1,$C38))&gt;INDEX(Kalender!$B$81:$B$110,MAX(1,$C38))),AND($D38&gt;0,INDEX(Kalender!ED$81:ED$110,MAX(1,$D38))&gt;INDEX(Kalender!$B$81:$B$110,MAX(1,$D38))),AND($E38&gt;0,INDEX(Kalender!ED$81:ED$110,MAX(1,$E38))&gt;INDEX(Kalender!$B$81:$B$110,MAX(1,$E38))),AND($F38&gt;0,INDEX(Kalender!ED$81:ED$110,MAX(1,$F38))&gt;INDEX(Kalender!$B$81:$B$110,MAX(1,$F38)))),2,0))</f>
        <v>0</v>
      </c>
      <c r="EE38" s="5" t="n">
        <f aca="false">IF(Kalender!EE38&lt;&gt;1,0,IF(AND($B38&gt;0,INDEX(Kalender!EE$68:EE$77,MAX(1,$B38))&gt;INDEX(Kalender!$B$68:$B$77,MAX(1,$B38))),1,0)+IF(OR(AND($C38&gt;0,INDEX(Kalender!EE$81:EE$110,MAX(1,$C38))&gt;INDEX(Kalender!$B$81:$B$110,MAX(1,$C38))),AND($D38&gt;0,INDEX(Kalender!EE$81:EE$110,MAX(1,$D38))&gt;INDEX(Kalender!$B$81:$B$110,MAX(1,$D38))),AND($E38&gt;0,INDEX(Kalender!EE$81:EE$110,MAX(1,$E38))&gt;INDEX(Kalender!$B$81:$B$110,MAX(1,$E38))),AND($F38&gt;0,INDEX(Kalender!EE$81:EE$110,MAX(1,$F38))&gt;INDEX(Kalender!$B$81:$B$110,MAX(1,$F38)))),2,0))</f>
        <v>0</v>
      </c>
      <c r="EF38" s="5" t="n">
        <f aca="false">IF(Kalender!EF38&lt;&gt;1,0,IF(AND($B38&gt;0,INDEX(Kalender!EF$68:EF$77,MAX(1,$B38))&gt;INDEX(Kalender!$B$68:$B$77,MAX(1,$B38))),1,0)+IF(OR(AND($C38&gt;0,INDEX(Kalender!EF$81:EF$110,MAX(1,$C38))&gt;INDEX(Kalender!$B$81:$B$110,MAX(1,$C38))),AND($D38&gt;0,INDEX(Kalender!EF$81:EF$110,MAX(1,$D38))&gt;INDEX(Kalender!$B$81:$B$110,MAX(1,$D38))),AND($E38&gt;0,INDEX(Kalender!EF$81:EF$110,MAX(1,$E38))&gt;INDEX(Kalender!$B$81:$B$110,MAX(1,$E38))),AND($F38&gt;0,INDEX(Kalender!EF$81:EF$110,MAX(1,$F38))&gt;INDEX(Kalender!$B$81:$B$110,MAX(1,$F38)))),2,0))</f>
        <v>0</v>
      </c>
      <c r="EG38" s="5" t="n">
        <f aca="false">IF(Kalender!EG38&lt;&gt;1,0,IF(AND($B38&gt;0,INDEX(Kalender!EG$68:EG$77,MAX(1,$B38))&gt;INDEX(Kalender!$B$68:$B$77,MAX(1,$B38))),1,0)+IF(OR(AND($C38&gt;0,INDEX(Kalender!EG$81:EG$110,MAX(1,$C38))&gt;INDEX(Kalender!$B$81:$B$110,MAX(1,$C38))),AND($D38&gt;0,INDEX(Kalender!EG$81:EG$110,MAX(1,$D38))&gt;INDEX(Kalender!$B$81:$B$110,MAX(1,$D38))),AND($E38&gt;0,INDEX(Kalender!EG$81:EG$110,MAX(1,$E38))&gt;INDEX(Kalender!$B$81:$B$110,MAX(1,$E38))),AND($F38&gt;0,INDEX(Kalender!EG$81:EG$110,MAX(1,$F38))&gt;INDEX(Kalender!$B$81:$B$110,MAX(1,$F38)))),2,0))</f>
        <v>0</v>
      </c>
      <c r="EH38" s="5" t="n">
        <f aca="false">IF(Kalender!EH38&lt;&gt;1,0,IF(AND($B38&gt;0,INDEX(Kalender!EH$68:EH$77,MAX(1,$B38))&gt;INDEX(Kalender!$B$68:$B$77,MAX(1,$B38))),1,0)+IF(OR(AND($C38&gt;0,INDEX(Kalender!EH$81:EH$110,MAX(1,$C38))&gt;INDEX(Kalender!$B$81:$B$110,MAX(1,$C38))),AND($D38&gt;0,INDEX(Kalender!EH$81:EH$110,MAX(1,$D38))&gt;INDEX(Kalender!$B$81:$B$110,MAX(1,$D38))),AND($E38&gt;0,INDEX(Kalender!EH$81:EH$110,MAX(1,$E38))&gt;INDEX(Kalender!$B$81:$B$110,MAX(1,$E38))),AND($F38&gt;0,INDEX(Kalender!EH$81:EH$110,MAX(1,$F38))&gt;INDEX(Kalender!$B$81:$B$110,MAX(1,$F38)))),2,0))</f>
        <v>0</v>
      </c>
      <c r="EI38" s="5" t="n">
        <f aca="false">IF(Kalender!EI38&lt;&gt;1,0,IF(AND($B38&gt;0,INDEX(Kalender!EI$68:EI$77,MAX(1,$B38))&gt;INDEX(Kalender!$B$68:$B$77,MAX(1,$B38))),1,0)+IF(OR(AND($C38&gt;0,INDEX(Kalender!EI$81:EI$110,MAX(1,$C38))&gt;INDEX(Kalender!$B$81:$B$110,MAX(1,$C38))),AND($D38&gt;0,INDEX(Kalender!EI$81:EI$110,MAX(1,$D38))&gt;INDEX(Kalender!$B$81:$B$110,MAX(1,$D38))),AND($E38&gt;0,INDEX(Kalender!EI$81:EI$110,MAX(1,$E38))&gt;INDEX(Kalender!$B$81:$B$110,MAX(1,$E38))),AND($F38&gt;0,INDEX(Kalender!EI$81:EI$110,MAX(1,$F38))&gt;INDEX(Kalender!$B$81:$B$110,MAX(1,$F38)))),2,0))</f>
        <v>0</v>
      </c>
      <c r="EJ38" s="5" t="n">
        <f aca="false">IF(Kalender!EJ38&lt;&gt;1,0,IF(AND($B38&gt;0,INDEX(Kalender!EJ$68:EJ$77,MAX(1,$B38))&gt;INDEX(Kalender!$B$68:$B$77,MAX(1,$B38))),1,0)+IF(OR(AND($C38&gt;0,INDEX(Kalender!EJ$81:EJ$110,MAX(1,$C38))&gt;INDEX(Kalender!$B$81:$B$110,MAX(1,$C38))),AND($D38&gt;0,INDEX(Kalender!EJ$81:EJ$110,MAX(1,$D38))&gt;INDEX(Kalender!$B$81:$B$110,MAX(1,$D38))),AND($E38&gt;0,INDEX(Kalender!EJ$81:EJ$110,MAX(1,$E38))&gt;INDEX(Kalender!$B$81:$B$110,MAX(1,$E38))),AND($F38&gt;0,INDEX(Kalender!EJ$81:EJ$110,MAX(1,$F38))&gt;INDEX(Kalender!$B$81:$B$110,MAX(1,$F38)))),2,0))</f>
        <v>0</v>
      </c>
      <c r="EK38" s="5" t="n">
        <f aca="false">IF(Kalender!EK38&lt;&gt;1,0,IF(AND($B38&gt;0,INDEX(Kalender!EK$68:EK$77,MAX(1,$B38))&gt;INDEX(Kalender!$B$68:$B$77,MAX(1,$B38))),1,0)+IF(OR(AND($C38&gt;0,INDEX(Kalender!EK$81:EK$110,MAX(1,$C38))&gt;INDEX(Kalender!$B$81:$B$110,MAX(1,$C38))),AND($D38&gt;0,INDEX(Kalender!EK$81:EK$110,MAX(1,$D38))&gt;INDEX(Kalender!$B$81:$B$110,MAX(1,$D38))),AND($E38&gt;0,INDEX(Kalender!EK$81:EK$110,MAX(1,$E38))&gt;INDEX(Kalender!$B$81:$B$110,MAX(1,$E38))),AND($F38&gt;0,INDEX(Kalender!EK$81:EK$110,MAX(1,$F38))&gt;INDEX(Kalender!$B$81:$B$110,MAX(1,$F38)))),2,0))</f>
        <v>0</v>
      </c>
      <c r="EL38" s="5" t="n">
        <f aca="false">IF(Kalender!EL38&lt;&gt;1,0,IF(AND($B38&gt;0,INDEX(Kalender!EL$68:EL$77,MAX(1,$B38))&gt;INDEX(Kalender!$B$68:$B$77,MAX(1,$B38))),1,0)+IF(OR(AND($C38&gt;0,INDEX(Kalender!EL$81:EL$110,MAX(1,$C38))&gt;INDEX(Kalender!$B$81:$B$110,MAX(1,$C38))),AND($D38&gt;0,INDEX(Kalender!EL$81:EL$110,MAX(1,$D38))&gt;INDEX(Kalender!$B$81:$B$110,MAX(1,$D38))),AND($E38&gt;0,INDEX(Kalender!EL$81:EL$110,MAX(1,$E38))&gt;INDEX(Kalender!$B$81:$B$110,MAX(1,$E38))),AND($F38&gt;0,INDEX(Kalender!EL$81:EL$110,MAX(1,$F38))&gt;INDEX(Kalender!$B$81:$B$110,MAX(1,$F38)))),2,0))</f>
        <v>0</v>
      </c>
      <c r="EM38" s="5" t="n">
        <f aca="false">IF(Kalender!EM38&lt;&gt;1,0,IF(AND($B38&gt;0,INDEX(Kalender!EM$68:EM$77,MAX(1,$B38))&gt;INDEX(Kalender!$B$68:$B$77,MAX(1,$B38))),1,0)+IF(OR(AND($C38&gt;0,INDEX(Kalender!EM$81:EM$110,MAX(1,$C38))&gt;INDEX(Kalender!$B$81:$B$110,MAX(1,$C38))),AND($D38&gt;0,INDEX(Kalender!EM$81:EM$110,MAX(1,$D38))&gt;INDEX(Kalender!$B$81:$B$110,MAX(1,$D38))),AND($E38&gt;0,INDEX(Kalender!EM$81:EM$110,MAX(1,$E38))&gt;INDEX(Kalender!$B$81:$B$110,MAX(1,$E38))),AND($F38&gt;0,INDEX(Kalender!EM$81:EM$110,MAX(1,$F38))&gt;INDEX(Kalender!$B$81:$B$110,MAX(1,$F38)))),2,0))</f>
        <v>0</v>
      </c>
      <c r="EN38" s="5" t="n">
        <f aca="false">IF(Kalender!EN38&lt;&gt;1,0,IF(AND($B38&gt;0,INDEX(Kalender!EN$68:EN$77,MAX(1,$B38))&gt;INDEX(Kalender!$B$68:$B$77,MAX(1,$B38))),1,0)+IF(OR(AND($C38&gt;0,INDEX(Kalender!EN$81:EN$110,MAX(1,$C38))&gt;INDEX(Kalender!$B$81:$B$110,MAX(1,$C38))),AND($D38&gt;0,INDEX(Kalender!EN$81:EN$110,MAX(1,$D38))&gt;INDEX(Kalender!$B$81:$B$110,MAX(1,$D38))),AND($E38&gt;0,INDEX(Kalender!EN$81:EN$110,MAX(1,$E38))&gt;INDEX(Kalender!$B$81:$B$110,MAX(1,$E38))),AND($F38&gt;0,INDEX(Kalender!EN$81:EN$110,MAX(1,$F38))&gt;INDEX(Kalender!$B$81:$B$110,MAX(1,$F38)))),2,0))</f>
        <v>0</v>
      </c>
      <c r="EO38" s="5" t="n">
        <f aca="false">IF(Kalender!EO38&lt;&gt;1,0,IF(AND($B38&gt;0,INDEX(Kalender!EO$68:EO$77,MAX(1,$B38))&gt;INDEX(Kalender!$B$68:$B$77,MAX(1,$B38))),1,0)+IF(OR(AND($C38&gt;0,INDEX(Kalender!EO$81:EO$110,MAX(1,$C38))&gt;INDEX(Kalender!$B$81:$B$110,MAX(1,$C38))),AND($D38&gt;0,INDEX(Kalender!EO$81:EO$110,MAX(1,$D38))&gt;INDEX(Kalender!$B$81:$B$110,MAX(1,$D38))),AND($E38&gt;0,INDEX(Kalender!EO$81:EO$110,MAX(1,$E38))&gt;INDEX(Kalender!$B$81:$B$110,MAX(1,$E38))),AND($F38&gt;0,INDEX(Kalender!EO$81:EO$110,MAX(1,$F38))&gt;INDEX(Kalender!$B$81:$B$110,MAX(1,$F38)))),2,0))</f>
        <v>0</v>
      </c>
      <c r="EP38" s="5" t="n">
        <f aca="false">IF(Kalender!EP38&lt;&gt;1,0,IF(AND($B38&gt;0,INDEX(Kalender!EP$68:EP$77,MAX(1,$B38))&gt;INDEX(Kalender!$B$68:$B$77,MAX(1,$B38))),1,0)+IF(OR(AND($C38&gt;0,INDEX(Kalender!EP$81:EP$110,MAX(1,$C38))&gt;INDEX(Kalender!$B$81:$B$110,MAX(1,$C38))),AND($D38&gt;0,INDEX(Kalender!EP$81:EP$110,MAX(1,$D38))&gt;INDEX(Kalender!$B$81:$B$110,MAX(1,$D38))),AND($E38&gt;0,INDEX(Kalender!EP$81:EP$110,MAX(1,$E38))&gt;INDEX(Kalender!$B$81:$B$110,MAX(1,$E38))),AND($F38&gt;0,INDEX(Kalender!EP$81:EP$110,MAX(1,$F38))&gt;INDEX(Kalender!$B$81:$B$110,MAX(1,$F38)))),2,0))</f>
        <v>0</v>
      </c>
      <c r="EQ38" s="5" t="n">
        <f aca="false">IF(Kalender!EQ38&lt;&gt;1,0,IF(AND($B38&gt;0,INDEX(Kalender!EQ$68:EQ$77,MAX(1,$B38))&gt;INDEX(Kalender!$B$68:$B$77,MAX(1,$B38))),1,0)+IF(OR(AND($C38&gt;0,INDEX(Kalender!EQ$81:EQ$110,MAX(1,$C38))&gt;INDEX(Kalender!$B$81:$B$110,MAX(1,$C38))),AND($D38&gt;0,INDEX(Kalender!EQ$81:EQ$110,MAX(1,$D38))&gt;INDEX(Kalender!$B$81:$B$110,MAX(1,$D38))),AND($E38&gt;0,INDEX(Kalender!EQ$81:EQ$110,MAX(1,$E38))&gt;INDEX(Kalender!$B$81:$B$110,MAX(1,$E38))),AND($F38&gt;0,INDEX(Kalender!EQ$81:EQ$110,MAX(1,$F38))&gt;INDEX(Kalender!$B$81:$B$110,MAX(1,$F38)))),2,0))</f>
        <v>0</v>
      </c>
      <c r="ER38" s="5" t="n">
        <f aca="false">IF(Kalender!ER38&lt;&gt;1,0,IF(AND($B38&gt;0,INDEX(Kalender!ER$68:ER$77,MAX(1,$B38))&gt;INDEX(Kalender!$B$68:$B$77,MAX(1,$B38))),1,0)+IF(OR(AND($C38&gt;0,INDEX(Kalender!ER$81:ER$110,MAX(1,$C38))&gt;INDEX(Kalender!$B$81:$B$110,MAX(1,$C38))),AND($D38&gt;0,INDEX(Kalender!ER$81:ER$110,MAX(1,$D38))&gt;INDEX(Kalender!$B$81:$B$110,MAX(1,$D38))),AND($E38&gt;0,INDEX(Kalender!ER$81:ER$110,MAX(1,$E38))&gt;INDEX(Kalender!$B$81:$B$110,MAX(1,$E38))),AND($F38&gt;0,INDEX(Kalender!ER$81:ER$110,MAX(1,$F38))&gt;INDEX(Kalender!$B$81:$B$110,MAX(1,$F38)))),2,0))</f>
        <v>0</v>
      </c>
      <c r="ES38" s="5" t="n">
        <f aca="false">IF(Kalender!ES38&lt;&gt;1,0,IF(AND($B38&gt;0,INDEX(Kalender!ES$68:ES$77,MAX(1,$B38))&gt;INDEX(Kalender!$B$68:$B$77,MAX(1,$B38))),1,0)+IF(OR(AND($C38&gt;0,INDEX(Kalender!ES$81:ES$110,MAX(1,$C38))&gt;INDEX(Kalender!$B$81:$B$110,MAX(1,$C38))),AND($D38&gt;0,INDEX(Kalender!ES$81:ES$110,MAX(1,$D38))&gt;INDEX(Kalender!$B$81:$B$110,MAX(1,$D38))),AND($E38&gt;0,INDEX(Kalender!ES$81:ES$110,MAX(1,$E38))&gt;INDEX(Kalender!$B$81:$B$110,MAX(1,$E38))),AND($F38&gt;0,INDEX(Kalender!ES$81:ES$110,MAX(1,$F38))&gt;INDEX(Kalender!$B$81:$B$110,MAX(1,$F38)))),2,0))</f>
        <v>0</v>
      </c>
      <c r="ET38" s="5" t="n">
        <f aca="false">IF(Kalender!ET38&lt;&gt;1,0,IF(AND($B38&gt;0,INDEX(Kalender!ET$68:ET$77,MAX(1,$B38))&gt;INDEX(Kalender!$B$68:$B$77,MAX(1,$B38))),1,0)+IF(OR(AND($C38&gt;0,INDEX(Kalender!ET$81:ET$110,MAX(1,$C38))&gt;INDEX(Kalender!$B$81:$B$110,MAX(1,$C38))),AND($D38&gt;0,INDEX(Kalender!ET$81:ET$110,MAX(1,$D38))&gt;INDEX(Kalender!$B$81:$B$110,MAX(1,$D38))),AND($E38&gt;0,INDEX(Kalender!ET$81:ET$110,MAX(1,$E38))&gt;INDEX(Kalender!$B$81:$B$110,MAX(1,$E38))),AND($F38&gt;0,INDEX(Kalender!ET$81:ET$110,MAX(1,$F38))&gt;INDEX(Kalender!$B$81:$B$110,MAX(1,$F38)))),2,0))</f>
        <v>0</v>
      </c>
      <c r="EU38" s="5" t="n">
        <f aca="false">IF(Kalender!EU38&lt;&gt;1,0,IF(AND($B38&gt;0,INDEX(Kalender!EU$68:EU$77,MAX(1,$B38))&gt;INDEX(Kalender!$B$68:$B$77,MAX(1,$B38))),1,0)+IF(OR(AND($C38&gt;0,INDEX(Kalender!EU$81:EU$110,MAX(1,$C38))&gt;INDEX(Kalender!$B$81:$B$110,MAX(1,$C38))),AND($D38&gt;0,INDEX(Kalender!EU$81:EU$110,MAX(1,$D38))&gt;INDEX(Kalender!$B$81:$B$110,MAX(1,$D38))),AND($E38&gt;0,INDEX(Kalender!EU$81:EU$110,MAX(1,$E38))&gt;INDEX(Kalender!$B$81:$B$110,MAX(1,$E38))),AND($F38&gt;0,INDEX(Kalender!EU$81:EU$110,MAX(1,$F38))&gt;INDEX(Kalender!$B$81:$B$110,MAX(1,$F38)))),2,0))</f>
        <v>0</v>
      </c>
      <c r="EV38" s="5" t="n">
        <f aca="false">IF(Kalender!EV38&lt;&gt;1,0,IF(AND($B38&gt;0,INDEX(Kalender!EV$68:EV$77,MAX(1,$B38))&gt;INDEX(Kalender!$B$68:$B$77,MAX(1,$B38))),1,0)+IF(OR(AND($C38&gt;0,INDEX(Kalender!EV$81:EV$110,MAX(1,$C38))&gt;INDEX(Kalender!$B$81:$B$110,MAX(1,$C38))),AND($D38&gt;0,INDEX(Kalender!EV$81:EV$110,MAX(1,$D38))&gt;INDEX(Kalender!$B$81:$B$110,MAX(1,$D38))),AND($E38&gt;0,INDEX(Kalender!EV$81:EV$110,MAX(1,$E38))&gt;INDEX(Kalender!$B$81:$B$110,MAX(1,$E38))),AND($F38&gt;0,INDEX(Kalender!EV$81:EV$110,MAX(1,$F38))&gt;INDEX(Kalender!$B$81:$B$110,MAX(1,$F38)))),2,0))</f>
        <v>0</v>
      </c>
      <c r="EW38" s="5" t="n">
        <f aca="false">IF(Kalender!EW38&lt;&gt;1,0,IF(AND($B38&gt;0,INDEX(Kalender!EW$68:EW$77,MAX(1,$B38))&gt;INDEX(Kalender!$B$68:$B$77,MAX(1,$B38))),1,0)+IF(OR(AND($C38&gt;0,INDEX(Kalender!EW$81:EW$110,MAX(1,$C38))&gt;INDEX(Kalender!$B$81:$B$110,MAX(1,$C38))),AND($D38&gt;0,INDEX(Kalender!EW$81:EW$110,MAX(1,$D38))&gt;INDEX(Kalender!$B$81:$B$110,MAX(1,$D38))),AND($E38&gt;0,INDEX(Kalender!EW$81:EW$110,MAX(1,$E38))&gt;INDEX(Kalender!$B$81:$B$110,MAX(1,$E38))),AND($F38&gt;0,INDEX(Kalender!EW$81:EW$110,MAX(1,$F38))&gt;INDEX(Kalender!$B$81:$B$110,MAX(1,$F38)))),2,0))</f>
        <v>0</v>
      </c>
      <c r="EX38" s="5" t="n">
        <f aca="false">IF(Kalender!EX38&lt;&gt;1,0,IF(AND($B38&gt;0,INDEX(Kalender!EX$68:EX$77,MAX(1,$B38))&gt;INDEX(Kalender!$B$68:$B$77,MAX(1,$B38))),1,0)+IF(OR(AND($C38&gt;0,INDEX(Kalender!EX$81:EX$110,MAX(1,$C38))&gt;INDEX(Kalender!$B$81:$B$110,MAX(1,$C38))),AND($D38&gt;0,INDEX(Kalender!EX$81:EX$110,MAX(1,$D38))&gt;INDEX(Kalender!$B$81:$B$110,MAX(1,$D38))),AND($E38&gt;0,INDEX(Kalender!EX$81:EX$110,MAX(1,$E38))&gt;INDEX(Kalender!$B$81:$B$110,MAX(1,$E38))),AND($F38&gt;0,INDEX(Kalender!EX$81:EX$110,MAX(1,$F38))&gt;INDEX(Kalender!$B$81:$B$110,MAX(1,$F38)))),2,0))</f>
        <v>0</v>
      </c>
      <c r="EY38" s="5" t="n">
        <f aca="false">IF(Kalender!EY38&lt;&gt;1,0,IF(AND($B38&gt;0,INDEX(Kalender!EY$68:EY$77,MAX(1,$B38))&gt;INDEX(Kalender!$B$68:$B$77,MAX(1,$B38))),1,0)+IF(OR(AND($C38&gt;0,INDEX(Kalender!EY$81:EY$110,MAX(1,$C38))&gt;INDEX(Kalender!$B$81:$B$110,MAX(1,$C38))),AND($D38&gt;0,INDEX(Kalender!EY$81:EY$110,MAX(1,$D38))&gt;INDEX(Kalender!$B$81:$B$110,MAX(1,$D38))),AND($E38&gt;0,INDEX(Kalender!EY$81:EY$110,MAX(1,$E38))&gt;INDEX(Kalender!$B$81:$B$110,MAX(1,$E38))),AND($F38&gt;0,INDEX(Kalender!EY$81:EY$110,MAX(1,$F38))&gt;INDEX(Kalender!$B$81:$B$110,MAX(1,$F38)))),2,0))</f>
        <v>0</v>
      </c>
      <c r="EZ38" s="5" t="n">
        <f aca="false">IF(Kalender!EZ38&lt;&gt;1,0,IF(AND($B38&gt;0,INDEX(Kalender!EZ$68:EZ$77,MAX(1,$B38))&gt;INDEX(Kalender!$B$68:$B$77,MAX(1,$B38))),1,0)+IF(OR(AND($C38&gt;0,INDEX(Kalender!EZ$81:EZ$110,MAX(1,$C38))&gt;INDEX(Kalender!$B$81:$B$110,MAX(1,$C38))),AND($D38&gt;0,INDEX(Kalender!EZ$81:EZ$110,MAX(1,$D38))&gt;INDEX(Kalender!$B$81:$B$110,MAX(1,$D38))),AND($E38&gt;0,INDEX(Kalender!EZ$81:EZ$110,MAX(1,$E38))&gt;INDEX(Kalender!$B$81:$B$110,MAX(1,$E38))),AND($F38&gt;0,INDEX(Kalender!EZ$81:EZ$110,MAX(1,$F38))&gt;INDEX(Kalender!$B$81:$B$110,MAX(1,$F38)))),2,0))</f>
        <v>0</v>
      </c>
      <c r="FA38" s="5" t="n">
        <f aca="false">IF(Kalender!FA38&lt;&gt;1,0,IF(AND($B38&gt;0,INDEX(Kalender!FA$68:FA$77,MAX(1,$B38))&gt;INDEX(Kalender!$B$68:$B$77,MAX(1,$B38))),1,0)+IF(OR(AND($C38&gt;0,INDEX(Kalender!FA$81:FA$110,MAX(1,$C38))&gt;INDEX(Kalender!$B$81:$B$110,MAX(1,$C38))),AND($D38&gt;0,INDEX(Kalender!FA$81:FA$110,MAX(1,$D38))&gt;INDEX(Kalender!$B$81:$B$110,MAX(1,$D38))),AND($E38&gt;0,INDEX(Kalender!FA$81:FA$110,MAX(1,$E38))&gt;INDEX(Kalender!$B$81:$B$110,MAX(1,$E38))),AND($F38&gt;0,INDEX(Kalender!FA$81:FA$110,MAX(1,$F38))&gt;INDEX(Kalender!$B$81:$B$110,MAX(1,$F38)))),2,0))</f>
        <v>0</v>
      </c>
      <c r="FB38" s="5" t="n">
        <f aca="false">IF(Kalender!FB38&lt;&gt;1,0,IF(AND($B38&gt;0,INDEX(Kalender!FB$68:FB$77,MAX(1,$B38))&gt;INDEX(Kalender!$B$68:$B$77,MAX(1,$B38))),1,0)+IF(OR(AND($C38&gt;0,INDEX(Kalender!FB$81:FB$110,MAX(1,$C38))&gt;INDEX(Kalender!$B$81:$B$110,MAX(1,$C38))),AND($D38&gt;0,INDEX(Kalender!FB$81:FB$110,MAX(1,$D38))&gt;INDEX(Kalender!$B$81:$B$110,MAX(1,$D38))),AND($E38&gt;0,INDEX(Kalender!FB$81:FB$110,MAX(1,$E38))&gt;INDEX(Kalender!$B$81:$B$110,MAX(1,$E38))),AND($F38&gt;0,INDEX(Kalender!FB$81:FB$110,MAX(1,$F38))&gt;INDEX(Kalender!$B$81:$B$110,MAX(1,$F38)))),2,0))</f>
        <v>0</v>
      </c>
      <c r="FC38" s="5" t="n">
        <f aca="false">IF(Kalender!FC38&lt;&gt;1,0,IF(AND($B38&gt;0,INDEX(Kalender!FC$68:FC$77,MAX(1,$B38))&gt;INDEX(Kalender!$B$68:$B$77,MAX(1,$B38))),1,0)+IF(OR(AND($C38&gt;0,INDEX(Kalender!FC$81:FC$110,MAX(1,$C38))&gt;INDEX(Kalender!$B$81:$B$110,MAX(1,$C38))),AND($D38&gt;0,INDEX(Kalender!FC$81:FC$110,MAX(1,$D38))&gt;INDEX(Kalender!$B$81:$B$110,MAX(1,$D38))),AND($E38&gt;0,INDEX(Kalender!FC$81:FC$110,MAX(1,$E38))&gt;INDEX(Kalender!$B$81:$B$110,MAX(1,$E38))),AND($F38&gt;0,INDEX(Kalender!FC$81:FC$110,MAX(1,$F38))&gt;INDEX(Kalender!$B$81:$B$110,MAX(1,$F38)))),2,0))</f>
        <v>0</v>
      </c>
      <c r="FD38" s="5" t="n">
        <f aca="false">IF(Kalender!FD38&lt;&gt;1,0,IF(AND($B38&gt;0,INDEX(Kalender!FD$68:FD$77,MAX(1,$B38))&gt;INDEX(Kalender!$B$68:$B$77,MAX(1,$B38))),1,0)+IF(OR(AND($C38&gt;0,INDEX(Kalender!FD$81:FD$110,MAX(1,$C38))&gt;INDEX(Kalender!$B$81:$B$110,MAX(1,$C38))),AND($D38&gt;0,INDEX(Kalender!FD$81:FD$110,MAX(1,$D38))&gt;INDEX(Kalender!$B$81:$B$110,MAX(1,$D38))),AND($E38&gt;0,INDEX(Kalender!FD$81:FD$110,MAX(1,$E38))&gt;INDEX(Kalender!$B$81:$B$110,MAX(1,$E38))),AND($F38&gt;0,INDEX(Kalender!FD$81:FD$110,MAX(1,$F38))&gt;INDEX(Kalender!$B$81:$B$110,MAX(1,$F38)))),2,0))</f>
        <v>0</v>
      </c>
      <c r="FE38" s="5" t="n">
        <f aca="false">IF(Kalender!FE38&lt;&gt;1,0,IF(AND($B38&gt;0,INDEX(Kalender!FE$68:FE$77,MAX(1,$B38))&gt;INDEX(Kalender!$B$68:$B$77,MAX(1,$B38))),1,0)+IF(OR(AND($C38&gt;0,INDEX(Kalender!FE$81:FE$110,MAX(1,$C38))&gt;INDEX(Kalender!$B$81:$B$110,MAX(1,$C38))),AND($D38&gt;0,INDEX(Kalender!FE$81:FE$110,MAX(1,$D38))&gt;INDEX(Kalender!$B$81:$B$110,MAX(1,$D38))),AND($E38&gt;0,INDEX(Kalender!FE$81:FE$110,MAX(1,$E38))&gt;INDEX(Kalender!$B$81:$B$110,MAX(1,$E38))),AND($F38&gt;0,INDEX(Kalender!FE$81:FE$110,MAX(1,$F38))&gt;INDEX(Kalender!$B$81:$B$110,MAX(1,$F38)))),2,0))</f>
        <v>0</v>
      </c>
      <c r="FF38" s="5" t="n">
        <f aca="false">IF(Kalender!FF38&lt;&gt;1,0,IF(AND($B38&gt;0,INDEX(Kalender!FF$68:FF$77,MAX(1,$B38))&gt;INDEX(Kalender!$B$68:$B$77,MAX(1,$B38))),1,0)+IF(OR(AND($C38&gt;0,INDEX(Kalender!FF$81:FF$110,MAX(1,$C38))&gt;INDEX(Kalender!$B$81:$B$110,MAX(1,$C38))),AND($D38&gt;0,INDEX(Kalender!FF$81:FF$110,MAX(1,$D38))&gt;INDEX(Kalender!$B$81:$B$110,MAX(1,$D38))),AND($E38&gt;0,INDEX(Kalender!FF$81:FF$110,MAX(1,$E38))&gt;INDEX(Kalender!$B$81:$B$110,MAX(1,$E38))),AND($F38&gt;0,INDEX(Kalender!FF$81:FF$110,MAX(1,$F38))&gt;INDEX(Kalender!$B$81:$B$110,MAX(1,$F38)))),2,0))</f>
        <v>0</v>
      </c>
      <c r="FG38" s="5" t="n">
        <f aca="false">IF(Kalender!FG38&lt;&gt;1,0,IF(AND($B38&gt;0,INDEX(Kalender!FG$68:FG$77,MAX(1,$B38))&gt;INDEX(Kalender!$B$68:$B$77,MAX(1,$B38))),1,0)+IF(OR(AND($C38&gt;0,INDEX(Kalender!FG$81:FG$110,MAX(1,$C38))&gt;INDEX(Kalender!$B$81:$B$110,MAX(1,$C38))),AND($D38&gt;0,INDEX(Kalender!FG$81:FG$110,MAX(1,$D38))&gt;INDEX(Kalender!$B$81:$B$110,MAX(1,$D38))),AND($E38&gt;0,INDEX(Kalender!FG$81:FG$110,MAX(1,$E38))&gt;INDEX(Kalender!$B$81:$B$110,MAX(1,$E38))),AND($F38&gt;0,INDEX(Kalender!FG$81:FG$110,MAX(1,$F38))&gt;INDEX(Kalender!$B$81:$B$110,MAX(1,$F38)))),2,0))</f>
        <v>0</v>
      </c>
      <c r="FH38" s="5" t="n">
        <f aca="false">IF(Kalender!FH38&lt;&gt;1,0,IF(AND($B38&gt;0,INDEX(Kalender!FH$68:FH$77,MAX(1,$B38))&gt;INDEX(Kalender!$B$68:$B$77,MAX(1,$B38))),1,0)+IF(OR(AND($C38&gt;0,INDEX(Kalender!FH$81:FH$110,MAX(1,$C38))&gt;INDEX(Kalender!$B$81:$B$110,MAX(1,$C38))),AND($D38&gt;0,INDEX(Kalender!FH$81:FH$110,MAX(1,$D38))&gt;INDEX(Kalender!$B$81:$B$110,MAX(1,$D38))),AND($E38&gt;0,INDEX(Kalender!FH$81:FH$110,MAX(1,$E38))&gt;INDEX(Kalender!$B$81:$B$110,MAX(1,$E38))),AND($F38&gt;0,INDEX(Kalender!FH$81:FH$110,MAX(1,$F38))&gt;INDEX(Kalender!$B$81:$B$110,MAX(1,$F38)))),2,0))</f>
        <v>0</v>
      </c>
      <c r="FI38" s="5" t="n">
        <f aca="false">IF(Kalender!FI38&lt;&gt;1,0,IF(AND($B38&gt;0,INDEX(Kalender!FI$68:FI$77,MAX(1,$B38))&gt;INDEX(Kalender!$B$68:$B$77,MAX(1,$B38))),1,0)+IF(OR(AND($C38&gt;0,INDEX(Kalender!FI$81:FI$110,MAX(1,$C38))&gt;INDEX(Kalender!$B$81:$B$110,MAX(1,$C38))),AND($D38&gt;0,INDEX(Kalender!FI$81:FI$110,MAX(1,$D38))&gt;INDEX(Kalender!$B$81:$B$110,MAX(1,$D38))),AND($E38&gt;0,INDEX(Kalender!FI$81:FI$110,MAX(1,$E38))&gt;INDEX(Kalender!$B$81:$B$110,MAX(1,$E38))),AND($F38&gt;0,INDEX(Kalender!FI$81:FI$110,MAX(1,$F38))&gt;INDEX(Kalender!$B$81:$B$110,MAX(1,$F38)))),2,0))</f>
        <v>0</v>
      </c>
      <c r="FJ38" s="5" t="n">
        <f aca="false">IF(Kalender!FJ38&lt;&gt;1,0,IF(AND($B38&gt;0,INDEX(Kalender!FJ$68:FJ$77,MAX(1,$B38))&gt;INDEX(Kalender!$B$68:$B$77,MAX(1,$B38))),1,0)+IF(OR(AND($C38&gt;0,INDEX(Kalender!FJ$81:FJ$110,MAX(1,$C38))&gt;INDEX(Kalender!$B$81:$B$110,MAX(1,$C38))),AND($D38&gt;0,INDEX(Kalender!FJ$81:FJ$110,MAX(1,$D38))&gt;INDEX(Kalender!$B$81:$B$110,MAX(1,$D38))),AND($E38&gt;0,INDEX(Kalender!FJ$81:FJ$110,MAX(1,$E38))&gt;INDEX(Kalender!$B$81:$B$110,MAX(1,$E38))),AND($F38&gt;0,INDEX(Kalender!FJ$81:FJ$110,MAX(1,$F38))&gt;INDEX(Kalender!$B$81:$B$110,MAX(1,$F38)))),2,0))</f>
        <v>0</v>
      </c>
      <c r="FK38" s="5" t="n">
        <f aca="false">IF(Kalender!FK38&lt;&gt;1,0,IF(AND($B38&gt;0,INDEX(Kalender!FK$68:FK$77,MAX(1,$B38))&gt;INDEX(Kalender!$B$68:$B$77,MAX(1,$B38))),1,0)+IF(OR(AND($C38&gt;0,INDEX(Kalender!FK$81:FK$110,MAX(1,$C38))&gt;INDEX(Kalender!$B$81:$B$110,MAX(1,$C38))),AND($D38&gt;0,INDEX(Kalender!FK$81:FK$110,MAX(1,$D38))&gt;INDEX(Kalender!$B$81:$B$110,MAX(1,$D38))),AND($E38&gt;0,INDEX(Kalender!FK$81:FK$110,MAX(1,$E38))&gt;INDEX(Kalender!$B$81:$B$110,MAX(1,$E38))),AND($F38&gt;0,INDEX(Kalender!FK$81:FK$110,MAX(1,$F38))&gt;INDEX(Kalender!$B$81:$B$110,MAX(1,$F38)))),2,0))</f>
        <v>0</v>
      </c>
      <c r="FL38" s="5" t="n">
        <f aca="false">IF(Kalender!FL38&lt;&gt;1,0,IF(AND($B38&gt;0,INDEX(Kalender!FL$68:FL$77,MAX(1,$B38))&gt;INDEX(Kalender!$B$68:$B$77,MAX(1,$B38))),1,0)+IF(OR(AND($C38&gt;0,INDEX(Kalender!FL$81:FL$110,MAX(1,$C38))&gt;INDEX(Kalender!$B$81:$B$110,MAX(1,$C38))),AND($D38&gt;0,INDEX(Kalender!FL$81:FL$110,MAX(1,$D38))&gt;INDEX(Kalender!$B$81:$B$110,MAX(1,$D38))),AND($E38&gt;0,INDEX(Kalender!FL$81:FL$110,MAX(1,$E38))&gt;INDEX(Kalender!$B$81:$B$110,MAX(1,$E38))),AND($F38&gt;0,INDEX(Kalender!FL$81:FL$110,MAX(1,$F38))&gt;INDEX(Kalender!$B$81:$B$110,MAX(1,$F38)))),2,0))</f>
        <v>0</v>
      </c>
      <c r="FM38" s="5" t="n">
        <f aca="false">IF(Kalender!FM38&lt;&gt;1,0,IF(AND($B38&gt;0,INDEX(Kalender!FM$68:FM$77,MAX(1,$B38))&gt;INDEX(Kalender!$B$68:$B$77,MAX(1,$B38))),1,0)+IF(OR(AND($C38&gt;0,INDEX(Kalender!FM$81:FM$110,MAX(1,$C38))&gt;INDEX(Kalender!$B$81:$B$110,MAX(1,$C38))),AND($D38&gt;0,INDEX(Kalender!FM$81:FM$110,MAX(1,$D38))&gt;INDEX(Kalender!$B$81:$B$110,MAX(1,$D38))),AND($E38&gt;0,INDEX(Kalender!FM$81:FM$110,MAX(1,$E38))&gt;INDEX(Kalender!$B$81:$B$110,MAX(1,$E38))),AND($F38&gt;0,INDEX(Kalender!FM$81:FM$110,MAX(1,$F38))&gt;INDEX(Kalender!$B$81:$B$110,MAX(1,$F38)))),2,0))</f>
        <v>0</v>
      </c>
      <c r="FN38" s="5" t="n">
        <f aca="false">IF(Kalender!FN38&lt;&gt;1,0,IF(AND($B38&gt;0,INDEX(Kalender!FN$68:FN$77,MAX(1,$B38))&gt;INDEX(Kalender!$B$68:$B$77,MAX(1,$B38))),1,0)+IF(OR(AND($C38&gt;0,INDEX(Kalender!FN$81:FN$110,MAX(1,$C38))&gt;INDEX(Kalender!$B$81:$B$110,MAX(1,$C38))),AND($D38&gt;0,INDEX(Kalender!FN$81:FN$110,MAX(1,$D38))&gt;INDEX(Kalender!$B$81:$B$110,MAX(1,$D38))),AND($E38&gt;0,INDEX(Kalender!FN$81:FN$110,MAX(1,$E38))&gt;INDEX(Kalender!$B$81:$B$110,MAX(1,$E38))),AND($F38&gt;0,INDEX(Kalender!FN$81:FN$110,MAX(1,$F38))&gt;INDEX(Kalender!$B$81:$B$110,MAX(1,$F38)))),2,0))</f>
        <v>0</v>
      </c>
      <c r="FO38" s="5" t="n">
        <f aca="false">IF(Kalender!FO38&lt;&gt;1,0,IF(AND($B38&gt;0,INDEX(Kalender!FO$68:FO$77,MAX(1,$B38))&gt;INDEX(Kalender!$B$68:$B$77,MAX(1,$B38))),1,0)+IF(OR(AND($C38&gt;0,INDEX(Kalender!FO$81:FO$110,MAX(1,$C38))&gt;INDEX(Kalender!$B$81:$B$110,MAX(1,$C38))),AND($D38&gt;0,INDEX(Kalender!FO$81:FO$110,MAX(1,$D38))&gt;INDEX(Kalender!$B$81:$B$110,MAX(1,$D38))),AND($E38&gt;0,INDEX(Kalender!FO$81:FO$110,MAX(1,$E38))&gt;INDEX(Kalender!$B$81:$B$110,MAX(1,$E38))),AND($F38&gt;0,INDEX(Kalender!FO$81:FO$110,MAX(1,$F38))&gt;INDEX(Kalender!$B$81:$B$110,MAX(1,$F38)))),2,0))</f>
        <v>0</v>
      </c>
      <c r="FP38" s="5" t="n">
        <f aca="false">IF(Kalender!FP38&lt;&gt;1,0,IF(AND($B38&gt;0,INDEX(Kalender!FP$68:FP$77,MAX(1,$B38))&gt;INDEX(Kalender!$B$68:$B$77,MAX(1,$B38))),1,0)+IF(OR(AND($C38&gt;0,INDEX(Kalender!FP$81:FP$110,MAX(1,$C38))&gt;INDEX(Kalender!$B$81:$B$110,MAX(1,$C38))),AND($D38&gt;0,INDEX(Kalender!FP$81:FP$110,MAX(1,$D38))&gt;INDEX(Kalender!$B$81:$B$110,MAX(1,$D38))),AND($E38&gt;0,INDEX(Kalender!FP$81:FP$110,MAX(1,$E38))&gt;INDEX(Kalender!$B$81:$B$110,MAX(1,$E38))),AND($F38&gt;0,INDEX(Kalender!FP$81:FP$110,MAX(1,$F38))&gt;INDEX(Kalender!$B$81:$B$110,MAX(1,$F38)))),2,0))</f>
        <v>0</v>
      </c>
      <c r="FQ38" s="5" t="n">
        <f aca="false">IF(Kalender!FQ38&lt;&gt;1,0,IF(AND($B38&gt;0,INDEX(Kalender!FQ$68:FQ$77,MAX(1,$B38))&gt;INDEX(Kalender!$B$68:$B$77,MAX(1,$B38))),1,0)+IF(OR(AND($C38&gt;0,INDEX(Kalender!FQ$81:FQ$110,MAX(1,$C38))&gt;INDEX(Kalender!$B$81:$B$110,MAX(1,$C38))),AND($D38&gt;0,INDEX(Kalender!FQ$81:FQ$110,MAX(1,$D38))&gt;INDEX(Kalender!$B$81:$B$110,MAX(1,$D38))),AND($E38&gt;0,INDEX(Kalender!FQ$81:FQ$110,MAX(1,$E38))&gt;INDEX(Kalender!$B$81:$B$110,MAX(1,$E38))),AND($F38&gt;0,INDEX(Kalender!FQ$81:FQ$110,MAX(1,$F38))&gt;INDEX(Kalender!$B$81:$B$110,MAX(1,$F38)))),2,0))</f>
        <v>0</v>
      </c>
      <c r="FR38" s="5" t="n">
        <f aca="false">IF(Kalender!FR38&lt;&gt;1,0,IF(AND($B38&gt;0,INDEX(Kalender!FR$68:FR$77,MAX(1,$B38))&gt;INDEX(Kalender!$B$68:$B$77,MAX(1,$B38))),1,0)+IF(OR(AND($C38&gt;0,INDEX(Kalender!FR$81:FR$110,MAX(1,$C38))&gt;INDEX(Kalender!$B$81:$B$110,MAX(1,$C38))),AND($D38&gt;0,INDEX(Kalender!FR$81:FR$110,MAX(1,$D38))&gt;INDEX(Kalender!$B$81:$B$110,MAX(1,$D38))),AND($E38&gt;0,INDEX(Kalender!FR$81:FR$110,MAX(1,$E38))&gt;INDEX(Kalender!$B$81:$B$110,MAX(1,$E38))),AND($F38&gt;0,INDEX(Kalender!FR$81:FR$110,MAX(1,$F38))&gt;INDEX(Kalender!$B$81:$B$110,MAX(1,$F38)))),2,0))</f>
        <v>0</v>
      </c>
      <c r="FS38" s="5" t="n">
        <f aca="false">IF(Kalender!FS38&lt;&gt;1,0,IF(AND($B38&gt;0,INDEX(Kalender!FS$68:FS$77,MAX(1,$B38))&gt;INDEX(Kalender!$B$68:$B$77,MAX(1,$B38))),1,0)+IF(OR(AND($C38&gt;0,INDEX(Kalender!FS$81:FS$110,MAX(1,$C38))&gt;INDEX(Kalender!$B$81:$B$110,MAX(1,$C38))),AND($D38&gt;0,INDEX(Kalender!FS$81:FS$110,MAX(1,$D38))&gt;INDEX(Kalender!$B$81:$B$110,MAX(1,$D38))),AND($E38&gt;0,INDEX(Kalender!FS$81:FS$110,MAX(1,$E38))&gt;INDEX(Kalender!$B$81:$B$110,MAX(1,$E38))),AND($F38&gt;0,INDEX(Kalender!FS$81:FS$110,MAX(1,$F38))&gt;INDEX(Kalender!$B$81:$B$110,MAX(1,$F38)))),2,0))</f>
        <v>0</v>
      </c>
      <c r="FT38" s="5" t="n">
        <f aca="false">IF(Kalender!FT38&lt;&gt;1,0,IF(AND($B38&gt;0,INDEX(Kalender!FT$68:FT$77,MAX(1,$B38))&gt;INDEX(Kalender!$B$68:$B$77,MAX(1,$B38))),1,0)+IF(OR(AND($C38&gt;0,INDEX(Kalender!FT$81:FT$110,MAX(1,$C38))&gt;INDEX(Kalender!$B$81:$B$110,MAX(1,$C38))),AND($D38&gt;0,INDEX(Kalender!FT$81:FT$110,MAX(1,$D38))&gt;INDEX(Kalender!$B$81:$B$110,MAX(1,$D38))),AND($E38&gt;0,INDEX(Kalender!FT$81:FT$110,MAX(1,$E38))&gt;INDEX(Kalender!$B$81:$B$110,MAX(1,$E38))),AND($F38&gt;0,INDEX(Kalender!FT$81:FT$110,MAX(1,$F38))&gt;INDEX(Kalender!$B$81:$B$110,MAX(1,$F38)))),2,0))</f>
        <v>0</v>
      </c>
      <c r="FU38" s="5" t="n">
        <f aca="false">IF(Kalender!FU38&lt;&gt;1,0,IF(AND($B38&gt;0,INDEX(Kalender!FU$68:FU$77,MAX(1,$B38))&gt;INDEX(Kalender!$B$68:$B$77,MAX(1,$B38))),1,0)+IF(OR(AND($C38&gt;0,INDEX(Kalender!FU$81:FU$110,MAX(1,$C38))&gt;INDEX(Kalender!$B$81:$B$110,MAX(1,$C38))),AND($D38&gt;0,INDEX(Kalender!FU$81:FU$110,MAX(1,$D38))&gt;INDEX(Kalender!$B$81:$B$110,MAX(1,$D38))),AND($E38&gt;0,INDEX(Kalender!FU$81:FU$110,MAX(1,$E38))&gt;INDEX(Kalender!$B$81:$B$110,MAX(1,$E38))),AND($F38&gt;0,INDEX(Kalender!FU$81:FU$110,MAX(1,$F38))&gt;INDEX(Kalender!$B$81:$B$110,MAX(1,$F38)))),2,0))</f>
        <v>0</v>
      </c>
      <c r="FV38" s="5" t="n">
        <f aca="false">IF(Kalender!FV38&lt;&gt;1,0,IF(AND($B38&gt;0,INDEX(Kalender!FV$68:FV$77,MAX(1,$B38))&gt;INDEX(Kalender!$B$68:$B$77,MAX(1,$B38))),1,0)+IF(OR(AND($C38&gt;0,INDEX(Kalender!FV$81:FV$110,MAX(1,$C38))&gt;INDEX(Kalender!$B$81:$B$110,MAX(1,$C38))),AND($D38&gt;0,INDEX(Kalender!FV$81:FV$110,MAX(1,$D38))&gt;INDEX(Kalender!$B$81:$B$110,MAX(1,$D38))),AND($E38&gt;0,INDEX(Kalender!FV$81:FV$110,MAX(1,$E38))&gt;INDEX(Kalender!$B$81:$B$110,MAX(1,$E38))),AND($F38&gt;0,INDEX(Kalender!FV$81:FV$110,MAX(1,$F38))&gt;INDEX(Kalender!$B$81:$B$110,MAX(1,$F38)))),2,0))</f>
        <v>0</v>
      </c>
      <c r="FW38" s="5" t="n">
        <f aca="false">IF(Kalender!FW38&lt;&gt;1,0,IF(AND($B38&gt;0,INDEX(Kalender!FW$68:FW$77,MAX(1,$B38))&gt;INDEX(Kalender!$B$68:$B$77,MAX(1,$B38))),1,0)+IF(OR(AND($C38&gt;0,INDEX(Kalender!FW$81:FW$110,MAX(1,$C38))&gt;INDEX(Kalender!$B$81:$B$110,MAX(1,$C38))),AND($D38&gt;0,INDEX(Kalender!FW$81:FW$110,MAX(1,$D38))&gt;INDEX(Kalender!$B$81:$B$110,MAX(1,$D38))),AND($E38&gt;0,INDEX(Kalender!FW$81:FW$110,MAX(1,$E38))&gt;INDEX(Kalender!$B$81:$B$110,MAX(1,$E38))),AND($F38&gt;0,INDEX(Kalender!FW$81:FW$110,MAX(1,$F38))&gt;INDEX(Kalender!$B$81:$B$110,MAX(1,$F38)))),2,0))</f>
        <v>0</v>
      </c>
      <c r="FX38" s="5" t="n">
        <f aca="false">IF(Kalender!FX38&lt;&gt;1,0,IF(AND($B38&gt;0,INDEX(Kalender!FX$68:FX$77,MAX(1,$B38))&gt;INDEX(Kalender!$B$68:$B$77,MAX(1,$B38))),1,0)+IF(OR(AND($C38&gt;0,INDEX(Kalender!FX$81:FX$110,MAX(1,$C38))&gt;INDEX(Kalender!$B$81:$B$110,MAX(1,$C38))),AND($D38&gt;0,INDEX(Kalender!FX$81:FX$110,MAX(1,$D38))&gt;INDEX(Kalender!$B$81:$B$110,MAX(1,$D38))),AND($E38&gt;0,INDEX(Kalender!FX$81:FX$110,MAX(1,$E38))&gt;INDEX(Kalender!$B$81:$B$110,MAX(1,$E38))),AND($F38&gt;0,INDEX(Kalender!FX$81:FX$110,MAX(1,$F38))&gt;INDEX(Kalender!$B$81:$B$110,MAX(1,$F38)))),2,0))</f>
        <v>0</v>
      </c>
      <c r="FY38" s="5" t="n">
        <f aca="false">IF(Kalender!FY38&lt;&gt;1,0,IF(AND($B38&gt;0,INDEX(Kalender!FY$68:FY$77,MAX(1,$B38))&gt;INDEX(Kalender!$B$68:$B$77,MAX(1,$B38))),1,0)+IF(OR(AND($C38&gt;0,INDEX(Kalender!FY$81:FY$110,MAX(1,$C38))&gt;INDEX(Kalender!$B$81:$B$110,MAX(1,$C38))),AND($D38&gt;0,INDEX(Kalender!FY$81:FY$110,MAX(1,$D38))&gt;INDEX(Kalender!$B$81:$B$110,MAX(1,$D38))),AND($E38&gt;0,INDEX(Kalender!FY$81:FY$110,MAX(1,$E38))&gt;INDEX(Kalender!$B$81:$B$110,MAX(1,$E38))),AND($F38&gt;0,INDEX(Kalender!FY$81:FY$110,MAX(1,$F38))&gt;INDEX(Kalender!$B$81:$B$110,MAX(1,$F38)))),2,0))</f>
        <v>0</v>
      </c>
      <c r="FZ38" s="5" t="n">
        <f aca="false">IF(Kalender!FZ38&lt;&gt;1,0,IF(AND($B38&gt;0,INDEX(Kalender!FZ$68:FZ$77,MAX(1,$B38))&gt;INDEX(Kalender!$B$68:$B$77,MAX(1,$B38))),1,0)+IF(OR(AND($C38&gt;0,INDEX(Kalender!FZ$81:FZ$110,MAX(1,$C38))&gt;INDEX(Kalender!$B$81:$B$110,MAX(1,$C38))),AND($D38&gt;0,INDEX(Kalender!FZ$81:FZ$110,MAX(1,$D38))&gt;INDEX(Kalender!$B$81:$B$110,MAX(1,$D38))),AND($E38&gt;0,INDEX(Kalender!FZ$81:FZ$110,MAX(1,$E38))&gt;INDEX(Kalender!$B$81:$B$110,MAX(1,$E38))),AND($F38&gt;0,INDEX(Kalender!FZ$81:FZ$110,MAX(1,$F38))&gt;INDEX(Kalender!$B$81:$B$110,MAX(1,$F38)))),2,0))</f>
        <v>0</v>
      </c>
      <c r="GA38" s="5" t="n">
        <f aca="false">IF(Kalender!GA38&lt;&gt;1,0,IF(AND($B38&gt;0,INDEX(Kalender!GA$68:GA$77,MAX(1,$B38))&gt;INDEX(Kalender!$B$68:$B$77,MAX(1,$B38))),1,0)+IF(OR(AND($C38&gt;0,INDEX(Kalender!GA$81:GA$110,MAX(1,$C38))&gt;INDEX(Kalender!$B$81:$B$110,MAX(1,$C38))),AND($D38&gt;0,INDEX(Kalender!GA$81:GA$110,MAX(1,$D38))&gt;INDEX(Kalender!$B$81:$B$110,MAX(1,$D38))),AND($E38&gt;0,INDEX(Kalender!GA$81:GA$110,MAX(1,$E38))&gt;INDEX(Kalender!$B$81:$B$110,MAX(1,$E38))),AND($F38&gt;0,INDEX(Kalender!GA$81:GA$110,MAX(1,$F38))&gt;INDEX(Kalender!$B$81:$B$110,MAX(1,$F38)))),2,0))</f>
        <v>0</v>
      </c>
      <c r="GB38" s="5" t="n">
        <f aca="false">IF(Kalender!GB38&lt;&gt;1,0,IF(AND($B38&gt;0,INDEX(Kalender!GB$68:GB$77,MAX(1,$B38))&gt;INDEX(Kalender!$B$68:$B$77,MAX(1,$B38))),1,0)+IF(OR(AND($C38&gt;0,INDEX(Kalender!GB$81:GB$110,MAX(1,$C38))&gt;INDEX(Kalender!$B$81:$B$110,MAX(1,$C38))),AND($D38&gt;0,INDEX(Kalender!GB$81:GB$110,MAX(1,$D38))&gt;INDEX(Kalender!$B$81:$B$110,MAX(1,$D38))),AND($E38&gt;0,INDEX(Kalender!GB$81:GB$110,MAX(1,$E38))&gt;INDEX(Kalender!$B$81:$B$110,MAX(1,$E38))),AND($F38&gt;0,INDEX(Kalender!GB$81:GB$110,MAX(1,$F38))&gt;INDEX(Kalender!$B$81:$B$110,MAX(1,$F38)))),2,0))</f>
        <v>0</v>
      </c>
      <c r="GC38" s="5" t="n">
        <f aca="false">IF(Kalender!GC38&lt;&gt;1,0,IF(AND($B38&gt;0,INDEX(Kalender!GC$68:GC$77,MAX(1,$B38))&gt;INDEX(Kalender!$B$68:$B$77,MAX(1,$B38))),1,0)+IF(OR(AND($C38&gt;0,INDEX(Kalender!GC$81:GC$110,MAX(1,$C38))&gt;INDEX(Kalender!$B$81:$B$110,MAX(1,$C38))),AND($D38&gt;0,INDEX(Kalender!GC$81:GC$110,MAX(1,$D38))&gt;INDEX(Kalender!$B$81:$B$110,MAX(1,$D38))),AND($E38&gt;0,INDEX(Kalender!GC$81:GC$110,MAX(1,$E38))&gt;INDEX(Kalender!$B$81:$B$110,MAX(1,$E38))),AND($F38&gt;0,INDEX(Kalender!GC$81:GC$110,MAX(1,$F38))&gt;INDEX(Kalender!$B$81:$B$110,MAX(1,$F38)))),2,0))</f>
        <v>0</v>
      </c>
      <c r="GD38" s="5" t="n">
        <f aca="false">IF(Kalender!GD38&lt;&gt;1,0,IF(AND($B38&gt;0,INDEX(Kalender!GD$68:GD$77,MAX(1,$B38))&gt;INDEX(Kalender!$B$68:$B$77,MAX(1,$B38))),1,0)+IF(OR(AND($C38&gt;0,INDEX(Kalender!GD$81:GD$110,MAX(1,$C38))&gt;INDEX(Kalender!$B$81:$B$110,MAX(1,$C38))),AND($D38&gt;0,INDEX(Kalender!GD$81:GD$110,MAX(1,$D38))&gt;INDEX(Kalender!$B$81:$B$110,MAX(1,$D38))),AND($E38&gt;0,INDEX(Kalender!GD$81:GD$110,MAX(1,$E38))&gt;INDEX(Kalender!$B$81:$B$110,MAX(1,$E38))),AND($F38&gt;0,INDEX(Kalender!GD$81:GD$110,MAX(1,$F38))&gt;INDEX(Kalender!$B$81:$B$110,MAX(1,$F38)))),2,0))</f>
        <v>0</v>
      </c>
      <c r="GE38" s="5" t="n">
        <f aca="false">IF(Kalender!GE38&lt;&gt;1,0,IF(AND($B38&gt;0,INDEX(Kalender!GE$68:GE$77,MAX(1,$B38))&gt;INDEX(Kalender!$B$68:$B$77,MAX(1,$B38))),1,0)+IF(OR(AND($C38&gt;0,INDEX(Kalender!GE$81:GE$110,MAX(1,$C38))&gt;INDEX(Kalender!$B$81:$B$110,MAX(1,$C38))),AND($D38&gt;0,INDEX(Kalender!GE$81:GE$110,MAX(1,$D38))&gt;INDEX(Kalender!$B$81:$B$110,MAX(1,$D38))),AND($E38&gt;0,INDEX(Kalender!GE$81:GE$110,MAX(1,$E38))&gt;INDEX(Kalender!$B$81:$B$110,MAX(1,$E38))),AND($F38&gt;0,INDEX(Kalender!GE$81:GE$110,MAX(1,$F38))&gt;INDEX(Kalender!$B$81:$B$110,MAX(1,$F38)))),2,0))</f>
        <v>0</v>
      </c>
      <c r="GF38" s="5" t="n">
        <f aca="false">IF(Kalender!GF38&lt;&gt;1,0,IF(AND($B38&gt;0,INDEX(Kalender!GF$68:GF$77,MAX(1,$B38))&gt;INDEX(Kalender!$B$68:$B$77,MAX(1,$B38))),1,0)+IF(OR(AND($C38&gt;0,INDEX(Kalender!GF$81:GF$110,MAX(1,$C38))&gt;INDEX(Kalender!$B$81:$B$110,MAX(1,$C38))),AND($D38&gt;0,INDEX(Kalender!GF$81:GF$110,MAX(1,$D38))&gt;INDEX(Kalender!$B$81:$B$110,MAX(1,$D38))),AND($E38&gt;0,INDEX(Kalender!GF$81:GF$110,MAX(1,$E38))&gt;INDEX(Kalender!$B$81:$B$110,MAX(1,$E38))),AND($F38&gt;0,INDEX(Kalender!GF$81:GF$110,MAX(1,$F38))&gt;INDEX(Kalender!$B$81:$B$110,MAX(1,$F38)))),2,0))</f>
        <v>0</v>
      </c>
      <c r="GG38" s="5" t="n">
        <f aca="false">IF(Kalender!GG38&lt;&gt;1,0,IF(AND($B38&gt;0,INDEX(Kalender!GG$68:GG$77,MAX(1,$B38))&gt;INDEX(Kalender!$B$68:$B$77,MAX(1,$B38))),1,0)+IF(OR(AND($C38&gt;0,INDEX(Kalender!GG$81:GG$110,MAX(1,$C38))&gt;INDEX(Kalender!$B$81:$B$110,MAX(1,$C38))),AND($D38&gt;0,INDEX(Kalender!GG$81:GG$110,MAX(1,$D38))&gt;INDEX(Kalender!$B$81:$B$110,MAX(1,$D38))),AND($E38&gt;0,INDEX(Kalender!GG$81:GG$110,MAX(1,$E38))&gt;INDEX(Kalender!$B$81:$B$110,MAX(1,$E38))),AND($F38&gt;0,INDEX(Kalender!GG$81:GG$110,MAX(1,$F38))&gt;INDEX(Kalender!$B$81:$B$110,MAX(1,$F38)))),2,0))</f>
        <v>0</v>
      </c>
      <c r="GH38" s="5" t="n">
        <f aca="false">IF(Kalender!GH38&lt;&gt;1,0,IF(AND($B38&gt;0,INDEX(Kalender!GH$68:GH$77,MAX(1,$B38))&gt;INDEX(Kalender!$B$68:$B$77,MAX(1,$B38))),1,0)+IF(OR(AND($C38&gt;0,INDEX(Kalender!GH$81:GH$110,MAX(1,$C38))&gt;INDEX(Kalender!$B$81:$B$110,MAX(1,$C38))),AND($D38&gt;0,INDEX(Kalender!GH$81:GH$110,MAX(1,$D38))&gt;INDEX(Kalender!$B$81:$B$110,MAX(1,$D38))),AND($E38&gt;0,INDEX(Kalender!GH$81:GH$110,MAX(1,$E38))&gt;INDEX(Kalender!$B$81:$B$110,MAX(1,$E38))),AND($F38&gt;0,INDEX(Kalender!GH$81:GH$110,MAX(1,$F38))&gt;INDEX(Kalender!$B$81:$B$110,MAX(1,$F38)))),2,0))</f>
        <v>0</v>
      </c>
      <c r="GI38" s="5" t="n">
        <f aca="false">IF(Kalender!GI38&lt;&gt;1,0,IF(AND($B38&gt;0,INDEX(Kalender!GI$68:GI$77,MAX(1,$B38))&gt;INDEX(Kalender!$B$68:$B$77,MAX(1,$B38))),1,0)+IF(OR(AND($C38&gt;0,INDEX(Kalender!GI$81:GI$110,MAX(1,$C38))&gt;INDEX(Kalender!$B$81:$B$110,MAX(1,$C38))),AND($D38&gt;0,INDEX(Kalender!GI$81:GI$110,MAX(1,$D38))&gt;INDEX(Kalender!$B$81:$B$110,MAX(1,$D38))),AND($E38&gt;0,INDEX(Kalender!GI$81:GI$110,MAX(1,$E38))&gt;INDEX(Kalender!$B$81:$B$110,MAX(1,$E38))),AND($F38&gt;0,INDEX(Kalender!GI$81:GI$110,MAX(1,$F38))&gt;INDEX(Kalender!$B$81:$B$110,MAX(1,$F38)))),2,0))</f>
        <v>0</v>
      </c>
      <c r="GJ38" s="5" t="n">
        <f aca="false">IF(Kalender!GJ38&lt;&gt;1,0,IF(AND($B38&gt;0,INDEX(Kalender!GJ$68:GJ$77,MAX(1,$B38))&gt;INDEX(Kalender!$B$68:$B$77,MAX(1,$B38))),1,0)+IF(OR(AND($C38&gt;0,INDEX(Kalender!GJ$81:GJ$110,MAX(1,$C38))&gt;INDEX(Kalender!$B$81:$B$110,MAX(1,$C38))),AND($D38&gt;0,INDEX(Kalender!GJ$81:GJ$110,MAX(1,$D38))&gt;INDEX(Kalender!$B$81:$B$110,MAX(1,$D38))),AND($E38&gt;0,INDEX(Kalender!GJ$81:GJ$110,MAX(1,$E38))&gt;INDEX(Kalender!$B$81:$B$110,MAX(1,$E38))),AND($F38&gt;0,INDEX(Kalender!GJ$81:GJ$110,MAX(1,$F38))&gt;INDEX(Kalender!$B$81:$B$110,MAX(1,$F38)))),2,0))</f>
        <v>0</v>
      </c>
      <c r="GK38" s="5" t="n">
        <f aca="false">IF(Kalender!GK38&lt;&gt;1,0,IF(AND($B38&gt;0,INDEX(Kalender!GK$68:GK$77,MAX(1,$B38))&gt;INDEX(Kalender!$B$68:$B$77,MAX(1,$B38))),1,0)+IF(OR(AND($C38&gt;0,INDEX(Kalender!GK$81:GK$110,MAX(1,$C38))&gt;INDEX(Kalender!$B$81:$B$110,MAX(1,$C38))),AND($D38&gt;0,INDEX(Kalender!GK$81:GK$110,MAX(1,$D38))&gt;INDEX(Kalender!$B$81:$B$110,MAX(1,$D38))),AND($E38&gt;0,INDEX(Kalender!GK$81:GK$110,MAX(1,$E38))&gt;INDEX(Kalender!$B$81:$B$110,MAX(1,$E38))),AND($F38&gt;0,INDEX(Kalender!GK$81:GK$110,MAX(1,$F38))&gt;INDEX(Kalender!$B$81:$B$110,MAX(1,$F38)))),2,0))</f>
        <v>0</v>
      </c>
      <c r="GL38" s="5" t="n">
        <f aca="false">IF(Kalender!GL38&lt;&gt;1,0,IF(AND($B38&gt;0,INDEX(Kalender!GL$68:GL$77,MAX(1,$B38))&gt;INDEX(Kalender!$B$68:$B$77,MAX(1,$B38))),1,0)+IF(OR(AND($C38&gt;0,INDEX(Kalender!GL$81:GL$110,MAX(1,$C38))&gt;INDEX(Kalender!$B$81:$B$110,MAX(1,$C38))),AND($D38&gt;0,INDEX(Kalender!GL$81:GL$110,MAX(1,$D38))&gt;INDEX(Kalender!$B$81:$B$110,MAX(1,$D38))),AND($E38&gt;0,INDEX(Kalender!GL$81:GL$110,MAX(1,$E38))&gt;INDEX(Kalender!$B$81:$B$110,MAX(1,$E38))),AND($F38&gt;0,INDEX(Kalender!GL$81:GL$110,MAX(1,$F38))&gt;INDEX(Kalender!$B$81:$B$110,MAX(1,$F38)))),2,0))</f>
        <v>0</v>
      </c>
      <c r="GM38" s="5" t="n">
        <f aca="false">IF(Kalender!GM38&lt;&gt;1,0,IF(AND($B38&gt;0,INDEX(Kalender!GM$68:GM$77,MAX(1,$B38))&gt;INDEX(Kalender!$B$68:$B$77,MAX(1,$B38))),1,0)+IF(OR(AND($C38&gt;0,INDEX(Kalender!GM$81:GM$110,MAX(1,$C38))&gt;INDEX(Kalender!$B$81:$B$110,MAX(1,$C38))),AND($D38&gt;0,INDEX(Kalender!GM$81:GM$110,MAX(1,$D38))&gt;INDEX(Kalender!$B$81:$B$110,MAX(1,$D38))),AND($E38&gt;0,INDEX(Kalender!GM$81:GM$110,MAX(1,$E38))&gt;INDEX(Kalender!$B$81:$B$110,MAX(1,$E38))),AND($F38&gt;0,INDEX(Kalender!GM$81:GM$110,MAX(1,$F38))&gt;INDEX(Kalender!$B$81:$B$110,MAX(1,$F38)))),2,0))</f>
        <v>0</v>
      </c>
      <c r="GN38" s="5" t="n">
        <f aca="false">IF(Kalender!GN38&lt;&gt;1,0,IF(AND($B38&gt;0,INDEX(Kalender!GN$68:GN$77,MAX(1,$B38))&gt;INDEX(Kalender!$B$68:$B$77,MAX(1,$B38))),1,0)+IF(OR(AND($C38&gt;0,INDEX(Kalender!GN$81:GN$110,MAX(1,$C38))&gt;INDEX(Kalender!$B$81:$B$110,MAX(1,$C38))),AND($D38&gt;0,INDEX(Kalender!GN$81:GN$110,MAX(1,$D38))&gt;INDEX(Kalender!$B$81:$B$110,MAX(1,$D38))),AND($E38&gt;0,INDEX(Kalender!GN$81:GN$110,MAX(1,$E38))&gt;INDEX(Kalender!$B$81:$B$110,MAX(1,$E38))),AND($F38&gt;0,INDEX(Kalender!GN$81:GN$110,MAX(1,$F38))&gt;INDEX(Kalender!$B$81:$B$110,MAX(1,$F38)))),2,0))</f>
        <v>0</v>
      </c>
      <c r="GO38" s="5" t="n">
        <f aca="false">IF(Kalender!GO38&lt;&gt;1,0,IF(AND($B38&gt;0,INDEX(Kalender!GO$68:GO$77,MAX(1,$B38))&gt;INDEX(Kalender!$B$68:$B$77,MAX(1,$B38))),1,0)+IF(OR(AND($C38&gt;0,INDEX(Kalender!GO$81:GO$110,MAX(1,$C38))&gt;INDEX(Kalender!$B$81:$B$110,MAX(1,$C38))),AND($D38&gt;0,INDEX(Kalender!GO$81:GO$110,MAX(1,$D38))&gt;INDEX(Kalender!$B$81:$B$110,MAX(1,$D38))),AND($E38&gt;0,INDEX(Kalender!GO$81:GO$110,MAX(1,$E38))&gt;INDEX(Kalender!$B$81:$B$110,MAX(1,$E38))),AND($F38&gt;0,INDEX(Kalender!GO$81:GO$110,MAX(1,$F38))&gt;INDEX(Kalender!$B$81:$B$110,MAX(1,$F38)))),2,0))</f>
        <v>0</v>
      </c>
      <c r="GP38" s="5" t="n">
        <f aca="false">IF(Kalender!GP38&lt;&gt;1,0,IF(AND($B38&gt;0,INDEX(Kalender!GP$68:GP$77,MAX(1,$B38))&gt;INDEX(Kalender!$B$68:$B$77,MAX(1,$B38))),1,0)+IF(OR(AND($C38&gt;0,INDEX(Kalender!GP$81:GP$110,MAX(1,$C38))&gt;INDEX(Kalender!$B$81:$B$110,MAX(1,$C38))),AND($D38&gt;0,INDEX(Kalender!GP$81:GP$110,MAX(1,$D38))&gt;INDEX(Kalender!$B$81:$B$110,MAX(1,$D38))),AND($E38&gt;0,INDEX(Kalender!GP$81:GP$110,MAX(1,$E38))&gt;INDEX(Kalender!$B$81:$B$110,MAX(1,$E38))),AND($F38&gt;0,INDEX(Kalender!GP$81:GP$110,MAX(1,$F38))&gt;INDEX(Kalender!$B$81:$B$110,MAX(1,$F38)))),2,0))</f>
        <v>0</v>
      </c>
      <c r="GQ38" s="5" t="n">
        <f aca="false">IF(Kalender!GQ38&lt;&gt;1,0,IF(AND($B38&gt;0,INDEX(Kalender!GQ$68:GQ$77,MAX(1,$B38))&gt;INDEX(Kalender!$B$68:$B$77,MAX(1,$B38))),1,0)+IF(OR(AND($C38&gt;0,INDEX(Kalender!GQ$81:GQ$110,MAX(1,$C38))&gt;INDEX(Kalender!$B$81:$B$110,MAX(1,$C38))),AND($D38&gt;0,INDEX(Kalender!GQ$81:GQ$110,MAX(1,$D38))&gt;INDEX(Kalender!$B$81:$B$110,MAX(1,$D38))),AND($E38&gt;0,INDEX(Kalender!GQ$81:GQ$110,MAX(1,$E38))&gt;INDEX(Kalender!$B$81:$B$110,MAX(1,$E38))),AND($F38&gt;0,INDEX(Kalender!GQ$81:GQ$110,MAX(1,$F38))&gt;INDEX(Kalender!$B$81:$B$110,MAX(1,$F38)))),2,0))</f>
        <v>0</v>
      </c>
      <c r="GR38" s="5" t="n">
        <f aca="false">IF(Kalender!GR38&lt;&gt;1,0,IF(AND($B38&gt;0,INDEX(Kalender!GR$68:GR$77,MAX(1,$B38))&gt;INDEX(Kalender!$B$68:$B$77,MAX(1,$B38))),1,0)+IF(OR(AND($C38&gt;0,INDEX(Kalender!GR$81:GR$110,MAX(1,$C38))&gt;INDEX(Kalender!$B$81:$B$110,MAX(1,$C38))),AND($D38&gt;0,INDEX(Kalender!GR$81:GR$110,MAX(1,$D38))&gt;INDEX(Kalender!$B$81:$B$110,MAX(1,$D38))),AND($E38&gt;0,INDEX(Kalender!GR$81:GR$110,MAX(1,$E38))&gt;INDEX(Kalender!$B$81:$B$110,MAX(1,$E38))),AND($F38&gt;0,INDEX(Kalender!GR$81:GR$110,MAX(1,$F38))&gt;INDEX(Kalender!$B$81:$B$110,MAX(1,$F38)))),2,0))</f>
        <v>0</v>
      </c>
      <c r="GS38" s="5" t="n">
        <f aca="false">IF(Kalender!GS38&lt;&gt;1,0,IF(AND($B38&gt;0,INDEX(Kalender!GS$68:GS$77,MAX(1,$B38))&gt;INDEX(Kalender!$B$68:$B$77,MAX(1,$B38))),1,0)+IF(OR(AND($C38&gt;0,INDEX(Kalender!GS$81:GS$110,MAX(1,$C38))&gt;INDEX(Kalender!$B$81:$B$110,MAX(1,$C38))),AND($D38&gt;0,INDEX(Kalender!GS$81:GS$110,MAX(1,$D38))&gt;INDEX(Kalender!$B$81:$B$110,MAX(1,$D38))),AND($E38&gt;0,INDEX(Kalender!GS$81:GS$110,MAX(1,$E38))&gt;INDEX(Kalender!$B$81:$B$110,MAX(1,$E38))),AND($F38&gt;0,INDEX(Kalender!GS$81:GS$110,MAX(1,$F38))&gt;INDEX(Kalender!$B$81:$B$110,MAX(1,$F38)))),2,0))</f>
        <v>0</v>
      </c>
      <c r="GT38" s="5" t="n">
        <f aca="false">IF(Kalender!GT38&lt;&gt;1,0,IF(AND($B38&gt;0,INDEX(Kalender!GT$68:GT$77,MAX(1,$B38))&gt;INDEX(Kalender!$B$68:$B$77,MAX(1,$B38))),1,0)+IF(OR(AND($C38&gt;0,INDEX(Kalender!GT$81:GT$110,MAX(1,$C38))&gt;INDEX(Kalender!$B$81:$B$110,MAX(1,$C38))),AND($D38&gt;0,INDEX(Kalender!GT$81:GT$110,MAX(1,$D38))&gt;INDEX(Kalender!$B$81:$B$110,MAX(1,$D38))),AND($E38&gt;0,INDEX(Kalender!GT$81:GT$110,MAX(1,$E38))&gt;INDEX(Kalender!$B$81:$B$110,MAX(1,$E38))),AND($F38&gt;0,INDEX(Kalender!GT$81:GT$110,MAX(1,$F38))&gt;INDEX(Kalender!$B$81:$B$110,MAX(1,$F38)))),2,0))</f>
        <v>0</v>
      </c>
      <c r="GU38" s="5" t="n">
        <f aca="false">IF(Kalender!GU38&lt;&gt;1,0,IF(AND($B38&gt;0,INDEX(Kalender!GU$68:GU$77,MAX(1,$B38))&gt;INDEX(Kalender!$B$68:$B$77,MAX(1,$B38))),1,0)+IF(OR(AND($C38&gt;0,INDEX(Kalender!GU$81:GU$110,MAX(1,$C38))&gt;INDEX(Kalender!$B$81:$B$110,MAX(1,$C38))),AND($D38&gt;0,INDEX(Kalender!GU$81:GU$110,MAX(1,$D38))&gt;INDEX(Kalender!$B$81:$B$110,MAX(1,$D38))),AND($E38&gt;0,INDEX(Kalender!GU$81:GU$110,MAX(1,$E38))&gt;INDEX(Kalender!$B$81:$B$110,MAX(1,$E38))),AND($F38&gt;0,INDEX(Kalender!GU$81:GU$110,MAX(1,$F38))&gt;INDEX(Kalender!$B$81:$B$110,MAX(1,$F38)))),2,0))</f>
        <v>0</v>
      </c>
      <c r="GV38" s="5" t="n">
        <f aca="false">IF(Kalender!GV38&lt;&gt;1,0,IF(AND($B38&gt;0,INDEX(Kalender!GV$68:GV$77,MAX(1,$B38))&gt;INDEX(Kalender!$B$68:$B$77,MAX(1,$B38))),1,0)+IF(OR(AND($C38&gt;0,INDEX(Kalender!GV$81:GV$110,MAX(1,$C38))&gt;INDEX(Kalender!$B$81:$B$110,MAX(1,$C38))),AND($D38&gt;0,INDEX(Kalender!GV$81:GV$110,MAX(1,$D38))&gt;INDEX(Kalender!$B$81:$B$110,MAX(1,$D38))),AND($E38&gt;0,INDEX(Kalender!GV$81:GV$110,MAX(1,$E38))&gt;INDEX(Kalender!$B$81:$B$110,MAX(1,$E38))),AND($F38&gt;0,INDEX(Kalender!GV$81:GV$110,MAX(1,$F38))&gt;INDEX(Kalender!$B$81:$B$110,MAX(1,$F38)))),2,0))</f>
        <v>0</v>
      </c>
      <c r="GW38" s="5" t="n">
        <f aca="false">IF(Kalender!GW38&lt;&gt;1,0,IF(AND($B38&gt;0,INDEX(Kalender!GW$68:GW$77,MAX(1,$B38))&gt;INDEX(Kalender!$B$68:$B$77,MAX(1,$B38))),1,0)+IF(OR(AND($C38&gt;0,INDEX(Kalender!GW$81:GW$110,MAX(1,$C38))&gt;INDEX(Kalender!$B$81:$B$110,MAX(1,$C38))),AND($D38&gt;0,INDEX(Kalender!GW$81:GW$110,MAX(1,$D38))&gt;INDEX(Kalender!$B$81:$B$110,MAX(1,$D38))),AND($E38&gt;0,INDEX(Kalender!GW$81:GW$110,MAX(1,$E38))&gt;INDEX(Kalender!$B$81:$B$110,MAX(1,$E38))),AND($F38&gt;0,INDEX(Kalender!GW$81:GW$110,MAX(1,$F38))&gt;INDEX(Kalender!$B$81:$B$110,MAX(1,$F38)))),2,0))</f>
        <v>0</v>
      </c>
      <c r="GX38" s="5" t="n">
        <f aca="false">IF(Kalender!GX38&lt;&gt;1,0,IF(AND($B38&gt;0,INDEX(Kalender!GX$68:GX$77,MAX(1,$B38))&gt;INDEX(Kalender!$B$68:$B$77,MAX(1,$B38))),1,0)+IF(OR(AND($C38&gt;0,INDEX(Kalender!GX$81:GX$110,MAX(1,$C38))&gt;INDEX(Kalender!$B$81:$B$110,MAX(1,$C38))),AND($D38&gt;0,INDEX(Kalender!GX$81:GX$110,MAX(1,$D38))&gt;INDEX(Kalender!$B$81:$B$110,MAX(1,$D38))),AND($E38&gt;0,INDEX(Kalender!GX$81:GX$110,MAX(1,$E38))&gt;INDEX(Kalender!$B$81:$B$110,MAX(1,$E38))),AND($F38&gt;0,INDEX(Kalender!GX$81:GX$110,MAX(1,$F38))&gt;INDEX(Kalender!$B$81:$B$110,MAX(1,$F38)))),2,0))</f>
        <v>0</v>
      </c>
      <c r="GY38" s="5" t="n">
        <f aca="false">IF(Kalender!GY38&lt;&gt;1,0,IF(AND($B38&gt;0,INDEX(Kalender!GY$68:GY$77,MAX(1,$B38))&gt;INDEX(Kalender!$B$68:$B$77,MAX(1,$B38))),1,0)+IF(OR(AND($C38&gt;0,INDEX(Kalender!GY$81:GY$110,MAX(1,$C38))&gt;INDEX(Kalender!$B$81:$B$110,MAX(1,$C38))),AND($D38&gt;0,INDEX(Kalender!GY$81:GY$110,MAX(1,$D38))&gt;INDEX(Kalender!$B$81:$B$110,MAX(1,$D38))),AND($E38&gt;0,INDEX(Kalender!GY$81:GY$110,MAX(1,$E38))&gt;INDEX(Kalender!$B$81:$B$110,MAX(1,$E38))),AND($F38&gt;0,INDEX(Kalender!GY$81:GY$110,MAX(1,$F38))&gt;INDEX(Kalender!$B$81:$B$110,MAX(1,$F38)))),2,0))</f>
        <v>0</v>
      </c>
      <c r="GZ38" s="5" t="n">
        <f aca="false">IF(Kalender!GZ38&lt;&gt;1,0,IF(AND($B38&gt;0,INDEX(Kalender!GZ$68:GZ$77,MAX(1,$B38))&gt;INDEX(Kalender!$B$68:$B$77,MAX(1,$B38))),1,0)+IF(OR(AND($C38&gt;0,INDEX(Kalender!GZ$81:GZ$110,MAX(1,$C38))&gt;INDEX(Kalender!$B$81:$B$110,MAX(1,$C38))),AND($D38&gt;0,INDEX(Kalender!GZ$81:GZ$110,MAX(1,$D38))&gt;INDEX(Kalender!$B$81:$B$110,MAX(1,$D38))),AND($E38&gt;0,INDEX(Kalender!GZ$81:GZ$110,MAX(1,$E38))&gt;INDEX(Kalender!$B$81:$B$110,MAX(1,$E38))),AND($F38&gt;0,INDEX(Kalender!GZ$81:GZ$110,MAX(1,$F38))&gt;INDEX(Kalender!$B$81:$B$110,MAX(1,$F38)))),2,0))</f>
        <v>0</v>
      </c>
      <c r="HA38" s="5" t="n">
        <f aca="false">IF(Kalender!HA38&lt;&gt;1,0,IF(AND($B38&gt;0,INDEX(Kalender!HA$68:HA$77,MAX(1,$B38))&gt;INDEX(Kalender!$B$68:$B$77,MAX(1,$B38))),1,0)+IF(OR(AND($C38&gt;0,INDEX(Kalender!HA$81:HA$110,MAX(1,$C38))&gt;INDEX(Kalender!$B$81:$B$110,MAX(1,$C38))),AND($D38&gt;0,INDEX(Kalender!HA$81:HA$110,MAX(1,$D38))&gt;INDEX(Kalender!$B$81:$B$110,MAX(1,$D38))),AND($E38&gt;0,INDEX(Kalender!HA$81:HA$110,MAX(1,$E38))&gt;INDEX(Kalender!$B$81:$B$110,MAX(1,$E38))),AND($F38&gt;0,INDEX(Kalender!HA$81:HA$110,MAX(1,$F38))&gt;INDEX(Kalender!$B$81:$B$110,MAX(1,$F38)))),2,0))</f>
        <v>0</v>
      </c>
      <c r="HB38" s="5" t="n">
        <f aca="false">IF(Kalender!HB38&lt;&gt;1,0,IF(AND($B38&gt;0,INDEX(Kalender!HB$68:HB$77,MAX(1,$B38))&gt;INDEX(Kalender!$B$68:$B$77,MAX(1,$B38))),1,0)+IF(OR(AND($C38&gt;0,INDEX(Kalender!HB$81:HB$110,MAX(1,$C38))&gt;INDEX(Kalender!$B$81:$B$110,MAX(1,$C38))),AND($D38&gt;0,INDEX(Kalender!HB$81:HB$110,MAX(1,$D38))&gt;INDEX(Kalender!$B$81:$B$110,MAX(1,$D38))),AND($E38&gt;0,INDEX(Kalender!HB$81:HB$110,MAX(1,$E38))&gt;INDEX(Kalender!$B$81:$B$110,MAX(1,$E38))),AND($F38&gt;0,INDEX(Kalender!HB$81:HB$110,MAX(1,$F38))&gt;INDEX(Kalender!$B$81:$B$110,MAX(1,$F38)))),2,0))</f>
        <v>0</v>
      </c>
      <c r="HC38" s="5" t="n">
        <f aca="false">IF(Kalender!HC38&lt;&gt;1,0,IF(AND($B38&gt;0,INDEX(Kalender!HC$68:HC$77,MAX(1,$B38))&gt;INDEX(Kalender!$B$68:$B$77,MAX(1,$B38))),1,0)+IF(OR(AND($C38&gt;0,INDEX(Kalender!HC$81:HC$110,MAX(1,$C38))&gt;INDEX(Kalender!$B$81:$B$110,MAX(1,$C38))),AND($D38&gt;0,INDEX(Kalender!HC$81:HC$110,MAX(1,$D38))&gt;INDEX(Kalender!$B$81:$B$110,MAX(1,$D38))),AND($E38&gt;0,INDEX(Kalender!HC$81:HC$110,MAX(1,$E38))&gt;INDEX(Kalender!$B$81:$B$110,MAX(1,$E38))),AND($F38&gt;0,INDEX(Kalender!HC$81:HC$110,MAX(1,$F38))&gt;INDEX(Kalender!$B$81:$B$110,MAX(1,$F38)))),2,0))</f>
        <v>0</v>
      </c>
      <c r="HD38" s="5" t="n">
        <f aca="false">IF(Kalender!HD38&lt;&gt;1,0,IF(AND($B38&gt;0,INDEX(Kalender!HD$68:HD$77,MAX(1,$B38))&gt;INDEX(Kalender!$B$68:$B$77,MAX(1,$B38))),1,0)+IF(OR(AND($C38&gt;0,INDEX(Kalender!HD$81:HD$110,MAX(1,$C38))&gt;INDEX(Kalender!$B$81:$B$110,MAX(1,$C38))),AND($D38&gt;0,INDEX(Kalender!HD$81:HD$110,MAX(1,$D38))&gt;INDEX(Kalender!$B$81:$B$110,MAX(1,$D38))),AND($E38&gt;0,INDEX(Kalender!HD$81:HD$110,MAX(1,$E38))&gt;INDEX(Kalender!$B$81:$B$110,MAX(1,$E38))),AND($F38&gt;0,INDEX(Kalender!HD$81:HD$110,MAX(1,$F38))&gt;INDEX(Kalender!$B$81:$B$110,MAX(1,$F38)))),2,0))</f>
        <v>0</v>
      </c>
      <c r="HE38" s="5" t="n">
        <f aca="false">IF(Kalender!HE38&lt;&gt;1,0,IF(AND($B38&gt;0,INDEX(Kalender!HE$68:HE$77,MAX(1,$B38))&gt;INDEX(Kalender!$B$68:$B$77,MAX(1,$B38))),1,0)+IF(OR(AND($C38&gt;0,INDEX(Kalender!HE$81:HE$110,MAX(1,$C38))&gt;INDEX(Kalender!$B$81:$B$110,MAX(1,$C38))),AND($D38&gt;0,INDEX(Kalender!HE$81:HE$110,MAX(1,$D38))&gt;INDEX(Kalender!$B$81:$B$110,MAX(1,$D38))),AND($E38&gt;0,INDEX(Kalender!HE$81:HE$110,MAX(1,$E38))&gt;INDEX(Kalender!$B$81:$B$110,MAX(1,$E38))),AND($F38&gt;0,INDEX(Kalender!HE$81:HE$110,MAX(1,$F38))&gt;INDEX(Kalender!$B$81:$B$110,MAX(1,$F38)))),2,0))</f>
        <v>0</v>
      </c>
      <c r="HF38" s="5" t="n">
        <f aca="false">IF(Kalender!HF38&lt;&gt;1,0,IF(AND($B38&gt;0,INDEX(Kalender!HF$68:HF$77,MAX(1,$B38))&gt;INDEX(Kalender!$B$68:$B$77,MAX(1,$B38))),1,0)+IF(OR(AND($C38&gt;0,INDEX(Kalender!HF$81:HF$110,MAX(1,$C38))&gt;INDEX(Kalender!$B$81:$B$110,MAX(1,$C38))),AND($D38&gt;0,INDEX(Kalender!HF$81:HF$110,MAX(1,$D38))&gt;INDEX(Kalender!$B$81:$B$110,MAX(1,$D38))),AND($E38&gt;0,INDEX(Kalender!HF$81:HF$110,MAX(1,$E38))&gt;INDEX(Kalender!$B$81:$B$110,MAX(1,$E38))),AND($F38&gt;0,INDEX(Kalender!HF$81:HF$110,MAX(1,$F38))&gt;INDEX(Kalender!$B$81:$B$110,MAX(1,$F38)))),2,0))</f>
        <v>0</v>
      </c>
      <c r="HG38" s="5" t="n">
        <f aca="false">IF(Kalender!HG38&lt;&gt;1,0,IF(AND($B38&gt;0,INDEX(Kalender!HG$68:HG$77,MAX(1,$B38))&gt;INDEX(Kalender!$B$68:$B$77,MAX(1,$B38))),1,0)+IF(OR(AND($C38&gt;0,INDEX(Kalender!HG$81:HG$110,MAX(1,$C38))&gt;INDEX(Kalender!$B$81:$B$110,MAX(1,$C38))),AND($D38&gt;0,INDEX(Kalender!HG$81:HG$110,MAX(1,$D38))&gt;INDEX(Kalender!$B$81:$B$110,MAX(1,$D38))),AND($E38&gt;0,INDEX(Kalender!HG$81:HG$110,MAX(1,$E38))&gt;INDEX(Kalender!$B$81:$B$110,MAX(1,$E38))),AND($F38&gt;0,INDEX(Kalender!HG$81:HG$110,MAX(1,$F38))&gt;INDEX(Kalender!$B$81:$B$110,MAX(1,$F38)))),2,0))</f>
        <v>0</v>
      </c>
      <c r="HH38" s="5" t="n">
        <f aca="false">IF(Kalender!HH38&lt;&gt;1,0,IF(AND($B38&gt;0,INDEX(Kalender!HH$68:HH$77,MAX(1,$B38))&gt;INDEX(Kalender!$B$68:$B$77,MAX(1,$B38))),1,0)+IF(OR(AND($C38&gt;0,INDEX(Kalender!HH$81:HH$110,MAX(1,$C38))&gt;INDEX(Kalender!$B$81:$B$110,MAX(1,$C38))),AND($D38&gt;0,INDEX(Kalender!HH$81:HH$110,MAX(1,$D38))&gt;INDEX(Kalender!$B$81:$B$110,MAX(1,$D38))),AND($E38&gt;0,INDEX(Kalender!HH$81:HH$110,MAX(1,$E38))&gt;INDEX(Kalender!$B$81:$B$110,MAX(1,$E38))),AND($F38&gt;0,INDEX(Kalender!HH$81:HH$110,MAX(1,$F38))&gt;INDEX(Kalender!$B$81:$B$110,MAX(1,$F38)))),2,0))</f>
        <v>0</v>
      </c>
      <c r="HI38" s="5" t="n">
        <f aca="false">IF(Kalender!HI38&lt;&gt;1,0,IF(AND($B38&gt;0,INDEX(Kalender!HI$68:HI$77,MAX(1,$B38))&gt;INDEX(Kalender!$B$68:$B$77,MAX(1,$B38))),1,0)+IF(OR(AND($C38&gt;0,INDEX(Kalender!HI$81:HI$110,MAX(1,$C38))&gt;INDEX(Kalender!$B$81:$B$110,MAX(1,$C38))),AND($D38&gt;0,INDEX(Kalender!HI$81:HI$110,MAX(1,$D38))&gt;INDEX(Kalender!$B$81:$B$110,MAX(1,$D38))),AND($E38&gt;0,INDEX(Kalender!HI$81:HI$110,MAX(1,$E38))&gt;INDEX(Kalender!$B$81:$B$110,MAX(1,$E38))),AND($F38&gt;0,INDEX(Kalender!HI$81:HI$110,MAX(1,$F38))&gt;INDEX(Kalender!$B$81:$B$110,MAX(1,$F38)))),2,0))</f>
        <v>0</v>
      </c>
      <c r="HJ38" s="5" t="n">
        <f aca="false">IF(Kalender!HJ38&lt;&gt;1,0,IF(AND($B38&gt;0,INDEX(Kalender!HJ$68:HJ$77,MAX(1,$B38))&gt;INDEX(Kalender!$B$68:$B$77,MAX(1,$B38))),1,0)+IF(OR(AND($C38&gt;0,INDEX(Kalender!HJ$81:HJ$110,MAX(1,$C38))&gt;INDEX(Kalender!$B$81:$B$110,MAX(1,$C38))),AND($D38&gt;0,INDEX(Kalender!HJ$81:HJ$110,MAX(1,$D38))&gt;INDEX(Kalender!$B$81:$B$110,MAX(1,$D38))),AND($E38&gt;0,INDEX(Kalender!HJ$81:HJ$110,MAX(1,$E38))&gt;INDEX(Kalender!$B$81:$B$110,MAX(1,$E38))),AND($F38&gt;0,INDEX(Kalender!HJ$81:HJ$110,MAX(1,$F38))&gt;INDEX(Kalender!$B$81:$B$110,MAX(1,$F38)))),2,0))</f>
        <v>0</v>
      </c>
      <c r="HK38" s="5" t="n">
        <f aca="false">IF(Kalender!HK38&lt;&gt;1,0,IF(AND($B38&gt;0,INDEX(Kalender!HK$68:HK$77,MAX(1,$B38))&gt;INDEX(Kalender!$B$68:$B$77,MAX(1,$B38))),1,0)+IF(OR(AND($C38&gt;0,INDEX(Kalender!HK$81:HK$110,MAX(1,$C38))&gt;INDEX(Kalender!$B$81:$B$110,MAX(1,$C38))),AND($D38&gt;0,INDEX(Kalender!HK$81:HK$110,MAX(1,$D38))&gt;INDEX(Kalender!$B$81:$B$110,MAX(1,$D38))),AND($E38&gt;0,INDEX(Kalender!HK$81:HK$110,MAX(1,$E38))&gt;INDEX(Kalender!$B$81:$B$110,MAX(1,$E38))),AND($F38&gt;0,INDEX(Kalender!HK$81:HK$110,MAX(1,$F38))&gt;INDEX(Kalender!$B$81:$B$110,MAX(1,$F38)))),2,0))</f>
        <v>0</v>
      </c>
      <c r="HL38" s="5" t="n">
        <f aca="false">IF(Kalender!HL38&lt;&gt;1,0,IF(AND($B38&gt;0,INDEX(Kalender!HL$68:HL$77,MAX(1,$B38))&gt;INDEX(Kalender!$B$68:$B$77,MAX(1,$B38))),1,0)+IF(OR(AND($C38&gt;0,INDEX(Kalender!HL$81:HL$110,MAX(1,$C38))&gt;INDEX(Kalender!$B$81:$B$110,MAX(1,$C38))),AND($D38&gt;0,INDEX(Kalender!HL$81:HL$110,MAX(1,$D38))&gt;INDEX(Kalender!$B$81:$B$110,MAX(1,$D38))),AND($E38&gt;0,INDEX(Kalender!HL$81:HL$110,MAX(1,$E38))&gt;INDEX(Kalender!$B$81:$B$110,MAX(1,$E38))),AND($F38&gt;0,INDEX(Kalender!HL$81:HL$110,MAX(1,$F38))&gt;INDEX(Kalender!$B$81:$B$110,MAX(1,$F38)))),2,0))</f>
        <v>0</v>
      </c>
      <c r="HM38" s="5" t="n">
        <f aca="false">IF(Kalender!HM38&lt;&gt;1,0,IF(AND($B38&gt;0,INDEX(Kalender!HM$68:HM$77,MAX(1,$B38))&gt;INDEX(Kalender!$B$68:$B$77,MAX(1,$B38))),1,0)+IF(OR(AND($C38&gt;0,INDEX(Kalender!HM$81:HM$110,MAX(1,$C38))&gt;INDEX(Kalender!$B$81:$B$110,MAX(1,$C38))),AND($D38&gt;0,INDEX(Kalender!HM$81:HM$110,MAX(1,$D38))&gt;INDEX(Kalender!$B$81:$B$110,MAX(1,$D38))),AND($E38&gt;0,INDEX(Kalender!HM$81:HM$110,MAX(1,$E38))&gt;INDEX(Kalender!$B$81:$B$110,MAX(1,$E38))),AND($F38&gt;0,INDEX(Kalender!HM$81:HM$110,MAX(1,$F38))&gt;INDEX(Kalender!$B$81:$B$110,MAX(1,$F38)))),2,0))</f>
        <v>0</v>
      </c>
      <c r="HN38" s="5" t="n">
        <f aca="false">IF(Kalender!HN38&lt;&gt;1,0,IF(AND($B38&gt;0,INDEX(Kalender!HN$68:HN$77,MAX(1,$B38))&gt;INDEX(Kalender!$B$68:$B$77,MAX(1,$B38))),1,0)+IF(OR(AND($C38&gt;0,INDEX(Kalender!HN$81:HN$110,MAX(1,$C38))&gt;INDEX(Kalender!$B$81:$B$110,MAX(1,$C38))),AND($D38&gt;0,INDEX(Kalender!HN$81:HN$110,MAX(1,$D38))&gt;INDEX(Kalender!$B$81:$B$110,MAX(1,$D38))),AND($E38&gt;0,INDEX(Kalender!HN$81:HN$110,MAX(1,$E38))&gt;INDEX(Kalender!$B$81:$B$110,MAX(1,$E38))),AND($F38&gt;0,INDEX(Kalender!HN$81:HN$110,MAX(1,$F38))&gt;INDEX(Kalender!$B$81:$B$110,MAX(1,$F38)))),2,0))</f>
        <v>0</v>
      </c>
      <c r="HO38" s="5" t="n">
        <f aca="false">IF(Kalender!HO38&lt;&gt;1,0,IF(AND($B38&gt;0,INDEX(Kalender!HO$68:HO$77,MAX(1,$B38))&gt;INDEX(Kalender!$B$68:$B$77,MAX(1,$B38))),1,0)+IF(OR(AND($C38&gt;0,INDEX(Kalender!HO$81:HO$110,MAX(1,$C38))&gt;INDEX(Kalender!$B$81:$B$110,MAX(1,$C38))),AND($D38&gt;0,INDEX(Kalender!HO$81:HO$110,MAX(1,$D38))&gt;INDEX(Kalender!$B$81:$B$110,MAX(1,$D38))),AND($E38&gt;0,INDEX(Kalender!HO$81:HO$110,MAX(1,$E38))&gt;INDEX(Kalender!$B$81:$B$110,MAX(1,$E38))),AND($F38&gt;0,INDEX(Kalender!HO$81:HO$110,MAX(1,$F38))&gt;INDEX(Kalender!$B$81:$B$110,MAX(1,$F38)))),2,0))</f>
        <v>0</v>
      </c>
      <c r="HP38" s="5" t="n">
        <f aca="false">IF(Kalender!HP38&lt;&gt;1,0,IF(AND($B38&gt;0,INDEX(Kalender!HP$68:HP$77,MAX(1,$B38))&gt;INDEX(Kalender!$B$68:$B$77,MAX(1,$B38))),1,0)+IF(OR(AND($C38&gt;0,INDEX(Kalender!HP$81:HP$110,MAX(1,$C38))&gt;INDEX(Kalender!$B$81:$B$110,MAX(1,$C38))),AND($D38&gt;0,INDEX(Kalender!HP$81:HP$110,MAX(1,$D38))&gt;INDEX(Kalender!$B$81:$B$110,MAX(1,$D38))),AND($E38&gt;0,INDEX(Kalender!HP$81:HP$110,MAX(1,$E38))&gt;INDEX(Kalender!$B$81:$B$110,MAX(1,$E38))),AND($F38&gt;0,INDEX(Kalender!HP$81:HP$110,MAX(1,$F38))&gt;INDEX(Kalender!$B$81:$B$110,MAX(1,$F38)))),2,0))</f>
        <v>0</v>
      </c>
      <c r="HQ38" s="5" t="n">
        <f aca="false">IF(Kalender!HQ38&lt;&gt;1,0,IF(AND($B38&gt;0,INDEX(Kalender!HQ$68:HQ$77,MAX(1,$B38))&gt;INDEX(Kalender!$B$68:$B$77,MAX(1,$B38))),1,0)+IF(OR(AND($C38&gt;0,INDEX(Kalender!HQ$81:HQ$110,MAX(1,$C38))&gt;INDEX(Kalender!$B$81:$B$110,MAX(1,$C38))),AND($D38&gt;0,INDEX(Kalender!HQ$81:HQ$110,MAX(1,$D38))&gt;INDEX(Kalender!$B$81:$B$110,MAX(1,$D38))),AND($E38&gt;0,INDEX(Kalender!HQ$81:HQ$110,MAX(1,$E38))&gt;INDEX(Kalender!$B$81:$B$110,MAX(1,$E38))),AND($F38&gt;0,INDEX(Kalender!HQ$81:HQ$110,MAX(1,$F38))&gt;INDEX(Kalender!$B$81:$B$110,MAX(1,$F38)))),2,0))</f>
        <v>0</v>
      </c>
      <c r="HR38" s="5" t="n">
        <f aca="false">IF(Kalender!HR38&lt;&gt;1,0,IF(AND($B38&gt;0,INDEX(Kalender!HR$68:HR$77,MAX(1,$B38))&gt;INDEX(Kalender!$B$68:$B$77,MAX(1,$B38))),1,0)+IF(OR(AND($C38&gt;0,INDEX(Kalender!HR$81:HR$110,MAX(1,$C38))&gt;INDEX(Kalender!$B$81:$B$110,MAX(1,$C38))),AND($D38&gt;0,INDEX(Kalender!HR$81:HR$110,MAX(1,$D38))&gt;INDEX(Kalender!$B$81:$B$110,MAX(1,$D38))),AND($E38&gt;0,INDEX(Kalender!HR$81:HR$110,MAX(1,$E38))&gt;INDEX(Kalender!$B$81:$B$110,MAX(1,$E38))),AND($F38&gt;0,INDEX(Kalender!HR$81:HR$110,MAX(1,$F38))&gt;INDEX(Kalender!$B$81:$B$110,MAX(1,$F38)))),2,0))</f>
        <v>0</v>
      </c>
      <c r="HS38" s="5" t="n">
        <f aca="false">IF(Kalender!HS38&lt;&gt;1,0,IF(AND($B38&gt;0,INDEX(Kalender!HS$68:HS$77,MAX(1,$B38))&gt;INDEX(Kalender!$B$68:$B$77,MAX(1,$B38))),1,0)+IF(OR(AND($C38&gt;0,INDEX(Kalender!HS$81:HS$110,MAX(1,$C38))&gt;INDEX(Kalender!$B$81:$B$110,MAX(1,$C38))),AND($D38&gt;0,INDEX(Kalender!HS$81:HS$110,MAX(1,$D38))&gt;INDEX(Kalender!$B$81:$B$110,MAX(1,$D38))),AND($E38&gt;0,INDEX(Kalender!HS$81:HS$110,MAX(1,$E38))&gt;INDEX(Kalender!$B$81:$B$110,MAX(1,$E38))),AND($F38&gt;0,INDEX(Kalender!HS$81:HS$110,MAX(1,$F38))&gt;INDEX(Kalender!$B$81:$B$110,MAX(1,$F38)))),2,0))</f>
        <v>0</v>
      </c>
      <c r="HT38" s="5" t="n">
        <f aca="false">IF(Kalender!HT38&lt;&gt;1,0,IF(AND($B38&gt;0,INDEX(Kalender!HT$68:HT$77,MAX(1,$B38))&gt;INDEX(Kalender!$B$68:$B$77,MAX(1,$B38))),1,0)+IF(OR(AND($C38&gt;0,INDEX(Kalender!HT$81:HT$110,MAX(1,$C38))&gt;INDEX(Kalender!$B$81:$B$110,MAX(1,$C38))),AND($D38&gt;0,INDEX(Kalender!HT$81:HT$110,MAX(1,$D38))&gt;INDEX(Kalender!$B$81:$B$110,MAX(1,$D38))),AND($E38&gt;0,INDEX(Kalender!HT$81:HT$110,MAX(1,$E38))&gt;INDEX(Kalender!$B$81:$B$110,MAX(1,$E38))),AND($F38&gt;0,INDEX(Kalender!HT$81:HT$110,MAX(1,$F38))&gt;INDEX(Kalender!$B$81:$B$110,MAX(1,$F38)))),2,0))</f>
        <v>0</v>
      </c>
      <c r="HU38" s="5" t="n">
        <f aca="false">IF(Kalender!HU38&lt;&gt;1,0,IF(AND($B38&gt;0,INDEX(Kalender!HU$68:HU$77,MAX(1,$B38))&gt;INDEX(Kalender!$B$68:$B$77,MAX(1,$B38))),1,0)+IF(OR(AND($C38&gt;0,INDEX(Kalender!HU$81:HU$110,MAX(1,$C38))&gt;INDEX(Kalender!$B$81:$B$110,MAX(1,$C38))),AND($D38&gt;0,INDEX(Kalender!HU$81:HU$110,MAX(1,$D38))&gt;INDEX(Kalender!$B$81:$B$110,MAX(1,$D38))),AND($E38&gt;0,INDEX(Kalender!HU$81:HU$110,MAX(1,$E38))&gt;INDEX(Kalender!$B$81:$B$110,MAX(1,$E38))),AND($F38&gt;0,INDEX(Kalender!HU$81:HU$110,MAX(1,$F38))&gt;INDEX(Kalender!$B$81:$B$110,MAX(1,$F38)))),2,0))</f>
        <v>0</v>
      </c>
      <c r="HV38" s="5" t="n">
        <f aca="false">IF(Kalender!HV38&lt;&gt;1,0,IF(AND($B38&gt;0,INDEX(Kalender!HV$68:HV$77,MAX(1,$B38))&gt;INDEX(Kalender!$B$68:$B$77,MAX(1,$B38))),1,0)+IF(OR(AND($C38&gt;0,INDEX(Kalender!HV$81:HV$110,MAX(1,$C38))&gt;INDEX(Kalender!$B$81:$B$110,MAX(1,$C38))),AND($D38&gt;0,INDEX(Kalender!HV$81:HV$110,MAX(1,$D38))&gt;INDEX(Kalender!$B$81:$B$110,MAX(1,$D38))),AND($E38&gt;0,INDEX(Kalender!HV$81:HV$110,MAX(1,$E38))&gt;INDEX(Kalender!$B$81:$B$110,MAX(1,$E38))),AND($F38&gt;0,INDEX(Kalender!HV$81:HV$110,MAX(1,$F38))&gt;INDEX(Kalender!$B$81:$B$110,MAX(1,$F38)))),2,0))</f>
        <v>0</v>
      </c>
      <c r="HW38" s="5" t="n">
        <f aca="false">IF(Kalender!HW38&lt;&gt;1,0,IF(AND($B38&gt;0,INDEX(Kalender!HW$68:HW$77,MAX(1,$B38))&gt;INDEX(Kalender!$B$68:$B$77,MAX(1,$B38))),1,0)+IF(OR(AND($C38&gt;0,INDEX(Kalender!HW$81:HW$110,MAX(1,$C38))&gt;INDEX(Kalender!$B$81:$B$110,MAX(1,$C38))),AND($D38&gt;0,INDEX(Kalender!HW$81:HW$110,MAX(1,$D38))&gt;INDEX(Kalender!$B$81:$B$110,MAX(1,$D38))),AND($E38&gt;0,INDEX(Kalender!HW$81:HW$110,MAX(1,$E38))&gt;INDEX(Kalender!$B$81:$B$110,MAX(1,$E38))),AND($F38&gt;0,INDEX(Kalender!HW$81:HW$110,MAX(1,$F38))&gt;INDEX(Kalender!$B$81:$B$110,MAX(1,$F38)))),2,0))</f>
        <v>0</v>
      </c>
      <c r="HX38" s="5" t="n">
        <f aca="false">IF(Kalender!HX38&lt;&gt;1,0,IF(AND($B38&gt;0,INDEX(Kalender!HX$68:HX$77,MAX(1,$B38))&gt;INDEX(Kalender!$B$68:$B$77,MAX(1,$B38))),1,0)+IF(OR(AND($C38&gt;0,INDEX(Kalender!HX$81:HX$110,MAX(1,$C38))&gt;INDEX(Kalender!$B$81:$B$110,MAX(1,$C38))),AND($D38&gt;0,INDEX(Kalender!HX$81:HX$110,MAX(1,$D38))&gt;INDEX(Kalender!$B$81:$B$110,MAX(1,$D38))),AND($E38&gt;0,INDEX(Kalender!HX$81:HX$110,MAX(1,$E38))&gt;INDEX(Kalender!$B$81:$B$110,MAX(1,$E38))),AND($F38&gt;0,INDEX(Kalender!HX$81:HX$110,MAX(1,$F38))&gt;INDEX(Kalender!$B$81:$B$110,MAX(1,$F38)))),2,0))</f>
        <v>0</v>
      </c>
      <c r="HY38" s="5" t="n">
        <f aca="false">IF(Kalender!HY38&lt;&gt;1,0,IF(AND($B38&gt;0,INDEX(Kalender!HY$68:HY$77,MAX(1,$B38))&gt;INDEX(Kalender!$B$68:$B$77,MAX(1,$B38))),1,0)+IF(OR(AND($C38&gt;0,INDEX(Kalender!HY$81:HY$110,MAX(1,$C38))&gt;INDEX(Kalender!$B$81:$B$110,MAX(1,$C38))),AND($D38&gt;0,INDEX(Kalender!HY$81:HY$110,MAX(1,$D38))&gt;INDEX(Kalender!$B$81:$B$110,MAX(1,$D38))),AND($E38&gt;0,INDEX(Kalender!HY$81:HY$110,MAX(1,$E38))&gt;INDEX(Kalender!$B$81:$B$110,MAX(1,$E38))),AND($F38&gt;0,INDEX(Kalender!HY$81:HY$110,MAX(1,$F38))&gt;INDEX(Kalender!$B$81:$B$110,MAX(1,$F38)))),2,0))</f>
        <v>0</v>
      </c>
      <c r="HZ38" s="5" t="n">
        <f aca="false">IF(Kalender!HZ38&lt;&gt;1,0,IF(AND($B38&gt;0,INDEX(Kalender!HZ$68:HZ$77,MAX(1,$B38))&gt;INDEX(Kalender!$B$68:$B$77,MAX(1,$B38))),1,0)+IF(OR(AND($C38&gt;0,INDEX(Kalender!HZ$81:HZ$110,MAX(1,$C38))&gt;INDEX(Kalender!$B$81:$B$110,MAX(1,$C38))),AND($D38&gt;0,INDEX(Kalender!HZ$81:HZ$110,MAX(1,$D38))&gt;INDEX(Kalender!$B$81:$B$110,MAX(1,$D38))),AND($E38&gt;0,INDEX(Kalender!HZ$81:HZ$110,MAX(1,$E38))&gt;INDEX(Kalender!$B$81:$B$110,MAX(1,$E38))),AND($F38&gt;0,INDEX(Kalender!HZ$81:HZ$110,MAX(1,$F38))&gt;INDEX(Kalender!$B$81:$B$110,MAX(1,$F38)))),2,0))</f>
        <v>0</v>
      </c>
      <c r="IA38" s="5" t="n">
        <f aca="false">IF(Kalender!IA38&lt;&gt;1,0,IF(AND($B38&gt;0,INDEX(Kalender!IA$68:IA$77,MAX(1,$B38))&gt;INDEX(Kalender!$B$68:$B$77,MAX(1,$B38))),1,0)+IF(OR(AND($C38&gt;0,INDEX(Kalender!IA$81:IA$110,MAX(1,$C38))&gt;INDEX(Kalender!$B$81:$B$110,MAX(1,$C38))),AND($D38&gt;0,INDEX(Kalender!IA$81:IA$110,MAX(1,$D38))&gt;INDEX(Kalender!$B$81:$B$110,MAX(1,$D38))),AND($E38&gt;0,INDEX(Kalender!IA$81:IA$110,MAX(1,$E38))&gt;INDEX(Kalender!$B$81:$B$110,MAX(1,$E38))),AND($F38&gt;0,INDEX(Kalender!IA$81:IA$110,MAX(1,$F38))&gt;INDEX(Kalender!$B$81:$B$110,MAX(1,$F38)))),2,0))</f>
        <v>0</v>
      </c>
      <c r="IB38" s="5" t="n">
        <f aca="false">IF(Kalender!IB38&lt;&gt;1,0,IF(AND($B38&gt;0,INDEX(Kalender!IB$68:IB$77,MAX(1,$B38))&gt;INDEX(Kalender!$B$68:$B$77,MAX(1,$B38))),1,0)+IF(OR(AND($C38&gt;0,INDEX(Kalender!IB$81:IB$110,MAX(1,$C38))&gt;INDEX(Kalender!$B$81:$B$110,MAX(1,$C38))),AND($D38&gt;0,INDEX(Kalender!IB$81:IB$110,MAX(1,$D38))&gt;INDEX(Kalender!$B$81:$B$110,MAX(1,$D38))),AND($E38&gt;0,INDEX(Kalender!IB$81:IB$110,MAX(1,$E38))&gt;INDEX(Kalender!$B$81:$B$110,MAX(1,$E38))),AND($F38&gt;0,INDEX(Kalender!IB$81:IB$110,MAX(1,$F38))&gt;INDEX(Kalender!$B$81:$B$110,MAX(1,$F38)))),2,0))</f>
        <v>0</v>
      </c>
      <c r="IC38" s="5" t="n">
        <f aca="false">IF(Kalender!IC38&lt;&gt;1,0,IF(AND($B38&gt;0,INDEX(Kalender!IC$68:IC$77,MAX(1,$B38))&gt;INDEX(Kalender!$B$68:$B$77,MAX(1,$B38))),1,0)+IF(OR(AND($C38&gt;0,INDEX(Kalender!IC$81:IC$110,MAX(1,$C38))&gt;INDEX(Kalender!$B$81:$B$110,MAX(1,$C38))),AND($D38&gt;0,INDEX(Kalender!IC$81:IC$110,MAX(1,$D38))&gt;INDEX(Kalender!$B$81:$B$110,MAX(1,$D38))),AND($E38&gt;0,INDEX(Kalender!IC$81:IC$110,MAX(1,$E38))&gt;INDEX(Kalender!$B$81:$B$110,MAX(1,$E38))),AND($F38&gt;0,INDEX(Kalender!IC$81:IC$110,MAX(1,$F38))&gt;INDEX(Kalender!$B$81:$B$110,MAX(1,$F38)))),2,0))</f>
        <v>0</v>
      </c>
      <c r="ID38" s="5" t="n">
        <f aca="false">IF(Kalender!ID38&lt;&gt;1,0,IF(AND($B38&gt;0,INDEX(Kalender!ID$68:ID$77,MAX(1,$B38))&gt;INDEX(Kalender!$B$68:$B$77,MAX(1,$B38))),1,0)+IF(OR(AND($C38&gt;0,INDEX(Kalender!ID$81:ID$110,MAX(1,$C38))&gt;INDEX(Kalender!$B$81:$B$110,MAX(1,$C38))),AND($D38&gt;0,INDEX(Kalender!ID$81:ID$110,MAX(1,$D38))&gt;INDEX(Kalender!$B$81:$B$110,MAX(1,$D38))),AND($E38&gt;0,INDEX(Kalender!ID$81:ID$110,MAX(1,$E38))&gt;INDEX(Kalender!$B$81:$B$110,MAX(1,$E38))),AND($F38&gt;0,INDEX(Kalender!ID$81:ID$110,MAX(1,$F38))&gt;INDEX(Kalender!$B$81:$B$110,MAX(1,$F38)))),2,0))</f>
        <v>0</v>
      </c>
      <c r="IE38" s="5" t="n">
        <f aca="false">IF(Kalender!IE38&lt;&gt;1,0,IF(AND($B38&gt;0,INDEX(Kalender!IE$68:IE$77,MAX(1,$B38))&gt;INDEX(Kalender!$B$68:$B$77,MAX(1,$B38))),1,0)+IF(OR(AND($C38&gt;0,INDEX(Kalender!IE$81:IE$110,MAX(1,$C38))&gt;INDEX(Kalender!$B$81:$B$110,MAX(1,$C38))),AND($D38&gt;0,INDEX(Kalender!IE$81:IE$110,MAX(1,$D38))&gt;INDEX(Kalender!$B$81:$B$110,MAX(1,$D38))),AND($E38&gt;0,INDEX(Kalender!IE$81:IE$110,MAX(1,$E38))&gt;INDEX(Kalender!$B$81:$B$110,MAX(1,$E38))),AND($F38&gt;0,INDEX(Kalender!IE$81:IE$110,MAX(1,$F38))&gt;INDEX(Kalender!$B$81:$B$110,MAX(1,$F38)))),2,0))</f>
        <v>0</v>
      </c>
      <c r="IF38" s="5" t="n">
        <f aca="false">IF(Kalender!IF38&lt;&gt;1,0,IF(AND($B38&gt;0,INDEX(Kalender!IF$68:IF$77,MAX(1,$B38))&gt;INDEX(Kalender!$B$68:$B$77,MAX(1,$B38))),1,0)+IF(OR(AND($C38&gt;0,INDEX(Kalender!IF$81:IF$110,MAX(1,$C38))&gt;INDEX(Kalender!$B$81:$B$110,MAX(1,$C38))),AND($D38&gt;0,INDEX(Kalender!IF$81:IF$110,MAX(1,$D38))&gt;INDEX(Kalender!$B$81:$B$110,MAX(1,$D38))),AND($E38&gt;0,INDEX(Kalender!IF$81:IF$110,MAX(1,$E38))&gt;INDEX(Kalender!$B$81:$B$110,MAX(1,$E38))),AND($F38&gt;0,INDEX(Kalender!IF$81:IF$110,MAX(1,$F38))&gt;INDEX(Kalender!$B$81:$B$110,MAX(1,$F38)))),2,0))</f>
        <v>0</v>
      </c>
      <c r="IG38" s="5" t="n">
        <f aca="false">IF(Kalender!IG38&lt;&gt;1,0,IF(AND($B38&gt;0,INDEX(Kalender!IG$68:IG$77,MAX(1,$B38))&gt;INDEX(Kalender!$B$68:$B$77,MAX(1,$B38))),1,0)+IF(OR(AND($C38&gt;0,INDEX(Kalender!IG$81:IG$110,MAX(1,$C38))&gt;INDEX(Kalender!$B$81:$B$110,MAX(1,$C38))),AND($D38&gt;0,INDEX(Kalender!IG$81:IG$110,MAX(1,$D38))&gt;INDEX(Kalender!$B$81:$B$110,MAX(1,$D38))),AND($E38&gt;0,INDEX(Kalender!IG$81:IG$110,MAX(1,$E38))&gt;INDEX(Kalender!$B$81:$B$110,MAX(1,$E38))),AND($F38&gt;0,INDEX(Kalender!IG$81:IG$110,MAX(1,$F38))&gt;INDEX(Kalender!$B$81:$B$110,MAX(1,$F38)))),2,0))</f>
        <v>0</v>
      </c>
      <c r="IH38" s="5" t="n">
        <f aca="false">IF(Kalender!IH38&lt;&gt;1,0,IF(AND($B38&gt;0,INDEX(Kalender!IH$68:IH$77,MAX(1,$B38))&gt;INDEX(Kalender!$B$68:$B$77,MAX(1,$B38))),1,0)+IF(OR(AND($C38&gt;0,INDEX(Kalender!IH$81:IH$110,MAX(1,$C38))&gt;INDEX(Kalender!$B$81:$B$110,MAX(1,$C38))),AND($D38&gt;0,INDEX(Kalender!IH$81:IH$110,MAX(1,$D38))&gt;INDEX(Kalender!$B$81:$B$110,MAX(1,$D38))),AND($E38&gt;0,INDEX(Kalender!IH$81:IH$110,MAX(1,$E38))&gt;INDEX(Kalender!$B$81:$B$110,MAX(1,$E38))),AND($F38&gt;0,INDEX(Kalender!IH$81:IH$110,MAX(1,$F38))&gt;INDEX(Kalender!$B$81:$B$110,MAX(1,$F38)))),2,0))</f>
        <v>0</v>
      </c>
      <c r="II38" s="5" t="n">
        <f aca="false">IF(Kalender!II38&lt;&gt;1,0,IF(AND($B38&gt;0,INDEX(Kalender!II$68:II$77,MAX(1,$B38))&gt;INDEX(Kalender!$B$68:$B$77,MAX(1,$B38))),1,0)+IF(OR(AND($C38&gt;0,INDEX(Kalender!II$81:II$110,MAX(1,$C38))&gt;INDEX(Kalender!$B$81:$B$110,MAX(1,$C38))),AND($D38&gt;0,INDEX(Kalender!II$81:II$110,MAX(1,$D38))&gt;INDEX(Kalender!$B$81:$B$110,MAX(1,$D38))),AND($E38&gt;0,INDEX(Kalender!II$81:II$110,MAX(1,$E38))&gt;INDEX(Kalender!$B$81:$B$110,MAX(1,$E38))),AND($F38&gt;0,INDEX(Kalender!II$81:II$110,MAX(1,$F38))&gt;INDEX(Kalender!$B$81:$B$110,MAX(1,$F38)))),2,0))</f>
        <v>0</v>
      </c>
      <c r="IJ38" s="5" t="n">
        <f aca="false">IF(Kalender!IJ38&lt;&gt;1,0,IF(AND($B38&gt;0,INDEX(Kalender!IJ$68:IJ$77,MAX(1,$B38))&gt;INDEX(Kalender!$B$68:$B$77,MAX(1,$B38))),1,0)+IF(OR(AND($C38&gt;0,INDEX(Kalender!IJ$81:IJ$110,MAX(1,$C38))&gt;INDEX(Kalender!$B$81:$B$110,MAX(1,$C38))),AND($D38&gt;0,INDEX(Kalender!IJ$81:IJ$110,MAX(1,$D38))&gt;INDEX(Kalender!$B$81:$B$110,MAX(1,$D38))),AND($E38&gt;0,INDEX(Kalender!IJ$81:IJ$110,MAX(1,$E38))&gt;INDEX(Kalender!$B$81:$B$110,MAX(1,$E38))),AND($F38&gt;0,INDEX(Kalender!IJ$81:IJ$110,MAX(1,$F38))&gt;INDEX(Kalender!$B$81:$B$110,MAX(1,$F38)))),2,0))</f>
        <v>0</v>
      </c>
      <c r="IK38" s="5" t="n">
        <f aca="false">IF(Kalender!IK38&lt;&gt;1,0,IF(AND($B38&gt;0,INDEX(Kalender!IK$68:IK$77,MAX(1,$B38))&gt;INDEX(Kalender!$B$68:$B$77,MAX(1,$B38))),1,0)+IF(OR(AND($C38&gt;0,INDEX(Kalender!IK$81:IK$110,MAX(1,$C38))&gt;INDEX(Kalender!$B$81:$B$110,MAX(1,$C38))),AND($D38&gt;0,INDEX(Kalender!IK$81:IK$110,MAX(1,$D38))&gt;INDEX(Kalender!$B$81:$B$110,MAX(1,$D38))),AND($E38&gt;0,INDEX(Kalender!IK$81:IK$110,MAX(1,$E38))&gt;INDEX(Kalender!$B$81:$B$110,MAX(1,$E38))),AND($F38&gt;0,INDEX(Kalender!IK$81:IK$110,MAX(1,$F38))&gt;INDEX(Kalender!$B$81:$B$110,MAX(1,$F38)))),2,0))</f>
        <v>0</v>
      </c>
      <c r="IL38" s="5" t="n">
        <f aca="false">IF(Kalender!IL38&lt;&gt;1,0,IF(AND($B38&gt;0,INDEX(Kalender!IL$68:IL$77,MAX(1,$B38))&gt;INDEX(Kalender!$B$68:$B$77,MAX(1,$B38))),1,0)+IF(OR(AND($C38&gt;0,INDEX(Kalender!IL$81:IL$110,MAX(1,$C38))&gt;INDEX(Kalender!$B$81:$B$110,MAX(1,$C38))),AND($D38&gt;0,INDEX(Kalender!IL$81:IL$110,MAX(1,$D38))&gt;INDEX(Kalender!$B$81:$B$110,MAX(1,$D38))),AND($E38&gt;0,INDEX(Kalender!IL$81:IL$110,MAX(1,$E38))&gt;INDEX(Kalender!$B$81:$B$110,MAX(1,$E38))),AND($F38&gt;0,INDEX(Kalender!IL$81:IL$110,MAX(1,$F38))&gt;INDEX(Kalender!$B$81:$B$110,MAX(1,$F38)))),2,0))</f>
        <v>0</v>
      </c>
      <c r="IM38" s="5" t="n">
        <f aca="false">IF(Kalender!IM38&lt;&gt;1,0,IF(AND($B38&gt;0,INDEX(Kalender!IM$68:IM$77,MAX(1,$B38))&gt;INDEX(Kalender!$B$68:$B$77,MAX(1,$B38))),1,0)+IF(OR(AND($C38&gt;0,INDEX(Kalender!IM$81:IM$110,MAX(1,$C38))&gt;INDEX(Kalender!$B$81:$B$110,MAX(1,$C38))),AND($D38&gt;0,INDEX(Kalender!IM$81:IM$110,MAX(1,$D38))&gt;INDEX(Kalender!$B$81:$B$110,MAX(1,$D38))),AND($E38&gt;0,INDEX(Kalender!IM$81:IM$110,MAX(1,$E38))&gt;INDEX(Kalender!$B$81:$B$110,MAX(1,$E38))),AND($F38&gt;0,INDEX(Kalender!IM$81:IM$110,MAX(1,$F38))&gt;INDEX(Kalender!$B$81:$B$110,MAX(1,$F38)))),2,0))</f>
        <v>0</v>
      </c>
      <c r="IN38" s="5" t="n">
        <f aca="false">IF(Kalender!IN38&lt;&gt;1,0,IF(AND($B38&gt;0,INDEX(Kalender!IN$68:IN$77,MAX(1,$B38))&gt;INDEX(Kalender!$B$68:$B$77,MAX(1,$B38))),1,0)+IF(OR(AND($C38&gt;0,INDEX(Kalender!IN$81:IN$110,MAX(1,$C38))&gt;INDEX(Kalender!$B$81:$B$110,MAX(1,$C38))),AND($D38&gt;0,INDEX(Kalender!IN$81:IN$110,MAX(1,$D38))&gt;INDEX(Kalender!$B$81:$B$110,MAX(1,$D38))),AND($E38&gt;0,INDEX(Kalender!IN$81:IN$110,MAX(1,$E38))&gt;INDEX(Kalender!$B$81:$B$110,MAX(1,$E38))),AND($F38&gt;0,INDEX(Kalender!IN$81:IN$110,MAX(1,$F38))&gt;INDEX(Kalender!$B$81:$B$110,MAX(1,$F38)))),2,0))</f>
        <v>0</v>
      </c>
      <c r="IO38" s="5" t="n">
        <f aca="false">IF(Kalender!IO38&lt;&gt;1,0,IF(AND($B38&gt;0,INDEX(Kalender!IO$68:IO$77,MAX(1,$B38))&gt;INDEX(Kalender!$B$68:$B$77,MAX(1,$B38))),1,0)+IF(OR(AND($C38&gt;0,INDEX(Kalender!IO$81:IO$110,MAX(1,$C38))&gt;INDEX(Kalender!$B$81:$B$110,MAX(1,$C38))),AND($D38&gt;0,INDEX(Kalender!IO$81:IO$110,MAX(1,$D38))&gt;INDEX(Kalender!$B$81:$B$110,MAX(1,$D38))),AND($E38&gt;0,INDEX(Kalender!IO$81:IO$110,MAX(1,$E38))&gt;INDEX(Kalender!$B$81:$B$110,MAX(1,$E38))),AND($F38&gt;0,INDEX(Kalender!IO$81:IO$110,MAX(1,$F38))&gt;INDEX(Kalender!$B$81:$B$110,MAX(1,$F38)))),2,0))</f>
        <v>0</v>
      </c>
      <c r="IP38" s="5" t="n">
        <f aca="false">IF(Kalender!IP38&lt;&gt;1,0,IF(AND($B38&gt;0,INDEX(Kalender!IP$68:IP$77,MAX(1,$B38))&gt;INDEX(Kalender!$B$68:$B$77,MAX(1,$B38))),1,0)+IF(OR(AND($C38&gt;0,INDEX(Kalender!IP$81:IP$110,MAX(1,$C38))&gt;INDEX(Kalender!$B$81:$B$110,MAX(1,$C38))),AND($D38&gt;0,INDEX(Kalender!IP$81:IP$110,MAX(1,$D38))&gt;INDEX(Kalender!$B$81:$B$110,MAX(1,$D38))),AND($E38&gt;0,INDEX(Kalender!IP$81:IP$110,MAX(1,$E38))&gt;INDEX(Kalender!$B$81:$B$110,MAX(1,$E38))),AND($F38&gt;0,INDEX(Kalender!IP$81:IP$110,MAX(1,$F38))&gt;INDEX(Kalender!$B$81:$B$110,MAX(1,$F38)))),2,0))</f>
        <v>0</v>
      </c>
      <c r="IQ38" s="5" t="n">
        <f aca="false">IF(Kalender!IQ38&lt;&gt;1,0,IF(AND($B38&gt;0,INDEX(Kalender!IQ$68:IQ$77,MAX(1,$B38))&gt;INDEX(Kalender!$B$68:$B$77,MAX(1,$B38))),1,0)+IF(OR(AND($C38&gt;0,INDEX(Kalender!IQ$81:IQ$110,MAX(1,$C38))&gt;INDEX(Kalender!$B$81:$B$110,MAX(1,$C38))),AND($D38&gt;0,INDEX(Kalender!IQ$81:IQ$110,MAX(1,$D38))&gt;INDEX(Kalender!$B$81:$B$110,MAX(1,$D38))),AND($E38&gt;0,INDEX(Kalender!IQ$81:IQ$110,MAX(1,$E38))&gt;INDEX(Kalender!$B$81:$B$110,MAX(1,$E38))),AND($F38&gt;0,INDEX(Kalender!IQ$81:IQ$110,MAX(1,$F38))&gt;INDEX(Kalender!$B$81:$B$110,MAX(1,$F38)))),2,0))</f>
        <v>0</v>
      </c>
      <c r="IR38" s="5" t="n">
        <f aca="false">IF(Kalender!IR38&lt;&gt;1,0,IF(AND($B38&gt;0,INDEX(Kalender!IR$68:IR$77,MAX(1,$B38))&gt;INDEX(Kalender!$B$68:$B$77,MAX(1,$B38))),1,0)+IF(OR(AND($C38&gt;0,INDEX(Kalender!IR$81:IR$110,MAX(1,$C38))&gt;INDEX(Kalender!$B$81:$B$110,MAX(1,$C38))),AND($D38&gt;0,INDEX(Kalender!IR$81:IR$110,MAX(1,$D38))&gt;INDEX(Kalender!$B$81:$B$110,MAX(1,$D38))),AND($E38&gt;0,INDEX(Kalender!IR$81:IR$110,MAX(1,$E38))&gt;INDEX(Kalender!$B$81:$B$110,MAX(1,$E38))),AND($F38&gt;0,INDEX(Kalender!IR$81:IR$110,MAX(1,$F38))&gt;INDEX(Kalender!$B$81:$B$110,MAX(1,$F38)))),2,0))</f>
        <v>0</v>
      </c>
      <c r="IS38" s="5" t="n">
        <f aca="false">IF(Kalender!IS38&lt;&gt;1,0,IF(AND($B38&gt;0,INDEX(Kalender!IS$68:IS$77,MAX(1,$B38))&gt;INDEX(Kalender!$B$68:$B$77,MAX(1,$B38))),1,0)+IF(OR(AND($C38&gt;0,INDEX(Kalender!IS$81:IS$110,MAX(1,$C38))&gt;INDEX(Kalender!$B$81:$B$110,MAX(1,$C38))),AND($D38&gt;0,INDEX(Kalender!IS$81:IS$110,MAX(1,$D38))&gt;INDEX(Kalender!$B$81:$B$110,MAX(1,$D38))),AND($E38&gt;0,INDEX(Kalender!IS$81:IS$110,MAX(1,$E38))&gt;INDEX(Kalender!$B$81:$B$110,MAX(1,$E38))),AND($F38&gt;0,INDEX(Kalender!IS$81:IS$110,MAX(1,$F38))&gt;INDEX(Kalender!$B$81:$B$110,MAX(1,$F38)))),2,0))</f>
        <v>0</v>
      </c>
      <c r="IT38" s="5" t="n">
        <f aca="false">IF(Kalender!IT38&lt;&gt;1,0,IF(AND($B38&gt;0,INDEX(Kalender!IT$68:IT$77,MAX(1,$B38))&gt;INDEX(Kalender!$B$68:$B$77,MAX(1,$B38))),1,0)+IF(OR(AND($C38&gt;0,INDEX(Kalender!IT$81:IT$110,MAX(1,$C38))&gt;INDEX(Kalender!$B$81:$B$110,MAX(1,$C38))),AND($D38&gt;0,INDEX(Kalender!IT$81:IT$110,MAX(1,$D38))&gt;INDEX(Kalender!$B$81:$B$110,MAX(1,$D38))),AND($E38&gt;0,INDEX(Kalender!IT$81:IT$110,MAX(1,$E38))&gt;INDEX(Kalender!$B$81:$B$110,MAX(1,$E38))),AND($F38&gt;0,INDEX(Kalender!IT$81:IT$110,MAX(1,$F38))&gt;INDEX(Kalender!$B$81:$B$110,MAX(1,$F38)))),2,0))</f>
        <v>0</v>
      </c>
      <c r="IU38" s="5" t="n">
        <f aca="false">IF(Kalender!IU38&lt;&gt;1,0,IF(AND($B38&gt;0,INDEX(Kalender!IU$68:IU$77,MAX(1,$B38))&gt;INDEX(Kalender!$B$68:$B$77,MAX(1,$B38))),1,0)+IF(OR(AND($C38&gt;0,INDEX(Kalender!IU$81:IU$110,MAX(1,$C38))&gt;INDEX(Kalender!$B$81:$B$110,MAX(1,$C38))),AND($D38&gt;0,INDEX(Kalender!IU$81:IU$110,MAX(1,$D38))&gt;INDEX(Kalender!$B$81:$B$110,MAX(1,$D38))),AND($E38&gt;0,INDEX(Kalender!IU$81:IU$110,MAX(1,$E38))&gt;INDEX(Kalender!$B$81:$B$110,MAX(1,$E38))),AND($F38&gt;0,INDEX(Kalender!IU$81:IU$110,MAX(1,$F38))&gt;INDEX(Kalender!$B$81:$B$110,MAX(1,$F38)))),2,0))</f>
        <v>0</v>
      </c>
      <c r="IV38" s="5" t="n">
        <f aca="false">IF(Kalender!IV38&lt;&gt;1,0,IF(AND($B38&gt;0,INDEX(Kalender!IV$68:IV$77,MAX(1,$B38))&gt;INDEX(Kalender!$B$68:$B$77,MAX(1,$B38))),1,0)+IF(OR(AND($C38&gt;0,INDEX(Kalender!IV$81:IV$110,MAX(1,$C38))&gt;INDEX(Kalender!$B$81:$B$110,MAX(1,$C38))),AND($D38&gt;0,INDEX(Kalender!IV$81:IV$110,MAX(1,$D38))&gt;INDEX(Kalender!$B$81:$B$110,MAX(1,$D38))),AND($E38&gt;0,INDEX(Kalender!IV$81:IV$110,MAX(1,$E38))&gt;INDEX(Kalender!$B$81:$B$110,MAX(1,$E38))),AND($F38&gt;0,INDEX(Kalender!IV$81:IV$110,MAX(1,$F38))&gt;INDEX(Kalender!$B$81:$B$110,MAX(1,$F38)))),2,0))</f>
        <v>0</v>
      </c>
      <c r="IW38" s="5" t="n">
        <f aca="false">IF(Kalender!IW38&lt;&gt;1,0,IF(AND($B38&gt;0,INDEX(Kalender!IW$68:IW$77,MAX(1,$B38))&gt;INDEX(Kalender!$B$68:$B$77,MAX(1,$B38))),1,0)+IF(OR(AND($C38&gt;0,INDEX(Kalender!IW$81:IW$110,MAX(1,$C38))&gt;INDEX(Kalender!$B$81:$B$110,MAX(1,$C38))),AND($D38&gt;0,INDEX(Kalender!IW$81:IW$110,MAX(1,$D38))&gt;INDEX(Kalender!$B$81:$B$110,MAX(1,$D38))),AND($E38&gt;0,INDEX(Kalender!IW$81:IW$110,MAX(1,$E38))&gt;INDEX(Kalender!$B$81:$B$110,MAX(1,$E38))),AND($F38&gt;0,INDEX(Kalender!IW$81:IW$110,MAX(1,$F38))&gt;INDEX(Kalender!$B$81:$B$110,MAX(1,$F38)))),2,0))</f>
        <v>0</v>
      </c>
      <c r="IX38" s="5" t="n">
        <f aca="false">IF(Kalender!IX38&lt;&gt;1,0,IF(AND($B38&gt;0,INDEX(Kalender!IX$68:IX$77,MAX(1,$B38))&gt;INDEX(Kalender!$B$68:$B$77,MAX(1,$B38))),1,0)+IF(OR(AND($C38&gt;0,INDEX(Kalender!IX$81:IX$110,MAX(1,$C38))&gt;INDEX(Kalender!$B$81:$B$110,MAX(1,$C38))),AND($D38&gt;0,INDEX(Kalender!IX$81:IX$110,MAX(1,$D38))&gt;INDEX(Kalender!$B$81:$B$110,MAX(1,$D38))),AND($E38&gt;0,INDEX(Kalender!IX$81:IX$110,MAX(1,$E38))&gt;INDEX(Kalender!$B$81:$B$110,MAX(1,$E38))),AND($F38&gt;0,INDEX(Kalender!IX$81:IX$110,MAX(1,$F38))&gt;INDEX(Kalender!$B$81:$B$110,MAX(1,$F38)))),2,0))</f>
        <v>0</v>
      </c>
      <c r="IY38" s="5" t="n">
        <f aca="false">IF(Kalender!IY38&lt;&gt;1,0,IF(AND($B38&gt;0,INDEX(Kalender!IY$68:IY$77,MAX(1,$B38))&gt;INDEX(Kalender!$B$68:$B$77,MAX(1,$B38))),1,0)+IF(OR(AND($C38&gt;0,INDEX(Kalender!IY$81:IY$110,MAX(1,$C38))&gt;INDEX(Kalender!$B$81:$B$110,MAX(1,$C38))),AND($D38&gt;0,INDEX(Kalender!IY$81:IY$110,MAX(1,$D38))&gt;INDEX(Kalender!$B$81:$B$110,MAX(1,$D38))),AND($E38&gt;0,INDEX(Kalender!IY$81:IY$110,MAX(1,$E38))&gt;INDEX(Kalender!$B$81:$B$110,MAX(1,$E38))),AND($F38&gt;0,INDEX(Kalender!IY$81:IY$110,MAX(1,$F38))&gt;INDEX(Kalender!$B$81:$B$110,MAX(1,$F38)))),2,0))</f>
        <v>0</v>
      </c>
      <c r="IZ38" s="5" t="n">
        <f aca="false">IF(Kalender!IZ38&lt;&gt;1,0,IF(AND($B38&gt;0,INDEX(Kalender!IZ$68:IZ$77,MAX(1,$B38))&gt;INDEX(Kalender!$B$68:$B$77,MAX(1,$B38))),1,0)+IF(OR(AND($C38&gt;0,INDEX(Kalender!IZ$81:IZ$110,MAX(1,$C38))&gt;INDEX(Kalender!$B$81:$B$110,MAX(1,$C38))),AND($D38&gt;0,INDEX(Kalender!IZ$81:IZ$110,MAX(1,$D38))&gt;INDEX(Kalender!$B$81:$B$110,MAX(1,$D38))),AND($E38&gt;0,INDEX(Kalender!IZ$81:IZ$110,MAX(1,$E38))&gt;INDEX(Kalender!$B$81:$B$110,MAX(1,$E38))),AND($F38&gt;0,INDEX(Kalender!IZ$81:IZ$110,MAX(1,$F38))&gt;INDEX(Kalender!$B$81:$B$110,MAX(1,$F38)))),2,0))</f>
        <v>0</v>
      </c>
      <c r="JA38" s="5" t="n">
        <f aca="false">IF(Kalender!JA38&lt;&gt;1,0,IF(AND($B38&gt;0,INDEX(Kalender!JA$68:JA$77,MAX(1,$B38))&gt;INDEX(Kalender!$B$68:$B$77,MAX(1,$B38))),1,0)+IF(OR(AND($C38&gt;0,INDEX(Kalender!JA$81:JA$110,MAX(1,$C38))&gt;INDEX(Kalender!$B$81:$B$110,MAX(1,$C38))),AND($D38&gt;0,INDEX(Kalender!JA$81:JA$110,MAX(1,$D38))&gt;INDEX(Kalender!$B$81:$B$110,MAX(1,$D38))),AND($E38&gt;0,INDEX(Kalender!JA$81:JA$110,MAX(1,$E38))&gt;INDEX(Kalender!$B$81:$B$110,MAX(1,$E38))),AND($F38&gt;0,INDEX(Kalender!JA$81:JA$110,MAX(1,$F38))&gt;INDEX(Kalender!$B$81:$B$110,MAX(1,$F38)))),2,0))</f>
        <v>0</v>
      </c>
      <c r="JB38" s="5" t="n">
        <f aca="false">IF(Kalender!JB38&lt;&gt;1,0,IF(AND($B38&gt;0,INDEX(Kalender!JB$68:JB$77,MAX(1,$B38))&gt;INDEX(Kalender!$B$68:$B$77,MAX(1,$B38))),1,0)+IF(OR(AND($C38&gt;0,INDEX(Kalender!JB$81:JB$110,MAX(1,$C38))&gt;INDEX(Kalender!$B$81:$B$110,MAX(1,$C38))),AND($D38&gt;0,INDEX(Kalender!JB$81:JB$110,MAX(1,$D38))&gt;INDEX(Kalender!$B$81:$B$110,MAX(1,$D38))),AND($E38&gt;0,INDEX(Kalender!JB$81:JB$110,MAX(1,$E38))&gt;INDEX(Kalender!$B$81:$B$110,MAX(1,$E38))),AND($F38&gt;0,INDEX(Kalender!JB$81:JB$110,MAX(1,$F38))&gt;INDEX(Kalender!$B$81:$B$110,MAX(1,$F38)))),2,0))</f>
        <v>0</v>
      </c>
      <c r="JC38" s="5" t="n">
        <f aca="false">IF(Kalender!JC38&lt;&gt;1,0,IF(AND($B38&gt;0,INDEX(Kalender!JC$68:JC$77,MAX(1,$B38))&gt;INDEX(Kalender!$B$68:$B$77,MAX(1,$B38))),1,0)+IF(OR(AND($C38&gt;0,INDEX(Kalender!JC$81:JC$110,MAX(1,$C38))&gt;INDEX(Kalender!$B$81:$B$110,MAX(1,$C38))),AND($D38&gt;0,INDEX(Kalender!JC$81:JC$110,MAX(1,$D38))&gt;INDEX(Kalender!$B$81:$B$110,MAX(1,$D38))),AND($E38&gt;0,INDEX(Kalender!JC$81:JC$110,MAX(1,$E38))&gt;INDEX(Kalender!$B$81:$B$110,MAX(1,$E38))),AND($F38&gt;0,INDEX(Kalender!JC$81:JC$110,MAX(1,$F38))&gt;INDEX(Kalender!$B$81:$B$110,MAX(1,$F38)))),2,0))</f>
        <v>0</v>
      </c>
      <c r="JD38" s="5" t="n">
        <f aca="false">IF(Kalender!JD38&lt;&gt;1,0,IF(AND($B38&gt;0,INDEX(Kalender!JD$68:JD$77,MAX(1,$B38))&gt;INDEX(Kalender!$B$68:$B$77,MAX(1,$B38))),1,0)+IF(OR(AND($C38&gt;0,INDEX(Kalender!JD$81:JD$110,MAX(1,$C38))&gt;INDEX(Kalender!$B$81:$B$110,MAX(1,$C38))),AND($D38&gt;0,INDEX(Kalender!JD$81:JD$110,MAX(1,$D38))&gt;INDEX(Kalender!$B$81:$B$110,MAX(1,$D38))),AND($E38&gt;0,INDEX(Kalender!JD$81:JD$110,MAX(1,$E38))&gt;INDEX(Kalender!$B$81:$B$110,MAX(1,$E38))),AND($F38&gt;0,INDEX(Kalender!JD$81:JD$110,MAX(1,$F38))&gt;INDEX(Kalender!$B$81:$B$110,MAX(1,$F38)))),2,0))</f>
        <v>0</v>
      </c>
      <c r="JE38" s="5" t="n">
        <f aca="false">IF(Kalender!JE38&lt;&gt;1,0,IF(AND($B38&gt;0,INDEX(Kalender!JE$68:JE$77,MAX(1,$B38))&gt;INDEX(Kalender!$B$68:$B$77,MAX(1,$B38))),1,0)+IF(OR(AND($C38&gt;0,INDEX(Kalender!JE$81:JE$110,MAX(1,$C38))&gt;INDEX(Kalender!$B$81:$B$110,MAX(1,$C38))),AND($D38&gt;0,INDEX(Kalender!JE$81:JE$110,MAX(1,$D38))&gt;INDEX(Kalender!$B$81:$B$110,MAX(1,$D38))),AND($E38&gt;0,INDEX(Kalender!JE$81:JE$110,MAX(1,$E38))&gt;INDEX(Kalender!$B$81:$B$110,MAX(1,$E38))),AND($F38&gt;0,INDEX(Kalender!JE$81:JE$110,MAX(1,$F38))&gt;INDEX(Kalender!$B$81:$B$110,MAX(1,$F38)))),2,0))</f>
        <v>0</v>
      </c>
      <c r="JF38" s="5" t="n">
        <f aca="false">IF(Kalender!JF38&lt;&gt;1,0,IF(AND($B38&gt;0,INDEX(Kalender!JF$68:JF$77,MAX(1,$B38))&gt;INDEX(Kalender!$B$68:$B$77,MAX(1,$B38))),1,0)+IF(OR(AND($C38&gt;0,INDEX(Kalender!JF$81:JF$110,MAX(1,$C38))&gt;INDEX(Kalender!$B$81:$B$110,MAX(1,$C38))),AND($D38&gt;0,INDEX(Kalender!JF$81:JF$110,MAX(1,$D38))&gt;INDEX(Kalender!$B$81:$B$110,MAX(1,$D38))),AND($E38&gt;0,INDEX(Kalender!JF$81:JF$110,MAX(1,$E38))&gt;INDEX(Kalender!$B$81:$B$110,MAX(1,$E38))),AND($F38&gt;0,INDEX(Kalender!JF$81:JF$110,MAX(1,$F38))&gt;INDEX(Kalender!$B$81:$B$110,MAX(1,$F38)))),2,0))</f>
        <v>0</v>
      </c>
      <c r="JG38" s="5" t="n">
        <f aca="false">IF(Kalender!JG38&lt;&gt;1,0,IF(AND($B38&gt;0,INDEX(Kalender!JG$68:JG$77,MAX(1,$B38))&gt;INDEX(Kalender!$B$68:$B$77,MAX(1,$B38))),1,0)+IF(OR(AND($C38&gt;0,INDEX(Kalender!JG$81:JG$110,MAX(1,$C38))&gt;INDEX(Kalender!$B$81:$B$110,MAX(1,$C38))),AND($D38&gt;0,INDEX(Kalender!JG$81:JG$110,MAX(1,$D38))&gt;INDEX(Kalender!$B$81:$B$110,MAX(1,$D38))),AND($E38&gt;0,INDEX(Kalender!JG$81:JG$110,MAX(1,$E38))&gt;INDEX(Kalender!$B$81:$B$110,MAX(1,$E38))),AND($F38&gt;0,INDEX(Kalender!JG$81:JG$110,MAX(1,$F38))&gt;INDEX(Kalender!$B$81:$B$110,MAX(1,$F38)))),2,0))</f>
        <v>0</v>
      </c>
      <c r="JH38" s="5" t="n">
        <f aca="false">IF(Kalender!JH38&lt;&gt;1,0,IF(AND($B38&gt;0,INDEX(Kalender!JH$68:JH$77,MAX(1,$B38))&gt;INDEX(Kalender!$B$68:$B$77,MAX(1,$B38))),1,0)+IF(OR(AND($C38&gt;0,INDEX(Kalender!JH$81:JH$110,MAX(1,$C38))&gt;INDEX(Kalender!$B$81:$B$110,MAX(1,$C38))),AND($D38&gt;0,INDEX(Kalender!JH$81:JH$110,MAX(1,$D38))&gt;INDEX(Kalender!$B$81:$B$110,MAX(1,$D38))),AND($E38&gt;0,INDEX(Kalender!JH$81:JH$110,MAX(1,$E38))&gt;INDEX(Kalender!$B$81:$B$110,MAX(1,$E38))),AND($F38&gt;0,INDEX(Kalender!JH$81:JH$110,MAX(1,$F38))&gt;INDEX(Kalender!$B$81:$B$110,MAX(1,$F38)))),2,0))</f>
        <v>0</v>
      </c>
      <c r="JI38" s="5" t="n">
        <f aca="false">IF(Kalender!JI38&lt;&gt;1,0,IF(AND($B38&gt;0,INDEX(Kalender!JI$68:JI$77,MAX(1,$B38))&gt;INDEX(Kalender!$B$68:$B$77,MAX(1,$B38))),1,0)+IF(OR(AND($C38&gt;0,INDEX(Kalender!JI$81:JI$110,MAX(1,$C38))&gt;INDEX(Kalender!$B$81:$B$110,MAX(1,$C38))),AND($D38&gt;0,INDEX(Kalender!JI$81:JI$110,MAX(1,$D38))&gt;INDEX(Kalender!$B$81:$B$110,MAX(1,$D38))),AND($E38&gt;0,INDEX(Kalender!JI$81:JI$110,MAX(1,$E38))&gt;INDEX(Kalender!$B$81:$B$110,MAX(1,$E38))),AND($F38&gt;0,INDEX(Kalender!JI$81:JI$110,MAX(1,$F38))&gt;INDEX(Kalender!$B$81:$B$110,MAX(1,$F38)))),2,0))</f>
        <v>0</v>
      </c>
      <c r="JJ38" s="5" t="n">
        <f aca="false">IF(Kalender!JJ38&lt;&gt;1,0,IF(AND($B38&gt;0,INDEX(Kalender!JJ$68:JJ$77,MAX(1,$B38))&gt;INDEX(Kalender!$B$68:$B$77,MAX(1,$B38))),1,0)+IF(OR(AND($C38&gt;0,INDEX(Kalender!JJ$81:JJ$110,MAX(1,$C38))&gt;INDEX(Kalender!$B$81:$B$110,MAX(1,$C38))),AND($D38&gt;0,INDEX(Kalender!JJ$81:JJ$110,MAX(1,$D38))&gt;INDEX(Kalender!$B$81:$B$110,MAX(1,$D38))),AND($E38&gt;0,INDEX(Kalender!JJ$81:JJ$110,MAX(1,$E38))&gt;INDEX(Kalender!$B$81:$B$110,MAX(1,$E38))),AND($F38&gt;0,INDEX(Kalender!JJ$81:JJ$110,MAX(1,$F38))&gt;INDEX(Kalender!$B$81:$B$110,MAX(1,$F38)))),2,0))</f>
        <v>0</v>
      </c>
      <c r="JK38" s="5" t="n">
        <f aca="false">IF(Kalender!JK38&lt;&gt;1,0,IF(AND($B38&gt;0,INDEX(Kalender!JK$68:JK$77,MAX(1,$B38))&gt;INDEX(Kalender!$B$68:$B$77,MAX(1,$B38))),1,0)+IF(OR(AND($C38&gt;0,INDEX(Kalender!JK$81:JK$110,MAX(1,$C38))&gt;INDEX(Kalender!$B$81:$B$110,MAX(1,$C38))),AND($D38&gt;0,INDEX(Kalender!JK$81:JK$110,MAX(1,$D38))&gt;INDEX(Kalender!$B$81:$B$110,MAX(1,$D38))),AND($E38&gt;0,INDEX(Kalender!JK$81:JK$110,MAX(1,$E38))&gt;INDEX(Kalender!$B$81:$B$110,MAX(1,$E38))),AND($F38&gt;0,INDEX(Kalender!JK$81:JK$110,MAX(1,$F38))&gt;INDEX(Kalender!$B$81:$B$110,MAX(1,$F38)))),2,0))</f>
        <v>0</v>
      </c>
      <c r="JL38" s="5" t="n">
        <f aca="false">IF(Kalender!JL38&lt;&gt;1,0,IF(AND($B38&gt;0,INDEX(Kalender!JL$68:JL$77,MAX(1,$B38))&gt;INDEX(Kalender!$B$68:$B$77,MAX(1,$B38))),1,0)+IF(OR(AND($C38&gt;0,INDEX(Kalender!JL$81:JL$110,MAX(1,$C38))&gt;INDEX(Kalender!$B$81:$B$110,MAX(1,$C38))),AND($D38&gt;0,INDEX(Kalender!JL$81:JL$110,MAX(1,$D38))&gt;INDEX(Kalender!$B$81:$B$110,MAX(1,$D38))),AND($E38&gt;0,INDEX(Kalender!JL$81:JL$110,MAX(1,$E38))&gt;INDEX(Kalender!$B$81:$B$110,MAX(1,$E38))),AND($F38&gt;0,INDEX(Kalender!JL$81:JL$110,MAX(1,$F38))&gt;INDEX(Kalender!$B$81:$B$110,MAX(1,$F38)))),2,0))</f>
        <v>0</v>
      </c>
      <c r="JM38" s="5" t="n">
        <f aca="false">IF(Kalender!JM38&lt;&gt;1,0,IF(AND($B38&gt;0,INDEX(Kalender!JM$68:JM$77,MAX(1,$B38))&gt;INDEX(Kalender!$B$68:$B$77,MAX(1,$B38))),1,0)+IF(OR(AND($C38&gt;0,INDEX(Kalender!JM$81:JM$110,MAX(1,$C38))&gt;INDEX(Kalender!$B$81:$B$110,MAX(1,$C38))),AND($D38&gt;0,INDEX(Kalender!JM$81:JM$110,MAX(1,$D38))&gt;INDEX(Kalender!$B$81:$B$110,MAX(1,$D38))),AND($E38&gt;0,INDEX(Kalender!JM$81:JM$110,MAX(1,$E38))&gt;INDEX(Kalender!$B$81:$B$110,MAX(1,$E38))),AND($F38&gt;0,INDEX(Kalender!JM$81:JM$110,MAX(1,$F38))&gt;INDEX(Kalender!$B$81:$B$110,MAX(1,$F38)))),2,0))</f>
        <v>0</v>
      </c>
      <c r="JN38" s="5" t="n">
        <f aca="false">IF(Kalender!JN38&lt;&gt;1,0,IF(AND($B38&gt;0,INDEX(Kalender!JN$68:JN$77,MAX(1,$B38))&gt;INDEX(Kalender!$B$68:$B$77,MAX(1,$B38))),1,0)+IF(OR(AND($C38&gt;0,INDEX(Kalender!JN$81:JN$110,MAX(1,$C38))&gt;INDEX(Kalender!$B$81:$B$110,MAX(1,$C38))),AND($D38&gt;0,INDEX(Kalender!JN$81:JN$110,MAX(1,$D38))&gt;INDEX(Kalender!$B$81:$B$110,MAX(1,$D38))),AND($E38&gt;0,INDEX(Kalender!JN$81:JN$110,MAX(1,$E38))&gt;INDEX(Kalender!$B$81:$B$110,MAX(1,$E38))),AND($F38&gt;0,INDEX(Kalender!JN$81:JN$110,MAX(1,$F38))&gt;INDEX(Kalender!$B$81:$B$110,MAX(1,$F38)))),2,0))</f>
        <v>0</v>
      </c>
      <c r="JO38" s="5" t="n">
        <f aca="false">IF(Kalender!JO38&lt;&gt;1,0,IF(AND($B38&gt;0,INDEX(Kalender!JO$68:JO$77,MAX(1,$B38))&gt;INDEX(Kalender!$B$68:$B$77,MAX(1,$B38))),1,0)+IF(OR(AND($C38&gt;0,INDEX(Kalender!JO$81:JO$110,MAX(1,$C38))&gt;INDEX(Kalender!$B$81:$B$110,MAX(1,$C38))),AND($D38&gt;0,INDEX(Kalender!JO$81:JO$110,MAX(1,$D38))&gt;INDEX(Kalender!$B$81:$B$110,MAX(1,$D38))),AND($E38&gt;0,INDEX(Kalender!JO$81:JO$110,MAX(1,$E38))&gt;INDEX(Kalender!$B$81:$B$110,MAX(1,$E38))),AND($F38&gt;0,INDEX(Kalender!JO$81:JO$110,MAX(1,$F38))&gt;INDEX(Kalender!$B$81:$B$110,MAX(1,$F38)))),2,0))</f>
        <v>0</v>
      </c>
      <c r="JP38" s="5" t="n">
        <f aca="false">IF(Kalender!JP38&lt;&gt;1,0,IF(AND($B38&gt;0,INDEX(Kalender!JP$68:JP$77,MAX(1,$B38))&gt;INDEX(Kalender!$B$68:$B$77,MAX(1,$B38))),1,0)+IF(OR(AND($C38&gt;0,INDEX(Kalender!JP$81:JP$110,MAX(1,$C38))&gt;INDEX(Kalender!$B$81:$B$110,MAX(1,$C38))),AND($D38&gt;0,INDEX(Kalender!JP$81:JP$110,MAX(1,$D38))&gt;INDEX(Kalender!$B$81:$B$110,MAX(1,$D38))),AND($E38&gt;0,INDEX(Kalender!JP$81:JP$110,MAX(1,$E38))&gt;INDEX(Kalender!$B$81:$B$110,MAX(1,$E38))),AND($F38&gt;0,INDEX(Kalender!JP$81:JP$110,MAX(1,$F38))&gt;INDEX(Kalender!$B$81:$B$110,MAX(1,$F38)))),2,0))</f>
        <v>0</v>
      </c>
      <c r="JQ38" s="5" t="n">
        <f aca="false">IF(Kalender!JQ38&lt;&gt;1,0,IF(AND($B38&gt;0,INDEX(Kalender!JQ$68:JQ$77,MAX(1,$B38))&gt;INDEX(Kalender!$B$68:$B$77,MAX(1,$B38))),1,0)+IF(OR(AND($C38&gt;0,INDEX(Kalender!JQ$81:JQ$110,MAX(1,$C38))&gt;INDEX(Kalender!$B$81:$B$110,MAX(1,$C38))),AND($D38&gt;0,INDEX(Kalender!JQ$81:JQ$110,MAX(1,$D38))&gt;INDEX(Kalender!$B$81:$B$110,MAX(1,$D38))),AND($E38&gt;0,INDEX(Kalender!JQ$81:JQ$110,MAX(1,$E38))&gt;INDEX(Kalender!$B$81:$B$110,MAX(1,$E38))),AND($F38&gt;0,INDEX(Kalender!JQ$81:JQ$110,MAX(1,$F38))&gt;INDEX(Kalender!$B$81:$B$110,MAX(1,$F38)))),2,0))</f>
        <v>0</v>
      </c>
      <c r="JR38" s="5" t="n">
        <f aca="false">IF(Kalender!JR38&lt;&gt;1,0,IF(AND($B38&gt;0,INDEX(Kalender!JR$68:JR$77,MAX(1,$B38))&gt;INDEX(Kalender!$B$68:$B$77,MAX(1,$B38))),1,0)+IF(OR(AND($C38&gt;0,INDEX(Kalender!JR$81:JR$110,MAX(1,$C38))&gt;INDEX(Kalender!$B$81:$B$110,MAX(1,$C38))),AND($D38&gt;0,INDEX(Kalender!JR$81:JR$110,MAX(1,$D38))&gt;INDEX(Kalender!$B$81:$B$110,MAX(1,$D38))),AND($E38&gt;0,INDEX(Kalender!JR$81:JR$110,MAX(1,$E38))&gt;INDEX(Kalender!$B$81:$B$110,MAX(1,$E38))),AND($F38&gt;0,INDEX(Kalender!JR$81:JR$110,MAX(1,$F38))&gt;INDEX(Kalender!$B$81:$B$110,MAX(1,$F38)))),2,0))</f>
        <v>0</v>
      </c>
      <c r="JS38" s="5" t="n">
        <f aca="false">IF(Kalender!JS38&lt;&gt;1,0,IF(AND($B38&gt;0,INDEX(Kalender!JS$68:JS$77,MAX(1,$B38))&gt;INDEX(Kalender!$B$68:$B$77,MAX(1,$B38))),1,0)+IF(OR(AND($C38&gt;0,INDEX(Kalender!JS$81:JS$110,MAX(1,$C38))&gt;INDEX(Kalender!$B$81:$B$110,MAX(1,$C38))),AND($D38&gt;0,INDEX(Kalender!JS$81:JS$110,MAX(1,$D38))&gt;INDEX(Kalender!$B$81:$B$110,MAX(1,$D38))),AND($E38&gt;0,INDEX(Kalender!JS$81:JS$110,MAX(1,$E38))&gt;INDEX(Kalender!$B$81:$B$110,MAX(1,$E38))),AND($F38&gt;0,INDEX(Kalender!JS$81:JS$110,MAX(1,$F38))&gt;INDEX(Kalender!$B$81:$B$110,MAX(1,$F38)))),2,0))</f>
        <v>0</v>
      </c>
      <c r="JT38" s="5" t="n">
        <f aca="false">IF(Kalender!JT38&lt;&gt;1,0,IF(AND($B38&gt;0,INDEX(Kalender!JT$68:JT$77,MAX(1,$B38))&gt;INDEX(Kalender!$B$68:$B$77,MAX(1,$B38))),1,0)+IF(OR(AND($C38&gt;0,INDEX(Kalender!JT$81:JT$110,MAX(1,$C38))&gt;INDEX(Kalender!$B$81:$B$110,MAX(1,$C38))),AND($D38&gt;0,INDEX(Kalender!JT$81:JT$110,MAX(1,$D38))&gt;INDEX(Kalender!$B$81:$B$110,MAX(1,$D38))),AND($E38&gt;0,INDEX(Kalender!JT$81:JT$110,MAX(1,$E38))&gt;INDEX(Kalender!$B$81:$B$110,MAX(1,$E38))),AND($F38&gt;0,INDEX(Kalender!JT$81:JT$110,MAX(1,$F38))&gt;INDEX(Kalender!$B$81:$B$110,MAX(1,$F38)))),2,0))</f>
        <v>0</v>
      </c>
      <c r="JU38" s="5" t="n">
        <f aca="false">IF(Kalender!JU38&lt;&gt;1,0,IF(AND($B38&gt;0,INDEX(Kalender!JU$68:JU$77,MAX(1,$B38))&gt;INDEX(Kalender!$B$68:$B$77,MAX(1,$B38))),1,0)+IF(OR(AND($C38&gt;0,INDEX(Kalender!JU$81:JU$110,MAX(1,$C38))&gt;INDEX(Kalender!$B$81:$B$110,MAX(1,$C38))),AND($D38&gt;0,INDEX(Kalender!JU$81:JU$110,MAX(1,$D38))&gt;INDEX(Kalender!$B$81:$B$110,MAX(1,$D38))),AND($E38&gt;0,INDEX(Kalender!JU$81:JU$110,MAX(1,$E38))&gt;INDEX(Kalender!$B$81:$B$110,MAX(1,$E38))),AND($F38&gt;0,INDEX(Kalender!JU$81:JU$110,MAX(1,$F38))&gt;INDEX(Kalender!$B$81:$B$110,MAX(1,$F38)))),2,0))</f>
        <v>0</v>
      </c>
      <c r="JV38" s="5" t="n">
        <f aca="false">IF(Kalender!JV38&lt;&gt;1,0,IF(AND($B38&gt;0,INDEX(Kalender!JV$68:JV$77,MAX(1,$B38))&gt;INDEX(Kalender!$B$68:$B$77,MAX(1,$B38))),1,0)+IF(OR(AND($C38&gt;0,INDEX(Kalender!JV$81:JV$110,MAX(1,$C38))&gt;INDEX(Kalender!$B$81:$B$110,MAX(1,$C38))),AND($D38&gt;0,INDEX(Kalender!JV$81:JV$110,MAX(1,$D38))&gt;INDEX(Kalender!$B$81:$B$110,MAX(1,$D38))),AND($E38&gt;0,INDEX(Kalender!JV$81:JV$110,MAX(1,$E38))&gt;INDEX(Kalender!$B$81:$B$110,MAX(1,$E38))),AND($F38&gt;0,INDEX(Kalender!JV$81:JV$110,MAX(1,$F38))&gt;INDEX(Kalender!$B$81:$B$110,MAX(1,$F38)))),2,0))</f>
        <v>0</v>
      </c>
      <c r="JW38" s="5" t="n">
        <f aca="false">IF(Kalender!JW38&lt;&gt;1,0,IF(AND($B38&gt;0,INDEX(Kalender!JW$68:JW$77,MAX(1,$B38))&gt;INDEX(Kalender!$B$68:$B$77,MAX(1,$B38))),1,0)+IF(OR(AND($C38&gt;0,INDEX(Kalender!JW$81:JW$110,MAX(1,$C38))&gt;INDEX(Kalender!$B$81:$B$110,MAX(1,$C38))),AND($D38&gt;0,INDEX(Kalender!JW$81:JW$110,MAX(1,$D38))&gt;INDEX(Kalender!$B$81:$B$110,MAX(1,$D38))),AND($E38&gt;0,INDEX(Kalender!JW$81:JW$110,MAX(1,$E38))&gt;INDEX(Kalender!$B$81:$B$110,MAX(1,$E38))),AND($F38&gt;0,INDEX(Kalender!JW$81:JW$110,MAX(1,$F38))&gt;INDEX(Kalender!$B$81:$B$110,MAX(1,$F38)))),2,0))</f>
        <v>0</v>
      </c>
      <c r="JX38" s="5" t="n">
        <f aca="false">IF(Kalender!JX38&lt;&gt;1,0,IF(AND($B38&gt;0,INDEX(Kalender!JX$68:JX$77,MAX(1,$B38))&gt;INDEX(Kalender!$B$68:$B$77,MAX(1,$B38))),1,0)+IF(OR(AND($C38&gt;0,INDEX(Kalender!JX$81:JX$110,MAX(1,$C38))&gt;INDEX(Kalender!$B$81:$B$110,MAX(1,$C38))),AND($D38&gt;0,INDEX(Kalender!JX$81:JX$110,MAX(1,$D38))&gt;INDEX(Kalender!$B$81:$B$110,MAX(1,$D38))),AND($E38&gt;0,INDEX(Kalender!JX$81:JX$110,MAX(1,$E38))&gt;INDEX(Kalender!$B$81:$B$110,MAX(1,$E38))),AND($F38&gt;0,INDEX(Kalender!JX$81:JX$110,MAX(1,$F38))&gt;INDEX(Kalender!$B$81:$B$110,MAX(1,$F38)))),2,0))</f>
        <v>0</v>
      </c>
      <c r="JY38" s="5" t="n">
        <f aca="false">IF(Kalender!JY38&lt;&gt;1,0,IF(AND($B38&gt;0,INDEX(Kalender!JY$68:JY$77,MAX(1,$B38))&gt;INDEX(Kalender!$B$68:$B$77,MAX(1,$B38))),1,0)+IF(OR(AND($C38&gt;0,INDEX(Kalender!JY$81:JY$110,MAX(1,$C38))&gt;INDEX(Kalender!$B$81:$B$110,MAX(1,$C38))),AND($D38&gt;0,INDEX(Kalender!JY$81:JY$110,MAX(1,$D38))&gt;INDEX(Kalender!$B$81:$B$110,MAX(1,$D38))),AND($E38&gt;0,INDEX(Kalender!JY$81:JY$110,MAX(1,$E38))&gt;INDEX(Kalender!$B$81:$B$110,MAX(1,$E38))),AND($F38&gt;0,INDEX(Kalender!JY$81:JY$110,MAX(1,$F38))&gt;INDEX(Kalender!$B$81:$B$110,MAX(1,$F38)))),2,0))</f>
        <v>0</v>
      </c>
      <c r="JZ38" s="5" t="n">
        <f aca="false">IF(Kalender!JZ38&lt;&gt;1,0,IF(AND($B38&gt;0,INDEX(Kalender!JZ$68:JZ$77,MAX(1,$B38))&gt;INDEX(Kalender!$B$68:$B$77,MAX(1,$B38))),1,0)+IF(OR(AND($C38&gt;0,INDEX(Kalender!JZ$81:JZ$110,MAX(1,$C38))&gt;INDEX(Kalender!$B$81:$B$110,MAX(1,$C38))),AND($D38&gt;0,INDEX(Kalender!JZ$81:JZ$110,MAX(1,$D38))&gt;INDEX(Kalender!$B$81:$B$110,MAX(1,$D38))),AND($E38&gt;0,INDEX(Kalender!JZ$81:JZ$110,MAX(1,$E38))&gt;INDEX(Kalender!$B$81:$B$110,MAX(1,$E38))),AND($F38&gt;0,INDEX(Kalender!JZ$81:JZ$110,MAX(1,$F38))&gt;INDEX(Kalender!$B$81:$B$110,MAX(1,$F38)))),2,0))</f>
        <v>0</v>
      </c>
      <c r="KA38" s="5" t="n">
        <f aca="false">IF(Kalender!KA38&lt;&gt;1,0,IF(AND($B38&gt;0,INDEX(Kalender!KA$68:KA$77,MAX(1,$B38))&gt;INDEX(Kalender!$B$68:$B$77,MAX(1,$B38))),1,0)+IF(OR(AND($C38&gt;0,INDEX(Kalender!KA$81:KA$110,MAX(1,$C38))&gt;INDEX(Kalender!$B$81:$B$110,MAX(1,$C38))),AND($D38&gt;0,INDEX(Kalender!KA$81:KA$110,MAX(1,$D38))&gt;INDEX(Kalender!$B$81:$B$110,MAX(1,$D38))),AND($E38&gt;0,INDEX(Kalender!KA$81:KA$110,MAX(1,$E38))&gt;INDEX(Kalender!$B$81:$B$110,MAX(1,$E38))),AND($F38&gt;0,INDEX(Kalender!KA$81:KA$110,MAX(1,$F38))&gt;INDEX(Kalender!$B$81:$B$110,MAX(1,$F38)))),2,0))</f>
        <v>0</v>
      </c>
      <c r="KB38" s="5" t="n">
        <f aca="false">IF(Kalender!KB38&lt;&gt;1,0,IF(AND($B38&gt;0,INDEX(Kalender!KB$68:KB$77,MAX(1,$B38))&gt;INDEX(Kalender!$B$68:$B$77,MAX(1,$B38))),1,0)+IF(OR(AND($C38&gt;0,INDEX(Kalender!KB$81:KB$110,MAX(1,$C38))&gt;INDEX(Kalender!$B$81:$B$110,MAX(1,$C38))),AND($D38&gt;0,INDEX(Kalender!KB$81:KB$110,MAX(1,$D38))&gt;INDEX(Kalender!$B$81:$B$110,MAX(1,$D38))),AND($E38&gt;0,INDEX(Kalender!KB$81:KB$110,MAX(1,$E38))&gt;INDEX(Kalender!$B$81:$B$110,MAX(1,$E38))),AND($F38&gt;0,INDEX(Kalender!KB$81:KB$110,MAX(1,$F38))&gt;INDEX(Kalender!$B$81:$B$110,MAX(1,$F38)))),2,0))</f>
        <v>0</v>
      </c>
      <c r="KC38" s="5" t="n">
        <f aca="false">IF(Kalender!KC38&lt;&gt;1,0,IF(AND($B38&gt;0,INDEX(Kalender!KC$68:KC$77,MAX(1,$B38))&gt;INDEX(Kalender!$B$68:$B$77,MAX(1,$B38))),1,0)+IF(OR(AND($C38&gt;0,INDEX(Kalender!KC$81:KC$110,MAX(1,$C38))&gt;INDEX(Kalender!$B$81:$B$110,MAX(1,$C38))),AND($D38&gt;0,INDEX(Kalender!KC$81:KC$110,MAX(1,$D38))&gt;INDEX(Kalender!$B$81:$B$110,MAX(1,$D38))),AND($E38&gt;0,INDEX(Kalender!KC$81:KC$110,MAX(1,$E38))&gt;INDEX(Kalender!$B$81:$B$110,MAX(1,$E38))),AND($F38&gt;0,INDEX(Kalender!KC$81:KC$110,MAX(1,$F38))&gt;INDEX(Kalender!$B$81:$B$110,MAX(1,$F38)))),2,0))</f>
        <v>0</v>
      </c>
      <c r="KD38" s="5" t="n">
        <f aca="false">IF(Kalender!KD38&lt;&gt;1,0,IF(AND($B38&gt;0,INDEX(Kalender!KD$68:KD$77,MAX(1,$B38))&gt;INDEX(Kalender!$B$68:$B$77,MAX(1,$B38))),1,0)+IF(OR(AND($C38&gt;0,INDEX(Kalender!KD$81:KD$110,MAX(1,$C38))&gt;INDEX(Kalender!$B$81:$B$110,MAX(1,$C38))),AND($D38&gt;0,INDEX(Kalender!KD$81:KD$110,MAX(1,$D38))&gt;INDEX(Kalender!$B$81:$B$110,MAX(1,$D38))),AND($E38&gt;0,INDEX(Kalender!KD$81:KD$110,MAX(1,$E38))&gt;INDEX(Kalender!$B$81:$B$110,MAX(1,$E38))),AND($F38&gt;0,INDEX(Kalender!KD$81:KD$110,MAX(1,$F38))&gt;INDEX(Kalender!$B$81:$B$110,MAX(1,$F38)))),2,0))</f>
        <v>0</v>
      </c>
      <c r="KE38" s="5" t="n">
        <f aca="false">IF(Kalender!KE38&lt;&gt;1,0,IF(AND($B38&gt;0,INDEX(Kalender!KE$68:KE$77,MAX(1,$B38))&gt;INDEX(Kalender!$B$68:$B$77,MAX(1,$B38))),1,0)+IF(OR(AND($C38&gt;0,INDEX(Kalender!KE$81:KE$110,MAX(1,$C38))&gt;INDEX(Kalender!$B$81:$B$110,MAX(1,$C38))),AND($D38&gt;0,INDEX(Kalender!KE$81:KE$110,MAX(1,$D38))&gt;INDEX(Kalender!$B$81:$B$110,MAX(1,$D38))),AND($E38&gt;0,INDEX(Kalender!KE$81:KE$110,MAX(1,$E38))&gt;INDEX(Kalender!$B$81:$B$110,MAX(1,$E38))),AND($F38&gt;0,INDEX(Kalender!KE$81:KE$110,MAX(1,$F38))&gt;INDEX(Kalender!$B$81:$B$110,MAX(1,$F38)))),2,0))</f>
        <v>0</v>
      </c>
      <c r="KF38" s="5" t="n">
        <f aca="false">IF(Kalender!KF38&lt;&gt;1,0,IF(AND($B38&gt;0,INDEX(Kalender!KF$68:KF$77,MAX(1,$B38))&gt;INDEX(Kalender!$B$68:$B$77,MAX(1,$B38))),1,0)+IF(OR(AND($C38&gt;0,INDEX(Kalender!KF$81:KF$110,MAX(1,$C38))&gt;INDEX(Kalender!$B$81:$B$110,MAX(1,$C38))),AND($D38&gt;0,INDEX(Kalender!KF$81:KF$110,MAX(1,$D38))&gt;INDEX(Kalender!$B$81:$B$110,MAX(1,$D38))),AND($E38&gt;0,INDEX(Kalender!KF$81:KF$110,MAX(1,$E38))&gt;INDEX(Kalender!$B$81:$B$110,MAX(1,$E38))),AND($F38&gt;0,INDEX(Kalender!KF$81:KF$110,MAX(1,$F38))&gt;INDEX(Kalender!$B$81:$B$110,MAX(1,$F38)))),2,0))</f>
        <v>0</v>
      </c>
      <c r="KG38" s="5" t="n">
        <f aca="false">IF(Kalender!KG38&lt;&gt;1,0,IF(AND($B38&gt;0,INDEX(Kalender!KG$68:KG$77,MAX(1,$B38))&gt;INDEX(Kalender!$B$68:$B$77,MAX(1,$B38))),1,0)+IF(OR(AND($C38&gt;0,INDEX(Kalender!KG$81:KG$110,MAX(1,$C38))&gt;INDEX(Kalender!$B$81:$B$110,MAX(1,$C38))),AND($D38&gt;0,INDEX(Kalender!KG$81:KG$110,MAX(1,$D38))&gt;INDEX(Kalender!$B$81:$B$110,MAX(1,$D38))),AND($E38&gt;0,INDEX(Kalender!KG$81:KG$110,MAX(1,$E38))&gt;INDEX(Kalender!$B$81:$B$110,MAX(1,$E38))),AND($F38&gt;0,INDEX(Kalender!KG$81:KG$110,MAX(1,$F38))&gt;INDEX(Kalender!$B$81:$B$110,MAX(1,$F38)))),2,0))</f>
        <v>0</v>
      </c>
      <c r="KH38" s="5" t="n">
        <f aca="false">IF(Kalender!KH38&lt;&gt;1,0,IF(AND($B38&gt;0,INDEX(Kalender!KH$68:KH$77,MAX(1,$B38))&gt;INDEX(Kalender!$B$68:$B$77,MAX(1,$B38))),1,0)+IF(OR(AND($C38&gt;0,INDEX(Kalender!KH$81:KH$110,MAX(1,$C38))&gt;INDEX(Kalender!$B$81:$B$110,MAX(1,$C38))),AND($D38&gt;0,INDEX(Kalender!KH$81:KH$110,MAX(1,$D38))&gt;INDEX(Kalender!$B$81:$B$110,MAX(1,$D38))),AND($E38&gt;0,INDEX(Kalender!KH$81:KH$110,MAX(1,$E38))&gt;INDEX(Kalender!$B$81:$B$110,MAX(1,$E38))),AND($F38&gt;0,INDEX(Kalender!KH$81:KH$110,MAX(1,$F38))&gt;INDEX(Kalender!$B$81:$B$110,MAX(1,$F38)))),2,0))</f>
        <v>0</v>
      </c>
      <c r="KI38" s="5" t="n">
        <f aca="false">IF(Kalender!KI38&lt;&gt;1,0,IF(AND($B38&gt;0,INDEX(Kalender!KI$68:KI$77,MAX(1,$B38))&gt;INDEX(Kalender!$B$68:$B$77,MAX(1,$B38))),1,0)+IF(OR(AND($C38&gt;0,INDEX(Kalender!KI$81:KI$110,MAX(1,$C38))&gt;INDEX(Kalender!$B$81:$B$110,MAX(1,$C38))),AND($D38&gt;0,INDEX(Kalender!KI$81:KI$110,MAX(1,$D38))&gt;INDEX(Kalender!$B$81:$B$110,MAX(1,$D38))),AND($E38&gt;0,INDEX(Kalender!KI$81:KI$110,MAX(1,$E38))&gt;INDEX(Kalender!$B$81:$B$110,MAX(1,$E38))),AND($F38&gt;0,INDEX(Kalender!KI$81:KI$110,MAX(1,$F38))&gt;INDEX(Kalender!$B$81:$B$110,MAX(1,$F38)))),2,0))</f>
        <v>0</v>
      </c>
      <c r="KJ38" s="5" t="n">
        <f aca="false">IF(Kalender!KJ38&lt;&gt;1,0,IF(AND($B38&gt;0,INDEX(Kalender!KJ$68:KJ$77,MAX(1,$B38))&gt;INDEX(Kalender!$B$68:$B$77,MAX(1,$B38))),1,0)+IF(OR(AND($C38&gt;0,INDEX(Kalender!KJ$81:KJ$110,MAX(1,$C38))&gt;INDEX(Kalender!$B$81:$B$110,MAX(1,$C38))),AND($D38&gt;0,INDEX(Kalender!KJ$81:KJ$110,MAX(1,$D38))&gt;INDEX(Kalender!$B$81:$B$110,MAX(1,$D38))),AND($E38&gt;0,INDEX(Kalender!KJ$81:KJ$110,MAX(1,$E38))&gt;INDEX(Kalender!$B$81:$B$110,MAX(1,$E38))),AND($F38&gt;0,INDEX(Kalender!KJ$81:KJ$110,MAX(1,$F38))&gt;INDEX(Kalender!$B$81:$B$110,MAX(1,$F38)))),2,0))</f>
        <v>0</v>
      </c>
      <c r="KK38" s="5" t="n">
        <f aca="false">IF(Kalender!KK38&lt;&gt;1,0,IF(AND($B38&gt;0,INDEX(Kalender!KK$68:KK$77,MAX(1,$B38))&gt;INDEX(Kalender!$B$68:$B$77,MAX(1,$B38))),1,0)+IF(OR(AND($C38&gt;0,INDEX(Kalender!KK$81:KK$110,MAX(1,$C38))&gt;INDEX(Kalender!$B$81:$B$110,MAX(1,$C38))),AND($D38&gt;0,INDEX(Kalender!KK$81:KK$110,MAX(1,$D38))&gt;INDEX(Kalender!$B$81:$B$110,MAX(1,$D38))),AND($E38&gt;0,INDEX(Kalender!KK$81:KK$110,MAX(1,$E38))&gt;INDEX(Kalender!$B$81:$B$110,MAX(1,$E38))),AND($F38&gt;0,INDEX(Kalender!KK$81:KK$110,MAX(1,$F38))&gt;INDEX(Kalender!$B$81:$B$110,MAX(1,$F38)))),2,0))</f>
        <v>0</v>
      </c>
      <c r="KL38" s="5" t="n">
        <f aca="false">IF(Kalender!KL38&lt;&gt;1,0,IF(AND($B38&gt;0,INDEX(Kalender!KL$68:KL$77,MAX(1,$B38))&gt;INDEX(Kalender!$B$68:$B$77,MAX(1,$B38))),1,0)+IF(OR(AND($C38&gt;0,INDEX(Kalender!KL$81:KL$110,MAX(1,$C38))&gt;INDEX(Kalender!$B$81:$B$110,MAX(1,$C38))),AND($D38&gt;0,INDEX(Kalender!KL$81:KL$110,MAX(1,$D38))&gt;INDEX(Kalender!$B$81:$B$110,MAX(1,$D38))),AND($E38&gt;0,INDEX(Kalender!KL$81:KL$110,MAX(1,$E38))&gt;INDEX(Kalender!$B$81:$B$110,MAX(1,$E38))),AND($F38&gt;0,INDEX(Kalender!KL$81:KL$110,MAX(1,$F38))&gt;INDEX(Kalender!$B$81:$B$110,MAX(1,$F38)))),2,0))</f>
        <v>0</v>
      </c>
      <c r="KM38" s="5" t="n">
        <f aca="false">IF(Kalender!KM38&lt;&gt;1,0,IF(AND($B38&gt;0,INDEX(Kalender!KM$68:KM$77,MAX(1,$B38))&gt;INDEX(Kalender!$B$68:$B$77,MAX(1,$B38))),1,0)+IF(OR(AND($C38&gt;0,INDEX(Kalender!KM$81:KM$110,MAX(1,$C38))&gt;INDEX(Kalender!$B$81:$B$110,MAX(1,$C38))),AND($D38&gt;0,INDEX(Kalender!KM$81:KM$110,MAX(1,$D38))&gt;INDEX(Kalender!$B$81:$B$110,MAX(1,$D38))),AND($E38&gt;0,INDEX(Kalender!KM$81:KM$110,MAX(1,$E38))&gt;INDEX(Kalender!$B$81:$B$110,MAX(1,$E38))),AND($F38&gt;0,INDEX(Kalender!KM$81:KM$110,MAX(1,$F38))&gt;INDEX(Kalender!$B$81:$B$110,MAX(1,$F38)))),2,0))</f>
        <v>0</v>
      </c>
      <c r="KN38" s="5" t="n">
        <f aca="false">IF(Kalender!KN38&lt;&gt;1,0,IF(AND($B38&gt;0,INDEX(Kalender!KN$68:KN$77,MAX(1,$B38))&gt;INDEX(Kalender!$B$68:$B$77,MAX(1,$B38))),1,0)+IF(OR(AND($C38&gt;0,INDEX(Kalender!KN$81:KN$110,MAX(1,$C38))&gt;INDEX(Kalender!$B$81:$B$110,MAX(1,$C38))),AND($D38&gt;0,INDEX(Kalender!KN$81:KN$110,MAX(1,$D38))&gt;INDEX(Kalender!$B$81:$B$110,MAX(1,$D38))),AND($E38&gt;0,INDEX(Kalender!KN$81:KN$110,MAX(1,$E38))&gt;INDEX(Kalender!$B$81:$B$110,MAX(1,$E38))),AND($F38&gt;0,INDEX(Kalender!KN$81:KN$110,MAX(1,$F38))&gt;INDEX(Kalender!$B$81:$B$110,MAX(1,$F38)))),2,0))</f>
        <v>0</v>
      </c>
      <c r="KO38" s="5" t="n">
        <f aca="false">IF(Kalender!KO38&lt;&gt;1,0,IF(AND($B38&gt;0,INDEX(Kalender!KO$68:KO$77,MAX(1,$B38))&gt;INDEX(Kalender!$B$68:$B$77,MAX(1,$B38))),1,0)+IF(OR(AND($C38&gt;0,INDEX(Kalender!KO$81:KO$110,MAX(1,$C38))&gt;INDEX(Kalender!$B$81:$B$110,MAX(1,$C38))),AND($D38&gt;0,INDEX(Kalender!KO$81:KO$110,MAX(1,$D38))&gt;INDEX(Kalender!$B$81:$B$110,MAX(1,$D38))),AND($E38&gt;0,INDEX(Kalender!KO$81:KO$110,MAX(1,$E38))&gt;INDEX(Kalender!$B$81:$B$110,MAX(1,$E38))),AND($F38&gt;0,INDEX(Kalender!KO$81:KO$110,MAX(1,$F38))&gt;INDEX(Kalender!$B$81:$B$110,MAX(1,$F38)))),2,0))</f>
        <v>0</v>
      </c>
      <c r="KP38" s="5" t="n">
        <f aca="false">IF(Kalender!KP38&lt;&gt;1,0,IF(AND($B38&gt;0,INDEX(Kalender!KP$68:KP$77,MAX(1,$B38))&gt;INDEX(Kalender!$B$68:$B$77,MAX(1,$B38))),1,0)+IF(OR(AND($C38&gt;0,INDEX(Kalender!KP$81:KP$110,MAX(1,$C38))&gt;INDEX(Kalender!$B$81:$B$110,MAX(1,$C38))),AND($D38&gt;0,INDEX(Kalender!KP$81:KP$110,MAX(1,$D38))&gt;INDEX(Kalender!$B$81:$B$110,MAX(1,$D38))),AND($E38&gt;0,INDEX(Kalender!KP$81:KP$110,MAX(1,$E38))&gt;INDEX(Kalender!$B$81:$B$110,MAX(1,$E38))),AND($F38&gt;0,INDEX(Kalender!KP$81:KP$110,MAX(1,$F38))&gt;INDEX(Kalender!$B$81:$B$110,MAX(1,$F38)))),2,0))</f>
        <v>0</v>
      </c>
      <c r="KQ38" s="5" t="n">
        <f aca="false">IF(Kalender!KQ38&lt;&gt;1,0,IF(AND($B38&gt;0,INDEX(Kalender!KQ$68:KQ$77,MAX(1,$B38))&gt;INDEX(Kalender!$B$68:$B$77,MAX(1,$B38))),1,0)+IF(OR(AND($C38&gt;0,INDEX(Kalender!KQ$81:KQ$110,MAX(1,$C38))&gt;INDEX(Kalender!$B$81:$B$110,MAX(1,$C38))),AND($D38&gt;0,INDEX(Kalender!KQ$81:KQ$110,MAX(1,$D38))&gt;INDEX(Kalender!$B$81:$B$110,MAX(1,$D38))),AND($E38&gt;0,INDEX(Kalender!KQ$81:KQ$110,MAX(1,$E38))&gt;INDEX(Kalender!$B$81:$B$110,MAX(1,$E38))),AND($F38&gt;0,INDEX(Kalender!KQ$81:KQ$110,MAX(1,$F38))&gt;INDEX(Kalender!$B$81:$B$110,MAX(1,$F38)))),2,0))</f>
        <v>0</v>
      </c>
      <c r="KR38" s="5" t="n">
        <f aca="false">IF(Kalender!KR38&lt;&gt;1,0,IF(AND($B38&gt;0,INDEX(Kalender!KR$68:KR$77,MAX(1,$B38))&gt;INDEX(Kalender!$B$68:$B$77,MAX(1,$B38))),1,0)+IF(OR(AND($C38&gt;0,INDEX(Kalender!KR$81:KR$110,MAX(1,$C38))&gt;INDEX(Kalender!$B$81:$B$110,MAX(1,$C38))),AND($D38&gt;0,INDEX(Kalender!KR$81:KR$110,MAX(1,$D38))&gt;INDEX(Kalender!$B$81:$B$110,MAX(1,$D38))),AND($E38&gt;0,INDEX(Kalender!KR$81:KR$110,MAX(1,$E38))&gt;INDEX(Kalender!$B$81:$B$110,MAX(1,$E38))),AND($F38&gt;0,INDEX(Kalender!KR$81:KR$110,MAX(1,$F38))&gt;INDEX(Kalender!$B$81:$B$110,MAX(1,$F38)))),2,0))</f>
        <v>0</v>
      </c>
      <c r="KS38" s="5" t="n">
        <f aca="false">IF(Kalender!KS38&lt;&gt;1,0,IF(AND($B38&gt;0,INDEX(Kalender!KS$68:KS$77,MAX(1,$B38))&gt;INDEX(Kalender!$B$68:$B$77,MAX(1,$B38))),1,0)+IF(OR(AND($C38&gt;0,INDEX(Kalender!KS$81:KS$110,MAX(1,$C38))&gt;INDEX(Kalender!$B$81:$B$110,MAX(1,$C38))),AND($D38&gt;0,INDEX(Kalender!KS$81:KS$110,MAX(1,$D38))&gt;INDEX(Kalender!$B$81:$B$110,MAX(1,$D38))),AND($E38&gt;0,INDEX(Kalender!KS$81:KS$110,MAX(1,$E38))&gt;INDEX(Kalender!$B$81:$B$110,MAX(1,$E38))),AND($F38&gt;0,INDEX(Kalender!KS$81:KS$110,MAX(1,$F38))&gt;INDEX(Kalender!$B$81:$B$110,MAX(1,$F38)))),2,0))</f>
        <v>0</v>
      </c>
      <c r="KT38" s="5" t="n">
        <f aca="false">IF(Kalender!KT38&lt;&gt;1,0,IF(AND($B38&gt;0,INDEX(Kalender!KT$68:KT$77,MAX(1,$B38))&gt;INDEX(Kalender!$B$68:$B$77,MAX(1,$B38))),1,0)+IF(OR(AND($C38&gt;0,INDEX(Kalender!KT$81:KT$110,MAX(1,$C38))&gt;INDEX(Kalender!$B$81:$B$110,MAX(1,$C38))),AND($D38&gt;0,INDEX(Kalender!KT$81:KT$110,MAX(1,$D38))&gt;INDEX(Kalender!$B$81:$B$110,MAX(1,$D38))),AND($E38&gt;0,INDEX(Kalender!KT$81:KT$110,MAX(1,$E38))&gt;INDEX(Kalender!$B$81:$B$110,MAX(1,$E38))),AND($F38&gt;0,INDEX(Kalender!KT$81:KT$110,MAX(1,$F38))&gt;INDEX(Kalender!$B$81:$B$110,MAX(1,$F38)))),2,0))</f>
        <v>0</v>
      </c>
      <c r="KU38" s="5" t="n">
        <f aca="false">IF(Kalender!KU38&lt;&gt;1,0,IF(AND($B38&gt;0,INDEX(Kalender!KU$68:KU$77,MAX(1,$B38))&gt;INDEX(Kalender!$B$68:$B$77,MAX(1,$B38))),1,0)+IF(OR(AND($C38&gt;0,INDEX(Kalender!KU$81:KU$110,MAX(1,$C38))&gt;INDEX(Kalender!$B$81:$B$110,MAX(1,$C38))),AND($D38&gt;0,INDEX(Kalender!KU$81:KU$110,MAX(1,$D38))&gt;INDEX(Kalender!$B$81:$B$110,MAX(1,$D38))),AND($E38&gt;0,INDEX(Kalender!KU$81:KU$110,MAX(1,$E38))&gt;INDEX(Kalender!$B$81:$B$110,MAX(1,$E38))),AND($F38&gt;0,INDEX(Kalender!KU$81:KU$110,MAX(1,$F38))&gt;INDEX(Kalender!$B$81:$B$110,MAX(1,$F38)))),2,0))</f>
        <v>0</v>
      </c>
      <c r="KV38" s="5" t="n">
        <f aca="false">IF(Kalender!KV38&lt;&gt;1,0,IF(AND($B38&gt;0,INDEX(Kalender!KV$68:KV$77,MAX(1,$B38))&gt;INDEX(Kalender!$B$68:$B$77,MAX(1,$B38))),1,0)+IF(OR(AND($C38&gt;0,INDEX(Kalender!KV$81:KV$110,MAX(1,$C38))&gt;INDEX(Kalender!$B$81:$B$110,MAX(1,$C38))),AND($D38&gt;0,INDEX(Kalender!KV$81:KV$110,MAX(1,$D38))&gt;INDEX(Kalender!$B$81:$B$110,MAX(1,$D38))),AND($E38&gt;0,INDEX(Kalender!KV$81:KV$110,MAX(1,$E38))&gt;INDEX(Kalender!$B$81:$B$110,MAX(1,$E38))),AND($F38&gt;0,INDEX(Kalender!KV$81:KV$110,MAX(1,$F38))&gt;INDEX(Kalender!$B$81:$B$110,MAX(1,$F38)))),2,0))</f>
        <v>0</v>
      </c>
      <c r="KW38" s="5" t="n">
        <f aca="false">IF(Kalender!KW38&lt;&gt;1,0,IF(AND($B38&gt;0,INDEX(Kalender!KW$68:KW$77,MAX(1,$B38))&gt;INDEX(Kalender!$B$68:$B$77,MAX(1,$B38))),1,0)+IF(OR(AND($C38&gt;0,INDEX(Kalender!KW$81:KW$110,MAX(1,$C38))&gt;INDEX(Kalender!$B$81:$B$110,MAX(1,$C38))),AND($D38&gt;0,INDEX(Kalender!KW$81:KW$110,MAX(1,$D38))&gt;INDEX(Kalender!$B$81:$B$110,MAX(1,$D38))),AND($E38&gt;0,INDEX(Kalender!KW$81:KW$110,MAX(1,$E38))&gt;INDEX(Kalender!$B$81:$B$110,MAX(1,$E38))),AND($F38&gt;0,INDEX(Kalender!KW$81:KW$110,MAX(1,$F38))&gt;INDEX(Kalender!$B$81:$B$110,MAX(1,$F38)))),2,0))</f>
        <v>0</v>
      </c>
      <c r="KX38" s="5" t="n">
        <f aca="false">IF(Kalender!KX38&lt;&gt;1,0,IF(AND($B38&gt;0,INDEX(Kalender!KX$68:KX$77,MAX(1,$B38))&gt;INDEX(Kalender!$B$68:$B$77,MAX(1,$B38))),1,0)+IF(OR(AND($C38&gt;0,INDEX(Kalender!KX$81:KX$110,MAX(1,$C38))&gt;INDEX(Kalender!$B$81:$B$110,MAX(1,$C38))),AND($D38&gt;0,INDEX(Kalender!KX$81:KX$110,MAX(1,$D38))&gt;INDEX(Kalender!$B$81:$B$110,MAX(1,$D38))),AND($E38&gt;0,INDEX(Kalender!KX$81:KX$110,MAX(1,$E38))&gt;INDEX(Kalender!$B$81:$B$110,MAX(1,$E38))),AND($F38&gt;0,INDEX(Kalender!KX$81:KX$110,MAX(1,$F38))&gt;INDEX(Kalender!$B$81:$B$110,MAX(1,$F38)))),2,0))</f>
        <v>0</v>
      </c>
      <c r="KY38" s="5" t="n">
        <f aca="false">IF(Kalender!KY38&lt;&gt;1,0,IF(AND($B38&gt;0,INDEX(Kalender!KY$68:KY$77,MAX(1,$B38))&gt;INDEX(Kalender!$B$68:$B$77,MAX(1,$B38))),1,0)+IF(OR(AND($C38&gt;0,INDEX(Kalender!KY$81:KY$110,MAX(1,$C38))&gt;INDEX(Kalender!$B$81:$B$110,MAX(1,$C38))),AND($D38&gt;0,INDEX(Kalender!KY$81:KY$110,MAX(1,$D38))&gt;INDEX(Kalender!$B$81:$B$110,MAX(1,$D38))),AND($E38&gt;0,INDEX(Kalender!KY$81:KY$110,MAX(1,$E38))&gt;INDEX(Kalender!$B$81:$B$110,MAX(1,$E38))),AND($F38&gt;0,INDEX(Kalender!KY$81:KY$110,MAX(1,$F38))&gt;INDEX(Kalender!$B$81:$B$110,MAX(1,$F38)))),2,0))</f>
        <v>0</v>
      </c>
      <c r="KZ38" s="5" t="n">
        <f aca="false">IF(Kalender!KZ38&lt;&gt;1,0,IF(AND($B38&gt;0,INDEX(Kalender!KZ$68:KZ$77,MAX(1,$B38))&gt;INDEX(Kalender!$B$68:$B$77,MAX(1,$B38))),1,0)+IF(OR(AND($C38&gt;0,INDEX(Kalender!KZ$81:KZ$110,MAX(1,$C38))&gt;INDEX(Kalender!$B$81:$B$110,MAX(1,$C38))),AND($D38&gt;0,INDEX(Kalender!KZ$81:KZ$110,MAX(1,$D38))&gt;INDEX(Kalender!$B$81:$B$110,MAX(1,$D38))),AND($E38&gt;0,INDEX(Kalender!KZ$81:KZ$110,MAX(1,$E38))&gt;INDEX(Kalender!$B$81:$B$110,MAX(1,$E38))),AND($F38&gt;0,INDEX(Kalender!KZ$81:KZ$110,MAX(1,$F38))&gt;INDEX(Kalender!$B$81:$B$110,MAX(1,$F38)))),2,0))</f>
        <v>0</v>
      </c>
      <c r="LA38" s="5" t="n">
        <f aca="false">IF(Kalender!LA38&lt;&gt;1,0,IF(AND($B38&gt;0,INDEX(Kalender!LA$68:LA$77,MAX(1,$B38))&gt;INDEX(Kalender!$B$68:$B$77,MAX(1,$B38))),1,0)+IF(OR(AND($C38&gt;0,INDEX(Kalender!LA$81:LA$110,MAX(1,$C38))&gt;INDEX(Kalender!$B$81:$B$110,MAX(1,$C38))),AND($D38&gt;0,INDEX(Kalender!LA$81:LA$110,MAX(1,$D38))&gt;INDEX(Kalender!$B$81:$B$110,MAX(1,$D38))),AND($E38&gt;0,INDEX(Kalender!LA$81:LA$110,MAX(1,$E38))&gt;INDEX(Kalender!$B$81:$B$110,MAX(1,$E38))),AND($F38&gt;0,INDEX(Kalender!LA$81:LA$110,MAX(1,$F38))&gt;INDEX(Kalender!$B$81:$B$110,MAX(1,$F38)))),2,0))</f>
        <v>0</v>
      </c>
      <c r="LB38" s="5" t="n">
        <f aca="false">IF(Kalender!LB38&lt;&gt;1,0,IF(AND($B38&gt;0,INDEX(Kalender!LB$68:LB$77,MAX(1,$B38))&gt;INDEX(Kalender!$B$68:$B$77,MAX(1,$B38))),1,0)+IF(OR(AND($C38&gt;0,INDEX(Kalender!LB$81:LB$110,MAX(1,$C38))&gt;INDEX(Kalender!$B$81:$B$110,MAX(1,$C38))),AND($D38&gt;0,INDEX(Kalender!LB$81:LB$110,MAX(1,$D38))&gt;INDEX(Kalender!$B$81:$B$110,MAX(1,$D38))),AND($E38&gt;0,INDEX(Kalender!LB$81:LB$110,MAX(1,$E38))&gt;INDEX(Kalender!$B$81:$B$110,MAX(1,$E38))),AND($F38&gt;0,INDEX(Kalender!LB$81:LB$110,MAX(1,$F38))&gt;INDEX(Kalender!$B$81:$B$110,MAX(1,$F38)))),2,0))</f>
        <v>0</v>
      </c>
      <c r="LC38" s="5" t="n">
        <f aca="false">IF(Kalender!LC38&lt;&gt;1,0,IF(AND($B38&gt;0,INDEX(Kalender!LC$68:LC$77,MAX(1,$B38))&gt;INDEX(Kalender!$B$68:$B$77,MAX(1,$B38))),1,0)+IF(OR(AND($C38&gt;0,INDEX(Kalender!LC$81:LC$110,MAX(1,$C38))&gt;INDEX(Kalender!$B$81:$B$110,MAX(1,$C38))),AND($D38&gt;0,INDEX(Kalender!LC$81:LC$110,MAX(1,$D38))&gt;INDEX(Kalender!$B$81:$B$110,MAX(1,$D38))),AND($E38&gt;0,INDEX(Kalender!LC$81:LC$110,MAX(1,$E38))&gt;INDEX(Kalender!$B$81:$B$110,MAX(1,$E38))),AND($F38&gt;0,INDEX(Kalender!LC$81:LC$110,MAX(1,$F38))&gt;INDEX(Kalender!$B$81:$B$110,MAX(1,$F38)))),2,0))</f>
        <v>0</v>
      </c>
      <c r="LD38" s="5" t="n">
        <f aca="false">IF(Kalender!LD38&lt;&gt;1,0,IF(AND($B38&gt;0,INDEX(Kalender!LD$68:LD$77,MAX(1,$B38))&gt;INDEX(Kalender!$B$68:$B$77,MAX(1,$B38))),1,0)+IF(OR(AND($C38&gt;0,INDEX(Kalender!LD$81:LD$110,MAX(1,$C38))&gt;INDEX(Kalender!$B$81:$B$110,MAX(1,$C38))),AND($D38&gt;0,INDEX(Kalender!LD$81:LD$110,MAX(1,$D38))&gt;INDEX(Kalender!$B$81:$B$110,MAX(1,$D38))),AND($E38&gt;0,INDEX(Kalender!LD$81:LD$110,MAX(1,$E38))&gt;INDEX(Kalender!$B$81:$B$110,MAX(1,$E38))),AND($F38&gt;0,INDEX(Kalender!LD$81:LD$110,MAX(1,$F38))&gt;INDEX(Kalender!$B$81:$B$110,MAX(1,$F38)))),2,0))</f>
        <v>0</v>
      </c>
      <c r="LE38" s="5" t="n">
        <f aca="false">IF(Kalender!LE38&lt;&gt;1,0,IF(AND($B38&gt;0,INDEX(Kalender!LE$68:LE$77,MAX(1,$B38))&gt;INDEX(Kalender!$B$68:$B$77,MAX(1,$B38))),1,0)+IF(OR(AND($C38&gt;0,INDEX(Kalender!LE$81:LE$110,MAX(1,$C38))&gt;INDEX(Kalender!$B$81:$B$110,MAX(1,$C38))),AND($D38&gt;0,INDEX(Kalender!LE$81:LE$110,MAX(1,$D38))&gt;INDEX(Kalender!$B$81:$B$110,MAX(1,$D38))),AND($E38&gt;0,INDEX(Kalender!LE$81:LE$110,MAX(1,$E38))&gt;INDEX(Kalender!$B$81:$B$110,MAX(1,$E38))),AND($F38&gt;0,INDEX(Kalender!LE$81:LE$110,MAX(1,$F38))&gt;INDEX(Kalender!$B$81:$B$110,MAX(1,$F38)))),2,0))</f>
        <v>0</v>
      </c>
      <c r="LF38" s="5" t="n">
        <f aca="false">IF(Kalender!LF38&lt;&gt;1,0,IF(AND($B38&gt;0,INDEX(Kalender!LF$68:LF$77,MAX(1,$B38))&gt;INDEX(Kalender!$B$68:$B$77,MAX(1,$B38))),1,0)+IF(OR(AND($C38&gt;0,INDEX(Kalender!LF$81:LF$110,MAX(1,$C38))&gt;INDEX(Kalender!$B$81:$B$110,MAX(1,$C38))),AND($D38&gt;0,INDEX(Kalender!LF$81:LF$110,MAX(1,$D38))&gt;INDEX(Kalender!$B$81:$B$110,MAX(1,$D38))),AND($E38&gt;0,INDEX(Kalender!LF$81:LF$110,MAX(1,$E38))&gt;INDEX(Kalender!$B$81:$B$110,MAX(1,$E38))),AND($F38&gt;0,INDEX(Kalender!LF$81:LF$110,MAX(1,$F38))&gt;INDEX(Kalender!$B$81:$B$110,MAX(1,$F38)))),2,0))</f>
        <v>0</v>
      </c>
      <c r="LG38" s="5" t="n">
        <f aca="false">IF(Kalender!LG38&lt;&gt;1,0,IF(AND($B38&gt;0,INDEX(Kalender!LG$68:LG$77,MAX(1,$B38))&gt;INDEX(Kalender!$B$68:$B$77,MAX(1,$B38))),1,0)+IF(OR(AND($C38&gt;0,INDEX(Kalender!LG$81:LG$110,MAX(1,$C38))&gt;INDEX(Kalender!$B$81:$B$110,MAX(1,$C38))),AND($D38&gt;0,INDEX(Kalender!LG$81:LG$110,MAX(1,$D38))&gt;INDEX(Kalender!$B$81:$B$110,MAX(1,$D38))),AND($E38&gt;0,INDEX(Kalender!LG$81:LG$110,MAX(1,$E38))&gt;INDEX(Kalender!$B$81:$B$110,MAX(1,$E38))),AND($F38&gt;0,INDEX(Kalender!LG$81:LG$110,MAX(1,$F38))&gt;INDEX(Kalender!$B$81:$B$110,MAX(1,$F38)))),2,0))</f>
        <v>0</v>
      </c>
      <c r="LH38" s="5" t="n">
        <f aca="false">IF(Kalender!LH38&lt;&gt;1,0,IF(AND($B38&gt;0,INDEX(Kalender!LH$68:LH$77,MAX(1,$B38))&gt;INDEX(Kalender!$B$68:$B$77,MAX(1,$B38))),1,0)+IF(OR(AND($C38&gt;0,INDEX(Kalender!LH$81:LH$110,MAX(1,$C38))&gt;INDEX(Kalender!$B$81:$B$110,MAX(1,$C38))),AND($D38&gt;0,INDEX(Kalender!LH$81:LH$110,MAX(1,$D38))&gt;INDEX(Kalender!$B$81:$B$110,MAX(1,$D38))),AND($E38&gt;0,INDEX(Kalender!LH$81:LH$110,MAX(1,$E38))&gt;INDEX(Kalender!$B$81:$B$110,MAX(1,$E38))),AND($F38&gt;0,INDEX(Kalender!LH$81:LH$110,MAX(1,$F38))&gt;INDEX(Kalender!$B$81:$B$110,MAX(1,$F38)))),2,0))</f>
        <v>0</v>
      </c>
      <c r="LI38" s="5" t="n">
        <f aca="false">IF(Kalender!LI38&lt;&gt;1,0,IF(AND($B38&gt;0,INDEX(Kalender!LI$68:LI$77,MAX(1,$B38))&gt;INDEX(Kalender!$B$68:$B$77,MAX(1,$B38))),1,0)+IF(OR(AND($C38&gt;0,INDEX(Kalender!LI$81:LI$110,MAX(1,$C38))&gt;INDEX(Kalender!$B$81:$B$110,MAX(1,$C38))),AND($D38&gt;0,INDEX(Kalender!LI$81:LI$110,MAX(1,$D38))&gt;INDEX(Kalender!$B$81:$B$110,MAX(1,$D38))),AND($E38&gt;0,INDEX(Kalender!LI$81:LI$110,MAX(1,$E38))&gt;INDEX(Kalender!$B$81:$B$110,MAX(1,$E38))),AND($F38&gt;0,INDEX(Kalender!LI$81:LI$110,MAX(1,$F38))&gt;INDEX(Kalender!$B$81:$B$110,MAX(1,$F38)))),2,0))</f>
        <v>0</v>
      </c>
      <c r="LJ38" s="5" t="n">
        <f aca="false">IF(Kalender!LJ38&lt;&gt;1,0,IF(AND($B38&gt;0,INDEX(Kalender!LJ$68:LJ$77,MAX(1,$B38))&gt;INDEX(Kalender!$B$68:$B$77,MAX(1,$B38))),1,0)+IF(OR(AND($C38&gt;0,INDEX(Kalender!LJ$81:LJ$110,MAX(1,$C38))&gt;INDEX(Kalender!$B$81:$B$110,MAX(1,$C38))),AND($D38&gt;0,INDEX(Kalender!LJ$81:LJ$110,MAX(1,$D38))&gt;INDEX(Kalender!$B$81:$B$110,MAX(1,$D38))),AND($E38&gt;0,INDEX(Kalender!LJ$81:LJ$110,MAX(1,$E38))&gt;INDEX(Kalender!$B$81:$B$110,MAX(1,$E38))),AND($F38&gt;0,INDEX(Kalender!LJ$81:LJ$110,MAX(1,$F38))&gt;INDEX(Kalender!$B$81:$B$110,MAX(1,$F38)))),2,0))</f>
        <v>0</v>
      </c>
      <c r="LK38" s="5" t="n">
        <f aca="false">IF(Kalender!LK38&lt;&gt;1,0,IF(AND($B38&gt;0,INDEX(Kalender!LK$68:LK$77,MAX(1,$B38))&gt;INDEX(Kalender!$B$68:$B$77,MAX(1,$B38))),1,0)+IF(OR(AND($C38&gt;0,INDEX(Kalender!LK$81:LK$110,MAX(1,$C38))&gt;INDEX(Kalender!$B$81:$B$110,MAX(1,$C38))),AND($D38&gt;0,INDEX(Kalender!LK$81:LK$110,MAX(1,$D38))&gt;INDEX(Kalender!$B$81:$B$110,MAX(1,$D38))),AND($E38&gt;0,INDEX(Kalender!LK$81:LK$110,MAX(1,$E38))&gt;INDEX(Kalender!$B$81:$B$110,MAX(1,$E38))),AND($F38&gt;0,INDEX(Kalender!LK$81:LK$110,MAX(1,$F38))&gt;INDEX(Kalender!$B$81:$B$110,MAX(1,$F38)))),2,0))</f>
        <v>0</v>
      </c>
      <c r="LL38" s="5" t="n">
        <f aca="false">IF(Kalender!LL38&lt;&gt;1,0,IF(AND($B38&gt;0,INDEX(Kalender!LL$68:LL$77,MAX(1,$B38))&gt;INDEX(Kalender!$B$68:$B$77,MAX(1,$B38))),1,0)+IF(OR(AND($C38&gt;0,INDEX(Kalender!LL$81:LL$110,MAX(1,$C38))&gt;INDEX(Kalender!$B$81:$B$110,MAX(1,$C38))),AND($D38&gt;0,INDEX(Kalender!LL$81:LL$110,MAX(1,$D38))&gt;INDEX(Kalender!$B$81:$B$110,MAX(1,$D38))),AND($E38&gt;0,INDEX(Kalender!LL$81:LL$110,MAX(1,$E38))&gt;INDEX(Kalender!$B$81:$B$110,MAX(1,$E38))),AND($F38&gt;0,INDEX(Kalender!LL$81:LL$110,MAX(1,$F38))&gt;INDEX(Kalender!$B$81:$B$110,MAX(1,$F38)))),2,0))</f>
        <v>0</v>
      </c>
      <c r="LM38" s="5" t="n">
        <f aca="false">IF(Kalender!LM38&lt;&gt;1,0,IF(AND($B38&gt;0,INDEX(Kalender!LM$68:LM$77,MAX(1,$B38))&gt;INDEX(Kalender!$B$68:$B$77,MAX(1,$B38))),1,0)+IF(OR(AND($C38&gt;0,INDEX(Kalender!LM$81:LM$110,MAX(1,$C38))&gt;INDEX(Kalender!$B$81:$B$110,MAX(1,$C38))),AND($D38&gt;0,INDEX(Kalender!LM$81:LM$110,MAX(1,$D38))&gt;INDEX(Kalender!$B$81:$B$110,MAX(1,$D38))),AND($E38&gt;0,INDEX(Kalender!LM$81:LM$110,MAX(1,$E38))&gt;INDEX(Kalender!$B$81:$B$110,MAX(1,$E38))),AND($F38&gt;0,INDEX(Kalender!LM$81:LM$110,MAX(1,$F38))&gt;INDEX(Kalender!$B$81:$B$110,MAX(1,$F38)))),2,0))</f>
        <v>0</v>
      </c>
      <c r="LN38" s="5" t="n">
        <f aca="false">IF(Kalender!LN38&lt;&gt;1,0,IF(AND($B38&gt;0,INDEX(Kalender!LN$68:LN$77,MAX(1,$B38))&gt;INDEX(Kalender!$B$68:$B$77,MAX(1,$B38))),1,0)+IF(OR(AND($C38&gt;0,INDEX(Kalender!LN$81:LN$110,MAX(1,$C38))&gt;INDEX(Kalender!$B$81:$B$110,MAX(1,$C38))),AND($D38&gt;0,INDEX(Kalender!LN$81:LN$110,MAX(1,$D38))&gt;INDEX(Kalender!$B$81:$B$110,MAX(1,$D38))),AND($E38&gt;0,INDEX(Kalender!LN$81:LN$110,MAX(1,$E38))&gt;INDEX(Kalender!$B$81:$B$110,MAX(1,$E38))),AND($F38&gt;0,INDEX(Kalender!LN$81:LN$110,MAX(1,$F38))&gt;INDEX(Kalender!$B$81:$B$110,MAX(1,$F38)))),2,0))</f>
        <v>0</v>
      </c>
      <c r="LO38" s="5" t="n">
        <f aca="false">IF(Kalender!LO38&lt;&gt;1,0,IF(AND($B38&gt;0,INDEX(Kalender!LO$68:LO$77,MAX(1,$B38))&gt;INDEX(Kalender!$B$68:$B$77,MAX(1,$B38))),1,0)+IF(OR(AND($C38&gt;0,INDEX(Kalender!LO$81:LO$110,MAX(1,$C38))&gt;INDEX(Kalender!$B$81:$B$110,MAX(1,$C38))),AND($D38&gt;0,INDEX(Kalender!LO$81:LO$110,MAX(1,$D38))&gt;INDEX(Kalender!$B$81:$B$110,MAX(1,$D38))),AND($E38&gt;0,INDEX(Kalender!LO$81:LO$110,MAX(1,$E38))&gt;INDEX(Kalender!$B$81:$B$110,MAX(1,$E38))),AND($F38&gt;0,INDEX(Kalender!LO$81:LO$110,MAX(1,$F38))&gt;INDEX(Kalender!$B$81:$B$110,MAX(1,$F38)))),2,0))</f>
        <v>0</v>
      </c>
      <c r="LP38" s="5" t="n">
        <f aca="false">IF(Kalender!LP38&lt;&gt;1,0,IF(AND($B38&gt;0,INDEX(Kalender!LP$68:LP$77,MAX(1,$B38))&gt;INDEX(Kalender!$B$68:$B$77,MAX(1,$B38))),1,0)+IF(OR(AND($C38&gt;0,INDEX(Kalender!LP$81:LP$110,MAX(1,$C38))&gt;INDEX(Kalender!$B$81:$B$110,MAX(1,$C38))),AND($D38&gt;0,INDEX(Kalender!LP$81:LP$110,MAX(1,$D38))&gt;INDEX(Kalender!$B$81:$B$110,MAX(1,$D38))),AND($E38&gt;0,INDEX(Kalender!LP$81:LP$110,MAX(1,$E38))&gt;INDEX(Kalender!$B$81:$B$110,MAX(1,$E38))),AND($F38&gt;0,INDEX(Kalender!LP$81:LP$110,MAX(1,$F38))&gt;INDEX(Kalender!$B$81:$B$110,MAX(1,$F38)))),2,0))</f>
        <v>0</v>
      </c>
      <c r="LQ38" s="5" t="n">
        <f aca="false">IF(Kalender!LQ38&lt;&gt;1,0,IF(AND($B38&gt;0,INDEX(Kalender!LQ$68:LQ$77,MAX(1,$B38))&gt;INDEX(Kalender!$B$68:$B$77,MAX(1,$B38))),1,0)+IF(OR(AND($C38&gt;0,INDEX(Kalender!LQ$81:LQ$110,MAX(1,$C38))&gt;INDEX(Kalender!$B$81:$B$110,MAX(1,$C38))),AND($D38&gt;0,INDEX(Kalender!LQ$81:LQ$110,MAX(1,$D38))&gt;INDEX(Kalender!$B$81:$B$110,MAX(1,$D38))),AND($E38&gt;0,INDEX(Kalender!LQ$81:LQ$110,MAX(1,$E38))&gt;INDEX(Kalender!$B$81:$B$110,MAX(1,$E38))),AND($F38&gt;0,INDEX(Kalender!LQ$81:LQ$110,MAX(1,$F38))&gt;INDEX(Kalender!$B$81:$B$110,MAX(1,$F38)))),2,0))</f>
        <v>0</v>
      </c>
      <c r="LR38" s="5" t="n">
        <f aca="false">IF(Kalender!LR38&lt;&gt;1,0,IF(AND($B38&gt;0,INDEX(Kalender!LR$68:LR$77,MAX(1,$B38))&gt;INDEX(Kalender!$B$68:$B$77,MAX(1,$B38))),1,0)+IF(OR(AND($C38&gt;0,INDEX(Kalender!LR$81:LR$110,MAX(1,$C38))&gt;INDEX(Kalender!$B$81:$B$110,MAX(1,$C38))),AND($D38&gt;0,INDEX(Kalender!LR$81:LR$110,MAX(1,$D38))&gt;INDEX(Kalender!$B$81:$B$110,MAX(1,$D38))),AND($E38&gt;0,INDEX(Kalender!LR$81:LR$110,MAX(1,$E38))&gt;INDEX(Kalender!$B$81:$B$110,MAX(1,$E38))),AND($F38&gt;0,INDEX(Kalender!LR$81:LR$110,MAX(1,$F38))&gt;INDEX(Kalender!$B$81:$B$110,MAX(1,$F38)))),2,0))</f>
        <v>0</v>
      </c>
      <c r="LS38" s="5" t="n">
        <f aca="false">IF(Kalender!LS38&lt;&gt;1,0,IF(AND($B38&gt;0,INDEX(Kalender!LS$68:LS$77,MAX(1,$B38))&gt;INDEX(Kalender!$B$68:$B$77,MAX(1,$B38))),1,0)+IF(OR(AND($C38&gt;0,INDEX(Kalender!LS$81:LS$110,MAX(1,$C38))&gt;INDEX(Kalender!$B$81:$B$110,MAX(1,$C38))),AND($D38&gt;0,INDEX(Kalender!LS$81:LS$110,MAX(1,$D38))&gt;INDEX(Kalender!$B$81:$B$110,MAX(1,$D38))),AND($E38&gt;0,INDEX(Kalender!LS$81:LS$110,MAX(1,$E38))&gt;INDEX(Kalender!$B$81:$B$110,MAX(1,$E38))),AND($F38&gt;0,INDEX(Kalender!LS$81:LS$110,MAX(1,$F38))&gt;INDEX(Kalender!$B$81:$B$110,MAX(1,$F38)))),2,0))</f>
        <v>0</v>
      </c>
      <c r="LT38" s="5" t="n">
        <f aca="false">IF(Kalender!LT38&lt;&gt;1,0,IF(AND($B38&gt;0,INDEX(Kalender!LT$68:LT$77,MAX(1,$B38))&gt;INDEX(Kalender!$B$68:$B$77,MAX(1,$B38))),1,0)+IF(OR(AND($C38&gt;0,INDEX(Kalender!LT$81:LT$110,MAX(1,$C38))&gt;INDEX(Kalender!$B$81:$B$110,MAX(1,$C38))),AND($D38&gt;0,INDEX(Kalender!LT$81:LT$110,MAX(1,$D38))&gt;INDEX(Kalender!$B$81:$B$110,MAX(1,$D38))),AND($E38&gt;0,INDEX(Kalender!LT$81:LT$110,MAX(1,$E38))&gt;INDEX(Kalender!$B$81:$B$110,MAX(1,$E38))),AND($F38&gt;0,INDEX(Kalender!LT$81:LT$110,MAX(1,$F38))&gt;INDEX(Kalender!$B$81:$B$110,MAX(1,$F38)))),2,0))</f>
        <v>0</v>
      </c>
      <c r="LU38" s="5" t="n">
        <f aca="false">IF(Kalender!LU38&lt;&gt;1,0,IF(AND($B38&gt;0,INDEX(Kalender!LU$68:LU$77,MAX(1,$B38))&gt;INDEX(Kalender!$B$68:$B$77,MAX(1,$B38))),1,0)+IF(OR(AND($C38&gt;0,INDEX(Kalender!LU$81:LU$110,MAX(1,$C38))&gt;INDEX(Kalender!$B$81:$B$110,MAX(1,$C38))),AND($D38&gt;0,INDEX(Kalender!LU$81:LU$110,MAX(1,$D38))&gt;INDEX(Kalender!$B$81:$B$110,MAX(1,$D38))),AND($E38&gt;0,INDEX(Kalender!LU$81:LU$110,MAX(1,$E38))&gt;INDEX(Kalender!$B$81:$B$110,MAX(1,$E38))),AND($F38&gt;0,INDEX(Kalender!LU$81:LU$110,MAX(1,$F38))&gt;INDEX(Kalender!$B$81:$B$110,MAX(1,$F38)))),2,0))</f>
        <v>0</v>
      </c>
      <c r="LV38" s="5" t="n">
        <f aca="false">IF(Kalender!LV38&lt;&gt;1,0,IF(AND($B38&gt;0,INDEX(Kalender!LV$68:LV$77,MAX(1,$B38))&gt;INDEX(Kalender!$B$68:$B$77,MAX(1,$B38))),1,0)+IF(OR(AND($C38&gt;0,INDEX(Kalender!LV$81:LV$110,MAX(1,$C38))&gt;INDEX(Kalender!$B$81:$B$110,MAX(1,$C38))),AND($D38&gt;0,INDEX(Kalender!LV$81:LV$110,MAX(1,$D38))&gt;INDEX(Kalender!$B$81:$B$110,MAX(1,$D38))),AND($E38&gt;0,INDEX(Kalender!LV$81:LV$110,MAX(1,$E38))&gt;INDEX(Kalender!$B$81:$B$110,MAX(1,$E38))),AND($F38&gt;0,INDEX(Kalender!LV$81:LV$110,MAX(1,$F38))&gt;INDEX(Kalender!$B$81:$B$110,MAX(1,$F38)))),2,0))</f>
        <v>0</v>
      </c>
      <c r="LW38" s="5" t="n">
        <f aca="false">IF(Kalender!LW38&lt;&gt;1,0,IF(AND($B38&gt;0,INDEX(Kalender!LW$68:LW$77,MAX(1,$B38))&gt;INDEX(Kalender!$B$68:$B$77,MAX(1,$B38))),1,0)+IF(OR(AND($C38&gt;0,INDEX(Kalender!LW$81:LW$110,MAX(1,$C38))&gt;INDEX(Kalender!$B$81:$B$110,MAX(1,$C38))),AND($D38&gt;0,INDEX(Kalender!LW$81:LW$110,MAX(1,$D38))&gt;INDEX(Kalender!$B$81:$B$110,MAX(1,$D38))),AND($E38&gt;0,INDEX(Kalender!LW$81:LW$110,MAX(1,$E38))&gt;INDEX(Kalender!$B$81:$B$110,MAX(1,$E38))),AND($F38&gt;0,INDEX(Kalender!LW$81:LW$110,MAX(1,$F38))&gt;INDEX(Kalender!$B$81:$B$110,MAX(1,$F38)))),2,0))</f>
        <v>0</v>
      </c>
      <c r="LX38" s="5" t="n">
        <f aca="false">IF(Kalender!LX38&lt;&gt;1,0,IF(AND($B38&gt;0,INDEX(Kalender!LX$68:LX$77,MAX(1,$B38))&gt;INDEX(Kalender!$B$68:$B$77,MAX(1,$B38))),1,0)+IF(OR(AND($C38&gt;0,INDEX(Kalender!LX$81:LX$110,MAX(1,$C38))&gt;INDEX(Kalender!$B$81:$B$110,MAX(1,$C38))),AND($D38&gt;0,INDEX(Kalender!LX$81:LX$110,MAX(1,$D38))&gt;INDEX(Kalender!$B$81:$B$110,MAX(1,$D38))),AND($E38&gt;0,INDEX(Kalender!LX$81:LX$110,MAX(1,$E38))&gt;INDEX(Kalender!$B$81:$B$110,MAX(1,$E38))),AND($F38&gt;0,INDEX(Kalender!LX$81:LX$110,MAX(1,$F38))&gt;INDEX(Kalender!$B$81:$B$110,MAX(1,$F38)))),2,0))</f>
        <v>0</v>
      </c>
      <c r="LY38" s="5" t="n">
        <f aca="false">IF(Kalender!LY38&lt;&gt;1,0,IF(AND($B38&gt;0,INDEX(Kalender!LY$68:LY$77,MAX(1,$B38))&gt;INDEX(Kalender!$B$68:$B$77,MAX(1,$B38))),1,0)+IF(OR(AND($C38&gt;0,INDEX(Kalender!LY$81:LY$110,MAX(1,$C38))&gt;INDEX(Kalender!$B$81:$B$110,MAX(1,$C38))),AND($D38&gt;0,INDEX(Kalender!LY$81:LY$110,MAX(1,$D38))&gt;INDEX(Kalender!$B$81:$B$110,MAX(1,$D38))),AND($E38&gt;0,INDEX(Kalender!LY$81:LY$110,MAX(1,$E38))&gt;INDEX(Kalender!$B$81:$B$110,MAX(1,$E38))),AND($F38&gt;0,INDEX(Kalender!LY$81:LY$110,MAX(1,$F38))&gt;INDEX(Kalender!$B$81:$B$110,MAX(1,$F38)))),2,0))</f>
        <v>0</v>
      </c>
      <c r="LZ38" s="5" t="n">
        <f aca="false">IF(Kalender!LZ38&lt;&gt;1,0,IF(AND($B38&gt;0,INDEX(Kalender!LZ$68:LZ$77,MAX(1,$B38))&gt;INDEX(Kalender!$B$68:$B$77,MAX(1,$B38))),1,0)+IF(OR(AND($C38&gt;0,INDEX(Kalender!LZ$81:LZ$110,MAX(1,$C38))&gt;INDEX(Kalender!$B$81:$B$110,MAX(1,$C38))),AND($D38&gt;0,INDEX(Kalender!LZ$81:LZ$110,MAX(1,$D38))&gt;INDEX(Kalender!$B$81:$B$110,MAX(1,$D38))),AND($E38&gt;0,INDEX(Kalender!LZ$81:LZ$110,MAX(1,$E38))&gt;INDEX(Kalender!$B$81:$B$110,MAX(1,$E38))),AND($F38&gt;0,INDEX(Kalender!LZ$81:LZ$110,MAX(1,$F38))&gt;INDEX(Kalender!$B$81:$B$110,MAX(1,$F38)))),2,0))</f>
        <v>0</v>
      </c>
      <c r="MA38" s="5" t="n">
        <f aca="false">IF(Kalender!MA38&lt;&gt;1,0,IF(AND($B38&gt;0,INDEX(Kalender!MA$68:MA$77,MAX(1,$B38))&gt;INDEX(Kalender!$B$68:$B$77,MAX(1,$B38))),1,0)+IF(OR(AND($C38&gt;0,INDEX(Kalender!MA$81:MA$110,MAX(1,$C38))&gt;INDEX(Kalender!$B$81:$B$110,MAX(1,$C38))),AND($D38&gt;0,INDEX(Kalender!MA$81:MA$110,MAX(1,$D38))&gt;INDEX(Kalender!$B$81:$B$110,MAX(1,$D38))),AND($E38&gt;0,INDEX(Kalender!MA$81:MA$110,MAX(1,$E38))&gt;INDEX(Kalender!$B$81:$B$110,MAX(1,$E38))),AND($F38&gt;0,INDEX(Kalender!MA$81:MA$110,MAX(1,$F38))&gt;INDEX(Kalender!$B$81:$B$110,MAX(1,$F38)))),2,0))</f>
        <v>0</v>
      </c>
      <c r="MB38" s="5" t="n">
        <f aca="false">IF(Kalender!MB38&lt;&gt;1,0,IF(AND($B38&gt;0,INDEX(Kalender!MB$68:MB$77,MAX(1,$B38))&gt;INDEX(Kalender!$B$68:$B$77,MAX(1,$B38))),1,0)+IF(OR(AND($C38&gt;0,INDEX(Kalender!MB$81:MB$110,MAX(1,$C38))&gt;INDEX(Kalender!$B$81:$B$110,MAX(1,$C38))),AND($D38&gt;0,INDEX(Kalender!MB$81:MB$110,MAX(1,$D38))&gt;INDEX(Kalender!$B$81:$B$110,MAX(1,$D38))),AND($E38&gt;0,INDEX(Kalender!MB$81:MB$110,MAX(1,$E38))&gt;INDEX(Kalender!$B$81:$B$110,MAX(1,$E38))),AND($F38&gt;0,INDEX(Kalender!MB$81:MB$110,MAX(1,$F38))&gt;INDEX(Kalender!$B$81:$B$110,MAX(1,$F38)))),2,0))</f>
        <v>0</v>
      </c>
      <c r="MC38" s="5" t="n">
        <f aca="false">IF(Kalender!MC38&lt;&gt;1,0,IF(AND($B38&gt;0,INDEX(Kalender!MC$68:MC$77,MAX(1,$B38))&gt;INDEX(Kalender!$B$68:$B$77,MAX(1,$B38))),1,0)+IF(OR(AND($C38&gt;0,INDEX(Kalender!MC$81:MC$110,MAX(1,$C38))&gt;INDEX(Kalender!$B$81:$B$110,MAX(1,$C38))),AND($D38&gt;0,INDEX(Kalender!MC$81:MC$110,MAX(1,$D38))&gt;INDEX(Kalender!$B$81:$B$110,MAX(1,$D38))),AND($E38&gt;0,INDEX(Kalender!MC$81:MC$110,MAX(1,$E38))&gt;INDEX(Kalender!$B$81:$B$110,MAX(1,$E38))),AND($F38&gt;0,INDEX(Kalender!MC$81:MC$110,MAX(1,$F38))&gt;INDEX(Kalender!$B$81:$B$110,MAX(1,$F38)))),2,0))</f>
        <v>0</v>
      </c>
      <c r="MD38" s="5" t="n">
        <f aca="false">IF(Kalender!MD38&lt;&gt;1,0,IF(AND($B38&gt;0,INDEX(Kalender!MD$68:MD$77,MAX(1,$B38))&gt;INDEX(Kalender!$B$68:$B$77,MAX(1,$B38))),1,0)+IF(OR(AND($C38&gt;0,INDEX(Kalender!MD$81:MD$110,MAX(1,$C38))&gt;INDEX(Kalender!$B$81:$B$110,MAX(1,$C38))),AND($D38&gt;0,INDEX(Kalender!MD$81:MD$110,MAX(1,$D38))&gt;INDEX(Kalender!$B$81:$B$110,MAX(1,$D38))),AND($E38&gt;0,INDEX(Kalender!MD$81:MD$110,MAX(1,$E38))&gt;INDEX(Kalender!$B$81:$B$110,MAX(1,$E38))),AND($F38&gt;0,INDEX(Kalender!MD$81:MD$110,MAX(1,$F38))&gt;INDEX(Kalender!$B$81:$B$110,MAX(1,$F38)))),2,0))</f>
        <v>0</v>
      </c>
      <c r="ME38" s="5" t="n">
        <f aca="false">IF(Kalender!ME38&lt;&gt;1,0,IF(AND($B38&gt;0,INDEX(Kalender!ME$68:ME$77,MAX(1,$B38))&gt;INDEX(Kalender!$B$68:$B$77,MAX(1,$B38))),1,0)+IF(OR(AND($C38&gt;0,INDEX(Kalender!ME$81:ME$110,MAX(1,$C38))&gt;INDEX(Kalender!$B$81:$B$110,MAX(1,$C38))),AND($D38&gt;0,INDEX(Kalender!ME$81:ME$110,MAX(1,$D38))&gt;INDEX(Kalender!$B$81:$B$110,MAX(1,$D38))),AND($E38&gt;0,INDEX(Kalender!ME$81:ME$110,MAX(1,$E38))&gt;INDEX(Kalender!$B$81:$B$110,MAX(1,$E38))),AND($F38&gt;0,INDEX(Kalender!ME$81:ME$110,MAX(1,$F38))&gt;INDEX(Kalender!$B$81:$B$110,MAX(1,$F38)))),2,0))</f>
        <v>0</v>
      </c>
      <c r="MF38" s="5" t="n">
        <f aca="false">IF(Kalender!MF38&lt;&gt;1,0,IF(AND($B38&gt;0,INDEX(Kalender!MF$68:MF$77,MAX(1,$B38))&gt;INDEX(Kalender!$B$68:$B$77,MAX(1,$B38))),1,0)+IF(OR(AND($C38&gt;0,INDEX(Kalender!MF$81:MF$110,MAX(1,$C38))&gt;INDEX(Kalender!$B$81:$B$110,MAX(1,$C38))),AND($D38&gt;0,INDEX(Kalender!MF$81:MF$110,MAX(1,$D38))&gt;INDEX(Kalender!$B$81:$B$110,MAX(1,$D38))),AND($E38&gt;0,INDEX(Kalender!MF$81:MF$110,MAX(1,$E38))&gt;INDEX(Kalender!$B$81:$B$110,MAX(1,$E38))),AND($F38&gt;0,INDEX(Kalender!MF$81:MF$110,MAX(1,$F38))&gt;INDEX(Kalender!$B$81:$B$110,MAX(1,$F38)))),2,0))</f>
        <v>0</v>
      </c>
      <c r="MG38" s="5" t="n">
        <f aca="false">IF(Kalender!MG38&lt;&gt;1,0,IF(AND($B38&gt;0,INDEX(Kalender!MG$68:MG$77,MAX(1,$B38))&gt;INDEX(Kalender!$B$68:$B$77,MAX(1,$B38))),1,0)+IF(OR(AND($C38&gt;0,INDEX(Kalender!MG$81:MG$110,MAX(1,$C38))&gt;INDEX(Kalender!$B$81:$B$110,MAX(1,$C38))),AND($D38&gt;0,INDEX(Kalender!MG$81:MG$110,MAX(1,$D38))&gt;INDEX(Kalender!$B$81:$B$110,MAX(1,$D38))),AND($E38&gt;0,INDEX(Kalender!MG$81:MG$110,MAX(1,$E38))&gt;INDEX(Kalender!$B$81:$B$110,MAX(1,$E38))),AND($F38&gt;0,INDEX(Kalender!MG$81:MG$110,MAX(1,$F38))&gt;INDEX(Kalender!$B$81:$B$110,MAX(1,$F38)))),2,0))</f>
        <v>0</v>
      </c>
      <c r="MH38" s="5" t="n">
        <f aca="false">IF(Kalender!MH38&lt;&gt;1,0,IF(AND($B38&gt;0,INDEX(Kalender!MH$68:MH$77,MAX(1,$B38))&gt;INDEX(Kalender!$B$68:$B$77,MAX(1,$B38))),1,0)+IF(OR(AND($C38&gt;0,INDEX(Kalender!MH$81:MH$110,MAX(1,$C38))&gt;INDEX(Kalender!$B$81:$B$110,MAX(1,$C38))),AND($D38&gt;0,INDEX(Kalender!MH$81:MH$110,MAX(1,$D38))&gt;INDEX(Kalender!$B$81:$B$110,MAX(1,$D38))),AND($E38&gt;0,INDEX(Kalender!MH$81:MH$110,MAX(1,$E38))&gt;INDEX(Kalender!$B$81:$B$110,MAX(1,$E38))),AND($F38&gt;0,INDEX(Kalender!MH$81:MH$110,MAX(1,$F38))&gt;INDEX(Kalender!$B$81:$B$110,MAX(1,$F38)))),2,0))</f>
        <v>0</v>
      </c>
      <c r="MI38" s="5" t="n">
        <f aca="false">IF(Kalender!MI38&lt;&gt;1,0,IF(AND($B38&gt;0,INDEX(Kalender!MI$68:MI$77,MAX(1,$B38))&gt;INDEX(Kalender!$B$68:$B$77,MAX(1,$B38))),1,0)+IF(OR(AND($C38&gt;0,INDEX(Kalender!MI$81:MI$110,MAX(1,$C38))&gt;INDEX(Kalender!$B$81:$B$110,MAX(1,$C38))),AND($D38&gt;0,INDEX(Kalender!MI$81:MI$110,MAX(1,$D38))&gt;INDEX(Kalender!$B$81:$B$110,MAX(1,$D38))),AND($E38&gt;0,INDEX(Kalender!MI$81:MI$110,MAX(1,$E38))&gt;INDEX(Kalender!$B$81:$B$110,MAX(1,$E38))),AND($F38&gt;0,INDEX(Kalender!MI$81:MI$110,MAX(1,$F38))&gt;INDEX(Kalender!$B$81:$B$110,MAX(1,$F38)))),2,0))</f>
        <v>0</v>
      </c>
      <c r="MJ38" s="5" t="n">
        <f aca="false">IF(Kalender!MJ38&lt;&gt;1,0,IF(AND($B38&gt;0,INDEX(Kalender!MJ$68:MJ$77,MAX(1,$B38))&gt;INDEX(Kalender!$B$68:$B$77,MAX(1,$B38))),1,0)+IF(OR(AND($C38&gt;0,INDEX(Kalender!MJ$81:MJ$110,MAX(1,$C38))&gt;INDEX(Kalender!$B$81:$B$110,MAX(1,$C38))),AND($D38&gt;0,INDEX(Kalender!MJ$81:MJ$110,MAX(1,$D38))&gt;INDEX(Kalender!$B$81:$B$110,MAX(1,$D38))),AND($E38&gt;0,INDEX(Kalender!MJ$81:MJ$110,MAX(1,$E38))&gt;INDEX(Kalender!$B$81:$B$110,MAX(1,$E38))),AND($F38&gt;0,INDEX(Kalender!MJ$81:MJ$110,MAX(1,$F38))&gt;INDEX(Kalender!$B$81:$B$110,MAX(1,$F38)))),2,0))</f>
        <v>0</v>
      </c>
      <c r="MK38" s="5" t="n">
        <f aca="false">IF(Kalender!MK38&lt;&gt;1,0,IF(AND($B38&gt;0,INDEX(Kalender!MK$68:MK$77,MAX(1,$B38))&gt;INDEX(Kalender!$B$68:$B$77,MAX(1,$B38))),1,0)+IF(OR(AND($C38&gt;0,INDEX(Kalender!MK$81:MK$110,MAX(1,$C38))&gt;INDEX(Kalender!$B$81:$B$110,MAX(1,$C38))),AND($D38&gt;0,INDEX(Kalender!MK$81:MK$110,MAX(1,$D38))&gt;INDEX(Kalender!$B$81:$B$110,MAX(1,$D38))),AND($E38&gt;0,INDEX(Kalender!MK$81:MK$110,MAX(1,$E38))&gt;INDEX(Kalender!$B$81:$B$110,MAX(1,$E38))),AND($F38&gt;0,INDEX(Kalender!MK$81:MK$110,MAX(1,$F38))&gt;INDEX(Kalender!$B$81:$B$110,MAX(1,$F38)))),2,0))</f>
        <v>0</v>
      </c>
      <c r="ML38" s="5" t="n">
        <f aca="false">IF(Kalender!ML38&lt;&gt;1,0,IF(AND($B38&gt;0,INDEX(Kalender!ML$68:ML$77,MAX(1,$B38))&gt;INDEX(Kalender!$B$68:$B$77,MAX(1,$B38))),1,0)+IF(OR(AND($C38&gt;0,INDEX(Kalender!ML$81:ML$110,MAX(1,$C38))&gt;INDEX(Kalender!$B$81:$B$110,MAX(1,$C38))),AND($D38&gt;0,INDEX(Kalender!ML$81:ML$110,MAX(1,$D38))&gt;INDEX(Kalender!$B$81:$B$110,MAX(1,$D38))),AND($E38&gt;0,INDEX(Kalender!ML$81:ML$110,MAX(1,$E38))&gt;INDEX(Kalender!$B$81:$B$110,MAX(1,$E38))),AND($F38&gt;0,INDEX(Kalender!ML$81:ML$110,MAX(1,$F38))&gt;INDEX(Kalender!$B$81:$B$110,MAX(1,$F38)))),2,0))</f>
        <v>0</v>
      </c>
      <c r="MM38" s="5" t="n">
        <f aca="false">IF(Kalender!MM38&lt;&gt;1,0,IF(AND($B38&gt;0,INDEX(Kalender!MM$68:MM$77,MAX(1,$B38))&gt;INDEX(Kalender!$B$68:$B$77,MAX(1,$B38))),1,0)+IF(OR(AND($C38&gt;0,INDEX(Kalender!MM$81:MM$110,MAX(1,$C38))&gt;INDEX(Kalender!$B$81:$B$110,MAX(1,$C38))),AND($D38&gt;0,INDEX(Kalender!MM$81:MM$110,MAX(1,$D38))&gt;INDEX(Kalender!$B$81:$B$110,MAX(1,$D38))),AND($E38&gt;0,INDEX(Kalender!MM$81:MM$110,MAX(1,$E38))&gt;INDEX(Kalender!$B$81:$B$110,MAX(1,$E38))),AND($F38&gt;0,INDEX(Kalender!MM$81:MM$110,MAX(1,$F38))&gt;INDEX(Kalender!$B$81:$B$110,MAX(1,$F38)))),2,0))</f>
        <v>0</v>
      </c>
      <c r="MN38" s="5" t="n">
        <f aca="false">IF(Kalender!MN38&lt;&gt;1,0,IF(AND($B38&gt;0,INDEX(Kalender!MN$68:MN$77,MAX(1,$B38))&gt;INDEX(Kalender!$B$68:$B$77,MAX(1,$B38))),1,0)+IF(OR(AND($C38&gt;0,INDEX(Kalender!MN$81:MN$110,MAX(1,$C38))&gt;INDEX(Kalender!$B$81:$B$110,MAX(1,$C38))),AND($D38&gt;0,INDEX(Kalender!MN$81:MN$110,MAX(1,$D38))&gt;INDEX(Kalender!$B$81:$B$110,MAX(1,$D38))),AND($E38&gt;0,INDEX(Kalender!MN$81:MN$110,MAX(1,$E38))&gt;INDEX(Kalender!$B$81:$B$110,MAX(1,$E38))),AND($F38&gt;0,INDEX(Kalender!MN$81:MN$110,MAX(1,$F38))&gt;INDEX(Kalender!$B$81:$B$110,MAX(1,$F38)))),2,0))</f>
        <v>0</v>
      </c>
      <c r="MO38" s="5" t="n">
        <f aca="false">IF(Kalender!MO38&lt;&gt;1,0,IF(AND($B38&gt;0,INDEX(Kalender!MO$68:MO$77,MAX(1,$B38))&gt;INDEX(Kalender!$B$68:$B$77,MAX(1,$B38))),1,0)+IF(OR(AND($C38&gt;0,INDEX(Kalender!MO$81:MO$110,MAX(1,$C38))&gt;INDEX(Kalender!$B$81:$B$110,MAX(1,$C38))),AND($D38&gt;0,INDEX(Kalender!MO$81:MO$110,MAX(1,$D38))&gt;INDEX(Kalender!$B$81:$B$110,MAX(1,$D38))),AND($E38&gt;0,INDEX(Kalender!MO$81:MO$110,MAX(1,$E38))&gt;INDEX(Kalender!$B$81:$B$110,MAX(1,$E38))),AND($F38&gt;0,INDEX(Kalender!MO$81:MO$110,MAX(1,$F38))&gt;INDEX(Kalender!$B$81:$B$110,MAX(1,$F38)))),2,0))</f>
        <v>0</v>
      </c>
      <c r="MP38" s="5" t="n">
        <f aca="false">IF(Kalender!MP38&lt;&gt;1,0,IF(AND($B38&gt;0,INDEX(Kalender!MP$68:MP$77,MAX(1,$B38))&gt;INDEX(Kalender!$B$68:$B$77,MAX(1,$B38))),1,0)+IF(OR(AND($C38&gt;0,INDEX(Kalender!MP$81:MP$110,MAX(1,$C38))&gt;INDEX(Kalender!$B$81:$B$110,MAX(1,$C38))),AND($D38&gt;0,INDEX(Kalender!MP$81:MP$110,MAX(1,$D38))&gt;INDEX(Kalender!$B$81:$B$110,MAX(1,$D38))),AND($E38&gt;0,INDEX(Kalender!MP$81:MP$110,MAX(1,$E38))&gt;INDEX(Kalender!$B$81:$B$110,MAX(1,$E38))),AND($F38&gt;0,INDEX(Kalender!MP$81:MP$110,MAX(1,$F38))&gt;INDEX(Kalender!$B$81:$B$110,MAX(1,$F38)))),2,0))</f>
        <v>0</v>
      </c>
      <c r="MQ38" s="5" t="n">
        <f aca="false">IF(Kalender!MQ38&lt;&gt;1,0,IF(AND($B38&gt;0,INDEX(Kalender!MQ$68:MQ$77,MAX(1,$B38))&gt;INDEX(Kalender!$B$68:$B$77,MAX(1,$B38))),1,0)+IF(OR(AND($C38&gt;0,INDEX(Kalender!MQ$81:MQ$110,MAX(1,$C38))&gt;INDEX(Kalender!$B$81:$B$110,MAX(1,$C38))),AND($D38&gt;0,INDEX(Kalender!MQ$81:MQ$110,MAX(1,$D38))&gt;INDEX(Kalender!$B$81:$B$110,MAX(1,$D38))),AND($E38&gt;0,INDEX(Kalender!MQ$81:MQ$110,MAX(1,$E38))&gt;INDEX(Kalender!$B$81:$B$110,MAX(1,$E38))),AND($F38&gt;0,INDEX(Kalender!MQ$81:MQ$110,MAX(1,$F38))&gt;INDEX(Kalender!$B$81:$B$110,MAX(1,$F38)))),2,0))</f>
        <v>0</v>
      </c>
      <c r="MR38" s="5" t="n">
        <f aca="false">IF(Kalender!MR38&lt;&gt;1,0,IF(AND($B38&gt;0,INDEX(Kalender!MR$68:MR$77,MAX(1,$B38))&gt;INDEX(Kalender!$B$68:$B$77,MAX(1,$B38))),1,0)+IF(OR(AND($C38&gt;0,INDEX(Kalender!MR$81:MR$110,MAX(1,$C38))&gt;INDEX(Kalender!$B$81:$B$110,MAX(1,$C38))),AND($D38&gt;0,INDEX(Kalender!MR$81:MR$110,MAX(1,$D38))&gt;INDEX(Kalender!$B$81:$B$110,MAX(1,$D38))),AND($E38&gt;0,INDEX(Kalender!MR$81:MR$110,MAX(1,$E38))&gt;INDEX(Kalender!$B$81:$B$110,MAX(1,$E38))),AND($F38&gt;0,INDEX(Kalender!MR$81:MR$110,MAX(1,$F38))&gt;INDEX(Kalender!$B$81:$B$110,MAX(1,$F38)))),2,0))</f>
        <v>0</v>
      </c>
      <c r="MS38" s="5" t="n">
        <f aca="false">IF(Kalender!MS38&lt;&gt;1,0,IF(AND($B38&gt;0,INDEX(Kalender!MS$68:MS$77,MAX(1,$B38))&gt;INDEX(Kalender!$B$68:$B$77,MAX(1,$B38))),1,0)+IF(OR(AND($C38&gt;0,INDEX(Kalender!MS$81:MS$110,MAX(1,$C38))&gt;INDEX(Kalender!$B$81:$B$110,MAX(1,$C38))),AND($D38&gt;0,INDEX(Kalender!MS$81:MS$110,MAX(1,$D38))&gt;INDEX(Kalender!$B$81:$B$110,MAX(1,$D38))),AND($E38&gt;0,INDEX(Kalender!MS$81:MS$110,MAX(1,$E38))&gt;INDEX(Kalender!$B$81:$B$110,MAX(1,$E38))),AND($F38&gt;0,INDEX(Kalender!MS$81:MS$110,MAX(1,$F38))&gt;INDEX(Kalender!$B$81:$B$110,MAX(1,$F38)))),2,0))</f>
        <v>0</v>
      </c>
      <c r="MT38" s="5" t="n">
        <f aca="false">IF(Kalender!MT38&lt;&gt;1,0,IF(AND($B38&gt;0,INDEX(Kalender!MT$68:MT$77,MAX(1,$B38))&gt;INDEX(Kalender!$B$68:$B$77,MAX(1,$B38))),1,0)+IF(OR(AND($C38&gt;0,INDEX(Kalender!MT$81:MT$110,MAX(1,$C38))&gt;INDEX(Kalender!$B$81:$B$110,MAX(1,$C38))),AND($D38&gt;0,INDEX(Kalender!MT$81:MT$110,MAX(1,$D38))&gt;INDEX(Kalender!$B$81:$B$110,MAX(1,$D38))),AND($E38&gt;0,INDEX(Kalender!MT$81:MT$110,MAX(1,$E38))&gt;INDEX(Kalender!$B$81:$B$110,MAX(1,$E38))),AND($F38&gt;0,INDEX(Kalender!MT$81:MT$110,MAX(1,$F38))&gt;INDEX(Kalender!$B$81:$B$110,MAX(1,$F38)))),2,0))</f>
        <v>0</v>
      </c>
      <c r="MU38" s="5" t="n">
        <f aca="false">IF(Kalender!MU38&lt;&gt;1,0,IF(AND($B38&gt;0,INDEX(Kalender!MU$68:MU$77,MAX(1,$B38))&gt;INDEX(Kalender!$B$68:$B$77,MAX(1,$B38))),1,0)+IF(OR(AND($C38&gt;0,INDEX(Kalender!MU$81:MU$110,MAX(1,$C38))&gt;INDEX(Kalender!$B$81:$B$110,MAX(1,$C38))),AND($D38&gt;0,INDEX(Kalender!MU$81:MU$110,MAX(1,$D38))&gt;INDEX(Kalender!$B$81:$B$110,MAX(1,$D38))),AND($E38&gt;0,INDEX(Kalender!MU$81:MU$110,MAX(1,$E38))&gt;INDEX(Kalender!$B$81:$B$110,MAX(1,$E38))),AND($F38&gt;0,INDEX(Kalender!MU$81:MU$110,MAX(1,$F38))&gt;INDEX(Kalender!$B$81:$B$110,MAX(1,$F38)))),2,0))</f>
        <v>0</v>
      </c>
      <c r="MV38" s="5" t="n">
        <f aca="false">IF(Kalender!MV38&lt;&gt;1,0,IF(AND($B38&gt;0,INDEX(Kalender!MV$68:MV$77,MAX(1,$B38))&gt;INDEX(Kalender!$B$68:$B$77,MAX(1,$B38))),1,0)+IF(OR(AND($C38&gt;0,INDEX(Kalender!MV$81:MV$110,MAX(1,$C38))&gt;INDEX(Kalender!$B$81:$B$110,MAX(1,$C38))),AND($D38&gt;0,INDEX(Kalender!MV$81:MV$110,MAX(1,$D38))&gt;INDEX(Kalender!$B$81:$B$110,MAX(1,$D38))),AND($E38&gt;0,INDEX(Kalender!MV$81:MV$110,MAX(1,$E38))&gt;INDEX(Kalender!$B$81:$B$110,MAX(1,$E38))),AND($F38&gt;0,INDEX(Kalender!MV$81:MV$110,MAX(1,$F38))&gt;INDEX(Kalender!$B$81:$B$110,MAX(1,$F38)))),2,0))</f>
        <v>0</v>
      </c>
      <c r="MW38" s="5" t="n">
        <f aca="false">IF(Kalender!MW38&lt;&gt;1,0,IF(AND($B38&gt;0,INDEX(Kalender!MW$68:MW$77,MAX(1,$B38))&gt;INDEX(Kalender!$B$68:$B$77,MAX(1,$B38))),1,0)+IF(OR(AND($C38&gt;0,INDEX(Kalender!MW$81:MW$110,MAX(1,$C38))&gt;INDEX(Kalender!$B$81:$B$110,MAX(1,$C38))),AND($D38&gt;0,INDEX(Kalender!MW$81:MW$110,MAX(1,$D38))&gt;INDEX(Kalender!$B$81:$B$110,MAX(1,$D38))),AND($E38&gt;0,INDEX(Kalender!MW$81:MW$110,MAX(1,$E38))&gt;INDEX(Kalender!$B$81:$B$110,MAX(1,$E38))),AND($F38&gt;0,INDEX(Kalender!MW$81:MW$110,MAX(1,$F38))&gt;INDEX(Kalender!$B$81:$B$110,MAX(1,$F38)))),2,0))</f>
        <v>0</v>
      </c>
      <c r="MX38" s="5" t="n">
        <f aca="false">IF(Kalender!MX38&lt;&gt;1,0,IF(AND($B38&gt;0,INDEX(Kalender!MX$68:MX$77,MAX(1,$B38))&gt;INDEX(Kalender!$B$68:$B$77,MAX(1,$B38))),1,0)+IF(OR(AND($C38&gt;0,INDEX(Kalender!MX$81:MX$110,MAX(1,$C38))&gt;INDEX(Kalender!$B$81:$B$110,MAX(1,$C38))),AND($D38&gt;0,INDEX(Kalender!MX$81:MX$110,MAX(1,$D38))&gt;INDEX(Kalender!$B$81:$B$110,MAX(1,$D38))),AND($E38&gt;0,INDEX(Kalender!MX$81:MX$110,MAX(1,$E38))&gt;INDEX(Kalender!$B$81:$B$110,MAX(1,$E38))),AND($F38&gt;0,INDEX(Kalender!MX$81:MX$110,MAX(1,$F38))&gt;INDEX(Kalender!$B$81:$B$110,MAX(1,$F38)))),2,0))</f>
        <v>0</v>
      </c>
      <c r="MY38" s="5" t="n">
        <f aca="false">IF(Kalender!MY38&lt;&gt;1,0,IF(AND($B38&gt;0,INDEX(Kalender!MY$68:MY$77,MAX(1,$B38))&gt;INDEX(Kalender!$B$68:$B$77,MAX(1,$B38))),1,0)+IF(OR(AND($C38&gt;0,INDEX(Kalender!MY$81:MY$110,MAX(1,$C38))&gt;INDEX(Kalender!$B$81:$B$110,MAX(1,$C38))),AND($D38&gt;0,INDEX(Kalender!MY$81:MY$110,MAX(1,$D38))&gt;INDEX(Kalender!$B$81:$B$110,MAX(1,$D38))),AND($E38&gt;0,INDEX(Kalender!MY$81:MY$110,MAX(1,$E38))&gt;INDEX(Kalender!$B$81:$B$110,MAX(1,$E38))),AND($F38&gt;0,INDEX(Kalender!MY$81:MY$110,MAX(1,$F38))&gt;INDEX(Kalender!$B$81:$B$110,MAX(1,$F38)))),2,0))</f>
        <v>0</v>
      </c>
      <c r="MZ38" s="5" t="n">
        <f aca="false">IF(Kalender!MZ38&lt;&gt;1,0,IF(AND($B38&gt;0,INDEX(Kalender!MZ$68:MZ$77,MAX(1,$B38))&gt;INDEX(Kalender!$B$68:$B$77,MAX(1,$B38))),1,0)+IF(OR(AND($C38&gt;0,INDEX(Kalender!MZ$81:MZ$110,MAX(1,$C38))&gt;INDEX(Kalender!$B$81:$B$110,MAX(1,$C38))),AND($D38&gt;0,INDEX(Kalender!MZ$81:MZ$110,MAX(1,$D38))&gt;INDEX(Kalender!$B$81:$B$110,MAX(1,$D38))),AND($E38&gt;0,INDEX(Kalender!MZ$81:MZ$110,MAX(1,$E38))&gt;INDEX(Kalender!$B$81:$B$110,MAX(1,$E38))),AND($F38&gt;0,INDEX(Kalender!MZ$81:MZ$110,MAX(1,$F38))&gt;INDEX(Kalender!$B$81:$B$110,MAX(1,$F38)))),2,0))</f>
        <v>0</v>
      </c>
      <c r="NA38" s="5" t="n">
        <f aca="false">IF(Kalender!NA38&lt;&gt;1,0,IF(AND($B38&gt;0,INDEX(Kalender!NA$68:NA$77,MAX(1,$B38))&gt;INDEX(Kalender!$B$68:$B$77,MAX(1,$B38))),1,0)+IF(OR(AND($C38&gt;0,INDEX(Kalender!NA$81:NA$110,MAX(1,$C38))&gt;INDEX(Kalender!$B$81:$B$110,MAX(1,$C38))),AND($D38&gt;0,INDEX(Kalender!NA$81:NA$110,MAX(1,$D38))&gt;INDEX(Kalender!$B$81:$B$110,MAX(1,$D38))),AND($E38&gt;0,INDEX(Kalender!NA$81:NA$110,MAX(1,$E38))&gt;INDEX(Kalender!$B$81:$B$110,MAX(1,$E38))),AND($F38&gt;0,INDEX(Kalender!NA$81:NA$110,MAX(1,$F38))&gt;INDEX(Kalender!$B$81:$B$110,MAX(1,$F38)))),2,0))</f>
        <v>0</v>
      </c>
      <c r="NB38" s="5" t="n">
        <f aca="false">IF(Kalender!NB38&lt;&gt;1,0,IF(AND($B38&gt;0,INDEX(Kalender!NB$68:NB$77,MAX(1,$B38))&gt;INDEX(Kalender!$B$68:$B$77,MAX(1,$B38))),1,0)+IF(OR(AND($C38&gt;0,INDEX(Kalender!NB$81:NB$110,MAX(1,$C38))&gt;INDEX(Kalender!$B$81:$B$110,MAX(1,$C38))),AND($D38&gt;0,INDEX(Kalender!NB$81:NB$110,MAX(1,$D38))&gt;INDEX(Kalender!$B$81:$B$110,MAX(1,$D38))),AND($E38&gt;0,INDEX(Kalender!NB$81:NB$110,MAX(1,$E38))&gt;INDEX(Kalender!$B$81:$B$110,MAX(1,$E38))),AND($F38&gt;0,INDEX(Kalender!NB$81:NB$110,MAX(1,$F38))&gt;INDEX(Kalender!$B$81:$B$110,MAX(1,$F38)))),2,0))</f>
        <v>0</v>
      </c>
      <c r="NC38" s="5" t="n">
        <f aca="false">IF(Kalender!NC38&lt;&gt;1,0,IF(AND($B38&gt;0,INDEX(Kalender!NC$68:NC$77,MAX(1,$B38))&gt;INDEX(Kalender!$B$68:$B$77,MAX(1,$B38))),1,0)+IF(OR(AND($C38&gt;0,INDEX(Kalender!NC$81:NC$110,MAX(1,$C38))&gt;INDEX(Kalender!$B$81:$B$110,MAX(1,$C38))),AND($D38&gt;0,INDEX(Kalender!NC$81:NC$110,MAX(1,$D38))&gt;INDEX(Kalender!$B$81:$B$110,MAX(1,$D38))),AND($E38&gt;0,INDEX(Kalender!NC$81:NC$110,MAX(1,$E38))&gt;INDEX(Kalender!$B$81:$B$110,MAX(1,$E38))),AND($F38&gt;0,INDEX(Kalender!NC$81:NC$110,MAX(1,$F38))&gt;INDEX(Kalender!$B$81:$B$110,MAX(1,$F38)))),2,0))</f>
        <v>0</v>
      </c>
      <c r="ND38" s="5" t="n">
        <f aca="false">IF(Kalender!ND38&lt;&gt;1,0,IF(AND($B38&gt;0,INDEX(Kalender!ND$68:ND$77,MAX(1,$B38))&gt;INDEX(Kalender!$B$68:$B$77,MAX(1,$B38))),1,0)+IF(OR(AND($C38&gt;0,INDEX(Kalender!ND$81:ND$110,MAX(1,$C38))&gt;INDEX(Kalender!$B$81:$B$110,MAX(1,$C38))),AND($D38&gt;0,INDEX(Kalender!ND$81:ND$110,MAX(1,$D38))&gt;INDEX(Kalender!$B$81:$B$110,MAX(1,$D38))),AND($E38&gt;0,INDEX(Kalender!ND$81:ND$110,MAX(1,$E38))&gt;INDEX(Kalender!$B$81:$B$110,MAX(1,$E38))),AND($F38&gt;0,INDEX(Kalender!ND$81:ND$110,MAX(1,$F38))&gt;INDEX(Kalender!$B$81:$B$110,MAX(1,$F38)))),2,0))</f>
        <v>0</v>
      </c>
      <c r="NE38" s="5" t="n">
        <f aca="false">IF(Kalender!NE38&lt;&gt;1,0,IF(AND($B38&gt;0,INDEX(Kalender!NE$68:NE$77,MAX(1,$B38))&gt;INDEX(Kalender!$B$68:$B$77,MAX(1,$B38))),1,0)+IF(OR(AND($C38&gt;0,INDEX(Kalender!NE$81:NE$110,MAX(1,$C38))&gt;INDEX(Kalender!$B$81:$B$110,MAX(1,$C38))),AND($D38&gt;0,INDEX(Kalender!NE$81:NE$110,MAX(1,$D38))&gt;INDEX(Kalender!$B$81:$B$110,MAX(1,$D38))),AND($E38&gt;0,INDEX(Kalender!NE$81:NE$110,MAX(1,$E38))&gt;INDEX(Kalender!$B$81:$B$110,MAX(1,$E38))),AND($F38&gt;0,INDEX(Kalender!NE$81:NE$110,MAX(1,$F38))&gt;INDEX(Kalender!$B$81:$B$110,MAX(1,$F38)))),2,0))</f>
        <v>0</v>
      </c>
      <c r="NF38" s="5" t="n">
        <f aca="false">IF(Kalender!NF38&lt;&gt;1,0,IF(AND($B38&gt;0,INDEX(Kalender!NF$68:NF$77,MAX(1,$B38))&gt;INDEX(Kalender!$B$68:$B$77,MAX(1,$B38))),1,0)+IF(OR(AND($C38&gt;0,INDEX(Kalender!NF$81:NF$110,MAX(1,$C38))&gt;INDEX(Kalender!$B$81:$B$110,MAX(1,$C38))),AND($D38&gt;0,INDEX(Kalender!NF$81:NF$110,MAX(1,$D38))&gt;INDEX(Kalender!$B$81:$B$110,MAX(1,$D38))),AND($E38&gt;0,INDEX(Kalender!NF$81:NF$110,MAX(1,$E38))&gt;INDEX(Kalender!$B$81:$B$110,MAX(1,$E38))),AND($F38&gt;0,INDEX(Kalender!NF$81:NF$110,MAX(1,$F38))&gt;INDEX(Kalender!$B$81:$B$110,MAX(1,$F38)))),2,0))</f>
        <v>0</v>
      </c>
      <c r="NG38" s="5" t="n">
        <f aca="false">IF(Kalender!NG38&lt;&gt;1,0,IF(AND($B38&gt;0,INDEX(Kalender!NG$68:NG$77,MAX(1,$B38))&gt;INDEX(Kalender!$B$68:$B$77,MAX(1,$B38))),1,0)+IF(OR(AND($C38&gt;0,INDEX(Kalender!NG$81:NG$110,MAX(1,$C38))&gt;INDEX(Kalender!$B$81:$B$110,MAX(1,$C38))),AND($D38&gt;0,INDEX(Kalender!NG$81:NG$110,MAX(1,$D38))&gt;INDEX(Kalender!$B$81:$B$110,MAX(1,$D38))),AND($E38&gt;0,INDEX(Kalender!NG$81:NG$110,MAX(1,$E38))&gt;INDEX(Kalender!$B$81:$B$110,MAX(1,$E38))),AND($F38&gt;0,INDEX(Kalender!NG$81:NG$110,MAX(1,$F38))&gt;INDEX(Kalender!$B$81:$B$110,MAX(1,$F38)))),2,0))</f>
        <v>0</v>
      </c>
      <c r="NH38" s="5" t="n">
        <f aca="false">IF(Kalender!NH38&lt;&gt;1,0,IF(AND($B38&gt;0,INDEX(Kalender!NH$68:NH$77,MAX(1,$B38))&gt;INDEX(Kalender!$B$68:$B$77,MAX(1,$B38))),1,0)+IF(OR(AND($C38&gt;0,INDEX(Kalender!NH$81:NH$110,MAX(1,$C38))&gt;INDEX(Kalender!$B$81:$B$110,MAX(1,$C38))),AND($D38&gt;0,INDEX(Kalender!NH$81:NH$110,MAX(1,$D38))&gt;INDEX(Kalender!$B$81:$B$110,MAX(1,$D38))),AND($E38&gt;0,INDEX(Kalender!NH$81:NH$110,MAX(1,$E38))&gt;INDEX(Kalender!$B$81:$B$110,MAX(1,$E38))),AND($F38&gt;0,INDEX(Kalender!NH$81:NH$110,MAX(1,$F38))&gt;INDEX(Kalender!$B$81:$B$110,MAX(1,$F38)))),2,0))</f>
        <v>0</v>
      </c>
    </row>
    <row r="39" customFormat="false" ht="15" hidden="false" customHeight="false" outlineLevel="0" collapsed="false">
      <c r="A39" s="5" t="str">
        <f aca="false">Kalender!A39</f>
        <v/>
      </c>
      <c r="B39" s="5" t="n">
        <f aca="false">IFERROR(MATCH(Kalender!$B39,Kalender!$A$68:$A$77,0),0)</f>
        <v>5</v>
      </c>
      <c r="C39" s="5" t="n">
        <f aca="false">IF(Kalender!C39="",0,IFERROR(MATCH(Kalender!C39,Kalender!$A$81:$A$110,0),0))</f>
        <v>0</v>
      </c>
      <c r="D39" s="5" t="n">
        <f aca="false">IF(Kalender!D39="",0,IFERROR(MATCH(Kalender!D39,Kalender!$A$81:$A$110,0),0))</f>
        <v>0</v>
      </c>
      <c r="E39" s="5" t="n">
        <f aca="false">IF(Kalender!E39="",0,IFERROR(MATCH(Kalender!E39,Kalender!$A$81:$A$110,0),0))</f>
        <v>0</v>
      </c>
      <c r="F39" s="5" t="n">
        <f aca="false">IF(Kalender!F39="",0,IFERROR(MATCH(Kalender!F39,Kalender!$A$81:$A$110,0),0))</f>
        <v>0</v>
      </c>
      <c r="G39" s="5" t="n">
        <f aca="false">IF(Kalender!G39&lt;&gt;1,0,IF(AND($B39&gt;0,INDEX(Kalender!G$68:G$77,MAX(1,$B39))&gt;INDEX(Kalender!$B$68:$B$77,MAX(1,$B39))),1,0)+IF(OR(AND($C39&gt;0,INDEX(Kalender!G$81:G$110,MAX(1,$C39))&gt;INDEX(Kalender!$B$81:$B$110,MAX(1,$C39))),AND($D39&gt;0,INDEX(Kalender!G$81:G$110,MAX(1,$D39))&gt;INDEX(Kalender!$B$81:$B$110,MAX(1,$D39))),AND($E39&gt;0,INDEX(Kalender!G$81:G$110,MAX(1,$E39))&gt;INDEX(Kalender!$B$81:$B$110,MAX(1,$E39))),AND($F39&gt;0,INDEX(Kalender!G$81:G$110,MAX(1,$F39))&gt;INDEX(Kalender!$B$81:$B$110,MAX(1,$F39)))),2,0))</f>
        <v>0</v>
      </c>
      <c r="H39" s="5" t="n">
        <f aca="false">IF(Kalender!H39&lt;&gt;1,0,IF(AND($B39&gt;0,INDEX(Kalender!H$68:H$77,MAX(1,$B39))&gt;INDEX(Kalender!$B$68:$B$77,MAX(1,$B39))),1,0)+IF(OR(AND($C39&gt;0,INDEX(Kalender!H$81:H$110,MAX(1,$C39))&gt;INDEX(Kalender!$B$81:$B$110,MAX(1,$C39))),AND($D39&gt;0,INDEX(Kalender!H$81:H$110,MAX(1,$D39))&gt;INDEX(Kalender!$B$81:$B$110,MAX(1,$D39))),AND($E39&gt;0,INDEX(Kalender!H$81:H$110,MAX(1,$E39))&gt;INDEX(Kalender!$B$81:$B$110,MAX(1,$E39))),AND($F39&gt;0,INDEX(Kalender!H$81:H$110,MAX(1,$F39))&gt;INDEX(Kalender!$B$81:$B$110,MAX(1,$F39)))),2,0))</f>
        <v>0</v>
      </c>
      <c r="I39" s="5" t="n">
        <f aca="false">IF(Kalender!I39&lt;&gt;1,0,IF(AND($B39&gt;0,INDEX(Kalender!I$68:I$77,MAX(1,$B39))&gt;INDEX(Kalender!$B$68:$B$77,MAX(1,$B39))),1,0)+IF(OR(AND($C39&gt;0,INDEX(Kalender!I$81:I$110,MAX(1,$C39))&gt;INDEX(Kalender!$B$81:$B$110,MAX(1,$C39))),AND($D39&gt;0,INDEX(Kalender!I$81:I$110,MAX(1,$D39))&gt;INDEX(Kalender!$B$81:$B$110,MAX(1,$D39))),AND($E39&gt;0,INDEX(Kalender!I$81:I$110,MAX(1,$E39))&gt;INDEX(Kalender!$B$81:$B$110,MAX(1,$E39))),AND($F39&gt;0,INDEX(Kalender!I$81:I$110,MAX(1,$F39))&gt;INDEX(Kalender!$B$81:$B$110,MAX(1,$F39)))),2,0))</f>
        <v>0</v>
      </c>
      <c r="J39" s="5" t="n">
        <f aca="false">IF(Kalender!J39&lt;&gt;1,0,IF(AND($B39&gt;0,INDEX(Kalender!J$68:J$77,MAX(1,$B39))&gt;INDEX(Kalender!$B$68:$B$77,MAX(1,$B39))),1,0)+IF(OR(AND($C39&gt;0,INDEX(Kalender!J$81:J$110,MAX(1,$C39))&gt;INDEX(Kalender!$B$81:$B$110,MAX(1,$C39))),AND($D39&gt;0,INDEX(Kalender!J$81:J$110,MAX(1,$D39))&gt;INDEX(Kalender!$B$81:$B$110,MAX(1,$D39))),AND($E39&gt;0,INDEX(Kalender!J$81:J$110,MAX(1,$E39))&gt;INDEX(Kalender!$B$81:$B$110,MAX(1,$E39))),AND($F39&gt;0,INDEX(Kalender!J$81:J$110,MAX(1,$F39))&gt;INDEX(Kalender!$B$81:$B$110,MAX(1,$F39)))),2,0))</f>
        <v>0</v>
      </c>
      <c r="K39" s="5" t="n">
        <f aca="false">IF(Kalender!K39&lt;&gt;1,0,IF(AND($B39&gt;0,INDEX(Kalender!K$68:K$77,MAX(1,$B39))&gt;INDEX(Kalender!$B$68:$B$77,MAX(1,$B39))),1,0)+IF(OR(AND($C39&gt;0,INDEX(Kalender!K$81:K$110,MAX(1,$C39))&gt;INDEX(Kalender!$B$81:$B$110,MAX(1,$C39))),AND($D39&gt;0,INDEX(Kalender!K$81:K$110,MAX(1,$D39))&gt;INDEX(Kalender!$B$81:$B$110,MAX(1,$D39))),AND($E39&gt;0,INDEX(Kalender!K$81:K$110,MAX(1,$E39))&gt;INDEX(Kalender!$B$81:$B$110,MAX(1,$E39))),AND($F39&gt;0,INDEX(Kalender!K$81:K$110,MAX(1,$F39))&gt;INDEX(Kalender!$B$81:$B$110,MAX(1,$F39)))),2,0))</f>
        <v>0</v>
      </c>
      <c r="L39" s="5" t="n">
        <f aca="false">IF(Kalender!L39&lt;&gt;1,0,IF(AND($B39&gt;0,INDEX(Kalender!L$68:L$77,MAX(1,$B39))&gt;INDEX(Kalender!$B$68:$B$77,MAX(1,$B39))),1,0)+IF(OR(AND($C39&gt;0,INDEX(Kalender!L$81:L$110,MAX(1,$C39))&gt;INDEX(Kalender!$B$81:$B$110,MAX(1,$C39))),AND($D39&gt;0,INDEX(Kalender!L$81:L$110,MAX(1,$D39))&gt;INDEX(Kalender!$B$81:$B$110,MAX(1,$D39))),AND($E39&gt;0,INDEX(Kalender!L$81:L$110,MAX(1,$E39))&gt;INDEX(Kalender!$B$81:$B$110,MAX(1,$E39))),AND($F39&gt;0,INDEX(Kalender!L$81:L$110,MAX(1,$F39))&gt;INDEX(Kalender!$B$81:$B$110,MAX(1,$F39)))),2,0))</f>
        <v>0</v>
      </c>
      <c r="M39" s="5" t="n">
        <f aca="false">IF(Kalender!M39&lt;&gt;1,0,IF(AND($B39&gt;0,INDEX(Kalender!M$68:M$77,MAX(1,$B39))&gt;INDEX(Kalender!$B$68:$B$77,MAX(1,$B39))),1,0)+IF(OR(AND($C39&gt;0,INDEX(Kalender!M$81:M$110,MAX(1,$C39))&gt;INDEX(Kalender!$B$81:$B$110,MAX(1,$C39))),AND($D39&gt;0,INDEX(Kalender!M$81:M$110,MAX(1,$D39))&gt;INDEX(Kalender!$B$81:$B$110,MAX(1,$D39))),AND($E39&gt;0,INDEX(Kalender!M$81:M$110,MAX(1,$E39))&gt;INDEX(Kalender!$B$81:$B$110,MAX(1,$E39))),AND($F39&gt;0,INDEX(Kalender!M$81:M$110,MAX(1,$F39))&gt;INDEX(Kalender!$B$81:$B$110,MAX(1,$F39)))),2,0))</f>
        <v>0</v>
      </c>
      <c r="N39" s="5" t="n">
        <f aca="false">IF(Kalender!N39&lt;&gt;1,0,IF(AND($B39&gt;0,INDEX(Kalender!N$68:N$77,MAX(1,$B39))&gt;INDEX(Kalender!$B$68:$B$77,MAX(1,$B39))),1,0)+IF(OR(AND($C39&gt;0,INDEX(Kalender!N$81:N$110,MAX(1,$C39))&gt;INDEX(Kalender!$B$81:$B$110,MAX(1,$C39))),AND($D39&gt;0,INDEX(Kalender!N$81:N$110,MAX(1,$D39))&gt;INDEX(Kalender!$B$81:$B$110,MAX(1,$D39))),AND($E39&gt;0,INDEX(Kalender!N$81:N$110,MAX(1,$E39))&gt;INDEX(Kalender!$B$81:$B$110,MAX(1,$E39))),AND($F39&gt;0,INDEX(Kalender!N$81:N$110,MAX(1,$F39))&gt;INDEX(Kalender!$B$81:$B$110,MAX(1,$F39)))),2,0))</f>
        <v>0</v>
      </c>
      <c r="O39" s="5" t="n">
        <f aca="false">IF(Kalender!O39&lt;&gt;1,0,IF(AND($B39&gt;0,INDEX(Kalender!O$68:O$77,MAX(1,$B39))&gt;INDEX(Kalender!$B$68:$B$77,MAX(1,$B39))),1,0)+IF(OR(AND($C39&gt;0,INDEX(Kalender!O$81:O$110,MAX(1,$C39))&gt;INDEX(Kalender!$B$81:$B$110,MAX(1,$C39))),AND($D39&gt;0,INDEX(Kalender!O$81:O$110,MAX(1,$D39))&gt;INDEX(Kalender!$B$81:$B$110,MAX(1,$D39))),AND($E39&gt;0,INDEX(Kalender!O$81:O$110,MAX(1,$E39))&gt;INDEX(Kalender!$B$81:$B$110,MAX(1,$E39))),AND($F39&gt;0,INDEX(Kalender!O$81:O$110,MAX(1,$F39))&gt;INDEX(Kalender!$B$81:$B$110,MAX(1,$F39)))),2,0))</f>
        <v>0</v>
      </c>
      <c r="P39" s="5" t="n">
        <f aca="false">IF(Kalender!P39&lt;&gt;1,0,IF(AND($B39&gt;0,INDEX(Kalender!P$68:P$77,MAX(1,$B39))&gt;INDEX(Kalender!$B$68:$B$77,MAX(1,$B39))),1,0)+IF(OR(AND($C39&gt;0,INDEX(Kalender!P$81:P$110,MAX(1,$C39))&gt;INDEX(Kalender!$B$81:$B$110,MAX(1,$C39))),AND($D39&gt;0,INDEX(Kalender!P$81:P$110,MAX(1,$D39))&gt;INDEX(Kalender!$B$81:$B$110,MAX(1,$D39))),AND($E39&gt;0,INDEX(Kalender!P$81:P$110,MAX(1,$E39))&gt;INDEX(Kalender!$B$81:$B$110,MAX(1,$E39))),AND($F39&gt;0,INDEX(Kalender!P$81:P$110,MAX(1,$F39))&gt;INDEX(Kalender!$B$81:$B$110,MAX(1,$F39)))),2,0))</f>
        <v>0</v>
      </c>
      <c r="Q39" s="5" t="n">
        <f aca="false">IF(Kalender!Q39&lt;&gt;1,0,IF(AND($B39&gt;0,INDEX(Kalender!Q$68:Q$77,MAX(1,$B39))&gt;INDEX(Kalender!$B$68:$B$77,MAX(1,$B39))),1,0)+IF(OR(AND($C39&gt;0,INDEX(Kalender!Q$81:Q$110,MAX(1,$C39))&gt;INDEX(Kalender!$B$81:$B$110,MAX(1,$C39))),AND($D39&gt;0,INDEX(Kalender!Q$81:Q$110,MAX(1,$D39))&gt;INDEX(Kalender!$B$81:$B$110,MAX(1,$D39))),AND($E39&gt;0,INDEX(Kalender!Q$81:Q$110,MAX(1,$E39))&gt;INDEX(Kalender!$B$81:$B$110,MAX(1,$E39))),AND($F39&gt;0,INDEX(Kalender!Q$81:Q$110,MAX(1,$F39))&gt;INDEX(Kalender!$B$81:$B$110,MAX(1,$F39)))),2,0))</f>
        <v>0</v>
      </c>
      <c r="R39" s="5" t="n">
        <f aca="false">IF(Kalender!R39&lt;&gt;1,0,IF(AND($B39&gt;0,INDEX(Kalender!R$68:R$77,MAX(1,$B39))&gt;INDEX(Kalender!$B$68:$B$77,MAX(1,$B39))),1,0)+IF(OR(AND($C39&gt;0,INDEX(Kalender!R$81:R$110,MAX(1,$C39))&gt;INDEX(Kalender!$B$81:$B$110,MAX(1,$C39))),AND($D39&gt;0,INDEX(Kalender!R$81:R$110,MAX(1,$D39))&gt;INDEX(Kalender!$B$81:$B$110,MAX(1,$D39))),AND($E39&gt;0,INDEX(Kalender!R$81:R$110,MAX(1,$E39))&gt;INDEX(Kalender!$B$81:$B$110,MAX(1,$E39))),AND($F39&gt;0,INDEX(Kalender!R$81:R$110,MAX(1,$F39))&gt;INDEX(Kalender!$B$81:$B$110,MAX(1,$F39)))),2,0))</f>
        <v>0</v>
      </c>
      <c r="S39" s="5" t="n">
        <f aca="false">IF(Kalender!S39&lt;&gt;1,0,IF(AND($B39&gt;0,INDEX(Kalender!S$68:S$77,MAX(1,$B39))&gt;INDEX(Kalender!$B$68:$B$77,MAX(1,$B39))),1,0)+IF(OR(AND($C39&gt;0,INDEX(Kalender!S$81:S$110,MAX(1,$C39))&gt;INDEX(Kalender!$B$81:$B$110,MAX(1,$C39))),AND($D39&gt;0,INDEX(Kalender!S$81:S$110,MAX(1,$D39))&gt;INDEX(Kalender!$B$81:$B$110,MAX(1,$D39))),AND($E39&gt;0,INDEX(Kalender!S$81:S$110,MAX(1,$E39))&gt;INDEX(Kalender!$B$81:$B$110,MAX(1,$E39))),AND($F39&gt;0,INDEX(Kalender!S$81:S$110,MAX(1,$F39))&gt;INDEX(Kalender!$B$81:$B$110,MAX(1,$F39)))),2,0))</f>
        <v>0</v>
      </c>
      <c r="T39" s="5" t="n">
        <f aca="false">IF(Kalender!T39&lt;&gt;1,0,IF(AND($B39&gt;0,INDEX(Kalender!T$68:T$77,MAX(1,$B39))&gt;INDEX(Kalender!$B$68:$B$77,MAX(1,$B39))),1,0)+IF(OR(AND($C39&gt;0,INDEX(Kalender!T$81:T$110,MAX(1,$C39))&gt;INDEX(Kalender!$B$81:$B$110,MAX(1,$C39))),AND($D39&gt;0,INDEX(Kalender!T$81:T$110,MAX(1,$D39))&gt;INDEX(Kalender!$B$81:$B$110,MAX(1,$D39))),AND($E39&gt;0,INDEX(Kalender!T$81:T$110,MAX(1,$E39))&gt;INDEX(Kalender!$B$81:$B$110,MAX(1,$E39))),AND($F39&gt;0,INDEX(Kalender!T$81:T$110,MAX(1,$F39))&gt;INDEX(Kalender!$B$81:$B$110,MAX(1,$F39)))),2,0))</f>
        <v>0</v>
      </c>
      <c r="U39" s="5" t="n">
        <f aca="false">IF(Kalender!U39&lt;&gt;1,0,IF(AND($B39&gt;0,INDEX(Kalender!U$68:U$77,MAX(1,$B39))&gt;INDEX(Kalender!$B$68:$B$77,MAX(1,$B39))),1,0)+IF(OR(AND($C39&gt;0,INDEX(Kalender!U$81:U$110,MAX(1,$C39))&gt;INDEX(Kalender!$B$81:$B$110,MAX(1,$C39))),AND($D39&gt;0,INDEX(Kalender!U$81:U$110,MAX(1,$D39))&gt;INDEX(Kalender!$B$81:$B$110,MAX(1,$D39))),AND($E39&gt;0,INDEX(Kalender!U$81:U$110,MAX(1,$E39))&gt;INDEX(Kalender!$B$81:$B$110,MAX(1,$E39))),AND($F39&gt;0,INDEX(Kalender!U$81:U$110,MAX(1,$F39))&gt;INDEX(Kalender!$B$81:$B$110,MAX(1,$F39)))),2,0))</f>
        <v>0</v>
      </c>
      <c r="V39" s="5" t="n">
        <f aca="false">IF(Kalender!V39&lt;&gt;1,0,IF(AND($B39&gt;0,INDEX(Kalender!V$68:V$77,MAX(1,$B39))&gt;INDEX(Kalender!$B$68:$B$77,MAX(1,$B39))),1,0)+IF(OR(AND($C39&gt;0,INDEX(Kalender!V$81:V$110,MAX(1,$C39))&gt;INDEX(Kalender!$B$81:$B$110,MAX(1,$C39))),AND($D39&gt;0,INDEX(Kalender!V$81:V$110,MAX(1,$D39))&gt;INDEX(Kalender!$B$81:$B$110,MAX(1,$D39))),AND($E39&gt;0,INDEX(Kalender!V$81:V$110,MAX(1,$E39))&gt;INDEX(Kalender!$B$81:$B$110,MAX(1,$E39))),AND($F39&gt;0,INDEX(Kalender!V$81:V$110,MAX(1,$F39))&gt;INDEX(Kalender!$B$81:$B$110,MAX(1,$F39)))),2,0))</f>
        <v>0</v>
      </c>
      <c r="W39" s="5" t="n">
        <f aca="false">IF(Kalender!W39&lt;&gt;1,0,IF(AND($B39&gt;0,INDEX(Kalender!W$68:W$77,MAX(1,$B39))&gt;INDEX(Kalender!$B$68:$B$77,MAX(1,$B39))),1,0)+IF(OR(AND($C39&gt;0,INDEX(Kalender!W$81:W$110,MAX(1,$C39))&gt;INDEX(Kalender!$B$81:$B$110,MAX(1,$C39))),AND($D39&gt;0,INDEX(Kalender!W$81:W$110,MAX(1,$D39))&gt;INDEX(Kalender!$B$81:$B$110,MAX(1,$D39))),AND($E39&gt;0,INDEX(Kalender!W$81:W$110,MAX(1,$E39))&gt;INDEX(Kalender!$B$81:$B$110,MAX(1,$E39))),AND($F39&gt;0,INDEX(Kalender!W$81:W$110,MAX(1,$F39))&gt;INDEX(Kalender!$B$81:$B$110,MAX(1,$F39)))),2,0))</f>
        <v>0</v>
      </c>
      <c r="X39" s="5" t="n">
        <f aca="false">IF(Kalender!X39&lt;&gt;1,0,IF(AND($B39&gt;0,INDEX(Kalender!X$68:X$77,MAX(1,$B39))&gt;INDEX(Kalender!$B$68:$B$77,MAX(1,$B39))),1,0)+IF(OR(AND($C39&gt;0,INDEX(Kalender!X$81:X$110,MAX(1,$C39))&gt;INDEX(Kalender!$B$81:$B$110,MAX(1,$C39))),AND($D39&gt;0,INDEX(Kalender!X$81:X$110,MAX(1,$D39))&gt;INDEX(Kalender!$B$81:$B$110,MAX(1,$D39))),AND($E39&gt;0,INDEX(Kalender!X$81:X$110,MAX(1,$E39))&gt;INDEX(Kalender!$B$81:$B$110,MAX(1,$E39))),AND($F39&gt;0,INDEX(Kalender!X$81:X$110,MAX(1,$F39))&gt;INDEX(Kalender!$B$81:$B$110,MAX(1,$F39)))),2,0))</f>
        <v>0</v>
      </c>
      <c r="Y39" s="5" t="n">
        <f aca="false">IF(Kalender!Y39&lt;&gt;1,0,IF(AND($B39&gt;0,INDEX(Kalender!Y$68:Y$77,MAX(1,$B39))&gt;INDEX(Kalender!$B$68:$B$77,MAX(1,$B39))),1,0)+IF(OR(AND($C39&gt;0,INDEX(Kalender!Y$81:Y$110,MAX(1,$C39))&gt;INDEX(Kalender!$B$81:$B$110,MAX(1,$C39))),AND($D39&gt;0,INDEX(Kalender!Y$81:Y$110,MAX(1,$D39))&gt;INDEX(Kalender!$B$81:$B$110,MAX(1,$D39))),AND($E39&gt;0,INDEX(Kalender!Y$81:Y$110,MAX(1,$E39))&gt;INDEX(Kalender!$B$81:$B$110,MAX(1,$E39))),AND($F39&gt;0,INDEX(Kalender!Y$81:Y$110,MAX(1,$F39))&gt;INDEX(Kalender!$B$81:$B$110,MAX(1,$F39)))),2,0))</f>
        <v>0</v>
      </c>
      <c r="Z39" s="5" t="n">
        <f aca="false">IF(Kalender!Z39&lt;&gt;1,0,IF(AND($B39&gt;0,INDEX(Kalender!Z$68:Z$77,MAX(1,$B39))&gt;INDEX(Kalender!$B$68:$B$77,MAX(1,$B39))),1,0)+IF(OR(AND($C39&gt;0,INDEX(Kalender!Z$81:Z$110,MAX(1,$C39))&gt;INDEX(Kalender!$B$81:$B$110,MAX(1,$C39))),AND($D39&gt;0,INDEX(Kalender!Z$81:Z$110,MAX(1,$D39))&gt;INDEX(Kalender!$B$81:$B$110,MAX(1,$D39))),AND($E39&gt;0,INDEX(Kalender!Z$81:Z$110,MAX(1,$E39))&gt;INDEX(Kalender!$B$81:$B$110,MAX(1,$E39))),AND($F39&gt;0,INDEX(Kalender!Z$81:Z$110,MAX(1,$F39))&gt;INDEX(Kalender!$B$81:$B$110,MAX(1,$F39)))),2,0))</f>
        <v>0</v>
      </c>
      <c r="AA39" s="5" t="n">
        <f aca="false">IF(Kalender!AA39&lt;&gt;1,0,IF(AND($B39&gt;0,INDEX(Kalender!AA$68:AA$77,MAX(1,$B39))&gt;INDEX(Kalender!$B$68:$B$77,MAX(1,$B39))),1,0)+IF(OR(AND($C39&gt;0,INDEX(Kalender!AA$81:AA$110,MAX(1,$C39))&gt;INDEX(Kalender!$B$81:$B$110,MAX(1,$C39))),AND($D39&gt;0,INDEX(Kalender!AA$81:AA$110,MAX(1,$D39))&gt;INDEX(Kalender!$B$81:$B$110,MAX(1,$D39))),AND($E39&gt;0,INDEX(Kalender!AA$81:AA$110,MAX(1,$E39))&gt;INDEX(Kalender!$B$81:$B$110,MAX(1,$E39))),AND($F39&gt;0,INDEX(Kalender!AA$81:AA$110,MAX(1,$F39))&gt;INDEX(Kalender!$B$81:$B$110,MAX(1,$F39)))),2,0))</f>
        <v>0</v>
      </c>
      <c r="AB39" s="5" t="n">
        <f aca="false">IF(Kalender!AB39&lt;&gt;1,0,IF(AND($B39&gt;0,INDEX(Kalender!AB$68:AB$77,MAX(1,$B39))&gt;INDEX(Kalender!$B$68:$B$77,MAX(1,$B39))),1,0)+IF(OR(AND($C39&gt;0,INDEX(Kalender!AB$81:AB$110,MAX(1,$C39))&gt;INDEX(Kalender!$B$81:$B$110,MAX(1,$C39))),AND($D39&gt;0,INDEX(Kalender!AB$81:AB$110,MAX(1,$D39))&gt;INDEX(Kalender!$B$81:$B$110,MAX(1,$D39))),AND($E39&gt;0,INDEX(Kalender!AB$81:AB$110,MAX(1,$E39))&gt;INDEX(Kalender!$B$81:$B$110,MAX(1,$E39))),AND($F39&gt;0,INDEX(Kalender!AB$81:AB$110,MAX(1,$F39))&gt;INDEX(Kalender!$B$81:$B$110,MAX(1,$F39)))),2,0))</f>
        <v>0</v>
      </c>
      <c r="AC39" s="5" t="n">
        <f aca="false">IF(Kalender!AC39&lt;&gt;1,0,IF(AND($B39&gt;0,INDEX(Kalender!AC$68:AC$77,MAX(1,$B39))&gt;INDEX(Kalender!$B$68:$B$77,MAX(1,$B39))),1,0)+IF(OR(AND($C39&gt;0,INDEX(Kalender!AC$81:AC$110,MAX(1,$C39))&gt;INDEX(Kalender!$B$81:$B$110,MAX(1,$C39))),AND($D39&gt;0,INDEX(Kalender!AC$81:AC$110,MAX(1,$D39))&gt;INDEX(Kalender!$B$81:$B$110,MAX(1,$D39))),AND($E39&gt;0,INDEX(Kalender!AC$81:AC$110,MAX(1,$E39))&gt;INDEX(Kalender!$B$81:$B$110,MAX(1,$E39))),AND($F39&gt;0,INDEX(Kalender!AC$81:AC$110,MAX(1,$F39))&gt;INDEX(Kalender!$B$81:$B$110,MAX(1,$F39)))),2,0))</f>
        <v>0</v>
      </c>
      <c r="AD39" s="5" t="n">
        <f aca="false">IF(Kalender!AD39&lt;&gt;1,0,IF(AND($B39&gt;0,INDEX(Kalender!AD$68:AD$77,MAX(1,$B39))&gt;INDEX(Kalender!$B$68:$B$77,MAX(1,$B39))),1,0)+IF(OR(AND($C39&gt;0,INDEX(Kalender!AD$81:AD$110,MAX(1,$C39))&gt;INDEX(Kalender!$B$81:$B$110,MAX(1,$C39))),AND($D39&gt;0,INDEX(Kalender!AD$81:AD$110,MAX(1,$D39))&gt;INDEX(Kalender!$B$81:$B$110,MAX(1,$D39))),AND($E39&gt;0,INDEX(Kalender!AD$81:AD$110,MAX(1,$E39))&gt;INDEX(Kalender!$B$81:$B$110,MAX(1,$E39))),AND($F39&gt;0,INDEX(Kalender!AD$81:AD$110,MAX(1,$F39))&gt;INDEX(Kalender!$B$81:$B$110,MAX(1,$F39)))),2,0))</f>
        <v>0</v>
      </c>
      <c r="AE39" s="5" t="n">
        <f aca="false">IF(Kalender!AE39&lt;&gt;1,0,IF(AND($B39&gt;0,INDEX(Kalender!AE$68:AE$77,MAX(1,$B39))&gt;INDEX(Kalender!$B$68:$B$77,MAX(1,$B39))),1,0)+IF(OR(AND($C39&gt;0,INDEX(Kalender!AE$81:AE$110,MAX(1,$C39))&gt;INDEX(Kalender!$B$81:$B$110,MAX(1,$C39))),AND($D39&gt;0,INDEX(Kalender!AE$81:AE$110,MAX(1,$D39))&gt;INDEX(Kalender!$B$81:$B$110,MAX(1,$D39))),AND($E39&gt;0,INDEX(Kalender!AE$81:AE$110,MAX(1,$E39))&gt;INDEX(Kalender!$B$81:$B$110,MAX(1,$E39))),AND($F39&gt;0,INDEX(Kalender!AE$81:AE$110,MAX(1,$F39))&gt;INDEX(Kalender!$B$81:$B$110,MAX(1,$F39)))),2,0))</f>
        <v>0</v>
      </c>
      <c r="AF39" s="5" t="n">
        <f aca="false">IF(Kalender!AF39&lt;&gt;1,0,IF(AND($B39&gt;0,INDEX(Kalender!AF$68:AF$77,MAX(1,$B39))&gt;INDEX(Kalender!$B$68:$B$77,MAX(1,$B39))),1,0)+IF(OR(AND($C39&gt;0,INDEX(Kalender!AF$81:AF$110,MAX(1,$C39))&gt;INDEX(Kalender!$B$81:$B$110,MAX(1,$C39))),AND($D39&gt;0,INDEX(Kalender!AF$81:AF$110,MAX(1,$D39))&gt;INDEX(Kalender!$B$81:$B$110,MAX(1,$D39))),AND($E39&gt;0,INDEX(Kalender!AF$81:AF$110,MAX(1,$E39))&gt;INDEX(Kalender!$B$81:$B$110,MAX(1,$E39))),AND($F39&gt;0,INDEX(Kalender!AF$81:AF$110,MAX(1,$F39))&gt;INDEX(Kalender!$B$81:$B$110,MAX(1,$F39)))),2,0))</f>
        <v>0</v>
      </c>
      <c r="AG39" s="5" t="n">
        <f aca="false">IF(Kalender!AG39&lt;&gt;1,0,IF(AND($B39&gt;0,INDEX(Kalender!AG$68:AG$77,MAX(1,$B39))&gt;INDEX(Kalender!$B$68:$B$77,MAX(1,$B39))),1,0)+IF(OR(AND($C39&gt;0,INDEX(Kalender!AG$81:AG$110,MAX(1,$C39))&gt;INDEX(Kalender!$B$81:$B$110,MAX(1,$C39))),AND($D39&gt;0,INDEX(Kalender!AG$81:AG$110,MAX(1,$D39))&gt;INDEX(Kalender!$B$81:$B$110,MAX(1,$D39))),AND($E39&gt;0,INDEX(Kalender!AG$81:AG$110,MAX(1,$E39))&gt;INDEX(Kalender!$B$81:$B$110,MAX(1,$E39))),AND($F39&gt;0,INDEX(Kalender!AG$81:AG$110,MAX(1,$F39))&gt;INDEX(Kalender!$B$81:$B$110,MAX(1,$F39)))),2,0))</f>
        <v>0</v>
      </c>
      <c r="AH39" s="5" t="n">
        <f aca="false">IF(Kalender!AH39&lt;&gt;1,0,IF(AND($B39&gt;0,INDEX(Kalender!AH$68:AH$77,MAX(1,$B39))&gt;INDEX(Kalender!$B$68:$B$77,MAX(1,$B39))),1,0)+IF(OR(AND($C39&gt;0,INDEX(Kalender!AH$81:AH$110,MAX(1,$C39))&gt;INDEX(Kalender!$B$81:$B$110,MAX(1,$C39))),AND($D39&gt;0,INDEX(Kalender!AH$81:AH$110,MAX(1,$D39))&gt;INDEX(Kalender!$B$81:$B$110,MAX(1,$D39))),AND($E39&gt;0,INDEX(Kalender!AH$81:AH$110,MAX(1,$E39))&gt;INDEX(Kalender!$B$81:$B$110,MAX(1,$E39))),AND($F39&gt;0,INDEX(Kalender!AH$81:AH$110,MAX(1,$F39))&gt;INDEX(Kalender!$B$81:$B$110,MAX(1,$F39)))),2,0))</f>
        <v>0</v>
      </c>
      <c r="AI39" s="5" t="n">
        <f aca="false">IF(Kalender!AI39&lt;&gt;1,0,IF(AND($B39&gt;0,INDEX(Kalender!AI$68:AI$77,MAX(1,$B39))&gt;INDEX(Kalender!$B$68:$B$77,MAX(1,$B39))),1,0)+IF(OR(AND($C39&gt;0,INDEX(Kalender!AI$81:AI$110,MAX(1,$C39))&gt;INDEX(Kalender!$B$81:$B$110,MAX(1,$C39))),AND($D39&gt;0,INDEX(Kalender!AI$81:AI$110,MAX(1,$D39))&gt;INDEX(Kalender!$B$81:$B$110,MAX(1,$D39))),AND($E39&gt;0,INDEX(Kalender!AI$81:AI$110,MAX(1,$E39))&gt;INDEX(Kalender!$B$81:$B$110,MAX(1,$E39))),AND($F39&gt;0,INDEX(Kalender!AI$81:AI$110,MAX(1,$F39))&gt;INDEX(Kalender!$B$81:$B$110,MAX(1,$F39)))),2,0))</f>
        <v>0</v>
      </c>
      <c r="AJ39" s="5" t="n">
        <f aca="false">IF(Kalender!AJ39&lt;&gt;1,0,IF(AND($B39&gt;0,INDEX(Kalender!AJ$68:AJ$77,MAX(1,$B39))&gt;INDEX(Kalender!$B$68:$B$77,MAX(1,$B39))),1,0)+IF(OR(AND($C39&gt;0,INDEX(Kalender!AJ$81:AJ$110,MAX(1,$C39))&gt;INDEX(Kalender!$B$81:$B$110,MAX(1,$C39))),AND($D39&gt;0,INDEX(Kalender!AJ$81:AJ$110,MAX(1,$D39))&gt;INDEX(Kalender!$B$81:$B$110,MAX(1,$D39))),AND($E39&gt;0,INDEX(Kalender!AJ$81:AJ$110,MAX(1,$E39))&gt;INDEX(Kalender!$B$81:$B$110,MAX(1,$E39))),AND($F39&gt;0,INDEX(Kalender!AJ$81:AJ$110,MAX(1,$F39))&gt;INDEX(Kalender!$B$81:$B$110,MAX(1,$F39)))),2,0))</f>
        <v>0</v>
      </c>
      <c r="AK39" s="5" t="n">
        <f aca="false">IF(Kalender!AK39&lt;&gt;1,0,IF(AND($B39&gt;0,INDEX(Kalender!AK$68:AK$77,MAX(1,$B39))&gt;INDEX(Kalender!$B$68:$B$77,MAX(1,$B39))),1,0)+IF(OR(AND($C39&gt;0,INDEX(Kalender!AK$81:AK$110,MAX(1,$C39))&gt;INDEX(Kalender!$B$81:$B$110,MAX(1,$C39))),AND($D39&gt;0,INDEX(Kalender!AK$81:AK$110,MAX(1,$D39))&gt;INDEX(Kalender!$B$81:$B$110,MAX(1,$D39))),AND($E39&gt;0,INDEX(Kalender!AK$81:AK$110,MAX(1,$E39))&gt;INDEX(Kalender!$B$81:$B$110,MAX(1,$E39))),AND($F39&gt;0,INDEX(Kalender!AK$81:AK$110,MAX(1,$F39))&gt;INDEX(Kalender!$B$81:$B$110,MAX(1,$F39)))),2,0))</f>
        <v>0</v>
      </c>
      <c r="AL39" s="5" t="n">
        <f aca="false">IF(Kalender!AL39&lt;&gt;1,0,IF(AND($B39&gt;0,INDEX(Kalender!AL$68:AL$77,MAX(1,$B39))&gt;INDEX(Kalender!$B$68:$B$77,MAX(1,$B39))),1,0)+IF(OR(AND($C39&gt;0,INDEX(Kalender!AL$81:AL$110,MAX(1,$C39))&gt;INDEX(Kalender!$B$81:$B$110,MAX(1,$C39))),AND($D39&gt;0,INDEX(Kalender!AL$81:AL$110,MAX(1,$D39))&gt;INDEX(Kalender!$B$81:$B$110,MAX(1,$D39))),AND($E39&gt;0,INDEX(Kalender!AL$81:AL$110,MAX(1,$E39))&gt;INDEX(Kalender!$B$81:$B$110,MAX(1,$E39))),AND($F39&gt;0,INDEX(Kalender!AL$81:AL$110,MAX(1,$F39))&gt;INDEX(Kalender!$B$81:$B$110,MAX(1,$F39)))),2,0))</f>
        <v>0</v>
      </c>
      <c r="AM39" s="5" t="n">
        <f aca="false">IF(Kalender!AM39&lt;&gt;1,0,IF(AND($B39&gt;0,INDEX(Kalender!AM$68:AM$77,MAX(1,$B39))&gt;INDEX(Kalender!$B$68:$B$77,MAX(1,$B39))),1,0)+IF(OR(AND($C39&gt;0,INDEX(Kalender!AM$81:AM$110,MAX(1,$C39))&gt;INDEX(Kalender!$B$81:$B$110,MAX(1,$C39))),AND($D39&gt;0,INDEX(Kalender!AM$81:AM$110,MAX(1,$D39))&gt;INDEX(Kalender!$B$81:$B$110,MAX(1,$D39))),AND($E39&gt;0,INDEX(Kalender!AM$81:AM$110,MAX(1,$E39))&gt;INDEX(Kalender!$B$81:$B$110,MAX(1,$E39))),AND($F39&gt;0,INDEX(Kalender!AM$81:AM$110,MAX(1,$F39))&gt;INDEX(Kalender!$B$81:$B$110,MAX(1,$F39)))),2,0))</f>
        <v>0</v>
      </c>
      <c r="AN39" s="5" t="n">
        <f aca="false">IF(Kalender!AN39&lt;&gt;1,0,IF(AND($B39&gt;0,INDEX(Kalender!AN$68:AN$77,MAX(1,$B39))&gt;INDEX(Kalender!$B$68:$B$77,MAX(1,$B39))),1,0)+IF(OR(AND($C39&gt;0,INDEX(Kalender!AN$81:AN$110,MAX(1,$C39))&gt;INDEX(Kalender!$B$81:$B$110,MAX(1,$C39))),AND($D39&gt;0,INDEX(Kalender!AN$81:AN$110,MAX(1,$D39))&gt;INDEX(Kalender!$B$81:$B$110,MAX(1,$D39))),AND($E39&gt;0,INDEX(Kalender!AN$81:AN$110,MAX(1,$E39))&gt;INDEX(Kalender!$B$81:$B$110,MAX(1,$E39))),AND($F39&gt;0,INDEX(Kalender!AN$81:AN$110,MAX(1,$F39))&gt;INDEX(Kalender!$B$81:$B$110,MAX(1,$F39)))),2,0))</f>
        <v>0</v>
      </c>
      <c r="AO39" s="5" t="n">
        <f aca="false">IF(Kalender!AO39&lt;&gt;1,0,IF(AND($B39&gt;0,INDEX(Kalender!AO$68:AO$77,MAX(1,$B39))&gt;INDEX(Kalender!$B$68:$B$77,MAX(1,$B39))),1,0)+IF(OR(AND($C39&gt;0,INDEX(Kalender!AO$81:AO$110,MAX(1,$C39))&gt;INDEX(Kalender!$B$81:$B$110,MAX(1,$C39))),AND($D39&gt;0,INDEX(Kalender!AO$81:AO$110,MAX(1,$D39))&gt;INDEX(Kalender!$B$81:$B$110,MAX(1,$D39))),AND($E39&gt;0,INDEX(Kalender!AO$81:AO$110,MAX(1,$E39))&gt;INDEX(Kalender!$B$81:$B$110,MAX(1,$E39))),AND($F39&gt;0,INDEX(Kalender!AO$81:AO$110,MAX(1,$F39))&gt;INDEX(Kalender!$B$81:$B$110,MAX(1,$F39)))),2,0))</f>
        <v>0</v>
      </c>
      <c r="AP39" s="5" t="n">
        <f aca="false">IF(Kalender!AP39&lt;&gt;1,0,IF(AND($B39&gt;0,INDEX(Kalender!AP$68:AP$77,MAX(1,$B39))&gt;INDEX(Kalender!$B$68:$B$77,MAX(1,$B39))),1,0)+IF(OR(AND($C39&gt;0,INDEX(Kalender!AP$81:AP$110,MAX(1,$C39))&gt;INDEX(Kalender!$B$81:$B$110,MAX(1,$C39))),AND($D39&gt;0,INDEX(Kalender!AP$81:AP$110,MAX(1,$D39))&gt;INDEX(Kalender!$B$81:$B$110,MAX(1,$D39))),AND($E39&gt;0,INDEX(Kalender!AP$81:AP$110,MAX(1,$E39))&gt;INDEX(Kalender!$B$81:$B$110,MAX(1,$E39))),AND($F39&gt;0,INDEX(Kalender!AP$81:AP$110,MAX(1,$F39))&gt;INDEX(Kalender!$B$81:$B$110,MAX(1,$F39)))),2,0))</f>
        <v>0</v>
      </c>
      <c r="AQ39" s="5" t="n">
        <f aca="false">IF(Kalender!AQ39&lt;&gt;1,0,IF(AND($B39&gt;0,INDEX(Kalender!AQ$68:AQ$77,MAX(1,$B39))&gt;INDEX(Kalender!$B$68:$B$77,MAX(1,$B39))),1,0)+IF(OR(AND($C39&gt;0,INDEX(Kalender!AQ$81:AQ$110,MAX(1,$C39))&gt;INDEX(Kalender!$B$81:$B$110,MAX(1,$C39))),AND($D39&gt;0,INDEX(Kalender!AQ$81:AQ$110,MAX(1,$D39))&gt;INDEX(Kalender!$B$81:$B$110,MAX(1,$D39))),AND($E39&gt;0,INDEX(Kalender!AQ$81:AQ$110,MAX(1,$E39))&gt;INDEX(Kalender!$B$81:$B$110,MAX(1,$E39))),AND($F39&gt;0,INDEX(Kalender!AQ$81:AQ$110,MAX(1,$F39))&gt;INDEX(Kalender!$B$81:$B$110,MAX(1,$F39)))),2,0))</f>
        <v>0</v>
      </c>
      <c r="AR39" s="5" t="n">
        <f aca="false">IF(Kalender!AR39&lt;&gt;1,0,IF(AND($B39&gt;0,INDEX(Kalender!AR$68:AR$77,MAX(1,$B39))&gt;INDEX(Kalender!$B$68:$B$77,MAX(1,$B39))),1,0)+IF(OR(AND($C39&gt;0,INDEX(Kalender!AR$81:AR$110,MAX(1,$C39))&gt;INDEX(Kalender!$B$81:$B$110,MAX(1,$C39))),AND($D39&gt;0,INDEX(Kalender!AR$81:AR$110,MAX(1,$D39))&gt;INDEX(Kalender!$B$81:$B$110,MAX(1,$D39))),AND($E39&gt;0,INDEX(Kalender!AR$81:AR$110,MAX(1,$E39))&gt;INDEX(Kalender!$B$81:$B$110,MAX(1,$E39))),AND($F39&gt;0,INDEX(Kalender!AR$81:AR$110,MAX(1,$F39))&gt;INDEX(Kalender!$B$81:$B$110,MAX(1,$F39)))),2,0))</f>
        <v>0</v>
      </c>
      <c r="AS39" s="5" t="n">
        <f aca="false">IF(Kalender!AS39&lt;&gt;1,0,IF(AND($B39&gt;0,INDEX(Kalender!AS$68:AS$77,MAX(1,$B39))&gt;INDEX(Kalender!$B$68:$B$77,MAX(1,$B39))),1,0)+IF(OR(AND($C39&gt;0,INDEX(Kalender!AS$81:AS$110,MAX(1,$C39))&gt;INDEX(Kalender!$B$81:$B$110,MAX(1,$C39))),AND($D39&gt;0,INDEX(Kalender!AS$81:AS$110,MAX(1,$D39))&gt;INDEX(Kalender!$B$81:$B$110,MAX(1,$D39))),AND($E39&gt;0,INDEX(Kalender!AS$81:AS$110,MAX(1,$E39))&gt;INDEX(Kalender!$B$81:$B$110,MAX(1,$E39))),AND($F39&gt;0,INDEX(Kalender!AS$81:AS$110,MAX(1,$F39))&gt;INDEX(Kalender!$B$81:$B$110,MAX(1,$F39)))),2,0))</f>
        <v>0</v>
      </c>
      <c r="AT39" s="5" t="n">
        <f aca="false">IF(Kalender!AT39&lt;&gt;1,0,IF(AND($B39&gt;0,INDEX(Kalender!AT$68:AT$77,MAX(1,$B39))&gt;INDEX(Kalender!$B$68:$B$77,MAX(1,$B39))),1,0)+IF(OR(AND($C39&gt;0,INDEX(Kalender!AT$81:AT$110,MAX(1,$C39))&gt;INDEX(Kalender!$B$81:$B$110,MAX(1,$C39))),AND($D39&gt;0,INDEX(Kalender!AT$81:AT$110,MAX(1,$D39))&gt;INDEX(Kalender!$B$81:$B$110,MAX(1,$D39))),AND($E39&gt;0,INDEX(Kalender!AT$81:AT$110,MAX(1,$E39))&gt;INDEX(Kalender!$B$81:$B$110,MAX(1,$E39))),AND($F39&gt;0,INDEX(Kalender!AT$81:AT$110,MAX(1,$F39))&gt;INDEX(Kalender!$B$81:$B$110,MAX(1,$F39)))),2,0))</f>
        <v>0</v>
      </c>
      <c r="AU39" s="5" t="n">
        <f aca="false">IF(Kalender!AU39&lt;&gt;1,0,IF(AND($B39&gt;0,INDEX(Kalender!AU$68:AU$77,MAX(1,$B39))&gt;INDEX(Kalender!$B$68:$B$77,MAX(1,$B39))),1,0)+IF(OR(AND($C39&gt;0,INDEX(Kalender!AU$81:AU$110,MAX(1,$C39))&gt;INDEX(Kalender!$B$81:$B$110,MAX(1,$C39))),AND($D39&gt;0,INDEX(Kalender!AU$81:AU$110,MAX(1,$D39))&gt;INDEX(Kalender!$B$81:$B$110,MAX(1,$D39))),AND($E39&gt;0,INDEX(Kalender!AU$81:AU$110,MAX(1,$E39))&gt;INDEX(Kalender!$B$81:$B$110,MAX(1,$E39))),AND($F39&gt;0,INDEX(Kalender!AU$81:AU$110,MAX(1,$F39))&gt;INDEX(Kalender!$B$81:$B$110,MAX(1,$F39)))),2,0))</f>
        <v>0</v>
      </c>
      <c r="AV39" s="5" t="n">
        <f aca="false">IF(Kalender!AV39&lt;&gt;1,0,IF(AND($B39&gt;0,INDEX(Kalender!AV$68:AV$77,MAX(1,$B39))&gt;INDEX(Kalender!$B$68:$B$77,MAX(1,$B39))),1,0)+IF(OR(AND($C39&gt;0,INDEX(Kalender!AV$81:AV$110,MAX(1,$C39))&gt;INDEX(Kalender!$B$81:$B$110,MAX(1,$C39))),AND($D39&gt;0,INDEX(Kalender!AV$81:AV$110,MAX(1,$D39))&gt;INDEX(Kalender!$B$81:$B$110,MAX(1,$D39))),AND($E39&gt;0,INDEX(Kalender!AV$81:AV$110,MAX(1,$E39))&gt;INDEX(Kalender!$B$81:$B$110,MAX(1,$E39))),AND($F39&gt;0,INDEX(Kalender!AV$81:AV$110,MAX(1,$F39))&gt;INDEX(Kalender!$B$81:$B$110,MAX(1,$F39)))),2,0))</f>
        <v>0</v>
      </c>
      <c r="AW39" s="5" t="n">
        <f aca="false">IF(Kalender!AW39&lt;&gt;1,0,IF(AND($B39&gt;0,INDEX(Kalender!AW$68:AW$77,MAX(1,$B39))&gt;INDEX(Kalender!$B$68:$B$77,MAX(1,$B39))),1,0)+IF(OR(AND($C39&gt;0,INDEX(Kalender!AW$81:AW$110,MAX(1,$C39))&gt;INDEX(Kalender!$B$81:$B$110,MAX(1,$C39))),AND($D39&gt;0,INDEX(Kalender!AW$81:AW$110,MAX(1,$D39))&gt;INDEX(Kalender!$B$81:$B$110,MAX(1,$D39))),AND($E39&gt;0,INDEX(Kalender!AW$81:AW$110,MAX(1,$E39))&gt;INDEX(Kalender!$B$81:$B$110,MAX(1,$E39))),AND($F39&gt;0,INDEX(Kalender!AW$81:AW$110,MAX(1,$F39))&gt;INDEX(Kalender!$B$81:$B$110,MAX(1,$F39)))),2,0))</f>
        <v>0</v>
      </c>
      <c r="AX39" s="5" t="n">
        <f aca="false">IF(Kalender!AX39&lt;&gt;1,0,IF(AND($B39&gt;0,INDEX(Kalender!AX$68:AX$77,MAX(1,$B39))&gt;INDEX(Kalender!$B$68:$B$77,MAX(1,$B39))),1,0)+IF(OR(AND($C39&gt;0,INDEX(Kalender!AX$81:AX$110,MAX(1,$C39))&gt;INDEX(Kalender!$B$81:$B$110,MAX(1,$C39))),AND($D39&gt;0,INDEX(Kalender!AX$81:AX$110,MAX(1,$D39))&gt;INDEX(Kalender!$B$81:$B$110,MAX(1,$D39))),AND($E39&gt;0,INDEX(Kalender!AX$81:AX$110,MAX(1,$E39))&gt;INDEX(Kalender!$B$81:$B$110,MAX(1,$E39))),AND($F39&gt;0,INDEX(Kalender!AX$81:AX$110,MAX(1,$F39))&gt;INDEX(Kalender!$B$81:$B$110,MAX(1,$F39)))),2,0))</f>
        <v>0</v>
      </c>
      <c r="AY39" s="5" t="n">
        <f aca="false">IF(Kalender!AY39&lt;&gt;1,0,IF(AND($B39&gt;0,INDEX(Kalender!AY$68:AY$77,MAX(1,$B39))&gt;INDEX(Kalender!$B$68:$B$77,MAX(1,$B39))),1,0)+IF(OR(AND($C39&gt;0,INDEX(Kalender!AY$81:AY$110,MAX(1,$C39))&gt;INDEX(Kalender!$B$81:$B$110,MAX(1,$C39))),AND($D39&gt;0,INDEX(Kalender!AY$81:AY$110,MAX(1,$D39))&gt;INDEX(Kalender!$B$81:$B$110,MAX(1,$D39))),AND($E39&gt;0,INDEX(Kalender!AY$81:AY$110,MAX(1,$E39))&gt;INDEX(Kalender!$B$81:$B$110,MAX(1,$E39))),AND($F39&gt;0,INDEX(Kalender!AY$81:AY$110,MAX(1,$F39))&gt;INDEX(Kalender!$B$81:$B$110,MAX(1,$F39)))),2,0))</f>
        <v>0</v>
      </c>
      <c r="AZ39" s="5" t="n">
        <f aca="false">IF(Kalender!AZ39&lt;&gt;1,0,IF(AND($B39&gt;0,INDEX(Kalender!AZ$68:AZ$77,MAX(1,$B39))&gt;INDEX(Kalender!$B$68:$B$77,MAX(1,$B39))),1,0)+IF(OR(AND($C39&gt;0,INDEX(Kalender!AZ$81:AZ$110,MAX(1,$C39))&gt;INDEX(Kalender!$B$81:$B$110,MAX(1,$C39))),AND($D39&gt;0,INDEX(Kalender!AZ$81:AZ$110,MAX(1,$D39))&gt;INDEX(Kalender!$B$81:$B$110,MAX(1,$D39))),AND($E39&gt;0,INDEX(Kalender!AZ$81:AZ$110,MAX(1,$E39))&gt;INDEX(Kalender!$B$81:$B$110,MAX(1,$E39))),AND($F39&gt;0,INDEX(Kalender!AZ$81:AZ$110,MAX(1,$F39))&gt;INDEX(Kalender!$B$81:$B$110,MAX(1,$F39)))),2,0))</f>
        <v>0</v>
      </c>
      <c r="BA39" s="5" t="n">
        <f aca="false">IF(Kalender!BA39&lt;&gt;1,0,IF(AND($B39&gt;0,INDEX(Kalender!BA$68:BA$77,MAX(1,$B39))&gt;INDEX(Kalender!$B$68:$B$77,MAX(1,$B39))),1,0)+IF(OR(AND($C39&gt;0,INDEX(Kalender!BA$81:BA$110,MAX(1,$C39))&gt;INDEX(Kalender!$B$81:$B$110,MAX(1,$C39))),AND($D39&gt;0,INDEX(Kalender!BA$81:BA$110,MAX(1,$D39))&gt;INDEX(Kalender!$B$81:$B$110,MAX(1,$D39))),AND($E39&gt;0,INDEX(Kalender!BA$81:BA$110,MAX(1,$E39))&gt;INDEX(Kalender!$B$81:$B$110,MAX(1,$E39))),AND($F39&gt;0,INDEX(Kalender!BA$81:BA$110,MAX(1,$F39))&gt;INDEX(Kalender!$B$81:$B$110,MAX(1,$F39)))),2,0))</f>
        <v>0</v>
      </c>
      <c r="BB39" s="5" t="n">
        <f aca="false">IF(Kalender!BB39&lt;&gt;1,0,IF(AND($B39&gt;0,INDEX(Kalender!BB$68:BB$77,MAX(1,$B39))&gt;INDEX(Kalender!$B$68:$B$77,MAX(1,$B39))),1,0)+IF(OR(AND($C39&gt;0,INDEX(Kalender!BB$81:BB$110,MAX(1,$C39))&gt;INDEX(Kalender!$B$81:$B$110,MAX(1,$C39))),AND($D39&gt;0,INDEX(Kalender!BB$81:BB$110,MAX(1,$D39))&gt;INDEX(Kalender!$B$81:$B$110,MAX(1,$D39))),AND($E39&gt;0,INDEX(Kalender!BB$81:BB$110,MAX(1,$E39))&gt;INDEX(Kalender!$B$81:$B$110,MAX(1,$E39))),AND($F39&gt;0,INDEX(Kalender!BB$81:BB$110,MAX(1,$F39))&gt;INDEX(Kalender!$B$81:$B$110,MAX(1,$F39)))),2,0))</f>
        <v>0</v>
      </c>
      <c r="BC39" s="5" t="n">
        <f aca="false">IF(Kalender!BC39&lt;&gt;1,0,IF(AND($B39&gt;0,INDEX(Kalender!BC$68:BC$77,MAX(1,$B39))&gt;INDEX(Kalender!$B$68:$B$77,MAX(1,$B39))),1,0)+IF(OR(AND($C39&gt;0,INDEX(Kalender!BC$81:BC$110,MAX(1,$C39))&gt;INDEX(Kalender!$B$81:$B$110,MAX(1,$C39))),AND($D39&gt;0,INDEX(Kalender!BC$81:BC$110,MAX(1,$D39))&gt;INDEX(Kalender!$B$81:$B$110,MAX(1,$D39))),AND($E39&gt;0,INDEX(Kalender!BC$81:BC$110,MAX(1,$E39))&gt;INDEX(Kalender!$B$81:$B$110,MAX(1,$E39))),AND($F39&gt;0,INDEX(Kalender!BC$81:BC$110,MAX(1,$F39))&gt;INDEX(Kalender!$B$81:$B$110,MAX(1,$F39)))),2,0))</f>
        <v>0</v>
      </c>
      <c r="BD39" s="5" t="n">
        <f aca="false">IF(Kalender!BD39&lt;&gt;1,0,IF(AND($B39&gt;0,INDEX(Kalender!BD$68:BD$77,MAX(1,$B39))&gt;INDEX(Kalender!$B$68:$B$77,MAX(1,$B39))),1,0)+IF(OR(AND($C39&gt;0,INDEX(Kalender!BD$81:BD$110,MAX(1,$C39))&gt;INDEX(Kalender!$B$81:$B$110,MAX(1,$C39))),AND($D39&gt;0,INDEX(Kalender!BD$81:BD$110,MAX(1,$D39))&gt;INDEX(Kalender!$B$81:$B$110,MAX(1,$D39))),AND($E39&gt;0,INDEX(Kalender!BD$81:BD$110,MAX(1,$E39))&gt;INDEX(Kalender!$B$81:$B$110,MAX(1,$E39))),AND($F39&gt;0,INDEX(Kalender!BD$81:BD$110,MAX(1,$F39))&gt;INDEX(Kalender!$B$81:$B$110,MAX(1,$F39)))),2,0))</f>
        <v>0</v>
      </c>
      <c r="BE39" s="5" t="n">
        <f aca="false">IF(Kalender!BE39&lt;&gt;1,0,IF(AND($B39&gt;0,INDEX(Kalender!BE$68:BE$77,MAX(1,$B39))&gt;INDEX(Kalender!$B$68:$B$77,MAX(1,$B39))),1,0)+IF(OR(AND($C39&gt;0,INDEX(Kalender!BE$81:BE$110,MAX(1,$C39))&gt;INDEX(Kalender!$B$81:$B$110,MAX(1,$C39))),AND($D39&gt;0,INDEX(Kalender!BE$81:BE$110,MAX(1,$D39))&gt;INDEX(Kalender!$B$81:$B$110,MAX(1,$D39))),AND($E39&gt;0,INDEX(Kalender!BE$81:BE$110,MAX(1,$E39))&gt;INDEX(Kalender!$B$81:$B$110,MAX(1,$E39))),AND($F39&gt;0,INDEX(Kalender!BE$81:BE$110,MAX(1,$F39))&gt;INDEX(Kalender!$B$81:$B$110,MAX(1,$F39)))),2,0))</f>
        <v>0</v>
      </c>
      <c r="BF39" s="5" t="n">
        <f aca="false">IF(Kalender!BF39&lt;&gt;1,0,IF(AND($B39&gt;0,INDEX(Kalender!BF$68:BF$77,MAX(1,$B39))&gt;INDEX(Kalender!$B$68:$B$77,MAX(1,$B39))),1,0)+IF(OR(AND($C39&gt;0,INDEX(Kalender!BF$81:BF$110,MAX(1,$C39))&gt;INDEX(Kalender!$B$81:$B$110,MAX(1,$C39))),AND($D39&gt;0,INDEX(Kalender!BF$81:BF$110,MAX(1,$D39))&gt;INDEX(Kalender!$B$81:$B$110,MAX(1,$D39))),AND($E39&gt;0,INDEX(Kalender!BF$81:BF$110,MAX(1,$E39))&gt;INDEX(Kalender!$B$81:$B$110,MAX(1,$E39))),AND($F39&gt;0,INDEX(Kalender!BF$81:BF$110,MAX(1,$F39))&gt;INDEX(Kalender!$B$81:$B$110,MAX(1,$F39)))),2,0))</f>
        <v>0</v>
      </c>
      <c r="BG39" s="5" t="n">
        <f aca="false">IF(Kalender!BG39&lt;&gt;1,0,IF(AND($B39&gt;0,INDEX(Kalender!BG$68:BG$77,MAX(1,$B39))&gt;INDEX(Kalender!$B$68:$B$77,MAX(1,$B39))),1,0)+IF(OR(AND($C39&gt;0,INDEX(Kalender!BG$81:BG$110,MAX(1,$C39))&gt;INDEX(Kalender!$B$81:$B$110,MAX(1,$C39))),AND($D39&gt;0,INDEX(Kalender!BG$81:BG$110,MAX(1,$D39))&gt;INDEX(Kalender!$B$81:$B$110,MAX(1,$D39))),AND($E39&gt;0,INDEX(Kalender!BG$81:BG$110,MAX(1,$E39))&gt;INDEX(Kalender!$B$81:$B$110,MAX(1,$E39))),AND($F39&gt;0,INDEX(Kalender!BG$81:BG$110,MAX(1,$F39))&gt;INDEX(Kalender!$B$81:$B$110,MAX(1,$F39)))),2,0))</f>
        <v>0</v>
      </c>
      <c r="BH39" s="5" t="n">
        <f aca="false">IF(Kalender!BH39&lt;&gt;1,0,IF(AND($B39&gt;0,INDEX(Kalender!BH$68:BH$77,MAX(1,$B39))&gt;INDEX(Kalender!$B$68:$B$77,MAX(1,$B39))),1,0)+IF(OR(AND($C39&gt;0,INDEX(Kalender!BH$81:BH$110,MAX(1,$C39))&gt;INDEX(Kalender!$B$81:$B$110,MAX(1,$C39))),AND($D39&gt;0,INDEX(Kalender!BH$81:BH$110,MAX(1,$D39))&gt;INDEX(Kalender!$B$81:$B$110,MAX(1,$D39))),AND($E39&gt;0,INDEX(Kalender!BH$81:BH$110,MAX(1,$E39))&gt;INDEX(Kalender!$B$81:$B$110,MAX(1,$E39))),AND($F39&gt;0,INDEX(Kalender!BH$81:BH$110,MAX(1,$F39))&gt;INDEX(Kalender!$B$81:$B$110,MAX(1,$F39)))),2,0))</f>
        <v>0</v>
      </c>
      <c r="BI39" s="5" t="n">
        <f aca="false">IF(Kalender!BI39&lt;&gt;1,0,IF(AND($B39&gt;0,INDEX(Kalender!BI$68:BI$77,MAX(1,$B39))&gt;INDEX(Kalender!$B$68:$B$77,MAX(1,$B39))),1,0)+IF(OR(AND($C39&gt;0,INDEX(Kalender!BI$81:BI$110,MAX(1,$C39))&gt;INDEX(Kalender!$B$81:$B$110,MAX(1,$C39))),AND($D39&gt;0,INDEX(Kalender!BI$81:BI$110,MAX(1,$D39))&gt;INDEX(Kalender!$B$81:$B$110,MAX(1,$D39))),AND($E39&gt;0,INDEX(Kalender!BI$81:BI$110,MAX(1,$E39))&gt;INDEX(Kalender!$B$81:$B$110,MAX(1,$E39))),AND($F39&gt;0,INDEX(Kalender!BI$81:BI$110,MAX(1,$F39))&gt;INDEX(Kalender!$B$81:$B$110,MAX(1,$F39)))),2,0))</f>
        <v>0</v>
      </c>
      <c r="BJ39" s="5" t="n">
        <f aca="false">IF(Kalender!BJ39&lt;&gt;1,0,IF(AND($B39&gt;0,INDEX(Kalender!BJ$68:BJ$77,MAX(1,$B39))&gt;INDEX(Kalender!$B$68:$B$77,MAX(1,$B39))),1,0)+IF(OR(AND($C39&gt;0,INDEX(Kalender!BJ$81:BJ$110,MAX(1,$C39))&gt;INDEX(Kalender!$B$81:$B$110,MAX(1,$C39))),AND($D39&gt;0,INDEX(Kalender!BJ$81:BJ$110,MAX(1,$D39))&gt;INDEX(Kalender!$B$81:$B$110,MAX(1,$D39))),AND($E39&gt;0,INDEX(Kalender!BJ$81:BJ$110,MAX(1,$E39))&gt;INDEX(Kalender!$B$81:$B$110,MAX(1,$E39))),AND($F39&gt;0,INDEX(Kalender!BJ$81:BJ$110,MAX(1,$F39))&gt;INDEX(Kalender!$B$81:$B$110,MAX(1,$F39)))),2,0))</f>
        <v>0</v>
      </c>
      <c r="BK39" s="5" t="n">
        <f aca="false">IF(Kalender!BK39&lt;&gt;1,0,IF(AND($B39&gt;0,INDEX(Kalender!BK$68:BK$77,MAX(1,$B39))&gt;INDEX(Kalender!$B$68:$B$77,MAX(1,$B39))),1,0)+IF(OR(AND($C39&gt;0,INDEX(Kalender!BK$81:BK$110,MAX(1,$C39))&gt;INDEX(Kalender!$B$81:$B$110,MAX(1,$C39))),AND($D39&gt;0,INDEX(Kalender!BK$81:BK$110,MAX(1,$D39))&gt;INDEX(Kalender!$B$81:$B$110,MAX(1,$D39))),AND($E39&gt;0,INDEX(Kalender!BK$81:BK$110,MAX(1,$E39))&gt;INDEX(Kalender!$B$81:$B$110,MAX(1,$E39))),AND($F39&gt;0,INDEX(Kalender!BK$81:BK$110,MAX(1,$F39))&gt;INDEX(Kalender!$B$81:$B$110,MAX(1,$F39)))),2,0))</f>
        <v>0</v>
      </c>
      <c r="BL39" s="5" t="n">
        <f aca="false">IF(Kalender!BL39&lt;&gt;1,0,IF(AND($B39&gt;0,INDEX(Kalender!BL$68:BL$77,MAX(1,$B39))&gt;INDEX(Kalender!$B$68:$B$77,MAX(1,$B39))),1,0)+IF(OR(AND($C39&gt;0,INDEX(Kalender!BL$81:BL$110,MAX(1,$C39))&gt;INDEX(Kalender!$B$81:$B$110,MAX(1,$C39))),AND($D39&gt;0,INDEX(Kalender!BL$81:BL$110,MAX(1,$D39))&gt;INDEX(Kalender!$B$81:$B$110,MAX(1,$D39))),AND($E39&gt;0,INDEX(Kalender!BL$81:BL$110,MAX(1,$E39))&gt;INDEX(Kalender!$B$81:$B$110,MAX(1,$E39))),AND($F39&gt;0,INDEX(Kalender!BL$81:BL$110,MAX(1,$F39))&gt;INDEX(Kalender!$B$81:$B$110,MAX(1,$F39)))),2,0))</f>
        <v>0</v>
      </c>
      <c r="BM39" s="5" t="n">
        <f aca="false">IF(Kalender!BM39&lt;&gt;1,0,IF(AND($B39&gt;0,INDEX(Kalender!BM$68:BM$77,MAX(1,$B39))&gt;INDEX(Kalender!$B$68:$B$77,MAX(1,$B39))),1,0)+IF(OR(AND($C39&gt;0,INDEX(Kalender!BM$81:BM$110,MAX(1,$C39))&gt;INDEX(Kalender!$B$81:$B$110,MAX(1,$C39))),AND($D39&gt;0,INDEX(Kalender!BM$81:BM$110,MAX(1,$D39))&gt;INDEX(Kalender!$B$81:$B$110,MAX(1,$D39))),AND($E39&gt;0,INDEX(Kalender!BM$81:BM$110,MAX(1,$E39))&gt;INDEX(Kalender!$B$81:$B$110,MAX(1,$E39))),AND($F39&gt;0,INDEX(Kalender!BM$81:BM$110,MAX(1,$F39))&gt;INDEX(Kalender!$B$81:$B$110,MAX(1,$F39)))),2,0))</f>
        <v>0</v>
      </c>
      <c r="BN39" s="5" t="n">
        <f aca="false">IF(Kalender!BN39&lt;&gt;1,0,IF(AND($B39&gt;0,INDEX(Kalender!BN$68:BN$77,MAX(1,$B39))&gt;INDEX(Kalender!$B$68:$B$77,MAX(1,$B39))),1,0)+IF(OR(AND($C39&gt;0,INDEX(Kalender!BN$81:BN$110,MAX(1,$C39))&gt;INDEX(Kalender!$B$81:$B$110,MAX(1,$C39))),AND($D39&gt;0,INDEX(Kalender!BN$81:BN$110,MAX(1,$D39))&gt;INDEX(Kalender!$B$81:$B$110,MAX(1,$D39))),AND($E39&gt;0,INDEX(Kalender!BN$81:BN$110,MAX(1,$E39))&gt;INDEX(Kalender!$B$81:$B$110,MAX(1,$E39))),AND($F39&gt;0,INDEX(Kalender!BN$81:BN$110,MAX(1,$F39))&gt;INDEX(Kalender!$B$81:$B$110,MAX(1,$F39)))),2,0))</f>
        <v>0</v>
      </c>
      <c r="BO39" s="5" t="n">
        <f aca="false">IF(Kalender!BO39&lt;&gt;1,0,IF(AND($B39&gt;0,INDEX(Kalender!BO$68:BO$77,MAX(1,$B39))&gt;INDEX(Kalender!$B$68:$B$77,MAX(1,$B39))),1,0)+IF(OR(AND($C39&gt;0,INDEX(Kalender!BO$81:BO$110,MAX(1,$C39))&gt;INDEX(Kalender!$B$81:$B$110,MAX(1,$C39))),AND($D39&gt;0,INDEX(Kalender!BO$81:BO$110,MAX(1,$D39))&gt;INDEX(Kalender!$B$81:$B$110,MAX(1,$D39))),AND($E39&gt;0,INDEX(Kalender!BO$81:BO$110,MAX(1,$E39))&gt;INDEX(Kalender!$B$81:$B$110,MAX(1,$E39))),AND($F39&gt;0,INDEX(Kalender!BO$81:BO$110,MAX(1,$F39))&gt;INDEX(Kalender!$B$81:$B$110,MAX(1,$F39)))),2,0))</f>
        <v>0</v>
      </c>
      <c r="BP39" s="5" t="n">
        <f aca="false">IF(Kalender!BP39&lt;&gt;1,0,IF(AND($B39&gt;0,INDEX(Kalender!BP$68:BP$77,MAX(1,$B39))&gt;INDEX(Kalender!$B$68:$B$77,MAX(1,$B39))),1,0)+IF(OR(AND($C39&gt;0,INDEX(Kalender!BP$81:BP$110,MAX(1,$C39))&gt;INDEX(Kalender!$B$81:$B$110,MAX(1,$C39))),AND($D39&gt;0,INDEX(Kalender!BP$81:BP$110,MAX(1,$D39))&gt;INDEX(Kalender!$B$81:$B$110,MAX(1,$D39))),AND($E39&gt;0,INDEX(Kalender!BP$81:BP$110,MAX(1,$E39))&gt;INDEX(Kalender!$B$81:$B$110,MAX(1,$E39))),AND($F39&gt;0,INDEX(Kalender!BP$81:BP$110,MAX(1,$F39))&gt;INDEX(Kalender!$B$81:$B$110,MAX(1,$F39)))),2,0))</f>
        <v>0</v>
      </c>
      <c r="BQ39" s="5" t="n">
        <f aca="false">IF(Kalender!BQ39&lt;&gt;1,0,IF(AND($B39&gt;0,INDEX(Kalender!BQ$68:BQ$77,MAX(1,$B39))&gt;INDEX(Kalender!$B$68:$B$77,MAX(1,$B39))),1,0)+IF(OR(AND($C39&gt;0,INDEX(Kalender!BQ$81:BQ$110,MAX(1,$C39))&gt;INDEX(Kalender!$B$81:$B$110,MAX(1,$C39))),AND($D39&gt;0,INDEX(Kalender!BQ$81:BQ$110,MAX(1,$D39))&gt;INDEX(Kalender!$B$81:$B$110,MAX(1,$D39))),AND($E39&gt;0,INDEX(Kalender!BQ$81:BQ$110,MAX(1,$E39))&gt;INDEX(Kalender!$B$81:$B$110,MAX(1,$E39))),AND($F39&gt;0,INDEX(Kalender!BQ$81:BQ$110,MAX(1,$F39))&gt;INDEX(Kalender!$B$81:$B$110,MAX(1,$F39)))),2,0))</f>
        <v>0</v>
      </c>
      <c r="BR39" s="5" t="n">
        <f aca="false">IF(Kalender!BR39&lt;&gt;1,0,IF(AND($B39&gt;0,INDEX(Kalender!BR$68:BR$77,MAX(1,$B39))&gt;INDEX(Kalender!$B$68:$B$77,MAX(1,$B39))),1,0)+IF(OR(AND($C39&gt;0,INDEX(Kalender!BR$81:BR$110,MAX(1,$C39))&gt;INDEX(Kalender!$B$81:$B$110,MAX(1,$C39))),AND($D39&gt;0,INDEX(Kalender!BR$81:BR$110,MAX(1,$D39))&gt;INDEX(Kalender!$B$81:$B$110,MAX(1,$D39))),AND($E39&gt;0,INDEX(Kalender!BR$81:BR$110,MAX(1,$E39))&gt;INDEX(Kalender!$B$81:$B$110,MAX(1,$E39))),AND($F39&gt;0,INDEX(Kalender!BR$81:BR$110,MAX(1,$F39))&gt;INDEX(Kalender!$B$81:$B$110,MAX(1,$F39)))),2,0))</f>
        <v>0</v>
      </c>
      <c r="BS39" s="5" t="n">
        <f aca="false">IF(Kalender!BS39&lt;&gt;1,0,IF(AND($B39&gt;0,INDEX(Kalender!BS$68:BS$77,MAX(1,$B39))&gt;INDEX(Kalender!$B$68:$B$77,MAX(1,$B39))),1,0)+IF(OR(AND($C39&gt;0,INDEX(Kalender!BS$81:BS$110,MAX(1,$C39))&gt;INDEX(Kalender!$B$81:$B$110,MAX(1,$C39))),AND($D39&gt;0,INDEX(Kalender!BS$81:BS$110,MAX(1,$D39))&gt;INDEX(Kalender!$B$81:$B$110,MAX(1,$D39))),AND($E39&gt;0,INDEX(Kalender!BS$81:BS$110,MAX(1,$E39))&gt;INDEX(Kalender!$B$81:$B$110,MAX(1,$E39))),AND($F39&gt;0,INDEX(Kalender!BS$81:BS$110,MAX(1,$F39))&gt;INDEX(Kalender!$B$81:$B$110,MAX(1,$F39)))),2,0))</f>
        <v>0</v>
      </c>
      <c r="BT39" s="5" t="n">
        <f aca="false">IF(Kalender!BT39&lt;&gt;1,0,IF(AND($B39&gt;0,INDEX(Kalender!BT$68:BT$77,MAX(1,$B39))&gt;INDEX(Kalender!$B$68:$B$77,MAX(1,$B39))),1,0)+IF(OR(AND($C39&gt;0,INDEX(Kalender!BT$81:BT$110,MAX(1,$C39))&gt;INDEX(Kalender!$B$81:$B$110,MAX(1,$C39))),AND($D39&gt;0,INDEX(Kalender!BT$81:BT$110,MAX(1,$D39))&gt;INDEX(Kalender!$B$81:$B$110,MAX(1,$D39))),AND($E39&gt;0,INDEX(Kalender!BT$81:BT$110,MAX(1,$E39))&gt;INDEX(Kalender!$B$81:$B$110,MAX(1,$E39))),AND($F39&gt;0,INDEX(Kalender!BT$81:BT$110,MAX(1,$F39))&gt;INDEX(Kalender!$B$81:$B$110,MAX(1,$F39)))),2,0))</f>
        <v>0</v>
      </c>
      <c r="BU39" s="5" t="n">
        <f aca="false">IF(Kalender!BU39&lt;&gt;1,0,IF(AND($B39&gt;0,INDEX(Kalender!BU$68:BU$77,MAX(1,$B39))&gt;INDEX(Kalender!$B$68:$B$77,MAX(1,$B39))),1,0)+IF(OR(AND($C39&gt;0,INDEX(Kalender!BU$81:BU$110,MAX(1,$C39))&gt;INDEX(Kalender!$B$81:$B$110,MAX(1,$C39))),AND($D39&gt;0,INDEX(Kalender!BU$81:BU$110,MAX(1,$D39))&gt;INDEX(Kalender!$B$81:$B$110,MAX(1,$D39))),AND($E39&gt;0,INDEX(Kalender!BU$81:BU$110,MAX(1,$E39))&gt;INDEX(Kalender!$B$81:$B$110,MAX(1,$E39))),AND($F39&gt;0,INDEX(Kalender!BU$81:BU$110,MAX(1,$F39))&gt;INDEX(Kalender!$B$81:$B$110,MAX(1,$F39)))),2,0))</f>
        <v>0</v>
      </c>
      <c r="BV39" s="5" t="n">
        <f aca="false">IF(Kalender!BV39&lt;&gt;1,0,IF(AND($B39&gt;0,INDEX(Kalender!BV$68:BV$77,MAX(1,$B39))&gt;INDEX(Kalender!$B$68:$B$77,MAX(1,$B39))),1,0)+IF(OR(AND($C39&gt;0,INDEX(Kalender!BV$81:BV$110,MAX(1,$C39))&gt;INDEX(Kalender!$B$81:$B$110,MAX(1,$C39))),AND($D39&gt;0,INDEX(Kalender!BV$81:BV$110,MAX(1,$D39))&gt;INDEX(Kalender!$B$81:$B$110,MAX(1,$D39))),AND($E39&gt;0,INDEX(Kalender!BV$81:BV$110,MAX(1,$E39))&gt;INDEX(Kalender!$B$81:$B$110,MAX(1,$E39))),AND($F39&gt;0,INDEX(Kalender!BV$81:BV$110,MAX(1,$F39))&gt;INDEX(Kalender!$B$81:$B$110,MAX(1,$F39)))),2,0))</f>
        <v>0</v>
      </c>
      <c r="BW39" s="5" t="n">
        <f aca="false">IF(Kalender!BW39&lt;&gt;1,0,IF(AND($B39&gt;0,INDEX(Kalender!BW$68:BW$77,MAX(1,$B39))&gt;INDEX(Kalender!$B$68:$B$77,MAX(1,$B39))),1,0)+IF(OR(AND($C39&gt;0,INDEX(Kalender!BW$81:BW$110,MAX(1,$C39))&gt;INDEX(Kalender!$B$81:$B$110,MAX(1,$C39))),AND($D39&gt;0,INDEX(Kalender!BW$81:BW$110,MAX(1,$D39))&gt;INDEX(Kalender!$B$81:$B$110,MAX(1,$D39))),AND($E39&gt;0,INDEX(Kalender!BW$81:BW$110,MAX(1,$E39))&gt;INDEX(Kalender!$B$81:$B$110,MAX(1,$E39))),AND($F39&gt;0,INDEX(Kalender!BW$81:BW$110,MAX(1,$F39))&gt;INDEX(Kalender!$B$81:$B$110,MAX(1,$F39)))),2,0))</f>
        <v>0</v>
      </c>
      <c r="BX39" s="5" t="n">
        <f aca="false">IF(Kalender!BX39&lt;&gt;1,0,IF(AND($B39&gt;0,INDEX(Kalender!BX$68:BX$77,MAX(1,$B39))&gt;INDEX(Kalender!$B$68:$B$77,MAX(1,$B39))),1,0)+IF(OR(AND($C39&gt;0,INDEX(Kalender!BX$81:BX$110,MAX(1,$C39))&gt;INDEX(Kalender!$B$81:$B$110,MAX(1,$C39))),AND($D39&gt;0,INDEX(Kalender!BX$81:BX$110,MAX(1,$D39))&gt;INDEX(Kalender!$B$81:$B$110,MAX(1,$D39))),AND($E39&gt;0,INDEX(Kalender!BX$81:BX$110,MAX(1,$E39))&gt;INDEX(Kalender!$B$81:$B$110,MAX(1,$E39))),AND($F39&gt;0,INDEX(Kalender!BX$81:BX$110,MAX(1,$F39))&gt;INDEX(Kalender!$B$81:$B$110,MAX(1,$F39)))),2,0))</f>
        <v>0</v>
      </c>
      <c r="BY39" s="5" t="n">
        <f aca="false">IF(Kalender!BY39&lt;&gt;1,0,IF(AND($B39&gt;0,INDEX(Kalender!BY$68:BY$77,MAX(1,$B39))&gt;INDEX(Kalender!$B$68:$B$77,MAX(1,$B39))),1,0)+IF(OR(AND($C39&gt;0,INDEX(Kalender!BY$81:BY$110,MAX(1,$C39))&gt;INDEX(Kalender!$B$81:$B$110,MAX(1,$C39))),AND($D39&gt;0,INDEX(Kalender!BY$81:BY$110,MAX(1,$D39))&gt;INDEX(Kalender!$B$81:$B$110,MAX(1,$D39))),AND($E39&gt;0,INDEX(Kalender!BY$81:BY$110,MAX(1,$E39))&gt;INDEX(Kalender!$B$81:$B$110,MAX(1,$E39))),AND($F39&gt;0,INDEX(Kalender!BY$81:BY$110,MAX(1,$F39))&gt;INDEX(Kalender!$B$81:$B$110,MAX(1,$F39)))),2,0))</f>
        <v>0</v>
      </c>
      <c r="BZ39" s="5" t="n">
        <f aca="false">IF(Kalender!BZ39&lt;&gt;1,0,IF(AND($B39&gt;0,INDEX(Kalender!BZ$68:BZ$77,MAX(1,$B39))&gt;INDEX(Kalender!$B$68:$B$77,MAX(1,$B39))),1,0)+IF(OR(AND($C39&gt;0,INDEX(Kalender!BZ$81:BZ$110,MAX(1,$C39))&gt;INDEX(Kalender!$B$81:$B$110,MAX(1,$C39))),AND($D39&gt;0,INDEX(Kalender!BZ$81:BZ$110,MAX(1,$D39))&gt;INDEX(Kalender!$B$81:$B$110,MAX(1,$D39))),AND($E39&gt;0,INDEX(Kalender!BZ$81:BZ$110,MAX(1,$E39))&gt;INDEX(Kalender!$B$81:$B$110,MAX(1,$E39))),AND($F39&gt;0,INDEX(Kalender!BZ$81:BZ$110,MAX(1,$F39))&gt;INDEX(Kalender!$B$81:$B$110,MAX(1,$F39)))),2,0))</f>
        <v>0</v>
      </c>
      <c r="CA39" s="5" t="n">
        <f aca="false">IF(Kalender!CA39&lt;&gt;1,0,IF(AND($B39&gt;0,INDEX(Kalender!CA$68:CA$77,MAX(1,$B39))&gt;INDEX(Kalender!$B$68:$B$77,MAX(1,$B39))),1,0)+IF(OR(AND($C39&gt;0,INDEX(Kalender!CA$81:CA$110,MAX(1,$C39))&gt;INDEX(Kalender!$B$81:$B$110,MAX(1,$C39))),AND($D39&gt;0,INDEX(Kalender!CA$81:CA$110,MAX(1,$D39))&gt;INDEX(Kalender!$B$81:$B$110,MAX(1,$D39))),AND($E39&gt;0,INDEX(Kalender!CA$81:CA$110,MAX(1,$E39))&gt;INDEX(Kalender!$B$81:$B$110,MAX(1,$E39))),AND($F39&gt;0,INDEX(Kalender!CA$81:CA$110,MAX(1,$F39))&gt;INDEX(Kalender!$B$81:$B$110,MAX(1,$F39)))),2,0))</f>
        <v>0</v>
      </c>
      <c r="CB39" s="5" t="n">
        <f aca="false">IF(Kalender!CB39&lt;&gt;1,0,IF(AND($B39&gt;0,INDEX(Kalender!CB$68:CB$77,MAX(1,$B39))&gt;INDEX(Kalender!$B$68:$B$77,MAX(1,$B39))),1,0)+IF(OR(AND($C39&gt;0,INDEX(Kalender!CB$81:CB$110,MAX(1,$C39))&gt;INDEX(Kalender!$B$81:$B$110,MAX(1,$C39))),AND($D39&gt;0,INDEX(Kalender!CB$81:CB$110,MAX(1,$D39))&gt;INDEX(Kalender!$B$81:$B$110,MAX(1,$D39))),AND($E39&gt;0,INDEX(Kalender!CB$81:CB$110,MAX(1,$E39))&gt;INDEX(Kalender!$B$81:$B$110,MAX(1,$E39))),AND($F39&gt;0,INDEX(Kalender!CB$81:CB$110,MAX(1,$F39))&gt;INDEX(Kalender!$B$81:$B$110,MAX(1,$F39)))),2,0))</f>
        <v>0</v>
      </c>
      <c r="CC39" s="5" t="n">
        <f aca="false">IF(Kalender!CC39&lt;&gt;1,0,IF(AND($B39&gt;0,INDEX(Kalender!CC$68:CC$77,MAX(1,$B39))&gt;INDEX(Kalender!$B$68:$B$77,MAX(1,$B39))),1,0)+IF(OR(AND($C39&gt;0,INDEX(Kalender!CC$81:CC$110,MAX(1,$C39))&gt;INDEX(Kalender!$B$81:$B$110,MAX(1,$C39))),AND($D39&gt;0,INDEX(Kalender!CC$81:CC$110,MAX(1,$D39))&gt;INDEX(Kalender!$B$81:$B$110,MAX(1,$D39))),AND($E39&gt;0,INDEX(Kalender!CC$81:CC$110,MAX(1,$E39))&gt;INDEX(Kalender!$B$81:$B$110,MAX(1,$E39))),AND($F39&gt;0,INDEX(Kalender!CC$81:CC$110,MAX(1,$F39))&gt;INDEX(Kalender!$B$81:$B$110,MAX(1,$F39)))),2,0))</f>
        <v>0</v>
      </c>
      <c r="CD39" s="5" t="n">
        <f aca="false">IF(Kalender!CD39&lt;&gt;1,0,IF(AND($B39&gt;0,INDEX(Kalender!CD$68:CD$77,MAX(1,$B39))&gt;INDEX(Kalender!$B$68:$B$77,MAX(1,$B39))),1,0)+IF(OR(AND($C39&gt;0,INDEX(Kalender!CD$81:CD$110,MAX(1,$C39))&gt;INDEX(Kalender!$B$81:$B$110,MAX(1,$C39))),AND($D39&gt;0,INDEX(Kalender!CD$81:CD$110,MAX(1,$D39))&gt;INDEX(Kalender!$B$81:$B$110,MAX(1,$D39))),AND($E39&gt;0,INDEX(Kalender!CD$81:CD$110,MAX(1,$E39))&gt;INDEX(Kalender!$B$81:$B$110,MAX(1,$E39))),AND($F39&gt;0,INDEX(Kalender!CD$81:CD$110,MAX(1,$F39))&gt;INDEX(Kalender!$B$81:$B$110,MAX(1,$F39)))),2,0))</f>
        <v>0</v>
      </c>
      <c r="CE39" s="5" t="n">
        <f aca="false">IF(Kalender!CE39&lt;&gt;1,0,IF(AND($B39&gt;0,INDEX(Kalender!CE$68:CE$77,MAX(1,$B39))&gt;INDEX(Kalender!$B$68:$B$77,MAX(1,$B39))),1,0)+IF(OR(AND($C39&gt;0,INDEX(Kalender!CE$81:CE$110,MAX(1,$C39))&gt;INDEX(Kalender!$B$81:$B$110,MAX(1,$C39))),AND($D39&gt;0,INDEX(Kalender!CE$81:CE$110,MAX(1,$D39))&gt;INDEX(Kalender!$B$81:$B$110,MAX(1,$D39))),AND($E39&gt;0,INDEX(Kalender!CE$81:CE$110,MAX(1,$E39))&gt;INDEX(Kalender!$B$81:$B$110,MAX(1,$E39))),AND($F39&gt;0,INDEX(Kalender!CE$81:CE$110,MAX(1,$F39))&gt;INDEX(Kalender!$B$81:$B$110,MAX(1,$F39)))),2,0))</f>
        <v>0</v>
      </c>
      <c r="CF39" s="5" t="n">
        <f aca="false">IF(Kalender!CF39&lt;&gt;1,0,IF(AND($B39&gt;0,INDEX(Kalender!CF$68:CF$77,MAX(1,$B39))&gt;INDEX(Kalender!$B$68:$B$77,MAX(1,$B39))),1,0)+IF(OR(AND($C39&gt;0,INDEX(Kalender!CF$81:CF$110,MAX(1,$C39))&gt;INDEX(Kalender!$B$81:$B$110,MAX(1,$C39))),AND($D39&gt;0,INDEX(Kalender!CF$81:CF$110,MAX(1,$D39))&gt;INDEX(Kalender!$B$81:$B$110,MAX(1,$D39))),AND($E39&gt;0,INDEX(Kalender!CF$81:CF$110,MAX(1,$E39))&gt;INDEX(Kalender!$B$81:$B$110,MAX(1,$E39))),AND($F39&gt;0,INDEX(Kalender!CF$81:CF$110,MAX(1,$F39))&gt;INDEX(Kalender!$B$81:$B$110,MAX(1,$F39)))),2,0))</f>
        <v>0</v>
      </c>
      <c r="CG39" s="5" t="n">
        <f aca="false">IF(Kalender!CG39&lt;&gt;1,0,IF(AND($B39&gt;0,INDEX(Kalender!CG$68:CG$77,MAX(1,$B39))&gt;INDEX(Kalender!$B$68:$B$77,MAX(1,$B39))),1,0)+IF(OR(AND($C39&gt;0,INDEX(Kalender!CG$81:CG$110,MAX(1,$C39))&gt;INDEX(Kalender!$B$81:$B$110,MAX(1,$C39))),AND($D39&gt;0,INDEX(Kalender!CG$81:CG$110,MAX(1,$D39))&gt;INDEX(Kalender!$B$81:$B$110,MAX(1,$D39))),AND($E39&gt;0,INDEX(Kalender!CG$81:CG$110,MAX(1,$E39))&gt;INDEX(Kalender!$B$81:$B$110,MAX(1,$E39))),AND($F39&gt;0,INDEX(Kalender!CG$81:CG$110,MAX(1,$F39))&gt;INDEX(Kalender!$B$81:$B$110,MAX(1,$F39)))),2,0))</f>
        <v>0</v>
      </c>
      <c r="CH39" s="5" t="n">
        <f aca="false">IF(Kalender!CH39&lt;&gt;1,0,IF(AND($B39&gt;0,INDEX(Kalender!CH$68:CH$77,MAX(1,$B39))&gt;INDEX(Kalender!$B$68:$B$77,MAX(1,$B39))),1,0)+IF(OR(AND($C39&gt;0,INDEX(Kalender!CH$81:CH$110,MAX(1,$C39))&gt;INDEX(Kalender!$B$81:$B$110,MAX(1,$C39))),AND($D39&gt;0,INDEX(Kalender!CH$81:CH$110,MAX(1,$D39))&gt;INDEX(Kalender!$B$81:$B$110,MAX(1,$D39))),AND($E39&gt;0,INDEX(Kalender!CH$81:CH$110,MAX(1,$E39))&gt;INDEX(Kalender!$B$81:$B$110,MAX(1,$E39))),AND($F39&gt;0,INDEX(Kalender!CH$81:CH$110,MAX(1,$F39))&gt;INDEX(Kalender!$B$81:$B$110,MAX(1,$F39)))),2,0))</f>
        <v>0</v>
      </c>
      <c r="CI39" s="5" t="n">
        <f aca="false">IF(Kalender!CI39&lt;&gt;1,0,IF(AND($B39&gt;0,INDEX(Kalender!CI$68:CI$77,MAX(1,$B39))&gt;INDEX(Kalender!$B$68:$B$77,MAX(1,$B39))),1,0)+IF(OR(AND($C39&gt;0,INDEX(Kalender!CI$81:CI$110,MAX(1,$C39))&gt;INDEX(Kalender!$B$81:$B$110,MAX(1,$C39))),AND($D39&gt;0,INDEX(Kalender!CI$81:CI$110,MAX(1,$D39))&gt;INDEX(Kalender!$B$81:$B$110,MAX(1,$D39))),AND($E39&gt;0,INDEX(Kalender!CI$81:CI$110,MAX(1,$E39))&gt;INDEX(Kalender!$B$81:$B$110,MAX(1,$E39))),AND($F39&gt;0,INDEX(Kalender!CI$81:CI$110,MAX(1,$F39))&gt;INDEX(Kalender!$B$81:$B$110,MAX(1,$F39)))),2,0))</f>
        <v>0</v>
      </c>
      <c r="CJ39" s="5" t="n">
        <f aca="false">IF(Kalender!CJ39&lt;&gt;1,0,IF(AND($B39&gt;0,INDEX(Kalender!CJ$68:CJ$77,MAX(1,$B39))&gt;INDEX(Kalender!$B$68:$B$77,MAX(1,$B39))),1,0)+IF(OR(AND($C39&gt;0,INDEX(Kalender!CJ$81:CJ$110,MAX(1,$C39))&gt;INDEX(Kalender!$B$81:$B$110,MAX(1,$C39))),AND($D39&gt;0,INDEX(Kalender!CJ$81:CJ$110,MAX(1,$D39))&gt;INDEX(Kalender!$B$81:$B$110,MAX(1,$D39))),AND($E39&gt;0,INDEX(Kalender!CJ$81:CJ$110,MAX(1,$E39))&gt;INDEX(Kalender!$B$81:$B$110,MAX(1,$E39))),AND($F39&gt;0,INDEX(Kalender!CJ$81:CJ$110,MAX(1,$F39))&gt;INDEX(Kalender!$B$81:$B$110,MAX(1,$F39)))),2,0))</f>
        <v>0</v>
      </c>
      <c r="CK39" s="5" t="n">
        <f aca="false">IF(Kalender!CK39&lt;&gt;1,0,IF(AND($B39&gt;0,INDEX(Kalender!CK$68:CK$77,MAX(1,$B39))&gt;INDEX(Kalender!$B$68:$B$77,MAX(1,$B39))),1,0)+IF(OR(AND($C39&gt;0,INDEX(Kalender!CK$81:CK$110,MAX(1,$C39))&gt;INDEX(Kalender!$B$81:$B$110,MAX(1,$C39))),AND($D39&gt;0,INDEX(Kalender!CK$81:CK$110,MAX(1,$D39))&gt;INDEX(Kalender!$B$81:$B$110,MAX(1,$D39))),AND($E39&gt;0,INDEX(Kalender!CK$81:CK$110,MAX(1,$E39))&gt;INDEX(Kalender!$B$81:$B$110,MAX(1,$E39))),AND($F39&gt;0,INDEX(Kalender!CK$81:CK$110,MAX(1,$F39))&gt;INDEX(Kalender!$B$81:$B$110,MAX(1,$F39)))),2,0))</f>
        <v>0</v>
      </c>
      <c r="CL39" s="5" t="n">
        <f aca="false">IF(Kalender!CL39&lt;&gt;1,0,IF(AND($B39&gt;0,INDEX(Kalender!CL$68:CL$77,MAX(1,$B39))&gt;INDEX(Kalender!$B$68:$B$77,MAX(1,$B39))),1,0)+IF(OR(AND($C39&gt;0,INDEX(Kalender!CL$81:CL$110,MAX(1,$C39))&gt;INDEX(Kalender!$B$81:$B$110,MAX(1,$C39))),AND($D39&gt;0,INDEX(Kalender!CL$81:CL$110,MAX(1,$D39))&gt;INDEX(Kalender!$B$81:$B$110,MAX(1,$D39))),AND($E39&gt;0,INDEX(Kalender!CL$81:CL$110,MAX(1,$E39))&gt;INDEX(Kalender!$B$81:$B$110,MAX(1,$E39))),AND($F39&gt;0,INDEX(Kalender!CL$81:CL$110,MAX(1,$F39))&gt;INDEX(Kalender!$B$81:$B$110,MAX(1,$F39)))),2,0))</f>
        <v>0</v>
      </c>
      <c r="CM39" s="5" t="n">
        <f aca="false">IF(Kalender!CM39&lt;&gt;1,0,IF(AND($B39&gt;0,INDEX(Kalender!CM$68:CM$77,MAX(1,$B39))&gt;INDEX(Kalender!$B$68:$B$77,MAX(1,$B39))),1,0)+IF(OR(AND($C39&gt;0,INDEX(Kalender!CM$81:CM$110,MAX(1,$C39))&gt;INDEX(Kalender!$B$81:$B$110,MAX(1,$C39))),AND($D39&gt;0,INDEX(Kalender!CM$81:CM$110,MAX(1,$D39))&gt;INDEX(Kalender!$B$81:$B$110,MAX(1,$D39))),AND($E39&gt;0,INDEX(Kalender!CM$81:CM$110,MAX(1,$E39))&gt;INDEX(Kalender!$B$81:$B$110,MAX(1,$E39))),AND($F39&gt;0,INDEX(Kalender!CM$81:CM$110,MAX(1,$F39))&gt;INDEX(Kalender!$B$81:$B$110,MAX(1,$F39)))),2,0))</f>
        <v>0</v>
      </c>
      <c r="CN39" s="5" t="n">
        <f aca="false">IF(Kalender!CN39&lt;&gt;1,0,IF(AND($B39&gt;0,INDEX(Kalender!CN$68:CN$77,MAX(1,$B39))&gt;INDEX(Kalender!$B$68:$B$77,MAX(1,$B39))),1,0)+IF(OR(AND($C39&gt;0,INDEX(Kalender!CN$81:CN$110,MAX(1,$C39))&gt;INDEX(Kalender!$B$81:$B$110,MAX(1,$C39))),AND($D39&gt;0,INDEX(Kalender!CN$81:CN$110,MAX(1,$D39))&gt;INDEX(Kalender!$B$81:$B$110,MAX(1,$D39))),AND($E39&gt;0,INDEX(Kalender!CN$81:CN$110,MAX(1,$E39))&gt;INDEX(Kalender!$B$81:$B$110,MAX(1,$E39))),AND($F39&gt;0,INDEX(Kalender!CN$81:CN$110,MAX(1,$F39))&gt;INDEX(Kalender!$B$81:$B$110,MAX(1,$F39)))),2,0))</f>
        <v>0</v>
      </c>
      <c r="CO39" s="5" t="n">
        <f aca="false">IF(Kalender!CO39&lt;&gt;1,0,IF(AND($B39&gt;0,INDEX(Kalender!CO$68:CO$77,MAX(1,$B39))&gt;INDEX(Kalender!$B$68:$B$77,MAX(1,$B39))),1,0)+IF(OR(AND($C39&gt;0,INDEX(Kalender!CO$81:CO$110,MAX(1,$C39))&gt;INDEX(Kalender!$B$81:$B$110,MAX(1,$C39))),AND($D39&gt;0,INDEX(Kalender!CO$81:CO$110,MAX(1,$D39))&gt;INDEX(Kalender!$B$81:$B$110,MAX(1,$D39))),AND($E39&gt;0,INDEX(Kalender!CO$81:CO$110,MAX(1,$E39))&gt;INDEX(Kalender!$B$81:$B$110,MAX(1,$E39))),AND($F39&gt;0,INDEX(Kalender!CO$81:CO$110,MAX(1,$F39))&gt;INDEX(Kalender!$B$81:$B$110,MAX(1,$F39)))),2,0))</f>
        <v>0</v>
      </c>
      <c r="CP39" s="5" t="n">
        <f aca="false">IF(Kalender!CP39&lt;&gt;1,0,IF(AND($B39&gt;0,INDEX(Kalender!CP$68:CP$77,MAX(1,$B39))&gt;INDEX(Kalender!$B$68:$B$77,MAX(1,$B39))),1,0)+IF(OR(AND($C39&gt;0,INDEX(Kalender!CP$81:CP$110,MAX(1,$C39))&gt;INDEX(Kalender!$B$81:$B$110,MAX(1,$C39))),AND($D39&gt;0,INDEX(Kalender!CP$81:CP$110,MAX(1,$D39))&gt;INDEX(Kalender!$B$81:$B$110,MAX(1,$D39))),AND($E39&gt;0,INDEX(Kalender!CP$81:CP$110,MAX(1,$E39))&gt;INDEX(Kalender!$B$81:$B$110,MAX(1,$E39))),AND($F39&gt;0,INDEX(Kalender!CP$81:CP$110,MAX(1,$F39))&gt;INDEX(Kalender!$B$81:$B$110,MAX(1,$F39)))),2,0))</f>
        <v>0</v>
      </c>
      <c r="CQ39" s="5" t="n">
        <f aca="false">IF(Kalender!CQ39&lt;&gt;1,0,IF(AND($B39&gt;0,INDEX(Kalender!CQ$68:CQ$77,MAX(1,$B39))&gt;INDEX(Kalender!$B$68:$B$77,MAX(1,$B39))),1,0)+IF(OR(AND($C39&gt;0,INDEX(Kalender!CQ$81:CQ$110,MAX(1,$C39))&gt;INDEX(Kalender!$B$81:$B$110,MAX(1,$C39))),AND($D39&gt;0,INDEX(Kalender!CQ$81:CQ$110,MAX(1,$D39))&gt;INDEX(Kalender!$B$81:$B$110,MAX(1,$D39))),AND($E39&gt;0,INDEX(Kalender!CQ$81:CQ$110,MAX(1,$E39))&gt;INDEX(Kalender!$B$81:$B$110,MAX(1,$E39))),AND($F39&gt;0,INDEX(Kalender!CQ$81:CQ$110,MAX(1,$F39))&gt;INDEX(Kalender!$B$81:$B$110,MAX(1,$F39)))),2,0))</f>
        <v>0</v>
      </c>
      <c r="CR39" s="5" t="n">
        <f aca="false">IF(Kalender!CR39&lt;&gt;1,0,IF(AND($B39&gt;0,INDEX(Kalender!CR$68:CR$77,MAX(1,$B39))&gt;INDEX(Kalender!$B$68:$B$77,MAX(1,$B39))),1,0)+IF(OR(AND($C39&gt;0,INDEX(Kalender!CR$81:CR$110,MAX(1,$C39))&gt;INDEX(Kalender!$B$81:$B$110,MAX(1,$C39))),AND($D39&gt;0,INDEX(Kalender!CR$81:CR$110,MAX(1,$D39))&gt;INDEX(Kalender!$B$81:$B$110,MAX(1,$D39))),AND($E39&gt;0,INDEX(Kalender!CR$81:CR$110,MAX(1,$E39))&gt;INDEX(Kalender!$B$81:$B$110,MAX(1,$E39))),AND($F39&gt;0,INDEX(Kalender!CR$81:CR$110,MAX(1,$F39))&gt;INDEX(Kalender!$B$81:$B$110,MAX(1,$F39)))),2,0))</f>
        <v>0</v>
      </c>
      <c r="CS39" s="5" t="n">
        <f aca="false">IF(Kalender!CS39&lt;&gt;1,0,IF(AND($B39&gt;0,INDEX(Kalender!CS$68:CS$77,MAX(1,$B39))&gt;INDEX(Kalender!$B$68:$B$77,MAX(1,$B39))),1,0)+IF(OR(AND($C39&gt;0,INDEX(Kalender!CS$81:CS$110,MAX(1,$C39))&gt;INDEX(Kalender!$B$81:$B$110,MAX(1,$C39))),AND($D39&gt;0,INDEX(Kalender!CS$81:CS$110,MAX(1,$D39))&gt;INDEX(Kalender!$B$81:$B$110,MAX(1,$D39))),AND($E39&gt;0,INDEX(Kalender!CS$81:CS$110,MAX(1,$E39))&gt;INDEX(Kalender!$B$81:$B$110,MAX(1,$E39))),AND($F39&gt;0,INDEX(Kalender!CS$81:CS$110,MAX(1,$F39))&gt;INDEX(Kalender!$B$81:$B$110,MAX(1,$F39)))),2,0))</f>
        <v>0</v>
      </c>
      <c r="CT39" s="5" t="n">
        <f aca="false">IF(Kalender!CT39&lt;&gt;1,0,IF(AND($B39&gt;0,INDEX(Kalender!CT$68:CT$77,MAX(1,$B39))&gt;INDEX(Kalender!$B$68:$B$77,MAX(1,$B39))),1,0)+IF(OR(AND($C39&gt;0,INDEX(Kalender!CT$81:CT$110,MAX(1,$C39))&gt;INDEX(Kalender!$B$81:$B$110,MAX(1,$C39))),AND($D39&gt;0,INDEX(Kalender!CT$81:CT$110,MAX(1,$D39))&gt;INDEX(Kalender!$B$81:$B$110,MAX(1,$D39))),AND($E39&gt;0,INDEX(Kalender!CT$81:CT$110,MAX(1,$E39))&gt;INDEX(Kalender!$B$81:$B$110,MAX(1,$E39))),AND($F39&gt;0,INDEX(Kalender!CT$81:CT$110,MAX(1,$F39))&gt;INDEX(Kalender!$B$81:$B$110,MAX(1,$F39)))),2,0))</f>
        <v>0</v>
      </c>
      <c r="CU39" s="5" t="n">
        <f aca="false">IF(Kalender!CU39&lt;&gt;1,0,IF(AND($B39&gt;0,INDEX(Kalender!CU$68:CU$77,MAX(1,$B39))&gt;INDEX(Kalender!$B$68:$B$77,MAX(1,$B39))),1,0)+IF(OR(AND($C39&gt;0,INDEX(Kalender!CU$81:CU$110,MAX(1,$C39))&gt;INDEX(Kalender!$B$81:$B$110,MAX(1,$C39))),AND($D39&gt;0,INDEX(Kalender!CU$81:CU$110,MAX(1,$D39))&gt;INDEX(Kalender!$B$81:$B$110,MAX(1,$D39))),AND($E39&gt;0,INDEX(Kalender!CU$81:CU$110,MAX(1,$E39))&gt;INDEX(Kalender!$B$81:$B$110,MAX(1,$E39))),AND($F39&gt;0,INDEX(Kalender!CU$81:CU$110,MAX(1,$F39))&gt;INDEX(Kalender!$B$81:$B$110,MAX(1,$F39)))),2,0))</f>
        <v>0</v>
      </c>
      <c r="CV39" s="5" t="n">
        <f aca="false">IF(Kalender!CV39&lt;&gt;1,0,IF(AND($B39&gt;0,INDEX(Kalender!CV$68:CV$77,MAX(1,$B39))&gt;INDEX(Kalender!$B$68:$B$77,MAX(1,$B39))),1,0)+IF(OR(AND($C39&gt;0,INDEX(Kalender!CV$81:CV$110,MAX(1,$C39))&gt;INDEX(Kalender!$B$81:$B$110,MAX(1,$C39))),AND($D39&gt;0,INDEX(Kalender!CV$81:CV$110,MAX(1,$D39))&gt;INDEX(Kalender!$B$81:$B$110,MAX(1,$D39))),AND($E39&gt;0,INDEX(Kalender!CV$81:CV$110,MAX(1,$E39))&gt;INDEX(Kalender!$B$81:$B$110,MAX(1,$E39))),AND($F39&gt;0,INDEX(Kalender!CV$81:CV$110,MAX(1,$F39))&gt;INDEX(Kalender!$B$81:$B$110,MAX(1,$F39)))),2,0))</f>
        <v>0</v>
      </c>
      <c r="CW39" s="5" t="n">
        <f aca="false">IF(Kalender!CW39&lt;&gt;1,0,IF(AND($B39&gt;0,INDEX(Kalender!CW$68:CW$77,MAX(1,$B39))&gt;INDEX(Kalender!$B$68:$B$77,MAX(1,$B39))),1,0)+IF(OR(AND($C39&gt;0,INDEX(Kalender!CW$81:CW$110,MAX(1,$C39))&gt;INDEX(Kalender!$B$81:$B$110,MAX(1,$C39))),AND($D39&gt;0,INDEX(Kalender!CW$81:CW$110,MAX(1,$D39))&gt;INDEX(Kalender!$B$81:$B$110,MAX(1,$D39))),AND($E39&gt;0,INDEX(Kalender!CW$81:CW$110,MAX(1,$E39))&gt;INDEX(Kalender!$B$81:$B$110,MAX(1,$E39))),AND($F39&gt;0,INDEX(Kalender!CW$81:CW$110,MAX(1,$F39))&gt;INDEX(Kalender!$B$81:$B$110,MAX(1,$F39)))),2,0))</f>
        <v>0</v>
      </c>
      <c r="CX39" s="5" t="n">
        <f aca="false">IF(Kalender!CX39&lt;&gt;1,0,IF(AND($B39&gt;0,INDEX(Kalender!CX$68:CX$77,MAX(1,$B39))&gt;INDEX(Kalender!$B$68:$B$77,MAX(1,$B39))),1,0)+IF(OR(AND($C39&gt;0,INDEX(Kalender!CX$81:CX$110,MAX(1,$C39))&gt;INDEX(Kalender!$B$81:$B$110,MAX(1,$C39))),AND($D39&gt;0,INDEX(Kalender!CX$81:CX$110,MAX(1,$D39))&gt;INDEX(Kalender!$B$81:$B$110,MAX(1,$D39))),AND($E39&gt;0,INDEX(Kalender!CX$81:CX$110,MAX(1,$E39))&gt;INDEX(Kalender!$B$81:$B$110,MAX(1,$E39))),AND($F39&gt;0,INDEX(Kalender!CX$81:CX$110,MAX(1,$F39))&gt;INDEX(Kalender!$B$81:$B$110,MAX(1,$F39)))),2,0))</f>
        <v>0</v>
      </c>
      <c r="CY39" s="5" t="n">
        <f aca="false">IF(Kalender!CY39&lt;&gt;1,0,IF(AND($B39&gt;0,INDEX(Kalender!CY$68:CY$77,MAX(1,$B39))&gt;INDEX(Kalender!$B$68:$B$77,MAX(1,$B39))),1,0)+IF(OR(AND($C39&gt;0,INDEX(Kalender!CY$81:CY$110,MAX(1,$C39))&gt;INDEX(Kalender!$B$81:$B$110,MAX(1,$C39))),AND($D39&gt;0,INDEX(Kalender!CY$81:CY$110,MAX(1,$D39))&gt;INDEX(Kalender!$B$81:$B$110,MAX(1,$D39))),AND($E39&gt;0,INDEX(Kalender!CY$81:CY$110,MAX(1,$E39))&gt;INDEX(Kalender!$B$81:$B$110,MAX(1,$E39))),AND($F39&gt;0,INDEX(Kalender!CY$81:CY$110,MAX(1,$F39))&gt;INDEX(Kalender!$B$81:$B$110,MAX(1,$F39)))),2,0))</f>
        <v>0</v>
      </c>
      <c r="CZ39" s="5" t="n">
        <f aca="false">IF(Kalender!CZ39&lt;&gt;1,0,IF(AND($B39&gt;0,INDEX(Kalender!CZ$68:CZ$77,MAX(1,$B39))&gt;INDEX(Kalender!$B$68:$B$77,MAX(1,$B39))),1,0)+IF(OR(AND($C39&gt;0,INDEX(Kalender!CZ$81:CZ$110,MAX(1,$C39))&gt;INDEX(Kalender!$B$81:$B$110,MAX(1,$C39))),AND($D39&gt;0,INDEX(Kalender!CZ$81:CZ$110,MAX(1,$D39))&gt;INDEX(Kalender!$B$81:$B$110,MAX(1,$D39))),AND($E39&gt;0,INDEX(Kalender!CZ$81:CZ$110,MAX(1,$E39))&gt;INDEX(Kalender!$B$81:$B$110,MAX(1,$E39))),AND($F39&gt;0,INDEX(Kalender!CZ$81:CZ$110,MAX(1,$F39))&gt;INDEX(Kalender!$B$81:$B$110,MAX(1,$F39)))),2,0))</f>
        <v>0</v>
      </c>
      <c r="DA39" s="5" t="n">
        <f aca="false">IF(Kalender!DA39&lt;&gt;1,0,IF(AND($B39&gt;0,INDEX(Kalender!DA$68:DA$77,MAX(1,$B39))&gt;INDEX(Kalender!$B$68:$B$77,MAX(1,$B39))),1,0)+IF(OR(AND($C39&gt;0,INDEX(Kalender!DA$81:DA$110,MAX(1,$C39))&gt;INDEX(Kalender!$B$81:$B$110,MAX(1,$C39))),AND($D39&gt;0,INDEX(Kalender!DA$81:DA$110,MAX(1,$D39))&gt;INDEX(Kalender!$B$81:$B$110,MAX(1,$D39))),AND($E39&gt;0,INDEX(Kalender!DA$81:DA$110,MAX(1,$E39))&gt;INDEX(Kalender!$B$81:$B$110,MAX(1,$E39))),AND($F39&gt;0,INDEX(Kalender!DA$81:DA$110,MAX(1,$F39))&gt;INDEX(Kalender!$B$81:$B$110,MAX(1,$F39)))),2,0))</f>
        <v>0</v>
      </c>
      <c r="DB39" s="5" t="n">
        <f aca="false">IF(Kalender!DB39&lt;&gt;1,0,IF(AND($B39&gt;0,INDEX(Kalender!DB$68:DB$77,MAX(1,$B39))&gt;INDEX(Kalender!$B$68:$B$77,MAX(1,$B39))),1,0)+IF(OR(AND($C39&gt;0,INDEX(Kalender!DB$81:DB$110,MAX(1,$C39))&gt;INDEX(Kalender!$B$81:$B$110,MAX(1,$C39))),AND($D39&gt;0,INDEX(Kalender!DB$81:DB$110,MAX(1,$D39))&gt;INDEX(Kalender!$B$81:$B$110,MAX(1,$D39))),AND($E39&gt;0,INDEX(Kalender!DB$81:DB$110,MAX(1,$E39))&gt;INDEX(Kalender!$B$81:$B$110,MAX(1,$E39))),AND($F39&gt;0,INDEX(Kalender!DB$81:DB$110,MAX(1,$F39))&gt;INDEX(Kalender!$B$81:$B$110,MAX(1,$F39)))),2,0))</f>
        <v>0</v>
      </c>
      <c r="DC39" s="5" t="n">
        <f aca="false">IF(Kalender!DC39&lt;&gt;1,0,IF(AND($B39&gt;0,INDEX(Kalender!DC$68:DC$77,MAX(1,$B39))&gt;INDEX(Kalender!$B$68:$B$77,MAX(1,$B39))),1,0)+IF(OR(AND($C39&gt;0,INDEX(Kalender!DC$81:DC$110,MAX(1,$C39))&gt;INDEX(Kalender!$B$81:$B$110,MAX(1,$C39))),AND($D39&gt;0,INDEX(Kalender!DC$81:DC$110,MAX(1,$D39))&gt;INDEX(Kalender!$B$81:$B$110,MAX(1,$D39))),AND($E39&gt;0,INDEX(Kalender!DC$81:DC$110,MAX(1,$E39))&gt;INDEX(Kalender!$B$81:$B$110,MAX(1,$E39))),AND($F39&gt;0,INDEX(Kalender!DC$81:DC$110,MAX(1,$F39))&gt;INDEX(Kalender!$B$81:$B$110,MAX(1,$F39)))),2,0))</f>
        <v>0</v>
      </c>
      <c r="DD39" s="5" t="n">
        <f aca="false">IF(Kalender!DD39&lt;&gt;1,0,IF(AND($B39&gt;0,INDEX(Kalender!DD$68:DD$77,MAX(1,$B39))&gt;INDEX(Kalender!$B$68:$B$77,MAX(1,$B39))),1,0)+IF(OR(AND($C39&gt;0,INDEX(Kalender!DD$81:DD$110,MAX(1,$C39))&gt;INDEX(Kalender!$B$81:$B$110,MAX(1,$C39))),AND($D39&gt;0,INDEX(Kalender!DD$81:DD$110,MAX(1,$D39))&gt;INDEX(Kalender!$B$81:$B$110,MAX(1,$D39))),AND($E39&gt;0,INDEX(Kalender!DD$81:DD$110,MAX(1,$E39))&gt;INDEX(Kalender!$B$81:$B$110,MAX(1,$E39))),AND($F39&gt;0,INDEX(Kalender!DD$81:DD$110,MAX(1,$F39))&gt;INDEX(Kalender!$B$81:$B$110,MAX(1,$F39)))),2,0))</f>
        <v>0</v>
      </c>
      <c r="DE39" s="5" t="n">
        <f aca="false">IF(Kalender!DE39&lt;&gt;1,0,IF(AND($B39&gt;0,INDEX(Kalender!DE$68:DE$77,MAX(1,$B39))&gt;INDEX(Kalender!$B$68:$B$77,MAX(1,$B39))),1,0)+IF(OR(AND($C39&gt;0,INDEX(Kalender!DE$81:DE$110,MAX(1,$C39))&gt;INDEX(Kalender!$B$81:$B$110,MAX(1,$C39))),AND($D39&gt;0,INDEX(Kalender!DE$81:DE$110,MAX(1,$D39))&gt;INDEX(Kalender!$B$81:$B$110,MAX(1,$D39))),AND($E39&gt;0,INDEX(Kalender!DE$81:DE$110,MAX(1,$E39))&gt;INDEX(Kalender!$B$81:$B$110,MAX(1,$E39))),AND($F39&gt;0,INDEX(Kalender!DE$81:DE$110,MAX(1,$F39))&gt;INDEX(Kalender!$B$81:$B$110,MAX(1,$F39)))),2,0))</f>
        <v>0</v>
      </c>
      <c r="DF39" s="5" t="n">
        <f aca="false">IF(Kalender!DF39&lt;&gt;1,0,IF(AND($B39&gt;0,INDEX(Kalender!DF$68:DF$77,MAX(1,$B39))&gt;INDEX(Kalender!$B$68:$B$77,MAX(1,$B39))),1,0)+IF(OR(AND($C39&gt;0,INDEX(Kalender!DF$81:DF$110,MAX(1,$C39))&gt;INDEX(Kalender!$B$81:$B$110,MAX(1,$C39))),AND($D39&gt;0,INDEX(Kalender!DF$81:DF$110,MAX(1,$D39))&gt;INDEX(Kalender!$B$81:$B$110,MAX(1,$D39))),AND($E39&gt;0,INDEX(Kalender!DF$81:DF$110,MAX(1,$E39))&gt;INDEX(Kalender!$B$81:$B$110,MAX(1,$E39))),AND($F39&gt;0,INDEX(Kalender!DF$81:DF$110,MAX(1,$F39))&gt;INDEX(Kalender!$B$81:$B$110,MAX(1,$F39)))),2,0))</f>
        <v>0</v>
      </c>
      <c r="DG39" s="5" t="n">
        <f aca="false">IF(Kalender!DG39&lt;&gt;1,0,IF(AND($B39&gt;0,INDEX(Kalender!DG$68:DG$77,MAX(1,$B39))&gt;INDEX(Kalender!$B$68:$B$77,MAX(1,$B39))),1,0)+IF(OR(AND($C39&gt;0,INDEX(Kalender!DG$81:DG$110,MAX(1,$C39))&gt;INDEX(Kalender!$B$81:$B$110,MAX(1,$C39))),AND($D39&gt;0,INDEX(Kalender!DG$81:DG$110,MAX(1,$D39))&gt;INDEX(Kalender!$B$81:$B$110,MAX(1,$D39))),AND($E39&gt;0,INDEX(Kalender!DG$81:DG$110,MAX(1,$E39))&gt;INDEX(Kalender!$B$81:$B$110,MAX(1,$E39))),AND($F39&gt;0,INDEX(Kalender!DG$81:DG$110,MAX(1,$F39))&gt;INDEX(Kalender!$B$81:$B$110,MAX(1,$F39)))),2,0))</f>
        <v>0</v>
      </c>
      <c r="DH39" s="5" t="n">
        <f aca="false">IF(Kalender!DH39&lt;&gt;1,0,IF(AND($B39&gt;0,INDEX(Kalender!DH$68:DH$77,MAX(1,$B39))&gt;INDEX(Kalender!$B$68:$B$77,MAX(1,$B39))),1,0)+IF(OR(AND($C39&gt;0,INDEX(Kalender!DH$81:DH$110,MAX(1,$C39))&gt;INDEX(Kalender!$B$81:$B$110,MAX(1,$C39))),AND($D39&gt;0,INDEX(Kalender!DH$81:DH$110,MAX(1,$D39))&gt;INDEX(Kalender!$B$81:$B$110,MAX(1,$D39))),AND($E39&gt;0,INDEX(Kalender!DH$81:DH$110,MAX(1,$E39))&gt;INDEX(Kalender!$B$81:$B$110,MAX(1,$E39))),AND($F39&gt;0,INDEX(Kalender!DH$81:DH$110,MAX(1,$F39))&gt;INDEX(Kalender!$B$81:$B$110,MAX(1,$F39)))),2,0))</f>
        <v>0</v>
      </c>
      <c r="DI39" s="5" t="n">
        <f aca="false">IF(Kalender!DI39&lt;&gt;1,0,IF(AND($B39&gt;0,INDEX(Kalender!DI$68:DI$77,MAX(1,$B39))&gt;INDEX(Kalender!$B$68:$B$77,MAX(1,$B39))),1,0)+IF(OR(AND($C39&gt;0,INDEX(Kalender!DI$81:DI$110,MAX(1,$C39))&gt;INDEX(Kalender!$B$81:$B$110,MAX(1,$C39))),AND($D39&gt;0,INDEX(Kalender!DI$81:DI$110,MAX(1,$D39))&gt;INDEX(Kalender!$B$81:$B$110,MAX(1,$D39))),AND($E39&gt;0,INDEX(Kalender!DI$81:DI$110,MAX(1,$E39))&gt;INDEX(Kalender!$B$81:$B$110,MAX(1,$E39))),AND($F39&gt;0,INDEX(Kalender!DI$81:DI$110,MAX(1,$F39))&gt;INDEX(Kalender!$B$81:$B$110,MAX(1,$F39)))),2,0))</f>
        <v>0</v>
      </c>
      <c r="DJ39" s="5" t="n">
        <f aca="false">IF(Kalender!DJ39&lt;&gt;1,0,IF(AND($B39&gt;0,INDEX(Kalender!DJ$68:DJ$77,MAX(1,$B39))&gt;INDEX(Kalender!$B$68:$B$77,MAX(1,$B39))),1,0)+IF(OR(AND($C39&gt;0,INDEX(Kalender!DJ$81:DJ$110,MAX(1,$C39))&gt;INDEX(Kalender!$B$81:$B$110,MAX(1,$C39))),AND($D39&gt;0,INDEX(Kalender!DJ$81:DJ$110,MAX(1,$D39))&gt;INDEX(Kalender!$B$81:$B$110,MAX(1,$D39))),AND($E39&gt;0,INDEX(Kalender!DJ$81:DJ$110,MAX(1,$E39))&gt;INDEX(Kalender!$B$81:$B$110,MAX(1,$E39))),AND($F39&gt;0,INDEX(Kalender!DJ$81:DJ$110,MAX(1,$F39))&gt;INDEX(Kalender!$B$81:$B$110,MAX(1,$F39)))),2,0))</f>
        <v>0</v>
      </c>
      <c r="DK39" s="5" t="n">
        <f aca="false">IF(Kalender!DK39&lt;&gt;1,0,IF(AND($B39&gt;0,INDEX(Kalender!DK$68:DK$77,MAX(1,$B39))&gt;INDEX(Kalender!$B$68:$B$77,MAX(1,$B39))),1,0)+IF(OR(AND($C39&gt;0,INDEX(Kalender!DK$81:DK$110,MAX(1,$C39))&gt;INDEX(Kalender!$B$81:$B$110,MAX(1,$C39))),AND($D39&gt;0,INDEX(Kalender!DK$81:DK$110,MAX(1,$D39))&gt;INDEX(Kalender!$B$81:$B$110,MAX(1,$D39))),AND($E39&gt;0,INDEX(Kalender!DK$81:DK$110,MAX(1,$E39))&gt;INDEX(Kalender!$B$81:$B$110,MAX(1,$E39))),AND($F39&gt;0,INDEX(Kalender!DK$81:DK$110,MAX(1,$F39))&gt;INDEX(Kalender!$B$81:$B$110,MAX(1,$F39)))),2,0))</f>
        <v>0</v>
      </c>
      <c r="DL39" s="5" t="n">
        <f aca="false">IF(Kalender!DL39&lt;&gt;1,0,IF(AND($B39&gt;0,INDEX(Kalender!DL$68:DL$77,MAX(1,$B39))&gt;INDEX(Kalender!$B$68:$B$77,MAX(1,$B39))),1,0)+IF(OR(AND($C39&gt;0,INDEX(Kalender!DL$81:DL$110,MAX(1,$C39))&gt;INDEX(Kalender!$B$81:$B$110,MAX(1,$C39))),AND($D39&gt;0,INDEX(Kalender!DL$81:DL$110,MAX(1,$D39))&gt;INDEX(Kalender!$B$81:$B$110,MAX(1,$D39))),AND($E39&gt;0,INDEX(Kalender!DL$81:DL$110,MAX(1,$E39))&gt;INDEX(Kalender!$B$81:$B$110,MAX(1,$E39))),AND($F39&gt;0,INDEX(Kalender!DL$81:DL$110,MAX(1,$F39))&gt;INDEX(Kalender!$B$81:$B$110,MAX(1,$F39)))),2,0))</f>
        <v>0</v>
      </c>
      <c r="DM39" s="5" t="n">
        <f aca="false">IF(Kalender!DM39&lt;&gt;1,0,IF(AND($B39&gt;0,INDEX(Kalender!DM$68:DM$77,MAX(1,$B39))&gt;INDEX(Kalender!$B$68:$B$77,MAX(1,$B39))),1,0)+IF(OR(AND($C39&gt;0,INDEX(Kalender!DM$81:DM$110,MAX(1,$C39))&gt;INDEX(Kalender!$B$81:$B$110,MAX(1,$C39))),AND($D39&gt;0,INDEX(Kalender!DM$81:DM$110,MAX(1,$D39))&gt;INDEX(Kalender!$B$81:$B$110,MAX(1,$D39))),AND($E39&gt;0,INDEX(Kalender!DM$81:DM$110,MAX(1,$E39))&gt;INDEX(Kalender!$B$81:$B$110,MAX(1,$E39))),AND($F39&gt;0,INDEX(Kalender!DM$81:DM$110,MAX(1,$F39))&gt;INDEX(Kalender!$B$81:$B$110,MAX(1,$F39)))),2,0))</f>
        <v>0</v>
      </c>
      <c r="DN39" s="5" t="n">
        <f aca="false">IF(Kalender!DN39&lt;&gt;1,0,IF(AND($B39&gt;0,INDEX(Kalender!DN$68:DN$77,MAX(1,$B39))&gt;INDEX(Kalender!$B$68:$B$77,MAX(1,$B39))),1,0)+IF(OR(AND($C39&gt;0,INDEX(Kalender!DN$81:DN$110,MAX(1,$C39))&gt;INDEX(Kalender!$B$81:$B$110,MAX(1,$C39))),AND($D39&gt;0,INDEX(Kalender!DN$81:DN$110,MAX(1,$D39))&gt;INDEX(Kalender!$B$81:$B$110,MAX(1,$D39))),AND($E39&gt;0,INDEX(Kalender!DN$81:DN$110,MAX(1,$E39))&gt;INDEX(Kalender!$B$81:$B$110,MAX(1,$E39))),AND($F39&gt;0,INDEX(Kalender!DN$81:DN$110,MAX(1,$F39))&gt;INDEX(Kalender!$B$81:$B$110,MAX(1,$F39)))),2,0))</f>
        <v>0</v>
      </c>
      <c r="DO39" s="5" t="n">
        <f aca="false">IF(Kalender!DO39&lt;&gt;1,0,IF(AND($B39&gt;0,INDEX(Kalender!DO$68:DO$77,MAX(1,$B39))&gt;INDEX(Kalender!$B$68:$B$77,MAX(1,$B39))),1,0)+IF(OR(AND($C39&gt;0,INDEX(Kalender!DO$81:DO$110,MAX(1,$C39))&gt;INDEX(Kalender!$B$81:$B$110,MAX(1,$C39))),AND($D39&gt;0,INDEX(Kalender!DO$81:DO$110,MAX(1,$D39))&gt;INDEX(Kalender!$B$81:$B$110,MAX(1,$D39))),AND($E39&gt;0,INDEX(Kalender!DO$81:DO$110,MAX(1,$E39))&gt;INDEX(Kalender!$B$81:$B$110,MAX(1,$E39))),AND($F39&gt;0,INDEX(Kalender!DO$81:DO$110,MAX(1,$F39))&gt;INDEX(Kalender!$B$81:$B$110,MAX(1,$F39)))),2,0))</f>
        <v>0</v>
      </c>
      <c r="DP39" s="5" t="n">
        <f aca="false">IF(Kalender!DP39&lt;&gt;1,0,IF(AND($B39&gt;0,INDEX(Kalender!DP$68:DP$77,MAX(1,$B39))&gt;INDEX(Kalender!$B$68:$B$77,MAX(1,$B39))),1,0)+IF(OR(AND($C39&gt;0,INDEX(Kalender!DP$81:DP$110,MAX(1,$C39))&gt;INDEX(Kalender!$B$81:$B$110,MAX(1,$C39))),AND($D39&gt;0,INDEX(Kalender!DP$81:DP$110,MAX(1,$D39))&gt;INDEX(Kalender!$B$81:$B$110,MAX(1,$D39))),AND($E39&gt;0,INDEX(Kalender!DP$81:DP$110,MAX(1,$E39))&gt;INDEX(Kalender!$B$81:$B$110,MAX(1,$E39))),AND($F39&gt;0,INDEX(Kalender!DP$81:DP$110,MAX(1,$F39))&gt;INDEX(Kalender!$B$81:$B$110,MAX(1,$F39)))),2,0))</f>
        <v>0</v>
      </c>
      <c r="DQ39" s="5" t="n">
        <f aca="false">IF(Kalender!DQ39&lt;&gt;1,0,IF(AND($B39&gt;0,INDEX(Kalender!DQ$68:DQ$77,MAX(1,$B39))&gt;INDEX(Kalender!$B$68:$B$77,MAX(1,$B39))),1,0)+IF(OR(AND($C39&gt;0,INDEX(Kalender!DQ$81:DQ$110,MAX(1,$C39))&gt;INDEX(Kalender!$B$81:$B$110,MAX(1,$C39))),AND($D39&gt;0,INDEX(Kalender!DQ$81:DQ$110,MAX(1,$D39))&gt;INDEX(Kalender!$B$81:$B$110,MAX(1,$D39))),AND($E39&gt;0,INDEX(Kalender!DQ$81:DQ$110,MAX(1,$E39))&gt;INDEX(Kalender!$B$81:$B$110,MAX(1,$E39))),AND($F39&gt;0,INDEX(Kalender!DQ$81:DQ$110,MAX(1,$F39))&gt;INDEX(Kalender!$B$81:$B$110,MAX(1,$F39)))),2,0))</f>
        <v>0</v>
      </c>
      <c r="DR39" s="5" t="n">
        <f aca="false">IF(Kalender!DR39&lt;&gt;1,0,IF(AND($B39&gt;0,INDEX(Kalender!DR$68:DR$77,MAX(1,$B39))&gt;INDEX(Kalender!$B$68:$B$77,MAX(1,$B39))),1,0)+IF(OR(AND($C39&gt;0,INDEX(Kalender!DR$81:DR$110,MAX(1,$C39))&gt;INDEX(Kalender!$B$81:$B$110,MAX(1,$C39))),AND($D39&gt;0,INDEX(Kalender!DR$81:DR$110,MAX(1,$D39))&gt;INDEX(Kalender!$B$81:$B$110,MAX(1,$D39))),AND($E39&gt;0,INDEX(Kalender!DR$81:DR$110,MAX(1,$E39))&gt;INDEX(Kalender!$B$81:$B$110,MAX(1,$E39))),AND($F39&gt;0,INDEX(Kalender!DR$81:DR$110,MAX(1,$F39))&gt;INDEX(Kalender!$B$81:$B$110,MAX(1,$F39)))),2,0))</f>
        <v>0</v>
      </c>
      <c r="DS39" s="5" t="n">
        <f aca="false">IF(Kalender!DS39&lt;&gt;1,0,IF(AND($B39&gt;0,INDEX(Kalender!DS$68:DS$77,MAX(1,$B39))&gt;INDEX(Kalender!$B$68:$B$77,MAX(1,$B39))),1,0)+IF(OR(AND($C39&gt;0,INDEX(Kalender!DS$81:DS$110,MAX(1,$C39))&gt;INDEX(Kalender!$B$81:$B$110,MAX(1,$C39))),AND($D39&gt;0,INDEX(Kalender!DS$81:DS$110,MAX(1,$D39))&gt;INDEX(Kalender!$B$81:$B$110,MAX(1,$D39))),AND($E39&gt;0,INDEX(Kalender!DS$81:DS$110,MAX(1,$E39))&gt;INDEX(Kalender!$B$81:$B$110,MAX(1,$E39))),AND($F39&gt;0,INDEX(Kalender!DS$81:DS$110,MAX(1,$F39))&gt;INDEX(Kalender!$B$81:$B$110,MAX(1,$F39)))),2,0))</f>
        <v>0</v>
      </c>
      <c r="DT39" s="5" t="n">
        <f aca="false">IF(Kalender!DT39&lt;&gt;1,0,IF(AND($B39&gt;0,INDEX(Kalender!DT$68:DT$77,MAX(1,$B39))&gt;INDEX(Kalender!$B$68:$B$77,MAX(1,$B39))),1,0)+IF(OR(AND($C39&gt;0,INDEX(Kalender!DT$81:DT$110,MAX(1,$C39))&gt;INDEX(Kalender!$B$81:$B$110,MAX(1,$C39))),AND($D39&gt;0,INDEX(Kalender!DT$81:DT$110,MAX(1,$D39))&gt;INDEX(Kalender!$B$81:$B$110,MAX(1,$D39))),AND($E39&gt;0,INDEX(Kalender!DT$81:DT$110,MAX(1,$E39))&gt;INDEX(Kalender!$B$81:$B$110,MAX(1,$E39))),AND($F39&gt;0,INDEX(Kalender!DT$81:DT$110,MAX(1,$F39))&gt;INDEX(Kalender!$B$81:$B$110,MAX(1,$F39)))),2,0))</f>
        <v>0</v>
      </c>
      <c r="DU39" s="5" t="n">
        <f aca="false">IF(Kalender!DU39&lt;&gt;1,0,IF(AND($B39&gt;0,INDEX(Kalender!DU$68:DU$77,MAX(1,$B39))&gt;INDEX(Kalender!$B$68:$B$77,MAX(1,$B39))),1,0)+IF(OR(AND($C39&gt;0,INDEX(Kalender!DU$81:DU$110,MAX(1,$C39))&gt;INDEX(Kalender!$B$81:$B$110,MAX(1,$C39))),AND($D39&gt;0,INDEX(Kalender!DU$81:DU$110,MAX(1,$D39))&gt;INDEX(Kalender!$B$81:$B$110,MAX(1,$D39))),AND($E39&gt;0,INDEX(Kalender!DU$81:DU$110,MAX(1,$E39))&gt;INDEX(Kalender!$B$81:$B$110,MAX(1,$E39))),AND($F39&gt;0,INDEX(Kalender!DU$81:DU$110,MAX(1,$F39))&gt;INDEX(Kalender!$B$81:$B$110,MAX(1,$F39)))),2,0))</f>
        <v>0</v>
      </c>
      <c r="DV39" s="5" t="n">
        <f aca="false">IF(Kalender!DV39&lt;&gt;1,0,IF(AND($B39&gt;0,INDEX(Kalender!DV$68:DV$77,MAX(1,$B39))&gt;INDEX(Kalender!$B$68:$B$77,MAX(1,$B39))),1,0)+IF(OR(AND($C39&gt;0,INDEX(Kalender!DV$81:DV$110,MAX(1,$C39))&gt;INDEX(Kalender!$B$81:$B$110,MAX(1,$C39))),AND($D39&gt;0,INDEX(Kalender!DV$81:DV$110,MAX(1,$D39))&gt;INDEX(Kalender!$B$81:$B$110,MAX(1,$D39))),AND($E39&gt;0,INDEX(Kalender!DV$81:DV$110,MAX(1,$E39))&gt;INDEX(Kalender!$B$81:$B$110,MAX(1,$E39))),AND($F39&gt;0,INDEX(Kalender!DV$81:DV$110,MAX(1,$F39))&gt;INDEX(Kalender!$B$81:$B$110,MAX(1,$F39)))),2,0))</f>
        <v>0</v>
      </c>
      <c r="DW39" s="5" t="n">
        <f aca="false">IF(Kalender!DW39&lt;&gt;1,0,IF(AND($B39&gt;0,INDEX(Kalender!DW$68:DW$77,MAX(1,$B39))&gt;INDEX(Kalender!$B$68:$B$77,MAX(1,$B39))),1,0)+IF(OR(AND($C39&gt;0,INDEX(Kalender!DW$81:DW$110,MAX(1,$C39))&gt;INDEX(Kalender!$B$81:$B$110,MAX(1,$C39))),AND($D39&gt;0,INDEX(Kalender!DW$81:DW$110,MAX(1,$D39))&gt;INDEX(Kalender!$B$81:$B$110,MAX(1,$D39))),AND($E39&gt;0,INDEX(Kalender!DW$81:DW$110,MAX(1,$E39))&gt;INDEX(Kalender!$B$81:$B$110,MAX(1,$E39))),AND($F39&gt;0,INDEX(Kalender!DW$81:DW$110,MAX(1,$F39))&gt;INDEX(Kalender!$B$81:$B$110,MAX(1,$F39)))),2,0))</f>
        <v>0</v>
      </c>
      <c r="DX39" s="5" t="n">
        <f aca="false">IF(Kalender!DX39&lt;&gt;1,0,IF(AND($B39&gt;0,INDEX(Kalender!DX$68:DX$77,MAX(1,$B39))&gt;INDEX(Kalender!$B$68:$B$77,MAX(1,$B39))),1,0)+IF(OR(AND($C39&gt;0,INDEX(Kalender!DX$81:DX$110,MAX(1,$C39))&gt;INDEX(Kalender!$B$81:$B$110,MAX(1,$C39))),AND($D39&gt;0,INDEX(Kalender!DX$81:DX$110,MAX(1,$D39))&gt;INDEX(Kalender!$B$81:$B$110,MAX(1,$D39))),AND($E39&gt;0,INDEX(Kalender!DX$81:DX$110,MAX(1,$E39))&gt;INDEX(Kalender!$B$81:$B$110,MAX(1,$E39))),AND($F39&gt;0,INDEX(Kalender!DX$81:DX$110,MAX(1,$F39))&gt;INDEX(Kalender!$B$81:$B$110,MAX(1,$F39)))),2,0))</f>
        <v>0</v>
      </c>
      <c r="DY39" s="5" t="n">
        <f aca="false">IF(Kalender!DY39&lt;&gt;1,0,IF(AND($B39&gt;0,INDEX(Kalender!DY$68:DY$77,MAX(1,$B39))&gt;INDEX(Kalender!$B$68:$B$77,MAX(1,$B39))),1,0)+IF(OR(AND($C39&gt;0,INDEX(Kalender!DY$81:DY$110,MAX(1,$C39))&gt;INDEX(Kalender!$B$81:$B$110,MAX(1,$C39))),AND($D39&gt;0,INDEX(Kalender!DY$81:DY$110,MAX(1,$D39))&gt;INDEX(Kalender!$B$81:$B$110,MAX(1,$D39))),AND($E39&gt;0,INDEX(Kalender!DY$81:DY$110,MAX(1,$E39))&gt;INDEX(Kalender!$B$81:$B$110,MAX(1,$E39))),AND($F39&gt;0,INDEX(Kalender!DY$81:DY$110,MAX(1,$F39))&gt;INDEX(Kalender!$B$81:$B$110,MAX(1,$F39)))),2,0))</f>
        <v>0</v>
      </c>
      <c r="DZ39" s="5" t="n">
        <f aca="false">IF(Kalender!DZ39&lt;&gt;1,0,IF(AND($B39&gt;0,INDEX(Kalender!DZ$68:DZ$77,MAX(1,$B39))&gt;INDEX(Kalender!$B$68:$B$77,MAX(1,$B39))),1,0)+IF(OR(AND($C39&gt;0,INDEX(Kalender!DZ$81:DZ$110,MAX(1,$C39))&gt;INDEX(Kalender!$B$81:$B$110,MAX(1,$C39))),AND($D39&gt;0,INDEX(Kalender!DZ$81:DZ$110,MAX(1,$D39))&gt;INDEX(Kalender!$B$81:$B$110,MAX(1,$D39))),AND($E39&gt;0,INDEX(Kalender!DZ$81:DZ$110,MAX(1,$E39))&gt;INDEX(Kalender!$B$81:$B$110,MAX(1,$E39))),AND($F39&gt;0,INDEX(Kalender!DZ$81:DZ$110,MAX(1,$F39))&gt;INDEX(Kalender!$B$81:$B$110,MAX(1,$F39)))),2,0))</f>
        <v>0</v>
      </c>
      <c r="EA39" s="5" t="n">
        <f aca="false">IF(Kalender!EA39&lt;&gt;1,0,IF(AND($B39&gt;0,INDEX(Kalender!EA$68:EA$77,MAX(1,$B39))&gt;INDEX(Kalender!$B$68:$B$77,MAX(1,$B39))),1,0)+IF(OR(AND($C39&gt;0,INDEX(Kalender!EA$81:EA$110,MAX(1,$C39))&gt;INDEX(Kalender!$B$81:$B$110,MAX(1,$C39))),AND($D39&gt;0,INDEX(Kalender!EA$81:EA$110,MAX(1,$D39))&gt;INDEX(Kalender!$B$81:$B$110,MAX(1,$D39))),AND($E39&gt;0,INDEX(Kalender!EA$81:EA$110,MAX(1,$E39))&gt;INDEX(Kalender!$B$81:$B$110,MAX(1,$E39))),AND($F39&gt;0,INDEX(Kalender!EA$81:EA$110,MAX(1,$F39))&gt;INDEX(Kalender!$B$81:$B$110,MAX(1,$F39)))),2,0))</f>
        <v>0</v>
      </c>
      <c r="EB39" s="5" t="n">
        <f aca="false">IF(Kalender!EB39&lt;&gt;1,0,IF(AND($B39&gt;0,INDEX(Kalender!EB$68:EB$77,MAX(1,$B39))&gt;INDEX(Kalender!$B$68:$B$77,MAX(1,$B39))),1,0)+IF(OR(AND($C39&gt;0,INDEX(Kalender!EB$81:EB$110,MAX(1,$C39))&gt;INDEX(Kalender!$B$81:$B$110,MAX(1,$C39))),AND($D39&gt;0,INDEX(Kalender!EB$81:EB$110,MAX(1,$D39))&gt;INDEX(Kalender!$B$81:$B$110,MAX(1,$D39))),AND($E39&gt;0,INDEX(Kalender!EB$81:EB$110,MAX(1,$E39))&gt;INDEX(Kalender!$B$81:$B$110,MAX(1,$E39))),AND($F39&gt;0,INDEX(Kalender!EB$81:EB$110,MAX(1,$F39))&gt;INDEX(Kalender!$B$81:$B$110,MAX(1,$F39)))),2,0))</f>
        <v>0</v>
      </c>
      <c r="EC39" s="5" t="n">
        <f aca="false">IF(Kalender!EC39&lt;&gt;1,0,IF(AND($B39&gt;0,INDEX(Kalender!EC$68:EC$77,MAX(1,$B39))&gt;INDEX(Kalender!$B$68:$B$77,MAX(1,$B39))),1,0)+IF(OR(AND($C39&gt;0,INDEX(Kalender!EC$81:EC$110,MAX(1,$C39))&gt;INDEX(Kalender!$B$81:$B$110,MAX(1,$C39))),AND($D39&gt;0,INDEX(Kalender!EC$81:EC$110,MAX(1,$D39))&gt;INDEX(Kalender!$B$81:$B$110,MAX(1,$D39))),AND($E39&gt;0,INDEX(Kalender!EC$81:EC$110,MAX(1,$E39))&gt;INDEX(Kalender!$B$81:$B$110,MAX(1,$E39))),AND($F39&gt;0,INDEX(Kalender!EC$81:EC$110,MAX(1,$F39))&gt;INDEX(Kalender!$B$81:$B$110,MAX(1,$F39)))),2,0))</f>
        <v>0</v>
      </c>
      <c r="ED39" s="5" t="n">
        <f aca="false">IF(Kalender!ED39&lt;&gt;1,0,IF(AND($B39&gt;0,INDEX(Kalender!ED$68:ED$77,MAX(1,$B39))&gt;INDEX(Kalender!$B$68:$B$77,MAX(1,$B39))),1,0)+IF(OR(AND($C39&gt;0,INDEX(Kalender!ED$81:ED$110,MAX(1,$C39))&gt;INDEX(Kalender!$B$81:$B$110,MAX(1,$C39))),AND($D39&gt;0,INDEX(Kalender!ED$81:ED$110,MAX(1,$D39))&gt;INDEX(Kalender!$B$81:$B$110,MAX(1,$D39))),AND($E39&gt;0,INDEX(Kalender!ED$81:ED$110,MAX(1,$E39))&gt;INDEX(Kalender!$B$81:$B$110,MAX(1,$E39))),AND($F39&gt;0,INDEX(Kalender!ED$81:ED$110,MAX(1,$F39))&gt;INDEX(Kalender!$B$81:$B$110,MAX(1,$F39)))),2,0))</f>
        <v>0</v>
      </c>
      <c r="EE39" s="5" t="n">
        <f aca="false">IF(Kalender!EE39&lt;&gt;1,0,IF(AND($B39&gt;0,INDEX(Kalender!EE$68:EE$77,MAX(1,$B39))&gt;INDEX(Kalender!$B$68:$B$77,MAX(1,$B39))),1,0)+IF(OR(AND($C39&gt;0,INDEX(Kalender!EE$81:EE$110,MAX(1,$C39))&gt;INDEX(Kalender!$B$81:$B$110,MAX(1,$C39))),AND($D39&gt;0,INDEX(Kalender!EE$81:EE$110,MAX(1,$D39))&gt;INDEX(Kalender!$B$81:$B$110,MAX(1,$D39))),AND($E39&gt;0,INDEX(Kalender!EE$81:EE$110,MAX(1,$E39))&gt;INDEX(Kalender!$B$81:$B$110,MAX(1,$E39))),AND($F39&gt;0,INDEX(Kalender!EE$81:EE$110,MAX(1,$F39))&gt;INDEX(Kalender!$B$81:$B$110,MAX(1,$F39)))),2,0))</f>
        <v>0</v>
      </c>
      <c r="EF39" s="5" t="n">
        <f aca="false">IF(Kalender!EF39&lt;&gt;1,0,IF(AND($B39&gt;0,INDEX(Kalender!EF$68:EF$77,MAX(1,$B39))&gt;INDEX(Kalender!$B$68:$B$77,MAX(1,$B39))),1,0)+IF(OR(AND($C39&gt;0,INDEX(Kalender!EF$81:EF$110,MAX(1,$C39))&gt;INDEX(Kalender!$B$81:$B$110,MAX(1,$C39))),AND($D39&gt;0,INDEX(Kalender!EF$81:EF$110,MAX(1,$D39))&gt;INDEX(Kalender!$B$81:$B$110,MAX(1,$D39))),AND($E39&gt;0,INDEX(Kalender!EF$81:EF$110,MAX(1,$E39))&gt;INDEX(Kalender!$B$81:$B$110,MAX(1,$E39))),AND($F39&gt;0,INDEX(Kalender!EF$81:EF$110,MAX(1,$F39))&gt;INDEX(Kalender!$B$81:$B$110,MAX(1,$F39)))),2,0))</f>
        <v>0</v>
      </c>
      <c r="EG39" s="5" t="n">
        <f aca="false">IF(Kalender!EG39&lt;&gt;1,0,IF(AND($B39&gt;0,INDEX(Kalender!EG$68:EG$77,MAX(1,$B39))&gt;INDEX(Kalender!$B$68:$B$77,MAX(1,$B39))),1,0)+IF(OR(AND($C39&gt;0,INDEX(Kalender!EG$81:EG$110,MAX(1,$C39))&gt;INDEX(Kalender!$B$81:$B$110,MAX(1,$C39))),AND($D39&gt;0,INDEX(Kalender!EG$81:EG$110,MAX(1,$D39))&gt;INDEX(Kalender!$B$81:$B$110,MAX(1,$D39))),AND($E39&gt;0,INDEX(Kalender!EG$81:EG$110,MAX(1,$E39))&gt;INDEX(Kalender!$B$81:$B$110,MAX(1,$E39))),AND($F39&gt;0,INDEX(Kalender!EG$81:EG$110,MAX(1,$F39))&gt;INDEX(Kalender!$B$81:$B$110,MAX(1,$F39)))),2,0))</f>
        <v>0</v>
      </c>
      <c r="EH39" s="5" t="n">
        <f aca="false">IF(Kalender!EH39&lt;&gt;1,0,IF(AND($B39&gt;0,INDEX(Kalender!EH$68:EH$77,MAX(1,$B39))&gt;INDEX(Kalender!$B$68:$B$77,MAX(1,$B39))),1,0)+IF(OR(AND($C39&gt;0,INDEX(Kalender!EH$81:EH$110,MAX(1,$C39))&gt;INDEX(Kalender!$B$81:$B$110,MAX(1,$C39))),AND($D39&gt;0,INDEX(Kalender!EH$81:EH$110,MAX(1,$D39))&gt;INDEX(Kalender!$B$81:$B$110,MAX(1,$D39))),AND($E39&gt;0,INDEX(Kalender!EH$81:EH$110,MAX(1,$E39))&gt;INDEX(Kalender!$B$81:$B$110,MAX(1,$E39))),AND($F39&gt;0,INDEX(Kalender!EH$81:EH$110,MAX(1,$F39))&gt;INDEX(Kalender!$B$81:$B$110,MAX(1,$F39)))),2,0))</f>
        <v>0</v>
      </c>
      <c r="EI39" s="5" t="n">
        <f aca="false">IF(Kalender!EI39&lt;&gt;1,0,IF(AND($B39&gt;0,INDEX(Kalender!EI$68:EI$77,MAX(1,$B39))&gt;INDEX(Kalender!$B$68:$B$77,MAX(1,$B39))),1,0)+IF(OR(AND($C39&gt;0,INDEX(Kalender!EI$81:EI$110,MAX(1,$C39))&gt;INDEX(Kalender!$B$81:$B$110,MAX(1,$C39))),AND($D39&gt;0,INDEX(Kalender!EI$81:EI$110,MAX(1,$D39))&gt;INDEX(Kalender!$B$81:$B$110,MAX(1,$D39))),AND($E39&gt;0,INDEX(Kalender!EI$81:EI$110,MAX(1,$E39))&gt;INDEX(Kalender!$B$81:$B$110,MAX(1,$E39))),AND($F39&gt;0,INDEX(Kalender!EI$81:EI$110,MAX(1,$F39))&gt;INDEX(Kalender!$B$81:$B$110,MAX(1,$F39)))),2,0))</f>
        <v>0</v>
      </c>
      <c r="EJ39" s="5" t="n">
        <f aca="false">IF(Kalender!EJ39&lt;&gt;1,0,IF(AND($B39&gt;0,INDEX(Kalender!EJ$68:EJ$77,MAX(1,$B39))&gt;INDEX(Kalender!$B$68:$B$77,MAX(1,$B39))),1,0)+IF(OR(AND($C39&gt;0,INDEX(Kalender!EJ$81:EJ$110,MAX(1,$C39))&gt;INDEX(Kalender!$B$81:$B$110,MAX(1,$C39))),AND($D39&gt;0,INDEX(Kalender!EJ$81:EJ$110,MAX(1,$D39))&gt;INDEX(Kalender!$B$81:$B$110,MAX(1,$D39))),AND($E39&gt;0,INDEX(Kalender!EJ$81:EJ$110,MAX(1,$E39))&gt;INDEX(Kalender!$B$81:$B$110,MAX(1,$E39))),AND($F39&gt;0,INDEX(Kalender!EJ$81:EJ$110,MAX(1,$F39))&gt;INDEX(Kalender!$B$81:$B$110,MAX(1,$F39)))),2,0))</f>
        <v>0</v>
      </c>
      <c r="EK39" s="5" t="n">
        <f aca="false">IF(Kalender!EK39&lt;&gt;1,0,IF(AND($B39&gt;0,INDEX(Kalender!EK$68:EK$77,MAX(1,$B39))&gt;INDEX(Kalender!$B$68:$B$77,MAX(1,$B39))),1,0)+IF(OR(AND($C39&gt;0,INDEX(Kalender!EK$81:EK$110,MAX(1,$C39))&gt;INDEX(Kalender!$B$81:$B$110,MAX(1,$C39))),AND($D39&gt;0,INDEX(Kalender!EK$81:EK$110,MAX(1,$D39))&gt;INDEX(Kalender!$B$81:$B$110,MAX(1,$D39))),AND($E39&gt;0,INDEX(Kalender!EK$81:EK$110,MAX(1,$E39))&gt;INDEX(Kalender!$B$81:$B$110,MAX(1,$E39))),AND($F39&gt;0,INDEX(Kalender!EK$81:EK$110,MAX(1,$F39))&gt;INDEX(Kalender!$B$81:$B$110,MAX(1,$F39)))),2,0))</f>
        <v>0</v>
      </c>
      <c r="EL39" s="5" t="n">
        <f aca="false">IF(Kalender!EL39&lt;&gt;1,0,IF(AND($B39&gt;0,INDEX(Kalender!EL$68:EL$77,MAX(1,$B39))&gt;INDEX(Kalender!$B$68:$B$77,MAX(1,$B39))),1,0)+IF(OR(AND($C39&gt;0,INDEX(Kalender!EL$81:EL$110,MAX(1,$C39))&gt;INDEX(Kalender!$B$81:$B$110,MAX(1,$C39))),AND($D39&gt;0,INDEX(Kalender!EL$81:EL$110,MAX(1,$D39))&gt;INDEX(Kalender!$B$81:$B$110,MAX(1,$D39))),AND($E39&gt;0,INDEX(Kalender!EL$81:EL$110,MAX(1,$E39))&gt;INDEX(Kalender!$B$81:$B$110,MAX(1,$E39))),AND($F39&gt;0,INDEX(Kalender!EL$81:EL$110,MAX(1,$F39))&gt;INDEX(Kalender!$B$81:$B$110,MAX(1,$F39)))),2,0))</f>
        <v>0</v>
      </c>
      <c r="EM39" s="5" t="n">
        <f aca="false">IF(Kalender!EM39&lt;&gt;1,0,IF(AND($B39&gt;0,INDEX(Kalender!EM$68:EM$77,MAX(1,$B39))&gt;INDEX(Kalender!$B$68:$B$77,MAX(1,$B39))),1,0)+IF(OR(AND($C39&gt;0,INDEX(Kalender!EM$81:EM$110,MAX(1,$C39))&gt;INDEX(Kalender!$B$81:$B$110,MAX(1,$C39))),AND($D39&gt;0,INDEX(Kalender!EM$81:EM$110,MAX(1,$D39))&gt;INDEX(Kalender!$B$81:$B$110,MAX(1,$D39))),AND($E39&gt;0,INDEX(Kalender!EM$81:EM$110,MAX(1,$E39))&gt;INDEX(Kalender!$B$81:$B$110,MAX(1,$E39))),AND($F39&gt;0,INDEX(Kalender!EM$81:EM$110,MAX(1,$F39))&gt;INDEX(Kalender!$B$81:$B$110,MAX(1,$F39)))),2,0))</f>
        <v>0</v>
      </c>
      <c r="EN39" s="5" t="n">
        <f aca="false">IF(Kalender!EN39&lt;&gt;1,0,IF(AND($B39&gt;0,INDEX(Kalender!EN$68:EN$77,MAX(1,$B39))&gt;INDEX(Kalender!$B$68:$B$77,MAX(1,$B39))),1,0)+IF(OR(AND($C39&gt;0,INDEX(Kalender!EN$81:EN$110,MAX(1,$C39))&gt;INDEX(Kalender!$B$81:$B$110,MAX(1,$C39))),AND($D39&gt;0,INDEX(Kalender!EN$81:EN$110,MAX(1,$D39))&gt;INDEX(Kalender!$B$81:$B$110,MAX(1,$D39))),AND($E39&gt;0,INDEX(Kalender!EN$81:EN$110,MAX(1,$E39))&gt;INDEX(Kalender!$B$81:$B$110,MAX(1,$E39))),AND($F39&gt;0,INDEX(Kalender!EN$81:EN$110,MAX(1,$F39))&gt;INDEX(Kalender!$B$81:$B$110,MAX(1,$F39)))),2,0))</f>
        <v>0</v>
      </c>
      <c r="EO39" s="5" t="n">
        <f aca="false">IF(Kalender!EO39&lt;&gt;1,0,IF(AND($B39&gt;0,INDEX(Kalender!EO$68:EO$77,MAX(1,$B39))&gt;INDEX(Kalender!$B$68:$B$77,MAX(1,$B39))),1,0)+IF(OR(AND($C39&gt;0,INDEX(Kalender!EO$81:EO$110,MAX(1,$C39))&gt;INDEX(Kalender!$B$81:$B$110,MAX(1,$C39))),AND($D39&gt;0,INDEX(Kalender!EO$81:EO$110,MAX(1,$D39))&gt;INDEX(Kalender!$B$81:$B$110,MAX(1,$D39))),AND($E39&gt;0,INDEX(Kalender!EO$81:EO$110,MAX(1,$E39))&gt;INDEX(Kalender!$B$81:$B$110,MAX(1,$E39))),AND($F39&gt;0,INDEX(Kalender!EO$81:EO$110,MAX(1,$F39))&gt;INDEX(Kalender!$B$81:$B$110,MAX(1,$F39)))),2,0))</f>
        <v>0</v>
      </c>
      <c r="EP39" s="5" t="n">
        <f aca="false">IF(Kalender!EP39&lt;&gt;1,0,IF(AND($B39&gt;0,INDEX(Kalender!EP$68:EP$77,MAX(1,$B39))&gt;INDEX(Kalender!$B$68:$B$77,MAX(1,$B39))),1,0)+IF(OR(AND($C39&gt;0,INDEX(Kalender!EP$81:EP$110,MAX(1,$C39))&gt;INDEX(Kalender!$B$81:$B$110,MAX(1,$C39))),AND($D39&gt;0,INDEX(Kalender!EP$81:EP$110,MAX(1,$D39))&gt;INDEX(Kalender!$B$81:$B$110,MAX(1,$D39))),AND($E39&gt;0,INDEX(Kalender!EP$81:EP$110,MAX(1,$E39))&gt;INDEX(Kalender!$B$81:$B$110,MAX(1,$E39))),AND($F39&gt;0,INDEX(Kalender!EP$81:EP$110,MAX(1,$F39))&gt;INDEX(Kalender!$B$81:$B$110,MAX(1,$F39)))),2,0))</f>
        <v>0</v>
      </c>
      <c r="EQ39" s="5" t="n">
        <f aca="false">IF(Kalender!EQ39&lt;&gt;1,0,IF(AND($B39&gt;0,INDEX(Kalender!EQ$68:EQ$77,MAX(1,$B39))&gt;INDEX(Kalender!$B$68:$B$77,MAX(1,$B39))),1,0)+IF(OR(AND($C39&gt;0,INDEX(Kalender!EQ$81:EQ$110,MAX(1,$C39))&gt;INDEX(Kalender!$B$81:$B$110,MAX(1,$C39))),AND($D39&gt;0,INDEX(Kalender!EQ$81:EQ$110,MAX(1,$D39))&gt;INDEX(Kalender!$B$81:$B$110,MAX(1,$D39))),AND($E39&gt;0,INDEX(Kalender!EQ$81:EQ$110,MAX(1,$E39))&gt;INDEX(Kalender!$B$81:$B$110,MAX(1,$E39))),AND($F39&gt;0,INDEX(Kalender!EQ$81:EQ$110,MAX(1,$F39))&gt;INDEX(Kalender!$B$81:$B$110,MAX(1,$F39)))),2,0))</f>
        <v>0</v>
      </c>
      <c r="ER39" s="5" t="n">
        <f aca="false">IF(Kalender!ER39&lt;&gt;1,0,IF(AND($B39&gt;0,INDEX(Kalender!ER$68:ER$77,MAX(1,$B39))&gt;INDEX(Kalender!$B$68:$B$77,MAX(1,$B39))),1,0)+IF(OR(AND($C39&gt;0,INDEX(Kalender!ER$81:ER$110,MAX(1,$C39))&gt;INDEX(Kalender!$B$81:$B$110,MAX(1,$C39))),AND($D39&gt;0,INDEX(Kalender!ER$81:ER$110,MAX(1,$D39))&gt;INDEX(Kalender!$B$81:$B$110,MAX(1,$D39))),AND($E39&gt;0,INDEX(Kalender!ER$81:ER$110,MAX(1,$E39))&gt;INDEX(Kalender!$B$81:$B$110,MAX(1,$E39))),AND($F39&gt;0,INDEX(Kalender!ER$81:ER$110,MAX(1,$F39))&gt;INDEX(Kalender!$B$81:$B$110,MAX(1,$F39)))),2,0))</f>
        <v>0</v>
      </c>
      <c r="ES39" s="5" t="n">
        <f aca="false">IF(Kalender!ES39&lt;&gt;1,0,IF(AND($B39&gt;0,INDEX(Kalender!ES$68:ES$77,MAX(1,$B39))&gt;INDEX(Kalender!$B$68:$B$77,MAX(1,$B39))),1,0)+IF(OR(AND($C39&gt;0,INDEX(Kalender!ES$81:ES$110,MAX(1,$C39))&gt;INDEX(Kalender!$B$81:$B$110,MAX(1,$C39))),AND($D39&gt;0,INDEX(Kalender!ES$81:ES$110,MAX(1,$D39))&gt;INDEX(Kalender!$B$81:$B$110,MAX(1,$D39))),AND($E39&gt;0,INDEX(Kalender!ES$81:ES$110,MAX(1,$E39))&gt;INDEX(Kalender!$B$81:$B$110,MAX(1,$E39))),AND($F39&gt;0,INDEX(Kalender!ES$81:ES$110,MAX(1,$F39))&gt;INDEX(Kalender!$B$81:$B$110,MAX(1,$F39)))),2,0))</f>
        <v>0</v>
      </c>
      <c r="ET39" s="5" t="n">
        <f aca="false">IF(Kalender!ET39&lt;&gt;1,0,IF(AND($B39&gt;0,INDEX(Kalender!ET$68:ET$77,MAX(1,$B39))&gt;INDEX(Kalender!$B$68:$B$77,MAX(1,$B39))),1,0)+IF(OR(AND($C39&gt;0,INDEX(Kalender!ET$81:ET$110,MAX(1,$C39))&gt;INDEX(Kalender!$B$81:$B$110,MAX(1,$C39))),AND($D39&gt;0,INDEX(Kalender!ET$81:ET$110,MAX(1,$D39))&gt;INDEX(Kalender!$B$81:$B$110,MAX(1,$D39))),AND($E39&gt;0,INDEX(Kalender!ET$81:ET$110,MAX(1,$E39))&gt;INDEX(Kalender!$B$81:$B$110,MAX(1,$E39))),AND($F39&gt;0,INDEX(Kalender!ET$81:ET$110,MAX(1,$F39))&gt;INDEX(Kalender!$B$81:$B$110,MAX(1,$F39)))),2,0))</f>
        <v>0</v>
      </c>
      <c r="EU39" s="5" t="n">
        <f aca="false">IF(Kalender!EU39&lt;&gt;1,0,IF(AND($B39&gt;0,INDEX(Kalender!EU$68:EU$77,MAX(1,$B39))&gt;INDEX(Kalender!$B$68:$B$77,MAX(1,$B39))),1,0)+IF(OR(AND($C39&gt;0,INDEX(Kalender!EU$81:EU$110,MAX(1,$C39))&gt;INDEX(Kalender!$B$81:$B$110,MAX(1,$C39))),AND($D39&gt;0,INDEX(Kalender!EU$81:EU$110,MAX(1,$D39))&gt;INDEX(Kalender!$B$81:$B$110,MAX(1,$D39))),AND($E39&gt;0,INDEX(Kalender!EU$81:EU$110,MAX(1,$E39))&gt;INDEX(Kalender!$B$81:$B$110,MAX(1,$E39))),AND($F39&gt;0,INDEX(Kalender!EU$81:EU$110,MAX(1,$F39))&gt;INDEX(Kalender!$B$81:$B$110,MAX(1,$F39)))),2,0))</f>
        <v>0</v>
      </c>
      <c r="EV39" s="5" t="n">
        <f aca="false">IF(Kalender!EV39&lt;&gt;1,0,IF(AND($B39&gt;0,INDEX(Kalender!EV$68:EV$77,MAX(1,$B39))&gt;INDEX(Kalender!$B$68:$B$77,MAX(1,$B39))),1,0)+IF(OR(AND($C39&gt;0,INDEX(Kalender!EV$81:EV$110,MAX(1,$C39))&gt;INDEX(Kalender!$B$81:$B$110,MAX(1,$C39))),AND($D39&gt;0,INDEX(Kalender!EV$81:EV$110,MAX(1,$D39))&gt;INDEX(Kalender!$B$81:$B$110,MAX(1,$D39))),AND($E39&gt;0,INDEX(Kalender!EV$81:EV$110,MAX(1,$E39))&gt;INDEX(Kalender!$B$81:$B$110,MAX(1,$E39))),AND($F39&gt;0,INDEX(Kalender!EV$81:EV$110,MAX(1,$F39))&gt;INDEX(Kalender!$B$81:$B$110,MAX(1,$F39)))),2,0))</f>
        <v>0</v>
      </c>
      <c r="EW39" s="5" t="n">
        <f aca="false">IF(Kalender!EW39&lt;&gt;1,0,IF(AND($B39&gt;0,INDEX(Kalender!EW$68:EW$77,MAX(1,$B39))&gt;INDEX(Kalender!$B$68:$B$77,MAX(1,$B39))),1,0)+IF(OR(AND($C39&gt;0,INDEX(Kalender!EW$81:EW$110,MAX(1,$C39))&gt;INDEX(Kalender!$B$81:$B$110,MAX(1,$C39))),AND($D39&gt;0,INDEX(Kalender!EW$81:EW$110,MAX(1,$D39))&gt;INDEX(Kalender!$B$81:$B$110,MAX(1,$D39))),AND($E39&gt;0,INDEX(Kalender!EW$81:EW$110,MAX(1,$E39))&gt;INDEX(Kalender!$B$81:$B$110,MAX(1,$E39))),AND($F39&gt;0,INDEX(Kalender!EW$81:EW$110,MAX(1,$F39))&gt;INDEX(Kalender!$B$81:$B$110,MAX(1,$F39)))),2,0))</f>
        <v>0</v>
      </c>
      <c r="EX39" s="5" t="n">
        <f aca="false">IF(Kalender!EX39&lt;&gt;1,0,IF(AND($B39&gt;0,INDEX(Kalender!EX$68:EX$77,MAX(1,$B39))&gt;INDEX(Kalender!$B$68:$B$77,MAX(1,$B39))),1,0)+IF(OR(AND($C39&gt;0,INDEX(Kalender!EX$81:EX$110,MAX(1,$C39))&gt;INDEX(Kalender!$B$81:$B$110,MAX(1,$C39))),AND($D39&gt;0,INDEX(Kalender!EX$81:EX$110,MAX(1,$D39))&gt;INDEX(Kalender!$B$81:$B$110,MAX(1,$D39))),AND($E39&gt;0,INDEX(Kalender!EX$81:EX$110,MAX(1,$E39))&gt;INDEX(Kalender!$B$81:$B$110,MAX(1,$E39))),AND($F39&gt;0,INDEX(Kalender!EX$81:EX$110,MAX(1,$F39))&gt;INDEX(Kalender!$B$81:$B$110,MAX(1,$F39)))),2,0))</f>
        <v>0</v>
      </c>
      <c r="EY39" s="5" t="n">
        <f aca="false">IF(Kalender!EY39&lt;&gt;1,0,IF(AND($B39&gt;0,INDEX(Kalender!EY$68:EY$77,MAX(1,$B39))&gt;INDEX(Kalender!$B$68:$B$77,MAX(1,$B39))),1,0)+IF(OR(AND($C39&gt;0,INDEX(Kalender!EY$81:EY$110,MAX(1,$C39))&gt;INDEX(Kalender!$B$81:$B$110,MAX(1,$C39))),AND($D39&gt;0,INDEX(Kalender!EY$81:EY$110,MAX(1,$D39))&gt;INDEX(Kalender!$B$81:$B$110,MAX(1,$D39))),AND($E39&gt;0,INDEX(Kalender!EY$81:EY$110,MAX(1,$E39))&gt;INDEX(Kalender!$B$81:$B$110,MAX(1,$E39))),AND($F39&gt;0,INDEX(Kalender!EY$81:EY$110,MAX(1,$F39))&gt;INDEX(Kalender!$B$81:$B$110,MAX(1,$F39)))),2,0))</f>
        <v>0</v>
      </c>
      <c r="EZ39" s="5" t="n">
        <f aca="false">IF(Kalender!EZ39&lt;&gt;1,0,IF(AND($B39&gt;0,INDEX(Kalender!EZ$68:EZ$77,MAX(1,$B39))&gt;INDEX(Kalender!$B$68:$B$77,MAX(1,$B39))),1,0)+IF(OR(AND($C39&gt;0,INDEX(Kalender!EZ$81:EZ$110,MAX(1,$C39))&gt;INDEX(Kalender!$B$81:$B$110,MAX(1,$C39))),AND($D39&gt;0,INDEX(Kalender!EZ$81:EZ$110,MAX(1,$D39))&gt;INDEX(Kalender!$B$81:$B$110,MAX(1,$D39))),AND($E39&gt;0,INDEX(Kalender!EZ$81:EZ$110,MAX(1,$E39))&gt;INDEX(Kalender!$B$81:$B$110,MAX(1,$E39))),AND($F39&gt;0,INDEX(Kalender!EZ$81:EZ$110,MAX(1,$F39))&gt;INDEX(Kalender!$B$81:$B$110,MAX(1,$F39)))),2,0))</f>
        <v>0</v>
      </c>
      <c r="FA39" s="5" t="n">
        <f aca="false">IF(Kalender!FA39&lt;&gt;1,0,IF(AND($B39&gt;0,INDEX(Kalender!FA$68:FA$77,MAX(1,$B39))&gt;INDEX(Kalender!$B$68:$B$77,MAX(1,$B39))),1,0)+IF(OR(AND($C39&gt;0,INDEX(Kalender!FA$81:FA$110,MAX(1,$C39))&gt;INDEX(Kalender!$B$81:$B$110,MAX(1,$C39))),AND($D39&gt;0,INDEX(Kalender!FA$81:FA$110,MAX(1,$D39))&gt;INDEX(Kalender!$B$81:$B$110,MAX(1,$D39))),AND($E39&gt;0,INDEX(Kalender!FA$81:FA$110,MAX(1,$E39))&gt;INDEX(Kalender!$B$81:$B$110,MAX(1,$E39))),AND($F39&gt;0,INDEX(Kalender!FA$81:FA$110,MAX(1,$F39))&gt;INDEX(Kalender!$B$81:$B$110,MAX(1,$F39)))),2,0))</f>
        <v>0</v>
      </c>
      <c r="FB39" s="5" t="n">
        <f aca="false">IF(Kalender!FB39&lt;&gt;1,0,IF(AND($B39&gt;0,INDEX(Kalender!FB$68:FB$77,MAX(1,$B39))&gt;INDEX(Kalender!$B$68:$B$77,MAX(1,$B39))),1,0)+IF(OR(AND($C39&gt;0,INDEX(Kalender!FB$81:FB$110,MAX(1,$C39))&gt;INDEX(Kalender!$B$81:$B$110,MAX(1,$C39))),AND($D39&gt;0,INDEX(Kalender!FB$81:FB$110,MAX(1,$D39))&gt;INDEX(Kalender!$B$81:$B$110,MAX(1,$D39))),AND($E39&gt;0,INDEX(Kalender!FB$81:FB$110,MAX(1,$E39))&gt;INDEX(Kalender!$B$81:$B$110,MAX(1,$E39))),AND($F39&gt;0,INDEX(Kalender!FB$81:FB$110,MAX(1,$F39))&gt;INDEX(Kalender!$B$81:$B$110,MAX(1,$F39)))),2,0))</f>
        <v>0</v>
      </c>
      <c r="FC39" s="5" t="n">
        <f aca="false">IF(Kalender!FC39&lt;&gt;1,0,IF(AND($B39&gt;0,INDEX(Kalender!FC$68:FC$77,MAX(1,$B39))&gt;INDEX(Kalender!$B$68:$B$77,MAX(1,$B39))),1,0)+IF(OR(AND($C39&gt;0,INDEX(Kalender!FC$81:FC$110,MAX(1,$C39))&gt;INDEX(Kalender!$B$81:$B$110,MAX(1,$C39))),AND($D39&gt;0,INDEX(Kalender!FC$81:FC$110,MAX(1,$D39))&gt;INDEX(Kalender!$B$81:$B$110,MAX(1,$D39))),AND($E39&gt;0,INDEX(Kalender!FC$81:FC$110,MAX(1,$E39))&gt;INDEX(Kalender!$B$81:$B$110,MAX(1,$E39))),AND($F39&gt;0,INDEX(Kalender!FC$81:FC$110,MAX(1,$F39))&gt;INDEX(Kalender!$B$81:$B$110,MAX(1,$F39)))),2,0))</f>
        <v>0</v>
      </c>
      <c r="FD39" s="5" t="n">
        <f aca="false">IF(Kalender!FD39&lt;&gt;1,0,IF(AND($B39&gt;0,INDEX(Kalender!FD$68:FD$77,MAX(1,$B39))&gt;INDEX(Kalender!$B$68:$B$77,MAX(1,$B39))),1,0)+IF(OR(AND($C39&gt;0,INDEX(Kalender!FD$81:FD$110,MAX(1,$C39))&gt;INDEX(Kalender!$B$81:$B$110,MAX(1,$C39))),AND($D39&gt;0,INDEX(Kalender!FD$81:FD$110,MAX(1,$D39))&gt;INDEX(Kalender!$B$81:$B$110,MAX(1,$D39))),AND($E39&gt;0,INDEX(Kalender!FD$81:FD$110,MAX(1,$E39))&gt;INDEX(Kalender!$B$81:$B$110,MAX(1,$E39))),AND($F39&gt;0,INDEX(Kalender!FD$81:FD$110,MAX(1,$F39))&gt;INDEX(Kalender!$B$81:$B$110,MAX(1,$F39)))),2,0))</f>
        <v>0</v>
      </c>
      <c r="FE39" s="5" t="n">
        <f aca="false">IF(Kalender!FE39&lt;&gt;1,0,IF(AND($B39&gt;0,INDEX(Kalender!FE$68:FE$77,MAX(1,$B39))&gt;INDEX(Kalender!$B$68:$B$77,MAX(1,$B39))),1,0)+IF(OR(AND($C39&gt;0,INDEX(Kalender!FE$81:FE$110,MAX(1,$C39))&gt;INDEX(Kalender!$B$81:$B$110,MAX(1,$C39))),AND($D39&gt;0,INDEX(Kalender!FE$81:FE$110,MAX(1,$D39))&gt;INDEX(Kalender!$B$81:$B$110,MAX(1,$D39))),AND($E39&gt;0,INDEX(Kalender!FE$81:FE$110,MAX(1,$E39))&gt;INDEX(Kalender!$B$81:$B$110,MAX(1,$E39))),AND($F39&gt;0,INDEX(Kalender!FE$81:FE$110,MAX(1,$F39))&gt;INDEX(Kalender!$B$81:$B$110,MAX(1,$F39)))),2,0))</f>
        <v>0</v>
      </c>
      <c r="FF39" s="5" t="n">
        <f aca="false">IF(Kalender!FF39&lt;&gt;1,0,IF(AND($B39&gt;0,INDEX(Kalender!FF$68:FF$77,MAX(1,$B39))&gt;INDEX(Kalender!$B$68:$B$77,MAX(1,$B39))),1,0)+IF(OR(AND($C39&gt;0,INDEX(Kalender!FF$81:FF$110,MAX(1,$C39))&gt;INDEX(Kalender!$B$81:$B$110,MAX(1,$C39))),AND($D39&gt;0,INDEX(Kalender!FF$81:FF$110,MAX(1,$D39))&gt;INDEX(Kalender!$B$81:$B$110,MAX(1,$D39))),AND($E39&gt;0,INDEX(Kalender!FF$81:FF$110,MAX(1,$E39))&gt;INDEX(Kalender!$B$81:$B$110,MAX(1,$E39))),AND($F39&gt;0,INDEX(Kalender!FF$81:FF$110,MAX(1,$F39))&gt;INDEX(Kalender!$B$81:$B$110,MAX(1,$F39)))),2,0))</f>
        <v>0</v>
      </c>
      <c r="FG39" s="5" t="n">
        <f aca="false">IF(Kalender!FG39&lt;&gt;1,0,IF(AND($B39&gt;0,INDEX(Kalender!FG$68:FG$77,MAX(1,$B39))&gt;INDEX(Kalender!$B$68:$B$77,MAX(1,$B39))),1,0)+IF(OR(AND($C39&gt;0,INDEX(Kalender!FG$81:FG$110,MAX(1,$C39))&gt;INDEX(Kalender!$B$81:$B$110,MAX(1,$C39))),AND($D39&gt;0,INDEX(Kalender!FG$81:FG$110,MAX(1,$D39))&gt;INDEX(Kalender!$B$81:$B$110,MAX(1,$D39))),AND($E39&gt;0,INDEX(Kalender!FG$81:FG$110,MAX(1,$E39))&gt;INDEX(Kalender!$B$81:$B$110,MAX(1,$E39))),AND($F39&gt;0,INDEX(Kalender!FG$81:FG$110,MAX(1,$F39))&gt;INDEX(Kalender!$B$81:$B$110,MAX(1,$F39)))),2,0))</f>
        <v>0</v>
      </c>
      <c r="FH39" s="5" t="n">
        <f aca="false">IF(Kalender!FH39&lt;&gt;1,0,IF(AND($B39&gt;0,INDEX(Kalender!FH$68:FH$77,MAX(1,$B39))&gt;INDEX(Kalender!$B$68:$B$77,MAX(1,$B39))),1,0)+IF(OR(AND($C39&gt;0,INDEX(Kalender!FH$81:FH$110,MAX(1,$C39))&gt;INDEX(Kalender!$B$81:$B$110,MAX(1,$C39))),AND($D39&gt;0,INDEX(Kalender!FH$81:FH$110,MAX(1,$D39))&gt;INDEX(Kalender!$B$81:$B$110,MAX(1,$D39))),AND($E39&gt;0,INDEX(Kalender!FH$81:FH$110,MAX(1,$E39))&gt;INDEX(Kalender!$B$81:$B$110,MAX(1,$E39))),AND($F39&gt;0,INDEX(Kalender!FH$81:FH$110,MAX(1,$F39))&gt;INDEX(Kalender!$B$81:$B$110,MAX(1,$F39)))),2,0))</f>
        <v>0</v>
      </c>
      <c r="FI39" s="5" t="n">
        <f aca="false">IF(Kalender!FI39&lt;&gt;1,0,IF(AND($B39&gt;0,INDEX(Kalender!FI$68:FI$77,MAX(1,$B39))&gt;INDEX(Kalender!$B$68:$B$77,MAX(1,$B39))),1,0)+IF(OR(AND($C39&gt;0,INDEX(Kalender!FI$81:FI$110,MAX(1,$C39))&gt;INDEX(Kalender!$B$81:$B$110,MAX(1,$C39))),AND($D39&gt;0,INDEX(Kalender!FI$81:FI$110,MAX(1,$D39))&gt;INDEX(Kalender!$B$81:$B$110,MAX(1,$D39))),AND($E39&gt;0,INDEX(Kalender!FI$81:FI$110,MAX(1,$E39))&gt;INDEX(Kalender!$B$81:$B$110,MAX(1,$E39))),AND($F39&gt;0,INDEX(Kalender!FI$81:FI$110,MAX(1,$F39))&gt;INDEX(Kalender!$B$81:$B$110,MAX(1,$F39)))),2,0))</f>
        <v>0</v>
      </c>
      <c r="FJ39" s="5" t="n">
        <f aca="false">IF(Kalender!FJ39&lt;&gt;1,0,IF(AND($B39&gt;0,INDEX(Kalender!FJ$68:FJ$77,MAX(1,$B39))&gt;INDEX(Kalender!$B$68:$B$77,MAX(1,$B39))),1,0)+IF(OR(AND($C39&gt;0,INDEX(Kalender!FJ$81:FJ$110,MAX(1,$C39))&gt;INDEX(Kalender!$B$81:$B$110,MAX(1,$C39))),AND($D39&gt;0,INDEX(Kalender!FJ$81:FJ$110,MAX(1,$D39))&gt;INDEX(Kalender!$B$81:$B$110,MAX(1,$D39))),AND($E39&gt;0,INDEX(Kalender!FJ$81:FJ$110,MAX(1,$E39))&gt;INDEX(Kalender!$B$81:$B$110,MAX(1,$E39))),AND($F39&gt;0,INDEX(Kalender!FJ$81:FJ$110,MAX(1,$F39))&gt;INDEX(Kalender!$B$81:$B$110,MAX(1,$F39)))),2,0))</f>
        <v>0</v>
      </c>
      <c r="FK39" s="5" t="n">
        <f aca="false">IF(Kalender!FK39&lt;&gt;1,0,IF(AND($B39&gt;0,INDEX(Kalender!FK$68:FK$77,MAX(1,$B39))&gt;INDEX(Kalender!$B$68:$B$77,MAX(1,$B39))),1,0)+IF(OR(AND($C39&gt;0,INDEX(Kalender!FK$81:FK$110,MAX(1,$C39))&gt;INDEX(Kalender!$B$81:$B$110,MAX(1,$C39))),AND($D39&gt;0,INDEX(Kalender!FK$81:FK$110,MAX(1,$D39))&gt;INDEX(Kalender!$B$81:$B$110,MAX(1,$D39))),AND($E39&gt;0,INDEX(Kalender!FK$81:FK$110,MAX(1,$E39))&gt;INDEX(Kalender!$B$81:$B$110,MAX(1,$E39))),AND($F39&gt;0,INDEX(Kalender!FK$81:FK$110,MAX(1,$F39))&gt;INDEX(Kalender!$B$81:$B$110,MAX(1,$F39)))),2,0))</f>
        <v>0</v>
      </c>
      <c r="FL39" s="5" t="n">
        <f aca="false">IF(Kalender!FL39&lt;&gt;1,0,IF(AND($B39&gt;0,INDEX(Kalender!FL$68:FL$77,MAX(1,$B39))&gt;INDEX(Kalender!$B$68:$B$77,MAX(1,$B39))),1,0)+IF(OR(AND($C39&gt;0,INDEX(Kalender!FL$81:FL$110,MAX(1,$C39))&gt;INDEX(Kalender!$B$81:$B$110,MAX(1,$C39))),AND($D39&gt;0,INDEX(Kalender!FL$81:FL$110,MAX(1,$D39))&gt;INDEX(Kalender!$B$81:$B$110,MAX(1,$D39))),AND($E39&gt;0,INDEX(Kalender!FL$81:FL$110,MAX(1,$E39))&gt;INDEX(Kalender!$B$81:$B$110,MAX(1,$E39))),AND($F39&gt;0,INDEX(Kalender!FL$81:FL$110,MAX(1,$F39))&gt;INDEX(Kalender!$B$81:$B$110,MAX(1,$F39)))),2,0))</f>
        <v>0</v>
      </c>
      <c r="FM39" s="5" t="n">
        <f aca="false">IF(Kalender!FM39&lt;&gt;1,0,IF(AND($B39&gt;0,INDEX(Kalender!FM$68:FM$77,MAX(1,$B39))&gt;INDEX(Kalender!$B$68:$B$77,MAX(1,$B39))),1,0)+IF(OR(AND($C39&gt;0,INDEX(Kalender!FM$81:FM$110,MAX(1,$C39))&gt;INDEX(Kalender!$B$81:$B$110,MAX(1,$C39))),AND($D39&gt;0,INDEX(Kalender!FM$81:FM$110,MAX(1,$D39))&gt;INDEX(Kalender!$B$81:$B$110,MAX(1,$D39))),AND($E39&gt;0,INDEX(Kalender!FM$81:FM$110,MAX(1,$E39))&gt;INDEX(Kalender!$B$81:$B$110,MAX(1,$E39))),AND($F39&gt;0,INDEX(Kalender!FM$81:FM$110,MAX(1,$F39))&gt;INDEX(Kalender!$B$81:$B$110,MAX(1,$F39)))),2,0))</f>
        <v>0</v>
      </c>
      <c r="FN39" s="5" t="n">
        <f aca="false">IF(Kalender!FN39&lt;&gt;1,0,IF(AND($B39&gt;0,INDEX(Kalender!FN$68:FN$77,MAX(1,$B39))&gt;INDEX(Kalender!$B$68:$B$77,MAX(1,$B39))),1,0)+IF(OR(AND($C39&gt;0,INDEX(Kalender!FN$81:FN$110,MAX(1,$C39))&gt;INDEX(Kalender!$B$81:$B$110,MAX(1,$C39))),AND($D39&gt;0,INDEX(Kalender!FN$81:FN$110,MAX(1,$D39))&gt;INDEX(Kalender!$B$81:$B$110,MAX(1,$D39))),AND($E39&gt;0,INDEX(Kalender!FN$81:FN$110,MAX(1,$E39))&gt;INDEX(Kalender!$B$81:$B$110,MAX(1,$E39))),AND($F39&gt;0,INDEX(Kalender!FN$81:FN$110,MAX(1,$F39))&gt;INDEX(Kalender!$B$81:$B$110,MAX(1,$F39)))),2,0))</f>
        <v>0</v>
      </c>
      <c r="FO39" s="5" t="n">
        <f aca="false">IF(Kalender!FO39&lt;&gt;1,0,IF(AND($B39&gt;0,INDEX(Kalender!FO$68:FO$77,MAX(1,$B39))&gt;INDEX(Kalender!$B$68:$B$77,MAX(1,$B39))),1,0)+IF(OR(AND($C39&gt;0,INDEX(Kalender!FO$81:FO$110,MAX(1,$C39))&gt;INDEX(Kalender!$B$81:$B$110,MAX(1,$C39))),AND($D39&gt;0,INDEX(Kalender!FO$81:FO$110,MAX(1,$D39))&gt;INDEX(Kalender!$B$81:$B$110,MAX(1,$D39))),AND($E39&gt;0,INDEX(Kalender!FO$81:FO$110,MAX(1,$E39))&gt;INDEX(Kalender!$B$81:$B$110,MAX(1,$E39))),AND($F39&gt;0,INDEX(Kalender!FO$81:FO$110,MAX(1,$F39))&gt;INDEX(Kalender!$B$81:$B$110,MAX(1,$F39)))),2,0))</f>
        <v>0</v>
      </c>
      <c r="FP39" s="5" t="n">
        <f aca="false">IF(Kalender!FP39&lt;&gt;1,0,IF(AND($B39&gt;0,INDEX(Kalender!FP$68:FP$77,MAX(1,$B39))&gt;INDEX(Kalender!$B$68:$B$77,MAX(1,$B39))),1,0)+IF(OR(AND($C39&gt;0,INDEX(Kalender!FP$81:FP$110,MAX(1,$C39))&gt;INDEX(Kalender!$B$81:$B$110,MAX(1,$C39))),AND($D39&gt;0,INDEX(Kalender!FP$81:FP$110,MAX(1,$D39))&gt;INDEX(Kalender!$B$81:$B$110,MAX(1,$D39))),AND($E39&gt;0,INDEX(Kalender!FP$81:FP$110,MAX(1,$E39))&gt;INDEX(Kalender!$B$81:$B$110,MAX(1,$E39))),AND($F39&gt;0,INDEX(Kalender!FP$81:FP$110,MAX(1,$F39))&gt;INDEX(Kalender!$B$81:$B$110,MAX(1,$F39)))),2,0))</f>
        <v>0</v>
      </c>
      <c r="FQ39" s="5" t="n">
        <f aca="false">IF(Kalender!FQ39&lt;&gt;1,0,IF(AND($B39&gt;0,INDEX(Kalender!FQ$68:FQ$77,MAX(1,$B39))&gt;INDEX(Kalender!$B$68:$B$77,MAX(1,$B39))),1,0)+IF(OR(AND($C39&gt;0,INDEX(Kalender!FQ$81:FQ$110,MAX(1,$C39))&gt;INDEX(Kalender!$B$81:$B$110,MAX(1,$C39))),AND($D39&gt;0,INDEX(Kalender!FQ$81:FQ$110,MAX(1,$D39))&gt;INDEX(Kalender!$B$81:$B$110,MAX(1,$D39))),AND($E39&gt;0,INDEX(Kalender!FQ$81:FQ$110,MAX(1,$E39))&gt;INDEX(Kalender!$B$81:$B$110,MAX(1,$E39))),AND($F39&gt;0,INDEX(Kalender!FQ$81:FQ$110,MAX(1,$F39))&gt;INDEX(Kalender!$B$81:$B$110,MAX(1,$F39)))),2,0))</f>
        <v>0</v>
      </c>
      <c r="FR39" s="5" t="n">
        <f aca="false">IF(Kalender!FR39&lt;&gt;1,0,IF(AND($B39&gt;0,INDEX(Kalender!FR$68:FR$77,MAX(1,$B39))&gt;INDEX(Kalender!$B$68:$B$77,MAX(1,$B39))),1,0)+IF(OR(AND($C39&gt;0,INDEX(Kalender!FR$81:FR$110,MAX(1,$C39))&gt;INDEX(Kalender!$B$81:$B$110,MAX(1,$C39))),AND($D39&gt;0,INDEX(Kalender!FR$81:FR$110,MAX(1,$D39))&gt;INDEX(Kalender!$B$81:$B$110,MAX(1,$D39))),AND($E39&gt;0,INDEX(Kalender!FR$81:FR$110,MAX(1,$E39))&gt;INDEX(Kalender!$B$81:$B$110,MAX(1,$E39))),AND($F39&gt;0,INDEX(Kalender!FR$81:FR$110,MAX(1,$F39))&gt;INDEX(Kalender!$B$81:$B$110,MAX(1,$F39)))),2,0))</f>
        <v>0</v>
      </c>
      <c r="FS39" s="5" t="n">
        <f aca="false">IF(Kalender!FS39&lt;&gt;1,0,IF(AND($B39&gt;0,INDEX(Kalender!FS$68:FS$77,MAX(1,$B39))&gt;INDEX(Kalender!$B$68:$B$77,MAX(1,$B39))),1,0)+IF(OR(AND($C39&gt;0,INDEX(Kalender!FS$81:FS$110,MAX(1,$C39))&gt;INDEX(Kalender!$B$81:$B$110,MAX(1,$C39))),AND($D39&gt;0,INDEX(Kalender!FS$81:FS$110,MAX(1,$D39))&gt;INDEX(Kalender!$B$81:$B$110,MAX(1,$D39))),AND($E39&gt;0,INDEX(Kalender!FS$81:FS$110,MAX(1,$E39))&gt;INDEX(Kalender!$B$81:$B$110,MAX(1,$E39))),AND($F39&gt;0,INDEX(Kalender!FS$81:FS$110,MAX(1,$F39))&gt;INDEX(Kalender!$B$81:$B$110,MAX(1,$F39)))),2,0))</f>
        <v>0</v>
      </c>
      <c r="FT39" s="5" t="n">
        <f aca="false">IF(Kalender!FT39&lt;&gt;1,0,IF(AND($B39&gt;0,INDEX(Kalender!FT$68:FT$77,MAX(1,$B39))&gt;INDEX(Kalender!$B$68:$B$77,MAX(1,$B39))),1,0)+IF(OR(AND($C39&gt;0,INDEX(Kalender!FT$81:FT$110,MAX(1,$C39))&gt;INDEX(Kalender!$B$81:$B$110,MAX(1,$C39))),AND($D39&gt;0,INDEX(Kalender!FT$81:FT$110,MAX(1,$D39))&gt;INDEX(Kalender!$B$81:$B$110,MAX(1,$D39))),AND($E39&gt;0,INDEX(Kalender!FT$81:FT$110,MAX(1,$E39))&gt;INDEX(Kalender!$B$81:$B$110,MAX(1,$E39))),AND($F39&gt;0,INDEX(Kalender!FT$81:FT$110,MAX(1,$F39))&gt;INDEX(Kalender!$B$81:$B$110,MAX(1,$F39)))),2,0))</f>
        <v>0</v>
      </c>
      <c r="FU39" s="5" t="n">
        <f aca="false">IF(Kalender!FU39&lt;&gt;1,0,IF(AND($B39&gt;0,INDEX(Kalender!FU$68:FU$77,MAX(1,$B39))&gt;INDEX(Kalender!$B$68:$B$77,MAX(1,$B39))),1,0)+IF(OR(AND($C39&gt;0,INDEX(Kalender!FU$81:FU$110,MAX(1,$C39))&gt;INDEX(Kalender!$B$81:$B$110,MAX(1,$C39))),AND($D39&gt;0,INDEX(Kalender!FU$81:FU$110,MAX(1,$D39))&gt;INDEX(Kalender!$B$81:$B$110,MAX(1,$D39))),AND($E39&gt;0,INDEX(Kalender!FU$81:FU$110,MAX(1,$E39))&gt;INDEX(Kalender!$B$81:$B$110,MAX(1,$E39))),AND($F39&gt;0,INDEX(Kalender!FU$81:FU$110,MAX(1,$F39))&gt;INDEX(Kalender!$B$81:$B$110,MAX(1,$F39)))),2,0))</f>
        <v>0</v>
      </c>
      <c r="FV39" s="5" t="n">
        <f aca="false">IF(Kalender!FV39&lt;&gt;1,0,IF(AND($B39&gt;0,INDEX(Kalender!FV$68:FV$77,MAX(1,$B39))&gt;INDEX(Kalender!$B$68:$B$77,MAX(1,$B39))),1,0)+IF(OR(AND($C39&gt;0,INDEX(Kalender!FV$81:FV$110,MAX(1,$C39))&gt;INDEX(Kalender!$B$81:$B$110,MAX(1,$C39))),AND($D39&gt;0,INDEX(Kalender!FV$81:FV$110,MAX(1,$D39))&gt;INDEX(Kalender!$B$81:$B$110,MAX(1,$D39))),AND($E39&gt;0,INDEX(Kalender!FV$81:FV$110,MAX(1,$E39))&gt;INDEX(Kalender!$B$81:$B$110,MAX(1,$E39))),AND($F39&gt;0,INDEX(Kalender!FV$81:FV$110,MAX(1,$F39))&gt;INDEX(Kalender!$B$81:$B$110,MAX(1,$F39)))),2,0))</f>
        <v>0</v>
      </c>
      <c r="FW39" s="5" t="n">
        <f aca="false">IF(Kalender!FW39&lt;&gt;1,0,IF(AND($B39&gt;0,INDEX(Kalender!FW$68:FW$77,MAX(1,$B39))&gt;INDEX(Kalender!$B$68:$B$77,MAX(1,$B39))),1,0)+IF(OR(AND($C39&gt;0,INDEX(Kalender!FW$81:FW$110,MAX(1,$C39))&gt;INDEX(Kalender!$B$81:$B$110,MAX(1,$C39))),AND($D39&gt;0,INDEX(Kalender!FW$81:FW$110,MAX(1,$D39))&gt;INDEX(Kalender!$B$81:$B$110,MAX(1,$D39))),AND($E39&gt;0,INDEX(Kalender!FW$81:FW$110,MAX(1,$E39))&gt;INDEX(Kalender!$B$81:$B$110,MAX(1,$E39))),AND($F39&gt;0,INDEX(Kalender!FW$81:FW$110,MAX(1,$F39))&gt;INDEX(Kalender!$B$81:$B$110,MAX(1,$F39)))),2,0))</f>
        <v>0</v>
      </c>
      <c r="FX39" s="5" t="n">
        <f aca="false">IF(Kalender!FX39&lt;&gt;1,0,IF(AND($B39&gt;0,INDEX(Kalender!FX$68:FX$77,MAX(1,$B39))&gt;INDEX(Kalender!$B$68:$B$77,MAX(1,$B39))),1,0)+IF(OR(AND($C39&gt;0,INDEX(Kalender!FX$81:FX$110,MAX(1,$C39))&gt;INDEX(Kalender!$B$81:$B$110,MAX(1,$C39))),AND($D39&gt;0,INDEX(Kalender!FX$81:FX$110,MAX(1,$D39))&gt;INDEX(Kalender!$B$81:$B$110,MAX(1,$D39))),AND($E39&gt;0,INDEX(Kalender!FX$81:FX$110,MAX(1,$E39))&gt;INDEX(Kalender!$B$81:$B$110,MAX(1,$E39))),AND($F39&gt;0,INDEX(Kalender!FX$81:FX$110,MAX(1,$F39))&gt;INDEX(Kalender!$B$81:$B$110,MAX(1,$F39)))),2,0))</f>
        <v>0</v>
      </c>
      <c r="FY39" s="5" t="n">
        <f aca="false">IF(Kalender!FY39&lt;&gt;1,0,IF(AND($B39&gt;0,INDEX(Kalender!FY$68:FY$77,MAX(1,$B39))&gt;INDEX(Kalender!$B$68:$B$77,MAX(1,$B39))),1,0)+IF(OR(AND($C39&gt;0,INDEX(Kalender!FY$81:FY$110,MAX(1,$C39))&gt;INDEX(Kalender!$B$81:$B$110,MAX(1,$C39))),AND($D39&gt;0,INDEX(Kalender!FY$81:FY$110,MAX(1,$D39))&gt;INDEX(Kalender!$B$81:$B$110,MAX(1,$D39))),AND($E39&gt;0,INDEX(Kalender!FY$81:FY$110,MAX(1,$E39))&gt;INDEX(Kalender!$B$81:$B$110,MAX(1,$E39))),AND($F39&gt;0,INDEX(Kalender!FY$81:FY$110,MAX(1,$F39))&gt;INDEX(Kalender!$B$81:$B$110,MAX(1,$F39)))),2,0))</f>
        <v>0</v>
      </c>
      <c r="FZ39" s="5" t="n">
        <f aca="false">IF(Kalender!FZ39&lt;&gt;1,0,IF(AND($B39&gt;0,INDEX(Kalender!FZ$68:FZ$77,MAX(1,$B39))&gt;INDEX(Kalender!$B$68:$B$77,MAX(1,$B39))),1,0)+IF(OR(AND($C39&gt;0,INDEX(Kalender!FZ$81:FZ$110,MAX(1,$C39))&gt;INDEX(Kalender!$B$81:$B$110,MAX(1,$C39))),AND($D39&gt;0,INDEX(Kalender!FZ$81:FZ$110,MAX(1,$D39))&gt;INDEX(Kalender!$B$81:$B$110,MAX(1,$D39))),AND($E39&gt;0,INDEX(Kalender!FZ$81:FZ$110,MAX(1,$E39))&gt;INDEX(Kalender!$B$81:$B$110,MAX(1,$E39))),AND($F39&gt;0,INDEX(Kalender!FZ$81:FZ$110,MAX(1,$F39))&gt;INDEX(Kalender!$B$81:$B$110,MAX(1,$F39)))),2,0))</f>
        <v>0</v>
      </c>
      <c r="GA39" s="5" t="n">
        <f aca="false">IF(Kalender!GA39&lt;&gt;1,0,IF(AND($B39&gt;0,INDEX(Kalender!GA$68:GA$77,MAX(1,$B39))&gt;INDEX(Kalender!$B$68:$B$77,MAX(1,$B39))),1,0)+IF(OR(AND($C39&gt;0,INDEX(Kalender!GA$81:GA$110,MAX(1,$C39))&gt;INDEX(Kalender!$B$81:$B$110,MAX(1,$C39))),AND($D39&gt;0,INDEX(Kalender!GA$81:GA$110,MAX(1,$D39))&gt;INDEX(Kalender!$B$81:$B$110,MAX(1,$D39))),AND($E39&gt;0,INDEX(Kalender!GA$81:GA$110,MAX(1,$E39))&gt;INDEX(Kalender!$B$81:$B$110,MAX(1,$E39))),AND($F39&gt;0,INDEX(Kalender!GA$81:GA$110,MAX(1,$F39))&gt;INDEX(Kalender!$B$81:$B$110,MAX(1,$F39)))),2,0))</f>
        <v>0</v>
      </c>
      <c r="GB39" s="5" t="n">
        <f aca="false">IF(Kalender!GB39&lt;&gt;1,0,IF(AND($B39&gt;0,INDEX(Kalender!GB$68:GB$77,MAX(1,$B39))&gt;INDEX(Kalender!$B$68:$B$77,MAX(1,$B39))),1,0)+IF(OR(AND($C39&gt;0,INDEX(Kalender!GB$81:GB$110,MAX(1,$C39))&gt;INDEX(Kalender!$B$81:$B$110,MAX(1,$C39))),AND($D39&gt;0,INDEX(Kalender!GB$81:GB$110,MAX(1,$D39))&gt;INDEX(Kalender!$B$81:$B$110,MAX(1,$D39))),AND($E39&gt;0,INDEX(Kalender!GB$81:GB$110,MAX(1,$E39))&gt;INDEX(Kalender!$B$81:$B$110,MAX(1,$E39))),AND($F39&gt;0,INDEX(Kalender!GB$81:GB$110,MAX(1,$F39))&gt;INDEX(Kalender!$B$81:$B$110,MAX(1,$F39)))),2,0))</f>
        <v>0</v>
      </c>
      <c r="GC39" s="5" t="n">
        <f aca="false">IF(Kalender!GC39&lt;&gt;1,0,IF(AND($B39&gt;0,INDEX(Kalender!GC$68:GC$77,MAX(1,$B39))&gt;INDEX(Kalender!$B$68:$B$77,MAX(1,$B39))),1,0)+IF(OR(AND($C39&gt;0,INDEX(Kalender!GC$81:GC$110,MAX(1,$C39))&gt;INDEX(Kalender!$B$81:$B$110,MAX(1,$C39))),AND($D39&gt;0,INDEX(Kalender!GC$81:GC$110,MAX(1,$D39))&gt;INDEX(Kalender!$B$81:$B$110,MAX(1,$D39))),AND($E39&gt;0,INDEX(Kalender!GC$81:GC$110,MAX(1,$E39))&gt;INDEX(Kalender!$B$81:$B$110,MAX(1,$E39))),AND($F39&gt;0,INDEX(Kalender!GC$81:GC$110,MAX(1,$F39))&gt;INDEX(Kalender!$B$81:$B$110,MAX(1,$F39)))),2,0))</f>
        <v>0</v>
      </c>
      <c r="GD39" s="5" t="n">
        <f aca="false">IF(Kalender!GD39&lt;&gt;1,0,IF(AND($B39&gt;0,INDEX(Kalender!GD$68:GD$77,MAX(1,$B39))&gt;INDEX(Kalender!$B$68:$B$77,MAX(1,$B39))),1,0)+IF(OR(AND($C39&gt;0,INDEX(Kalender!GD$81:GD$110,MAX(1,$C39))&gt;INDEX(Kalender!$B$81:$B$110,MAX(1,$C39))),AND($D39&gt;0,INDEX(Kalender!GD$81:GD$110,MAX(1,$D39))&gt;INDEX(Kalender!$B$81:$B$110,MAX(1,$D39))),AND($E39&gt;0,INDEX(Kalender!GD$81:GD$110,MAX(1,$E39))&gt;INDEX(Kalender!$B$81:$B$110,MAX(1,$E39))),AND($F39&gt;0,INDEX(Kalender!GD$81:GD$110,MAX(1,$F39))&gt;INDEX(Kalender!$B$81:$B$110,MAX(1,$F39)))),2,0))</f>
        <v>0</v>
      </c>
      <c r="GE39" s="5" t="n">
        <f aca="false">IF(Kalender!GE39&lt;&gt;1,0,IF(AND($B39&gt;0,INDEX(Kalender!GE$68:GE$77,MAX(1,$B39))&gt;INDEX(Kalender!$B$68:$B$77,MAX(1,$B39))),1,0)+IF(OR(AND($C39&gt;0,INDEX(Kalender!GE$81:GE$110,MAX(1,$C39))&gt;INDEX(Kalender!$B$81:$B$110,MAX(1,$C39))),AND($D39&gt;0,INDEX(Kalender!GE$81:GE$110,MAX(1,$D39))&gt;INDEX(Kalender!$B$81:$B$110,MAX(1,$D39))),AND($E39&gt;0,INDEX(Kalender!GE$81:GE$110,MAX(1,$E39))&gt;INDEX(Kalender!$B$81:$B$110,MAX(1,$E39))),AND($F39&gt;0,INDEX(Kalender!GE$81:GE$110,MAX(1,$F39))&gt;INDEX(Kalender!$B$81:$B$110,MAX(1,$F39)))),2,0))</f>
        <v>0</v>
      </c>
      <c r="GF39" s="5" t="n">
        <f aca="false">IF(Kalender!GF39&lt;&gt;1,0,IF(AND($B39&gt;0,INDEX(Kalender!GF$68:GF$77,MAX(1,$B39))&gt;INDEX(Kalender!$B$68:$B$77,MAX(1,$B39))),1,0)+IF(OR(AND($C39&gt;0,INDEX(Kalender!GF$81:GF$110,MAX(1,$C39))&gt;INDEX(Kalender!$B$81:$B$110,MAX(1,$C39))),AND($D39&gt;0,INDEX(Kalender!GF$81:GF$110,MAX(1,$D39))&gt;INDEX(Kalender!$B$81:$B$110,MAX(1,$D39))),AND($E39&gt;0,INDEX(Kalender!GF$81:GF$110,MAX(1,$E39))&gt;INDEX(Kalender!$B$81:$B$110,MAX(1,$E39))),AND($F39&gt;0,INDEX(Kalender!GF$81:GF$110,MAX(1,$F39))&gt;INDEX(Kalender!$B$81:$B$110,MAX(1,$F39)))),2,0))</f>
        <v>0</v>
      </c>
      <c r="GG39" s="5" t="n">
        <f aca="false">IF(Kalender!GG39&lt;&gt;1,0,IF(AND($B39&gt;0,INDEX(Kalender!GG$68:GG$77,MAX(1,$B39))&gt;INDEX(Kalender!$B$68:$B$77,MAX(1,$B39))),1,0)+IF(OR(AND($C39&gt;0,INDEX(Kalender!GG$81:GG$110,MAX(1,$C39))&gt;INDEX(Kalender!$B$81:$B$110,MAX(1,$C39))),AND($D39&gt;0,INDEX(Kalender!GG$81:GG$110,MAX(1,$D39))&gt;INDEX(Kalender!$B$81:$B$110,MAX(1,$D39))),AND($E39&gt;0,INDEX(Kalender!GG$81:GG$110,MAX(1,$E39))&gt;INDEX(Kalender!$B$81:$B$110,MAX(1,$E39))),AND($F39&gt;0,INDEX(Kalender!GG$81:GG$110,MAX(1,$F39))&gt;INDEX(Kalender!$B$81:$B$110,MAX(1,$F39)))),2,0))</f>
        <v>0</v>
      </c>
      <c r="GH39" s="5" t="n">
        <f aca="false">IF(Kalender!GH39&lt;&gt;1,0,IF(AND($B39&gt;0,INDEX(Kalender!GH$68:GH$77,MAX(1,$B39))&gt;INDEX(Kalender!$B$68:$B$77,MAX(1,$B39))),1,0)+IF(OR(AND($C39&gt;0,INDEX(Kalender!GH$81:GH$110,MAX(1,$C39))&gt;INDEX(Kalender!$B$81:$B$110,MAX(1,$C39))),AND($D39&gt;0,INDEX(Kalender!GH$81:GH$110,MAX(1,$D39))&gt;INDEX(Kalender!$B$81:$B$110,MAX(1,$D39))),AND($E39&gt;0,INDEX(Kalender!GH$81:GH$110,MAX(1,$E39))&gt;INDEX(Kalender!$B$81:$B$110,MAX(1,$E39))),AND($F39&gt;0,INDEX(Kalender!GH$81:GH$110,MAX(1,$F39))&gt;INDEX(Kalender!$B$81:$B$110,MAX(1,$F39)))),2,0))</f>
        <v>0</v>
      </c>
      <c r="GI39" s="5" t="n">
        <f aca="false">IF(Kalender!GI39&lt;&gt;1,0,IF(AND($B39&gt;0,INDEX(Kalender!GI$68:GI$77,MAX(1,$B39))&gt;INDEX(Kalender!$B$68:$B$77,MAX(1,$B39))),1,0)+IF(OR(AND($C39&gt;0,INDEX(Kalender!GI$81:GI$110,MAX(1,$C39))&gt;INDEX(Kalender!$B$81:$B$110,MAX(1,$C39))),AND($D39&gt;0,INDEX(Kalender!GI$81:GI$110,MAX(1,$D39))&gt;INDEX(Kalender!$B$81:$B$110,MAX(1,$D39))),AND($E39&gt;0,INDEX(Kalender!GI$81:GI$110,MAX(1,$E39))&gt;INDEX(Kalender!$B$81:$B$110,MAX(1,$E39))),AND($F39&gt;0,INDEX(Kalender!GI$81:GI$110,MAX(1,$F39))&gt;INDEX(Kalender!$B$81:$B$110,MAX(1,$F39)))),2,0))</f>
        <v>0</v>
      </c>
      <c r="GJ39" s="5" t="n">
        <f aca="false">IF(Kalender!GJ39&lt;&gt;1,0,IF(AND($B39&gt;0,INDEX(Kalender!GJ$68:GJ$77,MAX(1,$B39))&gt;INDEX(Kalender!$B$68:$B$77,MAX(1,$B39))),1,0)+IF(OR(AND($C39&gt;0,INDEX(Kalender!GJ$81:GJ$110,MAX(1,$C39))&gt;INDEX(Kalender!$B$81:$B$110,MAX(1,$C39))),AND($D39&gt;0,INDEX(Kalender!GJ$81:GJ$110,MAX(1,$D39))&gt;INDEX(Kalender!$B$81:$B$110,MAX(1,$D39))),AND($E39&gt;0,INDEX(Kalender!GJ$81:GJ$110,MAX(1,$E39))&gt;INDEX(Kalender!$B$81:$B$110,MAX(1,$E39))),AND($F39&gt;0,INDEX(Kalender!GJ$81:GJ$110,MAX(1,$F39))&gt;INDEX(Kalender!$B$81:$B$110,MAX(1,$F39)))),2,0))</f>
        <v>0</v>
      </c>
      <c r="GK39" s="5" t="n">
        <f aca="false">IF(Kalender!GK39&lt;&gt;1,0,IF(AND($B39&gt;0,INDEX(Kalender!GK$68:GK$77,MAX(1,$B39))&gt;INDEX(Kalender!$B$68:$B$77,MAX(1,$B39))),1,0)+IF(OR(AND($C39&gt;0,INDEX(Kalender!GK$81:GK$110,MAX(1,$C39))&gt;INDEX(Kalender!$B$81:$B$110,MAX(1,$C39))),AND($D39&gt;0,INDEX(Kalender!GK$81:GK$110,MAX(1,$D39))&gt;INDEX(Kalender!$B$81:$B$110,MAX(1,$D39))),AND($E39&gt;0,INDEX(Kalender!GK$81:GK$110,MAX(1,$E39))&gt;INDEX(Kalender!$B$81:$B$110,MAX(1,$E39))),AND($F39&gt;0,INDEX(Kalender!GK$81:GK$110,MAX(1,$F39))&gt;INDEX(Kalender!$B$81:$B$110,MAX(1,$F39)))),2,0))</f>
        <v>0</v>
      </c>
      <c r="GL39" s="5" t="n">
        <f aca="false">IF(Kalender!GL39&lt;&gt;1,0,IF(AND($B39&gt;0,INDEX(Kalender!GL$68:GL$77,MAX(1,$B39))&gt;INDEX(Kalender!$B$68:$B$77,MAX(1,$B39))),1,0)+IF(OR(AND($C39&gt;0,INDEX(Kalender!GL$81:GL$110,MAX(1,$C39))&gt;INDEX(Kalender!$B$81:$B$110,MAX(1,$C39))),AND($D39&gt;0,INDEX(Kalender!GL$81:GL$110,MAX(1,$D39))&gt;INDEX(Kalender!$B$81:$B$110,MAX(1,$D39))),AND($E39&gt;0,INDEX(Kalender!GL$81:GL$110,MAX(1,$E39))&gt;INDEX(Kalender!$B$81:$B$110,MAX(1,$E39))),AND($F39&gt;0,INDEX(Kalender!GL$81:GL$110,MAX(1,$F39))&gt;INDEX(Kalender!$B$81:$B$110,MAX(1,$F39)))),2,0))</f>
        <v>0</v>
      </c>
      <c r="GM39" s="5" t="n">
        <f aca="false">IF(Kalender!GM39&lt;&gt;1,0,IF(AND($B39&gt;0,INDEX(Kalender!GM$68:GM$77,MAX(1,$B39))&gt;INDEX(Kalender!$B$68:$B$77,MAX(1,$B39))),1,0)+IF(OR(AND($C39&gt;0,INDEX(Kalender!GM$81:GM$110,MAX(1,$C39))&gt;INDEX(Kalender!$B$81:$B$110,MAX(1,$C39))),AND($D39&gt;0,INDEX(Kalender!GM$81:GM$110,MAX(1,$D39))&gt;INDEX(Kalender!$B$81:$B$110,MAX(1,$D39))),AND($E39&gt;0,INDEX(Kalender!GM$81:GM$110,MAX(1,$E39))&gt;INDEX(Kalender!$B$81:$B$110,MAX(1,$E39))),AND($F39&gt;0,INDEX(Kalender!GM$81:GM$110,MAX(1,$F39))&gt;INDEX(Kalender!$B$81:$B$110,MAX(1,$F39)))),2,0))</f>
        <v>0</v>
      </c>
      <c r="GN39" s="5" t="n">
        <f aca="false">IF(Kalender!GN39&lt;&gt;1,0,IF(AND($B39&gt;0,INDEX(Kalender!GN$68:GN$77,MAX(1,$B39))&gt;INDEX(Kalender!$B$68:$B$77,MAX(1,$B39))),1,0)+IF(OR(AND($C39&gt;0,INDEX(Kalender!GN$81:GN$110,MAX(1,$C39))&gt;INDEX(Kalender!$B$81:$B$110,MAX(1,$C39))),AND($D39&gt;0,INDEX(Kalender!GN$81:GN$110,MAX(1,$D39))&gt;INDEX(Kalender!$B$81:$B$110,MAX(1,$D39))),AND($E39&gt;0,INDEX(Kalender!GN$81:GN$110,MAX(1,$E39))&gt;INDEX(Kalender!$B$81:$B$110,MAX(1,$E39))),AND($F39&gt;0,INDEX(Kalender!GN$81:GN$110,MAX(1,$F39))&gt;INDEX(Kalender!$B$81:$B$110,MAX(1,$F39)))),2,0))</f>
        <v>0</v>
      </c>
      <c r="GO39" s="5" t="n">
        <f aca="false">IF(Kalender!GO39&lt;&gt;1,0,IF(AND($B39&gt;0,INDEX(Kalender!GO$68:GO$77,MAX(1,$B39))&gt;INDEX(Kalender!$B$68:$B$77,MAX(1,$B39))),1,0)+IF(OR(AND($C39&gt;0,INDEX(Kalender!GO$81:GO$110,MAX(1,$C39))&gt;INDEX(Kalender!$B$81:$B$110,MAX(1,$C39))),AND($D39&gt;0,INDEX(Kalender!GO$81:GO$110,MAX(1,$D39))&gt;INDEX(Kalender!$B$81:$B$110,MAX(1,$D39))),AND($E39&gt;0,INDEX(Kalender!GO$81:GO$110,MAX(1,$E39))&gt;INDEX(Kalender!$B$81:$B$110,MAX(1,$E39))),AND($F39&gt;0,INDEX(Kalender!GO$81:GO$110,MAX(1,$F39))&gt;INDEX(Kalender!$B$81:$B$110,MAX(1,$F39)))),2,0))</f>
        <v>0</v>
      </c>
      <c r="GP39" s="5" t="n">
        <f aca="false">IF(Kalender!GP39&lt;&gt;1,0,IF(AND($B39&gt;0,INDEX(Kalender!GP$68:GP$77,MAX(1,$B39))&gt;INDEX(Kalender!$B$68:$B$77,MAX(1,$B39))),1,0)+IF(OR(AND($C39&gt;0,INDEX(Kalender!GP$81:GP$110,MAX(1,$C39))&gt;INDEX(Kalender!$B$81:$B$110,MAX(1,$C39))),AND($D39&gt;0,INDEX(Kalender!GP$81:GP$110,MAX(1,$D39))&gt;INDEX(Kalender!$B$81:$B$110,MAX(1,$D39))),AND($E39&gt;0,INDEX(Kalender!GP$81:GP$110,MAX(1,$E39))&gt;INDEX(Kalender!$B$81:$B$110,MAX(1,$E39))),AND($F39&gt;0,INDEX(Kalender!GP$81:GP$110,MAX(1,$F39))&gt;INDEX(Kalender!$B$81:$B$110,MAX(1,$F39)))),2,0))</f>
        <v>0</v>
      </c>
      <c r="GQ39" s="5" t="n">
        <f aca="false">IF(Kalender!GQ39&lt;&gt;1,0,IF(AND($B39&gt;0,INDEX(Kalender!GQ$68:GQ$77,MAX(1,$B39))&gt;INDEX(Kalender!$B$68:$B$77,MAX(1,$B39))),1,0)+IF(OR(AND($C39&gt;0,INDEX(Kalender!GQ$81:GQ$110,MAX(1,$C39))&gt;INDEX(Kalender!$B$81:$B$110,MAX(1,$C39))),AND($D39&gt;0,INDEX(Kalender!GQ$81:GQ$110,MAX(1,$D39))&gt;INDEX(Kalender!$B$81:$B$110,MAX(1,$D39))),AND($E39&gt;0,INDEX(Kalender!GQ$81:GQ$110,MAX(1,$E39))&gt;INDEX(Kalender!$B$81:$B$110,MAX(1,$E39))),AND($F39&gt;0,INDEX(Kalender!GQ$81:GQ$110,MAX(1,$F39))&gt;INDEX(Kalender!$B$81:$B$110,MAX(1,$F39)))),2,0))</f>
        <v>0</v>
      </c>
      <c r="GR39" s="5" t="n">
        <f aca="false">IF(Kalender!GR39&lt;&gt;1,0,IF(AND($B39&gt;0,INDEX(Kalender!GR$68:GR$77,MAX(1,$B39))&gt;INDEX(Kalender!$B$68:$B$77,MAX(1,$B39))),1,0)+IF(OR(AND($C39&gt;0,INDEX(Kalender!GR$81:GR$110,MAX(1,$C39))&gt;INDEX(Kalender!$B$81:$B$110,MAX(1,$C39))),AND($D39&gt;0,INDEX(Kalender!GR$81:GR$110,MAX(1,$D39))&gt;INDEX(Kalender!$B$81:$B$110,MAX(1,$D39))),AND($E39&gt;0,INDEX(Kalender!GR$81:GR$110,MAX(1,$E39))&gt;INDEX(Kalender!$B$81:$B$110,MAX(1,$E39))),AND($F39&gt;0,INDEX(Kalender!GR$81:GR$110,MAX(1,$F39))&gt;INDEX(Kalender!$B$81:$B$110,MAX(1,$F39)))),2,0))</f>
        <v>0</v>
      </c>
      <c r="GS39" s="5" t="n">
        <f aca="false">IF(Kalender!GS39&lt;&gt;1,0,IF(AND($B39&gt;0,INDEX(Kalender!GS$68:GS$77,MAX(1,$B39))&gt;INDEX(Kalender!$B$68:$B$77,MAX(1,$B39))),1,0)+IF(OR(AND($C39&gt;0,INDEX(Kalender!GS$81:GS$110,MAX(1,$C39))&gt;INDEX(Kalender!$B$81:$B$110,MAX(1,$C39))),AND($D39&gt;0,INDEX(Kalender!GS$81:GS$110,MAX(1,$D39))&gt;INDEX(Kalender!$B$81:$B$110,MAX(1,$D39))),AND($E39&gt;0,INDEX(Kalender!GS$81:GS$110,MAX(1,$E39))&gt;INDEX(Kalender!$B$81:$B$110,MAX(1,$E39))),AND($F39&gt;0,INDEX(Kalender!GS$81:GS$110,MAX(1,$F39))&gt;INDEX(Kalender!$B$81:$B$110,MAX(1,$F39)))),2,0))</f>
        <v>0</v>
      </c>
      <c r="GT39" s="5" t="n">
        <f aca="false">IF(Kalender!GT39&lt;&gt;1,0,IF(AND($B39&gt;0,INDEX(Kalender!GT$68:GT$77,MAX(1,$B39))&gt;INDEX(Kalender!$B$68:$B$77,MAX(1,$B39))),1,0)+IF(OR(AND($C39&gt;0,INDEX(Kalender!GT$81:GT$110,MAX(1,$C39))&gt;INDEX(Kalender!$B$81:$B$110,MAX(1,$C39))),AND($D39&gt;0,INDEX(Kalender!GT$81:GT$110,MAX(1,$D39))&gt;INDEX(Kalender!$B$81:$B$110,MAX(1,$D39))),AND($E39&gt;0,INDEX(Kalender!GT$81:GT$110,MAX(1,$E39))&gt;INDEX(Kalender!$B$81:$B$110,MAX(1,$E39))),AND($F39&gt;0,INDEX(Kalender!GT$81:GT$110,MAX(1,$F39))&gt;INDEX(Kalender!$B$81:$B$110,MAX(1,$F39)))),2,0))</f>
        <v>0</v>
      </c>
      <c r="GU39" s="5" t="n">
        <f aca="false">IF(Kalender!GU39&lt;&gt;1,0,IF(AND($B39&gt;0,INDEX(Kalender!GU$68:GU$77,MAX(1,$B39))&gt;INDEX(Kalender!$B$68:$B$77,MAX(1,$B39))),1,0)+IF(OR(AND($C39&gt;0,INDEX(Kalender!GU$81:GU$110,MAX(1,$C39))&gt;INDEX(Kalender!$B$81:$B$110,MAX(1,$C39))),AND($D39&gt;0,INDEX(Kalender!GU$81:GU$110,MAX(1,$D39))&gt;INDEX(Kalender!$B$81:$B$110,MAX(1,$D39))),AND($E39&gt;0,INDEX(Kalender!GU$81:GU$110,MAX(1,$E39))&gt;INDEX(Kalender!$B$81:$B$110,MAX(1,$E39))),AND($F39&gt;0,INDEX(Kalender!GU$81:GU$110,MAX(1,$F39))&gt;INDEX(Kalender!$B$81:$B$110,MAX(1,$F39)))),2,0))</f>
        <v>0</v>
      </c>
      <c r="GV39" s="5" t="n">
        <f aca="false">IF(Kalender!GV39&lt;&gt;1,0,IF(AND($B39&gt;0,INDEX(Kalender!GV$68:GV$77,MAX(1,$B39))&gt;INDEX(Kalender!$B$68:$B$77,MAX(1,$B39))),1,0)+IF(OR(AND($C39&gt;0,INDEX(Kalender!GV$81:GV$110,MAX(1,$C39))&gt;INDEX(Kalender!$B$81:$B$110,MAX(1,$C39))),AND($D39&gt;0,INDEX(Kalender!GV$81:GV$110,MAX(1,$D39))&gt;INDEX(Kalender!$B$81:$B$110,MAX(1,$D39))),AND($E39&gt;0,INDEX(Kalender!GV$81:GV$110,MAX(1,$E39))&gt;INDEX(Kalender!$B$81:$B$110,MAX(1,$E39))),AND($F39&gt;0,INDEX(Kalender!GV$81:GV$110,MAX(1,$F39))&gt;INDEX(Kalender!$B$81:$B$110,MAX(1,$F39)))),2,0))</f>
        <v>0</v>
      </c>
      <c r="GW39" s="5" t="n">
        <f aca="false">IF(Kalender!GW39&lt;&gt;1,0,IF(AND($B39&gt;0,INDEX(Kalender!GW$68:GW$77,MAX(1,$B39))&gt;INDEX(Kalender!$B$68:$B$77,MAX(1,$B39))),1,0)+IF(OR(AND($C39&gt;0,INDEX(Kalender!GW$81:GW$110,MAX(1,$C39))&gt;INDEX(Kalender!$B$81:$B$110,MAX(1,$C39))),AND($D39&gt;0,INDEX(Kalender!GW$81:GW$110,MAX(1,$D39))&gt;INDEX(Kalender!$B$81:$B$110,MAX(1,$D39))),AND($E39&gt;0,INDEX(Kalender!GW$81:GW$110,MAX(1,$E39))&gt;INDEX(Kalender!$B$81:$B$110,MAX(1,$E39))),AND($F39&gt;0,INDEX(Kalender!GW$81:GW$110,MAX(1,$F39))&gt;INDEX(Kalender!$B$81:$B$110,MAX(1,$F39)))),2,0))</f>
        <v>0</v>
      </c>
      <c r="GX39" s="5" t="n">
        <f aca="false">IF(Kalender!GX39&lt;&gt;1,0,IF(AND($B39&gt;0,INDEX(Kalender!GX$68:GX$77,MAX(1,$B39))&gt;INDEX(Kalender!$B$68:$B$77,MAX(1,$B39))),1,0)+IF(OR(AND($C39&gt;0,INDEX(Kalender!GX$81:GX$110,MAX(1,$C39))&gt;INDEX(Kalender!$B$81:$B$110,MAX(1,$C39))),AND($D39&gt;0,INDEX(Kalender!GX$81:GX$110,MAX(1,$D39))&gt;INDEX(Kalender!$B$81:$B$110,MAX(1,$D39))),AND($E39&gt;0,INDEX(Kalender!GX$81:GX$110,MAX(1,$E39))&gt;INDEX(Kalender!$B$81:$B$110,MAX(1,$E39))),AND($F39&gt;0,INDEX(Kalender!GX$81:GX$110,MAX(1,$F39))&gt;INDEX(Kalender!$B$81:$B$110,MAX(1,$F39)))),2,0))</f>
        <v>0</v>
      </c>
      <c r="GY39" s="5" t="n">
        <f aca="false">IF(Kalender!GY39&lt;&gt;1,0,IF(AND($B39&gt;0,INDEX(Kalender!GY$68:GY$77,MAX(1,$B39))&gt;INDEX(Kalender!$B$68:$B$77,MAX(1,$B39))),1,0)+IF(OR(AND($C39&gt;0,INDEX(Kalender!GY$81:GY$110,MAX(1,$C39))&gt;INDEX(Kalender!$B$81:$B$110,MAX(1,$C39))),AND($D39&gt;0,INDEX(Kalender!GY$81:GY$110,MAX(1,$D39))&gt;INDEX(Kalender!$B$81:$B$110,MAX(1,$D39))),AND($E39&gt;0,INDEX(Kalender!GY$81:GY$110,MAX(1,$E39))&gt;INDEX(Kalender!$B$81:$B$110,MAX(1,$E39))),AND($F39&gt;0,INDEX(Kalender!GY$81:GY$110,MAX(1,$F39))&gt;INDEX(Kalender!$B$81:$B$110,MAX(1,$F39)))),2,0))</f>
        <v>0</v>
      </c>
      <c r="GZ39" s="5" t="n">
        <f aca="false">IF(Kalender!GZ39&lt;&gt;1,0,IF(AND($B39&gt;0,INDEX(Kalender!GZ$68:GZ$77,MAX(1,$B39))&gt;INDEX(Kalender!$B$68:$B$77,MAX(1,$B39))),1,0)+IF(OR(AND($C39&gt;0,INDEX(Kalender!GZ$81:GZ$110,MAX(1,$C39))&gt;INDEX(Kalender!$B$81:$B$110,MAX(1,$C39))),AND($D39&gt;0,INDEX(Kalender!GZ$81:GZ$110,MAX(1,$D39))&gt;INDEX(Kalender!$B$81:$B$110,MAX(1,$D39))),AND($E39&gt;0,INDEX(Kalender!GZ$81:GZ$110,MAX(1,$E39))&gt;INDEX(Kalender!$B$81:$B$110,MAX(1,$E39))),AND($F39&gt;0,INDEX(Kalender!GZ$81:GZ$110,MAX(1,$F39))&gt;INDEX(Kalender!$B$81:$B$110,MAX(1,$F39)))),2,0))</f>
        <v>0</v>
      </c>
      <c r="HA39" s="5" t="n">
        <f aca="false">IF(Kalender!HA39&lt;&gt;1,0,IF(AND($B39&gt;0,INDEX(Kalender!HA$68:HA$77,MAX(1,$B39))&gt;INDEX(Kalender!$B$68:$B$77,MAX(1,$B39))),1,0)+IF(OR(AND($C39&gt;0,INDEX(Kalender!HA$81:HA$110,MAX(1,$C39))&gt;INDEX(Kalender!$B$81:$B$110,MAX(1,$C39))),AND($D39&gt;0,INDEX(Kalender!HA$81:HA$110,MAX(1,$D39))&gt;INDEX(Kalender!$B$81:$B$110,MAX(1,$D39))),AND($E39&gt;0,INDEX(Kalender!HA$81:HA$110,MAX(1,$E39))&gt;INDEX(Kalender!$B$81:$B$110,MAX(1,$E39))),AND($F39&gt;0,INDEX(Kalender!HA$81:HA$110,MAX(1,$F39))&gt;INDEX(Kalender!$B$81:$B$110,MAX(1,$F39)))),2,0))</f>
        <v>0</v>
      </c>
      <c r="HB39" s="5" t="n">
        <f aca="false">IF(Kalender!HB39&lt;&gt;1,0,IF(AND($B39&gt;0,INDEX(Kalender!HB$68:HB$77,MAX(1,$B39))&gt;INDEX(Kalender!$B$68:$B$77,MAX(1,$B39))),1,0)+IF(OR(AND($C39&gt;0,INDEX(Kalender!HB$81:HB$110,MAX(1,$C39))&gt;INDEX(Kalender!$B$81:$B$110,MAX(1,$C39))),AND($D39&gt;0,INDEX(Kalender!HB$81:HB$110,MAX(1,$D39))&gt;INDEX(Kalender!$B$81:$B$110,MAX(1,$D39))),AND($E39&gt;0,INDEX(Kalender!HB$81:HB$110,MAX(1,$E39))&gt;INDEX(Kalender!$B$81:$B$110,MAX(1,$E39))),AND($F39&gt;0,INDEX(Kalender!HB$81:HB$110,MAX(1,$F39))&gt;INDEX(Kalender!$B$81:$B$110,MAX(1,$F39)))),2,0))</f>
        <v>0</v>
      </c>
      <c r="HC39" s="5" t="n">
        <f aca="false">IF(Kalender!HC39&lt;&gt;1,0,IF(AND($B39&gt;0,INDEX(Kalender!HC$68:HC$77,MAX(1,$B39))&gt;INDEX(Kalender!$B$68:$B$77,MAX(1,$B39))),1,0)+IF(OR(AND($C39&gt;0,INDEX(Kalender!HC$81:HC$110,MAX(1,$C39))&gt;INDEX(Kalender!$B$81:$B$110,MAX(1,$C39))),AND($D39&gt;0,INDEX(Kalender!HC$81:HC$110,MAX(1,$D39))&gt;INDEX(Kalender!$B$81:$B$110,MAX(1,$D39))),AND($E39&gt;0,INDEX(Kalender!HC$81:HC$110,MAX(1,$E39))&gt;INDEX(Kalender!$B$81:$B$110,MAX(1,$E39))),AND($F39&gt;0,INDEX(Kalender!HC$81:HC$110,MAX(1,$F39))&gt;INDEX(Kalender!$B$81:$B$110,MAX(1,$F39)))),2,0))</f>
        <v>0</v>
      </c>
      <c r="HD39" s="5" t="n">
        <f aca="false">IF(Kalender!HD39&lt;&gt;1,0,IF(AND($B39&gt;0,INDEX(Kalender!HD$68:HD$77,MAX(1,$B39))&gt;INDEX(Kalender!$B$68:$B$77,MAX(1,$B39))),1,0)+IF(OR(AND($C39&gt;0,INDEX(Kalender!HD$81:HD$110,MAX(1,$C39))&gt;INDEX(Kalender!$B$81:$B$110,MAX(1,$C39))),AND($D39&gt;0,INDEX(Kalender!HD$81:HD$110,MAX(1,$D39))&gt;INDEX(Kalender!$B$81:$B$110,MAX(1,$D39))),AND($E39&gt;0,INDEX(Kalender!HD$81:HD$110,MAX(1,$E39))&gt;INDEX(Kalender!$B$81:$B$110,MAX(1,$E39))),AND($F39&gt;0,INDEX(Kalender!HD$81:HD$110,MAX(1,$F39))&gt;INDEX(Kalender!$B$81:$B$110,MAX(1,$F39)))),2,0))</f>
        <v>0</v>
      </c>
      <c r="HE39" s="5" t="n">
        <f aca="false">IF(Kalender!HE39&lt;&gt;1,0,IF(AND($B39&gt;0,INDEX(Kalender!HE$68:HE$77,MAX(1,$B39))&gt;INDEX(Kalender!$B$68:$B$77,MAX(1,$B39))),1,0)+IF(OR(AND($C39&gt;0,INDEX(Kalender!HE$81:HE$110,MAX(1,$C39))&gt;INDEX(Kalender!$B$81:$B$110,MAX(1,$C39))),AND($D39&gt;0,INDEX(Kalender!HE$81:HE$110,MAX(1,$D39))&gt;INDEX(Kalender!$B$81:$B$110,MAX(1,$D39))),AND($E39&gt;0,INDEX(Kalender!HE$81:HE$110,MAX(1,$E39))&gt;INDEX(Kalender!$B$81:$B$110,MAX(1,$E39))),AND($F39&gt;0,INDEX(Kalender!HE$81:HE$110,MAX(1,$F39))&gt;INDEX(Kalender!$B$81:$B$110,MAX(1,$F39)))),2,0))</f>
        <v>0</v>
      </c>
      <c r="HF39" s="5" t="n">
        <f aca="false">IF(Kalender!HF39&lt;&gt;1,0,IF(AND($B39&gt;0,INDEX(Kalender!HF$68:HF$77,MAX(1,$B39))&gt;INDEX(Kalender!$B$68:$B$77,MAX(1,$B39))),1,0)+IF(OR(AND($C39&gt;0,INDEX(Kalender!HF$81:HF$110,MAX(1,$C39))&gt;INDEX(Kalender!$B$81:$B$110,MAX(1,$C39))),AND($D39&gt;0,INDEX(Kalender!HF$81:HF$110,MAX(1,$D39))&gt;INDEX(Kalender!$B$81:$B$110,MAX(1,$D39))),AND($E39&gt;0,INDEX(Kalender!HF$81:HF$110,MAX(1,$E39))&gt;INDEX(Kalender!$B$81:$B$110,MAX(1,$E39))),AND($F39&gt;0,INDEX(Kalender!HF$81:HF$110,MAX(1,$F39))&gt;INDEX(Kalender!$B$81:$B$110,MAX(1,$F39)))),2,0))</f>
        <v>0</v>
      </c>
      <c r="HG39" s="5" t="n">
        <f aca="false">IF(Kalender!HG39&lt;&gt;1,0,IF(AND($B39&gt;0,INDEX(Kalender!HG$68:HG$77,MAX(1,$B39))&gt;INDEX(Kalender!$B$68:$B$77,MAX(1,$B39))),1,0)+IF(OR(AND($C39&gt;0,INDEX(Kalender!HG$81:HG$110,MAX(1,$C39))&gt;INDEX(Kalender!$B$81:$B$110,MAX(1,$C39))),AND($D39&gt;0,INDEX(Kalender!HG$81:HG$110,MAX(1,$D39))&gt;INDEX(Kalender!$B$81:$B$110,MAX(1,$D39))),AND($E39&gt;0,INDEX(Kalender!HG$81:HG$110,MAX(1,$E39))&gt;INDEX(Kalender!$B$81:$B$110,MAX(1,$E39))),AND($F39&gt;0,INDEX(Kalender!HG$81:HG$110,MAX(1,$F39))&gt;INDEX(Kalender!$B$81:$B$110,MAX(1,$F39)))),2,0))</f>
        <v>0</v>
      </c>
      <c r="HH39" s="5" t="n">
        <f aca="false">IF(Kalender!HH39&lt;&gt;1,0,IF(AND($B39&gt;0,INDEX(Kalender!HH$68:HH$77,MAX(1,$B39))&gt;INDEX(Kalender!$B$68:$B$77,MAX(1,$B39))),1,0)+IF(OR(AND($C39&gt;0,INDEX(Kalender!HH$81:HH$110,MAX(1,$C39))&gt;INDEX(Kalender!$B$81:$B$110,MAX(1,$C39))),AND($D39&gt;0,INDEX(Kalender!HH$81:HH$110,MAX(1,$D39))&gt;INDEX(Kalender!$B$81:$B$110,MAX(1,$D39))),AND($E39&gt;0,INDEX(Kalender!HH$81:HH$110,MAX(1,$E39))&gt;INDEX(Kalender!$B$81:$B$110,MAX(1,$E39))),AND($F39&gt;0,INDEX(Kalender!HH$81:HH$110,MAX(1,$F39))&gt;INDEX(Kalender!$B$81:$B$110,MAX(1,$F39)))),2,0))</f>
        <v>0</v>
      </c>
      <c r="HI39" s="5" t="n">
        <f aca="false">IF(Kalender!HI39&lt;&gt;1,0,IF(AND($B39&gt;0,INDEX(Kalender!HI$68:HI$77,MAX(1,$B39))&gt;INDEX(Kalender!$B$68:$B$77,MAX(1,$B39))),1,0)+IF(OR(AND($C39&gt;0,INDEX(Kalender!HI$81:HI$110,MAX(1,$C39))&gt;INDEX(Kalender!$B$81:$B$110,MAX(1,$C39))),AND($D39&gt;0,INDEX(Kalender!HI$81:HI$110,MAX(1,$D39))&gt;INDEX(Kalender!$B$81:$B$110,MAX(1,$D39))),AND($E39&gt;0,INDEX(Kalender!HI$81:HI$110,MAX(1,$E39))&gt;INDEX(Kalender!$B$81:$B$110,MAX(1,$E39))),AND($F39&gt;0,INDEX(Kalender!HI$81:HI$110,MAX(1,$F39))&gt;INDEX(Kalender!$B$81:$B$110,MAX(1,$F39)))),2,0))</f>
        <v>0</v>
      </c>
      <c r="HJ39" s="5" t="n">
        <f aca="false">IF(Kalender!HJ39&lt;&gt;1,0,IF(AND($B39&gt;0,INDEX(Kalender!HJ$68:HJ$77,MAX(1,$B39))&gt;INDEX(Kalender!$B$68:$B$77,MAX(1,$B39))),1,0)+IF(OR(AND($C39&gt;0,INDEX(Kalender!HJ$81:HJ$110,MAX(1,$C39))&gt;INDEX(Kalender!$B$81:$B$110,MAX(1,$C39))),AND($D39&gt;0,INDEX(Kalender!HJ$81:HJ$110,MAX(1,$D39))&gt;INDEX(Kalender!$B$81:$B$110,MAX(1,$D39))),AND($E39&gt;0,INDEX(Kalender!HJ$81:HJ$110,MAX(1,$E39))&gt;INDEX(Kalender!$B$81:$B$110,MAX(1,$E39))),AND($F39&gt;0,INDEX(Kalender!HJ$81:HJ$110,MAX(1,$F39))&gt;INDEX(Kalender!$B$81:$B$110,MAX(1,$F39)))),2,0))</f>
        <v>0</v>
      </c>
      <c r="HK39" s="5" t="n">
        <f aca="false">IF(Kalender!HK39&lt;&gt;1,0,IF(AND($B39&gt;0,INDEX(Kalender!HK$68:HK$77,MAX(1,$B39))&gt;INDEX(Kalender!$B$68:$B$77,MAX(1,$B39))),1,0)+IF(OR(AND($C39&gt;0,INDEX(Kalender!HK$81:HK$110,MAX(1,$C39))&gt;INDEX(Kalender!$B$81:$B$110,MAX(1,$C39))),AND($D39&gt;0,INDEX(Kalender!HK$81:HK$110,MAX(1,$D39))&gt;INDEX(Kalender!$B$81:$B$110,MAX(1,$D39))),AND($E39&gt;0,INDEX(Kalender!HK$81:HK$110,MAX(1,$E39))&gt;INDEX(Kalender!$B$81:$B$110,MAX(1,$E39))),AND($F39&gt;0,INDEX(Kalender!HK$81:HK$110,MAX(1,$F39))&gt;INDEX(Kalender!$B$81:$B$110,MAX(1,$F39)))),2,0))</f>
        <v>0</v>
      </c>
      <c r="HL39" s="5" t="n">
        <f aca="false">IF(Kalender!HL39&lt;&gt;1,0,IF(AND($B39&gt;0,INDEX(Kalender!HL$68:HL$77,MAX(1,$B39))&gt;INDEX(Kalender!$B$68:$B$77,MAX(1,$B39))),1,0)+IF(OR(AND($C39&gt;0,INDEX(Kalender!HL$81:HL$110,MAX(1,$C39))&gt;INDEX(Kalender!$B$81:$B$110,MAX(1,$C39))),AND($D39&gt;0,INDEX(Kalender!HL$81:HL$110,MAX(1,$D39))&gt;INDEX(Kalender!$B$81:$B$110,MAX(1,$D39))),AND($E39&gt;0,INDEX(Kalender!HL$81:HL$110,MAX(1,$E39))&gt;INDEX(Kalender!$B$81:$B$110,MAX(1,$E39))),AND($F39&gt;0,INDEX(Kalender!HL$81:HL$110,MAX(1,$F39))&gt;INDEX(Kalender!$B$81:$B$110,MAX(1,$F39)))),2,0))</f>
        <v>0</v>
      </c>
      <c r="HM39" s="5" t="n">
        <f aca="false">IF(Kalender!HM39&lt;&gt;1,0,IF(AND($B39&gt;0,INDEX(Kalender!HM$68:HM$77,MAX(1,$B39))&gt;INDEX(Kalender!$B$68:$B$77,MAX(1,$B39))),1,0)+IF(OR(AND($C39&gt;0,INDEX(Kalender!HM$81:HM$110,MAX(1,$C39))&gt;INDEX(Kalender!$B$81:$B$110,MAX(1,$C39))),AND($D39&gt;0,INDEX(Kalender!HM$81:HM$110,MAX(1,$D39))&gt;INDEX(Kalender!$B$81:$B$110,MAX(1,$D39))),AND($E39&gt;0,INDEX(Kalender!HM$81:HM$110,MAX(1,$E39))&gt;INDEX(Kalender!$B$81:$B$110,MAX(1,$E39))),AND($F39&gt;0,INDEX(Kalender!HM$81:HM$110,MAX(1,$F39))&gt;INDEX(Kalender!$B$81:$B$110,MAX(1,$F39)))),2,0))</f>
        <v>0</v>
      </c>
      <c r="HN39" s="5" t="n">
        <f aca="false">IF(Kalender!HN39&lt;&gt;1,0,IF(AND($B39&gt;0,INDEX(Kalender!HN$68:HN$77,MAX(1,$B39))&gt;INDEX(Kalender!$B$68:$B$77,MAX(1,$B39))),1,0)+IF(OR(AND($C39&gt;0,INDEX(Kalender!HN$81:HN$110,MAX(1,$C39))&gt;INDEX(Kalender!$B$81:$B$110,MAX(1,$C39))),AND($D39&gt;0,INDEX(Kalender!HN$81:HN$110,MAX(1,$D39))&gt;INDEX(Kalender!$B$81:$B$110,MAX(1,$D39))),AND($E39&gt;0,INDEX(Kalender!HN$81:HN$110,MAX(1,$E39))&gt;INDEX(Kalender!$B$81:$B$110,MAX(1,$E39))),AND($F39&gt;0,INDEX(Kalender!HN$81:HN$110,MAX(1,$F39))&gt;INDEX(Kalender!$B$81:$B$110,MAX(1,$F39)))),2,0))</f>
        <v>0</v>
      </c>
      <c r="HO39" s="5" t="n">
        <f aca="false">IF(Kalender!HO39&lt;&gt;1,0,IF(AND($B39&gt;0,INDEX(Kalender!HO$68:HO$77,MAX(1,$B39))&gt;INDEX(Kalender!$B$68:$B$77,MAX(1,$B39))),1,0)+IF(OR(AND($C39&gt;0,INDEX(Kalender!HO$81:HO$110,MAX(1,$C39))&gt;INDEX(Kalender!$B$81:$B$110,MAX(1,$C39))),AND($D39&gt;0,INDEX(Kalender!HO$81:HO$110,MAX(1,$D39))&gt;INDEX(Kalender!$B$81:$B$110,MAX(1,$D39))),AND($E39&gt;0,INDEX(Kalender!HO$81:HO$110,MAX(1,$E39))&gt;INDEX(Kalender!$B$81:$B$110,MAX(1,$E39))),AND($F39&gt;0,INDEX(Kalender!HO$81:HO$110,MAX(1,$F39))&gt;INDEX(Kalender!$B$81:$B$110,MAX(1,$F39)))),2,0))</f>
        <v>0</v>
      </c>
      <c r="HP39" s="5" t="n">
        <f aca="false">IF(Kalender!HP39&lt;&gt;1,0,IF(AND($B39&gt;0,INDEX(Kalender!HP$68:HP$77,MAX(1,$B39))&gt;INDEX(Kalender!$B$68:$B$77,MAX(1,$B39))),1,0)+IF(OR(AND($C39&gt;0,INDEX(Kalender!HP$81:HP$110,MAX(1,$C39))&gt;INDEX(Kalender!$B$81:$B$110,MAX(1,$C39))),AND($D39&gt;0,INDEX(Kalender!HP$81:HP$110,MAX(1,$D39))&gt;INDEX(Kalender!$B$81:$B$110,MAX(1,$D39))),AND($E39&gt;0,INDEX(Kalender!HP$81:HP$110,MAX(1,$E39))&gt;INDEX(Kalender!$B$81:$B$110,MAX(1,$E39))),AND($F39&gt;0,INDEX(Kalender!HP$81:HP$110,MAX(1,$F39))&gt;INDEX(Kalender!$B$81:$B$110,MAX(1,$F39)))),2,0))</f>
        <v>0</v>
      </c>
      <c r="HQ39" s="5" t="n">
        <f aca="false">IF(Kalender!HQ39&lt;&gt;1,0,IF(AND($B39&gt;0,INDEX(Kalender!HQ$68:HQ$77,MAX(1,$B39))&gt;INDEX(Kalender!$B$68:$B$77,MAX(1,$B39))),1,0)+IF(OR(AND($C39&gt;0,INDEX(Kalender!HQ$81:HQ$110,MAX(1,$C39))&gt;INDEX(Kalender!$B$81:$B$110,MAX(1,$C39))),AND($D39&gt;0,INDEX(Kalender!HQ$81:HQ$110,MAX(1,$D39))&gt;INDEX(Kalender!$B$81:$B$110,MAX(1,$D39))),AND($E39&gt;0,INDEX(Kalender!HQ$81:HQ$110,MAX(1,$E39))&gt;INDEX(Kalender!$B$81:$B$110,MAX(1,$E39))),AND($F39&gt;0,INDEX(Kalender!HQ$81:HQ$110,MAX(1,$F39))&gt;INDEX(Kalender!$B$81:$B$110,MAX(1,$F39)))),2,0))</f>
        <v>0</v>
      </c>
      <c r="HR39" s="5" t="n">
        <f aca="false">IF(Kalender!HR39&lt;&gt;1,0,IF(AND($B39&gt;0,INDEX(Kalender!HR$68:HR$77,MAX(1,$B39))&gt;INDEX(Kalender!$B$68:$B$77,MAX(1,$B39))),1,0)+IF(OR(AND($C39&gt;0,INDEX(Kalender!HR$81:HR$110,MAX(1,$C39))&gt;INDEX(Kalender!$B$81:$B$110,MAX(1,$C39))),AND($D39&gt;0,INDEX(Kalender!HR$81:HR$110,MAX(1,$D39))&gt;INDEX(Kalender!$B$81:$B$110,MAX(1,$D39))),AND($E39&gt;0,INDEX(Kalender!HR$81:HR$110,MAX(1,$E39))&gt;INDEX(Kalender!$B$81:$B$110,MAX(1,$E39))),AND($F39&gt;0,INDEX(Kalender!HR$81:HR$110,MAX(1,$F39))&gt;INDEX(Kalender!$B$81:$B$110,MAX(1,$F39)))),2,0))</f>
        <v>0</v>
      </c>
      <c r="HS39" s="5" t="n">
        <f aca="false">IF(Kalender!HS39&lt;&gt;1,0,IF(AND($B39&gt;0,INDEX(Kalender!HS$68:HS$77,MAX(1,$B39))&gt;INDEX(Kalender!$B$68:$B$77,MAX(1,$B39))),1,0)+IF(OR(AND($C39&gt;0,INDEX(Kalender!HS$81:HS$110,MAX(1,$C39))&gt;INDEX(Kalender!$B$81:$B$110,MAX(1,$C39))),AND($D39&gt;0,INDEX(Kalender!HS$81:HS$110,MAX(1,$D39))&gt;INDEX(Kalender!$B$81:$B$110,MAX(1,$D39))),AND($E39&gt;0,INDEX(Kalender!HS$81:HS$110,MAX(1,$E39))&gt;INDEX(Kalender!$B$81:$B$110,MAX(1,$E39))),AND($F39&gt;0,INDEX(Kalender!HS$81:HS$110,MAX(1,$F39))&gt;INDEX(Kalender!$B$81:$B$110,MAX(1,$F39)))),2,0))</f>
        <v>0</v>
      </c>
      <c r="HT39" s="5" t="n">
        <f aca="false">IF(Kalender!HT39&lt;&gt;1,0,IF(AND($B39&gt;0,INDEX(Kalender!HT$68:HT$77,MAX(1,$B39))&gt;INDEX(Kalender!$B$68:$B$77,MAX(1,$B39))),1,0)+IF(OR(AND($C39&gt;0,INDEX(Kalender!HT$81:HT$110,MAX(1,$C39))&gt;INDEX(Kalender!$B$81:$B$110,MAX(1,$C39))),AND($D39&gt;0,INDEX(Kalender!HT$81:HT$110,MAX(1,$D39))&gt;INDEX(Kalender!$B$81:$B$110,MAX(1,$D39))),AND($E39&gt;0,INDEX(Kalender!HT$81:HT$110,MAX(1,$E39))&gt;INDEX(Kalender!$B$81:$B$110,MAX(1,$E39))),AND($F39&gt;0,INDEX(Kalender!HT$81:HT$110,MAX(1,$F39))&gt;INDEX(Kalender!$B$81:$B$110,MAX(1,$F39)))),2,0))</f>
        <v>0</v>
      </c>
      <c r="HU39" s="5" t="n">
        <f aca="false">IF(Kalender!HU39&lt;&gt;1,0,IF(AND($B39&gt;0,INDEX(Kalender!HU$68:HU$77,MAX(1,$B39))&gt;INDEX(Kalender!$B$68:$B$77,MAX(1,$B39))),1,0)+IF(OR(AND($C39&gt;0,INDEX(Kalender!HU$81:HU$110,MAX(1,$C39))&gt;INDEX(Kalender!$B$81:$B$110,MAX(1,$C39))),AND($D39&gt;0,INDEX(Kalender!HU$81:HU$110,MAX(1,$D39))&gt;INDEX(Kalender!$B$81:$B$110,MAX(1,$D39))),AND($E39&gt;0,INDEX(Kalender!HU$81:HU$110,MAX(1,$E39))&gt;INDEX(Kalender!$B$81:$B$110,MAX(1,$E39))),AND($F39&gt;0,INDEX(Kalender!HU$81:HU$110,MAX(1,$F39))&gt;INDEX(Kalender!$B$81:$B$110,MAX(1,$F39)))),2,0))</f>
        <v>0</v>
      </c>
      <c r="HV39" s="5" t="n">
        <f aca="false">IF(Kalender!HV39&lt;&gt;1,0,IF(AND($B39&gt;0,INDEX(Kalender!HV$68:HV$77,MAX(1,$B39))&gt;INDEX(Kalender!$B$68:$B$77,MAX(1,$B39))),1,0)+IF(OR(AND($C39&gt;0,INDEX(Kalender!HV$81:HV$110,MAX(1,$C39))&gt;INDEX(Kalender!$B$81:$B$110,MAX(1,$C39))),AND($D39&gt;0,INDEX(Kalender!HV$81:HV$110,MAX(1,$D39))&gt;INDEX(Kalender!$B$81:$B$110,MAX(1,$D39))),AND($E39&gt;0,INDEX(Kalender!HV$81:HV$110,MAX(1,$E39))&gt;INDEX(Kalender!$B$81:$B$110,MAX(1,$E39))),AND($F39&gt;0,INDEX(Kalender!HV$81:HV$110,MAX(1,$F39))&gt;INDEX(Kalender!$B$81:$B$110,MAX(1,$F39)))),2,0))</f>
        <v>0</v>
      </c>
      <c r="HW39" s="5" t="n">
        <f aca="false">IF(Kalender!HW39&lt;&gt;1,0,IF(AND($B39&gt;0,INDEX(Kalender!HW$68:HW$77,MAX(1,$B39))&gt;INDEX(Kalender!$B$68:$B$77,MAX(1,$B39))),1,0)+IF(OR(AND($C39&gt;0,INDEX(Kalender!HW$81:HW$110,MAX(1,$C39))&gt;INDEX(Kalender!$B$81:$B$110,MAX(1,$C39))),AND($D39&gt;0,INDEX(Kalender!HW$81:HW$110,MAX(1,$D39))&gt;INDEX(Kalender!$B$81:$B$110,MAX(1,$D39))),AND($E39&gt;0,INDEX(Kalender!HW$81:HW$110,MAX(1,$E39))&gt;INDEX(Kalender!$B$81:$B$110,MAX(1,$E39))),AND($F39&gt;0,INDEX(Kalender!HW$81:HW$110,MAX(1,$F39))&gt;INDEX(Kalender!$B$81:$B$110,MAX(1,$F39)))),2,0))</f>
        <v>0</v>
      </c>
      <c r="HX39" s="5" t="n">
        <f aca="false">IF(Kalender!HX39&lt;&gt;1,0,IF(AND($B39&gt;0,INDEX(Kalender!HX$68:HX$77,MAX(1,$B39))&gt;INDEX(Kalender!$B$68:$B$77,MAX(1,$B39))),1,0)+IF(OR(AND($C39&gt;0,INDEX(Kalender!HX$81:HX$110,MAX(1,$C39))&gt;INDEX(Kalender!$B$81:$B$110,MAX(1,$C39))),AND($D39&gt;0,INDEX(Kalender!HX$81:HX$110,MAX(1,$D39))&gt;INDEX(Kalender!$B$81:$B$110,MAX(1,$D39))),AND($E39&gt;0,INDEX(Kalender!HX$81:HX$110,MAX(1,$E39))&gt;INDEX(Kalender!$B$81:$B$110,MAX(1,$E39))),AND($F39&gt;0,INDEX(Kalender!HX$81:HX$110,MAX(1,$F39))&gt;INDEX(Kalender!$B$81:$B$110,MAX(1,$F39)))),2,0))</f>
        <v>0</v>
      </c>
      <c r="HY39" s="5" t="n">
        <f aca="false">IF(Kalender!HY39&lt;&gt;1,0,IF(AND($B39&gt;0,INDEX(Kalender!HY$68:HY$77,MAX(1,$B39))&gt;INDEX(Kalender!$B$68:$B$77,MAX(1,$B39))),1,0)+IF(OR(AND($C39&gt;0,INDEX(Kalender!HY$81:HY$110,MAX(1,$C39))&gt;INDEX(Kalender!$B$81:$B$110,MAX(1,$C39))),AND($D39&gt;0,INDEX(Kalender!HY$81:HY$110,MAX(1,$D39))&gt;INDEX(Kalender!$B$81:$B$110,MAX(1,$D39))),AND($E39&gt;0,INDEX(Kalender!HY$81:HY$110,MAX(1,$E39))&gt;INDEX(Kalender!$B$81:$B$110,MAX(1,$E39))),AND($F39&gt;0,INDEX(Kalender!HY$81:HY$110,MAX(1,$F39))&gt;INDEX(Kalender!$B$81:$B$110,MAX(1,$F39)))),2,0))</f>
        <v>0</v>
      </c>
      <c r="HZ39" s="5" t="n">
        <f aca="false">IF(Kalender!HZ39&lt;&gt;1,0,IF(AND($B39&gt;0,INDEX(Kalender!HZ$68:HZ$77,MAX(1,$B39))&gt;INDEX(Kalender!$B$68:$B$77,MAX(1,$B39))),1,0)+IF(OR(AND($C39&gt;0,INDEX(Kalender!HZ$81:HZ$110,MAX(1,$C39))&gt;INDEX(Kalender!$B$81:$B$110,MAX(1,$C39))),AND($D39&gt;0,INDEX(Kalender!HZ$81:HZ$110,MAX(1,$D39))&gt;INDEX(Kalender!$B$81:$B$110,MAX(1,$D39))),AND($E39&gt;0,INDEX(Kalender!HZ$81:HZ$110,MAX(1,$E39))&gt;INDEX(Kalender!$B$81:$B$110,MAX(1,$E39))),AND($F39&gt;0,INDEX(Kalender!HZ$81:HZ$110,MAX(1,$F39))&gt;INDEX(Kalender!$B$81:$B$110,MAX(1,$F39)))),2,0))</f>
        <v>0</v>
      </c>
      <c r="IA39" s="5" t="n">
        <f aca="false">IF(Kalender!IA39&lt;&gt;1,0,IF(AND($B39&gt;0,INDEX(Kalender!IA$68:IA$77,MAX(1,$B39))&gt;INDEX(Kalender!$B$68:$B$77,MAX(1,$B39))),1,0)+IF(OR(AND($C39&gt;0,INDEX(Kalender!IA$81:IA$110,MAX(1,$C39))&gt;INDEX(Kalender!$B$81:$B$110,MAX(1,$C39))),AND($D39&gt;0,INDEX(Kalender!IA$81:IA$110,MAX(1,$D39))&gt;INDEX(Kalender!$B$81:$B$110,MAX(1,$D39))),AND($E39&gt;0,INDEX(Kalender!IA$81:IA$110,MAX(1,$E39))&gt;INDEX(Kalender!$B$81:$B$110,MAX(1,$E39))),AND($F39&gt;0,INDEX(Kalender!IA$81:IA$110,MAX(1,$F39))&gt;INDEX(Kalender!$B$81:$B$110,MAX(1,$F39)))),2,0))</f>
        <v>0</v>
      </c>
      <c r="IB39" s="5" t="n">
        <f aca="false">IF(Kalender!IB39&lt;&gt;1,0,IF(AND($B39&gt;0,INDEX(Kalender!IB$68:IB$77,MAX(1,$B39))&gt;INDEX(Kalender!$B$68:$B$77,MAX(1,$B39))),1,0)+IF(OR(AND($C39&gt;0,INDEX(Kalender!IB$81:IB$110,MAX(1,$C39))&gt;INDEX(Kalender!$B$81:$B$110,MAX(1,$C39))),AND($D39&gt;0,INDEX(Kalender!IB$81:IB$110,MAX(1,$D39))&gt;INDEX(Kalender!$B$81:$B$110,MAX(1,$D39))),AND($E39&gt;0,INDEX(Kalender!IB$81:IB$110,MAX(1,$E39))&gt;INDEX(Kalender!$B$81:$B$110,MAX(1,$E39))),AND($F39&gt;0,INDEX(Kalender!IB$81:IB$110,MAX(1,$F39))&gt;INDEX(Kalender!$B$81:$B$110,MAX(1,$F39)))),2,0))</f>
        <v>0</v>
      </c>
      <c r="IC39" s="5" t="n">
        <f aca="false">IF(Kalender!IC39&lt;&gt;1,0,IF(AND($B39&gt;0,INDEX(Kalender!IC$68:IC$77,MAX(1,$B39))&gt;INDEX(Kalender!$B$68:$B$77,MAX(1,$B39))),1,0)+IF(OR(AND($C39&gt;0,INDEX(Kalender!IC$81:IC$110,MAX(1,$C39))&gt;INDEX(Kalender!$B$81:$B$110,MAX(1,$C39))),AND($D39&gt;0,INDEX(Kalender!IC$81:IC$110,MAX(1,$D39))&gt;INDEX(Kalender!$B$81:$B$110,MAX(1,$D39))),AND($E39&gt;0,INDEX(Kalender!IC$81:IC$110,MAX(1,$E39))&gt;INDEX(Kalender!$B$81:$B$110,MAX(1,$E39))),AND($F39&gt;0,INDEX(Kalender!IC$81:IC$110,MAX(1,$F39))&gt;INDEX(Kalender!$B$81:$B$110,MAX(1,$F39)))),2,0))</f>
        <v>0</v>
      </c>
      <c r="ID39" s="5" t="n">
        <f aca="false">IF(Kalender!ID39&lt;&gt;1,0,IF(AND($B39&gt;0,INDEX(Kalender!ID$68:ID$77,MAX(1,$B39))&gt;INDEX(Kalender!$B$68:$B$77,MAX(1,$B39))),1,0)+IF(OR(AND($C39&gt;0,INDEX(Kalender!ID$81:ID$110,MAX(1,$C39))&gt;INDEX(Kalender!$B$81:$B$110,MAX(1,$C39))),AND($D39&gt;0,INDEX(Kalender!ID$81:ID$110,MAX(1,$D39))&gt;INDEX(Kalender!$B$81:$B$110,MAX(1,$D39))),AND($E39&gt;0,INDEX(Kalender!ID$81:ID$110,MAX(1,$E39))&gt;INDEX(Kalender!$B$81:$B$110,MAX(1,$E39))),AND($F39&gt;0,INDEX(Kalender!ID$81:ID$110,MAX(1,$F39))&gt;INDEX(Kalender!$B$81:$B$110,MAX(1,$F39)))),2,0))</f>
        <v>0</v>
      </c>
      <c r="IE39" s="5" t="n">
        <f aca="false">IF(Kalender!IE39&lt;&gt;1,0,IF(AND($B39&gt;0,INDEX(Kalender!IE$68:IE$77,MAX(1,$B39))&gt;INDEX(Kalender!$B$68:$B$77,MAX(1,$B39))),1,0)+IF(OR(AND($C39&gt;0,INDEX(Kalender!IE$81:IE$110,MAX(1,$C39))&gt;INDEX(Kalender!$B$81:$B$110,MAX(1,$C39))),AND($D39&gt;0,INDEX(Kalender!IE$81:IE$110,MAX(1,$D39))&gt;INDEX(Kalender!$B$81:$B$110,MAX(1,$D39))),AND($E39&gt;0,INDEX(Kalender!IE$81:IE$110,MAX(1,$E39))&gt;INDEX(Kalender!$B$81:$B$110,MAX(1,$E39))),AND($F39&gt;0,INDEX(Kalender!IE$81:IE$110,MAX(1,$F39))&gt;INDEX(Kalender!$B$81:$B$110,MAX(1,$F39)))),2,0))</f>
        <v>0</v>
      </c>
      <c r="IF39" s="5" t="n">
        <f aca="false">IF(Kalender!IF39&lt;&gt;1,0,IF(AND($B39&gt;0,INDEX(Kalender!IF$68:IF$77,MAX(1,$B39))&gt;INDEX(Kalender!$B$68:$B$77,MAX(1,$B39))),1,0)+IF(OR(AND($C39&gt;0,INDEX(Kalender!IF$81:IF$110,MAX(1,$C39))&gt;INDEX(Kalender!$B$81:$B$110,MAX(1,$C39))),AND($D39&gt;0,INDEX(Kalender!IF$81:IF$110,MAX(1,$D39))&gt;INDEX(Kalender!$B$81:$B$110,MAX(1,$D39))),AND($E39&gt;0,INDEX(Kalender!IF$81:IF$110,MAX(1,$E39))&gt;INDEX(Kalender!$B$81:$B$110,MAX(1,$E39))),AND($F39&gt;0,INDEX(Kalender!IF$81:IF$110,MAX(1,$F39))&gt;INDEX(Kalender!$B$81:$B$110,MAX(1,$F39)))),2,0))</f>
        <v>0</v>
      </c>
      <c r="IG39" s="5" t="n">
        <f aca="false">IF(Kalender!IG39&lt;&gt;1,0,IF(AND($B39&gt;0,INDEX(Kalender!IG$68:IG$77,MAX(1,$B39))&gt;INDEX(Kalender!$B$68:$B$77,MAX(1,$B39))),1,0)+IF(OR(AND($C39&gt;0,INDEX(Kalender!IG$81:IG$110,MAX(1,$C39))&gt;INDEX(Kalender!$B$81:$B$110,MAX(1,$C39))),AND($D39&gt;0,INDEX(Kalender!IG$81:IG$110,MAX(1,$D39))&gt;INDEX(Kalender!$B$81:$B$110,MAX(1,$D39))),AND($E39&gt;0,INDEX(Kalender!IG$81:IG$110,MAX(1,$E39))&gt;INDEX(Kalender!$B$81:$B$110,MAX(1,$E39))),AND($F39&gt;0,INDEX(Kalender!IG$81:IG$110,MAX(1,$F39))&gt;INDEX(Kalender!$B$81:$B$110,MAX(1,$F39)))),2,0))</f>
        <v>0</v>
      </c>
      <c r="IH39" s="5" t="n">
        <f aca="false">IF(Kalender!IH39&lt;&gt;1,0,IF(AND($B39&gt;0,INDEX(Kalender!IH$68:IH$77,MAX(1,$B39))&gt;INDEX(Kalender!$B$68:$B$77,MAX(1,$B39))),1,0)+IF(OR(AND($C39&gt;0,INDEX(Kalender!IH$81:IH$110,MAX(1,$C39))&gt;INDEX(Kalender!$B$81:$B$110,MAX(1,$C39))),AND($D39&gt;0,INDEX(Kalender!IH$81:IH$110,MAX(1,$D39))&gt;INDEX(Kalender!$B$81:$B$110,MAX(1,$D39))),AND($E39&gt;0,INDEX(Kalender!IH$81:IH$110,MAX(1,$E39))&gt;INDEX(Kalender!$B$81:$B$110,MAX(1,$E39))),AND($F39&gt;0,INDEX(Kalender!IH$81:IH$110,MAX(1,$F39))&gt;INDEX(Kalender!$B$81:$B$110,MAX(1,$F39)))),2,0))</f>
        <v>0</v>
      </c>
      <c r="II39" s="5" t="n">
        <f aca="false">IF(Kalender!II39&lt;&gt;1,0,IF(AND($B39&gt;0,INDEX(Kalender!II$68:II$77,MAX(1,$B39))&gt;INDEX(Kalender!$B$68:$B$77,MAX(1,$B39))),1,0)+IF(OR(AND($C39&gt;0,INDEX(Kalender!II$81:II$110,MAX(1,$C39))&gt;INDEX(Kalender!$B$81:$B$110,MAX(1,$C39))),AND($D39&gt;0,INDEX(Kalender!II$81:II$110,MAX(1,$D39))&gt;INDEX(Kalender!$B$81:$B$110,MAX(1,$D39))),AND($E39&gt;0,INDEX(Kalender!II$81:II$110,MAX(1,$E39))&gt;INDEX(Kalender!$B$81:$B$110,MAX(1,$E39))),AND($F39&gt;0,INDEX(Kalender!II$81:II$110,MAX(1,$F39))&gt;INDEX(Kalender!$B$81:$B$110,MAX(1,$F39)))),2,0))</f>
        <v>0</v>
      </c>
      <c r="IJ39" s="5" t="n">
        <f aca="false">IF(Kalender!IJ39&lt;&gt;1,0,IF(AND($B39&gt;0,INDEX(Kalender!IJ$68:IJ$77,MAX(1,$B39))&gt;INDEX(Kalender!$B$68:$B$77,MAX(1,$B39))),1,0)+IF(OR(AND($C39&gt;0,INDEX(Kalender!IJ$81:IJ$110,MAX(1,$C39))&gt;INDEX(Kalender!$B$81:$B$110,MAX(1,$C39))),AND($D39&gt;0,INDEX(Kalender!IJ$81:IJ$110,MAX(1,$D39))&gt;INDEX(Kalender!$B$81:$B$110,MAX(1,$D39))),AND($E39&gt;0,INDEX(Kalender!IJ$81:IJ$110,MAX(1,$E39))&gt;INDEX(Kalender!$B$81:$B$110,MAX(1,$E39))),AND($F39&gt;0,INDEX(Kalender!IJ$81:IJ$110,MAX(1,$F39))&gt;INDEX(Kalender!$B$81:$B$110,MAX(1,$F39)))),2,0))</f>
        <v>0</v>
      </c>
      <c r="IK39" s="5" t="n">
        <f aca="false">IF(Kalender!IK39&lt;&gt;1,0,IF(AND($B39&gt;0,INDEX(Kalender!IK$68:IK$77,MAX(1,$B39))&gt;INDEX(Kalender!$B$68:$B$77,MAX(1,$B39))),1,0)+IF(OR(AND($C39&gt;0,INDEX(Kalender!IK$81:IK$110,MAX(1,$C39))&gt;INDEX(Kalender!$B$81:$B$110,MAX(1,$C39))),AND($D39&gt;0,INDEX(Kalender!IK$81:IK$110,MAX(1,$D39))&gt;INDEX(Kalender!$B$81:$B$110,MAX(1,$D39))),AND($E39&gt;0,INDEX(Kalender!IK$81:IK$110,MAX(1,$E39))&gt;INDEX(Kalender!$B$81:$B$110,MAX(1,$E39))),AND($F39&gt;0,INDEX(Kalender!IK$81:IK$110,MAX(1,$F39))&gt;INDEX(Kalender!$B$81:$B$110,MAX(1,$F39)))),2,0))</f>
        <v>0</v>
      </c>
      <c r="IL39" s="5" t="n">
        <f aca="false">IF(Kalender!IL39&lt;&gt;1,0,IF(AND($B39&gt;0,INDEX(Kalender!IL$68:IL$77,MAX(1,$B39))&gt;INDEX(Kalender!$B$68:$B$77,MAX(1,$B39))),1,0)+IF(OR(AND($C39&gt;0,INDEX(Kalender!IL$81:IL$110,MAX(1,$C39))&gt;INDEX(Kalender!$B$81:$B$110,MAX(1,$C39))),AND($D39&gt;0,INDEX(Kalender!IL$81:IL$110,MAX(1,$D39))&gt;INDEX(Kalender!$B$81:$B$110,MAX(1,$D39))),AND($E39&gt;0,INDEX(Kalender!IL$81:IL$110,MAX(1,$E39))&gt;INDEX(Kalender!$B$81:$B$110,MAX(1,$E39))),AND($F39&gt;0,INDEX(Kalender!IL$81:IL$110,MAX(1,$F39))&gt;INDEX(Kalender!$B$81:$B$110,MAX(1,$F39)))),2,0))</f>
        <v>0</v>
      </c>
      <c r="IM39" s="5" t="n">
        <f aca="false">IF(Kalender!IM39&lt;&gt;1,0,IF(AND($B39&gt;0,INDEX(Kalender!IM$68:IM$77,MAX(1,$B39))&gt;INDEX(Kalender!$B$68:$B$77,MAX(1,$B39))),1,0)+IF(OR(AND($C39&gt;0,INDEX(Kalender!IM$81:IM$110,MAX(1,$C39))&gt;INDEX(Kalender!$B$81:$B$110,MAX(1,$C39))),AND($D39&gt;0,INDEX(Kalender!IM$81:IM$110,MAX(1,$D39))&gt;INDEX(Kalender!$B$81:$B$110,MAX(1,$D39))),AND($E39&gt;0,INDEX(Kalender!IM$81:IM$110,MAX(1,$E39))&gt;INDEX(Kalender!$B$81:$B$110,MAX(1,$E39))),AND($F39&gt;0,INDEX(Kalender!IM$81:IM$110,MAX(1,$F39))&gt;INDEX(Kalender!$B$81:$B$110,MAX(1,$F39)))),2,0))</f>
        <v>0</v>
      </c>
      <c r="IN39" s="5" t="n">
        <f aca="false">IF(Kalender!IN39&lt;&gt;1,0,IF(AND($B39&gt;0,INDEX(Kalender!IN$68:IN$77,MAX(1,$B39))&gt;INDEX(Kalender!$B$68:$B$77,MAX(1,$B39))),1,0)+IF(OR(AND($C39&gt;0,INDEX(Kalender!IN$81:IN$110,MAX(1,$C39))&gt;INDEX(Kalender!$B$81:$B$110,MAX(1,$C39))),AND($D39&gt;0,INDEX(Kalender!IN$81:IN$110,MAX(1,$D39))&gt;INDEX(Kalender!$B$81:$B$110,MAX(1,$D39))),AND($E39&gt;0,INDEX(Kalender!IN$81:IN$110,MAX(1,$E39))&gt;INDEX(Kalender!$B$81:$B$110,MAX(1,$E39))),AND($F39&gt;0,INDEX(Kalender!IN$81:IN$110,MAX(1,$F39))&gt;INDEX(Kalender!$B$81:$B$110,MAX(1,$F39)))),2,0))</f>
        <v>0</v>
      </c>
      <c r="IO39" s="5" t="n">
        <f aca="false">IF(Kalender!IO39&lt;&gt;1,0,IF(AND($B39&gt;0,INDEX(Kalender!IO$68:IO$77,MAX(1,$B39))&gt;INDEX(Kalender!$B$68:$B$77,MAX(1,$B39))),1,0)+IF(OR(AND($C39&gt;0,INDEX(Kalender!IO$81:IO$110,MAX(1,$C39))&gt;INDEX(Kalender!$B$81:$B$110,MAX(1,$C39))),AND($D39&gt;0,INDEX(Kalender!IO$81:IO$110,MAX(1,$D39))&gt;INDEX(Kalender!$B$81:$B$110,MAX(1,$D39))),AND($E39&gt;0,INDEX(Kalender!IO$81:IO$110,MAX(1,$E39))&gt;INDEX(Kalender!$B$81:$B$110,MAX(1,$E39))),AND($F39&gt;0,INDEX(Kalender!IO$81:IO$110,MAX(1,$F39))&gt;INDEX(Kalender!$B$81:$B$110,MAX(1,$F39)))),2,0))</f>
        <v>0</v>
      </c>
      <c r="IP39" s="5" t="n">
        <f aca="false">IF(Kalender!IP39&lt;&gt;1,0,IF(AND($B39&gt;0,INDEX(Kalender!IP$68:IP$77,MAX(1,$B39))&gt;INDEX(Kalender!$B$68:$B$77,MAX(1,$B39))),1,0)+IF(OR(AND($C39&gt;0,INDEX(Kalender!IP$81:IP$110,MAX(1,$C39))&gt;INDEX(Kalender!$B$81:$B$110,MAX(1,$C39))),AND($D39&gt;0,INDEX(Kalender!IP$81:IP$110,MAX(1,$D39))&gt;INDEX(Kalender!$B$81:$B$110,MAX(1,$D39))),AND($E39&gt;0,INDEX(Kalender!IP$81:IP$110,MAX(1,$E39))&gt;INDEX(Kalender!$B$81:$B$110,MAX(1,$E39))),AND($F39&gt;0,INDEX(Kalender!IP$81:IP$110,MAX(1,$F39))&gt;INDEX(Kalender!$B$81:$B$110,MAX(1,$F39)))),2,0))</f>
        <v>0</v>
      </c>
      <c r="IQ39" s="5" t="n">
        <f aca="false">IF(Kalender!IQ39&lt;&gt;1,0,IF(AND($B39&gt;0,INDEX(Kalender!IQ$68:IQ$77,MAX(1,$B39))&gt;INDEX(Kalender!$B$68:$B$77,MAX(1,$B39))),1,0)+IF(OR(AND($C39&gt;0,INDEX(Kalender!IQ$81:IQ$110,MAX(1,$C39))&gt;INDEX(Kalender!$B$81:$B$110,MAX(1,$C39))),AND($D39&gt;0,INDEX(Kalender!IQ$81:IQ$110,MAX(1,$D39))&gt;INDEX(Kalender!$B$81:$B$110,MAX(1,$D39))),AND($E39&gt;0,INDEX(Kalender!IQ$81:IQ$110,MAX(1,$E39))&gt;INDEX(Kalender!$B$81:$B$110,MAX(1,$E39))),AND($F39&gt;0,INDEX(Kalender!IQ$81:IQ$110,MAX(1,$F39))&gt;INDEX(Kalender!$B$81:$B$110,MAX(1,$F39)))),2,0))</f>
        <v>0</v>
      </c>
      <c r="IR39" s="5" t="n">
        <f aca="false">IF(Kalender!IR39&lt;&gt;1,0,IF(AND($B39&gt;0,INDEX(Kalender!IR$68:IR$77,MAX(1,$B39))&gt;INDEX(Kalender!$B$68:$B$77,MAX(1,$B39))),1,0)+IF(OR(AND($C39&gt;0,INDEX(Kalender!IR$81:IR$110,MAX(1,$C39))&gt;INDEX(Kalender!$B$81:$B$110,MAX(1,$C39))),AND($D39&gt;0,INDEX(Kalender!IR$81:IR$110,MAX(1,$D39))&gt;INDEX(Kalender!$B$81:$B$110,MAX(1,$D39))),AND($E39&gt;0,INDEX(Kalender!IR$81:IR$110,MAX(1,$E39))&gt;INDEX(Kalender!$B$81:$B$110,MAX(1,$E39))),AND($F39&gt;0,INDEX(Kalender!IR$81:IR$110,MAX(1,$F39))&gt;INDEX(Kalender!$B$81:$B$110,MAX(1,$F39)))),2,0))</f>
        <v>0</v>
      </c>
      <c r="IS39" s="5" t="n">
        <f aca="false">IF(Kalender!IS39&lt;&gt;1,0,IF(AND($B39&gt;0,INDEX(Kalender!IS$68:IS$77,MAX(1,$B39))&gt;INDEX(Kalender!$B$68:$B$77,MAX(1,$B39))),1,0)+IF(OR(AND($C39&gt;0,INDEX(Kalender!IS$81:IS$110,MAX(1,$C39))&gt;INDEX(Kalender!$B$81:$B$110,MAX(1,$C39))),AND($D39&gt;0,INDEX(Kalender!IS$81:IS$110,MAX(1,$D39))&gt;INDEX(Kalender!$B$81:$B$110,MAX(1,$D39))),AND($E39&gt;0,INDEX(Kalender!IS$81:IS$110,MAX(1,$E39))&gt;INDEX(Kalender!$B$81:$B$110,MAX(1,$E39))),AND($F39&gt;0,INDEX(Kalender!IS$81:IS$110,MAX(1,$F39))&gt;INDEX(Kalender!$B$81:$B$110,MAX(1,$F39)))),2,0))</f>
        <v>0</v>
      </c>
      <c r="IT39" s="5" t="n">
        <f aca="false">IF(Kalender!IT39&lt;&gt;1,0,IF(AND($B39&gt;0,INDEX(Kalender!IT$68:IT$77,MAX(1,$B39))&gt;INDEX(Kalender!$B$68:$B$77,MAX(1,$B39))),1,0)+IF(OR(AND($C39&gt;0,INDEX(Kalender!IT$81:IT$110,MAX(1,$C39))&gt;INDEX(Kalender!$B$81:$B$110,MAX(1,$C39))),AND($D39&gt;0,INDEX(Kalender!IT$81:IT$110,MAX(1,$D39))&gt;INDEX(Kalender!$B$81:$B$110,MAX(1,$D39))),AND($E39&gt;0,INDEX(Kalender!IT$81:IT$110,MAX(1,$E39))&gt;INDEX(Kalender!$B$81:$B$110,MAX(1,$E39))),AND($F39&gt;0,INDEX(Kalender!IT$81:IT$110,MAX(1,$F39))&gt;INDEX(Kalender!$B$81:$B$110,MAX(1,$F39)))),2,0))</f>
        <v>0</v>
      </c>
      <c r="IU39" s="5" t="n">
        <f aca="false">IF(Kalender!IU39&lt;&gt;1,0,IF(AND($B39&gt;0,INDEX(Kalender!IU$68:IU$77,MAX(1,$B39))&gt;INDEX(Kalender!$B$68:$B$77,MAX(1,$B39))),1,0)+IF(OR(AND($C39&gt;0,INDEX(Kalender!IU$81:IU$110,MAX(1,$C39))&gt;INDEX(Kalender!$B$81:$B$110,MAX(1,$C39))),AND($D39&gt;0,INDEX(Kalender!IU$81:IU$110,MAX(1,$D39))&gt;INDEX(Kalender!$B$81:$B$110,MAX(1,$D39))),AND($E39&gt;0,INDEX(Kalender!IU$81:IU$110,MAX(1,$E39))&gt;INDEX(Kalender!$B$81:$B$110,MAX(1,$E39))),AND($F39&gt;0,INDEX(Kalender!IU$81:IU$110,MAX(1,$F39))&gt;INDEX(Kalender!$B$81:$B$110,MAX(1,$F39)))),2,0))</f>
        <v>0</v>
      </c>
      <c r="IV39" s="5" t="n">
        <f aca="false">IF(Kalender!IV39&lt;&gt;1,0,IF(AND($B39&gt;0,INDEX(Kalender!IV$68:IV$77,MAX(1,$B39))&gt;INDEX(Kalender!$B$68:$B$77,MAX(1,$B39))),1,0)+IF(OR(AND($C39&gt;0,INDEX(Kalender!IV$81:IV$110,MAX(1,$C39))&gt;INDEX(Kalender!$B$81:$B$110,MAX(1,$C39))),AND($D39&gt;0,INDEX(Kalender!IV$81:IV$110,MAX(1,$D39))&gt;INDEX(Kalender!$B$81:$B$110,MAX(1,$D39))),AND($E39&gt;0,INDEX(Kalender!IV$81:IV$110,MAX(1,$E39))&gt;INDEX(Kalender!$B$81:$B$110,MAX(1,$E39))),AND($F39&gt;0,INDEX(Kalender!IV$81:IV$110,MAX(1,$F39))&gt;INDEX(Kalender!$B$81:$B$110,MAX(1,$F39)))),2,0))</f>
        <v>0</v>
      </c>
      <c r="IW39" s="5" t="n">
        <f aca="false">IF(Kalender!IW39&lt;&gt;1,0,IF(AND($B39&gt;0,INDEX(Kalender!IW$68:IW$77,MAX(1,$B39))&gt;INDEX(Kalender!$B$68:$B$77,MAX(1,$B39))),1,0)+IF(OR(AND($C39&gt;0,INDEX(Kalender!IW$81:IW$110,MAX(1,$C39))&gt;INDEX(Kalender!$B$81:$B$110,MAX(1,$C39))),AND($D39&gt;0,INDEX(Kalender!IW$81:IW$110,MAX(1,$D39))&gt;INDEX(Kalender!$B$81:$B$110,MAX(1,$D39))),AND($E39&gt;0,INDEX(Kalender!IW$81:IW$110,MAX(1,$E39))&gt;INDEX(Kalender!$B$81:$B$110,MAX(1,$E39))),AND($F39&gt;0,INDEX(Kalender!IW$81:IW$110,MAX(1,$F39))&gt;INDEX(Kalender!$B$81:$B$110,MAX(1,$F39)))),2,0))</f>
        <v>0</v>
      </c>
      <c r="IX39" s="5" t="n">
        <f aca="false">IF(Kalender!IX39&lt;&gt;1,0,IF(AND($B39&gt;0,INDEX(Kalender!IX$68:IX$77,MAX(1,$B39))&gt;INDEX(Kalender!$B$68:$B$77,MAX(1,$B39))),1,0)+IF(OR(AND($C39&gt;0,INDEX(Kalender!IX$81:IX$110,MAX(1,$C39))&gt;INDEX(Kalender!$B$81:$B$110,MAX(1,$C39))),AND($D39&gt;0,INDEX(Kalender!IX$81:IX$110,MAX(1,$D39))&gt;INDEX(Kalender!$B$81:$B$110,MAX(1,$D39))),AND($E39&gt;0,INDEX(Kalender!IX$81:IX$110,MAX(1,$E39))&gt;INDEX(Kalender!$B$81:$B$110,MAX(1,$E39))),AND($F39&gt;0,INDEX(Kalender!IX$81:IX$110,MAX(1,$F39))&gt;INDEX(Kalender!$B$81:$B$110,MAX(1,$F39)))),2,0))</f>
        <v>0</v>
      </c>
      <c r="IY39" s="5" t="n">
        <f aca="false">IF(Kalender!IY39&lt;&gt;1,0,IF(AND($B39&gt;0,INDEX(Kalender!IY$68:IY$77,MAX(1,$B39))&gt;INDEX(Kalender!$B$68:$B$77,MAX(1,$B39))),1,0)+IF(OR(AND($C39&gt;0,INDEX(Kalender!IY$81:IY$110,MAX(1,$C39))&gt;INDEX(Kalender!$B$81:$B$110,MAX(1,$C39))),AND($D39&gt;0,INDEX(Kalender!IY$81:IY$110,MAX(1,$D39))&gt;INDEX(Kalender!$B$81:$B$110,MAX(1,$D39))),AND($E39&gt;0,INDEX(Kalender!IY$81:IY$110,MAX(1,$E39))&gt;INDEX(Kalender!$B$81:$B$110,MAX(1,$E39))),AND($F39&gt;0,INDEX(Kalender!IY$81:IY$110,MAX(1,$F39))&gt;INDEX(Kalender!$B$81:$B$110,MAX(1,$F39)))),2,0))</f>
        <v>0</v>
      </c>
      <c r="IZ39" s="5" t="n">
        <f aca="false">IF(Kalender!IZ39&lt;&gt;1,0,IF(AND($B39&gt;0,INDEX(Kalender!IZ$68:IZ$77,MAX(1,$B39))&gt;INDEX(Kalender!$B$68:$B$77,MAX(1,$B39))),1,0)+IF(OR(AND($C39&gt;0,INDEX(Kalender!IZ$81:IZ$110,MAX(1,$C39))&gt;INDEX(Kalender!$B$81:$B$110,MAX(1,$C39))),AND($D39&gt;0,INDEX(Kalender!IZ$81:IZ$110,MAX(1,$D39))&gt;INDEX(Kalender!$B$81:$B$110,MAX(1,$D39))),AND($E39&gt;0,INDEX(Kalender!IZ$81:IZ$110,MAX(1,$E39))&gt;INDEX(Kalender!$B$81:$B$110,MAX(1,$E39))),AND($F39&gt;0,INDEX(Kalender!IZ$81:IZ$110,MAX(1,$F39))&gt;INDEX(Kalender!$B$81:$B$110,MAX(1,$F39)))),2,0))</f>
        <v>0</v>
      </c>
      <c r="JA39" s="5" t="n">
        <f aca="false">IF(Kalender!JA39&lt;&gt;1,0,IF(AND($B39&gt;0,INDEX(Kalender!JA$68:JA$77,MAX(1,$B39))&gt;INDEX(Kalender!$B$68:$B$77,MAX(1,$B39))),1,0)+IF(OR(AND($C39&gt;0,INDEX(Kalender!JA$81:JA$110,MAX(1,$C39))&gt;INDEX(Kalender!$B$81:$B$110,MAX(1,$C39))),AND($D39&gt;0,INDEX(Kalender!JA$81:JA$110,MAX(1,$D39))&gt;INDEX(Kalender!$B$81:$B$110,MAX(1,$D39))),AND($E39&gt;0,INDEX(Kalender!JA$81:JA$110,MAX(1,$E39))&gt;INDEX(Kalender!$B$81:$B$110,MAX(1,$E39))),AND($F39&gt;0,INDEX(Kalender!JA$81:JA$110,MAX(1,$F39))&gt;INDEX(Kalender!$B$81:$B$110,MAX(1,$F39)))),2,0))</f>
        <v>0</v>
      </c>
      <c r="JB39" s="5" t="n">
        <f aca="false">IF(Kalender!JB39&lt;&gt;1,0,IF(AND($B39&gt;0,INDEX(Kalender!JB$68:JB$77,MAX(1,$B39))&gt;INDEX(Kalender!$B$68:$B$77,MAX(1,$B39))),1,0)+IF(OR(AND($C39&gt;0,INDEX(Kalender!JB$81:JB$110,MAX(1,$C39))&gt;INDEX(Kalender!$B$81:$B$110,MAX(1,$C39))),AND($D39&gt;0,INDEX(Kalender!JB$81:JB$110,MAX(1,$D39))&gt;INDEX(Kalender!$B$81:$B$110,MAX(1,$D39))),AND($E39&gt;0,INDEX(Kalender!JB$81:JB$110,MAX(1,$E39))&gt;INDEX(Kalender!$B$81:$B$110,MAX(1,$E39))),AND($F39&gt;0,INDEX(Kalender!JB$81:JB$110,MAX(1,$F39))&gt;INDEX(Kalender!$B$81:$B$110,MAX(1,$F39)))),2,0))</f>
        <v>0</v>
      </c>
      <c r="JC39" s="5" t="n">
        <f aca="false">IF(Kalender!JC39&lt;&gt;1,0,IF(AND($B39&gt;0,INDEX(Kalender!JC$68:JC$77,MAX(1,$B39))&gt;INDEX(Kalender!$B$68:$B$77,MAX(1,$B39))),1,0)+IF(OR(AND($C39&gt;0,INDEX(Kalender!JC$81:JC$110,MAX(1,$C39))&gt;INDEX(Kalender!$B$81:$B$110,MAX(1,$C39))),AND($D39&gt;0,INDEX(Kalender!JC$81:JC$110,MAX(1,$D39))&gt;INDEX(Kalender!$B$81:$B$110,MAX(1,$D39))),AND($E39&gt;0,INDEX(Kalender!JC$81:JC$110,MAX(1,$E39))&gt;INDEX(Kalender!$B$81:$B$110,MAX(1,$E39))),AND($F39&gt;0,INDEX(Kalender!JC$81:JC$110,MAX(1,$F39))&gt;INDEX(Kalender!$B$81:$B$110,MAX(1,$F39)))),2,0))</f>
        <v>0</v>
      </c>
      <c r="JD39" s="5" t="n">
        <f aca="false">IF(Kalender!JD39&lt;&gt;1,0,IF(AND($B39&gt;0,INDEX(Kalender!JD$68:JD$77,MAX(1,$B39))&gt;INDEX(Kalender!$B$68:$B$77,MAX(1,$B39))),1,0)+IF(OR(AND($C39&gt;0,INDEX(Kalender!JD$81:JD$110,MAX(1,$C39))&gt;INDEX(Kalender!$B$81:$B$110,MAX(1,$C39))),AND($D39&gt;0,INDEX(Kalender!JD$81:JD$110,MAX(1,$D39))&gt;INDEX(Kalender!$B$81:$B$110,MAX(1,$D39))),AND($E39&gt;0,INDEX(Kalender!JD$81:JD$110,MAX(1,$E39))&gt;INDEX(Kalender!$B$81:$B$110,MAX(1,$E39))),AND($F39&gt;0,INDEX(Kalender!JD$81:JD$110,MAX(1,$F39))&gt;INDEX(Kalender!$B$81:$B$110,MAX(1,$F39)))),2,0))</f>
        <v>0</v>
      </c>
      <c r="JE39" s="5" t="n">
        <f aca="false">IF(Kalender!JE39&lt;&gt;1,0,IF(AND($B39&gt;0,INDEX(Kalender!JE$68:JE$77,MAX(1,$B39))&gt;INDEX(Kalender!$B$68:$B$77,MAX(1,$B39))),1,0)+IF(OR(AND($C39&gt;0,INDEX(Kalender!JE$81:JE$110,MAX(1,$C39))&gt;INDEX(Kalender!$B$81:$B$110,MAX(1,$C39))),AND($D39&gt;0,INDEX(Kalender!JE$81:JE$110,MAX(1,$D39))&gt;INDEX(Kalender!$B$81:$B$110,MAX(1,$D39))),AND($E39&gt;0,INDEX(Kalender!JE$81:JE$110,MAX(1,$E39))&gt;INDEX(Kalender!$B$81:$B$110,MAX(1,$E39))),AND($F39&gt;0,INDEX(Kalender!JE$81:JE$110,MAX(1,$F39))&gt;INDEX(Kalender!$B$81:$B$110,MAX(1,$F39)))),2,0))</f>
        <v>0</v>
      </c>
      <c r="JF39" s="5" t="n">
        <f aca="false">IF(Kalender!JF39&lt;&gt;1,0,IF(AND($B39&gt;0,INDEX(Kalender!JF$68:JF$77,MAX(1,$B39))&gt;INDEX(Kalender!$B$68:$B$77,MAX(1,$B39))),1,0)+IF(OR(AND($C39&gt;0,INDEX(Kalender!JF$81:JF$110,MAX(1,$C39))&gt;INDEX(Kalender!$B$81:$B$110,MAX(1,$C39))),AND($D39&gt;0,INDEX(Kalender!JF$81:JF$110,MAX(1,$D39))&gt;INDEX(Kalender!$B$81:$B$110,MAX(1,$D39))),AND($E39&gt;0,INDEX(Kalender!JF$81:JF$110,MAX(1,$E39))&gt;INDEX(Kalender!$B$81:$B$110,MAX(1,$E39))),AND($F39&gt;0,INDEX(Kalender!JF$81:JF$110,MAX(1,$F39))&gt;INDEX(Kalender!$B$81:$B$110,MAX(1,$F39)))),2,0))</f>
        <v>0</v>
      </c>
      <c r="JG39" s="5" t="n">
        <f aca="false">IF(Kalender!JG39&lt;&gt;1,0,IF(AND($B39&gt;0,INDEX(Kalender!JG$68:JG$77,MAX(1,$B39))&gt;INDEX(Kalender!$B$68:$B$77,MAX(1,$B39))),1,0)+IF(OR(AND($C39&gt;0,INDEX(Kalender!JG$81:JG$110,MAX(1,$C39))&gt;INDEX(Kalender!$B$81:$B$110,MAX(1,$C39))),AND($D39&gt;0,INDEX(Kalender!JG$81:JG$110,MAX(1,$D39))&gt;INDEX(Kalender!$B$81:$B$110,MAX(1,$D39))),AND($E39&gt;0,INDEX(Kalender!JG$81:JG$110,MAX(1,$E39))&gt;INDEX(Kalender!$B$81:$B$110,MAX(1,$E39))),AND($F39&gt;0,INDEX(Kalender!JG$81:JG$110,MAX(1,$F39))&gt;INDEX(Kalender!$B$81:$B$110,MAX(1,$F39)))),2,0))</f>
        <v>0</v>
      </c>
      <c r="JH39" s="5" t="n">
        <f aca="false">IF(Kalender!JH39&lt;&gt;1,0,IF(AND($B39&gt;0,INDEX(Kalender!JH$68:JH$77,MAX(1,$B39))&gt;INDEX(Kalender!$B$68:$B$77,MAX(1,$B39))),1,0)+IF(OR(AND($C39&gt;0,INDEX(Kalender!JH$81:JH$110,MAX(1,$C39))&gt;INDEX(Kalender!$B$81:$B$110,MAX(1,$C39))),AND($D39&gt;0,INDEX(Kalender!JH$81:JH$110,MAX(1,$D39))&gt;INDEX(Kalender!$B$81:$B$110,MAX(1,$D39))),AND($E39&gt;0,INDEX(Kalender!JH$81:JH$110,MAX(1,$E39))&gt;INDEX(Kalender!$B$81:$B$110,MAX(1,$E39))),AND($F39&gt;0,INDEX(Kalender!JH$81:JH$110,MAX(1,$F39))&gt;INDEX(Kalender!$B$81:$B$110,MAX(1,$F39)))),2,0))</f>
        <v>0</v>
      </c>
      <c r="JI39" s="5" t="n">
        <f aca="false">IF(Kalender!JI39&lt;&gt;1,0,IF(AND($B39&gt;0,INDEX(Kalender!JI$68:JI$77,MAX(1,$B39))&gt;INDEX(Kalender!$B$68:$B$77,MAX(1,$B39))),1,0)+IF(OR(AND($C39&gt;0,INDEX(Kalender!JI$81:JI$110,MAX(1,$C39))&gt;INDEX(Kalender!$B$81:$B$110,MAX(1,$C39))),AND($D39&gt;0,INDEX(Kalender!JI$81:JI$110,MAX(1,$D39))&gt;INDEX(Kalender!$B$81:$B$110,MAX(1,$D39))),AND($E39&gt;0,INDEX(Kalender!JI$81:JI$110,MAX(1,$E39))&gt;INDEX(Kalender!$B$81:$B$110,MAX(1,$E39))),AND($F39&gt;0,INDEX(Kalender!JI$81:JI$110,MAX(1,$F39))&gt;INDEX(Kalender!$B$81:$B$110,MAX(1,$F39)))),2,0))</f>
        <v>0</v>
      </c>
      <c r="JJ39" s="5" t="n">
        <f aca="false">IF(Kalender!JJ39&lt;&gt;1,0,IF(AND($B39&gt;0,INDEX(Kalender!JJ$68:JJ$77,MAX(1,$B39))&gt;INDEX(Kalender!$B$68:$B$77,MAX(1,$B39))),1,0)+IF(OR(AND($C39&gt;0,INDEX(Kalender!JJ$81:JJ$110,MAX(1,$C39))&gt;INDEX(Kalender!$B$81:$B$110,MAX(1,$C39))),AND($D39&gt;0,INDEX(Kalender!JJ$81:JJ$110,MAX(1,$D39))&gt;INDEX(Kalender!$B$81:$B$110,MAX(1,$D39))),AND($E39&gt;0,INDEX(Kalender!JJ$81:JJ$110,MAX(1,$E39))&gt;INDEX(Kalender!$B$81:$B$110,MAX(1,$E39))),AND($F39&gt;0,INDEX(Kalender!JJ$81:JJ$110,MAX(1,$F39))&gt;INDEX(Kalender!$B$81:$B$110,MAX(1,$F39)))),2,0))</f>
        <v>0</v>
      </c>
      <c r="JK39" s="5" t="n">
        <f aca="false">IF(Kalender!JK39&lt;&gt;1,0,IF(AND($B39&gt;0,INDEX(Kalender!JK$68:JK$77,MAX(1,$B39))&gt;INDEX(Kalender!$B$68:$B$77,MAX(1,$B39))),1,0)+IF(OR(AND($C39&gt;0,INDEX(Kalender!JK$81:JK$110,MAX(1,$C39))&gt;INDEX(Kalender!$B$81:$B$110,MAX(1,$C39))),AND($D39&gt;0,INDEX(Kalender!JK$81:JK$110,MAX(1,$D39))&gt;INDEX(Kalender!$B$81:$B$110,MAX(1,$D39))),AND($E39&gt;0,INDEX(Kalender!JK$81:JK$110,MAX(1,$E39))&gt;INDEX(Kalender!$B$81:$B$110,MAX(1,$E39))),AND($F39&gt;0,INDEX(Kalender!JK$81:JK$110,MAX(1,$F39))&gt;INDEX(Kalender!$B$81:$B$110,MAX(1,$F39)))),2,0))</f>
        <v>0</v>
      </c>
      <c r="JL39" s="5" t="n">
        <f aca="false">IF(Kalender!JL39&lt;&gt;1,0,IF(AND($B39&gt;0,INDEX(Kalender!JL$68:JL$77,MAX(1,$B39))&gt;INDEX(Kalender!$B$68:$B$77,MAX(1,$B39))),1,0)+IF(OR(AND($C39&gt;0,INDEX(Kalender!JL$81:JL$110,MAX(1,$C39))&gt;INDEX(Kalender!$B$81:$B$110,MAX(1,$C39))),AND($D39&gt;0,INDEX(Kalender!JL$81:JL$110,MAX(1,$D39))&gt;INDEX(Kalender!$B$81:$B$110,MAX(1,$D39))),AND($E39&gt;0,INDEX(Kalender!JL$81:JL$110,MAX(1,$E39))&gt;INDEX(Kalender!$B$81:$B$110,MAX(1,$E39))),AND($F39&gt;0,INDEX(Kalender!JL$81:JL$110,MAX(1,$F39))&gt;INDEX(Kalender!$B$81:$B$110,MAX(1,$F39)))),2,0))</f>
        <v>0</v>
      </c>
      <c r="JM39" s="5" t="n">
        <f aca="false">IF(Kalender!JM39&lt;&gt;1,0,IF(AND($B39&gt;0,INDEX(Kalender!JM$68:JM$77,MAX(1,$B39))&gt;INDEX(Kalender!$B$68:$B$77,MAX(1,$B39))),1,0)+IF(OR(AND($C39&gt;0,INDEX(Kalender!JM$81:JM$110,MAX(1,$C39))&gt;INDEX(Kalender!$B$81:$B$110,MAX(1,$C39))),AND($D39&gt;0,INDEX(Kalender!JM$81:JM$110,MAX(1,$D39))&gt;INDEX(Kalender!$B$81:$B$110,MAX(1,$D39))),AND($E39&gt;0,INDEX(Kalender!JM$81:JM$110,MAX(1,$E39))&gt;INDEX(Kalender!$B$81:$B$110,MAX(1,$E39))),AND($F39&gt;0,INDEX(Kalender!JM$81:JM$110,MAX(1,$F39))&gt;INDEX(Kalender!$B$81:$B$110,MAX(1,$F39)))),2,0))</f>
        <v>0</v>
      </c>
      <c r="JN39" s="5" t="n">
        <f aca="false">IF(Kalender!JN39&lt;&gt;1,0,IF(AND($B39&gt;0,INDEX(Kalender!JN$68:JN$77,MAX(1,$B39))&gt;INDEX(Kalender!$B$68:$B$77,MAX(1,$B39))),1,0)+IF(OR(AND($C39&gt;0,INDEX(Kalender!JN$81:JN$110,MAX(1,$C39))&gt;INDEX(Kalender!$B$81:$B$110,MAX(1,$C39))),AND($D39&gt;0,INDEX(Kalender!JN$81:JN$110,MAX(1,$D39))&gt;INDEX(Kalender!$B$81:$B$110,MAX(1,$D39))),AND($E39&gt;0,INDEX(Kalender!JN$81:JN$110,MAX(1,$E39))&gt;INDEX(Kalender!$B$81:$B$110,MAX(1,$E39))),AND($F39&gt;0,INDEX(Kalender!JN$81:JN$110,MAX(1,$F39))&gt;INDEX(Kalender!$B$81:$B$110,MAX(1,$F39)))),2,0))</f>
        <v>0</v>
      </c>
      <c r="JO39" s="5" t="n">
        <f aca="false">IF(Kalender!JO39&lt;&gt;1,0,IF(AND($B39&gt;0,INDEX(Kalender!JO$68:JO$77,MAX(1,$B39))&gt;INDEX(Kalender!$B$68:$B$77,MAX(1,$B39))),1,0)+IF(OR(AND($C39&gt;0,INDEX(Kalender!JO$81:JO$110,MAX(1,$C39))&gt;INDEX(Kalender!$B$81:$B$110,MAX(1,$C39))),AND($D39&gt;0,INDEX(Kalender!JO$81:JO$110,MAX(1,$D39))&gt;INDEX(Kalender!$B$81:$B$110,MAX(1,$D39))),AND($E39&gt;0,INDEX(Kalender!JO$81:JO$110,MAX(1,$E39))&gt;INDEX(Kalender!$B$81:$B$110,MAX(1,$E39))),AND($F39&gt;0,INDEX(Kalender!JO$81:JO$110,MAX(1,$F39))&gt;INDEX(Kalender!$B$81:$B$110,MAX(1,$F39)))),2,0))</f>
        <v>0</v>
      </c>
      <c r="JP39" s="5" t="n">
        <f aca="false">IF(Kalender!JP39&lt;&gt;1,0,IF(AND($B39&gt;0,INDEX(Kalender!JP$68:JP$77,MAX(1,$B39))&gt;INDEX(Kalender!$B$68:$B$77,MAX(1,$B39))),1,0)+IF(OR(AND($C39&gt;0,INDEX(Kalender!JP$81:JP$110,MAX(1,$C39))&gt;INDEX(Kalender!$B$81:$B$110,MAX(1,$C39))),AND($D39&gt;0,INDEX(Kalender!JP$81:JP$110,MAX(1,$D39))&gt;INDEX(Kalender!$B$81:$B$110,MAX(1,$D39))),AND($E39&gt;0,INDEX(Kalender!JP$81:JP$110,MAX(1,$E39))&gt;INDEX(Kalender!$B$81:$B$110,MAX(1,$E39))),AND($F39&gt;0,INDEX(Kalender!JP$81:JP$110,MAX(1,$F39))&gt;INDEX(Kalender!$B$81:$B$110,MAX(1,$F39)))),2,0))</f>
        <v>0</v>
      </c>
      <c r="JQ39" s="5" t="n">
        <f aca="false">IF(Kalender!JQ39&lt;&gt;1,0,IF(AND($B39&gt;0,INDEX(Kalender!JQ$68:JQ$77,MAX(1,$B39))&gt;INDEX(Kalender!$B$68:$B$77,MAX(1,$B39))),1,0)+IF(OR(AND($C39&gt;0,INDEX(Kalender!JQ$81:JQ$110,MAX(1,$C39))&gt;INDEX(Kalender!$B$81:$B$110,MAX(1,$C39))),AND($D39&gt;0,INDEX(Kalender!JQ$81:JQ$110,MAX(1,$D39))&gt;INDEX(Kalender!$B$81:$B$110,MAX(1,$D39))),AND($E39&gt;0,INDEX(Kalender!JQ$81:JQ$110,MAX(1,$E39))&gt;INDEX(Kalender!$B$81:$B$110,MAX(1,$E39))),AND($F39&gt;0,INDEX(Kalender!JQ$81:JQ$110,MAX(1,$F39))&gt;INDEX(Kalender!$B$81:$B$110,MAX(1,$F39)))),2,0))</f>
        <v>0</v>
      </c>
      <c r="JR39" s="5" t="n">
        <f aca="false">IF(Kalender!JR39&lt;&gt;1,0,IF(AND($B39&gt;0,INDEX(Kalender!JR$68:JR$77,MAX(1,$B39))&gt;INDEX(Kalender!$B$68:$B$77,MAX(1,$B39))),1,0)+IF(OR(AND($C39&gt;0,INDEX(Kalender!JR$81:JR$110,MAX(1,$C39))&gt;INDEX(Kalender!$B$81:$B$110,MAX(1,$C39))),AND($D39&gt;0,INDEX(Kalender!JR$81:JR$110,MAX(1,$D39))&gt;INDEX(Kalender!$B$81:$B$110,MAX(1,$D39))),AND($E39&gt;0,INDEX(Kalender!JR$81:JR$110,MAX(1,$E39))&gt;INDEX(Kalender!$B$81:$B$110,MAX(1,$E39))),AND($F39&gt;0,INDEX(Kalender!JR$81:JR$110,MAX(1,$F39))&gt;INDEX(Kalender!$B$81:$B$110,MAX(1,$F39)))),2,0))</f>
        <v>0</v>
      </c>
      <c r="JS39" s="5" t="n">
        <f aca="false">IF(Kalender!JS39&lt;&gt;1,0,IF(AND($B39&gt;0,INDEX(Kalender!JS$68:JS$77,MAX(1,$B39))&gt;INDEX(Kalender!$B$68:$B$77,MAX(1,$B39))),1,0)+IF(OR(AND($C39&gt;0,INDEX(Kalender!JS$81:JS$110,MAX(1,$C39))&gt;INDEX(Kalender!$B$81:$B$110,MAX(1,$C39))),AND($D39&gt;0,INDEX(Kalender!JS$81:JS$110,MAX(1,$D39))&gt;INDEX(Kalender!$B$81:$B$110,MAX(1,$D39))),AND($E39&gt;0,INDEX(Kalender!JS$81:JS$110,MAX(1,$E39))&gt;INDEX(Kalender!$B$81:$B$110,MAX(1,$E39))),AND($F39&gt;0,INDEX(Kalender!JS$81:JS$110,MAX(1,$F39))&gt;INDEX(Kalender!$B$81:$B$110,MAX(1,$F39)))),2,0))</f>
        <v>0</v>
      </c>
      <c r="JT39" s="5" t="n">
        <f aca="false">IF(Kalender!JT39&lt;&gt;1,0,IF(AND($B39&gt;0,INDEX(Kalender!JT$68:JT$77,MAX(1,$B39))&gt;INDEX(Kalender!$B$68:$B$77,MAX(1,$B39))),1,0)+IF(OR(AND($C39&gt;0,INDEX(Kalender!JT$81:JT$110,MAX(1,$C39))&gt;INDEX(Kalender!$B$81:$B$110,MAX(1,$C39))),AND($D39&gt;0,INDEX(Kalender!JT$81:JT$110,MAX(1,$D39))&gt;INDEX(Kalender!$B$81:$B$110,MAX(1,$D39))),AND($E39&gt;0,INDEX(Kalender!JT$81:JT$110,MAX(1,$E39))&gt;INDEX(Kalender!$B$81:$B$110,MAX(1,$E39))),AND($F39&gt;0,INDEX(Kalender!JT$81:JT$110,MAX(1,$F39))&gt;INDEX(Kalender!$B$81:$B$110,MAX(1,$F39)))),2,0))</f>
        <v>0</v>
      </c>
      <c r="JU39" s="5" t="n">
        <f aca="false">IF(Kalender!JU39&lt;&gt;1,0,IF(AND($B39&gt;0,INDEX(Kalender!JU$68:JU$77,MAX(1,$B39))&gt;INDEX(Kalender!$B$68:$B$77,MAX(1,$B39))),1,0)+IF(OR(AND($C39&gt;0,INDEX(Kalender!JU$81:JU$110,MAX(1,$C39))&gt;INDEX(Kalender!$B$81:$B$110,MAX(1,$C39))),AND($D39&gt;0,INDEX(Kalender!JU$81:JU$110,MAX(1,$D39))&gt;INDEX(Kalender!$B$81:$B$110,MAX(1,$D39))),AND($E39&gt;0,INDEX(Kalender!JU$81:JU$110,MAX(1,$E39))&gt;INDEX(Kalender!$B$81:$B$110,MAX(1,$E39))),AND($F39&gt;0,INDEX(Kalender!JU$81:JU$110,MAX(1,$F39))&gt;INDEX(Kalender!$B$81:$B$110,MAX(1,$F39)))),2,0))</f>
        <v>0</v>
      </c>
      <c r="JV39" s="5" t="n">
        <f aca="false">IF(Kalender!JV39&lt;&gt;1,0,IF(AND($B39&gt;0,INDEX(Kalender!JV$68:JV$77,MAX(1,$B39))&gt;INDEX(Kalender!$B$68:$B$77,MAX(1,$B39))),1,0)+IF(OR(AND($C39&gt;0,INDEX(Kalender!JV$81:JV$110,MAX(1,$C39))&gt;INDEX(Kalender!$B$81:$B$110,MAX(1,$C39))),AND($D39&gt;0,INDEX(Kalender!JV$81:JV$110,MAX(1,$D39))&gt;INDEX(Kalender!$B$81:$B$110,MAX(1,$D39))),AND($E39&gt;0,INDEX(Kalender!JV$81:JV$110,MAX(1,$E39))&gt;INDEX(Kalender!$B$81:$B$110,MAX(1,$E39))),AND($F39&gt;0,INDEX(Kalender!JV$81:JV$110,MAX(1,$F39))&gt;INDEX(Kalender!$B$81:$B$110,MAX(1,$F39)))),2,0))</f>
        <v>0</v>
      </c>
      <c r="JW39" s="5" t="n">
        <f aca="false">IF(Kalender!JW39&lt;&gt;1,0,IF(AND($B39&gt;0,INDEX(Kalender!JW$68:JW$77,MAX(1,$B39))&gt;INDEX(Kalender!$B$68:$B$77,MAX(1,$B39))),1,0)+IF(OR(AND($C39&gt;0,INDEX(Kalender!JW$81:JW$110,MAX(1,$C39))&gt;INDEX(Kalender!$B$81:$B$110,MAX(1,$C39))),AND($D39&gt;0,INDEX(Kalender!JW$81:JW$110,MAX(1,$D39))&gt;INDEX(Kalender!$B$81:$B$110,MAX(1,$D39))),AND($E39&gt;0,INDEX(Kalender!JW$81:JW$110,MAX(1,$E39))&gt;INDEX(Kalender!$B$81:$B$110,MAX(1,$E39))),AND($F39&gt;0,INDEX(Kalender!JW$81:JW$110,MAX(1,$F39))&gt;INDEX(Kalender!$B$81:$B$110,MAX(1,$F39)))),2,0))</f>
        <v>0</v>
      </c>
      <c r="JX39" s="5" t="n">
        <f aca="false">IF(Kalender!JX39&lt;&gt;1,0,IF(AND($B39&gt;0,INDEX(Kalender!JX$68:JX$77,MAX(1,$B39))&gt;INDEX(Kalender!$B$68:$B$77,MAX(1,$B39))),1,0)+IF(OR(AND($C39&gt;0,INDEX(Kalender!JX$81:JX$110,MAX(1,$C39))&gt;INDEX(Kalender!$B$81:$B$110,MAX(1,$C39))),AND($D39&gt;0,INDEX(Kalender!JX$81:JX$110,MAX(1,$D39))&gt;INDEX(Kalender!$B$81:$B$110,MAX(1,$D39))),AND($E39&gt;0,INDEX(Kalender!JX$81:JX$110,MAX(1,$E39))&gt;INDEX(Kalender!$B$81:$B$110,MAX(1,$E39))),AND($F39&gt;0,INDEX(Kalender!JX$81:JX$110,MAX(1,$F39))&gt;INDEX(Kalender!$B$81:$B$110,MAX(1,$F39)))),2,0))</f>
        <v>0</v>
      </c>
      <c r="JY39" s="5" t="n">
        <f aca="false">IF(Kalender!JY39&lt;&gt;1,0,IF(AND($B39&gt;0,INDEX(Kalender!JY$68:JY$77,MAX(1,$B39))&gt;INDEX(Kalender!$B$68:$B$77,MAX(1,$B39))),1,0)+IF(OR(AND($C39&gt;0,INDEX(Kalender!JY$81:JY$110,MAX(1,$C39))&gt;INDEX(Kalender!$B$81:$B$110,MAX(1,$C39))),AND($D39&gt;0,INDEX(Kalender!JY$81:JY$110,MAX(1,$D39))&gt;INDEX(Kalender!$B$81:$B$110,MAX(1,$D39))),AND($E39&gt;0,INDEX(Kalender!JY$81:JY$110,MAX(1,$E39))&gt;INDEX(Kalender!$B$81:$B$110,MAX(1,$E39))),AND($F39&gt;0,INDEX(Kalender!JY$81:JY$110,MAX(1,$F39))&gt;INDEX(Kalender!$B$81:$B$110,MAX(1,$F39)))),2,0))</f>
        <v>0</v>
      </c>
      <c r="JZ39" s="5" t="n">
        <f aca="false">IF(Kalender!JZ39&lt;&gt;1,0,IF(AND($B39&gt;0,INDEX(Kalender!JZ$68:JZ$77,MAX(1,$B39))&gt;INDEX(Kalender!$B$68:$B$77,MAX(1,$B39))),1,0)+IF(OR(AND($C39&gt;0,INDEX(Kalender!JZ$81:JZ$110,MAX(1,$C39))&gt;INDEX(Kalender!$B$81:$B$110,MAX(1,$C39))),AND($D39&gt;0,INDEX(Kalender!JZ$81:JZ$110,MAX(1,$D39))&gt;INDEX(Kalender!$B$81:$B$110,MAX(1,$D39))),AND($E39&gt;0,INDEX(Kalender!JZ$81:JZ$110,MAX(1,$E39))&gt;INDEX(Kalender!$B$81:$B$110,MAX(1,$E39))),AND($F39&gt;0,INDEX(Kalender!JZ$81:JZ$110,MAX(1,$F39))&gt;INDEX(Kalender!$B$81:$B$110,MAX(1,$F39)))),2,0))</f>
        <v>0</v>
      </c>
      <c r="KA39" s="5" t="n">
        <f aca="false">IF(Kalender!KA39&lt;&gt;1,0,IF(AND($B39&gt;0,INDEX(Kalender!KA$68:KA$77,MAX(1,$B39))&gt;INDEX(Kalender!$B$68:$B$77,MAX(1,$B39))),1,0)+IF(OR(AND($C39&gt;0,INDEX(Kalender!KA$81:KA$110,MAX(1,$C39))&gt;INDEX(Kalender!$B$81:$B$110,MAX(1,$C39))),AND($D39&gt;0,INDEX(Kalender!KA$81:KA$110,MAX(1,$D39))&gt;INDEX(Kalender!$B$81:$B$110,MAX(1,$D39))),AND($E39&gt;0,INDEX(Kalender!KA$81:KA$110,MAX(1,$E39))&gt;INDEX(Kalender!$B$81:$B$110,MAX(1,$E39))),AND($F39&gt;0,INDEX(Kalender!KA$81:KA$110,MAX(1,$F39))&gt;INDEX(Kalender!$B$81:$B$110,MAX(1,$F39)))),2,0))</f>
        <v>0</v>
      </c>
      <c r="KB39" s="5" t="n">
        <f aca="false">IF(Kalender!KB39&lt;&gt;1,0,IF(AND($B39&gt;0,INDEX(Kalender!KB$68:KB$77,MAX(1,$B39))&gt;INDEX(Kalender!$B$68:$B$77,MAX(1,$B39))),1,0)+IF(OR(AND($C39&gt;0,INDEX(Kalender!KB$81:KB$110,MAX(1,$C39))&gt;INDEX(Kalender!$B$81:$B$110,MAX(1,$C39))),AND($D39&gt;0,INDEX(Kalender!KB$81:KB$110,MAX(1,$D39))&gt;INDEX(Kalender!$B$81:$B$110,MAX(1,$D39))),AND($E39&gt;0,INDEX(Kalender!KB$81:KB$110,MAX(1,$E39))&gt;INDEX(Kalender!$B$81:$B$110,MAX(1,$E39))),AND($F39&gt;0,INDEX(Kalender!KB$81:KB$110,MAX(1,$F39))&gt;INDEX(Kalender!$B$81:$B$110,MAX(1,$F39)))),2,0))</f>
        <v>0</v>
      </c>
      <c r="KC39" s="5" t="n">
        <f aca="false">IF(Kalender!KC39&lt;&gt;1,0,IF(AND($B39&gt;0,INDEX(Kalender!KC$68:KC$77,MAX(1,$B39))&gt;INDEX(Kalender!$B$68:$B$77,MAX(1,$B39))),1,0)+IF(OR(AND($C39&gt;0,INDEX(Kalender!KC$81:KC$110,MAX(1,$C39))&gt;INDEX(Kalender!$B$81:$B$110,MAX(1,$C39))),AND($D39&gt;0,INDEX(Kalender!KC$81:KC$110,MAX(1,$D39))&gt;INDEX(Kalender!$B$81:$B$110,MAX(1,$D39))),AND($E39&gt;0,INDEX(Kalender!KC$81:KC$110,MAX(1,$E39))&gt;INDEX(Kalender!$B$81:$B$110,MAX(1,$E39))),AND($F39&gt;0,INDEX(Kalender!KC$81:KC$110,MAX(1,$F39))&gt;INDEX(Kalender!$B$81:$B$110,MAX(1,$F39)))),2,0))</f>
        <v>0</v>
      </c>
      <c r="KD39" s="5" t="n">
        <f aca="false">IF(Kalender!KD39&lt;&gt;1,0,IF(AND($B39&gt;0,INDEX(Kalender!KD$68:KD$77,MAX(1,$B39))&gt;INDEX(Kalender!$B$68:$B$77,MAX(1,$B39))),1,0)+IF(OR(AND($C39&gt;0,INDEX(Kalender!KD$81:KD$110,MAX(1,$C39))&gt;INDEX(Kalender!$B$81:$B$110,MAX(1,$C39))),AND($D39&gt;0,INDEX(Kalender!KD$81:KD$110,MAX(1,$D39))&gt;INDEX(Kalender!$B$81:$B$110,MAX(1,$D39))),AND($E39&gt;0,INDEX(Kalender!KD$81:KD$110,MAX(1,$E39))&gt;INDEX(Kalender!$B$81:$B$110,MAX(1,$E39))),AND($F39&gt;0,INDEX(Kalender!KD$81:KD$110,MAX(1,$F39))&gt;INDEX(Kalender!$B$81:$B$110,MAX(1,$F39)))),2,0))</f>
        <v>0</v>
      </c>
      <c r="KE39" s="5" t="n">
        <f aca="false">IF(Kalender!KE39&lt;&gt;1,0,IF(AND($B39&gt;0,INDEX(Kalender!KE$68:KE$77,MAX(1,$B39))&gt;INDEX(Kalender!$B$68:$B$77,MAX(1,$B39))),1,0)+IF(OR(AND($C39&gt;0,INDEX(Kalender!KE$81:KE$110,MAX(1,$C39))&gt;INDEX(Kalender!$B$81:$B$110,MAX(1,$C39))),AND($D39&gt;0,INDEX(Kalender!KE$81:KE$110,MAX(1,$D39))&gt;INDEX(Kalender!$B$81:$B$110,MAX(1,$D39))),AND($E39&gt;0,INDEX(Kalender!KE$81:KE$110,MAX(1,$E39))&gt;INDEX(Kalender!$B$81:$B$110,MAX(1,$E39))),AND($F39&gt;0,INDEX(Kalender!KE$81:KE$110,MAX(1,$F39))&gt;INDEX(Kalender!$B$81:$B$110,MAX(1,$F39)))),2,0))</f>
        <v>0</v>
      </c>
      <c r="KF39" s="5" t="n">
        <f aca="false">IF(Kalender!KF39&lt;&gt;1,0,IF(AND($B39&gt;0,INDEX(Kalender!KF$68:KF$77,MAX(1,$B39))&gt;INDEX(Kalender!$B$68:$B$77,MAX(1,$B39))),1,0)+IF(OR(AND($C39&gt;0,INDEX(Kalender!KF$81:KF$110,MAX(1,$C39))&gt;INDEX(Kalender!$B$81:$B$110,MAX(1,$C39))),AND($D39&gt;0,INDEX(Kalender!KF$81:KF$110,MAX(1,$D39))&gt;INDEX(Kalender!$B$81:$B$110,MAX(1,$D39))),AND($E39&gt;0,INDEX(Kalender!KF$81:KF$110,MAX(1,$E39))&gt;INDEX(Kalender!$B$81:$B$110,MAX(1,$E39))),AND($F39&gt;0,INDEX(Kalender!KF$81:KF$110,MAX(1,$F39))&gt;INDEX(Kalender!$B$81:$B$110,MAX(1,$F39)))),2,0))</f>
        <v>0</v>
      </c>
      <c r="KG39" s="5" t="n">
        <f aca="false">IF(Kalender!KG39&lt;&gt;1,0,IF(AND($B39&gt;0,INDEX(Kalender!KG$68:KG$77,MAX(1,$B39))&gt;INDEX(Kalender!$B$68:$B$77,MAX(1,$B39))),1,0)+IF(OR(AND($C39&gt;0,INDEX(Kalender!KG$81:KG$110,MAX(1,$C39))&gt;INDEX(Kalender!$B$81:$B$110,MAX(1,$C39))),AND($D39&gt;0,INDEX(Kalender!KG$81:KG$110,MAX(1,$D39))&gt;INDEX(Kalender!$B$81:$B$110,MAX(1,$D39))),AND($E39&gt;0,INDEX(Kalender!KG$81:KG$110,MAX(1,$E39))&gt;INDEX(Kalender!$B$81:$B$110,MAX(1,$E39))),AND($F39&gt;0,INDEX(Kalender!KG$81:KG$110,MAX(1,$F39))&gt;INDEX(Kalender!$B$81:$B$110,MAX(1,$F39)))),2,0))</f>
        <v>0</v>
      </c>
      <c r="KH39" s="5" t="n">
        <f aca="false">IF(Kalender!KH39&lt;&gt;1,0,IF(AND($B39&gt;0,INDEX(Kalender!KH$68:KH$77,MAX(1,$B39))&gt;INDEX(Kalender!$B$68:$B$77,MAX(1,$B39))),1,0)+IF(OR(AND($C39&gt;0,INDEX(Kalender!KH$81:KH$110,MAX(1,$C39))&gt;INDEX(Kalender!$B$81:$B$110,MAX(1,$C39))),AND($D39&gt;0,INDEX(Kalender!KH$81:KH$110,MAX(1,$D39))&gt;INDEX(Kalender!$B$81:$B$110,MAX(1,$D39))),AND($E39&gt;0,INDEX(Kalender!KH$81:KH$110,MAX(1,$E39))&gt;INDEX(Kalender!$B$81:$B$110,MAX(1,$E39))),AND($F39&gt;0,INDEX(Kalender!KH$81:KH$110,MAX(1,$F39))&gt;INDEX(Kalender!$B$81:$B$110,MAX(1,$F39)))),2,0))</f>
        <v>0</v>
      </c>
      <c r="KI39" s="5" t="n">
        <f aca="false">IF(Kalender!KI39&lt;&gt;1,0,IF(AND($B39&gt;0,INDEX(Kalender!KI$68:KI$77,MAX(1,$B39))&gt;INDEX(Kalender!$B$68:$B$77,MAX(1,$B39))),1,0)+IF(OR(AND($C39&gt;0,INDEX(Kalender!KI$81:KI$110,MAX(1,$C39))&gt;INDEX(Kalender!$B$81:$B$110,MAX(1,$C39))),AND($D39&gt;0,INDEX(Kalender!KI$81:KI$110,MAX(1,$D39))&gt;INDEX(Kalender!$B$81:$B$110,MAX(1,$D39))),AND($E39&gt;0,INDEX(Kalender!KI$81:KI$110,MAX(1,$E39))&gt;INDEX(Kalender!$B$81:$B$110,MAX(1,$E39))),AND($F39&gt;0,INDEX(Kalender!KI$81:KI$110,MAX(1,$F39))&gt;INDEX(Kalender!$B$81:$B$110,MAX(1,$F39)))),2,0))</f>
        <v>0</v>
      </c>
      <c r="KJ39" s="5" t="n">
        <f aca="false">IF(Kalender!KJ39&lt;&gt;1,0,IF(AND($B39&gt;0,INDEX(Kalender!KJ$68:KJ$77,MAX(1,$B39))&gt;INDEX(Kalender!$B$68:$B$77,MAX(1,$B39))),1,0)+IF(OR(AND($C39&gt;0,INDEX(Kalender!KJ$81:KJ$110,MAX(1,$C39))&gt;INDEX(Kalender!$B$81:$B$110,MAX(1,$C39))),AND($D39&gt;0,INDEX(Kalender!KJ$81:KJ$110,MAX(1,$D39))&gt;INDEX(Kalender!$B$81:$B$110,MAX(1,$D39))),AND($E39&gt;0,INDEX(Kalender!KJ$81:KJ$110,MAX(1,$E39))&gt;INDEX(Kalender!$B$81:$B$110,MAX(1,$E39))),AND($F39&gt;0,INDEX(Kalender!KJ$81:KJ$110,MAX(1,$F39))&gt;INDEX(Kalender!$B$81:$B$110,MAX(1,$F39)))),2,0))</f>
        <v>0</v>
      </c>
      <c r="KK39" s="5" t="n">
        <f aca="false">IF(Kalender!KK39&lt;&gt;1,0,IF(AND($B39&gt;0,INDEX(Kalender!KK$68:KK$77,MAX(1,$B39))&gt;INDEX(Kalender!$B$68:$B$77,MAX(1,$B39))),1,0)+IF(OR(AND($C39&gt;0,INDEX(Kalender!KK$81:KK$110,MAX(1,$C39))&gt;INDEX(Kalender!$B$81:$B$110,MAX(1,$C39))),AND($D39&gt;0,INDEX(Kalender!KK$81:KK$110,MAX(1,$D39))&gt;INDEX(Kalender!$B$81:$B$110,MAX(1,$D39))),AND($E39&gt;0,INDEX(Kalender!KK$81:KK$110,MAX(1,$E39))&gt;INDEX(Kalender!$B$81:$B$110,MAX(1,$E39))),AND($F39&gt;0,INDEX(Kalender!KK$81:KK$110,MAX(1,$F39))&gt;INDEX(Kalender!$B$81:$B$110,MAX(1,$F39)))),2,0))</f>
        <v>0</v>
      </c>
      <c r="KL39" s="5" t="n">
        <f aca="false">IF(Kalender!KL39&lt;&gt;1,0,IF(AND($B39&gt;0,INDEX(Kalender!KL$68:KL$77,MAX(1,$B39))&gt;INDEX(Kalender!$B$68:$B$77,MAX(1,$B39))),1,0)+IF(OR(AND($C39&gt;0,INDEX(Kalender!KL$81:KL$110,MAX(1,$C39))&gt;INDEX(Kalender!$B$81:$B$110,MAX(1,$C39))),AND($D39&gt;0,INDEX(Kalender!KL$81:KL$110,MAX(1,$D39))&gt;INDEX(Kalender!$B$81:$B$110,MAX(1,$D39))),AND($E39&gt;0,INDEX(Kalender!KL$81:KL$110,MAX(1,$E39))&gt;INDEX(Kalender!$B$81:$B$110,MAX(1,$E39))),AND($F39&gt;0,INDEX(Kalender!KL$81:KL$110,MAX(1,$F39))&gt;INDEX(Kalender!$B$81:$B$110,MAX(1,$F39)))),2,0))</f>
        <v>0</v>
      </c>
      <c r="KM39" s="5" t="n">
        <f aca="false">IF(Kalender!KM39&lt;&gt;1,0,IF(AND($B39&gt;0,INDEX(Kalender!KM$68:KM$77,MAX(1,$B39))&gt;INDEX(Kalender!$B$68:$B$77,MAX(1,$B39))),1,0)+IF(OR(AND($C39&gt;0,INDEX(Kalender!KM$81:KM$110,MAX(1,$C39))&gt;INDEX(Kalender!$B$81:$B$110,MAX(1,$C39))),AND($D39&gt;0,INDEX(Kalender!KM$81:KM$110,MAX(1,$D39))&gt;INDEX(Kalender!$B$81:$B$110,MAX(1,$D39))),AND($E39&gt;0,INDEX(Kalender!KM$81:KM$110,MAX(1,$E39))&gt;INDEX(Kalender!$B$81:$B$110,MAX(1,$E39))),AND($F39&gt;0,INDEX(Kalender!KM$81:KM$110,MAX(1,$F39))&gt;INDEX(Kalender!$B$81:$B$110,MAX(1,$F39)))),2,0))</f>
        <v>0</v>
      </c>
      <c r="KN39" s="5" t="n">
        <f aca="false">IF(Kalender!KN39&lt;&gt;1,0,IF(AND($B39&gt;0,INDEX(Kalender!KN$68:KN$77,MAX(1,$B39))&gt;INDEX(Kalender!$B$68:$B$77,MAX(1,$B39))),1,0)+IF(OR(AND($C39&gt;0,INDEX(Kalender!KN$81:KN$110,MAX(1,$C39))&gt;INDEX(Kalender!$B$81:$B$110,MAX(1,$C39))),AND($D39&gt;0,INDEX(Kalender!KN$81:KN$110,MAX(1,$D39))&gt;INDEX(Kalender!$B$81:$B$110,MAX(1,$D39))),AND($E39&gt;0,INDEX(Kalender!KN$81:KN$110,MAX(1,$E39))&gt;INDEX(Kalender!$B$81:$B$110,MAX(1,$E39))),AND($F39&gt;0,INDEX(Kalender!KN$81:KN$110,MAX(1,$F39))&gt;INDEX(Kalender!$B$81:$B$110,MAX(1,$F39)))),2,0))</f>
        <v>0</v>
      </c>
      <c r="KO39" s="5" t="n">
        <f aca="false">IF(Kalender!KO39&lt;&gt;1,0,IF(AND($B39&gt;0,INDEX(Kalender!KO$68:KO$77,MAX(1,$B39))&gt;INDEX(Kalender!$B$68:$B$77,MAX(1,$B39))),1,0)+IF(OR(AND($C39&gt;0,INDEX(Kalender!KO$81:KO$110,MAX(1,$C39))&gt;INDEX(Kalender!$B$81:$B$110,MAX(1,$C39))),AND($D39&gt;0,INDEX(Kalender!KO$81:KO$110,MAX(1,$D39))&gt;INDEX(Kalender!$B$81:$B$110,MAX(1,$D39))),AND($E39&gt;0,INDEX(Kalender!KO$81:KO$110,MAX(1,$E39))&gt;INDEX(Kalender!$B$81:$B$110,MAX(1,$E39))),AND($F39&gt;0,INDEX(Kalender!KO$81:KO$110,MAX(1,$F39))&gt;INDEX(Kalender!$B$81:$B$110,MAX(1,$F39)))),2,0))</f>
        <v>0</v>
      </c>
      <c r="KP39" s="5" t="n">
        <f aca="false">IF(Kalender!KP39&lt;&gt;1,0,IF(AND($B39&gt;0,INDEX(Kalender!KP$68:KP$77,MAX(1,$B39))&gt;INDEX(Kalender!$B$68:$B$77,MAX(1,$B39))),1,0)+IF(OR(AND($C39&gt;0,INDEX(Kalender!KP$81:KP$110,MAX(1,$C39))&gt;INDEX(Kalender!$B$81:$B$110,MAX(1,$C39))),AND($D39&gt;0,INDEX(Kalender!KP$81:KP$110,MAX(1,$D39))&gt;INDEX(Kalender!$B$81:$B$110,MAX(1,$D39))),AND($E39&gt;0,INDEX(Kalender!KP$81:KP$110,MAX(1,$E39))&gt;INDEX(Kalender!$B$81:$B$110,MAX(1,$E39))),AND($F39&gt;0,INDEX(Kalender!KP$81:KP$110,MAX(1,$F39))&gt;INDEX(Kalender!$B$81:$B$110,MAX(1,$F39)))),2,0))</f>
        <v>0</v>
      </c>
      <c r="KQ39" s="5" t="n">
        <f aca="false">IF(Kalender!KQ39&lt;&gt;1,0,IF(AND($B39&gt;0,INDEX(Kalender!KQ$68:KQ$77,MAX(1,$B39))&gt;INDEX(Kalender!$B$68:$B$77,MAX(1,$B39))),1,0)+IF(OR(AND($C39&gt;0,INDEX(Kalender!KQ$81:KQ$110,MAX(1,$C39))&gt;INDEX(Kalender!$B$81:$B$110,MAX(1,$C39))),AND($D39&gt;0,INDEX(Kalender!KQ$81:KQ$110,MAX(1,$D39))&gt;INDEX(Kalender!$B$81:$B$110,MAX(1,$D39))),AND($E39&gt;0,INDEX(Kalender!KQ$81:KQ$110,MAX(1,$E39))&gt;INDEX(Kalender!$B$81:$B$110,MAX(1,$E39))),AND($F39&gt;0,INDEX(Kalender!KQ$81:KQ$110,MAX(1,$F39))&gt;INDEX(Kalender!$B$81:$B$110,MAX(1,$F39)))),2,0))</f>
        <v>0</v>
      </c>
      <c r="KR39" s="5" t="n">
        <f aca="false">IF(Kalender!KR39&lt;&gt;1,0,IF(AND($B39&gt;0,INDEX(Kalender!KR$68:KR$77,MAX(1,$B39))&gt;INDEX(Kalender!$B$68:$B$77,MAX(1,$B39))),1,0)+IF(OR(AND($C39&gt;0,INDEX(Kalender!KR$81:KR$110,MAX(1,$C39))&gt;INDEX(Kalender!$B$81:$B$110,MAX(1,$C39))),AND($D39&gt;0,INDEX(Kalender!KR$81:KR$110,MAX(1,$D39))&gt;INDEX(Kalender!$B$81:$B$110,MAX(1,$D39))),AND($E39&gt;0,INDEX(Kalender!KR$81:KR$110,MAX(1,$E39))&gt;INDEX(Kalender!$B$81:$B$110,MAX(1,$E39))),AND($F39&gt;0,INDEX(Kalender!KR$81:KR$110,MAX(1,$F39))&gt;INDEX(Kalender!$B$81:$B$110,MAX(1,$F39)))),2,0))</f>
        <v>0</v>
      </c>
      <c r="KS39" s="5" t="n">
        <f aca="false">IF(Kalender!KS39&lt;&gt;1,0,IF(AND($B39&gt;0,INDEX(Kalender!KS$68:KS$77,MAX(1,$B39))&gt;INDEX(Kalender!$B$68:$B$77,MAX(1,$B39))),1,0)+IF(OR(AND($C39&gt;0,INDEX(Kalender!KS$81:KS$110,MAX(1,$C39))&gt;INDEX(Kalender!$B$81:$B$110,MAX(1,$C39))),AND($D39&gt;0,INDEX(Kalender!KS$81:KS$110,MAX(1,$D39))&gt;INDEX(Kalender!$B$81:$B$110,MAX(1,$D39))),AND($E39&gt;0,INDEX(Kalender!KS$81:KS$110,MAX(1,$E39))&gt;INDEX(Kalender!$B$81:$B$110,MAX(1,$E39))),AND($F39&gt;0,INDEX(Kalender!KS$81:KS$110,MAX(1,$F39))&gt;INDEX(Kalender!$B$81:$B$110,MAX(1,$F39)))),2,0))</f>
        <v>0</v>
      </c>
      <c r="KT39" s="5" t="n">
        <f aca="false">IF(Kalender!KT39&lt;&gt;1,0,IF(AND($B39&gt;0,INDEX(Kalender!KT$68:KT$77,MAX(1,$B39))&gt;INDEX(Kalender!$B$68:$B$77,MAX(1,$B39))),1,0)+IF(OR(AND($C39&gt;0,INDEX(Kalender!KT$81:KT$110,MAX(1,$C39))&gt;INDEX(Kalender!$B$81:$B$110,MAX(1,$C39))),AND($D39&gt;0,INDEX(Kalender!KT$81:KT$110,MAX(1,$D39))&gt;INDEX(Kalender!$B$81:$B$110,MAX(1,$D39))),AND($E39&gt;0,INDEX(Kalender!KT$81:KT$110,MAX(1,$E39))&gt;INDEX(Kalender!$B$81:$B$110,MAX(1,$E39))),AND($F39&gt;0,INDEX(Kalender!KT$81:KT$110,MAX(1,$F39))&gt;INDEX(Kalender!$B$81:$B$110,MAX(1,$F39)))),2,0))</f>
        <v>0</v>
      </c>
      <c r="KU39" s="5" t="n">
        <f aca="false">IF(Kalender!KU39&lt;&gt;1,0,IF(AND($B39&gt;0,INDEX(Kalender!KU$68:KU$77,MAX(1,$B39))&gt;INDEX(Kalender!$B$68:$B$77,MAX(1,$B39))),1,0)+IF(OR(AND($C39&gt;0,INDEX(Kalender!KU$81:KU$110,MAX(1,$C39))&gt;INDEX(Kalender!$B$81:$B$110,MAX(1,$C39))),AND($D39&gt;0,INDEX(Kalender!KU$81:KU$110,MAX(1,$D39))&gt;INDEX(Kalender!$B$81:$B$110,MAX(1,$D39))),AND($E39&gt;0,INDEX(Kalender!KU$81:KU$110,MAX(1,$E39))&gt;INDEX(Kalender!$B$81:$B$110,MAX(1,$E39))),AND($F39&gt;0,INDEX(Kalender!KU$81:KU$110,MAX(1,$F39))&gt;INDEX(Kalender!$B$81:$B$110,MAX(1,$F39)))),2,0))</f>
        <v>0</v>
      </c>
      <c r="KV39" s="5" t="n">
        <f aca="false">IF(Kalender!KV39&lt;&gt;1,0,IF(AND($B39&gt;0,INDEX(Kalender!KV$68:KV$77,MAX(1,$B39))&gt;INDEX(Kalender!$B$68:$B$77,MAX(1,$B39))),1,0)+IF(OR(AND($C39&gt;0,INDEX(Kalender!KV$81:KV$110,MAX(1,$C39))&gt;INDEX(Kalender!$B$81:$B$110,MAX(1,$C39))),AND($D39&gt;0,INDEX(Kalender!KV$81:KV$110,MAX(1,$D39))&gt;INDEX(Kalender!$B$81:$B$110,MAX(1,$D39))),AND($E39&gt;0,INDEX(Kalender!KV$81:KV$110,MAX(1,$E39))&gt;INDEX(Kalender!$B$81:$B$110,MAX(1,$E39))),AND($F39&gt;0,INDEX(Kalender!KV$81:KV$110,MAX(1,$F39))&gt;INDEX(Kalender!$B$81:$B$110,MAX(1,$F39)))),2,0))</f>
        <v>0</v>
      </c>
      <c r="KW39" s="5" t="n">
        <f aca="false">IF(Kalender!KW39&lt;&gt;1,0,IF(AND($B39&gt;0,INDEX(Kalender!KW$68:KW$77,MAX(1,$B39))&gt;INDEX(Kalender!$B$68:$B$77,MAX(1,$B39))),1,0)+IF(OR(AND($C39&gt;0,INDEX(Kalender!KW$81:KW$110,MAX(1,$C39))&gt;INDEX(Kalender!$B$81:$B$110,MAX(1,$C39))),AND($D39&gt;0,INDEX(Kalender!KW$81:KW$110,MAX(1,$D39))&gt;INDEX(Kalender!$B$81:$B$110,MAX(1,$D39))),AND($E39&gt;0,INDEX(Kalender!KW$81:KW$110,MAX(1,$E39))&gt;INDEX(Kalender!$B$81:$B$110,MAX(1,$E39))),AND($F39&gt;0,INDEX(Kalender!KW$81:KW$110,MAX(1,$F39))&gt;INDEX(Kalender!$B$81:$B$110,MAX(1,$F39)))),2,0))</f>
        <v>0</v>
      </c>
      <c r="KX39" s="5" t="n">
        <f aca="false">IF(Kalender!KX39&lt;&gt;1,0,IF(AND($B39&gt;0,INDEX(Kalender!KX$68:KX$77,MAX(1,$B39))&gt;INDEX(Kalender!$B$68:$B$77,MAX(1,$B39))),1,0)+IF(OR(AND($C39&gt;0,INDEX(Kalender!KX$81:KX$110,MAX(1,$C39))&gt;INDEX(Kalender!$B$81:$B$110,MAX(1,$C39))),AND($D39&gt;0,INDEX(Kalender!KX$81:KX$110,MAX(1,$D39))&gt;INDEX(Kalender!$B$81:$B$110,MAX(1,$D39))),AND($E39&gt;0,INDEX(Kalender!KX$81:KX$110,MAX(1,$E39))&gt;INDEX(Kalender!$B$81:$B$110,MAX(1,$E39))),AND($F39&gt;0,INDEX(Kalender!KX$81:KX$110,MAX(1,$F39))&gt;INDEX(Kalender!$B$81:$B$110,MAX(1,$F39)))),2,0))</f>
        <v>0</v>
      </c>
      <c r="KY39" s="5" t="n">
        <f aca="false">IF(Kalender!KY39&lt;&gt;1,0,IF(AND($B39&gt;0,INDEX(Kalender!KY$68:KY$77,MAX(1,$B39))&gt;INDEX(Kalender!$B$68:$B$77,MAX(1,$B39))),1,0)+IF(OR(AND($C39&gt;0,INDEX(Kalender!KY$81:KY$110,MAX(1,$C39))&gt;INDEX(Kalender!$B$81:$B$110,MAX(1,$C39))),AND($D39&gt;0,INDEX(Kalender!KY$81:KY$110,MAX(1,$D39))&gt;INDEX(Kalender!$B$81:$B$110,MAX(1,$D39))),AND($E39&gt;0,INDEX(Kalender!KY$81:KY$110,MAX(1,$E39))&gt;INDEX(Kalender!$B$81:$B$110,MAX(1,$E39))),AND($F39&gt;0,INDEX(Kalender!KY$81:KY$110,MAX(1,$F39))&gt;INDEX(Kalender!$B$81:$B$110,MAX(1,$F39)))),2,0))</f>
        <v>0</v>
      </c>
      <c r="KZ39" s="5" t="n">
        <f aca="false">IF(Kalender!KZ39&lt;&gt;1,0,IF(AND($B39&gt;0,INDEX(Kalender!KZ$68:KZ$77,MAX(1,$B39))&gt;INDEX(Kalender!$B$68:$B$77,MAX(1,$B39))),1,0)+IF(OR(AND($C39&gt;0,INDEX(Kalender!KZ$81:KZ$110,MAX(1,$C39))&gt;INDEX(Kalender!$B$81:$B$110,MAX(1,$C39))),AND($D39&gt;0,INDEX(Kalender!KZ$81:KZ$110,MAX(1,$D39))&gt;INDEX(Kalender!$B$81:$B$110,MAX(1,$D39))),AND($E39&gt;0,INDEX(Kalender!KZ$81:KZ$110,MAX(1,$E39))&gt;INDEX(Kalender!$B$81:$B$110,MAX(1,$E39))),AND($F39&gt;0,INDEX(Kalender!KZ$81:KZ$110,MAX(1,$F39))&gt;INDEX(Kalender!$B$81:$B$110,MAX(1,$F39)))),2,0))</f>
        <v>0</v>
      </c>
      <c r="LA39" s="5" t="n">
        <f aca="false">IF(Kalender!LA39&lt;&gt;1,0,IF(AND($B39&gt;0,INDEX(Kalender!LA$68:LA$77,MAX(1,$B39))&gt;INDEX(Kalender!$B$68:$B$77,MAX(1,$B39))),1,0)+IF(OR(AND($C39&gt;0,INDEX(Kalender!LA$81:LA$110,MAX(1,$C39))&gt;INDEX(Kalender!$B$81:$B$110,MAX(1,$C39))),AND($D39&gt;0,INDEX(Kalender!LA$81:LA$110,MAX(1,$D39))&gt;INDEX(Kalender!$B$81:$B$110,MAX(1,$D39))),AND($E39&gt;0,INDEX(Kalender!LA$81:LA$110,MAX(1,$E39))&gt;INDEX(Kalender!$B$81:$B$110,MAX(1,$E39))),AND($F39&gt;0,INDEX(Kalender!LA$81:LA$110,MAX(1,$F39))&gt;INDEX(Kalender!$B$81:$B$110,MAX(1,$F39)))),2,0))</f>
        <v>0</v>
      </c>
      <c r="LB39" s="5" t="n">
        <f aca="false">IF(Kalender!LB39&lt;&gt;1,0,IF(AND($B39&gt;0,INDEX(Kalender!LB$68:LB$77,MAX(1,$B39))&gt;INDEX(Kalender!$B$68:$B$77,MAX(1,$B39))),1,0)+IF(OR(AND($C39&gt;0,INDEX(Kalender!LB$81:LB$110,MAX(1,$C39))&gt;INDEX(Kalender!$B$81:$B$110,MAX(1,$C39))),AND($D39&gt;0,INDEX(Kalender!LB$81:LB$110,MAX(1,$D39))&gt;INDEX(Kalender!$B$81:$B$110,MAX(1,$D39))),AND($E39&gt;0,INDEX(Kalender!LB$81:LB$110,MAX(1,$E39))&gt;INDEX(Kalender!$B$81:$B$110,MAX(1,$E39))),AND($F39&gt;0,INDEX(Kalender!LB$81:LB$110,MAX(1,$F39))&gt;INDEX(Kalender!$B$81:$B$110,MAX(1,$F39)))),2,0))</f>
        <v>0</v>
      </c>
      <c r="LC39" s="5" t="n">
        <f aca="false">IF(Kalender!LC39&lt;&gt;1,0,IF(AND($B39&gt;0,INDEX(Kalender!LC$68:LC$77,MAX(1,$B39))&gt;INDEX(Kalender!$B$68:$B$77,MAX(1,$B39))),1,0)+IF(OR(AND($C39&gt;0,INDEX(Kalender!LC$81:LC$110,MAX(1,$C39))&gt;INDEX(Kalender!$B$81:$B$110,MAX(1,$C39))),AND($D39&gt;0,INDEX(Kalender!LC$81:LC$110,MAX(1,$D39))&gt;INDEX(Kalender!$B$81:$B$110,MAX(1,$D39))),AND($E39&gt;0,INDEX(Kalender!LC$81:LC$110,MAX(1,$E39))&gt;INDEX(Kalender!$B$81:$B$110,MAX(1,$E39))),AND($F39&gt;0,INDEX(Kalender!LC$81:LC$110,MAX(1,$F39))&gt;INDEX(Kalender!$B$81:$B$110,MAX(1,$F39)))),2,0))</f>
        <v>0</v>
      </c>
      <c r="LD39" s="5" t="n">
        <f aca="false">IF(Kalender!LD39&lt;&gt;1,0,IF(AND($B39&gt;0,INDEX(Kalender!LD$68:LD$77,MAX(1,$B39))&gt;INDEX(Kalender!$B$68:$B$77,MAX(1,$B39))),1,0)+IF(OR(AND($C39&gt;0,INDEX(Kalender!LD$81:LD$110,MAX(1,$C39))&gt;INDEX(Kalender!$B$81:$B$110,MAX(1,$C39))),AND($D39&gt;0,INDEX(Kalender!LD$81:LD$110,MAX(1,$D39))&gt;INDEX(Kalender!$B$81:$B$110,MAX(1,$D39))),AND($E39&gt;0,INDEX(Kalender!LD$81:LD$110,MAX(1,$E39))&gt;INDEX(Kalender!$B$81:$B$110,MAX(1,$E39))),AND($F39&gt;0,INDEX(Kalender!LD$81:LD$110,MAX(1,$F39))&gt;INDEX(Kalender!$B$81:$B$110,MAX(1,$F39)))),2,0))</f>
        <v>0</v>
      </c>
      <c r="LE39" s="5" t="n">
        <f aca="false">IF(Kalender!LE39&lt;&gt;1,0,IF(AND($B39&gt;0,INDEX(Kalender!LE$68:LE$77,MAX(1,$B39))&gt;INDEX(Kalender!$B$68:$B$77,MAX(1,$B39))),1,0)+IF(OR(AND($C39&gt;0,INDEX(Kalender!LE$81:LE$110,MAX(1,$C39))&gt;INDEX(Kalender!$B$81:$B$110,MAX(1,$C39))),AND($D39&gt;0,INDEX(Kalender!LE$81:LE$110,MAX(1,$D39))&gt;INDEX(Kalender!$B$81:$B$110,MAX(1,$D39))),AND($E39&gt;0,INDEX(Kalender!LE$81:LE$110,MAX(1,$E39))&gt;INDEX(Kalender!$B$81:$B$110,MAX(1,$E39))),AND($F39&gt;0,INDEX(Kalender!LE$81:LE$110,MAX(1,$F39))&gt;INDEX(Kalender!$B$81:$B$110,MAX(1,$F39)))),2,0))</f>
        <v>0</v>
      </c>
      <c r="LF39" s="5" t="n">
        <f aca="false">IF(Kalender!LF39&lt;&gt;1,0,IF(AND($B39&gt;0,INDEX(Kalender!LF$68:LF$77,MAX(1,$B39))&gt;INDEX(Kalender!$B$68:$B$77,MAX(1,$B39))),1,0)+IF(OR(AND($C39&gt;0,INDEX(Kalender!LF$81:LF$110,MAX(1,$C39))&gt;INDEX(Kalender!$B$81:$B$110,MAX(1,$C39))),AND($D39&gt;0,INDEX(Kalender!LF$81:LF$110,MAX(1,$D39))&gt;INDEX(Kalender!$B$81:$B$110,MAX(1,$D39))),AND($E39&gt;0,INDEX(Kalender!LF$81:LF$110,MAX(1,$E39))&gt;INDEX(Kalender!$B$81:$B$110,MAX(1,$E39))),AND($F39&gt;0,INDEX(Kalender!LF$81:LF$110,MAX(1,$F39))&gt;INDEX(Kalender!$B$81:$B$110,MAX(1,$F39)))),2,0))</f>
        <v>0</v>
      </c>
      <c r="LG39" s="5" t="n">
        <f aca="false">IF(Kalender!LG39&lt;&gt;1,0,IF(AND($B39&gt;0,INDEX(Kalender!LG$68:LG$77,MAX(1,$B39))&gt;INDEX(Kalender!$B$68:$B$77,MAX(1,$B39))),1,0)+IF(OR(AND($C39&gt;0,INDEX(Kalender!LG$81:LG$110,MAX(1,$C39))&gt;INDEX(Kalender!$B$81:$B$110,MAX(1,$C39))),AND($D39&gt;0,INDEX(Kalender!LG$81:LG$110,MAX(1,$D39))&gt;INDEX(Kalender!$B$81:$B$110,MAX(1,$D39))),AND($E39&gt;0,INDEX(Kalender!LG$81:LG$110,MAX(1,$E39))&gt;INDEX(Kalender!$B$81:$B$110,MAX(1,$E39))),AND($F39&gt;0,INDEX(Kalender!LG$81:LG$110,MAX(1,$F39))&gt;INDEX(Kalender!$B$81:$B$110,MAX(1,$F39)))),2,0))</f>
        <v>0</v>
      </c>
      <c r="LH39" s="5" t="n">
        <f aca="false">IF(Kalender!LH39&lt;&gt;1,0,IF(AND($B39&gt;0,INDEX(Kalender!LH$68:LH$77,MAX(1,$B39))&gt;INDEX(Kalender!$B$68:$B$77,MAX(1,$B39))),1,0)+IF(OR(AND($C39&gt;0,INDEX(Kalender!LH$81:LH$110,MAX(1,$C39))&gt;INDEX(Kalender!$B$81:$B$110,MAX(1,$C39))),AND($D39&gt;0,INDEX(Kalender!LH$81:LH$110,MAX(1,$D39))&gt;INDEX(Kalender!$B$81:$B$110,MAX(1,$D39))),AND($E39&gt;0,INDEX(Kalender!LH$81:LH$110,MAX(1,$E39))&gt;INDEX(Kalender!$B$81:$B$110,MAX(1,$E39))),AND($F39&gt;0,INDEX(Kalender!LH$81:LH$110,MAX(1,$F39))&gt;INDEX(Kalender!$B$81:$B$110,MAX(1,$F39)))),2,0))</f>
        <v>0</v>
      </c>
      <c r="LI39" s="5" t="n">
        <f aca="false">IF(Kalender!LI39&lt;&gt;1,0,IF(AND($B39&gt;0,INDEX(Kalender!LI$68:LI$77,MAX(1,$B39))&gt;INDEX(Kalender!$B$68:$B$77,MAX(1,$B39))),1,0)+IF(OR(AND($C39&gt;0,INDEX(Kalender!LI$81:LI$110,MAX(1,$C39))&gt;INDEX(Kalender!$B$81:$B$110,MAX(1,$C39))),AND($D39&gt;0,INDEX(Kalender!LI$81:LI$110,MAX(1,$D39))&gt;INDEX(Kalender!$B$81:$B$110,MAX(1,$D39))),AND($E39&gt;0,INDEX(Kalender!LI$81:LI$110,MAX(1,$E39))&gt;INDEX(Kalender!$B$81:$B$110,MAX(1,$E39))),AND($F39&gt;0,INDEX(Kalender!LI$81:LI$110,MAX(1,$F39))&gt;INDEX(Kalender!$B$81:$B$110,MAX(1,$F39)))),2,0))</f>
        <v>0</v>
      </c>
      <c r="LJ39" s="5" t="n">
        <f aca="false">IF(Kalender!LJ39&lt;&gt;1,0,IF(AND($B39&gt;0,INDEX(Kalender!LJ$68:LJ$77,MAX(1,$B39))&gt;INDEX(Kalender!$B$68:$B$77,MAX(1,$B39))),1,0)+IF(OR(AND($C39&gt;0,INDEX(Kalender!LJ$81:LJ$110,MAX(1,$C39))&gt;INDEX(Kalender!$B$81:$B$110,MAX(1,$C39))),AND($D39&gt;0,INDEX(Kalender!LJ$81:LJ$110,MAX(1,$D39))&gt;INDEX(Kalender!$B$81:$B$110,MAX(1,$D39))),AND($E39&gt;0,INDEX(Kalender!LJ$81:LJ$110,MAX(1,$E39))&gt;INDEX(Kalender!$B$81:$B$110,MAX(1,$E39))),AND($F39&gt;0,INDEX(Kalender!LJ$81:LJ$110,MAX(1,$F39))&gt;INDEX(Kalender!$B$81:$B$110,MAX(1,$F39)))),2,0))</f>
        <v>0</v>
      </c>
      <c r="LK39" s="5" t="n">
        <f aca="false">IF(Kalender!LK39&lt;&gt;1,0,IF(AND($B39&gt;0,INDEX(Kalender!LK$68:LK$77,MAX(1,$B39))&gt;INDEX(Kalender!$B$68:$B$77,MAX(1,$B39))),1,0)+IF(OR(AND($C39&gt;0,INDEX(Kalender!LK$81:LK$110,MAX(1,$C39))&gt;INDEX(Kalender!$B$81:$B$110,MAX(1,$C39))),AND($D39&gt;0,INDEX(Kalender!LK$81:LK$110,MAX(1,$D39))&gt;INDEX(Kalender!$B$81:$B$110,MAX(1,$D39))),AND($E39&gt;0,INDEX(Kalender!LK$81:LK$110,MAX(1,$E39))&gt;INDEX(Kalender!$B$81:$B$110,MAX(1,$E39))),AND($F39&gt;0,INDEX(Kalender!LK$81:LK$110,MAX(1,$F39))&gt;INDEX(Kalender!$B$81:$B$110,MAX(1,$F39)))),2,0))</f>
        <v>0</v>
      </c>
      <c r="LL39" s="5" t="n">
        <f aca="false">IF(Kalender!LL39&lt;&gt;1,0,IF(AND($B39&gt;0,INDEX(Kalender!LL$68:LL$77,MAX(1,$B39))&gt;INDEX(Kalender!$B$68:$B$77,MAX(1,$B39))),1,0)+IF(OR(AND($C39&gt;0,INDEX(Kalender!LL$81:LL$110,MAX(1,$C39))&gt;INDEX(Kalender!$B$81:$B$110,MAX(1,$C39))),AND($D39&gt;0,INDEX(Kalender!LL$81:LL$110,MAX(1,$D39))&gt;INDEX(Kalender!$B$81:$B$110,MAX(1,$D39))),AND($E39&gt;0,INDEX(Kalender!LL$81:LL$110,MAX(1,$E39))&gt;INDEX(Kalender!$B$81:$B$110,MAX(1,$E39))),AND($F39&gt;0,INDEX(Kalender!LL$81:LL$110,MAX(1,$F39))&gt;INDEX(Kalender!$B$81:$B$110,MAX(1,$F39)))),2,0))</f>
        <v>0</v>
      </c>
      <c r="LM39" s="5" t="n">
        <f aca="false">IF(Kalender!LM39&lt;&gt;1,0,IF(AND($B39&gt;0,INDEX(Kalender!LM$68:LM$77,MAX(1,$B39))&gt;INDEX(Kalender!$B$68:$B$77,MAX(1,$B39))),1,0)+IF(OR(AND($C39&gt;0,INDEX(Kalender!LM$81:LM$110,MAX(1,$C39))&gt;INDEX(Kalender!$B$81:$B$110,MAX(1,$C39))),AND($D39&gt;0,INDEX(Kalender!LM$81:LM$110,MAX(1,$D39))&gt;INDEX(Kalender!$B$81:$B$110,MAX(1,$D39))),AND($E39&gt;0,INDEX(Kalender!LM$81:LM$110,MAX(1,$E39))&gt;INDEX(Kalender!$B$81:$B$110,MAX(1,$E39))),AND($F39&gt;0,INDEX(Kalender!LM$81:LM$110,MAX(1,$F39))&gt;INDEX(Kalender!$B$81:$B$110,MAX(1,$F39)))),2,0))</f>
        <v>0</v>
      </c>
      <c r="LN39" s="5" t="n">
        <f aca="false">IF(Kalender!LN39&lt;&gt;1,0,IF(AND($B39&gt;0,INDEX(Kalender!LN$68:LN$77,MAX(1,$B39))&gt;INDEX(Kalender!$B$68:$B$77,MAX(1,$B39))),1,0)+IF(OR(AND($C39&gt;0,INDEX(Kalender!LN$81:LN$110,MAX(1,$C39))&gt;INDEX(Kalender!$B$81:$B$110,MAX(1,$C39))),AND($D39&gt;0,INDEX(Kalender!LN$81:LN$110,MAX(1,$D39))&gt;INDEX(Kalender!$B$81:$B$110,MAX(1,$D39))),AND($E39&gt;0,INDEX(Kalender!LN$81:LN$110,MAX(1,$E39))&gt;INDEX(Kalender!$B$81:$B$110,MAX(1,$E39))),AND($F39&gt;0,INDEX(Kalender!LN$81:LN$110,MAX(1,$F39))&gt;INDEX(Kalender!$B$81:$B$110,MAX(1,$F39)))),2,0))</f>
        <v>0</v>
      </c>
      <c r="LO39" s="5" t="n">
        <f aca="false">IF(Kalender!LO39&lt;&gt;1,0,IF(AND($B39&gt;0,INDEX(Kalender!LO$68:LO$77,MAX(1,$B39))&gt;INDEX(Kalender!$B$68:$B$77,MAX(1,$B39))),1,0)+IF(OR(AND($C39&gt;0,INDEX(Kalender!LO$81:LO$110,MAX(1,$C39))&gt;INDEX(Kalender!$B$81:$B$110,MAX(1,$C39))),AND($D39&gt;0,INDEX(Kalender!LO$81:LO$110,MAX(1,$D39))&gt;INDEX(Kalender!$B$81:$B$110,MAX(1,$D39))),AND($E39&gt;0,INDEX(Kalender!LO$81:LO$110,MAX(1,$E39))&gt;INDEX(Kalender!$B$81:$B$110,MAX(1,$E39))),AND($F39&gt;0,INDEX(Kalender!LO$81:LO$110,MAX(1,$F39))&gt;INDEX(Kalender!$B$81:$B$110,MAX(1,$F39)))),2,0))</f>
        <v>0</v>
      </c>
      <c r="LP39" s="5" t="n">
        <f aca="false">IF(Kalender!LP39&lt;&gt;1,0,IF(AND($B39&gt;0,INDEX(Kalender!LP$68:LP$77,MAX(1,$B39))&gt;INDEX(Kalender!$B$68:$B$77,MAX(1,$B39))),1,0)+IF(OR(AND($C39&gt;0,INDEX(Kalender!LP$81:LP$110,MAX(1,$C39))&gt;INDEX(Kalender!$B$81:$B$110,MAX(1,$C39))),AND($D39&gt;0,INDEX(Kalender!LP$81:LP$110,MAX(1,$D39))&gt;INDEX(Kalender!$B$81:$B$110,MAX(1,$D39))),AND($E39&gt;0,INDEX(Kalender!LP$81:LP$110,MAX(1,$E39))&gt;INDEX(Kalender!$B$81:$B$110,MAX(1,$E39))),AND($F39&gt;0,INDEX(Kalender!LP$81:LP$110,MAX(1,$F39))&gt;INDEX(Kalender!$B$81:$B$110,MAX(1,$F39)))),2,0))</f>
        <v>0</v>
      </c>
      <c r="LQ39" s="5" t="n">
        <f aca="false">IF(Kalender!LQ39&lt;&gt;1,0,IF(AND($B39&gt;0,INDEX(Kalender!LQ$68:LQ$77,MAX(1,$B39))&gt;INDEX(Kalender!$B$68:$B$77,MAX(1,$B39))),1,0)+IF(OR(AND($C39&gt;0,INDEX(Kalender!LQ$81:LQ$110,MAX(1,$C39))&gt;INDEX(Kalender!$B$81:$B$110,MAX(1,$C39))),AND($D39&gt;0,INDEX(Kalender!LQ$81:LQ$110,MAX(1,$D39))&gt;INDEX(Kalender!$B$81:$B$110,MAX(1,$D39))),AND($E39&gt;0,INDEX(Kalender!LQ$81:LQ$110,MAX(1,$E39))&gt;INDEX(Kalender!$B$81:$B$110,MAX(1,$E39))),AND($F39&gt;0,INDEX(Kalender!LQ$81:LQ$110,MAX(1,$F39))&gt;INDEX(Kalender!$B$81:$B$110,MAX(1,$F39)))),2,0))</f>
        <v>0</v>
      </c>
      <c r="LR39" s="5" t="n">
        <f aca="false">IF(Kalender!LR39&lt;&gt;1,0,IF(AND($B39&gt;0,INDEX(Kalender!LR$68:LR$77,MAX(1,$B39))&gt;INDEX(Kalender!$B$68:$B$77,MAX(1,$B39))),1,0)+IF(OR(AND($C39&gt;0,INDEX(Kalender!LR$81:LR$110,MAX(1,$C39))&gt;INDEX(Kalender!$B$81:$B$110,MAX(1,$C39))),AND($D39&gt;0,INDEX(Kalender!LR$81:LR$110,MAX(1,$D39))&gt;INDEX(Kalender!$B$81:$B$110,MAX(1,$D39))),AND($E39&gt;0,INDEX(Kalender!LR$81:LR$110,MAX(1,$E39))&gt;INDEX(Kalender!$B$81:$B$110,MAX(1,$E39))),AND($F39&gt;0,INDEX(Kalender!LR$81:LR$110,MAX(1,$F39))&gt;INDEX(Kalender!$B$81:$B$110,MAX(1,$F39)))),2,0))</f>
        <v>0</v>
      </c>
      <c r="LS39" s="5" t="n">
        <f aca="false">IF(Kalender!LS39&lt;&gt;1,0,IF(AND($B39&gt;0,INDEX(Kalender!LS$68:LS$77,MAX(1,$B39))&gt;INDEX(Kalender!$B$68:$B$77,MAX(1,$B39))),1,0)+IF(OR(AND($C39&gt;0,INDEX(Kalender!LS$81:LS$110,MAX(1,$C39))&gt;INDEX(Kalender!$B$81:$B$110,MAX(1,$C39))),AND($D39&gt;0,INDEX(Kalender!LS$81:LS$110,MAX(1,$D39))&gt;INDEX(Kalender!$B$81:$B$110,MAX(1,$D39))),AND($E39&gt;0,INDEX(Kalender!LS$81:LS$110,MAX(1,$E39))&gt;INDEX(Kalender!$B$81:$B$110,MAX(1,$E39))),AND($F39&gt;0,INDEX(Kalender!LS$81:LS$110,MAX(1,$F39))&gt;INDEX(Kalender!$B$81:$B$110,MAX(1,$F39)))),2,0))</f>
        <v>0</v>
      </c>
      <c r="LT39" s="5" t="n">
        <f aca="false">IF(Kalender!LT39&lt;&gt;1,0,IF(AND($B39&gt;0,INDEX(Kalender!LT$68:LT$77,MAX(1,$B39))&gt;INDEX(Kalender!$B$68:$B$77,MAX(1,$B39))),1,0)+IF(OR(AND($C39&gt;0,INDEX(Kalender!LT$81:LT$110,MAX(1,$C39))&gt;INDEX(Kalender!$B$81:$B$110,MAX(1,$C39))),AND($D39&gt;0,INDEX(Kalender!LT$81:LT$110,MAX(1,$D39))&gt;INDEX(Kalender!$B$81:$B$110,MAX(1,$D39))),AND($E39&gt;0,INDEX(Kalender!LT$81:LT$110,MAX(1,$E39))&gt;INDEX(Kalender!$B$81:$B$110,MAX(1,$E39))),AND($F39&gt;0,INDEX(Kalender!LT$81:LT$110,MAX(1,$F39))&gt;INDEX(Kalender!$B$81:$B$110,MAX(1,$F39)))),2,0))</f>
        <v>0</v>
      </c>
      <c r="LU39" s="5" t="n">
        <f aca="false">IF(Kalender!LU39&lt;&gt;1,0,IF(AND($B39&gt;0,INDEX(Kalender!LU$68:LU$77,MAX(1,$B39))&gt;INDEX(Kalender!$B$68:$B$77,MAX(1,$B39))),1,0)+IF(OR(AND($C39&gt;0,INDEX(Kalender!LU$81:LU$110,MAX(1,$C39))&gt;INDEX(Kalender!$B$81:$B$110,MAX(1,$C39))),AND($D39&gt;0,INDEX(Kalender!LU$81:LU$110,MAX(1,$D39))&gt;INDEX(Kalender!$B$81:$B$110,MAX(1,$D39))),AND($E39&gt;0,INDEX(Kalender!LU$81:LU$110,MAX(1,$E39))&gt;INDEX(Kalender!$B$81:$B$110,MAX(1,$E39))),AND($F39&gt;0,INDEX(Kalender!LU$81:LU$110,MAX(1,$F39))&gt;INDEX(Kalender!$B$81:$B$110,MAX(1,$F39)))),2,0))</f>
        <v>0</v>
      </c>
      <c r="LV39" s="5" t="n">
        <f aca="false">IF(Kalender!LV39&lt;&gt;1,0,IF(AND($B39&gt;0,INDEX(Kalender!LV$68:LV$77,MAX(1,$B39))&gt;INDEX(Kalender!$B$68:$B$77,MAX(1,$B39))),1,0)+IF(OR(AND($C39&gt;0,INDEX(Kalender!LV$81:LV$110,MAX(1,$C39))&gt;INDEX(Kalender!$B$81:$B$110,MAX(1,$C39))),AND($D39&gt;0,INDEX(Kalender!LV$81:LV$110,MAX(1,$D39))&gt;INDEX(Kalender!$B$81:$B$110,MAX(1,$D39))),AND($E39&gt;0,INDEX(Kalender!LV$81:LV$110,MAX(1,$E39))&gt;INDEX(Kalender!$B$81:$B$110,MAX(1,$E39))),AND($F39&gt;0,INDEX(Kalender!LV$81:LV$110,MAX(1,$F39))&gt;INDEX(Kalender!$B$81:$B$110,MAX(1,$F39)))),2,0))</f>
        <v>0</v>
      </c>
      <c r="LW39" s="5" t="n">
        <f aca="false">IF(Kalender!LW39&lt;&gt;1,0,IF(AND($B39&gt;0,INDEX(Kalender!LW$68:LW$77,MAX(1,$B39))&gt;INDEX(Kalender!$B$68:$B$77,MAX(1,$B39))),1,0)+IF(OR(AND($C39&gt;0,INDEX(Kalender!LW$81:LW$110,MAX(1,$C39))&gt;INDEX(Kalender!$B$81:$B$110,MAX(1,$C39))),AND($D39&gt;0,INDEX(Kalender!LW$81:LW$110,MAX(1,$D39))&gt;INDEX(Kalender!$B$81:$B$110,MAX(1,$D39))),AND($E39&gt;0,INDEX(Kalender!LW$81:LW$110,MAX(1,$E39))&gt;INDEX(Kalender!$B$81:$B$110,MAX(1,$E39))),AND($F39&gt;0,INDEX(Kalender!LW$81:LW$110,MAX(1,$F39))&gt;INDEX(Kalender!$B$81:$B$110,MAX(1,$F39)))),2,0))</f>
        <v>0</v>
      </c>
      <c r="LX39" s="5" t="n">
        <f aca="false">IF(Kalender!LX39&lt;&gt;1,0,IF(AND($B39&gt;0,INDEX(Kalender!LX$68:LX$77,MAX(1,$B39))&gt;INDEX(Kalender!$B$68:$B$77,MAX(1,$B39))),1,0)+IF(OR(AND($C39&gt;0,INDEX(Kalender!LX$81:LX$110,MAX(1,$C39))&gt;INDEX(Kalender!$B$81:$B$110,MAX(1,$C39))),AND($D39&gt;0,INDEX(Kalender!LX$81:LX$110,MAX(1,$D39))&gt;INDEX(Kalender!$B$81:$B$110,MAX(1,$D39))),AND($E39&gt;0,INDEX(Kalender!LX$81:LX$110,MAX(1,$E39))&gt;INDEX(Kalender!$B$81:$B$110,MAX(1,$E39))),AND($F39&gt;0,INDEX(Kalender!LX$81:LX$110,MAX(1,$F39))&gt;INDEX(Kalender!$B$81:$B$110,MAX(1,$F39)))),2,0))</f>
        <v>0</v>
      </c>
      <c r="LY39" s="5" t="n">
        <f aca="false">IF(Kalender!LY39&lt;&gt;1,0,IF(AND($B39&gt;0,INDEX(Kalender!LY$68:LY$77,MAX(1,$B39))&gt;INDEX(Kalender!$B$68:$B$77,MAX(1,$B39))),1,0)+IF(OR(AND($C39&gt;0,INDEX(Kalender!LY$81:LY$110,MAX(1,$C39))&gt;INDEX(Kalender!$B$81:$B$110,MAX(1,$C39))),AND($D39&gt;0,INDEX(Kalender!LY$81:LY$110,MAX(1,$D39))&gt;INDEX(Kalender!$B$81:$B$110,MAX(1,$D39))),AND($E39&gt;0,INDEX(Kalender!LY$81:LY$110,MAX(1,$E39))&gt;INDEX(Kalender!$B$81:$B$110,MAX(1,$E39))),AND($F39&gt;0,INDEX(Kalender!LY$81:LY$110,MAX(1,$F39))&gt;INDEX(Kalender!$B$81:$B$110,MAX(1,$F39)))),2,0))</f>
        <v>0</v>
      </c>
      <c r="LZ39" s="5" t="n">
        <f aca="false">IF(Kalender!LZ39&lt;&gt;1,0,IF(AND($B39&gt;0,INDEX(Kalender!LZ$68:LZ$77,MAX(1,$B39))&gt;INDEX(Kalender!$B$68:$B$77,MAX(1,$B39))),1,0)+IF(OR(AND($C39&gt;0,INDEX(Kalender!LZ$81:LZ$110,MAX(1,$C39))&gt;INDEX(Kalender!$B$81:$B$110,MAX(1,$C39))),AND($D39&gt;0,INDEX(Kalender!LZ$81:LZ$110,MAX(1,$D39))&gt;INDEX(Kalender!$B$81:$B$110,MAX(1,$D39))),AND($E39&gt;0,INDEX(Kalender!LZ$81:LZ$110,MAX(1,$E39))&gt;INDEX(Kalender!$B$81:$B$110,MAX(1,$E39))),AND($F39&gt;0,INDEX(Kalender!LZ$81:LZ$110,MAX(1,$F39))&gt;INDEX(Kalender!$B$81:$B$110,MAX(1,$F39)))),2,0))</f>
        <v>0</v>
      </c>
      <c r="MA39" s="5" t="n">
        <f aca="false">IF(Kalender!MA39&lt;&gt;1,0,IF(AND($B39&gt;0,INDEX(Kalender!MA$68:MA$77,MAX(1,$B39))&gt;INDEX(Kalender!$B$68:$B$77,MAX(1,$B39))),1,0)+IF(OR(AND($C39&gt;0,INDEX(Kalender!MA$81:MA$110,MAX(1,$C39))&gt;INDEX(Kalender!$B$81:$B$110,MAX(1,$C39))),AND($D39&gt;0,INDEX(Kalender!MA$81:MA$110,MAX(1,$D39))&gt;INDEX(Kalender!$B$81:$B$110,MAX(1,$D39))),AND($E39&gt;0,INDEX(Kalender!MA$81:MA$110,MAX(1,$E39))&gt;INDEX(Kalender!$B$81:$B$110,MAX(1,$E39))),AND($F39&gt;0,INDEX(Kalender!MA$81:MA$110,MAX(1,$F39))&gt;INDEX(Kalender!$B$81:$B$110,MAX(1,$F39)))),2,0))</f>
        <v>0</v>
      </c>
      <c r="MB39" s="5" t="n">
        <f aca="false">IF(Kalender!MB39&lt;&gt;1,0,IF(AND($B39&gt;0,INDEX(Kalender!MB$68:MB$77,MAX(1,$B39))&gt;INDEX(Kalender!$B$68:$B$77,MAX(1,$B39))),1,0)+IF(OR(AND($C39&gt;0,INDEX(Kalender!MB$81:MB$110,MAX(1,$C39))&gt;INDEX(Kalender!$B$81:$B$110,MAX(1,$C39))),AND($D39&gt;0,INDEX(Kalender!MB$81:MB$110,MAX(1,$D39))&gt;INDEX(Kalender!$B$81:$B$110,MAX(1,$D39))),AND($E39&gt;0,INDEX(Kalender!MB$81:MB$110,MAX(1,$E39))&gt;INDEX(Kalender!$B$81:$B$110,MAX(1,$E39))),AND($F39&gt;0,INDEX(Kalender!MB$81:MB$110,MAX(1,$F39))&gt;INDEX(Kalender!$B$81:$B$110,MAX(1,$F39)))),2,0))</f>
        <v>0</v>
      </c>
      <c r="MC39" s="5" t="n">
        <f aca="false">IF(Kalender!MC39&lt;&gt;1,0,IF(AND($B39&gt;0,INDEX(Kalender!MC$68:MC$77,MAX(1,$B39))&gt;INDEX(Kalender!$B$68:$B$77,MAX(1,$B39))),1,0)+IF(OR(AND($C39&gt;0,INDEX(Kalender!MC$81:MC$110,MAX(1,$C39))&gt;INDEX(Kalender!$B$81:$B$110,MAX(1,$C39))),AND($D39&gt;0,INDEX(Kalender!MC$81:MC$110,MAX(1,$D39))&gt;INDEX(Kalender!$B$81:$B$110,MAX(1,$D39))),AND($E39&gt;0,INDEX(Kalender!MC$81:MC$110,MAX(1,$E39))&gt;INDEX(Kalender!$B$81:$B$110,MAX(1,$E39))),AND($F39&gt;0,INDEX(Kalender!MC$81:MC$110,MAX(1,$F39))&gt;INDEX(Kalender!$B$81:$B$110,MAX(1,$F39)))),2,0))</f>
        <v>0</v>
      </c>
      <c r="MD39" s="5" t="n">
        <f aca="false">IF(Kalender!MD39&lt;&gt;1,0,IF(AND($B39&gt;0,INDEX(Kalender!MD$68:MD$77,MAX(1,$B39))&gt;INDEX(Kalender!$B$68:$B$77,MAX(1,$B39))),1,0)+IF(OR(AND($C39&gt;0,INDEX(Kalender!MD$81:MD$110,MAX(1,$C39))&gt;INDEX(Kalender!$B$81:$B$110,MAX(1,$C39))),AND($D39&gt;0,INDEX(Kalender!MD$81:MD$110,MAX(1,$D39))&gt;INDEX(Kalender!$B$81:$B$110,MAX(1,$D39))),AND($E39&gt;0,INDEX(Kalender!MD$81:MD$110,MAX(1,$E39))&gt;INDEX(Kalender!$B$81:$B$110,MAX(1,$E39))),AND($F39&gt;0,INDEX(Kalender!MD$81:MD$110,MAX(1,$F39))&gt;INDEX(Kalender!$B$81:$B$110,MAX(1,$F39)))),2,0))</f>
        <v>0</v>
      </c>
      <c r="ME39" s="5" t="n">
        <f aca="false">IF(Kalender!ME39&lt;&gt;1,0,IF(AND($B39&gt;0,INDEX(Kalender!ME$68:ME$77,MAX(1,$B39))&gt;INDEX(Kalender!$B$68:$B$77,MAX(1,$B39))),1,0)+IF(OR(AND($C39&gt;0,INDEX(Kalender!ME$81:ME$110,MAX(1,$C39))&gt;INDEX(Kalender!$B$81:$B$110,MAX(1,$C39))),AND($D39&gt;0,INDEX(Kalender!ME$81:ME$110,MAX(1,$D39))&gt;INDEX(Kalender!$B$81:$B$110,MAX(1,$D39))),AND($E39&gt;0,INDEX(Kalender!ME$81:ME$110,MAX(1,$E39))&gt;INDEX(Kalender!$B$81:$B$110,MAX(1,$E39))),AND($F39&gt;0,INDEX(Kalender!ME$81:ME$110,MAX(1,$F39))&gt;INDEX(Kalender!$B$81:$B$110,MAX(1,$F39)))),2,0))</f>
        <v>0</v>
      </c>
      <c r="MF39" s="5" t="n">
        <f aca="false">IF(Kalender!MF39&lt;&gt;1,0,IF(AND($B39&gt;0,INDEX(Kalender!MF$68:MF$77,MAX(1,$B39))&gt;INDEX(Kalender!$B$68:$B$77,MAX(1,$B39))),1,0)+IF(OR(AND($C39&gt;0,INDEX(Kalender!MF$81:MF$110,MAX(1,$C39))&gt;INDEX(Kalender!$B$81:$B$110,MAX(1,$C39))),AND($D39&gt;0,INDEX(Kalender!MF$81:MF$110,MAX(1,$D39))&gt;INDEX(Kalender!$B$81:$B$110,MAX(1,$D39))),AND($E39&gt;0,INDEX(Kalender!MF$81:MF$110,MAX(1,$E39))&gt;INDEX(Kalender!$B$81:$B$110,MAX(1,$E39))),AND($F39&gt;0,INDEX(Kalender!MF$81:MF$110,MAX(1,$F39))&gt;INDEX(Kalender!$B$81:$B$110,MAX(1,$F39)))),2,0))</f>
        <v>0</v>
      </c>
      <c r="MG39" s="5" t="n">
        <f aca="false">IF(Kalender!MG39&lt;&gt;1,0,IF(AND($B39&gt;0,INDEX(Kalender!MG$68:MG$77,MAX(1,$B39))&gt;INDEX(Kalender!$B$68:$B$77,MAX(1,$B39))),1,0)+IF(OR(AND($C39&gt;0,INDEX(Kalender!MG$81:MG$110,MAX(1,$C39))&gt;INDEX(Kalender!$B$81:$B$110,MAX(1,$C39))),AND($D39&gt;0,INDEX(Kalender!MG$81:MG$110,MAX(1,$D39))&gt;INDEX(Kalender!$B$81:$B$110,MAX(1,$D39))),AND($E39&gt;0,INDEX(Kalender!MG$81:MG$110,MAX(1,$E39))&gt;INDEX(Kalender!$B$81:$B$110,MAX(1,$E39))),AND($F39&gt;0,INDEX(Kalender!MG$81:MG$110,MAX(1,$F39))&gt;INDEX(Kalender!$B$81:$B$110,MAX(1,$F39)))),2,0))</f>
        <v>0</v>
      </c>
      <c r="MH39" s="5" t="n">
        <f aca="false">IF(Kalender!MH39&lt;&gt;1,0,IF(AND($B39&gt;0,INDEX(Kalender!MH$68:MH$77,MAX(1,$B39))&gt;INDEX(Kalender!$B$68:$B$77,MAX(1,$B39))),1,0)+IF(OR(AND($C39&gt;0,INDEX(Kalender!MH$81:MH$110,MAX(1,$C39))&gt;INDEX(Kalender!$B$81:$B$110,MAX(1,$C39))),AND($D39&gt;0,INDEX(Kalender!MH$81:MH$110,MAX(1,$D39))&gt;INDEX(Kalender!$B$81:$B$110,MAX(1,$D39))),AND($E39&gt;0,INDEX(Kalender!MH$81:MH$110,MAX(1,$E39))&gt;INDEX(Kalender!$B$81:$B$110,MAX(1,$E39))),AND($F39&gt;0,INDEX(Kalender!MH$81:MH$110,MAX(1,$F39))&gt;INDEX(Kalender!$B$81:$B$110,MAX(1,$F39)))),2,0))</f>
        <v>0</v>
      </c>
      <c r="MI39" s="5" t="n">
        <f aca="false">IF(Kalender!MI39&lt;&gt;1,0,IF(AND($B39&gt;0,INDEX(Kalender!MI$68:MI$77,MAX(1,$B39))&gt;INDEX(Kalender!$B$68:$B$77,MAX(1,$B39))),1,0)+IF(OR(AND($C39&gt;0,INDEX(Kalender!MI$81:MI$110,MAX(1,$C39))&gt;INDEX(Kalender!$B$81:$B$110,MAX(1,$C39))),AND($D39&gt;0,INDEX(Kalender!MI$81:MI$110,MAX(1,$D39))&gt;INDEX(Kalender!$B$81:$B$110,MAX(1,$D39))),AND($E39&gt;0,INDEX(Kalender!MI$81:MI$110,MAX(1,$E39))&gt;INDEX(Kalender!$B$81:$B$110,MAX(1,$E39))),AND($F39&gt;0,INDEX(Kalender!MI$81:MI$110,MAX(1,$F39))&gt;INDEX(Kalender!$B$81:$B$110,MAX(1,$F39)))),2,0))</f>
        <v>0</v>
      </c>
      <c r="MJ39" s="5" t="n">
        <f aca="false">IF(Kalender!MJ39&lt;&gt;1,0,IF(AND($B39&gt;0,INDEX(Kalender!MJ$68:MJ$77,MAX(1,$B39))&gt;INDEX(Kalender!$B$68:$B$77,MAX(1,$B39))),1,0)+IF(OR(AND($C39&gt;0,INDEX(Kalender!MJ$81:MJ$110,MAX(1,$C39))&gt;INDEX(Kalender!$B$81:$B$110,MAX(1,$C39))),AND($D39&gt;0,INDEX(Kalender!MJ$81:MJ$110,MAX(1,$D39))&gt;INDEX(Kalender!$B$81:$B$110,MAX(1,$D39))),AND($E39&gt;0,INDEX(Kalender!MJ$81:MJ$110,MAX(1,$E39))&gt;INDEX(Kalender!$B$81:$B$110,MAX(1,$E39))),AND($F39&gt;0,INDEX(Kalender!MJ$81:MJ$110,MAX(1,$F39))&gt;INDEX(Kalender!$B$81:$B$110,MAX(1,$F39)))),2,0))</f>
        <v>0</v>
      </c>
      <c r="MK39" s="5" t="n">
        <f aca="false">IF(Kalender!MK39&lt;&gt;1,0,IF(AND($B39&gt;0,INDEX(Kalender!MK$68:MK$77,MAX(1,$B39))&gt;INDEX(Kalender!$B$68:$B$77,MAX(1,$B39))),1,0)+IF(OR(AND($C39&gt;0,INDEX(Kalender!MK$81:MK$110,MAX(1,$C39))&gt;INDEX(Kalender!$B$81:$B$110,MAX(1,$C39))),AND($D39&gt;0,INDEX(Kalender!MK$81:MK$110,MAX(1,$D39))&gt;INDEX(Kalender!$B$81:$B$110,MAX(1,$D39))),AND($E39&gt;0,INDEX(Kalender!MK$81:MK$110,MAX(1,$E39))&gt;INDEX(Kalender!$B$81:$B$110,MAX(1,$E39))),AND($F39&gt;0,INDEX(Kalender!MK$81:MK$110,MAX(1,$F39))&gt;INDEX(Kalender!$B$81:$B$110,MAX(1,$F39)))),2,0))</f>
        <v>0</v>
      </c>
      <c r="ML39" s="5" t="n">
        <f aca="false">IF(Kalender!ML39&lt;&gt;1,0,IF(AND($B39&gt;0,INDEX(Kalender!ML$68:ML$77,MAX(1,$B39))&gt;INDEX(Kalender!$B$68:$B$77,MAX(1,$B39))),1,0)+IF(OR(AND($C39&gt;0,INDEX(Kalender!ML$81:ML$110,MAX(1,$C39))&gt;INDEX(Kalender!$B$81:$B$110,MAX(1,$C39))),AND($D39&gt;0,INDEX(Kalender!ML$81:ML$110,MAX(1,$D39))&gt;INDEX(Kalender!$B$81:$B$110,MAX(1,$D39))),AND($E39&gt;0,INDEX(Kalender!ML$81:ML$110,MAX(1,$E39))&gt;INDEX(Kalender!$B$81:$B$110,MAX(1,$E39))),AND($F39&gt;0,INDEX(Kalender!ML$81:ML$110,MAX(1,$F39))&gt;INDEX(Kalender!$B$81:$B$110,MAX(1,$F39)))),2,0))</f>
        <v>0</v>
      </c>
      <c r="MM39" s="5" t="n">
        <f aca="false">IF(Kalender!MM39&lt;&gt;1,0,IF(AND($B39&gt;0,INDEX(Kalender!MM$68:MM$77,MAX(1,$B39))&gt;INDEX(Kalender!$B$68:$B$77,MAX(1,$B39))),1,0)+IF(OR(AND($C39&gt;0,INDEX(Kalender!MM$81:MM$110,MAX(1,$C39))&gt;INDEX(Kalender!$B$81:$B$110,MAX(1,$C39))),AND($D39&gt;0,INDEX(Kalender!MM$81:MM$110,MAX(1,$D39))&gt;INDEX(Kalender!$B$81:$B$110,MAX(1,$D39))),AND($E39&gt;0,INDEX(Kalender!MM$81:MM$110,MAX(1,$E39))&gt;INDEX(Kalender!$B$81:$B$110,MAX(1,$E39))),AND($F39&gt;0,INDEX(Kalender!MM$81:MM$110,MAX(1,$F39))&gt;INDEX(Kalender!$B$81:$B$110,MAX(1,$F39)))),2,0))</f>
        <v>0</v>
      </c>
      <c r="MN39" s="5" t="n">
        <f aca="false">IF(Kalender!MN39&lt;&gt;1,0,IF(AND($B39&gt;0,INDEX(Kalender!MN$68:MN$77,MAX(1,$B39))&gt;INDEX(Kalender!$B$68:$B$77,MAX(1,$B39))),1,0)+IF(OR(AND($C39&gt;0,INDEX(Kalender!MN$81:MN$110,MAX(1,$C39))&gt;INDEX(Kalender!$B$81:$B$110,MAX(1,$C39))),AND($D39&gt;0,INDEX(Kalender!MN$81:MN$110,MAX(1,$D39))&gt;INDEX(Kalender!$B$81:$B$110,MAX(1,$D39))),AND($E39&gt;0,INDEX(Kalender!MN$81:MN$110,MAX(1,$E39))&gt;INDEX(Kalender!$B$81:$B$110,MAX(1,$E39))),AND($F39&gt;0,INDEX(Kalender!MN$81:MN$110,MAX(1,$F39))&gt;INDEX(Kalender!$B$81:$B$110,MAX(1,$F39)))),2,0))</f>
        <v>0</v>
      </c>
      <c r="MO39" s="5" t="n">
        <f aca="false">IF(Kalender!MO39&lt;&gt;1,0,IF(AND($B39&gt;0,INDEX(Kalender!MO$68:MO$77,MAX(1,$B39))&gt;INDEX(Kalender!$B$68:$B$77,MAX(1,$B39))),1,0)+IF(OR(AND($C39&gt;0,INDEX(Kalender!MO$81:MO$110,MAX(1,$C39))&gt;INDEX(Kalender!$B$81:$B$110,MAX(1,$C39))),AND($D39&gt;0,INDEX(Kalender!MO$81:MO$110,MAX(1,$D39))&gt;INDEX(Kalender!$B$81:$B$110,MAX(1,$D39))),AND($E39&gt;0,INDEX(Kalender!MO$81:MO$110,MAX(1,$E39))&gt;INDEX(Kalender!$B$81:$B$110,MAX(1,$E39))),AND($F39&gt;0,INDEX(Kalender!MO$81:MO$110,MAX(1,$F39))&gt;INDEX(Kalender!$B$81:$B$110,MAX(1,$F39)))),2,0))</f>
        <v>0</v>
      </c>
      <c r="MP39" s="5" t="n">
        <f aca="false">IF(Kalender!MP39&lt;&gt;1,0,IF(AND($B39&gt;0,INDEX(Kalender!MP$68:MP$77,MAX(1,$B39))&gt;INDEX(Kalender!$B$68:$B$77,MAX(1,$B39))),1,0)+IF(OR(AND($C39&gt;0,INDEX(Kalender!MP$81:MP$110,MAX(1,$C39))&gt;INDEX(Kalender!$B$81:$B$110,MAX(1,$C39))),AND($D39&gt;0,INDEX(Kalender!MP$81:MP$110,MAX(1,$D39))&gt;INDEX(Kalender!$B$81:$B$110,MAX(1,$D39))),AND($E39&gt;0,INDEX(Kalender!MP$81:MP$110,MAX(1,$E39))&gt;INDEX(Kalender!$B$81:$B$110,MAX(1,$E39))),AND($F39&gt;0,INDEX(Kalender!MP$81:MP$110,MAX(1,$F39))&gt;INDEX(Kalender!$B$81:$B$110,MAX(1,$F39)))),2,0))</f>
        <v>0</v>
      </c>
      <c r="MQ39" s="5" t="n">
        <f aca="false">IF(Kalender!MQ39&lt;&gt;1,0,IF(AND($B39&gt;0,INDEX(Kalender!MQ$68:MQ$77,MAX(1,$B39))&gt;INDEX(Kalender!$B$68:$B$77,MAX(1,$B39))),1,0)+IF(OR(AND($C39&gt;0,INDEX(Kalender!MQ$81:MQ$110,MAX(1,$C39))&gt;INDEX(Kalender!$B$81:$B$110,MAX(1,$C39))),AND($D39&gt;0,INDEX(Kalender!MQ$81:MQ$110,MAX(1,$D39))&gt;INDEX(Kalender!$B$81:$B$110,MAX(1,$D39))),AND($E39&gt;0,INDEX(Kalender!MQ$81:MQ$110,MAX(1,$E39))&gt;INDEX(Kalender!$B$81:$B$110,MAX(1,$E39))),AND($F39&gt;0,INDEX(Kalender!MQ$81:MQ$110,MAX(1,$F39))&gt;INDEX(Kalender!$B$81:$B$110,MAX(1,$F39)))),2,0))</f>
        <v>0</v>
      </c>
      <c r="MR39" s="5" t="n">
        <f aca="false">IF(Kalender!MR39&lt;&gt;1,0,IF(AND($B39&gt;0,INDEX(Kalender!MR$68:MR$77,MAX(1,$B39))&gt;INDEX(Kalender!$B$68:$B$77,MAX(1,$B39))),1,0)+IF(OR(AND($C39&gt;0,INDEX(Kalender!MR$81:MR$110,MAX(1,$C39))&gt;INDEX(Kalender!$B$81:$B$110,MAX(1,$C39))),AND($D39&gt;0,INDEX(Kalender!MR$81:MR$110,MAX(1,$D39))&gt;INDEX(Kalender!$B$81:$B$110,MAX(1,$D39))),AND($E39&gt;0,INDEX(Kalender!MR$81:MR$110,MAX(1,$E39))&gt;INDEX(Kalender!$B$81:$B$110,MAX(1,$E39))),AND($F39&gt;0,INDEX(Kalender!MR$81:MR$110,MAX(1,$F39))&gt;INDEX(Kalender!$B$81:$B$110,MAX(1,$F39)))),2,0))</f>
        <v>0</v>
      </c>
      <c r="MS39" s="5" t="n">
        <f aca="false">IF(Kalender!MS39&lt;&gt;1,0,IF(AND($B39&gt;0,INDEX(Kalender!MS$68:MS$77,MAX(1,$B39))&gt;INDEX(Kalender!$B$68:$B$77,MAX(1,$B39))),1,0)+IF(OR(AND($C39&gt;0,INDEX(Kalender!MS$81:MS$110,MAX(1,$C39))&gt;INDEX(Kalender!$B$81:$B$110,MAX(1,$C39))),AND($D39&gt;0,INDEX(Kalender!MS$81:MS$110,MAX(1,$D39))&gt;INDEX(Kalender!$B$81:$B$110,MAX(1,$D39))),AND($E39&gt;0,INDEX(Kalender!MS$81:MS$110,MAX(1,$E39))&gt;INDEX(Kalender!$B$81:$B$110,MAX(1,$E39))),AND($F39&gt;0,INDEX(Kalender!MS$81:MS$110,MAX(1,$F39))&gt;INDEX(Kalender!$B$81:$B$110,MAX(1,$F39)))),2,0))</f>
        <v>0</v>
      </c>
      <c r="MT39" s="5" t="n">
        <f aca="false">IF(Kalender!MT39&lt;&gt;1,0,IF(AND($B39&gt;0,INDEX(Kalender!MT$68:MT$77,MAX(1,$B39))&gt;INDEX(Kalender!$B$68:$B$77,MAX(1,$B39))),1,0)+IF(OR(AND($C39&gt;0,INDEX(Kalender!MT$81:MT$110,MAX(1,$C39))&gt;INDEX(Kalender!$B$81:$B$110,MAX(1,$C39))),AND($D39&gt;0,INDEX(Kalender!MT$81:MT$110,MAX(1,$D39))&gt;INDEX(Kalender!$B$81:$B$110,MAX(1,$D39))),AND($E39&gt;0,INDEX(Kalender!MT$81:MT$110,MAX(1,$E39))&gt;INDEX(Kalender!$B$81:$B$110,MAX(1,$E39))),AND($F39&gt;0,INDEX(Kalender!MT$81:MT$110,MAX(1,$F39))&gt;INDEX(Kalender!$B$81:$B$110,MAX(1,$F39)))),2,0))</f>
        <v>0</v>
      </c>
      <c r="MU39" s="5" t="n">
        <f aca="false">IF(Kalender!MU39&lt;&gt;1,0,IF(AND($B39&gt;0,INDEX(Kalender!MU$68:MU$77,MAX(1,$B39))&gt;INDEX(Kalender!$B$68:$B$77,MAX(1,$B39))),1,0)+IF(OR(AND($C39&gt;0,INDEX(Kalender!MU$81:MU$110,MAX(1,$C39))&gt;INDEX(Kalender!$B$81:$B$110,MAX(1,$C39))),AND($D39&gt;0,INDEX(Kalender!MU$81:MU$110,MAX(1,$D39))&gt;INDEX(Kalender!$B$81:$B$110,MAX(1,$D39))),AND($E39&gt;0,INDEX(Kalender!MU$81:MU$110,MAX(1,$E39))&gt;INDEX(Kalender!$B$81:$B$110,MAX(1,$E39))),AND($F39&gt;0,INDEX(Kalender!MU$81:MU$110,MAX(1,$F39))&gt;INDEX(Kalender!$B$81:$B$110,MAX(1,$F39)))),2,0))</f>
        <v>0</v>
      </c>
      <c r="MV39" s="5" t="n">
        <f aca="false">IF(Kalender!MV39&lt;&gt;1,0,IF(AND($B39&gt;0,INDEX(Kalender!MV$68:MV$77,MAX(1,$B39))&gt;INDEX(Kalender!$B$68:$B$77,MAX(1,$B39))),1,0)+IF(OR(AND($C39&gt;0,INDEX(Kalender!MV$81:MV$110,MAX(1,$C39))&gt;INDEX(Kalender!$B$81:$B$110,MAX(1,$C39))),AND($D39&gt;0,INDEX(Kalender!MV$81:MV$110,MAX(1,$D39))&gt;INDEX(Kalender!$B$81:$B$110,MAX(1,$D39))),AND($E39&gt;0,INDEX(Kalender!MV$81:MV$110,MAX(1,$E39))&gt;INDEX(Kalender!$B$81:$B$110,MAX(1,$E39))),AND($F39&gt;0,INDEX(Kalender!MV$81:MV$110,MAX(1,$F39))&gt;INDEX(Kalender!$B$81:$B$110,MAX(1,$F39)))),2,0))</f>
        <v>0</v>
      </c>
      <c r="MW39" s="5" t="n">
        <f aca="false">IF(Kalender!MW39&lt;&gt;1,0,IF(AND($B39&gt;0,INDEX(Kalender!MW$68:MW$77,MAX(1,$B39))&gt;INDEX(Kalender!$B$68:$B$77,MAX(1,$B39))),1,0)+IF(OR(AND($C39&gt;0,INDEX(Kalender!MW$81:MW$110,MAX(1,$C39))&gt;INDEX(Kalender!$B$81:$B$110,MAX(1,$C39))),AND($D39&gt;0,INDEX(Kalender!MW$81:MW$110,MAX(1,$D39))&gt;INDEX(Kalender!$B$81:$B$110,MAX(1,$D39))),AND($E39&gt;0,INDEX(Kalender!MW$81:MW$110,MAX(1,$E39))&gt;INDEX(Kalender!$B$81:$B$110,MAX(1,$E39))),AND($F39&gt;0,INDEX(Kalender!MW$81:MW$110,MAX(1,$F39))&gt;INDEX(Kalender!$B$81:$B$110,MAX(1,$F39)))),2,0))</f>
        <v>0</v>
      </c>
      <c r="MX39" s="5" t="n">
        <f aca="false">IF(Kalender!MX39&lt;&gt;1,0,IF(AND($B39&gt;0,INDEX(Kalender!MX$68:MX$77,MAX(1,$B39))&gt;INDEX(Kalender!$B$68:$B$77,MAX(1,$B39))),1,0)+IF(OR(AND($C39&gt;0,INDEX(Kalender!MX$81:MX$110,MAX(1,$C39))&gt;INDEX(Kalender!$B$81:$B$110,MAX(1,$C39))),AND($D39&gt;0,INDEX(Kalender!MX$81:MX$110,MAX(1,$D39))&gt;INDEX(Kalender!$B$81:$B$110,MAX(1,$D39))),AND($E39&gt;0,INDEX(Kalender!MX$81:MX$110,MAX(1,$E39))&gt;INDEX(Kalender!$B$81:$B$110,MAX(1,$E39))),AND($F39&gt;0,INDEX(Kalender!MX$81:MX$110,MAX(1,$F39))&gt;INDEX(Kalender!$B$81:$B$110,MAX(1,$F39)))),2,0))</f>
        <v>0</v>
      </c>
      <c r="MY39" s="5" t="n">
        <f aca="false">IF(Kalender!MY39&lt;&gt;1,0,IF(AND($B39&gt;0,INDEX(Kalender!MY$68:MY$77,MAX(1,$B39))&gt;INDEX(Kalender!$B$68:$B$77,MAX(1,$B39))),1,0)+IF(OR(AND($C39&gt;0,INDEX(Kalender!MY$81:MY$110,MAX(1,$C39))&gt;INDEX(Kalender!$B$81:$B$110,MAX(1,$C39))),AND($D39&gt;0,INDEX(Kalender!MY$81:MY$110,MAX(1,$D39))&gt;INDEX(Kalender!$B$81:$B$110,MAX(1,$D39))),AND($E39&gt;0,INDEX(Kalender!MY$81:MY$110,MAX(1,$E39))&gt;INDEX(Kalender!$B$81:$B$110,MAX(1,$E39))),AND($F39&gt;0,INDEX(Kalender!MY$81:MY$110,MAX(1,$F39))&gt;INDEX(Kalender!$B$81:$B$110,MAX(1,$F39)))),2,0))</f>
        <v>0</v>
      </c>
      <c r="MZ39" s="5" t="n">
        <f aca="false">IF(Kalender!MZ39&lt;&gt;1,0,IF(AND($B39&gt;0,INDEX(Kalender!MZ$68:MZ$77,MAX(1,$B39))&gt;INDEX(Kalender!$B$68:$B$77,MAX(1,$B39))),1,0)+IF(OR(AND($C39&gt;0,INDEX(Kalender!MZ$81:MZ$110,MAX(1,$C39))&gt;INDEX(Kalender!$B$81:$B$110,MAX(1,$C39))),AND($D39&gt;0,INDEX(Kalender!MZ$81:MZ$110,MAX(1,$D39))&gt;INDEX(Kalender!$B$81:$B$110,MAX(1,$D39))),AND($E39&gt;0,INDEX(Kalender!MZ$81:MZ$110,MAX(1,$E39))&gt;INDEX(Kalender!$B$81:$B$110,MAX(1,$E39))),AND($F39&gt;0,INDEX(Kalender!MZ$81:MZ$110,MAX(1,$F39))&gt;INDEX(Kalender!$B$81:$B$110,MAX(1,$F39)))),2,0))</f>
        <v>0</v>
      </c>
      <c r="NA39" s="5" t="n">
        <f aca="false">IF(Kalender!NA39&lt;&gt;1,0,IF(AND($B39&gt;0,INDEX(Kalender!NA$68:NA$77,MAX(1,$B39))&gt;INDEX(Kalender!$B$68:$B$77,MAX(1,$B39))),1,0)+IF(OR(AND($C39&gt;0,INDEX(Kalender!NA$81:NA$110,MAX(1,$C39))&gt;INDEX(Kalender!$B$81:$B$110,MAX(1,$C39))),AND($D39&gt;0,INDEX(Kalender!NA$81:NA$110,MAX(1,$D39))&gt;INDEX(Kalender!$B$81:$B$110,MAX(1,$D39))),AND($E39&gt;0,INDEX(Kalender!NA$81:NA$110,MAX(1,$E39))&gt;INDEX(Kalender!$B$81:$B$110,MAX(1,$E39))),AND($F39&gt;0,INDEX(Kalender!NA$81:NA$110,MAX(1,$F39))&gt;INDEX(Kalender!$B$81:$B$110,MAX(1,$F39)))),2,0))</f>
        <v>0</v>
      </c>
      <c r="NB39" s="5" t="n">
        <f aca="false">IF(Kalender!NB39&lt;&gt;1,0,IF(AND($B39&gt;0,INDEX(Kalender!NB$68:NB$77,MAX(1,$B39))&gt;INDEX(Kalender!$B$68:$B$77,MAX(1,$B39))),1,0)+IF(OR(AND($C39&gt;0,INDEX(Kalender!NB$81:NB$110,MAX(1,$C39))&gt;INDEX(Kalender!$B$81:$B$110,MAX(1,$C39))),AND($D39&gt;0,INDEX(Kalender!NB$81:NB$110,MAX(1,$D39))&gt;INDEX(Kalender!$B$81:$B$110,MAX(1,$D39))),AND($E39&gt;0,INDEX(Kalender!NB$81:NB$110,MAX(1,$E39))&gt;INDEX(Kalender!$B$81:$B$110,MAX(1,$E39))),AND($F39&gt;0,INDEX(Kalender!NB$81:NB$110,MAX(1,$F39))&gt;INDEX(Kalender!$B$81:$B$110,MAX(1,$F39)))),2,0))</f>
        <v>0</v>
      </c>
      <c r="NC39" s="5" t="n">
        <f aca="false">IF(Kalender!NC39&lt;&gt;1,0,IF(AND($B39&gt;0,INDEX(Kalender!NC$68:NC$77,MAX(1,$B39))&gt;INDEX(Kalender!$B$68:$B$77,MAX(1,$B39))),1,0)+IF(OR(AND($C39&gt;0,INDEX(Kalender!NC$81:NC$110,MAX(1,$C39))&gt;INDEX(Kalender!$B$81:$B$110,MAX(1,$C39))),AND($D39&gt;0,INDEX(Kalender!NC$81:NC$110,MAX(1,$D39))&gt;INDEX(Kalender!$B$81:$B$110,MAX(1,$D39))),AND($E39&gt;0,INDEX(Kalender!NC$81:NC$110,MAX(1,$E39))&gt;INDEX(Kalender!$B$81:$B$110,MAX(1,$E39))),AND($F39&gt;0,INDEX(Kalender!NC$81:NC$110,MAX(1,$F39))&gt;INDEX(Kalender!$B$81:$B$110,MAX(1,$F39)))),2,0))</f>
        <v>0</v>
      </c>
      <c r="ND39" s="5" t="n">
        <f aca="false">IF(Kalender!ND39&lt;&gt;1,0,IF(AND($B39&gt;0,INDEX(Kalender!ND$68:ND$77,MAX(1,$B39))&gt;INDEX(Kalender!$B$68:$B$77,MAX(1,$B39))),1,0)+IF(OR(AND($C39&gt;0,INDEX(Kalender!ND$81:ND$110,MAX(1,$C39))&gt;INDEX(Kalender!$B$81:$B$110,MAX(1,$C39))),AND($D39&gt;0,INDEX(Kalender!ND$81:ND$110,MAX(1,$D39))&gt;INDEX(Kalender!$B$81:$B$110,MAX(1,$D39))),AND($E39&gt;0,INDEX(Kalender!ND$81:ND$110,MAX(1,$E39))&gt;INDEX(Kalender!$B$81:$B$110,MAX(1,$E39))),AND($F39&gt;0,INDEX(Kalender!ND$81:ND$110,MAX(1,$F39))&gt;INDEX(Kalender!$B$81:$B$110,MAX(1,$F39)))),2,0))</f>
        <v>0</v>
      </c>
      <c r="NE39" s="5" t="n">
        <f aca="false">IF(Kalender!NE39&lt;&gt;1,0,IF(AND($B39&gt;0,INDEX(Kalender!NE$68:NE$77,MAX(1,$B39))&gt;INDEX(Kalender!$B$68:$B$77,MAX(1,$B39))),1,0)+IF(OR(AND($C39&gt;0,INDEX(Kalender!NE$81:NE$110,MAX(1,$C39))&gt;INDEX(Kalender!$B$81:$B$110,MAX(1,$C39))),AND($D39&gt;0,INDEX(Kalender!NE$81:NE$110,MAX(1,$D39))&gt;INDEX(Kalender!$B$81:$B$110,MAX(1,$D39))),AND($E39&gt;0,INDEX(Kalender!NE$81:NE$110,MAX(1,$E39))&gt;INDEX(Kalender!$B$81:$B$110,MAX(1,$E39))),AND($F39&gt;0,INDEX(Kalender!NE$81:NE$110,MAX(1,$F39))&gt;INDEX(Kalender!$B$81:$B$110,MAX(1,$F39)))),2,0))</f>
        <v>0</v>
      </c>
      <c r="NF39" s="5" t="n">
        <f aca="false">IF(Kalender!NF39&lt;&gt;1,0,IF(AND($B39&gt;0,INDEX(Kalender!NF$68:NF$77,MAX(1,$B39))&gt;INDEX(Kalender!$B$68:$B$77,MAX(1,$B39))),1,0)+IF(OR(AND($C39&gt;0,INDEX(Kalender!NF$81:NF$110,MAX(1,$C39))&gt;INDEX(Kalender!$B$81:$B$110,MAX(1,$C39))),AND($D39&gt;0,INDEX(Kalender!NF$81:NF$110,MAX(1,$D39))&gt;INDEX(Kalender!$B$81:$B$110,MAX(1,$D39))),AND($E39&gt;0,INDEX(Kalender!NF$81:NF$110,MAX(1,$E39))&gt;INDEX(Kalender!$B$81:$B$110,MAX(1,$E39))),AND($F39&gt;0,INDEX(Kalender!NF$81:NF$110,MAX(1,$F39))&gt;INDEX(Kalender!$B$81:$B$110,MAX(1,$F39)))),2,0))</f>
        <v>0</v>
      </c>
      <c r="NG39" s="5" t="n">
        <f aca="false">IF(Kalender!NG39&lt;&gt;1,0,IF(AND($B39&gt;0,INDEX(Kalender!NG$68:NG$77,MAX(1,$B39))&gt;INDEX(Kalender!$B$68:$B$77,MAX(1,$B39))),1,0)+IF(OR(AND($C39&gt;0,INDEX(Kalender!NG$81:NG$110,MAX(1,$C39))&gt;INDEX(Kalender!$B$81:$B$110,MAX(1,$C39))),AND($D39&gt;0,INDEX(Kalender!NG$81:NG$110,MAX(1,$D39))&gt;INDEX(Kalender!$B$81:$B$110,MAX(1,$D39))),AND($E39&gt;0,INDEX(Kalender!NG$81:NG$110,MAX(1,$E39))&gt;INDEX(Kalender!$B$81:$B$110,MAX(1,$E39))),AND($F39&gt;0,INDEX(Kalender!NG$81:NG$110,MAX(1,$F39))&gt;INDEX(Kalender!$B$81:$B$110,MAX(1,$F39)))),2,0))</f>
        <v>0</v>
      </c>
      <c r="NH39" s="5" t="n">
        <f aca="false">IF(Kalender!NH39&lt;&gt;1,0,IF(AND($B39&gt;0,INDEX(Kalender!NH$68:NH$77,MAX(1,$B39))&gt;INDEX(Kalender!$B$68:$B$77,MAX(1,$B39))),1,0)+IF(OR(AND($C39&gt;0,INDEX(Kalender!NH$81:NH$110,MAX(1,$C39))&gt;INDEX(Kalender!$B$81:$B$110,MAX(1,$C39))),AND($D39&gt;0,INDEX(Kalender!NH$81:NH$110,MAX(1,$D39))&gt;INDEX(Kalender!$B$81:$B$110,MAX(1,$D39))),AND($E39&gt;0,INDEX(Kalender!NH$81:NH$110,MAX(1,$E39))&gt;INDEX(Kalender!$B$81:$B$110,MAX(1,$E39))),AND($F39&gt;0,INDEX(Kalender!NH$81:NH$110,MAX(1,$F39))&gt;INDEX(Kalender!$B$81:$B$110,MAX(1,$F39)))),2,0))</f>
        <v>0</v>
      </c>
    </row>
    <row r="40" customFormat="false" ht="15" hidden="false" customHeight="false" outlineLevel="0" collapsed="false">
      <c r="A40" s="5" t="str">
        <f aca="false">Kalender!A40</f>
        <v/>
      </c>
      <c r="B40" s="5" t="n">
        <f aca="false">IFERROR(MATCH(Kalender!$B40,Kalender!$A$68:$A$77,0),0)</f>
        <v>5</v>
      </c>
      <c r="C40" s="5" t="n">
        <f aca="false">IF(Kalender!C40="",0,IFERROR(MATCH(Kalender!C40,Kalender!$A$81:$A$110,0),0))</f>
        <v>0</v>
      </c>
      <c r="D40" s="5" t="n">
        <f aca="false">IF(Kalender!D40="",0,IFERROR(MATCH(Kalender!D40,Kalender!$A$81:$A$110,0),0))</f>
        <v>0</v>
      </c>
      <c r="E40" s="5" t="n">
        <f aca="false">IF(Kalender!E40="",0,IFERROR(MATCH(Kalender!E40,Kalender!$A$81:$A$110,0),0))</f>
        <v>0</v>
      </c>
      <c r="F40" s="5" t="n">
        <f aca="false">IF(Kalender!F40="",0,IFERROR(MATCH(Kalender!F40,Kalender!$A$81:$A$110,0),0))</f>
        <v>0</v>
      </c>
      <c r="G40" s="5" t="n">
        <f aca="false">IF(Kalender!G40&lt;&gt;1,0,IF(AND($B40&gt;0,INDEX(Kalender!G$68:G$77,MAX(1,$B40))&gt;INDEX(Kalender!$B$68:$B$77,MAX(1,$B40))),1,0)+IF(OR(AND($C40&gt;0,INDEX(Kalender!G$81:G$110,MAX(1,$C40))&gt;INDEX(Kalender!$B$81:$B$110,MAX(1,$C40))),AND($D40&gt;0,INDEX(Kalender!G$81:G$110,MAX(1,$D40))&gt;INDEX(Kalender!$B$81:$B$110,MAX(1,$D40))),AND($E40&gt;0,INDEX(Kalender!G$81:G$110,MAX(1,$E40))&gt;INDEX(Kalender!$B$81:$B$110,MAX(1,$E40))),AND($F40&gt;0,INDEX(Kalender!G$81:G$110,MAX(1,$F40))&gt;INDEX(Kalender!$B$81:$B$110,MAX(1,$F40)))),2,0))</f>
        <v>0</v>
      </c>
      <c r="H40" s="5" t="n">
        <f aca="false">IF(Kalender!H40&lt;&gt;1,0,IF(AND($B40&gt;0,INDEX(Kalender!H$68:H$77,MAX(1,$B40))&gt;INDEX(Kalender!$B$68:$B$77,MAX(1,$B40))),1,0)+IF(OR(AND($C40&gt;0,INDEX(Kalender!H$81:H$110,MAX(1,$C40))&gt;INDEX(Kalender!$B$81:$B$110,MAX(1,$C40))),AND($D40&gt;0,INDEX(Kalender!H$81:H$110,MAX(1,$D40))&gt;INDEX(Kalender!$B$81:$B$110,MAX(1,$D40))),AND($E40&gt;0,INDEX(Kalender!H$81:H$110,MAX(1,$E40))&gt;INDEX(Kalender!$B$81:$B$110,MAX(1,$E40))),AND($F40&gt;0,INDEX(Kalender!H$81:H$110,MAX(1,$F40))&gt;INDEX(Kalender!$B$81:$B$110,MAX(1,$F40)))),2,0))</f>
        <v>0</v>
      </c>
      <c r="I40" s="5" t="n">
        <f aca="false">IF(Kalender!I40&lt;&gt;1,0,IF(AND($B40&gt;0,INDEX(Kalender!I$68:I$77,MAX(1,$B40))&gt;INDEX(Kalender!$B$68:$B$77,MAX(1,$B40))),1,0)+IF(OR(AND($C40&gt;0,INDEX(Kalender!I$81:I$110,MAX(1,$C40))&gt;INDEX(Kalender!$B$81:$B$110,MAX(1,$C40))),AND($D40&gt;0,INDEX(Kalender!I$81:I$110,MAX(1,$D40))&gt;INDEX(Kalender!$B$81:$B$110,MAX(1,$D40))),AND($E40&gt;0,INDEX(Kalender!I$81:I$110,MAX(1,$E40))&gt;INDEX(Kalender!$B$81:$B$110,MAX(1,$E40))),AND($F40&gt;0,INDEX(Kalender!I$81:I$110,MAX(1,$F40))&gt;INDEX(Kalender!$B$81:$B$110,MAX(1,$F40)))),2,0))</f>
        <v>0</v>
      </c>
      <c r="J40" s="5" t="n">
        <f aca="false">IF(Kalender!J40&lt;&gt;1,0,IF(AND($B40&gt;0,INDEX(Kalender!J$68:J$77,MAX(1,$B40))&gt;INDEX(Kalender!$B$68:$B$77,MAX(1,$B40))),1,0)+IF(OR(AND($C40&gt;0,INDEX(Kalender!J$81:J$110,MAX(1,$C40))&gt;INDEX(Kalender!$B$81:$B$110,MAX(1,$C40))),AND($D40&gt;0,INDEX(Kalender!J$81:J$110,MAX(1,$D40))&gt;INDEX(Kalender!$B$81:$B$110,MAX(1,$D40))),AND($E40&gt;0,INDEX(Kalender!J$81:J$110,MAX(1,$E40))&gt;INDEX(Kalender!$B$81:$B$110,MAX(1,$E40))),AND($F40&gt;0,INDEX(Kalender!J$81:J$110,MAX(1,$F40))&gt;INDEX(Kalender!$B$81:$B$110,MAX(1,$F40)))),2,0))</f>
        <v>0</v>
      </c>
      <c r="K40" s="5" t="n">
        <f aca="false">IF(Kalender!K40&lt;&gt;1,0,IF(AND($B40&gt;0,INDEX(Kalender!K$68:K$77,MAX(1,$B40))&gt;INDEX(Kalender!$B$68:$B$77,MAX(1,$B40))),1,0)+IF(OR(AND($C40&gt;0,INDEX(Kalender!K$81:K$110,MAX(1,$C40))&gt;INDEX(Kalender!$B$81:$B$110,MAX(1,$C40))),AND($D40&gt;0,INDEX(Kalender!K$81:K$110,MAX(1,$D40))&gt;INDEX(Kalender!$B$81:$B$110,MAX(1,$D40))),AND($E40&gt;0,INDEX(Kalender!K$81:K$110,MAX(1,$E40))&gt;INDEX(Kalender!$B$81:$B$110,MAX(1,$E40))),AND($F40&gt;0,INDEX(Kalender!K$81:K$110,MAX(1,$F40))&gt;INDEX(Kalender!$B$81:$B$110,MAX(1,$F40)))),2,0))</f>
        <v>0</v>
      </c>
      <c r="L40" s="5" t="n">
        <f aca="false">IF(Kalender!L40&lt;&gt;1,0,IF(AND($B40&gt;0,INDEX(Kalender!L$68:L$77,MAX(1,$B40))&gt;INDEX(Kalender!$B$68:$B$77,MAX(1,$B40))),1,0)+IF(OR(AND($C40&gt;0,INDEX(Kalender!L$81:L$110,MAX(1,$C40))&gt;INDEX(Kalender!$B$81:$B$110,MAX(1,$C40))),AND($D40&gt;0,INDEX(Kalender!L$81:L$110,MAX(1,$D40))&gt;INDEX(Kalender!$B$81:$B$110,MAX(1,$D40))),AND($E40&gt;0,INDEX(Kalender!L$81:L$110,MAX(1,$E40))&gt;INDEX(Kalender!$B$81:$B$110,MAX(1,$E40))),AND($F40&gt;0,INDEX(Kalender!L$81:L$110,MAX(1,$F40))&gt;INDEX(Kalender!$B$81:$B$110,MAX(1,$F40)))),2,0))</f>
        <v>0</v>
      </c>
      <c r="M40" s="5" t="n">
        <f aca="false">IF(Kalender!M40&lt;&gt;1,0,IF(AND($B40&gt;0,INDEX(Kalender!M$68:M$77,MAX(1,$B40))&gt;INDEX(Kalender!$B$68:$B$77,MAX(1,$B40))),1,0)+IF(OR(AND($C40&gt;0,INDEX(Kalender!M$81:M$110,MAX(1,$C40))&gt;INDEX(Kalender!$B$81:$B$110,MAX(1,$C40))),AND($D40&gt;0,INDEX(Kalender!M$81:M$110,MAX(1,$D40))&gt;INDEX(Kalender!$B$81:$B$110,MAX(1,$D40))),AND($E40&gt;0,INDEX(Kalender!M$81:M$110,MAX(1,$E40))&gt;INDEX(Kalender!$B$81:$B$110,MAX(1,$E40))),AND($F40&gt;0,INDEX(Kalender!M$81:M$110,MAX(1,$F40))&gt;INDEX(Kalender!$B$81:$B$110,MAX(1,$F40)))),2,0))</f>
        <v>0</v>
      </c>
      <c r="N40" s="5" t="n">
        <f aca="false">IF(Kalender!N40&lt;&gt;1,0,IF(AND($B40&gt;0,INDEX(Kalender!N$68:N$77,MAX(1,$B40))&gt;INDEX(Kalender!$B$68:$B$77,MAX(1,$B40))),1,0)+IF(OR(AND($C40&gt;0,INDEX(Kalender!N$81:N$110,MAX(1,$C40))&gt;INDEX(Kalender!$B$81:$B$110,MAX(1,$C40))),AND($D40&gt;0,INDEX(Kalender!N$81:N$110,MAX(1,$D40))&gt;INDEX(Kalender!$B$81:$B$110,MAX(1,$D40))),AND($E40&gt;0,INDEX(Kalender!N$81:N$110,MAX(1,$E40))&gt;INDEX(Kalender!$B$81:$B$110,MAX(1,$E40))),AND($F40&gt;0,INDEX(Kalender!N$81:N$110,MAX(1,$F40))&gt;INDEX(Kalender!$B$81:$B$110,MAX(1,$F40)))),2,0))</f>
        <v>0</v>
      </c>
      <c r="O40" s="5" t="n">
        <f aca="false">IF(Kalender!O40&lt;&gt;1,0,IF(AND($B40&gt;0,INDEX(Kalender!O$68:O$77,MAX(1,$B40))&gt;INDEX(Kalender!$B$68:$B$77,MAX(1,$B40))),1,0)+IF(OR(AND($C40&gt;0,INDEX(Kalender!O$81:O$110,MAX(1,$C40))&gt;INDEX(Kalender!$B$81:$B$110,MAX(1,$C40))),AND($D40&gt;0,INDEX(Kalender!O$81:O$110,MAX(1,$D40))&gt;INDEX(Kalender!$B$81:$B$110,MAX(1,$D40))),AND($E40&gt;0,INDEX(Kalender!O$81:O$110,MAX(1,$E40))&gt;INDEX(Kalender!$B$81:$B$110,MAX(1,$E40))),AND($F40&gt;0,INDEX(Kalender!O$81:O$110,MAX(1,$F40))&gt;INDEX(Kalender!$B$81:$B$110,MAX(1,$F40)))),2,0))</f>
        <v>0</v>
      </c>
      <c r="P40" s="5" t="n">
        <f aca="false">IF(Kalender!P40&lt;&gt;1,0,IF(AND($B40&gt;0,INDEX(Kalender!P$68:P$77,MAX(1,$B40))&gt;INDEX(Kalender!$B$68:$B$77,MAX(1,$B40))),1,0)+IF(OR(AND($C40&gt;0,INDEX(Kalender!P$81:P$110,MAX(1,$C40))&gt;INDEX(Kalender!$B$81:$B$110,MAX(1,$C40))),AND($D40&gt;0,INDEX(Kalender!P$81:P$110,MAX(1,$D40))&gt;INDEX(Kalender!$B$81:$B$110,MAX(1,$D40))),AND($E40&gt;0,INDEX(Kalender!P$81:P$110,MAX(1,$E40))&gt;INDEX(Kalender!$B$81:$B$110,MAX(1,$E40))),AND($F40&gt;0,INDEX(Kalender!P$81:P$110,MAX(1,$F40))&gt;INDEX(Kalender!$B$81:$B$110,MAX(1,$F40)))),2,0))</f>
        <v>0</v>
      </c>
      <c r="Q40" s="5" t="n">
        <f aca="false">IF(Kalender!Q40&lt;&gt;1,0,IF(AND($B40&gt;0,INDEX(Kalender!Q$68:Q$77,MAX(1,$B40))&gt;INDEX(Kalender!$B$68:$B$77,MAX(1,$B40))),1,0)+IF(OR(AND($C40&gt;0,INDEX(Kalender!Q$81:Q$110,MAX(1,$C40))&gt;INDEX(Kalender!$B$81:$B$110,MAX(1,$C40))),AND($D40&gt;0,INDEX(Kalender!Q$81:Q$110,MAX(1,$D40))&gt;INDEX(Kalender!$B$81:$B$110,MAX(1,$D40))),AND($E40&gt;0,INDEX(Kalender!Q$81:Q$110,MAX(1,$E40))&gt;INDEX(Kalender!$B$81:$B$110,MAX(1,$E40))),AND($F40&gt;0,INDEX(Kalender!Q$81:Q$110,MAX(1,$F40))&gt;INDEX(Kalender!$B$81:$B$110,MAX(1,$F40)))),2,0))</f>
        <v>0</v>
      </c>
      <c r="R40" s="5" t="n">
        <f aca="false">IF(Kalender!R40&lt;&gt;1,0,IF(AND($B40&gt;0,INDEX(Kalender!R$68:R$77,MAX(1,$B40))&gt;INDEX(Kalender!$B$68:$B$77,MAX(1,$B40))),1,0)+IF(OR(AND($C40&gt;0,INDEX(Kalender!R$81:R$110,MAX(1,$C40))&gt;INDEX(Kalender!$B$81:$B$110,MAX(1,$C40))),AND($D40&gt;0,INDEX(Kalender!R$81:R$110,MAX(1,$D40))&gt;INDEX(Kalender!$B$81:$B$110,MAX(1,$D40))),AND($E40&gt;0,INDEX(Kalender!R$81:R$110,MAX(1,$E40))&gt;INDEX(Kalender!$B$81:$B$110,MAX(1,$E40))),AND($F40&gt;0,INDEX(Kalender!R$81:R$110,MAX(1,$F40))&gt;INDEX(Kalender!$B$81:$B$110,MAX(1,$F40)))),2,0))</f>
        <v>0</v>
      </c>
      <c r="S40" s="5" t="n">
        <f aca="false">IF(Kalender!S40&lt;&gt;1,0,IF(AND($B40&gt;0,INDEX(Kalender!S$68:S$77,MAX(1,$B40))&gt;INDEX(Kalender!$B$68:$B$77,MAX(1,$B40))),1,0)+IF(OR(AND($C40&gt;0,INDEX(Kalender!S$81:S$110,MAX(1,$C40))&gt;INDEX(Kalender!$B$81:$B$110,MAX(1,$C40))),AND($D40&gt;0,INDEX(Kalender!S$81:S$110,MAX(1,$D40))&gt;INDEX(Kalender!$B$81:$B$110,MAX(1,$D40))),AND($E40&gt;0,INDEX(Kalender!S$81:S$110,MAX(1,$E40))&gt;INDEX(Kalender!$B$81:$B$110,MAX(1,$E40))),AND($F40&gt;0,INDEX(Kalender!S$81:S$110,MAX(1,$F40))&gt;INDEX(Kalender!$B$81:$B$110,MAX(1,$F40)))),2,0))</f>
        <v>0</v>
      </c>
      <c r="T40" s="5" t="n">
        <f aca="false">IF(Kalender!T40&lt;&gt;1,0,IF(AND($B40&gt;0,INDEX(Kalender!T$68:T$77,MAX(1,$B40))&gt;INDEX(Kalender!$B$68:$B$77,MAX(1,$B40))),1,0)+IF(OR(AND($C40&gt;0,INDEX(Kalender!T$81:T$110,MAX(1,$C40))&gt;INDEX(Kalender!$B$81:$B$110,MAX(1,$C40))),AND($D40&gt;0,INDEX(Kalender!T$81:T$110,MAX(1,$D40))&gt;INDEX(Kalender!$B$81:$B$110,MAX(1,$D40))),AND($E40&gt;0,INDEX(Kalender!T$81:T$110,MAX(1,$E40))&gt;INDEX(Kalender!$B$81:$B$110,MAX(1,$E40))),AND($F40&gt;0,INDEX(Kalender!T$81:T$110,MAX(1,$F40))&gt;INDEX(Kalender!$B$81:$B$110,MAX(1,$F40)))),2,0))</f>
        <v>0</v>
      </c>
      <c r="U40" s="5" t="n">
        <f aca="false">IF(Kalender!U40&lt;&gt;1,0,IF(AND($B40&gt;0,INDEX(Kalender!U$68:U$77,MAX(1,$B40))&gt;INDEX(Kalender!$B$68:$B$77,MAX(1,$B40))),1,0)+IF(OR(AND($C40&gt;0,INDEX(Kalender!U$81:U$110,MAX(1,$C40))&gt;INDEX(Kalender!$B$81:$B$110,MAX(1,$C40))),AND($D40&gt;0,INDEX(Kalender!U$81:U$110,MAX(1,$D40))&gt;INDEX(Kalender!$B$81:$B$110,MAX(1,$D40))),AND($E40&gt;0,INDEX(Kalender!U$81:U$110,MAX(1,$E40))&gt;INDEX(Kalender!$B$81:$B$110,MAX(1,$E40))),AND($F40&gt;0,INDEX(Kalender!U$81:U$110,MAX(1,$F40))&gt;INDEX(Kalender!$B$81:$B$110,MAX(1,$F40)))),2,0))</f>
        <v>0</v>
      </c>
      <c r="V40" s="5" t="n">
        <f aca="false">IF(Kalender!V40&lt;&gt;1,0,IF(AND($B40&gt;0,INDEX(Kalender!V$68:V$77,MAX(1,$B40))&gt;INDEX(Kalender!$B$68:$B$77,MAX(1,$B40))),1,0)+IF(OR(AND($C40&gt;0,INDEX(Kalender!V$81:V$110,MAX(1,$C40))&gt;INDEX(Kalender!$B$81:$B$110,MAX(1,$C40))),AND($D40&gt;0,INDEX(Kalender!V$81:V$110,MAX(1,$D40))&gt;INDEX(Kalender!$B$81:$B$110,MAX(1,$D40))),AND($E40&gt;0,INDEX(Kalender!V$81:V$110,MAX(1,$E40))&gt;INDEX(Kalender!$B$81:$B$110,MAX(1,$E40))),AND($F40&gt;0,INDEX(Kalender!V$81:V$110,MAX(1,$F40))&gt;INDEX(Kalender!$B$81:$B$110,MAX(1,$F40)))),2,0))</f>
        <v>0</v>
      </c>
      <c r="W40" s="5" t="n">
        <f aca="false">IF(Kalender!W40&lt;&gt;1,0,IF(AND($B40&gt;0,INDEX(Kalender!W$68:W$77,MAX(1,$B40))&gt;INDEX(Kalender!$B$68:$B$77,MAX(1,$B40))),1,0)+IF(OR(AND($C40&gt;0,INDEX(Kalender!W$81:W$110,MAX(1,$C40))&gt;INDEX(Kalender!$B$81:$B$110,MAX(1,$C40))),AND($D40&gt;0,INDEX(Kalender!W$81:W$110,MAX(1,$D40))&gt;INDEX(Kalender!$B$81:$B$110,MAX(1,$D40))),AND($E40&gt;0,INDEX(Kalender!W$81:W$110,MAX(1,$E40))&gt;INDEX(Kalender!$B$81:$B$110,MAX(1,$E40))),AND($F40&gt;0,INDEX(Kalender!W$81:W$110,MAX(1,$F40))&gt;INDEX(Kalender!$B$81:$B$110,MAX(1,$F40)))),2,0))</f>
        <v>0</v>
      </c>
      <c r="X40" s="5" t="n">
        <f aca="false">IF(Kalender!X40&lt;&gt;1,0,IF(AND($B40&gt;0,INDEX(Kalender!X$68:X$77,MAX(1,$B40))&gt;INDEX(Kalender!$B$68:$B$77,MAX(1,$B40))),1,0)+IF(OR(AND($C40&gt;0,INDEX(Kalender!X$81:X$110,MAX(1,$C40))&gt;INDEX(Kalender!$B$81:$B$110,MAX(1,$C40))),AND($D40&gt;0,INDEX(Kalender!X$81:X$110,MAX(1,$D40))&gt;INDEX(Kalender!$B$81:$B$110,MAX(1,$D40))),AND($E40&gt;0,INDEX(Kalender!X$81:X$110,MAX(1,$E40))&gt;INDEX(Kalender!$B$81:$B$110,MAX(1,$E40))),AND($F40&gt;0,INDEX(Kalender!X$81:X$110,MAX(1,$F40))&gt;INDEX(Kalender!$B$81:$B$110,MAX(1,$F40)))),2,0))</f>
        <v>0</v>
      </c>
      <c r="Y40" s="5" t="n">
        <f aca="false">IF(Kalender!Y40&lt;&gt;1,0,IF(AND($B40&gt;0,INDEX(Kalender!Y$68:Y$77,MAX(1,$B40))&gt;INDEX(Kalender!$B$68:$B$77,MAX(1,$B40))),1,0)+IF(OR(AND($C40&gt;0,INDEX(Kalender!Y$81:Y$110,MAX(1,$C40))&gt;INDEX(Kalender!$B$81:$B$110,MAX(1,$C40))),AND($D40&gt;0,INDEX(Kalender!Y$81:Y$110,MAX(1,$D40))&gt;INDEX(Kalender!$B$81:$B$110,MAX(1,$D40))),AND($E40&gt;0,INDEX(Kalender!Y$81:Y$110,MAX(1,$E40))&gt;INDEX(Kalender!$B$81:$B$110,MAX(1,$E40))),AND($F40&gt;0,INDEX(Kalender!Y$81:Y$110,MAX(1,$F40))&gt;INDEX(Kalender!$B$81:$B$110,MAX(1,$F40)))),2,0))</f>
        <v>0</v>
      </c>
      <c r="Z40" s="5" t="n">
        <f aca="false">IF(Kalender!Z40&lt;&gt;1,0,IF(AND($B40&gt;0,INDEX(Kalender!Z$68:Z$77,MAX(1,$B40))&gt;INDEX(Kalender!$B$68:$B$77,MAX(1,$B40))),1,0)+IF(OR(AND($C40&gt;0,INDEX(Kalender!Z$81:Z$110,MAX(1,$C40))&gt;INDEX(Kalender!$B$81:$B$110,MAX(1,$C40))),AND($D40&gt;0,INDEX(Kalender!Z$81:Z$110,MAX(1,$D40))&gt;INDEX(Kalender!$B$81:$B$110,MAX(1,$D40))),AND($E40&gt;0,INDEX(Kalender!Z$81:Z$110,MAX(1,$E40))&gt;INDEX(Kalender!$B$81:$B$110,MAX(1,$E40))),AND($F40&gt;0,INDEX(Kalender!Z$81:Z$110,MAX(1,$F40))&gt;INDEX(Kalender!$B$81:$B$110,MAX(1,$F40)))),2,0))</f>
        <v>0</v>
      </c>
      <c r="AA40" s="5" t="n">
        <f aca="false">IF(Kalender!AA40&lt;&gt;1,0,IF(AND($B40&gt;0,INDEX(Kalender!AA$68:AA$77,MAX(1,$B40))&gt;INDEX(Kalender!$B$68:$B$77,MAX(1,$B40))),1,0)+IF(OR(AND($C40&gt;0,INDEX(Kalender!AA$81:AA$110,MAX(1,$C40))&gt;INDEX(Kalender!$B$81:$B$110,MAX(1,$C40))),AND($D40&gt;0,INDEX(Kalender!AA$81:AA$110,MAX(1,$D40))&gt;INDEX(Kalender!$B$81:$B$110,MAX(1,$D40))),AND($E40&gt;0,INDEX(Kalender!AA$81:AA$110,MAX(1,$E40))&gt;INDEX(Kalender!$B$81:$B$110,MAX(1,$E40))),AND($F40&gt;0,INDEX(Kalender!AA$81:AA$110,MAX(1,$F40))&gt;INDEX(Kalender!$B$81:$B$110,MAX(1,$F40)))),2,0))</f>
        <v>0</v>
      </c>
      <c r="AB40" s="5" t="n">
        <f aca="false">IF(Kalender!AB40&lt;&gt;1,0,IF(AND($B40&gt;0,INDEX(Kalender!AB$68:AB$77,MAX(1,$B40))&gt;INDEX(Kalender!$B$68:$B$77,MAX(1,$B40))),1,0)+IF(OR(AND($C40&gt;0,INDEX(Kalender!AB$81:AB$110,MAX(1,$C40))&gt;INDEX(Kalender!$B$81:$B$110,MAX(1,$C40))),AND($D40&gt;0,INDEX(Kalender!AB$81:AB$110,MAX(1,$D40))&gt;INDEX(Kalender!$B$81:$B$110,MAX(1,$D40))),AND($E40&gt;0,INDEX(Kalender!AB$81:AB$110,MAX(1,$E40))&gt;INDEX(Kalender!$B$81:$B$110,MAX(1,$E40))),AND($F40&gt;0,INDEX(Kalender!AB$81:AB$110,MAX(1,$F40))&gt;INDEX(Kalender!$B$81:$B$110,MAX(1,$F40)))),2,0))</f>
        <v>0</v>
      </c>
      <c r="AC40" s="5" t="n">
        <f aca="false">IF(Kalender!AC40&lt;&gt;1,0,IF(AND($B40&gt;0,INDEX(Kalender!AC$68:AC$77,MAX(1,$B40))&gt;INDEX(Kalender!$B$68:$B$77,MAX(1,$B40))),1,0)+IF(OR(AND($C40&gt;0,INDEX(Kalender!AC$81:AC$110,MAX(1,$C40))&gt;INDEX(Kalender!$B$81:$B$110,MAX(1,$C40))),AND($D40&gt;0,INDEX(Kalender!AC$81:AC$110,MAX(1,$D40))&gt;INDEX(Kalender!$B$81:$B$110,MAX(1,$D40))),AND($E40&gt;0,INDEX(Kalender!AC$81:AC$110,MAX(1,$E40))&gt;INDEX(Kalender!$B$81:$B$110,MAX(1,$E40))),AND($F40&gt;0,INDEX(Kalender!AC$81:AC$110,MAX(1,$F40))&gt;INDEX(Kalender!$B$81:$B$110,MAX(1,$F40)))),2,0))</f>
        <v>0</v>
      </c>
      <c r="AD40" s="5" t="n">
        <f aca="false">IF(Kalender!AD40&lt;&gt;1,0,IF(AND($B40&gt;0,INDEX(Kalender!AD$68:AD$77,MAX(1,$B40))&gt;INDEX(Kalender!$B$68:$B$77,MAX(1,$B40))),1,0)+IF(OR(AND($C40&gt;0,INDEX(Kalender!AD$81:AD$110,MAX(1,$C40))&gt;INDEX(Kalender!$B$81:$B$110,MAX(1,$C40))),AND($D40&gt;0,INDEX(Kalender!AD$81:AD$110,MAX(1,$D40))&gt;INDEX(Kalender!$B$81:$B$110,MAX(1,$D40))),AND($E40&gt;0,INDEX(Kalender!AD$81:AD$110,MAX(1,$E40))&gt;INDEX(Kalender!$B$81:$B$110,MAX(1,$E40))),AND($F40&gt;0,INDEX(Kalender!AD$81:AD$110,MAX(1,$F40))&gt;INDEX(Kalender!$B$81:$B$110,MAX(1,$F40)))),2,0))</f>
        <v>0</v>
      </c>
      <c r="AE40" s="5" t="n">
        <f aca="false">IF(Kalender!AE40&lt;&gt;1,0,IF(AND($B40&gt;0,INDEX(Kalender!AE$68:AE$77,MAX(1,$B40))&gt;INDEX(Kalender!$B$68:$B$77,MAX(1,$B40))),1,0)+IF(OR(AND($C40&gt;0,INDEX(Kalender!AE$81:AE$110,MAX(1,$C40))&gt;INDEX(Kalender!$B$81:$B$110,MAX(1,$C40))),AND($D40&gt;0,INDEX(Kalender!AE$81:AE$110,MAX(1,$D40))&gt;INDEX(Kalender!$B$81:$B$110,MAX(1,$D40))),AND($E40&gt;0,INDEX(Kalender!AE$81:AE$110,MAX(1,$E40))&gt;INDEX(Kalender!$B$81:$B$110,MAX(1,$E40))),AND($F40&gt;0,INDEX(Kalender!AE$81:AE$110,MAX(1,$F40))&gt;INDEX(Kalender!$B$81:$B$110,MAX(1,$F40)))),2,0))</f>
        <v>0</v>
      </c>
      <c r="AF40" s="5" t="n">
        <f aca="false">IF(Kalender!AF40&lt;&gt;1,0,IF(AND($B40&gt;0,INDEX(Kalender!AF$68:AF$77,MAX(1,$B40))&gt;INDEX(Kalender!$B$68:$B$77,MAX(1,$B40))),1,0)+IF(OR(AND($C40&gt;0,INDEX(Kalender!AF$81:AF$110,MAX(1,$C40))&gt;INDEX(Kalender!$B$81:$B$110,MAX(1,$C40))),AND($D40&gt;0,INDEX(Kalender!AF$81:AF$110,MAX(1,$D40))&gt;INDEX(Kalender!$B$81:$B$110,MAX(1,$D40))),AND($E40&gt;0,INDEX(Kalender!AF$81:AF$110,MAX(1,$E40))&gt;INDEX(Kalender!$B$81:$B$110,MAX(1,$E40))),AND($F40&gt;0,INDEX(Kalender!AF$81:AF$110,MAX(1,$F40))&gt;INDEX(Kalender!$B$81:$B$110,MAX(1,$F40)))),2,0))</f>
        <v>0</v>
      </c>
      <c r="AG40" s="5" t="n">
        <f aca="false">IF(Kalender!AG40&lt;&gt;1,0,IF(AND($B40&gt;0,INDEX(Kalender!AG$68:AG$77,MAX(1,$B40))&gt;INDEX(Kalender!$B$68:$B$77,MAX(1,$B40))),1,0)+IF(OR(AND($C40&gt;0,INDEX(Kalender!AG$81:AG$110,MAX(1,$C40))&gt;INDEX(Kalender!$B$81:$B$110,MAX(1,$C40))),AND($D40&gt;0,INDEX(Kalender!AG$81:AG$110,MAX(1,$D40))&gt;INDEX(Kalender!$B$81:$B$110,MAX(1,$D40))),AND($E40&gt;0,INDEX(Kalender!AG$81:AG$110,MAX(1,$E40))&gt;INDEX(Kalender!$B$81:$B$110,MAX(1,$E40))),AND($F40&gt;0,INDEX(Kalender!AG$81:AG$110,MAX(1,$F40))&gt;INDEX(Kalender!$B$81:$B$110,MAX(1,$F40)))),2,0))</f>
        <v>0</v>
      </c>
      <c r="AH40" s="5" t="n">
        <f aca="false">IF(Kalender!AH40&lt;&gt;1,0,IF(AND($B40&gt;0,INDEX(Kalender!AH$68:AH$77,MAX(1,$B40))&gt;INDEX(Kalender!$B$68:$B$77,MAX(1,$B40))),1,0)+IF(OR(AND($C40&gt;0,INDEX(Kalender!AH$81:AH$110,MAX(1,$C40))&gt;INDEX(Kalender!$B$81:$B$110,MAX(1,$C40))),AND($D40&gt;0,INDEX(Kalender!AH$81:AH$110,MAX(1,$D40))&gt;INDEX(Kalender!$B$81:$B$110,MAX(1,$D40))),AND($E40&gt;0,INDEX(Kalender!AH$81:AH$110,MAX(1,$E40))&gt;INDEX(Kalender!$B$81:$B$110,MAX(1,$E40))),AND($F40&gt;0,INDEX(Kalender!AH$81:AH$110,MAX(1,$F40))&gt;INDEX(Kalender!$B$81:$B$110,MAX(1,$F40)))),2,0))</f>
        <v>0</v>
      </c>
      <c r="AI40" s="5" t="n">
        <f aca="false">IF(Kalender!AI40&lt;&gt;1,0,IF(AND($B40&gt;0,INDEX(Kalender!AI$68:AI$77,MAX(1,$B40))&gt;INDEX(Kalender!$B$68:$B$77,MAX(1,$B40))),1,0)+IF(OR(AND($C40&gt;0,INDEX(Kalender!AI$81:AI$110,MAX(1,$C40))&gt;INDEX(Kalender!$B$81:$B$110,MAX(1,$C40))),AND($D40&gt;0,INDEX(Kalender!AI$81:AI$110,MAX(1,$D40))&gt;INDEX(Kalender!$B$81:$B$110,MAX(1,$D40))),AND($E40&gt;0,INDEX(Kalender!AI$81:AI$110,MAX(1,$E40))&gt;INDEX(Kalender!$B$81:$B$110,MAX(1,$E40))),AND($F40&gt;0,INDEX(Kalender!AI$81:AI$110,MAX(1,$F40))&gt;INDEX(Kalender!$B$81:$B$110,MAX(1,$F40)))),2,0))</f>
        <v>0</v>
      </c>
      <c r="AJ40" s="5" t="n">
        <f aca="false">IF(Kalender!AJ40&lt;&gt;1,0,IF(AND($B40&gt;0,INDEX(Kalender!AJ$68:AJ$77,MAX(1,$B40))&gt;INDEX(Kalender!$B$68:$B$77,MAX(1,$B40))),1,0)+IF(OR(AND($C40&gt;0,INDEX(Kalender!AJ$81:AJ$110,MAX(1,$C40))&gt;INDEX(Kalender!$B$81:$B$110,MAX(1,$C40))),AND($D40&gt;0,INDEX(Kalender!AJ$81:AJ$110,MAX(1,$D40))&gt;INDEX(Kalender!$B$81:$B$110,MAX(1,$D40))),AND($E40&gt;0,INDEX(Kalender!AJ$81:AJ$110,MAX(1,$E40))&gt;INDEX(Kalender!$B$81:$B$110,MAX(1,$E40))),AND($F40&gt;0,INDEX(Kalender!AJ$81:AJ$110,MAX(1,$F40))&gt;INDEX(Kalender!$B$81:$B$110,MAX(1,$F40)))),2,0))</f>
        <v>0</v>
      </c>
      <c r="AK40" s="5" t="n">
        <f aca="false">IF(Kalender!AK40&lt;&gt;1,0,IF(AND($B40&gt;0,INDEX(Kalender!AK$68:AK$77,MAX(1,$B40))&gt;INDEX(Kalender!$B$68:$B$77,MAX(1,$B40))),1,0)+IF(OR(AND($C40&gt;0,INDEX(Kalender!AK$81:AK$110,MAX(1,$C40))&gt;INDEX(Kalender!$B$81:$B$110,MAX(1,$C40))),AND($D40&gt;0,INDEX(Kalender!AK$81:AK$110,MAX(1,$D40))&gt;INDEX(Kalender!$B$81:$B$110,MAX(1,$D40))),AND($E40&gt;0,INDEX(Kalender!AK$81:AK$110,MAX(1,$E40))&gt;INDEX(Kalender!$B$81:$B$110,MAX(1,$E40))),AND($F40&gt;0,INDEX(Kalender!AK$81:AK$110,MAX(1,$F40))&gt;INDEX(Kalender!$B$81:$B$110,MAX(1,$F40)))),2,0))</f>
        <v>0</v>
      </c>
      <c r="AL40" s="5" t="n">
        <f aca="false">IF(Kalender!AL40&lt;&gt;1,0,IF(AND($B40&gt;0,INDEX(Kalender!AL$68:AL$77,MAX(1,$B40))&gt;INDEX(Kalender!$B$68:$B$77,MAX(1,$B40))),1,0)+IF(OR(AND($C40&gt;0,INDEX(Kalender!AL$81:AL$110,MAX(1,$C40))&gt;INDEX(Kalender!$B$81:$B$110,MAX(1,$C40))),AND($D40&gt;0,INDEX(Kalender!AL$81:AL$110,MAX(1,$D40))&gt;INDEX(Kalender!$B$81:$B$110,MAX(1,$D40))),AND($E40&gt;0,INDEX(Kalender!AL$81:AL$110,MAX(1,$E40))&gt;INDEX(Kalender!$B$81:$B$110,MAX(1,$E40))),AND($F40&gt;0,INDEX(Kalender!AL$81:AL$110,MAX(1,$F40))&gt;INDEX(Kalender!$B$81:$B$110,MAX(1,$F40)))),2,0))</f>
        <v>0</v>
      </c>
      <c r="AM40" s="5" t="n">
        <f aca="false">IF(Kalender!AM40&lt;&gt;1,0,IF(AND($B40&gt;0,INDEX(Kalender!AM$68:AM$77,MAX(1,$B40))&gt;INDEX(Kalender!$B$68:$B$77,MAX(1,$B40))),1,0)+IF(OR(AND($C40&gt;0,INDEX(Kalender!AM$81:AM$110,MAX(1,$C40))&gt;INDEX(Kalender!$B$81:$B$110,MAX(1,$C40))),AND($D40&gt;0,INDEX(Kalender!AM$81:AM$110,MAX(1,$D40))&gt;INDEX(Kalender!$B$81:$B$110,MAX(1,$D40))),AND($E40&gt;0,INDEX(Kalender!AM$81:AM$110,MAX(1,$E40))&gt;INDEX(Kalender!$B$81:$B$110,MAX(1,$E40))),AND($F40&gt;0,INDEX(Kalender!AM$81:AM$110,MAX(1,$F40))&gt;INDEX(Kalender!$B$81:$B$110,MAX(1,$F40)))),2,0))</f>
        <v>0</v>
      </c>
      <c r="AN40" s="5" t="n">
        <f aca="false">IF(Kalender!AN40&lt;&gt;1,0,IF(AND($B40&gt;0,INDEX(Kalender!AN$68:AN$77,MAX(1,$B40))&gt;INDEX(Kalender!$B$68:$B$77,MAX(1,$B40))),1,0)+IF(OR(AND($C40&gt;0,INDEX(Kalender!AN$81:AN$110,MAX(1,$C40))&gt;INDEX(Kalender!$B$81:$B$110,MAX(1,$C40))),AND($D40&gt;0,INDEX(Kalender!AN$81:AN$110,MAX(1,$D40))&gt;INDEX(Kalender!$B$81:$B$110,MAX(1,$D40))),AND($E40&gt;0,INDEX(Kalender!AN$81:AN$110,MAX(1,$E40))&gt;INDEX(Kalender!$B$81:$B$110,MAX(1,$E40))),AND($F40&gt;0,INDEX(Kalender!AN$81:AN$110,MAX(1,$F40))&gt;INDEX(Kalender!$B$81:$B$110,MAX(1,$F40)))),2,0))</f>
        <v>0</v>
      </c>
      <c r="AO40" s="5" t="n">
        <f aca="false">IF(Kalender!AO40&lt;&gt;1,0,IF(AND($B40&gt;0,INDEX(Kalender!AO$68:AO$77,MAX(1,$B40))&gt;INDEX(Kalender!$B$68:$B$77,MAX(1,$B40))),1,0)+IF(OR(AND($C40&gt;0,INDEX(Kalender!AO$81:AO$110,MAX(1,$C40))&gt;INDEX(Kalender!$B$81:$B$110,MAX(1,$C40))),AND($D40&gt;0,INDEX(Kalender!AO$81:AO$110,MAX(1,$D40))&gt;INDEX(Kalender!$B$81:$B$110,MAX(1,$D40))),AND($E40&gt;0,INDEX(Kalender!AO$81:AO$110,MAX(1,$E40))&gt;INDEX(Kalender!$B$81:$B$110,MAX(1,$E40))),AND($F40&gt;0,INDEX(Kalender!AO$81:AO$110,MAX(1,$F40))&gt;INDEX(Kalender!$B$81:$B$110,MAX(1,$F40)))),2,0))</f>
        <v>0</v>
      </c>
      <c r="AP40" s="5" t="n">
        <f aca="false">IF(Kalender!AP40&lt;&gt;1,0,IF(AND($B40&gt;0,INDEX(Kalender!AP$68:AP$77,MAX(1,$B40))&gt;INDEX(Kalender!$B$68:$B$77,MAX(1,$B40))),1,0)+IF(OR(AND($C40&gt;0,INDEX(Kalender!AP$81:AP$110,MAX(1,$C40))&gt;INDEX(Kalender!$B$81:$B$110,MAX(1,$C40))),AND($D40&gt;0,INDEX(Kalender!AP$81:AP$110,MAX(1,$D40))&gt;INDEX(Kalender!$B$81:$B$110,MAX(1,$D40))),AND($E40&gt;0,INDEX(Kalender!AP$81:AP$110,MAX(1,$E40))&gt;INDEX(Kalender!$B$81:$B$110,MAX(1,$E40))),AND($F40&gt;0,INDEX(Kalender!AP$81:AP$110,MAX(1,$F40))&gt;INDEX(Kalender!$B$81:$B$110,MAX(1,$F40)))),2,0))</f>
        <v>0</v>
      </c>
      <c r="AQ40" s="5" t="n">
        <f aca="false">IF(Kalender!AQ40&lt;&gt;1,0,IF(AND($B40&gt;0,INDEX(Kalender!AQ$68:AQ$77,MAX(1,$B40))&gt;INDEX(Kalender!$B$68:$B$77,MAX(1,$B40))),1,0)+IF(OR(AND($C40&gt;0,INDEX(Kalender!AQ$81:AQ$110,MAX(1,$C40))&gt;INDEX(Kalender!$B$81:$B$110,MAX(1,$C40))),AND($D40&gt;0,INDEX(Kalender!AQ$81:AQ$110,MAX(1,$D40))&gt;INDEX(Kalender!$B$81:$B$110,MAX(1,$D40))),AND($E40&gt;0,INDEX(Kalender!AQ$81:AQ$110,MAX(1,$E40))&gt;INDEX(Kalender!$B$81:$B$110,MAX(1,$E40))),AND($F40&gt;0,INDEX(Kalender!AQ$81:AQ$110,MAX(1,$F40))&gt;INDEX(Kalender!$B$81:$B$110,MAX(1,$F40)))),2,0))</f>
        <v>0</v>
      </c>
      <c r="AR40" s="5" t="n">
        <f aca="false">IF(Kalender!AR40&lt;&gt;1,0,IF(AND($B40&gt;0,INDEX(Kalender!AR$68:AR$77,MAX(1,$B40))&gt;INDEX(Kalender!$B$68:$B$77,MAX(1,$B40))),1,0)+IF(OR(AND($C40&gt;0,INDEX(Kalender!AR$81:AR$110,MAX(1,$C40))&gt;INDEX(Kalender!$B$81:$B$110,MAX(1,$C40))),AND($D40&gt;0,INDEX(Kalender!AR$81:AR$110,MAX(1,$D40))&gt;INDEX(Kalender!$B$81:$B$110,MAX(1,$D40))),AND($E40&gt;0,INDEX(Kalender!AR$81:AR$110,MAX(1,$E40))&gt;INDEX(Kalender!$B$81:$B$110,MAX(1,$E40))),AND($F40&gt;0,INDEX(Kalender!AR$81:AR$110,MAX(1,$F40))&gt;INDEX(Kalender!$B$81:$B$110,MAX(1,$F40)))),2,0))</f>
        <v>0</v>
      </c>
      <c r="AS40" s="5" t="n">
        <f aca="false">IF(Kalender!AS40&lt;&gt;1,0,IF(AND($B40&gt;0,INDEX(Kalender!AS$68:AS$77,MAX(1,$B40))&gt;INDEX(Kalender!$B$68:$B$77,MAX(1,$B40))),1,0)+IF(OR(AND($C40&gt;0,INDEX(Kalender!AS$81:AS$110,MAX(1,$C40))&gt;INDEX(Kalender!$B$81:$B$110,MAX(1,$C40))),AND($D40&gt;0,INDEX(Kalender!AS$81:AS$110,MAX(1,$D40))&gt;INDEX(Kalender!$B$81:$B$110,MAX(1,$D40))),AND($E40&gt;0,INDEX(Kalender!AS$81:AS$110,MAX(1,$E40))&gt;INDEX(Kalender!$B$81:$B$110,MAX(1,$E40))),AND($F40&gt;0,INDEX(Kalender!AS$81:AS$110,MAX(1,$F40))&gt;INDEX(Kalender!$B$81:$B$110,MAX(1,$F40)))),2,0))</f>
        <v>0</v>
      </c>
      <c r="AT40" s="5" t="n">
        <f aca="false">IF(Kalender!AT40&lt;&gt;1,0,IF(AND($B40&gt;0,INDEX(Kalender!AT$68:AT$77,MAX(1,$B40))&gt;INDEX(Kalender!$B$68:$B$77,MAX(1,$B40))),1,0)+IF(OR(AND($C40&gt;0,INDEX(Kalender!AT$81:AT$110,MAX(1,$C40))&gt;INDEX(Kalender!$B$81:$B$110,MAX(1,$C40))),AND($D40&gt;0,INDEX(Kalender!AT$81:AT$110,MAX(1,$D40))&gt;INDEX(Kalender!$B$81:$B$110,MAX(1,$D40))),AND($E40&gt;0,INDEX(Kalender!AT$81:AT$110,MAX(1,$E40))&gt;INDEX(Kalender!$B$81:$B$110,MAX(1,$E40))),AND($F40&gt;0,INDEX(Kalender!AT$81:AT$110,MAX(1,$F40))&gt;INDEX(Kalender!$B$81:$B$110,MAX(1,$F40)))),2,0))</f>
        <v>0</v>
      </c>
      <c r="AU40" s="5" t="n">
        <f aca="false">IF(Kalender!AU40&lt;&gt;1,0,IF(AND($B40&gt;0,INDEX(Kalender!AU$68:AU$77,MAX(1,$B40))&gt;INDEX(Kalender!$B$68:$B$77,MAX(1,$B40))),1,0)+IF(OR(AND($C40&gt;0,INDEX(Kalender!AU$81:AU$110,MAX(1,$C40))&gt;INDEX(Kalender!$B$81:$B$110,MAX(1,$C40))),AND($D40&gt;0,INDEX(Kalender!AU$81:AU$110,MAX(1,$D40))&gt;INDEX(Kalender!$B$81:$B$110,MAX(1,$D40))),AND($E40&gt;0,INDEX(Kalender!AU$81:AU$110,MAX(1,$E40))&gt;INDEX(Kalender!$B$81:$B$110,MAX(1,$E40))),AND($F40&gt;0,INDEX(Kalender!AU$81:AU$110,MAX(1,$F40))&gt;INDEX(Kalender!$B$81:$B$110,MAX(1,$F40)))),2,0))</f>
        <v>0</v>
      </c>
      <c r="AV40" s="5" t="n">
        <f aca="false">IF(Kalender!AV40&lt;&gt;1,0,IF(AND($B40&gt;0,INDEX(Kalender!AV$68:AV$77,MAX(1,$B40))&gt;INDEX(Kalender!$B$68:$B$77,MAX(1,$B40))),1,0)+IF(OR(AND($C40&gt;0,INDEX(Kalender!AV$81:AV$110,MAX(1,$C40))&gt;INDEX(Kalender!$B$81:$B$110,MAX(1,$C40))),AND($D40&gt;0,INDEX(Kalender!AV$81:AV$110,MAX(1,$D40))&gt;INDEX(Kalender!$B$81:$B$110,MAX(1,$D40))),AND($E40&gt;0,INDEX(Kalender!AV$81:AV$110,MAX(1,$E40))&gt;INDEX(Kalender!$B$81:$B$110,MAX(1,$E40))),AND($F40&gt;0,INDEX(Kalender!AV$81:AV$110,MAX(1,$F40))&gt;INDEX(Kalender!$B$81:$B$110,MAX(1,$F40)))),2,0))</f>
        <v>0</v>
      </c>
      <c r="AW40" s="5" t="n">
        <f aca="false">IF(Kalender!AW40&lt;&gt;1,0,IF(AND($B40&gt;0,INDEX(Kalender!AW$68:AW$77,MAX(1,$B40))&gt;INDEX(Kalender!$B$68:$B$77,MAX(1,$B40))),1,0)+IF(OR(AND($C40&gt;0,INDEX(Kalender!AW$81:AW$110,MAX(1,$C40))&gt;INDEX(Kalender!$B$81:$B$110,MAX(1,$C40))),AND($D40&gt;0,INDEX(Kalender!AW$81:AW$110,MAX(1,$D40))&gt;INDEX(Kalender!$B$81:$B$110,MAX(1,$D40))),AND($E40&gt;0,INDEX(Kalender!AW$81:AW$110,MAX(1,$E40))&gt;INDEX(Kalender!$B$81:$B$110,MAX(1,$E40))),AND($F40&gt;0,INDEX(Kalender!AW$81:AW$110,MAX(1,$F40))&gt;INDEX(Kalender!$B$81:$B$110,MAX(1,$F40)))),2,0))</f>
        <v>0</v>
      </c>
      <c r="AX40" s="5" t="n">
        <f aca="false">IF(Kalender!AX40&lt;&gt;1,0,IF(AND($B40&gt;0,INDEX(Kalender!AX$68:AX$77,MAX(1,$B40))&gt;INDEX(Kalender!$B$68:$B$77,MAX(1,$B40))),1,0)+IF(OR(AND($C40&gt;0,INDEX(Kalender!AX$81:AX$110,MAX(1,$C40))&gt;INDEX(Kalender!$B$81:$B$110,MAX(1,$C40))),AND($D40&gt;0,INDEX(Kalender!AX$81:AX$110,MAX(1,$D40))&gt;INDEX(Kalender!$B$81:$B$110,MAX(1,$D40))),AND($E40&gt;0,INDEX(Kalender!AX$81:AX$110,MAX(1,$E40))&gt;INDEX(Kalender!$B$81:$B$110,MAX(1,$E40))),AND($F40&gt;0,INDEX(Kalender!AX$81:AX$110,MAX(1,$F40))&gt;INDEX(Kalender!$B$81:$B$110,MAX(1,$F40)))),2,0))</f>
        <v>0</v>
      </c>
      <c r="AY40" s="5" t="n">
        <f aca="false">IF(Kalender!AY40&lt;&gt;1,0,IF(AND($B40&gt;0,INDEX(Kalender!AY$68:AY$77,MAX(1,$B40))&gt;INDEX(Kalender!$B$68:$B$77,MAX(1,$B40))),1,0)+IF(OR(AND($C40&gt;0,INDEX(Kalender!AY$81:AY$110,MAX(1,$C40))&gt;INDEX(Kalender!$B$81:$B$110,MAX(1,$C40))),AND($D40&gt;0,INDEX(Kalender!AY$81:AY$110,MAX(1,$D40))&gt;INDEX(Kalender!$B$81:$B$110,MAX(1,$D40))),AND($E40&gt;0,INDEX(Kalender!AY$81:AY$110,MAX(1,$E40))&gt;INDEX(Kalender!$B$81:$B$110,MAX(1,$E40))),AND($F40&gt;0,INDEX(Kalender!AY$81:AY$110,MAX(1,$F40))&gt;INDEX(Kalender!$B$81:$B$110,MAX(1,$F40)))),2,0))</f>
        <v>0</v>
      </c>
      <c r="AZ40" s="5" t="n">
        <f aca="false">IF(Kalender!AZ40&lt;&gt;1,0,IF(AND($B40&gt;0,INDEX(Kalender!AZ$68:AZ$77,MAX(1,$B40))&gt;INDEX(Kalender!$B$68:$B$77,MAX(1,$B40))),1,0)+IF(OR(AND($C40&gt;0,INDEX(Kalender!AZ$81:AZ$110,MAX(1,$C40))&gt;INDEX(Kalender!$B$81:$B$110,MAX(1,$C40))),AND($D40&gt;0,INDEX(Kalender!AZ$81:AZ$110,MAX(1,$D40))&gt;INDEX(Kalender!$B$81:$B$110,MAX(1,$D40))),AND($E40&gt;0,INDEX(Kalender!AZ$81:AZ$110,MAX(1,$E40))&gt;INDEX(Kalender!$B$81:$B$110,MAX(1,$E40))),AND($F40&gt;0,INDEX(Kalender!AZ$81:AZ$110,MAX(1,$F40))&gt;INDEX(Kalender!$B$81:$B$110,MAX(1,$F40)))),2,0))</f>
        <v>0</v>
      </c>
      <c r="BA40" s="5" t="n">
        <f aca="false">IF(Kalender!BA40&lt;&gt;1,0,IF(AND($B40&gt;0,INDEX(Kalender!BA$68:BA$77,MAX(1,$B40))&gt;INDEX(Kalender!$B$68:$B$77,MAX(1,$B40))),1,0)+IF(OR(AND($C40&gt;0,INDEX(Kalender!BA$81:BA$110,MAX(1,$C40))&gt;INDEX(Kalender!$B$81:$B$110,MAX(1,$C40))),AND($D40&gt;0,INDEX(Kalender!BA$81:BA$110,MAX(1,$D40))&gt;INDEX(Kalender!$B$81:$B$110,MAX(1,$D40))),AND($E40&gt;0,INDEX(Kalender!BA$81:BA$110,MAX(1,$E40))&gt;INDEX(Kalender!$B$81:$B$110,MAX(1,$E40))),AND($F40&gt;0,INDEX(Kalender!BA$81:BA$110,MAX(1,$F40))&gt;INDEX(Kalender!$B$81:$B$110,MAX(1,$F40)))),2,0))</f>
        <v>0</v>
      </c>
      <c r="BB40" s="5" t="n">
        <f aca="false">IF(Kalender!BB40&lt;&gt;1,0,IF(AND($B40&gt;0,INDEX(Kalender!BB$68:BB$77,MAX(1,$B40))&gt;INDEX(Kalender!$B$68:$B$77,MAX(1,$B40))),1,0)+IF(OR(AND($C40&gt;0,INDEX(Kalender!BB$81:BB$110,MAX(1,$C40))&gt;INDEX(Kalender!$B$81:$B$110,MAX(1,$C40))),AND($D40&gt;0,INDEX(Kalender!BB$81:BB$110,MAX(1,$D40))&gt;INDEX(Kalender!$B$81:$B$110,MAX(1,$D40))),AND($E40&gt;0,INDEX(Kalender!BB$81:BB$110,MAX(1,$E40))&gt;INDEX(Kalender!$B$81:$B$110,MAX(1,$E40))),AND($F40&gt;0,INDEX(Kalender!BB$81:BB$110,MAX(1,$F40))&gt;INDEX(Kalender!$B$81:$B$110,MAX(1,$F40)))),2,0))</f>
        <v>0</v>
      </c>
      <c r="BC40" s="5" t="n">
        <f aca="false">IF(Kalender!BC40&lt;&gt;1,0,IF(AND($B40&gt;0,INDEX(Kalender!BC$68:BC$77,MAX(1,$B40))&gt;INDEX(Kalender!$B$68:$B$77,MAX(1,$B40))),1,0)+IF(OR(AND($C40&gt;0,INDEX(Kalender!BC$81:BC$110,MAX(1,$C40))&gt;INDEX(Kalender!$B$81:$B$110,MAX(1,$C40))),AND($D40&gt;0,INDEX(Kalender!BC$81:BC$110,MAX(1,$D40))&gt;INDEX(Kalender!$B$81:$B$110,MAX(1,$D40))),AND($E40&gt;0,INDEX(Kalender!BC$81:BC$110,MAX(1,$E40))&gt;INDEX(Kalender!$B$81:$B$110,MAX(1,$E40))),AND($F40&gt;0,INDEX(Kalender!BC$81:BC$110,MAX(1,$F40))&gt;INDEX(Kalender!$B$81:$B$110,MAX(1,$F40)))),2,0))</f>
        <v>0</v>
      </c>
      <c r="BD40" s="5" t="n">
        <f aca="false">IF(Kalender!BD40&lt;&gt;1,0,IF(AND($B40&gt;0,INDEX(Kalender!BD$68:BD$77,MAX(1,$B40))&gt;INDEX(Kalender!$B$68:$B$77,MAX(1,$B40))),1,0)+IF(OR(AND($C40&gt;0,INDEX(Kalender!BD$81:BD$110,MAX(1,$C40))&gt;INDEX(Kalender!$B$81:$B$110,MAX(1,$C40))),AND($D40&gt;0,INDEX(Kalender!BD$81:BD$110,MAX(1,$D40))&gt;INDEX(Kalender!$B$81:$B$110,MAX(1,$D40))),AND($E40&gt;0,INDEX(Kalender!BD$81:BD$110,MAX(1,$E40))&gt;INDEX(Kalender!$B$81:$B$110,MAX(1,$E40))),AND($F40&gt;0,INDEX(Kalender!BD$81:BD$110,MAX(1,$F40))&gt;INDEX(Kalender!$B$81:$B$110,MAX(1,$F40)))),2,0))</f>
        <v>0</v>
      </c>
      <c r="BE40" s="5" t="n">
        <f aca="false">IF(Kalender!BE40&lt;&gt;1,0,IF(AND($B40&gt;0,INDEX(Kalender!BE$68:BE$77,MAX(1,$B40))&gt;INDEX(Kalender!$B$68:$B$77,MAX(1,$B40))),1,0)+IF(OR(AND($C40&gt;0,INDEX(Kalender!BE$81:BE$110,MAX(1,$C40))&gt;INDEX(Kalender!$B$81:$B$110,MAX(1,$C40))),AND($D40&gt;0,INDEX(Kalender!BE$81:BE$110,MAX(1,$D40))&gt;INDEX(Kalender!$B$81:$B$110,MAX(1,$D40))),AND($E40&gt;0,INDEX(Kalender!BE$81:BE$110,MAX(1,$E40))&gt;INDEX(Kalender!$B$81:$B$110,MAX(1,$E40))),AND($F40&gt;0,INDEX(Kalender!BE$81:BE$110,MAX(1,$F40))&gt;INDEX(Kalender!$B$81:$B$110,MAX(1,$F40)))),2,0))</f>
        <v>0</v>
      </c>
      <c r="BF40" s="5" t="n">
        <f aca="false">IF(Kalender!BF40&lt;&gt;1,0,IF(AND($B40&gt;0,INDEX(Kalender!BF$68:BF$77,MAX(1,$B40))&gt;INDEX(Kalender!$B$68:$B$77,MAX(1,$B40))),1,0)+IF(OR(AND($C40&gt;0,INDEX(Kalender!BF$81:BF$110,MAX(1,$C40))&gt;INDEX(Kalender!$B$81:$B$110,MAX(1,$C40))),AND($D40&gt;0,INDEX(Kalender!BF$81:BF$110,MAX(1,$D40))&gt;INDEX(Kalender!$B$81:$B$110,MAX(1,$D40))),AND($E40&gt;0,INDEX(Kalender!BF$81:BF$110,MAX(1,$E40))&gt;INDEX(Kalender!$B$81:$B$110,MAX(1,$E40))),AND($F40&gt;0,INDEX(Kalender!BF$81:BF$110,MAX(1,$F40))&gt;INDEX(Kalender!$B$81:$B$110,MAX(1,$F40)))),2,0))</f>
        <v>0</v>
      </c>
      <c r="BG40" s="5" t="n">
        <f aca="false">IF(Kalender!BG40&lt;&gt;1,0,IF(AND($B40&gt;0,INDEX(Kalender!BG$68:BG$77,MAX(1,$B40))&gt;INDEX(Kalender!$B$68:$B$77,MAX(1,$B40))),1,0)+IF(OR(AND($C40&gt;0,INDEX(Kalender!BG$81:BG$110,MAX(1,$C40))&gt;INDEX(Kalender!$B$81:$B$110,MAX(1,$C40))),AND($D40&gt;0,INDEX(Kalender!BG$81:BG$110,MAX(1,$D40))&gt;INDEX(Kalender!$B$81:$B$110,MAX(1,$D40))),AND($E40&gt;0,INDEX(Kalender!BG$81:BG$110,MAX(1,$E40))&gt;INDEX(Kalender!$B$81:$B$110,MAX(1,$E40))),AND($F40&gt;0,INDEX(Kalender!BG$81:BG$110,MAX(1,$F40))&gt;INDEX(Kalender!$B$81:$B$110,MAX(1,$F40)))),2,0))</f>
        <v>0</v>
      </c>
      <c r="BH40" s="5" t="n">
        <f aca="false">IF(Kalender!BH40&lt;&gt;1,0,IF(AND($B40&gt;0,INDEX(Kalender!BH$68:BH$77,MAX(1,$B40))&gt;INDEX(Kalender!$B$68:$B$77,MAX(1,$B40))),1,0)+IF(OR(AND($C40&gt;0,INDEX(Kalender!BH$81:BH$110,MAX(1,$C40))&gt;INDEX(Kalender!$B$81:$B$110,MAX(1,$C40))),AND($D40&gt;0,INDEX(Kalender!BH$81:BH$110,MAX(1,$D40))&gt;INDEX(Kalender!$B$81:$B$110,MAX(1,$D40))),AND($E40&gt;0,INDEX(Kalender!BH$81:BH$110,MAX(1,$E40))&gt;INDEX(Kalender!$B$81:$B$110,MAX(1,$E40))),AND($F40&gt;0,INDEX(Kalender!BH$81:BH$110,MAX(1,$F40))&gt;INDEX(Kalender!$B$81:$B$110,MAX(1,$F40)))),2,0))</f>
        <v>0</v>
      </c>
      <c r="BI40" s="5" t="n">
        <f aca="false">IF(Kalender!BI40&lt;&gt;1,0,IF(AND($B40&gt;0,INDEX(Kalender!BI$68:BI$77,MAX(1,$B40))&gt;INDEX(Kalender!$B$68:$B$77,MAX(1,$B40))),1,0)+IF(OR(AND($C40&gt;0,INDEX(Kalender!BI$81:BI$110,MAX(1,$C40))&gt;INDEX(Kalender!$B$81:$B$110,MAX(1,$C40))),AND($D40&gt;0,INDEX(Kalender!BI$81:BI$110,MAX(1,$D40))&gt;INDEX(Kalender!$B$81:$B$110,MAX(1,$D40))),AND($E40&gt;0,INDEX(Kalender!BI$81:BI$110,MAX(1,$E40))&gt;INDEX(Kalender!$B$81:$B$110,MAX(1,$E40))),AND($F40&gt;0,INDEX(Kalender!BI$81:BI$110,MAX(1,$F40))&gt;INDEX(Kalender!$B$81:$B$110,MAX(1,$F40)))),2,0))</f>
        <v>0</v>
      </c>
      <c r="BJ40" s="5" t="n">
        <f aca="false">IF(Kalender!BJ40&lt;&gt;1,0,IF(AND($B40&gt;0,INDEX(Kalender!BJ$68:BJ$77,MAX(1,$B40))&gt;INDEX(Kalender!$B$68:$B$77,MAX(1,$B40))),1,0)+IF(OR(AND($C40&gt;0,INDEX(Kalender!BJ$81:BJ$110,MAX(1,$C40))&gt;INDEX(Kalender!$B$81:$B$110,MAX(1,$C40))),AND($D40&gt;0,INDEX(Kalender!BJ$81:BJ$110,MAX(1,$D40))&gt;INDEX(Kalender!$B$81:$B$110,MAX(1,$D40))),AND($E40&gt;0,INDEX(Kalender!BJ$81:BJ$110,MAX(1,$E40))&gt;INDEX(Kalender!$B$81:$B$110,MAX(1,$E40))),AND($F40&gt;0,INDEX(Kalender!BJ$81:BJ$110,MAX(1,$F40))&gt;INDEX(Kalender!$B$81:$B$110,MAX(1,$F40)))),2,0))</f>
        <v>0</v>
      </c>
      <c r="BK40" s="5" t="n">
        <f aca="false">IF(Kalender!BK40&lt;&gt;1,0,IF(AND($B40&gt;0,INDEX(Kalender!BK$68:BK$77,MAX(1,$B40))&gt;INDEX(Kalender!$B$68:$B$77,MAX(1,$B40))),1,0)+IF(OR(AND($C40&gt;0,INDEX(Kalender!BK$81:BK$110,MAX(1,$C40))&gt;INDEX(Kalender!$B$81:$B$110,MAX(1,$C40))),AND($D40&gt;0,INDEX(Kalender!BK$81:BK$110,MAX(1,$D40))&gt;INDEX(Kalender!$B$81:$B$110,MAX(1,$D40))),AND($E40&gt;0,INDEX(Kalender!BK$81:BK$110,MAX(1,$E40))&gt;INDEX(Kalender!$B$81:$B$110,MAX(1,$E40))),AND($F40&gt;0,INDEX(Kalender!BK$81:BK$110,MAX(1,$F40))&gt;INDEX(Kalender!$B$81:$B$110,MAX(1,$F40)))),2,0))</f>
        <v>0</v>
      </c>
      <c r="BL40" s="5" t="n">
        <f aca="false">IF(Kalender!BL40&lt;&gt;1,0,IF(AND($B40&gt;0,INDEX(Kalender!BL$68:BL$77,MAX(1,$B40))&gt;INDEX(Kalender!$B$68:$B$77,MAX(1,$B40))),1,0)+IF(OR(AND($C40&gt;0,INDEX(Kalender!BL$81:BL$110,MAX(1,$C40))&gt;INDEX(Kalender!$B$81:$B$110,MAX(1,$C40))),AND($D40&gt;0,INDEX(Kalender!BL$81:BL$110,MAX(1,$D40))&gt;INDEX(Kalender!$B$81:$B$110,MAX(1,$D40))),AND($E40&gt;0,INDEX(Kalender!BL$81:BL$110,MAX(1,$E40))&gt;INDEX(Kalender!$B$81:$B$110,MAX(1,$E40))),AND($F40&gt;0,INDEX(Kalender!BL$81:BL$110,MAX(1,$F40))&gt;INDEX(Kalender!$B$81:$B$110,MAX(1,$F40)))),2,0))</f>
        <v>0</v>
      </c>
      <c r="BM40" s="5" t="n">
        <f aca="false">IF(Kalender!BM40&lt;&gt;1,0,IF(AND($B40&gt;0,INDEX(Kalender!BM$68:BM$77,MAX(1,$B40))&gt;INDEX(Kalender!$B$68:$B$77,MAX(1,$B40))),1,0)+IF(OR(AND($C40&gt;0,INDEX(Kalender!BM$81:BM$110,MAX(1,$C40))&gt;INDEX(Kalender!$B$81:$B$110,MAX(1,$C40))),AND($D40&gt;0,INDEX(Kalender!BM$81:BM$110,MAX(1,$D40))&gt;INDEX(Kalender!$B$81:$B$110,MAX(1,$D40))),AND($E40&gt;0,INDEX(Kalender!BM$81:BM$110,MAX(1,$E40))&gt;INDEX(Kalender!$B$81:$B$110,MAX(1,$E40))),AND($F40&gt;0,INDEX(Kalender!BM$81:BM$110,MAX(1,$F40))&gt;INDEX(Kalender!$B$81:$B$110,MAX(1,$F40)))),2,0))</f>
        <v>0</v>
      </c>
      <c r="BN40" s="5" t="n">
        <f aca="false">IF(Kalender!BN40&lt;&gt;1,0,IF(AND($B40&gt;0,INDEX(Kalender!BN$68:BN$77,MAX(1,$B40))&gt;INDEX(Kalender!$B$68:$B$77,MAX(1,$B40))),1,0)+IF(OR(AND($C40&gt;0,INDEX(Kalender!BN$81:BN$110,MAX(1,$C40))&gt;INDEX(Kalender!$B$81:$B$110,MAX(1,$C40))),AND($D40&gt;0,INDEX(Kalender!BN$81:BN$110,MAX(1,$D40))&gt;INDEX(Kalender!$B$81:$B$110,MAX(1,$D40))),AND($E40&gt;0,INDEX(Kalender!BN$81:BN$110,MAX(1,$E40))&gt;INDEX(Kalender!$B$81:$B$110,MAX(1,$E40))),AND($F40&gt;0,INDEX(Kalender!BN$81:BN$110,MAX(1,$F40))&gt;INDEX(Kalender!$B$81:$B$110,MAX(1,$F40)))),2,0))</f>
        <v>0</v>
      </c>
      <c r="BO40" s="5" t="n">
        <f aca="false">IF(Kalender!BO40&lt;&gt;1,0,IF(AND($B40&gt;0,INDEX(Kalender!BO$68:BO$77,MAX(1,$B40))&gt;INDEX(Kalender!$B$68:$B$77,MAX(1,$B40))),1,0)+IF(OR(AND($C40&gt;0,INDEX(Kalender!BO$81:BO$110,MAX(1,$C40))&gt;INDEX(Kalender!$B$81:$B$110,MAX(1,$C40))),AND($D40&gt;0,INDEX(Kalender!BO$81:BO$110,MAX(1,$D40))&gt;INDEX(Kalender!$B$81:$B$110,MAX(1,$D40))),AND($E40&gt;0,INDEX(Kalender!BO$81:BO$110,MAX(1,$E40))&gt;INDEX(Kalender!$B$81:$B$110,MAX(1,$E40))),AND($F40&gt;0,INDEX(Kalender!BO$81:BO$110,MAX(1,$F40))&gt;INDEX(Kalender!$B$81:$B$110,MAX(1,$F40)))),2,0))</f>
        <v>0</v>
      </c>
      <c r="BP40" s="5" t="n">
        <f aca="false">IF(Kalender!BP40&lt;&gt;1,0,IF(AND($B40&gt;0,INDEX(Kalender!BP$68:BP$77,MAX(1,$B40))&gt;INDEX(Kalender!$B$68:$B$77,MAX(1,$B40))),1,0)+IF(OR(AND($C40&gt;0,INDEX(Kalender!BP$81:BP$110,MAX(1,$C40))&gt;INDEX(Kalender!$B$81:$B$110,MAX(1,$C40))),AND($D40&gt;0,INDEX(Kalender!BP$81:BP$110,MAX(1,$D40))&gt;INDEX(Kalender!$B$81:$B$110,MAX(1,$D40))),AND($E40&gt;0,INDEX(Kalender!BP$81:BP$110,MAX(1,$E40))&gt;INDEX(Kalender!$B$81:$B$110,MAX(1,$E40))),AND($F40&gt;0,INDEX(Kalender!BP$81:BP$110,MAX(1,$F40))&gt;INDEX(Kalender!$B$81:$B$110,MAX(1,$F40)))),2,0))</f>
        <v>0</v>
      </c>
      <c r="BQ40" s="5" t="n">
        <f aca="false">IF(Kalender!BQ40&lt;&gt;1,0,IF(AND($B40&gt;0,INDEX(Kalender!BQ$68:BQ$77,MAX(1,$B40))&gt;INDEX(Kalender!$B$68:$B$77,MAX(1,$B40))),1,0)+IF(OR(AND($C40&gt;0,INDEX(Kalender!BQ$81:BQ$110,MAX(1,$C40))&gt;INDEX(Kalender!$B$81:$B$110,MAX(1,$C40))),AND($D40&gt;0,INDEX(Kalender!BQ$81:BQ$110,MAX(1,$D40))&gt;INDEX(Kalender!$B$81:$B$110,MAX(1,$D40))),AND($E40&gt;0,INDEX(Kalender!BQ$81:BQ$110,MAX(1,$E40))&gt;INDEX(Kalender!$B$81:$B$110,MAX(1,$E40))),AND($F40&gt;0,INDEX(Kalender!BQ$81:BQ$110,MAX(1,$F40))&gt;INDEX(Kalender!$B$81:$B$110,MAX(1,$F40)))),2,0))</f>
        <v>0</v>
      </c>
      <c r="BR40" s="5" t="n">
        <f aca="false">IF(Kalender!BR40&lt;&gt;1,0,IF(AND($B40&gt;0,INDEX(Kalender!BR$68:BR$77,MAX(1,$B40))&gt;INDEX(Kalender!$B$68:$B$77,MAX(1,$B40))),1,0)+IF(OR(AND($C40&gt;0,INDEX(Kalender!BR$81:BR$110,MAX(1,$C40))&gt;INDEX(Kalender!$B$81:$B$110,MAX(1,$C40))),AND($D40&gt;0,INDEX(Kalender!BR$81:BR$110,MAX(1,$D40))&gt;INDEX(Kalender!$B$81:$B$110,MAX(1,$D40))),AND($E40&gt;0,INDEX(Kalender!BR$81:BR$110,MAX(1,$E40))&gt;INDEX(Kalender!$B$81:$B$110,MAX(1,$E40))),AND($F40&gt;0,INDEX(Kalender!BR$81:BR$110,MAX(1,$F40))&gt;INDEX(Kalender!$B$81:$B$110,MAX(1,$F40)))),2,0))</f>
        <v>0</v>
      </c>
      <c r="BS40" s="5" t="n">
        <f aca="false">IF(Kalender!BS40&lt;&gt;1,0,IF(AND($B40&gt;0,INDEX(Kalender!BS$68:BS$77,MAX(1,$B40))&gt;INDEX(Kalender!$B$68:$B$77,MAX(1,$B40))),1,0)+IF(OR(AND($C40&gt;0,INDEX(Kalender!BS$81:BS$110,MAX(1,$C40))&gt;INDEX(Kalender!$B$81:$B$110,MAX(1,$C40))),AND($D40&gt;0,INDEX(Kalender!BS$81:BS$110,MAX(1,$D40))&gt;INDEX(Kalender!$B$81:$B$110,MAX(1,$D40))),AND($E40&gt;0,INDEX(Kalender!BS$81:BS$110,MAX(1,$E40))&gt;INDEX(Kalender!$B$81:$B$110,MAX(1,$E40))),AND($F40&gt;0,INDEX(Kalender!BS$81:BS$110,MAX(1,$F40))&gt;INDEX(Kalender!$B$81:$B$110,MAX(1,$F40)))),2,0))</f>
        <v>0</v>
      </c>
      <c r="BT40" s="5" t="n">
        <f aca="false">IF(Kalender!BT40&lt;&gt;1,0,IF(AND($B40&gt;0,INDEX(Kalender!BT$68:BT$77,MAX(1,$B40))&gt;INDEX(Kalender!$B$68:$B$77,MAX(1,$B40))),1,0)+IF(OR(AND($C40&gt;0,INDEX(Kalender!BT$81:BT$110,MAX(1,$C40))&gt;INDEX(Kalender!$B$81:$B$110,MAX(1,$C40))),AND($D40&gt;0,INDEX(Kalender!BT$81:BT$110,MAX(1,$D40))&gt;INDEX(Kalender!$B$81:$B$110,MAX(1,$D40))),AND($E40&gt;0,INDEX(Kalender!BT$81:BT$110,MAX(1,$E40))&gt;INDEX(Kalender!$B$81:$B$110,MAX(1,$E40))),AND($F40&gt;0,INDEX(Kalender!BT$81:BT$110,MAX(1,$F40))&gt;INDEX(Kalender!$B$81:$B$110,MAX(1,$F40)))),2,0))</f>
        <v>0</v>
      </c>
      <c r="BU40" s="5" t="n">
        <f aca="false">IF(Kalender!BU40&lt;&gt;1,0,IF(AND($B40&gt;0,INDEX(Kalender!BU$68:BU$77,MAX(1,$B40))&gt;INDEX(Kalender!$B$68:$B$77,MAX(1,$B40))),1,0)+IF(OR(AND($C40&gt;0,INDEX(Kalender!BU$81:BU$110,MAX(1,$C40))&gt;INDEX(Kalender!$B$81:$B$110,MAX(1,$C40))),AND($D40&gt;0,INDEX(Kalender!BU$81:BU$110,MAX(1,$D40))&gt;INDEX(Kalender!$B$81:$B$110,MAX(1,$D40))),AND($E40&gt;0,INDEX(Kalender!BU$81:BU$110,MAX(1,$E40))&gt;INDEX(Kalender!$B$81:$B$110,MAX(1,$E40))),AND($F40&gt;0,INDEX(Kalender!BU$81:BU$110,MAX(1,$F40))&gt;INDEX(Kalender!$B$81:$B$110,MAX(1,$F40)))),2,0))</f>
        <v>0</v>
      </c>
      <c r="BV40" s="5" t="n">
        <f aca="false">IF(Kalender!BV40&lt;&gt;1,0,IF(AND($B40&gt;0,INDEX(Kalender!BV$68:BV$77,MAX(1,$B40))&gt;INDEX(Kalender!$B$68:$B$77,MAX(1,$B40))),1,0)+IF(OR(AND($C40&gt;0,INDEX(Kalender!BV$81:BV$110,MAX(1,$C40))&gt;INDEX(Kalender!$B$81:$B$110,MAX(1,$C40))),AND($D40&gt;0,INDEX(Kalender!BV$81:BV$110,MAX(1,$D40))&gt;INDEX(Kalender!$B$81:$B$110,MAX(1,$D40))),AND($E40&gt;0,INDEX(Kalender!BV$81:BV$110,MAX(1,$E40))&gt;INDEX(Kalender!$B$81:$B$110,MAX(1,$E40))),AND($F40&gt;0,INDEX(Kalender!BV$81:BV$110,MAX(1,$F40))&gt;INDEX(Kalender!$B$81:$B$110,MAX(1,$F40)))),2,0))</f>
        <v>0</v>
      </c>
      <c r="BW40" s="5" t="n">
        <f aca="false">IF(Kalender!BW40&lt;&gt;1,0,IF(AND($B40&gt;0,INDEX(Kalender!BW$68:BW$77,MAX(1,$B40))&gt;INDEX(Kalender!$B$68:$B$77,MAX(1,$B40))),1,0)+IF(OR(AND($C40&gt;0,INDEX(Kalender!BW$81:BW$110,MAX(1,$C40))&gt;INDEX(Kalender!$B$81:$B$110,MAX(1,$C40))),AND($D40&gt;0,INDEX(Kalender!BW$81:BW$110,MAX(1,$D40))&gt;INDEX(Kalender!$B$81:$B$110,MAX(1,$D40))),AND($E40&gt;0,INDEX(Kalender!BW$81:BW$110,MAX(1,$E40))&gt;INDEX(Kalender!$B$81:$B$110,MAX(1,$E40))),AND($F40&gt;0,INDEX(Kalender!BW$81:BW$110,MAX(1,$F40))&gt;INDEX(Kalender!$B$81:$B$110,MAX(1,$F40)))),2,0))</f>
        <v>0</v>
      </c>
      <c r="BX40" s="5" t="n">
        <f aca="false">IF(Kalender!BX40&lt;&gt;1,0,IF(AND($B40&gt;0,INDEX(Kalender!BX$68:BX$77,MAX(1,$B40))&gt;INDEX(Kalender!$B$68:$B$77,MAX(1,$B40))),1,0)+IF(OR(AND($C40&gt;0,INDEX(Kalender!BX$81:BX$110,MAX(1,$C40))&gt;INDEX(Kalender!$B$81:$B$110,MAX(1,$C40))),AND($D40&gt;0,INDEX(Kalender!BX$81:BX$110,MAX(1,$D40))&gt;INDEX(Kalender!$B$81:$B$110,MAX(1,$D40))),AND($E40&gt;0,INDEX(Kalender!BX$81:BX$110,MAX(1,$E40))&gt;INDEX(Kalender!$B$81:$B$110,MAX(1,$E40))),AND($F40&gt;0,INDEX(Kalender!BX$81:BX$110,MAX(1,$F40))&gt;INDEX(Kalender!$B$81:$B$110,MAX(1,$F40)))),2,0))</f>
        <v>0</v>
      </c>
      <c r="BY40" s="5" t="n">
        <f aca="false">IF(Kalender!BY40&lt;&gt;1,0,IF(AND($B40&gt;0,INDEX(Kalender!BY$68:BY$77,MAX(1,$B40))&gt;INDEX(Kalender!$B$68:$B$77,MAX(1,$B40))),1,0)+IF(OR(AND($C40&gt;0,INDEX(Kalender!BY$81:BY$110,MAX(1,$C40))&gt;INDEX(Kalender!$B$81:$B$110,MAX(1,$C40))),AND($D40&gt;0,INDEX(Kalender!BY$81:BY$110,MAX(1,$D40))&gt;INDEX(Kalender!$B$81:$B$110,MAX(1,$D40))),AND($E40&gt;0,INDEX(Kalender!BY$81:BY$110,MAX(1,$E40))&gt;INDEX(Kalender!$B$81:$B$110,MAX(1,$E40))),AND($F40&gt;0,INDEX(Kalender!BY$81:BY$110,MAX(1,$F40))&gt;INDEX(Kalender!$B$81:$B$110,MAX(1,$F40)))),2,0))</f>
        <v>0</v>
      </c>
      <c r="BZ40" s="5" t="n">
        <f aca="false">IF(Kalender!BZ40&lt;&gt;1,0,IF(AND($B40&gt;0,INDEX(Kalender!BZ$68:BZ$77,MAX(1,$B40))&gt;INDEX(Kalender!$B$68:$B$77,MAX(1,$B40))),1,0)+IF(OR(AND($C40&gt;0,INDEX(Kalender!BZ$81:BZ$110,MAX(1,$C40))&gt;INDEX(Kalender!$B$81:$B$110,MAX(1,$C40))),AND($D40&gt;0,INDEX(Kalender!BZ$81:BZ$110,MAX(1,$D40))&gt;INDEX(Kalender!$B$81:$B$110,MAX(1,$D40))),AND($E40&gt;0,INDEX(Kalender!BZ$81:BZ$110,MAX(1,$E40))&gt;INDEX(Kalender!$B$81:$B$110,MAX(1,$E40))),AND($F40&gt;0,INDEX(Kalender!BZ$81:BZ$110,MAX(1,$F40))&gt;INDEX(Kalender!$B$81:$B$110,MAX(1,$F40)))),2,0))</f>
        <v>0</v>
      </c>
      <c r="CA40" s="5" t="n">
        <f aca="false">IF(Kalender!CA40&lt;&gt;1,0,IF(AND($B40&gt;0,INDEX(Kalender!CA$68:CA$77,MAX(1,$B40))&gt;INDEX(Kalender!$B$68:$B$77,MAX(1,$B40))),1,0)+IF(OR(AND($C40&gt;0,INDEX(Kalender!CA$81:CA$110,MAX(1,$C40))&gt;INDEX(Kalender!$B$81:$B$110,MAX(1,$C40))),AND($D40&gt;0,INDEX(Kalender!CA$81:CA$110,MAX(1,$D40))&gt;INDEX(Kalender!$B$81:$B$110,MAX(1,$D40))),AND($E40&gt;0,INDEX(Kalender!CA$81:CA$110,MAX(1,$E40))&gt;INDEX(Kalender!$B$81:$B$110,MAX(1,$E40))),AND($F40&gt;0,INDEX(Kalender!CA$81:CA$110,MAX(1,$F40))&gt;INDEX(Kalender!$B$81:$B$110,MAX(1,$F40)))),2,0))</f>
        <v>0</v>
      </c>
      <c r="CB40" s="5" t="n">
        <f aca="false">IF(Kalender!CB40&lt;&gt;1,0,IF(AND($B40&gt;0,INDEX(Kalender!CB$68:CB$77,MAX(1,$B40))&gt;INDEX(Kalender!$B$68:$B$77,MAX(1,$B40))),1,0)+IF(OR(AND($C40&gt;0,INDEX(Kalender!CB$81:CB$110,MAX(1,$C40))&gt;INDEX(Kalender!$B$81:$B$110,MAX(1,$C40))),AND($D40&gt;0,INDEX(Kalender!CB$81:CB$110,MAX(1,$D40))&gt;INDEX(Kalender!$B$81:$B$110,MAX(1,$D40))),AND($E40&gt;0,INDEX(Kalender!CB$81:CB$110,MAX(1,$E40))&gt;INDEX(Kalender!$B$81:$B$110,MAX(1,$E40))),AND($F40&gt;0,INDEX(Kalender!CB$81:CB$110,MAX(1,$F40))&gt;INDEX(Kalender!$B$81:$B$110,MAX(1,$F40)))),2,0))</f>
        <v>0</v>
      </c>
      <c r="CC40" s="5" t="n">
        <f aca="false">IF(Kalender!CC40&lt;&gt;1,0,IF(AND($B40&gt;0,INDEX(Kalender!CC$68:CC$77,MAX(1,$B40))&gt;INDEX(Kalender!$B$68:$B$77,MAX(1,$B40))),1,0)+IF(OR(AND($C40&gt;0,INDEX(Kalender!CC$81:CC$110,MAX(1,$C40))&gt;INDEX(Kalender!$B$81:$B$110,MAX(1,$C40))),AND($D40&gt;0,INDEX(Kalender!CC$81:CC$110,MAX(1,$D40))&gt;INDEX(Kalender!$B$81:$B$110,MAX(1,$D40))),AND($E40&gt;0,INDEX(Kalender!CC$81:CC$110,MAX(1,$E40))&gt;INDEX(Kalender!$B$81:$B$110,MAX(1,$E40))),AND($F40&gt;0,INDEX(Kalender!CC$81:CC$110,MAX(1,$F40))&gt;INDEX(Kalender!$B$81:$B$110,MAX(1,$F40)))),2,0))</f>
        <v>0</v>
      </c>
      <c r="CD40" s="5" t="n">
        <f aca="false">IF(Kalender!CD40&lt;&gt;1,0,IF(AND($B40&gt;0,INDEX(Kalender!CD$68:CD$77,MAX(1,$B40))&gt;INDEX(Kalender!$B$68:$B$77,MAX(1,$B40))),1,0)+IF(OR(AND($C40&gt;0,INDEX(Kalender!CD$81:CD$110,MAX(1,$C40))&gt;INDEX(Kalender!$B$81:$B$110,MAX(1,$C40))),AND($D40&gt;0,INDEX(Kalender!CD$81:CD$110,MAX(1,$D40))&gt;INDEX(Kalender!$B$81:$B$110,MAX(1,$D40))),AND($E40&gt;0,INDEX(Kalender!CD$81:CD$110,MAX(1,$E40))&gt;INDEX(Kalender!$B$81:$B$110,MAX(1,$E40))),AND($F40&gt;0,INDEX(Kalender!CD$81:CD$110,MAX(1,$F40))&gt;INDEX(Kalender!$B$81:$B$110,MAX(1,$F40)))),2,0))</f>
        <v>0</v>
      </c>
      <c r="CE40" s="5" t="n">
        <f aca="false">IF(Kalender!CE40&lt;&gt;1,0,IF(AND($B40&gt;0,INDEX(Kalender!CE$68:CE$77,MAX(1,$B40))&gt;INDEX(Kalender!$B$68:$B$77,MAX(1,$B40))),1,0)+IF(OR(AND($C40&gt;0,INDEX(Kalender!CE$81:CE$110,MAX(1,$C40))&gt;INDEX(Kalender!$B$81:$B$110,MAX(1,$C40))),AND($D40&gt;0,INDEX(Kalender!CE$81:CE$110,MAX(1,$D40))&gt;INDEX(Kalender!$B$81:$B$110,MAX(1,$D40))),AND($E40&gt;0,INDEX(Kalender!CE$81:CE$110,MAX(1,$E40))&gt;INDEX(Kalender!$B$81:$B$110,MAX(1,$E40))),AND($F40&gt;0,INDEX(Kalender!CE$81:CE$110,MAX(1,$F40))&gt;INDEX(Kalender!$B$81:$B$110,MAX(1,$F40)))),2,0))</f>
        <v>0</v>
      </c>
      <c r="CF40" s="5" t="n">
        <f aca="false">IF(Kalender!CF40&lt;&gt;1,0,IF(AND($B40&gt;0,INDEX(Kalender!CF$68:CF$77,MAX(1,$B40))&gt;INDEX(Kalender!$B$68:$B$77,MAX(1,$B40))),1,0)+IF(OR(AND($C40&gt;0,INDEX(Kalender!CF$81:CF$110,MAX(1,$C40))&gt;INDEX(Kalender!$B$81:$B$110,MAX(1,$C40))),AND($D40&gt;0,INDEX(Kalender!CF$81:CF$110,MAX(1,$D40))&gt;INDEX(Kalender!$B$81:$B$110,MAX(1,$D40))),AND($E40&gt;0,INDEX(Kalender!CF$81:CF$110,MAX(1,$E40))&gt;INDEX(Kalender!$B$81:$B$110,MAX(1,$E40))),AND($F40&gt;0,INDEX(Kalender!CF$81:CF$110,MAX(1,$F40))&gt;INDEX(Kalender!$B$81:$B$110,MAX(1,$F40)))),2,0))</f>
        <v>0</v>
      </c>
      <c r="CG40" s="5" t="n">
        <f aca="false">IF(Kalender!CG40&lt;&gt;1,0,IF(AND($B40&gt;0,INDEX(Kalender!CG$68:CG$77,MAX(1,$B40))&gt;INDEX(Kalender!$B$68:$B$77,MAX(1,$B40))),1,0)+IF(OR(AND($C40&gt;0,INDEX(Kalender!CG$81:CG$110,MAX(1,$C40))&gt;INDEX(Kalender!$B$81:$B$110,MAX(1,$C40))),AND($D40&gt;0,INDEX(Kalender!CG$81:CG$110,MAX(1,$D40))&gt;INDEX(Kalender!$B$81:$B$110,MAX(1,$D40))),AND($E40&gt;0,INDEX(Kalender!CG$81:CG$110,MAX(1,$E40))&gt;INDEX(Kalender!$B$81:$B$110,MAX(1,$E40))),AND($F40&gt;0,INDEX(Kalender!CG$81:CG$110,MAX(1,$F40))&gt;INDEX(Kalender!$B$81:$B$110,MAX(1,$F40)))),2,0))</f>
        <v>0</v>
      </c>
      <c r="CH40" s="5" t="n">
        <f aca="false">IF(Kalender!CH40&lt;&gt;1,0,IF(AND($B40&gt;0,INDEX(Kalender!CH$68:CH$77,MAX(1,$B40))&gt;INDEX(Kalender!$B$68:$B$77,MAX(1,$B40))),1,0)+IF(OR(AND($C40&gt;0,INDEX(Kalender!CH$81:CH$110,MAX(1,$C40))&gt;INDEX(Kalender!$B$81:$B$110,MAX(1,$C40))),AND($D40&gt;0,INDEX(Kalender!CH$81:CH$110,MAX(1,$D40))&gt;INDEX(Kalender!$B$81:$B$110,MAX(1,$D40))),AND($E40&gt;0,INDEX(Kalender!CH$81:CH$110,MAX(1,$E40))&gt;INDEX(Kalender!$B$81:$B$110,MAX(1,$E40))),AND($F40&gt;0,INDEX(Kalender!CH$81:CH$110,MAX(1,$F40))&gt;INDEX(Kalender!$B$81:$B$110,MAX(1,$F40)))),2,0))</f>
        <v>0</v>
      </c>
      <c r="CI40" s="5" t="n">
        <f aca="false">IF(Kalender!CI40&lt;&gt;1,0,IF(AND($B40&gt;0,INDEX(Kalender!CI$68:CI$77,MAX(1,$B40))&gt;INDEX(Kalender!$B$68:$B$77,MAX(1,$B40))),1,0)+IF(OR(AND($C40&gt;0,INDEX(Kalender!CI$81:CI$110,MAX(1,$C40))&gt;INDEX(Kalender!$B$81:$B$110,MAX(1,$C40))),AND($D40&gt;0,INDEX(Kalender!CI$81:CI$110,MAX(1,$D40))&gt;INDEX(Kalender!$B$81:$B$110,MAX(1,$D40))),AND($E40&gt;0,INDEX(Kalender!CI$81:CI$110,MAX(1,$E40))&gt;INDEX(Kalender!$B$81:$B$110,MAX(1,$E40))),AND($F40&gt;0,INDEX(Kalender!CI$81:CI$110,MAX(1,$F40))&gt;INDEX(Kalender!$B$81:$B$110,MAX(1,$F40)))),2,0))</f>
        <v>0</v>
      </c>
      <c r="CJ40" s="5" t="n">
        <f aca="false">IF(Kalender!CJ40&lt;&gt;1,0,IF(AND($B40&gt;0,INDEX(Kalender!CJ$68:CJ$77,MAX(1,$B40))&gt;INDEX(Kalender!$B$68:$B$77,MAX(1,$B40))),1,0)+IF(OR(AND($C40&gt;0,INDEX(Kalender!CJ$81:CJ$110,MAX(1,$C40))&gt;INDEX(Kalender!$B$81:$B$110,MAX(1,$C40))),AND($D40&gt;0,INDEX(Kalender!CJ$81:CJ$110,MAX(1,$D40))&gt;INDEX(Kalender!$B$81:$B$110,MAX(1,$D40))),AND($E40&gt;0,INDEX(Kalender!CJ$81:CJ$110,MAX(1,$E40))&gt;INDEX(Kalender!$B$81:$B$110,MAX(1,$E40))),AND($F40&gt;0,INDEX(Kalender!CJ$81:CJ$110,MAX(1,$F40))&gt;INDEX(Kalender!$B$81:$B$110,MAX(1,$F40)))),2,0))</f>
        <v>0</v>
      </c>
      <c r="CK40" s="5" t="n">
        <f aca="false">IF(Kalender!CK40&lt;&gt;1,0,IF(AND($B40&gt;0,INDEX(Kalender!CK$68:CK$77,MAX(1,$B40))&gt;INDEX(Kalender!$B$68:$B$77,MAX(1,$B40))),1,0)+IF(OR(AND($C40&gt;0,INDEX(Kalender!CK$81:CK$110,MAX(1,$C40))&gt;INDEX(Kalender!$B$81:$B$110,MAX(1,$C40))),AND($D40&gt;0,INDEX(Kalender!CK$81:CK$110,MAX(1,$D40))&gt;INDEX(Kalender!$B$81:$B$110,MAX(1,$D40))),AND($E40&gt;0,INDEX(Kalender!CK$81:CK$110,MAX(1,$E40))&gt;INDEX(Kalender!$B$81:$B$110,MAX(1,$E40))),AND($F40&gt;0,INDEX(Kalender!CK$81:CK$110,MAX(1,$F40))&gt;INDEX(Kalender!$B$81:$B$110,MAX(1,$F40)))),2,0))</f>
        <v>0</v>
      </c>
      <c r="CL40" s="5" t="n">
        <f aca="false">IF(Kalender!CL40&lt;&gt;1,0,IF(AND($B40&gt;0,INDEX(Kalender!CL$68:CL$77,MAX(1,$B40))&gt;INDEX(Kalender!$B$68:$B$77,MAX(1,$B40))),1,0)+IF(OR(AND($C40&gt;0,INDEX(Kalender!CL$81:CL$110,MAX(1,$C40))&gt;INDEX(Kalender!$B$81:$B$110,MAX(1,$C40))),AND($D40&gt;0,INDEX(Kalender!CL$81:CL$110,MAX(1,$D40))&gt;INDEX(Kalender!$B$81:$B$110,MAX(1,$D40))),AND($E40&gt;0,INDEX(Kalender!CL$81:CL$110,MAX(1,$E40))&gt;INDEX(Kalender!$B$81:$B$110,MAX(1,$E40))),AND($F40&gt;0,INDEX(Kalender!CL$81:CL$110,MAX(1,$F40))&gt;INDEX(Kalender!$B$81:$B$110,MAX(1,$F40)))),2,0))</f>
        <v>0</v>
      </c>
      <c r="CM40" s="5" t="n">
        <f aca="false">IF(Kalender!CM40&lt;&gt;1,0,IF(AND($B40&gt;0,INDEX(Kalender!CM$68:CM$77,MAX(1,$B40))&gt;INDEX(Kalender!$B$68:$B$77,MAX(1,$B40))),1,0)+IF(OR(AND($C40&gt;0,INDEX(Kalender!CM$81:CM$110,MAX(1,$C40))&gt;INDEX(Kalender!$B$81:$B$110,MAX(1,$C40))),AND($D40&gt;0,INDEX(Kalender!CM$81:CM$110,MAX(1,$D40))&gt;INDEX(Kalender!$B$81:$B$110,MAX(1,$D40))),AND($E40&gt;0,INDEX(Kalender!CM$81:CM$110,MAX(1,$E40))&gt;INDEX(Kalender!$B$81:$B$110,MAX(1,$E40))),AND($F40&gt;0,INDEX(Kalender!CM$81:CM$110,MAX(1,$F40))&gt;INDEX(Kalender!$B$81:$B$110,MAX(1,$F40)))),2,0))</f>
        <v>0</v>
      </c>
      <c r="CN40" s="5" t="n">
        <f aca="false">IF(Kalender!CN40&lt;&gt;1,0,IF(AND($B40&gt;0,INDEX(Kalender!CN$68:CN$77,MAX(1,$B40))&gt;INDEX(Kalender!$B$68:$B$77,MAX(1,$B40))),1,0)+IF(OR(AND($C40&gt;0,INDEX(Kalender!CN$81:CN$110,MAX(1,$C40))&gt;INDEX(Kalender!$B$81:$B$110,MAX(1,$C40))),AND($D40&gt;0,INDEX(Kalender!CN$81:CN$110,MAX(1,$D40))&gt;INDEX(Kalender!$B$81:$B$110,MAX(1,$D40))),AND($E40&gt;0,INDEX(Kalender!CN$81:CN$110,MAX(1,$E40))&gt;INDEX(Kalender!$B$81:$B$110,MAX(1,$E40))),AND($F40&gt;0,INDEX(Kalender!CN$81:CN$110,MAX(1,$F40))&gt;INDEX(Kalender!$B$81:$B$110,MAX(1,$F40)))),2,0))</f>
        <v>0</v>
      </c>
      <c r="CO40" s="5" t="n">
        <f aca="false">IF(Kalender!CO40&lt;&gt;1,0,IF(AND($B40&gt;0,INDEX(Kalender!CO$68:CO$77,MAX(1,$B40))&gt;INDEX(Kalender!$B$68:$B$77,MAX(1,$B40))),1,0)+IF(OR(AND($C40&gt;0,INDEX(Kalender!CO$81:CO$110,MAX(1,$C40))&gt;INDEX(Kalender!$B$81:$B$110,MAX(1,$C40))),AND($D40&gt;0,INDEX(Kalender!CO$81:CO$110,MAX(1,$D40))&gt;INDEX(Kalender!$B$81:$B$110,MAX(1,$D40))),AND($E40&gt;0,INDEX(Kalender!CO$81:CO$110,MAX(1,$E40))&gt;INDEX(Kalender!$B$81:$B$110,MAX(1,$E40))),AND($F40&gt;0,INDEX(Kalender!CO$81:CO$110,MAX(1,$F40))&gt;INDEX(Kalender!$B$81:$B$110,MAX(1,$F40)))),2,0))</f>
        <v>0</v>
      </c>
      <c r="CP40" s="5" t="n">
        <f aca="false">IF(Kalender!CP40&lt;&gt;1,0,IF(AND($B40&gt;0,INDEX(Kalender!CP$68:CP$77,MAX(1,$B40))&gt;INDEX(Kalender!$B$68:$B$77,MAX(1,$B40))),1,0)+IF(OR(AND($C40&gt;0,INDEX(Kalender!CP$81:CP$110,MAX(1,$C40))&gt;INDEX(Kalender!$B$81:$B$110,MAX(1,$C40))),AND($D40&gt;0,INDEX(Kalender!CP$81:CP$110,MAX(1,$D40))&gt;INDEX(Kalender!$B$81:$B$110,MAX(1,$D40))),AND($E40&gt;0,INDEX(Kalender!CP$81:CP$110,MAX(1,$E40))&gt;INDEX(Kalender!$B$81:$B$110,MAX(1,$E40))),AND($F40&gt;0,INDEX(Kalender!CP$81:CP$110,MAX(1,$F40))&gt;INDEX(Kalender!$B$81:$B$110,MAX(1,$F40)))),2,0))</f>
        <v>0</v>
      </c>
      <c r="CQ40" s="5" t="n">
        <f aca="false">IF(Kalender!CQ40&lt;&gt;1,0,IF(AND($B40&gt;0,INDEX(Kalender!CQ$68:CQ$77,MAX(1,$B40))&gt;INDEX(Kalender!$B$68:$B$77,MAX(1,$B40))),1,0)+IF(OR(AND($C40&gt;0,INDEX(Kalender!CQ$81:CQ$110,MAX(1,$C40))&gt;INDEX(Kalender!$B$81:$B$110,MAX(1,$C40))),AND($D40&gt;0,INDEX(Kalender!CQ$81:CQ$110,MAX(1,$D40))&gt;INDEX(Kalender!$B$81:$B$110,MAX(1,$D40))),AND($E40&gt;0,INDEX(Kalender!CQ$81:CQ$110,MAX(1,$E40))&gt;INDEX(Kalender!$B$81:$B$110,MAX(1,$E40))),AND($F40&gt;0,INDEX(Kalender!CQ$81:CQ$110,MAX(1,$F40))&gt;INDEX(Kalender!$B$81:$B$110,MAX(1,$F40)))),2,0))</f>
        <v>0</v>
      </c>
      <c r="CR40" s="5" t="n">
        <f aca="false">IF(Kalender!CR40&lt;&gt;1,0,IF(AND($B40&gt;0,INDEX(Kalender!CR$68:CR$77,MAX(1,$B40))&gt;INDEX(Kalender!$B$68:$B$77,MAX(1,$B40))),1,0)+IF(OR(AND($C40&gt;0,INDEX(Kalender!CR$81:CR$110,MAX(1,$C40))&gt;INDEX(Kalender!$B$81:$B$110,MAX(1,$C40))),AND($D40&gt;0,INDEX(Kalender!CR$81:CR$110,MAX(1,$D40))&gt;INDEX(Kalender!$B$81:$B$110,MAX(1,$D40))),AND($E40&gt;0,INDEX(Kalender!CR$81:CR$110,MAX(1,$E40))&gt;INDEX(Kalender!$B$81:$B$110,MAX(1,$E40))),AND($F40&gt;0,INDEX(Kalender!CR$81:CR$110,MAX(1,$F40))&gt;INDEX(Kalender!$B$81:$B$110,MAX(1,$F40)))),2,0))</f>
        <v>0</v>
      </c>
      <c r="CS40" s="5" t="n">
        <f aca="false">IF(Kalender!CS40&lt;&gt;1,0,IF(AND($B40&gt;0,INDEX(Kalender!CS$68:CS$77,MAX(1,$B40))&gt;INDEX(Kalender!$B$68:$B$77,MAX(1,$B40))),1,0)+IF(OR(AND($C40&gt;0,INDEX(Kalender!CS$81:CS$110,MAX(1,$C40))&gt;INDEX(Kalender!$B$81:$B$110,MAX(1,$C40))),AND($D40&gt;0,INDEX(Kalender!CS$81:CS$110,MAX(1,$D40))&gt;INDEX(Kalender!$B$81:$B$110,MAX(1,$D40))),AND($E40&gt;0,INDEX(Kalender!CS$81:CS$110,MAX(1,$E40))&gt;INDEX(Kalender!$B$81:$B$110,MAX(1,$E40))),AND($F40&gt;0,INDEX(Kalender!CS$81:CS$110,MAX(1,$F40))&gt;INDEX(Kalender!$B$81:$B$110,MAX(1,$F40)))),2,0))</f>
        <v>0</v>
      </c>
      <c r="CT40" s="5" t="n">
        <f aca="false">IF(Kalender!CT40&lt;&gt;1,0,IF(AND($B40&gt;0,INDEX(Kalender!CT$68:CT$77,MAX(1,$B40))&gt;INDEX(Kalender!$B$68:$B$77,MAX(1,$B40))),1,0)+IF(OR(AND($C40&gt;0,INDEX(Kalender!CT$81:CT$110,MAX(1,$C40))&gt;INDEX(Kalender!$B$81:$B$110,MAX(1,$C40))),AND($D40&gt;0,INDEX(Kalender!CT$81:CT$110,MAX(1,$D40))&gt;INDEX(Kalender!$B$81:$B$110,MAX(1,$D40))),AND($E40&gt;0,INDEX(Kalender!CT$81:CT$110,MAX(1,$E40))&gt;INDEX(Kalender!$B$81:$B$110,MAX(1,$E40))),AND($F40&gt;0,INDEX(Kalender!CT$81:CT$110,MAX(1,$F40))&gt;INDEX(Kalender!$B$81:$B$110,MAX(1,$F40)))),2,0))</f>
        <v>0</v>
      </c>
      <c r="CU40" s="5" t="n">
        <f aca="false">IF(Kalender!CU40&lt;&gt;1,0,IF(AND($B40&gt;0,INDEX(Kalender!CU$68:CU$77,MAX(1,$B40))&gt;INDEX(Kalender!$B$68:$B$77,MAX(1,$B40))),1,0)+IF(OR(AND($C40&gt;0,INDEX(Kalender!CU$81:CU$110,MAX(1,$C40))&gt;INDEX(Kalender!$B$81:$B$110,MAX(1,$C40))),AND($D40&gt;0,INDEX(Kalender!CU$81:CU$110,MAX(1,$D40))&gt;INDEX(Kalender!$B$81:$B$110,MAX(1,$D40))),AND($E40&gt;0,INDEX(Kalender!CU$81:CU$110,MAX(1,$E40))&gt;INDEX(Kalender!$B$81:$B$110,MAX(1,$E40))),AND($F40&gt;0,INDEX(Kalender!CU$81:CU$110,MAX(1,$F40))&gt;INDEX(Kalender!$B$81:$B$110,MAX(1,$F40)))),2,0))</f>
        <v>0</v>
      </c>
      <c r="CV40" s="5" t="n">
        <f aca="false">IF(Kalender!CV40&lt;&gt;1,0,IF(AND($B40&gt;0,INDEX(Kalender!CV$68:CV$77,MAX(1,$B40))&gt;INDEX(Kalender!$B$68:$B$77,MAX(1,$B40))),1,0)+IF(OR(AND($C40&gt;0,INDEX(Kalender!CV$81:CV$110,MAX(1,$C40))&gt;INDEX(Kalender!$B$81:$B$110,MAX(1,$C40))),AND($D40&gt;0,INDEX(Kalender!CV$81:CV$110,MAX(1,$D40))&gt;INDEX(Kalender!$B$81:$B$110,MAX(1,$D40))),AND($E40&gt;0,INDEX(Kalender!CV$81:CV$110,MAX(1,$E40))&gt;INDEX(Kalender!$B$81:$B$110,MAX(1,$E40))),AND($F40&gt;0,INDEX(Kalender!CV$81:CV$110,MAX(1,$F40))&gt;INDEX(Kalender!$B$81:$B$110,MAX(1,$F40)))),2,0))</f>
        <v>0</v>
      </c>
      <c r="CW40" s="5" t="n">
        <f aca="false">IF(Kalender!CW40&lt;&gt;1,0,IF(AND($B40&gt;0,INDEX(Kalender!CW$68:CW$77,MAX(1,$B40))&gt;INDEX(Kalender!$B$68:$B$77,MAX(1,$B40))),1,0)+IF(OR(AND($C40&gt;0,INDEX(Kalender!CW$81:CW$110,MAX(1,$C40))&gt;INDEX(Kalender!$B$81:$B$110,MAX(1,$C40))),AND($D40&gt;0,INDEX(Kalender!CW$81:CW$110,MAX(1,$D40))&gt;INDEX(Kalender!$B$81:$B$110,MAX(1,$D40))),AND($E40&gt;0,INDEX(Kalender!CW$81:CW$110,MAX(1,$E40))&gt;INDEX(Kalender!$B$81:$B$110,MAX(1,$E40))),AND($F40&gt;0,INDEX(Kalender!CW$81:CW$110,MAX(1,$F40))&gt;INDEX(Kalender!$B$81:$B$110,MAX(1,$F40)))),2,0))</f>
        <v>0</v>
      </c>
      <c r="CX40" s="5" t="n">
        <f aca="false">IF(Kalender!CX40&lt;&gt;1,0,IF(AND($B40&gt;0,INDEX(Kalender!CX$68:CX$77,MAX(1,$B40))&gt;INDEX(Kalender!$B$68:$B$77,MAX(1,$B40))),1,0)+IF(OR(AND($C40&gt;0,INDEX(Kalender!CX$81:CX$110,MAX(1,$C40))&gt;INDEX(Kalender!$B$81:$B$110,MAX(1,$C40))),AND($D40&gt;0,INDEX(Kalender!CX$81:CX$110,MAX(1,$D40))&gt;INDEX(Kalender!$B$81:$B$110,MAX(1,$D40))),AND($E40&gt;0,INDEX(Kalender!CX$81:CX$110,MAX(1,$E40))&gt;INDEX(Kalender!$B$81:$B$110,MAX(1,$E40))),AND($F40&gt;0,INDEX(Kalender!CX$81:CX$110,MAX(1,$F40))&gt;INDEX(Kalender!$B$81:$B$110,MAX(1,$F40)))),2,0))</f>
        <v>0</v>
      </c>
      <c r="CY40" s="5" t="n">
        <f aca="false">IF(Kalender!CY40&lt;&gt;1,0,IF(AND($B40&gt;0,INDEX(Kalender!CY$68:CY$77,MAX(1,$B40))&gt;INDEX(Kalender!$B$68:$B$77,MAX(1,$B40))),1,0)+IF(OR(AND($C40&gt;0,INDEX(Kalender!CY$81:CY$110,MAX(1,$C40))&gt;INDEX(Kalender!$B$81:$B$110,MAX(1,$C40))),AND($D40&gt;0,INDEX(Kalender!CY$81:CY$110,MAX(1,$D40))&gt;INDEX(Kalender!$B$81:$B$110,MAX(1,$D40))),AND($E40&gt;0,INDEX(Kalender!CY$81:CY$110,MAX(1,$E40))&gt;INDEX(Kalender!$B$81:$B$110,MAX(1,$E40))),AND($F40&gt;0,INDEX(Kalender!CY$81:CY$110,MAX(1,$F40))&gt;INDEX(Kalender!$B$81:$B$110,MAX(1,$F40)))),2,0))</f>
        <v>0</v>
      </c>
      <c r="CZ40" s="5" t="n">
        <f aca="false">IF(Kalender!CZ40&lt;&gt;1,0,IF(AND($B40&gt;0,INDEX(Kalender!CZ$68:CZ$77,MAX(1,$B40))&gt;INDEX(Kalender!$B$68:$B$77,MAX(1,$B40))),1,0)+IF(OR(AND($C40&gt;0,INDEX(Kalender!CZ$81:CZ$110,MAX(1,$C40))&gt;INDEX(Kalender!$B$81:$B$110,MAX(1,$C40))),AND($D40&gt;0,INDEX(Kalender!CZ$81:CZ$110,MAX(1,$D40))&gt;INDEX(Kalender!$B$81:$B$110,MAX(1,$D40))),AND($E40&gt;0,INDEX(Kalender!CZ$81:CZ$110,MAX(1,$E40))&gt;INDEX(Kalender!$B$81:$B$110,MAX(1,$E40))),AND($F40&gt;0,INDEX(Kalender!CZ$81:CZ$110,MAX(1,$F40))&gt;INDEX(Kalender!$B$81:$B$110,MAX(1,$F40)))),2,0))</f>
        <v>0</v>
      </c>
      <c r="DA40" s="5" t="n">
        <f aca="false">IF(Kalender!DA40&lt;&gt;1,0,IF(AND($B40&gt;0,INDEX(Kalender!DA$68:DA$77,MAX(1,$B40))&gt;INDEX(Kalender!$B$68:$B$77,MAX(1,$B40))),1,0)+IF(OR(AND($C40&gt;0,INDEX(Kalender!DA$81:DA$110,MAX(1,$C40))&gt;INDEX(Kalender!$B$81:$B$110,MAX(1,$C40))),AND($D40&gt;0,INDEX(Kalender!DA$81:DA$110,MAX(1,$D40))&gt;INDEX(Kalender!$B$81:$B$110,MAX(1,$D40))),AND($E40&gt;0,INDEX(Kalender!DA$81:DA$110,MAX(1,$E40))&gt;INDEX(Kalender!$B$81:$B$110,MAX(1,$E40))),AND($F40&gt;0,INDEX(Kalender!DA$81:DA$110,MAX(1,$F40))&gt;INDEX(Kalender!$B$81:$B$110,MAX(1,$F40)))),2,0))</f>
        <v>0</v>
      </c>
      <c r="DB40" s="5" t="n">
        <f aca="false">IF(Kalender!DB40&lt;&gt;1,0,IF(AND($B40&gt;0,INDEX(Kalender!DB$68:DB$77,MAX(1,$B40))&gt;INDEX(Kalender!$B$68:$B$77,MAX(1,$B40))),1,0)+IF(OR(AND($C40&gt;0,INDEX(Kalender!DB$81:DB$110,MAX(1,$C40))&gt;INDEX(Kalender!$B$81:$B$110,MAX(1,$C40))),AND($D40&gt;0,INDEX(Kalender!DB$81:DB$110,MAX(1,$D40))&gt;INDEX(Kalender!$B$81:$B$110,MAX(1,$D40))),AND($E40&gt;0,INDEX(Kalender!DB$81:DB$110,MAX(1,$E40))&gt;INDEX(Kalender!$B$81:$B$110,MAX(1,$E40))),AND($F40&gt;0,INDEX(Kalender!DB$81:DB$110,MAX(1,$F40))&gt;INDEX(Kalender!$B$81:$B$110,MAX(1,$F40)))),2,0))</f>
        <v>0</v>
      </c>
      <c r="DC40" s="5" t="n">
        <f aca="false">IF(Kalender!DC40&lt;&gt;1,0,IF(AND($B40&gt;0,INDEX(Kalender!DC$68:DC$77,MAX(1,$B40))&gt;INDEX(Kalender!$B$68:$B$77,MAX(1,$B40))),1,0)+IF(OR(AND($C40&gt;0,INDEX(Kalender!DC$81:DC$110,MAX(1,$C40))&gt;INDEX(Kalender!$B$81:$B$110,MAX(1,$C40))),AND($D40&gt;0,INDEX(Kalender!DC$81:DC$110,MAX(1,$D40))&gt;INDEX(Kalender!$B$81:$B$110,MAX(1,$D40))),AND($E40&gt;0,INDEX(Kalender!DC$81:DC$110,MAX(1,$E40))&gt;INDEX(Kalender!$B$81:$B$110,MAX(1,$E40))),AND($F40&gt;0,INDEX(Kalender!DC$81:DC$110,MAX(1,$F40))&gt;INDEX(Kalender!$B$81:$B$110,MAX(1,$F40)))),2,0))</f>
        <v>0</v>
      </c>
      <c r="DD40" s="5" t="n">
        <f aca="false">IF(Kalender!DD40&lt;&gt;1,0,IF(AND($B40&gt;0,INDEX(Kalender!DD$68:DD$77,MAX(1,$B40))&gt;INDEX(Kalender!$B$68:$B$77,MAX(1,$B40))),1,0)+IF(OR(AND($C40&gt;0,INDEX(Kalender!DD$81:DD$110,MAX(1,$C40))&gt;INDEX(Kalender!$B$81:$B$110,MAX(1,$C40))),AND($D40&gt;0,INDEX(Kalender!DD$81:DD$110,MAX(1,$D40))&gt;INDEX(Kalender!$B$81:$B$110,MAX(1,$D40))),AND($E40&gt;0,INDEX(Kalender!DD$81:DD$110,MAX(1,$E40))&gt;INDEX(Kalender!$B$81:$B$110,MAX(1,$E40))),AND($F40&gt;0,INDEX(Kalender!DD$81:DD$110,MAX(1,$F40))&gt;INDEX(Kalender!$B$81:$B$110,MAX(1,$F40)))),2,0))</f>
        <v>0</v>
      </c>
      <c r="DE40" s="5" t="n">
        <f aca="false">IF(Kalender!DE40&lt;&gt;1,0,IF(AND($B40&gt;0,INDEX(Kalender!DE$68:DE$77,MAX(1,$B40))&gt;INDEX(Kalender!$B$68:$B$77,MAX(1,$B40))),1,0)+IF(OR(AND($C40&gt;0,INDEX(Kalender!DE$81:DE$110,MAX(1,$C40))&gt;INDEX(Kalender!$B$81:$B$110,MAX(1,$C40))),AND($D40&gt;0,INDEX(Kalender!DE$81:DE$110,MAX(1,$D40))&gt;INDEX(Kalender!$B$81:$B$110,MAX(1,$D40))),AND($E40&gt;0,INDEX(Kalender!DE$81:DE$110,MAX(1,$E40))&gt;INDEX(Kalender!$B$81:$B$110,MAX(1,$E40))),AND($F40&gt;0,INDEX(Kalender!DE$81:DE$110,MAX(1,$F40))&gt;INDEX(Kalender!$B$81:$B$110,MAX(1,$F40)))),2,0))</f>
        <v>0</v>
      </c>
      <c r="DF40" s="5" t="n">
        <f aca="false">IF(Kalender!DF40&lt;&gt;1,0,IF(AND($B40&gt;0,INDEX(Kalender!DF$68:DF$77,MAX(1,$B40))&gt;INDEX(Kalender!$B$68:$B$77,MAX(1,$B40))),1,0)+IF(OR(AND($C40&gt;0,INDEX(Kalender!DF$81:DF$110,MAX(1,$C40))&gt;INDEX(Kalender!$B$81:$B$110,MAX(1,$C40))),AND($D40&gt;0,INDEX(Kalender!DF$81:DF$110,MAX(1,$D40))&gt;INDEX(Kalender!$B$81:$B$110,MAX(1,$D40))),AND($E40&gt;0,INDEX(Kalender!DF$81:DF$110,MAX(1,$E40))&gt;INDEX(Kalender!$B$81:$B$110,MAX(1,$E40))),AND($F40&gt;0,INDEX(Kalender!DF$81:DF$110,MAX(1,$F40))&gt;INDEX(Kalender!$B$81:$B$110,MAX(1,$F40)))),2,0))</f>
        <v>0</v>
      </c>
      <c r="DG40" s="5" t="n">
        <f aca="false">IF(Kalender!DG40&lt;&gt;1,0,IF(AND($B40&gt;0,INDEX(Kalender!DG$68:DG$77,MAX(1,$B40))&gt;INDEX(Kalender!$B$68:$B$77,MAX(1,$B40))),1,0)+IF(OR(AND($C40&gt;0,INDEX(Kalender!DG$81:DG$110,MAX(1,$C40))&gt;INDEX(Kalender!$B$81:$B$110,MAX(1,$C40))),AND($D40&gt;0,INDEX(Kalender!DG$81:DG$110,MAX(1,$D40))&gt;INDEX(Kalender!$B$81:$B$110,MAX(1,$D40))),AND($E40&gt;0,INDEX(Kalender!DG$81:DG$110,MAX(1,$E40))&gt;INDEX(Kalender!$B$81:$B$110,MAX(1,$E40))),AND($F40&gt;0,INDEX(Kalender!DG$81:DG$110,MAX(1,$F40))&gt;INDEX(Kalender!$B$81:$B$110,MAX(1,$F40)))),2,0))</f>
        <v>0</v>
      </c>
      <c r="DH40" s="5" t="n">
        <f aca="false">IF(Kalender!DH40&lt;&gt;1,0,IF(AND($B40&gt;0,INDEX(Kalender!DH$68:DH$77,MAX(1,$B40))&gt;INDEX(Kalender!$B$68:$B$77,MAX(1,$B40))),1,0)+IF(OR(AND($C40&gt;0,INDEX(Kalender!DH$81:DH$110,MAX(1,$C40))&gt;INDEX(Kalender!$B$81:$B$110,MAX(1,$C40))),AND($D40&gt;0,INDEX(Kalender!DH$81:DH$110,MAX(1,$D40))&gt;INDEX(Kalender!$B$81:$B$110,MAX(1,$D40))),AND($E40&gt;0,INDEX(Kalender!DH$81:DH$110,MAX(1,$E40))&gt;INDEX(Kalender!$B$81:$B$110,MAX(1,$E40))),AND($F40&gt;0,INDEX(Kalender!DH$81:DH$110,MAX(1,$F40))&gt;INDEX(Kalender!$B$81:$B$110,MAX(1,$F40)))),2,0))</f>
        <v>0</v>
      </c>
      <c r="DI40" s="5" t="n">
        <f aca="false">IF(Kalender!DI40&lt;&gt;1,0,IF(AND($B40&gt;0,INDEX(Kalender!DI$68:DI$77,MAX(1,$B40))&gt;INDEX(Kalender!$B$68:$B$77,MAX(1,$B40))),1,0)+IF(OR(AND($C40&gt;0,INDEX(Kalender!DI$81:DI$110,MAX(1,$C40))&gt;INDEX(Kalender!$B$81:$B$110,MAX(1,$C40))),AND($D40&gt;0,INDEX(Kalender!DI$81:DI$110,MAX(1,$D40))&gt;INDEX(Kalender!$B$81:$B$110,MAX(1,$D40))),AND($E40&gt;0,INDEX(Kalender!DI$81:DI$110,MAX(1,$E40))&gt;INDEX(Kalender!$B$81:$B$110,MAX(1,$E40))),AND($F40&gt;0,INDEX(Kalender!DI$81:DI$110,MAX(1,$F40))&gt;INDEX(Kalender!$B$81:$B$110,MAX(1,$F40)))),2,0))</f>
        <v>0</v>
      </c>
      <c r="DJ40" s="5" t="n">
        <f aca="false">IF(Kalender!DJ40&lt;&gt;1,0,IF(AND($B40&gt;0,INDEX(Kalender!DJ$68:DJ$77,MAX(1,$B40))&gt;INDEX(Kalender!$B$68:$B$77,MAX(1,$B40))),1,0)+IF(OR(AND($C40&gt;0,INDEX(Kalender!DJ$81:DJ$110,MAX(1,$C40))&gt;INDEX(Kalender!$B$81:$B$110,MAX(1,$C40))),AND($D40&gt;0,INDEX(Kalender!DJ$81:DJ$110,MAX(1,$D40))&gt;INDEX(Kalender!$B$81:$B$110,MAX(1,$D40))),AND($E40&gt;0,INDEX(Kalender!DJ$81:DJ$110,MAX(1,$E40))&gt;INDEX(Kalender!$B$81:$B$110,MAX(1,$E40))),AND($F40&gt;0,INDEX(Kalender!DJ$81:DJ$110,MAX(1,$F40))&gt;INDEX(Kalender!$B$81:$B$110,MAX(1,$F40)))),2,0))</f>
        <v>0</v>
      </c>
      <c r="DK40" s="5" t="n">
        <f aca="false">IF(Kalender!DK40&lt;&gt;1,0,IF(AND($B40&gt;0,INDEX(Kalender!DK$68:DK$77,MAX(1,$B40))&gt;INDEX(Kalender!$B$68:$B$77,MAX(1,$B40))),1,0)+IF(OR(AND($C40&gt;0,INDEX(Kalender!DK$81:DK$110,MAX(1,$C40))&gt;INDEX(Kalender!$B$81:$B$110,MAX(1,$C40))),AND($D40&gt;0,INDEX(Kalender!DK$81:DK$110,MAX(1,$D40))&gt;INDEX(Kalender!$B$81:$B$110,MAX(1,$D40))),AND($E40&gt;0,INDEX(Kalender!DK$81:DK$110,MAX(1,$E40))&gt;INDEX(Kalender!$B$81:$B$110,MAX(1,$E40))),AND($F40&gt;0,INDEX(Kalender!DK$81:DK$110,MAX(1,$F40))&gt;INDEX(Kalender!$B$81:$B$110,MAX(1,$F40)))),2,0))</f>
        <v>0</v>
      </c>
      <c r="DL40" s="5" t="n">
        <f aca="false">IF(Kalender!DL40&lt;&gt;1,0,IF(AND($B40&gt;0,INDEX(Kalender!DL$68:DL$77,MAX(1,$B40))&gt;INDEX(Kalender!$B$68:$B$77,MAX(1,$B40))),1,0)+IF(OR(AND($C40&gt;0,INDEX(Kalender!DL$81:DL$110,MAX(1,$C40))&gt;INDEX(Kalender!$B$81:$B$110,MAX(1,$C40))),AND($D40&gt;0,INDEX(Kalender!DL$81:DL$110,MAX(1,$D40))&gt;INDEX(Kalender!$B$81:$B$110,MAX(1,$D40))),AND($E40&gt;0,INDEX(Kalender!DL$81:DL$110,MAX(1,$E40))&gt;INDEX(Kalender!$B$81:$B$110,MAX(1,$E40))),AND($F40&gt;0,INDEX(Kalender!DL$81:DL$110,MAX(1,$F40))&gt;INDEX(Kalender!$B$81:$B$110,MAX(1,$F40)))),2,0))</f>
        <v>0</v>
      </c>
      <c r="DM40" s="5" t="n">
        <f aca="false">IF(Kalender!DM40&lt;&gt;1,0,IF(AND($B40&gt;0,INDEX(Kalender!DM$68:DM$77,MAX(1,$B40))&gt;INDEX(Kalender!$B$68:$B$77,MAX(1,$B40))),1,0)+IF(OR(AND($C40&gt;0,INDEX(Kalender!DM$81:DM$110,MAX(1,$C40))&gt;INDEX(Kalender!$B$81:$B$110,MAX(1,$C40))),AND($D40&gt;0,INDEX(Kalender!DM$81:DM$110,MAX(1,$D40))&gt;INDEX(Kalender!$B$81:$B$110,MAX(1,$D40))),AND($E40&gt;0,INDEX(Kalender!DM$81:DM$110,MAX(1,$E40))&gt;INDEX(Kalender!$B$81:$B$110,MAX(1,$E40))),AND($F40&gt;0,INDEX(Kalender!DM$81:DM$110,MAX(1,$F40))&gt;INDEX(Kalender!$B$81:$B$110,MAX(1,$F40)))),2,0))</f>
        <v>0</v>
      </c>
      <c r="DN40" s="5" t="n">
        <f aca="false">IF(Kalender!DN40&lt;&gt;1,0,IF(AND($B40&gt;0,INDEX(Kalender!DN$68:DN$77,MAX(1,$B40))&gt;INDEX(Kalender!$B$68:$B$77,MAX(1,$B40))),1,0)+IF(OR(AND($C40&gt;0,INDEX(Kalender!DN$81:DN$110,MAX(1,$C40))&gt;INDEX(Kalender!$B$81:$B$110,MAX(1,$C40))),AND($D40&gt;0,INDEX(Kalender!DN$81:DN$110,MAX(1,$D40))&gt;INDEX(Kalender!$B$81:$B$110,MAX(1,$D40))),AND($E40&gt;0,INDEX(Kalender!DN$81:DN$110,MAX(1,$E40))&gt;INDEX(Kalender!$B$81:$B$110,MAX(1,$E40))),AND($F40&gt;0,INDEX(Kalender!DN$81:DN$110,MAX(1,$F40))&gt;INDEX(Kalender!$B$81:$B$110,MAX(1,$F40)))),2,0))</f>
        <v>0</v>
      </c>
      <c r="DO40" s="5" t="n">
        <f aca="false">IF(Kalender!DO40&lt;&gt;1,0,IF(AND($B40&gt;0,INDEX(Kalender!DO$68:DO$77,MAX(1,$B40))&gt;INDEX(Kalender!$B$68:$B$77,MAX(1,$B40))),1,0)+IF(OR(AND($C40&gt;0,INDEX(Kalender!DO$81:DO$110,MAX(1,$C40))&gt;INDEX(Kalender!$B$81:$B$110,MAX(1,$C40))),AND($D40&gt;0,INDEX(Kalender!DO$81:DO$110,MAX(1,$D40))&gt;INDEX(Kalender!$B$81:$B$110,MAX(1,$D40))),AND($E40&gt;0,INDEX(Kalender!DO$81:DO$110,MAX(1,$E40))&gt;INDEX(Kalender!$B$81:$B$110,MAX(1,$E40))),AND($F40&gt;0,INDEX(Kalender!DO$81:DO$110,MAX(1,$F40))&gt;INDEX(Kalender!$B$81:$B$110,MAX(1,$F40)))),2,0))</f>
        <v>0</v>
      </c>
      <c r="DP40" s="5" t="n">
        <f aca="false">IF(Kalender!DP40&lt;&gt;1,0,IF(AND($B40&gt;0,INDEX(Kalender!DP$68:DP$77,MAX(1,$B40))&gt;INDEX(Kalender!$B$68:$B$77,MAX(1,$B40))),1,0)+IF(OR(AND($C40&gt;0,INDEX(Kalender!DP$81:DP$110,MAX(1,$C40))&gt;INDEX(Kalender!$B$81:$B$110,MAX(1,$C40))),AND($D40&gt;0,INDEX(Kalender!DP$81:DP$110,MAX(1,$D40))&gt;INDEX(Kalender!$B$81:$B$110,MAX(1,$D40))),AND($E40&gt;0,INDEX(Kalender!DP$81:DP$110,MAX(1,$E40))&gt;INDEX(Kalender!$B$81:$B$110,MAX(1,$E40))),AND($F40&gt;0,INDEX(Kalender!DP$81:DP$110,MAX(1,$F40))&gt;INDEX(Kalender!$B$81:$B$110,MAX(1,$F40)))),2,0))</f>
        <v>0</v>
      </c>
      <c r="DQ40" s="5" t="n">
        <f aca="false">IF(Kalender!DQ40&lt;&gt;1,0,IF(AND($B40&gt;0,INDEX(Kalender!DQ$68:DQ$77,MAX(1,$B40))&gt;INDEX(Kalender!$B$68:$B$77,MAX(1,$B40))),1,0)+IF(OR(AND($C40&gt;0,INDEX(Kalender!DQ$81:DQ$110,MAX(1,$C40))&gt;INDEX(Kalender!$B$81:$B$110,MAX(1,$C40))),AND($D40&gt;0,INDEX(Kalender!DQ$81:DQ$110,MAX(1,$D40))&gt;INDEX(Kalender!$B$81:$B$110,MAX(1,$D40))),AND($E40&gt;0,INDEX(Kalender!DQ$81:DQ$110,MAX(1,$E40))&gt;INDEX(Kalender!$B$81:$B$110,MAX(1,$E40))),AND($F40&gt;0,INDEX(Kalender!DQ$81:DQ$110,MAX(1,$F40))&gt;INDEX(Kalender!$B$81:$B$110,MAX(1,$F40)))),2,0))</f>
        <v>0</v>
      </c>
      <c r="DR40" s="5" t="n">
        <f aca="false">IF(Kalender!DR40&lt;&gt;1,0,IF(AND($B40&gt;0,INDEX(Kalender!DR$68:DR$77,MAX(1,$B40))&gt;INDEX(Kalender!$B$68:$B$77,MAX(1,$B40))),1,0)+IF(OR(AND($C40&gt;0,INDEX(Kalender!DR$81:DR$110,MAX(1,$C40))&gt;INDEX(Kalender!$B$81:$B$110,MAX(1,$C40))),AND($D40&gt;0,INDEX(Kalender!DR$81:DR$110,MAX(1,$D40))&gt;INDEX(Kalender!$B$81:$B$110,MAX(1,$D40))),AND($E40&gt;0,INDEX(Kalender!DR$81:DR$110,MAX(1,$E40))&gt;INDEX(Kalender!$B$81:$B$110,MAX(1,$E40))),AND($F40&gt;0,INDEX(Kalender!DR$81:DR$110,MAX(1,$F40))&gt;INDEX(Kalender!$B$81:$B$110,MAX(1,$F40)))),2,0))</f>
        <v>0</v>
      </c>
      <c r="DS40" s="5" t="n">
        <f aca="false">IF(Kalender!DS40&lt;&gt;1,0,IF(AND($B40&gt;0,INDEX(Kalender!DS$68:DS$77,MAX(1,$B40))&gt;INDEX(Kalender!$B$68:$B$77,MAX(1,$B40))),1,0)+IF(OR(AND($C40&gt;0,INDEX(Kalender!DS$81:DS$110,MAX(1,$C40))&gt;INDEX(Kalender!$B$81:$B$110,MAX(1,$C40))),AND($D40&gt;0,INDEX(Kalender!DS$81:DS$110,MAX(1,$D40))&gt;INDEX(Kalender!$B$81:$B$110,MAX(1,$D40))),AND($E40&gt;0,INDEX(Kalender!DS$81:DS$110,MAX(1,$E40))&gt;INDEX(Kalender!$B$81:$B$110,MAX(1,$E40))),AND($F40&gt;0,INDEX(Kalender!DS$81:DS$110,MAX(1,$F40))&gt;INDEX(Kalender!$B$81:$B$110,MAX(1,$F40)))),2,0))</f>
        <v>0</v>
      </c>
      <c r="DT40" s="5" t="n">
        <f aca="false">IF(Kalender!DT40&lt;&gt;1,0,IF(AND($B40&gt;0,INDEX(Kalender!DT$68:DT$77,MAX(1,$B40))&gt;INDEX(Kalender!$B$68:$B$77,MAX(1,$B40))),1,0)+IF(OR(AND($C40&gt;0,INDEX(Kalender!DT$81:DT$110,MAX(1,$C40))&gt;INDEX(Kalender!$B$81:$B$110,MAX(1,$C40))),AND($D40&gt;0,INDEX(Kalender!DT$81:DT$110,MAX(1,$D40))&gt;INDEX(Kalender!$B$81:$B$110,MAX(1,$D40))),AND($E40&gt;0,INDEX(Kalender!DT$81:DT$110,MAX(1,$E40))&gt;INDEX(Kalender!$B$81:$B$110,MAX(1,$E40))),AND($F40&gt;0,INDEX(Kalender!DT$81:DT$110,MAX(1,$F40))&gt;INDEX(Kalender!$B$81:$B$110,MAX(1,$F40)))),2,0))</f>
        <v>0</v>
      </c>
      <c r="DU40" s="5" t="n">
        <f aca="false">IF(Kalender!DU40&lt;&gt;1,0,IF(AND($B40&gt;0,INDEX(Kalender!DU$68:DU$77,MAX(1,$B40))&gt;INDEX(Kalender!$B$68:$B$77,MAX(1,$B40))),1,0)+IF(OR(AND($C40&gt;0,INDEX(Kalender!DU$81:DU$110,MAX(1,$C40))&gt;INDEX(Kalender!$B$81:$B$110,MAX(1,$C40))),AND($D40&gt;0,INDEX(Kalender!DU$81:DU$110,MAX(1,$D40))&gt;INDEX(Kalender!$B$81:$B$110,MAX(1,$D40))),AND($E40&gt;0,INDEX(Kalender!DU$81:DU$110,MAX(1,$E40))&gt;INDEX(Kalender!$B$81:$B$110,MAX(1,$E40))),AND($F40&gt;0,INDEX(Kalender!DU$81:DU$110,MAX(1,$F40))&gt;INDEX(Kalender!$B$81:$B$110,MAX(1,$F40)))),2,0))</f>
        <v>0</v>
      </c>
      <c r="DV40" s="5" t="n">
        <f aca="false">IF(Kalender!DV40&lt;&gt;1,0,IF(AND($B40&gt;0,INDEX(Kalender!DV$68:DV$77,MAX(1,$B40))&gt;INDEX(Kalender!$B$68:$B$77,MAX(1,$B40))),1,0)+IF(OR(AND($C40&gt;0,INDEX(Kalender!DV$81:DV$110,MAX(1,$C40))&gt;INDEX(Kalender!$B$81:$B$110,MAX(1,$C40))),AND($D40&gt;0,INDEX(Kalender!DV$81:DV$110,MAX(1,$D40))&gt;INDEX(Kalender!$B$81:$B$110,MAX(1,$D40))),AND($E40&gt;0,INDEX(Kalender!DV$81:DV$110,MAX(1,$E40))&gt;INDEX(Kalender!$B$81:$B$110,MAX(1,$E40))),AND($F40&gt;0,INDEX(Kalender!DV$81:DV$110,MAX(1,$F40))&gt;INDEX(Kalender!$B$81:$B$110,MAX(1,$F40)))),2,0))</f>
        <v>0</v>
      </c>
      <c r="DW40" s="5" t="n">
        <f aca="false">IF(Kalender!DW40&lt;&gt;1,0,IF(AND($B40&gt;0,INDEX(Kalender!DW$68:DW$77,MAX(1,$B40))&gt;INDEX(Kalender!$B$68:$B$77,MAX(1,$B40))),1,0)+IF(OR(AND($C40&gt;0,INDEX(Kalender!DW$81:DW$110,MAX(1,$C40))&gt;INDEX(Kalender!$B$81:$B$110,MAX(1,$C40))),AND($D40&gt;0,INDEX(Kalender!DW$81:DW$110,MAX(1,$D40))&gt;INDEX(Kalender!$B$81:$B$110,MAX(1,$D40))),AND($E40&gt;0,INDEX(Kalender!DW$81:DW$110,MAX(1,$E40))&gt;INDEX(Kalender!$B$81:$B$110,MAX(1,$E40))),AND($F40&gt;0,INDEX(Kalender!DW$81:DW$110,MAX(1,$F40))&gt;INDEX(Kalender!$B$81:$B$110,MAX(1,$F40)))),2,0))</f>
        <v>0</v>
      </c>
      <c r="DX40" s="5" t="n">
        <f aca="false">IF(Kalender!DX40&lt;&gt;1,0,IF(AND($B40&gt;0,INDEX(Kalender!DX$68:DX$77,MAX(1,$B40))&gt;INDEX(Kalender!$B$68:$B$77,MAX(1,$B40))),1,0)+IF(OR(AND($C40&gt;0,INDEX(Kalender!DX$81:DX$110,MAX(1,$C40))&gt;INDEX(Kalender!$B$81:$B$110,MAX(1,$C40))),AND($D40&gt;0,INDEX(Kalender!DX$81:DX$110,MAX(1,$D40))&gt;INDEX(Kalender!$B$81:$B$110,MAX(1,$D40))),AND($E40&gt;0,INDEX(Kalender!DX$81:DX$110,MAX(1,$E40))&gt;INDEX(Kalender!$B$81:$B$110,MAX(1,$E40))),AND($F40&gt;0,INDEX(Kalender!DX$81:DX$110,MAX(1,$F40))&gt;INDEX(Kalender!$B$81:$B$110,MAX(1,$F40)))),2,0))</f>
        <v>0</v>
      </c>
      <c r="DY40" s="5" t="n">
        <f aca="false">IF(Kalender!DY40&lt;&gt;1,0,IF(AND($B40&gt;0,INDEX(Kalender!DY$68:DY$77,MAX(1,$B40))&gt;INDEX(Kalender!$B$68:$B$77,MAX(1,$B40))),1,0)+IF(OR(AND($C40&gt;0,INDEX(Kalender!DY$81:DY$110,MAX(1,$C40))&gt;INDEX(Kalender!$B$81:$B$110,MAX(1,$C40))),AND($D40&gt;0,INDEX(Kalender!DY$81:DY$110,MAX(1,$D40))&gt;INDEX(Kalender!$B$81:$B$110,MAX(1,$D40))),AND($E40&gt;0,INDEX(Kalender!DY$81:DY$110,MAX(1,$E40))&gt;INDEX(Kalender!$B$81:$B$110,MAX(1,$E40))),AND($F40&gt;0,INDEX(Kalender!DY$81:DY$110,MAX(1,$F40))&gt;INDEX(Kalender!$B$81:$B$110,MAX(1,$F40)))),2,0))</f>
        <v>0</v>
      </c>
      <c r="DZ40" s="5" t="n">
        <f aca="false">IF(Kalender!DZ40&lt;&gt;1,0,IF(AND($B40&gt;0,INDEX(Kalender!DZ$68:DZ$77,MAX(1,$B40))&gt;INDEX(Kalender!$B$68:$B$77,MAX(1,$B40))),1,0)+IF(OR(AND($C40&gt;0,INDEX(Kalender!DZ$81:DZ$110,MAX(1,$C40))&gt;INDEX(Kalender!$B$81:$B$110,MAX(1,$C40))),AND($D40&gt;0,INDEX(Kalender!DZ$81:DZ$110,MAX(1,$D40))&gt;INDEX(Kalender!$B$81:$B$110,MAX(1,$D40))),AND($E40&gt;0,INDEX(Kalender!DZ$81:DZ$110,MAX(1,$E40))&gt;INDEX(Kalender!$B$81:$B$110,MAX(1,$E40))),AND($F40&gt;0,INDEX(Kalender!DZ$81:DZ$110,MAX(1,$F40))&gt;INDEX(Kalender!$B$81:$B$110,MAX(1,$F40)))),2,0))</f>
        <v>0</v>
      </c>
      <c r="EA40" s="5" t="n">
        <f aca="false">IF(Kalender!EA40&lt;&gt;1,0,IF(AND($B40&gt;0,INDEX(Kalender!EA$68:EA$77,MAX(1,$B40))&gt;INDEX(Kalender!$B$68:$B$77,MAX(1,$B40))),1,0)+IF(OR(AND($C40&gt;0,INDEX(Kalender!EA$81:EA$110,MAX(1,$C40))&gt;INDEX(Kalender!$B$81:$B$110,MAX(1,$C40))),AND($D40&gt;0,INDEX(Kalender!EA$81:EA$110,MAX(1,$D40))&gt;INDEX(Kalender!$B$81:$B$110,MAX(1,$D40))),AND($E40&gt;0,INDEX(Kalender!EA$81:EA$110,MAX(1,$E40))&gt;INDEX(Kalender!$B$81:$B$110,MAX(1,$E40))),AND($F40&gt;0,INDEX(Kalender!EA$81:EA$110,MAX(1,$F40))&gt;INDEX(Kalender!$B$81:$B$110,MAX(1,$F40)))),2,0))</f>
        <v>0</v>
      </c>
      <c r="EB40" s="5" t="n">
        <f aca="false">IF(Kalender!EB40&lt;&gt;1,0,IF(AND($B40&gt;0,INDEX(Kalender!EB$68:EB$77,MAX(1,$B40))&gt;INDEX(Kalender!$B$68:$B$77,MAX(1,$B40))),1,0)+IF(OR(AND($C40&gt;0,INDEX(Kalender!EB$81:EB$110,MAX(1,$C40))&gt;INDEX(Kalender!$B$81:$B$110,MAX(1,$C40))),AND($D40&gt;0,INDEX(Kalender!EB$81:EB$110,MAX(1,$D40))&gt;INDEX(Kalender!$B$81:$B$110,MAX(1,$D40))),AND($E40&gt;0,INDEX(Kalender!EB$81:EB$110,MAX(1,$E40))&gt;INDEX(Kalender!$B$81:$B$110,MAX(1,$E40))),AND($F40&gt;0,INDEX(Kalender!EB$81:EB$110,MAX(1,$F40))&gt;INDEX(Kalender!$B$81:$B$110,MAX(1,$F40)))),2,0))</f>
        <v>0</v>
      </c>
      <c r="EC40" s="5" t="n">
        <f aca="false">IF(Kalender!EC40&lt;&gt;1,0,IF(AND($B40&gt;0,INDEX(Kalender!EC$68:EC$77,MAX(1,$B40))&gt;INDEX(Kalender!$B$68:$B$77,MAX(1,$B40))),1,0)+IF(OR(AND($C40&gt;0,INDEX(Kalender!EC$81:EC$110,MAX(1,$C40))&gt;INDEX(Kalender!$B$81:$B$110,MAX(1,$C40))),AND($D40&gt;0,INDEX(Kalender!EC$81:EC$110,MAX(1,$D40))&gt;INDEX(Kalender!$B$81:$B$110,MAX(1,$D40))),AND($E40&gt;0,INDEX(Kalender!EC$81:EC$110,MAX(1,$E40))&gt;INDEX(Kalender!$B$81:$B$110,MAX(1,$E40))),AND($F40&gt;0,INDEX(Kalender!EC$81:EC$110,MAX(1,$F40))&gt;INDEX(Kalender!$B$81:$B$110,MAX(1,$F40)))),2,0))</f>
        <v>0</v>
      </c>
      <c r="ED40" s="5" t="n">
        <f aca="false">IF(Kalender!ED40&lt;&gt;1,0,IF(AND($B40&gt;0,INDEX(Kalender!ED$68:ED$77,MAX(1,$B40))&gt;INDEX(Kalender!$B$68:$B$77,MAX(1,$B40))),1,0)+IF(OR(AND($C40&gt;0,INDEX(Kalender!ED$81:ED$110,MAX(1,$C40))&gt;INDEX(Kalender!$B$81:$B$110,MAX(1,$C40))),AND($D40&gt;0,INDEX(Kalender!ED$81:ED$110,MAX(1,$D40))&gt;INDEX(Kalender!$B$81:$B$110,MAX(1,$D40))),AND($E40&gt;0,INDEX(Kalender!ED$81:ED$110,MAX(1,$E40))&gt;INDEX(Kalender!$B$81:$B$110,MAX(1,$E40))),AND($F40&gt;0,INDEX(Kalender!ED$81:ED$110,MAX(1,$F40))&gt;INDEX(Kalender!$B$81:$B$110,MAX(1,$F40)))),2,0))</f>
        <v>0</v>
      </c>
      <c r="EE40" s="5" t="n">
        <f aca="false">IF(Kalender!EE40&lt;&gt;1,0,IF(AND($B40&gt;0,INDEX(Kalender!EE$68:EE$77,MAX(1,$B40))&gt;INDEX(Kalender!$B$68:$B$77,MAX(1,$B40))),1,0)+IF(OR(AND($C40&gt;0,INDEX(Kalender!EE$81:EE$110,MAX(1,$C40))&gt;INDEX(Kalender!$B$81:$B$110,MAX(1,$C40))),AND($D40&gt;0,INDEX(Kalender!EE$81:EE$110,MAX(1,$D40))&gt;INDEX(Kalender!$B$81:$B$110,MAX(1,$D40))),AND($E40&gt;0,INDEX(Kalender!EE$81:EE$110,MAX(1,$E40))&gt;INDEX(Kalender!$B$81:$B$110,MAX(1,$E40))),AND($F40&gt;0,INDEX(Kalender!EE$81:EE$110,MAX(1,$F40))&gt;INDEX(Kalender!$B$81:$B$110,MAX(1,$F40)))),2,0))</f>
        <v>0</v>
      </c>
      <c r="EF40" s="5" t="n">
        <f aca="false">IF(Kalender!EF40&lt;&gt;1,0,IF(AND($B40&gt;0,INDEX(Kalender!EF$68:EF$77,MAX(1,$B40))&gt;INDEX(Kalender!$B$68:$B$77,MAX(1,$B40))),1,0)+IF(OR(AND($C40&gt;0,INDEX(Kalender!EF$81:EF$110,MAX(1,$C40))&gt;INDEX(Kalender!$B$81:$B$110,MAX(1,$C40))),AND($D40&gt;0,INDEX(Kalender!EF$81:EF$110,MAX(1,$D40))&gt;INDEX(Kalender!$B$81:$B$110,MAX(1,$D40))),AND($E40&gt;0,INDEX(Kalender!EF$81:EF$110,MAX(1,$E40))&gt;INDEX(Kalender!$B$81:$B$110,MAX(1,$E40))),AND($F40&gt;0,INDEX(Kalender!EF$81:EF$110,MAX(1,$F40))&gt;INDEX(Kalender!$B$81:$B$110,MAX(1,$F40)))),2,0))</f>
        <v>0</v>
      </c>
      <c r="EG40" s="5" t="n">
        <f aca="false">IF(Kalender!EG40&lt;&gt;1,0,IF(AND($B40&gt;0,INDEX(Kalender!EG$68:EG$77,MAX(1,$B40))&gt;INDEX(Kalender!$B$68:$B$77,MAX(1,$B40))),1,0)+IF(OR(AND($C40&gt;0,INDEX(Kalender!EG$81:EG$110,MAX(1,$C40))&gt;INDEX(Kalender!$B$81:$B$110,MAX(1,$C40))),AND($D40&gt;0,INDEX(Kalender!EG$81:EG$110,MAX(1,$D40))&gt;INDEX(Kalender!$B$81:$B$110,MAX(1,$D40))),AND($E40&gt;0,INDEX(Kalender!EG$81:EG$110,MAX(1,$E40))&gt;INDEX(Kalender!$B$81:$B$110,MAX(1,$E40))),AND($F40&gt;0,INDEX(Kalender!EG$81:EG$110,MAX(1,$F40))&gt;INDEX(Kalender!$B$81:$B$110,MAX(1,$F40)))),2,0))</f>
        <v>0</v>
      </c>
      <c r="EH40" s="5" t="n">
        <f aca="false">IF(Kalender!EH40&lt;&gt;1,0,IF(AND($B40&gt;0,INDEX(Kalender!EH$68:EH$77,MAX(1,$B40))&gt;INDEX(Kalender!$B$68:$B$77,MAX(1,$B40))),1,0)+IF(OR(AND($C40&gt;0,INDEX(Kalender!EH$81:EH$110,MAX(1,$C40))&gt;INDEX(Kalender!$B$81:$B$110,MAX(1,$C40))),AND($D40&gt;0,INDEX(Kalender!EH$81:EH$110,MAX(1,$D40))&gt;INDEX(Kalender!$B$81:$B$110,MAX(1,$D40))),AND($E40&gt;0,INDEX(Kalender!EH$81:EH$110,MAX(1,$E40))&gt;INDEX(Kalender!$B$81:$B$110,MAX(1,$E40))),AND($F40&gt;0,INDEX(Kalender!EH$81:EH$110,MAX(1,$F40))&gt;INDEX(Kalender!$B$81:$B$110,MAX(1,$F40)))),2,0))</f>
        <v>0</v>
      </c>
      <c r="EI40" s="5" t="n">
        <f aca="false">IF(Kalender!EI40&lt;&gt;1,0,IF(AND($B40&gt;0,INDEX(Kalender!EI$68:EI$77,MAX(1,$B40))&gt;INDEX(Kalender!$B$68:$B$77,MAX(1,$B40))),1,0)+IF(OR(AND($C40&gt;0,INDEX(Kalender!EI$81:EI$110,MAX(1,$C40))&gt;INDEX(Kalender!$B$81:$B$110,MAX(1,$C40))),AND($D40&gt;0,INDEX(Kalender!EI$81:EI$110,MAX(1,$D40))&gt;INDEX(Kalender!$B$81:$B$110,MAX(1,$D40))),AND($E40&gt;0,INDEX(Kalender!EI$81:EI$110,MAX(1,$E40))&gt;INDEX(Kalender!$B$81:$B$110,MAX(1,$E40))),AND($F40&gt;0,INDEX(Kalender!EI$81:EI$110,MAX(1,$F40))&gt;INDEX(Kalender!$B$81:$B$110,MAX(1,$F40)))),2,0))</f>
        <v>0</v>
      </c>
      <c r="EJ40" s="5" t="n">
        <f aca="false">IF(Kalender!EJ40&lt;&gt;1,0,IF(AND($B40&gt;0,INDEX(Kalender!EJ$68:EJ$77,MAX(1,$B40))&gt;INDEX(Kalender!$B$68:$B$77,MAX(1,$B40))),1,0)+IF(OR(AND($C40&gt;0,INDEX(Kalender!EJ$81:EJ$110,MAX(1,$C40))&gt;INDEX(Kalender!$B$81:$B$110,MAX(1,$C40))),AND($D40&gt;0,INDEX(Kalender!EJ$81:EJ$110,MAX(1,$D40))&gt;INDEX(Kalender!$B$81:$B$110,MAX(1,$D40))),AND($E40&gt;0,INDEX(Kalender!EJ$81:EJ$110,MAX(1,$E40))&gt;INDEX(Kalender!$B$81:$B$110,MAX(1,$E40))),AND($F40&gt;0,INDEX(Kalender!EJ$81:EJ$110,MAX(1,$F40))&gt;INDEX(Kalender!$B$81:$B$110,MAX(1,$F40)))),2,0))</f>
        <v>0</v>
      </c>
      <c r="EK40" s="5" t="n">
        <f aca="false">IF(Kalender!EK40&lt;&gt;1,0,IF(AND($B40&gt;0,INDEX(Kalender!EK$68:EK$77,MAX(1,$B40))&gt;INDEX(Kalender!$B$68:$B$77,MAX(1,$B40))),1,0)+IF(OR(AND($C40&gt;0,INDEX(Kalender!EK$81:EK$110,MAX(1,$C40))&gt;INDEX(Kalender!$B$81:$B$110,MAX(1,$C40))),AND($D40&gt;0,INDEX(Kalender!EK$81:EK$110,MAX(1,$D40))&gt;INDEX(Kalender!$B$81:$B$110,MAX(1,$D40))),AND($E40&gt;0,INDEX(Kalender!EK$81:EK$110,MAX(1,$E40))&gt;INDEX(Kalender!$B$81:$B$110,MAX(1,$E40))),AND($F40&gt;0,INDEX(Kalender!EK$81:EK$110,MAX(1,$F40))&gt;INDEX(Kalender!$B$81:$B$110,MAX(1,$F40)))),2,0))</f>
        <v>0</v>
      </c>
      <c r="EL40" s="5" t="n">
        <f aca="false">IF(Kalender!EL40&lt;&gt;1,0,IF(AND($B40&gt;0,INDEX(Kalender!EL$68:EL$77,MAX(1,$B40))&gt;INDEX(Kalender!$B$68:$B$77,MAX(1,$B40))),1,0)+IF(OR(AND($C40&gt;0,INDEX(Kalender!EL$81:EL$110,MAX(1,$C40))&gt;INDEX(Kalender!$B$81:$B$110,MAX(1,$C40))),AND($D40&gt;0,INDEX(Kalender!EL$81:EL$110,MAX(1,$D40))&gt;INDEX(Kalender!$B$81:$B$110,MAX(1,$D40))),AND($E40&gt;0,INDEX(Kalender!EL$81:EL$110,MAX(1,$E40))&gt;INDEX(Kalender!$B$81:$B$110,MAX(1,$E40))),AND($F40&gt;0,INDEX(Kalender!EL$81:EL$110,MAX(1,$F40))&gt;INDEX(Kalender!$B$81:$B$110,MAX(1,$F40)))),2,0))</f>
        <v>0</v>
      </c>
      <c r="EM40" s="5" t="n">
        <f aca="false">IF(Kalender!EM40&lt;&gt;1,0,IF(AND($B40&gt;0,INDEX(Kalender!EM$68:EM$77,MAX(1,$B40))&gt;INDEX(Kalender!$B$68:$B$77,MAX(1,$B40))),1,0)+IF(OR(AND($C40&gt;0,INDEX(Kalender!EM$81:EM$110,MAX(1,$C40))&gt;INDEX(Kalender!$B$81:$B$110,MAX(1,$C40))),AND($D40&gt;0,INDEX(Kalender!EM$81:EM$110,MAX(1,$D40))&gt;INDEX(Kalender!$B$81:$B$110,MAX(1,$D40))),AND($E40&gt;0,INDEX(Kalender!EM$81:EM$110,MAX(1,$E40))&gt;INDEX(Kalender!$B$81:$B$110,MAX(1,$E40))),AND($F40&gt;0,INDEX(Kalender!EM$81:EM$110,MAX(1,$F40))&gt;INDEX(Kalender!$B$81:$B$110,MAX(1,$F40)))),2,0))</f>
        <v>0</v>
      </c>
      <c r="EN40" s="5" t="n">
        <f aca="false">IF(Kalender!EN40&lt;&gt;1,0,IF(AND($B40&gt;0,INDEX(Kalender!EN$68:EN$77,MAX(1,$B40))&gt;INDEX(Kalender!$B$68:$B$77,MAX(1,$B40))),1,0)+IF(OR(AND($C40&gt;0,INDEX(Kalender!EN$81:EN$110,MAX(1,$C40))&gt;INDEX(Kalender!$B$81:$B$110,MAX(1,$C40))),AND($D40&gt;0,INDEX(Kalender!EN$81:EN$110,MAX(1,$D40))&gt;INDEX(Kalender!$B$81:$B$110,MAX(1,$D40))),AND($E40&gt;0,INDEX(Kalender!EN$81:EN$110,MAX(1,$E40))&gt;INDEX(Kalender!$B$81:$B$110,MAX(1,$E40))),AND($F40&gt;0,INDEX(Kalender!EN$81:EN$110,MAX(1,$F40))&gt;INDEX(Kalender!$B$81:$B$110,MAX(1,$F40)))),2,0))</f>
        <v>0</v>
      </c>
      <c r="EO40" s="5" t="n">
        <f aca="false">IF(Kalender!EO40&lt;&gt;1,0,IF(AND($B40&gt;0,INDEX(Kalender!EO$68:EO$77,MAX(1,$B40))&gt;INDEX(Kalender!$B$68:$B$77,MAX(1,$B40))),1,0)+IF(OR(AND($C40&gt;0,INDEX(Kalender!EO$81:EO$110,MAX(1,$C40))&gt;INDEX(Kalender!$B$81:$B$110,MAX(1,$C40))),AND($D40&gt;0,INDEX(Kalender!EO$81:EO$110,MAX(1,$D40))&gt;INDEX(Kalender!$B$81:$B$110,MAX(1,$D40))),AND($E40&gt;0,INDEX(Kalender!EO$81:EO$110,MAX(1,$E40))&gt;INDEX(Kalender!$B$81:$B$110,MAX(1,$E40))),AND($F40&gt;0,INDEX(Kalender!EO$81:EO$110,MAX(1,$F40))&gt;INDEX(Kalender!$B$81:$B$110,MAX(1,$F40)))),2,0))</f>
        <v>0</v>
      </c>
      <c r="EP40" s="5" t="n">
        <f aca="false">IF(Kalender!EP40&lt;&gt;1,0,IF(AND($B40&gt;0,INDEX(Kalender!EP$68:EP$77,MAX(1,$B40))&gt;INDEX(Kalender!$B$68:$B$77,MAX(1,$B40))),1,0)+IF(OR(AND($C40&gt;0,INDEX(Kalender!EP$81:EP$110,MAX(1,$C40))&gt;INDEX(Kalender!$B$81:$B$110,MAX(1,$C40))),AND($D40&gt;0,INDEX(Kalender!EP$81:EP$110,MAX(1,$D40))&gt;INDEX(Kalender!$B$81:$B$110,MAX(1,$D40))),AND($E40&gt;0,INDEX(Kalender!EP$81:EP$110,MAX(1,$E40))&gt;INDEX(Kalender!$B$81:$B$110,MAX(1,$E40))),AND($F40&gt;0,INDEX(Kalender!EP$81:EP$110,MAX(1,$F40))&gt;INDEX(Kalender!$B$81:$B$110,MAX(1,$F40)))),2,0))</f>
        <v>0</v>
      </c>
      <c r="EQ40" s="5" t="n">
        <f aca="false">IF(Kalender!EQ40&lt;&gt;1,0,IF(AND($B40&gt;0,INDEX(Kalender!EQ$68:EQ$77,MAX(1,$B40))&gt;INDEX(Kalender!$B$68:$B$77,MAX(1,$B40))),1,0)+IF(OR(AND($C40&gt;0,INDEX(Kalender!EQ$81:EQ$110,MAX(1,$C40))&gt;INDEX(Kalender!$B$81:$B$110,MAX(1,$C40))),AND($D40&gt;0,INDEX(Kalender!EQ$81:EQ$110,MAX(1,$D40))&gt;INDEX(Kalender!$B$81:$B$110,MAX(1,$D40))),AND($E40&gt;0,INDEX(Kalender!EQ$81:EQ$110,MAX(1,$E40))&gt;INDEX(Kalender!$B$81:$B$110,MAX(1,$E40))),AND($F40&gt;0,INDEX(Kalender!EQ$81:EQ$110,MAX(1,$F40))&gt;INDEX(Kalender!$B$81:$B$110,MAX(1,$F40)))),2,0))</f>
        <v>0</v>
      </c>
      <c r="ER40" s="5" t="n">
        <f aca="false">IF(Kalender!ER40&lt;&gt;1,0,IF(AND($B40&gt;0,INDEX(Kalender!ER$68:ER$77,MAX(1,$B40))&gt;INDEX(Kalender!$B$68:$B$77,MAX(1,$B40))),1,0)+IF(OR(AND($C40&gt;0,INDEX(Kalender!ER$81:ER$110,MAX(1,$C40))&gt;INDEX(Kalender!$B$81:$B$110,MAX(1,$C40))),AND($D40&gt;0,INDEX(Kalender!ER$81:ER$110,MAX(1,$D40))&gt;INDEX(Kalender!$B$81:$B$110,MAX(1,$D40))),AND($E40&gt;0,INDEX(Kalender!ER$81:ER$110,MAX(1,$E40))&gt;INDEX(Kalender!$B$81:$B$110,MAX(1,$E40))),AND($F40&gt;0,INDEX(Kalender!ER$81:ER$110,MAX(1,$F40))&gt;INDEX(Kalender!$B$81:$B$110,MAX(1,$F40)))),2,0))</f>
        <v>0</v>
      </c>
      <c r="ES40" s="5" t="n">
        <f aca="false">IF(Kalender!ES40&lt;&gt;1,0,IF(AND($B40&gt;0,INDEX(Kalender!ES$68:ES$77,MAX(1,$B40))&gt;INDEX(Kalender!$B$68:$B$77,MAX(1,$B40))),1,0)+IF(OR(AND($C40&gt;0,INDEX(Kalender!ES$81:ES$110,MAX(1,$C40))&gt;INDEX(Kalender!$B$81:$B$110,MAX(1,$C40))),AND($D40&gt;0,INDEX(Kalender!ES$81:ES$110,MAX(1,$D40))&gt;INDEX(Kalender!$B$81:$B$110,MAX(1,$D40))),AND($E40&gt;0,INDEX(Kalender!ES$81:ES$110,MAX(1,$E40))&gt;INDEX(Kalender!$B$81:$B$110,MAX(1,$E40))),AND($F40&gt;0,INDEX(Kalender!ES$81:ES$110,MAX(1,$F40))&gt;INDEX(Kalender!$B$81:$B$110,MAX(1,$F40)))),2,0))</f>
        <v>0</v>
      </c>
      <c r="ET40" s="5" t="n">
        <f aca="false">IF(Kalender!ET40&lt;&gt;1,0,IF(AND($B40&gt;0,INDEX(Kalender!ET$68:ET$77,MAX(1,$B40))&gt;INDEX(Kalender!$B$68:$B$77,MAX(1,$B40))),1,0)+IF(OR(AND($C40&gt;0,INDEX(Kalender!ET$81:ET$110,MAX(1,$C40))&gt;INDEX(Kalender!$B$81:$B$110,MAX(1,$C40))),AND($D40&gt;0,INDEX(Kalender!ET$81:ET$110,MAX(1,$D40))&gt;INDEX(Kalender!$B$81:$B$110,MAX(1,$D40))),AND($E40&gt;0,INDEX(Kalender!ET$81:ET$110,MAX(1,$E40))&gt;INDEX(Kalender!$B$81:$B$110,MAX(1,$E40))),AND($F40&gt;0,INDEX(Kalender!ET$81:ET$110,MAX(1,$F40))&gt;INDEX(Kalender!$B$81:$B$110,MAX(1,$F40)))),2,0))</f>
        <v>0</v>
      </c>
      <c r="EU40" s="5" t="n">
        <f aca="false">IF(Kalender!EU40&lt;&gt;1,0,IF(AND($B40&gt;0,INDEX(Kalender!EU$68:EU$77,MAX(1,$B40))&gt;INDEX(Kalender!$B$68:$B$77,MAX(1,$B40))),1,0)+IF(OR(AND($C40&gt;0,INDEX(Kalender!EU$81:EU$110,MAX(1,$C40))&gt;INDEX(Kalender!$B$81:$B$110,MAX(1,$C40))),AND($D40&gt;0,INDEX(Kalender!EU$81:EU$110,MAX(1,$D40))&gt;INDEX(Kalender!$B$81:$B$110,MAX(1,$D40))),AND($E40&gt;0,INDEX(Kalender!EU$81:EU$110,MAX(1,$E40))&gt;INDEX(Kalender!$B$81:$B$110,MAX(1,$E40))),AND($F40&gt;0,INDEX(Kalender!EU$81:EU$110,MAX(1,$F40))&gt;INDEX(Kalender!$B$81:$B$110,MAX(1,$F40)))),2,0))</f>
        <v>0</v>
      </c>
      <c r="EV40" s="5" t="n">
        <f aca="false">IF(Kalender!EV40&lt;&gt;1,0,IF(AND($B40&gt;0,INDEX(Kalender!EV$68:EV$77,MAX(1,$B40))&gt;INDEX(Kalender!$B$68:$B$77,MAX(1,$B40))),1,0)+IF(OR(AND($C40&gt;0,INDEX(Kalender!EV$81:EV$110,MAX(1,$C40))&gt;INDEX(Kalender!$B$81:$B$110,MAX(1,$C40))),AND($D40&gt;0,INDEX(Kalender!EV$81:EV$110,MAX(1,$D40))&gt;INDEX(Kalender!$B$81:$B$110,MAX(1,$D40))),AND($E40&gt;0,INDEX(Kalender!EV$81:EV$110,MAX(1,$E40))&gt;INDEX(Kalender!$B$81:$B$110,MAX(1,$E40))),AND($F40&gt;0,INDEX(Kalender!EV$81:EV$110,MAX(1,$F40))&gt;INDEX(Kalender!$B$81:$B$110,MAX(1,$F40)))),2,0))</f>
        <v>0</v>
      </c>
      <c r="EW40" s="5" t="n">
        <f aca="false">IF(Kalender!EW40&lt;&gt;1,0,IF(AND($B40&gt;0,INDEX(Kalender!EW$68:EW$77,MAX(1,$B40))&gt;INDEX(Kalender!$B$68:$B$77,MAX(1,$B40))),1,0)+IF(OR(AND($C40&gt;0,INDEX(Kalender!EW$81:EW$110,MAX(1,$C40))&gt;INDEX(Kalender!$B$81:$B$110,MAX(1,$C40))),AND($D40&gt;0,INDEX(Kalender!EW$81:EW$110,MAX(1,$D40))&gt;INDEX(Kalender!$B$81:$B$110,MAX(1,$D40))),AND($E40&gt;0,INDEX(Kalender!EW$81:EW$110,MAX(1,$E40))&gt;INDEX(Kalender!$B$81:$B$110,MAX(1,$E40))),AND($F40&gt;0,INDEX(Kalender!EW$81:EW$110,MAX(1,$F40))&gt;INDEX(Kalender!$B$81:$B$110,MAX(1,$F40)))),2,0))</f>
        <v>0</v>
      </c>
      <c r="EX40" s="5" t="n">
        <f aca="false">IF(Kalender!EX40&lt;&gt;1,0,IF(AND($B40&gt;0,INDEX(Kalender!EX$68:EX$77,MAX(1,$B40))&gt;INDEX(Kalender!$B$68:$B$77,MAX(1,$B40))),1,0)+IF(OR(AND($C40&gt;0,INDEX(Kalender!EX$81:EX$110,MAX(1,$C40))&gt;INDEX(Kalender!$B$81:$B$110,MAX(1,$C40))),AND($D40&gt;0,INDEX(Kalender!EX$81:EX$110,MAX(1,$D40))&gt;INDEX(Kalender!$B$81:$B$110,MAX(1,$D40))),AND($E40&gt;0,INDEX(Kalender!EX$81:EX$110,MAX(1,$E40))&gt;INDEX(Kalender!$B$81:$B$110,MAX(1,$E40))),AND($F40&gt;0,INDEX(Kalender!EX$81:EX$110,MAX(1,$F40))&gt;INDEX(Kalender!$B$81:$B$110,MAX(1,$F40)))),2,0))</f>
        <v>0</v>
      </c>
      <c r="EY40" s="5" t="n">
        <f aca="false">IF(Kalender!EY40&lt;&gt;1,0,IF(AND($B40&gt;0,INDEX(Kalender!EY$68:EY$77,MAX(1,$B40))&gt;INDEX(Kalender!$B$68:$B$77,MAX(1,$B40))),1,0)+IF(OR(AND($C40&gt;0,INDEX(Kalender!EY$81:EY$110,MAX(1,$C40))&gt;INDEX(Kalender!$B$81:$B$110,MAX(1,$C40))),AND($D40&gt;0,INDEX(Kalender!EY$81:EY$110,MAX(1,$D40))&gt;INDEX(Kalender!$B$81:$B$110,MAX(1,$D40))),AND($E40&gt;0,INDEX(Kalender!EY$81:EY$110,MAX(1,$E40))&gt;INDEX(Kalender!$B$81:$B$110,MAX(1,$E40))),AND($F40&gt;0,INDEX(Kalender!EY$81:EY$110,MAX(1,$F40))&gt;INDEX(Kalender!$B$81:$B$110,MAX(1,$F40)))),2,0))</f>
        <v>0</v>
      </c>
      <c r="EZ40" s="5" t="n">
        <f aca="false">IF(Kalender!EZ40&lt;&gt;1,0,IF(AND($B40&gt;0,INDEX(Kalender!EZ$68:EZ$77,MAX(1,$B40))&gt;INDEX(Kalender!$B$68:$B$77,MAX(1,$B40))),1,0)+IF(OR(AND($C40&gt;0,INDEX(Kalender!EZ$81:EZ$110,MAX(1,$C40))&gt;INDEX(Kalender!$B$81:$B$110,MAX(1,$C40))),AND($D40&gt;0,INDEX(Kalender!EZ$81:EZ$110,MAX(1,$D40))&gt;INDEX(Kalender!$B$81:$B$110,MAX(1,$D40))),AND($E40&gt;0,INDEX(Kalender!EZ$81:EZ$110,MAX(1,$E40))&gt;INDEX(Kalender!$B$81:$B$110,MAX(1,$E40))),AND($F40&gt;0,INDEX(Kalender!EZ$81:EZ$110,MAX(1,$F40))&gt;INDEX(Kalender!$B$81:$B$110,MAX(1,$F40)))),2,0))</f>
        <v>0</v>
      </c>
      <c r="FA40" s="5" t="n">
        <f aca="false">IF(Kalender!FA40&lt;&gt;1,0,IF(AND($B40&gt;0,INDEX(Kalender!FA$68:FA$77,MAX(1,$B40))&gt;INDEX(Kalender!$B$68:$B$77,MAX(1,$B40))),1,0)+IF(OR(AND($C40&gt;0,INDEX(Kalender!FA$81:FA$110,MAX(1,$C40))&gt;INDEX(Kalender!$B$81:$B$110,MAX(1,$C40))),AND($D40&gt;0,INDEX(Kalender!FA$81:FA$110,MAX(1,$D40))&gt;INDEX(Kalender!$B$81:$B$110,MAX(1,$D40))),AND($E40&gt;0,INDEX(Kalender!FA$81:FA$110,MAX(1,$E40))&gt;INDEX(Kalender!$B$81:$B$110,MAX(1,$E40))),AND($F40&gt;0,INDEX(Kalender!FA$81:FA$110,MAX(1,$F40))&gt;INDEX(Kalender!$B$81:$B$110,MAX(1,$F40)))),2,0))</f>
        <v>0</v>
      </c>
      <c r="FB40" s="5" t="n">
        <f aca="false">IF(Kalender!FB40&lt;&gt;1,0,IF(AND($B40&gt;0,INDEX(Kalender!FB$68:FB$77,MAX(1,$B40))&gt;INDEX(Kalender!$B$68:$B$77,MAX(1,$B40))),1,0)+IF(OR(AND($C40&gt;0,INDEX(Kalender!FB$81:FB$110,MAX(1,$C40))&gt;INDEX(Kalender!$B$81:$B$110,MAX(1,$C40))),AND($D40&gt;0,INDEX(Kalender!FB$81:FB$110,MAX(1,$D40))&gt;INDEX(Kalender!$B$81:$B$110,MAX(1,$D40))),AND($E40&gt;0,INDEX(Kalender!FB$81:FB$110,MAX(1,$E40))&gt;INDEX(Kalender!$B$81:$B$110,MAX(1,$E40))),AND($F40&gt;0,INDEX(Kalender!FB$81:FB$110,MAX(1,$F40))&gt;INDEX(Kalender!$B$81:$B$110,MAX(1,$F40)))),2,0))</f>
        <v>0</v>
      </c>
      <c r="FC40" s="5" t="n">
        <f aca="false">IF(Kalender!FC40&lt;&gt;1,0,IF(AND($B40&gt;0,INDEX(Kalender!FC$68:FC$77,MAX(1,$B40))&gt;INDEX(Kalender!$B$68:$B$77,MAX(1,$B40))),1,0)+IF(OR(AND($C40&gt;0,INDEX(Kalender!FC$81:FC$110,MAX(1,$C40))&gt;INDEX(Kalender!$B$81:$B$110,MAX(1,$C40))),AND($D40&gt;0,INDEX(Kalender!FC$81:FC$110,MAX(1,$D40))&gt;INDEX(Kalender!$B$81:$B$110,MAX(1,$D40))),AND($E40&gt;0,INDEX(Kalender!FC$81:FC$110,MAX(1,$E40))&gt;INDEX(Kalender!$B$81:$B$110,MAX(1,$E40))),AND($F40&gt;0,INDEX(Kalender!FC$81:FC$110,MAX(1,$F40))&gt;INDEX(Kalender!$B$81:$B$110,MAX(1,$F40)))),2,0))</f>
        <v>0</v>
      </c>
      <c r="FD40" s="5" t="n">
        <f aca="false">IF(Kalender!FD40&lt;&gt;1,0,IF(AND($B40&gt;0,INDEX(Kalender!FD$68:FD$77,MAX(1,$B40))&gt;INDEX(Kalender!$B$68:$B$77,MAX(1,$B40))),1,0)+IF(OR(AND($C40&gt;0,INDEX(Kalender!FD$81:FD$110,MAX(1,$C40))&gt;INDEX(Kalender!$B$81:$B$110,MAX(1,$C40))),AND($D40&gt;0,INDEX(Kalender!FD$81:FD$110,MAX(1,$D40))&gt;INDEX(Kalender!$B$81:$B$110,MAX(1,$D40))),AND($E40&gt;0,INDEX(Kalender!FD$81:FD$110,MAX(1,$E40))&gt;INDEX(Kalender!$B$81:$B$110,MAX(1,$E40))),AND($F40&gt;0,INDEX(Kalender!FD$81:FD$110,MAX(1,$F40))&gt;INDEX(Kalender!$B$81:$B$110,MAX(1,$F40)))),2,0))</f>
        <v>0</v>
      </c>
      <c r="FE40" s="5" t="n">
        <f aca="false">IF(Kalender!FE40&lt;&gt;1,0,IF(AND($B40&gt;0,INDEX(Kalender!FE$68:FE$77,MAX(1,$B40))&gt;INDEX(Kalender!$B$68:$B$77,MAX(1,$B40))),1,0)+IF(OR(AND($C40&gt;0,INDEX(Kalender!FE$81:FE$110,MAX(1,$C40))&gt;INDEX(Kalender!$B$81:$B$110,MAX(1,$C40))),AND($D40&gt;0,INDEX(Kalender!FE$81:FE$110,MAX(1,$D40))&gt;INDEX(Kalender!$B$81:$B$110,MAX(1,$D40))),AND($E40&gt;0,INDEX(Kalender!FE$81:FE$110,MAX(1,$E40))&gt;INDEX(Kalender!$B$81:$B$110,MAX(1,$E40))),AND($F40&gt;0,INDEX(Kalender!FE$81:FE$110,MAX(1,$F40))&gt;INDEX(Kalender!$B$81:$B$110,MAX(1,$F40)))),2,0))</f>
        <v>0</v>
      </c>
      <c r="FF40" s="5" t="n">
        <f aca="false">IF(Kalender!FF40&lt;&gt;1,0,IF(AND($B40&gt;0,INDEX(Kalender!FF$68:FF$77,MAX(1,$B40))&gt;INDEX(Kalender!$B$68:$B$77,MAX(1,$B40))),1,0)+IF(OR(AND($C40&gt;0,INDEX(Kalender!FF$81:FF$110,MAX(1,$C40))&gt;INDEX(Kalender!$B$81:$B$110,MAX(1,$C40))),AND($D40&gt;0,INDEX(Kalender!FF$81:FF$110,MAX(1,$D40))&gt;INDEX(Kalender!$B$81:$B$110,MAX(1,$D40))),AND($E40&gt;0,INDEX(Kalender!FF$81:FF$110,MAX(1,$E40))&gt;INDEX(Kalender!$B$81:$B$110,MAX(1,$E40))),AND($F40&gt;0,INDEX(Kalender!FF$81:FF$110,MAX(1,$F40))&gt;INDEX(Kalender!$B$81:$B$110,MAX(1,$F40)))),2,0))</f>
        <v>0</v>
      </c>
      <c r="FG40" s="5" t="n">
        <f aca="false">IF(Kalender!FG40&lt;&gt;1,0,IF(AND($B40&gt;0,INDEX(Kalender!FG$68:FG$77,MAX(1,$B40))&gt;INDEX(Kalender!$B$68:$B$77,MAX(1,$B40))),1,0)+IF(OR(AND($C40&gt;0,INDEX(Kalender!FG$81:FG$110,MAX(1,$C40))&gt;INDEX(Kalender!$B$81:$B$110,MAX(1,$C40))),AND($D40&gt;0,INDEX(Kalender!FG$81:FG$110,MAX(1,$D40))&gt;INDEX(Kalender!$B$81:$B$110,MAX(1,$D40))),AND($E40&gt;0,INDEX(Kalender!FG$81:FG$110,MAX(1,$E40))&gt;INDEX(Kalender!$B$81:$B$110,MAX(1,$E40))),AND($F40&gt;0,INDEX(Kalender!FG$81:FG$110,MAX(1,$F40))&gt;INDEX(Kalender!$B$81:$B$110,MAX(1,$F40)))),2,0))</f>
        <v>0</v>
      </c>
      <c r="FH40" s="5" t="n">
        <f aca="false">IF(Kalender!FH40&lt;&gt;1,0,IF(AND($B40&gt;0,INDEX(Kalender!FH$68:FH$77,MAX(1,$B40))&gt;INDEX(Kalender!$B$68:$B$77,MAX(1,$B40))),1,0)+IF(OR(AND($C40&gt;0,INDEX(Kalender!FH$81:FH$110,MAX(1,$C40))&gt;INDEX(Kalender!$B$81:$B$110,MAX(1,$C40))),AND($D40&gt;0,INDEX(Kalender!FH$81:FH$110,MAX(1,$D40))&gt;INDEX(Kalender!$B$81:$B$110,MAX(1,$D40))),AND($E40&gt;0,INDEX(Kalender!FH$81:FH$110,MAX(1,$E40))&gt;INDEX(Kalender!$B$81:$B$110,MAX(1,$E40))),AND($F40&gt;0,INDEX(Kalender!FH$81:FH$110,MAX(1,$F40))&gt;INDEX(Kalender!$B$81:$B$110,MAX(1,$F40)))),2,0))</f>
        <v>0</v>
      </c>
      <c r="FI40" s="5" t="n">
        <f aca="false">IF(Kalender!FI40&lt;&gt;1,0,IF(AND($B40&gt;0,INDEX(Kalender!FI$68:FI$77,MAX(1,$B40))&gt;INDEX(Kalender!$B$68:$B$77,MAX(1,$B40))),1,0)+IF(OR(AND($C40&gt;0,INDEX(Kalender!FI$81:FI$110,MAX(1,$C40))&gt;INDEX(Kalender!$B$81:$B$110,MAX(1,$C40))),AND($D40&gt;0,INDEX(Kalender!FI$81:FI$110,MAX(1,$D40))&gt;INDEX(Kalender!$B$81:$B$110,MAX(1,$D40))),AND($E40&gt;0,INDEX(Kalender!FI$81:FI$110,MAX(1,$E40))&gt;INDEX(Kalender!$B$81:$B$110,MAX(1,$E40))),AND($F40&gt;0,INDEX(Kalender!FI$81:FI$110,MAX(1,$F40))&gt;INDEX(Kalender!$B$81:$B$110,MAX(1,$F40)))),2,0))</f>
        <v>0</v>
      </c>
      <c r="FJ40" s="5" t="n">
        <f aca="false">IF(Kalender!FJ40&lt;&gt;1,0,IF(AND($B40&gt;0,INDEX(Kalender!FJ$68:FJ$77,MAX(1,$B40))&gt;INDEX(Kalender!$B$68:$B$77,MAX(1,$B40))),1,0)+IF(OR(AND($C40&gt;0,INDEX(Kalender!FJ$81:FJ$110,MAX(1,$C40))&gt;INDEX(Kalender!$B$81:$B$110,MAX(1,$C40))),AND($D40&gt;0,INDEX(Kalender!FJ$81:FJ$110,MAX(1,$D40))&gt;INDEX(Kalender!$B$81:$B$110,MAX(1,$D40))),AND($E40&gt;0,INDEX(Kalender!FJ$81:FJ$110,MAX(1,$E40))&gt;INDEX(Kalender!$B$81:$B$110,MAX(1,$E40))),AND($F40&gt;0,INDEX(Kalender!FJ$81:FJ$110,MAX(1,$F40))&gt;INDEX(Kalender!$B$81:$B$110,MAX(1,$F40)))),2,0))</f>
        <v>0</v>
      </c>
      <c r="FK40" s="5" t="n">
        <f aca="false">IF(Kalender!FK40&lt;&gt;1,0,IF(AND($B40&gt;0,INDEX(Kalender!FK$68:FK$77,MAX(1,$B40))&gt;INDEX(Kalender!$B$68:$B$77,MAX(1,$B40))),1,0)+IF(OR(AND($C40&gt;0,INDEX(Kalender!FK$81:FK$110,MAX(1,$C40))&gt;INDEX(Kalender!$B$81:$B$110,MAX(1,$C40))),AND($D40&gt;0,INDEX(Kalender!FK$81:FK$110,MAX(1,$D40))&gt;INDEX(Kalender!$B$81:$B$110,MAX(1,$D40))),AND($E40&gt;0,INDEX(Kalender!FK$81:FK$110,MAX(1,$E40))&gt;INDEX(Kalender!$B$81:$B$110,MAX(1,$E40))),AND($F40&gt;0,INDEX(Kalender!FK$81:FK$110,MAX(1,$F40))&gt;INDEX(Kalender!$B$81:$B$110,MAX(1,$F40)))),2,0))</f>
        <v>0</v>
      </c>
      <c r="FL40" s="5" t="n">
        <f aca="false">IF(Kalender!FL40&lt;&gt;1,0,IF(AND($B40&gt;0,INDEX(Kalender!FL$68:FL$77,MAX(1,$B40))&gt;INDEX(Kalender!$B$68:$B$77,MAX(1,$B40))),1,0)+IF(OR(AND($C40&gt;0,INDEX(Kalender!FL$81:FL$110,MAX(1,$C40))&gt;INDEX(Kalender!$B$81:$B$110,MAX(1,$C40))),AND($D40&gt;0,INDEX(Kalender!FL$81:FL$110,MAX(1,$D40))&gt;INDEX(Kalender!$B$81:$B$110,MAX(1,$D40))),AND($E40&gt;0,INDEX(Kalender!FL$81:FL$110,MAX(1,$E40))&gt;INDEX(Kalender!$B$81:$B$110,MAX(1,$E40))),AND($F40&gt;0,INDEX(Kalender!FL$81:FL$110,MAX(1,$F40))&gt;INDEX(Kalender!$B$81:$B$110,MAX(1,$F40)))),2,0))</f>
        <v>0</v>
      </c>
      <c r="FM40" s="5" t="n">
        <f aca="false">IF(Kalender!FM40&lt;&gt;1,0,IF(AND($B40&gt;0,INDEX(Kalender!FM$68:FM$77,MAX(1,$B40))&gt;INDEX(Kalender!$B$68:$B$77,MAX(1,$B40))),1,0)+IF(OR(AND($C40&gt;0,INDEX(Kalender!FM$81:FM$110,MAX(1,$C40))&gt;INDEX(Kalender!$B$81:$B$110,MAX(1,$C40))),AND($D40&gt;0,INDEX(Kalender!FM$81:FM$110,MAX(1,$D40))&gt;INDEX(Kalender!$B$81:$B$110,MAX(1,$D40))),AND($E40&gt;0,INDEX(Kalender!FM$81:FM$110,MAX(1,$E40))&gt;INDEX(Kalender!$B$81:$B$110,MAX(1,$E40))),AND($F40&gt;0,INDEX(Kalender!FM$81:FM$110,MAX(1,$F40))&gt;INDEX(Kalender!$B$81:$B$110,MAX(1,$F40)))),2,0))</f>
        <v>0</v>
      </c>
      <c r="FN40" s="5" t="n">
        <f aca="false">IF(Kalender!FN40&lt;&gt;1,0,IF(AND($B40&gt;0,INDEX(Kalender!FN$68:FN$77,MAX(1,$B40))&gt;INDEX(Kalender!$B$68:$B$77,MAX(1,$B40))),1,0)+IF(OR(AND($C40&gt;0,INDEX(Kalender!FN$81:FN$110,MAX(1,$C40))&gt;INDEX(Kalender!$B$81:$B$110,MAX(1,$C40))),AND($D40&gt;0,INDEX(Kalender!FN$81:FN$110,MAX(1,$D40))&gt;INDEX(Kalender!$B$81:$B$110,MAX(1,$D40))),AND($E40&gt;0,INDEX(Kalender!FN$81:FN$110,MAX(1,$E40))&gt;INDEX(Kalender!$B$81:$B$110,MAX(1,$E40))),AND($F40&gt;0,INDEX(Kalender!FN$81:FN$110,MAX(1,$F40))&gt;INDEX(Kalender!$B$81:$B$110,MAX(1,$F40)))),2,0))</f>
        <v>0</v>
      </c>
      <c r="FO40" s="5" t="n">
        <f aca="false">IF(Kalender!FO40&lt;&gt;1,0,IF(AND($B40&gt;0,INDEX(Kalender!FO$68:FO$77,MAX(1,$B40))&gt;INDEX(Kalender!$B$68:$B$77,MAX(1,$B40))),1,0)+IF(OR(AND($C40&gt;0,INDEX(Kalender!FO$81:FO$110,MAX(1,$C40))&gt;INDEX(Kalender!$B$81:$B$110,MAX(1,$C40))),AND($D40&gt;0,INDEX(Kalender!FO$81:FO$110,MAX(1,$D40))&gt;INDEX(Kalender!$B$81:$B$110,MAX(1,$D40))),AND($E40&gt;0,INDEX(Kalender!FO$81:FO$110,MAX(1,$E40))&gt;INDEX(Kalender!$B$81:$B$110,MAX(1,$E40))),AND($F40&gt;0,INDEX(Kalender!FO$81:FO$110,MAX(1,$F40))&gt;INDEX(Kalender!$B$81:$B$110,MAX(1,$F40)))),2,0))</f>
        <v>0</v>
      </c>
      <c r="FP40" s="5" t="n">
        <f aca="false">IF(Kalender!FP40&lt;&gt;1,0,IF(AND($B40&gt;0,INDEX(Kalender!FP$68:FP$77,MAX(1,$B40))&gt;INDEX(Kalender!$B$68:$B$77,MAX(1,$B40))),1,0)+IF(OR(AND($C40&gt;0,INDEX(Kalender!FP$81:FP$110,MAX(1,$C40))&gt;INDEX(Kalender!$B$81:$B$110,MAX(1,$C40))),AND($D40&gt;0,INDEX(Kalender!FP$81:FP$110,MAX(1,$D40))&gt;INDEX(Kalender!$B$81:$B$110,MAX(1,$D40))),AND($E40&gt;0,INDEX(Kalender!FP$81:FP$110,MAX(1,$E40))&gt;INDEX(Kalender!$B$81:$B$110,MAX(1,$E40))),AND($F40&gt;0,INDEX(Kalender!FP$81:FP$110,MAX(1,$F40))&gt;INDEX(Kalender!$B$81:$B$110,MAX(1,$F40)))),2,0))</f>
        <v>0</v>
      </c>
      <c r="FQ40" s="5" t="n">
        <f aca="false">IF(Kalender!FQ40&lt;&gt;1,0,IF(AND($B40&gt;0,INDEX(Kalender!FQ$68:FQ$77,MAX(1,$B40))&gt;INDEX(Kalender!$B$68:$B$77,MAX(1,$B40))),1,0)+IF(OR(AND($C40&gt;0,INDEX(Kalender!FQ$81:FQ$110,MAX(1,$C40))&gt;INDEX(Kalender!$B$81:$B$110,MAX(1,$C40))),AND($D40&gt;0,INDEX(Kalender!FQ$81:FQ$110,MAX(1,$D40))&gt;INDEX(Kalender!$B$81:$B$110,MAX(1,$D40))),AND($E40&gt;0,INDEX(Kalender!FQ$81:FQ$110,MAX(1,$E40))&gt;INDEX(Kalender!$B$81:$B$110,MAX(1,$E40))),AND($F40&gt;0,INDEX(Kalender!FQ$81:FQ$110,MAX(1,$F40))&gt;INDEX(Kalender!$B$81:$B$110,MAX(1,$F40)))),2,0))</f>
        <v>0</v>
      </c>
      <c r="FR40" s="5" t="n">
        <f aca="false">IF(Kalender!FR40&lt;&gt;1,0,IF(AND($B40&gt;0,INDEX(Kalender!FR$68:FR$77,MAX(1,$B40))&gt;INDEX(Kalender!$B$68:$B$77,MAX(1,$B40))),1,0)+IF(OR(AND($C40&gt;0,INDEX(Kalender!FR$81:FR$110,MAX(1,$C40))&gt;INDEX(Kalender!$B$81:$B$110,MAX(1,$C40))),AND($D40&gt;0,INDEX(Kalender!FR$81:FR$110,MAX(1,$D40))&gt;INDEX(Kalender!$B$81:$B$110,MAX(1,$D40))),AND($E40&gt;0,INDEX(Kalender!FR$81:FR$110,MAX(1,$E40))&gt;INDEX(Kalender!$B$81:$B$110,MAX(1,$E40))),AND($F40&gt;0,INDEX(Kalender!FR$81:FR$110,MAX(1,$F40))&gt;INDEX(Kalender!$B$81:$B$110,MAX(1,$F40)))),2,0))</f>
        <v>0</v>
      </c>
      <c r="FS40" s="5" t="n">
        <f aca="false">IF(Kalender!FS40&lt;&gt;1,0,IF(AND($B40&gt;0,INDEX(Kalender!FS$68:FS$77,MAX(1,$B40))&gt;INDEX(Kalender!$B$68:$B$77,MAX(1,$B40))),1,0)+IF(OR(AND($C40&gt;0,INDEX(Kalender!FS$81:FS$110,MAX(1,$C40))&gt;INDEX(Kalender!$B$81:$B$110,MAX(1,$C40))),AND($D40&gt;0,INDEX(Kalender!FS$81:FS$110,MAX(1,$D40))&gt;INDEX(Kalender!$B$81:$B$110,MAX(1,$D40))),AND($E40&gt;0,INDEX(Kalender!FS$81:FS$110,MAX(1,$E40))&gt;INDEX(Kalender!$B$81:$B$110,MAX(1,$E40))),AND($F40&gt;0,INDEX(Kalender!FS$81:FS$110,MAX(1,$F40))&gt;INDEX(Kalender!$B$81:$B$110,MAX(1,$F40)))),2,0))</f>
        <v>0</v>
      </c>
      <c r="FT40" s="5" t="n">
        <f aca="false">IF(Kalender!FT40&lt;&gt;1,0,IF(AND($B40&gt;0,INDEX(Kalender!FT$68:FT$77,MAX(1,$B40))&gt;INDEX(Kalender!$B$68:$B$77,MAX(1,$B40))),1,0)+IF(OR(AND($C40&gt;0,INDEX(Kalender!FT$81:FT$110,MAX(1,$C40))&gt;INDEX(Kalender!$B$81:$B$110,MAX(1,$C40))),AND($D40&gt;0,INDEX(Kalender!FT$81:FT$110,MAX(1,$D40))&gt;INDEX(Kalender!$B$81:$B$110,MAX(1,$D40))),AND($E40&gt;0,INDEX(Kalender!FT$81:FT$110,MAX(1,$E40))&gt;INDEX(Kalender!$B$81:$B$110,MAX(1,$E40))),AND($F40&gt;0,INDEX(Kalender!FT$81:FT$110,MAX(1,$F40))&gt;INDEX(Kalender!$B$81:$B$110,MAX(1,$F40)))),2,0))</f>
        <v>0</v>
      </c>
      <c r="FU40" s="5" t="n">
        <f aca="false">IF(Kalender!FU40&lt;&gt;1,0,IF(AND($B40&gt;0,INDEX(Kalender!FU$68:FU$77,MAX(1,$B40))&gt;INDEX(Kalender!$B$68:$B$77,MAX(1,$B40))),1,0)+IF(OR(AND($C40&gt;0,INDEX(Kalender!FU$81:FU$110,MAX(1,$C40))&gt;INDEX(Kalender!$B$81:$B$110,MAX(1,$C40))),AND($D40&gt;0,INDEX(Kalender!FU$81:FU$110,MAX(1,$D40))&gt;INDEX(Kalender!$B$81:$B$110,MAX(1,$D40))),AND($E40&gt;0,INDEX(Kalender!FU$81:FU$110,MAX(1,$E40))&gt;INDEX(Kalender!$B$81:$B$110,MAX(1,$E40))),AND($F40&gt;0,INDEX(Kalender!FU$81:FU$110,MAX(1,$F40))&gt;INDEX(Kalender!$B$81:$B$110,MAX(1,$F40)))),2,0))</f>
        <v>0</v>
      </c>
      <c r="FV40" s="5" t="n">
        <f aca="false">IF(Kalender!FV40&lt;&gt;1,0,IF(AND($B40&gt;0,INDEX(Kalender!FV$68:FV$77,MAX(1,$B40))&gt;INDEX(Kalender!$B$68:$B$77,MAX(1,$B40))),1,0)+IF(OR(AND($C40&gt;0,INDEX(Kalender!FV$81:FV$110,MAX(1,$C40))&gt;INDEX(Kalender!$B$81:$B$110,MAX(1,$C40))),AND($D40&gt;0,INDEX(Kalender!FV$81:FV$110,MAX(1,$D40))&gt;INDEX(Kalender!$B$81:$B$110,MAX(1,$D40))),AND($E40&gt;0,INDEX(Kalender!FV$81:FV$110,MAX(1,$E40))&gt;INDEX(Kalender!$B$81:$B$110,MAX(1,$E40))),AND($F40&gt;0,INDEX(Kalender!FV$81:FV$110,MAX(1,$F40))&gt;INDEX(Kalender!$B$81:$B$110,MAX(1,$F40)))),2,0))</f>
        <v>0</v>
      </c>
      <c r="FW40" s="5" t="n">
        <f aca="false">IF(Kalender!FW40&lt;&gt;1,0,IF(AND($B40&gt;0,INDEX(Kalender!FW$68:FW$77,MAX(1,$B40))&gt;INDEX(Kalender!$B$68:$B$77,MAX(1,$B40))),1,0)+IF(OR(AND($C40&gt;0,INDEX(Kalender!FW$81:FW$110,MAX(1,$C40))&gt;INDEX(Kalender!$B$81:$B$110,MAX(1,$C40))),AND($D40&gt;0,INDEX(Kalender!FW$81:FW$110,MAX(1,$D40))&gt;INDEX(Kalender!$B$81:$B$110,MAX(1,$D40))),AND($E40&gt;0,INDEX(Kalender!FW$81:FW$110,MAX(1,$E40))&gt;INDEX(Kalender!$B$81:$B$110,MAX(1,$E40))),AND($F40&gt;0,INDEX(Kalender!FW$81:FW$110,MAX(1,$F40))&gt;INDEX(Kalender!$B$81:$B$110,MAX(1,$F40)))),2,0))</f>
        <v>0</v>
      </c>
      <c r="FX40" s="5" t="n">
        <f aca="false">IF(Kalender!FX40&lt;&gt;1,0,IF(AND($B40&gt;0,INDEX(Kalender!FX$68:FX$77,MAX(1,$B40))&gt;INDEX(Kalender!$B$68:$B$77,MAX(1,$B40))),1,0)+IF(OR(AND($C40&gt;0,INDEX(Kalender!FX$81:FX$110,MAX(1,$C40))&gt;INDEX(Kalender!$B$81:$B$110,MAX(1,$C40))),AND($D40&gt;0,INDEX(Kalender!FX$81:FX$110,MAX(1,$D40))&gt;INDEX(Kalender!$B$81:$B$110,MAX(1,$D40))),AND($E40&gt;0,INDEX(Kalender!FX$81:FX$110,MAX(1,$E40))&gt;INDEX(Kalender!$B$81:$B$110,MAX(1,$E40))),AND($F40&gt;0,INDEX(Kalender!FX$81:FX$110,MAX(1,$F40))&gt;INDEX(Kalender!$B$81:$B$110,MAX(1,$F40)))),2,0))</f>
        <v>0</v>
      </c>
      <c r="FY40" s="5" t="n">
        <f aca="false">IF(Kalender!FY40&lt;&gt;1,0,IF(AND($B40&gt;0,INDEX(Kalender!FY$68:FY$77,MAX(1,$B40))&gt;INDEX(Kalender!$B$68:$B$77,MAX(1,$B40))),1,0)+IF(OR(AND($C40&gt;0,INDEX(Kalender!FY$81:FY$110,MAX(1,$C40))&gt;INDEX(Kalender!$B$81:$B$110,MAX(1,$C40))),AND($D40&gt;0,INDEX(Kalender!FY$81:FY$110,MAX(1,$D40))&gt;INDEX(Kalender!$B$81:$B$110,MAX(1,$D40))),AND($E40&gt;0,INDEX(Kalender!FY$81:FY$110,MAX(1,$E40))&gt;INDEX(Kalender!$B$81:$B$110,MAX(1,$E40))),AND($F40&gt;0,INDEX(Kalender!FY$81:FY$110,MAX(1,$F40))&gt;INDEX(Kalender!$B$81:$B$110,MAX(1,$F40)))),2,0))</f>
        <v>0</v>
      </c>
      <c r="FZ40" s="5" t="n">
        <f aca="false">IF(Kalender!FZ40&lt;&gt;1,0,IF(AND($B40&gt;0,INDEX(Kalender!FZ$68:FZ$77,MAX(1,$B40))&gt;INDEX(Kalender!$B$68:$B$77,MAX(1,$B40))),1,0)+IF(OR(AND($C40&gt;0,INDEX(Kalender!FZ$81:FZ$110,MAX(1,$C40))&gt;INDEX(Kalender!$B$81:$B$110,MAX(1,$C40))),AND($D40&gt;0,INDEX(Kalender!FZ$81:FZ$110,MAX(1,$D40))&gt;INDEX(Kalender!$B$81:$B$110,MAX(1,$D40))),AND($E40&gt;0,INDEX(Kalender!FZ$81:FZ$110,MAX(1,$E40))&gt;INDEX(Kalender!$B$81:$B$110,MAX(1,$E40))),AND($F40&gt;0,INDEX(Kalender!FZ$81:FZ$110,MAX(1,$F40))&gt;INDEX(Kalender!$B$81:$B$110,MAX(1,$F40)))),2,0))</f>
        <v>0</v>
      </c>
      <c r="GA40" s="5" t="n">
        <f aca="false">IF(Kalender!GA40&lt;&gt;1,0,IF(AND($B40&gt;0,INDEX(Kalender!GA$68:GA$77,MAX(1,$B40))&gt;INDEX(Kalender!$B$68:$B$77,MAX(1,$B40))),1,0)+IF(OR(AND($C40&gt;0,INDEX(Kalender!GA$81:GA$110,MAX(1,$C40))&gt;INDEX(Kalender!$B$81:$B$110,MAX(1,$C40))),AND($D40&gt;0,INDEX(Kalender!GA$81:GA$110,MAX(1,$D40))&gt;INDEX(Kalender!$B$81:$B$110,MAX(1,$D40))),AND($E40&gt;0,INDEX(Kalender!GA$81:GA$110,MAX(1,$E40))&gt;INDEX(Kalender!$B$81:$B$110,MAX(1,$E40))),AND($F40&gt;0,INDEX(Kalender!GA$81:GA$110,MAX(1,$F40))&gt;INDEX(Kalender!$B$81:$B$110,MAX(1,$F40)))),2,0))</f>
        <v>0</v>
      </c>
      <c r="GB40" s="5" t="n">
        <f aca="false">IF(Kalender!GB40&lt;&gt;1,0,IF(AND($B40&gt;0,INDEX(Kalender!GB$68:GB$77,MAX(1,$B40))&gt;INDEX(Kalender!$B$68:$B$77,MAX(1,$B40))),1,0)+IF(OR(AND($C40&gt;0,INDEX(Kalender!GB$81:GB$110,MAX(1,$C40))&gt;INDEX(Kalender!$B$81:$B$110,MAX(1,$C40))),AND($D40&gt;0,INDEX(Kalender!GB$81:GB$110,MAX(1,$D40))&gt;INDEX(Kalender!$B$81:$B$110,MAX(1,$D40))),AND($E40&gt;0,INDEX(Kalender!GB$81:GB$110,MAX(1,$E40))&gt;INDEX(Kalender!$B$81:$B$110,MAX(1,$E40))),AND($F40&gt;0,INDEX(Kalender!GB$81:GB$110,MAX(1,$F40))&gt;INDEX(Kalender!$B$81:$B$110,MAX(1,$F40)))),2,0))</f>
        <v>0</v>
      </c>
      <c r="GC40" s="5" t="n">
        <f aca="false">IF(Kalender!GC40&lt;&gt;1,0,IF(AND($B40&gt;0,INDEX(Kalender!GC$68:GC$77,MAX(1,$B40))&gt;INDEX(Kalender!$B$68:$B$77,MAX(1,$B40))),1,0)+IF(OR(AND($C40&gt;0,INDEX(Kalender!GC$81:GC$110,MAX(1,$C40))&gt;INDEX(Kalender!$B$81:$B$110,MAX(1,$C40))),AND($D40&gt;0,INDEX(Kalender!GC$81:GC$110,MAX(1,$D40))&gt;INDEX(Kalender!$B$81:$B$110,MAX(1,$D40))),AND($E40&gt;0,INDEX(Kalender!GC$81:GC$110,MAX(1,$E40))&gt;INDEX(Kalender!$B$81:$B$110,MAX(1,$E40))),AND($F40&gt;0,INDEX(Kalender!GC$81:GC$110,MAX(1,$F40))&gt;INDEX(Kalender!$B$81:$B$110,MAX(1,$F40)))),2,0))</f>
        <v>0</v>
      </c>
      <c r="GD40" s="5" t="n">
        <f aca="false">IF(Kalender!GD40&lt;&gt;1,0,IF(AND($B40&gt;0,INDEX(Kalender!GD$68:GD$77,MAX(1,$B40))&gt;INDEX(Kalender!$B$68:$B$77,MAX(1,$B40))),1,0)+IF(OR(AND($C40&gt;0,INDEX(Kalender!GD$81:GD$110,MAX(1,$C40))&gt;INDEX(Kalender!$B$81:$B$110,MAX(1,$C40))),AND($D40&gt;0,INDEX(Kalender!GD$81:GD$110,MAX(1,$D40))&gt;INDEX(Kalender!$B$81:$B$110,MAX(1,$D40))),AND($E40&gt;0,INDEX(Kalender!GD$81:GD$110,MAX(1,$E40))&gt;INDEX(Kalender!$B$81:$B$110,MAX(1,$E40))),AND($F40&gt;0,INDEX(Kalender!GD$81:GD$110,MAX(1,$F40))&gt;INDEX(Kalender!$B$81:$B$110,MAX(1,$F40)))),2,0))</f>
        <v>0</v>
      </c>
      <c r="GE40" s="5" t="n">
        <f aca="false">IF(Kalender!GE40&lt;&gt;1,0,IF(AND($B40&gt;0,INDEX(Kalender!GE$68:GE$77,MAX(1,$B40))&gt;INDEX(Kalender!$B$68:$B$77,MAX(1,$B40))),1,0)+IF(OR(AND($C40&gt;0,INDEX(Kalender!GE$81:GE$110,MAX(1,$C40))&gt;INDEX(Kalender!$B$81:$B$110,MAX(1,$C40))),AND($D40&gt;0,INDEX(Kalender!GE$81:GE$110,MAX(1,$D40))&gt;INDEX(Kalender!$B$81:$B$110,MAX(1,$D40))),AND($E40&gt;0,INDEX(Kalender!GE$81:GE$110,MAX(1,$E40))&gt;INDEX(Kalender!$B$81:$B$110,MAX(1,$E40))),AND($F40&gt;0,INDEX(Kalender!GE$81:GE$110,MAX(1,$F40))&gt;INDEX(Kalender!$B$81:$B$110,MAX(1,$F40)))),2,0))</f>
        <v>0</v>
      </c>
      <c r="GF40" s="5" t="n">
        <f aca="false">IF(Kalender!GF40&lt;&gt;1,0,IF(AND($B40&gt;0,INDEX(Kalender!GF$68:GF$77,MAX(1,$B40))&gt;INDEX(Kalender!$B$68:$B$77,MAX(1,$B40))),1,0)+IF(OR(AND($C40&gt;0,INDEX(Kalender!GF$81:GF$110,MAX(1,$C40))&gt;INDEX(Kalender!$B$81:$B$110,MAX(1,$C40))),AND($D40&gt;0,INDEX(Kalender!GF$81:GF$110,MAX(1,$D40))&gt;INDEX(Kalender!$B$81:$B$110,MAX(1,$D40))),AND($E40&gt;0,INDEX(Kalender!GF$81:GF$110,MAX(1,$E40))&gt;INDEX(Kalender!$B$81:$B$110,MAX(1,$E40))),AND($F40&gt;0,INDEX(Kalender!GF$81:GF$110,MAX(1,$F40))&gt;INDEX(Kalender!$B$81:$B$110,MAX(1,$F40)))),2,0))</f>
        <v>0</v>
      </c>
      <c r="GG40" s="5" t="n">
        <f aca="false">IF(Kalender!GG40&lt;&gt;1,0,IF(AND($B40&gt;0,INDEX(Kalender!GG$68:GG$77,MAX(1,$B40))&gt;INDEX(Kalender!$B$68:$B$77,MAX(1,$B40))),1,0)+IF(OR(AND($C40&gt;0,INDEX(Kalender!GG$81:GG$110,MAX(1,$C40))&gt;INDEX(Kalender!$B$81:$B$110,MAX(1,$C40))),AND($D40&gt;0,INDEX(Kalender!GG$81:GG$110,MAX(1,$D40))&gt;INDEX(Kalender!$B$81:$B$110,MAX(1,$D40))),AND($E40&gt;0,INDEX(Kalender!GG$81:GG$110,MAX(1,$E40))&gt;INDEX(Kalender!$B$81:$B$110,MAX(1,$E40))),AND($F40&gt;0,INDEX(Kalender!GG$81:GG$110,MAX(1,$F40))&gt;INDEX(Kalender!$B$81:$B$110,MAX(1,$F40)))),2,0))</f>
        <v>0</v>
      </c>
      <c r="GH40" s="5" t="n">
        <f aca="false">IF(Kalender!GH40&lt;&gt;1,0,IF(AND($B40&gt;0,INDEX(Kalender!GH$68:GH$77,MAX(1,$B40))&gt;INDEX(Kalender!$B$68:$B$77,MAX(1,$B40))),1,0)+IF(OR(AND($C40&gt;0,INDEX(Kalender!GH$81:GH$110,MAX(1,$C40))&gt;INDEX(Kalender!$B$81:$B$110,MAX(1,$C40))),AND($D40&gt;0,INDEX(Kalender!GH$81:GH$110,MAX(1,$D40))&gt;INDEX(Kalender!$B$81:$B$110,MAX(1,$D40))),AND($E40&gt;0,INDEX(Kalender!GH$81:GH$110,MAX(1,$E40))&gt;INDEX(Kalender!$B$81:$B$110,MAX(1,$E40))),AND($F40&gt;0,INDEX(Kalender!GH$81:GH$110,MAX(1,$F40))&gt;INDEX(Kalender!$B$81:$B$110,MAX(1,$F40)))),2,0))</f>
        <v>0</v>
      </c>
      <c r="GI40" s="5" t="n">
        <f aca="false">IF(Kalender!GI40&lt;&gt;1,0,IF(AND($B40&gt;0,INDEX(Kalender!GI$68:GI$77,MAX(1,$B40))&gt;INDEX(Kalender!$B$68:$B$77,MAX(1,$B40))),1,0)+IF(OR(AND($C40&gt;0,INDEX(Kalender!GI$81:GI$110,MAX(1,$C40))&gt;INDEX(Kalender!$B$81:$B$110,MAX(1,$C40))),AND($D40&gt;0,INDEX(Kalender!GI$81:GI$110,MAX(1,$D40))&gt;INDEX(Kalender!$B$81:$B$110,MAX(1,$D40))),AND($E40&gt;0,INDEX(Kalender!GI$81:GI$110,MAX(1,$E40))&gt;INDEX(Kalender!$B$81:$B$110,MAX(1,$E40))),AND($F40&gt;0,INDEX(Kalender!GI$81:GI$110,MAX(1,$F40))&gt;INDEX(Kalender!$B$81:$B$110,MAX(1,$F40)))),2,0))</f>
        <v>0</v>
      </c>
      <c r="GJ40" s="5" t="n">
        <f aca="false">IF(Kalender!GJ40&lt;&gt;1,0,IF(AND($B40&gt;0,INDEX(Kalender!GJ$68:GJ$77,MAX(1,$B40))&gt;INDEX(Kalender!$B$68:$B$77,MAX(1,$B40))),1,0)+IF(OR(AND($C40&gt;0,INDEX(Kalender!GJ$81:GJ$110,MAX(1,$C40))&gt;INDEX(Kalender!$B$81:$B$110,MAX(1,$C40))),AND($D40&gt;0,INDEX(Kalender!GJ$81:GJ$110,MAX(1,$D40))&gt;INDEX(Kalender!$B$81:$B$110,MAX(1,$D40))),AND($E40&gt;0,INDEX(Kalender!GJ$81:GJ$110,MAX(1,$E40))&gt;INDEX(Kalender!$B$81:$B$110,MAX(1,$E40))),AND($F40&gt;0,INDEX(Kalender!GJ$81:GJ$110,MAX(1,$F40))&gt;INDEX(Kalender!$B$81:$B$110,MAX(1,$F40)))),2,0))</f>
        <v>0</v>
      </c>
      <c r="GK40" s="5" t="n">
        <f aca="false">IF(Kalender!GK40&lt;&gt;1,0,IF(AND($B40&gt;0,INDEX(Kalender!GK$68:GK$77,MAX(1,$B40))&gt;INDEX(Kalender!$B$68:$B$77,MAX(1,$B40))),1,0)+IF(OR(AND($C40&gt;0,INDEX(Kalender!GK$81:GK$110,MAX(1,$C40))&gt;INDEX(Kalender!$B$81:$B$110,MAX(1,$C40))),AND($D40&gt;0,INDEX(Kalender!GK$81:GK$110,MAX(1,$D40))&gt;INDEX(Kalender!$B$81:$B$110,MAX(1,$D40))),AND($E40&gt;0,INDEX(Kalender!GK$81:GK$110,MAX(1,$E40))&gt;INDEX(Kalender!$B$81:$B$110,MAX(1,$E40))),AND($F40&gt;0,INDEX(Kalender!GK$81:GK$110,MAX(1,$F40))&gt;INDEX(Kalender!$B$81:$B$110,MAX(1,$F40)))),2,0))</f>
        <v>0</v>
      </c>
      <c r="GL40" s="5" t="n">
        <f aca="false">IF(Kalender!GL40&lt;&gt;1,0,IF(AND($B40&gt;0,INDEX(Kalender!GL$68:GL$77,MAX(1,$B40))&gt;INDEX(Kalender!$B$68:$B$77,MAX(1,$B40))),1,0)+IF(OR(AND($C40&gt;0,INDEX(Kalender!GL$81:GL$110,MAX(1,$C40))&gt;INDEX(Kalender!$B$81:$B$110,MAX(1,$C40))),AND($D40&gt;0,INDEX(Kalender!GL$81:GL$110,MAX(1,$D40))&gt;INDEX(Kalender!$B$81:$B$110,MAX(1,$D40))),AND($E40&gt;0,INDEX(Kalender!GL$81:GL$110,MAX(1,$E40))&gt;INDEX(Kalender!$B$81:$B$110,MAX(1,$E40))),AND($F40&gt;0,INDEX(Kalender!GL$81:GL$110,MAX(1,$F40))&gt;INDEX(Kalender!$B$81:$B$110,MAX(1,$F40)))),2,0))</f>
        <v>0</v>
      </c>
      <c r="GM40" s="5" t="n">
        <f aca="false">IF(Kalender!GM40&lt;&gt;1,0,IF(AND($B40&gt;0,INDEX(Kalender!GM$68:GM$77,MAX(1,$B40))&gt;INDEX(Kalender!$B$68:$B$77,MAX(1,$B40))),1,0)+IF(OR(AND($C40&gt;0,INDEX(Kalender!GM$81:GM$110,MAX(1,$C40))&gt;INDEX(Kalender!$B$81:$B$110,MAX(1,$C40))),AND($D40&gt;0,INDEX(Kalender!GM$81:GM$110,MAX(1,$D40))&gt;INDEX(Kalender!$B$81:$B$110,MAX(1,$D40))),AND($E40&gt;0,INDEX(Kalender!GM$81:GM$110,MAX(1,$E40))&gt;INDEX(Kalender!$B$81:$B$110,MAX(1,$E40))),AND($F40&gt;0,INDEX(Kalender!GM$81:GM$110,MAX(1,$F40))&gt;INDEX(Kalender!$B$81:$B$110,MAX(1,$F40)))),2,0))</f>
        <v>0</v>
      </c>
      <c r="GN40" s="5" t="n">
        <f aca="false">IF(Kalender!GN40&lt;&gt;1,0,IF(AND($B40&gt;0,INDEX(Kalender!GN$68:GN$77,MAX(1,$B40))&gt;INDEX(Kalender!$B$68:$B$77,MAX(1,$B40))),1,0)+IF(OR(AND($C40&gt;0,INDEX(Kalender!GN$81:GN$110,MAX(1,$C40))&gt;INDEX(Kalender!$B$81:$B$110,MAX(1,$C40))),AND($D40&gt;0,INDEX(Kalender!GN$81:GN$110,MAX(1,$D40))&gt;INDEX(Kalender!$B$81:$B$110,MAX(1,$D40))),AND($E40&gt;0,INDEX(Kalender!GN$81:GN$110,MAX(1,$E40))&gt;INDEX(Kalender!$B$81:$B$110,MAX(1,$E40))),AND($F40&gt;0,INDEX(Kalender!GN$81:GN$110,MAX(1,$F40))&gt;INDEX(Kalender!$B$81:$B$110,MAX(1,$F40)))),2,0))</f>
        <v>0</v>
      </c>
      <c r="GO40" s="5" t="n">
        <f aca="false">IF(Kalender!GO40&lt;&gt;1,0,IF(AND($B40&gt;0,INDEX(Kalender!GO$68:GO$77,MAX(1,$B40))&gt;INDEX(Kalender!$B$68:$B$77,MAX(1,$B40))),1,0)+IF(OR(AND($C40&gt;0,INDEX(Kalender!GO$81:GO$110,MAX(1,$C40))&gt;INDEX(Kalender!$B$81:$B$110,MAX(1,$C40))),AND($D40&gt;0,INDEX(Kalender!GO$81:GO$110,MAX(1,$D40))&gt;INDEX(Kalender!$B$81:$B$110,MAX(1,$D40))),AND($E40&gt;0,INDEX(Kalender!GO$81:GO$110,MAX(1,$E40))&gt;INDEX(Kalender!$B$81:$B$110,MAX(1,$E40))),AND($F40&gt;0,INDEX(Kalender!GO$81:GO$110,MAX(1,$F40))&gt;INDEX(Kalender!$B$81:$B$110,MAX(1,$F40)))),2,0))</f>
        <v>0</v>
      </c>
      <c r="GP40" s="5" t="n">
        <f aca="false">IF(Kalender!GP40&lt;&gt;1,0,IF(AND($B40&gt;0,INDEX(Kalender!GP$68:GP$77,MAX(1,$B40))&gt;INDEX(Kalender!$B$68:$B$77,MAX(1,$B40))),1,0)+IF(OR(AND($C40&gt;0,INDEX(Kalender!GP$81:GP$110,MAX(1,$C40))&gt;INDEX(Kalender!$B$81:$B$110,MAX(1,$C40))),AND($D40&gt;0,INDEX(Kalender!GP$81:GP$110,MAX(1,$D40))&gt;INDEX(Kalender!$B$81:$B$110,MAX(1,$D40))),AND($E40&gt;0,INDEX(Kalender!GP$81:GP$110,MAX(1,$E40))&gt;INDEX(Kalender!$B$81:$B$110,MAX(1,$E40))),AND($F40&gt;0,INDEX(Kalender!GP$81:GP$110,MAX(1,$F40))&gt;INDEX(Kalender!$B$81:$B$110,MAX(1,$F40)))),2,0))</f>
        <v>0</v>
      </c>
      <c r="GQ40" s="5" t="n">
        <f aca="false">IF(Kalender!GQ40&lt;&gt;1,0,IF(AND($B40&gt;0,INDEX(Kalender!GQ$68:GQ$77,MAX(1,$B40))&gt;INDEX(Kalender!$B$68:$B$77,MAX(1,$B40))),1,0)+IF(OR(AND($C40&gt;0,INDEX(Kalender!GQ$81:GQ$110,MAX(1,$C40))&gt;INDEX(Kalender!$B$81:$B$110,MAX(1,$C40))),AND($D40&gt;0,INDEX(Kalender!GQ$81:GQ$110,MAX(1,$D40))&gt;INDEX(Kalender!$B$81:$B$110,MAX(1,$D40))),AND($E40&gt;0,INDEX(Kalender!GQ$81:GQ$110,MAX(1,$E40))&gt;INDEX(Kalender!$B$81:$B$110,MAX(1,$E40))),AND($F40&gt;0,INDEX(Kalender!GQ$81:GQ$110,MAX(1,$F40))&gt;INDEX(Kalender!$B$81:$B$110,MAX(1,$F40)))),2,0))</f>
        <v>0</v>
      </c>
      <c r="GR40" s="5" t="n">
        <f aca="false">IF(Kalender!GR40&lt;&gt;1,0,IF(AND($B40&gt;0,INDEX(Kalender!GR$68:GR$77,MAX(1,$B40))&gt;INDEX(Kalender!$B$68:$B$77,MAX(1,$B40))),1,0)+IF(OR(AND($C40&gt;0,INDEX(Kalender!GR$81:GR$110,MAX(1,$C40))&gt;INDEX(Kalender!$B$81:$B$110,MAX(1,$C40))),AND($D40&gt;0,INDEX(Kalender!GR$81:GR$110,MAX(1,$D40))&gt;INDEX(Kalender!$B$81:$B$110,MAX(1,$D40))),AND($E40&gt;0,INDEX(Kalender!GR$81:GR$110,MAX(1,$E40))&gt;INDEX(Kalender!$B$81:$B$110,MAX(1,$E40))),AND($F40&gt;0,INDEX(Kalender!GR$81:GR$110,MAX(1,$F40))&gt;INDEX(Kalender!$B$81:$B$110,MAX(1,$F40)))),2,0))</f>
        <v>0</v>
      </c>
      <c r="GS40" s="5" t="n">
        <f aca="false">IF(Kalender!GS40&lt;&gt;1,0,IF(AND($B40&gt;0,INDEX(Kalender!GS$68:GS$77,MAX(1,$B40))&gt;INDEX(Kalender!$B$68:$B$77,MAX(1,$B40))),1,0)+IF(OR(AND($C40&gt;0,INDEX(Kalender!GS$81:GS$110,MAX(1,$C40))&gt;INDEX(Kalender!$B$81:$B$110,MAX(1,$C40))),AND($D40&gt;0,INDEX(Kalender!GS$81:GS$110,MAX(1,$D40))&gt;INDEX(Kalender!$B$81:$B$110,MAX(1,$D40))),AND($E40&gt;0,INDEX(Kalender!GS$81:GS$110,MAX(1,$E40))&gt;INDEX(Kalender!$B$81:$B$110,MAX(1,$E40))),AND($F40&gt;0,INDEX(Kalender!GS$81:GS$110,MAX(1,$F40))&gt;INDEX(Kalender!$B$81:$B$110,MAX(1,$F40)))),2,0))</f>
        <v>0</v>
      </c>
      <c r="GT40" s="5" t="n">
        <f aca="false">IF(Kalender!GT40&lt;&gt;1,0,IF(AND($B40&gt;0,INDEX(Kalender!GT$68:GT$77,MAX(1,$B40))&gt;INDEX(Kalender!$B$68:$B$77,MAX(1,$B40))),1,0)+IF(OR(AND($C40&gt;0,INDEX(Kalender!GT$81:GT$110,MAX(1,$C40))&gt;INDEX(Kalender!$B$81:$B$110,MAX(1,$C40))),AND($D40&gt;0,INDEX(Kalender!GT$81:GT$110,MAX(1,$D40))&gt;INDEX(Kalender!$B$81:$B$110,MAX(1,$D40))),AND($E40&gt;0,INDEX(Kalender!GT$81:GT$110,MAX(1,$E40))&gt;INDEX(Kalender!$B$81:$B$110,MAX(1,$E40))),AND($F40&gt;0,INDEX(Kalender!GT$81:GT$110,MAX(1,$F40))&gt;INDEX(Kalender!$B$81:$B$110,MAX(1,$F40)))),2,0))</f>
        <v>0</v>
      </c>
      <c r="GU40" s="5" t="n">
        <f aca="false">IF(Kalender!GU40&lt;&gt;1,0,IF(AND($B40&gt;0,INDEX(Kalender!GU$68:GU$77,MAX(1,$B40))&gt;INDEX(Kalender!$B$68:$B$77,MAX(1,$B40))),1,0)+IF(OR(AND($C40&gt;0,INDEX(Kalender!GU$81:GU$110,MAX(1,$C40))&gt;INDEX(Kalender!$B$81:$B$110,MAX(1,$C40))),AND($D40&gt;0,INDEX(Kalender!GU$81:GU$110,MAX(1,$D40))&gt;INDEX(Kalender!$B$81:$B$110,MAX(1,$D40))),AND($E40&gt;0,INDEX(Kalender!GU$81:GU$110,MAX(1,$E40))&gt;INDEX(Kalender!$B$81:$B$110,MAX(1,$E40))),AND($F40&gt;0,INDEX(Kalender!GU$81:GU$110,MAX(1,$F40))&gt;INDEX(Kalender!$B$81:$B$110,MAX(1,$F40)))),2,0))</f>
        <v>0</v>
      </c>
      <c r="GV40" s="5" t="n">
        <f aca="false">IF(Kalender!GV40&lt;&gt;1,0,IF(AND($B40&gt;0,INDEX(Kalender!GV$68:GV$77,MAX(1,$B40))&gt;INDEX(Kalender!$B$68:$B$77,MAX(1,$B40))),1,0)+IF(OR(AND($C40&gt;0,INDEX(Kalender!GV$81:GV$110,MAX(1,$C40))&gt;INDEX(Kalender!$B$81:$B$110,MAX(1,$C40))),AND($D40&gt;0,INDEX(Kalender!GV$81:GV$110,MAX(1,$D40))&gt;INDEX(Kalender!$B$81:$B$110,MAX(1,$D40))),AND($E40&gt;0,INDEX(Kalender!GV$81:GV$110,MAX(1,$E40))&gt;INDEX(Kalender!$B$81:$B$110,MAX(1,$E40))),AND($F40&gt;0,INDEX(Kalender!GV$81:GV$110,MAX(1,$F40))&gt;INDEX(Kalender!$B$81:$B$110,MAX(1,$F40)))),2,0))</f>
        <v>0</v>
      </c>
      <c r="GW40" s="5" t="n">
        <f aca="false">IF(Kalender!GW40&lt;&gt;1,0,IF(AND($B40&gt;0,INDEX(Kalender!GW$68:GW$77,MAX(1,$B40))&gt;INDEX(Kalender!$B$68:$B$77,MAX(1,$B40))),1,0)+IF(OR(AND($C40&gt;0,INDEX(Kalender!GW$81:GW$110,MAX(1,$C40))&gt;INDEX(Kalender!$B$81:$B$110,MAX(1,$C40))),AND($D40&gt;0,INDEX(Kalender!GW$81:GW$110,MAX(1,$D40))&gt;INDEX(Kalender!$B$81:$B$110,MAX(1,$D40))),AND($E40&gt;0,INDEX(Kalender!GW$81:GW$110,MAX(1,$E40))&gt;INDEX(Kalender!$B$81:$B$110,MAX(1,$E40))),AND($F40&gt;0,INDEX(Kalender!GW$81:GW$110,MAX(1,$F40))&gt;INDEX(Kalender!$B$81:$B$110,MAX(1,$F40)))),2,0))</f>
        <v>0</v>
      </c>
      <c r="GX40" s="5" t="n">
        <f aca="false">IF(Kalender!GX40&lt;&gt;1,0,IF(AND($B40&gt;0,INDEX(Kalender!GX$68:GX$77,MAX(1,$B40))&gt;INDEX(Kalender!$B$68:$B$77,MAX(1,$B40))),1,0)+IF(OR(AND($C40&gt;0,INDEX(Kalender!GX$81:GX$110,MAX(1,$C40))&gt;INDEX(Kalender!$B$81:$B$110,MAX(1,$C40))),AND($D40&gt;0,INDEX(Kalender!GX$81:GX$110,MAX(1,$D40))&gt;INDEX(Kalender!$B$81:$B$110,MAX(1,$D40))),AND($E40&gt;0,INDEX(Kalender!GX$81:GX$110,MAX(1,$E40))&gt;INDEX(Kalender!$B$81:$B$110,MAX(1,$E40))),AND($F40&gt;0,INDEX(Kalender!GX$81:GX$110,MAX(1,$F40))&gt;INDEX(Kalender!$B$81:$B$110,MAX(1,$F40)))),2,0))</f>
        <v>0</v>
      </c>
      <c r="GY40" s="5" t="n">
        <f aca="false">IF(Kalender!GY40&lt;&gt;1,0,IF(AND($B40&gt;0,INDEX(Kalender!GY$68:GY$77,MAX(1,$B40))&gt;INDEX(Kalender!$B$68:$B$77,MAX(1,$B40))),1,0)+IF(OR(AND($C40&gt;0,INDEX(Kalender!GY$81:GY$110,MAX(1,$C40))&gt;INDEX(Kalender!$B$81:$B$110,MAX(1,$C40))),AND($D40&gt;0,INDEX(Kalender!GY$81:GY$110,MAX(1,$D40))&gt;INDEX(Kalender!$B$81:$B$110,MAX(1,$D40))),AND($E40&gt;0,INDEX(Kalender!GY$81:GY$110,MAX(1,$E40))&gt;INDEX(Kalender!$B$81:$B$110,MAX(1,$E40))),AND($F40&gt;0,INDEX(Kalender!GY$81:GY$110,MAX(1,$F40))&gt;INDEX(Kalender!$B$81:$B$110,MAX(1,$F40)))),2,0))</f>
        <v>0</v>
      </c>
      <c r="GZ40" s="5" t="n">
        <f aca="false">IF(Kalender!GZ40&lt;&gt;1,0,IF(AND($B40&gt;0,INDEX(Kalender!GZ$68:GZ$77,MAX(1,$B40))&gt;INDEX(Kalender!$B$68:$B$77,MAX(1,$B40))),1,0)+IF(OR(AND($C40&gt;0,INDEX(Kalender!GZ$81:GZ$110,MAX(1,$C40))&gt;INDEX(Kalender!$B$81:$B$110,MAX(1,$C40))),AND($D40&gt;0,INDEX(Kalender!GZ$81:GZ$110,MAX(1,$D40))&gt;INDEX(Kalender!$B$81:$B$110,MAX(1,$D40))),AND($E40&gt;0,INDEX(Kalender!GZ$81:GZ$110,MAX(1,$E40))&gt;INDEX(Kalender!$B$81:$B$110,MAX(1,$E40))),AND($F40&gt;0,INDEX(Kalender!GZ$81:GZ$110,MAX(1,$F40))&gt;INDEX(Kalender!$B$81:$B$110,MAX(1,$F40)))),2,0))</f>
        <v>0</v>
      </c>
      <c r="HA40" s="5" t="n">
        <f aca="false">IF(Kalender!HA40&lt;&gt;1,0,IF(AND($B40&gt;0,INDEX(Kalender!HA$68:HA$77,MAX(1,$B40))&gt;INDEX(Kalender!$B$68:$B$77,MAX(1,$B40))),1,0)+IF(OR(AND($C40&gt;0,INDEX(Kalender!HA$81:HA$110,MAX(1,$C40))&gt;INDEX(Kalender!$B$81:$B$110,MAX(1,$C40))),AND($D40&gt;0,INDEX(Kalender!HA$81:HA$110,MAX(1,$D40))&gt;INDEX(Kalender!$B$81:$B$110,MAX(1,$D40))),AND($E40&gt;0,INDEX(Kalender!HA$81:HA$110,MAX(1,$E40))&gt;INDEX(Kalender!$B$81:$B$110,MAX(1,$E40))),AND($F40&gt;0,INDEX(Kalender!HA$81:HA$110,MAX(1,$F40))&gt;INDEX(Kalender!$B$81:$B$110,MAX(1,$F40)))),2,0))</f>
        <v>0</v>
      </c>
      <c r="HB40" s="5" t="n">
        <f aca="false">IF(Kalender!HB40&lt;&gt;1,0,IF(AND($B40&gt;0,INDEX(Kalender!HB$68:HB$77,MAX(1,$B40))&gt;INDEX(Kalender!$B$68:$B$77,MAX(1,$B40))),1,0)+IF(OR(AND($C40&gt;0,INDEX(Kalender!HB$81:HB$110,MAX(1,$C40))&gt;INDEX(Kalender!$B$81:$B$110,MAX(1,$C40))),AND($D40&gt;0,INDEX(Kalender!HB$81:HB$110,MAX(1,$D40))&gt;INDEX(Kalender!$B$81:$B$110,MAX(1,$D40))),AND($E40&gt;0,INDEX(Kalender!HB$81:HB$110,MAX(1,$E40))&gt;INDEX(Kalender!$B$81:$B$110,MAX(1,$E40))),AND($F40&gt;0,INDEX(Kalender!HB$81:HB$110,MAX(1,$F40))&gt;INDEX(Kalender!$B$81:$B$110,MAX(1,$F40)))),2,0))</f>
        <v>0</v>
      </c>
      <c r="HC40" s="5" t="n">
        <f aca="false">IF(Kalender!HC40&lt;&gt;1,0,IF(AND($B40&gt;0,INDEX(Kalender!HC$68:HC$77,MAX(1,$B40))&gt;INDEX(Kalender!$B$68:$B$77,MAX(1,$B40))),1,0)+IF(OR(AND($C40&gt;0,INDEX(Kalender!HC$81:HC$110,MAX(1,$C40))&gt;INDEX(Kalender!$B$81:$B$110,MAX(1,$C40))),AND($D40&gt;0,INDEX(Kalender!HC$81:HC$110,MAX(1,$D40))&gt;INDEX(Kalender!$B$81:$B$110,MAX(1,$D40))),AND($E40&gt;0,INDEX(Kalender!HC$81:HC$110,MAX(1,$E40))&gt;INDEX(Kalender!$B$81:$B$110,MAX(1,$E40))),AND($F40&gt;0,INDEX(Kalender!HC$81:HC$110,MAX(1,$F40))&gt;INDEX(Kalender!$B$81:$B$110,MAX(1,$F40)))),2,0))</f>
        <v>0</v>
      </c>
      <c r="HD40" s="5" t="n">
        <f aca="false">IF(Kalender!HD40&lt;&gt;1,0,IF(AND($B40&gt;0,INDEX(Kalender!HD$68:HD$77,MAX(1,$B40))&gt;INDEX(Kalender!$B$68:$B$77,MAX(1,$B40))),1,0)+IF(OR(AND($C40&gt;0,INDEX(Kalender!HD$81:HD$110,MAX(1,$C40))&gt;INDEX(Kalender!$B$81:$B$110,MAX(1,$C40))),AND($D40&gt;0,INDEX(Kalender!HD$81:HD$110,MAX(1,$D40))&gt;INDEX(Kalender!$B$81:$B$110,MAX(1,$D40))),AND($E40&gt;0,INDEX(Kalender!HD$81:HD$110,MAX(1,$E40))&gt;INDEX(Kalender!$B$81:$B$110,MAX(1,$E40))),AND($F40&gt;0,INDEX(Kalender!HD$81:HD$110,MAX(1,$F40))&gt;INDEX(Kalender!$B$81:$B$110,MAX(1,$F40)))),2,0))</f>
        <v>0</v>
      </c>
      <c r="HE40" s="5" t="n">
        <f aca="false">IF(Kalender!HE40&lt;&gt;1,0,IF(AND($B40&gt;0,INDEX(Kalender!HE$68:HE$77,MAX(1,$B40))&gt;INDEX(Kalender!$B$68:$B$77,MAX(1,$B40))),1,0)+IF(OR(AND($C40&gt;0,INDEX(Kalender!HE$81:HE$110,MAX(1,$C40))&gt;INDEX(Kalender!$B$81:$B$110,MAX(1,$C40))),AND($D40&gt;0,INDEX(Kalender!HE$81:HE$110,MAX(1,$D40))&gt;INDEX(Kalender!$B$81:$B$110,MAX(1,$D40))),AND($E40&gt;0,INDEX(Kalender!HE$81:HE$110,MAX(1,$E40))&gt;INDEX(Kalender!$B$81:$B$110,MAX(1,$E40))),AND($F40&gt;0,INDEX(Kalender!HE$81:HE$110,MAX(1,$F40))&gt;INDEX(Kalender!$B$81:$B$110,MAX(1,$F40)))),2,0))</f>
        <v>0</v>
      </c>
      <c r="HF40" s="5" t="n">
        <f aca="false">IF(Kalender!HF40&lt;&gt;1,0,IF(AND($B40&gt;0,INDEX(Kalender!HF$68:HF$77,MAX(1,$B40))&gt;INDEX(Kalender!$B$68:$B$77,MAX(1,$B40))),1,0)+IF(OR(AND($C40&gt;0,INDEX(Kalender!HF$81:HF$110,MAX(1,$C40))&gt;INDEX(Kalender!$B$81:$B$110,MAX(1,$C40))),AND($D40&gt;0,INDEX(Kalender!HF$81:HF$110,MAX(1,$D40))&gt;INDEX(Kalender!$B$81:$B$110,MAX(1,$D40))),AND($E40&gt;0,INDEX(Kalender!HF$81:HF$110,MAX(1,$E40))&gt;INDEX(Kalender!$B$81:$B$110,MAX(1,$E40))),AND($F40&gt;0,INDEX(Kalender!HF$81:HF$110,MAX(1,$F40))&gt;INDEX(Kalender!$B$81:$B$110,MAX(1,$F40)))),2,0))</f>
        <v>0</v>
      </c>
      <c r="HG40" s="5" t="n">
        <f aca="false">IF(Kalender!HG40&lt;&gt;1,0,IF(AND($B40&gt;0,INDEX(Kalender!HG$68:HG$77,MAX(1,$B40))&gt;INDEX(Kalender!$B$68:$B$77,MAX(1,$B40))),1,0)+IF(OR(AND($C40&gt;0,INDEX(Kalender!HG$81:HG$110,MAX(1,$C40))&gt;INDEX(Kalender!$B$81:$B$110,MAX(1,$C40))),AND($D40&gt;0,INDEX(Kalender!HG$81:HG$110,MAX(1,$D40))&gt;INDEX(Kalender!$B$81:$B$110,MAX(1,$D40))),AND($E40&gt;0,INDEX(Kalender!HG$81:HG$110,MAX(1,$E40))&gt;INDEX(Kalender!$B$81:$B$110,MAX(1,$E40))),AND($F40&gt;0,INDEX(Kalender!HG$81:HG$110,MAX(1,$F40))&gt;INDEX(Kalender!$B$81:$B$110,MAX(1,$F40)))),2,0))</f>
        <v>0</v>
      </c>
      <c r="HH40" s="5" t="n">
        <f aca="false">IF(Kalender!HH40&lt;&gt;1,0,IF(AND($B40&gt;0,INDEX(Kalender!HH$68:HH$77,MAX(1,$B40))&gt;INDEX(Kalender!$B$68:$B$77,MAX(1,$B40))),1,0)+IF(OR(AND($C40&gt;0,INDEX(Kalender!HH$81:HH$110,MAX(1,$C40))&gt;INDEX(Kalender!$B$81:$B$110,MAX(1,$C40))),AND($D40&gt;0,INDEX(Kalender!HH$81:HH$110,MAX(1,$D40))&gt;INDEX(Kalender!$B$81:$B$110,MAX(1,$D40))),AND($E40&gt;0,INDEX(Kalender!HH$81:HH$110,MAX(1,$E40))&gt;INDEX(Kalender!$B$81:$B$110,MAX(1,$E40))),AND($F40&gt;0,INDEX(Kalender!HH$81:HH$110,MAX(1,$F40))&gt;INDEX(Kalender!$B$81:$B$110,MAX(1,$F40)))),2,0))</f>
        <v>0</v>
      </c>
      <c r="HI40" s="5" t="n">
        <f aca="false">IF(Kalender!HI40&lt;&gt;1,0,IF(AND($B40&gt;0,INDEX(Kalender!HI$68:HI$77,MAX(1,$B40))&gt;INDEX(Kalender!$B$68:$B$77,MAX(1,$B40))),1,0)+IF(OR(AND($C40&gt;0,INDEX(Kalender!HI$81:HI$110,MAX(1,$C40))&gt;INDEX(Kalender!$B$81:$B$110,MAX(1,$C40))),AND($D40&gt;0,INDEX(Kalender!HI$81:HI$110,MAX(1,$D40))&gt;INDEX(Kalender!$B$81:$B$110,MAX(1,$D40))),AND($E40&gt;0,INDEX(Kalender!HI$81:HI$110,MAX(1,$E40))&gt;INDEX(Kalender!$B$81:$B$110,MAX(1,$E40))),AND($F40&gt;0,INDEX(Kalender!HI$81:HI$110,MAX(1,$F40))&gt;INDEX(Kalender!$B$81:$B$110,MAX(1,$F40)))),2,0))</f>
        <v>0</v>
      </c>
      <c r="HJ40" s="5" t="n">
        <f aca="false">IF(Kalender!HJ40&lt;&gt;1,0,IF(AND($B40&gt;0,INDEX(Kalender!HJ$68:HJ$77,MAX(1,$B40))&gt;INDEX(Kalender!$B$68:$B$77,MAX(1,$B40))),1,0)+IF(OR(AND($C40&gt;0,INDEX(Kalender!HJ$81:HJ$110,MAX(1,$C40))&gt;INDEX(Kalender!$B$81:$B$110,MAX(1,$C40))),AND($D40&gt;0,INDEX(Kalender!HJ$81:HJ$110,MAX(1,$D40))&gt;INDEX(Kalender!$B$81:$B$110,MAX(1,$D40))),AND($E40&gt;0,INDEX(Kalender!HJ$81:HJ$110,MAX(1,$E40))&gt;INDEX(Kalender!$B$81:$B$110,MAX(1,$E40))),AND($F40&gt;0,INDEX(Kalender!HJ$81:HJ$110,MAX(1,$F40))&gt;INDEX(Kalender!$B$81:$B$110,MAX(1,$F40)))),2,0))</f>
        <v>0</v>
      </c>
      <c r="HK40" s="5" t="n">
        <f aca="false">IF(Kalender!HK40&lt;&gt;1,0,IF(AND($B40&gt;0,INDEX(Kalender!HK$68:HK$77,MAX(1,$B40))&gt;INDEX(Kalender!$B$68:$B$77,MAX(1,$B40))),1,0)+IF(OR(AND($C40&gt;0,INDEX(Kalender!HK$81:HK$110,MAX(1,$C40))&gt;INDEX(Kalender!$B$81:$B$110,MAX(1,$C40))),AND($D40&gt;0,INDEX(Kalender!HK$81:HK$110,MAX(1,$D40))&gt;INDEX(Kalender!$B$81:$B$110,MAX(1,$D40))),AND($E40&gt;0,INDEX(Kalender!HK$81:HK$110,MAX(1,$E40))&gt;INDEX(Kalender!$B$81:$B$110,MAX(1,$E40))),AND($F40&gt;0,INDEX(Kalender!HK$81:HK$110,MAX(1,$F40))&gt;INDEX(Kalender!$B$81:$B$110,MAX(1,$F40)))),2,0))</f>
        <v>0</v>
      </c>
      <c r="HL40" s="5" t="n">
        <f aca="false">IF(Kalender!HL40&lt;&gt;1,0,IF(AND($B40&gt;0,INDEX(Kalender!HL$68:HL$77,MAX(1,$B40))&gt;INDEX(Kalender!$B$68:$B$77,MAX(1,$B40))),1,0)+IF(OR(AND($C40&gt;0,INDEX(Kalender!HL$81:HL$110,MAX(1,$C40))&gt;INDEX(Kalender!$B$81:$B$110,MAX(1,$C40))),AND($D40&gt;0,INDEX(Kalender!HL$81:HL$110,MAX(1,$D40))&gt;INDEX(Kalender!$B$81:$B$110,MAX(1,$D40))),AND($E40&gt;0,INDEX(Kalender!HL$81:HL$110,MAX(1,$E40))&gt;INDEX(Kalender!$B$81:$B$110,MAX(1,$E40))),AND($F40&gt;0,INDEX(Kalender!HL$81:HL$110,MAX(1,$F40))&gt;INDEX(Kalender!$B$81:$B$110,MAX(1,$F40)))),2,0))</f>
        <v>0</v>
      </c>
      <c r="HM40" s="5" t="n">
        <f aca="false">IF(Kalender!HM40&lt;&gt;1,0,IF(AND($B40&gt;0,INDEX(Kalender!HM$68:HM$77,MAX(1,$B40))&gt;INDEX(Kalender!$B$68:$B$77,MAX(1,$B40))),1,0)+IF(OR(AND($C40&gt;0,INDEX(Kalender!HM$81:HM$110,MAX(1,$C40))&gt;INDEX(Kalender!$B$81:$B$110,MAX(1,$C40))),AND($D40&gt;0,INDEX(Kalender!HM$81:HM$110,MAX(1,$D40))&gt;INDEX(Kalender!$B$81:$B$110,MAX(1,$D40))),AND($E40&gt;0,INDEX(Kalender!HM$81:HM$110,MAX(1,$E40))&gt;INDEX(Kalender!$B$81:$B$110,MAX(1,$E40))),AND($F40&gt;0,INDEX(Kalender!HM$81:HM$110,MAX(1,$F40))&gt;INDEX(Kalender!$B$81:$B$110,MAX(1,$F40)))),2,0))</f>
        <v>0</v>
      </c>
      <c r="HN40" s="5" t="n">
        <f aca="false">IF(Kalender!HN40&lt;&gt;1,0,IF(AND($B40&gt;0,INDEX(Kalender!HN$68:HN$77,MAX(1,$B40))&gt;INDEX(Kalender!$B$68:$B$77,MAX(1,$B40))),1,0)+IF(OR(AND($C40&gt;0,INDEX(Kalender!HN$81:HN$110,MAX(1,$C40))&gt;INDEX(Kalender!$B$81:$B$110,MAX(1,$C40))),AND($D40&gt;0,INDEX(Kalender!HN$81:HN$110,MAX(1,$D40))&gt;INDEX(Kalender!$B$81:$B$110,MAX(1,$D40))),AND($E40&gt;0,INDEX(Kalender!HN$81:HN$110,MAX(1,$E40))&gt;INDEX(Kalender!$B$81:$B$110,MAX(1,$E40))),AND($F40&gt;0,INDEX(Kalender!HN$81:HN$110,MAX(1,$F40))&gt;INDEX(Kalender!$B$81:$B$110,MAX(1,$F40)))),2,0))</f>
        <v>0</v>
      </c>
      <c r="HO40" s="5" t="n">
        <f aca="false">IF(Kalender!HO40&lt;&gt;1,0,IF(AND($B40&gt;0,INDEX(Kalender!HO$68:HO$77,MAX(1,$B40))&gt;INDEX(Kalender!$B$68:$B$77,MAX(1,$B40))),1,0)+IF(OR(AND($C40&gt;0,INDEX(Kalender!HO$81:HO$110,MAX(1,$C40))&gt;INDEX(Kalender!$B$81:$B$110,MAX(1,$C40))),AND($D40&gt;0,INDEX(Kalender!HO$81:HO$110,MAX(1,$D40))&gt;INDEX(Kalender!$B$81:$B$110,MAX(1,$D40))),AND($E40&gt;0,INDEX(Kalender!HO$81:HO$110,MAX(1,$E40))&gt;INDEX(Kalender!$B$81:$B$110,MAX(1,$E40))),AND($F40&gt;0,INDEX(Kalender!HO$81:HO$110,MAX(1,$F40))&gt;INDEX(Kalender!$B$81:$B$110,MAX(1,$F40)))),2,0))</f>
        <v>0</v>
      </c>
      <c r="HP40" s="5" t="n">
        <f aca="false">IF(Kalender!HP40&lt;&gt;1,0,IF(AND($B40&gt;0,INDEX(Kalender!HP$68:HP$77,MAX(1,$B40))&gt;INDEX(Kalender!$B$68:$B$77,MAX(1,$B40))),1,0)+IF(OR(AND($C40&gt;0,INDEX(Kalender!HP$81:HP$110,MAX(1,$C40))&gt;INDEX(Kalender!$B$81:$B$110,MAX(1,$C40))),AND($D40&gt;0,INDEX(Kalender!HP$81:HP$110,MAX(1,$D40))&gt;INDEX(Kalender!$B$81:$B$110,MAX(1,$D40))),AND($E40&gt;0,INDEX(Kalender!HP$81:HP$110,MAX(1,$E40))&gt;INDEX(Kalender!$B$81:$B$110,MAX(1,$E40))),AND($F40&gt;0,INDEX(Kalender!HP$81:HP$110,MAX(1,$F40))&gt;INDEX(Kalender!$B$81:$B$110,MAX(1,$F40)))),2,0))</f>
        <v>0</v>
      </c>
      <c r="HQ40" s="5" t="n">
        <f aca="false">IF(Kalender!HQ40&lt;&gt;1,0,IF(AND($B40&gt;0,INDEX(Kalender!HQ$68:HQ$77,MAX(1,$B40))&gt;INDEX(Kalender!$B$68:$B$77,MAX(1,$B40))),1,0)+IF(OR(AND($C40&gt;0,INDEX(Kalender!HQ$81:HQ$110,MAX(1,$C40))&gt;INDEX(Kalender!$B$81:$B$110,MAX(1,$C40))),AND($D40&gt;0,INDEX(Kalender!HQ$81:HQ$110,MAX(1,$D40))&gt;INDEX(Kalender!$B$81:$B$110,MAX(1,$D40))),AND($E40&gt;0,INDEX(Kalender!HQ$81:HQ$110,MAX(1,$E40))&gt;INDEX(Kalender!$B$81:$B$110,MAX(1,$E40))),AND($F40&gt;0,INDEX(Kalender!HQ$81:HQ$110,MAX(1,$F40))&gt;INDEX(Kalender!$B$81:$B$110,MAX(1,$F40)))),2,0))</f>
        <v>0</v>
      </c>
      <c r="HR40" s="5" t="n">
        <f aca="false">IF(Kalender!HR40&lt;&gt;1,0,IF(AND($B40&gt;0,INDEX(Kalender!HR$68:HR$77,MAX(1,$B40))&gt;INDEX(Kalender!$B$68:$B$77,MAX(1,$B40))),1,0)+IF(OR(AND($C40&gt;0,INDEX(Kalender!HR$81:HR$110,MAX(1,$C40))&gt;INDEX(Kalender!$B$81:$B$110,MAX(1,$C40))),AND($D40&gt;0,INDEX(Kalender!HR$81:HR$110,MAX(1,$D40))&gt;INDEX(Kalender!$B$81:$B$110,MAX(1,$D40))),AND($E40&gt;0,INDEX(Kalender!HR$81:HR$110,MAX(1,$E40))&gt;INDEX(Kalender!$B$81:$B$110,MAX(1,$E40))),AND($F40&gt;0,INDEX(Kalender!HR$81:HR$110,MAX(1,$F40))&gt;INDEX(Kalender!$B$81:$B$110,MAX(1,$F40)))),2,0))</f>
        <v>0</v>
      </c>
      <c r="HS40" s="5" t="n">
        <f aca="false">IF(Kalender!HS40&lt;&gt;1,0,IF(AND($B40&gt;0,INDEX(Kalender!HS$68:HS$77,MAX(1,$B40))&gt;INDEX(Kalender!$B$68:$B$77,MAX(1,$B40))),1,0)+IF(OR(AND($C40&gt;0,INDEX(Kalender!HS$81:HS$110,MAX(1,$C40))&gt;INDEX(Kalender!$B$81:$B$110,MAX(1,$C40))),AND($D40&gt;0,INDEX(Kalender!HS$81:HS$110,MAX(1,$D40))&gt;INDEX(Kalender!$B$81:$B$110,MAX(1,$D40))),AND($E40&gt;0,INDEX(Kalender!HS$81:HS$110,MAX(1,$E40))&gt;INDEX(Kalender!$B$81:$B$110,MAX(1,$E40))),AND($F40&gt;0,INDEX(Kalender!HS$81:HS$110,MAX(1,$F40))&gt;INDEX(Kalender!$B$81:$B$110,MAX(1,$F40)))),2,0))</f>
        <v>0</v>
      </c>
      <c r="HT40" s="5" t="n">
        <f aca="false">IF(Kalender!HT40&lt;&gt;1,0,IF(AND($B40&gt;0,INDEX(Kalender!HT$68:HT$77,MAX(1,$B40))&gt;INDEX(Kalender!$B$68:$B$77,MAX(1,$B40))),1,0)+IF(OR(AND($C40&gt;0,INDEX(Kalender!HT$81:HT$110,MAX(1,$C40))&gt;INDEX(Kalender!$B$81:$B$110,MAX(1,$C40))),AND($D40&gt;0,INDEX(Kalender!HT$81:HT$110,MAX(1,$D40))&gt;INDEX(Kalender!$B$81:$B$110,MAX(1,$D40))),AND($E40&gt;0,INDEX(Kalender!HT$81:HT$110,MAX(1,$E40))&gt;INDEX(Kalender!$B$81:$B$110,MAX(1,$E40))),AND($F40&gt;0,INDEX(Kalender!HT$81:HT$110,MAX(1,$F40))&gt;INDEX(Kalender!$B$81:$B$110,MAX(1,$F40)))),2,0))</f>
        <v>0</v>
      </c>
      <c r="HU40" s="5" t="n">
        <f aca="false">IF(Kalender!HU40&lt;&gt;1,0,IF(AND($B40&gt;0,INDEX(Kalender!HU$68:HU$77,MAX(1,$B40))&gt;INDEX(Kalender!$B$68:$B$77,MAX(1,$B40))),1,0)+IF(OR(AND($C40&gt;0,INDEX(Kalender!HU$81:HU$110,MAX(1,$C40))&gt;INDEX(Kalender!$B$81:$B$110,MAX(1,$C40))),AND($D40&gt;0,INDEX(Kalender!HU$81:HU$110,MAX(1,$D40))&gt;INDEX(Kalender!$B$81:$B$110,MAX(1,$D40))),AND($E40&gt;0,INDEX(Kalender!HU$81:HU$110,MAX(1,$E40))&gt;INDEX(Kalender!$B$81:$B$110,MAX(1,$E40))),AND($F40&gt;0,INDEX(Kalender!HU$81:HU$110,MAX(1,$F40))&gt;INDEX(Kalender!$B$81:$B$110,MAX(1,$F40)))),2,0))</f>
        <v>0</v>
      </c>
      <c r="HV40" s="5" t="n">
        <f aca="false">IF(Kalender!HV40&lt;&gt;1,0,IF(AND($B40&gt;0,INDEX(Kalender!HV$68:HV$77,MAX(1,$B40))&gt;INDEX(Kalender!$B$68:$B$77,MAX(1,$B40))),1,0)+IF(OR(AND($C40&gt;0,INDEX(Kalender!HV$81:HV$110,MAX(1,$C40))&gt;INDEX(Kalender!$B$81:$B$110,MAX(1,$C40))),AND($D40&gt;0,INDEX(Kalender!HV$81:HV$110,MAX(1,$D40))&gt;INDEX(Kalender!$B$81:$B$110,MAX(1,$D40))),AND($E40&gt;0,INDEX(Kalender!HV$81:HV$110,MAX(1,$E40))&gt;INDEX(Kalender!$B$81:$B$110,MAX(1,$E40))),AND($F40&gt;0,INDEX(Kalender!HV$81:HV$110,MAX(1,$F40))&gt;INDEX(Kalender!$B$81:$B$110,MAX(1,$F40)))),2,0))</f>
        <v>0</v>
      </c>
      <c r="HW40" s="5" t="n">
        <f aca="false">IF(Kalender!HW40&lt;&gt;1,0,IF(AND($B40&gt;0,INDEX(Kalender!HW$68:HW$77,MAX(1,$B40))&gt;INDEX(Kalender!$B$68:$B$77,MAX(1,$B40))),1,0)+IF(OR(AND($C40&gt;0,INDEX(Kalender!HW$81:HW$110,MAX(1,$C40))&gt;INDEX(Kalender!$B$81:$B$110,MAX(1,$C40))),AND($D40&gt;0,INDEX(Kalender!HW$81:HW$110,MAX(1,$D40))&gt;INDEX(Kalender!$B$81:$B$110,MAX(1,$D40))),AND($E40&gt;0,INDEX(Kalender!HW$81:HW$110,MAX(1,$E40))&gt;INDEX(Kalender!$B$81:$B$110,MAX(1,$E40))),AND($F40&gt;0,INDEX(Kalender!HW$81:HW$110,MAX(1,$F40))&gt;INDEX(Kalender!$B$81:$B$110,MAX(1,$F40)))),2,0))</f>
        <v>0</v>
      </c>
      <c r="HX40" s="5" t="n">
        <f aca="false">IF(Kalender!HX40&lt;&gt;1,0,IF(AND($B40&gt;0,INDEX(Kalender!HX$68:HX$77,MAX(1,$B40))&gt;INDEX(Kalender!$B$68:$B$77,MAX(1,$B40))),1,0)+IF(OR(AND($C40&gt;0,INDEX(Kalender!HX$81:HX$110,MAX(1,$C40))&gt;INDEX(Kalender!$B$81:$B$110,MAX(1,$C40))),AND($D40&gt;0,INDEX(Kalender!HX$81:HX$110,MAX(1,$D40))&gt;INDEX(Kalender!$B$81:$B$110,MAX(1,$D40))),AND($E40&gt;0,INDEX(Kalender!HX$81:HX$110,MAX(1,$E40))&gt;INDEX(Kalender!$B$81:$B$110,MAX(1,$E40))),AND($F40&gt;0,INDEX(Kalender!HX$81:HX$110,MAX(1,$F40))&gt;INDEX(Kalender!$B$81:$B$110,MAX(1,$F40)))),2,0))</f>
        <v>0</v>
      </c>
      <c r="HY40" s="5" t="n">
        <f aca="false">IF(Kalender!HY40&lt;&gt;1,0,IF(AND($B40&gt;0,INDEX(Kalender!HY$68:HY$77,MAX(1,$B40))&gt;INDEX(Kalender!$B$68:$B$77,MAX(1,$B40))),1,0)+IF(OR(AND($C40&gt;0,INDEX(Kalender!HY$81:HY$110,MAX(1,$C40))&gt;INDEX(Kalender!$B$81:$B$110,MAX(1,$C40))),AND($D40&gt;0,INDEX(Kalender!HY$81:HY$110,MAX(1,$D40))&gt;INDEX(Kalender!$B$81:$B$110,MAX(1,$D40))),AND($E40&gt;0,INDEX(Kalender!HY$81:HY$110,MAX(1,$E40))&gt;INDEX(Kalender!$B$81:$B$110,MAX(1,$E40))),AND($F40&gt;0,INDEX(Kalender!HY$81:HY$110,MAX(1,$F40))&gt;INDEX(Kalender!$B$81:$B$110,MAX(1,$F40)))),2,0))</f>
        <v>0</v>
      </c>
      <c r="HZ40" s="5" t="n">
        <f aca="false">IF(Kalender!HZ40&lt;&gt;1,0,IF(AND($B40&gt;0,INDEX(Kalender!HZ$68:HZ$77,MAX(1,$B40))&gt;INDEX(Kalender!$B$68:$B$77,MAX(1,$B40))),1,0)+IF(OR(AND($C40&gt;0,INDEX(Kalender!HZ$81:HZ$110,MAX(1,$C40))&gt;INDEX(Kalender!$B$81:$B$110,MAX(1,$C40))),AND($D40&gt;0,INDEX(Kalender!HZ$81:HZ$110,MAX(1,$D40))&gt;INDEX(Kalender!$B$81:$B$110,MAX(1,$D40))),AND($E40&gt;0,INDEX(Kalender!HZ$81:HZ$110,MAX(1,$E40))&gt;INDEX(Kalender!$B$81:$B$110,MAX(1,$E40))),AND($F40&gt;0,INDEX(Kalender!HZ$81:HZ$110,MAX(1,$F40))&gt;INDEX(Kalender!$B$81:$B$110,MAX(1,$F40)))),2,0))</f>
        <v>0</v>
      </c>
      <c r="IA40" s="5" t="n">
        <f aca="false">IF(Kalender!IA40&lt;&gt;1,0,IF(AND($B40&gt;0,INDEX(Kalender!IA$68:IA$77,MAX(1,$B40))&gt;INDEX(Kalender!$B$68:$B$77,MAX(1,$B40))),1,0)+IF(OR(AND($C40&gt;0,INDEX(Kalender!IA$81:IA$110,MAX(1,$C40))&gt;INDEX(Kalender!$B$81:$B$110,MAX(1,$C40))),AND($D40&gt;0,INDEX(Kalender!IA$81:IA$110,MAX(1,$D40))&gt;INDEX(Kalender!$B$81:$B$110,MAX(1,$D40))),AND($E40&gt;0,INDEX(Kalender!IA$81:IA$110,MAX(1,$E40))&gt;INDEX(Kalender!$B$81:$B$110,MAX(1,$E40))),AND($F40&gt;0,INDEX(Kalender!IA$81:IA$110,MAX(1,$F40))&gt;INDEX(Kalender!$B$81:$B$110,MAX(1,$F40)))),2,0))</f>
        <v>0</v>
      </c>
      <c r="IB40" s="5" t="n">
        <f aca="false">IF(Kalender!IB40&lt;&gt;1,0,IF(AND($B40&gt;0,INDEX(Kalender!IB$68:IB$77,MAX(1,$B40))&gt;INDEX(Kalender!$B$68:$B$77,MAX(1,$B40))),1,0)+IF(OR(AND($C40&gt;0,INDEX(Kalender!IB$81:IB$110,MAX(1,$C40))&gt;INDEX(Kalender!$B$81:$B$110,MAX(1,$C40))),AND($D40&gt;0,INDEX(Kalender!IB$81:IB$110,MAX(1,$D40))&gt;INDEX(Kalender!$B$81:$B$110,MAX(1,$D40))),AND($E40&gt;0,INDEX(Kalender!IB$81:IB$110,MAX(1,$E40))&gt;INDEX(Kalender!$B$81:$B$110,MAX(1,$E40))),AND($F40&gt;0,INDEX(Kalender!IB$81:IB$110,MAX(1,$F40))&gt;INDEX(Kalender!$B$81:$B$110,MAX(1,$F40)))),2,0))</f>
        <v>0</v>
      </c>
      <c r="IC40" s="5" t="n">
        <f aca="false">IF(Kalender!IC40&lt;&gt;1,0,IF(AND($B40&gt;0,INDEX(Kalender!IC$68:IC$77,MAX(1,$B40))&gt;INDEX(Kalender!$B$68:$B$77,MAX(1,$B40))),1,0)+IF(OR(AND($C40&gt;0,INDEX(Kalender!IC$81:IC$110,MAX(1,$C40))&gt;INDEX(Kalender!$B$81:$B$110,MAX(1,$C40))),AND($D40&gt;0,INDEX(Kalender!IC$81:IC$110,MAX(1,$D40))&gt;INDEX(Kalender!$B$81:$B$110,MAX(1,$D40))),AND($E40&gt;0,INDEX(Kalender!IC$81:IC$110,MAX(1,$E40))&gt;INDEX(Kalender!$B$81:$B$110,MAX(1,$E40))),AND($F40&gt;0,INDEX(Kalender!IC$81:IC$110,MAX(1,$F40))&gt;INDEX(Kalender!$B$81:$B$110,MAX(1,$F40)))),2,0))</f>
        <v>0</v>
      </c>
      <c r="ID40" s="5" t="n">
        <f aca="false">IF(Kalender!ID40&lt;&gt;1,0,IF(AND($B40&gt;0,INDEX(Kalender!ID$68:ID$77,MAX(1,$B40))&gt;INDEX(Kalender!$B$68:$B$77,MAX(1,$B40))),1,0)+IF(OR(AND($C40&gt;0,INDEX(Kalender!ID$81:ID$110,MAX(1,$C40))&gt;INDEX(Kalender!$B$81:$B$110,MAX(1,$C40))),AND($D40&gt;0,INDEX(Kalender!ID$81:ID$110,MAX(1,$D40))&gt;INDEX(Kalender!$B$81:$B$110,MAX(1,$D40))),AND($E40&gt;0,INDEX(Kalender!ID$81:ID$110,MAX(1,$E40))&gt;INDEX(Kalender!$B$81:$B$110,MAX(1,$E40))),AND($F40&gt;0,INDEX(Kalender!ID$81:ID$110,MAX(1,$F40))&gt;INDEX(Kalender!$B$81:$B$110,MAX(1,$F40)))),2,0))</f>
        <v>0</v>
      </c>
      <c r="IE40" s="5" t="n">
        <f aca="false">IF(Kalender!IE40&lt;&gt;1,0,IF(AND($B40&gt;0,INDEX(Kalender!IE$68:IE$77,MAX(1,$B40))&gt;INDEX(Kalender!$B$68:$B$77,MAX(1,$B40))),1,0)+IF(OR(AND($C40&gt;0,INDEX(Kalender!IE$81:IE$110,MAX(1,$C40))&gt;INDEX(Kalender!$B$81:$B$110,MAX(1,$C40))),AND($D40&gt;0,INDEX(Kalender!IE$81:IE$110,MAX(1,$D40))&gt;INDEX(Kalender!$B$81:$B$110,MAX(1,$D40))),AND($E40&gt;0,INDEX(Kalender!IE$81:IE$110,MAX(1,$E40))&gt;INDEX(Kalender!$B$81:$B$110,MAX(1,$E40))),AND($F40&gt;0,INDEX(Kalender!IE$81:IE$110,MAX(1,$F40))&gt;INDEX(Kalender!$B$81:$B$110,MAX(1,$F40)))),2,0))</f>
        <v>0</v>
      </c>
      <c r="IF40" s="5" t="n">
        <f aca="false">IF(Kalender!IF40&lt;&gt;1,0,IF(AND($B40&gt;0,INDEX(Kalender!IF$68:IF$77,MAX(1,$B40))&gt;INDEX(Kalender!$B$68:$B$77,MAX(1,$B40))),1,0)+IF(OR(AND($C40&gt;0,INDEX(Kalender!IF$81:IF$110,MAX(1,$C40))&gt;INDEX(Kalender!$B$81:$B$110,MAX(1,$C40))),AND($D40&gt;0,INDEX(Kalender!IF$81:IF$110,MAX(1,$D40))&gt;INDEX(Kalender!$B$81:$B$110,MAX(1,$D40))),AND($E40&gt;0,INDEX(Kalender!IF$81:IF$110,MAX(1,$E40))&gt;INDEX(Kalender!$B$81:$B$110,MAX(1,$E40))),AND($F40&gt;0,INDEX(Kalender!IF$81:IF$110,MAX(1,$F40))&gt;INDEX(Kalender!$B$81:$B$110,MAX(1,$F40)))),2,0))</f>
        <v>0</v>
      </c>
      <c r="IG40" s="5" t="n">
        <f aca="false">IF(Kalender!IG40&lt;&gt;1,0,IF(AND($B40&gt;0,INDEX(Kalender!IG$68:IG$77,MAX(1,$B40))&gt;INDEX(Kalender!$B$68:$B$77,MAX(1,$B40))),1,0)+IF(OR(AND($C40&gt;0,INDEX(Kalender!IG$81:IG$110,MAX(1,$C40))&gt;INDEX(Kalender!$B$81:$B$110,MAX(1,$C40))),AND($D40&gt;0,INDEX(Kalender!IG$81:IG$110,MAX(1,$D40))&gt;INDEX(Kalender!$B$81:$B$110,MAX(1,$D40))),AND($E40&gt;0,INDEX(Kalender!IG$81:IG$110,MAX(1,$E40))&gt;INDEX(Kalender!$B$81:$B$110,MAX(1,$E40))),AND($F40&gt;0,INDEX(Kalender!IG$81:IG$110,MAX(1,$F40))&gt;INDEX(Kalender!$B$81:$B$110,MAX(1,$F40)))),2,0))</f>
        <v>0</v>
      </c>
      <c r="IH40" s="5" t="n">
        <f aca="false">IF(Kalender!IH40&lt;&gt;1,0,IF(AND($B40&gt;0,INDEX(Kalender!IH$68:IH$77,MAX(1,$B40))&gt;INDEX(Kalender!$B$68:$B$77,MAX(1,$B40))),1,0)+IF(OR(AND($C40&gt;0,INDEX(Kalender!IH$81:IH$110,MAX(1,$C40))&gt;INDEX(Kalender!$B$81:$B$110,MAX(1,$C40))),AND($D40&gt;0,INDEX(Kalender!IH$81:IH$110,MAX(1,$D40))&gt;INDEX(Kalender!$B$81:$B$110,MAX(1,$D40))),AND($E40&gt;0,INDEX(Kalender!IH$81:IH$110,MAX(1,$E40))&gt;INDEX(Kalender!$B$81:$B$110,MAX(1,$E40))),AND($F40&gt;0,INDEX(Kalender!IH$81:IH$110,MAX(1,$F40))&gt;INDEX(Kalender!$B$81:$B$110,MAX(1,$F40)))),2,0))</f>
        <v>0</v>
      </c>
      <c r="II40" s="5" t="n">
        <f aca="false">IF(Kalender!II40&lt;&gt;1,0,IF(AND($B40&gt;0,INDEX(Kalender!II$68:II$77,MAX(1,$B40))&gt;INDEX(Kalender!$B$68:$B$77,MAX(1,$B40))),1,0)+IF(OR(AND($C40&gt;0,INDEX(Kalender!II$81:II$110,MAX(1,$C40))&gt;INDEX(Kalender!$B$81:$B$110,MAX(1,$C40))),AND($D40&gt;0,INDEX(Kalender!II$81:II$110,MAX(1,$D40))&gt;INDEX(Kalender!$B$81:$B$110,MAX(1,$D40))),AND($E40&gt;0,INDEX(Kalender!II$81:II$110,MAX(1,$E40))&gt;INDEX(Kalender!$B$81:$B$110,MAX(1,$E40))),AND($F40&gt;0,INDEX(Kalender!II$81:II$110,MAX(1,$F40))&gt;INDEX(Kalender!$B$81:$B$110,MAX(1,$F40)))),2,0))</f>
        <v>0</v>
      </c>
      <c r="IJ40" s="5" t="n">
        <f aca="false">IF(Kalender!IJ40&lt;&gt;1,0,IF(AND($B40&gt;0,INDEX(Kalender!IJ$68:IJ$77,MAX(1,$B40))&gt;INDEX(Kalender!$B$68:$B$77,MAX(1,$B40))),1,0)+IF(OR(AND($C40&gt;0,INDEX(Kalender!IJ$81:IJ$110,MAX(1,$C40))&gt;INDEX(Kalender!$B$81:$B$110,MAX(1,$C40))),AND($D40&gt;0,INDEX(Kalender!IJ$81:IJ$110,MAX(1,$D40))&gt;INDEX(Kalender!$B$81:$B$110,MAX(1,$D40))),AND($E40&gt;0,INDEX(Kalender!IJ$81:IJ$110,MAX(1,$E40))&gt;INDEX(Kalender!$B$81:$B$110,MAX(1,$E40))),AND($F40&gt;0,INDEX(Kalender!IJ$81:IJ$110,MAX(1,$F40))&gt;INDEX(Kalender!$B$81:$B$110,MAX(1,$F40)))),2,0))</f>
        <v>0</v>
      </c>
      <c r="IK40" s="5" t="n">
        <f aca="false">IF(Kalender!IK40&lt;&gt;1,0,IF(AND($B40&gt;0,INDEX(Kalender!IK$68:IK$77,MAX(1,$B40))&gt;INDEX(Kalender!$B$68:$B$77,MAX(1,$B40))),1,0)+IF(OR(AND($C40&gt;0,INDEX(Kalender!IK$81:IK$110,MAX(1,$C40))&gt;INDEX(Kalender!$B$81:$B$110,MAX(1,$C40))),AND($D40&gt;0,INDEX(Kalender!IK$81:IK$110,MAX(1,$D40))&gt;INDEX(Kalender!$B$81:$B$110,MAX(1,$D40))),AND($E40&gt;0,INDEX(Kalender!IK$81:IK$110,MAX(1,$E40))&gt;INDEX(Kalender!$B$81:$B$110,MAX(1,$E40))),AND($F40&gt;0,INDEX(Kalender!IK$81:IK$110,MAX(1,$F40))&gt;INDEX(Kalender!$B$81:$B$110,MAX(1,$F40)))),2,0))</f>
        <v>0</v>
      </c>
      <c r="IL40" s="5" t="n">
        <f aca="false">IF(Kalender!IL40&lt;&gt;1,0,IF(AND($B40&gt;0,INDEX(Kalender!IL$68:IL$77,MAX(1,$B40))&gt;INDEX(Kalender!$B$68:$B$77,MAX(1,$B40))),1,0)+IF(OR(AND($C40&gt;0,INDEX(Kalender!IL$81:IL$110,MAX(1,$C40))&gt;INDEX(Kalender!$B$81:$B$110,MAX(1,$C40))),AND($D40&gt;0,INDEX(Kalender!IL$81:IL$110,MAX(1,$D40))&gt;INDEX(Kalender!$B$81:$B$110,MAX(1,$D40))),AND($E40&gt;0,INDEX(Kalender!IL$81:IL$110,MAX(1,$E40))&gt;INDEX(Kalender!$B$81:$B$110,MAX(1,$E40))),AND($F40&gt;0,INDEX(Kalender!IL$81:IL$110,MAX(1,$F40))&gt;INDEX(Kalender!$B$81:$B$110,MAX(1,$F40)))),2,0))</f>
        <v>0</v>
      </c>
      <c r="IM40" s="5" t="n">
        <f aca="false">IF(Kalender!IM40&lt;&gt;1,0,IF(AND($B40&gt;0,INDEX(Kalender!IM$68:IM$77,MAX(1,$B40))&gt;INDEX(Kalender!$B$68:$B$77,MAX(1,$B40))),1,0)+IF(OR(AND($C40&gt;0,INDEX(Kalender!IM$81:IM$110,MAX(1,$C40))&gt;INDEX(Kalender!$B$81:$B$110,MAX(1,$C40))),AND($D40&gt;0,INDEX(Kalender!IM$81:IM$110,MAX(1,$D40))&gt;INDEX(Kalender!$B$81:$B$110,MAX(1,$D40))),AND($E40&gt;0,INDEX(Kalender!IM$81:IM$110,MAX(1,$E40))&gt;INDEX(Kalender!$B$81:$B$110,MAX(1,$E40))),AND($F40&gt;0,INDEX(Kalender!IM$81:IM$110,MAX(1,$F40))&gt;INDEX(Kalender!$B$81:$B$110,MAX(1,$F40)))),2,0))</f>
        <v>0</v>
      </c>
      <c r="IN40" s="5" t="n">
        <f aca="false">IF(Kalender!IN40&lt;&gt;1,0,IF(AND($B40&gt;0,INDEX(Kalender!IN$68:IN$77,MAX(1,$B40))&gt;INDEX(Kalender!$B$68:$B$77,MAX(1,$B40))),1,0)+IF(OR(AND($C40&gt;0,INDEX(Kalender!IN$81:IN$110,MAX(1,$C40))&gt;INDEX(Kalender!$B$81:$B$110,MAX(1,$C40))),AND($D40&gt;0,INDEX(Kalender!IN$81:IN$110,MAX(1,$D40))&gt;INDEX(Kalender!$B$81:$B$110,MAX(1,$D40))),AND($E40&gt;0,INDEX(Kalender!IN$81:IN$110,MAX(1,$E40))&gt;INDEX(Kalender!$B$81:$B$110,MAX(1,$E40))),AND($F40&gt;0,INDEX(Kalender!IN$81:IN$110,MAX(1,$F40))&gt;INDEX(Kalender!$B$81:$B$110,MAX(1,$F40)))),2,0))</f>
        <v>0</v>
      </c>
      <c r="IO40" s="5" t="n">
        <f aca="false">IF(Kalender!IO40&lt;&gt;1,0,IF(AND($B40&gt;0,INDEX(Kalender!IO$68:IO$77,MAX(1,$B40))&gt;INDEX(Kalender!$B$68:$B$77,MAX(1,$B40))),1,0)+IF(OR(AND($C40&gt;0,INDEX(Kalender!IO$81:IO$110,MAX(1,$C40))&gt;INDEX(Kalender!$B$81:$B$110,MAX(1,$C40))),AND($D40&gt;0,INDEX(Kalender!IO$81:IO$110,MAX(1,$D40))&gt;INDEX(Kalender!$B$81:$B$110,MAX(1,$D40))),AND($E40&gt;0,INDEX(Kalender!IO$81:IO$110,MAX(1,$E40))&gt;INDEX(Kalender!$B$81:$B$110,MAX(1,$E40))),AND($F40&gt;0,INDEX(Kalender!IO$81:IO$110,MAX(1,$F40))&gt;INDEX(Kalender!$B$81:$B$110,MAX(1,$F40)))),2,0))</f>
        <v>0</v>
      </c>
      <c r="IP40" s="5" t="n">
        <f aca="false">IF(Kalender!IP40&lt;&gt;1,0,IF(AND($B40&gt;0,INDEX(Kalender!IP$68:IP$77,MAX(1,$B40))&gt;INDEX(Kalender!$B$68:$B$77,MAX(1,$B40))),1,0)+IF(OR(AND($C40&gt;0,INDEX(Kalender!IP$81:IP$110,MAX(1,$C40))&gt;INDEX(Kalender!$B$81:$B$110,MAX(1,$C40))),AND($D40&gt;0,INDEX(Kalender!IP$81:IP$110,MAX(1,$D40))&gt;INDEX(Kalender!$B$81:$B$110,MAX(1,$D40))),AND($E40&gt;0,INDEX(Kalender!IP$81:IP$110,MAX(1,$E40))&gt;INDEX(Kalender!$B$81:$B$110,MAX(1,$E40))),AND($F40&gt;0,INDEX(Kalender!IP$81:IP$110,MAX(1,$F40))&gt;INDEX(Kalender!$B$81:$B$110,MAX(1,$F40)))),2,0))</f>
        <v>0</v>
      </c>
      <c r="IQ40" s="5" t="n">
        <f aca="false">IF(Kalender!IQ40&lt;&gt;1,0,IF(AND($B40&gt;0,INDEX(Kalender!IQ$68:IQ$77,MAX(1,$B40))&gt;INDEX(Kalender!$B$68:$B$77,MAX(1,$B40))),1,0)+IF(OR(AND($C40&gt;0,INDEX(Kalender!IQ$81:IQ$110,MAX(1,$C40))&gt;INDEX(Kalender!$B$81:$B$110,MAX(1,$C40))),AND($D40&gt;0,INDEX(Kalender!IQ$81:IQ$110,MAX(1,$D40))&gt;INDEX(Kalender!$B$81:$B$110,MAX(1,$D40))),AND($E40&gt;0,INDEX(Kalender!IQ$81:IQ$110,MAX(1,$E40))&gt;INDEX(Kalender!$B$81:$B$110,MAX(1,$E40))),AND($F40&gt;0,INDEX(Kalender!IQ$81:IQ$110,MAX(1,$F40))&gt;INDEX(Kalender!$B$81:$B$110,MAX(1,$F40)))),2,0))</f>
        <v>0</v>
      </c>
      <c r="IR40" s="5" t="n">
        <f aca="false">IF(Kalender!IR40&lt;&gt;1,0,IF(AND($B40&gt;0,INDEX(Kalender!IR$68:IR$77,MAX(1,$B40))&gt;INDEX(Kalender!$B$68:$B$77,MAX(1,$B40))),1,0)+IF(OR(AND($C40&gt;0,INDEX(Kalender!IR$81:IR$110,MAX(1,$C40))&gt;INDEX(Kalender!$B$81:$B$110,MAX(1,$C40))),AND($D40&gt;0,INDEX(Kalender!IR$81:IR$110,MAX(1,$D40))&gt;INDEX(Kalender!$B$81:$B$110,MAX(1,$D40))),AND($E40&gt;0,INDEX(Kalender!IR$81:IR$110,MAX(1,$E40))&gt;INDEX(Kalender!$B$81:$B$110,MAX(1,$E40))),AND($F40&gt;0,INDEX(Kalender!IR$81:IR$110,MAX(1,$F40))&gt;INDEX(Kalender!$B$81:$B$110,MAX(1,$F40)))),2,0))</f>
        <v>0</v>
      </c>
      <c r="IS40" s="5" t="n">
        <f aca="false">IF(Kalender!IS40&lt;&gt;1,0,IF(AND($B40&gt;0,INDEX(Kalender!IS$68:IS$77,MAX(1,$B40))&gt;INDEX(Kalender!$B$68:$B$77,MAX(1,$B40))),1,0)+IF(OR(AND($C40&gt;0,INDEX(Kalender!IS$81:IS$110,MAX(1,$C40))&gt;INDEX(Kalender!$B$81:$B$110,MAX(1,$C40))),AND($D40&gt;0,INDEX(Kalender!IS$81:IS$110,MAX(1,$D40))&gt;INDEX(Kalender!$B$81:$B$110,MAX(1,$D40))),AND($E40&gt;0,INDEX(Kalender!IS$81:IS$110,MAX(1,$E40))&gt;INDEX(Kalender!$B$81:$B$110,MAX(1,$E40))),AND($F40&gt;0,INDEX(Kalender!IS$81:IS$110,MAX(1,$F40))&gt;INDEX(Kalender!$B$81:$B$110,MAX(1,$F40)))),2,0))</f>
        <v>0</v>
      </c>
      <c r="IT40" s="5" t="n">
        <f aca="false">IF(Kalender!IT40&lt;&gt;1,0,IF(AND($B40&gt;0,INDEX(Kalender!IT$68:IT$77,MAX(1,$B40))&gt;INDEX(Kalender!$B$68:$B$77,MAX(1,$B40))),1,0)+IF(OR(AND($C40&gt;0,INDEX(Kalender!IT$81:IT$110,MAX(1,$C40))&gt;INDEX(Kalender!$B$81:$B$110,MAX(1,$C40))),AND($D40&gt;0,INDEX(Kalender!IT$81:IT$110,MAX(1,$D40))&gt;INDEX(Kalender!$B$81:$B$110,MAX(1,$D40))),AND($E40&gt;0,INDEX(Kalender!IT$81:IT$110,MAX(1,$E40))&gt;INDEX(Kalender!$B$81:$B$110,MAX(1,$E40))),AND($F40&gt;0,INDEX(Kalender!IT$81:IT$110,MAX(1,$F40))&gt;INDEX(Kalender!$B$81:$B$110,MAX(1,$F40)))),2,0))</f>
        <v>0</v>
      </c>
      <c r="IU40" s="5" t="n">
        <f aca="false">IF(Kalender!IU40&lt;&gt;1,0,IF(AND($B40&gt;0,INDEX(Kalender!IU$68:IU$77,MAX(1,$B40))&gt;INDEX(Kalender!$B$68:$B$77,MAX(1,$B40))),1,0)+IF(OR(AND($C40&gt;0,INDEX(Kalender!IU$81:IU$110,MAX(1,$C40))&gt;INDEX(Kalender!$B$81:$B$110,MAX(1,$C40))),AND($D40&gt;0,INDEX(Kalender!IU$81:IU$110,MAX(1,$D40))&gt;INDEX(Kalender!$B$81:$B$110,MAX(1,$D40))),AND($E40&gt;0,INDEX(Kalender!IU$81:IU$110,MAX(1,$E40))&gt;INDEX(Kalender!$B$81:$B$110,MAX(1,$E40))),AND($F40&gt;0,INDEX(Kalender!IU$81:IU$110,MAX(1,$F40))&gt;INDEX(Kalender!$B$81:$B$110,MAX(1,$F40)))),2,0))</f>
        <v>0</v>
      </c>
      <c r="IV40" s="5" t="n">
        <f aca="false">IF(Kalender!IV40&lt;&gt;1,0,IF(AND($B40&gt;0,INDEX(Kalender!IV$68:IV$77,MAX(1,$B40))&gt;INDEX(Kalender!$B$68:$B$77,MAX(1,$B40))),1,0)+IF(OR(AND($C40&gt;0,INDEX(Kalender!IV$81:IV$110,MAX(1,$C40))&gt;INDEX(Kalender!$B$81:$B$110,MAX(1,$C40))),AND($D40&gt;0,INDEX(Kalender!IV$81:IV$110,MAX(1,$D40))&gt;INDEX(Kalender!$B$81:$B$110,MAX(1,$D40))),AND($E40&gt;0,INDEX(Kalender!IV$81:IV$110,MAX(1,$E40))&gt;INDEX(Kalender!$B$81:$B$110,MAX(1,$E40))),AND($F40&gt;0,INDEX(Kalender!IV$81:IV$110,MAX(1,$F40))&gt;INDEX(Kalender!$B$81:$B$110,MAX(1,$F40)))),2,0))</f>
        <v>0</v>
      </c>
      <c r="IW40" s="5" t="n">
        <f aca="false">IF(Kalender!IW40&lt;&gt;1,0,IF(AND($B40&gt;0,INDEX(Kalender!IW$68:IW$77,MAX(1,$B40))&gt;INDEX(Kalender!$B$68:$B$77,MAX(1,$B40))),1,0)+IF(OR(AND($C40&gt;0,INDEX(Kalender!IW$81:IW$110,MAX(1,$C40))&gt;INDEX(Kalender!$B$81:$B$110,MAX(1,$C40))),AND($D40&gt;0,INDEX(Kalender!IW$81:IW$110,MAX(1,$D40))&gt;INDEX(Kalender!$B$81:$B$110,MAX(1,$D40))),AND($E40&gt;0,INDEX(Kalender!IW$81:IW$110,MAX(1,$E40))&gt;INDEX(Kalender!$B$81:$B$110,MAX(1,$E40))),AND($F40&gt;0,INDEX(Kalender!IW$81:IW$110,MAX(1,$F40))&gt;INDEX(Kalender!$B$81:$B$110,MAX(1,$F40)))),2,0))</f>
        <v>0</v>
      </c>
      <c r="IX40" s="5" t="n">
        <f aca="false">IF(Kalender!IX40&lt;&gt;1,0,IF(AND($B40&gt;0,INDEX(Kalender!IX$68:IX$77,MAX(1,$B40))&gt;INDEX(Kalender!$B$68:$B$77,MAX(1,$B40))),1,0)+IF(OR(AND($C40&gt;0,INDEX(Kalender!IX$81:IX$110,MAX(1,$C40))&gt;INDEX(Kalender!$B$81:$B$110,MAX(1,$C40))),AND($D40&gt;0,INDEX(Kalender!IX$81:IX$110,MAX(1,$D40))&gt;INDEX(Kalender!$B$81:$B$110,MAX(1,$D40))),AND($E40&gt;0,INDEX(Kalender!IX$81:IX$110,MAX(1,$E40))&gt;INDEX(Kalender!$B$81:$B$110,MAX(1,$E40))),AND($F40&gt;0,INDEX(Kalender!IX$81:IX$110,MAX(1,$F40))&gt;INDEX(Kalender!$B$81:$B$110,MAX(1,$F40)))),2,0))</f>
        <v>0</v>
      </c>
      <c r="IY40" s="5" t="n">
        <f aca="false">IF(Kalender!IY40&lt;&gt;1,0,IF(AND($B40&gt;0,INDEX(Kalender!IY$68:IY$77,MAX(1,$B40))&gt;INDEX(Kalender!$B$68:$B$77,MAX(1,$B40))),1,0)+IF(OR(AND($C40&gt;0,INDEX(Kalender!IY$81:IY$110,MAX(1,$C40))&gt;INDEX(Kalender!$B$81:$B$110,MAX(1,$C40))),AND($D40&gt;0,INDEX(Kalender!IY$81:IY$110,MAX(1,$D40))&gt;INDEX(Kalender!$B$81:$B$110,MAX(1,$D40))),AND($E40&gt;0,INDEX(Kalender!IY$81:IY$110,MAX(1,$E40))&gt;INDEX(Kalender!$B$81:$B$110,MAX(1,$E40))),AND($F40&gt;0,INDEX(Kalender!IY$81:IY$110,MAX(1,$F40))&gt;INDEX(Kalender!$B$81:$B$110,MAX(1,$F40)))),2,0))</f>
        <v>0</v>
      </c>
      <c r="IZ40" s="5" t="n">
        <f aca="false">IF(Kalender!IZ40&lt;&gt;1,0,IF(AND($B40&gt;0,INDEX(Kalender!IZ$68:IZ$77,MAX(1,$B40))&gt;INDEX(Kalender!$B$68:$B$77,MAX(1,$B40))),1,0)+IF(OR(AND($C40&gt;0,INDEX(Kalender!IZ$81:IZ$110,MAX(1,$C40))&gt;INDEX(Kalender!$B$81:$B$110,MAX(1,$C40))),AND($D40&gt;0,INDEX(Kalender!IZ$81:IZ$110,MAX(1,$D40))&gt;INDEX(Kalender!$B$81:$B$110,MAX(1,$D40))),AND($E40&gt;0,INDEX(Kalender!IZ$81:IZ$110,MAX(1,$E40))&gt;INDEX(Kalender!$B$81:$B$110,MAX(1,$E40))),AND($F40&gt;0,INDEX(Kalender!IZ$81:IZ$110,MAX(1,$F40))&gt;INDEX(Kalender!$B$81:$B$110,MAX(1,$F40)))),2,0))</f>
        <v>0</v>
      </c>
      <c r="JA40" s="5" t="n">
        <f aca="false">IF(Kalender!JA40&lt;&gt;1,0,IF(AND($B40&gt;0,INDEX(Kalender!JA$68:JA$77,MAX(1,$B40))&gt;INDEX(Kalender!$B$68:$B$77,MAX(1,$B40))),1,0)+IF(OR(AND($C40&gt;0,INDEX(Kalender!JA$81:JA$110,MAX(1,$C40))&gt;INDEX(Kalender!$B$81:$B$110,MAX(1,$C40))),AND($D40&gt;0,INDEX(Kalender!JA$81:JA$110,MAX(1,$D40))&gt;INDEX(Kalender!$B$81:$B$110,MAX(1,$D40))),AND($E40&gt;0,INDEX(Kalender!JA$81:JA$110,MAX(1,$E40))&gt;INDEX(Kalender!$B$81:$B$110,MAX(1,$E40))),AND($F40&gt;0,INDEX(Kalender!JA$81:JA$110,MAX(1,$F40))&gt;INDEX(Kalender!$B$81:$B$110,MAX(1,$F40)))),2,0))</f>
        <v>0</v>
      </c>
      <c r="JB40" s="5" t="n">
        <f aca="false">IF(Kalender!JB40&lt;&gt;1,0,IF(AND($B40&gt;0,INDEX(Kalender!JB$68:JB$77,MAX(1,$B40))&gt;INDEX(Kalender!$B$68:$B$77,MAX(1,$B40))),1,0)+IF(OR(AND($C40&gt;0,INDEX(Kalender!JB$81:JB$110,MAX(1,$C40))&gt;INDEX(Kalender!$B$81:$B$110,MAX(1,$C40))),AND($D40&gt;0,INDEX(Kalender!JB$81:JB$110,MAX(1,$D40))&gt;INDEX(Kalender!$B$81:$B$110,MAX(1,$D40))),AND($E40&gt;0,INDEX(Kalender!JB$81:JB$110,MAX(1,$E40))&gt;INDEX(Kalender!$B$81:$B$110,MAX(1,$E40))),AND($F40&gt;0,INDEX(Kalender!JB$81:JB$110,MAX(1,$F40))&gt;INDEX(Kalender!$B$81:$B$110,MAX(1,$F40)))),2,0))</f>
        <v>0</v>
      </c>
      <c r="JC40" s="5" t="n">
        <f aca="false">IF(Kalender!JC40&lt;&gt;1,0,IF(AND($B40&gt;0,INDEX(Kalender!JC$68:JC$77,MAX(1,$B40))&gt;INDEX(Kalender!$B$68:$B$77,MAX(1,$B40))),1,0)+IF(OR(AND($C40&gt;0,INDEX(Kalender!JC$81:JC$110,MAX(1,$C40))&gt;INDEX(Kalender!$B$81:$B$110,MAX(1,$C40))),AND($D40&gt;0,INDEX(Kalender!JC$81:JC$110,MAX(1,$D40))&gt;INDEX(Kalender!$B$81:$B$110,MAX(1,$D40))),AND($E40&gt;0,INDEX(Kalender!JC$81:JC$110,MAX(1,$E40))&gt;INDEX(Kalender!$B$81:$B$110,MAX(1,$E40))),AND($F40&gt;0,INDEX(Kalender!JC$81:JC$110,MAX(1,$F40))&gt;INDEX(Kalender!$B$81:$B$110,MAX(1,$F40)))),2,0))</f>
        <v>0</v>
      </c>
      <c r="JD40" s="5" t="n">
        <f aca="false">IF(Kalender!JD40&lt;&gt;1,0,IF(AND($B40&gt;0,INDEX(Kalender!JD$68:JD$77,MAX(1,$B40))&gt;INDEX(Kalender!$B$68:$B$77,MAX(1,$B40))),1,0)+IF(OR(AND($C40&gt;0,INDEX(Kalender!JD$81:JD$110,MAX(1,$C40))&gt;INDEX(Kalender!$B$81:$B$110,MAX(1,$C40))),AND($D40&gt;0,INDEX(Kalender!JD$81:JD$110,MAX(1,$D40))&gt;INDEX(Kalender!$B$81:$B$110,MAX(1,$D40))),AND($E40&gt;0,INDEX(Kalender!JD$81:JD$110,MAX(1,$E40))&gt;INDEX(Kalender!$B$81:$B$110,MAX(1,$E40))),AND($F40&gt;0,INDEX(Kalender!JD$81:JD$110,MAX(1,$F40))&gt;INDEX(Kalender!$B$81:$B$110,MAX(1,$F40)))),2,0))</f>
        <v>0</v>
      </c>
      <c r="JE40" s="5" t="n">
        <f aca="false">IF(Kalender!JE40&lt;&gt;1,0,IF(AND($B40&gt;0,INDEX(Kalender!JE$68:JE$77,MAX(1,$B40))&gt;INDEX(Kalender!$B$68:$B$77,MAX(1,$B40))),1,0)+IF(OR(AND($C40&gt;0,INDEX(Kalender!JE$81:JE$110,MAX(1,$C40))&gt;INDEX(Kalender!$B$81:$B$110,MAX(1,$C40))),AND($D40&gt;0,INDEX(Kalender!JE$81:JE$110,MAX(1,$D40))&gt;INDEX(Kalender!$B$81:$B$110,MAX(1,$D40))),AND($E40&gt;0,INDEX(Kalender!JE$81:JE$110,MAX(1,$E40))&gt;INDEX(Kalender!$B$81:$B$110,MAX(1,$E40))),AND($F40&gt;0,INDEX(Kalender!JE$81:JE$110,MAX(1,$F40))&gt;INDEX(Kalender!$B$81:$B$110,MAX(1,$F40)))),2,0))</f>
        <v>0</v>
      </c>
      <c r="JF40" s="5" t="n">
        <f aca="false">IF(Kalender!JF40&lt;&gt;1,0,IF(AND($B40&gt;0,INDEX(Kalender!JF$68:JF$77,MAX(1,$B40))&gt;INDEX(Kalender!$B$68:$B$77,MAX(1,$B40))),1,0)+IF(OR(AND($C40&gt;0,INDEX(Kalender!JF$81:JF$110,MAX(1,$C40))&gt;INDEX(Kalender!$B$81:$B$110,MAX(1,$C40))),AND($D40&gt;0,INDEX(Kalender!JF$81:JF$110,MAX(1,$D40))&gt;INDEX(Kalender!$B$81:$B$110,MAX(1,$D40))),AND($E40&gt;0,INDEX(Kalender!JF$81:JF$110,MAX(1,$E40))&gt;INDEX(Kalender!$B$81:$B$110,MAX(1,$E40))),AND($F40&gt;0,INDEX(Kalender!JF$81:JF$110,MAX(1,$F40))&gt;INDEX(Kalender!$B$81:$B$110,MAX(1,$F40)))),2,0))</f>
        <v>0</v>
      </c>
      <c r="JG40" s="5" t="n">
        <f aca="false">IF(Kalender!JG40&lt;&gt;1,0,IF(AND($B40&gt;0,INDEX(Kalender!JG$68:JG$77,MAX(1,$B40))&gt;INDEX(Kalender!$B$68:$B$77,MAX(1,$B40))),1,0)+IF(OR(AND($C40&gt;0,INDEX(Kalender!JG$81:JG$110,MAX(1,$C40))&gt;INDEX(Kalender!$B$81:$B$110,MAX(1,$C40))),AND($D40&gt;0,INDEX(Kalender!JG$81:JG$110,MAX(1,$D40))&gt;INDEX(Kalender!$B$81:$B$110,MAX(1,$D40))),AND($E40&gt;0,INDEX(Kalender!JG$81:JG$110,MAX(1,$E40))&gt;INDEX(Kalender!$B$81:$B$110,MAX(1,$E40))),AND($F40&gt;0,INDEX(Kalender!JG$81:JG$110,MAX(1,$F40))&gt;INDEX(Kalender!$B$81:$B$110,MAX(1,$F40)))),2,0))</f>
        <v>0</v>
      </c>
      <c r="JH40" s="5" t="n">
        <f aca="false">IF(Kalender!JH40&lt;&gt;1,0,IF(AND($B40&gt;0,INDEX(Kalender!JH$68:JH$77,MAX(1,$B40))&gt;INDEX(Kalender!$B$68:$B$77,MAX(1,$B40))),1,0)+IF(OR(AND($C40&gt;0,INDEX(Kalender!JH$81:JH$110,MAX(1,$C40))&gt;INDEX(Kalender!$B$81:$B$110,MAX(1,$C40))),AND($D40&gt;0,INDEX(Kalender!JH$81:JH$110,MAX(1,$D40))&gt;INDEX(Kalender!$B$81:$B$110,MAX(1,$D40))),AND($E40&gt;0,INDEX(Kalender!JH$81:JH$110,MAX(1,$E40))&gt;INDEX(Kalender!$B$81:$B$110,MAX(1,$E40))),AND($F40&gt;0,INDEX(Kalender!JH$81:JH$110,MAX(1,$F40))&gt;INDEX(Kalender!$B$81:$B$110,MAX(1,$F40)))),2,0))</f>
        <v>0</v>
      </c>
      <c r="JI40" s="5" t="n">
        <f aca="false">IF(Kalender!JI40&lt;&gt;1,0,IF(AND($B40&gt;0,INDEX(Kalender!JI$68:JI$77,MAX(1,$B40))&gt;INDEX(Kalender!$B$68:$B$77,MAX(1,$B40))),1,0)+IF(OR(AND($C40&gt;0,INDEX(Kalender!JI$81:JI$110,MAX(1,$C40))&gt;INDEX(Kalender!$B$81:$B$110,MAX(1,$C40))),AND($D40&gt;0,INDEX(Kalender!JI$81:JI$110,MAX(1,$D40))&gt;INDEX(Kalender!$B$81:$B$110,MAX(1,$D40))),AND($E40&gt;0,INDEX(Kalender!JI$81:JI$110,MAX(1,$E40))&gt;INDEX(Kalender!$B$81:$B$110,MAX(1,$E40))),AND($F40&gt;0,INDEX(Kalender!JI$81:JI$110,MAX(1,$F40))&gt;INDEX(Kalender!$B$81:$B$110,MAX(1,$F40)))),2,0))</f>
        <v>0</v>
      </c>
      <c r="JJ40" s="5" t="n">
        <f aca="false">IF(Kalender!JJ40&lt;&gt;1,0,IF(AND($B40&gt;0,INDEX(Kalender!JJ$68:JJ$77,MAX(1,$B40))&gt;INDEX(Kalender!$B$68:$B$77,MAX(1,$B40))),1,0)+IF(OR(AND($C40&gt;0,INDEX(Kalender!JJ$81:JJ$110,MAX(1,$C40))&gt;INDEX(Kalender!$B$81:$B$110,MAX(1,$C40))),AND($D40&gt;0,INDEX(Kalender!JJ$81:JJ$110,MAX(1,$D40))&gt;INDEX(Kalender!$B$81:$B$110,MAX(1,$D40))),AND($E40&gt;0,INDEX(Kalender!JJ$81:JJ$110,MAX(1,$E40))&gt;INDEX(Kalender!$B$81:$B$110,MAX(1,$E40))),AND($F40&gt;0,INDEX(Kalender!JJ$81:JJ$110,MAX(1,$F40))&gt;INDEX(Kalender!$B$81:$B$110,MAX(1,$F40)))),2,0))</f>
        <v>0</v>
      </c>
      <c r="JK40" s="5" t="n">
        <f aca="false">IF(Kalender!JK40&lt;&gt;1,0,IF(AND($B40&gt;0,INDEX(Kalender!JK$68:JK$77,MAX(1,$B40))&gt;INDEX(Kalender!$B$68:$B$77,MAX(1,$B40))),1,0)+IF(OR(AND($C40&gt;0,INDEX(Kalender!JK$81:JK$110,MAX(1,$C40))&gt;INDEX(Kalender!$B$81:$B$110,MAX(1,$C40))),AND($D40&gt;0,INDEX(Kalender!JK$81:JK$110,MAX(1,$D40))&gt;INDEX(Kalender!$B$81:$B$110,MAX(1,$D40))),AND($E40&gt;0,INDEX(Kalender!JK$81:JK$110,MAX(1,$E40))&gt;INDEX(Kalender!$B$81:$B$110,MAX(1,$E40))),AND($F40&gt;0,INDEX(Kalender!JK$81:JK$110,MAX(1,$F40))&gt;INDEX(Kalender!$B$81:$B$110,MAX(1,$F40)))),2,0))</f>
        <v>0</v>
      </c>
      <c r="JL40" s="5" t="n">
        <f aca="false">IF(Kalender!JL40&lt;&gt;1,0,IF(AND($B40&gt;0,INDEX(Kalender!JL$68:JL$77,MAX(1,$B40))&gt;INDEX(Kalender!$B$68:$B$77,MAX(1,$B40))),1,0)+IF(OR(AND($C40&gt;0,INDEX(Kalender!JL$81:JL$110,MAX(1,$C40))&gt;INDEX(Kalender!$B$81:$B$110,MAX(1,$C40))),AND($D40&gt;0,INDEX(Kalender!JL$81:JL$110,MAX(1,$D40))&gt;INDEX(Kalender!$B$81:$B$110,MAX(1,$D40))),AND($E40&gt;0,INDEX(Kalender!JL$81:JL$110,MAX(1,$E40))&gt;INDEX(Kalender!$B$81:$B$110,MAX(1,$E40))),AND($F40&gt;0,INDEX(Kalender!JL$81:JL$110,MAX(1,$F40))&gt;INDEX(Kalender!$B$81:$B$110,MAX(1,$F40)))),2,0))</f>
        <v>0</v>
      </c>
      <c r="JM40" s="5" t="n">
        <f aca="false">IF(Kalender!JM40&lt;&gt;1,0,IF(AND($B40&gt;0,INDEX(Kalender!JM$68:JM$77,MAX(1,$B40))&gt;INDEX(Kalender!$B$68:$B$77,MAX(1,$B40))),1,0)+IF(OR(AND($C40&gt;0,INDEX(Kalender!JM$81:JM$110,MAX(1,$C40))&gt;INDEX(Kalender!$B$81:$B$110,MAX(1,$C40))),AND($D40&gt;0,INDEX(Kalender!JM$81:JM$110,MAX(1,$D40))&gt;INDEX(Kalender!$B$81:$B$110,MAX(1,$D40))),AND($E40&gt;0,INDEX(Kalender!JM$81:JM$110,MAX(1,$E40))&gt;INDEX(Kalender!$B$81:$B$110,MAX(1,$E40))),AND($F40&gt;0,INDEX(Kalender!JM$81:JM$110,MAX(1,$F40))&gt;INDEX(Kalender!$B$81:$B$110,MAX(1,$F40)))),2,0))</f>
        <v>0</v>
      </c>
      <c r="JN40" s="5" t="n">
        <f aca="false">IF(Kalender!JN40&lt;&gt;1,0,IF(AND($B40&gt;0,INDEX(Kalender!JN$68:JN$77,MAX(1,$B40))&gt;INDEX(Kalender!$B$68:$B$77,MAX(1,$B40))),1,0)+IF(OR(AND($C40&gt;0,INDEX(Kalender!JN$81:JN$110,MAX(1,$C40))&gt;INDEX(Kalender!$B$81:$B$110,MAX(1,$C40))),AND($D40&gt;0,INDEX(Kalender!JN$81:JN$110,MAX(1,$D40))&gt;INDEX(Kalender!$B$81:$B$110,MAX(1,$D40))),AND($E40&gt;0,INDEX(Kalender!JN$81:JN$110,MAX(1,$E40))&gt;INDEX(Kalender!$B$81:$B$110,MAX(1,$E40))),AND($F40&gt;0,INDEX(Kalender!JN$81:JN$110,MAX(1,$F40))&gt;INDEX(Kalender!$B$81:$B$110,MAX(1,$F40)))),2,0))</f>
        <v>0</v>
      </c>
      <c r="JO40" s="5" t="n">
        <f aca="false">IF(Kalender!JO40&lt;&gt;1,0,IF(AND($B40&gt;0,INDEX(Kalender!JO$68:JO$77,MAX(1,$B40))&gt;INDEX(Kalender!$B$68:$B$77,MAX(1,$B40))),1,0)+IF(OR(AND($C40&gt;0,INDEX(Kalender!JO$81:JO$110,MAX(1,$C40))&gt;INDEX(Kalender!$B$81:$B$110,MAX(1,$C40))),AND($D40&gt;0,INDEX(Kalender!JO$81:JO$110,MAX(1,$D40))&gt;INDEX(Kalender!$B$81:$B$110,MAX(1,$D40))),AND($E40&gt;0,INDEX(Kalender!JO$81:JO$110,MAX(1,$E40))&gt;INDEX(Kalender!$B$81:$B$110,MAX(1,$E40))),AND($F40&gt;0,INDEX(Kalender!JO$81:JO$110,MAX(1,$F40))&gt;INDEX(Kalender!$B$81:$B$110,MAX(1,$F40)))),2,0))</f>
        <v>0</v>
      </c>
      <c r="JP40" s="5" t="n">
        <f aca="false">IF(Kalender!JP40&lt;&gt;1,0,IF(AND($B40&gt;0,INDEX(Kalender!JP$68:JP$77,MAX(1,$B40))&gt;INDEX(Kalender!$B$68:$B$77,MAX(1,$B40))),1,0)+IF(OR(AND($C40&gt;0,INDEX(Kalender!JP$81:JP$110,MAX(1,$C40))&gt;INDEX(Kalender!$B$81:$B$110,MAX(1,$C40))),AND($D40&gt;0,INDEX(Kalender!JP$81:JP$110,MAX(1,$D40))&gt;INDEX(Kalender!$B$81:$B$110,MAX(1,$D40))),AND($E40&gt;0,INDEX(Kalender!JP$81:JP$110,MAX(1,$E40))&gt;INDEX(Kalender!$B$81:$B$110,MAX(1,$E40))),AND($F40&gt;0,INDEX(Kalender!JP$81:JP$110,MAX(1,$F40))&gt;INDEX(Kalender!$B$81:$B$110,MAX(1,$F40)))),2,0))</f>
        <v>0</v>
      </c>
      <c r="JQ40" s="5" t="n">
        <f aca="false">IF(Kalender!JQ40&lt;&gt;1,0,IF(AND($B40&gt;0,INDEX(Kalender!JQ$68:JQ$77,MAX(1,$B40))&gt;INDEX(Kalender!$B$68:$B$77,MAX(1,$B40))),1,0)+IF(OR(AND($C40&gt;0,INDEX(Kalender!JQ$81:JQ$110,MAX(1,$C40))&gt;INDEX(Kalender!$B$81:$B$110,MAX(1,$C40))),AND($D40&gt;0,INDEX(Kalender!JQ$81:JQ$110,MAX(1,$D40))&gt;INDEX(Kalender!$B$81:$B$110,MAX(1,$D40))),AND($E40&gt;0,INDEX(Kalender!JQ$81:JQ$110,MAX(1,$E40))&gt;INDEX(Kalender!$B$81:$B$110,MAX(1,$E40))),AND($F40&gt;0,INDEX(Kalender!JQ$81:JQ$110,MAX(1,$F40))&gt;INDEX(Kalender!$B$81:$B$110,MAX(1,$F40)))),2,0))</f>
        <v>0</v>
      </c>
      <c r="JR40" s="5" t="n">
        <f aca="false">IF(Kalender!JR40&lt;&gt;1,0,IF(AND($B40&gt;0,INDEX(Kalender!JR$68:JR$77,MAX(1,$B40))&gt;INDEX(Kalender!$B$68:$B$77,MAX(1,$B40))),1,0)+IF(OR(AND($C40&gt;0,INDEX(Kalender!JR$81:JR$110,MAX(1,$C40))&gt;INDEX(Kalender!$B$81:$B$110,MAX(1,$C40))),AND($D40&gt;0,INDEX(Kalender!JR$81:JR$110,MAX(1,$D40))&gt;INDEX(Kalender!$B$81:$B$110,MAX(1,$D40))),AND($E40&gt;0,INDEX(Kalender!JR$81:JR$110,MAX(1,$E40))&gt;INDEX(Kalender!$B$81:$B$110,MAX(1,$E40))),AND($F40&gt;0,INDEX(Kalender!JR$81:JR$110,MAX(1,$F40))&gt;INDEX(Kalender!$B$81:$B$110,MAX(1,$F40)))),2,0))</f>
        <v>0</v>
      </c>
      <c r="JS40" s="5" t="n">
        <f aca="false">IF(Kalender!JS40&lt;&gt;1,0,IF(AND($B40&gt;0,INDEX(Kalender!JS$68:JS$77,MAX(1,$B40))&gt;INDEX(Kalender!$B$68:$B$77,MAX(1,$B40))),1,0)+IF(OR(AND($C40&gt;0,INDEX(Kalender!JS$81:JS$110,MAX(1,$C40))&gt;INDEX(Kalender!$B$81:$B$110,MAX(1,$C40))),AND($D40&gt;0,INDEX(Kalender!JS$81:JS$110,MAX(1,$D40))&gt;INDEX(Kalender!$B$81:$B$110,MAX(1,$D40))),AND($E40&gt;0,INDEX(Kalender!JS$81:JS$110,MAX(1,$E40))&gt;INDEX(Kalender!$B$81:$B$110,MAX(1,$E40))),AND($F40&gt;0,INDEX(Kalender!JS$81:JS$110,MAX(1,$F40))&gt;INDEX(Kalender!$B$81:$B$110,MAX(1,$F40)))),2,0))</f>
        <v>0</v>
      </c>
      <c r="JT40" s="5" t="n">
        <f aca="false">IF(Kalender!JT40&lt;&gt;1,0,IF(AND($B40&gt;0,INDEX(Kalender!JT$68:JT$77,MAX(1,$B40))&gt;INDEX(Kalender!$B$68:$B$77,MAX(1,$B40))),1,0)+IF(OR(AND($C40&gt;0,INDEX(Kalender!JT$81:JT$110,MAX(1,$C40))&gt;INDEX(Kalender!$B$81:$B$110,MAX(1,$C40))),AND($D40&gt;0,INDEX(Kalender!JT$81:JT$110,MAX(1,$D40))&gt;INDEX(Kalender!$B$81:$B$110,MAX(1,$D40))),AND($E40&gt;0,INDEX(Kalender!JT$81:JT$110,MAX(1,$E40))&gt;INDEX(Kalender!$B$81:$B$110,MAX(1,$E40))),AND($F40&gt;0,INDEX(Kalender!JT$81:JT$110,MAX(1,$F40))&gt;INDEX(Kalender!$B$81:$B$110,MAX(1,$F40)))),2,0))</f>
        <v>0</v>
      </c>
      <c r="JU40" s="5" t="n">
        <f aca="false">IF(Kalender!JU40&lt;&gt;1,0,IF(AND($B40&gt;0,INDEX(Kalender!JU$68:JU$77,MAX(1,$B40))&gt;INDEX(Kalender!$B$68:$B$77,MAX(1,$B40))),1,0)+IF(OR(AND($C40&gt;0,INDEX(Kalender!JU$81:JU$110,MAX(1,$C40))&gt;INDEX(Kalender!$B$81:$B$110,MAX(1,$C40))),AND($D40&gt;0,INDEX(Kalender!JU$81:JU$110,MAX(1,$D40))&gt;INDEX(Kalender!$B$81:$B$110,MAX(1,$D40))),AND($E40&gt;0,INDEX(Kalender!JU$81:JU$110,MAX(1,$E40))&gt;INDEX(Kalender!$B$81:$B$110,MAX(1,$E40))),AND($F40&gt;0,INDEX(Kalender!JU$81:JU$110,MAX(1,$F40))&gt;INDEX(Kalender!$B$81:$B$110,MAX(1,$F40)))),2,0))</f>
        <v>0</v>
      </c>
      <c r="JV40" s="5" t="n">
        <f aca="false">IF(Kalender!JV40&lt;&gt;1,0,IF(AND($B40&gt;0,INDEX(Kalender!JV$68:JV$77,MAX(1,$B40))&gt;INDEX(Kalender!$B$68:$B$77,MAX(1,$B40))),1,0)+IF(OR(AND($C40&gt;0,INDEX(Kalender!JV$81:JV$110,MAX(1,$C40))&gt;INDEX(Kalender!$B$81:$B$110,MAX(1,$C40))),AND($D40&gt;0,INDEX(Kalender!JV$81:JV$110,MAX(1,$D40))&gt;INDEX(Kalender!$B$81:$B$110,MAX(1,$D40))),AND($E40&gt;0,INDEX(Kalender!JV$81:JV$110,MAX(1,$E40))&gt;INDEX(Kalender!$B$81:$B$110,MAX(1,$E40))),AND($F40&gt;0,INDEX(Kalender!JV$81:JV$110,MAX(1,$F40))&gt;INDEX(Kalender!$B$81:$B$110,MAX(1,$F40)))),2,0))</f>
        <v>0</v>
      </c>
      <c r="JW40" s="5" t="n">
        <f aca="false">IF(Kalender!JW40&lt;&gt;1,0,IF(AND($B40&gt;0,INDEX(Kalender!JW$68:JW$77,MAX(1,$B40))&gt;INDEX(Kalender!$B$68:$B$77,MAX(1,$B40))),1,0)+IF(OR(AND($C40&gt;0,INDEX(Kalender!JW$81:JW$110,MAX(1,$C40))&gt;INDEX(Kalender!$B$81:$B$110,MAX(1,$C40))),AND($D40&gt;0,INDEX(Kalender!JW$81:JW$110,MAX(1,$D40))&gt;INDEX(Kalender!$B$81:$B$110,MAX(1,$D40))),AND($E40&gt;0,INDEX(Kalender!JW$81:JW$110,MAX(1,$E40))&gt;INDEX(Kalender!$B$81:$B$110,MAX(1,$E40))),AND($F40&gt;0,INDEX(Kalender!JW$81:JW$110,MAX(1,$F40))&gt;INDEX(Kalender!$B$81:$B$110,MAX(1,$F40)))),2,0))</f>
        <v>0</v>
      </c>
      <c r="JX40" s="5" t="n">
        <f aca="false">IF(Kalender!JX40&lt;&gt;1,0,IF(AND($B40&gt;0,INDEX(Kalender!JX$68:JX$77,MAX(1,$B40))&gt;INDEX(Kalender!$B$68:$B$77,MAX(1,$B40))),1,0)+IF(OR(AND($C40&gt;0,INDEX(Kalender!JX$81:JX$110,MAX(1,$C40))&gt;INDEX(Kalender!$B$81:$B$110,MAX(1,$C40))),AND($D40&gt;0,INDEX(Kalender!JX$81:JX$110,MAX(1,$D40))&gt;INDEX(Kalender!$B$81:$B$110,MAX(1,$D40))),AND($E40&gt;0,INDEX(Kalender!JX$81:JX$110,MAX(1,$E40))&gt;INDEX(Kalender!$B$81:$B$110,MAX(1,$E40))),AND($F40&gt;0,INDEX(Kalender!JX$81:JX$110,MAX(1,$F40))&gt;INDEX(Kalender!$B$81:$B$110,MAX(1,$F40)))),2,0))</f>
        <v>0</v>
      </c>
      <c r="JY40" s="5" t="n">
        <f aca="false">IF(Kalender!JY40&lt;&gt;1,0,IF(AND($B40&gt;0,INDEX(Kalender!JY$68:JY$77,MAX(1,$B40))&gt;INDEX(Kalender!$B$68:$B$77,MAX(1,$B40))),1,0)+IF(OR(AND($C40&gt;0,INDEX(Kalender!JY$81:JY$110,MAX(1,$C40))&gt;INDEX(Kalender!$B$81:$B$110,MAX(1,$C40))),AND($D40&gt;0,INDEX(Kalender!JY$81:JY$110,MAX(1,$D40))&gt;INDEX(Kalender!$B$81:$B$110,MAX(1,$D40))),AND($E40&gt;0,INDEX(Kalender!JY$81:JY$110,MAX(1,$E40))&gt;INDEX(Kalender!$B$81:$B$110,MAX(1,$E40))),AND($F40&gt;0,INDEX(Kalender!JY$81:JY$110,MAX(1,$F40))&gt;INDEX(Kalender!$B$81:$B$110,MAX(1,$F40)))),2,0))</f>
        <v>0</v>
      </c>
      <c r="JZ40" s="5" t="n">
        <f aca="false">IF(Kalender!JZ40&lt;&gt;1,0,IF(AND($B40&gt;0,INDEX(Kalender!JZ$68:JZ$77,MAX(1,$B40))&gt;INDEX(Kalender!$B$68:$B$77,MAX(1,$B40))),1,0)+IF(OR(AND($C40&gt;0,INDEX(Kalender!JZ$81:JZ$110,MAX(1,$C40))&gt;INDEX(Kalender!$B$81:$B$110,MAX(1,$C40))),AND($D40&gt;0,INDEX(Kalender!JZ$81:JZ$110,MAX(1,$D40))&gt;INDEX(Kalender!$B$81:$B$110,MAX(1,$D40))),AND($E40&gt;0,INDEX(Kalender!JZ$81:JZ$110,MAX(1,$E40))&gt;INDEX(Kalender!$B$81:$B$110,MAX(1,$E40))),AND($F40&gt;0,INDEX(Kalender!JZ$81:JZ$110,MAX(1,$F40))&gt;INDEX(Kalender!$B$81:$B$110,MAX(1,$F40)))),2,0))</f>
        <v>0</v>
      </c>
      <c r="KA40" s="5" t="n">
        <f aca="false">IF(Kalender!KA40&lt;&gt;1,0,IF(AND($B40&gt;0,INDEX(Kalender!KA$68:KA$77,MAX(1,$B40))&gt;INDEX(Kalender!$B$68:$B$77,MAX(1,$B40))),1,0)+IF(OR(AND($C40&gt;0,INDEX(Kalender!KA$81:KA$110,MAX(1,$C40))&gt;INDEX(Kalender!$B$81:$B$110,MAX(1,$C40))),AND($D40&gt;0,INDEX(Kalender!KA$81:KA$110,MAX(1,$D40))&gt;INDEX(Kalender!$B$81:$B$110,MAX(1,$D40))),AND($E40&gt;0,INDEX(Kalender!KA$81:KA$110,MAX(1,$E40))&gt;INDEX(Kalender!$B$81:$B$110,MAX(1,$E40))),AND($F40&gt;0,INDEX(Kalender!KA$81:KA$110,MAX(1,$F40))&gt;INDEX(Kalender!$B$81:$B$110,MAX(1,$F40)))),2,0))</f>
        <v>0</v>
      </c>
      <c r="KB40" s="5" t="n">
        <f aca="false">IF(Kalender!KB40&lt;&gt;1,0,IF(AND($B40&gt;0,INDEX(Kalender!KB$68:KB$77,MAX(1,$B40))&gt;INDEX(Kalender!$B$68:$B$77,MAX(1,$B40))),1,0)+IF(OR(AND($C40&gt;0,INDEX(Kalender!KB$81:KB$110,MAX(1,$C40))&gt;INDEX(Kalender!$B$81:$B$110,MAX(1,$C40))),AND($D40&gt;0,INDEX(Kalender!KB$81:KB$110,MAX(1,$D40))&gt;INDEX(Kalender!$B$81:$B$110,MAX(1,$D40))),AND($E40&gt;0,INDEX(Kalender!KB$81:KB$110,MAX(1,$E40))&gt;INDEX(Kalender!$B$81:$B$110,MAX(1,$E40))),AND($F40&gt;0,INDEX(Kalender!KB$81:KB$110,MAX(1,$F40))&gt;INDEX(Kalender!$B$81:$B$110,MAX(1,$F40)))),2,0))</f>
        <v>0</v>
      </c>
      <c r="KC40" s="5" t="n">
        <f aca="false">IF(Kalender!KC40&lt;&gt;1,0,IF(AND($B40&gt;0,INDEX(Kalender!KC$68:KC$77,MAX(1,$B40))&gt;INDEX(Kalender!$B$68:$B$77,MAX(1,$B40))),1,0)+IF(OR(AND($C40&gt;0,INDEX(Kalender!KC$81:KC$110,MAX(1,$C40))&gt;INDEX(Kalender!$B$81:$B$110,MAX(1,$C40))),AND($D40&gt;0,INDEX(Kalender!KC$81:KC$110,MAX(1,$D40))&gt;INDEX(Kalender!$B$81:$B$110,MAX(1,$D40))),AND($E40&gt;0,INDEX(Kalender!KC$81:KC$110,MAX(1,$E40))&gt;INDEX(Kalender!$B$81:$B$110,MAX(1,$E40))),AND($F40&gt;0,INDEX(Kalender!KC$81:KC$110,MAX(1,$F40))&gt;INDEX(Kalender!$B$81:$B$110,MAX(1,$F40)))),2,0))</f>
        <v>0</v>
      </c>
      <c r="KD40" s="5" t="n">
        <f aca="false">IF(Kalender!KD40&lt;&gt;1,0,IF(AND($B40&gt;0,INDEX(Kalender!KD$68:KD$77,MAX(1,$B40))&gt;INDEX(Kalender!$B$68:$B$77,MAX(1,$B40))),1,0)+IF(OR(AND($C40&gt;0,INDEX(Kalender!KD$81:KD$110,MAX(1,$C40))&gt;INDEX(Kalender!$B$81:$B$110,MAX(1,$C40))),AND($D40&gt;0,INDEX(Kalender!KD$81:KD$110,MAX(1,$D40))&gt;INDEX(Kalender!$B$81:$B$110,MAX(1,$D40))),AND($E40&gt;0,INDEX(Kalender!KD$81:KD$110,MAX(1,$E40))&gt;INDEX(Kalender!$B$81:$B$110,MAX(1,$E40))),AND($F40&gt;0,INDEX(Kalender!KD$81:KD$110,MAX(1,$F40))&gt;INDEX(Kalender!$B$81:$B$110,MAX(1,$F40)))),2,0))</f>
        <v>0</v>
      </c>
      <c r="KE40" s="5" t="n">
        <f aca="false">IF(Kalender!KE40&lt;&gt;1,0,IF(AND($B40&gt;0,INDEX(Kalender!KE$68:KE$77,MAX(1,$B40))&gt;INDEX(Kalender!$B$68:$B$77,MAX(1,$B40))),1,0)+IF(OR(AND($C40&gt;0,INDEX(Kalender!KE$81:KE$110,MAX(1,$C40))&gt;INDEX(Kalender!$B$81:$B$110,MAX(1,$C40))),AND($D40&gt;0,INDEX(Kalender!KE$81:KE$110,MAX(1,$D40))&gt;INDEX(Kalender!$B$81:$B$110,MAX(1,$D40))),AND($E40&gt;0,INDEX(Kalender!KE$81:KE$110,MAX(1,$E40))&gt;INDEX(Kalender!$B$81:$B$110,MAX(1,$E40))),AND($F40&gt;0,INDEX(Kalender!KE$81:KE$110,MAX(1,$F40))&gt;INDEX(Kalender!$B$81:$B$110,MAX(1,$F40)))),2,0))</f>
        <v>0</v>
      </c>
      <c r="KF40" s="5" t="n">
        <f aca="false">IF(Kalender!KF40&lt;&gt;1,0,IF(AND($B40&gt;0,INDEX(Kalender!KF$68:KF$77,MAX(1,$B40))&gt;INDEX(Kalender!$B$68:$B$77,MAX(1,$B40))),1,0)+IF(OR(AND($C40&gt;0,INDEX(Kalender!KF$81:KF$110,MAX(1,$C40))&gt;INDEX(Kalender!$B$81:$B$110,MAX(1,$C40))),AND($D40&gt;0,INDEX(Kalender!KF$81:KF$110,MAX(1,$D40))&gt;INDEX(Kalender!$B$81:$B$110,MAX(1,$D40))),AND($E40&gt;0,INDEX(Kalender!KF$81:KF$110,MAX(1,$E40))&gt;INDEX(Kalender!$B$81:$B$110,MAX(1,$E40))),AND($F40&gt;0,INDEX(Kalender!KF$81:KF$110,MAX(1,$F40))&gt;INDEX(Kalender!$B$81:$B$110,MAX(1,$F40)))),2,0))</f>
        <v>0</v>
      </c>
      <c r="KG40" s="5" t="n">
        <f aca="false">IF(Kalender!KG40&lt;&gt;1,0,IF(AND($B40&gt;0,INDEX(Kalender!KG$68:KG$77,MAX(1,$B40))&gt;INDEX(Kalender!$B$68:$B$77,MAX(1,$B40))),1,0)+IF(OR(AND($C40&gt;0,INDEX(Kalender!KG$81:KG$110,MAX(1,$C40))&gt;INDEX(Kalender!$B$81:$B$110,MAX(1,$C40))),AND($D40&gt;0,INDEX(Kalender!KG$81:KG$110,MAX(1,$D40))&gt;INDEX(Kalender!$B$81:$B$110,MAX(1,$D40))),AND($E40&gt;0,INDEX(Kalender!KG$81:KG$110,MAX(1,$E40))&gt;INDEX(Kalender!$B$81:$B$110,MAX(1,$E40))),AND($F40&gt;0,INDEX(Kalender!KG$81:KG$110,MAX(1,$F40))&gt;INDEX(Kalender!$B$81:$B$110,MAX(1,$F40)))),2,0))</f>
        <v>0</v>
      </c>
      <c r="KH40" s="5" t="n">
        <f aca="false">IF(Kalender!KH40&lt;&gt;1,0,IF(AND($B40&gt;0,INDEX(Kalender!KH$68:KH$77,MAX(1,$B40))&gt;INDEX(Kalender!$B$68:$B$77,MAX(1,$B40))),1,0)+IF(OR(AND($C40&gt;0,INDEX(Kalender!KH$81:KH$110,MAX(1,$C40))&gt;INDEX(Kalender!$B$81:$B$110,MAX(1,$C40))),AND($D40&gt;0,INDEX(Kalender!KH$81:KH$110,MAX(1,$D40))&gt;INDEX(Kalender!$B$81:$B$110,MAX(1,$D40))),AND($E40&gt;0,INDEX(Kalender!KH$81:KH$110,MAX(1,$E40))&gt;INDEX(Kalender!$B$81:$B$110,MAX(1,$E40))),AND($F40&gt;0,INDEX(Kalender!KH$81:KH$110,MAX(1,$F40))&gt;INDEX(Kalender!$B$81:$B$110,MAX(1,$F40)))),2,0))</f>
        <v>0</v>
      </c>
      <c r="KI40" s="5" t="n">
        <f aca="false">IF(Kalender!KI40&lt;&gt;1,0,IF(AND($B40&gt;0,INDEX(Kalender!KI$68:KI$77,MAX(1,$B40))&gt;INDEX(Kalender!$B$68:$B$77,MAX(1,$B40))),1,0)+IF(OR(AND($C40&gt;0,INDEX(Kalender!KI$81:KI$110,MAX(1,$C40))&gt;INDEX(Kalender!$B$81:$B$110,MAX(1,$C40))),AND($D40&gt;0,INDEX(Kalender!KI$81:KI$110,MAX(1,$D40))&gt;INDEX(Kalender!$B$81:$B$110,MAX(1,$D40))),AND($E40&gt;0,INDEX(Kalender!KI$81:KI$110,MAX(1,$E40))&gt;INDEX(Kalender!$B$81:$B$110,MAX(1,$E40))),AND($F40&gt;0,INDEX(Kalender!KI$81:KI$110,MAX(1,$F40))&gt;INDEX(Kalender!$B$81:$B$110,MAX(1,$F40)))),2,0))</f>
        <v>0</v>
      </c>
      <c r="KJ40" s="5" t="n">
        <f aca="false">IF(Kalender!KJ40&lt;&gt;1,0,IF(AND($B40&gt;0,INDEX(Kalender!KJ$68:KJ$77,MAX(1,$B40))&gt;INDEX(Kalender!$B$68:$B$77,MAX(1,$B40))),1,0)+IF(OR(AND($C40&gt;0,INDEX(Kalender!KJ$81:KJ$110,MAX(1,$C40))&gt;INDEX(Kalender!$B$81:$B$110,MAX(1,$C40))),AND($D40&gt;0,INDEX(Kalender!KJ$81:KJ$110,MAX(1,$D40))&gt;INDEX(Kalender!$B$81:$B$110,MAX(1,$D40))),AND($E40&gt;0,INDEX(Kalender!KJ$81:KJ$110,MAX(1,$E40))&gt;INDEX(Kalender!$B$81:$B$110,MAX(1,$E40))),AND($F40&gt;0,INDEX(Kalender!KJ$81:KJ$110,MAX(1,$F40))&gt;INDEX(Kalender!$B$81:$B$110,MAX(1,$F40)))),2,0))</f>
        <v>0</v>
      </c>
      <c r="KK40" s="5" t="n">
        <f aca="false">IF(Kalender!KK40&lt;&gt;1,0,IF(AND($B40&gt;0,INDEX(Kalender!KK$68:KK$77,MAX(1,$B40))&gt;INDEX(Kalender!$B$68:$B$77,MAX(1,$B40))),1,0)+IF(OR(AND($C40&gt;0,INDEX(Kalender!KK$81:KK$110,MAX(1,$C40))&gt;INDEX(Kalender!$B$81:$B$110,MAX(1,$C40))),AND($D40&gt;0,INDEX(Kalender!KK$81:KK$110,MAX(1,$D40))&gt;INDEX(Kalender!$B$81:$B$110,MAX(1,$D40))),AND($E40&gt;0,INDEX(Kalender!KK$81:KK$110,MAX(1,$E40))&gt;INDEX(Kalender!$B$81:$B$110,MAX(1,$E40))),AND($F40&gt;0,INDEX(Kalender!KK$81:KK$110,MAX(1,$F40))&gt;INDEX(Kalender!$B$81:$B$110,MAX(1,$F40)))),2,0))</f>
        <v>0</v>
      </c>
      <c r="KL40" s="5" t="n">
        <f aca="false">IF(Kalender!KL40&lt;&gt;1,0,IF(AND($B40&gt;0,INDEX(Kalender!KL$68:KL$77,MAX(1,$B40))&gt;INDEX(Kalender!$B$68:$B$77,MAX(1,$B40))),1,0)+IF(OR(AND($C40&gt;0,INDEX(Kalender!KL$81:KL$110,MAX(1,$C40))&gt;INDEX(Kalender!$B$81:$B$110,MAX(1,$C40))),AND($D40&gt;0,INDEX(Kalender!KL$81:KL$110,MAX(1,$D40))&gt;INDEX(Kalender!$B$81:$B$110,MAX(1,$D40))),AND($E40&gt;0,INDEX(Kalender!KL$81:KL$110,MAX(1,$E40))&gt;INDEX(Kalender!$B$81:$B$110,MAX(1,$E40))),AND($F40&gt;0,INDEX(Kalender!KL$81:KL$110,MAX(1,$F40))&gt;INDEX(Kalender!$B$81:$B$110,MAX(1,$F40)))),2,0))</f>
        <v>0</v>
      </c>
      <c r="KM40" s="5" t="n">
        <f aca="false">IF(Kalender!KM40&lt;&gt;1,0,IF(AND($B40&gt;0,INDEX(Kalender!KM$68:KM$77,MAX(1,$B40))&gt;INDEX(Kalender!$B$68:$B$77,MAX(1,$B40))),1,0)+IF(OR(AND($C40&gt;0,INDEX(Kalender!KM$81:KM$110,MAX(1,$C40))&gt;INDEX(Kalender!$B$81:$B$110,MAX(1,$C40))),AND($D40&gt;0,INDEX(Kalender!KM$81:KM$110,MAX(1,$D40))&gt;INDEX(Kalender!$B$81:$B$110,MAX(1,$D40))),AND($E40&gt;0,INDEX(Kalender!KM$81:KM$110,MAX(1,$E40))&gt;INDEX(Kalender!$B$81:$B$110,MAX(1,$E40))),AND($F40&gt;0,INDEX(Kalender!KM$81:KM$110,MAX(1,$F40))&gt;INDEX(Kalender!$B$81:$B$110,MAX(1,$F40)))),2,0))</f>
        <v>0</v>
      </c>
      <c r="KN40" s="5" t="n">
        <f aca="false">IF(Kalender!KN40&lt;&gt;1,0,IF(AND($B40&gt;0,INDEX(Kalender!KN$68:KN$77,MAX(1,$B40))&gt;INDEX(Kalender!$B$68:$B$77,MAX(1,$B40))),1,0)+IF(OR(AND($C40&gt;0,INDEX(Kalender!KN$81:KN$110,MAX(1,$C40))&gt;INDEX(Kalender!$B$81:$B$110,MAX(1,$C40))),AND($D40&gt;0,INDEX(Kalender!KN$81:KN$110,MAX(1,$D40))&gt;INDEX(Kalender!$B$81:$B$110,MAX(1,$D40))),AND($E40&gt;0,INDEX(Kalender!KN$81:KN$110,MAX(1,$E40))&gt;INDEX(Kalender!$B$81:$B$110,MAX(1,$E40))),AND($F40&gt;0,INDEX(Kalender!KN$81:KN$110,MAX(1,$F40))&gt;INDEX(Kalender!$B$81:$B$110,MAX(1,$F40)))),2,0))</f>
        <v>0</v>
      </c>
      <c r="KO40" s="5" t="n">
        <f aca="false">IF(Kalender!KO40&lt;&gt;1,0,IF(AND($B40&gt;0,INDEX(Kalender!KO$68:KO$77,MAX(1,$B40))&gt;INDEX(Kalender!$B$68:$B$77,MAX(1,$B40))),1,0)+IF(OR(AND($C40&gt;0,INDEX(Kalender!KO$81:KO$110,MAX(1,$C40))&gt;INDEX(Kalender!$B$81:$B$110,MAX(1,$C40))),AND($D40&gt;0,INDEX(Kalender!KO$81:KO$110,MAX(1,$D40))&gt;INDEX(Kalender!$B$81:$B$110,MAX(1,$D40))),AND($E40&gt;0,INDEX(Kalender!KO$81:KO$110,MAX(1,$E40))&gt;INDEX(Kalender!$B$81:$B$110,MAX(1,$E40))),AND($F40&gt;0,INDEX(Kalender!KO$81:KO$110,MAX(1,$F40))&gt;INDEX(Kalender!$B$81:$B$110,MAX(1,$F40)))),2,0))</f>
        <v>0</v>
      </c>
      <c r="KP40" s="5" t="n">
        <f aca="false">IF(Kalender!KP40&lt;&gt;1,0,IF(AND($B40&gt;0,INDEX(Kalender!KP$68:KP$77,MAX(1,$B40))&gt;INDEX(Kalender!$B$68:$B$77,MAX(1,$B40))),1,0)+IF(OR(AND($C40&gt;0,INDEX(Kalender!KP$81:KP$110,MAX(1,$C40))&gt;INDEX(Kalender!$B$81:$B$110,MAX(1,$C40))),AND($D40&gt;0,INDEX(Kalender!KP$81:KP$110,MAX(1,$D40))&gt;INDEX(Kalender!$B$81:$B$110,MAX(1,$D40))),AND($E40&gt;0,INDEX(Kalender!KP$81:KP$110,MAX(1,$E40))&gt;INDEX(Kalender!$B$81:$B$110,MAX(1,$E40))),AND($F40&gt;0,INDEX(Kalender!KP$81:KP$110,MAX(1,$F40))&gt;INDEX(Kalender!$B$81:$B$110,MAX(1,$F40)))),2,0))</f>
        <v>0</v>
      </c>
      <c r="KQ40" s="5" t="n">
        <f aca="false">IF(Kalender!KQ40&lt;&gt;1,0,IF(AND($B40&gt;0,INDEX(Kalender!KQ$68:KQ$77,MAX(1,$B40))&gt;INDEX(Kalender!$B$68:$B$77,MAX(1,$B40))),1,0)+IF(OR(AND($C40&gt;0,INDEX(Kalender!KQ$81:KQ$110,MAX(1,$C40))&gt;INDEX(Kalender!$B$81:$B$110,MAX(1,$C40))),AND($D40&gt;0,INDEX(Kalender!KQ$81:KQ$110,MAX(1,$D40))&gt;INDEX(Kalender!$B$81:$B$110,MAX(1,$D40))),AND($E40&gt;0,INDEX(Kalender!KQ$81:KQ$110,MAX(1,$E40))&gt;INDEX(Kalender!$B$81:$B$110,MAX(1,$E40))),AND($F40&gt;0,INDEX(Kalender!KQ$81:KQ$110,MAX(1,$F40))&gt;INDEX(Kalender!$B$81:$B$110,MAX(1,$F40)))),2,0))</f>
        <v>0</v>
      </c>
      <c r="KR40" s="5" t="n">
        <f aca="false">IF(Kalender!KR40&lt;&gt;1,0,IF(AND($B40&gt;0,INDEX(Kalender!KR$68:KR$77,MAX(1,$B40))&gt;INDEX(Kalender!$B$68:$B$77,MAX(1,$B40))),1,0)+IF(OR(AND($C40&gt;0,INDEX(Kalender!KR$81:KR$110,MAX(1,$C40))&gt;INDEX(Kalender!$B$81:$B$110,MAX(1,$C40))),AND($D40&gt;0,INDEX(Kalender!KR$81:KR$110,MAX(1,$D40))&gt;INDEX(Kalender!$B$81:$B$110,MAX(1,$D40))),AND($E40&gt;0,INDEX(Kalender!KR$81:KR$110,MAX(1,$E40))&gt;INDEX(Kalender!$B$81:$B$110,MAX(1,$E40))),AND($F40&gt;0,INDEX(Kalender!KR$81:KR$110,MAX(1,$F40))&gt;INDEX(Kalender!$B$81:$B$110,MAX(1,$F40)))),2,0))</f>
        <v>0</v>
      </c>
      <c r="KS40" s="5" t="n">
        <f aca="false">IF(Kalender!KS40&lt;&gt;1,0,IF(AND($B40&gt;0,INDEX(Kalender!KS$68:KS$77,MAX(1,$B40))&gt;INDEX(Kalender!$B$68:$B$77,MAX(1,$B40))),1,0)+IF(OR(AND($C40&gt;0,INDEX(Kalender!KS$81:KS$110,MAX(1,$C40))&gt;INDEX(Kalender!$B$81:$B$110,MAX(1,$C40))),AND($D40&gt;0,INDEX(Kalender!KS$81:KS$110,MAX(1,$D40))&gt;INDEX(Kalender!$B$81:$B$110,MAX(1,$D40))),AND($E40&gt;0,INDEX(Kalender!KS$81:KS$110,MAX(1,$E40))&gt;INDEX(Kalender!$B$81:$B$110,MAX(1,$E40))),AND($F40&gt;0,INDEX(Kalender!KS$81:KS$110,MAX(1,$F40))&gt;INDEX(Kalender!$B$81:$B$110,MAX(1,$F40)))),2,0))</f>
        <v>0</v>
      </c>
      <c r="KT40" s="5" t="n">
        <f aca="false">IF(Kalender!KT40&lt;&gt;1,0,IF(AND($B40&gt;0,INDEX(Kalender!KT$68:KT$77,MAX(1,$B40))&gt;INDEX(Kalender!$B$68:$B$77,MAX(1,$B40))),1,0)+IF(OR(AND($C40&gt;0,INDEX(Kalender!KT$81:KT$110,MAX(1,$C40))&gt;INDEX(Kalender!$B$81:$B$110,MAX(1,$C40))),AND($D40&gt;0,INDEX(Kalender!KT$81:KT$110,MAX(1,$D40))&gt;INDEX(Kalender!$B$81:$B$110,MAX(1,$D40))),AND($E40&gt;0,INDEX(Kalender!KT$81:KT$110,MAX(1,$E40))&gt;INDEX(Kalender!$B$81:$B$110,MAX(1,$E40))),AND($F40&gt;0,INDEX(Kalender!KT$81:KT$110,MAX(1,$F40))&gt;INDEX(Kalender!$B$81:$B$110,MAX(1,$F40)))),2,0))</f>
        <v>0</v>
      </c>
      <c r="KU40" s="5" t="n">
        <f aca="false">IF(Kalender!KU40&lt;&gt;1,0,IF(AND($B40&gt;0,INDEX(Kalender!KU$68:KU$77,MAX(1,$B40))&gt;INDEX(Kalender!$B$68:$B$77,MAX(1,$B40))),1,0)+IF(OR(AND($C40&gt;0,INDEX(Kalender!KU$81:KU$110,MAX(1,$C40))&gt;INDEX(Kalender!$B$81:$B$110,MAX(1,$C40))),AND($D40&gt;0,INDEX(Kalender!KU$81:KU$110,MAX(1,$D40))&gt;INDEX(Kalender!$B$81:$B$110,MAX(1,$D40))),AND($E40&gt;0,INDEX(Kalender!KU$81:KU$110,MAX(1,$E40))&gt;INDEX(Kalender!$B$81:$B$110,MAX(1,$E40))),AND($F40&gt;0,INDEX(Kalender!KU$81:KU$110,MAX(1,$F40))&gt;INDEX(Kalender!$B$81:$B$110,MAX(1,$F40)))),2,0))</f>
        <v>0</v>
      </c>
      <c r="KV40" s="5" t="n">
        <f aca="false">IF(Kalender!KV40&lt;&gt;1,0,IF(AND($B40&gt;0,INDEX(Kalender!KV$68:KV$77,MAX(1,$B40))&gt;INDEX(Kalender!$B$68:$B$77,MAX(1,$B40))),1,0)+IF(OR(AND($C40&gt;0,INDEX(Kalender!KV$81:KV$110,MAX(1,$C40))&gt;INDEX(Kalender!$B$81:$B$110,MAX(1,$C40))),AND($D40&gt;0,INDEX(Kalender!KV$81:KV$110,MAX(1,$D40))&gt;INDEX(Kalender!$B$81:$B$110,MAX(1,$D40))),AND($E40&gt;0,INDEX(Kalender!KV$81:KV$110,MAX(1,$E40))&gt;INDEX(Kalender!$B$81:$B$110,MAX(1,$E40))),AND($F40&gt;0,INDEX(Kalender!KV$81:KV$110,MAX(1,$F40))&gt;INDEX(Kalender!$B$81:$B$110,MAX(1,$F40)))),2,0))</f>
        <v>0</v>
      </c>
      <c r="KW40" s="5" t="n">
        <f aca="false">IF(Kalender!KW40&lt;&gt;1,0,IF(AND($B40&gt;0,INDEX(Kalender!KW$68:KW$77,MAX(1,$B40))&gt;INDEX(Kalender!$B$68:$B$77,MAX(1,$B40))),1,0)+IF(OR(AND($C40&gt;0,INDEX(Kalender!KW$81:KW$110,MAX(1,$C40))&gt;INDEX(Kalender!$B$81:$B$110,MAX(1,$C40))),AND($D40&gt;0,INDEX(Kalender!KW$81:KW$110,MAX(1,$D40))&gt;INDEX(Kalender!$B$81:$B$110,MAX(1,$D40))),AND($E40&gt;0,INDEX(Kalender!KW$81:KW$110,MAX(1,$E40))&gt;INDEX(Kalender!$B$81:$B$110,MAX(1,$E40))),AND($F40&gt;0,INDEX(Kalender!KW$81:KW$110,MAX(1,$F40))&gt;INDEX(Kalender!$B$81:$B$110,MAX(1,$F40)))),2,0))</f>
        <v>0</v>
      </c>
      <c r="KX40" s="5" t="n">
        <f aca="false">IF(Kalender!KX40&lt;&gt;1,0,IF(AND($B40&gt;0,INDEX(Kalender!KX$68:KX$77,MAX(1,$B40))&gt;INDEX(Kalender!$B$68:$B$77,MAX(1,$B40))),1,0)+IF(OR(AND($C40&gt;0,INDEX(Kalender!KX$81:KX$110,MAX(1,$C40))&gt;INDEX(Kalender!$B$81:$B$110,MAX(1,$C40))),AND($D40&gt;0,INDEX(Kalender!KX$81:KX$110,MAX(1,$D40))&gt;INDEX(Kalender!$B$81:$B$110,MAX(1,$D40))),AND($E40&gt;0,INDEX(Kalender!KX$81:KX$110,MAX(1,$E40))&gt;INDEX(Kalender!$B$81:$B$110,MAX(1,$E40))),AND($F40&gt;0,INDEX(Kalender!KX$81:KX$110,MAX(1,$F40))&gt;INDEX(Kalender!$B$81:$B$110,MAX(1,$F40)))),2,0))</f>
        <v>0</v>
      </c>
      <c r="KY40" s="5" t="n">
        <f aca="false">IF(Kalender!KY40&lt;&gt;1,0,IF(AND($B40&gt;0,INDEX(Kalender!KY$68:KY$77,MAX(1,$B40))&gt;INDEX(Kalender!$B$68:$B$77,MAX(1,$B40))),1,0)+IF(OR(AND($C40&gt;0,INDEX(Kalender!KY$81:KY$110,MAX(1,$C40))&gt;INDEX(Kalender!$B$81:$B$110,MAX(1,$C40))),AND($D40&gt;0,INDEX(Kalender!KY$81:KY$110,MAX(1,$D40))&gt;INDEX(Kalender!$B$81:$B$110,MAX(1,$D40))),AND($E40&gt;0,INDEX(Kalender!KY$81:KY$110,MAX(1,$E40))&gt;INDEX(Kalender!$B$81:$B$110,MAX(1,$E40))),AND($F40&gt;0,INDEX(Kalender!KY$81:KY$110,MAX(1,$F40))&gt;INDEX(Kalender!$B$81:$B$110,MAX(1,$F40)))),2,0))</f>
        <v>0</v>
      </c>
      <c r="KZ40" s="5" t="n">
        <f aca="false">IF(Kalender!KZ40&lt;&gt;1,0,IF(AND($B40&gt;0,INDEX(Kalender!KZ$68:KZ$77,MAX(1,$B40))&gt;INDEX(Kalender!$B$68:$B$77,MAX(1,$B40))),1,0)+IF(OR(AND($C40&gt;0,INDEX(Kalender!KZ$81:KZ$110,MAX(1,$C40))&gt;INDEX(Kalender!$B$81:$B$110,MAX(1,$C40))),AND($D40&gt;0,INDEX(Kalender!KZ$81:KZ$110,MAX(1,$D40))&gt;INDEX(Kalender!$B$81:$B$110,MAX(1,$D40))),AND($E40&gt;0,INDEX(Kalender!KZ$81:KZ$110,MAX(1,$E40))&gt;INDEX(Kalender!$B$81:$B$110,MAX(1,$E40))),AND($F40&gt;0,INDEX(Kalender!KZ$81:KZ$110,MAX(1,$F40))&gt;INDEX(Kalender!$B$81:$B$110,MAX(1,$F40)))),2,0))</f>
        <v>0</v>
      </c>
      <c r="LA40" s="5" t="n">
        <f aca="false">IF(Kalender!LA40&lt;&gt;1,0,IF(AND($B40&gt;0,INDEX(Kalender!LA$68:LA$77,MAX(1,$B40))&gt;INDEX(Kalender!$B$68:$B$77,MAX(1,$B40))),1,0)+IF(OR(AND($C40&gt;0,INDEX(Kalender!LA$81:LA$110,MAX(1,$C40))&gt;INDEX(Kalender!$B$81:$B$110,MAX(1,$C40))),AND($D40&gt;0,INDEX(Kalender!LA$81:LA$110,MAX(1,$D40))&gt;INDEX(Kalender!$B$81:$B$110,MAX(1,$D40))),AND($E40&gt;0,INDEX(Kalender!LA$81:LA$110,MAX(1,$E40))&gt;INDEX(Kalender!$B$81:$B$110,MAX(1,$E40))),AND($F40&gt;0,INDEX(Kalender!LA$81:LA$110,MAX(1,$F40))&gt;INDEX(Kalender!$B$81:$B$110,MAX(1,$F40)))),2,0))</f>
        <v>0</v>
      </c>
      <c r="LB40" s="5" t="n">
        <f aca="false">IF(Kalender!LB40&lt;&gt;1,0,IF(AND($B40&gt;0,INDEX(Kalender!LB$68:LB$77,MAX(1,$B40))&gt;INDEX(Kalender!$B$68:$B$77,MAX(1,$B40))),1,0)+IF(OR(AND($C40&gt;0,INDEX(Kalender!LB$81:LB$110,MAX(1,$C40))&gt;INDEX(Kalender!$B$81:$B$110,MAX(1,$C40))),AND($D40&gt;0,INDEX(Kalender!LB$81:LB$110,MAX(1,$D40))&gt;INDEX(Kalender!$B$81:$B$110,MAX(1,$D40))),AND($E40&gt;0,INDEX(Kalender!LB$81:LB$110,MAX(1,$E40))&gt;INDEX(Kalender!$B$81:$B$110,MAX(1,$E40))),AND($F40&gt;0,INDEX(Kalender!LB$81:LB$110,MAX(1,$F40))&gt;INDEX(Kalender!$B$81:$B$110,MAX(1,$F40)))),2,0))</f>
        <v>0</v>
      </c>
      <c r="LC40" s="5" t="n">
        <f aca="false">IF(Kalender!LC40&lt;&gt;1,0,IF(AND($B40&gt;0,INDEX(Kalender!LC$68:LC$77,MAX(1,$B40))&gt;INDEX(Kalender!$B$68:$B$77,MAX(1,$B40))),1,0)+IF(OR(AND($C40&gt;0,INDEX(Kalender!LC$81:LC$110,MAX(1,$C40))&gt;INDEX(Kalender!$B$81:$B$110,MAX(1,$C40))),AND($D40&gt;0,INDEX(Kalender!LC$81:LC$110,MAX(1,$D40))&gt;INDEX(Kalender!$B$81:$B$110,MAX(1,$D40))),AND($E40&gt;0,INDEX(Kalender!LC$81:LC$110,MAX(1,$E40))&gt;INDEX(Kalender!$B$81:$B$110,MAX(1,$E40))),AND($F40&gt;0,INDEX(Kalender!LC$81:LC$110,MAX(1,$F40))&gt;INDEX(Kalender!$B$81:$B$110,MAX(1,$F40)))),2,0))</f>
        <v>0</v>
      </c>
      <c r="LD40" s="5" t="n">
        <f aca="false">IF(Kalender!LD40&lt;&gt;1,0,IF(AND($B40&gt;0,INDEX(Kalender!LD$68:LD$77,MAX(1,$B40))&gt;INDEX(Kalender!$B$68:$B$77,MAX(1,$B40))),1,0)+IF(OR(AND($C40&gt;0,INDEX(Kalender!LD$81:LD$110,MAX(1,$C40))&gt;INDEX(Kalender!$B$81:$B$110,MAX(1,$C40))),AND($D40&gt;0,INDEX(Kalender!LD$81:LD$110,MAX(1,$D40))&gt;INDEX(Kalender!$B$81:$B$110,MAX(1,$D40))),AND($E40&gt;0,INDEX(Kalender!LD$81:LD$110,MAX(1,$E40))&gt;INDEX(Kalender!$B$81:$B$110,MAX(1,$E40))),AND($F40&gt;0,INDEX(Kalender!LD$81:LD$110,MAX(1,$F40))&gt;INDEX(Kalender!$B$81:$B$110,MAX(1,$F40)))),2,0))</f>
        <v>0</v>
      </c>
      <c r="LE40" s="5" t="n">
        <f aca="false">IF(Kalender!LE40&lt;&gt;1,0,IF(AND($B40&gt;0,INDEX(Kalender!LE$68:LE$77,MAX(1,$B40))&gt;INDEX(Kalender!$B$68:$B$77,MAX(1,$B40))),1,0)+IF(OR(AND($C40&gt;0,INDEX(Kalender!LE$81:LE$110,MAX(1,$C40))&gt;INDEX(Kalender!$B$81:$B$110,MAX(1,$C40))),AND($D40&gt;0,INDEX(Kalender!LE$81:LE$110,MAX(1,$D40))&gt;INDEX(Kalender!$B$81:$B$110,MAX(1,$D40))),AND($E40&gt;0,INDEX(Kalender!LE$81:LE$110,MAX(1,$E40))&gt;INDEX(Kalender!$B$81:$B$110,MAX(1,$E40))),AND($F40&gt;0,INDEX(Kalender!LE$81:LE$110,MAX(1,$F40))&gt;INDEX(Kalender!$B$81:$B$110,MAX(1,$F40)))),2,0))</f>
        <v>0</v>
      </c>
      <c r="LF40" s="5" t="n">
        <f aca="false">IF(Kalender!LF40&lt;&gt;1,0,IF(AND($B40&gt;0,INDEX(Kalender!LF$68:LF$77,MAX(1,$B40))&gt;INDEX(Kalender!$B$68:$B$77,MAX(1,$B40))),1,0)+IF(OR(AND($C40&gt;0,INDEX(Kalender!LF$81:LF$110,MAX(1,$C40))&gt;INDEX(Kalender!$B$81:$B$110,MAX(1,$C40))),AND($D40&gt;0,INDEX(Kalender!LF$81:LF$110,MAX(1,$D40))&gt;INDEX(Kalender!$B$81:$B$110,MAX(1,$D40))),AND($E40&gt;0,INDEX(Kalender!LF$81:LF$110,MAX(1,$E40))&gt;INDEX(Kalender!$B$81:$B$110,MAX(1,$E40))),AND($F40&gt;0,INDEX(Kalender!LF$81:LF$110,MAX(1,$F40))&gt;INDEX(Kalender!$B$81:$B$110,MAX(1,$F40)))),2,0))</f>
        <v>0</v>
      </c>
      <c r="LG40" s="5" t="n">
        <f aca="false">IF(Kalender!LG40&lt;&gt;1,0,IF(AND($B40&gt;0,INDEX(Kalender!LG$68:LG$77,MAX(1,$B40))&gt;INDEX(Kalender!$B$68:$B$77,MAX(1,$B40))),1,0)+IF(OR(AND($C40&gt;0,INDEX(Kalender!LG$81:LG$110,MAX(1,$C40))&gt;INDEX(Kalender!$B$81:$B$110,MAX(1,$C40))),AND($D40&gt;0,INDEX(Kalender!LG$81:LG$110,MAX(1,$D40))&gt;INDEX(Kalender!$B$81:$B$110,MAX(1,$D40))),AND($E40&gt;0,INDEX(Kalender!LG$81:LG$110,MAX(1,$E40))&gt;INDEX(Kalender!$B$81:$B$110,MAX(1,$E40))),AND($F40&gt;0,INDEX(Kalender!LG$81:LG$110,MAX(1,$F40))&gt;INDEX(Kalender!$B$81:$B$110,MAX(1,$F40)))),2,0))</f>
        <v>0</v>
      </c>
      <c r="LH40" s="5" t="n">
        <f aca="false">IF(Kalender!LH40&lt;&gt;1,0,IF(AND($B40&gt;0,INDEX(Kalender!LH$68:LH$77,MAX(1,$B40))&gt;INDEX(Kalender!$B$68:$B$77,MAX(1,$B40))),1,0)+IF(OR(AND($C40&gt;0,INDEX(Kalender!LH$81:LH$110,MAX(1,$C40))&gt;INDEX(Kalender!$B$81:$B$110,MAX(1,$C40))),AND($D40&gt;0,INDEX(Kalender!LH$81:LH$110,MAX(1,$D40))&gt;INDEX(Kalender!$B$81:$B$110,MAX(1,$D40))),AND($E40&gt;0,INDEX(Kalender!LH$81:LH$110,MAX(1,$E40))&gt;INDEX(Kalender!$B$81:$B$110,MAX(1,$E40))),AND($F40&gt;0,INDEX(Kalender!LH$81:LH$110,MAX(1,$F40))&gt;INDEX(Kalender!$B$81:$B$110,MAX(1,$F40)))),2,0))</f>
        <v>0</v>
      </c>
      <c r="LI40" s="5" t="n">
        <f aca="false">IF(Kalender!LI40&lt;&gt;1,0,IF(AND($B40&gt;0,INDEX(Kalender!LI$68:LI$77,MAX(1,$B40))&gt;INDEX(Kalender!$B$68:$B$77,MAX(1,$B40))),1,0)+IF(OR(AND($C40&gt;0,INDEX(Kalender!LI$81:LI$110,MAX(1,$C40))&gt;INDEX(Kalender!$B$81:$B$110,MAX(1,$C40))),AND($D40&gt;0,INDEX(Kalender!LI$81:LI$110,MAX(1,$D40))&gt;INDEX(Kalender!$B$81:$B$110,MAX(1,$D40))),AND($E40&gt;0,INDEX(Kalender!LI$81:LI$110,MAX(1,$E40))&gt;INDEX(Kalender!$B$81:$B$110,MAX(1,$E40))),AND($F40&gt;0,INDEX(Kalender!LI$81:LI$110,MAX(1,$F40))&gt;INDEX(Kalender!$B$81:$B$110,MAX(1,$F40)))),2,0))</f>
        <v>0</v>
      </c>
      <c r="LJ40" s="5" t="n">
        <f aca="false">IF(Kalender!LJ40&lt;&gt;1,0,IF(AND($B40&gt;0,INDEX(Kalender!LJ$68:LJ$77,MAX(1,$B40))&gt;INDEX(Kalender!$B$68:$B$77,MAX(1,$B40))),1,0)+IF(OR(AND($C40&gt;0,INDEX(Kalender!LJ$81:LJ$110,MAX(1,$C40))&gt;INDEX(Kalender!$B$81:$B$110,MAX(1,$C40))),AND($D40&gt;0,INDEX(Kalender!LJ$81:LJ$110,MAX(1,$D40))&gt;INDEX(Kalender!$B$81:$B$110,MAX(1,$D40))),AND($E40&gt;0,INDEX(Kalender!LJ$81:LJ$110,MAX(1,$E40))&gt;INDEX(Kalender!$B$81:$B$110,MAX(1,$E40))),AND($F40&gt;0,INDEX(Kalender!LJ$81:LJ$110,MAX(1,$F40))&gt;INDEX(Kalender!$B$81:$B$110,MAX(1,$F40)))),2,0))</f>
        <v>0</v>
      </c>
      <c r="LK40" s="5" t="n">
        <f aca="false">IF(Kalender!LK40&lt;&gt;1,0,IF(AND($B40&gt;0,INDEX(Kalender!LK$68:LK$77,MAX(1,$B40))&gt;INDEX(Kalender!$B$68:$B$77,MAX(1,$B40))),1,0)+IF(OR(AND($C40&gt;0,INDEX(Kalender!LK$81:LK$110,MAX(1,$C40))&gt;INDEX(Kalender!$B$81:$B$110,MAX(1,$C40))),AND($D40&gt;0,INDEX(Kalender!LK$81:LK$110,MAX(1,$D40))&gt;INDEX(Kalender!$B$81:$B$110,MAX(1,$D40))),AND($E40&gt;0,INDEX(Kalender!LK$81:LK$110,MAX(1,$E40))&gt;INDEX(Kalender!$B$81:$B$110,MAX(1,$E40))),AND($F40&gt;0,INDEX(Kalender!LK$81:LK$110,MAX(1,$F40))&gt;INDEX(Kalender!$B$81:$B$110,MAX(1,$F40)))),2,0))</f>
        <v>0</v>
      </c>
      <c r="LL40" s="5" t="n">
        <f aca="false">IF(Kalender!LL40&lt;&gt;1,0,IF(AND($B40&gt;0,INDEX(Kalender!LL$68:LL$77,MAX(1,$B40))&gt;INDEX(Kalender!$B$68:$B$77,MAX(1,$B40))),1,0)+IF(OR(AND($C40&gt;0,INDEX(Kalender!LL$81:LL$110,MAX(1,$C40))&gt;INDEX(Kalender!$B$81:$B$110,MAX(1,$C40))),AND($D40&gt;0,INDEX(Kalender!LL$81:LL$110,MAX(1,$D40))&gt;INDEX(Kalender!$B$81:$B$110,MAX(1,$D40))),AND($E40&gt;0,INDEX(Kalender!LL$81:LL$110,MAX(1,$E40))&gt;INDEX(Kalender!$B$81:$B$110,MAX(1,$E40))),AND($F40&gt;0,INDEX(Kalender!LL$81:LL$110,MAX(1,$F40))&gt;INDEX(Kalender!$B$81:$B$110,MAX(1,$F40)))),2,0))</f>
        <v>0</v>
      </c>
      <c r="LM40" s="5" t="n">
        <f aca="false">IF(Kalender!LM40&lt;&gt;1,0,IF(AND($B40&gt;0,INDEX(Kalender!LM$68:LM$77,MAX(1,$B40))&gt;INDEX(Kalender!$B$68:$B$77,MAX(1,$B40))),1,0)+IF(OR(AND($C40&gt;0,INDEX(Kalender!LM$81:LM$110,MAX(1,$C40))&gt;INDEX(Kalender!$B$81:$B$110,MAX(1,$C40))),AND($D40&gt;0,INDEX(Kalender!LM$81:LM$110,MAX(1,$D40))&gt;INDEX(Kalender!$B$81:$B$110,MAX(1,$D40))),AND($E40&gt;0,INDEX(Kalender!LM$81:LM$110,MAX(1,$E40))&gt;INDEX(Kalender!$B$81:$B$110,MAX(1,$E40))),AND($F40&gt;0,INDEX(Kalender!LM$81:LM$110,MAX(1,$F40))&gt;INDEX(Kalender!$B$81:$B$110,MAX(1,$F40)))),2,0))</f>
        <v>0</v>
      </c>
      <c r="LN40" s="5" t="n">
        <f aca="false">IF(Kalender!LN40&lt;&gt;1,0,IF(AND($B40&gt;0,INDEX(Kalender!LN$68:LN$77,MAX(1,$B40))&gt;INDEX(Kalender!$B$68:$B$77,MAX(1,$B40))),1,0)+IF(OR(AND($C40&gt;0,INDEX(Kalender!LN$81:LN$110,MAX(1,$C40))&gt;INDEX(Kalender!$B$81:$B$110,MAX(1,$C40))),AND($D40&gt;0,INDEX(Kalender!LN$81:LN$110,MAX(1,$D40))&gt;INDEX(Kalender!$B$81:$B$110,MAX(1,$D40))),AND($E40&gt;0,INDEX(Kalender!LN$81:LN$110,MAX(1,$E40))&gt;INDEX(Kalender!$B$81:$B$110,MAX(1,$E40))),AND($F40&gt;0,INDEX(Kalender!LN$81:LN$110,MAX(1,$F40))&gt;INDEX(Kalender!$B$81:$B$110,MAX(1,$F40)))),2,0))</f>
        <v>0</v>
      </c>
      <c r="LO40" s="5" t="n">
        <f aca="false">IF(Kalender!LO40&lt;&gt;1,0,IF(AND($B40&gt;0,INDEX(Kalender!LO$68:LO$77,MAX(1,$B40))&gt;INDEX(Kalender!$B$68:$B$77,MAX(1,$B40))),1,0)+IF(OR(AND($C40&gt;0,INDEX(Kalender!LO$81:LO$110,MAX(1,$C40))&gt;INDEX(Kalender!$B$81:$B$110,MAX(1,$C40))),AND($D40&gt;0,INDEX(Kalender!LO$81:LO$110,MAX(1,$D40))&gt;INDEX(Kalender!$B$81:$B$110,MAX(1,$D40))),AND($E40&gt;0,INDEX(Kalender!LO$81:LO$110,MAX(1,$E40))&gt;INDEX(Kalender!$B$81:$B$110,MAX(1,$E40))),AND($F40&gt;0,INDEX(Kalender!LO$81:LO$110,MAX(1,$F40))&gt;INDEX(Kalender!$B$81:$B$110,MAX(1,$F40)))),2,0))</f>
        <v>0</v>
      </c>
      <c r="LP40" s="5" t="n">
        <f aca="false">IF(Kalender!LP40&lt;&gt;1,0,IF(AND($B40&gt;0,INDEX(Kalender!LP$68:LP$77,MAX(1,$B40))&gt;INDEX(Kalender!$B$68:$B$77,MAX(1,$B40))),1,0)+IF(OR(AND($C40&gt;0,INDEX(Kalender!LP$81:LP$110,MAX(1,$C40))&gt;INDEX(Kalender!$B$81:$B$110,MAX(1,$C40))),AND($D40&gt;0,INDEX(Kalender!LP$81:LP$110,MAX(1,$D40))&gt;INDEX(Kalender!$B$81:$B$110,MAX(1,$D40))),AND($E40&gt;0,INDEX(Kalender!LP$81:LP$110,MAX(1,$E40))&gt;INDEX(Kalender!$B$81:$B$110,MAX(1,$E40))),AND($F40&gt;0,INDEX(Kalender!LP$81:LP$110,MAX(1,$F40))&gt;INDEX(Kalender!$B$81:$B$110,MAX(1,$F40)))),2,0))</f>
        <v>0</v>
      </c>
      <c r="LQ40" s="5" t="n">
        <f aca="false">IF(Kalender!LQ40&lt;&gt;1,0,IF(AND($B40&gt;0,INDEX(Kalender!LQ$68:LQ$77,MAX(1,$B40))&gt;INDEX(Kalender!$B$68:$B$77,MAX(1,$B40))),1,0)+IF(OR(AND($C40&gt;0,INDEX(Kalender!LQ$81:LQ$110,MAX(1,$C40))&gt;INDEX(Kalender!$B$81:$B$110,MAX(1,$C40))),AND($D40&gt;0,INDEX(Kalender!LQ$81:LQ$110,MAX(1,$D40))&gt;INDEX(Kalender!$B$81:$B$110,MAX(1,$D40))),AND($E40&gt;0,INDEX(Kalender!LQ$81:LQ$110,MAX(1,$E40))&gt;INDEX(Kalender!$B$81:$B$110,MAX(1,$E40))),AND($F40&gt;0,INDEX(Kalender!LQ$81:LQ$110,MAX(1,$F40))&gt;INDEX(Kalender!$B$81:$B$110,MAX(1,$F40)))),2,0))</f>
        <v>0</v>
      </c>
      <c r="LR40" s="5" t="n">
        <f aca="false">IF(Kalender!LR40&lt;&gt;1,0,IF(AND($B40&gt;0,INDEX(Kalender!LR$68:LR$77,MAX(1,$B40))&gt;INDEX(Kalender!$B$68:$B$77,MAX(1,$B40))),1,0)+IF(OR(AND($C40&gt;0,INDEX(Kalender!LR$81:LR$110,MAX(1,$C40))&gt;INDEX(Kalender!$B$81:$B$110,MAX(1,$C40))),AND($D40&gt;0,INDEX(Kalender!LR$81:LR$110,MAX(1,$D40))&gt;INDEX(Kalender!$B$81:$B$110,MAX(1,$D40))),AND($E40&gt;0,INDEX(Kalender!LR$81:LR$110,MAX(1,$E40))&gt;INDEX(Kalender!$B$81:$B$110,MAX(1,$E40))),AND($F40&gt;0,INDEX(Kalender!LR$81:LR$110,MAX(1,$F40))&gt;INDEX(Kalender!$B$81:$B$110,MAX(1,$F40)))),2,0))</f>
        <v>0</v>
      </c>
      <c r="LS40" s="5" t="n">
        <f aca="false">IF(Kalender!LS40&lt;&gt;1,0,IF(AND($B40&gt;0,INDEX(Kalender!LS$68:LS$77,MAX(1,$B40))&gt;INDEX(Kalender!$B$68:$B$77,MAX(1,$B40))),1,0)+IF(OR(AND($C40&gt;0,INDEX(Kalender!LS$81:LS$110,MAX(1,$C40))&gt;INDEX(Kalender!$B$81:$B$110,MAX(1,$C40))),AND($D40&gt;0,INDEX(Kalender!LS$81:LS$110,MAX(1,$D40))&gt;INDEX(Kalender!$B$81:$B$110,MAX(1,$D40))),AND($E40&gt;0,INDEX(Kalender!LS$81:LS$110,MAX(1,$E40))&gt;INDEX(Kalender!$B$81:$B$110,MAX(1,$E40))),AND($F40&gt;0,INDEX(Kalender!LS$81:LS$110,MAX(1,$F40))&gt;INDEX(Kalender!$B$81:$B$110,MAX(1,$F40)))),2,0))</f>
        <v>0</v>
      </c>
      <c r="LT40" s="5" t="n">
        <f aca="false">IF(Kalender!LT40&lt;&gt;1,0,IF(AND($B40&gt;0,INDEX(Kalender!LT$68:LT$77,MAX(1,$B40))&gt;INDEX(Kalender!$B$68:$B$77,MAX(1,$B40))),1,0)+IF(OR(AND($C40&gt;0,INDEX(Kalender!LT$81:LT$110,MAX(1,$C40))&gt;INDEX(Kalender!$B$81:$B$110,MAX(1,$C40))),AND($D40&gt;0,INDEX(Kalender!LT$81:LT$110,MAX(1,$D40))&gt;INDEX(Kalender!$B$81:$B$110,MAX(1,$D40))),AND($E40&gt;0,INDEX(Kalender!LT$81:LT$110,MAX(1,$E40))&gt;INDEX(Kalender!$B$81:$B$110,MAX(1,$E40))),AND($F40&gt;0,INDEX(Kalender!LT$81:LT$110,MAX(1,$F40))&gt;INDEX(Kalender!$B$81:$B$110,MAX(1,$F40)))),2,0))</f>
        <v>0</v>
      </c>
      <c r="LU40" s="5" t="n">
        <f aca="false">IF(Kalender!LU40&lt;&gt;1,0,IF(AND($B40&gt;0,INDEX(Kalender!LU$68:LU$77,MAX(1,$B40))&gt;INDEX(Kalender!$B$68:$B$77,MAX(1,$B40))),1,0)+IF(OR(AND($C40&gt;0,INDEX(Kalender!LU$81:LU$110,MAX(1,$C40))&gt;INDEX(Kalender!$B$81:$B$110,MAX(1,$C40))),AND($D40&gt;0,INDEX(Kalender!LU$81:LU$110,MAX(1,$D40))&gt;INDEX(Kalender!$B$81:$B$110,MAX(1,$D40))),AND($E40&gt;0,INDEX(Kalender!LU$81:LU$110,MAX(1,$E40))&gt;INDEX(Kalender!$B$81:$B$110,MAX(1,$E40))),AND($F40&gt;0,INDEX(Kalender!LU$81:LU$110,MAX(1,$F40))&gt;INDEX(Kalender!$B$81:$B$110,MAX(1,$F40)))),2,0))</f>
        <v>0</v>
      </c>
      <c r="LV40" s="5" t="n">
        <f aca="false">IF(Kalender!LV40&lt;&gt;1,0,IF(AND($B40&gt;0,INDEX(Kalender!LV$68:LV$77,MAX(1,$B40))&gt;INDEX(Kalender!$B$68:$B$77,MAX(1,$B40))),1,0)+IF(OR(AND($C40&gt;0,INDEX(Kalender!LV$81:LV$110,MAX(1,$C40))&gt;INDEX(Kalender!$B$81:$B$110,MAX(1,$C40))),AND($D40&gt;0,INDEX(Kalender!LV$81:LV$110,MAX(1,$D40))&gt;INDEX(Kalender!$B$81:$B$110,MAX(1,$D40))),AND($E40&gt;0,INDEX(Kalender!LV$81:LV$110,MAX(1,$E40))&gt;INDEX(Kalender!$B$81:$B$110,MAX(1,$E40))),AND($F40&gt;0,INDEX(Kalender!LV$81:LV$110,MAX(1,$F40))&gt;INDEX(Kalender!$B$81:$B$110,MAX(1,$F40)))),2,0))</f>
        <v>0</v>
      </c>
      <c r="LW40" s="5" t="n">
        <f aca="false">IF(Kalender!LW40&lt;&gt;1,0,IF(AND($B40&gt;0,INDEX(Kalender!LW$68:LW$77,MAX(1,$B40))&gt;INDEX(Kalender!$B$68:$B$77,MAX(1,$B40))),1,0)+IF(OR(AND($C40&gt;0,INDEX(Kalender!LW$81:LW$110,MAX(1,$C40))&gt;INDEX(Kalender!$B$81:$B$110,MAX(1,$C40))),AND($D40&gt;0,INDEX(Kalender!LW$81:LW$110,MAX(1,$D40))&gt;INDEX(Kalender!$B$81:$B$110,MAX(1,$D40))),AND($E40&gt;0,INDEX(Kalender!LW$81:LW$110,MAX(1,$E40))&gt;INDEX(Kalender!$B$81:$B$110,MAX(1,$E40))),AND($F40&gt;0,INDEX(Kalender!LW$81:LW$110,MAX(1,$F40))&gt;INDEX(Kalender!$B$81:$B$110,MAX(1,$F40)))),2,0))</f>
        <v>0</v>
      </c>
      <c r="LX40" s="5" t="n">
        <f aca="false">IF(Kalender!LX40&lt;&gt;1,0,IF(AND($B40&gt;0,INDEX(Kalender!LX$68:LX$77,MAX(1,$B40))&gt;INDEX(Kalender!$B$68:$B$77,MAX(1,$B40))),1,0)+IF(OR(AND($C40&gt;0,INDEX(Kalender!LX$81:LX$110,MAX(1,$C40))&gt;INDEX(Kalender!$B$81:$B$110,MAX(1,$C40))),AND($D40&gt;0,INDEX(Kalender!LX$81:LX$110,MAX(1,$D40))&gt;INDEX(Kalender!$B$81:$B$110,MAX(1,$D40))),AND($E40&gt;0,INDEX(Kalender!LX$81:LX$110,MAX(1,$E40))&gt;INDEX(Kalender!$B$81:$B$110,MAX(1,$E40))),AND($F40&gt;0,INDEX(Kalender!LX$81:LX$110,MAX(1,$F40))&gt;INDEX(Kalender!$B$81:$B$110,MAX(1,$F40)))),2,0))</f>
        <v>0</v>
      </c>
      <c r="LY40" s="5" t="n">
        <f aca="false">IF(Kalender!LY40&lt;&gt;1,0,IF(AND($B40&gt;0,INDEX(Kalender!LY$68:LY$77,MAX(1,$B40))&gt;INDEX(Kalender!$B$68:$B$77,MAX(1,$B40))),1,0)+IF(OR(AND($C40&gt;0,INDEX(Kalender!LY$81:LY$110,MAX(1,$C40))&gt;INDEX(Kalender!$B$81:$B$110,MAX(1,$C40))),AND($D40&gt;0,INDEX(Kalender!LY$81:LY$110,MAX(1,$D40))&gt;INDEX(Kalender!$B$81:$B$110,MAX(1,$D40))),AND($E40&gt;0,INDEX(Kalender!LY$81:LY$110,MAX(1,$E40))&gt;INDEX(Kalender!$B$81:$B$110,MAX(1,$E40))),AND($F40&gt;0,INDEX(Kalender!LY$81:LY$110,MAX(1,$F40))&gt;INDEX(Kalender!$B$81:$B$110,MAX(1,$F40)))),2,0))</f>
        <v>0</v>
      </c>
      <c r="LZ40" s="5" t="n">
        <f aca="false">IF(Kalender!LZ40&lt;&gt;1,0,IF(AND($B40&gt;0,INDEX(Kalender!LZ$68:LZ$77,MAX(1,$B40))&gt;INDEX(Kalender!$B$68:$B$77,MAX(1,$B40))),1,0)+IF(OR(AND($C40&gt;0,INDEX(Kalender!LZ$81:LZ$110,MAX(1,$C40))&gt;INDEX(Kalender!$B$81:$B$110,MAX(1,$C40))),AND($D40&gt;0,INDEX(Kalender!LZ$81:LZ$110,MAX(1,$D40))&gt;INDEX(Kalender!$B$81:$B$110,MAX(1,$D40))),AND($E40&gt;0,INDEX(Kalender!LZ$81:LZ$110,MAX(1,$E40))&gt;INDEX(Kalender!$B$81:$B$110,MAX(1,$E40))),AND($F40&gt;0,INDEX(Kalender!LZ$81:LZ$110,MAX(1,$F40))&gt;INDEX(Kalender!$B$81:$B$110,MAX(1,$F40)))),2,0))</f>
        <v>0</v>
      </c>
      <c r="MA40" s="5" t="n">
        <f aca="false">IF(Kalender!MA40&lt;&gt;1,0,IF(AND($B40&gt;0,INDEX(Kalender!MA$68:MA$77,MAX(1,$B40))&gt;INDEX(Kalender!$B$68:$B$77,MAX(1,$B40))),1,0)+IF(OR(AND($C40&gt;0,INDEX(Kalender!MA$81:MA$110,MAX(1,$C40))&gt;INDEX(Kalender!$B$81:$B$110,MAX(1,$C40))),AND($D40&gt;0,INDEX(Kalender!MA$81:MA$110,MAX(1,$D40))&gt;INDEX(Kalender!$B$81:$B$110,MAX(1,$D40))),AND($E40&gt;0,INDEX(Kalender!MA$81:MA$110,MAX(1,$E40))&gt;INDEX(Kalender!$B$81:$B$110,MAX(1,$E40))),AND($F40&gt;0,INDEX(Kalender!MA$81:MA$110,MAX(1,$F40))&gt;INDEX(Kalender!$B$81:$B$110,MAX(1,$F40)))),2,0))</f>
        <v>0</v>
      </c>
      <c r="MB40" s="5" t="n">
        <f aca="false">IF(Kalender!MB40&lt;&gt;1,0,IF(AND($B40&gt;0,INDEX(Kalender!MB$68:MB$77,MAX(1,$B40))&gt;INDEX(Kalender!$B$68:$B$77,MAX(1,$B40))),1,0)+IF(OR(AND($C40&gt;0,INDEX(Kalender!MB$81:MB$110,MAX(1,$C40))&gt;INDEX(Kalender!$B$81:$B$110,MAX(1,$C40))),AND($D40&gt;0,INDEX(Kalender!MB$81:MB$110,MAX(1,$D40))&gt;INDEX(Kalender!$B$81:$B$110,MAX(1,$D40))),AND($E40&gt;0,INDEX(Kalender!MB$81:MB$110,MAX(1,$E40))&gt;INDEX(Kalender!$B$81:$B$110,MAX(1,$E40))),AND($F40&gt;0,INDEX(Kalender!MB$81:MB$110,MAX(1,$F40))&gt;INDEX(Kalender!$B$81:$B$110,MAX(1,$F40)))),2,0))</f>
        <v>0</v>
      </c>
      <c r="MC40" s="5" t="n">
        <f aca="false">IF(Kalender!MC40&lt;&gt;1,0,IF(AND($B40&gt;0,INDEX(Kalender!MC$68:MC$77,MAX(1,$B40))&gt;INDEX(Kalender!$B$68:$B$77,MAX(1,$B40))),1,0)+IF(OR(AND($C40&gt;0,INDEX(Kalender!MC$81:MC$110,MAX(1,$C40))&gt;INDEX(Kalender!$B$81:$B$110,MAX(1,$C40))),AND($D40&gt;0,INDEX(Kalender!MC$81:MC$110,MAX(1,$D40))&gt;INDEX(Kalender!$B$81:$B$110,MAX(1,$D40))),AND($E40&gt;0,INDEX(Kalender!MC$81:MC$110,MAX(1,$E40))&gt;INDEX(Kalender!$B$81:$B$110,MAX(1,$E40))),AND($F40&gt;0,INDEX(Kalender!MC$81:MC$110,MAX(1,$F40))&gt;INDEX(Kalender!$B$81:$B$110,MAX(1,$F40)))),2,0))</f>
        <v>0</v>
      </c>
      <c r="MD40" s="5" t="n">
        <f aca="false">IF(Kalender!MD40&lt;&gt;1,0,IF(AND($B40&gt;0,INDEX(Kalender!MD$68:MD$77,MAX(1,$B40))&gt;INDEX(Kalender!$B$68:$B$77,MAX(1,$B40))),1,0)+IF(OR(AND($C40&gt;0,INDEX(Kalender!MD$81:MD$110,MAX(1,$C40))&gt;INDEX(Kalender!$B$81:$B$110,MAX(1,$C40))),AND($D40&gt;0,INDEX(Kalender!MD$81:MD$110,MAX(1,$D40))&gt;INDEX(Kalender!$B$81:$B$110,MAX(1,$D40))),AND($E40&gt;0,INDEX(Kalender!MD$81:MD$110,MAX(1,$E40))&gt;INDEX(Kalender!$B$81:$B$110,MAX(1,$E40))),AND($F40&gt;0,INDEX(Kalender!MD$81:MD$110,MAX(1,$F40))&gt;INDEX(Kalender!$B$81:$B$110,MAX(1,$F40)))),2,0))</f>
        <v>0</v>
      </c>
      <c r="ME40" s="5" t="n">
        <f aca="false">IF(Kalender!ME40&lt;&gt;1,0,IF(AND($B40&gt;0,INDEX(Kalender!ME$68:ME$77,MAX(1,$B40))&gt;INDEX(Kalender!$B$68:$B$77,MAX(1,$B40))),1,0)+IF(OR(AND($C40&gt;0,INDEX(Kalender!ME$81:ME$110,MAX(1,$C40))&gt;INDEX(Kalender!$B$81:$B$110,MAX(1,$C40))),AND($D40&gt;0,INDEX(Kalender!ME$81:ME$110,MAX(1,$D40))&gt;INDEX(Kalender!$B$81:$B$110,MAX(1,$D40))),AND($E40&gt;0,INDEX(Kalender!ME$81:ME$110,MAX(1,$E40))&gt;INDEX(Kalender!$B$81:$B$110,MAX(1,$E40))),AND($F40&gt;0,INDEX(Kalender!ME$81:ME$110,MAX(1,$F40))&gt;INDEX(Kalender!$B$81:$B$110,MAX(1,$F40)))),2,0))</f>
        <v>0</v>
      </c>
      <c r="MF40" s="5" t="n">
        <f aca="false">IF(Kalender!MF40&lt;&gt;1,0,IF(AND($B40&gt;0,INDEX(Kalender!MF$68:MF$77,MAX(1,$B40))&gt;INDEX(Kalender!$B$68:$B$77,MAX(1,$B40))),1,0)+IF(OR(AND($C40&gt;0,INDEX(Kalender!MF$81:MF$110,MAX(1,$C40))&gt;INDEX(Kalender!$B$81:$B$110,MAX(1,$C40))),AND($D40&gt;0,INDEX(Kalender!MF$81:MF$110,MAX(1,$D40))&gt;INDEX(Kalender!$B$81:$B$110,MAX(1,$D40))),AND($E40&gt;0,INDEX(Kalender!MF$81:MF$110,MAX(1,$E40))&gt;INDEX(Kalender!$B$81:$B$110,MAX(1,$E40))),AND($F40&gt;0,INDEX(Kalender!MF$81:MF$110,MAX(1,$F40))&gt;INDEX(Kalender!$B$81:$B$110,MAX(1,$F40)))),2,0))</f>
        <v>0</v>
      </c>
      <c r="MG40" s="5" t="n">
        <f aca="false">IF(Kalender!MG40&lt;&gt;1,0,IF(AND($B40&gt;0,INDEX(Kalender!MG$68:MG$77,MAX(1,$B40))&gt;INDEX(Kalender!$B$68:$B$77,MAX(1,$B40))),1,0)+IF(OR(AND($C40&gt;0,INDEX(Kalender!MG$81:MG$110,MAX(1,$C40))&gt;INDEX(Kalender!$B$81:$B$110,MAX(1,$C40))),AND($D40&gt;0,INDEX(Kalender!MG$81:MG$110,MAX(1,$D40))&gt;INDEX(Kalender!$B$81:$B$110,MAX(1,$D40))),AND($E40&gt;0,INDEX(Kalender!MG$81:MG$110,MAX(1,$E40))&gt;INDEX(Kalender!$B$81:$B$110,MAX(1,$E40))),AND($F40&gt;0,INDEX(Kalender!MG$81:MG$110,MAX(1,$F40))&gt;INDEX(Kalender!$B$81:$B$110,MAX(1,$F40)))),2,0))</f>
        <v>0</v>
      </c>
      <c r="MH40" s="5" t="n">
        <f aca="false">IF(Kalender!MH40&lt;&gt;1,0,IF(AND($B40&gt;0,INDEX(Kalender!MH$68:MH$77,MAX(1,$B40))&gt;INDEX(Kalender!$B$68:$B$77,MAX(1,$B40))),1,0)+IF(OR(AND($C40&gt;0,INDEX(Kalender!MH$81:MH$110,MAX(1,$C40))&gt;INDEX(Kalender!$B$81:$B$110,MAX(1,$C40))),AND($D40&gt;0,INDEX(Kalender!MH$81:MH$110,MAX(1,$D40))&gt;INDEX(Kalender!$B$81:$B$110,MAX(1,$D40))),AND($E40&gt;0,INDEX(Kalender!MH$81:MH$110,MAX(1,$E40))&gt;INDEX(Kalender!$B$81:$B$110,MAX(1,$E40))),AND($F40&gt;0,INDEX(Kalender!MH$81:MH$110,MAX(1,$F40))&gt;INDEX(Kalender!$B$81:$B$110,MAX(1,$F40)))),2,0))</f>
        <v>0</v>
      </c>
      <c r="MI40" s="5" t="n">
        <f aca="false">IF(Kalender!MI40&lt;&gt;1,0,IF(AND($B40&gt;0,INDEX(Kalender!MI$68:MI$77,MAX(1,$B40))&gt;INDEX(Kalender!$B$68:$B$77,MAX(1,$B40))),1,0)+IF(OR(AND($C40&gt;0,INDEX(Kalender!MI$81:MI$110,MAX(1,$C40))&gt;INDEX(Kalender!$B$81:$B$110,MAX(1,$C40))),AND($D40&gt;0,INDEX(Kalender!MI$81:MI$110,MAX(1,$D40))&gt;INDEX(Kalender!$B$81:$B$110,MAX(1,$D40))),AND($E40&gt;0,INDEX(Kalender!MI$81:MI$110,MAX(1,$E40))&gt;INDEX(Kalender!$B$81:$B$110,MAX(1,$E40))),AND($F40&gt;0,INDEX(Kalender!MI$81:MI$110,MAX(1,$F40))&gt;INDEX(Kalender!$B$81:$B$110,MAX(1,$F40)))),2,0))</f>
        <v>0</v>
      </c>
      <c r="MJ40" s="5" t="n">
        <f aca="false">IF(Kalender!MJ40&lt;&gt;1,0,IF(AND($B40&gt;0,INDEX(Kalender!MJ$68:MJ$77,MAX(1,$B40))&gt;INDEX(Kalender!$B$68:$B$77,MAX(1,$B40))),1,0)+IF(OR(AND($C40&gt;0,INDEX(Kalender!MJ$81:MJ$110,MAX(1,$C40))&gt;INDEX(Kalender!$B$81:$B$110,MAX(1,$C40))),AND($D40&gt;0,INDEX(Kalender!MJ$81:MJ$110,MAX(1,$D40))&gt;INDEX(Kalender!$B$81:$B$110,MAX(1,$D40))),AND($E40&gt;0,INDEX(Kalender!MJ$81:MJ$110,MAX(1,$E40))&gt;INDEX(Kalender!$B$81:$B$110,MAX(1,$E40))),AND($F40&gt;0,INDEX(Kalender!MJ$81:MJ$110,MAX(1,$F40))&gt;INDEX(Kalender!$B$81:$B$110,MAX(1,$F40)))),2,0))</f>
        <v>0</v>
      </c>
      <c r="MK40" s="5" t="n">
        <f aca="false">IF(Kalender!MK40&lt;&gt;1,0,IF(AND($B40&gt;0,INDEX(Kalender!MK$68:MK$77,MAX(1,$B40))&gt;INDEX(Kalender!$B$68:$B$77,MAX(1,$B40))),1,0)+IF(OR(AND($C40&gt;0,INDEX(Kalender!MK$81:MK$110,MAX(1,$C40))&gt;INDEX(Kalender!$B$81:$B$110,MAX(1,$C40))),AND($D40&gt;0,INDEX(Kalender!MK$81:MK$110,MAX(1,$D40))&gt;INDEX(Kalender!$B$81:$B$110,MAX(1,$D40))),AND($E40&gt;0,INDEX(Kalender!MK$81:MK$110,MAX(1,$E40))&gt;INDEX(Kalender!$B$81:$B$110,MAX(1,$E40))),AND($F40&gt;0,INDEX(Kalender!MK$81:MK$110,MAX(1,$F40))&gt;INDEX(Kalender!$B$81:$B$110,MAX(1,$F40)))),2,0))</f>
        <v>0</v>
      </c>
      <c r="ML40" s="5" t="n">
        <f aca="false">IF(Kalender!ML40&lt;&gt;1,0,IF(AND($B40&gt;0,INDEX(Kalender!ML$68:ML$77,MAX(1,$B40))&gt;INDEX(Kalender!$B$68:$B$77,MAX(1,$B40))),1,0)+IF(OR(AND($C40&gt;0,INDEX(Kalender!ML$81:ML$110,MAX(1,$C40))&gt;INDEX(Kalender!$B$81:$B$110,MAX(1,$C40))),AND($D40&gt;0,INDEX(Kalender!ML$81:ML$110,MAX(1,$D40))&gt;INDEX(Kalender!$B$81:$B$110,MAX(1,$D40))),AND($E40&gt;0,INDEX(Kalender!ML$81:ML$110,MAX(1,$E40))&gt;INDEX(Kalender!$B$81:$B$110,MAX(1,$E40))),AND($F40&gt;0,INDEX(Kalender!ML$81:ML$110,MAX(1,$F40))&gt;INDEX(Kalender!$B$81:$B$110,MAX(1,$F40)))),2,0))</f>
        <v>0</v>
      </c>
      <c r="MM40" s="5" t="n">
        <f aca="false">IF(Kalender!MM40&lt;&gt;1,0,IF(AND($B40&gt;0,INDEX(Kalender!MM$68:MM$77,MAX(1,$B40))&gt;INDEX(Kalender!$B$68:$B$77,MAX(1,$B40))),1,0)+IF(OR(AND($C40&gt;0,INDEX(Kalender!MM$81:MM$110,MAX(1,$C40))&gt;INDEX(Kalender!$B$81:$B$110,MAX(1,$C40))),AND($D40&gt;0,INDEX(Kalender!MM$81:MM$110,MAX(1,$D40))&gt;INDEX(Kalender!$B$81:$B$110,MAX(1,$D40))),AND($E40&gt;0,INDEX(Kalender!MM$81:MM$110,MAX(1,$E40))&gt;INDEX(Kalender!$B$81:$B$110,MAX(1,$E40))),AND($F40&gt;0,INDEX(Kalender!MM$81:MM$110,MAX(1,$F40))&gt;INDEX(Kalender!$B$81:$B$110,MAX(1,$F40)))),2,0))</f>
        <v>0</v>
      </c>
      <c r="MN40" s="5" t="n">
        <f aca="false">IF(Kalender!MN40&lt;&gt;1,0,IF(AND($B40&gt;0,INDEX(Kalender!MN$68:MN$77,MAX(1,$B40))&gt;INDEX(Kalender!$B$68:$B$77,MAX(1,$B40))),1,0)+IF(OR(AND($C40&gt;0,INDEX(Kalender!MN$81:MN$110,MAX(1,$C40))&gt;INDEX(Kalender!$B$81:$B$110,MAX(1,$C40))),AND($D40&gt;0,INDEX(Kalender!MN$81:MN$110,MAX(1,$D40))&gt;INDEX(Kalender!$B$81:$B$110,MAX(1,$D40))),AND($E40&gt;0,INDEX(Kalender!MN$81:MN$110,MAX(1,$E40))&gt;INDEX(Kalender!$B$81:$B$110,MAX(1,$E40))),AND($F40&gt;0,INDEX(Kalender!MN$81:MN$110,MAX(1,$F40))&gt;INDEX(Kalender!$B$81:$B$110,MAX(1,$F40)))),2,0))</f>
        <v>0</v>
      </c>
      <c r="MO40" s="5" t="n">
        <f aca="false">IF(Kalender!MO40&lt;&gt;1,0,IF(AND($B40&gt;0,INDEX(Kalender!MO$68:MO$77,MAX(1,$B40))&gt;INDEX(Kalender!$B$68:$B$77,MAX(1,$B40))),1,0)+IF(OR(AND($C40&gt;0,INDEX(Kalender!MO$81:MO$110,MAX(1,$C40))&gt;INDEX(Kalender!$B$81:$B$110,MAX(1,$C40))),AND($D40&gt;0,INDEX(Kalender!MO$81:MO$110,MAX(1,$D40))&gt;INDEX(Kalender!$B$81:$B$110,MAX(1,$D40))),AND($E40&gt;0,INDEX(Kalender!MO$81:MO$110,MAX(1,$E40))&gt;INDEX(Kalender!$B$81:$B$110,MAX(1,$E40))),AND($F40&gt;0,INDEX(Kalender!MO$81:MO$110,MAX(1,$F40))&gt;INDEX(Kalender!$B$81:$B$110,MAX(1,$F40)))),2,0))</f>
        <v>0</v>
      </c>
      <c r="MP40" s="5" t="n">
        <f aca="false">IF(Kalender!MP40&lt;&gt;1,0,IF(AND($B40&gt;0,INDEX(Kalender!MP$68:MP$77,MAX(1,$B40))&gt;INDEX(Kalender!$B$68:$B$77,MAX(1,$B40))),1,0)+IF(OR(AND($C40&gt;0,INDEX(Kalender!MP$81:MP$110,MAX(1,$C40))&gt;INDEX(Kalender!$B$81:$B$110,MAX(1,$C40))),AND($D40&gt;0,INDEX(Kalender!MP$81:MP$110,MAX(1,$D40))&gt;INDEX(Kalender!$B$81:$B$110,MAX(1,$D40))),AND($E40&gt;0,INDEX(Kalender!MP$81:MP$110,MAX(1,$E40))&gt;INDEX(Kalender!$B$81:$B$110,MAX(1,$E40))),AND($F40&gt;0,INDEX(Kalender!MP$81:MP$110,MAX(1,$F40))&gt;INDEX(Kalender!$B$81:$B$110,MAX(1,$F40)))),2,0))</f>
        <v>0</v>
      </c>
      <c r="MQ40" s="5" t="n">
        <f aca="false">IF(Kalender!MQ40&lt;&gt;1,0,IF(AND($B40&gt;0,INDEX(Kalender!MQ$68:MQ$77,MAX(1,$B40))&gt;INDEX(Kalender!$B$68:$B$77,MAX(1,$B40))),1,0)+IF(OR(AND($C40&gt;0,INDEX(Kalender!MQ$81:MQ$110,MAX(1,$C40))&gt;INDEX(Kalender!$B$81:$B$110,MAX(1,$C40))),AND($D40&gt;0,INDEX(Kalender!MQ$81:MQ$110,MAX(1,$D40))&gt;INDEX(Kalender!$B$81:$B$110,MAX(1,$D40))),AND($E40&gt;0,INDEX(Kalender!MQ$81:MQ$110,MAX(1,$E40))&gt;INDEX(Kalender!$B$81:$B$110,MAX(1,$E40))),AND($F40&gt;0,INDEX(Kalender!MQ$81:MQ$110,MAX(1,$F40))&gt;INDEX(Kalender!$B$81:$B$110,MAX(1,$F40)))),2,0))</f>
        <v>0</v>
      </c>
      <c r="MR40" s="5" t="n">
        <f aca="false">IF(Kalender!MR40&lt;&gt;1,0,IF(AND($B40&gt;0,INDEX(Kalender!MR$68:MR$77,MAX(1,$B40))&gt;INDEX(Kalender!$B$68:$B$77,MAX(1,$B40))),1,0)+IF(OR(AND($C40&gt;0,INDEX(Kalender!MR$81:MR$110,MAX(1,$C40))&gt;INDEX(Kalender!$B$81:$B$110,MAX(1,$C40))),AND($D40&gt;0,INDEX(Kalender!MR$81:MR$110,MAX(1,$D40))&gt;INDEX(Kalender!$B$81:$B$110,MAX(1,$D40))),AND($E40&gt;0,INDEX(Kalender!MR$81:MR$110,MAX(1,$E40))&gt;INDEX(Kalender!$B$81:$B$110,MAX(1,$E40))),AND($F40&gt;0,INDEX(Kalender!MR$81:MR$110,MAX(1,$F40))&gt;INDEX(Kalender!$B$81:$B$110,MAX(1,$F40)))),2,0))</f>
        <v>0</v>
      </c>
      <c r="MS40" s="5" t="n">
        <f aca="false">IF(Kalender!MS40&lt;&gt;1,0,IF(AND($B40&gt;0,INDEX(Kalender!MS$68:MS$77,MAX(1,$B40))&gt;INDEX(Kalender!$B$68:$B$77,MAX(1,$B40))),1,0)+IF(OR(AND($C40&gt;0,INDEX(Kalender!MS$81:MS$110,MAX(1,$C40))&gt;INDEX(Kalender!$B$81:$B$110,MAX(1,$C40))),AND($D40&gt;0,INDEX(Kalender!MS$81:MS$110,MAX(1,$D40))&gt;INDEX(Kalender!$B$81:$B$110,MAX(1,$D40))),AND($E40&gt;0,INDEX(Kalender!MS$81:MS$110,MAX(1,$E40))&gt;INDEX(Kalender!$B$81:$B$110,MAX(1,$E40))),AND($F40&gt;0,INDEX(Kalender!MS$81:MS$110,MAX(1,$F40))&gt;INDEX(Kalender!$B$81:$B$110,MAX(1,$F40)))),2,0))</f>
        <v>0</v>
      </c>
      <c r="MT40" s="5" t="n">
        <f aca="false">IF(Kalender!MT40&lt;&gt;1,0,IF(AND($B40&gt;0,INDEX(Kalender!MT$68:MT$77,MAX(1,$B40))&gt;INDEX(Kalender!$B$68:$B$77,MAX(1,$B40))),1,0)+IF(OR(AND($C40&gt;0,INDEX(Kalender!MT$81:MT$110,MAX(1,$C40))&gt;INDEX(Kalender!$B$81:$B$110,MAX(1,$C40))),AND($D40&gt;0,INDEX(Kalender!MT$81:MT$110,MAX(1,$D40))&gt;INDEX(Kalender!$B$81:$B$110,MAX(1,$D40))),AND($E40&gt;0,INDEX(Kalender!MT$81:MT$110,MAX(1,$E40))&gt;INDEX(Kalender!$B$81:$B$110,MAX(1,$E40))),AND($F40&gt;0,INDEX(Kalender!MT$81:MT$110,MAX(1,$F40))&gt;INDEX(Kalender!$B$81:$B$110,MAX(1,$F40)))),2,0))</f>
        <v>0</v>
      </c>
      <c r="MU40" s="5" t="n">
        <f aca="false">IF(Kalender!MU40&lt;&gt;1,0,IF(AND($B40&gt;0,INDEX(Kalender!MU$68:MU$77,MAX(1,$B40))&gt;INDEX(Kalender!$B$68:$B$77,MAX(1,$B40))),1,0)+IF(OR(AND($C40&gt;0,INDEX(Kalender!MU$81:MU$110,MAX(1,$C40))&gt;INDEX(Kalender!$B$81:$B$110,MAX(1,$C40))),AND($D40&gt;0,INDEX(Kalender!MU$81:MU$110,MAX(1,$D40))&gt;INDEX(Kalender!$B$81:$B$110,MAX(1,$D40))),AND($E40&gt;0,INDEX(Kalender!MU$81:MU$110,MAX(1,$E40))&gt;INDEX(Kalender!$B$81:$B$110,MAX(1,$E40))),AND($F40&gt;0,INDEX(Kalender!MU$81:MU$110,MAX(1,$F40))&gt;INDEX(Kalender!$B$81:$B$110,MAX(1,$F40)))),2,0))</f>
        <v>0</v>
      </c>
      <c r="MV40" s="5" t="n">
        <f aca="false">IF(Kalender!MV40&lt;&gt;1,0,IF(AND($B40&gt;0,INDEX(Kalender!MV$68:MV$77,MAX(1,$B40))&gt;INDEX(Kalender!$B$68:$B$77,MAX(1,$B40))),1,0)+IF(OR(AND($C40&gt;0,INDEX(Kalender!MV$81:MV$110,MAX(1,$C40))&gt;INDEX(Kalender!$B$81:$B$110,MAX(1,$C40))),AND($D40&gt;0,INDEX(Kalender!MV$81:MV$110,MAX(1,$D40))&gt;INDEX(Kalender!$B$81:$B$110,MAX(1,$D40))),AND($E40&gt;0,INDEX(Kalender!MV$81:MV$110,MAX(1,$E40))&gt;INDEX(Kalender!$B$81:$B$110,MAX(1,$E40))),AND($F40&gt;0,INDEX(Kalender!MV$81:MV$110,MAX(1,$F40))&gt;INDEX(Kalender!$B$81:$B$110,MAX(1,$F40)))),2,0))</f>
        <v>0</v>
      </c>
      <c r="MW40" s="5" t="n">
        <f aca="false">IF(Kalender!MW40&lt;&gt;1,0,IF(AND($B40&gt;0,INDEX(Kalender!MW$68:MW$77,MAX(1,$B40))&gt;INDEX(Kalender!$B$68:$B$77,MAX(1,$B40))),1,0)+IF(OR(AND($C40&gt;0,INDEX(Kalender!MW$81:MW$110,MAX(1,$C40))&gt;INDEX(Kalender!$B$81:$B$110,MAX(1,$C40))),AND($D40&gt;0,INDEX(Kalender!MW$81:MW$110,MAX(1,$D40))&gt;INDEX(Kalender!$B$81:$B$110,MAX(1,$D40))),AND($E40&gt;0,INDEX(Kalender!MW$81:MW$110,MAX(1,$E40))&gt;INDEX(Kalender!$B$81:$B$110,MAX(1,$E40))),AND($F40&gt;0,INDEX(Kalender!MW$81:MW$110,MAX(1,$F40))&gt;INDEX(Kalender!$B$81:$B$110,MAX(1,$F40)))),2,0))</f>
        <v>0</v>
      </c>
      <c r="MX40" s="5" t="n">
        <f aca="false">IF(Kalender!MX40&lt;&gt;1,0,IF(AND($B40&gt;0,INDEX(Kalender!MX$68:MX$77,MAX(1,$B40))&gt;INDEX(Kalender!$B$68:$B$77,MAX(1,$B40))),1,0)+IF(OR(AND($C40&gt;0,INDEX(Kalender!MX$81:MX$110,MAX(1,$C40))&gt;INDEX(Kalender!$B$81:$B$110,MAX(1,$C40))),AND($D40&gt;0,INDEX(Kalender!MX$81:MX$110,MAX(1,$D40))&gt;INDEX(Kalender!$B$81:$B$110,MAX(1,$D40))),AND($E40&gt;0,INDEX(Kalender!MX$81:MX$110,MAX(1,$E40))&gt;INDEX(Kalender!$B$81:$B$110,MAX(1,$E40))),AND($F40&gt;0,INDEX(Kalender!MX$81:MX$110,MAX(1,$F40))&gt;INDEX(Kalender!$B$81:$B$110,MAX(1,$F40)))),2,0))</f>
        <v>0</v>
      </c>
      <c r="MY40" s="5" t="n">
        <f aca="false">IF(Kalender!MY40&lt;&gt;1,0,IF(AND($B40&gt;0,INDEX(Kalender!MY$68:MY$77,MAX(1,$B40))&gt;INDEX(Kalender!$B$68:$B$77,MAX(1,$B40))),1,0)+IF(OR(AND($C40&gt;0,INDEX(Kalender!MY$81:MY$110,MAX(1,$C40))&gt;INDEX(Kalender!$B$81:$B$110,MAX(1,$C40))),AND($D40&gt;0,INDEX(Kalender!MY$81:MY$110,MAX(1,$D40))&gt;INDEX(Kalender!$B$81:$B$110,MAX(1,$D40))),AND($E40&gt;0,INDEX(Kalender!MY$81:MY$110,MAX(1,$E40))&gt;INDEX(Kalender!$B$81:$B$110,MAX(1,$E40))),AND($F40&gt;0,INDEX(Kalender!MY$81:MY$110,MAX(1,$F40))&gt;INDEX(Kalender!$B$81:$B$110,MAX(1,$F40)))),2,0))</f>
        <v>0</v>
      </c>
      <c r="MZ40" s="5" t="n">
        <f aca="false">IF(Kalender!MZ40&lt;&gt;1,0,IF(AND($B40&gt;0,INDEX(Kalender!MZ$68:MZ$77,MAX(1,$B40))&gt;INDEX(Kalender!$B$68:$B$77,MAX(1,$B40))),1,0)+IF(OR(AND($C40&gt;0,INDEX(Kalender!MZ$81:MZ$110,MAX(1,$C40))&gt;INDEX(Kalender!$B$81:$B$110,MAX(1,$C40))),AND($D40&gt;0,INDEX(Kalender!MZ$81:MZ$110,MAX(1,$D40))&gt;INDEX(Kalender!$B$81:$B$110,MAX(1,$D40))),AND($E40&gt;0,INDEX(Kalender!MZ$81:MZ$110,MAX(1,$E40))&gt;INDEX(Kalender!$B$81:$B$110,MAX(1,$E40))),AND($F40&gt;0,INDEX(Kalender!MZ$81:MZ$110,MAX(1,$F40))&gt;INDEX(Kalender!$B$81:$B$110,MAX(1,$F40)))),2,0))</f>
        <v>0</v>
      </c>
      <c r="NA40" s="5" t="n">
        <f aca="false">IF(Kalender!NA40&lt;&gt;1,0,IF(AND($B40&gt;0,INDEX(Kalender!NA$68:NA$77,MAX(1,$B40))&gt;INDEX(Kalender!$B$68:$B$77,MAX(1,$B40))),1,0)+IF(OR(AND($C40&gt;0,INDEX(Kalender!NA$81:NA$110,MAX(1,$C40))&gt;INDEX(Kalender!$B$81:$B$110,MAX(1,$C40))),AND($D40&gt;0,INDEX(Kalender!NA$81:NA$110,MAX(1,$D40))&gt;INDEX(Kalender!$B$81:$B$110,MAX(1,$D40))),AND($E40&gt;0,INDEX(Kalender!NA$81:NA$110,MAX(1,$E40))&gt;INDEX(Kalender!$B$81:$B$110,MAX(1,$E40))),AND($F40&gt;0,INDEX(Kalender!NA$81:NA$110,MAX(1,$F40))&gt;INDEX(Kalender!$B$81:$B$110,MAX(1,$F40)))),2,0))</f>
        <v>0</v>
      </c>
      <c r="NB40" s="5" t="n">
        <f aca="false">IF(Kalender!NB40&lt;&gt;1,0,IF(AND($B40&gt;0,INDEX(Kalender!NB$68:NB$77,MAX(1,$B40))&gt;INDEX(Kalender!$B$68:$B$77,MAX(1,$B40))),1,0)+IF(OR(AND($C40&gt;0,INDEX(Kalender!NB$81:NB$110,MAX(1,$C40))&gt;INDEX(Kalender!$B$81:$B$110,MAX(1,$C40))),AND($D40&gt;0,INDEX(Kalender!NB$81:NB$110,MAX(1,$D40))&gt;INDEX(Kalender!$B$81:$B$110,MAX(1,$D40))),AND($E40&gt;0,INDEX(Kalender!NB$81:NB$110,MAX(1,$E40))&gt;INDEX(Kalender!$B$81:$B$110,MAX(1,$E40))),AND($F40&gt;0,INDEX(Kalender!NB$81:NB$110,MAX(1,$F40))&gt;INDEX(Kalender!$B$81:$B$110,MAX(1,$F40)))),2,0))</f>
        <v>0</v>
      </c>
      <c r="NC40" s="5" t="n">
        <f aca="false">IF(Kalender!NC40&lt;&gt;1,0,IF(AND($B40&gt;0,INDEX(Kalender!NC$68:NC$77,MAX(1,$B40))&gt;INDEX(Kalender!$B$68:$B$77,MAX(1,$B40))),1,0)+IF(OR(AND($C40&gt;0,INDEX(Kalender!NC$81:NC$110,MAX(1,$C40))&gt;INDEX(Kalender!$B$81:$B$110,MAX(1,$C40))),AND($D40&gt;0,INDEX(Kalender!NC$81:NC$110,MAX(1,$D40))&gt;INDEX(Kalender!$B$81:$B$110,MAX(1,$D40))),AND($E40&gt;0,INDEX(Kalender!NC$81:NC$110,MAX(1,$E40))&gt;INDEX(Kalender!$B$81:$B$110,MAX(1,$E40))),AND($F40&gt;0,INDEX(Kalender!NC$81:NC$110,MAX(1,$F40))&gt;INDEX(Kalender!$B$81:$B$110,MAX(1,$F40)))),2,0))</f>
        <v>0</v>
      </c>
      <c r="ND40" s="5" t="n">
        <f aca="false">IF(Kalender!ND40&lt;&gt;1,0,IF(AND($B40&gt;0,INDEX(Kalender!ND$68:ND$77,MAX(1,$B40))&gt;INDEX(Kalender!$B$68:$B$77,MAX(1,$B40))),1,0)+IF(OR(AND($C40&gt;0,INDEX(Kalender!ND$81:ND$110,MAX(1,$C40))&gt;INDEX(Kalender!$B$81:$B$110,MAX(1,$C40))),AND($D40&gt;0,INDEX(Kalender!ND$81:ND$110,MAX(1,$D40))&gt;INDEX(Kalender!$B$81:$B$110,MAX(1,$D40))),AND($E40&gt;0,INDEX(Kalender!ND$81:ND$110,MAX(1,$E40))&gt;INDEX(Kalender!$B$81:$B$110,MAX(1,$E40))),AND($F40&gt;0,INDEX(Kalender!ND$81:ND$110,MAX(1,$F40))&gt;INDEX(Kalender!$B$81:$B$110,MAX(1,$F40)))),2,0))</f>
        <v>0</v>
      </c>
      <c r="NE40" s="5" t="n">
        <f aca="false">IF(Kalender!NE40&lt;&gt;1,0,IF(AND($B40&gt;0,INDEX(Kalender!NE$68:NE$77,MAX(1,$B40))&gt;INDEX(Kalender!$B$68:$B$77,MAX(1,$B40))),1,0)+IF(OR(AND($C40&gt;0,INDEX(Kalender!NE$81:NE$110,MAX(1,$C40))&gt;INDEX(Kalender!$B$81:$B$110,MAX(1,$C40))),AND($D40&gt;0,INDEX(Kalender!NE$81:NE$110,MAX(1,$D40))&gt;INDEX(Kalender!$B$81:$B$110,MAX(1,$D40))),AND($E40&gt;0,INDEX(Kalender!NE$81:NE$110,MAX(1,$E40))&gt;INDEX(Kalender!$B$81:$B$110,MAX(1,$E40))),AND($F40&gt;0,INDEX(Kalender!NE$81:NE$110,MAX(1,$F40))&gt;INDEX(Kalender!$B$81:$B$110,MAX(1,$F40)))),2,0))</f>
        <v>0</v>
      </c>
      <c r="NF40" s="5" t="n">
        <f aca="false">IF(Kalender!NF40&lt;&gt;1,0,IF(AND($B40&gt;0,INDEX(Kalender!NF$68:NF$77,MAX(1,$B40))&gt;INDEX(Kalender!$B$68:$B$77,MAX(1,$B40))),1,0)+IF(OR(AND($C40&gt;0,INDEX(Kalender!NF$81:NF$110,MAX(1,$C40))&gt;INDEX(Kalender!$B$81:$B$110,MAX(1,$C40))),AND($D40&gt;0,INDEX(Kalender!NF$81:NF$110,MAX(1,$D40))&gt;INDEX(Kalender!$B$81:$B$110,MAX(1,$D40))),AND($E40&gt;0,INDEX(Kalender!NF$81:NF$110,MAX(1,$E40))&gt;INDEX(Kalender!$B$81:$B$110,MAX(1,$E40))),AND($F40&gt;0,INDEX(Kalender!NF$81:NF$110,MAX(1,$F40))&gt;INDEX(Kalender!$B$81:$B$110,MAX(1,$F40)))),2,0))</f>
        <v>0</v>
      </c>
      <c r="NG40" s="5" t="n">
        <f aca="false">IF(Kalender!NG40&lt;&gt;1,0,IF(AND($B40&gt;0,INDEX(Kalender!NG$68:NG$77,MAX(1,$B40))&gt;INDEX(Kalender!$B$68:$B$77,MAX(1,$B40))),1,0)+IF(OR(AND($C40&gt;0,INDEX(Kalender!NG$81:NG$110,MAX(1,$C40))&gt;INDEX(Kalender!$B$81:$B$110,MAX(1,$C40))),AND($D40&gt;0,INDEX(Kalender!NG$81:NG$110,MAX(1,$D40))&gt;INDEX(Kalender!$B$81:$B$110,MAX(1,$D40))),AND($E40&gt;0,INDEX(Kalender!NG$81:NG$110,MAX(1,$E40))&gt;INDEX(Kalender!$B$81:$B$110,MAX(1,$E40))),AND($F40&gt;0,INDEX(Kalender!NG$81:NG$110,MAX(1,$F40))&gt;INDEX(Kalender!$B$81:$B$110,MAX(1,$F40)))),2,0))</f>
        <v>0</v>
      </c>
      <c r="NH40" s="5" t="n">
        <f aca="false">IF(Kalender!NH40&lt;&gt;1,0,IF(AND($B40&gt;0,INDEX(Kalender!NH$68:NH$77,MAX(1,$B40))&gt;INDEX(Kalender!$B$68:$B$77,MAX(1,$B40))),1,0)+IF(OR(AND($C40&gt;0,INDEX(Kalender!NH$81:NH$110,MAX(1,$C40))&gt;INDEX(Kalender!$B$81:$B$110,MAX(1,$C40))),AND($D40&gt;0,INDEX(Kalender!NH$81:NH$110,MAX(1,$D40))&gt;INDEX(Kalender!$B$81:$B$110,MAX(1,$D40))),AND($E40&gt;0,INDEX(Kalender!NH$81:NH$110,MAX(1,$E40))&gt;INDEX(Kalender!$B$81:$B$110,MAX(1,$E40))),AND($F40&gt;0,INDEX(Kalender!NH$81:NH$110,MAX(1,$F40))&gt;INDEX(Kalender!$B$81:$B$110,MAX(1,$F40)))),2,0))</f>
        <v>0</v>
      </c>
    </row>
    <row r="41" customFormat="false" ht="15" hidden="false" customHeight="false" outlineLevel="0" collapsed="false">
      <c r="A41" s="5" t="str">
        <f aca="false">Kalender!A41</f>
        <v/>
      </c>
      <c r="B41" s="5" t="n">
        <f aca="false">IFERROR(MATCH(Kalender!$B41,Kalender!$A$68:$A$77,0),0)</f>
        <v>5</v>
      </c>
      <c r="C41" s="5" t="n">
        <f aca="false">IF(Kalender!C41="",0,IFERROR(MATCH(Kalender!C41,Kalender!$A$81:$A$110,0),0))</f>
        <v>0</v>
      </c>
      <c r="D41" s="5" t="n">
        <f aca="false">IF(Kalender!D41="",0,IFERROR(MATCH(Kalender!D41,Kalender!$A$81:$A$110,0),0))</f>
        <v>0</v>
      </c>
      <c r="E41" s="5" t="n">
        <f aca="false">IF(Kalender!E41="",0,IFERROR(MATCH(Kalender!E41,Kalender!$A$81:$A$110,0),0))</f>
        <v>0</v>
      </c>
      <c r="F41" s="5" t="n">
        <f aca="false">IF(Kalender!F41="",0,IFERROR(MATCH(Kalender!F41,Kalender!$A$81:$A$110,0),0))</f>
        <v>0</v>
      </c>
      <c r="G41" s="5" t="n">
        <f aca="false">IF(Kalender!G41&lt;&gt;1,0,IF(AND($B41&gt;0,INDEX(Kalender!G$68:G$77,MAX(1,$B41))&gt;INDEX(Kalender!$B$68:$B$77,MAX(1,$B41))),1,0)+IF(OR(AND($C41&gt;0,INDEX(Kalender!G$81:G$110,MAX(1,$C41))&gt;INDEX(Kalender!$B$81:$B$110,MAX(1,$C41))),AND($D41&gt;0,INDEX(Kalender!G$81:G$110,MAX(1,$D41))&gt;INDEX(Kalender!$B$81:$B$110,MAX(1,$D41))),AND($E41&gt;0,INDEX(Kalender!G$81:G$110,MAX(1,$E41))&gt;INDEX(Kalender!$B$81:$B$110,MAX(1,$E41))),AND($F41&gt;0,INDEX(Kalender!G$81:G$110,MAX(1,$F41))&gt;INDEX(Kalender!$B$81:$B$110,MAX(1,$F41)))),2,0))</f>
        <v>0</v>
      </c>
      <c r="H41" s="5" t="n">
        <f aca="false">IF(Kalender!H41&lt;&gt;1,0,IF(AND($B41&gt;0,INDEX(Kalender!H$68:H$77,MAX(1,$B41))&gt;INDEX(Kalender!$B$68:$B$77,MAX(1,$B41))),1,0)+IF(OR(AND($C41&gt;0,INDEX(Kalender!H$81:H$110,MAX(1,$C41))&gt;INDEX(Kalender!$B$81:$B$110,MAX(1,$C41))),AND($D41&gt;0,INDEX(Kalender!H$81:H$110,MAX(1,$D41))&gt;INDEX(Kalender!$B$81:$B$110,MAX(1,$D41))),AND($E41&gt;0,INDEX(Kalender!H$81:H$110,MAX(1,$E41))&gt;INDEX(Kalender!$B$81:$B$110,MAX(1,$E41))),AND($F41&gt;0,INDEX(Kalender!H$81:H$110,MAX(1,$F41))&gt;INDEX(Kalender!$B$81:$B$110,MAX(1,$F41)))),2,0))</f>
        <v>0</v>
      </c>
      <c r="I41" s="5" t="n">
        <f aca="false">IF(Kalender!I41&lt;&gt;1,0,IF(AND($B41&gt;0,INDEX(Kalender!I$68:I$77,MAX(1,$B41))&gt;INDEX(Kalender!$B$68:$B$77,MAX(1,$B41))),1,0)+IF(OR(AND($C41&gt;0,INDEX(Kalender!I$81:I$110,MAX(1,$C41))&gt;INDEX(Kalender!$B$81:$B$110,MAX(1,$C41))),AND($D41&gt;0,INDEX(Kalender!I$81:I$110,MAX(1,$D41))&gt;INDEX(Kalender!$B$81:$B$110,MAX(1,$D41))),AND($E41&gt;0,INDEX(Kalender!I$81:I$110,MAX(1,$E41))&gt;INDEX(Kalender!$B$81:$B$110,MAX(1,$E41))),AND($F41&gt;0,INDEX(Kalender!I$81:I$110,MAX(1,$F41))&gt;INDEX(Kalender!$B$81:$B$110,MAX(1,$F41)))),2,0))</f>
        <v>0</v>
      </c>
      <c r="J41" s="5" t="n">
        <f aca="false">IF(Kalender!J41&lt;&gt;1,0,IF(AND($B41&gt;0,INDEX(Kalender!J$68:J$77,MAX(1,$B41))&gt;INDEX(Kalender!$B$68:$B$77,MAX(1,$B41))),1,0)+IF(OR(AND($C41&gt;0,INDEX(Kalender!J$81:J$110,MAX(1,$C41))&gt;INDEX(Kalender!$B$81:$B$110,MAX(1,$C41))),AND($D41&gt;0,INDEX(Kalender!J$81:J$110,MAX(1,$D41))&gt;INDEX(Kalender!$B$81:$B$110,MAX(1,$D41))),AND($E41&gt;0,INDEX(Kalender!J$81:J$110,MAX(1,$E41))&gt;INDEX(Kalender!$B$81:$B$110,MAX(1,$E41))),AND($F41&gt;0,INDEX(Kalender!J$81:J$110,MAX(1,$F41))&gt;INDEX(Kalender!$B$81:$B$110,MAX(1,$F41)))),2,0))</f>
        <v>0</v>
      </c>
      <c r="K41" s="5" t="n">
        <f aca="false">IF(Kalender!K41&lt;&gt;1,0,IF(AND($B41&gt;0,INDEX(Kalender!K$68:K$77,MAX(1,$B41))&gt;INDEX(Kalender!$B$68:$B$77,MAX(1,$B41))),1,0)+IF(OR(AND($C41&gt;0,INDEX(Kalender!K$81:K$110,MAX(1,$C41))&gt;INDEX(Kalender!$B$81:$B$110,MAX(1,$C41))),AND($D41&gt;0,INDEX(Kalender!K$81:K$110,MAX(1,$D41))&gt;INDEX(Kalender!$B$81:$B$110,MAX(1,$D41))),AND($E41&gt;0,INDEX(Kalender!K$81:K$110,MAX(1,$E41))&gt;INDEX(Kalender!$B$81:$B$110,MAX(1,$E41))),AND($F41&gt;0,INDEX(Kalender!K$81:K$110,MAX(1,$F41))&gt;INDEX(Kalender!$B$81:$B$110,MAX(1,$F41)))),2,0))</f>
        <v>0</v>
      </c>
      <c r="L41" s="5" t="n">
        <f aca="false">IF(Kalender!L41&lt;&gt;1,0,IF(AND($B41&gt;0,INDEX(Kalender!L$68:L$77,MAX(1,$B41))&gt;INDEX(Kalender!$B$68:$B$77,MAX(1,$B41))),1,0)+IF(OR(AND($C41&gt;0,INDEX(Kalender!L$81:L$110,MAX(1,$C41))&gt;INDEX(Kalender!$B$81:$B$110,MAX(1,$C41))),AND($D41&gt;0,INDEX(Kalender!L$81:L$110,MAX(1,$D41))&gt;INDEX(Kalender!$B$81:$B$110,MAX(1,$D41))),AND($E41&gt;0,INDEX(Kalender!L$81:L$110,MAX(1,$E41))&gt;INDEX(Kalender!$B$81:$B$110,MAX(1,$E41))),AND($F41&gt;0,INDEX(Kalender!L$81:L$110,MAX(1,$F41))&gt;INDEX(Kalender!$B$81:$B$110,MAX(1,$F41)))),2,0))</f>
        <v>0</v>
      </c>
      <c r="M41" s="5" t="n">
        <f aca="false">IF(Kalender!M41&lt;&gt;1,0,IF(AND($B41&gt;0,INDEX(Kalender!M$68:M$77,MAX(1,$B41))&gt;INDEX(Kalender!$B$68:$B$77,MAX(1,$B41))),1,0)+IF(OR(AND($C41&gt;0,INDEX(Kalender!M$81:M$110,MAX(1,$C41))&gt;INDEX(Kalender!$B$81:$B$110,MAX(1,$C41))),AND($D41&gt;0,INDEX(Kalender!M$81:M$110,MAX(1,$D41))&gt;INDEX(Kalender!$B$81:$B$110,MAX(1,$D41))),AND($E41&gt;0,INDEX(Kalender!M$81:M$110,MAX(1,$E41))&gt;INDEX(Kalender!$B$81:$B$110,MAX(1,$E41))),AND($F41&gt;0,INDEX(Kalender!M$81:M$110,MAX(1,$F41))&gt;INDEX(Kalender!$B$81:$B$110,MAX(1,$F41)))),2,0))</f>
        <v>0</v>
      </c>
      <c r="N41" s="5" t="n">
        <f aca="false">IF(Kalender!N41&lt;&gt;1,0,IF(AND($B41&gt;0,INDEX(Kalender!N$68:N$77,MAX(1,$B41))&gt;INDEX(Kalender!$B$68:$B$77,MAX(1,$B41))),1,0)+IF(OR(AND($C41&gt;0,INDEX(Kalender!N$81:N$110,MAX(1,$C41))&gt;INDEX(Kalender!$B$81:$B$110,MAX(1,$C41))),AND($D41&gt;0,INDEX(Kalender!N$81:N$110,MAX(1,$D41))&gt;INDEX(Kalender!$B$81:$B$110,MAX(1,$D41))),AND($E41&gt;0,INDEX(Kalender!N$81:N$110,MAX(1,$E41))&gt;INDEX(Kalender!$B$81:$B$110,MAX(1,$E41))),AND($F41&gt;0,INDEX(Kalender!N$81:N$110,MAX(1,$F41))&gt;INDEX(Kalender!$B$81:$B$110,MAX(1,$F41)))),2,0))</f>
        <v>0</v>
      </c>
      <c r="O41" s="5" t="n">
        <f aca="false">IF(Kalender!O41&lt;&gt;1,0,IF(AND($B41&gt;0,INDEX(Kalender!O$68:O$77,MAX(1,$B41))&gt;INDEX(Kalender!$B$68:$B$77,MAX(1,$B41))),1,0)+IF(OR(AND($C41&gt;0,INDEX(Kalender!O$81:O$110,MAX(1,$C41))&gt;INDEX(Kalender!$B$81:$B$110,MAX(1,$C41))),AND($D41&gt;0,INDEX(Kalender!O$81:O$110,MAX(1,$D41))&gt;INDEX(Kalender!$B$81:$B$110,MAX(1,$D41))),AND($E41&gt;0,INDEX(Kalender!O$81:O$110,MAX(1,$E41))&gt;INDEX(Kalender!$B$81:$B$110,MAX(1,$E41))),AND($F41&gt;0,INDEX(Kalender!O$81:O$110,MAX(1,$F41))&gt;INDEX(Kalender!$B$81:$B$110,MAX(1,$F41)))),2,0))</f>
        <v>0</v>
      </c>
      <c r="P41" s="5" t="n">
        <f aca="false">IF(Kalender!P41&lt;&gt;1,0,IF(AND($B41&gt;0,INDEX(Kalender!P$68:P$77,MAX(1,$B41))&gt;INDEX(Kalender!$B$68:$B$77,MAX(1,$B41))),1,0)+IF(OR(AND($C41&gt;0,INDEX(Kalender!P$81:P$110,MAX(1,$C41))&gt;INDEX(Kalender!$B$81:$B$110,MAX(1,$C41))),AND($D41&gt;0,INDEX(Kalender!P$81:P$110,MAX(1,$D41))&gt;INDEX(Kalender!$B$81:$B$110,MAX(1,$D41))),AND($E41&gt;0,INDEX(Kalender!P$81:P$110,MAX(1,$E41))&gt;INDEX(Kalender!$B$81:$B$110,MAX(1,$E41))),AND($F41&gt;0,INDEX(Kalender!P$81:P$110,MAX(1,$F41))&gt;INDEX(Kalender!$B$81:$B$110,MAX(1,$F41)))),2,0))</f>
        <v>0</v>
      </c>
      <c r="Q41" s="5" t="n">
        <f aca="false">IF(Kalender!Q41&lt;&gt;1,0,IF(AND($B41&gt;0,INDEX(Kalender!Q$68:Q$77,MAX(1,$B41))&gt;INDEX(Kalender!$B$68:$B$77,MAX(1,$B41))),1,0)+IF(OR(AND($C41&gt;0,INDEX(Kalender!Q$81:Q$110,MAX(1,$C41))&gt;INDEX(Kalender!$B$81:$B$110,MAX(1,$C41))),AND($D41&gt;0,INDEX(Kalender!Q$81:Q$110,MAX(1,$D41))&gt;INDEX(Kalender!$B$81:$B$110,MAX(1,$D41))),AND($E41&gt;0,INDEX(Kalender!Q$81:Q$110,MAX(1,$E41))&gt;INDEX(Kalender!$B$81:$B$110,MAX(1,$E41))),AND($F41&gt;0,INDEX(Kalender!Q$81:Q$110,MAX(1,$F41))&gt;INDEX(Kalender!$B$81:$B$110,MAX(1,$F41)))),2,0))</f>
        <v>0</v>
      </c>
      <c r="R41" s="5" t="n">
        <f aca="false">IF(Kalender!R41&lt;&gt;1,0,IF(AND($B41&gt;0,INDEX(Kalender!R$68:R$77,MAX(1,$B41))&gt;INDEX(Kalender!$B$68:$B$77,MAX(1,$B41))),1,0)+IF(OR(AND($C41&gt;0,INDEX(Kalender!R$81:R$110,MAX(1,$C41))&gt;INDEX(Kalender!$B$81:$B$110,MAX(1,$C41))),AND($D41&gt;0,INDEX(Kalender!R$81:R$110,MAX(1,$D41))&gt;INDEX(Kalender!$B$81:$B$110,MAX(1,$D41))),AND($E41&gt;0,INDEX(Kalender!R$81:R$110,MAX(1,$E41))&gt;INDEX(Kalender!$B$81:$B$110,MAX(1,$E41))),AND($F41&gt;0,INDEX(Kalender!R$81:R$110,MAX(1,$F41))&gt;INDEX(Kalender!$B$81:$B$110,MAX(1,$F41)))),2,0))</f>
        <v>0</v>
      </c>
      <c r="S41" s="5" t="n">
        <f aca="false">IF(Kalender!S41&lt;&gt;1,0,IF(AND($B41&gt;0,INDEX(Kalender!S$68:S$77,MAX(1,$B41))&gt;INDEX(Kalender!$B$68:$B$77,MAX(1,$B41))),1,0)+IF(OR(AND($C41&gt;0,INDEX(Kalender!S$81:S$110,MAX(1,$C41))&gt;INDEX(Kalender!$B$81:$B$110,MAX(1,$C41))),AND($D41&gt;0,INDEX(Kalender!S$81:S$110,MAX(1,$D41))&gt;INDEX(Kalender!$B$81:$B$110,MAX(1,$D41))),AND($E41&gt;0,INDEX(Kalender!S$81:S$110,MAX(1,$E41))&gt;INDEX(Kalender!$B$81:$B$110,MAX(1,$E41))),AND($F41&gt;0,INDEX(Kalender!S$81:S$110,MAX(1,$F41))&gt;INDEX(Kalender!$B$81:$B$110,MAX(1,$F41)))),2,0))</f>
        <v>0</v>
      </c>
      <c r="T41" s="5" t="n">
        <f aca="false">IF(Kalender!T41&lt;&gt;1,0,IF(AND($B41&gt;0,INDEX(Kalender!T$68:T$77,MAX(1,$B41))&gt;INDEX(Kalender!$B$68:$B$77,MAX(1,$B41))),1,0)+IF(OR(AND($C41&gt;0,INDEX(Kalender!T$81:T$110,MAX(1,$C41))&gt;INDEX(Kalender!$B$81:$B$110,MAX(1,$C41))),AND($D41&gt;0,INDEX(Kalender!T$81:T$110,MAX(1,$D41))&gt;INDEX(Kalender!$B$81:$B$110,MAX(1,$D41))),AND($E41&gt;0,INDEX(Kalender!T$81:T$110,MAX(1,$E41))&gt;INDEX(Kalender!$B$81:$B$110,MAX(1,$E41))),AND($F41&gt;0,INDEX(Kalender!T$81:T$110,MAX(1,$F41))&gt;INDEX(Kalender!$B$81:$B$110,MAX(1,$F41)))),2,0))</f>
        <v>0</v>
      </c>
      <c r="U41" s="5" t="n">
        <f aca="false">IF(Kalender!U41&lt;&gt;1,0,IF(AND($B41&gt;0,INDEX(Kalender!U$68:U$77,MAX(1,$B41))&gt;INDEX(Kalender!$B$68:$B$77,MAX(1,$B41))),1,0)+IF(OR(AND($C41&gt;0,INDEX(Kalender!U$81:U$110,MAX(1,$C41))&gt;INDEX(Kalender!$B$81:$B$110,MAX(1,$C41))),AND($D41&gt;0,INDEX(Kalender!U$81:U$110,MAX(1,$D41))&gt;INDEX(Kalender!$B$81:$B$110,MAX(1,$D41))),AND($E41&gt;0,INDEX(Kalender!U$81:U$110,MAX(1,$E41))&gt;INDEX(Kalender!$B$81:$B$110,MAX(1,$E41))),AND($F41&gt;0,INDEX(Kalender!U$81:U$110,MAX(1,$F41))&gt;INDEX(Kalender!$B$81:$B$110,MAX(1,$F41)))),2,0))</f>
        <v>0</v>
      </c>
      <c r="V41" s="5" t="n">
        <f aca="false">IF(Kalender!V41&lt;&gt;1,0,IF(AND($B41&gt;0,INDEX(Kalender!V$68:V$77,MAX(1,$B41))&gt;INDEX(Kalender!$B$68:$B$77,MAX(1,$B41))),1,0)+IF(OR(AND($C41&gt;0,INDEX(Kalender!V$81:V$110,MAX(1,$C41))&gt;INDEX(Kalender!$B$81:$B$110,MAX(1,$C41))),AND($D41&gt;0,INDEX(Kalender!V$81:V$110,MAX(1,$D41))&gt;INDEX(Kalender!$B$81:$B$110,MAX(1,$D41))),AND($E41&gt;0,INDEX(Kalender!V$81:V$110,MAX(1,$E41))&gt;INDEX(Kalender!$B$81:$B$110,MAX(1,$E41))),AND($F41&gt;0,INDEX(Kalender!V$81:V$110,MAX(1,$F41))&gt;INDEX(Kalender!$B$81:$B$110,MAX(1,$F41)))),2,0))</f>
        <v>0</v>
      </c>
      <c r="W41" s="5" t="n">
        <f aca="false">IF(Kalender!W41&lt;&gt;1,0,IF(AND($B41&gt;0,INDEX(Kalender!W$68:W$77,MAX(1,$B41))&gt;INDEX(Kalender!$B$68:$B$77,MAX(1,$B41))),1,0)+IF(OR(AND($C41&gt;0,INDEX(Kalender!W$81:W$110,MAX(1,$C41))&gt;INDEX(Kalender!$B$81:$B$110,MAX(1,$C41))),AND($D41&gt;0,INDEX(Kalender!W$81:W$110,MAX(1,$D41))&gt;INDEX(Kalender!$B$81:$B$110,MAX(1,$D41))),AND($E41&gt;0,INDEX(Kalender!W$81:W$110,MAX(1,$E41))&gt;INDEX(Kalender!$B$81:$B$110,MAX(1,$E41))),AND($F41&gt;0,INDEX(Kalender!W$81:W$110,MAX(1,$F41))&gt;INDEX(Kalender!$B$81:$B$110,MAX(1,$F41)))),2,0))</f>
        <v>0</v>
      </c>
      <c r="X41" s="5" t="n">
        <f aca="false">IF(Kalender!X41&lt;&gt;1,0,IF(AND($B41&gt;0,INDEX(Kalender!X$68:X$77,MAX(1,$B41))&gt;INDEX(Kalender!$B$68:$B$77,MAX(1,$B41))),1,0)+IF(OR(AND($C41&gt;0,INDEX(Kalender!X$81:X$110,MAX(1,$C41))&gt;INDEX(Kalender!$B$81:$B$110,MAX(1,$C41))),AND($D41&gt;0,INDEX(Kalender!X$81:X$110,MAX(1,$D41))&gt;INDEX(Kalender!$B$81:$B$110,MAX(1,$D41))),AND($E41&gt;0,INDEX(Kalender!X$81:X$110,MAX(1,$E41))&gt;INDEX(Kalender!$B$81:$B$110,MAX(1,$E41))),AND($F41&gt;0,INDEX(Kalender!X$81:X$110,MAX(1,$F41))&gt;INDEX(Kalender!$B$81:$B$110,MAX(1,$F41)))),2,0))</f>
        <v>0</v>
      </c>
      <c r="Y41" s="5" t="n">
        <f aca="false">IF(Kalender!Y41&lt;&gt;1,0,IF(AND($B41&gt;0,INDEX(Kalender!Y$68:Y$77,MAX(1,$B41))&gt;INDEX(Kalender!$B$68:$B$77,MAX(1,$B41))),1,0)+IF(OR(AND($C41&gt;0,INDEX(Kalender!Y$81:Y$110,MAX(1,$C41))&gt;INDEX(Kalender!$B$81:$B$110,MAX(1,$C41))),AND($D41&gt;0,INDEX(Kalender!Y$81:Y$110,MAX(1,$D41))&gt;INDEX(Kalender!$B$81:$B$110,MAX(1,$D41))),AND($E41&gt;0,INDEX(Kalender!Y$81:Y$110,MAX(1,$E41))&gt;INDEX(Kalender!$B$81:$B$110,MAX(1,$E41))),AND($F41&gt;0,INDEX(Kalender!Y$81:Y$110,MAX(1,$F41))&gt;INDEX(Kalender!$B$81:$B$110,MAX(1,$F41)))),2,0))</f>
        <v>0</v>
      </c>
      <c r="Z41" s="5" t="n">
        <f aca="false">IF(Kalender!Z41&lt;&gt;1,0,IF(AND($B41&gt;0,INDEX(Kalender!Z$68:Z$77,MAX(1,$B41))&gt;INDEX(Kalender!$B$68:$B$77,MAX(1,$B41))),1,0)+IF(OR(AND($C41&gt;0,INDEX(Kalender!Z$81:Z$110,MAX(1,$C41))&gt;INDEX(Kalender!$B$81:$B$110,MAX(1,$C41))),AND($D41&gt;0,INDEX(Kalender!Z$81:Z$110,MAX(1,$D41))&gt;INDEX(Kalender!$B$81:$B$110,MAX(1,$D41))),AND($E41&gt;0,INDEX(Kalender!Z$81:Z$110,MAX(1,$E41))&gt;INDEX(Kalender!$B$81:$B$110,MAX(1,$E41))),AND($F41&gt;0,INDEX(Kalender!Z$81:Z$110,MAX(1,$F41))&gt;INDEX(Kalender!$B$81:$B$110,MAX(1,$F41)))),2,0))</f>
        <v>0</v>
      </c>
      <c r="AA41" s="5" t="n">
        <f aca="false">IF(Kalender!AA41&lt;&gt;1,0,IF(AND($B41&gt;0,INDEX(Kalender!AA$68:AA$77,MAX(1,$B41))&gt;INDEX(Kalender!$B$68:$B$77,MAX(1,$B41))),1,0)+IF(OR(AND($C41&gt;0,INDEX(Kalender!AA$81:AA$110,MAX(1,$C41))&gt;INDEX(Kalender!$B$81:$B$110,MAX(1,$C41))),AND($D41&gt;0,INDEX(Kalender!AA$81:AA$110,MAX(1,$D41))&gt;INDEX(Kalender!$B$81:$B$110,MAX(1,$D41))),AND($E41&gt;0,INDEX(Kalender!AA$81:AA$110,MAX(1,$E41))&gt;INDEX(Kalender!$B$81:$B$110,MAX(1,$E41))),AND($F41&gt;0,INDEX(Kalender!AA$81:AA$110,MAX(1,$F41))&gt;INDEX(Kalender!$B$81:$B$110,MAX(1,$F41)))),2,0))</f>
        <v>0</v>
      </c>
      <c r="AB41" s="5" t="n">
        <f aca="false">IF(Kalender!AB41&lt;&gt;1,0,IF(AND($B41&gt;0,INDEX(Kalender!AB$68:AB$77,MAX(1,$B41))&gt;INDEX(Kalender!$B$68:$B$77,MAX(1,$B41))),1,0)+IF(OR(AND($C41&gt;0,INDEX(Kalender!AB$81:AB$110,MAX(1,$C41))&gt;INDEX(Kalender!$B$81:$B$110,MAX(1,$C41))),AND($D41&gt;0,INDEX(Kalender!AB$81:AB$110,MAX(1,$D41))&gt;INDEX(Kalender!$B$81:$B$110,MAX(1,$D41))),AND($E41&gt;0,INDEX(Kalender!AB$81:AB$110,MAX(1,$E41))&gt;INDEX(Kalender!$B$81:$B$110,MAX(1,$E41))),AND($F41&gt;0,INDEX(Kalender!AB$81:AB$110,MAX(1,$F41))&gt;INDEX(Kalender!$B$81:$B$110,MAX(1,$F41)))),2,0))</f>
        <v>0</v>
      </c>
      <c r="AC41" s="5" t="n">
        <f aca="false">IF(Kalender!AC41&lt;&gt;1,0,IF(AND($B41&gt;0,INDEX(Kalender!AC$68:AC$77,MAX(1,$B41))&gt;INDEX(Kalender!$B$68:$B$77,MAX(1,$B41))),1,0)+IF(OR(AND($C41&gt;0,INDEX(Kalender!AC$81:AC$110,MAX(1,$C41))&gt;INDEX(Kalender!$B$81:$B$110,MAX(1,$C41))),AND($D41&gt;0,INDEX(Kalender!AC$81:AC$110,MAX(1,$D41))&gt;INDEX(Kalender!$B$81:$B$110,MAX(1,$D41))),AND($E41&gt;0,INDEX(Kalender!AC$81:AC$110,MAX(1,$E41))&gt;INDEX(Kalender!$B$81:$B$110,MAX(1,$E41))),AND($F41&gt;0,INDEX(Kalender!AC$81:AC$110,MAX(1,$F41))&gt;INDEX(Kalender!$B$81:$B$110,MAX(1,$F41)))),2,0))</f>
        <v>0</v>
      </c>
      <c r="AD41" s="5" t="n">
        <f aca="false">IF(Kalender!AD41&lt;&gt;1,0,IF(AND($B41&gt;0,INDEX(Kalender!AD$68:AD$77,MAX(1,$B41))&gt;INDEX(Kalender!$B$68:$B$77,MAX(1,$B41))),1,0)+IF(OR(AND($C41&gt;0,INDEX(Kalender!AD$81:AD$110,MAX(1,$C41))&gt;INDEX(Kalender!$B$81:$B$110,MAX(1,$C41))),AND($D41&gt;0,INDEX(Kalender!AD$81:AD$110,MAX(1,$D41))&gt;INDEX(Kalender!$B$81:$B$110,MAX(1,$D41))),AND($E41&gt;0,INDEX(Kalender!AD$81:AD$110,MAX(1,$E41))&gt;INDEX(Kalender!$B$81:$B$110,MAX(1,$E41))),AND($F41&gt;0,INDEX(Kalender!AD$81:AD$110,MAX(1,$F41))&gt;INDEX(Kalender!$B$81:$B$110,MAX(1,$F41)))),2,0))</f>
        <v>0</v>
      </c>
      <c r="AE41" s="5" t="n">
        <f aca="false">IF(Kalender!AE41&lt;&gt;1,0,IF(AND($B41&gt;0,INDEX(Kalender!AE$68:AE$77,MAX(1,$B41))&gt;INDEX(Kalender!$B$68:$B$77,MAX(1,$B41))),1,0)+IF(OR(AND($C41&gt;0,INDEX(Kalender!AE$81:AE$110,MAX(1,$C41))&gt;INDEX(Kalender!$B$81:$B$110,MAX(1,$C41))),AND($D41&gt;0,INDEX(Kalender!AE$81:AE$110,MAX(1,$D41))&gt;INDEX(Kalender!$B$81:$B$110,MAX(1,$D41))),AND($E41&gt;0,INDEX(Kalender!AE$81:AE$110,MAX(1,$E41))&gt;INDEX(Kalender!$B$81:$B$110,MAX(1,$E41))),AND($F41&gt;0,INDEX(Kalender!AE$81:AE$110,MAX(1,$F41))&gt;INDEX(Kalender!$B$81:$B$110,MAX(1,$F41)))),2,0))</f>
        <v>0</v>
      </c>
      <c r="AF41" s="5" t="n">
        <f aca="false">IF(Kalender!AF41&lt;&gt;1,0,IF(AND($B41&gt;0,INDEX(Kalender!AF$68:AF$77,MAX(1,$B41))&gt;INDEX(Kalender!$B$68:$B$77,MAX(1,$B41))),1,0)+IF(OR(AND($C41&gt;0,INDEX(Kalender!AF$81:AF$110,MAX(1,$C41))&gt;INDEX(Kalender!$B$81:$B$110,MAX(1,$C41))),AND($D41&gt;0,INDEX(Kalender!AF$81:AF$110,MAX(1,$D41))&gt;INDEX(Kalender!$B$81:$B$110,MAX(1,$D41))),AND($E41&gt;0,INDEX(Kalender!AF$81:AF$110,MAX(1,$E41))&gt;INDEX(Kalender!$B$81:$B$110,MAX(1,$E41))),AND($F41&gt;0,INDEX(Kalender!AF$81:AF$110,MAX(1,$F41))&gt;INDEX(Kalender!$B$81:$B$110,MAX(1,$F41)))),2,0))</f>
        <v>0</v>
      </c>
      <c r="AG41" s="5" t="n">
        <f aca="false">IF(Kalender!AG41&lt;&gt;1,0,IF(AND($B41&gt;0,INDEX(Kalender!AG$68:AG$77,MAX(1,$B41))&gt;INDEX(Kalender!$B$68:$B$77,MAX(1,$B41))),1,0)+IF(OR(AND($C41&gt;0,INDEX(Kalender!AG$81:AG$110,MAX(1,$C41))&gt;INDEX(Kalender!$B$81:$B$110,MAX(1,$C41))),AND($D41&gt;0,INDEX(Kalender!AG$81:AG$110,MAX(1,$D41))&gt;INDEX(Kalender!$B$81:$B$110,MAX(1,$D41))),AND($E41&gt;0,INDEX(Kalender!AG$81:AG$110,MAX(1,$E41))&gt;INDEX(Kalender!$B$81:$B$110,MAX(1,$E41))),AND($F41&gt;0,INDEX(Kalender!AG$81:AG$110,MAX(1,$F41))&gt;INDEX(Kalender!$B$81:$B$110,MAX(1,$F41)))),2,0))</f>
        <v>0</v>
      </c>
      <c r="AH41" s="5" t="n">
        <f aca="false">IF(Kalender!AH41&lt;&gt;1,0,IF(AND($B41&gt;0,INDEX(Kalender!AH$68:AH$77,MAX(1,$B41))&gt;INDEX(Kalender!$B$68:$B$77,MAX(1,$B41))),1,0)+IF(OR(AND($C41&gt;0,INDEX(Kalender!AH$81:AH$110,MAX(1,$C41))&gt;INDEX(Kalender!$B$81:$B$110,MAX(1,$C41))),AND($D41&gt;0,INDEX(Kalender!AH$81:AH$110,MAX(1,$D41))&gt;INDEX(Kalender!$B$81:$B$110,MAX(1,$D41))),AND($E41&gt;0,INDEX(Kalender!AH$81:AH$110,MAX(1,$E41))&gt;INDEX(Kalender!$B$81:$B$110,MAX(1,$E41))),AND($F41&gt;0,INDEX(Kalender!AH$81:AH$110,MAX(1,$F41))&gt;INDEX(Kalender!$B$81:$B$110,MAX(1,$F41)))),2,0))</f>
        <v>0</v>
      </c>
      <c r="AI41" s="5" t="n">
        <f aca="false">IF(Kalender!AI41&lt;&gt;1,0,IF(AND($B41&gt;0,INDEX(Kalender!AI$68:AI$77,MAX(1,$B41))&gt;INDEX(Kalender!$B$68:$B$77,MAX(1,$B41))),1,0)+IF(OR(AND($C41&gt;0,INDEX(Kalender!AI$81:AI$110,MAX(1,$C41))&gt;INDEX(Kalender!$B$81:$B$110,MAX(1,$C41))),AND($D41&gt;0,INDEX(Kalender!AI$81:AI$110,MAX(1,$D41))&gt;INDEX(Kalender!$B$81:$B$110,MAX(1,$D41))),AND($E41&gt;0,INDEX(Kalender!AI$81:AI$110,MAX(1,$E41))&gt;INDEX(Kalender!$B$81:$B$110,MAX(1,$E41))),AND($F41&gt;0,INDEX(Kalender!AI$81:AI$110,MAX(1,$F41))&gt;INDEX(Kalender!$B$81:$B$110,MAX(1,$F41)))),2,0))</f>
        <v>0</v>
      </c>
      <c r="AJ41" s="5" t="n">
        <f aca="false">IF(Kalender!AJ41&lt;&gt;1,0,IF(AND($B41&gt;0,INDEX(Kalender!AJ$68:AJ$77,MAX(1,$B41))&gt;INDEX(Kalender!$B$68:$B$77,MAX(1,$B41))),1,0)+IF(OR(AND($C41&gt;0,INDEX(Kalender!AJ$81:AJ$110,MAX(1,$C41))&gt;INDEX(Kalender!$B$81:$B$110,MAX(1,$C41))),AND($D41&gt;0,INDEX(Kalender!AJ$81:AJ$110,MAX(1,$D41))&gt;INDEX(Kalender!$B$81:$B$110,MAX(1,$D41))),AND($E41&gt;0,INDEX(Kalender!AJ$81:AJ$110,MAX(1,$E41))&gt;INDEX(Kalender!$B$81:$B$110,MAX(1,$E41))),AND($F41&gt;0,INDEX(Kalender!AJ$81:AJ$110,MAX(1,$F41))&gt;INDEX(Kalender!$B$81:$B$110,MAX(1,$F41)))),2,0))</f>
        <v>0</v>
      </c>
      <c r="AK41" s="5" t="n">
        <f aca="false">IF(Kalender!AK41&lt;&gt;1,0,IF(AND($B41&gt;0,INDEX(Kalender!AK$68:AK$77,MAX(1,$B41))&gt;INDEX(Kalender!$B$68:$B$77,MAX(1,$B41))),1,0)+IF(OR(AND($C41&gt;0,INDEX(Kalender!AK$81:AK$110,MAX(1,$C41))&gt;INDEX(Kalender!$B$81:$B$110,MAX(1,$C41))),AND($D41&gt;0,INDEX(Kalender!AK$81:AK$110,MAX(1,$D41))&gt;INDEX(Kalender!$B$81:$B$110,MAX(1,$D41))),AND($E41&gt;0,INDEX(Kalender!AK$81:AK$110,MAX(1,$E41))&gt;INDEX(Kalender!$B$81:$B$110,MAX(1,$E41))),AND($F41&gt;0,INDEX(Kalender!AK$81:AK$110,MAX(1,$F41))&gt;INDEX(Kalender!$B$81:$B$110,MAX(1,$F41)))),2,0))</f>
        <v>0</v>
      </c>
      <c r="AL41" s="5" t="n">
        <f aca="false">IF(Kalender!AL41&lt;&gt;1,0,IF(AND($B41&gt;0,INDEX(Kalender!AL$68:AL$77,MAX(1,$B41))&gt;INDEX(Kalender!$B$68:$B$77,MAX(1,$B41))),1,0)+IF(OR(AND($C41&gt;0,INDEX(Kalender!AL$81:AL$110,MAX(1,$C41))&gt;INDEX(Kalender!$B$81:$B$110,MAX(1,$C41))),AND($D41&gt;0,INDEX(Kalender!AL$81:AL$110,MAX(1,$D41))&gt;INDEX(Kalender!$B$81:$B$110,MAX(1,$D41))),AND($E41&gt;0,INDEX(Kalender!AL$81:AL$110,MAX(1,$E41))&gt;INDEX(Kalender!$B$81:$B$110,MAX(1,$E41))),AND($F41&gt;0,INDEX(Kalender!AL$81:AL$110,MAX(1,$F41))&gt;INDEX(Kalender!$B$81:$B$110,MAX(1,$F41)))),2,0))</f>
        <v>0</v>
      </c>
      <c r="AM41" s="5" t="n">
        <f aca="false">IF(Kalender!AM41&lt;&gt;1,0,IF(AND($B41&gt;0,INDEX(Kalender!AM$68:AM$77,MAX(1,$B41))&gt;INDEX(Kalender!$B$68:$B$77,MAX(1,$B41))),1,0)+IF(OR(AND($C41&gt;0,INDEX(Kalender!AM$81:AM$110,MAX(1,$C41))&gt;INDEX(Kalender!$B$81:$B$110,MAX(1,$C41))),AND($D41&gt;0,INDEX(Kalender!AM$81:AM$110,MAX(1,$D41))&gt;INDEX(Kalender!$B$81:$B$110,MAX(1,$D41))),AND($E41&gt;0,INDEX(Kalender!AM$81:AM$110,MAX(1,$E41))&gt;INDEX(Kalender!$B$81:$B$110,MAX(1,$E41))),AND($F41&gt;0,INDEX(Kalender!AM$81:AM$110,MAX(1,$F41))&gt;INDEX(Kalender!$B$81:$B$110,MAX(1,$F41)))),2,0))</f>
        <v>0</v>
      </c>
      <c r="AN41" s="5" t="n">
        <f aca="false">IF(Kalender!AN41&lt;&gt;1,0,IF(AND($B41&gt;0,INDEX(Kalender!AN$68:AN$77,MAX(1,$B41))&gt;INDEX(Kalender!$B$68:$B$77,MAX(1,$B41))),1,0)+IF(OR(AND($C41&gt;0,INDEX(Kalender!AN$81:AN$110,MAX(1,$C41))&gt;INDEX(Kalender!$B$81:$B$110,MAX(1,$C41))),AND($D41&gt;0,INDEX(Kalender!AN$81:AN$110,MAX(1,$D41))&gt;INDEX(Kalender!$B$81:$B$110,MAX(1,$D41))),AND($E41&gt;0,INDEX(Kalender!AN$81:AN$110,MAX(1,$E41))&gt;INDEX(Kalender!$B$81:$B$110,MAX(1,$E41))),AND($F41&gt;0,INDEX(Kalender!AN$81:AN$110,MAX(1,$F41))&gt;INDEX(Kalender!$B$81:$B$110,MAX(1,$F41)))),2,0))</f>
        <v>0</v>
      </c>
      <c r="AO41" s="5" t="n">
        <f aca="false">IF(Kalender!AO41&lt;&gt;1,0,IF(AND($B41&gt;0,INDEX(Kalender!AO$68:AO$77,MAX(1,$B41))&gt;INDEX(Kalender!$B$68:$B$77,MAX(1,$B41))),1,0)+IF(OR(AND($C41&gt;0,INDEX(Kalender!AO$81:AO$110,MAX(1,$C41))&gt;INDEX(Kalender!$B$81:$B$110,MAX(1,$C41))),AND($D41&gt;0,INDEX(Kalender!AO$81:AO$110,MAX(1,$D41))&gt;INDEX(Kalender!$B$81:$B$110,MAX(1,$D41))),AND($E41&gt;0,INDEX(Kalender!AO$81:AO$110,MAX(1,$E41))&gt;INDEX(Kalender!$B$81:$B$110,MAX(1,$E41))),AND($F41&gt;0,INDEX(Kalender!AO$81:AO$110,MAX(1,$F41))&gt;INDEX(Kalender!$B$81:$B$110,MAX(1,$F41)))),2,0))</f>
        <v>0</v>
      </c>
      <c r="AP41" s="5" t="n">
        <f aca="false">IF(Kalender!AP41&lt;&gt;1,0,IF(AND($B41&gt;0,INDEX(Kalender!AP$68:AP$77,MAX(1,$B41))&gt;INDEX(Kalender!$B$68:$B$77,MAX(1,$B41))),1,0)+IF(OR(AND($C41&gt;0,INDEX(Kalender!AP$81:AP$110,MAX(1,$C41))&gt;INDEX(Kalender!$B$81:$B$110,MAX(1,$C41))),AND($D41&gt;0,INDEX(Kalender!AP$81:AP$110,MAX(1,$D41))&gt;INDEX(Kalender!$B$81:$B$110,MAX(1,$D41))),AND($E41&gt;0,INDEX(Kalender!AP$81:AP$110,MAX(1,$E41))&gt;INDEX(Kalender!$B$81:$B$110,MAX(1,$E41))),AND($F41&gt;0,INDEX(Kalender!AP$81:AP$110,MAX(1,$F41))&gt;INDEX(Kalender!$B$81:$B$110,MAX(1,$F41)))),2,0))</f>
        <v>0</v>
      </c>
      <c r="AQ41" s="5" t="n">
        <f aca="false">IF(Kalender!AQ41&lt;&gt;1,0,IF(AND($B41&gt;0,INDEX(Kalender!AQ$68:AQ$77,MAX(1,$B41))&gt;INDEX(Kalender!$B$68:$B$77,MAX(1,$B41))),1,0)+IF(OR(AND($C41&gt;0,INDEX(Kalender!AQ$81:AQ$110,MAX(1,$C41))&gt;INDEX(Kalender!$B$81:$B$110,MAX(1,$C41))),AND($D41&gt;0,INDEX(Kalender!AQ$81:AQ$110,MAX(1,$D41))&gt;INDEX(Kalender!$B$81:$B$110,MAX(1,$D41))),AND($E41&gt;0,INDEX(Kalender!AQ$81:AQ$110,MAX(1,$E41))&gt;INDEX(Kalender!$B$81:$B$110,MAX(1,$E41))),AND($F41&gt;0,INDEX(Kalender!AQ$81:AQ$110,MAX(1,$F41))&gt;INDEX(Kalender!$B$81:$B$110,MAX(1,$F41)))),2,0))</f>
        <v>0</v>
      </c>
      <c r="AR41" s="5" t="n">
        <f aca="false">IF(Kalender!AR41&lt;&gt;1,0,IF(AND($B41&gt;0,INDEX(Kalender!AR$68:AR$77,MAX(1,$B41))&gt;INDEX(Kalender!$B$68:$B$77,MAX(1,$B41))),1,0)+IF(OR(AND($C41&gt;0,INDEX(Kalender!AR$81:AR$110,MAX(1,$C41))&gt;INDEX(Kalender!$B$81:$B$110,MAX(1,$C41))),AND($D41&gt;0,INDEX(Kalender!AR$81:AR$110,MAX(1,$D41))&gt;INDEX(Kalender!$B$81:$B$110,MAX(1,$D41))),AND($E41&gt;0,INDEX(Kalender!AR$81:AR$110,MAX(1,$E41))&gt;INDEX(Kalender!$B$81:$B$110,MAX(1,$E41))),AND($F41&gt;0,INDEX(Kalender!AR$81:AR$110,MAX(1,$F41))&gt;INDEX(Kalender!$B$81:$B$110,MAX(1,$F41)))),2,0))</f>
        <v>0</v>
      </c>
      <c r="AS41" s="5" t="n">
        <f aca="false">IF(Kalender!AS41&lt;&gt;1,0,IF(AND($B41&gt;0,INDEX(Kalender!AS$68:AS$77,MAX(1,$B41))&gt;INDEX(Kalender!$B$68:$B$77,MAX(1,$B41))),1,0)+IF(OR(AND($C41&gt;0,INDEX(Kalender!AS$81:AS$110,MAX(1,$C41))&gt;INDEX(Kalender!$B$81:$B$110,MAX(1,$C41))),AND($D41&gt;0,INDEX(Kalender!AS$81:AS$110,MAX(1,$D41))&gt;INDEX(Kalender!$B$81:$B$110,MAX(1,$D41))),AND($E41&gt;0,INDEX(Kalender!AS$81:AS$110,MAX(1,$E41))&gt;INDEX(Kalender!$B$81:$B$110,MAX(1,$E41))),AND($F41&gt;0,INDEX(Kalender!AS$81:AS$110,MAX(1,$F41))&gt;INDEX(Kalender!$B$81:$B$110,MAX(1,$F41)))),2,0))</f>
        <v>0</v>
      </c>
      <c r="AT41" s="5" t="n">
        <f aca="false">IF(Kalender!AT41&lt;&gt;1,0,IF(AND($B41&gt;0,INDEX(Kalender!AT$68:AT$77,MAX(1,$B41))&gt;INDEX(Kalender!$B$68:$B$77,MAX(1,$B41))),1,0)+IF(OR(AND($C41&gt;0,INDEX(Kalender!AT$81:AT$110,MAX(1,$C41))&gt;INDEX(Kalender!$B$81:$B$110,MAX(1,$C41))),AND($D41&gt;0,INDEX(Kalender!AT$81:AT$110,MAX(1,$D41))&gt;INDEX(Kalender!$B$81:$B$110,MAX(1,$D41))),AND($E41&gt;0,INDEX(Kalender!AT$81:AT$110,MAX(1,$E41))&gt;INDEX(Kalender!$B$81:$B$110,MAX(1,$E41))),AND($F41&gt;0,INDEX(Kalender!AT$81:AT$110,MAX(1,$F41))&gt;INDEX(Kalender!$B$81:$B$110,MAX(1,$F41)))),2,0))</f>
        <v>0</v>
      </c>
      <c r="AU41" s="5" t="n">
        <f aca="false">IF(Kalender!AU41&lt;&gt;1,0,IF(AND($B41&gt;0,INDEX(Kalender!AU$68:AU$77,MAX(1,$B41))&gt;INDEX(Kalender!$B$68:$B$77,MAX(1,$B41))),1,0)+IF(OR(AND($C41&gt;0,INDEX(Kalender!AU$81:AU$110,MAX(1,$C41))&gt;INDEX(Kalender!$B$81:$B$110,MAX(1,$C41))),AND($D41&gt;0,INDEX(Kalender!AU$81:AU$110,MAX(1,$D41))&gt;INDEX(Kalender!$B$81:$B$110,MAX(1,$D41))),AND($E41&gt;0,INDEX(Kalender!AU$81:AU$110,MAX(1,$E41))&gt;INDEX(Kalender!$B$81:$B$110,MAX(1,$E41))),AND($F41&gt;0,INDEX(Kalender!AU$81:AU$110,MAX(1,$F41))&gt;INDEX(Kalender!$B$81:$B$110,MAX(1,$F41)))),2,0))</f>
        <v>0</v>
      </c>
      <c r="AV41" s="5" t="n">
        <f aca="false">IF(Kalender!AV41&lt;&gt;1,0,IF(AND($B41&gt;0,INDEX(Kalender!AV$68:AV$77,MAX(1,$B41))&gt;INDEX(Kalender!$B$68:$B$77,MAX(1,$B41))),1,0)+IF(OR(AND($C41&gt;0,INDEX(Kalender!AV$81:AV$110,MAX(1,$C41))&gt;INDEX(Kalender!$B$81:$B$110,MAX(1,$C41))),AND($D41&gt;0,INDEX(Kalender!AV$81:AV$110,MAX(1,$D41))&gt;INDEX(Kalender!$B$81:$B$110,MAX(1,$D41))),AND($E41&gt;0,INDEX(Kalender!AV$81:AV$110,MAX(1,$E41))&gt;INDEX(Kalender!$B$81:$B$110,MAX(1,$E41))),AND($F41&gt;0,INDEX(Kalender!AV$81:AV$110,MAX(1,$F41))&gt;INDEX(Kalender!$B$81:$B$110,MAX(1,$F41)))),2,0))</f>
        <v>0</v>
      </c>
      <c r="AW41" s="5" t="n">
        <f aca="false">IF(Kalender!AW41&lt;&gt;1,0,IF(AND($B41&gt;0,INDEX(Kalender!AW$68:AW$77,MAX(1,$B41))&gt;INDEX(Kalender!$B$68:$B$77,MAX(1,$B41))),1,0)+IF(OR(AND($C41&gt;0,INDEX(Kalender!AW$81:AW$110,MAX(1,$C41))&gt;INDEX(Kalender!$B$81:$B$110,MAX(1,$C41))),AND($D41&gt;0,INDEX(Kalender!AW$81:AW$110,MAX(1,$D41))&gt;INDEX(Kalender!$B$81:$B$110,MAX(1,$D41))),AND($E41&gt;0,INDEX(Kalender!AW$81:AW$110,MAX(1,$E41))&gt;INDEX(Kalender!$B$81:$B$110,MAX(1,$E41))),AND($F41&gt;0,INDEX(Kalender!AW$81:AW$110,MAX(1,$F41))&gt;INDEX(Kalender!$B$81:$B$110,MAX(1,$F41)))),2,0))</f>
        <v>0</v>
      </c>
      <c r="AX41" s="5" t="n">
        <f aca="false">IF(Kalender!AX41&lt;&gt;1,0,IF(AND($B41&gt;0,INDEX(Kalender!AX$68:AX$77,MAX(1,$B41))&gt;INDEX(Kalender!$B$68:$B$77,MAX(1,$B41))),1,0)+IF(OR(AND($C41&gt;0,INDEX(Kalender!AX$81:AX$110,MAX(1,$C41))&gt;INDEX(Kalender!$B$81:$B$110,MAX(1,$C41))),AND($D41&gt;0,INDEX(Kalender!AX$81:AX$110,MAX(1,$D41))&gt;INDEX(Kalender!$B$81:$B$110,MAX(1,$D41))),AND($E41&gt;0,INDEX(Kalender!AX$81:AX$110,MAX(1,$E41))&gt;INDEX(Kalender!$B$81:$B$110,MAX(1,$E41))),AND($F41&gt;0,INDEX(Kalender!AX$81:AX$110,MAX(1,$F41))&gt;INDEX(Kalender!$B$81:$B$110,MAX(1,$F41)))),2,0))</f>
        <v>0</v>
      </c>
      <c r="AY41" s="5" t="n">
        <f aca="false">IF(Kalender!AY41&lt;&gt;1,0,IF(AND($B41&gt;0,INDEX(Kalender!AY$68:AY$77,MAX(1,$B41))&gt;INDEX(Kalender!$B$68:$B$77,MAX(1,$B41))),1,0)+IF(OR(AND($C41&gt;0,INDEX(Kalender!AY$81:AY$110,MAX(1,$C41))&gt;INDEX(Kalender!$B$81:$B$110,MAX(1,$C41))),AND($D41&gt;0,INDEX(Kalender!AY$81:AY$110,MAX(1,$D41))&gt;INDEX(Kalender!$B$81:$B$110,MAX(1,$D41))),AND($E41&gt;0,INDEX(Kalender!AY$81:AY$110,MAX(1,$E41))&gt;INDEX(Kalender!$B$81:$B$110,MAX(1,$E41))),AND($F41&gt;0,INDEX(Kalender!AY$81:AY$110,MAX(1,$F41))&gt;INDEX(Kalender!$B$81:$B$110,MAX(1,$F41)))),2,0))</f>
        <v>0</v>
      </c>
      <c r="AZ41" s="5" t="n">
        <f aca="false">IF(Kalender!AZ41&lt;&gt;1,0,IF(AND($B41&gt;0,INDEX(Kalender!AZ$68:AZ$77,MAX(1,$B41))&gt;INDEX(Kalender!$B$68:$B$77,MAX(1,$B41))),1,0)+IF(OR(AND($C41&gt;0,INDEX(Kalender!AZ$81:AZ$110,MAX(1,$C41))&gt;INDEX(Kalender!$B$81:$B$110,MAX(1,$C41))),AND($D41&gt;0,INDEX(Kalender!AZ$81:AZ$110,MAX(1,$D41))&gt;INDEX(Kalender!$B$81:$B$110,MAX(1,$D41))),AND($E41&gt;0,INDEX(Kalender!AZ$81:AZ$110,MAX(1,$E41))&gt;INDEX(Kalender!$B$81:$B$110,MAX(1,$E41))),AND($F41&gt;0,INDEX(Kalender!AZ$81:AZ$110,MAX(1,$F41))&gt;INDEX(Kalender!$B$81:$B$110,MAX(1,$F41)))),2,0))</f>
        <v>0</v>
      </c>
      <c r="BA41" s="5" t="n">
        <f aca="false">IF(Kalender!BA41&lt;&gt;1,0,IF(AND($B41&gt;0,INDEX(Kalender!BA$68:BA$77,MAX(1,$B41))&gt;INDEX(Kalender!$B$68:$B$77,MAX(1,$B41))),1,0)+IF(OR(AND($C41&gt;0,INDEX(Kalender!BA$81:BA$110,MAX(1,$C41))&gt;INDEX(Kalender!$B$81:$B$110,MAX(1,$C41))),AND($D41&gt;0,INDEX(Kalender!BA$81:BA$110,MAX(1,$D41))&gt;INDEX(Kalender!$B$81:$B$110,MAX(1,$D41))),AND($E41&gt;0,INDEX(Kalender!BA$81:BA$110,MAX(1,$E41))&gt;INDEX(Kalender!$B$81:$B$110,MAX(1,$E41))),AND($F41&gt;0,INDEX(Kalender!BA$81:BA$110,MAX(1,$F41))&gt;INDEX(Kalender!$B$81:$B$110,MAX(1,$F41)))),2,0))</f>
        <v>0</v>
      </c>
      <c r="BB41" s="5" t="n">
        <f aca="false">IF(Kalender!BB41&lt;&gt;1,0,IF(AND($B41&gt;0,INDEX(Kalender!BB$68:BB$77,MAX(1,$B41))&gt;INDEX(Kalender!$B$68:$B$77,MAX(1,$B41))),1,0)+IF(OR(AND($C41&gt;0,INDEX(Kalender!BB$81:BB$110,MAX(1,$C41))&gt;INDEX(Kalender!$B$81:$B$110,MAX(1,$C41))),AND($D41&gt;0,INDEX(Kalender!BB$81:BB$110,MAX(1,$D41))&gt;INDEX(Kalender!$B$81:$B$110,MAX(1,$D41))),AND($E41&gt;0,INDEX(Kalender!BB$81:BB$110,MAX(1,$E41))&gt;INDEX(Kalender!$B$81:$B$110,MAX(1,$E41))),AND($F41&gt;0,INDEX(Kalender!BB$81:BB$110,MAX(1,$F41))&gt;INDEX(Kalender!$B$81:$B$110,MAX(1,$F41)))),2,0))</f>
        <v>0</v>
      </c>
      <c r="BC41" s="5" t="n">
        <f aca="false">IF(Kalender!BC41&lt;&gt;1,0,IF(AND($B41&gt;0,INDEX(Kalender!BC$68:BC$77,MAX(1,$B41))&gt;INDEX(Kalender!$B$68:$B$77,MAX(1,$B41))),1,0)+IF(OR(AND($C41&gt;0,INDEX(Kalender!BC$81:BC$110,MAX(1,$C41))&gt;INDEX(Kalender!$B$81:$B$110,MAX(1,$C41))),AND($D41&gt;0,INDEX(Kalender!BC$81:BC$110,MAX(1,$D41))&gt;INDEX(Kalender!$B$81:$B$110,MAX(1,$D41))),AND($E41&gt;0,INDEX(Kalender!BC$81:BC$110,MAX(1,$E41))&gt;INDEX(Kalender!$B$81:$B$110,MAX(1,$E41))),AND($F41&gt;0,INDEX(Kalender!BC$81:BC$110,MAX(1,$F41))&gt;INDEX(Kalender!$B$81:$B$110,MAX(1,$F41)))),2,0))</f>
        <v>0</v>
      </c>
      <c r="BD41" s="5" t="n">
        <f aca="false">IF(Kalender!BD41&lt;&gt;1,0,IF(AND($B41&gt;0,INDEX(Kalender!BD$68:BD$77,MAX(1,$B41))&gt;INDEX(Kalender!$B$68:$B$77,MAX(1,$B41))),1,0)+IF(OR(AND($C41&gt;0,INDEX(Kalender!BD$81:BD$110,MAX(1,$C41))&gt;INDEX(Kalender!$B$81:$B$110,MAX(1,$C41))),AND($D41&gt;0,INDEX(Kalender!BD$81:BD$110,MAX(1,$D41))&gt;INDEX(Kalender!$B$81:$B$110,MAX(1,$D41))),AND($E41&gt;0,INDEX(Kalender!BD$81:BD$110,MAX(1,$E41))&gt;INDEX(Kalender!$B$81:$B$110,MAX(1,$E41))),AND($F41&gt;0,INDEX(Kalender!BD$81:BD$110,MAX(1,$F41))&gt;INDEX(Kalender!$B$81:$B$110,MAX(1,$F41)))),2,0))</f>
        <v>0</v>
      </c>
      <c r="BE41" s="5" t="n">
        <f aca="false">IF(Kalender!BE41&lt;&gt;1,0,IF(AND($B41&gt;0,INDEX(Kalender!BE$68:BE$77,MAX(1,$B41))&gt;INDEX(Kalender!$B$68:$B$77,MAX(1,$B41))),1,0)+IF(OR(AND($C41&gt;0,INDEX(Kalender!BE$81:BE$110,MAX(1,$C41))&gt;INDEX(Kalender!$B$81:$B$110,MAX(1,$C41))),AND($D41&gt;0,INDEX(Kalender!BE$81:BE$110,MAX(1,$D41))&gt;INDEX(Kalender!$B$81:$B$110,MAX(1,$D41))),AND($E41&gt;0,INDEX(Kalender!BE$81:BE$110,MAX(1,$E41))&gt;INDEX(Kalender!$B$81:$B$110,MAX(1,$E41))),AND($F41&gt;0,INDEX(Kalender!BE$81:BE$110,MAX(1,$F41))&gt;INDEX(Kalender!$B$81:$B$110,MAX(1,$F41)))),2,0))</f>
        <v>0</v>
      </c>
      <c r="BF41" s="5" t="n">
        <f aca="false">IF(Kalender!BF41&lt;&gt;1,0,IF(AND($B41&gt;0,INDEX(Kalender!BF$68:BF$77,MAX(1,$B41))&gt;INDEX(Kalender!$B$68:$B$77,MAX(1,$B41))),1,0)+IF(OR(AND($C41&gt;0,INDEX(Kalender!BF$81:BF$110,MAX(1,$C41))&gt;INDEX(Kalender!$B$81:$B$110,MAX(1,$C41))),AND($D41&gt;0,INDEX(Kalender!BF$81:BF$110,MAX(1,$D41))&gt;INDEX(Kalender!$B$81:$B$110,MAX(1,$D41))),AND($E41&gt;0,INDEX(Kalender!BF$81:BF$110,MAX(1,$E41))&gt;INDEX(Kalender!$B$81:$B$110,MAX(1,$E41))),AND($F41&gt;0,INDEX(Kalender!BF$81:BF$110,MAX(1,$F41))&gt;INDEX(Kalender!$B$81:$B$110,MAX(1,$F41)))),2,0))</f>
        <v>0</v>
      </c>
      <c r="BG41" s="5" t="n">
        <f aca="false">IF(Kalender!BG41&lt;&gt;1,0,IF(AND($B41&gt;0,INDEX(Kalender!BG$68:BG$77,MAX(1,$B41))&gt;INDEX(Kalender!$B$68:$B$77,MAX(1,$B41))),1,0)+IF(OR(AND($C41&gt;0,INDEX(Kalender!BG$81:BG$110,MAX(1,$C41))&gt;INDEX(Kalender!$B$81:$B$110,MAX(1,$C41))),AND($D41&gt;0,INDEX(Kalender!BG$81:BG$110,MAX(1,$D41))&gt;INDEX(Kalender!$B$81:$B$110,MAX(1,$D41))),AND($E41&gt;0,INDEX(Kalender!BG$81:BG$110,MAX(1,$E41))&gt;INDEX(Kalender!$B$81:$B$110,MAX(1,$E41))),AND($F41&gt;0,INDEX(Kalender!BG$81:BG$110,MAX(1,$F41))&gt;INDEX(Kalender!$B$81:$B$110,MAX(1,$F41)))),2,0))</f>
        <v>0</v>
      </c>
      <c r="BH41" s="5" t="n">
        <f aca="false">IF(Kalender!BH41&lt;&gt;1,0,IF(AND($B41&gt;0,INDEX(Kalender!BH$68:BH$77,MAX(1,$B41))&gt;INDEX(Kalender!$B$68:$B$77,MAX(1,$B41))),1,0)+IF(OR(AND($C41&gt;0,INDEX(Kalender!BH$81:BH$110,MAX(1,$C41))&gt;INDEX(Kalender!$B$81:$B$110,MAX(1,$C41))),AND($D41&gt;0,INDEX(Kalender!BH$81:BH$110,MAX(1,$D41))&gt;INDEX(Kalender!$B$81:$B$110,MAX(1,$D41))),AND($E41&gt;0,INDEX(Kalender!BH$81:BH$110,MAX(1,$E41))&gt;INDEX(Kalender!$B$81:$B$110,MAX(1,$E41))),AND($F41&gt;0,INDEX(Kalender!BH$81:BH$110,MAX(1,$F41))&gt;INDEX(Kalender!$B$81:$B$110,MAX(1,$F41)))),2,0))</f>
        <v>0</v>
      </c>
      <c r="BI41" s="5" t="n">
        <f aca="false">IF(Kalender!BI41&lt;&gt;1,0,IF(AND($B41&gt;0,INDEX(Kalender!BI$68:BI$77,MAX(1,$B41))&gt;INDEX(Kalender!$B$68:$B$77,MAX(1,$B41))),1,0)+IF(OR(AND($C41&gt;0,INDEX(Kalender!BI$81:BI$110,MAX(1,$C41))&gt;INDEX(Kalender!$B$81:$B$110,MAX(1,$C41))),AND($D41&gt;0,INDEX(Kalender!BI$81:BI$110,MAX(1,$D41))&gt;INDEX(Kalender!$B$81:$B$110,MAX(1,$D41))),AND($E41&gt;0,INDEX(Kalender!BI$81:BI$110,MAX(1,$E41))&gt;INDEX(Kalender!$B$81:$B$110,MAX(1,$E41))),AND($F41&gt;0,INDEX(Kalender!BI$81:BI$110,MAX(1,$F41))&gt;INDEX(Kalender!$B$81:$B$110,MAX(1,$F41)))),2,0))</f>
        <v>0</v>
      </c>
      <c r="BJ41" s="5" t="n">
        <f aca="false">IF(Kalender!BJ41&lt;&gt;1,0,IF(AND($B41&gt;0,INDEX(Kalender!BJ$68:BJ$77,MAX(1,$B41))&gt;INDEX(Kalender!$B$68:$B$77,MAX(1,$B41))),1,0)+IF(OR(AND($C41&gt;0,INDEX(Kalender!BJ$81:BJ$110,MAX(1,$C41))&gt;INDEX(Kalender!$B$81:$B$110,MAX(1,$C41))),AND($D41&gt;0,INDEX(Kalender!BJ$81:BJ$110,MAX(1,$D41))&gt;INDEX(Kalender!$B$81:$B$110,MAX(1,$D41))),AND($E41&gt;0,INDEX(Kalender!BJ$81:BJ$110,MAX(1,$E41))&gt;INDEX(Kalender!$B$81:$B$110,MAX(1,$E41))),AND($F41&gt;0,INDEX(Kalender!BJ$81:BJ$110,MAX(1,$F41))&gt;INDEX(Kalender!$B$81:$B$110,MAX(1,$F41)))),2,0))</f>
        <v>0</v>
      </c>
      <c r="BK41" s="5" t="n">
        <f aca="false">IF(Kalender!BK41&lt;&gt;1,0,IF(AND($B41&gt;0,INDEX(Kalender!BK$68:BK$77,MAX(1,$B41))&gt;INDEX(Kalender!$B$68:$B$77,MAX(1,$B41))),1,0)+IF(OR(AND($C41&gt;0,INDEX(Kalender!BK$81:BK$110,MAX(1,$C41))&gt;INDEX(Kalender!$B$81:$B$110,MAX(1,$C41))),AND($D41&gt;0,INDEX(Kalender!BK$81:BK$110,MAX(1,$D41))&gt;INDEX(Kalender!$B$81:$B$110,MAX(1,$D41))),AND($E41&gt;0,INDEX(Kalender!BK$81:BK$110,MAX(1,$E41))&gt;INDEX(Kalender!$B$81:$B$110,MAX(1,$E41))),AND($F41&gt;0,INDEX(Kalender!BK$81:BK$110,MAX(1,$F41))&gt;INDEX(Kalender!$B$81:$B$110,MAX(1,$F41)))),2,0))</f>
        <v>0</v>
      </c>
      <c r="BL41" s="5" t="n">
        <f aca="false">IF(Kalender!BL41&lt;&gt;1,0,IF(AND($B41&gt;0,INDEX(Kalender!BL$68:BL$77,MAX(1,$B41))&gt;INDEX(Kalender!$B$68:$B$77,MAX(1,$B41))),1,0)+IF(OR(AND($C41&gt;0,INDEX(Kalender!BL$81:BL$110,MAX(1,$C41))&gt;INDEX(Kalender!$B$81:$B$110,MAX(1,$C41))),AND($D41&gt;0,INDEX(Kalender!BL$81:BL$110,MAX(1,$D41))&gt;INDEX(Kalender!$B$81:$B$110,MAX(1,$D41))),AND($E41&gt;0,INDEX(Kalender!BL$81:BL$110,MAX(1,$E41))&gt;INDEX(Kalender!$B$81:$B$110,MAX(1,$E41))),AND($F41&gt;0,INDEX(Kalender!BL$81:BL$110,MAX(1,$F41))&gt;INDEX(Kalender!$B$81:$B$110,MAX(1,$F41)))),2,0))</f>
        <v>0</v>
      </c>
      <c r="BM41" s="5" t="n">
        <f aca="false">IF(Kalender!BM41&lt;&gt;1,0,IF(AND($B41&gt;0,INDEX(Kalender!BM$68:BM$77,MAX(1,$B41))&gt;INDEX(Kalender!$B$68:$B$77,MAX(1,$B41))),1,0)+IF(OR(AND($C41&gt;0,INDEX(Kalender!BM$81:BM$110,MAX(1,$C41))&gt;INDEX(Kalender!$B$81:$B$110,MAX(1,$C41))),AND($D41&gt;0,INDEX(Kalender!BM$81:BM$110,MAX(1,$D41))&gt;INDEX(Kalender!$B$81:$B$110,MAX(1,$D41))),AND($E41&gt;0,INDEX(Kalender!BM$81:BM$110,MAX(1,$E41))&gt;INDEX(Kalender!$B$81:$B$110,MAX(1,$E41))),AND($F41&gt;0,INDEX(Kalender!BM$81:BM$110,MAX(1,$F41))&gt;INDEX(Kalender!$B$81:$B$110,MAX(1,$F41)))),2,0))</f>
        <v>0</v>
      </c>
      <c r="BN41" s="5" t="n">
        <f aca="false">IF(Kalender!BN41&lt;&gt;1,0,IF(AND($B41&gt;0,INDEX(Kalender!BN$68:BN$77,MAX(1,$B41))&gt;INDEX(Kalender!$B$68:$B$77,MAX(1,$B41))),1,0)+IF(OR(AND($C41&gt;0,INDEX(Kalender!BN$81:BN$110,MAX(1,$C41))&gt;INDEX(Kalender!$B$81:$B$110,MAX(1,$C41))),AND($D41&gt;0,INDEX(Kalender!BN$81:BN$110,MAX(1,$D41))&gt;INDEX(Kalender!$B$81:$B$110,MAX(1,$D41))),AND($E41&gt;0,INDEX(Kalender!BN$81:BN$110,MAX(1,$E41))&gt;INDEX(Kalender!$B$81:$B$110,MAX(1,$E41))),AND($F41&gt;0,INDEX(Kalender!BN$81:BN$110,MAX(1,$F41))&gt;INDEX(Kalender!$B$81:$B$110,MAX(1,$F41)))),2,0))</f>
        <v>0</v>
      </c>
      <c r="BO41" s="5" t="n">
        <f aca="false">IF(Kalender!BO41&lt;&gt;1,0,IF(AND($B41&gt;0,INDEX(Kalender!BO$68:BO$77,MAX(1,$B41))&gt;INDEX(Kalender!$B$68:$B$77,MAX(1,$B41))),1,0)+IF(OR(AND($C41&gt;0,INDEX(Kalender!BO$81:BO$110,MAX(1,$C41))&gt;INDEX(Kalender!$B$81:$B$110,MAX(1,$C41))),AND($D41&gt;0,INDEX(Kalender!BO$81:BO$110,MAX(1,$D41))&gt;INDEX(Kalender!$B$81:$B$110,MAX(1,$D41))),AND($E41&gt;0,INDEX(Kalender!BO$81:BO$110,MAX(1,$E41))&gt;INDEX(Kalender!$B$81:$B$110,MAX(1,$E41))),AND($F41&gt;0,INDEX(Kalender!BO$81:BO$110,MAX(1,$F41))&gt;INDEX(Kalender!$B$81:$B$110,MAX(1,$F41)))),2,0))</f>
        <v>0</v>
      </c>
      <c r="BP41" s="5" t="n">
        <f aca="false">IF(Kalender!BP41&lt;&gt;1,0,IF(AND($B41&gt;0,INDEX(Kalender!BP$68:BP$77,MAX(1,$B41))&gt;INDEX(Kalender!$B$68:$B$77,MAX(1,$B41))),1,0)+IF(OR(AND($C41&gt;0,INDEX(Kalender!BP$81:BP$110,MAX(1,$C41))&gt;INDEX(Kalender!$B$81:$B$110,MAX(1,$C41))),AND($D41&gt;0,INDEX(Kalender!BP$81:BP$110,MAX(1,$D41))&gt;INDEX(Kalender!$B$81:$B$110,MAX(1,$D41))),AND($E41&gt;0,INDEX(Kalender!BP$81:BP$110,MAX(1,$E41))&gt;INDEX(Kalender!$B$81:$B$110,MAX(1,$E41))),AND($F41&gt;0,INDEX(Kalender!BP$81:BP$110,MAX(1,$F41))&gt;INDEX(Kalender!$B$81:$B$110,MAX(1,$F41)))),2,0))</f>
        <v>0</v>
      </c>
      <c r="BQ41" s="5" t="n">
        <f aca="false">IF(Kalender!BQ41&lt;&gt;1,0,IF(AND($B41&gt;0,INDEX(Kalender!BQ$68:BQ$77,MAX(1,$B41))&gt;INDEX(Kalender!$B$68:$B$77,MAX(1,$B41))),1,0)+IF(OR(AND($C41&gt;0,INDEX(Kalender!BQ$81:BQ$110,MAX(1,$C41))&gt;INDEX(Kalender!$B$81:$B$110,MAX(1,$C41))),AND($D41&gt;0,INDEX(Kalender!BQ$81:BQ$110,MAX(1,$D41))&gt;INDEX(Kalender!$B$81:$B$110,MAX(1,$D41))),AND($E41&gt;0,INDEX(Kalender!BQ$81:BQ$110,MAX(1,$E41))&gt;INDEX(Kalender!$B$81:$B$110,MAX(1,$E41))),AND($F41&gt;0,INDEX(Kalender!BQ$81:BQ$110,MAX(1,$F41))&gt;INDEX(Kalender!$B$81:$B$110,MAX(1,$F41)))),2,0))</f>
        <v>0</v>
      </c>
      <c r="BR41" s="5" t="n">
        <f aca="false">IF(Kalender!BR41&lt;&gt;1,0,IF(AND($B41&gt;0,INDEX(Kalender!BR$68:BR$77,MAX(1,$B41))&gt;INDEX(Kalender!$B$68:$B$77,MAX(1,$B41))),1,0)+IF(OR(AND($C41&gt;0,INDEX(Kalender!BR$81:BR$110,MAX(1,$C41))&gt;INDEX(Kalender!$B$81:$B$110,MAX(1,$C41))),AND($D41&gt;0,INDEX(Kalender!BR$81:BR$110,MAX(1,$D41))&gt;INDEX(Kalender!$B$81:$B$110,MAX(1,$D41))),AND($E41&gt;0,INDEX(Kalender!BR$81:BR$110,MAX(1,$E41))&gt;INDEX(Kalender!$B$81:$B$110,MAX(1,$E41))),AND($F41&gt;0,INDEX(Kalender!BR$81:BR$110,MAX(1,$F41))&gt;INDEX(Kalender!$B$81:$B$110,MAX(1,$F41)))),2,0))</f>
        <v>0</v>
      </c>
      <c r="BS41" s="5" t="n">
        <f aca="false">IF(Kalender!BS41&lt;&gt;1,0,IF(AND($B41&gt;0,INDEX(Kalender!BS$68:BS$77,MAX(1,$B41))&gt;INDEX(Kalender!$B$68:$B$77,MAX(1,$B41))),1,0)+IF(OR(AND($C41&gt;0,INDEX(Kalender!BS$81:BS$110,MAX(1,$C41))&gt;INDEX(Kalender!$B$81:$B$110,MAX(1,$C41))),AND($D41&gt;0,INDEX(Kalender!BS$81:BS$110,MAX(1,$D41))&gt;INDEX(Kalender!$B$81:$B$110,MAX(1,$D41))),AND($E41&gt;0,INDEX(Kalender!BS$81:BS$110,MAX(1,$E41))&gt;INDEX(Kalender!$B$81:$B$110,MAX(1,$E41))),AND($F41&gt;0,INDEX(Kalender!BS$81:BS$110,MAX(1,$F41))&gt;INDEX(Kalender!$B$81:$B$110,MAX(1,$F41)))),2,0))</f>
        <v>0</v>
      </c>
      <c r="BT41" s="5" t="n">
        <f aca="false">IF(Kalender!BT41&lt;&gt;1,0,IF(AND($B41&gt;0,INDEX(Kalender!BT$68:BT$77,MAX(1,$B41))&gt;INDEX(Kalender!$B$68:$B$77,MAX(1,$B41))),1,0)+IF(OR(AND($C41&gt;0,INDEX(Kalender!BT$81:BT$110,MAX(1,$C41))&gt;INDEX(Kalender!$B$81:$B$110,MAX(1,$C41))),AND($D41&gt;0,INDEX(Kalender!BT$81:BT$110,MAX(1,$D41))&gt;INDEX(Kalender!$B$81:$B$110,MAX(1,$D41))),AND($E41&gt;0,INDEX(Kalender!BT$81:BT$110,MAX(1,$E41))&gt;INDEX(Kalender!$B$81:$B$110,MAX(1,$E41))),AND($F41&gt;0,INDEX(Kalender!BT$81:BT$110,MAX(1,$F41))&gt;INDEX(Kalender!$B$81:$B$110,MAX(1,$F41)))),2,0))</f>
        <v>0</v>
      </c>
      <c r="BU41" s="5" t="n">
        <f aca="false">IF(Kalender!BU41&lt;&gt;1,0,IF(AND($B41&gt;0,INDEX(Kalender!BU$68:BU$77,MAX(1,$B41))&gt;INDEX(Kalender!$B$68:$B$77,MAX(1,$B41))),1,0)+IF(OR(AND($C41&gt;0,INDEX(Kalender!BU$81:BU$110,MAX(1,$C41))&gt;INDEX(Kalender!$B$81:$B$110,MAX(1,$C41))),AND($D41&gt;0,INDEX(Kalender!BU$81:BU$110,MAX(1,$D41))&gt;INDEX(Kalender!$B$81:$B$110,MAX(1,$D41))),AND($E41&gt;0,INDEX(Kalender!BU$81:BU$110,MAX(1,$E41))&gt;INDEX(Kalender!$B$81:$B$110,MAX(1,$E41))),AND($F41&gt;0,INDEX(Kalender!BU$81:BU$110,MAX(1,$F41))&gt;INDEX(Kalender!$B$81:$B$110,MAX(1,$F41)))),2,0))</f>
        <v>0</v>
      </c>
      <c r="BV41" s="5" t="n">
        <f aca="false">IF(Kalender!BV41&lt;&gt;1,0,IF(AND($B41&gt;0,INDEX(Kalender!BV$68:BV$77,MAX(1,$B41))&gt;INDEX(Kalender!$B$68:$B$77,MAX(1,$B41))),1,0)+IF(OR(AND($C41&gt;0,INDEX(Kalender!BV$81:BV$110,MAX(1,$C41))&gt;INDEX(Kalender!$B$81:$B$110,MAX(1,$C41))),AND($D41&gt;0,INDEX(Kalender!BV$81:BV$110,MAX(1,$D41))&gt;INDEX(Kalender!$B$81:$B$110,MAX(1,$D41))),AND($E41&gt;0,INDEX(Kalender!BV$81:BV$110,MAX(1,$E41))&gt;INDEX(Kalender!$B$81:$B$110,MAX(1,$E41))),AND($F41&gt;0,INDEX(Kalender!BV$81:BV$110,MAX(1,$F41))&gt;INDEX(Kalender!$B$81:$B$110,MAX(1,$F41)))),2,0))</f>
        <v>0</v>
      </c>
      <c r="BW41" s="5" t="n">
        <f aca="false">IF(Kalender!BW41&lt;&gt;1,0,IF(AND($B41&gt;0,INDEX(Kalender!BW$68:BW$77,MAX(1,$B41))&gt;INDEX(Kalender!$B$68:$B$77,MAX(1,$B41))),1,0)+IF(OR(AND($C41&gt;0,INDEX(Kalender!BW$81:BW$110,MAX(1,$C41))&gt;INDEX(Kalender!$B$81:$B$110,MAX(1,$C41))),AND($D41&gt;0,INDEX(Kalender!BW$81:BW$110,MAX(1,$D41))&gt;INDEX(Kalender!$B$81:$B$110,MAX(1,$D41))),AND($E41&gt;0,INDEX(Kalender!BW$81:BW$110,MAX(1,$E41))&gt;INDEX(Kalender!$B$81:$B$110,MAX(1,$E41))),AND($F41&gt;0,INDEX(Kalender!BW$81:BW$110,MAX(1,$F41))&gt;INDEX(Kalender!$B$81:$B$110,MAX(1,$F41)))),2,0))</f>
        <v>0</v>
      </c>
      <c r="BX41" s="5" t="n">
        <f aca="false">IF(Kalender!BX41&lt;&gt;1,0,IF(AND($B41&gt;0,INDEX(Kalender!BX$68:BX$77,MAX(1,$B41))&gt;INDEX(Kalender!$B$68:$B$77,MAX(1,$B41))),1,0)+IF(OR(AND($C41&gt;0,INDEX(Kalender!BX$81:BX$110,MAX(1,$C41))&gt;INDEX(Kalender!$B$81:$B$110,MAX(1,$C41))),AND($D41&gt;0,INDEX(Kalender!BX$81:BX$110,MAX(1,$D41))&gt;INDEX(Kalender!$B$81:$B$110,MAX(1,$D41))),AND($E41&gt;0,INDEX(Kalender!BX$81:BX$110,MAX(1,$E41))&gt;INDEX(Kalender!$B$81:$B$110,MAX(1,$E41))),AND($F41&gt;0,INDEX(Kalender!BX$81:BX$110,MAX(1,$F41))&gt;INDEX(Kalender!$B$81:$B$110,MAX(1,$F41)))),2,0))</f>
        <v>0</v>
      </c>
      <c r="BY41" s="5" t="n">
        <f aca="false">IF(Kalender!BY41&lt;&gt;1,0,IF(AND($B41&gt;0,INDEX(Kalender!BY$68:BY$77,MAX(1,$B41))&gt;INDEX(Kalender!$B$68:$B$77,MAX(1,$B41))),1,0)+IF(OR(AND($C41&gt;0,INDEX(Kalender!BY$81:BY$110,MAX(1,$C41))&gt;INDEX(Kalender!$B$81:$B$110,MAX(1,$C41))),AND($D41&gt;0,INDEX(Kalender!BY$81:BY$110,MAX(1,$D41))&gt;INDEX(Kalender!$B$81:$B$110,MAX(1,$D41))),AND($E41&gt;0,INDEX(Kalender!BY$81:BY$110,MAX(1,$E41))&gt;INDEX(Kalender!$B$81:$B$110,MAX(1,$E41))),AND($F41&gt;0,INDEX(Kalender!BY$81:BY$110,MAX(1,$F41))&gt;INDEX(Kalender!$B$81:$B$110,MAX(1,$F41)))),2,0))</f>
        <v>0</v>
      </c>
      <c r="BZ41" s="5" t="n">
        <f aca="false">IF(Kalender!BZ41&lt;&gt;1,0,IF(AND($B41&gt;0,INDEX(Kalender!BZ$68:BZ$77,MAX(1,$B41))&gt;INDEX(Kalender!$B$68:$B$77,MAX(1,$B41))),1,0)+IF(OR(AND($C41&gt;0,INDEX(Kalender!BZ$81:BZ$110,MAX(1,$C41))&gt;INDEX(Kalender!$B$81:$B$110,MAX(1,$C41))),AND($D41&gt;0,INDEX(Kalender!BZ$81:BZ$110,MAX(1,$D41))&gt;INDEX(Kalender!$B$81:$B$110,MAX(1,$D41))),AND($E41&gt;0,INDEX(Kalender!BZ$81:BZ$110,MAX(1,$E41))&gt;INDEX(Kalender!$B$81:$B$110,MAX(1,$E41))),AND($F41&gt;0,INDEX(Kalender!BZ$81:BZ$110,MAX(1,$F41))&gt;INDEX(Kalender!$B$81:$B$110,MAX(1,$F41)))),2,0))</f>
        <v>0</v>
      </c>
      <c r="CA41" s="5" t="n">
        <f aca="false">IF(Kalender!CA41&lt;&gt;1,0,IF(AND($B41&gt;0,INDEX(Kalender!CA$68:CA$77,MAX(1,$B41))&gt;INDEX(Kalender!$B$68:$B$77,MAX(1,$B41))),1,0)+IF(OR(AND($C41&gt;0,INDEX(Kalender!CA$81:CA$110,MAX(1,$C41))&gt;INDEX(Kalender!$B$81:$B$110,MAX(1,$C41))),AND($D41&gt;0,INDEX(Kalender!CA$81:CA$110,MAX(1,$D41))&gt;INDEX(Kalender!$B$81:$B$110,MAX(1,$D41))),AND($E41&gt;0,INDEX(Kalender!CA$81:CA$110,MAX(1,$E41))&gt;INDEX(Kalender!$B$81:$B$110,MAX(1,$E41))),AND($F41&gt;0,INDEX(Kalender!CA$81:CA$110,MAX(1,$F41))&gt;INDEX(Kalender!$B$81:$B$110,MAX(1,$F41)))),2,0))</f>
        <v>0</v>
      </c>
      <c r="CB41" s="5" t="n">
        <f aca="false">IF(Kalender!CB41&lt;&gt;1,0,IF(AND($B41&gt;0,INDEX(Kalender!CB$68:CB$77,MAX(1,$B41))&gt;INDEX(Kalender!$B$68:$B$77,MAX(1,$B41))),1,0)+IF(OR(AND($C41&gt;0,INDEX(Kalender!CB$81:CB$110,MAX(1,$C41))&gt;INDEX(Kalender!$B$81:$B$110,MAX(1,$C41))),AND($D41&gt;0,INDEX(Kalender!CB$81:CB$110,MAX(1,$D41))&gt;INDEX(Kalender!$B$81:$B$110,MAX(1,$D41))),AND($E41&gt;0,INDEX(Kalender!CB$81:CB$110,MAX(1,$E41))&gt;INDEX(Kalender!$B$81:$B$110,MAX(1,$E41))),AND($F41&gt;0,INDEX(Kalender!CB$81:CB$110,MAX(1,$F41))&gt;INDEX(Kalender!$B$81:$B$110,MAX(1,$F41)))),2,0))</f>
        <v>0</v>
      </c>
      <c r="CC41" s="5" t="n">
        <f aca="false">IF(Kalender!CC41&lt;&gt;1,0,IF(AND($B41&gt;0,INDEX(Kalender!CC$68:CC$77,MAX(1,$B41))&gt;INDEX(Kalender!$B$68:$B$77,MAX(1,$B41))),1,0)+IF(OR(AND($C41&gt;0,INDEX(Kalender!CC$81:CC$110,MAX(1,$C41))&gt;INDEX(Kalender!$B$81:$B$110,MAX(1,$C41))),AND($D41&gt;0,INDEX(Kalender!CC$81:CC$110,MAX(1,$D41))&gt;INDEX(Kalender!$B$81:$B$110,MAX(1,$D41))),AND($E41&gt;0,INDEX(Kalender!CC$81:CC$110,MAX(1,$E41))&gt;INDEX(Kalender!$B$81:$B$110,MAX(1,$E41))),AND($F41&gt;0,INDEX(Kalender!CC$81:CC$110,MAX(1,$F41))&gt;INDEX(Kalender!$B$81:$B$110,MAX(1,$F41)))),2,0))</f>
        <v>0</v>
      </c>
      <c r="CD41" s="5" t="n">
        <f aca="false">IF(Kalender!CD41&lt;&gt;1,0,IF(AND($B41&gt;0,INDEX(Kalender!CD$68:CD$77,MAX(1,$B41))&gt;INDEX(Kalender!$B$68:$B$77,MAX(1,$B41))),1,0)+IF(OR(AND($C41&gt;0,INDEX(Kalender!CD$81:CD$110,MAX(1,$C41))&gt;INDEX(Kalender!$B$81:$B$110,MAX(1,$C41))),AND($D41&gt;0,INDEX(Kalender!CD$81:CD$110,MAX(1,$D41))&gt;INDEX(Kalender!$B$81:$B$110,MAX(1,$D41))),AND($E41&gt;0,INDEX(Kalender!CD$81:CD$110,MAX(1,$E41))&gt;INDEX(Kalender!$B$81:$B$110,MAX(1,$E41))),AND($F41&gt;0,INDEX(Kalender!CD$81:CD$110,MAX(1,$F41))&gt;INDEX(Kalender!$B$81:$B$110,MAX(1,$F41)))),2,0))</f>
        <v>0</v>
      </c>
      <c r="CE41" s="5" t="n">
        <f aca="false">IF(Kalender!CE41&lt;&gt;1,0,IF(AND($B41&gt;0,INDEX(Kalender!CE$68:CE$77,MAX(1,$B41))&gt;INDEX(Kalender!$B$68:$B$77,MAX(1,$B41))),1,0)+IF(OR(AND($C41&gt;0,INDEX(Kalender!CE$81:CE$110,MAX(1,$C41))&gt;INDEX(Kalender!$B$81:$B$110,MAX(1,$C41))),AND($D41&gt;0,INDEX(Kalender!CE$81:CE$110,MAX(1,$D41))&gt;INDEX(Kalender!$B$81:$B$110,MAX(1,$D41))),AND($E41&gt;0,INDEX(Kalender!CE$81:CE$110,MAX(1,$E41))&gt;INDEX(Kalender!$B$81:$B$110,MAX(1,$E41))),AND($F41&gt;0,INDEX(Kalender!CE$81:CE$110,MAX(1,$F41))&gt;INDEX(Kalender!$B$81:$B$110,MAX(1,$F41)))),2,0))</f>
        <v>0</v>
      </c>
      <c r="CF41" s="5" t="n">
        <f aca="false">IF(Kalender!CF41&lt;&gt;1,0,IF(AND($B41&gt;0,INDEX(Kalender!CF$68:CF$77,MAX(1,$B41))&gt;INDEX(Kalender!$B$68:$B$77,MAX(1,$B41))),1,0)+IF(OR(AND($C41&gt;0,INDEX(Kalender!CF$81:CF$110,MAX(1,$C41))&gt;INDEX(Kalender!$B$81:$B$110,MAX(1,$C41))),AND($D41&gt;0,INDEX(Kalender!CF$81:CF$110,MAX(1,$D41))&gt;INDEX(Kalender!$B$81:$B$110,MAX(1,$D41))),AND($E41&gt;0,INDEX(Kalender!CF$81:CF$110,MAX(1,$E41))&gt;INDEX(Kalender!$B$81:$B$110,MAX(1,$E41))),AND($F41&gt;0,INDEX(Kalender!CF$81:CF$110,MAX(1,$F41))&gt;INDEX(Kalender!$B$81:$B$110,MAX(1,$F41)))),2,0))</f>
        <v>0</v>
      </c>
      <c r="CG41" s="5" t="n">
        <f aca="false">IF(Kalender!CG41&lt;&gt;1,0,IF(AND($B41&gt;0,INDEX(Kalender!CG$68:CG$77,MAX(1,$B41))&gt;INDEX(Kalender!$B$68:$B$77,MAX(1,$B41))),1,0)+IF(OR(AND($C41&gt;0,INDEX(Kalender!CG$81:CG$110,MAX(1,$C41))&gt;INDEX(Kalender!$B$81:$B$110,MAX(1,$C41))),AND($D41&gt;0,INDEX(Kalender!CG$81:CG$110,MAX(1,$D41))&gt;INDEX(Kalender!$B$81:$B$110,MAX(1,$D41))),AND($E41&gt;0,INDEX(Kalender!CG$81:CG$110,MAX(1,$E41))&gt;INDEX(Kalender!$B$81:$B$110,MAX(1,$E41))),AND($F41&gt;0,INDEX(Kalender!CG$81:CG$110,MAX(1,$F41))&gt;INDEX(Kalender!$B$81:$B$110,MAX(1,$F41)))),2,0))</f>
        <v>0</v>
      </c>
      <c r="CH41" s="5" t="n">
        <f aca="false">IF(Kalender!CH41&lt;&gt;1,0,IF(AND($B41&gt;0,INDEX(Kalender!CH$68:CH$77,MAX(1,$B41))&gt;INDEX(Kalender!$B$68:$B$77,MAX(1,$B41))),1,0)+IF(OR(AND($C41&gt;0,INDEX(Kalender!CH$81:CH$110,MAX(1,$C41))&gt;INDEX(Kalender!$B$81:$B$110,MAX(1,$C41))),AND($D41&gt;0,INDEX(Kalender!CH$81:CH$110,MAX(1,$D41))&gt;INDEX(Kalender!$B$81:$B$110,MAX(1,$D41))),AND($E41&gt;0,INDEX(Kalender!CH$81:CH$110,MAX(1,$E41))&gt;INDEX(Kalender!$B$81:$B$110,MAX(1,$E41))),AND($F41&gt;0,INDEX(Kalender!CH$81:CH$110,MAX(1,$F41))&gt;INDEX(Kalender!$B$81:$B$110,MAX(1,$F41)))),2,0))</f>
        <v>0</v>
      </c>
      <c r="CI41" s="5" t="n">
        <f aca="false">IF(Kalender!CI41&lt;&gt;1,0,IF(AND($B41&gt;0,INDEX(Kalender!CI$68:CI$77,MAX(1,$B41))&gt;INDEX(Kalender!$B$68:$B$77,MAX(1,$B41))),1,0)+IF(OR(AND($C41&gt;0,INDEX(Kalender!CI$81:CI$110,MAX(1,$C41))&gt;INDEX(Kalender!$B$81:$B$110,MAX(1,$C41))),AND($D41&gt;0,INDEX(Kalender!CI$81:CI$110,MAX(1,$D41))&gt;INDEX(Kalender!$B$81:$B$110,MAX(1,$D41))),AND($E41&gt;0,INDEX(Kalender!CI$81:CI$110,MAX(1,$E41))&gt;INDEX(Kalender!$B$81:$B$110,MAX(1,$E41))),AND($F41&gt;0,INDEX(Kalender!CI$81:CI$110,MAX(1,$F41))&gt;INDEX(Kalender!$B$81:$B$110,MAX(1,$F41)))),2,0))</f>
        <v>0</v>
      </c>
      <c r="CJ41" s="5" t="n">
        <f aca="false">IF(Kalender!CJ41&lt;&gt;1,0,IF(AND($B41&gt;0,INDEX(Kalender!CJ$68:CJ$77,MAX(1,$B41))&gt;INDEX(Kalender!$B$68:$B$77,MAX(1,$B41))),1,0)+IF(OR(AND($C41&gt;0,INDEX(Kalender!CJ$81:CJ$110,MAX(1,$C41))&gt;INDEX(Kalender!$B$81:$B$110,MAX(1,$C41))),AND($D41&gt;0,INDEX(Kalender!CJ$81:CJ$110,MAX(1,$D41))&gt;INDEX(Kalender!$B$81:$B$110,MAX(1,$D41))),AND($E41&gt;0,INDEX(Kalender!CJ$81:CJ$110,MAX(1,$E41))&gt;INDEX(Kalender!$B$81:$B$110,MAX(1,$E41))),AND($F41&gt;0,INDEX(Kalender!CJ$81:CJ$110,MAX(1,$F41))&gt;INDEX(Kalender!$B$81:$B$110,MAX(1,$F41)))),2,0))</f>
        <v>0</v>
      </c>
      <c r="CK41" s="5" t="n">
        <f aca="false">IF(Kalender!CK41&lt;&gt;1,0,IF(AND($B41&gt;0,INDEX(Kalender!CK$68:CK$77,MAX(1,$B41))&gt;INDEX(Kalender!$B$68:$B$77,MAX(1,$B41))),1,0)+IF(OR(AND($C41&gt;0,INDEX(Kalender!CK$81:CK$110,MAX(1,$C41))&gt;INDEX(Kalender!$B$81:$B$110,MAX(1,$C41))),AND($D41&gt;0,INDEX(Kalender!CK$81:CK$110,MAX(1,$D41))&gt;INDEX(Kalender!$B$81:$B$110,MAX(1,$D41))),AND($E41&gt;0,INDEX(Kalender!CK$81:CK$110,MAX(1,$E41))&gt;INDEX(Kalender!$B$81:$B$110,MAX(1,$E41))),AND($F41&gt;0,INDEX(Kalender!CK$81:CK$110,MAX(1,$F41))&gt;INDEX(Kalender!$B$81:$B$110,MAX(1,$F41)))),2,0))</f>
        <v>0</v>
      </c>
      <c r="CL41" s="5" t="n">
        <f aca="false">IF(Kalender!CL41&lt;&gt;1,0,IF(AND($B41&gt;0,INDEX(Kalender!CL$68:CL$77,MAX(1,$B41))&gt;INDEX(Kalender!$B$68:$B$77,MAX(1,$B41))),1,0)+IF(OR(AND($C41&gt;0,INDEX(Kalender!CL$81:CL$110,MAX(1,$C41))&gt;INDEX(Kalender!$B$81:$B$110,MAX(1,$C41))),AND($D41&gt;0,INDEX(Kalender!CL$81:CL$110,MAX(1,$D41))&gt;INDEX(Kalender!$B$81:$B$110,MAX(1,$D41))),AND($E41&gt;0,INDEX(Kalender!CL$81:CL$110,MAX(1,$E41))&gt;INDEX(Kalender!$B$81:$B$110,MAX(1,$E41))),AND($F41&gt;0,INDEX(Kalender!CL$81:CL$110,MAX(1,$F41))&gt;INDEX(Kalender!$B$81:$B$110,MAX(1,$F41)))),2,0))</f>
        <v>0</v>
      </c>
      <c r="CM41" s="5" t="n">
        <f aca="false">IF(Kalender!CM41&lt;&gt;1,0,IF(AND($B41&gt;0,INDEX(Kalender!CM$68:CM$77,MAX(1,$B41))&gt;INDEX(Kalender!$B$68:$B$77,MAX(1,$B41))),1,0)+IF(OR(AND($C41&gt;0,INDEX(Kalender!CM$81:CM$110,MAX(1,$C41))&gt;INDEX(Kalender!$B$81:$B$110,MAX(1,$C41))),AND($D41&gt;0,INDEX(Kalender!CM$81:CM$110,MAX(1,$D41))&gt;INDEX(Kalender!$B$81:$B$110,MAX(1,$D41))),AND($E41&gt;0,INDEX(Kalender!CM$81:CM$110,MAX(1,$E41))&gt;INDEX(Kalender!$B$81:$B$110,MAX(1,$E41))),AND($F41&gt;0,INDEX(Kalender!CM$81:CM$110,MAX(1,$F41))&gt;INDEX(Kalender!$B$81:$B$110,MAX(1,$F41)))),2,0))</f>
        <v>0</v>
      </c>
      <c r="CN41" s="5" t="n">
        <f aca="false">IF(Kalender!CN41&lt;&gt;1,0,IF(AND($B41&gt;0,INDEX(Kalender!CN$68:CN$77,MAX(1,$B41))&gt;INDEX(Kalender!$B$68:$B$77,MAX(1,$B41))),1,0)+IF(OR(AND($C41&gt;0,INDEX(Kalender!CN$81:CN$110,MAX(1,$C41))&gt;INDEX(Kalender!$B$81:$B$110,MAX(1,$C41))),AND($D41&gt;0,INDEX(Kalender!CN$81:CN$110,MAX(1,$D41))&gt;INDEX(Kalender!$B$81:$B$110,MAX(1,$D41))),AND($E41&gt;0,INDEX(Kalender!CN$81:CN$110,MAX(1,$E41))&gt;INDEX(Kalender!$B$81:$B$110,MAX(1,$E41))),AND($F41&gt;0,INDEX(Kalender!CN$81:CN$110,MAX(1,$F41))&gt;INDEX(Kalender!$B$81:$B$110,MAX(1,$F41)))),2,0))</f>
        <v>0</v>
      </c>
      <c r="CO41" s="5" t="n">
        <f aca="false">IF(Kalender!CO41&lt;&gt;1,0,IF(AND($B41&gt;0,INDEX(Kalender!CO$68:CO$77,MAX(1,$B41))&gt;INDEX(Kalender!$B$68:$B$77,MAX(1,$B41))),1,0)+IF(OR(AND($C41&gt;0,INDEX(Kalender!CO$81:CO$110,MAX(1,$C41))&gt;INDEX(Kalender!$B$81:$B$110,MAX(1,$C41))),AND($D41&gt;0,INDEX(Kalender!CO$81:CO$110,MAX(1,$D41))&gt;INDEX(Kalender!$B$81:$B$110,MAX(1,$D41))),AND($E41&gt;0,INDEX(Kalender!CO$81:CO$110,MAX(1,$E41))&gt;INDEX(Kalender!$B$81:$B$110,MAX(1,$E41))),AND($F41&gt;0,INDEX(Kalender!CO$81:CO$110,MAX(1,$F41))&gt;INDEX(Kalender!$B$81:$B$110,MAX(1,$F41)))),2,0))</f>
        <v>0</v>
      </c>
      <c r="CP41" s="5" t="n">
        <f aca="false">IF(Kalender!CP41&lt;&gt;1,0,IF(AND($B41&gt;0,INDEX(Kalender!CP$68:CP$77,MAX(1,$B41))&gt;INDEX(Kalender!$B$68:$B$77,MAX(1,$B41))),1,0)+IF(OR(AND($C41&gt;0,INDEX(Kalender!CP$81:CP$110,MAX(1,$C41))&gt;INDEX(Kalender!$B$81:$B$110,MAX(1,$C41))),AND($D41&gt;0,INDEX(Kalender!CP$81:CP$110,MAX(1,$D41))&gt;INDEX(Kalender!$B$81:$B$110,MAX(1,$D41))),AND($E41&gt;0,INDEX(Kalender!CP$81:CP$110,MAX(1,$E41))&gt;INDEX(Kalender!$B$81:$B$110,MAX(1,$E41))),AND($F41&gt;0,INDEX(Kalender!CP$81:CP$110,MAX(1,$F41))&gt;INDEX(Kalender!$B$81:$B$110,MAX(1,$F41)))),2,0))</f>
        <v>0</v>
      </c>
      <c r="CQ41" s="5" t="n">
        <f aca="false">IF(Kalender!CQ41&lt;&gt;1,0,IF(AND($B41&gt;0,INDEX(Kalender!CQ$68:CQ$77,MAX(1,$B41))&gt;INDEX(Kalender!$B$68:$B$77,MAX(1,$B41))),1,0)+IF(OR(AND($C41&gt;0,INDEX(Kalender!CQ$81:CQ$110,MAX(1,$C41))&gt;INDEX(Kalender!$B$81:$B$110,MAX(1,$C41))),AND($D41&gt;0,INDEX(Kalender!CQ$81:CQ$110,MAX(1,$D41))&gt;INDEX(Kalender!$B$81:$B$110,MAX(1,$D41))),AND($E41&gt;0,INDEX(Kalender!CQ$81:CQ$110,MAX(1,$E41))&gt;INDEX(Kalender!$B$81:$B$110,MAX(1,$E41))),AND($F41&gt;0,INDEX(Kalender!CQ$81:CQ$110,MAX(1,$F41))&gt;INDEX(Kalender!$B$81:$B$110,MAX(1,$F41)))),2,0))</f>
        <v>0</v>
      </c>
      <c r="CR41" s="5" t="n">
        <f aca="false">IF(Kalender!CR41&lt;&gt;1,0,IF(AND($B41&gt;0,INDEX(Kalender!CR$68:CR$77,MAX(1,$B41))&gt;INDEX(Kalender!$B$68:$B$77,MAX(1,$B41))),1,0)+IF(OR(AND($C41&gt;0,INDEX(Kalender!CR$81:CR$110,MAX(1,$C41))&gt;INDEX(Kalender!$B$81:$B$110,MAX(1,$C41))),AND($D41&gt;0,INDEX(Kalender!CR$81:CR$110,MAX(1,$D41))&gt;INDEX(Kalender!$B$81:$B$110,MAX(1,$D41))),AND($E41&gt;0,INDEX(Kalender!CR$81:CR$110,MAX(1,$E41))&gt;INDEX(Kalender!$B$81:$B$110,MAX(1,$E41))),AND($F41&gt;0,INDEX(Kalender!CR$81:CR$110,MAX(1,$F41))&gt;INDEX(Kalender!$B$81:$B$110,MAX(1,$F41)))),2,0))</f>
        <v>0</v>
      </c>
      <c r="CS41" s="5" t="n">
        <f aca="false">IF(Kalender!CS41&lt;&gt;1,0,IF(AND($B41&gt;0,INDEX(Kalender!CS$68:CS$77,MAX(1,$B41))&gt;INDEX(Kalender!$B$68:$B$77,MAX(1,$B41))),1,0)+IF(OR(AND($C41&gt;0,INDEX(Kalender!CS$81:CS$110,MAX(1,$C41))&gt;INDEX(Kalender!$B$81:$B$110,MAX(1,$C41))),AND($D41&gt;0,INDEX(Kalender!CS$81:CS$110,MAX(1,$D41))&gt;INDEX(Kalender!$B$81:$B$110,MAX(1,$D41))),AND($E41&gt;0,INDEX(Kalender!CS$81:CS$110,MAX(1,$E41))&gt;INDEX(Kalender!$B$81:$B$110,MAX(1,$E41))),AND($F41&gt;0,INDEX(Kalender!CS$81:CS$110,MAX(1,$F41))&gt;INDEX(Kalender!$B$81:$B$110,MAX(1,$F41)))),2,0))</f>
        <v>0</v>
      </c>
      <c r="CT41" s="5" t="n">
        <f aca="false">IF(Kalender!CT41&lt;&gt;1,0,IF(AND($B41&gt;0,INDEX(Kalender!CT$68:CT$77,MAX(1,$B41))&gt;INDEX(Kalender!$B$68:$B$77,MAX(1,$B41))),1,0)+IF(OR(AND($C41&gt;0,INDEX(Kalender!CT$81:CT$110,MAX(1,$C41))&gt;INDEX(Kalender!$B$81:$B$110,MAX(1,$C41))),AND($D41&gt;0,INDEX(Kalender!CT$81:CT$110,MAX(1,$D41))&gt;INDEX(Kalender!$B$81:$B$110,MAX(1,$D41))),AND($E41&gt;0,INDEX(Kalender!CT$81:CT$110,MAX(1,$E41))&gt;INDEX(Kalender!$B$81:$B$110,MAX(1,$E41))),AND($F41&gt;0,INDEX(Kalender!CT$81:CT$110,MAX(1,$F41))&gt;INDEX(Kalender!$B$81:$B$110,MAX(1,$F41)))),2,0))</f>
        <v>0</v>
      </c>
      <c r="CU41" s="5" t="n">
        <f aca="false">IF(Kalender!CU41&lt;&gt;1,0,IF(AND($B41&gt;0,INDEX(Kalender!CU$68:CU$77,MAX(1,$B41))&gt;INDEX(Kalender!$B$68:$B$77,MAX(1,$B41))),1,0)+IF(OR(AND($C41&gt;0,INDEX(Kalender!CU$81:CU$110,MAX(1,$C41))&gt;INDEX(Kalender!$B$81:$B$110,MAX(1,$C41))),AND($D41&gt;0,INDEX(Kalender!CU$81:CU$110,MAX(1,$D41))&gt;INDEX(Kalender!$B$81:$B$110,MAX(1,$D41))),AND($E41&gt;0,INDEX(Kalender!CU$81:CU$110,MAX(1,$E41))&gt;INDEX(Kalender!$B$81:$B$110,MAX(1,$E41))),AND($F41&gt;0,INDEX(Kalender!CU$81:CU$110,MAX(1,$F41))&gt;INDEX(Kalender!$B$81:$B$110,MAX(1,$F41)))),2,0))</f>
        <v>0</v>
      </c>
      <c r="CV41" s="5" t="n">
        <f aca="false">IF(Kalender!CV41&lt;&gt;1,0,IF(AND($B41&gt;0,INDEX(Kalender!CV$68:CV$77,MAX(1,$B41))&gt;INDEX(Kalender!$B$68:$B$77,MAX(1,$B41))),1,0)+IF(OR(AND($C41&gt;0,INDEX(Kalender!CV$81:CV$110,MAX(1,$C41))&gt;INDEX(Kalender!$B$81:$B$110,MAX(1,$C41))),AND($D41&gt;0,INDEX(Kalender!CV$81:CV$110,MAX(1,$D41))&gt;INDEX(Kalender!$B$81:$B$110,MAX(1,$D41))),AND($E41&gt;0,INDEX(Kalender!CV$81:CV$110,MAX(1,$E41))&gt;INDEX(Kalender!$B$81:$B$110,MAX(1,$E41))),AND($F41&gt;0,INDEX(Kalender!CV$81:CV$110,MAX(1,$F41))&gt;INDEX(Kalender!$B$81:$B$110,MAX(1,$F41)))),2,0))</f>
        <v>0</v>
      </c>
      <c r="CW41" s="5" t="n">
        <f aca="false">IF(Kalender!CW41&lt;&gt;1,0,IF(AND($B41&gt;0,INDEX(Kalender!CW$68:CW$77,MAX(1,$B41))&gt;INDEX(Kalender!$B$68:$B$77,MAX(1,$B41))),1,0)+IF(OR(AND($C41&gt;0,INDEX(Kalender!CW$81:CW$110,MAX(1,$C41))&gt;INDEX(Kalender!$B$81:$B$110,MAX(1,$C41))),AND($D41&gt;0,INDEX(Kalender!CW$81:CW$110,MAX(1,$D41))&gt;INDEX(Kalender!$B$81:$B$110,MAX(1,$D41))),AND($E41&gt;0,INDEX(Kalender!CW$81:CW$110,MAX(1,$E41))&gt;INDEX(Kalender!$B$81:$B$110,MAX(1,$E41))),AND($F41&gt;0,INDEX(Kalender!CW$81:CW$110,MAX(1,$F41))&gt;INDEX(Kalender!$B$81:$B$110,MAX(1,$F41)))),2,0))</f>
        <v>0</v>
      </c>
      <c r="CX41" s="5" t="n">
        <f aca="false">IF(Kalender!CX41&lt;&gt;1,0,IF(AND($B41&gt;0,INDEX(Kalender!CX$68:CX$77,MAX(1,$B41))&gt;INDEX(Kalender!$B$68:$B$77,MAX(1,$B41))),1,0)+IF(OR(AND($C41&gt;0,INDEX(Kalender!CX$81:CX$110,MAX(1,$C41))&gt;INDEX(Kalender!$B$81:$B$110,MAX(1,$C41))),AND($D41&gt;0,INDEX(Kalender!CX$81:CX$110,MAX(1,$D41))&gt;INDEX(Kalender!$B$81:$B$110,MAX(1,$D41))),AND($E41&gt;0,INDEX(Kalender!CX$81:CX$110,MAX(1,$E41))&gt;INDEX(Kalender!$B$81:$B$110,MAX(1,$E41))),AND($F41&gt;0,INDEX(Kalender!CX$81:CX$110,MAX(1,$F41))&gt;INDEX(Kalender!$B$81:$B$110,MAX(1,$F41)))),2,0))</f>
        <v>0</v>
      </c>
      <c r="CY41" s="5" t="n">
        <f aca="false">IF(Kalender!CY41&lt;&gt;1,0,IF(AND($B41&gt;0,INDEX(Kalender!CY$68:CY$77,MAX(1,$B41))&gt;INDEX(Kalender!$B$68:$B$77,MAX(1,$B41))),1,0)+IF(OR(AND($C41&gt;0,INDEX(Kalender!CY$81:CY$110,MAX(1,$C41))&gt;INDEX(Kalender!$B$81:$B$110,MAX(1,$C41))),AND($D41&gt;0,INDEX(Kalender!CY$81:CY$110,MAX(1,$D41))&gt;INDEX(Kalender!$B$81:$B$110,MAX(1,$D41))),AND($E41&gt;0,INDEX(Kalender!CY$81:CY$110,MAX(1,$E41))&gt;INDEX(Kalender!$B$81:$B$110,MAX(1,$E41))),AND($F41&gt;0,INDEX(Kalender!CY$81:CY$110,MAX(1,$F41))&gt;INDEX(Kalender!$B$81:$B$110,MAX(1,$F41)))),2,0))</f>
        <v>0</v>
      </c>
      <c r="CZ41" s="5" t="n">
        <f aca="false">IF(Kalender!CZ41&lt;&gt;1,0,IF(AND($B41&gt;0,INDEX(Kalender!CZ$68:CZ$77,MAX(1,$B41))&gt;INDEX(Kalender!$B$68:$B$77,MAX(1,$B41))),1,0)+IF(OR(AND($C41&gt;0,INDEX(Kalender!CZ$81:CZ$110,MAX(1,$C41))&gt;INDEX(Kalender!$B$81:$B$110,MAX(1,$C41))),AND($D41&gt;0,INDEX(Kalender!CZ$81:CZ$110,MAX(1,$D41))&gt;INDEX(Kalender!$B$81:$B$110,MAX(1,$D41))),AND($E41&gt;0,INDEX(Kalender!CZ$81:CZ$110,MAX(1,$E41))&gt;INDEX(Kalender!$B$81:$B$110,MAX(1,$E41))),AND($F41&gt;0,INDEX(Kalender!CZ$81:CZ$110,MAX(1,$F41))&gt;INDEX(Kalender!$B$81:$B$110,MAX(1,$F41)))),2,0))</f>
        <v>0</v>
      </c>
      <c r="DA41" s="5" t="n">
        <f aca="false">IF(Kalender!DA41&lt;&gt;1,0,IF(AND($B41&gt;0,INDEX(Kalender!DA$68:DA$77,MAX(1,$B41))&gt;INDEX(Kalender!$B$68:$B$77,MAX(1,$B41))),1,0)+IF(OR(AND($C41&gt;0,INDEX(Kalender!DA$81:DA$110,MAX(1,$C41))&gt;INDEX(Kalender!$B$81:$B$110,MAX(1,$C41))),AND($D41&gt;0,INDEX(Kalender!DA$81:DA$110,MAX(1,$D41))&gt;INDEX(Kalender!$B$81:$B$110,MAX(1,$D41))),AND($E41&gt;0,INDEX(Kalender!DA$81:DA$110,MAX(1,$E41))&gt;INDEX(Kalender!$B$81:$B$110,MAX(1,$E41))),AND($F41&gt;0,INDEX(Kalender!DA$81:DA$110,MAX(1,$F41))&gt;INDEX(Kalender!$B$81:$B$110,MAX(1,$F41)))),2,0))</f>
        <v>0</v>
      </c>
      <c r="DB41" s="5" t="n">
        <f aca="false">IF(Kalender!DB41&lt;&gt;1,0,IF(AND($B41&gt;0,INDEX(Kalender!DB$68:DB$77,MAX(1,$B41))&gt;INDEX(Kalender!$B$68:$B$77,MAX(1,$B41))),1,0)+IF(OR(AND($C41&gt;0,INDEX(Kalender!DB$81:DB$110,MAX(1,$C41))&gt;INDEX(Kalender!$B$81:$B$110,MAX(1,$C41))),AND($D41&gt;0,INDEX(Kalender!DB$81:DB$110,MAX(1,$D41))&gt;INDEX(Kalender!$B$81:$B$110,MAX(1,$D41))),AND($E41&gt;0,INDEX(Kalender!DB$81:DB$110,MAX(1,$E41))&gt;INDEX(Kalender!$B$81:$B$110,MAX(1,$E41))),AND($F41&gt;0,INDEX(Kalender!DB$81:DB$110,MAX(1,$F41))&gt;INDEX(Kalender!$B$81:$B$110,MAX(1,$F41)))),2,0))</f>
        <v>0</v>
      </c>
      <c r="DC41" s="5" t="n">
        <f aca="false">IF(Kalender!DC41&lt;&gt;1,0,IF(AND($B41&gt;0,INDEX(Kalender!DC$68:DC$77,MAX(1,$B41))&gt;INDEX(Kalender!$B$68:$B$77,MAX(1,$B41))),1,0)+IF(OR(AND($C41&gt;0,INDEX(Kalender!DC$81:DC$110,MAX(1,$C41))&gt;INDEX(Kalender!$B$81:$B$110,MAX(1,$C41))),AND($D41&gt;0,INDEX(Kalender!DC$81:DC$110,MAX(1,$D41))&gt;INDEX(Kalender!$B$81:$B$110,MAX(1,$D41))),AND($E41&gt;0,INDEX(Kalender!DC$81:DC$110,MAX(1,$E41))&gt;INDEX(Kalender!$B$81:$B$110,MAX(1,$E41))),AND($F41&gt;0,INDEX(Kalender!DC$81:DC$110,MAX(1,$F41))&gt;INDEX(Kalender!$B$81:$B$110,MAX(1,$F41)))),2,0))</f>
        <v>0</v>
      </c>
      <c r="DD41" s="5" t="n">
        <f aca="false">IF(Kalender!DD41&lt;&gt;1,0,IF(AND($B41&gt;0,INDEX(Kalender!DD$68:DD$77,MAX(1,$B41))&gt;INDEX(Kalender!$B$68:$B$77,MAX(1,$B41))),1,0)+IF(OR(AND($C41&gt;0,INDEX(Kalender!DD$81:DD$110,MAX(1,$C41))&gt;INDEX(Kalender!$B$81:$B$110,MAX(1,$C41))),AND($D41&gt;0,INDEX(Kalender!DD$81:DD$110,MAX(1,$D41))&gt;INDEX(Kalender!$B$81:$B$110,MAX(1,$D41))),AND($E41&gt;0,INDEX(Kalender!DD$81:DD$110,MAX(1,$E41))&gt;INDEX(Kalender!$B$81:$B$110,MAX(1,$E41))),AND($F41&gt;0,INDEX(Kalender!DD$81:DD$110,MAX(1,$F41))&gt;INDEX(Kalender!$B$81:$B$110,MAX(1,$F41)))),2,0))</f>
        <v>0</v>
      </c>
      <c r="DE41" s="5" t="n">
        <f aca="false">IF(Kalender!DE41&lt;&gt;1,0,IF(AND($B41&gt;0,INDEX(Kalender!DE$68:DE$77,MAX(1,$B41))&gt;INDEX(Kalender!$B$68:$B$77,MAX(1,$B41))),1,0)+IF(OR(AND($C41&gt;0,INDEX(Kalender!DE$81:DE$110,MAX(1,$C41))&gt;INDEX(Kalender!$B$81:$B$110,MAX(1,$C41))),AND($D41&gt;0,INDEX(Kalender!DE$81:DE$110,MAX(1,$D41))&gt;INDEX(Kalender!$B$81:$B$110,MAX(1,$D41))),AND($E41&gt;0,INDEX(Kalender!DE$81:DE$110,MAX(1,$E41))&gt;INDEX(Kalender!$B$81:$B$110,MAX(1,$E41))),AND($F41&gt;0,INDEX(Kalender!DE$81:DE$110,MAX(1,$F41))&gt;INDEX(Kalender!$B$81:$B$110,MAX(1,$F41)))),2,0))</f>
        <v>0</v>
      </c>
      <c r="DF41" s="5" t="n">
        <f aca="false">IF(Kalender!DF41&lt;&gt;1,0,IF(AND($B41&gt;0,INDEX(Kalender!DF$68:DF$77,MAX(1,$B41))&gt;INDEX(Kalender!$B$68:$B$77,MAX(1,$B41))),1,0)+IF(OR(AND($C41&gt;0,INDEX(Kalender!DF$81:DF$110,MAX(1,$C41))&gt;INDEX(Kalender!$B$81:$B$110,MAX(1,$C41))),AND($D41&gt;0,INDEX(Kalender!DF$81:DF$110,MAX(1,$D41))&gt;INDEX(Kalender!$B$81:$B$110,MAX(1,$D41))),AND($E41&gt;0,INDEX(Kalender!DF$81:DF$110,MAX(1,$E41))&gt;INDEX(Kalender!$B$81:$B$110,MAX(1,$E41))),AND($F41&gt;0,INDEX(Kalender!DF$81:DF$110,MAX(1,$F41))&gt;INDEX(Kalender!$B$81:$B$110,MAX(1,$F41)))),2,0))</f>
        <v>0</v>
      </c>
      <c r="DG41" s="5" t="n">
        <f aca="false">IF(Kalender!DG41&lt;&gt;1,0,IF(AND($B41&gt;0,INDEX(Kalender!DG$68:DG$77,MAX(1,$B41))&gt;INDEX(Kalender!$B$68:$B$77,MAX(1,$B41))),1,0)+IF(OR(AND($C41&gt;0,INDEX(Kalender!DG$81:DG$110,MAX(1,$C41))&gt;INDEX(Kalender!$B$81:$B$110,MAX(1,$C41))),AND($D41&gt;0,INDEX(Kalender!DG$81:DG$110,MAX(1,$D41))&gt;INDEX(Kalender!$B$81:$B$110,MAX(1,$D41))),AND($E41&gt;0,INDEX(Kalender!DG$81:DG$110,MAX(1,$E41))&gt;INDEX(Kalender!$B$81:$B$110,MAX(1,$E41))),AND($F41&gt;0,INDEX(Kalender!DG$81:DG$110,MAX(1,$F41))&gt;INDEX(Kalender!$B$81:$B$110,MAX(1,$F41)))),2,0))</f>
        <v>0</v>
      </c>
      <c r="DH41" s="5" t="n">
        <f aca="false">IF(Kalender!DH41&lt;&gt;1,0,IF(AND($B41&gt;0,INDEX(Kalender!DH$68:DH$77,MAX(1,$B41))&gt;INDEX(Kalender!$B$68:$B$77,MAX(1,$B41))),1,0)+IF(OR(AND($C41&gt;0,INDEX(Kalender!DH$81:DH$110,MAX(1,$C41))&gt;INDEX(Kalender!$B$81:$B$110,MAX(1,$C41))),AND($D41&gt;0,INDEX(Kalender!DH$81:DH$110,MAX(1,$D41))&gt;INDEX(Kalender!$B$81:$B$110,MAX(1,$D41))),AND($E41&gt;0,INDEX(Kalender!DH$81:DH$110,MAX(1,$E41))&gt;INDEX(Kalender!$B$81:$B$110,MAX(1,$E41))),AND($F41&gt;0,INDEX(Kalender!DH$81:DH$110,MAX(1,$F41))&gt;INDEX(Kalender!$B$81:$B$110,MAX(1,$F41)))),2,0))</f>
        <v>0</v>
      </c>
      <c r="DI41" s="5" t="n">
        <f aca="false">IF(Kalender!DI41&lt;&gt;1,0,IF(AND($B41&gt;0,INDEX(Kalender!DI$68:DI$77,MAX(1,$B41))&gt;INDEX(Kalender!$B$68:$B$77,MAX(1,$B41))),1,0)+IF(OR(AND($C41&gt;0,INDEX(Kalender!DI$81:DI$110,MAX(1,$C41))&gt;INDEX(Kalender!$B$81:$B$110,MAX(1,$C41))),AND($D41&gt;0,INDEX(Kalender!DI$81:DI$110,MAX(1,$D41))&gt;INDEX(Kalender!$B$81:$B$110,MAX(1,$D41))),AND($E41&gt;0,INDEX(Kalender!DI$81:DI$110,MAX(1,$E41))&gt;INDEX(Kalender!$B$81:$B$110,MAX(1,$E41))),AND($F41&gt;0,INDEX(Kalender!DI$81:DI$110,MAX(1,$F41))&gt;INDEX(Kalender!$B$81:$B$110,MAX(1,$F41)))),2,0))</f>
        <v>0</v>
      </c>
      <c r="DJ41" s="5" t="n">
        <f aca="false">IF(Kalender!DJ41&lt;&gt;1,0,IF(AND($B41&gt;0,INDEX(Kalender!DJ$68:DJ$77,MAX(1,$B41))&gt;INDEX(Kalender!$B$68:$B$77,MAX(1,$B41))),1,0)+IF(OR(AND($C41&gt;0,INDEX(Kalender!DJ$81:DJ$110,MAX(1,$C41))&gt;INDEX(Kalender!$B$81:$B$110,MAX(1,$C41))),AND($D41&gt;0,INDEX(Kalender!DJ$81:DJ$110,MAX(1,$D41))&gt;INDEX(Kalender!$B$81:$B$110,MAX(1,$D41))),AND($E41&gt;0,INDEX(Kalender!DJ$81:DJ$110,MAX(1,$E41))&gt;INDEX(Kalender!$B$81:$B$110,MAX(1,$E41))),AND($F41&gt;0,INDEX(Kalender!DJ$81:DJ$110,MAX(1,$F41))&gt;INDEX(Kalender!$B$81:$B$110,MAX(1,$F41)))),2,0))</f>
        <v>0</v>
      </c>
      <c r="DK41" s="5" t="n">
        <f aca="false">IF(Kalender!DK41&lt;&gt;1,0,IF(AND($B41&gt;0,INDEX(Kalender!DK$68:DK$77,MAX(1,$B41))&gt;INDEX(Kalender!$B$68:$B$77,MAX(1,$B41))),1,0)+IF(OR(AND($C41&gt;0,INDEX(Kalender!DK$81:DK$110,MAX(1,$C41))&gt;INDEX(Kalender!$B$81:$B$110,MAX(1,$C41))),AND($D41&gt;0,INDEX(Kalender!DK$81:DK$110,MAX(1,$D41))&gt;INDEX(Kalender!$B$81:$B$110,MAX(1,$D41))),AND($E41&gt;0,INDEX(Kalender!DK$81:DK$110,MAX(1,$E41))&gt;INDEX(Kalender!$B$81:$B$110,MAX(1,$E41))),AND($F41&gt;0,INDEX(Kalender!DK$81:DK$110,MAX(1,$F41))&gt;INDEX(Kalender!$B$81:$B$110,MAX(1,$F41)))),2,0))</f>
        <v>0</v>
      </c>
      <c r="DL41" s="5" t="n">
        <f aca="false">IF(Kalender!DL41&lt;&gt;1,0,IF(AND($B41&gt;0,INDEX(Kalender!DL$68:DL$77,MAX(1,$B41))&gt;INDEX(Kalender!$B$68:$B$77,MAX(1,$B41))),1,0)+IF(OR(AND($C41&gt;0,INDEX(Kalender!DL$81:DL$110,MAX(1,$C41))&gt;INDEX(Kalender!$B$81:$B$110,MAX(1,$C41))),AND($D41&gt;0,INDEX(Kalender!DL$81:DL$110,MAX(1,$D41))&gt;INDEX(Kalender!$B$81:$B$110,MAX(1,$D41))),AND($E41&gt;0,INDEX(Kalender!DL$81:DL$110,MAX(1,$E41))&gt;INDEX(Kalender!$B$81:$B$110,MAX(1,$E41))),AND($F41&gt;0,INDEX(Kalender!DL$81:DL$110,MAX(1,$F41))&gt;INDEX(Kalender!$B$81:$B$110,MAX(1,$F41)))),2,0))</f>
        <v>0</v>
      </c>
      <c r="DM41" s="5" t="n">
        <f aca="false">IF(Kalender!DM41&lt;&gt;1,0,IF(AND($B41&gt;0,INDEX(Kalender!DM$68:DM$77,MAX(1,$B41))&gt;INDEX(Kalender!$B$68:$B$77,MAX(1,$B41))),1,0)+IF(OR(AND($C41&gt;0,INDEX(Kalender!DM$81:DM$110,MAX(1,$C41))&gt;INDEX(Kalender!$B$81:$B$110,MAX(1,$C41))),AND($D41&gt;0,INDEX(Kalender!DM$81:DM$110,MAX(1,$D41))&gt;INDEX(Kalender!$B$81:$B$110,MAX(1,$D41))),AND($E41&gt;0,INDEX(Kalender!DM$81:DM$110,MAX(1,$E41))&gt;INDEX(Kalender!$B$81:$B$110,MAX(1,$E41))),AND($F41&gt;0,INDEX(Kalender!DM$81:DM$110,MAX(1,$F41))&gt;INDEX(Kalender!$B$81:$B$110,MAX(1,$F41)))),2,0))</f>
        <v>0</v>
      </c>
      <c r="DN41" s="5" t="n">
        <f aca="false">IF(Kalender!DN41&lt;&gt;1,0,IF(AND($B41&gt;0,INDEX(Kalender!DN$68:DN$77,MAX(1,$B41))&gt;INDEX(Kalender!$B$68:$B$77,MAX(1,$B41))),1,0)+IF(OR(AND($C41&gt;0,INDEX(Kalender!DN$81:DN$110,MAX(1,$C41))&gt;INDEX(Kalender!$B$81:$B$110,MAX(1,$C41))),AND($D41&gt;0,INDEX(Kalender!DN$81:DN$110,MAX(1,$D41))&gt;INDEX(Kalender!$B$81:$B$110,MAX(1,$D41))),AND($E41&gt;0,INDEX(Kalender!DN$81:DN$110,MAX(1,$E41))&gt;INDEX(Kalender!$B$81:$B$110,MAX(1,$E41))),AND($F41&gt;0,INDEX(Kalender!DN$81:DN$110,MAX(1,$F41))&gt;INDEX(Kalender!$B$81:$B$110,MAX(1,$F41)))),2,0))</f>
        <v>0</v>
      </c>
      <c r="DO41" s="5" t="n">
        <f aca="false">IF(Kalender!DO41&lt;&gt;1,0,IF(AND($B41&gt;0,INDEX(Kalender!DO$68:DO$77,MAX(1,$B41))&gt;INDEX(Kalender!$B$68:$B$77,MAX(1,$B41))),1,0)+IF(OR(AND($C41&gt;0,INDEX(Kalender!DO$81:DO$110,MAX(1,$C41))&gt;INDEX(Kalender!$B$81:$B$110,MAX(1,$C41))),AND($D41&gt;0,INDEX(Kalender!DO$81:DO$110,MAX(1,$D41))&gt;INDEX(Kalender!$B$81:$B$110,MAX(1,$D41))),AND($E41&gt;0,INDEX(Kalender!DO$81:DO$110,MAX(1,$E41))&gt;INDEX(Kalender!$B$81:$B$110,MAX(1,$E41))),AND($F41&gt;0,INDEX(Kalender!DO$81:DO$110,MAX(1,$F41))&gt;INDEX(Kalender!$B$81:$B$110,MAX(1,$F41)))),2,0))</f>
        <v>0</v>
      </c>
      <c r="DP41" s="5" t="n">
        <f aca="false">IF(Kalender!DP41&lt;&gt;1,0,IF(AND($B41&gt;0,INDEX(Kalender!DP$68:DP$77,MAX(1,$B41))&gt;INDEX(Kalender!$B$68:$B$77,MAX(1,$B41))),1,0)+IF(OR(AND($C41&gt;0,INDEX(Kalender!DP$81:DP$110,MAX(1,$C41))&gt;INDEX(Kalender!$B$81:$B$110,MAX(1,$C41))),AND($D41&gt;0,INDEX(Kalender!DP$81:DP$110,MAX(1,$D41))&gt;INDEX(Kalender!$B$81:$B$110,MAX(1,$D41))),AND($E41&gt;0,INDEX(Kalender!DP$81:DP$110,MAX(1,$E41))&gt;INDEX(Kalender!$B$81:$B$110,MAX(1,$E41))),AND($F41&gt;0,INDEX(Kalender!DP$81:DP$110,MAX(1,$F41))&gt;INDEX(Kalender!$B$81:$B$110,MAX(1,$F41)))),2,0))</f>
        <v>0</v>
      </c>
      <c r="DQ41" s="5" t="n">
        <f aca="false">IF(Kalender!DQ41&lt;&gt;1,0,IF(AND($B41&gt;0,INDEX(Kalender!DQ$68:DQ$77,MAX(1,$B41))&gt;INDEX(Kalender!$B$68:$B$77,MAX(1,$B41))),1,0)+IF(OR(AND($C41&gt;0,INDEX(Kalender!DQ$81:DQ$110,MAX(1,$C41))&gt;INDEX(Kalender!$B$81:$B$110,MAX(1,$C41))),AND($D41&gt;0,INDEX(Kalender!DQ$81:DQ$110,MAX(1,$D41))&gt;INDEX(Kalender!$B$81:$B$110,MAX(1,$D41))),AND($E41&gt;0,INDEX(Kalender!DQ$81:DQ$110,MAX(1,$E41))&gt;INDEX(Kalender!$B$81:$B$110,MAX(1,$E41))),AND($F41&gt;0,INDEX(Kalender!DQ$81:DQ$110,MAX(1,$F41))&gt;INDEX(Kalender!$B$81:$B$110,MAX(1,$F41)))),2,0))</f>
        <v>0</v>
      </c>
      <c r="DR41" s="5" t="n">
        <f aca="false">IF(Kalender!DR41&lt;&gt;1,0,IF(AND($B41&gt;0,INDEX(Kalender!DR$68:DR$77,MAX(1,$B41))&gt;INDEX(Kalender!$B$68:$B$77,MAX(1,$B41))),1,0)+IF(OR(AND($C41&gt;0,INDEX(Kalender!DR$81:DR$110,MAX(1,$C41))&gt;INDEX(Kalender!$B$81:$B$110,MAX(1,$C41))),AND($D41&gt;0,INDEX(Kalender!DR$81:DR$110,MAX(1,$D41))&gt;INDEX(Kalender!$B$81:$B$110,MAX(1,$D41))),AND($E41&gt;0,INDEX(Kalender!DR$81:DR$110,MAX(1,$E41))&gt;INDEX(Kalender!$B$81:$B$110,MAX(1,$E41))),AND($F41&gt;0,INDEX(Kalender!DR$81:DR$110,MAX(1,$F41))&gt;INDEX(Kalender!$B$81:$B$110,MAX(1,$F41)))),2,0))</f>
        <v>0</v>
      </c>
      <c r="DS41" s="5" t="n">
        <f aca="false">IF(Kalender!DS41&lt;&gt;1,0,IF(AND($B41&gt;0,INDEX(Kalender!DS$68:DS$77,MAX(1,$B41))&gt;INDEX(Kalender!$B$68:$B$77,MAX(1,$B41))),1,0)+IF(OR(AND($C41&gt;0,INDEX(Kalender!DS$81:DS$110,MAX(1,$C41))&gt;INDEX(Kalender!$B$81:$B$110,MAX(1,$C41))),AND($D41&gt;0,INDEX(Kalender!DS$81:DS$110,MAX(1,$D41))&gt;INDEX(Kalender!$B$81:$B$110,MAX(1,$D41))),AND($E41&gt;0,INDEX(Kalender!DS$81:DS$110,MAX(1,$E41))&gt;INDEX(Kalender!$B$81:$B$110,MAX(1,$E41))),AND($F41&gt;0,INDEX(Kalender!DS$81:DS$110,MAX(1,$F41))&gt;INDEX(Kalender!$B$81:$B$110,MAX(1,$F41)))),2,0))</f>
        <v>0</v>
      </c>
      <c r="DT41" s="5" t="n">
        <f aca="false">IF(Kalender!DT41&lt;&gt;1,0,IF(AND($B41&gt;0,INDEX(Kalender!DT$68:DT$77,MAX(1,$B41))&gt;INDEX(Kalender!$B$68:$B$77,MAX(1,$B41))),1,0)+IF(OR(AND($C41&gt;0,INDEX(Kalender!DT$81:DT$110,MAX(1,$C41))&gt;INDEX(Kalender!$B$81:$B$110,MAX(1,$C41))),AND($D41&gt;0,INDEX(Kalender!DT$81:DT$110,MAX(1,$D41))&gt;INDEX(Kalender!$B$81:$B$110,MAX(1,$D41))),AND($E41&gt;0,INDEX(Kalender!DT$81:DT$110,MAX(1,$E41))&gt;INDEX(Kalender!$B$81:$B$110,MAX(1,$E41))),AND($F41&gt;0,INDEX(Kalender!DT$81:DT$110,MAX(1,$F41))&gt;INDEX(Kalender!$B$81:$B$110,MAX(1,$F41)))),2,0))</f>
        <v>0</v>
      </c>
      <c r="DU41" s="5" t="n">
        <f aca="false">IF(Kalender!DU41&lt;&gt;1,0,IF(AND($B41&gt;0,INDEX(Kalender!DU$68:DU$77,MAX(1,$B41))&gt;INDEX(Kalender!$B$68:$B$77,MAX(1,$B41))),1,0)+IF(OR(AND($C41&gt;0,INDEX(Kalender!DU$81:DU$110,MAX(1,$C41))&gt;INDEX(Kalender!$B$81:$B$110,MAX(1,$C41))),AND($D41&gt;0,INDEX(Kalender!DU$81:DU$110,MAX(1,$D41))&gt;INDEX(Kalender!$B$81:$B$110,MAX(1,$D41))),AND($E41&gt;0,INDEX(Kalender!DU$81:DU$110,MAX(1,$E41))&gt;INDEX(Kalender!$B$81:$B$110,MAX(1,$E41))),AND($F41&gt;0,INDEX(Kalender!DU$81:DU$110,MAX(1,$F41))&gt;INDEX(Kalender!$B$81:$B$110,MAX(1,$F41)))),2,0))</f>
        <v>0</v>
      </c>
      <c r="DV41" s="5" t="n">
        <f aca="false">IF(Kalender!DV41&lt;&gt;1,0,IF(AND($B41&gt;0,INDEX(Kalender!DV$68:DV$77,MAX(1,$B41))&gt;INDEX(Kalender!$B$68:$B$77,MAX(1,$B41))),1,0)+IF(OR(AND($C41&gt;0,INDEX(Kalender!DV$81:DV$110,MAX(1,$C41))&gt;INDEX(Kalender!$B$81:$B$110,MAX(1,$C41))),AND($D41&gt;0,INDEX(Kalender!DV$81:DV$110,MAX(1,$D41))&gt;INDEX(Kalender!$B$81:$B$110,MAX(1,$D41))),AND($E41&gt;0,INDEX(Kalender!DV$81:DV$110,MAX(1,$E41))&gt;INDEX(Kalender!$B$81:$B$110,MAX(1,$E41))),AND($F41&gt;0,INDEX(Kalender!DV$81:DV$110,MAX(1,$F41))&gt;INDEX(Kalender!$B$81:$B$110,MAX(1,$F41)))),2,0))</f>
        <v>0</v>
      </c>
      <c r="DW41" s="5" t="n">
        <f aca="false">IF(Kalender!DW41&lt;&gt;1,0,IF(AND($B41&gt;0,INDEX(Kalender!DW$68:DW$77,MAX(1,$B41))&gt;INDEX(Kalender!$B$68:$B$77,MAX(1,$B41))),1,0)+IF(OR(AND($C41&gt;0,INDEX(Kalender!DW$81:DW$110,MAX(1,$C41))&gt;INDEX(Kalender!$B$81:$B$110,MAX(1,$C41))),AND($D41&gt;0,INDEX(Kalender!DW$81:DW$110,MAX(1,$D41))&gt;INDEX(Kalender!$B$81:$B$110,MAX(1,$D41))),AND($E41&gt;0,INDEX(Kalender!DW$81:DW$110,MAX(1,$E41))&gt;INDEX(Kalender!$B$81:$B$110,MAX(1,$E41))),AND($F41&gt;0,INDEX(Kalender!DW$81:DW$110,MAX(1,$F41))&gt;INDEX(Kalender!$B$81:$B$110,MAX(1,$F41)))),2,0))</f>
        <v>0</v>
      </c>
      <c r="DX41" s="5" t="n">
        <f aca="false">IF(Kalender!DX41&lt;&gt;1,0,IF(AND($B41&gt;0,INDEX(Kalender!DX$68:DX$77,MAX(1,$B41))&gt;INDEX(Kalender!$B$68:$B$77,MAX(1,$B41))),1,0)+IF(OR(AND($C41&gt;0,INDEX(Kalender!DX$81:DX$110,MAX(1,$C41))&gt;INDEX(Kalender!$B$81:$B$110,MAX(1,$C41))),AND($D41&gt;0,INDEX(Kalender!DX$81:DX$110,MAX(1,$D41))&gt;INDEX(Kalender!$B$81:$B$110,MAX(1,$D41))),AND($E41&gt;0,INDEX(Kalender!DX$81:DX$110,MAX(1,$E41))&gt;INDEX(Kalender!$B$81:$B$110,MAX(1,$E41))),AND($F41&gt;0,INDEX(Kalender!DX$81:DX$110,MAX(1,$F41))&gt;INDEX(Kalender!$B$81:$B$110,MAX(1,$F41)))),2,0))</f>
        <v>0</v>
      </c>
      <c r="DY41" s="5" t="n">
        <f aca="false">IF(Kalender!DY41&lt;&gt;1,0,IF(AND($B41&gt;0,INDEX(Kalender!DY$68:DY$77,MAX(1,$B41))&gt;INDEX(Kalender!$B$68:$B$77,MAX(1,$B41))),1,0)+IF(OR(AND($C41&gt;0,INDEX(Kalender!DY$81:DY$110,MAX(1,$C41))&gt;INDEX(Kalender!$B$81:$B$110,MAX(1,$C41))),AND($D41&gt;0,INDEX(Kalender!DY$81:DY$110,MAX(1,$D41))&gt;INDEX(Kalender!$B$81:$B$110,MAX(1,$D41))),AND($E41&gt;0,INDEX(Kalender!DY$81:DY$110,MAX(1,$E41))&gt;INDEX(Kalender!$B$81:$B$110,MAX(1,$E41))),AND($F41&gt;0,INDEX(Kalender!DY$81:DY$110,MAX(1,$F41))&gt;INDEX(Kalender!$B$81:$B$110,MAX(1,$F41)))),2,0))</f>
        <v>0</v>
      </c>
      <c r="DZ41" s="5" t="n">
        <f aca="false">IF(Kalender!DZ41&lt;&gt;1,0,IF(AND($B41&gt;0,INDEX(Kalender!DZ$68:DZ$77,MAX(1,$B41))&gt;INDEX(Kalender!$B$68:$B$77,MAX(1,$B41))),1,0)+IF(OR(AND($C41&gt;0,INDEX(Kalender!DZ$81:DZ$110,MAX(1,$C41))&gt;INDEX(Kalender!$B$81:$B$110,MAX(1,$C41))),AND($D41&gt;0,INDEX(Kalender!DZ$81:DZ$110,MAX(1,$D41))&gt;INDEX(Kalender!$B$81:$B$110,MAX(1,$D41))),AND($E41&gt;0,INDEX(Kalender!DZ$81:DZ$110,MAX(1,$E41))&gt;INDEX(Kalender!$B$81:$B$110,MAX(1,$E41))),AND($F41&gt;0,INDEX(Kalender!DZ$81:DZ$110,MAX(1,$F41))&gt;INDEX(Kalender!$B$81:$B$110,MAX(1,$F41)))),2,0))</f>
        <v>0</v>
      </c>
      <c r="EA41" s="5" t="n">
        <f aca="false">IF(Kalender!EA41&lt;&gt;1,0,IF(AND($B41&gt;0,INDEX(Kalender!EA$68:EA$77,MAX(1,$B41))&gt;INDEX(Kalender!$B$68:$B$77,MAX(1,$B41))),1,0)+IF(OR(AND($C41&gt;0,INDEX(Kalender!EA$81:EA$110,MAX(1,$C41))&gt;INDEX(Kalender!$B$81:$B$110,MAX(1,$C41))),AND($D41&gt;0,INDEX(Kalender!EA$81:EA$110,MAX(1,$D41))&gt;INDEX(Kalender!$B$81:$B$110,MAX(1,$D41))),AND($E41&gt;0,INDEX(Kalender!EA$81:EA$110,MAX(1,$E41))&gt;INDEX(Kalender!$B$81:$B$110,MAX(1,$E41))),AND($F41&gt;0,INDEX(Kalender!EA$81:EA$110,MAX(1,$F41))&gt;INDEX(Kalender!$B$81:$B$110,MAX(1,$F41)))),2,0))</f>
        <v>0</v>
      </c>
      <c r="EB41" s="5" t="n">
        <f aca="false">IF(Kalender!EB41&lt;&gt;1,0,IF(AND($B41&gt;0,INDEX(Kalender!EB$68:EB$77,MAX(1,$B41))&gt;INDEX(Kalender!$B$68:$B$77,MAX(1,$B41))),1,0)+IF(OR(AND($C41&gt;0,INDEX(Kalender!EB$81:EB$110,MAX(1,$C41))&gt;INDEX(Kalender!$B$81:$B$110,MAX(1,$C41))),AND($D41&gt;0,INDEX(Kalender!EB$81:EB$110,MAX(1,$D41))&gt;INDEX(Kalender!$B$81:$B$110,MAX(1,$D41))),AND($E41&gt;0,INDEX(Kalender!EB$81:EB$110,MAX(1,$E41))&gt;INDEX(Kalender!$B$81:$B$110,MAX(1,$E41))),AND($F41&gt;0,INDEX(Kalender!EB$81:EB$110,MAX(1,$F41))&gt;INDEX(Kalender!$B$81:$B$110,MAX(1,$F41)))),2,0))</f>
        <v>0</v>
      </c>
      <c r="EC41" s="5" t="n">
        <f aca="false">IF(Kalender!EC41&lt;&gt;1,0,IF(AND($B41&gt;0,INDEX(Kalender!EC$68:EC$77,MAX(1,$B41))&gt;INDEX(Kalender!$B$68:$B$77,MAX(1,$B41))),1,0)+IF(OR(AND($C41&gt;0,INDEX(Kalender!EC$81:EC$110,MAX(1,$C41))&gt;INDEX(Kalender!$B$81:$B$110,MAX(1,$C41))),AND($D41&gt;0,INDEX(Kalender!EC$81:EC$110,MAX(1,$D41))&gt;INDEX(Kalender!$B$81:$B$110,MAX(1,$D41))),AND($E41&gt;0,INDEX(Kalender!EC$81:EC$110,MAX(1,$E41))&gt;INDEX(Kalender!$B$81:$B$110,MAX(1,$E41))),AND($F41&gt;0,INDEX(Kalender!EC$81:EC$110,MAX(1,$F41))&gt;INDEX(Kalender!$B$81:$B$110,MAX(1,$F41)))),2,0))</f>
        <v>0</v>
      </c>
      <c r="ED41" s="5" t="n">
        <f aca="false">IF(Kalender!ED41&lt;&gt;1,0,IF(AND($B41&gt;0,INDEX(Kalender!ED$68:ED$77,MAX(1,$B41))&gt;INDEX(Kalender!$B$68:$B$77,MAX(1,$B41))),1,0)+IF(OR(AND($C41&gt;0,INDEX(Kalender!ED$81:ED$110,MAX(1,$C41))&gt;INDEX(Kalender!$B$81:$B$110,MAX(1,$C41))),AND($D41&gt;0,INDEX(Kalender!ED$81:ED$110,MAX(1,$D41))&gt;INDEX(Kalender!$B$81:$B$110,MAX(1,$D41))),AND($E41&gt;0,INDEX(Kalender!ED$81:ED$110,MAX(1,$E41))&gt;INDEX(Kalender!$B$81:$B$110,MAX(1,$E41))),AND($F41&gt;0,INDEX(Kalender!ED$81:ED$110,MAX(1,$F41))&gt;INDEX(Kalender!$B$81:$B$110,MAX(1,$F41)))),2,0))</f>
        <v>0</v>
      </c>
      <c r="EE41" s="5" t="n">
        <f aca="false">IF(Kalender!EE41&lt;&gt;1,0,IF(AND($B41&gt;0,INDEX(Kalender!EE$68:EE$77,MAX(1,$B41))&gt;INDEX(Kalender!$B$68:$B$77,MAX(1,$B41))),1,0)+IF(OR(AND($C41&gt;0,INDEX(Kalender!EE$81:EE$110,MAX(1,$C41))&gt;INDEX(Kalender!$B$81:$B$110,MAX(1,$C41))),AND($D41&gt;0,INDEX(Kalender!EE$81:EE$110,MAX(1,$D41))&gt;INDEX(Kalender!$B$81:$B$110,MAX(1,$D41))),AND($E41&gt;0,INDEX(Kalender!EE$81:EE$110,MAX(1,$E41))&gt;INDEX(Kalender!$B$81:$B$110,MAX(1,$E41))),AND($F41&gt;0,INDEX(Kalender!EE$81:EE$110,MAX(1,$F41))&gt;INDEX(Kalender!$B$81:$B$110,MAX(1,$F41)))),2,0))</f>
        <v>0</v>
      </c>
      <c r="EF41" s="5" t="n">
        <f aca="false">IF(Kalender!EF41&lt;&gt;1,0,IF(AND($B41&gt;0,INDEX(Kalender!EF$68:EF$77,MAX(1,$B41))&gt;INDEX(Kalender!$B$68:$B$77,MAX(1,$B41))),1,0)+IF(OR(AND($C41&gt;0,INDEX(Kalender!EF$81:EF$110,MAX(1,$C41))&gt;INDEX(Kalender!$B$81:$B$110,MAX(1,$C41))),AND($D41&gt;0,INDEX(Kalender!EF$81:EF$110,MAX(1,$D41))&gt;INDEX(Kalender!$B$81:$B$110,MAX(1,$D41))),AND($E41&gt;0,INDEX(Kalender!EF$81:EF$110,MAX(1,$E41))&gt;INDEX(Kalender!$B$81:$B$110,MAX(1,$E41))),AND($F41&gt;0,INDEX(Kalender!EF$81:EF$110,MAX(1,$F41))&gt;INDEX(Kalender!$B$81:$B$110,MAX(1,$F41)))),2,0))</f>
        <v>0</v>
      </c>
      <c r="EG41" s="5" t="n">
        <f aca="false">IF(Kalender!EG41&lt;&gt;1,0,IF(AND($B41&gt;0,INDEX(Kalender!EG$68:EG$77,MAX(1,$B41))&gt;INDEX(Kalender!$B$68:$B$77,MAX(1,$B41))),1,0)+IF(OR(AND($C41&gt;0,INDEX(Kalender!EG$81:EG$110,MAX(1,$C41))&gt;INDEX(Kalender!$B$81:$B$110,MAX(1,$C41))),AND($D41&gt;0,INDEX(Kalender!EG$81:EG$110,MAX(1,$D41))&gt;INDEX(Kalender!$B$81:$B$110,MAX(1,$D41))),AND($E41&gt;0,INDEX(Kalender!EG$81:EG$110,MAX(1,$E41))&gt;INDEX(Kalender!$B$81:$B$110,MAX(1,$E41))),AND($F41&gt;0,INDEX(Kalender!EG$81:EG$110,MAX(1,$F41))&gt;INDEX(Kalender!$B$81:$B$110,MAX(1,$F41)))),2,0))</f>
        <v>0</v>
      </c>
      <c r="EH41" s="5" t="n">
        <f aca="false">IF(Kalender!EH41&lt;&gt;1,0,IF(AND($B41&gt;0,INDEX(Kalender!EH$68:EH$77,MAX(1,$B41))&gt;INDEX(Kalender!$B$68:$B$77,MAX(1,$B41))),1,0)+IF(OR(AND($C41&gt;0,INDEX(Kalender!EH$81:EH$110,MAX(1,$C41))&gt;INDEX(Kalender!$B$81:$B$110,MAX(1,$C41))),AND($D41&gt;0,INDEX(Kalender!EH$81:EH$110,MAX(1,$D41))&gt;INDEX(Kalender!$B$81:$B$110,MAX(1,$D41))),AND($E41&gt;0,INDEX(Kalender!EH$81:EH$110,MAX(1,$E41))&gt;INDEX(Kalender!$B$81:$B$110,MAX(1,$E41))),AND($F41&gt;0,INDEX(Kalender!EH$81:EH$110,MAX(1,$F41))&gt;INDEX(Kalender!$B$81:$B$110,MAX(1,$F41)))),2,0))</f>
        <v>0</v>
      </c>
      <c r="EI41" s="5" t="n">
        <f aca="false">IF(Kalender!EI41&lt;&gt;1,0,IF(AND($B41&gt;0,INDEX(Kalender!EI$68:EI$77,MAX(1,$B41))&gt;INDEX(Kalender!$B$68:$B$77,MAX(1,$B41))),1,0)+IF(OR(AND($C41&gt;0,INDEX(Kalender!EI$81:EI$110,MAX(1,$C41))&gt;INDEX(Kalender!$B$81:$B$110,MAX(1,$C41))),AND($D41&gt;0,INDEX(Kalender!EI$81:EI$110,MAX(1,$D41))&gt;INDEX(Kalender!$B$81:$B$110,MAX(1,$D41))),AND($E41&gt;0,INDEX(Kalender!EI$81:EI$110,MAX(1,$E41))&gt;INDEX(Kalender!$B$81:$B$110,MAX(1,$E41))),AND($F41&gt;0,INDEX(Kalender!EI$81:EI$110,MAX(1,$F41))&gt;INDEX(Kalender!$B$81:$B$110,MAX(1,$F41)))),2,0))</f>
        <v>0</v>
      </c>
      <c r="EJ41" s="5" t="n">
        <f aca="false">IF(Kalender!EJ41&lt;&gt;1,0,IF(AND($B41&gt;0,INDEX(Kalender!EJ$68:EJ$77,MAX(1,$B41))&gt;INDEX(Kalender!$B$68:$B$77,MAX(1,$B41))),1,0)+IF(OR(AND($C41&gt;0,INDEX(Kalender!EJ$81:EJ$110,MAX(1,$C41))&gt;INDEX(Kalender!$B$81:$B$110,MAX(1,$C41))),AND($D41&gt;0,INDEX(Kalender!EJ$81:EJ$110,MAX(1,$D41))&gt;INDEX(Kalender!$B$81:$B$110,MAX(1,$D41))),AND($E41&gt;0,INDEX(Kalender!EJ$81:EJ$110,MAX(1,$E41))&gt;INDEX(Kalender!$B$81:$B$110,MAX(1,$E41))),AND($F41&gt;0,INDEX(Kalender!EJ$81:EJ$110,MAX(1,$F41))&gt;INDEX(Kalender!$B$81:$B$110,MAX(1,$F41)))),2,0))</f>
        <v>0</v>
      </c>
      <c r="EK41" s="5" t="n">
        <f aca="false">IF(Kalender!EK41&lt;&gt;1,0,IF(AND($B41&gt;0,INDEX(Kalender!EK$68:EK$77,MAX(1,$B41))&gt;INDEX(Kalender!$B$68:$B$77,MAX(1,$B41))),1,0)+IF(OR(AND($C41&gt;0,INDEX(Kalender!EK$81:EK$110,MAX(1,$C41))&gt;INDEX(Kalender!$B$81:$B$110,MAX(1,$C41))),AND($D41&gt;0,INDEX(Kalender!EK$81:EK$110,MAX(1,$D41))&gt;INDEX(Kalender!$B$81:$B$110,MAX(1,$D41))),AND($E41&gt;0,INDEX(Kalender!EK$81:EK$110,MAX(1,$E41))&gt;INDEX(Kalender!$B$81:$B$110,MAX(1,$E41))),AND($F41&gt;0,INDEX(Kalender!EK$81:EK$110,MAX(1,$F41))&gt;INDEX(Kalender!$B$81:$B$110,MAX(1,$F41)))),2,0))</f>
        <v>0</v>
      </c>
      <c r="EL41" s="5" t="n">
        <f aca="false">IF(Kalender!EL41&lt;&gt;1,0,IF(AND($B41&gt;0,INDEX(Kalender!EL$68:EL$77,MAX(1,$B41))&gt;INDEX(Kalender!$B$68:$B$77,MAX(1,$B41))),1,0)+IF(OR(AND($C41&gt;0,INDEX(Kalender!EL$81:EL$110,MAX(1,$C41))&gt;INDEX(Kalender!$B$81:$B$110,MAX(1,$C41))),AND($D41&gt;0,INDEX(Kalender!EL$81:EL$110,MAX(1,$D41))&gt;INDEX(Kalender!$B$81:$B$110,MAX(1,$D41))),AND($E41&gt;0,INDEX(Kalender!EL$81:EL$110,MAX(1,$E41))&gt;INDEX(Kalender!$B$81:$B$110,MAX(1,$E41))),AND($F41&gt;0,INDEX(Kalender!EL$81:EL$110,MAX(1,$F41))&gt;INDEX(Kalender!$B$81:$B$110,MAX(1,$F41)))),2,0))</f>
        <v>0</v>
      </c>
      <c r="EM41" s="5" t="n">
        <f aca="false">IF(Kalender!EM41&lt;&gt;1,0,IF(AND($B41&gt;0,INDEX(Kalender!EM$68:EM$77,MAX(1,$B41))&gt;INDEX(Kalender!$B$68:$B$77,MAX(1,$B41))),1,0)+IF(OR(AND($C41&gt;0,INDEX(Kalender!EM$81:EM$110,MAX(1,$C41))&gt;INDEX(Kalender!$B$81:$B$110,MAX(1,$C41))),AND($D41&gt;0,INDEX(Kalender!EM$81:EM$110,MAX(1,$D41))&gt;INDEX(Kalender!$B$81:$B$110,MAX(1,$D41))),AND($E41&gt;0,INDEX(Kalender!EM$81:EM$110,MAX(1,$E41))&gt;INDEX(Kalender!$B$81:$B$110,MAX(1,$E41))),AND($F41&gt;0,INDEX(Kalender!EM$81:EM$110,MAX(1,$F41))&gt;INDEX(Kalender!$B$81:$B$110,MAX(1,$F41)))),2,0))</f>
        <v>0</v>
      </c>
      <c r="EN41" s="5" t="n">
        <f aca="false">IF(Kalender!EN41&lt;&gt;1,0,IF(AND($B41&gt;0,INDEX(Kalender!EN$68:EN$77,MAX(1,$B41))&gt;INDEX(Kalender!$B$68:$B$77,MAX(1,$B41))),1,0)+IF(OR(AND($C41&gt;0,INDEX(Kalender!EN$81:EN$110,MAX(1,$C41))&gt;INDEX(Kalender!$B$81:$B$110,MAX(1,$C41))),AND($D41&gt;0,INDEX(Kalender!EN$81:EN$110,MAX(1,$D41))&gt;INDEX(Kalender!$B$81:$B$110,MAX(1,$D41))),AND($E41&gt;0,INDEX(Kalender!EN$81:EN$110,MAX(1,$E41))&gt;INDEX(Kalender!$B$81:$B$110,MAX(1,$E41))),AND($F41&gt;0,INDEX(Kalender!EN$81:EN$110,MAX(1,$F41))&gt;INDEX(Kalender!$B$81:$B$110,MAX(1,$F41)))),2,0))</f>
        <v>0</v>
      </c>
      <c r="EO41" s="5" t="n">
        <f aca="false">IF(Kalender!EO41&lt;&gt;1,0,IF(AND($B41&gt;0,INDEX(Kalender!EO$68:EO$77,MAX(1,$B41))&gt;INDEX(Kalender!$B$68:$B$77,MAX(1,$B41))),1,0)+IF(OR(AND($C41&gt;0,INDEX(Kalender!EO$81:EO$110,MAX(1,$C41))&gt;INDEX(Kalender!$B$81:$B$110,MAX(1,$C41))),AND($D41&gt;0,INDEX(Kalender!EO$81:EO$110,MAX(1,$D41))&gt;INDEX(Kalender!$B$81:$B$110,MAX(1,$D41))),AND($E41&gt;0,INDEX(Kalender!EO$81:EO$110,MAX(1,$E41))&gt;INDEX(Kalender!$B$81:$B$110,MAX(1,$E41))),AND($F41&gt;0,INDEX(Kalender!EO$81:EO$110,MAX(1,$F41))&gt;INDEX(Kalender!$B$81:$B$110,MAX(1,$F41)))),2,0))</f>
        <v>0</v>
      </c>
      <c r="EP41" s="5" t="n">
        <f aca="false">IF(Kalender!EP41&lt;&gt;1,0,IF(AND($B41&gt;0,INDEX(Kalender!EP$68:EP$77,MAX(1,$B41))&gt;INDEX(Kalender!$B$68:$B$77,MAX(1,$B41))),1,0)+IF(OR(AND($C41&gt;0,INDEX(Kalender!EP$81:EP$110,MAX(1,$C41))&gt;INDEX(Kalender!$B$81:$B$110,MAX(1,$C41))),AND($D41&gt;0,INDEX(Kalender!EP$81:EP$110,MAX(1,$D41))&gt;INDEX(Kalender!$B$81:$B$110,MAX(1,$D41))),AND($E41&gt;0,INDEX(Kalender!EP$81:EP$110,MAX(1,$E41))&gt;INDEX(Kalender!$B$81:$B$110,MAX(1,$E41))),AND($F41&gt;0,INDEX(Kalender!EP$81:EP$110,MAX(1,$F41))&gt;INDEX(Kalender!$B$81:$B$110,MAX(1,$F41)))),2,0))</f>
        <v>0</v>
      </c>
      <c r="EQ41" s="5" t="n">
        <f aca="false">IF(Kalender!EQ41&lt;&gt;1,0,IF(AND($B41&gt;0,INDEX(Kalender!EQ$68:EQ$77,MAX(1,$B41))&gt;INDEX(Kalender!$B$68:$B$77,MAX(1,$B41))),1,0)+IF(OR(AND($C41&gt;0,INDEX(Kalender!EQ$81:EQ$110,MAX(1,$C41))&gt;INDEX(Kalender!$B$81:$B$110,MAX(1,$C41))),AND($D41&gt;0,INDEX(Kalender!EQ$81:EQ$110,MAX(1,$D41))&gt;INDEX(Kalender!$B$81:$B$110,MAX(1,$D41))),AND($E41&gt;0,INDEX(Kalender!EQ$81:EQ$110,MAX(1,$E41))&gt;INDEX(Kalender!$B$81:$B$110,MAX(1,$E41))),AND($F41&gt;0,INDEX(Kalender!EQ$81:EQ$110,MAX(1,$F41))&gt;INDEX(Kalender!$B$81:$B$110,MAX(1,$F41)))),2,0))</f>
        <v>0</v>
      </c>
      <c r="ER41" s="5" t="n">
        <f aca="false">IF(Kalender!ER41&lt;&gt;1,0,IF(AND($B41&gt;0,INDEX(Kalender!ER$68:ER$77,MAX(1,$B41))&gt;INDEX(Kalender!$B$68:$B$77,MAX(1,$B41))),1,0)+IF(OR(AND($C41&gt;0,INDEX(Kalender!ER$81:ER$110,MAX(1,$C41))&gt;INDEX(Kalender!$B$81:$B$110,MAX(1,$C41))),AND($D41&gt;0,INDEX(Kalender!ER$81:ER$110,MAX(1,$D41))&gt;INDEX(Kalender!$B$81:$B$110,MAX(1,$D41))),AND($E41&gt;0,INDEX(Kalender!ER$81:ER$110,MAX(1,$E41))&gt;INDEX(Kalender!$B$81:$B$110,MAX(1,$E41))),AND($F41&gt;0,INDEX(Kalender!ER$81:ER$110,MAX(1,$F41))&gt;INDEX(Kalender!$B$81:$B$110,MAX(1,$F41)))),2,0))</f>
        <v>0</v>
      </c>
      <c r="ES41" s="5" t="n">
        <f aca="false">IF(Kalender!ES41&lt;&gt;1,0,IF(AND($B41&gt;0,INDEX(Kalender!ES$68:ES$77,MAX(1,$B41))&gt;INDEX(Kalender!$B$68:$B$77,MAX(1,$B41))),1,0)+IF(OR(AND($C41&gt;0,INDEX(Kalender!ES$81:ES$110,MAX(1,$C41))&gt;INDEX(Kalender!$B$81:$B$110,MAX(1,$C41))),AND($D41&gt;0,INDEX(Kalender!ES$81:ES$110,MAX(1,$D41))&gt;INDEX(Kalender!$B$81:$B$110,MAX(1,$D41))),AND($E41&gt;0,INDEX(Kalender!ES$81:ES$110,MAX(1,$E41))&gt;INDEX(Kalender!$B$81:$B$110,MAX(1,$E41))),AND($F41&gt;0,INDEX(Kalender!ES$81:ES$110,MAX(1,$F41))&gt;INDEX(Kalender!$B$81:$B$110,MAX(1,$F41)))),2,0))</f>
        <v>0</v>
      </c>
      <c r="ET41" s="5" t="n">
        <f aca="false">IF(Kalender!ET41&lt;&gt;1,0,IF(AND($B41&gt;0,INDEX(Kalender!ET$68:ET$77,MAX(1,$B41))&gt;INDEX(Kalender!$B$68:$B$77,MAX(1,$B41))),1,0)+IF(OR(AND($C41&gt;0,INDEX(Kalender!ET$81:ET$110,MAX(1,$C41))&gt;INDEX(Kalender!$B$81:$B$110,MAX(1,$C41))),AND($D41&gt;0,INDEX(Kalender!ET$81:ET$110,MAX(1,$D41))&gt;INDEX(Kalender!$B$81:$B$110,MAX(1,$D41))),AND($E41&gt;0,INDEX(Kalender!ET$81:ET$110,MAX(1,$E41))&gt;INDEX(Kalender!$B$81:$B$110,MAX(1,$E41))),AND($F41&gt;0,INDEX(Kalender!ET$81:ET$110,MAX(1,$F41))&gt;INDEX(Kalender!$B$81:$B$110,MAX(1,$F41)))),2,0))</f>
        <v>0</v>
      </c>
      <c r="EU41" s="5" t="n">
        <f aca="false">IF(Kalender!EU41&lt;&gt;1,0,IF(AND($B41&gt;0,INDEX(Kalender!EU$68:EU$77,MAX(1,$B41))&gt;INDEX(Kalender!$B$68:$B$77,MAX(1,$B41))),1,0)+IF(OR(AND($C41&gt;0,INDEX(Kalender!EU$81:EU$110,MAX(1,$C41))&gt;INDEX(Kalender!$B$81:$B$110,MAX(1,$C41))),AND($D41&gt;0,INDEX(Kalender!EU$81:EU$110,MAX(1,$D41))&gt;INDEX(Kalender!$B$81:$B$110,MAX(1,$D41))),AND($E41&gt;0,INDEX(Kalender!EU$81:EU$110,MAX(1,$E41))&gt;INDEX(Kalender!$B$81:$B$110,MAX(1,$E41))),AND($F41&gt;0,INDEX(Kalender!EU$81:EU$110,MAX(1,$F41))&gt;INDEX(Kalender!$B$81:$B$110,MAX(1,$F41)))),2,0))</f>
        <v>0</v>
      </c>
      <c r="EV41" s="5" t="n">
        <f aca="false">IF(Kalender!EV41&lt;&gt;1,0,IF(AND($B41&gt;0,INDEX(Kalender!EV$68:EV$77,MAX(1,$B41))&gt;INDEX(Kalender!$B$68:$B$77,MAX(1,$B41))),1,0)+IF(OR(AND($C41&gt;0,INDEX(Kalender!EV$81:EV$110,MAX(1,$C41))&gt;INDEX(Kalender!$B$81:$B$110,MAX(1,$C41))),AND($D41&gt;0,INDEX(Kalender!EV$81:EV$110,MAX(1,$D41))&gt;INDEX(Kalender!$B$81:$B$110,MAX(1,$D41))),AND($E41&gt;0,INDEX(Kalender!EV$81:EV$110,MAX(1,$E41))&gt;INDEX(Kalender!$B$81:$B$110,MAX(1,$E41))),AND($F41&gt;0,INDEX(Kalender!EV$81:EV$110,MAX(1,$F41))&gt;INDEX(Kalender!$B$81:$B$110,MAX(1,$F41)))),2,0))</f>
        <v>0</v>
      </c>
      <c r="EW41" s="5" t="n">
        <f aca="false">IF(Kalender!EW41&lt;&gt;1,0,IF(AND($B41&gt;0,INDEX(Kalender!EW$68:EW$77,MAX(1,$B41))&gt;INDEX(Kalender!$B$68:$B$77,MAX(1,$B41))),1,0)+IF(OR(AND($C41&gt;0,INDEX(Kalender!EW$81:EW$110,MAX(1,$C41))&gt;INDEX(Kalender!$B$81:$B$110,MAX(1,$C41))),AND($D41&gt;0,INDEX(Kalender!EW$81:EW$110,MAX(1,$D41))&gt;INDEX(Kalender!$B$81:$B$110,MAX(1,$D41))),AND($E41&gt;0,INDEX(Kalender!EW$81:EW$110,MAX(1,$E41))&gt;INDEX(Kalender!$B$81:$B$110,MAX(1,$E41))),AND($F41&gt;0,INDEX(Kalender!EW$81:EW$110,MAX(1,$F41))&gt;INDEX(Kalender!$B$81:$B$110,MAX(1,$F41)))),2,0))</f>
        <v>0</v>
      </c>
      <c r="EX41" s="5" t="n">
        <f aca="false">IF(Kalender!EX41&lt;&gt;1,0,IF(AND($B41&gt;0,INDEX(Kalender!EX$68:EX$77,MAX(1,$B41))&gt;INDEX(Kalender!$B$68:$B$77,MAX(1,$B41))),1,0)+IF(OR(AND($C41&gt;0,INDEX(Kalender!EX$81:EX$110,MAX(1,$C41))&gt;INDEX(Kalender!$B$81:$B$110,MAX(1,$C41))),AND($D41&gt;0,INDEX(Kalender!EX$81:EX$110,MAX(1,$D41))&gt;INDEX(Kalender!$B$81:$B$110,MAX(1,$D41))),AND($E41&gt;0,INDEX(Kalender!EX$81:EX$110,MAX(1,$E41))&gt;INDEX(Kalender!$B$81:$B$110,MAX(1,$E41))),AND($F41&gt;0,INDEX(Kalender!EX$81:EX$110,MAX(1,$F41))&gt;INDEX(Kalender!$B$81:$B$110,MAX(1,$F41)))),2,0))</f>
        <v>0</v>
      </c>
      <c r="EY41" s="5" t="n">
        <f aca="false">IF(Kalender!EY41&lt;&gt;1,0,IF(AND($B41&gt;0,INDEX(Kalender!EY$68:EY$77,MAX(1,$B41))&gt;INDEX(Kalender!$B$68:$B$77,MAX(1,$B41))),1,0)+IF(OR(AND($C41&gt;0,INDEX(Kalender!EY$81:EY$110,MAX(1,$C41))&gt;INDEX(Kalender!$B$81:$B$110,MAX(1,$C41))),AND($D41&gt;0,INDEX(Kalender!EY$81:EY$110,MAX(1,$D41))&gt;INDEX(Kalender!$B$81:$B$110,MAX(1,$D41))),AND($E41&gt;0,INDEX(Kalender!EY$81:EY$110,MAX(1,$E41))&gt;INDEX(Kalender!$B$81:$B$110,MAX(1,$E41))),AND($F41&gt;0,INDEX(Kalender!EY$81:EY$110,MAX(1,$F41))&gt;INDEX(Kalender!$B$81:$B$110,MAX(1,$F41)))),2,0))</f>
        <v>0</v>
      </c>
      <c r="EZ41" s="5" t="n">
        <f aca="false">IF(Kalender!EZ41&lt;&gt;1,0,IF(AND($B41&gt;0,INDEX(Kalender!EZ$68:EZ$77,MAX(1,$B41))&gt;INDEX(Kalender!$B$68:$B$77,MAX(1,$B41))),1,0)+IF(OR(AND($C41&gt;0,INDEX(Kalender!EZ$81:EZ$110,MAX(1,$C41))&gt;INDEX(Kalender!$B$81:$B$110,MAX(1,$C41))),AND($D41&gt;0,INDEX(Kalender!EZ$81:EZ$110,MAX(1,$D41))&gt;INDEX(Kalender!$B$81:$B$110,MAX(1,$D41))),AND($E41&gt;0,INDEX(Kalender!EZ$81:EZ$110,MAX(1,$E41))&gt;INDEX(Kalender!$B$81:$B$110,MAX(1,$E41))),AND($F41&gt;0,INDEX(Kalender!EZ$81:EZ$110,MAX(1,$F41))&gt;INDEX(Kalender!$B$81:$B$110,MAX(1,$F41)))),2,0))</f>
        <v>0</v>
      </c>
      <c r="FA41" s="5" t="n">
        <f aca="false">IF(Kalender!FA41&lt;&gt;1,0,IF(AND($B41&gt;0,INDEX(Kalender!FA$68:FA$77,MAX(1,$B41))&gt;INDEX(Kalender!$B$68:$B$77,MAX(1,$B41))),1,0)+IF(OR(AND($C41&gt;0,INDEX(Kalender!FA$81:FA$110,MAX(1,$C41))&gt;INDEX(Kalender!$B$81:$B$110,MAX(1,$C41))),AND($D41&gt;0,INDEX(Kalender!FA$81:FA$110,MAX(1,$D41))&gt;INDEX(Kalender!$B$81:$B$110,MAX(1,$D41))),AND($E41&gt;0,INDEX(Kalender!FA$81:FA$110,MAX(1,$E41))&gt;INDEX(Kalender!$B$81:$B$110,MAX(1,$E41))),AND($F41&gt;0,INDEX(Kalender!FA$81:FA$110,MAX(1,$F41))&gt;INDEX(Kalender!$B$81:$B$110,MAX(1,$F41)))),2,0))</f>
        <v>0</v>
      </c>
      <c r="FB41" s="5" t="n">
        <f aca="false">IF(Kalender!FB41&lt;&gt;1,0,IF(AND($B41&gt;0,INDEX(Kalender!FB$68:FB$77,MAX(1,$B41))&gt;INDEX(Kalender!$B$68:$B$77,MAX(1,$B41))),1,0)+IF(OR(AND($C41&gt;0,INDEX(Kalender!FB$81:FB$110,MAX(1,$C41))&gt;INDEX(Kalender!$B$81:$B$110,MAX(1,$C41))),AND($D41&gt;0,INDEX(Kalender!FB$81:FB$110,MAX(1,$D41))&gt;INDEX(Kalender!$B$81:$B$110,MAX(1,$D41))),AND($E41&gt;0,INDEX(Kalender!FB$81:FB$110,MAX(1,$E41))&gt;INDEX(Kalender!$B$81:$B$110,MAX(1,$E41))),AND($F41&gt;0,INDEX(Kalender!FB$81:FB$110,MAX(1,$F41))&gt;INDEX(Kalender!$B$81:$B$110,MAX(1,$F41)))),2,0))</f>
        <v>0</v>
      </c>
      <c r="FC41" s="5" t="n">
        <f aca="false">IF(Kalender!FC41&lt;&gt;1,0,IF(AND($B41&gt;0,INDEX(Kalender!FC$68:FC$77,MAX(1,$B41))&gt;INDEX(Kalender!$B$68:$B$77,MAX(1,$B41))),1,0)+IF(OR(AND($C41&gt;0,INDEX(Kalender!FC$81:FC$110,MAX(1,$C41))&gt;INDEX(Kalender!$B$81:$B$110,MAX(1,$C41))),AND($D41&gt;0,INDEX(Kalender!FC$81:FC$110,MAX(1,$D41))&gt;INDEX(Kalender!$B$81:$B$110,MAX(1,$D41))),AND($E41&gt;0,INDEX(Kalender!FC$81:FC$110,MAX(1,$E41))&gt;INDEX(Kalender!$B$81:$B$110,MAX(1,$E41))),AND($F41&gt;0,INDEX(Kalender!FC$81:FC$110,MAX(1,$F41))&gt;INDEX(Kalender!$B$81:$B$110,MAX(1,$F41)))),2,0))</f>
        <v>0</v>
      </c>
      <c r="FD41" s="5" t="n">
        <f aca="false">IF(Kalender!FD41&lt;&gt;1,0,IF(AND($B41&gt;0,INDEX(Kalender!FD$68:FD$77,MAX(1,$B41))&gt;INDEX(Kalender!$B$68:$B$77,MAX(1,$B41))),1,0)+IF(OR(AND($C41&gt;0,INDEX(Kalender!FD$81:FD$110,MAX(1,$C41))&gt;INDEX(Kalender!$B$81:$B$110,MAX(1,$C41))),AND($D41&gt;0,INDEX(Kalender!FD$81:FD$110,MAX(1,$D41))&gt;INDEX(Kalender!$B$81:$B$110,MAX(1,$D41))),AND($E41&gt;0,INDEX(Kalender!FD$81:FD$110,MAX(1,$E41))&gt;INDEX(Kalender!$B$81:$B$110,MAX(1,$E41))),AND($F41&gt;0,INDEX(Kalender!FD$81:FD$110,MAX(1,$F41))&gt;INDEX(Kalender!$B$81:$B$110,MAX(1,$F41)))),2,0))</f>
        <v>0</v>
      </c>
      <c r="FE41" s="5" t="n">
        <f aca="false">IF(Kalender!FE41&lt;&gt;1,0,IF(AND($B41&gt;0,INDEX(Kalender!FE$68:FE$77,MAX(1,$B41))&gt;INDEX(Kalender!$B$68:$B$77,MAX(1,$B41))),1,0)+IF(OR(AND($C41&gt;0,INDEX(Kalender!FE$81:FE$110,MAX(1,$C41))&gt;INDEX(Kalender!$B$81:$B$110,MAX(1,$C41))),AND($D41&gt;0,INDEX(Kalender!FE$81:FE$110,MAX(1,$D41))&gt;INDEX(Kalender!$B$81:$B$110,MAX(1,$D41))),AND($E41&gt;0,INDEX(Kalender!FE$81:FE$110,MAX(1,$E41))&gt;INDEX(Kalender!$B$81:$B$110,MAX(1,$E41))),AND($F41&gt;0,INDEX(Kalender!FE$81:FE$110,MAX(1,$F41))&gt;INDEX(Kalender!$B$81:$B$110,MAX(1,$F41)))),2,0))</f>
        <v>0</v>
      </c>
      <c r="FF41" s="5" t="n">
        <f aca="false">IF(Kalender!FF41&lt;&gt;1,0,IF(AND($B41&gt;0,INDEX(Kalender!FF$68:FF$77,MAX(1,$B41))&gt;INDEX(Kalender!$B$68:$B$77,MAX(1,$B41))),1,0)+IF(OR(AND($C41&gt;0,INDEX(Kalender!FF$81:FF$110,MAX(1,$C41))&gt;INDEX(Kalender!$B$81:$B$110,MAX(1,$C41))),AND($D41&gt;0,INDEX(Kalender!FF$81:FF$110,MAX(1,$D41))&gt;INDEX(Kalender!$B$81:$B$110,MAX(1,$D41))),AND($E41&gt;0,INDEX(Kalender!FF$81:FF$110,MAX(1,$E41))&gt;INDEX(Kalender!$B$81:$B$110,MAX(1,$E41))),AND($F41&gt;0,INDEX(Kalender!FF$81:FF$110,MAX(1,$F41))&gt;INDEX(Kalender!$B$81:$B$110,MAX(1,$F41)))),2,0))</f>
        <v>0</v>
      </c>
      <c r="FG41" s="5" t="n">
        <f aca="false">IF(Kalender!FG41&lt;&gt;1,0,IF(AND($B41&gt;0,INDEX(Kalender!FG$68:FG$77,MAX(1,$B41))&gt;INDEX(Kalender!$B$68:$B$77,MAX(1,$B41))),1,0)+IF(OR(AND($C41&gt;0,INDEX(Kalender!FG$81:FG$110,MAX(1,$C41))&gt;INDEX(Kalender!$B$81:$B$110,MAX(1,$C41))),AND($D41&gt;0,INDEX(Kalender!FG$81:FG$110,MAX(1,$D41))&gt;INDEX(Kalender!$B$81:$B$110,MAX(1,$D41))),AND($E41&gt;0,INDEX(Kalender!FG$81:FG$110,MAX(1,$E41))&gt;INDEX(Kalender!$B$81:$B$110,MAX(1,$E41))),AND($F41&gt;0,INDEX(Kalender!FG$81:FG$110,MAX(1,$F41))&gt;INDEX(Kalender!$B$81:$B$110,MAX(1,$F41)))),2,0))</f>
        <v>0</v>
      </c>
      <c r="FH41" s="5" t="n">
        <f aca="false">IF(Kalender!FH41&lt;&gt;1,0,IF(AND($B41&gt;0,INDEX(Kalender!FH$68:FH$77,MAX(1,$B41))&gt;INDEX(Kalender!$B$68:$B$77,MAX(1,$B41))),1,0)+IF(OR(AND($C41&gt;0,INDEX(Kalender!FH$81:FH$110,MAX(1,$C41))&gt;INDEX(Kalender!$B$81:$B$110,MAX(1,$C41))),AND($D41&gt;0,INDEX(Kalender!FH$81:FH$110,MAX(1,$D41))&gt;INDEX(Kalender!$B$81:$B$110,MAX(1,$D41))),AND($E41&gt;0,INDEX(Kalender!FH$81:FH$110,MAX(1,$E41))&gt;INDEX(Kalender!$B$81:$B$110,MAX(1,$E41))),AND($F41&gt;0,INDEX(Kalender!FH$81:FH$110,MAX(1,$F41))&gt;INDEX(Kalender!$B$81:$B$110,MAX(1,$F41)))),2,0))</f>
        <v>0</v>
      </c>
      <c r="FI41" s="5" t="n">
        <f aca="false">IF(Kalender!FI41&lt;&gt;1,0,IF(AND($B41&gt;0,INDEX(Kalender!FI$68:FI$77,MAX(1,$B41))&gt;INDEX(Kalender!$B$68:$B$77,MAX(1,$B41))),1,0)+IF(OR(AND($C41&gt;0,INDEX(Kalender!FI$81:FI$110,MAX(1,$C41))&gt;INDEX(Kalender!$B$81:$B$110,MAX(1,$C41))),AND($D41&gt;0,INDEX(Kalender!FI$81:FI$110,MAX(1,$D41))&gt;INDEX(Kalender!$B$81:$B$110,MAX(1,$D41))),AND($E41&gt;0,INDEX(Kalender!FI$81:FI$110,MAX(1,$E41))&gt;INDEX(Kalender!$B$81:$B$110,MAX(1,$E41))),AND($F41&gt;0,INDEX(Kalender!FI$81:FI$110,MAX(1,$F41))&gt;INDEX(Kalender!$B$81:$B$110,MAX(1,$F41)))),2,0))</f>
        <v>0</v>
      </c>
      <c r="FJ41" s="5" t="n">
        <f aca="false">IF(Kalender!FJ41&lt;&gt;1,0,IF(AND($B41&gt;0,INDEX(Kalender!FJ$68:FJ$77,MAX(1,$B41))&gt;INDEX(Kalender!$B$68:$B$77,MAX(1,$B41))),1,0)+IF(OR(AND($C41&gt;0,INDEX(Kalender!FJ$81:FJ$110,MAX(1,$C41))&gt;INDEX(Kalender!$B$81:$B$110,MAX(1,$C41))),AND($D41&gt;0,INDEX(Kalender!FJ$81:FJ$110,MAX(1,$D41))&gt;INDEX(Kalender!$B$81:$B$110,MAX(1,$D41))),AND($E41&gt;0,INDEX(Kalender!FJ$81:FJ$110,MAX(1,$E41))&gt;INDEX(Kalender!$B$81:$B$110,MAX(1,$E41))),AND($F41&gt;0,INDEX(Kalender!FJ$81:FJ$110,MAX(1,$F41))&gt;INDEX(Kalender!$B$81:$B$110,MAX(1,$F41)))),2,0))</f>
        <v>0</v>
      </c>
      <c r="FK41" s="5" t="n">
        <f aca="false">IF(Kalender!FK41&lt;&gt;1,0,IF(AND($B41&gt;0,INDEX(Kalender!FK$68:FK$77,MAX(1,$B41))&gt;INDEX(Kalender!$B$68:$B$77,MAX(1,$B41))),1,0)+IF(OR(AND($C41&gt;0,INDEX(Kalender!FK$81:FK$110,MAX(1,$C41))&gt;INDEX(Kalender!$B$81:$B$110,MAX(1,$C41))),AND($D41&gt;0,INDEX(Kalender!FK$81:FK$110,MAX(1,$D41))&gt;INDEX(Kalender!$B$81:$B$110,MAX(1,$D41))),AND($E41&gt;0,INDEX(Kalender!FK$81:FK$110,MAX(1,$E41))&gt;INDEX(Kalender!$B$81:$B$110,MAX(1,$E41))),AND($F41&gt;0,INDEX(Kalender!FK$81:FK$110,MAX(1,$F41))&gt;INDEX(Kalender!$B$81:$B$110,MAX(1,$F41)))),2,0))</f>
        <v>0</v>
      </c>
      <c r="FL41" s="5" t="n">
        <f aca="false">IF(Kalender!FL41&lt;&gt;1,0,IF(AND($B41&gt;0,INDEX(Kalender!FL$68:FL$77,MAX(1,$B41))&gt;INDEX(Kalender!$B$68:$B$77,MAX(1,$B41))),1,0)+IF(OR(AND($C41&gt;0,INDEX(Kalender!FL$81:FL$110,MAX(1,$C41))&gt;INDEX(Kalender!$B$81:$B$110,MAX(1,$C41))),AND($D41&gt;0,INDEX(Kalender!FL$81:FL$110,MAX(1,$D41))&gt;INDEX(Kalender!$B$81:$B$110,MAX(1,$D41))),AND($E41&gt;0,INDEX(Kalender!FL$81:FL$110,MAX(1,$E41))&gt;INDEX(Kalender!$B$81:$B$110,MAX(1,$E41))),AND($F41&gt;0,INDEX(Kalender!FL$81:FL$110,MAX(1,$F41))&gt;INDEX(Kalender!$B$81:$B$110,MAX(1,$F41)))),2,0))</f>
        <v>0</v>
      </c>
      <c r="FM41" s="5" t="n">
        <f aca="false">IF(Kalender!FM41&lt;&gt;1,0,IF(AND($B41&gt;0,INDEX(Kalender!FM$68:FM$77,MAX(1,$B41))&gt;INDEX(Kalender!$B$68:$B$77,MAX(1,$B41))),1,0)+IF(OR(AND($C41&gt;0,INDEX(Kalender!FM$81:FM$110,MAX(1,$C41))&gt;INDEX(Kalender!$B$81:$B$110,MAX(1,$C41))),AND($D41&gt;0,INDEX(Kalender!FM$81:FM$110,MAX(1,$D41))&gt;INDEX(Kalender!$B$81:$B$110,MAX(1,$D41))),AND($E41&gt;0,INDEX(Kalender!FM$81:FM$110,MAX(1,$E41))&gt;INDEX(Kalender!$B$81:$B$110,MAX(1,$E41))),AND($F41&gt;0,INDEX(Kalender!FM$81:FM$110,MAX(1,$F41))&gt;INDEX(Kalender!$B$81:$B$110,MAX(1,$F41)))),2,0))</f>
        <v>0</v>
      </c>
      <c r="FN41" s="5" t="n">
        <f aca="false">IF(Kalender!FN41&lt;&gt;1,0,IF(AND($B41&gt;0,INDEX(Kalender!FN$68:FN$77,MAX(1,$B41))&gt;INDEX(Kalender!$B$68:$B$77,MAX(1,$B41))),1,0)+IF(OR(AND($C41&gt;0,INDEX(Kalender!FN$81:FN$110,MAX(1,$C41))&gt;INDEX(Kalender!$B$81:$B$110,MAX(1,$C41))),AND($D41&gt;0,INDEX(Kalender!FN$81:FN$110,MAX(1,$D41))&gt;INDEX(Kalender!$B$81:$B$110,MAX(1,$D41))),AND($E41&gt;0,INDEX(Kalender!FN$81:FN$110,MAX(1,$E41))&gt;INDEX(Kalender!$B$81:$B$110,MAX(1,$E41))),AND($F41&gt;0,INDEX(Kalender!FN$81:FN$110,MAX(1,$F41))&gt;INDEX(Kalender!$B$81:$B$110,MAX(1,$F41)))),2,0))</f>
        <v>0</v>
      </c>
      <c r="FO41" s="5" t="n">
        <f aca="false">IF(Kalender!FO41&lt;&gt;1,0,IF(AND($B41&gt;0,INDEX(Kalender!FO$68:FO$77,MAX(1,$B41))&gt;INDEX(Kalender!$B$68:$B$77,MAX(1,$B41))),1,0)+IF(OR(AND($C41&gt;0,INDEX(Kalender!FO$81:FO$110,MAX(1,$C41))&gt;INDEX(Kalender!$B$81:$B$110,MAX(1,$C41))),AND($D41&gt;0,INDEX(Kalender!FO$81:FO$110,MAX(1,$D41))&gt;INDEX(Kalender!$B$81:$B$110,MAX(1,$D41))),AND($E41&gt;0,INDEX(Kalender!FO$81:FO$110,MAX(1,$E41))&gt;INDEX(Kalender!$B$81:$B$110,MAX(1,$E41))),AND($F41&gt;0,INDEX(Kalender!FO$81:FO$110,MAX(1,$F41))&gt;INDEX(Kalender!$B$81:$B$110,MAX(1,$F41)))),2,0))</f>
        <v>0</v>
      </c>
      <c r="FP41" s="5" t="n">
        <f aca="false">IF(Kalender!FP41&lt;&gt;1,0,IF(AND($B41&gt;0,INDEX(Kalender!FP$68:FP$77,MAX(1,$B41))&gt;INDEX(Kalender!$B$68:$B$77,MAX(1,$B41))),1,0)+IF(OR(AND($C41&gt;0,INDEX(Kalender!FP$81:FP$110,MAX(1,$C41))&gt;INDEX(Kalender!$B$81:$B$110,MAX(1,$C41))),AND($D41&gt;0,INDEX(Kalender!FP$81:FP$110,MAX(1,$D41))&gt;INDEX(Kalender!$B$81:$B$110,MAX(1,$D41))),AND($E41&gt;0,INDEX(Kalender!FP$81:FP$110,MAX(1,$E41))&gt;INDEX(Kalender!$B$81:$B$110,MAX(1,$E41))),AND($F41&gt;0,INDEX(Kalender!FP$81:FP$110,MAX(1,$F41))&gt;INDEX(Kalender!$B$81:$B$110,MAX(1,$F41)))),2,0))</f>
        <v>0</v>
      </c>
      <c r="FQ41" s="5" t="n">
        <f aca="false">IF(Kalender!FQ41&lt;&gt;1,0,IF(AND($B41&gt;0,INDEX(Kalender!FQ$68:FQ$77,MAX(1,$B41))&gt;INDEX(Kalender!$B$68:$B$77,MAX(1,$B41))),1,0)+IF(OR(AND($C41&gt;0,INDEX(Kalender!FQ$81:FQ$110,MAX(1,$C41))&gt;INDEX(Kalender!$B$81:$B$110,MAX(1,$C41))),AND($D41&gt;0,INDEX(Kalender!FQ$81:FQ$110,MAX(1,$D41))&gt;INDEX(Kalender!$B$81:$B$110,MAX(1,$D41))),AND($E41&gt;0,INDEX(Kalender!FQ$81:FQ$110,MAX(1,$E41))&gt;INDEX(Kalender!$B$81:$B$110,MAX(1,$E41))),AND($F41&gt;0,INDEX(Kalender!FQ$81:FQ$110,MAX(1,$F41))&gt;INDEX(Kalender!$B$81:$B$110,MAX(1,$F41)))),2,0))</f>
        <v>0</v>
      </c>
      <c r="FR41" s="5" t="n">
        <f aca="false">IF(Kalender!FR41&lt;&gt;1,0,IF(AND($B41&gt;0,INDEX(Kalender!FR$68:FR$77,MAX(1,$B41))&gt;INDEX(Kalender!$B$68:$B$77,MAX(1,$B41))),1,0)+IF(OR(AND($C41&gt;0,INDEX(Kalender!FR$81:FR$110,MAX(1,$C41))&gt;INDEX(Kalender!$B$81:$B$110,MAX(1,$C41))),AND($D41&gt;0,INDEX(Kalender!FR$81:FR$110,MAX(1,$D41))&gt;INDEX(Kalender!$B$81:$B$110,MAX(1,$D41))),AND($E41&gt;0,INDEX(Kalender!FR$81:FR$110,MAX(1,$E41))&gt;INDEX(Kalender!$B$81:$B$110,MAX(1,$E41))),AND($F41&gt;0,INDEX(Kalender!FR$81:FR$110,MAX(1,$F41))&gt;INDEX(Kalender!$B$81:$B$110,MAX(1,$F41)))),2,0))</f>
        <v>0</v>
      </c>
      <c r="FS41" s="5" t="n">
        <f aca="false">IF(Kalender!FS41&lt;&gt;1,0,IF(AND($B41&gt;0,INDEX(Kalender!FS$68:FS$77,MAX(1,$B41))&gt;INDEX(Kalender!$B$68:$B$77,MAX(1,$B41))),1,0)+IF(OR(AND($C41&gt;0,INDEX(Kalender!FS$81:FS$110,MAX(1,$C41))&gt;INDEX(Kalender!$B$81:$B$110,MAX(1,$C41))),AND($D41&gt;0,INDEX(Kalender!FS$81:FS$110,MAX(1,$D41))&gt;INDEX(Kalender!$B$81:$B$110,MAX(1,$D41))),AND($E41&gt;0,INDEX(Kalender!FS$81:FS$110,MAX(1,$E41))&gt;INDEX(Kalender!$B$81:$B$110,MAX(1,$E41))),AND($F41&gt;0,INDEX(Kalender!FS$81:FS$110,MAX(1,$F41))&gt;INDEX(Kalender!$B$81:$B$110,MAX(1,$F41)))),2,0))</f>
        <v>0</v>
      </c>
      <c r="FT41" s="5" t="n">
        <f aca="false">IF(Kalender!FT41&lt;&gt;1,0,IF(AND($B41&gt;0,INDEX(Kalender!FT$68:FT$77,MAX(1,$B41))&gt;INDEX(Kalender!$B$68:$B$77,MAX(1,$B41))),1,0)+IF(OR(AND($C41&gt;0,INDEX(Kalender!FT$81:FT$110,MAX(1,$C41))&gt;INDEX(Kalender!$B$81:$B$110,MAX(1,$C41))),AND($D41&gt;0,INDEX(Kalender!FT$81:FT$110,MAX(1,$D41))&gt;INDEX(Kalender!$B$81:$B$110,MAX(1,$D41))),AND($E41&gt;0,INDEX(Kalender!FT$81:FT$110,MAX(1,$E41))&gt;INDEX(Kalender!$B$81:$B$110,MAX(1,$E41))),AND($F41&gt;0,INDEX(Kalender!FT$81:FT$110,MAX(1,$F41))&gt;INDEX(Kalender!$B$81:$B$110,MAX(1,$F41)))),2,0))</f>
        <v>0</v>
      </c>
      <c r="FU41" s="5" t="n">
        <f aca="false">IF(Kalender!FU41&lt;&gt;1,0,IF(AND($B41&gt;0,INDEX(Kalender!FU$68:FU$77,MAX(1,$B41))&gt;INDEX(Kalender!$B$68:$B$77,MAX(1,$B41))),1,0)+IF(OR(AND($C41&gt;0,INDEX(Kalender!FU$81:FU$110,MAX(1,$C41))&gt;INDEX(Kalender!$B$81:$B$110,MAX(1,$C41))),AND($D41&gt;0,INDEX(Kalender!FU$81:FU$110,MAX(1,$D41))&gt;INDEX(Kalender!$B$81:$B$110,MAX(1,$D41))),AND($E41&gt;0,INDEX(Kalender!FU$81:FU$110,MAX(1,$E41))&gt;INDEX(Kalender!$B$81:$B$110,MAX(1,$E41))),AND($F41&gt;0,INDEX(Kalender!FU$81:FU$110,MAX(1,$F41))&gt;INDEX(Kalender!$B$81:$B$110,MAX(1,$F41)))),2,0))</f>
        <v>0</v>
      </c>
      <c r="FV41" s="5" t="n">
        <f aca="false">IF(Kalender!FV41&lt;&gt;1,0,IF(AND($B41&gt;0,INDEX(Kalender!FV$68:FV$77,MAX(1,$B41))&gt;INDEX(Kalender!$B$68:$B$77,MAX(1,$B41))),1,0)+IF(OR(AND($C41&gt;0,INDEX(Kalender!FV$81:FV$110,MAX(1,$C41))&gt;INDEX(Kalender!$B$81:$B$110,MAX(1,$C41))),AND($D41&gt;0,INDEX(Kalender!FV$81:FV$110,MAX(1,$D41))&gt;INDEX(Kalender!$B$81:$B$110,MAX(1,$D41))),AND($E41&gt;0,INDEX(Kalender!FV$81:FV$110,MAX(1,$E41))&gt;INDEX(Kalender!$B$81:$B$110,MAX(1,$E41))),AND($F41&gt;0,INDEX(Kalender!FV$81:FV$110,MAX(1,$F41))&gt;INDEX(Kalender!$B$81:$B$110,MAX(1,$F41)))),2,0))</f>
        <v>0</v>
      </c>
      <c r="FW41" s="5" t="n">
        <f aca="false">IF(Kalender!FW41&lt;&gt;1,0,IF(AND($B41&gt;0,INDEX(Kalender!FW$68:FW$77,MAX(1,$B41))&gt;INDEX(Kalender!$B$68:$B$77,MAX(1,$B41))),1,0)+IF(OR(AND($C41&gt;0,INDEX(Kalender!FW$81:FW$110,MAX(1,$C41))&gt;INDEX(Kalender!$B$81:$B$110,MAX(1,$C41))),AND($D41&gt;0,INDEX(Kalender!FW$81:FW$110,MAX(1,$D41))&gt;INDEX(Kalender!$B$81:$B$110,MAX(1,$D41))),AND($E41&gt;0,INDEX(Kalender!FW$81:FW$110,MAX(1,$E41))&gt;INDEX(Kalender!$B$81:$B$110,MAX(1,$E41))),AND($F41&gt;0,INDEX(Kalender!FW$81:FW$110,MAX(1,$F41))&gt;INDEX(Kalender!$B$81:$B$110,MAX(1,$F41)))),2,0))</f>
        <v>0</v>
      </c>
      <c r="FX41" s="5" t="n">
        <f aca="false">IF(Kalender!FX41&lt;&gt;1,0,IF(AND($B41&gt;0,INDEX(Kalender!FX$68:FX$77,MAX(1,$B41))&gt;INDEX(Kalender!$B$68:$B$77,MAX(1,$B41))),1,0)+IF(OR(AND($C41&gt;0,INDEX(Kalender!FX$81:FX$110,MAX(1,$C41))&gt;INDEX(Kalender!$B$81:$B$110,MAX(1,$C41))),AND($D41&gt;0,INDEX(Kalender!FX$81:FX$110,MAX(1,$D41))&gt;INDEX(Kalender!$B$81:$B$110,MAX(1,$D41))),AND($E41&gt;0,INDEX(Kalender!FX$81:FX$110,MAX(1,$E41))&gt;INDEX(Kalender!$B$81:$B$110,MAX(1,$E41))),AND($F41&gt;0,INDEX(Kalender!FX$81:FX$110,MAX(1,$F41))&gt;INDEX(Kalender!$B$81:$B$110,MAX(1,$F41)))),2,0))</f>
        <v>0</v>
      </c>
      <c r="FY41" s="5" t="n">
        <f aca="false">IF(Kalender!FY41&lt;&gt;1,0,IF(AND($B41&gt;0,INDEX(Kalender!FY$68:FY$77,MAX(1,$B41))&gt;INDEX(Kalender!$B$68:$B$77,MAX(1,$B41))),1,0)+IF(OR(AND($C41&gt;0,INDEX(Kalender!FY$81:FY$110,MAX(1,$C41))&gt;INDEX(Kalender!$B$81:$B$110,MAX(1,$C41))),AND($D41&gt;0,INDEX(Kalender!FY$81:FY$110,MAX(1,$D41))&gt;INDEX(Kalender!$B$81:$B$110,MAX(1,$D41))),AND($E41&gt;0,INDEX(Kalender!FY$81:FY$110,MAX(1,$E41))&gt;INDEX(Kalender!$B$81:$B$110,MAX(1,$E41))),AND($F41&gt;0,INDEX(Kalender!FY$81:FY$110,MAX(1,$F41))&gt;INDEX(Kalender!$B$81:$B$110,MAX(1,$F41)))),2,0))</f>
        <v>0</v>
      </c>
      <c r="FZ41" s="5" t="n">
        <f aca="false">IF(Kalender!FZ41&lt;&gt;1,0,IF(AND($B41&gt;0,INDEX(Kalender!FZ$68:FZ$77,MAX(1,$B41))&gt;INDEX(Kalender!$B$68:$B$77,MAX(1,$B41))),1,0)+IF(OR(AND($C41&gt;0,INDEX(Kalender!FZ$81:FZ$110,MAX(1,$C41))&gt;INDEX(Kalender!$B$81:$B$110,MAX(1,$C41))),AND($D41&gt;0,INDEX(Kalender!FZ$81:FZ$110,MAX(1,$D41))&gt;INDEX(Kalender!$B$81:$B$110,MAX(1,$D41))),AND($E41&gt;0,INDEX(Kalender!FZ$81:FZ$110,MAX(1,$E41))&gt;INDEX(Kalender!$B$81:$B$110,MAX(1,$E41))),AND($F41&gt;0,INDEX(Kalender!FZ$81:FZ$110,MAX(1,$F41))&gt;INDEX(Kalender!$B$81:$B$110,MAX(1,$F41)))),2,0))</f>
        <v>0</v>
      </c>
      <c r="GA41" s="5" t="n">
        <f aca="false">IF(Kalender!GA41&lt;&gt;1,0,IF(AND($B41&gt;0,INDEX(Kalender!GA$68:GA$77,MAX(1,$B41))&gt;INDEX(Kalender!$B$68:$B$77,MAX(1,$B41))),1,0)+IF(OR(AND($C41&gt;0,INDEX(Kalender!GA$81:GA$110,MAX(1,$C41))&gt;INDEX(Kalender!$B$81:$B$110,MAX(1,$C41))),AND($D41&gt;0,INDEX(Kalender!GA$81:GA$110,MAX(1,$D41))&gt;INDEX(Kalender!$B$81:$B$110,MAX(1,$D41))),AND($E41&gt;0,INDEX(Kalender!GA$81:GA$110,MAX(1,$E41))&gt;INDEX(Kalender!$B$81:$B$110,MAX(1,$E41))),AND($F41&gt;0,INDEX(Kalender!GA$81:GA$110,MAX(1,$F41))&gt;INDEX(Kalender!$B$81:$B$110,MAX(1,$F41)))),2,0))</f>
        <v>0</v>
      </c>
      <c r="GB41" s="5" t="n">
        <f aca="false">IF(Kalender!GB41&lt;&gt;1,0,IF(AND($B41&gt;0,INDEX(Kalender!GB$68:GB$77,MAX(1,$B41))&gt;INDEX(Kalender!$B$68:$B$77,MAX(1,$B41))),1,0)+IF(OR(AND($C41&gt;0,INDEX(Kalender!GB$81:GB$110,MAX(1,$C41))&gt;INDEX(Kalender!$B$81:$B$110,MAX(1,$C41))),AND($D41&gt;0,INDEX(Kalender!GB$81:GB$110,MAX(1,$D41))&gt;INDEX(Kalender!$B$81:$B$110,MAX(1,$D41))),AND($E41&gt;0,INDEX(Kalender!GB$81:GB$110,MAX(1,$E41))&gt;INDEX(Kalender!$B$81:$B$110,MAX(1,$E41))),AND($F41&gt;0,INDEX(Kalender!GB$81:GB$110,MAX(1,$F41))&gt;INDEX(Kalender!$B$81:$B$110,MAX(1,$F41)))),2,0))</f>
        <v>0</v>
      </c>
      <c r="GC41" s="5" t="n">
        <f aca="false">IF(Kalender!GC41&lt;&gt;1,0,IF(AND($B41&gt;0,INDEX(Kalender!GC$68:GC$77,MAX(1,$B41))&gt;INDEX(Kalender!$B$68:$B$77,MAX(1,$B41))),1,0)+IF(OR(AND($C41&gt;0,INDEX(Kalender!GC$81:GC$110,MAX(1,$C41))&gt;INDEX(Kalender!$B$81:$B$110,MAX(1,$C41))),AND($D41&gt;0,INDEX(Kalender!GC$81:GC$110,MAX(1,$D41))&gt;INDEX(Kalender!$B$81:$B$110,MAX(1,$D41))),AND($E41&gt;0,INDEX(Kalender!GC$81:GC$110,MAX(1,$E41))&gt;INDEX(Kalender!$B$81:$B$110,MAX(1,$E41))),AND($F41&gt;0,INDEX(Kalender!GC$81:GC$110,MAX(1,$F41))&gt;INDEX(Kalender!$B$81:$B$110,MAX(1,$F41)))),2,0))</f>
        <v>0</v>
      </c>
      <c r="GD41" s="5" t="n">
        <f aca="false">IF(Kalender!GD41&lt;&gt;1,0,IF(AND($B41&gt;0,INDEX(Kalender!GD$68:GD$77,MAX(1,$B41))&gt;INDEX(Kalender!$B$68:$B$77,MAX(1,$B41))),1,0)+IF(OR(AND($C41&gt;0,INDEX(Kalender!GD$81:GD$110,MAX(1,$C41))&gt;INDEX(Kalender!$B$81:$B$110,MAX(1,$C41))),AND($D41&gt;0,INDEX(Kalender!GD$81:GD$110,MAX(1,$D41))&gt;INDEX(Kalender!$B$81:$B$110,MAX(1,$D41))),AND($E41&gt;0,INDEX(Kalender!GD$81:GD$110,MAX(1,$E41))&gt;INDEX(Kalender!$B$81:$B$110,MAX(1,$E41))),AND($F41&gt;0,INDEX(Kalender!GD$81:GD$110,MAX(1,$F41))&gt;INDEX(Kalender!$B$81:$B$110,MAX(1,$F41)))),2,0))</f>
        <v>0</v>
      </c>
      <c r="GE41" s="5" t="n">
        <f aca="false">IF(Kalender!GE41&lt;&gt;1,0,IF(AND($B41&gt;0,INDEX(Kalender!GE$68:GE$77,MAX(1,$B41))&gt;INDEX(Kalender!$B$68:$B$77,MAX(1,$B41))),1,0)+IF(OR(AND($C41&gt;0,INDEX(Kalender!GE$81:GE$110,MAX(1,$C41))&gt;INDEX(Kalender!$B$81:$B$110,MAX(1,$C41))),AND($D41&gt;0,INDEX(Kalender!GE$81:GE$110,MAX(1,$D41))&gt;INDEX(Kalender!$B$81:$B$110,MAX(1,$D41))),AND($E41&gt;0,INDEX(Kalender!GE$81:GE$110,MAX(1,$E41))&gt;INDEX(Kalender!$B$81:$B$110,MAX(1,$E41))),AND($F41&gt;0,INDEX(Kalender!GE$81:GE$110,MAX(1,$F41))&gt;INDEX(Kalender!$B$81:$B$110,MAX(1,$F41)))),2,0))</f>
        <v>0</v>
      </c>
      <c r="GF41" s="5" t="n">
        <f aca="false">IF(Kalender!GF41&lt;&gt;1,0,IF(AND($B41&gt;0,INDEX(Kalender!GF$68:GF$77,MAX(1,$B41))&gt;INDEX(Kalender!$B$68:$B$77,MAX(1,$B41))),1,0)+IF(OR(AND($C41&gt;0,INDEX(Kalender!GF$81:GF$110,MAX(1,$C41))&gt;INDEX(Kalender!$B$81:$B$110,MAX(1,$C41))),AND($D41&gt;0,INDEX(Kalender!GF$81:GF$110,MAX(1,$D41))&gt;INDEX(Kalender!$B$81:$B$110,MAX(1,$D41))),AND($E41&gt;0,INDEX(Kalender!GF$81:GF$110,MAX(1,$E41))&gt;INDEX(Kalender!$B$81:$B$110,MAX(1,$E41))),AND($F41&gt;0,INDEX(Kalender!GF$81:GF$110,MAX(1,$F41))&gt;INDEX(Kalender!$B$81:$B$110,MAX(1,$F41)))),2,0))</f>
        <v>0</v>
      </c>
      <c r="GG41" s="5" t="n">
        <f aca="false">IF(Kalender!GG41&lt;&gt;1,0,IF(AND($B41&gt;0,INDEX(Kalender!GG$68:GG$77,MAX(1,$B41))&gt;INDEX(Kalender!$B$68:$B$77,MAX(1,$B41))),1,0)+IF(OR(AND($C41&gt;0,INDEX(Kalender!GG$81:GG$110,MAX(1,$C41))&gt;INDEX(Kalender!$B$81:$B$110,MAX(1,$C41))),AND($D41&gt;0,INDEX(Kalender!GG$81:GG$110,MAX(1,$D41))&gt;INDEX(Kalender!$B$81:$B$110,MAX(1,$D41))),AND($E41&gt;0,INDEX(Kalender!GG$81:GG$110,MAX(1,$E41))&gt;INDEX(Kalender!$B$81:$B$110,MAX(1,$E41))),AND($F41&gt;0,INDEX(Kalender!GG$81:GG$110,MAX(1,$F41))&gt;INDEX(Kalender!$B$81:$B$110,MAX(1,$F41)))),2,0))</f>
        <v>0</v>
      </c>
      <c r="GH41" s="5" t="n">
        <f aca="false">IF(Kalender!GH41&lt;&gt;1,0,IF(AND($B41&gt;0,INDEX(Kalender!GH$68:GH$77,MAX(1,$B41))&gt;INDEX(Kalender!$B$68:$B$77,MAX(1,$B41))),1,0)+IF(OR(AND($C41&gt;0,INDEX(Kalender!GH$81:GH$110,MAX(1,$C41))&gt;INDEX(Kalender!$B$81:$B$110,MAX(1,$C41))),AND($D41&gt;0,INDEX(Kalender!GH$81:GH$110,MAX(1,$D41))&gt;INDEX(Kalender!$B$81:$B$110,MAX(1,$D41))),AND($E41&gt;0,INDEX(Kalender!GH$81:GH$110,MAX(1,$E41))&gt;INDEX(Kalender!$B$81:$B$110,MAX(1,$E41))),AND($F41&gt;0,INDEX(Kalender!GH$81:GH$110,MAX(1,$F41))&gt;INDEX(Kalender!$B$81:$B$110,MAX(1,$F41)))),2,0))</f>
        <v>0</v>
      </c>
      <c r="GI41" s="5" t="n">
        <f aca="false">IF(Kalender!GI41&lt;&gt;1,0,IF(AND($B41&gt;0,INDEX(Kalender!GI$68:GI$77,MAX(1,$B41))&gt;INDEX(Kalender!$B$68:$B$77,MAX(1,$B41))),1,0)+IF(OR(AND($C41&gt;0,INDEX(Kalender!GI$81:GI$110,MAX(1,$C41))&gt;INDEX(Kalender!$B$81:$B$110,MAX(1,$C41))),AND($D41&gt;0,INDEX(Kalender!GI$81:GI$110,MAX(1,$D41))&gt;INDEX(Kalender!$B$81:$B$110,MAX(1,$D41))),AND($E41&gt;0,INDEX(Kalender!GI$81:GI$110,MAX(1,$E41))&gt;INDEX(Kalender!$B$81:$B$110,MAX(1,$E41))),AND($F41&gt;0,INDEX(Kalender!GI$81:GI$110,MAX(1,$F41))&gt;INDEX(Kalender!$B$81:$B$110,MAX(1,$F41)))),2,0))</f>
        <v>0</v>
      </c>
      <c r="GJ41" s="5" t="n">
        <f aca="false">IF(Kalender!GJ41&lt;&gt;1,0,IF(AND($B41&gt;0,INDEX(Kalender!GJ$68:GJ$77,MAX(1,$B41))&gt;INDEX(Kalender!$B$68:$B$77,MAX(1,$B41))),1,0)+IF(OR(AND($C41&gt;0,INDEX(Kalender!GJ$81:GJ$110,MAX(1,$C41))&gt;INDEX(Kalender!$B$81:$B$110,MAX(1,$C41))),AND($D41&gt;0,INDEX(Kalender!GJ$81:GJ$110,MAX(1,$D41))&gt;INDEX(Kalender!$B$81:$B$110,MAX(1,$D41))),AND($E41&gt;0,INDEX(Kalender!GJ$81:GJ$110,MAX(1,$E41))&gt;INDEX(Kalender!$B$81:$B$110,MAX(1,$E41))),AND($F41&gt;0,INDEX(Kalender!GJ$81:GJ$110,MAX(1,$F41))&gt;INDEX(Kalender!$B$81:$B$110,MAX(1,$F41)))),2,0))</f>
        <v>0</v>
      </c>
      <c r="GK41" s="5" t="n">
        <f aca="false">IF(Kalender!GK41&lt;&gt;1,0,IF(AND($B41&gt;0,INDEX(Kalender!GK$68:GK$77,MAX(1,$B41))&gt;INDEX(Kalender!$B$68:$B$77,MAX(1,$B41))),1,0)+IF(OR(AND($C41&gt;0,INDEX(Kalender!GK$81:GK$110,MAX(1,$C41))&gt;INDEX(Kalender!$B$81:$B$110,MAX(1,$C41))),AND($D41&gt;0,INDEX(Kalender!GK$81:GK$110,MAX(1,$D41))&gt;INDEX(Kalender!$B$81:$B$110,MAX(1,$D41))),AND($E41&gt;0,INDEX(Kalender!GK$81:GK$110,MAX(1,$E41))&gt;INDEX(Kalender!$B$81:$B$110,MAX(1,$E41))),AND($F41&gt;0,INDEX(Kalender!GK$81:GK$110,MAX(1,$F41))&gt;INDEX(Kalender!$B$81:$B$110,MAX(1,$F41)))),2,0))</f>
        <v>0</v>
      </c>
      <c r="GL41" s="5" t="n">
        <f aca="false">IF(Kalender!GL41&lt;&gt;1,0,IF(AND($B41&gt;0,INDEX(Kalender!GL$68:GL$77,MAX(1,$B41))&gt;INDEX(Kalender!$B$68:$B$77,MAX(1,$B41))),1,0)+IF(OR(AND($C41&gt;0,INDEX(Kalender!GL$81:GL$110,MAX(1,$C41))&gt;INDEX(Kalender!$B$81:$B$110,MAX(1,$C41))),AND($D41&gt;0,INDEX(Kalender!GL$81:GL$110,MAX(1,$D41))&gt;INDEX(Kalender!$B$81:$B$110,MAX(1,$D41))),AND($E41&gt;0,INDEX(Kalender!GL$81:GL$110,MAX(1,$E41))&gt;INDEX(Kalender!$B$81:$B$110,MAX(1,$E41))),AND($F41&gt;0,INDEX(Kalender!GL$81:GL$110,MAX(1,$F41))&gt;INDEX(Kalender!$B$81:$B$110,MAX(1,$F41)))),2,0))</f>
        <v>0</v>
      </c>
      <c r="GM41" s="5" t="n">
        <f aca="false">IF(Kalender!GM41&lt;&gt;1,0,IF(AND($B41&gt;0,INDEX(Kalender!GM$68:GM$77,MAX(1,$B41))&gt;INDEX(Kalender!$B$68:$B$77,MAX(1,$B41))),1,0)+IF(OR(AND($C41&gt;0,INDEX(Kalender!GM$81:GM$110,MAX(1,$C41))&gt;INDEX(Kalender!$B$81:$B$110,MAX(1,$C41))),AND($D41&gt;0,INDEX(Kalender!GM$81:GM$110,MAX(1,$D41))&gt;INDEX(Kalender!$B$81:$B$110,MAX(1,$D41))),AND($E41&gt;0,INDEX(Kalender!GM$81:GM$110,MAX(1,$E41))&gt;INDEX(Kalender!$B$81:$B$110,MAX(1,$E41))),AND($F41&gt;0,INDEX(Kalender!GM$81:GM$110,MAX(1,$F41))&gt;INDEX(Kalender!$B$81:$B$110,MAX(1,$F41)))),2,0))</f>
        <v>0</v>
      </c>
      <c r="GN41" s="5" t="n">
        <f aca="false">IF(Kalender!GN41&lt;&gt;1,0,IF(AND($B41&gt;0,INDEX(Kalender!GN$68:GN$77,MAX(1,$B41))&gt;INDEX(Kalender!$B$68:$B$77,MAX(1,$B41))),1,0)+IF(OR(AND($C41&gt;0,INDEX(Kalender!GN$81:GN$110,MAX(1,$C41))&gt;INDEX(Kalender!$B$81:$B$110,MAX(1,$C41))),AND($D41&gt;0,INDEX(Kalender!GN$81:GN$110,MAX(1,$D41))&gt;INDEX(Kalender!$B$81:$B$110,MAX(1,$D41))),AND($E41&gt;0,INDEX(Kalender!GN$81:GN$110,MAX(1,$E41))&gt;INDEX(Kalender!$B$81:$B$110,MAX(1,$E41))),AND($F41&gt;0,INDEX(Kalender!GN$81:GN$110,MAX(1,$F41))&gt;INDEX(Kalender!$B$81:$B$110,MAX(1,$F41)))),2,0))</f>
        <v>0</v>
      </c>
      <c r="GO41" s="5" t="n">
        <f aca="false">IF(Kalender!GO41&lt;&gt;1,0,IF(AND($B41&gt;0,INDEX(Kalender!GO$68:GO$77,MAX(1,$B41))&gt;INDEX(Kalender!$B$68:$B$77,MAX(1,$B41))),1,0)+IF(OR(AND($C41&gt;0,INDEX(Kalender!GO$81:GO$110,MAX(1,$C41))&gt;INDEX(Kalender!$B$81:$B$110,MAX(1,$C41))),AND($D41&gt;0,INDEX(Kalender!GO$81:GO$110,MAX(1,$D41))&gt;INDEX(Kalender!$B$81:$B$110,MAX(1,$D41))),AND($E41&gt;0,INDEX(Kalender!GO$81:GO$110,MAX(1,$E41))&gt;INDEX(Kalender!$B$81:$B$110,MAX(1,$E41))),AND($F41&gt;0,INDEX(Kalender!GO$81:GO$110,MAX(1,$F41))&gt;INDEX(Kalender!$B$81:$B$110,MAX(1,$F41)))),2,0))</f>
        <v>0</v>
      </c>
      <c r="GP41" s="5" t="n">
        <f aca="false">IF(Kalender!GP41&lt;&gt;1,0,IF(AND($B41&gt;0,INDEX(Kalender!GP$68:GP$77,MAX(1,$B41))&gt;INDEX(Kalender!$B$68:$B$77,MAX(1,$B41))),1,0)+IF(OR(AND($C41&gt;0,INDEX(Kalender!GP$81:GP$110,MAX(1,$C41))&gt;INDEX(Kalender!$B$81:$B$110,MAX(1,$C41))),AND($D41&gt;0,INDEX(Kalender!GP$81:GP$110,MAX(1,$D41))&gt;INDEX(Kalender!$B$81:$B$110,MAX(1,$D41))),AND($E41&gt;0,INDEX(Kalender!GP$81:GP$110,MAX(1,$E41))&gt;INDEX(Kalender!$B$81:$B$110,MAX(1,$E41))),AND($F41&gt;0,INDEX(Kalender!GP$81:GP$110,MAX(1,$F41))&gt;INDEX(Kalender!$B$81:$B$110,MAX(1,$F41)))),2,0))</f>
        <v>0</v>
      </c>
      <c r="GQ41" s="5" t="n">
        <f aca="false">IF(Kalender!GQ41&lt;&gt;1,0,IF(AND($B41&gt;0,INDEX(Kalender!GQ$68:GQ$77,MAX(1,$B41))&gt;INDEX(Kalender!$B$68:$B$77,MAX(1,$B41))),1,0)+IF(OR(AND($C41&gt;0,INDEX(Kalender!GQ$81:GQ$110,MAX(1,$C41))&gt;INDEX(Kalender!$B$81:$B$110,MAX(1,$C41))),AND($D41&gt;0,INDEX(Kalender!GQ$81:GQ$110,MAX(1,$D41))&gt;INDEX(Kalender!$B$81:$B$110,MAX(1,$D41))),AND($E41&gt;0,INDEX(Kalender!GQ$81:GQ$110,MAX(1,$E41))&gt;INDEX(Kalender!$B$81:$B$110,MAX(1,$E41))),AND($F41&gt;0,INDEX(Kalender!GQ$81:GQ$110,MAX(1,$F41))&gt;INDEX(Kalender!$B$81:$B$110,MAX(1,$F41)))),2,0))</f>
        <v>0</v>
      </c>
      <c r="GR41" s="5" t="n">
        <f aca="false">IF(Kalender!GR41&lt;&gt;1,0,IF(AND($B41&gt;0,INDEX(Kalender!GR$68:GR$77,MAX(1,$B41))&gt;INDEX(Kalender!$B$68:$B$77,MAX(1,$B41))),1,0)+IF(OR(AND($C41&gt;0,INDEX(Kalender!GR$81:GR$110,MAX(1,$C41))&gt;INDEX(Kalender!$B$81:$B$110,MAX(1,$C41))),AND($D41&gt;0,INDEX(Kalender!GR$81:GR$110,MAX(1,$D41))&gt;INDEX(Kalender!$B$81:$B$110,MAX(1,$D41))),AND($E41&gt;0,INDEX(Kalender!GR$81:GR$110,MAX(1,$E41))&gt;INDEX(Kalender!$B$81:$B$110,MAX(1,$E41))),AND($F41&gt;0,INDEX(Kalender!GR$81:GR$110,MAX(1,$F41))&gt;INDEX(Kalender!$B$81:$B$110,MAX(1,$F41)))),2,0))</f>
        <v>0</v>
      </c>
      <c r="GS41" s="5" t="n">
        <f aca="false">IF(Kalender!GS41&lt;&gt;1,0,IF(AND($B41&gt;0,INDEX(Kalender!GS$68:GS$77,MAX(1,$B41))&gt;INDEX(Kalender!$B$68:$B$77,MAX(1,$B41))),1,0)+IF(OR(AND($C41&gt;0,INDEX(Kalender!GS$81:GS$110,MAX(1,$C41))&gt;INDEX(Kalender!$B$81:$B$110,MAX(1,$C41))),AND($D41&gt;0,INDEX(Kalender!GS$81:GS$110,MAX(1,$D41))&gt;INDEX(Kalender!$B$81:$B$110,MAX(1,$D41))),AND($E41&gt;0,INDEX(Kalender!GS$81:GS$110,MAX(1,$E41))&gt;INDEX(Kalender!$B$81:$B$110,MAX(1,$E41))),AND($F41&gt;0,INDEX(Kalender!GS$81:GS$110,MAX(1,$F41))&gt;INDEX(Kalender!$B$81:$B$110,MAX(1,$F41)))),2,0))</f>
        <v>0</v>
      </c>
      <c r="GT41" s="5" t="n">
        <f aca="false">IF(Kalender!GT41&lt;&gt;1,0,IF(AND($B41&gt;0,INDEX(Kalender!GT$68:GT$77,MAX(1,$B41))&gt;INDEX(Kalender!$B$68:$B$77,MAX(1,$B41))),1,0)+IF(OR(AND($C41&gt;0,INDEX(Kalender!GT$81:GT$110,MAX(1,$C41))&gt;INDEX(Kalender!$B$81:$B$110,MAX(1,$C41))),AND($D41&gt;0,INDEX(Kalender!GT$81:GT$110,MAX(1,$D41))&gt;INDEX(Kalender!$B$81:$B$110,MAX(1,$D41))),AND($E41&gt;0,INDEX(Kalender!GT$81:GT$110,MAX(1,$E41))&gt;INDEX(Kalender!$B$81:$B$110,MAX(1,$E41))),AND($F41&gt;0,INDEX(Kalender!GT$81:GT$110,MAX(1,$F41))&gt;INDEX(Kalender!$B$81:$B$110,MAX(1,$F41)))),2,0))</f>
        <v>0</v>
      </c>
      <c r="GU41" s="5" t="n">
        <f aca="false">IF(Kalender!GU41&lt;&gt;1,0,IF(AND($B41&gt;0,INDEX(Kalender!GU$68:GU$77,MAX(1,$B41))&gt;INDEX(Kalender!$B$68:$B$77,MAX(1,$B41))),1,0)+IF(OR(AND($C41&gt;0,INDEX(Kalender!GU$81:GU$110,MAX(1,$C41))&gt;INDEX(Kalender!$B$81:$B$110,MAX(1,$C41))),AND($D41&gt;0,INDEX(Kalender!GU$81:GU$110,MAX(1,$D41))&gt;INDEX(Kalender!$B$81:$B$110,MAX(1,$D41))),AND($E41&gt;0,INDEX(Kalender!GU$81:GU$110,MAX(1,$E41))&gt;INDEX(Kalender!$B$81:$B$110,MAX(1,$E41))),AND($F41&gt;0,INDEX(Kalender!GU$81:GU$110,MAX(1,$F41))&gt;INDEX(Kalender!$B$81:$B$110,MAX(1,$F41)))),2,0))</f>
        <v>0</v>
      </c>
      <c r="GV41" s="5" t="n">
        <f aca="false">IF(Kalender!GV41&lt;&gt;1,0,IF(AND($B41&gt;0,INDEX(Kalender!GV$68:GV$77,MAX(1,$B41))&gt;INDEX(Kalender!$B$68:$B$77,MAX(1,$B41))),1,0)+IF(OR(AND($C41&gt;0,INDEX(Kalender!GV$81:GV$110,MAX(1,$C41))&gt;INDEX(Kalender!$B$81:$B$110,MAX(1,$C41))),AND($D41&gt;0,INDEX(Kalender!GV$81:GV$110,MAX(1,$D41))&gt;INDEX(Kalender!$B$81:$B$110,MAX(1,$D41))),AND($E41&gt;0,INDEX(Kalender!GV$81:GV$110,MAX(1,$E41))&gt;INDEX(Kalender!$B$81:$B$110,MAX(1,$E41))),AND($F41&gt;0,INDEX(Kalender!GV$81:GV$110,MAX(1,$F41))&gt;INDEX(Kalender!$B$81:$B$110,MAX(1,$F41)))),2,0))</f>
        <v>0</v>
      </c>
      <c r="GW41" s="5" t="n">
        <f aca="false">IF(Kalender!GW41&lt;&gt;1,0,IF(AND($B41&gt;0,INDEX(Kalender!GW$68:GW$77,MAX(1,$B41))&gt;INDEX(Kalender!$B$68:$B$77,MAX(1,$B41))),1,0)+IF(OR(AND($C41&gt;0,INDEX(Kalender!GW$81:GW$110,MAX(1,$C41))&gt;INDEX(Kalender!$B$81:$B$110,MAX(1,$C41))),AND($D41&gt;0,INDEX(Kalender!GW$81:GW$110,MAX(1,$D41))&gt;INDEX(Kalender!$B$81:$B$110,MAX(1,$D41))),AND($E41&gt;0,INDEX(Kalender!GW$81:GW$110,MAX(1,$E41))&gt;INDEX(Kalender!$B$81:$B$110,MAX(1,$E41))),AND($F41&gt;0,INDEX(Kalender!GW$81:GW$110,MAX(1,$F41))&gt;INDEX(Kalender!$B$81:$B$110,MAX(1,$F41)))),2,0))</f>
        <v>0</v>
      </c>
      <c r="GX41" s="5" t="n">
        <f aca="false">IF(Kalender!GX41&lt;&gt;1,0,IF(AND($B41&gt;0,INDEX(Kalender!GX$68:GX$77,MAX(1,$B41))&gt;INDEX(Kalender!$B$68:$B$77,MAX(1,$B41))),1,0)+IF(OR(AND($C41&gt;0,INDEX(Kalender!GX$81:GX$110,MAX(1,$C41))&gt;INDEX(Kalender!$B$81:$B$110,MAX(1,$C41))),AND($D41&gt;0,INDEX(Kalender!GX$81:GX$110,MAX(1,$D41))&gt;INDEX(Kalender!$B$81:$B$110,MAX(1,$D41))),AND($E41&gt;0,INDEX(Kalender!GX$81:GX$110,MAX(1,$E41))&gt;INDEX(Kalender!$B$81:$B$110,MAX(1,$E41))),AND($F41&gt;0,INDEX(Kalender!GX$81:GX$110,MAX(1,$F41))&gt;INDEX(Kalender!$B$81:$B$110,MAX(1,$F41)))),2,0))</f>
        <v>0</v>
      </c>
      <c r="GY41" s="5" t="n">
        <f aca="false">IF(Kalender!GY41&lt;&gt;1,0,IF(AND($B41&gt;0,INDEX(Kalender!GY$68:GY$77,MAX(1,$B41))&gt;INDEX(Kalender!$B$68:$B$77,MAX(1,$B41))),1,0)+IF(OR(AND($C41&gt;0,INDEX(Kalender!GY$81:GY$110,MAX(1,$C41))&gt;INDEX(Kalender!$B$81:$B$110,MAX(1,$C41))),AND($D41&gt;0,INDEX(Kalender!GY$81:GY$110,MAX(1,$D41))&gt;INDEX(Kalender!$B$81:$B$110,MAX(1,$D41))),AND($E41&gt;0,INDEX(Kalender!GY$81:GY$110,MAX(1,$E41))&gt;INDEX(Kalender!$B$81:$B$110,MAX(1,$E41))),AND($F41&gt;0,INDEX(Kalender!GY$81:GY$110,MAX(1,$F41))&gt;INDEX(Kalender!$B$81:$B$110,MAX(1,$F41)))),2,0))</f>
        <v>0</v>
      </c>
      <c r="GZ41" s="5" t="n">
        <f aca="false">IF(Kalender!GZ41&lt;&gt;1,0,IF(AND($B41&gt;0,INDEX(Kalender!GZ$68:GZ$77,MAX(1,$B41))&gt;INDEX(Kalender!$B$68:$B$77,MAX(1,$B41))),1,0)+IF(OR(AND($C41&gt;0,INDEX(Kalender!GZ$81:GZ$110,MAX(1,$C41))&gt;INDEX(Kalender!$B$81:$B$110,MAX(1,$C41))),AND($D41&gt;0,INDEX(Kalender!GZ$81:GZ$110,MAX(1,$D41))&gt;INDEX(Kalender!$B$81:$B$110,MAX(1,$D41))),AND($E41&gt;0,INDEX(Kalender!GZ$81:GZ$110,MAX(1,$E41))&gt;INDEX(Kalender!$B$81:$B$110,MAX(1,$E41))),AND($F41&gt;0,INDEX(Kalender!GZ$81:GZ$110,MAX(1,$F41))&gt;INDEX(Kalender!$B$81:$B$110,MAX(1,$F41)))),2,0))</f>
        <v>0</v>
      </c>
      <c r="HA41" s="5" t="n">
        <f aca="false">IF(Kalender!HA41&lt;&gt;1,0,IF(AND($B41&gt;0,INDEX(Kalender!HA$68:HA$77,MAX(1,$B41))&gt;INDEX(Kalender!$B$68:$B$77,MAX(1,$B41))),1,0)+IF(OR(AND($C41&gt;0,INDEX(Kalender!HA$81:HA$110,MAX(1,$C41))&gt;INDEX(Kalender!$B$81:$B$110,MAX(1,$C41))),AND($D41&gt;0,INDEX(Kalender!HA$81:HA$110,MAX(1,$D41))&gt;INDEX(Kalender!$B$81:$B$110,MAX(1,$D41))),AND($E41&gt;0,INDEX(Kalender!HA$81:HA$110,MAX(1,$E41))&gt;INDEX(Kalender!$B$81:$B$110,MAX(1,$E41))),AND($F41&gt;0,INDEX(Kalender!HA$81:HA$110,MAX(1,$F41))&gt;INDEX(Kalender!$B$81:$B$110,MAX(1,$F41)))),2,0))</f>
        <v>0</v>
      </c>
      <c r="HB41" s="5" t="n">
        <f aca="false">IF(Kalender!HB41&lt;&gt;1,0,IF(AND($B41&gt;0,INDEX(Kalender!HB$68:HB$77,MAX(1,$B41))&gt;INDEX(Kalender!$B$68:$B$77,MAX(1,$B41))),1,0)+IF(OR(AND($C41&gt;0,INDEX(Kalender!HB$81:HB$110,MAX(1,$C41))&gt;INDEX(Kalender!$B$81:$B$110,MAX(1,$C41))),AND($D41&gt;0,INDEX(Kalender!HB$81:HB$110,MAX(1,$D41))&gt;INDEX(Kalender!$B$81:$B$110,MAX(1,$D41))),AND($E41&gt;0,INDEX(Kalender!HB$81:HB$110,MAX(1,$E41))&gt;INDEX(Kalender!$B$81:$B$110,MAX(1,$E41))),AND($F41&gt;0,INDEX(Kalender!HB$81:HB$110,MAX(1,$F41))&gt;INDEX(Kalender!$B$81:$B$110,MAX(1,$F41)))),2,0))</f>
        <v>0</v>
      </c>
      <c r="HC41" s="5" t="n">
        <f aca="false">IF(Kalender!HC41&lt;&gt;1,0,IF(AND($B41&gt;0,INDEX(Kalender!HC$68:HC$77,MAX(1,$B41))&gt;INDEX(Kalender!$B$68:$B$77,MAX(1,$B41))),1,0)+IF(OR(AND($C41&gt;0,INDEX(Kalender!HC$81:HC$110,MAX(1,$C41))&gt;INDEX(Kalender!$B$81:$B$110,MAX(1,$C41))),AND($D41&gt;0,INDEX(Kalender!HC$81:HC$110,MAX(1,$D41))&gt;INDEX(Kalender!$B$81:$B$110,MAX(1,$D41))),AND($E41&gt;0,INDEX(Kalender!HC$81:HC$110,MAX(1,$E41))&gt;INDEX(Kalender!$B$81:$B$110,MAX(1,$E41))),AND($F41&gt;0,INDEX(Kalender!HC$81:HC$110,MAX(1,$F41))&gt;INDEX(Kalender!$B$81:$B$110,MAX(1,$F41)))),2,0))</f>
        <v>0</v>
      </c>
      <c r="HD41" s="5" t="n">
        <f aca="false">IF(Kalender!HD41&lt;&gt;1,0,IF(AND($B41&gt;0,INDEX(Kalender!HD$68:HD$77,MAX(1,$B41))&gt;INDEX(Kalender!$B$68:$B$77,MAX(1,$B41))),1,0)+IF(OR(AND($C41&gt;0,INDEX(Kalender!HD$81:HD$110,MAX(1,$C41))&gt;INDEX(Kalender!$B$81:$B$110,MAX(1,$C41))),AND($D41&gt;0,INDEX(Kalender!HD$81:HD$110,MAX(1,$D41))&gt;INDEX(Kalender!$B$81:$B$110,MAX(1,$D41))),AND($E41&gt;0,INDEX(Kalender!HD$81:HD$110,MAX(1,$E41))&gt;INDEX(Kalender!$B$81:$B$110,MAX(1,$E41))),AND($F41&gt;0,INDEX(Kalender!HD$81:HD$110,MAX(1,$F41))&gt;INDEX(Kalender!$B$81:$B$110,MAX(1,$F41)))),2,0))</f>
        <v>0</v>
      </c>
      <c r="HE41" s="5" t="n">
        <f aca="false">IF(Kalender!HE41&lt;&gt;1,0,IF(AND($B41&gt;0,INDEX(Kalender!HE$68:HE$77,MAX(1,$B41))&gt;INDEX(Kalender!$B$68:$B$77,MAX(1,$B41))),1,0)+IF(OR(AND($C41&gt;0,INDEX(Kalender!HE$81:HE$110,MAX(1,$C41))&gt;INDEX(Kalender!$B$81:$B$110,MAX(1,$C41))),AND($D41&gt;0,INDEX(Kalender!HE$81:HE$110,MAX(1,$D41))&gt;INDEX(Kalender!$B$81:$B$110,MAX(1,$D41))),AND($E41&gt;0,INDEX(Kalender!HE$81:HE$110,MAX(1,$E41))&gt;INDEX(Kalender!$B$81:$B$110,MAX(1,$E41))),AND($F41&gt;0,INDEX(Kalender!HE$81:HE$110,MAX(1,$F41))&gt;INDEX(Kalender!$B$81:$B$110,MAX(1,$F41)))),2,0))</f>
        <v>0</v>
      </c>
      <c r="HF41" s="5" t="n">
        <f aca="false">IF(Kalender!HF41&lt;&gt;1,0,IF(AND($B41&gt;0,INDEX(Kalender!HF$68:HF$77,MAX(1,$B41))&gt;INDEX(Kalender!$B$68:$B$77,MAX(1,$B41))),1,0)+IF(OR(AND($C41&gt;0,INDEX(Kalender!HF$81:HF$110,MAX(1,$C41))&gt;INDEX(Kalender!$B$81:$B$110,MAX(1,$C41))),AND($D41&gt;0,INDEX(Kalender!HF$81:HF$110,MAX(1,$D41))&gt;INDEX(Kalender!$B$81:$B$110,MAX(1,$D41))),AND($E41&gt;0,INDEX(Kalender!HF$81:HF$110,MAX(1,$E41))&gt;INDEX(Kalender!$B$81:$B$110,MAX(1,$E41))),AND($F41&gt;0,INDEX(Kalender!HF$81:HF$110,MAX(1,$F41))&gt;INDEX(Kalender!$B$81:$B$110,MAX(1,$F41)))),2,0))</f>
        <v>0</v>
      </c>
      <c r="HG41" s="5" t="n">
        <f aca="false">IF(Kalender!HG41&lt;&gt;1,0,IF(AND($B41&gt;0,INDEX(Kalender!HG$68:HG$77,MAX(1,$B41))&gt;INDEX(Kalender!$B$68:$B$77,MAX(1,$B41))),1,0)+IF(OR(AND($C41&gt;0,INDEX(Kalender!HG$81:HG$110,MAX(1,$C41))&gt;INDEX(Kalender!$B$81:$B$110,MAX(1,$C41))),AND($D41&gt;0,INDEX(Kalender!HG$81:HG$110,MAX(1,$D41))&gt;INDEX(Kalender!$B$81:$B$110,MAX(1,$D41))),AND($E41&gt;0,INDEX(Kalender!HG$81:HG$110,MAX(1,$E41))&gt;INDEX(Kalender!$B$81:$B$110,MAX(1,$E41))),AND($F41&gt;0,INDEX(Kalender!HG$81:HG$110,MAX(1,$F41))&gt;INDEX(Kalender!$B$81:$B$110,MAX(1,$F41)))),2,0))</f>
        <v>0</v>
      </c>
      <c r="HH41" s="5" t="n">
        <f aca="false">IF(Kalender!HH41&lt;&gt;1,0,IF(AND($B41&gt;0,INDEX(Kalender!HH$68:HH$77,MAX(1,$B41))&gt;INDEX(Kalender!$B$68:$B$77,MAX(1,$B41))),1,0)+IF(OR(AND($C41&gt;0,INDEX(Kalender!HH$81:HH$110,MAX(1,$C41))&gt;INDEX(Kalender!$B$81:$B$110,MAX(1,$C41))),AND($D41&gt;0,INDEX(Kalender!HH$81:HH$110,MAX(1,$D41))&gt;INDEX(Kalender!$B$81:$B$110,MAX(1,$D41))),AND($E41&gt;0,INDEX(Kalender!HH$81:HH$110,MAX(1,$E41))&gt;INDEX(Kalender!$B$81:$B$110,MAX(1,$E41))),AND($F41&gt;0,INDEX(Kalender!HH$81:HH$110,MAX(1,$F41))&gt;INDEX(Kalender!$B$81:$B$110,MAX(1,$F41)))),2,0))</f>
        <v>0</v>
      </c>
      <c r="HI41" s="5" t="n">
        <f aca="false">IF(Kalender!HI41&lt;&gt;1,0,IF(AND($B41&gt;0,INDEX(Kalender!HI$68:HI$77,MAX(1,$B41))&gt;INDEX(Kalender!$B$68:$B$77,MAX(1,$B41))),1,0)+IF(OR(AND($C41&gt;0,INDEX(Kalender!HI$81:HI$110,MAX(1,$C41))&gt;INDEX(Kalender!$B$81:$B$110,MAX(1,$C41))),AND($D41&gt;0,INDEX(Kalender!HI$81:HI$110,MAX(1,$D41))&gt;INDEX(Kalender!$B$81:$B$110,MAX(1,$D41))),AND($E41&gt;0,INDEX(Kalender!HI$81:HI$110,MAX(1,$E41))&gt;INDEX(Kalender!$B$81:$B$110,MAX(1,$E41))),AND($F41&gt;0,INDEX(Kalender!HI$81:HI$110,MAX(1,$F41))&gt;INDEX(Kalender!$B$81:$B$110,MAX(1,$F41)))),2,0))</f>
        <v>0</v>
      </c>
      <c r="HJ41" s="5" t="n">
        <f aca="false">IF(Kalender!HJ41&lt;&gt;1,0,IF(AND($B41&gt;0,INDEX(Kalender!HJ$68:HJ$77,MAX(1,$B41))&gt;INDEX(Kalender!$B$68:$B$77,MAX(1,$B41))),1,0)+IF(OR(AND($C41&gt;0,INDEX(Kalender!HJ$81:HJ$110,MAX(1,$C41))&gt;INDEX(Kalender!$B$81:$B$110,MAX(1,$C41))),AND($D41&gt;0,INDEX(Kalender!HJ$81:HJ$110,MAX(1,$D41))&gt;INDEX(Kalender!$B$81:$B$110,MAX(1,$D41))),AND($E41&gt;0,INDEX(Kalender!HJ$81:HJ$110,MAX(1,$E41))&gt;INDEX(Kalender!$B$81:$B$110,MAX(1,$E41))),AND($F41&gt;0,INDEX(Kalender!HJ$81:HJ$110,MAX(1,$F41))&gt;INDEX(Kalender!$B$81:$B$110,MAX(1,$F41)))),2,0))</f>
        <v>0</v>
      </c>
      <c r="HK41" s="5" t="n">
        <f aca="false">IF(Kalender!HK41&lt;&gt;1,0,IF(AND($B41&gt;0,INDEX(Kalender!HK$68:HK$77,MAX(1,$B41))&gt;INDEX(Kalender!$B$68:$B$77,MAX(1,$B41))),1,0)+IF(OR(AND($C41&gt;0,INDEX(Kalender!HK$81:HK$110,MAX(1,$C41))&gt;INDEX(Kalender!$B$81:$B$110,MAX(1,$C41))),AND($D41&gt;0,INDEX(Kalender!HK$81:HK$110,MAX(1,$D41))&gt;INDEX(Kalender!$B$81:$B$110,MAX(1,$D41))),AND($E41&gt;0,INDEX(Kalender!HK$81:HK$110,MAX(1,$E41))&gt;INDEX(Kalender!$B$81:$B$110,MAX(1,$E41))),AND($F41&gt;0,INDEX(Kalender!HK$81:HK$110,MAX(1,$F41))&gt;INDEX(Kalender!$B$81:$B$110,MAX(1,$F41)))),2,0))</f>
        <v>0</v>
      </c>
      <c r="HL41" s="5" t="n">
        <f aca="false">IF(Kalender!HL41&lt;&gt;1,0,IF(AND($B41&gt;0,INDEX(Kalender!HL$68:HL$77,MAX(1,$B41))&gt;INDEX(Kalender!$B$68:$B$77,MAX(1,$B41))),1,0)+IF(OR(AND($C41&gt;0,INDEX(Kalender!HL$81:HL$110,MAX(1,$C41))&gt;INDEX(Kalender!$B$81:$B$110,MAX(1,$C41))),AND($D41&gt;0,INDEX(Kalender!HL$81:HL$110,MAX(1,$D41))&gt;INDEX(Kalender!$B$81:$B$110,MAX(1,$D41))),AND($E41&gt;0,INDEX(Kalender!HL$81:HL$110,MAX(1,$E41))&gt;INDEX(Kalender!$B$81:$B$110,MAX(1,$E41))),AND($F41&gt;0,INDEX(Kalender!HL$81:HL$110,MAX(1,$F41))&gt;INDEX(Kalender!$B$81:$B$110,MAX(1,$F41)))),2,0))</f>
        <v>0</v>
      </c>
      <c r="HM41" s="5" t="n">
        <f aca="false">IF(Kalender!HM41&lt;&gt;1,0,IF(AND($B41&gt;0,INDEX(Kalender!HM$68:HM$77,MAX(1,$B41))&gt;INDEX(Kalender!$B$68:$B$77,MAX(1,$B41))),1,0)+IF(OR(AND($C41&gt;0,INDEX(Kalender!HM$81:HM$110,MAX(1,$C41))&gt;INDEX(Kalender!$B$81:$B$110,MAX(1,$C41))),AND($D41&gt;0,INDEX(Kalender!HM$81:HM$110,MAX(1,$D41))&gt;INDEX(Kalender!$B$81:$B$110,MAX(1,$D41))),AND($E41&gt;0,INDEX(Kalender!HM$81:HM$110,MAX(1,$E41))&gt;INDEX(Kalender!$B$81:$B$110,MAX(1,$E41))),AND($F41&gt;0,INDEX(Kalender!HM$81:HM$110,MAX(1,$F41))&gt;INDEX(Kalender!$B$81:$B$110,MAX(1,$F41)))),2,0))</f>
        <v>0</v>
      </c>
      <c r="HN41" s="5" t="n">
        <f aca="false">IF(Kalender!HN41&lt;&gt;1,0,IF(AND($B41&gt;0,INDEX(Kalender!HN$68:HN$77,MAX(1,$B41))&gt;INDEX(Kalender!$B$68:$B$77,MAX(1,$B41))),1,0)+IF(OR(AND($C41&gt;0,INDEX(Kalender!HN$81:HN$110,MAX(1,$C41))&gt;INDEX(Kalender!$B$81:$B$110,MAX(1,$C41))),AND($D41&gt;0,INDEX(Kalender!HN$81:HN$110,MAX(1,$D41))&gt;INDEX(Kalender!$B$81:$B$110,MAX(1,$D41))),AND($E41&gt;0,INDEX(Kalender!HN$81:HN$110,MAX(1,$E41))&gt;INDEX(Kalender!$B$81:$B$110,MAX(1,$E41))),AND($F41&gt;0,INDEX(Kalender!HN$81:HN$110,MAX(1,$F41))&gt;INDEX(Kalender!$B$81:$B$110,MAX(1,$F41)))),2,0))</f>
        <v>0</v>
      </c>
      <c r="HO41" s="5" t="n">
        <f aca="false">IF(Kalender!HO41&lt;&gt;1,0,IF(AND($B41&gt;0,INDEX(Kalender!HO$68:HO$77,MAX(1,$B41))&gt;INDEX(Kalender!$B$68:$B$77,MAX(1,$B41))),1,0)+IF(OR(AND($C41&gt;0,INDEX(Kalender!HO$81:HO$110,MAX(1,$C41))&gt;INDEX(Kalender!$B$81:$B$110,MAX(1,$C41))),AND($D41&gt;0,INDEX(Kalender!HO$81:HO$110,MAX(1,$D41))&gt;INDEX(Kalender!$B$81:$B$110,MAX(1,$D41))),AND($E41&gt;0,INDEX(Kalender!HO$81:HO$110,MAX(1,$E41))&gt;INDEX(Kalender!$B$81:$B$110,MAX(1,$E41))),AND($F41&gt;0,INDEX(Kalender!HO$81:HO$110,MAX(1,$F41))&gt;INDEX(Kalender!$B$81:$B$110,MAX(1,$F41)))),2,0))</f>
        <v>0</v>
      </c>
      <c r="HP41" s="5" t="n">
        <f aca="false">IF(Kalender!HP41&lt;&gt;1,0,IF(AND($B41&gt;0,INDEX(Kalender!HP$68:HP$77,MAX(1,$B41))&gt;INDEX(Kalender!$B$68:$B$77,MAX(1,$B41))),1,0)+IF(OR(AND($C41&gt;0,INDEX(Kalender!HP$81:HP$110,MAX(1,$C41))&gt;INDEX(Kalender!$B$81:$B$110,MAX(1,$C41))),AND($D41&gt;0,INDEX(Kalender!HP$81:HP$110,MAX(1,$D41))&gt;INDEX(Kalender!$B$81:$B$110,MAX(1,$D41))),AND($E41&gt;0,INDEX(Kalender!HP$81:HP$110,MAX(1,$E41))&gt;INDEX(Kalender!$B$81:$B$110,MAX(1,$E41))),AND($F41&gt;0,INDEX(Kalender!HP$81:HP$110,MAX(1,$F41))&gt;INDEX(Kalender!$B$81:$B$110,MAX(1,$F41)))),2,0))</f>
        <v>0</v>
      </c>
      <c r="HQ41" s="5" t="n">
        <f aca="false">IF(Kalender!HQ41&lt;&gt;1,0,IF(AND($B41&gt;0,INDEX(Kalender!HQ$68:HQ$77,MAX(1,$B41))&gt;INDEX(Kalender!$B$68:$B$77,MAX(1,$B41))),1,0)+IF(OR(AND($C41&gt;0,INDEX(Kalender!HQ$81:HQ$110,MAX(1,$C41))&gt;INDEX(Kalender!$B$81:$B$110,MAX(1,$C41))),AND($D41&gt;0,INDEX(Kalender!HQ$81:HQ$110,MAX(1,$D41))&gt;INDEX(Kalender!$B$81:$B$110,MAX(1,$D41))),AND($E41&gt;0,INDEX(Kalender!HQ$81:HQ$110,MAX(1,$E41))&gt;INDEX(Kalender!$B$81:$B$110,MAX(1,$E41))),AND($F41&gt;0,INDEX(Kalender!HQ$81:HQ$110,MAX(1,$F41))&gt;INDEX(Kalender!$B$81:$B$110,MAX(1,$F41)))),2,0))</f>
        <v>0</v>
      </c>
      <c r="HR41" s="5" t="n">
        <f aca="false">IF(Kalender!HR41&lt;&gt;1,0,IF(AND($B41&gt;0,INDEX(Kalender!HR$68:HR$77,MAX(1,$B41))&gt;INDEX(Kalender!$B$68:$B$77,MAX(1,$B41))),1,0)+IF(OR(AND($C41&gt;0,INDEX(Kalender!HR$81:HR$110,MAX(1,$C41))&gt;INDEX(Kalender!$B$81:$B$110,MAX(1,$C41))),AND($D41&gt;0,INDEX(Kalender!HR$81:HR$110,MAX(1,$D41))&gt;INDEX(Kalender!$B$81:$B$110,MAX(1,$D41))),AND($E41&gt;0,INDEX(Kalender!HR$81:HR$110,MAX(1,$E41))&gt;INDEX(Kalender!$B$81:$B$110,MAX(1,$E41))),AND($F41&gt;0,INDEX(Kalender!HR$81:HR$110,MAX(1,$F41))&gt;INDEX(Kalender!$B$81:$B$110,MAX(1,$F41)))),2,0))</f>
        <v>0</v>
      </c>
      <c r="HS41" s="5" t="n">
        <f aca="false">IF(Kalender!HS41&lt;&gt;1,0,IF(AND($B41&gt;0,INDEX(Kalender!HS$68:HS$77,MAX(1,$B41))&gt;INDEX(Kalender!$B$68:$B$77,MAX(1,$B41))),1,0)+IF(OR(AND($C41&gt;0,INDEX(Kalender!HS$81:HS$110,MAX(1,$C41))&gt;INDEX(Kalender!$B$81:$B$110,MAX(1,$C41))),AND($D41&gt;0,INDEX(Kalender!HS$81:HS$110,MAX(1,$D41))&gt;INDEX(Kalender!$B$81:$B$110,MAX(1,$D41))),AND($E41&gt;0,INDEX(Kalender!HS$81:HS$110,MAX(1,$E41))&gt;INDEX(Kalender!$B$81:$B$110,MAX(1,$E41))),AND($F41&gt;0,INDEX(Kalender!HS$81:HS$110,MAX(1,$F41))&gt;INDEX(Kalender!$B$81:$B$110,MAX(1,$F41)))),2,0))</f>
        <v>0</v>
      </c>
      <c r="HT41" s="5" t="n">
        <f aca="false">IF(Kalender!HT41&lt;&gt;1,0,IF(AND($B41&gt;0,INDEX(Kalender!HT$68:HT$77,MAX(1,$B41))&gt;INDEX(Kalender!$B$68:$B$77,MAX(1,$B41))),1,0)+IF(OR(AND($C41&gt;0,INDEX(Kalender!HT$81:HT$110,MAX(1,$C41))&gt;INDEX(Kalender!$B$81:$B$110,MAX(1,$C41))),AND($D41&gt;0,INDEX(Kalender!HT$81:HT$110,MAX(1,$D41))&gt;INDEX(Kalender!$B$81:$B$110,MAX(1,$D41))),AND($E41&gt;0,INDEX(Kalender!HT$81:HT$110,MAX(1,$E41))&gt;INDEX(Kalender!$B$81:$B$110,MAX(1,$E41))),AND($F41&gt;0,INDEX(Kalender!HT$81:HT$110,MAX(1,$F41))&gt;INDEX(Kalender!$B$81:$B$110,MAX(1,$F41)))),2,0))</f>
        <v>0</v>
      </c>
      <c r="HU41" s="5" t="n">
        <f aca="false">IF(Kalender!HU41&lt;&gt;1,0,IF(AND($B41&gt;0,INDEX(Kalender!HU$68:HU$77,MAX(1,$B41))&gt;INDEX(Kalender!$B$68:$B$77,MAX(1,$B41))),1,0)+IF(OR(AND($C41&gt;0,INDEX(Kalender!HU$81:HU$110,MAX(1,$C41))&gt;INDEX(Kalender!$B$81:$B$110,MAX(1,$C41))),AND($D41&gt;0,INDEX(Kalender!HU$81:HU$110,MAX(1,$D41))&gt;INDEX(Kalender!$B$81:$B$110,MAX(1,$D41))),AND($E41&gt;0,INDEX(Kalender!HU$81:HU$110,MAX(1,$E41))&gt;INDEX(Kalender!$B$81:$B$110,MAX(1,$E41))),AND($F41&gt;0,INDEX(Kalender!HU$81:HU$110,MAX(1,$F41))&gt;INDEX(Kalender!$B$81:$B$110,MAX(1,$F41)))),2,0))</f>
        <v>0</v>
      </c>
      <c r="HV41" s="5" t="n">
        <f aca="false">IF(Kalender!HV41&lt;&gt;1,0,IF(AND($B41&gt;0,INDEX(Kalender!HV$68:HV$77,MAX(1,$B41))&gt;INDEX(Kalender!$B$68:$B$77,MAX(1,$B41))),1,0)+IF(OR(AND($C41&gt;0,INDEX(Kalender!HV$81:HV$110,MAX(1,$C41))&gt;INDEX(Kalender!$B$81:$B$110,MAX(1,$C41))),AND($D41&gt;0,INDEX(Kalender!HV$81:HV$110,MAX(1,$D41))&gt;INDEX(Kalender!$B$81:$B$110,MAX(1,$D41))),AND($E41&gt;0,INDEX(Kalender!HV$81:HV$110,MAX(1,$E41))&gt;INDEX(Kalender!$B$81:$B$110,MAX(1,$E41))),AND($F41&gt;0,INDEX(Kalender!HV$81:HV$110,MAX(1,$F41))&gt;INDEX(Kalender!$B$81:$B$110,MAX(1,$F41)))),2,0))</f>
        <v>0</v>
      </c>
      <c r="HW41" s="5" t="n">
        <f aca="false">IF(Kalender!HW41&lt;&gt;1,0,IF(AND($B41&gt;0,INDEX(Kalender!HW$68:HW$77,MAX(1,$B41))&gt;INDEX(Kalender!$B$68:$B$77,MAX(1,$B41))),1,0)+IF(OR(AND($C41&gt;0,INDEX(Kalender!HW$81:HW$110,MAX(1,$C41))&gt;INDEX(Kalender!$B$81:$B$110,MAX(1,$C41))),AND($D41&gt;0,INDEX(Kalender!HW$81:HW$110,MAX(1,$D41))&gt;INDEX(Kalender!$B$81:$B$110,MAX(1,$D41))),AND($E41&gt;0,INDEX(Kalender!HW$81:HW$110,MAX(1,$E41))&gt;INDEX(Kalender!$B$81:$B$110,MAX(1,$E41))),AND($F41&gt;0,INDEX(Kalender!HW$81:HW$110,MAX(1,$F41))&gt;INDEX(Kalender!$B$81:$B$110,MAX(1,$F41)))),2,0))</f>
        <v>0</v>
      </c>
      <c r="HX41" s="5" t="n">
        <f aca="false">IF(Kalender!HX41&lt;&gt;1,0,IF(AND($B41&gt;0,INDEX(Kalender!HX$68:HX$77,MAX(1,$B41))&gt;INDEX(Kalender!$B$68:$B$77,MAX(1,$B41))),1,0)+IF(OR(AND($C41&gt;0,INDEX(Kalender!HX$81:HX$110,MAX(1,$C41))&gt;INDEX(Kalender!$B$81:$B$110,MAX(1,$C41))),AND($D41&gt;0,INDEX(Kalender!HX$81:HX$110,MAX(1,$D41))&gt;INDEX(Kalender!$B$81:$B$110,MAX(1,$D41))),AND($E41&gt;0,INDEX(Kalender!HX$81:HX$110,MAX(1,$E41))&gt;INDEX(Kalender!$B$81:$B$110,MAX(1,$E41))),AND($F41&gt;0,INDEX(Kalender!HX$81:HX$110,MAX(1,$F41))&gt;INDEX(Kalender!$B$81:$B$110,MAX(1,$F41)))),2,0))</f>
        <v>0</v>
      </c>
      <c r="HY41" s="5" t="n">
        <f aca="false">IF(Kalender!HY41&lt;&gt;1,0,IF(AND($B41&gt;0,INDEX(Kalender!HY$68:HY$77,MAX(1,$B41))&gt;INDEX(Kalender!$B$68:$B$77,MAX(1,$B41))),1,0)+IF(OR(AND($C41&gt;0,INDEX(Kalender!HY$81:HY$110,MAX(1,$C41))&gt;INDEX(Kalender!$B$81:$B$110,MAX(1,$C41))),AND($D41&gt;0,INDEX(Kalender!HY$81:HY$110,MAX(1,$D41))&gt;INDEX(Kalender!$B$81:$B$110,MAX(1,$D41))),AND($E41&gt;0,INDEX(Kalender!HY$81:HY$110,MAX(1,$E41))&gt;INDEX(Kalender!$B$81:$B$110,MAX(1,$E41))),AND($F41&gt;0,INDEX(Kalender!HY$81:HY$110,MAX(1,$F41))&gt;INDEX(Kalender!$B$81:$B$110,MAX(1,$F41)))),2,0))</f>
        <v>0</v>
      </c>
      <c r="HZ41" s="5" t="n">
        <f aca="false">IF(Kalender!HZ41&lt;&gt;1,0,IF(AND($B41&gt;0,INDEX(Kalender!HZ$68:HZ$77,MAX(1,$B41))&gt;INDEX(Kalender!$B$68:$B$77,MAX(1,$B41))),1,0)+IF(OR(AND($C41&gt;0,INDEX(Kalender!HZ$81:HZ$110,MAX(1,$C41))&gt;INDEX(Kalender!$B$81:$B$110,MAX(1,$C41))),AND($D41&gt;0,INDEX(Kalender!HZ$81:HZ$110,MAX(1,$D41))&gt;INDEX(Kalender!$B$81:$B$110,MAX(1,$D41))),AND($E41&gt;0,INDEX(Kalender!HZ$81:HZ$110,MAX(1,$E41))&gt;INDEX(Kalender!$B$81:$B$110,MAX(1,$E41))),AND($F41&gt;0,INDEX(Kalender!HZ$81:HZ$110,MAX(1,$F41))&gt;INDEX(Kalender!$B$81:$B$110,MAX(1,$F41)))),2,0))</f>
        <v>0</v>
      </c>
      <c r="IA41" s="5" t="n">
        <f aca="false">IF(Kalender!IA41&lt;&gt;1,0,IF(AND($B41&gt;0,INDEX(Kalender!IA$68:IA$77,MAX(1,$B41))&gt;INDEX(Kalender!$B$68:$B$77,MAX(1,$B41))),1,0)+IF(OR(AND($C41&gt;0,INDEX(Kalender!IA$81:IA$110,MAX(1,$C41))&gt;INDEX(Kalender!$B$81:$B$110,MAX(1,$C41))),AND($D41&gt;0,INDEX(Kalender!IA$81:IA$110,MAX(1,$D41))&gt;INDEX(Kalender!$B$81:$B$110,MAX(1,$D41))),AND($E41&gt;0,INDEX(Kalender!IA$81:IA$110,MAX(1,$E41))&gt;INDEX(Kalender!$B$81:$B$110,MAX(1,$E41))),AND($F41&gt;0,INDEX(Kalender!IA$81:IA$110,MAX(1,$F41))&gt;INDEX(Kalender!$B$81:$B$110,MAX(1,$F41)))),2,0))</f>
        <v>0</v>
      </c>
      <c r="IB41" s="5" t="n">
        <f aca="false">IF(Kalender!IB41&lt;&gt;1,0,IF(AND($B41&gt;0,INDEX(Kalender!IB$68:IB$77,MAX(1,$B41))&gt;INDEX(Kalender!$B$68:$B$77,MAX(1,$B41))),1,0)+IF(OR(AND($C41&gt;0,INDEX(Kalender!IB$81:IB$110,MAX(1,$C41))&gt;INDEX(Kalender!$B$81:$B$110,MAX(1,$C41))),AND($D41&gt;0,INDEX(Kalender!IB$81:IB$110,MAX(1,$D41))&gt;INDEX(Kalender!$B$81:$B$110,MAX(1,$D41))),AND($E41&gt;0,INDEX(Kalender!IB$81:IB$110,MAX(1,$E41))&gt;INDEX(Kalender!$B$81:$B$110,MAX(1,$E41))),AND($F41&gt;0,INDEX(Kalender!IB$81:IB$110,MAX(1,$F41))&gt;INDEX(Kalender!$B$81:$B$110,MAX(1,$F41)))),2,0))</f>
        <v>0</v>
      </c>
      <c r="IC41" s="5" t="n">
        <f aca="false">IF(Kalender!IC41&lt;&gt;1,0,IF(AND($B41&gt;0,INDEX(Kalender!IC$68:IC$77,MAX(1,$B41))&gt;INDEX(Kalender!$B$68:$B$77,MAX(1,$B41))),1,0)+IF(OR(AND($C41&gt;0,INDEX(Kalender!IC$81:IC$110,MAX(1,$C41))&gt;INDEX(Kalender!$B$81:$B$110,MAX(1,$C41))),AND($D41&gt;0,INDEX(Kalender!IC$81:IC$110,MAX(1,$D41))&gt;INDEX(Kalender!$B$81:$B$110,MAX(1,$D41))),AND($E41&gt;0,INDEX(Kalender!IC$81:IC$110,MAX(1,$E41))&gt;INDEX(Kalender!$B$81:$B$110,MAX(1,$E41))),AND($F41&gt;0,INDEX(Kalender!IC$81:IC$110,MAX(1,$F41))&gt;INDEX(Kalender!$B$81:$B$110,MAX(1,$F41)))),2,0))</f>
        <v>0</v>
      </c>
      <c r="ID41" s="5" t="n">
        <f aca="false">IF(Kalender!ID41&lt;&gt;1,0,IF(AND($B41&gt;0,INDEX(Kalender!ID$68:ID$77,MAX(1,$B41))&gt;INDEX(Kalender!$B$68:$B$77,MAX(1,$B41))),1,0)+IF(OR(AND($C41&gt;0,INDEX(Kalender!ID$81:ID$110,MAX(1,$C41))&gt;INDEX(Kalender!$B$81:$B$110,MAX(1,$C41))),AND($D41&gt;0,INDEX(Kalender!ID$81:ID$110,MAX(1,$D41))&gt;INDEX(Kalender!$B$81:$B$110,MAX(1,$D41))),AND($E41&gt;0,INDEX(Kalender!ID$81:ID$110,MAX(1,$E41))&gt;INDEX(Kalender!$B$81:$B$110,MAX(1,$E41))),AND($F41&gt;0,INDEX(Kalender!ID$81:ID$110,MAX(1,$F41))&gt;INDEX(Kalender!$B$81:$B$110,MAX(1,$F41)))),2,0))</f>
        <v>0</v>
      </c>
      <c r="IE41" s="5" t="n">
        <f aca="false">IF(Kalender!IE41&lt;&gt;1,0,IF(AND($B41&gt;0,INDEX(Kalender!IE$68:IE$77,MAX(1,$B41))&gt;INDEX(Kalender!$B$68:$B$77,MAX(1,$B41))),1,0)+IF(OR(AND($C41&gt;0,INDEX(Kalender!IE$81:IE$110,MAX(1,$C41))&gt;INDEX(Kalender!$B$81:$B$110,MAX(1,$C41))),AND($D41&gt;0,INDEX(Kalender!IE$81:IE$110,MAX(1,$D41))&gt;INDEX(Kalender!$B$81:$B$110,MAX(1,$D41))),AND($E41&gt;0,INDEX(Kalender!IE$81:IE$110,MAX(1,$E41))&gt;INDEX(Kalender!$B$81:$B$110,MAX(1,$E41))),AND($F41&gt;0,INDEX(Kalender!IE$81:IE$110,MAX(1,$F41))&gt;INDEX(Kalender!$B$81:$B$110,MAX(1,$F41)))),2,0))</f>
        <v>0</v>
      </c>
      <c r="IF41" s="5" t="n">
        <f aca="false">IF(Kalender!IF41&lt;&gt;1,0,IF(AND($B41&gt;0,INDEX(Kalender!IF$68:IF$77,MAX(1,$B41))&gt;INDEX(Kalender!$B$68:$B$77,MAX(1,$B41))),1,0)+IF(OR(AND($C41&gt;0,INDEX(Kalender!IF$81:IF$110,MAX(1,$C41))&gt;INDEX(Kalender!$B$81:$B$110,MAX(1,$C41))),AND($D41&gt;0,INDEX(Kalender!IF$81:IF$110,MAX(1,$D41))&gt;INDEX(Kalender!$B$81:$B$110,MAX(1,$D41))),AND($E41&gt;0,INDEX(Kalender!IF$81:IF$110,MAX(1,$E41))&gt;INDEX(Kalender!$B$81:$B$110,MAX(1,$E41))),AND($F41&gt;0,INDEX(Kalender!IF$81:IF$110,MAX(1,$F41))&gt;INDEX(Kalender!$B$81:$B$110,MAX(1,$F41)))),2,0))</f>
        <v>0</v>
      </c>
      <c r="IG41" s="5" t="n">
        <f aca="false">IF(Kalender!IG41&lt;&gt;1,0,IF(AND($B41&gt;0,INDEX(Kalender!IG$68:IG$77,MAX(1,$B41))&gt;INDEX(Kalender!$B$68:$B$77,MAX(1,$B41))),1,0)+IF(OR(AND($C41&gt;0,INDEX(Kalender!IG$81:IG$110,MAX(1,$C41))&gt;INDEX(Kalender!$B$81:$B$110,MAX(1,$C41))),AND($D41&gt;0,INDEX(Kalender!IG$81:IG$110,MAX(1,$D41))&gt;INDEX(Kalender!$B$81:$B$110,MAX(1,$D41))),AND($E41&gt;0,INDEX(Kalender!IG$81:IG$110,MAX(1,$E41))&gt;INDEX(Kalender!$B$81:$B$110,MAX(1,$E41))),AND($F41&gt;0,INDEX(Kalender!IG$81:IG$110,MAX(1,$F41))&gt;INDEX(Kalender!$B$81:$B$110,MAX(1,$F41)))),2,0))</f>
        <v>0</v>
      </c>
      <c r="IH41" s="5" t="n">
        <f aca="false">IF(Kalender!IH41&lt;&gt;1,0,IF(AND($B41&gt;0,INDEX(Kalender!IH$68:IH$77,MAX(1,$B41))&gt;INDEX(Kalender!$B$68:$B$77,MAX(1,$B41))),1,0)+IF(OR(AND($C41&gt;0,INDEX(Kalender!IH$81:IH$110,MAX(1,$C41))&gt;INDEX(Kalender!$B$81:$B$110,MAX(1,$C41))),AND($D41&gt;0,INDEX(Kalender!IH$81:IH$110,MAX(1,$D41))&gt;INDEX(Kalender!$B$81:$B$110,MAX(1,$D41))),AND($E41&gt;0,INDEX(Kalender!IH$81:IH$110,MAX(1,$E41))&gt;INDEX(Kalender!$B$81:$B$110,MAX(1,$E41))),AND($F41&gt;0,INDEX(Kalender!IH$81:IH$110,MAX(1,$F41))&gt;INDEX(Kalender!$B$81:$B$110,MAX(1,$F41)))),2,0))</f>
        <v>0</v>
      </c>
      <c r="II41" s="5" t="n">
        <f aca="false">IF(Kalender!II41&lt;&gt;1,0,IF(AND($B41&gt;0,INDEX(Kalender!II$68:II$77,MAX(1,$B41))&gt;INDEX(Kalender!$B$68:$B$77,MAX(1,$B41))),1,0)+IF(OR(AND($C41&gt;0,INDEX(Kalender!II$81:II$110,MAX(1,$C41))&gt;INDEX(Kalender!$B$81:$B$110,MAX(1,$C41))),AND($D41&gt;0,INDEX(Kalender!II$81:II$110,MAX(1,$D41))&gt;INDEX(Kalender!$B$81:$B$110,MAX(1,$D41))),AND($E41&gt;0,INDEX(Kalender!II$81:II$110,MAX(1,$E41))&gt;INDEX(Kalender!$B$81:$B$110,MAX(1,$E41))),AND($F41&gt;0,INDEX(Kalender!II$81:II$110,MAX(1,$F41))&gt;INDEX(Kalender!$B$81:$B$110,MAX(1,$F41)))),2,0))</f>
        <v>0</v>
      </c>
      <c r="IJ41" s="5" t="n">
        <f aca="false">IF(Kalender!IJ41&lt;&gt;1,0,IF(AND($B41&gt;0,INDEX(Kalender!IJ$68:IJ$77,MAX(1,$B41))&gt;INDEX(Kalender!$B$68:$B$77,MAX(1,$B41))),1,0)+IF(OR(AND($C41&gt;0,INDEX(Kalender!IJ$81:IJ$110,MAX(1,$C41))&gt;INDEX(Kalender!$B$81:$B$110,MAX(1,$C41))),AND($D41&gt;0,INDEX(Kalender!IJ$81:IJ$110,MAX(1,$D41))&gt;INDEX(Kalender!$B$81:$B$110,MAX(1,$D41))),AND($E41&gt;0,INDEX(Kalender!IJ$81:IJ$110,MAX(1,$E41))&gt;INDEX(Kalender!$B$81:$B$110,MAX(1,$E41))),AND($F41&gt;0,INDEX(Kalender!IJ$81:IJ$110,MAX(1,$F41))&gt;INDEX(Kalender!$B$81:$B$110,MAX(1,$F41)))),2,0))</f>
        <v>0</v>
      </c>
      <c r="IK41" s="5" t="n">
        <f aca="false">IF(Kalender!IK41&lt;&gt;1,0,IF(AND($B41&gt;0,INDEX(Kalender!IK$68:IK$77,MAX(1,$B41))&gt;INDEX(Kalender!$B$68:$B$77,MAX(1,$B41))),1,0)+IF(OR(AND($C41&gt;0,INDEX(Kalender!IK$81:IK$110,MAX(1,$C41))&gt;INDEX(Kalender!$B$81:$B$110,MAX(1,$C41))),AND($D41&gt;0,INDEX(Kalender!IK$81:IK$110,MAX(1,$D41))&gt;INDEX(Kalender!$B$81:$B$110,MAX(1,$D41))),AND($E41&gt;0,INDEX(Kalender!IK$81:IK$110,MAX(1,$E41))&gt;INDEX(Kalender!$B$81:$B$110,MAX(1,$E41))),AND($F41&gt;0,INDEX(Kalender!IK$81:IK$110,MAX(1,$F41))&gt;INDEX(Kalender!$B$81:$B$110,MAX(1,$F41)))),2,0))</f>
        <v>0</v>
      </c>
      <c r="IL41" s="5" t="n">
        <f aca="false">IF(Kalender!IL41&lt;&gt;1,0,IF(AND($B41&gt;0,INDEX(Kalender!IL$68:IL$77,MAX(1,$B41))&gt;INDEX(Kalender!$B$68:$B$77,MAX(1,$B41))),1,0)+IF(OR(AND($C41&gt;0,INDEX(Kalender!IL$81:IL$110,MAX(1,$C41))&gt;INDEX(Kalender!$B$81:$B$110,MAX(1,$C41))),AND($D41&gt;0,INDEX(Kalender!IL$81:IL$110,MAX(1,$D41))&gt;INDEX(Kalender!$B$81:$B$110,MAX(1,$D41))),AND($E41&gt;0,INDEX(Kalender!IL$81:IL$110,MAX(1,$E41))&gt;INDEX(Kalender!$B$81:$B$110,MAX(1,$E41))),AND($F41&gt;0,INDEX(Kalender!IL$81:IL$110,MAX(1,$F41))&gt;INDEX(Kalender!$B$81:$B$110,MAX(1,$F41)))),2,0))</f>
        <v>0</v>
      </c>
      <c r="IM41" s="5" t="n">
        <f aca="false">IF(Kalender!IM41&lt;&gt;1,0,IF(AND($B41&gt;0,INDEX(Kalender!IM$68:IM$77,MAX(1,$B41))&gt;INDEX(Kalender!$B$68:$B$77,MAX(1,$B41))),1,0)+IF(OR(AND($C41&gt;0,INDEX(Kalender!IM$81:IM$110,MAX(1,$C41))&gt;INDEX(Kalender!$B$81:$B$110,MAX(1,$C41))),AND($D41&gt;0,INDEX(Kalender!IM$81:IM$110,MAX(1,$D41))&gt;INDEX(Kalender!$B$81:$B$110,MAX(1,$D41))),AND($E41&gt;0,INDEX(Kalender!IM$81:IM$110,MAX(1,$E41))&gt;INDEX(Kalender!$B$81:$B$110,MAX(1,$E41))),AND($F41&gt;0,INDEX(Kalender!IM$81:IM$110,MAX(1,$F41))&gt;INDEX(Kalender!$B$81:$B$110,MAX(1,$F41)))),2,0))</f>
        <v>0</v>
      </c>
      <c r="IN41" s="5" t="n">
        <f aca="false">IF(Kalender!IN41&lt;&gt;1,0,IF(AND($B41&gt;0,INDEX(Kalender!IN$68:IN$77,MAX(1,$B41))&gt;INDEX(Kalender!$B$68:$B$77,MAX(1,$B41))),1,0)+IF(OR(AND($C41&gt;0,INDEX(Kalender!IN$81:IN$110,MAX(1,$C41))&gt;INDEX(Kalender!$B$81:$B$110,MAX(1,$C41))),AND($D41&gt;0,INDEX(Kalender!IN$81:IN$110,MAX(1,$D41))&gt;INDEX(Kalender!$B$81:$B$110,MAX(1,$D41))),AND($E41&gt;0,INDEX(Kalender!IN$81:IN$110,MAX(1,$E41))&gt;INDEX(Kalender!$B$81:$B$110,MAX(1,$E41))),AND($F41&gt;0,INDEX(Kalender!IN$81:IN$110,MAX(1,$F41))&gt;INDEX(Kalender!$B$81:$B$110,MAX(1,$F41)))),2,0))</f>
        <v>0</v>
      </c>
      <c r="IO41" s="5" t="n">
        <f aca="false">IF(Kalender!IO41&lt;&gt;1,0,IF(AND($B41&gt;0,INDEX(Kalender!IO$68:IO$77,MAX(1,$B41))&gt;INDEX(Kalender!$B$68:$B$77,MAX(1,$B41))),1,0)+IF(OR(AND($C41&gt;0,INDEX(Kalender!IO$81:IO$110,MAX(1,$C41))&gt;INDEX(Kalender!$B$81:$B$110,MAX(1,$C41))),AND($D41&gt;0,INDEX(Kalender!IO$81:IO$110,MAX(1,$D41))&gt;INDEX(Kalender!$B$81:$B$110,MAX(1,$D41))),AND($E41&gt;0,INDEX(Kalender!IO$81:IO$110,MAX(1,$E41))&gt;INDEX(Kalender!$B$81:$B$110,MAX(1,$E41))),AND($F41&gt;0,INDEX(Kalender!IO$81:IO$110,MAX(1,$F41))&gt;INDEX(Kalender!$B$81:$B$110,MAX(1,$F41)))),2,0))</f>
        <v>0</v>
      </c>
      <c r="IP41" s="5" t="n">
        <f aca="false">IF(Kalender!IP41&lt;&gt;1,0,IF(AND($B41&gt;0,INDEX(Kalender!IP$68:IP$77,MAX(1,$B41))&gt;INDEX(Kalender!$B$68:$B$77,MAX(1,$B41))),1,0)+IF(OR(AND($C41&gt;0,INDEX(Kalender!IP$81:IP$110,MAX(1,$C41))&gt;INDEX(Kalender!$B$81:$B$110,MAX(1,$C41))),AND($D41&gt;0,INDEX(Kalender!IP$81:IP$110,MAX(1,$D41))&gt;INDEX(Kalender!$B$81:$B$110,MAX(1,$D41))),AND($E41&gt;0,INDEX(Kalender!IP$81:IP$110,MAX(1,$E41))&gt;INDEX(Kalender!$B$81:$B$110,MAX(1,$E41))),AND($F41&gt;0,INDEX(Kalender!IP$81:IP$110,MAX(1,$F41))&gt;INDEX(Kalender!$B$81:$B$110,MAX(1,$F41)))),2,0))</f>
        <v>0</v>
      </c>
      <c r="IQ41" s="5" t="n">
        <f aca="false">IF(Kalender!IQ41&lt;&gt;1,0,IF(AND($B41&gt;0,INDEX(Kalender!IQ$68:IQ$77,MAX(1,$B41))&gt;INDEX(Kalender!$B$68:$B$77,MAX(1,$B41))),1,0)+IF(OR(AND($C41&gt;0,INDEX(Kalender!IQ$81:IQ$110,MAX(1,$C41))&gt;INDEX(Kalender!$B$81:$B$110,MAX(1,$C41))),AND($D41&gt;0,INDEX(Kalender!IQ$81:IQ$110,MAX(1,$D41))&gt;INDEX(Kalender!$B$81:$B$110,MAX(1,$D41))),AND($E41&gt;0,INDEX(Kalender!IQ$81:IQ$110,MAX(1,$E41))&gt;INDEX(Kalender!$B$81:$B$110,MAX(1,$E41))),AND($F41&gt;0,INDEX(Kalender!IQ$81:IQ$110,MAX(1,$F41))&gt;INDEX(Kalender!$B$81:$B$110,MAX(1,$F41)))),2,0))</f>
        <v>0</v>
      </c>
      <c r="IR41" s="5" t="n">
        <f aca="false">IF(Kalender!IR41&lt;&gt;1,0,IF(AND($B41&gt;0,INDEX(Kalender!IR$68:IR$77,MAX(1,$B41))&gt;INDEX(Kalender!$B$68:$B$77,MAX(1,$B41))),1,0)+IF(OR(AND($C41&gt;0,INDEX(Kalender!IR$81:IR$110,MAX(1,$C41))&gt;INDEX(Kalender!$B$81:$B$110,MAX(1,$C41))),AND($D41&gt;0,INDEX(Kalender!IR$81:IR$110,MAX(1,$D41))&gt;INDEX(Kalender!$B$81:$B$110,MAX(1,$D41))),AND($E41&gt;0,INDEX(Kalender!IR$81:IR$110,MAX(1,$E41))&gt;INDEX(Kalender!$B$81:$B$110,MAX(1,$E41))),AND($F41&gt;0,INDEX(Kalender!IR$81:IR$110,MAX(1,$F41))&gt;INDEX(Kalender!$B$81:$B$110,MAX(1,$F41)))),2,0))</f>
        <v>0</v>
      </c>
      <c r="IS41" s="5" t="n">
        <f aca="false">IF(Kalender!IS41&lt;&gt;1,0,IF(AND($B41&gt;0,INDEX(Kalender!IS$68:IS$77,MAX(1,$B41))&gt;INDEX(Kalender!$B$68:$B$77,MAX(1,$B41))),1,0)+IF(OR(AND($C41&gt;0,INDEX(Kalender!IS$81:IS$110,MAX(1,$C41))&gt;INDEX(Kalender!$B$81:$B$110,MAX(1,$C41))),AND($D41&gt;0,INDEX(Kalender!IS$81:IS$110,MAX(1,$D41))&gt;INDEX(Kalender!$B$81:$B$110,MAX(1,$D41))),AND($E41&gt;0,INDEX(Kalender!IS$81:IS$110,MAX(1,$E41))&gt;INDEX(Kalender!$B$81:$B$110,MAX(1,$E41))),AND($F41&gt;0,INDEX(Kalender!IS$81:IS$110,MAX(1,$F41))&gt;INDEX(Kalender!$B$81:$B$110,MAX(1,$F41)))),2,0))</f>
        <v>0</v>
      </c>
      <c r="IT41" s="5" t="n">
        <f aca="false">IF(Kalender!IT41&lt;&gt;1,0,IF(AND($B41&gt;0,INDEX(Kalender!IT$68:IT$77,MAX(1,$B41))&gt;INDEX(Kalender!$B$68:$B$77,MAX(1,$B41))),1,0)+IF(OR(AND($C41&gt;0,INDEX(Kalender!IT$81:IT$110,MAX(1,$C41))&gt;INDEX(Kalender!$B$81:$B$110,MAX(1,$C41))),AND($D41&gt;0,INDEX(Kalender!IT$81:IT$110,MAX(1,$D41))&gt;INDEX(Kalender!$B$81:$B$110,MAX(1,$D41))),AND($E41&gt;0,INDEX(Kalender!IT$81:IT$110,MAX(1,$E41))&gt;INDEX(Kalender!$B$81:$B$110,MAX(1,$E41))),AND($F41&gt;0,INDEX(Kalender!IT$81:IT$110,MAX(1,$F41))&gt;INDEX(Kalender!$B$81:$B$110,MAX(1,$F41)))),2,0))</f>
        <v>0</v>
      </c>
      <c r="IU41" s="5" t="n">
        <f aca="false">IF(Kalender!IU41&lt;&gt;1,0,IF(AND($B41&gt;0,INDEX(Kalender!IU$68:IU$77,MAX(1,$B41))&gt;INDEX(Kalender!$B$68:$B$77,MAX(1,$B41))),1,0)+IF(OR(AND($C41&gt;0,INDEX(Kalender!IU$81:IU$110,MAX(1,$C41))&gt;INDEX(Kalender!$B$81:$B$110,MAX(1,$C41))),AND($D41&gt;0,INDEX(Kalender!IU$81:IU$110,MAX(1,$D41))&gt;INDEX(Kalender!$B$81:$B$110,MAX(1,$D41))),AND($E41&gt;0,INDEX(Kalender!IU$81:IU$110,MAX(1,$E41))&gt;INDEX(Kalender!$B$81:$B$110,MAX(1,$E41))),AND($F41&gt;0,INDEX(Kalender!IU$81:IU$110,MAX(1,$F41))&gt;INDEX(Kalender!$B$81:$B$110,MAX(1,$F41)))),2,0))</f>
        <v>0</v>
      </c>
      <c r="IV41" s="5" t="n">
        <f aca="false">IF(Kalender!IV41&lt;&gt;1,0,IF(AND($B41&gt;0,INDEX(Kalender!IV$68:IV$77,MAX(1,$B41))&gt;INDEX(Kalender!$B$68:$B$77,MAX(1,$B41))),1,0)+IF(OR(AND($C41&gt;0,INDEX(Kalender!IV$81:IV$110,MAX(1,$C41))&gt;INDEX(Kalender!$B$81:$B$110,MAX(1,$C41))),AND($D41&gt;0,INDEX(Kalender!IV$81:IV$110,MAX(1,$D41))&gt;INDEX(Kalender!$B$81:$B$110,MAX(1,$D41))),AND($E41&gt;0,INDEX(Kalender!IV$81:IV$110,MAX(1,$E41))&gt;INDEX(Kalender!$B$81:$B$110,MAX(1,$E41))),AND($F41&gt;0,INDEX(Kalender!IV$81:IV$110,MAX(1,$F41))&gt;INDEX(Kalender!$B$81:$B$110,MAX(1,$F41)))),2,0))</f>
        <v>0</v>
      </c>
      <c r="IW41" s="5" t="n">
        <f aca="false">IF(Kalender!IW41&lt;&gt;1,0,IF(AND($B41&gt;0,INDEX(Kalender!IW$68:IW$77,MAX(1,$B41))&gt;INDEX(Kalender!$B$68:$B$77,MAX(1,$B41))),1,0)+IF(OR(AND($C41&gt;0,INDEX(Kalender!IW$81:IW$110,MAX(1,$C41))&gt;INDEX(Kalender!$B$81:$B$110,MAX(1,$C41))),AND($D41&gt;0,INDEX(Kalender!IW$81:IW$110,MAX(1,$D41))&gt;INDEX(Kalender!$B$81:$B$110,MAX(1,$D41))),AND($E41&gt;0,INDEX(Kalender!IW$81:IW$110,MAX(1,$E41))&gt;INDEX(Kalender!$B$81:$B$110,MAX(1,$E41))),AND($F41&gt;0,INDEX(Kalender!IW$81:IW$110,MAX(1,$F41))&gt;INDEX(Kalender!$B$81:$B$110,MAX(1,$F41)))),2,0))</f>
        <v>0</v>
      </c>
      <c r="IX41" s="5" t="n">
        <f aca="false">IF(Kalender!IX41&lt;&gt;1,0,IF(AND($B41&gt;0,INDEX(Kalender!IX$68:IX$77,MAX(1,$B41))&gt;INDEX(Kalender!$B$68:$B$77,MAX(1,$B41))),1,0)+IF(OR(AND($C41&gt;0,INDEX(Kalender!IX$81:IX$110,MAX(1,$C41))&gt;INDEX(Kalender!$B$81:$B$110,MAX(1,$C41))),AND($D41&gt;0,INDEX(Kalender!IX$81:IX$110,MAX(1,$D41))&gt;INDEX(Kalender!$B$81:$B$110,MAX(1,$D41))),AND($E41&gt;0,INDEX(Kalender!IX$81:IX$110,MAX(1,$E41))&gt;INDEX(Kalender!$B$81:$B$110,MAX(1,$E41))),AND($F41&gt;0,INDEX(Kalender!IX$81:IX$110,MAX(1,$F41))&gt;INDEX(Kalender!$B$81:$B$110,MAX(1,$F41)))),2,0))</f>
        <v>0</v>
      </c>
      <c r="IY41" s="5" t="n">
        <f aca="false">IF(Kalender!IY41&lt;&gt;1,0,IF(AND($B41&gt;0,INDEX(Kalender!IY$68:IY$77,MAX(1,$B41))&gt;INDEX(Kalender!$B$68:$B$77,MAX(1,$B41))),1,0)+IF(OR(AND($C41&gt;0,INDEX(Kalender!IY$81:IY$110,MAX(1,$C41))&gt;INDEX(Kalender!$B$81:$B$110,MAX(1,$C41))),AND($D41&gt;0,INDEX(Kalender!IY$81:IY$110,MAX(1,$D41))&gt;INDEX(Kalender!$B$81:$B$110,MAX(1,$D41))),AND($E41&gt;0,INDEX(Kalender!IY$81:IY$110,MAX(1,$E41))&gt;INDEX(Kalender!$B$81:$B$110,MAX(1,$E41))),AND($F41&gt;0,INDEX(Kalender!IY$81:IY$110,MAX(1,$F41))&gt;INDEX(Kalender!$B$81:$B$110,MAX(1,$F41)))),2,0))</f>
        <v>0</v>
      </c>
      <c r="IZ41" s="5" t="n">
        <f aca="false">IF(Kalender!IZ41&lt;&gt;1,0,IF(AND($B41&gt;0,INDEX(Kalender!IZ$68:IZ$77,MAX(1,$B41))&gt;INDEX(Kalender!$B$68:$B$77,MAX(1,$B41))),1,0)+IF(OR(AND($C41&gt;0,INDEX(Kalender!IZ$81:IZ$110,MAX(1,$C41))&gt;INDEX(Kalender!$B$81:$B$110,MAX(1,$C41))),AND($D41&gt;0,INDEX(Kalender!IZ$81:IZ$110,MAX(1,$D41))&gt;INDEX(Kalender!$B$81:$B$110,MAX(1,$D41))),AND($E41&gt;0,INDEX(Kalender!IZ$81:IZ$110,MAX(1,$E41))&gt;INDEX(Kalender!$B$81:$B$110,MAX(1,$E41))),AND($F41&gt;0,INDEX(Kalender!IZ$81:IZ$110,MAX(1,$F41))&gt;INDEX(Kalender!$B$81:$B$110,MAX(1,$F41)))),2,0))</f>
        <v>0</v>
      </c>
      <c r="JA41" s="5" t="n">
        <f aca="false">IF(Kalender!JA41&lt;&gt;1,0,IF(AND($B41&gt;0,INDEX(Kalender!JA$68:JA$77,MAX(1,$B41))&gt;INDEX(Kalender!$B$68:$B$77,MAX(1,$B41))),1,0)+IF(OR(AND($C41&gt;0,INDEX(Kalender!JA$81:JA$110,MAX(1,$C41))&gt;INDEX(Kalender!$B$81:$B$110,MAX(1,$C41))),AND($D41&gt;0,INDEX(Kalender!JA$81:JA$110,MAX(1,$D41))&gt;INDEX(Kalender!$B$81:$B$110,MAX(1,$D41))),AND($E41&gt;0,INDEX(Kalender!JA$81:JA$110,MAX(1,$E41))&gt;INDEX(Kalender!$B$81:$B$110,MAX(1,$E41))),AND($F41&gt;0,INDEX(Kalender!JA$81:JA$110,MAX(1,$F41))&gt;INDEX(Kalender!$B$81:$B$110,MAX(1,$F41)))),2,0))</f>
        <v>0</v>
      </c>
      <c r="JB41" s="5" t="n">
        <f aca="false">IF(Kalender!JB41&lt;&gt;1,0,IF(AND($B41&gt;0,INDEX(Kalender!JB$68:JB$77,MAX(1,$B41))&gt;INDEX(Kalender!$B$68:$B$77,MAX(1,$B41))),1,0)+IF(OR(AND($C41&gt;0,INDEX(Kalender!JB$81:JB$110,MAX(1,$C41))&gt;INDEX(Kalender!$B$81:$B$110,MAX(1,$C41))),AND($D41&gt;0,INDEX(Kalender!JB$81:JB$110,MAX(1,$D41))&gt;INDEX(Kalender!$B$81:$B$110,MAX(1,$D41))),AND($E41&gt;0,INDEX(Kalender!JB$81:JB$110,MAX(1,$E41))&gt;INDEX(Kalender!$B$81:$B$110,MAX(1,$E41))),AND($F41&gt;0,INDEX(Kalender!JB$81:JB$110,MAX(1,$F41))&gt;INDEX(Kalender!$B$81:$B$110,MAX(1,$F41)))),2,0))</f>
        <v>0</v>
      </c>
      <c r="JC41" s="5" t="n">
        <f aca="false">IF(Kalender!JC41&lt;&gt;1,0,IF(AND($B41&gt;0,INDEX(Kalender!JC$68:JC$77,MAX(1,$B41))&gt;INDEX(Kalender!$B$68:$B$77,MAX(1,$B41))),1,0)+IF(OR(AND($C41&gt;0,INDEX(Kalender!JC$81:JC$110,MAX(1,$C41))&gt;INDEX(Kalender!$B$81:$B$110,MAX(1,$C41))),AND($D41&gt;0,INDEX(Kalender!JC$81:JC$110,MAX(1,$D41))&gt;INDEX(Kalender!$B$81:$B$110,MAX(1,$D41))),AND($E41&gt;0,INDEX(Kalender!JC$81:JC$110,MAX(1,$E41))&gt;INDEX(Kalender!$B$81:$B$110,MAX(1,$E41))),AND($F41&gt;0,INDEX(Kalender!JC$81:JC$110,MAX(1,$F41))&gt;INDEX(Kalender!$B$81:$B$110,MAX(1,$F41)))),2,0))</f>
        <v>0</v>
      </c>
      <c r="JD41" s="5" t="n">
        <f aca="false">IF(Kalender!JD41&lt;&gt;1,0,IF(AND($B41&gt;0,INDEX(Kalender!JD$68:JD$77,MAX(1,$B41))&gt;INDEX(Kalender!$B$68:$B$77,MAX(1,$B41))),1,0)+IF(OR(AND($C41&gt;0,INDEX(Kalender!JD$81:JD$110,MAX(1,$C41))&gt;INDEX(Kalender!$B$81:$B$110,MAX(1,$C41))),AND($D41&gt;0,INDEX(Kalender!JD$81:JD$110,MAX(1,$D41))&gt;INDEX(Kalender!$B$81:$B$110,MAX(1,$D41))),AND($E41&gt;0,INDEX(Kalender!JD$81:JD$110,MAX(1,$E41))&gt;INDEX(Kalender!$B$81:$B$110,MAX(1,$E41))),AND($F41&gt;0,INDEX(Kalender!JD$81:JD$110,MAX(1,$F41))&gt;INDEX(Kalender!$B$81:$B$110,MAX(1,$F41)))),2,0))</f>
        <v>0</v>
      </c>
      <c r="JE41" s="5" t="n">
        <f aca="false">IF(Kalender!JE41&lt;&gt;1,0,IF(AND($B41&gt;0,INDEX(Kalender!JE$68:JE$77,MAX(1,$B41))&gt;INDEX(Kalender!$B$68:$B$77,MAX(1,$B41))),1,0)+IF(OR(AND($C41&gt;0,INDEX(Kalender!JE$81:JE$110,MAX(1,$C41))&gt;INDEX(Kalender!$B$81:$B$110,MAX(1,$C41))),AND($D41&gt;0,INDEX(Kalender!JE$81:JE$110,MAX(1,$D41))&gt;INDEX(Kalender!$B$81:$B$110,MAX(1,$D41))),AND($E41&gt;0,INDEX(Kalender!JE$81:JE$110,MAX(1,$E41))&gt;INDEX(Kalender!$B$81:$B$110,MAX(1,$E41))),AND($F41&gt;0,INDEX(Kalender!JE$81:JE$110,MAX(1,$F41))&gt;INDEX(Kalender!$B$81:$B$110,MAX(1,$F41)))),2,0))</f>
        <v>0</v>
      </c>
      <c r="JF41" s="5" t="n">
        <f aca="false">IF(Kalender!JF41&lt;&gt;1,0,IF(AND($B41&gt;0,INDEX(Kalender!JF$68:JF$77,MAX(1,$B41))&gt;INDEX(Kalender!$B$68:$B$77,MAX(1,$B41))),1,0)+IF(OR(AND($C41&gt;0,INDEX(Kalender!JF$81:JF$110,MAX(1,$C41))&gt;INDEX(Kalender!$B$81:$B$110,MAX(1,$C41))),AND($D41&gt;0,INDEX(Kalender!JF$81:JF$110,MAX(1,$D41))&gt;INDEX(Kalender!$B$81:$B$110,MAX(1,$D41))),AND($E41&gt;0,INDEX(Kalender!JF$81:JF$110,MAX(1,$E41))&gt;INDEX(Kalender!$B$81:$B$110,MAX(1,$E41))),AND($F41&gt;0,INDEX(Kalender!JF$81:JF$110,MAX(1,$F41))&gt;INDEX(Kalender!$B$81:$B$110,MAX(1,$F41)))),2,0))</f>
        <v>0</v>
      </c>
      <c r="JG41" s="5" t="n">
        <f aca="false">IF(Kalender!JG41&lt;&gt;1,0,IF(AND($B41&gt;0,INDEX(Kalender!JG$68:JG$77,MAX(1,$B41))&gt;INDEX(Kalender!$B$68:$B$77,MAX(1,$B41))),1,0)+IF(OR(AND($C41&gt;0,INDEX(Kalender!JG$81:JG$110,MAX(1,$C41))&gt;INDEX(Kalender!$B$81:$B$110,MAX(1,$C41))),AND($D41&gt;0,INDEX(Kalender!JG$81:JG$110,MAX(1,$D41))&gt;INDEX(Kalender!$B$81:$B$110,MAX(1,$D41))),AND($E41&gt;0,INDEX(Kalender!JG$81:JG$110,MAX(1,$E41))&gt;INDEX(Kalender!$B$81:$B$110,MAX(1,$E41))),AND($F41&gt;0,INDEX(Kalender!JG$81:JG$110,MAX(1,$F41))&gt;INDEX(Kalender!$B$81:$B$110,MAX(1,$F41)))),2,0))</f>
        <v>0</v>
      </c>
      <c r="JH41" s="5" t="n">
        <f aca="false">IF(Kalender!JH41&lt;&gt;1,0,IF(AND($B41&gt;0,INDEX(Kalender!JH$68:JH$77,MAX(1,$B41))&gt;INDEX(Kalender!$B$68:$B$77,MAX(1,$B41))),1,0)+IF(OR(AND($C41&gt;0,INDEX(Kalender!JH$81:JH$110,MAX(1,$C41))&gt;INDEX(Kalender!$B$81:$B$110,MAX(1,$C41))),AND($D41&gt;0,INDEX(Kalender!JH$81:JH$110,MAX(1,$D41))&gt;INDEX(Kalender!$B$81:$B$110,MAX(1,$D41))),AND($E41&gt;0,INDEX(Kalender!JH$81:JH$110,MAX(1,$E41))&gt;INDEX(Kalender!$B$81:$B$110,MAX(1,$E41))),AND($F41&gt;0,INDEX(Kalender!JH$81:JH$110,MAX(1,$F41))&gt;INDEX(Kalender!$B$81:$B$110,MAX(1,$F41)))),2,0))</f>
        <v>0</v>
      </c>
      <c r="JI41" s="5" t="n">
        <f aca="false">IF(Kalender!JI41&lt;&gt;1,0,IF(AND($B41&gt;0,INDEX(Kalender!JI$68:JI$77,MAX(1,$B41))&gt;INDEX(Kalender!$B$68:$B$77,MAX(1,$B41))),1,0)+IF(OR(AND($C41&gt;0,INDEX(Kalender!JI$81:JI$110,MAX(1,$C41))&gt;INDEX(Kalender!$B$81:$B$110,MAX(1,$C41))),AND($D41&gt;0,INDEX(Kalender!JI$81:JI$110,MAX(1,$D41))&gt;INDEX(Kalender!$B$81:$B$110,MAX(1,$D41))),AND($E41&gt;0,INDEX(Kalender!JI$81:JI$110,MAX(1,$E41))&gt;INDEX(Kalender!$B$81:$B$110,MAX(1,$E41))),AND($F41&gt;0,INDEX(Kalender!JI$81:JI$110,MAX(1,$F41))&gt;INDEX(Kalender!$B$81:$B$110,MAX(1,$F41)))),2,0))</f>
        <v>0</v>
      </c>
      <c r="JJ41" s="5" t="n">
        <f aca="false">IF(Kalender!JJ41&lt;&gt;1,0,IF(AND($B41&gt;0,INDEX(Kalender!JJ$68:JJ$77,MAX(1,$B41))&gt;INDEX(Kalender!$B$68:$B$77,MAX(1,$B41))),1,0)+IF(OR(AND($C41&gt;0,INDEX(Kalender!JJ$81:JJ$110,MAX(1,$C41))&gt;INDEX(Kalender!$B$81:$B$110,MAX(1,$C41))),AND($D41&gt;0,INDEX(Kalender!JJ$81:JJ$110,MAX(1,$D41))&gt;INDEX(Kalender!$B$81:$B$110,MAX(1,$D41))),AND($E41&gt;0,INDEX(Kalender!JJ$81:JJ$110,MAX(1,$E41))&gt;INDEX(Kalender!$B$81:$B$110,MAX(1,$E41))),AND($F41&gt;0,INDEX(Kalender!JJ$81:JJ$110,MAX(1,$F41))&gt;INDEX(Kalender!$B$81:$B$110,MAX(1,$F41)))),2,0))</f>
        <v>0</v>
      </c>
      <c r="JK41" s="5" t="n">
        <f aca="false">IF(Kalender!JK41&lt;&gt;1,0,IF(AND($B41&gt;0,INDEX(Kalender!JK$68:JK$77,MAX(1,$B41))&gt;INDEX(Kalender!$B$68:$B$77,MAX(1,$B41))),1,0)+IF(OR(AND($C41&gt;0,INDEX(Kalender!JK$81:JK$110,MAX(1,$C41))&gt;INDEX(Kalender!$B$81:$B$110,MAX(1,$C41))),AND($D41&gt;0,INDEX(Kalender!JK$81:JK$110,MAX(1,$D41))&gt;INDEX(Kalender!$B$81:$B$110,MAX(1,$D41))),AND($E41&gt;0,INDEX(Kalender!JK$81:JK$110,MAX(1,$E41))&gt;INDEX(Kalender!$B$81:$B$110,MAX(1,$E41))),AND($F41&gt;0,INDEX(Kalender!JK$81:JK$110,MAX(1,$F41))&gt;INDEX(Kalender!$B$81:$B$110,MAX(1,$F41)))),2,0))</f>
        <v>0</v>
      </c>
      <c r="JL41" s="5" t="n">
        <f aca="false">IF(Kalender!JL41&lt;&gt;1,0,IF(AND($B41&gt;0,INDEX(Kalender!JL$68:JL$77,MAX(1,$B41))&gt;INDEX(Kalender!$B$68:$B$77,MAX(1,$B41))),1,0)+IF(OR(AND($C41&gt;0,INDEX(Kalender!JL$81:JL$110,MAX(1,$C41))&gt;INDEX(Kalender!$B$81:$B$110,MAX(1,$C41))),AND($D41&gt;0,INDEX(Kalender!JL$81:JL$110,MAX(1,$D41))&gt;INDEX(Kalender!$B$81:$B$110,MAX(1,$D41))),AND($E41&gt;0,INDEX(Kalender!JL$81:JL$110,MAX(1,$E41))&gt;INDEX(Kalender!$B$81:$B$110,MAX(1,$E41))),AND($F41&gt;0,INDEX(Kalender!JL$81:JL$110,MAX(1,$F41))&gt;INDEX(Kalender!$B$81:$B$110,MAX(1,$F41)))),2,0))</f>
        <v>0</v>
      </c>
      <c r="JM41" s="5" t="n">
        <f aca="false">IF(Kalender!JM41&lt;&gt;1,0,IF(AND($B41&gt;0,INDEX(Kalender!JM$68:JM$77,MAX(1,$B41))&gt;INDEX(Kalender!$B$68:$B$77,MAX(1,$B41))),1,0)+IF(OR(AND($C41&gt;0,INDEX(Kalender!JM$81:JM$110,MAX(1,$C41))&gt;INDEX(Kalender!$B$81:$B$110,MAX(1,$C41))),AND($D41&gt;0,INDEX(Kalender!JM$81:JM$110,MAX(1,$D41))&gt;INDEX(Kalender!$B$81:$B$110,MAX(1,$D41))),AND($E41&gt;0,INDEX(Kalender!JM$81:JM$110,MAX(1,$E41))&gt;INDEX(Kalender!$B$81:$B$110,MAX(1,$E41))),AND($F41&gt;0,INDEX(Kalender!JM$81:JM$110,MAX(1,$F41))&gt;INDEX(Kalender!$B$81:$B$110,MAX(1,$F41)))),2,0))</f>
        <v>0</v>
      </c>
      <c r="JN41" s="5" t="n">
        <f aca="false">IF(Kalender!JN41&lt;&gt;1,0,IF(AND($B41&gt;0,INDEX(Kalender!JN$68:JN$77,MAX(1,$B41))&gt;INDEX(Kalender!$B$68:$B$77,MAX(1,$B41))),1,0)+IF(OR(AND($C41&gt;0,INDEX(Kalender!JN$81:JN$110,MAX(1,$C41))&gt;INDEX(Kalender!$B$81:$B$110,MAX(1,$C41))),AND($D41&gt;0,INDEX(Kalender!JN$81:JN$110,MAX(1,$D41))&gt;INDEX(Kalender!$B$81:$B$110,MAX(1,$D41))),AND($E41&gt;0,INDEX(Kalender!JN$81:JN$110,MAX(1,$E41))&gt;INDEX(Kalender!$B$81:$B$110,MAX(1,$E41))),AND($F41&gt;0,INDEX(Kalender!JN$81:JN$110,MAX(1,$F41))&gt;INDEX(Kalender!$B$81:$B$110,MAX(1,$F41)))),2,0))</f>
        <v>0</v>
      </c>
      <c r="JO41" s="5" t="n">
        <f aca="false">IF(Kalender!JO41&lt;&gt;1,0,IF(AND($B41&gt;0,INDEX(Kalender!JO$68:JO$77,MAX(1,$B41))&gt;INDEX(Kalender!$B$68:$B$77,MAX(1,$B41))),1,0)+IF(OR(AND($C41&gt;0,INDEX(Kalender!JO$81:JO$110,MAX(1,$C41))&gt;INDEX(Kalender!$B$81:$B$110,MAX(1,$C41))),AND($D41&gt;0,INDEX(Kalender!JO$81:JO$110,MAX(1,$D41))&gt;INDEX(Kalender!$B$81:$B$110,MAX(1,$D41))),AND($E41&gt;0,INDEX(Kalender!JO$81:JO$110,MAX(1,$E41))&gt;INDEX(Kalender!$B$81:$B$110,MAX(1,$E41))),AND($F41&gt;0,INDEX(Kalender!JO$81:JO$110,MAX(1,$F41))&gt;INDEX(Kalender!$B$81:$B$110,MAX(1,$F41)))),2,0))</f>
        <v>0</v>
      </c>
      <c r="JP41" s="5" t="n">
        <f aca="false">IF(Kalender!JP41&lt;&gt;1,0,IF(AND($B41&gt;0,INDEX(Kalender!JP$68:JP$77,MAX(1,$B41))&gt;INDEX(Kalender!$B$68:$B$77,MAX(1,$B41))),1,0)+IF(OR(AND($C41&gt;0,INDEX(Kalender!JP$81:JP$110,MAX(1,$C41))&gt;INDEX(Kalender!$B$81:$B$110,MAX(1,$C41))),AND($D41&gt;0,INDEX(Kalender!JP$81:JP$110,MAX(1,$D41))&gt;INDEX(Kalender!$B$81:$B$110,MAX(1,$D41))),AND($E41&gt;0,INDEX(Kalender!JP$81:JP$110,MAX(1,$E41))&gt;INDEX(Kalender!$B$81:$B$110,MAX(1,$E41))),AND($F41&gt;0,INDEX(Kalender!JP$81:JP$110,MAX(1,$F41))&gt;INDEX(Kalender!$B$81:$B$110,MAX(1,$F41)))),2,0))</f>
        <v>0</v>
      </c>
      <c r="JQ41" s="5" t="n">
        <f aca="false">IF(Kalender!JQ41&lt;&gt;1,0,IF(AND($B41&gt;0,INDEX(Kalender!JQ$68:JQ$77,MAX(1,$B41))&gt;INDEX(Kalender!$B$68:$B$77,MAX(1,$B41))),1,0)+IF(OR(AND($C41&gt;0,INDEX(Kalender!JQ$81:JQ$110,MAX(1,$C41))&gt;INDEX(Kalender!$B$81:$B$110,MAX(1,$C41))),AND($D41&gt;0,INDEX(Kalender!JQ$81:JQ$110,MAX(1,$D41))&gt;INDEX(Kalender!$B$81:$B$110,MAX(1,$D41))),AND($E41&gt;0,INDEX(Kalender!JQ$81:JQ$110,MAX(1,$E41))&gt;INDEX(Kalender!$B$81:$B$110,MAX(1,$E41))),AND($F41&gt;0,INDEX(Kalender!JQ$81:JQ$110,MAX(1,$F41))&gt;INDEX(Kalender!$B$81:$B$110,MAX(1,$F41)))),2,0))</f>
        <v>0</v>
      </c>
      <c r="JR41" s="5" t="n">
        <f aca="false">IF(Kalender!JR41&lt;&gt;1,0,IF(AND($B41&gt;0,INDEX(Kalender!JR$68:JR$77,MAX(1,$B41))&gt;INDEX(Kalender!$B$68:$B$77,MAX(1,$B41))),1,0)+IF(OR(AND($C41&gt;0,INDEX(Kalender!JR$81:JR$110,MAX(1,$C41))&gt;INDEX(Kalender!$B$81:$B$110,MAX(1,$C41))),AND($D41&gt;0,INDEX(Kalender!JR$81:JR$110,MAX(1,$D41))&gt;INDEX(Kalender!$B$81:$B$110,MAX(1,$D41))),AND($E41&gt;0,INDEX(Kalender!JR$81:JR$110,MAX(1,$E41))&gt;INDEX(Kalender!$B$81:$B$110,MAX(1,$E41))),AND($F41&gt;0,INDEX(Kalender!JR$81:JR$110,MAX(1,$F41))&gt;INDEX(Kalender!$B$81:$B$110,MAX(1,$F41)))),2,0))</f>
        <v>0</v>
      </c>
      <c r="JS41" s="5" t="n">
        <f aca="false">IF(Kalender!JS41&lt;&gt;1,0,IF(AND($B41&gt;0,INDEX(Kalender!JS$68:JS$77,MAX(1,$B41))&gt;INDEX(Kalender!$B$68:$B$77,MAX(1,$B41))),1,0)+IF(OR(AND($C41&gt;0,INDEX(Kalender!JS$81:JS$110,MAX(1,$C41))&gt;INDEX(Kalender!$B$81:$B$110,MAX(1,$C41))),AND($D41&gt;0,INDEX(Kalender!JS$81:JS$110,MAX(1,$D41))&gt;INDEX(Kalender!$B$81:$B$110,MAX(1,$D41))),AND($E41&gt;0,INDEX(Kalender!JS$81:JS$110,MAX(1,$E41))&gt;INDEX(Kalender!$B$81:$B$110,MAX(1,$E41))),AND($F41&gt;0,INDEX(Kalender!JS$81:JS$110,MAX(1,$F41))&gt;INDEX(Kalender!$B$81:$B$110,MAX(1,$F41)))),2,0))</f>
        <v>0</v>
      </c>
      <c r="JT41" s="5" t="n">
        <f aca="false">IF(Kalender!JT41&lt;&gt;1,0,IF(AND($B41&gt;0,INDEX(Kalender!JT$68:JT$77,MAX(1,$B41))&gt;INDEX(Kalender!$B$68:$B$77,MAX(1,$B41))),1,0)+IF(OR(AND($C41&gt;0,INDEX(Kalender!JT$81:JT$110,MAX(1,$C41))&gt;INDEX(Kalender!$B$81:$B$110,MAX(1,$C41))),AND($D41&gt;0,INDEX(Kalender!JT$81:JT$110,MAX(1,$D41))&gt;INDEX(Kalender!$B$81:$B$110,MAX(1,$D41))),AND($E41&gt;0,INDEX(Kalender!JT$81:JT$110,MAX(1,$E41))&gt;INDEX(Kalender!$B$81:$B$110,MAX(1,$E41))),AND($F41&gt;0,INDEX(Kalender!JT$81:JT$110,MAX(1,$F41))&gt;INDEX(Kalender!$B$81:$B$110,MAX(1,$F41)))),2,0))</f>
        <v>0</v>
      </c>
      <c r="JU41" s="5" t="n">
        <f aca="false">IF(Kalender!JU41&lt;&gt;1,0,IF(AND($B41&gt;0,INDEX(Kalender!JU$68:JU$77,MAX(1,$B41))&gt;INDEX(Kalender!$B$68:$B$77,MAX(1,$B41))),1,0)+IF(OR(AND($C41&gt;0,INDEX(Kalender!JU$81:JU$110,MAX(1,$C41))&gt;INDEX(Kalender!$B$81:$B$110,MAX(1,$C41))),AND($D41&gt;0,INDEX(Kalender!JU$81:JU$110,MAX(1,$D41))&gt;INDEX(Kalender!$B$81:$B$110,MAX(1,$D41))),AND($E41&gt;0,INDEX(Kalender!JU$81:JU$110,MAX(1,$E41))&gt;INDEX(Kalender!$B$81:$B$110,MAX(1,$E41))),AND($F41&gt;0,INDEX(Kalender!JU$81:JU$110,MAX(1,$F41))&gt;INDEX(Kalender!$B$81:$B$110,MAX(1,$F41)))),2,0))</f>
        <v>0</v>
      </c>
      <c r="JV41" s="5" t="n">
        <f aca="false">IF(Kalender!JV41&lt;&gt;1,0,IF(AND($B41&gt;0,INDEX(Kalender!JV$68:JV$77,MAX(1,$B41))&gt;INDEX(Kalender!$B$68:$B$77,MAX(1,$B41))),1,0)+IF(OR(AND($C41&gt;0,INDEX(Kalender!JV$81:JV$110,MAX(1,$C41))&gt;INDEX(Kalender!$B$81:$B$110,MAX(1,$C41))),AND($D41&gt;0,INDEX(Kalender!JV$81:JV$110,MAX(1,$D41))&gt;INDEX(Kalender!$B$81:$B$110,MAX(1,$D41))),AND($E41&gt;0,INDEX(Kalender!JV$81:JV$110,MAX(1,$E41))&gt;INDEX(Kalender!$B$81:$B$110,MAX(1,$E41))),AND($F41&gt;0,INDEX(Kalender!JV$81:JV$110,MAX(1,$F41))&gt;INDEX(Kalender!$B$81:$B$110,MAX(1,$F41)))),2,0))</f>
        <v>0</v>
      </c>
      <c r="JW41" s="5" t="n">
        <f aca="false">IF(Kalender!JW41&lt;&gt;1,0,IF(AND($B41&gt;0,INDEX(Kalender!JW$68:JW$77,MAX(1,$B41))&gt;INDEX(Kalender!$B$68:$B$77,MAX(1,$B41))),1,0)+IF(OR(AND($C41&gt;0,INDEX(Kalender!JW$81:JW$110,MAX(1,$C41))&gt;INDEX(Kalender!$B$81:$B$110,MAX(1,$C41))),AND($D41&gt;0,INDEX(Kalender!JW$81:JW$110,MAX(1,$D41))&gt;INDEX(Kalender!$B$81:$B$110,MAX(1,$D41))),AND($E41&gt;0,INDEX(Kalender!JW$81:JW$110,MAX(1,$E41))&gt;INDEX(Kalender!$B$81:$B$110,MAX(1,$E41))),AND($F41&gt;0,INDEX(Kalender!JW$81:JW$110,MAX(1,$F41))&gt;INDEX(Kalender!$B$81:$B$110,MAX(1,$F41)))),2,0))</f>
        <v>0</v>
      </c>
      <c r="JX41" s="5" t="n">
        <f aca="false">IF(Kalender!JX41&lt;&gt;1,0,IF(AND($B41&gt;0,INDEX(Kalender!JX$68:JX$77,MAX(1,$B41))&gt;INDEX(Kalender!$B$68:$B$77,MAX(1,$B41))),1,0)+IF(OR(AND($C41&gt;0,INDEX(Kalender!JX$81:JX$110,MAX(1,$C41))&gt;INDEX(Kalender!$B$81:$B$110,MAX(1,$C41))),AND($D41&gt;0,INDEX(Kalender!JX$81:JX$110,MAX(1,$D41))&gt;INDEX(Kalender!$B$81:$B$110,MAX(1,$D41))),AND($E41&gt;0,INDEX(Kalender!JX$81:JX$110,MAX(1,$E41))&gt;INDEX(Kalender!$B$81:$B$110,MAX(1,$E41))),AND($F41&gt;0,INDEX(Kalender!JX$81:JX$110,MAX(1,$F41))&gt;INDEX(Kalender!$B$81:$B$110,MAX(1,$F41)))),2,0))</f>
        <v>0</v>
      </c>
      <c r="JY41" s="5" t="n">
        <f aca="false">IF(Kalender!JY41&lt;&gt;1,0,IF(AND($B41&gt;0,INDEX(Kalender!JY$68:JY$77,MAX(1,$B41))&gt;INDEX(Kalender!$B$68:$B$77,MAX(1,$B41))),1,0)+IF(OR(AND($C41&gt;0,INDEX(Kalender!JY$81:JY$110,MAX(1,$C41))&gt;INDEX(Kalender!$B$81:$B$110,MAX(1,$C41))),AND($D41&gt;0,INDEX(Kalender!JY$81:JY$110,MAX(1,$D41))&gt;INDEX(Kalender!$B$81:$B$110,MAX(1,$D41))),AND($E41&gt;0,INDEX(Kalender!JY$81:JY$110,MAX(1,$E41))&gt;INDEX(Kalender!$B$81:$B$110,MAX(1,$E41))),AND($F41&gt;0,INDEX(Kalender!JY$81:JY$110,MAX(1,$F41))&gt;INDEX(Kalender!$B$81:$B$110,MAX(1,$F41)))),2,0))</f>
        <v>0</v>
      </c>
      <c r="JZ41" s="5" t="n">
        <f aca="false">IF(Kalender!JZ41&lt;&gt;1,0,IF(AND($B41&gt;0,INDEX(Kalender!JZ$68:JZ$77,MAX(1,$B41))&gt;INDEX(Kalender!$B$68:$B$77,MAX(1,$B41))),1,0)+IF(OR(AND($C41&gt;0,INDEX(Kalender!JZ$81:JZ$110,MAX(1,$C41))&gt;INDEX(Kalender!$B$81:$B$110,MAX(1,$C41))),AND($D41&gt;0,INDEX(Kalender!JZ$81:JZ$110,MAX(1,$D41))&gt;INDEX(Kalender!$B$81:$B$110,MAX(1,$D41))),AND($E41&gt;0,INDEX(Kalender!JZ$81:JZ$110,MAX(1,$E41))&gt;INDEX(Kalender!$B$81:$B$110,MAX(1,$E41))),AND($F41&gt;0,INDEX(Kalender!JZ$81:JZ$110,MAX(1,$F41))&gt;INDEX(Kalender!$B$81:$B$110,MAX(1,$F41)))),2,0))</f>
        <v>0</v>
      </c>
      <c r="KA41" s="5" t="n">
        <f aca="false">IF(Kalender!KA41&lt;&gt;1,0,IF(AND($B41&gt;0,INDEX(Kalender!KA$68:KA$77,MAX(1,$B41))&gt;INDEX(Kalender!$B$68:$B$77,MAX(1,$B41))),1,0)+IF(OR(AND($C41&gt;0,INDEX(Kalender!KA$81:KA$110,MAX(1,$C41))&gt;INDEX(Kalender!$B$81:$B$110,MAX(1,$C41))),AND($D41&gt;0,INDEX(Kalender!KA$81:KA$110,MAX(1,$D41))&gt;INDEX(Kalender!$B$81:$B$110,MAX(1,$D41))),AND($E41&gt;0,INDEX(Kalender!KA$81:KA$110,MAX(1,$E41))&gt;INDEX(Kalender!$B$81:$B$110,MAX(1,$E41))),AND($F41&gt;0,INDEX(Kalender!KA$81:KA$110,MAX(1,$F41))&gt;INDEX(Kalender!$B$81:$B$110,MAX(1,$F41)))),2,0))</f>
        <v>0</v>
      </c>
      <c r="KB41" s="5" t="n">
        <f aca="false">IF(Kalender!KB41&lt;&gt;1,0,IF(AND($B41&gt;0,INDEX(Kalender!KB$68:KB$77,MAX(1,$B41))&gt;INDEX(Kalender!$B$68:$B$77,MAX(1,$B41))),1,0)+IF(OR(AND($C41&gt;0,INDEX(Kalender!KB$81:KB$110,MAX(1,$C41))&gt;INDEX(Kalender!$B$81:$B$110,MAX(1,$C41))),AND($D41&gt;0,INDEX(Kalender!KB$81:KB$110,MAX(1,$D41))&gt;INDEX(Kalender!$B$81:$B$110,MAX(1,$D41))),AND($E41&gt;0,INDEX(Kalender!KB$81:KB$110,MAX(1,$E41))&gt;INDEX(Kalender!$B$81:$B$110,MAX(1,$E41))),AND($F41&gt;0,INDEX(Kalender!KB$81:KB$110,MAX(1,$F41))&gt;INDEX(Kalender!$B$81:$B$110,MAX(1,$F41)))),2,0))</f>
        <v>0</v>
      </c>
      <c r="KC41" s="5" t="n">
        <f aca="false">IF(Kalender!KC41&lt;&gt;1,0,IF(AND($B41&gt;0,INDEX(Kalender!KC$68:KC$77,MAX(1,$B41))&gt;INDEX(Kalender!$B$68:$B$77,MAX(1,$B41))),1,0)+IF(OR(AND($C41&gt;0,INDEX(Kalender!KC$81:KC$110,MAX(1,$C41))&gt;INDEX(Kalender!$B$81:$B$110,MAX(1,$C41))),AND($D41&gt;0,INDEX(Kalender!KC$81:KC$110,MAX(1,$D41))&gt;INDEX(Kalender!$B$81:$B$110,MAX(1,$D41))),AND($E41&gt;0,INDEX(Kalender!KC$81:KC$110,MAX(1,$E41))&gt;INDEX(Kalender!$B$81:$B$110,MAX(1,$E41))),AND($F41&gt;0,INDEX(Kalender!KC$81:KC$110,MAX(1,$F41))&gt;INDEX(Kalender!$B$81:$B$110,MAX(1,$F41)))),2,0))</f>
        <v>0</v>
      </c>
      <c r="KD41" s="5" t="n">
        <f aca="false">IF(Kalender!KD41&lt;&gt;1,0,IF(AND($B41&gt;0,INDEX(Kalender!KD$68:KD$77,MAX(1,$B41))&gt;INDEX(Kalender!$B$68:$B$77,MAX(1,$B41))),1,0)+IF(OR(AND($C41&gt;0,INDEX(Kalender!KD$81:KD$110,MAX(1,$C41))&gt;INDEX(Kalender!$B$81:$B$110,MAX(1,$C41))),AND($D41&gt;0,INDEX(Kalender!KD$81:KD$110,MAX(1,$D41))&gt;INDEX(Kalender!$B$81:$B$110,MAX(1,$D41))),AND($E41&gt;0,INDEX(Kalender!KD$81:KD$110,MAX(1,$E41))&gt;INDEX(Kalender!$B$81:$B$110,MAX(1,$E41))),AND($F41&gt;0,INDEX(Kalender!KD$81:KD$110,MAX(1,$F41))&gt;INDEX(Kalender!$B$81:$B$110,MAX(1,$F41)))),2,0))</f>
        <v>0</v>
      </c>
      <c r="KE41" s="5" t="n">
        <f aca="false">IF(Kalender!KE41&lt;&gt;1,0,IF(AND($B41&gt;0,INDEX(Kalender!KE$68:KE$77,MAX(1,$B41))&gt;INDEX(Kalender!$B$68:$B$77,MAX(1,$B41))),1,0)+IF(OR(AND($C41&gt;0,INDEX(Kalender!KE$81:KE$110,MAX(1,$C41))&gt;INDEX(Kalender!$B$81:$B$110,MAX(1,$C41))),AND($D41&gt;0,INDEX(Kalender!KE$81:KE$110,MAX(1,$D41))&gt;INDEX(Kalender!$B$81:$B$110,MAX(1,$D41))),AND($E41&gt;0,INDEX(Kalender!KE$81:KE$110,MAX(1,$E41))&gt;INDEX(Kalender!$B$81:$B$110,MAX(1,$E41))),AND($F41&gt;0,INDEX(Kalender!KE$81:KE$110,MAX(1,$F41))&gt;INDEX(Kalender!$B$81:$B$110,MAX(1,$F41)))),2,0))</f>
        <v>0</v>
      </c>
      <c r="KF41" s="5" t="n">
        <f aca="false">IF(Kalender!KF41&lt;&gt;1,0,IF(AND($B41&gt;0,INDEX(Kalender!KF$68:KF$77,MAX(1,$B41))&gt;INDEX(Kalender!$B$68:$B$77,MAX(1,$B41))),1,0)+IF(OR(AND($C41&gt;0,INDEX(Kalender!KF$81:KF$110,MAX(1,$C41))&gt;INDEX(Kalender!$B$81:$B$110,MAX(1,$C41))),AND($D41&gt;0,INDEX(Kalender!KF$81:KF$110,MAX(1,$D41))&gt;INDEX(Kalender!$B$81:$B$110,MAX(1,$D41))),AND($E41&gt;0,INDEX(Kalender!KF$81:KF$110,MAX(1,$E41))&gt;INDEX(Kalender!$B$81:$B$110,MAX(1,$E41))),AND($F41&gt;0,INDEX(Kalender!KF$81:KF$110,MAX(1,$F41))&gt;INDEX(Kalender!$B$81:$B$110,MAX(1,$F41)))),2,0))</f>
        <v>0</v>
      </c>
      <c r="KG41" s="5" t="n">
        <f aca="false">IF(Kalender!KG41&lt;&gt;1,0,IF(AND($B41&gt;0,INDEX(Kalender!KG$68:KG$77,MAX(1,$B41))&gt;INDEX(Kalender!$B$68:$B$77,MAX(1,$B41))),1,0)+IF(OR(AND($C41&gt;0,INDEX(Kalender!KG$81:KG$110,MAX(1,$C41))&gt;INDEX(Kalender!$B$81:$B$110,MAX(1,$C41))),AND($D41&gt;0,INDEX(Kalender!KG$81:KG$110,MAX(1,$D41))&gt;INDEX(Kalender!$B$81:$B$110,MAX(1,$D41))),AND($E41&gt;0,INDEX(Kalender!KG$81:KG$110,MAX(1,$E41))&gt;INDEX(Kalender!$B$81:$B$110,MAX(1,$E41))),AND($F41&gt;0,INDEX(Kalender!KG$81:KG$110,MAX(1,$F41))&gt;INDEX(Kalender!$B$81:$B$110,MAX(1,$F41)))),2,0))</f>
        <v>0</v>
      </c>
      <c r="KH41" s="5" t="n">
        <f aca="false">IF(Kalender!KH41&lt;&gt;1,0,IF(AND($B41&gt;0,INDEX(Kalender!KH$68:KH$77,MAX(1,$B41))&gt;INDEX(Kalender!$B$68:$B$77,MAX(1,$B41))),1,0)+IF(OR(AND($C41&gt;0,INDEX(Kalender!KH$81:KH$110,MAX(1,$C41))&gt;INDEX(Kalender!$B$81:$B$110,MAX(1,$C41))),AND($D41&gt;0,INDEX(Kalender!KH$81:KH$110,MAX(1,$D41))&gt;INDEX(Kalender!$B$81:$B$110,MAX(1,$D41))),AND($E41&gt;0,INDEX(Kalender!KH$81:KH$110,MAX(1,$E41))&gt;INDEX(Kalender!$B$81:$B$110,MAX(1,$E41))),AND($F41&gt;0,INDEX(Kalender!KH$81:KH$110,MAX(1,$F41))&gt;INDEX(Kalender!$B$81:$B$110,MAX(1,$F41)))),2,0))</f>
        <v>0</v>
      </c>
      <c r="KI41" s="5" t="n">
        <f aca="false">IF(Kalender!KI41&lt;&gt;1,0,IF(AND($B41&gt;0,INDEX(Kalender!KI$68:KI$77,MAX(1,$B41))&gt;INDEX(Kalender!$B$68:$B$77,MAX(1,$B41))),1,0)+IF(OR(AND($C41&gt;0,INDEX(Kalender!KI$81:KI$110,MAX(1,$C41))&gt;INDEX(Kalender!$B$81:$B$110,MAX(1,$C41))),AND($D41&gt;0,INDEX(Kalender!KI$81:KI$110,MAX(1,$D41))&gt;INDEX(Kalender!$B$81:$B$110,MAX(1,$D41))),AND($E41&gt;0,INDEX(Kalender!KI$81:KI$110,MAX(1,$E41))&gt;INDEX(Kalender!$B$81:$B$110,MAX(1,$E41))),AND($F41&gt;0,INDEX(Kalender!KI$81:KI$110,MAX(1,$F41))&gt;INDEX(Kalender!$B$81:$B$110,MAX(1,$F41)))),2,0))</f>
        <v>0</v>
      </c>
      <c r="KJ41" s="5" t="n">
        <f aca="false">IF(Kalender!KJ41&lt;&gt;1,0,IF(AND($B41&gt;0,INDEX(Kalender!KJ$68:KJ$77,MAX(1,$B41))&gt;INDEX(Kalender!$B$68:$B$77,MAX(1,$B41))),1,0)+IF(OR(AND($C41&gt;0,INDEX(Kalender!KJ$81:KJ$110,MAX(1,$C41))&gt;INDEX(Kalender!$B$81:$B$110,MAX(1,$C41))),AND($D41&gt;0,INDEX(Kalender!KJ$81:KJ$110,MAX(1,$D41))&gt;INDEX(Kalender!$B$81:$B$110,MAX(1,$D41))),AND($E41&gt;0,INDEX(Kalender!KJ$81:KJ$110,MAX(1,$E41))&gt;INDEX(Kalender!$B$81:$B$110,MAX(1,$E41))),AND($F41&gt;0,INDEX(Kalender!KJ$81:KJ$110,MAX(1,$F41))&gt;INDEX(Kalender!$B$81:$B$110,MAX(1,$F41)))),2,0))</f>
        <v>0</v>
      </c>
      <c r="KK41" s="5" t="n">
        <f aca="false">IF(Kalender!KK41&lt;&gt;1,0,IF(AND($B41&gt;0,INDEX(Kalender!KK$68:KK$77,MAX(1,$B41))&gt;INDEX(Kalender!$B$68:$B$77,MAX(1,$B41))),1,0)+IF(OR(AND($C41&gt;0,INDEX(Kalender!KK$81:KK$110,MAX(1,$C41))&gt;INDEX(Kalender!$B$81:$B$110,MAX(1,$C41))),AND($D41&gt;0,INDEX(Kalender!KK$81:KK$110,MAX(1,$D41))&gt;INDEX(Kalender!$B$81:$B$110,MAX(1,$D41))),AND($E41&gt;0,INDEX(Kalender!KK$81:KK$110,MAX(1,$E41))&gt;INDEX(Kalender!$B$81:$B$110,MAX(1,$E41))),AND($F41&gt;0,INDEX(Kalender!KK$81:KK$110,MAX(1,$F41))&gt;INDEX(Kalender!$B$81:$B$110,MAX(1,$F41)))),2,0))</f>
        <v>0</v>
      </c>
      <c r="KL41" s="5" t="n">
        <f aca="false">IF(Kalender!KL41&lt;&gt;1,0,IF(AND($B41&gt;0,INDEX(Kalender!KL$68:KL$77,MAX(1,$B41))&gt;INDEX(Kalender!$B$68:$B$77,MAX(1,$B41))),1,0)+IF(OR(AND($C41&gt;0,INDEX(Kalender!KL$81:KL$110,MAX(1,$C41))&gt;INDEX(Kalender!$B$81:$B$110,MAX(1,$C41))),AND($D41&gt;0,INDEX(Kalender!KL$81:KL$110,MAX(1,$D41))&gt;INDEX(Kalender!$B$81:$B$110,MAX(1,$D41))),AND($E41&gt;0,INDEX(Kalender!KL$81:KL$110,MAX(1,$E41))&gt;INDEX(Kalender!$B$81:$B$110,MAX(1,$E41))),AND($F41&gt;0,INDEX(Kalender!KL$81:KL$110,MAX(1,$F41))&gt;INDEX(Kalender!$B$81:$B$110,MAX(1,$F41)))),2,0))</f>
        <v>0</v>
      </c>
      <c r="KM41" s="5" t="n">
        <f aca="false">IF(Kalender!KM41&lt;&gt;1,0,IF(AND($B41&gt;0,INDEX(Kalender!KM$68:KM$77,MAX(1,$B41))&gt;INDEX(Kalender!$B$68:$B$77,MAX(1,$B41))),1,0)+IF(OR(AND($C41&gt;0,INDEX(Kalender!KM$81:KM$110,MAX(1,$C41))&gt;INDEX(Kalender!$B$81:$B$110,MAX(1,$C41))),AND($D41&gt;0,INDEX(Kalender!KM$81:KM$110,MAX(1,$D41))&gt;INDEX(Kalender!$B$81:$B$110,MAX(1,$D41))),AND($E41&gt;0,INDEX(Kalender!KM$81:KM$110,MAX(1,$E41))&gt;INDEX(Kalender!$B$81:$B$110,MAX(1,$E41))),AND($F41&gt;0,INDEX(Kalender!KM$81:KM$110,MAX(1,$F41))&gt;INDEX(Kalender!$B$81:$B$110,MAX(1,$F41)))),2,0))</f>
        <v>0</v>
      </c>
      <c r="KN41" s="5" t="n">
        <f aca="false">IF(Kalender!KN41&lt;&gt;1,0,IF(AND($B41&gt;0,INDEX(Kalender!KN$68:KN$77,MAX(1,$B41))&gt;INDEX(Kalender!$B$68:$B$77,MAX(1,$B41))),1,0)+IF(OR(AND($C41&gt;0,INDEX(Kalender!KN$81:KN$110,MAX(1,$C41))&gt;INDEX(Kalender!$B$81:$B$110,MAX(1,$C41))),AND($D41&gt;0,INDEX(Kalender!KN$81:KN$110,MAX(1,$D41))&gt;INDEX(Kalender!$B$81:$B$110,MAX(1,$D41))),AND($E41&gt;0,INDEX(Kalender!KN$81:KN$110,MAX(1,$E41))&gt;INDEX(Kalender!$B$81:$B$110,MAX(1,$E41))),AND($F41&gt;0,INDEX(Kalender!KN$81:KN$110,MAX(1,$F41))&gt;INDEX(Kalender!$B$81:$B$110,MAX(1,$F41)))),2,0))</f>
        <v>0</v>
      </c>
      <c r="KO41" s="5" t="n">
        <f aca="false">IF(Kalender!KO41&lt;&gt;1,0,IF(AND($B41&gt;0,INDEX(Kalender!KO$68:KO$77,MAX(1,$B41))&gt;INDEX(Kalender!$B$68:$B$77,MAX(1,$B41))),1,0)+IF(OR(AND($C41&gt;0,INDEX(Kalender!KO$81:KO$110,MAX(1,$C41))&gt;INDEX(Kalender!$B$81:$B$110,MAX(1,$C41))),AND($D41&gt;0,INDEX(Kalender!KO$81:KO$110,MAX(1,$D41))&gt;INDEX(Kalender!$B$81:$B$110,MAX(1,$D41))),AND($E41&gt;0,INDEX(Kalender!KO$81:KO$110,MAX(1,$E41))&gt;INDEX(Kalender!$B$81:$B$110,MAX(1,$E41))),AND($F41&gt;0,INDEX(Kalender!KO$81:KO$110,MAX(1,$F41))&gt;INDEX(Kalender!$B$81:$B$110,MAX(1,$F41)))),2,0))</f>
        <v>0</v>
      </c>
      <c r="KP41" s="5" t="n">
        <f aca="false">IF(Kalender!KP41&lt;&gt;1,0,IF(AND($B41&gt;0,INDEX(Kalender!KP$68:KP$77,MAX(1,$B41))&gt;INDEX(Kalender!$B$68:$B$77,MAX(1,$B41))),1,0)+IF(OR(AND($C41&gt;0,INDEX(Kalender!KP$81:KP$110,MAX(1,$C41))&gt;INDEX(Kalender!$B$81:$B$110,MAX(1,$C41))),AND($D41&gt;0,INDEX(Kalender!KP$81:KP$110,MAX(1,$D41))&gt;INDEX(Kalender!$B$81:$B$110,MAX(1,$D41))),AND($E41&gt;0,INDEX(Kalender!KP$81:KP$110,MAX(1,$E41))&gt;INDEX(Kalender!$B$81:$B$110,MAX(1,$E41))),AND($F41&gt;0,INDEX(Kalender!KP$81:KP$110,MAX(1,$F41))&gt;INDEX(Kalender!$B$81:$B$110,MAX(1,$F41)))),2,0))</f>
        <v>0</v>
      </c>
      <c r="KQ41" s="5" t="n">
        <f aca="false">IF(Kalender!KQ41&lt;&gt;1,0,IF(AND($B41&gt;0,INDEX(Kalender!KQ$68:KQ$77,MAX(1,$B41))&gt;INDEX(Kalender!$B$68:$B$77,MAX(1,$B41))),1,0)+IF(OR(AND($C41&gt;0,INDEX(Kalender!KQ$81:KQ$110,MAX(1,$C41))&gt;INDEX(Kalender!$B$81:$B$110,MAX(1,$C41))),AND($D41&gt;0,INDEX(Kalender!KQ$81:KQ$110,MAX(1,$D41))&gt;INDEX(Kalender!$B$81:$B$110,MAX(1,$D41))),AND($E41&gt;0,INDEX(Kalender!KQ$81:KQ$110,MAX(1,$E41))&gt;INDEX(Kalender!$B$81:$B$110,MAX(1,$E41))),AND($F41&gt;0,INDEX(Kalender!KQ$81:KQ$110,MAX(1,$F41))&gt;INDEX(Kalender!$B$81:$B$110,MAX(1,$F41)))),2,0))</f>
        <v>0</v>
      </c>
      <c r="KR41" s="5" t="n">
        <f aca="false">IF(Kalender!KR41&lt;&gt;1,0,IF(AND($B41&gt;0,INDEX(Kalender!KR$68:KR$77,MAX(1,$B41))&gt;INDEX(Kalender!$B$68:$B$77,MAX(1,$B41))),1,0)+IF(OR(AND($C41&gt;0,INDEX(Kalender!KR$81:KR$110,MAX(1,$C41))&gt;INDEX(Kalender!$B$81:$B$110,MAX(1,$C41))),AND($D41&gt;0,INDEX(Kalender!KR$81:KR$110,MAX(1,$D41))&gt;INDEX(Kalender!$B$81:$B$110,MAX(1,$D41))),AND($E41&gt;0,INDEX(Kalender!KR$81:KR$110,MAX(1,$E41))&gt;INDEX(Kalender!$B$81:$B$110,MAX(1,$E41))),AND($F41&gt;0,INDEX(Kalender!KR$81:KR$110,MAX(1,$F41))&gt;INDEX(Kalender!$B$81:$B$110,MAX(1,$F41)))),2,0))</f>
        <v>0</v>
      </c>
      <c r="KS41" s="5" t="n">
        <f aca="false">IF(Kalender!KS41&lt;&gt;1,0,IF(AND($B41&gt;0,INDEX(Kalender!KS$68:KS$77,MAX(1,$B41))&gt;INDEX(Kalender!$B$68:$B$77,MAX(1,$B41))),1,0)+IF(OR(AND($C41&gt;0,INDEX(Kalender!KS$81:KS$110,MAX(1,$C41))&gt;INDEX(Kalender!$B$81:$B$110,MAX(1,$C41))),AND($D41&gt;0,INDEX(Kalender!KS$81:KS$110,MAX(1,$D41))&gt;INDEX(Kalender!$B$81:$B$110,MAX(1,$D41))),AND($E41&gt;0,INDEX(Kalender!KS$81:KS$110,MAX(1,$E41))&gt;INDEX(Kalender!$B$81:$B$110,MAX(1,$E41))),AND($F41&gt;0,INDEX(Kalender!KS$81:KS$110,MAX(1,$F41))&gt;INDEX(Kalender!$B$81:$B$110,MAX(1,$F41)))),2,0))</f>
        <v>0</v>
      </c>
      <c r="KT41" s="5" t="n">
        <f aca="false">IF(Kalender!KT41&lt;&gt;1,0,IF(AND($B41&gt;0,INDEX(Kalender!KT$68:KT$77,MAX(1,$B41))&gt;INDEX(Kalender!$B$68:$B$77,MAX(1,$B41))),1,0)+IF(OR(AND($C41&gt;0,INDEX(Kalender!KT$81:KT$110,MAX(1,$C41))&gt;INDEX(Kalender!$B$81:$B$110,MAX(1,$C41))),AND($D41&gt;0,INDEX(Kalender!KT$81:KT$110,MAX(1,$D41))&gt;INDEX(Kalender!$B$81:$B$110,MAX(1,$D41))),AND($E41&gt;0,INDEX(Kalender!KT$81:KT$110,MAX(1,$E41))&gt;INDEX(Kalender!$B$81:$B$110,MAX(1,$E41))),AND($F41&gt;0,INDEX(Kalender!KT$81:KT$110,MAX(1,$F41))&gt;INDEX(Kalender!$B$81:$B$110,MAX(1,$F41)))),2,0))</f>
        <v>0</v>
      </c>
      <c r="KU41" s="5" t="n">
        <f aca="false">IF(Kalender!KU41&lt;&gt;1,0,IF(AND($B41&gt;0,INDEX(Kalender!KU$68:KU$77,MAX(1,$B41))&gt;INDEX(Kalender!$B$68:$B$77,MAX(1,$B41))),1,0)+IF(OR(AND($C41&gt;0,INDEX(Kalender!KU$81:KU$110,MAX(1,$C41))&gt;INDEX(Kalender!$B$81:$B$110,MAX(1,$C41))),AND($D41&gt;0,INDEX(Kalender!KU$81:KU$110,MAX(1,$D41))&gt;INDEX(Kalender!$B$81:$B$110,MAX(1,$D41))),AND($E41&gt;0,INDEX(Kalender!KU$81:KU$110,MAX(1,$E41))&gt;INDEX(Kalender!$B$81:$B$110,MAX(1,$E41))),AND($F41&gt;0,INDEX(Kalender!KU$81:KU$110,MAX(1,$F41))&gt;INDEX(Kalender!$B$81:$B$110,MAX(1,$F41)))),2,0))</f>
        <v>0</v>
      </c>
      <c r="KV41" s="5" t="n">
        <f aca="false">IF(Kalender!KV41&lt;&gt;1,0,IF(AND($B41&gt;0,INDEX(Kalender!KV$68:KV$77,MAX(1,$B41))&gt;INDEX(Kalender!$B$68:$B$77,MAX(1,$B41))),1,0)+IF(OR(AND($C41&gt;0,INDEX(Kalender!KV$81:KV$110,MAX(1,$C41))&gt;INDEX(Kalender!$B$81:$B$110,MAX(1,$C41))),AND($D41&gt;0,INDEX(Kalender!KV$81:KV$110,MAX(1,$D41))&gt;INDEX(Kalender!$B$81:$B$110,MAX(1,$D41))),AND($E41&gt;0,INDEX(Kalender!KV$81:KV$110,MAX(1,$E41))&gt;INDEX(Kalender!$B$81:$B$110,MAX(1,$E41))),AND($F41&gt;0,INDEX(Kalender!KV$81:KV$110,MAX(1,$F41))&gt;INDEX(Kalender!$B$81:$B$110,MAX(1,$F41)))),2,0))</f>
        <v>0</v>
      </c>
      <c r="KW41" s="5" t="n">
        <f aca="false">IF(Kalender!KW41&lt;&gt;1,0,IF(AND($B41&gt;0,INDEX(Kalender!KW$68:KW$77,MAX(1,$B41))&gt;INDEX(Kalender!$B$68:$B$77,MAX(1,$B41))),1,0)+IF(OR(AND($C41&gt;0,INDEX(Kalender!KW$81:KW$110,MAX(1,$C41))&gt;INDEX(Kalender!$B$81:$B$110,MAX(1,$C41))),AND($D41&gt;0,INDEX(Kalender!KW$81:KW$110,MAX(1,$D41))&gt;INDEX(Kalender!$B$81:$B$110,MAX(1,$D41))),AND($E41&gt;0,INDEX(Kalender!KW$81:KW$110,MAX(1,$E41))&gt;INDEX(Kalender!$B$81:$B$110,MAX(1,$E41))),AND($F41&gt;0,INDEX(Kalender!KW$81:KW$110,MAX(1,$F41))&gt;INDEX(Kalender!$B$81:$B$110,MAX(1,$F41)))),2,0))</f>
        <v>0</v>
      </c>
      <c r="KX41" s="5" t="n">
        <f aca="false">IF(Kalender!KX41&lt;&gt;1,0,IF(AND($B41&gt;0,INDEX(Kalender!KX$68:KX$77,MAX(1,$B41))&gt;INDEX(Kalender!$B$68:$B$77,MAX(1,$B41))),1,0)+IF(OR(AND($C41&gt;0,INDEX(Kalender!KX$81:KX$110,MAX(1,$C41))&gt;INDEX(Kalender!$B$81:$B$110,MAX(1,$C41))),AND($D41&gt;0,INDEX(Kalender!KX$81:KX$110,MAX(1,$D41))&gt;INDEX(Kalender!$B$81:$B$110,MAX(1,$D41))),AND($E41&gt;0,INDEX(Kalender!KX$81:KX$110,MAX(1,$E41))&gt;INDEX(Kalender!$B$81:$B$110,MAX(1,$E41))),AND($F41&gt;0,INDEX(Kalender!KX$81:KX$110,MAX(1,$F41))&gt;INDEX(Kalender!$B$81:$B$110,MAX(1,$F41)))),2,0))</f>
        <v>0</v>
      </c>
      <c r="KY41" s="5" t="n">
        <f aca="false">IF(Kalender!KY41&lt;&gt;1,0,IF(AND($B41&gt;0,INDEX(Kalender!KY$68:KY$77,MAX(1,$B41))&gt;INDEX(Kalender!$B$68:$B$77,MAX(1,$B41))),1,0)+IF(OR(AND($C41&gt;0,INDEX(Kalender!KY$81:KY$110,MAX(1,$C41))&gt;INDEX(Kalender!$B$81:$B$110,MAX(1,$C41))),AND($D41&gt;0,INDEX(Kalender!KY$81:KY$110,MAX(1,$D41))&gt;INDEX(Kalender!$B$81:$B$110,MAX(1,$D41))),AND($E41&gt;0,INDEX(Kalender!KY$81:KY$110,MAX(1,$E41))&gt;INDEX(Kalender!$B$81:$B$110,MAX(1,$E41))),AND($F41&gt;0,INDEX(Kalender!KY$81:KY$110,MAX(1,$F41))&gt;INDEX(Kalender!$B$81:$B$110,MAX(1,$F41)))),2,0))</f>
        <v>0</v>
      </c>
      <c r="KZ41" s="5" t="n">
        <f aca="false">IF(Kalender!KZ41&lt;&gt;1,0,IF(AND($B41&gt;0,INDEX(Kalender!KZ$68:KZ$77,MAX(1,$B41))&gt;INDEX(Kalender!$B$68:$B$77,MAX(1,$B41))),1,0)+IF(OR(AND($C41&gt;0,INDEX(Kalender!KZ$81:KZ$110,MAX(1,$C41))&gt;INDEX(Kalender!$B$81:$B$110,MAX(1,$C41))),AND($D41&gt;0,INDEX(Kalender!KZ$81:KZ$110,MAX(1,$D41))&gt;INDEX(Kalender!$B$81:$B$110,MAX(1,$D41))),AND($E41&gt;0,INDEX(Kalender!KZ$81:KZ$110,MAX(1,$E41))&gt;INDEX(Kalender!$B$81:$B$110,MAX(1,$E41))),AND($F41&gt;0,INDEX(Kalender!KZ$81:KZ$110,MAX(1,$F41))&gt;INDEX(Kalender!$B$81:$B$110,MAX(1,$F41)))),2,0))</f>
        <v>0</v>
      </c>
      <c r="LA41" s="5" t="n">
        <f aca="false">IF(Kalender!LA41&lt;&gt;1,0,IF(AND($B41&gt;0,INDEX(Kalender!LA$68:LA$77,MAX(1,$B41))&gt;INDEX(Kalender!$B$68:$B$77,MAX(1,$B41))),1,0)+IF(OR(AND($C41&gt;0,INDEX(Kalender!LA$81:LA$110,MAX(1,$C41))&gt;INDEX(Kalender!$B$81:$B$110,MAX(1,$C41))),AND($D41&gt;0,INDEX(Kalender!LA$81:LA$110,MAX(1,$D41))&gt;INDEX(Kalender!$B$81:$B$110,MAX(1,$D41))),AND($E41&gt;0,INDEX(Kalender!LA$81:LA$110,MAX(1,$E41))&gt;INDEX(Kalender!$B$81:$B$110,MAX(1,$E41))),AND($F41&gt;0,INDEX(Kalender!LA$81:LA$110,MAX(1,$F41))&gt;INDEX(Kalender!$B$81:$B$110,MAX(1,$F41)))),2,0))</f>
        <v>0</v>
      </c>
      <c r="LB41" s="5" t="n">
        <f aca="false">IF(Kalender!LB41&lt;&gt;1,0,IF(AND($B41&gt;0,INDEX(Kalender!LB$68:LB$77,MAX(1,$B41))&gt;INDEX(Kalender!$B$68:$B$77,MAX(1,$B41))),1,0)+IF(OR(AND($C41&gt;0,INDEX(Kalender!LB$81:LB$110,MAX(1,$C41))&gt;INDEX(Kalender!$B$81:$B$110,MAX(1,$C41))),AND($D41&gt;0,INDEX(Kalender!LB$81:LB$110,MAX(1,$D41))&gt;INDEX(Kalender!$B$81:$B$110,MAX(1,$D41))),AND($E41&gt;0,INDEX(Kalender!LB$81:LB$110,MAX(1,$E41))&gt;INDEX(Kalender!$B$81:$B$110,MAX(1,$E41))),AND($F41&gt;0,INDEX(Kalender!LB$81:LB$110,MAX(1,$F41))&gt;INDEX(Kalender!$B$81:$B$110,MAX(1,$F41)))),2,0))</f>
        <v>0</v>
      </c>
      <c r="LC41" s="5" t="n">
        <f aca="false">IF(Kalender!LC41&lt;&gt;1,0,IF(AND($B41&gt;0,INDEX(Kalender!LC$68:LC$77,MAX(1,$B41))&gt;INDEX(Kalender!$B$68:$B$77,MAX(1,$B41))),1,0)+IF(OR(AND($C41&gt;0,INDEX(Kalender!LC$81:LC$110,MAX(1,$C41))&gt;INDEX(Kalender!$B$81:$B$110,MAX(1,$C41))),AND($D41&gt;0,INDEX(Kalender!LC$81:LC$110,MAX(1,$D41))&gt;INDEX(Kalender!$B$81:$B$110,MAX(1,$D41))),AND($E41&gt;0,INDEX(Kalender!LC$81:LC$110,MAX(1,$E41))&gt;INDEX(Kalender!$B$81:$B$110,MAX(1,$E41))),AND($F41&gt;0,INDEX(Kalender!LC$81:LC$110,MAX(1,$F41))&gt;INDEX(Kalender!$B$81:$B$110,MAX(1,$F41)))),2,0))</f>
        <v>0</v>
      </c>
      <c r="LD41" s="5" t="n">
        <f aca="false">IF(Kalender!LD41&lt;&gt;1,0,IF(AND($B41&gt;0,INDEX(Kalender!LD$68:LD$77,MAX(1,$B41))&gt;INDEX(Kalender!$B$68:$B$77,MAX(1,$B41))),1,0)+IF(OR(AND($C41&gt;0,INDEX(Kalender!LD$81:LD$110,MAX(1,$C41))&gt;INDEX(Kalender!$B$81:$B$110,MAX(1,$C41))),AND($D41&gt;0,INDEX(Kalender!LD$81:LD$110,MAX(1,$D41))&gt;INDEX(Kalender!$B$81:$B$110,MAX(1,$D41))),AND($E41&gt;0,INDEX(Kalender!LD$81:LD$110,MAX(1,$E41))&gt;INDEX(Kalender!$B$81:$B$110,MAX(1,$E41))),AND($F41&gt;0,INDEX(Kalender!LD$81:LD$110,MAX(1,$F41))&gt;INDEX(Kalender!$B$81:$B$110,MAX(1,$F41)))),2,0))</f>
        <v>0</v>
      </c>
      <c r="LE41" s="5" t="n">
        <f aca="false">IF(Kalender!LE41&lt;&gt;1,0,IF(AND($B41&gt;0,INDEX(Kalender!LE$68:LE$77,MAX(1,$B41))&gt;INDEX(Kalender!$B$68:$B$77,MAX(1,$B41))),1,0)+IF(OR(AND($C41&gt;0,INDEX(Kalender!LE$81:LE$110,MAX(1,$C41))&gt;INDEX(Kalender!$B$81:$B$110,MAX(1,$C41))),AND($D41&gt;0,INDEX(Kalender!LE$81:LE$110,MAX(1,$D41))&gt;INDEX(Kalender!$B$81:$B$110,MAX(1,$D41))),AND($E41&gt;0,INDEX(Kalender!LE$81:LE$110,MAX(1,$E41))&gt;INDEX(Kalender!$B$81:$B$110,MAX(1,$E41))),AND($F41&gt;0,INDEX(Kalender!LE$81:LE$110,MAX(1,$F41))&gt;INDEX(Kalender!$B$81:$B$110,MAX(1,$F41)))),2,0))</f>
        <v>0</v>
      </c>
      <c r="LF41" s="5" t="n">
        <f aca="false">IF(Kalender!LF41&lt;&gt;1,0,IF(AND($B41&gt;0,INDEX(Kalender!LF$68:LF$77,MAX(1,$B41))&gt;INDEX(Kalender!$B$68:$B$77,MAX(1,$B41))),1,0)+IF(OR(AND($C41&gt;0,INDEX(Kalender!LF$81:LF$110,MAX(1,$C41))&gt;INDEX(Kalender!$B$81:$B$110,MAX(1,$C41))),AND($D41&gt;0,INDEX(Kalender!LF$81:LF$110,MAX(1,$D41))&gt;INDEX(Kalender!$B$81:$B$110,MAX(1,$D41))),AND($E41&gt;0,INDEX(Kalender!LF$81:LF$110,MAX(1,$E41))&gt;INDEX(Kalender!$B$81:$B$110,MAX(1,$E41))),AND($F41&gt;0,INDEX(Kalender!LF$81:LF$110,MAX(1,$F41))&gt;INDEX(Kalender!$B$81:$B$110,MAX(1,$F41)))),2,0))</f>
        <v>0</v>
      </c>
      <c r="LG41" s="5" t="n">
        <f aca="false">IF(Kalender!LG41&lt;&gt;1,0,IF(AND($B41&gt;0,INDEX(Kalender!LG$68:LG$77,MAX(1,$B41))&gt;INDEX(Kalender!$B$68:$B$77,MAX(1,$B41))),1,0)+IF(OR(AND($C41&gt;0,INDEX(Kalender!LG$81:LG$110,MAX(1,$C41))&gt;INDEX(Kalender!$B$81:$B$110,MAX(1,$C41))),AND($D41&gt;0,INDEX(Kalender!LG$81:LG$110,MAX(1,$D41))&gt;INDEX(Kalender!$B$81:$B$110,MAX(1,$D41))),AND($E41&gt;0,INDEX(Kalender!LG$81:LG$110,MAX(1,$E41))&gt;INDEX(Kalender!$B$81:$B$110,MAX(1,$E41))),AND($F41&gt;0,INDEX(Kalender!LG$81:LG$110,MAX(1,$F41))&gt;INDEX(Kalender!$B$81:$B$110,MAX(1,$F41)))),2,0))</f>
        <v>0</v>
      </c>
      <c r="LH41" s="5" t="n">
        <f aca="false">IF(Kalender!LH41&lt;&gt;1,0,IF(AND($B41&gt;0,INDEX(Kalender!LH$68:LH$77,MAX(1,$B41))&gt;INDEX(Kalender!$B$68:$B$77,MAX(1,$B41))),1,0)+IF(OR(AND($C41&gt;0,INDEX(Kalender!LH$81:LH$110,MAX(1,$C41))&gt;INDEX(Kalender!$B$81:$B$110,MAX(1,$C41))),AND($D41&gt;0,INDEX(Kalender!LH$81:LH$110,MAX(1,$D41))&gt;INDEX(Kalender!$B$81:$B$110,MAX(1,$D41))),AND($E41&gt;0,INDEX(Kalender!LH$81:LH$110,MAX(1,$E41))&gt;INDEX(Kalender!$B$81:$B$110,MAX(1,$E41))),AND($F41&gt;0,INDEX(Kalender!LH$81:LH$110,MAX(1,$F41))&gt;INDEX(Kalender!$B$81:$B$110,MAX(1,$F41)))),2,0))</f>
        <v>0</v>
      </c>
      <c r="LI41" s="5" t="n">
        <f aca="false">IF(Kalender!LI41&lt;&gt;1,0,IF(AND($B41&gt;0,INDEX(Kalender!LI$68:LI$77,MAX(1,$B41))&gt;INDEX(Kalender!$B$68:$B$77,MAX(1,$B41))),1,0)+IF(OR(AND($C41&gt;0,INDEX(Kalender!LI$81:LI$110,MAX(1,$C41))&gt;INDEX(Kalender!$B$81:$B$110,MAX(1,$C41))),AND($D41&gt;0,INDEX(Kalender!LI$81:LI$110,MAX(1,$D41))&gt;INDEX(Kalender!$B$81:$B$110,MAX(1,$D41))),AND($E41&gt;0,INDEX(Kalender!LI$81:LI$110,MAX(1,$E41))&gt;INDEX(Kalender!$B$81:$B$110,MAX(1,$E41))),AND($F41&gt;0,INDEX(Kalender!LI$81:LI$110,MAX(1,$F41))&gt;INDEX(Kalender!$B$81:$B$110,MAX(1,$F41)))),2,0))</f>
        <v>0</v>
      </c>
      <c r="LJ41" s="5" t="n">
        <f aca="false">IF(Kalender!LJ41&lt;&gt;1,0,IF(AND($B41&gt;0,INDEX(Kalender!LJ$68:LJ$77,MAX(1,$B41))&gt;INDEX(Kalender!$B$68:$B$77,MAX(1,$B41))),1,0)+IF(OR(AND($C41&gt;0,INDEX(Kalender!LJ$81:LJ$110,MAX(1,$C41))&gt;INDEX(Kalender!$B$81:$B$110,MAX(1,$C41))),AND($D41&gt;0,INDEX(Kalender!LJ$81:LJ$110,MAX(1,$D41))&gt;INDEX(Kalender!$B$81:$B$110,MAX(1,$D41))),AND($E41&gt;0,INDEX(Kalender!LJ$81:LJ$110,MAX(1,$E41))&gt;INDEX(Kalender!$B$81:$B$110,MAX(1,$E41))),AND($F41&gt;0,INDEX(Kalender!LJ$81:LJ$110,MAX(1,$F41))&gt;INDEX(Kalender!$B$81:$B$110,MAX(1,$F41)))),2,0))</f>
        <v>0</v>
      </c>
      <c r="LK41" s="5" t="n">
        <f aca="false">IF(Kalender!LK41&lt;&gt;1,0,IF(AND($B41&gt;0,INDEX(Kalender!LK$68:LK$77,MAX(1,$B41))&gt;INDEX(Kalender!$B$68:$B$77,MAX(1,$B41))),1,0)+IF(OR(AND($C41&gt;0,INDEX(Kalender!LK$81:LK$110,MAX(1,$C41))&gt;INDEX(Kalender!$B$81:$B$110,MAX(1,$C41))),AND($D41&gt;0,INDEX(Kalender!LK$81:LK$110,MAX(1,$D41))&gt;INDEX(Kalender!$B$81:$B$110,MAX(1,$D41))),AND($E41&gt;0,INDEX(Kalender!LK$81:LK$110,MAX(1,$E41))&gt;INDEX(Kalender!$B$81:$B$110,MAX(1,$E41))),AND($F41&gt;0,INDEX(Kalender!LK$81:LK$110,MAX(1,$F41))&gt;INDEX(Kalender!$B$81:$B$110,MAX(1,$F41)))),2,0))</f>
        <v>0</v>
      </c>
      <c r="LL41" s="5" t="n">
        <f aca="false">IF(Kalender!LL41&lt;&gt;1,0,IF(AND($B41&gt;0,INDEX(Kalender!LL$68:LL$77,MAX(1,$B41))&gt;INDEX(Kalender!$B$68:$B$77,MAX(1,$B41))),1,0)+IF(OR(AND($C41&gt;0,INDEX(Kalender!LL$81:LL$110,MAX(1,$C41))&gt;INDEX(Kalender!$B$81:$B$110,MAX(1,$C41))),AND($D41&gt;0,INDEX(Kalender!LL$81:LL$110,MAX(1,$D41))&gt;INDEX(Kalender!$B$81:$B$110,MAX(1,$D41))),AND($E41&gt;0,INDEX(Kalender!LL$81:LL$110,MAX(1,$E41))&gt;INDEX(Kalender!$B$81:$B$110,MAX(1,$E41))),AND($F41&gt;0,INDEX(Kalender!LL$81:LL$110,MAX(1,$F41))&gt;INDEX(Kalender!$B$81:$B$110,MAX(1,$F41)))),2,0))</f>
        <v>0</v>
      </c>
      <c r="LM41" s="5" t="n">
        <f aca="false">IF(Kalender!LM41&lt;&gt;1,0,IF(AND($B41&gt;0,INDEX(Kalender!LM$68:LM$77,MAX(1,$B41))&gt;INDEX(Kalender!$B$68:$B$77,MAX(1,$B41))),1,0)+IF(OR(AND($C41&gt;0,INDEX(Kalender!LM$81:LM$110,MAX(1,$C41))&gt;INDEX(Kalender!$B$81:$B$110,MAX(1,$C41))),AND($D41&gt;0,INDEX(Kalender!LM$81:LM$110,MAX(1,$D41))&gt;INDEX(Kalender!$B$81:$B$110,MAX(1,$D41))),AND($E41&gt;0,INDEX(Kalender!LM$81:LM$110,MAX(1,$E41))&gt;INDEX(Kalender!$B$81:$B$110,MAX(1,$E41))),AND($F41&gt;0,INDEX(Kalender!LM$81:LM$110,MAX(1,$F41))&gt;INDEX(Kalender!$B$81:$B$110,MAX(1,$F41)))),2,0))</f>
        <v>0</v>
      </c>
      <c r="LN41" s="5" t="n">
        <f aca="false">IF(Kalender!LN41&lt;&gt;1,0,IF(AND($B41&gt;0,INDEX(Kalender!LN$68:LN$77,MAX(1,$B41))&gt;INDEX(Kalender!$B$68:$B$77,MAX(1,$B41))),1,0)+IF(OR(AND($C41&gt;0,INDEX(Kalender!LN$81:LN$110,MAX(1,$C41))&gt;INDEX(Kalender!$B$81:$B$110,MAX(1,$C41))),AND($D41&gt;0,INDEX(Kalender!LN$81:LN$110,MAX(1,$D41))&gt;INDEX(Kalender!$B$81:$B$110,MAX(1,$D41))),AND($E41&gt;0,INDEX(Kalender!LN$81:LN$110,MAX(1,$E41))&gt;INDEX(Kalender!$B$81:$B$110,MAX(1,$E41))),AND($F41&gt;0,INDEX(Kalender!LN$81:LN$110,MAX(1,$F41))&gt;INDEX(Kalender!$B$81:$B$110,MAX(1,$F41)))),2,0))</f>
        <v>0</v>
      </c>
      <c r="LO41" s="5" t="n">
        <f aca="false">IF(Kalender!LO41&lt;&gt;1,0,IF(AND($B41&gt;0,INDEX(Kalender!LO$68:LO$77,MAX(1,$B41))&gt;INDEX(Kalender!$B$68:$B$77,MAX(1,$B41))),1,0)+IF(OR(AND($C41&gt;0,INDEX(Kalender!LO$81:LO$110,MAX(1,$C41))&gt;INDEX(Kalender!$B$81:$B$110,MAX(1,$C41))),AND($D41&gt;0,INDEX(Kalender!LO$81:LO$110,MAX(1,$D41))&gt;INDEX(Kalender!$B$81:$B$110,MAX(1,$D41))),AND($E41&gt;0,INDEX(Kalender!LO$81:LO$110,MAX(1,$E41))&gt;INDEX(Kalender!$B$81:$B$110,MAX(1,$E41))),AND($F41&gt;0,INDEX(Kalender!LO$81:LO$110,MAX(1,$F41))&gt;INDEX(Kalender!$B$81:$B$110,MAX(1,$F41)))),2,0))</f>
        <v>0</v>
      </c>
      <c r="LP41" s="5" t="n">
        <f aca="false">IF(Kalender!LP41&lt;&gt;1,0,IF(AND($B41&gt;0,INDEX(Kalender!LP$68:LP$77,MAX(1,$B41))&gt;INDEX(Kalender!$B$68:$B$77,MAX(1,$B41))),1,0)+IF(OR(AND($C41&gt;0,INDEX(Kalender!LP$81:LP$110,MAX(1,$C41))&gt;INDEX(Kalender!$B$81:$B$110,MAX(1,$C41))),AND($D41&gt;0,INDEX(Kalender!LP$81:LP$110,MAX(1,$D41))&gt;INDEX(Kalender!$B$81:$B$110,MAX(1,$D41))),AND($E41&gt;0,INDEX(Kalender!LP$81:LP$110,MAX(1,$E41))&gt;INDEX(Kalender!$B$81:$B$110,MAX(1,$E41))),AND($F41&gt;0,INDEX(Kalender!LP$81:LP$110,MAX(1,$F41))&gt;INDEX(Kalender!$B$81:$B$110,MAX(1,$F41)))),2,0))</f>
        <v>0</v>
      </c>
      <c r="LQ41" s="5" t="n">
        <f aca="false">IF(Kalender!LQ41&lt;&gt;1,0,IF(AND($B41&gt;0,INDEX(Kalender!LQ$68:LQ$77,MAX(1,$B41))&gt;INDEX(Kalender!$B$68:$B$77,MAX(1,$B41))),1,0)+IF(OR(AND($C41&gt;0,INDEX(Kalender!LQ$81:LQ$110,MAX(1,$C41))&gt;INDEX(Kalender!$B$81:$B$110,MAX(1,$C41))),AND($D41&gt;0,INDEX(Kalender!LQ$81:LQ$110,MAX(1,$D41))&gt;INDEX(Kalender!$B$81:$B$110,MAX(1,$D41))),AND($E41&gt;0,INDEX(Kalender!LQ$81:LQ$110,MAX(1,$E41))&gt;INDEX(Kalender!$B$81:$B$110,MAX(1,$E41))),AND($F41&gt;0,INDEX(Kalender!LQ$81:LQ$110,MAX(1,$F41))&gt;INDEX(Kalender!$B$81:$B$110,MAX(1,$F41)))),2,0))</f>
        <v>0</v>
      </c>
      <c r="LR41" s="5" t="n">
        <f aca="false">IF(Kalender!LR41&lt;&gt;1,0,IF(AND($B41&gt;0,INDEX(Kalender!LR$68:LR$77,MAX(1,$B41))&gt;INDEX(Kalender!$B$68:$B$77,MAX(1,$B41))),1,0)+IF(OR(AND($C41&gt;0,INDEX(Kalender!LR$81:LR$110,MAX(1,$C41))&gt;INDEX(Kalender!$B$81:$B$110,MAX(1,$C41))),AND($D41&gt;0,INDEX(Kalender!LR$81:LR$110,MAX(1,$D41))&gt;INDEX(Kalender!$B$81:$B$110,MAX(1,$D41))),AND($E41&gt;0,INDEX(Kalender!LR$81:LR$110,MAX(1,$E41))&gt;INDEX(Kalender!$B$81:$B$110,MAX(1,$E41))),AND($F41&gt;0,INDEX(Kalender!LR$81:LR$110,MAX(1,$F41))&gt;INDEX(Kalender!$B$81:$B$110,MAX(1,$F41)))),2,0))</f>
        <v>0</v>
      </c>
      <c r="LS41" s="5" t="n">
        <f aca="false">IF(Kalender!LS41&lt;&gt;1,0,IF(AND($B41&gt;0,INDEX(Kalender!LS$68:LS$77,MAX(1,$B41))&gt;INDEX(Kalender!$B$68:$B$77,MAX(1,$B41))),1,0)+IF(OR(AND($C41&gt;0,INDEX(Kalender!LS$81:LS$110,MAX(1,$C41))&gt;INDEX(Kalender!$B$81:$B$110,MAX(1,$C41))),AND($D41&gt;0,INDEX(Kalender!LS$81:LS$110,MAX(1,$D41))&gt;INDEX(Kalender!$B$81:$B$110,MAX(1,$D41))),AND($E41&gt;0,INDEX(Kalender!LS$81:LS$110,MAX(1,$E41))&gt;INDEX(Kalender!$B$81:$B$110,MAX(1,$E41))),AND($F41&gt;0,INDEX(Kalender!LS$81:LS$110,MAX(1,$F41))&gt;INDEX(Kalender!$B$81:$B$110,MAX(1,$F41)))),2,0))</f>
        <v>0</v>
      </c>
      <c r="LT41" s="5" t="n">
        <f aca="false">IF(Kalender!LT41&lt;&gt;1,0,IF(AND($B41&gt;0,INDEX(Kalender!LT$68:LT$77,MAX(1,$B41))&gt;INDEX(Kalender!$B$68:$B$77,MAX(1,$B41))),1,0)+IF(OR(AND($C41&gt;0,INDEX(Kalender!LT$81:LT$110,MAX(1,$C41))&gt;INDEX(Kalender!$B$81:$B$110,MAX(1,$C41))),AND($D41&gt;0,INDEX(Kalender!LT$81:LT$110,MAX(1,$D41))&gt;INDEX(Kalender!$B$81:$B$110,MAX(1,$D41))),AND($E41&gt;0,INDEX(Kalender!LT$81:LT$110,MAX(1,$E41))&gt;INDEX(Kalender!$B$81:$B$110,MAX(1,$E41))),AND($F41&gt;0,INDEX(Kalender!LT$81:LT$110,MAX(1,$F41))&gt;INDEX(Kalender!$B$81:$B$110,MAX(1,$F41)))),2,0))</f>
        <v>0</v>
      </c>
      <c r="LU41" s="5" t="n">
        <f aca="false">IF(Kalender!LU41&lt;&gt;1,0,IF(AND($B41&gt;0,INDEX(Kalender!LU$68:LU$77,MAX(1,$B41))&gt;INDEX(Kalender!$B$68:$B$77,MAX(1,$B41))),1,0)+IF(OR(AND($C41&gt;0,INDEX(Kalender!LU$81:LU$110,MAX(1,$C41))&gt;INDEX(Kalender!$B$81:$B$110,MAX(1,$C41))),AND($D41&gt;0,INDEX(Kalender!LU$81:LU$110,MAX(1,$D41))&gt;INDEX(Kalender!$B$81:$B$110,MAX(1,$D41))),AND($E41&gt;0,INDEX(Kalender!LU$81:LU$110,MAX(1,$E41))&gt;INDEX(Kalender!$B$81:$B$110,MAX(1,$E41))),AND($F41&gt;0,INDEX(Kalender!LU$81:LU$110,MAX(1,$F41))&gt;INDEX(Kalender!$B$81:$B$110,MAX(1,$F41)))),2,0))</f>
        <v>0</v>
      </c>
      <c r="LV41" s="5" t="n">
        <f aca="false">IF(Kalender!LV41&lt;&gt;1,0,IF(AND($B41&gt;0,INDEX(Kalender!LV$68:LV$77,MAX(1,$B41))&gt;INDEX(Kalender!$B$68:$B$77,MAX(1,$B41))),1,0)+IF(OR(AND($C41&gt;0,INDEX(Kalender!LV$81:LV$110,MAX(1,$C41))&gt;INDEX(Kalender!$B$81:$B$110,MAX(1,$C41))),AND($D41&gt;0,INDEX(Kalender!LV$81:LV$110,MAX(1,$D41))&gt;INDEX(Kalender!$B$81:$B$110,MAX(1,$D41))),AND($E41&gt;0,INDEX(Kalender!LV$81:LV$110,MAX(1,$E41))&gt;INDEX(Kalender!$B$81:$B$110,MAX(1,$E41))),AND($F41&gt;0,INDEX(Kalender!LV$81:LV$110,MAX(1,$F41))&gt;INDEX(Kalender!$B$81:$B$110,MAX(1,$F41)))),2,0))</f>
        <v>0</v>
      </c>
      <c r="LW41" s="5" t="n">
        <f aca="false">IF(Kalender!LW41&lt;&gt;1,0,IF(AND($B41&gt;0,INDEX(Kalender!LW$68:LW$77,MAX(1,$B41))&gt;INDEX(Kalender!$B$68:$B$77,MAX(1,$B41))),1,0)+IF(OR(AND($C41&gt;0,INDEX(Kalender!LW$81:LW$110,MAX(1,$C41))&gt;INDEX(Kalender!$B$81:$B$110,MAX(1,$C41))),AND($D41&gt;0,INDEX(Kalender!LW$81:LW$110,MAX(1,$D41))&gt;INDEX(Kalender!$B$81:$B$110,MAX(1,$D41))),AND($E41&gt;0,INDEX(Kalender!LW$81:LW$110,MAX(1,$E41))&gt;INDEX(Kalender!$B$81:$B$110,MAX(1,$E41))),AND($F41&gt;0,INDEX(Kalender!LW$81:LW$110,MAX(1,$F41))&gt;INDEX(Kalender!$B$81:$B$110,MAX(1,$F41)))),2,0))</f>
        <v>0</v>
      </c>
      <c r="LX41" s="5" t="n">
        <f aca="false">IF(Kalender!LX41&lt;&gt;1,0,IF(AND($B41&gt;0,INDEX(Kalender!LX$68:LX$77,MAX(1,$B41))&gt;INDEX(Kalender!$B$68:$B$77,MAX(1,$B41))),1,0)+IF(OR(AND($C41&gt;0,INDEX(Kalender!LX$81:LX$110,MAX(1,$C41))&gt;INDEX(Kalender!$B$81:$B$110,MAX(1,$C41))),AND($D41&gt;0,INDEX(Kalender!LX$81:LX$110,MAX(1,$D41))&gt;INDEX(Kalender!$B$81:$B$110,MAX(1,$D41))),AND($E41&gt;0,INDEX(Kalender!LX$81:LX$110,MAX(1,$E41))&gt;INDEX(Kalender!$B$81:$B$110,MAX(1,$E41))),AND($F41&gt;0,INDEX(Kalender!LX$81:LX$110,MAX(1,$F41))&gt;INDEX(Kalender!$B$81:$B$110,MAX(1,$F41)))),2,0))</f>
        <v>0</v>
      </c>
      <c r="LY41" s="5" t="n">
        <f aca="false">IF(Kalender!LY41&lt;&gt;1,0,IF(AND($B41&gt;0,INDEX(Kalender!LY$68:LY$77,MAX(1,$B41))&gt;INDEX(Kalender!$B$68:$B$77,MAX(1,$B41))),1,0)+IF(OR(AND($C41&gt;0,INDEX(Kalender!LY$81:LY$110,MAX(1,$C41))&gt;INDEX(Kalender!$B$81:$B$110,MAX(1,$C41))),AND($D41&gt;0,INDEX(Kalender!LY$81:LY$110,MAX(1,$D41))&gt;INDEX(Kalender!$B$81:$B$110,MAX(1,$D41))),AND($E41&gt;0,INDEX(Kalender!LY$81:LY$110,MAX(1,$E41))&gt;INDEX(Kalender!$B$81:$B$110,MAX(1,$E41))),AND($F41&gt;0,INDEX(Kalender!LY$81:LY$110,MAX(1,$F41))&gt;INDEX(Kalender!$B$81:$B$110,MAX(1,$F41)))),2,0))</f>
        <v>0</v>
      </c>
      <c r="LZ41" s="5" t="n">
        <f aca="false">IF(Kalender!LZ41&lt;&gt;1,0,IF(AND($B41&gt;0,INDEX(Kalender!LZ$68:LZ$77,MAX(1,$B41))&gt;INDEX(Kalender!$B$68:$B$77,MAX(1,$B41))),1,0)+IF(OR(AND($C41&gt;0,INDEX(Kalender!LZ$81:LZ$110,MAX(1,$C41))&gt;INDEX(Kalender!$B$81:$B$110,MAX(1,$C41))),AND($D41&gt;0,INDEX(Kalender!LZ$81:LZ$110,MAX(1,$D41))&gt;INDEX(Kalender!$B$81:$B$110,MAX(1,$D41))),AND($E41&gt;0,INDEX(Kalender!LZ$81:LZ$110,MAX(1,$E41))&gt;INDEX(Kalender!$B$81:$B$110,MAX(1,$E41))),AND($F41&gt;0,INDEX(Kalender!LZ$81:LZ$110,MAX(1,$F41))&gt;INDEX(Kalender!$B$81:$B$110,MAX(1,$F41)))),2,0))</f>
        <v>0</v>
      </c>
      <c r="MA41" s="5" t="n">
        <f aca="false">IF(Kalender!MA41&lt;&gt;1,0,IF(AND($B41&gt;0,INDEX(Kalender!MA$68:MA$77,MAX(1,$B41))&gt;INDEX(Kalender!$B$68:$B$77,MAX(1,$B41))),1,0)+IF(OR(AND($C41&gt;0,INDEX(Kalender!MA$81:MA$110,MAX(1,$C41))&gt;INDEX(Kalender!$B$81:$B$110,MAX(1,$C41))),AND($D41&gt;0,INDEX(Kalender!MA$81:MA$110,MAX(1,$D41))&gt;INDEX(Kalender!$B$81:$B$110,MAX(1,$D41))),AND($E41&gt;0,INDEX(Kalender!MA$81:MA$110,MAX(1,$E41))&gt;INDEX(Kalender!$B$81:$B$110,MAX(1,$E41))),AND($F41&gt;0,INDEX(Kalender!MA$81:MA$110,MAX(1,$F41))&gt;INDEX(Kalender!$B$81:$B$110,MAX(1,$F41)))),2,0))</f>
        <v>0</v>
      </c>
      <c r="MB41" s="5" t="n">
        <f aca="false">IF(Kalender!MB41&lt;&gt;1,0,IF(AND($B41&gt;0,INDEX(Kalender!MB$68:MB$77,MAX(1,$B41))&gt;INDEX(Kalender!$B$68:$B$77,MAX(1,$B41))),1,0)+IF(OR(AND($C41&gt;0,INDEX(Kalender!MB$81:MB$110,MAX(1,$C41))&gt;INDEX(Kalender!$B$81:$B$110,MAX(1,$C41))),AND($D41&gt;0,INDEX(Kalender!MB$81:MB$110,MAX(1,$D41))&gt;INDEX(Kalender!$B$81:$B$110,MAX(1,$D41))),AND($E41&gt;0,INDEX(Kalender!MB$81:MB$110,MAX(1,$E41))&gt;INDEX(Kalender!$B$81:$B$110,MAX(1,$E41))),AND($F41&gt;0,INDEX(Kalender!MB$81:MB$110,MAX(1,$F41))&gt;INDEX(Kalender!$B$81:$B$110,MAX(1,$F41)))),2,0))</f>
        <v>0</v>
      </c>
      <c r="MC41" s="5" t="n">
        <f aca="false">IF(Kalender!MC41&lt;&gt;1,0,IF(AND($B41&gt;0,INDEX(Kalender!MC$68:MC$77,MAX(1,$B41))&gt;INDEX(Kalender!$B$68:$B$77,MAX(1,$B41))),1,0)+IF(OR(AND($C41&gt;0,INDEX(Kalender!MC$81:MC$110,MAX(1,$C41))&gt;INDEX(Kalender!$B$81:$B$110,MAX(1,$C41))),AND($D41&gt;0,INDEX(Kalender!MC$81:MC$110,MAX(1,$D41))&gt;INDEX(Kalender!$B$81:$B$110,MAX(1,$D41))),AND($E41&gt;0,INDEX(Kalender!MC$81:MC$110,MAX(1,$E41))&gt;INDEX(Kalender!$B$81:$B$110,MAX(1,$E41))),AND($F41&gt;0,INDEX(Kalender!MC$81:MC$110,MAX(1,$F41))&gt;INDEX(Kalender!$B$81:$B$110,MAX(1,$F41)))),2,0))</f>
        <v>0</v>
      </c>
      <c r="MD41" s="5" t="n">
        <f aca="false">IF(Kalender!MD41&lt;&gt;1,0,IF(AND($B41&gt;0,INDEX(Kalender!MD$68:MD$77,MAX(1,$B41))&gt;INDEX(Kalender!$B$68:$B$77,MAX(1,$B41))),1,0)+IF(OR(AND($C41&gt;0,INDEX(Kalender!MD$81:MD$110,MAX(1,$C41))&gt;INDEX(Kalender!$B$81:$B$110,MAX(1,$C41))),AND($D41&gt;0,INDEX(Kalender!MD$81:MD$110,MAX(1,$D41))&gt;INDEX(Kalender!$B$81:$B$110,MAX(1,$D41))),AND($E41&gt;0,INDEX(Kalender!MD$81:MD$110,MAX(1,$E41))&gt;INDEX(Kalender!$B$81:$B$110,MAX(1,$E41))),AND($F41&gt;0,INDEX(Kalender!MD$81:MD$110,MAX(1,$F41))&gt;INDEX(Kalender!$B$81:$B$110,MAX(1,$F41)))),2,0))</f>
        <v>0</v>
      </c>
      <c r="ME41" s="5" t="n">
        <f aca="false">IF(Kalender!ME41&lt;&gt;1,0,IF(AND($B41&gt;0,INDEX(Kalender!ME$68:ME$77,MAX(1,$B41))&gt;INDEX(Kalender!$B$68:$B$77,MAX(1,$B41))),1,0)+IF(OR(AND($C41&gt;0,INDEX(Kalender!ME$81:ME$110,MAX(1,$C41))&gt;INDEX(Kalender!$B$81:$B$110,MAX(1,$C41))),AND($D41&gt;0,INDEX(Kalender!ME$81:ME$110,MAX(1,$D41))&gt;INDEX(Kalender!$B$81:$B$110,MAX(1,$D41))),AND($E41&gt;0,INDEX(Kalender!ME$81:ME$110,MAX(1,$E41))&gt;INDEX(Kalender!$B$81:$B$110,MAX(1,$E41))),AND($F41&gt;0,INDEX(Kalender!ME$81:ME$110,MAX(1,$F41))&gt;INDEX(Kalender!$B$81:$B$110,MAX(1,$F41)))),2,0))</f>
        <v>0</v>
      </c>
      <c r="MF41" s="5" t="n">
        <f aca="false">IF(Kalender!MF41&lt;&gt;1,0,IF(AND($B41&gt;0,INDEX(Kalender!MF$68:MF$77,MAX(1,$B41))&gt;INDEX(Kalender!$B$68:$B$77,MAX(1,$B41))),1,0)+IF(OR(AND($C41&gt;0,INDEX(Kalender!MF$81:MF$110,MAX(1,$C41))&gt;INDEX(Kalender!$B$81:$B$110,MAX(1,$C41))),AND($D41&gt;0,INDEX(Kalender!MF$81:MF$110,MAX(1,$D41))&gt;INDEX(Kalender!$B$81:$B$110,MAX(1,$D41))),AND($E41&gt;0,INDEX(Kalender!MF$81:MF$110,MAX(1,$E41))&gt;INDEX(Kalender!$B$81:$B$110,MAX(1,$E41))),AND($F41&gt;0,INDEX(Kalender!MF$81:MF$110,MAX(1,$F41))&gt;INDEX(Kalender!$B$81:$B$110,MAX(1,$F41)))),2,0))</f>
        <v>0</v>
      </c>
      <c r="MG41" s="5" t="n">
        <f aca="false">IF(Kalender!MG41&lt;&gt;1,0,IF(AND($B41&gt;0,INDEX(Kalender!MG$68:MG$77,MAX(1,$B41))&gt;INDEX(Kalender!$B$68:$B$77,MAX(1,$B41))),1,0)+IF(OR(AND($C41&gt;0,INDEX(Kalender!MG$81:MG$110,MAX(1,$C41))&gt;INDEX(Kalender!$B$81:$B$110,MAX(1,$C41))),AND($D41&gt;0,INDEX(Kalender!MG$81:MG$110,MAX(1,$D41))&gt;INDEX(Kalender!$B$81:$B$110,MAX(1,$D41))),AND($E41&gt;0,INDEX(Kalender!MG$81:MG$110,MAX(1,$E41))&gt;INDEX(Kalender!$B$81:$B$110,MAX(1,$E41))),AND($F41&gt;0,INDEX(Kalender!MG$81:MG$110,MAX(1,$F41))&gt;INDEX(Kalender!$B$81:$B$110,MAX(1,$F41)))),2,0))</f>
        <v>0</v>
      </c>
      <c r="MH41" s="5" t="n">
        <f aca="false">IF(Kalender!MH41&lt;&gt;1,0,IF(AND($B41&gt;0,INDEX(Kalender!MH$68:MH$77,MAX(1,$B41))&gt;INDEX(Kalender!$B$68:$B$77,MAX(1,$B41))),1,0)+IF(OR(AND($C41&gt;0,INDEX(Kalender!MH$81:MH$110,MAX(1,$C41))&gt;INDEX(Kalender!$B$81:$B$110,MAX(1,$C41))),AND($D41&gt;0,INDEX(Kalender!MH$81:MH$110,MAX(1,$D41))&gt;INDEX(Kalender!$B$81:$B$110,MAX(1,$D41))),AND($E41&gt;0,INDEX(Kalender!MH$81:MH$110,MAX(1,$E41))&gt;INDEX(Kalender!$B$81:$B$110,MAX(1,$E41))),AND($F41&gt;0,INDEX(Kalender!MH$81:MH$110,MAX(1,$F41))&gt;INDEX(Kalender!$B$81:$B$110,MAX(1,$F41)))),2,0))</f>
        <v>0</v>
      </c>
      <c r="MI41" s="5" t="n">
        <f aca="false">IF(Kalender!MI41&lt;&gt;1,0,IF(AND($B41&gt;0,INDEX(Kalender!MI$68:MI$77,MAX(1,$B41))&gt;INDEX(Kalender!$B$68:$B$77,MAX(1,$B41))),1,0)+IF(OR(AND($C41&gt;0,INDEX(Kalender!MI$81:MI$110,MAX(1,$C41))&gt;INDEX(Kalender!$B$81:$B$110,MAX(1,$C41))),AND($D41&gt;0,INDEX(Kalender!MI$81:MI$110,MAX(1,$D41))&gt;INDEX(Kalender!$B$81:$B$110,MAX(1,$D41))),AND($E41&gt;0,INDEX(Kalender!MI$81:MI$110,MAX(1,$E41))&gt;INDEX(Kalender!$B$81:$B$110,MAX(1,$E41))),AND($F41&gt;0,INDEX(Kalender!MI$81:MI$110,MAX(1,$F41))&gt;INDEX(Kalender!$B$81:$B$110,MAX(1,$F41)))),2,0))</f>
        <v>0</v>
      </c>
      <c r="MJ41" s="5" t="n">
        <f aca="false">IF(Kalender!MJ41&lt;&gt;1,0,IF(AND($B41&gt;0,INDEX(Kalender!MJ$68:MJ$77,MAX(1,$B41))&gt;INDEX(Kalender!$B$68:$B$77,MAX(1,$B41))),1,0)+IF(OR(AND($C41&gt;0,INDEX(Kalender!MJ$81:MJ$110,MAX(1,$C41))&gt;INDEX(Kalender!$B$81:$B$110,MAX(1,$C41))),AND($D41&gt;0,INDEX(Kalender!MJ$81:MJ$110,MAX(1,$D41))&gt;INDEX(Kalender!$B$81:$B$110,MAX(1,$D41))),AND($E41&gt;0,INDEX(Kalender!MJ$81:MJ$110,MAX(1,$E41))&gt;INDEX(Kalender!$B$81:$B$110,MAX(1,$E41))),AND($F41&gt;0,INDEX(Kalender!MJ$81:MJ$110,MAX(1,$F41))&gt;INDEX(Kalender!$B$81:$B$110,MAX(1,$F41)))),2,0))</f>
        <v>0</v>
      </c>
      <c r="MK41" s="5" t="n">
        <f aca="false">IF(Kalender!MK41&lt;&gt;1,0,IF(AND($B41&gt;0,INDEX(Kalender!MK$68:MK$77,MAX(1,$B41))&gt;INDEX(Kalender!$B$68:$B$77,MAX(1,$B41))),1,0)+IF(OR(AND($C41&gt;0,INDEX(Kalender!MK$81:MK$110,MAX(1,$C41))&gt;INDEX(Kalender!$B$81:$B$110,MAX(1,$C41))),AND($D41&gt;0,INDEX(Kalender!MK$81:MK$110,MAX(1,$D41))&gt;INDEX(Kalender!$B$81:$B$110,MAX(1,$D41))),AND($E41&gt;0,INDEX(Kalender!MK$81:MK$110,MAX(1,$E41))&gt;INDEX(Kalender!$B$81:$B$110,MAX(1,$E41))),AND($F41&gt;0,INDEX(Kalender!MK$81:MK$110,MAX(1,$F41))&gt;INDEX(Kalender!$B$81:$B$110,MAX(1,$F41)))),2,0))</f>
        <v>0</v>
      </c>
      <c r="ML41" s="5" t="n">
        <f aca="false">IF(Kalender!ML41&lt;&gt;1,0,IF(AND($B41&gt;0,INDEX(Kalender!ML$68:ML$77,MAX(1,$B41))&gt;INDEX(Kalender!$B$68:$B$77,MAX(1,$B41))),1,0)+IF(OR(AND($C41&gt;0,INDEX(Kalender!ML$81:ML$110,MAX(1,$C41))&gt;INDEX(Kalender!$B$81:$B$110,MAX(1,$C41))),AND($D41&gt;0,INDEX(Kalender!ML$81:ML$110,MAX(1,$D41))&gt;INDEX(Kalender!$B$81:$B$110,MAX(1,$D41))),AND($E41&gt;0,INDEX(Kalender!ML$81:ML$110,MAX(1,$E41))&gt;INDEX(Kalender!$B$81:$B$110,MAX(1,$E41))),AND($F41&gt;0,INDEX(Kalender!ML$81:ML$110,MAX(1,$F41))&gt;INDEX(Kalender!$B$81:$B$110,MAX(1,$F41)))),2,0))</f>
        <v>0</v>
      </c>
      <c r="MM41" s="5" t="n">
        <f aca="false">IF(Kalender!MM41&lt;&gt;1,0,IF(AND($B41&gt;0,INDEX(Kalender!MM$68:MM$77,MAX(1,$B41))&gt;INDEX(Kalender!$B$68:$B$77,MAX(1,$B41))),1,0)+IF(OR(AND($C41&gt;0,INDEX(Kalender!MM$81:MM$110,MAX(1,$C41))&gt;INDEX(Kalender!$B$81:$B$110,MAX(1,$C41))),AND($D41&gt;0,INDEX(Kalender!MM$81:MM$110,MAX(1,$D41))&gt;INDEX(Kalender!$B$81:$B$110,MAX(1,$D41))),AND($E41&gt;0,INDEX(Kalender!MM$81:MM$110,MAX(1,$E41))&gt;INDEX(Kalender!$B$81:$B$110,MAX(1,$E41))),AND($F41&gt;0,INDEX(Kalender!MM$81:MM$110,MAX(1,$F41))&gt;INDEX(Kalender!$B$81:$B$110,MAX(1,$F41)))),2,0))</f>
        <v>0</v>
      </c>
      <c r="MN41" s="5" t="n">
        <f aca="false">IF(Kalender!MN41&lt;&gt;1,0,IF(AND($B41&gt;0,INDEX(Kalender!MN$68:MN$77,MAX(1,$B41))&gt;INDEX(Kalender!$B$68:$B$77,MAX(1,$B41))),1,0)+IF(OR(AND($C41&gt;0,INDEX(Kalender!MN$81:MN$110,MAX(1,$C41))&gt;INDEX(Kalender!$B$81:$B$110,MAX(1,$C41))),AND($D41&gt;0,INDEX(Kalender!MN$81:MN$110,MAX(1,$D41))&gt;INDEX(Kalender!$B$81:$B$110,MAX(1,$D41))),AND($E41&gt;0,INDEX(Kalender!MN$81:MN$110,MAX(1,$E41))&gt;INDEX(Kalender!$B$81:$B$110,MAX(1,$E41))),AND($F41&gt;0,INDEX(Kalender!MN$81:MN$110,MAX(1,$F41))&gt;INDEX(Kalender!$B$81:$B$110,MAX(1,$F41)))),2,0))</f>
        <v>0</v>
      </c>
      <c r="MO41" s="5" t="n">
        <f aca="false">IF(Kalender!MO41&lt;&gt;1,0,IF(AND($B41&gt;0,INDEX(Kalender!MO$68:MO$77,MAX(1,$B41))&gt;INDEX(Kalender!$B$68:$B$77,MAX(1,$B41))),1,0)+IF(OR(AND($C41&gt;0,INDEX(Kalender!MO$81:MO$110,MAX(1,$C41))&gt;INDEX(Kalender!$B$81:$B$110,MAX(1,$C41))),AND($D41&gt;0,INDEX(Kalender!MO$81:MO$110,MAX(1,$D41))&gt;INDEX(Kalender!$B$81:$B$110,MAX(1,$D41))),AND($E41&gt;0,INDEX(Kalender!MO$81:MO$110,MAX(1,$E41))&gt;INDEX(Kalender!$B$81:$B$110,MAX(1,$E41))),AND($F41&gt;0,INDEX(Kalender!MO$81:MO$110,MAX(1,$F41))&gt;INDEX(Kalender!$B$81:$B$110,MAX(1,$F41)))),2,0))</f>
        <v>0</v>
      </c>
      <c r="MP41" s="5" t="n">
        <f aca="false">IF(Kalender!MP41&lt;&gt;1,0,IF(AND($B41&gt;0,INDEX(Kalender!MP$68:MP$77,MAX(1,$B41))&gt;INDEX(Kalender!$B$68:$B$77,MAX(1,$B41))),1,0)+IF(OR(AND($C41&gt;0,INDEX(Kalender!MP$81:MP$110,MAX(1,$C41))&gt;INDEX(Kalender!$B$81:$B$110,MAX(1,$C41))),AND($D41&gt;0,INDEX(Kalender!MP$81:MP$110,MAX(1,$D41))&gt;INDEX(Kalender!$B$81:$B$110,MAX(1,$D41))),AND($E41&gt;0,INDEX(Kalender!MP$81:MP$110,MAX(1,$E41))&gt;INDEX(Kalender!$B$81:$B$110,MAX(1,$E41))),AND($F41&gt;0,INDEX(Kalender!MP$81:MP$110,MAX(1,$F41))&gt;INDEX(Kalender!$B$81:$B$110,MAX(1,$F41)))),2,0))</f>
        <v>0</v>
      </c>
      <c r="MQ41" s="5" t="n">
        <f aca="false">IF(Kalender!MQ41&lt;&gt;1,0,IF(AND($B41&gt;0,INDEX(Kalender!MQ$68:MQ$77,MAX(1,$B41))&gt;INDEX(Kalender!$B$68:$B$77,MAX(1,$B41))),1,0)+IF(OR(AND($C41&gt;0,INDEX(Kalender!MQ$81:MQ$110,MAX(1,$C41))&gt;INDEX(Kalender!$B$81:$B$110,MAX(1,$C41))),AND($D41&gt;0,INDEX(Kalender!MQ$81:MQ$110,MAX(1,$D41))&gt;INDEX(Kalender!$B$81:$B$110,MAX(1,$D41))),AND($E41&gt;0,INDEX(Kalender!MQ$81:MQ$110,MAX(1,$E41))&gt;INDEX(Kalender!$B$81:$B$110,MAX(1,$E41))),AND($F41&gt;0,INDEX(Kalender!MQ$81:MQ$110,MAX(1,$F41))&gt;INDEX(Kalender!$B$81:$B$110,MAX(1,$F41)))),2,0))</f>
        <v>0</v>
      </c>
      <c r="MR41" s="5" t="n">
        <f aca="false">IF(Kalender!MR41&lt;&gt;1,0,IF(AND($B41&gt;0,INDEX(Kalender!MR$68:MR$77,MAX(1,$B41))&gt;INDEX(Kalender!$B$68:$B$77,MAX(1,$B41))),1,0)+IF(OR(AND($C41&gt;0,INDEX(Kalender!MR$81:MR$110,MAX(1,$C41))&gt;INDEX(Kalender!$B$81:$B$110,MAX(1,$C41))),AND($D41&gt;0,INDEX(Kalender!MR$81:MR$110,MAX(1,$D41))&gt;INDEX(Kalender!$B$81:$B$110,MAX(1,$D41))),AND($E41&gt;0,INDEX(Kalender!MR$81:MR$110,MAX(1,$E41))&gt;INDEX(Kalender!$B$81:$B$110,MAX(1,$E41))),AND($F41&gt;0,INDEX(Kalender!MR$81:MR$110,MAX(1,$F41))&gt;INDEX(Kalender!$B$81:$B$110,MAX(1,$F41)))),2,0))</f>
        <v>0</v>
      </c>
      <c r="MS41" s="5" t="n">
        <f aca="false">IF(Kalender!MS41&lt;&gt;1,0,IF(AND($B41&gt;0,INDEX(Kalender!MS$68:MS$77,MAX(1,$B41))&gt;INDEX(Kalender!$B$68:$B$77,MAX(1,$B41))),1,0)+IF(OR(AND($C41&gt;0,INDEX(Kalender!MS$81:MS$110,MAX(1,$C41))&gt;INDEX(Kalender!$B$81:$B$110,MAX(1,$C41))),AND($D41&gt;0,INDEX(Kalender!MS$81:MS$110,MAX(1,$D41))&gt;INDEX(Kalender!$B$81:$B$110,MAX(1,$D41))),AND($E41&gt;0,INDEX(Kalender!MS$81:MS$110,MAX(1,$E41))&gt;INDEX(Kalender!$B$81:$B$110,MAX(1,$E41))),AND($F41&gt;0,INDEX(Kalender!MS$81:MS$110,MAX(1,$F41))&gt;INDEX(Kalender!$B$81:$B$110,MAX(1,$F41)))),2,0))</f>
        <v>0</v>
      </c>
      <c r="MT41" s="5" t="n">
        <f aca="false">IF(Kalender!MT41&lt;&gt;1,0,IF(AND($B41&gt;0,INDEX(Kalender!MT$68:MT$77,MAX(1,$B41))&gt;INDEX(Kalender!$B$68:$B$77,MAX(1,$B41))),1,0)+IF(OR(AND($C41&gt;0,INDEX(Kalender!MT$81:MT$110,MAX(1,$C41))&gt;INDEX(Kalender!$B$81:$B$110,MAX(1,$C41))),AND($D41&gt;0,INDEX(Kalender!MT$81:MT$110,MAX(1,$D41))&gt;INDEX(Kalender!$B$81:$B$110,MAX(1,$D41))),AND($E41&gt;0,INDEX(Kalender!MT$81:MT$110,MAX(1,$E41))&gt;INDEX(Kalender!$B$81:$B$110,MAX(1,$E41))),AND($F41&gt;0,INDEX(Kalender!MT$81:MT$110,MAX(1,$F41))&gt;INDEX(Kalender!$B$81:$B$110,MAX(1,$F41)))),2,0))</f>
        <v>0</v>
      </c>
      <c r="MU41" s="5" t="n">
        <f aca="false">IF(Kalender!MU41&lt;&gt;1,0,IF(AND($B41&gt;0,INDEX(Kalender!MU$68:MU$77,MAX(1,$B41))&gt;INDEX(Kalender!$B$68:$B$77,MAX(1,$B41))),1,0)+IF(OR(AND($C41&gt;0,INDEX(Kalender!MU$81:MU$110,MAX(1,$C41))&gt;INDEX(Kalender!$B$81:$B$110,MAX(1,$C41))),AND($D41&gt;0,INDEX(Kalender!MU$81:MU$110,MAX(1,$D41))&gt;INDEX(Kalender!$B$81:$B$110,MAX(1,$D41))),AND($E41&gt;0,INDEX(Kalender!MU$81:MU$110,MAX(1,$E41))&gt;INDEX(Kalender!$B$81:$B$110,MAX(1,$E41))),AND($F41&gt;0,INDEX(Kalender!MU$81:MU$110,MAX(1,$F41))&gt;INDEX(Kalender!$B$81:$B$110,MAX(1,$F41)))),2,0))</f>
        <v>0</v>
      </c>
      <c r="MV41" s="5" t="n">
        <f aca="false">IF(Kalender!MV41&lt;&gt;1,0,IF(AND($B41&gt;0,INDEX(Kalender!MV$68:MV$77,MAX(1,$B41))&gt;INDEX(Kalender!$B$68:$B$77,MAX(1,$B41))),1,0)+IF(OR(AND($C41&gt;0,INDEX(Kalender!MV$81:MV$110,MAX(1,$C41))&gt;INDEX(Kalender!$B$81:$B$110,MAX(1,$C41))),AND($D41&gt;0,INDEX(Kalender!MV$81:MV$110,MAX(1,$D41))&gt;INDEX(Kalender!$B$81:$B$110,MAX(1,$D41))),AND($E41&gt;0,INDEX(Kalender!MV$81:MV$110,MAX(1,$E41))&gt;INDEX(Kalender!$B$81:$B$110,MAX(1,$E41))),AND($F41&gt;0,INDEX(Kalender!MV$81:MV$110,MAX(1,$F41))&gt;INDEX(Kalender!$B$81:$B$110,MAX(1,$F41)))),2,0))</f>
        <v>0</v>
      </c>
      <c r="MW41" s="5" t="n">
        <f aca="false">IF(Kalender!MW41&lt;&gt;1,0,IF(AND($B41&gt;0,INDEX(Kalender!MW$68:MW$77,MAX(1,$B41))&gt;INDEX(Kalender!$B$68:$B$77,MAX(1,$B41))),1,0)+IF(OR(AND($C41&gt;0,INDEX(Kalender!MW$81:MW$110,MAX(1,$C41))&gt;INDEX(Kalender!$B$81:$B$110,MAX(1,$C41))),AND($D41&gt;0,INDEX(Kalender!MW$81:MW$110,MAX(1,$D41))&gt;INDEX(Kalender!$B$81:$B$110,MAX(1,$D41))),AND($E41&gt;0,INDEX(Kalender!MW$81:MW$110,MAX(1,$E41))&gt;INDEX(Kalender!$B$81:$B$110,MAX(1,$E41))),AND($F41&gt;0,INDEX(Kalender!MW$81:MW$110,MAX(1,$F41))&gt;INDEX(Kalender!$B$81:$B$110,MAX(1,$F41)))),2,0))</f>
        <v>0</v>
      </c>
      <c r="MX41" s="5" t="n">
        <f aca="false">IF(Kalender!MX41&lt;&gt;1,0,IF(AND($B41&gt;0,INDEX(Kalender!MX$68:MX$77,MAX(1,$B41))&gt;INDEX(Kalender!$B$68:$B$77,MAX(1,$B41))),1,0)+IF(OR(AND($C41&gt;0,INDEX(Kalender!MX$81:MX$110,MAX(1,$C41))&gt;INDEX(Kalender!$B$81:$B$110,MAX(1,$C41))),AND($D41&gt;0,INDEX(Kalender!MX$81:MX$110,MAX(1,$D41))&gt;INDEX(Kalender!$B$81:$B$110,MAX(1,$D41))),AND($E41&gt;0,INDEX(Kalender!MX$81:MX$110,MAX(1,$E41))&gt;INDEX(Kalender!$B$81:$B$110,MAX(1,$E41))),AND($F41&gt;0,INDEX(Kalender!MX$81:MX$110,MAX(1,$F41))&gt;INDEX(Kalender!$B$81:$B$110,MAX(1,$F41)))),2,0))</f>
        <v>0</v>
      </c>
      <c r="MY41" s="5" t="n">
        <f aca="false">IF(Kalender!MY41&lt;&gt;1,0,IF(AND($B41&gt;0,INDEX(Kalender!MY$68:MY$77,MAX(1,$B41))&gt;INDEX(Kalender!$B$68:$B$77,MAX(1,$B41))),1,0)+IF(OR(AND($C41&gt;0,INDEX(Kalender!MY$81:MY$110,MAX(1,$C41))&gt;INDEX(Kalender!$B$81:$B$110,MAX(1,$C41))),AND($D41&gt;0,INDEX(Kalender!MY$81:MY$110,MAX(1,$D41))&gt;INDEX(Kalender!$B$81:$B$110,MAX(1,$D41))),AND($E41&gt;0,INDEX(Kalender!MY$81:MY$110,MAX(1,$E41))&gt;INDEX(Kalender!$B$81:$B$110,MAX(1,$E41))),AND($F41&gt;0,INDEX(Kalender!MY$81:MY$110,MAX(1,$F41))&gt;INDEX(Kalender!$B$81:$B$110,MAX(1,$F41)))),2,0))</f>
        <v>0</v>
      </c>
      <c r="MZ41" s="5" t="n">
        <f aca="false">IF(Kalender!MZ41&lt;&gt;1,0,IF(AND($B41&gt;0,INDEX(Kalender!MZ$68:MZ$77,MAX(1,$B41))&gt;INDEX(Kalender!$B$68:$B$77,MAX(1,$B41))),1,0)+IF(OR(AND($C41&gt;0,INDEX(Kalender!MZ$81:MZ$110,MAX(1,$C41))&gt;INDEX(Kalender!$B$81:$B$110,MAX(1,$C41))),AND($D41&gt;0,INDEX(Kalender!MZ$81:MZ$110,MAX(1,$D41))&gt;INDEX(Kalender!$B$81:$B$110,MAX(1,$D41))),AND($E41&gt;0,INDEX(Kalender!MZ$81:MZ$110,MAX(1,$E41))&gt;INDEX(Kalender!$B$81:$B$110,MAX(1,$E41))),AND($F41&gt;0,INDEX(Kalender!MZ$81:MZ$110,MAX(1,$F41))&gt;INDEX(Kalender!$B$81:$B$110,MAX(1,$F41)))),2,0))</f>
        <v>0</v>
      </c>
      <c r="NA41" s="5" t="n">
        <f aca="false">IF(Kalender!NA41&lt;&gt;1,0,IF(AND($B41&gt;0,INDEX(Kalender!NA$68:NA$77,MAX(1,$B41))&gt;INDEX(Kalender!$B$68:$B$77,MAX(1,$B41))),1,0)+IF(OR(AND($C41&gt;0,INDEX(Kalender!NA$81:NA$110,MAX(1,$C41))&gt;INDEX(Kalender!$B$81:$B$110,MAX(1,$C41))),AND($D41&gt;0,INDEX(Kalender!NA$81:NA$110,MAX(1,$D41))&gt;INDEX(Kalender!$B$81:$B$110,MAX(1,$D41))),AND($E41&gt;0,INDEX(Kalender!NA$81:NA$110,MAX(1,$E41))&gt;INDEX(Kalender!$B$81:$B$110,MAX(1,$E41))),AND($F41&gt;0,INDEX(Kalender!NA$81:NA$110,MAX(1,$F41))&gt;INDEX(Kalender!$B$81:$B$110,MAX(1,$F41)))),2,0))</f>
        <v>0</v>
      </c>
      <c r="NB41" s="5" t="n">
        <f aca="false">IF(Kalender!NB41&lt;&gt;1,0,IF(AND($B41&gt;0,INDEX(Kalender!NB$68:NB$77,MAX(1,$B41))&gt;INDEX(Kalender!$B$68:$B$77,MAX(1,$B41))),1,0)+IF(OR(AND($C41&gt;0,INDEX(Kalender!NB$81:NB$110,MAX(1,$C41))&gt;INDEX(Kalender!$B$81:$B$110,MAX(1,$C41))),AND($D41&gt;0,INDEX(Kalender!NB$81:NB$110,MAX(1,$D41))&gt;INDEX(Kalender!$B$81:$B$110,MAX(1,$D41))),AND($E41&gt;0,INDEX(Kalender!NB$81:NB$110,MAX(1,$E41))&gt;INDEX(Kalender!$B$81:$B$110,MAX(1,$E41))),AND($F41&gt;0,INDEX(Kalender!NB$81:NB$110,MAX(1,$F41))&gt;INDEX(Kalender!$B$81:$B$110,MAX(1,$F41)))),2,0))</f>
        <v>0</v>
      </c>
      <c r="NC41" s="5" t="n">
        <f aca="false">IF(Kalender!NC41&lt;&gt;1,0,IF(AND($B41&gt;0,INDEX(Kalender!NC$68:NC$77,MAX(1,$B41))&gt;INDEX(Kalender!$B$68:$B$77,MAX(1,$B41))),1,0)+IF(OR(AND($C41&gt;0,INDEX(Kalender!NC$81:NC$110,MAX(1,$C41))&gt;INDEX(Kalender!$B$81:$B$110,MAX(1,$C41))),AND($D41&gt;0,INDEX(Kalender!NC$81:NC$110,MAX(1,$D41))&gt;INDEX(Kalender!$B$81:$B$110,MAX(1,$D41))),AND($E41&gt;0,INDEX(Kalender!NC$81:NC$110,MAX(1,$E41))&gt;INDEX(Kalender!$B$81:$B$110,MAX(1,$E41))),AND($F41&gt;0,INDEX(Kalender!NC$81:NC$110,MAX(1,$F41))&gt;INDEX(Kalender!$B$81:$B$110,MAX(1,$F41)))),2,0))</f>
        <v>0</v>
      </c>
      <c r="ND41" s="5" t="n">
        <f aca="false">IF(Kalender!ND41&lt;&gt;1,0,IF(AND($B41&gt;0,INDEX(Kalender!ND$68:ND$77,MAX(1,$B41))&gt;INDEX(Kalender!$B$68:$B$77,MAX(1,$B41))),1,0)+IF(OR(AND($C41&gt;0,INDEX(Kalender!ND$81:ND$110,MAX(1,$C41))&gt;INDEX(Kalender!$B$81:$B$110,MAX(1,$C41))),AND($D41&gt;0,INDEX(Kalender!ND$81:ND$110,MAX(1,$D41))&gt;INDEX(Kalender!$B$81:$B$110,MAX(1,$D41))),AND($E41&gt;0,INDEX(Kalender!ND$81:ND$110,MAX(1,$E41))&gt;INDEX(Kalender!$B$81:$B$110,MAX(1,$E41))),AND($F41&gt;0,INDEX(Kalender!ND$81:ND$110,MAX(1,$F41))&gt;INDEX(Kalender!$B$81:$B$110,MAX(1,$F41)))),2,0))</f>
        <v>0</v>
      </c>
      <c r="NE41" s="5" t="n">
        <f aca="false">IF(Kalender!NE41&lt;&gt;1,0,IF(AND($B41&gt;0,INDEX(Kalender!NE$68:NE$77,MAX(1,$B41))&gt;INDEX(Kalender!$B$68:$B$77,MAX(1,$B41))),1,0)+IF(OR(AND($C41&gt;0,INDEX(Kalender!NE$81:NE$110,MAX(1,$C41))&gt;INDEX(Kalender!$B$81:$B$110,MAX(1,$C41))),AND($D41&gt;0,INDEX(Kalender!NE$81:NE$110,MAX(1,$D41))&gt;INDEX(Kalender!$B$81:$B$110,MAX(1,$D41))),AND($E41&gt;0,INDEX(Kalender!NE$81:NE$110,MAX(1,$E41))&gt;INDEX(Kalender!$B$81:$B$110,MAX(1,$E41))),AND($F41&gt;0,INDEX(Kalender!NE$81:NE$110,MAX(1,$F41))&gt;INDEX(Kalender!$B$81:$B$110,MAX(1,$F41)))),2,0))</f>
        <v>0</v>
      </c>
      <c r="NF41" s="5" t="n">
        <f aca="false">IF(Kalender!NF41&lt;&gt;1,0,IF(AND($B41&gt;0,INDEX(Kalender!NF$68:NF$77,MAX(1,$B41))&gt;INDEX(Kalender!$B$68:$B$77,MAX(1,$B41))),1,0)+IF(OR(AND($C41&gt;0,INDEX(Kalender!NF$81:NF$110,MAX(1,$C41))&gt;INDEX(Kalender!$B$81:$B$110,MAX(1,$C41))),AND($D41&gt;0,INDEX(Kalender!NF$81:NF$110,MAX(1,$D41))&gt;INDEX(Kalender!$B$81:$B$110,MAX(1,$D41))),AND($E41&gt;0,INDEX(Kalender!NF$81:NF$110,MAX(1,$E41))&gt;INDEX(Kalender!$B$81:$B$110,MAX(1,$E41))),AND($F41&gt;0,INDEX(Kalender!NF$81:NF$110,MAX(1,$F41))&gt;INDEX(Kalender!$B$81:$B$110,MAX(1,$F41)))),2,0))</f>
        <v>0</v>
      </c>
      <c r="NG41" s="5" t="n">
        <f aca="false">IF(Kalender!NG41&lt;&gt;1,0,IF(AND($B41&gt;0,INDEX(Kalender!NG$68:NG$77,MAX(1,$B41))&gt;INDEX(Kalender!$B$68:$B$77,MAX(1,$B41))),1,0)+IF(OR(AND($C41&gt;0,INDEX(Kalender!NG$81:NG$110,MAX(1,$C41))&gt;INDEX(Kalender!$B$81:$B$110,MAX(1,$C41))),AND($D41&gt;0,INDEX(Kalender!NG$81:NG$110,MAX(1,$D41))&gt;INDEX(Kalender!$B$81:$B$110,MAX(1,$D41))),AND($E41&gt;0,INDEX(Kalender!NG$81:NG$110,MAX(1,$E41))&gt;INDEX(Kalender!$B$81:$B$110,MAX(1,$E41))),AND($F41&gt;0,INDEX(Kalender!NG$81:NG$110,MAX(1,$F41))&gt;INDEX(Kalender!$B$81:$B$110,MAX(1,$F41)))),2,0))</f>
        <v>0</v>
      </c>
      <c r="NH41" s="5" t="n">
        <f aca="false">IF(Kalender!NH41&lt;&gt;1,0,IF(AND($B41&gt;0,INDEX(Kalender!NH$68:NH$77,MAX(1,$B41))&gt;INDEX(Kalender!$B$68:$B$77,MAX(1,$B41))),1,0)+IF(OR(AND($C41&gt;0,INDEX(Kalender!NH$81:NH$110,MAX(1,$C41))&gt;INDEX(Kalender!$B$81:$B$110,MAX(1,$C41))),AND($D41&gt;0,INDEX(Kalender!NH$81:NH$110,MAX(1,$D41))&gt;INDEX(Kalender!$B$81:$B$110,MAX(1,$D41))),AND($E41&gt;0,INDEX(Kalender!NH$81:NH$110,MAX(1,$E41))&gt;INDEX(Kalender!$B$81:$B$110,MAX(1,$E41))),AND($F41&gt;0,INDEX(Kalender!NH$81:NH$110,MAX(1,$F41))&gt;INDEX(Kalender!$B$81:$B$110,MAX(1,$F41)))),2,0))</f>
        <v>0</v>
      </c>
    </row>
    <row r="42" customFormat="false" ht="15" hidden="false" customHeight="false" outlineLevel="0" collapsed="false">
      <c r="A42" s="5" t="str">
        <f aca="false">Kalender!A42</f>
        <v/>
      </c>
      <c r="B42" s="5" t="n">
        <f aca="false">IFERROR(MATCH(Kalender!$B42,Kalender!$A$68:$A$77,0),0)</f>
        <v>5</v>
      </c>
      <c r="C42" s="5" t="n">
        <f aca="false">IF(Kalender!C42="",0,IFERROR(MATCH(Kalender!C42,Kalender!$A$81:$A$110,0),0))</f>
        <v>0</v>
      </c>
      <c r="D42" s="5" t="n">
        <f aca="false">IF(Kalender!D42="",0,IFERROR(MATCH(Kalender!D42,Kalender!$A$81:$A$110,0),0))</f>
        <v>0</v>
      </c>
      <c r="E42" s="5" t="n">
        <f aca="false">IF(Kalender!E42="",0,IFERROR(MATCH(Kalender!E42,Kalender!$A$81:$A$110,0),0))</f>
        <v>0</v>
      </c>
      <c r="F42" s="5" t="n">
        <f aca="false">IF(Kalender!F42="",0,IFERROR(MATCH(Kalender!F42,Kalender!$A$81:$A$110,0),0))</f>
        <v>0</v>
      </c>
      <c r="G42" s="5" t="n">
        <f aca="false">IF(Kalender!G42&lt;&gt;1,0,IF(AND($B42&gt;0,INDEX(Kalender!G$68:G$77,MAX(1,$B42))&gt;INDEX(Kalender!$B$68:$B$77,MAX(1,$B42))),1,0)+IF(OR(AND($C42&gt;0,INDEX(Kalender!G$81:G$110,MAX(1,$C42))&gt;INDEX(Kalender!$B$81:$B$110,MAX(1,$C42))),AND($D42&gt;0,INDEX(Kalender!G$81:G$110,MAX(1,$D42))&gt;INDEX(Kalender!$B$81:$B$110,MAX(1,$D42))),AND($E42&gt;0,INDEX(Kalender!G$81:G$110,MAX(1,$E42))&gt;INDEX(Kalender!$B$81:$B$110,MAX(1,$E42))),AND($F42&gt;0,INDEX(Kalender!G$81:G$110,MAX(1,$F42))&gt;INDEX(Kalender!$B$81:$B$110,MAX(1,$F42)))),2,0))</f>
        <v>0</v>
      </c>
      <c r="H42" s="5" t="n">
        <f aca="false">IF(Kalender!H42&lt;&gt;1,0,IF(AND($B42&gt;0,INDEX(Kalender!H$68:H$77,MAX(1,$B42))&gt;INDEX(Kalender!$B$68:$B$77,MAX(1,$B42))),1,0)+IF(OR(AND($C42&gt;0,INDEX(Kalender!H$81:H$110,MAX(1,$C42))&gt;INDEX(Kalender!$B$81:$B$110,MAX(1,$C42))),AND($D42&gt;0,INDEX(Kalender!H$81:H$110,MAX(1,$D42))&gt;INDEX(Kalender!$B$81:$B$110,MAX(1,$D42))),AND($E42&gt;0,INDEX(Kalender!H$81:H$110,MAX(1,$E42))&gt;INDEX(Kalender!$B$81:$B$110,MAX(1,$E42))),AND($F42&gt;0,INDEX(Kalender!H$81:H$110,MAX(1,$F42))&gt;INDEX(Kalender!$B$81:$B$110,MAX(1,$F42)))),2,0))</f>
        <v>0</v>
      </c>
      <c r="I42" s="5" t="n">
        <f aca="false">IF(Kalender!I42&lt;&gt;1,0,IF(AND($B42&gt;0,INDEX(Kalender!I$68:I$77,MAX(1,$B42))&gt;INDEX(Kalender!$B$68:$B$77,MAX(1,$B42))),1,0)+IF(OR(AND($C42&gt;0,INDEX(Kalender!I$81:I$110,MAX(1,$C42))&gt;INDEX(Kalender!$B$81:$B$110,MAX(1,$C42))),AND($D42&gt;0,INDEX(Kalender!I$81:I$110,MAX(1,$D42))&gt;INDEX(Kalender!$B$81:$B$110,MAX(1,$D42))),AND($E42&gt;0,INDEX(Kalender!I$81:I$110,MAX(1,$E42))&gt;INDEX(Kalender!$B$81:$B$110,MAX(1,$E42))),AND($F42&gt;0,INDEX(Kalender!I$81:I$110,MAX(1,$F42))&gt;INDEX(Kalender!$B$81:$B$110,MAX(1,$F42)))),2,0))</f>
        <v>0</v>
      </c>
      <c r="J42" s="5" t="n">
        <f aca="false">IF(Kalender!J42&lt;&gt;1,0,IF(AND($B42&gt;0,INDEX(Kalender!J$68:J$77,MAX(1,$B42))&gt;INDEX(Kalender!$B$68:$B$77,MAX(1,$B42))),1,0)+IF(OR(AND($C42&gt;0,INDEX(Kalender!J$81:J$110,MAX(1,$C42))&gt;INDEX(Kalender!$B$81:$B$110,MAX(1,$C42))),AND($D42&gt;0,INDEX(Kalender!J$81:J$110,MAX(1,$D42))&gt;INDEX(Kalender!$B$81:$B$110,MAX(1,$D42))),AND($E42&gt;0,INDEX(Kalender!J$81:J$110,MAX(1,$E42))&gt;INDEX(Kalender!$B$81:$B$110,MAX(1,$E42))),AND($F42&gt;0,INDEX(Kalender!J$81:J$110,MAX(1,$F42))&gt;INDEX(Kalender!$B$81:$B$110,MAX(1,$F42)))),2,0))</f>
        <v>0</v>
      </c>
      <c r="K42" s="5" t="n">
        <f aca="false">IF(Kalender!K42&lt;&gt;1,0,IF(AND($B42&gt;0,INDEX(Kalender!K$68:K$77,MAX(1,$B42))&gt;INDEX(Kalender!$B$68:$B$77,MAX(1,$B42))),1,0)+IF(OR(AND($C42&gt;0,INDEX(Kalender!K$81:K$110,MAX(1,$C42))&gt;INDEX(Kalender!$B$81:$B$110,MAX(1,$C42))),AND($D42&gt;0,INDEX(Kalender!K$81:K$110,MAX(1,$D42))&gt;INDEX(Kalender!$B$81:$B$110,MAX(1,$D42))),AND($E42&gt;0,INDEX(Kalender!K$81:K$110,MAX(1,$E42))&gt;INDEX(Kalender!$B$81:$B$110,MAX(1,$E42))),AND($F42&gt;0,INDEX(Kalender!K$81:K$110,MAX(1,$F42))&gt;INDEX(Kalender!$B$81:$B$110,MAX(1,$F42)))),2,0))</f>
        <v>0</v>
      </c>
      <c r="L42" s="5" t="n">
        <f aca="false">IF(Kalender!L42&lt;&gt;1,0,IF(AND($B42&gt;0,INDEX(Kalender!L$68:L$77,MAX(1,$B42))&gt;INDEX(Kalender!$B$68:$B$77,MAX(1,$B42))),1,0)+IF(OR(AND($C42&gt;0,INDEX(Kalender!L$81:L$110,MAX(1,$C42))&gt;INDEX(Kalender!$B$81:$B$110,MAX(1,$C42))),AND($D42&gt;0,INDEX(Kalender!L$81:L$110,MAX(1,$D42))&gt;INDEX(Kalender!$B$81:$B$110,MAX(1,$D42))),AND($E42&gt;0,INDEX(Kalender!L$81:L$110,MAX(1,$E42))&gt;INDEX(Kalender!$B$81:$B$110,MAX(1,$E42))),AND($F42&gt;0,INDEX(Kalender!L$81:L$110,MAX(1,$F42))&gt;INDEX(Kalender!$B$81:$B$110,MAX(1,$F42)))),2,0))</f>
        <v>0</v>
      </c>
      <c r="M42" s="5" t="n">
        <f aca="false">IF(Kalender!M42&lt;&gt;1,0,IF(AND($B42&gt;0,INDEX(Kalender!M$68:M$77,MAX(1,$B42))&gt;INDEX(Kalender!$B$68:$B$77,MAX(1,$B42))),1,0)+IF(OR(AND($C42&gt;0,INDEX(Kalender!M$81:M$110,MAX(1,$C42))&gt;INDEX(Kalender!$B$81:$B$110,MAX(1,$C42))),AND($D42&gt;0,INDEX(Kalender!M$81:M$110,MAX(1,$D42))&gt;INDEX(Kalender!$B$81:$B$110,MAX(1,$D42))),AND($E42&gt;0,INDEX(Kalender!M$81:M$110,MAX(1,$E42))&gt;INDEX(Kalender!$B$81:$B$110,MAX(1,$E42))),AND($F42&gt;0,INDEX(Kalender!M$81:M$110,MAX(1,$F42))&gt;INDEX(Kalender!$B$81:$B$110,MAX(1,$F42)))),2,0))</f>
        <v>0</v>
      </c>
      <c r="N42" s="5" t="n">
        <f aca="false">IF(Kalender!N42&lt;&gt;1,0,IF(AND($B42&gt;0,INDEX(Kalender!N$68:N$77,MAX(1,$B42))&gt;INDEX(Kalender!$B$68:$B$77,MAX(1,$B42))),1,0)+IF(OR(AND($C42&gt;0,INDEX(Kalender!N$81:N$110,MAX(1,$C42))&gt;INDEX(Kalender!$B$81:$B$110,MAX(1,$C42))),AND($D42&gt;0,INDEX(Kalender!N$81:N$110,MAX(1,$D42))&gt;INDEX(Kalender!$B$81:$B$110,MAX(1,$D42))),AND($E42&gt;0,INDEX(Kalender!N$81:N$110,MAX(1,$E42))&gt;INDEX(Kalender!$B$81:$B$110,MAX(1,$E42))),AND($F42&gt;0,INDEX(Kalender!N$81:N$110,MAX(1,$F42))&gt;INDEX(Kalender!$B$81:$B$110,MAX(1,$F42)))),2,0))</f>
        <v>0</v>
      </c>
      <c r="O42" s="5" t="n">
        <f aca="false">IF(Kalender!O42&lt;&gt;1,0,IF(AND($B42&gt;0,INDEX(Kalender!O$68:O$77,MAX(1,$B42))&gt;INDEX(Kalender!$B$68:$B$77,MAX(1,$B42))),1,0)+IF(OR(AND($C42&gt;0,INDEX(Kalender!O$81:O$110,MAX(1,$C42))&gt;INDEX(Kalender!$B$81:$B$110,MAX(1,$C42))),AND($D42&gt;0,INDEX(Kalender!O$81:O$110,MAX(1,$D42))&gt;INDEX(Kalender!$B$81:$B$110,MAX(1,$D42))),AND($E42&gt;0,INDEX(Kalender!O$81:O$110,MAX(1,$E42))&gt;INDEX(Kalender!$B$81:$B$110,MAX(1,$E42))),AND($F42&gt;0,INDEX(Kalender!O$81:O$110,MAX(1,$F42))&gt;INDEX(Kalender!$B$81:$B$110,MAX(1,$F42)))),2,0))</f>
        <v>0</v>
      </c>
      <c r="P42" s="5" t="n">
        <f aca="false">IF(Kalender!P42&lt;&gt;1,0,IF(AND($B42&gt;0,INDEX(Kalender!P$68:P$77,MAX(1,$B42))&gt;INDEX(Kalender!$B$68:$B$77,MAX(1,$B42))),1,0)+IF(OR(AND($C42&gt;0,INDEX(Kalender!P$81:P$110,MAX(1,$C42))&gt;INDEX(Kalender!$B$81:$B$110,MAX(1,$C42))),AND($D42&gt;0,INDEX(Kalender!P$81:P$110,MAX(1,$D42))&gt;INDEX(Kalender!$B$81:$B$110,MAX(1,$D42))),AND($E42&gt;0,INDEX(Kalender!P$81:P$110,MAX(1,$E42))&gt;INDEX(Kalender!$B$81:$B$110,MAX(1,$E42))),AND($F42&gt;0,INDEX(Kalender!P$81:P$110,MAX(1,$F42))&gt;INDEX(Kalender!$B$81:$B$110,MAX(1,$F42)))),2,0))</f>
        <v>0</v>
      </c>
      <c r="Q42" s="5" t="n">
        <f aca="false">IF(Kalender!Q42&lt;&gt;1,0,IF(AND($B42&gt;0,INDEX(Kalender!Q$68:Q$77,MAX(1,$B42))&gt;INDEX(Kalender!$B$68:$B$77,MAX(1,$B42))),1,0)+IF(OR(AND($C42&gt;0,INDEX(Kalender!Q$81:Q$110,MAX(1,$C42))&gt;INDEX(Kalender!$B$81:$B$110,MAX(1,$C42))),AND($D42&gt;0,INDEX(Kalender!Q$81:Q$110,MAX(1,$D42))&gt;INDEX(Kalender!$B$81:$B$110,MAX(1,$D42))),AND($E42&gt;0,INDEX(Kalender!Q$81:Q$110,MAX(1,$E42))&gt;INDEX(Kalender!$B$81:$B$110,MAX(1,$E42))),AND($F42&gt;0,INDEX(Kalender!Q$81:Q$110,MAX(1,$F42))&gt;INDEX(Kalender!$B$81:$B$110,MAX(1,$F42)))),2,0))</f>
        <v>0</v>
      </c>
      <c r="R42" s="5" t="n">
        <f aca="false">IF(Kalender!R42&lt;&gt;1,0,IF(AND($B42&gt;0,INDEX(Kalender!R$68:R$77,MAX(1,$B42))&gt;INDEX(Kalender!$B$68:$B$77,MAX(1,$B42))),1,0)+IF(OR(AND($C42&gt;0,INDEX(Kalender!R$81:R$110,MAX(1,$C42))&gt;INDEX(Kalender!$B$81:$B$110,MAX(1,$C42))),AND($D42&gt;0,INDEX(Kalender!R$81:R$110,MAX(1,$D42))&gt;INDEX(Kalender!$B$81:$B$110,MAX(1,$D42))),AND($E42&gt;0,INDEX(Kalender!R$81:R$110,MAX(1,$E42))&gt;INDEX(Kalender!$B$81:$B$110,MAX(1,$E42))),AND($F42&gt;0,INDEX(Kalender!R$81:R$110,MAX(1,$F42))&gt;INDEX(Kalender!$B$81:$B$110,MAX(1,$F42)))),2,0))</f>
        <v>0</v>
      </c>
      <c r="S42" s="5" t="n">
        <f aca="false">IF(Kalender!S42&lt;&gt;1,0,IF(AND($B42&gt;0,INDEX(Kalender!S$68:S$77,MAX(1,$B42))&gt;INDEX(Kalender!$B$68:$B$77,MAX(1,$B42))),1,0)+IF(OR(AND($C42&gt;0,INDEX(Kalender!S$81:S$110,MAX(1,$C42))&gt;INDEX(Kalender!$B$81:$B$110,MAX(1,$C42))),AND($D42&gt;0,INDEX(Kalender!S$81:S$110,MAX(1,$D42))&gt;INDEX(Kalender!$B$81:$B$110,MAX(1,$D42))),AND($E42&gt;0,INDEX(Kalender!S$81:S$110,MAX(1,$E42))&gt;INDEX(Kalender!$B$81:$B$110,MAX(1,$E42))),AND($F42&gt;0,INDEX(Kalender!S$81:S$110,MAX(1,$F42))&gt;INDEX(Kalender!$B$81:$B$110,MAX(1,$F42)))),2,0))</f>
        <v>0</v>
      </c>
      <c r="T42" s="5" t="n">
        <f aca="false">IF(Kalender!T42&lt;&gt;1,0,IF(AND($B42&gt;0,INDEX(Kalender!T$68:T$77,MAX(1,$B42))&gt;INDEX(Kalender!$B$68:$B$77,MAX(1,$B42))),1,0)+IF(OR(AND($C42&gt;0,INDEX(Kalender!T$81:T$110,MAX(1,$C42))&gt;INDEX(Kalender!$B$81:$B$110,MAX(1,$C42))),AND($D42&gt;0,INDEX(Kalender!T$81:T$110,MAX(1,$D42))&gt;INDEX(Kalender!$B$81:$B$110,MAX(1,$D42))),AND($E42&gt;0,INDEX(Kalender!T$81:T$110,MAX(1,$E42))&gt;INDEX(Kalender!$B$81:$B$110,MAX(1,$E42))),AND($F42&gt;0,INDEX(Kalender!T$81:T$110,MAX(1,$F42))&gt;INDEX(Kalender!$B$81:$B$110,MAX(1,$F42)))),2,0))</f>
        <v>0</v>
      </c>
      <c r="U42" s="5" t="n">
        <f aca="false">IF(Kalender!U42&lt;&gt;1,0,IF(AND($B42&gt;0,INDEX(Kalender!U$68:U$77,MAX(1,$B42))&gt;INDEX(Kalender!$B$68:$B$77,MAX(1,$B42))),1,0)+IF(OR(AND($C42&gt;0,INDEX(Kalender!U$81:U$110,MAX(1,$C42))&gt;INDEX(Kalender!$B$81:$B$110,MAX(1,$C42))),AND($D42&gt;0,INDEX(Kalender!U$81:U$110,MAX(1,$D42))&gt;INDEX(Kalender!$B$81:$B$110,MAX(1,$D42))),AND($E42&gt;0,INDEX(Kalender!U$81:U$110,MAX(1,$E42))&gt;INDEX(Kalender!$B$81:$B$110,MAX(1,$E42))),AND($F42&gt;0,INDEX(Kalender!U$81:U$110,MAX(1,$F42))&gt;INDEX(Kalender!$B$81:$B$110,MAX(1,$F42)))),2,0))</f>
        <v>0</v>
      </c>
      <c r="V42" s="5" t="n">
        <f aca="false">IF(Kalender!V42&lt;&gt;1,0,IF(AND($B42&gt;0,INDEX(Kalender!V$68:V$77,MAX(1,$B42))&gt;INDEX(Kalender!$B$68:$B$77,MAX(1,$B42))),1,0)+IF(OR(AND($C42&gt;0,INDEX(Kalender!V$81:V$110,MAX(1,$C42))&gt;INDEX(Kalender!$B$81:$B$110,MAX(1,$C42))),AND($D42&gt;0,INDEX(Kalender!V$81:V$110,MAX(1,$D42))&gt;INDEX(Kalender!$B$81:$B$110,MAX(1,$D42))),AND($E42&gt;0,INDEX(Kalender!V$81:V$110,MAX(1,$E42))&gt;INDEX(Kalender!$B$81:$B$110,MAX(1,$E42))),AND($F42&gt;0,INDEX(Kalender!V$81:V$110,MAX(1,$F42))&gt;INDEX(Kalender!$B$81:$B$110,MAX(1,$F42)))),2,0))</f>
        <v>0</v>
      </c>
      <c r="W42" s="5" t="n">
        <f aca="false">IF(Kalender!W42&lt;&gt;1,0,IF(AND($B42&gt;0,INDEX(Kalender!W$68:W$77,MAX(1,$B42))&gt;INDEX(Kalender!$B$68:$B$77,MAX(1,$B42))),1,0)+IF(OR(AND($C42&gt;0,INDEX(Kalender!W$81:W$110,MAX(1,$C42))&gt;INDEX(Kalender!$B$81:$B$110,MAX(1,$C42))),AND($D42&gt;0,INDEX(Kalender!W$81:W$110,MAX(1,$D42))&gt;INDEX(Kalender!$B$81:$B$110,MAX(1,$D42))),AND($E42&gt;0,INDEX(Kalender!W$81:W$110,MAX(1,$E42))&gt;INDEX(Kalender!$B$81:$B$110,MAX(1,$E42))),AND($F42&gt;0,INDEX(Kalender!W$81:W$110,MAX(1,$F42))&gt;INDEX(Kalender!$B$81:$B$110,MAX(1,$F42)))),2,0))</f>
        <v>0</v>
      </c>
      <c r="X42" s="5" t="n">
        <f aca="false">IF(Kalender!X42&lt;&gt;1,0,IF(AND($B42&gt;0,INDEX(Kalender!X$68:X$77,MAX(1,$B42))&gt;INDEX(Kalender!$B$68:$B$77,MAX(1,$B42))),1,0)+IF(OR(AND($C42&gt;0,INDEX(Kalender!X$81:X$110,MAX(1,$C42))&gt;INDEX(Kalender!$B$81:$B$110,MAX(1,$C42))),AND($D42&gt;0,INDEX(Kalender!X$81:X$110,MAX(1,$D42))&gt;INDEX(Kalender!$B$81:$B$110,MAX(1,$D42))),AND($E42&gt;0,INDEX(Kalender!X$81:X$110,MAX(1,$E42))&gt;INDEX(Kalender!$B$81:$B$110,MAX(1,$E42))),AND($F42&gt;0,INDEX(Kalender!X$81:X$110,MAX(1,$F42))&gt;INDEX(Kalender!$B$81:$B$110,MAX(1,$F42)))),2,0))</f>
        <v>0</v>
      </c>
      <c r="Y42" s="5" t="n">
        <f aca="false">IF(Kalender!Y42&lt;&gt;1,0,IF(AND($B42&gt;0,INDEX(Kalender!Y$68:Y$77,MAX(1,$B42))&gt;INDEX(Kalender!$B$68:$B$77,MAX(1,$B42))),1,0)+IF(OR(AND($C42&gt;0,INDEX(Kalender!Y$81:Y$110,MAX(1,$C42))&gt;INDEX(Kalender!$B$81:$B$110,MAX(1,$C42))),AND($D42&gt;0,INDEX(Kalender!Y$81:Y$110,MAX(1,$D42))&gt;INDEX(Kalender!$B$81:$B$110,MAX(1,$D42))),AND($E42&gt;0,INDEX(Kalender!Y$81:Y$110,MAX(1,$E42))&gt;INDEX(Kalender!$B$81:$B$110,MAX(1,$E42))),AND($F42&gt;0,INDEX(Kalender!Y$81:Y$110,MAX(1,$F42))&gt;INDEX(Kalender!$B$81:$B$110,MAX(1,$F42)))),2,0))</f>
        <v>0</v>
      </c>
      <c r="Z42" s="5" t="n">
        <f aca="false">IF(Kalender!Z42&lt;&gt;1,0,IF(AND($B42&gt;0,INDEX(Kalender!Z$68:Z$77,MAX(1,$B42))&gt;INDEX(Kalender!$B$68:$B$77,MAX(1,$B42))),1,0)+IF(OR(AND($C42&gt;0,INDEX(Kalender!Z$81:Z$110,MAX(1,$C42))&gt;INDEX(Kalender!$B$81:$B$110,MAX(1,$C42))),AND($D42&gt;0,INDEX(Kalender!Z$81:Z$110,MAX(1,$D42))&gt;INDEX(Kalender!$B$81:$B$110,MAX(1,$D42))),AND($E42&gt;0,INDEX(Kalender!Z$81:Z$110,MAX(1,$E42))&gt;INDEX(Kalender!$B$81:$B$110,MAX(1,$E42))),AND($F42&gt;0,INDEX(Kalender!Z$81:Z$110,MAX(1,$F42))&gt;INDEX(Kalender!$B$81:$B$110,MAX(1,$F42)))),2,0))</f>
        <v>0</v>
      </c>
      <c r="AA42" s="5" t="n">
        <f aca="false">IF(Kalender!AA42&lt;&gt;1,0,IF(AND($B42&gt;0,INDEX(Kalender!AA$68:AA$77,MAX(1,$B42))&gt;INDEX(Kalender!$B$68:$B$77,MAX(1,$B42))),1,0)+IF(OR(AND($C42&gt;0,INDEX(Kalender!AA$81:AA$110,MAX(1,$C42))&gt;INDEX(Kalender!$B$81:$B$110,MAX(1,$C42))),AND($D42&gt;0,INDEX(Kalender!AA$81:AA$110,MAX(1,$D42))&gt;INDEX(Kalender!$B$81:$B$110,MAX(1,$D42))),AND($E42&gt;0,INDEX(Kalender!AA$81:AA$110,MAX(1,$E42))&gt;INDEX(Kalender!$B$81:$B$110,MAX(1,$E42))),AND($F42&gt;0,INDEX(Kalender!AA$81:AA$110,MAX(1,$F42))&gt;INDEX(Kalender!$B$81:$B$110,MAX(1,$F42)))),2,0))</f>
        <v>0</v>
      </c>
      <c r="AB42" s="5" t="n">
        <f aca="false">IF(Kalender!AB42&lt;&gt;1,0,IF(AND($B42&gt;0,INDEX(Kalender!AB$68:AB$77,MAX(1,$B42))&gt;INDEX(Kalender!$B$68:$B$77,MAX(1,$B42))),1,0)+IF(OR(AND($C42&gt;0,INDEX(Kalender!AB$81:AB$110,MAX(1,$C42))&gt;INDEX(Kalender!$B$81:$B$110,MAX(1,$C42))),AND($D42&gt;0,INDEX(Kalender!AB$81:AB$110,MAX(1,$D42))&gt;INDEX(Kalender!$B$81:$B$110,MAX(1,$D42))),AND($E42&gt;0,INDEX(Kalender!AB$81:AB$110,MAX(1,$E42))&gt;INDEX(Kalender!$B$81:$B$110,MAX(1,$E42))),AND($F42&gt;0,INDEX(Kalender!AB$81:AB$110,MAX(1,$F42))&gt;INDEX(Kalender!$B$81:$B$110,MAX(1,$F42)))),2,0))</f>
        <v>0</v>
      </c>
      <c r="AC42" s="5" t="n">
        <f aca="false">IF(Kalender!AC42&lt;&gt;1,0,IF(AND($B42&gt;0,INDEX(Kalender!AC$68:AC$77,MAX(1,$B42))&gt;INDEX(Kalender!$B$68:$B$77,MAX(1,$B42))),1,0)+IF(OR(AND($C42&gt;0,INDEX(Kalender!AC$81:AC$110,MAX(1,$C42))&gt;INDEX(Kalender!$B$81:$B$110,MAX(1,$C42))),AND($D42&gt;0,INDEX(Kalender!AC$81:AC$110,MAX(1,$D42))&gt;INDEX(Kalender!$B$81:$B$110,MAX(1,$D42))),AND($E42&gt;0,INDEX(Kalender!AC$81:AC$110,MAX(1,$E42))&gt;INDEX(Kalender!$B$81:$B$110,MAX(1,$E42))),AND($F42&gt;0,INDEX(Kalender!AC$81:AC$110,MAX(1,$F42))&gt;INDEX(Kalender!$B$81:$B$110,MAX(1,$F42)))),2,0))</f>
        <v>0</v>
      </c>
      <c r="AD42" s="5" t="n">
        <f aca="false">IF(Kalender!AD42&lt;&gt;1,0,IF(AND($B42&gt;0,INDEX(Kalender!AD$68:AD$77,MAX(1,$B42))&gt;INDEX(Kalender!$B$68:$B$77,MAX(1,$B42))),1,0)+IF(OR(AND($C42&gt;0,INDEX(Kalender!AD$81:AD$110,MAX(1,$C42))&gt;INDEX(Kalender!$B$81:$B$110,MAX(1,$C42))),AND($D42&gt;0,INDEX(Kalender!AD$81:AD$110,MAX(1,$D42))&gt;INDEX(Kalender!$B$81:$B$110,MAX(1,$D42))),AND($E42&gt;0,INDEX(Kalender!AD$81:AD$110,MAX(1,$E42))&gt;INDEX(Kalender!$B$81:$B$110,MAX(1,$E42))),AND($F42&gt;0,INDEX(Kalender!AD$81:AD$110,MAX(1,$F42))&gt;INDEX(Kalender!$B$81:$B$110,MAX(1,$F42)))),2,0))</f>
        <v>0</v>
      </c>
      <c r="AE42" s="5" t="n">
        <f aca="false">IF(Kalender!AE42&lt;&gt;1,0,IF(AND($B42&gt;0,INDEX(Kalender!AE$68:AE$77,MAX(1,$B42))&gt;INDEX(Kalender!$B$68:$B$77,MAX(1,$B42))),1,0)+IF(OR(AND($C42&gt;0,INDEX(Kalender!AE$81:AE$110,MAX(1,$C42))&gt;INDEX(Kalender!$B$81:$B$110,MAX(1,$C42))),AND($D42&gt;0,INDEX(Kalender!AE$81:AE$110,MAX(1,$D42))&gt;INDEX(Kalender!$B$81:$B$110,MAX(1,$D42))),AND($E42&gt;0,INDEX(Kalender!AE$81:AE$110,MAX(1,$E42))&gt;INDEX(Kalender!$B$81:$B$110,MAX(1,$E42))),AND($F42&gt;0,INDEX(Kalender!AE$81:AE$110,MAX(1,$F42))&gt;INDEX(Kalender!$B$81:$B$110,MAX(1,$F42)))),2,0))</f>
        <v>0</v>
      </c>
      <c r="AF42" s="5" t="n">
        <f aca="false">IF(Kalender!AF42&lt;&gt;1,0,IF(AND($B42&gt;0,INDEX(Kalender!AF$68:AF$77,MAX(1,$B42))&gt;INDEX(Kalender!$B$68:$B$77,MAX(1,$B42))),1,0)+IF(OR(AND($C42&gt;0,INDEX(Kalender!AF$81:AF$110,MAX(1,$C42))&gt;INDEX(Kalender!$B$81:$B$110,MAX(1,$C42))),AND($D42&gt;0,INDEX(Kalender!AF$81:AF$110,MAX(1,$D42))&gt;INDEX(Kalender!$B$81:$B$110,MAX(1,$D42))),AND($E42&gt;0,INDEX(Kalender!AF$81:AF$110,MAX(1,$E42))&gt;INDEX(Kalender!$B$81:$B$110,MAX(1,$E42))),AND($F42&gt;0,INDEX(Kalender!AF$81:AF$110,MAX(1,$F42))&gt;INDEX(Kalender!$B$81:$B$110,MAX(1,$F42)))),2,0))</f>
        <v>0</v>
      </c>
      <c r="AG42" s="5" t="n">
        <f aca="false">IF(Kalender!AG42&lt;&gt;1,0,IF(AND($B42&gt;0,INDEX(Kalender!AG$68:AG$77,MAX(1,$B42))&gt;INDEX(Kalender!$B$68:$B$77,MAX(1,$B42))),1,0)+IF(OR(AND($C42&gt;0,INDEX(Kalender!AG$81:AG$110,MAX(1,$C42))&gt;INDEX(Kalender!$B$81:$B$110,MAX(1,$C42))),AND($D42&gt;0,INDEX(Kalender!AG$81:AG$110,MAX(1,$D42))&gt;INDEX(Kalender!$B$81:$B$110,MAX(1,$D42))),AND($E42&gt;0,INDEX(Kalender!AG$81:AG$110,MAX(1,$E42))&gt;INDEX(Kalender!$B$81:$B$110,MAX(1,$E42))),AND($F42&gt;0,INDEX(Kalender!AG$81:AG$110,MAX(1,$F42))&gt;INDEX(Kalender!$B$81:$B$110,MAX(1,$F42)))),2,0))</f>
        <v>0</v>
      </c>
      <c r="AH42" s="5" t="n">
        <f aca="false">IF(Kalender!AH42&lt;&gt;1,0,IF(AND($B42&gt;0,INDEX(Kalender!AH$68:AH$77,MAX(1,$B42))&gt;INDEX(Kalender!$B$68:$B$77,MAX(1,$B42))),1,0)+IF(OR(AND($C42&gt;0,INDEX(Kalender!AH$81:AH$110,MAX(1,$C42))&gt;INDEX(Kalender!$B$81:$B$110,MAX(1,$C42))),AND($D42&gt;0,INDEX(Kalender!AH$81:AH$110,MAX(1,$D42))&gt;INDEX(Kalender!$B$81:$B$110,MAX(1,$D42))),AND($E42&gt;0,INDEX(Kalender!AH$81:AH$110,MAX(1,$E42))&gt;INDEX(Kalender!$B$81:$B$110,MAX(1,$E42))),AND($F42&gt;0,INDEX(Kalender!AH$81:AH$110,MAX(1,$F42))&gt;INDEX(Kalender!$B$81:$B$110,MAX(1,$F42)))),2,0))</f>
        <v>0</v>
      </c>
      <c r="AI42" s="5" t="n">
        <f aca="false">IF(Kalender!AI42&lt;&gt;1,0,IF(AND($B42&gt;0,INDEX(Kalender!AI$68:AI$77,MAX(1,$B42))&gt;INDEX(Kalender!$B$68:$B$77,MAX(1,$B42))),1,0)+IF(OR(AND($C42&gt;0,INDEX(Kalender!AI$81:AI$110,MAX(1,$C42))&gt;INDEX(Kalender!$B$81:$B$110,MAX(1,$C42))),AND($D42&gt;0,INDEX(Kalender!AI$81:AI$110,MAX(1,$D42))&gt;INDEX(Kalender!$B$81:$B$110,MAX(1,$D42))),AND($E42&gt;0,INDEX(Kalender!AI$81:AI$110,MAX(1,$E42))&gt;INDEX(Kalender!$B$81:$B$110,MAX(1,$E42))),AND($F42&gt;0,INDEX(Kalender!AI$81:AI$110,MAX(1,$F42))&gt;INDEX(Kalender!$B$81:$B$110,MAX(1,$F42)))),2,0))</f>
        <v>0</v>
      </c>
      <c r="AJ42" s="5" t="n">
        <f aca="false">IF(Kalender!AJ42&lt;&gt;1,0,IF(AND($B42&gt;0,INDEX(Kalender!AJ$68:AJ$77,MAX(1,$B42))&gt;INDEX(Kalender!$B$68:$B$77,MAX(1,$B42))),1,0)+IF(OR(AND($C42&gt;0,INDEX(Kalender!AJ$81:AJ$110,MAX(1,$C42))&gt;INDEX(Kalender!$B$81:$B$110,MAX(1,$C42))),AND($D42&gt;0,INDEX(Kalender!AJ$81:AJ$110,MAX(1,$D42))&gt;INDEX(Kalender!$B$81:$B$110,MAX(1,$D42))),AND($E42&gt;0,INDEX(Kalender!AJ$81:AJ$110,MAX(1,$E42))&gt;INDEX(Kalender!$B$81:$B$110,MAX(1,$E42))),AND($F42&gt;0,INDEX(Kalender!AJ$81:AJ$110,MAX(1,$F42))&gt;INDEX(Kalender!$B$81:$B$110,MAX(1,$F42)))),2,0))</f>
        <v>0</v>
      </c>
      <c r="AK42" s="5" t="n">
        <f aca="false">IF(Kalender!AK42&lt;&gt;1,0,IF(AND($B42&gt;0,INDEX(Kalender!AK$68:AK$77,MAX(1,$B42))&gt;INDEX(Kalender!$B$68:$B$77,MAX(1,$B42))),1,0)+IF(OR(AND($C42&gt;0,INDEX(Kalender!AK$81:AK$110,MAX(1,$C42))&gt;INDEX(Kalender!$B$81:$B$110,MAX(1,$C42))),AND($D42&gt;0,INDEX(Kalender!AK$81:AK$110,MAX(1,$D42))&gt;INDEX(Kalender!$B$81:$B$110,MAX(1,$D42))),AND($E42&gt;0,INDEX(Kalender!AK$81:AK$110,MAX(1,$E42))&gt;INDEX(Kalender!$B$81:$B$110,MAX(1,$E42))),AND($F42&gt;0,INDEX(Kalender!AK$81:AK$110,MAX(1,$F42))&gt;INDEX(Kalender!$B$81:$B$110,MAX(1,$F42)))),2,0))</f>
        <v>0</v>
      </c>
      <c r="AL42" s="5" t="n">
        <f aca="false">IF(Kalender!AL42&lt;&gt;1,0,IF(AND($B42&gt;0,INDEX(Kalender!AL$68:AL$77,MAX(1,$B42))&gt;INDEX(Kalender!$B$68:$B$77,MAX(1,$B42))),1,0)+IF(OR(AND($C42&gt;0,INDEX(Kalender!AL$81:AL$110,MAX(1,$C42))&gt;INDEX(Kalender!$B$81:$B$110,MAX(1,$C42))),AND($D42&gt;0,INDEX(Kalender!AL$81:AL$110,MAX(1,$D42))&gt;INDEX(Kalender!$B$81:$B$110,MAX(1,$D42))),AND($E42&gt;0,INDEX(Kalender!AL$81:AL$110,MAX(1,$E42))&gt;INDEX(Kalender!$B$81:$B$110,MAX(1,$E42))),AND($F42&gt;0,INDEX(Kalender!AL$81:AL$110,MAX(1,$F42))&gt;INDEX(Kalender!$B$81:$B$110,MAX(1,$F42)))),2,0))</f>
        <v>0</v>
      </c>
      <c r="AM42" s="5" t="n">
        <f aca="false">IF(Kalender!AM42&lt;&gt;1,0,IF(AND($B42&gt;0,INDEX(Kalender!AM$68:AM$77,MAX(1,$B42))&gt;INDEX(Kalender!$B$68:$B$77,MAX(1,$B42))),1,0)+IF(OR(AND($C42&gt;0,INDEX(Kalender!AM$81:AM$110,MAX(1,$C42))&gt;INDEX(Kalender!$B$81:$B$110,MAX(1,$C42))),AND($D42&gt;0,INDEX(Kalender!AM$81:AM$110,MAX(1,$D42))&gt;INDEX(Kalender!$B$81:$B$110,MAX(1,$D42))),AND($E42&gt;0,INDEX(Kalender!AM$81:AM$110,MAX(1,$E42))&gt;INDEX(Kalender!$B$81:$B$110,MAX(1,$E42))),AND($F42&gt;0,INDEX(Kalender!AM$81:AM$110,MAX(1,$F42))&gt;INDEX(Kalender!$B$81:$B$110,MAX(1,$F42)))),2,0))</f>
        <v>0</v>
      </c>
      <c r="AN42" s="5" t="n">
        <f aca="false">IF(Kalender!AN42&lt;&gt;1,0,IF(AND($B42&gt;0,INDEX(Kalender!AN$68:AN$77,MAX(1,$B42))&gt;INDEX(Kalender!$B$68:$B$77,MAX(1,$B42))),1,0)+IF(OR(AND($C42&gt;0,INDEX(Kalender!AN$81:AN$110,MAX(1,$C42))&gt;INDEX(Kalender!$B$81:$B$110,MAX(1,$C42))),AND($D42&gt;0,INDEX(Kalender!AN$81:AN$110,MAX(1,$D42))&gt;INDEX(Kalender!$B$81:$B$110,MAX(1,$D42))),AND($E42&gt;0,INDEX(Kalender!AN$81:AN$110,MAX(1,$E42))&gt;INDEX(Kalender!$B$81:$B$110,MAX(1,$E42))),AND($F42&gt;0,INDEX(Kalender!AN$81:AN$110,MAX(1,$F42))&gt;INDEX(Kalender!$B$81:$B$110,MAX(1,$F42)))),2,0))</f>
        <v>0</v>
      </c>
      <c r="AO42" s="5" t="n">
        <f aca="false">IF(Kalender!AO42&lt;&gt;1,0,IF(AND($B42&gt;0,INDEX(Kalender!AO$68:AO$77,MAX(1,$B42))&gt;INDEX(Kalender!$B$68:$B$77,MAX(1,$B42))),1,0)+IF(OR(AND($C42&gt;0,INDEX(Kalender!AO$81:AO$110,MAX(1,$C42))&gt;INDEX(Kalender!$B$81:$B$110,MAX(1,$C42))),AND($D42&gt;0,INDEX(Kalender!AO$81:AO$110,MAX(1,$D42))&gt;INDEX(Kalender!$B$81:$B$110,MAX(1,$D42))),AND($E42&gt;0,INDEX(Kalender!AO$81:AO$110,MAX(1,$E42))&gt;INDEX(Kalender!$B$81:$B$110,MAX(1,$E42))),AND($F42&gt;0,INDEX(Kalender!AO$81:AO$110,MAX(1,$F42))&gt;INDEX(Kalender!$B$81:$B$110,MAX(1,$F42)))),2,0))</f>
        <v>0</v>
      </c>
      <c r="AP42" s="5" t="n">
        <f aca="false">IF(Kalender!AP42&lt;&gt;1,0,IF(AND($B42&gt;0,INDEX(Kalender!AP$68:AP$77,MAX(1,$B42))&gt;INDEX(Kalender!$B$68:$B$77,MAX(1,$B42))),1,0)+IF(OR(AND($C42&gt;0,INDEX(Kalender!AP$81:AP$110,MAX(1,$C42))&gt;INDEX(Kalender!$B$81:$B$110,MAX(1,$C42))),AND($D42&gt;0,INDEX(Kalender!AP$81:AP$110,MAX(1,$D42))&gt;INDEX(Kalender!$B$81:$B$110,MAX(1,$D42))),AND($E42&gt;0,INDEX(Kalender!AP$81:AP$110,MAX(1,$E42))&gt;INDEX(Kalender!$B$81:$B$110,MAX(1,$E42))),AND($F42&gt;0,INDEX(Kalender!AP$81:AP$110,MAX(1,$F42))&gt;INDEX(Kalender!$B$81:$B$110,MAX(1,$F42)))),2,0))</f>
        <v>0</v>
      </c>
      <c r="AQ42" s="5" t="n">
        <f aca="false">IF(Kalender!AQ42&lt;&gt;1,0,IF(AND($B42&gt;0,INDEX(Kalender!AQ$68:AQ$77,MAX(1,$B42))&gt;INDEX(Kalender!$B$68:$B$77,MAX(1,$B42))),1,0)+IF(OR(AND($C42&gt;0,INDEX(Kalender!AQ$81:AQ$110,MAX(1,$C42))&gt;INDEX(Kalender!$B$81:$B$110,MAX(1,$C42))),AND($D42&gt;0,INDEX(Kalender!AQ$81:AQ$110,MAX(1,$D42))&gt;INDEX(Kalender!$B$81:$B$110,MAX(1,$D42))),AND($E42&gt;0,INDEX(Kalender!AQ$81:AQ$110,MAX(1,$E42))&gt;INDEX(Kalender!$B$81:$B$110,MAX(1,$E42))),AND($F42&gt;0,INDEX(Kalender!AQ$81:AQ$110,MAX(1,$F42))&gt;INDEX(Kalender!$B$81:$B$110,MAX(1,$F42)))),2,0))</f>
        <v>0</v>
      </c>
      <c r="AR42" s="5" t="n">
        <f aca="false">IF(Kalender!AR42&lt;&gt;1,0,IF(AND($B42&gt;0,INDEX(Kalender!AR$68:AR$77,MAX(1,$B42))&gt;INDEX(Kalender!$B$68:$B$77,MAX(1,$B42))),1,0)+IF(OR(AND($C42&gt;0,INDEX(Kalender!AR$81:AR$110,MAX(1,$C42))&gt;INDEX(Kalender!$B$81:$B$110,MAX(1,$C42))),AND($D42&gt;0,INDEX(Kalender!AR$81:AR$110,MAX(1,$D42))&gt;INDEX(Kalender!$B$81:$B$110,MAX(1,$D42))),AND($E42&gt;0,INDEX(Kalender!AR$81:AR$110,MAX(1,$E42))&gt;INDEX(Kalender!$B$81:$B$110,MAX(1,$E42))),AND($F42&gt;0,INDEX(Kalender!AR$81:AR$110,MAX(1,$F42))&gt;INDEX(Kalender!$B$81:$B$110,MAX(1,$F42)))),2,0))</f>
        <v>0</v>
      </c>
      <c r="AS42" s="5" t="n">
        <f aca="false">IF(Kalender!AS42&lt;&gt;1,0,IF(AND($B42&gt;0,INDEX(Kalender!AS$68:AS$77,MAX(1,$B42))&gt;INDEX(Kalender!$B$68:$B$77,MAX(1,$B42))),1,0)+IF(OR(AND($C42&gt;0,INDEX(Kalender!AS$81:AS$110,MAX(1,$C42))&gt;INDEX(Kalender!$B$81:$B$110,MAX(1,$C42))),AND($D42&gt;0,INDEX(Kalender!AS$81:AS$110,MAX(1,$D42))&gt;INDEX(Kalender!$B$81:$B$110,MAX(1,$D42))),AND($E42&gt;0,INDEX(Kalender!AS$81:AS$110,MAX(1,$E42))&gt;INDEX(Kalender!$B$81:$B$110,MAX(1,$E42))),AND($F42&gt;0,INDEX(Kalender!AS$81:AS$110,MAX(1,$F42))&gt;INDEX(Kalender!$B$81:$B$110,MAX(1,$F42)))),2,0))</f>
        <v>0</v>
      </c>
      <c r="AT42" s="5" t="n">
        <f aca="false">IF(Kalender!AT42&lt;&gt;1,0,IF(AND($B42&gt;0,INDEX(Kalender!AT$68:AT$77,MAX(1,$B42))&gt;INDEX(Kalender!$B$68:$B$77,MAX(1,$B42))),1,0)+IF(OR(AND($C42&gt;0,INDEX(Kalender!AT$81:AT$110,MAX(1,$C42))&gt;INDEX(Kalender!$B$81:$B$110,MAX(1,$C42))),AND($D42&gt;0,INDEX(Kalender!AT$81:AT$110,MAX(1,$D42))&gt;INDEX(Kalender!$B$81:$B$110,MAX(1,$D42))),AND($E42&gt;0,INDEX(Kalender!AT$81:AT$110,MAX(1,$E42))&gt;INDEX(Kalender!$B$81:$B$110,MAX(1,$E42))),AND($F42&gt;0,INDEX(Kalender!AT$81:AT$110,MAX(1,$F42))&gt;INDEX(Kalender!$B$81:$B$110,MAX(1,$F42)))),2,0))</f>
        <v>0</v>
      </c>
      <c r="AU42" s="5" t="n">
        <f aca="false">IF(Kalender!AU42&lt;&gt;1,0,IF(AND($B42&gt;0,INDEX(Kalender!AU$68:AU$77,MAX(1,$B42))&gt;INDEX(Kalender!$B$68:$B$77,MAX(1,$B42))),1,0)+IF(OR(AND($C42&gt;0,INDEX(Kalender!AU$81:AU$110,MAX(1,$C42))&gt;INDEX(Kalender!$B$81:$B$110,MAX(1,$C42))),AND($D42&gt;0,INDEX(Kalender!AU$81:AU$110,MAX(1,$D42))&gt;INDEX(Kalender!$B$81:$B$110,MAX(1,$D42))),AND($E42&gt;0,INDEX(Kalender!AU$81:AU$110,MAX(1,$E42))&gt;INDEX(Kalender!$B$81:$B$110,MAX(1,$E42))),AND($F42&gt;0,INDEX(Kalender!AU$81:AU$110,MAX(1,$F42))&gt;INDEX(Kalender!$B$81:$B$110,MAX(1,$F42)))),2,0))</f>
        <v>0</v>
      </c>
      <c r="AV42" s="5" t="n">
        <f aca="false">IF(Kalender!AV42&lt;&gt;1,0,IF(AND($B42&gt;0,INDEX(Kalender!AV$68:AV$77,MAX(1,$B42))&gt;INDEX(Kalender!$B$68:$B$77,MAX(1,$B42))),1,0)+IF(OR(AND($C42&gt;0,INDEX(Kalender!AV$81:AV$110,MAX(1,$C42))&gt;INDEX(Kalender!$B$81:$B$110,MAX(1,$C42))),AND($D42&gt;0,INDEX(Kalender!AV$81:AV$110,MAX(1,$D42))&gt;INDEX(Kalender!$B$81:$B$110,MAX(1,$D42))),AND($E42&gt;0,INDEX(Kalender!AV$81:AV$110,MAX(1,$E42))&gt;INDEX(Kalender!$B$81:$B$110,MAX(1,$E42))),AND($F42&gt;0,INDEX(Kalender!AV$81:AV$110,MAX(1,$F42))&gt;INDEX(Kalender!$B$81:$B$110,MAX(1,$F42)))),2,0))</f>
        <v>0</v>
      </c>
      <c r="AW42" s="5" t="n">
        <f aca="false">IF(Kalender!AW42&lt;&gt;1,0,IF(AND($B42&gt;0,INDEX(Kalender!AW$68:AW$77,MAX(1,$B42))&gt;INDEX(Kalender!$B$68:$B$77,MAX(1,$B42))),1,0)+IF(OR(AND($C42&gt;0,INDEX(Kalender!AW$81:AW$110,MAX(1,$C42))&gt;INDEX(Kalender!$B$81:$B$110,MAX(1,$C42))),AND($D42&gt;0,INDEX(Kalender!AW$81:AW$110,MAX(1,$D42))&gt;INDEX(Kalender!$B$81:$B$110,MAX(1,$D42))),AND($E42&gt;0,INDEX(Kalender!AW$81:AW$110,MAX(1,$E42))&gt;INDEX(Kalender!$B$81:$B$110,MAX(1,$E42))),AND($F42&gt;0,INDEX(Kalender!AW$81:AW$110,MAX(1,$F42))&gt;INDEX(Kalender!$B$81:$B$110,MAX(1,$F42)))),2,0))</f>
        <v>0</v>
      </c>
      <c r="AX42" s="5" t="n">
        <f aca="false">IF(Kalender!AX42&lt;&gt;1,0,IF(AND($B42&gt;0,INDEX(Kalender!AX$68:AX$77,MAX(1,$B42))&gt;INDEX(Kalender!$B$68:$B$77,MAX(1,$B42))),1,0)+IF(OR(AND($C42&gt;0,INDEX(Kalender!AX$81:AX$110,MAX(1,$C42))&gt;INDEX(Kalender!$B$81:$B$110,MAX(1,$C42))),AND($D42&gt;0,INDEX(Kalender!AX$81:AX$110,MAX(1,$D42))&gt;INDEX(Kalender!$B$81:$B$110,MAX(1,$D42))),AND($E42&gt;0,INDEX(Kalender!AX$81:AX$110,MAX(1,$E42))&gt;INDEX(Kalender!$B$81:$B$110,MAX(1,$E42))),AND($F42&gt;0,INDEX(Kalender!AX$81:AX$110,MAX(1,$F42))&gt;INDEX(Kalender!$B$81:$B$110,MAX(1,$F42)))),2,0))</f>
        <v>0</v>
      </c>
      <c r="AY42" s="5" t="n">
        <f aca="false">IF(Kalender!AY42&lt;&gt;1,0,IF(AND($B42&gt;0,INDEX(Kalender!AY$68:AY$77,MAX(1,$B42))&gt;INDEX(Kalender!$B$68:$B$77,MAX(1,$B42))),1,0)+IF(OR(AND($C42&gt;0,INDEX(Kalender!AY$81:AY$110,MAX(1,$C42))&gt;INDEX(Kalender!$B$81:$B$110,MAX(1,$C42))),AND($D42&gt;0,INDEX(Kalender!AY$81:AY$110,MAX(1,$D42))&gt;INDEX(Kalender!$B$81:$B$110,MAX(1,$D42))),AND($E42&gt;0,INDEX(Kalender!AY$81:AY$110,MAX(1,$E42))&gt;INDEX(Kalender!$B$81:$B$110,MAX(1,$E42))),AND($F42&gt;0,INDEX(Kalender!AY$81:AY$110,MAX(1,$F42))&gt;INDEX(Kalender!$B$81:$B$110,MAX(1,$F42)))),2,0))</f>
        <v>0</v>
      </c>
      <c r="AZ42" s="5" t="n">
        <f aca="false">IF(Kalender!AZ42&lt;&gt;1,0,IF(AND($B42&gt;0,INDEX(Kalender!AZ$68:AZ$77,MAX(1,$B42))&gt;INDEX(Kalender!$B$68:$B$77,MAX(1,$B42))),1,0)+IF(OR(AND($C42&gt;0,INDEX(Kalender!AZ$81:AZ$110,MAX(1,$C42))&gt;INDEX(Kalender!$B$81:$B$110,MAX(1,$C42))),AND($D42&gt;0,INDEX(Kalender!AZ$81:AZ$110,MAX(1,$D42))&gt;INDEX(Kalender!$B$81:$B$110,MAX(1,$D42))),AND($E42&gt;0,INDEX(Kalender!AZ$81:AZ$110,MAX(1,$E42))&gt;INDEX(Kalender!$B$81:$B$110,MAX(1,$E42))),AND($F42&gt;0,INDEX(Kalender!AZ$81:AZ$110,MAX(1,$F42))&gt;INDEX(Kalender!$B$81:$B$110,MAX(1,$F42)))),2,0))</f>
        <v>0</v>
      </c>
      <c r="BA42" s="5" t="n">
        <f aca="false">IF(Kalender!BA42&lt;&gt;1,0,IF(AND($B42&gt;0,INDEX(Kalender!BA$68:BA$77,MAX(1,$B42))&gt;INDEX(Kalender!$B$68:$B$77,MAX(1,$B42))),1,0)+IF(OR(AND($C42&gt;0,INDEX(Kalender!BA$81:BA$110,MAX(1,$C42))&gt;INDEX(Kalender!$B$81:$B$110,MAX(1,$C42))),AND($D42&gt;0,INDEX(Kalender!BA$81:BA$110,MAX(1,$D42))&gt;INDEX(Kalender!$B$81:$B$110,MAX(1,$D42))),AND($E42&gt;0,INDEX(Kalender!BA$81:BA$110,MAX(1,$E42))&gt;INDEX(Kalender!$B$81:$B$110,MAX(1,$E42))),AND($F42&gt;0,INDEX(Kalender!BA$81:BA$110,MAX(1,$F42))&gt;INDEX(Kalender!$B$81:$B$110,MAX(1,$F42)))),2,0))</f>
        <v>0</v>
      </c>
      <c r="BB42" s="5" t="n">
        <f aca="false">IF(Kalender!BB42&lt;&gt;1,0,IF(AND($B42&gt;0,INDEX(Kalender!BB$68:BB$77,MAX(1,$B42))&gt;INDEX(Kalender!$B$68:$B$77,MAX(1,$B42))),1,0)+IF(OR(AND($C42&gt;0,INDEX(Kalender!BB$81:BB$110,MAX(1,$C42))&gt;INDEX(Kalender!$B$81:$B$110,MAX(1,$C42))),AND($D42&gt;0,INDEX(Kalender!BB$81:BB$110,MAX(1,$D42))&gt;INDEX(Kalender!$B$81:$B$110,MAX(1,$D42))),AND($E42&gt;0,INDEX(Kalender!BB$81:BB$110,MAX(1,$E42))&gt;INDEX(Kalender!$B$81:$B$110,MAX(1,$E42))),AND($F42&gt;0,INDEX(Kalender!BB$81:BB$110,MAX(1,$F42))&gt;INDEX(Kalender!$B$81:$B$110,MAX(1,$F42)))),2,0))</f>
        <v>0</v>
      </c>
      <c r="BC42" s="5" t="n">
        <f aca="false">IF(Kalender!BC42&lt;&gt;1,0,IF(AND($B42&gt;0,INDEX(Kalender!BC$68:BC$77,MAX(1,$B42))&gt;INDEX(Kalender!$B$68:$B$77,MAX(1,$B42))),1,0)+IF(OR(AND($C42&gt;0,INDEX(Kalender!BC$81:BC$110,MAX(1,$C42))&gt;INDEX(Kalender!$B$81:$B$110,MAX(1,$C42))),AND($D42&gt;0,INDEX(Kalender!BC$81:BC$110,MAX(1,$D42))&gt;INDEX(Kalender!$B$81:$B$110,MAX(1,$D42))),AND($E42&gt;0,INDEX(Kalender!BC$81:BC$110,MAX(1,$E42))&gt;INDEX(Kalender!$B$81:$B$110,MAX(1,$E42))),AND($F42&gt;0,INDEX(Kalender!BC$81:BC$110,MAX(1,$F42))&gt;INDEX(Kalender!$B$81:$B$110,MAX(1,$F42)))),2,0))</f>
        <v>0</v>
      </c>
      <c r="BD42" s="5" t="n">
        <f aca="false">IF(Kalender!BD42&lt;&gt;1,0,IF(AND($B42&gt;0,INDEX(Kalender!BD$68:BD$77,MAX(1,$B42))&gt;INDEX(Kalender!$B$68:$B$77,MAX(1,$B42))),1,0)+IF(OR(AND($C42&gt;0,INDEX(Kalender!BD$81:BD$110,MAX(1,$C42))&gt;INDEX(Kalender!$B$81:$B$110,MAX(1,$C42))),AND($D42&gt;0,INDEX(Kalender!BD$81:BD$110,MAX(1,$D42))&gt;INDEX(Kalender!$B$81:$B$110,MAX(1,$D42))),AND($E42&gt;0,INDEX(Kalender!BD$81:BD$110,MAX(1,$E42))&gt;INDEX(Kalender!$B$81:$B$110,MAX(1,$E42))),AND($F42&gt;0,INDEX(Kalender!BD$81:BD$110,MAX(1,$F42))&gt;INDEX(Kalender!$B$81:$B$110,MAX(1,$F42)))),2,0))</f>
        <v>0</v>
      </c>
      <c r="BE42" s="5" t="n">
        <f aca="false">IF(Kalender!BE42&lt;&gt;1,0,IF(AND($B42&gt;0,INDEX(Kalender!BE$68:BE$77,MAX(1,$B42))&gt;INDEX(Kalender!$B$68:$B$77,MAX(1,$B42))),1,0)+IF(OR(AND($C42&gt;0,INDEX(Kalender!BE$81:BE$110,MAX(1,$C42))&gt;INDEX(Kalender!$B$81:$B$110,MAX(1,$C42))),AND($D42&gt;0,INDEX(Kalender!BE$81:BE$110,MAX(1,$D42))&gt;INDEX(Kalender!$B$81:$B$110,MAX(1,$D42))),AND($E42&gt;0,INDEX(Kalender!BE$81:BE$110,MAX(1,$E42))&gt;INDEX(Kalender!$B$81:$B$110,MAX(1,$E42))),AND($F42&gt;0,INDEX(Kalender!BE$81:BE$110,MAX(1,$F42))&gt;INDEX(Kalender!$B$81:$B$110,MAX(1,$F42)))),2,0))</f>
        <v>0</v>
      </c>
      <c r="BF42" s="5" t="n">
        <f aca="false">IF(Kalender!BF42&lt;&gt;1,0,IF(AND($B42&gt;0,INDEX(Kalender!BF$68:BF$77,MAX(1,$B42))&gt;INDEX(Kalender!$B$68:$B$77,MAX(1,$B42))),1,0)+IF(OR(AND($C42&gt;0,INDEX(Kalender!BF$81:BF$110,MAX(1,$C42))&gt;INDEX(Kalender!$B$81:$B$110,MAX(1,$C42))),AND($D42&gt;0,INDEX(Kalender!BF$81:BF$110,MAX(1,$D42))&gt;INDEX(Kalender!$B$81:$B$110,MAX(1,$D42))),AND($E42&gt;0,INDEX(Kalender!BF$81:BF$110,MAX(1,$E42))&gt;INDEX(Kalender!$B$81:$B$110,MAX(1,$E42))),AND($F42&gt;0,INDEX(Kalender!BF$81:BF$110,MAX(1,$F42))&gt;INDEX(Kalender!$B$81:$B$110,MAX(1,$F42)))),2,0))</f>
        <v>0</v>
      </c>
      <c r="BG42" s="5" t="n">
        <f aca="false">IF(Kalender!BG42&lt;&gt;1,0,IF(AND($B42&gt;0,INDEX(Kalender!BG$68:BG$77,MAX(1,$B42))&gt;INDEX(Kalender!$B$68:$B$77,MAX(1,$B42))),1,0)+IF(OR(AND($C42&gt;0,INDEX(Kalender!BG$81:BG$110,MAX(1,$C42))&gt;INDEX(Kalender!$B$81:$B$110,MAX(1,$C42))),AND($D42&gt;0,INDEX(Kalender!BG$81:BG$110,MAX(1,$D42))&gt;INDEX(Kalender!$B$81:$B$110,MAX(1,$D42))),AND($E42&gt;0,INDEX(Kalender!BG$81:BG$110,MAX(1,$E42))&gt;INDEX(Kalender!$B$81:$B$110,MAX(1,$E42))),AND($F42&gt;0,INDEX(Kalender!BG$81:BG$110,MAX(1,$F42))&gt;INDEX(Kalender!$B$81:$B$110,MAX(1,$F42)))),2,0))</f>
        <v>0</v>
      </c>
      <c r="BH42" s="5" t="n">
        <f aca="false">IF(Kalender!BH42&lt;&gt;1,0,IF(AND($B42&gt;0,INDEX(Kalender!BH$68:BH$77,MAX(1,$B42))&gt;INDEX(Kalender!$B$68:$B$77,MAX(1,$B42))),1,0)+IF(OR(AND($C42&gt;0,INDEX(Kalender!BH$81:BH$110,MAX(1,$C42))&gt;INDEX(Kalender!$B$81:$B$110,MAX(1,$C42))),AND($D42&gt;0,INDEX(Kalender!BH$81:BH$110,MAX(1,$D42))&gt;INDEX(Kalender!$B$81:$B$110,MAX(1,$D42))),AND($E42&gt;0,INDEX(Kalender!BH$81:BH$110,MAX(1,$E42))&gt;INDEX(Kalender!$B$81:$B$110,MAX(1,$E42))),AND($F42&gt;0,INDEX(Kalender!BH$81:BH$110,MAX(1,$F42))&gt;INDEX(Kalender!$B$81:$B$110,MAX(1,$F42)))),2,0))</f>
        <v>0</v>
      </c>
      <c r="BI42" s="5" t="n">
        <f aca="false">IF(Kalender!BI42&lt;&gt;1,0,IF(AND($B42&gt;0,INDEX(Kalender!BI$68:BI$77,MAX(1,$B42))&gt;INDEX(Kalender!$B$68:$B$77,MAX(1,$B42))),1,0)+IF(OR(AND($C42&gt;0,INDEX(Kalender!BI$81:BI$110,MAX(1,$C42))&gt;INDEX(Kalender!$B$81:$B$110,MAX(1,$C42))),AND($D42&gt;0,INDEX(Kalender!BI$81:BI$110,MAX(1,$D42))&gt;INDEX(Kalender!$B$81:$B$110,MAX(1,$D42))),AND($E42&gt;0,INDEX(Kalender!BI$81:BI$110,MAX(1,$E42))&gt;INDEX(Kalender!$B$81:$B$110,MAX(1,$E42))),AND($F42&gt;0,INDEX(Kalender!BI$81:BI$110,MAX(1,$F42))&gt;INDEX(Kalender!$B$81:$B$110,MAX(1,$F42)))),2,0))</f>
        <v>0</v>
      </c>
      <c r="BJ42" s="5" t="n">
        <f aca="false">IF(Kalender!BJ42&lt;&gt;1,0,IF(AND($B42&gt;0,INDEX(Kalender!BJ$68:BJ$77,MAX(1,$B42))&gt;INDEX(Kalender!$B$68:$B$77,MAX(1,$B42))),1,0)+IF(OR(AND($C42&gt;0,INDEX(Kalender!BJ$81:BJ$110,MAX(1,$C42))&gt;INDEX(Kalender!$B$81:$B$110,MAX(1,$C42))),AND($D42&gt;0,INDEX(Kalender!BJ$81:BJ$110,MAX(1,$D42))&gt;INDEX(Kalender!$B$81:$B$110,MAX(1,$D42))),AND($E42&gt;0,INDEX(Kalender!BJ$81:BJ$110,MAX(1,$E42))&gt;INDEX(Kalender!$B$81:$B$110,MAX(1,$E42))),AND($F42&gt;0,INDEX(Kalender!BJ$81:BJ$110,MAX(1,$F42))&gt;INDEX(Kalender!$B$81:$B$110,MAX(1,$F42)))),2,0))</f>
        <v>0</v>
      </c>
      <c r="BK42" s="5" t="n">
        <f aca="false">IF(Kalender!BK42&lt;&gt;1,0,IF(AND($B42&gt;0,INDEX(Kalender!BK$68:BK$77,MAX(1,$B42))&gt;INDEX(Kalender!$B$68:$B$77,MAX(1,$B42))),1,0)+IF(OR(AND($C42&gt;0,INDEX(Kalender!BK$81:BK$110,MAX(1,$C42))&gt;INDEX(Kalender!$B$81:$B$110,MAX(1,$C42))),AND($D42&gt;0,INDEX(Kalender!BK$81:BK$110,MAX(1,$D42))&gt;INDEX(Kalender!$B$81:$B$110,MAX(1,$D42))),AND($E42&gt;0,INDEX(Kalender!BK$81:BK$110,MAX(1,$E42))&gt;INDEX(Kalender!$B$81:$B$110,MAX(1,$E42))),AND($F42&gt;0,INDEX(Kalender!BK$81:BK$110,MAX(1,$F42))&gt;INDEX(Kalender!$B$81:$B$110,MAX(1,$F42)))),2,0))</f>
        <v>0</v>
      </c>
      <c r="BL42" s="5" t="n">
        <f aca="false">IF(Kalender!BL42&lt;&gt;1,0,IF(AND($B42&gt;0,INDEX(Kalender!BL$68:BL$77,MAX(1,$B42))&gt;INDEX(Kalender!$B$68:$B$77,MAX(1,$B42))),1,0)+IF(OR(AND($C42&gt;0,INDEX(Kalender!BL$81:BL$110,MAX(1,$C42))&gt;INDEX(Kalender!$B$81:$B$110,MAX(1,$C42))),AND($D42&gt;0,INDEX(Kalender!BL$81:BL$110,MAX(1,$D42))&gt;INDEX(Kalender!$B$81:$B$110,MAX(1,$D42))),AND($E42&gt;0,INDEX(Kalender!BL$81:BL$110,MAX(1,$E42))&gt;INDEX(Kalender!$B$81:$B$110,MAX(1,$E42))),AND($F42&gt;0,INDEX(Kalender!BL$81:BL$110,MAX(1,$F42))&gt;INDEX(Kalender!$B$81:$B$110,MAX(1,$F42)))),2,0))</f>
        <v>0</v>
      </c>
      <c r="BM42" s="5" t="n">
        <f aca="false">IF(Kalender!BM42&lt;&gt;1,0,IF(AND($B42&gt;0,INDEX(Kalender!BM$68:BM$77,MAX(1,$B42))&gt;INDEX(Kalender!$B$68:$B$77,MAX(1,$B42))),1,0)+IF(OR(AND($C42&gt;0,INDEX(Kalender!BM$81:BM$110,MAX(1,$C42))&gt;INDEX(Kalender!$B$81:$B$110,MAX(1,$C42))),AND($D42&gt;0,INDEX(Kalender!BM$81:BM$110,MAX(1,$D42))&gt;INDEX(Kalender!$B$81:$B$110,MAX(1,$D42))),AND($E42&gt;0,INDEX(Kalender!BM$81:BM$110,MAX(1,$E42))&gt;INDEX(Kalender!$B$81:$B$110,MAX(1,$E42))),AND($F42&gt;0,INDEX(Kalender!BM$81:BM$110,MAX(1,$F42))&gt;INDEX(Kalender!$B$81:$B$110,MAX(1,$F42)))),2,0))</f>
        <v>0</v>
      </c>
      <c r="BN42" s="5" t="n">
        <f aca="false">IF(Kalender!BN42&lt;&gt;1,0,IF(AND($B42&gt;0,INDEX(Kalender!BN$68:BN$77,MAX(1,$B42))&gt;INDEX(Kalender!$B$68:$B$77,MAX(1,$B42))),1,0)+IF(OR(AND($C42&gt;0,INDEX(Kalender!BN$81:BN$110,MAX(1,$C42))&gt;INDEX(Kalender!$B$81:$B$110,MAX(1,$C42))),AND($D42&gt;0,INDEX(Kalender!BN$81:BN$110,MAX(1,$D42))&gt;INDEX(Kalender!$B$81:$B$110,MAX(1,$D42))),AND($E42&gt;0,INDEX(Kalender!BN$81:BN$110,MAX(1,$E42))&gt;INDEX(Kalender!$B$81:$B$110,MAX(1,$E42))),AND($F42&gt;0,INDEX(Kalender!BN$81:BN$110,MAX(1,$F42))&gt;INDEX(Kalender!$B$81:$B$110,MAX(1,$F42)))),2,0))</f>
        <v>0</v>
      </c>
      <c r="BO42" s="5" t="n">
        <f aca="false">IF(Kalender!BO42&lt;&gt;1,0,IF(AND($B42&gt;0,INDEX(Kalender!BO$68:BO$77,MAX(1,$B42))&gt;INDEX(Kalender!$B$68:$B$77,MAX(1,$B42))),1,0)+IF(OR(AND($C42&gt;0,INDEX(Kalender!BO$81:BO$110,MAX(1,$C42))&gt;INDEX(Kalender!$B$81:$B$110,MAX(1,$C42))),AND($D42&gt;0,INDEX(Kalender!BO$81:BO$110,MAX(1,$D42))&gt;INDEX(Kalender!$B$81:$B$110,MAX(1,$D42))),AND($E42&gt;0,INDEX(Kalender!BO$81:BO$110,MAX(1,$E42))&gt;INDEX(Kalender!$B$81:$B$110,MAX(1,$E42))),AND($F42&gt;0,INDEX(Kalender!BO$81:BO$110,MAX(1,$F42))&gt;INDEX(Kalender!$B$81:$B$110,MAX(1,$F42)))),2,0))</f>
        <v>0</v>
      </c>
      <c r="BP42" s="5" t="n">
        <f aca="false">IF(Kalender!BP42&lt;&gt;1,0,IF(AND($B42&gt;0,INDEX(Kalender!BP$68:BP$77,MAX(1,$B42))&gt;INDEX(Kalender!$B$68:$B$77,MAX(1,$B42))),1,0)+IF(OR(AND($C42&gt;0,INDEX(Kalender!BP$81:BP$110,MAX(1,$C42))&gt;INDEX(Kalender!$B$81:$B$110,MAX(1,$C42))),AND($D42&gt;0,INDEX(Kalender!BP$81:BP$110,MAX(1,$D42))&gt;INDEX(Kalender!$B$81:$B$110,MAX(1,$D42))),AND($E42&gt;0,INDEX(Kalender!BP$81:BP$110,MAX(1,$E42))&gt;INDEX(Kalender!$B$81:$B$110,MAX(1,$E42))),AND($F42&gt;0,INDEX(Kalender!BP$81:BP$110,MAX(1,$F42))&gt;INDEX(Kalender!$B$81:$B$110,MAX(1,$F42)))),2,0))</f>
        <v>0</v>
      </c>
      <c r="BQ42" s="5" t="n">
        <f aca="false">IF(Kalender!BQ42&lt;&gt;1,0,IF(AND($B42&gt;0,INDEX(Kalender!BQ$68:BQ$77,MAX(1,$B42))&gt;INDEX(Kalender!$B$68:$B$77,MAX(1,$B42))),1,0)+IF(OR(AND($C42&gt;0,INDEX(Kalender!BQ$81:BQ$110,MAX(1,$C42))&gt;INDEX(Kalender!$B$81:$B$110,MAX(1,$C42))),AND($D42&gt;0,INDEX(Kalender!BQ$81:BQ$110,MAX(1,$D42))&gt;INDEX(Kalender!$B$81:$B$110,MAX(1,$D42))),AND($E42&gt;0,INDEX(Kalender!BQ$81:BQ$110,MAX(1,$E42))&gt;INDEX(Kalender!$B$81:$B$110,MAX(1,$E42))),AND($F42&gt;0,INDEX(Kalender!BQ$81:BQ$110,MAX(1,$F42))&gt;INDEX(Kalender!$B$81:$B$110,MAX(1,$F42)))),2,0))</f>
        <v>0</v>
      </c>
      <c r="BR42" s="5" t="n">
        <f aca="false">IF(Kalender!BR42&lt;&gt;1,0,IF(AND($B42&gt;0,INDEX(Kalender!BR$68:BR$77,MAX(1,$B42))&gt;INDEX(Kalender!$B$68:$B$77,MAX(1,$B42))),1,0)+IF(OR(AND($C42&gt;0,INDEX(Kalender!BR$81:BR$110,MAX(1,$C42))&gt;INDEX(Kalender!$B$81:$B$110,MAX(1,$C42))),AND($D42&gt;0,INDEX(Kalender!BR$81:BR$110,MAX(1,$D42))&gt;INDEX(Kalender!$B$81:$B$110,MAX(1,$D42))),AND($E42&gt;0,INDEX(Kalender!BR$81:BR$110,MAX(1,$E42))&gt;INDEX(Kalender!$B$81:$B$110,MAX(1,$E42))),AND($F42&gt;0,INDEX(Kalender!BR$81:BR$110,MAX(1,$F42))&gt;INDEX(Kalender!$B$81:$B$110,MAX(1,$F42)))),2,0))</f>
        <v>0</v>
      </c>
      <c r="BS42" s="5" t="n">
        <f aca="false">IF(Kalender!BS42&lt;&gt;1,0,IF(AND($B42&gt;0,INDEX(Kalender!BS$68:BS$77,MAX(1,$B42))&gt;INDEX(Kalender!$B$68:$B$77,MAX(1,$B42))),1,0)+IF(OR(AND($C42&gt;0,INDEX(Kalender!BS$81:BS$110,MAX(1,$C42))&gt;INDEX(Kalender!$B$81:$B$110,MAX(1,$C42))),AND($D42&gt;0,INDEX(Kalender!BS$81:BS$110,MAX(1,$D42))&gt;INDEX(Kalender!$B$81:$B$110,MAX(1,$D42))),AND($E42&gt;0,INDEX(Kalender!BS$81:BS$110,MAX(1,$E42))&gt;INDEX(Kalender!$B$81:$B$110,MAX(1,$E42))),AND($F42&gt;0,INDEX(Kalender!BS$81:BS$110,MAX(1,$F42))&gt;INDEX(Kalender!$B$81:$B$110,MAX(1,$F42)))),2,0))</f>
        <v>0</v>
      </c>
      <c r="BT42" s="5" t="n">
        <f aca="false">IF(Kalender!BT42&lt;&gt;1,0,IF(AND($B42&gt;0,INDEX(Kalender!BT$68:BT$77,MAX(1,$B42))&gt;INDEX(Kalender!$B$68:$B$77,MAX(1,$B42))),1,0)+IF(OR(AND($C42&gt;0,INDEX(Kalender!BT$81:BT$110,MAX(1,$C42))&gt;INDEX(Kalender!$B$81:$B$110,MAX(1,$C42))),AND($D42&gt;0,INDEX(Kalender!BT$81:BT$110,MAX(1,$D42))&gt;INDEX(Kalender!$B$81:$B$110,MAX(1,$D42))),AND($E42&gt;0,INDEX(Kalender!BT$81:BT$110,MAX(1,$E42))&gt;INDEX(Kalender!$B$81:$B$110,MAX(1,$E42))),AND($F42&gt;0,INDEX(Kalender!BT$81:BT$110,MAX(1,$F42))&gt;INDEX(Kalender!$B$81:$B$110,MAX(1,$F42)))),2,0))</f>
        <v>0</v>
      </c>
      <c r="BU42" s="5" t="n">
        <f aca="false">IF(Kalender!BU42&lt;&gt;1,0,IF(AND($B42&gt;0,INDEX(Kalender!BU$68:BU$77,MAX(1,$B42))&gt;INDEX(Kalender!$B$68:$B$77,MAX(1,$B42))),1,0)+IF(OR(AND($C42&gt;0,INDEX(Kalender!BU$81:BU$110,MAX(1,$C42))&gt;INDEX(Kalender!$B$81:$B$110,MAX(1,$C42))),AND($D42&gt;0,INDEX(Kalender!BU$81:BU$110,MAX(1,$D42))&gt;INDEX(Kalender!$B$81:$B$110,MAX(1,$D42))),AND($E42&gt;0,INDEX(Kalender!BU$81:BU$110,MAX(1,$E42))&gt;INDEX(Kalender!$B$81:$B$110,MAX(1,$E42))),AND($F42&gt;0,INDEX(Kalender!BU$81:BU$110,MAX(1,$F42))&gt;INDEX(Kalender!$B$81:$B$110,MAX(1,$F42)))),2,0))</f>
        <v>0</v>
      </c>
      <c r="BV42" s="5" t="n">
        <f aca="false">IF(Kalender!BV42&lt;&gt;1,0,IF(AND($B42&gt;0,INDEX(Kalender!BV$68:BV$77,MAX(1,$B42))&gt;INDEX(Kalender!$B$68:$B$77,MAX(1,$B42))),1,0)+IF(OR(AND($C42&gt;0,INDEX(Kalender!BV$81:BV$110,MAX(1,$C42))&gt;INDEX(Kalender!$B$81:$B$110,MAX(1,$C42))),AND($D42&gt;0,INDEX(Kalender!BV$81:BV$110,MAX(1,$D42))&gt;INDEX(Kalender!$B$81:$B$110,MAX(1,$D42))),AND($E42&gt;0,INDEX(Kalender!BV$81:BV$110,MAX(1,$E42))&gt;INDEX(Kalender!$B$81:$B$110,MAX(1,$E42))),AND($F42&gt;0,INDEX(Kalender!BV$81:BV$110,MAX(1,$F42))&gt;INDEX(Kalender!$B$81:$B$110,MAX(1,$F42)))),2,0))</f>
        <v>0</v>
      </c>
      <c r="BW42" s="5" t="n">
        <f aca="false">IF(Kalender!BW42&lt;&gt;1,0,IF(AND($B42&gt;0,INDEX(Kalender!BW$68:BW$77,MAX(1,$B42))&gt;INDEX(Kalender!$B$68:$B$77,MAX(1,$B42))),1,0)+IF(OR(AND($C42&gt;0,INDEX(Kalender!BW$81:BW$110,MAX(1,$C42))&gt;INDEX(Kalender!$B$81:$B$110,MAX(1,$C42))),AND($D42&gt;0,INDEX(Kalender!BW$81:BW$110,MAX(1,$D42))&gt;INDEX(Kalender!$B$81:$B$110,MAX(1,$D42))),AND($E42&gt;0,INDEX(Kalender!BW$81:BW$110,MAX(1,$E42))&gt;INDEX(Kalender!$B$81:$B$110,MAX(1,$E42))),AND($F42&gt;0,INDEX(Kalender!BW$81:BW$110,MAX(1,$F42))&gt;INDEX(Kalender!$B$81:$B$110,MAX(1,$F42)))),2,0))</f>
        <v>0</v>
      </c>
      <c r="BX42" s="5" t="n">
        <f aca="false">IF(Kalender!BX42&lt;&gt;1,0,IF(AND($B42&gt;0,INDEX(Kalender!BX$68:BX$77,MAX(1,$B42))&gt;INDEX(Kalender!$B$68:$B$77,MAX(1,$B42))),1,0)+IF(OR(AND($C42&gt;0,INDEX(Kalender!BX$81:BX$110,MAX(1,$C42))&gt;INDEX(Kalender!$B$81:$B$110,MAX(1,$C42))),AND($D42&gt;0,INDEX(Kalender!BX$81:BX$110,MAX(1,$D42))&gt;INDEX(Kalender!$B$81:$B$110,MAX(1,$D42))),AND($E42&gt;0,INDEX(Kalender!BX$81:BX$110,MAX(1,$E42))&gt;INDEX(Kalender!$B$81:$B$110,MAX(1,$E42))),AND($F42&gt;0,INDEX(Kalender!BX$81:BX$110,MAX(1,$F42))&gt;INDEX(Kalender!$B$81:$B$110,MAX(1,$F42)))),2,0))</f>
        <v>0</v>
      </c>
      <c r="BY42" s="5" t="n">
        <f aca="false">IF(Kalender!BY42&lt;&gt;1,0,IF(AND($B42&gt;0,INDEX(Kalender!BY$68:BY$77,MAX(1,$B42))&gt;INDEX(Kalender!$B$68:$B$77,MAX(1,$B42))),1,0)+IF(OR(AND($C42&gt;0,INDEX(Kalender!BY$81:BY$110,MAX(1,$C42))&gt;INDEX(Kalender!$B$81:$B$110,MAX(1,$C42))),AND($D42&gt;0,INDEX(Kalender!BY$81:BY$110,MAX(1,$D42))&gt;INDEX(Kalender!$B$81:$B$110,MAX(1,$D42))),AND($E42&gt;0,INDEX(Kalender!BY$81:BY$110,MAX(1,$E42))&gt;INDEX(Kalender!$B$81:$B$110,MAX(1,$E42))),AND($F42&gt;0,INDEX(Kalender!BY$81:BY$110,MAX(1,$F42))&gt;INDEX(Kalender!$B$81:$B$110,MAX(1,$F42)))),2,0))</f>
        <v>0</v>
      </c>
      <c r="BZ42" s="5" t="n">
        <f aca="false">IF(Kalender!BZ42&lt;&gt;1,0,IF(AND($B42&gt;0,INDEX(Kalender!BZ$68:BZ$77,MAX(1,$B42))&gt;INDEX(Kalender!$B$68:$B$77,MAX(1,$B42))),1,0)+IF(OR(AND($C42&gt;0,INDEX(Kalender!BZ$81:BZ$110,MAX(1,$C42))&gt;INDEX(Kalender!$B$81:$B$110,MAX(1,$C42))),AND($D42&gt;0,INDEX(Kalender!BZ$81:BZ$110,MAX(1,$D42))&gt;INDEX(Kalender!$B$81:$B$110,MAX(1,$D42))),AND($E42&gt;0,INDEX(Kalender!BZ$81:BZ$110,MAX(1,$E42))&gt;INDEX(Kalender!$B$81:$B$110,MAX(1,$E42))),AND($F42&gt;0,INDEX(Kalender!BZ$81:BZ$110,MAX(1,$F42))&gt;INDEX(Kalender!$B$81:$B$110,MAX(1,$F42)))),2,0))</f>
        <v>0</v>
      </c>
      <c r="CA42" s="5" t="n">
        <f aca="false">IF(Kalender!CA42&lt;&gt;1,0,IF(AND($B42&gt;0,INDEX(Kalender!CA$68:CA$77,MAX(1,$B42))&gt;INDEX(Kalender!$B$68:$B$77,MAX(1,$B42))),1,0)+IF(OR(AND($C42&gt;0,INDEX(Kalender!CA$81:CA$110,MAX(1,$C42))&gt;INDEX(Kalender!$B$81:$B$110,MAX(1,$C42))),AND($D42&gt;0,INDEX(Kalender!CA$81:CA$110,MAX(1,$D42))&gt;INDEX(Kalender!$B$81:$B$110,MAX(1,$D42))),AND($E42&gt;0,INDEX(Kalender!CA$81:CA$110,MAX(1,$E42))&gt;INDEX(Kalender!$B$81:$B$110,MAX(1,$E42))),AND($F42&gt;0,INDEX(Kalender!CA$81:CA$110,MAX(1,$F42))&gt;INDEX(Kalender!$B$81:$B$110,MAX(1,$F42)))),2,0))</f>
        <v>0</v>
      </c>
      <c r="CB42" s="5" t="n">
        <f aca="false">IF(Kalender!CB42&lt;&gt;1,0,IF(AND($B42&gt;0,INDEX(Kalender!CB$68:CB$77,MAX(1,$B42))&gt;INDEX(Kalender!$B$68:$B$77,MAX(1,$B42))),1,0)+IF(OR(AND($C42&gt;0,INDEX(Kalender!CB$81:CB$110,MAX(1,$C42))&gt;INDEX(Kalender!$B$81:$B$110,MAX(1,$C42))),AND($D42&gt;0,INDEX(Kalender!CB$81:CB$110,MAX(1,$D42))&gt;INDEX(Kalender!$B$81:$B$110,MAX(1,$D42))),AND($E42&gt;0,INDEX(Kalender!CB$81:CB$110,MAX(1,$E42))&gt;INDEX(Kalender!$B$81:$B$110,MAX(1,$E42))),AND($F42&gt;0,INDEX(Kalender!CB$81:CB$110,MAX(1,$F42))&gt;INDEX(Kalender!$B$81:$B$110,MAX(1,$F42)))),2,0))</f>
        <v>0</v>
      </c>
      <c r="CC42" s="5" t="n">
        <f aca="false">IF(Kalender!CC42&lt;&gt;1,0,IF(AND($B42&gt;0,INDEX(Kalender!CC$68:CC$77,MAX(1,$B42))&gt;INDEX(Kalender!$B$68:$B$77,MAX(1,$B42))),1,0)+IF(OR(AND($C42&gt;0,INDEX(Kalender!CC$81:CC$110,MAX(1,$C42))&gt;INDEX(Kalender!$B$81:$B$110,MAX(1,$C42))),AND($D42&gt;0,INDEX(Kalender!CC$81:CC$110,MAX(1,$D42))&gt;INDEX(Kalender!$B$81:$B$110,MAX(1,$D42))),AND($E42&gt;0,INDEX(Kalender!CC$81:CC$110,MAX(1,$E42))&gt;INDEX(Kalender!$B$81:$B$110,MAX(1,$E42))),AND($F42&gt;0,INDEX(Kalender!CC$81:CC$110,MAX(1,$F42))&gt;INDEX(Kalender!$B$81:$B$110,MAX(1,$F42)))),2,0))</f>
        <v>0</v>
      </c>
      <c r="CD42" s="5" t="n">
        <f aca="false">IF(Kalender!CD42&lt;&gt;1,0,IF(AND($B42&gt;0,INDEX(Kalender!CD$68:CD$77,MAX(1,$B42))&gt;INDEX(Kalender!$B$68:$B$77,MAX(1,$B42))),1,0)+IF(OR(AND($C42&gt;0,INDEX(Kalender!CD$81:CD$110,MAX(1,$C42))&gt;INDEX(Kalender!$B$81:$B$110,MAX(1,$C42))),AND($D42&gt;0,INDEX(Kalender!CD$81:CD$110,MAX(1,$D42))&gt;INDEX(Kalender!$B$81:$B$110,MAX(1,$D42))),AND($E42&gt;0,INDEX(Kalender!CD$81:CD$110,MAX(1,$E42))&gt;INDEX(Kalender!$B$81:$B$110,MAX(1,$E42))),AND($F42&gt;0,INDEX(Kalender!CD$81:CD$110,MAX(1,$F42))&gt;INDEX(Kalender!$B$81:$B$110,MAX(1,$F42)))),2,0))</f>
        <v>0</v>
      </c>
      <c r="CE42" s="5" t="n">
        <f aca="false">IF(Kalender!CE42&lt;&gt;1,0,IF(AND($B42&gt;0,INDEX(Kalender!CE$68:CE$77,MAX(1,$B42))&gt;INDEX(Kalender!$B$68:$B$77,MAX(1,$B42))),1,0)+IF(OR(AND($C42&gt;0,INDEX(Kalender!CE$81:CE$110,MAX(1,$C42))&gt;INDEX(Kalender!$B$81:$B$110,MAX(1,$C42))),AND($D42&gt;0,INDEX(Kalender!CE$81:CE$110,MAX(1,$D42))&gt;INDEX(Kalender!$B$81:$B$110,MAX(1,$D42))),AND($E42&gt;0,INDEX(Kalender!CE$81:CE$110,MAX(1,$E42))&gt;INDEX(Kalender!$B$81:$B$110,MAX(1,$E42))),AND($F42&gt;0,INDEX(Kalender!CE$81:CE$110,MAX(1,$F42))&gt;INDEX(Kalender!$B$81:$B$110,MAX(1,$F42)))),2,0))</f>
        <v>0</v>
      </c>
      <c r="CF42" s="5" t="n">
        <f aca="false">IF(Kalender!CF42&lt;&gt;1,0,IF(AND($B42&gt;0,INDEX(Kalender!CF$68:CF$77,MAX(1,$B42))&gt;INDEX(Kalender!$B$68:$B$77,MAX(1,$B42))),1,0)+IF(OR(AND($C42&gt;0,INDEX(Kalender!CF$81:CF$110,MAX(1,$C42))&gt;INDEX(Kalender!$B$81:$B$110,MAX(1,$C42))),AND($D42&gt;0,INDEX(Kalender!CF$81:CF$110,MAX(1,$D42))&gt;INDEX(Kalender!$B$81:$B$110,MAX(1,$D42))),AND($E42&gt;0,INDEX(Kalender!CF$81:CF$110,MAX(1,$E42))&gt;INDEX(Kalender!$B$81:$B$110,MAX(1,$E42))),AND($F42&gt;0,INDEX(Kalender!CF$81:CF$110,MAX(1,$F42))&gt;INDEX(Kalender!$B$81:$B$110,MAX(1,$F42)))),2,0))</f>
        <v>0</v>
      </c>
      <c r="CG42" s="5" t="n">
        <f aca="false">IF(Kalender!CG42&lt;&gt;1,0,IF(AND($B42&gt;0,INDEX(Kalender!CG$68:CG$77,MAX(1,$B42))&gt;INDEX(Kalender!$B$68:$B$77,MAX(1,$B42))),1,0)+IF(OR(AND($C42&gt;0,INDEX(Kalender!CG$81:CG$110,MAX(1,$C42))&gt;INDEX(Kalender!$B$81:$B$110,MAX(1,$C42))),AND($D42&gt;0,INDEX(Kalender!CG$81:CG$110,MAX(1,$D42))&gt;INDEX(Kalender!$B$81:$B$110,MAX(1,$D42))),AND($E42&gt;0,INDEX(Kalender!CG$81:CG$110,MAX(1,$E42))&gt;INDEX(Kalender!$B$81:$B$110,MAX(1,$E42))),AND($F42&gt;0,INDEX(Kalender!CG$81:CG$110,MAX(1,$F42))&gt;INDEX(Kalender!$B$81:$B$110,MAX(1,$F42)))),2,0))</f>
        <v>0</v>
      </c>
      <c r="CH42" s="5" t="n">
        <f aca="false">IF(Kalender!CH42&lt;&gt;1,0,IF(AND($B42&gt;0,INDEX(Kalender!CH$68:CH$77,MAX(1,$B42))&gt;INDEX(Kalender!$B$68:$B$77,MAX(1,$B42))),1,0)+IF(OR(AND($C42&gt;0,INDEX(Kalender!CH$81:CH$110,MAX(1,$C42))&gt;INDEX(Kalender!$B$81:$B$110,MAX(1,$C42))),AND($D42&gt;0,INDEX(Kalender!CH$81:CH$110,MAX(1,$D42))&gt;INDEX(Kalender!$B$81:$B$110,MAX(1,$D42))),AND($E42&gt;0,INDEX(Kalender!CH$81:CH$110,MAX(1,$E42))&gt;INDEX(Kalender!$B$81:$B$110,MAX(1,$E42))),AND($F42&gt;0,INDEX(Kalender!CH$81:CH$110,MAX(1,$F42))&gt;INDEX(Kalender!$B$81:$B$110,MAX(1,$F42)))),2,0))</f>
        <v>0</v>
      </c>
      <c r="CI42" s="5" t="n">
        <f aca="false">IF(Kalender!CI42&lt;&gt;1,0,IF(AND($B42&gt;0,INDEX(Kalender!CI$68:CI$77,MAX(1,$B42))&gt;INDEX(Kalender!$B$68:$B$77,MAX(1,$B42))),1,0)+IF(OR(AND($C42&gt;0,INDEX(Kalender!CI$81:CI$110,MAX(1,$C42))&gt;INDEX(Kalender!$B$81:$B$110,MAX(1,$C42))),AND($D42&gt;0,INDEX(Kalender!CI$81:CI$110,MAX(1,$D42))&gt;INDEX(Kalender!$B$81:$B$110,MAX(1,$D42))),AND($E42&gt;0,INDEX(Kalender!CI$81:CI$110,MAX(1,$E42))&gt;INDEX(Kalender!$B$81:$B$110,MAX(1,$E42))),AND($F42&gt;0,INDEX(Kalender!CI$81:CI$110,MAX(1,$F42))&gt;INDEX(Kalender!$B$81:$B$110,MAX(1,$F42)))),2,0))</f>
        <v>0</v>
      </c>
      <c r="CJ42" s="5" t="n">
        <f aca="false">IF(Kalender!CJ42&lt;&gt;1,0,IF(AND($B42&gt;0,INDEX(Kalender!CJ$68:CJ$77,MAX(1,$B42))&gt;INDEX(Kalender!$B$68:$B$77,MAX(1,$B42))),1,0)+IF(OR(AND($C42&gt;0,INDEX(Kalender!CJ$81:CJ$110,MAX(1,$C42))&gt;INDEX(Kalender!$B$81:$B$110,MAX(1,$C42))),AND($D42&gt;0,INDEX(Kalender!CJ$81:CJ$110,MAX(1,$D42))&gt;INDEX(Kalender!$B$81:$B$110,MAX(1,$D42))),AND($E42&gt;0,INDEX(Kalender!CJ$81:CJ$110,MAX(1,$E42))&gt;INDEX(Kalender!$B$81:$B$110,MAX(1,$E42))),AND($F42&gt;0,INDEX(Kalender!CJ$81:CJ$110,MAX(1,$F42))&gt;INDEX(Kalender!$B$81:$B$110,MAX(1,$F42)))),2,0))</f>
        <v>0</v>
      </c>
      <c r="CK42" s="5" t="n">
        <f aca="false">IF(Kalender!CK42&lt;&gt;1,0,IF(AND($B42&gt;0,INDEX(Kalender!CK$68:CK$77,MAX(1,$B42))&gt;INDEX(Kalender!$B$68:$B$77,MAX(1,$B42))),1,0)+IF(OR(AND($C42&gt;0,INDEX(Kalender!CK$81:CK$110,MAX(1,$C42))&gt;INDEX(Kalender!$B$81:$B$110,MAX(1,$C42))),AND($D42&gt;0,INDEX(Kalender!CK$81:CK$110,MAX(1,$D42))&gt;INDEX(Kalender!$B$81:$B$110,MAX(1,$D42))),AND($E42&gt;0,INDEX(Kalender!CK$81:CK$110,MAX(1,$E42))&gt;INDEX(Kalender!$B$81:$B$110,MAX(1,$E42))),AND($F42&gt;0,INDEX(Kalender!CK$81:CK$110,MAX(1,$F42))&gt;INDEX(Kalender!$B$81:$B$110,MAX(1,$F42)))),2,0))</f>
        <v>0</v>
      </c>
      <c r="CL42" s="5" t="n">
        <f aca="false">IF(Kalender!CL42&lt;&gt;1,0,IF(AND($B42&gt;0,INDEX(Kalender!CL$68:CL$77,MAX(1,$B42))&gt;INDEX(Kalender!$B$68:$B$77,MAX(1,$B42))),1,0)+IF(OR(AND($C42&gt;0,INDEX(Kalender!CL$81:CL$110,MAX(1,$C42))&gt;INDEX(Kalender!$B$81:$B$110,MAX(1,$C42))),AND($D42&gt;0,INDEX(Kalender!CL$81:CL$110,MAX(1,$D42))&gt;INDEX(Kalender!$B$81:$B$110,MAX(1,$D42))),AND($E42&gt;0,INDEX(Kalender!CL$81:CL$110,MAX(1,$E42))&gt;INDEX(Kalender!$B$81:$B$110,MAX(1,$E42))),AND($F42&gt;0,INDEX(Kalender!CL$81:CL$110,MAX(1,$F42))&gt;INDEX(Kalender!$B$81:$B$110,MAX(1,$F42)))),2,0))</f>
        <v>0</v>
      </c>
      <c r="CM42" s="5" t="n">
        <f aca="false">IF(Kalender!CM42&lt;&gt;1,0,IF(AND($B42&gt;0,INDEX(Kalender!CM$68:CM$77,MAX(1,$B42))&gt;INDEX(Kalender!$B$68:$B$77,MAX(1,$B42))),1,0)+IF(OR(AND($C42&gt;0,INDEX(Kalender!CM$81:CM$110,MAX(1,$C42))&gt;INDEX(Kalender!$B$81:$B$110,MAX(1,$C42))),AND($D42&gt;0,INDEX(Kalender!CM$81:CM$110,MAX(1,$D42))&gt;INDEX(Kalender!$B$81:$B$110,MAX(1,$D42))),AND($E42&gt;0,INDEX(Kalender!CM$81:CM$110,MAX(1,$E42))&gt;INDEX(Kalender!$B$81:$B$110,MAX(1,$E42))),AND($F42&gt;0,INDEX(Kalender!CM$81:CM$110,MAX(1,$F42))&gt;INDEX(Kalender!$B$81:$B$110,MAX(1,$F42)))),2,0))</f>
        <v>0</v>
      </c>
      <c r="CN42" s="5" t="n">
        <f aca="false">IF(Kalender!CN42&lt;&gt;1,0,IF(AND($B42&gt;0,INDEX(Kalender!CN$68:CN$77,MAX(1,$B42))&gt;INDEX(Kalender!$B$68:$B$77,MAX(1,$B42))),1,0)+IF(OR(AND($C42&gt;0,INDEX(Kalender!CN$81:CN$110,MAX(1,$C42))&gt;INDEX(Kalender!$B$81:$B$110,MAX(1,$C42))),AND($D42&gt;0,INDEX(Kalender!CN$81:CN$110,MAX(1,$D42))&gt;INDEX(Kalender!$B$81:$B$110,MAX(1,$D42))),AND($E42&gt;0,INDEX(Kalender!CN$81:CN$110,MAX(1,$E42))&gt;INDEX(Kalender!$B$81:$B$110,MAX(1,$E42))),AND($F42&gt;0,INDEX(Kalender!CN$81:CN$110,MAX(1,$F42))&gt;INDEX(Kalender!$B$81:$B$110,MAX(1,$F42)))),2,0))</f>
        <v>0</v>
      </c>
      <c r="CO42" s="5" t="n">
        <f aca="false">IF(Kalender!CO42&lt;&gt;1,0,IF(AND($B42&gt;0,INDEX(Kalender!CO$68:CO$77,MAX(1,$B42))&gt;INDEX(Kalender!$B$68:$B$77,MAX(1,$B42))),1,0)+IF(OR(AND($C42&gt;0,INDEX(Kalender!CO$81:CO$110,MAX(1,$C42))&gt;INDEX(Kalender!$B$81:$B$110,MAX(1,$C42))),AND($D42&gt;0,INDEX(Kalender!CO$81:CO$110,MAX(1,$D42))&gt;INDEX(Kalender!$B$81:$B$110,MAX(1,$D42))),AND($E42&gt;0,INDEX(Kalender!CO$81:CO$110,MAX(1,$E42))&gt;INDEX(Kalender!$B$81:$B$110,MAX(1,$E42))),AND($F42&gt;0,INDEX(Kalender!CO$81:CO$110,MAX(1,$F42))&gt;INDEX(Kalender!$B$81:$B$110,MAX(1,$F42)))),2,0))</f>
        <v>0</v>
      </c>
      <c r="CP42" s="5" t="n">
        <f aca="false">IF(Kalender!CP42&lt;&gt;1,0,IF(AND($B42&gt;0,INDEX(Kalender!CP$68:CP$77,MAX(1,$B42))&gt;INDEX(Kalender!$B$68:$B$77,MAX(1,$B42))),1,0)+IF(OR(AND($C42&gt;0,INDEX(Kalender!CP$81:CP$110,MAX(1,$C42))&gt;INDEX(Kalender!$B$81:$B$110,MAX(1,$C42))),AND($D42&gt;0,INDEX(Kalender!CP$81:CP$110,MAX(1,$D42))&gt;INDEX(Kalender!$B$81:$B$110,MAX(1,$D42))),AND($E42&gt;0,INDEX(Kalender!CP$81:CP$110,MAX(1,$E42))&gt;INDEX(Kalender!$B$81:$B$110,MAX(1,$E42))),AND($F42&gt;0,INDEX(Kalender!CP$81:CP$110,MAX(1,$F42))&gt;INDEX(Kalender!$B$81:$B$110,MAX(1,$F42)))),2,0))</f>
        <v>0</v>
      </c>
      <c r="CQ42" s="5" t="n">
        <f aca="false">IF(Kalender!CQ42&lt;&gt;1,0,IF(AND($B42&gt;0,INDEX(Kalender!CQ$68:CQ$77,MAX(1,$B42))&gt;INDEX(Kalender!$B$68:$B$77,MAX(1,$B42))),1,0)+IF(OR(AND($C42&gt;0,INDEX(Kalender!CQ$81:CQ$110,MAX(1,$C42))&gt;INDEX(Kalender!$B$81:$B$110,MAX(1,$C42))),AND($D42&gt;0,INDEX(Kalender!CQ$81:CQ$110,MAX(1,$D42))&gt;INDEX(Kalender!$B$81:$B$110,MAX(1,$D42))),AND($E42&gt;0,INDEX(Kalender!CQ$81:CQ$110,MAX(1,$E42))&gt;INDEX(Kalender!$B$81:$B$110,MAX(1,$E42))),AND($F42&gt;0,INDEX(Kalender!CQ$81:CQ$110,MAX(1,$F42))&gt;INDEX(Kalender!$B$81:$B$110,MAX(1,$F42)))),2,0))</f>
        <v>0</v>
      </c>
      <c r="CR42" s="5" t="n">
        <f aca="false">IF(Kalender!CR42&lt;&gt;1,0,IF(AND($B42&gt;0,INDEX(Kalender!CR$68:CR$77,MAX(1,$B42))&gt;INDEX(Kalender!$B$68:$B$77,MAX(1,$B42))),1,0)+IF(OR(AND($C42&gt;0,INDEX(Kalender!CR$81:CR$110,MAX(1,$C42))&gt;INDEX(Kalender!$B$81:$B$110,MAX(1,$C42))),AND($D42&gt;0,INDEX(Kalender!CR$81:CR$110,MAX(1,$D42))&gt;INDEX(Kalender!$B$81:$B$110,MAX(1,$D42))),AND($E42&gt;0,INDEX(Kalender!CR$81:CR$110,MAX(1,$E42))&gt;INDEX(Kalender!$B$81:$B$110,MAX(1,$E42))),AND($F42&gt;0,INDEX(Kalender!CR$81:CR$110,MAX(1,$F42))&gt;INDEX(Kalender!$B$81:$B$110,MAX(1,$F42)))),2,0))</f>
        <v>0</v>
      </c>
      <c r="CS42" s="5" t="n">
        <f aca="false">IF(Kalender!CS42&lt;&gt;1,0,IF(AND($B42&gt;0,INDEX(Kalender!CS$68:CS$77,MAX(1,$B42))&gt;INDEX(Kalender!$B$68:$B$77,MAX(1,$B42))),1,0)+IF(OR(AND($C42&gt;0,INDEX(Kalender!CS$81:CS$110,MAX(1,$C42))&gt;INDEX(Kalender!$B$81:$B$110,MAX(1,$C42))),AND($D42&gt;0,INDEX(Kalender!CS$81:CS$110,MAX(1,$D42))&gt;INDEX(Kalender!$B$81:$B$110,MAX(1,$D42))),AND($E42&gt;0,INDEX(Kalender!CS$81:CS$110,MAX(1,$E42))&gt;INDEX(Kalender!$B$81:$B$110,MAX(1,$E42))),AND($F42&gt;0,INDEX(Kalender!CS$81:CS$110,MAX(1,$F42))&gt;INDEX(Kalender!$B$81:$B$110,MAX(1,$F42)))),2,0))</f>
        <v>0</v>
      </c>
      <c r="CT42" s="5" t="n">
        <f aca="false">IF(Kalender!CT42&lt;&gt;1,0,IF(AND($B42&gt;0,INDEX(Kalender!CT$68:CT$77,MAX(1,$B42))&gt;INDEX(Kalender!$B$68:$B$77,MAX(1,$B42))),1,0)+IF(OR(AND($C42&gt;0,INDEX(Kalender!CT$81:CT$110,MAX(1,$C42))&gt;INDEX(Kalender!$B$81:$B$110,MAX(1,$C42))),AND($D42&gt;0,INDEX(Kalender!CT$81:CT$110,MAX(1,$D42))&gt;INDEX(Kalender!$B$81:$B$110,MAX(1,$D42))),AND($E42&gt;0,INDEX(Kalender!CT$81:CT$110,MAX(1,$E42))&gt;INDEX(Kalender!$B$81:$B$110,MAX(1,$E42))),AND($F42&gt;0,INDEX(Kalender!CT$81:CT$110,MAX(1,$F42))&gt;INDEX(Kalender!$B$81:$B$110,MAX(1,$F42)))),2,0))</f>
        <v>0</v>
      </c>
      <c r="CU42" s="5" t="n">
        <f aca="false">IF(Kalender!CU42&lt;&gt;1,0,IF(AND($B42&gt;0,INDEX(Kalender!CU$68:CU$77,MAX(1,$B42))&gt;INDEX(Kalender!$B$68:$B$77,MAX(1,$B42))),1,0)+IF(OR(AND($C42&gt;0,INDEX(Kalender!CU$81:CU$110,MAX(1,$C42))&gt;INDEX(Kalender!$B$81:$B$110,MAX(1,$C42))),AND($D42&gt;0,INDEX(Kalender!CU$81:CU$110,MAX(1,$D42))&gt;INDEX(Kalender!$B$81:$B$110,MAX(1,$D42))),AND($E42&gt;0,INDEX(Kalender!CU$81:CU$110,MAX(1,$E42))&gt;INDEX(Kalender!$B$81:$B$110,MAX(1,$E42))),AND($F42&gt;0,INDEX(Kalender!CU$81:CU$110,MAX(1,$F42))&gt;INDEX(Kalender!$B$81:$B$110,MAX(1,$F42)))),2,0))</f>
        <v>0</v>
      </c>
      <c r="CV42" s="5" t="n">
        <f aca="false">IF(Kalender!CV42&lt;&gt;1,0,IF(AND($B42&gt;0,INDEX(Kalender!CV$68:CV$77,MAX(1,$B42))&gt;INDEX(Kalender!$B$68:$B$77,MAX(1,$B42))),1,0)+IF(OR(AND($C42&gt;0,INDEX(Kalender!CV$81:CV$110,MAX(1,$C42))&gt;INDEX(Kalender!$B$81:$B$110,MAX(1,$C42))),AND($D42&gt;0,INDEX(Kalender!CV$81:CV$110,MAX(1,$D42))&gt;INDEX(Kalender!$B$81:$B$110,MAX(1,$D42))),AND($E42&gt;0,INDEX(Kalender!CV$81:CV$110,MAX(1,$E42))&gt;INDEX(Kalender!$B$81:$B$110,MAX(1,$E42))),AND($F42&gt;0,INDEX(Kalender!CV$81:CV$110,MAX(1,$F42))&gt;INDEX(Kalender!$B$81:$B$110,MAX(1,$F42)))),2,0))</f>
        <v>0</v>
      </c>
      <c r="CW42" s="5" t="n">
        <f aca="false">IF(Kalender!CW42&lt;&gt;1,0,IF(AND($B42&gt;0,INDEX(Kalender!CW$68:CW$77,MAX(1,$B42))&gt;INDEX(Kalender!$B$68:$B$77,MAX(1,$B42))),1,0)+IF(OR(AND($C42&gt;0,INDEX(Kalender!CW$81:CW$110,MAX(1,$C42))&gt;INDEX(Kalender!$B$81:$B$110,MAX(1,$C42))),AND($D42&gt;0,INDEX(Kalender!CW$81:CW$110,MAX(1,$D42))&gt;INDEX(Kalender!$B$81:$B$110,MAX(1,$D42))),AND($E42&gt;0,INDEX(Kalender!CW$81:CW$110,MAX(1,$E42))&gt;INDEX(Kalender!$B$81:$B$110,MAX(1,$E42))),AND($F42&gt;0,INDEX(Kalender!CW$81:CW$110,MAX(1,$F42))&gt;INDEX(Kalender!$B$81:$B$110,MAX(1,$F42)))),2,0))</f>
        <v>0</v>
      </c>
      <c r="CX42" s="5" t="n">
        <f aca="false">IF(Kalender!CX42&lt;&gt;1,0,IF(AND($B42&gt;0,INDEX(Kalender!CX$68:CX$77,MAX(1,$B42))&gt;INDEX(Kalender!$B$68:$B$77,MAX(1,$B42))),1,0)+IF(OR(AND($C42&gt;0,INDEX(Kalender!CX$81:CX$110,MAX(1,$C42))&gt;INDEX(Kalender!$B$81:$B$110,MAX(1,$C42))),AND($D42&gt;0,INDEX(Kalender!CX$81:CX$110,MAX(1,$D42))&gt;INDEX(Kalender!$B$81:$B$110,MAX(1,$D42))),AND($E42&gt;0,INDEX(Kalender!CX$81:CX$110,MAX(1,$E42))&gt;INDEX(Kalender!$B$81:$B$110,MAX(1,$E42))),AND($F42&gt;0,INDEX(Kalender!CX$81:CX$110,MAX(1,$F42))&gt;INDEX(Kalender!$B$81:$B$110,MAX(1,$F42)))),2,0))</f>
        <v>0</v>
      </c>
      <c r="CY42" s="5" t="n">
        <f aca="false">IF(Kalender!CY42&lt;&gt;1,0,IF(AND($B42&gt;0,INDEX(Kalender!CY$68:CY$77,MAX(1,$B42))&gt;INDEX(Kalender!$B$68:$B$77,MAX(1,$B42))),1,0)+IF(OR(AND($C42&gt;0,INDEX(Kalender!CY$81:CY$110,MAX(1,$C42))&gt;INDEX(Kalender!$B$81:$B$110,MAX(1,$C42))),AND($D42&gt;0,INDEX(Kalender!CY$81:CY$110,MAX(1,$D42))&gt;INDEX(Kalender!$B$81:$B$110,MAX(1,$D42))),AND($E42&gt;0,INDEX(Kalender!CY$81:CY$110,MAX(1,$E42))&gt;INDEX(Kalender!$B$81:$B$110,MAX(1,$E42))),AND($F42&gt;0,INDEX(Kalender!CY$81:CY$110,MAX(1,$F42))&gt;INDEX(Kalender!$B$81:$B$110,MAX(1,$F42)))),2,0))</f>
        <v>0</v>
      </c>
      <c r="CZ42" s="5" t="n">
        <f aca="false">IF(Kalender!CZ42&lt;&gt;1,0,IF(AND($B42&gt;0,INDEX(Kalender!CZ$68:CZ$77,MAX(1,$B42))&gt;INDEX(Kalender!$B$68:$B$77,MAX(1,$B42))),1,0)+IF(OR(AND($C42&gt;0,INDEX(Kalender!CZ$81:CZ$110,MAX(1,$C42))&gt;INDEX(Kalender!$B$81:$B$110,MAX(1,$C42))),AND($D42&gt;0,INDEX(Kalender!CZ$81:CZ$110,MAX(1,$D42))&gt;INDEX(Kalender!$B$81:$B$110,MAX(1,$D42))),AND($E42&gt;0,INDEX(Kalender!CZ$81:CZ$110,MAX(1,$E42))&gt;INDEX(Kalender!$B$81:$B$110,MAX(1,$E42))),AND($F42&gt;0,INDEX(Kalender!CZ$81:CZ$110,MAX(1,$F42))&gt;INDEX(Kalender!$B$81:$B$110,MAX(1,$F42)))),2,0))</f>
        <v>0</v>
      </c>
      <c r="DA42" s="5" t="n">
        <f aca="false">IF(Kalender!DA42&lt;&gt;1,0,IF(AND($B42&gt;0,INDEX(Kalender!DA$68:DA$77,MAX(1,$B42))&gt;INDEX(Kalender!$B$68:$B$77,MAX(1,$B42))),1,0)+IF(OR(AND($C42&gt;0,INDEX(Kalender!DA$81:DA$110,MAX(1,$C42))&gt;INDEX(Kalender!$B$81:$B$110,MAX(1,$C42))),AND($D42&gt;0,INDEX(Kalender!DA$81:DA$110,MAX(1,$D42))&gt;INDEX(Kalender!$B$81:$B$110,MAX(1,$D42))),AND($E42&gt;0,INDEX(Kalender!DA$81:DA$110,MAX(1,$E42))&gt;INDEX(Kalender!$B$81:$B$110,MAX(1,$E42))),AND($F42&gt;0,INDEX(Kalender!DA$81:DA$110,MAX(1,$F42))&gt;INDEX(Kalender!$B$81:$B$110,MAX(1,$F42)))),2,0))</f>
        <v>0</v>
      </c>
      <c r="DB42" s="5" t="n">
        <f aca="false">IF(Kalender!DB42&lt;&gt;1,0,IF(AND($B42&gt;0,INDEX(Kalender!DB$68:DB$77,MAX(1,$B42))&gt;INDEX(Kalender!$B$68:$B$77,MAX(1,$B42))),1,0)+IF(OR(AND($C42&gt;0,INDEX(Kalender!DB$81:DB$110,MAX(1,$C42))&gt;INDEX(Kalender!$B$81:$B$110,MAX(1,$C42))),AND($D42&gt;0,INDEX(Kalender!DB$81:DB$110,MAX(1,$D42))&gt;INDEX(Kalender!$B$81:$B$110,MAX(1,$D42))),AND($E42&gt;0,INDEX(Kalender!DB$81:DB$110,MAX(1,$E42))&gt;INDEX(Kalender!$B$81:$B$110,MAX(1,$E42))),AND($F42&gt;0,INDEX(Kalender!DB$81:DB$110,MAX(1,$F42))&gt;INDEX(Kalender!$B$81:$B$110,MAX(1,$F42)))),2,0))</f>
        <v>0</v>
      </c>
      <c r="DC42" s="5" t="n">
        <f aca="false">IF(Kalender!DC42&lt;&gt;1,0,IF(AND($B42&gt;0,INDEX(Kalender!DC$68:DC$77,MAX(1,$B42))&gt;INDEX(Kalender!$B$68:$B$77,MAX(1,$B42))),1,0)+IF(OR(AND($C42&gt;0,INDEX(Kalender!DC$81:DC$110,MAX(1,$C42))&gt;INDEX(Kalender!$B$81:$B$110,MAX(1,$C42))),AND($D42&gt;0,INDEX(Kalender!DC$81:DC$110,MAX(1,$D42))&gt;INDEX(Kalender!$B$81:$B$110,MAX(1,$D42))),AND($E42&gt;0,INDEX(Kalender!DC$81:DC$110,MAX(1,$E42))&gt;INDEX(Kalender!$B$81:$B$110,MAX(1,$E42))),AND($F42&gt;0,INDEX(Kalender!DC$81:DC$110,MAX(1,$F42))&gt;INDEX(Kalender!$B$81:$B$110,MAX(1,$F42)))),2,0))</f>
        <v>0</v>
      </c>
      <c r="DD42" s="5" t="n">
        <f aca="false">IF(Kalender!DD42&lt;&gt;1,0,IF(AND($B42&gt;0,INDEX(Kalender!DD$68:DD$77,MAX(1,$B42))&gt;INDEX(Kalender!$B$68:$B$77,MAX(1,$B42))),1,0)+IF(OR(AND($C42&gt;0,INDEX(Kalender!DD$81:DD$110,MAX(1,$C42))&gt;INDEX(Kalender!$B$81:$B$110,MAX(1,$C42))),AND($D42&gt;0,INDEX(Kalender!DD$81:DD$110,MAX(1,$D42))&gt;INDEX(Kalender!$B$81:$B$110,MAX(1,$D42))),AND($E42&gt;0,INDEX(Kalender!DD$81:DD$110,MAX(1,$E42))&gt;INDEX(Kalender!$B$81:$B$110,MAX(1,$E42))),AND($F42&gt;0,INDEX(Kalender!DD$81:DD$110,MAX(1,$F42))&gt;INDEX(Kalender!$B$81:$B$110,MAX(1,$F42)))),2,0))</f>
        <v>0</v>
      </c>
      <c r="DE42" s="5" t="n">
        <f aca="false">IF(Kalender!DE42&lt;&gt;1,0,IF(AND($B42&gt;0,INDEX(Kalender!DE$68:DE$77,MAX(1,$B42))&gt;INDEX(Kalender!$B$68:$B$77,MAX(1,$B42))),1,0)+IF(OR(AND($C42&gt;0,INDEX(Kalender!DE$81:DE$110,MAX(1,$C42))&gt;INDEX(Kalender!$B$81:$B$110,MAX(1,$C42))),AND($D42&gt;0,INDEX(Kalender!DE$81:DE$110,MAX(1,$D42))&gt;INDEX(Kalender!$B$81:$B$110,MAX(1,$D42))),AND($E42&gt;0,INDEX(Kalender!DE$81:DE$110,MAX(1,$E42))&gt;INDEX(Kalender!$B$81:$B$110,MAX(1,$E42))),AND($F42&gt;0,INDEX(Kalender!DE$81:DE$110,MAX(1,$F42))&gt;INDEX(Kalender!$B$81:$B$110,MAX(1,$F42)))),2,0))</f>
        <v>0</v>
      </c>
      <c r="DF42" s="5" t="n">
        <f aca="false">IF(Kalender!DF42&lt;&gt;1,0,IF(AND($B42&gt;0,INDEX(Kalender!DF$68:DF$77,MAX(1,$B42))&gt;INDEX(Kalender!$B$68:$B$77,MAX(1,$B42))),1,0)+IF(OR(AND($C42&gt;0,INDEX(Kalender!DF$81:DF$110,MAX(1,$C42))&gt;INDEX(Kalender!$B$81:$B$110,MAX(1,$C42))),AND($D42&gt;0,INDEX(Kalender!DF$81:DF$110,MAX(1,$D42))&gt;INDEX(Kalender!$B$81:$B$110,MAX(1,$D42))),AND($E42&gt;0,INDEX(Kalender!DF$81:DF$110,MAX(1,$E42))&gt;INDEX(Kalender!$B$81:$B$110,MAX(1,$E42))),AND($F42&gt;0,INDEX(Kalender!DF$81:DF$110,MAX(1,$F42))&gt;INDEX(Kalender!$B$81:$B$110,MAX(1,$F42)))),2,0))</f>
        <v>0</v>
      </c>
      <c r="DG42" s="5" t="n">
        <f aca="false">IF(Kalender!DG42&lt;&gt;1,0,IF(AND($B42&gt;0,INDEX(Kalender!DG$68:DG$77,MAX(1,$B42))&gt;INDEX(Kalender!$B$68:$B$77,MAX(1,$B42))),1,0)+IF(OR(AND($C42&gt;0,INDEX(Kalender!DG$81:DG$110,MAX(1,$C42))&gt;INDEX(Kalender!$B$81:$B$110,MAX(1,$C42))),AND($D42&gt;0,INDEX(Kalender!DG$81:DG$110,MAX(1,$D42))&gt;INDEX(Kalender!$B$81:$B$110,MAX(1,$D42))),AND($E42&gt;0,INDEX(Kalender!DG$81:DG$110,MAX(1,$E42))&gt;INDEX(Kalender!$B$81:$B$110,MAX(1,$E42))),AND($F42&gt;0,INDEX(Kalender!DG$81:DG$110,MAX(1,$F42))&gt;INDEX(Kalender!$B$81:$B$110,MAX(1,$F42)))),2,0))</f>
        <v>0</v>
      </c>
      <c r="DH42" s="5" t="n">
        <f aca="false">IF(Kalender!DH42&lt;&gt;1,0,IF(AND($B42&gt;0,INDEX(Kalender!DH$68:DH$77,MAX(1,$B42))&gt;INDEX(Kalender!$B$68:$B$77,MAX(1,$B42))),1,0)+IF(OR(AND($C42&gt;0,INDEX(Kalender!DH$81:DH$110,MAX(1,$C42))&gt;INDEX(Kalender!$B$81:$B$110,MAX(1,$C42))),AND($D42&gt;0,INDEX(Kalender!DH$81:DH$110,MAX(1,$D42))&gt;INDEX(Kalender!$B$81:$B$110,MAX(1,$D42))),AND($E42&gt;0,INDEX(Kalender!DH$81:DH$110,MAX(1,$E42))&gt;INDEX(Kalender!$B$81:$B$110,MAX(1,$E42))),AND($F42&gt;0,INDEX(Kalender!DH$81:DH$110,MAX(1,$F42))&gt;INDEX(Kalender!$B$81:$B$110,MAX(1,$F42)))),2,0))</f>
        <v>0</v>
      </c>
      <c r="DI42" s="5" t="n">
        <f aca="false">IF(Kalender!DI42&lt;&gt;1,0,IF(AND($B42&gt;0,INDEX(Kalender!DI$68:DI$77,MAX(1,$B42))&gt;INDEX(Kalender!$B$68:$B$77,MAX(1,$B42))),1,0)+IF(OR(AND($C42&gt;0,INDEX(Kalender!DI$81:DI$110,MAX(1,$C42))&gt;INDEX(Kalender!$B$81:$B$110,MAX(1,$C42))),AND($D42&gt;0,INDEX(Kalender!DI$81:DI$110,MAX(1,$D42))&gt;INDEX(Kalender!$B$81:$B$110,MAX(1,$D42))),AND($E42&gt;0,INDEX(Kalender!DI$81:DI$110,MAX(1,$E42))&gt;INDEX(Kalender!$B$81:$B$110,MAX(1,$E42))),AND($F42&gt;0,INDEX(Kalender!DI$81:DI$110,MAX(1,$F42))&gt;INDEX(Kalender!$B$81:$B$110,MAX(1,$F42)))),2,0))</f>
        <v>0</v>
      </c>
      <c r="DJ42" s="5" t="n">
        <f aca="false">IF(Kalender!DJ42&lt;&gt;1,0,IF(AND($B42&gt;0,INDEX(Kalender!DJ$68:DJ$77,MAX(1,$B42))&gt;INDEX(Kalender!$B$68:$B$77,MAX(1,$B42))),1,0)+IF(OR(AND($C42&gt;0,INDEX(Kalender!DJ$81:DJ$110,MAX(1,$C42))&gt;INDEX(Kalender!$B$81:$B$110,MAX(1,$C42))),AND($D42&gt;0,INDEX(Kalender!DJ$81:DJ$110,MAX(1,$D42))&gt;INDEX(Kalender!$B$81:$B$110,MAX(1,$D42))),AND($E42&gt;0,INDEX(Kalender!DJ$81:DJ$110,MAX(1,$E42))&gt;INDEX(Kalender!$B$81:$B$110,MAX(1,$E42))),AND($F42&gt;0,INDEX(Kalender!DJ$81:DJ$110,MAX(1,$F42))&gt;INDEX(Kalender!$B$81:$B$110,MAX(1,$F42)))),2,0))</f>
        <v>0</v>
      </c>
      <c r="DK42" s="5" t="n">
        <f aca="false">IF(Kalender!DK42&lt;&gt;1,0,IF(AND($B42&gt;0,INDEX(Kalender!DK$68:DK$77,MAX(1,$B42))&gt;INDEX(Kalender!$B$68:$B$77,MAX(1,$B42))),1,0)+IF(OR(AND($C42&gt;0,INDEX(Kalender!DK$81:DK$110,MAX(1,$C42))&gt;INDEX(Kalender!$B$81:$B$110,MAX(1,$C42))),AND($D42&gt;0,INDEX(Kalender!DK$81:DK$110,MAX(1,$D42))&gt;INDEX(Kalender!$B$81:$B$110,MAX(1,$D42))),AND($E42&gt;0,INDEX(Kalender!DK$81:DK$110,MAX(1,$E42))&gt;INDEX(Kalender!$B$81:$B$110,MAX(1,$E42))),AND($F42&gt;0,INDEX(Kalender!DK$81:DK$110,MAX(1,$F42))&gt;INDEX(Kalender!$B$81:$B$110,MAX(1,$F42)))),2,0))</f>
        <v>0</v>
      </c>
      <c r="DL42" s="5" t="n">
        <f aca="false">IF(Kalender!DL42&lt;&gt;1,0,IF(AND($B42&gt;0,INDEX(Kalender!DL$68:DL$77,MAX(1,$B42))&gt;INDEX(Kalender!$B$68:$B$77,MAX(1,$B42))),1,0)+IF(OR(AND($C42&gt;0,INDEX(Kalender!DL$81:DL$110,MAX(1,$C42))&gt;INDEX(Kalender!$B$81:$B$110,MAX(1,$C42))),AND($D42&gt;0,INDEX(Kalender!DL$81:DL$110,MAX(1,$D42))&gt;INDEX(Kalender!$B$81:$B$110,MAX(1,$D42))),AND($E42&gt;0,INDEX(Kalender!DL$81:DL$110,MAX(1,$E42))&gt;INDEX(Kalender!$B$81:$B$110,MAX(1,$E42))),AND($F42&gt;0,INDEX(Kalender!DL$81:DL$110,MAX(1,$F42))&gt;INDEX(Kalender!$B$81:$B$110,MAX(1,$F42)))),2,0))</f>
        <v>0</v>
      </c>
      <c r="DM42" s="5" t="n">
        <f aca="false">IF(Kalender!DM42&lt;&gt;1,0,IF(AND($B42&gt;0,INDEX(Kalender!DM$68:DM$77,MAX(1,$B42))&gt;INDEX(Kalender!$B$68:$B$77,MAX(1,$B42))),1,0)+IF(OR(AND($C42&gt;0,INDEX(Kalender!DM$81:DM$110,MAX(1,$C42))&gt;INDEX(Kalender!$B$81:$B$110,MAX(1,$C42))),AND($D42&gt;0,INDEX(Kalender!DM$81:DM$110,MAX(1,$D42))&gt;INDEX(Kalender!$B$81:$B$110,MAX(1,$D42))),AND($E42&gt;0,INDEX(Kalender!DM$81:DM$110,MAX(1,$E42))&gt;INDEX(Kalender!$B$81:$B$110,MAX(1,$E42))),AND($F42&gt;0,INDEX(Kalender!DM$81:DM$110,MAX(1,$F42))&gt;INDEX(Kalender!$B$81:$B$110,MAX(1,$F42)))),2,0))</f>
        <v>0</v>
      </c>
      <c r="DN42" s="5" t="n">
        <f aca="false">IF(Kalender!DN42&lt;&gt;1,0,IF(AND($B42&gt;0,INDEX(Kalender!DN$68:DN$77,MAX(1,$B42))&gt;INDEX(Kalender!$B$68:$B$77,MAX(1,$B42))),1,0)+IF(OR(AND($C42&gt;0,INDEX(Kalender!DN$81:DN$110,MAX(1,$C42))&gt;INDEX(Kalender!$B$81:$B$110,MAX(1,$C42))),AND($D42&gt;0,INDEX(Kalender!DN$81:DN$110,MAX(1,$D42))&gt;INDEX(Kalender!$B$81:$B$110,MAX(1,$D42))),AND($E42&gt;0,INDEX(Kalender!DN$81:DN$110,MAX(1,$E42))&gt;INDEX(Kalender!$B$81:$B$110,MAX(1,$E42))),AND($F42&gt;0,INDEX(Kalender!DN$81:DN$110,MAX(1,$F42))&gt;INDEX(Kalender!$B$81:$B$110,MAX(1,$F42)))),2,0))</f>
        <v>0</v>
      </c>
      <c r="DO42" s="5" t="n">
        <f aca="false">IF(Kalender!DO42&lt;&gt;1,0,IF(AND($B42&gt;0,INDEX(Kalender!DO$68:DO$77,MAX(1,$B42))&gt;INDEX(Kalender!$B$68:$B$77,MAX(1,$B42))),1,0)+IF(OR(AND($C42&gt;0,INDEX(Kalender!DO$81:DO$110,MAX(1,$C42))&gt;INDEX(Kalender!$B$81:$B$110,MAX(1,$C42))),AND($D42&gt;0,INDEX(Kalender!DO$81:DO$110,MAX(1,$D42))&gt;INDEX(Kalender!$B$81:$B$110,MAX(1,$D42))),AND($E42&gt;0,INDEX(Kalender!DO$81:DO$110,MAX(1,$E42))&gt;INDEX(Kalender!$B$81:$B$110,MAX(1,$E42))),AND($F42&gt;0,INDEX(Kalender!DO$81:DO$110,MAX(1,$F42))&gt;INDEX(Kalender!$B$81:$B$110,MAX(1,$F42)))),2,0))</f>
        <v>0</v>
      </c>
      <c r="DP42" s="5" t="n">
        <f aca="false">IF(Kalender!DP42&lt;&gt;1,0,IF(AND($B42&gt;0,INDEX(Kalender!DP$68:DP$77,MAX(1,$B42))&gt;INDEX(Kalender!$B$68:$B$77,MAX(1,$B42))),1,0)+IF(OR(AND($C42&gt;0,INDEX(Kalender!DP$81:DP$110,MAX(1,$C42))&gt;INDEX(Kalender!$B$81:$B$110,MAX(1,$C42))),AND($D42&gt;0,INDEX(Kalender!DP$81:DP$110,MAX(1,$D42))&gt;INDEX(Kalender!$B$81:$B$110,MAX(1,$D42))),AND($E42&gt;0,INDEX(Kalender!DP$81:DP$110,MAX(1,$E42))&gt;INDEX(Kalender!$B$81:$B$110,MAX(1,$E42))),AND($F42&gt;0,INDEX(Kalender!DP$81:DP$110,MAX(1,$F42))&gt;INDEX(Kalender!$B$81:$B$110,MAX(1,$F42)))),2,0))</f>
        <v>0</v>
      </c>
      <c r="DQ42" s="5" t="n">
        <f aca="false">IF(Kalender!DQ42&lt;&gt;1,0,IF(AND($B42&gt;0,INDEX(Kalender!DQ$68:DQ$77,MAX(1,$B42))&gt;INDEX(Kalender!$B$68:$B$77,MAX(1,$B42))),1,0)+IF(OR(AND($C42&gt;0,INDEX(Kalender!DQ$81:DQ$110,MAX(1,$C42))&gt;INDEX(Kalender!$B$81:$B$110,MAX(1,$C42))),AND($D42&gt;0,INDEX(Kalender!DQ$81:DQ$110,MAX(1,$D42))&gt;INDEX(Kalender!$B$81:$B$110,MAX(1,$D42))),AND($E42&gt;0,INDEX(Kalender!DQ$81:DQ$110,MAX(1,$E42))&gt;INDEX(Kalender!$B$81:$B$110,MAX(1,$E42))),AND($F42&gt;0,INDEX(Kalender!DQ$81:DQ$110,MAX(1,$F42))&gt;INDEX(Kalender!$B$81:$B$110,MAX(1,$F42)))),2,0))</f>
        <v>0</v>
      </c>
      <c r="DR42" s="5" t="n">
        <f aca="false">IF(Kalender!DR42&lt;&gt;1,0,IF(AND($B42&gt;0,INDEX(Kalender!DR$68:DR$77,MAX(1,$B42))&gt;INDEX(Kalender!$B$68:$B$77,MAX(1,$B42))),1,0)+IF(OR(AND($C42&gt;0,INDEX(Kalender!DR$81:DR$110,MAX(1,$C42))&gt;INDEX(Kalender!$B$81:$B$110,MAX(1,$C42))),AND($D42&gt;0,INDEX(Kalender!DR$81:DR$110,MAX(1,$D42))&gt;INDEX(Kalender!$B$81:$B$110,MAX(1,$D42))),AND($E42&gt;0,INDEX(Kalender!DR$81:DR$110,MAX(1,$E42))&gt;INDEX(Kalender!$B$81:$B$110,MAX(1,$E42))),AND($F42&gt;0,INDEX(Kalender!DR$81:DR$110,MAX(1,$F42))&gt;INDEX(Kalender!$B$81:$B$110,MAX(1,$F42)))),2,0))</f>
        <v>0</v>
      </c>
      <c r="DS42" s="5" t="n">
        <f aca="false">IF(Kalender!DS42&lt;&gt;1,0,IF(AND($B42&gt;0,INDEX(Kalender!DS$68:DS$77,MAX(1,$B42))&gt;INDEX(Kalender!$B$68:$B$77,MAX(1,$B42))),1,0)+IF(OR(AND($C42&gt;0,INDEX(Kalender!DS$81:DS$110,MAX(1,$C42))&gt;INDEX(Kalender!$B$81:$B$110,MAX(1,$C42))),AND($D42&gt;0,INDEX(Kalender!DS$81:DS$110,MAX(1,$D42))&gt;INDEX(Kalender!$B$81:$B$110,MAX(1,$D42))),AND($E42&gt;0,INDEX(Kalender!DS$81:DS$110,MAX(1,$E42))&gt;INDEX(Kalender!$B$81:$B$110,MAX(1,$E42))),AND($F42&gt;0,INDEX(Kalender!DS$81:DS$110,MAX(1,$F42))&gt;INDEX(Kalender!$B$81:$B$110,MAX(1,$F42)))),2,0))</f>
        <v>0</v>
      </c>
      <c r="DT42" s="5" t="n">
        <f aca="false">IF(Kalender!DT42&lt;&gt;1,0,IF(AND($B42&gt;0,INDEX(Kalender!DT$68:DT$77,MAX(1,$B42))&gt;INDEX(Kalender!$B$68:$B$77,MAX(1,$B42))),1,0)+IF(OR(AND($C42&gt;0,INDEX(Kalender!DT$81:DT$110,MAX(1,$C42))&gt;INDEX(Kalender!$B$81:$B$110,MAX(1,$C42))),AND($D42&gt;0,INDEX(Kalender!DT$81:DT$110,MAX(1,$D42))&gt;INDEX(Kalender!$B$81:$B$110,MAX(1,$D42))),AND($E42&gt;0,INDEX(Kalender!DT$81:DT$110,MAX(1,$E42))&gt;INDEX(Kalender!$B$81:$B$110,MAX(1,$E42))),AND($F42&gt;0,INDEX(Kalender!DT$81:DT$110,MAX(1,$F42))&gt;INDEX(Kalender!$B$81:$B$110,MAX(1,$F42)))),2,0))</f>
        <v>0</v>
      </c>
      <c r="DU42" s="5" t="n">
        <f aca="false">IF(Kalender!DU42&lt;&gt;1,0,IF(AND($B42&gt;0,INDEX(Kalender!DU$68:DU$77,MAX(1,$B42))&gt;INDEX(Kalender!$B$68:$B$77,MAX(1,$B42))),1,0)+IF(OR(AND($C42&gt;0,INDEX(Kalender!DU$81:DU$110,MAX(1,$C42))&gt;INDEX(Kalender!$B$81:$B$110,MAX(1,$C42))),AND($D42&gt;0,INDEX(Kalender!DU$81:DU$110,MAX(1,$D42))&gt;INDEX(Kalender!$B$81:$B$110,MAX(1,$D42))),AND($E42&gt;0,INDEX(Kalender!DU$81:DU$110,MAX(1,$E42))&gt;INDEX(Kalender!$B$81:$B$110,MAX(1,$E42))),AND($F42&gt;0,INDEX(Kalender!DU$81:DU$110,MAX(1,$F42))&gt;INDEX(Kalender!$B$81:$B$110,MAX(1,$F42)))),2,0))</f>
        <v>0</v>
      </c>
      <c r="DV42" s="5" t="n">
        <f aca="false">IF(Kalender!DV42&lt;&gt;1,0,IF(AND($B42&gt;0,INDEX(Kalender!DV$68:DV$77,MAX(1,$B42))&gt;INDEX(Kalender!$B$68:$B$77,MAX(1,$B42))),1,0)+IF(OR(AND($C42&gt;0,INDEX(Kalender!DV$81:DV$110,MAX(1,$C42))&gt;INDEX(Kalender!$B$81:$B$110,MAX(1,$C42))),AND($D42&gt;0,INDEX(Kalender!DV$81:DV$110,MAX(1,$D42))&gt;INDEX(Kalender!$B$81:$B$110,MAX(1,$D42))),AND($E42&gt;0,INDEX(Kalender!DV$81:DV$110,MAX(1,$E42))&gt;INDEX(Kalender!$B$81:$B$110,MAX(1,$E42))),AND($F42&gt;0,INDEX(Kalender!DV$81:DV$110,MAX(1,$F42))&gt;INDEX(Kalender!$B$81:$B$110,MAX(1,$F42)))),2,0))</f>
        <v>0</v>
      </c>
      <c r="DW42" s="5" t="n">
        <f aca="false">IF(Kalender!DW42&lt;&gt;1,0,IF(AND($B42&gt;0,INDEX(Kalender!DW$68:DW$77,MAX(1,$B42))&gt;INDEX(Kalender!$B$68:$B$77,MAX(1,$B42))),1,0)+IF(OR(AND($C42&gt;0,INDEX(Kalender!DW$81:DW$110,MAX(1,$C42))&gt;INDEX(Kalender!$B$81:$B$110,MAX(1,$C42))),AND($D42&gt;0,INDEX(Kalender!DW$81:DW$110,MAX(1,$D42))&gt;INDEX(Kalender!$B$81:$B$110,MAX(1,$D42))),AND($E42&gt;0,INDEX(Kalender!DW$81:DW$110,MAX(1,$E42))&gt;INDEX(Kalender!$B$81:$B$110,MAX(1,$E42))),AND($F42&gt;0,INDEX(Kalender!DW$81:DW$110,MAX(1,$F42))&gt;INDEX(Kalender!$B$81:$B$110,MAX(1,$F42)))),2,0))</f>
        <v>0</v>
      </c>
      <c r="DX42" s="5" t="n">
        <f aca="false">IF(Kalender!DX42&lt;&gt;1,0,IF(AND($B42&gt;0,INDEX(Kalender!DX$68:DX$77,MAX(1,$B42))&gt;INDEX(Kalender!$B$68:$B$77,MAX(1,$B42))),1,0)+IF(OR(AND($C42&gt;0,INDEX(Kalender!DX$81:DX$110,MAX(1,$C42))&gt;INDEX(Kalender!$B$81:$B$110,MAX(1,$C42))),AND($D42&gt;0,INDEX(Kalender!DX$81:DX$110,MAX(1,$D42))&gt;INDEX(Kalender!$B$81:$B$110,MAX(1,$D42))),AND($E42&gt;0,INDEX(Kalender!DX$81:DX$110,MAX(1,$E42))&gt;INDEX(Kalender!$B$81:$B$110,MAX(1,$E42))),AND($F42&gt;0,INDEX(Kalender!DX$81:DX$110,MAX(1,$F42))&gt;INDEX(Kalender!$B$81:$B$110,MAX(1,$F42)))),2,0))</f>
        <v>0</v>
      </c>
      <c r="DY42" s="5" t="n">
        <f aca="false">IF(Kalender!DY42&lt;&gt;1,0,IF(AND($B42&gt;0,INDEX(Kalender!DY$68:DY$77,MAX(1,$B42))&gt;INDEX(Kalender!$B$68:$B$77,MAX(1,$B42))),1,0)+IF(OR(AND($C42&gt;0,INDEX(Kalender!DY$81:DY$110,MAX(1,$C42))&gt;INDEX(Kalender!$B$81:$B$110,MAX(1,$C42))),AND($D42&gt;0,INDEX(Kalender!DY$81:DY$110,MAX(1,$D42))&gt;INDEX(Kalender!$B$81:$B$110,MAX(1,$D42))),AND($E42&gt;0,INDEX(Kalender!DY$81:DY$110,MAX(1,$E42))&gt;INDEX(Kalender!$B$81:$B$110,MAX(1,$E42))),AND($F42&gt;0,INDEX(Kalender!DY$81:DY$110,MAX(1,$F42))&gt;INDEX(Kalender!$B$81:$B$110,MAX(1,$F42)))),2,0))</f>
        <v>0</v>
      </c>
      <c r="DZ42" s="5" t="n">
        <f aca="false">IF(Kalender!DZ42&lt;&gt;1,0,IF(AND($B42&gt;0,INDEX(Kalender!DZ$68:DZ$77,MAX(1,$B42))&gt;INDEX(Kalender!$B$68:$B$77,MAX(1,$B42))),1,0)+IF(OR(AND($C42&gt;0,INDEX(Kalender!DZ$81:DZ$110,MAX(1,$C42))&gt;INDEX(Kalender!$B$81:$B$110,MAX(1,$C42))),AND($D42&gt;0,INDEX(Kalender!DZ$81:DZ$110,MAX(1,$D42))&gt;INDEX(Kalender!$B$81:$B$110,MAX(1,$D42))),AND($E42&gt;0,INDEX(Kalender!DZ$81:DZ$110,MAX(1,$E42))&gt;INDEX(Kalender!$B$81:$B$110,MAX(1,$E42))),AND($F42&gt;0,INDEX(Kalender!DZ$81:DZ$110,MAX(1,$F42))&gt;INDEX(Kalender!$B$81:$B$110,MAX(1,$F42)))),2,0))</f>
        <v>0</v>
      </c>
      <c r="EA42" s="5" t="n">
        <f aca="false">IF(Kalender!EA42&lt;&gt;1,0,IF(AND($B42&gt;0,INDEX(Kalender!EA$68:EA$77,MAX(1,$B42))&gt;INDEX(Kalender!$B$68:$B$77,MAX(1,$B42))),1,0)+IF(OR(AND($C42&gt;0,INDEX(Kalender!EA$81:EA$110,MAX(1,$C42))&gt;INDEX(Kalender!$B$81:$B$110,MAX(1,$C42))),AND($D42&gt;0,INDEX(Kalender!EA$81:EA$110,MAX(1,$D42))&gt;INDEX(Kalender!$B$81:$B$110,MAX(1,$D42))),AND($E42&gt;0,INDEX(Kalender!EA$81:EA$110,MAX(1,$E42))&gt;INDEX(Kalender!$B$81:$B$110,MAX(1,$E42))),AND($F42&gt;0,INDEX(Kalender!EA$81:EA$110,MAX(1,$F42))&gt;INDEX(Kalender!$B$81:$B$110,MAX(1,$F42)))),2,0))</f>
        <v>0</v>
      </c>
      <c r="EB42" s="5" t="n">
        <f aca="false">IF(Kalender!EB42&lt;&gt;1,0,IF(AND($B42&gt;0,INDEX(Kalender!EB$68:EB$77,MAX(1,$B42))&gt;INDEX(Kalender!$B$68:$B$77,MAX(1,$B42))),1,0)+IF(OR(AND($C42&gt;0,INDEX(Kalender!EB$81:EB$110,MAX(1,$C42))&gt;INDEX(Kalender!$B$81:$B$110,MAX(1,$C42))),AND($D42&gt;0,INDEX(Kalender!EB$81:EB$110,MAX(1,$D42))&gt;INDEX(Kalender!$B$81:$B$110,MAX(1,$D42))),AND($E42&gt;0,INDEX(Kalender!EB$81:EB$110,MAX(1,$E42))&gt;INDEX(Kalender!$B$81:$B$110,MAX(1,$E42))),AND($F42&gt;0,INDEX(Kalender!EB$81:EB$110,MAX(1,$F42))&gt;INDEX(Kalender!$B$81:$B$110,MAX(1,$F42)))),2,0))</f>
        <v>0</v>
      </c>
      <c r="EC42" s="5" t="n">
        <f aca="false">IF(Kalender!EC42&lt;&gt;1,0,IF(AND($B42&gt;0,INDEX(Kalender!EC$68:EC$77,MAX(1,$B42))&gt;INDEX(Kalender!$B$68:$B$77,MAX(1,$B42))),1,0)+IF(OR(AND($C42&gt;0,INDEX(Kalender!EC$81:EC$110,MAX(1,$C42))&gt;INDEX(Kalender!$B$81:$B$110,MAX(1,$C42))),AND($D42&gt;0,INDEX(Kalender!EC$81:EC$110,MAX(1,$D42))&gt;INDEX(Kalender!$B$81:$B$110,MAX(1,$D42))),AND($E42&gt;0,INDEX(Kalender!EC$81:EC$110,MAX(1,$E42))&gt;INDEX(Kalender!$B$81:$B$110,MAX(1,$E42))),AND($F42&gt;0,INDEX(Kalender!EC$81:EC$110,MAX(1,$F42))&gt;INDEX(Kalender!$B$81:$B$110,MAX(1,$F42)))),2,0))</f>
        <v>0</v>
      </c>
      <c r="ED42" s="5" t="n">
        <f aca="false">IF(Kalender!ED42&lt;&gt;1,0,IF(AND($B42&gt;0,INDEX(Kalender!ED$68:ED$77,MAX(1,$B42))&gt;INDEX(Kalender!$B$68:$B$77,MAX(1,$B42))),1,0)+IF(OR(AND($C42&gt;0,INDEX(Kalender!ED$81:ED$110,MAX(1,$C42))&gt;INDEX(Kalender!$B$81:$B$110,MAX(1,$C42))),AND($D42&gt;0,INDEX(Kalender!ED$81:ED$110,MAX(1,$D42))&gt;INDEX(Kalender!$B$81:$B$110,MAX(1,$D42))),AND($E42&gt;0,INDEX(Kalender!ED$81:ED$110,MAX(1,$E42))&gt;INDEX(Kalender!$B$81:$B$110,MAX(1,$E42))),AND($F42&gt;0,INDEX(Kalender!ED$81:ED$110,MAX(1,$F42))&gt;INDEX(Kalender!$B$81:$B$110,MAX(1,$F42)))),2,0))</f>
        <v>0</v>
      </c>
      <c r="EE42" s="5" t="n">
        <f aca="false">IF(Kalender!EE42&lt;&gt;1,0,IF(AND($B42&gt;0,INDEX(Kalender!EE$68:EE$77,MAX(1,$B42))&gt;INDEX(Kalender!$B$68:$B$77,MAX(1,$B42))),1,0)+IF(OR(AND($C42&gt;0,INDEX(Kalender!EE$81:EE$110,MAX(1,$C42))&gt;INDEX(Kalender!$B$81:$B$110,MAX(1,$C42))),AND($D42&gt;0,INDEX(Kalender!EE$81:EE$110,MAX(1,$D42))&gt;INDEX(Kalender!$B$81:$B$110,MAX(1,$D42))),AND($E42&gt;0,INDEX(Kalender!EE$81:EE$110,MAX(1,$E42))&gt;INDEX(Kalender!$B$81:$B$110,MAX(1,$E42))),AND($F42&gt;0,INDEX(Kalender!EE$81:EE$110,MAX(1,$F42))&gt;INDEX(Kalender!$B$81:$B$110,MAX(1,$F42)))),2,0))</f>
        <v>0</v>
      </c>
      <c r="EF42" s="5" t="n">
        <f aca="false">IF(Kalender!EF42&lt;&gt;1,0,IF(AND($B42&gt;0,INDEX(Kalender!EF$68:EF$77,MAX(1,$B42))&gt;INDEX(Kalender!$B$68:$B$77,MAX(1,$B42))),1,0)+IF(OR(AND($C42&gt;0,INDEX(Kalender!EF$81:EF$110,MAX(1,$C42))&gt;INDEX(Kalender!$B$81:$B$110,MAX(1,$C42))),AND($D42&gt;0,INDEX(Kalender!EF$81:EF$110,MAX(1,$D42))&gt;INDEX(Kalender!$B$81:$B$110,MAX(1,$D42))),AND($E42&gt;0,INDEX(Kalender!EF$81:EF$110,MAX(1,$E42))&gt;INDEX(Kalender!$B$81:$B$110,MAX(1,$E42))),AND($F42&gt;0,INDEX(Kalender!EF$81:EF$110,MAX(1,$F42))&gt;INDEX(Kalender!$B$81:$B$110,MAX(1,$F42)))),2,0))</f>
        <v>0</v>
      </c>
      <c r="EG42" s="5" t="n">
        <f aca="false">IF(Kalender!EG42&lt;&gt;1,0,IF(AND($B42&gt;0,INDEX(Kalender!EG$68:EG$77,MAX(1,$B42))&gt;INDEX(Kalender!$B$68:$B$77,MAX(1,$B42))),1,0)+IF(OR(AND($C42&gt;0,INDEX(Kalender!EG$81:EG$110,MAX(1,$C42))&gt;INDEX(Kalender!$B$81:$B$110,MAX(1,$C42))),AND($D42&gt;0,INDEX(Kalender!EG$81:EG$110,MAX(1,$D42))&gt;INDEX(Kalender!$B$81:$B$110,MAX(1,$D42))),AND($E42&gt;0,INDEX(Kalender!EG$81:EG$110,MAX(1,$E42))&gt;INDEX(Kalender!$B$81:$B$110,MAX(1,$E42))),AND($F42&gt;0,INDEX(Kalender!EG$81:EG$110,MAX(1,$F42))&gt;INDEX(Kalender!$B$81:$B$110,MAX(1,$F42)))),2,0))</f>
        <v>0</v>
      </c>
      <c r="EH42" s="5" t="n">
        <f aca="false">IF(Kalender!EH42&lt;&gt;1,0,IF(AND($B42&gt;0,INDEX(Kalender!EH$68:EH$77,MAX(1,$B42))&gt;INDEX(Kalender!$B$68:$B$77,MAX(1,$B42))),1,0)+IF(OR(AND($C42&gt;0,INDEX(Kalender!EH$81:EH$110,MAX(1,$C42))&gt;INDEX(Kalender!$B$81:$B$110,MAX(1,$C42))),AND($D42&gt;0,INDEX(Kalender!EH$81:EH$110,MAX(1,$D42))&gt;INDEX(Kalender!$B$81:$B$110,MAX(1,$D42))),AND($E42&gt;0,INDEX(Kalender!EH$81:EH$110,MAX(1,$E42))&gt;INDEX(Kalender!$B$81:$B$110,MAX(1,$E42))),AND($F42&gt;0,INDEX(Kalender!EH$81:EH$110,MAX(1,$F42))&gt;INDEX(Kalender!$B$81:$B$110,MAX(1,$F42)))),2,0))</f>
        <v>0</v>
      </c>
      <c r="EI42" s="5" t="n">
        <f aca="false">IF(Kalender!EI42&lt;&gt;1,0,IF(AND($B42&gt;0,INDEX(Kalender!EI$68:EI$77,MAX(1,$B42))&gt;INDEX(Kalender!$B$68:$B$77,MAX(1,$B42))),1,0)+IF(OR(AND($C42&gt;0,INDEX(Kalender!EI$81:EI$110,MAX(1,$C42))&gt;INDEX(Kalender!$B$81:$B$110,MAX(1,$C42))),AND($D42&gt;0,INDEX(Kalender!EI$81:EI$110,MAX(1,$D42))&gt;INDEX(Kalender!$B$81:$B$110,MAX(1,$D42))),AND($E42&gt;0,INDEX(Kalender!EI$81:EI$110,MAX(1,$E42))&gt;INDEX(Kalender!$B$81:$B$110,MAX(1,$E42))),AND($F42&gt;0,INDEX(Kalender!EI$81:EI$110,MAX(1,$F42))&gt;INDEX(Kalender!$B$81:$B$110,MAX(1,$F42)))),2,0))</f>
        <v>0</v>
      </c>
      <c r="EJ42" s="5" t="n">
        <f aca="false">IF(Kalender!EJ42&lt;&gt;1,0,IF(AND($B42&gt;0,INDEX(Kalender!EJ$68:EJ$77,MAX(1,$B42))&gt;INDEX(Kalender!$B$68:$B$77,MAX(1,$B42))),1,0)+IF(OR(AND($C42&gt;0,INDEX(Kalender!EJ$81:EJ$110,MAX(1,$C42))&gt;INDEX(Kalender!$B$81:$B$110,MAX(1,$C42))),AND($D42&gt;0,INDEX(Kalender!EJ$81:EJ$110,MAX(1,$D42))&gt;INDEX(Kalender!$B$81:$B$110,MAX(1,$D42))),AND($E42&gt;0,INDEX(Kalender!EJ$81:EJ$110,MAX(1,$E42))&gt;INDEX(Kalender!$B$81:$B$110,MAX(1,$E42))),AND($F42&gt;0,INDEX(Kalender!EJ$81:EJ$110,MAX(1,$F42))&gt;INDEX(Kalender!$B$81:$B$110,MAX(1,$F42)))),2,0))</f>
        <v>0</v>
      </c>
      <c r="EK42" s="5" t="n">
        <f aca="false">IF(Kalender!EK42&lt;&gt;1,0,IF(AND($B42&gt;0,INDEX(Kalender!EK$68:EK$77,MAX(1,$B42))&gt;INDEX(Kalender!$B$68:$B$77,MAX(1,$B42))),1,0)+IF(OR(AND($C42&gt;0,INDEX(Kalender!EK$81:EK$110,MAX(1,$C42))&gt;INDEX(Kalender!$B$81:$B$110,MAX(1,$C42))),AND($D42&gt;0,INDEX(Kalender!EK$81:EK$110,MAX(1,$D42))&gt;INDEX(Kalender!$B$81:$B$110,MAX(1,$D42))),AND($E42&gt;0,INDEX(Kalender!EK$81:EK$110,MAX(1,$E42))&gt;INDEX(Kalender!$B$81:$B$110,MAX(1,$E42))),AND($F42&gt;0,INDEX(Kalender!EK$81:EK$110,MAX(1,$F42))&gt;INDEX(Kalender!$B$81:$B$110,MAX(1,$F42)))),2,0))</f>
        <v>0</v>
      </c>
      <c r="EL42" s="5" t="n">
        <f aca="false">IF(Kalender!EL42&lt;&gt;1,0,IF(AND($B42&gt;0,INDEX(Kalender!EL$68:EL$77,MAX(1,$B42))&gt;INDEX(Kalender!$B$68:$B$77,MAX(1,$B42))),1,0)+IF(OR(AND($C42&gt;0,INDEX(Kalender!EL$81:EL$110,MAX(1,$C42))&gt;INDEX(Kalender!$B$81:$B$110,MAX(1,$C42))),AND($D42&gt;0,INDEX(Kalender!EL$81:EL$110,MAX(1,$D42))&gt;INDEX(Kalender!$B$81:$B$110,MAX(1,$D42))),AND($E42&gt;0,INDEX(Kalender!EL$81:EL$110,MAX(1,$E42))&gt;INDEX(Kalender!$B$81:$B$110,MAX(1,$E42))),AND($F42&gt;0,INDEX(Kalender!EL$81:EL$110,MAX(1,$F42))&gt;INDEX(Kalender!$B$81:$B$110,MAX(1,$F42)))),2,0))</f>
        <v>0</v>
      </c>
      <c r="EM42" s="5" t="n">
        <f aca="false">IF(Kalender!EM42&lt;&gt;1,0,IF(AND($B42&gt;0,INDEX(Kalender!EM$68:EM$77,MAX(1,$B42))&gt;INDEX(Kalender!$B$68:$B$77,MAX(1,$B42))),1,0)+IF(OR(AND($C42&gt;0,INDEX(Kalender!EM$81:EM$110,MAX(1,$C42))&gt;INDEX(Kalender!$B$81:$B$110,MAX(1,$C42))),AND($D42&gt;0,INDEX(Kalender!EM$81:EM$110,MAX(1,$D42))&gt;INDEX(Kalender!$B$81:$B$110,MAX(1,$D42))),AND($E42&gt;0,INDEX(Kalender!EM$81:EM$110,MAX(1,$E42))&gt;INDEX(Kalender!$B$81:$B$110,MAX(1,$E42))),AND($F42&gt;0,INDEX(Kalender!EM$81:EM$110,MAX(1,$F42))&gt;INDEX(Kalender!$B$81:$B$110,MAX(1,$F42)))),2,0))</f>
        <v>0</v>
      </c>
      <c r="EN42" s="5" t="n">
        <f aca="false">IF(Kalender!EN42&lt;&gt;1,0,IF(AND($B42&gt;0,INDEX(Kalender!EN$68:EN$77,MAX(1,$B42))&gt;INDEX(Kalender!$B$68:$B$77,MAX(1,$B42))),1,0)+IF(OR(AND($C42&gt;0,INDEX(Kalender!EN$81:EN$110,MAX(1,$C42))&gt;INDEX(Kalender!$B$81:$B$110,MAX(1,$C42))),AND($D42&gt;0,INDEX(Kalender!EN$81:EN$110,MAX(1,$D42))&gt;INDEX(Kalender!$B$81:$B$110,MAX(1,$D42))),AND($E42&gt;0,INDEX(Kalender!EN$81:EN$110,MAX(1,$E42))&gt;INDEX(Kalender!$B$81:$B$110,MAX(1,$E42))),AND($F42&gt;0,INDEX(Kalender!EN$81:EN$110,MAX(1,$F42))&gt;INDEX(Kalender!$B$81:$B$110,MAX(1,$F42)))),2,0))</f>
        <v>0</v>
      </c>
      <c r="EO42" s="5" t="n">
        <f aca="false">IF(Kalender!EO42&lt;&gt;1,0,IF(AND($B42&gt;0,INDEX(Kalender!EO$68:EO$77,MAX(1,$B42))&gt;INDEX(Kalender!$B$68:$B$77,MAX(1,$B42))),1,0)+IF(OR(AND($C42&gt;0,INDEX(Kalender!EO$81:EO$110,MAX(1,$C42))&gt;INDEX(Kalender!$B$81:$B$110,MAX(1,$C42))),AND($D42&gt;0,INDEX(Kalender!EO$81:EO$110,MAX(1,$D42))&gt;INDEX(Kalender!$B$81:$B$110,MAX(1,$D42))),AND($E42&gt;0,INDEX(Kalender!EO$81:EO$110,MAX(1,$E42))&gt;INDEX(Kalender!$B$81:$B$110,MAX(1,$E42))),AND($F42&gt;0,INDEX(Kalender!EO$81:EO$110,MAX(1,$F42))&gt;INDEX(Kalender!$B$81:$B$110,MAX(1,$F42)))),2,0))</f>
        <v>0</v>
      </c>
      <c r="EP42" s="5" t="n">
        <f aca="false">IF(Kalender!EP42&lt;&gt;1,0,IF(AND($B42&gt;0,INDEX(Kalender!EP$68:EP$77,MAX(1,$B42))&gt;INDEX(Kalender!$B$68:$B$77,MAX(1,$B42))),1,0)+IF(OR(AND($C42&gt;0,INDEX(Kalender!EP$81:EP$110,MAX(1,$C42))&gt;INDEX(Kalender!$B$81:$B$110,MAX(1,$C42))),AND($D42&gt;0,INDEX(Kalender!EP$81:EP$110,MAX(1,$D42))&gt;INDEX(Kalender!$B$81:$B$110,MAX(1,$D42))),AND($E42&gt;0,INDEX(Kalender!EP$81:EP$110,MAX(1,$E42))&gt;INDEX(Kalender!$B$81:$B$110,MAX(1,$E42))),AND($F42&gt;0,INDEX(Kalender!EP$81:EP$110,MAX(1,$F42))&gt;INDEX(Kalender!$B$81:$B$110,MAX(1,$F42)))),2,0))</f>
        <v>0</v>
      </c>
      <c r="EQ42" s="5" t="n">
        <f aca="false">IF(Kalender!EQ42&lt;&gt;1,0,IF(AND($B42&gt;0,INDEX(Kalender!EQ$68:EQ$77,MAX(1,$B42))&gt;INDEX(Kalender!$B$68:$B$77,MAX(1,$B42))),1,0)+IF(OR(AND($C42&gt;0,INDEX(Kalender!EQ$81:EQ$110,MAX(1,$C42))&gt;INDEX(Kalender!$B$81:$B$110,MAX(1,$C42))),AND($D42&gt;0,INDEX(Kalender!EQ$81:EQ$110,MAX(1,$D42))&gt;INDEX(Kalender!$B$81:$B$110,MAX(1,$D42))),AND($E42&gt;0,INDEX(Kalender!EQ$81:EQ$110,MAX(1,$E42))&gt;INDEX(Kalender!$B$81:$B$110,MAX(1,$E42))),AND($F42&gt;0,INDEX(Kalender!EQ$81:EQ$110,MAX(1,$F42))&gt;INDEX(Kalender!$B$81:$B$110,MAX(1,$F42)))),2,0))</f>
        <v>0</v>
      </c>
      <c r="ER42" s="5" t="n">
        <f aca="false">IF(Kalender!ER42&lt;&gt;1,0,IF(AND($B42&gt;0,INDEX(Kalender!ER$68:ER$77,MAX(1,$B42))&gt;INDEX(Kalender!$B$68:$B$77,MAX(1,$B42))),1,0)+IF(OR(AND($C42&gt;0,INDEX(Kalender!ER$81:ER$110,MAX(1,$C42))&gt;INDEX(Kalender!$B$81:$B$110,MAX(1,$C42))),AND($D42&gt;0,INDEX(Kalender!ER$81:ER$110,MAX(1,$D42))&gt;INDEX(Kalender!$B$81:$B$110,MAX(1,$D42))),AND($E42&gt;0,INDEX(Kalender!ER$81:ER$110,MAX(1,$E42))&gt;INDEX(Kalender!$B$81:$B$110,MAX(1,$E42))),AND($F42&gt;0,INDEX(Kalender!ER$81:ER$110,MAX(1,$F42))&gt;INDEX(Kalender!$B$81:$B$110,MAX(1,$F42)))),2,0))</f>
        <v>0</v>
      </c>
      <c r="ES42" s="5" t="n">
        <f aca="false">IF(Kalender!ES42&lt;&gt;1,0,IF(AND($B42&gt;0,INDEX(Kalender!ES$68:ES$77,MAX(1,$B42))&gt;INDEX(Kalender!$B$68:$B$77,MAX(1,$B42))),1,0)+IF(OR(AND($C42&gt;0,INDEX(Kalender!ES$81:ES$110,MAX(1,$C42))&gt;INDEX(Kalender!$B$81:$B$110,MAX(1,$C42))),AND($D42&gt;0,INDEX(Kalender!ES$81:ES$110,MAX(1,$D42))&gt;INDEX(Kalender!$B$81:$B$110,MAX(1,$D42))),AND($E42&gt;0,INDEX(Kalender!ES$81:ES$110,MAX(1,$E42))&gt;INDEX(Kalender!$B$81:$B$110,MAX(1,$E42))),AND($F42&gt;0,INDEX(Kalender!ES$81:ES$110,MAX(1,$F42))&gt;INDEX(Kalender!$B$81:$B$110,MAX(1,$F42)))),2,0))</f>
        <v>0</v>
      </c>
      <c r="ET42" s="5" t="n">
        <f aca="false">IF(Kalender!ET42&lt;&gt;1,0,IF(AND($B42&gt;0,INDEX(Kalender!ET$68:ET$77,MAX(1,$B42))&gt;INDEX(Kalender!$B$68:$B$77,MAX(1,$B42))),1,0)+IF(OR(AND($C42&gt;0,INDEX(Kalender!ET$81:ET$110,MAX(1,$C42))&gt;INDEX(Kalender!$B$81:$B$110,MAX(1,$C42))),AND($D42&gt;0,INDEX(Kalender!ET$81:ET$110,MAX(1,$D42))&gt;INDEX(Kalender!$B$81:$B$110,MAX(1,$D42))),AND($E42&gt;0,INDEX(Kalender!ET$81:ET$110,MAX(1,$E42))&gt;INDEX(Kalender!$B$81:$B$110,MAX(1,$E42))),AND($F42&gt;0,INDEX(Kalender!ET$81:ET$110,MAX(1,$F42))&gt;INDEX(Kalender!$B$81:$B$110,MAX(1,$F42)))),2,0))</f>
        <v>0</v>
      </c>
      <c r="EU42" s="5" t="n">
        <f aca="false">IF(Kalender!EU42&lt;&gt;1,0,IF(AND($B42&gt;0,INDEX(Kalender!EU$68:EU$77,MAX(1,$B42))&gt;INDEX(Kalender!$B$68:$B$77,MAX(1,$B42))),1,0)+IF(OR(AND($C42&gt;0,INDEX(Kalender!EU$81:EU$110,MAX(1,$C42))&gt;INDEX(Kalender!$B$81:$B$110,MAX(1,$C42))),AND($D42&gt;0,INDEX(Kalender!EU$81:EU$110,MAX(1,$D42))&gt;INDEX(Kalender!$B$81:$B$110,MAX(1,$D42))),AND($E42&gt;0,INDEX(Kalender!EU$81:EU$110,MAX(1,$E42))&gt;INDEX(Kalender!$B$81:$B$110,MAX(1,$E42))),AND($F42&gt;0,INDEX(Kalender!EU$81:EU$110,MAX(1,$F42))&gt;INDEX(Kalender!$B$81:$B$110,MAX(1,$F42)))),2,0))</f>
        <v>0</v>
      </c>
      <c r="EV42" s="5" t="n">
        <f aca="false">IF(Kalender!EV42&lt;&gt;1,0,IF(AND($B42&gt;0,INDEX(Kalender!EV$68:EV$77,MAX(1,$B42))&gt;INDEX(Kalender!$B$68:$B$77,MAX(1,$B42))),1,0)+IF(OR(AND($C42&gt;0,INDEX(Kalender!EV$81:EV$110,MAX(1,$C42))&gt;INDEX(Kalender!$B$81:$B$110,MAX(1,$C42))),AND($D42&gt;0,INDEX(Kalender!EV$81:EV$110,MAX(1,$D42))&gt;INDEX(Kalender!$B$81:$B$110,MAX(1,$D42))),AND($E42&gt;0,INDEX(Kalender!EV$81:EV$110,MAX(1,$E42))&gt;INDEX(Kalender!$B$81:$B$110,MAX(1,$E42))),AND($F42&gt;0,INDEX(Kalender!EV$81:EV$110,MAX(1,$F42))&gt;INDEX(Kalender!$B$81:$B$110,MAX(1,$F42)))),2,0))</f>
        <v>0</v>
      </c>
      <c r="EW42" s="5" t="n">
        <f aca="false">IF(Kalender!EW42&lt;&gt;1,0,IF(AND($B42&gt;0,INDEX(Kalender!EW$68:EW$77,MAX(1,$B42))&gt;INDEX(Kalender!$B$68:$B$77,MAX(1,$B42))),1,0)+IF(OR(AND($C42&gt;0,INDEX(Kalender!EW$81:EW$110,MAX(1,$C42))&gt;INDEX(Kalender!$B$81:$B$110,MAX(1,$C42))),AND($D42&gt;0,INDEX(Kalender!EW$81:EW$110,MAX(1,$D42))&gt;INDEX(Kalender!$B$81:$B$110,MAX(1,$D42))),AND($E42&gt;0,INDEX(Kalender!EW$81:EW$110,MAX(1,$E42))&gt;INDEX(Kalender!$B$81:$B$110,MAX(1,$E42))),AND($F42&gt;0,INDEX(Kalender!EW$81:EW$110,MAX(1,$F42))&gt;INDEX(Kalender!$B$81:$B$110,MAX(1,$F42)))),2,0))</f>
        <v>0</v>
      </c>
      <c r="EX42" s="5" t="n">
        <f aca="false">IF(Kalender!EX42&lt;&gt;1,0,IF(AND($B42&gt;0,INDEX(Kalender!EX$68:EX$77,MAX(1,$B42))&gt;INDEX(Kalender!$B$68:$B$77,MAX(1,$B42))),1,0)+IF(OR(AND($C42&gt;0,INDEX(Kalender!EX$81:EX$110,MAX(1,$C42))&gt;INDEX(Kalender!$B$81:$B$110,MAX(1,$C42))),AND($D42&gt;0,INDEX(Kalender!EX$81:EX$110,MAX(1,$D42))&gt;INDEX(Kalender!$B$81:$B$110,MAX(1,$D42))),AND($E42&gt;0,INDEX(Kalender!EX$81:EX$110,MAX(1,$E42))&gt;INDEX(Kalender!$B$81:$B$110,MAX(1,$E42))),AND($F42&gt;0,INDEX(Kalender!EX$81:EX$110,MAX(1,$F42))&gt;INDEX(Kalender!$B$81:$B$110,MAX(1,$F42)))),2,0))</f>
        <v>0</v>
      </c>
      <c r="EY42" s="5" t="n">
        <f aca="false">IF(Kalender!EY42&lt;&gt;1,0,IF(AND($B42&gt;0,INDEX(Kalender!EY$68:EY$77,MAX(1,$B42))&gt;INDEX(Kalender!$B$68:$B$77,MAX(1,$B42))),1,0)+IF(OR(AND($C42&gt;0,INDEX(Kalender!EY$81:EY$110,MAX(1,$C42))&gt;INDEX(Kalender!$B$81:$B$110,MAX(1,$C42))),AND($D42&gt;0,INDEX(Kalender!EY$81:EY$110,MAX(1,$D42))&gt;INDEX(Kalender!$B$81:$B$110,MAX(1,$D42))),AND($E42&gt;0,INDEX(Kalender!EY$81:EY$110,MAX(1,$E42))&gt;INDEX(Kalender!$B$81:$B$110,MAX(1,$E42))),AND($F42&gt;0,INDEX(Kalender!EY$81:EY$110,MAX(1,$F42))&gt;INDEX(Kalender!$B$81:$B$110,MAX(1,$F42)))),2,0))</f>
        <v>0</v>
      </c>
      <c r="EZ42" s="5" t="n">
        <f aca="false">IF(Kalender!EZ42&lt;&gt;1,0,IF(AND($B42&gt;0,INDEX(Kalender!EZ$68:EZ$77,MAX(1,$B42))&gt;INDEX(Kalender!$B$68:$B$77,MAX(1,$B42))),1,0)+IF(OR(AND($C42&gt;0,INDEX(Kalender!EZ$81:EZ$110,MAX(1,$C42))&gt;INDEX(Kalender!$B$81:$B$110,MAX(1,$C42))),AND($D42&gt;0,INDEX(Kalender!EZ$81:EZ$110,MAX(1,$D42))&gt;INDEX(Kalender!$B$81:$B$110,MAX(1,$D42))),AND($E42&gt;0,INDEX(Kalender!EZ$81:EZ$110,MAX(1,$E42))&gt;INDEX(Kalender!$B$81:$B$110,MAX(1,$E42))),AND($F42&gt;0,INDEX(Kalender!EZ$81:EZ$110,MAX(1,$F42))&gt;INDEX(Kalender!$B$81:$B$110,MAX(1,$F42)))),2,0))</f>
        <v>0</v>
      </c>
      <c r="FA42" s="5" t="n">
        <f aca="false">IF(Kalender!FA42&lt;&gt;1,0,IF(AND($B42&gt;0,INDEX(Kalender!FA$68:FA$77,MAX(1,$B42))&gt;INDEX(Kalender!$B$68:$B$77,MAX(1,$B42))),1,0)+IF(OR(AND($C42&gt;0,INDEX(Kalender!FA$81:FA$110,MAX(1,$C42))&gt;INDEX(Kalender!$B$81:$B$110,MAX(1,$C42))),AND($D42&gt;0,INDEX(Kalender!FA$81:FA$110,MAX(1,$D42))&gt;INDEX(Kalender!$B$81:$B$110,MAX(1,$D42))),AND($E42&gt;0,INDEX(Kalender!FA$81:FA$110,MAX(1,$E42))&gt;INDEX(Kalender!$B$81:$B$110,MAX(1,$E42))),AND($F42&gt;0,INDEX(Kalender!FA$81:FA$110,MAX(1,$F42))&gt;INDEX(Kalender!$B$81:$B$110,MAX(1,$F42)))),2,0))</f>
        <v>0</v>
      </c>
      <c r="FB42" s="5" t="n">
        <f aca="false">IF(Kalender!FB42&lt;&gt;1,0,IF(AND($B42&gt;0,INDEX(Kalender!FB$68:FB$77,MAX(1,$B42))&gt;INDEX(Kalender!$B$68:$B$77,MAX(1,$B42))),1,0)+IF(OR(AND($C42&gt;0,INDEX(Kalender!FB$81:FB$110,MAX(1,$C42))&gt;INDEX(Kalender!$B$81:$B$110,MAX(1,$C42))),AND($D42&gt;0,INDEX(Kalender!FB$81:FB$110,MAX(1,$D42))&gt;INDEX(Kalender!$B$81:$B$110,MAX(1,$D42))),AND($E42&gt;0,INDEX(Kalender!FB$81:FB$110,MAX(1,$E42))&gt;INDEX(Kalender!$B$81:$B$110,MAX(1,$E42))),AND($F42&gt;0,INDEX(Kalender!FB$81:FB$110,MAX(1,$F42))&gt;INDEX(Kalender!$B$81:$B$110,MAX(1,$F42)))),2,0))</f>
        <v>0</v>
      </c>
      <c r="FC42" s="5" t="n">
        <f aca="false">IF(Kalender!FC42&lt;&gt;1,0,IF(AND($B42&gt;0,INDEX(Kalender!FC$68:FC$77,MAX(1,$B42))&gt;INDEX(Kalender!$B$68:$B$77,MAX(1,$B42))),1,0)+IF(OR(AND($C42&gt;0,INDEX(Kalender!FC$81:FC$110,MAX(1,$C42))&gt;INDEX(Kalender!$B$81:$B$110,MAX(1,$C42))),AND($D42&gt;0,INDEX(Kalender!FC$81:FC$110,MAX(1,$D42))&gt;INDEX(Kalender!$B$81:$B$110,MAX(1,$D42))),AND($E42&gt;0,INDEX(Kalender!FC$81:FC$110,MAX(1,$E42))&gt;INDEX(Kalender!$B$81:$B$110,MAX(1,$E42))),AND($F42&gt;0,INDEX(Kalender!FC$81:FC$110,MAX(1,$F42))&gt;INDEX(Kalender!$B$81:$B$110,MAX(1,$F42)))),2,0))</f>
        <v>0</v>
      </c>
      <c r="FD42" s="5" t="n">
        <f aca="false">IF(Kalender!FD42&lt;&gt;1,0,IF(AND($B42&gt;0,INDEX(Kalender!FD$68:FD$77,MAX(1,$B42))&gt;INDEX(Kalender!$B$68:$B$77,MAX(1,$B42))),1,0)+IF(OR(AND($C42&gt;0,INDEX(Kalender!FD$81:FD$110,MAX(1,$C42))&gt;INDEX(Kalender!$B$81:$B$110,MAX(1,$C42))),AND($D42&gt;0,INDEX(Kalender!FD$81:FD$110,MAX(1,$D42))&gt;INDEX(Kalender!$B$81:$B$110,MAX(1,$D42))),AND($E42&gt;0,INDEX(Kalender!FD$81:FD$110,MAX(1,$E42))&gt;INDEX(Kalender!$B$81:$B$110,MAX(1,$E42))),AND($F42&gt;0,INDEX(Kalender!FD$81:FD$110,MAX(1,$F42))&gt;INDEX(Kalender!$B$81:$B$110,MAX(1,$F42)))),2,0))</f>
        <v>0</v>
      </c>
      <c r="FE42" s="5" t="n">
        <f aca="false">IF(Kalender!FE42&lt;&gt;1,0,IF(AND($B42&gt;0,INDEX(Kalender!FE$68:FE$77,MAX(1,$B42))&gt;INDEX(Kalender!$B$68:$B$77,MAX(1,$B42))),1,0)+IF(OR(AND($C42&gt;0,INDEX(Kalender!FE$81:FE$110,MAX(1,$C42))&gt;INDEX(Kalender!$B$81:$B$110,MAX(1,$C42))),AND($D42&gt;0,INDEX(Kalender!FE$81:FE$110,MAX(1,$D42))&gt;INDEX(Kalender!$B$81:$B$110,MAX(1,$D42))),AND($E42&gt;0,INDEX(Kalender!FE$81:FE$110,MAX(1,$E42))&gt;INDEX(Kalender!$B$81:$B$110,MAX(1,$E42))),AND($F42&gt;0,INDEX(Kalender!FE$81:FE$110,MAX(1,$F42))&gt;INDEX(Kalender!$B$81:$B$110,MAX(1,$F42)))),2,0))</f>
        <v>0</v>
      </c>
      <c r="FF42" s="5" t="n">
        <f aca="false">IF(Kalender!FF42&lt;&gt;1,0,IF(AND($B42&gt;0,INDEX(Kalender!FF$68:FF$77,MAX(1,$B42))&gt;INDEX(Kalender!$B$68:$B$77,MAX(1,$B42))),1,0)+IF(OR(AND($C42&gt;0,INDEX(Kalender!FF$81:FF$110,MAX(1,$C42))&gt;INDEX(Kalender!$B$81:$B$110,MAX(1,$C42))),AND($D42&gt;0,INDEX(Kalender!FF$81:FF$110,MAX(1,$D42))&gt;INDEX(Kalender!$B$81:$B$110,MAX(1,$D42))),AND($E42&gt;0,INDEX(Kalender!FF$81:FF$110,MAX(1,$E42))&gt;INDEX(Kalender!$B$81:$B$110,MAX(1,$E42))),AND($F42&gt;0,INDEX(Kalender!FF$81:FF$110,MAX(1,$F42))&gt;INDEX(Kalender!$B$81:$B$110,MAX(1,$F42)))),2,0))</f>
        <v>0</v>
      </c>
      <c r="FG42" s="5" t="n">
        <f aca="false">IF(Kalender!FG42&lt;&gt;1,0,IF(AND($B42&gt;0,INDEX(Kalender!FG$68:FG$77,MAX(1,$B42))&gt;INDEX(Kalender!$B$68:$B$77,MAX(1,$B42))),1,0)+IF(OR(AND($C42&gt;0,INDEX(Kalender!FG$81:FG$110,MAX(1,$C42))&gt;INDEX(Kalender!$B$81:$B$110,MAX(1,$C42))),AND($D42&gt;0,INDEX(Kalender!FG$81:FG$110,MAX(1,$D42))&gt;INDEX(Kalender!$B$81:$B$110,MAX(1,$D42))),AND($E42&gt;0,INDEX(Kalender!FG$81:FG$110,MAX(1,$E42))&gt;INDEX(Kalender!$B$81:$B$110,MAX(1,$E42))),AND($F42&gt;0,INDEX(Kalender!FG$81:FG$110,MAX(1,$F42))&gt;INDEX(Kalender!$B$81:$B$110,MAX(1,$F42)))),2,0))</f>
        <v>0</v>
      </c>
      <c r="FH42" s="5" t="n">
        <f aca="false">IF(Kalender!FH42&lt;&gt;1,0,IF(AND($B42&gt;0,INDEX(Kalender!FH$68:FH$77,MAX(1,$B42))&gt;INDEX(Kalender!$B$68:$B$77,MAX(1,$B42))),1,0)+IF(OR(AND($C42&gt;0,INDEX(Kalender!FH$81:FH$110,MAX(1,$C42))&gt;INDEX(Kalender!$B$81:$B$110,MAX(1,$C42))),AND($D42&gt;0,INDEX(Kalender!FH$81:FH$110,MAX(1,$D42))&gt;INDEX(Kalender!$B$81:$B$110,MAX(1,$D42))),AND($E42&gt;0,INDEX(Kalender!FH$81:FH$110,MAX(1,$E42))&gt;INDEX(Kalender!$B$81:$B$110,MAX(1,$E42))),AND($F42&gt;0,INDEX(Kalender!FH$81:FH$110,MAX(1,$F42))&gt;INDEX(Kalender!$B$81:$B$110,MAX(1,$F42)))),2,0))</f>
        <v>0</v>
      </c>
      <c r="FI42" s="5" t="n">
        <f aca="false">IF(Kalender!FI42&lt;&gt;1,0,IF(AND($B42&gt;0,INDEX(Kalender!FI$68:FI$77,MAX(1,$B42))&gt;INDEX(Kalender!$B$68:$B$77,MAX(1,$B42))),1,0)+IF(OR(AND($C42&gt;0,INDEX(Kalender!FI$81:FI$110,MAX(1,$C42))&gt;INDEX(Kalender!$B$81:$B$110,MAX(1,$C42))),AND($D42&gt;0,INDEX(Kalender!FI$81:FI$110,MAX(1,$D42))&gt;INDEX(Kalender!$B$81:$B$110,MAX(1,$D42))),AND($E42&gt;0,INDEX(Kalender!FI$81:FI$110,MAX(1,$E42))&gt;INDEX(Kalender!$B$81:$B$110,MAX(1,$E42))),AND($F42&gt;0,INDEX(Kalender!FI$81:FI$110,MAX(1,$F42))&gt;INDEX(Kalender!$B$81:$B$110,MAX(1,$F42)))),2,0))</f>
        <v>0</v>
      </c>
      <c r="FJ42" s="5" t="n">
        <f aca="false">IF(Kalender!FJ42&lt;&gt;1,0,IF(AND($B42&gt;0,INDEX(Kalender!FJ$68:FJ$77,MAX(1,$B42))&gt;INDEX(Kalender!$B$68:$B$77,MAX(1,$B42))),1,0)+IF(OR(AND($C42&gt;0,INDEX(Kalender!FJ$81:FJ$110,MAX(1,$C42))&gt;INDEX(Kalender!$B$81:$B$110,MAX(1,$C42))),AND($D42&gt;0,INDEX(Kalender!FJ$81:FJ$110,MAX(1,$D42))&gt;INDEX(Kalender!$B$81:$B$110,MAX(1,$D42))),AND($E42&gt;0,INDEX(Kalender!FJ$81:FJ$110,MAX(1,$E42))&gt;INDEX(Kalender!$B$81:$B$110,MAX(1,$E42))),AND($F42&gt;0,INDEX(Kalender!FJ$81:FJ$110,MAX(1,$F42))&gt;INDEX(Kalender!$B$81:$B$110,MAX(1,$F42)))),2,0))</f>
        <v>0</v>
      </c>
      <c r="FK42" s="5" t="n">
        <f aca="false">IF(Kalender!FK42&lt;&gt;1,0,IF(AND($B42&gt;0,INDEX(Kalender!FK$68:FK$77,MAX(1,$B42))&gt;INDEX(Kalender!$B$68:$B$77,MAX(1,$B42))),1,0)+IF(OR(AND($C42&gt;0,INDEX(Kalender!FK$81:FK$110,MAX(1,$C42))&gt;INDEX(Kalender!$B$81:$B$110,MAX(1,$C42))),AND($D42&gt;0,INDEX(Kalender!FK$81:FK$110,MAX(1,$D42))&gt;INDEX(Kalender!$B$81:$B$110,MAX(1,$D42))),AND($E42&gt;0,INDEX(Kalender!FK$81:FK$110,MAX(1,$E42))&gt;INDEX(Kalender!$B$81:$B$110,MAX(1,$E42))),AND($F42&gt;0,INDEX(Kalender!FK$81:FK$110,MAX(1,$F42))&gt;INDEX(Kalender!$B$81:$B$110,MAX(1,$F42)))),2,0))</f>
        <v>0</v>
      </c>
      <c r="FL42" s="5" t="n">
        <f aca="false">IF(Kalender!FL42&lt;&gt;1,0,IF(AND($B42&gt;0,INDEX(Kalender!FL$68:FL$77,MAX(1,$B42))&gt;INDEX(Kalender!$B$68:$B$77,MAX(1,$B42))),1,0)+IF(OR(AND($C42&gt;0,INDEX(Kalender!FL$81:FL$110,MAX(1,$C42))&gt;INDEX(Kalender!$B$81:$B$110,MAX(1,$C42))),AND($D42&gt;0,INDEX(Kalender!FL$81:FL$110,MAX(1,$D42))&gt;INDEX(Kalender!$B$81:$B$110,MAX(1,$D42))),AND($E42&gt;0,INDEX(Kalender!FL$81:FL$110,MAX(1,$E42))&gt;INDEX(Kalender!$B$81:$B$110,MAX(1,$E42))),AND($F42&gt;0,INDEX(Kalender!FL$81:FL$110,MAX(1,$F42))&gt;INDEX(Kalender!$B$81:$B$110,MAX(1,$F42)))),2,0))</f>
        <v>0</v>
      </c>
      <c r="FM42" s="5" t="n">
        <f aca="false">IF(Kalender!FM42&lt;&gt;1,0,IF(AND($B42&gt;0,INDEX(Kalender!FM$68:FM$77,MAX(1,$B42))&gt;INDEX(Kalender!$B$68:$B$77,MAX(1,$B42))),1,0)+IF(OR(AND($C42&gt;0,INDEX(Kalender!FM$81:FM$110,MAX(1,$C42))&gt;INDEX(Kalender!$B$81:$B$110,MAX(1,$C42))),AND($D42&gt;0,INDEX(Kalender!FM$81:FM$110,MAX(1,$D42))&gt;INDEX(Kalender!$B$81:$B$110,MAX(1,$D42))),AND($E42&gt;0,INDEX(Kalender!FM$81:FM$110,MAX(1,$E42))&gt;INDEX(Kalender!$B$81:$B$110,MAX(1,$E42))),AND($F42&gt;0,INDEX(Kalender!FM$81:FM$110,MAX(1,$F42))&gt;INDEX(Kalender!$B$81:$B$110,MAX(1,$F42)))),2,0))</f>
        <v>0</v>
      </c>
      <c r="FN42" s="5" t="n">
        <f aca="false">IF(Kalender!FN42&lt;&gt;1,0,IF(AND($B42&gt;0,INDEX(Kalender!FN$68:FN$77,MAX(1,$B42))&gt;INDEX(Kalender!$B$68:$B$77,MAX(1,$B42))),1,0)+IF(OR(AND($C42&gt;0,INDEX(Kalender!FN$81:FN$110,MAX(1,$C42))&gt;INDEX(Kalender!$B$81:$B$110,MAX(1,$C42))),AND($D42&gt;0,INDEX(Kalender!FN$81:FN$110,MAX(1,$D42))&gt;INDEX(Kalender!$B$81:$B$110,MAX(1,$D42))),AND($E42&gt;0,INDEX(Kalender!FN$81:FN$110,MAX(1,$E42))&gt;INDEX(Kalender!$B$81:$B$110,MAX(1,$E42))),AND($F42&gt;0,INDEX(Kalender!FN$81:FN$110,MAX(1,$F42))&gt;INDEX(Kalender!$B$81:$B$110,MAX(1,$F42)))),2,0))</f>
        <v>0</v>
      </c>
      <c r="FO42" s="5" t="n">
        <f aca="false">IF(Kalender!FO42&lt;&gt;1,0,IF(AND($B42&gt;0,INDEX(Kalender!FO$68:FO$77,MAX(1,$B42))&gt;INDEX(Kalender!$B$68:$B$77,MAX(1,$B42))),1,0)+IF(OR(AND($C42&gt;0,INDEX(Kalender!FO$81:FO$110,MAX(1,$C42))&gt;INDEX(Kalender!$B$81:$B$110,MAX(1,$C42))),AND($D42&gt;0,INDEX(Kalender!FO$81:FO$110,MAX(1,$D42))&gt;INDEX(Kalender!$B$81:$B$110,MAX(1,$D42))),AND($E42&gt;0,INDEX(Kalender!FO$81:FO$110,MAX(1,$E42))&gt;INDEX(Kalender!$B$81:$B$110,MAX(1,$E42))),AND($F42&gt;0,INDEX(Kalender!FO$81:FO$110,MAX(1,$F42))&gt;INDEX(Kalender!$B$81:$B$110,MAX(1,$F42)))),2,0))</f>
        <v>0</v>
      </c>
      <c r="FP42" s="5" t="n">
        <f aca="false">IF(Kalender!FP42&lt;&gt;1,0,IF(AND($B42&gt;0,INDEX(Kalender!FP$68:FP$77,MAX(1,$B42))&gt;INDEX(Kalender!$B$68:$B$77,MAX(1,$B42))),1,0)+IF(OR(AND($C42&gt;0,INDEX(Kalender!FP$81:FP$110,MAX(1,$C42))&gt;INDEX(Kalender!$B$81:$B$110,MAX(1,$C42))),AND($D42&gt;0,INDEX(Kalender!FP$81:FP$110,MAX(1,$D42))&gt;INDEX(Kalender!$B$81:$B$110,MAX(1,$D42))),AND($E42&gt;0,INDEX(Kalender!FP$81:FP$110,MAX(1,$E42))&gt;INDEX(Kalender!$B$81:$B$110,MAX(1,$E42))),AND($F42&gt;0,INDEX(Kalender!FP$81:FP$110,MAX(1,$F42))&gt;INDEX(Kalender!$B$81:$B$110,MAX(1,$F42)))),2,0))</f>
        <v>0</v>
      </c>
      <c r="FQ42" s="5" t="n">
        <f aca="false">IF(Kalender!FQ42&lt;&gt;1,0,IF(AND($B42&gt;0,INDEX(Kalender!FQ$68:FQ$77,MAX(1,$B42))&gt;INDEX(Kalender!$B$68:$B$77,MAX(1,$B42))),1,0)+IF(OR(AND($C42&gt;0,INDEX(Kalender!FQ$81:FQ$110,MAX(1,$C42))&gt;INDEX(Kalender!$B$81:$B$110,MAX(1,$C42))),AND($D42&gt;0,INDEX(Kalender!FQ$81:FQ$110,MAX(1,$D42))&gt;INDEX(Kalender!$B$81:$B$110,MAX(1,$D42))),AND($E42&gt;0,INDEX(Kalender!FQ$81:FQ$110,MAX(1,$E42))&gt;INDEX(Kalender!$B$81:$B$110,MAX(1,$E42))),AND($F42&gt;0,INDEX(Kalender!FQ$81:FQ$110,MAX(1,$F42))&gt;INDEX(Kalender!$B$81:$B$110,MAX(1,$F42)))),2,0))</f>
        <v>0</v>
      </c>
      <c r="FR42" s="5" t="n">
        <f aca="false">IF(Kalender!FR42&lt;&gt;1,0,IF(AND($B42&gt;0,INDEX(Kalender!FR$68:FR$77,MAX(1,$B42))&gt;INDEX(Kalender!$B$68:$B$77,MAX(1,$B42))),1,0)+IF(OR(AND($C42&gt;0,INDEX(Kalender!FR$81:FR$110,MAX(1,$C42))&gt;INDEX(Kalender!$B$81:$B$110,MAX(1,$C42))),AND($D42&gt;0,INDEX(Kalender!FR$81:FR$110,MAX(1,$D42))&gt;INDEX(Kalender!$B$81:$B$110,MAX(1,$D42))),AND($E42&gt;0,INDEX(Kalender!FR$81:FR$110,MAX(1,$E42))&gt;INDEX(Kalender!$B$81:$B$110,MAX(1,$E42))),AND($F42&gt;0,INDEX(Kalender!FR$81:FR$110,MAX(1,$F42))&gt;INDEX(Kalender!$B$81:$B$110,MAX(1,$F42)))),2,0))</f>
        <v>0</v>
      </c>
      <c r="FS42" s="5" t="n">
        <f aca="false">IF(Kalender!FS42&lt;&gt;1,0,IF(AND($B42&gt;0,INDEX(Kalender!FS$68:FS$77,MAX(1,$B42))&gt;INDEX(Kalender!$B$68:$B$77,MAX(1,$B42))),1,0)+IF(OR(AND($C42&gt;0,INDEX(Kalender!FS$81:FS$110,MAX(1,$C42))&gt;INDEX(Kalender!$B$81:$B$110,MAX(1,$C42))),AND($D42&gt;0,INDEX(Kalender!FS$81:FS$110,MAX(1,$D42))&gt;INDEX(Kalender!$B$81:$B$110,MAX(1,$D42))),AND($E42&gt;0,INDEX(Kalender!FS$81:FS$110,MAX(1,$E42))&gt;INDEX(Kalender!$B$81:$B$110,MAX(1,$E42))),AND($F42&gt;0,INDEX(Kalender!FS$81:FS$110,MAX(1,$F42))&gt;INDEX(Kalender!$B$81:$B$110,MAX(1,$F42)))),2,0))</f>
        <v>0</v>
      </c>
      <c r="FT42" s="5" t="n">
        <f aca="false">IF(Kalender!FT42&lt;&gt;1,0,IF(AND($B42&gt;0,INDEX(Kalender!FT$68:FT$77,MAX(1,$B42))&gt;INDEX(Kalender!$B$68:$B$77,MAX(1,$B42))),1,0)+IF(OR(AND($C42&gt;0,INDEX(Kalender!FT$81:FT$110,MAX(1,$C42))&gt;INDEX(Kalender!$B$81:$B$110,MAX(1,$C42))),AND($D42&gt;0,INDEX(Kalender!FT$81:FT$110,MAX(1,$D42))&gt;INDEX(Kalender!$B$81:$B$110,MAX(1,$D42))),AND($E42&gt;0,INDEX(Kalender!FT$81:FT$110,MAX(1,$E42))&gt;INDEX(Kalender!$B$81:$B$110,MAX(1,$E42))),AND($F42&gt;0,INDEX(Kalender!FT$81:FT$110,MAX(1,$F42))&gt;INDEX(Kalender!$B$81:$B$110,MAX(1,$F42)))),2,0))</f>
        <v>0</v>
      </c>
      <c r="FU42" s="5" t="n">
        <f aca="false">IF(Kalender!FU42&lt;&gt;1,0,IF(AND($B42&gt;0,INDEX(Kalender!FU$68:FU$77,MAX(1,$B42))&gt;INDEX(Kalender!$B$68:$B$77,MAX(1,$B42))),1,0)+IF(OR(AND($C42&gt;0,INDEX(Kalender!FU$81:FU$110,MAX(1,$C42))&gt;INDEX(Kalender!$B$81:$B$110,MAX(1,$C42))),AND($D42&gt;0,INDEX(Kalender!FU$81:FU$110,MAX(1,$D42))&gt;INDEX(Kalender!$B$81:$B$110,MAX(1,$D42))),AND($E42&gt;0,INDEX(Kalender!FU$81:FU$110,MAX(1,$E42))&gt;INDEX(Kalender!$B$81:$B$110,MAX(1,$E42))),AND($F42&gt;0,INDEX(Kalender!FU$81:FU$110,MAX(1,$F42))&gt;INDEX(Kalender!$B$81:$B$110,MAX(1,$F42)))),2,0))</f>
        <v>0</v>
      </c>
      <c r="FV42" s="5" t="n">
        <f aca="false">IF(Kalender!FV42&lt;&gt;1,0,IF(AND($B42&gt;0,INDEX(Kalender!FV$68:FV$77,MAX(1,$B42))&gt;INDEX(Kalender!$B$68:$B$77,MAX(1,$B42))),1,0)+IF(OR(AND($C42&gt;0,INDEX(Kalender!FV$81:FV$110,MAX(1,$C42))&gt;INDEX(Kalender!$B$81:$B$110,MAX(1,$C42))),AND($D42&gt;0,INDEX(Kalender!FV$81:FV$110,MAX(1,$D42))&gt;INDEX(Kalender!$B$81:$B$110,MAX(1,$D42))),AND($E42&gt;0,INDEX(Kalender!FV$81:FV$110,MAX(1,$E42))&gt;INDEX(Kalender!$B$81:$B$110,MAX(1,$E42))),AND($F42&gt;0,INDEX(Kalender!FV$81:FV$110,MAX(1,$F42))&gt;INDEX(Kalender!$B$81:$B$110,MAX(1,$F42)))),2,0))</f>
        <v>0</v>
      </c>
      <c r="FW42" s="5" t="n">
        <f aca="false">IF(Kalender!FW42&lt;&gt;1,0,IF(AND($B42&gt;0,INDEX(Kalender!FW$68:FW$77,MAX(1,$B42))&gt;INDEX(Kalender!$B$68:$B$77,MAX(1,$B42))),1,0)+IF(OR(AND($C42&gt;0,INDEX(Kalender!FW$81:FW$110,MAX(1,$C42))&gt;INDEX(Kalender!$B$81:$B$110,MAX(1,$C42))),AND($D42&gt;0,INDEX(Kalender!FW$81:FW$110,MAX(1,$D42))&gt;INDEX(Kalender!$B$81:$B$110,MAX(1,$D42))),AND($E42&gt;0,INDEX(Kalender!FW$81:FW$110,MAX(1,$E42))&gt;INDEX(Kalender!$B$81:$B$110,MAX(1,$E42))),AND($F42&gt;0,INDEX(Kalender!FW$81:FW$110,MAX(1,$F42))&gt;INDEX(Kalender!$B$81:$B$110,MAX(1,$F42)))),2,0))</f>
        <v>0</v>
      </c>
      <c r="FX42" s="5" t="n">
        <f aca="false">IF(Kalender!FX42&lt;&gt;1,0,IF(AND($B42&gt;0,INDEX(Kalender!FX$68:FX$77,MAX(1,$B42))&gt;INDEX(Kalender!$B$68:$B$77,MAX(1,$B42))),1,0)+IF(OR(AND($C42&gt;0,INDEX(Kalender!FX$81:FX$110,MAX(1,$C42))&gt;INDEX(Kalender!$B$81:$B$110,MAX(1,$C42))),AND($D42&gt;0,INDEX(Kalender!FX$81:FX$110,MAX(1,$D42))&gt;INDEX(Kalender!$B$81:$B$110,MAX(1,$D42))),AND($E42&gt;0,INDEX(Kalender!FX$81:FX$110,MAX(1,$E42))&gt;INDEX(Kalender!$B$81:$B$110,MAX(1,$E42))),AND($F42&gt;0,INDEX(Kalender!FX$81:FX$110,MAX(1,$F42))&gt;INDEX(Kalender!$B$81:$B$110,MAX(1,$F42)))),2,0))</f>
        <v>0</v>
      </c>
      <c r="FY42" s="5" t="n">
        <f aca="false">IF(Kalender!FY42&lt;&gt;1,0,IF(AND($B42&gt;0,INDEX(Kalender!FY$68:FY$77,MAX(1,$B42))&gt;INDEX(Kalender!$B$68:$B$77,MAX(1,$B42))),1,0)+IF(OR(AND($C42&gt;0,INDEX(Kalender!FY$81:FY$110,MAX(1,$C42))&gt;INDEX(Kalender!$B$81:$B$110,MAX(1,$C42))),AND($D42&gt;0,INDEX(Kalender!FY$81:FY$110,MAX(1,$D42))&gt;INDEX(Kalender!$B$81:$B$110,MAX(1,$D42))),AND($E42&gt;0,INDEX(Kalender!FY$81:FY$110,MAX(1,$E42))&gt;INDEX(Kalender!$B$81:$B$110,MAX(1,$E42))),AND($F42&gt;0,INDEX(Kalender!FY$81:FY$110,MAX(1,$F42))&gt;INDEX(Kalender!$B$81:$B$110,MAX(1,$F42)))),2,0))</f>
        <v>0</v>
      </c>
      <c r="FZ42" s="5" t="n">
        <f aca="false">IF(Kalender!FZ42&lt;&gt;1,0,IF(AND($B42&gt;0,INDEX(Kalender!FZ$68:FZ$77,MAX(1,$B42))&gt;INDEX(Kalender!$B$68:$B$77,MAX(1,$B42))),1,0)+IF(OR(AND($C42&gt;0,INDEX(Kalender!FZ$81:FZ$110,MAX(1,$C42))&gt;INDEX(Kalender!$B$81:$B$110,MAX(1,$C42))),AND($D42&gt;0,INDEX(Kalender!FZ$81:FZ$110,MAX(1,$D42))&gt;INDEX(Kalender!$B$81:$B$110,MAX(1,$D42))),AND($E42&gt;0,INDEX(Kalender!FZ$81:FZ$110,MAX(1,$E42))&gt;INDEX(Kalender!$B$81:$B$110,MAX(1,$E42))),AND($F42&gt;0,INDEX(Kalender!FZ$81:FZ$110,MAX(1,$F42))&gt;INDEX(Kalender!$B$81:$B$110,MAX(1,$F42)))),2,0))</f>
        <v>0</v>
      </c>
      <c r="GA42" s="5" t="n">
        <f aca="false">IF(Kalender!GA42&lt;&gt;1,0,IF(AND($B42&gt;0,INDEX(Kalender!GA$68:GA$77,MAX(1,$B42))&gt;INDEX(Kalender!$B$68:$B$77,MAX(1,$B42))),1,0)+IF(OR(AND($C42&gt;0,INDEX(Kalender!GA$81:GA$110,MAX(1,$C42))&gt;INDEX(Kalender!$B$81:$B$110,MAX(1,$C42))),AND($D42&gt;0,INDEX(Kalender!GA$81:GA$110,MAX(1,$D42))&gt;INDEX(Kalender!$B$81:$B$110,MAX(1,$D42))),AND($E42&gt;0,INDEX(Kalender!GA$81:GA$110,MAX(1,$E42))&gt;INDEX(Kalender!$B$81:$B$110,MAX(1,$E42))),AND($F42&gt;0,INDEX(Kalender!GA$81:GA$110,MAX(1,$F42))&gt;INDEX(Kalender!$B$81:$B$110,MAX(1,$F42)))),2,0))</f>
        <v>0</v>
      </c>
      <c r="GB42" s="5" t="n">
        <f aca="false">IF(Kalender!GB42&lt;&gt;1,0,IF(AND($B42&gt;0,INDEX(Kalender!GB$68:GB$77,MAX(1,$B42))&gt;INDEX(Kalender!$B$68:$B$77,MAX(1,$B42))),1,0)+IF(OR(AND($C42&gt;0,INDEX(Kalender!GB$81:GB$110,MAX(1,$C42))&gt;INDEX(Kalender!$B$81:$B$110,MAX(1,$C42))),AND($D42&gt;0,INDEX(Kalender!GB$81:GB$110,MAX(1,$D42))&gt;INDEX(Kalender!$B$81:$B$110,MAX(1,$D42))),AND($E42&gt;0,INDEX(Kalender!GB$81:GB$110,MAX(1,$E42))&gt;INDEX(Kalender!$B$81:$B$110,MAX(1,$E42))),AND($F42&gt;0,INDEX(Kalender!GB$81:GB$110,MAX(1,$F42))&gt;INDEX(Kalender!$B$81:$B$110,MAX(1,$F42)))),2,0))</f>
        <v>0</v>
      </c>
      <c r="GC42" s="5" t="n">
        <f aca="false">IF(Kalender!GC42&lt;&gt;1,0,IF(AND($B42&gt;0,INDEX(Kalender!GC$68:GC$77,MAX(1,$B42))&gt;INDEX(Kalender!$B$68:$B$77,MAX(1,$B42))),1,0)+IF(OR(AND($C42&gt;0,INDEX(Kalender!GC$81:GC$110,MAX(1,$C42))&gt;INDEX(Kalender!$B$81:$B$110,MAX(1,$C42))),AND($D42&gt;0,INDEX(Kalender!GC$81:GC$110,MAX(1,$D42))&gt;INDEX(Kalender!$B$81:$B$110,MAX(1,$D42))),AND($E42&gt;0,INDEX(Kalender!GC$81:GC$110,MAX(1,$E42))&gt;INDEX(Kalender!$B$81:$B$110,MAX(1,$E42))),AND($F42&gt;0,INDEX(Kalender!GC$81:GC$110,MAX(1,$F42))&gt;INDEX(Kalender!$B$81:$B$110,MAX(1,$F42)))),2,0))</f>
        <v>0</v>
      </c>
      <c r="GD42" s="5" t="n">
        <f aca="false">IF(Kalender!GD42&lt;&gt;1,0,IF(AND($B42&gt;0,INDEX(Kalender!GD$68:GD$77,MAX(1,$B42))&gt;INDEX(Kalender!$B$68:$B$77,MAX(1,$B42))),1,0)+IF(OR(AND($C42&gt;0,INDEX(Kalender!GD$81:GD$110,MAX(1,$C42))&gt;INDEX(Kalender!$B$81:$B$110,MAX(1,$C42))),AND($D42&gt;0,INDEX(Kalender!GD$81:GD$110,MAX(1,$D42))&gt;INDEX(Kalender!$B$81:$B$110,MAX(1,$D42))),AND($E42&gt;0,INDEX(Kalender!GD$81:GD$110,MAX(1,$E42))&gt;INDEX(Kalender!$B$81:$B$110,MAX(1,$E42))),AND($F42&gt;0,INDEX(Kalender!GD$81:GD$110,MAX(1,$F42))&gt;INDEX(Kalender!$B$81:$B$110,MAX(1,$F42)))),2,0))</f>
        <v>0</v>
      </c>
      <c r="GE42" s="5" t="n">
        <f aca="false">IF(Kalender!GE42&lt;&gt;1,0,IF(AND($B42&gt;0,INDEX(Kalender!GE$68:GE$77,MAX(1,$B42))&gt;INDEX(Kalender!$B$68:$B$77,MAX(1,$B42))),1,0)+IF(OR(AND($C42&gt;0,INDEX(Kalender!GE$81:GE$110,MAX(1,$C42))&gt;INDEX(Kalender!$B$81:$B$110,MAX(1,$C42))),AND($D42&gt;0,INDEX(Kalender!GE$81:GE$110,MAX(1,$D42))&gt;INDEX(Kalender!$B$81:$B$110,MAX(1,$D42))),AND($E42&gt;0,INDEX(Kalender!GE$81:GE$110,MAX(1,$E42))&gt;INDEX(Kalender!$B$81:$B$110,MAX(1,$E42))),AND($F42&gt;0,INDEX(Kalender!GE$81:GE$110,MAX(1,$F42))&gt;INDEX(Kalender!$B$81:$B$110,MAX(1,$F42)))),2,0))</f>
        <v>0</v>
      </c>
      <c r="GF42" s="5" t="n">
        <f aca="false">IF(Kalender!GF42&lt;&gt;1,0,IF(AND($B42&gt;0,INDEX(Kalender!GF$68:GF$77,MAX(1,$B42))&gt;INDEX(Kalender!$B$68:$B$77,MAX(1,$B42))),1,0)+IF(OR(AND($C42&gt;0,INDEX(Kalender!GF$81:GF$110,MAX(1,$C42))&gt;INDEX(Kalender!$B$81:$B$110,MAX(1,$C42))),AND($D42&gt;0,INDEX(Kalender!GF$81:GF$110,MAX(1,$D42))&gt;INDEX(Kalender!$B$81:$B$110,MAX(1,$D42))),AND($E42&gt;0,INDEX(Kalender!GF$81:GF$110,MAX(1,$E42))&gt;INDEX(Kalender!$B$81:$B$110,MAX(1,$E42))),AND($F42&gt;0,INDEX(Kalender!GF$81:GF$110,MAX(1,$F42))&gt;INDEX(Kalender!$B$81:$B$110,MAX(1,$F42)))),2,0))</f>
        <v>0</v>
      </c>
      <c r="GG42" s="5" t="n">
        <f aca="false">IF(Kalender!GG42&lt;&gt;1,0,IF(AND($B42&gt;0,INDEX(Kalender!GG$68:GG$77,MAX(1,$B42))&gt;INDEX(Kalender!$B$68:$B$77,MAX(1,$B42))),1,0)+IF(OR(AND($C42&gt;0,INDEX(Kalender!GG$81:GG$110,MAX(1,$C42))&gt;INDEX(Kalender!$B$81:$B$110,MAX(1,$C42))),AND($D42&gt;0,INDEX(Kalender!GG$81:GG$110,MAX(1,$D42))&gt;INDEX(Kalender!$B$81:$B$110,MAX(1,$D42))),AND($E42&gt;0,INDEX(Kalender!GG$81:GG$110,MAX(1,$E42))&gt;INDEX(Kalender!$B$81:$B$110,MAX(1,$E42))),AND($F42&gt;0,INDEX(Kalender!GG$81:GG$110,MAX(1,$F42))&gt;INDEX(Kalender!$B$81:$B$110,MAX(1,$F42)))),2,0))</f>
        <v>0</v>
      </c>
      <c r="GH42" s="5" t="n">
        <f aca="false">IF(Kalender!GH42&lt;&gt;1,0,IF(AND($B42&gt;0,INDEX(Kalender!GH$68:GH$77,MAX(1,$B42))&gt;INDEX(Kalender!$B$68:$B$77,MAX(1,$B42))),1,0)+IF(OR(AND($C42&gt;0,INDEX(Kalender!GH$81:GH$110,MAX(1,$C42))&gt;INDEX(Kalender!$B$81:$B$110,MAX(1,$C42))),AND($D42&gt;0,INDEX(Kalender!GH$81:GH$110,MAX(1,$D42))&gt;INDEX(Kalender!$B$81:$B$110,MAX(1,$D42))),AND($E42&gt;0,INDEX(Kalender!GH$81:GH$110,MAX(1,$E42))&gt;INDEX(Kalender!$B$81:$B$110,MAX(1,$E42))),AND($F42&gt;0,INDEX(Kalender!GH$81:GH$110,MAX(1,$F42))&gt;INDEX(Kalender!$B$81:$B$110,MAX(1,$F42)))),2,0))</f>
        <v>0</v>
      </c>
      <c r="GI42" s="5" t="n">
        <f aca="false">IF(Kalender!GI42&lt;&gt;1,0,IF(AND($B42&gt;0,INDEX(Kalender!GI$68:GI$77,MAX(1,$B42))&gt;INDEX(Kalender!$B$68:$B$77,MAX(1,$B42))),1,0)+IF(OR(AND($C42&gt;0,INDEX(Kalender!GI$81:GI$110,MAX(1,$C42))&gt;INDEX(Kalender!$B$81:$B$110,MAX(1,$C42))),AND($D42&gt;0,INDEX(Kalender!GI$81:GI$110,MAX(1,$D42))&gt;INDEX(Kalender!$B$81:$B$110,MAX(1,$D42))),AND($E42&gt;0,INDEX(Kalender!GI$81:GI$110,MAX(1,$E42))&gt;INDEX(Kalender!$B$81:$B$110,MAX(1,$E42))),AND($F42&gt;0,INDEX(Kalender!GI$81:GI$110,MAX(1,$F42))&gt;INDEX(Kalender!$B$81:$B$110,MAX(1,$F42)))),2,0))</f>
        <v>0</v>
      </c>
      <c r="GJ42" s="5" t="n">
        <f aca="false">IF(Kalender!GJ42&lt;&gt;1,0,IF(AND($B42&gt;0,INDEX(Kalender!GJ$68:GJ$77,MAX(1,$B42))&gt;INDEX(Kalender!$B$68:$B$77,MAX(1,$B42))),1,0)+IF(OR(AND($C42&gt;0,INDEX(Kalender!GJ$81:GJ$110,MAX(1,$C42))&gt;INDEX(Kalender!$B$81:$B$110,MAX(1,$C42))),AND($D42&gt;0,INDEX(Kalender!GJ$81:GJ$110,MAX(1,$D42))&gt;INDEX(Kalender!$B$81:$B$110,MAX(1,$D42))),AND($E42&gt;0,INDEX(Kalender!GJ$81:GJ$110,MAX(1,$E42))&gt;INDEX(Kalender!$B$81:$B$110,MAX(1,$E42))),AND($F42&gt;0,INDEX(Kalender!GJ$81:GJ$110,MAX(1,$F42))&gt;INDEX(Kalender!$B$81:$B$110,MAX(1,$F42)))),2,0))</f>
        <v>0</v>
      </c>
      <c r="GK42" s="5" t="n">
        <f aca="false">IF(Kalender!GK42&lt;&gt;1,0,IF(AND($B42&gt;0,INDEX(Kalender!GK$68:GK$77,MAX(1,$B42))&gt;INDEX(Kalender!$B$68:$B$77,MAX(1,$B42))),1,0)+IF(OR(AND($C42&gt;0,INDEX(Kalender!GK$81:GK$110,MAX(1,$C42))&gt;INDEX(Kalender!$B$81:$B$110,MAX(1,$C42))),AND($D42&gt;0,INDEX(Kalender!GK$81:GK$110,MAX(1,$D42))&gt;INDEX(Kalender!$B$81:$B$110,MAX(1,$D42))),AND($E42&gt;0,INDEX(Kalender!GK$81:GK$110,MAX(1,$E42))&gt;INDEX(Kalender!$B$81:$B$110,MAX(1,$E42))),AND($F42&gt;0,INDEX(Kalender!GK$81:GK$110,MAX(1,$F42))&gt;INDEX(Kalender!$B$81:$B$110,MAX(1,$F42)))),2,0))</f>
        <v>0</v>
      </c>
      <c r="GL42" s="5" t="n">
        <f aca="false">IF(Kalender!GL42&lt;&gt;1,0,IF(AND($B42&gt;0,INDEX(Kalender!GL$68:GL$77,MAX(1,$B42))&gt;INDEX(Kalender!$B$68:$B$77,MAX(1,$B42))),1,0)+IF(OR(AND($C42&gt;0,INDEX(Kalender!GL$81:GL$110,MAX(1,$C42))&gt;INDEX(Kalender!$B$81:$B$110,MAX(1,$C42))),AND($D42&gt;0,INDEX(Kalender!GL$81:GL$110,MAX(1,$D42))&gt;INDEX(Kalender!$B$81:$B$110,MAX(1,$D42))),AND($E42&gt;0,INDEX(Kalender!GL$81:GL$110,MAX(1,$E42))&gt;INDEX(Kalender!$B$81:$B$110,MAX(1,$E42))),AND($F42&gt;0,INDEX(Kalender!GL$81:GL$110,MAX(1,$F42))&gt;INDEX(Kalender!$B$81:$B$110,MAX(1,$F42)))),2,0))</f>
        <v>0</v>
      </c>
      <c r="GM42" s="5" t="n">
        <f aca="false">IF(Kalender!GM42&lt;&gt;1,0,IF(AND($B42&gt;0,INDEX(Kalender!GM$68:GM$77,MAX(1,$B42))&gt;INDEX(Kalender!$B$68:$B$77,MAX(1,$B42))),1,0)+IF(OR(AND($C42&gt;0,INDEX(Kalender!GM$81:GM$110,MAX(1,$C42))&gt;INDEX(Kalender!$B$81:$B$110,MAX(1,$C42))),AND($D42&gt;0,INDEX(Kalender!GM$81:GM$110,MAX(1,$D42))&gt;INDEX(Kalender!$B$81:$B$110,MAX(1,$D42))),AND($E42&gt;0,INDEX(Kalender!GM$81:GM$110,MAX(1,$E42))&gt;INDEX(Kalender!$B$81:$B$110,MAX(1,$E42))),AND($F42&gt;0,INDEX(Kalender!GM$81:GM$110,MAX(1,$F42))&gt;INDEX(Kalender!$B$81:$B$110,MAX(1,$F42)))),2,0))</f>
        <v>0</v>
      </c>
      <c r="GN42" s="5" t="n">
        <f aca="false">IF(Kalender!GN42&lt;&gt;1,0,IF(AND($B42&gt;0,INDEX(Kalender!GN$68:GN$77,MAX(1,$B42))&gt;INDEX(Kalender!$B$68:$B$77,MAX(1,$B42))),1,0)+IF(OR(AND($C42&gt;0,INDEX(Kalender!GN$81:GN$110,MAX(1,$C42))&gt;INDEX(Kalender!$B$81:$B$110,MAX(1,$C42))),AND($D42&gt;0,INDEX(Kalender!GN$81:GN$110,MAX(1,$D42))&gt;INDEX(Kalender!$B$81:$B$110,MAX(1,$D42))),AND($E42&gt;0,INDEX(Kalender!GN$81:GN$110,MAX(1,$E42))&gt;INDEX(Kalender!$B$81:$B$110,MAX(1,$E42))),AND($F42&gt;0,INDEX(Kalender!GN$81:GN$110,MAX(1,$F42))&gt;INDEX(Kalender!$B$81:$B$110,MAX(1,$F42)))),2,0))</f>
        <v>0</v>
      </c>
      <c r="GO42" s="5" t="n">
        <f aca="false">IF(Kalender!GO42&lt;&gt;1,0,IF(AND($B42&gt;0,INDEX(Kalender!GO$68:GO$77,MAX(1,$B42))&gt;INDEX(Kalender!$B$68:$B$77,MAX(1,$B42))),1,0)+IF(OR(AND($C42&gt;0,INDEX(Kalender!GO$81:GO$110,MAX(1,$C42))&gt;INDEX(Kalender!$B$81:$B$110,MAX(1,$C42))),AND($D42&gt;0,INDEX(Kalender!GO$81:GO$110,MAX(1,$D42))&gt;INDEX(Kalender!$B$81:$B$110,MAX(1,$D42))),AND($E42&gt;0,INDEX(Kalender!GO$81:GO$110,MAX(1,$E42))&gt;INDEX(Kalender!$B$81:$B$110,MAX(1,$E42))),AND($F42&gt;0,INDEX(Kalender!GO$81:GO$110,MAX(1,$F42))&gt;INDEX(Kalender!$B$81:$B$110,MAX(1,$F42)))),2,0))</f>
        <v>0</v>
      </c>
      <c r="GP42" s="5" t="n">
        <f aca="false">IF(Kalender!GP42&lt;&gt;1,0,IF(AND($B42&gt;0,INDEX(Kalender!GP$68:GP$77,MAX(1,$B42))&gt;INDEX(Kalender!$B$68:$B$77,MAX(1,$B42))),1,0)+IF(OR(AND($C42&gt;0,INDEX(Kalender!GP$81:GP$110,MAX(1,$C42))&gt;INDEX(Kalender!$B$81:$B$110,MAX(1,$C42))),AND($D42&gt;0,INDEX(Kalender!GP$81:GP$110,MAX(1,$D42))&gt;INDEX(Kalender!$B$81:$B$110,MAX(1,$D42))),AND($E42&gt;0,INDEX(Kalender!GP$81:GP$110,MAX(1,$E42))&gt;INDEX(Kalender!$B$81:$B$110,MAX(1,$E42))),AND($F42&gt;0,INDEX(Kalender!GP$81:GP$110,MAX(1,$F42))&gt;INDEX(Kalender!$B$81:$B$110,MAX(1,$F42)))),2,0))</f>
        <v>0</v>
      </c>
      <c r="GQ42" s="5" t="n">
        <f aca="false">IF(Kalender!GQ42&lt;&gt;1,0,IF(AND($B42&gt;0,INDEX(Kalender!GQ$68:GQ$77,MAX(1,$B42))&gt;INDEX(Kalender!$B$68:$B$77,MAX(1,$B42))),1,0)+IF(OR(AND($C42&gt;0,INDEX(Kalender!GQ$81:GQ$110,MAX(1,$C42))&gt;INDEX(Kalender!$B$81:$B$110,MAX(1,$C42))),AND($D42&gt;0,INDEX(Kalender!GQ$81:GQ$110,MAX(1,$D42))&gt;INDEX(Kalender!$B$81:$B$110,MAX(1,$D42))),AND($E42&gt;0,INDEX(Kalender!GQ$81:GQ$110,MAX(1,$E42))&gt;INDEX(Kalender!$B$81:$B$110,MAX(1,$E42))),AND($F42&gt;0,INDEX(Kalender!GQ$81:GQ$110,MAX(1,$F42))&gt;INDEX(Kalender!$B$81:$B$110,MAX(1,$F42)))),2,0))</f>
        <v>0</v>
      </c>
      <c r="GR42" s="5" t="n">
        <f aca="false">IF(Kalender!GR42&lt;&gt;1,0,IF(AND($B42&gt;0,INDEX(Kalender!GR$68:GR$77,MAX(1,$B42))&gt;INDEX(Kalender!$B$68:$B$77,MAX(1,$B42))),1,0)+IF(OR(AND($C42&gt;0,INDEX(Kalender!GR$81:GR$110,MAX(1,$C42))&gt;INDEX(Kalender!$B$81:$B$110,MAX(1,$C42))),AND($D42&gt;0,INDEX(Kalender!GR$81:GR$110,MAX(1,$D42))&gt;INDEX(Kalender!$B$81:$B$110,MAX(1,$D42))),AND($E42&gt;0,INDEX(Kalender!GR$81:GR$110,MAX(1,$E42))&gt;INDEX(Kalender!$B$81:$B$110,MAX(1,$E42))),AND($F42&gt;0,INDEX(Kalender!GR$81:GR$110,MAX(1,$F42))&gt;INDEX(Kalender!$B$81:$B$110,MAX(1,$F42)))),2,0))</f>
        <v>0</v>
      </c>
      <c r="GS42" s="5" t="n">
        <f aca="false">IF(Kalender!GS42&lt;&gt;1,0,IF(AND($B42&gt;0,INDEX(Kalender!GS$68:GS$77,MAX(1,$B42))&gt;INDEX(Kalender!$B$68:$B$77,MAX(1,$B42))),1,0)+IF(OR(AND($C42&gt;0,INDEX(Kalender!GS$81:GS$110,MAX(1,$C42))&gt;INDEX(Kalender!$B$81:$B$110,MAX(1,$C42))),AND($D42&gt;0,INDEX(Kalender!GS$81:GS$110,MAX(1,$D42))&gt;INDEX(Kalender!$B$81:$B$110,MAX(1,$D42))),AND($E42&gt;0,INDEX(Kalender!GS$81:GS$110,MAX(1,$E42))&gt;INDEX(Kalender!$B$81:$B$110,MAX(1,$E42))),AND($F42&gt;0,INDEX(Kalender!GS$81:GS$110,MAX(1,$F42))&gt;INDEX(Kalender!$B$81:$B$110,MAX(1,$F42)))),2,0))</f>
        <v>0</v>
      </c>
      <c r="GT42" s="5" t="n">
        <f aca="false">IF(Kalender!GT42&lt;&gt;1,0,IF(AND($B42&gt;0,INDEX(Kalender!GT$68:GT$77,MAX(1,$B42))&gt;INDEX(Kalender!$B$68:$B$77,MAX(1,$B42))),1,0)+IF(OR(AND($C42&gt;0,INDEX(Kalender!GT$81:GT$110,MAX(1,$C42))&gt;INDEX(Kalender!$B$81:$B$110,MAX(1,$C42))),AND($D42&gt;0,INDEX(Kalender!GT$81:GT$110,MAX(1,$D42))&gt;INDEX(Kalender!$B$81:$B$110,MAX(1,$D42))),AND($E42&gt;0,INDEX(Kalender!GT$81:GT$110,MAX(1,$E42))&gt;INDEX(Kalender!$B$81:$B$110,MAX(1,$E42))),AND($F42&gt;0,INDEX(Kalender!GT$81:GT$110,MAX(1,$F42))&gt;INDEX(Kalender!$B$81:$B$110,MAX(1,$F42)))),2,0))</f>
        <v>0</v>
      </c>
      <c r="GU42" s="5" t="n">
        <f aca="false">IF(Kalender!GU42&lt;&gt;1,0,IF(AND($B42&gt;0,INDEX(Kalender!GU$68:GU$77,MAX(1,$B42))&gt;INDEX(Kalender!$B$68:$B$77,MAX(1,$B42))),1,0)+IF(OR(AND($C42&gt;0,INDEX(Kalender!GU$81:GU$110,MAX(1,$C42))&gt;INDEX(Kalender!$B$81:$B$110,MAX(1,$C42))),AND($D42&gt;0,INDEX(Kalender!GU$81:GU$110,MAX(1,$D42))&gt;INDEX(Kalender!$B$81:$B$110,MAX(1,$D42))),AND($E42&gt;0,INDEX(Kalender!GU$81:GU$110,MAX(1,$E42))&gt;INDEX(Kalender!$B$81:$B$110,MAX(1,$E42))),AND($F42&gt;0,INDEX(Kalender!GU$81:GU$110,MAX(1,$F42))&gt;INDEX(Kalender!$B$81:$B$110,MAX(1,$F42)))),2,0))</f>
        <v>0</v>
      </c>
      <c r="GV42" s="5" t="n">
        <f aca="false">IF(Kalender!GV42&lt;&gt;1,0,IF(AND($B42&gt;0,INDEX(Kalender!GV$68:GV$77,MAX(1,$B42))&gt;INDEX(Kalender!$B$68:$B$77,MAX(1,$B42))),1,0)+IF(OR(AND($C42&gt;0,INDEX(Kalender!GV$81:GV$110,MAX(1,$C42))&gt;INDEX(Kalender!$B$81:$B$110,MAX(1,$C42))),AND($D42&gt;0,INDEX(Kalender!GV$81:GV$110,MAX(1,$D42))&gt;INDEX(Kalender!$B$81:$B$110,MAX(1,$D42))),AND($E42&gt;0,INDEX(Kalender!GV$81:GV$110,MAX(1,$E42))&gt;INDEX(Kalender!$B$81:$B$110,MAX(1,$E42))),AND($F42&gt;0,INDEX(Kalender!GV$81:GV$110,MAX(1,$F42))&gt;INDEX(Kalender!$B$81:$B$110,MAX(1,$F42)))),2,0))</f>
        <v>0</v>
      </c>
      <c r="GW42" s="5" t="n">
        <f aca="false">IF(Kalender!GW42&lt;&gt;1,0,IF(AND($B42&gt;0,INDEX(Kalender!GW$68:GW$77,MAX(1,$B42))&gt;INDEX(Kalender!$B$68:$B$77,MAX(1,$B42))),1,0)+IF(OR(AND($C42&gt;0,INDEX(Kalender!GW$81:GW$110,MAX(1,$C42))&gt;INDEX(Kalender!$B$81:$B$110,MAX(1,$C42))),AND($D42&gt;0,INDEX(Kalender!GW$81:GW$110,MAX(1,$D42))&gt;INDEX(Kalender!$B$81:$B$110,MAX(1,$D42))),AND($E42&gt;0,INDEX(Kalender!GW$81:GW$110,MAX(1,$E42))&gt;INDEX(Kalender!$B$81:$B$110,MAX(1,$E42))),AND($F42&gt;0,INDEX(Kalender!GW$81:GW$110,MAX(1,$F42))&gt;INDEX(Kalender!$B$81:$B$110,MAX(1,$F42)))),2,0))</f>
        <v>0</v>
      </c>
      <c r="GX42" s="5" t="n">
        <f aca="false">IF(Kalender!GX42&lt;&gt;1,0,IF(AND($B42&gt;0,INDEX(Kalender!GX$68:GX$77,MAX(1,$B42))&gt;INDEX(Kalender!$B$68:$B$77,MAX(1,$B42))),1,0)+IF(OR(AND($C42&gt;0,INDEX(Kalender!GX$81:GX$110,MAX(1,$C42))&gt;INDEX(Kalender!$B$81:$B$110,MAX(1,$C42))),AND($D42&gt;0,INDEX(Kalender!GX$81:GX$110,MAX(1,$D42))&gt;INDEX(Kalender!$B$81:$B$110,MAX(1,$D42))),AND($E42&gt;0,INDEX(Kalender!GX$81:GX$110,MAX(1,$E42))&gt;INDEX(Kalender!$B$81:$B$110,MAX(1,$E42))),AND($F42&gt;0,INDEX(Kalender!GX$81:GX$110,MAX(1,$F42))&gt;INDEX(Kalender!$B$81:$B$110,MAX(1,$F42)))),2,0))</f>
        <v>0</v>
      </c>
      <c r="GY42" s="5" t="n">
        <f aca="false">IF(Kalender!GY42&lt;&gt;1,0,IF(AND($B42&gt;0,INDEX(Kalender!GY$68:GY$77,MAX(1,$B42))&gt;INDEX(Kalender!$B$68:$B$77,MAX(1,$B42))),1,0)+IF(OR(AND($C42&gt;0,INDEX(Kalender!GY$81:GY$110,MAX(1,$C42))&gt;INDEX(Kalender!$B$81:$B$110,MAX(1,$C42))),AND($D42&gt;0,INDEX(Kalender!GY$81:GY$110,MAX(1,$D42))&gt;INDEX(Kalender!$B$81:$B$110,MAX(1,$D42))),AND($E42&gt;0,INDEX(Kalender!GY$81:GY$110,MAX(1,$E42))&gt;INDEX(Kalender!$B$81:$B$110,MAX(1,$E42))),AND($F42&gt;0,INDEX(Kalender!GY$81:GY$110,MAX(1,$F42))&gt;INDEX(Kalender!$B$81:$B$110,MAX(1,$F42)))),2,0))</f>
        <v>0</v>
      </c>
      <c r="GZ42" s="5" t="n">
        <f aca="false">IF(Kalender!GZ42&lt;&gt;1,0,IF(AND($B42&gt;0,INDEX(Kalender!GZ$68:GZ$77,MAX(1,$B42))&gt;INDEX(Kalender!$B$68:$B$77,MAX(1,$B42))),1,0)+IF(OR(AND($C42&gt;0,INDEX(Kalender!GZ$81:GZ$110,MAX(1,$C42))&gt;INDEX(Kalender!$B$81:$B$110,MAX(1,$C42))),AND($D42&gt;0,INDEX(Kalender!GZ$81:GZ$110,MAX(1,$D42))&gt;INDEX(Kalender!$B$81:$B$110,MAX(1,$D42))),AND($E42&gt;0,INDEX(Kalender!GZ$81:GZ$110,MAX(1,$E42))&gt;INDEX(Kalender!$B$81:$B$110,MAX(1,$E42))),AND($F42&gt;0,INDEX(Kalender!GZ$81:GZ$110,MAX(1,$F42))&gt;INDEX(Kalender!$B$81:$B$110,MAX(1,$F42)))),2,0))</f>
        <v>0</v>
      </c>
      <c r="HA42" s="5" t="n">
        <f aca="false">IF(Kalender!HA42&lt;&gt;1,0,IF(AND($B42&gt;0,INDEX(Kalender!HA$68:HA$77,MAX(1,$B42))&gt;INDEX(Kalender!$B$68:$B$77,MAX(1,$B42))),1,0)+IF(OR(AND($C42&gt;0,INDEX(Kalender!HA$81:HA$110,MAX(1,$C42))&gt;INDEX(Kalender!$B$81:$B$110,MAX(1,$C42))),AND($D42&gt;0,INDEX(Kalender!HA$81:HA$110,MAX(1,$D42))&gt;INDEX(Kalender!$B$81:$B$110,MAX(1,$D42))),AND($E42&gt;0,INDEX(Kalender!HA$81:HA$110,MAX(1,$E42))&gt;INDEX(Kalender!$B$81:$B$110,MAX(1,$E42))),AND($F42&gt;0,INDEX(Kalender!HA$81:HA$110,MAX(1,$F42))&gt;INDEX(Kalender!$B$81:$B$110,MAX(1,$F42)))),2,0))</f>
        <v>0</v>
      </c>
      <c r="HB42" s="5" t="n">
        <f aca="false">IF(Kalender!HB42&lt;&gt;1,0,IF(AND($B42&gt;0,INDEX(Kalender!HB$68:HB$77,MAX(1,$B42))&gt;INDEX(Kalender!$B$68:$B$77,MAX(1,$B42))),1,0)+IF(OR(AND($C42&gt;0,INDEX(Kalender!HB$81:HB$110,MAX(1,$C42))&gt;INDEX(Kalender!$B$81:$B$110,MAX(1,$C42))),AND($D42&gt;0,INDEX(Kalender!HB$81:HB$110,MAX(1,$D42))&gt;INDEX(Kalender!$B$81:$B$110,MAX(1,$D42))),AND($E42&gt;0,INDEX(Kalender!HB$81:HB$110,MAX(1,$E42))&gt;INDEX(Kalender!$B$81:$B$110,MAX(1,$E42))),AND($F42&gt;0,INDEX(Kalender!HB$81:HB$110,MAX(1,$F42))&gt;INDEX(Kalender!$B$81:$B$110,MAX(1,$F42)))),2,0))</f>
        <v>0</v>
      </c>
      <c r="HC42" s="5" t="n">
        <f aca="false">IF(Kalender!HC42&lt;&gt;1,0,IF(AND($B42&gt;0,INDEX(Kalender!HC$68:HC$77,MAX(1,$B42))&gt;INDEX(Kalender!$B$68:$B$77,MAX(1,$B42))),1,0)+IF(OR(AND($C42&gt;0,INDEX(Kalender!HC$81:HC$110,MAX(1,$C42))&gt;INDEX(Kalender!$B$81:$B$110,MAX(1,$C42))),AND($D42&gt;0,INDEX(Kalender!HC$81:HC$110,MAX(1,$D42))&gt;INDEX(Kalender!$B$81:$B$110,MAX(1,$D42))),AND($E42&gt;0,INDEX(Kalender!HC$81:HC$110,MAX(1,$E42))&gt;INDEX(Kalender!$B$81:$B$110,MAX(1,$E42))),AND($F42&gt;0,INDEX(Kalender!HC$81:HC$110,MAX(1,$F42))&gt;INDEX(Kalender!$B$81:$B$110,MAX(1,$F42)))),2,0))</f>
        <v>0</v>
      </c>
      <c r="HD42" s="5" t="n">
        <f aca="false">IF(Kalender!HD42&lt;&gt;1,0,IF(AND($B42&gt;0,INDEX(Kalender!HD$68:HD$77,MAX(1,$B42))&gt;INDEX(Kalender!$B$68:$B$77,MAX(1,$B42))),1,0)+IF(OR(AND($C42&gt;0,INDEX(Kalender!HD$81:HD$110,MAX(1,$C42))&gt;INDEX(Kalender!$B$81:$B$110,MAX(1,$C42))),AND($D42&gt;0,INDEX(Kalender!HD$81:HD$110,MAX(1,$D42))&gt;INDEX(Kalender!$B$81:$B$110,MAX(1,$D42))),AND($E42&gt;0,INDEX(Kalender!HD$81:HD$110,MAX(1,$E42))&gt;INDEX(Kalender!$B$81:$B$110,MAX(1,$E42))),AND($F42&gt;0,INDEX(Kalender!HD$81:HD$110,MAX(1,$F42))&gt;INDEX(Kalender!$B$81:$B$110,MAX(1,$F42)))),2,0))</f>
        <v>0</v>
      </c>
      <c r="HE42" s="5" t="n">
        <f aca="false">IF(Kalender!HE42&lt;&gt;1,0,IF(AND($B42&gt;0,INDEX(Kalender!HE$68:HE$77,MAX(1,$B42))&gt;INDEX(Kalender!$B$68:$B$77,MAX(1,$B42))),1,0)+IF(OR(AND($C42&gt;0,INDEX(Kalender!HE$81:HE$110,MAX(1,$C42))&gt;INDEX(Kalender!$B$81:$B$110,MAX(1,$C42))),AND($D42&gt;0,INDEX(Kalender!HE$81:HE$110,MAX(1,$D42))&gt;INDEX(Kalender!$B$81:$B$110,MAX(1,$D42))),AND($E42&gt;0,INDEX(Kalender!HE$81:HE$110,MAX(1,$E42))&gt;INDEX(Kalender!$B$81:$B$110,MAX(1,$E42))),AND($F42&gt;0,INDEX(Kalender!HE$81:HE$110,MAX(1,$F42))&gt;INDEX(Kalender!$B$81:$B$110,MAX(1,$F42)))),2,0))</f>
        <v>0</v>
      </c>
      <c r="HF42" s="5" t="n">
        <f aca="false">IF(Kalender!HF42&lt;&gt;1,0,IF(AND($B42&gt;0,INDEX(Kalender!HF$68:HF$77,MAX(1,$B42))&gt;INDEX(Kalender!$B$68:$B$77,MAX(1,$B42))),1,0)+IF(OR(AND($C42&gt;0,INDEX(Kalender!HF$81:HF$110,MAX(1,$C42))&gt;INDEX(Kalender!$B$81:$B$110,MAX(1,$C42))),AND($D42&gt;0,INDEX(Kalender!HF$81:HF$110,MAX(1,$D42))&gt;INDEX(Kalender!$B$81:$B$110,MAX(1,$D42))),AND($E42&gt;0,INDEX(Kalender!HF$81:HF$110,MAX(1,$E42))&gt;INDEX(Kalender!$B$81:$B$110,MAX(1,$E42))),AND($F42&gt;0,INDEX(Kalender!HF$81:HF$110,MAX(1,$F42))&gt;INDEX(Kalender!$B$81:$B$110,MAX(1,$F42)))),2,0))</f>
        <v>0</v>
      </c>
      <c r="HG42" s="5" t="n">
        <f aca="false">IF(Kalender!HG42&lt;&gt;1,0,IF(AND($B42&gt;0,INDEX(Kalender!HG$68:HG$77,MAX(1,$B42))&gt;INDEX(Kalender!$B$68:$B$77,MAX(1,$B42))),1,0)+IF(OR(AND($C42&gt;0,INDEX(Kalender!HG$81:HG$110,MAX(1,$C42))&gt;INDEX(Kalender!$B$81:$B$110,MAX(1,$C42))),AND($D42&gt;0,INDEX(Kalender!HG$81:HG$110,MAX(1,$D42))&gt;INDEX(Kalender!$B$81:$B$110,MAX(1,$D42))),AND($E42&gt;0,INDEX(Kalender!HG$81:HG$110,MAX(1,$E42))&gt;INDEX(Kalender!$B$81:$B$110,MAX(1,$E42))),AND($F42&gt;0,INDEX(Kalender!HG$81:HG$110,MAX(1,$F42))&gt;INDEX(Kalender!$B$81:$B$110,MAX(1,$F42)))),2,0))</f>
        <v>0</v>
      </c>
      <c r="HH42" s="5" t="n">
        <f aca="false">IF(Kalender!HH42&lt;&gt;1,0,IF(AND($B42&gt;0,INDEX(Kalender!HH$68:HH$77,MAX(1,$B42))&gt;INDEX(Kalender!$B$68:$B$77,MAX(1,$B42))),1,0)+IF(OR(AND($C42&gt;0,INDEX(Kalender!HH$81:HH$110,MAX(1,$C42))&gt;INDEX(Kalender!$B$81:$B$110,MAX(1,$C42))),AND($D42&gt;0,INDEX(Kalender!HH$81:HH$110,MAX(1,$D42))&gt;INDEX(Kalender!$B$81:$B$110,MAX(1,$D42))),AND($E42&gt;0,INDEX(Kalender!HH$81:HH$110,MAX(1,$E42))&gt;INDEX(Kalender!$B$81:$B$110,MAX(1,$E42))),AND($F42&gt;0,INDEX(Kalender!HH$81:HH$110,MAX(1,$F42))&gt;INDEX(Kalender!$B$81:$B$110,MAX(1,$F42)))),2,0))</f>
        <v>0</v>
      </c>
      <c r="HI42" s="5" t="n">
        <f aca="false">IF(Kalender!HI42&lt;&gt;1,0,IF(AND($B42&gt;0,INDEX(Kalender!HI$68:HI$77,MAX(1,$B42))&gt;INDEX(Kalender!$B$68:$B$77,MAX(1,$B42))),1,0)+IF(OR(AND($C42&gt;0,INDEX(Kalender!HI$81:HI$110,MAX(1,$C42))&gt;INDEX(Kalender!$B$81:$B$110,MAX(1,$C42))),AND($D42&gt;0,INDEX(Kalender!HI$81:HI$110,MAX(1,$D42))&gt;INDEX(Kalender!$B$81:$B$110,MAX(1,$D42))),AND($E42&gt;0,INDEX(Kalender!HI$81:HI$110,MAX(1,$E42))&gt;INDEX(Kalender!$B$81:$B$110,MAX(1,$E42))),AND($F42&gt;0,INDEX(Kalender!HI$81:HI$110,MAX(1,$F42))&gt;INDEX(Kalender!$B$81:$B$110,MAX(1,$F42)))),2,0))</f>
        <v>0</v>
      </c>
      <c r="HJ42" s="5" t="n">
        <f aca="false">IF(Kalender!HJ42&lt;&gt;1,0,IF(AND($B42&gt;0,INDEX(Kalender!HJ$68:HJ$77,MAX(1,$B42))&gt;INDEX(Kalender!$B$68:$B$77,MAX(1,$B42))),1,0)+IF(OR(AND($C42&gt;0,INDEX(Kalender!HJ$81:HJ$110,MAX(1,$C42))&gt;INDEX(Kalender!$B$81:$B$110,MAX(1,$C42))),AND($D42&gt;0,INDEX(Kalender!HJ$81:HJ$110,MAX(1,$D42))&gt;INDEX(Kalender!$B$81:$B$110,MAX(1,$D42))),AND($E42&gt;0,INDEX(Kalender!HJ$81:HJ$110,MAX(1,$E42))&gt;INDEX(Kalender!$B$81:$B$110,MAX(1,$E42))),AND($F42&gt;0,INDEX(Kalender!HJ$81:HJ$110,MAX(1,$F42))&gt;INDEX(Kalender!$B$81:$B$110,MAX(1,$F42)))),2,0))</f>
        <v>0</v>
      </c>
      <c r="HK42" s="5" t="n">
        <f aca="false">IF(Kalender!HK42&lt;&gt;1,0,IF(AND($B42&gt;0,INDEX(Kalender!HK$68:HK$77,MAX(1,$B42))&gt;INDEX(Kalender!$B$68:$B$77,MAX(1,$B42))),1,0)+IF(OR(AND($C42&gt;0,INDEX(Kalender!HK$81:HK$110,MAX(1,$C42))&gt;INDEX(Kalender!$B$81:$B$110,MAX(1,$C42))),AND($D42&gt;0,INDEX(Kalender!HK$81:HK$110,MAX(1,$D42))&gt;INDEX(Kalender!$B$81:$B$110,MAX(1,$D42))),AND($E42&gt;0,INDEX(Kalender!HK$81:HK$110,MAX(1,$E42))&gt;INDEX(Kalender!$B$81:$B$110,MAX(1,$E42))),AND($F42&gt;0,INDEX(Kalender!HK$81:HK$110,MAX(1,$F42))&gt;INDEX(Kalender!$B$81:$B$110,MAX(1,$F42)))),2,0))</f>
        <v>0</v>
      </c>
      <c r="HL42" s="5" t="n">
        <f aca="false">IF(Kalender!HL42&lt;&gt;1,0,IF(AND($B42&gt;0,INDEX(Kalender!HL$68:HL$77,MAX(1,$B42))&gt;INDEX(Kalender!$B$68:$B$77,MAX(1,$B42))),1,0)+IF(OR(AND($C42&gt;0,INDEX(Kalender!HL$81:HL$110,MAX(1,$C42))&gt;INDEX(Kalender!$B$81:$B$110,MAX(1,$C42))),AND($D42&gt;0,INDEX(Kalender!HL$81:HL$110,MAX(1,$D42))&gt;INDEX(Kalender!$B$81:$B$110,MAX(1,$D42))),AND($E42&gt;0,INDEX(Kalender!HL$81:HL$110,MAX(1,$E42))&gt;INDEX(Kalender!$B$81:$B$110,MAX(1,$E42))),AND($F42&gt;0,INDEX(Kalender!HL$81:HL$110,MAX(1,$F42))&gt;INDEX(Kalender!$B$81:$B$110,MAX(1,$F42)))),2,0))</f>
        <v>0</v>
      </c>
      <c r="HM42" s="5" t="n">
        <f aca="false">IF(Kalender!HM42&lt;&gt;1,0,IF(AND($B42&gt;0,INDEX(Kalender!HM$68:HM$77,MAX(1,$B42))&gt;INDEX(Kalender!$B$68:$B$77,MAX(1,$B42))),1,0)+IF(OR(AND($C42&gt;0,INDEX(Kalender!HM$81:HM$110,MAX(1,$C42))&gt;INDEX(Kalender!$B$81:$B$110,MAX(1,$C42))),AND($D42&gt;0,INDEX(Kalender!HM$81:HM$110,MAX(1,$D42))&gt;INDEX(Kalender!$B$81:$B$110,MAX(1,$D42))),AND($E42&gt;0,INDEX(Kalender!HM$81:HM$110,MAX(1,$E42))&gt;INDEX(Kalender!$B$81:$B$110,MAX(1,$E42))),AND($F42&gt;0,INDEX(Kalender!HM$81:HM$110,MAX(1,$F42))&gt;INDEX(Kalender!$B$81:$B$110,MAX(1,$F42)))),2,0))</f>
        <v>0</v>
      </c>
      <c r="HN42" s="5" t="n">
        <f aca="false">IF(Kalender!HN42&lt;&gt;1,0,IF(AND($B42&gt;0,INDEX(Kalender!HN$68:HN$77,MAX(1,$B42))&gt;INDEX(Kalender!$B$68:$B$77,MAX(1,$B42))),1,0)+IF(OR(AND($C42&gt;0,INDEX(Kalender!HN$81:HN$110,MAX(1,$C42))&gt;INDEX(Kalender!$B$81:$B$110,MAX(1,$C42))),AND($D42&gt;0,INDEX(Kalender!HN$81:HN$110,MAX(1,$D42))&gt;INDEX(Kalender!$B$81:$B$110,MAX(1,$D42))),AND($E42&gt;0,INDEX(Kalender!HN$81:HN$110,MAX(1,$E42))&gt;INDEX(Kalender!$B$81:$B$110,MAX(1,$E42))),AND($F42&gt;0,INDEX(Kalender!HN$81:HN$110,MAX(1,$F42))&gt;INDEX(Kalender!$B$81:$B$110,MAX(1,$F42)))),2,0))</f>
        <v>0</v>
      </c>
      <c r="HO42" s="5" t="n">
        <f aca="false">IF(Kalender!HO42&lt;&gt;1,0,IF(AND($B42&gt;0,INDEX(Kalender!HO$68:HO$77,MAX(1,$B42))&gt;INDEX(Kalender!$B$68:$B$77,MAX(1,$B42))),1,0)+IF(OR(AND($C42&gt;0,INDEX(Kalender!HO$81:HO$110,MAX(1,$C42))&gt;INDEX(Kalender!$B$81:$B$110,MAX(1,$C42))),AND($D42&gt;0,INDEX(Kalender!HO$81:HO$110,MAX(1,$D42))&gt;INDEX(Kalender!$B$81:$B$110,MAX(1,$D42))),AND($E42&gt;0,INDEX(Kalender!HO$81:HO$110,MAX(1,$E42))&gt;INDEX(Kalender!$B$81:$B$110,MAX(1,$E42))),AND($F42&gt;0,INDEX(Kalender!HO$81:HO$110,MAX(1,$F42))&gt;INDEX(Kalender!$B$81:$B$110,MAX(1,$F42)))),2,0))</f>
        <v>0</v>
      </c>
      <c r="HP42" s="5" t="n">
        <f aca="false">IF(Kalender!HP42&lt;&gt;1,0,IF(AND($B42&gt;0,INDEX(Kalender!HP$68:HP$77,MAX(1,$B42))&gt;INDEX(Kalender!$B$68:$B$77,MAX(1,$B42))),1,0)+IF(OR(AND($C42&gt;0,INDEX(Kalender!HP$81:HP$110,MAX(1,$C42))&gt;INDEX(Kalender!$B$81:$B$110,MAX(1,$C42))),AND($D42&gt;0,INDEX(Kalender!HP$81:HP$110,MAX(1,$D42))&gt;INDEX(Kalender!$B$81:$B$110,MAX(1,$D42))),AND($E42&gt;0,INDEX(Kalender!HP$81:HP$110,MAX(1,$E42))&gt;INDEX(Kalender!$B$81:$B$110,MAX(1,$E42))),AND($F42&gt;0,INDEX(Kalender!HP$81:HP$110,MAX(1,$F42))&gt;INDEX(Kalender!$B$81:$B$110,MAX(1,$F42)))),2,0))</f>
        <v>0</v>
      </c>
      <c r="HQ42" s="5" t="n">
        <f aca="false">IF(Kalender!HQ42&lt;&gt;1,0,IF(AND($B42&gt;0,INDEX(Kalender!HQ$68:HQ$77,MAX(1,$B42))&gt;INDEX(Kalender!$B$68:$B$77,MAX(1,$B42))),1,0)+IF(OR(AND($C42&gt;0,INDEX(Kalender!HQ$81:HQ$110,MAX(1,$C42))&gt;INDEX(Kalender!$B$81:$B$110,MAX(1,$C42))),AND($D42&gt;0,INDEX(Kalender!HQ$81:HQ$110,MAX(1,$D42))&gt;INDEX(Kalender!$B$81:$B$110,MAX(1,$D42))),AND($E42&gt;0,INDEX(Kalender!HQ$81:HQ$110,MAX(1,$E42))&gt;INDEX(Kalender!$B$81:$B$110,MAX(1,$E42))),AND($F42&gt;0,INDEX(Kalender!HQ$81:HQ$110,MAX(1,$F42))&gt;INDEX(Kalender!$B$81:$B$110,MAX(1,$F42)))),2,0))</f>
        <v>0</v>
      </c>
      <c r="HR42" s="5" t="n">
        <f aca="false">IF(Kalender!HR42&lt;&gt;1,0,IF(AND($B42&gt;0,INDEX(Kalender!HR$68:HR$77,MAX(1,$B42))&gt;INDEX(Kalender!$B$68:$B$77,MAX(1,$B42))),1,0)+IF(OR(AND($C42&gt;0,INDEX(Kalender!HR$81:HR$110,MAX(1,$C42))&gt;INDEX(Kalender!$B$81:$B$110,MAX(1,$C42))),AND($D42&gt;0,INDEX(Kalender!HR$81:HR$110,MAX(1,$D42))&gt;INDEX(Kalender!$B$81:$B$110,MAX(1,$D42))),AND($E42&gt;0,INDEX(Kalender!HR$81:HR$110,MAX(1,$E42))&gt;INDEX(Kalender!$B$81:$B$110,MAX(1,$E42))),AND($F42&gt;0,INDEX(Kalender!HR$81:HR$110,MAX(1,$F42))&gt;INDEX(Kalender!$B$81:$B$110,MAX(1,$F42)))),2,0))</f>
        <v>0</v>
      </c>
      <c r="HS42" s="5" t="n">
        <f aca="false">IF(Kalender!HS42&lt;&gt;1,0,IF(AND($B42&gt;0,INDEX(Kalender!HS$68:HS$77,MAX(1,$B42))&gt;INDEX(Kalender!$B$68:$B$77,MAX(1,$B42))),1,0)+IF(OR(AND($C42&gt;0,INDEX(Kalender!HS$81:HS$110,MAX(1,$C42))&gt;INDEX(Kalender!$B$81:$B$110,MAX(1,$C42))),AND($D42&gt;0,INDEX(Kalender!HS$81:HS$110,MAX(1,$D42))&gt;INDEX(Kalender!$B$81:$B$110,MAX(1,$D42))),AND($E42&gt;0,INDEX(Kalender!HS$81:HS$110,MAX(1,$E42))&gt;INDEX(Kalender!$B$81:$B$110,MAX(1,$E42))),AND($F42&gt;0,INDEX(Kalender!HS$81:HS$110,MAX(1,$F42))&gt;INDEX(Kalender!$B$81:$B$110,MAX(1,$F42)))),2,0))</f>
        <v>0</v>
      </c>
      <c r="HT42" s="5" t="n">
        <f aca="false">IF(Kalender!HT42&lt;&gt;1,0,IF(AND($B42&gt;0,INDEX(Kalender!HT$68:HT$77,MAX(1,$B42))&gt;INDEX(Kalender!$B$68:$B$77,MAX(1,$B42))),1,0)+IF(OR(AND($C42&gt;0,INDEX(Kalender!HT$81:HT$110,MAX(1,$C42))&gt;INDEX(Kalender!$B$81:$B$110,MAX(1,$C42))),AND($D42&gt;0,INDEX(Kalender!HT$81:HT$110,MAX(1,$D42))&gt;INDEX(Kalender!$B$81:$B$110,MAX(1,$D42))),AND($E42&gt;0,INDEX(Kalender!HT$81:HT$110,MAX(1,$E42))&gt;INDEX(Kalender!$B$81:$B$110,MAX(1,$E42))),AND($F42&gt;0,INDEX(Kalender!HT$81:HT$110,MAX(1,$F42))&gt;INDEX(Kalender!$B$81:$B$110,MAX(1,$F42)))),2,0))</f>
        <v>0</v>
      </c>
      <c r="HU42" s="5" t="n">
        <f aca="false">IF(Kalender!HU42&lt;&gt;1,0,IF(AND($B42&gt;0,INDEX(Kalender!HU$68:HU$77,MAX(1,$B42))&gt;INDEX(Kalender!$B$68:$B$77,MAX(1,$B42))),1,0)+IF(OR(AND($C42&gt;0,INDEX(Kalender!HU$81:HU$110,MAX(1,$C42))&gt;INDEX(Kalender!$B$81:$B$110,MAX(1,$C42))),AND($D42&gt;0,INDEX(Kalender!HU$81:HU$110,MAX(1,$D42))&gt;INDEX(Kalender!$B$81:$B$110,MAX(1,$D42))),AND($E42&gt;0,INDEX(Kalender!HU$81:HU$110,MAX(1,$E42))&gt;INDEX(Kalender!$B$81:$B$110,MAX(1,$E42))),AND($F42&gt;0,INDEX(Kalender!HU$81:HU$110,MAX(1,$F42))&gt;INDEX(Kalender!$B$81:$B$110,MAX(1,$F42)))),2,0))</f>
        <v>0</v>
      </c>
      <c r="HV42" s="5" t="n">
        <f aca="false">IF(Kalender!HV42&lt;&gt;1,0,IF(AND($B42&gt;0,INDEX(Kalender!HV$68:HV$77,MAX(1,$B42))&gt;INDEX(Kalender!$B$68:$B$77,MAX(1,$B42))),1,0)+IF(OR(AND($C42&gt;0,INDEX(Kalender!HV$81:HV$110,MAX(1,$C42))&gt;INDEX(Kalender!$B$81:$B$110,MAX(1,$C42))),AND($D42&gt;0,INDEX(Kalender!HV$81:HV$110,MAX(1,$D42))&gt;INDEX(Kalender!$B$81:$B$110,MAX(1,$D42))),AND($E42&gt;0,INDEX(Kalender!HV$81:HV$110,MAX(1,$E42))&gt;INDEX(Kalender!$B$81:$B$110,MAX(1,$E42))),AND($F42&gt;0,INDEX(Kalender!HV$81:HV$110,MAX(1,$F42))&gt;INDEX(Kalender!$B$81:$B$110,MAX(1,$F42)))),2,0))</f>
        <v>0</v>
      </c>
      <c r="HW42" s="5" t="n">
        <f aca="false">IF(Kalender!HW42&lt;&gt;1,0,IF(AND($B42&gt;0,INDEX(Kalender!HW$68:HW$77,MAX(1,$B42))&gt;INDEX(Kalender!$B$68:$B$77,MAX(1,$B42))),1,0)+IF(OR(AND($C42&gt;0,INDEX(Kalender!HW$81:HW$110,MAX(1,$C42))&gt;INDEX(Kalender!$B$81:$B$110,MAX(1,$C42))),AND($D42&gt;0,INDEX(Kalender!HW$81:HW$110,MAX(1,$D42))&gt;INDEX(Kalender!$B$81:$B$110,MAX(1,$D42))),AND($E42&gt;0,INDEX(Kalender!HW$81:HW$110,MAX(1,$E42))&gt;INDEX(Kalender!$B$81:$B$110,MAX(1,$E42))),AND($F42&gt;0,INDEX(Kalender!HW$81:HW$110,MAX(1,$F42))&gt;INDEX(Kalender!$B$81:$B$110,MAX(1,$F42)))),2,0))</f>
        <v>0</v>
      </c>
      <c r="HX42" s="5" t="n">
        <f aca="false">IF(Kalender!HX42&lt;&gt;1,0,IF(AND($B42&gt;0,INDEX(Kalender!HX$68:HX$77,MAX(1,$B42))&gt;INDEX(Kalender!$B$68:$B$77,MAX(1,$B42))),1,0)+IF(OR(AND($C42&gt;0,INDEX(Kalender!HX$81:HX$110,MAX(1,$C42))&gt;INDEX(Kalender!$B$81:$B$110,MAX(1,$C42))),AND($D42&gt;0,INDEX(Kalender!HX$81:HX$110,MAX(1,$D42))&gt;INDEX(Kalender!$B$81:$B$110,MAX(1,$D42))),AND($E42&gt;0,INDEX(Kalender!HX$81:HX$110,MAX(1,$E42))&gt;INDEX(Kalender!$B$81:$B$110,MAX(1,$E42))),AND($F42&gt;0,INDEX(Kalender!HX$81:HX$110,MAX(1,$F42))&gt;INDEX(Kalender!$B$81:$B$110,MAX(1,$F42)))),2,0))</f>
        <v>0</v>
      </c>
      <c r="HY42" s="5" t="n">
        <f aca="false">IF(Kalender!HY42&lt;&gt;1,0,IF(AND($B42&gt;0,INDEX(Kalender!HY$68:HY$77,MAX(1,$B42))&gt;INDEX(Kalender!$B$68:$B$77,MAX(1,$B42))),1,0)+IF(OR(AND($C42&gt;0,INDEX(Kalender!HY$81:HY$110,MAX(1,$C42))&gt;INDEX(Kalender!$B$81:$B$110,MAX(1,$C42))),AND($D42&gt;0,INDEX(Kalender!HY$81:HY$110,MAX(1,$D42))&gt;INDEX(Kalender!$B$81:$B$110,MAX(1,$D42))),AND($E42&gt;0,INDEX(Kalender!HY$81:HY$110,MAX(1,$E42))&gt;INDEX(Kalender!$B$81:$B$110,MAX(1,$E42))),AND($F42&gt;0,INDEX(Kalender!HY$81:HY$110,MAX(1,$F42))&gt;INDEX(Kalender!$B$81:$B$110,MAX(1,$F42)))),2,0))</f>
        <v>0</v>
      </c>
      <c r="HZ42" s="5" t="n">
        <f aca="false">IF(Kalender!HZ42&lt;&gt;1,0,IF(AND($B42&gt;0,INDEX(Kalender!HZ$68:HZ$77,MAX(1,$B42))&gt;INDEX(Kalender!$B$68:$B$77,MAX(1,$B42))),1,0)+IF(OR(AND($C42&gt;0,INDEX(Kalender!HZ$81:HZ$110,MAX(1,$C42))&gt;INDEX(Kalender!$B$81:$B$110,MAX(1,$C42))),AND($D42&gt;0,INDEX(Kalender!HZ$81:HZ$110,MAX(1,$D42))&gt;INDEX(Kalender!$B$81:$B$110,MAX(1,$D42))),AND($E42&gt;0,INDEX(Kalender!HZ$81:HZ$110,MAX(1,$E42))&gt;INDEX(Kalender!$B$81:$B$110,MAX(1,$E42))),AND($F42&gt;0,INDEX(Kalender!HZ$81:HZ$110,MAX(1,$F42))&gt;INDEX(Kalender!$B$81:$B$110,MAX(1,$F42)))),2,0))</f>
        <v>0</v>
      </c>
      <c r="IA42" s="5" t="n">
        <f aca="false">IF(Kalender!IA42&lt;&gt;1,0,IF(AND($B42&gt;0,INDEX(Kalender!IA$68:IA$77,MAX(1,$B42))&gt;INDEX(Kalender!$B$68:$B$77,MAX(1,$B42))),1,0)+IF(OR(AND($C42&gt;0,INDEX(Kalender!IA$81:IA$110,MAX(1,$C42))&gt;INDEX(Kalender!$B$81:$B$110,MAX(1,$C42))),AND($D42&gt;0,INDEX(Kalender!IA$81:IA$110,MAX(1,$D42))&gt;INDEX(Kalender!$B$81:$B$110,MAX(1,$D42))),AND($E42&gt;0,INDEX(Kalender!IA$81:IA$110,MAX(1,$E42))&gt;INDEX(Kalender!$B$81:$B$110,MAX(1,$E42))),AND($F42&gt;0,INDEX(Kalender!IA$81:IA$110,MAX(1,$F42))&gt;INDEX(Kalender!$B$81:$B$110,MAX(1,$F42)))),2,0))</f>
        <v>0</v>
      </c>
      <c r="IB42" s="5" t="n">
        <f aca="false">IF(Kalender!IB42&lt;&gt;1,0,IF(AND($B42&gt;0,INDEX(Kalender!IB$68:IB$77,MAX(1,$B42))&gt;INDEX(Kalender!$B$68:$B$77,MAX(1,$B42))),1,0)+IF(OR(AND($C42&gt;0,INDEX(Kalender!IB$81:IB$110,MAX(1,$C42))&gt;INDEX(Kalender!$B$81:$B$110,MAX(1,$C42))),AND($D42&gt;0,INDEX(Kalender!IB$81:IB$110,MAX(1,$D42))&gt;INDEX(Kalender!$B$81:$B$110,MAX(1,$D42))),AND($E42&gt;0,INDEX(Kalender!IB$81:IB$110,MAX(1,$E42))&gt;INDEX(Kalender!$B$81:$B$110,MAX(1,$E42))),AND($F42&gt;0,INDEX(Kalender!IB$81:IB$110,MAX(1,$F42))&gt;INDEX(Kalender!$B$81:$B$110,MAX(1,$F42)))),2,0))</f>
        <v>0</v>
      </c>
      <c r="IC42" s="5" t="n">
        <f aca="false">IF(Kalender!IC42&lt;&gt;1,0,IF(AND($B42&gt;0,INDEX(Kalender!IC$68:IC$77,MAX(1,$B42))&gt;INDEX(Kalender!$B$68:$B$77,MAX(1,$B42))),1,0)+IF(OR(AND($C42&gt;0,INDEX(Kalender!IC$81:IC$110,MAX(1,$C42))&gt;INDEX(Kalender!$B$81:$B$110,MAX(1,$C42))),AND($D42&gt;0,INDEX(Kalender!IC$81:IC$110,MAX(1,$D42))&gt;INDEX(Kalender!$B$81:$B$110,MAX(1,$D42))),AND($E42&gt;0,INDEX(Kalender!IC$81:IC$110,MAX(1,$E42))&gt;INDEX(Kalender!$B$81:$B$110,MAX(1,$E42))),AND($F42&gt;0,INDEX(Kalender!IC$81:IC$110,MAX(1,$F42))&gt;INDEX(Kalender!$B$81:$B$110,MAX(1,$F42)))),2,0))</f>
        <v>0</v>
      </c>
      <c r="ID42" s="5" t="n">
        <f aca="false">IF(Kalender!ID42&lt;&gt;1,0,IF(AND($B42&gt;0,INDEX(Kalender!ID$68:ID$77,MAX(1,$B42))&gt;INDEX(Kalender!$B$68:$B$77,MAX(1,$B42))),1,0)+IF(OR(AND($C42&gt;0,INDEX(Kalender!ID$81:ID$110,MAX(1,$C42))&gt;INDEX(Kalender!$B$81:$B$110,MAX(1,$C42))),AND($D42&gt;0,INDEX(Kalender!ID$81:ID$110,MAX(1,$D42))&gt;INDEX(Kalender!$B$81:$B$110,MAX(1,$D42))),AND($E42&gt;0,INDEX(Kalender!ID$81:ID$110,MAX(1,$E42))&gt;INDEX(Kalender!$B$81:$B$110,MAX(1,$E42))),AND($F42&gt;0,INDEX(Kalender!ID$81:ID$110,MAX(1,$F42))&gt;INDEX(Kalender!$B$81:$B$110,MAX(1,$F42)))),2,0))</f>
        <v>0</v>
      </c>
      <c r="IE42" s="5" t="n">
        <f aca="false">IF(Kalender!IE42&lt;&gt;1,0,IF(AND($B42&gt;0,INDEX(Kalender!IE$68:IE$77,MAX(1,$B42))&gt;INDEX(Kalender!$B$68:$B$77,MAX(1,$B42))),1,0)+IF(OR(AND($C42&gt;0,INDEX(Kalender!IE$81:IE$110,MAX(1,$C42))&gt;INDEX(Kalender!$B$81:$B$110,MAX(1,$C42))),AND($D42&gt;0,INDEX(Kalender!IE$81:IE$110,MAX(1,$D42))&gt;INDEX(Kalender!$B$81:$B$110,MAX(1,$D42))),AND($E42&gt;0,INDEX(Kalender!IE$81:IE$110,MAX(1,$E42))&gt;INDEX(Kalender!$B$81:$B$110,MAX(1,$E42))),AND($F42&gt;0,INDEX(Kalender!IE$81:IE$110,MAX(1,$F42))&gt;INDEX(Kalender!$B$81:$B$110,MAX(1,$F42)))),2,0))</f>
        <v>0</v>
      </c>
      <c r="IF42" s="5" t="n">
        <f aca="false">IF(Kalender!IF42&lt;&gt;1,0,IF(AND($B42&gt;0,INDEX(Kalender!IF$68:IF$77,MAX(1,$B42))&gt;INDEX(Kalender!$B$68:$B$77,MAX(1,$B42))),1,0)+IF(OR(AND($C42&gt;0,INDEX(Kalender!IF$81:IF$110,MAX(1,$C42))&gt;INDEX(Kalender!$B$81:$B$110,MAX(1,$C42))),AND($D42&gt;0,INDEX(Kalender!IF$81:IF$110,MAX(1,$D42))&gt;INDEX(Kalender!$B$81:$B$110,MAX(1,$D42))),AND($E42&gt;0,INDEX(Kalender!IF$81:IF$110,MAX(1,$E42))&gt;INDEX(Kalender!$B$81:$B$110,MAX(1,$E42))),AND($F42&gt;0,INDEX(Kalender!IF$81:IF$110,MAX(1,$F42))&gt;INDEX(Kalender!$B$81:$B$110,MAX(1,$F42)))),2,0))</f>
        <v>0</v>
      </c>
      <c r="IG42" s="5" t="n">
        <f aca="false">IF(Kalender!IG42&lt;&gt;1,0,IF(AND($B42&gt;0,INDEX(Kalender!IG$68:IG$77,MAX(1,$B42))&gt;INDEX(Kalender!$B$68:$B$77,MAX(1,$B42))),1,0)+IF(OR(AND($C42&gt;0,INDEX(Kalender!IG$81:IG$110,MAX(1,$C42))&gt;INDEX(Kalender!$B$81:$B$110,MAX(1,$C42))),AND($D42&gt;0,INDEX(Kalender!IG$81:IG$110,MAX(1,$D42))&gt;INDEX(Kalender!$B$81:$B$110,MAX(1,$D42))),AND($E42&gt;0,INDEX(Kalender!IG$81:IG$110,MAX(1,$E42))&gt;INDEX(Kalender!$B$81:$B$110,MAX(1,$E42))),AND($F42&gt;0,INDEX(Kalender!IG$81:IG$110,MAX(1,$F42))&gt;INDEX(Kalender!$B$81:$B$110,MAX(1,$F42)))),2,0))</f>
        <v>0</v>
      </c>
      <c r="IH42" s="5" t="n">
        <f aca="false">IF(Kalender!IH42&lt;&gt;1,0,IF(AND($B42&gt;0,INDEX(Kalender!IH$68:IH$77,MAX(1,$B42))&gt;INDEX(Kalender!$B$68:$B$77,MAX(1,$B42))),1,0)+IF(OR(AND($C42&gt;0,INDEX(Kalender!IH$81:IH$110,MAX(1,$C42))&gt;INDEX(Kalender!$B$81:$B$110,MAX(1,$C42))),AND($D42&gt;0,INDEX(Kalender!IH$81:IH$110,MAX(1,$D42))&gt;INDEX(Kalender!$B$81:$B$110,MAX(1,$D42))),AND($E42&gt;0,INDEX(Kalender!IH$81:IH$110,MAX(1,$E42))&gt;INDEX(Kalender!$B$81:$B$110,MAX(1,$E42))),AND($F42&gt;0,INDEX(Kalender!IH$81:IH$110,MAX(1,$F42))&gt;INDEX(Kalender!$B$81:$B$110,MAX(1,$F42)))),2,0))</f>
        <v>0</v>
      </c>
      <c r="II42" s="5" t="n">
        <f aca="false">IF(Kalender!II42&lt;&gt;1,0,IF(AND($B42&gt;0,INDEX(Kalender!II$68:II$77,MAX(1,$B42))&gt;INDEX(Kalender!$B$68:$B$77,MAX(1,$B42))),1,0)+IF(OR(AND($C42&gt;0,INDEX(Kalender!II$81:II$110,MAX(1,$C42))&gt;INDEX(Kalender!$B$81:$B$110,MAX(1,$C42))),AND($D42&gt;0,INDEX(Kalender!II$81:II$110,MAX(1,$D42))&gt;INDEX(Kalender!$B$81:$B$110,MAX(1,$D42))),AND($E42&gt;0,INDEX(Kalender!II$81:II$110,MAX(1,$E42))&gt;INDEX(Kalender!$B$81:$B$110,MAX(1,$E42))),AND($F42&gt;0,INDEX(Kalender!II$81:II$110,MAX(1,$F42))&gt;INDEX(Kalender!$B$81:$B$110,MAX(1,$F42)))),2,0))</f>
        <v>0</v>
      </c>
      <c r="IJ42" s="5" t="n">
        <f aca="false">IF(Kalender!IJ42&lt;&gt;1,0,IF(AND($B42&gt;0,INDEX(Kalender!IJ$68:IJ$77,MAX(1,$B42))&gt;INDEX(Kalender!$B$68:$B$77,MAX(1,$B42))),1,0)+IF(OR(AND($C42&gt;0,INDEX(Kalender!IJ$81:IJ$110,MAX(1,$C42))&gt;INDEX(Kalender!$B$81:$B$110,MAX(1,$C42))),AND($D42&gt;0,INDEX(Kalender!IJ$81:IJ$110,MAX(1,$D42))&gt;INDEX(Kalender!$B$81:$B$110,MAX(1,$D42))),AND($E42&gt;0,INDEX(Kalender!IJ$81:IJ$110,MAX(1,$E42))&gt;INDEX(Kalender!$B$81:$B$110,MAX(1,$E42))),AND($F42&gt;0,INDEX(Kalender!IJ$81:IJ$110,MAX(1,$F42))&gt;INDEX(Kalender!$B$81:$B$110,MAX(1,$F42)))),2,0))</f>
        <v>0</v>
      </c>
      <c r="IK42" s="5" t="n">
        <f aca="false">IF(Kalender!IK42&lt;&gt;1,0,IF(AND($B42&gt;0,INDEX(Kalender!IK$68:IK$77,MAX(1,$B42))&gt;INDEX(Kalender!$B$68:$B$77,MAX(1,$B42))),1,0)+IF(OR(AND($C42&gt;0,INDEX(Kalender!IK$81:IK$110,MAX(1,$C42))&gt;INDEX(Kalender!$B$81:$B$110,MAX(1,$C42))),AND($D42&gt;0,INDEX(Kalender!IK$81:IK$110,MAX(1,$D42))&gt;INDEX(Kalender!$B$81:$B$110,MAX(1,$D42))),AND($E42&gt;0,INDEX(Kalender!IK$81:IK$110,MAX(1,$E42))&gt;INDEX(Kalender!$B$81:$B$110,MAX(1,$E42))),AND($F42&gt;0,INDEX(Kalender!IK$81:IK$110,MAX(1,$F42))&gt;INDEX(Kalender!$B$81:$B$110,MAX(1,$F42)))),2,0))</f>
        <v>0</v>
      </c>
      <c r="IL42" s="5" t="n">
        <f aca="false">IF(Kalender!IL42&lt;&gt;1,0,IF(AND($B42&gt;0,INDEX(Kalender!IL$68:IL$77,MAX(1,$B42))&gt;INDEX(Kalender!$B$68:$B$77,MAX(1,$B42))),1,0)+IF(OR(AND($C42&gt;0,INDEX(Kalender!IL$81:IL$110,MAX(1,$C42))&gt;INDEX(Kalender!$B$81:$B$110,MAX(1,$C42))),AND($D42&gt;0,INDEX(Kalender!IL$81:IL$110,MAX(1,$D42))&gt;INDEX(Kalender!$B$81:$B$110,MAX(1,$D42))),AND($E42&gt;0,INDEX(Kalender!IL$81:IL$110,MAX(1,$E42))&gt;INDEX(Kalender!$B$81:$B$110,MAX(1,$E42))),AND($F42&gt;0,INDEX(Kalender!IL$81:IL$110,MAX(1,$F42))&gt;INDEX(Kalender!$B$81:$B$110,MAX(1,$F42)))),2,0))</f>
        <v>0</v>
      </c>
      <c r="IM42" s="5" t="n">
        <f aca="false">IF(Kalender!IM42&lt;&gt;1,0,IF(AND($B42&gt;0,INDEX(Kalender!IM$68:IM$77,MAX(1,$B42))&gt;INDEX(Kalender!$B$68:$B$77,MAX(1,$B42))),1,0)+IF(OR(AND($C42&gt;0,INDEX(Kalender!IM$81:IM$110,MAX(1,$C42))&gt;INDEX(Kalender!$B$81:$B$110,MAX(1,$C42))),AND($D42&gt;0,INDEX(Kalender!IM$81:IM$110,MAX(1,$D42))&gt;INDEX(Kalender!$B$81:$B$110,MAX(1,$D42))),AND($E42&gt;0,INDEX(Kalender!IM$81:IM$110,MAX(1,$E42))&gt;INDEX(Kalender!$B$81:$B$110,MAX(1,$E42))),AND($F42&gt;0,INDEX(Kalender!IM$81:IM$110,MAX(1,$F42))&gt;INDEX(Kalender!$B$81:$B$110,MAX(1,$F42)))),2,0))</f>
        <v>0</v>
      </c>
      <c r="IN42" s="5" t="n">
        <f aca="false">IF(Kalender!IN42&lt;&gt;1,0,IF(AND($B42&gt;0,INDEX(Kalender!IN$68:IN$77,MAX(1,$B42))&gt;INDEX(Kalender!$B$68:$B$77,MAX(1,$B42))),1,0)+IF(OR(AND($C42&gt;0,INDEX(Kalender!IN$81:IN$110,MAX(1,$C42))&gt;INDEX(Kalender!$B$81:$B$110,MAX(1,$C42))),AND($D42&gt;0,INDEX(Kalender!IN$81:IN$110,MAX(1,$D42))&gt;INDEX(Kalender!$B$81:$B$110,MAX(1,$D42))),AND($E42&gt;0,INDEX(Kalender!IN$81:IN$110,MAX(1,$E42))&gt;INDEX(Kalender!$B$81:$B$110,MAX(1,$E42))),AND($F42&gt;0,INDEX(Kalender!IN$81:IN$110,MAX(1,$F42))&gt;INDEX(Kalender!$B$81:$B$110,MAX(1,$F42)))),2,0))</f>
        <v>0</v>
      </c>
      <c r="IO42" s="5" t="n">
        <f aca="false">IF(Kalender!IO42&lt;&gt;1,0,IF(AND($B42&gt;0,INDEX(Kalender!IO$68:IO$77,MAX(1,$B42))&gt;INDEX(Kalender!$B$68:$B$77,MAX(1,$B42))),1,0)+IF(OR(AND($C42&gt;0,INDEX(Kalender!IO$81:IO$110,MAX(1,$C42))&gt;INDEX(Kalender!$B$81:$B$110,MAX(1,$C42))),AND($D42&gt;0,INDEX(Kalender!IO$81:IO$110,MAX(1,$D42))&gt;INDEX(Kalender!$B$81:$B$110,MAX(1,$D42))),AND($E42&gt;0,INDEX(Kalender!IO$81:IO$110,MAX(1,$E42))&gt;INDEX(Kalender!$B$81:$B$110,MAX(1,$E42))),AND($F42&gt;0,INDEX(Kalender!IO$81:IO$110,MAX(1,$F42))&gt;INDEX(Kalender!$B$81:$B$110,MAX(1,$F42)))),2,0))</f>
        <v>0</v>
      </c>
      <c r="IP42" s="5" t="n">
        <f aca="false">IF(Kalender!IP42&lt;&gt;1,0,IF(AND($B42&gt;0,INDEX(Kalender!IP$68:IP$77,MAX(1,$B42))&gt;INDEX(Kalender!$B$68:$B$77,MAX(1,$B42))),1,0)+IF(OR(AND($C42&gt;0,INDEX(Kalender!IP$81:IP$110,MAX(1,$C42))&gt;INDEX(Kalender!$B$81:$B$110,MAX(1,$C42))),AND($D42&gt;0,INDEX(Kalender!IP$81:IP$110,MAX(1,$D42))&gt;INDEX(Kalender!$B$81:$B$110,MAX(1,$D42))),AND($E42&gt;0,INDEX(Kalender!IP$81:IP$110,MAX(1,$E42))&gt;INDEX(Kalender!$B$81:$B$110,MAX(1,$E42))),AND($F42&gt;0,INDEX(Kalender!IP$81:IP$110,MAX(1,$F42))&gt;INDEX(Kalender!$B$81:$B$110,MAX(1,$F42)))),2,0))</f>
        <v>0</v>
      </c>
      <c r="IQ42" s="5" t="n">
        <f aca="false">IF(Kalender!IQ42&lt;&gt;1,0,IF(AND($B42&gt;0,INDEX(Kalender!IQ$68:IQ$77,MAX(1,$B42))&gt;INDEX(Kalender!$B$68:$B$77,MAX(1,$B42))),1,0)+IF(OR(AND($C42&gt;0,INDEX(Kalender!IQ$81:IQ$110,MAX(1,$C42))&gt;INDEX(Kalender!$B$81:$B$110,MAX(1,$C42))),AND($D42&gt;0,INDEX(Kalender!IQ$81:IQ$110,MAX(1,$D42))&gt;INDEX(Kalender!$B$81:$B$110,MAX(1,$D42))),AND($E42&gt;0,INDEX(Kalender!IQ$81:IQ$110,MAX(1,$E42))&gt;INDEX(Kalender!$B$81:$B$110,MAX(1,$E42))),AND($F42&gt;0,INDEX(Kalender!IQ$81:IQ$110,MAX(1,$F42))&gt;INDEX(Kalender!$B$81:$B$110,MAX(1,$F42)))),2,0))</f>
        <v>0</v>
      </c>
      <c r="IR42" s="5" t="n">
        <f aca="false">IF(Kalender!IR42&lt;&gt;1,0,IF(AND($B42&gt;0,INDEX(Kalender!IR$68:IR$77,MAX(1,$B42))&gt;INDEX(Kalender!$B$68:$B$77,MAX(1,$B42))),1,0)+IF(OR(AND($C42&gt;0,INDEX(Kalender!IR$81:IR$110,MAX(1,$C42))&gt;INDEX(Kalender!$B$81:$B$110,MAX(1,$C42))),AND($D42&gt;0,INDEX(Kalender!IR$81:IR$110,MAX(1,$D42))&gt;INDEX(Kalender!$B$81:$B$110,MAX(1,$D42))),AND($E42&gt;0,INDEX(Kalender!IR$81:IR$110,MAX(1,$E42))&gt;INDEX(Kalender!$B$81:$B$110,MAX(1,$E42))),AND($F42&gt;0,INDEX(Kalender!IR$81:IR$110,MAX(1,$F42))&gt;INDEX(Kalender!$B$81:$B$110,MAX(1,$F42)))),2,0))</f>
        <v>0</v>
      </c>
      <c r="IS42" s="5" t="n">
        <f aca="false">IF(Kalender!IS42&lt;&gt;1,0,IF(AND($B42&gt;0,INDEX(Kalender!IS$68:IS$77,MAX(1,$B42))&gt;INDEX(Kalender!$B$68:$B$77,MAX(1,$B42))),1,0)+IF(OR(AND($C42&gt;0,INDEX(Kalender!IS$81:IS$110,MAX(1,$C42))&gt;INDEX(Kalender!$B$81:$B$110,MAX(1,$C42))),AND($D42&gt;0,INDEX(Kalender!IS$81:IS$110,MAX(1,$D42))&gt;INDEX(Kalender!$B$81:$B$110,MAX(1,$D42))),AND($E42&gt;0,INDEX(Kalender!IS$81:IS$110,MAX(1,$E42))&gt;INDEX(Kalender!$B$81:$B$110,MAX(1,$E42))),AND($F42&gt;0,INDEX(Kalender!IS$81:IS$110,MAX(1,$F42))&gt;INDEX(Kalender!$B$81:$B$110,MAX(1,$F42)))),2,0))</f>
        <v>0</v>
      </c>
      <c r="IT42" s="5" t="n">
        <f aca="false">IF(Kalender!IT42&lt;&gt;1,0,IF(AND($B42&gt;0,INDEX(Kalender!IT$68:IT$77,MAX(1,$B42))&gt;INDEX(Kalender!$B$68:$B$77,MAX(1,$B42))),1,0)+IF(OR(AND($C42&gt;0,INDEX(Kalender!IT$81:IT$110,MAX(1,$C42))&gt;INDEX(Kalender!$B$81:$B$110,MAX(1,$C42))),AND($D42&gt;0,INDEX(Kalender!IT$81:IT$110,MAX(1,$D42))&gt;INDEX(Kalender!$B$81:$B$110,MAX(1,$D42))),AND($E42&gt;0,INDEX(Kalender!IT$81:IT$110,MAX(1,$E42))&gt;INDEX(Kalender!$B$81:$B$110,MAX(1,$E42))),AND($F42&gt;0,INDEX(Kalender!IT$81:IT$110,MAX(1,$F42))&gt;INDEX(Kalender!$B$81:$B$110,MAX(1,$F42)))),2,0))</f>
        <v>0</v>
      </c>
      <c r="IU42" s="5" t="n">
        <f aca="false">IF(Kalender!IU42&lt;&gt;1,0,IF(AND($B42&gt;0,INDEX(Kalender!IU$68:IU$77,MAX(1,$B42))&gt;INDEX(Kalender!$B$68:$B$77,MAX(1,$B42))),1,0)+IF(OR(AND($C42&gt;0,INDEX(Kalender!IU$81:IU$110,MAX(1,$C42))&gt;INDEX(Kalender!$B$81:$B$110,MAX(1,$C42))),AND($D42&gt;0,INDEX(Kalender!IU$81:IU$110,MAX(1,$D42))&gt;INDEX(Kalender!$B$81:$B$110,MAX(1,$D42))),AND($E42&gt;0,INDEX(Kalender!IU$81:IU$110,MAX(1,$E42))&gt;INDEX(Kalender!$B$81:$B$110,MAX(1,$E42))),AND($F42&gt;0,INDEX(Kalender!IU$81:IU$110,MAX(1,$F42))&gt;INDEX(Kalender!$B$81:$B$110,MAX(1,$F42)))),2,0))</f>
        <v>0</v>
      </c>
      <c r="IV42" s="5" t="n">
        <f aca="false">IF(Kalender!IV42&lt;&gt;1,0,IF(AND($B42&gt;0,INDEX(Kalender!IV$68:IV$77,MAX(1,$B42))&gt;INDEX(Kalender!$B$68:$B$77,MAX(1,$B42))),1,0)+IF(OR(AND($C42&gt;0,INDEX(Kalender!IV$81:IV$110,MAX(1,$C42))&gt;INDEX(Kalender!$B$81:$B$110,MAX(1,$C42))),AND($D42&gt;0,INDEX(Kalender!IV$81:IV$110,MAX(1,$D42))&gt;INDEX(Kalender!$B$81:$B$110,MAX(1,$D42))),AND($E42&gt;0,INDEX(Kalender!IV$81:IV$110,MAX(1,$E42))&gt;INDEX(Kalender!$B$81:$B$110,MAX(1,$E42))),AND($F42&gt;0,INDEX(Kalender!IV$81:IV$110,MAX(1,$F42))&gt;INDEX(Kalender!$B$81:$B$110,MAX(1,$F42)))),2,0))</f>
        <v>0</v>
      </c>
      <c r="IW42" s="5" t="n">
        <f aca="false">IF(Kalender!IW42&lt;&gt;1,0,IF(AND($B42&gt;0,INDEX(Kalender!IW$68:IW$77,MAX(1,$B42))&gt;INDEX(Kalender!$B$68:$B$77,MAX(1,$B42))),1,0)+IF(OR(AND($C42&gt;0,INDEX(Kalender!IW$81:IW$110,MAX(1,$C42))&gt;INDEX(Kalender!$B$81:$B$110,MAX(1,$C42))),AND($D42&gt;0,INDEX(Kalender!IW$81:IW$110,MAX(1,$D42))&gt;INDEX(Kalender!$B$81:$B$110,MAX(1,$D42))),AND($E42&gt;0,INDEX(Kalender!IW$81:IW$110,MAX(1,$E42))&gt;INDEX(Kalender!$B$81:$B$110,MAX(1,$E42))),AND($F42&gt;0,INDEX(Kalender!IW$81:IW$110,MAX(1,$F42))&gt;INDEX(Kalender!$B$81:$B$110,MAX(1,$F42)))),2,0))</f>
        <v>0</v>
      </c>
      <c r="IX42" s="5" t="n">
        <f aca="false">IF(Kalender!IX42&lt;&gt;1,0,IF(AND($B42&gt;0,INDEX(Kalender!IX$68:IX$77,MAX(1,$B42))&gt;INDEX(Kalender!$B$68:$B$77,MAX(1,$B42))),1,0)+IF(OR(AND($C42&gt;0,INDEX(Kalender!IX$81:IX$110,MAX(1,$C42))&gt;INDEX(Kalender!$B$81:$B$110,MAX(1,$C42))),AND($D42&gt;0,INDEX(Kalender!IX$81:IX$110,MAX(1,$D42))&gt;INDEX(Kalender!$B$81:$B$110,MAX(1,$D42))),AND($E42&gt;0,INDEX(Kalender!IX$81:IX$110,MAX(1,$E42))&gt;INDEX(Kalender!$B$81:$B$110,MAX(1,$E42))),AND($F42&gt;0,INDEX(Kalender!IX$81:IX$110,MAX(1,$F42))&gt;INDEX(Kalender!$B$81:$B$110,MAX(1,$F42)))),2,0))</f>
        <v>0</v>
      </c>
      <c r="IY42" s="5" t="n">
        <f aca="false">IF(Kalender!IY42&lt;&gt;1,0,IF(AND($B42&gt;0,INDEX(Kalender!IY$68:IY$77,MAX(1,$B42))&gt;INDEX(Kalender!$B$68:$B$77,MAX(1,$B42))),1,0)+IF(OR(AND($C42&gt;0,INDEX(Kalender!IY$81:IY$110,MAX(1,$C42))&gt;INDEX(Kalender!$B$81:$B$110,MAX(1,$C42))),AND($D42&gt;0,INDEX(Kalender!IY$81:IY$110,MAX(1,$D42))&gt;INDEX(Kalender!$B$81:$B$110,MAX(1,$D42))),AND($E42&gt;0,INDEX(Kalender!IY$81:IY$110,MAX(1,$E42))&gt;INDEX(Kalender!$B$81:$B$110,MAX(1,$E42))),AND($F42&gt;0,INDEX(Kalender!IY$81:IY$110,MAX(1,$F42))&gt;INDEX(Kalender!$B$81:$B$110,MAX(1,$F42)))),2,0))</f>
        <v>0</v>
      </c>
      <c r="IZ42" s="5" t="n">
        <f aca="false">IF(Kalender!IZ42&lt;&gt;1,0,IF(AND($B42&gt;0,INDEX(Kalender!IZ$68:IZ$77,MAX(1,$B42))&gt;INDEX(Kalender!$B$68:$B$77,MAX(1,$B42))),1,0)+IF(OR(AND($C42&gt;0,INDEX(Kalender!IZ$81:IZ$110,MAX(1,$C42))&gt;INDEX(Kalender!$B$81:$B$110,MAX(1,$C42))),AND($D42&gt;0,INDEX(Kalender!IZ$81:IZ$110,MAX(1,$D42))&gt;INDEX(Kalender!$B$81:$B$110,MAX(1,$D42))),AND($E42&gt;0,INDEX(Kalender!IZ$81:IZ$110,MAX(1,$E42))&gt;INDEX(Kalender!$B$81:$B$110,MAX(1,$E42))),AND($F42&gt;0,INDEX(Kalender!IZ$81:IZ$110,MAX(1,$F42))&gt;INDEX(Kalender!$B$81:$B$110,MAX(1,$F42)))),2,0))</f>
        <v>0</v>
      </c>
      <c r="JA42" s="5" t="n">
        <f aca="false">IF(Kalender!JA42&lt;&gt;1,0,IF(AND($B42&gt;0,INDEX(Kalender!JA$68:JA$77,MAX(1,$B42))&gt;INDEX(Kalender!$B$68:$B$77,MAX(1,$B42))),1,0)+IF(OR(AND($C42&gt;0,INDEX(Kalender!JA$81:JA$110,MAX(1,$C42))&gt;INDEX(Kalender!$B$81:$B$110,MAX(1,$C42))),AND($D42&gt;0,INDEX(Kalender!JA$81:JA$110,MAX(1,$D42))&gt;INDEX(Kalender!$B$81:$B$110,MAX(1,$D42))),AND($E42&gt;0,INDEX(Kalender!JA$81:JA$110,MAX(1,$E42))&gt;INDEX(Kalender!$B$81:$B$110,MAX(1,$E42))),AND($F42&gt;0,INDEX(Kalender!JA$81:JA$110,MAX(1,$F42))&gt;INDEX(Kalender!$B$81:$B$110,MAX(1,$F42)))),2,0))</f>
        <v>0</v>
      </c>
      <c r="JB42" s="5" t="n">
        <f aca="false">IF(Kalender!JB42&lt;&gt;1,0,IF(AND($B42&gt;0,INDEX(Kalender!JB$68:JB$77,MAX(1,$B42))&gt;INDEX(Kalender!$B$68:$B$77,MAX(1,$B42))),1,0)+IF(OR(AND($C42&gt;0,INDEX(Kalender!JB$81:JB$110,MAX(1,$C42))&gt;INDEX(Kalender!$B$81:$B$110,MAX(1,$C42))),AND($D42&gt;0,INDEX(Kalender!JB$81:JB$110,MAX(1,$D42))&gt;INDEX(Kalender!$B$81:$B$110,MAX(1,$D42))),AND($E42&gt;0,INDEX(Kalender!JB$81:JB$110,MAX(1,$E42))&gt;INDEX(Kalender!$B$81:$B$110,MAX(1,$E42))),AND($F42&gt;0,INDEX(Kalender!JB$81:JB$110,MAX(1,$F42))&gt;INDEX(Kalender!$B$81:$B$110,MAX(1,$F42)))),2,0))</f>
        <v>0</v>
      </c>
      <c r="JC42" s="5" t="n">
        <f aca="false">IF(Kalender!JC42&lt;&gt;1,0,IF(AND($B42&gt;0,INDEX(Kalender!JC$68:JC$77,MAX(1,$B42))&gt;INDEX(Kalender!$B$68:$B$77,MAX(1,$B42))),1,0)+IF(OR(AND($C42&gt;0,INDEX(Kalender!JC$81:JC$110,MAX(1,$C42))&gt;INDEX(Kalender!$B$81:$B$110,MAX(1,$C42))),AND($D42&gt;0,INDEX(Kalender!JC$81:JC$110,MAX(1,$D42))&gt;INDEX(Kalender!$B$81:$B$110,MAX(1,$D42))),AND($E42&gt;0,INDEX(Kalender!JC$81:JC$110,MAX(1,$E42))&gt;INDEX(Kalender!$B$81:$B$110,MAX(1,$E42))),AND($F42&gt;0,INDEX(Kalender!JC$81:JC$110,MAX(1,$F42))&gt;INDEX(Kalender!$B$81:$B$110,MAX(1,$F42)))),2,0))</f>
        <v>0</v>
      </c>
      <c r="JD42" s="5" t="n">
        <f aca="false">IF(Kalender!JD42&lt;&gt;1,0,IF(AND($B42&gt;0,INDEX(Kalender!JD$68:JD$77,MAX(1,$B42))&gt;INDEX(Kalender!$B$68:$B$77,MAX(1,$B42))),1,0)+IF(OR(AND($C42&gt;0,INDEX(Kalender!JD$81:JD$110,MAX(1,$C42))&gt;INDEX(Kalender!$B$81:$B$110,MAX(1,$C42))),AND($D42&gt;0,INDEX(Kalender!JD$81:JD$110,MAX(1,$D42))&gt;INDEX(Kalender!$B$81:$B$110,MAX(1,$D42))),AND($E42&gt;0,INDEX(Kalender!JD$81:JD$110,MAX(1,$E42))&gt;INDEX(Kalender!$B$81:$B$110,MAX(1,$E42))),AND($F42&gt;0,INDEX(Kalender!JD$81:JD$110,MAX(1,$F42))&gt;INDEX(Kalender!$B$81:$B$110,MAX(1,$F42)))),2,0))</f>
        <v>0</v>
      </c>
      <c r="JE42" s="5" t="n">
        <f aca="false">IF(Kalender!JE42&lt;&gt;1,0,IF(AND($B42&gt;0,INDEX(Kalender!JE$68:JE$77,MAX(1,$B42))&gt;INDEX(Kalender!$B$68:$B$77,MAX(1,$B42))),1,0)+IF(OR(AND($C42&gt;0,INDEX(Kalender!JE$81:JE$110,MAX(1,$C42))&gt;INDEX(Kalender!$B$81:$B$110,MAX(1,$C42))),AND($D42&gt;0,INDEX(Kalender!JE$81:JE$110,MAX(1,$D42))&gt;INDEX(Kalender!$B$81:$B$110,MAX(1,$D42))),AND($E42&gt;0,INDEX(Kalender!JE$81:JE$110,MAX(1,$E42))&gt;INDEX(Kalender!$B$81:$B$110,MAX(1,$E42))),AND($F42&gt;0,INDEX(Kalender!JE$81:JE$110,MAX(1,$F42))&gt;INDEX(Kalender!$B$81:$B$110,MAX(1,$F42)))),2,0))</f>
        <v>0</v>
      </c>
      <c r="JF42" s="5" t="n">
        <f aca="false">IF(Kalender!JF42&lt;&gt;1,0,IF(AND($B42&gt;0,INDEX(Kalender!JF$68:JF$77,MAX(1,$B42))&gt;INDEX(Kalender!$B$68:$B$77,MAX(1,$B42))),1,0)+IF(OR(AND($C42&gt;0,INDEX(Kalender!JF$81:JF$110,MAX(1,$C42))&gt;INDEX(Kalender!$B$81:$B$110,MAX(1,$C42))),AND($D42&gt;0,INDEX(Kalender!JF$81:JF$110,MAX(1,$D42))&gt;INDEX(Kalender!$B$81:$B$110,MAX(1,$D42))),AND($E42&gt;0,INDEX(Kalender!JF$81:JF$110,MAX(1,$E42))&gt;INDEX(Kalender!$B$81:$B$110,MAX(1,$E42))),AND($F42&gt;0,INDEX(Kalender!JF$81:JF$110,MAX(1,$F42))&gt;INDEX(Kalender!$B$81:$B$110,MAX(1,$F42)))),2,0))</f>
        <v>0</v>
      </c>
      <c r="JG42" s="5" t="n">
        <f aca="false">IF(Kalender!JG42&lt;&gt;1,0,IF(AND($B42&gt;0,INDEX(Kalender!JG$68:JG$77,MAX(1,$B42))&gt;INDEX(Kalender!$B$68:$B$77,MAX(1,$B42))),1,0)+IF(OR(AND($C42&gt;0,INDEX(Kalender!JG$81:JG$110,MAX(1,$C42))&gt;INDEX(Kalender!$B$81:$B$110,MAX(1,$C42))),AND($D42&gt;0,INDEX(Kalender!JG$81:JG$110,MAX(1,$D42))&gt;INDEX(Kalender!$B$81:$B$110,MAX(1,$D42))),AND($E42&gt;0,INDEX(Kalender!JG$81:JG$110,MAX(1,$E42))&gt;INDEX(Kalender!$B$81:$B$110,MAX(1,$E42))),AND($F42&gt;0,INDEX(Kalender!JG$81:JG$110,MAX(1,$F42))&gt;INDEX(Kalender!$B$81:$B$110,MAX(1,$F42)))),2,0))</f>
        <v>0</v>
      </c>
      <c r="JH42" s="5" t="n">
        <f aca="false">IF(Kalender!JH42&lt;&gt;1,0,IF(AND($B42&gt;0,INDEX(Kalender!JH$68:JH$77,MAX(1,$B42))&gt;INDEX(Kalender!$B$68:$B$77,MAX(1,$B42))),1,0)+IF(OR(AND($C42&gt;0,INDEX(Kalender!JH$81:JH$110,MAX(1,$C42))&gt;INDEX(Kalender!$B$81:$B$110,MAX(1,$C42))),AND($D42&gt;0,INDEX(Kalender!JH$81:JH$110,MAX(1,$D42))&gt;INDEX(Kalender!$B$81:$B$110,MAX(1,$D42))),AND($E42&gt;0,INDEX(Kalender!JH$81:JH$110,MAX(1,$E42))&gt;INDEX(Kalender!$B$81:$B$110,MAX(1,$E42))),AND($F42&gt;0,INDEX(Kalender!JH$81:JH$110,MAX(1,$F42))&gt;INDEX(Kalender!$B$81:$B$110,MAX(1,$F42)))),2,0))</f>
        <v>0</v>
      </c>
      <c r="JI42" s="5" t="n">
        <f aca="false">IF(Kalender!JI42&lt;&gt;1,0,IF(AND($B42&gt;0,INDEX(Kalender!JI$68:JI$77,MAX(1,$B42))&gt;INDEX(Kalender!$B$68:$B$77,MAX(1,$B42))),1,0)+IF(OR(AND($C42&gt;0,INDEX(Kalender!JI$81:JI$110,MAX(1,$C42))&gt;INDEX(Kalender!$B$81:$B$110,MAX(1,$C42))),AND($D42&gt;0,INDEX(Kalender!JI$81:JI$110,MAX(1,$D42))&gt;INDEX(Kalender!$B$81:$B$110,MAX(1,$D42))),AND($E42&gt;0,INDEX(Kalender!JI$81:JI$110,MAX(1,$E42))&gt;INDEX(Kalender!$B$81:$B$110,MAX(1,$E42))),AND($F42&gt;0,INDEX(Kalender!JI$81:JI$110,MAX(1,$F42))&gt;INDEX(Kalender!$B$81:$B$110,MAX(1,$F42)))),2,0))</f>
        <v>0</v>
      </c>
      <c r="JJ42" s="5" t="n">
        <f aca="false">IF(Kalender!JJ42&lt;&gt;1,0,IF(AND($B42&gt;0,INDEX(Kalender!JJ$68:JJ$77,MAX(1,$B42))&gt;INDEX(Kalender!$B$68:$B$77,MAX(1,$B42))),1,0)+IF(OR(AND($C42&gt;0,INDEX(Kalender!JJ$81:JJ$110,MAX(1,$C42))&gt;INDEX(Kalender!$B$81:$B$110,MAX(1,$C42))),AND($D42&gt;0,INDEX(Kalender!JJ$81:JJ$110,MAX(1,$D42))&gt;INDEX(Kalender!$B$81:$B$110,MAX(1,$D42))),AND($E42&gt;0,INDEX(Kalender!JJ$81:JJ$110,MAX(1,$E42))&gt;INDEX(Kalender!$B$81:$B$110,MAX(1,$E42))),AND($F42&gt;0,INDEX(Kalender!JJ$81:JJ$110,MAX(1,$F42))&gt;INDEX(Kalender!$B$81:$B$110,MAX(1,$F42)))),2,0))</f>
        <v>0</v>
      </c>
      <c r="JK42" s="5" t="n">
        <f aca="false">IF(Kalender!JK42&lt;&gt;1,0,IF(AND($B42&gt;0,INDEX(Kalender!JK$68:JK$77,MAX(1,$B42))&gt;INDEX(Kalender!$B$68:$B$77,MAX(1,$B42))),1,0)+IF(OR(AND($C42&gt;0,INDEX(Kalender!JK$81:JK$110,MAX(1,$C42))&gt;INDEX(Kalender!$B$81:$B$110,MAX(1,$C42))),AND($D42&gt;0,INDEX(Kalender!JK$81:JK$110,MAX(1,$D42))&gt;INDEX(Kalender!$B$81:$B$110,MAX(1,$D42))),AND($E42&gt;0,INDEX(Kalender!JK$81:JK$110,MAX(1,$E42))&gt;INDEX(Kalender!$B$81:$B$110,MAX(1,$E42))),AND($F42&gt;0,INDEX(Kalender!JK$81:JK$110,MAX(1,$F42))&gt;INDEX(Kalender!$B$81:$B$110,MAX(1,$F42)))),2,0))</f>
        <v>0</v>
      </c>
      <c r="JL42" s="5" t="n">
        <f aca="false">IF(Kalender!JL42&lt;&gt;1,0,IF(AND($B42&gt;0,INDEX(Kalender!JL$68:JL$77,MAX(1,$B42))&gt;INDEX(Kalender!$B$68:$B$77,MAX(1,$B42))),1,0)+IF(OR(AND($C42&gt;0,INDEX(Kalender!JL$81:JL$110,MAX(1,$C42))&gt;INDEX(Kalender!$B$81:$B$110,MAX(1,$C42))),AND($D42&gt;0,INDEX(Kalender!JL$81:JL$110,MAX(1,$D42))&gt;INDEX(Kalender!$B$81:$B$110,MAX(1,$D42))),AND($E42&gt;0,INDEX(Kalender!JL$81:JL$110,MAX(1,$E42))&gt;INDEX(Kalender!$B$81:$B$110,MAX(1,$E42))),AND($F42&gt;0,INDEX(Kalender!JL$81:JL$110,MAX(1,$F42))&gt;INDEX(Kalender!$B$81:$B$110,MAX(1,$F42)))),2,0))</f>
        <v>0</v>
      </c>
      <c r="JM42" s="5" t="n">
        <f aca="false">IF(Kalender!JM42&lt;&gt;1,0,IF(AND($B42&gt;0,INDEX(Kalender!JM$68:JM$77,MAX(1,$B42))&gt;INDEX(Kalender!$B$68:$B$77,MAX(1,$B42))),1,0)+IF(OR(AND($C42&gt;0,INDEX(Kalender!JM$81:JM$110,MAX(1,$C42))&gt;INDEX(Kalender!$B$81:$B$110,MAX(1,$C42))),AND($D42&gt;0,INDEX(Kalender!JM$81:JM$110,MAX(1,$D42))&gt;INDEX(Kalender!$B$81:$B$110,MAX(1,$D42))),AND($E42&gt;0,INDEX(Kalender!JM$81:JM$110,MAX(1,$E42))&gt;INDEX(Kalender!$B$81:$B$110,MAX(1,$E42))),AND($F42&gt;0,INDEX(Kalender!JM$81:JM$110,MAX(1,$F42))&gt;INDEX(Kalender!$B$81:$B$110,MAX(1,$F42)))),2,0))</f>
        <v>0</v>
      </c>
      <c r="JN42" s="5" t="n">
        <f aca="false">IF(Kalender!JN42&lt;&gt;1,0,IF(AND($B42&gt;0,INDEX(Kalender!JN$68:JN$77,MAX(1,$B42))&gt;INDEX(Kalender!$B$68:$B$77,MAX(1,$B42))),1,0)+IF(OR(AND($C42&gt;0,INDEX(Kalender!JN$81:JN$110,MAX(1,$C42))&gt;INDEX(Kalender!$B$81:$B$110,MAX(1,$C42))),AND($D42&gt;0,INDEX(Kalender!JN$81:JN$110,MAX(1,$D42))&gt;INDEX(Kalender!$B$81:$B$110,MAX(1,$D42))),AND($E42&gt;0,INDEX(Kalender!JN$81:JN$110,MAX(1,$E42))&gt;INDEX(Kalender!$B$81:$B$110,MAX(1,$E42))),AND($F42&gt;0,INDEX(Kalender!JN$81:JN$110,MAX(1,$F42))&gt;INDEX(Kalender!$B$81:$B$110,MAX(1,$F42)))),2,0))</f>
        <v>0</v>
      </c>
      <c r="JO42" s="5" t="n">
        <f aca="false">IF(Kalender!JO42&lt;&gt;1,0,IF(AND($B42&gt;0,INDEX(Kalender!JO$68:JO$77,MAX(1,$B42))&gt;INDEX(Kalender!$B$68:$B$77,MAX(1,$B42))),1,0)+IF(OR(AND($C42&gt;0,INDEX(Kalender!JO$81:JO$110,MAX(1,$C42))&gt;INDEX(Kalender!$B$81:$B$110,MAX(1,$C42))),AND($D42&gt;0,INDEX(Kalender!JO$81:JO$110,MAX(1,$D42))&gt;INDEX(Kalender!$B$81:$B$110,MAX(1,$D42))),AND($E42&gt;0,INDEX(Kalender!JO$81:JO$110,MAX(1,$E42))&gt;INDEX(Kalender!$B$81:$B$110,MAX(1,$E42))),AND($F42&gt;0,INDEX(Kalender!JO$81:JO$110,MAX(1,$F42))&gt;INDEX(Kalender!$B$81:$B$110,MAX(1,$F42)))),2,0))</f>
        <v>0</v>
      </c>
      <c r="JP42" s="5" t="n">
        <f aca="false">IF(Kalender!JP42&lt;&gt;1,0,IF(AND($B42&gt;0,INDEX(Kalender!JP$68:JP$77,MAX(1,$B42))&gt;INDEX(Kalender!$B$68:$B$77,MAX(1,$B42))),1,0)+IF(OR(AND($C42&gt;0,INDEX(Kalender!JP$81:JP$110,MAX(1,$C42))&gt;INDEX(Kalender!$B$81:$B$110,MAX(1,$C42))),AND($D42&gt;0,INDEX(Kalender!JP$81:JP$110,MAX(1,$D42))&gt;INDEX(Kalender!$B$81:$B$110,MAX(1,$D42))),AND($E42&gt;0,INDEX(Kalender!JP$81:JP$110,MAX(1,$E42))&gt;INDEX(Kalender!$B$81:$B$110,MAX(1,$E42))),AND($F42&gt;0,INDEX(Kalender!JP$81:JP$110,MAX(1,$F42))&gt;INDEX(Kalender!$B$81:$B$110,MAX(1,$F42)))),2,0))</f>
        <v>0</v>
      </c>
      <c r="JQ42" s="5" t="n">
        <f aca="false">IF(Kalender!JQ42&lt;&gt;1,0,IF(AND($B42&gt;0,INDEX(Kalender!JQ$68:JQ$77,MAX(1,$B42))&gt;INDEX(Kalender!$B$68:$B$77,MAX(1,$B42))),1,0)+IF(OR(AND($C42&gt;0,INDEX(Kalender!JQ$81:JQ$110,MAX(1,$C42))&gt;INDEX(Kalender!$B$81:$B$110,MAX(1,$C42))),AND($D42&gt;0,INDEX(Kalender!JQ$81:JQ$110,MAX(1,$D42))&gt;INDEX(Kalender!$B$81:$B$110,MAX(1,$D42))),AND($E42&gt;0,INDEX(Kalender!JQ$81:JQ$110,MAX(1,$E42))&gt;INDEX(Kalender!$B$81:$B$110,MAX(1,$E42))),AND($F42&gt;0,INDEX(Kalender!JQ$81:JQ$110,MAX(1,$F42))&gt;INDEX(Kalender!$B$81:$B$110,MAX(1,$F42)))),2,0))</f>
        <v>0</v>
      </c>
      <c r="JR42" s="5" t="n">
        <f aca="false">IF(Kalender!JR42&lt;&gt;1,0,IF(AND($B42&gt;0,INDEX(Kalender!JR$68:JR$77,MAX(1,$B42))&gt;INDEX(Kalender!$B$68:$B$77,MAX(1,$B42))),1,0)+IF(OR(AND($C42&gt;0,INDEX(Kalender!JR$81:JR$110,MAX(1,$C42))&gt;INDEX(Kalender!$B$81:$B$110,MAX(1,$C42))),AND($D42&gt;0,INDEX(Kalender!JR$81:JR$110,MAX(1,$D42))&gt;INDEX(Kalender!$B$81:$B$110,MAX(1,$D42))),AND($E42&gt;0,INDEX(Kalender!JR$81:JR$110,MAX(1,$E42))&gt;INDEX(Kalender!$B$81:$B$110,MAX(1,$E42))),AND($F42&gt;0,INDEX(Kalender!JR$81:JR$110,MAX(1,$F42))&gt;INDEX(Kalender!$B$81:$B$110,MAX(1,$F42)))),2,0))</f>
        <v>0</v>
      </c>
      <c r="JS42" s="5" t="n">
        <f aca="false">IF(Kalender!JS42&lt;&gt;1,0,IF(AND($B42&gt;0,INDEX(Kalender!JS$68:JS$77,MAX(1,$B42))&gt;INDEX(Kalender!$B$68:$B$77,MAX(1,$B42))),1,0)+IF(OR(AND($C42&gt;0,INDEX(Kalender!JS$81:JS$110,MAX(1,$C42))&gt;INDEX(Kalender!$B$81:$B$110,MAX(1,$C42))),AND($D42&gt;0,INDEX(Kalender!JS$81:JS$110,MAX(1,$D42))&gt;INDEX(Kalender!$B$81:$B$110,MAX(1,$D42))),AND($E42&gt;0,INDEX(Kalender!JS$81:JS$110,MAX(1,$E42))&gt;INDEX(Kalender!$B$81:$B$110,MAX(1,$E42))),AND($F42&gt;0,INDEX(Kalender!JS$81:JS$110,MAX(1,$F42))&gt;INDEX(Kalender!$B$81:$B$110,MAX(1,$F42)))),2,0))</f>
        <v>0</v>
      </c>
      <c r="JT42" s="5" t="n">
        <f aca="false">IF(Kalender!JT42&lt;&gt;1,0,IF(AND($B42&gt;0,INDEX(Kalender!JT$68:JT$77,MAX(1,$B42))&gt;INDEX(Kalender!$B$68:$B$77,MAX(1,$B42))),1,0)+IF(OR(AND($C42&gt;0,INDEX(Kalender!JT$81:JT$110,MAX(1,$C42))&gt;INDEX(Kalender!$B$81:$B$110,MAX(1,$C42))),AND($D42&gt;0,INDEX(Kalender!JT$81:JT$110,MAX(1,$D42))&gt;INDEX(Kalender!$B$81:$B$110,MAX(1,$D42))),AND($E42&gt;0,INDEX(Kalender!JT$81:JT$110,MAX(1,$E42))&gt;INDEX(Kalender!$B$81:$B$110,MAX(1,$E42))),AND($F42&gt;0,INDEX(Kalender!JT$81:JT$110,MAX(1,$F42))&gt;INDEX(Kalender!$B$81:$B$110,MAX(1,$F42)))),2,0))</f>
        <v>0</v>
      </c>
      <c r="JU42" s="5" t="n">
        <f aca="false">IF(Kalender!JU42&lt;&gt;1,0,IF(AND($B42&gt;0,INDEX(Kalender!JU$68:JU$77,MAX(1,$B42))&gt;INDEX(Kalender!$B$68:$B$77,MAX(1,$B42))),1,0)+IF(OR(AND($C42&gt;0,INDEX(Kalender!JU$81:JU$110,MAX(1,$C42))&gt;INDEX(Kalender!$B$81:$B$110,MAX(1,$C42))),AND($D42&gt;0,INDEX(Kalender!JU$81:JU$110,MAX(1,$D42))&gt;INDEX(Kalender!$B$81:$B$110,MAX(1,$D42))),AND($E42&gt;0,INDEX(Kalender!JU$81:JU$110,MAX(1,$E42))&gt;INDEX(Kalender!$B$81:$B$110,MAX(1,$E42))),AND($F42&gt;0,INDEX(Kalender!JU$81:JU$110,MAX(1,$F42))&gt;INDEX(Kalender!$B$81:$B$110,MAX(1,$F42)))),2,0))</f>
        <v>0</v>
      </c>
      <c r="JV42" s="5" t="n">
        <f aca="false">IF(Kalender!JV42&lt;&gt;1,0,IF(AND($B42&gt;0,INDEX(Kalender!JV$68:JV$77,MAX(1,$B42))&gt;INDEX(Kalender!$B$68:$B$77,MAX(1,$B42))),1,0)+IF(OR(AND($C42&gt;0,INDEX(Kalender!JV$81:JV$110,MAX(1,$C42))&gt;INDEX(Kalender!$B$81:$B$110,MAX(1,$C42))),AND($D42&gt;0,INDEX(Kalender!JV$81:JV$110,MAX(1,$D42))&gt;INDEX(Kalender!$B$81:$B$110,MAX(1,$D42))),AND($E42&gt;0,INDEX(Kalender!JV$81:JV$110,MAX(1,$E42))&gt;INDEX(Kalender!$B$81:$B$110,MAX(1,$E42))),AND($F42&gt;0,INDEX(Kalender!JV$81:JV$110,MAX(1,$F42))&gt;INDEX(Kalender!$B$81:$B$110,MAX(1,$F42)))),2,0))</f>
        <v>0</v>
      </c>
      <c r="JW42" s="5" t="n">
        <f aca="false">IF(Kalender!JW42&lt;&gt;1,0,IF(AND($B42&gt;0,INDEX(Kalender!JW$68:JW$77,MAX(1,$B42))&gt;INDEX(Kalender!$B$68:$B$77,MAX(1,$B42))),1,0)+IF(OR(AND($C42&gt;0,INDEX(Kalender!JW$81:JW$110,MAX(1,$C42))&gt;INDEX(Kalender!$B$81:$B$110,MAX(1,$C42))),AND($D42&gt;0,INDEX(Kalender!JW$81:JW$110,MAX(1,$D42))&gt;INDEX(Kalender!$B$81:$B$110,MAX(1,$D42))),AND($E42&gt;0,INDEX(Kalender!JW$81:JW$110,MAX(1,$E42))&gt;INDEX(Kalender!$B$81:$B$110,MAX(1,$E42))),AND($F42&gt;0,INDEX(Kalender!JW$81:JW$110,MAX(1,$F42))&gt;INDEX(Kalender!$B$81:$B$110,MAX(1,$F42)))),2,0))</f>
        <v>0</v>
      </c>
      <c r="JX42" s="5" t="n">
        <f aca="false">IF(Kalender!JX42&lt;&gt;1,0,IF(AND($B42&gt;0,INDEX(Kalender!JX$68:JX$77,MAX(1,$B42))&gt;INDEX(Kalender!$B$68:$B$77,MAX(1,$B42))),1,0)+IF(OR(AND($C42&gt;0,INDEX(Kalender!JX$81:JX$110,MAX(1,$C42))&gt;INDEX(Kalender!$B$81:$B$110,MAX(1,$C42))),AND($D42&gt;0,INDEX(Kalender!JX$81:JX$110,MAX(1,$D42))&gt;INDEX(Kalender!$B$81:$B$110,MAX(1,$D42))),AND($E42&gt;0,INDEX(Kalender!JX$81:JX$110,MAX(1,$E42))&gt;INDEX(Kalender!$B$81:$B$110,MAX(1,$E42))),AND($F42&gt;0,INDEX(Kalender!JX$81:JX$110,MAX(1,$F42))&gt;INDEX(Kalender!$B$81:$B$110,MAX(1,$F42)))),2,0))</f>
        <v>0</v>
      </c>
      <c r="JY42" s="5" t="n">
        <f aca="false">IF(Kalender!JY42&lt;&gt;1,0,IF(AND($B42&gt;0,INDEX(Kalender!JY$68:JY$77,MAX(1,$B42))&gt;INDEX(Kalender!$B$68:$B$77,MAX(1,$B42))),1,0)+IF(OR(AND($C42&gt;0,INDEX(Kalender!JY$81:JY$110,MAX(1,$C42))&gt;INDEX(Kalender!$B$81:$B$110,MAX(1,$C42))),AND($D42&gt;0,INDEX(Kalender!JY$81:JY$110,MAX(1,$D42))&gt;INDEX(Kalender!$B$81:$B$110,MAX(1,$D42))),AND($E42&gt;0,INDEX(Kalender!JY$81:JY$110,MAX(1,$E42))&gt;INDEX(Kalender!$B$81:$B$110,MAX(1,$E42))),AND($F42&gt;0,INDEX(Kalender!JY$81:JY$110,MAX(1,$F42))&gt;INDEX(Kalender!$B$81:$B$110,MAX(1,$F42)))),2,0))</f>
        <v>0</v>
      </c>
      <c r="JZ42" s="5" t="n">
        <f aca="false">IF(Kalender!JZ42&lt;&gt;1,0,IF(AND($B42&gt;0,INDEX(Kalender!JZ$68:JZ$77,MAX(1,$B42))&gt;INDEX(Kalender!$B$68:$B$77,MAX(1,$B42))),1,0)+IF(OR(AND($C42&gt;0,INDEX(Kalender!JZ$81:JZ$110,MAX(1,$C42))&gt;INDEX(Kalender!$B$81:$B$110,MAX(1,$C42))),AND($D42&gt;0,INDEX(Kalender!JZ$81:JZ$110,MAX(1,$D42))&gt;INDEX(Kalender!$B$81:$B$110,MAX(1,$D42))),AND($E42&gt;0,INDEX(Kalender!JZ$81:JZ$110,MAX(1,$E42))&gt;INDEX(Kalender!$B$81:$B$110,MAX(1,$E42))),AND($F42&gt;0,INDEX(Kalender!JZ$81:JZ$110,MAX(1,$F42))&gt;INDEX(Kalender!$B$81:$B$110,MAX(1,$F42)))),2,0))</f>
        <v>0</v>
      </c>
      <c r="KA42" s="5" t="n">
        <f aca="false">IF(Kalender!KA42&lt;&gt;1,0,IF(AND($B42&gt;0,INDEX(Kalender!KA$68:KA$77,MAX(1,$B42))&gt;INDEX(Kalender!$B$68:$B$77,MAX(1,$B42))),1,0)+IF(OR(AND($C42&gt;0,INDEX(Kalender!KA$81:KA$110,MAX(1,$C42))&gt;INDEX(Kalender!$B$81:$B$110,MAX(1,$C42))),AND($D42&gt;0,INDEX(Kalender!KA$81:KA$110,MAX(1,$D42))&gt;INDEX(Kalender!$B$81:$B$110,MAX(1,$D42))),AND($E42&gt;0,INDEX(Kalender!KA$81:KA$110,MAX(1,$E42))&gt;INDEX(Kalender!$B$81:$B$110,MAX(1,$E42))),AND($F42&gt;0,INDEX(Kalender!KA$81:KA$110,MAX(1,$F42))&gt;INDEX(Kalender!$B$81:$B$110,MAX(1,$F42)))),2,0))</f>
        <v>0</v>
      </c>
      <c r="KB42" s="5" t="n">
        <f aca="false">IF(Kalender!KB42&lt;&gt;1,0,IF(AND($B42&gt;0,INDEX(Kalender!KB$68:KB$77,MAX(1,$B42))&gt;INDEX(Kalender!$B$68:$B$77,MAX(1,$B42))),1,0)+IF(OR(AND($C42&gt;0,INDEX(Kalender!KB$81:KB$110,MAX(1,$C42))&gt;INDEX(Kalender!$B$81:$B$110,MAX(1,$C42))),AND($D42&gt;0,INDEX(Kalender!KB$81:KB$110,MAX(1,$D42))&gt;INDEX(Kalender!$B$81:$B$110,MAX(1,$D42))),AND($E42&gt;0,INDEX(Kalender!KB$81:KB$110,MAX(1,$E42))&gt;INDEX(Kalender!$B$81:$B$110,MAX(1,$E42))),AND($F42&gt;0,INDEX(Kalender!KB$81:KB$110,MAX(1,$F42))&gt;INDEX(Kalender!$B$81:$B$110,MAX(1,$F42)))),2,0))</f>
        <v>0</v>
      </c>
      <c r="KC42" s="5" t="n">
        <f aca="false">IF(Kalender!KC42&lt;&gt;1,0,IF(AND($B42&gt;0,INDEX(Kalender!KC$68:KC$77,MAX(1,$B42))&gt;INDEX(Kalender!$B$68:$B$77,MAX(1,$B42))),1,0)+IF(OR(AND($C42&gt;0,INDEX(Kalender!KC$81:KC$110,MAX(1,$C42))&gt;INDEX(Kalender!$B$81:$B$110,MAX(1,$C42))),AND($D42&gt;0,INDEX(Kalender!KC$81:KC$110,MAX(1,$D42))&gt;INDEX(Kalender!$B$81:$B$110,MAX(1,$D42))),AND($E42&gt;0,INDEX(Kalender!KC$81:KC$110,MAX(1,$E42))&gt;INDEX(Kalender!$B$81:$B$110,MAX(1,$E42))),AND($F42&gt;0,INDEX(Kalender!KC$81:KC$110,MAX(1,$F42))&gt;INDEX(Kalender!$B$81:$B$110,MAX(1,$F42)))),2,0))</f>
        <v>0</v>
      </c>
      <c r="KD42" s="5" t="n">
        <f aca="false">IF(Kalender!KD42&lt;&gt;1,0,IF(AND($B42&gt;0,INDEX(Kalender!KD$68:KD$77,MAX(1,$B42))&gt;INDEX(Kalender!$B$68:$B$77,MAX(1,$B42))),1,0)+IF(OR(AND($C42&gt;0,INDEX(Kalender!KD$81:KD$110,MAX(1,$C42))&gt;INDEX(Kalender!$B$81:$B$110,MAX(1,$C42))),AND($D42&gt;0,INDEX(Kalender!KD$81:KD$110,MAX(1,$D42))&gt;INDEX(Kalender!$B$81:$B$110,MAX(1,$D42))),AND($E42&gt;0,INDEX(Kalender!KD$81:KD$110,MAX(1,$E42))&gt;INDEX(Kalender!$B$81:$B$110,MAX(1,$E42))),AND($F42&gt;0,INDEX(Kalender!KD$81:KD$110,MAX(1,$F42))&gt;INDEX(Kalender!$B$81:$B$110,MAX(1,$F42)))),2,0))</f>
        <v>0</v>
      </c>
      <c r="KE42" s="5" t="n">
        <f aca="false">IF(Kalender!KE42&lt;&gt;1,0,IF(AND($B42&gt;0,INDEX(Kalender!KE$68:KE$77,MAX(1,$B42))&gt;INDEX(Kalender!$B$68:$B$77,MAX(1,$B42))),1,0)+IF(OR(AND($C42&gt;0,INDEX(Kalender!KE$81:KE$110,MAX(1,$C42))&gt;INDEX(Kalender!$B$81:$B$110,MAX(1,$C42))),AND($D42&gt;0,INDEX(Kalender!KE$81:KE$110,MAX(1,$D42))&gt;INDEX(Kalender!$B$81:$B$110,MAX(1,$D42))),AND($E42&gt;0,INDEX(Kalender!KE$81:KE$110,MAX(1,$E42))&gt;INDEX(Kalender!$B$81:$B$110,MAX(1,$E42))),AND($F42&gt;0,INDEX(Kalender!KE$81:KE$110,MAX(1,$F42))&gt;INDEX(Kalender!$B$81:$B$110,MAX(1,$F42)))),2,0))</f>
        <v>0</v>
      </c>
      <c r="KF42" s="5" t="n">
        <f aca="false">IF(Kalender!KF42&lt;&gt;1,0,IF(AND($B42&gt;0,INDEX(Kalender!KF$68:KF$77,MAX(1,$B42))&gt;INDEX(Kalender!$B$68:$B$77,MAX(1,$B42))),1,0)+IF(OR(AND($C42&gt;0,INDEX(Kalender!KF$81:KF$110,MAX(1,$C42))&gt;INDEX(Kalender!$B$81:$B$110,MAX(1,$C42))),AND($D42&gt;0,INDEX(Kalender!KF$81:KF$110,MAX(1,$D42))&gt;INDEX(Kalender!$B$81:$B$110,MAX(1,$D42))),AND($E42&gt;0,INDEX(Kalender!KF$81:KF$110,MAX(1,$E42))&gt;INDEX(Kalender!$B$81:$B$110,MAX(1,$E42))),AND($F42&gt;0,INDEX(Kalender!KF$81:KF$110,MAX(1,$F42))&gt;INDEX(Kalender!$B$81:$B$110,MAX(1,$F42)))),2,0))</f>
        <v>0</v>
      </c>
      <c r="KG42" s="5" t="n">
        <f aca="false">IF(Kalender!KG42&lt;&gt;1,0,IF(AND($B42&gt;0,INDEX(Kalender!KG$68:KG$77,MAX(1,$B42))&gt;INDEX(Kalender!$B$68:$B$77,MAX(1,$B42))),1,0)+IF(OR(AND($C42&gt;0,INDEX(Kalender!KG$81:KG$110,MAX(1,$C42))&gt;INDEX(Kalender!$B$81:$B$110,MAX(1,$C42))),AND($D42&gt;0,INDEX(Kalender!KG$81:KG$110,MAX(1,$D42))&gt;INDEX(Kalender!$B$81:$B$110,MAX(1,$D42))),AND($E42&gt;0,INDEX(Kalender!KG$81:KG$110,MAX(1,$E42))&gt;INDEX(Kalender!$B$81:$B$110,MAX(1,$E42))),AND($F42&gt;0,INDEX(Kalender!KG$81:KG$110,MAX(1,$F42))&gt;INDEX(Kalender!$B$81:$B$110,MAX(1,$F42)))),2,0))</f>
        <v>0</v>
      </c>
      <c r="KH42" s="5" t="n">
        <f aca="false">IF(Kalender!KH42&lt;&gt;1,0,IF(AND($B42&gt;0,INDEX(Kalender!KH$68:KH$77,MAX(1,$B42))&gt;INDEX(Kalender!$B$68:$B$77,MAX(1,$B42))),1,0)+IF(OR(AND($C42&gt;0,INDEX(Kalender!KH$81:KH$110,MAX(1,$C42))&gt;INDEX(Kalender!$B$81:$B$110,MAX(1,$C42))),AND($D42&gt;0,INDEX(Kalender!KH$81:KH$110,MAX(1,$D42))&gt;INDEX(Kalender!$B$81:$B$110,MAX(1,$D42))),AND($E42&gt;0,INDEX(Kalender!KH$81:KH$110,MAX(1,$E42))&gt;INDEX(Kalender!$B$81:$B$110,MAX(1,$E42))),AND($F42&gt;0,INDEX(Kalender!KH$81:KH$110,MAX(1,$F42))&gt;INDEX(Kalender!$B$81:$B$110,MAX(1,$F42)))),2,0))</f>
        <v>0</v>
      </c>
      <c r="KI42" s="5" t="n">
        <f aca="false">IF(Kalender!KI42&lt;&gt;1,0,IF(AND($B42&gt;0,INDEX(Kalender!KI$68:KI$77,MAX(1,$B42))&gt;INDEX(Kalender!$B$68:$B$77,MAX(1,$B42))),1,0)+IF(OR(AND($C42&gt;0,INDEX(Kalender!KI$81:KI$110,MAX(1,$C42))&gt;INDEX(Kalender!$B$81:$B$110,MAX(1,$C42))),AND($D42&gt;0,INDEX(Kalender!KI$81:KI$110,MAX(1,$D42))&gt;INDEX(Kalender!$B$81:$B$110,MAX(1,$D42))),AND($E42&gt;0,INDEX(Kalender!KI$81:KI$110,MAX(1,$E42))&gt;INDEX(Kalender!$B$81:$B$110,MAX(1,$E42))),AND($F42&gt;0,INDEX(Kalender!KI$81:KI$110,MAX(1,$F42))&gt;INDEX(Kalender!$B$81:$B$110,MAX(1,$F42)))),2,0))</f>
        <v>0</v>
      </c>
      <c r="KJ42" s="5" t="n">
        <f aca="false">IF(Kalender!KJ42&lt;&gt;1,0,IF(AND($B42&gt;0,INDEX(Kalender!KJ$68:KJ$77,MAX(1,$B42))&gt;INDEX(Kalender!$B$68:$B$77,MAX(1,$B42))),1,0)+IF(OR(AND($C42&gt;0,INDEX(Kalender!KJ$81:KJ$110,MAX(1,$C42))&gt;INDEX(Kalender!$B$81:$B$110,MAX(1,$C42))),AND($D42&gt;0,INDEX(Kalender!KJ$81:KJ$110,MAX(1,$D42))&gt;INDEX(Kalender!$B$81:$B$110,MAX(1,$D42))),AND($E42&gt;0,INDEX(Kalender!KJ$81:KJ$110,MAX(1,$E42))&gt;INDEX(Kalender!$B$81:$B$110,MAX(1,$E42))),AND($F42&gt;0,INDEX(Kalender!KJ$81:KJ$110,MAX(1,$F42))&gt;INDEX(Kalender!$B$81:$B$110,MAX(1,$F42)))),2,0))</f>
        <v>0</v>
      </c>
      <c r="KK42" s="5" t="n">
        <f aca="false">IF(Kalender!KK42&lt;&gt;1,0,IF(AND($B42&gt;0,INDEX(Kalender!KK$68:KK$77,MAX(1,$B42))&gt;INDEX(Kalender!$B$68:$B$77,MAX(1,$B42))),1,0)+IF(OR(AND($C42&gt;0,INDEX(Kalender!KK$81:KK$110,MAX(1,$C42))&gt;INDEX(Kalender!$B$81:$B$110,MAX(1,$C42))),AND($D42&gt;0,INDEX(Kalender!KK$81:KK$110,MAX(1,$D42))&gt;INDEX(Kalender!$B$81:$B$110,MAX(1,$D42))),AND($E42&gt;0,INDEX(Kalender!KK$81:KK$110,MAX(1,$E42))&gt;INDEX(Kalender!$B$81:$B$110,MAX(1,$E42))),AND($F42&gt;0,INDEX(Kalender!KK$81:KK$110,MAX(1,$F42))&gt;INDEX(Kalender!$B$81:$B$110,MAX(1,$F42)))),2,0))</f>
        <v>0</v>
      </c>
      <c r="KL42" s="5" t="n">
        <f aca="false">IF(Kalender!KL42&lt;&gt;1,0,IF(AND($B42&gt;0,INDEX(Kalender!KL$68:KL$77,MAX(1,$B42))&gt;INDEX(Kalender!$B$68:$B$77,MAX(1,$B42))),1,0)+IF(OR(AND($C42&gt;0,INDEX(Kalender!KL$81:KL$110,MAX(1,$C42))&gt;INDEX(Kalender!$B$81:$B$110,MAX(1,$C42))),AND($D42&gt;0,INDEX(Kalender!KL$81:KL$110,MAX(1,$D42))&gt;INDEX(Kalender!$B$81:$B$110,MAX(1,$D42))),AND($E42&gt;0,INDEX(Kalender!KL$81:KL$110,MAX(1,$E42))&gt;INDEX(Kalender!$B$81:$B$110,MAX(1,$E42))),AND($F42&gt;0,INDEX(Kalender!KL$81:KL$110,MAX(1,$F42))&gt;INDEX(Kalender!$B$81:$B$110,MAX(1,$F42)))),2,0))</f>
        <v>0</v>
      </c>
      <c r="KM42" s="5" t="n">
        <f aca="false">IF(Kalender!KM42&lt;&gt;1,0,IF(AND($B42&gt;0,INDEX(Kalender!KM$68:KM$77,MAX(1,$B42))&gt;INDEX(Kalender!$B$68:$B$77,MAX(1,$B42))),1,0)+IF(OR(AND($C42&gt;0,INDEX(Kalender!KM$81:KM$110,MAX(1,$C42))&gt;INDEX(Kalender!$B$81:$B$110,MAX(1,$C42))),AND($D42&gt;0,INDEX(Kalender!KM$81:KM$110,MAX(1,$D42))&gt;INDEX(Kalender!$B$81:$B$110,MAX(1,$D42))),AND($E42&gt;0,INDEX(Kalender!KM$81:KM$110,MAX(1,$E42))&gt;INDEX(Kalender!$B$81:$B$110,MAX(1,$E42))),AND($F42&gt;0,INDEX(Kalender!KM$81:KM$110,MAX(1,$F42))&gt;INDEX(Kalender!$B$81:$B$110,MAX(1,$F42)))),2,0))</f>
        <v>0</v>
      </c>
      <c r="KN42" s="5" t="n">
        <f aca="false">IF(Kalender!KN42&lt;&gt;1,0,IF(AND($B42&gt;0,INDEX(Kalender!KN$68:KN$77,MAX(1,$B42))&gt;INDEX(Kalender!$B$68:$B$77,MAX(1,$B42))),1,0)+IF(OR(AND($C42&gt;0,INDEX(Kalender!KN$81:KN$110,MAX(1,$C42))&gt;INDEX(Kalender!$B$81:$B$110,MAX(1,$C42))),AND($D42&gt;0,INDEX(Kalender!KN$81:KN$110,MAX(1,$D42))&gt;INDEX(Kalender!$B$81:$B$110,MAX(1,$D42))),AND($E42&gt;0,INDEX(Kalender!KN$81:KN$110,MAX(1,$E42))&gt;INDEX(Kalender!$B$81:$B$110,MAX(1,$E42))),AND($F42&gt;0,INDEX(Kalender!KN$81:KN$110,MAX(1,$F42))&gt;INDEX(Kalender!$B$81:$B$110,MAX(1,$F42)))),2,0))</f>
        <v>0</v>
      </c>
      <c r="KO42" s="5" t="n">
        <f aca="false">IF(Kalender!KO42&lt;&gt;1,0,IF(AND($B42&gt;0,INDEX(Kalender!KO$68:KO$77,MAX(1,$B42))&gt;INDEX(Kalender!$B$68:$B$77,MAX(1,$B42))),1,0)+IF(OR(AND($C42&gt;0,INDEX(Kalender!KO$81:KO$110,MAX(1,$C42))&gt;INDEX(Kalender!$B$81:$B$110,MAX(1,$C42))),AND($D42&gt;0,INDEX(Kalender!KO$81:KO$110,MAX(1,$D42))&gt;INDEX(Kalender!$B$81:$B$110,MAX(1,$D42))),AND($E42&gt;0,INDEX(Kalender!KO$81:KO$110,MAX(1,$E42))&gt;INDEX(Kalender!$B$81:$B$110,MAX(1,$E42))),AND($F42&gt;0,INDEX(Kalender!KO$81:KO$110,MAX(1,$F42))&gt;INDEX(Kalender!$B$81:$B$110,MAX(1,$F42)))),2,0))</f>
        <v>0</v>
      </c>
      <c r="KP42" s="5" t="n">
        <f aca="false">IF(Kalender!KP42&lt;&gt;1,0,IF(AND($B42&gt;0,INDEX(Kalender!KP$68:KP$77,MAX(1,$B42))&gt;INDEX(Kalender!$B$68:$B$77,MAX(1,$B42))),1,0)+IF(OR(AND($C42&gt;0,INDEX(Kalender!KP$81:KP$110,MAX(1,$C42))&gt;INDEX(Kalender!$B$81:$B$110,MAX(1,$C42))),AND($D42&gt;0,INDEX(Kalender!KP$81:KP$110,MAX(1,$D42))&gt;INDEX(Kalender!$B$81:$B$110,MAX(1,$D42))),AND($E42&gt;0,INDEX(Kalender!KP$81:KP$110,MAX(1,$E42))&gt;INDEX(Kalender!$B$81:$B$110,MAX(1,$E42))),AND($F42&gt;0,INDEX(Kalender!KP$81:KP$110,MAX(1,$F42))&gt;INDEX(Kalender!$B$81:$B$110,MAX(1,$F42)))),2,0))</f>
        <v>0</v>
      </c>
      <c r="KQ42" s="5" t="n">
        <f aca="false">IF(Kalender!KQ42&lt;&gt;1,0,IF(AND($B42&gt;0,INDEX(Kalender!KQ$68:KQ$77,MAX(1,$B42))&gt;INDEX(Kalender!$B$68:$B$77,MAX(1,$B42))),1,0)+IF(OR(AND($C42&gt;0,INDEX(Kalender!KQ$81:KQ$110,MAX(1,$C42))&gt;INDEX(Kalender!$B$81:$B$110,MAX(1,$C42))),AND($D42&gt;0,INDEX(Kalender!KQ$81:KQ$110,MAX(1,$D42))&gt;INDEX(Kalender!$B$81:$B$110,MAX(1,$D42))),AND($E42&gt;0,INDEX(Kalender!KQ$81:KQ$110,MAX(1,$E42))&gt;INDEX(Kalender!$B$81:$B$110,MAX(1,$E42))),AND($F42&gt;0,INDEX(Kalender!KQ$81:KQ$110,MAX(1,$F42))&gt;INDEX(Kalender!$B$81:$B$110,MAX(1,$F42)))),2,0))</f>
        <v>0</v>
      </c>
      <c r="KR42" s="5" t="n">
        <f aca="false">IF(Kalender!KR42&lt;&gt;1,0,IF(AND($B42&gt;0,INDEX(Kalender!KR$68:KR$77,MAX(1,$B42))&gt;INDEX(Kalender!$B$68:$B$77,MAX(1,$B42))),1,0)+IF(OR(AND($C42&gt;0,INDEX(Kalender!KR$81:KR$110,MAX(1,$C42))&gt;INDEX(Kalender!$B$81:$B$110,MAX(1,$C42))),AND($D42&gt;0,INDEX(Kalender!KR$81:KR$110,MAX(1,$D42))&gt;INDEX(Kalender!$B$81:$B$110,MAX(1,$D42))),AND($E42&gt;0,INDEX(Kalender!KR$81:KR$110,MAX(1,$E42))&gt;INDEX(Kalender!$B$81:$B$110,MAX(1,$E42))),AND($F42&gt;0,INDEX(Kalender!KR$81:KR$110,MAX(1,$F42))&gt;INDEX(Kalender!$B$81:$B$110,MAX(1,$F42)))),2,0))</f>
        <v>0</v>
      </c>
      <c r="KS42" s="5" t="n">
        <f aca="false">IF(Kalender!KS42&lt;&gt;1,0,IF(AND($B42&gt;0,INDEX(Kalender!KS$68:KS$77,MAX(1,$B42))&gt;INDEX(Kalender!$B$68:$B$77,MAX(1,$B42))),1,0)+IF(OR(AND($C42&gt;0,INDEX(Kalender!KS$81:KS$110,MAX(1,$C42))&gt;INDEX(Kalender!$B$81:$B$110,MAX(1,$C42))),AND($D42&gt;0,INDEX(Kalender!KS$81:KS$110,MAX(1,$D42))&gt;INDEX(Kalender!$B$81:$B$110,MAX(1,$D42))),AND($E42&gt;0,INDEX(Kalender!KS$81:KS$110,MAX(1,$E42))&gt;INDEX(Kalender!$B$81:$B$110,MAX(1,$E42))),AND($F42&gt;0,INDEX(Kalender!KS$81:KS$110,MAX(1,$F42))&gt;INDEX(Kalender!$B$81:$B$110,MAX(1,$F42)))),2,0))</f>
        <v>0</v>
      </c>
      <c r="KT42" s="5" t="n">
        <f aca="false">IF(Kalender!KT42&lt;&gt;1,0,IF(AND($B42&gt;0,INDEX(Kalender!KT$68:KT$77,MAX(1,$B42))&gt;INDEX(Kalender!$B$68:$B$77,MAX(1,$B42))),1,0)+IF(OR(AND($C42&gt;0,INDEX(Kalender!KT$81:KT$110,MAX(1,$C42))&gt;INDEX(Kalender!$B$81:$B$110,MAX(1,$C42))),AND($D42&gt;0,INDEX(Kalender!KT$81:KT$110,MAX(1,$D42))&gt;INDEX(Kalender!$B$81:$B$110,MAX(1,$D42))),AND($E42&gt;0,INDEX(Kalender!KT$81:KT$110,MAX(1,$E42))&gt;INDEX(Kalender!$B$81:$B$110,MAX(1,$E42))),AND($F42&gt;0,INDEX(Kalender!KT$81:KT$110,MAX(1,$F42))&gt;INDEX(Kalender!$B$81:$B$110,MAX(1,$F42)))),2,0))</f>
        <v>0</v>
      </c>
      <c r="KU42" s="5" t="n">
        <f aca="false">IF(Kalender!KU42&lt;&gt;1,0,IF(AND($B42&gt;0,INDEX(Kalender!KU$68:KU$77,MAX(1,$B42))&gt;INDEX(Kalender!$B$68:$B$77,MAX(1,$B42))),1,0)+IF(OR(AND($C42&gt;0,INDEX(Kalender!KU$81:KU$110,MAX(1,$C42))&gt;INDEX(Kalender!$B$81:$B$110,MAX(1,$C42))),AND($D42&gt;0,INDEX(Kalender!KU$81:KU$110,MAX(1,$D42))&gt;INDEX(Kalender!$B$81:$B$110,MAX(1,$D42))),AND($E42&gt;0,INDEX(Kalender!KU$81:KU$110,MAX(1,$E42))&gt;INDEX(Kalender!$B$81:$B$110,MAX(1,$E42))),AND($F42&gt;0,INDEX(Kalender!KU$81:KU$110,MAX(1,$F42))&gt;INDEX(Kalender!$B$81:$B$110,MAX(1,$F42)))),2,0))</f>
        <v>0</v>
      </c>
      <c r="KV42" s="5" t="n">
        <f aca="false">IF(Kalender!KV42&lt;&gt;1,0,IF(AND($B42&gt;0,INDEX(Kalender!KV$68:KV$77,MAX(1,$B42))&gt;INDEX(Kalender!$B$68:$B$77,MAX(1,$B42))),1,0)+IF(OR(AND($C42&gt;0,INDEX(Kalender!KV$81:KV$110,MAX(1,$C42))&gt;INDEX(Kalender!$B$81:$B$110,MAX(1,$C42))),AND($D42&gt;0,INDEX(Kalender!KV$81:KV$110,MAX(1,$D42))&gt;INDEX(Kalender!$B$81:$B$110,MAX(1,$D42))),AND($E42&gt;0,INDEX(Kalender!KV$81:KV$110,MAX(1,$E42))&gt;INDEX(Kalender!$B$81:$B$110,MAX(1,$E42))),AND($F42&gt;0,INDEX(Kalender!KV$81:KV$110,MAX(1,$F42))&gt;INDEX(Kalender!$B$81:$B$110,MAX(1,$F42)))),2,0))</f>
        <v>0</v>
      </c>
      <c r="KW42" s="5" t="n">
        <f aca="false">IF(Kalender!KW42&lt;&gt;1,0,IF(AND($B42&gt;0,INDEX(Kalender!KW$68:KW$77,MAX(1,$B42))&gt;INDEX(Kalender!$B$68:$B$77,MAX(1,$B42))),1,0)+IF(OR(AND($C42&gt;0,INDEX(Kalender!KW$81:KW$110,MAX(1,$C42))&gt;INDEX(Kalender!$B$81:$B$110,MAX(1,$C42))),AND($D42&gt;0,INDEX(Kalender!KW$81:KW$110,MAX(1,$D42))&gt;INDEX(Kalender!$B$81:$B$110,MAX(1,$D42))),AND($E42&gt;0,INDEX(Kalender!KW$81:KW$110,MAX(1,$E42))&gt;INDEX(Kalender!$B$81:$B$110,MAX(1,$E42))),AND($F42&gt;0,INDEX(Kalender!KW$81:KW$110,MAX(1,$F42))&gt;INDEX(Kalender!$B$81:$B$110,MAX(1,$F42)))),2,0))</f>
        <v>0</v>
      </c>
      <c r="KX42" s="5" t="n">
        <f aca="false">IF(Kalender!KX42&lt;&gt;1,0,IF(AND($B42&gt;0,INDEX(Kalender!KX$68:KX$77,MAX(1,$B42))&gt;INDEX(Kalender!$B$68:$B$77,MAX(1,$B42))),1,0)+IF(OR(AND($C42&gt;0,INDEX(Kalender!KX$81:KX$110,MAX(1,$C42))&gt;INDEX(Kalender!$B$81:$B$110,MAX(1,$C42))),AND($D42&gt;0,INDEX(Kalender!KX$81:KX$110,MAX(1,$D42))&gt;INDEX(Kalender!$B$81:$B$110,MAX(1,$D42))),AND($E42&gt;0,INDEX(Kalender!KX$81:KX$110,MAX(1,$E42))&gt;INDEX(Kalender!$B$81:$B$110,MAX(1,$E42))),AND($F42&gt;0,INDEX(Kalender!KX$81:KX$110,MAX(1,$F42))&gt;INDEX(Kalender!$B$81:$B$110,MAX(1,$F42)))),2,0))</f>
        <v>0</v>
      </c>
      <c r="KY42" s="5" t="n">
        <f aca="false">IF(Kalender!KY42&lt;&gt;1,0,IF(AND($B42&gt;0,INDEX(Kalender!KY$68:KY$77,MAX(1,$B42))&gt;INDEX(Kalender!$B$68:$B$77,MAX(1,$B42))),1,0)+IF(OR(AND($C42&gt;0,INDEX(Kalender!KY$81:KY$110,MAX(1,$C42))&gt;INDEX(Kalender!$B$81:$B$110,MAX(1,$C42))),AND($D42&gt;0,INDEX(Kalender!KY$81:KY$110,MAX(1,$D42))&gt;INDEX(Kalender!$B$81:$B$110,MAX(1,$D42))),AND($E42&gt;0,INDEX(Kalender!KY$81:KY$110,MAX(1,$E42))&gt;INDEX(Kalender!$B$81:$B$110,MAX(1,$E42))),AND($F42&gt;0,INDEX(Kalender!KY$81:KY$110,MAX(1,$F42))&gt;INDEX(Kalender!$B$81:$B$110,MAX(1,$F42)))),2,0))</f>
        <v>0</v>
      </c>
      <c r="KZ42" s="5" t="n">
        <f aca="false">IF(Kalender!KZ42&lt;&gt;1,0,IF(AND($B42&gt;0,INDEX(Kalender!KZ$68:KZ$77,MAX(1,$B42))&gt;INDEX(Kalender!$B$68:$B$77,MAX(1,$B42))),1,0)+IF(OR(AND($C42&gt;0,INDEX(Kalender!KZ$81:KZ$110,MAX(1,$C42))&gt;INDEX(Kalender!$B$81:$B$110,MAX(1,$C42))),AND($D42&gt;0,INDEX(Kalender!KZ$81:KZ$110,MAX(1,$D42))&gt;INDEX(Kalender!$B$81:$B$110,MAX(1,$D42))),AND($E42&gt;0,INDEX(Kalender!KZ$81:KZ$110,MAX(1,$E42))&gt;INDEX(Kalender!$B$81:$B$110,MAX(1,$E42))),AND($F42&gt;0,INDEX(Kalender!KZ$81:KZ$110,MAX(1,$F42))&gt;INDEX(Kalender!$B$81:$B$110,MAX(1,$F42)))),2,0))</f>
        <v>0</v>
      </c>
      <c r="LA42" s="5" t="n">
        <f aca="false">IF(Kalender!LA42&lt;&gt;1,0,IF(AND($B42&gt;0,INDEX(Kalender!LA$68:LA$77,MAX(1,$B42))&gt;INDEX(Kalender!$B$68:$B$77,MAX(1,$B42))),1,0)+IF(OR(AND($C42&gt;0,INDEX(Kalender!LA$81:LA$110,MAX(1,$C42))&gt;INDEX(Kalender!$B$81:$B$110,MAX(1,$C42))),AND($D42&gt;0,INDEX(Kalender!LA$81:LA$110,MAX(1,$D42))&gt;INDEX(Kalender!$B$81:$B$110,MAX(1,$D42))),AND($E42&gt;0,INDEX(Kalender!LA$81:LA$110,MAX(1,$E42))&gt;INDEX(Kalender!$B$81:$B$110,MAX(1,$E42))),AND($F42&gt;0,INDEX(Kalender!LA$81:LA$110,MAX(1,$F42))&gt;INDEX(Kalender!$B$81:$B$110,MAX(1,$F42)))),2,0))</f>
        <v>0</v>
      </c>
      <c r="LB42" s="5" t="n">
        <f aca="false">IF(Kalender!LB42&lt;&gt;1,0,IF(AND($B42&gt;0,INDEX(Kalender!LB$68:LB$77,MAX(1,$B42))&gt;INDEX(Kalender!$B$68:$B$77,MAX(1,$B42))),1,0)+IF(OR(AND($C42&gt;0,INDEX(Kalender!LB$81:LB$110,MAX(1,$C42))&gt;INDEX(Kalender!$B$81:$B$110,MAX(1,$C42))),AND($D42&gt;0,INDEX(Kalender!LB$81:LB$110,MAX(1,$D42))&gt;INDEX(Kalender!$B$81:$B$110,MAX(1,$D42))),AND($E42&gt;0,INDEX(Kalender!LB$81:LB$110,MAX(1,$E42))&gt;INDEX(Kalender!$B$81:$B$110,MAX(1,$E42))),AND($F42&gt;0,INDEX(Kalender!LB$81:LB$110,MAX(1,$F42))&gt;INDEX(Kalender!$B$81:$B$110,MAX(1,$F42)))),2,0))</f>
        <v>0</v>
      </c>
      <c r="LC42" s="5" t="n">
        <f aca="false">IF(Kalender!LC42&lt;&gt;1,0,IF(AND($B42&gt;0,INDEX(Kalender!LC$68:LC$77,MAX(1,$B42))&gt;INDEX(Kalender!$B$68:$B$77,MAX(1,$B42))),1,0)+IF(OR(AND($C42&gt;0,INDEX(Kalender!LC$81:LC$110,MAX(1,$C42))&gt;INDEX(Kalender!$B$81:$B$110,MAX(1,$C42))),AND($D42&gt;0,INDEX(Kalender!LC$81:LC$110,MAX(1,$D42))&gt;INDEX(Kalender!$B$81:$B$110,MAX(1,$D42))),AND($E42&gt;0,INDEX(Kalender!LC$81:LC$110,MAX(1,$E42))&gt;INDEX(Kalender!$B$81:$B$110,MAX(1,$E42))),AND($F42&gt;0,INDEX(Kalender!LC$81:LC$110,MAX(1,$F42))&gt;INDEX(Kalender!$B$81:$B$110,MAX(1,$F42)))),2,0))</f>
        <v>0</v>
      </c>
      <c r="LD42" s="5" t="n">
        <f aca="false">IF(Kalender!LD42&lt;&gt;1,0,IF(AND($B42&gt;0,INDEX(Kalender!LD$68:LD$77,MAX(1,$B42))&gt;INDEX(Kalender!$B$68:$B$77,MAX(1,$B42))),1,0)+IF(OR(AND($C42&gt;0,INDEX(Kalender!LD$81:LD$110,MAX(1,$C42))&gt;INDEX(Kalender!$B$81:$B$110,MAX(1,$C42))),AND($D42&gt;0,INDEX(Kalender!LD$81:LD$110,MAX(1,$D42))&gt;INDEX(Kalender!$B$81:$B$110,MAX(1,$D42))),AND($E42&gt;0,INDEX(Kalender!LD$81:LD$110,MAX(1,$E42))&gt;INDEX(Kalender!$B$81:$B$110,MAX(1,$E42))),AND($F42&gt;0,INDEX(Kalender!LD$81:LD$110,MAX(1,$F42))&gt;INDEX(Kalender!$B$81:$B$110,MAX(1,$F42)))),2,0))</f>
        <v>0</v>
      </c>
      <c r="LE42" s="5" t="n">
        <f aca="false">IF(Kalender!LE42&lt;&gt;1,0,IF(AND($B42&gt;0,INDEX(Kalender!LE$68:LE$77,MAX(1,$B42))&gt;INDEX(Kalender!$B$68:$B$77,MAX(1,$B42))),1,0)+IF(OR(AND($C42&gt;0,INDEX(Kalender!LE$81:LE$110,MAX(1,$C42))&gt;INDEX(Kalender!$B$81:$B$110,MAX(1,$C42))),AND($D42&gt;0,INDEX(Kalender!LE$81:LE$110,MAX(1,$D42))&gt;INDEX(Kalender!$B$81:$B$110,MAX(1,$D42))),AND($E42&gt;0,INDEX(Kalender!LE$81:LE$110,MAX(1,$E42))&gt;INDEX(Kalender!$B$81:$B$110,MAX(1,$E42))),AND($F42&gt;0,INDEX(Kalender!LE$81:LE$110,MAX(1,$F42))&gt;INDEX(Kalender!$B$81:$B$110,MAX(1,$F42)))),2,0))</f>
        <v>0</v>
      </c>
      <c r="LF42" s="5" t="n">
        <f aca="false">IF(Kalender!LF42&lt;&gt;1,0,IF(AND($B42&gt;0,INDEX(Kalender!LF$68:LF$77,MAX(1,$B42))&gt;INDEX(Kalender!$B$68:$B$77,MAX(1,$B42))),1,0)+IF(OR(AND($C42&gt;0,INDEX(Kalender!LF$81:LF$110,MAX(1,$C42))&gt;INDEX(Kalender!$B$81:$B$110,MAX(1,$C42))),AND($D42&gt;0,INDEX(Kalender!LF$81:LF$110,MAX(1,$D42))&gt;INDEX(Kalender!$B$81:$B$110,MAX(1,$D42))),AND($E42&gt;0,INDEX(Kalender!LF$81:LF$110,MAX(1,$E42))&gt;INDEX(Kalender!$B$81:$B$110,MAX(1,$E42))),AND($F42&gt;0,INDEX(Kalender!LF$81:LF$110,MAX(1,$F42))&gt;INDEX(Kalender!$B$81:$B$110,MAX(1,$F42)))),2,0))</f>
        <v>0</v>
      </c>
      <c r="LG42" s="5" t="n">
        <f aca="false">IF(Kalender!LG42&lt;&gt;1,0,IF(AND($B42&gt;0,INDEX(Kalender!LG$68:LG$77,MAX(1,$B42))&gt;INDEX(Kalender!$B$68:$B$77,MAX(1,$B42))),1,0)+IF(OR(AND($C42&gt;0,INDEX(Kalender!LG$81:LG$110,MAX(1,$C42))&gt;INDEX(Kalender!$B$81:$B$110,MAX(1,$C42))),AND($D42&gt;0,INDEX(Kalender!LG$81:LG$110,MAX(1,$D42))&gt;INDEX(Kalender!$B$81:$B$110,MAX(1,$D42))),AND($E42&gt;0,INDEX(Kalender!LG$81:LG$110,MAX(1,$E42))&gt;INDEX(Kalender!$B$81:$B$110,MAX(1,$E42))),AND($F42&gt;0,INDEX(Kalender!LG$81:LG$110,MAX(1,$F42))&gt;INDEX(Kalender!$B$81:$B$110,MAX(1,$F42)))),2,0))</f>
        <v>0</v>
      </c>
      <c r="LH42" s="5" t="n">
        <f aca="false">IF(Kalender!LH42&lt;&gt;1,0,IF(AND($B42&gt;0,INDEX(Kalender!LH$68:LH$77,MAX(1,$B42))&gt;INDEX(Kalender!$B$68:$B$77,MAX(1,$B42))),1,0)+IF(OR(AND($C42&gt;0,INDEX(Kalender!LH$81:LH$110,MAX(1,$C42))&gt;INDEX(Kalender!$B$81:$B$110,MAX(1,$C42))),AND($D42&gt;0,INDEX(Kalender!LH$81:LH$110,MAX(1,$D42))&gt;INDEX(Kalender!$B$81:$B$110,MAX(1,$D42))),AND($E42&gt;0,INDEX(Kalender!LH$81:LH$110,MAX(1,$E42))&gt;INDEX(Kalender!$B$81:$B$110,MAX(1,$E42))),AND($F42&gt;0,INDEX(Kalender!LH$81:LH$110,MAX(1,$F42))&gt;INDEX(Kalender!$B$81:$B$110,MAX(1,$F42)))),2,0))</f>
        <v>0</v>
      </c>
      <c r="LI42" s="5" t="n">
        <f aca="false">IF(Kalender!LI42&lt;&gt;1,0,IF(AND($B42&gt;0,INDEX(Kalender!LI$68:LI$77,MAX(1,$B42))&gt;INDEX(Kalender!$B$68:$B$77,MAX(1,$B42))),1,0)+IF(OR(AND($C42&gt;0,INDEX(Kalender!LI$81:LI$110,MAX(1,$C42))&gt;INDEX(Kalender!$B$81:$B$110,MAX(1,$C42))),AND($D42&gt;0,INDEX(Kalender!LI$81:LI$110,MAX(1,$D42))&gt;INDEX(Kalender!$B$81:$B$110,MAX(1,$D42))),AND($E42&gt;0,INDEX(Kalender!LI$81:LI$110,MAX(1,$E42))&gt;INDEX(Kalender!$B$81:$B$110,MAX(1,$E42))),AND($F42&gt;0,INDEX(Kalender!LI$81:LI$110,MAX(1,$F42))&gt;INDEX(Kalender!$B$81:$B$110,MAX(1,$F42)))),2,0))</f>
        <v>0</v>
      </c>
      <c r="LJ42" s="5" t="n">
        <f aca="false">IF(Kalender!LJ42&lt;&gt;1,0,IF(AND($B42&gt;0,INDEX(Kalender!LJ$68:LJ$77,MAX(1,$B42))&gt;INDEX(Kalender!$B$68:$B$77,MAX(1,$B42))),1,0)+IF(OR(AND($C42&gt;0,INDEX(Kalender!LJ$81:LJ$110,MAX(1,$C42))&gt;INDEX(Kalender!$B$81:$B$110,MAX(1,$C42))),AND($D42&gt;0,INDEX(Kalender!LJ$81:LJ$110,MAX(1,$D42))&gt;INDEX(Kalender!$B$81:$B$110,MAX(1,$D42))),AND($E42&gt;0,INDEX(Kalender!LJ$81:LJ$110,MAX(1,$E42))&gt;INDEX(Kalender!$B$81:$B$110,MAX(1,$E42))),AND($F42&gt;0,INDEX(Kalender!LJ$81:LJ$110,MAX(1,$F42))&gt;INDEX(Kalender!$B$81:$B$110,MAX(1,$F42)))),2,0))</f>
        <v>0</v>
      </c>
      <c r="LK42" s="5" t="n">
        <f aca="false">IF(Kalender!LK42&lt;&gt;1,0,IF(AND($B42&gt;0,INDEX(Kalender!LK$68:LK$77,MAX(1,$B42))&gt;INDEX(Kalender!$B$68:$B$77,MAX(1,$B42))),1,0)+IF(OR(AND($C42&gt;0,INDEX(Kalender!LK$81:LK$110,MAX(1,$C42))&gt;INDEX(Kalender!$B$81:$B$110,MAX(1,$C42))),AND($D42&gt;0,INDEX(Kalender!LK$81:LK$110,MAX(1,$D42))&gt;INDEX(Kalender!$B$81:$B$110,MAX(1,$D42))),AND($E42&gt;0,INDEX(Kalender!LK$81:LK$110,MAX(1,$E42))&gt;INDEX(Kalender!$B$81:$B$110,MAX(1,$E42))),AND($F42&gt;0,INDEX(Kalender!LK$81:LK$110,MAX(1,$F42))&gt;INDEX(Kalender!$B$81:$B$110,MAX(1,$F42)))),2,0))</f>
        <v>0</v>
      </c>
      <c r="LL42" s="5" t="n">
        <f aca="false">IF(Kalender!LL42&lt;&gt;1,0,IF(AND($B42&gt;0,INDEX(Kalender!LL$68:LL$77,MAX(1,$B42))&gt;INDEX(Kalender!$B$68:$B$77,MAX(1,$B42))),1,0)+IF(OR(AND($C42&gt;0,INDEX(Kalender!LL$81:LL$110,MAX(1,$C42))&gt;INDEX(Kalender!$B$81:$B$110,MAX(1,$C42))),AND($D42&gt;0,INDEX(Kalender!LL$81:LL$110,MAX(1,$D42))&gt;INDEX(Kalender!$B$81:$B$110,MAX(1,$D42))),AND($E42&gt;0,INDEX(Kalender!LL$81:LL$110,MAX(1,$E42))&gt;INDEX(Kalender!$B$81:$B$110,MAX(1,$E42))),AND($F42&gt;0,INDEX(Kalender!LL$81:LL$110,MAX(1,$F42))&gt;INDEX(Kalender!$B$81:$B$110,MAX(1,$F42)))),2,0))</f>
        <v>0</v>
      </c>
      <c r="LM42" s="5" t="n">
        <f aca="false">IF(Kalender!LM42&lt;&gt;1,0,IF(AND($B42&gt;0,INDEX(Kalender!LM$68:LM$77,MAX(1,$B42))&gt;INDEX(Kalender!$B$68:$B$77,MAX(1,$B42))),1,0)+IF(OR(AND($C42&gt;0,INDEX(Kalender!LM$81:LM$110,MAX(1,$C42))&gt;INDEX(Kalender!$B$81:$B$110,MAX(1,$C42))),AND($D42&gt;0,INDEX(Kalender!LM$81:LM$110,MAX(1,$D42))&gt;INDEX(Kalender!$B$81:$B$110,MAX(1,$D42))),AND($E42&gt;0,INDEX(Kalender!LM$81:LM$110,MAX(1,$E42))&gt;INDEX(Kalender!$B$81:$B$110,MAX(1,$E42))),AND($F42&gt;0,INDEX(Kalender!LM$81:LM$110,MAX(1,$F42))&gt;INDEX(Kalender!$B$81:$B$110,MAX(1,$F42)))),2,0))</f>
        <v>0</v>
      </c>
      <c r="LN42" s="5" t="n">
        <f aca="false">IF(Kalender!LN42&lt;&gt;1,0,IF(AND($B42&gt;0,INDEX(Kalender!LN$68:LN$77,MAX(1,$B42))&gt;INDEX(Kalender!$B$68:$B$77,MAX(1,$B42))),1,0)+IF(OR(AND($C42&gt;0,INDEX(Kalender!LN$81:LN$110,MAX(1,$C42))&gt;INDEX(Kalender!$B$81:$B$110,MAX(1,$C42))),AND($D42&gt;0,INDEX(Kalender!LN$81:LN$110,MAX(1,$D42))&gt;INDEX(Kalender!$B$81:$B$110,MAX(1,$D42))),AND($E42&gt;0,INDEX(Kalender!LN$81:LN$110,MAX(1,$E42))&gt;INDEX(Kalender!$B$81:$B$110,MAX(1,$E42))),AND($F42&gt;0,INDEX(Kalender!LN$81:LN$110,MAX(1,$F42))&gt;INDEX(Kalender!$B$81:$B$110,MAX(1,$F42)))),2,0))</f>
        <v>0</v>
      </c>
      <c r="LO42" s="5" t="n">
        <f aca="false">IF(Kalender!LO42&lt;&gt;1,0,IF(AND($B42&gt;0,INDEX(Kalender!LO$68:LO$77,MAX(1,$B42))&gt;INDEX(Kalender!$B$68:$B$77,MAX(1,$B42))),1,0)+IF(OR(AND($C42&gt;0,INDEX(Kalender!LO$81:LO$110,MAX(1,$C42))&gt;INDEX(Kalender!$B$81:$B$110,MAX(1,$C42))),AND($D42&gt;0,INDEX(Kalender!LO$81:LO$110,MAX(1,$D42))&gt;INDEX(Kalender!$B$81:$B$110,MAX(1,$D42))),AND($E42&gt;0,INDEX(Kalender!LO$81:LO$110,MAX(1,$E42))&gt;INDEX(Kalender!$B$81:$B$110,MAX(1,$E42))),AND($F42&gt;0,INDEX(Kalender!LO$81:LO$110,MAX(1,$F42))&gt;INDEX(Kalender!$B$81:$B$110,MAX(1,$F42)))),2,0))</f>
        <v>0</v>
      </c>
      <c r="LP42" s="5" t="n">
        <f aca="false">IF(Kalender!LP42&lt;&gt;1,0,IF(AND($B42&gt;0,INDEX(Kalender!LP$68:LP$77,MAX(1,$B42))&gt;INDEX(Kalender!$B$68:$B$77,MAX(1,$B42))),1,0)+IF(OR(AND($C42&gt;0,INDEX(Kalender!LP$81:LP$110,MAX(1,$C42))&gt;INDEX(Kalender!$B$81:$B$110,MAX(1,$C42))),AND($D42&gt;0,INDEX(Kalender!LP$81:LP$110,MAX(1,$D42))&gt;INDEX(Kalender!$B$81:$B$110,MAX(1,$D42))),AND($E42&gt;0,INDEX(Kalender!LP$81:LP$110,MAX(1,$E42))&gt;INDEX(Kalender!$B$81:$B$110,MAX(1,$E42))),AND($F42&gt;0,INDEX(Kalender!LP$81:LP$110,MAX(1,$F42))&gt;INDEX(Kalender!$B$81:$B$110,MAX(1,$F42)))),2,0))</f>
        <v>0</v>
      </c>
      <c r="LQ42" s="5" t="n">
        <f aca="false">IF(Kalender!LQ42&lt;&gt;1,0,IF(AND($B42&gt;0,INDEX(Kalender!LQ$68:LQ$77,MAX(1,$B42))&gt;INDEX(Kalender!$B$68:$B$77,MAX(1,$B42))),1,0)+IF(OR(AND($C42&gt;0,INDEX(Kalender!LQ$81:LQ$110,MAX(1,$C42))&gt;INDEX(Kalender!$B$81:$B$110,MAX(1,$C42))),AND($D42&gt;0,INDEX(Kalender!LQ$81:LQ$110,MAX(1,$D42))&gt;INDEX(Kalender!$B$81:$B$110,MAX(1,$D42))),AND($E42&gt;0,INDEX(Kalender!LQ$81:LQ$110,MAX(1,$E42))&gt;INDEX(Kalender!$B$81:$B$110,MAX(1,$E42))),AND($F42&gt;0,INDEX(Kalender!LQ$81:LQ$110,MAX(1,$F42))&gt;INDEX(Kalender!$B$81:$B$110,MAX(1,$F42)))),2,0))</f>
        <v>0</v>
      </c>
      <c r="LR42" s="5" t="n">
        <f aca="false">IF(Kalender!LR42&lt;&gt;1,0,IF(AND($B42&gt;0,INDEX(Kalender!LR$68:LR$77,MAX(1,$B42))&gt;INDEX(Kalender!$B$68:$B$77,MAX(1,$B42))),1,0)+IF(OR(AND($C42&gt;0,INDEX(Kalender!LR$81:LR$110,MAX(1,$C42))&gt;INDEX(Kalender!$B$81:$B$110,MAX(1,$C42))),AND($D42&gt;0,INDEX(Kalender!LR$81:LR$110,MAX(1,$D42))&gt;INDEX(Kalender!$B$81:$B$110,MAX(1,$D42))),AND($E42&gt;0,INDEX(Kalender!LR$81:LR$110,MAX(1,$E42))&gt;INDEX(Kalender!$B$81:$B$110,MAX(1,$E42))),AND($F42&gt;0,INDEX(Kalender!LR$81:LR$110,MAX(1,$F42))&gt;INDEX(Kalender!$B$81:$B$110,MAX(1,$F42)))),2,0))</f>
        <v>0</v>
      </c>
      <c r="LS42" s="5" t="n">
        <f aca="false">IF(Kalender!LS42&lt;&gt;1,0,IF(AND($B42&gt;0,INDEX(Kalender!LS$68:LS$77,MAX(1,$B42))&gt;INDEX(Kalender!$B$68:$B$77,MAX(1,$B42))),1,0)+IF(OR(AND($C42&gt;0,INDEX(Kalender!LS$81:LS$110,MAX(1,$C42))&gt;INDEX(Kalender!$B$81:$B$110,MAX(1,$C42))),AND($D42&gt;0,INDEX(Kalender!LS$81:LS$110,MAX(1,$D42))&gt;INDEX(Kalender!$B$81:$B$110,MAX(1,$D42))),AND($E42&gt;0,INDEX(Kalender!LS$81:LS$110,MAX(1,$E42))&gt;INDEX(Kalender!$B$81:$B$110,MAX(1,$E42))),AND($F42&gt;0,INDEX(Kalender!LS$81:LS$110,MAX(1,$F42))&gt;INDEX(Kalender!$B$81:$B$110,MAX(1,$F42)))),2,0))</f>
        <v>0</v>
      </c>
      <c r="LT42" s="5" t="n">
        <f aca="false">IF(Kalender!LT42&lt;&gt;1,0,IF(AND($B42&gt;0,INDEX(Kalender!LT$68:LT$77,MAX(1,$B42))&gt;INDEX(Kalender!$B$68:$B$77,MAX(1,$B42))),1,0)+IF(OR(AND($C42&gt;0,INDEX(Kalender!LT$81:LT$110,MAX(1,$C42))&gt;INDEX(Kalender!$B$81:$B$110,MAX(1,$C42))),AND($D42&gt;0,INDEX(Kalender!LT$81:LT$110,MAX(1,$D42))&gt;INDEX(Kalender!$B$81:$B$110,MAX(1,$D42))),AND($E42&gt;0,INDEX(Kalender!LT$81:LT$110,MAX(1,$E42))&gt;INDEX(Kalender!$B$81:$B$110,MAX(1,$E42))),AND($F42&gt;0,INDEX(Kalender!LT$81:LT$110,MAX(1,$F42))&gt;INDEX(Kalender!$B$81:$B$110,MAX(1,$F42)))),2,0))</f>
        <v>0</v>
      </c>
      <c r="LU42" s="5" t="n">
        <f aca="false">IF(Kalender!LU42&lt;&gt;1,0,IF(AND($B42&gt;0,INDEX(Kalender!LU$68:LU$77,MAX(1,$B42))&gt;INDEX(Kalender!$B$68:$B$77,MAX(1,$B42))),1,0)+IF(OR(AND($C42&gt;0,INDEX(Kalender!LU$81:LU$110,MAX(1,$C42))&gt;INDEX(Kalender!$B$81:$B$110,MAX(1,$C42))),AND($D42&gt;0,INDEX(Kalender!LU$81:LU$110,MAX(1,$D42))&gt;INDEX(Kalender!$B$81:$B$110,MAX(1,$D42))),AND($E42&gt;0,INDEX(Kalender!LU$81:LU$110,MAX(1,$E42))&gt;INDEX(Kalender!$B$81:$B$110,MAX(1,$E42))),AND($F42&gt;0,INDEX(Kalender!LU$81:LU$110,MAX(1,$F42))&gt;INDEX(Kalender!$B$81:$B$110,MAX(1,$F42)))),2,0))</f>
        <v>0</v>
      </c>
      <c r="LV42" s="5" t="n">
        <f aca="false">IF(Kalender!LV42&lt;&gt;1,0,IF(AND($B42&gt;0,INDEX(Kalender!LV$68:LV$77,MAX(1,$B42))&gt;INDEX(Kalender!$B$68:$B$77,MAX(1,$B42))),1,0)+IF(OR(AND($C42&gt;0,INDEX(Kalender!LV$81:LV$110,MAX(1,$C42))&gt;INDEX(Kalender!$B$81:$B$110,MAX(1,$C42))),AND($D42&gt;0,INDEX(Kalender!LV$81:LV$110,MAX(1,$D42))&gt;INDEX(Kalender!$B$81:$B$110,MAX(1,$D42))),AND($E42&gt;0,INDEX(Kalender!LV$81:LV$110,MAX(1,$E42))&gt;INDEX(Kalender!$B$81:$B$110,MAX(1,$E42))),AND($F42&gt;0,INDEX(Kalender!LV$81:LV$110,MAX(1,$F42))&gt;INDEX(Kalender!$B$81:$B$110,MAX(1,$F42)))),2,0))</f>
        <v>0</v>
      </c>
      <c r="LW42" s="5" t="n">
        <f aca="false">IF(Kalender!LW42&lt;&gt;1,0,IF(AND($B42&gt;0,INDEX(Kalender!LW$68:LW$77,MAX(1,$B42))&gt;INDEX(Kalender!$B$68:$B$77,MAX(1,$B42))),1,0)+IF(OR(AND($C42&gt;0,INDEX(Kalender!LW$81:LW$110,MAX(1,$C42))&gt;INDEX(Kalender!$B$81:$B$110,MAX(1,$C42))),AND($D42&gt;0,INDEX(Kalender!LW$81:LW$110,MAX(1,$D42))&gt;INDEX(Kalender!$B$81:$B$110,MAX(1,$D42))),AND($E42&gt;0,INDEX(Kalender!LW$81:LW$110,MAX(1,$E42))&gt;INDEX(Kalender!$B$81:$B$110,MAX(1,$E42))),AND($F42&gt;0,INDEX(Kalender!LW$81:LW$110,MAX(1,$F42))&gt;INDEX(Kalender!$B$81:$B$110,MAX(1,$F42)))),2,0))</f>
        <v>0</v>
      </c>
      <c r="LX42" s="5" t="n">
        <f aca="false">IF(Kalender!LX42&lt;&gt;1,0,IF(AND($B42&gt;0,INDEX(Kalender!LX$68:LX$77,MAX(1,$B42))&gt;INDEX(Kalender!$B$68:$B$77,MAX(1,$B42))),1,0)+IF(OR(AND($C42&gt;0,INDEX(Kalender!LX$81:LX$110,MAX(1,$C42))&gt;INDEX(Kalender!$B$81:$B$110,MAX(1,$C42))),AND($D42&gt;0,INDEX(Kalender!LX$81:LX$110,MAX(1,$D42))&gt;INDEX(Kalender!$B$81:$B$110,MAX(1,$D42))),AND($E42&gt;0,INDEX(Kalender!LX$81:LX$110,MAX(1,$E42))&gt;INDEX(Kalender!$B$81:$B$110,MAX(1,$E42))),AND($F42&gt;0,INDEX(Kalender!LX$81:LX$110,MAX(1,$F42))&gt;INDEX(Kalender!$B$81:$B$110,MAX(1,$F42)))),2,0))</f>
        <v>0</v>
      </c>
      <c r="LY42" s="5" t="n">
        <f aca="false">IF(Kalender!LY42&lt;&gt;1,0,IF(AND($B42&gt;0,INDEX(Kalender!LY$68:LY$77,MAX(1,$B42))&gt;INDEX(Kalender!$B$68:$B$77,MAX(1,$B42))),1,0)+IF(OR(AND($C42&gt;0,INDEX(Kalender!LY$81:LY$110,MAX(1,$C42))&gt;INDEX(Kalender!$B$81:$B$110,MAX(1,$C42))),AND($D42&gt;0,INDEX(Kalender!LY$81:LY$110,MAX(1,$D42))&gt;INDEX(Kalender!$B$81:$B$110,MAX(1,$D42))),AND($E42&gt;0,INDEX(Kalender!LY$81:LY$110,MAX(1,$E42))&gt;INDEX(Kalender!$B$81:$B$110,MAX(1,$E42))),AND($F42&gt;0,INDEX(Kalender!LY$81:LY$110,MAX(1,$F42))&gt;INDEX(Kalender!$B$81:$B$110,MAX(1,$F42)))),2,0))</f>
        <v>0</v>
      </c>
      <c r="LZ42" s="5" t="n">
        <f aca="false">IF(Kalender!LZ42&lt;&gt;1,0,IF(AND($B42&gt;0,INDEX(Kalender!LZ$68:LZ$77,MAX(1,$B42))&gt;INDEX(Kalender!$B$68:$B$77,MAX(1,$B42))),1,0)+IF(OR(AND($C42&gt;0,INDEX(Kalender!LZ$81:LZ$110,MAX(1,$C42))&gt;INDEX(Kalender!$B$81:$B$110,MAX(1,$C42))),AND($D42&gt;0,INDEX(Kalender!LZ$81:LZ$110,MAX(1,$D42))&gt;INDEX(Kalender!$B$81:$B$110,MAX(1,$D42))),AND($E42&gt;0,INDEX(Kalender!LZ$81:LZ$110,MAX(1,$E42))&gt;INDEX(Kalender!$B$81:$B$110,MAX(1,$E42))),AND($F42&gt;0,INDEX(Kalender!LZ$81:LZ$110,MAX(1,$F42))&gt;INDEX(Kalender!$B$81:$B$110,MAX(1,$F42)))),2,0))</f>
        <v>0</v>
      </c>
      <c r="MA42" s="5" t="n">
        <f aca="false">IF(Kalender!MA42&lt;&gt;1,0,IF(AND($B42&gt;0,INDEX(Kalender!MA$68:MA$77,MAX(1,$B42))&gt;INDEX(Kalender!$B$68:$B$77,MAX(1,$B42))),1,0)+IF(OR(AND($C42&gt;0,INDEX(Kalender!MA$81:MA$110,MAX(1,$C42))&gt;INDEX(Kalender!$B$81:$B$110,MAX(1,$C42))),AND($D42&gt;0,INDEX(Kalender!MA$81:MA$110,MAX(1,$D42))&gt;INDEX(Kalender!$B$81:$B$110,MAX(1,$D42))),AND($E42&gt;0,INDEX(Kalender!MA$81:MA$110,MAX(1,$E42))&gt;INDEX(Kalender!$B$81:$B$110,MAX(1,$E42))),AND($F42&gt;0,INDEX(Kalender!MA$81:MA$110,MAX(1,$F42))&gt;INDEX(Kalender!$B$81:$B$110,MAX(1,$F42)))),2,0))</f>
        <v>0</v>
      </c>
      <c r="MB42" s="5" t="n">
        <f aca="false">IF(Kalender!MB42&lt;&gt;1,0,IF(AND($B42&gt;0,INDEX(Kalender!MB$68:MB$77,MAX(1,$B42))&gt;INDEX(Kalender!$B$68:$B$77,MAX(1,$B42))),1,0)+IF(OR(AND($C42&gt;0,INDEX(Kalender!MB$81:MB$110,MAX(1,$C42))&gt;INDEX(Kalender!$B$81:$B$110,MAX(1,$C42))),AND($D42&gt;0,INDEX(Kalender!MB$81:MB$110,MAX(1,$D42))&gt;INDEX(Kalender!$B$81:$B$110,MAX(1,$D42))),AND($E42&gt;0,INDEX(Kalender!MB$81:MB$110,MAX(1,$E42))&gt;INDEX(Kalender!$B$81:$B$110,MAX(1,$E42))),AND($F42&gt;0,INDEX(Kalender!MB$81:MB$110,MAX(1,$F42))&gt;INDEX(Kalender!$B$81:$B$110,MAX(1,$F42)))),2,0))</f>
        <v>0</v>
      </c>
      <c r="MC42" s="5" t="n">
        <f aca="false">IF(Kalender!MC42&lt;&gt;1,0,IF(AND($B42&gt;0,INDEX(Kalender!MC$68:MC$77,MAX(1,$B42))&gt;INDEX(Kalender!$B$68:$B$77,MAX(1,$B42))),1,0)+IF(OR(AND($C42&gt;0,INDEX(Kalender!MC$81:MC$110,MAX(1,$C42))&gt;INDEX(Kalender!$B$81:$B$110,MAX(1,$C42))),AND($D42&gt;0,INDEX(Kalender!MC$81:MC$110,MAX(1,$D42))&gt;INDEX(Kalender!$B$81:$B$110,MAX(1,$D42))),AND($E42&gt;0,INDEX(Kalender!MC$81:MC$110,MAX(1,$E42))&gt;INDEX(Kalender!$B$81:$B$110,MAX(1,$E42))),AND($F42&gt;0,INDEX(Kalender!MC$81:MC$110,MAX(1,$F42))&gt;INDEX(Kalender!$B$81:$B$110,MAX(1,$F42)))),2,0))</f>
        <v>0</v>
      </c>
      <c r="MD42" s="5" t="n">
        <f aca="false">IF(Kalender!MD42&lt;&gt;1,0,IF(AND($B42&gt;0,INDEX(Kalender!MD$68:MD$77,MAX(1,$B42))&gt;INDEX(Kalender!$B$68:$B$77,MAX(1,$B42))),1,0)+IF(OR(AND($C42&gt;0,INDEX(Kalender!MD$81:MD$110,MAX(1,$C42))&gt;INDEX(Kalender!$B$81:$B$110,MAX(1,$C42))),AND($D42&gt;0,INDEX(Kalender!MD$81:MD$110,MAX(1,$D42))&gt;INDEX(Kalender!$B$81:$B$110,MAX(1,$D42))),AND($E42&gt;0,INDEX(Kalender!MD$81:MD$110,MAX(1,$E42))&gt;INDEX(Kalender!$B$81:$B$110,MAX(1,$E42))),AND($F42&gt;0,INDEX(Kalender!MD$81:MD$110,MAX(1,$F42))&gt;INDEX(Kalender!$B$81:$B$110,MAX(1,$F42)))),2,0))</f>
        <v>0</v>
      </c>
      <c r="ME42" s="5" t="n">
        <f aca="false">IF(Kalender!ME42&lt;&gt;1,0,IF(AND($B42&gt;0,INDEX(Kalender!ME$68:ME$77,MAX(1,$B42))&gt;INDEX(Kalender!$B$68:$B$77,MAX(1,$B42))),1,0)+IF(OR(AND($C42&gt;0,INDEX(Kalender!ME$81:ME$110,MAX(1,$C42))&gt;INDEX(Kalender!$B$81:$B$110,MAX(1,$C42))),AND($D42&gt;0,INDEX(Kalender!ME$81:ME$110,MAX(1,$D42))&gt;INDEX(Kalender!$B$81:$B$110,MAX(1,$D42))),AND($E42&gt;0,INDEX(Kalender!ME$81:ME$110,MAX(1,$E42))&gt;INDEX(Kalender!$B$81:$B$110,MAX(1,$E42))),AND($F42&gt;0,INDEX(Kalender!ME$81:ME$110,MAX(1,$F42))&gt;INDEX(Kalender!$B$81:$B$110,MAX(1,$F42)))),2,0))</f>
        <v>0</v>
      </c>
      <c r="MF42" s="5" t="n">
        <f aca="false">IF(Kalender!MF42&lt;&gt;1,0,IF(AND($B42&gt;0,INDEX(Kalender!MF$68:MF$77,MAX(1,$B42))&gt;INDEX(Kalender!$B$68:$B$77,MAX(1,$B42))),1,0)+IF(OR(AND($C42&gt;0,INDEX(Kalender!MF$81:MF$110,MAX(1,$C42))&gt;INDEX(Kalender!$B$81:$B$110,MAX(1,$C42))),AND($D42&gt;0,INDEX(Kalender!MF$81:MF$110,MAX(1,$D42))&gt;INDEX(Kalender!$B$81:$B$110,MAX(1,$D42))),AND($E42&gt;0,INDEX(Kalender!MF$81:MF$110,MAX(1,$E42))&gt;INDEX(Kalender!$B$81:$B$110,MAX(1,$E42))),AND($F42&gt;0,INDEX(Kalender!MF$81:MF$110,MAX(1,$F42))&gt;INDEX(Kalender!$B$81:$B$110,MAX(1,$F42)))),2,0))</f>
        <v>0</v>
      </c>
      <c r="MG42" s="5" t="n">
        <f aca="false">IF(Kalender!MG42&lt;&gt;1,0,IF(AND($B42&gt;0,INDEX(Kalender!MG$68:MG$77,MAX(1,$B42))&gt;INDEX(Kalender!$B$68:$B$77,MAX(1,$B42))),1,0)+IF(OR(AND($C42&gt;0,INDEX(Kalender!MG$81:MG$110,MAX(1,$C42))&gt;INDEX(Kalender!$B$81:$B$110,MAX(1,$C42))),AND($D42&gt;0,INDEX(Kalender!MG$81:MG$110,MAX(1,$D42))&gt;INDEX(Kalender!$B$81:$B$110,MAX(1,$D42))),AND($E42&gt;0,INDEX(Kalender!MG$81:MG$110,MAX(1,$E42))&gt;INDEX(Kalender!$B$81:$B$110,MAX(1,$E42))),AND($F42&gt;0,INDEX(Kalender!MG$81:MG$110,MAX(1,$F42))&gt;INDEX(Kalender!$B$81:$B$110,MAX(1,$F42)))),2,0))</f>
        <v>0</v>
      </c>
      <c r="MH42" s="5" t="n">
        <f aca="false">IF(Kalender!MH42&lt;&gt;1,0,IF(AND($B42&gt;0,INDEX(Kalender!MH$68:MH$77,MAX(1,$B42))&gt;INDEX(Kalender!$B$68:$B$77,MAX(1,$B42))),1,0)+IF(OR(AND($C42&gt;0,INDEX(Kalender!MH$81:MH$110,MAX(1,$C42))&gt;INDEX(Kalender!$B$81:$B$110,MAX(1,$C42))),AND($D42&gt;0,INDEX(Kalender!MH$81:MH$110,MAX(1,$D42))&gt;INDEX(Kalender!$B$81:$B$110,MAX(1,$D42))),AND($E42&gt;0,INDEX(Kalender!MH$81:MH$110,MAX(1,$E42))&gt;INDEX(Kalender!$B$81:$B$110,MAX(1,$E42))),AND($F42&gt;0,INDEX(Kalender!MH$81:MH$110,MAX(1,$F42))&gt;INDEX(Kalender!$B$81:$B$110,MAX(1,$F42)))),2,0))</f>
        <v>0</v>
      </c>
      <c r="MI42" s="5" t="n">
        <f aca="false">IF(Kalender!MI42&lt;&gt;1,0,IF(AND($B42&gt;0,INDEX(Kalender!MI$68:MI$77,MAX(1,$B42))&gt;INDEX(Kalender!$B$68:$B$77,MAX(1,$B42))),1,0)+IF(OR(AND($C42&gt;0,INDEX(Kalender!MI$81:MI$110,MAX(1,$C42))&gt;INDEX(Kalender!$B$81:$B$110,MAX(1,$C42))),AND($D42&gt;0,INDEX(Kalender!MI$81:MI$110,MAX(1,$D42))&gt;INDEX(Kalender!$B$81:$B$110,MAX(1,$D42))),AND($E42&gt;0,INDEX(Kalender!MI$81:MI$110,MAX(1,$E42))&gt;INDEX(Kalender!$B$81:$B$110,MAX(1,$E42))),AND($F42&gt;0,INDEX(Kalender!MI$81:MI$110,MAX(1,$F42))&gt;INDEX(Kalender!$B$81:$B$110,MAX(1,$F42)))),2,0))</f>
        <v>0</v>
      </c>
      <c r="MJ42" s="5" t="n">
        <f aca="false">IF(Kalender!MJ42&lt;&gt;1,0,IF(AND($B42&gt;0,INDEX(Kalender!MJ$68:MJ$77,MAX(1,$B42))&gt;INDEX(Kalender!$B$68:$B$77,MAX(1,$B42))),1,0)+IF(OR(AND($C42&gt;0,INDEX(Kalender!MJ$81:MJ$110,MAX(1,$C42))&gt;INDEX(Kalender!$B$81:$B$110,MAX(1,$C42))),AND($D42&gt;0,INDEX(Kalender!MJ$81:MJ$110,MAX(1,$D42))&gt;INDEX(Kalender!$B$81:$B$110,MAX(1,$D42))),AND($E42&gt;0,INDEX(Kalender!MJ$81:MJ$110,MAX(1,$E42))&gt;INDEX(Kalender!$B$81:$B$110,MAX(1,$E42))),AND($F42&gt;0,INDEX(Kalender!MJ$81:MJ$110,MAX(1,$F42))&gt;INDEX(Kalender!$B$81:$B$110,MAX(1,$F42)))),2,0))</f>
        <v>0</v>
      </c>
      <c r="MK42" s="5" t="n">
        <f aca="false">IF(Kalender!MK42&lt;&gt;1,0,IF(AND($B42&gt;0,INDEX(Kalender!MK$68:MK$77,MAX(1,$B42))&gt;INDEX(Kalender!$B$68:$B$77,MAX(1,$B42))),1,0)+IF(OR(AND($C42&gt;0,INDEX(Kalender!MK$81:MK$110,MAX(1,$C42))&gt;INDEX(Kalender!$B$81:$B$110,MAX(1,$C42))),AND($D42&gt;0,INDEX(Kalender!MK$81:MK$110,MAX(1,$D42))&gt;INDEX(Kalender!$B$81:$B$110,MAX(1,$D42))),AND($E42&gt;0,INDEX(Kalender!MK$81:MK$110,MAX(1,$E42))&gt;INDEX(Kalender!$B$81:$B$110,MAX(1,$E42))),AND($F42&gt;0,INDEX(Kalender!MK$81:MK$110,MAX(1,$F42))&gt;INDEX(Kalender!$B$81:$B$110,MAX(1,$F42)))),2,0))</f>
        <v>0</v>
      </c>
      <c r="ML42" s="5" t="n">
        <f aca="false">IF(Kalender!ML42&lt;&gt;1,0,IF(AND($B42&gt;0,INDEX(Kalender!ML$68:ML$77,MAX(1,$B42))&gt;INDEX(Kalender!$B$68:$B$77,MAX(1,$B42))),1,0)+IF(OR(AND($C42&gt;0,INDEX(Kalender!ML$81:ML$110,MAX(1,$C42))&gt;INDEX(Kalender!$B$81:$B$110,MAX(1,$C42))),AND($D42&gt;0,INDEX(Kalender!ML$81:ML$110,MAX(1,$D42))&gt;INDEX(Kalender!$B$81:$B$110,MAX(1,$D42))),AND($E42&gt;0,INDEX(Kalender!ML$81:ML$110,MAX(1,$E42))&gt;INDEX(Kalender!$B$81:$B$110,MAX(1,$E42))),AND($F42&gt;0,INDEX(Kalender!ML$81:ML$110,MAX(1,$F42))&gt;INDEX(Kalender!$B$81:$B$110,MAX(1,$F42)))),2,0))</f>
        <v>0</v>
      </c>
      <c r="MM42" s="5" t="n">
        <f aca="false">IF(Kalender!MM42&lt;&gt;1,0,IF(AND($B42&gt;0,INDEX(Kalender!MM$68:MM$77,MAX(1,$B42))&gt;INDEX(Kalender!$B$68:$B$77,MAX(1,$B42))),1,0)+IF(OR(AND($C42&gt;0,INDEX(Kalender!MM$81:MM$110,MAX(1,$C42))&gt;INDEX(Kalender!$B$81:$B$110,MAX(1,$C42))),AND($D42&gt;0,INDEX(Kalender!MM$81:MM$110,MAX(1,$D42))&gt;INDEX(Kalender!$B$81:$B$110,MAX(1,$D42))),AND($E42&gt;0,INDEX(Kalender!MM$81:MM$110,MAX(1,$E42))&gt;INDEX(Kalender!$B$81:$B$110,MAX(1,$E42))),AND($F42&gt;0,INDEX(Kalender!MM$81:MM$110,MAX(1,$F42))&gt;INDEX(Kalender!$B$81:$B$110,MAX(1,$F42)))),2,0))</f>
        <v>0</v>
      </c>
      <c r="MN42" s="5" t="n">
        <f aca="false">IF(Kalender!MN42&lt;&gt;1,0,IF(AND($B42&gt;0,INDEX(Kalender!MN$68:MN$77,MAX(1,$B42))&gt;INDEX(Kalender!$B$68:$B$77,MAX(1,$B42))),1,0)+IF(OR(AND($C42&gt;0,INDEX(Kalender!MN$81:MN$110,MAX(1,$C42))&gt;INDEX(Kalender!$B$81:$B$110,MAX(1,$C42))),AND($D42&gt;0,INDEX(Kalender!MN$81:MN$110,MAX(1,$D42))&gt;INDEX(Kalender!$B$81:$B$110,MAX(1,$D42))),AND($E42&gt;0,INDEX(Kalender!MN$81:MN$110,MAX(1,$E42))&gt;INDEX(Kalender!$B$81:$B$110,MAX(1,$E42))),AND($F42&gt;0,INDEX(Kalender!MN$81:MN$110,MAX(1,$F42))&gt;INDEX(Kalender!$B$81:$B$110,MAX(1,$F42)))),2,0))</f>
        <v>0</v>
      </c>
      <c r="MO42" s="5" t="n">
        <f aca="false">IF(Kalender!MO42&lt;&gt;1,0,IF(AND($B42&gt;0,INDEX(Kalender!MO$68:MO$77,MAX(1,$B42))&gt;INDEX(Kalender!$B$68:$B$77,MAX(1,$B42))),1,0)+IF(OR(AND($C42&gt;0,INDEX(Kalender!MO$81:MO$110,MAX(1,$C42))&gt;INDEX(Kalender!$B$81:$B$110,MAX(1,$C42))),AND($D42&gt;0,INDEX(Kalender!MO$81:MO$110,MAX(1,$D42))&gt;INDEX(Kalender!$B$81:$B$110,MAX(1,$D42))),AND($E42&gt;0,INDEX(Kalender!MO$81:MO$110,MAX(1,$E42))&gt;INDEX(Kalender!$B$81:$B$110,MAX(1,$E42))),AND($F42&gt;0,INDEX(Kalender!MO$81:MO$110,MAX(1,$F42))&gt;INDEX(Kalender!$B$81:$B$110,MAX(1,$F42)))),2,0))</f>
        <v>0</v>
      </c>
      <c r="MP42" s="5" t="n">
        <f aca="false">IF(Kalender!MP42&lt;&gt;1,0,IF(AND($B42&gt;0,INDEX(Kalender!MP$68:MP$77,MAX(1,$B42))&gt;INDEX(Kalender!$B$68:$B$77,MAX(1,$B42))),1,0)+IF(OR(AND($C42&gt;0,INDEX(Kalender!MP$81:MP$110,MAX(1,$C42))&gt;INDEX(Kalender!$B$81:$B$110,MAX(1,$C42))),AND($D42&gt;0,INDEX(Kalender!MP$81:MP$110,MAX(1,$D42))&gt;INDEX(Kalender!$B$81:$B$110,MAX(1,$D42))),AND($E42&gt;0,INDEX(Kalender!MP$81:MP$110,MAX(1,$E42))&gt;INDEX(Kalender!$B$81:$B$110,MAX(1,$E42))),AND($F42&gt;0,INDEX(Kalender!MP$81:MP$110,MAX(1,$F42))&gt;INDEX(Kalender!$B$81:$B$110,MAX(1,$F42)))),2,0))</f>
        <v>0</v>
      </c>
      <c r="MQ42" s="5" t="n">
        <f aca="false">IF(Kalender!MQ42&lt;&gt;1,0,IF(AND($B42&gt;0,INDEX(Kalender!MQ$68:MQ$77,MAX(1,$B42))&gt;INDEX(Kalender!$B$68:$B$77,MAX(1,$B42))),1,0)+IF(OR(AND($C42&gt;0,INDEX(Kalender!MQ$81:MQ$110,MAX(1,$C42))&gt;INDEX(Kalender!$B$81:$B$110,MAX(1,$C42))),AND($D42&gt;0,INDEX(Kalender!MQ$81:MQ$110,MAX(1,$D42))&gt;INDEX(Kalender!$B$81:$B$110,MAX(1,$D42))),AND($E42&gt;0,INDEX(Kalender!MQ$81:MQ$110,MAX(1,$E42))&gt;INDEX(Kalender!$B$81:$B$110,MAX(1,$E42))),AND($F42&gt;0,INDEX(Kalender!MQ$81:MQ$110,MAX(1,$F42))&gt;INDEX(Kalender!$B$81:$B$110,MAX(1,$F42)))),2,0))</f>
        <v>0</v>
      </c>
      <c r="MR42" s="5" t="n">
        <f aca="false">IF(Kalender!MR42&lt;&gt;1,0,IF(AND($B42&gt;0,INDEX(Kalender!MR$68:MR$77,MAX(1,$B42))&gt;INDEX(Kalender!$B$68:$B$77,MAX(1,$B42))),1,0)+IF(OR(AND($C42&gt;0,INDEX(Kalender!MR$81:MR$110,MAX(1,$C42))&gt;INDEX(Kalender!$B$81:$B$110,MAX(1,$C42))),AND($D42&gt;0,INDEX(Kalender!MR$81:MR$110,MAX(1,$D42))&gt;INDEX(Kalender!$B$81:$B$110,MAX(1,$D42))),AND($E42&gt;0,INDEX(Kalender!MR$81:MR$110,MAX(1,$E42))&gt;INDEX(Kalender!$B$81:$B$110,MAX(1,$E42))),AND($F42&gt;0,INDEX(Kalender!MR$81:MR$110,MAX(1,$F42))&gt;INDEX(Kalender!$B$81:$B$110,MAX(1,$F42)))),2,0))</f>
        <v>0</v>
      </c>
      <c r="MS42" s="5" t="n">
        <f aca="false">IF(Kalender!MS42&lt;&gt;1,0,IF(AND($B42&gt;0,INDEX(Kalender!MS$68:MS$77,MAX(1,$B42))&gt;INDEX(Kalender!$B$68:$B$77,MAX(1,$B42))),1,0)+IF(OR(AND($C42&gt;0,INDEX(Kalender!MS$81:MS$110,MAX(1,$C42))&gt;INDEX(Kalender!$B$81:$B$110,MAX(1,$C42))),AND($D42&gt;0,INDEX(Kalender!MS$81:MS$110,MAX(1,$D42))&gt;INDEX(Kalender!$B$81:$B$110,MAX(1,$D42))),AND($E42&gt;0,INDEX(Kalender!MS$81:MS$110,MAX(1,$E42))&gt;INDEX(Kalender!$B$81:$B$110,MAX(1,$E42))),AND($F42&gt;0,INDEX(Kalender!MS$81:MS$110,MAX(1,$F42))&gt;INDEX(Kalender!$B$81:$B$110,MAX(1,$F42)))),2,0))</f>
        <v>0</v>
      </c>
      <c r="MT42" s="5" t="n">
        <f aca="false">IF(Kalender!MT42&lt;&gt;1,0,IF(AND($B42&gt;0,INDEX(Kalender!MT$68:MT$77,MAX(1,$B42))&gt;INDEX(Kalender!$B$68:$B$77,MAX(1,$B42))),1,0)+IF(OR(AND($C42&gt;0,INDEX(Kalender!MT$81:MT$110,MAX(1,$C42))&gt;INDEX(Kalender!$B$81:$B$110,MAX(1,$C42))),AND($D42&gt;0,INDEX(Kalender!MT$81:MT$110,MAX(1,$D42))&gt;INDEX(Kalender!$B$81:$B$110,MAX(1,$D42))),AND($E42&gt;0,INDEX(Kalender!MT$81:MT$110,MAX(1,$E42))&gt;INDEX(Kalender!$B$81:$B$110,MAX(1,$E42))),AND($F42&gt;0,INDEX(Kalender!MT$81:MT$110,MAX(1,$F42))&gt;INDEX(Kalender!$B$81:$B$110,MAX(1,$F42)))),2,0))</f>
        <v>0</v>
      </c>
      <c r="MU42" s="5" t="n">
        <f aca="false">IF(Kalender!MU42&lt;&gt;1,0,IF(AND($B42&gt;0,INDEX(Kalender!MU$68:MU$77,MAX(1,$B42))&gt;INDEX(Kalender!$B$68:$B$77,MAX(1,$B42))),1,0)+IF(OR(AND($C42&gt;0,INDEX(Kalender!MU$81:MU$110,MAX(1,$C42))&gt;INDEX(Kalender!$B$81:$B$110,MAX(1,$C42))),AND($D42&gt;0,INDEX(Kalender!MU$81:MU$110,MAX(1,$D42))&gt;INDEX(Kalender!$B$81:$B$110,MAX(1,$D42))),AND($E42&gt;0,INDEX(Kalender!MU$81:MU$110,MAX(1,$E42))&gt;INDEX(Kalender!$B$81:$B$110,MAX(1,$E42))),AND($F42&gt;0,INDEX(Kalender!MU$81:MU$110,MAX(1,$F42))&gt;INDEX(Kalender!$B$81:$B$110,MAX(1,$F42)))),2,0))</f>
        <v>0</v>
      </c>
      <c r="MV42" s="5" t="n">
        <f aca="false">IF(Kalender!MV42&lt;&gt;1,0,IF(AND($B42&gt;0,INDEX(Kalender!MV$68:MV$77,MAX(1,$B42))&gt;INDEX(Kalender!$B$68:$B$77,MAX(1,$B42))),1,0)+IF(OR(AND($C42&gt;0,INDEX(Kalender!MV$81:MV$110,MAX(1,$C42))&gt;INDEX(Kalender!$B$81:$B$110,MAX(1,$C42))),AND($D42&gt;0,INDEX(Kalender!MV$81:MV$110,MAX(1,$D42))&gt;INDEX(Kalender!$B$81:$B$110,MAX(1,$D42))),AND($E42&gt;0,INDEX(Kalender!MV$81:MV$110,MAX(1,$E42))&gt;INDEX(Kalender!$B$81:$B$110,MAX(1,$E42))),AND($F42&gt;0,INDEX(Kalender!MV$81:MV$110,MAX(1,$F42))&gt;INDEX(Kalender!$B$81:$B$110,MAX(1,$F42)))),2,0))</f>
        <v>0</v>
      </c>
      <c r="MW42" s="5" t="n">
        <f aca="false">IF(Kalender!MW42&lt;&gt;1,0,IF(AND($B42&gt;0,INDEX(Kalender!MW$68:MW$77,MAX(1,$B42))&gt;INDEX(Kalender!$B$68:$B$77,MAX(1,$B42))),1,0)+IF(OR(AND($C42&gt;0,INDEX(Kalender!MW$81:MW$110,MAX(1,$C42))&gt;INDEX(Kalender!$B$81:$B$110,MAX(1,$C42))),AND($D42&gt;0,INDEX(Kalender!MW$81:MW$110,MAX(1,$D42))&gt;INDEX(Kalender!$B$81:$B$110,MAX(1,$D42))),AND($E42&gt;0,INDEX(Kalender!MW$81:MW$110,MAX(1,$E42))&gt;INDEX(Kalender!$B$81:$B$110,MAX(1,$E42))),AND($F42&gt;0,INDEX(Kalender!MW$81:MW$110,MAX(1,$F42))&gt;INDEX(Kalender!$B$81:$B$110,MAX(1,$F42)))),2,0))</f>
        <v>0</v>
      </c>
      <c r="MX42" s="5" t="n">
        <f aca="false">IF(Kalender!MX42&lt;&gt;1,0,IF(AND($B42&gt;0,INDEX(Kalender!MX$68:MX$77,MAX(1,$B42))&gt;INDEX(Kalender!$B$68:$B$77,MAX(1,$B42))),1,0)+IF(OR(AND($C42&gt;0,INDEX(Kalender!MX$81:MX$110,MAX(1,$C42))&gt;INDEX(Kalender!$B$81:$B$110,MAX(1,$C42))),AND($D42&gt;0,INDEX(Kalender!MX$81:MX$110,MAX(1,$D42))&gt;INDEX(Kalender!$B$81:$B$110,MAX(1,$D42))),AND($E42&gt;0,INDEX(Kalender!MX$81:MX$110,MAX(1,$E42))&gt;INDEX(Kalender!$B$81:$B$110,MAX(1,$E42))),AND($F42&gt;0,INDEX(Kalender!MX$81:MX$110,MAX(1,$F42))&gt;INDEX(Kalender!$B$81:$B$110,MAX(1,$F42)))),2,0))</f>
        <v>0</v>
      </c>
      <c r="MY42" s="5" t="n">
        <f aca="false">IF(Kalender!MY42&lt;&gt;1,0,IF(AND($B42&gt;0,INDEX(Kalender!MY$68:MY$77,MAX(1,$B42))&gt;INDEX(Kalender!$B$68:$B$77,MAX(1,$B42))),1,0)+IF(OR(AND($C42&gt;0,INDEX(Kalender!MY$81:MY$110,MAX(1,$C42))&gt;INDEX(Kalender!$B$81:$B$110,MAX(1,$C42))),AND($D42&gt;0,INDEX(Kalender!MY$81:MY$110,MAX(1,$D42))&gt;INDEX(Kalender!$B$81:$B$110,MAX(1,$D42))),AND($E42&gt;0,INDEX(Kalender!MY$81:MY$110,MAX(1,$E42))&gt;INDEX(Kalender!$B$81:$B$110,MAX(1,$E42))),AND($F42&gt;0,INDEX(Kalender!MY$81:MY$110,MAX(1,$F42))&gt;INDEX(Kalender!$B$81:$B$110,MAX(1,$F42)))),2,0))</f>
        <v>0</v>
      </c>
      <c r="MZ42" s="5" t="n">
        <f aca="false">IF(Kalender!MZ42&lt;&gt;1,0,IF(AND($B42&gt;0,INDEX(Kalender!MZ$68:MZ$77,MAX(1,$B42))&gt;INDEX(Kalender!$B$68:$B$77,MAX(1,$B42))),1,0)+IF(OR(AND($C42&gt;0,INDEX(Kalender!MZ$81:MZ$110,MAX(1,$C42))&gt;INDEX(Kalender!$B$81:$B$110,MAX(1,$C42))),AND($D42&gt;0,INDEX(Kalender!MZ$81:MZ$110,MAX(1,$D42))&gt;INDEX(Kalender!$B$81:$B$110,MAX(1,$D42))),AND($E42&gt;0,INDEX(Kalender!MZ$81:MZ$110,MAX(1,$E42))&gt;INDEX(Kalender!$B$81:$B$110,MAX(1,$E42))),AND($F42&gt;0,INDEX(Kalender!MZ$81:MZ$110,MAX(1,$F42))&gt;INDEX(Kalender!$B$81:$B$110,MAX(1,$F42)))),2,0))</f>
        <v>0</v>
      </c>
      <c r="NA42" s="5" t="n">
        <f aca="false">IF(Kalender!NA42&lt;&gt;1,0,IF(AND($B42&gt;0,INDEX(Kalender!NA$68:NA$77,MAX(1,$B42))&gt;INDEX(Kalender!$B$68:$B$77,MAX(1,$B42))),1,0)+IF(OR(AND($C42&gt;0,INDEX(Kalender!NA$81:NA$110,MAX(1,$C42))&gt;INDEX(Kalender!$B$81:$B$110,MAX(1,$C42))),AND($D42&gt;0,INDEX(Kalender!NA$81:NA$110,MAX(1,$D42))&gt;INDEX(Kalender!$B$81:$B$110,MAX(1,$D42))),AND($E42&gt;0,INDEX(Kalender!NA$81:NA$110,MAX(1,$E42))&gt;INDEX(Kalender!$B$81:$B$110,MAX(1,$E42))),AND($F42&gt;0,INDEX(Kalender!NA$81:NA$110,MAX(1,$F42))&gt;INDEX(Kalender!$B$81:$B$110,MAX(1,$F42)))),2,0))</f>
        <v>0</v>
      </c>
      <c r="NB42" s="5" t="n">
        <f aca="false">IF(Kalender!NB42&lt;&gt;1,0,IF(AND($B42&gt;0,INDEX(Kalender!NB$68:NB$77,MAX(1,$B42))&gt;INDEX(Kalender!$B$68:$B$77,MAX(1,$B42))),1,0)+IF(OR(AND($C42&gt;0,INDEX(Kalender!NB$81:NB$110,MAX(1,$C42))&gt;INDEX(Kalender!$B$81:$B$110,MAX(1,$C42))),AND($D42&gt;0,INDEX(Kalender!NB$81:NB$110,MAX(1,$D42))&gt;INDEX(Kalender!$B$81:$B$110,MAX(1,$D42))),AND($E42&gt;0,INDEX(Kalender!NB$81:NB$110,MAX(1,$E42))&gt;INDEX(Kalender!$B$81:$B$110,MAX(1,$E42))),AND($F42&gt;0,INDEX(Kalender!NB$81:NB$110,MAX(1,$F42))&gt;INDEX(Kalender!$B$81:$B$110,MAX(1,$F42)))),2,0))</f>
        <v>0</v>
      </c>
      <c r="NC42" s="5" t="n">
        <f aca="false">IF(Kalender!NC42&lt;&gt;1,0,IF(AND($B42&gt;0,INDEX(Kalender!NC$68:NC$77,MAX(1,$B42))&gt;INDEX(Kalender!$B$68:$B$77,MAX(1,$B42))),1,0)+IF(OR(AND($C42&gt;0,INDEX(Kalender!NC$81:NC$110,MAX(1,$C42))&gt;INDEX(Kalender!$B$81:$B$110,MAX(1,$C42))),AND($D42&gt;0,INDEX(Kalender!NC$81:NC$110,MAX(1,$D42))&gt;INDEX(Kalender!$B$81:$B$110,MAX(1,$D42))),AND($E42&gt;0,INDEX(Kalender!NC$81:NC$110,MAX(1,$E42))&gt;INDEX(Kalender!$B$81:$B$110,MAX(1,$E42))),AND($F42&gt;0,INDEX(Kalender!NC$81:NC$110,MAX(1,$F42))&gt;INDEX(Kalender!$B$81:$B$110,MAX(1,$F42)))),2,0))</f>
        <v>0</v>
      </c>
      <c r="ND42" s="5" t="n">
        <f aca="false">IF(Kalender!ND42&lt;&gt;1,0,IF(AND($B42&gt;0,INDEX(Kalender!ND$68:ND$77,MAX(1,$B42))&gt;INDEX(Kalender!$B$68:$B$77,MAX(1,$B42))),1,0)+IF(OR(AND($C42&gt;0,INDEX(Kalender!ND$81:ND$110,MAX(1,$C42))&gt;INDEX(Kalender!$B$81:$B$110,MAX(1,$C42))),AND($D42&gt;0,INDEX(Kalender!ND$81:ND$110,MAX(1,$D42))&gt;INDEX(Kalender!$B$81:$B$110,MAX(1,$D42))),AND($E42&gt;0,INDEX(Kalender!ND$81:ND$110,MAX(1,$E42))&gt;INDEX(Kalender!$B$81:$B$110,MAX(1,$E42))),AND($F42&gt;0,INDEX(Kalender!ND$81:ND$110,MAX(1,$F42))&gt;INDEX(Kalender!$B$81:$B$110,MAX(1,$F42)))),2,0))</f>
        <v>0</v>
      </c>
      <c r="NE42" s="5" t="n">
        <f aca="false">IF(Kalender!NE42&lt;&gt;1,0,IF(AND($B42&gt;0,INDEX(Kalender!NE$68:NE$77,MAX(1,$B42))&gt;INDEX(Kalender!$B$68:$B$77,MAX(1,$B42))),1,0)+IF(OR(AND($C42&gt;0,INDEX(Kalender!NE$81:NE$110,MAX(1,$C42))&gt;INDEX(Kalender!$B$81:$B$110,MAX(1,$C42))),AND($D42&gt;0,INDEX(Kalender!NE$81:NE$110,MAX(1,$D42))&gt;INDEX(Kalender!$B$81:$B$110,MAX(1,$D42))),AND($E42&gt;0,INDEX(Kalender!NE$81:NE$110,MAX(1,$E42))&gt;INDEX(Kalender!$B$81:$B$110,MAX(1,$E42))),AND($F42&gt;0,INDEX(Kalender!NE$81:NE$110,MAX(1,$F42))&gt;INDEX(Kalender!$B$81:$B$110,MAX(1,$F42)))),2,0))</f>
        <v>0</v>
      </c>
      <c r="NF42" s="5" t="n">
        <f aca="false">IF(Kalender!NF42&lt;&gt;1,0,IF(AND($B42&gt;0,INDEX(Kalender!NF$68:NF$77,MAX(1,$B42))&gt;INDEX(Kalender!$B$68:$B$77,MAX(1,$B42))),1,0)+IF(OR(AND($C42&gt;0,INDEX(Kalender!NF$81:NF$110,MAX(1,$C42))&gt;INDEX(Kalender!$B$81:$B$110,MAX(1,$C42))),AND($D42&gt;0,INDEX(Kalender!NF$81:NF$110,MAX(1,$D42))&gt;INDEX(Kalender!$B$81:$B$110,MAX(1,$D42))),AND($E42&gt;0,INDEX(Kalender!NF$81:NF$110,MAX(1,$E42))&gt;INDEX(Kalender!$B$81:$B$110,MAX(1,$E42))),AND($F42&gt;0,INDEX(Kalender!NF$81:NF$110,MAX(1,$F42))&gt;INDEX(Kalender!$B$81:$B$110,MAX(1,$F42)))),2,0))</f>
        <v>0</v>
      </c>
      <c r="NG42" s="5" t="n">
        <f aca="false">IF(Kalender!NG42&lt;&gt;1,0,IF(AND($B42&gt;0,INDEX(Kalender!NG$68:NG$77,MAX(1,$B42))&gt;INDEX(Kalender!$B$68:$B$77,MAX(1,$B42))),1,0)+IF(OR(AND($C42&gt;0,INDEX(Kalender!NG$81:NG$110,MAX(1,$C42))&gt;INDEX(Kalender!$B$81:$B$110,MAX(1,$C42))),AND($D42&gt;0,INDEX(Kalender!NG$81:NG$110,MAX(1,$D42))&gt;INDEX(Kalender!$B$81:$B$110,MAX(1,$D42))),AND($E42&gt;0,INDEX(Kalender!NG$81:NG$110,MAX(1,$E42))&gt;INDEX(Kalender!$B$81:$B$110,MAX(1,$E42))),AND($F42&gt;0,INDEX(Kalender!NG$81:NG$110,MAX(1,$F42))&gt;INDEX(Kalender!$B$81:$B$110,MAX(1,$F42)))),2,0))</f>
        <v>0</v>
      </c>
      <c r="NH42" s="5" t="n">
        <f aca="false">IF(Kalender!NH42&lt;&gt;1,0,IF(AND($B42&gt;0,INDEX(Kalender!NH$68:NH$77,MAX(1,$B42))&gt;INDEX(Kalender!$B$68:$B$77,MAX(1,$B42))),1,0)+IF(OR(AND($C42&gt;0,INDEX(Kalender!NH$81:NH$110,MAX(1,$C42))&gt;INDEX(Kalender!$B$81:$B$110,MAX(1,$C42))),AND($D42&gt;0,INDEX(Kalender!NH$81:NH$110,MAX(1,$D42))&gt;INDEX(Kalender!$B$81:$B$110,MAX(1,$D42))),AND($E42&gt;0,INDEX(Kalender!NH$81:NH$110,MAX(1,$E42))&gt;INDEX(Kalender!$B$81:$B$110,MAX(1,$E42))),AND($F42&gt;0,INDEX(Kalender!NH$81:NH$110,MAX(1,$F42))&gt;INDEX(Kalender!$B$81:$B$110,MAX(1,$F42)))),2,0))</f>
        <v>0</v>
      </c>
    </row>
    <row r="43" customFormat="false" ht="15" hidden="false" customHeight="false" outlineLevel="0" collapsed="false">
      <c r="A43" s="5" t="str">
        <f aca="false">Kalender!A43</f>
        <v/>
      </c>
      <c r="B43" s="5" t="n">
        <f aca="false">IFERROR(MATCH(Kalender!$B43,Kalender!$A$68:$A$77,0),0)</f>
        <v>5</v>
      </c>
      <c r="C43" s="5" t="n">
        <f aca="false">IF(Kalender!C43="",0,IFERROR(MATCH(Kalender!C43,Kalender!$A$81:$A$110,0),0))</f>
        <v>0</v>
      </c>
      <c r="D43" s="5" t="n">
        <f aca="false">IF(Kalender!D43="",0,IFERROR(MATCH(Kalender!D43,Kalender!$A$81:$A$110,0),0))</f>
        <v>0</v>
      </c>
      <c r="E43" s="5" t="n">
        <f aca="false">IF(Kalender!E43="",0,IFERROR(MATCH(Kalender!E43,Kalender!$A$81:$A$110,0),0))</f>
        <v>0</v>
      </c>
      <c r="F43" s="5" t="n">
        <f aca="false">IF(Kalender!F43="",0,IFERROR(MATCH(Kalender!F43,Kalender!$A$81:$A$110,0),0))</f>
        <v>0</v>
      </c>
      <c r="G43" s="5" t="n">
        <f aca="false">IF(Kalender!G43&lt;&gt;1,0,IF(AND($B43&gt;0,INDEX(Kalender!G$68:G$77,MAX(1,$B43))&gt;INDEX(Kalender!$B$68:$B$77,MAX(1,$B43))),1,0)+IF(OR(AND($C43&gt;0,INDEX(Kalender!G$81:G$110,MAX(1,$C43))&gt;INDEX(Kalender!$B$81:$B$110,MAX(1,$C43))),AND($D43&gt;0,INDEX(Kalender!G$81:G$110,MAX(1,$D43))&gt;INDEX(Kalender!$B$81:$B$110,MAX(1,$D43))),AND($E43&gt;0,INDEX(Kalender!G$81:G$110,MAX(1,$E43))&gt;INDEX(Kalender!$B$81:$B$110,MAX(1,$E43))),AND($F43&gt;0,INDEX(Kalender!G$81:G$110,MAX(1,$F43))&gt;INDEX(Kalender!$B$81:$B$110,MAX(1,$F43)))),2,0))</f>
        <v>0</v>
      </c>
      <c r="H43" s="5" t="n">
        <f aca="false">IF(Kalender!H43&lt;&gt;1,0,IF(AND($B43&gt;0,INDEX(Kalender!H$68:H$77,MAX(1,$B43))&gt;INDEX(Kalender!$B$68:$B$77,MAX(1,$B43))),1,0)+IF(OR(AND($C43&gt;0,INDEX(Kalender!H$81:H$110,MAX(1,$C43))&gt;INDEX(Kalender!$B$81:$B$110,MAX(1,$C43))),AND($D43&gt;0,INDEX(Kalender!H$81:H$110,MAX(1,$D43))&gt;INDEX(Kalender!$B$81:$B$110,MAX(1,$D43))),AND($E43&gt;0,INDEX(Kalender!H$81:H$110,MAX(1,$E43))&gt;INDEX(Kalender!$B$81:$B$110,MAX(1,$E43))),AND($F43&gt;0,INDEX(Kalender!H$81:H$110,MAX(1,$F43))&gt;INDEX(Kalender!$B$81:$B$110,MAX(1,$F43)))),2,0))</f>
        <v>0</v>
      </c>
      <c r="I43" s="5" t="n">
        <f aca="false">IF(Kalender!I43&lt;&gt;1,0,IF(AND($B43&gt;0,INDEX(Kalender!I$68:I$77,MAX(1,$B43))&gt;INDEX(Kalender!$B$68:$B$77,MAX(1,$B43))),1,0)+IF(OR(AND($C43&gt;0,INDEX(Kalender!I$81:I$110,MAX(1,$C43))&gt;INDEX(Kalender!$B$81:$B$110,MAX(1,$C43))),AND($D43&gt;0,INDEX(Kalender!I$81:I$110,MAX(1,$D43))&gt;INDEX(Kalender!$B$81:$B$110,MAX(1,$D43))),AND($E43&gt;0,INDEX(Kalender!I$81:I$110,MAX(1,$E43))&gt;INDEX(Kalender!$B$81:$B$110,MAX(1,$E43))),AND($F43&gt;0,INDEX(Kalender!I$81:I$110,MAX(1,$F43))&gt;INDEX(Kalender!$B$81:$B$110,MAX(1,$F43)))),2,0))</f>
        <v>0</v>
      </c>
      <c r="J43" s="5" t="n">
        <f aca="false">IF(Kalender!J43&lt;&gt;1,0,IF(AND($B43&gt;0,INDEX(Kalender!J$68:J$77,MAX(1,$B43))&gt;INDEX(Kalender!$B$68:$B$77,MAX(1,$B43))),1,0)+IF(OR(AND($C43&gt;0,INDEX(Kalender!J$81:J$110,MAX(1,$C43))&gt;INDEX(Kalender!$B$81:$B$110,MAX(1,$C43))),AND($D43&gt;0,INDEX(Kalender!J$81:J$110,MAX(1,$D43))&gt;INDEX(Kalender!$B$81:$B$110,MAX(1,$D43))),AND($E43&gt;0,INDEX(Kalender!J$81:J$110,MAX(1,$E43))&gt;INDEX(Kalender!$B$81:$B$110,MAX(1,$E43))),AND($F43&gt;0,INDEX(Kalender!J$81:J$110,MAX(1,$F43))&gt;INDEX(Kalender!$B$81:$B$110,MAX(1,$F43)))),2,0))</f>
        <v>0</v>
      </c>
      <c r="K43" s="5" t="n">
        <f aca="false">IF(Kalender!K43&lt;&gt;1,0,IF(AND($B43&gt;0,INDEX(Kalender!K$68:K$77,MAX(1,$B43))&gt;INDEX(Kalender!$B$68:$B$77,MAX(1,$B43))),1,0)+IF(OR(AND($C43&gt;0,INDEX(Kalender!K$81:K$110,MAX(1,$C43))&gt;INDEX(Kalender!$B$81:$B$110,MAX(1,$C43))),AND($D43&gt;0,INDEX(Kalender!K$81:K$110,MAX(1,$D43))&gt;INDEX(Kalender!$B$81:$B$110,MAX(1,$D43))),AND($E43&gt;0,INDEX(Kalender!K$81:K$110,MAX(1,$E43))&gt;INDEX(Kalender!$B$81:$B$110,MAX(1,$E43))),AND($F43&gt;0,INDEX(Kalender!K$81:K$110,MAX(1,$F43))&gt;INDEX(Kalender!$B$81:$B$110,MAX(1,$F43)))),2,0))</f>
        <v>0</v>
      </c>
      <c r="L43" s="5" t="n">
        <f aca="false">IF(Kalender!L43&lt;&gt;1,0,IF(AND($B43&gt;0,INDEX(Kalender!L$68:L$77,MAX(1,$B43))&gt;INDEX(Kalender!$B$68:$B$77,MAX(1,$B43))),1,0)+IF(OR(AND($C43&gt;0,INDEX(Kalender!L$81:L$110,MAX(1,$C43))&gt;INDEX(Kalender!$B$81:$B$110,MAX(1,$C43))),AND($D43&gt;0,INDEX(Kalender!L$81:L$110,MAX(1,$D43))&gt;INDEX(Kalender!$B$81:$B$110,MAX(1,$D43))),AND($E43&gt;0,INDEX(Kalender!L$81:L$110,MAX(1,$E43))&gt;INDEX(Kalender!$B$81:$B$110,MAX(1,$E43))),AND($F43&gt;0,INDEX(Kalender!L$81:L$110,MAX(1,$F43))&gt;INDEX(Kalender!$B$81:$B$110,MAX(1,$F43)))),2,0))</f>
        <v>0</v>
      </c>
      <c r="M43" s="5" t="n">
        <f aca="false">IF(Kalender!M43&lt;&gt;1,0,IF(AND($B43&gt;0,INDEX(Kalender!M$68:M$77,MAX(1,$B43))&gt;INDEX(Kalender!$B$68:$B$77,MAX(1,$B43))),1,0)+IF(OR(AND($C43&gt;0,INDEX(Kalender!M$81:M$110,MAX(1,$C43))&gt;INDEX(Kalender!$B$81:$B$110,MAX(1,$C43))),AND($D43&gt;0,INDEX(Kalender!M$81:M$110,MAX(1,$D43))&gt;INDEX(Kalender!$B$81:$B$110,MAX(1,$D43))),AND($E43&gt;0,INDEX(Kalender!M$81:M$110,MAX(1,$E43))&gt;INDEX(Kalender!$B$81:$B$110,MAX(1,$E43))),AND($F43&gt;0,INDEX(Kalender!M$81:M$110,MAX(1,$F43))&gt;INDEX(Kalender!$B$81:$B$110,MAX(1,$F43)))),2,0))</f>
        <v>0</v>
      </c>
      <c r="N43" s="5" t="n">
        <f aca="false">IF(Kalender!N43&lt;&gt;1,0,IF(AND($B43&gt;0,INDEX(Kalender!N$68:N$77,MAX(1,$B43))&gt;INDEX(Kalender!$B$68:$B$77,MAX(1,$B43))),1,0)+IF(OR(AND($C43&gt;0,INDEX(Kalender!N$81:N$110,MAX(1,$C43))&gt;INDEX(Kalender!$B$81:$B$110,MAX(1,$C43))),AND($D43&gt;0,INDEX(Kalender!N$81:N$110,MAX(1,$D43))&gt;INDEX(Kalender!$B$81:$B$110,MAX(1,$D43))),AND($E43&gt;0,INDEX(Kalender!N$81:N$110,MAX(1,$E43))&gt;INDEX(Kalender!$B$81:$B$110,MAX(1,$E43))),AND($F43&gt;0,INDEX(Kalender!N$81:N$110,MAX(1,$F43))&gt;INDEX(Kalender!$B$81:$B$110,MAX(1,$F43)))),2,0))</f>
        <v>0</v>
      </c>
      <c r="O43" s="5" t="n">
        <f aca="false">IF(Kalender!O43&lt;&gt;1,0,IF(AND($B43&gt;0,INDEX(Kalender!O$68:O$77,MAX(1,$B43))&gt;INDEX(Kalender!$B$68:$B$77,MAX(1,$B43))),1,0)+IF(OR(AND($C43&gt;0,INDEX(Kalender!O$81:O$110,MAX(1,$C43))&gt;INDEX(Kalender!$B$81:$B$110,MAX(1,$C43))),AND($D43&gt;0,INDEX(Kalender!O$81:O$110,MAX(1,$D43))&gt;INDEX(Kalender!$B$81:$B$110,MAX(1,$D43))),AND($E43&gt;0,INDEX(Kalender!O$81:O$110,MAX(1,$E43))&gt;INDEX(Kalender!$B$81:$B$110,MAX(1,$E43))),AND($F43&gt;0,INDEX(Kalender!O$81:O$110,MAX(1,$F43))&gt;INDEX(Kalender!$B$81:$B$110,MAX(1,$F43)))),2,0))</f>
        <v>0</v>
      </c>
      <c r="P43" s="5" t="n">
        <f aca="false">IF(Kalender!P43&lt;&gt;1,0,IF(AND($B43&gt;0,INDEX(Kalender!P$68:P$77,MAX(1,$B43))&gt;INDEX(Kalender!$B$68:$B$77,MAX(1,$B43))),1,0)+IF(OR(AND($C43&gt;0,INDEX(Kalender!P$81:P$110,MAX(1,$C43))&gt;INDEX(Kalender!$B$81:$B$110,MAX(1,$C43))),AND($D43&gt;0,INDEX(Kalender!P$81:P$110,MAX(1,$D43))&gt;INDEX(Kalender!$B$81:$B$110,MAX(1,$D43))),AND($E43&gt;0,INDEX(Kalender!P$81:P$110,MAX(1,$E43))&gt;INDEX(Kalender!$B$81:$B$110,MAX(1,$E43))),AND($F43&gt;0,INDEX(Kalender!P$81:P$110,MAX(1,$F43))&gt;INDEX(Kalender!$B$81:$B$110,MAX(1,$F43)))),2,0))</f>
        <v>0</v>
      </c>
      <c r="Q43" s="5" t="n">
        <f aca="false">IF(Kalender!Q43&lt;&gt;1,0,IF(AND($B43&gt;0,INDEX(Kalender!Q$68:Q$77,MAX(1,$B43))&gt;INDEX(Kalender!$B$68:$B$77,MAX(1,$B43))),1,0)+IF(OR(AND($C43&gt;0,INDEX(Kalender!Q$81:Q$110,MAX(1,$C43))&gt;INDEX(Kalender!$B$81:$B$110,MAX(1,$C43))),AND($D43&gt;0,INDEX(Kalender!Q$81:Q$110,MAX(1,$D43))&gt;INDEX(Kalender!$B$81:$B$110,MAX(1,$D43))),AND($E43&gt;0,INDEX(Kalender!Q$81:Q$110,MAX(1,$E43))&gt;INDEX(Kalender!$B$81:$B$110,MAX(1,$E43))),AND($F43&gt;0,INDEX(Kalender!Q$81:Q$110,MAX(1,$F43))&gt;INDEX(Kalender!$B$81:$B$110,MAX(1,$F43)))),2,0))</f>
        <v>0</v>
      </c>
      <c r="R43" s="5" t="n">
        <f aca="false">IF(Kalender!R43&lt;&gt;1,0,IF(AND($B43&gt;0,INDEX(Kalender!R$68:R$77,MAX(1,$B43))&gt;INDEX(Kalender!$B$68:$B$77,MAX(1,$B43))),1,0)+IF(OR(AND($C43&gt;0,INDEX(Kalender!R$81:R$110,MAX(1,$C43))&gt;INDEX(Kalender!$B$81:$B$110,MAX(1,$C43))),AND($D43&gt;0,INDEX(Kalender!R$81:R$110,MAX(1,$D43))&gt;INDEX(Kalender!$B$81:$B$110,MAX(1,$D43))),AND($E43&gt;0,INDEX(Kalender!R$81:R$110,MAX(1,$E43))&gt;INDEX(Kalender!$B$81:$B$110,MAX(1,$E43))),AND($F43&gt;0,INDEX(Kalender!R$81:R$110,MAX(1,$F43))&gt;INDEX(Kalender!$B$81:$B$110,MAX(1,$F43)))),2,0))</f>
        <v>0</v>
      </c>
      <c r="S43" s="5" t="n">
        <f aca="false">IF(Kalender!S43&lt;&gt;1,0,IF(AND($B43&gt;0,INDEX(Kalender!S$68:S$77,MAX(1,$B43))&gt;INDEX(Kalender!$B$68:$B$77,MAX(1,$B43))),1,0)+IF(OR(AND($C43&gt;0,INDEX(Kalender!S$81:S$110,MAX(1,$C43))&gt;INDEX(Kalender!$B$81:$B$110,MAX(1,$C43))),AND($D43&gt;0,INDEX(Kalender!S$81:S$110,MAX(1,$D43))&gt;INDEX(Kalender!$B$81:$B$110,MAX(1,$D43))),AND($E43&gt;0,INDEX(Kalender!S$81:S$110,MAX(1,$E43))&gt;INDEX(Kalender!$B$81:$B$110,MAX(1,$E43))),AND($F43&gt;0,INDEX(Kalender!S$81:S$110,MAX(1,$F43))&gt;INDEX(Kalender!$B$81:$B$110,MAX(1,$F43)))),2,0))</f>
        <v>0</v>
      </c>
      <c r="T43" s="5" t="n">
        <f aca="false">IF(Kalender!T43&lt;&gt;1,0,IF(AND($B43&gt;0,INDEX(Kalender!T$68:T$77,MAX(1,$B43))&gt;INDEX(Kalender!$B$68:$B$77,MAX(1,$B43))),1,0)+IF(OR(AND($C43&gt;0,INDEX(Kalender!T$81:T$110,MAX(1,$C43))&gt;INDEX(Kalender!$B$81:$B$110,MAX(1,$C43))),AND($D43&gt;0,INDEX(Kalender!T$81:T$110,MAX(1,$D43))&gt;INDEX(Kalender!$B$81:$B$110,MAX(1,$D43))),AND($E43&gt;0,INDEX(Kalender!T$81:T$110,MAX(1,$E43))&gt;INDEX(Kalender!$B$81:$B$110,MAX(1,$E43))),AND($F43&gt;0,INDEX(Kalender!T$81:T$110,MAX(1,$F43))&gt;INDEX(Kalender!$B$81:$B$110,MAX(1,$F43)))),2,0))</f>
        <v>0</v>
      </c>
      <c r="U43" s="5" t="n">
        <f aca="false">IF(Kalender!U43&lt;&gt;1,0,IF(AND($B43&gt;0,INDEX(Kalender!U$68:U$77,MAX(1,$B43))&gt;INDEX(Kalender!$B$68:$B$77,MAX(1,$B43))),1,0)+IF(OR(AND($C43&gt;0,INDEX(Kalender!U$81:U$110,MAX(1,$C43))&gt;INDEX(Kalender!$B$81:$B$110,MAX(1,$C43))),AND($D43&gt;0,INDEX(Kalender!U$81:U$110,MAX(1,$D43))&gt;INDEX(Kalender!$B$81:$B$110,MAX(1,$D43))),AND($E43&gt;0,INDEX(Kalender!U$81:U$110,MAX(1,$E43))&gt;INDEX(Kalender!$B$81:$B$110,MAX(1,$E43))),AND($F43&gt;0,INDEX(Kalender!U$81:U$110,MAX(1,$F43))&gt;INDEX(Kalender!$B$81:$B$110,MAX(1,$F43)))),2,0))</f>
        <v>0</v>
      </c>
      <c r="V43" s="5" t="n">
        <f aca="false">IF(Kalender!V43&lt;&gt;1,0,IF(AND($B43&gt;0,INDEX(Kalender!V$68:V$77,MAX(1,$B43))&gt;INDEX(Kalender!$B$68:$B$77,MAX(1,$B43))),1,0)+IF(OR(AND($C43&gt;0,INDEX(Kalender!V$81:V$110,MAX(1,$C43))&gt;INDEX(Kalender!$B$81:$B$110,MAX(1,$C43))),AND($D43&gt;0,INDEX(Kalender!V$81:V$110,MAX(1,$D43))&gt;INDEX(Kalender!$B$81:$B$110,MAX(1,$D43))),AND($E43&gt;0,INDEX(Kalender!V$81:V$110,MAX(1,$E43))&gt;INDEX(Kalender!$B$81:$B$110,MAX(1,$E43))),AND($F43&gt;0,INDEX(Kalender!V$81:V$110,MAX(1,$F43))&gt;INDEX(Kalender!$B$81:$B$110,MAX(1,$F43)))),2,0))</f>
        <v>0</v>
      </c>
      <c r="W43" s="5" t="n">
        <f aca="false">IF(Kalender!W43&lt;&gt;1,0,IF(AND($B43&gt;0,INDEX(Kalender!W$68:W$77,MAX(1,$B43))&gt;INDEX(Kalender!$B$68:$B$77,MAX(1,$B43))),1,0)+IF(OR(AND($C43&gt;0,INDEX(Kalender!W$81:W$110,MAX(1,$C43))&gt;INDEX(Kalender!$B$81:$B$110,MAX(1,$C43))),AND($D43&gt;0,INDEX(Kalender!W$81:W$110,MAX(1,$D43))&gt;INDEX(Kalender!$B$81:$B$110,MAX(1,$D43))),AND($E43&gt;0,INDEX(Kalender!W$81:W$110,MAX(1,$E43))&gt;INDEX(Kalender!$B$81:$B$110,MAX(1,$E43))),AND($F43&gt;0,INDEX(Kalender!W$81:W$110,MAX(1,$F43))&gt;INDEX(Kalender!$B$81:$B$110,MAX(1,$F43)))),2,0))</f>
        <v>0</v>
      </c>
      <c r="X43" s="5" t="n">
        <f aca="false">IF(Kalender!X43&lt;&gt;1,0,IF(AND($B43&gt;0,INDEX(Kalender!X$68:X$77,MAX(1,$B43))&gt;INDEX(Kalender!$B$68:$B$77,MAX(1,$B43))),1,0)+IF(OR(AND($C43&gt;0,INDEX(Kalender!X$81:X$110,MAX(1,$C43))&gt;INDEX(Kalender!$B$81:$B$110,MAX(1,$C43))),AND($D43&gt;0,INDEX(Kalender!X$81:X$110,MAX(1,$D43))&gt;INDEX(Kalender!$B$81:$B$110,MAX(1,$D43))),AND($E43&gt;0,INDEX(Kalender!X$81:X$110,MAX(1,$E43))&gt;INDEX(Kalender!$B$81:$B$110,MAX(1,$E43))),AND($F43&gt;0,INDEX(Kalender!X$81:X$110,MAX(1,$F43))&gt;INDEX(Kalender!$B$81:$B$110,MAX(1,$F43)))),2,0))</f>
        <v>0</v>
      </c>
      <c r="Y43" s="5" t="n">
        <f aca="false">IF(Kalender!Y43&lt;&gt;1,0,IF(AND($B43&gt;0,INDEX(Kalender!Y$68:Y$77,MAX(1,$B43))&gt;INDEX(Kalender!$B$68:$B$77,MAX(1,$B43))),1,0)+IF(OR(AND($C43&gt;0,INDEX(Kalender!Y$81:Y$110,MAX(1,$C43))&gt;INDEX(Kalender!$B$81:$B$110,MAX(1,$C43))),AND($D43&gt;0,INDEX(Kalender!Y$81:Y$110,MAX(1,$D43))&gt;INDEX(Kalender!$B$81:$B$110,MAX(1,$D43))),AND($E43&gt;0,INDEX(Kalender!Y$81:Y$110,MAX(1,$E43))&gt;INDEX(Kalender!$B$81:$B$110,MAX(1,$E43))),AND($F43&gt;0,INDEX(Kalender!Y$81:Y$110,MAX(1,$F43))&gt;INDEX(Kalender!$B$81:$B$110,MAX(1,$F43)))),2,0))</f>
        <v>0</v>
      </c>
      <c r="Z43" s="5" t="n">
        <f aca="false">IF(Kalender!Z43&lt;&gt;1,0,IF(AND($B43&gt;0,INDEX(Kalender!Z$68:Z$77,MAX(1,$B43))&gt;INDEX(Kalender!$B$68:$B$77,MAX(1,$B43))),1,0)+IF(OR(AND($C43&gt;0,INDEX(Kalender!Z$81:Z$110,MAX(1,$C43))&gt;INDEX(Kalender!$B$81:$B$110,MAX(1,$C43))),AND($D43&gt;0,INDEX(Kalender!Z$81:Z$110,MAX(1,$D43))&gt;INDEX(Kalender!$B$81:$B$110,MAX(1,$D43))),AND($E43&gt;0,INDEX(Kalender!Z$81:Z$110,MAX(1,$E43))&gt;INDEX(Kalender!$B$81:$B$110,MAX(1,$E43))),AND($F43&gt;0,INDEX(Kalender!Z$81:Z$110,MAX(1,$F43))&gt;INDEX(Kalender!$B$81:$B$110,MAX(1,$F43)))),2,0))</f>
        <v>0</v>
      </c>
      <c r="AA43" s="5" t="n">
        <f aca="false">IF(Kalender!AA43&lt;&gt;1,0,IF(AND($B43&gt;0,INDEX(Kalender!AA$68:AA$77,MAX(1,$B43))&gt;INDEX(Kalender!$B$68:$B$77,MAX(1,$B43))),1,0)+IF(OR(AND($C43&gt;0,INDEX(Kalender!AA$81:AA$110,MAX(1,$C43))&gt;INDEX(Kalender!$B$81:$B$110,MAX(1,$C43))),AND($D43&gt;0,INDEX(Kalender!AA$81:AA$110,MAX(1,$D43))&gt;INDEX(Kalender!$B$81:$B$110,MAX(1,$D43))),AND($E43&gt;0,INDEX(Kalender!AA$81:AA$110,MAX(1,$E43))&gt;INDEX(Kalender!$B$81:$B$110,MAX(1,$E43))),AND($F43&gt;0,INDEX(Kalender!AA$81:AA$110,MAX(1,$F43))&gt;INDEX(Kalender!$B$81:$B$110,MAX(1,$F43)))),2,0))</f>
        <v>0</v>
      </c>
      <c r="AB43" s="5" t="n">
        <f aca="false">IF(Kalender!AB43&lt;&gt;1,0,IF(AND($B43&gt;0,INDEX(Kalender!AB$68:AB$77,MAX(1,$B43))&gt;INDEX(Kalender!$B$68:$B$77,MAX(1,$B43))),1,0)+IF(OR(AND($C43&gt;0,INDEX(Kalender!AB$81:AB$110,MAX(1,$C43))&gt;INDEX(Kalender!$B$81:$B$110,MAX(1,$C43))),AND($D43&gt;0,INDEX(Kalender!AB$81:AB$110,MAX(1,$D43))&gt;INDEX(Kalender!$B$81:$B$110,MAX(1,$D43))),AND($E43&gt;0,INDEX(Kalender!AB$81:AB$110,MAX(1,$E43))&gt;INDEX(Kalender!$B$81:$B$110,MAX(1,$E43))),AND($F43&gt;0,INDEX(Kalender!AB$81:AB$110,MAX(1,$F43))&gt;INDEX(Kalender!$B$81:$B$110,MAX(1,$F43)))),2,0))</f>
        <v>0</v>
      </c>
      <c r="AC43" s="5" t="n">
        <f aca="false">IF(Kalender!AC43&lt;&gt;1,0,IF(AND($B43&gt;0,INDEX(Kalender!AC$68:AC$77,MAX(1,$B43))&gt;INDEX(Kalender!$B$68:$B$77,MAX(1,$B43))),1,0)+IF(OR(AND($C43&gt;0,INDEX(Kalender!AC$81:AC$110,MAX(1,$C43))&gt;INDEX(Kalender!$B$81:$B$110,MAX(1,$C43))),AND($D43&gt;0,INDEX(Kalender!AC$81:AC$110,MAX(1,$D43))&gt;INDEX(Kalender!$B$81:$B$110,MAX(1,$D43))),AND($E43&gt;0,INDEX(Kalender!AC$81:AC$110,MAX(1,$E43))&gt;INDEX(Kalender!$B$81:$B$110,MAX(1,$E43))),AND($F43&gt;0,INDEX(Kalender!AC$81:AC$110,MAX(1,$F43))&gt;INDEX(Kalender!$B$81:$B$110,MAX(1,$F43)))),2,0))</f>
        <v>0</v>
      </c>
      <c r="AD43" s="5" t="n">
        <f aca="false">IF(Kalender!AD43&lt;&gt;1,0,IF(AND($B43&gt;0,INDEX(Kalender!AD$68:AD$77,MAX(1,$B43))&gt;INDEX(Kalender!$B$68:$B$77,MAX(1,$B43))),1,0)+IF(OR(AND($C43&gt;0,INDEX(Kalender!AD$81:AD$110,MAX(1,$C43))&gt;INDEX(Kalender!$B$81:$B$110,MAX(1,$C43))),AND($D43&gt;0,INDEX(Kalender!AD$81:AD$110,MAX(1,$D43))&gt;INDEX(Kalender!$B$81:$B$110,MAX(1,$D43))),AND($E43&gt;0,INDEX(Kalender!AD$81:AD$110,MAX(1,$E43))&gt;INDEX(Kalender!$B$81:$B$110,MAX(1,$E43))),AND($F43&gt;0,INDEX(Kalender!AD$81:AD$110,MAX(1,$F43))&gt;INDEX(Kalender!$B$81:$B$110,MAX(1,$F43)))),2,0))</f>
        <v>0</v>
      </c>
      <c r="AE43" s="5" t="n">
        <f aca="false">IF(Kalender!AE43&lt;&gt;1,0,IF(AND($B43&gt;0,INDEX(Kalender!AE$68:AE$77,MAX(1,$B43))&gt;INDEX(Kalender!$B$68:$B$77,MAX(1,$B43))),1,0)+IF(OR(AND($C43&gt;0,INDEX(Kalender!AE$81:AE$110,MAX(1,$C43))&gt;INDEX(Kalender!$B$81:$B$110,MAX(1,$C43))),AND($D43&gt;0,INDEX(Kalender!AE$81:AE$110,MAX(1,$D43))&gt;INDEX(Kalender!$B$81:$B$110,MAX(1,$D43))),AND($E43&gt;0,INDEX(Kalender!AE$81:AE$110,MAX(1,$E43))&gt;INDEX(Kalender!$B$81:$B$110,MAX(1,$E43))),AND($F43&gt;0,INDEX(Kalender!AE$81:AE$110,MAX(1,$F43))&gt;INDEX(Kalender!$B$81:$B$110,MAX(1,$F43)))),2,0))</f>
        <v>0</v>
      </c>
      <c r="AF43" s="5" t="n">
        <f aca="false">IF(Kalender!AF43&lt;&gt;1,0,IF(AND($B43&gt;0,INDEX(Kalender!AF$68:AF$77,MAX(1,$B43))&gt;INDEX(Kalender!$B$68:$B$77,MAX(1,$B43))),1,0)+IF(OR(AND($C43&gt;0,INDEX(Kalender!AF$81:AF$110,MAX(1,$C43))&gt;INDEX(Kalender!$B$81:$B$110,MAX(1,$C43))),AND($D43&gt;0,INDEX(Kalender!AF$81:AF$110,MAX(1,$D43))&gt;INDEX(Kalender!$B$81:$B$110,MAX(1,$D43))),AND($E43&gt;0,INDEX(Kalender!AF$81:AF$110,MAX(1,$E43))&gt;INDEX(Kalender!$B$81:$B$110,MAX(1,$E43))),AND($F43&gt;0,INDEX(Kalender!AF$81:AF$110,MAX(1,$F43))&gt;INDEX(Kalender!$B$81:$B$110,MAX(1,$F43)))),2,0))</f>
        <v>0</v>
      </c>
      <c r="AG43" s="5" t="n">
        <f aca="false">IF(Kalender!AG43&lt;&gt;1,0,IF(AND($B43&gt;0,INDEX(Kalender!AG$68:AG$77,MAX(1,$B43))&gt;INDEX(Kalender!$B$68:$B$77,MAX(1,$B43))),1,0)+IF(OR(AND($C43&gt;0,INDEX(Kalender!AG$81:AG$110,MAX(1,$C43))&gt;INDEX(Kalender!$B$81:$B$110,MAX(1,$C43))),AND($D43&gt;0,INDEX(Kalender!AG$81:AG$110,MAX(1,$D43))&gt;INDEX(Kalender!$B$81:$B$110,MAX(1,$D43))),AND($E43&gt;0,INDEX(Kalender!AG$81:AG$110,MAX(1,$E43))&gt;INDEX(Kalender!$B$81:$B$110,MAX(1,$E43))),AND($F43&gt;0,INDEX(Kalender!AG$81:AG$110,MAX(1,$F43))&gt;INDEX(Kalender!$B$81:$B$110,MAX(1,$F43)))),2,0))</f>
        <v>0</v>
      </c>
      <c r="AH43" s="5" t="n">
        <f aca="false">IF(Kalender!AH43&lt;&gt;1,0,IF(AND($B43&gt;0,INDEX(Kalender!AH$68:AH$77,MAX(1,$B43))&gt;INDEX(Kalender!$B$68:$B$77,MAX(1,$B43))),1,0)+IF(OR(AND($C43&gt;0,INDEX(Kalender!AH$81:AH$110,MAX(1,$C43))&gt;INDEX(Kalender!$B$81:$B$110,MAX(1,$C43))),AND($D43&gt;0,INDEX(Kalender!AH$81:AH$110,MAX(1,$D43))&gt;INDEX(Kalender!$B$81:$B$110,MAX(1,$D43))),AND($E43&gt;0,INDEX(Kalender!AH$81:AH$110,MAX(1,$E43))&gt;INDEX(Kalender!$B$81:$B$110,MAX(1,$E43))),AND($F43&gt;0,INDEX(Kalender!AH$81:AH$110,MAX(1,$F43))&gt;INDEX(Kalender!$B$81:$B$110,MAX(1,$F43)))),2,0))</f>
        <v>0</v>
      </c>
      <c r="AI43" s="5" t="n">
        <f aca="false">IF(Kalender!AI43&lt;&gt;1,0,IF(AND($B43&gt;0,INDEX(Kalender!AI$68:AI$77,MAX(1,$B43))&gt;INDEX(Kalender!$B$68:$B$77,MAX(1,$B43))),1,0)+IF(OR(AND($C43&gt;0,INDEX(Kalender!AI$81:AI$110,MAX(1,$C43))&gt;INDEX(Kalender!$B$81:$B$110,MAX(1,$C43))),AND($D43&gt;0,INDEX(Kalender!AI$81:AI$110,MAX(1,$D43))&gt;INDEX(Kalender!$B$81:$B$110,MAX(1,$D43))),AND($E43&gt;0,INDEX(Kalender!AI$81:AI$110,MAX(1,$E43))&gt;INDEX(Kalender!$B$81:$B$110,MAX(1,$E43))),AND($F43&gt;0,INDEX(Kalender!AI$81:AI$110,MAX(1,$F43))&gt;INDEX(Kalender!$B$81:$B$110,MAX(1,$F43)))),2,0))</f>
        <v>0</v>
      </c>
      <c r="AJ43" s="5" t="n">
        <f aca="false">IF(Kalender!AJ43&lt;&gt;1,0,IF(AND($B43&gt;0,INDEX(Kalender!AJ$68:AJ$77,MAX(1,$B43))&gt;INDEX(Kalender!$B$68:$B$77,MAX(1,$B43))),1,0)+IF(OR(AND($C43&gt;0,INDEX(Kalender!AJ$81:AJ$110,MAX(1,$C43))&gt;INDEX(Kalender!$B$81:$B$110,MAX(1,$C43))),AND($D43&gt;0,INDEX(Kalender!AJ$81:AJ$110,MAX(1,$D43))&gt;INDEX(Kalender!$B$81:$B$110,MAX(1,$D43))),AND($E43&gt;0,INDEX(Kalender!AJ$81:AJ$110,MAX(1,$E43))&gt;INDEX(Kalender!$B$81:$B$110,MAX(1,$E43))),AND($F43&gt;0,INDEX(Kalender!AJ$81:AJ$110,MAX(1,$F43))&gt;INDEX(Kalender!$B$81:$B$110,MAX(1,$F43)))),2,0))</f>
        <v>0</v>
      </c>
      <c r="AK43" s="5" t="n">
        <f aca="false">IF(Kalender!AK43&lt;&gt;1,0,IF(AND($B43&gt;0,INDEX(Kalender!AK$68:AK$77,MAX(1,$B43))&gt;INDEX(Kalender!$B$68:$B$77,MAX(1,$B43))),1,0)+IF(OR(AND($C43&gt;0,INDEX(Kalender!AK$81:AK$110,MAX(1,$C43))&gt;INDEX(Kalender!$B$81:$B$110,MAX(1,$C43))),AND($D43&gt;0,INDEX(Kalender!AK$81:AK$110,MAX(1,$D43))&gt;INDEX(Kalender!$B$81:$B$110,MAX(1,$D43))),AND($E43&gt;0,INDEX(Kalender!AK$81:AK$110,MAX(1,$E43))&gt;INDEX(Kalender!$B$81:$B$110,MAX(1,$E43))),AND($F43&gt;0,INDEX(Kalender!AK$81:AK$110,MAX(1,$F43))&gt;INDEX(Kalender!$B$81:$B$110,MAX(1,$F43)))),2,0))</f>
        <v>0</v>
      </c>
      <c r="AL43" s="5" t="n">
        <f aca="false">IF(Kalender!AL43&lt;&gt;1,0,IF(AND($B43&gt;0,INDEX(Kalender!AL$68:AL$77,MAX(1,$B43))&gt;INDEX(Kalender!$B$68:$B$77,MAX(1,$B43))),1,0)+IF(OR(AND($C43&gt;0,INDEX(Kalender!AL$81:AL$110,MAX(1,$C43))&gt;INDEX(Kalender!$B$81:$B$110,MAX(1,$C43))),AND($D43&gt;0,INDEX(Kalender!AL$81:AL$110,MAX(1,$D43))&gt;INDEX(Kalender!$B$81:$B$110,MAX(1,$D43))),AND($E43&gt;0,INDEX(Kalender!AL$81:AL$110,MAX(1,$E43))&gt;INDEX(Kalender!$B$81:$B$110,MAX(1,$E43))),AND($F43&gt;0,INDEX(Kalender!AL$81:AL$110,MAX(1,$F43))&gt;INDEX(Kalender!$B$81:$B$110,MAX(1,$F43)))),2,0))</f>
        <v>0</v>
      </c>
      <c r="AM43" s="5" t="n">
        <f aca="false">IF(Kalender!AM43&lt;&gt;1,0,IF(AND($B43&gt;0,INDEX(Kalender!AM$68:AM$77,MAX(1,$B43))&gt;INDEX(Kalender!$B$68:$B$77,MAX(1,$B43))),1,0)+IF(OR(AND($C43&gt;0,INDEX(Kalender!AM$81:AM$110,MAX(1,$C43))&gt;INDEX(Kalender!$B$81:$B$110,MAX(1,$C43))),AND($D43&gt;0,INDEX(Kalender!AM$81:AM$110,MAX(1,$D43))&gt;INDEX(Kalender!$B$81:$B$110,MAX(1,$D43))),AND($E43&gt;0,INDEX(Kalender!AM$81:AM$110,MAX(1,$E43))&gt;INDEX(Kalender!$B$81:$B$110,MAX(1,$E43))),AND($F43&gt;0,INDEX(Kalender!AM$81:AM$110,MAX(1,$F43))&gt;INDEX(Kalender!$B$81:$B$110,MAX(1,$F43)))),2,0))</f>
        <v>0</v>
      </c>
      <c r="AN43" s="5" t="n">
        <f aca="false">IF(Kalender!AN43&lt;&gt;1,0,IF(AND($B43&gt;0,INDEX(Kalender!AN$68:AN$77,MAX(1,$B43))&gt;INDEX(Kalender!$B$68:$B$77,MAX(1,$B43))),1,0)+IF(OR(AND($C43&gt;0,INDEX(Kalender!AN$81:AN$110,MAX(1,$C43))&gt;INDEX(Kalender!$B$81:$B$110,MAX(1,$C43))),AND($D43&gt;0,INDEX(Kalender!AN$81:AN$110,MAX(1,$D43))&gt;INDEX(Kalender!$B$81:$B$110,MAX(1,$D43))),AND($E43&gt;0,INDEX(Kalender!AN$81:AN$110,MAX(1,$E43))&gt;INDEX(Kalender!$B$81:$B$110,MAX(1,$E43))),AND($F43&gt;0,INDEX(Kalender!AN$81:AN$110,MAX(1,$F43))&gt;INDEX(Kalender!$B$81:$B$110,MAX(1,$F43)))),2,0))</f>
        <v>0</v>
      </c>
      <c r="AO43" s="5" t="n">
        <f aca="false">IF(Kalender!AO43&lt;&gt;1,0,IF(AND($B43&gt;0,INDEX(Kalender!AO$68:AO$77,MAX(1,$B43))&gt;INDEX(Kalender!$B$68:$B$77,MAX(1,$B43))),1,0)+IF(OR(AND($C43&gt;0,INDEX(Kalender!AO$81:AO$110,MAX(1,$C43))&gt;INDEX(Kalender!$B$81:$B$110,MAX(1,$C43))),AND($D43&gt;0,INDEX(Kalender!AO$81:AO$110,MAX(1,$D43))&gt;INDEX(Kalender!$B$81:$B$110,MAX(1,$D43))),AND($E43&gt;0,INDEX(Kalender!AO$81:AO$110,MAX(1,$E43))&gt;INDEX(Kalender!$B$81:$B$110,MAX(1,$E43))),AND($F43&gt;0,INDEX(Kalender!AO$81:AO$110,MAX(1,$F43))&gt;INDEX(Kalender!$B$81:$B$110,MAX(1,$F43)))),2,0))</f>
        <v>0</v>
      </c>
      <c r="AP43" s="5" t="n">
        <f aca="false">IF(Kalender!AP43&lt;&gt;1,0,IF(AND($B43&gt;0,INDEX(Kalender!AP$68:AP$77,MAX(1,$B43))&gt;INDEX(Kalender!$B$68:$B$77,MAX(1,$B43))),1,0)+IF(OR(AND($C43&gt;0,INDEX(Kalender!AP$81:AP$110,MAX(1,$C43))&gt;INDEX(Kalender!$B$81:$B$110,MAX(1,$C43))),AND($D43&gt;0,INDEX(Kalender!AP$81:AP$110,MAX(1,$D43))&gt;INDEX(Kalender!$B$81:$B$110,MAX(1,$D43))),AND($E43&gt;0,INDEX(Kalender!AP$81:AP$110,MAX(1,$E43))&gt;INDEX(Kalender!$B$81:$B$110,MAX(1,$E43))),AND($F43&gt;0,INDEX(Kalender!AP$81:AP$110,MAX(1,$F43))&gt;INDEX(Kalender!$B$81:$B$110,MAX(1,$F43)))),2,0))</f>
        <v>0</v>
      </c>
      <c r="AQ43" s="5" t="n">
        <f aca="false">IF(Kalender!AQ43&lt;&gt;1,0,IF(AND($B43&gt;0,INDEX(Kalender!AQ$68:AQ$77,MAX(1,$B43))&gt;INDEX(Kalender!$B$68:$B$77,MAX(1,$B43))),1,0)+IF(OR(AND($C43&gt;0,INDEX(Kalender!AQ$81:AQ$110,MAX(1,$C43))&gt;INDEX(Kalender!$B$81:$B$110,MAX(1,$C43))),AND($D43&gt;0,INDEX(Kalender!AQ$81:AQ$110,MAX(1,$D43))&gt;INDEX(Kalender!$B$81:$B$110,MAX(1,$D43))),AND($E43&gt;0,INDEX(Kalender!AQ$81:AQ$110,MAX(1,$E43))&gt;INDEX(Kalender!$B$81:$B$110,MAX(1,$E43))),AND($F43&gt;0,INDEX(Kalender!AQ$81:AQ$110,MAX(1,$F43))&gt;INDEX(Kalender!$B$81:$B$110,MAX(1,$F43)))),2,0))</f>
        <v>0</v>
      </c>
      <c r="AR43" s="5" t="n">
        <f aca="false">IF(Kalender!AR43&lt;&gt;1,0,IF(AND($B43&gt;0,INDEX(Kalender!AR$68:AR$77,MAX(1,$B43))&gt;INDEX(Kalender!$B$68:$B$77,MAX(1,$B43))),1,0)+IF(OR(AND($C43&gt;0,INDEX(Kalender!AR$81:AR$110,MAX(1,$C43))&gt;INDEX(Kalender!$B$81:$B$110,MAX(1,$C43))),AND($D43&gt;0,INDEX(Kalender!AR$81:AR$110,MAX(1,$D43))&gt;INDEX(Kalender!$B$81:$B$110,MAX(1,$D43))),AND($E43&gt;0,INDEX(Kalender!AR$81:AR$110,MAX(1,$E43))&gt;INDEX(Kalender!$B$81:$B$110,MAX(1,$E43))),AND($F43&gt;0,INDEX(Kalender!AR$81:AR$110,MAX(1,$F43))&gt;INDEX(Kalender!$B$81:$B$110,MAX(1,$F43)))),2,0))</f>
        <v>0</v>
      </c>
      <c r="AS43" s="5" t="n">
        <f aca="false">IF(Kalender!AS43&lt;&gt;1,0,IF(AND($B43&gt;0,INDEX(Kalender!AS$68:AS$77,MAX(1,$B43))&gt;INDEX(Kalender!$B$68:$B$77,MAX(1,$B43))),1,0)+IF(OR(AND($C43&gt;0,INDEX(Kalender!AS$81:AS$110,MAX(1,$C43))&gt;INDEX(Kalender!$B$81:$B$110,MAX(1,$C43))),AND($D43&gt;0,INDEX(Kalender!AS$81:AS$110,MAX(1,$D43))&gt;INDEX(Kalender!$B$81:$B$110,MAX(1,$D43))),AND($E43&gt;0,INDEX(Kalender!AS$81:AS$110,MAX(1,$E43))&gt;INDEX(Kalender!$B$81:$B$110,MAX(1,$E43))),AND($F43&gt;0,INDEX(Kalender!AS$81:AS$110,MAX(1,$F43))&gt;INDEX(Kalender!$B$81:$B$110,MAX(1,$F43)))),2,0))</f>
        <v>0</v>
      </c>
      <c r="AT43" s="5" t="n">
        <f aca="false">IF(Kalender!AT43&lt;&gt;1,0,IF(AND($B43&gt;0,INDEX(Kalender!AT$68:AT$77,MAX(1,$B43))&gt;INDEX(Kalender!$B$68:$B$77,MAX(1,$B43))),1,0)+IF(OR(AND($C43&gt;0,INDEX(Kalender!AT$81:AT$110,MAX(1,$C43))&gt;INDEX(Kalender!$B$81:$B$110,MAX(1,$C43))),AND($D43&gt;0,INDEX(Kalender!AT$81:AT$110,MAX(1,$D43))&gt;INDEX(Kalender!$B$81:$B$110,MAX(1,$D43))),AND($E43&gt;0,INDEX(Kalender!AT$81:AT$110,MAX(1,$E43))&gt;INDEX(Kalender!$B$81:$B$110,MAX(1,$E43))),AND($F43&gt;0,INDEX(Kalender!AT$81:AT$110,MAX(1,$F43))&gt;INDEX(Kalender!$B$81:$B$110,MAX(1,$F43)))),2,0))</f>
        <v>0</v>
      </c>
      <c r="AU43" s="5" t="n">
        <f aca="false">IF(Kalender!AU43&lt;&gt;1,0,IF(AND($B43&gt;0,INDEX(Kalender!AU$68:AU$77,MAX(1,$B43))&gt;INDEX(Kalender!$B$68:$B$77,MAX(1,$B43))),1,0)+IF(OR(AND($C43&gt;0,INDEX(Kalender!AU$81:AU$110,MAX(1,$C43))&gt;INDEX(Kalender!$B$81:$B$110,MAX(1,$C43))),AND($D43&gt;0,INDEX(Kalender!AU$81:AU$110,MAX(1,$D43))&gt;INDEX(Kalender!$B$81:$B$110,MAX(1,$D43))),AND($E43&gt;0,INDEX(Kalender!AU$81:AU$110,MAX(1,$E43))&gt;INDEX(Kalender!$B$81:$B$110,MAX(1,$E43))),AND($F43&gt;0,INDEX(Kalender!AU$81:AU$110,MAX(1,$F43))&gt;INDEX(Kalender!$B$81:$B$110,MAX(1,$F43)))),2,0))</f>
        <v>0</v>
      </c>
      <c r="AV43" s="5" t="n">
        <f aca="false">IF(Kalender!AV43&lt;&gt;1,0,IF(AND($B43&gt;0,INDEX(Kalender!AV$68:AV$77,MAX(1,$B43))&gt;INDEX(Kalender!$B$68:$B$77,MAX(1,$B43))),1,0)+IF(OR(AND($C43&gt;0,INDEX(Kalender!AV$81:AV$110,MAX(1,$C43))&gt;INDEX(Kalender!$B$81:$B$110,MAX(1,$C43))),AND($D43&gt;0,INDEX(Kalender!AV$81:AV$110,MAX(1,$D43))&gt;INDEX(Kalender!$B$81:$B$110,MAX(1,$D43))),AND($E43&gt;0,INDEX(Kalender!AV$81:AV$110,MAX(1,$E43))&gt;INDEX(Kalender!$B$81:$B$110,MAX(1,$E43))),AND($F43&gt;0,INDEX(Kalender!AV$81:AV$110,MAX(1,$F43))&gt;INDEX(Kalender!$B$81:$B$110,MAX(1,$F43)))),2,0))</f>
        <v>0</v>
      </c>
      <c r="AW43" s="5" t="n">
        <f aca="false">IF(Kalender!AW43&lt;&gt;1,0,IF(AND($B43&gt;0,INDEX(Kalender!AW$68:AW$77,MAX(1,$B43))&gt;INDEX(Kalender!$B$68:$B$77,MAX(1,$B43))),1,0)+IF(OR(AND($C43&gt;0,INDEX(Kalender!AW$81:AW$110,MAX(1,$C43))&gt;INDEX(Kalender!$B$81:$B$110,MAX(1,$C43))),AND($D43&gt;0,INDEX(Kalender!AW$81:AW$110,MAX(1,$D43))&gt;INDEX(Kalender!$B$81:$B$110,MAX(1,$D43))),AND($E43&gt;0,INDEX(Kalender!AW$81:AW$110,MAX(1,$E43))&gt;INDEX(Kalender!$B$81:$B$110,MAX(1,$E43))),AND($F43&gt;0,INDEX(Kalender!AW$81:AW$110,MAX(1,$F43))&gt;INDEX(Kalender!$B$81:$B$110,MAX(1,$F43)))),2,0))</f>
        <v>0</v>
      </c>
      <c r="AX43" s="5" t="n">
        <f aca="false">IF(Kalender!AX43&lt;&gt;1,0,IF(AND($B43&gt;0,INDEX(Kalender!AX$68:AX$77,MAX(1,$B43))&gt;INDEX(Kalender!$B$68:$B$77,MAX(1,$B43))),1,0)+IF(OR(AND($C43&gt;0,INDEX(Kalender!AX$81:AX$110,MAX(1,$C43))&gt;INDEX(Kalender!$B$81:$B$110,MAX(1,$C43))),AND($D43&gt;0,INDEX(Kalender!AX$81:AX$110,MAX(1,$D43))&gt;INDEX(Kalender!$B$81:$B$110,MAX(1,$D43))),AND($E43&gt;0,INDEX(Kalender!AX$81:AX$110,MAX(1,$E43))&gt;INDEX(Kalender!$B$81:$B$110,MAX(1,$E43))),AND($F43&gt;0,INDEX(Kalender!AX$81:AX$110,MAX(1,$F43))&gt;INDEX(Kalender!$B$81:$B$110,MAX(1,$F43)))),2,0))</f>
        <v>0</v>
      </c>
      <c r="AY43" s="5" t="n">
        <f aca="false">IF(Kalender!AY43&lt;&gt;1,0,IF(AND($B43&gt;0,INDEX(Kalender!AY$68:AY$77,MAX(1,$B43))&gt;INDEX(Kalender!$B$68:$B$77,MAX(1,$B43))),1,0)+IF(OR(AND($C43&gt;0,INDEX(Kalender!AY$81:AY$110,MAX(1,$C43))&gt;INDEX(Kalender!$B$81:$B$110,MAX(1,$C43))),AND($D43&gt;0,INDEX(Kalender!AY$81:AY$110,MAX(1,$D43))&gt;INDEX(Kalender!$B$81:$B$110,MAX(1,$D43))),AND($E43&gt;0,INDEX(Kalender!AY$81:AY$110,MAX(1,$E43))&gt;INDEX(Kalender!$B$81:$B$110,MAX(1,$E43))),AND($F43&gt;0,INDEX(Kalender!AY$81:AY$110,MAX(1,$F43))&gt;INDEX(Kalender!$B$81:$B$110,MAX(1,$F43)))),2,0))</f>
        <v>0</v>
      </c>
      <c r="AZ43" s="5" t="n">
        <f aca="false">IF(Kalender!AZ43&lt;&gt;1,0,IF(AND($B43&gt;0,INDEX(Kalender!AZ$68:AZ$77,MAX(1,$B43))&gt;INDEX(Kalender!$B$68:$B$77,MAX(1,$B43))),1,0)+IF(OR(AND($C43&gt;0,INDEX(Kalender!AZ$81:AZ$110,MAX(1,$C43))&gt;INDEX(Kalender!$B$81:$B$110,MAX(1,$C43))),AND($D43&gt;0,INDEX(Kalender!AZ$81:AZ$110,MAX(1,$D43))&gt;INDEX(Kalender!$B$81:$B$110,MAX(1,$D43))),AND($E43&gt;0,INDEX(Kalender!AZ$81:AZ$110,MAX(1,$E43))&gt;INDEX(Kalender!$B$81:$B$110,MAX(1,$E43))),AND($F43&gt;0,INDEX(Kalender!AZ$81:AZ$110,MAX(1,$F43))&gt;INDEX(Kalender!$B$81:$B$110,MAX(1,$F43)))),2,0))</f>
        <v>0</v>
      </c>
      <c r="BA43" s="5" t="n">
        <f aca="false">IF(Kalender!BA43&lt;&gt;1,0,IF(AND($B43&gt;0,INDEX(Kalender!BA$68:BA$77,MAX(1,$B43))&gt;INDEX(Kalender!$B$68:$B$77,MAX(1,$B43))),1,0)+IF(OR(AND($C43&gt;0,INDEX(Kalender!BA$81:BA$110,MAX(1,$C43))&gt;INDEX(Kalender!$B$81:$B$110,MAX(1,$C43))),AND($D43&gt;0,INDEX(Kalender!BA$81:BA$110,MAX(1,$D43))&gt;INDEX(Kalender!$B$81:$B$110,MAX(1,$D43))),AND($E43&gt;0,INDEX(Kalender!BA$81:BA$110,MAX(1,$E43))&gt;INDEX(Kalender!$B$81:$B$110,MAX(1,$E43))),AND($F43&gt;0,INDEX(Kalender!BA$81:BA$110,MAX(1,$F43))&gt;INDEX(Kalender!$B$81:$B$110,MAX(1,$F43)))),2,0))</f>
        <v>0</v>
      </c>
      <c r="BB43" s="5" t="n">
        <f aca="false">IF(Kalender!BB43&lt;&gt;1,0,IF(AND($B43&gt;0,INDEX(Kalender!BB$68:BB$77,MAX(1,$B43))&gt;INDEX(Kalender!$B$68:$B$77,MAX(1,$B43))),1,0)+IF(OR(AND($C43&gt;0,INDEX(Kalender!BB$81:BB$110,MAX(1,$C43))&gt;INDEX(Kalender!$B$81:$B$110,MAX(1,$C43))),AND($D43&gt;0,INDEX(Kalender!BB$81:BB$110,MAX(1,$D43))&gt;INDEX(Kalender!$B$81:$B$110,MAX(1,$D43))),AND($E43&gt;0,INDEX(Kalender!BB$81:BB$110,MAX(1,$E43))&gt;INDEX(Kalender!$B$81:$B$110,MAX(1,$E43))),AND($F43&gt;0,INDEX(Kalender!BB$81:BB$110,MAX(1,$F43))&gt;INDEX(Kalender!$B$81:$B$110,MAX(1,$F43)))),2,0))</f>
        <v>0</v>
      </c>
      <c r="BC43" s="5" t="n">
        <f aca="false">IF(Kalender!BC43&lt;&gt;1,0,IF(AND($B43&gt;0,INDEX(Kalender!BC$68:BC$77,MAX(1,$B43))&gt;INDEX(Kalender!$B$68:$B$77,MAX(1,$B43))),1,0)+IF(OR(AND($C43&gt;0,INDEX(Kalender!BC$81:BC$110,MAX(1,$C43))&gt;INDEX(Kalender!$B$81:$B$110,MAX(1,$C43))),AND($D43&gt;0,INDEX(Kalender!BC$81:BC$110,MAX(1,$D43))&gt;INDEX(Kalender!$B$81:$B$110,MAX(1,$D43))),AND($E43&gt;0,INDEX(Kalender!BC$81:BC$110,MAX(1,$E43))&gt;INDEX(Kalender!$B$81:$B$110,MAX(1,$E43))),AND($F43&gt;0,INDEX(Kalender!BC$81:BC$110,MAX(1,$F43))&gt;INDEX(Kalender!$B$81:$B$110,MAX(1,$F43)))),2,0))</f>
        <v>0</v>
      </c>
      <c r="BD43" s="5" t="n">
        <f aca="false">IF(Kalender!BD43&lt;&gt;1,0,IF(AND($B43&gt;0,INDEX(Kalender!BD$68:BD$77,MAX(1,$B43))&gt;INDEX(Kalender!$B$68:$B$77,MAX(1,$B43))),1,0)+IF(OR(AND($C43&gt;0,INDEX(Kalender!BD$81:BD$110,MAX(1,$C43))&gt;INDEX(Kalender!$B$81:$B$110,MAX(1,$C43))),AND($D43&gt;0,INDEX(Kalender!BD$81:BD$110,MAX(1,$D43))&gt;INDEX(Kalender!$B$81:$B$110,MAX(1,$D43))),AND($E43&gt;0,INDEX(Kalender!BD$81:BD$110,MAX(1,$E43))&gt;INDEX(Kalender!$B$81:$B$110,MAX(1,$E43))),AND($F43&gt;0,INDEX(Kalender!BD$81:BD$110,MAX(1,$F43))&gt;INDEX(Kalender!$B$81:$B$110,MAX(1,$F43)))),2,0))</f>
        <v>0</v>
      </c>
      <c r="BE43" s="5" t="n">
        <f aca="false">IF(Kalender!BE43&lt;&gt;1,0,IF(AND($B43&gt;0,INDEX(Kalender!BE$68:BE$77,MAX(1,$B43))&gt;INDEX(Kalender!$B$68:$B$77,MAX(1,$B43))),1,0)+IF(OR(AND($C43&gt;0,INDEX(Kalender!BE$81:BE$110,MAX(1,$C43))&gt;INDEX(Kalender!$B$81:$B$110,MAX(1,$C43))),AND($D43&gt;0,INDEX(Kalender!BE$81:BE$110,MAX(1,$D43))&gt;INDEX(Kalender!$B$81:$B$110,MAX(1,$D43))),AND($E43&gt;0,INDEX(Kalender!BE$81:BE$110,MAX(1,$E43))&gt;INDEX(Kalender!$B$81:$B$110,MAX(1,$E43))),AND($F43&gt;0,INDEX(Kalender!BE$81:BE$110,MAX(1,$F43))&gt;INDEX(Kalender!$B$81:$B$110,MAX(1,$F43)))),2,0))</f>
        <v>0</v>
      </c>
      <c r="BF43" s="5" t="n">
        <f aca="false">IF(Kalender!BF43&lt;&gt;1,0,IF(AND($B43&gt;0,INDEX(Kalender!BF$68:BF$77,MAX(1,$B43))&gt;INDEX(Kalender!$B$68:$B$77,MAX(1,$B43))),1,0)+IF(OR(AND($C43&gt;0,INDEX(Kalender!BF$81:BF$110,MAX(1,$C43))&gt;INDEX(Kalender!$B$81:$B$110,MAX(1,$C43))),AND($D43&gt;0,INDEX(Kalender!BF$81:BF$110,MAX(1,$D43))&gt;INDEX(Kalender!$B$81:$B$110,MAX(1,$D43))),AND($E43&gt;0,INDEX(Kalender!BF$81:BF$110,MAX(1,$E43))&gt;INDEX(Kalender!$B$81:$B$110,MAX(1,$E43))),AND($F43&gt;0,INDEX(Kalender!BF$81:BF$110,MAX(1,$F43))&gt;INDEX(Kalender!$B$81:$B$110,MAX(1,$F43)))),2,0))</f>
        <v>0</v>
      </c>
      <c r="BG43" s="5" t="n">
        <f aca="false">IF(Kalender!BG43&lt;&gt;1,0,IF(AND($B43&gt;0,INDEX(Kalender!BG$68:BG$77,MAX(1,$B43))&gt;INDEX(Kalender!$B$68:$B$77,MAX(1,$B43))),1,0)+IF(OR(AND($C43&gt;0,INDEX(Kalender!BG$81:BG$110,MAX(1,$C43))&gt;INDEX(Kalender!$B$81:$B$110,MAX(1,$C43))),AND($D43&gt;0,INDEX(Kalender!BG$81:BG$110,MAX(1,$D43))&gt;INDEX(Kalender!$B$81:$B$110,MAX(1,$D43))),AND($E43&gt;0,INDEX(Kalender!BG$81:BG$110,MAX(1,$E43))&gt;INDEX(Kalender!$B$81:$B$110,MAX(1,$E43))),AND($F43&gt;0,INDEX(Kalender!BG$81:BG$110,MAX(1,$F43))&gt;INDEX(Kalender!$B$81:$B$110,MAX(1,$F43)))),2,0))</f>
        <v>0</v>
      </c>
      <c r="BH43" s="5" t="n">
        <f aca="false">IF(Kalender!BH43&lt;&gt;1,0,IF(AND($B43&gt;0,INDEX(Kalender!BH$68:BH$77,MAX(1,$B43))&gt;INDEX(Kalender!$B$68:$B$77,MAX(1,$B43))),1,0)+IF(OR(AND($C43&gt;0,INDEX(Kalender!BH$81:BH$110,MAX(1,$C43))&gt;INDEX(Kalender!$B$81:$B$110,MAX(1,$C43))),AND($D43&gt;0,INDEX(Kalender!BH$81:BH$110,MAX(1,$D43))&gt;INDEX(Kalender!$B$81:$B$110,MAX(1,$D43))),AND($E43&gt;0,INDEX(Kalender!BH$81:BH$110,MAX(1,$E43))&gt;INDEX(Kalender!$B$81:$B$110,MAX(1,$E43))),AND($F43&gt;0,INDEX(Kalender!BH$81:BH$110,MAX(1,$F43))&gt;INDEX(Kalender!$B$81:$B$110,MAX(1,$F43)))),2,0))</f>
        <v>0</v>
      </c>
      <c r="BI43" s="5" t="n">
        <f aca="false">IF(Kalender!BI43&lt;&gt;1,0,IF(AND($B43&gt;0,INDEX(Kalender!BI$68:BI$77,MAX(1,$B43))&gt;INDEX(Kalender!$B$68:$B$77,MAX(1,$B43))),1,0)+IF(OR(AND($C43&gt;0,INDEX(Kalender!BI$81:BI$110,MAX(1,$C43))&gt;INDEX(Kalender!$B$81:$B$110,MAX(1,$C43))),AND($D43&gt;0,INDEX(Kalender!BI$81:BI$110,MAX(1,$D43))&gt;INDEX(Kalender!$B$81:$B$110,MAX(1,$D43))),AND($E43&gt;0,INDEX(Kalender!BI$81:BI$110,MAX(1,$E43))&gt;INDEX(Kalender!$B$81:$B$110,MAX(1,$E43))),AND($F43&gt;0,INDEX(Kalender!BI$81:BI$110,MAX(1,$F43))&gt;INDEX(Kalender!$B$81:$B$110,MAX(1,$F43)))),2,0))</f>
        <v>0</v>
      </c>
      <c r="BJ43" s="5" t="n">
        <f aca="false">IF(Kalender!BJ43&lt;&gt;1,0,IF(AND($B43&gt;0,INDEX(Kalender!BJ$68:BJ$77,MAX(1,$B43))&gt;INDEX(Kalender!$B$68:$B$77,MAX(1,$B43))),1,0)+IF(OR(AND($C43&gt;0,INDEX(Kalender!BJ$81:BJ$110,MAX(1,$C43))&gt;INDEX(Kalender!$B$81:$B$110,MAX(1,$C43))),AND($D43&gt;0,INDEX(Kalender!BJ$81:BJ$110,MAX(1,$D43))&gt;INDEX(Kalender!$B$81:$B$110,MAX(1,$D43))),AND($E43&gt;0,INDEX(Kalender!BJ$81:BJ$110,MAX(1,$E43))&gt;INDEX(Kalender!$B$81:$B$110,MAX(1,$E43))),AND($F43&gt;0,INDEX(Kalender!BJ$81:BJ$110,MAX(1,$F43))&gt;INDEX(Kalender!$B$81:$B$110,MAX(1,$F43)))),2,0))</f>
        <v>0</v>
      </c>
      <c r="BK43" s="5" t="n">
        <f aca="false">IF(Kalender!BK43&lt;&gt;1,0,IF(AND($B43&gt;0,INDEX(Kalender!BK$68:BK$77,MAX(1,$B43))&gt;INDEX(Kalender!$B$68:$B$77,MAX(1,$B43))),1,0)+IF(OR(AND($C43&gt;0,INDEX(Kalender!BK$81:BK$110,MAX(1,$C43))&gt;INDEX(Kalender!$B$81:$B$110,MAX(1,$C43))),AND($D43&gt;0,INDEX(Kalender!BK$81:BK$110,MAX(1,$D43))&gt;INDEX(Kalender!$B$81:$B$110,MAX(1,$D43))),AND($E43&gt;0,INDEX(Kalender!BK$81:BK$110,MAX(1,$E43))&gt;INDEX(Kalender!$B$81:$B$110,MAX(1,$E43))),AND($F43&gt;0,INDEX(Kalender!BK$81:BK$110,MAX(1,$F43))&gt;INDEX(Kalender!$B$81:$B$110,MAX(1,$F43)))),2,0))</f>
        <v>0</v>
      </c>
      <c r="BL43" s="5" t="n">
        <f aca="false">IF(Kalender!BL43&lt;&gt;1,0,IF(AND($B43&gt;0,INDEX(Kalender!BL$68:BL$77,MAX(1,$B43))&gt;INDEX(Kalender!$B$68:$B$77,MAX(1,$B43))),1,0)+IF(OR(AND($C43&gt;0,INDEX(Kalender!BL$81:BL$110,MAX(1,$C43))&gt;INDEX(Kalender!$B$81:$B$110,MAX(1,$C43))),AND($D43&gt;0,INDEX(Kalender!BL$81:BL$110,MAX(1,$D43))&gt;INDEX(Kalender!$B$81:$B$110,MAX(1,$D43))),AND($E43&gt;0,INDEX(Kalender!BL$81:BL$110,MAX(1,$E43))&gt;INDEX(Kalender!$B$81:$B$110,MAX(1,$E43))),AND($F43&gt;0,INDEX(Kalender!BL$81:BL$110,MAX(1,$F43))&gt;INDEX(Kalender!$B$81:$B$110,MAX(1,$F43)))),2,0))</f>
        <v>0</v>
      </c>
      <c r="BM43" s="5" t="n">
        <f aca="false">IF(Kalender!BM43&lt;&gt;1,0,IF(AND($B43&gt;0,INDEX(Kalender!BM$68:BM$77,MAX(1,$B43))&gt;INDEX(Kalender!$B$68:$B$77,MAX(1,$B43))),1,0)+IF(OR(AND($C43&gt;0,INDEX(Kalender!BM$81:BM$110,MAX(1,$C43))&gt;INDEX(Kalender!$B$81:$B$110,MAX(1,$C43))),AND($D43&gt;0,INDEX(Kalender!BM$81:BM$110,MAX(1,$D43))&gt;INDEX(Kalender!$B$81:$B$110,MAX(1,$D43))),AND($E43&gt;0,INDEX(Kalender!BM$81:BM$110,MAX(1,$E43))&gt;INDEX(Kalender!$B$81:$B$110,MAX(1,$E43))),AND($F43&gt;0,INDEX(Kalender!BM$81:BM$110,MAX(1,$F43))&gt;INDEX(Kalender!$B$81:$B$110,MAX(1,$F43)))),2,0))</f>
        <v>0</v>
      </c>
      <c r="BN43" s="5" t="n">
        <f aca="false">IF(Kalender!BN43&lt;&gt;1,0,IF(AND($B43&gt;0,INDEX(Kalender!BN$68:BN$77,MAX(1,$B43))&gt;INDEX(Kalender!$B$68:$B$77,MAX(1,$B43))),1,0)+IF(OR(AND($C43&gt;0,INDEX(Kalender!BN$81:BN$110,MAX(1,$C43))&gt;INDEX(Kalender!$B$81:$B$110,MAX(1,$C43))),AND($D43&gt;0,INDEX(Kalender!BN$81:BN$110,MAX(1,$D43))&gt;INDEX(Kalender!$B$81:$B$110,MAX(1,$D43))),AND($E43&gt;0,INDEX(Kalender!BN$81:BN$110,MAX(1,$E43))&gt;INDEX(Kalender!$B$81:$B$110,MAX(1,$E43))),AND($F43&gt;0,INDEX(Kalender!BN$81:BN$110,MAX(1,$F43))&gt;INDEX(Kalender!$B$81:$B$110,MAX(1,$F43)))),2,0))</f>
        <v>0</v>
      </c>
      <c r="BO43" s="5" t="n">
        <f aca="false">IF(Kalender!BO43&lt;&gt;1,0,IF(AND($B43&gt;0,INDEX(Kalender!BO$68:BO$77,MAX(1,$B43))&gt;INDEX(Kalender!$B$68:$B$77,MAX(1,$B43))),1,0)+IF(OR(AND($C43&gt;0,INDEX(Kalender!BO$81:BO$110,MAX(1,$C43))&gt;INDEX(Kalender!$B$81:$B$110,MAX(1,$C43))),AND($D43&gt;0,INDEX(Kalender!BO$81:BO$110,MAX(1,$D43))&gt;INDEX(Kalender!$B$81:$B$110,MAX(1,$D43))),AND($E43&gt;0,INDEX(Kalender!BO$81:BO$110,MAX(1,$E43))&gt;INDEX(Kalender!$B$81:$B$110,MAX(1,$E43))),AND($F43&gt;0,INDEX(Kalender!BO$81:BO$110,MAX(1,$F43))&gt;INDEX(Kalender!$B$81:$B$110,MAX(1,$F43)))),2,0))</f>
        <v>0</v>
      </c>
      <c r="BP43" s="5" t="n">
        <f aca="false">IF(Kalender!BP43&lt;&gt;1,0,IF(AND($B43&gt;0,INDEX(Kalender!BP$68:BP$77,MAX(1,$B43))&gt;INDEX(Kalender!$B$68:$B$77,MAX(1,$B43))),1,0)+IF(OR(AND($C43&gt;0,INDEX(Kalender!BP$81:BP$110,MAX(1,$C43))&gt;INDEX(Kalender!$B$81:$B$110,MAX(1,$C43))),AND($D43&gt;0,INDEX(Kalender!BP$81:BP$110,MAX(1,$D43))&gt;INDEX(Kalender!$B$81:$B$110,MAX(1,$D43))),AND($E43&gt;0,INDEX(Kalender!BP$81:BP$110,MAX(1,$E43))&gt;INDEX(Kalender!$B$81:$B$110,MAX(1,$E43))),AND($F43&gt;0,INDEX(Kalender!BP$81:BP$110,MAX(1,$F43))&gt;INDEX(Kalender!$B$81:$B$110,MAX(1,$F43)))),2,0))</f>
        <v>0</v>
      </c>
      <c r="BQ43" s="5" t="n">
        <f aca="false">IF(Kalender!BQ43&lt;&gt;1,0,IF(AND($B43&gt;0,INDEX(Kalender!BQ$68:BQ$77,MAX(1,$B43))&gt;INDEX(Kalender!$B$68:$B$77,MAX(1,$B43))),1,0)+IF(OR(AND($C43&gt;0,INDEX(Kalender!BQ$81:BQ$110,MAX(1,$C43))&gt;INDEX(Kalender!$B$81:$B$110,MAX(1,$C43))),AND($D43&gt;0,INDEX(Kalender!BQ$81:BQ$110,MAX(1,$D43))&gt;INDEX(Kalender!$B$81:$B$110,MAX(1,$D43))),AND($E43&gt;0,INDEX(Kalender!BQ$81:BQ$110,MAX(1,$E43))&gt;INDEX(Kalender!$B$81:$B$110,MAX(1,$E43))),AND($F43&gt;0,INDEX(Kalender!BQ$81:BQ$110,MAX(1,$F43))&gt;INDEX(Kalender!$B$81:$B$110,MAX(1,$F43)))),2,0))</f>
        <v>0</v>
      </c>
      <c r="BR43" s="5" t="n">
        <f aca="false">IF(Kalender!BR43&lt;&gt;1,0,IF(AND($B43&gt;0,INDEX(Kalender!BR$68:BR$77,MAX(1,$B43))&gt;INDEX(Kalender!$B$68:$B$77,MAX(1,$B43))),1,0)+IF(OR(AND($C43&gt;0,INDEX(Kalender!BR$81:BR$110,MAX(1,$C43))&gt;INDEX(Kalender!$B$81:$B$110,MAX(1,$C43))),AND($D43&gt;0,INDEX(Kalender!BR$81:BR$110,MAX(1,$D43))&gt;INDEX(Kalender!$B$81:$B$110,MAX(1,$D43))),AND($E43&gt;0,INDEX(Kalender!BR$81:BR$110,MAX(1,$E43))&gt;INDEX(Kalender!$B$81:$B$110,MAX(1,$E43))),AND($F43&gt;0,INDEX(Kalender!BR$81:BR$110,MAX(1,$F43))&gt;INDEX(Kalender!$B$81:$B$110,MAX(1,$F43)))),2,0))</f>
        <v>0</v>
      </c>
      <c r="BS43" s="5" t="n">
        <f aca="false">IF(Kalender!BS43&lt;&gt;1,0,IF(AND($B43&gt;0,INDEX(Kalender!BS$68:BS$77,MAX(1,$B43))&gt;INDEX(Kalender!$B$68:$B$77,MAX(1,$B43))),1,0)+IF(OR(AND($C43&gt;0,INDEX(Kalender!BS$81:BS$110,MAX(1,$C43))&gt;INDEX(Kalender!$B$81:$B$110,MAX(1,$C43))),AND($D43&gt;0,INDEX(Kalender!BS$81:BS$110,MAX(1,$D43))&gt;INDEX(Kalender!$B$81:$B$110,MAX(1,$D43))),AND($E43&gt;0,INDEX(Kalender!BS$81:BS$110,MAX(1,$E43))&gt;INDEX(Kalender!$B$81:$B$110,MAX(1,$E43))),AND($F43&gt;0,INDEX(Kalender!BS$81:BS$110,MAX(1,$F43))&gt;INDEX(Kalender!$B$81:$B$110,MAX(1,$F43)))),2,0))</f>
        <v>0</v>
      </c>
      <c r="BT43" s="5" t="n">
        <f aca="false">IF(Kalender!BT43&lt;&gt;1,0,IF(AND($B43&gt;0,INDEX(Kalender!BT$68:BT$77,MAX(1,$B43))&gt;INDEX(Kalender!$B$68:$B$77,MAX(1,$B43))),1,0)+IF(OR(AND($C43&gt;0,INDEX(Kalender!BT$81:BT$110,MAX(1,$C43))&gt;INDEX(Kalender!$B$81:$B$110,MAX(1,$C43))),AND($D43&gt;0,INDEX(Kalender!BT$81:BT$110,MAX(1,$D43))&gt;INDEX(Kalender!$B$81:$B$110,MAX(1,$D43))),AND($E43&gt;0,INDEX(Kalender!BT$81:BT$110,MAX(1,$E43))&gt;INDEX(Kalender!$B$81:$B$110,MAX(1,$E43))),AND($F43&gt;0,INDEX(Kalender!BT$81:BT$110,MAX(1,$F43))&gt;INDEX(Kalender!$B$81:$B$110,MAX(1,$F43)))),2,0))</f>
        <v>0</v>
      </c>
      <c r="BU43" s="5" t="n">
        <f aca="false">IF(Kalender!BU43&lt;&gt;1,0,IF(AND($B43&gt;0,INDEX(Kalender!BU$68:BU$77,MAX(1,$B43))&gt;INDEX(Kalender!$B$68:$B$77,MAX(1,$B43))),1,0)+IF(OR(AND($C43&gt;0,INDEX(Kalender!BU$81:BU$110,MAX(1,$C43))&gt;INDEX(Kalender!$B$81:$B$110,MAX(1,$C43))),AND($D43&gt;0,INDEX(Kalender!BU$81:BU$110,MAX(1,$D43))&gt;INDEX(Kalender!$B$81:$B$110,MAX(1,$D43))),AND($E43&gt;0,INDEX(Kalender!BU$81:BU$110,MAX(1,$E43))&gt;INDEX(Kalender!$B$81:$B$110,MAX(1,$E43))),AND($F43&gt;0,INDEX(Kalender!BU$81:BU$110,MAX(1,$F43))&gt;INDEX(Kalender!$B$81:$B$110,MAX(1,$F43)))),2,0))</f>
        <v>0</v>
      </c>
      <c r="BV43" s="5" t="n">
        <f aca="false">IF(Kalender!BV43&lt;&gt;1,0,IF(AND($B43&gt;0,INDEX(Kalender!BV$68:BV$77,MAX(1,$B43))&gt;INDEX(Kalender!$B$68:$B$77,MAX(1,$B43))),1,0)+IF(OR(AND($C43&gt;0,INDEX(Kalender!BV$81:BV$110,MAX(1,$C43))&gt;INDEX(Kalender!$B$81:$B$110,MAX(1,$C43))),AND($D43&gt;0,INDEX(Kalender!BV$81:BV$110,MAX(1,$D43))&gt;INDEX(Kalender!$B$81:$B$110,MAX(1,$D43))),AND($E43&gt;0,INDEX(Kalender!BV$81:BV$110,MAX(1,$E43))&gt;INDEX(Kalender!$B$81:$B$110,MAX(1,$E43))),AND($F43&gt;0,INDEX(Kalender!BV$81:BV$110,MAX(1,$F43))&gt;INDEX(Kalender!$B$81:$B$110,MAX(1,$F43)))),2,0))</f>
        <v>0</v>
      </c>
      <c r="BW43" s="5" t="n">
        <f aca="false">IF(Kalender!BW43&lt;&gt;1,0,IF(AND($B43&gt;0,INDEX(Kalender!BW$68:BW$77,MAX(1,$B43))&gt;INDEX(Kalender!$B$68:$B$77,MAX(1,$B43))),1,0)+IF(OR(AND($C43&gt;0,INDEX(Kalender!BW$81:BW$110,MAX(1,$C43))&gt;INDEX(Kalender!$B$81:$B$110,MAX(1,$C43))),AND($D43&gt;0,INDEX(Kalender!BW$81:BW$110,MAX(1,$D43))&gt;INDEX(Kalender!$B$81:$B$110,MAX(1,$D43))),AND($E43&gt;0,INDEX(Kalender!BW$81:BW$110,MAX(1,$E43))&gt;INDEX(Kalender!$B$81:$B$110,MAX(1,$E43))),AND($F43&gt;0,INDEX(Kalender!BW$81:BW$110,MAX(1,$F43))&gt;INDEX(Kalender!$B$81:$B$110,MAX(1,$F43)))),2,0))</f>
        <v>0</v>
      </c>
      <c r="BX43" s="5" t="n">
        <f aca="false">IF(Kalender!BX43&lt;&gt;1,0,IF(AND($B43&gt;0,INDEX(Kalender!BX$68:BX$77,MAX(1,$B43))&gt;INDEX(Kalender!$B$68:$B$77,MAX(1,$B43))),1,0)+IF(OR(AND($C43&gt;0,INDEX(Kalender!BX$81:BX$110,MAX(1,$C43))&gt;INDEX(Kalender!$B$81:$B$110,MAX(1,$C43))),AND($D43&gt;0,INDEX(Kalender!BX$81:BX$110,MAX(1,$D43))&gt;INDEX(Kalender!$B$81:$B$110,MAX(1,$D43))),AND($E43&gt;0,INDEX(Kalender!BX$81:BX$110,MAX(1,$E43))&gt;INDEX(Kalender!$B$81:$B$110,MAX(1,$E43))),AND($F43&gt;0,INDEX(Kalender!BX$81:BX$110,MAX(1,$F43))&gt;INDEX(Kalender!$B$81:$B$110,MAX(1,$F43)))),2,0))</f>
        <v>0</v>
      </c>
      <c r="BY43" s="5" t="n">
        <f aca="false">IF(Kalender!BY43&lt;&gt;1,0,IF(AND($B43&gt;0,INDEX(Kalender!BY$68:BY$77,MAX(1,$B43))&gt;INDEX(Kalender!$B$68:$B$77,MAX(1,$B43))),1,0)+IF(OR(AND($C43&gt;0,INDEX(Kalender!BY$81:BY$110,MAX(1,$C43))&gt;INDEX(Kalender!$B$81:$B$110,MAX(1,$C43))),AND($D43&gt;0,INDEX(Kalender!BY$81:BY$110,MAX(1,$D43))&gt;INDEX(Kalender!$B$81:$B$110,MAX(1,$D43))),AND($E43&gt;0,INDEX(Kalender!BY$81:BY$110,MAX(1,$E43))&gt;INDEX(Kalender!$B$81:$B$110,MAX(1,$E43))),AND($F43&gt;0,INDEX(Kalender!BY$81:BY$110,MAX(1,$F43))&gt;INDEX(Kalender!$B$81:$B$110,MAX(1,$F43)))),2,0))</f>
        <v>0</v>
      </c>
      <c r="BZ43" s="5" t="n">
        <f aca="false">IF(Kalender!BZ43&lt;&gt;1,0,IF(AND($B43&gt;0,INDEX(Kalender!BZ$68:BZ$77,MAX(1,$B43))&gt;INDEX(Kalender!$B$68:$B$77,MAX(1,$B43))),1,0)+IF(OR(AND($C43&gt;0,INDEX(Kalender!BZ$81:BZ$110,MAX(1,$C43))&gt;INDEX(Kalender!$B$81:$B$110,MAX(1,$C43))),AND($D43&gt;0,INDEX(Kalender!BZ$81:BZ$110,MAX(1,$D43))&gt;INDEX(Kalender!$B$81:$B$110,MAX(1,$D43))),AND($E43&gt;0,INDEX(Kalender!BZ$81:BZ$110,MAX(1,$E43))&gt;INDEX(Kalender!$B$81:$B$110,MAX(1,$E43))),AND($F43&gt;0,INDEX(Kalender!BZ$81:BZ$110,MAX(1,$F43))&gt;INDEX(Kalender!$B$81:$B$110,MAX(1,$F43)))),2,0))</f>
        <v>0</v>
      </c>
      <c r="CA43" s="5" t="n">
        <f aca="false">IF(Kalender!CA43&lt;&gt;1,0,IF(AND($B43&gt;0,INDEX(Kalender!CA$68:CA$77,MAX(1,$B43))&gt;INDEX(Kalender!$B$68:$B$77,MAX(1,$B43))),1,0)+IF(OR(AND($C43&gt;0,INDEX(Kalender!CA$81:CA$110,MAX(1,$C43))&gt;INDEX(Kalender!$B$81:$B$110,MAX(1,$C43))),AND($D43&gt;0,INDEX(Kalender!CA$81:CA$110,MAX(1,$D43))&gt;INDEX(Kalender!$B$81:$B$110,MAX(1,$D43))),AND($E43&gt;0,INDEX(Kalender!CA$81:CA$110,MAX(1,$E43))&gt;INDEX(Kalender!$B$81:$B$110,MAX(1,$E43))),AND($F43&gt;0,INDEX(Kalender!CA$81:CA$110,MAX(1,$F43))&gt;INDEX(Kalender!$B$81:$B$110,MAX(1,$F43)))),2,0))</f>
        <v>0</v>
      </c>
      <c r="CB43" s="5" t="n">
        <f aca="false">IF(Kalender!CB43&lt;&gt;1,0,IF(AND($B43&gt;0,INDEX(Kalender!CB$68:CB$77,MAX(1,$B43))&gt;INDEX(Kalender!$B$68:$B$77,MAX(1,$B43))),1,0)+IF(OR(AND($C43&gt;0,INDEX(Kalender!CB$81:CB$110,MAX(1,$C43))&gt;INDEX(Kalender!$B$81:$B$110,MAX(1,$C43))),AND($D43&gt;0,INDEX(Kalender!CB$81:CB$110,MAX(1,$D43))&gt;INDEX(Kalender!$B$81:$B$110,MAX(1,$D43))),AND($E43&gt;0,INDEX(Kalender!CB$81:CB$110,MAX(1,$E43))&gt;INDEX(Kalender!$B$81:$B$110,MAX(1,$E43))),AND($F43&gt;0,INDEX(Kalender!CB$81:CB$110,MAX(1,$F43))&gt;INDEX(Kalender!$B$81:$B$110,MAX(1,$F43)))),2,0))</f>
        <v>0</v>
      </c>
      <c r="CC43" s="5" t="n">
        <f aca="false">IF(Kalender!CC43&lt;&gt;1,0,IF(AND($B43&gt;0,INDEX(Kalender!CC$68:CC$77,MAX(1,$B43))&gt;INDEX(Kalender!$B$68:$B$77,MAX(1,$B43))),1,0)+IF(OR(AND($C43&gt;0,INDEX(Kalender!CC$81:CC$110,MAX(1,$C43))&gt;INDEX(Kalender!$B$81:$B$110,MAX(1,$C43))),AND($D43&gt;0,INDEX(Kalender!CC$81:CC$110,MAX(1,$D43))&gt;INDEX(Kalender!$B$81:$B$110,MAX(1,$D43))),AND($E43&gt;0,INDEX(Kalender!CC$81:CC$110,MAX(1,$E43))&gt;INDEX(Kalender!$B$81:$B$110,MAX(1,$E43))),AND($F43&gt;0,INDEX(Kalender!CC$81:CC$110,MAX(1,$F43))&gt;INDEX(Kalender!$B$81:$B$110,MAX(1,$F43)))),2,0))</f>
        <v>0</v>
      </c>
      <c r="CD43" s="5" t="n">
        <f aca="false">IF(Kalender!CD43&lt;&gt;1,0,IF(AND($B43&gt;0,INDEX(Kalender!CD$68:CD$77,MAX(1,$B43))&gt;INDEX(Kalender!$B$68:$B$77,MAX(1,$B43))),1,0)+IF(OR(AND($C43&gt;0,INDEX(Kalender!CD$81:CD$110,MAX(1,$C43))&gt;INDEX(Kalender!$B$81:$B$110,MAX(1,$C43))),AND($D43&gt;0,INDEX(Kalender!CD$81:CD$110,MAX(1,$D43))&gt;INDEX(Kalender!$B$81:$B$110,MAX(1,$D43))),AND($E43&gt;0,INDEX(Kalender!CD$81:CD$110,MAX(1,$E43))&gt;INDEX(Kalender!$B$81:$B$110,MAX(1,$E43))),AND($F43&gt;0,INDEX(Kalender!CD$81:CD$110,MAX(1,$F43))&gt;INDEX(Kalender!$B$81:$B$110,MAX(1,$F43)))),2,0))</f>
        <v>0</v>
      </c>
      <c r="CE43" s="5" t="n">
        <f aca="false">IF(Kalender!CE43&lt;&gt;1,0,IF(AND($B43&gt;0,INDEX(Kalender!CE$68:CE$77,MAX(1,$B43))&gt;INDEX(Kalender!$B$68:$B$77,MAX(1,$B43))),1,0)+IF(OR(AND($C43&gt;0,INDEX(Kalender!CE$81:CE$110,MAX(1,$C43))&gt;INDEX(Kalender!$B$81:$B$110,MAX(1,$C43))),AND($D43&gt;0,INDEX(Kalender!CE$81:CE$110,MAX(1,$D43))&gt;INDEX(Kalender!$B$81:$B$110,MAX(1,$D43))),AND($E43&gt;0,INDEX(Kalender!CE$81:CE$110,MAX(1,$E43))&gt;INDEX(Kalender!$B$81:$B$110,MAX(1,$E43))),AND($F43&gt;0,INDEX(Kalender!CE$81:CE$110,MAX(1,$F43))&gt;INDEX(Kalender!$B$81:$B$110,MAX(1,$F43)))),2,0))</f>
        <v>0</v>
      </c>
      <c r="CF43" s="5" t="n">
        <f aca="false">IF(Kalender!CF43&lt;&gt;1,0,IF(AND($B43&gt;0,INDEX(Kalender!CF$68:CF$77,MAX(1,$B43))&gt;INDEX(Kalender!$B$68:$B$77,MAX(1,$B43))),1,0)+IF(OR(AND($C43&gt;0,INDEX(Kalender!CF$81:CF$110,MAX(1,$C43))&gt;INDEX(Kalender!$B$81:$B$110,MAX(1,$C43))),AND($D43&gt;0,INDEX(Kalender!CF$81:CF$110,MAX(1,$D43))&gt;INDEX(Kalender!$B$81:$B$110,MAX(1,$D43))),AND($E43&gt;0,INDEX(Kalender!CF$81:CF$110,MAX(1,$E43))&gt;INDEX(Kalender!$B$81:$B$110,MAX(1,$E43))),AND($F43&gt;0,INDEX(Kalender!CF$81:CF$110,MAX(1,$F43))&gt;INDEX(Kalender!$B$81:$B$110,MAX(1,$F43)))),2,0))</f>
        <v>0</v>
      </c>
      <c r="CG43" s="5" t="n">
        <f aca="false">IF(Kalender!CG43&lt;&gt;1,0,IF(AND($B43&gt;0,INDEX(Kalender!CG$68:CG$77,MAX(1,$B43))&gt;INDEX(Kalender!$B$68:$B$77,MAX(1,$B43))),1,0)+IF(OR(AND($C43&gt;0,INDEX(Kalender!CG$81:CG$110,MAX(1,$C43))&gt;INDEX(Kalender!$B$81:$B$110,MAX(1,$C43))),AND($D43&gt;0,INDEX(Kalender!CG$81:CG$110,MAX(1,$D43))&gt;INDEX(Kalender!$B$81:$B$110,MAX(1,$D43))),AND($E43&gt;0,INDEX(Kalender!CG$81:CG$110,MAX(1,$E43))&gt;INDEX(Kalender!$B$81:$B$110,MAX(1,$E43))),AND($F43&gt;0,INDEX(Kalender!CG$81:CG$110,MAX(1,$F43))&gt;INDEX(Kalender!$B$81:$B$110,MAX(1,$F43)))),2,0))</f>
        <v>0</v>
      </c>
      <c r="CH43" s="5" t="n">
        <f aca="false">IF(Kalender!CH43&lt;&gt;1,0,IF(AND($B43&gt;0,INDEX(Kalender!CH$68:CH$77,MAX(1,$B43))&gt;INDEX(Kalender!$B$68:$B$77,MAX(1,$B43))),1,0)+IF(OR(AND($C43&gt;0,INDEX(Kalender!CH$81:CH$110,MAX(1,$C43))&gt;INDEX(Kalender!$B$81:$B$110,MAX(1,$C43))),AND($D43&gt;0,INDEX(Kalender!CH$81:CH$110,MAX(1,$D43))&gt;INDEX(Kalender!$B$81:$B$110,MAX(1,$D43))),AND($E43&gt;0,INDEX(Kalender!CH$81:CH$110,MAX(1,$E43))&gt;INDEX(Kalender!$B$81:$B$110,MAX(1,$E43))),AND($F43&gt;0,INDEX(Kalender!CH$81:CH$110,MAX(1,$F43))&gt;INDEX(Kalender!$B$81:$B$110,MAX(1,$F43)))),2,0))</f>
        <v>0</v>
      </c>
      <c r="CI43" s="5" t="n">
        <f aca="false">IF(Kalender!CI43&lt;&gt;1,0,IF(AND($B43&gt;0,INDEX(Kalender!CI$68:CI$77,MAX(1,$B43))&gt;INDEX(Kalender!$B$68:$B$77,MAX(1,$B43))),1,0)+IF(OR(AND($C43&gt;0,INDEX(Kalender!CI$81:CI$110,MAX(1,$C43))&gt;INDEX(Kalender!$B$81:$B$110,MAX(1,$C43))),AND($D43&gt;0,INDEX(Kalender!CI$81:CI$110,MAX(1,$D43))&gt;INDEX(Kalender!$B$81:$B$110,MAX(1,$D43))),AND($E43&gt;0,INDEX(Kalender!CI$81:CI$110,MAX(1,$E43))&gt;INDEX(Kalender!$B$81:$B$110,MAX(1,$E43))),AND($F43&gt;0,INDEX(Kalender!CI$81:CI$110,MAX(1,$F43))&gt;INDEX(Kalender!$B$81:$B$110,MAX(1,$F43)))),2,0))</f>
        <v>0</v>
      </c>
      <c r="CJ43" s="5" t="n">
        <f aca="false">IF(Kalender!CJ43&lt;&gt;1,0,IF(AND($B43&gt;0,INDEX(Kalender!CJ$68:CJ$77,MAX(1,$B43))&gt;INDEX(Kalender!$B$68:$B$77,MAX(1,$B43))),1,0)+IF(OR(AND($C43&gt;0,INDEX(Kalender!CJ$81:CJ$110,MAX(1,$C43))&gt;INDEX(Kalender!$B$81:$B$110,MAX(1,$C43))),AND($D43&gt;0,INDEX(Kalender!CJ$81:CJ$110,MAX(1,$D43))&gt;INDEX(Kalender!$B$81:$B$110,MAX(1,$D43))),AND($E43&gt;0,INDEX(Kalender!CJ$81:CJ$110,MAX(1,$E43))&gt;INDEX(Kalender!$B$81:$B$110,MAX(1,$E43))),AND($F43&gt;0,INDEX(Kalender!CJ$81:CJ$110,MAX(1,$F43))&gt;INDEX(Kalender!$B$81:$B$110,MAX(1,$F43)))),2,0))</f>
        <v>0</v>
      </c>
      <c r="CK43" s="5" t="n">
        <f aca="false">IF(Kalender!CK43&lt;&gt;1,0,IF(AND($B43&gt;0,INDEX(Kalender!CK$68:CK$77,MAX(1,$B43))&gt;INDEX(Kalender!$B$68:$B$77,MAX(1,$B43))),1,0)+IF(OR(AND($C43&gt;0,INDEX(Kalender!CK$81:CK$110,MAX(1,$C43))&gt;INDEX(Kalender!$B$81:$B$110,MAX(1,$C43))),AND($D43&gt;0,INDEX(Kalender!CK$81:CK$110,MAX(1,$D43))&gt;INDEX(Kalender!$B$81:$B$110,MAX(1,$D43))),AND($E43&gt;0,INDEX(Kalender!CK$81:CK$110,MAX(1,$E43))&gt;INDEX(Kalender!$B$81:$B$110,MAX(1,$E43))),AND($F43&gt;0,INDEX(Kalender!CK$81:CK$110,MAX(1,$F43))&gt;INDEX(Kalender!$B$81:$B$110,MAX(1,$F43)))),2,0))</f>
        <v>0</v>
      </c>
      <c r="CL43" s="5" t="n">
        <f aca="false">IF(Kalender!CL43&lt;&gt;1,0,IF(AND($B43&gt;0,INDEX(Kalender!CL$68:CL$77,MAX(1,$B43))&gt;INDEX(Kalender!$B$68:$B$77,MAX(1,$B43))),1,0)+IF(OR(AND($C43&gt;0,INDEX(Kalender!CL$81:CL$110,MAX(1,$C43))&gt;INDEX(Kalender!$B$81:$B$110,MAX(1,$C43))),AND($D43&gt;0,INDEX(Kalender!CL$81:CL$110,MAX(1,$D43))&gt;INDEX(Kalender!$B$81:$B$110,MAX(1,$D43))),AND($E43&gt;0,INDEX(Kalender!CL$81:CL$110,MAX(1,$E43))&gt;INDEX(Kalender!$B$81:$B$110,MAX(1,$E43))),AND($F43&gt;0,INDEX(Kalender!CL$81:CL$110,MAX(1,$F43))&gt;INDEX(Kalender!$B$81:$B$110,MAX(1,$F43)))),2,0))</f>
        <v>0</v>
      </c>
      <c r="CM43" s="5" t="n">
        <f aca="false">IF(Kalender!CM43&lt;&gt;1,0,IF(AND($B43&gt;0,INDEX(Kalender!CM$68:CM$77,MAX(1,$B43))&gt;INDEX(Kalender!$B$68:$B$77,MAX(1,$B43))),1,0)+IF(OR(AND($C43&gt;0,INDEX(Kalender!CM$81:CM$110,MAX(1,$C43))&gt;INDEX(Kalender!$B$81:$B$110,MAX(1,$C43))),AND($D43&gt;0,INDEX(Kalender!CM$81:CM$110,MAX(1,$D43))&gt;INDEX(Kalender!$B$81:$B$110,MAX(1,$D43))),AND($E43&gt;0,INDEX(Kalender!CM$81:CM$110,MAX(1,$E43))&gt;INDEX(Kalender!$B$81:$B$110,MAX(1,$E43))),AND($F43&gt;0,INDEX(Kalender!CM$81:CM$110,MAX(1,$F43))&gt;INDEX(Kalender!$B$81:$B$110,MAX(1,$F43)))),2,0))</f>
        <v>0</v>
      </c>
      <c r="CN43" s="5" t="n">
        <f aca="false">IF(Kalender!CN43&lt;&gt;1,0,IF(AND($B43&gt;0,INDEX(Kalender!CN$68:CN$77,MAX(1,$B43))&gt;INDEX(Kalender!$B$68:$B$77,MAX(1,$B43))),1,0)+IF(OR(AND($C43&gt;0,INDEX(Kalender!CN$81:CN$110,MAX(1,$C43))&gt;INDEX(Kalender!$B$81:$B$110,MAX(1,$C43))),AND($D43&gt;0,INDEX(Kalender!CN$81:CN$110,MAX(1,$D43))&gt;INDEX(Kalender!$B$81:$B$110,MAX(1,$D43))),AND($E43&gt;0,INDEX(Kalender!CN$81:CN$110,MAX(1,$E43))&gt;INDEX(Kalender!$B$81:$B$110,MAX(1,$E43))),AND($F43&gt;0,INDEX(Kalender!CN$81:CN$110,MAX(1,$F43))&gt;INDEX(Kalender!$B$81:$B$110,MAX(1,$F43)))),2,0))</f>
        <v>0</v>
      </c>
      <c r="CO43" s="5" t="n">
        <f aca="false">IF(Kalender!CO43&lt;&gt;1,0,IF(AND($B43&gt;0,INDEX(Kalender!CO$68:CO$77,MAX(1,$B43))&gt;INDEX(Kalender!$B$68:$B$77,MAX(1,$B43))),1,0)+IF(OR(AND($C43&gt;0,INDEX(Kalender!CO$81:CO$110,MAX(1,$C43))&gt;INDEX(Kalender!$B$81:$B$110,MAX(1,$C43))),AND($D43&gt;0,INDEX(Kalender!CO$81:CO$110,MAX(1,$D43))&gt;INDEX(Kalender!$B$81:$B$110,MAX(1,$D43))),AND($E43&gt;0,INDEX(Kalender!CO$81:CO$110,MAX(1,$E43))&gt;INDEX(Kalender!$B$81:$B$110,MAX(1,$E43))),AND($F43&gt;0,INDEX(Kalender!CO$81:CO$110,MAX(1,$F43))&gt;INDEX(Kalender!$B$81:$B$110,MAX(1,$F43)))),2,0))</f>
        <v>0</v>
      </c>
      <c r="CP43" s="5" t="n">
        <f aca="false">IF(Kalender!CP43&lt;&gt;1,0,IF(AND($B43&gt;0,INDEX(Kalender!CP$68:CP$77,MAX(1,$B43))&gt;INDEX(Kalender!$B$68:$B$77,MAX(1,$B43))),1,0)+IF(OR(AND($C43&gt;0,INDEX(Kalender!CP$81:CP$110,MAX(1,$C43))&gt;INDEX(Kalender!$B$81:$B$110,MAX(1,$C43))),AND($D43&gt;0,INDEX(Kalender!CP$81:CP$110,MAX(1,$D43))&gt;INDEX(Kalender!$B$81:$B$110,MAX(1,$D43))),AND($E43&gt;0,INDEX(Kalender!CP$81:CP$110,MAX(1,$E43))&gt;INDEX(Kalender!$B$81:$B$110,MAX(1,$E43))),AND($F43&gt;0,INDEX(Kalender!CP$81:CP$110,MAX(1,$F43))&gt;INDEX(Kalender!$B$81:$B$110,MAX(1,$F43)))),2,0))</f>
        <v>0</v>
      </c>
      <c r="CQ43" s="5" t="n">
        <f aca="false">IF(Kalender!CQ43&lt;&gt;1,0,IF(AND($B43&gt;0,INDEX(Kalender!CQ$68:CQ$77,MAX(1,$B43))&gt;INDEX(Kalender!$B$68:$B$77,MAX(1,$B43))),1,0)+IF(OR(AND($C43&gt;0,INDEX(Kalender!CQ$81:CQ$110,MAX(1,$C43))&gt;INDEX(Kalender!$B$81:$B$110,MAX(1,$C43))),AND($D43&gt;0,INDEX(Kalender!CQ$81:CQ$110,MAX(1,$D43))&gt;INDEX(Kalender!$B$81:$B$110,MAX(1,$D43))),AND($E43&gt;0,INDEX(Kalender!CQ$81:CQ$110,MAX(1,$E43))&gt;INDEX(Kalender!$B$81:$B$110,MAX(1,$E43))),AND($F43&gt;0,INDEX(Kalender!CQ$81:CQ$110,MAX(1,$F43))&gt;INDEX(Kalender!$B$81:$B$110,MAX(1,$F43)))),2,0))</f>
        <v>0</v>
      </c>
      <c r="CR43" s="5" t="n">
        <f aca="false">IF(Kalender!CR43&lt;&gt;1,0,IF(AND($B43&gt;0,INDEX(Kalender!CR$68:CR$77,MAX(1,$B43))&gt;INDEX(Kalender!$B$68:$B$77,MAX(1,$B43))),1,0)+IF(OR(AND($C43&gt;0,INDEX(Kalender!CR$81:CR$110,MAX(1,$C43))&gt;INDEX(Kalender!$B$81:$B$110,MAX(1,$C43))),AND($D43&gt;0,INDEX(Kalender!CR$81:CR$110,MAX(1,$D43))&gt;INDEX(Kalender!$B$81:$B$110,MAX(1,$D43))),AND($E43&gt;0,INDEX(Kalender!CR$81:CR$110,MAX(1,$E43))&gt;INDEX(Kalender!$B$81:$B$110,MAX(1,$E43))),AND($F43&gt;0,INDEX(Kalender!CR$81:CR$110,MAX(1,$F43))&gt;INDEX(Kalender!$B$81:$B$110,MAX(1,$F43)))),2,0))</f>
        <v>0</v>
      </c>
      <c r="CS43" s="5" t="n">
        <f aca="false">IF(Kalender!CS43&lt;&gt;1,0,IF(AND($B43&gt;0,INDEX(Kalender!CS$68:CS$77,MAX(1,$B43))&gt;INDEX(Kalender!$B$68:$B$77,MAX(1,$B43))),1,0)+IF(OR(AND($C43&gt;0,INDEX(Kalender!CS$81:CS$110,MAX(1,$C43))&gt;INDEX(Kalender!$B$81:$B$110,MAX(1,$C43))),AND($D43&gt;0,INDEX(Kalender!CS$81:CS$110,MAX(1,$D43))&gt;INDEX(Kalender!$B$81:$B$110,MAX(1,$D43))),AND($E43&gt;0,INDEX(Kalender!CS$81:CS$110,MAX(1,$E43))&gt;INDEX(Kalender!$B$81:$B$110,MAX(1,$E43))),AND($F43&gt;0,INDEX(Kalender!CS$81:CS$110,MAX(1,$F43))&gt;INDEX(Kalender!$B$81:$B$110,MAX(1,$F43)))),2,0))</f>
        <v>0</v>
      </c>
      <c r="CT43" s="5" t="n">
        <f aca="false">IF(Kalender!CT43&lt;&gt;1,0,IF(AND($B43&gt;0,INDEX(Kalender!CT$68:CT$77,MAX(1,$B43))&gt;INDEX(Kalender!$B$68:$B$77,MAX(1,$B43))),1,0)+IF(OR(AND($C43&gt;0,INDEX(Kalender!CT$81:CT$110,MAX(1,$C43))&gt;INDEX(Kalender!$B$81:$B$110,MAX(1,$C43))),AND($D43&gt;0,INDEX(Kalender!CT$81:CT$110,MAX(1,$D43))&gt;INDEX(Kalender!$B$81:$B$110,MAX(1,$D43))),AND($E43&gt;0,INDEX(Kalender!CT$81:CT$110,MAX(1,$E43))&gt;INDEX(Kalender!$B$81:$B$110,MAX(1,$E43))),AND($F43&gt;0,INDEX(Kalender!CT$81:CT$110,MAX(1,$F43))&gt;INDEX(Kalender!$B$81:$B$110,MAX(1,$F43)))),2,0))</f>
        <v>0</v>
      </c>
      <c r="CU43" s="5" t="n">
        <f aca="false">IF(Kalender!CU43&lt;&gt;1,0,IF(AND($B43&gt;0,INDEX(Kalender!CU$68:CU$77,MAX(1,$B43))&gt;INDEX(Kalender!$B$68:$B$77,MAX(1,$B43))),1,0)+IF(OR(AND($C43&gt;0,INDEX(Kalender!CU$81:CU$110,MAX(1,$C43))&gt;INDEX(Kalender!$B$81:$B$110,MAX(1,$C43))),AND($D43&gt;0,INDEX(Kalender!CU$81:CU$110,MAX(1,$D43))&gt;INDEX(Kalender!$B$81:$B$110,MAX(1,$D43))),AND($E43&gt;0,INDEX(Kalender!CU$81:CU$110,MAX(1,$E43))&gt;INDEX(Kalender!$B$81:$B$110,MAX(1,$E43))),AND($F43&gt;0,INDEX(Kalender!CU$81:CU$110,MAX(1,$F43))&gt;INDEX(Kalender!$B$81:$B$110,MAX(1,$F43)))),2,0))</f>
        <v>0</v>
      </c>
      <c r="CV43" s="5" t="n">
        <f aca="false">IF(Kalender!CV43&lt;&gt;1,0,IF(AND($B43&gt;0,INDEX(Kalender!CV$68:CV$77,MAX(1,$B43))&gt;INDEX(Kalender!$B$68:$B$77,MAX(1,$B43))),1,0)+IF(OR(AND($C43&gt;0,INDEX(Kalender!CV$81:CV$110,MAX(1,$C43))&gt;INDEX(Kalender!$B$81:$B$110,MAX(1,$C43))),AND($D43&gt;0,INDEX(Kalender!CV$81:CV$110,MAX(1,$D43))&gt;INDEX(Kalender!$B$81:$B$110,MAX(1,$D43))),AND($E43&gt;0,INDEX(Kalender!CV$81:CV$110,MAX(1,$E43))&gt;INDEX(Kalender!$B$81:$B$110,MAX(1,$E43))),AND($F43&gt;0,INDEX(Kalender!CV$81:CV$110,MAX(1,$F43))&gt;INDEX(Kalender!$B$81:$B$110,MAX(1,$F43)))),2,0))</f>
        <v>0</v>
      </c>
      <c r="CW43" s="5" t="n">
        <f aca="false">IF(Kalender!CW43&lt;&gt;1,0,IF(AND($B43&gt;0,INDEX(Kalender!CW$68:CW$77,MAX(1,$B43))&gt;INDEX(Kalender!$B$68:$B$77,MAX(1,$B43))),1,0)+IF(OR(AND($C43&gt;0,INDEX(Kalender!CW$81:CW$110,MAX(1,$C43))&gt;INDEX(Kalender!$B$81:$B$110,MAX(1,$C43))),AND($D43&gt;0,INDEX(Kalender!CW$81:CW$110,MAX(1,$D43))&gt;INDEX(Kalender!$B$81:$B$110,MAX(1,$D43))),AND($E43&gt;0,INDEX(Kalender!CW$81:CW$110,MAX(1,$E43))&gt;INDEX(Kalender!$B$81:$B$110,MAX(1,$E43))),AND($F43&gt;0,INDEX(Kalender!CW$81:CW$110,MAX(1,$F43))&gt;INDEX(Kalender!$B$81:$B$110,MAX(1,$F43)))),2,0))</f>
        <v>0</v>
      </c>
      <c r="CX43" s="5" t="n">
        <f aca="false">IF(Kalender!CX43&lt;&gt;1,0,IF(AND($B43&gt;0,INDEX(Kalender!CX$68:CX$77,MAX(1,$B43))&gt;INDEX(Kalender!$B$68:$B$77,MAX(1,$B43))),1,0)+IF(OR(AND($C43&gt;0,INDEX(Kalender!CX$81:CX$110,MAX(1,$C43))&gt;INDEX(Kalender!$B$81:$B$110,MAX(1,$C43))),AND($D43&gt;0,INDEX(Kalender!CX$81:CX$110,MAX(1,$D43))&gt;INDEX(Kalender!$B$81:$B$110,MAX(1,$D43))),AND($E43&gt;0,INDEX(Kalender!CX$81:CX$110,MAX(1,$E43))&gt;INDEX(Kalender!$B$81:$B$110,MAX(1,$E43))),AND($F43&gt;0,INDEX(Kalender!CX$81:CX$110,MAX(1,$F43))&gt;INDEX(Kalender!$B$81:$B$110,MAX(1,$F43)))),2,0))</f>
        <v>0</v>
      </c>
      <c r="CY43" s="5" t="n">
        <f aca="false">IF(Kalender!CY43&lt;&gt;1,0,IF(AND($B43&gt;0,INDEX(Kalender!CY$68:CY$77,MAX(1,$B43))&gt;INDEX(Kalender!$B$68:$B$77,MAX(1,$B43))),1,0)+IF(OR(AND($C43&gt;0,INDEX(Kalender!CY$81:CY$110,MAX(1,$C43))&gt;INDEX(Kalender!$B$81:$B$110,MAX(1,$C43))),AND($D43&gt;0,INDEX(Kalender!CY$81:CY$110,MAX(1,$D43))&gt;INDEX(Kalender!$B$81:$B$110,MAX(1,$D43))),AND($E43&gt;0,INDEX(Kalender!CY$81:CY$110,MAX(1,$E43))&gt;INDEX(Kalender!$B$81:$B$110,MAX(1,$E43))),AND($F43&gt;0,INDEX(Kalender!CY$81:CY$110,MAX(1,$F43))&gt;INDEX(Kalender!$B$81:$B$110,MAX(1,$F43)))),2,0))</f>
        <v>0</v>
      </c>
      <c r="CZ43" s="5" t="n">
        <f aca="false">IF(Kalender!CZ43&lt;&gt;1,0,IF(AND($B43&gt;0,INDEX(Kalender!CZ$68:CZ$77,MAX(1,$B43))&gt;INDEX(Kalender!$B$68:$B$77,MAX(1,$B43))),1,0)+IF(OR(AND($C43&gt;0,INDEX(Kalender!CZ$81:CZ$110,MAX(1,$C43))&gt;INDEX(Kalender!$B$81:$B$110,MAX(1,$C43))),AND($D43&gt;0,INDEX(Kalender!CZ$81:CZ$110,MAX(1,$D43))&gt;INDEX(Kalender!$B$81:$B$110,MAX(1,$D43))),AND($E43&gt;0,INDEX(Kalender!CZ$81:CZ$110,MAX(1,$E43))&gt;INDEX(Kalender!$B$81:$B$110,MAX(1,$E43))),AND($F43&gt;0,INDEX(Kalender!CZ$81:CZ$110,MAX(1,$F43))&gt;INDEX(Kalender!$B$81:$B$110,MAX(1,$F43)))),2,0))</f>
        <v>0</v>
      </c>
      <c r="DA43" s="5" t="n">
        <f aca="false">IF(Kalender!DA43&lt;&gt;1,0,IF(AND($B43&gt;0,INDEX(Kalender!DA$68:DA$77,MAX(1,$B43))&gt;INDEX(Kalender!$B$68:$B$77,MAX(1,$B43))),1,0)+IF(OR(AND($C43&gt;0,INDEX(Kalender!DA$81:DA$110,MAX(1,$C43))&gt;INDEX(Kalender!$B$81:$B$110,MAX(1,$C43))),AND($D43&gt;0,INDEX(Kalender!DA$81:DA$110,MAX(1,$D43))&gt;INDEX(Kalender!$B$81:$B$110,MAX(1,$D43))),AND($E43&gt;0,INDEX(Kalender!DA$81:DA$110,MAX(1,$E43))&gt;INDEX(Kalender!$B$81:$B$110,MAX(1,$E43))),AND($F43&gt;0,INDEX(Kalender!DA$81:DA$110,MAX(1,$F43))&gt;INDEX(Kalender!$B$81:$B$110,MAX(1,$F43)))),2,0))</f>
        <v>0</v>
      </c>
      <c r="DB43" s="5" t="n">
        <f aca="false">IF(Kalender!DB43&lt;&gt;1,0,IF(AND($B43&gt;0,INDEX(Kalender!DB$68:DB$77,MAX(1,$B43))&gt;INDEX(Kalender!$B$68:$B$77,MAX(1,$B43))),1,0)+IF(OR(AND($C43&gt;0,INDEX(Kalender!DB$81:DB$110,MAX(1,$C43))&gt;INDEX(Kalender!$B$81:$B$110,MAX(1,$C43))),AND($D43&gt;0,INDEX(Kalender!DB$81:DB$110,MAX(1,$D43))&gt;INDEX(Kalender!$B$81:$B$110,MAX(1,$D43))),AND($E43&gt;0,INDEX(Kalender!DB$81:DB$110,MAX(1,$E43))&gt;INDEX(Kalender!$B$81:$B$110,MAX(1,$E43))),AND($F43&gt;0,INDEX(Kalender!DB$81:DB$110,MAX(1,$F43))&gt;INDEX(Kalender!$B$81:$B$110,MAX(1,$F43)))),2,0))</f>
        <v>0</v>
      </c>
      <c r="DC43" s="5" t="n">
        <f aca="false">IF(Kalender!DC43&lt;&gt;1,0,IF(AND($B43&gt;0,INDEX(Kalender!DC$68:DC$77,MAX(1,$B43))&gt;INDEX(Kalender!$B$68:$B$77,MAX(1,$B43))),1,0)+IF(OR(AND($C43&gt;0,INDEX(Kalender!DC$81:DC$110,MAX(1,$C43))&gt;INDEX(Kalender!$B$81:$B$110,MAX(1,$C43))),AND($D43&gt;0,INDEX(Kalender!DC$81:DC$110,MAX(1,$D43))&gt;INDEX(Kalender!$B$81:$B$110,MAX(1,$D43))),AND($E43&gt;0,INDEX(Kalender!DC$81:DC$110,MAX(1,$E43))&gt;INDEX(Kalender!$B$81:$B$110,MAX(1,$E43))),AND($F43&gt;0,INDEX(Kalender!DC$81:DC$110,MAX(1,$F43))&gt;INDEX(Kalender!$B$81:$B$110,MAX(1,$F43)))),2,0))</f>
        <v>0</v>
      </c>
      <c r="DD43" s="5" t="n">
        <f aca="false">IF(Kalender!DD43&lt;&gt;1,0,IF(AND($B43&gt;0,INDEX(Kalender!DD$68:DD$77,MAX(1,$B43))&gt;INDEX(Kalender!$B$68:$B$77,MAX(1,$B43))),1,0)+IF(OR(AND($C43&gt;0,INDEX(Kalender!DD$81:DD$110,MAX(1,$C43))&gt;INDEX(Kalender!$B$81:$B$110,MAX(1,$C43))),AND($D43&gt;0,INDEX(Kalender!DD$81:DD$110,MAX(1,$D43))&gt;INDEX(Kalender!$B$81:$B$110,MAX(1,$D43))),AND($E43&gt;0,INDEX(Kalender!DD$81:DD$110,MAX(1,$E43))&gt;INDEX(Kalender!$B$81:$B$110,MAX(1,$E43))),AND($F43&gt;0,INDEX(Kalender!DD$81:DD$110,MAX(1,$F43))&gt;INDEX(Kalender!$B$81:$B$110,MAX(1,$F43)))),2,0))</f>
        <v>0</v>
      </c>
      <c r="DE43" s="5" t="n">
        <f aca="false">IF(Kalender!DE43&lt;&gt;1,0,IF(AND($B43&gt;0,INDEX(Kalender!DE$68:DE$77,MAX(1,$B43))&gt;INDEX(Kalender!$B$68:$B$77,MAX(1,$B43))),1,0)+IF(OR(AND($C43&gt;0,INDEX(Kalender!DE$81:DE$110,MAX(1,$C43))&gt;INDEX(Kalender!$B$81:$B$110,MAX(1,$C43))),AND($D43&gt;0,INDEX(Kalender!DE$81:DE$110,MAX(1,$D43))&gt;INDEX(Kalender!$B$81:$B$110,MAX(1,$D43))),AND($E43&gt;0,INDEX(Kalender!DE$81:DE$110,MAX(1,$E43))&gt;INDEX(Kalender!$B$81:$B$110,MAX(1,$E43))),AND($F43&gt;0,INDEX(Kalender!DE$81:DE$110,MAX(1,$F43))&gt;INDEX(Kalender!$B$81:$B$110,MAX(1,$F43)))),2,0))</f>
        <v>0</v>
      </c>
      <c r="DF43" s="5" t="n">
        <f aca="false">IF(Kalender!DF43&lt;&gt;1,0,IF(AND($B43&gt;0,INDEX(Kalender!DF$68:DF$77,MAX(1,$B43))&gt;INDEX(Kalender!$B$68:$B$77,MAX(1,$B43))),1,0)+IF(OR(AND($C43&gt;0,INDEX(Kalender!DF$81:DF$110,MAX(1,$C43))&gt;INDEX(Kalender!$B$81:$B$110,MAX(1,$C43))),AND($D43&gt;0,INDEX(Kalender!DF$81:DF$110,MAX(1,$D43))&gt;INDEX(Kalender!$B$81:$B$110,MAX(1,$D43))),AND($E43&gt;0,INDEX(Kalender!DF$81:DF$110,MAX(1,$E43))&gt;INDEX(Kalender!$B$81:$B$110,MAX(1,$E43))),AND($F43&gt;0,INDEX(Kalender!DF$81:DF$110,MAX(1,$F43))&gt;INDEX(Kalender!$B$81:$B$110,MAX(1,$F43)))),2,0))</f>
        <v>0</v>
      </c>
      <c r="DG43" s="5" t="n">
        <f aca="false">IF(Kalender!DG43&lt;&gt;1,0,IF(AND($B43&gt;0,INDEX(Kalender!DG$68:DG$77,MAX(1,$B43))&gt;INDEX(Kalender!$B$68:$B$77,MAX(1,$B43))),1,0)+IF(OR(AND($C43&gt;0,INDEX(Kalender!DG$81:DG$110,MAX(1,$C43))&gt;INDEX(Kalender!$B$81:$B$110,MAX(1,$C43))),AND($D43&gt;0,INDEX(Kalender!DG$81:DG$110,MAX(1,$D43))&gt;INDEX(Kalender!$B$81:$B$110,MAX(1,$D43))),AND($E43&gt;0,INDEX(Kalender!DG$81:DG$110,MAX(1,$E43))&gt;INDEX(Kalender!$B$81:$B$110,MAX(1,$E43))),AND($F43&gt;0,INDEX(Kalender!DG$81:DG$110,MAX(1,$F43))&gt;INDEX(Kalender!$B$81:$B$110,MAX(1,$F43)))),2,0))</f>
        <v>0</v>
      </c>
      <c r="DH43" s="5" t="n">
        <f aca="false">IF(Kalender!DH43&lt;&gt;1,0,IF(AND($B43&gt;0,INDEX(Kalender!DH$68:DH$77,MAX(1,$B43))&gt;INDEX(Kalender!$B$68:$B$77,MAX(1,$B43))),1,0)+IF(OR(AND($C43&gt;0,INDEX(Kalender!DH$81:DH$110,MAX(1,$C43))&gt;INDEX(Kalender!$B$81:$B$110,MAX(1,$C43))),AND($D43&gt;0,INDEX(Kalender!DH$81:DH$110,MAX(1,$D43))&gt;INDEX(Kalender!$B$81:$B$110,MAX(1,$D43))),AND($E43&gt;0,INDEX(Kalender!DH$81:DH$110,MAX(1,$E43))&gt;INDEX(Kalender!$B$81:$B$110,MAX(1,$E43))),AND($F43&gt;0,INDEX(Kalender!DH$81:DH$110,MAX(1,$F43))&gt;INDEX(Kalender!$B$81:$B$110,MAX(1,$F43)))),2,0))</f>
        <v>0</v>
      </c>
      <c r="DI43" s="5" t="n">
        <f aca="false">IF(Kalender!DI43&lt;&gt;1,0,IF(AND($B43&gt;0,INDEX(Kalender!DI$68:DI$77,MAX(1,$B43))&gt;INDEX(Kalender!$B$68:$B$77,MAX(1,$B43))),1,0)+IF(OR(AND($C43&gt;0,INDEX(Kalender!DI$81:DI$110,MAX(1,$C43))&gt;INDEX(Kalender!$B$81:$B$110,MAX(1,$C43))),AND($D43&gt;0,INDEX(Kalender!DI$81:DI$110,MAX(1,$D43))&gt;INDEX(Kalender!$B$81:$B$110,MAX(1,$D43))),AND($E43&gt;0,INDEX(Kalender!DI$81:DI$110,MAX(1,$E43))&gt;INDEX(Kalender!$B$81:$B$110,MAX(1,$E43))),AND($F43&gt;0,INDEX(Kalender!DI$81:DI$110,MAX(1,$F43))&gt;INDEX(Kalender!$B$81:$B$110,MAX(1,$F43)))),2,0))</f>
        <v>0</v>
      </c>
      <c r="DJ43" s="5" t="n">
        <f aca="false">IF(Kalender!DJ43&lt;&gt;1,0,IF(AND($B43&gt;0,INDEX(Kalender!DJ$68:DJ$77,MAX(1,$B43))&gt;INDEX(Kalender!$B$68:$B$77,MAX(1,$B43))),1,0)+IF(OR(AND($C43&gt;0,INDEX(Kalender!DJ$81:DJ$110,MAX(1,$C43))&gt;INDEX(Kalender!$B$81:$B$110,MAX(1,$C43))),AND($D43&gt;0,INDEX(Kalender!DJ$81:DJ$110,MAX(1,$D43))&gt;INDEX(Kalender!$B$81:$B$110,MAX(1,$D43))),AND($E43&gt;0,INDEX(Kalender!DJ$81:DJ$110,MAX(1,$E43))&gt;INDEX(Kalender!$B$81:$B$110,MAX(1,$E43))),AND($F43&gt;0,INDEX(Kalender!DJ$81:DJ$110,MAX(1,$F43))&gt;INDEX(Kalender!$B$81:$B$110,MAX(1,$F43)))),2,0))</f>
        <v>0</v>
      </c>
      <c r="DK43" s="5" t="n">
        <f aca="false">IF(Kalender!DK43&lt;&gt;1,0,IF(AND($B43&gt;0,INDEX(Kalender!DK$68:DK$77,MAX(1,$B43))&gt;INDEX(Kalender!$B$68:$B$77,MAX(1,$B43))),1,0)+IF(OR(AND($C43&gt;0,INDEX(Kalender!DK$81:DK$110,MAX(1,$C43))&gt;INDEX(Kalender!$B$81:$B$110,MAX(1,$C43))),AND($D43&gt;0,INDEX(Kalender!DK$81:DK$110,MAX(1,$D43))&gt;INDEX(Kalender!$B$81:$B$110,MAX(1,$D43))),AND($E43&gt;0,INDEX(Kalender!DK$81:DK$110,MAX(1,$E43))&gt;INDEX(Kalender!$B$81:$B$110,MAX(1,$E43))),AND($F43&gt;0,INDEX(Kalender!DK$81:DK$110,MAX(1,$F43))&gt;INDEX(Kalender!$B$81:$B$110,MAX(1,$F43)))),2,0))</f>
        <v>0</v>
      </c>
      <c r="DL43" s="5" t="n">
        <f aca="false">IF(Kalender!DL43&lt;&gt;1,0,IF(AND($B43&gt;0,INDEX(Kalender!DL$68:DL$77,MAX(1,$B43))&gt;INDEX(Kalender!$B$68:$B$77,MAX(1,$B43))),1,0)+IF(OR(AND($C43&gt;0,INDEX(Kalender!DL$81:DL$110,MAX(1,$C43))&gt;INDEX(Kalender!$B$81:$B$110,MAX(1,$C43))),AND($D43&gt;0,INDEX(Kalender!DL$81:DL$110,MAX(1,$D43))&gt;INDEX(Kalender!$B$81:$B$110,MAX(1,$D43))),AND($E43&gt;0,INDEX(Kalender!DL$81:DL$110,MAX(1,$E43))&gt;INDEX(Kalender!$B$81:$B$110,MAX(1,$E43))),AND($F43&gt;0,INDEX(Kalender!DL$81:DL$110,MAX(1,$F43))&gt;INDEX(Kalender!$B$81:$B$110,MAX(1,$F43)))),2,0))</f>
        <v>0</v>
      </c>
      <c r="DM43" s="5" t="n">
        <f aca="false">IF(Kalender!DM43&lt;&gt;1,0,IF(AND($B43&gt;0,INDEX(Kalender!DM$68:DM$77,MAX(1,$B43))&gt;INDEX(Kalender!$B$68:$B$77,MAX(1,$B43))),1,0)+IF(OR(AND($C43&gt;0,INDEX(Kalender!DM$81:DM$110,MAX(1,$C43))&gt;INDEX(Kalender!$B$81:$B$110,MAX(1,$C43))),AND($D43&gt;0,INDEX(Kalender!DM$81:DM$110,MAX(1,$D43))&gt;INDEX(Kalender!$B$81:$B$110,MAX(1,$D43))),AND($E43&gt;0,INDEX(Kalender!DM$81:DM$110,MAX(1,$E43))&gt;INDEX(Kalender!$B$81:$B$110,MAX(1,$E43))),AND($F43&gt;0,INDEX(Kalender!DM$81:DM$110,MAX(1,$F43))&gt;INDEX(Kalender!$B$81:$B$110,MAX(1,$F43)))),2,0))</f>
        <v>0</v>
      </c>
      <c r="DN43" s="5" t="n">
        <f aca="false">IF(Kalender!DN43&lt;&gt;1,0,IF(AND($B43&gt;0,INDEX(Kalender!DN$68:DN$77,MAX(1,$B43))&gt;INDEX(Kalender!$B$68:$B$77,MAX(1,$B43))),1,0)+IF(OR(AND($C43&gt;0,INDEX(Kalender!DN$81:DN$110,MAX(1,$C43))&gt;INDEX(Kalender!$B$81:$B$110,MAX(1,$C43))),AND($D43&gt;0,INDEX(Kalender!DN$81:DN$110,MAX(1,$D43))&gt;INDEX(Kalender!$B$81:$B$110,MAX(1,$D43))),AND($E43&gt;0,INDEX(Kalender!DN$81:DN$110,MAX(1,$E43))&gt;INDEX(Kalender!$B$81:$B$110,MAX(1,$E43))),AND($F43&gt;0,INDEX(Kalender!DN$81:DN$110,MAX(1,$F43))&gt;INDEX(Kalender!$B$81:$B$110,MAX(1,$F43)))),2,0))</f>
        <v>0</v>
      </c>
      <c r="DO43" s="5" t="n">
        <f aca="false">IF(Kalender!DO43&lt;&gt;1,0,IF(AND($B43&gt;0,INDEX(Kalender!DO$68:DO$77,MAX(1,$B43))&gt;INDEX(Kalender!$B$68:$B$77,MAX(1,$B43))),1,0)+IF(OR(AND($C43&gt;0,INDEX(Kalender!DO$81:DO$110,MAX(1,$C43))&gt;INDEX(Kalender!$B$81:$B$110,MAX(1,$C43))),AND($D43&gt;0,INDEX(Kalender!DO$81:DO$110,MAX(1,$D43))&gt;INDEX(Kalender!$B$81:$B$110,MAX(1,$D43))),AND($E43&gt;0,INDEX(Kalender!DO$81:DO$110,MAX(1,$E43))&gt;INDEX(Kalender!$B$81:$B$110,MAX(1,$E43))),AND($F43&gt;0,INDEX(Kalender!DO$81:DO$110,MAX(1,$F43))&gt;INDEX(Kalender!$B$81:$B$110,MAX(1,$F43)))),2,0))</f>
        <v>0</v>
      </c>
      <c r="DP43" s="5" t="n">
        <f aca="false">IF(Kalender!DP43&lt;&gt;1,0,IF(AND($B43&gt;0,INDEX(Kalender!DP$68:DP$77,MAX(1,$B43))&gt;INDEX(Kalender!$B$68:$B$77,MAX(1,$B43))),1,0)+IF(OR(AND($C43&gt;0,INDEX(Kalender!DP$81:DP$110,MAX(1,$C43))&gt;INDEX(Kalender!$B$81:$B$110,MAX(1,$C43))),AND($D43&gt;0,INDEX(Kalender!DP$81:DP$110,MAX(1,$D43))&gt;INDEX(Kalender!$B$81:$B$110,MAX(1,$D43))),AND($E43&gt;0,INDEX(Kalender!DP$81:DP$110,MAX(1,$E43))&gt;INDEX(Kalender!$B$81:$B$110,MAX(1,$E43))),AND($F43&gt;0,INDEX(Kalender!DP$81:DP$110,MAX(1,$F43))&gt;INDEX(Kalender!$B$81:$B$110,MAX(1,$F43)))),2,0))</f>
        <v>0</v>
      </c>
      <c r="DQ43" s="5" t="n">
        <f aca="false">IF(Kalender!DQ43&lt;&gt;1,0,IF(AND($B43&gt;0,INDEX(Kalender!DQ$68:DQ$77,MAX(1,$B43))&gt;INDEX(Kalender!$B$68:$B$77,MAX(1,$B43))),1,0)+IF(OR(AND($C43&gt;0,INDEX(Kalender!DQ$81:DQ$110,MAX(1,$C43))&gt;INDEX(Kalender!$B$81:$B$110,MAX(1,$C43))),AND($D43&gt;0,INDEX(Kalender!DQ$81:DQ$110,MAX(1,$D43))&gt;INDEX(Kalender!$B$81:$B$110,MAX(1,$D43))),AND($E43&gt;0,INDEX(Kalender!DQ$81:DQ$110,MAX(1,$E43))&gt;INDEX(Kalender!$B$81:$B$110,MAX(1,$E43))),AND($F43&gt;0,INDEX(Kalender!DQ$81:DQ$110,MAX(1,$F43))&gt;INDEX(Kalender!$B$81:$B$110,MAX(1,$F43)))),2,0))</f>
        <v>0</v>
      </c>
      <c r="DR43" s="5" t="n">
        <f aca="false">IF(Kalender!DR43&lt;&gt;1,0,IF(AND($B43&gt;0,INDEX(Kalender!DR$68:DR$77,MAX(1,$B43))&gt;INDEX(Kalender!$B$68:$B$77,MAX(1,$B43))),1,0)+IF(OR(AND($C43&gt;0,INDEX(Kalender!DR$81:DR$110,MAX(1,$C43))&gt;INDEX(Kalender!$B$81:$B$110,MAX(1,$C43))),AND($D43&gt;0,INDEX(Kalender!DR$81:DR$110,MAX(1,$D43))&gt;INDEX(Kalender!$B$81:$B$110,MAX(1,$D43))),AND($E43&gt;0,INDEX(Kalender!DR$81:DR$110,MAX(1,$E43))&gt;INDEX(Kalender!$B$81:$B$110,MAX(1,$E43))),AND($F43&gt;0,INDEX(Kalender!DR$81:DR$110,MAX(1,$F43))&gt;INDEX(Kalender!$B$81:$B$110,MAX(1,$F43)))),2,0))</f>
        <v>0</v>
      </c>
      <c r="DS43" s="5" t="n">
        <f aca="false">IF(Kalender!DS43&lt;&gt;1,0,IF(AND($B43&gt;0,INDEX(Kalender!DS$68:DS$77,MAX(1,$B43))&gt;INDEX(Kalender!$B$68:$B$77,MAX(1,$B43))),1,0)+IF(OR(AND($C43&gt;0,INDEX(Kalender!DS$81:DS$110,MAX(1,$C43))&gt;INDEX(Kalender!$B$81:$B$110,MAX(1,$C43))),AND($D43&gt;0,INDEX(Kalender!DS$81:DS$110,MAX(1,$D43))&gt;INDEX(Kalender!$B$81:$B$110,MAX(1,$D43))),AND($E43&gt;0,INDEX(Kalender!DS$81:DS$110,MAX(1,$E43))&gt;INDEX(Kalender!$B$81:$B$110,MAX(1,$E43))),AND($F43&gt;0,INDEX(Kalender!DS$81:DS$110,MAX(1,$F43))&gt;INDEX(Kalender!$B$81:$B$110,MAX(1,$F43)))),2,0))</f>
        <v>0</v>
      </c>
      <c r="DT43" s="5" t="n">
        <f aca="false">IF(Kalender!DT43&lt;&gt;1,0,IF(AND($B43&gt;0,INDEX(Kalender!DT$68:DT$77,MAX(1,$B43))&gt;INDEX(Kalender!$B$68:$B$77,MAX(1,$B43))),1,0)+IF(OR(AND($C43&gt;0,INDEX(Kalender!DT$81:DT$110,MAX(1,$C43))&gt;INDEX(Kalender!$B$81:$B$110,MAX(1,$C43))),AND($D43&gt;0,INDEX(Kalender!DT$81:DT$110,MAX(1,$D43))&gt;INDEX(Kalender!$B$81:$B$110,MAX(1,$D43))),AND($E43&gt;0,INDEX(Kalender!DT$81:DT$110,MAX(1,$E43))&gt;INDEX(Kalender!$B$81:$B$110,MAX(1,$E43))),AND($F43&gt;0,INDEX(Kalender!DT$81:DT$110,MAX(1,$F43))&gt;INDEX(Kalender!$B$81:$B$110,MAX(1,$F43)))),2,0))</f>
        <v>0</v>
      </c>
      <c r="DU43" s="5" t="n">
        <f aca="false">IF(Kalender!DU43&lt;&gt;1,0,IF(AND($B43&gt;0,INDEX(Kalender!DU$68:DU$77,MAX(1,$B43))&gt;INDEX(Kalender!$B$68:$B$77,MAX(1,$B43))),1,0)+IF(OR(AND($C43&gt;0,INDEX(Kalender!DU$81:DU$110,MAX(1,$C43))&gt;INDEX(Kalender!$B$81:$B$110,MAX(1,$C43))),AND($D43&gt;0,INDEX(Kalender!DU$81:DU$110,MAX(1,$D43))&gt;INDEX(Kalender!$B$81:$B$110,MAX(1,$D43))),AND($E43&gt;0,INDEX(Kalender!DU$81:DU$110,MAX(1,$E43))&gt;INDEX(Kalender!$B$81:$B$110,MAX(1,$E43))),AND($F43&gt;0,INDEX(Kalender!DU$81:DU$110,MAX(1,$F43))&gt;INDEX(Kalender!$B$81:$B$110,MAX(1,$F43)))),2,0))</f>
        <v>0</v>
      </c>
      <c r="DV43" s="5" t="n">
        <f aca="false">IF(Kalender!DV43&lt;&gt;1,0,IF(AND($B43&gt;0,INDEX(Kalender!DV$68:DV$77,MAX(1,$B43))&gt;INDEX(Kalender!$B$68:$B$77,MAX(1,$B43))),1,0)+IF(OR(AND($C43&gt;0,INDEX(Kalender!DV$81:DV$110,MAX(1,$C43))&gt;INDEX(Kalender!$B$81:$B$110,MAX(1,$C43))),AND($D43&gt;0,INDEX(Kalender!DV$81:DV$110,MAX(1,$D43))&gt;INDEX(Kalender!$B$81:$B$110,MAX(1,$D43))),AND($E43&gt;0,INDEX(Kalender!DV$81:DV$110,MAX(1,$E43))&gt;INDEX(Kalender!$B$81:$B$110,MAX(1,$E43))),AND($F43&gt;0,INDEX(Kalender!DV$81:DV$110,MAX(1,$F43))&gt;INDEX(Kalender!$B$81:$B$110,MAX(1,$F43)))),2,0))</f>
        <v>0</v>
      </c>
      <c r="DW43" s="5" t="n">
        <f aca="false">IF(Kalender!DW43&lt;&gt;1,0,IF(AND($B43&gt;0,INDEX(Kalender!DW$68:DW$77,MAX(1,$B43))&gt;INDEX(Kalender!$B$68:$B$77,MAX(1,$B43))),1,0)+IF(OR(AND($C43&gt;0,INDEX(Kalender!DW$81:DW$110,MAX(1,$C43))&gt;INDEX(Kalender!$B$81:$B$110,MAX(1,$C43))),AND($D43&gt;0,INDEX(Kalender!DW$81:DW$110,MAX(1,$D43))&gt;INDEX(Kalender!$B$81:$B$110,MAX(1,$D43))),AND($E43&gt;0,INDEX(Kalender!DW$81:DW$110,MAX(1,$E43))&gt;INDEX(Kalender!$B$81:$B$110,MAX(1,$E43))),AND($F43&gt;0,INDEX(Kalender!DW$81:DW$110,MAX(1,$F43))&gt;INDEX(Kalender!$B$81:$B$110,MAX(1,$F43)))),2,0))</f>
        <v>0</v>
      </c>
      <c r="DX43" s="5" t="n">
        <f aca="false">IF(Kalender!DX43&lt;&gt;1,0,IF(AND($B43&gt;0,INDEX(Kalender!DX$68:DX$77,MAX(1,$B43))&gt;INDEX(Kalender!$B$68:$B$77,MAX(1,$B43))),1,0)+IF(OR(AND($C43&gt;0,INDEX(Kalender!DX$81:DX$110,MAX(1,$C43))&gt;INDEX(Kalender!$B$81:$B$110,MAX(1,$C43))),AND($D43&gt;0,INDEX(Kalender!DX$81:DX$110,MAX(1,$D43))&gt;INDEX(Kalender!$B$81:$B$110,MAX(1,$D43))),AND($E43&gt;0,INDEX(Kalender!DX$81:DX$110,MAX(1,$E43))&gt;INDEX(Kalender!$B$81:$B$110,MAX(1,$E43))),AND($F43&gt;0,INDEX(Kalender!DX$81:DX$110,MAX(1,$F43))&gt;INDEX(Kalender!$B$81:$B$110,MAX(1,$F43)))),2,0))</f>
        <v>0</v>
      </c>
      <c r="DY43" s="5" t="n">
        <f aca="false">IF(Kalender!DY43&lt;&gt;1,0,IF(AND($B43&gt;0,INDEX(Kalender!DY$68:DY$77,MAX(1,$B43))&gt;INDEX(Kalender!$B$68:$B$77,MAX(1,$B43))),1,0)+IF(OR(AND($C43&gt;0,INDEX(Kalender!DY$81:DY$110,MAX(1,$C43))&gt;INDEX(Kalender!$B$81:$B$110,MAX(1,$C43))),AND($D43&gt;0,INDEX(Kalender!DY$81:DY$110,MAX(1,$D43))&gt;INDEX(Kalender!$B$81:$B$110,MAX(1,$D43))),AND($E43&gt;0,INDEX(Kalender!DY$81:DY$110,MAX(1,$E43))&gt;INDEX(Kalender!$B$81:$B$110,MAX(1,$E43))),AND($F43&gt;0,INDEX(Kalender!DY$81:DY$110,MAX(1,$F43))&gt;INDEX(Kalender!$B$81:$B$110,MAX(1,$F43)))),2,0))</f>
        <v>0</v>
      </c>
      <c r="DZ43" s="5" t="n">
        <f aca="false">IF(Kalender!DZ43&lt;&gt;1,0,IF(AND($B43&gt;0,INDEX(Kalender!DZ$68:DZ$77,MAX(1,$B43))&gt;INDEX(Kalender!$B$68:$B$77,MAX(1,$B43))),1,0)+IF(OR(AND($C43&gt;0,INDEX(Kalender!DZ$81:DZ$110,MAX(1,$C43))&gt;INDEX(Kalender!$B$81:$B$110,MAX(1,$C43))),AND($D43&gt;0,INDEX(Kalender!DZ$81:DZ$110,MAX(1,$D43))&gt;INDEX(Kalender!$B$81:$B$110,MAX(1,$D43))),AND($E43&gt;0,INDEX(Kalender!DZ$81:DZ$110,MAX(1,$E43))&gt;INDEX(Kalender!$B$81:$B$110,MAX(1,$E43))),AND($F43&gt;0,INDEX(Kalender!DZ$81:DZ$110,MAX(1,$F43))&gt;INDEX(Kalender!$B$81:$B$110,MAX(1,$F43)))),2,0))</f>
        <v>0</v>
      </c>
      <c r="EA43" s="5" t="n">
        <f aca="false">IF(Kalender!EA43&lt;&gt;1,0,IF(AND($B43&gt;0,INDEX(Kalender!EA$68:EA$77,MAX(1,$B43))&gt;INDEX(Kalender!$B$68:$B$77,MAX(1,$B43))),1,0)+IF(OR(AND($C43&gt;0,INDEX(Kalender!EA$81:EA$110,MAX(1,$C43))&gt;INDEX(Kalender!$B$81:$B$110,MAX(1,$C43))),AND($D43&gt;0,INDEX(Kalender!EA$81:EA$110,MAX(1,$D43))&gt;INDEX(Kalender!$B$81:$B$110,MAX(1,$D43))),AND($E43&gt;0,INDEX(Kalender!EA$81:EA$110,MAX(1,$E43))&gt;INDEX(Kalender!$B$81:$B$110,MAX(1,$E43))),AND($F43&gt;0,INDEX(Kalender!EA$81:EA$110,MAX(1,$F43))&gt;INDEX(Kalender!$B$81:$B$110,MAX(1,$F43)))),2,0))</f>
        <v>0</v>
      </c>
      <c r="EB43" s="5" t="n">
        <f aca="false">IF(Kalender!EB43&lt;&gt;1,0,IF(AND($B43&gt;0,INDEX(Kalender!EB$68:EB$77,MAX(1,$B43))&gt;INDEX(Kalender!$B$68:$B$77,MAX(1,$B43))),1,0)+IF(OR(AND($C43&gt;0,INDEX(Kalender!EB$81:EB$110,MAX(1,$C43))&gt;INDEX(Kalender!$B$81:$B$110,MAX(1,$C43))),AND($D43&gt;0,INDEX(Kalender!EB$81:EB$110,MAX(1,$D43))&gt;INDEX(Kalender!$B$81:$B$110,MAX(1,$D43))),AND($E43&gt;0,INDEX(Kalender!EB$81:EB$110,MAX(1,$E43))&gt;INDEX(Kalender!$B$81:$B$110,MAX(1,$E43))),AND($F43&gt;0,INDEX(Kalender!EB$81:EB$110,MAX(1,$F43))&gt;INDEX(Kalender!$B$81:$B$110,MAX(1,$F43)))),2,0))</f>
        <v>0</v>
      </c>
      <c r="EC43" s="5" t="n">
        <f aca="false">IF(Kalender!EC43&lt;&gt;1,0,IF(AND($B43&gt;0,INDEX(Kalender!EC$68:EC$77,MAX(1,$B43))&gt;INDEX(Kalender!$B$68:$B$77,MAX(1,$B43))),1,0)+IF(OR(AND($C43&gt;0,INDEX(Kalender!EC$81:EC$110,MAX(1,$C43))&gt;INDEX(Kalender!$B$81:$B$110,MAX(1,$C43))),AND($D43&gt;0,INDEX(Kalender!EC$81:EC$110,MAX(1,$D43))&gt;INDEX(Kalender!$B$81:$B$110,MAX(1,$D43))),AND($E43&gt;0,INDEX(Kalender!EC$81:EC$110,MAX(1,$E43))&gt;INDEX(Kalender!$B$81:$B$110,MAX(1,$E43))),AND($F43&gt;0,INDEX(Kalender!EC$81:EC$110,MAX(1,$F43))&gt;INDEX(Kalender!$B$81:$B$110,MAX(1,$F43)))),2,0))</f>
        <v>0</v>
      </c>
      <c r="ED43" s="5" t="n">
        <f aca="false">IF(Kalender!ED43&lt;&gt;1,0,IF(AND($B43&gt;0,INDEX(Kalender!ED$68:ED$77,MAX(1,$B43))&gt;INDEX(Kalender!$B$68:$B$77,MAX(1,$B43))),1,0)+IF(OR(AND($C43&gt;0,INDEX(Kalender!ED$81:ED$110,MAX(1,$C43))&gt;INDEX(Kalender!$B$81:$B$110,MAX(1,$C43))),AND($D43&gt;0,INDEX(Kalender!ED$81:ED$110,MAX(1,$D43))&gt;INDEX(Kalender!$B$81:$B$110,MAX(1,$D43))),AND($E43&gt;0,INDEX(Kalender!ED$81:ED$110,MAX(1,$E43))&gt;INDEX(Kalender!$B$81:$B$110,MAX(1,$E43))),AND($F43&gt;0,INDEX(Kalender!ED$81:ED$110,MAX(1,$F43))&gt;INDEX(Kalender!$B$81:$B$110,MAX(1,$F43)))),2,0))</f>
        <v>0</v>
      </c>
      <c r="EE43" s="5" t="n">
        <f aca="false">IF(Kalender!EE43&lt;&gt;1,0,IF(AND($B43&gt;0,INDEX(Kalender!EE$68:EE$77,MAX(1,$B43))&gt;INDEX(Kalender!$B$68:$B$77,MAX(1,$B43))),1,0)+IF(OR(AND($C43&gt;0,INDEX(Kalender!EE$81:EE$110,MAX(1,$C43))&gt;INDEX(Kalender!$B$81:$B$110,MAX(1,$C43))),AND($D43&gt;0,INDEX(Kalender!EE$81:EE$110,MAX(1,$D43))&gt;INDEX(Kalender!$B$81:$B$110,MAX(1,$D43))),AND($E43&gt;0,INDEX(Kalender!EE$81:EE$110,MAX(1,$E43))&gt;INDEX(Kalender!$B$81:$B$110,MAX(1,$E43))),AND($F43&gt;0,INDEX(Kalender!EE$81:EE$110,MAX(1,$F43))&gt;INDEX(Kalender!$B$81:$B$110,MAX(1,$F43)))),2,0))</f>
        <v>0</v>
      </c>
      <c r="EF43" s="5" t="n">
        <f aca="false">IF(Kalender!EF43&lt;&gt;1,0,IF(AND($B43&gt;0,INDEX(Kalender!EF$68:EF$77,MAX(1,$B43))&gt;INDEX(Kalender!$B$68:$B$77,MAX(1,$B43))),1,0)+IF(OR(AND($C43&gt;0,INDEX(Kalender!EF$81:EF$110,MAX(1,$C43))&gt;INDEX(Kalender!$B$81:$B$110,MAX(1,$C43))),AND($D43&gt;0,INDEX(Kalender!EF$81:EF$110,MAX(1,$D43))&gt;INDEX(Kalender!$B$81:$B$110,MAX(1,$D43))),AND($E43&gt;0,INDEX(Kalender!EF$81:EF$110,MAX(1,$E43))&gt;INDEX(Kalender!$B$81:$B$110,MAX(1,$E43))),AND($F43&gt;0,INDEX(Kalender!EF$81:EF$110,MAX(1,$F43))&gt;INDEX(Kalender!$B$81:$B$110,MAX(1,$F43)))),2,0))</f>
        <v>0</v>
      </c>
      <c r="EG43" s="5" t="n">
        <f aca="false">IF(Kalender!EG43&lt;&gt;1,0,IF(AND($B43&gt;0,INDEX(Kalender!EG$68:EG$77,MAX(1,$B43))&gt;INDEX(Kalender!$B$68:$B$77,MAX(1,$B43))),1,0)+IF(OR(AND($C43&gt;0,INDEX(Kalender!EG$81:EG$110,MAX(1,$C43))&gt;INDEX(Kalender!$B$81:$B$110,MAX(1,$C43))),AND($D43&gt;0,INDEX(Kalender!EG$81:EG$110,MAX(1,$D43))&gt;INDEX(Kalender!$B$81:$B$110,MAX(1,$D43))),AND($E43&gt;0,INDEX(Kalender!EG$81:EG$110,MAX(1,$E43))&gt;INDEX(Kalender!$B$81:$B$110,MAX(1,$E43))),AND($F43&gt;0,INDEX(Kalender!EG$81:EG$110,MAX(1,$F43))&gt;INDEX(Kalender!$B$81:$B$110,MAX(1,$F43)))),2,0))</f>
        <v>0</v>
      </c>
      <c r="EH43" s="5" t="n">
        <f aca="false">IF(Kalender!EH43&lt;&gt;1,0,IF(AND($B43&gt;0,INDEX(Kalender!EH$68:EH$77,MAX(1,$B43))&gt;INDEX(Kalender!$B$68:$B$77,MAX(1,$B43))),1,0)+IF(OR(AND($C43&gt;0,INDEX(Kalender!EH$81:EH$110,MAX(1,$C43))&gt;INDEX(Kalender!$B$81:$B$110,MAX(1,$C43))),AND($D43&gt;0,INDEX(Kalender!EH$81:EH$110,MAX(1,$D43))&gt;INDEX(Kalender!$B$81:$B$110,MAX(1,$D43))),AND($E43&gt;0,INDEX(Kalender!EH$81:EH$110,MAX(1,$E43))&gt;INDEX(Kalender!$B$81:$B$110,MAX(1,$E43))),AND($F43&gt;0,INDEX(Kalender!EH$81:EH$110,MAX(1,$F43))&gt;INDEX(Kalender!$B$81:$B$110,MAX(1,$F43)))),2,0))</f>
        <v>0</v>
      </c>
      <c r="EI43" s="5" t="n">
        <f aca="false">IF(Kalender!EI43&lt;&gt;1,0,IF(AND($B43&gt;0,INDEX(Kalender!EI$68:EI$77,MAX(1,$B43))&gt;INDEX(Kalender!$B$68:$B$77,MAX(1,$B43))),1,0)+IF(OR(AND($C43&gt;0,INDEX(Kalender!EI$81:EI$110,MAX(1,$C43))&gt;INDEX(Kalender!$B$81:$B$110,MAX(1,$C43))),AND($D43&gt;0,INDEX(Kalender!EI$81:EI$110,MAX(1,$D43))&gt;INDEX(Kalender!$B$81:$B$110,MAX(1,$D43))),AND($E43&gt;0,INDEX(Kalender!EI$81:EI$110,MAX(1,$E43))&gt;INDEX(Kalender!$B$81:$B$110,MAX(1,$E43))),AND($F43&gt;0,INDEX(Kalender!EI$81:EI$110,MAX(1,$F43))&gt;INDEX(Kalender!$B$81:$B$110,MAX(1,$F43)))),2,0))</f>
        <v>0</v>
      </c>
      <c r="EJ43" s="5" t="n">
        <f aca="false">IF(Kalender!EJ43&lt;&gt;1,0,IF(AND($B43&gt;0,INDEX(Kalender!EJ$68:EJ$77,MAX(1,$B43))&gt;INDEX(Kalender!$B$68:$B$77,MAX(1,$B43))),1,0)+IF(OR(AND($C43&gt;0,INDEX(Kalender!EJ$81:EJ$110,MAX(1,$C43))&gt;INDEX(Kalender!$B$81:$B$110,MAX(1,$C43))),AND($D43&gt;0,INDEX(Kalender!EJ$81:EJ$110,MAX(1,$D43))&gt;INDEX(Kalender!$B$81:$B$110,MAX(1,$D43))),AND($E43&gt;0,INDEX(Kalender!EJ$81:EJ$110,MAX(1,$E43))&gt;INDEX(Kalender!$B$81:$B$110,MAX(1,$E43))),AND($F43&gt;0,INDEX(Kalender!EJ$81:EJ$110,MAX(1,$F43))&gt;INDEX(Kalender!$B$81:$B$110,MAX(1,$F43)))),2,0))</f>
        <v>0</v>
      </c>
      <c r="EK43" s="5" t="n">
        <f aca="false">IF(Kalender!EK43&lt;&gt;1,0,IF(AND($B43&gt;0,INDEX(Kalender!EK$68:EK$77,MAX(1,$B43))&gt;INDEX(Kalender!$B$68:$B$77,MAX(1,$B43))),1,0)+IF(OR(AND($C43&gt;0,INDEX(Kalender!EK$81:EK$110,MAX(1,$C43))&gt;INDEX(Kalender!$B$81:$B$110,MAX(1,$C43))),AND($D43&gt;0,INDEX(Kalender!EK$81:EK$110,MAX(1,$D43))&gt;INDEX(Kalender!$B$81:$B$110,MAX(1,$D43))),AND($E43&gt;0,INDEX(Kalender!EK$81:EK$110,MAX(1,$E43))&gt;INDEX(Kalender!$B$81:$B$110,MAX(1,$E43))),AND($F43&gt;0,INDEX(Kalender!EK$81:EK$110,MAX(1,$F43))&gt;INDEX(Kalender!$B$81:$B$110,MAX(1,$F43)))),2,0))</f>
        <v>0</v>
      </c>
      <c r="EL43" s="5" t="n">
        <f aca="false">IF(Kalender!EL43&lt;&gt;1,0,IF(AND($B43&gt;0,INDEX(Kalender!EL$68:EL$77,MAX(1,$B43))&gt;INDEX(Kalender!$B$68:$B$77,MAX(1,$B43))),1,0)+IF(OR(AND($C43&gt;0,INDEX(Kalender!EL$81:EL$110,MAX(1,$C43))&gt;INDEX(Kalender!$B$81:$B$110,MAX(1,$C43))),AND($D43&gt;0,INDEX(Kalender!EL$81:EL$110,MAX(1,$D43))&gt;INDEX(Kalender!$B$81:$B$110,MAX(1,$D43))),AND($E43&gt;0,INDEX(Kalender!EL$81:EL$110,MAX(1,$E43))&gt;INDEX(Kalender!$B$81:$B$110,MAX(1,$E43))),AND($F43&gt;0,INDEX(Kalender!EL$81:EL$110,MAX(1,$F43))&gt;INDEX(Kalender!$B$81:$B$110,MAX(1,$F43)))),2,0))</f>
        <v>0</v>
      </c>
      <c r="EM43" s="5" t="n">
        <f aca="false">IF(Kalender!EM43&lt;&gt;1,0,IF(AND($B43&gt;0,INDEX(Kalender!EM$68:EM$77,MAX(1,$B43))&gt;INDEX(Kalender!$B$68:$B$77,MAX(1,$B43))),1,0)+IF(OR(AND($C43&gt;0,INDEX(Kalender!EM$81:EM$110,MAX(1,$C43))&gt;INDEX(Kalender!$B$81:$B$110,MAX(1,$C43))),AND($D43&gt;0,INDEX(Kalender!EM$81:EM$110,MAX(1,$D43))&gt;INDEX(Kalender!$B$81:$B$110,MAX(1,$D43))),AND($E43&gt;0,INDEX(Kalender!EM$81:EM$110,MAX(1,$E43))&gt;INDEX(Kalender!$B$81:$B$110,MAX(1,$E43))),AND($F43&gt;0,INDEX(Kalender!EM$81:EM$110,MAX(1,$F43))&gt;INDEX(Kalender!$B$81:$B$110,MAX(1,$F43)))),2,0))</f>
        <v>0</v>
      </c>
      <c r="EN43" s="5" t="n">
        <f aca="false">IF(Kalender!EN43&lt;&gt;1,0,IF(AND($B43&gt;0,INDEX(Kalender!EN$68:EN$77,MAX(1,$B43))&gt;INDEX(Kalender!$B$68:$B$77,MAX(1,$B43))),1,0)+IF(OR(AND($C43&gt;0,INDEX(Kalender!EN$81:EN$110,MAX(1,$C43))&gt;INDEX(Kalender!$B$81:$B$110,MAX(1,$C43))),AND($D43&gt;0,INDEX(Kalender!EN$81:EN$110,MAX(1,$D43))&gt;INDEX(Kalender!$B$81:$B$110,MAX(1,$D43))),AND($E43&gt;0,INDEX(Kalender!EN$81:EN$110,MAX(1,$E43))&gt;INDEX(Kalender!$B$81:$B$110,MAX(1,$E43))),AND($F43&gt;0,INDEX(Kalender!EN$81:EN$110,MAX(1,$F43))&gt;INDEX(Kalender!$B$81:$B$110,MAX(1,$F43)))),2,0))</f>
        <v>0</v>
      </c>
      <c r="EO43" s="5" t="n">
        <f aca="false">IF(Kalender!EO43&lt;&gt;1,0,IF(AND($B43&gt;0,INDEX(Kalender!EO$68:EO$77,MAX(1,$B43))&gt;INDEX(Kalender!$B$68:$B$77,MAX(1,$B43))),1,0)+IF(OR(AND($C43&gt;0,INDEX(Kalender!EO$81:EO$110,MAX(1,$C43))&gt;INDEX(Kalender!$B$81:$B$110,MAX(1,$C43))),AND($D43&gt;0,INDEX(Kalender!EO$81:EO$110,MAX(1,$D43))&gt;INDEX(Kalender!$B$81:$B$110,MAX(1,$D43))),AND($E43&gt;0,INDEX(Kalender!EO$81:EO$110,MAX(1,$E43))&gt;INDEX(Kalender!$B$81:$B$110,MAX(1,$E43))),AND($F43&gt;0,INDEX(Kalender!EO$81:EO$110,MAX(1,$F43))&gt;INDEX(Kalender!$B$81:$B$110,MAX(1,$F43)))),2,0))</f>
        <v>0</v>
      </c>
      <c r="EP43" s="5" t="n">
        <f aca="false">IF(Kalender!EP43&lt;&gt;1,0,IF(AND($B43&gt;0,INDEX(Kalender!EP$68:EP$77,MAX(1,$B43))&gt;INDEX(Kalender!$B$68:$B$77,MAX(1,$B43))),1,0)+IF(OR(AND($C43&gt;0,INDEX(Kalender!EP$81:EP$110,MAX(1,$C43))&gt;INDEX(Kalender!$B$81:$B$110,MAX(1,$C43))),AND($D43&gt;0,INDEX(Kalender!EP$81:EP$110,MAX(1,$D43))&gt;INDEX(Kalender!$B$81:$B$110,MAX(1,$D43))),AND($E43&gt;0,INDEX(Kalender!EP$81:EP$110,MAX(1,$E43))&gt;INDEX(Kalender!$B$81:$B$110,MAX(1,$E43))),AND($F43&gt;0,INDEX(Kalender!EP$81:EP$110,MAX(1,$F43))&gt;INDEX(Kalender!$B$81:$B$110,MAX(1,$F43)))),2,0))</f>
        <v>0</v>
      </c>
      <c r="EQ43" s="5" t="n">
        <f aca="false">IF(Kalender!EQ43&lt;&gt;1,0,IF(AND($B43&gt;0,INDEX(Kalender!EQ$68:EQ$77,MAX(1,$B43))&gt;INDEX(Kalender!$B$68:$B$77,MAX(1,$B43))),1,0)+IF(OR(AND($C43&gt;0,INDEX(Kalender!EQ$81:EQ$110,MAX(1,$C43))&gt;INDEX(Kalender!$B$81:$B$110,MAX(1,$C43))),AND($D43&gt;0,INDEX(Kalender!EQ$81:EQ$110,MAX(1,$D43))&gt;INDEX(Kalender!$B$81:$B$110,MAX(1,$D43))),AND($E43&gt;0,INDEX(Kalender!EQ$81:EQ$110,MAX(1,$E43))&gt;INDEX(Kalender!$B$81:$B$110,MAX(1,$E43))),AND($F43&gt;0,INDEX(Kalender!EQ$81:EQ$110,MAX(1,$F43))&gt;INDEX(Kalender!$B$81:$B$110,MAX(1,$F43)))),2,0))</f>
        <v>0</v>
      </c>
      <c r="ER43" s="5" t="n">
        <f aca="false">IF(Kalender!ER43&lt;&gt;1,0,IF(AND($B43&gt;0,INDEX(Kalender!ER$68:ER$77,MAX(1,$B43))&gt;INDEX(Kalender!$B$68:$B$77,MAX(1,$B43))),1,0)+IF(OR(AND($C43&gt;0,INDEX(Kalender!ER$81:ER$110,MAX(1,$C43))&gt;INDEX(Kalender!$B$81:$B$110,MAX(1,$C43))),AND($D43&gt;0,INDEX(Kalender!ER$81:ER$110,MAX(1,$D43))&gt;INDEX(Kalender!$B$81:$B$110,MAX(1,$D43))),AND($E43&gt;0,INDEX(Kalender!ER$81:ER$110,MAX(1,$E43))&gt;INDEX(Kalender!$B$81:$B$110,MAX(1,$E43))),AND($F43&gt;0,INDEX(Kalender!ER$81:ER$110,MAX(1,$F43))&gt;INDEX(Kalender!$B$81:$B$110,MAX(1,$F43)))),2,0))</f>
        <v>0</v>
      </c>
      <c r="ES43" s="5" t="n">
        <f aca="false">IF(Kalender!ES43&lt;&gt;1,0,IF(AND($B43&gt;0,INDEX(Kalender!ES$68:ES$77,MAX(1,$B43))&gt;INDEX(Kalender!$B$68:$B$77,MAX(1,$B43))),1,0)+IF(OR(AND($C43&gt;0,INDEX(Kalender!ES$81:ES$110,MAX(1,$C43))&gt;INDEX(Kalender!$B$81:$B$110,MAX(1,$C43))),AND($D43&gt;0,INDEX(Kalender!ES$81:ES$110,MAX(1,$D43))&gt;INDEX(Kalender!$B$81:$B$110,MAX(1,$D43))),AND($E43&gt;0,INDEX(Kalender!ES$81:ES$110,MAX(1,$E43))&gt;INDEX(Kalender!$B$81:$B$110,MAX(1,$E43))),AND($F43&gt;0,INDEX(Kalender!ES$81:ES$110,MAX(1,$F43))&gt;INDEX(Kalender!$B$81:$B$110,MAX(1,$F43)))),2,0))</f>
        <v>0</v>
      </c>
      <c r="ET43" s="5" t="n">
        <f aca="false">IF(Kalender!ET43&lt;&gt;1,0,IF(AND($B43&gt;0,INDEX(Kalender!ET$68:ET$77,MAX(1,$B43))&gt;INDEX(Kalender!$B$68:$B$77,MAX(1,$B43))),1,0)+IF(OR(AND($C43&gt;0,INDEX(Kalender!ET$81:ET$110,MAX(1,$C43))&gt;INDEX(Kalender!$B$81:$B$110,MAX(1,$C43))),AND($D43&gt;0,INDEX(Kalender!ET$81:ET$110,MAX(1,$D43))&gt;INDEX(Kalender!$B$81:$B$110,MAX(1,$D43))),AND($E43&gt;0,INDEX(Kalender!ET$81:ET$110,MAX(1,$E43))&gt;INDEX(Kalender!$B$81:$B$110,MAX(1,$E43))),AND($F43&gt;0,INDEX(Kalender!ET$81:ET$110,MAX(1,$F43))&gt;INDEX(Kalender!$B$81:$B$110,MAX(1,$F43)))),2,0))</f>
        <v>0</v>
      </c>
      <c r="EU43" s="5" t="n">
        <f aca="false">IF(Kalender!EU43&lt;&gt;1,0,IF(AND($B43&gt;0,INDEX(Kalender!EU$68:EU$77,MAX(1,$B43))&gt;INDEX(Kalender!$B$68:$B$77,MAX(1,$B43))),1,0)+IF(OR(AND($C43&gt;0,INDEX(Kalender!EU$81:EU$110,MAX(1,$C43))&gt;INDEX(Kalender!$B$81:$B$110,MAX(1,$C43))),AND($D43&gt;0,INDEX(Kalender!EU$81:EU$110,MAX(1,$D43))&gt;INDEX(Kalender!$B$81:$B$110,MAX(1,$D43))),AND($E43&gt;0,INDEX(Kalender!EU$81:EU$110,MAX(1,$E43))&gt;INDEX(Kalender!$B$81:$B$110,MAX(1,$E43))),AND($F43&gt;0,INDEX(Kalender!EU$81:EU$110,MAX(1,$F43))&gt;INDEX(Kalender!$B$81:$B$110,MAX(1,$F43)))),2,0))</f>
        <v>0</v>
      </c>
      <c r="EV43" s="5" t="n">
        <f aca="false">IF(Kalender!EV43&lt;&gt;1,0,IF(AND($B43&gt;0,INDEX(Kalender!EV$68:EV$77,MAX(1,$B43))&gt;INDEX(Kalender!$B$68:$B$77,MAX(1,$B43))),1,0)+IF(OR(AND($C43&gt;0,INDEX(Kalender!EV$81:EV$110,MAX(1,$C43))&gt;INDEX(Kalender!$B$81:$B$110,MAX(1,$C43))),AND($D43&gt;0,INDEX(Kalender!EV$81:EV$110,MAX(1,$D43))&gt;INDEX(Kalender!$B$81:$B$110,MAX(1,$D43))),AND($E43&gt;0,INDEX(Kalender!EV$81:EV$110,MAX(1,$E43))&gt;INDEX(Kalender!$B$81:$B$110,MAX(1,$E43))),AND($F43&gt;0,INDEX(Kalender!EV$81:EV$110,MAX(1,$F43))&gt;INDEX(Kalender!$B$81:$B$110,MAX(1,$F43)))),2,0))</f>
        <v>0</v>
      </c>
      <c r="EW43" s="5" t="n">
        <f aca="false">IF(Kalender!EW43&lt;&gt;1,0,IF(AND($B43&gt;0,INDEX(Kalender!EW$68:EW$77,MAX(1,$B43))&gt;INDEX(Kalender!$B$68:$B$77,MAX(1,$B43))),1,0)+IF(OR(AND($C43&gt;0,INDEX(Kalender!EW$81:EW$110,MAX(1,$C43))&gt;INDEX(Kalender!$B$81:$B$110,MAX(1,$C43))),AND($D43&gt;0,INDEX(Kalender!EW$81:EW$110,MAX(1,$D43))&gt;INDEX(Kalender!$B$81:$B$110,MAX(1,$D43))),AND($E43&gt;0,INDEX(Kalender!EW$81:EW$110,MAX(1,$E43))&gt;INDEX(Kalender!$B$81:$B$110,MAX(1,$E43))),AND($F43&gt;0,INDEX(Kalender!EW$81:EW$110,MAX(1,$F43))&gt;INDEX(Kalender!$B$81:$B$110,MAX(1,$F43)))),2,0))</f>
        <v>0</v>
      </c>
      <c r="EX43" s="5" t="n">
        <f aca="false">IF(Kalender!EX43&lt;&gt;1,0,IF(AND($B43&gt;0,INDEX(Kalender!EX$68:EX$77,MAX(1,$B43))&gt;INDEX(Kalender!$B$68:$B$77,MAX(1,$B43))),1,0)+IF(OR(AND($C43&gt;0,INDEX(Kalender!EX$81:EX$110,MAX(1,$C43))&gt;INDEX(Kalender!$B$81:$B$110,MAX(1,$C43))),AND($D43&gt;0,INDEX(Kalender!EX$81:EX$110,MAX(1,$D43))&gt;INDEX(Kalender!$B$81:$B$110,MAX(1,$D43))),AND($E43&gt;0,INDEX(Kalender!EX$81:EX$110,MAX(1,$E43))&gt;INDEX(Kalender!$B$81:$B$110,MAX(1,$E43))),AND($F43&gt;0,INDEX(Kalender!EX$81:EX$110,MAX(1,$F43))&gt;INDEX(Kalender!$B$81:$B$110,MAX(1,$F43)))),2,0))</f>
        <v>0</v>
      </c>
      <c r="EY43" s="5" t="n">
        <f aca="false">IF(Kalender!EY43&lt;&gt;1,0,IF(AND($B43&gt;0,INDEX(Kalender!EY$68:EY$77,MAX(1,$B43))&gt;INDEX(Kalender!$B$68:$B$77,MAX(1,$B43))),1,0)+IF(OR(AND($C43&gt;0,INDEX(Kalender!EY$81:EY$110,MAX(1,$C43))&gt;INDEX(Kalender!$B$81:$B$110,MAX(1,$C43))),AND($D43&gt;0,INDEX(Kalender!EY$81:EY$110,MAX(1,$D43))&gt;INDEX(Kalender!$B$81:$B$110,MAX(1,$D43))),AND($E43&gt;0,INDEX(Kalender!EY$81:EY$110,MAX(1,$E43))&gt;INDEX(Kalender!$B$81:$B$110,MAX(1,$E43))),AND($F43&gt;0,INDEX(Kalender!EY$81:EY$110,MAX(1,$F43))&gt;INDEX(Kalender!$B$81:$B$110,MAX(1,$F43)))),2,0))</f>
        <v>0</v>
      </c>
      <c r="EZ43" s="5" t="n">
        <f aca="false">IF(Kalender!EZ43&lt;&gt;1,0,IF(AND($B43&gt;0,INDEX(Kalender!EZ$68:EZ$77,MAX(1,$B43))&gt;INDEX(Kalender!$B$68:$B$77,MAX(1,$B43))),1,0)+IF(OR(AND($C43&gt;0,INDEX(Kalender!EZ$81:EZ$110,MAX(1,$C43))&gt;INDEX(Kalender!$B$81:$B$110,MAX(1,$C43))),AND($D43&gt;0,INDEX(Kalender!EZ$81:EZ$110,MAX(1,$D43))&gt;INDEX(Kalender!$B$81:$B$110,MAX(1,$D43))),AND($E43&gt;0,INDEX(Kalender!EZ$81:EZ$110,MAX(1,$E43))&gt;INDEX(Kalender!$B$81:$B$110,MAX(1,$E43))),AND($F43&gt;0,INDEX(Kalender!EZ$81:EZ$110,MAX(1,$F43))&gt;INDEX(Kalender!$B$81:$B$110,MAX(1,$F43)))),2,0))</f>
        <v>0</v>
      </c>
      <c r="FA43" s="5" t="n">
        <f aca="false">IF(Kalender!FA43&lt;&gt;1,0,IF(AND($B43&gt;0,INDEX(Kalender!FA$68:FA$77,MAX(1,$B43))&gt;INDEX(Kalender!$B$68:$B$77,MAX(1,$B43))),1,0)+IF(OR(AND($C43&gt;0,INDEX(Kalender!FA$81:FA$110,MAX(1,$C43))&gt;INDEX(Kalender!$B$81:$B$110,MAX(1,$C43))),AND($D43&gt;0,INDEX(Kalender!FA$81:FA$110,MAX(1,$D43))&gt;INDEX(Kalender!$B$81:$B$110,MAX(1,$D43))),AND($E43&gt;0,INDEX(Kalender!FA$81:FA$110,MAX(1,$E43))&gt;INDEX(Kalender!$B$81:$B$110,MAX(1,$E43))),AND($F43&gt;0,INDEX(Kalender!FA$81:FA$110,MAX(1,$F43))&gt;INDEX(Kalender!$B$81:$B$110,MAX(1,$F43)))),2,0))</f>
        <v>0</v>
      </c>
      <c r="FB43" s="5" t="n">
        <f aca="false">IF(Kalender!FB43&lt;&gt;1,0,IF(AND($B43&gt;0,INDEX(Kalender!FB$68:FB$77,MAX(1,$B43))&gt;INDEX(Kalender!$B$68:$B$77,MAX(1,$B43))),1,0)+IF(OR(AND($C43&gt;0,INDEX(Kalender!FB$81:FB$110,MAX(1,$C43))&gt;INDEX(Kalender!$B$81:$B$110,MAX(1,$C43))),AND($D43&gt;0,INDEX(Kalender!FB$81:FB$110,MAX(1,$D43))&gt;INDEX(Kalender!$B$81:$B$110,MAX(1,$D43))),AND($E43&gt;0,INDEX(Kalender!FB$81:FB$110,MAX(1,$E43))&gt;INDEX(Kalender!$B$81:$B$110,MAX(1,$E43))),AND($F43&gt;0,INDEX(Kalender!FB$81:FB$110,MAX(1,$F43))&gt;INDEX(Kalender!$B$81:$B$110,MAX(1,$F43)))),2,0))</f>
        <v>0</v>
      </c>
      <c r="FC43" s="5" t="n">
        <f aca="false">IF(Kalender!FC43&lt;&gt;1,0,IF(AND($B43&gt;0,INDEX(Kalender!FC$68:FC$77,MAX(1,$B43))&gt;INDEX(Kalender!$B$68:$B$77,MAX(1,$B43))),1,0)+IF(OR(AND($C43&gt;0,INDEX(Kalender!FC$81:FC$110,MAX(1,$C43))&gt;INDEX(Kalender!$B$81:$B$110,MAX(1,$C43))),AND($D43&gt;0,INDEX(Kalender!FC$81:FC$110,MAX(1,$D43))&gt;INDEX(Kalender!$B$81:$B$110,MAX(1,$D43))),AND($E43&gt;0,INDEX(Kalender!FC$81:FC$110,MAX(1,$E43))&gt;INDEX(Kalender!$B$81:$B$110,MAX(1,$E43))),AND($F43&gt;0,INDEX(Kalender!FC$81:FC$110,MAX(1,$F43))&gt;INDEX(Kalender!$B$81:$B$110,MAX(1,$F43)))),2,0))</f>
        <v>0</v>
      </c>
      <c r="FD43" s="5" t="n">
        <f aca="false">IF(Kalender!FD43&lt;&gt;1,0,IF(AND($B43&gt;0,INDEX(Kalender!FD$68:FD$77,MAX(1,$B43))&gt;INDEX(Kalender!$B$68:$B$77,MAX(1,$B43))),1,0)+IF(OR(AND($C43&gt;0,INDEX(Kalender!FD$81:FD$110,MAX(1,$C43))&gt;INDEX(Kalender!$B$81:$B$110,MAX(1,$C43))),AND($D43&gt;0,INDEX(Kalender!FD$81:FD$110,MAX(1,$D43))&gt;INDEX(Kalender!$B$81:$B$110,MAX(1,$D43))),AND($E43&gt;0,INDEX(Kalender!FD$81:FD$110,MAX(1,$E43))&gt;INDEX(Kalender!$B$81:$B$110,MAX(1,$E43))),AND($F43&gt;0,INDEX(Kalender!FD$81:FD$110,MAX(1,$F43))&gt;INDEX(Kalender!$B$81:$B$110,MAX(1,$F43)))),2,0))</f>
        <v>0</v>
      </c>
      <c r="FE43" s="5" t="n">
        <f aca="false">IF(Kalender!FE43&lt;&gt;1,0,IF(AND($B43&gt;0,INDEX(Kalender!FE$68:FE$77,MAX(1,$B43))&gt;INDEX(Kalender!$B$68:$B$77,MAX(1,$B43))),1,0)+IF(OR(AND($C43&gt;0,INDEX(Kalender!FE$81:FE$110,MAX(1,$C43))&gt;INDEX(Kalender!$B$81:$B$110,MAX(1,$C43))),AND($D43&gt;0,INDEX(Kalender!FE$81:FE$110,MAX(1,$D43))&gt;INDEX(Kalender!$B$81:$B$110,MAX(1,$D43))),AND($E43&gt;0,INDEX(Kalender!FE$81:FE$110,MAX(1,$E43))&gt;INDEX(Kalender!$B$81:$B$110,MAX(1,$E43))),AND($F43&gt;0,INDEX(Kalender!FE$81:FE$110,MAX(1,$F43))&gt;INDEX(Kalender!$B$81:$B$110,MAX(1,$F43)))),2,0))</f>
        <v>0</v>
      </c>
      <c r="FF43" s="5" t="n">
        <f aca="false">IF(Kalender!FF43&lt;&gt;1,0,IF(AND($B43&gt;0,INDEX(Kalender!FF$68:FF$77,MAX(1,$B43))&gt;INDEX(Kalender!$B$68:$B$77,MAX(1,$B43))),1,0)+IF(OR(AND($C43&gt;0,INDEX(Kalender!FF$81:FF$110,MAX(1,$C43))&gt;INDEX(Kalender!$B$81:$B$110,MAX(1,$C43))),AND($D43&gt;0,INDEX(Kalender!FF$81:FF$110,MAX(1,$D43))&gt;INDEX(Kalender!$B$81:$B$110,MAX(1,$D43))),AND($E43&gt;0,INDEX(Kalender!FF$81:FF$110,MAX(1,$E43))&gt;INDEX(Kalender!$B$81:$B$110,MAX(1,$E43))),AND($F43&gt;0,INDEX(Kalender!FF$81:FF$110,MAX(1,$F43))&gt;INDEX(Kalender!$B$81:$B$110,MAX(1,$F43)))),2,0))</f>
        <v>0</v>
      </c>
      <c r="FG43" s="5" t="n">
        <f aca="false">IF(Kalender!FG43&lt;&gt;1,0,IF(AND($B43&gt;0,INDEX(Kalender!FG$68:FG$77,MAX(1,$B43))&gt;INDEX(Kalender!$B$68:$B$77,MAX(1,$B43))),1,0)+IF(OR(AND($C43&gt;0,INDEX(Kalender!FG$81:FG$110,MAX(1,$C43))&gt;INDEX(Kalender!$B$81:$B$110,MAX(1,$C43))),AND($D43&gt;0,INDEX(Kalender!FG$81:FG$110,MAX(1,$D43))&gt;INDEX(Kalender!$B$81:$B$110,MAX(1,$D43))),AND($E43&gt;0,INDEX(Kalender!FG$81:FG$110,MAX(1,$E43))&gt;INDEX(Kalender!$B$81:$B$110,MAX(1,$E43))),AND($F43&gt;0,INDEX(Kalender!FG$81:FG$110,MAX(1,$F43))&gt;INDEX(Kalender!$B$81:$B$110,MAX(1,$F43)))),2,0))</f>
        <v>0</v>
      </c>
      <c r="FH43" s="5" t="n">
        <f aca="false">IF(Kalender!FH43&lt;&gt;1,0,IF(AND($B43&gt;0,INDEX(Kalender!FH$68:FH$77,MAX(1,$B43))&gt;INDEX(Kalender!$B$68:$B$77,MAX(1,$B43))),1,0)+IF(OR(AND($C43&gt;0,INDEX(Kalender!FH$81:FH$110,MAX(1,$C43))&gt;INDEX(Kalender!$B$81:$B$110,MAX(1,$C43))),AND($D43&gt;0,INDEX(Kalender!FH$81:FH$110,MAX(1,$D43))&gt;INDEX(Kalender!$B$81:$B$110,MAX(1,$D43))),AND($E43&gt;0,INDEX(Kalender!FH$81:FH$110,MAX(1,$E43))&gt;INDEX(Kalender!$B$81:$B$110,MAX(1,$E43))),AND($F43&gt;0,INDEX(Kalender!FH$81:FH$110,MAX(1,$F43))&gt;INDEX(Kalender!$B$81:$B$110,MAX(1,$F43)))),2,0))</f>
        <v>0</v>
      </c>
      <c r="FI43" s="5" t="n">
        <f aca="false">IF(Kalender!FI43&lt;&gt;1,0,IF(AND($B43&gt;0,INDEX(Kalender!FI$68:FI$77,MAX(1,$B43))&gt;INDEX(Kalender!$B$68:$B$77,MAX(1,$B43))),1,0)+IF(OR(AND($C43&gt;0,INDEX(Kalender!FI$81:FI$110,MAX(1,$C43))&gt;INDEX(Kalender!$B$81:$B$110,MAX(1,$C43))),AND($D43&gt;0,INDEX(Kalender!FI$81:FI$110,MAX(1,$D43))&gt;INDEX(Kalender!$B$81:$B$110,MAX(1,$D43))),AND($E43&gt;0,INDEX(Kalender!FI$81:FI$110,MAX(1,$E43))&gt;INDEX(Kalender!$B$81:$B$110,MAX(1,$E43))),AND($F43&gt;0,INDEX(Kalender!FI$81:FI$110,MAX(1,$F43))&gt;INDEX(Kalender!$B$81:$B$110,MAX(1,$F43)))),2,0))</f>
        <v>0</v>
      </c>
      <c r="FJ43" s="5" t="n">
        <f aca="false">IF(Kalender!FJ43&lt;&gt;1,0,IF(AND($B43&gt;0,INDEX(Kalender!FJ$68:FJ$77,MAX(1,$B43))&gt;INDEX(Kalender!$B$68:$B$77,MAX(1,$B43))),1,0)+IF(OR(AND($C43&gt;0,INDEX(Kalender!FJ$81:FJ$110,MAX(1,$C43))&gt;INDEX(Kalender!$B$81:$B$110,MAX(1,$C43))),AND($D43&gt;0,INDEX(Kalender!FJ$81:FJ$110,MAX(1,$D43))&gt;INDEX(Kalender!$B$81:$B$110,MAX(1,$D43))),AND($E43&gt;0,INDEX(Kalender!FJ$81:FJ$110,MAX(1,$E43))&gt;INDEX(Kalender!$B$81:$B$110,MAX(1,$E43))),AND($F43&gt;0,INDEX(Kalender!FJ$81:FJ$110,MAX(1,$F43))&gt;INDEX(Kalender!$B$81:$B$110,MAX(1,$F43)))),2,0))</f>
        <v>0</v>
      </c>
      <c r="FK43" s="5" t="n">
        <f aca="false">IF(Kalender!FK43&lt;&gt;1,0,IF(AND($B43&gt;0,INDEX(Kalender!FK$68:FK$77,MAX(1,$B43))&gt;INDEX(Kalender!$B$68:$B$77,MAX(1,$B43))),1,0)+IF(OR(AND($C43&gt;0,INDEX(Kalender!FK$81:FK$110,MAX(1,$C43))&gt;INDEX(Kalender!$B$81:$B$110,MAX(1,$C43))),AND($D43&gt;0,INDEX(Kalender!FK$81:FK$110,MAX(1,$D43))&gt;INDEX(Kalender!$B$81:$B$110,MAX(1,$D43))),AND($E43&gt;0,INDEX(Kalender!FK$81:FK$110,MAX(1,$E43))&gt;INDEX(Kalender!$B$81:$B$110,MAX(1,$E43))),AND($F43&gt;0,INDEX(Kalender!FK$81:FK$110,MAX(1,$F43))&gt;INDEX(Kalender!$B$81:$B$110,MAX(1,$F43)))),2,0))</f>
        <v>0</v>
      </c>
      <c r="FL43" s="5" t="n">
        <f aca="false">IF(Kalender!FL43&lt;&gt;1,0,IF(AND($B43&gt;0,INDEX(Kalender!FL$68:FL$77,MAX(1,$B43))&gt;INDEX(Kalender!$B$68:$B$77,MAX(1,$B43))),1,0)+IF(OR(AND($C43&gt;0,INDEX(Kalender!FL$81:FL$110,MAX(1,$C43))&gt;INDEX(Kalender!$B$81:$B$110,MAX(1,$C43))),AND($D43&gt;0,INDEX(Kalender!FL$81:FL$110,MAX(1,$D43))&gt;INDEX(Kalender!$B$81:$B$110,MAX(1,$D43))),AND($E43&gt;0,INDEX(Kalender!FL$81:FL$110,MAX(1,$E43))&gt;INDEX(Kalender!$B$81:$B$110,MAX(1,$E43))),AND($F43&gt;0,INDEX(Kalender!FL$81:FL$110,MAX(1,$F43))&gt;INDEX(Kalender!$B$81:$B$110,MAX(1,$F43)))),2,0))</f>
        <v>0</v>
      </c>
      <c r="FM43" s="5" t="n">
        <f aca="false">IF(Kalender!FM43&lt;&gt;1,0,IF(AND($B43&gt;0,INDEX(Kalender!FM$68:FM$77,MAX(1,$B43))&gt;INDEX(Kalender!$B$68:$B$77,MAX(1,$B43))),1,0)+IF(OR(AND($C43&gt;0,INDEX(Kalender!FM$81:FM$110,MAX(1,$C43))&gt;INDEX(Kalender!$B$81:$B$110,MAX(1,$C43))),AND($D43&gt;0,INDEX(Kalender!FM$81:FM$110,MAX(1,$D43))&gt;INDEX(Kalender!$B$81:$B$110,MAX(1,$D43))),AND($E43&gt;0,INDEX(Kalender!FM$81:FM$110,MAX(1,$E43))&gt;INDEX(Kalender!$B$81:$B$110,MAX(1,$E43))),AND($F43&gt;0,INDEX(Kalender!FM$81:FM$110,MAX(1,$F43))&gt;INDEX(Kalender!$B$81:$B$110,MAX(1,$F43)))),2,0))</f>
        <v>0</v>
      </c>
      <c r="FN43" s="5" t="n">
        <f aca="false">IF(Kalender!FN43&lt;&gt;1,0,IF(AND($B43&gt;0,INDEX(Kalender!FN$68:FN$77,MAX(1,$B43))&gt;INDEX(Kalender!$B$68:$B$77,MAX(1,$B43))),1,0)+IF(OR(AND($C43&gt;0,INDEX(Kalender!FN$81:FN$110,MAX(1,$C43))&gt;INDEX(Kalender!$B$81:$B$110,MAX(1,$C43))),AND($D43&gt;0,INDEX(Kalender!FN$81:FN$110,MAX(1,$D43))&gt;INDEX(Kalender!$B$81:$B$110,MAX(1,$D43))),AND($E43&gt;0,INDEX(Kalender!FN$81:FN$110,MAX(1,$E43))&gt;INDEX(Kalender!$B$81:$B$110,MAX(1,$E43))),AND($F43&gt;0,INDEX(Kalender!FN$81:FN$110,MAX(1,$F43))&gt;INDEX(Kalender!$B$81:$B$110,MAX(1,$F43)))),2,0))</f>
        <v>0</v>
      </c>
      <c r="FO43" s="5" t="n">
        <f aca="false">IF(Kalender!FO43&lt;&gt;1,0,IF(AND($B43&gt;0,INDEX(Kalender!FO$68:FO$77,MAX(1,$B43))&gt;INDEX(Kalender!$B$68:$B$77,MAX(1,$B43))),1,0)+IF(OR(AND($C43&gt;0,INDEX(Kalender!FO$81:FO$110,MAX(1,$C43))&gt;INDEX(Kalender!$B$81:$B$110,MAX(1,$C43))),AND($D43&gt;0,INDEX(Kalender!FO$81:FO$110,MAX(1,$D43))&gt;INDEX(Kalender!$B$81:$B$110,MAX(1,$D43))),AND($E43&gt;0,INDEX(Kalender!FO$81:FO$110,MAX(1,$E43))&gt;INDEX(Kalender!$B$81:$B$110,MAX(1,$E43))),AND($F43&gt;0,INDEX(Kalender!FO$81:FO$110,MAX(1,$F43))&gt;INDEX(Kalender!$B$81:$B$110,MAX(1,$F43)))),2,0))</f>
        <v>0</v>
      </c>
      <c r="FP43" s="5" t="n">
        <f aca="false">IF(Kalender!FP43&lt;&gt;1,0,IF(AND($B43&gt;0,INDEX(Kalender!FP$68:FP$77,MAX(1,$B43))&gt;INDEX(Kalender!$B$68:$B$77,MAX(1,$B43))),1,0)+IF(OR(AND($C43&gt;0,INDEX(Kalender!FP$81:FP$110,MAX(1,$C43))&gt;INDEX(Kalender!$B$81:$B$110,MAX(1,$C43))),AND($D43&gt;0,INDEX(Kalender!FP$81:FP$110,MAX(1,$D43))&gt;INDEX(Kalender!$B$81:$B$110,MAX(1,$D43))),AND($E43&gt;0,INDEX(Kalender!FP$81:FP$110,MAX(1,$E43))&gt;INDEX(Kalender!$B$81:$B$110,MAX(1,$E43))),AND($F43&gt;0,INDEX(Kalender!FP$81:FP$110,MAX(1,$F43))&gt;INDEX(Kalender!$B$81:$B$110,MAX(1,$F43)))),2,0))</f>
        <v>0</v>
      </c>
      <c r="FQ43" s="5" t="n">
        <f aca="false">IF(Kalender!FQ43&lt;&gt;1,0,IF(AND($B43&gt;0,INDEX(Kalender!FQ$68:FQ$77,MAX(1,$B43))&gt;INDEX(Kalender!$B$68:$B$77,MAX(1,$B43))),1,0)+IF(OR(AND($C43&gt;0,INDEX(Kalender!FQ$81:FQ$110,MAX(1,$C43))&gt;INDEX(Kalender!$B$81:$B$110,MAX(1,$C43))),AND($D43&gt;0,INDEX(Kalender!FQ$81:FQ$110,MAX(1,$D43))&gt;INDEX(Kalender!$B$81:$B$110,MAX(1,$D43))),AND($E43&gt;0,INDEX(Kalender!FQ$81:FQ$110,MAX(1,$E43))&gt;INDEX(Kalender!$B$81:$B$110,MAX(1,$E43))),AND($F43&gt;0,INDEX(Kalender!FQ$81:FQ$110,MAX(1,$F43))&gt;INDEX(Kalender!$B$81:$B$110,MAX(1,$F43)))),2,0))</f>
        <v>0</v>
      </c>
      <c r="FR43" s="5" t="n">
        <f aca="false">IF(Kalender!FR43&lt;&gt;1,0,IF(AND($B43&gt;0,INDEX(Kalender!FR$68:FR$77,MAX(1,$B43))&gt;INDEX(Kalender!$B$68:$B$77,MAX(1,$B43))),1,0)+IF(OR(AND($C43&gt;0,INDEX(Kalender!FR$81:FR$110,MAX(1,$C43))&gt;INDEX(Kalender!$B$81:$B$110,MAX(1,$C43))),AND($D43&gt;0,INDEX(Kalender!FR$81:FR$110,MAX(1,$D43))&gt;INDEX(Kalender!$B$81:$B$110,MAX(1,$D43))),AND($E43&gt;0,INDEX(Kalender!FR$81:FR$110,MAX(1,$E43))&gt;INDEX(Kalender!$B$81:$B$110,MAX(1,$E43))),AND($F43&gt;0,INDEX(Kalender!FR$81:FR$110,MAX(1,$F43))&gt;INDEX(Kalender!$B$81:$B$110,MAX(1,$F43)))),2,0))</f>
        <v>0</v>
      </c>
      <c r="FS43" s="5" t="n">
        <f aca="false">IF(Kalender!FS43&lt;&gt;1,0,IF(AND($B43&gt;0,INDEX(Kalender!FS$68:FS$77,MAX(1,$B43))&gt;INDEX(Kalender!$B$68:$B$77,MAX(1,$B43))),1,0)+IF(OR(AND($C43&gt;0,INDEX(Kalender!FS$81:FS$110,MAX(1,$C43))&gt;INDEX(Kalender!$B$81:$B$110,MAX(1,$C43))),AND($D43&gt;0,INDEX(Kalender!FS$81:FS$110,MAX(1,$D43))&gt;INDEX(Kalender!$B$81:$B$110,MAX(1,$D43))),AND($E43&gt;0,INDEX(Kalender!FS$81:FS$110,MAX(1,$E43))&gt;INDEX(Kalender!$B$81:$B$110,MAX(1,$E43))),AND($F43&gt;0,INDEX(Kalender!FS$81:FS$110,MAX(1,$F43))&gt;INDEX(Kalender!$B$81:$B$110,MAX(1,$F43)))),2,0))</f>
        <v>0</v>
      </c>
      <c r="FT43" s="5" t="n">
        <f aca="false">IF(Kalender!FT43&lt;&gt;1,0,IF(AND($B43&gt;0,INDEX(Kalender!FT$68:FT$77,MAX(1,$B43))&gt;INDEX(Kalender!$B$68:$B$77,MAX(1,$B43))),1,0)+IF(OR(AND($C43&gt;0,INDEX(Kalender!FT$81:FT$110,MAX(1,$C43))&gt;INDEX(Kalender!$B$81:$B$110,MAX(1,$C43))),AND($D43&gt;0,INDEX(Kalender!FT$81:FT$110,MAX(1,$D43))&gt;INDEX(Kalender!$B$81:$B$110,MAX(1,$D43))),AND($E43&gt;0,INDEX(Kalender!FT$81:FT$110,MAX(1,$E43))&gt;INDEX(Kalender!$B$81:$B$110,MAX(1,$E43))),AND($F43&gt;0,INDEX(Kalender!FT$81:FT$110,MAX(1,$F43))&gt;INDEX(Kalender!$B$81:$B$110,MAX(1,$F43)))),2,0))</f>
        <v>0</v>
      </c>
      <c r="FU43" s="5" t="n">
        <f aca="false">IF(Kalender!FU43&lt;&gt;1,0,IF(AND($B43&gt;0,INDEX(Kalender!FU$68:FU$77,MAX(1,$B43))&gt;INDEX(Kalender!$B$68:$B$77,MAX(1,$B43))),1,0)+IF(OR(AND($C43&gt;0,INDEX(Kalender!FU$81:FU$110,MAX(1,$C43))&gt;INDEX(Kalender!$B$81:$B$110,MAX(1,$C43))),AND($D43&gt;0,INDEX(Kalender!FU$81:FU$110,MAX(1,$D43))&gt;INDEX(Kalender!$B$81:$B$110,MAX(1,$D43))),AND($E43&gt;0,INDEX(Kalender!FU$81:FU$110,MAX(1,$E43))&gt;INDEX(Kalender!$B$81:$B$110,MAX(1,$E43))),AND($F43&gt;0,INDEX(Kalender!FU$81:FU$110,MAX(1,$F43))&gt;INDEX(Kalender!$B$81:$B$110,MAX(1,$F43)))),2,0))</f>
        <v>0</v>
      </c>
      <c r="FV43" s="5" t="n">
        <f aca="false">IF(Kalender!FV43&lt;&gt;1,0,IF(AND($B43&gt;0,INDEX(Kalender!FV$68:FV$77,MAX(1,$B43))&gt;INDEX(Kalender!$B$68:$B$77,MAX(1,$B43))),1,0)+IF(OR(AND($C43&gt;0,INDEX(Kalender!FV$81:FV$110,MAX(1,$C43))&gt;INDEX(Kalender!$B$81:$B$110,MAX(1,$C43))),AND($D43&gt;0,INDEX(Kalender!FV$81:FV$110,MAX(1,$D43))&gt;INDEX(Kalender!$B$81:$B$110,MAX(1,$D43))),AND($E43&gt;0,INDEX(Kalender!FV$81:FV$110,MAX(1,$E43))&gt;INDEX(Kalender!$B$81:$B$110,MAX(1,$E43))),AND($F43&gt;0,INDEX(Kalender!FV$81:FV$110,MAX(1,$F43))&gt;INDEX(Kalender!$B$81:$B$110,MAX(1,$F43)))),2,0))</f>
        <v>0</v>
      </c>
      <c r="FW43" s="5" t="n">
        <f aca="false">IF(Kalender!FW43&lt;&gt;1,0,IF(AND($B43&gt;0,INDEX(Kalender!FW$68:FW$77,MAX(1,$B43))&gt;INDEX(Kalender!$B$68:$B$77,MAX(1,$B43))),1,0)+IF(OR(AND($C43&gt;0,INDEX(Kalender!FW$81:FW$110,MAX(1,$C43))&gt;INDEX(Kalender!$B$81:$B$110,MAX(1,$C43))),AND($D43&gt;0,INDEX(Kalender!FW$81:FW$110,MAX(1,$D43))&gt;INDEX(Kalender!$B$81:$B$110,MAX(1,$D43))),AND($E43&gt;0,INDEX(Kalender!FW$81:FW$110,MAX(1,$E43))&gt;INDEX(Kalender!$B$81:$B$110,MAX(1,$E43))),AND($F43&gt;0,INDEX(Kalender!FW$81:FW$110,MAX(1,$F43))&gt;INDEX(Kalender!$B$81:$B$110,MAX(1,$F43)))),2,0))</f>
        <v>0</v>
      </c>
      <c r="FX43" s="5" t="n">
        <f aca="false">IF(Kalender!FX43&lt;&gt;1,0,IF(AND($B43&gt;0,INDEX(Kalender!FX$68:FX$77,MAX(1,$B43))&gt;INDEX(Kalender!$B$68:$B$77,MAX(1,$B43))),1,0)+IF(OR(AND($C43&gt;0,INDEX(Kalender!FX$81:FX$110,MAX(1,$C43))&gt;INDEX(Kalender!$B$81:$B$110,MAX(1,$C43))),AND($D43&gt;0,INDEX(Kalender!FX$81:FX$110,MAX(1,$D43))&gt;INDEX(Kalender!$B$81:$B$110,MAX(1,$D43))),AND($E43&gt;0,INDEX(Kalender!FX$81:FX$110,MAX(1,$E43))&gt;INDEX(Kalender!$B$81:$B$110,MAX(1,$E43))),AND($F43&gt;0,INDEX(Kalender!FX$81:FX$110,MAX(1,$F43))&gt;INDEX(Kalender!$B$81:$B$110,MAX(1,$F43)))),2,0))</f>
        <v>0</v>
      </c>
      <c r="FY43" s="5" t="n">
        <f aca="false">IF(Kalender!FY43&lt;&gt;1,0,IF(AND($B43&gt;0,INDEX(Kalender!FY$68:FY$77,MAX(1,$B43))&gt;INDEX(Kalender!$B$68:$B$77,MAX(1,$B43))),1,0)+IF(OR(AND($C43&gt;0,INDEX(Kalender!FY$81:FY$110,MAX(1,$C43))&gt;INDEX(Kalender!$B$81:$B$110,MAX(1,$C43))),AND($D43&gt;0,INDEX(Kalender!FY$81:FY$110,MAX(1,$D43))&gt;INDEX(Kalender!$B$81:$B$110,MAX(1,$D43))),AND($E43&gt;0,INDEX(Kalender!FY$81:FY$110,MAX(1,$E43))&gt;INDEX(Kalender!$B$81:$B$110,MAX(1,$E43))),AND($F43&gt;0,INDEX(Kalender!FY$81:FY$110,MAX(1,$F43))&gt;INDEX(Kalender!$B$81:$B$110,MAX(1,$F43)))),2,0))</f>
        <v>0</v>
      </c>
      <c r="FZ43" s="5" t="n">
        <f aca="false">IF(Kalender!FZ43&lt;&gt;1,0,IF(AND($B43&gt;0,INDEX(Kalender!FZ$68:FZ$77,MAX(1,$B43))&gt;INDEX(Kalender!$B$68:$B$77,MAX(1,$B43))),1,0)+IF(OR(AND($C43&gt;0,INDEX(Kalender!FZ$81:FZ$110,MAX(1,$C43))&gt;INDEX(Kalender!$B$81:$B$110,MAX(1,$C43))),AND($D43&gt;0,INDEX(Kalender!FZ$81:FZ$110,MAX(1,$D43))&gt;INDEX(Kalender!$B$81:$B$110,MAX(1,$D43))),AND($E43&gt;0,INDEX(Kalender!FZ$81:FZ$110,MAX(1,$E43))&gt;INDEX(Kalender!$B$81:$B$110,MAX(1,$E43))),AND($F43&gt;0,INDEX(Kalender!FZ$81:FZ$110,MAX(1,$F43))&gt;INDEX(Kalender!$B$81:$B$110,MAX(1,$F43)))),2,0))</f>
        <v>0</v>
      </c>
      <c r="GA43" s="5" t="n">
        <f aca="false">IF(Kalender!GA43&lt;&gt;1,0,IF(AND($B43&gt;0,INDEX(Kalender!GA$68:GA$77,MAX(1,$B43))&gt;INDEX(Kalender!$B$68:$B$77,MAX(1,$B43))),1,0)+IF(OR(AND($C43&gt;0,INDEX(Kalender!GA$81:GA$110,MAX(1,$C43))&gt;INDEX(Kalender!$B$81:$B$110,MAX(1,$C43))),AND($D43&gt;0,INDEX(Kalender!GA$81:GA$110,MAX(1,$D43))&gt;INDEX(Kalender!$B$81:$B$110,MAX(1,$D43))),AND($E43&gt;0,INDEX(Kalender!GA$81:GA$110,MAX(1,$E43))&gt;INDEX(Kalender!$B$81:$B$110,MAX(1,$E43))),AND($F43&gt;0,INDEX(Kalender!GA$81:GA$110,MAX(1,$F43))&gt;INDEX(Kalender!$B$81:$B$110,MAX(1,$F43)))),2,0))</f>
        <v>0</v>
      </c>
      <c r="GB43" s="5" t="n">
        <f aca="false">IF(Kalender!GB43&lt;&gt;1,0,IF(AND($B43&gt;0,INDEX(Kalender!GB$68:GB$77,MAX(1,$B43))&gt;INDEX(Kalender!$B$68:$B$77,MAX(1,$B43))),1,0)+IF(OR(AND($C43&gt;0,INDEX(Kalender!GB$81:GB$110,MAX(1,$C43))&gt;INDEX(Kalender!$B$81:$B$110,MAX(1,$C43))),AND($D43&gt;0,INDEX(Kalender!GB$81:GB$110,MAX(1,$D43))&gt;INDEX(Kalender!$B$81:$B$110,MAX(1,$D43))),AND($E43&gt;0,INDEX(Kalender!GB$81:GB$110,MAX(1,$E43))&gt;INDEX(Kalender!$B$81:$B$110,MAX(1,$E43))),AND($F43&gt;0,INDEX(Kalender!GB$81:GB$110,MAX(1,$F43))&gt;INDEX(Kalender!$B$81:$B$110,MAX(1,$F43)))),2,0))</f>
        <v>0</v>
      </c>
      <c r="GC43" s="5" t="n">
        <f aca="false">IF(Kalender!GC43&lt;&gt;1,0,IF(AND($B43&gt;0,INDEX(Kalender!GC$68:GC$77,MAX(1,$B43))&gt;INDEX(Kalender!$B$68:$B$77,MAX(1,$B43))),1,0)+IF(OR(AND($C43&gt;0,INDEX(Kalender!GC$81:GC$110,MAX(1,$C43))&gt;INDEX(Kalender!$B$81:$B$110,MAX(1,$C43))),AND($D43&gt;0,INDEX(Kalender!GC$81:GC$110,MAX(1,$D43))&gt;INDEX(Kalender!$B$81:$B$110,MAX(1,$D43))),AND($E43&gt;0,INDEX(Kalender!GC$81:GC$110,MAX(1,$E43))&gt;INDEX(Kalender!$B$81:$B$110,MAX(1,$E43))),AND($F43&gt;0,INDEX(Kalender!GC$81:GC$110,MAX(1,$F43))&gt;INDEX(Kalender!$B$81:$B$110,MAX(1,$F43)))),2,0))</f>
        <v>0</v>
      </c>
      <c r="GD43" s="5" t="n">
        <f aca="false">IF(Kalender!GD43&lt;&gt;1,0,IF(AND($B43&gt;0,INDEX(Kalender!GD$68:GD$77,MAX(1,$B43))&gt;INDEX(Kalender!$B$68:$B$77,MAX(1,$B43))),1,0)+IF(OR(AND($C43&gt;0,INDEX(Kalender!GD$81:GD$110,MAX(1,$C43))&gt;INDEX(Kalender!$B$81:$B$110,MAX(1,$C43))),AND($D43&gt;0,INDEX(Kalender!GD$81:GD$110,MAX(1,$D43))&gt;INDEX(Kalender!$B$81:$B$110,MAX(1,$D43))),AND($E43&gt;0,INDEX(Kalender!GD$81:GD$110,MAX(1,$E43))&gt;INDEX(Kalender!$B$81:$B$110,MAX(1,$E43))),AND($F43&gt;0,INDEX(Kalender!GD$81:GD$110,MAX(1,$F43))&gt;INDEX(Kalender!$B$81:$B$110,MAX(1,$F43)))),2,0))</f>
        <v>0</v>
      </c>
      <c r="GE43" s="5" t="n">
        <f aca="false">IF(Kalender!GE43&lt;&gt;1,0,IF(AND($B43&gt;0,INDEX(Kalender!GE$68:GE$77,MAX(1,$B43))&gt;INDEX(Kalender!$B$68:$B$77,MAX(1,$B43))),1,0)+IF(OR(AND($C43&gt;0,INDEX(Kalender!GE$81:GE$110,MAX(1,$C43))&gt;INDEX(Kalender!$B$81:$B$110,MAX(1,$C43))),AND($D43&gt;0,INDEX(Kalender!GE$81:GE$110,MAX(1,$D43))&gt;INDEX(Kalender!$B$81:$B$110,MAX(1,$D43))),AND($E43&gt;0,INDEX(Kalender!GE$81:GE$110,MAX(1,$E43))&gt;INDEX(Kalender!$B$81:$B$110,MAX(1,$E43))),AND($F43&gt;0,INDEX(Kalender!GE$81:GE$110,MAX(1,$F43))&gt;INDEX(Kalender!$B$81:$B$110,MAX(1,$F43)))),2,0))</f>
        <v>0</v>
      </c>
      <c r="GF43" s="5" t="n">
        <f aca="false">IF(Kalender!GF43&lt;&gt;1,0,IF(AND($B43&gt;0,INDEX(Kalender!GF$68:GF$77,MAX(1,$B43))&gt;INDEX(Kalender!$B$68:$B$77,MAX(1,$B43))),1,0)+IF(OR(AND($C43&gt;0,INDEX(Kalender!GF$81:GF$110,MAX(1,$C43))&gt;INDEX(Kalender!$B$81:$B$110,MAX(1,$C43))),AND($D43&gt;0,INDEX(Kalender!GF$81:GF$110,MAX(1,$D43))&gt;INDEX(Kalender!$B$81:$B$110,MAX(1,$D43))),AND($E43&gt;0,INDEX(Kalender!GF$81:GF$110,MAX(1,$E43))&gt;INDEX(Kalender!$B$81:$B$110,MAX(1,$E43))),AND($F43&gt;0,INDEX(Kalender!GF$81:GF$110,MAX(1,$F43))&gt;INDEX(Kalender!$B$81:$B$110,MAX(1,$F43)))),2,0))</f>
        <v>0</v>
      </c>
      <c r="GG43" s="5" t="n">
        <f aca="false">IF(Kalender!GG43&lt;&gt;1,0,IF(AND($B43&gt;0,INDEX(Kalender!GG$68:GG$77,MAX(1,$B43))&gt;INDEX(Kalender!$B$68:$B$77,MAX(1,$B43))),1,0)+IF(OR(AND($C43&gt;0,INDEX(Kalender!GG$81:GG$110,MAX(1,$C43))&gt;INDEX(Kalender!$B$81:$B$110,MAX(1,$C43))),AND($D43&gt;0,INDEX(Kalender!GG$81:GG$110,MAX(1,$D43))&gt;INDEX(Kalender!$B$81:$B$110,MAX(1,$D43))),AND($E43&gt;0,INDEX(Kalender!GG$81:GG$110,MAX(1,$E43))&gt;INDEX(Kalender!$B$81:$B$110,MAX(1,$E43))),AND($F43&gt;0,INDEX(Kalender!GG$81:GG$110,MAX(1,$F43))&gt;INDEX(Kalender!$B$81:$B$110,MAX(1,$F43)))),2,0))</f>
        <v>0</v>
      </c>
      <c r="GH43" s="5" t="n">
        <f aca="false">IF(Kalender!GH43&lt;&gt;1,0,IF(AND($B43&gt;0,INDEX(Kalender!GH$68:GH$77,MAX(1,$B43))&gt;INDEX(Kalender!$B$68:$B$77,MAX(1,$B43))),1,0)+IF(OR(AND($C43&gt;0,INDEX(Kalender!GH$81:GH$110,MAX(1,$C43))&gt;INDEX(Kalender!$B$81:$B$110,MAX(1,$C43))),AND($D43&gt;0,INDEX(Kalender!GH$81:GH$110,MAX(1,$D43))&gt;INDEX(Kalender!$B$81:$B$110,MAX(1,$D43))),AND($E43&gt;0,INDEX(Kalender!GH$81:GH$110,MAX(1,$E43))&gt;INDEX(Kalender!$B$81:$B$110,MAX(1,$E43))),AND($F43&gt;0,INDEX(Kalender!GH$81:GH$110,MAX(1,$F43))&gt;INDEX(Kalender!$B$81:$B$110,MAX(1,$F43)))),2,0))</f>
        <v>0</v>
      </c>
      <c r="GI43" s="5" t="n">
        <f aca="false">IF(Kalender!GI43&lt;&gt;1,0,IF(AND($B43&gt;0,INDEX(Kalender!GI$68:GI$77,MAX(1,$B43))&gt;INDEX(Kalender!$B$68:$B$77,MAX(1,$B43))),1,0)+IF(OR(AND($C43&gt;0,INDEX(Kalender!GI$81:GI$110,MAX(1,$C43))&gt;INDEX(Kalender!$B$81:$B$110,MAX(1,$C43))),AND($D43&gt;0,INDEX(Kalender!GI$81:GI$110,MAX(1,$D43))&gt;INDEX(Kalender!$B$81:$B$110,MAX(1,$D43))),AND($E43&gt;0,INDEX(Kalender!GI$81:GI$110,MAX(1,$E43))&gt;INDEX(Kalender!$B$81:$B$110,MAX(1,$E43))),AND($F43&gt;0,INDEX(Kalender!GI$81:GI$110,MAX(1,$F43))&gt;INDEX(Kalender!$B$81:$B$110,MAX(1,$F43)))),2,0))</f>
        <v>0</v>
      </c>
      <c r="GJ43" s="5" t="n">
        <f aca="false">IF(Kalender!GJ43&lt;&gt;1,0,IF(AND($B43&gt;0,INDEX(Kalender!GJ$68:GJ$77,MAX(1,$B43))&gt;INDEX(Kalender!$B$68:$B$77,MAX(1,$B43))),1,0)+IF(OR(AND($C43&gt;0,INDEX(Kalender!GJ$81:GJ$110,MAX(1,$C43))&gt;INDEX(Kalender!$B$81:$B$110,MAX(1,$C43))),AND($D43&gt;0,INDEX(Kalender!GJ$81:GJ$110,MAX(1,$D43))&gt;INDEX(Kalender!$B$81:$B$110,MAX(1,$D43))),AND($E43&gt;0,INDEX(Kalender!GJ$81:GJ$110,MAX(1,$E43))&gt;INDEX(Kalender!$B$81:$B$110,MAX(1,$E43))),AND($F43&gt;0,INDEX(Kalender!GJ$81:GJ$110,MAX(1,$F43))&gt;INDEX(Kalender!$B$81:$B$110,MAX(1,$F43)))),2,0))</f>
        <v>0</v>
      </c>
      <c r="GK43" s="5" t="n">
        <f aca="false">IF(Kalender!GK43&lt;&gt;1,0,IF(AND($B43&gt;0,INDEX(Kalender!GK$68:GK$77,MAX(1,$B43))&gt;INDEX(Kalender!$B$68:$B$77,MAX(1,$B43))),1,0)+IF(OR(AND($C43&gt;0,INDEX(Kalender!GK$81:GK$110,MAX(1,$C43))&gt;INDEX(Kalender!$B$81:$B$110,MAX(1,$C43))),AND($D43&gt;0,INDEX(Kalender!GK$81:GK$110,MAX(1,$D43))&gt;INDEX(Kalender!$B$81:$B$110,MAX(1,$D43))),AND($E43&gt;0,INDEX(Kalender!GK$81:GK$110,MAX(1,$E43))&gt;INDEX(Kalender!$B$81:$B$110,MAX(1,$E43))),AND($F43&gt;0,INDEX(Kalender!GK$81:GK$110,MAX(1,$F43))&gt;INDEX(Kalender!$B$81:$B$110,MAX(1,$F43)))),2,0))</f>
        <v>0</v>
      </c>
      <c r="GL43" s="5" t="n">
        <f aca="false">IF(Kalender!GL43&lt;&gt;1,0,IF(AND($B43&gt;0,INDEX(Kalender!GL$68:GL$77,MAX(1,$B43))&gt;INDEX(Kalender!$B$68:$B$77,MAX(1,$B43))),1,0)+IF(OR(AND($C43&gt;0,INDEX(Kalender!GL$81:GL$110,MAX(1,$C43))&gt;INDEX(Kalender!$B$81:$B$110,MAX(1,$C43))),AND($D43&gt;0,INDEX(Kalender!GL$81:GL$110,MAX(1,$D43))&gt;INDEX(Kalender!$B$81:$B$110,MAX(1,$D43))),AND($E43&gt;0,INDEX(Kalender!GL$81:GL$110,MAX(1,$E43))&gt;INDEX(Kalender!$B$81:$B$110,MAX(1,$E43))),AND($F43&gt;0,INDEX(Kalender!GL$81:GL$110,MAX(1,$F43))&gt;INDEX(Kalender!$B$81:$B$110,MAX(1,$F43)))),2,0))</f>
        <v>0</v>
      </c>
      <c r="GM43" s="5" t="n">
        <f aca="false">IF(Kalender!GM43&lt;&gt;1,0,IF(AND($B43&gt;0,INDEX(Kalender!GM$68:GM$77,MAX(1,$B43))&gt;INDEX(Kalender!$B$68:$B$77,MAX(1,$B43))),1,0)+IF(OR(AND($C43&gt;0,INDEX(Kalender!GM$81:GM$110,MAX(1,$C43))&gt;INDEX(Kalender!$B$81:$B$110,MAX(1,$C43))),AND($D43&gt;0,INDEX(Kalender!GM$81:GM$110,MAX(1,$D43))&gt;INDEX(Kalender!$B$81:$B$110,MAX(1,$D43))),AND($E43&gt;0,INDEX(Kalender!GM$81:GM$110,MAX(1,$E43))&gt;INDEX(Kalender!$B$81:$B$110,MAX(1,$E43))),AND($F43&gt;0,INDEX(Kalender!GM$81:GM$110,MAX(1,$F43))&gt;INDEX(Kalender!$B$81:$B$110,MAX(1,$F43)))),2,0))</f>
        <v>0</v>
      </c>
      <c r="GN43" s="5" t="n">
        <f aca="false">IF(Kalender!GN43&lt;&gt;1,0,IF(AND($B43&gt;0,INDEX(Kalender!GN$68:GN$77,MAX(1,$B43))&gt;INDEX(Kalender!$B$68:$B$77,MAX(1,$B43))),1,0)+IF(OR(AND($C43&gt;0,INDEX(Kalender!GN$81:GN$110,MAX(1,$C43))&gt;INDEX(Kalender!$B$81:$B$110,MAX(1,$C43))),AND($D43&gt;0,INDEX(Kalender!GN$81:GN$110,MAX(1,$D43))&gt;INDEX(Kalender!$B$81:$B$110,MAX(1,$D43))),AND($E43&gt;0,INDEX(Kalender!GN$81:GN$110,MAX(1,$E43))&gt;INDEX(Kalender!$B$81:$B$110,MAX(1,$E43))),AND($F43&gt;0,INDEX(Kalender!GN$81:GN$110,MAX(1,$F43))&gt;INDEX(Kalender!$B$81:$B$110,MAX(1,$F43)))),2,0))</f>
        <v>0</v>
      </c>
      <c r="GO43" s="5" t="n">
        <f aca="false">IF(Kalender!GO43&lt;&gt;1,0,IF(AND($B43&gt;0,INDEX(Kalender!GO$68:GO$77,MAX(1,$B43))&gt;INDEX(Kalender!$B$68:$B$77,MAX(1,$B43))),1,0)+IF(OR(AND($C43&gt;0,INDEX(Kalender!GO$81:GO$110,MAX(1,$C43))&gt;INDEX(Kalender!$B$81:$B$110,MAX(1,$C43))),AND($D43&gt;0,INDEX(Kalender!GO$81:GO$110,MAX(1,$D43))&gt;INDEX(Kalender!$B$81:$B$110,MAX(1,$D43))),AND($E43&gt;0,INDEX(Kalender!GO$81:GO$110,MAX(1,$E43))&gt;INDEX(Kalender!$B$81:$B$110,MAX(1,$E43))),AND($F43&gt;0,INDEX(Kalender!GO$81:GO$110,MAX(1,$F43))&gt;INDEX(Kalender!$B$81:$B$110,MAX(1,$F43)))),2,0))</f>
        <v>0</v>
      </c>
      <c r="GP43" s="5" t="n">
        <f aca="false">IF(Kalender!GP43&lt;&gt;1,0,IF(AND($B43&gt;0,INDEX(Kalender!GP$68:GP$77,MAX(1,$B43))&gt;INDEX(Kalender!$B$68:$B$77,MAX(1,$B43))),1,0)+IF(OR(AND($C43&gt;0,INDEX(Kalender!GP$81:GP$110,MAX(1,$C43))&gt;INDEX(Kalender!$B$81:$B$110,MAX(1,$C43))),AND($D43&gt;0,INDEX(Kalender!GP$81:GP$110,MAX(1,$D43))&gt;INDEX(Kalender!$B$81:$B$110,MAX(1,$D43))),AND($E43&gt;0,INDEX(Kalender!GP$81:GP$110,MAX(1,$E43))&gt;INDEX(Kalender!$B$81:$B$110,MAX(1,$E43))),AND($F43&gt;0,INDEX(Kalender!GP$81:GP$110,MAX(1,$F43))&gt;INDEX(Kalender!$B$81:$B$110,MAX(1,$F43)))),2,0))</f>
        <v>0</v>
      </c>
      <c r="GQ43" s="5" t="n">
        <f aca="false">IF(Kalender!GQ43&lt;&gt;1,0,IF(AND($B43&gt;0,INDEX(Kalender!GQ$68:GQ$77,MAX(1,$B43))&gt;INDEX(Kalender!$B$68:$B$77,MAX(1,$B43))),1,0)+IF(OR(AND($C43&gt;0,INDEX(Kalender!GQ$81:GQ$110,MAX(1,$C43))&gt;INDEX(Kalender!$B$81:$B$110,MAX(1,$C43))),AND($D43&gt;0,INDEX(Kalender!GQ$81:GQ$110,MAX(1,$D43))&gt;INDEX(Kalender!$B$81:$B$110,MAX(1,$D43))),AND($E43&gt;0,INDEX(Kalender!GQ$81:GQ$110,MAX(1,$E43))&gt;INDEX(Kalender!$B$81:$B$110,MAX(1,$E43))),AND($F43&gt;0,INDEX(Kalender!GQ$81:GQ$110,MAX(1,$F43))&gt;INDEX(Kalender!$B$81:$B$110,MAX(1,$F43)))),2,0))</f>
        <v>0</v>
      </c>
      <c r="GR43" s="5" t="n">
        <f aca="false">IF(Kalender!GR43&lt;&gt;1,0,IF(AND($B43&gt;0,INDEX(Kalender!GR$68:GR$77,MAX(1,$B43))&gt;INDEX(Kalender!$B$68:$B$77,MAX(1,$B43))),1,0)+IF(OR(AND($C43&gt;0,INDEX(Kalender!GR$81:GR$110,MAX(1,$C43))&gt;INDEX(Kalender!$B$81:$B$110,MAX(1,$C43))),AND($D43&gt;0,INDEX(Kalender!GR$81:GR$110,MAX(1,$D43))&gt;INDEX(Kalender!$B$81:$B$110,MAX(1,$D43))),AND($E43&gt;0,INDEX(Kalender!GR$81:GR$110,MAX(1,$E43))&gt;INDEX(Kalender!$B$81:$B$110,MAX(1,$E43))),AND($F43&gt;0,INDEX(Kalender!GR$81:GR$110,MAX(1,$F43))&gt;INDEX(Kalender!$B$81:$B$110,MAX(1,$F43)))),2,0))</f>
        <v>0</v>
      </c>
      <c r="GS43" s="5" t="n">
        <f aca="false">IF(Kalender!GS43&lt;&gt;1,0,IF(AND($B43&gt;0,INDEX(Kalender!GS$68:GS$77,MAX(1,$B43))&gt;INDEX(Kalender!$B$68:$B$77,MAX(1,$B43))),1,0)+IF(OR(AND($C43&gt;0,INDEX(Kalender!GS$81:GS$110,MAX(1,$C43))&gt;INDEX(Kalender!$B$81:$B$110,MAX(1,$C43))),AND($D43&gt;0,INDEX(Kalender!GS$81:GS$110,MAX(1,$D43))&gt;INDEX(Kalender!$B$81:$B$110,MAX(1,$D43))),AND($E43&gt;0,INDEX(Kalender!GS$81:GS$110,MAX(1,$E43))&gt;INDEX(Kalender!$B$81:$B$110,MAX(1,$E43))),AND($F43&gt;0,INDEX(Kalender!GS$81:GS$110,MAX(1,$F43))&gt;INDEX(Kalender!$B$81:$B$110,MAX(1,$F43)))),2,0))</f>
        <v>0</v>
      </c>
      <c r="GT43" s="5" t="n">
        <f aca="false">IF(Kalender!GT43&lt;&gt;1,0,IF(AND($B43&gt;0,INDEX(Kalender!GT$68:GT$77,MAX(1,$B43))&gt;INDEX(Kalender!$B$68:$B$77,MAX(1,$B43))),1,0)+IF(OR(AND($C43&gt;0,INDEX(Kalender!GT$81:GT$110,MAX(1,$C43))&gt;INDEX(Kalender!$B$81:$B$110,MAX(1,$C43))),AND($D43&gt;0,INDEX(Kalender!GT$81:GT$110,MAX(1,$D43))&gt;INDEX(Kalender!$B$81:$B$110,MAX(1,$D43))),AND($E43&gt;0,INDEX(Kalender!GT$81:GT$110,MAX(1,$E43))&gt;INDEX(Kalender!$B$81:$B$110,MAX(1,$E43))),AND($F43&gt;0,INDEX(Kalender!GT$81:GT$110,MAX(1,$F43))&gt;INDEX(Kalender!$B$81:$B$110,MAX(1,$F43)))),2,0))</f>
        <v>0</v>
      </c>
      <c r="GU43" s="5" t="n">
        <f aca="false">IF(Kalender!GU43&lt;&gt;1,0,IF(AND($B43&gt;0,INDEX(Kalender!GU$68:GU$77,MAX(1,$B43))&gt;INDEX(Kalender!$B$68:$B$77,MAX(1,$B43))),1,0)+IF(OR(AND($C43&gt;0,INDEX(Kalender!GU$81:GU$110,MAX(1,$C43))&gt;INDEX(Kalender!$B$81:$B$110,MAX(1,$C43))),AND($D43&gt;0,INDEX(Kalender!GU$81:GU$110,MAX(1,$D43))&gt;INDEX(Kalender!$B$81:$B$110,MAX(1,$D43))),AND($E43&gt;0,INDEX(Kalender!GU$81:GU$110,MAX(1,$E43))&gt;INDEX(Kalender!$B$81:$B$110,MAX(1,$E43))),AND($F43&gt;0,INDEX(Kalender!GU$81:GU$110,MAX(1,$F43))&gt;INDEX(Kalender!$B$81:$B$110,MAX(1,$F43)))),2,0))</f>
        <v>0</v>
      </c>
      <c r="GV43" s="5" t="n">
        <f aca="false">IF(Kalender!GV43&lt;&gt;1,0,IF(AND($B43&gt;0,INDEX(Kalender!GV$68:GV$77,MAX(1,$B43))&gt;INDEX(Kalender!$B$68:$B$77,MAX(1,$B43))),1,0)+IF(OR(AND($C43&gt;0,INDEX(Kalender!GV$81:GV$110,MAX(1,$C43))&gt;INDEX(Kalender!$B$81:$B$110,MAX(1,$C43))),AND($D43&gt;0,INDEX(Kalender!GV$81:GV$110,MAX(1,$D43))&gt;INDEX(Kalender!$B$81:$B$110,MAX(1,$D43))),AND($E43&gt;0,INDEX(Kalender!GV$81:GV$110,MAX(1,$E43))&gt;INDEX(Kalender!$B$81:$B$110,MAX(1,$E43))),AND($F43&gt;0,INDEX(Kalender!GV$81:GV$110,MAX(1,$F43))&gt;INDEX(Kalender!$B$81:$B$110,MAX(1,$F43)))),2,0))</f>
        <v>0</v>
      </c>
      <c r="GW43" s="5" t="n">
        <f aca="false">IF(Kalender!GW43&lt;&gt;1,0,IF(AND($B43&gt;0,INDEX(Kalender!GW$68:GW$77,MAX(1,$B43))&gt;INDEX(Kalender!$B$68:$B$77,MAX(1,$B43))),1,0)+IF(OR(AND($C43&gt;0,INDEX(Kalender!GW$81:GW$110,MAX(1,$C43))&gt;INDEX(Kalender!$B$81:$B$110,MAX(1,$C43))),AND($D43&gt;0,INDEX(Kalender!GW$81:GW$110,MAX(1,$D43))&gt;INDEX(Kalender!$B$81:$B$110,MAX(1,$D43))),AND($E43&gt;0,INDEX(Kalender!GW$81:GW$110,MAX(1,$E43))&gt;INDEX(Kalender!$B$81:$B$110,MAX(1,$E43))),AND($F43&gt;0,INDEX(Kalender!GW$81:GW$110,MAX(1,$F43))&gt;INDEX(Kalender!$B$81:$B$110,MAX(1,$F43)))),2,0))</f>
        <v>0</v>
      </c>
      <c r="GX43" s="5" t="n">
        <f aca="false">IF(Kalender!GX43&lt;&gt;1,0,IF(AND($B43&gt;0,INDEX(Kalender!GX$68:GX$77,MAX(1,$B43))&gt;INDEX(Kalender!$B$68:$B$77,MAX(1,$B43))),1,0)+IF(OR(AND($C43&gt;0,INDEX(Kalender!GX$81:GX$110,MAX(1,$C43))&gt;INDEX(Kalender!$B$81:$B$110,MAX(1,$C43))),AND($D43&gt;0,INDEX(Kalender!GX$81:GX$110,MAX(1,$D43))&gt;INDEX(Kalender!$B$81:$B$110,MAX(1,$D43))),AND($E43&gt;0,INDEX(Kalender!GX$81:GX$110,MAX(1,$E43))&gt;INDEX(Kalender!$B$81:$B$110,MAX(1,$E43))),AND($F43&gt;0,INDEX(Kalender!GX$81:GX$110,MAX(1,$F43))&gt;INDEX(Kalender!$B$81:$B$110,MAX(1,$F43)))),2,0))</f>
        <v>0</v>
      </c>
      <c r="GY43" s="5" t="n">
        <f aca="false">IF(Kalender!GY43&lt;&gt;1,0,IF(AND($B43&gt;0,INDEX(Kalender!GY$68:GY$77,MAX(1,$B43))&gt;INDEX(Kalender!$B$68:$B$77,MAX(1,$B43))),1,0)+IF(OR(AND($C43&gt;0,INDEX(Kalender!GY$81:GY$110,MAX(1,$C43))&gt;INDEX(Kalender!$B$81:$B$110,MAX(1,$C43))),AND($D43&gt;0,INDEX(Kalender!GY$81:GY$110,MAX(1,$D43))&gt;INDEX(Kalender!$B$81:$B$110,MAX(1,$D43))),AND($E43&gt;0,INDEX(Kalender!GY$81:GY$110,MAX(1,$E43))&gt;INDEX(Kalender!$B$81:$B$110,MAX(1,$E43))),AND($F43&gt;0,INDEX(Kalender!GY$81:GY$110,MAX(1,$F43))&gt;INDEX(Kalender!$B$81:$B$110,MAX(1,$F43)))),2,0))</f>
        <v>0</v>
      </c>
      <c r="GZ43" s="5" t="n">
        <f aca="false">IF(Kalender!GZ43&lt;&gt;1,0,IF(AND($B43&gt;0,INDEX(Kalender!GZ$68:GZ$77,MAX(1,$B43))&gt;INDEX(Kalender!$B$68:$B$77,MAX(1,$B43))),1,0)+IF(OR(AND($C43&gt;0,INDEX(Kalender!GZ$81:GZ$110,MAX(1,$C43))&gt;INDEX(Kalender!$B$81:$B$110,MAX(1,$C43))),AND($D43&gt;0,INDEX(Kalender!GZ$81:GZ$110,MAX(1,$D43))&gt;INDEX(Kalender!$B$81:$B$110,MAX(1,$D43))),AND($E43&gt;0,INDEX(Kalender!GZ$81:GZ$110,MAX(1,$E43))&gt;INDEX(Kalender!$B$81:$B$110,MAX(1,$E43))),AND($F43&gt;0,INDEX(Kalender!GZ$81:GZ$110,MAX(1,$F43))&gt;INDEX(Kalender!$B$81:$B$110,MAX(1,$F43)))),2,0))</f>
        <v>0</v>
      </c>
      <c r="HA43" s="5" t="n">
        <f aca="false">IF(Kalender!HA43&lt;&gt;1,0,IF(AND($B43&gt;0,INDEX(Kalender!HA$68:HA$77,MAX(1,$B43))&gt;INDEX(Kalender!$B$68:$B$77,MAX(1,$B43))),1,0)+IF(OR(AND($C43&gt;0,INDEX(Kalender!HA$81:HA$110,MAX(1,$C43))&gt;INDEX(Kalender!$B$81:$B$110,MAX(1,$C43))),AND($D43&gt;0,INDEX(Kalender!HA$81:HA$110,MAX(1,$D43))&gt;INDEX(Kalender!$B$81:$B$110,MAX(1,$D43))),AND($E43&gt;0,INDEX(Kalender!HA$81:HA$110,MAX(1,$E43))&gt;INDEX(Kalender!$B$81:$B$110,MAX(1,$E43))),AND($F43&gt;0,INDEX(Kalender!HA$81:HA$110,MAX(1,$F43))&gt;INDEX(Kalender!$B$81:$B$110,MAX(1,$F43)))),2,0))</f>
        <v>0</v>
      </c>
      <c r="HB43" s="5" t="n">
        <f aca="false">IF(Kalender!HB43&lt;&gt;1,0,IF(AND($B43&gt;0,INDEX(Kalender!HB$68:HB$77,MAX(1,$B43))&gt;INDEX(Kalender!$B$68:$B$77,MAX(1,$B43))),1,0)+IF(OR(AND($C43&gt;0,INDEX(Kalender!HB$81:HB$110,MAX(1,$C43))&gt;INDEX(Kalender!$B$81:$B$110,MAX(1,$C43))),AND($D43&gt;0,INDEX(Kalender!HB$81:HB$110,MAX(1,$D43))&gt;INDEX(Kalender!$B$81:$B$110,MAX(1,$D43))),AND($E43&gt;0,INDEX(Kalender!HB$81:HB$110,MAX(1,$E43))&gt;INDEX(Kalender!$B$81:$B$110,MAX(1,$E43))),AND($F43&gt;0,INDEX(Kalender!HB$81:HB$110,MAX(1,$F43))&gt;INDEX(Kalender!$B$81:$B$110,MAX(1,$F43)))),2,0))</f>
        <v>0</v>
      </c>
      <c r="HC43" s="5" t="n">
        <f aca="false">IF(Kalender!HC43&lt;&gt;1,0,IF(AND($B43&gt;0,INDEX(Kalender!HC$68:HC$77,MAX(1,$B43))&gt;INDEX(Kalender!$B$68:$B$77,MAX(1,$B43))),1,0)+IF(OR(AND($C43&gt;0,INDEX(Kalender!HC$81:HC$110,MAX(1,$C43))&gt;INDEX(Kalender!$B$81:$B$110,MAX(1,$C43))),AND($D43&gt;0,INDEX(Kalender!HC$81:HC$110,MAX(1,$D43))&gt;INDEX(Kalender!$B$81:$B$110,MAX(1,$D43))),AND($E43&gt;0,INDEX(Kalender!HC$81:HC$110,MAX(1,$E43))&gt;INDEX(Kalender!$B$81:$B$110,MAX(1,$E43))),AND($F43&gt;0,INDEX(Kalender!HC$81:HC$110,MAX(1,$F43))&gt;INDEX(Kalender!$B$81:$B$110,MAX(1,$F43)))),2,0))</f>
        <v>0</v>
      </c>
      <c r="HD43" s="5" t="n">
        <f aca="false">IF(Kalender!HD43&lt;&gt;1,0,IF(AND($B43&gt;0,INDEX(Kalender!HD$68:HD$77,MAX(1,$B43))&gt;INDEX(Kalender!$B$68:$B$77,MAX(1,$B43))),1,0)+IF(OR(AND($C43&gt;0,INDEX(Kalender!HD$81:HD$110,MAX(1,$C43))&gt;INDEX(Kalender!$B$81:$B$110,MAX(1,$C43))),AND($D43&gt;0,INDEX(Kalender!HD$81:HD$110,MAX(1,$D43))&gt;INDEX(Kalender!$B$81:$B$110,MAX(1,$D43))),AND($E43&gt;0,INDEX(Kalender!HD$81:HD$110,MAX(1,$E43))&gt;INDEX(Kalender!$B$81:$B$110,MAX(1,$E43))),AND($F43&gt;0,INDEX(Kalender!HD$81:HD$110,MAX(1,$F43))&gt;INDEX(Kalender!$B$81:$B$110,MAX(1,$F43)))),2,0))</f>
        <v>0</v>
      </c>
      <c r="HE43" s="5" t="n">
        <f aca="false">IF(Kalender!HE43&lt;&gt;1,0,IF(AND($B43&gt;0,INDEX(Kalender!HE$68:HE$77,MAX(1,$B43))&gt;INDEX(Kalender!$B$68:$B$77,MAX(1,$B43))),1,0)+IF(OR(AND($C43&gt;0,INDEX(Kalender!HE$81:HE$110,MAX(1,$C43))&gt;INDEX(Kalender!$B$81:$B$110,MAX(1,$C43))),AND($D43&gt;0,INDEX(Kalender!HE$81:HE$110,MAX(1,$D43))&gt;INDEX(Kalender!$B$81:$B$110,MAX(1,$D43))),AND($E43&gt;0,INDEX(Kalender!HE$81:HE$110,MAX(1,$E43))&gt;INDEX(Kalender!$B$81:$B$110,MAX(1,$E43))),AND($F43&gt;0,INDEX(Kalender!HE$81:HE$110,MAX(1,$F43))&gt;INDEX(Kalender!$B$81:$B$110,MAX(1,$F43)))),2,0))</f>
        <v>0</v>
      </c>
      <c r="HF43" s="5" t="n">
        <f aca="false">IF(Kalender!HF43&lt;&gt;1,0,IF(AND($B43&gt;0,INDEX(Kalender!HF$68:HF$77,MAX(1,$B43))&gt;INDEX(Kalender!$B$68:$B$77,MAX(1,$B43))),1,0)+IF(OR(AND($C43&gt;0,INDEX(Kalender!HF$81:HF$110,MAX(1,$C43))&gt;INDEX(Kalender!$B$81:$B$110,MAX(1,$C43))),AND($D43&gt;0,INDEX(Kalender!HF$81:HF$110,MAX(1,$D43))&gt;INDEX(Kalender!$B$81:$B$110,MAX(1,$D43))),AND($E43&gt;0,INDEX(Kalender!HF$81:HF$110,MAX(1,$E43))&gt;INDEX(Kalender!$B$81:$B$110,MAX(1,$E43))),AND($F43&gt;0,INDEX(Kalender!HF$81:HF$110,MAX(1,$F43))&gt;INDEX(Kalender!$B$81:$B$110,MAX(1,$F43)))),2,0))</f>
        <v>0</v>
      </c>
      <c r="HG43" s="5" t="n">
        <f aca="false">IF(Kalender!HG43&lt;&gt;1,0,IF(AND($B43&gt;0,INDEX(Kalender!HG$68:HG$77,MAX(1,$B43))&gt;INDEX(Kalender!$B$68:$B$77,MAX(1,$B43))),1,0)+IF(OR(AND($C43&gt;0,INDEX(Kalender!HG$81:HG$110,MAX(1,$C43))&gt;INDEX(Kalender!$B$81:$B$110,MAX(1,$C43))),AND($D43&gt;0,INDEX(Kalender!HG$81:HG$110,MAX(1,$D43))&gt;INDEX(Kalender!$B$81:$B$110,MAX(1,$D43))),AND($E43&gt;0,INDEX(Kalender!HG$81:HG$110,MAX(1,$E43))&gt;INDEX(Kalender!$B$81:$B$110,MAX(1,$E43))),AND($F43&gt;0,INDEX(Kalender!HG$81:HG$110,MAX(1,$F43))&gt;INDEX(Kalender!$B$81:$B$110,MAX(1,$F43)))),2,0))</f>
        <v>0</v>
      </c>
      <c r="HH43" s="5" t="n">
        <f aca="false">IF(Kalender!HH43&lt;&gt;1,0,IF(AND($B43&gt;0,INDEX(Kalender!HH$68:HH$77,MAX(1,$B43))&gt;INDEX(Kalender!$B$68:$B$77,MAX(1,$B43))),1,0)+IF(OR(AND($C43&gt;0,INDEX(Kalender!HH$81:HH$110,MAX(1,$C43))&gt;INDEX(Kalender!$B$81:$B$110,MAX(1,$C43))),AND($D43&gt;0,INDEX(Kalender!HH$81:HH$110,MAX(1,$D43))&gt;INDEX(Kalender!$B$81:$B$110,MAX(1,$D43))),AND($E43&gt;0,INDEX(Kalender!HH$81:HH$110,MAX(1,$E43))&gt;INDEX(Kalender!$B$81:$B$110,MAX(1,$E43))),AND($F43&gt;0,INDEX(Kalender!HH$81:HH$110,MAX(1,$F43))&gt;INDEX(Kalender!$B$81:$B$110,MAX(1,$F43)))),2,0))</f>
        <v>0</v>
      </c>
      <c r="HI43" s="5" t="n">
        <f aca="false">IF(Kalender!HI43&lt;&gt;1,0,IF(AND($B43&gt;0,INDEX(Kalender!HI$68:HI$77,MAX(1,$B43))&gt;INDEX(Kalender!$B$68:$B$77,MAX(1,$B43))),1,0)+IF(OR(AND($C43&gt;0,INDEX(Kalender!HI$81:HI$110,MAX(1,$C43))&gt;INDEX(Kalender!$B$81:$B$110,MAX(1,$C43))),AND($D43&gt;0,INDEX(Kalender!HI$81:HI$110,MAX(1,$D43))&gt;INDEX(Kalender!$B$81:$B$110,MAX(1,$D43))),AND($E43&gt;0,INDEX(Kalender!HI$81:HI$110,MAX(1,$E43))&gt;INDEX(Kalender!$B$81:$B$110,MAX(1,$E43))),AND($F43&gt;0,INDEX(Kalender!HI$81:HI$110,MAX(1,$F43))&gt;INDEX(Kalender!$B$81:$B$110,MAX(1,$F43)))),2,0))</f>
        <v>0</v>
      </c>
      <c r="HJ43" s="5" t="n">
        <f aca="false">IF(Kalender!HJ43&lt;&gt;1,0,IF(AND($B43&gt;0,INDEX(Kalender!HJ$68:HJ$77,MAX(1,$B43))&gt;INDEX(Kalender!$B$68:$B$77,MAX(1,$B43))),1,0)+IF(OR(AND($C43&gt;0,INDEX(Kalender!HJ$81:HJ$110,MAX(1,$C43))&gt;INDEX(Kalender!$B$81:$B$110,MAX(1,$C43))),AND($D43&gt;0,INDEX(Kalender!HJ$81:HJ$110,MAX(1,$D43))&gt;INDEX(Kalender!$B$81:$B$110,MAX(1,$D43))),AND($E43&gt;0,INDEX(Kalender!HJ$81:HJ$110,MAX(1,$E43))&gt;INDEX(Kalender!$B$81:$B$110,MAX(1,$E43))),AND($F43&gt;0,INDEX(Kalender!HJ$81:HJ$110,MAX(1,$F43))&gt;INDEX(Kalender!$B$81:$B$110,MAX(1,$F43)))),2,0))</f>
        <v>0</v>
      </c>
      <c r="HK43" s="5" t="n">
        <f aca="false">IF(Kalender!HK43&lt;&gt;1,0,IF(AND($B43&gt;0,INDEX(Kalender!HK$68:HK$77,MAX(1,$B43))&gt;INDEX(Kalender!$B$68:$B$77,MAX(1,$B43))),1,0)+IF(OR(AND($C43&gt;0,INDEX(Kalender!HK$81:HK$110,MAX(1,$C43))&gt;INDEX(Kalender!$B$81:$B$110,MAX(1,$C43))),AND($D43&gt;0,INDEX(Kalender!HK$81:HK$110,MAX(1,$D43))&gt;INDEX(Kalender!$B$81:$B$110,MAX(1,$D43))),AND($E43&gt;0,INDEX(Kalender!HK$81:HK$110,MAX(1,$E43))&gt;INDEX(Kalender!$B$81:$B$110,MAX(1,$E43))),AND($F43&gt;0,INDEX(Kalender!HK$81:HK$110,MAX(1,$F43))&gt;INDEX(Kalender!$B$81:$B$110,MAX(1,$F43)))),2,0))</f>
        <v>0</v>
      </c>
      <c r="HL43" s="5" t="n">
        <f aca="false">IF(Kalender!HL43&lt;&gt;1,0,IF(AND($B43&gt;0,INDEX(Kalender!HL$68:HL$77,MAX(1,$B43))&gt;INDEX(Kalender!$B$68:$B$77,MAX(1,$B43))),1,0)+IF(OR(AND($C43&gt;0,INDEX(Kalender!HL$81:HL$110,MAX(1,$C43))&gt;INDEX(Kalender!$B$81:$B$110,MAX(1,$C43))),AND($D43&gt;0,INDEX(Kalender!HL$81:HL$110,MAX(1,$D43))&gt;INDEX(Kalender!$B$81:$B$110,MAX(1,$D43))),AND($E43&gt;0,INDEX(Kalender!HL$81:HL$110,MAX(1,$E43))&gt;INDEX(Kalender!$B$81:$B$110,MAX(1,$E43))),AND($F43&gt;0,INDEX(Kalender!HL$81:HL$110,MAX(1,$F43))&gt;INDEX(Kalender!$B$81:$B$110,MAX(1,$F43)))),2,0))</f>
        <v>0</v>
      </c>
      <c r="HM43" s="5" t="n">
        <f aca="false">IF(Kalender!HM43&lt;&gt;1,0,IF(AND($B43&gt;0,INDEX(Kalender!HM$68:HM$77,MAX(1,$B43))&gt;INDEX(Kalender!$B$68:$B$77,MAX(1,$B43))),1,0)+IF(OR(AND($C43&gt;0,INDEX(Kalender!HM$81:HM$110,MAX(1,$C43))&gt;INDEX(Kalender!$B$81:$B$110,MAX(1,$C43))),AND($D43&gt;0,INDEX(Kalender!HM$81:HM$110,MAX(1,$D43))&gt;INDEX(Kalender!$B$81:$B$110,MAX(1,$D43))),AND($E43&gt;0,INDEX(Kalender!HM$81:HM$110,MAX(1,$E43))&gt;INDEX(Kalender!$B$81:$B$110,MAX(1,$E43))),AND($F43&gt;0,INDEX(Kalender!HM$81:HM$110,MAX(1,$F43))&gt;INDEX(Kalender!$B$81:$B$110,MAX(1,$F43)))),2,0))</f>
        <v>0</v>
      </c>
      <c r="HN43" s="5" t="n">
        <f aca="false">IF(Kalender!HN43&lt;&gt;1,0,IF(AND($B43&gt;0,INDEX(Kalender!HN$68:HN$77,MAX(1,$B43))&gt;INDEX(Kalender!$B$68:$B$77,MAX(1,$B43))),1,0)+IF(OR(AND($C43&gt;0,INDEX(Kalender!HN$81:HN$110,MAX(1,$C43))&gt;INDEX(Kalender!$B$81:$B$110,MAX(1,$C43))),AND($D43&gt;0,INDEX(Kalender!HN$81:HN$110,MAX(1,$D43))&gt;INDEX(Kalender!$B$81:$B$110,MAX(1,$D43))),AND($E43&gt;0,INDEX(Kalender!HN$81:HN$110,MAX(1,$E43))&gt;INDEX(Kalender!$B$81:$B$110,MAX(1,$E43))),AND($F43&gt;0,INDEX(Kalender!HN$81:HN$110,MAX(1,$F43))&gt;INDEX(Kalender!$B$81:$B$110,MAX(1,$F43)))),2,0))</f>
        <v>0</v>
      </c>
      <c r="HO43" s="5" t="n">
        <f aca="false">IF(Kalender!HO43&lt;&gt;1,0,IF(AND($B43&gt;0,INDEX(Kalender!HO$68:HO$77,MAX(1,$B43))&gt;INDEX(Kalender!$B$68:$B$77,MAX(1,$B43))),1,0)+IF(OR(AND($C43&gt;0,INDEX(Kalender!HO$81:HO$110,MAX(1,$C43))&gt;INDEX(Kalender!$B$81:$B$110,MAX(1,$C43))),AND($D43&gt;0,INDEX(Kalender!HO$81:HO$110,MAX(1,$D43))&gt;INDEX(Kalender!$B$81:$B$110,MAX(1,$D43))),AND($E43&gt;0,INDEX(Kalender!HO$81:HO$110,MAX(1,$E43))&gt;INDEX(Kalender!$B$81:$B$110,MAX(1,$E43))),AND($F43&gt;0,INDEX(Kalender!HO$81:HO$110,MAX(1,$F43))&gt;INDEX(Kalender!$B$81:$B$110,MAX(1,$F43)))),2,0))</f>
        <v>0</v>
      </c>
      <c r="HP43" s="5" t="n">
        <f aca="false">IF(Kalender!HP43&lt;&gt;1,0,IF(AND($B43&gt;0,INDEX(Kalender!HP$68:HP$77,MAX(1,$B43))&gt;INDEX(Kalender!$B$68:$B$77,MAX(1,$B43))),1,0)+IF(OR(AND($C43&gt;0,INDEX(Kalender!HP$81:HP$110,MAX(1,$C43))&gt;INDEX(Kalender!$B$81:$B$110,MAX(1,$C43))),AND($D43&gt;0,INDEX(Kalender!HP$81:HP$110,MAX(1,$D43))&gt;INDEX(Kalender!$B$81:$B$110,MAX(1,$D43))),AND($E43&gt;0,INDEX(Kalender!HP$81:HP$110,MAX(1,$E43))&gt;INDEX(Kalender!$B$81:$B$110,MAX(1,$E43))),AND($F43&gt;0,INDEX(Kalender!HP$81:HP$110,MAX(1,$F43))&gt;INDEX(Kalender!$B$81:$B$110,MAX(1,$F43)))),2,0))</f>
        <v>0</v>
      </c>
      <c r="HQ43" s="5" t="n">
        <f aca="false">IF(Kalender!HQ43&lt;&gt;1,0,IF(AND($B43&gt;0,INDEX(Kalender!HQ$68:HQ$77,MAX(1,$B43))&gt;INDEX(Kalender!$B$68:$B$77,MAX(1,$B43))),1,0)+IF(OR(AND($C43&gt;0,INDEX(Kalender!HQ$81:HQ$110,MAX(1,$C43))&gt;INDEX(Kalender!$B$81:$B$110,MAX(1,$C43))),AND($D43&gt;0,INDEX(Kalender!HQ$81:HQ$110,MAX(1,$D43))&gt;INDEX(Kalender!$B$81:$B$110,MAX(1,$D43))),AND($E43&gt;0,INDEX(Kalender!HQ$81:HQ$110,MAX(1,$E43))&gt;INDEX(Kalender!$B$81:$B$110,MAX(1,$E43))),AND($F43&gt;0,INDEX(Kalender!HQ$81:HQ$110,MAX(1,$F43))&gt;INDEX(Kalender!$B$81:$B$110,MAX(1,$F43)))),2,0))</f>
        <v>0</v>
      </c>
      <c r="HR43" s="5" t="n">
        <f aca="false">IF(Kalender!HR43&lt;&gt;1,0,IF(AND($B43&gt;0,INDEX(Kalender!HR$68:HR$77,MAX(1,$B43))&gt;INDEX(Kalender!$B$68:$B$77,MAX(1,$B43))),1,0)+IF(OR(AND($C43&gt;0,INDEX(Kalender!HR$81:HR$110,MAX(1,$C43))&gt;INDEX(Kalender!$B$81:$B$110,MAX(1,$C43))),AND($D43&gt;0,INDEX(Kalender!HR$81:HR$110,MAX(1,$D43))&gt;INDEX(Kalender!$B$81:$B$110,MAX(1,$D43))),AND($E43&gt;0,INDEX(Kalender!HR$81:HR$110,MAX(1,$E43))&gt;INDEX(Kalender!$B$81:$B$110,MAX(1,$E43))),AND($F43&gt;0,INDEX(Kalender!HR$81:HR$110,MAX(1,$F43))&gt;INDEX(Kalender!$B$81:$B$110,MAX(1,$F43)))),2,0))</f>
        <v>0</v>
      </c>
      <c r="HS43" s="5" t="n">
        <f aca="false">IF(Kalender!HS43&lt;&gt;1,0,IF(AND($B43&gt;0,INDEX(Kalender!HS$68:HS$77,MAX(1,$B43))&gt;INDEX(Kalender!$B$68:$B$77,MAX(1,$B43))),1,0)+IF(OR(AND($C43&gt;0,INDEX(Kalender!HS$81:HS$110,MAX(1,$C43))&gt;INDEX(Kalender!$B$81:$B$110,MAX(1,$C43))),AND($D43&gt;0,INDEX(Kalender!HS$81:HS$110,MAX(1,$D43))&gt;INDEX(Kalender!$B$81:$B$110,MAX(1,$D43))),AND($E43&gt;0,INDEX(Kalender!HS$81:HS$110,MAX(1,$E43))&gt;INDEX(Kalender!$B$81:$B$110,MAX(1,$E43))),AND($F43&gt;0,INDEX(Kalender!HS$81:HS$110,MAX(1,$F43))&gt;INDEX(Kalender!$B$81:$B$110,MAX(1,$F43)))),2,0))</f>
        <v>0</v>
      </c>
      <c r="HT43" s="5" t="n">
        <f aca="false">IF(Kalender!HT43&lt;&gt;1,0,IF(AND($B43&gt;0,INDEX(Kalender!HT$68:HT$77,MAX(1,$B43))&gt;INDEX(Kalender!$B$68:$B$77,MAX(1,$B43))),1,0)+IF(OR(AND($C43&gt;0,INDEX(Kalender!HT$81:HT$110,MAX(1,$C43))&gt;INDEX(Kalender!$B$81:$B$110,MAX(1,$C43))),AND($D43&gt;0,INDEX(Kalender!HT$81:HT$110,MAX(1,$D43))&gt;INDEX(Kalender!$B$81:$B$110,MAX(1,$D43))),AND($E43&gt;0,INDEX(Kalender!HT$81:HT$110,MAX(1,$E43))&gt;INDEX(Kalender!$B$81:$B$110,MAX(1,$E43))),AND($F43&gt;0,INDEX(Kalender!HT$81:HT$110,MAX(1,$F43))&gt;INDEX(Kalender!$B$81:$B$110,MAX(1,$F43)))),2,0))</f>
        <v>0</v>
      </c>
      <c r="HU43" s="5" t="n">
        <f aca="false">IF(Kalender!HU43&lt;&gt;1,0,IF(AND($B43&gt;0,INDEX(Kalender!HU$68:HU$77,MAX(1,$B43))&gt;INDEX(Kalender!$B$68:$B$77,MAX(1,$B43))),1,0)+IF(OR(AND($C43&gt;0,INDEX(Kalender!HU$81:HU$110,MAX(1,$C43))&gt;INDEX(Kalender!$B$81:$B$110,MAX(1,$C43))),AND($D43&gt;0,INDEX(Kalender!HU$81:HU$110,MAX(1,$D43))&gt;INDEX(Kalender!$B$81:$B$110,MAX(1,$D43))),AND($E43&gt;0,INDEX(Kalender!HU$81:HU$110,MAX(1,$E43))&gt;INDEX(Kalender!$B$81:$B$110,MAX(1,$E43))),AND($F43&gt;0,INDEX(Kalender!HU$81:HU$110,MAX(1,$F43))&gt;INDEX(Kalender!$B$81:$B$110,MAX(1,$F43)))),2,0))</f>
        <v>0</v>
      </c>
      <c r="HV43" s="5" t="n">
        <f aca="false">IF(Kalender!HV43&lt;&gt;1,0,IF(AND($B43&gt;0,INDEX(Kalender!HV$68:HV$77,MAX(1,$B43))&gt;INDEX(Kalender!$B$68:$B$77,MAX(1,$B43))),1,0)+IF(OR(AND($C43&gt;0,INDEX(Kalender!HV$81:HV$110,MAX(1,$C43))&gt;INDEX(Kalender!$B$81:$B$110,MAX(1,$C43))),AND($D43&gt;0,INDEX(Kalender!HV$81:HV$110,MAX(1,$D43))&gt;INDEX(Kalender!$B$81:$B$110,MAX(1,$D43))),AND($E43&gt;0,INDEX(Kalender!HV$81:HV$110,MAX(1,$E43))&gt;INDEX(Kalender!$B$81:$B$110,MAX(1,$E43))),AND($F43&gt;0,INDEX(Kalender!HV$81:HV$110,MAX(1,$F43))&gt;INDEX(Kalender!$B$81:$B$110,MAX(1,$F43)))),2,0))</f>
        <v>0</v>
      </c>
      <c r="HW43" s="5" t="n">
        <f aca="false">IF(Kalender!HW43&lt;&gt;1,0,IF(AND($B43&gt;0,INDEX(Kalender!HW$68:HW$77,MAX(1,$B43))&gt;INDEX(Kalender!$B$68:$B$77,MAX(1,$B43))),1,0)+IF(OR(AND($C43&gt;0,INDEX(Kalender!HW$81:HW$110,MAX(1,$C43))&gt;INDEX(Kalender!$B$81:$B$110,MAX(1,$C43))),AND($D43&gt;0,INDEX(Kalender!HW$81:HW$110,MAX(1,$D43))&gt;INDEX(Kalender!$B$81:$B$110,MAX(1,$D43))),AND($E43&gt;0,INDEX(Kalender!HW$81:HW$110,MAX(1,$E43))&gt;INDEX(Kalender!$B$81:$B$110,MAX(1,$E43))),AND($F43&gt;0,INDEX(Kalender!HW$81:HW$110,MAX(1,$F43))&gt;INDEX(Kalender!$B$81:$B$110,MAX(1,$F43)))),2,0))</f>
        <v>0</v>
      </c>
      <c r="HX43" s="5" t="n">
        <f aca="false">IF(Kalender!HX43&lt;&gt;1,0,IF(AND($B43&gt;0,INDEX(Kalender!HX$68:HX$77,MAX(1,$B43))&gt;INDEX(Kalender!$B$68:$B$77,MAX(1,$B43))),1,0)+IF(OR(AND($C43&gt;0,INDEX(Kalender!HX$81:HX$110,MAX(1,$C43))&gt;INDEX(Kalender!$B$81:$B$110,MAX(1,$C43))),AND($D43&gt;0,INDEX(Kalender!HX$81:HX$110,MAX(1,$D43))&gt;INDEX(Kalender!$B$81:$B$110,MAX(1,$D43))),AND($E43&gt;0,INDEX(Kalender!HX$81:HX$110,MAX(1,$E43))&gt;INDEX(Kalender!$B$81:$B$110,MAX(1,$E43))),AND($F43&gt;0,INDEX(Kalender!HX$81:HX$110,MAX(1,$F43))&gt;INDEX(Kalender!$B$81:$B$110,MAX(1,$F43)))),2,0))</f>
        <v>0</v>
      </c>
      <c r="HY43" s="5" t="n">
        <f aca="false">IF(Kalender!HY43&lt;&gt;1,0,IF(AND($B43&gt;0,INDEX(Kalender!HY$68:HY$77,MAX(1,$B43))&gt;INDEX(Kalender!$B$68:$B$77,MAX(1,$B43))),1,0)+IF(OR(AND($C43&gt;0,INDEX(Kalender!HY$81:HY$110,MAX(1,$C43))&gt;INDEX(Kalender!$B$81:$B$110,MAX(1,$C43))),AND($D43&gt;0,INDEX(Kalender!HY$81:HY$110,MAX(1,$D43))&gt;INDEX(Kalender!$B$81:$B$110,MAX(1,$D43))),AND($E43&gt;0,INDEX(Kalender!HY$81:HY$110,MAX(1,$E43))&gt;INDEX(Kalender!$B$81:$B$110,MAX(1,$E43))),AND($F43&gt;0,INDEX(Kalender!HY$81:HY$110,MAX(1,$F43))&gt;INDEX(Kalender!$B$81:$B$110,MAX(1,$F43)))),2,0))</f>
        <v>0</v>
      </c>
      <c r="HZ43" s="5" t="n">
        <f aca="false">IF(Kalender!HZ43&lt;&gt;1,0,IF(AND($B43&gt;0,INDEX(Kalender!HZ$68:HZ$77,MAX(1,$B43))&gt;INDEX(Kalender!$B$68:$B$77,MAX(1,$B43))),1,0)+IF(OR(AND($C43&gt;0,INDEX(Kalender!HZ$81:HZ$110,MAX(1,$C43))&gt;INDEX(Kalender!$B$81:$B$110,MAX(1,$C43))),AND($D43&gt;0,INDEX(Kalender!HZ$81:HZ$110,MAX(1,$D43))&gt;INDEX(Kalender!$B$81:$B$110,MAX(1,$D43))),AND($E43&gt;0,INDEX(Kalender!HZ$81:HZ$110,MAX(1,$E43))&gt;INDEX(Kalender!$B$81:$B$110,MAX(1,$E43))),AND($F43&gt;0,INDEX(Kalender!HZ$81:HZ$110,MAX(1,$F43))&gt;INDEX(Kalender!$B$81:$B$110,MAX(1,$F43)))),2,0))</f>
        <v>0</v>
      </c>
      <c r="IA43" s="5" t="n">
        <f aca="false">IF(Kalender!IA43&lt;&gt;1,0,IF(AND($B43&gt;0,INDEX(Kalender!IA$68:IA$77,MAX(1,$B43))&gt;INDEX(Kalender!$B$68:$B$77,MAX(1,$B43))),1,0)+IF(OR(AND($C43&gt;0,INDEX(Kalender!IA$81:IA$110,MAX(1,$C43))&gt;INDEX(Kalender!$B$81:$B$110,MAX(1,$C43))),AND($D43&gt;0,INDEX(Kalender!IA$81:IA$110,MAX(1,$D43))&gt;INDEX(Kalender!$B$81:$B$110,MAX(1,$D43))),AND($E43&gt;0,INDEX(Kalender!IA$81:IA$110,MAX(1,$E43))&gt;INDEX(Kalender!$B$81:$B$110,MAX(1,$E43))),AND($F43&gt;0,INDEX(Kalender!IA$81:IA$110,MAX(1,$F43))&gt;INDEX(Kalender!$B$81:$B$110,MAX(1,$F43)))),2,0))</f>
        <v>0</v>
      </c>
      <c r="IB43" s="5" t="n">
        <f aca="false">IF(Kalender!IB43&lt;&gt;1,0,IF(AND($B43&gt;0,INDEX(Kalender!IB$68:IB$77,MAX(1,$B43))&gt;INDEX(Kalender!$B$68:$B$77,MAX(1,$B43))),1,0)+IF(OR(AND($C43&gt;0,INDEX(Kalender!IB$81:IB$110,MAX(1,$C43))&gt;INDEX(Kalender!$B$81:$B$110,MAX(1,$C43))),AND($D43&gt;0,INDEX(Kalender!IB$81:IB$110,MAX(1,$D43))&gt;INDEX(Kalender!$B$81:$B$110,MAX(1,$D43))),AND($E43&gt;0,INDEX(Kalender!IB$81:IB$110,MAX(1,$E43))&gt;INDEX(Kalender!$B$81:$B$110,MAX(1,$E43))),AND($F43&gt;0,INDEX(Kalender!IB$81:IB$110,MAX(1,$F43))&gt;INDEX(Kalender!$B$81:$B$110,MAX(1,$F43)))),2,0))</f>
        <v>0</v>
      </c>
      <c r="IC43" s="5" t="n">
        <f aca="false">IF(Kalender!IC43&lt;&gt;1,0,IF(AND($B43&gt;0,INDEX(Kalender!IC$68:IC$77,MAX(1,$B43))&gt;INDEX(Kalender!$B$68:$B$77,MAX(1,$B43))),1,0)+IF(OR(AND($C43&gt;0,INDEX(Kalender!IC$81:IC$110,MAX(1,$C43))&gt;INDEX(Kalender!$B$81:$B$110,MAX(1,$C43))),AND($D43&gt;0,INDEX(Kalender!IC$81:IC$110,MAX(1,$D43))&gt;INDEX(Kalender!$B$81:$B$110,MAX(1,$D43))),AND($E43&gt;0,INDEX(Kalender!IC$81:IC$110,MAX(1,$E43))&gt;INDEX(Kalender!$B$81:$B$110,MAX(1,$E43))),AND($F43&gt;0,INDEX(Kalender!IC$81:IC$110,MAX(1,$F43))&gt;INDEX(Kalender!$B$81:$B$110,MAX(1,$F43)))),2,0))</f>
        <v>0</v>
      </c>
      <c r="ID43" s="5" t="n">
        <f aca="false">IF(Kalender!ID43&lt;&gt;1,0,IF(AND($B43&gt;0,INDEX(Kalender!ID$68:ID$77,MAX(1,$B43))&gt;INDEX(Kalender!$B$68:$B$77,MAX(1,$B43))),1,0)+IF(OR(AND($C43&gt;0,INDEX(Kalender!ID$81:ID$110,MAX(1,$C43))&gt;INDEX(Kalender!$B$81:$B$110,MAX(1,$C43))),AND($D43&gt;0,INDEX(Kalender!ID$81:ID$110,MAX(1,$D43))&gt;INDEX(Kalender!$B$81:$B$110,MAX(1,$D43))),AND($E43&gt;0,INDEX(Kalender!ID$81:ID$110,MAX(1,$E43))&gt;INDEX(Kalender!$B$81:$B$110,MAX(1,$E43))),AND($F43&gt;0,INDEX(Kalender!ID$81:ID$110,MAX(1,$F43))&gt;INDEX(Kalender!$B$81:$B$110,MAX(1,$F43)))),2,0))</f>
        <v>0</v>
      </c>
      <c r="IE43" s="5" t="n">
        <f aca="false">IF(Kalender!IE43&lt;&gt;1,0,IF(AND($B43&gt;0,INDEX(Kalender!IE$68:IE$77,MAX(1,$B43))&gt;INDEX(Kalender!$B$68:$B$77,MAX(1,$B43))),1,0)+IF(OR(AND($C43&gt;0,INDEX(Kalender!IE$81:IE$110,MAX(1,$C43))&gt;INDEX(Kalender!$B$81:$B$110,MAX(1,$C43))),AND($D43&gt;0,INDEX(Kalender!IE$81:IE$110,MAX(1,$D43))&gt;INDEX(Kalender!$B$81:$B$110,MAX(1,$D43))),AND($E43&gt;0,INDEX(Kalender!IE$81:IE$110,MAX(1,$E43))&gt;INDEX(Kalender!$B$81:$B$110,MAX(1,$E43))),AND($F43&gt;0,INDEX(Kalender!IE$81:IE$110,MAX(1,$F43))&gt;INDEX(Kalender!$B$81:$B$110,MAX(1,$F43)))),2,0))</f>
        <v>0</v>
      </c>
      <c r="IF43" s="5" t="n">
        <f aca="false">IF(Kalender!IF43&lt;&gt;1,0,IF(AND($B43&gt;0,INDEX(Kalender!IF$68:IF$77,MAX(1,$B43))&gt;INDEX(Kalender!$B$68:$B$77,MAX(1,$B43))),1,0)+IF(OR(AND($C43&gt;0,INDEX(Kalender!IF$81:IF$110,MAX(1,$C43))&gt;INDEX(Kalender!$B$81:$B$110,MAX(1,$C43))),AND($D43&gt;0,INDEX(Kalender!IF$81:IF$110,MAX(1,$D43))&gt;INDEX(Kalender!$B$81:$B$110,MAX(1,$D43))),AND($E43&gt;0,INDEX(Kalender!IF$81:IF$110,MAX(1,$E43))&gt;INDEX(Kalender!$B$81:$B$110,MAX(1,$E43))),AND($F43&gt;0,INDEX(Kalender!IF$81:IF$110,MAX(1,$F43))&gt;INDEX(Kalender!$B$81:$B$110,MAX(1,$F43)))),2,0))</f>
        <v>0</v>
      </c>
      <c r="IG43" s="5" t="n">
        <f aca="false">IF(Kalender!IG43&lt;&gt;1,0,IF(AND($B43&gt;0,INDEX(Kalender!IG$68:IG$77,MAX(1,$B43))&gt;INDEX(Kalender!$B$68:$B$77,MAX(1,$B43))),1,0)+IF(OR(AND($C43&gt;0,INDEX(Kalender!IG$81:IG$110,MAX(1,$C43))&gt;INDEX(Kalender!$B$81:$B$110,MAX(1,$C43))),AND($D43&gt;0,INDEX(Kalender!IG$81:IG$110,MAX(1,$D43))&gt;INDEX(Kalender!$B$81:$B$110,MAX(1,$D43))),AND($E43&gt;0,INDEX(Kalender!IG$81:IG$110,MAX(1,$E43))&gt;INDEX(Kalender!$B$81:$B$110,MAX(1,$E43))),AND($F43&gt;0,INDEX(Kalender!IG$81:IG$110,MAX(1,$F43))&gt;INDEX(Kalender!$B$81:$B$110,MAX(1,$F43)))),2,0))</f>
        <v>0</v>
      </c>
      <c r="IH43" s="5" t="n">
        <f aca="false">IF(Kalender!IH43&lt;&gt;1,0,IF(AND($B43&gt;0,INDEX(Kalender!IH$68:IH$77,MAX(1,$B43))&gt;INDEX(Kalender!$B$68:$B$77,MAX(1,$B43))),1,0)+IF(OR(AND($C43&gt;0,INDEX(Kalender!IH$81:IH$110,MAX(1,$C43))&gt;INDEX(Kalender!$B$81:$B$110,MAX(1,$C43))),AND($D43&gt;0,INDEX(Kalender!IH$81:IH$110,MAX(1,$D43))&gt;INDEX(Kalender!$B$81:$B$110,MAX(1,$D43))),AND($E43&gt;0,INDEX(Kalender!IH$81:IH$110,MAX(1,$E43))&gt;INDEX(Kalender!$B$81:$B$110,MAX(1,$E43))),AND($F43&gt;0,INDEX(Kalender!IH$81:IH$110,MAX(1,$F43))&gt;INDEX(Kalender!$B$81:$B$110,MAX(1,$F43)))),2,0))</f>
        <v>0</v>
      </c>
      <c r="II43" s="5" t="n">
        <f aca="false">IF(Kalender!II43&lt;&gt;1,0,IF(AND($B43&gt;0,INDEX(Kalender!II$68:II$77,MAX(1,$B43))&gt;INDEX(Kalender!$B$68:$B$77,MAX(1,$B43))),1,0)+IF(OR(AND($C43&gt;0,INDEX(Kalender!II$81:II$110,MAX(1,$C43))&gt;INDEX(Kalender!$B$81:$B$110,MAX(1,$C43))),AND($D43&gt;0,INDEX(Kalender!II$81:II$110,MAX(1,$D43))&gt;INDEX(Kalender!$B$81:$B$110,MAX(1,$D43))),AND($E43&gt;0,INDEX(Kalender!II$81:II$110,MAX(1,$E43))&gt;INDEX(Kalender!$B$81:$B$110,MAX(1,$E43))),AND($F43&gt;0,INDEX(Kalender!II$81:II$110,MAX(1,$F43))&gt;INDEX(Kalender!$B$81:$B$110,MAX(1,$F43)))),2,0))</f>
        <v>0</v>
      </c>
      <c r="IJ43" s="5" t="n">
        <f aca="false">IF(Kalender!IJ43&lt;&gt;1,0,IF(AND($B43&gt;0,INDEX(Kalender!IJ$68:IJ$77,MAX(1,$B43))&gt;INDEX(Kalender!$B$68:$B$77,MAX(1,$B43))),1,0)+IF(OR(AND($C43&gt;0,INDEX(Kalender!IJ$81:IJ$110,MAX(1,$C43))&gt;INDEX(Kalender!$B$81:$B$110,MAX(1,$C43))),AND($D43&gt;0,INDEX(Kalender!IJ$81:IJ$110,MAX(1,$D43))&gt;INDEX(Kalender!$B$81:$B$110,MAX(1,$D43))),AND($E43&gt;0,INDEX(Kalender!IJ$81:IJ$110,MAX(1,$E43))&gt;INDEX(Kalender!$B$81:$B$110,MAX(1,$E43))),AND($F43&gt;0,INDEX(Kalender!IJ$81:IJ$110,MAX(1,$F43))&gt;INDEX(Kalender!$B$81:$B$110,MAX(1,$F43)))),2,0))</f>
        <v>0</v>
      </c>
      <c r="IK43" s="5" t="n">
        <f aca="false">IF(Kalender!IK43&lt;&gt;1,0,IF(AND($B43&gt;0,INDEX(Kalender!IK$68:IK$77,MAX(1,$B43))&gt;INDEX(Kalender!$B$68:$B$77,MAX(1,$B43))),1,0)+IF(OR(AND($C43&gt;0,INDEX(Kalender!IK$81:IK$110,MAX(1,$C43))&gt;INDEX(Kalender!$B$81:$B$110,MAX(1,$C43))),AND($D43&gt;0,INDEX(Kalender!IK$81:IK$110,MAX(1,$D43))&gt;INDEX(Kalender!$B$81:$B$110,MAX(1,$D43))),AND($E43&gt;0,INDEX(Kalender!IK$81:IK$110,MAX(1,$E43))&gt;INDEX(Kalender!$B$81:$B$110,MAX(1,$E43))),AND($F43&gt;0,INDEX(Kalender!IK$81:IK$110,MAX(1,$F43))&gt;INDEX(Kalender!$B$81:$B$110,MAX(1,$F43)))),2,0))</f>
        <v>0</v>
      </c>
      <c r="IL43" s="5" t="n">
        <f aca="false">IF(Kalender!IL43&lt;&gt;1,0,IF(AND($B43&gt;0,INDEX(Kalender!IL$68:IL$77,MAX(1,$B43))&gt;INDEX(Kalender!$B$68:$B$77,MAX(1,$B43))),1,0)+IF(OR(AND($C43&gt;0,INDEX(Kalender!IL$81:IL$110,MAX(1,$C43))&gt;INDEX(Kalender!$B$81:$B$110,MAX(1,$C43))),AND($D43&gt;0,INDEX(Kalender!IL$81:IL$110,MAX(1,$D43))&gt;INDEX(Kalender!$B$81:$B$110,MAX(1,$D43))),AND($E43&gt;0,INDEX(Kalender!IL$81:IL$110,MAX(1,$E43))&gt;INDEX(Kalender!$B$81:$B$110,MAX(1,$E43))),AND($F43&gt;0,INDEX(Kalender!IL$81:IL$110,MAX(1,$F43))&gt;INDEX(Kalender!$B$81:$B$110,MAX(1,$F43)))),2,0))</f>
        <v>0</v>
      </c>
      <c r="IM43" s="5" t="n">
        <f aca="false">IF(Kalender!IM43&lt;&gt;1,0,IF(AND($B43&gt;0,INDEX(Kalender!IM$68:IM$77,MAX(1,$B43))&gt;INDEX(Kalender!$B$68:$B$77,MAX(1,$B43))),1,0)+IF(OR(AND($C43&gt;0,INDEX(Kalender!IM$81:IM$110,MAX(1,$C43))&gt;INDEX(Kalender!$B$81:$B$110,MAX(1,$C43))),AND($D43&gt;0,INDEX(Kalender!IM$81:IM$110,MAX(1,$D43))&gt;INDEX(Kalender!$B$81:$B$110,MAX(1,$D43))),AND($E43&gt;0,INDEX(Kalender!IM$81:IM$110,MAX(1,$E43))&gt;INDEX(Kalender!$B$81:$B$110,MAX(1,$E43))),AND($F43&gt;0,INDEX(Kalender!IM$81:IM$110,MAX(1,$F43))&gt;INDEX(Kalender!$B$81:$B$110,MAX(1,$F43)))),2,0))</f>
        <v>0</v>
      </c>
      <c r="IN43" s="5" t="n">
        <f aca="false">IF(Kalender!IN43&lt;&gt;1,0,IF(AND($B43&gt;0,INDEX(Kalender!IN$68:IN$77,MAX(1,$B43))&gt;INDEX(Kalender!$B$68:$B$77,MAX(1,$B43))),1,0)+IF(OR(AND($C43&gt;0,INDEX(Kalender!IN$81:IN$110,MAX(1,$C43))&gt;INDEX(Kalender!$B$81:$B$110,MAX(1,$C43))),AND($D43&gt;0,INDEX(Kalender!IN$81:IN$110,MAX(1,$D43))&gt;INDEX(Kalender!$B$81:$B$110,MAX(1,$D43))),AND($E43&gt;0,INDEX(Kalender!IN$81:IN$110,MAX(1,$E43))&gt;INDEX(Kalender!$B$81:$B$110,MAX(1,$E43))),AND($F43&gt;0,INDEX(Kalender!IN$81:IN$110,MAX(1,$F43))&gt;INDEX(Kalender!$B$81:$B$110,MAX(1,$F43)))),2,0))</f>
        <v>0</v>
      </c>
      <c r="IO43" s="5" t="n">
        <f aca="false">IF(Kalender!IO43&lt;&gt;1,0,IF(AND($B43&gt;0,INDEX(Kalender!IO$68:IO$77,MAX(1,$B43))&gt;INDEX(Kalender!$B$68:$B$77,MAX(1,$B43))),1,0)+IF(OR(AND($C43&gt;0,INDEX(Kalender!IO$81:IO$110,MAX(1,$C43))&gt;INDEX(Kalender!$B$81:$B$110,MAX(1,$C43))),AND($D43&gt;0,INDEX(Kalender!IO$81:IO$110,MAX(1,$D43))&gt;INDEX(Kalender!$B$81:$B$110,MAX(1,$D43))),AND($E43&gt;0,INDEX(Kalender!IO$81:IO$110,MAX(1,$E43))&gt;INDEX(Kalender!$B$81:$B$110,MAX(1,$E43))),AND($F43&gt;0,INDEX(Kalender!IO$81:IO$110,MAX(1,$F43))&gt;INDEX(Kalender!$B$81:$B$110,MAX(1,$F43)))),2,0))</f>
        <v>0</v>
      </c>
      <c r="IP43" s="5" t="n">
        <f aca="false">IF(Kalender!IP43&lt;&gt;1,0,IF(AND($B43&gt;0,INDEX(Kalender!IP$68:IP$77,MAX(1,$B43))&gt;INDEX(Kalender!$B$68:$B$77,MAX(1,$B43))),1,0)+IF(OR(AND($C43&gt;0,INDEX(Kalender!IP$81:IP$110,MAX(1,$C43))&gt;INDEX(Kalender!$B$81:$B$110,MAX(1,$C43))),AND($D43&gt;0,INDEX(Kalender!IP$81:IP$110,MAX(1,$D43))&gt;INDEX(Kalender!$B$81:$B$110,MAX(1,$D43))),AND($E43&gt;0,INDEX(Kalender!IP$81:IP$110,MAX(1,$E43))&gt;INDEX(Kalender!$B$81:$B$110,MAX(1,$E43))),AND($F43&gt;0,INDEX(Kalender!IP$81:IP$110,MAX(1,$F43))&gt;INDEX(Kalender!$B$81:$B$110,MAX(1,$F43)))),2,0))</f>
        <v>0</v>
      </c>
      <c r="IQ43" s="5" t="n">
        <f aca="false">IF(Kalender!IQ43&lt;&gt;1,0,IF(AND($B43&gt;0,INDEX(Kalender!IQ$68:IQ$77,MAX(1,$B43))&gt;INDEX(Kalender!$B$68:$B$77,MAX(1,$B43))),1,0)+IF(OR(AND($C43&gt;0,INDEX(Kalender!IQ$81:IQ$110,MAX(1,$C43))&gt;INDEX(Kalender!$B$81:$B$110,MAX(1,$C43))),AND($D43&gt;0,INDEX(Kalender!IQ$81:IQ$110,MAX(1,$D43))&gt;INDEX(Kalender!$B$81:$B$110,MAX(1,$D43))),AND($E43&gt;0,INDEX(Kalender!IQ$81:IQ$110,MAX(1,$E43))&gt;INDEX(Kalender!$B$81:$B$110,MAX(1,$E43))),AND($F43&gt;0,INDEX(Kalender!IQ$81:IQ$110,MAX(1,$F43))&gt;INDEX(Kalender!$B$81:$B$110,MAX(1,$F43)))),2,0))</f>
        <v>0</v>
      </c>
      <c r="IR43" s="5" t="n">
        <f aca="false">IF(Kalender!IR43&lt;&gt;1,0,IF(AND($B43&gt;0,INDEX(Kalender!IR$68:IR$77,MAX(1,$B43))&gt;INDEX(Kalender!$B$68:$B$77,MAX(1,$B43))),1,0)+IF(OR(AND($C43&gt;0,INDEX(Kalender!IR$81:IR$110,MAX(1,$C43))&gt;INDEX(Kalender!$B$81:$B$110,MAX(1,$C43))),AND($D43&gt;0,INDEX(Kalender!IR$81:IR$110,MAX(1,$D43))&gt;INDEX(Kalender!$B$81:$B$110,MAX(1,$D43))),AND($E43&gt;0,INDEX(Kalender!IR$81:IR$110,MAX(1,$E43))&gt;INDEX(Kalender!$B$81:$B$110,MAX(1,$E43))),AND($F43&gt;0,INDEX(Kalender!IR$81:IR$110,MAX(1,$F43))&gt;INDEX(Kalender!$B$81:$B$110,MAX(1,$F43)))),2,0))</f>
        <v>0</v>
      </c>
      <c r="IS43" s="5" t="n">
        <f aca="false">IF(Kalender!IS43&lt;&gt;1,0,IF(AND($B43&gt;0,INDEX(Kalender!IS$68:IS$77,MAX(1,$B43))&gt;INDEX(Kalender!$B$68:$B$77,MAX(1,$B43))),1,0)+IF(OR(AND($C43&gt;0,INDEX(Kalender!IS$81:IS$110,MAX(1,$C43))&gt;INDEX(Kalender!$B$81:$B$110,MAX(1,$C43))),AND($D43&gt;0,INDEX(Kalender!IS$81:IS$110,MAX(1,$D43))&gt;INDEX(Kalender!$B$81:$B$110,MAX(1,$D43))),AND($E43&gt;0,INDEX(Kalender!IS$81:IS$110,MAX(1,$E43))&gt;INDEX(Kalender!$B$81:$B$110,MAX(1,$E43))),AND($F43&gt;0,INDEX(Kalender!IS$81:IS$110,MAX(1,$F43))&gt;INDEX(Kalender!$B$81:$B$110,MAX(1,$F43)))),2,0))</f>
        <v>0</v>
      </c>
      <c r="IT43" s="5" t="n">
        <f aca="false">IF(Kalender!IT43&lt;&gt;1,0,IF(AND($B43&gt;0,INDEX(Kalender!IT$68:IT$77,MAX(1,$B43))&gt;INDEX(Kalender!$B$68:$B$77,MAX(1,$B43))),1,0)+IF(OR(AND($C43&gt;0,INDEX(Kalender!IT$81:IT$110,MAX(1,$C43))&gt;INDEX(Kalender!$B$81:$B$110,MAX(1,$C43))),AND($D43&gt;0,INDEX(Kalender!IT$81:IT$110,MAX(1,$D43))&gt;INDEX(Kalender!$B$81:$B$110,MAX(1,$D43))),AND($E43&gt;0,INDEX(Kalender!IT$81:IT$110,MAX(1,$E43))&gt;INDEX(Kalender!$B$81:$B$110,MAX(1,$E43))),AND($F43&gt;0,INDEX(Kalender!IT$81:IT$110,MAX(1,$F43))&gt;INDEX(Kalender!$B$81:$B$110,MAX(1,$F43)))),2,0))</f>
        <v>0</v>
      </c>
      <c r="IU43" s="5" t="n">
        <f aca="false">IF(Kalender!IU43&lt;&gt;1,0,IF(AND($B43&gt;0,INDEX(Kalender!IU$68:IU$77,MAX(1,$B43))&gt;INDEX(Kalender!$B$68:$B$77,MAX(1,$B43))),1,0)+IF(OR(AND($C43&gt;0,INDEX(Kalender!IU$81:IU$110,MAX(1,$C43))&gt;INDEX(Kalender!$B$81:$B$110,MAX(1,$C43))),AND($D43&gt;0,INDEX(Kalender!IU$81:IU$110,MAX(1,$D43))&gt;INDEX(Kalender!$B$81:$B$110,MAX(1,$D43))),AND($E43&gt;0,INDEX(Kalender!IU$81:IU$110,MAX(1,$E43))&gt;INDEX(Kalender!$B$81:$B$110,MAX(1,$E43))),AND($F43&gt;0,INDEX(Kalender!IU$81:IU$110,MAX(1,$F43))&gt;INDEX(Kalender!$B$81:$B$110,MAX(1,$F43)))),2,0))</f>
        <v>0</v>
      </c>
      <c r="IV43" s="5" t="n">
        <f aca="false">IF(Kalender!IV43&lt;&gt;1,0,IF(AND($B43&gt;0,INDEX(Kalender!IV$68:IV$77,MAX(1,$B43))&gt;INDEX(Kalender!$B$68:$B$77,MAX(1,$B43))),1,0)+IF(OR(AND($C43&gt;0,INDEX(Kalender!IV$81:IV$110,MAX(1,$C43))&gt;INDEX(Kalender!$B$81:$B$110,MAX(1,$C43))),AND($D43&gt;0,INDEX(Kalender!IV$81:IV$110,MAX(1,$D43))&gt;INDEX(Kalender!$B$81:$B$110,MAX(1,$D43))),AND($E43&gt;0,INDEX(Kalender!IV$81:IV$110,MAX(1,$E43))&gt;INDEX(Kalender!$B$81:$B$110,MAX(1,$E43))),AND($F43&gt;0,INDEX(Kalender!IV$81:IV$110,MAX(1,$F43))&gt;INDEX(Kalender!$B$81:$B$110,MAX(1,$F43)))),2,0))</f>
        <v>0</v>
      </c>
      <c r="IW43" s="5" t="n">
        <f aca="false">IF(Kalender!IW43&lt;&gt;1,0,IF(AND($B43&gt;0,INDEX(Kalender!IW$68:IW$77,MAX(1,$B43))&gt;INDEX(Kalender!$B$68:$B$77,MAX(1,$B43))),1,0)+IF(OR(AND($C43&gt;0,INDEX(Kalender!IW$81:IW$110,MAX(1,$C43))&gt;INDEX(Kalender!$B$81:$B$110,MAX(1,$C43))),AND($D43&gt;0,INDEX(Kalender!IW$81:IW$110,MAX(1,$D43))&gt;INDEX(Kalender!$B$81:$B$110,MAX(1,$D43))),AND($E43&gt;0,INDEX(Kalender!IW$81:IW$110,MAX(1,$E43))&gt;INDEX(Kalender!$B$81:$B$110,MAX(1,$E43))),AND($F43&gt;0,INDEX(Kalender!IW$81:IW$110,MAX(1,$F43))&gt;INDEX(Kalender!$B$81:$B$110,MAX(1,$F43)))),2,0))</f>
        <v>0</v>
      </c>
      <c r="IX43" s="5" t="n">
        <f aca="false">IF(Kalender!IX43&lt;&gt;1,0,IF(AND($B43&gt;0,INDEX(Kalender!IX$68:IX$77,MAX(1,$B43))&gt;INDEX(Kalender!$B$68:$B$77,MAX(1,$B43))),1,0)+IF(OR(AND($C43&gt;0,INDEX(Kalender!IX$81:IX$110,MAX(1,$C43))&gt;INDEX(Kalender!$B$81:$B$110,MAX(1,$C43))),AND($D43&gt;0,INDEX(Kalender!IX$81:IX$110,MAX(1,$D43))&gt;INDEX(Kalender!$B$81:$B$110,MAX(1,$D43))),AND($E43&gt;0,INDEX(Kalender!IX$81:IX$110,MAX(1,$E43))&gt;INDEX(Kalender!$B$81:$B$110,MAX(1,$E43))),AND($F43&gt;0,INDEX(Kalender!IX$81:IX$110,MAX(1,$F43))&gt;INDEX(Kalender!$B$81:$B$110,MAX(1,$F43)))),2,0))</f>
        <v>0</v>
      </c>
      <c r="IY43" s="5" t="n">
        <f aca="false">IF(Kalender!IY43&lt;&gt;1,0,IF(AND($B43&gt;0,INDEX(Kalender!IY$68:IY$77,MAX(1,$B43))&gt;INDEX(Kalender!$B$68:$B$77,MAX(1,$B43))),1,0)+IF(OR(AND($C43&gt;0,INDEX(Kalender!IY$81:IY$110,MAX(1,$C43))&gt;INDEX(Kalender!$B$81:$B$110,MAX(1,$C43))),AND($D43&gt;0,INDEX(Kalender!IY$81:IY$110,MAX(1,$D43))&gt;INDEX(Kalender!$B$81:$B$110,MAX(1,$D43))),AND($E43&gt;0,INDEX(Kalender!IY$81:IY$110,MAX(1,$E43))&gt;INDEX(Kalender!$B$81:$B$110,MAX(1,$E43))),AND($F43&gt;0,INDEX(Kalender!IY$81:IY$110,MAX(1,$F43))&gt;INDEX(Kalender!$B$81:$B$110,MAX(1,$F43)))),2,0))</f>
        <v>0</v>
      </c>
      <c r="IZ43" s="5" t="n">
        <f aca="false">IF(Kalender!IZ43&lt;&gt;1,0,IF(AND($B43&gt;0,INDEX(Kalender!IZ$68:IZ$77,MAX(1,$B43))&gt;INDEX(Kalender!$B$68:$B$77,MAX(1,$B43))),1,0)+IF(OR(AND($C43&gt;0,INDEX(Kalender!IZ$81:IZ$110,MAX(1,$C43))&gt;INDEX(Kalender!$B$81:$B$110,MAX(1,$C43))),AND($D43&gt;0,INDEX(Kalender!IZ$81:IZ$110,MAX(1,$D43))&gt;INDEX(Kalender!$B$81:$B$110,MAX(1,$D43))),AND($E43&gt;0,INDEX(Kalender!IZ$81:IZ$110,MAX(1,$E43))&gt;INDEX(Kalender!$B$81:$B$110,MAX(1,$E43))),AND($F43&gt;0,INDEX(Kalender!IZ$81:IZ$110,MAX(1,$F43))&gt;INDEX(Kalender!$B$81:$B$110,MAX(1,$F43)))),2,0))</f>
        <v>0</v>
      </c>
      <c r="JA43" s="5" t="n">
        <f aca="false">IF(Kalender!JA43&lt;&gt;1,0,IF(AND($B43&gt;0,INDEX(Kalender!JA$68:JA$77,MAX(1,$B43))&gt;INDEX(Kalender!$B$68:$B$77,MAX(1,$B43))),1,0)+IF(OR(AND($C43&gt;0,INDEX(Kalender!JA$81:JA$110,MAX(1,$C43))&gt;INDEX(Kalender!$B$81:$B$110,MAX(1,$C43))),AND($D43&gt;0,INDEX(Kalender!JA$81:JA$110,MAX(1,$D43))&gt;INDEX(Kalender!$B$81:$B$110,MAX(1,$D43))),AND($E43&gt;0,INDEX(Kalender!JA$81:JA$110,MAX(1,$E43))&gt;INDEX(Kalender!$B$81:$B$110,MAX(1,$E43))),AND($F43&gt;0,INDEX(Kalender!JA$81:JA$110,MAX(1,$F43))&gt;INDEX(Kalender!$B$81:$B$110,MAX(1,$F43)))),2,0))</f>
        <v>0</v>
      </c>
      <c r="JB43" s="5" t="n">
        <f aca="false">IF(Kalender!JB43&lt;&gt;1,0,IF(AND($B43&gt;0,INDEX(Kalender!JB$68:JB$77,MAX(1,$B43))&gt;INDEX(Kalender!$B$68:$B$77,MAX(1,$B43))),1,0)+IF(OR(AND($C43&gt;0,INDEX(Kalender!JB$81:JB$110,MAX(1,$C43))&gt;INDEX(Kalender!$B$81:$B$110,MAX(1,$C43))),AND($D43&gt;0,INDEX(Kalender!JB$81:JB$110,MAX(1,$D43))&gt;INDEX(Kalender!$B$81:$B$110,MAX(1,$D43))),AND($E43&gt;0,INDEX(Kalender!JB$81:JB$110,MAX(1,$E43))&gt;INDEX(Kalender!$B$81:$B$110,MAX(1,$E43))),AND($F43&gt;0,INDEX(Kalender!JB$81:JB$110,MAX(1,$F43))&gt;INDEX(Kalender!$B$81:$B$110,MAX(1,$F43)))),2,0))</f>
        <v>0</v>
      </c>
      <c r="JC43" s="5" t="n">
        <f aca="false">IF(Kalender!JC43&lt;&gt;1,0,IF(AND($B43&gt;0,INDEX(Kalender!JC$68:JC$77,MAX(1,$B43))&gt;INDEX(Kalender!$B$68:$B$77,MAX(1,$B43))),1,0)+IF(OR(AND($C43&gt;0,INDEX(Kalender!JC$81:JC$110,MAX(1,$C43))&gt;INDEX(Kalender!$B$81:$B$110,MAX(1,$C43))),AND($D43&gt;0,INDEX(Kalender!JC$81:JC$110,MAX(1,$D43))&gt;INDEX(Kalender!$B$81:$B$110,MAX(1,$D43))),AND($E43&gt;0,INDEX(Kalender!JC$81:JC$110,MAX(1,$E43))&gt;INDEX(Kalender!$B$81:$B$110,MAX(1,$E43))),AND($F43&gt;0,INDEX(Kalender!JC$81:JC$110,MAX(1,$F43))&gt;INDEX(Kalender!$B$81:$B$110,MAX(1,$F43)))),2,0))</f>
        <v>0</v>
      </c>
      <c r="JD43" s="5" t="n">
        <f aca="false">IF(Kalender!JD43&lt;&gt;1,0,IF(AND($B43&gt;0,INDEX(Kalender!JD$68:JD$77,MAX(1,$B43))&gt;INDEX(Kalender!$B$68:$B$77,MAX(1,$B43))),1,0)+IF(OR(AND($C43&gt;0,INDEX(Kalender!JD$81:JD$110,MAX(1,$C43))&gt;INDEX(Kalender!$B$81:$B$110,MAX(1,$C43))),AND($D43&gt;0,INDEX(Kalender!JD$81:JD$110,MAX(1,$D43))&gt;INDEX(Kalender!$B$81:$B$110,MAX(1,$D43))),AND($E43&gt;0,INDEX(Kalender!JD$81:JD$110,MAX(1,$E43))&gt;INDEX(Kalender!$B$81:$B$110,MAX(1,$E43))),AND($F43&gt;0,INDEX(Kalender!JD$81:JD$110,MAX(1,$F43))&gt;INDEX(Kalender!$B$81:$B$110,MAX(1,$F43)))),2,0))</f>
        <v>0</v>
      </c>
      <c r="JE43" s="5" t="n">
        <f aca="false">IF(Kalender!JE43&lt;&gt;1,0,IF(AND($B43&gt;0,INDEX(Kalender!JE$68:JE$77,MAX(1,$B43))&gt;INDEX(Kalender!$B$68:$B$77,MAX(1,$B43))),1,0)+IF(OR(AND($C43&gt;0,INDEX(Kalender!JE$81:JE$110,MAX(1,$C43))&gt;INDEX(Kalender!$B$81:$B$110,MAX(1,$C43))),AND($D43&gt;0,INDEX(Kalender!JE$81:JE$110,MAX(1,$D43))&gt;INDEX(Kalender!$B$81:$B$110,MAX(1,$D43))),AND($E43&gt;0,INDEX(Kalender!JE$81:JE$110,MAX(1,$E43))&gt;INDEX(Kalender!$B$81:$B$110,MAX(1,$E43))),AND($F43&gt;0,INDEX(Kalender!JE$81:JE$110,MAX(1,$F43))&gt;INDEX(Kalender!$B$81:$B$110,MAX(1,$F43)))),2,0))</f>
        <v>0</v>
      </c>
      <c r="JF43" s="5" t="n">
        <f aca="false">IF(Kalender!JF43&lt;&gt;1,0,IF(AND($B43&gt;0,INDEX(Kalender!JF$68:JF$77,MAX(1,$B43))&gt;INDEX(Kalender!$B$68:$B$77,MAX(1,$B43))),1,0)+IF(OR(AND($C43&gt;0,INDEX(Kalender!JF$81:JF$110,MAX(1,$C43))&gt;INDEX(Kalender!$B$81:$B$110,MAX(1,$C43))),AND($D43&gt;0,INDEX(Kalender!JF$81:JF$110,MAX(1,$D43))&gt;INDEX(Kalender!$B$81:$B$110,MAX(1,$D43))),AND($E43&gt;0,INDEX(Kalender!JF$81:JF$110,MAX(1,$E43))&gt;INDEX(Kalender!$B$81:$B$110,MAX(1,$E43))),AND($F43&gt;0,INDEX(Kalender!JF$81:JF$110,MAX(1,$F43))&gt;INDEX(Kalender!$B$81:$B$110,MAX(1,$F43)))),2,0))</f>
        <v>0</v>
      </c>
      <c r="JG43" s="5" t="n">
        <f aca="false">IF(Kalender!JG43&lt;&gt;1,0,IF(AND($B43&gt;0,INDEX(Kalender!JG$68:JG$77,MAX(1,$B43))&gt;INDEX(Kalender!$B$68:$B$77,MAX(1,$B43))),1,0)+IF(OR(AND($C43&gt;0,INDEX(Kalender!JG$81:JG$110,MAX(1,$C43))&gt;INDEX(Kalender!$B$81:$B$110,MAX(1,$C43))),AND($D43&gt;0,INDEX(Kalender!JG$81:JG$110,MAX(1,$D43))&gt;INDEX(Kalender!$B$81:$B$110,MAX(1,$D43))),AND($E43&gt;0,INDEX(Kalender!JG$81:JG$110,MAX(1,$E43))&gt;INDEX(Kalender!$B$81:$B$110,MAX(1,$E43))),AND($F43&gt;0,INDEX(Kalender!JG$81:JG$110,MAX(1,$F43))&gt;INDEX(Kalender!$B$81:$B$110,MAX(1,$F43)))),2,0))</f>
        <v>0</v>
      </c>
      <c r="JH43" s="5" t="n">
        <f aca="false">IF(Kalender!JH43&lt;&gt;1,0,IF(AND($B43&gt;0,INDEX(Kalender!JH$68:JH$77,MAX(1,$B43))&gt;INDEX(Kalender!$B$68:$B$77,MAX(1,$B43))),1,0)+IF(OR(AND($C43&gt;0,INDEX(Kalender!JH$81:JH$110,MAX(1,$C43))&gt;INDEX(Kalender!$B$81:$B$110,MAX(1,$C43))),AND($D43&gt;0,INDEX(Kalender!JH$81:JH$110,MAX(1,$D43))&gt;INDEX(Kalender!$B$81:$B$110,MAX(1,$D43))),AND($E43&gt;0,INDEX(Kalender!JH$81:JH$110,MAX(1,$E43))&gt;INDEX(Kalender!$B$81:$B$110,MAX(1,$E43))),AND($F43&gt;0,INDEX(Kalender!JH$81:JH$110,MAX(1,$F43))&gt;INDEX(Kalender!$B$81:$B$110,MAX(1,$F43)))),2,0))</f>
        <v>0</v>
      </c>
      <c r="JI43" s="5" t="n">
        <f aca="false">IF(Kalender!JI43&lt;&gt;1,0,IF(AND($B43&gt;0,INDEX(Kalender!JI$68:JI$77,MAX(1,$B43))&gt;INDEX(Kalender!$B$68:$B$77,MAX(1,$B43))),1,0)+IF(OR(AND($C43&gt;0,INDEX(Kalender!JI$81:JI$110,MAX(1,$C43))&gt;INDEX(Kalender!$B$81:$B$110,MAX(1,$C43))),AND($D43&gt;0,INDEX(Kalender!JI$81:JI$110,MAX(1,$D43))&gt;INDEX(Kalender!$B$81:$B$110,MAX(1,$D43))),AND($E43&gt;0,INDEX(Kalender!JI$81:JI$110,MAX(1,$E43))&gt;INDEX(Kalender!$B$81:$B$110,MAX(1,$E43))),AND($F43&gt;0,INDEX(Kalender!JI$81:JI$110,MAX(1,$F43))&gt;INDEX(Kalender!$B$81:$B$110,MAX(1,$F43)))),2,0))</f>
        <v>0</v>
      </c>
      <c r="JJ43" s="5" t="n">
        <f aca="false">IF(Kalender!JJ43&lt;&gt;1,0,IF(AND($B43&gt;0,INDEX(Kalender!JJ$68:JJ$77,MAX(1,$B43))&gt;INDEX(Kalender!$B$68:$B$77,MAX(1,$B43))),1,0)+IF(OR(AND($C43&gt;0,INDEX(Kalender!JJ$81:JJ$110,MAX(1,$C43))&gt;INDEX(Kalender!$B$81:$B$110,MAX(1,$C43))),AND($D43&gt;0,INDEX(Kalender!JJ$81:JJ$110,MAX(1,$D43))&gt;INDEX(Kalender!$B$81:$B$110,MAX(1,$D43))),AND($E43&gt;0,INDEX(Kalender!JJ$81:JJ$110,MAX(1,$E43))&gt;INDEX(Kalender!$B$81:$B$110,MAX(1,$E43))),AND($F43&gt;0,INDEX(Kalender!JJ$81:JJ$110,MAX(1,$F43))&gt;INDEX(Kalender!$B$81:$B$110,MAX(1,$F43)))),2,0))</f>
        <v>0</v>
      </c>
      <c r="JK43" s="5" t="n">
        <f aca="false">IF(Kalender!JK43&lt;&gt;1,0,IF(AND($B43&gt;0,INDEX(Kalender!JK$68:JK$77,MAX(1,$B43))&gt;INDEX(Kalender!$B$68:$B$77,MAX(1,$B43))),1,0)+IF(OR(AND($C43&gt;0,INDEX(Kalender!JK$81:JK$110,MAX(1,$C43))&gt;INDEX(Kalender!$B$81:$B$110,MAX(1,$C43))),AND($D43&gt;0,INDEX(Kalender!JK$81:JK$110,MAX(1,$D43))&gt;INDEX(Kalender!$B$81:$B$110,MAX(1,$D43))),AND($E43&gt;0,INDEX(Kalender!JK$81:JK$110,MAX(1,$E43))&gt;INDEX(Kalender!$B$81:$B$110,MAX(1,$E43))),AND($F43&gt;0,INDEX(Kalender!JK$81:JK$110,MAX(1,$F43))&gt;INDEX(Kalender!$B$81:$B$110,MAX(1,$F43)))),2,0))</f>
        <v>0</v>
      </c>
      <c r="JL43" s="5" t="n">
        <f aca="false">IF(Kalender!JL43&lt;&gt;1,0,IF(AND($B43&gt;0,INDEX(Kalender!JL$68:JL$77,MAX(1,$B43))&gt;INDEX(Kalender!$B$68:$B$77,MAX(1,$B43))),1,0)+IF(OR(AND($C43&gt;0,INDEX(Kalender!JL$81:JL$110,MAX(1,$C43))&gt;INDEX(Kalender!$B$81:$B$110,MAX(1,$C43))),AND($D43&gt;0,INDEX(Kalender!JL$81:JL$110,MAX(1,$D43))&gt;INDEX(Kalender!$B$81:$B$110,MAX(1,$D43))),AND($E43&gt;0,INDEX(Kalender!JL$81:JL$110,MAX(1,$E43))&gt;INDEX(Kalender!$B$81:$B$110,MAX(1,$E43))),AND($F43&gt;0,INDEX(Kalender!JL$81:JL$110,MAX(1,$F43))&gt;INDEX(Kalender!$B$81:$B$110,MAX(1,$F43)))),2,0))</f>
        <v>0</v>
      </c>
      <c r="JM43" s="5" t="n">
        <f aca="false">IF(Kalender!JM43&lt;&gt;1,0,IF(AND($B43&gt;0,INDEX(Kalender!JM$68:JM$77,MAX(1,$B43))&gt;INDEX(Kalender!$B$68:$B$77,MAX(1,$B43))),1,0)+IF(OR(AND($C43&gt;0,INDEX(Kalender!JM$81:JM$110,MAX(1,$C43))&gt;INDEX(Kalender!$B$81:$B$110,MAX(1,$C43))),AND($D43&gt;0,INDEX(Kalender!JM$81:JM$110,MAX(1,$D43))&gt;INDEX(Kalender!$B$81:$B$110,MAX(1,$D43))),AND($E43&gt;0,INDEX(Kalender!JM$81:JM$110,MAX(1,$E43))&gt;INDEX(Kalender!$B$81:$B$110,MAX(1,$E43))),AND($F43&gt;0,INDEX(Kalender!JM$81:JM$110,MAX(1,$F43))&gt;INDEX(Kalender!$B$81:$B$110,MAX(1,$F43)))),2,0))</f>
        <v>0</v>
      </c>
      <c r="JN43" s="5" t="n">
        <f aca="false">IF(Kalender!JN43&lt;&gt;1,0,IF(AND($B43&gt;0,INDEX(Kalender!JN$68:JN$77,MAX(1,$B43))&gt;INDEX(Kalender!$B$68:$B$77,MAX(1,$B43))),1,0)+IF(OR(AND($C43&gt;0,INDEX(Kalender!JN$81:JN$110,MAX(1,$C43))&gt;INDEX(Kalender!$B$81:$B$110,MAX(1,$C43))),AND($D43&gt;0,INDEX(Kalender!JN$81:JN$110,MAX(1,$D43))&gt;INDEX(Kalender!$B$81:$B$110,MAX(1,$D43))),AND($E43&gt;0,INDEX(Kalender!JN$81:JN$110,MAX(1,$E43))&gt;INDEX(Kalender!$B$81:$B$110,MAX(1,$E43))),AND($F43&gt;0,INDEX(Kalender!JN$81:JN$110,MAX(1,$F43))&gt;INDEX(Kalender!$B$81:$B$110,MAX(1,$F43)))),2,0))</f>
        <v>0</v>
      </c>
      <c r="JO43" s="5" t="n">
        <f aca="false">IF(Kalender!JO43&lt;&gt;1,0,IF(AND($B43&gt;0,INDEX(Kalender!JO$68:JO$77,MAX(1,$B43))&gt;INDEX(Kalender!$B$68:$B$77,MAX(1,$B43))),1,0)+IF(OR(AND($C43&gt;0,INDEX(Kalender!JO$81:JO$110,MAX(1,$C43))&gt;INDEX(Kalender!$B$81:$B$110,MAX(1,$C43))),AND($D43&gt;0,INDEX(Kalender!JO$81:JO$110,MAX(1,$D43))&gt;INDEX(Kalender!$B$81:$B$110,MAX(1,$D43))),AND($E43&gt;0,INDEX(Kalender!JO$81:JO$110,MAX(1,$E43))&gt;INDEX(Kalender!$B$81:$B$110,MAX(1,$E43))),AND($F43&gt;0,INDEX(Kalender!JO$81:JO$110,MAX(1,$F43))&gt;INDEX(Kalender!$B$81:$B$110,MAX(1,$F43)))),2,0))</f>
        <v>0</v>
      </c>
      <c r="JP43" s="5" t="n">
        <f aca="false">IF(Kalender!JP43&lt;&gt;1,0,IF(AND($B43&gt;0,INDEX(Kalender!JP$68:JP$77,MAX(1,$B43))&gt;INDEX(Kalender!$B$68:$B$77,MAX(1,$B43))),1,0)+IF(OR(AND($C43&gt;0,INDEX(Kalender!JP$81:JP$110,MAX(1,$C43))&gt;INDEX(Kalender!$B$81:$B$110,MAX(1,$C43))),AND($D43&gt;0,INDEX(Kalender!JP$81:JP$110,MAX(1,$D43))&gt;INDEX(Kalender!$B$81:$B$110,MAX(1,$D43))),AND($E43&gt;0,INDEX(Kalender!JP$81:JP$110,MAX(1,$E43))&gt;INDEX(Kalender!$B$81:$B$110,MAX(1,$E43))),AND($F43&gt;0,INDEX(Kalender!JP$81:JP$110,MAX(1,$F43))&gt;INDEX(Kalender!$B$81:$B$110,MAX(1,$F43)))),2,0))</f>
        <v>0</v>
      </c>
      <c r="JQ43" s="5" t="n">
        <f aca="false">IF(Kalender!JQ43&lt;&gt;1,0,IF(AND($B43&gt;0,INDEX(Kalender!JQ$68:JQ$77,MAX(1,$B43))&gt;INDEX(Kalender!$B$68:$B$77,MAX(1,$B43))),1,0)+IF(OR(AND($C43&gt;0,INDEX(Kalender!JQ$81:JQ$110,MAX(1,$C43))&gt;INDEX(Kalender!$B$81:$B$110,MAX(1,$C43))),AND($D43&gt;0,INDEX(Kalender!JQ$81:JQ$110,MAX(1,$D43))&gt;INDEX(Kalender!$B$81:$B$110,MAX(1,$D43))),AND($E43&gt;0,INDEX(Kalender!JQ$81:JQ$110,MAX(1,$E43))&gt;INDEX(Kalender!$B$81:$B$110,MAX(1,$E43))),AND($F43&gt;0,INDEX(Kalender!JQ$81:JQ$110,MAX(1,$F43))&gt;INDEX(Kalender!$B$81:$B$110,MAX(1,$F43)))),2,0))</f>
        <v>0</v>
      </c>
      <c r="JR43" s="5" t="n">
        <f aca="false">IF(Kalender!JR43&lt;&gt;1,0,IF(AND($B43&gt;0,INDEX(Kalender!JR$68:JR$77,MAX(1,$B43))&gt;INDEX(Kalender!$B$68:$B$77,MAX(1,$B43))),1,0)+IF(OR(AND($C43&gt;0,INDEX(Kalender!JR$81:JR$110,MAX(1,$C43))&gt;INDEX(Kalender!$B$81:$B$110,MAX(1,$C43))),AND($D43&gt;0,INDEX(Kalender!JR$81:JR$110,MAX(1,$D43))&gt;INDEX(Kalender!$B$81:$B$110,MAX(1,$D43))),AND($E43&gt;0,INDEX(Kalender!JR$81:JR$110,MAX(1,$E43))&gt;INDEX(Kalender!$B$81:$B$110,MAX(1,$E43))),AND($F43&gt;0,INDEX(Kalender!JR$81:JR$110,MAX(1,$F43))&gt;INDEX(Kalender!$B$81:$B$110,MAX(1,$F43)))),2,0))</f>
        <v>0</v>
      </c>
      <c r="JS43" s="5" t="n">
        <f aca="false">IF(Kalender!JS43&lt;&gt;1,0,IF(AND($B43&gt;0,INDEX(Kalender!JS$68:JS$77,MAX(1,$B43))&gt;INDEX(Kalender!$B$68:$B$77,MAX(1,$B43))),1,0)+IF(OR(AND($C43&gt;0,INDEX(Kalender!JS$81:JS$110,MAX(1,$C43))&gt;INDEX(Kalender!$B$81:$B$110,MAX(1,$C43))),AND($D43&gt;0,INDEX(Kalender!JS$81:JS$110,MAX(1,$D43))&gt;INDEX(Kalender!$B$81:$B$110,MAX(1,$D43))),AND($E43&gt;0,INDEX(Kalender!JS$81:JS$110,MAX(1,$E43))&gt;INDEX(Kalender!$B$81:$B$110,MAX(1,$E43))),AND($F43&gt;0,INDEX(Kalender!JS$81:JS$110,MAX(1,$F43))&gt;INDEX(Kalender!$B$81:$B$110,MAX(1,$F43)))),2,0))</f>
        <v>0</v>
      </c>
      <c r="JT43" s="5" t="n">
        <f aca="false">IF(Kalender!JT43&lt;&gt;1,0,IF(AND($B43&gt;0,INDEX(Kalender!JT$68:JT$77,MAX(1,$B43))&gt;INDEX(Kalender!$B$68:$B$77,MAX(1,$B43))),1,0)+IF(OR(AND($C43&gt;0,INDEX(Kalender!JT$81:JT$110,MAX(1,$C43))&gt;INDEX(Kalender!$B$81:$B$110,MAX(1,$C43))),AND($D43&gt;0,INDEX(Kalender!JT$81:JT$110,MAX(1,$D43))&gt;INDEX(Kalender!$B$81:$B$110,MAX(1,$D43))),AND($E43&gt;0,INDEX(Kalender!JT$81:JT$110,MAX(1,$E43))&gt;INDEX(Kalender!$B$81:$B$110,MAX(1,$E43))),AND($F43&gt;0,INDEX(Kalender!JT$81:JT$110,MAX(1,$F43))&gt;INDEX(Kalender!$B$81:$B$110,MAX(1,$F43)))),2,0))</f>
        <v>0</v>
      </c>
      <c r="JU43" s="5" t="n">
        <f aca="false">IF(Kalender!JU43&lt;&gt;1,0,IF(AND($B43&gt;0,INDEX(Kalender!JU$68:JU$77,MAX(1,$B43))&gt;INDEX(Kalender!$B$68:$B$77,MAX(1,$B43))),1,0)+IF(OR(AND($C43&gt;0,INDEX(Kalender!JU$81:JU$110,MAX(1,$C43))&gt;INDEX(Kalender!$B$81:$B$110,MAX(1,$C43))),AND($D43&gt;0,INDEX(Kalender!JU$81:JU$110,MAX(1,$D43))&gt;INDEX(Kalender!$B$81:$B$110,MAX(1,$D43))),AND($E43&gt;0,INDEX(Kalender!JU$81:JU$110,MAX(1,$E43))&gt;INDEX(Kalender!$B$81:$B$110,MAX(1,$E43))),AND($F43&gt;0,INDEX(Kalender!JU$81:JU$110,MAX(1,$F43))&gt;INDEX(Kalender!$B$81:$B$110,MAX(1,$F43)))),2,0))</f>
        <v>0</v>
      </c>
      <c r="JV43" s="5" t="n">
        <f aca="false">IF(Kalender!JV43&lt;&gt;1,0,IF(AND($B43&gt;0,INDEX(Kalender!JV$68:JV$77,MAX(1,$B43))&gt;INDEX(Kalender!$B$68:$B$77,MAX(1,$B43))),1,0)+IF(OR(AND($C43&gt;0,INDEX(Kalender!JV$81:JV$110,MAX(1,$C43))&gt;INDEX(Kalender!$B$81:$B$110,MAX(1,$C43))),AND($D43&gt;0,INDEX(Kalender!JV$81:JV$110,MAX(1,$D43))&gt;INDEX(Kalender!$B$81:$B$110,MAX(1,$D43))),AND($E43&gt;0,INDEX(Kalender!JV$81:JV$110,MAX(1,$E43))&gt;INDEX(Kalender!$B$81:$B$110,MAX(1,$E43))),AND($F43&gt;0,INDEX(Kalender!JV$81:JV$110,MAX(1,$F43))&gt;INDEX(Kalender!$B$81:$B$110,MAX(1,$F43)))),2,0))</f>
        <v>0</v>
      </c>
      <c r="JW43" s="5" t="n">
        <f aca="false">IF(Kalender!JW43&lt;&gt;1,0,IF(AND($B43&gt;0,INDEX(Kalender!JW$68:JW$77,MAX(1,$B43))&gt;INDEX(Kalender!$B$68:$B$77,MAX(1,$B43))),1,0)+IF(OR(AND($C43&gt;0,INDEX(Kalender!JW$81:JW$110,MAX(1,$C43))&gt;INDEX(Kalender!$B$81:$B$110,MAX(1,$C43))),AND($D43&gt;0,INDEX(Kalender!JW$81:JW$110,MAX(1,$D43))&gt;INDEX(Kalender!$B$81:$B$110,MAX(1,$D43))),AND($E43&gt;0,INDEX(Kalender!JW$81:JW$110,MAX(1,$E43))&gt;INDEX(Kalender!$B$81:$B$110,MAX(1,$E43))),AND($F43&gt;0,INDEX(Kalender!JW$81:JW$110,MAX(1,$F43))&gt;INDEX(Kalender!$B$81:$B$110,MAX(1,$F43)))),2,0))</f>
        <v>0</v>
      </c>
      <c r="JX43" s="5" t="n">
        <f aca="false">IF(Kalender!JX43&lt;&gt;1,0,IF(AND($B43&gt;0,INDEX(Kalender!JX$68:JX$77,MAX(1,$B43))&gt;INDEX(Kalender!$B$68:$B$77,MAX(1,$B43))),1,0)+IF(OR(AND($C43&gt;0,INDEX(Kalender!JX$81:JX$110,MAX(1,$C43))&gt;INDEX(Kalender!$B$81:$B$110,MAX(1,$C43))),AND($D43&gt;0,INDEX(Kalender!JX$81:JX$110,MAX(1,$D43))&gt;INDEX(Kalender!$B$81:$B$110,MAX(1,$D43))),AND($E43&gt;0,INDEX(Kalender!JX$81:JX$110,MAX(1,$E43))&gt;INDEX(Kalender!$B$81:$B$110,MAX(1,$E43))),AND($F43&gt;0,INDEX(Kalender!JX$81:JX$110,MAX(1,$F43))&gt;INDEX(Kalender!$B$81:$B$110,MAX(1,$F43)))),2,0))</f>
        <v>0</v>
      </c>
      <c r="JY43" s="5" t="n">
        <f aca="false">IF(Kalender!JY43&lt;&gt;1,0,IF(AND($B43&gt;0,INDEX(Kalender!JY$68:JY$77,MAX(1,$B43))&gt;INDEX(Kalender!$B$68:$B$77,MAX(1,$B43))),1,0)+IF(OR(AND($C43&gt;0,INDEX(Kalender!JY$81:JY$110,MAX(1,$C43))&gt;INDEX(Kalender!$B$81:$B$110,MAX(1,$C43))),AND($D43&gt;0,INDEX(Kalender!JY$81:JY$110,MAX(1,$D43))&gt;INDEX(Kalender!$B$81:$B$110,MAX(1,$D43))),AND($E43&gt;0,INDEX(Kalender!JY$81:JY$110,MAX(1,$E43))&gt;INDEX(Kalender!$B$81:$B$110,MAX(1,$E43))),AND($F43&gt;0,INDEX(Kalender!JY$81:JY$110,MAX(1,$F43))&gt;INDEX(Kalender!$B$81:$B$110,MAX(1,$F43)))),2,0))</f>
        <v>0</v>
      </c>
      <c r="JZ43" s="5" t="n">
        <f aca="false">IF(Kalender!JZ43&lt;&gt;1,0,IF(AND($B43&gt;0,INDEX(Kalender!JZ$68:JZ$77,MAX(1,$B43))&gt;INDEX(Kalender!$B$68:$B$77,MAX(1,$B43))),1,0)+IF(OR(AND($C43&gt;0,INDEX(Kalender!JZ$81:JZ$110,MAX(1,$C43))&gt;INDEX(Kalender!$B$81:$B$110,MAX(1,$C43))),AND($D43&gt;0,INDEX(Kalender!JZ$81:JZ$110,MAX(1,$D43))&gt;INDEX(Kalender!$B$81:$B$110,MAX(1,$D43))),AND($E43&gt;0,INDEX(Kalender!JZ$81:JZ$110,MAX(1,$E43))&gt;INDEX(Kalender!$B$81:$B$110,MAX(1,$E43))),AND($F43&gt;0,INDEX(Kalender!JZ$81:JZ$110,MAX(1,$F43))&gt;INDEX(Kalender!$B$81:$B$110,MAX(1,$F43)))),2,0))</f>
        <v>0</v>
      </c>
      <c r="KA43" s="5" t="n">
        <f aca="false">IF(Kalender!KA43&lt;&gt;1,0,IF(AND($B43&gt;0,INDEX(Kalender!KA$68:KA$77,MAX(1,$B43))&gt;INDEX(Kalender!$B$68:$B$77,MAX(1,$B43))),1,0)+IF(OR(AND($C43&gt;0,INDEX(Kalender!KA$81:KA$110,MAX(1,$C43))&gt;INDEX(Kalender!$B$81:$B$110,MAX(1,$C43))),AND($D43&gt;0,INDEX(Kalender!KA$81:KA$110,MAX(1,$D43))&gt;INDEX(Kalender!$B$81:$B$110,MAX(1,$D43))),AND($E43&gt;0,INDEX(Kalender!KA$81:KA$110,MAX(1,$E43))&gt;INDEX(Kalender!$B$81:$B$110,MAX(1,$E43))),AND($F43&gt;0,INDEX(Kalender!KA$81:KA$110,MAX(1,$F43))&gt;INDEX(Kalender!$B$81:$B$110,MAX(1,$F43)))),2,0))</f>
        <v>0</v>
      </c>
      <c r="KB43" s="5" t="n">
        <f aca="false">IF(Kalender!KB43&lt;&gt;1,0,IF(AND($B43&gt;0,INDEX(Kalender!KB$68:KB$77,MAX(1,$B43))&gt;INDEX(Kalender!$B$68:$B$77,MAX(1,$B43))),1,0)+IF(OR(AND($C43&gt;0,INDEX(Kalender!KB$81:KB$110,MAX(1,$C43))&gt;INDEX(Kalender!$B$81:$B$110,MAX(1,$C43))),AND($D43&gt;0,INDEX(Kalender!KB$81:KB$110,MAX(1,$D43))&gt;INDEX(Kalender!$B$81:$B$110,MAX(1,$D43))),AND($E43&gt;0,INDEX(Kalender!KB$81:KB$110,MAX(1,$E43))&gt;INDEX(Kalender!$B$81:$B$110,MAX(1,$E43))),AND($F43&gt;0,INDEX(Kalender!KB$81:KB$110,MAX(1,$F43))&gt;INDEX(Kalender!$B$81:$B$110,MAX(1,$F43)))),2,0))</f>
        <v>0</v>
      </c>
      <c r="KC43" s="5" t="n">
        <f aca="false">IF(Kalender!KC43&lt;&gt;1,0,IF(AND($B43&gt;0,INDEX(Kalender!KC$68:KC$77,MAX(1,$B43))&gt;INDEX(Kalender!$B$68:$B$77,MAX(1,$B43))),1,0)+IF(OR(AND($C43&gt;0,INDEX(Kalender!KC$81:KC$110,MAX(1,$C43))&gt;INDEX(Kalender!$B$81:$B$110,MAX(1,$C43))),AND($D43&gt;0,INDEX(Kalender!KC$81:KC$110,MAX(1,$D43))&gt;INDEX(Kalender!$B$81:$B$110,MAX(1,$D43))),AND($E43&gt;0,INDEX(Kalender!KC$81:KC$110,MAX(1,$E43))&gt;INDEX(Kalender!$B$81:$B$110,MAX(1,$E43))),AND($F43&gt;0,INDEX(Kalender!KC$81:KC$110,MAX(1,$F43))&gt;INDEX(Kalender!$B$81:$B$110,MAX(1,$F43)))),2,0))</f>
        <v>0</v>
      </c>
      <c r="KD43" s="5" t="n">
        <f aca="false">IF(Kalender!KD43&lt;&gt;1,0,IF(AND($B43&gt;0,INDEX(Kalender!KD$68:KD$77,MAX(1,$B43))&gt;INDEX(Kalender!$B$68:$B$77,MAX(1,$B43))),1,0)+IF(OR(AND($C43&gt;0,INDEX(Kalender!KD$81:KD$110,MAX(1,$C43))&gt;INDEX(Kalender!$B$81:$B$110,MAX(1,$C43))),AND($D43&gt;0,INDEX(Kalender!KD$81:KD$110,MAX(1,$D43))&gt;INDEX(Kalender!$B$81:$B$110,MAX(1,$D43))),AND($E43&gt;0,INDEX(Kalender!KD$81:KD$110,MAX(1,$E43))&gt;INDEX(Kalender!$B$81:$B$110,MAX(1,$E43))),AND($F43&gt;0,INDEX(Kalender!KD$81:KD$110,MAX(1,$F43))&gt;INDEX(Kalender!$B$81:$B$110,MAX(1,$F43)))),2,0))</f>
        <v>0</v>
      </c>
      <c r="KE43" s="5" t="n">
        <f aca="false">IF(Kalender!KE43&lt;&gt;1,0,IF(AND($B43&gt;0,INDEX(Kalender!KE$68:KE$77,MAX(1,$B43))&gt;INDEX(Kalender!$B$68:$B$77,MAX(1,$B43))),1,0)+IF(OR(AND($C43&gt;0,INDEX(Kalender!KE$81:KE$110,MAX(1,$C43))&gt;INDEX(Kalender!$B$81:$B$110,MAX(1,$C43))),AND($D43&gt;0,INDEX(Kalender!KE$81:KE$110,MAX(1,$D43))&gt;INDEX(Kalender!$B$81:$B$110,MAX(1,$D43))),AND($E43&gt;0,INDEX(Kalender!KE$81:KE$110,MAX(1,$E43))&gt;INDEX(Kalender!$B$81:$B$110,MAX(1,$E43))),AND($F43&gt;0,INDEX(Kalender!KE$81:KE$110,MAX(1,$F43))&gt;INDEX(Kalender!$B$81:$B$110,MAX(1,$F43)))),2,0))</f>
        <v>0</v>
      </c>
      <c r="KF43" s="5" t="n">
        <f aca="false">IF(Kalender!KF43&lt;&gt;1,0,IF(AND($B43&gt;0,INDEX(Kalender!KF$68:KF$77,MAX(1,$B43))&gt;INDEX(Kalender!$B$68:$B$77,MAX(1,$B43))),1,0)+IF(OR(AND($C43&gt;0,INDEX(Kalender!KF$81:KF$110,MAX(1,$C43))&gt;INDEX(Kalender!$B$81:$B$110,MAX(1,$C43))),AND($D43&gt;0,INDEX(Kalender!KF$81:KF$110,MAX(1,$D43))&gt;INDEX(Kalender!$B$81:$B$110,MAX(1,$D43))),AND($E43&gt;0,INDEX(Kalender!KF$81:KF$110,MAX(1,$E43))&gt;INDEX(Kalender!$B$81:$B$110,MAX(1,$E43))),AND($F43&gt;0,INDEX(Kalender!KF$81:KF$110,MAX(1,$F43))&gt;INDEX(Kalender!$B$81:$B$110,MAX(1,$F43)))),2,0))</f>
        <v>0</v>
      </c>
      <c r="KG43" s="5" t="n">
        <f aca="false">IF(Kalender!KG43&lt;&gt;1,0,IF(AND($B43&gt;0,INDEX(Kalender!KG$68:KG$77,MAX(1,$B43))&gt;INDEX(Kalender!$B$68:$B$77,MAX(1,$B43))),1,0)+IF(OR(AND($C43&gt;0,INDEX(Kalender!KG$81:KG$110,MAX(1,$C43))&gt;INDEX(Kalender!$B$81:$B$110,MAX(1,$C43))),AND($D43&gt;0,INDEX(Kalender!KG$81:KG$110,MAX(1,$D43))&gt;INDEX(Kalender!$B$81:$B$110,MAX(1,$D43))),AND($E43&gt;0,INDEX(Kalender!KG$81:KG$110,MAX(1,$E43))&gt;INDEX(Kalender!$B$81:$B$110,MAX(1,$E43))),AND($F43&gt;0,INDEX(Kalender!KG$81:KG$110,MAX(1,$F43))&gt;INDEX(Kalender!$B$81:$B$110,MAX(1,$F43)))),2,0))</f>
        <v>0</v>
      </c>
      <c r="KH43" s="5" t="n">
        <f aca="false">IF(Kalender!KH43&lt;&gt;1,0,IF(AND($B43&gt;0,INDEX(Kalender!KH$68:KH$77,MAX(1,$B43))&gt;INDEX(Kalender!$B$68:$B$77,MAX(1,$B43))),1,0)+IF(OR(AND($C43&gt;0,INDEX(Kalender!KH$81:KH$110,MAX(1,$C43))&gt;INDEX(Kalender!$B$81:$B$110,MAX(1,$C43))),AND($D43&gt;0,INDEX(Kalender!KH$81:KH$110,MAX(1,$D43))&gt;INDEX(Kalender!$B$81:$B$110,MAX(1,$D43))),AND($E43&gt;0,INDEX(Kalender!KH$81:KH$110,MAX(1,$E43))&gt;INDEX(Kalender!$B$81:$B$110,MAX(1,$E43))),AND($F43&gt;0,INDEX(Kalender!KH$81:KH$110,MAX(1,$F43))&gt;INDEX(Kalender!$B$81:$B$110,MAX(1,$F43)))),2,0))</f>
        <v>0</v>
      </c>
      <c r="KI43" s="5" t="n">
        <f aca="false">IF(Kalender!KI43&lt;&gt;1,0,IF(AND($B43&gt;0,INDEX(Kalender!KI$68:KI$77,MAX(1,$B43))&gt;INDEX(Kalender!$B$68:$B$77,MAX(1,$B43))),1,0)+IF(OR(AND($C43&gt;0,INDEX(Kalender!KI$81:KI$110,MAX(1,$C43))&gt;INDEX(Kalender!$B$81:$B$110,MAX(1,$C43))),AND($D43&gt;0,INDEX(Kalender!KI$81:KI$110,MAX(1,$D43))&gt;INDEX(Kalender!$B$81:$B$110,MAX(1,$D43))),AND($E43&gt;0,INDEX(Kalender!KI$81:KI$110,MAX(1,$E43))&gt;INDEX(Kalender!$B$81:$B$110,MAX(1,$E43))),AND($F43&gt;0,INDEX(Kalender!KI$81:KI$110,MAX(1,$F43))&gt;INDEX(Kalender!$B$81:$B$110,MAX(1,$F43)))),2,0))</f>
        <v>0</v>
      </c>
      <c r="KJ43" s="5" t="n">
        <f aca="false">IF(Kalender!KJ43&lt;&gt;1,0,IF(AND($B43&gt;0,INDEX(Kalender!KJ$68:KJ$77,MAX(1,$B43))&gt;INDEX(Kalender!$B$68:$B$77,MAX(1,$B43))),1,0)+IF(OR(AND($C43&gt;0,INDEX(Kalender!KJ$81:KJ$110,MAX(1,$C43))&gt;INDEX(Kalender!$B$81:$B$110,MAX(1,$C43))),AND($D43&gt;0,INDEX(Kalender!KJ$81:KJ$110,MAX(1,$D43))&gt;INDEX(Kalender!$B$81:$B$110,MAX(1,$D43))),AND($E43&gt;0,INDEX(Kalender!KJ$81:KJ$110,MAX(1,$E43))&gt;INDEX(Kalender!$B$81:$B$110,MAX(1,$E43))),AND($F43&gt;0,INDEX(Kalender!KJ$81:KJ$110,MAX(1,$F43))&gt;INDEX(Kalender!$B$81:$B$110,MAX(1,$F43)))),2,0))</f>
        <v>0</v>
      </c>
      <c r="KK43" s="5" t="n">
        <f aca="false">IF(Kalender!KK43&lt;&gt;1,0,IF(AND($B43&gt;0,INDEX(Kalender!KK$68:KK$77,MAX(1,$B43))&gt;INDEX(Kalender!$B$68:$B$77,MAX(1,$B43))),1,0)+IF(OR(AND($C43&gt;0,INDEX(Kalender!KK$81:KK$110,MAX(1,$C43))&gt;INDEX(Kalender!$B$81:$B$110,MAX(1,$C43))),AND($D43&gt;0,INDEX(Kalender!KK$81:KK$110,MAX(1,$D43))&gt;INDEX(Kalender!$B$81:$B$110,MAX(1,$D43))),AND($E43&gt;0,INDEX(Kalender!KK$81:KK$110,MAX(1,$E43))&gt;INDEX(Kalender!$B$81:$B$110,MAX(1,$E43))),AND($F43&gt;0,INDEX(Kalender!KK$81:KK$110,MAX(1,$F43))&gt;INDEX(Kalender!$B$81:$B$110,MAX(1,$F43)))),2,0))</f>
        <v>0</v>
      </c>
      <c r="KL43" s="5" t="n">
        <f aca="false">IF(Kalender!KL43&lt;&gt;1,0,IF(AND($B43&gt;0,INDEX(Kalender!KL$68:KL$77,MAX(1,$B43))&gt;INDEX(Kalender!$B$68:$B$77,MAX(1,$B43))),1,0)+IF(OR(AND($C43&gt;0,INDEX(Kalender!KL$81:KL$110,MAX(1,$C43))&gt;INDEX(Kalender!$B$81:$B$110,MAX(1,$C43))),AND($D43&gt;0,INDEX(Kalender!KL$81:KL$110,MAX(1,$D43))&gt;INDEX(Kalender!$B$81:$B$110,MAX(1,$D43))),AND($E43&gt;0,INDEX(Kalender!KL$81:KL$110,MAX(1,$E43))&gt;INDEX(Kalender!$B$81:$B$110,MAX(1,$E43))),AND($F43&gt;0,INDEX(Kalender!KL$81:KL$110,MAX(1,$F43))&gt;INDEX(Kalender!$B$81:$B$110,MAX(1,$F43)))),2,0))</f>
        <v>0</v>
      </c>
      <c r="KM43" s="5" t="n">
        <f aca="false">IF(Kalender!KM43&lt;&gt;1,0,IF(AND($B43&gt;0,INDEX(Kalender!KM$68:KM$77,MAX(1,$B43))&gt;INDEX(Kalender!$B$68:$B$77,MAX(1,$B43))),1,0)+IF(OR(AND($C43&gt;0,INDEX(Kalender!KM$81:KM$110,MAX(1,$C43))&gt;INDEX(Kalender!$B$81:$B$110,MAX(1,$C43))),AND($D43&gt;0,INDEX(Kalender!KM$81:KM$110,MAX(1,$D43))&gt;INDEX(Kalender!$B$81:$B$110,MAX(1,$D43))),AND($E43&gt;0,INDEX(Kalender!KM$81:KM$110,MAX(1,$E43))&gt;INDEX(Kalender!$B$81:$B$110,MAX(1,$E43))),AND($F43&gt;0,INDEX(Kalender!KM$81:KM$110,MAX(1,$F43))&gt;INDEX(Kalender!$B$81:$B$110,MAX(1,$F43)))),2,0))</f>
        <v>0</v>
      </c>
      <c r="KN43" s="5" t="n">
        <f aca="false">IF(Kalender!KN43&lt;&gt;1,0,IF(AND($B43&gt;0,INDEX(Kalender!KN$68:KN$77,MAX(1,$B43))&gt;INDEX(Kalender!$B$68:$B$77,MAX(1,$B43))),1,0)+IF(OR(AND($C43&gt;0,INDEX(Kalender!KN$81:KN$110,MAX(1,$C43))&gt;INDEX(Kalender!$B$81:$B$110,MAX(1,$C43))),AND($D43&gt;0,INDEX(Kalender!KN$81:KN$110,MAX(1,$D43))&gt;INDEX(Kalender!$B$81:$B$110,MAX(1,$D43))),AND($E43&gt;0,INDEX(Kalender!KN$81:KN$110,MAX(1,$E43))&gt;INDEX(Kalender!$B$81:$B$110,MAX(1,$E43))),AND($F43&gt;0,INDEX(Kalender!KN$81:KN$110,MAX(1,$F43))&gt;INDEX(Kalender!$B$81:$B$110,MAX(1,$F43)))),2,0))</f>
        <v>0</v>
      </c>
      <c r="KO43" s="5" t="n">
        <f aca="false">IF(Kalender!KO43&lt;&gt;1,0,IF(AND($B43&gt;0,INDEX(Kalender!KO$68:KO$77,MAX(1,$B43))&gt;INDEX(Kalender!$B$68:$B$77,MAX(1,$B43))),1,0)+IF(OR(AND($C43&gt;0,INDEX(Kalender!KO$81:KO$110,MAX(1,$C43))&gt;INDEX(Kalender!$B$81:$B$110,MAX(1,$C43))),AND($D43&gt;0,INDEX(Kalender!KO$81:KO$110,MAX(1,$D43))&gt;INDEX(Kalender!$B$81:$B$110,MAX(1,$D43))),AND($E43&gt;0,INDEX(Kalender!KO$81:KO$110,MAX(1,$E43))&gt;INDEX(Kalender!$B$81:$B$110,MAX(1,$E43))),AND($F43&gt;0,INDEX(Kalender!KO$81:KO$110,MAX(1,$F43))&gt;INDEX(Kalender!$B$81:$B$110,MAX(1,$F43)))),2,0))</f>
        <v>0</v>
      </c>
      <c r="KP43" s="5" t="n">
        <f aca="false">IF(Kalender!KP43&lt;&gt;1,0,IF(AND($B43&gt;0,INDEX(Kalender!KP$68:KP$77,MAX(1,$B43))&gt;INDEX(Kalender!$B$68:$B$77,MAX(1,$B43))),1,0)+IF(OR(AND($C43&gt;0,INDEX(Kalender!KP$81:KP$110,MAX(1,$C43))&gt;INDEX(Kalender!$B$81:$B$110,MAX(1,$C43))),AND($D43&gt;0,INDEX(Kalender!KP$81:KP$110,MAX(1,$D43))&gt;INDEX(Kalender!$B$81:$B$110,MAX(1,$D43))),AND($E43&gt;0,INDEX(Kalender!KP$81:KP$110,MAX(1,$E43))&gt;INDEX(Kalender!$B$81:$B$110,MAX(1,$E43))),AND($F43&gt;0,INDEX(Kalender!KP$81:KP$110,MAX(1,$F43))&gt;INDEX(Kalender!$B$81:$B$110,MAX(1,$F43)))),2,0))</f>
        <v>0</v>
      </c>
      <c r="KQ43" s="5" t="n">
        <f aca="false">IF(Kalender!KQ43&lt;&gt;1,0,IF(AND($B43&gt;0,INDEX(Kalender!KQ$68:KQ$77,MAX(1,$B43))&gt;INDEX(Kalender!$B$68:$B$77,MAX(1,$B43))),1,0)+IF(OR(AND($C43&gt;0,INDEX(Kalender!KQ$81:KQ$110,MAX(1,$C43))&gt;INDEX(Kalender!$B$81:$B$110,MAX(1,$C43))),AND($D43&gt;0,INDEX(Kalender!KQ$81:KQ$110,MAX(1,$D43))&gt;INDEX(Kalender!$B$81:$B$110,MAX(1,$D43))),AND($E43&gt;0,INDEX(Kalender!KQ$81:KQ$110,MAX(1,$E43))&gt;INDEX(Kalender!$B$81:$B$110,MAX(1,$E43))),AND($F43&gt;0,INDEX(Kalender!KQ$81:KQ$110,MAX(1,$F43))&gt;INDEX(Kalender!$B$81:$B$110,MAX(1,$F43)))),2,0))</f>
        <v>0</v>
      </c>
      <c r="KR43" s="5" t="n">
        <f aca="false">IF(Kalender!KR43&lt;&gt;1,0,IF(AND($B43&gt;0,INDEX(Kalender!KR$68:KR$77,MAX(1,$B43))&gt;INDEX(Kalender!$B$68:$B$77,MAX(1,$B43))),1,0)+IF(OR(AND($C43&gt;0,INDEX(Kalender!KR$81:KR$110,MAX(1,$C43))&gt;INDEX(Kalender!$B$81:$B$110,MAX(1,$C43))),AND($D43&gt;0,INDEX(Kalender!KR$81:KR$110,MAX(1,$D43))&gt;INDEX(Kalender!$B$81:$B$110,MAX(1,$D43))),AND($E43&gt;0,INDEX(Kalender!KR$81:KR$110,MAX(1,$E43))&gt;INDEX(Kalender!$B$81:$B$110,MAX(1,$E43))),AND($F43&gt;0,INDEX(Kalender!KR$81:KR$110,MAX(1,$F43))&gt;INDEX(Kalender!$B$81:$B$110,MAX(1,$F43)))),2,0))</f>
        <v>0</v>
      </c>
      <c r="KS43" s="5" t="n">
        <f aca="false">IF(Kalender!KS43&lt;&gt;1,0,IF(AND($B43&gt;0,INDEX(Kalender!KS$68:KS$77,MAX(1,$B43))&gt;INDEX(Kalender!$B$68:$B$77,MAX(1,$B43))),1,0)+IF(OR(AND($C43&gt;0,INDEX(Kalender!KS$81:KS$110,MAX(1,$C43))&gt;INDEX(Kalender!$B$81:$B$110,MAX(1,$C43))),AND($D43&gt;0,INDEX(Kalender!KS$81:KS$110,MAX(1,$D43))&gt;INDEX(Kalender!$B$81:$B$110,MAX(1,$D43))),AND($E43&gt;0,INDEX(Kalender!KS$81:KS$110,MAX(1,$E43))&gt;INDEX(Kalender!$B$81:$B$110,MAX(1,$E43))),AND($F43&gt;0,INDEX(Kalender!KS$81:KS$110,MAX(1,$F43))&gt;INDEX(Kalender!$B$81:$B$110,MAX(1,$F43)))),2,0))</f>
        <v>0</v>
      </c>
      <c r="KT43" s="5" t="n">
        <f aca="false">IF(Kalender!KT43&lt;&gt;1,0,IF(AND($B43&gt;0,INDEX(Kalender!KT$68:KT$77,MAX(1,$B43))&gt;INDEX(Kalender!$B$68:$B$77,MAX(1,$B43))),1,0)+IF(OR(AND($C43&gt;0,INDEX(Kalender!KT$81:KT$110,MAX(1,$C43))&gt;INDEX(Kalender!$B$81:$B$110,MAX(1,$C43))),AND($D43&gt;0,INDEX(Kalender!KT$81:KT$110,MAX(1,$D43))&gt;INDEX(Kalender!$B$81:$B$110,MAX(1,$D43))),AND($E43&gt;0,INDEX(Kalender!KT$81:KT$110,MAX(1,$E43))&gt;INDEX(Kalender!$B$81:$B$110,MAX(1,$E43))),AND($F43&gt;0,INDEX(Kalender!KT$81:KT$110,MAX(1,$F43))&gt;INDEX(Kalender!$B$81:$B$110,MAX(1,$F43)))),2,0))</f>
        <v>0</v>
      </c>
      <c r="KU43" s="5" t="n">
        <f aca="false">IF(Kalender!KU43&lt;&gt;1,0,IF(AND($B43&gt;0,INDEX(Kalender!KU$68:KU$77,MAX(1,$B43))&gt;INDEX(Kalender!$B$68:$B$77,MAX(1,$B43))),1,0)+IF(OR(AND($C43&gt;0,INDEX(Kalender!KU$81:KU$110,MAX(1,$C43))&gt;INDEX(Kalender!$B$81:$B$110,MAX(1,$C43))),AND($D43&gt;0,INDEX(Kalender!KU$81:KU$110,MAX(1,$D43))&gt;INDEX(Kalender!$B$81:$B$110,MAX(1,$D43))),AND($E43&gt;0,INDEX(Kalender!KU$81:KU$110,MAX(1,$E43))&gt;INDEX(Kalender!$B$81:$B$110,MAX(1,$E43))),AND($F43&gt;0,INDEX(Kalender!KU$81:KU$110,MAX(1,$F43))&gt;INDEX(Kalender!$B$81:$B$110,MAX(1,$F43)))),2,0))</f>
        <v>0</v>
      </c>
      <c r="KV43" s="5" t="n">
        <f aca="false">IF(Kalender!KV43&lt;&gt;1,0,IF(AND($B43&gt;0,INDEX(Kalender!KV$68:KV$77,MAX(1,$B43))&gt;INDEX(Kalender!$B$68:$B$77,MAX(1,$B43))),1,0)+IF(OR(AND($C43&gt;0,INDEX(Kalender!KV$81:KV$110,MAX(1,$C43))&gt;INDEX(Kalender!$B$81:$B$110,MAX(1,$C43))),AND($D43&gt;0,INDEX(Kalender!KV$81:KV$110,MAX(1,$D43))&gt;INDEX(Kalender!$B$81:$B$110,MAX(1,$D43))),AND($E43&gt;0,INDEX(Kalender!KV$81:KV$110,MAX(1,$E43))&gt;INDEX(Kalender!$B$81:$B$110,MAX(1,$E43))),AND($F43&gt;0,INDEX(Kalender!KV$81:KV$110,MAX(1,$F43))&gt;INDEX(Kalender!$B$81:$B$110,MAX(1,$F43)))),2,0))</f>
        <v>0</v>
      </c>
      <c r="KW43" s="5" t="n">
        <f aca="false">IF(Kalender!KW43&lt;&gt;1,0,IF(AND($B43&gt;0,INDEX(Kalender!KW$68:KW$77,MAX(1,$B43))&gt;INDEX(Kalender!$B$68:$B$77,MAX(1,$B43))),1,0)+IF(OR(AND($C43&gt;0,INDEX(Kalender!KW$81:KW$110,MAX(1,$C43))&gt;INDEX(Kalender!$B$81:$B$110,MAX(1,$C43))),AND($D43&gt;0,INDEX(Kalender!KW$81:KW$110,MAX(1,$D43))&gt;INDEX(Kalender!$B$81:$B$110,MAX(1,$D43))),AND($E43&gt;0,INDEX(Kalender!KW$81:KW$110,MAX(1,$E43))&gt;INDEX(Kalender!$B$81:$B$110,MAX(1,$E43))),AND($F43&gt;0,INDEX(Kalender!KW$81:KW$110,MAX(1,$F43))&gt;INDEX(Kalender!$B$81:$B$110,MAX(1,$F43)))),2,0))</f>
        <v>0</v>
      </c>
      <c r="KX43" s="5" t="n">
        <f aca="false">IF(Kalender!KX43&lt;&gt;1,0,IF(AND($B43&gt;0,INDEX(Kalender!KX$68:KX$77,MAX(1,$B43))&gt;INDEX(Kalender!$B$68:$B$77,MAX(1,$B43))),1,0)+IF(OR(AND($C43&gt;0,INDEX(Kalender!KX$81:KX$110,MAX(1,$C43))&gt;INDEX(Kalender!$B$81:$B$110,MAX(1,$C43))),AND($D43&gt;0,INDEX(Kalender!KX$81:KX$110,MAX(1,$D43))&gt;INDEX(Kalender!$B$81:$B$110,MAX(1,$D43))),AND($E43&gt;0,INDEX(Kalender!KX$81:KX$110,MAX(1,$E43))&gt;INDEX(Kalender!$B$81:$B$110,MAX(1,$E43))),AND($F43&gt;0,INDEX(Kalender!KX$81:KX$110,MAX(1,$F43))&gt;INDEX(Kalender!$B$81:$B$110,MAX(1,$F43)))),2,0))</f>
        <v>0</v>
      </c>
      <c r="KY43" s="5" t="n">
        <f aca="false">IF(Kalender!KY43&lt;&gt;1,0,IF(AND($B43&gt;0,INDEX(Kalender!KY$68:KY$77,MAX(1,$B43))&gt;INDEX(Kalender!$B$68:$B$77,MAX(1,$B43))),1,0)+IF(OR(AND($C43&gt;0,INDEX(Kalender!KY$81:KY$110,MAX(1,$C43))&gt;INDEX(Kalender!$B$81:$B$110,MAX(1,$C43))),AND($D43&gt;0,INDEX(Kalender!KY$81:KY$110,MAX(1,$D43))&gt;INDEX(Kalender!$B$81:$B$110,MAX(1,$D43))),AND($E43&gt;0,INDEX(Kalender!KY$81:KY$110,MAX(1,$E43))&gt;INDEX(Kalender!$B$81:$B$110,MAX(1,$E43))),AND($F43&gt;0,INDEX(Kalender!KY$81:KY$110,MAX(1,$F43))&gt;INDEX(Kalender!$B$81:$B$110,MAX(1,$F43)))),2,0))</f>
        <v>0</v>
      </c>
      <c r="KZ43" s="5" t="n">
        <f aca="false">IF(Kalender!KZ43&lt;&gt;1,0,IF(AND($B43&gt;0,INDEX(Kalender!KZ$68:KZ$77,MAX(1,$B43))&gt;INDEX(Kalender!$B$68:$B$77,MAX(1,$B43))),1,0)+IF(OR(AND($C43&gt;0,INDEX(Kalender!KZ$81:KZ$110,MAX(1,$C43))&gt;INDEX(Kalender!$B$81:$B$110,MAX(1,$C43))),AND($D43&gt;0,INDEX(Kalender!KZ$81:KZ$110,MAX(1,$D43))&gt;INDEX(Kalender!$B$81:$B$110,MAX(1,$D43))),AND($E43&gt;0,INDEX(Kalender!KZ$81:KZ$110,MAX(1,$E43))&gt;INDEX(Kalender!$B$81:$B$110,MAX(1,$E43))),AND($F43&gt;0,INDEX(Kalender!KZ$81:KZ$110,MAX(1,$F43))&gt;INDEX(Kalender!$B$81:$B$110,MAX(1,$F43)))),2,0))</f>
        <v>0</v>
      </c>
      <c r="LA43" s="5" t="n">
        <f aca="false">IF(Kalender!LA43&lt;&gt;1,0,IF(AND($B43&gt;0,INDEX(Kalender!LA$68:LA$77,MAX(1,$B43))&gt;INDEX(Kalender!$B$68:$B$77,MAX(1,$B43))),1,0)+IF(OR(AND($C43&gt;0,INDEX(Kalender!LA$81:LA$110,MAX(1,$C43))&gt;INDEX(Kalender!$B$81:$B$110,MAX(1,$C43))),AND($D43&gt;0,INDEX(Kalender!LA$81:LA$110,MAX(1,$D43))&gt;INDEX(Kalender!$B$81:$B$110,MAX(1,$D43))),AND($E43&gt;0,INDEX(Kalender!LA$81:LA$110,MAX(1,$E43))&gt;INDEX(Kalender!$B$81:$B$110,MAX(1,$E43))),AND($F43&gt;0,INDEX(Kalender!LA$81:LA$110,MAX(1,$F43))&gt;INDEX(Kalender!$B$81:$B$110,MAX(1,$F43)))),2,0))</f>
        <v>0</v>
      </c>
      <c r="LB43" s="5" t="n">
        <f aca="false">IF(Kalender!LB43&lt;&gt;1,0,IF(AND($B43&gt;0,INDEX(Kalender!LB$68:LB$77,MAX(1,$B43))&gt;INDEX(Kalender!$B$68:$B$77,MAX(1,$B43))),1,0)+IF(OR(AND($C43&gt;0,INDEX(Kalender!LB$81:LB$110,MAX(1,$C43))&gt;INDEX(Kalender!$B$81:$B$110,MAX(1,$C43))),AND($D43&gt;0,INDEX(Kalender!LB$81:LB$110,MAX(1,$D43))&gt;INDEX(Kalender!$B$81:$B$110,MAX(1,$D43))),AND($E43&gt;0,INDEX(Kalender!LB$81:LB$110,MAX(1,$E43))&gt;INDEX(Kalender!$B$81:$B$110,MAX(1,$E43))),AND($F43&gt;0,INDEX(Kalender!LB$81:LB$110,MAX(1,$F43))&gt;INDEX(Kalender!$B$81:$B$110,MAX(1,$F43)))),2,0))</f>
        <v>0</v>
      </c>
      <c r="LC43" s="5" t="n">
        <f aca="false">IF(Kalender!LC43&lt;&gt;1,0,IF(AND($B43&gt;0,INDEX(Kalender!LC$68:LC$77,MAX(1,$B43))&gt;INDEX(Kalender!$B$68:$B$77,MAX(1,$B43))),1,0)+IF(OR(AND($C43&gt;0,INDEX(Kalender!LC$81:LC$110,MAX(1,$C43))&gt;INDEX(Kalender!$B$81:$B$110,MAX(1,$C43))),AND($D43&gt;0,INDEX(Kalender!LC$81:LC$110,MAX(1,$D43))&gt;INDEX(Kalender!$B$81:$B$110,MAX(1,$D43))),AND($E43&gt;0,INDEX(Kalender!LC$81:LC$110,MAX(1,$E43))&gt;INDEX(Kalender!$B$81:$B$110,MAX(1,$E43))),AND($F43&gt;0,INDEX(Kalender!LC$81:LC$110,MAX(1,$F43))&gt;INDEX(Kalender!$B$81:$B$110,MAX(1,$F43)))),2,0))</f>
        <v>0</v>
      </c>
      <c r="LD43" s="5" t="n">
        <f aca="false">IF(Kalender!LD43&lt;&gt;1,0,IF(AND($B43&gt;0,INDEX(Kalender!LD$68:LD$77,MAX(1,$B43))&gt;INDEX(Kalender!$B$68:$B$77,MAX(1,$B43))),1,0)+IF(OR(AND($C43&gt;0,INDEX(Kalender!LD$81:LD$110,MAX(1,$C43))&gt;INDEX(Kalender!$B$81:$B$110,MAX(1,$C43))),AND($D43&gt;0,INDEX(Kalender!LD$81:LD$110,MAX(1,$D43))&gt;INDEX(Kalender!$B$81:$B$110,MAX(1,$D43))),AND($E43&gt;0,INDEX(Kalender!LD$81:LD$110,MAX(1,$E43))&gt;INDEX(Kalender!$B$81:$B$110,MAX(1,$E43))),AND($F43&gt;0,INDEX(Kalender!LD$81:LD$110,MAX(1,$F43))&gt;INDEX(Kalender!$B$81:$B$110,MAX(1,$F43)))),2,0))</f>
        <v>0</v>
      </c>
      <c r="LE43" s="5" t="n">
        <f aca="false">IF(Kalender!LE43&lt;&gt;1,0,IF(AND($B43&gt;0,INDEX(Kalender!LE$68:LE$77,MAX(1,$B43))&gt;INDEX(Kalender!$B$68:$B$77,MAX(1,$B43))),1,0)+IF(OR(AND($C43&gt;0,INDEX(Kalender!LE$81:LE$110,MAX(1,$C43))&gt;INDEX(Kalender!$B$81:$B$110,MAX(1,$C43))),AND($D43&gt;0,INDEX(Kalender!LE$81:LE$110,MAX(1,$D43))&gt;INDEX(Kalender!$B$81:$B$110,MAX(1,$D43))),AND($E43&gt;0,INDEX(Kalender!LE$81:LE$110,MAX(1,$E43))&gt;INDEX(Kalender!$B$81:$B$110,MAX(1,$E43))),AND($F43&gt;0,INDEX(Kalender!LE$81:LE$110,MAX(1,$F43))&gt;INDEX(Kalender!$B$81:$B$110,MAX(1,$F43)))),2,0))</f>
        <v>0</v>
      </c>
      <c r="LF43" s="5" t="n">
        <f aca="false">IF(Kalender!LF43&lt;&gt;1,0,IF(AND($B43&gt;0,INDEX(Kalender!LF$68:LF$77,MAX(1,$B43))&gt;INDEX(Kalender!$B$68:$B$77,MAX(1,$B43))),1,0)+IF(OR(AND($C43&gt;0,INDEX(Kalender!LF$81:LF$110,MAX(1,$C43))&gt;INDEX(Kalender!$B$81:$B$110,MAX(1,$C43))),AND($D43&gt;0,INDEX(Kalender!LF$81:LF$110,MAX(1,$D43))&gt;INDEX(Kalender!$B$81:$B$110,MAX(1,$D43))),AND($E43&gt;0,INDEX(Kalender!LF$81:LF$110,MAX(1,$E43))&gt;INDEX(Kalender!$B$81:$B$110,MAX(1,$E43))),AND($F43&gt;0,INDEX(Kalender!LF$81:LF$110,MAX(1,$F43))&gt;INDEX(Kalender!$B$81:$B$110,MAX(1,$F43)))),2,0))</f>
        <v>0</v>
      </c>
      <c r="LG43" s="5" t="n">
        <f aca="false">IF(Kalender!LG43&lt;&gt;1,0,IF(AND($B43&gt;0,INDEX(Kalender!LG$68:LG$77,MAX(1,$B43))&gt;INDEX(Kalender!$B$68:$B$77,MAX(1,$B43))),1,0)+IF(OR(AND($C43&gt;0,INDEX(Kalender!LG$81:LG$110,MAX(1,$C43))&gt;INDEX(Kalender!$B$81:$B$110,MAX(1,$C43))),AND($D43&gt;0,INDEX(Kalender!LG$81:LG$110,MAX(1,$D43))&gt;INDEX(Kalender!$B$81:$B$110,MAX(1,$D43))),AND($E43&gt;0,INDEX(Kalender!LG$81:LG$110,MAX(1,$E43))&gt;INDEX(Kalender!$B$81:$B$110,MAX(1,$E43))),AND($F43&gt;0,INDEX(Kalender!LG$81:LG$110,MAX(1,$F43))&gt;INDEX(Kalender!$B$81:$B$110,MAX(1,$F43)))),2,0))</f>
        <v>0</v>
      </c>
      <c r="LH43" s="5" t="n">
        <f aca="false">IF(Kalender!LH43&lt;&gt;1,0,IF(AND($B43&gt;0,INDEX(Kalender!LH$68:LH$77,MAX(1,$B43))&gt;INDEX(Kalender!$B$68:$B$77,MAX(1,$B43))),1,0)+IF(OR(AND($C43&gt;0,INDEX(Kalender!LH$81:LH$110,MAX(1,$C43))&gt;INDEX(Kalender!$B$81:$B$110,MAX(1,$C43))),AND($D43&gt;0,INDEX(Kalender!LH$81:LH$110,MAX(1,$D43))&gt;INDEX(Kalender!$B$81:$B$110,MAX(1,$D43))),AND($E43&gt;0,INDEX(Kalender!LH$81:LH$110,MAX(1,$E43))&gt;INDEX(Kalender!$B$81:$B$110,MAX(1,$E43))),AND($F43&gt;0,INDEX(Kalender!LH$81:LH$110,MAX(1,$F43))&gt;INDEX(Kalender!$B$81:$B$110,MAX(1,$F43)))),2,0))</f>
        <v>0</v>
      </c>
      <c r="LI43" s="5" t="n">
        <f aca="false">IF(Kalender!LI43&lt;&gt;1,0,IF(AND($B43&gt;0,INDEX(Kalender!LI$68:LI$77,MAX(1,$B43))&gt;INDEX(Kalender!$B$68:$B$77,MAX(1,$B43))),1,0)+IF(OR(AND($C43&gt;0,INDEX(Kalender!LI$81:LI$110,MAX(1,$C43))&gt;INDEX(Kalender!$B$81:$B$110,MAX(1,$C43))),AND($D43&gt;0,INDEX(Kalender!LI$81:LI$110,MAX(1,$D43))&gt;INDEX(Kalender!$B$81:$B$110,MAX(1,$D43))),AND($E43&gt;0,INDEX(Kalender!LI$81:LI$110,MAX(1,$E43))&gt;INDEX(Kalender!$B$81:$B$110,MAX(1,$E43))),AND($F43&gt;0,INDEX(Kalender!LI$81:LI$110,MAX(1,$F43))&gt;INDEX(Kalender!$B$81:$B$110,MAX(1,$F43)))),2,0))</f>
        <v>0</v>
      </c>
      <c r="LJ43" s="5" t="n">
        <f aca="false">IF(Kalender!LJ43&lt;&gt;1,0,IF(AND($B43&gt;0,INDEX(Kalender!LJ$68:LJ$77,MAX(1,$B43))&gt;INDEX(Kalender!$B$68:$B$77,MAX(1,$B43))),1,0)+IF(OR(AND($C43&gt;0,INDEX(Kalender!LJ$81:LJ$110,MAX(1,$C43))&gt;INDEX(Kalender!$B$81:$B$110,MAX(1,$C43))),AND($D43&gt;0,INDEX(Kalender!LJ$81:LJ$110,MAX(1,$D43))&gt;INDEX(Kalender!$B$81:$B$110,MAX(1,$D43))),AND($E43&gt;0,INDEX(Kalender!LJ$81:LJ$110,MAX(1,$E43))&gt;INDEX(Kalender!$B$81:$B$110,MAX(1,$E43))),AND($F43&gt;0,INDEX(Kalender!LJ$81:LJ$110,MAX(1,$F43))&gt;INDEX(Kalender!$B$81:$B$110,MAX(1,$F43)))),2,0))</f>
        <v>0</v>
      </c>
      <c r="LK43" s="5" t="n">
        <f aca="false">IF(Kalender!LK43&lt;&gt;1,0,IF(AND($B43&gt;0,INDEX(Kalender!LK$68:LK$77,MAX(1,$B43))&gt;INDEX(Kalender!$B$68:$B$77,MAX(1,$B43))),1,0)+IF(OR(AND($C43&gt;0,INDEX(Kalender!LK$81:LK$110,MAX(1,$C43))&gt;INDEX(Kalender!$B$81:$B$110,MAX(1,$C43))),AND($D43&gt;0,INDEX(Kalender!LK$81:LK$110,MAX(1,$D43))&gt;INDEX(Kalender!$B$81:$B$110,MAX(1,$D43))),AND($E43&gt;0,INDEX(Kalender!LK$81:LK$110,MAX(1,$E43))&gt;INDEX(Kalender!$B$81:$B$110,MAX(1,$E43))),AND($F43&gt;0,INDEX(Kalender!LK$81:LK$110,MAX(1,$F43))&gt;INDEX(Kalender!$B$81:$B$110,MAX(1,$F43)))),2,0))</f>
        <v>0</v>
      </c>
      <c r="LL43" s="5" t="n">
        <f aca="false">IF(Kalender!LL43&lt;&gt;1,0,IF(AND($B43&gt;0,INDEX(Kalender!LL$68:LL$77,MAX(1,$B43))&gt;INDEX(Kalender!$B$68:$B$77,MAX(1,$B43))),1,0)+IF(OR(AND($C43&gt;0,INDEX(Kalender!LL$81:LL$110,MAX(1,$C43))&gt;INDEX(Kalender!$B$81:$B$110,MAX(1,$C43))),AND($D43&gt;0,INDEX(Kalender!LL$81:LL$110,MAX(1,$D43))&gt;INDEX(Kalender!$B$81:$B$110,MAX(1,$D43))),AND($E43&gt;0,INDEX(Kalender!LL$81:LL$110,MAX(1,$E43))&gt;INDEX(Kalender!$B$81:$B$110,MAX(1,$E43))),AND($F43&gt;0,INDEX(Kalender!LL$81:LL$110,MAX(1,$F43))&gt;INDEX(Kalender!$B$81:$B$110,MAX(1,$F43)))),2,0))</f>
        <v>0</v>
      </c>
      <c r="LM43" s="5" t="n">
        <f aca="false">IF(Kalender!LM43&lt;&gt;1,0,IF(AND($B43&gt;0,INDEX(Kalender!LM$68:LM$77,MAX(1,$B43))&gt;INDEX(Kalender!$B$68:$B$77,MAX(1,$B43))),1,0)+IF(OR(AND($C43&gt;0,INDEX(Kalender!LM$81:LM$110,MAX(1,$C43))&gt;INDEX(Kalender!$B$81:$B$110,MAX(1,$C43))),AND($D43&gt;0,INDEX(Kalender!LM$81:LM$110,MAX(1,$D43))&gt;INDEX(Kalender!$B$81:$B$110,MAX(1,$D43))),AND($E43&gt;0,INDEX(Kalender!LM$81:LM$110,MAX(1,$E43))&gt;INDEX(Kalender!$B$81:$B$110,MAX(1,$E43))),AND($F43&gt;0,INDEX(Kalender!LM$81:LM$110,MAX(1,$F43))&gt;INDEX(Kalender!$B$81:$B$110,MAX(1,$F43)))),2,0))</f>
        <v>0</v>
      </c>
      <c r="LN43" s="5" t="n">
        <f aca="false">IF(Kalender!LN43&lt;&gt;1,0,IF(AND($B43&gt;0,INDEX(Kalender!LN$68:LN$77,MAX(1,$B43))&gt;INDEX(Kalender!$B$68:$B$77,MAX(1,$B43))),1,0)+IF(OR(AND($C43&gt;0,INDEX(Kalender!LN$81:LN$110,MAX(1,$C43))&gt;INDEX(Kalender!$B$81:$B$110,MAX(1,$C43))),AND($D43&gt;0,INDEX(Kalender!LN$81:LN$110,MAX(1,$D43))&gt;INDEX(Kalender!$B$81:$B$110,MAX(1,$D43))),AND($E43&gt;0,INDEX(Kalender!LN$81:LN$110,MAX(1,$E43))&gt;INDEX(Kalender!$B$81:$B$110,MAX(1,$E43))),AND($F43&gt;0,INDEX(Kalender!LN$81:LN$110,MAX(1,$F43))&gt;INDEX(Kalender!$B$81:$B$110,MAX(1,$F43)))),2,0))</f>
        <v>0</v>
      </c>
      <c r="LO43" s="5" t="n">
        <f aca="false">IF(Kalender!LO43&lt;&gt;1,0,IF(AND($B43&gt;0,INDEX(Kalender!LO$68:LO$77,MAX(1,$B43))&gt;INDEX(Kalender!$B$68:$B$77,MAX(1,$B43))),1,0)+IF(OR(AND($C43&gt;0,INDEX(Kalender!LO$81:LO$110,MAX(1,$C43))&gt;INDEX(Kalender!$B$81:$B$110,MAX(1,$C43))),AND($D43&gt;0,INDEX(Kalender!LO$81:LO$110,MAX(1,$D43))&gt;INDEX(Kalender!$B$81:$B$110,MAX(1,$D43))),AND($E43&gt;0,INDEX(Kalender!LO$81:LO$110,MAX(1,$E43))&gt;INDEX(Kalender!$B$81:$B$110,MAX(1,$E43))),AND($F43&gt;0,INDEX(Kalender!LO$81:LO$110,MAX(1,$F43))&gt;INDEX(Kalender!$B$81:$B$110,MAX(1,$F43)))),2,0))</f>
        <v>0</v>
      </c>
      <c r="LP43" s="5" t="n">
        <f aca="false">IF(Kalender!LP43&lt;&gt;1,0,IF(AND($B43&gt;0,INDEX(Kalender!LP$68:LP$77,MAX(1,$B43))&gt;INDEX(Kalender!$B$68:$B$77,MAX(1,$B43))),1,0)+IF(OR(AND($C43&gt;0,INDEX(Kalender!LP$81:LP$110,MAX(1,$C43))&gt;INDEX(Kalender!$B$81:$B$110,MAX(1,$C43))),AND($D43&gt;0,INDEX(Kalender!LP$81:LP$110,MAX(1,$D43))&gt;INDEX(Kalender!$B$81:$B$110,MAX(1,$D43))),AND($E43&gt;0,INDEX(Kalender!LP$81:LP$110,MAX(1,$E43))&gt;INDEX(Kalender!$B$81:$B$110,MAX(1,$E43))),AND($F43&gt;0,INDEX(Kalender!LP$81:LP$110,MAX(1,$F43))&gt;INDEX(Kalender!$B$81:$B$110,MAX(1,$F43)))),2,0))</f>
        <v>0</v>
      </c>
      <c r="LQ43" s="5" t="n">
        <f aca="false">IF(Kalender!LQ43&lt;&gt;1,0,IF(AND($B43&gt;0,INDEX(Kalender!LQ$68:LQ$77,MAX(1,$B43))&gt;INDEX(Kalender!$B$68:$B$77,MAX(1,$B43))),1,0)+IF(OR(AND($C43&gt;0,INDEX(Kalender!LQ$81:LQ$110,MAX(1,$C43))&gt;INDEX(Kalender!$B$81:$B$110,MAX(1,$C43))),AND($D43&gt;0,INDEX(Kalender!LQ$81:LQ$110,MAX(1,$D43))&gt;INDEX(Kalender!$B$81:$B$110,MAX(1,$D43))),AND($E43&gt;0,INDEX(Kalender!LQ$81:LQ$110,MAX(1,$E43))&gt;INDEX(Kalender!$B$81:$B$110,MAX(1,$E43))),AND($F43&gt;0,INDEX(Kalender!LQ$81:LQ$110,MAX(1,$F43))&gt;INDEX(Kalender!$B$81:$B$110,MAX(1,$F43)))),2,0))</f>
        <v>0</v>
      </c>
      <c r="LR43" s="5" t="n">
        <f aca="false">IF(Kalender!LR43&lt;&gt;1,0,IF(AND($B43&gt;0,INDEX(Kalender!LR$68:LR$77,MAX(1,$B43))&gt;INDEX(Kalender!$B$68:$B$77,MAX(1,$B43))),1,0)+IF(OR(AND($C43&gt;0,INDEX(Kalender!LR$81:LR$110,MAX(1,$C43))&gt;INDEX(Kalender!$B$81:$B$110,MAX(1,$C43))),AND($D43&gt;0,INDEX(Kalender!LR$81:LR$110,MAX(1,$D43))&gt;INDEX(Kalender!$B$81:$B$110,MAX(1,$D43))),AND($E43&gt;0,INDEX(Kalender!LR$81:LR$110,MAX(1,$E43))&gt;INDEX(Kalender!$B$81:$B$110,MAX(1,$E43))),AND($F43&gt;0,INDEX(Kalender!LR$81:LR$110,MAX(1,$F43))&gt;INDEX(Kalender!$B$81:$B$110,MAX(1,$F43)))),2,0))</f>
        <v>0</v>
      </c>
      <c r="LS43" s="5" t="n">
        <f aca="false">IF(Kalender!LS43&lt;&gt;1,0,IF(AND($B43&gt;0,INDEX(Kalender!LS$68:LS$77,MAX(1,$B43))&gt;INDEX(Kalender!$B$68:$B$77,MAX(1,$B43))),1,0)+IF(OR(AND($C43&gt;0,INDEX(Kalender!LS$81:LS$110,MAX(1,$C43))&gt;INDEX(Kalender!$B$81:$B$110,MAX(1,$C43))),AND($D43&gt;0,INDEX(Kalender!LS$81:LS$110,MAX(1,$D43))&gt;INDEX(Kalender!$B$81:$B$110,MAX(1,$D43))),AND($E43&gt;0,INDEX(Kalender!LS$81:LS$110,MAX(1,$E43))&gt;INDEX(Kalender!$B$81:$B$110,MAX(1,$E43))),AND($F43&gt;0,INDEX(Kalender!LS$81:LS$110,MAX(1,$F43))&gt;INDEX(Kalender!$B$81:$B$110,MAX(1,$F43)))),2,0))</f>
        <v>0</v>
      </c>
      <c r="LT43" s="5" t="n">
        <f aca="false">IF(Kalender!LT43&lt;&gt;1,0,IF(AND($B43&gt;0,INDEX(Kalender!LT$68:LT$77,MAX(1,$B43))&gt;INDEX(Kalender!$B$68:$B$77,MAX(1,$B43))),1,0)+IF(OR(AND($C43&gt;0,INDEX(Kalender!LT$81:LT$110,MAX(1,$C43))&gt;INDEX(Kalender!$B$81:$B$110,MAX(1,$C43))),AND($D43&gt;0,INDEX(Kalender!LT$81:LT$110,MAX(1,$D43))&gt;INDEX(Kalender!$B$81:$B$110,MAX(1,$D43))),AND($E43&gt;0,INDEX(Kalender!LT$81:LT$110,MAX(1,$E43))&gt;INDEX(Kalender!$B$81:$B$110,MAX(1,$E43))),AND($F43&gt;0,INDEX(Kalender!LT$81:LT$110,MAX(1,$F43))&gt;INDEX(Kalender!$B$81:$B$110,MAX(1,$F43)))),2,0))</f>
        <v>0</v>
      </c>
      <c r="LU43" s="5" t="n">
        <f aca="false">IF(Kalender!LU43&lt;&gt;1,0,IF(AND($B43&gt;0,INDEX(Kalender!LU$68:LU$77,MAX(1,$B43))&gt;INDEX(Kalender!$B$68:$B$77,MAX(1,$B43))),1,0)+IF(OR(AND($C43&gt;0,INDEX(Kalender!LU$81:LU$110,MAX(1,$C43))&gt;INDEX(Kalender!$B$81:$B$110,MAX(1,$C43))),AND($D43&gt;0,INDEX(Kalender!LU$81:LU$110,MAX(1,$D43))&gt;INDEX(Kalender!$B$81:$B$110,MAX(1,$D43))),AND($E43&gt;0,INDEX(Kalender!LU$81:LU$110,MAX(1,$E43))&gt;INDEX(Kalender!$B$81:$B$110,MAX(1,$E43))),AND($F43&gt;0,INDEX(Kalender!LU$81:LU$110,MAX(1,$F43))&gt;INDEX(Kalender!$B$81:$B$110,MAX(1,$F43)))),2,0))</f>
        <v>0</v>
      </c>
      <c r="LV43" s="5" t="n">
        <f aca="false">IF(Kalender!LV43&lt;&gt;1,0,IF(AND($B43&gt;0,INDEX(Kalender!LV$68:LV$77,MAX(1,$B43))&gt;INDEX(Kalender!$B$68:$B$77,MAX(1,$B43))),1,0)+IF(OR(AND($C43&gt;0,INDEX(Kalender!LV$81:LV$110,MAX(1,$C43))&gt;INDEX(Kalender!$B$81:$B$110,MAX(1,$C43))),AND($D43&gt;0,INDEX(Kalender!LV$81:LV$110,MAX(1,$D43))&gt;INDEX(Kalender!$B$81:$B$110,MAX(1,$D43))),AND($E43&gt;0,INDEX(Kalender!LV$81:LV$110,MAX(1,$E43))&gt;INDEX(Kalender!$B$81:$B$110,MAX(1,$E43))),AND($F43&gt;0,INDEX(Kalender!LV$81:LV$110,MAX(1,$F43))&gt;INDEX(Kalender!$B$81:$B$110,MAX(1,$F43)))),2,0))</f>
        <v>0</v>
      </c>
      <c r="LW43" s="5" t="n">
        <f aca="false">IF(Kalender!LW43&lt;&gt;1,0,IF(AND($B43&gt;0,INDEX(Kalender!LW$68:LW$77,MAX(1,$B43))&gt;INDEX(Kalender!$B$68:$B$77,MAX(1,$B43))),1,0)+IF(OR(AND($C43&gt;0,INDEX(Kalender!LW$81:LW$110,MAX(1,$C43))&gt;INDEX(Kalender!$B$81:$B$110,MAX(1,$C43))),AND($D43&gt;0,INDEX(Kalender!LW$81:LW$110,MAX(1,$D43))&gt;INDEX(Kalender!$B$81:$B$110,MAX(1,$D43))),AND($E43&gt;0,INDEX(Kalender!LW$81:LW$110,MAX(1,$E43))&gt;INDEX(Kalender!$B$81:$B$110,MAX(1,$E43))),AND($F43&gt;0,INDEX(Kalender!LW$81:LW$110,MAX(1,$F43))&gt;INDEX(Kalender!$B$81:$B$110,MAX(1,$F43)))),2,0))</f>
        <v>0</v>
      </c>
      <c r="LX43" s="5" t="n">
        <f aca="false">IF(Kalender!LX43&lt;&gt;1,0,IF(AND($B43&gt;0,INDEX(Kalender!LX$68:LX$77,MAX(1,$B43))&gt;INDEX(Kalender!$B$68:$B$77,MAX(1,$B43))),1,0)+IF(OR(AND($C43&gt;0,INDEX(Kalender!LX$81:LX$110,MAX(1,$C43))&gt;INDEX(Kalender!$B$81:$B$110,MAX(1,$C43))),AND($D43&gt;0,INDEX(Kalender!LX$81:LX$110,MAX(1,$D43))&gt;INDEX(Kalender!$B$81:$B$110,MAX(1,$D43))),AND($E43&gt;0,INDEX(Kalender!LX$81:LX$110,MAX(1,$E43))&gt;INDEX(Kalender!$B$81:$B$110,MAX(1,$E43))),AND($F43&gt;0,INDEX(Kalender!LX$81:LX$110,MAX(1,$F43))&gt;INDEX(Kalender!$B$81:$B$110,MAX(1,$F43)))),2,0))</f>
        <v>0</v>
      </c>
      <c r="LY43" s="5" t="n">
        <f aca="false">IF(Kalender!LY43&lt;&gt;1,0,IF(AND($B43&gt;0,INDEX(Kalender!LY$68:LY$77,MAX(1,$B43))&gt;INDEX(Kalender!$B$68:$B$77,MAX(1,$B43))),1,0)+IF(OR(AND($C43&gt;0,INDEX(Kalender!LY$81:LY$110,MAX(1,$C43))&gt;INDEX(Kalender!$B$81:$B$110,MAX(1,$C43))),AND($D43&gt;0,INDEX(Kalender!LY$81:LY$110,MAX(1,$D43))&gt;INDEX(Kalender!$B$81:$B$110,MAX(1,$D43))),AND($E43&gt;0,INDEX(Kalender!LY$81:LY$110,MAX(1,$E43))&gt;INDEX(Kalender!$B$81:$B$110,MAX(1,$E43))),AND($F43&gt;0,INDEX(Kalender!LY$81:LY$110,MAX(1,$F43))&gt;INDEX(Kalender!$B$81:$B$110,MAX(1,$F43)))),2,0))</f>
        <v>0</v>
      </c>
      <c r="LZ43" s="5" t="n">
        <f aca="false">IF(Kalender!LZ43&lt;&gt;1,0,IF(AND($B43&gt;0,INDEX(Kalender!LZ$68:LZ$77,MAX(1,$B43))&gt;INDEX(Kalender!$B$68:$B$77,MAX(1,$B43))),1,0)+IF(OR(AND($C43&gt;0,INDEX(Kalender!LZ$81:LZ$110,MAX(1,$C43))&gt;INDEX(Kalender!$B$81:$B$110,MAX(1,$C43))),AND($D43&gt;0,INDEX(Kalender!LZ$81:LZ$110,MAX(1,$D43))&gt;INDEX(Kalender!$B$81:$B$110,MAX(1,$D43))),AND($E43&gt;0,INDEX(Kalender!LZ$81:LZ$110,MAX(1,$E43))&gt;INDEX(Kalender!$B$81:$B$110,MAX(1,$E43))),AND($F43&gt;0,INDEX(Kalender!LZ$81:LZ$110,MAX(1,$F43))&gt;INDEX(Kalender!$B$81:$B$110,MAX(1,$F43)))),2,0))</f>
        <v>0</v>
      </c>
      <c r="MA43" s="5" t="n">
        <f aca="false">IF(Kalender!MA43&lt;&gt;1,0,IF(AND($B43&gt;0,INDEX(Kalender!MA$68:MA$77,MAX(1,$B43))&gt;INDEX(Kalender!$B$68:$B$77,MAX(1,$B43))),1,0)+IF(OR(AND($C43&gt;0,INDEX(Kalender!MA$81:MA$110,MAX(1,$C43))&gt;INDEX(Kalender!$B$81:$B$110,MAX(1,$C43))),AND($D43&gt;0,INDEX(Kalender!MA$81:MA$110,MAX(1,$D43))&gt;INDEX(Kalender!$B$81:$B$110,MAX(1,$D43))),AND($E43&gt;0,INDEX(Kalender!MA$81:MA$110,MAX(1,$E43))&gt;INDEX(Kalender!$B$81:$B$110,MAX(1,$E43))),AND($F43&gt;0,INDEX(Kalender!MA$81:MA$110,MAX(1,$F43))&gt;INDEX(Kalender!$B$81:$B$110,MAX(1,$F43)))),2,0))</f>
        <v>0</v>
      </c>
      <c r="MB43" s="5" t="n">
        <f aca="false">IF(Kalender!MB43&lt;&gt;1,0,IF(AND($B43&gt;0,INDEX(Kalender!MB$68:MB$77,MAX(1,$B43))&gt;INDEX(Kalender!$B$68:$B$77,MAX(1,$B43))),1,0)+IF(OR(AND($C43&gt;0,INDEX(Kalender!MB$81:MB$110,MAX(1,$C43))&gt;INDEX(Kalender!$B$81:$B$110,MAX(1,$C43))),AND($D43&gt;0,INDEX(Kalender!MB$81:MB$110,MAX(1,$D43))&gt;INDEX(Kalender!$B$81:$B$110,MAX(1,$D43))),AND($E43&gt;0,INDEX(Kalender!MB$81:MB$110,MAX(1,$E43))&gt;INDEX(Kalender!$B$81:$B$110,MAX(1,$E43))),AND($F43&gt;0,INDEX(Kalender!MB$81:MB$110,MAX(1,$F43))&gt;INDEX(Kalender!$B$81:$B$110,MAX(1,$F43)))),2,0))</f>
        <v>0</v>
      </c>
      <c r="MC43" s="5" t="n">
        <f aca="false">IF(Kalender!MC43&lt;&gt;1,0,IF(AND($B43&gt;0,INDEX(Kalender!MC$68:MC$77,MAX(1,$B43))&gt;INDEX(Kalender!$B$68:$B$77,MAX(1,$B43))),1,0)+IF(OR(AND($C43&gt;0,INDEX(Kalender!MC$81:MC$110,MAX(1,$C43))&gt;INDEX(Kalender!$B$81:$B$110,MAX(1,$C43))),AND($D43&gt;0,INDEX(Kalender!MC$81:MC$110,MAX(1,$D43))&gt;INDEX(Kalender!$B$81:$B$110,MAX(1,$D43))),AND($E43&gt;0,INDEX(Kalender!MC$81:MC$110,MAX(1,$E43))&gt;INDEX(Kalender!$B$81:$B$110,MAX(1,$E43))),AND($F43&gt;0,INDEX(Kalender!MC$81:MC$110,MAX(1,$F43))&gt;INDEX(Kalender!$B$81:$B$110,MAX(1,$F43)))),2,0))</f>
        <v>0</v>
      </c>
      <c r="MD43" s="5" t="n">
        <f aca="false">IF(Kalender!MD43&lt;&gt;1,0,IF(AND($B43&gt;0,INDEX(Kalender!MD$68:MD$77,MAX(1,$B43))&gt;INDEX(Kalender!$B$68:$B$77,MAX(1,$B43))),1,0)+IF(OR(AND($C43&gt;0,INDEX(Kalender!MD$81:MD$110,MAX(1,$C43))&gt;INDEX(Kalender!$B$81:$B$110,MAX(1,$C43))),AND($D43&gt;0,INDEX(Kalender!MD$81:MD$110,MAX(1,$D43))&gt;INDEX(Kalender!$B$81:$B$110,MAX(1,$D43))),AND($E43&gt;0,INDEX(Kalender!MD$81:MD$110,MAX(1,$E43))&gt;INDEX(Kalender!$B$81:$B$110,MAX(1,$E43))),AND($F43&gt;0,INDEX(Kalender!MD$81:MD$110,MAX(1,$F43))&gt;INDEX(Kalender!$B$81:$B$110,MAX(1,$F43)))),2,0))</f>
        <v>0</v>
      </c>
      <c r="ME43" s="5" t="n">
        <f aca="false">IF(Kalender!ME43&lt;&gt;1,0,IF(AND($B43&gt;0,INDEX(Kalender!ME$68:ME$77,MAX(1,$B43))&gt;INDEX(Kalender!$B$68:$B$77,MAX(1,$B43))),1,0)+IF(OR(AND($C43&gt;0,INDEX(Kalender!ME$81:ME$110,MAX(1,$C43))&gt;INDEX(Kalender!$B$81:$B$110,MAX(1,$C43))),AND($D43&gt;0,INDEX(Kalender!ME$81:ME$110,MAX(1,$D43))&gt;INDEX(Kalender!$B$81:$B$110,MAX(1,$D43))),AND($E43&gt;0,INDEX(Kalender!ME$81:ME$110,MAX(1,$E43))&gt;INDEX(Kalender!$B$81:$B$110,MAX(1,$E43))),AND($F43&gt;0,INDEX(Kalender!ME$81:ME$110,MAX(1,$F43))&gt;INDEX(Kalender!$B$81:$B$110,MAX(1,$F43)))),2,0))</f>
        <v>0</v>
      </c>
      <c r="MF43" s="5" t="n">
        <f aca="false">IF(Kalender!MF43&lt;&gt;1,0,IF(AND($B43&gt;0,INDEX(Kalender!MF$68:MF$77,MAX(1,$B43))&gt;INDEX(Kalender!$B$68:$B$77,MAX(1,$B43))),1,0)+IF(OR(AND($C43&gt;0,INDEX(Kalender!MF$81:MF$110,MAX(1,$C43))&gt;INDEX(Kalender!$B$81:$B$110,MAX(1,$C43))),AND($D43&gt;0,INDEX(Kalender!MF$81:MF$110,MAX(1,$D43))&gt;INDEX(Kalender!$B$81:$B$110,MAX(1,$D43))),AND($E43&gt;0,INDEX(Kalender!MF$81:MF$110,MAX(1,$E43))&gt;INDEX(Kalender!$B$81:$B$110,MAX(1,$E43))),AND($F43&gt;0,INDEX(Kalender!MF$81:MF$110,MAX(1,$F43))&gt;INDEX(Kalender!$B$81:$B$110,MAX(1,$F43)))),2,0))</f>
        <v>0</v>
      </c>
      <c r="MG43" s="5" t="n">
        <f aca="false">IF(Kalender!MG43&lt;&gt;1,0,IF(AND($B43&gt;0,INDEX(Kalender!MG$68:MG$77,MAX(1,$B43))&gt;INDEX(Kalender!$B$68:$B$77,MAX(1,$B43))),1,0)+IF(OR(AND($C43&gt;0,INDEX(Kalender!MG$81:MG$110,MAX(1,$C43))&gt;INDEX(Kalender!$B$81:$B$110,MAX(1,$C43))),AND($D43&gt;0,INDEX(Kalender!MG$81:MG$110,MAX(1,$D43))&gt;INDEX(Kalender!$B$81:$B$110,MAX(1,$D43))),AND($E43&gt;0,INDEX(Kalender!MG$81:MG$110,MAX(1,$E43))&gt;INDEX(Kalender!$B$81:$B$110,MAX(1,$E43))),AND($F43&gt;0,INDEX(Kalender!MG$81:MG$110,MAX(1,$F43))&gt;INDEX(Kalender!$B$81:$B$110,MAX(1,$F43)))),2,0))</f>
        <v>0</v>
      </c>
      <c r="MH43" s="5" t="n">
        <f aca="false">IF(Kalender!MH43&lt;&gt;1,0,IF(AND($B43&gt;0,INDEX(Kalender!MH$68:MH$77,MAX(1,$B43))&gt;INDEX(Kalender!$B$68:$B$77,MAX(1,$B43))),1,0)+IF(OR(AND($C43&gt;0,INDEX(Kalender!MH$81:MH$110,MAX(1,$C43))&gt;INDEX(Kalender!$B$81:$B$110,MAX(1,$C43))),AND($D43&gt;0,INDEX(Kalender!MH$81:MH$110,MAX(1,$D43))&gt;INDEX(Kalender!$B$81:$B$110,MAX(1,$D43))),AND($E43&gt;0,INDEX(Kalender!MH$81:MH$110,MAX(1,$E43))&gt;INDEX(Kalender!$B$81:$B$110,MAX(1,$E43))),AND($F43&gt;0,INDEX(Kalender!MH$81:MH$110,MAX(1,$F43))&gt;INDEX(Kalender!$B$81:$B$110,MAX(1,$F43)))),2,0))</f>
        <v>0</v>
      </c>
      <c r="MI43" s="5" t="n">
        <f aca="false">IF(Kalender!MI43&lt;&gt;1,0,IF(AND($B43&gt;0,INDEX(Kalender!MI$68:MI$77,MAX(1,$B43))&gt;INDEX(Kalender!$B$68:$B$77,MAX(1,$B43))),1,0)+IF(OR(AND($C43&gt;0,INDEX(Kalender!MI$81:MI$110,MAX(1,$C43))&gt;INDEX(Kalender!$B$81:$B$110,MAX(1,$C43))),AND($D43&gt;0,INDEX(Kalender!MI$81:MI$110,MAX(1,$D43))&gt;INDEX(Kalender!$B$81:$B$110,MAX(1,$D43))),AND($E43&gt;0,INDEX(Kalender!MI$81:MI$110,MAX(1,$E43))&gt;INDEX(Kalender!$B$81:$B$110,MAX(1,$E43))),AND($F43&gt;0,INDEX(Kalender!MI$81:MI$110,MAX(1,$F43))&gt;INDEX(Kalender!$B$81:$B$110,MAX(1,$F43)))),2,0))</f>
        <v>0</v>
      </c>
      <c r="MJ43" s="5" t="n">
        <f aca="false">IF(Kalender!MJ43&lt;&gt;1,0,IF(AND($B43&gt;0,INDEX(Kalender!MJ$68:MJ$77,MAX(1,$B43))&gt;INDEX(Kalender!$B$68:$B$77,MAX(1,$B43))),1,0)+IF(OR(AND($C43&gt;0,INDEX(Kalender!MJ$81:MJ$110,MAX(1,$C43))&gt;INDEX(Kalender!$B$81:$B$110,MAX(1,$C43))),AND($D43&gt;0,INDEX(Kalender!MJ$81:MJ$110,MAX(1,$D43))&gt;INDEX(Kalender!$B$81:$B$110,MAX(1,$D43))),AND($E43&gt;0,INDEX(Kalender!MJ$81:MJ$110,MAX(1,$E43))&gt;INDEX(Kalender!$B$81:$B$110,MAX(1,$E43))),AND($F43&gt;0,INDEX(Kalender!MJ$81:MJ$110,MAX(1,$F43))&gt;INDEX(Kalender!$B$81:$B$110,MAX(1,$F43)))),2,0))</f>
        <v>0</v>
      </c>
      <c r="MK43" s="5" t="n">
        <f aca="false">IF(Kalender!MK43&lt;&gt;1,0,IF(AND($B43&gt;0,INDEX(Kalender!MK$68:MK$77,MAX(1,$B43))&gt;INDEX(Kalender!$B$68:$B$77,MAX(1,$B43))),1,0)+IF(OR(AND($C43&gt;0,INDEX(Kalender!MK$81:MK$110,MAX(1,$C43))&gt;INDEX(Kalender!$B$81:$B$110,MAX(1,$C43))),AND($D43&gt;0,INDEX(Kalender!MK$81:MK$110,MAX(1,$D43))&gt;INDEX(Kalender!$B$81:$B$110,MAX(1,$D43))),AND($E43&gt;0,INDEX(Kalender!MK$81:MK$110,MAX(1,$E43))&gt;INDEX(Kalender!$B$81:$B$110,MAX(1,$E43))),AND($F43&gt;0,INDEX(Kalender!MK$81:MK$110,MAX(1,$F43))&gt;INDEX(Kalender!$B$81:$B$110,MAX(1,$F43)))),2,0))</f>
        <v>0</v>
      </c>
      <c r="ML43" s="5" t="n">
        <f aca="false">IF(Kalender!ML43&lt;&gt;1,0,IF(AND($B43&gt;0,INDEX(Kalender!ML$68:ML$77,MAX(1,$B43))&gt;INDEX(Kalender!$B$68:$B$77,MAX(1,$B43))),1,0)+IF(OR(AND($C43&gt;0,INDEX(Kalender!ML$81:ML$110,MAX(1,$C43))&gt;INDEX(Kalender!$B$81:$B$110,MAX(1,$C43))),AND($D43&gt;0,INDEX(Kalender!ML$81:ML$110,MAX(1,$D43))&gt;INDEX(Kalender!$B$81:$B$110,MAX(1,$D43))),AND($E43&gt;0,INDEX(Kalender!ML$81:ML$110,MAX(1,$E43))&gt;INDEX(Kalender!$B$81:$B$110,MAX(1,$E43))),AND($F43&gt;0,INDEX(Kalender!ML$81:ML$110,MAX(1,$F43))&gt;INDEX(Kalender!$B$81:$B$110,MAX(1,$F43)))),2,0))</f>
        <v>0</v>
      </c>
      <c r="MM43" s="5" t="n">
        <f aca="false">IF(Kalender!MM43&lt;&gt;1,0,IF(AND($B43&gt;0,INDEX(Kalender!MM$68:MM$77,MAX(1,$B43))&gt;INDEX(Kalender!$B$68:$B$77,MAX(1,$B43))),1,0)+IF(OR(AND($C43&gt;0,INDEX(Kalender!MM$81:MM$110,MAX(1,$C43))&gt;INDEX(Kalender!$B$81:$B$110,MAX(1,$C43))),AND($D43&gt;0,INDEX(Kalender!MM$81:MM$110,MAX(1,$D43))&gt;INDEX(Kalender!$B$81:$B$110,MAX(1,$D43))),AND($E43&gt;0,INDEX(Kalender!MM$81:MM$110,MAX(1,$E43))&gt;INDEX(Kalender!$B$81:$B$110,MAX(1,$E43))),AND($F43&gt;0,INDEX(Kalender!MM$81:MM$110,MAX(1,$F43))&gt;INDEX(Kalender!$B$81:$B$110,MAX(1,$F43)))),2,0))</f>
        <v>0</v>
      </c>
      <c r="MN43" s="5" t="n">
        <f aca="false">IF(Kalender!MN43&lt;&gt;1,0,IF(AND($B43&gt;0,INDEX(Kalender!MN$68:MN$77,MAX(1,$B43))&gt;INDEX(Kalender!$B$68:$B$77,MAX(1,$B43))),1,0)+IF(OR(AND($C43&gt;0,INDEX(Kalender!MN$81:MN$110,MAX(1,$C43))&gt;INDEX(Kalender!$B$81:$B$110,MAX(1,$C43))),AND($D43&gt;0,INDEX(Kalender!MN$81:MN$110,MAX(1,$D43))&gt;INDEX(Kalender!$B$81:$B$110,MAX(1,$D43))),AND($E43&gt;0,INDEX(Kalender!MN$81:MN$110,MAX(1,$E43))&gt;INDEX(Kalender!$B$81:$B$110,MAX(1,$E43))),AND($F43&gt;0,INDEX(Kalender!MN$81:MN$110,MAX(1,$F43))&gt;INDEX(Kalender!$B$81:$B$110,MAX(1,$F43)))),2,0))</f>
        <v>0</v>
      </c>
      <c r="MO43" s="5" t="n">
        <f aca="false">IF(Kalender!MO43&lt;&gt;1,0,IF(AND($B43&gt;0,INDEX(Kalender!MO$68:MO$77,MAX(1,$B43))&gt;INDEX(Kalender!$B$68:$B$77,MAX(1,$B43))),1,0)+IF(OR(AND($C43&gt;0,INDEX(Kalender!MO$81:MO$110,MAX(1,$C43))&gt;INDEX(Kalender!$B$81:$B$110,MAX(1,$C43))),AND($D43&gt;0,INDEX(Kalender!MO$81:MO$110,MAX(1,$D43))&gt;INDEX(Kalender!$B$81:$B$110,MAX(1,$D43))),AND($E43&gt;0,INDEX(Kalender!MO$81:MO$110,MAX(1,$E43))&gt;INDEX(Kalender!$B$81:$B$110,MAX(1,$E43))),AND($F43&gt;0,INDEX(Kalender!MO$81:MO$110,MAX(1,$F43))&gt;INDEX(Kalender!$B$81:$B$110,MAX(1,$F43)))),2,0))</f>
        <v>0</v>
      </c>
      <c r="MP43" s="5" t="n">
        <f aca="false">IF(Kalender!MP43&lt;&gt;1,0,IF(AND($B43&gt;0,INDEX(Kalender!MP$68:MP$77,MAX(1,$B43))&gt;INDEX(Kalender!$B$68:$B$77,MAX(1,$B43))),1,0)+IF(OR(AND($C43&gt;0,INDEX(Kalender!MP$81:MP$110,MAX(1,$C43))&gt;INDEX(Kalender!$B$81:$B$110,MAX(1,$C43))),AND($D43&gt;0,INDEX(Kalender!MP$81:MP$110,MAX(1,$D43))&gt;INDEX(Kalender!$B$81:$B$110,MAX(1,$D43))),AND($E43&gt;0,INDEX(Kalender!MP$81:MP$110,MAX(1,$E43))&gt;INDEX(Kalender!$B$81:$B$110,MAX(1,$E43))),AND($F43&gt;0,INDEX(Kalender!MP$81:MP$110,MAX(1,$F43))&gt;INDEX(Kalender!$B$81:$B$110,MAX(1,$F43)))),2,0))</f>
        <v>0</v>
      </c>
      <c r="MQ43" s="5" t="n">
        <f aca="false">IF(Kalender!MQ43&lt;&gt;1,0,IF(AND($B43&gt;0,INDEX(Kalender!MQ$68:MQ$77,MAX(1,$B43))&gt;INDEX(Kalender!$B$68:$B$77,MAX(1,$B43))),1,0)+IF(OR(AND($C43&gt;0,INDEX(Kalender!MQ$81:MQ$110,MAX(1,$C43))&gt;INDEX(Kalender!$B$81:$B$110,MAX(1,$C43))),AND($D43&gt;0,INDEX(Kalender!MQ$81:MQ$110,MAX(1,$D43))&gt;INDEX(Kalender!$B$81:$B$110,MAX(1,$D43))),AND($E43&gt;0,INDEX(Kalender!MQ$81:MQ$110,MAX(1,$E43))&gt;INDEX(Kalender!$B$81:$B$110,MAX(1,$E43))),AND($F43&gt;0,INDEX(Kalender!MQ$81:MQ$110,MAX(1,$F43))&gt;INDEX(Kalender!$B$81:$B$110,MAX(1,$F43)))),2,0))</f>
        <v>0</v>
      </c>
      <c r="MR43" s="5" t="n">
        <f aca="false">IF(Kalender!MR43&lt;&gt;1,0,IF(AND($B43&gt;0,INDEX(Kalender!MR$68:MR$77,MAX(1,$B43))&gt;INDEX(Kalender!$B$68:$B$77,MAX(1,$B43))),1,0)+IF(OR(AND($C43&gt;0,INDEX(Kalender!MR$81:MR$110,MAX(1,$C43))&gt;INDEX(Kalender!$B$81:$B$110,MAX(1,$C43))),AND($D43&gt;0,INDEX(Kalender!MR$81:MR$110,MAX(1,$D43))&gt;INDEX(Kalender!$B$81:$B$110,MAX(1,$D43))),AND($E43&gt;0,INDEX(Kalender!MR$81:MR$110,MAX(1,$E43))&gt;INDEX(Kalender!$B$81:$B$110,MAX(1,$E43))),AND($F43&gt;0,INDEX(Kalender!MR$81:MR$110,MAX(1,$F43))&gt;INDEX(Kalender!$B$81:$B$110,MAX(1,$F43)))),2,0))</f>
        <v>0</v>
      </c>
      <c r="MS43" s="5" t="n">
        <f aca="false">IF(Kalender!MS43&lt;&gt;1,0,IF(AND($B43&gt;0,INDEX(Kalender!MS$68:MS$77,MAX(1,$B43))&gt;INDEX(Kalender!$B$68:$B$77,MAX(1,$B43))),1,0)+IF(OR(AND($C43&gt;0,INDEX(Kalender!MS$81:MS$110,MAX(1,$C43))&gt;INDEX(Kalender!$B$81:$B$110,MAX(1,$C43))),AND($D43&gt;0,INDEX(Kalender!MS$81:MS$110,MAX(1,$D43))&gt;INDEX(Kalender!$B$81:$B$110,MAX(1,$D43))),AND($E43&gt;0,INDEX(Kalender!MS$81:MS$110,MAX(1,$E43))&gt;INDEX(Kalender!$B$81:$B$110,MAX(1,$E43))),AND($F43&gt;0,INDEX(Kalender!MS$81:MS$110,MAX(1,$F43))&gt;INDEX(Kalender!$B$81:$B$110,MAX(1,$F43)))),2,0))</f>
        <v>0</v>
      </c>
      <c r="MT43" s="5" t="n">
        <f aca="false">IF(Kalender!MT43&lt;&gt;1,0,IF(AND($B43&gt;0,INDEX(Kalender!MT$68:MT$77,MAX(1,$B43))&gt;INDEX(Kalender!$B$68:$B$77,MAX(1,$B43))),1,0)+IF(OR(AND($C43&gt;0,INDEX(Kalender!MT$81:MT$110,MAX(1,$C43))&gt;INDEX(Kalender!$B$81:$B$110,MAX(1,$C43))),AND($D43&gt;0,INDEX(Kalender!MT$81:MT$110,MAX(1,$D43))&gt;INDEX(Kalender!$B$81:$B$110,MAX(1,$D43))),AND($E43&gt;0,INDEX(Kalender!MT$81:MT$110,MAX(1,$E43))&gt;INDEX(Kalender!$B$81:$B$110,MAX(1,$E43))),AND($F43&gt;0,INDEX(Kalender!MT$81:MT$110,MAX(1,$F43))&gt;INDEX(Kalender!$B$81:$B$110,MAX(1,$F43)))),2,0))</f>
        <v>0</v>
      </c>
      <c r="MU43" s="5" t="n">
        <f aca="false">IF(Kalender!MU43&lt;&gt;1,0,IF(AND($B43&gt;0,INDEX(Kalender!MU$68:MU$77,MAX(1,$B43))&gt;INDEX(Kalender!$B$68:$B$77,MAX(1,$B43))),1,0)+IF(OR(AND($C43&gt;0,INDEX(Kalender!MU$81:MU$110,MAX(1,$C43))&gt;INDEX(Kalender!$B$81:$B$110,MAX(1,$C43))),AND($D43&gt;0,INDEX(Kalender!MU$81:MU$110,MAX(1,$D43))&gt;INDEX(Kalender!$B$81:$B$110,MAX(1,$D43))),AND($E43&gt;0,INDEX(Kalender!MU$81:MU$110,MAX(1,$E43))&gt;INDEX(Kalender!$B$81:$B$110,MAX(1,$E43))),AND($F43&gt;0,INDEX(Kalender!MU$81:MU$110,MAX(1,$F43))&gt;INDEX(Kalender!$B$81:$B$110,MAX(1,$F43)))),2,0))</f>
        <v>0</v>
      </c>
      <c r="MV43" s="5" t="n">
        <f aca="false">IF(Kalender!MV43&lt;&gt;1,0,IF(AND($B43&gt;0,INDEX(Kalender!MV$68:MV$77,MAX(1,$B43))&gt;INDEX(Kalender!$B$68:$B$77,MAX(1,$B43))),1,0)+IF(OR(AND($C43&gt;0,INDEX(Kalender!MV$81:MV$110,MAX(1,$C43))&gt;INDEX(Kalender!$B$81:$B$110,MAX(1,$C43))),AND($D43&gt;0,INDEX(Kalender!MV$81:MV$110,MAX(1,$D43))&gt;INDEX(Kalender!$B$81:$B$110,MAX(1,$D43))),AND($E43&gt;0,INDEX(Kalender!MV$81:MV$110,MAX(1,$E43))&gt;INDEX(Kalender!$B$81:$B$110,MAX(1,$E43))),AND($F43&gt;0,INDEX(Kalender!MV$81:MV$110,MAX(1,$F43))&gt;INDEX(Kalender!$B$81:$B$110,MAX(1,$F43)))),2,0))</f>
        <v>0</v>
      </c>
      <c r="MW43" s="5" t="n">
        <f aca="false">IF(Kalender!MW43&lt;&gt;1,0,IF(AND($B43&gt;0,INDEX(Kalender!MW$68:MW$77,MAX(1,$B43))&gt;INDEX(Kalender!$B$68:$B$77,MAX(1,$B43))),1,0)+IF(OR(AND($C43&gt;0,INDEX(Kalender!MW$81:MW$110,MAX(1,$C43))&gt;INDEX(Kalender!$B$81:$B$110,MAX(1,$C43))),AND($D43&gt;0,INDEX(Kalender!MW$81:MW$110,MAX(1,$D43))&gt;INDEX(Kalender!$B$81:$B$110,MAX(1,$D43))),AND($E43&gt;0,INDEX(Kalender!MW$81:MW$110,MAX(1,$E43))&gt;INDEX(Kalender!$B$81:$B$110,MAX(1,$E43))),AND($F43&gt;0,INDEX(Kalender!MW$81:MW$110,MAX(1,$F43))&gt;INDEX(Kalender!$B$81:$B$110,MAX(1,$F43)))),2,0))</f>
        <v>0</v>
      </c>
      <c r="MX43" s="5" t="n">
        <f aca="false">IF(Kalender!MX43&lt;&gt;1,0,IF(AND($B43&gt;0,INDEX(Kalender!MX$68:MX$77,MAX(1,$B43))&gt;INDEX(Kalender!$B$68:$B$77,MAX(1,$B43))),1,0)+IF(OR(AND($C43&gt;0,INDEX(Kalender!MX$81:MX$110,MAX(1,$C43))&gt;INDEX(Kalender!$B$81:$B$110,MAX(1,$C43))),AND($D43&gt;0,INDEX(Kalender!MX$81:MX$110,MAX(1,$D43))&gt;INDEX(Kalender!$B$81:$B$110,MAX(1,$D43))),AND($E43&gt;0,INDEX(Kalender!MX$81:MX$110,MAX(1,$E43))&gt;INDEX(Kalender!$B$81:$B$110,MAX(1,$E43))),AND($F43&gt;0,INDEX(Kalender!MX$81:MX$110,MAX(1,$F43))&gt;INDEX(Kalender!$B$81:$B$110,MAX(1,$F43)))),2,0))</f>
        <v>0</v>
      </c>
      <c r="MY43" s="5" t="n">
        <f aca="false">IF(Kalender!MY43&lt;&gt;1,0,IF(AND($B43&gt;0,INDEX(Kalender!MY$68:MY$77,MAX(1,$B43))&gt;INDEX(Kalender!$B$68:$B$77,MAX(1,$B43))),1,0)+IF(OR(AND($C43&gt;0,INDEX(Kalender!MY$81:MY$110,MAX(1,$C43))&gt;INDEX(Kalender!$B$81:$B$110,MAX(1,$C43))),AND($D43&gt;0,INDEX(Kalender!MY$81:MY$110,MAX(1,$D43))&gt;INDEX(Kalender!$B$81:$B$110,MAX(1,$D43))),AND($E43&gt;0,INDEX(Kalender!MY$81:MY$110,MAX(1,$E43))&gt;INDEX(Kalender!$B$81:$B$110,MAX(1,$E43))),AND($F43&gt;0,INDEX(Kalender!MY$81:MY$110,MAX(1,$F43))&gt;INDEX(Kalender!$B$81:$B$110,MAX(1,$F43)))),2,0))</f>
        <v>0</v>
      </c>
      <c r="MZ43" s="5" t="n">
        <f aca="false">IF(Kalender!MZ43&lt;&gt;1,0,IF(AND($B43&gt;0,INDEX(Kalender!MZ$68:MZ$77,MAX(1,$B43))&gt;INDEX(Kalender!$B$68:$B$77,MAX(1,$B43))),1,0)+IF(OR(AND($C43&gt;0,INDEX(Kalender!MZ$81:MZ$110,MAX(1,$C43))&gt;INDEX(Kalender!$B$81:$B$110,MAX(1,$C43))),AND($D43&gt;0,INDEX(Kalender!MZ$81:MZ$110,MAX(1,$D43))&gt;INDEX(Kalender!$B$81:$B$110,MAX(1,$D43))),AND($E43&gt;0,INDEX(Kalender!MZ$81:MZ$110,MAX(1,$E43))&gt;INDEX(Kalender!$B$81:$B$110,MAX(1,$E43))),AND($F43&gt;0,INDEX(Kalender!MZ$81:MZ$110,MAX(1,$F43))&gt;INDEX(Kalender!$B$81:$B$110,MAX(1,$F43)))),2,0))</f>
        <v>0</v>
      </c>
      <c r="NA43" s="5" t="n">
        <f aca="false">IF(Kalender!NA43&lt;&gt;1,0,IF(AND($B43&gt;0,INDEX(Kalender!NA$68:NA$77,MAX(1,$B43))&gt;INDEX(Kalender!$B$68:$B$77,MAX(1,$B43))),1,0)+IF(OR(AND($C43&gt;0,INDEX(Kalender!NA$81:NA$110,MAX(1,$C43))&gt;INDEX(Kalender!$B$81:$B$110,MAX(1,$C43))),AND($D43&gt;0,INDEX(Kalender!NA$81:NA$110,MAX(1,$D43))&gt;INDEX(Kalender!$B$81:$B$110,MAX(1,$D43))),AND($E43&gt;0,INDEX(Kalender!NA$81:NA$110,MAX(1,$E43))&gt;INDEX(Kalender!$B$81:$B$110,MAX(1,$E43))),AND($F43&gt;0,INDEX(Kalender!NA$81:NA$110,MAX(1,$F43))&gt;INDEX(Kalender!$B$81:$B$110,MAX(1,$F43)))),2,0))</f>
        <v>0</v>
      </c>
      <c r="NB43" s="5" t="n">
        <f aca="false">IF(Kalender!NB43&lt;&gt;1,0,IF(AND($B43&gt;0,INDEX(Kalender!NB$68:NB$77,MAX(1,$B43))&gt;INDEX(Kalender!$B$68:$B$77,MAX(1,$B43))),1,0)+IF(OR(AND($C43&gt;0,INDEX(Kalender!NB$81:NB$110,MAX(1,$C43))&gt;INDEX(Kalender!$B$81:$B$110,MAX(1,$C43))),AND($D43&gt;0,INDEX(Kalender!NB$81:NB$110,MAX(1,$D43))&gt;INDEX(Kalender!$B$81:$B$110,MAX(1,$D43))),AND($E43&gt;0,INDEX(Kalender!NB$81:NB$110,MAX(1,$E43))&gt;INDEX(Kalender!$B$81:$B$110,MAX(1,$E43))),AND($F43&gt;0,INDEX(Kalender!NB$81:NB$110,MAX(1,$F43))&gt;INDEX(Kalender!$B$81:$B$110,MAX(1,$F43)))),2,0))</f>
        <v>0</v>
      </c>
      <c r="NC43" s="5" t="n">
        <f aca="false">IF(Kalender!NC43&lt;&gt;1,0,IF(AND($B43&gt;0,INDEX(Kalender!NC$68:NC$77,MAX(1,$B43))&gt;INDEX(Kalender!$B$68:$B$77,MAX(1,$B43))),1,0)+IF(OR(AND($C43&gt;0,INDEX(Kalender!NC$81:NC$110,MAX(1,$C43))&gt;INDEX(Kalender!$B$81:$B$110,MAX(1,$C43))),AND($D43&gt;0,INDEX(Kalender!NC$81:NC$110,MAX(1,$D43))&gt;INDEX(Kalender!$B$81:$B$110,MAX(1,$D43))),AND($E43&gt;0,INDEX(Kalender!NC$81:NC$110,MAX(1,$E43))&gt;INDEX(Kalender!$B$81:$B$110,MAX(1,$E43))),AND($F43&gt;0,INDEX(Kalender!NC$81:NC$110,MAX(1,$F43))&gt;INDEX(Kalender!$B$81:$B$110,MAX(1,$F43)))),2,0))</f>
        <v>0</v>
      </c>
      <c r="ND43" s="5" t="n">
        <f aca="false">IF(Kalender!ND43&lt;&gt;1,0,IF(AND($B43&gt;0,INDEX(Kalender!ND$68:ND$77,MAX(1,$B43))&gt;INDEX(Kalender!$B$68:$B$77,MAX(1,$B43))),1,0)+IF(OR(AND($C43&gt;0,INDEX(Kalender!ND$81:ND$110,MAX(1,$C43))&gt;INDEX(Kalender!$B$81:$B$110,MAX(1,$C43))),AND($D43&gt;0,INDEX(Kalender!ND$81:ND$110,MAX(1,$D43))&gt;INDEX(Kalender!$B$81:$B$110,MAX(1,$D43))),AND($E43&gt;0,INDEX(Kalender!ND$81:ND$110,MAX(1,$E43))&gt;INDEX(Kalender!$B$81:$B$110,MAX(1,$E43))),AND($F43&gt;0,INDEX(Kalender!ND$81:ND$110,MAX(1,$F43))&gt;INDEX(Kalender!$B$81:$B$110,MAX(1,$F43)))),2,0))</f>
        <v>0</v>
      </c>
      <c r="NE43" s="5" t="n">
        <f aca="false">IF(Kalender!NE43&lt;&gt;1,0,IF(AND($B43&gt;0,INDEX(Kalender!NE$68:NE$77,MAX(1,$B43))&gt;INDEX(Kalender!$B$68:$B$77,MAX(1,$B43))),1,0)+IF(OR(AND($C43&gt;0,INDEX(Kalender!NE$81:NE$110,MAX(1,$C43))&gt;INDEX(Kalender!$B$81:$B$110,MAX(1,$C43))),AND($D43&gt;0,INDEX(Kalender!NE$81:NE$110,MAX(1,$D43))&gt;INDEX(Kalender!$B$81:$B$110,MAX(1,$D43))),AND($E43&gt;0,INDEX(Kalender!NE$81:NE$110,MAX(1,$E43))&gt;INDEX(Kalender!$B$81:$B$110,MAX(1,$E43))),AND($F43&gt;0,INDEX(Kalender!NE$81:NE$110,MAX(1,$F43))&gt;INDEX(Kalender!$B$81:$B$110,MAX(1,$F43)))),2,0))</f>
        <v>0</v>
      </c>
      <c r="NF43" s="5" t="n">
        <f aca="false">IF(Kalender!NF43&lt;&gt;1,0,IF(AND($B43&gt;0,INDEX(Kalender!NF$68:NF$77,MAX(1,$B43))&gt;INDEX(Kalender!$B$68:$B$77,MAX(1,$B43))),1,0)+IF(OR(AND($C43&gt;0,INDEX(Kalender!NF$81:NF$110,MAX(1,$C43))&gt;INDEX(Kalender!$B$81:$B$110,MAX(1,$C43))),AND($D43&gt;0,INDEX(Kalender!NF$81:NF$110,MAX(1,$D43))&gt;INDEX(Kalender!$B$81:$B$110,MAX(1,$D43))),AND($E43&gt;0,INDEX(Kalender!NF$81:NF$110,MAX(1,$E43))&gt;INDEX(Kalender!$B$81:$B$110,MAX(1,$E43))),AND($F43&gt;0,INDEX(Kalender!NF$81:NF$110,MAX(1,$F43))&gt;INDEX(Kalender!$B$81:$B$110,MAX(1,$F43)))),2,0))</f>
        <v>0</v>
      </c>
      <c r="NG43" s="5" t="n">
        <f aca="false">IF(Kalender!NG43&lt;&gt;1,0,IF(AND($B43&gt;0,INDEX(Kalender!NG$68:NG$77,MAX(1,$B43))&gt;INDEX(Kalender!$B$68:$B$77,MAX(1,$B43))),1,0)+IF(OR(AND($C43&gt;0,INDEX(Kalender!NG$81:NG$110,MAX(1,$C43))&gt;INDEX(Kalender!$B$81:$B$110,MAX(1,$C43))),AND($D43&gt;0,INDEX(Kalender!NG$81:NG$110,MAX(1,$D43))&gt;INDEX(Kalender!$B$81:$B$110,MAX(1,$D43))),AND($E43&gt;0,INDEX(Kalender!NG$81:NG$110,MAX(1,$E43))&gt;INDEX(Kalender!$B$81:$B$110,MAX(1,$E43))),AND($F43&gt;0,INDEX(Kalender!NG$81:NG$110,MAX(1,$F43))&gt;INDEX(Kalender!$B$81:$B$110,MAX(1,$F43)))),2,0))</f>
        <v>0</v>
      </c>
      <c r="NH43" s="5" t="n">
        <f aca="false">IF(Kalender!NH43&lt;&gt;1,0,IF(AND($B43&gt;0,INDEX(Kalender!NH$68:NH$77,MAX(1,$B43))&gt;INDEX(Kalender!$B$68:$B$77,MAX(1,$B43))),1,0)+IF(OR(AND($C43&gt;0,INDEX(Kalender!NH$81:NH$110,MAX(1,$C43))&gt;INDEX(Kalender!$B$81:$B$110,MAX(1,$C43))),AND($D43&gt;0,INDEX(Kalender!NH$81:NH$110,MAX(1,$D43))&gt;INDEX(Kalender!$B$81:$B$110,MAX(1,$D43))),AND($E43&gt;0,INDEX(Kalender!NH$81:NH$110,MAX(1,$E43))&gt;INDEX(Kalender!$B$81:$B$110,MAX(1,$E43))),AND($F43&gt;0,INDEX(Kalender!NH$81:NH$110,MAX(1,$F43))&gt;INDEX(Kalender!$B$81:$B$110,MAX(1,$F43)))),2,0))</f>
        <v>0</v>
      </c>
    </row>
    <row r="44" customFormat="false" ht="15" hidden="false" customHeight="false" outlineLevel="0" collapsed="false">
      <c r="A44" s="5" t="str">
        <f aca="false">Kalender!A44</f>
        <v/>
      </c>
      <c r="B44" s="5" t="n">
        <f aca="false">IFERROR(MATCH(Kalender!$B44,Kalender!$A$68:$A$77,0),0)</f>
        <v>5</v>
      </c>
      <c r="C44" s="5" t="n">
        <f aca="false">IF(Kalender!C44="",0,IFERROR(MATCH(Kalender!C44,Kalender!$A$81:$A$110,0),0))</f>
        <v>0</v>
      </c>
      <c r="D44" s="5" t="n">
        <f aca="false">IF(Kalender!D44="",0,IFERROR(MATCH(Kalender!D44,Kalender!$A$81:$A$110,0),0))</f>
        <v>0</v>
      </c>
      <c r="E44" s="5" t="n">
        <f aca="false">IF(Kalender!E44="",0,IFERROR(MATCH(Kalender!E44,Kalender!$A$81:$A$110,0),0))</f>
        <v>0</v>
      </c>
      <c r="F44" s="5" t="n">
        <f aca="false">IF(Kalender!F44="",0,IFERROR(MATCH(Kalender!F44,Kalender!$A$81:$A$110,0),0))</f>
        <v>0</v>
      </c>
      <c r="G44" s="5" t="n">
        <f aca="false">IF(Kalender!G44&lt;&gt;1,0,IF(AND($B44&gt;0,INDEX(Kalender!G$68:G$77,MAX(1,$B44))&gt;INDEX(Kalender!$B$68:$B$77,MAX(1,$B44))),1,0)+IF(OR(AND($C44&gt;0,INDEX(Kalender!G$81:G$110,MAX(1,$C44))&gt;INDEX(Kalender!$B$81:$B$110,MAX(1,$C44))),AND($D44&gt;0,INDEX(Kalender!G$81:G$110,MAX(1,$D44))&gt;INDEX(Kalender!$B$81:$B$110,MAX(1,$D44))),AND($E44&gt;0,INDEX(Kalender!G$81:G$110,MAX(1,$E44))&gt;INDEX(Kalender!$B$81:$B$110,MAX(1,$E44))),AND($F44&gt;0,INDEX(Kalender!G$81:G$110,MAX(1,$F44))&gt;INDEX(Kalender!$B$81:$B$110,MAX(1,$F44)))),2,0))</f>
        <v>0</v>
      </c>
      <c r="H44" s="5" t="n">
        <f aca="false">IF(Kalender!H44&lt;&gt;1,0,IF(AND($B44&gt;0,INDEX(Kalender!H$68:H$77,MAX(1,$B44))&gt;INDEX(Kalender!$B$68:$B$77,MAX(1,$B44))),1,0)+IF(OR(AND($C44&gt;0,INDEX(Kalender!H$81:H$110,MAX(1,$C44))&gt;INDEX(Kalender!$B$81:$B$110,MAX(1,$C44))),AND($D44&gt;0,INDEX(Kalender!H$81:H$110,MAX(1,$D44))&gt;INDEX(Kalender!$B$81:$B$110,MAX(1,$D44))),AND($E44&gt;0,INDEX(Kalender!H$81:H$110,MAX(1,$E44))&gt;INDEX(Kalender!$B$81:$B$110,MAX(1,$E44))),AND($F44&gt;0,INDEX(Kalender!H$81:H$110,MAX(1,$F44))&gt;INDEX(Kalender!$B$81:$B$110,MAX(1,$F44)))),2,0))</f>
        <v>0</v>
      </c>
      <c r="I44" s="5" t="n">
        <f aca="false">IF(Kalender!I44&lt;&gt;1,0,IF(AND($B44&gt;0,INDEX(Kalender!I$68:I$77,MAX(1,$B44))&gt;INDEX(Kalender!$B$68:$B$77,MAX(1,$B44))),1,0)+IF(OR(AND($C44&gt;0,INDEX(Kalender!I$81:I$110,MAX(1,$C44))&gt;INDEX(Kalender!$B$81:$B$110,MAX(1,$C44))),AND($D44&gt;0,INDEX(Kalender!I$81:I$110,MAX(1,$D44))&gt;INDEX(Kalender!$B$81:$B$110,MAX(1,$D44))),AND($E44&gt;0,INDEX(Kalender!I$81:I$110,MAX(1,$E44))&gt;INDEX(Kalender!$B$81:$B$110,MAX(1,$E44))),AND($F44&gt;0,INDEX(Kalender!I$81:I$110,MAX(1,$F44))&gt;INDEX(Kalender!$B$81:$B$110,MAX(1,$F44)))),2,0))</f>
        <v>0</v>
      </c>
      <c r="J44" s="5" t="n">
        <f aca="false">IF(Kalender!J44&lt;&gt;1,0,IF(AND($B44&gt;0,INDEX(Kalender!J$68:J$77,MAX(1,$B44))&gt;INDEX(Kalender!$B$68:$B$77,MAX(1,$B44))),1,0)+IF(OR(AND($C44&gt;0,INDEX(Kalender!J$81:J$110,MAX(1,$C44))&gt;INDEX(Kalender!$B$81:$B$110,MAX(1,$C44))),AND($D44&gt;0,INDEX(Kalender!J$81:J$110,MAX(1,$D44))&gt;INDEX(Kalender!$B$81:$B$110,MAX(1,$D44))),AND($E44&gt;0,INDEX(Kalender!J$81:J$110,MAX(1,$E44))&gt;INDEX(Kalender!$B$81:$B$110,MAX(1,$E44))),AND($F44&gt;0,INDEX(Kalender!J$81:J$110,MAX(1,$F44))&gt;INDEX(Kalender!$B$81:$B$110,MAX(1,$F44)))),2,0))</f>
        <v>0</v>
      </c>
      <c r="K44" s="5" t="n">
        <f aca="false">IF(Kalender!K44&lt;&gt;1,0,IF(AND($B44&gt;0,INDEX(Kalender!K$68:K$77,MAX(1,$B44))&gt;INDEX(Kalender!$B$68:$B$77,MAX(1,$B44))),1,0)+IF(OR(AND($C44&gt;0,INDEX(Kalender!K$81:K$110,MAX(1,$C44))&gt;INDEX(Kalender!$B$81:$B$110,MAX(1,$C44))),AND($D44&gt;0,INDEX(Kalender!K$81:K$110,MAX(1,$D44))&gt;INDEX(Kalender!$B$81:$B$110,MAX(1,$D44))),AND($E44&gt;0,INDEX(Kalender!K$81:K$110,MAX(1,$E44))&gt;INDEX(Kalender!$B$81:$B$110,MAX(1,$E44))),AND($F44&gt;0,INDEX(Kalender!K$81:K$110,MAX(1,$F44))&gt;INDEX(Kalender!$B$81:$B$110,MAX(1,$F44)))),2,0))</f>
        <v>0</v>
      </c>
      <c r="L44" s="5" t="n">
        <f aca="false">IF(Kalender!L44&lt;&gt;1,0,IF(AND($B44&gt;0,INDEX(Kalender!L$68:L$77,MAX(1,$B44))&gt;INDEX(Kalender!$B$68:$B$77,MAX(1,$B44))),1,0)+IF(OR(AND($C44&gt;0,INDEX(Kalender!L$81:L$110,MAX(1,$C44))&gt;INDEX(Kalender!$B$81:$B$110,MAX(1,$C44))),AND($D44&gt;0,INDEX(Kalender!L$81:L$110,MAX(1,$D44))&gt;INDEX(Kalender!$B$81:$B$110,MAX(1,$D44))),AND($E44&gt;0,INDEX(Kalender!L$81:L$110,MAX(1,$E44))&gt;INDEX(Kalender!$B$81:$B$110,MAX(1,$E44))),AND($F44&gt;0,INDEX(Kalender!L$81:L$110,MAX(1,$F44))&gt;INDEX(Kalender!$B$81:$B$110,MAX(1,$F44)))),2,0))</f>
        <v>0</v>
      </c>
      <c r="M44" s="5" t="n">
        <f aca="false">IF(Kalender!M44&lt;&gt;1,0,IF(AND($B44&gt;0,INDEX(Kalender!M$68:M$77,MAX(1,$B44))&gt;INDEX(Kalender!$B$68:$B$77,MAX(1,$B44))),1,0)+IF(OR(AND($C44&gt;0,INDEX(Kalender!M$81:M$110,MAX(1,$C44))&gt;INDEX(Kalender!$B$81:$B$110,MAX(1,$C44))),AND($D44&gt;0,INDEX(Kalender!M$81:M$110,MAX(1,$D44))&gt;INDEX(Kalender!$B$81:$B$110,MAX(1,$D44))),AND($E44&gt;0,INDEX(Kalender!M$81:M$110,MAX(1,$E44))&gt;INDEX(Kalender!$B$81:$B$110,MAX(1,$E44))),AND($F44&gt;0,INDEX(Kalender!M$81:M$110,MAX(1,$F44))&gt;INDEX(Kalender!$B$81:$B$110,MAX(1,$F44)))),2,0))</f>
        <v>0</v>
      </c>
      <c r="N44" s="5" t="n">
        <f aca="false">IF(Kalender!N44&lt;&gt;1,0,IF(AND($B44&gt;0,INDEX(Kalender!N$68:N$77,MAX(1,$B44))&gt;INDEX(Kalender!$B$68:$B$77,MAX(1,$B44))),1,0)+IF(OR(AND($C44&gt;0,INDEX(Kalender!N$81:N$110,MAX(1,$C44))&gt;INDEX(Kalender!$B$81:$B$110,MAX(1,$C44))),AND($D44&gt;0,INDEX(Kalender!N$81:N$110,MAX(1,$D44))&gt;INDEX(Kalender!$B$81:$B$110,MAX(1,$D44))),AND($E44&gt;0,INDEX(Kalender!N$81:N$110,MAX(1,$E44))&gt;INDEX(Kalender!$B$81:$B$110,MAX(1,$E44))),AND($F44&gt;0,INDEX(Kalender!N$81:N$110,MAX(1,$F44))&gt;INDEX(Kalender!$B$81:$B$110,MAX(1,$F44)))),2,0))</f>
        <v>0</v>
      </c>
      <c r="O44" s="5" t="n">
        <f aca="false">IF(Kalender!O44&lt;&gt;1,0,IF(AND($B44&gt;0,INDEX(Kalender!O$68:O$77,MAX(1,$B44))&gt;INDEX(Kalender!$B$68:$B$77,MAX(1,$B44))),1,0)+IF(OR(AND($C44&gt;0,INDEX(Kalender!O$81:O$110,MAX(1,$C44))&gt;INDEX(Kalender!$B$81:$B$110,MAX(1,$C44))),AND($D44&gt;0,INDEX(Kalender!O$81:O$110,MAX(1,$D44))&gt;INDEX(Kalender!$B$81:$B$110,MAX(1,$D44))),AND($E44&gt;0,INDEX(Kalender!O$81:O$110,MAX(1,$E44))&gt;INDEX(Kalender!$B$81:$B$110,MAX(1,$E44))),AND($F44&gt;0,INDEX(Kalender!O$81:O$110,MAX(1,$F44))&gt;INDEX(Kalender!$B$81:$B$110,MAX(1,$F44)))),2,0))</f>
        <v>0</v>
      </c>
      <c r="P44" s="5" t="n">
        <f aca="false">IF(Kalender!P44&lt;&gt;1,0,IF(AND($B44&gt;0,INDEX(Kalender!P$68:P$77,MAX(1,$B44))&gt;INDEX(Kalender!$B$68:$B$77,MAX(1,$B44))),1,0)+IF(OR(AND($C44&gt;0,INDEX(Kalender!P$81:P$110,MAX(1,$C44))&gt;INDEX(Kalender!$B$81:$B$110,MAX(1,$C44))),AND($D44&gt;0,INDEX(Kalender!P$81:P$110,MAX(1,$D44))&gt;INDEX(Kalender!$B$81:$B$110,MAX(1,$D44))),AND($E44&gt;0,INDEX(Kalender!P$81:P$110,MAX(1,$E44))&gt;INDEX(Kalender!$B$81:$B$110,MAX(1,$E44))),AND($F44&gt;0,INDEX(Kalender!P$81:P$110,MAX(1,$F44))&gt;INDEX(Kalender!$B$81:$B$110,MAX(1,$F44)))),2,0))</f>
        <v>0</v>
      </c>
      <c r="Q44" s="5" t="n">
        <f aca="false">IF(Kalender!Q44&lt;&gt;1,0,IF(AND($B44&gt;0,INDEX(Kalender!Q$68:Q$77,MAX(1,$B44))&gt;INDEX(Kalender!$B$68:$B$77,MAX(1,$B44))),1,0)+IF(OR(AND($C44&gt;0,INDEX(Kalender!Q$81:Q$110,MAX(1,$C44))&gt;INDEX(Kalender!$B$81:$B$110,MAX(1,$C44))),AND($D44&gt;0,INDEX(Kalender!Q$81:Q$110,MAX(1,$D44))&gt;INDEX(Kalender!$B$81:$B$110,MAX(1,$D44))),AND($E44&gt;0,INDEX(Kalender!Q$81:Q$110,MAX(1,$E44))&gt;INDEX(Kalender!$B$81:$B$110,MAX(1,$E44))),AND($F44&gt;0,INDEX(Kalender!Q$81:Q$110,MAX(1,$F44))&gt;INDEX(Kalender!$B$81:$B$110,MAX(1,$F44)))),2,0))</f>
        <v>0</v>
      </c>
      <c r="R44" s="5" t="n">
        <f aca="false">IF(Kalender!R44&lt;&gt;1,0,IF(AND($B44&gt;0,INDEX(Kalender!R$68:R$77,MAX(1,$B44))&gt;INDEX(Kalender!$B$68:$B$77,MAX(1,$B44))),1,0)+IF(OR(AND($C44&gt;0,INDEX(Kalender!R$81:R$110,MAX(1,$C44))&gt;INDEX(Kalender!$B$81:$B$110,MAX(1,$C44))),AND($D44&gt;0,INDEX(Kalender!R$81:R$110,MAX(1,$D44))&gt;INDEX(Kalender!$B$81:$B$110,MAX(1,$D44))),AND($E44&gt;0,INDEX(Kalender!R$81:R$110,MAX(1,$E44))&gt;INDEX(Kalender!$B$81:$B$110,MAX(1,$E44))),AND($F44&gt;0,INDEX(Kalender!R$81:R$110,MAX(1,$F44))&gt;INDEX(Kalender!$B$81:$B$110,MAX(1,$F44)))),2,0))</f>
        <v>0</v>
      </c>
      <c r="S44" s="5" t="n">
        <f aca="false">IF(Kalender!S44&lt;&gt;1,0,IF(AND($B44&gt;0,INDEX(Kalender!S$68:S$77,MAX(1,$B44))&gt;INDEX(Kalender!$B$68:$B$77,MAX(1,$B44))),1,0)+IF(OR(AND($C44&gt;0,INDEX(Kalender!S$81:S$110,MAX(1,$C44))&gt;INDEX(Kalender!$B$81:$B$110,MAX(1,$C44))),AND($D44&gt;0,INDEX(Kalender!S$81:S$110,MAX(1,$D44))&gt;INDEX(Kalender!$B$81:$B$110,MAX(1,$D44))),AND($E44&gt;0,INDEX(Kalender!S$81:S$110,MAX(1,$E44))&gt;INDEX(Kalender!$B$81:$B$110,MAX(1,$E44))),AND($F44&gt;0,INDEX(Kalender!S$81:S$110,MAX(1,$F44))&gt;INDEX(Kalender!$B$81:$B$110,MAX(1,$F44)))),2,0))</f>
        <v>0</v>
      </c>
      <c r="T44" s="5" t="n">
        <f aca="false">IF(Kalender!T44&lt;&gt;1,0,IF(AND($B44&gt;0,INDEX(Kalender!T$68:T$77,MAX(1,$B44))&gt;INDEX(Kalender!$B$68:$B$77,MAX(1,$B44))),1,0)+IF(OR(AND($C44&gt;0,INDEX(Kalender!T$81:T$110,MAX(1,$C44))&gt;INDEX(Kalender!$B$81:$B$110,MAX(1,$C44))),AND($D44&gt;0,INDEX(Kalender!T$81:T$110,MAX(1,$D44))&gt;INDEX(Kalender!$B$81:$B$110,MAX(1,$D44))),AND($E44&gt;0,INDEX(Kalender!T$81:T$110,MAX(1,$E44))&gt;INDEX(Kalender!$B$81:$B$110,MAX(1,$E44))),AND($F44&gt;0,INDEX(Kalender!T$81:T$110,MAX(1,$F44))&gt;INDEX(Kalender!$B$81:$B$110,MAX(1,$F44)))),2,0))</f>
        <v>0</v>
      </c>
      <c r="U44" s="5" t="n">
        <f aca="false">IF(Kalender!U44&lt;&gt;1,0,IF(AND($B44&gt;0,INDEX(Kalender!U$68:U$77,MAX(1,$B44))&gt;INDEX(Kalender!$B$68:$B$77,MAX(1,$B44))),1,0)+IF(OR(AND($C44&gt;0,INDEX(Kalender!U$81:U$110,MAX(1,$C44))&gt;INDEX(Kalender!$B$81:$B$110,MAX(1,$C44))),AND($D44&gt;0,INDEX(Kalender!U$81:U$110,MAX(1,$D44))&gt;INDEX(Kalender!$B$81:$B$110,MAX(1,$D44))),AND($E44&gt;0,INDEX(Kalender!U$81:U$110,MAX(1,$E44))&gt;INDEX(Kalender!$B$81:$B$110,MAX(1,$E44))),AND($F44&gt;0,INDEX(Kalender!U$81:U$110,MAX(1,$F44))&gt;INDEX(Kalender!$B$81:$B$110,MAX(1,$F44)))),2,0))</f>
        <v>0</v>
      </c>
      <c r="V44" s="5" t="n">
        <f aca="false">IF(Kalender!V44&lt;&gt;1,0,IF(AND($B44&gt;0,INDEX(Kalender!V$68:V$77,MAX(1,$B44))&gt;INDEX(Kalender!$B$68:$B$77,MAX(1,$B44))),1,0)+IF(OR(AND($C44&gt;0,INDEX(Kalender!V$81:V$110,MAX(1,$C44))&gt;INDEX(Kalender!$B$81:$B$110,MAX(1,$C44))),AND($D44&gt;0,INDEX(Kalender!V$81:V$110,MAX(1,$D44))&gt;INDEX(Kalender!$B$81:$B$110,MAX(1,$D44))),AND($E44&gt;0,INDEX(Kalender!V$81:V$110,MAX(1,$E44))&gt;INDEX(Kalender!$B$81:$B$110,MAX(1,$E44))),AND($F44&gt;0,INDEX(Kalender!V$81:V$110,MAX(1,$F44))&gt;INDEX(Kalender!$B$81:$B$110,MAX(1,$F44)))),2,0))</f>
        <v>0</v>
      </c>
      <c r="W44" s="5" t="n">
        <f aca="false">IF(Kalender!W44&lt;&gt;1,0,IF(AND($B44&gt;0,INDEX(Kalender!W$68:W$77,MAX(1,$B44))&gt;INDEX(Kalender!$B$68:$B$77,MAX(1,$B44))),1,0)+IF(OR(AND($C44&gt;0,INDEX(Kalender!W$81:W$110,MAX(1,$C44))&gt;INDEX(Kalender!$B$81:$B$110,MAX(1,$C44))),AND($D44&gt;0,INDEX(Kalender!W$81:W$110,MAX(1,$D44))&gt;INDEX(Kalender!$B$81:$B$110,MAX(1,$D44))),AND($E44&gt;0,INDEX(Kalender!W$81:W$110,MAX(1,$E44))&gt;INDEX(Kalender!$B$81:$B$110,MAX(1,$E44))),AND($F44&gt;0,INDEX(Kalender!W$81:W$110,MAX(1,$F44))&gt;INDEX(Kalender!$B$81:$B$110,MAX(1,$F44)))),2,0))</f>
        <v>0</v>
      </c>
      <c r="X44" s="5" t="n">
        <f aca="false">IF(Kalender!X44&lt;&gt;1,0,IF(AND($B44&gt;0,INDEX(Kalender!X$68:X$77,MAX(1,$B44))&gt;INDEX(Kalender!$B$68:$B$77,MAX(1,$B44))),1,0)+IF(OR(AND($C44&gt;0,INDEX(Kalender!X$81:X$110,MAX(1,$C44))&gt;INDEX(Kalender!$B$81:$B$110,MAX(1,$C44))),AND($D44&gt;0,INDEX(Kalender!X$81:X$110,MAX(1,$D44))&gt;INDEX(Kalender!$B$81:$B$110,MAX(1,$D44))),AND($E44&gt;0,INDEX(Kalender!X$81:X$110,MAX(1,$E44))&gt;INDEX(Kalender!$B$81:$B$110,MAX(1,$E44))),AND($F44&gt;0,INDEX(Kalender!X$81:X$110,MAX(1,$F44))&gt;INDEX(Kalender!$B$81:$B$110,MAX(1,$F44)))),2,0))</f>
        <v>0</v>
      </c>
      <c r="Y44" s="5" t="n">
        <f aca="false">IF(Kalender!Y44&lt;&gt;1,0,IF(AND($B44&gt;0,INDEX(Kalender!Y$68:Y$77,MAX(1,$B44))&gt;INDEX(Kalender!$B$68:$B$77,MAX(1,$B44))),1,0)+IF(OR(AND($C44&gt;0,INDEX(Kalender!Y$81:Y$110,MAX(1,$C44))&gt;INDEX(Kalender!$B$81:$B$110,MAX(1,$C44))),AND($D44&gt;0,INDEX(Kalender!Y$81:Y$110,MAX(1,$D44))&gt;INDEX(Kalender!$B$81:$B$110,MAX(1,$D44))),AND($E44&gt;0,INDEX(Kalender!Y$81:Y$110,MAX(1,$E44))&gt;INDEX(Kalender!$B$81:$B$110,MAX(1,$E44))),AND($F44&gt;0,INDEX(Kalender!Y$81:Y$110,MAX(1,$F44))&gt;INDEX(Kalender!$B$81:$B$110,MAX(1,$F44)))),2,0))</f>
        <v>0</v>
      </c>
      <c r="Z44" s="5" t="n">
        <f aca="false">IF(Kalender!Z44&lt;&gt;1,0,IF(AND($B44&gt;0,INDEX(Kalender!Z$68:Z$77,MAX(1,$B44))&gt;INDEX(Kalender!$B$68:$B$77,MAX(1,$B44))),1,0)+IF(OR(AND($C44&gt;0,INDEX(Kalender!Z$81:Z$110,MAX(1,$C44))&gt;INDEX(Kalender!$B$81:$B$110,MAX(1,$C44))),AND($D44&gt;0,INDEX(Kalender!Z$81:Z$110,MAX(1,$D44))&gt;INDEX(Kalender!$B$81:$B$110,MAX(1,$D44))),AND($E44&gt;0,INDEX(Kalender!Z$81:Z$110,MAX(1,$E44))&gt;INDEX(Kalender!$B$81:$B$110,MAX(1,$E44))),AND($F44&gt;0,INDEX(Kalender!Z$81:Z$110,MAX(1,$F44))&gt;INDEX(Kalender!$B$81:$B$110,MAX(1,$F44)))),2,0))</f>
        <v>0</v>
      </c>
      <c r="AA44" s="5" t="n">
        <f aca="false">IF(Kalender!AA44&lt;&gt;1,0,IF(AND($B44&gt;0,INDEX(Kalender!AA$68:AA$77,MAX(1,$B44))&gt;INDEX(Kalender!$B$68:$B$77,MAX(1,$B44))),1,0)+IF(OR(AND($C44&gt;0,INDEX(Kalender!AA$81:AA$110,MAX(1,$C44))&gt;INDEX(Kalender!$B$81:$B$110,MAX(1,$C44))),AND($D44&gt;0,INDEX(Kalender!AA$81:AA$110,MAX(1,$D44))&gt;INDEX(Kalender!$B$81:$B$110,MAX(1,$D44))),AND($E44&gt;0,INDEX(Kalender!AA$81:AA$110,MAX(1,$E44))&gt;INDEX(Kalender!$B$81:$B$110,MAX(1,$E44))),AND($F44&gt;0,INDEX(Kalender!AA$81:AA$110,MAX(1,$F44))&gt;INDEX(Kalender!$B$81:$B$110,MAX(1,$F44)))),2,0))</f>
        <v>0</v>
      </c>
      <c r="AB44" s="5" t="n">
        <f aca="false">IF(Kalender!AB44&lt;&gt;1,0,IF(AND($B44&gt;0,INDEX(Kalender!AB$68:AB$77,MAX(1,$B44))&gt;INDEX(Kalender!$B$68:$B$77,MAX(1,$B44))),1,0)+IF(OR(AND($C44&gt;0,INDEX(Kalender!AB$81:AB$110,MAX(1,$C44))&gt;INDEX(Kalender!$B$81:$B$110,MAX(1,$C44))),AND($D44&gt;0,INDEX(Kalender!AB$81:AB$110,MAX(1,$D44))&gt;INDEX(Kalender!$B$81:$B$110,MAX(1,$D44))),AND($E44&gt;0,INDEX(Kalender!AB$81:AB$110,MAX(1,$E44))&gt;INDEX(Kalender!$B$81:$B$110,MAX(1,$E44))),AND($F44&gt;0,INDEX(Kalender!AB$81:AB$110,MAX(1,$F44))&gt;INDEX(Kalender!$B$81:$B$110,MAX(1,$F44)))),2,0))</f>
        <v>0</v>
      </c>
      <c r="AC44" s="5" t="n">
        <f aca="false">IF(Kalender!AC44&lt;&gt;1,0,IF(AND($B44&gt;0,INDEX(Kalender!AC$68:AC$77,MAX(1,$B44))&gt;INDEX(Kalender!$B$68:$B$77,MAX(1,$B44))),1,0)+IF(OR(AND($C44&gt;0,INDEX(Kalender!AC$81:AC$110,MAX(1,$C44))&gt;INDEX(Kalender!$B$81:$B$110,MAX(1,$C44))),AND($D44&gt;0,INDEX(Kalender!AC$81:AC$110,MAX(1,$D44))&gt;INDEX(Kalender!$B$81:$B$110,MAX(1,$D44))),AND($E44&gt;0,INDEX(Kalender!AC$81:AC$110,MAX(1,$E44))&gt;INDEX(Kalender!$B$81:$B$110,MAX(1,$E44))),AND($F44&gt;0,INDEX(Kalender!AC$81:AC$110,MAX(1,$F44))&gt;INDEX(Kalender!$B$81:$B$110,MAX(1,$F44)))),2,0))</f>
        <v>0</v>
      </c>
      <c r="AD44" s="5" t="n">
        <f aca="false">IF(Kalender!AD44&lt;&gt;1,0,IF(AND($B44&gt;0,INDEX(Kalender!AD$68:AD$77,MAX(1,$B44))&gt;INDEX(Kalender!$B$68:$B$77,MAX(1,$B44))),1,0)+IF(OR(AND($C44&gt;0,INDEX(Kalender!AD$81:AD$110,MAX(1,$C44))&gt;INDEX(Kalender!$B$81:$B$110,MAX(1,$C44))),AND($D44&gt;0,INDEX(Kalender!AD$81:AD$110,MAX(1,$D44))&gt;INDEX(Kalender!$B$81:$B$110,MAX(1,$D44))),AND($E44&gt;0,INDEX(Kalender!AD$81:AD$110,MAX(1,$E44))&gt;INDEX(Kalender!$B$81:$B$110,MAX(1,$E44))),AND($F44&gt;0,INDEX(Kalender!AD$81:AD$110,MAX(1,$F44))&gt;INDEX(Kalender!$B$81:$B$110,MAX(1,$F44)))),2,0))</f>
        <v>0</v>
      </c>
      <c r="AE44" s="5" t="n">
        <f aca="false">IF(Kalender!AE44&lt;&gt;1,0,IF(AND($B44&gt;0,INDEX(Kalender!AE$68:AE$77,MAX(1,$B44))&gt;INDEX(Kalender!$B$68:$B$77,MAX(1,$B44))),1,0)+IF(OR(AND($C44&gt;0,INDEX(Kalender!AE$81:AE$110,MAX(1,$C44))&gt;INDEX(Kalender!$B$81:$B$110,MAX(1,$C44))),AND($D44&gt;0,INDEX(Kalender!AE$81:AE$110,MAX(1,$D44))&gt;INDEX(Kalender!$B$81:$B$110,MAX(1,$D44))),AND($E44&gt;0,INDEX(Kalender!AE$81:AE$110,MAX(1,$E44))&gt;INDEX(Kalender!$B$81:$B$110,MAX(1,$E44))),AND($F44&gt;0,INDEX(Kalender!AE$81:AE$110,MAX(1,$F44))&gt;INDEX(Kalender!$B$81:$B$110,MAX(1,$F44)))),2,0))</f>
        <v>0</v>
      </c>
      <c r="AF44" s="5" t="n">
        <f aca="false">IF(Kalender!AF44&lt;&gt;1,0,IF(AND($B44&gt;0,INDEX(Kalender!AF$68:AF$77,MAX(1,$B44))&gt;INDEX(Kalender!$B$68:$B$77,MAX(1,$B44))),1,0)+IF(OR(AND($C44&gt;0,INDEX(Kalender!AF$81:AF$110,MAX(1,$C44))&gt;INDEX(Kalender!$B$81:$B$110,MAX(1,$C44))),AND($D44&gt;0,INDEX(Kalender!AF$81:AF$110,MAX(1,$D44))&gt;INDEX(Kalender!$B$81:$B$110,MAX(1,$D44))),AND($E44&gt;0,INDEX(Kalender!AF$81:AF$110,MAX(1,$E44))&gt;INDEX(Kalender!$B$81:$B$110,MAX(1,$E44))),AND($F44&gt;0,INDEX(Kalender!AF$81:AF$110,MAX(1,$F44))&gt;INDEX(Kalender!$B$81:$B$110,MAX(1,$F44)))),2,0))</f>
        <v>0</v>
      </c>
      <c r="AG44" s="5" t="n">
        <f aca="false">IF(Kalender!AG44&lt;&gt;1,0,IF(AND($B44&gt;0,INDEX(Kalender!AG$68:AG$77,MAX(1,$B44))&gt;INDEX(Kalender!$B$68:$B$77,MAX(1,$B44))),1,0)+IF(OR(AND($C44&gt;0,INDEX(Kalender!AG$81:AG$110,MAX(1,$C44))&gt;INDEX(Kalender!$B$81:$B$110,MAX(1,$C44))),AND($D44&gt;0,INDEX(Kalender!AG$81:AG$110,MAX(1,$D44))&gt;INDEX(Kalender!$B$81:$B$110,MAX(1,$D44))),AND($E44&gt;0,INDEX(Kalender!AG$81:AG$110,MAX(1,$E44))&gt;INDEX(Kalender!$B$81:$B$110,MAX(1,$E44))),AND($F44&gt;0,INDEX(Kalender!AG$81:AG$110,MAX(1,$F44))&gt;INDEX(Kalender!$B$81:$B$110,MAX(1,$F44)))),2,0))</f>
        <v>0</v>
      </c>
      <c r="AH44" s="5" t="n">
        <f aca="false">IF(Kalender!AH44&lt;&gt;1,0,IF(AND($B44&gt;0,INDEX(Kalender!AH$68:AH$77,MAX(1,$B44))&gt;INDEX(Kalender!$B$68:$B$77,MAX(1,$B44))),1,0)+IF(OR(AND($C44&gt;0,INDEX(Kalender!AH$81:AH$110,MAX(1,$C44))&gt;INDEX(Kalender!$B$81:$B$110,MAX(1,$C44))),AND($D44&gt;0,INDEX(Kalender!AH$81:AH$110,MAX(1,$D44))&gt;INDEX(Kalender!$B$81:$B$110,MAX(1,$D44))),AND($E44&gt;0,INDEX(Kalender!AH$81:AH$110,MAX(1,$E44))&gt;INDEX(Kalender!$B$81:$B$110,MAX(1,$E44))),AND($F44&gt;0,INDEX(Kalender!AH$81:AH$110,MAX(1,$F44))&gt;INDEX(Kalender!$B$81:$B$110,MAX(1,$F44)))),2,0))</f>
        <v>0</v>
      </c>
      <c r="AI44" s="5" t="n">
        <f aca="false">IF(Kalender!AI44&lt;&gt;1,0,IF(AND($B44&gt;0,INDEX(Kalender!AI$68:AI$77,MAX(1,$B44))&gt;INDEX(Kalender!$B$68:$B$77,MAX(1,$B44))),1,0)+IF(OR(AND($C44&gt;0,INDEX(Kalender!AI$81:AI$110,MAX(1,$C44))&gt;INDEX(Kalender!$B$81:$B$110,MAX(1,$C44))),AND($D44&gt;0,INDEX(Kalender!AI$81:AI$110,MAX(1,$D44))&gt;INDEX(Kalender!$B$81:$B$110,MAX(1,$D44))),AND($E44&gt;0,INDEX(Kalender!AI$81:AI$110,MAX(1,$E44))&gt;INDEX(Kalender!$B$81:$B$110,MAX(1,$E44))),AND($F44&gt;0,INDEX(Kalender!AI$81:AI$110,MAX(1,$F44))&gt;INDEX(Kalender!$B$81:$B$110,MAX(1,$F44)))),2,0))</f>
        <v>0</v>
      </c>
      <c r="AJ44" s="5" t="n">
        <f aca="false">IF(Kalender!AJ44&lt;&gt;1,0,IF(AND($B44&gt;0,INDEX(Kalender!AJ$68:AJ$77,MAX(1,$B44))&gt;INDEX(Kalender!$B$68:$B$77,MAX(1,$B44))),1,0)+IF(OR(AND($C44&gt;0,INDEX(Kalender!AJ$81:AJ$110,MAX(1,$C44))&gt;INDEX(Kalender!$B$81:$B$110,MAX(1,$C44))),AND($D44&gt;0,INDEX(Kalender!AJ$81:AJ$110,MAX(1,$D44))&gt;INDEX(Kalender!$B$81:$B$110,MAX(1,$D44))),AND($E44&gt;0,INDEX(Kalender!AJ$81:AJ$110,MAX(1,$E44))&gt;INDEX(Kalender!$B$81:$B$110,MAX(1,$E44))),AND($F44&gt;0,INDEX(Kalender!AJ$81:AJ$110,MAX(1,$F44))&gt;INDEX(Kalender!$B$81:$B$110,MAX(1,$F44)))),2,0))</f>
        <v>0</v>
      </c>
      <c r="AK44" s="5" t="n">
        <f aca="false">IF(Kalender!AK44&lt;&gt;1,0,IF(AND($B44&gt;0,INDEX(Kalender!AK$68:AK$77,MAX(1,$B44))&gt;INDEX(Kalender!$B$68:$B$77,MAX(1,$B44))),1,0)+IF(OR(AND($C44&gt;0,INDEX(Kalender!AK$81:AK$110,MAX(1,$C44))&gt;INDEX(Kalender!$B$81:$B$110,MAX(1,$C44))),AND($D44&gt;0,INDEX(Kalender!AK$81:AK$110,MAX(1,$D44))&gt;INDEX(Kalender!$B$81:$B$110,MAX(1,$D44))),AND($E44&gt;0,INDEX(Kalender!AK$81:AK$110,MAX(1,$E44))&gt;INDEX(Kalender!$B$81:$B$110,MAX(1,$E44))),AND($F44&gt;0,INDEX(Kalender!AK$81:AK$110,MAX(1,$F44))&gt;INDEX(Kalender!$B$81:$B$110,MAX(1,$F44)))),2,0))</f>
        <v>0</v>
      </c>
      <c r="AL44" s="5" t="n">
        <f aca="false">IF(Kalender!AL44&lt;&gt;1,0,IF(AND($B44&gt;0,INDEX(Kalender!AL$68:AL$77,MAX(1,$B44))&gt;INDEX(Kalender!$B$68:$B$77,MAX(1,$B44))),1,0)+IF(OR(AND($C44&gt;0,INDEX(Kalender!AL$81:AL$110,MAX(1,$C44))&gt;INDEX(Kalender!$B$81:$B$110,MAX(1,$C44))),AND($D44&gt;0,INDEX(Kalender!AL$81:AL$110,MAX(1,$D44))&gt;INDEX(Kalender!$B$81:$B$110,MAX(1,$D44))),AND($E44&gt;0,INDEX(Kalender!AL$81:AL$110,MAX(1,$E44))&gt;INDEX(Kalender!$B$81:$B$110,MAX(1,$E44))),AND($F44&gt;0,INDEX(Kalender!AL$81:AL$110,MAX(1,$F44))&gt;INDEX(Kalender!$B$81:$B$110,MAX(1,$F44)))),2,0))</f>
        <v>0</v>
      </c>
      <c r="AM44" s="5" t="n">
        <f aca="false">IF(Kalender!AM44&lt;&gt;1,0,IF(AND($B44&gt;0,INDEX(Kalender!AM$68:AM$77,MAX(1,$B44))&gt;INDEX(Kalender!$B$68:$B$77,MAX(1,$B44))),1,0)+IF(OR(AND($C44&gt;0,INDEX(Kalender!AM$81:AM$110,MAX(1,$C44))&gt;INDEX(Kalender!$B$81:$B$110,MAX(1,$C44))),AND($D44&gt;0,INDEX(Kalender!AM$81:AM$110,MAX(1,$D44))&gt;INDEX(Kalender!$B$81:$B$110,MAX(1,$D44))),AND($E44&gt;0,INDEX(Kalender!AM$81:AM$110,MAX(1,$E44))&gt;INDEX(Kalender!$B$81:$B$110,MAX(1,$E44))),AND($F44&gt;0,INDEX(Kalender!AM$81:AM$110,MAX(1,$F44))&gt;INDEX(Kalender!$B$81:$B$110,MAX(1,$F44)))),2,0))</f>
        <v>0</v>
      </c>
      <c r="AN44" s="5" t="n">
        <f aca="false">IF(Kalender!AN44&lt;&gt;1,0,IF(AND($B44&gt;0,INDEX(Kalender!AN$68:AN$77,MAX(1,$B44))&gt;INDEX(Kalender!$B$68:$B$77,MAX(1,$B44))),1,0)+IF(OR(AND($C44&gt;0,INDEX(Kalender!AN$81:AN$110,MAX(1,$C44))&gt;INDEX(Kalender!$B$81:$B$110,MAX(1,$C44))),AND($D44&gt;0,INDEX(Kalender!AN$81:AN$110,MAX(1,$D44))&gt;INDEX(Kalender!$B$81:$B$110,MAX(1,$D44))),AND($E44&gt;0,INDEX(Kalender!AN$81:AN$110,MAX(1,$E44))&gt;INDEX(Kalender!$B$81:$B$110,MAX(1,$E44))),AND($F44&gt;0,INDEX(Kalender!AN$81:AN$110,MAX(1,$F44))&gt;INDEX(Kalender!$B$81:$B$110,MAX(1,$F44)))),2,0))</f>
        <v>0</v>
      </c>
      <c r="AO44" s="5" t="n">
        <f aca="false">IF(Kalender!AO44&lt;&gt;1,0,IF(AND($B44&gt;0,INDEX(Kalender!AO$68:AO$77,MAX(1,$B44))&gt;INDEX(Kalender!$B$68:$B$77,MAX(1,$B44))),1,0)+IF(OR(AND($C44&gt;0,INDEX(Kalender!AO$81:AO$110,MAX(1,$C44))&gt;INDEX(Kalender!$B$81:$B$110,MAX(1,$C44))),AND($D44&gt;0,INDEX(Kalender!AO$81:AO$110,MAX(1,$D44))&gt;INDEX(Kalender!$B$81:$B$110,MAX(1,$D44))),AND($E44&gt;0,INDEX(Kalender!AO$81:AO$110,MAX(1,$E44))&gt;INDEX(Kalender!$B$81:$B$110,MAX(1,$E44))),AND($F44&gt;0,INDEX(Kalender!AO$81:AO$110,MAX(1,$F44))&gt;INDEX(Kalender!$B$81:$B$110,MAX(1,$F44)))),2,0))</f>
        <v>0</v>
      </c>
      <c r="AP44" s="5" t="n">
        <f aca="false">IF(Kalender!AP44&lt;&gt;1,0,IF(AND($B44&gt;0,INDEX(Kalender!AP$68:AP$77,MAX(1,$B44))&gt;INDEX(Kalender!$B$68:$B$77,MAX(1,$B44))),1,0)+IF(OR(AND($C44&gt;0,INDEX(Kalender!AP$81:AP$110,MAX(1,$C44))&gt;INDEX(Kalender!$B$81:$B$110,MAX(1,$C44))),AND($D44&gt;0,INDEX(Kalender!AP$81:AP$110,MAX(1,$D44))&gt;INDEX(Kalender!$B$81:$B$110,MAX(1,$D44))),AND($E44&gt;0,INDEX(Kalender!AP$81:AP$110,MAX(1,$E44))&gt;INDEX(Kalender!$B$81:$B$110,MAX(1,$E44))),AND($F44&gt;0,INDEX(Kalender!AP$81:AP$110,MAX(1,$F44))&gt;INDEX(Kalender!$B$81:$B$110,MAX(1,$F44)))),2,0))</f>
        <v>0</v>
      </c>
      <c r="AQ44" s="5" t="n">
        <f aca="false">IF(Kalender!AQ44&lt;&gt;1,0,IF(AND($B44&gt;0,INDEX(Kalender!AQ$68:AQ$77,MAX(1,$B44))&gt;INDEX(Kalender!$B$68:$B$77,MAX(1,$B44))),1,0)+IF(OR(AND($C44&gt;0,INDEX(Kalender!AQ$81:AQ$110,MAX(1,$C44))&gt;INDEX(Kalender!$B$81:$B$110,MAX(1,$C44))),AND($D44&gt;0,INDEX(Kalender!AQ$81:AQ$110,MAX(1,$D44))&gt;INDEX(Kalender!$B$81:$B$110,MAX(1,$D44))),AND($E44&gt;0,INDEX(Kalender!AQ$81:AQ$110,MAX(1,$E44))&gt;INDEX(Kalender!$B$81:$B$110,MAX(1,$E44))),AND($F44&gt;0,INDEX(Kalender!AQ$81:AQ$110,MAX(1,$F44))&gt;INDEX(Kalender!$B$81:$B$110,MAX(1,$F44)))),2,0))</f>
        <v>0</v>
      </c>
      <c r="AR44" s="5" t="n">
        <f aca="false">IF(Kalender!AR44&lt;&gt;1,0,IF(AND($B44&gt;0,INDEX(Kalender!AR$68:AR$77,MAX(1,$B44))&gt;INDEX(Kalender!$B$68:$B$77,MAX(1,$B44))),1,0)+IF(OR(AND($C44&gt;0,INDEX(Kalender!AR$81:AR$110,MAX(1,$C44))&gt;INDEX(Kalender!$B$81:$B$110,MAX(1,$C44))),AND($D44&gt;0,INDEX(Kalender!AR$81:AR$110,MAX(1,$D44))&gt;INDEX(Kalender!$B$81:$B$110,MAX(1,$D44))),AND($E44&gt;0,INDEX(Kalender!AR$81:AR$110,MAX(1,$E44))&gt;INDEX(Kalender!$B$81:$B$110,MAX(1,$E44))),AND($F44&gt;0,INDEX(Kalender!AR$81:AR$110,MAX(1,$F44))&gt;INDEX(Kalender!$B$81:$B$110,MAX(1,$F44)))),2,0))</f>
        <v>0</v>
      </c>
      <c r="AS44" s="5" t="n">
        <f aca="false">IF(Kalender!AS44&lt;&gt;1,0,IF(AND($B44&gt;0,INDEX(Kalender!AS$68:AS$77,MAX(1,$B44))&gt;INDEX(Kalender!$B$68:$B$77,MAX(1,$B44))),1,0)+IF(OR(AND($C44&gt;0,INDEX(Kalender!AS$81:AS$110,MAX(1,$C44))&gt;INDEX(Kalender!$B$81:$B$110,MAX(1,$C44))),AND($D44&gt;0,INDEX(Kalender!AS$81:AS$110,MAX(1,$D44))&gt;INDEX(Kalender!$B$81:$B$110,MAX(1,$D44))),AND($E44&gt;0,INDEX(Kalender!AS$81:AS$110,MAX(1,$E44))&gt;INDEX(Kalender!$B$81:$B$110,MAX(1,$E44))),AND($F44&gt;0,INDEX(Kalender!AS$81:AS$110,MAX(1,$F44))&gt;INDEX(Kalender!$B$81:$B$110,MAX(1,$F44)))),2,0))</f>
        <v>0</v>
      </c>
      <c r="AT44" s="5" t="n">
        <f aca="false">IF(Kalender!AT44&lt;&gt;1,0,IF(AND($B44&gt;0,INDEX(Kalender!AT$68:AT$77,MAX(1,$B44))&gt;INDEX(Kalender!$B$68:$B$77,MAX(1,$B44))),1,0)+IF(OR(AND($C44&gt;0,INDEX(Kalender!AT$81:AT$110,MAX(1,$C44))&gt;INDEX(Kalender!$B$81:$B$110,MAX(1,$C44))),AND($D44&gt;0,INDEX(Kalender!AT$81:AT$110,MAX(1,$D44))&gt;INDEX(Kalender!$B$81:$B$110,MAX(1,$D44))),AND($E44&gt;0,INDEX(Kalender!AT$81:AT$110,MAX(1,$E44))&gt;INDEX(Kalender!$B$81:$B$110,MAX(1,$E44))),AND($F44&gt;0,INDEX(Kalender!AT$81:AT$110,MAX(1,$F44))&gt;INDEX(Kalender!$B$81:$B$110,MAX(1,$F44)))),2,0))</f>
        <v>0</v>
      </c>
      <c r="AU44" s="5" t="n">
        <f aca="false">IF(Kalender!AU44&lt;&gt;1,0,IF(AND($B44&gt;0,INDEX(Kalender!AU$68:AU$77,MAX(1,$B44))&gt;INDEX(Kalender!$B$68:$B$77,MAX(1,$B44))),1,0)+IF(OR(AND($C44&gt;0,INDEX(Kalender!AU$81:AU$110,MAX(1,$C44))&gt;INDEX(Kalender!$B$81:$B$110,MAX(1,$C44))),AND($D44&gt;0,INDEX(Kalender!AU$81:AU$110,MAX(1,$D44))&gt;INDEX(Kalender!$B$81:$B$110,MAX(1,$D44))),AND($E44&gt;0,INDEX(Kalender!AU$81:AU$110,MAX(1,$E44))&gt;INDEX(Kalender!$B$81:$B$110,MAX(1,$E44))),AND($F44&gt;0,INDEX(Kalender!AU$81:AU$110,MAX(1,$F44))&gt;INDEX(Kalender!$B$81:$B$110,MAX(1,$F44)))),2,0))</f>
        <v>0</v>
      </c>
      <c r="AV44" s="5" t="n">
        <f aca="false">IF(Kalender!AV44&lt;&gt;1,0,IF(AND($B44&gt;0,INDEX(Kalender!AV$68:AV$77,MAX(1,$B44))&gt;INDEX(Kalender!$B$68:$B$77,MAX(1,$B44))),1,0)+IF(OR(AND($C44&gt;0,INDEX(Kalender!AV$81:AV$110,MAX(1,$C44))&gt;INDEX(Kalender!$B$81:$B$110,MAX(1,$C44))),AND($D44&gt;0,INDEX(Kalender!AV$81:AV$110,MAX(1,$D44))&gt;INDEX(Kalender!$B$81:$B$110,MAX(1,$D44))),AND($E44&gt;0,INDEX(Kalender!AV$81:AV$110,MAX(1,$E44))&gt;INDEX(Kalender!$B$81:$B$110,MAX(1,$E44))),AND($F44&gt;0,INDEX(Kalender!AV$81:AV$110,MAX(1,$F44))&gt;INDEX(Kalender!$B$81:$B$110,MAX(1,$F44)))),2,0))</f>
        <v>0</v>
      </c>
      <c r="AW44" s="5" t="n">
        <f aca="false">IF(Kalender!AW44&lt;&gt;1,0,IF(AND($B44&gt;0,INDEX(Kalender!AW$68:AW$77,MAX(1,$B44))&gt;INDEX(Kalender!$B$68:$B$77,MAX(1,$B44))),1,0)+IF(OR(AND($C44&gt;0,INDEX(Kalender!AW$81:AW$110,MAX(1,$C44))&gt;INDEX(Kalender!$B$81:$B$110,MAX(1,$C44))),AND($D44&gt;0,INDEX(Kalender!AW$81:AW$110,MAX(1,$D44))&gt;INDEX(Kalender!$B$81:$B$110,MAX(1,$D44))),AND($E44&gt;0,INDEX(Kalender!AW$81:AW$110,MAX(1,$E44))&gt;INDEX(Kalender!$B$81:$B$110,MAX(1,$E44))),AND($F44&gt;0,INDEX(Kalender!AW$81:AW$110,MAX(1,$F44))&gt;INDEX(Kalender!$B$81:$B$110,MAX(1,$F44)))),2,0))</f>
        <v>0</v>
      </c>
      <c r="AX44" s="5" t="n">
        <f aca="false">IF(Kalender!AX44&lt;&gt;1,0,IF(AND($B44&gt;0,INDEX(Kalender!AX$68:AX$77,MAX(1,$B44))&gt;INDEX(Kalender!$B$68:$B$77,MAX(1,$B44))),1,0)+IF(OR(AND($C44&gt;0,INDEX(Kalender!AX$81:AX$110,MAX(1,$C44))&gt;INDEX(Kalender!$B$81:$B$110,MAX(1,$C44))),AND($D44&gt;0,INDEX(Kalender!AX$81:AX$110,MAX(1,$D44))&gt;INDEX(Kalender!$B$81:$B$110,MAX(1,$D44))),AND($E44&gt;0,INDEX(Kalender!AX$81:AX$110,MAX(1,$E44))&gt;INDEX(Kalender!$B$81:$B$110,MAX(1,$E44))),AND($F44&gt;0,INDEX(Kalender!AX$81:AX$110,MAX(1,$F44))&gt;INDEX(Kalender!$B$81:$B$110,MAX(1,$F44)))),2,0))</f>
        <v>0</v>
      </c>
      <c r="AY44" s="5" t="n">
        <f aca="false">IF(Kalender!AY44&lt;&gt;1,0,IF(AND($B44&gt;0,INDEX(Kalender!AY$68:AY$77,MAX(1,$B44))&gt;INDEX(Kalender!$B$68:$B$77,MAX(1,$B44))),1,0)+IF(OR(AND($C44&gt;0,INDEX(Kalender!AY$81:AY$110,MAX(1,$C44))&gt;INDEX(Kalender!$B$81:$B$110,MAX(1,$C44))),AND($D44&gt;0,INDEX(Kalender!AY$81:AY$110,MAX(1,$D44))&gt;INDEX(Kalender!$B$81:$B$110,MAX(1,$D44))),AND($E44&gt;0,INDEX(Kalender!AY$81:AY$110,MAX(1,$E44))&gt;INDEX(Kalender!$B$81:$B$110,MAX(1,$E44))),AND($F44&gt;0,INDEX(Kalender!AY$81:AY$110,MAX(1,$F44))&gt;INDEX(Kalender!$B$81:$B$110,MAX(1,$F44)))),2,0))</f>
        <v>0</v>
      </c>
      <c r="AZ44" s="5" t="n">
        <f aca="false">IF(Kalender!AZ44&lt;&gt;1,0,IF(AND($B44&gt;0,INDEX(Kalender!AZ$68:AZ$77,MAX(1,$B44))&gt;INDEX(Kalender!$B$68:$B$77,MAX(1,$B44))),1,0)+IF(OR(AND($C44&gt;0,INDEX(Kalender!AZ$81:AZ$110,MAX(1,$C44))&gt;INDEX(Kalender!$B$81:$B$110,MAX(1,$C44))),AND($D44&gt;0,INDEX(Kalender!AZ$81:AZ$110,MAX(1,$D44))&gt;INDEX(Kalender!$B$81:$B$110,MAX(1,$D44))),AND($E44&gt;0,INDEX(Kalender!AZ$81:AZ$110,MAX(1,$E44))&gt;INDEX(Kalender!$B$81:$B$110,MAX(1,$E44))),AND($F44&gt;0,INDEX(Kalender!AZ$81:AZ$110,MAX(1,$F44))&gt;INDEX(Kalender!$B$81:$B$110,MAX(1,$F44)))),2,0))</f>
        <v>0</v>
      </c>
      <c r="BA44" s="5" t="n">
        <f aca="false">IF(Kalender!BA44&lt;&gt;1,0,IF(AND($B44&gt;0,INDEX(Kalender!BA$68:BA$77,MAX(1,$B44))&gt;INDEX(Kalender!$B$68:$B$77,MAX(1,$B44))),1,0)+IF(OR(AND($C44&gt;0,INDEX(Kalender!BA$81:BA$110,MAX(1,$C44))&gt;INDEX(Kalender!$B$81:$B$110,MAX(1,$C44))),AND($D44&gt;0,INDEX(Kalender!BA$81:BA$110,MAX(1,$D44))&gt;INDEX(Kalender!$B$81:$B$110,MAX(1,$D44))),AND($E44&gt;0,INDEX(Kalender!BA$81:BA$110,MAX(1,$E44))&gt;INDEX(Kalender!$B$81:$B$110,MAX(1,$E44))),AND($F44&gt;0,INDEX(Kalender!BA$81:BA$110,MAX(1,$F44))&gt;INDEX(Kalender!$B$81:$B$110,MAX(1,$F44)))),2,0))</f>
        <v>0</v>
      </c>
      <c r="BB44" s="5" t="n">
        <f aca="false">IF(Kalender!BB44&lt;&gt;1,0,IF(AND($B44&gt;0,INDEX(Kalender!BB$68:BB$77,MAX(1,$B44))&gt;INDEX(Kalender!$B$68:$B$77,MAX(1,$B44))),1,0)+IF(OR(AND($C44&gt;0,INDEX(Kalender!BB$81:BB$110,MAX(1,$C44))&gt;INDEX(Kalender!$B$81:$B$110,MAX(1,$C44))),AND($D44&gt;0,INDEX(Kalender!BB$81:BB$110,MAX(1,$D44))&gt;INDEX(Kalender!$B$81:$B$110,MAX(1,$D44))),AND($E44&gt;0,INDEX(Kalender!BB$81:BB$110,MAX(1,$E44))&gt;INDEX(Kalender!$B$81:$B$110,MAX(1,$E44))),AND($F44&gt;0,INDEX(Kalender!BB$81:BB$110,MAX(1,$F44))&gt;INDEX(Kalender!$B$81:$B$110,MAX(1,$F44)))),2,0))</f>
        <v>0</v>
      </c>
      <c r="BC44" s="5" t="n">
        <f aca="false">IF(Kalender!BC44&lt;&gt;1,0,IF(AND($B44&gt;0,INDEX(Kalender!BC$68:BC$77,MAX(1,$B44))&gt;INDEX(Kalender!$B$68:$B$77,MAX(1,$B44))),1,0)+IF(OR(AND($C44&gt;0,INDEX(Kalender!BC$81:BC$110,MAX(1,$C44))&gt;INDEX(Kalender!$B$81:$B$110,MAX(1,$C44))),AND($D44&gt;0,INDEX(Kalender!BC$81:BC$110,MAX(1,$D44))&gt;INDEX(Kalender!$B$81:$B$110,MAX(1,$D44))),AND($E44&gt;0,INDEX(Kalender!BC$81:BC$110,MAX(1,$E44))&gt;INDEX(Kalender!$B$81:$B$110,MAX(1,$E44))),AND($F44&gt;0,INDEX(Kalender!BC$81:BC$110,MAX(1,$F44))&gt;INDEX(Kalender!$B$81:$B$110,MAX(1,$F44)))),2,0))</f>
        <v>0</v>
      </c>
      <c r="BD44" s="5" t="n">
        <f aca="false">IF(Kalender!BD44&lt;&gt;1,0,IF(AND($B44&gt;0,INDEX(Kalender!BD$68:BD$77,MAX(1,$B44))&gt;INDEX(Kalender!$B$68:$B$77,MAX(1,$B44))),1,0)+IF(OR(AND($C44&gt;0,INDEX(Kalender!BD$81:BD$110,MAX(1,$C44))&gt;INDEX(Kalender!$B$81:$B$110,MAX(1,$C44))),AND($D44&gt;0,INDEX(Kalender!BD$81:BD$110,MAX(1,$D44))&gt;INDEX(Kalender!$B$81:$B$110,MAX(1,$D44))),AND($E44&gt;0,INDEX(Kalender!BD$81:BD$110,MAX(1,$E44))&gt;INDEX(Kalender!$B$81:$B$110,MAX(1,$E44))),AND($F44&gt;0,INDEX(Kalender!BD$81:BD$110,MAX(1,$F44))&gt;INDEX(Kalender!$B$81:$B$110,MAX(1,$F44)))),2,0))</f>
        <v>0</v>
      </c>
      <c r="BE44" s="5" t="n">
        <f aca="false">IF(Kalender!BE44&lt;&gt;1,0,IF(AND($B44&gt;0,INDEX(Kalender!BE$68:BE$77,MAX(1,$B44))&gt;INDEX(Kalender!$B$68:$B$77,MAX(1,$B44))),1,0)+IF(OR(AND($C44&gt;0,INDEX(Kalender!BE$81:BE$110,MAX(1,$C44))&gt;INDEX(Kalender!$B$81:$B$110,MAX(1,$C44))),AND($D44&gt;0,INDEX(Kalender!BE$81:BE$110,MAX(1,$D44))&gt;INDEX(Kalender!$B$81:$B$110,MAX(1,$D44))),AND($E44&gt;0,INDEX(Kalender!BE$81:BE$110,MAX(1,$E44))&gt;INDEX(Kalender!$B$81:$B$110,MAX(1,$E44))),AND($F44&gt;0,INDEX(Kalender!BE$81:BE$110,MAX(1,$F44))&gt;INDEX(Kalender!$B$81:$B$110,MAX(1,$F44)))),2,0))</f>
        <v>0</v>
      </c>
      <c r="BF44" s="5" t="n">
        <f aca="false">IF(Kalender!BF44&lt;&gt;1,0,IF(AND($B44&gt;0,INDEX(Kalender!BF$68:BF$77,MAX(1,$B44))&gt;INDEX(Kalender!$B$68:$B$77,MAX(1,$B44))),1,0)+IF(OR(AND($C44&gt;0,INDEX(Kalender!BF$81:BF$110,MAX(1,$C44))&gt;INDEX(Kalender!$B$81:$B$110,MAX(1,$C44))),AND($D44&gt;0,INDEX(Kalender!BF$81:BF$110,MAX(1,$D44))&gt;INDEX(Kalender!$B$81:$B$110,MAX(1,$D44))),AND($E44&gt;0,INDEX(Kalender!BF$81:BF$110,MAX(1,$E44))&gt;INDEX(Kalender!$B$81:$B$110,MAX(1,$E44))),AND($F44&gt;0,INDEX(Kalender!BF$81:BF$110,MAX(1,$F44))&gt;INDEX(Kalender!$B$81:$B$110,MAX(1,$F44)))),2,0))</f>
        <v>0</v>
      </c>
      <c r="BG44" s="5" t="n">
        <f aca="false">IF(Kalender!BG44&lt;&gt;1,0,IF(AND($B44&gt;0,INDEX(Kalender!BG$68:BG$77,MAX(1,$B44))&gt;INDEX(Kalender!$B$68:$B$77,MAX(1,$B44))),1,0)+IF(OR(AND($C44&gt;0,INDEX(Kalender!BG$81:BG$110,MAX(1,$C44))&gt;INDEX(Kalender!$B$81:$B$110,MAX(1,$C44))),AND($D44&gt;0,INDEX(Kalender!BG$81:BG$110,MAX(1,$D44))&gt;INDEX(Kalender!$B$81:$B$110,MAX(1,$D44))),AND($E44&gt;0,INDEX(Kalender!BG$81:BG$110,MAX(1,$E44))&gt;INDEX(Kalender!$B$81:$B$110,MAX(1,$E44))),AND($F44&gt;0,INDEX(Kalender!BG$81:BG$110,MAX(1,$F44))&gt;INDEX(Kalender!$B$81:$B$110,MAX(1,$F44)))),2,0))</f>
        <v>0</v>
      </c>
      <c r="BH44" s="5" t="n">
        <f aca="false">IF(Kalender!BH44&lt;&gt;1,0,IF(AND($B44&gt;0,INDEX(Kalender!BH$68:BH$77,MAX(1,$B44))&gt;INDEX(Kalender!$B$68:$B$77,MAX(1,$B44))),1,0)+IF(OR(AND($C44&gt;0,INDEX(Kalender!BH$81:BH$110,MAX(1,$C44))&gt;INDEX(Kalender!$B$81:$B$110,MAX(1,$C44))),AND($D44&gt;0,INDEX(Kalender!BH$81:BH$110,MAX(1,$D44))&gt;INDEX(Kalender!$B$81:$B$110,MAX(1,$D44))),AND($E44&gt;0,INDEX(Kalender!BH$81:BH$110,MAX(1,$E44))&gt;INDEX(Kalender!$B$81:$B$110,MAX(1,$E44))),AND($F44&gt;0,INDEX(Kalender!BH$81:BH$110,MAX(1,$F44))&gt;INDEX(Kalender!$B$81:$B$110,MAX(1,$F44)))),2,0))</f>
        <v>0</v>
      </c>
      <c r="BI44" s="5" t="n">
        <f aca="false">IF(Kalender!BI44&lt;&gt;1,0,IF(AND($B44&gt;0,INDEX(Kalender!BI$68:BI$77,MAX(1,$B44))&gt;INDEX(Kalender!$B$68:$B$77,MAX(1,$B44))),1,0)+IF(OR(AND($C44&gt;0,INDEX(Kalender!BI$81:BI$110,MAX(1,$C44))&gt;INDEX(Kalender!$B$81:$B$110,MAX(1,$C44))),AND($D44&gt;0,INDEX(Kalender!BI$81:BI$110,MAX(1,$D44))&gt;INDEX(Kalender!$B$81:$B$110,MAX(1,$D44))),AND($E44&gt;0,INDEX(Kalender!BI$81:BI$110,MAX(1,$E44))&gt;INDEX(Kalender!$B$81:$B$110,MAX(1,$E44))),AND($F44&gt;0,INDEX(Kalender!BI$81:BI$110,MAX(1,$F44))&gt;INDEX(Kalender!$B$81:$B$110,MAX(1,$F44)))),2,0))</f>
        <v>0</v>
      </c>
      <c r="BJ44" s="5" t="n">
        <f aca="false">IF(Kalender!BJ44&lt;&gt;1,0,IF(AND($B44&gt;0,INDEX(Kalender!BJ$68:BJ$77,MAX(1,$B44))&gt;INDEX(Kalender!$B$68:$B$77,MAX(1,$B44))),1,0)+IF(OR(AND($C44&gt;0,INDEX(Kalender!BJ$81:BJ$110,MAX(1,$C44))&gt;INDEX(Kalender!$B$81:$B$110,MAX(1,$C44))),AND($D44&gt;0,INDEX(Kalender!BJ$81:BJ$110,MAX(1,$D44))&gt;INDEX(Kalender!$B$81:$B$110,MAX(1,$D44))),AND($E44&gt;0,INDEX(Kalender!BJ$81:BJ$110,MAX(1,$E44))&gt;INDEX(Kalender!$B$81:$B$110,MAX(1,$E44))),AND($F44&gt;0,INDEX(Kalender!BJ$81:BJ$110,MAX(1,$F44))&gt;INDEX(Kalender!$B$81:$B$110,MAX(1,$F44)))),2,0))</f>
        <v>0</v>
      </c>
      <c r="BK44" s="5" t="n">
        <f aca="false">IF(Kalender!BK44&lt;&gt;1,0,IF(AND($B44&gt;0,INDEX(Kalender!BK$68:BK$77,MAX(1,$B44))&gt;INDEX(Kalender!$B$68:$B$77,MAX(1,$B44))),1,0)+IF(OR(AND($C44&gt;0,INDEX(Kalender!BK$81:BK$110,MAX(1,$C44))&gt;INDEX(Kalender!$B$81:$B$110,MAX(1,$C44))),AND($D44&gt;0,INDEX(Kalender!BK$81:BK$110,MAX(1,$D44))&gt;INDEX(Kalender!$B$81:$B$110,MAX(1,$D44))),AND($E44&gt;0,INDEX(Kalender!BK$81:BK$110,MAX(1,$E44))&gt;INDEX(Kalender!$B$81:$B$110,MAX(1,$E44))),AND($F44&gt;0,INDEX(Kalender!BK$81:BK$110,MAX(1,$F44))&gt;INDEX(Kalender!$B$81:$B$110,MAX(1,$F44)))),2,0))</f>
        <v>0</v>
      </c>
      <c r="BL44" s="5" t="n">
        <f aca="false">IF(Kalender!BL44&lt;&gt;1,0,IF(AND($B44&gt;0,INDEX(Kalender!BL$68:BL$77,MAX(1,$B44))&gt;INDEX(Kalender!$B$68:$B$77,MAX(1,$B44))),1,0)+IF(OR(AND($C44&gt;0,INDEX(Kalender!BL$81:BL$110,MAX(1,$C44))&gt;INDEX(Kalender!$B$81:$B$110,MAX(1,$C44))),AND($D44&gt;0,INDEX(Kalender!BL$81:BL$110,MAX(1,$D44))&gt;INDEX(Kalender!$B$81:$B$110,MAX(1,$D44))),AND($E44&gt;0,INDEX(Kalender!BL$81:BL$110,MAX(1,$E44))&gt;INDEX(Kalender!$B$81:$B$110,MAX(1,$E44))),AND($F44&gt;0,INDEX(Kalender!BL$81:BL$110,MAX(1,$F44))&gt;INDEX(Kalender!$B$81:$B$110,MAX(1,$F44)))),2,0))</f>
        <v>0</v>
      </c>
      <c r="BM44" s="5" t="n">
        <f aca="false">IF(Kalender!BM44&lt;&gt;1,0,IF(AND($B44&gt;0,INDEX(Kalender!BM$68:BM$77,MAX(1,$B44))&gt;INDEX(Kalender!$B$68:$B$77,MAX(1,$B44))),1,0)+IF(OR(AND($C44&gt;0,INDEX(Kalender!BM$81:BM$110,MAX(1,$C44))&gt;INDEX(Kalender!$B$81:$B$110,MAX(1,$C44))),AND($D44&gt;0,INDEX(Kalender!BM$81:BM$110,MAX(1,$D44))&gt;INDEX(Kalender!$B$81:$B$110,MAX(1,$D44))),AND($E44&gt;0,INDEX(Kalender!BM$81:BM$110,MAX(1,$E44))&gt;INDEX(Kalender!$B$81:$B$110,MAX(1,$E44))),AND($F44&gt;0,INDEX(Kalender!BM$81:BM$110,MAX(1,$F44))&gt;INDEX(Kalender!$B$81:$B$110,MAX(1,$F44)))),2,0))</f>
        <v>0</v>
      </c>
      <c r="BN44" s="5" t="n">
        <f aca="false">IF(Kalender!BN44&lt;&gt;1,0,IF(AND($B44&gt;0,INDEX(Kalender!BN$68:BN$77,MAX(1,$B44))&gt;INDEX(Kalender!$B$68:$B$77,MAX(1,$B44))),1,0)+IF(OR(AND($C44&gt;0,INDEX(Kalender!BN$81:BN$110,MAX(1,$C44))&gt;INDEX(Kalender!$B$81:$B$110,MAX(1,$C44))),AND($D44&gt;0,INDEX(Kalender!BN$81:BN$110,MAX(1,$D44))&gt;INDEX(Kalender!$B$81:$B$110,MAX(1,$D44))),AND($E44&gt;0,INDEX(Kalender!BN$81:BN$110,MAX(1,$E44))&gt;INDEX(Kalender!$B$81:$B$110,MAX(1,$E44))),AND($F44&gt;0,INDEX(Kalender!BN$81:BN$110,MAX(1,$F44))&gt;INDEX(Kalender!$B$81:$B$110,MAX(1,$F44)))),2,0))</f>
        <v>0</v>
      </c>
      <c r="BO44" s="5" t="n">
        <f aca="false">IF(Kalender!BO44&lt;&gt;1,0,IF(AND($B44&gt;0,INDEX(Kalender!BO$68:BO$77,MAX(1,$B44))&gt;INDEX(Kalender!$B$68:$B$77,MAX(1,$B44))),1,0)+IF(OR(AND($C44&gt;0,INDEX(Kalender!BO$81:BO$110,MAX(1,$C44))&gt;INDEX(Kalender!$B$81:$B$110,MAX(1,$C44))),AND($D44&gt;0,INDEX(Kalender!BO$81:BO$110,MAX(1,$D44))&gt;INDEX(Kalender!$B$81:$B$110,MAX(1,$D44))),AND($E44&gt;0,INDEX(Kalender!BO$81:BO$110,MAX(1,$E44))&gt;INDEX(Kalender!$B$81:$B$110,MAX(1,$E44))),AND($F44&gt;0,INDEX(Kalender!BO$81:BO$110,MAX(1,$F44))&gt;INDEX(Kalender!$B$81:$B$110,MAX(1,$F44)))),2,0))</f>
        <v>0</v>
      </c>
      <c r="BP44" s="5" t="n">
        <f aca="false">IF(Kalender!BP44&lt;&gt;1,0,IF(AND($B44&gt;0,INDEX(Kalender!BP$68:BP$77,MAX(1,$B44))&gt;INDEX(Kalender!$B$68:$B$77,MAX(1,$B44))),1,0)+IF(OR(AND($C44&gt;0,INDEX(Kalender!BP$81:BP$110,MAX(1,$C44))&gt;INDEX(Kalender!$B$81:$B$110,MAX(1,$C44))),AND($D44&gt;0,INDEX(Kalender!BP$81:BP$110,MAX(1,$D44))&gt;INDEX(Kalender!$B$81:$B$110,MAX(1,$D44))),AND($E44&gt;0,INDEX(Kalender!BP$81:BP$110,MAX(1,$E44))&gt;INDEX(Kalender!$B$81:$B$110,MAX(1,$E44))),AND($F44&gt;0,INDEX(Kalender!BP$81:BP$110,MAX(1,$F44))&gt;INDEX(Kalender!$B$81:$B$110,MAX(1,$F44)))),2,0))</f>
        <v>0</v>
      </c>
      <c r="BQ44" s="5" t="n">
        <f aca="false">IF(Kalender!BQ44&lt;&gt;1,0,IF(AND($B44&gt;0,INDEX(Kalender!BQ$68:BQ$77,MAX(1,$B44))&gt;INDEX(Kalender!$B$68:$B$77,MAX(1,$B44))),1,0)+IF(OR(AND($C44&gt;0,INDEX(Kalender!BQ$81:BQ$110,MAX(1,$C44))&gt;INDEX(Kalender!$B$81:$B$110,MAX(1,$C44))),AND($D44&gt;0,INDEX(Kalender!BQ$81:BQ$110,MAX(1,$D44))&gt;INDEX(Kalender!$B$81:$B$110,MAX(1,$D44))),AND($E44&gt;0,INDEX(Kalender!BQ$81:BQ$110,MAX(1,$E44))&gt;INDEX(Kalender!$B$81:$B$110,MAX(1,$E44))),AND($F44&gt;0,INDEX(Kalender!BQ$81:BQ$110,MAX(1,$F44))&gt;INDEX(Kalender!$B$81:$B$110,MAX(1,$F44)))),2,0))</f>
        <v>0</v>
      </c>
      <c r="BR44" s="5" t="n">
        <f aca="false">IF(Kalender!BR44&lt;&gt;1,0,IF(AND($B44&gt;0,INDEX(Kalender!BR$68:BR$77,MAX(1,$B44))&gt;INDEX(Kalender!$B$68:$B$77,MAX(1,$B44))),1,0)+IF(OR(AND($C44&gt;0,INDEX(Kalender!BR$81:BR$110,MAX(1,$C44))&gt;INDEX(Kalender!$B$81:$B$110,MAX(1,$C44))),AND($D44&gt;0,INDEX(Kalender!BR$81:BR$110,MAX(1,$D44))&gt;INDEX(Kalender!$B$81:$B$110,MAX(1,$D44))),AND($E44&gt;0,INDEX(Kalender!BR$81:BR$110,MAX(1,$E44))&gt;INDEX(Kalender!$B$81:$B$110,MAX(1,$E44))),AND($F44&gt;0,INDEX(Kalender!BR$81:BR$110,MAX(1,$F44))&gt;INDEX(Kalender!$B$81:$B$110,MAX(1,$F44)))),2,0))</f>
        <v>0</v>
      </c>
      <c r="BS44" s="5" t="n">
        <f aca="false">IF(Kalender!BS44&lt;&gt;1,0,IF(AND($B44&gt;0,INDEX(Kalender!BS$68:BS$77,MAX(1,$B44))&gt;INDEX(Kalender!$B$68:$B$77,MAX(1,$B44))),1,0)+IF(OR(AND($C44&gt;0,INDEX(Kalender!BS$81:BS$110,MAX(1,$C44))&gt;INDEX(Kalender!$B$81:$B$110,MAX(1,$C44))),AND($D44&gt;0,INDEX(Kalender!BS$81:BS$110,MAX(1,$D44))&gt;INDEX(Kalender!$B$81:$B$110,MAX(1,$D44))),AND($E44&gt;0,INDEX(Kalender!BS$81:BS$110,MAX(1,$E44))&gt;INDEX(Kalender!$B$81:$B$110,MAX(1,$E44))),AND($F44&gt;0,INDEX(Kalender!BS$81:BS$110,MAX(1,$F44))&gt;INDEX(Kalender!$B$81:$B$110,MAX(1,$F44)))),2,0))</f>
        <v>0</v>
      </c>
      <c r="BT44" s="5" t="n">
        <f aca="false">IF(Kalender!BT44&lt;&gt;1,0,IF(AND($B44&gt;0,INDEX(Kalender!BT$68:BT$77,MAX(1,$B44))&gt;INDEX(Kalender!$B$68:$B$77,MAX(1,$B44))),1,0)+IF(OR(AND($C44&gt;0,INDEX(Kalender!BT$81:BT$110,MAX(1,$C44))&gt;INDEX(Kalender!$B$81:$B$110,MAX(1,$C44))),AND($D44&gt;0,INDEX(Kalender!BT$81:BT$110,MAX(1,$D44))&gt;INDEX(Kalender!$B$81:$B$110,MAX(1,$D44))),AND($E44&gt;0,INDEX(Kalender!BT$81:BT$110,MAX(1,$E44))&gt;INDEX(Kalender!$B$81:$B$110,MAX(1,$E44))),AND($F44&gt;0,INDEX(Kalender!BT$81:BT$110,MAX(1,$F44))&gt;INDEX(Kalender!$B$81:$B$110,MAX(1,$F44)))),2,0))</f>
        <v>0</v>
      </c>
      <c r="BU44" s="5" t="n">
        <f aca="false">IF(Kalender!BU44&lt;&gt;1,0,IF(AND($B44&gt;0,INDEX(Kalender!BU$68:BU$77,MAX(1,$B44))&gt;INDEX(Kalender!$B$68:$B$77,MAX(1,$B44))),1,0)+IF(OR(AND($C44&gt;0,INDEX(Kalender!BU$81:BU$110,MAX(1,$C44))&gt;INDEX(Kalender!$B$81:$B$110,MAX(1,$C44))),AND($D44&gt;0,INDEX(Kalender!BU$81:BU$110,MAX(1,$D44))&gt;INDEX(Kalender!$B$81:$B$110,MAX(1,$D44))),AND($E44&gt;0,INDEX(Kalender!BU$81:BU$110,MAX(1,$E44))&gt;INDEX(Kalender!$B$81:$B$110,MAX(1,$E44))),AND($F44&gt;0,INDEX(Kalender!BU$81:BU$110,MAX(1,$F44))&gt;INDEX(Kalender!$B$81:$B$110,MAX(1,$F44)))),2,0))</f>
        <v>0</v>
      </c>
      <c r="BV44" s="5" t="n">
        <f aca="false">IF(Kalender!BV44&lt;&gt;1,0,IF(AND($B44&gt;0,INDEX(Kalender!BV$68:BV$77,MAX(1,$B44))&gt;INDEX(Kalender!$B$68:$B$77,MAX(1,$B44))),1,0)+IF(OR(AND($C44&gt;0,INDEX(Kalender!BV$81:BV$110,MAX(1,$C44))&gt;INDEX(Kalender!$B$81:$B$110,MAX(1,$C44))),AND($D44&gt;0,INDEX(Kalender!BV$81:BV$110,MAX(1,$D44))&gt;INDEX(Kalender!$B$81:$B$110,MAX(1,$D44))),AND($E44&gt;0,INDEX(Kalender!BV$81:BV$110,MAX(1,$E44))&gt;INDEX(Kalender!$B$81:$B$110,MAX(1,$E44))),AND($F44&gt;0,INDEX(Kalender!BV$81:BV$110,MAX(1,$F44))&gt;INDEX(Kalender!$B$81:$B$110,MAX(1,$F44)))),2,0))</f>
        <v>0</v>
      </c>
      <c r="BW44" s="5" t="n">
        <f aca="false">IF(Kalender!BW44&lt;&gt;1,0,IF(AND($B44&gt;0,INDEX(Kalender!BW$68:BW$77,MAX(1,$B44))&gt;INDEX(Kalender!$B$68:$B$77,MAX(1,$B44))),1,0)+IF(OR(AND($C44&gt;0,INDEX(Kalender!BW$81:BW$110,MAX(1,$C44))&gt;INDEX(Kalender!$B$81:$B$110,MAX(1,$C44))),AND($D44&gt;0,INDEX(Kalender!BW$81:BW$110,MAX(1,$D44))&gt;INDEX(Kalender!$B$81:$B$110,MAX(1,$D44))),AND($E44&gt;0,INDEX(Kalender!BW$81:BW$110,MAX(1,$E44))&gt;INDEX(Kalender!$B$81:$B$110,MAX(1,$E44))),AND($F44&gt;0,INDEX(Kalender!BW$81:BW$110,MAX(1,$F44))&gt;INDEX(Kalender!$B$81:$B$110,MAX(1,$F44)))),2,0))</f>
        <v>0</v>
      </c>
      <c r="BX44" s="5" t="n">
        <f aca="false">IF(Kalender!BX44&lt;&gt;1,0,IF(AND($B44&gt;0,INDEX(Kalender!BX$68:BX$77,MAX(1,$B44))&gt;INDEX(Kalender!$B$68:$B$77,MAX(1,$B44))),1,0)+IF(OR(AND($C44&gt;0,INDEX(Kalender!BX$81:BX$110,MAX(1,$C44))&gt;INDEX(Kalender!$B$81:$B$110,MAX(1,$C44))),AND($D44&gt;0,INDEX(Kalender!BX$81:BX$110,MAX(1,$D44))&gt;INDEX(Kalender!$B$81:$B$110,MAX(1,$D44))),AND($E44&gt;0,INDEX(Kalender!BX$81:BX$110,MAX(1,$E44))&gt;INDEX(Kalender!$B$81:$B$110,MAX(1,$E44))),AND($F44&gt;0,INDEX(Kalender!BX$81:BX$110,MAX(1,$F44))&gt;INDEX(Kalender!$B$81:$B$110,MAX(1,$F44)))),2,0))</f>
        <v>0</v>
      </c>
      <c r="BY44" s="5" t="n">
        <f aca="false">IF(Kalender!BY44&lt;&gt;1,0,IF(AND($B44&gt;0,INDEX(Kalender!BY$68:BY$77,MAX(1,$B44))&gt;INDEX(Kalender!$B$68:$B$77,MAX(1,$B44))),1,0)+IF(OR(AND($C44&gt;0,INDEX(Kalender!BY$81:BY$110,MAX(1,$C44))&gt;INDEX(Kalender!$B$81:$B$110,MAX(1,$C44))),AND($D44&gt;0,INDEX(Kalender!BY$81:BY$110,MAX(1,$D44))&gt;INDEX(Kalender!$B$81:$B$110,MAX(1,$D44))),AND($E44&gt;0,INDEX(Kalender!BY$81:BY$110,MAX(1,$E44))&gt;INDEX(Kalender!$B$81:$B$110,MAX(1,$E44))),AND($F44&gt;0,INDEX(Kalender!BY$81:BY$110,MAX(1,$F44))&gt;INDEX(Kalender!$B$81:$B$110,MAX(1,$F44)))),2,0))</f>
        <v>0</v>
      </c>
      <c r="BZ44" s="5" t="n">
        <f aca="false">IF(Kalender!BZ44&lt;&gt;1,0,IF(AND($B44&gt;0,INDEX(Kalender!BZ$68:BZ$77,MAX(1,$B44))&gt;INDEX(Kalender!$B$68:$B$77,MAX(1,$B44))),1,0)+IF(OR(AND($C44&gt;0,INDEX(Kalender!BZ$81:BZ$110,MAX(1,$C44))&gt;INDEX(Kalender!$B$81:$B$110,MAX(1,$C44))),AND($D44&gt;0,INDEX(Kalender!BZ$81:BZ$110,MAX(1,$D44))&gt;INDEX(Kalender!$B$81:$B$110,MAX(1,$D44))),AND($E44&gt;0,INDEX(Kalender!BZ$81:BZ$110,MAX(1,$E44))&gt;INDEX(Kalender!$B$81:$B$110,MAX(1,$E44))),AND($F44&gt;0,INDEX(Kalender!BZ$81:BZ$110,MAX(1,$F44))&gt;INDEX(Kalender!$B$81:$B$110,MAX(1,$F44)))),2,0))</f>
        <v>0</v>
      </c>
      <c r="CA44" s="5" t="n">
        <f aca="false">IF(Kalender!CA44&lt;&gt;1,0,IF(AND($B44&gt;0,INDEX(Kalender!CA$68:CA$77,MAX(1,$B44))&gt;INDEX(Kalender!$B$68:$B$77,MAX(1,$B44))),1,0)+IF(OR(AND($C44&gt;0,INDEX(Kalender!CA$81:CA$110,MAX(1,$C44))&gt;INDEX(Kalender!$B$81:$B$110,MAX(1,$C44))),AND($D44&gt;0,INDEX(Kalender!CA$81:CA$110,MAX(1,$D44))&gt;INDEX(Kalender!$B$81:$B$110,MAX(1,$D44))),AND($E44&gt;0,INDEX(Kalender!CA$81:CA$110,MAX(1,$E44))&gt;INDEX(Kalender!$B$81:$B$110,MAX(1,$E44))),AND($F44&gt;0,INDEX(Kalender!CA$81:CA$110,MAX(1,$F44))&gt;INDEX(Kalender!$B$81:$B$110,MAX(1,$F44)))),2,0))</f>
        <v>0</v>
      </c>
      <c r="CB44" s="5" t="n">
        <f aca="false">IF(Kalender!CB44&lt;&gt;1,0,IF(AND($B44&gt;0,INDEX(Kalender!CB$68:CB$77,MAX(1,$B44))&gt;INDEX(Kalender!$B$68:$B$77,MAX(1,$B44))),1,0)+IF(OR(AND($C44&gt;0,INDEX(Kalender!CB$81:CB$110,MAX(1,$C44))&gt;INDEX(Kalender!$B$81:$B$110,MAX(1,$C44))),AND($D44&gt;0,INDEX(Kalender!CB$81:CB$110,MAX(1,$D44))&gt;INDEX(Kalender!$B$81:$B$110,MAX(1,$D44))),AND($E44&gt;0,INDEX(Kalender!CB$81:CB$110,MAX(1,$E44))&gt;INDEX(Kalender!$B$81:$B$110,MAX(1,$E44))),AND($F44&gt;0,INDEX(Kalender!CB$81:CB$110,MAX(1,$F44))&gt;INDEX(Kalender!$B$81:$B$110,MAX(1,$F44)))),2,0))</f>
        <v>0</v>
      </c>
      <c r="CC44" s="5" t="n">
        <f aca="false">IF(Kalender!CC44&lt;&gt;1,0,IF(AND($B44&gt;0,INDEX(Kalender!CC$68:CC$77,MAX(1,$B44))&gt;INDEX(Kalender!$B$68:$B$77,MAX(1,$B44))),1,0)+IF(OR(AND($C44&gt;0,INDEX(Kalender!CC$81:CC$110,MAX(1,$C44))&gt;INDEX(Kalender!$B$81:$B$110,MAX(1,$C44))),AND($D44&gt;0,INDEX(Kalender!CC$81:CC$110,MAX(1,$D44))&gt;INDEX(Kalender!$B$81:$B$110,MAX(1,$D44))),AND($E44&gt;0,INDEX(Kalender!CC$81:CC$110,MAX(1,$E44))&gt;INDEX(Kalender!$B$81:$B$110,MAX(1,$E44))),AND($F44&gt;0,INDEX(Kalender!CC$81:CC$110,MAX(1,$F44))&gt;INDEX(Kalender!$B$81:$B$110,MAX(1,$F44)))),2,0))</f>
        <v>0</v>
      </c>
      <c r="CD44" s="5" t="n">
        <f aca="false">IF(Kalender!CD44&lt;&gt;1,0,IF(AND($B44&gt;0,INDEX(Kalender!CD$68:CD$77,MAX(1,$B44))&gt;INDEX(Kalender!$B$68:$B$77,MAX(1,$B44))),1,0)+IF(OR(AND($C44&gt;0,INDEX(Kalender!CD$81:CD$110,MAX(1,$C44))&gt;INDEX(Kalender!$B$81:$B$110,MAX(1,$C44))),AND($D44&gt;0,INDEX(Kalender!CD$81:CD$110,MAX(1,$D44))&gt;INDEX(Kalender!$B$81:$B$110,MAX(1,$D44))),AND($E44&gt;0,INDEX(Kalender!CD$81:CD$110,MAX(1,$E44))&gt;INDEX(Kalender!$B$81:$B$110,MAX(1,$E44))),AND($F44&gt;0,INDEX(Kalender!CD$81:CD$110,MAX(1,$F44))&gt;INDEX(Kalender!$B$81:$B$110,MAX(1,$F44)))),2,0))</f>
        <v>0</v>
      </c>
      <c r="CE44" s="5" t="n">
        <f aca="false">IF(Kalender!CE44&lt;&gt;1,0,IF(AND($B44&gt;0,INDEX(Kalender!CE$68:CE$77,MAX(1,$B44))&gt;INDEX(Kalender!$B$68:$B$77,MAX(1,$B44))),1,0)+IF(OR(AND($C44&gt;0,INDEX(Kalender!CE$81:CE$110,MAX(1,$C44))&gt;INDEX(Kalender!$B$81:$B$110,MAX(1,$C44))),AND($D44&gt;0,INDEX(Kalender!CE$81:CE$110,MAX(1,$D44))&gt;INDEX(Kalender!$B$81:$B$110,MAX(1,$D44))),AND($E44&gt;0,INDEX(Kalender!CE$81:CE$110,MAX(1,$E44))&gt;INDEX(Kalender!$B$81:$B$110,MAX(1,$E44))),AND($F44&gt;0,INDEX(Kalender!CE$81:CE$110,MAX(1,$F44))&gt;INDEX(Kalender!$B$81:$B$110,MAX(1,$F44)))),2,0))</f>
        <v>0</v>
      </c>
      <c r="CF44" s="5" t="n">
        <f aca="false">IF(Kalender!CF44&lt;&gt;1,0,IF(AND($B44&gt;0,INDEX(Kalender!CF$68:CF$77,MAX(1,$B44))&gt;INDEX(Kalender!$B$68:$B$77,MAX(1,$B44))),1,0)+IF(OR(AND($C44&gt;0,INDEX(Kalender!CF$81:CF$110,MAX(1,$C44))&gt;INDEX(Kalender!$B$81:$B$110,MAX(1,$C44))),AND($D44&gt;0,INDEX(Kalender!CF$81:CF$110,MAX(1,$D44))&gt;INDEX(Kalender!$B$81:$B$110,MAX(1,$D44))),AND($E44&gt;0,INDEX(Kalender!CF$81:CF$110,MAX(1,$E44))&gt;INDEX(Kalender!$B$81:$B$110,MAX(1,$E44))),AND($F44&gt;0,INDEX(Kalender!CF$81:CF$110,MAX(1,$F44))&gt;INDEX(Kalender!$B$81:$B$110,MAX(1,$F44)))),2,0))</f>
        <v>0</v>
      </c>
      <c r="CG44" s="5" t="n">
        <f aca="false">IF(Kalender!CG44&lt;&gt;1,0,IF(AND($B44&gt;0,INDEX(Kalender!CG$68:CG$77,MAX(1,$B44))&gt;INDEX(Kalender!$B$68:$B$77,MAX(1,$B44))),1,0)+IF(OR(AND($C44&gt;0,INDEX(Kalender!CG$81:CG$110,MAX(1,$C44))&gt;INDEX(Kalender!$B$81:$B$110,MAX(1,$C44))),AND($D44&gt;0,INDEX(Kalender!CG$81:CG$110,MAX(1,$D44))&gt;INDEX(Kalender!$B$81:$B$110,MAX(1,$D44))),AND($E44&gt;0,INDEX(Kalender!CG$81:CG$110,MAX(1,$E44))&gt;INDEX(Kalender!$B$81:$B$110,MAX(1,$E44))),AND($F44&gt;0,INDEX(Kalender!CG$81:CG$110,MAX(1,$F44))&gt;INDEX(Kalender!$B$81:$B$110,MAX(1,$F44)))),2,0))</f>
        <v>0</v>
      </c>
      <c r="CH44" s="5" t="n">
        <f aca="false">IF(Kalender!CH44&lt;&gt;1,0,IF(AND($B44&gt;0,INDEX(Kalender!CH$68:CH$77,MAX(1,$B44))&gt;INDEX(Kalender!$B$68:$B$77,MAX(1,$B44))),1,0)+IF(OR(AND($C44&gt;0,INDEX(Kalender!CH$81:CH$110,MAX(1,$C44))&gt;INDEX(Kalender!$B$81:$B$110,MAX(1,$C44))),AND($D44&gt;0,INDEX(Kalender!CH$81:CH$110,MAX(1,$D44))&gt;INDEX(Kalender!$B$81:$B$110,MAX(1,$D44))),AND($E44&gt;0,INDEX(Kalender!CH$81:CH$110,MAX(1,$E44))&gt;INDEX(Kalender!$B$81:$B$110,MAX(1,$E44))),AND($F44&gt;0,INDEX(Kalender!CH$81:CH$110,MAX(1,$F44))&gt;INDEX(Kalender!$B$81:$B$110,MAX(1,$F44)))),2,0))</f>
        <v>0</v>
      </c>
      <c r="CI44" s="5" t="n">
        <f aca="false">IF(Kalender!CI44&lt;&gt;1,0,IF(AND($B44&gt;0,INDEX(Kalender!CI$68:CI$77,MAX(1,$B44))&gt;INDEX(Kalender!$B$68:$B$77,MAX(1,$B44))),1,0)+IF(OR(AND($C44&gt;0,INDEX(Kalender!CI$81:CI$110,MAX(1,$C44))&gt;INDEX(Kalender!$B$81:$B$110,MAX(1,$C44))),AND($D44&gt;0,INDEX(Kalender!CI$81:CI$110,MAX(1,$D44))&gt;INDEX(Kalender!$B$81:$B$110,MAX(1,$D44))),AND($E44&gt;0,INDEX(Kalender!CI$81:CI$110,MAX(1,$E44))&gt;INDEX(Kalender!$B$81:$B$110,MAX(1,$E44))),AND($F44&gt;0,INDEX(Kalender!CI$81:CI$110,MAX(1,$F44))&gt;INDEX(Kalender!$B$81:$B$110,MAX(1,$F44)))),2,0))</f>
        <v>0</v>
      </c>
      <c r="CJ44" s="5" t="n">
        <f aca="false">IF(Kalender!CJ44&lt;&gt;1,0,IF(AND($B44&gt;0,INDEX(Kalender!CJ$68:CJ$77,MAX(1,$B44))&gt;INDEX(Kalender!$B$68:$B$77,MAX(1,$B44))),1,0)+IF(OR(AND($C44&gt;0,INDEX(Kalender!CJ$81:CJ$110,MAX(1,$C44))&gt;INDEX(Kalender!$B$81:$B$110,MAX(1,$C44))),AND($D44&gt;0,INDEX(Kalender!CJ$81:CJ$110,MAX(1,$D44))&gt;INDEX(Kalender!$B$81:$B$110,MAX(1,$D44))),AND($E44&gt;0,INDEX(Kalender!CJ$81:CJ$110,MAX(1,$E44))&gt;INDEX(Kalender!$B$81:$B$110,MAX(1,$E44))),AND($F44&gt;0,INDEX(Kalender!CJ$81:CJ$110,MAX(1,$F44))&gt;INDEX(Kalender!$B$81:$B$110,MAX(1,$F44)))),2,0))</f>
        <v>0</v>
      </c>
      <c r="CK44" s="5" t="n">
        <f aca="false">IF(Kalender!CK44&lt;&gt;1,0,IF(AND($B44&gt;0,INDEX(Kalender!CK$68:CK$77,MAX(1,$B44))&gt;INDEX(Kalender!$B$68:$B$77,MAX(1,$B44))),1,0)+IF(OR(AND($C44&gt;0,INDEX(Kalender!CK$81:CK$110,MAX(1,$C44))&gt;INDEX(Kalender!$B$81:$B$110,MAX(1,$C44))),AND($D44&gt;0,INDEX(Kalender!CK$81:CK$110,MAX(1,$D44))&gt;INDEX(Kalender!$B$81:$B$110,MAX(1,$D44))),AND($E44&gt;0,INDEX(Kalender!CK$81:CK$110,MAX(1,$E44))&gt;INDEX(Kalender!$B$81:$B$110,MAX(1,$E44))),AND($F44&gt;0,INDEX(Kalender!CK$81:CK$110,MAX(1,$F44))&gt;INDEX(Kalender!$B$81:$B$110,MAX(1,$F44)))),2,0))</f>
        <v>0</v>
      </c>
      <c r="CL44" s="5" t="n">
        <f aca="false">IF(Kalender!CL44&lt;&gt;1,0,IF(AND($B44&gt;0,INDEX(Kalender!CL$68:CL$77,MAX(1,$B44))&gt;INDEX(Kalender!$B$68:$B$77,MAX(1,$B44))),1,0)+IF(OR(AND($C44&gt;0,INDEX(Kalender!CL$81:CL$110,MAX(1,$C44))&gt;INDEX(Kalender!$B$81:$B$110,MAX(1,$C44))),AND($D44&gt;0,INDEX(Kalender!CL$81:CL$110,MAX(1,$D44))&gt;INDEX(Kalender!$B$81:$B$110,MAX(1,$D44))),AND($E44&gt;0,INDEX(Kalender!CL$81:CL$110,MAX(1,$E44))&gt;INDEX(Kalender!$B$81:$B$110,MAX(1,$E44))),AND($F44&gt;0,INDEX(Kalender!CL$81:CL$110,MAX(1,$F44))&gt;INDEX(Kalender!$B$81:$B$110,MAX(1,$F44)))),2,0))</f>
        <v>0</v>
      </c>
      <c r="CM44" s="5" t="n">
        <f aca="false">IF(Kalender!CM44&lt;&gt;1,0,IF(AND($B44&gt;0,INDEX(Kalender!CM$68:CM$77,MAX(1,$B44))&gt;INDEX(Kalender!$B$68:$B$77,MAX(1,$B44))),1,0)+IF(OR(AND($C44&gt;0,INDEX(Kalender!CM$81:CM$110,MAX(1,$C44))&gt;INDEX(Kalender!$B$81:$B$110,MAX(1,$C44))),AND($D44&gt;0,INDEX(Kalender!CM$81:CM$110,MAX(1,$D44))&gt;INDEX(Kalender!$B$81:$B$110,MAX(1,$D44))),AND($E44&gt;0,INDEX(Kalender!CM$81:CM$110,MAX(1,$E44))&gt;INDEX(Kalender!$B$81:$B$110,MAX(1,$E44))),AND($F44&gt;0,INDEX(Kalender!CM$81:CM$110,MAX(1,$F44))&gt;INDEX(Kalender!$B$81:$B$110,MAX(1,$F44)))),2,0))</f>
        <v>0</v>
      </c>
      <c r="CN44" s="5" t="n">
        <f aca="false">IF(Kalender!CN44&lt;&gt;1,0,IF(AND($B44&gt;0,INDEX(Kalender!CN$68:CN$77,MAX(1,$B44))&gt;INDEX(Kalender!$B$68:$B$77,MAX(1,$B44))),1,0)+IF(OR(AND($C44&gt;0,INDEX(Kalender!CN$81:CN$110,MAX(1,$C44))&gt;INDEX(Kalender!$B$81:$B$110,MAX(1,$C44))),AND($D44&gt;0,INDEX(Kalender!CN$81:CN$110,MAX(1,$D44))&gt;INDEX(Kalender!$B$81:$B$110,MAX(1,$D44))),AND($E44&gt;0,INDEX(Kalender!CN$81:CN$110,MAX(1,$E44))&gt;INDEX(Kalender!$B$81:$B$110,MAX(1,$E44))),AND($F44&gt;0,INDEX(Kalender!CN$81:CN$110,MAX(1,$F44))&gt;INDEX(Kalender!$B$81:$B$110,MAX(1,$F44)))),2,0))</f>
        <v>0</v>
      </c>
      <c r="CO44" s="5" t="n">
        <f aca="false">IF(Kalender!CO44&lt;&gt;1,0,IF(AND($B44&gt;0,INDEX(Kalender!CO$68:CO$77,MAX(1,$B44))&gt;INDEX(Kalender!$B$68:$B$77,MAX(1,$B44))),1,0)+IF(OR(AND($C44&gt;0,INDEX(Kalender!CO$81:CO$110,MAX(1,$C44))&gt;INDEX(Kalender!$B$81:$B$110,MAX(1,$C44))),AND($D44&gt;0,INDEX(Kalender!CO$81:CO$110,MAX(1,$D44))&gt;INDEX(Kalender!$B$81:$B$110,MAX(1,$D44))),AND($E44&gt;0,INDEX(Kalender!CO$81:CO$110,MAX(1,$E44))&gt;INDEX(Kalender!$B$81:$B$110,MAX(1,$E44))),AND($F44&gt;0,INDEX(Kalender!CO$81:CO$110,MAX(1,$F44))&gt;INDEX(Kalender!$B$81:$B$110,MAX(1,$F44)))),2,0))</f>
        <v>0</v>
      </c>
      <c r="CP44" s="5" t="n">
        <f aca="false">IF(Kalender!CP44&lt;&gt;1,0,IF(AND($B44&gt;0,INDEX(Kalender!CP$68:CP$77,MAX(1,$B44))&gt;INDEX(Kalender!$B$68:$B$77,MAX(1,$B44))),1,0)+IF(OR(AND($C44&gt;0,INDEX(Kalender!CP$81:CP$110,MAX(1,$C44))&gt;INDEX(Kalender!$B$81:$B$110,MAX(1,$C44))),AND($D44&gt;0,INDEX(Kalender!CP$81:CP$110,MAX(1,$D44))&gt;INDEX(Kalender!$B$81:$B$110,MAX(1,$D44))),AND($E44&gt;0,INDEX(Kalender!CP$81:CP$110,MAX(1,$E44))&gt;INDEX(Kalender!$B$81:$B$110,MAX(1,$E44))),AND($F44&gt;0,INDEX(Kalender!CP$81:CP$110,MAX(1,$F44))&gt;INDEX(Kalender!$B$81:$B$110,MAX(1,$F44)))),2,0))</f>
        <v>0</v>
      </c>
      <c r="CQ44" s="5" t="n">
        <f aca="false">IF(Kalender!CQ44&lt;&gt;1,0,IF(AND($B44&gt;0,INDEX(Kalender!CQ$68:CQ$77,MAX(1,$B44))&gt;INDEX(Kalender!$B$68:$B$77,MAX(1,$B44))),1,0)+IF(OR(AND($C44&gt;0,INDEX(Kalender!CQ$81:CQ$110,MAX(1,$C44))&gt;INDEX(Kalender!$B$81:$B$110,MAX(1,$C44))),AND($D44&gt;0,INDEX(Kalender!CQ$81:CQ$110,MAX(1,$D44))&gt;INDEX(Kalender!$B$81:$B$110,MAX(1,$D44))),AND($E44&gt;0,INDEX(Kalender!CQ$81:CQ$110,MAX(1,$E44))&gt;INDEX(Kalender!$B$81:$B$110,MAX(1,$E44))),AND($F44&gt;0,INDEX(Kalender!CQ$81:CQ$110,MAX(1,$F44))&gt;INDEX(Kalender!$B$81:$B$110,MAX(1,$F44)))),2,0))</f>
        <v>0</v>
      </c>
      <c r="CR44" s="5" t="n">
        <f aca="false">IF(Kalender!CR44&lt;&gt;1,0,IF(AND($B44&gt;0,INDEX(Kalender!CR$68:CR$77,MAX(1,$B44))&gt;INDEX(Kalender!$B$68:$B$77,MAX(1,$B44))),1,0)+IF(OR(AND($C44&gt;0,INDEX(Kalender!CR$81:CR$110,MAX(1,$C44))&gt;INDEX(Kalender!$B$81:$B$110,MAX(1,$C44))),AND($D44&gt;0,INDEX(Kalender!CR$81:CR$110,MAX(1,$D44))&gt;INDEX(Kalender!$B$81:$B$110,MAX(1,$D44))),AND($E44&gt;0,INDEX(Kalender!CR$81:CR$110,MAX(1,$E44))&gt;INDEX(Kalender!$B$81:$B$110,MAX(1,$E44))),AND($F44&gt;0,INDEX(Kalender!CR$81:CR$110,MAX(1,$F44))&gt;INDEX(Kalender!$B$81:$B$110,MAX(1,$F44)))),2,0))</f>
        <v>0</v>
      </c>
      <c r="CS44" s="5" t="n">
        <f aca="false">IF(Kalender!CS44&lt;&gt;1,0,IF(AND($B44&gt;0,INDEX(Kalender!CS$68:CS$77,MAX(1,$B44))&gt;INDEX(Kalender!$B$68:$B$77,MAX(1,$B44))),1,0)+IF(OR(AND($C44&gt;0,INDEX(Kalender!CS$81:CS$110,MAX(1,$C44))&gt;INDEX(Kalender!$B$81:$B$110,MAX(1,$C44))),AND($D44&gt;0,INDEX(Kalender!CS$81:CS$110,MAX(1,$D44))&gt;INDEX(Kalender!$B$81:$B$110,MAX(1,$D44))),AND($E44&gt;0,INDEX(Kalender!CS$81:CS$110,MAX(1,$E44))&gt;INDEX(Kalender!$B$81:$B$110,MAX(1,$E44))),AND($F44&gt;0,INDEX(Kalender!CS$81:CS$110,MAX(1,$F44))&gt;INDEX(Kalender!$B$81:$B$110,MAX(1,$F44)))),2,0))</f>
        <v>0</v>
      </c>
      <c r="CT44" s="5" t="n">
        <f aca="false">IF(Kalender!CT44&lt;&gt;1,0,IF(AND($B44&gt;0,INDEX(Kalender!CT$68:CT$77,MAX(1,$B44))&gt;INDEX(Kalender!$B$68:$B$77,MAX(1,$B44))),1,0)+IF(OR(AND($C44&gt;0,INDEX(Kalender!CT$81:CT$110,MAX(1,$C44))&gt;INDEX(Kalender!$B$81:$B$110,MAX(1,$C44))),AND($D44&gt;0,INDEX(Kalender!CT$81:CT$110,MAX(1,$D44))&gt;INDEX(Kalender!$B$81:$B$110,MAX(1,$D44))),AND($E44&gt;0,INDEX(Kalender!CT$81:CT$110,MAX(1,$E44))&gt;INDEX(Kalender!$B$81:$B$110,MAX(1,$E44))),AND($F44&gt;0,INDEX(Kalender!CT$81:CT$110,MAX(1,$F44))&gt;INDEX(Kalender!$B$81:$B$110,MAX(1,$F44)))),2,0))</f>
        <v>0</v>
      </c>
      <c r="CU44" s="5" t="n">
        <f aca="false">IF(Kalender!CU44&lt;&gt;1,0,IF(AND($B44&gt;0,INDEX(Kalender!CU$68:CU$77,MAX(1,$B44))&gt;INDEX(Kalender!$B$68:$B$77,MAX(1,$B44))),1,0)+IF(OR(AND($C44&gt;0,INDEX(Kalender!CU$81:CU$110,MAX(1,$C44))&gt;INDEX(Kalender!$B$81:$B$110,MAX(1,$C44))),AND($D44&gt;0,INDEX(Kalender!CU$81:CU$110,MAX(1,$D44))&gt;INDEX(Kalender!$B$81:$B$110,MAX(1,$D44))),AND($E44&gt;0,INDEX(Kalender!CU$81:CU$110,MAX(1,$E44))&gt;INDEX(Kalender!$B$81:$B$110,MAX(1,$E44))),AND($F44&gt;0,INDEX(Kalender!CU$81:CU$110,MAX(1,$F44))&gt;INDEX(Kalender!$B$81:$B$110,MAX(1,$F44)))),2,0))</f>
        <v>0</v>
      </c>
      <c r="CV44" s="5" t="n">
        <f aca="false">IF(Kalender!CV44&lt;&gt;1,0,IF(AND($B44&gt;0,INDEX(Kalender!CV$68:CV$77,MAX(1,$B44))&gt;INDEX(Kalender!$B$68:$B$77,MAX(1,$B44))),1,0)+IF(OR(AND($C44&gt;0,INDEX(Kalender!CV$81:CV$110,MAX(1,$C44))&gt;INDEX(Kalender!$B$81:$B$110,MAX(1,$C44))),AND($D44&gt;0,INDEX(Kalender!CV$81:CV$110,MAX(1,$D44))&gt;INDEX(Kalender!$B$81:$B$110,MAX(1,$D44))),AND($E44&gt;0,INDEX(Kalender!CV$81:CV$110,MAX(1,$E44))&gt;INDEX(Kalender!$B$81:$B$110,MAX(1,$E44))),AND($F44&gt;0,INDEX(Kalender!CV$81:CV$110,MAX(1,$F44))&gt;INDEX(Kalender!$B$81:$B$110,MAX(1,$F44)))),2,0))</f>
        <v>0</v>
      </c>
      <c r="CW44" s="5" t="n">
        <f aca="false">IF(Kalender!CW44&lt;&gt;1,0,IF(AND($B44&gt;0,INDEX(Kalender!CW$68:CW$77,MAX(1,$B44))&gt;INDEX(Kalender!$B$68:$B$77,MAX(1,$B44))),1,0)+IF(OR(AND($C44&gt;0,INDEX(Kalender!CW$81:CW$110,MAX(1,$C44))&gt;INDEX(Kalender!$B$81:$B$110,MAX(1,$C44))),AND($D44&gt;0,INDEX(Kalender!CW$81:CW$110,MAX(1,$D44))&gt;INDEX(Kalender!$B$81:$B$110,MAX(1,$D44))),AND($E44&gt;0,INDEX(Kalender!CW$81:CW$110,MAX(1,$E44))&gt;INDEX(Kalender!$B$81:$B$110,MAX(1,$E44))),AND($F44&gt;0,INDEX(Kalender!CW$81:CW$110,MAX(1,$F44))&gt;INDEX(Kalender!$B$81:$B$110,MAX(1,$F44)))),2,0))</f>
        <v>0</v>
      </c>
      <c r="CX44" s="5" t="n">
        <f aca="false">IF(Kalender!CX44&lt;&gt;1,0,IF(AND($B44&gt;0,INDEX(Kalender!CX$68:CX$77,MAX(1,$B44))&gt;INDEX(Kalender!$B$68:$B$77,MAX(1,$B44))),1,0)+IF(OR(AND($C44&gt;0,INDEX(Kalender!CX$81:CX$110,MAX(1,$C44))&gt;INDEX(Kalender!$B$81:$B$110,MAX(1,$C44))),AND($D44&gt;0,INDEX(Kalender!CX$81:CX$110,MAX(1,$D44))&gt;INDEX(Kalender!$B$81:$B$110,MAX(1,$D44))),AND($E44&gt;0,INDEX(Kalender!CX$81:CX$110,MAX(1,$E44))&gt;INDEX(Kalender!$B$81:$B$110,MAX(1,$E44))),AND($F44&gt;0,INDEX(Kalender!CX$81:CX$110,MAX(1,$F44))&gt;INDEX(Kalender!$B$81:$B$110,MAX(1,$F44)))),2,0))</f>
        <v>0</v>
      </c>
      <c r="CY44" s="5" t="n">
        <f aca="false">IF(Kalender!CY44&lt;&gt;1,0,IF(AND($B44&gt;0,INDEX(Kalender!CY$68:CY$77,MAX(1,$B44))&gt;INDEX(Kalender!$B$68:$B$77,MAX(1,$B44))),1,0)+IF(OR(AND($C44&gt;0,INDEX(Kalender!CY$81:CY$110,MAX(1,$C44))&gt;INDEX(Kalender!$B$81:$B$110,MAX(1,$C44))),AND($D44&gt;0,INDEX(Kalender!CY$81:CY$110,MAX(1,$D44))&gt;INDEX(Kalender!$B$81:$B$110,MAX(1,$D44))),AND($E44&gt;0,INDEX(Kalender!CY$81:CY$110,MAX(1,$E44))&gt;INDEX(Kalender!$B$81:$B$110,MAX(1,$E44))),AND($F44&gt;0,INDEX(Kalender!CY$81:CY$110,MAX(1,$F44))&gt;INDEX(Kalender!$B$81:$B$110,MAX(1,$F44)))),2,0))</f>
        <v>0</v>
      </c>
      <c r="CZ44" s="5" t="n">
        <f aca="false">IF(Kalender!CZ44&lt;&gt;1,0,IF(AND($B44&gt;0,INDEX(Kalender!CZ$68:CZ$77,MAX(1,$B44))&gt;INDEX(Kalender!$B$68:$B$77,MAX(1,$B44))),1,0)+IF(OR(AND($C44&gt;0,INDEX(Kalender!CZ$81:CZ$110,MAX(1,$C44))&gt;INDEX(Kalender!$B$81:$B$110,MAX(1,$C44))),AND($D44&gt;0,INDEX(Kalender!CZ$81:CZ$110,MAX(1,$D44))&gt;INDEX(Kalender!$B$81:$B$110,MAX(1,$D44))),AND($E44&gt;0,INDEX(Kalender!CZ$81:CZ$110,MAX(1,$E44))&gt;INDEX(Kalender!$B$81:$B$110,MAX(1,$E44))),AND($F44&gt;0,INDEX(Kalender!CZ$81:CZ$110,MAX(1,$F44))&gt;INDEX(Kalender!$B$81:$B$110,MAX(1,$F44)))),2,0))</f>
        <v>0</v>
      </c>
      <c r="DA44" s="5" t="n">
        <f aca="false">IF(Kalender!DA44&lt;&gt;1,0,IF(AND($B44&gt;0,INDEX(Kalender!DA$68:DA$77,MAX(1,$B44))&gt;INDEX(Kalender!$B$68:$B$77,MAX(1,$B44))),1,0)+IF(OR(AND($C44&gt;0,INDEX(Kalender!DA$81:DA$110,MAX(1,$C44))&gt;INDEX(Kalender!$B$81:$B$110,MAX(1,$C44))),AND($D44&gt;0,INDEX(Kalender!DA$81:DA$110,MAX(1,$D44))&gt;INDEX(Kalender!$B$81:$B$110,MAX(1,$D44))),AND($E44&gt;0,INDEX(Kalender!DA$81:DA$110,MAX(1,$E44))&gt;INDEX(Kalender!$B$81:$B$110,MAX(1,$E44))),AND($F44&gt;0,INDEX(Kalender!DA$81:DA$110,MAX(1,$F44))&gt;INDEX(Kalender!$B$81:$B$110,MAX(1,$F44)))),2,0))</f>
        <v>0</v>
      </c>
      <c r="DB44" s="5" t="n">
        <f aca="false">IF(Kalender!DB44&lt;&gt;1,0,IF(AND($B44&gt;0,INDEX(Kalender!DB$68:DB$77,MAX(1,$B44))&gt;INDEX(Kalender!$B$68:$B$77,MAX(1,$B44))),1,0)+IF(OR(AND($C44&gt;0,INDEX(Kalender!DB$81:DB$110,MAX(1,$C44))&gt;INDEX(Kalender!$B$81:$B$110,MAX(1,$C44))),AND($D44&gt;0,INDEX(Kalender!DB$81:DB$110,MAX(1,$D44))&gt;INDEX(Kalender!$B$81:$B$110,MAX(1,$D44))),AND($E44&gt;0,INDEX(Kalender!DB$81:DB$110,MAX(1,$E44))&gt;INDEX(Kalender!$B$81:$B$110,MAX(1,$E44))),AND($F44&gt;0,INDEX(Kalender!DB$81:DB$110,MAX(1,$F44))&gt;INDEX(Kalender!$B$81:$B$110,MAX(1,$F44)))),2,0))</f>
        <v>0</v>
      </c>
      <c r="DC44" s="5" t="n">
        <f aca="false">IF(Kalender!DC44&lt;&gt;1,0,IF(AND($B44&gt;0,INDEX(Kalender!DC$68:DC$77,MAX(1,$B44))&gt;INDEX(Kalender!$B$68:$B$77,MAX(1,$B44))),1,0)+IF(OR(AND($C44&gt;0,INDEX(Kalender!DC$81:DC$110,MAX(1,$C44))&gt;INDEX(Kalender!$B$81:$B$110,MAX(1,$C44))),AND($D44&gt;0,INDEX(Kalender!DC$81:DC$110,MAX(1,$D44))&gt;INDEX(Kalender!$B$81:$B$110,MAX(1,$D44))),AND($E44&gt;0,INDEX(Kalender!DC$81:DC$110,MAX(1,$E44))&gt;INDEX(Kalender!$B$81:$B$110,MAX(1,$E44))),AND($F44&gt;0,INDEX(Kalender!DC$81:DC$110,MAX(1,$F44))&gt;INDEX(Kalender!$B$81:$B$110,MAX(1,$F44)))),2,0))</f>
        <v>0</v>
      </c>
      <c r="DD44" s="5" t="n">
        <f aca="false">IF(Kalender!DD44&lt;&gt;1,0,IF(AND($B44&gt;0,INDEX(Kalender!DD$68:DD$77,MAX(1,$B44))&gt;INDEX(Kalender!$B$68:$B$77,MAX(1,$B44))),1,0)+IF(OR(AND($C44&gt;0,INDEX(Kalender!DD$81:DD$110,MAX(1,$C44))&gt;INDEX(Kalender!$B$81:$B$110,MAX(1,$C44))),AND($D44&gt;0,INDEX(Kalender!DD$81:DD$110,MAX(1,$D44))&gt;INDEX(Kalender!$B$81:$B$110,MAX(1,$D44))),AND($E44&gt;0,INDEX(Kalender!DD$81:DD$110,MAX(1,$E44))&gt;INDEX(Kalender!$B$81:$B$110,MAX(1,$E44))),AND($F44&gt;0,INDEX(Kalender!DD$81:DD$110,MAX(1,$F44))&gt;INDEX(Kalender!$B$81:$B$110,MAX(1,$F44)))),2,0))</f>
        <v>0</v>
      </c>
      <c r="DE44" s="5" t="n">
        <f aca="false">IF(Kalender!DE44&lt;&gt;1,0,IF(AND($B44&gt;0,INDEX(Kalender!DE$68:DE$77,MAX(1,$B44))&gt;INDEX(Kalender!$B$68:$B$77,MAX(1,$B44))),1,0)+IF(OR(AND($C44&gt;0,INDEX(Kalender!DE$81:DE$110,MAX(1,$C44))&gt;INDEX(Kalender!$B$81:$B$110,MAX(1,$C44))),AND($D44&gt;0,INDEX(Kalender!DE$81:DE$110,MAX(1,$D44))&gt;INDEX(Kalender!$B$81:$B$110,MAX(1,$D44))),AND($E44&gt;0,INDEX(Kalender!DE$81:DE$110,MAX(1,$E44))&gt;INDEX(Kalender!$B$81:$B$110,MAX(1,$E44))),AND($F44&gt;0,INDEX(Kalender!DE$81:DE$110,MAX(1,$F44))&gt;INDEX(Kalender!$B$81:$B$110,MAX(1,$F44)))),2,0))</f>
        <v>0</v>
      </c>
      <c r="DF44" s="5" t="n">
        <f aca="false">IF(Kalender!DF44&lt;&gt;1,0,IF(AND($B44&gt;0,INDEX(Kalender!DF$68:DF$77,MAX(1,$B44))&gt;INDEX(Kalender!$B$68:$B$77,MAX(1,$B44))),1,0)+IF(OR(AND($C44&gt;0,INDEX(Kalender!DF$81:DF$110,MAX(1,$C44))&gt;INDEX(Kalender!$B$81:$B$110,MAX(1,$C44))),AND($D44&gt;0,INDEX(Kalender!DF$81:DF$110,MAX(1,$D44))&gt;INDEX(Kalender!$B$81:$B$110,MAX(1,$D44))),AND($E44&gt;0,INDEX(Kalender!DF$81:DF$110,MAX(1,$E44))&gt;INDEX(Kalender!$B$81:$B$110,MAX(1,$E44))),AND($F44&gt;0,INDEX(Kalender!DF$81:DF$110,MAX(1,$F44))&gt;INDEX(Kalender!$B$81:$B$110,MAX(1,$F44)))),2,0))</f>
        <v>0</v>
      </c>
      <c r="DG44" s="5" t="n">
        <f aca="false">IF(Kalender!DG44&lt;&gt;1,0,IF(AND($B44&gt;0,INDEX(Kalender!DG$68:DG$77,MAX(1,$B44))&gt;INDEX(Kalender!$B$68:$B$77,MAX(1,$B44))),1,0)+IF(OR(AND($C44&gt;0,INDEX(Kalender!DG$81:DG$110,MAX(1,$C44))&gt;INDEX(Kalender!$B$81:$B$110,MAX(1,$C44))),AND($D44&gt;0,INDEX(Kalender!DG$81:DG$110,MAX(1,$D44))&gt;INDEX(Kalender!$B$81:$B$110,MAX(1,$D44))),AND($E44&gt;0,INDEX(Kalender!DG$81:DG$110,MAX(1,$E44))&gt;INDEX(Kalender!$B$81:$B$110,MAX(1,$E44))),AND($F44&gt;0,INDEX(Kalender!DG$81:DG$110,MAX(1,$F44))&gt;INDEX(Kalender!$B$81:$B$110,MAX(1,$F44)))),2,0))</f>
        <v>0</v>
      </c>
      <c r="DH44" s="5" t="n">
        <f aca="false">IF(Kalender!DH44&lt;&gt;1,0,IF(AND($B44&gt;0,INDEX(Kalender!DH$68:DH$77,MAX(1,$B44))&gt;INDEX(Kalender!$B$68:$B$77,MAX(1,$B44))),1,0)+IF(OR(AND($C44&gt;0,INDEX(Kalender!DH$81:DH$110,MAX(1,$C44))&gt;INDEX(Kalender!$B$81:$B$110,MAX(1,$C44))),AND($D44&gt;0,INDEX(Kalender!DH$81:DH$110,MAX(1,$D44))&gt;INDEX(Kalender!$B$81:$B$110,MAX(1,$D44))),AND($E44&gt;0,INDEX(Kalender!DH$81:DH$110,MAX(1,$E44))&gt;INDEX(Kalender!$B$81:$B$110,MAX(1,$E44))),AND($F44&gt;0,INDEX(Kalender!DH$81:DH$110,MAX(1,$F44))&gt;INDEX(Kalender!$B$81:$B$110,MAX(1,$F44)))),2,0))</f>
        <v>0</v>
      </c>
      <c r="DI44" s="5" t="n">
        <f aca="false">IF(Kalender!DI44&lt;&gt;1,0,IF(AND($B44&gt;0,INDEX(Kalender!DI$68:DI$77,MAX(1,$B44))&gt;INDEX(Kalender!$B$68:$B$77,MAX(1,$B44))),1,0)+IF(OR(AND($C44&gt;0,INDEX(Kalender!DI$81:DI$110,MAX(1,$C44))&gt;INDEX(Kalender!$B$81:$B$110,MAX(1,$C44))),AND($D44&gt;0,INDEX(Kalender!DI$81:DI$110,MAX(1,$D44))&gt;INDEX(Kalender!$B$81:$B$110,MAX(1,$D44))),AND($E44&gt;0,INDEX(Kalender!DI$81:DI$110,MAX(1,$E44))&gt;INDEX(Kalender!$B$81:$B$110,MAX(1,$E44))),AND($F44&gt;0,INDEX(Kalender!DI$81:DI$110,MAX(1,$F44))&gt;INDEX(Kalender!$B$81:$B$110,MAX(1,$F44)))),2,0))</f>
        <v>0</v>
      </c>
      <c r="DJ44" s="5" t="n">
        <f aca="false">IF(Kalender!DJ44&lt;&gt;1,0,IF(AND($B44&gt;0,INDEX(Kalender!DJ$68:DJ$77,MAX(1,$B44))&gt;INDEX(Kalender!$B$68:$B$77,MAX(1,$B44))),1,0)+IF(OR(AND($C44&gt;0,INDEX(Kalender!DJ$81:DJ$110,MAX(1,$C44))&gt;INDEX(Kalender!$B$81:$B$110,MAX(1,$C44))),AND($D44&gt;0,INDEX(Kalender!DJ$81:DJ$110,MAX(1,$D44))&gt;INDEX(Kalender!$B$81:$B$110,MAX(1,$D44))),AND($E44&gt;0,INDEX(Kalender!DJ$81:DJ$110,MAX(1,$E44))&gt;INDEX(Kalender!$B$81:$B$110,MAX(1,$E44))),AND($F44&gt;0,INDEX(Kalender!DJ$81:DJ$110,MAX(1,$F44))&gt;INDEX(Kalender!$B$81:$B$110,MAX(1,$F44)))),2,0))</f>
        <v>0</v>
      </c>
      <c r="DK44" s="5" t="n">
        <f aca="false">IF(Kalender!DK44&lt;&gt;1,0,IF(AND($B44&gt;0,INDEX(Kalender!DK$68:DK$77,MAX(1,$B44))&gt;INDEX(Kalender!$B$68:$B$77,MAX(1,$B44))),1,0)+IF(OR(AND($C44&gt;0,INDEX(Kalender!DK$81:DK$110,MAX(1,$C44))&gt;INDEX(Kalender!$B$81:$B$110,MAX(1,$C44))),AND($D44&gt;0,INDEX(Kalender!DK$81:DK$110,MAX(1,$D44))&gt;INDEX(Kalender!$B$81:$B$110,MAX(1,$D44))),AND($E44&gt;0,INDEX(Kalender!DK$81:DK$110,MAX(1,$E44))&gt;INDEX(Kalender!$B$81:$B$110,MAX(1,$E44))),AND($F44&gt;0,INDEX(Kalender!DK$81:DK$110,MAX(1,$F44))&gt;INDEX(Kalender!$B$81:$B$110,MAX(1,$F44)))),2,0))</f>
        <v>0</v>
      </c>
      <c r="DL44" s="5" t="n">
        <f aca="false">IF(Kalender!DL44&lt;&gt;1,0,IF(AND($B44&gt;0,INDEX(Kalender!DL$68:DL$77,MAX(1,$B44))&gt;INDEX(Kalender!$B$68:$B$77,MAX(1,$B44))),1,0)+IF(OR(AND($C44&gt;0,INDEX(Kalender!DL$81:DL$110,MAX(1,$C44))&gt;INDEX(Kalender!$B$81:$B$110,MAX(1,$C44))),AND($D44&gt;0,INDEX(Kalender!DL$81:DL$110,MAX(1,$D44))&gt;INDEX(Kalender!$B$81:$B$110,MAX(1,$D44))),AND($E44&gt;0,INDEX(Kalender!DL$81:DL$110,MAX(1,$E44))&gt;INDEX(Kalender!$B$81:$B$110,MAX(1,$E44))),AND($F44&gt;0,INDEX(Kalender!DL$81:DL$110,MAX(1,$F44))&gt;INDEX(Kalender!$B$81:$B$110,MAX(1,$F44)))),2,0))</f>
        <v>0</v>
      </c>
      <c r="DM44" s="5" t="n">
        <f aca="false">IF(Kalender!DM44&lt;&gt;1,0,IF(AND($B44&gt;0,INDEX(Kalender!DM$68:DM$77,MAX(1,$B44))&gt;INDEX(Kalender!$B$68:$B$77,MAX(1,$B44))),1,0)+IF(OR(AND($C44&gt;0,INDEX(Kalender!DM$81:DM$110,MAX(1,$C44))&gt;INDEX(Kalender!$B$81:$B$110,MAX(1,$C44))),AND($D44&gt;0,INDEX(Kalender!DM$81:DM$110,MAX(1,$D44))&gt;INDEX(Kalender!$B$81:$B$110,MAX(1,$D44))),AND($E44&gt;0,INDEX(Kalender!DM$81:DM$110,MAX(1,$E44))&gt;INDEX(Kalender!$B$81:$B$110,MAX(1,$E44))),AND($F44&gt;0,INDEX(Kalender!DM$81:DM$110,MAX(1,$F44))&gt;INDEX(Kalender!$B$81:$B$110,MAX(1,$F44)))),2,0))</f>
        <v>0</v>
      </c>
      <c r="DN44" s="5" t="n">
        <f aca="false">IF(Kalender!DN44&lt;&gt;1,0,IF(AND($B44&gt;0,INDEX(Kalender!DN$68:DN$77,MAX(1,$B44))&gt;INDEX(Kalender!$B$68:$B$77,MAX(1,$B44))),1,0)+IF(OR(AND($C44&gt;0,INDEX(Kalender!DN$81:DN$110,MAX(1,$C44))&gt;INDEX(Kalender!$B$81:$B$110,MAX(1,$C44))),AND($D44&gt;0,INDEX(Kalender!DN$81:DN$110,MAX(1,$D44))&gt;INDEX(Kalender!$B$81:$B$110,MAX(1,$D44))),AND($E44&gt;0,INDEX(Kalender!DN$81:DN$110,MAX(1,$E44))&gt;INDEX(Kalender!$B$81:$B$110,MAX(1,$E44))),AND($F44&gt;0,INDEX(Kalender!DN$81:DN$110,MAX(1,$F44))&gt;INDEX(Kalender!$B$81:$B$110,MAX(1,$F44)))),2,0))</f>
        <v>0</v>
      </c>
      <c r="DO44" s="5" t="n">
        <f aca="false">IF(Kalender!DO44&lt;&gt;1,0,IF(AND($B44&gt;0,INDEX(Kalender!DO$68:DO$77,MAX(1,$B44))&gt;INDEX(Kalender!$B$68:$B$77,MAX(1,$B44))),1,0)+IF(OR(AND($C44&gt;0,INDEX(Kalender!DO$81:DO$110,MAX(1,$C44))&gt;INDEX(Kalender!$B$81:$B$110,MAX(1,$C44))),AND($D44&gt;0,INDEX(Kalender!DO$81:DO$110,MAX(1,$D44))&gt;INDEX(Kalender!$B$81:$B$110,MAX(1,$D44))),AND($E44&gt;0,INDEX(Kalender!DO$81:DO$110,MAX(1,$E44))&gt;INDEX(Kalender!$B$81:$B$110,MAX(1,$E44))),AND($F44&gt;0,INDEX(Kalender!DO$81:DO$110,MAX(1,$F44))&gt;INDEX(Kalender!$B$81:$B$110,MAX(1,$F44)))),2,0))</f>
        <v>0</v>
      </c>
      <c r="DP44" s="5" t="n">
        <f aca="false">IF(Kalender!DP44&lt;&gt;1,0,IF(AND($B44&gt;0,INDEX(Kalender!DP$68:DP$77,MAX(1,$B44))&gt;INDEX(Kalender!$B$68:$B$77,MAX(1,$B44))),1,0)+IF(OR(AND($C44&gt;0,INDEX(Kalender!DP$81:DP$110,MAX(1,$C44))&gt;INDEX(Kalender!$B$81:$B$110,MAX(1,$C44))),AND($D44&gt;0,INDEX(Kalender!DP$81:DP$110,MAX(1,$D44))&gt;INDEX(Kalender!$B$81:$B$110,MAX(1,$D44))),AND($E44&gt;0,INDEX(Kalender!DP$81:DP$110,MAX(1,$E44))&gt;INDEX(Kalender!$B$81:$B$110,MAX(1,$E44))),AND($F44&gt;0,INDEX(Kalender!DP$81:DP$110,MAX(1,$F44))&gt;INDEX(Kalender!$B$81:$B$110,MAX(1,$F44)))),2,0))</f>
        <v>0</v>
      </c>
      <c r="DQ44" s="5" t="n">
        <f aca="false">IF(Kalender!DQ44&lt;&gt;1,0,IF(AND($B44&gt;0,INDEX(Kalender!DQ$68:DQ$77,MAX(1,$B44))&gt;INDEX(Kalender!$B$68:$B$77,MAX(1,$B44))),1,0)+IF(OR(AND($C44&gt;0,INDEX(Kalender!DQ$81:DQ$110,MAX(1,$C44))&gt;INDEX(Kalender!$B$81:$B$110,MAX(1,$C44))),AND($D44&gt;0,INDEX(Kalender!DQ$81:DQ$110,MAX(1,$D44))&gt;INDEX(Kalender!$B$81:$B$110,MAX(1,$D44))),AND($E44&gt;0,INDEX(Kalender!DQ$81:DQ$110,MAX(1,$E44))&gt;INDEX(Kalender!$B$81:$B$110,MAX(1,$E44))),AND($F44&gt;0,INDEX(Kalender!DQ$81:DQ$110,MAX(1,$F44))&gt;INDEX(Kalender!$B$81:$B$110,MAX(1,$F44)))),2,0))</f>
        <v>0</v>
      </c>
      <c r="DR44" s="5" t="n">
        <f aca="false">IF(Kalender!DR44&lt;&gt;1,0,IF(AND($B44&gt;0,INDEX(Kalender!DR$68:DR$77,MAX(1,$B44))&gt;INDEX(Kalender!$B$68:$B$77,MAX(1,$B44))),1,0)+IF(OR(AND($C44&gt;0,INDEX(Kalender!DR$81:DR$110,MAX(1,$C44))&gt;INDEX(Kalender!$B$81:$B$110,MAX(1,$C44))),AND($D44&gt;0,INDEX(Kalender!DR$81:DR$110,MAX(1,$D44))&gt;INDEX(Kalender!$B$81:$B$110,MAX(1,$D44))),AND($E44&gt;0,INDEX(Kalender!DR$81:DR$110,MAX(1,$E44))&gt;INDEX(Kalender!$B$81:$B$110,MAX(1,$E44))),AND($F44&gt;0,INDEX(Kalender!DR$81:DR$110,MAX(1,$F44))&gt;INDEX(Kalender!$B$81:$B$110,MAX(1,$F44)))),2,0))</f>
        <v>0</v>
      </c>
      <c r="DS44" s="5" t="n">
        <f aca="false">IF(Kalender!DS44&lt;&gt;1,0,IF(AND($B44&gt;0,INDEX(Kalender!DS$68:DS$77,MAX(1,$B44))&gt;INDEX(Kalender!$B$68:$B$77,MAX(1,$B44))),1,0)+IF(OR(AND($C44&gt;0,INDEX(Kalender!DS$81:DS$110,MAX(1,$C44))&gt;INDEX(Kalender!$B$81:$B$110,MAX(1,$C44))),AND($D44&gt;0,INDEX(Kalender!DS$81:DS$110,MAX(1,$D44))&gt;INDEX(Kalender!$B$81:$B$110,MAX(1,$D44))),AND($E44&gt;0,INDEX(Kalender!DS$81:DS$110,MAX(1,$E44))&gt;INDEX(Kalender!$B$81:$B$110,MAX(1,$E44))),AND($F44&gt;0,INDEX(Kalender!DS$81:DS$110,MAX(1,$F44))&gt;INDEX(Kalender!$B$81:$B$110,MAX(1,$F44)))),2,0))</f>
        <v>0</v>
      </c>
      <c r="DT44" s="5" t="n">
        <f aca="false">IF(Kalender!DT44&lt;&gt;1,0,IF(AND($B44&gt;0,INDEX(Kalender!DT$68:DT$77,MAX(1,$B44))&gt;INDEX(Kalender!$B$68:$B$77,MAX(1,$B44))),1,0)+IF(OR(AND($C44&gt;0,INDEX(Kalender!DT$81:DT$110,MAX(1,$C44))&gt;INDEX(Kalender!$B$81:$B$110,MAX(1,$C44))),AND($D44&gt;0,INDEX(Kalender!DT$81:DT$110,MAX(1,$D44))&gt;INDEX(Kalender!$B$81:$B$110,MAX(1,$D44))),AND($E44&gt;0,INDEX(Kalender!DT$81:DT$110,MAX(1,$E44))&gt;INDEX(Kalender!$B$81:$B$110,MAX(1,$E44))),AND($F44&gt;0,INDEX(Kalender!DT$81:DT$110,MAX(1,$F44))&gt;INDEX(Kalender!$B$81:$B$110,MAX(1,$F44)))),2,0))</f>
        <v>0</v>
      </c>
      <c r="DU44" s="5" t="n">
        <f aca="false">IF(Kalender!DU44&lt;&gt;1,0,IF(AND($B44&gt;0,INDEX(Kalender!DU$68:DU$77,MAX(1,$B44))&gt;INDEX(Kalender!$B$68:$B$77,MAX(1,$B44))),1,0)+IF(OR(AND($C44&gt;0,INDEX(Kalender!DU$81:DU$110,MAX(1,$C44))&gt;INDEX(Kalender!$B$81:$B$110,MAX(1,$C44))),AND($D44&gt;0,INDEX(Kalender!DU$81:DU$110,MAX(1,$D44))&gt;INDEX(Kalender!$B$81:$B$110,MAX(1,$D44))),AND($E44&gt;0,INDEX(Kalender!DU$81:DU$110,MAX(1,$E44))&gt;INDEX(Kalender!$B$81:$B$110,MAX(1,$E44))),AND($F44&gt;0,INDEX(Kalender!DU$81:DU$110,MAX(1,$F44))&gt;INDEX(Kalender!$B$81:$B$110,MAX(1,$F44)))),2,0))</f>
        <v>0</v>
      </c>
      <c r="DV44" s="5" t="n">
        <f aca="false">IF(Kalender!DV44&lt;&gt;1,0,IF(AND($B44&gt;0,INDEX(Kalender!DV$68:DV$77,MAX(1,$B44))&gt;INDEX(Kalender!$B$68:$B$77,MAX(1,$B44))),1,0)+IF(OR(AND($C44&gt;0,INDEX(Kalender!DV$81:DV$110,MAX(1,$C44))&gt;INDEX(Kalender!$B$81:$B$110,MAX(1,$C44))),AND($D44&gt;0,INDEX(Kalender!DV$81:DV$110,MAX(1,$D44))&gt;INDEX(Kalender!$B$81:$B$110,MAX(1,$D44))),AND($E44&gt;0,INDEX(Kalender!DV$81:DV$110,MAX(1,$E44))&gt;INDEX(Kalender!$B$81:$B$110,MAX(1,$E44))),AND($F44&gt;0,INDEX(Kalender!DV$81:DV$110,MAX(1,$F44))&gt;INDEX(Kalender!$B$81:$B$110,MAX(1,$F44)))),2,0))</f>
        <v>0</v>
      </c>
      <c r="DW44" s="5" t="n">
        <f aca="false">IF(Kalender!DW44&lt;&gt;1,0,IF(AND($B44&gt;0,INDEX(Kalender!DW$68:DW$77,MAX(1,$B44))&gt;INDEX(Kalender!$B$68:$B$77,MAX(1,$B44))),1,0)+IF(OR(AND($C44&gt;0,INDEX(Kalender!DW$81:DW$110,MAX(1,$C44))&gt;INDEX(Kalender!$B$81:$B$110,MAX(1,$C44))),AND($D44&gt;0,INDEX(Kalender!DW$81:DW$110,MAX(1,$D44))&gt;INDEX(Kalender!$B$81:$B$110,MAX(1,$D44))),AND($E44&gt;0,INDEX(Kalender!DW$81:DW$110,MAX(1,$E44))&gt;INDEX(Kalender!$B$81:$B$110,MAX(1,$E44))),AND($F44&gt;0,INDEX(Kalender!DW$81:DW$110,MAX(1,$F44))&gt;INDEX(Kalender!$B$81:$B$110,MAX(1,$F44)))),2,0))</f>
        <v>0</v>
      </c>
      <c r="DX44" s="5" t="n">
        <f aca="false">IF(Kalender!DX44&lt;&gt;1,0,IF(AND($B44&gt;0,INDEX(Kalender!DX$68:DX$77,MAX(1,$B44))&gt;INDEX(Kalender!$B$68:$B$77,MAX(1,$B44))),1,0)+IF(OR(AND($C44&gt;0,INDEX(Kalender!DX$81:DX$110,MAX(1,$C44))&gt;INDEX(Kalender!$B$81:$B$110,MAX(1,$C44))),AND($D44&gt;0,INDEX(Kalender!DX$81:DX$110,MAX(1,$D44))&gt;INDEX(Kalender!$B$81:$B$110,MAX(1,$D44))),AND($E44&gt;0,INDEX(Kalender!DX$81:DX$110,MAX(1,$E44))&gt;INDEX(Kalender!$B$81:$B$110,MAX(1,$E44))),AND($F44&gt;0,INDEX(Kalender!DX$81:DX$110,MAX(1,$F44))&gt;INDEX(Kalender!$B$81:$B$110,MAX(1,$F44)))),2,0))</f>
        <v>0</v>
      </c>
      <c r="DY44" s="5" t="n">
        <f aca="false">IF(Kalender!DY44&lt;&gt;1,0,IF(AND($B44&gt;0,INDEX(Kalender!DY$68:DY$77,MAX(1,$B44))&gt;INDEX(Kalender!$B$68:$B$77,MAX(1,$B44))),1,0)+IF(OR(AND($C44&gt;0,INDEX(Kalender!DY$81:DY$110,MAX(1,$C44))&gt;INDEX(Kalender!$B$81:$B$110,MAX(1,$C44))),AND($D44&gt;0,INDEX(Kalender!DY$81:DY$110,MAX(1,$D44))&gt;INDEX(Kalender!$B$81:$B$110,MAX(1,$D44))),AND($E44&gt;0,INDEX(Kalender!DY$81:DY$110,MAX(1,$E44))&gt;INDEX(Kalender!$B$81:$B$110,MAX(1,$E44))),AND($F44&gt;0,INDEX(Kalender!DY$81:DY$110,MAX(1,$F44))&gt;INDEX(Kalender!$B$81:$B$110,MAX(1,$F44)))),2,0))</f>
        <v>0</v>
      </c>
      <c r="DZ44" s="5" t="n">
        <f aca="false">IF(Kalender!DZ44&lt;&gt;1,0,IF(AND($B44&gt;0,INDEX(Kalender!DZ$68:DZ$77,MAX(1,$B44))&gt;INDEX(Kalender!$B$68:$B$77,MAX(1,$B44))),1,0)+IF(OR(AND($C44&gt;0,INDEX(Kalender!DZ$81:DZ$110,MAX(1,$C44))&gt;INDEX(Kalender!$B$81:$B$110,MAX(1,$C44))),AND($D44&gt;0,INDEX(Kalender!DZ$81:DZ$110,MAX(1,$D44))&gt;INDEX(Kalender!$B$81:$B$110,MAX(1,$D44))),AND($E44&gt;0,INDEX(Kalender!DZ$81:DZ$110,MAX(1,$E44))&gt;INDEX(Kalender!$B$81:$B$110,MAX(1,$E44))),AND($F44&gt;0,INDEX(Kalender!DZ$81:DZ$110,MAX(1,$F44))&gt;INDEX(Kalender!$B$81:$B$110,MAX(1,$F44)))),2,0))</f>
        <v>0</v>
      </c>
      <c r="EA44" s="5" t="n">
        <f aca="false">IF(Kalender!EA44&lt;&gt;1,0,IF(AND($B44&gt;0,INDEX(Kalender!EA$68:EA$77,MAX(1,$B44))&gt;INDEX(Kalender!$B$68:$B$77,MAX(1,$B44))),1,0)+IF(OR(AND($C44&gt;0,INDEX(Kalender!EA$81:EA$110,MAX(1,$C44))&gt;INDEX(Kalender!$B$81:$B$110,MAX(1,$C44))),AND($D44&gt;0,INDEX(Kalender!EA$81:EA$110,MAX(1,$D44))&gt;INDEX(Kalender!$B$81:$B$110,MAX(1,$D44))),AND($E44&gt;0,INDEX(Kalender!EA$81:EA$110,MAX(1,$E44))&gt;INDEX(Kalender!$B$81:$B$110,MAX(1,$E44))),AND($F44&gt;0,INDEX(Kalender!EA$81:EA$110,MAX(1,$F44))&gt;INDEX(Kalender!$B$81:$B$110,MAX(1,$F44)))),2,0))</f>
        <v>0</v>
      </c>
      <c r="EB44" s="5" t="n">
        <f aca="false">IF(Kalender!EB44&lt;&gt;1,0,IF(AND($B44&gt;0,INDEX(Kalender!EB$68:EB$77,MAX(1,$B44))&gt;INDEX(Kalender!$B$68:$B$77,MAX(1,$B44))),1,0)+IF(OR(AND($C44&gt;0,INDEX(Kalender!EB$81:EB$110,MAX(1,$C44))&gt;INDEX(Kalender!$B$81:$B$110,MAX(1,$C44))),AND($D44&gt;0,INDEX(Kalender!EB$81:EB$110,MAX(1,$D44))&gt;INDEX(Kalender!$B$81:$B$110,MAX(1,$D44))),AND($E44&gt;0,INDEX(Kalender!EB$81:EB$110,MAX(1,$E44))&gt;INDEX(Kalender!$B$81:$B$110,MAX(1,$E44))),AND($F44&gt;0,INDEX(Kalender!EB$81:EB$110,MAX(1,$F44))&gt;INDEX(Kalender!$B$81:$B$110,MAX(1,$F44)))),2,0))</f>
        <v>0</v>
      </c>
      <c r="EC44" s="5" t="n">
        <f aca="false">IF(Kalender!EC44&lt;&gt;1,0,IF(AND($B44&gt;0,INDEX(Kalender!EC$68:EC$77,MAX(1,$B44))&gt;INDEX(Kalender!$B$68:$B$77,MAX(1,$B44))),1,0)+IF(OR(AND($C44&gt;0,INDEX(Kalender!EC$81:EC$110,MAX(1,$C44))&gt;INDEX(Kalender!$B$81:$B$110,MAX(1,$C44))),AND($D44&gt;0,INDEX(Kalender!EC$81:EC$110,MAX(1,$D44))&gt;INDEX(Kalender!$B$81:$B$110,MAX(1,$D44))),AND($E44&gt;0,INDEX(Kalender!EC$81:EC$110,MAX(1,$E44))&gt;INDEX(Kalender!$B$81:$B$110,MAX(1,$E44))),AND($F44&gt;0,INDEX(Kalender!EC$81:EC$110,MAX(1,$F44))&gt;INDEX(Kalender!$B$81:$B$110,MAX(1,$F44)))),2,0))</f>
        <v>0</v>
      </c>
      <c r="ED44" s="5" t="n">
        <f aca="false">IF(Kalender!ED44&lt;&gt;1,0,IF(AND($B44&gt;0,INDEX(Kalender!ED$68:ED$77,MAX(1,$B44))&gt;INDEX(Kalender!$B$68:$B$77,MAX(1,$B44))),1,0)+IF(OR(AND($C44&gt;0,INDEX(Kalender!ED$81:ED$110,MAX(1,$C44))&gt;INDEX(Kalender!$B$81:$B$110,MAX(1,$C44))),AND($D44&gt;0,INDEX(Kalender!ED$81:ED$110,MAX(1,$D44))&gt;INDEX(Kalender!$B$81:$B$110,MAX(1,$D44))),AND($E44&gt;0,INDEX(Kalender!ED$81:ED$110,MAX(1,$E44))&gt;INDEX(Kalender!$B$81:$B$110,MAX(1,$E44))),AND($F44&gt;0,INDEX(Kalender!ED$81:ED$110,MAX(1,$F44))&gt;INDEX(Kalender!$B$81:$B$110,MAX(1,$F44)))),2,0))</f>
        <v>0</v>
      </c>
      <c r="EE44" s="5" t="n">
        <f aca="false">IF(Kalender!EE44&lt;&gt;1,0,IF(AND($B44&gt;0,INDEX(Kalender!EE$68:EE$77,MAX(1,$B44))&gt;INDEX(Kalender!$B$68:$B$77,MAX(1,$B44))),1,0)+IF(OR(AND($C44&gt;0,INDEX(Kalender!EE$81:EE$110,MAX(1,$C44))&gt;INDEX(Kalender!$B$81:$B$110,MAX(1,$C44))),AND($D44&gt;0,INDEX(Kalender!EE$81:EE$110,MAX(1,$D44))&gt;INDEX(Kalender!$B$81:$B$110,MAX(1,$D44))),AND($E44&gt;0,INDEX(Kalender!EE$81:EE$110,MAX(1,$E44))&gt;INDEX(Kalender!$B$81:$B$110,MAX(1,$E44))),AND($F44&gt;0,INDEX(Kalender!EE$81:EE$110,MAX(1,$F44))&gt;INDEX(Kalender!$B$81:$B$110,MAX(1,$F44)))),2,0))</f>
        <v>0</v>
      </c>
      <c r="EF44" s="5" t="n">
        <f aca="false">IF(Kalender!EF44&lt;&gt;1,0,IF(AND($B44&gt;0,INDEX(Kalender!EF$68:EF$77,MAX(1,$B44))&gt;INDEX(Kalender!$B$68:$B$77,MAX(1,$B44))),1,0)+IF(OR(AND($C44&gt;0,INDEX(Kalender!EF$81:EF$110,MAX(1,$C44))&gt;INDEX(Kalender!$B$81:$B$110,MAX(1,$C44))),AND($D44&gt;0,INDEX(Kalender!EF$81:EF$110,MAX(1,$D44))&gt;INDEX(Kalender!$B$81:$B$110,MAX(1,$D44))),AND($E44&gt;0,INDEX(Kalender!EF$81:EF$110,MAX(1,$E44))&gt;INDEX(Kalender!$B$81:$B$110,MAX(1,$E44))),AND($F44&gt;0,INDEX(Kalender!EF$81:EF$110,MAX(1,$F44))&gt;INDEX(Kalender!$B$81:$B$110,MAX(1,$F44)))),2,0))</f>
        <v>0</v>
      </c>
      <c r="EG44" s="5" t="n">
        <f aca="false">IF(Kalender!EG44&lt;&gt;1,0,IF(AND($B44&gt;0,INDEX(Kalender!EG$68:EG$77,MAX(1,$B44))&gt;INDEX(Kalender!$B$68:$B$77,MAX(1,$B44))),1,0)+IF(OR(AND($C44&gt;0,INDEX(Kalender!EG$81:EG$110,MAX(1,$C44))&gt;INDEX(Kalender!$B$81:$B$110,MAX(1,$C44))),AND($D44&gt;0,INDEX(Kalender!EG$81:EG$110,MAX(1,$D44))&gt;INDEX(Kalender!$B$81:$B$110,MAX(1,$D44))),AND($E44&gt;0,INDEX(Kalender!EG$81:EG$110,MAX(1,$E44))&gt;INDEX(Kalender!$B$81:$B$110,MAX(1,$E44))),AND($F44&gt;0,INDEX(Kalender!EG$81:EG$110,MAX(1,$F44))&gt;INDEX(Kalender!$B$81:$B$110,MAX(1,$F44)))),2,0))</f>
        <v>0</v>
      </c>
      <c r="EH44" s="5" t="n">
        <f aca="false">IF(Kalender!EH44&lt;&gt;1,0,IF(AND($B44&gt;0,INDEX(Kalender!EH$68:EH$77,MAX(1,$B44))&gt;INDEX(Kalender!$B$68:$B$77,MAX(1,$B44))),1,0)+IF(OR(AND($C44&gt;0,INDEX(Kalender!EH$81:EH$110,MAX(1,$C44))&gt;INDEX(Kalender!$B$81:$B$110,MAX(1,$C44))),AND($D44&gt;0,INDEX(Kalender!EH$81:EH$110,MAX(1,$D44))&gt;INDEX(Kalender!$B$81:$B$110,MAX(1,$D44))),AND($E44&gt;0,INDEX(Kalender!EH$81:EH$110,MAX(1,$E44))&gt;INDEX(Kalender!$B$81:$B$110,MAX(1,$E44))),AND($F44&gt;0,INDEX(Kalender!EH$81:EH$110,MAX(1,$F44))&gt;INDEX(Kalender!$B$81:$B$110,MAX(1,$F44)))),2,0))</f>
        <v>0</v>
      </c>
      <c r="EI44" s="5" t="n">
        <f aca="false">IF(Kalender!EI44&lt;&gt;1,0,IF(AND($B44&gt;0,INDEX(Kalender!EI$68:EI$77,MAX(1,$B44))&gt;INDEX(Kalender!$B$68:$B$77,MAX(1,$B44))),1,0)+IF(OR(AND($C44&gt;0,INDEX(Kalender!EI$81:EI$110,MAX(1,$C44))&gt;INDEX(Kalender!$B$81:$B$110,MAX(1,$C44))),AND($D44&gt;0,INDEX(Kalender!EI$81:EI$110,MAX(1,$D44))&gt;INDEX(Kalender!$B$81:$B$110,MAX(1,$D44))),AND($E44&gt;0,INDEX(Kalender!EI$81:EI$110,MAX(1,$E44))&gt;INDEX(Kalender!$B$81:$B$110,MAX(1,$E44))),AND($F44&gt;0,INDEX(Kalender!EI$81:EI$110,MAX(1,$F44))&gt;INDEX(Kalender!$B$81:$B$110,MAX(1,$F44)))),2,0))</f>
        <v>0</v>
      </c>
      <c r="EJ44" s="5" t="n">
        <f aca="false">IF(Kalender!EJ44&lt;&gt;1,0,IF(AND($B44&gt;0,INDEX(Kalender!EJ$68:EJ$77,MAX(1,$B44))&gt;INDEX(Kalender!$B$68:$B$77,MAX(1,$B44))),1,0)+IF(OR(AND($C44&gt;0,INDEX(Kalender!EJ$81:EJ$110,MAX(1,$C44))&gt;INDEX(Kalender!$B$81:$B$110,MAX(1,$C44))),AND($D44&gt;0,INDEX(Kalender!EJ$81:EJ$110,MAX(1,$D44))&gt;INDEX(Kalender!$B$81:$B$110,MAX(1,$D44))),AND($E44&gt;0,INDEX(Kalender!EJ$81:EJ$110,MAX(1,$E44))&gt;INDEX(Kalender!$B$81:$B$110,MAX(1,$E44))),AND($F44&gt;0,INDEX(Kalender!EJ$81:EJ$110,MAX(1,$F44))&gt;INDEX(Kalender!$B$81:$B$110,MAX(1,$F44)))),2,0))</f>
        <v>0</v>
      </c>
      <c r="EK44" s="5" t="n">
        <f aca="false">IF(Kalender!EK44&lt;&gt;1,0,IF(AND($B44&gt;0,INDEX(Kalender!EK$68:EK$77,MAX(1,$B44))&gt;INDEX(Kalender!$B$68:$B$77,MAX(1,$B44))),1,0)+IF(OR(AND($C44&gt;0,INDEX(Kalender!EK$81:EK$110,MAX(1,$C44))&gt;INDEX(Kalender!$B$81:$B$110,MAX(1,$C44))),AND($D44&gt;0,INDEX(Kalender!EK$81:EK$110,MAX(1,$D44))&gt;INDEX(Kalender!$B$81:$B$110,MAX(1,$D44))),AND($E44&gt;0,INDEX(Kalender!EK$81:EK$110,MAX(1,$E44))&gt;INDEX(Kalender!$B$81:$B$110,MAX(1,$E44))),AND($F44&gt;0,INDEX(Kalender!EK$81:EK$110,MAX(1,$F44))&gt;INDEX(Kalender!$B$81:$B$110,MAX(1,$F44)))),2,0))</f>
        <v>0</v>
      </c>
      <c r="EL44" s="5" t="n">
        <f aca="false">IF(Kalender!EL44&lt;&gt;1,0,IF(AND($B44&gt;0,INDEX(Kalender!EL$68:EL$77,MAX(1,$B44))&gt;INDEX(Kalender!$B$68:$B$77,MAX(1,$B44))),1,0)+IF(OR(AND($C44&gt;0,INDEX(Kalender!EL$81:EL$110,MAX(1,$C44))&gt;INDEX(Kalender!$B$81:$B$110,MAX(1,$C44))),AND($D44&gt;0,INDEX(Kalender!EL$81:EL$110,MAX(1,$D44))&gt;INDEX(Kalender!$B$81:$B$110,MAX(1,$D44))),AND($E44&gt;0,INDEX(Kalender!EL$81:EL$110,MAX(1,$E44))&gt;INDEX(Kalender!$B$81:$B$110,MAX(1,$E44))),AND($F44&gt;0,INDEX(Kalender!EL$81:EL$110,MAX(1,$F44))&gt;INDEX(Kalender!$B$81:$B$110,MAX(1,$F44)))),2,0))</f>
        <v>0</v>
      </c>
      <c r="EM44" s="5" t="n">
        <f aca="false">IF(Kalender!EM44&lt;&gt;1,0,IF(AND($B44&gt;0,INDEX(Kalender!EM$68:EM$77,MAX(1,$B44))&gt;INDEX(Kalender!$B$68:$B$77,MAX(1,$B44))),1,0)+IF(OR(AND($C44&gt;0,INDEX(Kalender!EM$81:EM$110,MAX(1,$C44))&gt;INDEX(Kalender!$B$81:$B$110,MAX(1,$C44))),AND($D44&gt;0,INDEX(Kalender!EM$81:EM$110,MAX(1,$D44))&gt;INDEX(Kalender!$B$81:$B$110,MAX(1,$D44))),AND($E44&gt;0,INDEX(Kalender!EM$81:EM$110,MAX(1,$E44))&gt;INDEX(Kalender!$B$81:$B$110,MAX(1,$E44))),AND($F44&gt;0,INDEX(Kalender!EM$81:EM$110,MAX(1,$F44))&gt;INDEX(Kalender!$B$81:$B$110,MAX(1,$F44)))),2,0))</f>
        <v>0</v>
      </c>
      <c r="EN44" s="5" t="n">
        <f aca="false">IF(Kalender!EN44&lt;&gt;1,0,IF(AND($B44&gt;0,INDEX(Kalender!EN$68:EN$77,MAX(1,$B44))&gt;INDEX(Kalender!$B$68:$B$77,MAX(1,$B44))),1,0)+IF(OR(AND($C44&gt;0,INDEX(Kalender!EN$81:EN$110,MAX(1,$C44))&gt;INDEX(Kalender!$B$81:$B$110,MAX(1,$C44))),AND($D44&gt;0,INDEX(Kalender!EN$81:EN$110,MAX(1,$D44))&gt;INDEX(Kalender!$B$81:$B$110,MAX(1,$D44))),AND($E44&gt;0,INDEX(Kalender!EN$81:EN$110,MAX(1,$E44))&gt;INDEX(Kalender!$B$81:$B$110,MAX(1,$E44))),AND($F44&gt;0,INDEX(Kalender!EN$81:EN$110,MAX(1,$F44))&gt;INDEX(Kalender!$B$81:$B$110,MAX(1,$F44)))),2,0))</f>
        <v>0</v>
      </c>
      <c r="EO44" s="5" t="n">
        <f aca="false">IF(Kalender!EO44&lt;&gt;1,0,IF(AND($B44&gt;0,INDEX(Kalender!EO$68:EO$77,MAX(1,$B44))&gt;INDEX(Kalender!$B$68:$B$77,MAX(1,$B44))),1,0)+IF(OR(AND($C44&gt;0,INDEX(Kalender!EO$81:EO$110,MAX(1,$C44))&gt;INDEX(Kalender!$B$81:$B$110,MAX(1,$C44))),AND($D44&gt;0,INDEX(Kalender!EO$81:EO$110,MAX(1,$D44))&gt;INDEX(Kalender!$B$81:$B$110,MAX(1,$D44))),AND($E44&gt;0,INDEX(Kalender!EO$81:EO$110,MAX(1,$E44))&gt;INDEX(Kalender!$B$81:$B$110,MAX(1,$E44))),AND($F44&gt;0,INDEX(Kalender!EO$81:EO$110,MAX(1,$F44))&gt;INDEX(Kalender!$B$81:$B$110,MAX(1,$F44)))),2,0))</f>
        <v>0</v>
      </c>
      <c r="EP44" s="5" t="n">
        <f aca="false">IF(Kalender!EP44&lt;&gt;1,0,IF(AND($B44&gt;0,INDEX(Kalender!EP$68:EP$77,MAX(1,$B44))&gt;INDEX(Kalender!$B$68:$B$77,MAX(1,$B44))),1,0)+IF(OR(AND($C44&gt;0,INDEX(Kalender!EP$81:EP$110,MAX(1,$C44))&gt;INDEX(Kalender!$B$81:$B$110,MAX(1,$C44))),AND($D44&gt;0,INDEX(Kalender!EP$81:EP$110,MAX(1,$D44))&gt;INDEX(Kalender!$B$81:$B$110,MAX(1,$D44))),AND($E44&gt;0,INDEX(Kalender!EP$81:EP$110,MAX(1,$E44))&gt;INDEX(Kalender!$B$81:$B$110,MAX(1,$E44))),AND($F44&gt;0,INDEX(Kalender!EP$81:EP$110,MAX(1,$F44))&gt;INDEX(Kalender!$B$81:$B$110,MAX(1,$F44)))),2,0))</f>
        <v>0</v>
      </c>
      <c r="EQ44" s="5" t="n">
        <f aca="false">IF(Kalender!EQ44&lt;&gt;1,0,IF(AND($B44&gt;0,INDEX(Kalender!EQ$68:EQ$77,MAX(1,$B44))&gt;INDEX(Kalender!$B$68:$B$77,MAX(1,$B44))),1,0)+IF(OR(AND($C44&gt;0,INDEX(Kalender!EQ$81:EQ$110,MAX(1,$C44))&gt;INDEX(Kalender!$B$81:$B$110,MAX(1,$C44))),AND($D44&gt;0,INDEX(Kalender!EQ$81:EQ$110,MAX(1,$D44))&gt;INDEX(Kalender!$B$81:$B$110,MAX(1,$D44))),AND($E44&gt;0,INDEX(Kalender!EQ$81:EQ$110,MAX(1,$E44))&gt;INDEX(Kalender!$B$81:$B$110,MAX(1,$E44))),AND($F44&gt;0,INDEX(Kalender!EQ$81:EQ$110,MAX(1,$F44))&gt;INDEX(Kalender!$B$81:$B$110,MAX(1,$F44)))),2,0))</f>
        <v>0</v>
      </c>
      <c r="ER44" s="5" t="n">
        <f aca="false">IF(Kalender!ER44&lt;&gt;1,0,IF(AND($B44&gt;0,INDEX(Kalender!ER$68:ER$77,MAX(1,$B44))&gt;INDEX(Kalender!$B$68:$B$77,MAX(1,$B44))),1,0)+IF(OR(AND($C44&gt;0,INDEX(Kalender!ER$81:ER$110,MAX(1,$C44))&gt;INDEX(Kalender!$B$81:$B$110,MAX(1,$C44))),AND($D44&gt;0,INDEX(Kalender!ER$81:ER$110,MAX(1,$D44))&gt;INDEX(Kalender!$B$81:$B$110,MAX(1,$D44))),AND($E44&gt;0,INDEX(Kalender!ER$81:ER$110,MAX(1,$E44))&gt;INDEX(Kalender!$B$81:$B$110,MAX(1,$E44))),AND($F44&gt;0,INDEX(Kalender!ER$81:ER$110,MAX(1,$F44))&gt;INDEX(Kalender!$B$81:$B$110,MAX(1,$F44)))),2,0))</f>
        <v>0</v>
      </c>
      <c r="ES44" s="5" t="n">
        <f aca="false">IF(Kalender!ES44&lt;&gt;1,0,IF(AND($B44&gt;0,INDEX(Kalender!ES$68:ES$77,MAX(1,$B44))&gt;INDEX(Kalender!$B$68:$B$77,MAX(1,$B44))),1,0)+IF(OR(AND($C44&gt;0,INDEX(Kalender!ES$81:ES$110,MAX(1,$C44))&gt;INDEX(Kalender!$B$81:$B$110,MAX(1,$C44))),AND($D44&gt;0,INDEX(Kalender!ES$81:ES$110,MAX(1,$D44))&gt;INDEX(Kalender!$B$81:$B$110,MAX(1,$D44))),AND($E44&gt;0,INDEX(Kalender!ES$81:ES$110,MAX(1,$E44))&gt;INDEX(Kalender!$B$81:$B$110,MAX(1,$E44))),AND($F44&gt;0,INDEX(Kalender!ES$81:ES$110,MAX(1,$F44))&gt;INDEX(Kalender!$B$81:$B$110,MAX(1,$F44)))),2,0))</f>
        <v>0</v>
      </c>
      <c r="ET44" s="5" t="n">
        <f aca="false">IF(Kalender!ET44&lt;&gt;1,0,IF(AND($B44&gt;0,INDEX(Kalender!ET$68:ET$77,MAX(1,$B44))&gt;INDEX(Kalender!$B$68:$B$77,MAX(1,$B44))),1,0)+IF(OR(AND($C44&gt;0,INDEX(Kalender!ET$81:ET$110,MAX(1,$C44))&gt;INDEX(Kalender!$B$81:$B$110,MAX(1,$C44))),AND($D44&gt;0,INDEX(Kalender!ET$81:ET$110,MAX(1,$D44))&gt;INDEX(Kalender!$B$81:$B$110,MAX(1,$D44))),AND($E44&gt;0,INDEX(Kalender!ET$81:ET$110,MAX(1,$E44))&gt;INDEX(Kalender!$B$81:$B$110,MAX(1,$E44))),AND($F44&gt;0,INDEX(Kalender!ET$81:ET$110,MAX(1,$F44))&gt;INDEX(Kalender!$B$81:$B$110,MAX(1,$F44)))),2,0))</f>
        <v>0</v>
      </c>
      <c r="EU44" s="5" t="n">
        <f aca="false">IF(Kalender!EU44&lt;&gt;1,0,IF(AND($B44&gt;0,INDEX(Kalender!EU$68:EU$77,MAX(1,$B44))&gt;INDEX(Kalender!$B$68:$B$77,MAX(1,$B44))),1,0)+IF(OR(AND($C44&gt;0,INDEX(Kalender!EU$81:EU$110,MAX(1,$C44))&gt;INDEX(Kalender!$B$81:$B$110,MAX(1,$C44))),AND($D44&gt;0,INDEX(Kalender!EU$81:EU$110,MAX(1,$D44))&gt;INDEX(Kalender!$B$81:$B$110,MAX(1,$D44))),AND($E44&gt;0,INDEX(Kalender!EU$81:EU$110,MAX(1,$E44))&gt;INDEX(Kalender!$B$81:$B$110,MAX(1,$E44))),AND($F44&gt;0,INDEX(Kalender!EU$81:EU$110,MAX(1,$F44))&gt;INDEX(Kalender!$B$81:$B$110,MAX(1,$F44)))),2,0))</f>
        <v>0</v>
      </c>
      <c r="EV44" s="5" t="n">
        <f aca="false">IF(Kalender!EV44&lt;&gt;1,0,IF(AND($B44&gt;0,INDEX(Kalender!EV$68:EV$77,MAX(1,$B44))&gt;INDEX(Kalender!$B$68:$B$77,MAX(1,$B44))),1,0)+IF(OR(AND($C44&gt;0,INDEX(Kalender!EV$81:EV$110,MAX(1,$C44))&gt;INDEX(Kalender!$B$81:$B$110,MAX(1,$C44))),AND($D44&gt;0,INDEX(Kalender!EV$81:EV$110,MAX(1,$D44))&gt;INDEX(Kalender!$B$81:$B$110,MAX(1,$D44))),AND($E44&gt;0,INDEX(Kalender!EV$81:EV$110,MAX(1,$E44))&gt;INDEX(Kalender!$B$81:$B$110,MAX(1,$E44))),AND($F44&gt;0,INDEX(Kalender!EV$81:EV$110,MAX(1,$F44))&gt;INDEX(Kalender!$B$81:$B$110,MAX(1,$F44)))),2,0))</f>
        <v>0</v>
      </c>
      <c r="EW44" s="5" t="n">
        <f aca="false">IF(Kalender!EW44&lt;&gt;1,0,IF(AND($B44&gt;0,INDEX(Kalender!EW$68:EW$77,MAX(1,$B44))&gt;INDEX(Kalender!$B$68:$B$77,MAX(1,$B44))),1,0)+IF(OR(AND($C44&gt;0,INDEX(Kalender!EW$81:EW$110,MAX(1,$C44))&gt;INDEX(Kalender!$B$81:$B$110,MAX(1,$C44))),AND($D44&gt;0,INDEX(Kalender!EW$81:EW$110,MAX(1,$D44))&gt;INDEX(Kalender!$B$81:$B$110,MAX(1,$D44))),AND($E44&gt;0,INDEX(Kalender!EW$81:EW$110,MAX(1,$E44))&gt;INDEX(Kalender!$B$81:$B$110,MAX(1,$E44))),AND($F44&gt;0,INDEX(Kalender!EW$81:EW$110,MAX(1,$F44))&gt;INDEX(Kalender!$B$81:$B$110,MAX(1,$F44)))),2,0))</f>
        <v>0</v>
      </c>
      <c r="EX44" s="5" t="n">
        <f aca="false">IF(Kalender!EX44&lt;&gt;1,0,IF(AND($B44&gt;0,INDEX(Kalender!EX$68:EX$77,MAX(1,$B44))&gt;INDEX(Kalender!$B$68:$B$77,MAX(1,$B44))),1,0)+IF(OR(AND($C44&gt;0,INDEX(Kalender!EX$81:EX$110,MAX(1,$C44))&gt;INDEX(Kalender!$B$81:$B$110,MAX(1,$C44))),AND($D44&gt;0,INDEX(Kalender!EX$81:EX$110,MAX(1,$D44))&gt;INDEX(Kalender!$B$81:$B$110,MAX(1,$D44))),AND($E44&gt;0,INDEX(Kalender!EX$81:EX$110,MAX(1,$E44))&gt;INDEX(Kalender!$B$81:$B$110,MAX(1,$E44))),AND($F44&gt;0,INDEX(Kalender!EX$81:EX$110,MAX(1,$F44))&gt;INDEX(Kalender!$B$81:$B$110,MAX(1,$F44)))),2,0))</f>
        <v>0</v>
      </c>
      <c r="EY44" s="5" t="n">
        <f aca="false">IF(Kalender!EY44&lt;&gt;1,0,IF(AND($B44&gt;0,INDEX(Kalender!EY$68:EY$77,MAX(1,$B44))&gt;INDEX(Kalender!$B$68:$B$77,MAX(1,$B44))),1,0)+IF(OR(AND($C44&gt;0,INDEX(Kalender!EY$81:EY$110,MAX(1,$C44))&gt;INDEX(Kalender!$B$81:$B$110,MAX(1,$C44))),AND($D44&gt;0,INDEX(Kalender!EY$81:EY$110,MAX(1,$D44))&gt;INDEX(Kalender!$B$81:$B$110,MAX(1,$D44))),AND($E44&gt;0,INDEX(Kalender!EY$81:EY$110,MAX(1,$E44))&gt;INDEX(Kalender!$B$81:$B$110,MAX(1,$E44))),AND($F44&gt;0,INDEX(Kalender!EY$81:EY$110,MAX(1,$F44))&gt;INDEX(Kalender!$B$81:$B$110,MAX(1,$F44)))),2,0))</f>
        <v>0</v>
      </c>
      <c r="EZ44" s="5" t="n">
        <f aca="false">IF(Kalender!EZ44&lt;&gt;1,0,IF(AND($B44&gt;0,INDEX(Kalender!EZ$68:EZ$77,MAX(1,$B44))&gt;INDEX(Kalender!$B$68:$B$77,MAX(1,$B44))),1,0)+IF(OR(AND($C44&gt;0,INDEX(Kalender!EZ$81:EZ$110,MAX(1,$C44))&gt;INDEX(Kalender!$B$81:$B$110,MAX(1,$C44))),AND($D44&gt;0,INDEX(Kalender!EZ$81:EZ$110,MAX(1,$D44))&gt;INDEX(Kalender!$B$81:$B$110,MAX(1,$D44))),AND($E44&gt;0,INDEX(Kalender!EZ$81:EZ$110,MAX(1,$E44))&gt;INDEX(Kalender!$B$81:$B$110,MAX(1,$E44))),AND($F44&gt;0,INDEX(Kalender!EZ$81:EZ$110,MAX(1,$F44))&gt;INDEX(Kalender!$B$81:$B$110,MAX(1,$F44)))),2,0))</f>
        <v>0</v>
      </c>
      <c r="FA44" s="5" t="n">
        <f aca="false">IF(Kalender!FA44&lt;&gt;1,0,IF(AND($B44&gt;0,INDEX(Kalender!FA$68:FA$77,MAX(1,$B44))&gt;INDEX(Kalender!$B$68:$B$77,MAX(1,$B44))),1,0)+IF(OR(AND($C44&gt;0,INDEX(Kalender!FA$81:FA$110,MAX(1,$C44))&gt;INDEX(Kalender!$B$81:$B$110,MAX(1,$C44))),AND($D44&gt;0,INDEX(Kalender!FA$81:FA$110,MAX(1,$D44))&gt;INDEX(Kalender!$B$81:$B$110,MAX(1,$D44))),AND($E44&gt;0,INDEX(Kalender!FA$81:FA$110,MAX(1,$E44))&gt;INDEX(Kalender!$B$81:$B$110,MAX(1,$E44))),AND($F44&gt;0,INDEX(Kalender!FA$81:FA$110,MAX(1,$F44))&gt;INDEX(Kalender!$B$81:$B$110,MAX(1,$F44)))),2,0))</f>
        <v>0</v>
      </c>
      <c r="FB44" s="5" t="n">
        <f aca="false">IF(Kalender!FB44&lt;&gt;1,0,IF(AND($B44&gt;0,INDEX(Kalender!FB$68:FB$77,MAX(1,$B44))&gt;INDEX(Kalender!$B$68:$B$77,MAX(1,$B44))),1,0)+IF(OR(AND($C44&gt;0,INDEX(Kalender!FB$81:FB$110,MAX(1,$C44))&gt;INDEX(Kalender!$B$81:$B$110,MAX(1,$C44))),AND($D44&gt;0,INDEX(Kalender!FB$81:FB$110,MAX(1,$D44))&gt;INDEX(Kalender!$B$81:$B$110,MAX(1,$D44))),AND($E44&gt;0,INDEX(Kalender!FB$81:FB$110,MAX(1,$E44))&gt;INDEX(Kalender!$B$81:$B$110,MAX(1,$E44))),AND($F44&gt;0,INDEX(Kalender!FB$81:FB$110,MAX(1,$F44))&gt;INDEX(Kalender!$B$81:$B$110,MAX(1,$F44)))),2,0))</f>
        <v>0</v>
      </c>
      <c r="FC44" s="5" t="n">
        <f aca="false">IF(Kalender!FC44&lt;&gt;1,0,IF(AND($B44&gt;0,INDEX(Kalender!FC$68:FC$77,MAX(1,$B44))&gt;INDEX(Kalender!$B$68:$B$77,MAX(1,$B44))),1,0)+IF(OR(AND($C44&gt;0,INDEX(Kalender!FC$81:FC$110,MAX(1,$C44))&gt;INDEX(Kalender!$B$81:$B$110,MAX(1,$C44))),AND($D44&gt;0,INDEX(Kalender!FC$81:FC$110,MAX(1,$D44))&gt;INDEX(Kalender!$B$81:$B$110,MAX(1,$D44))),AND($E44&gt;0,INDEX(Kalender!FC$81:FC$110,MAX(1,$E44))&gt;INDEX(Kalender!$B$81:$B$110,MAX(1,$E44))),AND($F44&gt;0,INDEX(Kalender!FC$81:FC$110,MAX(1,$F44))&gt;INDEX(Kalender!$B$81:$B$110,MAX(1,$F44)))),2,0))</f>
        <v>0</v>
      </c>
      <c r="FD44" s="5" t="n">
        <f aca="false">IF(Kalender!FD44&lt;&gt;1,0,IF(AND($B44&gt;0,INDEX(Kalender!FD$68:FD$77,MAX(1,$B44))&gt;INDEX(Kalender!$B$68:$B$77,MAX(1,$B44))),1,0)+IF(OR(AND($C44&gt;0,INDEX(Kalender!FD$81:FD$110,MAX(1,$C44))&gt;INDEX(Kalender!$B$81:$B$110,MAX(1,$C44))),AND($D44&gt;0,INDEX(Kalender!FD$81:FD$110,MAX(1,$D44))&gt;INDEX(Kalender!$B$81:$B$110,MAX(1,$D44))),AND($E44&gt;0,INDEX(Kalender!FD$81:FD$110,MAX(1,$E44))&gt;INDEX(Kalender!$B$81:$B$110,MAX(1,$E44))),AND($F44&gt;0,INDEX(Kalender!FD$81:FD$110,MAX(1,$F44))&gt;INDEX(Kalender!$B$81:$B$110,MAX(1,$F44)))),2,0))</f>
        <v>0</v>
      </c>
      <c r="FE44" s="5" t="n">
        <f aca="false">IF(Kalender!FE44&lt;&gt;1,0,IF(AND($B44&gt;0,INDEX(Kalender!FE$68:FE$77,MAX(1,$B44))&gt;INDEX(Kalender!$B$68:$B$77,MAX(1,$B44))),1,0)+IF(OR(AND($C44&gt;0,INDEX(Kalender!FE$81:FE$110,MAX(1,$C44))&gt;INDEX(Kalender!$B$81:$B$110,MAX(1,$C44))),AND($D44&gt;0,INDEX(Kalender!FE$81:FE$110,MAX(1,$D44))&gt;INDEX(Kalender!$B$81:$B$110,MAX(1,$D44))),AND($E44&gt;0,INDEX(Kalender!FE$81:FE$110,MAX(1,$E44))&gt;INDEX(Kalender!$B$81:$B$110,MAX(1,$E44))),AND($F44&gt;0,INDEX(Kalender!FE$81:FE$110,MAX(1,$F44))&gt;INDEX(Kalender!$B$81:$B$110,MAX(1,$F44)))),2,0))</f>
        <v>0</v>
      </c>
      <c r="FF44" s="5" t="n">
        <f aca="false">IF(Kalender!FF44&lt;&gt;1,0,IF(AND($B44&gt;0,INDEX(Kalender!FF$68:FF$77,MAX(1,$B44))&gt;INDEX(Kalender!$B$68:$B$77,MAX(1,$B44))),1,0)+IF(OR(AND($C44&gt;0,INDEX(Kalender!FF$81:FF$110,MAX(1,$C44))&gt;INDEX(Kalender!$B$81:$B$110,MAX(1,$C44))),AND($D44&gt;0,INDEX(Kalender!FF$81:FF$110,MAX(1,$D44))&gt;INDEX(Kalender!$B$81:$B$110,MAX(1,$D44))),AND($E44&gt;0,INDEX(Kalender!FF$81:FF$110,MAX(1,$E44))&gt;INDEX(Kalender!$B$81:$B$110,MAX(1,$E44))),AND($F44&gt;0,INDEX(Kalender!FF$81:FF$110,MAX(1,$F44))&gt;INDEX(Kalender!$B$81:$B$110,MAX(1,$F44)))),2,0))</f>
        <v>0</v>
      </c>
      <c r="FG44" s="5" t="n">
        <f aca="false">IF(Kalender!FG44&lt;&gt;1,0,IF(AND($B44&gt;0,INDEX(Kalender!FG$68:FG$77,MAX(1,$B44))&gt;INDEX(Kalender!$B$68:$B$77,MAX(1,$B44))),1,0)+IF(OR(AND($C44&gt;0,INDEX(Kalender!FG$81:FG$110,MAX(1,$C44))&gt;INDEX(Kalender!$B$81:$B$110,MAX(1,$C44))),AND($D44&gt;0,INDEX(Kalender!FG$81:FG$110,MAX(1,$D44))&gt;INDEX(Kalender!$B$81:$B$110,MAX(1,$D44))),AND($E44&gt;0,INDEX(Kalender!FG$81:FG$110,MAX(1,$E44))&gt;INDEX(Kalender!$B$81:$B$110,MAX(1,$E44))),AND($F44&gt;0,INDEX(Kalender!FG$81:FG$110,MAX(1,$F44))&gt;INDEX(Kalender!$B$81:$B$110,MAX(1,$F44)))),2,0))</f>
        <v>0</v>
      </c>
      <c r="FH44" s="5" t="n">
        <f aca="false">IF(Kalender!FH44&lt;&gt;1,0,IF(AND($B44&gt;0,INDEX(Kalender!FH$68:FH$77,MAX(1,$B44))&gt;INDEX(Kalender!$B$68:$B$77,MAX(1,$B44))),1,0)+IF(OR(AND($C44&gt;0,INDEX(Kalender!FH$81:FH$110,MAX(1,$C44))&gt;INDEX(Kalender!$B$81:$B$110,MAX(1,$C44))),AND($D44&gt;0,INDEX(Kalender!FH$81:FH$110,MAX(1,$D44))&gt;INDEX(Kalender!$B$81:$B$110,MAX(1,$D44))),AND($E44&gt;0,INDEX(Kalender!FH$81:FH$110,MAX(1,$E44))&gt;INDEX(Kalender!$B$81:$B$110,MAX(1,$E44))),AND($F44&gt;0,INDEX(Kalender!FH$81:FH$110,MAX(1,$F44))&gt;INDEX(Kalender!$B$81:$B$110,MAX(1,$F44)))),2,0))</f>
        <v>0</v>
      </c>
      <c r="FI44" s="5" t="n">
        <f aca="false">IF(Kalender!FI44&lt;&gt;1,0,IF(AND($B44&gt;0,INDEX(Kalender!FI$68:FI$77,MAX(1,$B44))&gt;INDEX(Kalender!$B$68:$B$77,MAX(1,$B44))),1,0)+IF(OR(AND($C44&gt;0,INDEX(Kalender!FI$81:FI$110,MAX(1,$C44))&gt;INDEX(Kalender!$B$81:$B$110,MAX(1,$C44))),AND($D44&gt;0,INDEX(Kalender!FI$81:FI$110,MAX(1,$D44))&gt;INDEX(Kalender!$B$81:$B$110,MAX(1,$D44))),AND($E44&gt;0,INDEX(Kalender!FI$81:FI$110,MAX(1,$E44))&gt;INDEX(Kalender!$B$81:$B$110,MAX(1,$E44))),AND($F44&gt;0,INDEX(Kalender!FI$81:FI$110,MAX(1,$F44))&gt;INDEX(Kalender!$B$81:$B$110,MAX(1,$F44)))),2,0))</f>
        <v>0</v>
      </c>
      <c r="FJ44" s="5" t="n">
        <f aca="false">IF(Kalender!FJ44&lt;&gt;1,0,IF(AND($B44&gt;0,INDEX(Kalender!FJ$68:FJ$77,MAX(1,$B44))&gt;INDEX(Kalender!$B$68:$B$77,MAX(1,$B44))),1,0)+IF(OR(AND($C44&gt;0,INDEX(Kalender!FJ$81:FJ$110,MAX(1,$C44))&gt;INDEX(Kalender!$B$81:$B$110,MAX(1,$C44))),AND($D44&gt;0,INDEX(Kalender!FJ$81:FJ$110,MAX(1,$D44))&gt;INDEX(Kalender!$B$81:$B$110,MAX(1,$D44))),AND($E44&gt;0,INDEX(Kalender!FJ$81:FJ$110,MAX(1,$E44))&gt;INDEX(Kalender!$B$81:$B$110,MAX(1,$E44))),AND($F44&gt;0,INDEX(Kalender!FJ$81:FJ$110,MAX(1,$F44))&gt;INDEX(Kalender!$B$81:$B$110,MAX(1,$F44)))),2,0))</f>
        <v>0</v>
      </c>
      <c r="FK44" s="5" t="n">
        <f aca="false">IF(Kalender!FK44&lt;&gt;1,0,IF(AND($B44&gt;0,INDEX(Kalender!FK$68:FK$77,MAX(1,$B44))&gt;INDEX(Kalender!$B$68:$B$77,MAX(1,$B44))),1,0)+IF(OR(AND($C44&gt;0,INDEX(Kalender!FK$81:FK$110,MAX(1,$C44))&gt;INDEX(Kalender!$B$81:$B$110,MAX(1,$C44))),AND($D44&gt;0,INDEX(Kalender!FK$81:FK$110,MAX(1,$D44))&gt;INDEX(Kalender!$B$81:$B$110,MAX(1,$D44))),AND($E44&gt;0,INDEX(Kalender!FK$81:FK$110,MAX(1,$E44))&gt;INDEX(Kalender!$B$81:$B$110,MAX(1,$E44))),AND($F44&gt;0,INDEX(Kalender!FK$81:FK$110,MAX(1,$F44))&gt;INDEX(Kalender!$B$81:$B$110,MAX(1,$F44)))),2,0))</f>
        <v>0</v>
      </c>
      <c r="FL44" s="5" t="n">
        <f aca="false">IF(Kalender!FL44&lt;&gt;1,0,IF(AND($B44&gt;0,INDEX(Kalender!FL$68:FL$77,MAX(1,$B44))&gt;INDEX(Kalender!$B$68:$B$77,MAX(1,$B44))),1,0)+IF(OR(AND($C44&gt;0,INDEX(Kalender!FL$81:FL$110,MAX(1,$C44))&gt;INDEX(Kalender!$B$81:$B$110,MAX(1,$C44))),AND($D44&gt;0,INDEX(Kalender!FL$81:FL$110,MAX(1,$D44))&gt;INDEX(Kalender!$B$81:$B$110,MAX(1,$D44))),AND($E44&gt;0,INDEX(Kalender!FL$81:FL$110,MAX(1,$E44))&gt;INDEX(Kalender!$B$81:$B$110,MAX(1,$E44))),AND($F44&gt;0,INDEX(Kalender!FL$81:FL$110,MAX(1,$F44))&gt;INDEX(Kalender!$B$81:$B$110,MAX(1,$F44)))),2,0))</f>
        <v>0</v>
      </c>
      <c r="FM44" s="5" t="n">
        <f aca="false">IF(Kalender!FM44&lt;&gt;1,0,IF(AND($B44&gt;0,INDEX(Kalender!FM$68:FM$77,MAX(1,$B44))&gt;INDEX(Kalender!$B$68:$B$77,MAX(1,$B44))),1,0)+IF(OR(AND($C44&gt;0,INDEX(Kalender!FM$81:FM$110,MAX(1,$C44))&gt;INDEX(Kalender!$B$81:$B$110,MAX(1,$C44))),AND($D44&gt;0,INDEX(Kalender!FM$81:FM$110,MAX(1,$D44))&gt;INDEX(Kalender!$B$81:$B$110,MAX(1,$D44))),AND($E44&gt;0,INDEX(Kalender!FM$81:FM$110,MAX(1,$E44))&gt;INDEX(Kalender!$B$81:$B$110,MAX(1,$E44))),AND($F44&gt;0,INDEX(Kalender!FM$81:FM$110,MAX(1,$F44))&gt;INDEX(Kalender!$B$81:$B$110,MAX(1,$F44)))),2,0))</f>
        <v>0</v>
      </c>
      <c r="FN44" s="5" t="n">
        <f aca="false">IF(Kalender!FN44&lt;&gt;1,0,IF(AND($B44&gt;0,INDEX(Kalender!FN$68:FN$77,MAX(1,$B44))&gt;INDEX(Kalender!$B$68:$B$77,MAX(1,$B44))),1,0)+IF(OR(AND($C44&gt;0,INDEX(Kalender!FN$81:FN$110,MAX(1,$C44))&gt;INDEX(Kalender!$B$81:$B$110,MAX(1,$C44))),AND($D44&gt;0,INDEX(Kalender!FN$81:FN$110,MAX(1,$D44))&gt;INDEX(Kalender!$B$81:$B$110,MAX(1,$D44))),AND($E44&gt;0,INDEX(Kalender!FN$81:FN$110,MAX(1,$E44))&gt;INDEX(Kalender!$B$81:$B$110,MAX(1,$E44))),AND($F44&gt;0,INDEX(Kalender!FN$81:FN$110,MAX(1,$F44))&gt;INDEX(Kalender!$B$81:$B$110,MAX(1,$F44)))),2,0))</f>
        <v>0</v>
      </c>
      <c r="FO44" s="5" t="n">
        <f aca="false">IF(Kalender!FO44&lt;&gt;1,0,IF(AND($B44&gt;0,INDEX(Kalender!FO$68:FO$77,MAX(1,$B44))&gt;INDEX(Kalender!$B$68:$B$77,MAX(1,$B44))),1,0)+IF(OR(AND($C44&gt;0,INDEX(Kalender!FO$81:FO$110,MAX(1,$C44))&gt;INDEX(Kalender!$B$81:$B$110,MAX(1,$C44))),AND($D44&gt;0,INDEX(Kalender!FO$81:FO$110,MAX(1,$D44))&gt;INDEX(Kalender!$B$81:$B$110,MAX(1,$D44))),AND($E44&gt;0,INDEX(Kalender!FO$81:FO$110,MAX(1,$E44))&gt;INDEX(Kalender!$B$81:$B$110,MAX(1,$E44))),AND($F44&gt;0,INDEX(Kalender!FO$81:FO$110,MAX(1,$F44))&gt;INDEX(Kalender!$B$81:$B$110,MAX(1,$F44)))),2,0))</f>
        <v>0</v>
      </c>
      <c r="FP44" s="5" t="n">
        <f aca="false">IF(Kalender!FP44&lt;&gt;1,0,IF(AND($B44&gt;0,INDEX(Kalender!FP$68:FP$77,MAX(1,$B44))&gt;INDEX(Kalender!$B$68:$B$77,MAX(1,$B44))),1,0)+IF(OR(AND($C44&gt;0,INDEX(Kalender!FP$81:FP$110,MAX(1,$C44))&gt;INDEX(Kalender!$B$81:$B$110,MAX(1,$C44))),AND($D44&gt;0,INDEX(Kalender!FP$81:FP$110,MAX(1,$D44))&gt;INDEX(Kalender!$B$81:$B$110,MAX(1,$D44))),AND($E44&gt;0,INDEX(Kalender!FP$81:FP$110,MAX(1,$E44))&gt;INDEX(Kalender!$B$81:$B$110,MAX(1,$E44))),AND($F44&gt;0,INDEX(Kalender!FP$81:FP$110,MAX(1,$F44))&gt;INDEX(Kalender!$B$81:$B$110,MAX(1,$F44)))),2,0))</f>
        <v>0</v>
      </c>
      <c r="FQ44" s="5" t="n">
        <f aca="false">IF(Kalender!FQ44&lt;&gt;1,0,IF(AND($B44&gt;0,INDEX(Kalender!FQ$68:FQ$77,MAX(1,$B44))&gt;INDEX(Kalender!$B$68:$B$77,MAX(1,$B44))),1,0)+IF(OR(AND($C44&gt;0,INDEX(Kalender!FQ$81:FQ$110,MAX(1,$C44))&gt;INDEX(Kalender!$B$81:$B$110,MAX(1,$C44))),AND($D44&gt;0,INDEX(Kalender!FQ$81:FQ$110,MAX(1,$D44))&gt;INDEX(Kalender!$B$81:$B$110,MAX(1,$D44))),AND($E44&gt;0,INDEX(Kalender!FQ$81:FQ$110,MAX(1,$E44))&gt;INDEX(Kalender!$B$81:$B$110,MAX(1,$E44))),AND($F44&gt;0,INDEX(Kalender!FQ$81:FQ$110,MAX(1,$F44))&gt;INDEX(Kalender!$B$81:$B$110,MAX(1,$F44)))),2,0))</f>
        <v>0</v>
      </c>
      <c r="FR44" s="5" t="n">
        <f aca="false">IF(Kalender!FR44&lt;&gt;1,0,IF(AND($B44&gt;0,INDEX(Kalender!FR$68:FR$77,MAX(1,$B44))&gt;INDEX(Kalender!$B$68:$B$77,MAX(1,$B44))),1,0)+IF(OR(AND($C44&gt;0,INDEX(Kalender!FR$81:FR$110,MAX(1,$C44))&gt;INDEX(Kalender!$B$81:$B$110,MAX(1,$C44))),AND($D44&gt;0,INDEX(Kalender!FR$81:FR$110,MAX(1,$D44))&gt;INDEX(Kalender!$B$81:$B$110,MAX(1,$D44))),AND($E44&gt;0,INDEX(Kalender!FR$81:FR$110,MAX(1,$E44))&gt;INDEX(Kalender!$B$81:$B$110,MAX(1,$E44))),AND($F44&gt;0,INDEX(Kalender!FR$81:FR$110,MAX(1,$F44))&gt;INDEX(Kalender!$B$81:$B$110,MAX(1,$F44)))),2,0))</f>
        <v>0</v>
      </c>
      <c r="FS44" s="5" t="n">
        <f aca="false">IF(Kalender!FS44&lt;&gt;1,0,IF(AND($B44&gt;0,INDEX(Kalender!FS$68:FS$77,MAX(1,$B44))&gt;INDEX(Kalender!$B$68:$B$77,MAX(1,$B44))),1,0)+IF(OR(AND($C44&gt;0,INDEX(Kalender!FS$81:FS$110,MAX(1,$C44))&gt;INDEX(Kalender!$B$81:$B$110,MAX(1,$C44))),AND($D44&gt;0,INDEX(Kalender!FS$81:FS$110,MAX(1,$D44))&gt;INDEX(Kalender!$B$81:$B$110,MAX(1,$D44))),AND($E44&gt;0,INDEX(Kalender!FS$81:FS$110,MAX(1,$E44))&gt;INDEX(Kalender!$B$81:$B$110,MAX(1,$E44))),AND($F44&gt;0,INDEX(Kalender!FS$81:FS$110,MAX(1,$F44))&gt;INDEX(Kalender!$B$81:$B$110,MAX(1,$F44)))),2,0))</f>
        <v>0</v>
      </c>
      <c r="FT44" s="5" t="n">
        <f aca="false">IF(Kalender!FT44&lt;&gt;1,0,IF(AND($B44&gt;0,INDEX(Kalender!FT$68:FT$77,MAX(1,$B44))&gt;INDEX(Kalender!$B$68:$B$77,MAX(1,$B44))),1,0)+IF(OR(AND($C44&gt;0,INDEX(Kalender!FT$81:FT$110,MAX(1,$C44))&gt;INDEX(Kalender!$B$81:$B$110,MAX(1,$C44))),AND($D44&gt;0,INDEX(Kalender!FT$81:FT$110,MAX(1,$D44))&gt;INDEX(Kalender!$B$81:$B$110,MAX(1,$D44))),AND($E44&gt;0,INDEX(Kalender!FT$81:FT$110,MAX(1,$E44))&gt;INDEX(Kalender!$B$81:$B$110,MAX(1,$E44))),AND($F44&gt;0,INDEX(Kalender!FT$81:FT$110,MAX(1,$F44))&gt;INDEX(Kalender!$B$81:$B$110,MAX(1,$F44)))),2,0))</f>
        <v>0</v>
      </c>
      <c r="FU44" s="5" t="n">
        <f aca="false">IF(Kalender!FU44&lt;&gt;1,0,IF(AND($B44&gt;0,INDEX(Kalender!FU$68:FU$77,MAX(1,$B44))&gt;INDEX(Kalender!$B$68:$B$77,MAX(1,$B44))),1,0)+IF(OR(AND($C44&gt;0,INDEX(Kalender!FU$81:FU$110,MAX(1,$C44))&gt;INDEX(Kalender!$B$81:$B$110,MAX(1,$C44))),AND($D44&gt;0,INDEX(Kalender!FU$81:FU$110,MAX(1,$D44))&gt;INDEX(Kalender!$B$81:$B$110,MAX(1,$D44))),AND($E44&gt;0,INDEX(Kalender!FU$81:FU$110,MAX(1,$E44))&gt;INDEX(Kalender!$B$81:$B$110,MAX(1,$E44))),AND($F44&gt;0,INDEX(Kalender!FU$81:FU$110,MAX(1,$F44))&gt;INDEX(Kalender!$B$81:$B$110,MAX(1,$F44)))),2,0))</f>
        <v>0</v>
      </c>
      <c r="FV44" s="5" t="n">
        <f aca="false">IF(Kalender!FV44&lt;&gt;1,0,IF(AND($B44&gt;0,INDEX(Kalender!FV$68:FV$77,MAX(1,$B44))&gt;INDEX(Kalender!$B$68:$B$77,MAX(1,$B44))),1,0)+IF(OR(AND($C44&gt;0,INDEX(Kalender!FV$81:FV$110,MAX(1,$C44))&gt;INDEX(Kalender!$B$81:$B$110,MAX(1,$C44))),AND($D44&gt;0,INDEX(Kalender!FV$81:FV$110,MAX(1,$D44))&gt;INDEX(Kalender!$B$81:$B$110,MAX(1,$D44))),AND($E44&gt;0,INDEX(Kalender!FV$81:FV$110,MAX(1,$E44))&gt;INDEX(Kalender!$B$81:$B$110,MAX(1,$E44))),AND($F44&gt;0,INDEX(Kalender!FV$81:FV$110,MAX(1,$F44))&gt;INDEX(Kalender!$B$81:$B$110,MAX(1,$F44)))),2,0))</f>
        <v>0</v>
      </c>
      <c r="FW44" s="5" t="n">
        <f aca="false">IF(Kalender!FW44&lt;&gt;1,0,IF(AND($B44&gt;0,INDEX(Kalender!FW$68:FW$77,MAX(1,$B44))&gt;INDEX(Kalender!$B$68:$B$77,MAX(1,$B44))),1,0)+IF(OR(AND($C44&gt;0,INDEX(Kalender!FW$81:FW$110,MAX(1,$C44))&gt;INDEX(Kalender!$B$81:$B$110,MAX(1,$C44))),AND($D44&gt;0,INDEX(Kalender!FW$81:FW$110,MAX(1,$D44))&gt;INDEX(Kalender!$B$81:$B$110,MAX(1,$D44))),AND($E44&gt;0,INDEX(Kalender!FW$81:FW$110,MAX(1,$E44))&gt;INDEX(Kalender!$B$81:$B$110,MAX(1,$E44))),AND($F44&gt;0,INDEX(Kalender!FW$81:FW$110,MAX(1,$F44))&gt;INDEX(Kalender!$B$81:$B$110,MAX(1,$F44)))),2,0))</f>
        <v>0</v>
      </c>
      <c r="FX44" s="5" t="n">
        <f aca="false">IF(Kalender!FX44&lt;&gt;1,0,IF(AND($B44&gt;0,INDEX(Kalender!FX$68:FX$77,MAX(1,$B44))&gt;INDEX(Kalender!$B$68:$B$77,MAX(1,$B44))),1,0)+IF(OR(AND($C44&gt;0,INDEX(Kalender!FX$81:FX$110,MAX(1,$C44))&gt;INDEX(Kalender!$B$81:$B$110,MAX(1,$C44))),AND($D44&gt;0,INDEX(Kalender!FX$81:FX$110,MAX(1,$D44))&gt;INDEX(Kalender!$B$81:$B$110,MAX(1,$D44))),AND($E44&gt;0,INDEX(Kalender!FX$81:FX$110,MAX(1,$E44))&gt;INDEX(Kalender!$B$81:$B$110,MAX(1,$E44))),AND($F44&gt;0,INDEX(Kalender!FX$81:FX$110,MAX(1,$F44))&gt;INDEX(Kalender!$B$81:$B$110,MAX(1,$F44)))),2,0))</f>
        <v>0</v>
      </c>
      <c r="FY44" s="5" t="n">
        <f aca="false">IF(Kalender!FY44&lt;&gt;1,0,IF(AND($B44&gt;0,INDEX(Kalender!FY$68:FY$77,MAX(1,$B44))&gt;INDEX(Kalender!$B$68:$B$77,MAX(1,$B44))),1,0)+IF(OR(AND($C44&gt;0,INDEX(Kalender!FY$81:FY$110,MAX(1,$C44))&gt;INDEX(Kalender!$B$81:$B$110,MAX(1,$C44))),AND($D44&gt;0,INDEX(Kalender!FY$81:FY$110,MAX(1,$D44))&gt;INDEX(Kalender!$B$81:$B$110,MAX(1,$D44))),AND($E44&gt;0,INDEX(Kalender!FY$81:FY$110,MAX(1,$E44))&gt;INDEX(Kalender!$B$81:$B$110,MAX(1,$E44))),AND($F44&gt;0,INDEX(Kalender!FY$81:FY$110,MAX(1,$F44))&gt;INDEX(Kalender!$B$81:$B$110,MAX(1,$F44)))),2,0))</f>
        <v>0</v>
      </c>
      <c r="FZ44" s="5" t="n">
        <f aca="false">IF(Kalender!FZ44&lt;&gt;1,0,IF(AND($B44&gt;0,INDEX(Kalender!FZ$68:FZ$77,MAX(1,$B44))&gt;INDEX(Kalender!$B$68:$B$77,MAX(1,$B44))),1,0)+IF(OR(AND($C44&gt;0,INDEX(Kalender!FZ$81:FZ$110,MAX(1,$C44))&gt;INDEX(Kalender!$B$81:$B$110,MAX(1,$C44))),AND($D44&gt;0,INDEX(Kalender!FZ$81:FZ$110,MAX(1,$D44))&gt;INDEX(Kalender!$B$81:$B$110,MAX(1,$D44))),AND($E44&gt;0,INDEX(Kalender!FZ$81:FZ$110,MAX(1,$E44))&gt;INDEX(Kalender!$B$81:$B$110,MAX(1,$E44))),AND($F44&gt;0,INDEX(Kalender!FZ$81:FZ$110,MAX(1,$F44))&gt;INDEX(Kalender!$B$81:$B$110,MAX(1,$F44)))),2,0))</f>
        <v>0</v>
      </c>
      <c r="GA44" s="5" t="n">
        <f aca="false">IF(Kalender!GA44&lt;&gt;1,0,IF(AND($B44&gt;0,INDEX(Kalender!GA$68:GA$77,MAX(1,$B44))&gt;INDEX(Kalender!$B$68:$B$77,MAX(1,$B44))),1,0)+IF(OR(AND($C44&gt;0,INDEX(Kalender!GA$81:GA$110,MAX(1,$C44))&gt;INDEX(Kalender!$B$81:$B$110,MAX(1,$C44))),AND($D44&gt;0,INDEX(Kalender!GA$81:GA$110,MAX(1,$D44))&gt;INDEX(Kalender!$B$81:$B$110,MAX(1,$D44))),AND($E44&gt;0,INDEX(Kalender!GA$81:GA$110,MAX(1,$E44))&gt;INDEX(Kalender!$B$81:$B$110,MAX(1,$E44))),AND($F44&gt;0,INDEX(Kalender!GA$81:GA$110,MAX(1,$F44))&gt;INDEX(Kalender!$B$81:$B$110,MAX(1,$F44)))),2,0))</f>
        <v>0</v>
      </c>
      <c r="GB44" s="5" t="n">
        <f aca="false">IF(Kalender!GB44&lt;&gt;1,0,IF(AND($B44&gt;0,INDEX(Kalender!GB$68:GB$77,MAX(1,$B44))&gt;INDEX(Kalender!$B$68:$B$77,MAX(1,$B44))),1,0)+IF(OR(AND($C44&gt;0,INDEX(Kalender!GB$81:GB$110,MAX(1,$C44))&gt;INDEX(Kalender!$B$81:$B$110,MAX(1,$C44))),AND($D44&gt;0,INDEX(Kalender!GB$81:GB$110,MAX(1,$D44))&gt;INDEX(Kalender!$B$81:$B$110,MAX(1,$D44))),AND($E44&gt;0,INDEX(Kalender!GB$81:GB$110,MAX(1,$E44))&gt;INDEX(Kalender!$B$81:$B$110,MAX(1,$E44))),AND($F44&gt;0,INDEX(Kalender!GB$81:GB$110,MAX(1,$F44))&gt;INDEX(Kalender!$B$81:$B$110,MAX(1,$F44)))),2,0))</f>
        <v>0</v>
      </c>
      <c r="GC44" s="5" t="n">
        <f aca="false">IF(Kalender!GC44&lt;&gt;1,0,IF(AND($B44&gt;0,INDEX(Kalender!GC$68:GC$77,MAX(1,$B44))&gt;INDEX(Kalender!$B$68:$B$77,MAX(1,$B44))),1,0)+IF(OR(AND($C44&gt;0,INDEX(Kalender!GC$81:GC$110,MAX(1,$C44))&gt;INDEX(Kalender!$B$81:$B$110,MAX(1,$C44))),AND($D44&gt;0,INDEX(Kalender!GC$81:GC$110,MAX(1,$D44))&gt;INDEX(Kalender!$B$81:$B$110,MAX(1,$D44))),AND($E44&gt;0,INDEX(Kalender!GC$81:GC$110,MAX(1,$E44))&gt;INDEX(Kalender!$B$81:$B$110,MAX(1,$E44))),AND($F44&gt;0,INDEX(Kalender!GC$81:GC$110,MAX(1,$F44))&gt;INDEX(Kalender!$B$81:$B$110,MAX(1,$F44)))),2,0))</f>
        <v>0</v>
      </c>
      <c r="GD44" s="5" t="n">
        <f aca="false">IF(Kalender!GD44&lt;&gt;1,0,IF(AND($B44&gt;0,INDEX(Kalender!GD$68:GD$77,MAX(1,$B44))&gt;INDEX(Kalender!$B$68:$B$77,MAX(1,$B44))),1,0)+IF(OR(AND($C44&gt;0,INDEX(Kalender!GD$81:GD$110,MAX(1,$C44))&gt;INDEX(Kalender!$B$81:$B$110,MAX(1,$C44))),AND($D44&gt;0,INDEX(Kalender!GD$81:GD$110,MAX(1,$D44))&gt;INDEX(Kalender!$B$81:$B$110,MAX(1,$D44))),AND($E44&gt;0,INDEX(Kalender!GD$81:GD$110,MAX(1,$E44))&gt;INDEX(Kalender!$B$81:$B$110,MAX(1,$E44))),AND($F44&gt;0,INDEX(Kalender!GD$81:GD$110,MAX(1,$F44))&gt;INDEX(Kalender!$B$81:$B$110,MAX(1,$F44)))),2,0))</f>
        <v>0</v>
      </c>
      <c r="GE44" s="5" t="n">
        <f aca="false">IF(Kalender!GE44&lt;&gt;1,0,IF(AND($B44&gt;0,INDEX(Kalender!GE$68:GE$77,MAX(1,$B44))&gt;INDEX(Kalender!$B$68:$B$77,MAX(1,$B44))),1,0)+IF(OR(AND($C44&gt;0,INDEX(Kalender!GE$81:GE$110,MAX(1,$C44))&gt;INDEX(Kalender!$B$81:$B$110,MAX(1,$C44))),AND($D44&gt;0,INDEX(Kalender!GE$81:GE$110,MAX(1,$D44))&gt;INDEX(Kalender!$B$81:$B$110,MAX(1,$D44))),AND($E44&gt;0,INDEX(Kalender!GE$81:GE$110,MAX(1,$E44))&gt;INDEX(Kalender!$B$81:$B$110,MAX(1,$E44))),AND($F44&gt;0,INDEX(Kalender!GE$81:GE$110,MAX(1,$F44))&gt;INDEX(Kalender!$B$81:$B$110,MAX(1,$F44)))),2,0))</f>
        <v>0</v>
      </c>
      <c r="GF44" s="5" t="n">
        <f aca="false">IF(Kalender!GF44&lt;&gt;1,0,IF(AND($B44&gt;0,INDEX(Kalender!GF$68:GF$77,MAX(1,$B44))&gt;INDEX(Kalender!$B$68:$B$77,MAX(1,$B44))),1,0)+IF(OR(AND($C44&gt;0,INDEX(Kalender!GF$81:GF$110,MAX(1,$C44))&gt;INDEX(Kalender!$B$81:$B$110,MAX(1,$C44))),AND($D44&gt;0,INDEX(Kalender!GF$81:GF$110,MAX(1,$D44))&gt;INDEX(Kalender!$B$81:$B$110,MAX(1,$D44))),AND($E44&gt;0,INDEX(Kalender!GF$81:GF$110,MAX(1,$E44))&gt;INDEX(Kalender!$B$81:$B$110,MAX(1,$E44))),AND($F44&gt;0,INDEX(Kalender!GF$81:GF$110,MAX(1,$F44))&gt;INDEX(Kalender!$B$81:$B$110,MAX(1,$F44)))),2,0))</f>
        <v>0</v>
      </c>
      <c r="GG44" s="5" t="n">
        <f aca="false">IF(Kalender!GG44&lt;&gt;1,0,IF(AND($B44&gt;0,INDEX(Kalender!GG$68:GG$77,MAX(1,$B44))&gt;INDEX(Kalender!$B$68:$B$77,MAX(1,$B44))),1,0)+IF(OR(AND($C44&gt;0,INDEX(Kalender!GG$81:GG$110,MAX(1,$C44))&gt;INDEX(Kalender!$B$81:$B$110,MAX(1,$C44))),AND($D44&gt;0,INDEX(Kalender!GG$81:GG$110,MAX(1,$D44))&gt;INDEX(Kalender!$B$81:$B$110,MAX(1,$D44))),AND($E44&gt;0,INDEX(Kalender!GG$81:GG$110,MAX(1,$E44))&gt;INDEX(Kalender!$B$81:$B$110,MAX(1,$E44))),AND($F44&gt;0,INDEX(Kalender!GG$81:GG$110,MAX(1,$F44))&gt;INDEX(Kalender!$B$81:$B$110,MAX(1,$F44)))),2,0))</f>
        <v>0</v>
      </c>
      <c r="GH44" s="5" t="n">
        <f aca="false">IF(Kalender!GH44&lt;&gt;1,0,IF(AND($B44&gt;0,INDEX(Kalender!GH$68:GH$77,MAX(1,$B44))&gt;INDEX(Kalender!$B$68:$B$77,MAX(1,$B44))),1,0)+IF(OR(AND($C44&gt;0,INDEX(Kalender!GH$81:GH$110,MAX(1,$C44))&gt;INDEX(Kalender!$B$81:$B$110,MAX(1,$C44))),AND($D44&gt;0,INDEX(Kalender!GH$81:GH$110,MAX(1,$D44))&gt;INDEX(Kalender!$B$81:$B$110,MAX(1,$D44))),AND($E44&gt;0,INDEX(Kalender!GH$81:GH$110,MAX(1,$E44))&gt;INDEX(Kalender!$B$81:$B$110,MAX(1,$E44))),AND($F44&gt;0,INDEX(Kalender!GH$81:GH$110,MAX(1,$F44))&gt;INDEX(Kalender!$B$81:$B$110,MAX(1,$F44)))),2,0))</f>
        <v>0</v>
      </c>
      <c r="GI44" s="5" t="n">
        <f aca="false">IF(Kalender!GI44&lt;&gt;1,0,IF(AND($B44&gt;0,INDEX(Kalender!GI$68:GI$77,MAX(1,$B44))&gt;INDEX(Kalender!$B$68:$B$77,MAX(1,$B44))),1,0)+IF(OR(AND($C44&gt;0,INDEX(Kalender!GI$81:GI$110,MAX(1,$C44))&gt;INDEX(Kalender!$B$81:$B$110,MAX(1,$C44))),AND($D44&gt;0,INDEX(Kalender!GI$81:GI$110,MAX(1,$D44))&gt;INDEX(Kalender!$B$81:$B$110,MAX(1,$D44))),AND($E44&gt;0,INDEX(Kalender!GI$81:GI$110,MAX(1,$E44))&gt;INDEX(Kalender!$B$81:$B$110,MAX(1,$E44))),AND($F44&gt;0,INDEX(Kalender!GI$81:GI$110,MAX(1,$F44))&gt;INDEX(Kalender!$B$81:$B$110,MAX(1,$F44)))),2,0))</f>
        <v>0</v>
      </c>
      <c r="GJ44" s="5" t="n">
        <f aca="false">IF(Kalender!GJ44&lt;&gt;1,0,IF(AND($B44&gt;0,INDEX(Kalender!GJ$68:GJ$77,MAX(1,$B44))&gt;INDEX(Kalender!$B$68:$B$77,MAX(1,$B44))),1,0)+IF(OR(AND($C44&gt;0,INDEX(Kalender!GJ$81:GJ$110,MAX(1,$C44))&gt;INDEX(Kalender!$B$81:$B$110,MAX(1,$C44))),AND($D44&gt;0,INDEX(Kalender!GJ$81:GJ$110,MAX(1,$D44))&gt;INDEX(Kalender!$B$81:$B$110,MAX(1,$D44))),AND($E44&gt;0,INDEX(Kalender!GJ$81:GJ$110,MAX(1,$E44))&gt;INDEX(Kalender!$B$81:$B$110,MAX(1,$E44))),AND($F44&gt;0,INDEX(Kalender!GJ$81:GJ$110,MAX(1,$F44))&gt;INDEX(Kalender!$B$81:$B$110,MAX(1,$F44)))),2,0))</f>
        <v>0</v>
      </c>
      <c r="GK44" s="5" t="n">
        <f aca="false">IF(Kalender!GK44&lt;&gt;1,0,IF(AND($B44&gt;0,INDEX(Kalender!GK$68:GK$77,MAX(1,$B44))&gt;INDEX(Kalender!$B$68:$B$77,MAX(1,$B44))),1,0)+IF(OR(AND($C44&gt;0,INDEX(Kalender!GK$81:GK$110,MAX(1,$C44))&gt;INDEX(Kalender!$B$81:$B$110,MAX(1,$C44))),AND($D44&gt;0,INDEX(Kalender!GK$81:GK$110,MAX(1,$D44))&gt;INDEX(Kalender!$B$81:$B$110,MAX(1,$D44))),AND($E44&gt;0,INDEX(Kalender!GK$81:GK$110,MAX(1,$E44))&gt;INDEX(Kalender!$B$81:$B$110,MAX(1,$E44))),AND($F44&gt;0,INDEX(Kalender!GK$81:GK$110,MAX(1,$F44))&gt;INDEX(Kalender!$B$81:$B$110,MAX(1,$F44)))),2,0))</f>
        <v>0</v>
      </c>
      <c r="GL44" s="5" t="n">
        <f aca="false">IF(Kalender!GL44&lt;&gt;1,0,IF(AND($B44&gt;0,INDEX(Kalender!GL$68:GL$77,MAX(1,$B44))&gt;INDEX(Kalender!$B$68:$B$77,MAX(1,$B44))),1,0)+IF(OR(AND($C44&gt;0,INDEX(Kalender!GL$81:GL$110,MAX(1,$C44))&gt;INDEX(Kalender!$B$81:$B$110,MAX(1,$C44))),AND($D44&gt;0,INDEX(Kalender!GL$81:GL$110,MAX(1,$D44))&gt;INDEX(Kalender!$B$81:$B$110,MAX(1,$D44))),AND($E44&gt;0,INDEX(Kalender!GL$81:GL$110,MAX(1,$E44))&gt;INDEX(Kalender!$B$81:$B$110,MAX(1,$E44))),AND($F44&gt;0,INDEX(Kalender!GL$81:GL$110,MAX(1,$F44))&gt;INDEX(Kalender!$B$81:$B$110,MAX(1,$F44)))),2,0))</f>
        <v>0</v>
      </c>
      <c r="GM44" s="5" t="n">
        <f aca="false">IF(Kalender!GM44&lt;&gt;1,0,IF(AND($B44&gt;0,INDEX(Kalender!GM$68:GM$77,MAX(1,$B44))&gt;INDEX(Kalender!$B$68:$B$77,MAX(1,$B44))),1,0)+IF(OR(AND($C44&gt;0,INDEX(Kalender!GM$81:GM$110,MAX(1,$C44))&gt;INDEX(Kalender!$B$81:$B$110,MAX(1,$C44))),AND($D44&gt;0,INDEX(Kalender!GM$81:GM$110,MAX(1,$D44))&gt;INDEX(Kalender!$B$81:$B$110,MAX(1,$D44))),AND($E44&gt;0,INDEX(Kalender!GM$81:GM$110,MAX(1,$E44))&gt;INDEX(Kalender!$B$81:$B$110,MAX(1,$E44))),AND($F44&gt;0,INDEX(Kalender!GM$81:GM$110,MAX(1,$F44))&gt;INDEX(Kalender!$B$81:$B$110,MAX(1,$F44)))),2,0))</f>
        <v>0</v>
      </c>
      <c r="GN44" s="5" t="n">
        <f aca="false">IF(Kalender!GN44&lt;&gt;1,0,IF(AND($B44&gt;0,INDEX(Kalender!GN$68:GN$77,MAX(1,$B44))&gt;INDEX(Kalender!$B$68:$B$77,MAX(1,$B44))),1,0)+IF(OR(AND($C44&gt;0,INDEX(Kalender!GN$81:GN$110,MAX(1,$C44))&gt;INDEX(Kalender!$B$81:$B$110,MAX(1,$C44))),AND($D44&gt;0,INDEX(Kalender!GN$81:GN$110,MAX(1,$D44))&gt;INDEX(Kalender!$B$81:$B$110,MAX(1,$D44))),AND($E44&gt;0,INDEX(Kalender!GN$81:GN$110,MAX(1,$E44))&gt;INDEX(Kalender!$B$81:$B$110,MAX(1,$E44))),AND($F44&gt;0,INDEX(Kalender!GN$81:GN$110,MAX(1,$F44))&gt;INDEX(Kalender!$B$81:$B$110,MAX(1,$F44)))),2,0))</f>
        <v>0</v>
      </c>
      <c r="GO44" s="5" t="n">
        <f aca="false">IF(Kalender!GO44&lt;&gt;1,0,IF(AND($B44&gt;0,INDEX(Kalender!GO$68:GO$77,MAX(1,$B44))&gt;INDEX(Kalender!$B$68:$B$77,MAX(1,$B44))),1,0)+IF(OR(AND($C44&gt;0,INDEX(Kalender!GO$81:GO$110,MAX(1,$C44))&gt;INDEX(Kalender!$B$81:$B$110,MAX(1,$C44))),AND($D44&gt;0,INDEX(Kalender!GO$81:GO$110,MAX(1,$D44))&gt;INDEX(Kalender!$B$81:$B$110,MAX(1,$D44))),AND($E44&gt;0,INDEX(Kalender!GO$81:GO$110,MAX(1,$E44))&gt;INDEX(Kalender!$B$81:$B$110,MAX(1,$E44))),AND($F44&gt;0,INDEX(Kalender!GO$81:GO$110,MAX(1,$F44))&gt;INDEX(Kalender!$B$81:$B$110,MAX(1,$F44)))),2,0))</f>
        <v>0</v>
      </c>
      <c r="GP44" s="5" t="n">
        <f aca="false">IF(Kalender!GP44&lt;&gt;1,0,IF(AND($B44&gt;0,INDEX(Kalender!GP$68:GP$77,MAX(1,$B44))&gt;INDEX(Kalender!$B$68:$B$77,MAX(1,$B44))),1,0)+IF(OR(AND($C44&gt;0,INDEX(Kalender!GP$81:GP$110,MAX(1,$C44))&gt;INDEX(Kalender!$B$81:$B$110,MAX(1,$C44))),AND($D44&gt;0,INDEX(Kalender!GP$81:GP$110,MAX(1,$D44))&gt;INDEX(Kalender!$B$81:$B$110,MAX(1,$D44))),AND($E44&gt;0,INDEX(Kalender!GP$81:GP$110,MAX(1,$E44))&gt;INDEX(Kalender!$B$81:$B$110,MAX(1,$E44))),AND($F44&gt;0,INDEX(Kalender!GP$81:GP$110,MAX(1,$F44))&gt;INDEX(Kalender!$B$81:$B$110,MAX(1,$F44)))),2,0))</f>
        <v>0</v>
      </c>
      <c r="GQ44" s="5" t="n">
        <f aca="false">IF(Kalender!GQ44&lt;&gt;1,0,IF(AND($B44&gt;0,INDEX(Kalender!GQ$68:GQ$77,MAX(1,$B44))&gt;INDEX(Kalender!$B$68:$B$77,MAX(1,$B44))),1,0)+IF(OR(AND($C44&gt;0,INDEX(Kalender!GQ$81:GQ$110,MAX(1,$C44))&gt;INDEX(Kalender!$B$81:$B$110,MAX(1,$C44))),AND($D44&gt;0,INDEX(Kalender!GQ$81:GQ$110,MAX(1,$D44))&gt;INDEX(Kalender!$B$81:$B$110,MAX(1,$D44))),AND($E44&gt;0,INDEX(Kalender!GQ$81:GQ$110,MAX(1,$E44))&gt;INDEX(Kalender!$B$81:$B$110,MAX(1,$E44))),AND($F44&gt;0,INDEX(Kalender!GQ$81:GQ$110,MAX(1,$F44))&gt;INDEX(Kalender!$B$81:$B$110,MAX(1,$F44)))),2,0))</f>
        <v>0</v>
      </c>
      <c r="GR44" s="5" t="n">
        <f aca="false">IF(Kalender!GR44&lt;&gt;1,0,IF(AND($B44&gt;0,INDEX(Kalender!GR$68:GR$77,MAX(1,$B44))&gt;INDEX(Kalender!$B$68:$B$77,MAX(1,$B44))),1,0)+IF(OR(AND($C44&gt;0,INDEX(Kalender!GR$81:GR$110,MAX(1,$C44))&gt;INDEX(Kalender!$B$81:$B$110,MAX(1,$C44))),AND($D44&gt;0,INDEX(Kalender!GR$81:GR$110,MAX(1,$D44))&gt;INDEX(Kalender!$B$81:$B$110,MAX(1,$D44))),AND($E44&gt;0,INDEX(Kalender!GR$81:GR$110,MAX(1,$E44))&gt;INDEX(Kalender!$B$81:$B$110,MAX(1,$E44))),AND($F44&gt;0,INDEX(Kalender!GR$81:GR$110,MAX(1,$F44))&gt;INDEX(Kalender!$B$81:$B$110,MAX(1,$F44)))),2,0))</f>
        <v>0</v>
      </c>
      <c r="GS44" s="5" t="n">
        <f aca="false">IF(Kalender!GS44&lt;&gt;1,0,IF(AND($B44&gt;0,INDEX(Kalender!GS$68:GS$77,MAX(1,$B44))&gt;INDEX(Kalender!$B$68:$B$77,MAX(1,$B44))),1,0)+IF(OR(AND($C44&gt;0,INDEX(Kalender!GS$81:GS$110,MAX(1,$C44))&gt;INDEX(Kalender!$B$81:$B$110,MAX(1,$C44))),AND($D44&gt;0,INDEX(Kalender!GS$81:GS$110,MAX(1,$D44))&gt;INDEX(Kalender!$B$81:$B$110,MAX(1,$D44))),AND($E44&gt;0,INDEX(Kalender!GS$81:GS$110,MAX(1,$E44))&gt;INDEX(Kalender!$B$81:$B$110,MAX(1,$E44))),AND($F44&gt;0,INDEX(Kalender!GS$81:GS$110,MAX(1,$F44))&gt;INDEX(Kalender!$B$81:$B$110,MAX(1,$F44)))),2,0))</f>
        <v>0</v>
      </c>
      <c r="GT44" s="5" t="n">
        <f aca="false">IF(Kalender!GT44&lt;&gt;1,0,IF(AND($B44&gt;0,INDEX(Kalender!GT$68:GT$77,MAX(1,$B44))&gt;INDEX(Kalender!$B$68:$B$77,MAX(1,$B44))),1,0)+IF(OR(AND($C44&gt;0,INDEX(Kalender!GT$81:GT$110,MAX(1,$C44))&gt;INDEX(Kalender!$B$81:$B$110,MAX(1,$C44))),AND($D44&gt;0,INDEX(Kalender!GT$81:GT$110,MAX(1,$D44))&gt;INDEX(Kalender!$B$81:$B$110,MAX(1,$D44))),AND($E44&gt;0,INDEX(Kalender!GT$81:GT$110,MAX(1,$E44))&gt;INDEX(Kalender!$B$81:$B$110,MAX(1,$E44))),AND($F44&gt;0,INDEX(Kalender!GT$81:GT$110,MAX(1,$F44))&gt;INDEX(Kalender!$B$81:$B$110,MAX(1,$F44)))),2,0))</f>
        <v>0</v>
      </c>
      <c r="GU44" s="5" t="n">
        <f aca="false">IF(Kalender!GU44&lt;&gt;1,0,IF(AND($B44&gt;0,INDEX(Kalender!GU$68:GU$77,MAX(1,$B44))&gt;INDEX(Kalender!$B$68:$B$77,MAX(1,$B44))),1,0)+IF(OR(AND($C44&gt;0,INDEX(Kalender!GU$81:GU$110,MAX(1,$C44))&gt;INDEX(Kalender!$B$81:$B$110,MAX(1,$C44))),AND($D44&gt;0,INDEX(Kalender!GU$81:GU$110,MAX(1,$D44))&gt;INDEX(Kalender!$B$81:$B$110,MAX(1,$D44))),AND($E44&gt;0,INDEX(Kalender!GU$81:GU$110,MAX(1,$E44))&gt;INDEX(Kalender!$B$81:$B$110,MAX(1,$E44))),AND($F44&gt;0,INDEX(Kalender!GU$81:GU$110,MAX(1,$F44))&gt;INDEX(Kalender!$B$81:$B$110,MAX(1,$F44)))),2,0))</f>
        <v>0</v>
      </c>
      <c r="GV44" s="5" t="n">
        <f aca="false">IF(Kalender!GV44&lt;&gt;1,0,IF(AND($B44&gt;0,INDEX(Kalender!GV$68:GV$77,MAX(1,$B44))&gt;INDEX(Kalender!$B$68:$B$77,MAX(1,$B44))),1,0)+IF(OR(AND($C44&gt;0,INDEX(Kalender!GV$81:GV$110,MAX(1,$C44))&gt;INDEX(Kalender!$B$81:$B$110,MAX(1,$C44))),AND($D44&gt;0,INDEX(Kalender!GV$81:GV$110,MAX(1,$D44))&gt;INDEX(Kalender!$B$81:$B$110,MAX(1,$D44))),AND($E44&gt;0,INDEX(Kalender!GV$81:GV$110,MAX(1,$E44))&gt;INDEX(Kalender!$B$81:$B$110,MAX(1,$E44))),AND($F44&gt;0,INDEX(Kalender!GV$81:GV$110,MAX(1,$F44))&gt;INDEX(Kalender!$B$81:$B$110,MAX(1,$F44)))),2,0))</f>
        <v>0</v>
      </c>
      <c r="GW44" s="5" t="n">
        <f aca="false">IF(Kalender!GW44&lt;&gt;1,0,IF(AND($B44&gt;0,INDEX(Kalender!GW$68:GW$77,MAX(1,$B44))&gt;INDEX(Kalender!$B$68:$B$77,MAX(1,$B44))),1,0)+IF(OR(AND($C44&gt;0,INDEX(Kalender!GW$81:GW$110,MAX(1,$C44))&gt;INDEX(Kalender!$B$81:$B$110,MAX(1,$C44))),AND($D44&gt;0,INDEX(Kalender!GW$81:GW$110,MAX(1,$D44))&gt;INDEX(Kalender!$B$81:$B$110,MAX(1,$D44))),AND($E44&gt;0,INDEX(Kalender!GW$81:GW$110,MAX(1,$E44))&gt;INDEX(Kalender!$B$81:$B$110,MAX(1,$E44))),AND($F44&gt;0,INDEX(Kalender!GW$81:GW$110,MAX(1,$F44))&gt;INDEX(Kalender!$B$81:$B$110,MAX(1,$F44)))),2,0))</f>
        <v>0</v>
      </c>
      <c r="GX44" s="5" t="n">
        <f aca="false">IF(Kalender!GX44&lt;&gt;1,0,IF(AND($B44&gt;0,INDEX(Kalender!GX$68:GX$77,MAX(1,$B44))&gt;INDEX(Kalender!$B$68:$B$77,MAX(1,$B44))),1,0)+IF(OR(AND($C44&gt;0,INDEX(Kalender!GX$81:GX$110,MAX(1,$C44))&gt;INDEX(Kalender!$B$81:$B$110,MAX(1,$C44))),AND($D44&gt;0,INDEX(Kalender!GX$81:GX$110,MAX(1,$D44))&gt;INDEX(Kalender!$B$81:$B$110,MAX(1,$D44))),AND($E44&gt;0,INDEX(Kalender!GX$81:GX$110,MAX(1,$E44))&gt;INDEX(Kalender!$B$81:$B$110,MAX(1,$E44))),AND($F44&gt;0,INDEX(Kalender!GX$81:GX$110,MAX(1,$F44))&gt;INDEX(Kalender!$B$81:$B$110,MAX(1,$F44)))),2,0))</f>
        <v>0</v>
      </c>
      <c r="GY44" s="5" t="n">
        <f aca="false">IF(Kalender!GY44&lt;&gt;1,0,IF(AND($B44&gt;0,INDEX(Kalender!GY$68:GY$77,MAX(1,$B44))&gt;INDEX(Kalender!$B$68:$B$77,MAX(1,$B44))),1,0)+IF(OR(AND($C44&gt;0,INDEX(Kalender!GY$81:GY$110,MAX(1,$C44))&gt;INDEX(Kalender!$B$81:$B$110,MAX(1,$C44))),AND($D44&gt;0,INDEX(Kalender!GY$81:GY$110,MAX(1,$D44))&gt;INDEX(Kalender!$B$81:$B$110,MAX(1,$D44))),AND($E44&gt;0,INDEX(Kalender!GY$81:GY$110,MAX(1,$E44))&gt;INDEX(Kalender!$B$81:$B$110,MAX(1,$E44))),AND($F44&gt;0,INDEX(Kalender!GY$81:GY$110,MAX(1,$F44))&gt;INDEX(Kalender!$B$81:$B$110,MAX(1,$F44)))),2,0))</f>
        <v>0</v>
      </c>
      <c r="GZ44" s="5" t="n">
        <f aca="false">IF(Kalender!GZ44&lt;&gt;1,0,IF(AND($B44&gt;0,INDEX(Kalender!GZ$68:GZ$77,MAX(1,$B44))&gt;INDEX(Kalender!$B$68:$B$77,MAX(1,$B44))),1,0)+IF(OR(AND($C44&gt;0,INDEX(Kalender!GZ$81:GZ$110,MAX(1,$C44))&gt;INDEX(Kalender!$B$81:$B$110,MAX(1,$C44))),AND($D44&gt;0,INDEX(Kalender!GZ$81:GZ$110,MAX(1,$D44))&gt;INDEX(Kalender!$B$81:$B$110,MAX(1,$D44))),AND($E44&gt;0,INDEX(Kalender!GZ$81:GZ$110,MAX(1,$E44))&gt;INDEX(Kalender!$B$81:$B$110,MAX(1,$E44))),AND($F44&gt;0,INDEX(Kalender!GZ$81:GZ$110,MAX(1,$F44))&gt;INDEX(Kalender!$B$81:$B$110,MAX(1,$F44)))),2,0))</f>
        <v>0</v>
      </c>
      <c r="HA44" s="5" t="n">
        <f aca="false">IF(Kalender!HA44&lt;&gt;1,0,IF(AND($B44&gt;0,INDEX(Kalender!HA$68:HA$77,MAX(1,$B44))&gt;INDEX(Kalender!$B$68:$B$77,MAX(1,$B44))),1,0)+IF(OR(AND($C44&gt;0,INDEX(Kalender!HA$81:HA$110,MAX(1,$C44))&gt;INDEX(Kalender!$B$81:$B$110,MAX(1,$C44))),AND($D44&gt;0,INDEX(Kalender!HA$81:HA$110,MAX(1,$D44))&gt;INDEX(Kalender!$B$81:$B$110,MAX(1,$D44))),AND($E44&gt;0,INDEX(Kalender!HA$81:HA$110,MAX(1,$E44))&gt;INDEX(Kalender!$B$81:$B$110,MAX(1,$E44))),AND($F44&gt;0,INDEX(Kalender!HA$81:HA$110,MAX(1,$F44))&gt;INDEX(Kalender!$B$81:$B$110,MAX(1,$F44)))),2,0))</f>
        <v>0</v>
      </c>
      <c r="HB44" s="5" t="n">
        <f aca="false">IF(Kalender!HB44&lt;&gt;1,0,IF(AND($B44&gt;0,INDEX(Kalender!HB$68:HB$77,MAX(1,$B44))&gt;INDEX(Kalender!$B$68:$B$77,MAX(1,$B44))),1,0)+IF(OR(AND($C44&gt;0,INDEX(Kalender!HB$81:HB$110,MAX(1,$C44))&gt;INDEX(Kalender!$B$81:$B$110,MAX(1,$C44))),AND($D44&gt;0,INDEX(Kalender!HB$81:HB$110,MAX(1,$D44))&gt;INDEX(Kalender!$B$81:$B$110,MAX(1,$D44))),AND($E44&gt;0,INDEX(Kalender!HB$81:HB$110,MAX(1,$E44))&gt;INDEX(Kalender!$B$81:$B$110,MAX(1,$E44))),AND($F44&gt;0,INDEX(Kalender!HB$81:HB$110,MAX(1,$F44))&gt;INDEX(Kalender!$B$81:$B$110,MAX(1,$F44)))),2,0))</f>
        <v>0</v>
      </c>
      <c r="HC44" s="5" t="n">
        <f aca="false">IF(Kalender!HC44&lt;&gt;1,0,IF(AND($B44&gt;0,INDEX(Kalender!HC$68:HC$77,MAX(1,$B44))&gt;INDEX(Kalender!$B$68:$B$77,MAX(1,$B44))),1,0)+IF(OR(AND($C44&gt;0,INDEX(Kalender!HC$81:HC$110,MAX(1,$C44))&gt;INDEX(Kalender!$B$81:$B$110,MAX(1,$C44))),AND($D44&gt;0,INDEX(Kalender!HC$81:HC$110,MAX(1,$D44))&gt;INDEX(Kalender!$B$81:$B$110,MAX(1,$D44))),AND($E44&gt;0,INDEX(Kalender!HC$81:HC$110,MAX(1,$E44))&gt;INDEX(Kalender!$B$81:$B$110,MAX(1,$E44))),AND($F44&gt;0,INDEX(Kalender!HC$81:HC$110,MAX(1,$F44))&gt;INDEX(Kalender!$B$81:$B$110,MAX(1,$F44)))),2,0))</f>
        <v>0</v>
      </c>
      <c r="HD44" s="5" t="n">
        <f aca="false">IF(Kalender!HD44&lt;&gt;1,0,IF(AND($B44&gt;0,INDEX(Kalender!HD$68:HD$77,MAX(1,$B44))&gt;INDEX(Kalender!$B$68:$B$77,MAX(1,$B44))),1,0)+IF(OR(AND($C44&gt;0,INDEX(Kalender!HD$81:HD$110,MAX(1,$C44))&gt;INDEX(Kalender!$B$81:$B$110,MAX(1,$C44))),AND($D44&gt;0,INDEX(Kalender!HD$81:HD$110,MAX(1,$D44))&gt;INDEX(Kalender!$B$81:$B$110,MAX(1,$D44))),AND($E44&gt;0,INDEX(Kalender!HD$81:HD$110,MAX(1,$E44))&gt;INDEX(Kalender!$B$81:$B$110,MAX(1,$E44))),AND($F44&gt;0,INDEX(Kalender!HD$81:HD$110,MAX(1,$F44))&gt;INDEX(Kalender!$B$81:$B$110,MAX(1,$F44)))),2,0))</f>
        <v>0</v>
      </c>
      <c r="HE44" s="5" t="n">
        <f aca="false">IF(Kalender!HE44&lt;&gt;1,0,IF(AND($B44&gt;0,INDEX(Kalender!HE$68:HE$77,MAX(1,$B44))&gt;INDEX(Kalender!$B$68:$B$77,MAX(1,$B44))),1,0)+IF(OR(AND($C44&gt;0,INDEX(Kalender!HE$81:HE$110,MAX(1,$C44))&gt;INDEX(Kalender!$B$81:$B$110,MAX(1,$C44))),AND($D44&gt;0,INDEX(Kalender!HE$81:HE$110,MAX(1,$D44))&gt;INDEX(Kalender!$B$81:$B$110,MAX(1,$D44))),AND($E44&gt;0,INDEX(Kalender!HE$81:HE$110,MAX(1,$E44))&gt;INDEX(Kalender!$B$81:$B$110,MAX(1,$E44))),AND($F44&gt;0,INDEX(Kalender!HE$81:HE$110,MAX(1,$F44))&gt;INDEX(Kalender!$B$81:$B$110,MAX(1,$F44)))),2,0))</f>
        <v>0</v>
      </c>
      <c r="HF44" s="5" t="n">
        <f aca="false">IF(Kalender!HF44&lt;&gt;1,0,IF(AND($B44&gt;0,INDEX(Kalender!HF$68:HF$77,MAX(1,$B44))&gt;INDEX(Kalender!$B$68:$B$77,MAX(1,$B44))),1,0)+IF(OR(AND($C44&gt;0,INDEX(Kalender!HF$81:HF$110,MAX(1,$C44))&gt;INDEX(Kalender!$B$81:$B$110,MAX(1,$C44))),AND($D44&gt;0,INDEX(Kalender!HF$81:HF$110,MAX(1,$D44))&gt;INDEX(Kalender!$B$81:$B$110,MAX(1,$D44))),AND($E44&gt;0,INDEX(Kalender!HF$81:HF$110,MAX(1,$E44))&gt;INDEX(Kalender!$B$81:$B$110,MAX(1,$E44))),AND($F44&gt;0,INDEX(Kalender!HF$81:HF$110,MAX(1,$F44))&gt;INDEX(Kalender!$B$81:$B$110,MAX(1,$F44)))),2,0))</f>
        <v>0</v>
      </c>
      <c r="HG44" s="5" t="n">
        <f aca="false">IF(Kalender!HG44&lt;&gt;1,0,IF(AND($B44&gt;0,INDEX(Kalender!HG$68:HG$77,MAX(1,$B44))&gt;INDEX(Kalender!$B$68:$B$77,MAX(1,$B44))),1,0)+IF(OR(AND($C44&gt;0,INDEX(Kalender!HG$81:HG$110,MAX(1,$C44))&gt;INDEX(Kalender!$B$81:$B$110,MAX(1,$C44))),AND($D44&gt;0,INDEX(Kalender!HG$81:HG$110,MAX(1,$D44))&gt;INDEX(Kalender!$B$81:$B$110,MAX(1,$D44))),AND($E44&gt;0,INDEX(Kalender!HG$81:HG$110,MAX(1,$E44))&gt;INDEX(Kalender!$B$81:$B$110,MAX(1,$E44))),AND($F44&gt;0,INDEX(Kalender!HG$81:HG$110,MAX(1,$F44))&gt;INDEX(Kalender!$B$81:$B$110,MAX(1,$F44)))),2,0))</f>
        <v>0</v>
      </c>
      <c r="HH44" s="5" t="n">
        <f aca="false">IF(Kalender!HH44&lt;&gt;1,0,IF(AND($B44&gt;0,INDEX(Kalender!HH$68:HH$77,MAX(1,$B44))&gt;INDEX(Kalender!$B$68:$B$77,MAX(1,$B44))),1,0)+IF(OR(AND($C44&gt;0,INDEX(Kalender!HH$81:HH$110,MAX(1,$C44))&gt;INDEX(Kalender!$B$81:$B$110,MAX(1,$C44))),AND($D44&gt;0,INDEX(Kalender!HH$81:HH$110,MAX(1,$D44))&gt;INDEX(Kalender!$B$81:$B$110,MAX(1,$D44))),AND($E44&gt;0,INDEX(Kalender!HH$81:HH$110,MAX(1,$E44))&gt;INDEX(Kalender!$B$81:$B$110,MAX(1,$E44))),AND($F44&gt;0,INDEX(Kalender!HH$81:HH$110,MAX(1,$F44))&gt;INDEX(Kalender!$B$81:$B$110,MAX(1,$F44)))),2,0))</f>
        <v>0</v>
      </c>
      <c r="HI44" s="5" t="n">
        <f aca="false">IF(Kalender!HI44&lt;&gt;1,0,IF(AND($B44&gt;0,INDEX(Kalender!HI$68:HI$77,MAX(1,$B44))&gt;INDEX(Kalender!$B$68:$B$77,MAX(1,$B44))),1,0)+IF(OR(AND($C44&gt;0,INDEX(Kalender!HI$81:HI$110,MAX(1,$C44))&gt;INDEX(Kalender!$B$81:$B$110,MAX(1,$C44))),AND($D44&gt;0,INDEX(Kalender!HI$81:HI$110,MAX(1,$D44))&gt;INDEX(Kalender!$B$81:$B$110,MAX(1,$D44))),AND($E44&gt;0,INDEX(Kalender!HI$81:HI$110,MAX(1,$E44))&gt;INDEX(Kalender!$B$81:$B$110,MAX(1,$E44))),AND($F44&gt;0,INDEX(Kalender!HI$81:HI$110,MAX(1,$F44))&gt;INDEX(Kalender!$B$81:$B$110,MAX(1,$F44)))),2,0))</f>
        <v>0</v>
      </c>
      <c r="HJ44" s="5" t="n">
        <f aca="false">IF(Kalender!HJ44&lt;&gt;1,0,IF(AND($B44&gt;0,INDEX(Kalender!HJ$68:HJ$77,MAX(1,$B44))&gt;INDEX(Kalender!$B$68:$B$77,MAX(1,$B44))),1,0)+IF(OR(AND($C44&gt;0,INDEX(Kalender!HJ$81:HJ$110,MAX(1,$C44))&gt;INDEX(Kalender!$B$81:$B$110,MAX(1,$C44))),AND($D44&gt;0,INDEX(Kalender!HJ$81:HJ$110,MAX(1,$D44))&gt;INDEX(Kalender!$B$81:$B$110,MAX(1,$D44))),AND($E44&gt;0,INDEX(Kalender!HJ$81:HJ$110,MAX(1,$E44))&gt;INDEX(Kalender!$B$81:$B$110,MAX(1,$E44))),AND($F44&gt;0,INDEX(Kalender!HJ$81:HJ$110,MAX(1,$F44))&gt;INDEX(Kalender!$B$81:$B$110,MAX(1,$F44)))),2,0))</f>
        <v>0</v>
      </c>
      <c r="HK44" s="5" t="n">
        <f aca="false">IF(Kalender!HK44&lt;&gt;1,0,IF(AND($B44&gt;0,INDEX(Kalender!HK$68:HK$77,MAX(1,$B44))&gt;INDEX(Kalender!$B$68:$B$77,MAX(1,$B44))),1,0)+IF(OR(AND($C44&gt;0,INDEX(Kalender!HK$81:HK$110,MAX(1,$C44))&gt;INDEX(Kalender!$B$81:$B$110,MAX(1,$C44))),AND($D44&gt;0,INDEX(Kalender!HK$81:HK$110,MAX(1,$D44))&gt;INDEX(Kalender!$B$81:$B$110,MAX(1,$D44))),AND($E44&gt;0,INDEX(Kalender!HK$81:HK$110,MAX(1,$E44))&gt;INDEX(Kalender!$B$81:$B$110,MAX(1,$E44))),AND($F44&gt;0,INDEX(Kalender!HK$81:HK$110,MAX(1,$F44))&gt;INDEX(Kalender!$B$81:$B$110,MAX(1,$F44)))),2,0))</f>
        <v>0</v>
      </c>
      <c r="HL44" s="5" t="n">
        <f aca="false">IF(Kalender!HL44&lt;&gt;1,0,IF(AND($B44&gt;0,INDEX(Kalender!HL$68:HL$77,MAX(1,$B44))&gt;INDEX(Kalender!$B$68:$B$77,MAX(1,$B44))),1,0)+IF(OR(AND($C44&gt;0,INDEX(Kalender!HL$81:HL$110,MAX(1,$C44))&gt;INDEX(Kalender!$B$81:$B$110,MAX(1,$C44))),AND($D44&gt;0,INDEX(Kalender!HL$81:HL$110,MAX(1,$D44))&gt;INDEX(Kalender!$B$81:$B$110,MAX(1,$D44))),AND($E44&gt;0,INDEX(Kalender!HL$81:HL$110,MAX(1,$E44))&gt;INDEX(Kalender!$B$81:$B$110,MAX(1,$E44))),AND($F44&gt;0,INDEX(Kalender!HL$81:HL$110,MAX(1,$F44))&gt;INDEX(Kalender!$B$81:$B$110,MAX(1,$F44)))),2,0))</f>
        <v>0</v>
      </c>
      <c r="HM44" s="5" t="n">
        <f aca="false">IF(Kalender!HM44&lt;&gt;1,0,IF(AND($B44&gt;0,INDEX(Kalender!HM$68:HM$77,MAX(1,$B44))&gt;INDEX(Kalender!$B$68:$B$77,MAX(1,$B44))),1,0)+IF(OR(AND($C44&gt;0,INDEX(Kalender!HM$81:HM$110,MAX(1,$C44))&gt;INDEX(Kalender!$B$81:$B$110,MAX(1,$C44))),AND($D44&gt;0,INDEX(Kalender!HM$81:HM$110,MAX(1,$D44))&gt;INDEX(Kalender!$B$81:$B$110,MAX(1,$D44))),AND($E44&gt;0,INDEX(Kalender!HM$81:HM$110,MAX(1,$E44))&gt;INDEX(Kalender!$B$81:$B$110,MAX(1,$E44))),AND($F44&gt;0,INDEX(Kalender!HM$81:HM$110,MAX(1,$F44))&gt;INDEX(Kalender!$B$81:$B$110,MAX(1,$F44)))),2,0))</f>
        <v>0</v>
      </c>
      <c r="HN44" s="5" t="n">
        <f aca="false">IF(Kalender!HN44&lt;&gt;1,0,IF(AND($B44&gt;0,INDEX(Kalender!HN$68:HN$77,MAX(1,$B44))&gt;INDEX(Kalender!$B$68:$B$77,MAX(1,$B44))),1,0)+IF(OR(AND($C44&gt;0,INDEX(Kalender!HN$81:HN$110,MAX(1,$C44))&gt;INDEX(Kalender!$B$81:$B$110,MAX(1,$C44))),AND($D44&gt;0,INDEX(Kalender!HN$81:HN$110,MAX(1,$D44))&gt;INDEX(Kalender!$B$81:$B$110,MAX(1,$D44))),AND($E44&gt;0,INDEX(Kalender!HN$81:HN$110,MAX(1,$E44))&gt;INDEX(Kalender!$B$81:$B$110,MAX(1,$E44))),AND($F44&gt;0,INDEX(Kalender!HN$81:HN$110,MAX(1,$F44))&gt;INDEX(Kalender!$B$81:$B$110,MAX(1,$F44)))),2,0))</f>
        <v>0</v>
      </c>
      <c r="HO44" s="5" t="n">
        <f aca="false">IF(Kalender!HO44&lt;&gt;1,0,IF(AND($B44&gt;0,INDEX(Kalender!HO$68:HO$77,MAX(1,$B44))&gt;INDEX(Kalender!$B$68:$B$77,MAX(1,$B44))),1,0)+IF(OR(AND($C44&gt;0,INDEX(Kalender!HO$81:HO$110,MAX(1,$C44))&gt;INDEX(Kalender!$B$81:$B$110,MAX(1,$C44))),AND($D44&gt;0,INDEX(Kalender!HO$81:HO$110,MAX(1,$D44))&gt;INDEX(Kalender!$B$81:$B$110,MAX(1,$D44))),AND($E44&gt;0,INDEX(Kalender!HO$81:HO$110,MAX(1,$E44))&gt;INDEX(Kalender!$B$81:$B$110,MAX(1,$E44))),AND($F44&gt;0,INDEX(Kalender!HO$81:HO$110,MAX(1,$F44))&gt;INDEX(Kalender!$B$81:$B$110,MAX(1,$F44)))),2,0))</f>
        <v>0</v>
      </c>
      <c r="HP44" s="5" t="n">
        <f aca="false">IF(Kalender!HP44&lt;&gt;1,0,IF(AND($B44&gt;0,INDEX(Kalender!HP$68:HP$77,MAX(1,$B44))&gt;INDEX(Kalender!$B$68:$B$77,MAX(1,$B44))),1,0)+IF(OR(AND($C44&gt;0,INDEX(Kalender!HP$81:HP$110,MAX(1,$C44))&gt;INDEX(Kalender!$B$81:$B$110,MAX(1,$C44))),AND($D44&gt;0,INDEX(Kalender!HP$81:HP$110,MAX(1,$D44))&gt;INDEX(Kalender!$B$81:$B$110,MAX(1,$D44))),AND($E44&gt;0,INDEX(Kalender!HP$81:HP$110,MAX(1,$E44))&gt;INDEX(Kalender!$B$81:$B$110,MAX(1,$E44))),AND($F44&gt;0,INDEX(Kalender!HP$81:HP$110,MAX(1,$F44))&gt;INDEX(Kalender!$B$81:$B$110,MAX(1,$F44)))),2,0))</f>
        <v>0</v>
      </c>
      <c r="HQ44" s="5" t="n">
        <f aca="false">IF(Kalender!HQ44&lt;&gt;1,0,IF(AND($B44&gt;0,INDEX(Kalender!HQ$68:HQ$77,MAX(1,$B44))&gt;INDEX(Kalender!$B$68:$B$77,MAX(1,$B44))),1,0)+IF(OR(AND($C44&gt;0,INDEX(Kalender!HQ$81:HQ$110,MAX(1,$C44))&gt;INDEX(Kalender!$B$81:$B$110,MAX(1,$C44))),AND($D44&gt;0,INDEX(Kalender!HQ$81:HQ$110,MAX(1,$D44))&gt;INDEX(Kalender!$B$81:$B$110,MAX(1,$D44))),AND($E44&gt;0,INDEX(Kalender!HQ$81:HQ$110,MAX(1,$E44))&gt;INDEX(Kalender!$B$81:$B$110,MAX(1,$E44))),AND($F44&gt;0,INDEX(Kalender!HQ$81:HQ$110,MAX(1,$F44))&gt;INDEX(Kalender!$B$81:$B$110,MAX(1,$F44)))),2,0))</f>
        <v>0</v>
      </c>
      <c r="HR44" s="5" t="n">
        <f aca="false">IF(Kalender!HR44&lt;&gt;1,0,IF(AND($B44&gt;0,INDEX(Kalender!HR$68:HR$77,MAX(1,$B44))&gt;INDEX(Kalender!$B$68:$B$77,MAX(1,$B44))),1,0)+IF(OR(AND($C44&gt;0,INDEX(Kalender!HR$81:HR$110,MAX(1,$C44))&gt;INDEX(Kalender!$B$81:$B$110,MAX(1,$C44))),AND($D44&gt;0,INDEX(Kalender!HR$81:HR$110,MAX(1,$D44))&gt;INDEX(Kalender!$B$81:$B$110,MAX(1,$D44))),AND($E44&gt;0,INDEX(Kalender!HR$81:HR$110,MAX(1,$E44))&gt;INDEX(Kalender!$B$81:$B$110,MAX(1,$E44))),AND($F44&gt;0,INDEX(Kalender!HR$81:HR$110,MAX(1,$F44))&gt;INDEX(Kalender!$B$81:$B$110,MAX(1,$F44)))),2,0))</f>
        <v>0</v>
      </c>
      <c r="HS44" s="5" t="n">
        <f aca="false">IF(Kalender!HS44&lt;&gt;1,0,IF(AND($B44&gt;0,INDEX(Kalender!HS$68:HS$77,MAX(1,$B44))&gt;INDEX(Kalender!$B$68:$B$77,MAX(1,$B44))),1,0)+IF(OR(AND($C44&gt;0,INDEX(Kalender!HS$81:HS$110,MAX(1,$C44))&gt;INDEX(Kalender!$B$81:$B$110,MAX(1,$C44))),AND($D44&gt;0,INDEX(Kalender!HS$81:HS$110,MAX(1,$D44))&gt;INDEX(Kalender!$B$81:$B$110,MAX(1,$D44))),AND($E44&gt;0,INDEX(Kalender!HS$81:HS$110,MAX(1,$E44))&gt;INDEX(Kalender!$B$81:$B$110,MAX(1,$E44))),AND($F44&gt;0,INDEX(Kalender!HS$81:HS$110,MAX(1,$F44))&gt;INDEX(Kalender!$B$81:$B$110,MAX(1,$F44)))),2,0))</f>
        <v>0</v>
      </c>
      <c r="HT44" s="5" t="n">
        <f aca="false">IF(Kalender!HT44&lt;&gt;1,0,IF(AND($B44&gt;0,INDEX(Kalender!HT$68:HT$77,MAX(1,$B44))&gt;INDEX(Kalender!$B$68:$B$77,MAX(1,$B44))),1,0)+IF(OR(AND($C44&gt;0,INDEX(Kalender!HT$81:HT$110,MAX(1,$C44))&gt;INDEX(Kalender!$B$81:$B$110,MAX(1,$C44))),AND($D44&gt;0,INDEX(Kalender!HT$81:HT$110,MAX(1,$D44))&gt;INDEX(Kalender!$B$81:$B$110,MAX(1,$D44))),AND($E44&gt;0,INDEX(Kalender!HT$81:HT$110,MAX(1,$E44))&gt;INDEX(Kalender!$B$81:$B$110,MAX(1,$E44))),AND($F44&gt;0,INDEX(Kalender!HT$81:HT$110,MAX(1,$F44))&gt;INDEX(Kalender!$B$81:$B$110,MAX(1,$F44)))),2,0))</f>
        <v>0</v>
      </c>
      <c r="HU44" s="5" t="n">
        <f aca="false">IF(Kalender!HU44&lt;&gt;1,0,IF(AND($B44&gt;0,INDEX(Kalender!HU$68:HU$77,MAX(1,$B44))&gt;INDEX(Kalender!$B$68:$B$77,MAX(1,$B44))),1,0)+IF(OR(AND($C44&gt;0,INDEX(Kalender!HU$81:HU$110,MAX(1,$C44))&gt;INDEX(Kalender!$B$81:$B$110,MAX(1,$C44))),AND($D44&gt;0,INDEX(Kalender!HU$81:HU$110,MAX(1,$D44))&gt;INDEX(Kalender!$B$81:$B$110,MAX(1,$D44))),AND($E44&gt;0,INDEX(Kalender!HU$81:HU$110,MAX(1,$E44))&gt;INDEX(Kalender!$B$81:$B$110,MAX(1,$E44))),AND($F44&gt;0,INDEX(Kalender!HU$81:HU$110,MAX(1,$F44))&gt;INDEX(Kalender!$B$81:$B$110,MAX(1,$F44)))),2,0))</f>
        <v>0</v>
      </c>
      <c r="HV44" s="5" t="n">
        <f aca="false">IF(Kalender!HV44&lt;&gt;1,0,IF(AND($B44&gt;0,INDEX(Kalender!HV$68:HV$77,MAX(1,$B44))&gt;INDEX(Kalender!$B$68:$B$77,MAX(1,$B44))),1,0)+IF(OR(AND($C44&gt;0,INDEX(Kalender!HV$81:HV$110,MAX(1,$C44))&gt;INDEX(Kalender!$B$81:$B$110,MAX(1,$C44))),AND($D44&gt;0,INDEX(Kalender!HV$81:HV$110,MAX(1,$D44))&gt;INDEX(Kalender!$B$81:$B$110,MAX(1,$D44))),AND($E44&gt;0,INDEX(Kalender!HV$81:HV$110,MAX(1,$E44))&gt;INDEX(Kalender!$B$81:$B$110,MAX(1,$E44))),AND($F44&gt;0,INDEX(Kalender!HV$81:HV$110,MAX(1,$F44))&gt;INDEX(Kalender!$B$81:$B$110,MAX(1,$F44)))),2,0))</f>
        <v>0</v>
      </c>
      <c r="HW44" s="5" t="n">
        <f aca="false">IF(Kalender!HW44&lt;&gt;1,0,IF(AND($B44&gt;0,INDEX(Kalender!HW$68:HW$77,MAX(1,$B44))&gt;INDEX(Kalender!$B$68:$B$77,MAX(1,$B44))),1,0)+IF(OR(AND($C44&gt;0,INDEX(Kalender!HW$81:HW$110,MAX(1,$C44))&gt;INDEX(Kalender!$B$81:$B$110,MAX(1,$C44))),AND($D44&gt;0,INDEX(Kalender!HW$81:HW$110,MAX(1,$D44))&gt;INDEX(Kalender!$B$81:$B$110,MAX(1,$D44))),AND($E44&gt;0,INDEX(Kalender!HW$81:HW$110,MAX(1,$E44))&gt;INDEX(Kalender!$B$81:$B$110,MAX(1,$E44))),AND($F44&gt;0,INDEX(Kalender!HW$81:HW$110,MAX(1,$F44))&gt;INDEX(Kalender!$B$81:$B$110,MAX(1,$F44)))),2,0))</f>
        <v>0</v>
      </c>
      <c r="HX44" s="5" t="n">
        <f aca="false">IF(Kalender!HX44&lt;&gt;1,0,IF(AND($B44&gt;0,INDEX(Kalender!HX$68:HX$77,MAX(1,$B44))&gt;INDEX(Kalender!$B$68:$B$77,MAX(1,$B44))),1,0)+IF(OR(AND($C44&gt;0,INDEX(Kalender!HX$81:HX$110,MAX(1,$C44))&gt;INDEX(Kalender!$B$81:$B$110,MAX(1,$C44))),AND($D44&gt;0,INDEX(Kalender!HX$81:HX$110,MAX(1,$D44))&gt;INDEX(Kalender!$B$81:$B$110,MAX(1,$D44))),AND($E44&gt;0,INDEX(Kalender!HX$81:HX$110,MAX(1,$E44))&gt;INDEX(Kalender!$B$81:$B$110,MAX(1,$E44))),AND($F44&gt;0,INDEX(Kalender!HX$81:HX$110,MAX(1,$F44))&gt;INDEX(Kalender!$B$81:$B$110,MAX(1,$F44)))),2,0))</f>
        <v>0</v>
      </c>
      <c r="HY44" s="5" t="n">
        <f aca="false">IF(Kalender!HY44&lt;&gt;1,0,IF(AND($B44&gt;0,INDEX(Kalender!HY$68:HY$77,MAX(1,$B44))&gt;INDEX(Kalender!$B$68:$B$77,MAX(1,$B44))),1,0)+IF(OR(AND($C44&gt;0,INDEX(Kalender!HY$81:HY$110,MAX(1,$C44))&gt;INDEX(Kalender!$B$81:$B$110,MAX(1,$C44))),AND($D44&gt;0,INDEX(Kalender!HY$81:HY$110,MAX(1,$D44))&gt;INDEX(Kalender!$B$81:$B$110,MAX(1,$D44))),AND($E44&gt;0,INDEX(Kalender!HY$81:HY$110,MAX(1,$E44))&gt;INDEX(Kalender!$B$81:$B$110,MAX(1,$E44))),AND($F44&gt;0,INDEX(Kalender!HY$81:HY$110,MAX(1,$F44))&gt;INDEX(Kalender!$B$81:$B$110,MAX(1,$F44)))),2,0))</f>
        <v>0</v>
      </c>
      <c r="HZ44" s="5" t="n">
        <f aca="false">IF(Kalender!HZ44&lt;&gt;1,0,IF(AND($B44&gt;0,INDEX(Kalender!HZ$68:HZ$77,MAX(1,$B44))&gt;INDEX(Kalender!$B$68:$B$77,MAX(1,$B44))),1,0)+IF(OR(AND($C44&gt;0,INDEX(Kalender!HZ$81:HZ$110,MAX(1,$C44))&gt;INDEX(Kalender!$B$81:$B$110,MAX(1,$C44))),AND($D44&gt;0,INDEX(Kalender!HZ$81:HZ$110,MAX(1,$D44))&gt;INDEX(Kalender!$B$81:$B$110,MAX(1,$D44))),AND($E44&gt;0,INDEX(Kalender!HZ$81:HZ$110,MAX(1,$E44))&gt;INDEX(Kalender!$B$81:$B$110,MAX(1,$E44))),AND($F44&gt;0,INDEX(Kalender!HZ$81:HZ$110,MAX(1,$F44))&gt;INDEX(Kalender!$B$81:$B$110,MAX(1,$F44)))),2,0))</f>
        <v>0</v>
      </c>
      <c r="IA44" s="5" t="n">
        <f aca="false">IF(Kalender!IA44&lt;&gt;1,0,IF(AND($B44&gt;0,INDEX(Kalender!IA$68:IA$77,MAX(1,$B44))&gt;INDEX(Kalender!$B$68:$B$77,MAX(1,$B44))),1,0)+IF(OR(AND($C44&gt;0,INDEX(Kalender!IA$81:IA$110,MAX(1,$C44))&gt;INDEX(Kalender!$B$81:$B$110,MAX(1,$C44))),AND($D44&gt;0,INDEX(Kalender!IA$81:IA$110,MAX(1,$D44))&gt;INDEX(Kalender!$B$81:$B$110,MAX(1,$D44))),AND($E44&gt;0,INDEX(Kalender!IA$81:IA$110,MAX(1,$E44))&gt;INDEX(Kalender!$B$81:$B$110,MAX(1,$E44))),AND($F44&gt;0,INDEX(Kalender!IA$81:IA$110,MAX(1,$F44))&gt;INDEX(Kalender!$B$81:$B$110,MAX(1,$F44)))),2,0))</f>
        <v>0</v>
      </c>
      <c r="IB44" s="5" t="n">
        <f aca="false">IF(Kalender!IB44&lt;&gt;1,0,IF(AND($B44&gt;0,INDEX(Kalender!IB$68:IB$77,MAX(1,$B44))&gt;INDEX(Kalender!$B$68:$B$77,MAX(1,$B44))),1,0)+IF(OR(AND($C44&gt;0,INDEX(Kalender!IB$81:IB$110,MAX(1,$C44))&gt;INDEX(Kalender!$B$81:$B$110,MAX(1,$C44))),AND($D44&gt;0,INDEX(Kalender!IB$81:IB$110,MAX(1,$D44))&gt;INDEX(Kalender!$B$81:$B$110,MAX(1,$D44))),AND($E44&gt;0,INDEX(Kalender!IB$81:IB$110,MAX(1,$E44))&gt;INDEX(Kalender!$B$81:$B$110,MAX(1,$E44))),AND($F44&gt;0,INDEX(Kalender!IB$81:IB$110,MAX(1,$F44))&gt;INDEX(Kalender!$B$81:$B$110,MAX(1,$F44)))),2,0))</f>
        <v>0</v>
      </c>
      <c r="IC44" s="5" t="n">
        <f aca="false">IF(Kalender!IC44&lt;&gt;1,0,IF(AND($B44&gt;0,INDEX(Kalender!IC$68:IC$77,MAX(1,$B44))&gt;INDEX(Kalender!$B$68:$B$77,MAX(1,$B44))),1,0)+IF(OR(AND($C44&gt;0,INDEX(Kalender!IC$81:IC$110,MAX(1,$C44))&gt;INDEX(Kalender!$B$81:$B$110,MAX(1,$C44))),AND($D44&gt;0,INDEX(Kalender!IC$81:IC$110,MAX(1,$D44))&gt;INDEX(Kalender!$B$81:$B$110,MAX(1,$D44))),AND($E44&gt;0,INDEX(Kalender!IC$81:IC$110,MAX(1,$E44))&gt;INDEX(Kalender!$B$81:$B$110,MAX(1,$E44))),AND($F44&gt;0,INDEX(Kalender!IC$81:IC$110,MAX(1,$F44))&gt;INDEX(Kalender!$B$81:$B$110,MAX(1,$F44)))),2,0))</f>
        <v>0</v>
      </c>
      <c r="ID44" s="5" t="n">
        <f aca="false">IF(Kalender!ID44&lt;&gt;1,0,IF(AND($B44&gt;0,INDEX(Kalender!ID$68:ID$77,MAX(1,$B44))&gt;INDEX(Kalender!$B$68:$B$77,MAX(1,$B44))),1,0)+IF(OR(AND($C44&gt;0,INDEX(Kalender!ID$81:ID$110,MAX(1,$C44))&gt;INDEX(Kalender!$B$81:$B$110,MAX(1,$C44))),AND($D44&gt;0,INDEX(Kalender!ID$81:ID$110,MAX(1,$D44))&gt;INDEX(Kalender!$B$81:$B$110,MAX(1,$D44))),AND($E44&gt;0,INDEX(Kalender!ID$81:ID$110,MAX(1,$E44))&gt;INDEX(Kalender!$B$81:$B$110,MAX(1,$E44))),AND($F44&gt;0,INDEX(Kalender!ID$81:ID$110,MAX(1,$F44))&gt;INDEX(Kalender!$B$81:$B$110,MAX(1,$F44)))),2,0))</f>
        <v>0</v>
      </c>
      <c r="IE44" s="5" t="n">
        <f aca="false">IF(Kalender!IE44&lt;&gt;1,0,IF(AND($B44&gt;0,INDEX(Kalender!IE$68:IE$77,MAX(1,$B44))&gt;INDEX(Kalender!$B$68:$B$77,MAX(1,$B44))),1,0)+IF(OR(AND($C44&gt;0,INDEX(Kalender!IE$81:IE$110,MAX(1,$C44))&gt;INDEX(Kalender!$B$81:$B$110,MAX(1,$C44))),AND($D44&gt;0,INDEX(Kalender!IE$81:IE$110,MAX(1,$D44))&gt;INDEX(Kalender!$B$81:$B$110,MAX(1,$D44))),AND($E44&gt;0,INDEX(Kalender!IE$81:IE$110,MAX(1,$E44))&gt;INDEX(Kalender!$B$81:$B$110,MAX(1,$E44))),AND($F44&gt;0,INDEX(Kalender!IE$81:IE$110,MAX(1,$F44))&gt;INDEX(Kalender!$B$81:$B$110,MAX(1,$F44)))),2,0))</f>
        <v>0</v>
      </c>
      <c r="IF44" s="5" t="n">
        <f aca="false">IF(Kalender!IF44&lt;&gt;1,0,IF(AND($B44&gt;0,INDEX(Kalender!IF$68:IF$77,MAX(1,$B44))&gt;INDEX(Kalender!$B$68:$B$77,MAX(1,$B44))),1,0)+IF(OR(AND($C44&gt;0,INDEX(Kalender!IF$81:IF$110,MAX(1,$C44))&gt;INDEX(Kalender!$B$81:$B$110,MAX(1,$C44))),AND($D44&gt;0,INDEX(Kalender!IF$81:IF$110,MAX(1,$D44))&gt;INDEX(Kalender!$B$81:$B$110,MAX(1,$D44))),AND($E44&gt;0,INDEX(Kalender!IF$81:IF$110,MAX(1,$E44))&gt;INDEX(Kalender!$B$81:$B$110,MAX(1,$E44))),AND($F44&gt;0,INDEX(Kalender!IF$81:IF$110,MAX(1,$F44))&gt;INDEX(Kalender!$B$81:$B$110,MAX(1,$F44)))),2,0))</f>
        <v>0</v>
      </c>
      <c r="IG44" s="5" t="n">
        <f aca="false">IF(Kalender!IG44&lt;&gt;1,0,IF(AND($B44&gt;0,INDEX(Kalender!IG$68:IG$77,MAX(1,$B44))&gt;INDEX(Kalender!$B$68:$B$77,MAX(1,$B44))),1,0)+IF(OR(AND($C44&gt;0,INDEX(Kalender!IG$81:IG$110,MAX(1,$C44))&gt;INDEX(Kalender!$B$81:$B$110,MAX(1,$C44))),AND($D44&gt;0,INDEX(Kalender!IG$81:IG$110,MAX(1,$D44))&gt;INDEX(Kalender!$B$81:$B$110,MAX(1,$D44))),AND($E44&gt;0,INDEX(Kalender!IG$81:IG$110,MAX(1,$E44))&gt;INDEX(Kalender!$B$81:$B$110,MAX(1,$E44))),AND($F44&gt;0,INDEX(Kalender!IG$81:IG$110,MAX(1,$F44))&gt;INDEX(Kalender!$B$81:$B$110,MAX(1,$F44)))),2,0))</f>
        <v>0</v>
      </c>
      <c r="IH44" s="5" t="n">
        <f aca="false">IF(Kalender!IH44&lt;&gt;1,0,IF(AND($B44&gt;0,INDEX(Kalender!IH$68:IH$77,MAX(1,$B44))&gt;INDEX(Kalender!$B$68:$B$77,MAX(1,$B44))),1,0)+IF(OR(AND($C44&gt;0,INDEX(Kalender!IH$81:IH$110,MAX(1,$C44))&gt;INDEX(Kalender!$B$81:$B$110,MAX(1,$C44))),AND($D44&gt;0,INDEX(Kalender!IH$81:IH$110,MAX(1,$D44))&gt;INDEX(Kalender!$B$81:$B$110,MAX(1,$D44))),AND($E44&gt;0,INDEX(Kalender!IH$81:IH$110,MAX(1,$E44))&gt;INDEX(Kalender!$B$81:$B$110,MAX(1,$E44))),AND($F44&gt;0,INDEX(Kalender!IH$81:IH$110,MAX(1,$F44))&gt;INDEX(Kalender!$B$81:$B$110,MAX(1,$F44)))),2,0))</f>
        <v>0</v>
      </c>
      <c r="II44" s="5" t="n">
        <f aca="false">IF(Kalender!II44&lt;&gt;1,0,IF(AND($B44&gt;0,INDEX(Kalender!II$68:II$77,MAX(1,$B44))&gt;INDEX(Kalender!$B$68:$B$77,MAX(1,$B44))),1,0)+IF(OR(AND($C44&gt;0,INDEX(Kalender!II$81:II$110,MAX(1,$C44))&gt;INDEX(Kalender!$B$81:$B$110,MAX(1,$C44))),AND($D44&gt;0,INDEX(Kalender!II$81:II$110,MAX(1,$D44))&gt;INDEX(Kalender!$B$81:$B$110,MAX(1,$D44))),AND($E44&gt;0,INDEX(Kalender!II$81:II$110,MAX(1,$E44))&gt;INDEX(Kalender!$B$81:$B$110,MAX(1,$E44))),AND($F44&gt;0,INDEX(Kalender!II$81:II$110,MAX(1,$F44))&gt;INDEX(Kalender!$B$81:$B$110,MAX(1,$F44)))),2,0))</f>
        <v>0</v>
      </c>
      <c r="IJ44" s="5" t="n">
        <f aca="false">IF(Kalender!IJ44&lt;&gt;1,0,IF(AND($B44&gt;0,INDEX(Kalender!IJ$68:IJ$77,MAX(1,$B44))&gt;INDEX(Kalender!$B$68:$B$77,MAX(1,$B44))),1,0)+IF(OR(AND($C44&gt;0,INDEX(Kalender!IJ$81:IJ$110,MAX(1,$C44))&gt;INDEX(Kalender!$B$81:$B$110,MAX(1,$C44))),AND($D44&gt;0,INDEX(Kalender!IJ$81:IJ$110,MAX(1,$D44))&gt;INDEX(Kalender!$B$81:$B$110,MAX(1,$D44))),AND($E44&gt;0,INDEX(Kalender!IJ$81:IJ$110,MAX(1,$E44))&gt;INDEX(Kalender!$B$81:$B$110,MAX(1,$E44))),AND($F44&gt;0,INDEX(Kalender!IJ$81:IJ$110,MAX(1,$F44))&gt;INDEX(Kalender!$B$81:$B$110,MAX(1,$F44)))),2,0))</f>
        <v>0</v>
      </c>
      <c r="IK44" s="5" t="n">
        <f aca="false">IF(Kalender!IK44&lt;&gt;1,0,IF(AND($B44&gt;0,INDEX(Kalender!IK$68:IK$77,MAX(1,$B44))&gt;INDEX(Kalender!$B$68:$B$77,MAX(1,$B44))),1,0)+IF(OR(AND($C44&gt;0,INDEX(Kalender!IK$81:IK$110,MAX(1,$C44))&gt;INDEX(Kalender!$B$81:$B$110,MAX(1,$C44))),AND($D44&gt;0,INDEX(Kalender!IK$81:IK$110,MAX(1,$D44))&gt;INDEX(Kalender!$B$81:$B$110,MAX(1,$D44))),AND($E44&gt;0,INDEX(Kalender!IK$81:IK$110,MAX(1,$E44))&gt;INDEX(Kalender!$B$81:$B$110,MAX(1,$E44))),AND($F44&gt;0,INDEX(Kalender!IK$81:IK$110,MAX(1,$F44))&gt;INDEX(Kalender!$B$81:$B$110,MAX(1,$F44)))),2,0))</f>
        <v>0</v>
      </c>
      <c r="IL44" s="5" t="n">
        <f aca="false">IF(Kalender!IL44&lt;&gt;1,0,IF(AND($B44&gt;0,INDEX(Kalender!IL$68:IL$77,MAX(1,$B44))&gt;INDEX(Kalender!$B$68:$B$77,MAX(1,$B44))),1,0)+IF(OR(AND($C44&gt;0,INDEX(Kalender!IL$81:IL$110,MAX(1,$C44))&gt;INDEX(Kalender!$B$81:$B$110,MAX(1,$C44))),AND($D44&gt;0,INDEX(Kalender!IL$81:IL$110,MAX(1,$D44))&gt;INDEX(Kalender!$B$81:$B$110,MAX(1,$D44))),AND($E44&gt;0,INDEX(Kalender!IL$81:IL$110,MAX(1,$E44))&gt;INDEX(Kalender!$B$81:$B$110,MAX(1,$E44))),AND($F44&gt;0,INDEX(Kalender!IL$81:IL$110,MAX(1,$F44))&gt;INDEX(Kalender!$B$81:$B$110,MAX(1,$F44)))),2,0))</f>
        <v>0</v>
      </c>
      <c r="IM44" s="5" t="n">
        <f aca="false">IF(Kalender!IM44&lt;&gt;1,0,IF(AND($B44&gt;0,INDEX(Kalender!IM$68:IM$77,MAX(1,$B44))&gt;INDEX(Kalender!$B$68:$B$77,MAX(1,$B44))),1,0)+IF(OR(AND($C44&gt;0,INDEX(Kalender!IM$81:IM$110,MAX(1,$C44))&gt;INDEX(Kalender!$B$81:$B$110,MAX(1,$C44))),AND($D44&gt;0,INDEX(Kalender!IM$81:IM$110,MAX(1,$D44))&gt;INDEX(Kalender!$B$81:$B$110,MAX(1,$D44))),AND($E44&gt;0,INDEX(Kalender!IM$81:IM$110,MAX(1,$E44))&gt;INDEX(Kalender!$B$81:$B$110,MAX(1,$E44))),AND($F44&gt;0,INDEX(Kalender!IM$81:IM$110,MAX(1,$F44))&gt;INDEX(Kalender!$B$81:$B$110,MAX(1,$F44)))),2,0))</f>
        <v>0</v>
      </c>
      <c r="IN44" s="5" t="n">
        <f aca="false">IF(Kalender!IN44&lt;&gt;1,0,IF(AND($B44&gt;0,INDEX(Kalender!IN$68:IN$77,MAX(1,$B44))&gt;INDEX(Kalender!$B$68:$B$77,MAX(1,$B44))),1,0)+IF(OR(AND($C44&gt;0,INDEX(Kalender!IN$81:IN$110,MAX(1,$C44))&gt;INDEX(Kalender!$B$81:$B$110,MAX(1,$C44))),AND($D44&gt;0,INDEX(Kalender!IN$81:IN$110,MAX(1,$D44))&gt;INDEX(Kalender!$B$81:$B$110,MAX(1,$D44))),AND($E44&gt;0,INDEX(Kalender!IN$81:IN$110,MAX(1,$E44))&gt;INDEX(Kalender!$B$81:$B$110,MAX(1,$E44))),AND($F44&gt;0,INDEX(Kalender!IN$81:IN$110,MAX(1,$F44))&gt;INDEX(Kalender!$B$81:$B$110,MAX(1,$F44)))),2,0))</f>
        <v>0</v>
      </c>
      <c r="IO44" s="5" t="n">
        <f aca="false">IF(Kalender!IO44&lt;&gt;1,0,IF(AND($B44&gt;0,INDEX(Kalender!IO$68:IO$77,MAX(1,$B44))&gt;INDEX(Kalender!$B$68:$B$77,MAX(1,$B44))),1,0)+IF(OR(AND($C44&gt;0,INDEX(Kalender!IO$81:IO$110,MAX(1,$C44))&gt;INDEX(Kalender!$B$81:$B$110,MAX(1,$C44))),AND($D44&gt;0,INDEX(Kalender!IO$81:IO$110,MAX(1,$D44))&gt;INDEX(Kalender!$B$81:$B$110,MAX(1,$D44))),AND($E44&gt;0,INDEX(Kalender!IO$81:IO$110,MAX(1,$E44))&gt;INDEX(Kalender!$B$81:$B$110,MAX(1,$E44))),AND($F44&gt;0,INDEX(Kalender!IO$81:IO$110,MAX(1,$F44))&gt;INDEX(Kalender!$B$81:$B$110,MAX(1,$F44)))),2,0))</f>
        <v>0</v>
      </c>
      <c r="IP44" s="5" t="n">
        <f aca="false">IF(Kalender!IP44&lt;&gt;1,0,IF(AND($B44&gt;0,INDEX(Kalender!IP$68:IP$77,MAX(1,$B44))&gt;INDEX(Kalender!$B$68:$B$77,MAX(1,$B44))),1,0)+IF(OR(AND($C44&gt;0,INDEX(Kalender!IP$81:IP$110,MAX(1,$C44))&gt;INDEX(Kalender!$B$81:$B$110,MAX(1,$C44))),AND($D44&gt;0,INDEX(Kalender!IP$81:IP$110,MAX(1,$D44))&gt;INDEX(Kalender!$B$81:$B$110,MAX(1,$D44))),AND($E44&gt;0,INDEX(Kalender!IP$81:IP$110,MAX(1,$E44))&gt;INDEX(Kalender!$B$81:$B$110,MAX(1,$E44))),AND($F44&gt;0,INDEX(Kalender!IP$81:IP$110,MAX(1,$F44))&gt;INDEX(Kalender!$B$81:$B$110,MAX(1,$F44)))),2,0))</f>
        <v>0</v>
      </c>
      <c r="IQ44" s="5" t="n">
        <f aca="false">IF(Kalender!IQ44&lt;&gt;1,0,IF(AND($B44&gt;0,INDEX(Kalender!IQ$68:IQ$77,MAX(1,$B44))&gt;INDEX(Kalender!$B$68:$B$77,MAX(1,$B44))),1,0)+IF(OR(AND($C44&gt;0,INDEX(Kalender!IQ$81:IQ$110,MAX(1,$C44))&gt;INDEX(Kalender!$B$81:$B$110,MAX(1,$C44))),AND($D44&gt;0,INDEX(Kalender!IQ$81:IQ$110,MAX(1,$D44))&gt;INDEX(Kalender!$B$81:$B$110,MAX(1,$D44))),AND($E44&gt;0,INDEX(Kalender!IQ$81:IQ$110,MAX(1,$E44))&gt;INDEX(Kalender!$B$81:$B$110,MAX(1,$E44))),AND($F44&gt;0,INDEX(Kalender!IQ$81:IQ$110,MAX(1,$F44))&gt;INDEX(Kalender!$B$81:$B$110,MAX(1,$F44)))),2,0))</f>
        <v>0</v>
      </c>
      <c r="IR44" s="5" t="n">
        <f aca="false">IF(Kalender!IR44&lt;&gt;1,0,IF(AND($B44&gt;0,INDEX(Kalender!IR$68:IR$77,MAX(1,$B44))&gt;INDEX(Kalender!$B$68:$B$77,MAX(1,$B44))),1,0)+IF(OR(AND($C44&gt;0,INDEX(Kalender!IR$81:IR$110,MAX(1,$C44))&gt;INDEX(Kalender!$B$81:$B$110,MAX(1,$C44))),AND($D44&gt;0,INDEX(Kalender!IR$81:IR$110,MAX(1,$D44))&gt;INDEX(Kalender!$B$81:$B$110,MAX(1,$D44))),AND($E44&gt;0,INDEX(Kalender!IR$81:IR$110,MAX(1,$E44))&gt;INDEX(Kalender!$B$81:$B$110,MAX(1,$E44))),AND($F44&gt;0,INDEX(Kalender!IR$81:IR$110,MAX(1,$F44))&gt;INDEX(Kalender!$B$81:$B$110,MAX(1,$F44)))),2,0))</f>
        <v>0</v>
      </c>
      <c r="IS44" s="5" t="n">
        <f aca="false">IF(Kalender!IS44&lt;&gt;1,0,IF(AND($B44&gt;0,INDEX(Kalender!IS$68:IS$77,MAX(1,$B44))&gt;INDEX(Kalender!$B$68:$B$77,MAX(1,$B44))),1,0)+IF(OR(AND($C44&gt;0,INDEX(Kalender!IS$81:IS$110,MAX(1,$C44))&gt;INDEX(Kalender!$B$81:$B$110,MAX(1,$C44))),AND($D44&gt;0,INDEX(Kalender!IS$81:IS$110,MAX(1,$D44))&gt;INDEX(Kalender!$B$81:$B$110,MAX(1,$D44))),AND($E44&gt;0,INDEX(Kalender!IS$81:IS$110,MAX(1,$E44))&gt;INDEX(Kalender!$B$81:$B$110,MAX(1,$E44))),AND($F44&gt;0,INDEX(Kalender!IS$81:IS$110,MAX(1,$F44))&gt;INDEX(Kalender!$B$81:$B$110,MAX(1,$F44)))),2,0))</f>
        <v>0</v>
      </c>
      <c r="IT44" s="5" t="n">
        <f aca="false">IF(Kalender!IT44&lt;&gt;1,0,IF(AND($B44&gt;0,INDEX(Kalender!IT$68:IT$77,MAX(1,$B44))&gt;INDEX(Kalender!$B$68:$B$77,MAX(1,$B44))),1,0)+IF(OR(AND($C44&gt;0,INDEX(Kalender!IT$81:IT$110,MAX(1,$C44))&gt;INDEX(Kalender!$B$81:$B$110,MAX(1,$C44))),AND($D44&gt;0,INDEX(Kalender!IT$81:IT$110,MAX(1,$D44))&gt;INDEX(Kalender!$B$81:$B$110,MAX(1,$D44))),AND($E44&gt;0,INDEX(Kalender!IT$81:IT$110,MAX(1,$E44))&gt;INDEX(Kalender!$B$81:$B$110,MAX(1,$E44))),AND($F44&gt;0,INDEX(Kalender!IT$81:IT$110,MAX(1,$F44))&gt;INDEX(Kalender!$B$81:$B$110,MAX(1,$F44)))),2,0))</f>
        <v>0</v>
      </c>
      <c r="IU44" s="5" t="n">
        <f aca="false">IF(Kalender!IU44&lt;&gt;1,0,IF(AND($B44&gt;0,INDEX(Kalender!IU$68:IU$77,MAX(1,$B44))&gt;INDEX(Kalender!$B$68:$B$77,MAX(1,$B44))),1,0)+IF(OR(AND($C44&gt;0,INDEX(Kalender!IU$81:IU$110,MAX(1,$C44))&gt;INDEX(Kalender!$B$81:$B$110,MAX(1,$C44))),AND($D44&gt;0,INDEX(Kalender!IU$81:IU$110,MAX(1,$D44))&gt;INDEX(Kalender!$B$81:$B$110,MAX(1,$D44))),AND($E44&gt;0,INDEX(Kalender!IU$81:IU$110,MAX(1,$E44))&gt;INDEX(Kalender!$B$81:$B$110,MAX(1,$E44))),AND($F44&gt;0,INDEX(Kalender!IU$81:IU$110,MAX(1,$F44))&gt;INDEX(Kalender!$B$81:$B$110,MAX(1,$F44)))),2,0))</f>
        <v>0</v>
      </c>
      <c r="IV44" s="5" t="n">
        <f aca="false">IF(Kalender!IV44&lt;&gt;1,0,IF(AND($B44&gt;0,INDEX(Kalender!IV$68:IV$77,MAX(1,$B44))&gt;INDEX(Kalender!$B$68:$B$77,MAX(1,$B44))),1,0)+IF(OR(AND($C44&gt;0,INDEX(Kalender!IV$81:IV$110,MAX(1,$C44))&gt;INDEX(Kalender!$B$81:$B$110,MAX(1,$C44))),AND($D44&gt;0,INDEX(Kalender!IV$81:IV$110,MAX(1,$D44))&gt;INDEX(Kalender!$B$81:$B$110,MAX(1,$D44))),AND($E44&gt;0,INDEX(Kalender!IV$81:IV$110,MAX(1,$E44))&gt;INDEX(Kalender!$B$81:$B$110,MAX(1,$E44))),AND($F44&gt;0,INDEX(Kalender!IV$81:IV$110,MAX(1,$F44))&gt;INDEX(Kalender!$B$81:$B$110,MAX(1,$F44)))),2,0))</f>
        <v>0</v>
      </c>
      <c r="IW44" s="5" t="n">
        <f aca="false">IF(Kalender!IW44&lt;&gt;1,0,IF(AND($B44&gt;0,INDEX(Kalender!IW$68:IW$77,MAX(1,$B44))&gt;INDEX(Kalender!$B$68:$B$77,MAX(1,$B44))),1,0)+IF(OR(AND($C44&gt;0,INDEX(Kalender!IW$81:IW$110,MAX(1,$C44))&gt;INDEX(Kalender!$B$81:$B$110,MAX(1,$C44))),AND($D44&gt;0,INDEX(Kalender!IW$81:IW$110,MAX(1,$D44))&gt;INDEX(Kalender!$B$81:$B$110,MAX(1,$D44))),AND($E44&gt;0,INDEX(Kalender!IW$81:IW$110,MAX(1,$E44))&gt;INDEX(Kalender!$B$81:$B$110,MAX(1,$E44))),AND($F44&gt;0,INDEX(Kalender!IW$81:IW$110,MAX(1,$F44))&gt;INDEX(Kalender!$B$81:$B$110,MAX(1,$F44)))),2,0))</f>
        <v>0</v>
      </c>
      <c r="IX44" s="5" t="n">
        <f aca="false">IF(Kalender!IX44&lt;&gt;1,0,IF(AND($B44&gt;0,INDEX(Kalender!IX$68:IX$77,MAX(1,$B44))&gt;INDEX(Kalender!$B$68:$B$77,MAX(1,$B44))),1,0)+IF(OR(AND($C44&gt;0,INDEX(Kalender!IX$81:IX$110,MAX(1,$C44))&gt;INDEX(Kalender!$B$81:$B$110,MAX(1,$C44))),AND($D44&gt;0,INDEX(Kalender!IX$81:IX$110,MAX(1,$D44))&gt;INDEX(Kalender!$B$81:$B$110,MAX(1,$D44))),AND($E44&gt;0,INDEX(Kalender!IX$81:IX$110,MAX(1,$E44))&gt;INDEX(Kalender!$B$81:$B$110,MAX(1,$E44))),AND($F44&gt;0,INDEX(Kalender!IX$81:IX$110,MAX(1,$F44))&gt;INDEX(Kalender!$B$81:$B$110,MAX(1,$F44)))),2,0))</f>
        <v>0</v>
      </c>
      <c r="IY44" s="5" t="n">
        <f aca="false">IF(Kalender!IY44&lt;&gt;1,0,IF(AND($B44&gt;0,INDEX(Kalender!IY$68:IY$77,MAX(1,$B44))&gt;INDEX(Kalender!$B$68:$B$77,MAX(1,$B44))),1,0)+IF(OR(AND($C44&gt;0,INDEX(Kalender!IY$81:IY$110,MAX(1,$C44))&gt;INDEX(Kalender!$B$81:$B$110,MAX(1,$C44))),AND($D44&gt;0,INDEX(Kalender!IY$81:IY$110,MAX(1,$D44))&gt;INDEX(Kalender!$B$81:$B$110,MAX(1,$D44))),AND($E44&gt;0,INDEX(Kalender!IY$81:IY$110,MAX(1,$E44))&gt;INDEX(Kalender!$B$81:$B$110,MAX(1,$E44))),AND($F44&gt;0,INDEX(Kalender!IY$81:IY$110,MAX(1,$F44))&gt;INDEX(Kalender!$B$81:$B$110,MAX(1,$F44)))),2,0))</f>
        <v>0</v>
      </c>
      <c r="IZ44" s="5" t="n">
        <f aca="false">IF(Kalender!IZ44&lt;&gt;1,0,IF(AND($B44&gt;0,INDEX(Kalender!IZ$68:IZ$77,MAX(1,$B44))&gt;INDEX(Kalender!$B$68:$B$77,MAX(1,$B44))),1,0)+IF(OR(AND($C44&gt;0,INDEX(Kalender!IZ$81:IZ$110,MAX(1,$C44))&gt;INDEX(Kalender!$B$81:$B$110,MAX(1,$C44))),AND($D44&gt;0,INDEX(Kalender!IZ$81:IZ$110,MAX(1,$D44))&gt;INDEX(Kalender!$B$81:$B$110,MAX(1,$D44))),AND($E44&gt;0,INDEX(Kalender!IZ$81:IZ$110,MAX(1,$E44))&gt;INDEX(Kalender!$B$81:$B$110,MAX(1,$E44))),AND($F44&gt;0,INDEX(Kalender!IZ$81:IZ$110,MAX(1,$F44))&gt;INDEX(Kalender!$B$81:$B$110,MAX(1,$F44)))),2,0))</f>
        <v>0</v>
      </c>
      <c r="JA44" s="5" t="n">
        <f aca="false">IF(Kalender!JA44&lt;&gt;1,0,IF(AND($B44&gt;0,INDEX(Kalender!JA$68:JA$77,MAX(1,$B44))&gt;INDEX(Kalender!$B$68:$B$77,MAX(1,$B44))),1,0)+IF(OR(AND($C44&gt;0,INDEX(Kalender!JA$81:JA$110,MAX(1,$C44))&gt;INDEX(Kalender!$B$81:$B$110,MAX(1,$C44))),AND($D44&gt;0,INDEX(Kalender!JA$81:JA$110,MAX(1,$D44))&gt;INDEX(Kalender!$B$81:$B$110,MAX(1,$D44))),AND($E44&gt;0,INDEX(Kalender!JA$81:JA$110,MAX(1,$E44))&gt;INDEX(Kalender!$B$81:$B$110,MAX(1,$E44))),AND($F44&gt;0,INDEX(Kalender!JA$81:JA$110,MAX(1,$F44))&gt;INDEX(Kalender!$B$81:$B$110,MAX(1,$F44)))),2,0))</f>
        <v>0</v>
      </c>
      <c r="JB44" s="5" t="n">
        <f aca="false">IF(Kalender!JB44&lt;&gt;1,0,IF(AND($B44&gt;0,INDEX(Kalender!JB$68:JB$77,MAX(1,$B44))&gt;INDEX(Kalender!$B$68:$B$77,MAX(1,$B44))),1,0)+IF(OR(AND($C44&gt;0,INDEX(Kalender!JB$81:JB$110,MAX(1,$C44))&gt;INDEX(Kalender!$B$81:$B$110,MAX(1,$C44))),AND($D44&gt;0,INDEX(Kalender!JB$81:JB$110,MAX(1,$D44))&gt;INDEX(Kalender!$B$81:$B$110,MAX(1,$D44))),AND($E44&gt;0,INDEX(Kalender!JB$81:JB$110,MAX(1,$E44))&gt;INDEX(Kalender!$B$81:$B$110,MAX(1,$E44))),AND($F44&gt;0,INDEX(Kalender!JB$81:JB$110,MAX(1,$F44))&gt;INDEX(Kalender!$B$81:$B$110,MAX(1,$F44)))),2,0))</f>
        <v>0</v>
      </c>
      <c r="JC44" s="5" t="n">
        <f aca="false">IF(Kalender!JC44&lt;&gt;1,0,IF(AND($B44&gt;0,INDEX(Kalender!JC$68:JC$77,MAX(1,$B44))&gt;INDEX(Kalender!$B$68:$B$77,MAX(1,$B44))),1,0)+IF(OR(AND($C44&gt;0,INDEX(Kalender!JC$81:JC$110,MAX(1,$C44))&gt;INDEX(Kalender!$B$81:$B$110,MAX(1,$C44))),AND($D44&gt;0,INDEX(Kalender!JC$81:JC$110,MAX(1,$D44))&gt;INDEX(Kalender!$B$81:$B$110,MAX(1,$D44))),AND($E44&gt;0,INDEX(Kalender!JC$81:JC$110,MAX(1,$E44))&gt;INDEX(Kalender!$B$81:$B$110,MAX(1,$E44))),AND($F44&gt;0,INDEX(Kalender!JC$81:JC$110,MAX(1,$F44))&gt;INDEX(Kalender!$B$81:$B$110,MAX(1,$F44)))),2,0))</f>
        <v>0</v>
      </c>
      <c r="JD44" s="5" t="n">
        <f aca="false">IF(Kalender!JD44&lt;&gt;1,0,IF(AND($B44&gt;0,INDEX(Kalender!JD$68:JD$77,MAX(1,$B44))&gt;INDEX(Kalender!$B$68:$B$77,MAX(1,$B44))),1,0)+IF(OR(AND($C44&gt;0,INDEX(Kalender!JD$81:JD$110,MAX(1,$C44))&gt;INDEX(Kalender!$B$81:$B$110,MAX(1,$C44))),AND($D44&gt;0,INDEX(Kalender!JD$81:JD$110,MAX(1,$D44))&gt;INDEX(Kalender!$B$81:$B$110,MAX(1,$D44))),AND($E44&gt;0,INDEX(Kalender!JD$81:JD$110,MAX(1,$E44))&gt;INDEX(Kalender!$B$81:$B$110,MAX(1,$E44))),AND($F44&gt;0,INDEX(Kalender!JD$81:JD$110,MAX(1,$F44))&gt;INDEX(Kalender!$B$81:$B$110,MAX(1,$F44)))),2,0))</f>
        <v>0</v>
      </c>
      <c r="JE44" s="5" t="n">
        <f aca="false">IF(Kalender!JE44&lt;&gt;1,0,IF(AND($B44&gt;0,INDEX(Kalender!JE$68:JE$77,MAX(1,$B44))&gt;INDEX(Kalender!$B$68:$B$77,MAX(1,$B44))),1,0)+IF(OR(AND($C44&gt;0,INDEX(Kalender!JE$81:JE$110,MAX(1,$C44))&gt;INDEX(Kalender!$B$81:$B$110,MAX(1,$C44))),AND($D44&gt;0,INDEX(Kalender!JE$81:JE$110,MAX(1,$D44))&gt;INDEX(Kalender!$B$81:$B$110,MAX(1,$D44))),AND($E44&gt;0,INDEX(Kalender!JE$81:JE$110,MAX(1,$E44))&gt;INDEX(Kalender!$B$81:$B$110,MAX(1,$E44))),AND($F44&gt;0,INDEX(Kalender!JE$81:JE$110,MAX(1,$F44))&gt;INDEX(Kalender!$B$81:$B$110,MAX(1,$F44)))),2,0))</f>
        <v>0</v>
      </c>
      <c r="JF44" s="5" t="n">
        <f aca="false">IF(Kalender!JF44&lt;&gt;1,0,IF(AND($B44&gt;0,INDEX(Kalender!JF$68:JF$77,MAX(1,$B44))&gt;INDEX(Kalender!$B$68:$B$77,MAX(1,$B44))),1,0)+IF(OR(AND($C44&gt;0,INDEX(Kalender!JF$81:JF$110,MAX(1,$C44))&gt;INDEX(Kalender!$B$81:$B$110,MAX(1,$C44))),AND($D44&gt;0,INDEX(Kalender!JF$81:JF$110,MAX(1,$D44))&gt;INDEX(Kalender!$B$81:$B$110,MAX(1,$D44))),AND($E44&gt;0,INDEX(Kalender!JF$81:JF$110,MAX(1,$E44))&gt;INDEX(Kalender!$B$81:$B$110,MAX(1,$E44))),AND($F44&gt;0,INDEX(Kalender!JF$81:JF$110,MAX(1,$F44))&gt;INDEX(Kalender!$B$81:$B$110,MAX(1,$F44)))),2,0))</f>
        <v>0</v>
      </c>
      <c r="JG44" s="5" t="n">
        <f aca="false">IF(Kalender!JG44&lt;&gt;1,0,IF(AND($B44&gt;0,INDEX(Kalender!JG$68:JG$77,MAX(1,$B44))&gt;INDEX(Kalender!$B$68:$B$77,MAX(1,$B44))),1,0)+IF(OR(AND($C44&gt;0,INDEX(Kalender!JG$81:JG$110,MAX(1,$C44))&gt;INDEX(Kalender!$B$81:$B$110,MAX(1,$C44))),AND($D44&gt;0,INDEX(Kalender!JG$81:JG$110,MAX(1,$D44))&gt;INDEX(Kalender!$B$81:$B$110,MAX(1,$D44))),AND($E44&gt;0,INDEX(Kalender!JG$81:JG$110,MAX(1,$E44))&gt;INDEX(Kalender!$B$81:$B$110,MAX(1,$E44))),AND($F44&gt;0,INDEX(Kalender!JG$81:JG$110,MAX(1,$F44))&gt;INDEX(Kalender!$B$81:$B$110,MAX(1,$F44)))),2,0))</f>
        <v>0</v>
      </c>
      <c r="JH44" s="5" t="n">
        <f aca="false">IF(Kalender!JH44&lt;&gt;1,0,IF(AND($B44&gt;0,INDEX(Kalender!JH$68:JH$77,MAX(1,$B44))&gt;INDEX(Kalender!$B$68:$B$77,MAX(1,$B44))),1,0)+IF(OR(AND($C44&gt;0,INDEX(Kalender!JH$81:JH$110,MAX(1,$C44))&gt;INDEX(Kalender!$B$81:$B$110,MAX(1,$C44))),AND($D44&gt;0,INDEX(Kalender!JH$81:JH$110,MAX(1,$D44))&gt;INDEX(Kalender!$B$81:$B$110,MAX(1,$D44))),AND($E44&gt;0,INDEX(Kalender!JH$81:JH$110,MAX(1,$E44))&gt;INDEX(Kalender!$B$81:$B$110,MAX(1,$E44))),AND($F44&gt;0,INDEX(Kalender!JH$81:JH$110,MAX(1,$F44))&gt;INDEX(Kalender!$B$81:$B$110,MAX(1,$F44)))),2,0))</f>
        <v>0</v>
      </c>
      <c r="JI44" s="5" t="n">
        <f aca="false">IF(Kalender!JI44&lt;&gt;1,0,IF(AND($B44&gt;0,INDEX(Kalender!JI$68:JI$77,MAX(1,$B44))&gt;INDEX(Kalender!$B$68:$B$77,MAX(1,$B44))),1,0)+IF(OR(AND($C44&gt;0,INDEX(Kalender!JI$81:JI$110,MAX(1,$C44))&gt;INDEX(Kalender!$B$81:$B$110,MAX(1,$C44))),AND($D44&gt;0,INDEX(Kalender!JI$81:JI$110,MAX(1,$D44))&gt;INDEX(Kalender!$B$81:$B$110,MAX(1,$D44))),AND($E44&gt;0,INDEX(Kalender!JI$81:JI$110,MAX(1,$E44))&gt;INDEX(Kalender!$B$81:$B$110,MAX(1,$E44))),AND($F44&gt;0,INDEX(Kalender!JI$81:JI$110,MAX(1,$F44))&gt;INDEX(Kalender!$B$81:$B$110,MAX(1,$F44)))),2,0))</f>
        <v>0</v>
      </c>
      <c r="JJ44" s="5" t="n">
        <f aca="false">IF(Kalender!JJ44&lt;&gt;1,0,IF(AND($B44&gt;0,INDEX(Kalender!JJ$68:JJ$77,MAX(1,$B44))&gt;INDEX(Kalender!$B$68:$B$77,MAX(1,$B44))),1,0)+IF(OR(AND($C44&gt;0,INDEX(Kalender!JJ$81:JJ$110,MAX(1,$C44))&gt;INDEX(Kalender!$B$81:$B$110,MAX(1,$C44))),AND($D44&gt;0,INDEX(Kalender!JJ$81:JJ$110,MAX(1,$D44))&gt;INDEX(Kalender!$B$81:$B$110,MAX(1,$D44))),AND($E44&gt;0,INDEX(Kalender!JJ$81:JJ$110,MAX(1,$E44))&gt;INDEX(Kalender!$B$81:$B$110,MAX(1,$E44))),AND($F44&gt;0,INDEX(Kalender!JJ$81:JJ$110,MAX(1,$F44))&gt;INDEX(Kalender!$B$81:$B$110,MAX(1,$F44)))),2,0))</f>
        <v>0</v>
      </c>
      <c r="JK44" s="5" t="n">
        <f aca="false">IF(Kalender!JK44&lt;&gt;1,0,IF(AND($B44&gt;0,INDEX(Kalender!JK$68:JK$77,MAX(1,$B44))&gt;INDEX(Kalender!$B$68:$B$77,MAX(1,$B44))),1,0)+IF(OR(AND($C44&gt;0,INDEX(Kalender!JK$81:JK$110,MAX(1,$C44))&gt;INDEX(Kalender!$B$81:$B$110,MAX(1,$C44))),AND($D44&gt;0,INDEX(Kalender!JK$81:JK$110,MAX(1,$D44))&gt;INDEX(Kalender!$B$81:$B$110,MAX(1,$D44))),AND($E44&gt;0,INDEX(Kalender!JK$81:JK$110,MAX(1,$E44))&gt;INDEX(Kalender!$B$81:$B$110,MAX(1,$E44))),AND($F44&gt;0,INDEX(Kalender!JK$81:JK$110,MAX(1,$F44))&gt;INDEX(Kalender!$B$81:$B$110,MAX(1,$F44)))),2,0))</f>
        <v>0</v>
      </c>
      <c r="JL44" s="5" t="n">
        <f aca="false">IF(Kalender!JL44&lt;&gt;1,0,IF(AND($B44&gt;0,INDEX(Kalender!JL$68:JL$77,MAX(1,$B44))&gt;INDEX(Kalender!$B$68:$B$77,MAX(1,$B44))),1,0)+IF(OR(AND($C44&gt;0,INDEX(Kalender!JL$81:JL$110,MAX(1,$C44))&gt;INDEX(Kalender!$B$81:$B$110,MAX(1,$C44))),AND($D44&gt;0,INDEX(Kalender!JL$81:JL$110,MAX(1,$D44))&gt;INDEX(Kalender!$B$81:$B$110,MAX(1,$D44))),AND($E44&gt;0,INDEX(Kalender!JL$81:JL$110,MAX(1,$E44))&gt;INDEX(Kalender!$B$81:$B$110,MAX(1,$E44))),AND($F44&gt;0,INDEX(Kalender!JL$81:JL$110,MAX(1,$F44))&gt;INDEX(Kalender!$B$81:$B$110,MAX(1,$F44)))),2,0))</f>
        <v>0</v>
      </c>
      <c r="JM44" s="5" t="n">
        <f aca="false">IF(Kalender!JM44&lt;&gt;1,0,IF(AND($B44&gt;0,INDEX(Kalender!JM$68:JM$77,MAX(1,$B44))&gt;INDEX(Kalender!$B$68:$B$77,MAX(1,$B44))),1,0)+IF(OR(AND($C44&gt;0,INDEX(Kalender!JM$81:JM$110,MAX(1,$C44))&gt;INDEX(Kalender!$B$81:$B$110,MAX(1,$C44))),AND($D44&gt;0,INDEX(Kalender!JM$81:JM$110,MAX(1,$D44))&gt;INDEX(Kalender!$B$81:$B$110,MAX(1,$D44))),AND($E44&gt;0,INDEX(Kalender!JM$81:JM$110,MAX(1,$E44))&gt;INDEX(Kalender!$B$81:$B$110,MAX(1,$E44))),AND($F44&gt;0,INDEX(Kalender!JM$81:JM$110,MAX(1,$F44))&gt;INDEX(Kalender!$B$81:$B$110,MAX(1,$F44)))),2,0))</f>
        <v>0</v>
      </c>
      <c r="JN44" s="5" t="n">
        <f aca="false">IF(Kalender!JN44&lt;&gt;1,0,IF(AND($B44&gt;0,INDEX(Kalender!JN$68:JN$77,MAX(1,$B44))&gt;INDEX(Kalender!$B$68:$B$77,MAX(1,$B44))),1,0)+IF(OR(AND($C44&gt;0,INDEX(Kalender!JN$81:JN$110,MAX(1,$C44))&gt;INDEX(Kalender!$B$81:$B$110,MAX(1,$C44))),AND($D44&gt;0,INDEX(Kalender!JN$81:JN$110,MAX(1,$D44))&gt;INDEX(Kalender!$B$81:$B$110,MAX(1,$D44))),AND($E44&gt;0,INDEX(Kalender!JN$81:JN$110,MAX(1,$E44))&gt;INDEX(Kalender!$B$81:$B$110,MAX(1,$E44))),AND($F44&gt;0,INDEX(Kalender!JN$81:JN$110,MAX(1,$F44))&gt;INDEX(Kalender!$B$81:$B$110,MAX(1,$F44)))),2,0))</f>
        <v>0</v>
      </c>
      <c r="JO44" s="5" t="n">
        <f aca="false">IF(Kalender!JO44&lt;&gt;1,0,IF(AND($B44&gt;0,INDEX(Kalender!JO$68:JO$77,MAX(1,$B44))&gt;INDEX(Kalender!$B$68:$B$77,MAX(1,$B44))),1,0)+IF(OR(AND($C44&gt;0,INDEX(Kalender!JO$81:JO$110,MAX(1,$C44))&gt;INDEX(Kalender!$B$81:$B$110,MAX(1,$C44))),AND($D44&gt;0,INDEX(Kalender!JO$81:JO$110,MAX(1,$D44))&gt;INDEX(Kalender!$B$81:$B$110,MAX(1,$D44))),AND($E44&gt;0,INDEX(Kalender!JO$81:JO$110,MAX(1,$E44))&gt;INDEX(Kalender!$B$81:$B$110,MAX(1,$E44))),AND($F44&gt;0,INDEX(Kalender!JO$81:JO$110,MAX(1,$F44))&gt;INDEX(Kalender!$B$81:$B$110,MAX(1,$F44)))),2,0))</f>
        <v>0</v>
      </c>
      <c r="JP44" s="5" t="n">
        <f aca="false">IF(Kalender!JP44&lt;&gt;1,0,IF(AND($B44&gt;0,INDEX(Kalender!JP$68:JP$77,MAX(1,$B44))&gt;INDEX(Kalender!$B$68:$B$77,MAX(1,$B44))),1,0)+IF(OR(AND($C44&gt;0,INDEX(Kalender!JP$81:JP$110,MAX(1,$C44))&gt;INDEX(Kalender!$B$81:$B$110,MAX(1,$C44))),AND($D44&gt;0,INDEX(Kalender!JP$81:JP$110,MAX(1,$D44))&gt;INDEX(Kalender!$B$81:$B$110,MAX(1,$D44))),AND($E44&gt;0,INDEX(Kalender!JP$81:JP$110,MAX(1,$E44))&gt;INDEX(Kalender!$B$81:$B$110,MAX(1,$E44))),AND($F44&gt;0,INDEX(Kalender!JP$81:JP$110,MAX(1,$F44))&gt;INDEX(Kalender!$B$81:$B$110,MAX(1,$F44)))),2,0))</f>
        <v>0</v>
      </c>
      <c r="JQ44" s="5" t="n">
        <f aca="false">IF(Kalender!JQ44&lt;&gt;1,0,IF(AND($B44&gt;0,INDEX(Kalender!JQ$68:JQ$77,MAX(1,$B44))&gt;INDEX(Kalender!$B$68:$B$77,MAX(1,$B44))),1,0)+IF(OR(AND($C44&gt;0,INDEX(Kalender!JQ$81:JQ$110,MAX(1,$C44))&gt;INDEX(Kalender!$B$81:$B$110,MAX(1,$C44))),AND($D44&gt;0,INDEX(Kalender!JQ$81:JQ$110,MAX(1,$D44))&gt;INDEX(Kalender!$B$81:$B$110,MAX(1,$D44))),AND($E44&gt;0,INDEX(Kalender!JQ$81:JQ$110,MAX(1,$E44))&gt;INDEX(Kalender!$B$81:$B$110,MAX(1,$E44))),AND($F44&gt;0,INDEX(Kalender!JQ$81:JQ$110,MAX(1,$F44))&gt;INDEX(Kalender!$B$81:$B$110,MAX(1,$F44)))),2,0))</f>
        <v>0</v>
      </c>
      <c r="JR44" s="5" t="n">
        <f aca="false">IF(Kalender!JR44&lt;&gt;1,0,IF(AND($B44&gt;0,INDEX(Kalender!JR$68:JR$77,MAX(1,$B44))&gt;INDEX(Kalender!$B$68:$B$77,MAX(1,$B44))),1,0)+IF(OR(AND($C44&gt;0,INDEX(Kalender!JR$81:JR$110,MAX(1,$C44))&gt;INDEX(Kalender!$B$81:$B$110,MAX(1,$C44))),AND($D44&gt;0,INDEX(Kalender!JR$81:JR$110,MAX(1,$D44))&gt;INDEX(Kalender!$B$81:$B$110,MAX(1,$D44))),AND($E44&gt;0,INDEX(Kalender!JR$81:JR$110,MAX(1,$E44))&gt;INDEX(Kalender!$B$81:$B$110,MAX(1,$E44))),AND($F44&gt;0,INDEX(Kalender!JR$81:JR$110,MAX(1,$F44))&gt;INDEX(Kalender!$B$81:$B$110,MAX(1,$F44)))),2,0))</f>
        <v>0</v>
      </c>
      <c r="JS44" s="5" t="n">
        <f aca="false">IF(Kalender!JS44&lt;&gt;1,0,IF(AND($B44&gt;0,INDEX(Kalender!JS$68:JS$77,MAX(1,$B44))&gt;INDEX(Kalender!$B$68:$B$77,MAX(1,$B44))),1,0)+IF(OR(AND($C44&gt;0,INDEX(Kalender!JS$81:JS$110,MAX(1,$C44))&gt;INDEX(Kalender!$B$81:$B$110,MAX(1,$C44))),AND($D44&gt;0,INDEX(Kalender!JS$81:JS$110,MAX(1,$D44))&gt;INDEX(Kalender!$B$81:$B$110,MAX(1,$D44))),AND($E44&gt;0,INDEX(Kalender!JS$81:JS$110,MAX(1,$E44))&gt;INDEX(Kalender!$B$81:$B$110,MAX(1,$E44))),AND($F44&gt;0,INDEX(Kalender!JS$81:JS$110,MAX(1,$F44))&gt;INDEX(Kalender!$B$81:$B$110,MAX(1,$F44)))),2,0))</f>
        <v>0</v>
      </c>
      <c r="JT44" s="5" t="n">
        <f aca="false">IF(Kalender!JT44&lt;&gt;1,0,IF(AND($B44&gt;0,INDEX(Kalender!JT$68:JT$77,MAX(1,$B44))&gt;INDEX(Kalender!$B$68:$B$77,MAX(1,$B44))),1,0)+IF(OR(AND($C44&gt;0,INDEX(Kalender!JT$81:JT$110,MAX(1,$C44))&gt;INDEX(Kalender!$B$81:$B$110,MAX(1,$C44))),AND($D44&gt;0,INDEX(Kalender!JT$81:JT$110,MAX(1,$D44))&gt;INDEX(Kalender!$B$81:$B$110,MAX(1,$D44))),AND($E44&gt;0,INDEX(Kalender!JT$81:JT$110,MAX(1,$E44))&gt;INDEX(Kalender!$B$81:$B$110,MAX(1,$E44))),AND($F44&gt;0,INDEX(Kalender!JT$81:JT$110,MAX(1,$F44))&gt;INDEX(Kalender!$B$81:$B$110,MAX(1,$F44)))),2,0))</f>
        <v>0</v>
      </c>
      <c r="JU44" s="5" t="n">
        <f aca="false">IF(Kalender!JU44&lt;&gt;1,0,IF(AND($B44&gt;0,INDEX(Kalender!JU$68:JU$77,MAX(1,$B44))&gt;INDEX(Kalender!$B$68:$B$77,MAX(1,$B44))),1,0)+IF(OR(AND($C44&gt;0,INDEX(Kalender!JU$81:JU$110,MAX(1,$C44))&gt;INDEX(Kalender!$B$81:$B$110,MAX(1,$C44))),AND($D44&gt;0,INDEX(Kalender!JU$81:JU$110,MAX(1,$D44))&gt;INDEX(Kalender!$B$81:$B$110,MAX(1,$D44))),AND($E44&gt;0,INDEX(Kalender!JU$81:JU$110,MAX(1,$E44))&gt;INDEX(Kalender!$B$81:$B$110,MAX(1,$E44))),AND($F44&gt;0,INDEX(Kalender!JU$81:JU$110,MAX(1,$F44))&gt;INDEX(Kalender!$B$81:$B$110,MAX(1,$F44)))),2,0))</f>
        <v>0</v>
      </c>
      <c r="JV44" s="5" t="n">
        <f aca="false">IF(Kalender!JV44&lt;&gt;1,0,IF(AND($B44&gt;0,INDEX(Kalender!JV$68:JV$77,MAX(1,$B44))&gt;INDEX(Kalender!$B$68:$B$77,MAX(1,$B44))),1,0)+IF(OR(AND($C44&gt;0,INDEX(Kalender!JV$81:JV$110,MAX(1,$C44))&gt;INDEX(Kalender!$B$81:$B$110,MAX(1,$C44))),AND($D44&gt;0,INDEX(Kalender!JV$81:JV$110,MAX(1,$D44))&gt;INDEX(Kalender!$B$81:$B$110,MAX(1,$D44))),AND($E44&gt;0,INDEX(Kalender!JV$81:JV$110,MAX(1,$E44))&gt;INDEX(Kalender!$B$81:$B$110,MAX(1,$E44))),AND($F44&gt;0,INDEX(Kalender!JV$81:JV$110,MAX(1,$F44))&gt;INDEX(Kalender!$B$81:$B$110,MAX(1,$F44)))),2,0))</f>
        <v>0</v>
      </c>
      <c r="JW44" s="5" t="n">
        <f aca="false">IF(Kalender!JW44&lt;&gt;1,0,IF(AND($B44&gt;0,INDEX(Kalender!JW$68:JW$77,MAX(1,$B44))&gt;INDEX(Kalender!$B$68:$B$77,MAX(1,$B44))),1,0)+IF(OR(AND($C44&gt;0,INDEX(Kalender!JW$81:JW$110,MAX(1,$C44))&gt;INDEX(Kalender!$B$81:$B$110,MAX(1,$C44))),AND($D44&gt;0,INDEX(Kalender!JW$81:JW$110,MAX(1,$D44))&gt;INDEX(Kalender!$B$81:$B$110,MAX(1,$D44))),AND($E44&gt;0,INDEX(Kalender!JW$81:JW$110,MAX(1,$E44))&gt;INDEX(Kalender!$B$81:$B$110,MAX(1,$E44))),AND($F44&gt;0,INDEX(Kalender!JW$81:JW$110,MAX(1,$F44))&gt;INDEX(Kalender!$B$81:$B$110,MAX(1,$F44)))),2,0))</f>
        <v>0</v>
      </c>
      <c r="JX44" s="5" t="n">
        <f aca="false">IF(Kalender!JX44&lt;&gt;1,0,IF(AND($B44&gt;0,INDEX(Kalender!JX$68:JX$77,MAX(1,$B44))&gt;INDEX(Kalender!$B$68:$B$77,MAX(1,$B44))),1,0)+IF(OR(AND($C44&gt;0,INDEX(Kalender!JX$81:JX$110,MAX(1,$C44))&gt;INDEX(Kalender!$B$81:$B$110,MAX(1,$C44))),AND($D44&gt;0,INDEX(Kalender!JX$81:JX$110,MAX(1,$D44))&gt;INDEX(Kalender!$B$81:$B$110,MAX(1,$D44))),AND($E44&gt;0,INDEX(Kalender!JX$81:JX$110,MAX(1,$E44))&gt;INDEX(Kalender!$B$81:$B$110,MAX(1,$E44))),AND($F44&gt;0,INDEX(Kalender!JX$81:JX$110,MAX(1,$F44))&gt;INDEX(Kalender!$B$81:$B$110,MAX(1,$F44)))),2,0))</f>
        <v>0</v>
      </c>
      <c r="JY44" s="5" t="n">
        <f aca="false">IF(Kalender!JY44&lt;&gt;1,0,IF(AND($B44&gt;0,INDEX(Kalender!JY$68:JY$77,MAX(1,$B44))&gt;INDEX(Kalender!$B$68:$B$77,MAX(1,$B44))),1,0)+IF(OR(AND($C44&gt;0,INDEX(Kalender!JY$81:JY$110,MAX(1,$C44))&gt;INDEX(Kalender!$B$81:$B$110,MAX(1,$C44))),AND($D44&gt;0,INDEX(Kalender!JY$81:JY$110,MAX(1,$D44))&gt;INDEX(Kalender!$B$81:$B$110,MAX(1,$D44))),AND($E44&gt;0,INDEX(Kalender!JY$81:JY$110,MAX(1,$E44))&gt;INDEX(Kalender!$B$81:$B$110,MAX(1,$E44))),AND($F44&gt;0,INDEX(Kalender!JY$81:JY$110,MAX(1,$F44))&gt;INDEX(Kalender!$B$81:$B$110,MAX(1,$F44)))),2,0))</f>
        <v>0</v>
      </c>
      <c r="JZ44" s="5" t="n">
        <f aca="false">IF(Kalender!JZ44&lt;&gt;1,0,IF(AND($B44&gt;0,INDEX(Kalender!JZ$68:JZ$77,MAX(1,$B44))&gt;INDEX(Kalender!$B$68:$B$77,MAX(1,$B44))),1,0)+IF(OR(AND($C44&gt;0,INDEX(Kalender!JZ$81:JZ$110,MAX(1,$C44))&gt;INDEX(Kalender!$B$81:$B$110,MAX(1,$C44))),AND($D44&gt;0,INDEX(Kalender!JZ$81:JZ$110,MAX(1,$D44))&gt;INDEX(Kalender!$B$81:$B$110,MAX(1,$D44))),AND($E44&gt;0,INDEX(Kalender!JZ$81:JZ$110,MAX(1,$E44))&gt;INDEX(Kalender!$B$81:$B$110,MAX(1,$E44))),AND($F44&gt;0,INDEX(Kalender!JZ$81:JZ$110,MAX(1,$F44))&gt;INDEX(Kalender!$B$81:$B$110,MAX(1,$F44)))),2,0))</f>
        <v>0</v>
      </c>
      <c r="KA44" s="5" t="n">
        <f aca="false">IF(Kalender!KA44&lt;&gt;1,0,IF(AND($B44&gt;0,INDEX(Kalender!KA$68:KA$77,MAX(1,$B44))&gt;INDEX(Kalender!$B$68:$B$77,MAX(1,$B44))),1,0)+IF(OR(AND($C44&gt;0,INDEX(Kalender!KA$81:KA$110,MAX(1,$C44))&gt;INDEX(Kalender!$B$81:$B$110,MAX(1,$C44))),AND($D44&gt;0,INDEX(Kalender!KA$81:KA$110,MAX(1,$D44))&gt;INDEX(Kalender!$B$81:$B$110,MAX(1,$D44))),AND($E44&gt;0,INDEX(Kalender!KA$81:KA$110,MAX(1,$E44))&gt;INDEX(Kalender!$B$81:$B$110,MAX(1,$E44))),AND($F44&gt;0,INDEX(Kalender!KA$81:KA$110,MAX(1,$F44))&gt;INDEX(Kalender!$B$81:$B$110,MAX(1,$F44)))),2,0))</f>
        <v>0</v>
      </c>
      <c r="KB44" s="5" t="n">
        <f aca="false">IF(Kalender!KB44&lt;&gt;1,0,IF(AND($B44&gt;0,INDEX(Kalender!KB$68:KB$77,MAX(1,$B44))&gt;INDEX(Kalender!$B$68:$B$77,MAX(1,$B44))),1,0)+IF(OR(AND($C44&gt;0,INDEX(Kalender!KB$81:KB$110,MAX(1,$C44))&gt;INDEX(Kalender!$B$81:$B$110,MAX(1,$C44))),AND($D44&gt;0,INDEX(Kalender!KB$81:KB$110,MAX(1,$D44))&gt;INDEX(Kalender!$B$81:$B$110,MAX(1,$D44))),AND($E44&gt;0,INDEX(Kalender!KB$81:KB$110,MAX(1,$E44))&gt;INDEX(Kalender!$B$81:$B$110,MAX(1,$E44))),AND($F44&gt;0,INDEX(Kalender!KB$81:KB$110,MAX(1,$F44))&gt;INDEX(Kalender!$B$81:$B$110,MAX(1,$F44)))),2,0))</f>
        <v>0</v>
      </c>
      <c r="KC44" s="5" t="n">
        <f aca="false">IF(Kalender!KC44&lt;&gt;1,0,IF(AND($B44&gt;0,INDEX(Kalender!KC$68:KC$77,MAX(1,$B44))&gt;INDEX(Kalender!$B$68:$B$77,MAX(1,$B44))),1,0)+IF(OR(AND($C44&gt;0,INDEX(Kalender!KC$81:KC$110,MAX(1,$C44))&gt;INDEX(Kalender!$B$81:$B$110,MAX(1,$C44))),AND($D44&gt;0,INDEX(Kalender!KC$81:KC$110,MAX(1,$D44))&gt;INDEX(Kalender!$B$81:$B$110,MAX(1,$D44))),AND($E44&gt;0,INDEX(Kalender!KC$81:KC$110,MAX(1,$E44))&gt;INDEX(Kalender!$B$81:$B$110,MAX(1,$E44))),AND($F44&gt;0,INDEX(Kalender!KC$81:KC$110,MAX(1,$F44))&gt;INDEX(Kalender!$B$81:$B$110,MAX(1,$F44)))),2,0))</f>
        <v>0</v>
      </c>
      <c r="KD44" s="5" t="n">
        <f aca="false">IF(Kalender!KD44&lt;&gt;1,0,IF(AND($B44&gt;0,INDEX(Kalender!KD$68:KD$77,MAX(1,$B44))&gt;INDEX(Kalender!$B$68:$B$77,MAX(1,$B44))),1,0)+IF(OR(AND($C44&gt;0,INDEX(Kalender!KD$81:KD$110,MAX(1,$C44))&gt;INDEX(Kalender!$B$81:$B$110,MAX(1,$C44))),AND($D44&gt;0,INDEX(Kalender!KD$81:KD$110,MAX(1,$D44))&gt;INDEX(Kalender!$B$81:$B$110,MAX(1,$D44))),AND($E44&gt;0,INDEX(Kalender!KD$81:KD$110,MAX(1,$E44))&gt;INDEX(Kalender!$B$81:$B$110,MAX(1,$E44))),AND($F44&gt;0,INDEX(Kalender!KD$81:KD$110,MAX(1,$F44))&gt;INDEX(Kalender!$B$81:$B$110,MAX(1,$F44)))),2,0))</f>
        <v>0</v>
      </c>
      <c r="KE44" s="5" t="n">
        <f aca="false">IF(Kalender!KE44&lt;&gt;1,0,IF(AND($B44&gt;0,INDEX(Kalender!KE$68:KE$77,MAX(1,$B44))&gt;INDEX(Kalender!$B$68:$B$77,MAX(1,$B44))),1,0)+IF(OR(AND($C44&gt;0,INDEX(Kalender!KE$81:KE$110,MAX(1,$C44))&gt;INDEX(Kalender!$B$81:$B$110,MAX(1,$C44))),AND($D44&gt;0,INDEX(Kalender!KE$81:KE$110,MAX(1,$D44))&gt;INDEX(Kalender!$B$81:$B$110,MAX(1,$D44))),AND($E44&gt;0,INDEX(Kalender!KE$81:KE$110,MAX(1,$E44))&gt;INDEX(Kalender!$B$81:$B$110,MAX(1,$E44))),AND($F44&gt;0,INDEX(Kalender!KE$81:KE$110,MAX(1,$F44))&gt;INDEX(Kalender!$B$81:$B$110,MAX(1,$F44)))),2,0))</f>
        <v>0</v>
      </c>
      <c r="KF44" s="5" t="n">
        <f aca="false">IF(Kalender!KF44&lt;&gt;1,0,IF(AND($B44&gt;0,INDEX(Kalender!KF$68:KF$77,MAX(1,$B44))&gt;INDEX(Kalender!$B$68:$B$77,MAX(1,$B44))),1,0)+IF(OR(AND($C44&gt;0,INDEX(Kalender!KF$81:KF$110,MAX(1,$C44))&gt;INDEX(Kalender!$B$81:$B$110,MAX(1,$C44))),AND($D44&gt;0,INDEX(Kalender!KF$81:KF$110,MAX(1,$D44))&gt;INDEX(Kalender!$B$81:$B$110,MAX(1,$D44))),AND($E44&gt;0,INDEX(Kalender!KF$81:KF$110,MAX(1,$E44))&gt;INDEX(Kalender!$B$81:$B$110,MAX(1,$E44))),AND($F44&gt;0,INDEX(Kalender!KF$81:KF$110,MAX(1,$F44))&gt;INDEX(Kalender!$B$81:$B$110,MAX(1,$F44)))),2,0))</f>
        <v>0</v>
      </c>
      <c r="KG44" s="5" t="n">
        <f aca="false">IF(Kalender!KG44&lt;&gt;1,0,IF(AND($B44&gt;0,INDEX(Kalender!KG$68:KG$77,MAX(1,$B44))&gt;INDEX(Kalender!$B$68:$B$77,MAX(1,$B44))),1,0)+IF(OR(AND($C44&gt;0,INDEX(Kalender!KG$81:KG$110,MAX(1,$C44))&gt;INDEX(Kalender!$B$81:$B$110,MAX(1,$C44))),AND($D44&gt;0,INDEX(Kalender!KG$81:KG$110,MAX(1,$D44))&gt;INDEX(Kalender!$B$81:$B$110,MAX(1,$D44))),AND($E44&gt;0,INDEX(Kalender!KG$81:KG$110,MAX(1,$E44))&gt;INDEX(Kalender!$B$81:$B$110,MAX(1,$E44))),AND($F44&gt;0,INDEX(Kalender!KG$81:KG$110,MAX(1,$F44))&gt;INDEX(Kalender!$B$81:$B$110,MAX(1,$F44)))),2,0))</f>
        <v>0</v>
      </c>
      <c r="KH44" s="5" t="n">
        <f aca="false">IF(Kalender!KH44&lt;&gt;1,0,IF(AND($B44&gt;0,INDEX(Kalender!KH$68:KH$77,MAX(1,$B44))&gt;INDEX(Kalender!$B$68:$B$77,MAX(1,$B44))),1,0)+IF(OR(AND($C44&gt;0,INDEX(Kalender!KH$81:KH$110,MAX(1,$C44))&gt;INDEX(Kalender!$B$81:$B$110,MAX(1,$C44))),AND($D44&gt;0,INDEX(Kalender!KH$81:KH$110,MAX(1,$D44))&gt;INDEX(Kalender!$B$81:$B$110,MAX(1,$D44))),AND($E44&gt;0,INDEX(Kalender!KH$81:KH$110,MAX(1,$E44))&gt;INDEX(Kalender!$B$81:$B$110,MAX(1,$E44))),AND($F44&gt;0,INDEX(Kalender!KH$81:KH$110,MAX(1,$F44))&gt;INDEX(Kalender!$B$81:$B$110,MAX(1,$F44)))),2,0))</f>
        <v>0</v>
      </c>
      <c r="KI44" s="5" t="n">
        <f aca="false">IF(Kalender!KI44&lt;&gt;1,0,IF(AND($B44&gt;0,INDEX(Kalender!KI$68:KI$77,MAX(1,$B44))&gt;INDEX(Kalender!$B$68:$B$77,MAX(1,$B44))),1,0)+IF(OR(AND($C44&gt;0,INDEX(Kalender!KI$81:KI$110,MAX(1,$C44))&gt;INDEX(Kalender!$B$81:$B$110,MAX(1,$C44))),AND($D44&gt;0,INDEX(Kalender!KI$81:KI$110,MAX(1,$D44))&gt;INDEX(Kalender!$B$81:$B$110,MAX(1,$D44))),AND($E44&gt;0,INDEX(Kalender!KI$81:KI$110,MAX(1,$E44))&gt;INDEX(Kalender!$B$81:$B$110,MAX(1,$E44))),AND($F44&gt;0,INDEX(Kalender!KI$81:KI$110,MAX(1,$F44))&gt;INDEX(Kalender!$B$81:$B$110,MAX(1,$F44)))),2,0))</f>
        <v>0</v>
      </c>
      <c r="KJ44" s="5" t="n">
        <f aca="false">IF(Kalender!KJ44&lt;&gt;1,0,IF(AND($B44&gt;0,INDEX(Kalender!KJ$68:KJ$77,MAX(1,$B44))&gt;INDEX(Kalender!$B$68:$B$77,MAX(1,$B44))),1,0)+IF(OR(AND($C44&gt;0,INDEX(Kalender!KJ$81:KJ$110,MAX(1,$C44))&gt;INDEX(Kalender!$B$81:$B$110,MAX(1,$C44))),AND($D44&gt;0,INDEX(Kalender!KJ$81:KJ$110,MAX(1,$D44))&gt;INDEX(Kalender!$B$81:$B$110,MAX(1,$D44))),AND($E44&gt;0,INDEX(Kalender!KJ$81:KJ$110,MAX(1,$E44))&gt;INDEX(Kalender!$B$81:$B$110,MAX(1,$E44))),AND($F44&gt;0,INDEX(Kalender!KJ$81:KJ$110,MAX(1,$F44))&gt;INDEX(Kalender!$B$81:$B$110,MAX(1,$F44)))),2,0))</f>
        <v>0</v>
      </c>
      <c r="KK44" s="5" t="n">
        <f aca="false">IF(Kalender!KK44&lt;&gt;1,0,IF(AND($B44&gt;0,INDEX(Kalender!KK$68:KK$77,MAX(1,$B44))&gt;INDEX(Kalender!$B$68:$B$77,MAX(1,$B44))),1,0)+IF(OR(AND($C44&gt;0,INDEX(Kalender!KK$81:KK$110,MAX(1,$C44))&gt;INDEX(Kalender!$B$81:$B$110,MAX(1,$C44))),AND($D44&gt;0,INDEX(Kalender!KK$81:KK$110,MAX(1,$D44))&gt;INDEX(Kalender!$B$81:$B$110,MAX(1,$D44))),AND($E44&gt;0,INDEX(Kalender!KK$81:KK$110,MAX(1,$E44))&gt;INDEX(Kalender!$B$81:$B$110,MAX(1,$E44))),AND($F44&gt;0,INDEX(Kalender!KK$81:KK$110,MAX(1,$F44))&gt;INDEX(Kalender!$B$81:$B$110,MAX(1,$F44)))),2,0))</f>
        <v>0</v>
      </c>
      <c r="KL44" s="5" t="n">
        <f aca="false">IF(Kalender!KL44&lt;&gt;1,0,IF(AND($B44&gt;0,INDEX(Kalender!KL$68:KL$77,MAX(1,$B44))&gt;INDEX(Kalender!$B$68:$B$77,MAX(1,$B44))),1,0)+IF(OR(AND($C44&gt;0,INDEX(Kalender!KL$81:KL$110,MAX(1,$C44))&gt;INDEX(Kalender!$B$81:$B$110,MAX(1,$C44))),AND($D44&gt;0,INDEX(Kalender!KL$81:KL$110,MAX(1,$D44))&gt;INDEX(Kalender!$B$81:$B$110,MAX(1,$D44))),AND($E44&gt;0,INDEX(Kalender!KL$81:KL$110,MAX(1,$E44))&gt;INDEX(Kalender!$B$81:$B$110,MAX(1,$E44))),AND($F44&gt;0,INDEX(Kalender!KL$81:KL$110,MAX(1,$F44))&gt;INDEX(Kalender!$B$81:$B$110,MAX(1,$F44)))),2,0))</f>
        <v>0</v>
      </c>
      <c r="KM44" s="5" t="n">
        <f aca="false">IF(Kalender!KM44&lt;&gt;1,0,IF(AND($B44&gt;0,INDEX(Kalender!KM$68:KM$77,MAX(1,$B44))&gt;INDEX(Kalender!$B$68:$B$77,MAX(1,$B44))),1,0)+IF(OR(AND($C44&gt;0,INDEX(Kalender!KM$81:KM$110,MAX(1,$C44))&gt;INDEX(Kalender!$B$81:$B$110,MAX(1,$C44))),AND($D44&gt;0,INDEX(Kalender!KM$81:KM$110,MAX(1,$D44))&gt;INDEX(Kalender!$B$81:$B$110,MAX(1,$D44))),AND($E44&gt;0,INDEX(Kalender!KM$81:KM$110,MAX(1,$E44))&gt;INDEX(Kalender!$B$81:$B$110,MAX(1,$E44))),AND($F44&gt;0,INDEX(Kalender!KM$81:KM$110,MAX(1,$F44))&gt;INDEX(Kalender!$B$81:$B$110,MAX(1,$F44)))),2,0))</f>
        <v>0</v>
      </c>
      <c r="KN44" s="5" t="n">
        <f aca="false">IF(Kalender!KN44&lt;&gt;1,0,IF(AND($B44&gt;0,INDEX(Kalender!KN$68:KN$77,MAX(1,$B44))&gt;INDEX(Kalender!$B$68:$B$77,MAX(1,$B44))),1,0)+IF(OR(AND($C44&gt;0,INDEX(Kalender!KN$81:KN$110,MAX(1,$C44))&gt;INDEX(Kalender!$B$81:$B$110,MAX(1,$C44))),AND($D44&gt;0,INDEX(Kalender!KN$81:KN$110,MAX(1,$D44))&gt;INDEX(Kalender!$B$81:$B$110,MAX(1,$D44))),AND($E44&gt;0,INDEX(Kalender!KN$81:KN$110,MAX(1,$E44))&gt;INDEX(Kalender!$B$81:$B$110,MAX(1,$E44))),AND($F44&gt;0,INDEX(Kalender!KN$81:KN$110,MAX(1,$F44))&gt;INDEX(Kalender!$B$81:$B$110,MAX(1,$F44)))),2,0))</f>
        <v>0</v>
      </c>
      <c r="KO44" s="5" t="n">
        <f aca="false">IF(Kalender!KO44&lt;&gt;1,0,IF(AND($B44&gt;0,INDEX(Kalender!KO$68:KO$77,MAX(1,$B44))&gt;INDEX(Kalender!$B$68:$B$77,MAX(1,$B44))),1,0)+IF(OR(AND($C44&gt;0,INDEX(Kalender!KO$81:KO$110,MAX(1,$C44))&gt;INDEX(Kalender!$B$81:$B$110,MAX(1,$C44))),AND($D44&gt;0,INDEX(Kalender!KO$81:KO$110,MAX(1,$D44))&gt;INDEX(Kalender!$B$81:$B$110,MAX(1,$D44))),AND($E44&gt;0,INDEX(Kalender!KO$81:KO$110,MAX(1,$E44))&gt;INDEX(Kalender!$B$81:$B$110,MAX(1,$E44))),AND($F44&gt;0,INDEX(Kalender!KO$81:KO$110,MAX(1,$F44))&gt;INDEX(Kalender!$B$81:$B$110,MAX(1,$F44)))),2,0))</f>
        <v>0</v>
      </c>
      <c r="KP44" s="5" t="n">
        <f aca="false">IF(Kalender!KP44&lt;&gt;1,0,IF(AND($B44&gt;0,INDEX(Kalender!KP$68:KP$77,MAX(1,$B44))&gt;INDEX(Kalender!$B$68:$B$77,MAX(1,$B44))),1,0)+IF(OR(AND($C44&gt;0,INDEX(Kalender!KP$81:KP$110,MAX(1,$C44))&gt;INDEX(Kalender!$B$81:$B$110,MAX(1,$C44))),AND($D44&gt;0,INDEX(Kalender!KP$81:KP$110,MAX(1,$D44))&gt;INDEX(Kalender!$B$81:$B$110,MAX(1,$D44))),AND($E44&gt;0,INDEX(Kalender!KP$81:KP$110,MAX(1,$E44))&gt;INDEX(Kalender!$B$81:$B$110,MAX(1,$E44))),AND($F44&gt;0,INDEX(Kalender!KP$81:KP$110,MAX(1,$F44))&gt;INDEX(Kalender!$B$81:$B$110,MAX(1,$F44)))),2,0))</f>
        <v>0</v>
      </c>
      <c r="KQ44" s="5" t="n">
        <f aca="false">IF(Kalender!KQ44&lt;&gt;1,0,IF(AND($B44&gt;0,INDEX(Kalender!KQ$68:KQ$77,MAX(1,$B44))&gt;INDEX(Kalender!$B$68:$B$77,MAX(1,$B44))),1,0)+IF(OR(AND($C44&gt;0,INDEX(Kalender!KQ$81:KQ$110,MAX(1,$C44))&gt;INDEX(Kalender!$B$81:$B$110,MAX(1,$C44))),AND($D44&gt;0,INDEX(Kalender!KQ$81:KQ$110,MAX(1,$D44))&gt;INDEX(Kalender!$B$81:$B$110,MAX(1,$D44))),AND($E44&gt;0,INDEX(Kalender!KQ$81:KQ$110,MAX(1,$E44))&gt;INDEX(Kalender!$B$81:$B$110,MAX(1,$E44))),AND($F44&gt;0,INDEX(Kalender!KQ$81:KQ$110,MAX(1,$F44))&gt;INDEX(Kalender!$B$81:$B$110,MAX(1,$F44)))),2,0))</f>
        <v>0</v>
      </c>
      <c r="KR44" s="5" t="n">
        <f aca="false">IF(Kalender!KR44&lt;&gt;1,0,IF(AND($B44&gt;0,INDEX(Kalender!KR$68:KR$77,MAX(1,$B44))&gt;INDEX(Kalender!$B$68:$B$77,MAX(1,$B44))),1,0)+IF(OR(AND($C44&gt;0,INDEX(Kalender!KR$81:KR$110,MAX(1,$C44))&gt;INDEX(Kalender!$B$81:$B$110,MAX(1,$C44))),AND($D44&gt;0,INDEX(Kalender!KR$81:KR$110,MAX(1,$D44))&gt;INDEX(Kalender!$B$81:$B$110,MAX(1,$D44))),AND($E44&gt;0,INDEX(Kalender!KR$81:KR$110,MAX(1,$E44))&gt;INDEX(Kalender!$B$81:$B$110,MAX(1,$E44))),AND($F44&gt;0,INDEX(Kalender!KR$81:KR$110,MAX(1,$F44))&gt;INDEX(Kalender!$B$81:$B$110,MAX(1,$F44)))),2,0))</f>
        <v>0</v>
      </c>
      <c r="KS44" s="5" t="n">
        <f aca="false">IF(Kalender!KS44&lt;&gt;1,0,IF(AND($B44&gt;0,INDEX(Kalender!KS$68:KS$77,MAX(1,$B44))&gt;INDEX(Kalender!$B$68:$B$77,MAX(1,$B44))),1,0)+IF(OR(AND($C44&gt;0,INDEX(Kalender!KS$81:KS$110,MAX(1,$C44))&gt;INDEX(Kalender!$B$81:$B$110,MAX(1,$C44))),AND($D44&gt;0,INDEX(Kalender!KS$81:KS$110,MAX(1,$D44))&gt;INDEX(Kalender!$B$81:$B$110,MAX(1,$D44))),AND($E44&gt;0,INDEX(Kalender!KS$81:KS$110,MAX(1,$E44))&gt;INDEX(Kalender!$B$81:$B$110,MAX(1,$E44))),AND($F44&gt;0,INDEX(Kalender!KS$81:KS$110,MAX(1,$F44))&gt;INDEX(Kalender!$B$81:$B$110,MAX(1,$F44)))),2,0))</f>
        <v>0</v>
      </c>
      <c r="KT44" s="5" t="n">
        <f aca="false">IF(Kalender!KT44&lt;&gt;1,0,IF(AND($B44&gt;0,INDEX(Kalender!KT$68:KT$77,MAX(1,$B44))&gt;INDEX(Kalender!$B$68:$B$77,MAX(1,$B44))),1,0)+IF(OR(AND($C44&gt;0,INDEX(Kalender!KT$81:KT$110,MAX(1,$C44))&gt;INDEX(Kalender!$B$81:$B$110,MAX(1,$C44))),AND($D44&gt;0,INDEX(Kalender!KT$81:KT$110,MAX(1,$D44))&gt;INDEX(Kalender!$B$81:$B$110,MAX(1,$D44))),AND($E44&gt;0,INDEX(Kalender!KT$81:KT$110,MAX(1,$E44))&gt;INDEX(Kalender!$B$81:$B$110,MAX(1,$E44))),AND($F44&gt;0,INDEX(Kalender!KT$81:KT$110,MAX(1,$F44))&gt;INDEX(Kalender!$B$81:$B$110,MAX(1,$F44)))),2,0))</f>
        <v>0</v>
      </c>
      <c r="KU44" s="5" t="n">
        <f aca="false">IF(Kalender!KU44&lt;&gt;1,0,IF(AND($B44&gt;0,INDEX(Kalender!KU$68:KU$77,MAX(1,$B44))&gt;INDEX(Kalender!$B$68:$B$77,MAX(1,$B44))),1,0)+IF(OR(AND($C44&gt;0,INDEX(Kalender!KU$81:KU$110,MAX(1,$C44))&gt;INDEX(Kalender!$B$81:$B$110,MAX(1,$C44))),AND($D44&gt;0,INDEX(Kalender!KU$81:KU$110,MAX(1,$D44))&gt;INDEX(Kalender!$B$81:$B$110,MAX(1,$D44))),AND($E44&gt;0,INDEX(Kalender!KU$81:KU$110,MAX(1,$E44))&gt;INDEX(Kalender!$B$81:$B$110,MAX(1,$E44))),AND($F44&gt;0,INDEX(Kalender!KU$81:KU$110,MAX(1,$F44))&gt;INDEX(Kalender!$B$81:$B$110,MAX(1,$F44)))),2,0))</f>
        <v>0</v>
      </c>
      <c r="KV44" s="5" t="n">
        <f aca="false">IF(Kalender!KV44&lt;&gt;1,0,IF(AND($B44&gt;0,INDEX(Kalender!KV$68:KV$77,MAX(1,$B44))&gt;INDEX(Kalender!$B$68:$B$77,MAX(1,$B44))),1,0)+IF(OR(AND($C44&gt;0,INDEX(Kalender!KV$81:KV$110,MAX(1,$C44))&gt;INDEX(Kalender!$B$81:$B$110,MAX(1,$C44))),AND($D44&gt;0,INDEX(Kalender!KV$81:KV$110,MAX(1,$D44))&gt;INDEX(Kalender!$B$81:$B$110,MAX(1,$D44))),AND($E44&gt;0,INDEX(Kalender!KV$81:KV$110,MAX(1,$E44))&gt;INDEX(Kalender!$B$81:$B$110,MAX(1,$E44))),AND($F44&gt;0,INDEX(Kalender!KV$81:KV$110,MAX(1,$F44))&gt;INDEX(Kalender!$B$81:$B$110,MAX(1,$F44)))),2,0))</f>
        <v>0</v>
      </c>
      <c r="KW44" s="5" t="n">
        <f aca="false">IF(Kalender!KW44&lt;&gt;1,0,IF(AND($B44&gt;0,INDEX(Kalender!KW$68:KW$77,MAX(1,$B44))&gt;INDEX(Kalender!$B$68:$B$77,MAX(1,$B44))),1,0)+IF(OR(AND($C44&gt;0,INDEX(Kalender!KW$81:KW$110,MAX(1,$C44))&gt;INDEX(Kalender!$B$81:$B$110,MAX(1,$C44))),AND($D44&gt;0,INDEX(Kalender!KW$81:KW$110,MAX(1,$D44))&gt;INDEX(Kalender!$B$81:$B$110,MAX(1,$D44))),AND($E44&gt;0,INDEX(Kalender!KW$81:KW$110,MAX(1,$E44))&gt;INDEX(Kalender!$B$81:$B$110,MAX(1,$E44))),AND($F44&gt;0,INDEX(Kalender!KW$81:KW$110,MAX(1,$F44))&gt;INDEX(Kalender!$B$81:$B$110,MAX(1,$F44)))),2,0))</f>
        <v>0</v>
      </c>
      <c r="KX44" s="5" t="n">
        <f aca="false">IF(Kalender!KX44&lt;&gt;1,0,IF(AND($B44&gt;0,INDEX(Kalender!KX$68:KX$77,MAX(1,$B44))&gt;INDEX(Kalender!$B$68:$B$77,MAX(1,$B44))),1,0)+IF(OR(AND($C44&gt;0,INDEX(Kalender!KX$81:KX$110,MAX(1,$C44))&gt;INDEX(Kalender!$B$81:$B$110,MAX(1,$C44))),AND($D44&gt;0,INDEX(Kalender!KX$81:KX$110,MAX(1,$D44))&gt;INDEX(Kalender!$B$81:$B$110,MAX(1,$D44))),AND($E44&gt;0,INDEX(Kalender!KX$81:KX$110,MAX(1,$E44))&gt;INDEX(Kalender!$B$81:$B$110,MAX(1,$E44))),AND($F44&gt;0,INDEX(Kalender!KX$81:KX$110,MAX(1,$F44))&gt;INDEX(Kalender!$B$81:$B$110,MAX(1,$F44)))),2,0))</f>
        <v>0</v>
      </c>
      <c r="KY44" s="5" t="n">
        <f aca="false">IF(Kalender!KY44&lt;&gt;1,0,IF(AND($B44&gt;0,INDEX(Kalender!KY$68:KY$77,MAX(1,$B44))&gt;INDEX(Kalender!$B$68:$B$77,MAX(1,$B44))),1,0)+IF(OR(AND($C44&gt;0,INDEX(Kalender!KY$81:KY$110,MAX(1,$C44))&gt;INDEX(Kalender!$B$81:$B$110,MAX(1,$C44))),AND($D44&gt;0,INDEX(Kalender!KY$81:KY$110,MAX(1,$D44))&gt;INDEX(Kalender!$B$81:$B$110,MAX(1,$D44))),AND($E44&gt;0,INDEX(Kalender!KY$81:KY$110,MAX(1,$E44))&gt;INDEX(Kalender!$B$81:$B$110,MAX(1,$E44))),AND($F44&gt;0,INDEX(Kalender!KY$81:KY$110,MAX(1,$F44))&gt;INDEX(Kalender!$B$81:$B$110,MAX(1,$F44)))),2,0))</f>
        <v>0</v>
      </c>
      <c r="KZ44" s="5" t="n">
        <f aca="false">IF(Kalender!KZ44&lt;&gt;1,0,IF(AND($B44&gt;0,INDEX(Kalender!KZ$68:KZ$77,MAX(1,$B44))&gt;INDEX(Kalender!$B$68:$B$77,MAX(1,$B44))),1,0)+IF(OR(AND($C44&gt;0,INDEX(Kalender!KZ$81:KZ$110,MAX(1,$C44))&gt;INDEX(Kalender!$B$81:$B$110,MAX(1,$C44))),AND($D44&gt;0,INDEX(Kalender!KZ$81:KZ$110,MAX(1,$D44))&gt;INDEX(Kalender!$B$81:$B$110,MAX(1,$D44))),AND($E44&gt;0,INDEX(Kalender!KZ$81:KZ$110,MAX(1,$E44))&gt;INDEX(Kalender!$B$81:$B$110,MAX(1,$E44))),AND($F44&gt;0,INDEX(Kalender!KZ$81:KZ$110,MAX(1,$F44))&gt;INDEX(Kalender!$B$81:$B$110,MAX(1,$F44)))),2,0))</f>
        <v>0</v>
      </c>
      <c r="LA44" s="5" t="n">
        <f aca="false">IF(Kalender!LA44&lt;&gt;1,0,IF(AND($B44&gt;0,INDEX(Kalender!LA$68:LA$77,MAX(1,$B44))&gt;INDEX(Kalender!$B$68:$B$77,MAX(1,$B44))),1,0)+IF(OR(AND($C44&gt;0,INDEX(Kalender!LA$81:LA$110,MAX(1,$C44))&gt;INDEX(Kalender!$B$81:$B$110,MAX(1,$C44))),AND($D44&gt;0,INDEX(Kalender!LA$81:LA$110,MAX(1,$D44))&gt;INDEX(Kalender!$B$81:$B$110,MAX(1,$D44))),AND($E44&gt;0,INDEX(Kalender!LA$81:LA$110,MAX(1,$E44))&gt;INDEX(Kalender!$B$81:$B$110,MAX(1,$E44))),AND($F44&gt;0,INDEX(Kalender!LA$81:LA$110,MAX(1,$F44))&gt;INDEX(Kalender!$B$81:$B$110,MAX(1,$F44)))),2,0))</f>
        <v>0</v>
      </c>
      <c r="LB44" s="5" t="n">
        <f aca="false">IF(Kalender!LB44&lt;&gt;1,0,IF(AND($B44&gt;0,INDEX(Kalender!LB$68:LB$77,MAX(1,$B44))&gt;INDEX(Kalender!$B$68:$B$77,MAX(1,$B44))),1,0)+IF(OR(AND($C44&gt;0,INDEX(Kalender!LB$81:LB$110,MAX(1,$C44))&gt;INDEX(Kalender!$B$81:$B$110,MAX(1,$C44))),AND($D44&gt;0,INDEX(Kalender!LB$81:LB$110,MAX(1,$D44))&gt;INDEX(Kalender!$B$81:$B$110,MAX(1,$D44))),AND($E44&gt;0,INDEX(Kalender!LB$81:LB$110,MAX(1,$E44))&gt;INDEX(Kalender!$B$81:$B$110,MAX(1,$E44))),AND($F44&gt;0,INDEX(Kalender!LB$81:LB$110,MAX(1,$F44))&gt;INDEX(Kalender!$B$81:$B$110,MAX(1,$F44)))),2,0))</f>
        <v>0</v>
      </c>
      <c r="LC44" s="5" t="n">
        <f aca="false">IF(Kalender!LC44&lt;&gt;1,0,IF(AND($B44&gt;0,INDEX(Kalender!LC$68:LC$77,MAX(1,$B44))&gt;INDEX(Kalender!$B$68:$B$77,MAX(1,$B44))),1,0)+IF(OR(AND($C44&gt;0,INDEX(Kalender!LC$81:LC$110,MAX(1,$C44))&gt;INDEX(Kalender!$B$81:$B$110,MAX(1,$C44))),AND($D44&gt;0,INDEX(Kalender!LC$81:LC$110,MAX(1,$D44))&gt;INDEX(Kalender!$B$81:$B$110,MAX(1,$D44))),AND($E44&gt;0,INDEX(Kalender!LC$81:LC$110,MAX(1,$E44))&gt;INDEX(Kalender!$B$81:$B$110,MAX(1,$E44))),AND($F44&gt;0,INDEX(Kalender!LC$81:LC$110,MAX(1,$F44))&gt;INDEX(Kalender!$B$81:$B$110,MAX(1,$F44)))),2,0))</f>
        <v>0</v>
      </c>
      <c r="LD44" s="5" t="n">
        <f aca="false">IF(Kalender!LD44&lt;&gt;1,0,IF(AND($B44&gt;0,INDEX(Kalender!LD$68:LD$77,MAX(1,$B44))&gt;INDEX(Kalender!$B$68:$B$77,MAX(1,$B44))),1,0)+IF(OR(AND($C44&gt;0,INDEX(Kalender!LD$81:LD$110,MAX(1,$C44))&gt;INDEX(Kalender!$B$81:$B$110,MAX(1,$C44))),AND($D44&gt;0,INDEX(Kalender!LD$81:LD$110,MAX(1,$D44))&gt;INDEX(Kalender!$B$81:$B$110,MAX(1,$D44))),AND($E44&gt;0,INDEX(Kalender!LD$81:LD$110,MAX(1,$E44))&gt;INDEX(Kalender!$B$81:$B$110,MAX(1,$E44))),AND($F44&gt;0,INDEX(Kalender!LD$81:LD$110,MAX(1,$F44))&gt;INDEX(Kalender!$B$81:$B$110,MAX(1,$F44)))),2,0))</f>
        <v>0</v>
      </c>
      <c r="LE44" s="5" t="n">
        <f aca="false">IF(Kalender!LE44&lt;&gt;1,0,IF(AND($B44&gt;0,INDEX(Kalender!LE$68:LE$77,MAX(1,$B44))&gt;INDEX(Kalender!$B$68:$B$77,MAX(1,$B44))),1,0)+IF(OR(AND($C44&gt;0,INDEX(Kalender!LE$81:LE$110,MAX(1,$C44))&gt;INDEX(Kalender!$B$81:$B$110,MAX(1,$C44))),AND($D44&gt;0,INDEX(Kalender!LE$81:LE$110,MAX(1,$D44))&gt;INDEX(Kalender!$B$81:$B$110,MAX(1,$D44))),AND($E44&gt;0,INDEX(Kalender!LE$81:LE$110,MAX(1,$E44))&gt;INDEX(Kalender!$B$81:$B$110,MAX(1,$E44))),AND($F44&gt;0,INDEX(Kalender!LE$81:LE$110,MAX(1,$F44))&gt;INDEX(Kalender!$B$81:$B$110,MAX(1,$F44)))),2,0))</f>
        <v>0</v>
      </c>
      <c r="LF44" s="5" t="n">
        <f aca="false">IF(Kalender!LF44&lt;&gt;1,0,IF(AND($B44&gt;0,INDEX(Kalender!LF$68:LF$77,MAX(1,$B44))&gt;INDEX(Kalender!$B$68:$B$77,MAX(1,$B44))),1,0)+IF(OR(AND($C44&gt;0,INDEX(Kalender!LF$81:LF$110,MAX(1,$C44))&gt;INDEX(Kalender!$B$81:$B$110,MAX(1,$C44))),AND($D44&gt;0,INDEX(Kalender!LF$81:LF$110,MAX(1,$D44))&gt;INDEX(Kalender!$B$81:$B$110,MAX(1,$D44))),AND($E44&gt;0,INDEX(Kalender!LF$81:LF$110,MAX(1,$E44))&gt;INDEX(Kalender!$B$81:$B$110,MAX(1,$E44))),AND($F44&gt;0,INDEX(Kalender!LF$81:LF$110,MAX(1,$F44))&gt;INDEX(Kalender!$B$81:$B$110,MAX(1,$F44)))),2,0))</f>
        <v>0</v>
      </c>
      <c r="LG44" s="5" t="n">
        <f aca="false">IF(Kalender!LG44&lt;&gt;1,0,IF(AND($B44&gt;0,INDEX(Kalender!LG$68:LG$77,MAX(1,$B44))&gt;INDEX(Kalender!$B$68:$B$77,MAX(1,$B44))),1,0)+IF(OR(AND($C44&gt;0,INDEX(Kalender!LG$81:LG$110,MAX(1,$C44))&gt;INDEX(Kalender!$B$81:$B$110,MAX(1,$C44))),AND($D44&gt;0,INDEX(Kalender!LG$81:LG$110,MAX(1,$D44))&gt;INDEX(Kalender!$B$81:$B$110,MAX(1,$D44))),AND($E44&gt;0,INDEX(Kalender!LG$81:LG$110,MAX(1,$E44))&gt;INDEX(Kalender!$B$81:$B$110,MAX(1,$E44))),AND($F44&gt;0,INDEX(Kalender!LG$81:LG$110,MAX(1,$F44))&gt;INDEX(Kalender!$B$81:$B$110,MAX(1,$F44)))),2,0))</f>
        <v>0</v>
      </c>
      <c r="LH44" s="5" t="n">
        <f aca="false">IF(Kalender!LH44&lt;&gt;1,0,IF(AND($B44&gt;0,INDEX(Kalender!LH$68:LH$77,MAX(1,$B44))&gt;INDEX(Kalender!$B$68:$B$77,MAX(1,$B44))),1,0)+IF(OR(AND($C44&gt;0,INDEX(Kalender!LH$81:LH$110,MAX(1,$C44))&gt;INDEX(Kalender!$B$81:$B$110,MAX(1,$C44))),AND($D44&gt;0,INDEX(Kalender!LH$81:LH$110,MAX(1,$D44))&gt;INDEX(Kalender!$B$81:$B$110,MAX(1,$D44))),AND($E44&gt;0,INDEX(Kalender!LH$81:LH$110,MAX(1,$E44))&gt;INDEX(Kalender!$B$81:$B$110,MAX(1,$E44))),AND($F44&gt;0,INDEX(Kalender!LH$81:LH$110,MAX(1,$F44))&gt;INDEX(Kalender!$B$81:$B$110,MAX(1,$F44)))),2,0))</f>
        <v>0</v>
      </c>
      <c r="LI44" s="5" t="n">
        <f aca="false">IF(Kalender!LI44&lt;&gt;1,0,IF(AND($B44&gt;0,INDEX(Kalender!LI$68:LI$77,MAX(1,$B44))&gt;INDEX(Kalender!$B$68:$B$77,MAX(1,$B44))),1,0)+IF(OR(AND($C44&gt;0,INDEX(Kalender!LI$81:LI$110,MAX(1,$C44))&gt;INDEX(Kalender!$B$81:$B$110,MAX(1,$C44))),AND($D44&gt;0,INDEX(Kalender!LI$81:LI$110,MAX(1,$D44))&gt;INDEX(Kalender!$B$81:$B$110,MAX(1,$D44))),AND($E44&gt;0,INDEX(Kalender!LI$81:LI$110,MAX(1,$E44))&gt;INDEX(Kalender!$B$81:$B$110,MAX(1,$E44))),AND($F44&gt;0,INDEX(Kalender!LI$81:LI$110,MAX(1,$F44))&gt;INDEX(Kalender!$B$81:$B$110,MAX(1,$F44)))),2,0))</f>
        <v>0</v>
      </c>
      <c r="LJ44" s="5" t="n">
        <f aca="false">IF(Kalender!LJ44&lt;&gt;1,0,IF(AND($B44&gt;0,INDEX(Kalender!LJ$68:LJ$77,MAX(1,$B44))&gt;INDEX(Kalender!$B$68:$B$77,MAX(1,$B44))),1,0)+IF(OR(AND($C44&gt;0,INDEX(Kalender!LJ$81:LJ$110,MAX(1,$C44))&gt;INDEX(Kalender!$B$81:$B$110,MAX(1,$C44))),AND($D44&gt;0,INDEX(Kalender!LJ$81:LJ$110,MAX(1,$D44))&gt;INDEX(Kalender!$B$81:$B$110,MAX(1,$D44))),AND($E44&gt;0,INDEX(Kalender!LJ$81:LJ$110,MAX(1,$E44))&gt;INDEX(Kalender!$B$81:$B$110,MAX(1,$E44))),AND($F44&gt;0,INDEX(Kalender!LJ$81:LJ$110,MAX(1,$F44))&gt;INDEX(Kalender!$B$81:$B$110,MAX(1,$F44)))),2,0))</f>
        <v>0</v>
      </c>
      <c r="LK44" s="5" t="n">
        <f aca="false">IF(Kalender!LK44&lt;&gt;1,0,IF(AND($B44&gt;0,INDEX(Kalender!LK$68:LK$77,MAX(1,$B44))&gt;INDEX(Kalender!$B$68:$B$77,MAX(1,$B44))),1,0)+IF(OR(AND($C44&gt;0,INDEX(Kalender!LK$81:LK$110,MAX(1,$C44))&gt;INDEX(Kalender!$B$81:$B$110,MAX(1,$C44))),AND($D44&gt;0,INDEX(Kalender!LK$81:LK$110,MAX(1,$D44))&gt;INDEX(Kalender!$B$81:$B$110,MAX(1,$D44))),AND($E44&gt;0,INDEX(Kalender!LK$81:LK$110,MAX(1,$E44))&gt;INDEX(Kalender!$B$81:$B$110,MAX(1,$E44))),AND($F44&gt;0,INDEX(Kalender!LK$81:LK$110,MAX(1,$F44))&gt;INDEX(Kalender!$B$81:$B$110,MAX(1,$F44)))),2,0))</f>
        <v>0</v>
      </c>
      <c r="LL44" s="5" t="n">
        <f aca="false">IF(Kalender!LL44&lt;&gt;1,0,IF(AND($B44&gt;0,INDEX(Kalender!LL$68:LL$77,MAX(1,$B44))&gt;INDEX(Kalender!$B$68:$B$77,MAX(1,$B44))),1,0)+IF(OR(AND($C44&gt;0,INDEX(Kalender!LL$81:LL$110,MAX(1,$C44))&gt;INDEX(Kalender!$B$81:$B$110,MAX(1,$C44))),AND($D44&gt;0,INDEX(Kalender!LL$81:LL$110,MAX(1,$D44))&gt;INDEX(Kalender!$B$81:$B$110,MAX(1,$D44))),AND($E44&gt;0,INDEX(Kalender!LL$81:LL$110,MAX(1,$E44))&gt;INDEX(Kalender!$B$81:$B$110,MAX(1,$E44))),AND($F44&gt;0,INDEX(Kalender!LL$81:LL$110,MAX(1,$F44))&gt;INDEX(Kalender!$B$81:$B$110,MAX(1,$F44)))),2,0))</f>
        <v>0</v>
      </c>
      <c r="LM44" s="5" t="n">
        <f aca="false">IF(Kalender!LM44&lt;&gt;1,0,IF(AND($B44&gt;0,INDEX(Kalender!LM$68:LM$77,MAX(1,$B44))&gt;INDEX(Kalender!$B$68:$B$77,MAX(1,$B44))),1,0)+IF(OR(AND($C44&gt;0,INDEX(Kalender!LM$81:LM$110,MAX(1,$C44))&gt;INDEX(Kalender!$B$81:$B$110,MAX(1,$C44))),AND($D44&gt;0,INDEX(Kalender!LM$81:LM$110,MAX(1,$D44))&gt;INDEX(Kalender!$B$81:$B$110,MAX(1,$D44))),AND($E44&gt;0,INDEX(Kalender!LM$81:LM$110,MAX(1,$E44))&gt;INDEX(Kalender!$B$81:$B$110,MAX(1,$E44))),AND($F44&gt;0,INDEX(Kalender!LM$81:LM$110,MAX(1,$F44))&gt;INDEX(Kalender!$B$81:$B$110,MAX(1,$F44)))),2,0))</f>
        <v>0</v>
      </c>
      <c r="LN44" s="5" t="n">
        <f aca="false">IF(Kalender!LN44&lt;&gt;1,0,IF(AND($B44&gt;0,INDEX(Kalender!LN$68:LN$77,MAX(1,$B44))&gt;INDEX(Kalender!$B$68:$B$77,MAX(1,$B44))),1,0)+IF(OR(AND($C44&gt;0,INDEX(Kalender!LN$81:LN$110,MAX(1,$C44))&gt;INDEX(Kalender!$B$81:$B$110,MAX(1,$C44))),AND($D44&gt;0,INDEX(Kalender!LN$81:LN$110,MAX(1,$D44))&gt;INDEX(Kalender!$B$81:$B$110,MAX(1,$D44))),AND($E44&gt;0,INDEX(Kalender!LN$81:LN$110,MAX(1,$E44))&gt;INDEX(Kalender!$B$81:$B$110,MAX(1,$E44))),AND($F44&gt;0,INDEX(Kalender!LN$81:LN$110,MAX(1,$F44))&gt;INDEX(Kalender!$B$81:$B$110,MAX(1,$F44)))),2,0))</f>
        <v>0</v>
      </c>
      <c r="LO44" s="5" t="n">
        <f aca="false">IF(Kalender!LO44&lt;&gt;1,0,IF(AND($B44&gt;0,INDEX(Kalender!LO$68:LO$77,MAX(1,$B44))&gt;INDEX(Kalender!$B$68:$B$77,MAX(1,$B44))),1,0)+IF(OR(AND($C44&gt;0,INDEX(Kalender!LO$81:LO$110,MAX(1,$C44))&gt;INDEX(Kalender!$B$81:$B$110,MAX(1,$C44))),AND($D44&gt;0,INDEX(Kalender!LO$81:LO$110,MAX(1,$D44))&gt;INDEX(Kalender!$B$81:$B$110,MAX(1,$D44))),AND($E44&gt;0,INDEX(Kalender!LO$81:LO$110,MAX(1,$E44))&gt;INDEX(Kalender!$B$81:$B$110,MAX(1,$E44))),AND($F44&gt;0,INDEX(Kalender!LO$81:LO$110,MAX(1,$F44))&gt;INDEX(Kalender!$B$81:$B$110,MAX(1,$F44)))),2,0))</f>
        <v>0</v>
      </c>
      <c r="LP44" s="5" t="n">
        <f aca="false">IF(Kalender!LP44&lt;&gt;1,0,IF(AND($B44&gt;0,INDEX(Kalender!LP$68:LP$77,MAX(1,$B44))&gt;INDEX(Kalender!$B$68:$B$77,MAX(1,$B44))),1,0)+IF(OR(AND($C44&gt;0,INDEX(Kalender!LP$81:LP$110,MAX(1,$C44))&gt;INDEX(Kalender!$B$81:$B$110,MAX(1,$C44))),AND($D44&gt;0,INDEX(Kalender!LP$81:LP$110,MAX(1,$D44))&gt;INDEX(Kalender!$B$81:$B$110,MAX(1,$D44))),AND($E44&gt;0,INDEX(Kalender!LP$81:LP$110,MAX(1,$E44))&gt;INDEX(Kalender!$B$81:$B$110,MAX(1,$E44))),AND($F44&gt;0,INDEX(Kalender!LP$81:LP$110,MAX(1,$F44))&gt;INDEX(Kalender!$B$81:$B$110,MAX(1,$F44)))),2,0))</f>
        <v>0</v>
      </c>
      <c r="LQ44" s="5" t="n">
        <f aca="false">IF(Kalender!LQ44&lt;&gt;1,0,IF(AND($B44&gt;0,INDEX(Kalender!LQ$68:LQ$77,MAX(1,$B44))&gt;INDEX(Kalender!$B$68:$B$77,MAX(1,$B44))),1,0)+IF(OR(AND($C44&gt;0,INDEX(Kalender!LQ$81:LQ$110,MAX(1,$C44))&gt;INDEX(Kalender!$B$81:$B$110,MAX(1,$C44))),AND($D44&gt;0,INDEX(Kalender!LQ$81:LQ$110,MAX(1,$D44))&gt;INDEX(Kalender!$B$81:$B$110,MAX(1,$D44))),AND($E44&gt;0,INDEX(Kalender!LQ$81:LQ$110,MAX(1,$E44))&gt;INDEX(Kalender!$B$81:$B$110,MAX(1,$E44))),AND($F44&gt;0,INDEX(Kalender!LQ$81:LQ$110,MAX(1,$F44))&gt;INDEX(Kalender!$B$81:$B$110,MAX(1,$F44)))),2,0))</f>
        <v>0</v>
      </c>
      <c r="LR44" s="5" t="n">
        <f aca="false">IF(Kalender!LR44&lt;&gt;1,0,IF(AND($B44&gt;0,INDEX(Kalender!LR$68:LR$77,MAX(1,$B44))&gt;INDEX(Kalender!$B$68:$B$77,MAX(1,$B44))),1,0)+IF(OR(AND($C44&gt;0,INDEX(Kalender!LR$81:LR$110,MAX(1,$C44))&gt;INDEX(Kalender!$B$81:$B$110,MAX(1,$C44))),AND($D44&gt;0,INDEX(Kalender!LR$81:LR$110,MAX(1,$D44))&gt;INDEX(Kalender!$B$81:$B$110,MAX(1,$D44))),AND($E44&gt;0,INDEX(Kalender!LR$81:LR$110,MAX(1,$E44))&gt;INDEX(Kalender!$B$81:$B$110,MAX(1,$E44))),AND($F44&gt;0,INDEX(Kalender!LR$81:LR$110,MAX(1,$F44))&gt;INDEX(Kalender!$B$81:$B$110,MAX(1,$F44)))),2,0))</f>
        <v>0</v>
      </c>
      <c r="LS44" s="5" t="n">
        <f aca="false">IF(Kalender!LS44&lt;&gt;1,0,IF(AND($B44&gt;0,INDEX(Kalender!LS$68:LS$77,MAX(1,$B44))&gt;INDEX(Kalender!$B$68:$B$77,MAX(1,$B44))),1,0)+IF(OR(AND($C44&gt;0,INDEX(Kalender!LS$81:LS$110,MAX(1,$C44))&gt;INDEX(Kalender!$B$81:$B$110,MAX(1,$C44))),AND($D44&gt;0,INDEX(Kalender!LS$81:LS$110,MAX(1,$D44))&gt;INDEX(Kalender!$B$81:$B$110,MAX(1,$D44))),AND($E44&gt;0,INDEX(Kalender!LS$81:LS$110,MAX(1,$E44))&gt;INDEX(Kalender!$B$81:$B$110,MAX(1,$E44))),AND($F44&gt;0,INDEX(Kalender!LS$81:LS$110,MAX(1,$F44))&gt;INDEX(Kalender!$B$81:$B$110,MAX(1,$F44)))),2,0))</f>
        <v>0</v>
      </c>
      <c r="LT44" s="5" t="n">
        <f aca="false">IF(Kalender!LT44&lt;&gt;1,0,IF(AND($B44&gt;0,INDEX(Kalender!LT$68:LT$77,MAX(1,$B44))&gt;INDEX(Kalender!$B$68:$B$77,MAX(1,$B44))),1,0)+IF(OR(AND($C44&gt;0,INDEX(Kalender!LT$81:LT$110,MAX(1,$C44))&gt;INDEX(Kalender!$B$81:$B$110,MAX(1,$C44))),AND($D44&gt;0,INDEX(Kalender!LT$81:LT$110,MAX(1,$D44))&gt;INDEX(Kalender!$B$81:$B$110,MAX(1,$D44))),AND($E44&gt;0,INDEX(Kalender!LT$81:LT$110,MAX(1,$E44))&gt;INDEX(Kalender!$B$81:$B$110,MAX(1,$E44))),AND($F44&gt;0,INDEX(Kalender!LT$81:LT$110,MAX(1,$F44))&gt;INDEX(Kalender!$B$81:$B$110,MAX(1,$F44)))),2,0))</f>
        <v>0</v>
      </c>
      <c r="LU44" s="5" t="n">
        <f aca="false">IF(Kalender!LU44&lt;&gt;1,0,IF(AND($B44&gt;0,INDEX(Kalender!LU$68:LU$77,MAX(1,$B44))&gt;INDEX(Kalender!$B$68:$B$77,MAX(1,$B44))),1,0)+IF(OR(AND($C44&gt;0,INDEX(Kalender!LU$81:LU$110,MAX(1,$C44))&gt;INDEX(Kalender!$B$81:$B$110,MAX(1,$C44))),AND($D44&gt;0,INDEX(Kalender!LU$81:LU$110,MAX(1,$D44))&gt;INDEX(Kalender!$B$81:$B$110,MAX(1,$D44))),AND($E44&gt;0,INDEX(Kalender!LU$81:LU$110,MAX(1,$E44))&gt;INDEX(Kalender!$B$81:$B$110,MAX(1,$E44))),AND($F44&gt;0,INDEX(Kalender!LU$81:LU$110,MAX(1,$F44))&gt;INDEX(Kalender!$B$81:$B$110,MAX(1,$F44)))),2,0))</f>
        <v>0</v>
      </c>
      <c r="LV44" s="5" t="n">
        <f aca="false">IF(Kalender!LV44&lt;&gt;1,0,IF(AND($B44&gt;0,INDEX(Kalender!LV$68:LV$77,MAX(1,$B44))&gt;INDEX(Kalender!$B$68:$B$77,MAX(1,$B44))),1,0)+IF(OR(AND($C44&gt;0,INDEX(Kalender!LV$81:LV$110,MAX(1,$C44))&gt;INDEX(Kalender!$B$81:$B$110,MAX(1,$C44))),AND($D44&gt;0,INDEX(Kalender!LV$81:LV$110,MAX(1,$D44))&gt;INDEX(Kalender!$B$81:$B$110,MAX(1,$D44))),AND($E44&gt;0,INDEX(Kalender!LV$81:LV$110,MAX(1,$E44))&gt;INDEX(Kalender!$B$81:$B$110,MAX(1,$E44))),AND($F44&gt;0,INDEX(Kalender!LV$81:LV$110,MAX(1,$F44))&gt;INDEX(Kalender!$B$81:$B$110,MAX(1,$F44)))),2,0))</f>
        <v>0</v>
      </c>
      <c r="LW44" s="5" t="n">
        <f aca="false">IF(Kalender!LW44&lt;&gt;1,0,IF(AND($B44&gt;0,INDEX(Kalender!LW$68:LW$77,MAX(1,$B44))&gt;INDEX(Kalender!$B$68:$B$77,MAX(1,$B44))),1,0)+IF(OR(AND($C44&gt;0,INDEX(Kalender!LW$81:LW$110,MAX(1,$C44))&gt;INDEX(Kalender!$B$81:$B$110,MAX(1,$C44))),AND($D44&gt;0,INDEX(Kalender!LW$81:LW$110,MAX(1,$D44))&gt;INDEX(Kalender!$B$81:$B$110,MAX(1,$D44))),AND($E44&gt;0,INDEX(Kalender!LW$81:LW$110,MAX(1,$E44))&gt;INDEX(Kalender!$B$81:$B$110,MAX(1,$E44))),AND($F44&gt;0,INDEX(Kalender!LW$81:LW$110,MAX(1,$F44))&gt;INDEX(Kalender!$B$81:$B$110,MAX(1,$F44)))),2,0))</f>
        <v>0</v>
      </c>
      <c r="LX44" s="5" t="n">
        <f aca="false">IF(Kalender!LX44&lt;&gt;1,0,IF(AND($B44&gt;0,INDEX(Kalender!LX$68:LX$77,MAX(1,$B44))&gt;INDEX(Kalender!$B$68:$B$77,MAX(1,$B44))),1,0)+IF(OR(AND($C44&gt;0,INDEX(Kalender!LX$81:LX$110,MAX(1,$C44))&gt;INDEX(Kalender!$B$81:$B$110,MAX(1,$C44))),AND($D44&gt;0,INDEX(Kalender!LX$81:LX$110,MAX(1,$D44))&gt;INDEX(Kalender!$B$81:$B$110,MAX(1,$D44))),AND($E44&gt;0,INDEX(Kalender!LX$81:LX$110,MAX(1,$E44))&gt;INDEX(Kalender!$B$81:$B$110,MAX(1,$E44))),AND($F44&gt;0,INDEX(Kalender!LX$81:LX$110,MAX(1,$F44))&gt;INDEX(Kalender!$B$81:$B$110,MAX(1,$F44)))),2,0))</f>
        <v>0</v>
      </c>
      <c r="LY44" s="5" t="n">
        <f aca="false">IF(Kalender!LY44&lt;&gt;1,0,IF(AND($B44&gt;0,INDEX(Kalender!LY$68:LY$77,MAX(1,$B44))&gt;INDEX(Kalender!$B$68:$B$77,MAX(1,$B44))),1,0)+IF(OR(AND($C44&gt;0,INDEX(Kalender!LY$81:LY$110,MAX(1,$C44))&gt;INDEX(Kalender!$B$81:$B$110,MAX(1,$C44))),AND($D44&gt;0,INDEX(Kalender!LY$81:LY$110,MAX(1,$D44))&gt;INDEX(Kalender!$B$81:$B$110,MAX(1,$D44))),AND($E44&gt;0,INDEX(Kalender!LY$81:LY$110,MAX(1,$E44))&gt;INDEX(Kalender!$B$81:$B$110,MAX(1,$E44))),AND($F44&gt;0,INDEX(Kalender!LY$81:LY$110,MAX(1,$F44))&gt;INDEX(Kalender!$B$81:$B$110,MAX(1,$F44)))),2,0))</f>
        <v>0</v>
      </c>
      <c r="LZ44" s="5" t="n">
        <f aca="false">IF(Kalender!LZ44&lt;&gt;1,0,IF(AND($B44&gt;0,INDEX(Kalender!LZ$68:LZ$77,MAX(1,$B44))&gt;INDEX(Kalender!$B$68:$B$77,MAX(1,$B44))),1,0)+IF(OR(AND($C44&gt;0,INDEX(Kalender!LZ$81:LZ$110,MAX(1,$C44))&gt;INDEX(Kalender!$B$81:$B$110,MAX(1,$C44))),AND($D44&gt;0,INDEX(Kalender!LZ$81:LZ$110,MAX(1,$D44))&gt;INDEX(Kalender!$B$81:$B$110,MAX(1,$D44))),AND($E44&gt;0,INDEX(Kalender!LZ$81:LZ$110,MAX(1,$E44))&gt;INDEX(Kalender!$B$81:$B$110,MAX(1,$E44))),AND($F44&gt;0,INDEX(Kalender!LZ$81:LZ$110,MAX(1,$F44))&gt;INDEX(Kalender!$B$81:$B$110,MAX(1,$F44)))),2,0))</f>
        <v>0</v>
      </c>
      <c r="MA44" s="5" t="n">
        <f aca="false">IF(Kalender!MA44&lt;&gt;1,0,IF(AND($B44&gt;0,INDEX(Kalender!MA$68:MA$77,MAX(1,$B44))&gt;INDEX(Kalender!$B$68:$B$77,MAX(1,$B44))),1,0)+IF(OR(AND($C44&gt;0,INDEX(Kalender!MA$81:MA$110,MAX(1,$C44))&gt;INDEX(Kalender!$B$81:$B$110,MAX(1,$C44))),AND($D44&gt;0,INDEX(Kalender!MA$81:MA$110,MAX(1,$D44))&gt;INDEX(Kalender!$B$81:$B$110,MAX(1,$D44))),AND($E44&gt;0,INDEX(Kalender!MA$81:MA$110,MAX(1,$E44))&gt;INDEX(Kalender!$B$81:$B$110,MAX(1,$E44))),AND($F44&gt;0,INDEX(Kalender!MA$81:MA$110,MAX(1,$F44))&gt;INDEX(Kalender!$B$81:$B$110,MAX(1,$F44)))),2,0))</f>
        <v>0</v>
      </c>
      <c r="MB44" s="5" t="n">
        <f aca="false">IF(Kalender!MB44&lt;&gt;1,0,IF(AND($B44&gt;0,INDEX(Kalender!MB$68:MB$77,MAX(1,$B44))&gt;INDEX(Kalender!$B$68:$B$77,MAX(1,$B44))),1,0)+IF(OR(AND($C44&gt;0,INDEX(Kalender!MB$81:MB$110,MAX(1,$C44))&gt;INDEX(Kalender!$B$81:$B$110,MAX(1,$C44))),AND($D44&gt;0,INDEX(Kalender!MB$81:MB$110,MAX(1,$D44))&gt;INDEX(Kalender!$B$81:$B$110,MAX(1,$D44))),AND($E44&gt;0,INDEX(Kalender!MB$81:MB$110,MAX(1,$E44))&gt;INDEX(Kalender!$B$81:$B$110,MAX(1,$E44))),AND($F44&gt;0,INDEX(Kalender!MB$81:MB$110,MAX(1,$F44))&gt;INDEX(Kalender!$B$81:$B$110,MAX(1,$F44)))),2,0))</f>
        <v>0</v>
      </c>
      <c r="MC44" s="5" t="n">
        <f aca="false">IF(Kalender!MC44&lt;&gt;1,0,IF(AND($B44&gt;0,INDEX(Kalender!MC$68:MC$77,MAX(1,$B44))&gt;INDEX(Kalender!$B$68:$B$77,MAX(1,$B44))),1,0)+IF(OR(AND($C44&gt;0,INDEX(Kalender!MC$81:MC$110,MAX(1,$C44))&gt;INDEX(Kalender!$B$81:$B$110,MAX(1,$C44))),AND($D44&gt;0,INDEX(Kalender!MC$81:MC$110,MAX(1,$D44))&gt;INDEX(Kalender!$B$81:$B$110,MAX(1,$D44))),AND($E44&gt;0,INDEX(Kalender!MC$81:MC$110,MAX(1,$E44))&gt;INDEX(Kalender!$B$81:$B$110,MAX(1,$E44))),AND($F44&gt;0,INDEX(Kalender!MC$81:MC$110,MAX(1,$F44))&gt;INDEX(Kalender!$B$81:$B$110,MAX(1,$F44)))),2,0))</f>
        <v>0</v>
      </c>
      <c r="MD44" s="5" t="n">
        <f aca="false">IF(Kalender!MD44&lt;&gt;1,0,IF(AND($B44&gt;0,INDEX(Kalender!MD$68:MD$77,MAX(1,$B44))&gt;INDEX(Kalender!$B$68:$B$77,MAX(1,$B44))),1,0)+IF(OR(AND($C44&gt;0,INDEX(Kalender!MD$81:MD$110,MAX(1,$C44))&gt;INDEX(Kalender!$B$81:$B$110,MAX(1,$C44))),AND($D44&gt;0,INDEX(Kalender!MD$81:MD$110,MAX(1,$D44))&gt;INDEX(Kalender!$B$81:$B$110,MAX(1,$D44))),AND($E44&gt;0,INDEX(Kalender!MD$81:MD$110,MAX(1,$E44))&gt;INDEX(Kalender!$B$81:$B$110,MAX(1,$E44))),AND($F44&gt;0,INDEX(Kalender!MD$81:MD$110,MAX(1,$F44))&gt;INDEX(Kalender!$B$81:$B$110,MAX(1,$F44)))),2,0))</f>
        <v>0</v>
      </c>
      <c r="ME44" s="5" t="n">
        <f aca="false">IF(Kalender!ME44&lt;&gt;1,0,IF(AND($B44&gt;0,INDEX(Kalender!ME$68:ME$77,MAX(1,$B44))&gt;INDEX(Kalender!$B$68:$B$77,MAX(1,$B44))),1,0)+IF(OR(AND($C44&gt;0,INDEX(Kalender!ME$81:ME$110,MAX(1,$C44))&gt;INDEX(Kalender!$B$81:$B$110,MAX(1,$C44))),AND($D44&gt;0,INDEX(Kalender!ME$81:ME$110,MAX(1,$D44))&gt;INDEX(Kalender!$B$81:$B$110,MAX(1,$D44))),AND($E44&gt;0,INDEX(Kalender!ME$81:ME$110,MAX(1,$E44))&gt;INDEX(Kalender!$B$81:$B$110,MAX(1,$E44))),AND($F44&gt;0,INDEX(Kalender!ME$81:ME$110,MAX(1,$F44))&gt;INDEX(Kalender!$B$81:$B$110,MAX(1,$F44)))),2,0))</f>
        <v>0</v>
      </c>
      <c r="MF44" s="5" t="n">
        <f aca="false">IF(Kalender!MF44&lt;&gt;1,0,IF(AND($B44&gt;0,INDEX(Kalender!MF$68:MF$77,MAX(1,$B44))&gt;INDEX(Kalender!$B$68:$B$77,MAX(1,$B44))),1,0)+IF(OR(AND($C44&gt;0,INDEX(Kalender!MF$81:MF$110,MAX(1,$C44))&gt;INDEX(Kalender!$B$81:$B$110,MAX(1,$C44))),AND($D44&gt;0,INDEX(Kalender!MF$81:MF$110,MAX(1,$D44))&gt;INDEX(Kalender!$B$81:$B$110,MAX(1,$D44))),AND($E44&gt;0,INDEX(Kalender!MF$81:MF$110,MAX(1,$E44))&gt;INDEX(Kalender!$B$81:$B$110,MAX(1,$E44))),AND($F44&gt;0,INDEX(Kalender!MF$81:MF$110,MAX(1,$F44))&gt;INDEX(Kalender!$B$81:$B$110,MAX(1,$F44)))),2,0))</f>
        <v>0</v>
      </c>
      <c r="MG44" s="5" t="n">
        <f aca="false">IF(Kalender!MG44&lt;&gt;1,0,IF(AND($B44&gt;0,INDEX(Kalender!MG$68:MG$77,MAX(1,$B44))&gt;INDEX(Kalender!$B$68:$B$77,MAX(1,$B44))),1,0)+IF(OR(AND($C44&gt;0,INDEX(Kalender!MG$81:MG$110,MAX(1,$C44))&gt;INDEX(Kalender!$B$81:$B$110,MAX(1,$C44))),AND($D44&gt;0,INDEX(Kalender!MG$81:MG$110,MAX(1,$D44))&gt;INDEX(Kalender!$B$81:$B$110,MAX(1,$D44))),AND($E44&gt;0,INDEX(Kalender!MG$81:MG$110,MAX(1,$E44))&gt;INDEX(Kalender!$B$81:$B$110,MAX(1,$E44))),AND($F44&gt;0,INDEX(Kalender!MG$81:MG$110,MAX(1,$F44))&gt;INDEX(Kalender!$B$81:$B$110,MAX(1,$F44)))),2,0))</f>
        <v>0</v>
      </c>
      <c r="MH44" s="5" t="n">
        <f aca="false">IF(Kalender!MH44&lt;&gt;1,0,IF(AND($B44&gt;0,INDEX(Kalender!MH$68:MH$77,MAX(1,$B44))&gt;INDEX(Kalender!$B$68:$B$77,MAX(1,$B44))),1,0)+IF(OR(AND($C44&gt;0,INDEX(Kalender!MH$81:MH$110,MAX(1,$C44))&gt;INDEX(Kalender!$B$81:$B$110,MAX(1,$C44))),AND($D44&gt;0,INDEX(Kalender!MH$81:MH$110,MAX(1,$D44))&gt;INDEX(Kalender!$B$81:$B$110,MAX(1,$D44))),AND($E44&gt;0,INDEX(Kalender!MH$81:MH$110,MAX(1,$E44))&gt;INDEX(Kalender!$B$81:$B$110,MAX(1,$E44))),AND($F44&gt;0,INDEX(Kalender!MH$81:MH$110,MAX(1,$F44))&gt;INDEX(Kalender!$B$81:$B$110,MAX(1,$F44)))),2,0))</f>
        <v>0</v>
      </c>
      <c r="MI44" s="5" t="n">
        <f aca="false">IF(Kalender!MI44&lt;&gt;1,0,IF(AND($B44&gt;0,INDEX(Kalender!MI$68:MI$77,MAX(1,$B44))&gt;INDEX(Kalender!$B$68:$B$77,MAX(1,$B44))),1,0)+IF(OR(AND($C44&gt;0,INDEX(Kalender!MI$81:MI$110,MAX(1,$C44))&gt;INDEX(Kalender!$B$81:$B$110,MAX(1,$C44))),AND($D44&gt;0,INDEX(Kalender!MI$81:MI$110,MAX(1,$D44))&gt;INDEX(Kalender!$B$81:$B$110,MAX(1,$D44))),AND($E44&gt;0,INDEX(Kalender!MI$81:MI$110,MAX(1,$E44))&gt;INDEX(Kalender!$B$81:$B$110,MAX(1,$E44))),AND($F44&gt;0,INDEX(Kalender!MI$81:MI$110,MAX(1,$F44))&gt;INDEX(Kalender!$B$81:$B$110,MAX(1,$F44)))),2,0))</f>
        <v>0</v>
      </c>
      <c r="MJ44" s="5" t="n">
        <f aca="false">IF(Kalender!MJ44&lt;&gt;1,0,IF(AND($B44&gt;0,INDEX(Kalender!MJ$68:MJ$77,MAX(1,$B44))&gt;INDEX(Kalender!$B$68:$B$77,MAX(1,$B44))),1,0)+IF(OR(AND($C44&gt;0,INDEX(Kalender!MJ$81:MJ$110,MAX(1,$C44))&gt;INDEX(Kalender!$B$81:$B$110,MAX(1,$C44))),AND($D44&gt;0,INDEX(Kalender!MJ$81:MJ$110,MAX(1,$D44))&gt;INDEX(Kalender!$B$81:$B$110,MAX(1,$D44))),AND($E44&gt;0,INDEX(Kalender!MJ$81:MJ$110,MAX(1,$E44))&gt;INDEX(Kalender!$B$81:$B$110,MAX(1,$E44))),AND($F44&gt;0,INDEX(Kalender!MJ$81:MJ$110,MAX(1,$F44))&gt;INDEX(Kalender!$B$81:$B$110,MAX(1,$F44)))),2,0))</f>
        <v>0</v>
      </c>
      <c r="MK44" s="5" t="n">
        <f aca="false">IF(Kalender!MK44&lt;&gt;1,0,IF(AND($B44&gt;0,INDEX(Kalender!MK$68:MK$77,MAX(1,$B44))&gt;INDEX(Kalender!$B$68:$B$77,MAX(1,$B44))),1,0)+IF(OR(AND($C44&gt;0,INDEX(Kalender!MK$81:MK$110,MAX(1,$C44))&gt;INDEX(Kalender!$B$81:$B$110,MAX(1,$C44))),AND($D44&gt;0,INDEX(Kalender!MK$81:MK$110,MAX(1,$D44))&gt;INDEX(Kalender!$B$81:$B$110,MAX(1,$D44))),AND($E44&gt;0,INDEX(Kalender!MK$81:MK$110,MAX(1,$E44))&gt;INDEX(Kalender!$B$81:$B$110,MAX(1,$E44))),AND($F44&gt;0,INDEX(Kalender!MK$81:MK$110,MAX(1,$F44))&gt;INDEX(Kalender!$B$81:$B$110,MAX(1,$F44)))),2,0))</f>
        <v>0</v>
      </c>
      <c r="ML44" s="5" t="n">
        <f aca="false">IF(Kalender!ML44&lt;&gt;1,0,IF(AND($B44&gt;0,INDEX(Kalender!ML$68:ML$77,MAX(1,$B44))&gt;INDEX(Kalender!$B$68:$B$77,MAX(1,$B44))),1,0)+IF(OR(AND($C44&gt;0,INDEX(Kalender!ML$81:ML$110,MAX(1,$C44))&gt;INDEX(Kalender!$B$81:$B$110,MAX(1,$C44))),AND($D44&gt;0,INDEX(Kalender!ML$81:ML$110,MAX(1,$D44))&gt;INDEX(Kalender!$B$81:$B$110,MAX(1,$D44))),AND($E44&gt;0,INDEX(Kalender!ML$81:ML$110,MAX(1,$E44))&gt;INDEX(Kalender!$B$81:$B$110,MAX(1,$E44))),AND($F44&gt;0,INDEX(Kalender!ML$81:ML$110,MAX(1,$F44))&gt;INDEX(Kalender!$B$81:$B$110,MAX(1,$F44)))),2,0))</f>
        <v>0</v>
      </c>
      <c r="MM44" s="5" t="n">
        <f aca="false">IF(Kalender!MM44&lt;&gt;1,0,IF(AND($B44&gt;0,INDEX(Kalender!MM$68:MM$77,MAX(1,$B44))&gt;INDEX(Kalender!$B$68:$B$77,MAX(1,$B44))),1,0)+IF(OR(AND($C44&gt;0,INDEX(Kalender!MM$81:MM$110,MAX(1,$C44))&gt;INDEX(Kalender!$B$81:$B$110,MAX(1,$C44))),AND($D44&gt;0,INDEX(Kalender!MM$81:MM$110,MAX(1,$D44))&gt;INDEX(Kalender!$B$81:$B$110,MAX(1,$D44))),AND($E44&gt;0,INDEX(Kalender!MM$81:MM$110,MAX(1,$E44))&gt;INDEX(Kalender!$B$81:$B$110,MAX(1,$E44))),AND($F44&gt;0,INDEX(Kalender!MM$81:MM$110,MAX(1,$F44))&gt;INDEX(Kalender!$B$81:$B$110,MAX(1,$F44)))),2,0))</f>
        <v>0</v>
      </c>
      <c r="MN44" s="5" t="n">
        <f aca="false">IF(Kalender!MN44&lt;&gt;1,0,IF(AND($B44&gt;0,INDEX(Kalender!MN$68:MN$77,MAX(1,$B44))&gt;INDEX(Kalender!$B$68:$B$77,MAX(1,$B44))),1,0)+IF(OR(AND($C44&gt;0,INDEX(Kalender!MN$81:MN$110,MAX(1,$C44))&gt;INDEX(Kalender!$B$81:$B$110,MAX(1,$C44))),AND($D44&gt;0,INDEX(Kalender!MN$81:MN$110,MAX(1,$D44))&gt;INDEX(Kalender!$B$81:$B$110,MAX(1,$D44))),AND($E44&gt;0,INDEX(Kalender!MN$81:MN$110,MAX(1,$E44))&gt;INDEX(Kalender!$B$81:$B$110,MAX(1,$E44))),AND($F44&gt;0,INDEX(Kalender!MN$81:MN$110,MAX(1,$F44))&gt;INDEX(Kalender!$B$81:$B$110,MAX(1,$F44)))),2,0))</f>
        <v>0</v>
      </c>
      <c r="MO44" s="5" t="n">
        <f aca="false">IF(Kalender!MO44&lt;&gt;1,0,IF(AND($B44&gt;0,INDEX(Kalender!MO$68:MO$77,MAX(1,$B44))&gt;INDEX(Kalender!$B$68:$B$77,MAX(1,$B44))),1,0)+IF(OR(AND($C44&gt;0,INDEX(Kalender!MO$81:MO$110,MAX(1,$C44))&gt;INDEX(Kalender!$B$81:$B$110,MAX(1,$C44))),AND($D44&gt;0,INDEX(Kalender!MO$81:MO$110,MAX(1,$D44))&gt;INDEX(Kalender!$B$81:$B$110,MAX(1,$D44))),AND($E44&gt;0,INDEX(Kalender!MO$81:MO$110,MAX(1,$E44))&gt;INDEX(Kalender!$B$81:$B$110,MAX(1,$E44))),AND($F44&gt;0,INDEX(Kalender!MO$81:MO$110,MAX(1,$F44))&gt;INDEX(Kalender!$B$81:$B$110,MAX(1,$F44)))),2,0))</f>
        <v>0</v>
      </c>
      <c r="MP44" s="5" t="n">
        <f aca="false">IF(Kalender!MP44&lt;&gt;1,0,IF(AND($B44&gt;0,INDEX(Kalender!MP$68:MP$77,MAX(1,$B44))&gt;INDEX(Kalender!$B$68:$B$77,MAX(1,$B44))),1,0)+IF(OR(AND($C44&gt;0,INDEX(Kalender!MP$81:MP$110,MAX(1,$C44))&gt;INDEX(Kalender!$B$81:$B$110,MAX(1,$C44))),AND($D44&gt;0,INDEX(Kalender!MP$81:MP$110,MAX(1,$D44))&gt;INDEX(Kalender!$B$81:$B$110,MAX(1,$D44))),AND($E44&gt;0,INDEX(Kalender!MP$81:MP$110,MAX(1,$E44))&gt;INDEX(Kalender!$B$81:$B$110,MAX(1,$E44))),AND($F44&gt;0,INDEX(Kalender!MP$81:MP$110,MAX(1,$F44))&gt;INDEX(Kalender!$B$81:$B$110,MAX(1,$F44)))),2,0))</f>
        <v>0</v>
      </c>
      <c r="MQ44" s="5" t="n">
        <f aca="false">IF(Kalender!MQ44&lt;&gt;1,0,IF(AND($B44&gt;0,INDEX(Kalender!MQ$68:MQ$77,MAX(1,$B44))&gt;INDEX(Kalender!$B$68:$B$77,MAX(1,$B44))),1,0)+IF(OR(AND($C44&gt;0,INDEX(Kalender!MQ$81:MQ$110,MAX(1,$C44))&gt;INDEX(Kalender!$B$81:$B$110,MAX(1,$C44))),AND($D44&gt;0,INDEX(Kalender!MQ$81:MQ$110,MAX(1,$D44))&gt;INDEX(Kalender!$B$81:$B$110,MAX(1,$D44))),AND($E44&gt;0,INDEX(Kalender!MQ$81:MQ$110,MAX(1,$E44))&gt;INDEX(Kalender!$B$81:$B$110,MAX(1,$E44))),AND($F44&gt;0,INDEX(Kalender!MQ$81:MQ$110,MAX(1,$F44))&gt;INDEX(Kalender!$B$81:$B$110,MAX(1,$F44)))),2,0))</f>
        <v>0</v>
      </c>
      <c r="MR44" s="5" t="n">
        <f aca="false">IF(Kalender!MR44&lt;&gt;1,0,IF(AND($B44&gt;0,INDEX(Kalender!MR$68:MR$77,MAX(1,$B44))&gt;INDEX(Kalender!$B$68:$B$77,MAX(1,$B44))),1,0)+IF(OR(AND($C44&gt;0,INDEX(Kalender!MR$81:MR$110,MAX(1,$C44))&gt;INDEX(Kalender!$B$81:$B$110,MAX(1,$C44))),AND($D44&gt;0,INDEX(Kalender!MR$81:MR$110,MAX(1,$D44))&gt;INDEX(Kalender!$B$81:$B$110,MAX(1,$D44))),AND($E44&gt;0,INDEX(Kalender!MR$81:MR$110,MAX(1,$E44))&gt;INDEX(Kalender!$B$81:$B$110,MAX(1,$E44))),AND($F44&gt;0,INDEX(Kalender!MR$81:MR$110,MAX(1,$F44))&gt;INDEX(Kalender!$B$81:$B$110,MAX(1,$F44)))),2,0))</f>
        <v>0</v>
      </c>
      <c r="MS44" s="5" t="n">
        <f aca="false">IF(Kalender!MS44&lt;&gt;1,0,IF(AND($B44&gt;0,INDEX(Kalender!MS$68:MS$77,MAX(1,$B44))&gt;INDEX(Kalender!$B$68:$B$77,MAX(1,$B44))),1,0)+IF(OR(AND($C44&gt;0,INDEX(Kalender!MS$81:MS$110,MAX(1,$C44))&gt;INDEX(Kalender!$B$81:$B$110,MAX(1,$C44))),AND($D44&gt;0,INDEX(Kalender!MS$81:MS$110,MAX(1,$D44))&gt;INDEX(Kalender!$B$81:$B$110,MAX(1,$D44))),AND($E44&gt;0,INDEX(Kalender!MS$81:MS$110,MAX(1,$E44))&gt;INDEX(Kalender!$B$81:$B$110,MAX(1,$E44))),AND($F44&gt;0,INDEX(Kalender!MS$81:MS$110,MAX(1,$F44))&gt;INDEX(Kalender!$B$81:$B$110,MAX(1,$F44)))),2,0))</f>
        <v>0</v>
      </c>
      <c r="MT44" s="5" t="n">
        <f aca="false">IF(Kalender!MT44&lt;&gt;1,0,IF(AND($B44&gt;0,INDEX(Kalender!MT$68:MT$77,MAX(1,$B44))&gt;INDEX(Kalender!$B$68:$B$77,MAX(1,$B44))),1,0)+IF(OR(AND($C44&gt;0,INDEX(Kalender!MT$81:MT$110,MAX(1,$C44))&gt;INDEX(Kalender!$B$81:$B$110,MAX(1,$C44))),AND($D44&gt;0,INDEX(Kalender!MT$81:MT$110,MAX(1,$D44))&gt;INDEX(Kalender!$B$81:$B$110,MAX(1,$D44))),AND($E44&gt;0,INDEX(Kalender!MT$81:MT$110,MAX(1,$E44))&gt;INDEX(Kalender!$B$81:$B$110,MAX(1,$E44))),AND($F44&gt;0,INDEX(Kalender!MT$81:MT$110,MAX(1,$F44))&gt;INDEX(Kalender!$B$81:$B$110,MAX(1,$F44)))),2,0))</f>
        <v>0</v>
      </c>
      <c r="MU44" s="5" t="n">
        <f aca="false">IF(Kalender!MU44&lt;&gt;1,0,IF(AND($B44&gt;0,INDEX(Kalender!MU$68:MU$77,MAX(1,$B44))&gt;INDEX(Kalender!$B$68:$B$77,MAX(1,$B44))),1,0)+IF(OR(AND($C44&gt;0,INDEX(Kalender!MU$81:MU$110,MAX(1,$C44))&gt;INDEX(Kalender!$B$81:$B$110,MAX(1,$C44))),AND($D44&gt;0,INDEX(Kalender!MU$81:MU$110,MAX(1,$D44))&gt;INDEX(Kalender!$B$81:$B$110,MAX(1,$D44))),AND($E44&gt;0,INDEX(Kalender!MU$81:MU$110,MAX(1,$E44))&gt;INDEX(Kalender!$B$81:$B$110,MAX(1,$E44))),AND($F44&gt;0,INDEX(Kalender!MU$81:MU$110,MAX(1,$F44))&gt;INDEX(Kalender!$B$81:$B$110,MAX(1,$F44)))),2,0))</f>
        <v>0</v>
      </c>
      <c r="MV44" s="5" t="n">
        <f aca="false">IF(Kalender!MV44&lt;&gt;1,0,IF(AND($B44&gt;0,INDEX(Kalender!MV$68:MV$77,MAX(1,$B44))&gt;INDEX(Kalender!$B$68:$B$77,MAX(1,$B44))),1,0)+IF(OR(AND($C44&gt;0,INDEX(Kalender!MV$81:MV$110,MAX(1,$C44))&gt;INDEX(Kalender!$B$81:$B$110,MAX(1,$C44))),AND($D44&gt;0,INDEX(Kalender!MV$81:MV$110,MAX(1,$D44))&gt;INDEX(Kalender!$B$81:$B$110,MAX(1,$D44))),AND($E44&gt;0,INDEX(Kalender!MV$81:MV$110,MAX(1,$E44))&gt;INDEX(Kalender!$B$81:$B$110,MAX(1,$E44))),AND($F44&gt;0,INDEX(Kalender!MV$81:MV$110,MAX(1,$F44))&gt;INDEX(Kalender!$B$81:$B$110,MAX(1,$F44)))),2,0))</f>
        <v>0</v>
      </c>
      <c r="MW44" s="5" t="n">
        <f aca="false">IF(Kalender!MW44&lt;&gt;1,0,IF(AND($B44&gt;0,INDEX(Kalender!MW$68:MW$77,MAX(1,$B44))&gt;INDEX(Kalender!$B$68:$B$77,MAX(1,$B44))),1,0)+IF(OR(AND($C44&gt;0,INDEX(Kalender!MW$81:MW$110,MAX(1,$C44))&gt;INDEX(Kalender!$B$81:$B$110,MAX(1,$C44))),AND($D44&gt;0,INDEX(Kalender!MW$81:MW$110,MAX(1,$D44))&gt;INDEX(Kalender!$B$81:$B$110,MAX(1,$D44))),AND($E44&gt;0,INDEX(Kalender!MW$81:MW$110,MAX(1,$E44))&gt;INDEX(Kalender!$B$81:$B$110,MAX(1,$E44))),AND($F44&gt;0,INDEX(Kalender!MW$81:MW$110,MAX(1,$F44))&gt;INDEX(Kalender!$B$81:$B$110,MAX(1,$F44)))),2,0))</f>
        <v>0</v>
      </c>
      <c r="MX44" s="5" t="n">
        <f aca="false">IF(Kalender!MX44&lt;&gt;1,0,IF(AND($B44&gt;0,INDEX(Kalender!MX$68:MX$77,MAX(1,$B44))&gt;INDEX(Kalender!$B$68:$B$77,MAX(1,$B44))),1,0)+IF(OR(AND($C44&gt;0,INDEX(Kalender!MX$81:MX$110,MAX(1,$C44))&gt;INDEX(Kalender!$B$81:$B$110,MAX(1,$C44))),AND($D44&gt;0,INDEX(Kalender!MX$81:MX$110,MAX(1,$D44))&gt;INDEX(Kalender!$B$81:$B$110,MAX(1,$D44))),AND($E44&gt;0,INDEX(Kalender!MX$81:MX$110,MAX(1,$E44))&gt;INDEX(Kalender!$B$81:$B$110,MAX(1,$E44))),AND($F44&gt;0,INDEX(Kalender!MX$81:MX$110,MAX(1,$F44))&gt;INDEX(Kalender!$B$81:$B$110,MAX(1,$F44)))),2,0))</f>
        <v>0</v>
      </c>
      <c r="MY44" s="5" t="n">
        <f aca="false">IF(Kalender!MY44&lt;&gt;1,0,IF(AND($B44&gt;0,INDEX(Kalender!MY$68:MY$77,MAX(1,$B44))&gt;INDEX(Kalender!$B$68:$B$77,MAX(1,$B44))),1,0)+IF(OR(AND($C44&gt;0,INDEX(Kalender!MY$81:MY$110,MAX(1,$C44))&gt;INDEX(Kalender!$B$81:$B$110,MAX(1,$C44))),AND($D44&gt;0,INDEX(Kalender!MY$81:MY$110,MAX(1,$D44))&gt;INDEX(Kalender!$B$81:$B$110,MAX(1,$D44))),AND($E44&gt;0,INDEX(Kalender!MY$81:MY$110,MAX(1,$E44))&gt;INDEX(Kalender!$B$81:$B$110,MAX(1,$E44))),AND($F44&gt;0,INDEX(Kalender!MY$81:MY$110,MAX(1,$F44))&gt;INDEX(Kalender!$B$81:$B$110,MAX(1,$F44)))),2,0))</f>
        <v>0</v>
      </c>
      <c r="MZ44" s="5" t="n">
        <f aca="false">IF(Kalender!MZ44&lt;&gt;1,0,IF(AND($B44&gt;0,INDEX(Kalender!MZ$68:MZ$77,MAX(1,$B44))&gt;INDEX(Kalender!$B$68:$B$77,MAX(1,$B44))),1,0)+IF(OR(AND($C44&gt;0,INDEX(Kalender!MZ$81:MZ$110,MAX(1,$C44))&gt;INDEX(Kalender!$B$81:$B$110,MAX(1,$C44))),AND($D44&gt;0,INDEX(Kalender!MZ$81:MZ$110,MAX(1,$D44))&gt;INDEX(Kalender!$B$81:$B$110,MAX(1,$D44))),AND($E44&gt;0,INDEX(Kalender!MZ$81:MZ$110,MAX(1,$E44))&gt;INDEX(Kalender!$B$81:$B$110,MAX(1,$E44))),AND($F44&gt;0,INDEX(Kalender!MZ$81:MZ$110,MAX(1,$F44))&gt;INDEX(Kalender!$B$81:$B$110,MAX(1,$F44)))),2,0))</f>
        <v>0</v>
      </c>
      <c r="NA44" s="5" t="n">
        <f aca="false">IF(Kalender!NA44&lt;&gt;1,0,IF(AND($B44&gt;0,INDEX(Kalender!NA$68:NA$77,MAX(1,$B44))&gt;INDEX(Kalender!$B$68:$B$77,MAX(1,$B44))),1,0)+IF(OR(AND($C44&gt;0,INDEX(Kalender!NA$81:NA$110,MAX(1,$C44))&gt;INDEX(Kalender!$B$81:$B$110,MAX(1,$C44))),AND($D44&gt;0,INDEX(Kalender!NA$81:NA$110,MAX(1,$D44))&gt;INDEX(Kalender!$B$81:$B$110,MAX(1,$D44))),AND($E44&gt;0,INDEX(Kalender!NA$81:NA$110,MAX(1,$E44))&gt;INDEX(Kalender!$B$81:$B$110,MAX(1,$E44))),AND($F44&gt;0,INDEX(Kalender!NA$81:NA$110,MAX(1,$F44))&gt;INDEX(Kalender!$B$81:$B$110,MAX(1,$F44)))),2,0))</f>
        <v>0</v>
      </c>
      <c r="NB44" s="5" t="n">
        <f aca="false">IF(Kalender!NB44&lt;&gt;1,0,IF(AND($B44&gt;0,INDEX(Kalender!NB$68:NB$77,MAX(1,$B44))&gt;INDEX(Kalender!$B$68:$B$77,MAX(1,$B44))),1,0)+IF(OR(AND($C44&gt;0,INDEX(Kalender!NB$81:NB$110,MAX(1,$C44))&gt;INDEX(Kalender!$B$81:$B$110,MAX(1,$C44))),AND($D44&gt;0,INDEX(Kalender!NB$81:NB$110,MAX(1,$D44))&gt;INDEX(Kalender!$B$81:$B$110,MAX(1,$D44))),AND($E44&gt;0,INDEX(Kalender!NB$81:NB$110,MAX(1,$E44))&gt;INDEX(Kalender!$B$81:$B$110,MAX(1,$E44))),AND($F44&gt;0,INDEX(Kalender!NB$81:NB$110,MAX(1,$F44))&gt;INDEX(Kalender!$B$81:$B$110,MAX(1,$F44)))),2,0))</f>
        <v>0</v>
      </c>
      <c r="NC44" s="5" t="n">
        <f aca="false">IF(Kalender!NC44&lt;&gt;1,0,IF(AND($B44&gt;0,INDEX(Kalender!NC$68:NC$77,MAX(1,$B44))&gt;INDEX(Kalender!$B$68:$B$77,MAX(1,$B44))),1,0)+IF(OR(AND($C44&gt;0,INDEX(Kalender!NC$81:NC$110,MAX(1,$C44))&gt;INDEX(Kalender!$B$81:$B$110,MAX(1,$C44))),AND($D44&gt;0,INDEX(Kalender!NC$81:NC$110,MAX(1,$D44))&gt;INDEX(Kalender!$B$81:$B$110,MAX(1,$D44))),AND($E44&gt;0,INDEX(Kalender!NC$81:NC$110,MAX(1,$E44))&gt;INDEX(Kalender!$B$81:$B$110,MAX(1,$E44))),AND($F44&gt;0,INDEX(Kalender!NC$81:NC$110,MAX(1,$F44))&gt;INDEX(Kalender!$B$81:$B$110,MAX(1,$F44)))),2,0))</f>
        <v>0</v>
      </c>
      <c r="ND44" s="5" t="n">
        <f aca="false">IF(Kalender!ND44&lt;&gt;1,0,IF(AND($B44&gt;0,INDEX(Kalender!ND$68:ND$77,MAX(1,$B44))&gt;INDEX(Kalender!$B$68:$B$77,MAX(1,$B44))),1,0)+IF(OR(AND($C44&gt;0,INDEX(Kalender!ND$81:ND$110,MAX(1,$C44))&gt;INDEX(Kalender!$B$81:$B$110,MAX(1,$C44))),AND($D44&gt;0,INDEX(Kalender!ND$81:ND$110,MAX(1,$D44))&gt;INDEX(Kalender!$B$81:$B$110,MAX(1,$D44))),AND($E44&gt;0,INDEX(Kalender!ND$81:ND$110,MAX(1,$E44))&gt;INDEX(Kalender!$B$81:$B$110,MAX(1,$E44))),AND($F44&gt;0,INDEX(Kalender!ND$81:ND$110,MAX(1,$F44))&gt;INDEX(Kalender!$B$81:$B$110,MAX(1,$F44)))),2,0))</f>
        <v>0</v>
      </c>
      <c r="NE44" s="5" t="n">
        <f aca="false">IF(Kalender!NE44&lt;&gt;1,0,IF(AND($B44&gt;0,INDEX(Kalender!NE$68:NE$77,MAX(1,$B44))&gt;INDEX(Kalender!$B$68:$B$77,MAX(1,$B44))),1,0)+IF(OR(AND($C44&gt;0,INDEX(Kalender!NE$81:NE$110,MAX(1,$C44))&gt;INDEX(Kalender!$B$81:$B$110,MAX(1,$C44))),AND($D44&gt;0,INDEX(Kalender!NE$81:NE$110,MAX(1,$D44))&gt;INDEX(Kalender!$B$81:$B$110,MAX(1,$D44))),AND($E44&gt;0,INDEX(Kalender!NE$81:NE$110,MAX(1,$E44))&gt;INDEX(Kalender!$B$81:$B$110,MAX(1,$E44))),AND($F44&gt;0,INDEX(Kalender!NE$81:NE$110,MAX(1,$F44))&gt;INDEX(Kalender!$B$81:$B$110,MAX(1,$F44)))),2,0))</f>
        <v>0</v>
      </c>
      <c r="NF44" s="5" t="n">
        <f aca="false">IF(Kalender!NF44&lt;&gt;1,0,IF(AND($B44&gt;0,INDEX(Kalender!NF$68:NF$77,MAX(1,$B44))&gt;INDEX(Kalender!$B$68:$B$77,MAX(1,$B44))),1,0)+IF(OR(AND($C44&gt;0,INDEX(Kalender!NF$81:NF$110,MAX(1,$C44))&gt;INDEX(Kalender!$B$81:$B$110,MAX(1,$C44))),AND($D44&gt;0,INDEX(Kalender!NF$81:NF$110,MAX(1,$D44))&gt;INDEX(Kalender!$B$81:$B$110,MAX(1,$D44))),AND($E44&gt;0,INDEX(Kalender!NF$81:NF$110,MAX(1,$E44))&gt;INDEX(Kalender!$B$81:$B$110,MAX(1,$E44))),AND($F44&gt;0,INDEX(Kalender!NF$81:NF$110,MAX(1,$F44))&gt;INDEX(Kalender!$B$81:$B$110,MAX(1,$F44)))),2,0))</f>
        <v>0</v>
      </c>
      <c r="NG44" s="5" t="n">
        <f aca="false">IF(Kalender!NG44&lt;&gt;1,0,IF(AND($B44&gt;0,INDEX(Kalender!NG$68:NG$77,MAX(1,$B44))&gt;INDEX(Kalender!$B$68:$B$77,MAX(1,$B44))),1,0)+IF(OR(AND($C44&gt;0,INDEX(Kalender!NG$81:NG$110,MAX(1,$C44))&gt;INDEX(Kalender!$B$81:$B$110,MAX(1,$C44))),AND($D44&gt;0,INDEX(Kalender!NG$81:NG$110,MAX(1,$D44))&gt;INDEX(Kalender!$B$81:$B$110,MAX(1,$D44))),AND($E44&gt;0,INDEX(Kalender!NG$81:NG$110,MAX(1,$E44))&gt;INDEX(Kalender!$B$81:$B$110,MAX(1,$E44))),AND($F44&gt;0,INDEX(Kalender!NG$81:NG$110,MAX(1,$F44))&gt;INDEX(Kalender!$B$81:$B$110,MAX(1,$F44)))),2,0))</f>
        <v>0</v>
      </c>
      <c r="NH44" s="5" t="n">
        <f aca="false">IF(Kalender!NH44&lt;&gt;1,0,IF(AND($B44&gt;0,INDEX(Kalender!NH$68:NH$77,MAX(1,$B44))&gt;INDEX(Kalender!$B$68:$B$77,MAX(1,$B44))),1,0)+IF(OR(AND($C44&gt;0,INDEX(Kalender!NH$81:NH$110,MAX(1,$C44))&gt;INDEX(Kalender!$B$81:$B$110,MAX(1,$C44))),AND($D44&gt;0,INDEX(Kalender!NH$81:NH$110,MAX(1,$D44))&gt;INDEX(Kalender!$B$81:$B$110,MAX(1,$D44))),AND($E44&gt;0,INDEX(Kalender!NH$81:NH$110,MAX(1,$E44))&gt;INDEX(Kalender!$B$81:$B$110,MAX(1,$E44))),AND($F44&gt;0,INDEX(Kalender!NH$81:NH$110,MAX(1,$F44))&gt;INDEX(Kalender!$B$81:$B$110,MAX(1,$F44)))),2,0))</f>
        <v>0</v>
      </c>
    </row>
    <row r="45" customFormat="false" ht="15" hidden="false" customHeight="false" outlineLevel="0" collapsed="false">
      <c r="A45" s="5" t="str">
        <f aca="false">Kalender!A45</f>
        <v/>
      </c>
      <c r="B45" s="5" t="n">
        <f aca="false">IFERROR(MATCH(Kalender!$B45,Kalender!$A$68:$A$77,0),0)</f>
        <v>5</v>
      </c>
      <c r="C45" s="5" t="n">
        <f aca="false">IF(Kalender!C45="",0,IFERROR(MATCH(Kalender!C45,Kalender!$A$81:$A$110,0),0))</f>
        <v>0</v>
      </c>
      <c r="D45" s="5" t="n">
        <f aca="false">IF(Kalender!D45="",0,IFERROR(MATCH(Kalender!D45,Kalender!$A$81:$A$110,0),0))</f>
        <v>0</v>
      </c>
      <c r="E45" s="5" t="n">
        <f aca="false">IF(Kalender!E45="",0,IFERROR(MATCH(Kalender!E45,Kalender!$A$81:$A$110,0),0))</f>
        <v>0</v>
      </c>
      <c r="F45" s="5" t="n">
        <f aca="false">IF(Kalender!F45="",0,IFERROR(MATCH(Kalender!F45,Kalender!$A$81:$A$110,0),0))</f>
        <v>0</v>
      </c>
      <c r="G45" s="5" t="n">
        <f aca="false">IF(Kalender!G45&lt;&gt;1,0,IF(AND($B45&gt;0,INDEX(Kalender!G$68:G$77,MAX(1,$B45))&gt;INDEX(Kalender!$B$68:$B$77,MAX(1,$B45))),1,0)+IF(OR(AND($C45&gt;0,INDEX(Kalender!G$81:G$110,MAX(1,$C45))&gt;INDEX(Kalender!$B$81:$B$110,MAX(1,$C45))),AND($D45&gt;0,INDEX(Kalender!G$81:G$110,MAX(1,$D45))&gt;INDEX(Kalender!$B$81:$B$110,MAX(1,$D45))),AND($E45&gt;0,INDEX(Kalender!G$81:G$110,MAX(1,$E45))&gt;INDEX(Kalender!$B$81:$B$110,MAX(1,$E45))),AND($F45&gt;0,INDEX(Kalender!G$81:G$110,MAX(1,$F45))&gt;INDEX(Kalender!$B$81:$B$110,MAX(1,$F45)))),2,0))</f>
        <v>0</v>
      </c>
      <c r="H45" s="5" t="n">
        <f aca="false">IF(Kalender!H45&lt;&gt;1,0,IF(AND($B45&gt;0,INDEX(Kalender!H$68:H$77,MAX(1,$B45))&gt;INDEX(Kalender!$B$68:$B$77,MAX(1,$B45))),1,0)+IF(OR(AND($C45&gt;0,INDEX(Kalender!H$81:H$110,MAX(1,$C45))&gt;INDEX(Kalender!$B$81:$B$110,MAX(1,$C45))),AND($D45&gt;0,INDEX(Kalender!H$81:H$110,MAX(1,$D45))&gt;INDEX(Kalender!$B$81:$B$110,MAX(1,$D45))),AND($E45&gt;0,INDEX(Kalender!H$81:H$110,MAX(1,$E45))&gt;INDEX(Kalender!$B$81:$B$110,MAX(1,$E45))),AND($F45&gt;0,INDEX(Kalender!H$81:H$110,MAX(1,$F45))&gt;INDEX(Kalender!$B$81:$B$110,MAX(1,$F45)))),2,0))</f>
        <v>0</v>
      </c>
      <c r="I45" s="5" t="n">
        <f aca="false">IF(Kalender!I45&lt;&gt;1,0,IF(AND($B45&gt;0,INDEX(Kalender!I$68:I$77,MAX(1,$B45))&gt;INDEX(Kalender!$B$68:$B$77,MAX(1,$B45))),1,0)+IF(OR(AND($C45&gt;0,INDEX(Kalender!I$81:I$110,MAX(1,$C45))&gt;INDEX(Kalender!$B$81:$B$110,MAX(1,$C45))),AND($D45&gt;0,INDEX(Kalender!I$81:I$110,MAX(1,$D45))&gt;INDEX(Kalender!$B$81:$B$110,MAX(1,$D45))),AND($E45&gt;0,INDEX(Kalender!I$81:I$110,MAX(1,$E45))&gt;INDEX(Kalender!$B$81:$B$110,MAX(1,$E45))),AND($F45&gt;0,INDEX(Kalender!I$81:I$110,MAX(1,$F45))&gt;INDEX(Kalender!$B$81:$B$110,MAX(1,$F45)))),2,0))</f>
        <v>0</v>
      </c>
      <c r="J45" s="5" t="n">
        <f aca="false">IF(Kalender!J45&lt;&gt;1,0,IF(AND($B45&gt;0,INDEX(Kalender!J$68:J$77,MAX(1,$B45))&gt;INDEX(Kalender!$B$68:$B$77,MAX(1,$B45))),1,0)+IF(OR(AND($C45&gt;0,INDEX(Kalender!J$81:J$110,MAX(1,$C45))&gt;INDEX(Kalender!$B$81:$B$110,MAX(1,$C45))),AND($D45&gt;0,INDEX(Kalender!J$81:J$110,MAX(1,$D45))&gt;INDEX(Kalender!$B$81:$B$110,MAX(1,$D45))),AND($E45&gt;0,INDEX(Kalender!J$81:J$110,MAX(1,$E45))&gt;INDEX(Kalender!$B$81:$B$110,MAX(1,$E45))),AND($F45&gt;0,INDEX(Kalender!J$81:J$110,MAX(1,$F45))&gt;INDEX(Kalender!$B$81:$B$110,MAX(1,$F45)))),2,0))</f>
        <v>0</v>
      </c>
      <c r="K45" s="5" t="n">
        <f aca="false">IF(Kalender!K45&lt;&gt;1,0,IF(AND($B45&gt;0,INDEX(Kalender!K$68:K$77,MAX(1,$B45))&gt;INDEX(Kalender!$B$68:$B$77,MAX(1,$B45))),1,0)+IF(OR(AND($C45&gt;0,INDEX(Kalender!K$81:K$110,MAX(1,$C45))&gt;INDEX(Kalender!$B$81:$B$110,MAX(1,$C45))),AND($D45&gt;0,INDEX(Kalender!K$81:K$110,MAX(1,$D45))&gt;INDEX(Kalender!$B$81:$B$110,MAX(1,$D45))),AND($E45&gt;0,INDEX(Kalender!K$81:K$110,MAX(1,$E45))&gt;INDEX(Kalender!$B$81:$B$110,MAX(1,$E45))),AND($F45&gt;0,INDEX(Kalender!K$81:K$110,MAX(1,$F45))&gt;INDEX(Kalender!$B$81:$B$110,MAX(1,$F45)))),2,0))</f>
        <v>0</v>
      </c>
      <c r="L45" s="5" t="n">
        <f aca="false">IF(Kalender!L45&lt;&gt;1,0,IF(AND($B45&gt;0,INDEX(Kalender!L$68:L$77,MAX(1,$B45))&gt;INDEX(Kalender!$B$68:$B$77,MAX(1,$B45))),1,0)+IF(OR(AND($C45&gt;0,INDEX(Kalender!L$81:L$110,MAX(1,$C45))&gt;INDEX(Kalender!$B$81:$B$110,MAX(1,$C45))),AND($D45&gt;0,INDEX(Kalender!L$81:L$110,MAX(1,$D45))&gt;INDEX(Kalender!$B$81:$B$110,MAX(1,$D45))),AND($E45&gt;0,INDEX(Kalender!L$81:L$110,MAX(1,$E45))&gt;INDEX(Kalender!$B$81:$B$110,MAX(1,$E45))),AND($F45&gt;0,INDEX(Kalender!L$81:L$110,MAX(1,$F45))&gt;INDEX(Kalender!$B$81:$B$110,MAX(1,$F45)))),2,0))</f>
        <v>0</v>
      </c>
      <c r="M45" s="5" t="n">
        <f aca="false">IF(Kalender!M45&lt;&gt;1,0,IF(AND($B45&gt;0,INDEX(Kalender!M$68:M$77,MAX(1,$B45))&gt;INDEX(Kalender!$B$68:$B$77,MAX(1,$B45))),1,0)+IF(OR(AND($C45&gt;0,INDEX(Kalender!M$81:M$110,MAX(1,$C45))&gt;INDEX(Kalender!$B$81:$B$110,MAX(1,$C45))),AND($D45&gt;0,INDEX(Kalender!M$81:M$110,MAX(1,$D45))&gt;INDEX(Kalender!$B$81:$B$110,MAX(1,$D45))),AND($E45&gt;0,INDEX(Kalender!M$81:M$110,MAX(1,$E45))&gt;INDEX(Kalender!$B$81:$B$110,MAX(1,$E45))),AND($F45&gt;0,INDEX(Kalender!M$81:M$110,MAX(1,$F45))&gt;INDEX(Kalender!$B$81:$B$110,MAX(1,$F45)))),2,0))</f>
        <v>0</v>
      </c>
      <c r="N45" s="5" t="n">
        <f aca="false">IF(Kalender!N45&lt;&gt;1,0,IF(AND($B45&gt;0,INDEX(Kalender!N$68:N$77,MAX(1,$B45))&gt;INDEX(Kalender!$B$68:$B$77,MAX(1,$B45))),1,0)+IF(OR(AND($C45&gt;0,INDEX(Kalender!N$81:N$110,MAX(1,$C45))&gt;INDEX(Kalender!$B$81:$B$110,MAX(1,$C45))),AND($D45&gt;0,INDEX(Kalender!N$81:N$110,MAX(1,$D45))&gt;INDEX(Kalender!$B$81:$B$110,MAX(1,$D45))),AND($E45&gt;0,INDEX(Kalender!N$81:N$110,MAX(1,$E45))&gt;INDEX(Kalender!$B$81:$B$110,MAX(1,$E45))),AND($F45&gt;0,INDEX(Kalender!N$81:N$110,MAX(1,$F45))&gt;INDEX(Kalender!$B$81:$B$110,MAX(1,$F45)))),2,0))</f>
        <v>0</v>
      </c>
      <c r="O45" s="5" t="n">
        <f aca="false">IF(Kalender!O45&lt;&gt;1,0,IF(AND($B45&gt;0,INDEX(Kalender!O$68:O$77,MAX(1,$B45))&gt;INDEX(Kalender!$B$68:$B$77,MAX(1,$B45))),1,0)+IF(OR(AND($C45&gt;0,INDEX(Kalender!O$81:O$110,MAX(1,$C45))&gt;INDEX(Kalender!$B$81:$B$110,MAX(1,$C45))),AND($D45&gt;0,INDEX(Kalender!O$81:O$110,MAX(1,$D45))&gt;INDEX(Kalender!$B$81:$B$110,MAX(1,$D45))),AND($E45&gt;0,INDEX(Kalender!O$81:O$110,MAX(1,$E45))&gt;INDEX(Kalender!$B$81:$B$110,MAX(1,$E45))),AND($F45&gt;0,INDEX(Kalender!O$81:O$110,MAX(1,$F45))&gt;INDEX(Kalender!$B$81:$B$110,MAX(1,$F45)))),2,0))</f>
        <v>0</v>
      </c>
      <c r="P45" s="5" t="n">
        <f aca="false">IF(Kalender!P45&lt;&gt;1,0,IF(AND($B45&gt;0,INDEX(Kalender!P$68:P$77,MAX(1,$B45))&gt;INDEX(Kalender!$B$68:$B$77,MAX(1,$B45))),1,0)+IF(OR(AND($C45&gt;0,INDEX(Kalender!P$81:P$110,MAX(1,$C45))&gt;INDEX(Kalender!$B$81:$B$110,MAX(1,$C45))),AND($D45&gt;0,INDEX(Kalender!P$81:P$110,MAX(1,$D45))&gt;INDEX(Kalender!$B$81:$B$110,MAX(1,$D45))),AND($E45&gt;0,INDEX(Kalender!P$81:P$110,MAX(1,$E45))&gt;INDEX(Kalender!$B$81:$B$110,MAX(1,$E45))),AND($F45&gt;0,INDEX(Kalender!P$81:P$110,MAX(1,$F45))&gt;INDEX(Kalender!$B$81:$B$110,MAX(1,$F45)))),2,0))</f>
        <v>0</v>
      </c>
      <c r="Q45" s="5" t="n">
        <f aca="false">IF(Kalender!Q45&lt;&gt;1,0,IF(AND($B45&gt;0,INDEX(Kalender!Q$68:Q$77,MAX(1,$B45))&gt;INDEX(Kalender!$B$68:$B$77,MAX(1,$B45))),1,0)+IF(OR(AND($C45&gt;0,INDEX(Kalender!Q$81:Q$110,MAX(1,$C45))&gt;INDEX(Kalender!$B$81:$B$110,MAX(1,$C45))),AND($D45&gt;0,INDEX(Kalender!Q$81:Q$110,MAX(1,$D45))&gt;INDEX(Kalender!$B$81:$B$110,MAX(1,$D45))),AND($E45&gt;0,INDEX(Kalender!Q$81:Q$110,MAX(1,$E45))&gt;INDEX(Kalender!$B$81:$B$110,MAX(1,$E45))),AND($F45&gt;0,INDEX(Kalender!Q$81:Q$110,MAX(1,$F45))&gt;INDEX(Kalender!$B$81:$B$110,MAX(1,$F45)))),2,0))</f>
        <v>0</v>
      </c>
      <c r="R45" s="5" t="n">
        <f aca="false">IF(Kalender!R45&lt;&gt;1,0,IF(AND($B45&gt;0,INDEX(Kalender!R$68:R$77,MAX(1,$B45))&gt;INDEX(Kalender!$B$68:$B$77,MAX(1,$B45))),1,0)+IF(OR(AND($C45&gt;0,INDEX(Kalender!R$81:R$110,MAX(1,$C45))&gt;INDEX(Kalender!$B$81:$B$110,MAX(1,$C45))),AND($D45&gt;0,INDEX(Kalender!R$81:R$110,MAX(1,$D45))&gt;INDEX(Kalender!$B$81:$B$110,MAX(1,$D45))),AND($E45&gt;0,INDEX(Kalender!R$81:R$110,MAX(1,$E45))&gt;INDEX(Kalender!$B$81:$B$110,MAX(1,$E45))),AND($F45&gt;0,INDEX(Kalender!R$81:R$110,MAX(1,$F45))&gt;INDEX(Kalender!$B$81:$B$110,MAX(1,$F45)))),2,0))</f>
        <v>0</v>
      </c>
      <c r="S45" s="5" t="n">
        <f aca="false">IF(Kalender!S45&lt;&gt;1,0,IF(AND($B45&gt;0,INDEX(Kalender!S$68:S$77,MAX(1,$B45))&gt;INDEX(Kalender!$B$68:$B$77,MAX(1,$B45))),1,0)+IF(OR(AND($C45&gt;0,INDEX(Kalender!S$81:S$110,MAX(1,$C45))&gt;INDEX(Kalender!$B$81:$B$110,MAX(1,$C45))),AND($D45&gt;0,INDEX(Kalender!S$81:S$110,MAX(1,$D45))&gt;INDEX(Kalender!$B$81:$B$110,MAX(1,$D45))),AND($E45&gt;0,INDEX(Kalender!S$81:S$110,MAX(1,$E45))&gt;INDEX(Kalender!$B$81:$B$110,MAX(1,$E45))),AND($F45&gt;0,INDEX(Kalender!S$81:S$110,MAX(1,$F45))&gt;INDEX(Kalender!$B$81:$B$110,MAX(1,$F45)))),2,0))</f>
        <v>0</v>
      </c>
      <c r="T45" s="5" t="n">
        <f aca="false">IF(Kalender!T45&lt;&gt;1,0,IF(AND($B45&gt;0,INDEX(Kalender!T$68:T$77,MAX(1,$B45))&gt;INDEX(Kalender!$B$68:$B$77,MAX(1,$B45))),1,0)+IF(OR(AND($C45&gt;0,INDEX(Kalender!T$81:T$110,MAX(1,$C45))&gt;INDEX(Kalender!$B$81:$B$110,MAX(1,$C45))),AND($D45&gt;0,INDEX(Kalender!T$81:T$110,MAX(1,$D45))&gt;INDEX(Kalender!$B$81:$B$110,MAX(1,$D45))),AND($E45&gt;0,INDEX(Kalender!T$81:T$110,MAX(1,$E45))&gt;INDEX(Kalender!$B$81:$B$110,MAX(1,$E45))),AND($F45&gt;0,INDEX(Kalender!T$81:T$110,MAX(1,$F45))&gt;INDEX(Kalender!$B$81:$B$110,MAX(1,$F45)))),2,0))</f>
        <v>0</v>
      </c>
      <c r="U45" s="5" t="n">
        <f aca="false">IF(Kalender!U45&lt;&gt;1,0,IF(AND($B45&gt;0,INDEX(Kalender!U$68:U$77,MAX(1,$B45))&gt;INDEX(Kalender!$B$68:$B$77,MAX(1,$B45))),1,0)+IF(OR(AND($C45&gt;0,INDEX(Kalender!U$81:U$110,MAX(1,$C45))&gt;INDEX(Kalender!$B$81:$B$110,MAX(1,$C45))),AND($D45&gt;0,INDEX(Kalender!U$81:U$110,MAX(1,$D45))&gt;INDEX(Kalender!$B$81:$B$110,MAX(1,$D45))),AND($E45&gt;0,INDEX(Kalender!U$81:U$110,MAX(1,$E45))&gt;INDEX(Kalender!$B$81:$B$110,MAX(1,$E45))),AND($F45&gt;0,INDEX(Kalender!U$81:U$110,MAX(1,$F45))&gt;INDEX(Kalender!$B$81:$B$110,MAX(1,$F45)))),2,0))</f>
        <v>0</v>
      </c>
      <c r="V45" s="5" t="n">
        <f aca="false">IF(Kalender!V45&lt;&gt;1,0,IF(AND($B45&gt;0,INDEX(Kalender!V$68:V$77,MAX(1,$B45))&gt;INDEX(Kalender!$B$68:$B$77,MAX(1,$B45))),1,0)+IF(OR(AND($C45&gt;0,INDEX(Kalender!V$81:V$110,MAX(1,$C45))&gt;INDEX(Kalender!$B$81:$B$110,MAX(1,$C45))),AND($D45&gt;0,INDEX(Kalender!V$81:V$110,MAX(1,$D45))&gt;INDEX(Kalender!$B$81:$B$110,MAX(1,$D45))),AND($E45&gt;0,INDEX(Kalender!V$81:V$110,MAX(1,$E45))&gt;INDEX(Kalender!$B$81:$B$110,MAX(1,$E45))),AND($F45&gt;0,INDEX(Kalender!V$81:V$110,MAX(1,$F45))&gt;INDEX(Kalender!$B$81:$B$110,MAX(1,$F45)))),2,0))</f>
        <v>0</v>
      </c>
      <c r="W45" s="5" t="n">
        <f aca="false">IF(Kalender!W45&lt;&gt;1,0,IF(AND($B45&gt;0,INDEX(Kalender!W$68:W$77,MAX(1,$B45))&gt;INDEX(Kalender!$B$68:$B$77,MAX(1,$B45))),1,0)+IF(OR(AND($C45&gt;0,INDEX(Kalender!W$81:W$110,MAX(1,$C45))&gt;INDEX(Kalender!$B$81:$B$110,MAX(1,$C45))),AND($D45&gt;0,INDEX(Kalender!W$81:W$110,MAX(1,$D45))&gt;INDEX(Kalender!$B$81:$B$110,MAX(1,$D45))),AND($E45&gt;0,INDEX(Kalender!W$81:W$110,MAX(1,$E45))&gt;INDEX(Kalender!$B$81:$B$110,MAX(1,$E45))),AND($F45&gt;0,INDEX(Kalender!W$81:W$110,MAX(1,$F45))&gt;INDEX(Kalender!$B$81:$B$110,MAX(1,$F45)))),2,0))</f>
        <v>0</v>
      </c>
      <c r="X45" s="5" t="n">
        <f aca="false">IF(Kalender!X45&lt;&gt;1,0,IF(AND($B45&gt;0,INDEX(Kalender!X$68:X$77,MAX(1,$B45))&gt;INDEX(Kalender!$B$68:$B$77,MAX(1,$B45))),1,0)+IF(OR(AND($C45&gt;0,INDEX(Kalender!X$81:X$110,MAX(1,$C45))&gt;INDEX(Kalender!$B$81:$B$110,MAX(1,$C45))),AND($D45&gt;0,INDEX(Kalender!X$81:X$110,MAX(1,$D45))&gt;INDEX(Kalender!$B$81:$B$110,MAX(1,$D45))),AND($E45&gt;0,INDEX(Kalender!X$81:X$110,MAX(1,$E45))&gt;INDEX(Kalender!$B$81:$B$110,MAX(1,$E45))),AND($F45&gt;0,INDEX(Kalender!X$81:X$110,MAX(1,$F45))&gt;INDEX(Kalender!$B$81:$B$110,MAX(1,$F45)))),2,0))</f>
        <v>0</v>
      </c>
      <c r="Y45" s="5" t="n">
        <f aca="false">IF(Kalender!Y45&lt;&gt;1,0,IF(AND($B45&gt;0,INDEX(Kalender!Y$68:Y$77,MAX(1,$B45))&gt;INDEX(Kalender!$B$68:$B$77,MAX(1,$B45))),1,0)+IF(OR(AND($C45&gt;0,INDEX(Kalender!Y$81:Y$110,MAX(1,$C45))&gt;INDEX(Kalender!$B$81:$B$110,MAX(1,$C45))),AND($D45&gt;0,INDEX(Kalender!Y$81:Y$110,MAX(1,$D45))&gt;INDEX(Kalender!$B$81:$B$110,MAX(1,$D45))),AND($E45&gt;0,INDEX(Kalender!Y$81:Y$110,MAX(1,$E45))&gt;INDEX(Kalender!$B$81:$B$110,MAX(1,$E45))),AND($F45&gt;0,INDEX(Kalender!Y$81:Y$110,MAX(1,$F45))&gt;INDEX(Kalender!$B$81:$B$110,MAX(1,$F45)))),2,0))</f>
        <v>0</v>
      </c>
      <c r="Z45" s="5" t="n">
        <f aca="false">IF(Kalender!Z45&lt;&gt;1,0,IF(AND($B45&gt;0,INDEX(Kalender!Z$68:Z$77,MAX(1,$B45))&gt;INDEX(Kalender!$B$68:$B$77,MAX(1,$B45))),1,0)+IF(OR(AND($C45&gt;0,INDEX(Kalender!Z$81:Z$110,MAX(1,$C45))&gt;INDEX(Kalender!$B$81:$B$110,MAX(1,$C45))),AND($D45&gt;0,INDEX(Kalender!Z$81:Z$110,MAX(1,$D45))&gt;INDEX(Kalender!$B$81:$B$110,MAX(1,$D45))),AND($E45&gt;0,INDEX(Kalender!Z$81:Z$110,MAX(1,$E45))&gt;INDEX(Kalender!$B$81:$B$110,MAX(1,$E45))),AND($F45&gt;0,INDEX(Kalender!Z$81:Z$110,MAX(1,$F45))&gt;INDEX(Kalender!$B$81:$B$110,MAX(1,$F45)))),2,0))</f>
        <v>0</v>
      </c>
      <c r="AA45" s="5" t="n">
        <f aca="false">IF(Kalender!AA45&lt;&gt;1,0,IF(AND($B45&gt;0,INDEX(Kalender!AA$68:AA$77,MAX(1,$B45))&gt;INDEX(Kalender!$B$68:$B$77,MAX(1,$B45))),1,0)+IF(OR(AND($C45&gt;0,INDEX(Kalender!AA$81:AA$110,MAX(1,$C45))&gt;INDEX(Kalender!$B$81:$B$110,MAX(1,$C45))),AND($D45&gt;0,INDEX(Kalender!AA$81:AA$110,MAX(1,$D45))&gt;INDEX(Kalender!$B$81:$B$110,MAX(1,$D45))),AND($E45&gt;0,INDEX(Kalender!AA$81:AA$110,MAX(1,$E45))&gt;INDEX(Kalender!$B$81:$B$110,MAX(1,$E45))),AND($F45&gt;0,INDEX(Kalender!AA$81:AA$110,MAX(1,$F45))&gt;INDEX(Kalender!$B$81:$B$110,MAX(1,$F45)))),2,0))</f>
        <v>0</v>
      </c>
      <c r="AB45" s="5" t="n">
        <f aca="false">IF(Kalender!AB45&lt;&gt;1,0,IF(AND($B45&gt;0,INDEX(Kalender!AB$68:AB$77,MAX(1,$B45))&gt;INDEX(Kalender!$B$68:$B$77,MAX(1,$B45))),1,0)+IF(OR(AND($C45&gt;0,INDEX(Kalender!AB$81:AB$110,MAX(1,$C45))&gt;INDEX(Kalender!$B$81:$B$110,MAX(1,$C45))),AND($D45&gt;0,INDEX(Kalender!AB$81:AB$110,MAX(1,$D45))&gt;INDEX(Kalender!$B$81:$B$110,MAX(1,$D45))),AND($E45&gt;0,INDEX(Kalender!AB$81:AB$110,MAX(1,$E45))&gt;INDEX(Kalender!$B$81:$B$110,MAX(1,$E45))),AND($F45&gt;0,INDEX(Kalender!AB$81:AB$110,MAX(1,$F45))&gt;INDEX(Kalender!$B$81:$B$110,MAX(1,$F45)))),2,0))</f>
        <v>0</v>
      </c>
      <c r="AC45" s="5" t="n">
        <f aca="false">IF(Kalender!AC45&lt;&gt;1,0,IF(AND($B45&gt;0,INDEX(Kalender!AC$68:AC$77,MAX(1,$B45))&gt;INDEX(Kalender!$B$68:$B$77,MAX(1,$B45))),1,0)+IF(OR(AND($C45&gt;0,INDEX(Kalender!AC$81:AC$110,MAX(1,$C45))&gt;INDEX(Kalender!$B$81:$B$110,MAX(1,$C45))),AND($D45&gt;0,INDEX(Kalender!AC$81:AC$110,MAX(1,$D45))&gt;INDEX(Kalender!$B$81:$B$110,MAX(1,$D45))),AND($E45&gt;0,INDEX(Kalender!AC$81:AC$110,MAX(1,$E45))&gt;INDEX(Kalender!$B$81:$B$110,MAX(1,$E45))),AND($F45&gt;0,INDEX(Kalender!AC$81:AC$110,MAX(1,$F45))&gt;INDEX(Kalender!$B$81:$B$110,MAX(1,$F45)))),2,0))</f>
        <v>0</v>
      </c>
      <c r="AD45" s="5" t="n">
        <f aca="false">IF(Kalender!AD45&lt;&gt;1,0,IF(AND($B45&gt;0,INDEX(Kalender!AD$68:AD$77,MAX(1,$B45))&gt;INDEX(Kalender!$B$68:$B$77,MAX(1,$B45))),1,0)+IF(OR(AND($C45&gt;0,INDEX(Kalender!AD$81:AD$110,MAX(1,$C45))&gt;INDEX(Kalender!$B$81:$B$110,MAX(1,$C45))),AND($D45&gt;0,INDEX(Kalender!AD$81:AD$110,MAX(1,$D45))&gt;INDEX(Kalender!$B$81:$B$110,MAX(1,$D45))),AND($E45&gt;0,INDEX(Kalender!AD$81:AD$110,MAX(1,$E45))&gt;INDEX(Kalender!$B$81:$B$110,MAX(1,$E45))),AND($F45&gt;0,INDEX(Kalender!AD$81:AD$110,MAX(1,$F45))&gt;INDEX(Kalender!$B$81:$B$110,MAX(1,$F45)))),2,0))</f>
        <v>0</v>
      </c>
      <c r="AE45" s="5" t="n">
        <f aca="false">IF(Kalender!AE45&lt;&gt;1,0,IF(AND($B45&gt;0,INDEX(Kalender!AE$68:AE$77,MAX(1,$B45))&gt;INDEX(Kalender!$B$68:$B$77,MAX(1,$B45))),1,0)+IF(OR(AND($C45&gt;0,INDEX(Kalender!AE$81:AE$110,MAX(1,$C45))&gt;INDEX(Kalender!$B$81:$B$110,MAX(1,$C45))),AND($D45&gt;0,INDEX(Kalender!AE$81:AE$110,MAX(1,$D45))&gt;INDEX(Kalender!$B$81:$B$110,MAX(1,$D45))),AND($E45&gt;0,INDEX(Kalender!AE$81:AE$110,MAX(1,$E45))&gt;INDEX(Kalender!$B$81:$B$110,MAX(1,$E45))),AND($F45&gt;0,INDEX(Kalender!AE$81:AE$110,MAX(1,$F45))&gt;INDEX(Kalender!$B$81:$B$110,MAX(1,$F45)))),2,0))</f>
        <v>0</v>
      </c>
      <c r="AF45" s="5" t="n">
        <f aca="false">IF(Kalender!AF45&lt;&gt;1,0,IF(AND($B45&gt;0,INDEX(Kalender!AF$68:AF$77,MAX(1,$B45))&gt;INDEX(Kalender!$B$68:$B$77,MAX(1,$B45))),1,0)+IF(OR(AND($C45&gt;0,INDEX(Kalender!AF$81:AF$110,MAX(1,$C45))&gt;INDEX(Kalender!$B$81:$B$110,MAX(1,$C45))),AND($D45&gt;0,INDEX(Kalender!AF$81:AF$110,MAX(1,$D45))&gt;INDEX(Kalender!$B$81:$B$110,MAX(1,$D45))),AND($E45&gt;0,INDEX(Kalender!AF$81:AF$110,MAX(1,$E45))&gt;INDEX(Kalender!$B$81:$B$110,MAX(1,$E45))),AND($F45&gt;0,INDEX(Kalender!AF$81:AF$110,MAX(1,$F45))&gt;INDEX(Kalender!$B$81:$B$110,MAX(1,$F45)))),2,0))</f>
        <v>0</v>
      </c>
      <c r="AG45" s="5" t="n">
        <f aca="false">IF(Kalender!AG45&lt;&gt;1,0,IF(AND($B45&gt;0,INDEX(Kalender!AG$68:AG$77,MAX(1,$B45))&gt;INDEX(Kalender!$B$68:$B$77,MAX(1,$B45))),1,0)+IF(OR(AND($C45&gt;0,INDEX(Kalender!AG$81:AG$110,MAX(1,$C45))&gt;INDEX(Kalender!$B$81:$B$110,MAX(1,$C45))),AND($D45&gt;0,INDEX(Kalender!AG$81:AG$110,MAX(1,$D45))&gt;INDEX(Kalender!$B$81:$B$110,MAX(1,$D45))),AND($E45&gt;0,INDEX(Kalender!AG$81:AG$110,MAX(1,$E45))&gt;INDEX(Kalender!$B$81:$B$110,MAX(1,$E45))),AND($F45&gt;0,INDEX(Kalender!AG$81:AG$110,MAX(1,$F45))&gt;INDEX(Kalender!$B$81:$B$110,MAX(1,$F45)))),2,0))</f>
        <v>0</v>
      </c>
      <c r="AH45" s="5" t="n">
        <f aca="false">IF(Kalender!AH45&lt;&gt;1,0,IF(AND($B45&gt;0,INDEX(Kalender!AH$68:AH$77,MAX(1,$B45))&gt;INDEX(Kalender!$B$68:$B$77,MAX(1,$B45))),1,0)+IF(OR(AND($C45&gt;0,INDEX(Kalender!AH$81:AH$110,MAX(1,$C45))&gt;INDEX(Kalender!$B$81:$B$110,MAX(1,$C45))),AND($D45&gt;0,INDEX(Kalender!AH$81:AH$110,MAX(1,$D45))&gt;INDEX(Kalender!$B$81:$B$110,MAX(1,$D45))),AND($E45&gt;0,INDEX(Kalender!AH$81:AH$110,MAX(1,$E45))&gt;INDEX(Kalender!$B$81:$B$110,MAX(1,$E45))),AND($F45&gt;0,INDEX(Kalender!AH$81:AH$110,MAX(1,$F45))&gt;INDEX(Kalender!$B$81:$B$110,MAX(1,$F45)))),2,0))</f>
        <v>0</v>
      </c>
      <c r="AI45" s="5" t="n">
        <f aca="false">IF(Kalender!AI45&lt;&gt;1,0,IF(AND($B45&gt;0,INDEX(Kalender!AI$68:AI$77,MAX(1,$B45))&gt;INDEX(Kalender!$B$68:$B$77,MAX(1,$B45))),1,0)+IF(OR(AND($C45&gt;0,INDEX(Kalender!AI$81:AI$110,MAX(1,$C45))&gt;INDEX(Kalender!$B$81:$B$110,MAX(1,$C45))),AND($D45&gt;0,INDEX(Kalender!AI$81:AI$110,MAX(1,$D45))&gt;INDEX(Kalender!$B$81:$B$110,MAX(1,$D45))),AND($E45&gt;0,INDEX(Kalender!AI$81:AI$110,MAX(1,$E45))&gt;INDEX(Kalender!$B$81:$B$110,MAX(1,$E45))),AND($F45&gt;0,INDEX(Kalender!AI$81:AI$110,MAX(1,$F45))&gt;INDEX(Kalender!$B$81:$B$110,MAX(1,$F45)))),2,0))</f>
        <v>0</v>
      </c>
      <c r="AJ45" s="5" t="n">
        <f aca="false">IF(Kalender!AJ45&lt;&gt;1,0,IF(AND($B45&gt;0,INDEX(Kalender!AJ$68:AJ$77,MAX(1,$B45))&gt;INDEX(Kalender!$B$68:$B$77,MAX(1,$B45))),1,0)+IF(OR(AND($C45&gt;0,INDEX(Kalender!AJ$81:AJ$110,MAX(1,$C45))&gt;INDEX(Kalender!$B$81:$B$110,MAX(1,$C45))),AND($D45&gt;0,INDEX(Kalender!AJ$81:AJ$110,MAX(1,$D45))&gt;INDEX(Kalender!$B$81:$B$110,MAX(1,$D45))),AND($E45&gt;0,INDEX(Kalender!AJ$81:AJ$110,MAX(1,$E45))&gt;INDEX(Kalender!$B$81:$B$110,MAX(1,$E45))),AND($F45&gt;0,INDEX(Kalender!AJ$81:AJ$110,MAX(1,$F45))&gt;INDEX(Kalender!$B$81:$B$110,MAX(1,$F45)))),2,0))</f>
        <v>0</v>
      </c>
      <c r="AK45" s="5" t="n">
        <f aca="false">IF(Kalender!AK45&lt;&gt;1,0,IF(AND($B45&gt;0,INDEX(Kalender!AK$68:AK$77,MAX(1,$B45))&gt;INDEX(Kalender!$B$68:$B$77,MAX(1,$B45))),1,0)+IF(OR(AND($C45&gt;0,INDEX(Kalender!AK$81:AK$110,MAX(1,$C45))&gt;INDEX(Kalender!$B$81:$B$110,MAX(1,$C45))),AND($D45&gt;0,INDEX(Kalender!AK$81:AK$110,MAX(1,$D45))&gt;INDEX(Kalender!$B$81:$B$110,MAX(1,$D45))),AND($E45&gt;0,INDEX(Kalender!AK$81:AK$110,MAX(1,$E45))&gt;INDEX(Kalender!$B$81:$B$110,MAX(1,$E45))),AND($F45&gt;0,INDEX(Kalender!AK$81:AK$110,MAX(1,$F45))&gt;INDEX(Kalender!$B$81:$B$110,MAX(1,$F45)))),2,0))</f>
        <v>0</v>
      </c>
      <c r="AL45" s="5" t="n">
        <f aca="false">IF(Kalender!AL45&lt;&gt;1,0,IF(AND($B45&gt;0,INDEX(Kalender!AL$68:AL$77,MAX(1,$B45))&gt;INDEX(Kalender!$B$68:$B$77,MAX(1,$B45))),1,0)+IF(OR(AND($C45&gt;0,INDEX(Kalender!AL$81:AL$110,MAX(1,$C45))&gt;INDEX(Kalender!$B$81:$B$110,MAX(1,$C45))),AND($D45&gt;0,INDEX(Kalender!AL$81:AL$110,MAX(1,$D45))&gt;INDEX(Kalender!$B$81:$B$110,MAX(1,$D45))),AND($E45&gt;0,INDEX(Kalender!AL$81:AL$110,MAX(1,$E45))&gt;INDEX(Kalender!$B$81:$B$110,MAX(1,$E45))),AND($F45&gt;0,INDEX(Kalender!AL$81:AL$110,MAX(1,$F45))&gt;INDEX(Kalender!$B$81:$B$110,MAX(1,$F45)))),2,0))</f>
        <v>0</v>
      </c>
      <c r="AM45" s="5" t="n">
        <f aca="false">IF(Kalender!AM45&lt;&gt;1,0,IF(AND($B45&gt;0,INDEX(Kalender!AM$68:AM$77,MAX(1,$B45))&gt;INDEX(Kalender!$B$68:$B$77,MAX(1,$B45))),1,0)+IF(OR(AND($C45&gt;0,INDEX(Kalender!AM$81:AM$110,MAX(1,$C45))&gt;INDEX(Kalender!$B$81:$B$110,MAX(1,$C45))),AND($D45&gt;0,INDEX(Kalender!AM$81:AM$110,MAX(1,$D45))&gt;INDEX(Kalender!$B$81:$B$110,MAX(1,$D45))),AND($E45&gt;0,INDEX(Kalender!AM$81:AM$110,MAX(1,$E45))&gt;INDEX(Kalender!$B$81:$B$110,MAX(1,$E45))),AND($F45&gt;0,INDEX(Kalender!AM$81:AM$110,MAX(1,$F45))&gt;INDEX(Kalender!$B$81:$B$110,MAX(1,$F45)))),2,0))</f>
        <v>0</v>
      </c>
      <c r="AN45" s="5" t="n">
        <f aca="false">IF(Kalender!AN45&lt;&gt;1,0,IF(AND($B45&gt;0,INDEX(Kalender!AN$68:AN$77,MAX(1,$B45))&gt;INDEX(Kalender!$B$68:$B$77,MAX(1,$B45))),1,0)+IF(OR(AND($C45&gt;0,INDEX(Kalender!AN$81:AN$110,MAX(1,$C45))&gt;INDEX(Kalender!$B$81:$B$110,MAX(1,$C45))),AND($D45&gt;0,INDEX(Kalender!AN$81:AN$110,MAX(1,$D45))&gt;INDEX(Kalender!$B$81:$B$110,MAX(1,$D45))),AND($E45&gt;0,INDEX(Kalender!AN$81:AN$110,MAX(1,$E45))&gt;INDEX(Kalender!$B$81:$B$110,MAX(1,$E45))),AND($F45&gt;0,INDEX(Kalender!AN$81:AN$110,MAX(1,$F45))&gt;INDEX(Kalender!$B$81:$B$110,MAX(1,$F45)))),2,0))</f>
        <v>0</v>
      </c>
      <c r="AO45" s="5" t="n">
        <f aca="false">IF(Kalender!AO45&lt;&gt;1,0,IF(AND($B45&gt;0,INDEX(Kalender!AO$68:AO$77,MAX(1,$B45))&gt;INDEX(Kalender!$B$68:$B$77,MAX(1,$B45))),1,0)+IF(OR(AND($C45&gt;0,INDEX(Kalender!AO$81:AO$110,MAX(1,$C45))&gt;INDEX(Kalender!$B$81:$B$110,MAX(1,$C45))),AND($D45&gt;0,INDEX(Kalender!AO$81:AO$110,MAX(1,$D45))&gt;INDEX(Kalender!$B$81:$B$110,MAX(1,$D45))),AND($E45&gt;0,INDEX(Kalender!AO$81:AO$110,MAX(1,$E45))&gt;INDEX(Kalender!$B$81:$B$110,MAX(1,$E45))),AND($F45&gt;0,INDEX(Kalender!AO$81:AO$110,MAX(1,$F45))&gt;INDEX(Kalender!$B$81:$B$110,MAX(1,$F45)))),2,0))</f>
        <v>0</v>
      </c>
      <c r="AP45" s="5" t="n">
        <f aca="false">IF(Kalender!AP45&lt;&gt;1,0,IF(AND($B45&gt;0,INDEX(Kalender!AP$68:AP$77,MAX(1,$B45))&gt;INDEX(Kalender!$B$68:$B$77,MAX(1,$B45))),1,0)+IF(OR(AND($C45&gt;0,INDEX(Kalender!AP$81:AP$110,MAX(1,$C45))&gt;INDEX(Kalender!$B$81:$B$110,MAX(1,$C45))),AND($D45&gt;0,INDEX(Kalender!AP$81:AP$110,MAX(1,$D45))&gt;INDEX(Kalender!$B$81:$B$110,MAX(1,$D45))),AND($E45&gt;0,INDEX(Kalender!AP$81:AP$110,MAX(1,$E45))&gt;INDEX(Kalender!$B$81:$B$110,MAX(1,$E45))),AND($F45&gt;0,INDEX(Kalender!AP$81:AP$110,MAX(1,$F45))&gt;INDEX(Kalender!$B$81:$B$110,MAX(1,$F45)))),2,0))</f>
        <v>0</v>
      </c>
      <c r="AQ45" s="5" t="n">
        <f aca="false">IF(Kalender!AQ45&lt;&gt;1,0,IF(AND($B45&gt;0,INDEX(Kalender!AQ$68:AQ$77,MAX(1,$B45))&gt;INDEX(Kalender!$B$68:$B$77,MAX(1,$B45))),1,0)+IF(OR(AND($C45&gt;0,INDEX(Kalender!AQ$81:AQ$110,MAX(1,$C45))&gt;INDEX(Kalender!$B$81:$B$110,MAX(1,$C45))),AND($D45&gt;0,INDEX(Kalender!AQ$81:AQ$110,MAX(1,$D45))&gt;INDEX(Kalender!$B$81:$B$110,MAX(1,$D45))),AND($E45&gt;0,INDEX(Kalender!AQ$81:AQ$110,MAX(1,$E45))&gt;INDEX(Kalender!$B$81:$B$110,MAX(1,$E45))),AND($F45&gt;0,INDEX(Kalender!AQ$81:AQ$110,MAX(1,$F45))&gt;INDEX(Kalender!$B$81:$B$110,MAX(1,$F45)))),2,0))</f>
        <v>0</v>
      </c>
      <c r="AR45" s="5" t="n">
        <f aca="false">IF(Kalender!AR45&lt;&gt;1,0,IF(AND($B45&gt;0,INDEX(Kalender!AR$68:AR$77,MAX(1,$B45))&gt;INDEX(Kalender!$B$68:$B$77,MAX(1,$B45))),1,0)+IF(OR(AND($C45&gt;0,INDEX(Kalender!AR$81:AR$110,MAX(1,$C45))&gt;INDEX(Kalender!$B$81:$B$110,MAX(1,$C45))),AND($D45&gt;0,INDEX(Kalender!AR$81:AR$110,MAX(1,$D45))&gt;INDEX(Kalender!$B$81:$B$110,MAX(1,$D45))),AND($E45&gt;0,INDEX(Kalender!AR$81:AR$110,MAX(1,$E45))&gt;INDEX(Kalender!$B$81:$B$110,MAX(1,$E45))),AND($F45&gt;0,INDEX(Kalender!AR$81:AR$110,MAX(1,$F45))&gt;INDEX(Kalender!$B$81:$B$110,MAX(1,$F45)))),2,0))</f>
        <v>0</v>
      </c>
      <c r="AS45" s="5" t="n">
        <f aca="false">IF(Kalender!AS45&lt;&gt;1,0,IF(AND($B45&gt;0,INDEX(Kalender!AS$68:AS$77,MAX(1,$B45))&gt;INDEX(Kalender!$B$68:$B$77,MAX(1,$B45))),1,0)+IF(OR(AND($C45&gt;0,INDEX(Kalender!AS$81:AS$110,MAX(1,$C45))&gt;INDEX(Kalender!$B$81:$B$110,MAX(1,$C45))),AND($D45&gt;0,INDEX(Kalender!AS$81:AS$110,MAX(1,$D45))&gt;INDEX(Kalender!$B$81:$B$110,MAX(1,$D45))),AND($E45&gt;0,INDEX(Kalender!AS$81:AS$110,MAX(1,$E45))&gt;INDEX(Kalender!$B$81:$B$110,MAX(1,$E45))),AND($F45&gt;0,INDEX(Kalender!AS$81:AS$110,MAX(1,$F45))&gt;INDEX(Kalender!$B$81:$B$110,MAX(1,$F45)))),2,0))</f>
        <v>0</v>
      </c>
      <c r="AT45" s="5" t="n">
        <f aca="false">IF(Kalender!AT45&lt;&gt;1,0,IF(AND($B45&gt;0,INDEX(Kalender!AT$68:AT$77,MAX(1,$B45))&gt;INDEX(Kalender!$B$68:$B$77,MAX(1,$B45))),1,0)+IF(OR(AND($C45&gt;0,INDEX(Kalender!AT$81:AT$110,MAX(1,$C45))&gt;INDEX(Kalender!$B$81:$B$110,MAX(1,$C45))),AND($D45&gt;0,INDEX(Kalender!AT$81:AT$110,MAX(1,$D45))&gt;INDEX(Kalender!$B$81:$B$110,MAX(1,$D45))),AND($E45&gt;0,INDEX(Kalender!AT$81:AT$110,MAX(1,$E45))&gt;INDEX(Kalender!$B$81:$B$110,MAX(1,$E45))),AND($F45&gt;0,INDEX(Kalender!AT$81:AT$110,MAX(1,$F45))&gt;INDEX(Kalender!$B$81:$B$110,MAX(1,$F45)))),2,0))</f>
        <v>0</v>
      </c>
      <c r="AU45" s="5" t="n">
        <f aca="false">IF(Kalender!AU45&lt;&gt;1,0,IF(AND($B45&gt;0,INDEX(Kalender!AU$68:AU$77,MAX(1,$B45))&gt;INDEX(Kalender!$B$68:$B$77,MAX(1,$B45))),1,0)+IF(OR(AND($C45&gt;0,INDEX(Kalender!AU$81:AU$110,MAX(1,$C45))&gt;INDEX(Kalender!$B$81:$B$110,MAX(1,$C45))),AND($D45&gt;0,INDEX(Kalender!AU$81:AU$110,MAX(1,$D45))&gt;INDEX(Kalender!$B$81:$B$110,MAX(1,$D45))),AND($E45&gt;0,INDEX(Kalender!AU$81:AU$110,MAX(1,$E45))&gt;INDEX(Kalender!$B$81:$B$110,MAX(1,$E45))),AND($F45&gt;0,INDEX(Kalender!AU$81:AU$110,MAX(1,$F45))&gt;INDEX(Kalender!$B$81:$B$110,MAX(1,$F45)))),2,0))</f>
        <v>0</v>
      </c>
      <c r="AV45" s="5" t="n">
        <f aca="false">IF(Kalender!AV45&lt;&gt;1,0,IF(AND($B45&gt;0,INDEX(Kalender!AV$68:AV$77,MAX(1,$B45))&gt;INDEX(Kalender!$B$68:$B$77,MAX(1,$B45))),1,0)+IF(OR(AND($C45&gt;0,INDEX(Kalender!AV$81:AV$110,MAX(1,$C45))&gt;INDEX(Kalender!$B$81:$B$110,MAX(1,$C45))),AND($D45&gt;0,INDEX(Kalender!AV$81:AV$110,MAX(1,$D45))&gt;INDEX(Kalender!$B$81:$B$110,MAX(1,$D45))),AND($E45&gt;0,INDEX(Kalender!AV$81:AV$110,MAX(1,$E45))&gt;INDEX(Kalender!$B$81:$B$110,MAX(1,$E45))),AND($F45&gt;0,INDEX(Kalender!AV$81:AV$110,MAX(1,$F45))&gt;INDEX(Kalender!$B$81:$B$110,MAX(1,$F45)))),2,0))</f>
        <v>0</v>
      </c>
      <c r="AW45" s="5" t="n">
        <f aca="false">IF(Kalender!AW45&lt;&gt;1,0,IF(AND($B45&gt;0,INDEX(Kalender!AW$68:AW$77,MAX(1,$B45))&gt;INDEX(Kalender!$B$68:$B$77,MAX(1,$B45))),1,0)+IF(OR(AND($C45&gt;0,INDEX(Kalender!AW$81:AW$110,MAX(1,$C45))&gt;INDEX(Kalender!$B$81:$B$110,MAX(1,$C45))),AND($D45&gt;0,INDEX(Kalender!AW$81:AW$110,MAX(1,$D45))&gt;INDEX(Kalender!$B$81:$B$110,MAX(1,$D45))),AND($E45&gt;0,INDEX(Kalender!AW$81:AW$110,MAX(1,$E45))&gt;INDEX(Kalender!$B$81:$B$110,MAX(1,$E45))),AND($F45&gt;0,INDEX(Kalender!AW$81:AW$110,MAX(1,$F45))&gt;INDEX(Kalender!$B$81:$B$110,MAX(1,$F45)))),2,0))</f>
        <v>0</v>
      </c>
      <c r="AX45" s="5" t="n">
        <f aca="false">IF(Kalender!AX45&lt;&gt;1,0,IF(AND($B45&gt;0,INDEX(Kalender!AX$68:AX$77,MAX(1,$B45))&gt;INDEX(Kalender!$B$68:$B$77,MAX(1,$B45))),1,0)+IF(OR(AND($C45&gt;0,INDEX(Kalender!AX$81:AX$110,MAX(1,$C45))&gt;INDEX(Kalender!$B$81:$B$110,MAX(1,$C45))),AND($D45&gt;0,INDEX(Kalender!AX$81:AX$110,MAX(1,$D45))&gt;INDEX(Kalender!$B$81:$B$110,MAX(1,$D45))),AND($E45&gt;0,INDEX(Kalender!AX$81:AX$110,MAX(1,$E45))&gt;INDEX(Kalender!$B$81:$B$110,MAX(1,$E45))),AND($F45&gt;0,INDEX(Kalender!AX$81:AX$110,MAX(1,$F45))&gt;INDEX(Kalender!$B$81:$B$110,MAX(1,$F45)))),2,0))</f>
        <v>0</v>
      </c>
      <c r="AY45" s="5" t="n">
        <f aca="false">IF(Kalender!AY45&lt;&gt;1,0,IF(AND($B45&gt;0,INDEX(Kalender!AY$68:AY$77,MAX(1,$B45))&gt;INDEX(Kalender!$B$68:$B$77,MAX(1,$B45))),1,0)+IF(OR(AND($C45&gt;0,INDEX(Kalender!AY$81:AY$110,MAX(1,$C45))&gt;INDEX(Kalender!$B$81:$B$110,MAX(1,$C45))),AND($D45&gt;0,INDEX(Kalender!AY$81:AY$110,MAX(1,$D45))&gt;INDEX(Kalender!$B$81:$B$110,MAX(1,$D45))),AND($E45&gt;0,INDEX(Kalender!AY$81:AY$110,MAX(1,$E45))&gt;INDEX(Kalender!$B$81:$B$110,MAX(1,$E45))),AND($F45&gt;0,INDEX(Kalender!AY$81:AY$110,MAX(1,$F45))&gt;INDEX(Kalender!$B$81:$B$110,MAX(1,$F45)))),2,0))</f>
        <v>0</v>
      </c>
      <c r="AZ45" s="5" t="n">
        <f aca="false">IF(Kalender!AZ45&lt;&gt;1,0,IF(AND($B45&gt;0,INDEX(Kalender!AZ$68:AZ$77,MAX(1,$B45))&gt;INDEX(Kalender!$B$68:$B$77,MAX(1,$B45))),1,0)+IF(OR(AND($C45&gt;0,INDEX(Kalender!AZ$81:AZ$110,MAX(1,$C45))&gt;INDEX(Kalender!$B$81:$B$110,MAX(1,$C45))),AND($D45&gt;0,INDEX(Kalender!AZ$81:AZ$110,MAX(1,$D45))&gt;INDEX(Kalender!$B$81:$B$110,MAX(1,$D45))),AND($E45&gt;0,INDEX(Kalender!AZ$81:AZ$110,MAX(1,$E45))&gt;INDEX(Kalender!$B$81:$B$110,MAX(1,$E45))),AND($F45&gt;0,INDEX(Kalender!AZ$81:AZ$110,MAX(1,$F45))&gt;INDEX(Kalender!$B$81:$B$110,MAX(1,$F45)))),2,0))</f>
        <v>0</v>
      </c>
      <c r="BA45" s="5" t="n">
        <f aca="false">IF(Kalender!BA45&lt;&gt;1,0,IF(AND($B45&gt;0,INDEX(Kalender!BA$68:BA$77,MAX(1,$B45))&gt;INDEX(Kalender!$B$68:$B$77,MAX(1,$B45))),1,0)+IF(OR(AND($C45&gt;0,INDEX(Kalender!BA$81:BA$110,MAX(1,$C45))&gt;INDEX(Kalender!$B$81:$B$110,MAX(1,$C45))),AND($D45&gt;0,INDEX(Kalender!BA$81:BA$110,MAX(1,$D45))&gt;INDEX(Kalender!$B$81:$B$110,MAX(1,$D45))),AND($E45&gt;0,INDEX(Kalender!BA$81:BA$110,MAX(1,$E45))&gt;INDEX(Kalender!$B$81:$B$110,MAX(1,$E45))),AND($F45&gt;0,INDEX(Kalender!BA$81:BA$110,MAX(1,$F45))&gt;INDEX(Kalender!$B$81:$B$110,MAX(1,$F45)))),2,0))</f>
        <v>0</v>
      </c>
      <c r="BB45" s="5" t="n">
        <f aca="false">IF(Kalender!BB45&lt;&gt;1,0,IF(AND($B45&gt;0,INDEX(Kalender!BB$68:BB$77,MAX(1,$B45))&gt;INDEX(Kalender!$B$68:$B$77,MAX(1,$B45))),1,0)+IF(OR(AND($C45&gt;0,INDEX(Kalender!BB$81:BB$110,MAX(1,$C45))&gt;INDEX(Kalender!$B$81:$B$110,MAX(1,$C45))),AND($D45&gt;0,INDEX(Kalender!BB$81:BB$110,MAX(1,$D45))&gt;INDEX(Kalender!$B$81:$B$110,MAX(1,$D45))),AND($E45&gt;0,INDEX(Kalender!BB$81:BB$110,MAX(1,$E45))&gt;INDEX(Kalender!$B$81:$B$110,MAX(1,$E45))),AND($F45&gt;0,INDEX(Kalender!BB$81:BB$110,MAX(1,$F45))&gt;INDEX(Kalender!$B$81:$B$110,MAX(1,$F45)))),2,0))</f>
        <v>0</v>
      </c>
      <c r="BC45" s="5" t="n">
        <f aca="false">IF(Kalender!BC45&lt;&gt;1,0,IF(AND($B45&gt;0,INDEX(Kalender!BC$68:BC$77,MAX(1,$B45))&gt;INDEX(Kalender!$B$68:$B$77,MAX(1,$B45))),1,0)+IF(OR(AND($C45&gt;0,INDEX(Kalender!BC$81:BC$110,MAX(1,$C45))&gt;INDEX(Kalender!$B$81:$B$110,MAX(1,$C45))),AND($D45&gt;0,INDEX(Kalender!BC$81:BC$110,MAX(1,$D45))&gt;INDEX(Kalender!$B$81:$B$110,MAX(1,$D45))),AND($E45&gt;0,INDEX(Kalender!BC$81:BC$110,MAX(1,$E45))&gt;INDEX(Kalender!$B$81:$B$110,MAX(1,$E45))),AND($F45&gt;0,INDEX(Kalender!BC$81:BC$110,MAX(1,$F45))&gt;INDEX(Kalender!$B$81:$B$110,MAX(1,$F45)))),2,0))</f>
        <v>0</v>
      </c>
      <c r="BD45" s="5" t="n">
        <f aca="false">IF(Kalender!BD45&lt;&gt;1,0,IF(AND($B45&gt;0,INDEX(Kalender!BD$68:BD$77,MAX(1,$B45))&gt;INDEX(Kalender!$B$68:$B$77,MAX(1,$B45))),1,0)+IF(OR(AND($C45&gt;0,INDEX(Kalender!BD$81:BD$110,MAX(1,$C45))&gt;INDEX(Kalender!$B$81:$B$110,MAX(1,$C45))),AND($D45&gt;0,INDEX(Kalender!BD$81:BD$110,MAX(1,$D45))&gt;INDEX(Kalender!$B$81:$B$110,MAX(1,$D45))),AND($E45&gt;0,INDEX(Kalender!BD$81:BD$110,MAX(1,$E45))&gt;INDEX(Kalender!$B$81:$B$110,MAX(1,$E45))),AND($F45&gt;0,INDEX(Kalender!BD$81:BD$110,MAX(1,$F45))&gt;INDEX(Kalender!$B$81:$B$110,MAX(1,$F45)))),2,0))</f>
        <v>0</v>
      </c>
      <c r="BE45" s="5" t="n">
        <f aca="false">IF(Kalender!BE45&lt;&gt;1,0,IF(AND($B45&gt;0,INDEX(Kalender!BE$68:BE$77,MAX(1,$B45))&gt;INDEX(Kalender!$B$68:$B$77,MAX(1,$B45))),1,0)+IF(OR(AND($C45&gt;0,INDEX(Kalender!BE$81:BE$110,MAX(1,$C45))&gt;INDEX(Kalender!$B$81:$B$110,MAX(1,$C45))),AND($D45&gt;0,INDEX(Kalender!BE$81:BE$110,MAX(1,$D45))&gt;INDEX(Kalender!$B$81:$B$110,MAX(1,$D45))),AND($E45&gt;0,INDEX(Kalender!BE$81:BE$110,MAX(1,$E45))&gt;INDEX(Kalender!$B$81:$B$110,MAX(1,$E45))),AND($F45&gt;0,INDEX(Kalender!BE$81:BE$110,MAX(1,$F45))&gt;INDEX(Kalender!$B$81:$B$110,MAX(1,$F45)))),2,0))</f>
        <v>0</v>
      </c>
      <c r="BF45" s="5" t="n">
        <f aca="false">IF(Kalender!BF45&lt;&gt;1,0,IF(AND($B45&gt;0,INDEX(Kalender!BF$68:BF$77,MAX(1,$B45))&gt;INDEX(Kalender!$B$68:$B$77,MAX(1,$B45))),1,0)+IF(OR(AND($C45&gt;0,INDEX(Kalender!BF$81:BF$110,MAX(1,$C45))&gt;INDEX(Kalender!$B$81:$B$110,MAX(1,$C45))),AND($D45&gt;0,INDEX(Kalender!BF$81:BF$110,MAX(1,$D45))&gt;INDEX(Kalender!$B$81:$B$110,MAX(1,$D45))),AND($E45&gt;0,INDEX(Kalender!BF$81:BF$110,MAX(1,$E45))&gt;INDEX(Kalender!$B$81:$B$110,MAX(1,$E45))),AND($F45&gt;0,INDEX(Kalender!BF$81:BF$110,MAX(1,$F45))&gt;INDEX(Kalender!$B$81:$B$110,MAX(1,$F45)))),2,0))</f>
        <v>0</v>
      </c>
      <c r="BG45" s="5" t="n">
        <f aca="false">IF(Kalender!BG45&lt;&gt;1,0,IF(AND($B45&gt;0,INDEX(Kalender!BG$68:BG$77,MAX(1,$B45))&gt;INDEX(Kalender!$B$68:$B$77,MAX(1,$B45))),1,0)+IF(OR(AND($C45&gt;0,INDEX(Kalender!BG$81:BG$110,MAX(1,$C45))&gt;INDEX(Kalender!$B$81:$B$110,MAX(1,$C45))),AND($D45&gt;0,INDEX(Kalender!BG$81:BG$110,MAX(1,$D45))&gt;INDEX(Kalender!$B$81:$B$110,MAX(1,$D45))),AND($E45&gt;0,INDEX(Kalender!BG$81:BG$110,MAX(1,$E45))&gt;INDEX(Kalender!$B$81:$B$110,MAX(1,$E45))),AND($F45&gt;0,INDEX(Kalender!BG$81:BG$110,MAX(1,$F45))&gt;INDEX(Kalender!$B$81:$B$110,MAX(1,$F45)))),2,0))</f>
        <v>0</v>
      </c>
      <c r="BH45" s="5" t="n">
        <f aca="false">IF(Kalender!BH45&lt;&gt;1,0,IF(AND($B45&gt;0,INDEX(Kalender!BH$68:BH$77,MAX(1,$B45))&gt;INDEX(Kalender!$B$68:$B$77,MAX(1,$B45))),1,0)+IF(OR(AND($C45&gt;0,INDEX(Kalender!BH$81:BH$110,MAX(1,$C45))&gt;INDEX(Kalender!$B$81:$B$110,MAX(1,$C45))),AND($D45&gt;0,INDEX(Kalender!BH$81:BH$110,MAX(1,$D45))&gt;INDEX(Kalender!$B$81:$B$110,MAX(1,$D45))),AND($E45&gt;0,INDEX(Kalender!BH$81:BH$110,MAX(1,$E45))&gt;INDEX(Kalender!$B$81:$B$110,MAX(1,$E45))),AND($F45&gt;0,INDEX(Kalender!BH$81:BH$110,MAX(1,$F45))&gt;INDEX(Kalender!$B$81:$B$110,MAX(1,$F45)))),2,0))</f>
        <v>0</v>
      </c>
      <c r="BI45" s="5" t="n">
        <f aca="false">IF(Kalender!BI45&lt;&gt;1,0,IF(AND($B45&gt;0,INDEX(Kalender!BI$68:BI$77,MAX(1,$B45))&gt;INDEX(Kalender!$B$68:$B$77,MAX(1,$B45))),1,0)+IF(OR(AND($C45&gt;0,INDEX(Kalender!BI$81:BI$110,MAX(1,$C45))&gt;INDEX(Kalender!$B$81:$B$110,MAX(1,$C45))),AND($D45&gt;0,INDEX(Kalender!BI$81:BI$110,MAX(1,$D45))&gt;INDEX(Kalender!$B$81:$B$110,MAX(1,$D45))),AND($E45&gt;0,INDEX(Kalender!BI$81:BI$110,MAX(1,$E45))&gt;INDEX(Kalender!$B$81:$B$110,MAX(1,$E45))),AND($F45&gt;0,INDEX(Kalender!BI$81:BI$110,MAX(1,$F45))&gt;INDEX(Kalender!$B$81:$B$110,MAX(1,$F45)))),2,0))</f>
        <v>0</v>
      </c>
      <c r="BJ45" s="5" t="n">
        <f aca="false">IF(Kalender!BJ45&lt;&gt;1,0,IF(AND($B45&gt;0,INDEX(Kalender!BJ$68:BJ$77,MAX(1,$B45))&gt;INDEX(Kalender!$B$68:$B$77,MAX(1,$B45))),1,0)+IF(OR(AND($C45&gt;0,INDEX(Kalender!BJ$81:BJ$110,MAX(1,$C45))&gt;INDEX(Kalender!$B$81:$B$110,MAX(1,$C45))),AND($D45&gt;0,INDEX(Kalender!BJ$81:BJ$110,MAX(1,$D45))&gt;INDEX(Kalender!$B$81:$B$110,MAX(1,$D45))),AND($E45&gt;0,INDEX(Kalender!BJ$81:BJ$110,MAX(1,$E45))&gt;INDEX(Kalender!$B$81:$B$110,MAX(1,$E45))),AND($F45&gt;0,INDEX(Kalender!BJ$81:BJ$110,MAX(1,$F45))&gt;INDEX(Kalender!$B$81:$B$110,MAX(1,$F45)))),2,0))</f>
        <v>0</v>
      </c>
      <c r="BK45" s="5" t="n">
        <f aca="false">IF(Kalender!BK45&lt;&gt;1,0,IF(AND($B45&gt;0,INDEX(Kalender!BK$68:BK$77,MAX(1,$B45))&gt;INDEX(Kalender!$B$68:$B$77,MAX(1,$B45))),1,0)+IF(OR(AND($C45&gt;0,INDEX(Kalender!BK$81:BK$110,MAX(1,$C45))&gt;INDEX(Kalender!$B$81:$B$110,MAX(1,$C45))),AND($D45&gt;0,INDEX(Kalender!BK$81:BK$110,MAX(1,$D45))&gt;INDEX(Kalender!$B$81:$B$110,MAX(1,$D45))),AND($E45&gt;0,INDEX(Kalender!BK$81:BK$110,MAX(1,$E45))&gt;INDEX(Kalender!$B$81:$B$110,MAX(1,$E45))),AND($F45&gt;0,INDEX(Kalender!BK$81:BK$110,MAX(1,$F45))&gt;INDEX(Kalender!$B$81:$B$110,MAX(1,$F45)))),2,0))</f>
        <v>0</v>
      </c>
      <c r="BL45" s="5" t="n">
        <f aca="false">IF(Kalender!BL45&lt;&gt;1,0,IF(AND($B45&gt;0,INDEX(Kalender!BL$68:BL$77,MAX(1,$B45))&gt;INDEX(Kalender!$B$68:$B$77,MAX(1,$B45))),1,0)+IF(OR(AND($C45&gt;0,INDEX(Kalender!BL$81:BL$110,MAX(1,$C45))&gt;INDEX(Kalender!$B$81:$B$110,MAX(1,$C45))),AND($D45&gt;0,INDEX(Kalender!BL$81:BL$110,MAX(1,$D45))&gt;INDEX(Kalender!$B$81:$B$110,MAX(1,$D45))),AND($E45&gt;0,INDEX(Kalender!BL$81:BL$110,MAX(1,$E45))&gt;INDEX(Kalender!$B$81:$B$110,MAX(1,$E45))),AND($F45&gt;0,INDEX(Kalender!BL$81:BL$110,MAX(1,$F45))&gt;INDEX(Kalender!$B$81:$B$110,MAX(1,$F45)))),2,0))</f>
        <v>0</v>
      </c>
      <c r="BM45" s="5" t="n">
        <f aca="false">IF(Kalender!BM45&lt;&gt;1,0,IF(AND($B45&gt;0,INDEX(Kalender!BM$68:BM$77,MAX(1,$B45))&gt;INDEX(Kalender!$B$68:$B$77,MAX(1,$B45))),1,0)+IF(OR(AND($C45&gt;0,INDEX(Kalender!BM$81:BM$110,MAX(1,$C45))&gt;INDEX(Kalender!$B$81:$B$110,MAX(1,$C45))),AND($D45&gt;0,INDEX(Kalender!BM$81:BM$110,MAX(1,$D45))&gt;INDEX(Kalender!$B$81:$B$110,MAX(1,$D45))),AND($E45&gt;0,INDEX(Kalender!BM$81:BM$110,MAX(1,$E45))&gt;INDEX(Kalender!$B$81:$B$110,MAX(1,$E45))),AND($F45&gt;0,INDEX(Kalender!BM$81:BM$110,MAX(1,$F45))&gt;INDEX(Kalender!$B$81:$B$110,MAX(1,$F45)))),2,0))</f>
        <v>0</v>
      </c>
      <c r="BN45" s="5" t="n">
        <f aca="false">IF(Kalender!BN45&lt;&gt;1,0,IF(AND($B45&gt;0,INDEX(Kalender!BN$68:BN$77,MAX(1,$B45))&gt;INDEX(Kalender!$B$68:$B$77,MAX(1,$B45))),1,0)+IF(OR(AND($C45&gt;0,INDEX(Kalender!BN$81:BN$110,MAX(1,$C45))&gt;INDEX(Kalender!$B$81:$B$110,MAX(1,$C45))),AND($D45&gt;0,INDEX(Kalender!BN$81:BN$110,MAX(1,$D45))&gt;INDEX(Kalender!$B$81:$B$110,MAX(1,$D45))),AND($E45&gt;0,INDEX(Kalender!BN$81:BN$110,MAX(1,$E45))&gt;INDEX(Kalender!$B$81:$B$110,MAX(1,$E45))),AND($F45&gt;0,INDEX(Kalender!BN$81:BN$110,MAX(1,$F45))&gt;INDEX(Kalender!$B$81:$B$110,MAX(1,$F45)))),2,0))</f>
        <v>0</v>
      </c>
      <c r="BO45" s="5" t="n">
        <f aca="false">IF(Kalender!BO45&lt;&gt;1,0,IF(AND($B45&gt;0,INDEX(Kalender!BO$68:BO$77,MAX(1,$B45))&gt;INDEX(Kalender!$B$68:$B$77,MAX(1,$B45))),1,0)+IF(OR(AND($C45&gt;0,INDEX(Kalender!BO$81:BO$110,MAX(1,$C45))&gt;INDEX(Kalender!$B$81:$B$110,MAX(1,$C45))),AND($D45&gt;0,INDEX(Kalender!BO$81:BO$110,MAX(1,$D45))&gt;INDEX(Kalender!$B$81:$B$110,MAX(1,$D45))),AND($E45&gt;0,INDEX(Kalender!BO$81:BO$110,MAX(1,$E45))&gt;INDEX(Kalender!$B$81:$B$110,MAX(1,$E45))),AND($F45&gt;0,INDEX(Kalender!BO$81:BO$110,MAX(1,$F45))&gt;INDEX(Kalender!$B$81:$B$110,MAX(1,$F45)))),2,0))</f>
        <v>0</v>
      </c>
      <c r="BP45" s="5" t="n">
        <f aca="false">IF(Kalender!BP45&lt;&gt;1,0,IF(AND($B45&gt;0,INDEX(Kalender!BP$68:BP$77,MAX(1,$B45))&gt;INDEX(Kalender!$B$68:$B$77,MAX(1,$B45))),1,0)+IF(OR(AND($C45&gt;0,INDEX(Kalender!BP$81:BP$110,MAX(1,$C45))&gt;INDEX(Kalender!$B$81:$B$110,MAX(1,$C45))),AND($D45&gt;0,INDEX(Kalender!BP$81:BP$110,MAX(1,$D45))&gt;INDEX(Kalender!$B$81:$B$110,MAX(1,$D45))),AND($E45&gt;0,INDEX(Kalender!BP$81:BP$110,MAX(1,$E45))&gt;INDEX(Kalender!$B$81:$B$110,MAX(1,$E45))),AND($F45&gt;0,INDEX(Kalender!BP$81:BP$110,MAX(1,$F45))&gt;INDEX(Kalender!$B$81:$B$110,MAX(1,$F45)))),2,0))</f>
        <v>0</v>
      </c>
      <c r="BQ45" s="5" t="n">
        <f aca="false">IF(Kalender!BQ45&lt;&gt;1,0,IF(AND($B45&gt;0,INDEX(Kalender!BQ$68:BQ$77,MAX(1,$B45))&gt;INDEX(Kalender!$B$68:$B$77,MAX(1,$B45))),1,0)+IF(OR(AND($C45&gt;0,INDEX(Kalender!BQ$81:BQ$110,MAX(1,$C45))&gt;INDEX(Kalender!$B$81:$B$110,MAX(1,$C45))),AND($D45&gt;0,INDEX(Kalender!BQ$81:BQ$110,MAX(1,$D45))&gt;INDEX(Kalender!$B$81:$B$110,MAX(1,$D45))),AND($E45&gt;0,INDEX(Kalender!BQ$81:BQ$110,MAX(1,$E45))&gt;INDEX(Kalender!$B$81:$B$110,MAX(1,$E45))),AND($F45&gt;0,INDEX(Kalender!BQ$81:BQ$110,MAX(1,$F45))&gt;INDEX(Kalender!$B$81:$B$110,MAX(1,$F45)))),2,0))</f>
        <v>0</v>
      </c>
      <c r="BR45" s="5" t="n">
        <f aca="false">IF(Kalender!BR45&lt;&gt;1,0,IF(AND($B45&gt;0,INDEX(Kalender!BR$68:BR$77,MAX(1,$B45))&gt;INDEX(Kalender!$B$68:$B$77,MAX(1,$B45))),1,0)+IF(OR(AND($C45&gt;0,INDEX(Kalender!BR$81:BR$110,MAX(1,$C45))&gt;INDEX(Kalender!$B$81:$B$110,MAX(1,$C45))),AND($D45&gt;0,INDEX(Kalender!BR$81:BR$110,MAX(1,$D45))&gt;INDEX(Kalender!$B$81:$B$110,MAX(1,$D45))),AND($E45&gt;0,INDEX(Kalender!BR$81:BR$110,MAX(1,$E45))&gt;INDEX(Kalender!$B$81:$B$110,MAX(1,$E45))),AND($F45&gt;0,INDEX(Kalender!BR$81:BR$110,MAX(1,$F45))&gt;INDEX(Kalender!$B$81:$B$110,MAX(1,$F45)))),2,0))</f>
        <v>0</v>
      </c>
      <c r="BS45" s="5" t="n">
        <f aca="false">IF(Kalender!BS45&lt;&gt;1,0,IF(AND($B45&gt;0,INDEX(Kalender!BS$68:BS$77,MAX(1,$B45))&gt;INDEX(Kalender!$B$68:$B$77,MAX(1,$B45))),1,0)+IF(OR(AND($C45&gt;0,INDEX(Kalender!BS$81:BS$110,MAX(1,$C45))&gt;INDEX(Kalender!$B$81:$B$110,MAX(1,$C45))),AND($D45&gt;0,INDEX(Kalender!BS$81:BS$110,MAX(1,$D45))&gt;INDEX(Kalender!$B$81:$B$110,MAX(1,$D45))),AND($E45&gt;0,INDEX(Kalender!BS$81:BS$110,MAX(1,$E45))&gt;INDEX(Kalender!$B$81:$B$110,MAX(1,$E45))),AND($F45&gt;0,INDEX(Kalender!BS$81:BS$110,MAX(1,$F45))&gt;INDEX(Kalender!$B$81:$B$110,MAX(1,$F45)))),2,0))</f>
        <v>0</v>
      </c>
      <c r="BT45" s="5" t="n">
        <f aca="false">IF(Kalender!BT45&lt;&gt;1,0,IF(AND($B45&gt;0,INDEX(Kalender!BT$68:BT$77,MAX(1,$B45))&gt;INDEX(Kalender!$B$68:$B$77,MAX(1,$B45))),1,0)+IF(OR(AND($C45&gt;0,INDEX(Kalender!BT$81:BT$110,MAX(1,$C45))&gt;INDEX(Kalender!$B$81:$B$110,MAX(1,$C45))),AND($D45&gt;0,INDEX(Kalender!BT$81:BT$110,MAX(1,$D45))&gt;INDEX(Kalender!$B$81:$B$110,MAX(1,$D45))),AND($E45&gt;0,INDEX(Kalender!BT$81:BT$110,MAX(1,$E45))&gt;INDEX(Kalender!$B$81:$B$110,MAX(1,$E45))),AND($F45&gt;0,INDEX(Kalender!BT$81:BT$110,MAX(1,$F45))&gt;INDEX(Kalender!$B$81:$B$110,MAX(1,$F45)))),2,0))</f>
        <v>0</v>
      </c>
      <c r="BU45" s="5" t="n">
        <f aca="false">IF(Kalender!BU45&lt;&gt;1,0,IF(AND($B45&gt;0,INDEX(Kalender!BU$68:BU$77,MAX(1,$B45))&gt;INDEX(Kalender!$B$68:$B$77,MAX(1,$B45))),1,0)+IF(OR(AND($C45&gt;0,INDEX(Kalender!BU$81:BU$110,MAX(1,$C45))&gt;INDEX(Kalender!$B$81:$B$110,MAX(1,$C45))),AND($D45&gt;0,INDEX(Kalender!BU$81:BU$110,MAX(1,$D45))&gt;INDEX(Kalender!$B$81:$B$110,MAX(1,$D45))),AND($E45&gt;0,INDEX(Kalender!BU$81:BU$110,MAX(1,$E45))&gt;INDEX(Kalender!$B$81:$B$110,MAX(1,$E45))),AND($F45&gt;0,INDEX(Kalender!BU$81:BU$110,MAX(1,$F45))&gt;INDEX(Kalender!$B$81:$B$110,MAX(1,$F45)))),2,0))</f>
        <v>0</v>
      </c>
      <c r="BV45" s="5" t="n">
        <f aca="false">IF(Kalender!BV45&lt;&gt;1,0,IF(AND($B45&gt;0,INDEX(Kalender!BV$68:BV$77,MAX(1,$B45))&gt;INDEX(Kalender!$B$68:$B$77,MAX(1,$B45))),1,0)+IF(OR(AND($C45&gt;0,INDEX(Kalender!BV$81:BV$110,MAX(1,$C45))&gt;INDEX(Kalender!$B$81:$B$110,MAX(1,$C45))),AND($D45&gt;0,INDEX(Kalender!BV$81:BV$110,MAX(1,$D45))&gt;INDEX(Kalender!$B$81:$B$110,MAX(1,$D45))),AND($E45&gt;0,INDEX(Kalender!BV$81:BV$110,MAX(1,$E45))&gt;INDEX(Kalender!$B$81:$B$110,MAX(1,$E45))),AND($F45&gt;0,INDEX(Kalender!BV$81:BV$110,MAX(1,$F45))&gt;INDEX(Kalender!$B$81:$B$110,MAX(1,$F45)))),2,0))</f>
        <v>0</v>
      </c>
      <c r="BW45" s="5" t="n">
        <f aca="false">IF(Kalender!BW45&lt;&gt;1,0,IF(AND($B45&gt;0,INDEX(Kalender!BW$68:BW$77,MAX(1,$B45))&gt;INDEX(Kalender!$B$68:$B$77,MAX(1,$B45))),1,0)+IF(OR(AND($C45&gt;0,INDEX(Kalender!BW$81:BW$110,MAX(1,$C45))&gt;INDEX(Kalender!$B$81:$B$110,MAX(1,$C45))),AND($D45&gt;0,INDEX(Kalender!BW$81:BW$110,MAX(1,$D45))&gt;INDEX(Kalender!$B$81:$B$110,MAX(1,$D45))),AND($E45&gt;0,INDEX(Kalender!BW$81:BW$110,MAX(1,$E45))&gt;INDEX(Kalender!$B$81:$B$110,MAX(1,$E45))),AND($F45&gt;0,INDEX(Kalender!BW$81:BW$110,MAX(1,$F45))&gt;INDEX(Kalender!$B$81:$B$110,MAX(1,$F45)))),2,0))</f>
        <v>0</v>
      </c>
      <c r="BX45" s="5" t="n">
        <f aca="false">IF(Kalender!BX45&lt;&gt;1,0,IF(AND($B45&gt;0,INDEX(Kalender!BX$68:BX$77,MAX(1,$B45))&gt;INDEX(Kalender!$B$68:$B$77,MAX(1,$B45))),1,0)+IF(OR(AND($C45&gt;0,INDEX(Kalender!BX$81:BX$110,MAX(1,$C45))&gt;INDEX(Kalender!$B$81:$B$110,MAX(1,$C45))),AND($D45&gt;0,INDEX(Kalender!BX$81:BX$110,MAX(1,$D45))&gt;INDEX(Kalender!$B$81:$B$110,MAX(1,$D45))),AND($E45&gt;0,INDEX(Kalender!BX$81:BX$110,MAX(1,$E45))&gt;INDEX(Kalender!$B$81:$B$110,MAX(1,$E45))),AND($F45&gt;0,INDEX(Kalender!BX$81:BX$110,MAX(1,$F45))&gt;INDEX(Kalender!$B$81:$B$110,MAX(1,$F45)))),2,0))</f>
        <v>0</v>
      </c>
      <c r="BY45" s="5" t="n">
        <f aca="false">IF(Kalender!BY45&lt;&gt;1,0,IF(AND($B45&gt;0,INDEX(Kalender!BY$68:BY$77,MAX(1,$B45))&gt;INDEX(Kalender!$B$68:$B$77,MAX(1,$B45))),1,0)+IF(OR(AND($C45&gt;0,INDEX(Kalender!BY$81:BY$110,MAX(1,$C45))&gt;INDEX(Kalender!$B$81:$B$110,MAX(1,$C45))),AND($D45&gt;0,INDEX(Kalender!BY$81:BY$110,MAX(1,$D45))&gt;INDEX(Kalender!$B$81:$B$110,MAX(1,$D45))),AND($E45&gt;0,INDEX(Kalender!BY$81:BY$110,MAX(1,$E45))&gt;INDEX(Kalender!$B$81:$B$110,MAX(1,$E45))),AND($F45&gt;0,INDEX(Kalender!BY$81:BY$110,MAX(1,$F45))&gt;INDEX(Kalender!$B$81:$B$110,MAX(1,$F45)))),2,0))</f>
        <v>0</v>
      </c>
      <c r="BZ45" s="5" t="n">
        <f aca="false">IF(Kalender!BZ45&lt;&gt;1,0,IF(AND($B45&gt;0,INDEX(Kalender!BZ$68:BZ$77,MAX(1,$B45))&gt;INDEX(Kalender!$B$68:$B$77,MAX(1,$B45))),1,0)+IF(OR(AND($C45&gt;0,INDEX(Kalender!BZ$81:BZ$110,MAX(1,$C45))&gt;INDEX(Kalender!$B$81:$B$110,MAX(1,$C45))),AND($D45&gt;0,INDEX(Kalender!BZ$81:BZ$110,MAX(1,$D45))&gt;INDEX(Kalender!$B$81:$B$110,MAX(1,$D45))),AND($E45&gt;0,INDEX(Kalender!BZ$81:BZ$110,MAX(1,$E45))&gt;INDEX(Kalender!$B$81:$B$110,MAX(1,$E45))),AND($F45&gt;0,INDEX(Kalender!BZ$81:BZ$110,MAX(1,$F45))&gt;INDEX(Kalender!$B$81:$B$110,MAX(1,$F45)))),2,0))</f>
        <v>0</v>
      </c>
      <c r="CA45" s="5" t="n">
        <f aca="false">IF(Kalender!CA45&lt;&gt;1,0,IF(AND($B45&gt;0,INDEX(Kalender!CA$68:CA$77,MAX(1,$B45))&gt;INDEX(Kalender!$B$68:$B$77,MAX(1,$B45))),1,0)+IF(OR(AND($C45&gt;0,INDEX(Kalender!CA$81:CA$110,MAX(1,$C45))&gt;INDEX(Kalender!$B$81:$B$110,MAX(1,$C45))),AND($D45&gt;0,INDEX(Kalender!CA$81:CA$110,MAX(1,$D45))&gt;INDEX(Kalender!$B$81:$B$110,MAX(1,$D45))),AND($E45&gt;0,INDEX(Kalender!CA$81:CA$110,MAX(1,$E45))&gt;INDEX(Kalender!$B$81:$B$110,MAX(1,$E45))),AND($F45&gt;0,INDEX(Kalender!CA$81:CA$110,MAX(1,$F45))&gt;INDEX(Kalender!$B$81:$B$110,MAX(1,$F45)))),2,0))</f>
        <v>0</v>
      </c>
      <c r="CB45" s="5" t="n">
        <f aca="false">IF(Kalender!CB45&lt;&gt;1,0,IF(AND($B45&gt;0,INDEX(Kalender!CB$68:CB$77,MAX(1,$B45))&gt;INDEX(Kalender!$B$68:$B$77,MAX(1,$B45))),1,0)+IF(OR(AND($C45&gt;0,INDEX(Kalender!CB$81:CB$110,MAX(1,$C45))&gt;INDEX(Kalender!$B$81:$B$110,MAX(1,$C45))),AND($D45&gt;0,INDEX(Kalender!CB$81:CB$110,MAX(1,$D45))&gt;INDEX(Kalender!$B$81:$B$110,MAX(1,$D45))),AND($E45&gt;0,INDEX(Kalender!CB$81:CB$110,MAX(1,$E45))&gt;INDEX(Kalender!$B$81:$B$110,MAX(1,$E45))),AND($F45&gt;0,INDEX(Kalender!CB$81:CB$110,MAX(1,$F45))&gt;INDEX(Kalender!$B$81:$B$110,MAX(1,$F45)))),2,0))</f>
        <v>0</v>
      </c>
      <c r="CC45" s="5" t="n">
        <f aca="false">IF(Kalender!CC45&lt;&gt;1,0,IF(AND($B45&gt;0,INDEX(Kalender!CC$68:CC$77,MAX(1,$B45))&gt;INDEX(Kalender!$B$68:$B$77,MAX(1,$B45))),1,0)+IF(OR(AND($C45&gt;0,INDEX(Kalender!CC$81:CC$110,MAX(1,$C45))&gt;INDEX(Kalender!$B$81:$B$110,MAX(1,$C45))),AND($D45&gt;0,INDEX(Kalender!CC$81:CC$110,MAX(1,$D45))&gt;INDEX(Kalender!$B$81:$B$110,MAX(1,$D45))),AND($E45&gt;0,INDEX(Kalender!CC$81:CC$110,MAX(1,$E45))&gt;INDEX(Kalender!$B$81:$B$110,MAX(1,$E45))),AND($F45&gt;0,INDEX(Kalender!CC$81:CC$110,MAX(1,$F45))&gt;INDEX(Kalender!$B$81:$B$110,MAX(1,$F45)))),2,0))</f>
        <v>0</v>
      </c>
      <c r="CD45" s="5" t="n">
        <f aca="false">IF(Kalender!CD45&lt;&gt;1,0,IF(AND($B45&gt;0,INDEX(Kalender!CD$68:CD$77,MAX(1,$B45))&gt;INDEX(Kalender!$B$68:$B$77,MAX(1,$B45))),1,0)+IF(OR(AND($C45&gt;0,INDEX(Kalender!CD$81:CD$110,MAX(1,$C45))&gt;INDEX(Kalender!$B$81:$B$110,MAX(1,$C45))),AND($D45&gt;0,INDEX(Kalender!CD$81:CD$110,MAX(1,$D45))&gt;INDEX(Kalender!$B$81:$B$110,MAX(1,$D45))),AND($E45&gt;0,INDEX(Kalender!CD$81:CD$110,MAX(1,$E45))&gt;INDEX(Kalender!$B$81:$B$110,MAX(1,$E45))),AND($F45&gt;0,INDEX(Kalender!CD$81:CD$110,MAX(1,$F45))&gt;INDEX(Kalender!$B$81:$B$110,MAX(1,$F45)))),2,0))</f>
        <v>0</v>
      </c>
      <c r="CE45" s="5" t="n">
        <f aca="false">IF(Kalender!CE45&lt;&gt;1,0,IF(AND($B45&gt;0,INDEX(Kalender!CE$68:CE$77,MAX(1,$B45))&gt;INDEX(Kalender!$B$68:$B$77,MAX(1,$B45))),1,0)+IF(OR(AND($C45&gt;0,INDEX(Kalender!CE$81:CE$110,MAX(1,$C45))&gt;INDEX(Kalender!$B$81:$B$110,MAX(1,$C45))),AND($D45&gt;0,INDEX(Kalender!CE$81:CE$110,MAX(1,$D45))&gt;INDEX(Kalender!$B$81:$B$110,MAX(1,$D45))),AND($E45&gt;0,INDEX(Kalender!CE$81:CE$110,MAX(1,$E45))&gt;INDEX(Kalender!$B$81:$B$110,MAX(1,$E45))),AND($F45&gt;0,INDEX(Kalender!CE$81:CE$110,MAX(1,$F45))&gt;INDEX(Kalender!$B$81:$B$110,MAX(1,$F45)))),2,0))</f>
        <v>0</v>
      </c>
      <c r="CF45" s="5" t="n">
        <f aca="false">IF(Kalender!CF45&lt;&gt;1,0,IF(AND($B45&gt;0,INDEX(Kalender!CF$68:CF$77,MAX(1,$B45))&gt;INDEX(Kalender!$B$68:$B$77,MAX(1,$B45))),1,0)+IF(OR(AND($C45&gt;0,INDEX(Kalender!CF$81:CF$110,MAX(1,$C45))&gt;INDEX(Kalender!$B$81:$B$110,MAX(1,$C45))),AND($D45&gt;0,INDEX(Kalender!CF$81:CF$110,MAX(1,$D45))&gt;INDEX(Kalender!$B$81:$B$110,MAX(1,$D45))),AND($E45&gt;0,INDEX(Kalender!CF$81:CF$110,MAX(1,$E45))&gt;INDEX(Kalender!$B$81:$B$110,MAX(1,$E45))),AND($F45&gt;0,INDEX(Kalender!CF$81:CF$110,MAX(1,$F45))&gt;INDEX(Kalender!$B$81:$B$110,MAX(1,$F45)))),2,0))</f>
        <v>0</v>
      </c>
      <c r="CG45" s="5" t="n">
        <f aca="false">IF(Kalender!CG45&lt;&gt;1,0,IF(AND($B45&gt;0,INDEX(Kalender!CG$68:CG$77,MAX(1,$B45))&gt;INDEX(Kalender!$B$68:$B$77,MAX(1,$B45))),1,0)+IF(OR(AND($C45&gt;0,INDEX(Kalender!CG$81:CG$110,MAX(1,$C45))&gt;INDEX(Kalender!$B$81:$B$110,MAX(1,$C45))),AND($D45&gt;0,INDEX(Kalender!CG$81:CG$110,MAX(1,$D45))&gt;INDEX(Kalender!$B$81:$B$110,MAX(1,$D45))),AND($E45&gt;0,INDEX(Kalender!CG$81:CG$110,MAX(1,$E45))&gt;INDEX(Kalender!$B$81:$B$110,MAX(1,$E45))),AND($F45&gt;0,INDEX(Kalender!CG$81:CG$110,MAX(1,$F45))&gt;INDEX(Kalender!$B$81:$B$110,MAX(1,$F45)))),2,0))</f>
        <v>0</v>
      </c>
      <c r="CH45" s="5" t="n">
        <f aca="false">IF(Kalender!CH45&lt;&gt;1,0,IF(AND($B45&gt;0,INDEX(Kalender!CH$68:CH$77,MAX(1,$B45))&gt;INDEX(Kalender!$B$68:$B$77,MAX(1,$B45))),1,0)+IF(OR(AND($C45&gt;0,INDEX(Kalender!CH$81:CH$110,MAX(1,$C45))&gt;INDEX(Kalender!$B$81:$B$110,MAX(1,$C45))),AND($D45&gt;0,INDEX(Kalender!CH$81:CH$110,MAX(1,$D45))&gt;INDEX(Kalender!$B$81:$B$110,MAX(1,$D45))),AND($E45&gt;0,INDEX(Kalender!CH$81:CH$110,MAX(1,$E45))&gt;INDEX(Kalender!$B$81:$B$110,MAX(1,$E45))),AND($F45&gt;0,INDEX(Kalender!CH$81:CH$110,MAX(1,$F45))&gt;INDEX(Kalender!$B$81:$B$110,MAX(1,$F45)))),2,0))</f>
        <v>0</v>
      </c>
      <c r="CI45" s="5" t="n">
        <f aca="false">IF(Kalender!CI45&lt;&gt;1,0,IF(AND($B45&gt;0,INDEX(Kalender!CI$68:CI$77,MAX(1,$B45))&gt;INDEX(Kalender!$B$68:$B$77,MAX(1,$B45))),1,0)+IF(OR(AND($C45&gt;0,INDEX(Kalender!CI$81:CI$110,MAX(1,$C45))&gt;INDEX(Kalender!$B$81:$B$110,MAX(1,$C45))),AND($D45&gt;0,INDEX(Kalender!CI$81:CI$110,MAX(1,$D45))&gt;INDEX(Kalender!$B$81:$B$110,MAX(1,$D45))),AND($E45&gt;0,INDEX(Kalender!CI$81:CI$110,MAX(1,$E45))&gt;INDEX(Kalender!$B$81:$B$110,MAX(1,$E45))),AND($F45&gt;0,INDEX(Kalender!CI$81:CI$110,MAX(1,$F45))&gt;INDEX(Kalender!$B$81:$B$110,MAX(1,$F45)))),2,0))</f>
        <v>0</v>
      </c>
      <c r="CJ45" s="5" t="n">
        <f aca="false">IF(Kalender!CJ45&lt;&gt;1,0,IF(AND($B45&gt;0,INDEX(Kalender!CJ$68:CJ$77,MAX(1,$B45))&gt;INDEX(Kalender!$B$68:$B$77,MAX(1,$B45))),1,0)+IF(OR(AND($C45&gt;0,INDEX(Kalender!CJ$81:CJ$110,MAX(1,$C45))&gt;INDEX(Kalender!$B$81:$B$110,MAX(1,$C45))),AND($D45&gt;0,INDEX(Kalender!CJ$81:CJ$110,MAX(1,$D45))&gt;INDEX(Kalender!$B$81:$B$110,MAX(1,$D45))),AND($E45&gt;0,INDEX(Kalender!CJ$81:CJ$110,MAX(1,$E45))&gt;INDEX(Kalender!$B$81:$B$110,MAX(1,$E45))),AND($F45&gt;0,INDEX(Kalender!CJ$81:CJ$110,MAX(1,$F45))&gt;INDEX(Kalender!$B$81:$B$110,MAX(1,$F45)))),2,0))</f>
        <v>0</v>
      </c>
      <c r="CK45" s="5" t="n">
        <f aca="false">IF(Kalender!CK45&lt;&gt;1,0,IF(AND($B45&gt;0,INDEX(Kalender!CK$68:CK$77,MAX(1,$B45))&gt;INDEX(Kalender!$B$68:$B$77,MAX(1,$B45))),1,0)+IF(OR(AND($C45&gt;0,INDEX(Kalender!CK$81:CK$110,MAX(1,$C45))&gt;INDEX(Kalender!$B$81:$B$110,MAX(1,$C45))),AND($D45&gt;0,INDEX(Kalender!CK$81:CK$110,MAX(1,$D45))&gt;INDEX(Kalender!$B$81:$B$110,MAX(1,$D45))),AND($E45&gt;0,INDEX(Kalender!CK$81:CK$110,MAX(1,$E45))&gt;INDEX(Kalender!$B$81:$B$110,MAX(1,$E45))),AND($F45&gt;0,INDEX(Kalender!CK$81:CK$110,MAX(1,$F45))&gt;INDEX(Kalender!$B$81:$B$110,MAX(1,$F45)))),2,0))</f>
        <v>0</v>
      </c>
      <c r="CL45" s="5" t="n">
        <f aca="false">IF(Kalender!CL45&lt;&gt;1,0,IF(AND($B45&gt;0,INDEX(Kalender!CL$68:CL$77,MAX(1,$B45))&gt;INDEX(Kalender!$B$68:$B$77,MAX(1,$B45))),1,0)+IF(OR(AND($C45&gt;0,INDEX(Kalender!CL$81:CL$110,MAX(1,$C45))&gt;INDEX(Kalender!$B$81:$B$110,MAX(1,$C45))),AND($D45&gt;0,INDEX(Kalender!CL$81:CL$110,MAX(1,$D45))&gt;INDEX(Kalender!$B$81:$B$110,MAX(1,$D45))),AND($E45&gt;0,INDEX(Kalender!CL$81:CL$110,MAX(1,$E45))&gt;INDEX(Kalender!$B$81:$B$110,MAX(1,$E45))),AND($F45&gt;0,INDEX(Kalender!CL$81:CL$110,MAX(1,$F45))&gt;INDEX(Kalender!$B$81:$B$110,MAX(1,$F45)))),2,0))</f>
        <v>0</v>
      </c>
      <c r="CM45" s="5" t="n">
        <f aca="false">IF(Kalender!CM45&lt;&gt;1,0,IF(AND($B45&gt;0,INDEX(Kalender!CM$68:CM$77,MAX(1,$B45))&gt;INDEX(Kalender!$B$68:$B$77,MAX(1,$B45))),1,0)+IF(OR(AND($C45&gt;0,INDEX(Kalender!CM$81:CM$110,MAX(1,$C45))&gt;INDEX(Kalender!$B$81:$B$110,MAX(1,$C45))),AND($D45&gt;0,INDEX(Kalender!CM$81:CM$110,MAX(1,$D45))&gt;INDEX(Kalender!$B$81:$B$110,MAX(1,$D45))),AND($E45&gt;0,INDEX(Kalender!CM$81:CM$110,MAX(1,$E45))&gt;INDEX(Kalender!$B$81:$B$110,MAX(1,$E45))),AND($F45&gt;0,INDEX(Kalender!CM$81:CM$110,MAX(1,$F45))&gt;INDEX(Kalender!$B$81:$B$110,MAX(1,$F45)))),2,0))</f>
        <v>0</v>
      </c>
      <c r="CN45" s="5" t="n">
        <f aca="false">IF(Kalender!CN45&lt;&gt;1,0,IF(AND($B45&gt;0,INDEX(Kalender!CN$68:CN$77,MAX(1,$B45))&gt;INDEX(Kalender!$B$68:$B$77,MAX(1,$B45))),1,0)+IF(OR(AND($C45&gt;0,INDEX(Kalender!CN$81:CN$110,MAX(1,$C45))&gt;INDEX(Kalender!$B$81:$B$110,MAX(1,$C45))),AND($D45&gt;0,INDEX(Kalender!CN$81:CN$110,MAX(1,$D45))&gt;INDEX(Kalender!$B$81:$B$110,MAX(1,$D45))),AND($E45&gt;0,INDEX(Kalender!CN$81:CN$110,MAX(1,$E45))&gt;INDEX(Kalender!$B$81:$B$110,MAX(1,$E45))),AND($F45&gt;0,INDEX(Kalender!CN$81:CN$110,MAX(1,$F45))&gt;INDEX(Kalender!$B$81:$B$110,MAX(1,$F45)))),2,0))</f>
        <v>0</v>
      </c>
      <c r="CO45" s="5" t="n">
        <f aca="false">IF(Kalender!CO45&lt;&gt;1,0,IF(AND($B45&gt;0,INDEX(Kalender!CO$68:CO$77,MAX(1,$B45))&gt;INDEX(Kalender!$B$68:$B$77,MAX(1,$B45))),1,0)+IF(OR(AND($C45&gt;0,INDEX(Kalender!CO$81:CO$110,MAX(1,$C45))&gt;INDEX(Kalender!$B$81:$B$110,MAX(1,$C45))),AND($D45&gt;0,INDEX(Kalender!CO$81:CO$110,MAX(1,$D45))&gt;INDEX(Kalender!$B$81:$B$110,MAX(1,$D45))),AND($E45&gt;0,INDEX(Kalender!CO$81:CO$110,MAX(1,$E45))&gt;INDEX(Kalender!$B$81:$B$110,MAX(1,$E45))),AND($F45&gt;0,INDEX(Kalender!CO$81:CO$110,MAX(1,$F45))&gt;INDEX(Kalender!$B$81:$B$110,MAX(1,$F45)))),2,0))</f>
        <v>0</v>
      </c>
      <c r="CP45" s="5" t="n">
        <f aca="false">IF(Kalender!CP45&lt;&gt;1,0,IF(AND($B45&gt;0,INDEX(Kalender!CP$68:CP$77,MAX(1,$B45))&gt;INDEX(Kalender!$B$68:$B$77,MAX(1,$B45))),1,0)+IF(OR(AND($C45&gt;0,INDEX(Kalender!CP$81:CP$110,MAX(1,$C45))&gt;INDEX(Kalender!$B$81:$B$110,MAX(1,$C45))),AND($D45&gt;0,INDEX(Kalender!CP$81:CP$110,MAX(1,$D45))&gt;INDEX(Kalender!$B$81:$B$110,MAX(1,$D45))),AND($E45&gt;0,INDEX(Kalender!CP$81:CP$110,MAX(1,$E45))&gt;INDEX(Kalender!$B$81:$B$110,MAX(1,$E45))),AND($F45&gt;0,INDEX(Kalender!CP$81:CP$110,MAX(1,$F45))&gt;INDEX(Kalender!$B$81:$B$110,MAX(1,$F45)))),2,0))</f>
        <v>0</v>
      </c>
      <c r="CQ45" s="5" t="n">
        <f aca="false">IF(Kalender!CQ45&lt;&gt;1,0,IF(AND($B45&gt;0,INDEX(Kalender!CQ$68:CQ$77,MAX(1,$B45))&gt;INDEX(Kalender!$B$68:$B$77,MAX(1,$B45))),1,0)+IF(OR(AND($C45&gt;0,INDEX(Kalender!CQ$81:CQ$110,MAX(1,$C45))&gt;INDEX(Kalender!$B$81:$B$110,MAX(1,$C45))),AND($D45&gt;0,INDEX(Kalender!CQ$81:CQ$110,MAX(1,$D45))&gt;INDEX(Kalender!$B$81:$B$110,MAX(1,$D45))),AND($E45&gt;0,INDEX(Kalender!CQ$81:CQ$110,MAX(1,$E45))&gt;INDEX(Kalender!$B$81:$B$110,MAX(1,$E45))),AND($F45&gt;0,INDEX(Kalender!CQ$81:CQ$110,MAX(1,$F45))&gt;INDEX(Kalender!$B$81:$B$110,MAX(1,$F45)))),2,0))</f>
        <v>0</v>
      </c>
      <c r="CR45" s="5" t="n">
        <f aca="false">IF(Kalender!CR45&lt;&gt;1,0,IF(AND($B45&gt;0,INDEX(Kalender!CR$68:CR$77,MAX(1,$B45))&gt;INDEX(Kalender!$B$68:$B$77,MAX(1,$B45))),1,0)+IF(OR(AND($C45&gt;0,INDEX(Kalender!CR$81:CR$110,MAX(1,$C45))&gt;INDEX(Kalender!$B$81:$B$110,MAX(1,$C45))),AND($D45&gt;0,INDEX(Kalender!CR$81:CR$110,MAX(1,$D45))&gt;INDEX(Kalender!$B$81:$B$110,MAX(1,$D45))),AND($E45&gt;0,INDEX(Kalender!CR$81:CR$110,MAX(1,$E45))&gt;INDEX(Kalender!$B$81:$B$110,MAX(1,$E45))),AND($F45&gt;0,INDEX(Kalender!CR$81:CR$110,MAX(1,$F45))&gt;INDEX(Kalender!$B$81:$B$110,MAX(1,$F45)))),2,0))</f>
        <v>0</v>
      </c>
      <c r="CS45" s="5" t="n">
        <f aca="false">IF(Kalender!CS45&lt;&gt;1,0,IF(AND($B45&gt;0,INDEX(Kalender!CS$68:CS$77,MAX(1,$B45))&gt;INDEX(Kalender!$B$68:$B$77,MAX(1,$B45))),1,0)+IF(OR(AND($C45&gt;0,INDEX(Kalender!CS$81:CS$110,MAX(1,$C45))&gt;INDEX(Kalender!$B$81:$B$110,MAX(1,$C45))),AND($D45&gt;0,INDEX(Kalender!CS$81:CS$110,MAX(1,$D45))&gt;INDEX(Kalender!$B$81:$B$110,MAX(1,$D45))),AND($E45&gt;0,INDEX(Kalender!CS$81:CS$110,MAX(1,$E45))&gt;INDEX(Kalender!$B$81:$B$110,MAX(1,$E45))),AND($F45&gt;0,INDEX(Kalender!CS$81:CS$110,MAX(1,$F45))&gt;INDEX(Kalender!$B$81:$B$110,MAX(1,$F45)))),2,0))</f>
        <v>0</v>
      </c>
      <c r="CT45" s="5" t="n">
        <f aca="false">IF(Kalender!CT45&lt;&gt;1,0,IF(AND($B45&gt;0,INDEX(Kalender!CT$68:CT$77,MAX(1,$B45))&gt;INDEX(Kalender!$B$68:$B$77,MAX(1,$B45))),1,0)+IF(OR(AND($C45&gt;0,INDEX(Kalender!CT$81:CT$110,MAX(1,$C45))&gt;INDEX(Kalender!$B$81:$B$110,MAX(1,$C45))),AND($D45&gt;0,INDEX(Kalender!CT$81:CT$110,MAX(1,$D45))&gt;INDEX(Kalender!$B$81:$B$110,MAX(1,$D45))),AND($E45&gt;0,INDEX(Kalender!CT$81:CT$110,MAX(1,$E45))&gt;INDEX(Kalender!$B$81:$B$110,MAX(1,$E45))),AND($F45&gt;0,INDEX(Kalender!CT$81:CT$110,MAX(1,$F45))&gt;INDEX(Kalender!$B$81:$B$110,MAX(1,$F45)))),2,0))</f>
        <v>0</v>
      </c>
      <c r="CU45" s="5" t="n">
        <f aca="false">IF(Kalender!CU45&lt;&gt;1,0,IF(AND($B45&gt;0,INDEX(Kalender!CU$68:CU$77,MAX(1,$B45))&gt;INDEX(Kalender!$B$68:$B$77,MAX(1,$B45))),1,0)+IF(OR(AND($C45&gt;0,INDEX(Kalender!CU$81:CU$110,MAX(1,$C45))&gt;INDEX(Kalender!$B$81:$B$110,MAX(1,$C45))),AND($D45&gt;0,INDEX(Kalender!CU$81:CU$110,MAX(1,$D45))&gt;INDEX(Kalender!$B$81:$B$110,MAX(1,$D45))),AND($E45&gt;0,INDEX(Kalender!CU$81:CU$110,MAX(1,$E45))&gt;INDEX(Kalender!$B$81:$B$110,MAX(1,$E45))),AND($F45&gt;0,INDEX(Kalender!CU$81:CU$110,MAX(1,$F45))&gt;INDEX(Kalender!$B$81:$B$110,MAX(1,$F45)))),2,0))</f>
        <v>0</v>
      </c>
      <c r="CV45" s="5" t="n">
        <f aca="false">IF(Kalender!CV45&lt;&gt;1,0,IF(AND($B45&gt;0,INDEX(Kalender!CV$68:CV$77,MAX(1,$B45))&gt;INDEX(Kalender!$B$68:$B$77,MAX(1,$B45))),1,0)+IF(OR(AND($C45&gt;0,INDEX(Kalender!CV$81:CV$110,MAX(1,$C45))&gt;INDEX(Kalender!$B$81:$B$110,MAX(1,$C45))),AND($D45&gt;0,INDEX(Kalender!CV$81:CV$110,MAX(1,$D45))&gt;INDEX(Kalender!$B$81:$B$110,MAX(1,$D45))),AND($E45&gt;0,INDEX(Kalender!CV$81:CV$110,MAX(1,$E45))&gt;INDEX(Kalender!$B$81:$B$110,MAX(1,$E45))),AND($F45&gt;0,INDEX(Kalender!CV$81:CV$110,MAX(1,$F45))&gt;INDEX(Kalender!$B$81:$B$110,MAX(1,$F45)))),2,0))</f>
        <v>0</v>
      </c>
      <c r="CW45" s="5" t="n">
        <f aca="false">IF(Kalender!CW45&lt;&gt;1,0,IF(AND($B45&gt;0,INDEX(Kalender!CW$68:CW$77,MAX(1,$B45))&gt;INDEX(Kalender!$B$68:$B$77,MAX(1,$B45))),1,0)+IF(OR(AND($C45&gt;0,INDEX(Kalender!CW$81:CW$110,MAX(1,$C45))&gt;INDEX(Kalender!$B$81:$B$110,MAX(1,$C45))),AND($D45&gt;0,INDEX(Kalender!CW$81:CW$110,MAX(1,$D45))&gt;INDEX(Kalender!$B$81:$B$110,MAX(1,$D45))),AND($E45&gt;0,INDEX(Kalender!CW$81:CW$110,MAX(1,$E45))&gt;INDEX(Kalender!$B$81:$B$110,MAX(1,$E45))),AND($F45&gt;0,INDEX(Kalender!CW$81:CW$110,MAX(1,$F45))&gt;INDEX(Kalender!$B$81:$B$110,MAX(1,$F45)))),2,0))</f>
        <v>0</v>
      </c>
      <c r="CX45" s="5" t="n">
        <f aca="false">IF(Kalender!CX45&lt;&gt;1,0,IF(AND($B45&gt;0,INDEX(Kalender!CX$68:CX$77,MAX(1,$B45))&gt;INDEX(Kalender!$B$68:$B$77,MAX(1,$B45))),1,0)+IF(OR(AND($C45&gt;0,INDEX(Kalender!CX$81:CX$110,MAX(1,$C45))&gt;INDEX(Kalender!$B$81:$B$110,MAX(1,$C45))),AND($D45&gt;0,INDEX(Kalender!CX$81:CX$110,MAX(1,$D45))&gt;INDEX(Kalender!$B$81:$B$110,MAX(1,$D45))),AND($E45&gt;0,INDEX(Kalender!CX$81:CX$110,MAX(1,$E45))&gt;INDEX(Kalender!$B$81:$B$110,MAX(1,$E45))),AND($F45&gt;0,INDEX(Kalender!CX$81:CX$110,MAX(1,$F45))&gt;INDEX(Kalender!$B$81:$B$110,MAX(1,$F45)))),2,0))</f>
        <v>0</v>
      </c>
      <c r="CY45" s="5" t="n">
        <f aca="false">IF(Kalender!CY45&lt;&gt;1,0,IF(AND($B45&gt;0,INDEX(Kalender!CY$68:CY$77,MAX(1,$B45))&gt;INDEX(Kalender!$B$68:$B$77,MAX(1,$B45))),1,0)+IF(OR(AND($C45&gt;0,INDEX(Kalender!CY$81:CY$110,MAX(1,$C45))&gt;INDEX(Kalender!$B$81:$B$110,MAX(1,$C45))),AND($D45&gt;0,INDEX(Kalender!CY$81:CY$110,MAX(1,$D45))&gt;INDEX(Kalender!$B$81:$B$110,MAX(1,$D45))),AND($E45&gt;0,INDEX(Kalender!CY$81:CY$110,MAX(1,$E45))&gt;INDEX(Kalender!$B$81:$B$110,MAX(1,$E45))),AND($F45&gt;0,INDEX(Kalender!CY$81:CY$110,MAX(1,$F45))&gt;INDEX(Kalender!$B$81:$B$110,MAX(1,$F45)))),2,0))</f>
        <v>0</v>
      </c>
      <c r="CZ45" s="5" t="n">
        <f aca="false">IF(Kalender!CZ45&lt;&gt;1,0,IF(AND($B45&gt;0,INDEX(Kalender!CZ$68:CZ$77,MAX(1,$B45))&gt;INDEX(Kalender!$B$68:$B$77,MAX(1,$B45))),1,0)+IF(OR(AND($C45&gt;0,INDEX(Kalender!CZ$81:CZ$110,MAX(1,$C45))&gt;INDEX(Kalender!$B$81:$B$110,MAX(1,$C45))),AND($D45&gt;0,INDEX(Kalender!CZ$81:CZ$110,MAX(1,$D45))&gt;INDEX(Kalender!$B$81:$B$110,MAX(1,$D45))),AND($E45&gt;0,INDEX(Kalender!CZ$81:CZ$110,MAX(1,$E45))&gt;INDEX(Kalender!$B$81:$B$110,MAX(1,$E45))),AND($F45&gt;0,INDEX(Kalender!CZ$81:CZ$110,MAX(1,$F45))&gt;INDEX(Kalender!$B$81:$B$110,MAX(1,$F45)))),2,0))</f>
        <v>0</v>
      </c>
      <c r="DA45" s="5" t="n">
        <f aca="false">IF(Kalender!DA45&lt;&gt;1,0,IF(AND($B45&gt;0,INDEX(Kalender!DA$68:DA$77,MAX(1,$B45))&gt;INDEX(Kalender!$B$68:$B$77,MAX(1,$B45))),1,0)+IF(OR(AND($C45&gt;0,INDEX(Kalender!DA$81:DA$110,MAX(1,$C45))&gt;INDEX(Kalender!$B$81:$B$110,MAX(1,$C45))),AND($D45&gt;0,INDEX(Kalender!DA$81:DA$110,MAX(1,$D45))&gt;INDEX(Kalender!$B$81:$B$110,MAX(1,$D45))),AND($E45&gt;0,INDEX(Kalender!DA$81:DA$110,MAX(1,$E45))&gt;INDEX(Kalender!$B$81:$B$110,MAX(1,$E45))),AND($F45&gt;0,INDEX(Kalender!DA$81:DA$110,MAX(1,$F45))&gt;INDEX(Kalender!$B$81:$B$110,MAX(1,$F45)))),2,0))</f>
        <v>0</v>
      </c>
      <c r="DB45" s="5" t="n">
        <f aca="false">IF(Kalender!DB45&lt;&gt;1,0,IF(AND($B45&gt;0,INDEX(Kalender!DB$68:DB$77,MAX(1,$B45))&gt;INDEX(Kalender!$B$68:$B$77,MAX(1,$B45))),1,0)+IF(OR(AND($C45&gt;0,INDEX(Kalender!DB$81:DB$110,MAX(1,$C45))&gt;INDEX(Kalender!$B$81:$B$110,MAX(1,$C45))),AND($D45&gt;0,INDEX(Kalender!DB$81:DB$110,MAX(1,$D45))&gt;INDEX(Kalender!$B$81:$B$110,MAX(1,$D45))),AND($E45&gt;0,INDEX(Kalender!DB$81:DB$110,MAX(1,$E45))&gt;INDEX(Kalender!$B$81:$B$110,MAX(1,$E45))),AND($F45&gt;0,INDEX(Kalender!DB$81:DB$110,MAX(1,$F45))&gt;INDEX(Kalender!$B$81:$B$110,MAX(1,$F45)))),2,0))</f>
        <v>0</v>
      </c>
      <c r="DC45" s="5" t="n">
        <f aca="false">IF(Kalender!DC45&lt;&gt;1,0,IF(AND($B45&gt;0,INDEX(Kalender!DC$68:DC$77,MAX(1,$B45))&gt;INDEX(Kalender!$B$68:$B$77,MAX(1,$B45))),1,0)+IF(OR(AND($C45&gt;0,INDEX(Kalender!DC$81:DC$110,MAX(1,$C45))&gt;INDEX(Kalender!$B$81:$B$110,MAX(1,$C45))),AND($D45&gt;0,INDEX(Kalender!DC$81:DC$110,MAX(1,$D45))&gt;INDEX(Kalender!$B$81:$B$110,MAX(1,$D45))),AND($E45&gt;0,INDEX(Kalender!DC$81:DC$110,MAX(1,$E45))&gt;INDEX(Kalender!$B$81:$B$110,MAX(1,$E45))),AND($F45&gt;0,INDEX(Kalender!DC$81:DC$110,MAX(1,$F45))&gt;INDEX(Kalender!$B$81:$B$110,MAX(1,$F45)))),2,0))</f>
        <v>0</v>
      </c>
      <c r="DD45" s="5" t="n">
        <f aca="false">IF(Kalender!DD45&lt;&gt;1,0,IF(AND($B45&gt;0,INDEX(Kalender!DD$68:DD$77,MAX(1,$B45))&gt;INDEX(Kalender!$B$68:$B$77,MAX(1,$B45))),1,0)+IF(OR(AND($C45&gt;0,INDEX(Kalender!DD$81:DD$110,MAX(1,$C45))&gt;INDEX(Kalender!$B$81:$B$110,MAX(1,$C45))),AND($D45&gt;0,INDEX(Kalender!DD$81:DD$110,MAX(1,$D45))&gt;INDEX(Kalender!$B$81:$B$110,MAX(1,$D45))),AND($E45&gt;0,INDEX(Kalender!DD$81:DD$110,MAX(1,$E45))&gt;INDEX(Kalender!$B$81:$B$110,MAX(1,$E45))),AND($F45&gt;0,INDEX(Kalender!DD$81:DD$110,MAX(1,$F45))&gt;INDEX(Kalender!$B$81:$B$110,MAX(1,$F45)))),2,0))</f>
        <v>0</v>
      </c>
      <c r="DE45" s="5" t="n">
        <f aca="false">IF(Kalender!DE45&lt;&gt;1,0,IF(AND($B45&gt;0,INDEX(Kalender!DE$68:DE$77,MAX(1,$B45))&gt;INDEX(Kalender!$B$68:$B$77,MAX(1,$B45))),1,0)+IF(OR(AND($C45&gt;0,INDEX(Kalender!DE$81:DE$110,MAX(1,$C45))&gt;INDEX(Kalender!$B$81:$B$110,MAX(1,$C45))),AND($D45&gt;0,INDEX(Kalender!DE$81:DE$110,MAX(1,$D45))&gt;INDEX(Kalender!$B$81:$B$110,MAX(1,$D45))),AND($E45&gt;0,INDEX(Kalender!DE$81:DE$110,MAX(1,$E45))&gt;INDEX(Kalender!$B$81:$B$110,MAX(1,$E45))),AND($F45&gt;0,INDEX(Kalender!DE$81:DE$110,MAX(1,$F45))&gt;INDEX(Kalender!$B$81:$B$110,MAX(1,$F45)))),2,0))</f>
        <v>0</v>
      </c>
      <c r="DF45" s="5" t="n">
        <f aca="false">IF(Kalender!DF45&lt;&gt;1,0,IF(AND($B45&gt;0,INDEX(Kalender!DF$68:DF$77,MAX(1,$B45))&gt;INDEX(Kalender!$B$68:$B$77,MAX(1,$B45))),1,0)+IF(OR(AND($C45&gt;0,INDEX(Kalender!DF$81:DF$110,MAX(1,$C45))&gt;INDEX(Kalender!$B$81:$B$110,MAX(1,$C45))),AND($D45&gt;0,INDEX(Kalender!DF$81:DF$110,MAX(1,$D45))&gt;INDEX(Kalender!$B$81:$B$110,MAX(1,$D45))),AND($E45&gt;0,INDEX(Kalender!DF$81:DF$110,MAX(1,$E45))&gt;INDEX(Kalender!$B$81:$B$110,MAX(1,$E45))),AND($F45&gt;0,INDEX(Kalender!DF$81:DF$110,MAX(1,$F45))&gt;INDEX(Kalender!$B$81:$B$110,MAX(1,$F45)))),2,0))</f>
        <v>0</v>
      </c>
      <c r="DG45" s="5" t="n">
        <f aca="false">IF(Kalender!DG45&lt;&gt;1,0,IF(AND($B45&gt;0,INDEX(Kalender!DG$68:DG$77,MAX(1,$B45))&gt;INDEX(Kalender!$B$68:$B$77,MAX(1,$B45))),1,0)+IF(OR(AND($C45&gt;0,INDEX(Kalender!DG$81:DG$110,MAX(1,$C45))&gt;INDEX(Kalender!$B$81:$B$110,MAX(1,$C45))),AND($D45&gt;0,INDEX(Kalender!DG$81:DG$110,MAX(1,$D45))&gt;INDEX(Kalender!$B$81:$B$110,MAX(1,$D45))),AND($E45&gt;0,INDEX(Kalender!DG$81:DG$110,MAX(1,$E45))&gt;INDEX(Kalender!$B$81:$B$110,MAX(1,$E45))),AND($F45&gt;0,INDEX(Kalender!DG$81:DG$110,MAX(1,$F45))&gt;INDEX(Kalender!$B$81:$B$110,MAX(1,$F45)))),2,0))</f>
        <v>0</v>
      </c>
      <c r="DH45" s="5" t="n">
        <f aca="false">IF(Kalender!DH45&lt;&gt;1,0,IF(AND($B45&gt;0,INDEX(Kalender!DH$68:DH$77,MAX(1,$B45))&gt;INDEX(Kalender!$B$68:$B$77,MAX(1,$B45))),1,0)+IF(OR(AND($C45&gt;0,INDEX(Kalender!DH$81:DH$110,MAX(1,$C45))&gt;INDEX(Kalender!$B$81:$B$110,MAX(1,$C45))),AND($D45&gt;0,INDEX(Kalender!DH$81:DH$110,MAX(1,$D45))&gt;INDEX(Kalender!$B$81:$B$110,MAX(1,$D45))),AND($E45&gt;0,INDEX(Kalender!DH$81:DH$110,MAX(1,$E45))&gt;INDEX(Kalender!$B$81:$B$110,MAX(1,$E45))),AND($F45&gt;0,INDEX(Kalender!DH$81:DH$110,MAX(1,$F45))&gt;INDEX(Kalender!$B$81:$B$110,MAX(1,$F45)))),2,0))</f>
        <v>0</v>
      </c>
      <c r="DI45" s="5" t="n">
        <f aca="false">IF(Kalender!DI45&lt;&gt;1,0,IF(AND($B45&gt;0,INDEX(Kalender!DI$68:DI$77,MAX(1,$B45))&gt;INDEX(Kalender!$B$68:$B$77,MAX(1,$B45))),1,0)+IF(OR(AND($C45&gt;0,INDEX(Kalender!DI$81:DI$110,MAX(1,$C45))&gt;INDEX(Kalender!$B$81:$B$110,MAX(1,$C45))),AND($D45&gt;0,INDEX(Kalender!DI$81:DI$110,MAX(1,$D45))&gt;INDEX(Kalender!$B$81:$B$110,MAX(1,$D45))),AND($E45&gt;0,INDEX(Kalender!DI$81:DI$110,MAX(1,$E45))&gt;INDEX(Kalender!$B$81:$B$110,MAX(1,$E45))),AND($F45&gt;0,INDEX(Kalender!DI$81:DI$110,MAX(1,$F45))&gt;INDEX(Kalender!$B$81:$B$110,MAX(1,$F45)))),2,0))</f>
        <v>0</v>
      </c>
      <c r="DJ45" s="5" t="n">
        <f aca="false">IF(Kalender!DJ45&lt;&gt;1,0,IF(AND($B45&gt;0,INDEX(Kalender!DJ$68:DJ$77,MAX(1,$B45))&gt;INDEX(Kalender!$B$68:$B$77,MAX(1,$B45))),1,0)+IF(OR(AND($C45&gt;0,INDEX(Kalender!DJ$81:DJ$110,MAX(1,$C45))&gt;INDEX(Kalender!$B$81:$B$110,MAX(1,$C45))),AND($D45&gt;0,INDEX(Kalender!DJ$81:DJ$110,MAX(1,$D45))&gt;INDEX(Kalender!$B$81:$B$110,MAX(1,$D45))),AND($E45&gt;0,INDEX(Kalender!DJ$81:DJ$110,MAX(1,$E45))&gt;INDEX(Kalender!$B$81:$B$110,MAX(1,$E45))),AND($F45&gt;0,INDEX(Kalender!DJ$81:DJ$110,MAX(1,$F45))&gt;INDEX(Kalender!$B$81:$B$110,MAX(1,$F45)))),2,0))</f>
        <v>0</v>
      </c>
      <c r="DK45" s="5" t="n">
        <f aca="false">IF(Kalender!DK45&lt;&gt;1,0,IF(AND($B45&gt;0,INDEX(Kalender!DK$68:DK$77,MAX(1,$B45))&gt;INDEX(Kalender!$B$68:$B$77,MAX(1,$B45))),1,0)+IF(OR(AND($C45&gt;0,INDEX(Kalender!DK$81:DK$110,MAX(1,$C45))&gt;INDEX(Kalender!$B$81:$B$110,MAX(1,$C45))),AND($D45&gt;0,INDEX(Kalender!DK$81:DK$110,MAX(1,$D45))&gt;INDEX(Kalender!$B$81:$B$110,MAX(1,$D45))),AND($E45&gt;0,INDEX(Kalender!DK$81:DK$110,MAX(1,$E45))&gt;INDEX(Kalender!$B$81:$B$110,MAX(1,$E45))),AND($F45&gt;0,INDEX(Kalender!DK$81:DK$110,MAX(1,$F45))&gt;INDEX(Kalender!$B$81:$B$110,MAX(1,$F45)))),2,0))</f>
        <v>0</v>
      </c>
      <c r="DL45" s="5" t="n">
        <f aca="false">IF(Kalender!DL45&lt;&gt;1,0,IF(AND($B45&gt;0,INDEX(Kalender!DL$68:DL$77,MAX(1,$B45))&gt;INDEX(Kalender!$B$68:$B$77,MAX(1,$B45))),1,0)+IF(OR(AND($C45&gt;0,INDEX(Kalender!DL$81:DL$110,MAX(1,$C45))&gt;INDEX(Kalender!$B$81:$B$110,MAX(1,$C45))),AND($D45&gt;0,INDEX(Kalender!DL$81:DL$110,MAX(1,$D45))&gt;INDEX(Kalender!$B$81:$B$110,MAX(1,$D45))),AND($E45&gt;0,INDEX(Kalender!DL$81:DL$110,MAX(1,$E45))&gt;INDEX(Kalender!$B$81:$B$110,MAX(1,$E45))),AND($F45&gt;0,INDEX(Kalender!DL$81:DL$110,MAX(1,$F45))&gt;INDEX(Kalender!$B$81:$B$110,MAX(1,$F45)))),2,0))</f>
        <v>0</v>
      </c>
      <c r="DM45" s="5" t="n">
        <f aca="false">IF(Kalender!DM45&lt;&gt;1,0,IF(AND($B45&gt;0,INDEX(Kalender!DM$68:DM$77,MAX(1,$B45))&gt;INDEX(Kalender!$B$68:$B$77,MAX(1,$B45))),1,0)+IF(OR(AND($C45&gt;0,INDEX(Kalender!DM$81:DM$110,MAX(1,$C45))&gt;INDEX(Kalender!$B$81:$B$110,MAX(1,$C45))),AND($D45&gt;0,INDEX(Kalender!DM$81:DM$110,MAX(1,$D45))&gt;INDEX(Kalender!$B$81:$B$110,MAX(1,$D45))),AND($E45&gt;0,INDEX(Kalender!DM$81:DM$110,MAX(1,$E45))&gt;INDEX(Kalender!$B$81:$B$110,MAX(1,$E45))),AND($F45&gt;0,INDEX(Kalender!DM$81:DM$110,MAX(1,$F45))&gt;INDEX(Kalender!$B$81:$B$110,MAX(1,$F45)))),2,0))</f>
        <v>0</v>
      </c>
      <c r="DN45" s="5" t="n">
        <f aca="false">IF(Kalender!DN45&lt;&gt;1,0,IF(AND($B45&gt;0,INDEX(Kalender!DN$68:DN$77,MAX(1,$B45))&gt;INDEX(Kalender!$B$68:$B$77,MAX(1,$B45))),1,0)+IF(OR(AND($C45&gt;0,INDEX(Kalender!DN$81:DN$110,MAX(1,$C45))&gt;INDEX(Kalender!$B$81:$B$110,MAX(1,$C45))),AND($D45&gt;0,INDEX(Kalender!DN$81:DN$110,MAX(1,$D45))&gt;INDEX(Kalender!$B$81:$B$110,MAX(1,$D45))),AND($E45&gt;0,INDEX(Kalender!DN$81:DN$110,MAX(1,$E45))&gt;INDEX(Kalender!$B$81:$B$110,MAX(1,$E45))),AND($F45&gt;0,INDEX(Kalender!DN$81:DN$110,MAX(1,$F45))&gt;INDEX(Kalender!$B$81:$B$110,MAX(1,$F45)))),2,0))</f>
        <v>0</v>
      </c>
      <c r="DO45" s="5" t="n">
        <f aca="false">IF(Kalender!DO45&lt;&gt;1,0,IF(AND($B45&gt;0,INDEX(Kalender!DO$68:DO$77,MAX(1,$B45))&gt;INDEX(Kalender!$B$68:$B$77,MAX(1,$B45))),1,0)+IF(OR(AND($C45&gt;0,INDEX(Kalender!DO$81:DO$110,MAX(1,$C45))&gt;INDEX(Kalender!$B$81:$B$110,MAX(1,$C45))),AND($D45&gt;0,INDEX(Kalender!DO$81:DO$110,MAX(1,$D45))&gt;INDEX(Kalender!$B$81:$B$110,MAX(1,$D45))),AND($E45&gt;0,INDEX(Kalender!DO$81:DO$110,MAX(1,$E45))&gt;INDEX(Kalender!$B$81:$B$110,MAX(1,$E45))),AND($F45&gt;0,INDEX(Kalender!DO$81:DO$110,MAX(1,$F45))&gt;INDEX(Kalender!$B$81:$B$110,MAX(1,$F45)))),2,0))</f>
        <v>0</v>
      </c>
      <c r="DP45" s="5" t="n">
        <f aca="false">IF(Kalender!DP45&lt;&gt;1,0,IF(AND($B45&gt;0,INDEX(Kalender!DP$68:DP$77,MAX(1,$B45))&gt;INDEX(Kalender!$B$68:$B$77,MAX(1,$B45))),1,0)+IF(OR(AND($C45&gt;0,INDEX(Kalender!DP$81:DP$110,MAX(1,$C45))&gt;INDEX(Kalender!$B$81:$B$110,MAX(1,$C45))),AND($D45&gt;0,INDEX(Kalender!DP$81:DP$110,MAX(1,$D45))&gt;INDEX(Kalender!$B$81:$B$110,MAX(1,$D45))),AND($E45&gt;0,INDEX(Kalender!DP$81:DP$110,MAX(1,$E45))&gt;INDEX(Kalender!$B$81:$B$110,MAX(1,$E45))),AND($F45&gt;0,INDEX(Kalender!DP$81:DP$110,MAX(1,$F45))&gt;INDEX(Kalender!$B$81:$B$110,MAX(1,$F45)))),2,0))</f>
        <v>0</v>
      </c>
      <c r="DQ45" s="5" t="n">
        <f aca="false">IF(Kalender!DQ45&lt;&gt;1,0,IF(AND($B45&gt;0,INDEX(Kalender!DQ$68:DQ$77,MAX(1,$B45))&gt;INDEX(Kalender!$B$68:$B$77,MAX(1,$B45))),1,0)+IF(OR(AND($C45&gt;0,INDEX(Kalender!DQ$81:DQ$110,MAX(1,$C45))&gt;INDEX(Kalender!$B$81:$B$110,MAX(1,$C45))),AND($D45&gt;0,INDEX(Kalender!DQ$81:DQ$110,MAX(1,$D45))&gt;INDEX(Kalender!$B$81:$B$110,MAX(1,$D45))),AND($E45&gt;0,INDEX(Kalender!DQ$81:DQ$110,MAX(1,$E45))&gt;INDEX(Kalender!$B$81:$B$110,MAX(1,$E45))),AND($F45&gt;0,INDEX(Kalender!DQ$81:DQ$110,MAX(1,$F45))&gt;INDEX(Kalender!$B$81:$B$110,MAX(1,$F45)))),2,0))</f>
        <v>0</v>
      </c>
      <c r="DR45" s="5" t="n">
        <f aca="false">IF(Kalender!DR45&lt;&gt;1,0,IF(AND($B45&gt;0,INDEX(Kalender!DR$68:DR$77,MAX(1,$B45))&gt;INDEX(Kalender!$B$68:$B$77,MAX(1,$B45))),1,0)+IF(OR(AND($C45&gt;0,INDEX(Kalender!DR$81:DR$110,MAX(1,$C45))&gt;INDEX(Kalender!$B$81:$B$110,MAX(1,$C45))),AND($D45&gt;0,INDEX(Kalender!DR$81:DR$110,MAX(1,$D45))&gt;INDEX(Kalender!$B$81:$B$110,MAX(1,$D45))),AND($E45&gt;0,INDEX(Kalender!DR$81:DR$110,MAX(1,$E45))&gt;INDEX(Kalender!$B$81:$B$110,MAX(1,$E45))),AND($F45&gt;0,INDEX(Kalender!DR$81:DR$110,MAX(1,$F45))&gt;INDEX(Kalender!$B$81:$B$110,MAX(1,$F45)))),2,0))</f>
        <v>0</v>
      </c>
      <c r="DS45" s="5" t="n">
        <f aca="false">IF(Kalender!DS45&lt;&gt;1,0,IF(AND($B45&gt;0,INDEX(Kalender!DS$68:DS$77,MAX(1,$B45))&gt;INDEX(Kalender!$B$68:$B$77,MAX(1,$B45))),1,0)+IF(OR(AND($C45&gt;0,INDEX(Kalender!DS$81:DS$110,MAX(1,$C45))&gt;INDEX(Kalender!$B$81:$B$110,MAX(1,$C45))),AND($D45&gt;0,INDEX(Kalender!DS$81:DS$110,MAX(1,$D45))&gt;INDEX(Kalender!$B$81:$B$110,MAX(1,$D45))),AND($E45&gt;0,INDEX(Kalender!DS$81:DS$110,MAX(1,$E45))&gt;INDEX(Kalender!$B$81:$B$110,MAX(1,$E45))),AND($F45&gt;0,INDEX(Kalender!DS$81:DS$110,MAX(1,$F45))&gt;INDEX(Kalender!$B$81:$B$110,MAX(1,$F45)))),2,0))</f>
        <v>0</v>
      </c>
      <c r="DT45" s="5" t="n">
        <f aca="false">IF(Kalender!DT45&lt;&gt;1,0,IF(AND($B45&gt;0,INDEX(Kalender!DT$68:DT$77,MAX(1,$B45))&gt;INDEX(Kalender!$B$68:$B$77,MAX(1,$B45))),1,0)+IF(OR(AND($C45&gt;0,INDEX(Kalender!DT$81:DT$110,MAX(1,$C45))&gt;INDEX(Kalender!$B$81:$B$110,MAX(1,$C45))),AND($D45&gt;0,INDEX(Kalender!DT$81:DT$110,MAX(1,$D45))&gt;INDEX(Kalender!$B$81:$B$110,MAX(1,$D45))),AND($E45&gt;0,INDEX(Kalender!DT$81:DT$110,MAX(1,$E45))&gt;INDEX(Kalender!$B$81:$B$110,MAX(1,$E45))),AND($F45&gt;0,INDEX(Kalender!DT$81:DT$110,MAX(1,$F45))&gt;INDEX(Kalender!$B$81:$B$110,MAX(1,$F45)))),2,0))</f>
        <v>0</v>
      </c>
      <c r="DU45" s="5" t="n">
        <f aca="false">IF(Kalender!DU45&lt;&gt;1,0,IF(AND($B45&gt;0,INDEX(Kalender!DU$68:DU$77,MAX(1,$B45))&gt;INDEX(Kalender!$B$68:$B$77,MAX(1,$B45))),1,0)+IF(OR(AND($C45&gt;0,INDEX(Kalender!DU$81:DU$110,MAX(1,$C45))&gt;INDEX(Kalender!$B$81:$B$110,MAX(1,$C45))),AND($D45&gt;0,INDEX(Kalender!DU$81:DU$110,MAX(1,$D45))&gt;INDEX(Kalender!$B$81:$B$110,MAX(1,$D45))),AND($E45&gt;0,INDEX(Kalender!DU$81:DU$110,MAX(1,$E45))&gt;INDEX(Kalender!$B$81:$B$110,MAX(1,$E45))),AND($F45&gt;0,INDEX(Kalender!DU$81:DU$110,MAX(1,$F45))&gt;INDEX(Kalender!$B$81:$B$110,MAX(1,$F45)))),2,0))</f>
        <v>0</v>
      </c>
      <c r="DV45" s="5" t="n">
        <f aca="false">IF(Kalender!DV45&lt;&gt;1,0,IF(AND($B45&gt;0,INDEX(Kalender!DV$68:DV$77,MAX(1,$B45))&gt;INDEX(Kalender!$B$68:$B$77,MAX(1,$B45))),1,0)+IF(OR(AND($C45&gt;0,INDEX(Kalender!DV$81:DV$110,MAX(1,$C45))&gt;INDEX(Kalender!$B$81:$B$110,MAX(1,$C45))),AND($D45&gt;0,INDEX(Kalender!DV$81:DV$110,MAX(1,$D45))&gt;INDEX(Kalender!$B$81:$B$110,MAX(1,$D45))),AND($E45&gt;0,INDEX(Kalender!DV$81:DV$110,MAX(1,$E45))&gt;INDEX(Kalender!$B$81:$B$110,MAX(1,$E45))),AND($F45&gt;0,INDEX(Kalender!DV$81:DV$110,MAX(1,$F45))&gt;INDEX(Kalender!$B$81:$B$110,MAX(1,$F45)))),2,0))</f>
        <v>0</v>
      </c>
      <c r="DW45" s="5" t="n">
        <f aca="false">IF(Kalender!DW45&lt;&gt;1,0,IF(AND($B45&gt;0,INDEX(Kalender!DW$68:DW$77,MAX(1,$B45))&gt;INDEX(Kalender!$B$68:$B$77,MAX(1,$B45))),1,0)+IF(OR(AND($C45&gt;0,INDEX(Kalender!DW$81:DW$110,MAX(1,$C45))&gt;INDEX(Kalender!$B$81:$B$110,MAX(1,$C45))),AND($D45&gt;0,INDEX(Kalender!DW$81:DW$110,MAX(1,$D45))&gt;INDEX(Kalender!$B$81:$B$110,MAX(1,$D45))),AND($E45&gt;0,INDEX(Kalender!DW$81:DW$110,MAX(1,$E45))&gt;INDEX(Kalender!$B$81:$B$110,MAX(1,$E45))),AND($F45&gt;0,INDEX(Kalender!DW$81:DW$110,MAX(1,$F45))&gt;INDEX(Kalender!$B$81:$B$110,MAX(1,$F45)))),2,0))</f>
        <v>0</v>
      </c>
      <c r="DX45" s="5" t="n">
        <f aca="false">IF(Kalender!DX45&lt;&gt;1,0,IF(AND($B45&gt;0,INDEX(Kalender!DX$68:DX$77,MAX(1,$B45))&gt;INDEX(Kalender!$B$68:$B$77,MAX(1,$B45))),1,0)+IF(OR(AND($C45&gt;0,INDEX(Kalender!DX$81:DX$110,MAX(1,$C45))&gt;INDEX(Kalender!$B$81:$B$110,MAX(1,$C45))),AND($D45&gt;0,INDEX(Kalender!DX$81:DX$110,MAX(1,$D45))&gt;INDEX(Kalender!$B$81:$B$110,MAX(1,$D45))),AND($E45&gt;0,INDEX(Kalender!DX$81:DX$110,MAX(1,$E45))&gt;INDEX(Kalender!$B$81:$B$110,MAX(1,$E45))),AND($F45&gt;0,INDEX(Kalender!DX$81:DX$110,MAX(1,$F45))&gt;INDEX(Kalender!$B$81:$B$110,MAX(1,$F45)))),2,0))</f>
        <v>0</v>
      </c>
      <c r="DY45" s="5" t="n">
        <f aca="false">IF(Kalender!DY45&lt;&gt;1,0,IF(AND($B45&gt;0,INDEX(Kalender!DY$68:DY$77,MAX(1,$B45))&gt;INDEX(Kalender!$B$68:$B$77,MAX(1,$B45))),1,0)+IF(OR(AND($C45&gt;0,INDEX(Kalender!DY$81:DY$110,MAX(1,$C45))&gt;INDEX(Kalender!$B$81:$B$110,MAX(1,$C45))),AND($D45&gt;0,INDEX(Kalender!DY$81:DY$110,MAX(1,$D45))&gt;INDEX(Kalender!$B$81:$B$110,MAX(1,$D45))),AND($E45&gt;0,INDEX(Kalender!DY$81:DY$110,MAX(1,$E45))&gt;INDEX(Kalender!$B$81:$B$110,MAX(1,$E45))),AND($F45&gt;0,INDEX(Kalender!DY$81:DY$110,MAX(1,$F45))&gt;INDEX(Kalender!$B$81:$B$110,MAX(1,$F45)))),2,0))</f>
        <v>0</v>
      </c>
      <c r="DZ45" s="5" t="n">
        <f aca="false">IF(Kalender!DZ45&lt;&gt;1,0,IF(AND($B45&gt;0,INDEX(Kalender!DZ$68:DZ$77,MAX(1,$B45))&gt;INDEX(Kalender!$B$68:$B$77,MAX(1,$B45))),1,0)+IF(OR(AND($C45&gt;0,INDEX(Kalender!DZ$81:DZ$110,MAX(1,$C45))&gt;INDEX(Kalender!$B$81:$B$110,MAX(1,$C45))),AND($D45&gt;0,INDEX(Kalender!DZ$81:DZ$110,MAX(1,$D45))&gt;INDEX(Kalender!$B$81:$B$110,MAX(1,$D45))),AND($E45&gt;0,INDEX(Kalender!DZ$81:DZ$110,MAX(1,$E45))&gt;INDEX(Kalender!$B$81:$B$110,MAX(1,$E45))),AND($F45&gt;0,INDEX(Kalender!DZ$81:DZ$110,MAX(1,$F45))&gt;INDEX(Kalender!$B$81:$B$110,MAX(1,$F45)))),2,0))</f>
        <v>0</v>
      </c>
      <c r="EA45" s="5" t="n">
        <f aca="false">IF(Kalender!EA45&lt;&gt;1,0,IF(AND($B45&gt;0,INDEX(Kalender!EA$68:EA$77,MAX(1,$B45))&gt;INDEX(Kalender!$B$68:$B$77,MAX(1,$B45))),1,0)+IF(OR(AND($C45&gt;0,INDEX(Kalender!EA$81:EA$110,MAX(1,$C45))&gt;INDEX(Kalender!$B$81:$B$110,MAX(1,$C45))),AND($D45&gt;0,INDEX(Kalender!EA$81:EA$110,MAX(1,$D45))&gt;INDEX(Kalender!$B$81:$B$110,MAX(1,$D45))),AND($E45&gt;0,INDEX(Kalender!EA$81:EA$110,MAX(1,$E45))&gt;INDEX(Kalender!$B$81:$B$110,MAX(1,$E45))),AND($F45&gt;0,INDEX(Kalender!EA$81:EA$110,MAX(1,$F45))&gt;INDEX(Kalender!$B$81:$B$110,MAX(1,$F45)))),2,0))</f>
        <v>0</v>
      </c>
      <c r="EB45" s="5" t="n">
        <f aca="false">IF(Kalender!EB45&lt;&gt;1,0,IF(AND($B45&gt;0,INDEX(Kalender!EB$68:EB$77,MAX(1,$B45))&gt;INDEX(Kalender!$B$68:$B$77,MAX(1,$B45))),1,0)+IF(OR(AND($C45&gt;0,INDEX(Kalender!EB$81:EB$110,MAX(1,$C45))&gt;INDEX(Kalender!$B$81:$B$110,MAX(1,$C45))),AND($D45&gt;0,INDEX(Kalender!EB$81:EB$110,MAX(1,$D45))&gt;INDEX(Kalender!$B$81:$B$110,MAX(1,$D45))),AND($E45&gt;0,INDEX(Kalender!EB$81:EB$110,MAX(1,$E45))&gt;INDEX(Kalender!$B$81:$B$110,MAX(1,$E45))),AND($F45&gt;0,INDEX(Kalender!EB$81:EB$110,MAX(1,$F45))&gt;INDEX(Kalender!$B$81:$B$110,MAX(1,$F45)))),2,0))</f>
        <v>0</v>
      </c>
      <c r="EC45" s="5" t="n">
        <f aca="false">IF(Kalender!EC45&lt;&gt;1,0,IF(AND($B45&gt;0,INDEX(Kalender!EC$68:EC$77,MAX(1,$B45))&gt;INDEX(Kalender!$B$68:$B$77,MAX(1,$B45))),1,0)+IF(OR(AND($C45&gt;0,INDEX(Kalender!EC$81:EC$110,MAX(1,$C45))&gt;INDEX(Kalender!$B$81:$B$110,MAX(1,$C45))),AND($D45&gt;0,INDEX(Kalender!EC$81:EC$110,MAX(1,$D45))&gt;INDEX(Kalender!$B$81:$B$110,MAX(1,$D45))),AND($E45&gt;0,INDEX(Kalender!EC$81:EC$110,MAX(1,$E45))&gt;INDEX(Kalender!$B$81:$B$110,MAX(1,$E45))),AND($F45&gt;0,INDEX(Kalender!EC$81:EC$110,MAX(1,$F45))&gt;INDEX(Kalender!$B$81:$B$110,MAX(1,$F45)))),2,0))</f>
        <v>0</v>
      </c>
      <c r="ED45" s="5" t="n">
        <f aca="false">IF(Kalender!ED45&lt;&gt;1,0,IF(AND($B45&gt;0,INDEX(Kalender!ED$68:ED$77,MAX(1,$B45))&gt;INDEX(Kalender!$B$68:$B$77,MAX(1,$B45))),1,0)+IF(OR(AND($C45&gt;0,INDEX(Kalender!ED$81:ED$110,MAX(1,$C45))&gt;INDEX(Kalender!$B$81:$B$110,MAX(1,$C45))),AND($D45&gt;0,INDEX(Kalender!ED$81:ED$110,MAX(1,$D45))&gt;INDEX(Kalender!$B$81:$B$110,MAX(1,$D45))),AND($E45&gt;0,INDEX(Kalender!ED$81:ED$110,MAX(1,$E45))&gt;INDEX(Kalender!$B$81:$B$110,MAX(1,$E45))),AND($F45&gt;0,INDEX(Kalender!ED$81:ED$110,MAX(1,$F45))&gt;INDEX(Kalender!$B$81:$B$110,MAX(1,$F45)))),2,0))</f>
        <v>0</v>
      </c>
      <c r="EE45" s="5" t="n">
        <f aca="false">IF(Kalender!EE45&lt;&gt;1,0,IF(AND($B45&gt;0,INDEX(Kalender!EE$68:EE$77,MAX(1,$B45))&gt;INDEX(Kalender!$B$68:$B$77,MAX(1,$B45))),1,0)+IF(OR(AND($C45&gt;0,INDEX(Kalender!EE$81:EE$110,MAX(1,$C45))&gt;INDEX(Kalender!$B$81:$B$110,MAX(1,$C45))),AND($D45&gt;0,INDEX(Kalender!EE$81:EE$110,MAX(1,$D45))&gt;INDEX(Kalender!$B$81:$B$110,MAX(1,$D45))),AND($E45&gt;0,INDEX(Kalender!EE$81:EE$110,MAX(1,$E45))&gt;INDEX(Kalender!$B$81:$B$110,MAX(1,$E45))),AND($F45&gt;0,INDEX(Kalender!EE$81:EE$110,MAX(1,$F45))&gt;INDEX(Kalender!$B$81:$B$110,MAX(1,$F45)))),2,0))</f>
        <v>0</v>
      </c>
      <c r="EF45" s="5" t="n">
        <f aca="false">IF(Kalender!EF45&lt;&gt;1,0,IF(AND($B45&gt;0,INDEX(Kalender!EF$68:EF$77,MAX(1,$B45))&gt;INDEX(Kalender!$B$68:$B$77,MAX(1,$B45))),1,0)+IF(OR(AND($C45&gt;0,INDEX(Kalender!EF$81:EF$110,MAX(1,$C45))&gt;INDEX(Kalender!$B$81:$B$110,MAX(1,$C45))),AND($D45&gt;0,INDEX(Kalender!EF$81:EF$110,MAX(1,$D45))&gt;INDEX(Kalender!$B$81:$B$110,MAX(1,$D45))),AND($E45&gt;0,INDEX(Kalender!EF$81:EF$110,MAX(1,$E45))&gt;INDEX(Kalender!$B$81:$B$110,MAX(1,$E45))),AND($F45&gt;0,INDEX(Kalender!EF$81:EF$110,MAX(1,$F45))&gt;INDEX(Kalender!$B$81:$B$110,MAX(1,$F45)))),2,0))</f>
        <v>0</v>
      </c>
      <c r="EG45" s="5" t="n">
        <f aca="false">IF(Kalender!EG45&lt;&gt;1,0,IF(AND($B45&gt;0,INDEX(Kalender!EG$68:EG$77,MAX(1,$B45))&gt;INDEX(Kalender!$B$68:$B$77,MAX(1,$B45))),1,0)+IF(OR(AND($C45&gt;0,INDEX(Kalender!EG$81:EG$110,MAX(1,$C45))&gt;INDEX(Kalender!$B$81:$B$110,MAX(1,$C45))),AND($D45&gt;0,INDEX(Kalender!EG$81:EG$110,MAX(1,$D45))&gt;INDEX(Kalender!$B$81:$B$110,MAX(1,$D45))),AND($E45&gt;0,INDEX(Kalender!EG$81:EG$110,MAX(1,$E45))&gt;INDEX(Kalender!$B$81:$B$110,MAX(1,$E45))),AND($F45&gt;0,INDEX(Kalender!EG$81:EG$110,MAX(1,$F45))&gt;INDEX(Kalender!$B$81:$B$110,MAX(1,$F45)))),2,0))</f>
        <v>0</v>
      </c>
      <c r="EH45" s="5" t="n">
        <f aca="false">IF(Kalender!EH45&lt;&gt;1,0,IF(AND($B45&gt;0,INDEX(Kalender!EH$68:EH$77,MAX(1,$B45))&gt;INDEX(Kalender!$B$68:$B$77,MAX(1,$B45))),1,0)+IF(OR(AND($C45&gt;0,INDEX(Kalender!EH$81:EH$110,MAX(1,$C45))&gt;INDEX(Kalender!$B$81:$B$110,MAX(1,$C45))),AND($D45&gt;0,INDEX(Kalender!EH$81:EH$110,MAX(1,$D45))&gt;INDEX(Kalender!$B$81:$B$110,MAX(1,$D45))),AND($E45&gt;0,INDEX(Kalender!EH$81:EH$110,MAX(1,$E45))&gt;INDEX(Kalender!$B$81:$B$110,MAX(1,$E45))),AND($F45&gt;0,INDEX(Kalender!EH$81:EH$110,MAX(1,$F45))&gt;INDEX(Kalender!$B$81:$B$110,MAX(1,$F45)))),2,0))</f>
        <v>0</v>
      </c>
      <c r="EI45" s="5" t="n">
        <f aca="false">IF(Kalender!EI45&lt;&gt;1,0,IF(AND($B45&gt;0,INDEX(Kalender!EI$68:EI$77,MAX(1,$B45))&gt;INDEX(Kalender!$B$68:$B$77,MAX(1,$B45))),1,0)+IF(OR(AND($C45&gt;0,INDEX(Kalender!EI$81:EI$110,MAX(1,$C45))&gt;INDEX(Kalender!$B$81:$B$110,MAX(1,$C45))),AND($D45&gt;0,INDEX(Kalender!EI$81:EI$110,MAX(1,$D45))&gt;INDEX(Kalender!$B$81:$B$110,MAX(1,$D45))),AND($E45&gt;0,INDEX(Kalender!EI$81:EI$110,MAX(1,$E45))&gt;INDEX(Kalender!$B$81:$B$110,MAX(1,$E45))),AND($F45&gt;0,INDEX(Kalender!EI$81:EI$110,MAX(1,$F45))&gt;INDEX(Kalender!$B$81:$B$110,MAX(1,$F45)))),2,0))</f>
        <v>0</v>
      </c>
      <c r="EJ45" s="5" t="n">
        <f aca="false">IF(Kalender!EJ45&lt;&gt;1,0,IF(AND($B45&gt;0,INDEX(Kalender!EJ$68:EJ$77,MAX(1,$B45))&gt;INDEX(Kalender!$B$68:$B$77,MAX(1,$B45))),1,0)+IF(OR(AND($C45&gt;0,INDEX(Kalender!EJ$81:EJ$110,MAX(1,$C45))&gt;INDEX(Kalender!$B$81:$B$110,MAX(1,$C45))),AND($D45&gt;0,INDEX(Kalender!EJ$81:EJ$110,MAX(1,$D45))&gt;INDEX(Kalender!$B$81:$B$110,MAX(1,$D45))),AND($E45&gt;0,INDEX(Kalender!EJ$81:EJ$110,MAX(1,$E45))&gt;INDEX(Kalender!$B$81:$B$110,MAX(1,$E45))),AND($F45&gt;0,INDEX(Kalender!EJ$81:EJ$110,MAX(1,$F45))&gt;INDEX(Kalender!$B$81:$B$110,MAX(1,$F45)))),2,0))</f>
        <v>0</v>
      </c>
      <c r="EK45" s="5" t="n">
        <f aca="false">IF(Kalender!EK45&lt;&gt;1,0,IF(AND($B45&gt;0,INDEX(Kalender!EK$68:EK$77,MAX(1,$B45))&gt;INDEX(Kalender!$B$68:$B$77,MAX(1,$B45))),1,0)+IF(OR(AND($C45&gt;0,INDEX(Kalender!EK$81:EK$110,MAX(1,$C45))&gt;INDEX(Kalender!$B$81:$B$110,MAX(1,$C45))),AND($D45&gt;0,INDEX(Kalender!EK$81:EK$110,MAX(1,$D45))&gt;INDEX(Kalender!$B$81:$B$110,MAX(1,$D45))),AND($E45&gt;0,INDEX(Kalender!EK$81:EK$110,MAX(1,$E45))&gt;INDEX(Kalender!$B$81:$B$110,MAX(1,$E45))),AND($F45&gt;0,INDEX(Kalender!EK$81:EK$110,MAX(1,$F45))&gt;INDEX(Kalender!$B$81:$B$110,MAX(1,$F45)))),2,0))</f>
        <v>0</v>
      </c>
      <c r="EL45" s="5" t="n">
        <f aca="false">IF(Kalender!EL45&lt;&gt;1,0,IF(AND($B45&gt;0,INDEX(Kalender!EL$68:EL$77,MAX(1,$B45))&gt;INDEX(Kalender!$B$68:$B$77,MAX(1,$B45))),1,0)+IF(OR(AND($C45&gt;0,INDEX(Kalender!EL$81:EL$110,MAX(1,$C45))&gt;INDEX(Kalender!$B$81:$B$110,MAX(1,$C45))),AND($D45&gt;0,INDEX(Kalender!EL$81:EL$110,MAX(1,$D45))&gt;INDEX(Kalender!$B$81:$B$110,MAX(1,$D45))),AND($E45&gt;0,INDEX(Kalender!EL$81:EL$110,MAX(1,$E45))&gt;INDEX(Kalender!$B$81:$B$110,MAX(1,$E45))),AND($F45&gt;0,INDEX(Kalender!EL$81:EL$110,MAX(1,$F45))&gt;INDEX(Kalender!$B$81:$B$110,MAX(1,$F45)))),2,0))</f>
        <v>0</v>
      </c>
      <c r="EM45" s="5" t="n">
        <f aca="false">IF(Kalender!EM45&lt;&gt;1,0,IF(AND($B45&gt;0,INDEX(Kalender!EM$68:EM$77,MAX(1,$B45))&gt;INDEX(Kalender!$B$68:$B$77,MAX(1,$B45))),1,0)+IF(OR(AND($C45&gt;0,INDEX(Kalender!EM$81:EM$110,MAX(1,$C45))&gt;INDEX(Kalender!$B$81:$B$110,MAX(1,$C45))),AND($D45&gt;0,INDEX(Kalender!EM$81:EM$110,MAX(1,$D45))&gt;INDEX(Kalender!$B$81:$B$110,MAX(1,$D45))),AND($E45&gt;0,INDEX(Kalender!EM$81:EM$110,MAX(1,$E45))&gt;INDEX(Kalender!$B$81:$B$110,MAX(1,$E45))),AND($F45&gt;0,INDEX(Kalender!EM$81:EM$110,MAX(1,$F45))&gt;INDEX(Kalender!$B$81:$B$110,MAX(1,$F45)))),2,0))</f>
        <v>0</v>
      </c>
      <c r="EN45" s="5" t="n">
        <f aca="false">IF(Kalender!EN45&lt;&gt;1,0,IF(AND($B45&gt;0,INDEX(Kalender!EN$68:EN$77,MAX(1,$B45))&gt;INDEX(Kalender!$B$68:$B$77,MAX(1,$B45))),1,0)+IF(OR(AND($C45&gt;0,INDEX(Kalender!EN$81:EN$110,MAX(1,$C45))&gt;INDEX(Kalender!$B$81:$B$110,MAX(1,$C45))),AND($D45&gt;0,INDEX(Kalender!EN$81:EN$110,MAX(1,$D45))&gt;INDEX(Kalender!$B$81:$B$110,MAX(1,$D45))),AND($E45&gt;0,INDEX(Kalender!EN$81:EN$110,MAX(1,$E45))&gt;INDEX(Kalender!$B$81:$B$110,MAX(1,$E45))),AND($F45&gt;0,INDEX(Kalender!EN$81:EN$110,MAX(1,$F45))&gt;INDEX(Kalender!$B$81:$B$110,MAX(1,$F45)))),2,0))</f>
        <v>0</v>
      </c>
      <c r="EO45" s="5" t="n">
        <f aca="false">IF(Kalender!EO45&lt;&gt;1,0,IF(AND($B45&gt;0,INDEX(Kalender!EO$68:EO$77,MAX(1,$B45))&gt;INDEX(Kalender!$B$68:$B$77,MAX(1,$B45))),1,0)+IF(OR(AND($C45&gt;0,INDEX(Kalender!EO$81:EO$110,MAX(1,$C45))&gt;INDEX(Kalender!$B$81:$B$110,MAX(1,$C45))),AND($D45&gt;0,INDEX(Kalender!EO$81:EO$110,MAX(1,$D45))&gt;INDEX(Kalender!$B$81:$B$110,MAX(1,$D45))),AND($E45&gt;0,INDEX(Kalender!EO$81:EO$110,MAX(1,$E45))&gt;INDEX(Kalender!$B$81:$B$110,MAX(1,$E45))),AND($F45&gt;0,INDEX(Kalender!EO$81:EO$110,MAX(1,$F45))&gt;INDEX(Kalender!$B$81:$B$110,MAX(1,$F45)))),2,0))</f>
        <v>0</v>
      </c>
      <c r="EP45" s="5" t="n">
        <f aca="false">IF(Kalender!EP45&lt;&gt;1,0,IF(AND($B45&gt;0,INDEX(Kalender!EP$68:EP$77,MAX(1,$B45))&gt;INDEX(Kalender!$B$68:$B$77,MAX(1,$B45))),1,0)+IF(OR(AND($C45&gt;0,INDEX(Kalender!EP$81:EP$110,MAX(1,$C45))&gt;INDEX(Kalender!$B$81:$B$110,MAX(1,$C45))),AND($D45&gt;0,INDEX(Kalender!EP$81:EP$110,MAX(1,$D45))&gt;INDEX(Kalender!$B$81:$B$110,MAX(1,$D45))),AND($E45&gt;0,INDEX(Kalender!EP$81:EP$110,MAX(1,$E45))&gt;INDEX(Kalender!$B$81:$B$110,MAX(1,$E45))),AND($F45&gt;0,INDEX(Kalender!EP$81:EP$110,MAX(1,$F45))&gt;INDEX(Kalender!$B$81:$B$110,MAX(1,$F45)))),2,0))</f>
        <v>0</v>
      </c>
      <c r="EQ45" s="5" t="n">
        <f aca="false">IF(Kalender!EQ45&lt;&gt;1,0,IF(AND($B45&gt;0,INDEX(Kalender!EQ$68:EQ$77,MAX(1,$B45))&gt;INDEX(Kalender!$B$68:$B$77,MAX(1,$B45))),1,0)+IF(OR(AND($C45&gt;0,INDEX(Kalender!EQ$81:EQ$110,MAX(1,$C45))&gt;INDEX(Kalender!$B$81:$B$110,MAX(1,$C45))),AND($D45&gt;0,INDEX(Kalender!EQ$81:EQ$110,MAX(1,$D45))&gt;INDEX(Kalender!$B$81:$B$110,MAX(1,$D45))),AND($E45&gt;0,INDEX(Kalender!EQ$81:EQ$110,MAX(1,$E45))&gt;INDEX(Kalender!$B$81:$B$110,MAX(1,$E45))),AND($F45&gt;0,INDEX(Kalender!EQ$81:EQ$110,MAX(1,$F45))&gt;INDEX(Kalender!$B$81:$B$110,MAX(1,$F45)))),2,0))</f>
        <v>0</v>
      </c>
      <c r="ER45" s="5" t="n">
        <f aca="false">IF(Kalender!ER45&lt;&gt;1,0,IF(AND($B45&gt;0,INDEX(Kalender!ER$68:ER$77,MAX(1,$B45))&gt;INDEX(Kalender!$B$68:$B$77,MAX(1,$B45))),1,0)+IF(OR(AND($C45&gt;0,INDEX(Kalender!ER$81:ER$110,MAX(1,$C45))&gt;INDEX(Kalender!$B$81:$B$110,MAX(1,$C45))),AND($D45&gt;0,INDEX(Kalender!ER$81:ER$110,MAX(1,$D45))&gt;INDEX(Kalender!$B$81:$B$110,MAX(1,$D45))),AND($E45&gt;0,INDEX(Kalender!ER$81:ER$110,MAX(1,$E45))&gt;INDEX(Kalender!$B$81:$B$110,MAX(1,$E45))),AND($F45&gt;0,INDEX(Kalender!ER$81:ER$110,MAX(1,$F45))&gt;INDEX(Kalender!$B$81:$B$110,MAX(1,$F45)))),2,0))</f>
        <v>0</v>
      </c>
      <c r="ES45" s="5" t="n">
        <f aca="false">IF(Kalender!ES45&lt;&gt;1,0,IF(AND($B45&gt;0,INDEX(Kalender!ES$68:ES$77,MAX(1,$B45))&gt;INDEX(Kalender!$B$68:$B$77,MAX(1,$B45))),1,0)+IF(OR(AND($C45&gt;0,INDEX(Kalender!ES$81:ES$110,MAX(1,$C45))&gt;INDEX(Kalender!$B$81:$B$110,MAX(1,$C45))),AND($D45&gt;0,INDEX(Kalender!ES$81:ES$110,MAX(1,$D45))&gt;INDEX(Kalender!$B$81:$B$110,MAX(1,$D45))),AND($E45&gt;0,INDEX(Kalender!ES$81:ES$110,MAX(1,$E45))&gt;INDEX(Kalender!$B$81:$B$110,MAX(1,$E45))),AND($F45&gt;0,INDEX(Kalender!ES$81:ES$110,MAX(1,$F45))&gt;INDEX(Kalender!$B$81:$B$110,MAX(1,$F45)))),2,0))</f>
        <v>0</v>
      </c>
      <c r="ET45" s="5" t="n">
        <f aca="false">IF(Kalender!ET45&lt;&gt;1,0,IF(AND($B45&gt;0,INDEX(Kalender!ET$68:ET$77,MAX(1,$B45))&gt;INDEX(Kalender!$B$68:$B$77,MAX(1,$B45))),1,0)+IF(OR(AND($C45&gt;0,INDEX(Kalender!ET$81:ET$110,MAX(1,$C45))&gt;INDEX(Kalender!$B$81:$B$110,MAX(1,$C45))),AND($D45&gt;0,INDEX(Kalender!ET$81:ET$110,MAX(1,$D45))&gt;INDEX(Kalender!$B$81:$B$110,MAX(1,$D45))),AND($E45&gt;0,INDEX(Kalender!ET$81:ET$110,MAX(1,$E45))&gt;INDEX(Kalender!$B$81:$B$110,MAX(1,$E45))),AND($F45&gt;0,INDEX(Kalender!ET$81:ET$110,MAX(1,$F45))&gt;INDEX(Kalender!$B$81:$B$110,MAX(1,$F45)))),2,0))</f>
        <v>0</v>
      </c>
      <c r="EU45" s="5" t="n">
        <f aca="false">IF(Kalender!EU45&lt;&gt;1,0,IF(AND($B45&gt;0,INDEX(Kalender!EU$68:EU$77,MAX(1,$B45))&gt;INDEX(Kalender!$B$68:$B$77,MAX(1,$B45))),1,0)+IF(OR(AND($C45&gt;0,INDEX(Kalender!EU$81:EU$110,MAX(1,$C45))&gt;INDEX(Kalender!$B$81:$B$110,MAX(1,$C45))),AND($D45&gt;0,INDEX(Kalender!EU$81:EU$110,MAX(1,$D45))&gt;INDEX(Kalender!$B$81:$B$110,MAX(1,$D45))),AND($E45&gt;0,INDEX(Kalender!EU$81:EU$110,MAX(1,$E45))&gt;INDEX(Kalender!$B$81:$B$110,MAX(1,$E45))),AND($F45&gt;0,INDEX(Kalender!EU$81:EU$110,MAX(1,$F45))&gt;INDEX(Kalender!$B$81:$B$110,MAX(1,$F45)))),2,0))</f>
        <v>0</v>
      </c>
      <c r="EV45" s="5" t="n">
        <f aca="false">IF(Kalender!EV45&lt;&gt;1,0,IF(AND($B45&gt;0,INDEX(Kalender!EV$68:EV$77,MAX(1,$B45))&gt;INDEX(Kalender!$B$68:$B$77,MAX(1,$B45))),1,0)+IF(OR(AND($C45&gt;0,INDEX(Kalender!EV$81:EV$110,MAX(1,$C45))&gt;INDEX(Kalender!$B$81:$B$110,MAX(1,$C45))),AND($D45&gt;0,INDEX(Kalender!EV$81:EV$110,MAX(1,$D45))&gt;INDEX(Kalender!$B$81:$B$110,MAX(1,$D45))),AND($E45&gt;0,INDEX(Kalender!EV$81:EV$110,MAX(1,$E45))&gt;INDEX(Kalender!$B$81:$B$110,MAX(1,$E45))),AND($F45&gt;0,INDEX(Kalender!EV$81:EV$110,MAX(1,$F45))&gt;INDEX(Kalender!$B$81:$B$110,MAX(1,$F45)))),2,0))</f>
        <v>0</v>
      </c>
      <c r="EW45" s="5" t="n">
        <f aca="false">IF(Kalender!EW45&lt;&gt;1,0,IF(AND($B45&gt;0,INDEX(Kalender!EW$68:EW$77,MAX(1,$B45))&gt;INDEX(Kalender!$B$68:$B$77,MAX(1,$B45))),1,0)+IF(OR(AND($C45&gt;0,INDEX(Kalender!EW$81:EW$110,MAX(1,$C45))&gt;INDEX(Kalender!$B$81:$B$110,MAX(1,$C45))),AND($D45&gt;0,INDEX(Kalender!EW$81:EW$110,MAX(1,$D45))&gt;INDEX(Kalender!$B$81:$B$110,MAX(1,$D45))),AND($E45&gt;0,INDEX(Kalender!EW$81:EW$110,MAX(1,$E45))&gt;INDEX(Kalender!$B$81:$B$110,MAX(1,$E45))),AND($F45&gt;0,INDEX(Kalender!EW$81:EW$110,MAX(1,$F45))&gt;INDEX(Kalender!$B$81:$B$110,MAX(1,$F45)))),2,0))</f>
        <v>0</v>
      </c>
      <c r="EX45" s="5" t="n">
        <f aca="false">IF(Kalender!EX45&lt;&gt;1,0,IF(AND($B45&gt;0,INDEX(Kalender!EX$68:EX$77,MAX(1,$B45))&gt;INDEX(Kalender!$B$68:$B$77,MAX(1,$B45))),1,0)+IF(OR(AND($C45&gt;0,INDEX(Kalender!EX$81:EX$110,MAX(1,$C45))&gt;INDEX(Kalender!$B$81:$B$110,MAX(1,$C45))),AND($D45&gt;0,INDEX(Kalender!EX$81:EX$110,MAX(1,$D45))&gt;INDEX(Kalender!$B$81:$B$110,MAX(1,$D45))),AND($E45&gt;0,INDEX(Kalender!EX$81:EX$110,MAX(1,$E45))&gt;INDEX(Kalender!$B$81:$B$110,MAX(1,$E45))),AND($F45&gt;0,INDEX(Kalender!EX$81:EX$110,MAX(1,$F45))&gt;INDEX(Kalender!$B$81:$B$110,MAX(1,$F45)))),2,0))</f>
        <v>0</v>
      </c>
      <c r="EY45" s="5" t="n">
        <f aca="false">IF(Kalender!EY45&lt;&gt;1,0,IF(AND($B45&gt;0,INDEX(Kalender!EY$68:EY$77,MAX(1,$B45))&gt;INDEX(Kalender!$B$68:$B$77,MAX(1,$B45))),1,0)+IF(OR(AND($C45&gt;0,INDEX(Kalender!EY$81:EY$110,MAX(1,$C45))&gt;INDEX(Kalender!$B$81:$B$110,MAX(1,$C45))),AND($D45&gt;0,INDEX(Kalender!EY$81:EY$110,MAX(1,$D45))&gt;INDEX(Kalender!$B$81:$B$110,MAX(1,$D45))),AND($E45&gt;0,INDEX(Kalender!EY$81:EY$110,MAX(1,$E45))&gt;INDEX(Kalender!$B$81:$B$110,MAX(1,$E45))),AND($F45&gt;0,INDEX(Kalender!EY$81:EY$110,MAX(1,$F45))&gt;INDEX(Kalender!$B$81:$B$110,MAX(1,$F45)))),2,0))</f>
        <v>0</v>
      </c>
      <c r="EZ45" s="5" t="n">
        <f aca="false">IF(Kalender!EZ45&lt;&gt;1,0,IF(AND($B45&gt;0,INDEX(Kalender!EZ$68:EZ$77,MAX(1,$B45))&gt;INDEX(Kalender!$B$68:$B$77,MAX(1,$B45))),1,0)+IF(OR(AND($C45&gt;0,INDEX(Kalender!EZ$81:EZ$110,MAX(1,$C45))&gt;INDEX(Kalender!$B$81:$B$110,MAX(1,$C45))),AND($D45&gt;0,INDEX(Kalender!EZ$81:EZ$110,MAX(1,$D45))&gt;INDEX(Kalender!$B$81:$B$110,MAX(1,$D45))),AND($E45&gt;0,INDEX(Kalender!EZ$81:EZ$110,MAX(1,$E45))&gt;INDEX(Kalender!$B$81:$B$110,MAX(1,$E45))),AND($F45&gt;0,INDEX(Kalender!EZ$81:EZ$110,MAX(1,$F45))&gt;INDEX(Kalender!$B$81:$B$110,MAX(1,$F45)))),2,0))</f>
        <v>0</v>
      </c>
      <c r="FA45" s="5" t="n">
        <f aca="false">IF(Kalender!FA45&lt;&gt;1,0,IF(AND($B45&gt;0,INDEX(Kalender!FA$68:FA$77,MAX(1,$B45))&gt;INDEX(Kalender!$B$68:$B$77,MAX(1,$B45))),1,0)+IF(OR(AND($C45&gt;0,INDEX(Kalender!FA$81:FA$110,MAX(1,$C45))&gt;INDEX(Kalender!$B$81:$B$110,MAX(1,$C45))),AND($D45&gt;0,INDEX(Kalender!FA$81:FA$110,MAX(1,$D45))&gt;INDEX(Kalender!$B$81:$B$110,MAX(1,$D45))),AND($E45&gt;0,INDEX(Kalender!FA$81:FA$110,MAX(1,$E45))&gt;INDEX(Kalender!$B$81:$B$110,MAX(1,$E45))),AND($F45&gt;0,INDEX(Kalender!FA$81:FA$110,MAX(1,$F45))&gt;INDEX(Kalender!$B$81:$B$110,MAX(1,$F45)))),2,0))</f>
        <v>0</v>
      </c>
      <c r="FB45" s="5" t="n">
        <f aca="false">IF(Kalender!FB45&lt;&gt;1,0,IF(AND($B45&gt;0,INDEX(Kalender!FB$68:FB$77,MAX(1,$B45))&gt;INDEX(Kalender!$B$68:$B$77,MAX(1,$B45))),1,0)+IF(OR(AND($C45&gt;0,INDEX(Kalender!FB$81:FB$110,MAX(1,$C45))&gt;INDEX(Kalender!$B$81:$B$110,MAX(1,$C45))),AND($D45&gt;0,INDEX(Kalender!FB$81:FB$110,MAX(1,$D45))&gt;INDEX(Kalender!$B$81:$B$110,MAX(1,$D45))),AND($E45&gt;0,INDEX(Kalender!FB$81:FB$110,MAX(1,$E45))&gt;INDEX(Kalender!$B$81:$B$110,MAX(1,$E45))),AND($F45&gt;0,INDEX(Kalender!FB$81:FB$110,MAX(1,$F45))&gt;INDEX(Kalender!$B$81:$B$110,MAX(1,$F45)))),2,0))</f>
        <v>0</v>
      </c>
      <c r="FC45" s="5" t="n">
        <f aca="false">IF(Kalender!FC45&lt;&gt;1,0,IF(AND($B45&gt;0,INDEX(Kalender!FC$68:FC$77,MAX(1,$B45))&gt;INDEX(Kalender!$B$68:$B$77,MAX(1,$B45))),1,0)+IF(OR(AND($C45&gt;0,INDEX(Kalender!FC$81:FC$110,MAX(1,$C45))&gt;INDEX(Kalender!$B$81:$B$110,MAX(1,$C45))),AND($D45&gt;0,INDEX(Kalender!FC$81:FC$110,MAX(1,$D45))&gt;INDEX(Kalender!$B$81:$B$110,MAX(1,$D45))),AND($E45&gt;0,INDEX(Kalender!FC$81:FC$110,MAX(1,$E45))&gt;INDEX(Kalender!$B$81:$B$110,MAX(1,$E45))),AND($F45&gt;0,INDEX(Kalender!FC$81:FC$110,MAX(1,$F45))&gt;INDEX(Kalender!$B$81:$B$110,MAX(1,$F45)))),2,0))</f>
        <v>0</v>
      </c>
      <c r="FD45" s="5" t="n">
        <f aca="false">IF(Kalender!FD45&lt;&gt;1,0,IF(AND($B45&gt;0,INDEX(Kalender!FD$68:FD$77,MAX(1,$B45))&gt;INDEX(Kalender!$B$68:$B$77,MAX(1,$B45))),1,0)+IF(OR(AND($C45&gt;0,INDEX(Kalender!FD$81:FD$110,MAX(1,$C45))&gt;INDEX(Kalender!$B$81:$B$110,MAX(1,$C45))),AND($D45&gt;0,INDEX(Kalender!FD$81:FD$110,MAX(1,$D45))&gt;INDEX(Kalender!$B$81:$B$110,MAX(1,$D45))),AND($E45&gt;0,INDEX(Kalender!FD$81:FD$110,MAX(1,$E45))&gt;INDEX(Kalender!$B$81:$B$110,MAX(1,$E45))),AND($F45&gt;0,INDEX(Kalender!FD$81:FD$110,MAX(1,$F45))&gt;INDEX(Kalender!$B$81:$B$110,MAX(1,$F45)))),2,0))</f>
        <v>0</v>
      </c>
      <c r="FE45" s="5" t="n">
        <f aca="false">IF(Kalender!FE45&lt;&gt;1,0,IF(AND($B45&gt;0,INDEX(Kalender!FE$68:FE$77,MAX(1,$B45))&gt;INDEX(Kalender!$B$68:$B$77,MAX(1,$B45))),1,0)+IF(OR(AND($C45&gt;0,INDEX(Kalender!FE$81:FE$110,MAX(1,$C45))&gt;INDEX(Kalender!$B$81:$B$110,MAX(1,$C45))),AND($D45&gt;0,INDEX(Kalender!FE$81:FE$110,MAX(1,$D45))&gt;INDEX(Kalender!$B$81:$B$110,MAX(1,$D45))),AND($E45&gt;0,INDEX(Kalender!FE$81:FE$110,MAX(1,$E45))&gt;INDEX(Kalender!$B$81:$B$110,MAX(1,$E45))),AND($F45&gt;0,INDEX(Kalender!FE$81:FE$110,MAX(1,$F45))&gt;INDEX(Kalender!$B$81:$B$110,MAX(1,$F45)))),2,0))</f>
        <v>0</v>
      </c>
      <c r="FF45" s="5" t="n">
        <f aca="false">IF(Kalender!FF45&lt;&gt;1,0,IF(AND($B45&gt;0,INDEX(Kalender!FF$68:FF$77,MAX(1,$B45))&gt;INDEX(Kalender!$B$68:$B$77,MAX(1,$B45))),1,0)+IF(OR(AND($C45&gt;0,INDEX(Kalender!FF$81:FF$110,MAX(1,$C45))&gt;INDEX(Kalender!$B$81:$B$110,MAX(1,$C45))),AND($D45&gt;0,INDEX(Kalender!FF$81:FF$110,MAX(1,$D45))&gt;INDEX(Kalender!$B$81:$B$110,MAX(1,$D45))),AND($E45&gt;0,INDEX(Kalender!FF$81:FF$110,MAX(1,$E45))&gt;INDEX(Kalender!$B$81:$B$110,MAX(1,$E45))),AND($F45&gt;0,INDEX(Kalender!FF$81:FF$110,MAX(1,$F45))&gt;INDEX(Kalender!$B$81:$B$110,MAX(1,$F45)))),2,0))</f>
        <v>0</v>
      </c>
      <c r="FG45" s="5" t="n">
        <f aca="false">IF(Kalender!FG45&lt;&gt;1,0,IF(AND($B45&gt;0,INDEX(Kalender!FG$68:FG$77,MAX(1,$B45))&gt;INDEX(Kalender!$B$68:$B$77,MAX(1,$B45))),1,0)+IF(OR(AND($C45&gt;0,INDEX(Kalender!FG$81:FG$110,MAX(1,$C45))&gt;INDEX(Kalender!$B$81:$B$110,MAX(1,$C45))),AND($D45&gt;0,INDEX(Kalender!FG$81:FG$110,MAX(1,$D45))&gt;INDEX(Kalender!$B$81:$B$110,MAX(1,$D45))),AND($E45&gt;0,INDEX(Kalender!FG$81:FG$110,MAX(1,$E45))&gt;INDEX(Kalender!$B$81:$B$110,MAX(1,$E45))),AND($F45&gt;0,INDEX(Kalender!FG$81:FG$110,MAX(1,$F45))&gt;INDEX(Kalender!$B$81:$B$110,MAX(1,$F45)))),2,0))</f>
        <v>0</v>
      </c>
      <c r="FH45" s="5" t="n">
        <f aca="false">IF(Kalender!FH45&lt;&gt;1,0,IF(AND($B45&gt;0,INDEX(Kalender!FH$68:FH$77,MAX(1,$B45))&gt;INDEX(Kalender!$B$68:$B$77,MAX(1,$B45))),1,0)+IF(OR(AND($C45&gt;0,INDEX(Kalender!FH$81:FH$110,MAX(1,$C45))&gt;INDEX(Kalender!$B$81:$B$110,MAX(1,$C45))),AND($D45&gt;0,INDEX(Kalender!FH$81:FH$110,MAX(1,$D45))&gt;INDEX(Kalender!$B$81:$B$110,MAX(1,$D45))),AND($E45&gt;0,INDEX(Kalender!FH$81:FH$110,MAX(1,$E45))&gt;INDEX(Kalender!$B$81:$B$110,MAX(1,$E45))),AND($F45&gt;0,INDEX(Kalender!FH$81:FH$110,MAX(1,$F45))&gt;INDEX(Kalender!$B$81:$B$110,MAX(1,$F45)))),2,0))</f>
        <v>0</v>
      </c>
      <c r="FI45" s="5" t="n">
        <f aca="false">IF(Kalender!FI45&lt;&gt;1,0,IF(AND($B45&gt;0,INDEX(Kalender!FI$68:FI$77,MAX(1,$B45))&gt;INDEX(Kalender!$B$68:$B$77,MAX(1,$B45))),1,0)+IF(OR(AND($C45&gt;0,INDEX(Kalender!FI$81:FI$110,MAX(1,$C45))&gt;INDEX(Kalender!$B$81:$B$110,MAX(1,$C45))),AND($D45&gt;0,INDEX(Kalender!FI$81:FI$110,MAX(1,$D45))&gt;INDEX(Kalender!$B$81:$B$110,MAX(1,$D45))),AND($E45&gt;0,INDEX(Kalender!FI$81:FI$110,MAX(1,$E45))&gt;INDEX(Kalender!$B$81:$B$110,MAX(1,$E45))),AND($F45&gt;0,INDEX(Kalender!FI$81:FI$110,MAX(1,$F45))&gt;INDEX(Kalender!$B$81:$B$110,MAX(1,$F45)))),2,0))</f>
        <v>0</v>
      </c>
      <c r="FJ45" s="5" t="n">
        <f aca="false">IF(Kalender!FJ45&lt;&gt;1,0,IF(AND($B45&gt;0,INDEX(Kalender!FJ$68:FJ$77,MAX(1,$B45))&gt;INDEX(Kalender!$B$68:$B$77,MAX(1,$B45))),1,0)+IF(OR(AND($C45&gt;0,INDEX(Kalender!FJ$81:FJ$110,MAX(1,$C45))&gt;INDEX(Kalender!$B$81:$B$110,MAX(1,$C45))),AND($D45&gt;0,INDEX(Kalender!FJ$81:FJ$110,MAX(1,$D45))&gt;INDEX(Kalender!$B$81:$B$110,MAX(1,$D45))),AND($E45&gt;0,INDEX(Kalender!FJ$81:FJ$110,MAX(1,$E45))&gt;INDEX(Kalender!$B$81:$B$110,MAX(1,$E45))),AND($F45&gt;0,INDEX(Kalender!FJ$81:FJ$110,MAX(1,$F45))&gt;INDEX(Kalender!$B$81:$B$110,MAX(1,$F45)))),2,0))</f>
        <v>0</v>
      </c>
      <c r="FK45" s="5" t="n">
        <f aca="false">IF(Kalender!FK45&lt;&gt;1,0,IF(AND($B45&gt;0,INDEX(Kalender!FK$68:FK$77,MAX(1,$B45))&gt;INDEX(Kalender!$B$68:$B$77,MAX(1,$B45))),1,0)+IF(OR(AND($C45&gt;0,INDEX(Kalender!FK$81:FK$110,MAX(1,$C45))&gt;INDEX(Kalender!$B$81:$B$110,MAX(1,$C45))),AND($D45&gt;0,INDEX(Kalender!FK$81:FK$110,MAX(1,$D45))&gt;INDEX(Kalender!$B$81:$B$110,MAX(1,$D45))),AND($E45&gt;0,INDEX(Kalender!FK$81:FK$110,MAX(1,$E45))&gt;INDEX(Kalender!$B$81:$B$110,MAX(1,$E45))),AND($F45&gt;0,INDEX(Kalender!FK$81:FK$110,MAX(1,$F45))&gt;INDEX(Kalender!$B$81:$B$110,MAX(1,$F45)))),2,0))</f>
        <v>0</v>
      </c>
      <c r="FL45" s="5" t="n">
        <f aca="false">IF(Kalender!FL45&lt;&gt;1,0,IF(AND($B45&gt;0,INDEX(Kalender!FL$68:FL$77,MAX(1,$B45))&gt;INDEX(Kalender!$B$68:$B$77,MAX(1,$B45))),1,0)+IF(OR(AND($C45&gt;0,INDEX(Kalender!FL$81:FL$110,MAX(1,$C45))&gt;INDEX(Kalender!$B$81:$B$110,MAX(1,$C45))),AND($D45&gt;0,INDEX(Kalender!FL$81:FL$110,MAX(1,$D45))&gt;INDEX(Kalender!$B$81:$B$110,MAX(1,$D45))),AND($E45&gt;0,INDEX(Kalender!FL$81:FL$110,MAX(1,$E45))&gt;INDEX(Kalender!$B$81:$B$110,MAX(1,$E45))),AND($F45&gt;0,INDEX(Kalender!FL$81:FL$110,MAX(1,$F45))&gt;INDEX(Kalender!$B$81:$B$110,MAX(1,$F45)))),2,0))</f>
        <v>0</v>
      </c>
      <c r="FM45" s="5" t="n">
        <f aca="false">IF(Kalender!FM45&lt;&gt;1,0,IF(AND($B45&gt;0,INDEX(Kalender!FM$68:FM$77,MAX(1,$B45))&gt;INDEX(Kalender!$B$68:$B$77,MAX(1,$B45))),1,0)+IF(OR(AND($C45&gt;0,INDEX(Kalender!FM$81:FM$110,MAX(1,$C45))&gt;INDEX(Kalender!$B$81:$B$110,MAX(1,$C45))),AND($D45&gt;0,INDEX(Kalender!FM$81:FM$110,MAX(1,$D45))&gt;INDEX(Kalender!$B$81:$B$110,MAX(1,$D45))),AND($E45&gt;0,INDEX(Kalender!FM$81:FM$110,MAX(1,$E45))&gt;INDEX(Kalender!$B$81:$B$110,MAX(1,$E45))),AND($F45&gt;0,INDEX(Kalender!FM$81:FM$110,MAX(1,$F45))&gt;INDEX(Kalender!$B$81:$B$110,MAX(1,$F45)))),2,0))</f>
        <v>0</v>
      </c>
      <c r="FN45" s="5" t="n">
        <f aca="false">IF(Kalender!FN45&lt;&gt;1,0,IF(AND($B45&gt;0,INDEX(Kalender!FN$68:FN$77,MAX(1,$B45))&gt;INDEX(Kalender!$B$68:$B$77,MAX(1,$B45))),1,0)+IF(OR(AND($C45&gt;0,INDEX(Kalender!FN$81:FN$110,MAX(1,$C45))&gt;INDEX(Kalender!$B$81:$B$110,MAX(1,$C45))),AND($D45&gt;0,INDEX(Kalender!FN$81:FN$110,MAX(1,$D45))&gt;INDEX(Kalender!$B$81:$B$110,MAX(1,$D45))),AND($E45&gt;0,INDEX(Kalender!FN$81:FN$110,MAX(1,$E45))&gt;INDEX(Kalender!$B$81:$B$110,MAX(1,$E45))),AND($F45&gt;0,INDEX(Kalender!FN$81:FN$110,MAX(1,$F45))&gt;INDEX(Kalender!$B$81:$B$110,MAX(1,$F45)))),2,0))</f>
        <v>0</v>
      </c>
      <c r="FO45" s="5" t="n">
        <f aca="false">IF(Kalender!FO45&lt;&gt;1,0,IF(AND($B45&gt;0,INDEX(Kalender!FO$68:FO$77,MAX(1,$B45))&gt;INDEX(Kalender!$B$68:$B$77,MAX(1,$B45))),1,0)+IF(OR(AND($C45&gt;0,INDEX(Kalender!FO$81:FO$110,MAX(1,$C45))&gt;INDEX(Kalender!$B$81:$B$110,MAX(1,$C45))),AND($D45&gt;0,INDEX(Kalender!FO$81:FO$110,MAX(1,$D45))&gt;INDEX(Kalender!$B$81:$B$110,MAX(1,$D45))),AND($E45&gt;0,INDEX(Kalender!FO$81:FO$110,MAX(1,$E45))&gt;INDEX(Kalender!$B$81:$B$110,MAX(1,$E45))),AND($F45&gt;0,INDEX(Kalender!FO$81:FO$110,MAX(1,$F45))&gt;INDEX(Kalender!$B$81:$B$110,MAX(1,$F45)))),2,0))</f>
        <v>0</v>
      </c>
      <c r="FP45" s="5" t="n">
        <f aca="false">IF(Kalender!FP45&lt;&gt;1,0,IF(AND($B45&gt;0,INDEX(Kalender!FP$68:FP$77,MAX(1,$B45))&gt;INDEX(Kalender!$B$68:$B$77,MAX(1,$B45))),1,0)+IF(OR(AND($C45&gt;0,INDEX(Kalender!FP$81:FP$110,MAX(1,$C45))&gt;INDEX(Kalender!$B$81:$B$110,MAX(1,$C45))),AND($D45&gt;0,INDEX(Kalender!FP$81:FP$110,MAX(1,$D45))&gt;INDEX(Kalender!$B$81:$B$110,MAX(1,$D45))),AND($E45&gt;0,INDEX(Kalender!FP$81:FP$110,MAX(1,$E45))&gt;INDEX(Kalender!$B$81:$B$110,MAX(1,$E45))),AND($F45&gt;0,INDEX(Kalender!FP$81:FP$110,MAX(1,$F45))&gt;INDEX(Kalender!$B$81:$B$110,MAX(1,$F45)))),2,0))</f>
        <v>0</v>
      </c>
      <c r="FQ45" s="5" t="n">
        <f aca="false">IF(Kalender!FQ45&lt;&gt;1,0,IF(AND($B45&gt;0,INDEX(Kalender!FQ$68:FQ$77,MAX(1,$B45))&gt;INDEX(Kalender!$B$68:$B$77,MAX(1,$B45))),1,0)+IF(OR(AND($C45&gt;0,INDEX(Kalender!FQ$81:FQ$110,MAX(1,$C45))&gt;INDEX(Kalender!$B$81:$B$110,MAX(1,$C45))),AND($D45&gt;0,INDEX(Kalender!FQ$81:FQ$110,MAX(1,$D45))&gt;INDEX(Kalender!$B$81:$B$110,MAX(1,$D45))),AND($E45&gt;0,INDEX(Kalender!FQ$81:FQ$110,MAX(1,$E45))&gt;INDEX(Kalender!$B$81:$B$110,MAX(1,$E45))),AND($F45&gt;0,INDEX(Kalender!FQ$81:FQ$110,MAX(1,$F45))&gt;INDEX(Kalender!$B$81:$B$110,MAX(1,$F45)))),2,0))</f>
        <v>0</v>
      </c>
      <c r="FR45" s="5" t="n">
        <f aca="false">IF(Kalender!FR45&lt;&gt;1,0,IF(AND($B45&gt;0,INDEX(Kalender!FR$68:FR$77,MAX(1,$B45))&gt;INDEX(Kalender!$B$68:$B$77,MAX(1,$B45))),1,0)+IF(OR(AND($C45&gt;0,INDEX(Kalender!FR$81:FR$110,MAX(1,$C45))&gt;INDEX(Kalender!$B$81:$B$110,MAX(1,$C45))),AND($D45&gt;0,INDEX(Kalender!FR$81:FR$110,MAX(1,$D45))&gt;INDEX(Kalender!$B$81:$B$110,MAX(1,$D45))),AND($E45&gt;0,INDEX(Kalender!FR$81:FR$110,MAX(1,$E45))&gt;INDEX(Kalender!$B$81:$B$110,MAX(1,$E45))),AND($F45&gt;0,INDEX(Kalender!FR$81:FR$110,MAX(1,$F45))&gt;INDEX(Kalender!$B$81:$B$110,MAX(1,$F45)))),2,0))</f>
        <v>0</v>
      </c>
      <c r="FS45" s="5" t="n">
        <f aca="false">IF(Kalender!FS45&lt;&gt;1,0,IF(AND($B45&gt;0,INDEX(Kalender!FS$68:FS$77,MAX(1,$B45))&gt;INDEX(Kalender!$B$68:$B$77,MAX(1,$B45))),1,0)+IF(OR(AND($C45&gt;0,INDEX(Kalender!FS$81:FS$110,MAX(1,$C45))&gt;INDEX(Kalender!$B$81:$B$110,MAX(1,$C45))),AND($D45&gt;0,INDEX(Kalender!FS$81:FS$110,MAX(1,$D45))&gt;INDEX(Kalender!$B$81:$B$110,MAX(1,$D45))),AND($E45&gt;0,INDEX(Kalender!FS$81:FS$110,MAX(1,$E45))&gt;INDEX(Kalender!$B$81:$B$110,MAX(1,$E45))),AND($F45&gt;0,INDEX(Kalender!FS$81:FS$110,MAX(1,$F45))&gt;INDEX(Kalender!$B$81:$B$110,MAX(1,$F45)))),2,0))</f>
        <v>0</v>
      </c>
      <c r="FT45" s="5" t="n">
        <f aca="false">IF(Kalender!FT45&lt;&gt;1,0,IF(AND($B45&gt;0,INDEX(Kalender!FT$68:FT$77,MAX(1,$B45))&gt;INDEX(Kalender!$B$68:$B$77,MAX(1,$B45))),1,0)+IF(OR(AND($C45&gt;0,INDEX(Kalender!FT$81:FT$110,MAX(1,$C45))&gt;INDEX(Kalender!$B$81:$B$110,MAX(1,$C45))),AND($D45&gt;0,INDEX(Kalender!FT$81:FT$110,MAX(1,$D45))&gt;INDEX(Kalender!$B$81:$B$110,MAX(1,$D45))),AND($E45&gt;0,INDEX(Kalender!FT$81:FT$110,MAX(1,$E45))&gt;INDEX(Kalender!$B$81:$B$110,MAX(1,$E45))),AND($F45&gt;0,INDEX(Kalender!FT$81:FT$110,MAX(1,$F45))&gt;INDEX(Kalender!$B$81:$B$110,MAX(1,$F45)))),2,0))</f>
        <v>0</v>
      </c>
      <c r="FU45" s="5" t="n">
        <f aca="false">IF(Kalender!FU45&lt;&gt;1,0,IF(AND($B45&gt;0,INDEX(Kalender!FU$68:FU$77,MAX(1,$B45))&gt;INDEX(Kalender!$B$68:$B$77,MAX(1,$B45))),1,0)+IF(OR(AND($C45&gt;0,INDEX(Kalender!FU$81:FU$110,MAX(1,$C45))&gt;INDEX(Kalender!$B$81:$B$110,MAX(1,$C45))),AND($D45&gt;0,INDEX(Kalender!FU$81:FU$110,MAX(1,$D45))&gt;INDEX(Kalender!$B$81:$B$110,MAX(1,$D45))),AND($E45&gt;0,INDEX(Kalender!FU$81:FU$110,MAX(1,$E45))&gt;INDEX(Kalender!$B$81:$B$110,MAX(1,$E45))),AND($F45&gt;0,INDEX(Kalender!FU$81:FU$110,MAX(1,$F45))&gt;INDEX(Kalender!$B$81:$B$110,MAX(1,$F45)))),2,0))</f>
        <v>0</v>
      </c>
      <c r="FV45" s="5" t="n">
        <f aca="false">IF(Kalender!FV45&lt;&gt;1,0,IF(AND($B45&gt;0,INDEX(Kalender!FV$68:FV$77,MAX(1,$B45))&gt;INDEX(Kalender!$B$68:$B$77,MAX(1,$B45))),1,0)+IF(OR(AND($C45&gt;0,INDEX(Kalender!FV$81:FV$110,MAX(1,$C45))&gt;INDEX(Kalender!$B$81:$B$110,MAX(1,$C45))),AND($D45&gt;0,INDEX(Kalender!FV$81:FV$110,MAX(1,$D45))&gt;INDEX(Kalender!$B$81:$B$110,MAX(1,$D45))),AND($E45&gt;0,INDEX(Kalender!FV$81:FV$110,MAX(1,$E45))&gt;INDEX(Kalender!$B$81:$B$110,MAX(1,$E45))),AND($F45&gt;0,INDEX(Kalender!FV$81:FV$110,MAX(1,$F45))&gt;INDEX(Kalender!$B$81:$B$110,MAX(1,$F45)))),2,0))</f>
        <v>0</v>
      </c>
      <c r="FW45" s="5" t="n">
        <f aca="false">IF(Kalender!FW45&lt;&gt;1,0,IF(AND($B45&gt;0,INDEX(Kalender!FW$68:FW$77,MAX(1,$B45))&gt;INDEX(Kalender!$B$68:$B$77,MAX(1,$B45))),1,0)+IF(OR(AND($C45&gt;0,INDEX(Kalender!FW$81:FW$110,MAX(1,$C45))&gt;INDEX(Kalender!$B$81:$B$110,MAX(1,$C45))),AND($D45&gt;0,INDEX(Kalender!FW$81:FW$110,MAX(1,$D45))&gt;INDEX(Kalender!$B$81:$B$110,MAX(1,$D45))),AND($E45&gt;0,INDEX(Kalender!FW$81:FW$110,MAX(1,$E45))&gt;INDEX(Kalender!$B$81:$B$110,MAX(1,$E45))),AND($F45&gt;0,INDEX(Kalender!FW$81:FW$110,MAX(1,$F45))&gt;INDEX(Kalender!$B$81:$B$110,MAX(1,$F45)))),2,0))</f>
        <v>0</v>
      </c>
      <c r="FX45" s="5" t="n">
        <f aca="false">IF(Kalender!FX45&lt;&gt;1,0,IF(AND($B45&gt;0,INDEX(Kalender!FX$68:FX$77,MAX(1,$B45))&gt;INDEX(Kalender!$B$68:$B$77,MAX(1,$B45))),1,0)+IF(OR(AND($C45&gt;0,INDEX(Kalender!FX$81:FX$110,MAX(1,$C45))&gt;INDEX(Kalender!$B$81:$B$110,MAX(1,$C45))),AND($D45&gt;0,INDEX(Kalender!FX$81:FX$110,MAX(1,$D45))&gt;INDEX(Kalender!$B$81:$B$110,MAX(1,$D45))),AND($E45&gt;0,INDEX(Kalender!FX$81:FX$110,MAX(1,$E45))&gt;INDEX(Kalender!$B$81:$B$110,MAX(1,$E45))),AND($F45&gt;0,INDEX(Kalender!FX$81:FX$110,MAX(1,$F45))&gt;INDEX(Kalender!$B$81:$B$110,MAX(1,$F45)))),2,0))</f>
        <v>0</v>
      </c>
      <c r="FY45" s="5" t="n">
        <f aca="false">IF(Kalender!FY45&lt;&gt;1,0,IF(AND($B45&gt;0,INDEX(Kalender!FY$68:FY$77,MAX(1,$B45))&gt;INDEX(Kalender!$B$68:$B$77,MAX(1,$B45))),1,0)+IF(OR(AND($C45&gt;0,INDEX(Kalender!FY$81:FY$110,MAX(1,$C45))&gt;INDEX(Kalender!$B$81:$B$110,MAX(1,$C45))),AND($D45&gt;0,INDEX(Kalender!FY$81:FY$110,MAX(1,$D45))&gt;INDEX(Kalender!$B$81:$B$110,MAX(1,$D45))),AND($E45&gt;0,INDEX(Kalender!FY$81:FY$110,MAX(1,$E45))&gt;INDEX(Kalender!$B$81:$B$110,MAX(1,$E45))),AND($F45&gt;0,INDEX(Kalender!FY$81:FY$110,MAX(1,$F45))&gt;INDEX(Kalender!$B$81:$B$110,MAX(1,$F45)))),2,0))</f>
        <v>0</v>
      </c>
      <c r="FZ45" s="5" t="n">
        <f aca="false">IF(Kalender!FZ45&lt;&gt;1,0,IF(AND($B45&gt;0,INDEX(Kalender!FZ$68:FZ$77,MAX(1,$B45))&gt;INDEX(Kalender!$B$68:$B$77,MAX(1,$B45))),1,0)+IF(OR(AND($C45&gt;0,INDEX(Kalender!FZ$81:FZ$110,MAX(1,$C45))&gt;INDEX(Kalender!$B$81:$B$110,MAX(1,$C45))),AND($D45&gt;0,INDEX(Kalender!FZ$81:FZ$110,MAX(1,$D45))&gt;INDEX(Kalender!$B$81:$B$110,MAX(1,$D45))),AND($E45&gt;0,INDEX(Kalender!FZ$81:FZ$110,MAX(1,$E45))&gt;INDEX(Kalender!$B$81:$B$110,MAX(1,$E45))),AND($F45&gt;0,INDEX(Kalender!FZ$81:FZ$110,MAX(1,$F45))&gt;INDEX(Kalender!$B$81:$B$110,MAX(1,$F45)))),2,0))</f>
        <v>0</v>
      </c>
      <c r="GA45" s="5" t="n">
        <f aca="false">IF(Kalender!GA45&lt;&gt;1,0,IF(AND($B45&gt;0,INDEX(Kalender!GA$68:GA$77,MAX(1,$B45))&gt;INDEX(Kalender!$B$68:$B$77,MAX(1,$B45))),1,0)+IF(OR(AND($C45&gt;0,INDEX(Kalender!GA$81:GA$110,MAX(1,$C45))&gt;INDEX(Kalender!$B$81:$B$110,MAX(1,$C45))),AND($D45&gt;0,INDEX(Kalender!GA$81:GA$110,MAX(1,$D45))&gt;INDEX(Kalender!$B$81:$B$110,MAX(1,$D45))),AND($E45&gt;0,INDEX(Kalender!GA$81:GA$110,MAX(1,$E45))&gt;INDEX(Kalender!$B$81:$B$110,MAX(1,$E45))),AND($F45&gt;0,INDEX(Kalender!GA$81:GA$110,MAX(1,$F45))&gt;INDEX(Kalender!$B$81:$B$110,MAX(1,$F45)))),2,0))</f>
        <v>0</v>
      </c>
      <c r="GB45" s="5" t="n">
        <f aca="false">IF(Kalender!GB45&lt;&gt;1,0,IF(AND($B45&gt;0,INDEX(Kalender!GB$68:GB$77,MAX(1,$B45))&gt;INDEX(Kalender!$B$68:$B$77,MAX(1,$B45))),1,0)+IF(OR(AND($C45&gt;0,INDEX(Kalender!GB$81:GB$110,MAX(1,$C45))&gt;INDEX(Kalender!$B$81:$B$110,MAX(1,$C45))),AND($D45&gt;0,INDEX(Kalender!GB$81:GB$110,MAX(1,$D45))&gt;INDEX(Kalender!$B$81:$B$110,MAX(1,$D45))),AND($E45&gt;0,INDEX(Kalender!GB$81:GB$110,MAX(1,$E45))&gt;INDEX(Kalender!$B$81:$B$110,MAX(1,$E45))),AND($F45&gt;0,INDEX(Kalender!GB$81:GB$110,MAX(1,$F45))&gt;INDEX(Kalender!$B$81:$B$110,MAX(1,$F45)))),2,0))</f>
        <v>0</v>
      </c>
      <c r="GC45" s="5" t="n">
        <f aca="false">IF(Kalender!GC45&lt;&gt;1,0,IF(AND($B45&gt;0,INDEX(Kalender!GC$68:GC$77,MAX(1,$B45))&gt;INDEX(Kalender!$B$68:$B$77,MAX(1,$B45))),1,0)+IF(OR(AND($C45&gt;0,INDEX(Kalender!GC$81:GC$110,MAX(1,$C45))&gt;INDEX(Kalender!$B$81:$B$110,MAX(1,$C45))),AND($D45&gt;0,INDEX(Kalender!GC$81:GC$110,MAX(1,$D45))&gt;INDEX(Kalender!$B$81:$B$110,MAX(1,$D45))),AND($E45&gt;0,INDEX(Kalender!GC$81:GC$110,MAX(1,$E45))&gt;INDEX(Kalender!$B$81:$B$110,MAX(1,$E45))),AND($F45&gt;0,INDEX(Kalender!GC$81:GC$110,MAX(1,$F45))&gt;INDEX(Kalender!$B$81:$B$110,MAX(1,$F45)))),2,0))</f>
        <v>0</v>
      </c>
      <c r="GD45" s="5" t="n">
        <f aca="false">IF(Kalender!GD45&lt;&gt;1,0,IF(AND($B45&gt;0,INDEX(Kalender!GD$68:GD$77,MAX(1,$B45))&gt;INDEX(Kalender!$B$68:$B$77,MAX(1,$B45))),1,0)+IF(OR(AND($C45&gt;0,INDEX(Kalender!GD$81:GD$110,MAX(1,$C45))&gt;INDEX(Kalender!$B$81:$B$110,MAX(1,$C45))),AND($D45&gt;0,INDEX(Kalender!GD$81:GD$110,MAX(1,$D45))&gt;INDEX(Kalender!$B$81:$B$110,MAX(1,$D45))),AND($E45&gt;0,INDEX(Kalender!GD$81:GD$110,MAX(1,$E45))&gt;INDEX(Kalender!$B$81:$B$110,MAX(1,$E45))),AND($F45&gt;0,INDEX(Kalender!GD$81:GD$110,MAX(1,$F45))&gt;INDEX(Kalender!$B$81:$B$110,MAX(1,$F45)))),2,0))</f>
        <v>0</v>
      </c>
      <c r="GE45" s="5" t="n">
        <f aca="false">IF(Kalender!GE45&lt;&gt;1,0,IF(AND($B45&gt;0,INDEX(Kalender!GE$68:GE$77,MAX(1,$B45))&gt;INDEX(Kalender!$B$68:$B$77,MAX(1,$B45))),1,0)+IF(OR(AND($C45&gt;0,INDEX(Kalender!GE$81:GE$110,MAX(1,$C45))&gt;INDEX(Kalender!$B$81:$B$110,MAX(1,$C45))),AND($D45&gt;0,INDEX(Kalender!GE$81:GE$110,MAX(1,$D45))&gt;INDEX(Kalender!$B$81:$B$110,MAX(1,$D45))),AND($E45&gt;0,INDEX(Kalender!GE$81:GE$110,MAX(1,$E45))&gt;INDEX(Kalender!$B$81:$B$110,MAX(1,$E45))),AND($F45&gt;0,INDEX(Kalender!GE$81:GE$110,MAX(1,$F45))&gt;INDEX(Kalender!$B$81:$B$110,MAX(1,$F45)))),2,0))</f>
        <v>0</v>
      </c>
      <c r="GF45" s="5" t="n">
        <f aca="false">IF(Kalender!GF45&lt;&gt;1,0,IF(AND($B45&gt;0,INDEX(Kalender!GF$68:GF$77,MAX(1,$B45))&gt;INDEX(Kalender!$B$68:$B$77,MAX(1,$B45))),1,0)+IF(OR(AND($C45&gt;0,INDEX(Kalender!GF$81:GF$110,MAX(1,$C45))&gt;INDEX(Kalender!$B$81:$B$110,MAX(1,$C45))),AND($D45&gt;0,INDEX(Kalender!GF$81:GF$110,MAX(1,$D45))&gt;INDEX(Kalender!$B$81:$B$110,MAX(1,$D45))),AND($E45&gt;0,INDEX(Kalender!GF$81:GF$110,MAX(1,$E45))&gt;INDEX(Kalender!$B$81:$B$110,MAX(1,$E45))),AND($F45&gt;0,INDEX(Kalender!GF$81:GF$110,MAX(1,$F45))&gt;INDEX(Kalender!$B$81:$B$110,MAX(1,$F45)))),2,0))</f>
        <v>0</v>
      </c>
      <c r="GG45" s="5" t="n">
        <f aca="false">IF(Kalender!GG45&lt;&gt;1,0,IF(AND($B45&gt;0,INDEX(Kalender!GG$68:GG$77,MAX(1,$B45))&gt;INDEX(Kalender!$B$68:$B$77,MAX(1,$B45))),1,0)+IF(OR(AND($C45&gt;0,INDEX(Kalender!GG$81:GG$110,MAX(1,$C45))&gt;INDEX(Kalender!$B$81:$B$110,MAX(1,$C45))),AND($D45&gt;0,INDEX(Kalender!GG$81:GG$110,MAX(1,$D45))&gt;INDEX(Kalender!$B$81:$B$110,MAX(1,$D45))),AND($E45&gt;0,INDEX(Kalender!GG$81:GG$110,MAX(1,$E45))&gt;INDEX(Kalender!$B$81:$B$110,MAX(1,$E45))),AND($F45&gt;0,INDEX(Kalender!GG$81:GG$110,MAX(1,$F45))&gt;INDEX(Kalender!$B$81:$B$110,MAX(1,$F45)))),2,0))</f>
        <v>0</v>
      </c>
      <c r="GH45" s="5" t="n">
        <f aca="false">IF(Kalender!GH45&lt;&gt;1,0,IF(AND($B45&gt;0,INDEX(Kalender!GH$68:GH$77,MAX(1,$B45))&gt;INDEX(Kalender!$B$68:$B$77,MAX(1,$B45))),1,0)+IF(OR(AND($C45&gt;0,INDEX(Kalender!GH$81:GH$110,MAX(1,$C45))&gt;INDEX(Kalender!$B$81:$B$110,MAX(1,$C45))),AND($D45&gt;0,INDEX(Kalender!GH$81:GH$110,MAX(1,$D45))&gt;INDEX(Kalender!$B$81:$B$110,MAX(1,$D45))),AND($E45&gt;0,INDEX(Kalender!GH$81:GH$110,MAX(1,$E45))&gt;INDEX(Kalender!$B$81:$B$110,MAX(1,$E45))),AND($F45&gt;0,INDEX(Kalender!GH$81:GH$110,MAX(1,$F45))&gt;INDEX(Kalender!$B$81:$B$110,MAX(1,$F45)))),2,0))</f>
        <v>0</v>
      </c>
      <c r="GI45" s="5" t="n">
        <f aca="false">IF(Kalender!GI45&lt;&gt;1,0,IF(AND($B45&gt;0,INDEX(Kalender!GI$68:GI$77,MAX(1,$B45))&gt;INDEX(Kalender!$B$68:$B$77,MAX(1,$B45))),1,0)+IF(OR(AND($C45&gt;0,INDEX(Kalender!GI$81:GI$110,MAX(1,$C45))&gt;INDEX(Kalender!$B$81:$B$110,MAX(1,$C45))),AND($D45&gt;0,INDEX(Kalender!GI$81:GI$110,MAX(1,$D45))&gt;INDEX(Kalender!$B$81:$B$110,MAX(1,$D45))),AND($E45&gt;0,INDEX(Kalender!GI$81:GI$110,MAX(1,$E45))&gt;INDEX(Kalender!$B$81:$B$110,MAX(1,$E45))),AND($F45&gt;0,INDEX(Kalender!GI$81:GI$110,MAX(1,$F45))&gt;INDEX(Kalender!$B$81:$B$110,MAX(1,$F45)))),2,0))</f>
        <v>0</v>
      </c>
      <c r="GJ45" s="5" t="n">
        <f aca="false">IF(Kalender!GJ45&lt;&gt;1,0,IF(AND($B45&gt;0,INDEX(Kalender!GJ$68:GJ$77,MAX(1,$B45))&gt;INDEX(Kalender!$B$68:$B$77,MAX(1,$B45))),1,0)+IF(OR(AND($C45&gt;0,INDEX(Kalender!GJ$81:GJ$110,MAX(1,$C45))&gt;INDEX(Kalender!$B$81:$B$110,MAX(1,$C45))),AND($D45&gt;0,INDEX(Kalender!GJ$81:GJ$110,MAX(1,$D45))&gt;INDEX(Kalender!$B$81:$B$110,MAX(1,$D45))),AND($E45&gt;0,INDEX(Kalender!GJ$81:GJ$110,MAX(1,$E45))&gt;INDEX(Kalender!$B$81:$B$110,MAX(1,$E45))),AND($F45&gt;0,INDEX(Kalender!GJ$81:GJ$110,MAX(1,$F45))&gt;INDEX(Kalender!$B$81:$B$110,MAX(1,$F45)))),2,0))</f>
        <v>0</v>
      </c>
      <c r="GK45" s="5" t="n">
        <f aca="false">IF(Kalender!GK45&lt;&gt;1,0,IF(AND($B45&gt;0,INDEX(Kalender!GK$68:GK$77,MAX(1,$B45))&gt;INDEX(Kalender!$B$68:$B$77,MAX(1,$B45))),1,0)+IF(OR(AND($C45&gt;0,INDEX(Kalender!GK$81:GK$110,MAX(1,$C45))&gt;INDEX(Kalender!$B$81:$B$110,MAX(1,$C45))),AND($D45&gt;0,INDEX(Kalender!GK$81:GK$110,MAX(1,$D45))&gt;INDEX(Kalender!$B$81:$B$110,MAX(1,$D45))),AND($E45&gt;0,INDEX(Kalender!GK$81:GK$110,MAX(1,$E45))&gt;INDEX(Kalender!$B$81:$B$110,MAX(1,$E45))),AND($F45&gt;0,INDEX(Kalender!GK$81:GK$110,MAX(1,$F45))&gt;INDEX(Kalender!$B$81:$B$110,MAX(1,$F45)))),2,0))</f>
        <v>0</v>
      </c>
      <c r="GL45" s="5" t="n">
        <f aca="false">IF(Kalender!GL45&lt;&gt;1,0,IF(AND($B45&gt;0,INDEX(Kalender!GL$68:GL$77,MAX(1,$B45))&gt;INDEX(Kalender!$B$68:$B$77,MAX(1,$B45))),1,0)+IF(OR(AND($C45&gt;0,INDEX(Kalender!GL$81:GL$110,MAX(1,$C45))&gt;INDEX(Kalender!$B$81:$B$110,MAX(1,$C45))),AND($D45&gt;0,INDEX(Kalender!GL$81:GL$110,MAX(1,$D45))&gt;INDEX(Kalender!$B$81:$B$110,MAX(1,$D45))),AND($E45&gt;0,INDEX(Kalender!GL$81:GL$110,MAX(1,$E45))&gt;INDEX(Kalender!$B$81:$B$110,MAX(1,$E45))),AND($F45&gt;0,INDEX(Kalender!GL$81:GL$110,MAX(1,$F45))&gt;INDEX(Kalender!$B$81:$B$110,MAX(1,$F45)))),2,0))</f>
        <v>0</v>
      </c>
      <c r="GM45" s="5" t="n">
        <f aca="false">IF(Kalender!GM45&lt;&gt;1,0,IF(AND($B45&gt;0,INDEX(Kalender!GM$68:GM$77,MAX(1,$B45))&gt;INDEX(Kalender!$B$68:$B$77,MAX(1,$B45))),1,0)+IF(OR(AND($C45&gt;0,INDEX(Kalender!GM$81:GM$110,MAX(1,$C45))&gt;INDEX(Kalender!$B$81:$B$110,MAX(1,$C45))),AND($D45&gt;0,INDEX(Kalender!GM$81:GM$110,MAX(1,$D45))&gt;INDEX(Kalender!$B$81:$B$110,MAX(1,$D45))),AND($E45&gt;0,INDEX(Kalender!GM$81:GM$110,MAX(1,$E45))&gt;INDEX(Kalender!$B$81:$B$110,MAX(1,$E45))),AND($F45&gt;0,INDEX(Kalender!GM$81:GM$110,MAX(1,$F45))&gt;INDEX(Kalender!$B$81:$B$110,MAX(1,$F45)))),2,0))</f>
        <v>0</v>
      </c>
      <c r="GN45" s="5" t="n">
        <f aca="false">IF(Kalender!GN45&lt;&gt;1,0,IF(AND($B45&gt;0,INDEX(Kalender!GN$68:GN$77,MAX(1,$B45))&gt;INDEX(Kalender!$B$68:$B$77,MAX(1,$B45))),1,0)+IF(OR(AND($C45&gt;0,INDEX(Kalender!GN$81:GN$110,MAX(1,$C45))&gt;INDEX(Kalender!$B$81:$B$110,MAX(1,$C45))),AND($D45&gt;0,INDEX(Kalender!GN$81:GN$110,MAX(1,$D45))&gt;INDEX(Kalender!$B$81:$B$110,MAX(1,$D45))),AND($E45&gt;0,INDEX(Kalender!GN$81:GN$110,MAX(1,$E45))&gt;INDEX(Kalender!$B$81:$B$110,MAX(1,$E45))),AND($F45&gt;0,INDEX(Kalender!GN$81:GN$110,MAX(1,$F45))&gt;INDEX(Kalender!$B$81:$B$110,MAX(1,$F45)))),2,0))</f>
        <v>0</v>
      </c>
      <c r="GO45" s="5" t="n">
        <f aca="false">IF(Kalender!GO45&lt;&gt;1,0,IF(AND($B45&gt;0,INDEX(Kalender!GO$68:GO$77,MAX(1,$B45))&gt;INDEX(Kalender!$B$68:$B$77,MAX(1,$B45))),1,0)+IF(OR(AND($C45&gt;0,INDEX(Kalender!GO$81:GO$110,MAX(1,$C45))&gt;INDEX(Kalender!$B$81:$B$110,MAX(1,$C45))),AND($D45&gt;0,INDEX(Kalender!GO$81:GO$110,MAX(1,$D45))&gt;INDEX(Kalender!$B$81:$B$110,MAX(1,$D45))),AND($E45&gt;0,INDEX(Kalender!GO$81:GO$110,MAX(1,$E45))&gt;INDEX(Kalender!$B$81:$B$110,MAX(1,$E45))),AND($F45&gt;0,INDEX(Kalender!GO$81:GO$110,MAX(1,$F45))&gt;INDEX(Kalender!$B$81:$B$110,MAX(1,$F45)))),2,0))</f>
        <v>0</v>
      </c>
      <c r="GP45" s="5" t="n">
        <f aca="false">IF(Kalender!GP45&lt;&gt;1,0,IF(AND($B45&gt;0,INDEX(Kalender!GP$68:GP$77,MAX(1,$B45))&gt;INDEX(Kalender!$B$68:$B$77,MAX(1,$B45))),1,0)+IF(OR(AND($C45&gt;0,INDEX(Kalender!GP$81:GP$110,MAX(1,$C45))&gt;INDEX(Kalender!$B$81:$B$110,MAX(1,$C45))),AND($D45&gt;0,INDEX(Kalender!GP$81:GP$110,MAX(1,$D45))&gt;INDEX(Kalender!$B$81:$B$110,MAX(1,$D45))),AND($E45&gt;0,INDEX(Kalender!GP$81:GP$110,MAX(1,$E45))&gt;INDEX(Kalender!$B$81:$B$110,MAX(1,$E45))),AND($F45&gt;0,INDEX(Kalender!GP$81:GP$110,MAX(1,$F45))&gt;INDEX(Kalender!$B$81:$B$110,MAX(1,$F45)))),2,0))</f>
        <v>0</v>
      </c>
      <c r="GQ45" s="5" t="n">
        <f aca="false">IF(Kalender!GQ45&lt;&gt;1,0,IF(AND($B45&gt;0,INDEX(Kalender!GQ$68:GQ$77,MAX(1,$B45))&gt;INDEX(Kalender!$B$68:$B$77,MAX(1,$B45))),1,0)+IF(OR(AND($C45&gt;0,INDEX(Kalender!GQ$81:GQ$110,MAX(1,$C45))&gt;INDEX(Kalender!$B$81:$B$110,MAX(1,$C45))),AND($D45&gt;0,INDEX(Kalender!GQ$81:GQ$110,MAX(1,$D45))&gt;INDEX(Kalender!$B$81:$B$110,MAX(1,$D45))),AND($E45&gt;0,INDEX(Kalender!GQ$81:GQ$110,MAX(1,$E45))&gt;INDEX(Kalender!$B$81:$B$110,MAX(1,$E45))),AND($F45&gt;0,INDEX(Kalender!GQ$81:GQ$110,MAX(1,$F45))&gt;INDEX(Kalender!$B$81:$B$110,MAX(1,$F45)))),2,0))</f>
        <v>0</v>
      </c>
      <c r="GR45" s="5" t="n">
        <f aca="false">IF(Kalender!GR45&lt;&gt;1,0,IF(AND($B45&gt;0,INDEX(Kalender!GR$68:GR$77,MAX(1,$B45))&gt;INDEX(Kalender!$B$68:$B$77,MAX(1,$B45))),1,0)+IF(OR(AND($C45&gt;0,INDEX(Kalender!GR$81:GR$110,MAX(1,$C45))&gt;INDEX(Kalender!$B$81:$B$110,MAX(1,$C45))),AND($D45&gt;0,INDEX(Kalender!GR$81:GR$110,MAX(1,$D45))&gt;INDEX(Kalender!$B$81:$B$110,MAX(1,$D45))),AND($E45&gt;0,INDEX(Kalender!GR$81:GR$110,MAX(1,$E45))&gt;INDEX(Kalender!$B$81:$B$110,MAX(1,$E45))),AND($F45&gt;0,INDEX(Kalender!GR$81:GR$110,MAX(1,$F45))&gt;INDEX(Kalender!$B$81:$B$110,MAX(1,$F45)))),2,0))</f>
        <v>0</v>
      </c>
      <c r="GS45" s="5" t="n">
        <f aca="false">IF(Kalender!GS45&lt;&gt;1,0,IF(AND($B45&gt;0,INDEX(Kalender!GS$68:GS$77,MAX(1,$B45))&gt;INDEX(Kalender!$B$68:$B$77,MAX(1,$B45))),1,0)+IF(OR(AND($C45&gt;0,INDEX(Kalender!GS$81:GS$110,MAX(1,$C45))&gt;INDEX(Kalender!$B$81:$B$110,MAX(1,$C45))),AND($D45&gt;0,INDEX(Kalender!GS$81:GS$110,MAX(1,$D45))&gt;INDEX(Kalender!$B$81:$B$110,MAX(1,$D45))),AND($E45&gt;0,INDEX(Kalender!GS$81:GS$110,MAX(1,$E45))&gt;INDEX(Kalender!$B$81:$B$110,MAX(1,$E45))),AND($F45&gt;0,INDEX(Kalender!GS$81:GS$110,MAX(1,$F45))&gt;INDEX(Kalender!$B$81:$B$110,MAX(1,$F45)))),2,0))</f>
        <v>0</v>
      </c>
      <c r="GT45" s="5" t="n">
        <f aca="false">IF(Kalender!GT45&lt;&gt;1,0,IF(AND($B45&gt;0,INDEX(Kalender!GT$68:GT$77,MAX(1,$B45))&gt;INDEX(Kalender!$B$68:$B$77,MAX(1,$B45))),1,0)+IF(OR(AND($C45&gt;0,INDEX(Kalender!GT$81:GT$110,MAX(1,$C45))&gt;INDEX(Kalender!$B$81:$B$110,MAX(1,$C45))),AND($D45&gt;0,INDEX(Kalender!GT$81:GT$110,MAX(1,$D45))&gt;INDEX(Kalender!$B$81:$B$110,MAX(1,$D45))),AND($E45&gt;0,INDEX(Kalender!GT$81:GT$110,MAX(1,$E45))&gt;INDEX(Kalender!$B$81:$B$110,MAX(1,$E45))),AND($F45&gt;0,INDEX(Kalender!GT$81:GT$110,MAX(1,$F45))&gt;INDEX(Kalender!$B$81:$B$110,MAX(1,$F45)))),2,0))</f>
        <v>0</v>
      </c>
      <c r="GU45" s="5" t="n">
        <f aca="false">IF(Kalender!GU45&lt;&gt;1,0,IF(AND($B45&gt;0,INDEX(Kalender!GU$68:GU$77,MAX(1,$B45))&gt;INDEX(Kalender!$B$68:$B$77,MAX(1,$B45))),1,0)+IF(OR(AND($C45&gt;0,INDEX(Kalender!GU$81:GU$110,MAX(1,$C45))&gt;INDEX(Kalender!$B$81:$B$110,MAX(1,$C45))),AND($D45&gt;0,INDEX(Kalender!GU$81:GU$110,MAX(1,$D45))&gt;INDEX(Kalender!$B$81:$B$110,MAX(1,$D45))),AND($E45&gt;0,INDEX(Kalender!GU$81:GU$110,MAX(1,$E45))&gt;INDEX(Kalender!$B$81:$B$110,MAX(1,$E45))),AND($F45&gt;0,INDEX(Kalender!GU$81:GU$110,MAX(1,$F45))&gt;INDEX(Kalender!$B$81:$B$110,MAX(1,$F45)))),2,0))</f>
        <v>0</v>
      </c>
      <c r="GV45" s="5" t="n">
        <f aca="false">IF(Kalender!GV45&lt;&gt;1,0,IF(AND($B45&gt;0,INDEX(Kalender!GV$68:GV$77,MAX(1,$B45))&gt;INDEX(Kalender!$B$68:$B$77,MAX(1,$B45))),1,0)+IF(OR(AND($C45&gt;0,INDEX(Kalender!GV$81:GV$110,MAX(1,$C45))&gt;INDEX(Kalender!$B$81:$B$110,MAX(1,$C45))),AND($D45&gt;0,INDEX(Kalender!GV$81:GV$110,MAX(1,$D45))&gt;INDEX(Kalender!$B$81:$B$110,MAX(1,$D45))),AND($E45&gt;0,INDEX(Kalender!GV$81:GV$110,MAX(1,$E45))&gt;INDEX(Kalender!$B$81:$B$110,MAX(1,$E45))),AND($F45&gt;0,INDEX(Kalender!GV$81:GV$110,MAX(1,$F45))&gt;INDEX(Kalender!$B$81:$B$110,MAX(1,$F45)))),2,0))</f>
        <v>0</v>
      </c>
      <c r="GW45" s="5" t="n">
        <f aca="false">IF(Kalender!GW45&lt;&gt;1,0,IF(AND($B45&gt;0,INDEX(Kalender!GW$68:GW$77,MAX(1,$B45))&gt;INDEX(Kalender!$B$68:$B$77,MAX(1,$B45))),1,0)+IF(OR(AND($C45&gt;0,INDEX(Kalender!GW$81:GW$110,MAX(1,$C45))&gt;INDEX(Kalender!$B$81:$B$110,MAX(1,$C45))),AND($D45&gt;0,INDEX(Kalender!GW$81:GW$110,MAX(1,$D45))&gt;INDEX(Kalender!$B$81:$B$110,MAX(1,$D45))),AND($E45&gt;0,INDEX(Kalender!GW$81:GW$110,MAX(1,$E45))&gt;INDEX(Kalender!$B$81:$B$110,MAX(1,$E45))),AND($F45&gt;0,INDEX(Kalender!GW$81:GW$110,MAX(1,$F45))&gt;INDEX(Kalender!$B$81:$B$110,MAX(1,$F45)))),2,0))</f>
        <v>0</v>
      </c>
      <c r="GX45" s="5" t="n">
        <f aca="false">IF(Kalender!GX45&lt;&gt;1,0,IF(AND($B45&gt;0,INDEX(Kalender!GX$68:GX$77,MAX(1,$B45))&gt;INDEX(Kalender!$B$68:$B$77,MAX(1,$B45))),1,0)+IF(OR(AND($C45&gt;0,INDEX(Kalender!GX$81:GX$110,MAX(1,$C45))&gt;INDEX(Kalender!$B$81:$B$110,MAX(1,$C45))),AND($D45&gt;0,INDEX(Kalender!GX$81:GX$110,MAX(1,$D45))&gt;INDEX(Kalender!$B$81:$B$110,MAX(1,$D45))),AND($E45&gt;0,INDEX(Kalender!GX$81:GX$110,MAX(1,$E45))&gt;INDEX(Kalender!$B$81:$B$110,MAX(1,$E45))),AND($F45&gt;0,INDEX(Kalender!GX$81:GX$110,MAX(1,$F45))&gt;INDEX(Kalender!$B$81:$B$110,MAX(1,$F45)))),2,0))</f>
        <v>0</v>
      </c>
      <c r="GY45" s="5" t="n">
        <f aca="false">IF(Kalender!GY45&lt;&gt;1,0,IF(AND($B45&gt;0,INDEX(Kalender!GY$68:GY$77,MAX(1,$B45))&gt;INDEX(Kalender!$B$68:$B$77,MAX(1,$B45))),1,0)+IF(OR(AND($C45&gt;0,INDEX(Kalender!GY$81:GY$110,MAX(1,$C45))&gt;INDEX(Kalender!$B$81:$B$110,MAX(1,$C45))),AND($D45&gt;0,INDEX(Kalender!GY$81:GY$110,MAX(1,$D45))&gt;INDEX(Kalender!$B$81:$B$110,MAX(1,$D45))),AND($E45&gt;0,INDEX(Kalender!GY$81:GY$110,MAX(1,$E45))&gt;INDEX(Kalender!$B$81:$B$110,MAX(1,$E45))),AND($F45&gt;0,INDEX(Kalender!GY$81:GY$110,MAX(1,$F45))&gt;INDEX(Kalender!$B$81:$B$110,MAX(1,$F45)))),2,0))</f>
        <v>0</v>
      </c>
      <c r="GZ45" s="5" t="n">
        <f aca="false">IF(Kalender!GZ45&lt;&gt;1,0,IF(AND($B45&gt;0,INDEX(Kalender!GZ$68:GZ$77,MAX(1,$B45))&gt;INDEX(Kalender!$B$68:$B$77,MAX(1,$B45))),1,0)+IF(OR(AND($C45&gt;0,INDEX(Kalender!GZ$81:GZ$110,MAX(1,$C45))&gt;INDEX(Kalender!$B$81:$B$110,MAX(1,$C45))),AND($D45&gt;0,INDEX(Kalender!GZ$81:GZ$110,MAX(1,$D45))&gt;INDEX(Kalender!$B$81:$B$110,MAX(1,$D45))),AND($E45&gt;0,INDEX(Kalender!GZ$81:GZ$110,MAX(1,$E45))&gt;INDEX(Kalender!$B$81:$B$110,MAX(1,$E45))),AND($F45&gt;0,INDEX(Kalender!GZ$81:GZ$110,MAX(1,$F45))&gt;INDEX(Kalender!$B$81:$B$110,MAX(1,$F45)))),2,0))</f>
        <v>0</v>
      </c>
      <c r="HA45" s="5" t="n">
        <f aca="false">IF(Kalender!HA45&lt;&gt;1,0,IF(AND($B45&gt;0,INDEX(Kalender!HA$68:HA$77,MAX(1,$B45))&gt;INDEX(Kalender!$B$68:$B$77,MAX(1,$B45))),1,0)+IF(OR(AND($C45&gt;0,INDEX(Kalender!HA$81:HA$110,MAX(1,$C45))&gt;INDEX(Kalender!$B$81:$B$110,MAX(1,$C45))),AND($D45&gt;0,INDEX(Kalender!HA$81:HA$110,MAX(1,$D45))&gt;INDEX(Kalender!$B$81:$B$110,MAX(1,$D45))),AND($E45&gt;0,INDEX(Kalender!HA$81:HA$110,MAX(1,$E45))&gt;INDEX(Kalender!$B$81:$B$110,MAX(1,$E45))),AND($F45&gt;0,INDEX(Kalender!HA$81:HA$110,MAX(1,$F45))&gt;INDEX(Kalender!$B$81:$B$110,MAX(1,$F45)))),2,0))</f>
        <v>0</v>
      </c>
      <c r="HB45" s="5" t="n">
        <f aca="false">IF(Kalender!HB45&lt;&gt;1,0,IF(AND($B45&gt;0,INDEX(Kalender!HB$68:HB$77,MAX(1,$B45))&gt;INDEX(Kalender!$B$68:$B$77,MAX(1,$B45))),1,0)+IF(OR(AND($C45&gt;0,INDEX(Kalender!HB$81:HB$110,MAX(1,$C45))&gt;INDEX(Kalender!$B$81:$B$110,MAX(1,$C45))),AND($D45&gt;0,INDEX(Kalender!HB$81:HB$110,MAX(1,$D45))&gt;INDEX(Kalender!$B$81:$B$110,MAX(1,$D45))),AND($E45&gt;0,INDEX(Kalender!HB$81:HB$110,MAX(1,$E45))&gt;INDEX(Kalender!$B$81:$B$110,MAX(1,$E45))),AND($F45&gt;0,INDEX(Kalender!HB$81:HB$110,MAX(1,$F45))&gt;INDEX(Kalender!$B$81:$B$110,MAX(1,$F45)))),2,0))</f>
        <v>0</v>
      </c>
      <c r="HC45" s="5" t="n">
        <f aca="false">IF(Kalender!HC45&lt;&gt;1,0,IF(AND($B45&gt;0,INDEX(Kalender!HC$68:HC$77,MAX(1,$B45))&gt;INDEX(Kalender!$B$68:$B$77,MAX(1,$B45))),1,0)+IF(OR(AND($C45&gt;0,INDEX(Kalender!HC$81:HC$110,MAX(1,$C45))&gt;INDEX(Kalender!$B$81:$B$110,MAX(1,$C45))),AND($D45&gt;0,INDEX(Kalender!HC$81:HC$110,MAX(1,$D45))&gt;INDEX(Kalender!$B$81:$B$110,MAX(1,$D45))),AND($E45&gt;0,INDEX(Kalender!HC$81:HC$110,MAX(1,$E45))&gt;INDEX(Kalender!$B$81:$B$110,MAX(1,$E45))),AND($F45&gt;0,INDEX(Kalender!HC$81:HC$110,MAX(1,$F45))&gt;INDEX(Kalender!$B$81:$B$110,MAX(1,$F45)))),2,0))</f>
        <v>0</v>
      </c>
      <c r="HD45" s="5" t="n">
        <f aca="false">IF(Kalender!HD45&lt;&gt;1,0,IF(AND($B45&gt;0,INDEX(Kalender!HD$68:HD$77,MAX(1,$B45))&gt;INDEX(Kalender!$B$68:$B$77,MAX(1,$B45))),1,0)+IF(OR(AND($C45&gt;0,INDEX(Kalender!HD$81:HD$110,MAX(1,$C45))&gt;INDEX(Kalender!$B$81:$B$110,MAX(1,$C45))),AND($D45&gt;0,INDEX(Kalender!HD$81:HD$110,MAX(1,$D45))&gt;INDEX(Kalender!$B$81:$B$110,MAX(1,$D45))),AND($E45&gt;0,INDEX(Kalender!HD$81:HD$110,MAX(1,$E45))&gt;INDEX(Kalender!$B$81:$B$110,MAX(1,$E45))),AND($F45&gt;0,INDEX(Kalender!HD$81:HD$110,MAX(1,$F45))&gt;INDEX(Kalender!$B$81:$B$110,MAX(1,$F45)))),2,0))</f>
        <v>0</v>
      </c>
      <c r="HE45" s="5" t="n">
        <f aca="false">IF(Kalender!HE45&lt;&gt;1,0,IF(AND($B45&gt;0,INDEX(Kalender!HE$68:HE$77,MAX(1,$B45))&gt;INDEX(Kalender!$B$68:$B$77,MAX(1,$B45))),1,0)+IF(OR(AND($C45&gt;0,INDEX(Kalender!HE$81:HE$110,MAX(1,$C45))&gt;INDEX(Kalender!$B$81:$B$110,MAX(1,$C45))),AND($D45&gt;0,INDEX(Kalender!HE$81:HE$110,MAX(1,$D45))&gt;INDEX(Kalender!$B$81:$B$110,MAX(1,$D45))),AND($E45&gt;0,INDEX(Kalender!HE$81:HE$110,MAX(1,$E45))&gt;INDEX(Kalender!$B$81:$B$110,MAX(1,$E45))),AND($F45&gt;0,INDEX(Kalender!HE$81:HE$110,MAX(1,$F45))&gt;INDEX(Kalender!$B$81:$B$110,MAX(1,$F45)))),2,0))</f>
        <v>0</v>
      </c>
      <c r="HF45" s="5" t="n">
        <f aca="false">IF(Kalender!HF45&lt;&gt;1,0,IF(AND($B45&gt;0,INDEX(Kalender!HF$68:HF$77,MAX(1,$B45))&gt;INDEX(Kalender!$B$68:$B$77,MAX(1,$B45))),1,0)+IF(OR(AND($C45&gt;0,INDEX(Kalender!HF$81:HF$110,MAX(1,$C45))&gt;INDEX(Kalender!$B$81:$B$110,MAX(1,$C45))),AND($D45&gt;0,INDEX(Kalender!HF$81:HF$110,MAX(1,$D45))&gt;INDEX(Kalender!$B$81:$B$110,MAX(1,$D45))),AND($E45&gt;0,INDEX(Kalender!HF$81:HF$110,MAX(1,$E45))&gt;INDEX(Kalender!$B$81:$B$110,MAX(1,$E45))),AND($F45&gt;0,INDEX(Kalender!HF$81:HF$110,MAX(1,$F45))&gt;INDEX(Kalender!$B$81:$B$110,MAX(1,$F45)))),2,0))</f>
        <v>0</v>
      </c>
      <c r="HG45" s="5" t="n">
        <f aca="false">IF(Kalender!HG45&lt;&gt;1,0,IF(AND($B45&gt;0,INDEX(Kalender!HG$68:HG$77,MAX(1,$B45))&gt;INDEX(Kalender!$B$68:$B$77,MAX(1,$B45))),1,0)+IF(OR(AND($C45&gt;0,INDEX(Kalender!HG$81:HG$110,MAX(1,$C45))&gt;INDEX(Kalender!$B$81:$B$110,MAX(1,$C45))),AND($D45&gt;0,INDEX(Kalender!HG$81:HG$110,MAX(1,$D45))&gt;INDEX(Kalender!$B$81:$B$110,MAX(1,$D45))),AND($E45&gt;0,INDEX(Kalender!HG$81:HG$110,MAX(1,$E45))&gt;INDEX(Kalender!$B$81:$B$110,MAX(1,$E45))),AND($F45&gt;0,INDEX(Kalender!HG$81:HG$110,MAX(1,$F45))&gt;INDEX(Kalender!$B$81:$B$110,MAX(1,$F45)))),2,0))</f>
        <v>0</v>
      </c>
      <c r="HH45" s="5" t="n">
        <f aca="false">IF(Kalender!HH45&lt;&gt;1,0,IF(AND($B45&gt;0,INDEX(Kalender!HH$68:HH$77,MAX(1,$B45))&gt;INDEX(Kalender!$B$68:$B$77,MAX(1,$B45))),1,0)+IF(OR(AND($C45&gt;0,INDEX(Kalender!HH$81:HH$110,MAX(1,$C45))&gt;INDEX(Kalender!$B$81:$B$110,MAX(1,$C45))),AND($D45&gt;0,INDEX(Kalender!HH$81:HH$110,MAX(1,$D45))&gt;INDEX(Kalender!$B$81:$B$110,MAX(1,$D45))),AND($E45&gt;0,INDEX(Kalender!HH$81:HH$110,MAX(1,$E45))&gt;INDEX(Kalender!$B$81:$B$110,MAX(1,$E45))),AND($F45&gt;0,INDEX(Kalender!HH$81:HH$110,MAX(1,$F45))&gt;INDEX(Kalender!$B$81:$B$110,MAX(1,$F45)))),2,0))</f>
        <v>0</v>
      </c>
      <c r="HI45" s="5" t="n">
        <f aca="false">IF(Kalender!HI45&lt;&gt;1,0,IF(AND($B45&gt;0,INDEX(Kalender!HI$68:HI$77,MAX(1,$B45))&gt;INDEX(Kalender!$B$68:$B$77,MAX(1,$B45))),1,0)+IF(OR(AND($C45&gt;0,INDEX(Kalender!HI$81:HI$110,MAX(1,$C45))&gt;INDEX(Kalender!$B$81:$B$110,MAX(1,$C45))),AND($D45&gt;0,INDEX(Kalender!HI$81:HI$110,MAX(1,$D45))&gt;INDEX(Kalender!$B$81:$B$110,MAX(1,$D45))),AND($E45&gt;0,INDEX(Kalender!HI$81:HI$110,MAX(1,$E45))&gt;INDEX(Kalender!$B$81:$B$110,MAX(1,$E45))),AND($F45&gt;0,INDEX(Kalender!HI$81:HI$110,MAX(1,$F45))&gt;INDEX(Kalender!$B$81:$B$110,MAX(1,$F45)))),2,0))</f>
        <v>0</v>
      </c>
      <c r="HJ45" s="5" t="n">
        <f aca="false">IF(Kalender!HJ45&lt;&gt;1,0,IF(AND($B45&gt;0,INDEX(Kalender!HJ$68:HJ$77,MAX(1,$B45))&gt;INDEX(Kalender!$B$68:$B$77,MAX(1,$B45))),1,0)+IF(OR(AND($C45&gt;0,INDEX(Kalender!HJ$81:HJ$110,MAX(1,$C45))&gt;INDEX(Kalender!$B$81:$B$110,MAX(1,$C45))),AND($D45&gt;0,INDEX(Kalender!HJ$81:HJ$110,MAX(1,$D45))&gt;INDEX(Kalender!$B$81:$B$110,MAX(1,$D45))),AND($E45&gt;0,INDEX(Kalender!HJ$81:HJ$110,MAX(1,$E45))&gt;INDEX(Kalender!$B$81:$B$110,MAX(1,$E45))),AND($F45&gt;0,INDEX(Kalender!HJ$81:HJ$110,MAX(1,$F45))&gt;INDEX(Kalender!$B$81:$B$110,MAX(1,$F45)))),2,0))</f>
        <v>0</v>
      </c>
      <c r="HK45" s="5" t="n">
        <f aca="false">IF(Kalender!HK45&lt;&gt;1,0,IF(AND($B45&gt;0,INDEX(Kalender!HK$68:HK$77,MAX(1,$B45))&gt;INDEX(Kalender!$B$68:$B$77,MAX(1,$B45))),1,0)+IF(OR(AND($C45&gt;0,INDEX(Kalender!HK$81:HK$110,MAX(1,$C45))&gt;INDEX(Kalender!$B$81:$B$110,MAX(1,$C45))),AND($D45&gt;0,INDEX(Kalender!HK$81:HK$110,MAX(1,$D45))&gt;INDEX(Kalender!$B$81:$B$110,MAX(1,$D45))),AND($E45&gt;0,INDEX(Kalender!HK$81:HK$110,MAX(1,$E45))&gt;INDEX(Kalender!$B$81:$B$110,MAX(1,$E45))),AND($F45&gt;0,INDEX(Kalender!HK$81:HK$110,MAX(1,$F45))&gt;INDEX(Kalender!$B$81:$B$110,MAX(1,$F45)))),2,0))</f>
        <v>0</v>
      </c>
      <c r="HL45" s="5" t="n">
        <f aca="false">IF(Kalender!HL45&lt;&gt;1,0,IF(AND($B45&gt;0,INDEX(Kalender!HL$68:HL$77,MAX(1,$B45))&gt;INDEX(Kalender!$B$68:$B$77,MAX(1,$B45))),1,0)+IF(OR(AND($C45&gt;0,INDEX(Kalender!HL$81:HL$110,MAX(1,$C45))&gt;INDEX(Kalender!$B$81:$B$110,MAX(1,$C45))),AND($D45&gt;0,INDEX(Kalender!HL$81:HL$110,MAX(1,$D45))&gt;INDEX(Kalender!$B$81:$B$110,MAX(1,$D45))),AND($E45&gt;0,INDEX(Kalender!HL$81:HL$110,MAX(1,$E45))&gt;INDEX(Kalender!$B$81:$B$110,MAX(1,$E45))),AND($F45&gt;0,INDEX(Kalender!HL$81:HL$110,MAX(1,$F45))&gt;INDEX(Kalender!$B$81:$B$110,MAX(1,$F45)))),2,0))</f>
        <v>0</v>
      </c>
      <c r="HM45" s="5" t="n">
        <f aca="false">IF(Kalender!HM45&lt;&gt;1,0,IF(AND($B45&gt;0,INDEX(Kalender!HM$68:HM$77,MAX(1,$B45))&gt;INDEX(Kalender!$B$68:$B$77,MAX(1,$B45))),1,0)+IF(OR(AND($C45&gt;0,INDEX(Kalender!HM$81:HM$110,MAX(1,$C45))&gt;INDEX(Kalender!$B$81:$B$110,MAX(1,$C45))),AND($D45&gt;0,INDEX(Kalender!HM$81:HM$110,MAX(1,$D45))&gt;INDEX(Kalender!$B$81:$B$110,MAX(1,$D45))),AND($E45&gt;0,INDEX(Kalender!HM$81:HM$110,MAX(1,$E45))&gt;INDEX(Kalender!$B$81:$B$110,MAX(1,$E45))),AND($F45&gt;0,INDEX(Kalender!HM$81:HM$110,MAX(1,$F45))&gt;INDEX(Kalender!$B$81:$B$110,MAX(1,$F45)))),2,0))</f>
        <v>0</v>
      </c>
      <c r="HN45" s="5" t="n">
        <f aca="false">IF(Kalender!HN45&lt;&gt;1,0,IF(AND($B45&gt;0,INDEX(Kalender!HN$68:HN$77,MAX(1,$B45))&gt;INDEX(Kalender!$B$68:$B$77,MAX(1,$B45))),1,0)+IF(OR(AND($C45&gt;0,INDEX(Kalender!HN$81:HN$110,MAX(1,$C45))&gt;INDEX(Kalender!$B$81:$B$110,MAX(1,$C45))),AND($D45&gt;0,INDEX(Kalender!HN$81:HN$110,MAX(1,$D45))&gt;INDEX(Kalender!$B$81:$B$110,MAX(1,$D45))),AND($E45&gt;0,INDEX(Kalender!HN$81:HN$110,MAX(1,$E45))&gt;INDEX(Kalender!$B$81:$B$110,MAX(1,$E45))),AND($F45&gt;0,INDEX(Kalender!HN$81:HN$110,MAX(1,$F45))&gt;INDEX(Kalender!$B$81:$B$110,MAX(1,$F45)))),2,0))</f>
        <v>0</v>
      </c>
      <c r="HO45" s="5" t="n">
        <f aca="false">IF(Kalender!HO45&lt;&gt;1,0,IF(AND($B45&gt;0,INDEX(Kalender!HO$68:HO$77,MAX(1,$B45))&gt;INDEX(Kalender!$B$68:$B$77,MAX(1,$B45))),1,0)+IF(OR(AND($C45&gt;0,INDEX(Kalender!HO$81:HO$110,MAX(1,$C45))&gt;INDEX(Kalender!$B$81:$B$110,MAX(1,$C45))),AND($D45&gt;0,INDEX(Kalender!HO$81:HO$110,MAX(1,$D45))&gt;INDEX(Kalender!$B$81:$B$110,MAX(1,$D45))),AND($E45&gt;0,INDEX(Kalender!HO$81:HO$110,MAX(1,$E45))&gt;INDEX(Kalender!$B$81:$B$110,MAX(1,$E45))),AND($F45&gt;0,INDEX(Kalender!HO$81:HO$110,MAX(1,$F45))&gt;INDEX(Kalender!$B$81:$B$110,MAX(1,$F45)))),2,0))</f>
        <v>0</v>
      </c>
      <c r="HP45" s="5" t="n">
        <f aca="false">IF(Kalender!HP45&lt;&gt;1,0,IF(AND($B45&gt;0,INDEX(Kalender!HP$68:HP$77,MAX(1,$B45))&gt;INDEX(Kalender!$B$68:$B$77,MAX(1,$B45))),1,0)+IF(OR(AND($C45&gt;0,INDEX(Kalender!HP$81:HP$110,MAX(1,$C45))&gt;INDEX(Kalender!$B$81:$B$110,MAX(1,$C45))),AND($D45&gt;0,INDEX(Kalender!HP$81:HP$110,MAX(1,$D45))&gt;INDEX(Kalender!$B$81:$B$110,MAX(1,$D45))),AND($E45&gt;0,INDEX(Kalender!HP$81:HP$110,MAX(1,$E45))&gt;INDEX(Kalender!$B$81:$B$110,MAX(1,$E45))),AND($F45&gt;0,INDEX(Kalender!HP$81:HP$110,MAX(1,$F45))&gt;INDEX(Kalender!$B$81:$B$110,MAX(1,$F45)))),2,0))</f>
        <v>0</v>
      </c>
      <c r="HQ45" s="5" t="n">
        <f aca="false">IF(Kalender!HQ45&lt;&gt;1,0,IF(AND($B45&gt;0,INDEX(Kalender!HQ$68:HQ$77,MAX(1,$B45))&gt;INDEX(Kalender!$B$68:$B$77,MAX(1,$B45))),1,0)+IF(OR(AND($C45&gt;0,INDEX(Kalender!HQ$81:HQ$110,MAX(1,$C45))&gt;INDEX(Kalender!$B$81:$B$110,MAX(1,$C45))),AND($D45&gt;0,INDEX(Kalender!HQ$81:HQ$110,MAX(1,$D45))&gt;INDEX(Kalender!$B$81:$B$110,MAX(1,$D45))),AND($E45&gt;0,INDEX(Kalender!HQ$81:HQ$110,MAX(1,$E45))&gt;INDEX(Kalender!$B$81:$B$110,MAX(1,$E45))),AND($F45&gt;0,INDEX(Kalender!HQ$81:HQ$110,MAX(1,$F45))&gt;INDEX(Kalender!$B$81:$B$110,MAX(1,$F45)))),2,0))</f>
        <v>0</v>
      </c>
      <c r="HR45" s="5" t="n">
        <f aca="false">IF(Kalender!HR45&lt;&gt;1,0,IF(AND($B45&gt;0,INDEX(Kalender!HR$68:HR$77,MAX(1,$B45))&gt;INDEX(Kalender!$B$68:$B$77,MAX(1,$B45))),1,0)+IF(OR(AND($C45&gt;0,INDEX(Kalender!HR$81:HR$110,MAX(1,$C45))&gt;INDEX(Kalender!$B$81:$B$110,MAX(1,$C45))),AND($D45&gt;0,INDEX(Kalender!HR$81:HR$110,MAX(1,$D45))&gt;INDEX(Kalender!$B$81:$B$110,MAX(1,$D45))),AND($E45&gt;0,INDEX(Kalender!HR$81:HR$110,MAX(1,$E45))&gt;INDEX(Kalender!$B$81:$B$110,MAX(1,$E45))),AND($F45&gt;0,INDEX(Kalender!HR$81:HR$110,MAX(1,$F45))&gt;INDEX(Kalender!$B$81:$B$110,MAX(1,$F45)))),2,0))</f>
        <v>0</v>
      </c>
      <c r="HS45" s="5" t="n">
        <f aca="false">IF(Kalender!HS45&lt;&gt;1,0,IF(AND($B45&gt;0,INDEX(Kalender!HS$68:HS$77,MAX(1,$B45))&gt;INDEX(Kalender!$B$68:$B$77,MAX(1,$B45))),1,0)+IF(OR(AND($C45&gt;0,INDEX(Kalender!HS$81:HS$110,MAX(1,$C45))&gt;INDEX(Kalender!$B$81:$B$110,MAX(1,$C45))),AND($D45&gt;0,INDEX(Kalender!HS$81:HS$110,MAX(1,$D45))&gt;INDEX(Kalender!$B$81:$B$110,MAX(1,$D45))),AND($E45&gt;0,INDEX(Kalender!HS$81:HS$110,MAX(1,$E45))&gt;INDEX(Kalender!$B$81:$B$110,MAX(1,$E45))),AND($F45&gt;0,INDEX(Kalender!HS$81:HS$110,MAX(1,$F45))&gt;INDEX(Kalender!$B$81:$B$110,MAX(1,$F45)))),2,0))</f>
        <v>0</v>
      </c>
      <c r="HT45" s="5" t="n">
        <f aca="false">IF(Kalender!HT45&lt;&gt;1,0,IF(AND($B45&gt;0,INDEX(Kalender!HT$68:HT$77,MAX(1,$B45))&gt;INDEX(Kalender!$B$68:$B$77,MAX(1,$B45))),1,0)+IF(OR(AND($C45&gt;0,INDEX(Kalender!HT$81:HT$110,MAX(1,$C45))&gt;INDEX(Kalender!$B$81:$B$110,MAX(1,$C45))),AND($D45&gt;0,INDEX(Kalender!HT$81:HT$110,MAX(1,$D45))&gt;INDEX(Kalender!$B$81:$B$110,MAX(1,$D45))),AND($E45&gt;0,INDEX(Kalender!HT$81:HT$110,MAX(1,$E45))&gt;INDEX(Kalender!$B$81:$B$110,MAX(1,$E45))),AND($F45&gt;0,INDEX(Kalender!HT$81:HT$110,MAX(1,$F45))&gt;INDEX(Kalender!$B$81:$B$110,MAX(1,$F45)))),2,0))</f>
        <v>0</v>
      </c>
      <c r="HU45" s="5" t="n">
        <f aca="false">IF(Kalender!HU45&lt;&gt;1,0,IF(AND($B45&gt;0,INDEX(Kalender!HU$68:HU$77,MAX(1,$B45))&gt;INDEX(Kalender!$B$68:$B$77,MAX(1,$B45))),1,0)+IF(OR(AND($C45&gt;0,INDEX(Kalender!HU$81:HU$110,MAX(1,$C45))&gt;INDEX(Kalender!$B$81:$B$110,MAX(1,$C45))),AND($D45&gt;0,INDEX(Kalender!HU$81:HU$110,MAX(1,$D45))&gt;INDEX(Kalender!$B$81:$B$110,MAX(1,$D45))),AND($E45&gt;0,INDEX(Kalender!HU$81:HU$110,MAX(1,$E45))&gt;INDEX(Kalender!$B$81:$B$110,MAX(1,$E45))),AND($F45&gt;0,INDEX(Kalender!HU$81:HU$110,MAX(1,$F45))&gt;INDEX(Kalender!$B$81:$B$110,MAX(1,$F45)))),2,0))</f>
        <v>0</v>
      </c>
      <c r="HV45" s="5" t="n">
        <f aca="false">IF(Kalender!HV45&lt;&gt;1,0,IF(AND($B45&gt;0,INDEX(Kalender!HV$68:HV$77,MAX(1,$B45))&gt;INDEX(Kalender!$B$68:$B$77,MAX(1,$B45))),1,0)+IF(OR(AND($C45&gt;0,INDEX(Kalender!HV$81:HV$110,MAX(1,$C45))&gt;INDEX(Kalender!$B$81:$B$110,MAX(1,$C45))),AND($D45&gt;0,INDEX(Kalender!HV$81:HV$110,MAX(1,$D45))&gt;INDEX(Kalender!$B$81:$B$110,MAX(1,$D45))),AND($E45&gt;0,INDEX(Kalender!HV$81:HV$110,MAX(1,$E45))&gt;INDEX(Kalender!$B$81:$B$110,MAX(1,$E45))),AND($F45&gt;0,INDEX(Kalender!HV$81:HV$110,MAX(1,$F45))&gt;INDEX(Kalender!$B$81:$B$110,MAX(1,$F45)))),2,0))</f>
        <v>0</v>
      </c>
      <c r="HW45" s="5" t="n">
        <f aca="false">IF(Kalender!HW45&lt;&gt;1,0,IF(AND($B45&gt;0,INDEX(Kalender!HW$68:HW$77,MAX(1,$B45))&gt;INDEX(Kalender!$B$68:$B$77,MAX(1,$B45))),1,0)+IF(OR(AND($C45&gt;0,INDEX(Kalender!HW$81:HW$110,MAX(1,$C45))&gt;INDEX(Kalender!$B$81:$B$110,MAX(1,$C45))),AND($D45&gt;0,INDEX(Kalender!HW$81:HW$110,MAX(1,$D45))&gt;INDEX(Kalender!$B$81:$B$110,MAX(1,$D45))),AND($E45&gt;0,INDEX(Kalender!HW$81:HW$110,MAX(1,$E45))&gt;INDEX(Kalender!$B$81:$B$110,MAX(1,$E45))),AND($F45&gt;0,INDEX(Kalender!HW$81:HW$110,MAX(1,$F45))&gt;INDEX(Kalender!$B$81:$B$110,MAX(1,$F45)))),2,0))</f>
        <v>0</v>
      </c>
      <c r="HX45" s="5" t="n">
        <f aca="false">IF(Kalender!HX45&lt;&gt;1,0,IF(AND($B45&gt;0,INDEX(Kalender!HX$68:HX$77,MAX(1,$B45))&gt;INDEX(Kalender!$B$68:$B$77,MAX(1,$B45))),1,0)+IF(OR(AND($C45&gt;0,INDEX(Kalender!HX$81:HX$110,MAX(1,$C45))&gt;INDEX(Kalender!$B$81:$B$110,MAX(1,$C45))),AND($D45&gt;0,INDEX(Kalender!HX$81:HX$110,MAX(1,$D45))&gt;INDEX(Kalender!$B$81:$B$110,MAX(1,$D45))),AND($E45&gt;0,INDEX(Kalender!HX$81:HX$110,MAX(1,$E45))&gt;INDEX(Kalender!$B$81:$B$110,MAX(1,$E45))),AND($F45&gt;0,INDEX(Kalender!HX$81:HX$110,MAX(1,$F45))&gt;INDEX(Kalender!$B$81:$B$110,MAX(1,$F45)))),2,0))</f>
        <v>0</v>
      </c>
      <c r="HY45" s="5" t="n">
        <f aca="false">IF(Kalender!HY45&lt;&gt;1,0,IF(AND($B45&gt;0,INDEX(Kalender!HY$68:HY$77,MAX(1,$B45))&gt;INDEX(Kalender!$B$68:$B$77,MAX(1,$B45))),1,0)+IF(OR(AND($C45&gt;0,INDEX(Kalender!HY$81:HY$110,MAX(1,$C45))&gt;INDEX(Kalender!$B$81:$B$110,MAX(1,$C45))),AND($D45&gt;0,INDEX(Kalender!HY$81:HY$110,MAX(1,$D45))&gt;INDEX(Kalender!$B$81:$B$110,MAX(1,$D45))),AND($E45&gt;0,INDEX(Kalender!HY$81:HY$110,MAX(1,$E45))&gt;INDEX(Kalender!$B$81:$B$110,MAX(1,$E45))),AND($F45&gt;0,INDEX(Kalender!HY$81:HY$110,MAX(1,$F45))&gt;INDEX(Kalender!$B$81:$B$110,MAX(1,$F45)))),2,0))</f>
        <v>0</v>
      </c>
      <c r="HZ45" s="5" t="n">
        <f aca="false">IF(Kalender!HZ45&lt;&gt;1,0,IF(AND($B45&gt;0,INDEX(Kalender!HZ$68:HZ$77,MAX(1,$B45))&gt;INDEX(Kalender!$B$68:$B$77,MAX(1,$B45))),1,0)+IF(OR(AND($C45&gt;0,INDEX(Kalender!HZ$81:HZ$110,MAX(1,$C45))&gt;INDEX(Kalender!$B$81:$B$110,MAX(1,$C45))),AND($D45&gt;0,INDEX(Kalender!HZ$81:HZ$110,MAX(1,$D45))&gt;INDEX(Kalender!$B$81:$B$110,MAX(1,$D45))),AND($E45&gt;0,INDEX(Kalender!HZ$81:HZ$110,MAX(1,$E45))&gt;INDEX(Kalender!$B$81:$B$110,MAX(1,$E45))),AND($F45&gt;0,INDEX(Kalender!HZ$81:HZ$110,MAX(1,$F45))&gt;INDEX(Kalender!$B$81:$B$110,MAX(1,$F45)))),2,0))</f>
        <v>0</v>
      </c>
      <c r="IA45" s="5" t="n">
        <f aca="false">IF(Kalender!IA45&lt;&gt;1,0,IF(AND($B45&gt;0,INDEX(Kalender!IA$68:IA$77,MAX(1,$B45))&gt;INDEX(Kalender!$B$68:$B$77,MAX(1,$B45))),1,0)+IF(OR(AND($C45&gt;0,INDEX(Kalender!IA$81:IA$110,MAX(1,$C45))&gt;INDEX(Kalender!$B$81:$B$110,MAX(1,$C45))),AND($D45&gt;0,INDEX(Kalender!IA$81:IA$110,MAX(1,$D45))&gt;INDEX(Kalender!$B$81:$B$110,MAX(1,$D45))),AND($E45&gt;0,INDEX(Kalender!IA$81:IA$110,MAX(1,$E45))&gt;INDEX(Kalender!$B$81:$B$110,MAX(1,$E45))),AND($F45&gt;0,INDEX(Kalender!IA$81:IA$110,MAX(1,$F45))&gt;INDEX(Kalender!$B$81:$B$110,MAX(1,$F45)))),2,0))</f>
        <v>0</v>
      </c>
      <c r="IB45" s="5" t="n">
        <f aca="false">IF(Kalender!IB45&lt;&gt;1,0,IF(AND($B45&gt;0,INDEX(Kalender!IB$68:IB$77,MAX(1,$B45))&gt;INDEX(Kalender!$B$68:$B$77,MAX(1,$B45))),1,0)+IF(OR(AND($C45&gt;0,INDEX(Kalender!IB$81:IB$110,MAX(1,$C45))&gt;INDEX(Kalender!$B$81:$B$110,MAX(1,$C45))),AND($D45&gt;0,INDEX(Kalender!IB$81:IB$110,MAX(1,$D45))&gt;INDEX(Kalender!$B$81:$B$110,MAX(1,$D45))),AND($E45&gt;0,INDEX(Kalender!IB$81:IB$110,MAX(1,$E45))&gt;INDEX(Kalender!$B$81:$B$110,MAX(1,$E45))),AND($F45&gt;0,INDEX(Kalender!IB$81:IB$110,MAX(1,$F45))&gt;INDEX(Kalender!$B$81:$B$110,MAX(1,$F45)))),2,0))</f>
        <v>0</v>
      </c>
      <c r="IC45" s="5" t="n">
        <f aca="false">IF(Kalender!IC45&lt;&gt;1,0,IF(AND($B45&gt;0,INDEX(Kalender!IC$68:IC$77,MAX(1,$B45))&gt;INDEX(Kalender!$B$68:$B$77,MAX(1,$B45))),1,0)+IF(OR(AND($C45&gt;0,INDEX(Kalender!IC$81:IC$110,MAX(1,$C45))&gt;INDEX(Kalender!$B$81:$B$110,MAX(1,$C45))),AND($D45&gt;0,INDEX(Kalender!IC$81:IC$110,MAX(1,$D45))&gt;INDEX(Kalender!$B$81:$B$110,MAX(1,$D45))),AND($E45&gt;0,INDEX(Kalender!IC$81:IC$110,MAX(1,$E45))&gt;INDEX(Kalender!$B$81:$B$110,MAX(1,$E45))),AND($F45&gt;0,INDEX(Kalender!IC$81:IC$110,MAX(1,$F45))&gt;INDEX(Kalender!$B$81:$B$110,MAX(1,$F45)))),2,0))</f>
        <v>0</v>
      </c>
      <c r="ID45" s="5" t="n">
        <f aca="false">IF(Kalender!ID45&lt;&gt;1,0,IF(AND($B45&gt;0,INDEX(Kalender!ID$68:ID$77,MAX(1,$B45))&gt;INDEX(Kalender!$B$68:$B$77,MAX(1,$B45))),1,0)+IF(OR(AND($C45&gt;0,INDEX(Kalender!ID$81:ID$110,MAX(1,$C45))&gt;INDEX(Kalender!$B$81:$B$110,MAX(1,$C45))),AND($D45&gt;0,INDEX(Kalender!ID$81:ID$110,MAX(1,$D45))&gt;INDEX(Kalender!$B$81:$B$110,MAX(1,$D45))),AND($E45&gt;0,INDEX(Kalender!ID$81:ID$110,MAX(1,$E45))&gt;INDEX(Kalender!$B$81:$B$110,MAX(1,$E45))),AND($F45&gt;0,INDEX(Kalender!ID$81:ID$110,MAX(1,$F45))&gt;INDEX(Kalender!$B$81:$B$110,MAX(1,$F45)))),2,0))</f>
        <v>0</v>
      </c>
      <c r="IE45" s="5" t="n">
        <f aca="false">IF(Kalender!IE45&lt;&gt;1,0,IF(AND($B45&gt;0,INDEX(Kalender!IE$68:IE$77,MAX(1,$B45))&gt;INDEX(Kalender!$B$68:$B$77,MAX(1,$B45))),1,0)+IF(OR(AND($C45&gt;0,INDEX(Kalender!IE$81:IE$110,MAX(1,$C45))&gt;INDEX(Kalender!$B$81:$B$110,MAX(1,$C45))),AND($D45&gt;0,INDEX(Kalender!IE$81:IE$110,MAX(1,$D45))&gt;INDEX(Kalender!$B$81:$B$110,MAX(1,$D45))),AND($E45&gt;0,INDEX(Kalender!IE$81:IE$110,MAX(1,$E45))&gt;INDEX(Kalender!$B$81:$B$110,MAX(1,$E45))),AND($F45&gt;0,INDEX(Kalender!IE$81:IE$110,MAX(1,$F45))&gt;INDEX(Kalender!$B$81:$B$110,MAX(1,$F45)))),2,0))</f>
        <v>0</v>
      </c>
      <c r="IF45" s="5" t="n">
        <f aca="false">IF(Kalender!IF45&lt;&gt;1,0,IF(AND($B45&gt;0,INDEX(Kalender!IF$68:IF$77,MAX(1,$B45))&gt;INDEX(Kalender!$B$68:$B$77,MAX(1,$B45))),1,0)+IF(OR(AND($C45&gt;0,INDEX(Kalender!IF$81:IF$110,MAX(1,$C45))&gt;INDEX(Kalender!$B$81:$B$110,MAX(1,$C45))),AND($D45&gt;0,INDEX(Kalender!IF$81:IF$110,MAX(1,$D45))&gt;INDEX(Kalender!$B$81:$B$110,MAX(1,$D45))),AND($E45&gt;0,INDEX(Kalender!IF$81:IF$110,MAX(1,$E45))&gt;INDEX(Kalender!$B$81:$B$110,MAX(1,$E45))),AND($F45&gt;0,INDEX(Kalender!IF$81:IF$110,MAX(1,$F45))&gt;INDEX(Kalender!$B$81:$B$110,MAX(1,$F45)))),2,0))</f>
        <v>0</v>
      </c>
      <c r="IG45" s="5" t="n">
        <f aca="false">IF(Kalender!IG45&lt;&gt;1,0,IF(AND($B45&gt;0,INDEX(Kalender!IG$68:IG$77,MAX(1,$B45))&gt;INDEX(Kalender!$B$68:$B$77,MAX(1,$B45))),1,0)+IF(OR(AND($C45&gt;0,INDEX(Kalender!IG$81:IG$110,MAX(1,$C45))&gt;INDEX(Kalender!$B$81:$B$110,MAX(1,$C45))),AND($D45&gt;0,INDEX(Kalender!IG$81:IG$110,MAX(1,$D45))&gt;INDEX(Kalender!$B$81:$B$110,MAX(1,$D45))),AND($E45&gt;0,INDEX(Kalender!IG$81:IG$110,MAX(1,$E45))&gt;INDEX(Kalender!$B$81:$B$110,MAX(1,$E45))),AND($F45&gt;0,INDEX(Kalender!IG$81:IG$110,MAX(1,$F45))&gt;INDEX(Kalender!$B$81:$B$110,MAX(1,$F45)))),2,0))</f>
        <v>0</v>
      </c>
      <c r="IH45" s="5" t="n">
        <f aca="false">IF(Kalender!IH45&lt;&gt;1,0,IF(AND($B45&gt;0,INDEX(Kalender!IH$68:IH$77,MAX(1,$B45))&gt;INDEX(Kalender!$B$68:$B$77,MAX(1,$B45))),1,0)+IF(OR(AND($C45&gt;0,INDEX(Kalender!IH$81:IH$110,MAX(1,$C45))&gt;INDEX(Kalender!$B$81:$B$110,MAX(1,$C45))),AND($D45&gt;0,INDEX(Kalender!IH$81:IH$110,MAX(1,$D45))&gt;INDEX(Kalender!$B$81:$B$110,MAX(1,$D45))),AND($E45&gt;0,INDEX(Kalender!IH$81:IH$110,MAX(1,$E45))&gt;INDEX(Kalender!$B$81:$B$110,MAX(1,$E45))),AND($F45&gt;0,INDEX(Kalender!IH$81:IH$110,MAX(1,$F45))&gt;INDEX(Kalender!$B$81:$B$110,MAX(1,$F45)))),2,0))</f>
        <v>0</v>
      </c>
      <c r="II45" s="5" t="n">
        <f aca="false">IF(Kalender!II45&lt;&gt;1,0,IF(AND($B45&gt;0,INDEX(Kalender!II$68:II$77,MAX(1,$B45))&gt;INDEX(Kalender!$B$68:$B$77,MAX(1,$B45))),1,0)+IF(OR(AND($C45&gt;0,INDEX(Kalender!II$81:II$110,MAX(1,$C45))&gt;INDEX(Kalender!$B$81:$B$110,MAX(1,$C45))),AND($D45&gt;0,INDEX(Kalender!II$81:II$110,MAX(1,$D45))&gt;INDEX(Kalender!$B$81:$B$110,MAX(1,$D45))),AND($E45&gt;0,INDEX(Kalender!II$81:II$110,MAX(1,$E45))&gt;INDEX(Kalender!$B$81:$B$110,MAX(1,$E45))),AND($F45&gt;0,INDEX(Kalender!II$81:II$110,MAX(1,$F45))&gt;INDEX(Kalender!$B$81:$B$110,MAX(1,$F45)))),2,0))</f>
        <v>0</v>
      </c>
      <c r="IJ45" s="5" t="n">
        <f aca="false">IF(Kalender!IJ45&lt;&gt;1,0,IF(AND($B45&gt;0,INDEX(Kalender!IJ$68:IJ$77,MAX(1,$B45))&gt;INDEX(Kalender!$B$68:$B$77,MAX(1,$B45))),1,0)+IF(OR(AND($C45&gt;0,INDEX(Kalender!IJ$81:IJ$110,MAX(1,$C45))&gt;INDEX(Kalender!$B$81:$B$110,MAX(1,$C45))),AND($D45&gt;0,INDEX(Kalender!IJ$81:IJ$110,MAX(1,$D45))&gt;INDEX(Kalender!$B$81:$B$110,MAX(1,$D45))),AND($E45&gt;0,INDEX(Kalender!IJ$81:IJ$110,MAX(1,$E45))&gt;INDEX(Kalender!$B$81:$B$110,MAX(1,$E45))),AND($F45&gt;0,INDEX(Kalender!IJ$81:IJ$110,MAX(1,$F45))&gt;INDEX(Kalender!$B$81:$B$110,MAX(1,$F45)))),2,0))</f>
        <v>0</v>
      </c>
      <c r="IK45" s="5" t="n">
        <f aca="false">IF(Kalender!IK45&lt;&gt;1,0,IF(AND($B45&gt;0,INDEX(Kalender!IK$68:IK$77,MAX(1,$B45))&gt;INDEX(Kalender!$B$68:$B$77,MAX(1,$B45))),1,0)+IF(OR(AND($C45&gt;0,INDEX(Kalender!IK$81:IK$110,MAX(1,$C45))&gt;INDEX(Kalender!$B$81:$B$110,MAX(1,$C45))),AND($D45&gt;0,INDEX(Kalender!IK$81:IK$110,MAX(1,$D45))&gt;INDEX(Kalender!$B$81:$B$110,MAX(1,$D45))),AND($E45&gt;0,INDEX(Kalender!IK$81:IK$110,MAX(1,$E45))&gt;INDEX(Kalender!$B$81:$B$110,MAX(1,$E45))),AND($F45&gt;0,INDEX(Kalender!IK$81:IK$110,MAX(1,$F45))&gt;INDEX(Kalender!$B$81:$B$110,MAX(1,$F45)))),2,0))</f>
        <v>0</v>
      </c>
      <c r="IL45" s="5" t="n">
        <f aca="false">IF(Kalender!IL45&lt;&gt;1,0,IF(AND($B45&gt;0,INDEX(Kalender!IL$68:IL$77,MAX(1,$B45))&gt;INDEX(Kalender!$B$68:$B$77,MAX(1,$B45))),1,0)+IF(OR(AND($C45&gt;0,INDEX(Kalender!IL$81:IL$110,MAX(1,$C45))&gt;INDEX(Kalender!$B$81:$B$110,MAX(1,$C45))),AND($D45&gt;0,INDEX(Kalender!IL$81:IL$110,MAX(1,$D45))&gt;INDEX(Kalender!$B$81:$B$110,MAX(1,$D45))),AND($E45&gt;0,INDEX(Kalender!IL$81:IL$110,MAX(1,$E45))&gt;INDEX(Kalender!$B$81:$B$110,MAX(1,$E45))),AND($F45&gt;0,INDEX(Kalender!IL$81:IL$110,MAX(1,$F45))&gt;INDEX(Kalender!$B$81:$B$110,MAX(1,$F45)))),2,0))</f>
        <v>0</v>
      </c>
      <c r="IM45" s="5" t="n">
        <f aca="false">IF(Kalender!IM45&lt;&gt;1,0,IF(AND($B45&gt;0,INDEX(Kalender!IM$68:IM$77,MAX(1,$B45))&gt;INDEX(Kalender!$B$68:$B$77,MAX(1,$B45))),1,0)+IF(OR(AND($C45&gt;0,INDEX(Kalender!IM$81:IM$110,MAX(1,$C45))&gt;INDEX(Kalender!$B$81:$B$110,MAX(1,$C45))),AND($D45&gt;0,INDEX(Kalender!IM$81:IM$110,MAX(1,$D45))&gt;INDEX(Kalender!$B$81:$B$110,MAX(1,$D45))),AND($E45&gt;0,INDEX(Kalender!IM$81:IM$110,MAX(1,$E45))&gt;INDEX(Kalender!$B$81:$B$110,MAX(1,$E45))),AND($F45&gt;0,INDEX(Kalender!IM$81:IM$110,MAX(1,$F45))&gt;INDEX(Kalender!$B$81:$B$110,MAX(1,$F45)))),2,0))</f>
        <v>0</v>
      </c>
      <c r="IN45" s="5" t="n">
        <f aca="false">IF(Kalender!IN45&lt;&gt;1,0,IF(AND($B45&gt;0,INDEX(Kalender!IN$68:IN$77,MAX(1,$B45))&gt;INDEX(Kalender!$B$68:$B$77,MAX(1,$B45))),1,0)+IF(OR(AND($C45&gt;0,INDEX(Kalender!IN$81:IN$110,MAX(1,$C45))&gt;INDEX(Kalender!$B$81:$B$110,MAX(1,$C45))),AND($D45&gt;0,INDEX(Kalender!IN$81:IN$110,MAX(1,$D45))&gt;INDEX(Kalender!$B$81:$B$110,MAX(1,$D45))),AND($E45&gt;0,INDEX(Kalender!IN$81:IN$110,MAX(1,$E45))&gt;INDEX(Kalender!$B$81:$B$110,MAX(1,$E45))),AND($F45&gt;0,INDEX(Kalender!IN$81:IN$110,MAX(1,$F45))&gt;INDEX(Kalender!$B$81:$B$110,MAX(1,$F45)))),2,0))</f>
        <v>0</v>
      </c>
      <c r="IO45" s="5" t="n">
        <f aca="false">IF(Kalender!IO45&lt;&gt;1,0,IF(AND($B45&gt;0,INDEX(Kalender!IO$68:IO$77,MAX(1,$B45))&gt;INDEX(Kalender!$B$68:$B$77,MAX(1,$B45))),1,0)+IF(OR(AND($C45&gt;0,INDEX(Kalender!IO$81:IO$110,MAX(1,$C45))&gt;INDEX(Kalender!$B$81:$B$110,MAX(1,$C45))),AND($D45&gt;0,INDEX(Kalender!IO$81:IO$110,MAX(1,$D45))&gt;INDEX(Kalender!$B$81:$B$110,MAX(1,$D45))),AND($E45&gt;0,INDEX(Kalender!IO$81:IO$110,MAX(1,$E45))&gt;INDEX(Kalender!$B$81:$B$110,MAX(1,$E45))),AND($F45&gt;0,INDEX(Kalender!IO$81:IO$110,MAX(1,$F45))&gt;INDEX(Kalender!$B$81:$B$110,MAX(1,$F45)))),2,0))</f>
        <v>0</v>
      </c>
      <c r="IP45" s="5" t="n">
        <f aca="false">IF(Kalender!IP45&lt;&gt;1,0,IF(AND($B45&gt;0,INDEX(Kalender!IP$68:IP$77,MAX(1,$B45))&gt;INDEX(Kalender!$B$68:$B$77,MAX(1,$B45))),1,0)+IF(OR(AND($C45&gt;0,INDEX(Kalender!IP$81:IP$110,MAX(1,$C45))&gt;INDEX(Kalender!$B$81:$B$110,MAX(1,$C45))),AND($D45&gt;0,INDEX(Kalender!IP$81:IP$110,MAX(1,$D45))&gt;INDEX(Kalender!$B$81:$B$110,MAX(1,$D45))),AND($E45&gt;0,INDEX(Kalender!IP$81:IP$110,MAX(1,$E45))&gt;INDEX(Kalender!$B$81:$B$110,MAX(1,$E45))),AND($F45&gt;0,INDEX(Kalender!IP$81:IP$110,MAX(1,$F45))&gt;INDEX(Kalender!$B$81:$B$110,MAX(1,$F45)))),2,0))</f>
        <v>0</v>
      </c>
      <c r="IQ45" s="5" t="n">
        <f aca="false">IF(Kalender!IQ45&lt;&gt;1,0,IF(AND($B45&gt;0,INDEX(Kalender!IQ$68:IQ$77,MAX(1,$B45))&gt;INDEX(Kalender!$B$68:$B$77,MAX(1,$B45))),1,0)+IF(OR(AND($C45&gt;0,INDEX(Kalender!IQ$81:IQ$110,MAX(1,$C45))&gt;INDEX(Kalender!$B$81:$B$110,MAX(1,$C45))),AND($D45&gt;0,INDEX(Kalender!IQ$81:IQ$110,MAX(1,$D45))&gt;INDEX(Kalender!$B$81:$B$110,MAX(1,$D45))),AND($E45&gt;0,INDEX(Kalender!IQ$81:IQ$110,MAX(1,$E45))&gt;INDEX(Kalender!$B$81:$B$110,MAX(1,$E45))),AND($F45&gt;0,INDEX(Kalender!IQ$81:IQ$110,MAX(1,$F45))&gt;INDEX(Kalender!$B$81:$B$110,MAX(1,$F45)))),2,0))</f>
        <v>0</v>
      </c>
      <c r="IR45" s="5" t="n">
        <f aca="false">IF(Kalender!IR45&lt;&gt;1,0,IF(AND($B45&gt;0,INDEX(Kalender!IR$68:IR$77,MAX(1,$B45))&gt;INDEX(Kalender!$B$68:$B$77,MAX(1,$B45))),1,0)+IF(OR(AND($C45&gt;0,INDEX(Kalender!IR$81:IR$110,MAX(1,$C45))&gt;INDEX(Kalender!$B$81:$B$110,MAX(1,$C45))),AND($D45&gt;0,INDEX(Kalender!IR$81:IR$110,MAX(1,$D45))&gt;INDEX(Kalender!$B$81:$B$110,MAX(1,$D45))),AND($E45&gt;0,INDEX(Kalender!IR$81:IR$110,MAX(1,$E45))&gt;INDEX(Kalender!$B$81:$B$110,MAX(1,$E45))),AND($F45&gt;0,INDEX(Kalender!IR$81:IR$110,MAX(1,$F45))&gt;INDEX(Kalender!$B$81:$B$110,MAX(1,$F45)))),2,0))</f>
        <v>0</v>
      </c>
      <c r="IS45" s="5" t="n">
        <f aca="false">IF(Kalender!IS45&lt;&gt;1,0,IF(AND($B45&gt;0,INDEX(Kalender!IS$68:IS$77,MAX(1,$B45))&gt;INDEX(Kalender!$B$68:$B$77,MAX(1,$B45))),1,0)+IF(OR(AND($C45&gt;0,INDEX(Kalender!IS$81:IS$110,MAX(1,$C45))&gt;INDEX(Kalender!$B$81:$B$110,MAX(1,$C45))),AND($D45&gt;0,INDEX(Kalender!IS$81:IS$110,MAX(1,$D45))&gt;INDEX(Kalender!$B$81:$B$110,MAX(1,$D45))),AND($E45&gt;0,INDEX(Kalender!IS$81:IS$110,MAX(1,$E45))&gt;INDEX(Kalender!$B$81:$B$110,MAX(1,$E45))),AND($F45&gt;0,INDEX(Kalender!IS$81:IS$110,MAX(1,$F45))&gt;INDEX(Kalender!$B$81:$B$110,MAX(1,$F45)))),2,0))</f>
        <v>0</v>
      </c>
      <c r="IT45" s="5" t="n">
        <f aca="false">IF(Kalender!IT45&lt;&gt;1,0,IF(AND($B45&gt;0,INDEX(Kalender!IT$68:IT$77,MAX(1,$B45))&gt;INDEX(Kalender!$B$68:$B$77,MAX(1,$B45))),1,0)+IF(OR(AND($C45&gt;0,INDEX(Kalender!IT$81:IT$110,MAX(1,$C45))&gt;INDEX(Kalender!$B$81:$B$110,MAX(1,$C45))),AND($D45&gt;0,INDEX(Kalender!IT$81:IT$110,MAX(1,$D45))&gt;INDEX(Kalender!$B$81:$B$110,MAX(1,$D45))),AND($E45&gt;0,INDEX(Kalender!IT$81:IT$110,MAX(1,$E45))&gt;INDEX(Kalender!$B$81:$B$110,MAX(1,$E45))),AND($F45&gt;0,INDEX(Kalender!IT$81:IT$110,MAX(1,$F45))&gt;INDEX(Kalender!$B$81:$B$110,MAX(1,$F45)))),2,0))</f>
        <v>0</v>
      </c>
      <c r="IU45" s="5" t="n">
        <f aca="false">IF(Kalender!IU45&lt;&gt;1,0,IF(AND($B45&gt;0,INDEX(Kalender!IU$68:IU$77,MAX(1,$B45))&gt;INDEX(Kalender!$B$68:$B$77,MAX(1,$B45))),1,0)+IF(OR(AND($C45&gt;0,INDEX(Kalender!IU$81:IU$110,MAX(1,$C45))&gt;INDEX(Kalender!$B$81:$B$110,MAX(1,$C45))),AND($D45&gt;0,INDEX(Kalender!IU$81:IU$110,MAX(1,$D45))&gt;INDEX(Kalender!$B$81:$B$110,MAX(1,$D45))),AND($E45&gt;0,INDEX(Kalender!IU$81:IU$110,MAX(1,$E45))&gt;INDEX(Kalender!$B$81:$B$110,MAX(1,$E45))),AND($F45&gt;0,INDEX(Kalender!IU$81:IU$110,MAX(1,$F45))&gt;INDEX(Kalender!$B$81:$B$110,MAX(1,$F45)))),2,0))</f>
        <v>0</v>
      </c>
      <c r="IV45" s="5" t="n">
        <f aca="false">IF(Kalender!IV45&lt;&gt;1,0,IF(AND($B45&gt;0,INDEX(Kalender!IV$68:IV$77,MAX(1,$B45))&gt;INDEX(Kalender!$B$68:$B$77,MAX(1,$B45))),1,0)+IF(OR(AND($C45&gt;0,INDEX(Kalender!IV$81:IV$110,MAX(1,$C45))&gt;INDEX(Kalender!$B$81:$B$110,MAX(1,$C45))),AND($D45&gt;0,INDEX(Kalender!IV$81:IV$110,MAX(1,$D45))&gt;INDEX(Kalender!$B$81:$B$110,MAX(1,$D45))),AND($E45&gt;0,INDEX(Kalender!IV$81:IV$110,MAX(1,$E45))&gt;INDEX(Kalender!$B$81:$B$110,MAX(1,$E45))),AND($F45&gt;0,INDEX(Kalender!IV$81:IV$110,MAX(1,$F45))&gt;INDEX(Kalender!$B$81:$B$110,MAX(1,$F45)))),2,0))</f>
        <v>0</v>
      </c>
      <c r="IW45" s="5" t="n">
        <f aca="false">IF(Kalender!IW45&lt;&gt;1,0,IF(AND($B45&gt;0,INDEX(Kalender!IW$68:IW$77,MAX(1,$B45))&gt;INDEX(Kalender!$B$68:$B$77,MAX(1,$B45))),1,0)+IF(OR(AND($C45&gt;0,INDEX(Kalender!IW$81:IW$110,MAX(1,$C45))&gt;INDEX(Kalender!$B$81:$B$110,MAX(1,$C45))),AND($D45&gt;0,INDEX(Kalender!IW$81:IW$110,MAX(1,$D45))&gt;INDEX(Kalender!$B$81:$B$110,MAX(1,$D45))),AND($E45&gt;0,INDEX(Kalender!IW$81:IW$110,MAX(1,$E45))&gt;INDEX(Kalender!$B$81:$B$110,MAX(1,$E45))),AND($F45&gt;0,INDEX(Kalender!IW$81:IW$110,MAX(1,$F45))&gt;INDEX(Kalender!$B$81:$B$110,MAX(1,$F45)))),2,0))</f>
        <v>0</v>
      </c>
      <c r="IX45" s="5" t="n">
        <f aca="false">IF(Kalender!IX45&lt;&gt;1,0,IF(AND($B45&gt;0,INDEX(Kalender!IX$68:IX$77,MAX(1,$B45))&gt;INDEX(Kalender!$B$68:$B$77,MAX(1,$B45))),1,0)+IF(OR(AND($C45&gt;0,INDEX(Kalender!IX$81:IX$110,MAX(1,$C45))&gt;INDEX(Kalender!$B$81:$B$110,MAX(1,$C45))),AND($D45&gt;0,INDEX(Kalender!IX$81:IX$110,MAX(1,$D45))&gt;INDEX(Kalender!$B$81:$B$110,MAX(1,$D45))),AND($E45&gt;0,INDEX(Kalender!IX$81:IX$110,MAX(1,$E45))&gt;INDEX(Kalender!$B$81:$B$110,MAX(1,$E45))),AND($F45&gt;0,INDEX(Kalender!IX$81:IX$110,MAX(1,$F45))&gt;INDEX(Kalender!$B$81:$B$110,MAX(1,$F45)))),2,0))</f>
        <v>0</v>
      </c>
      <c r="IY45" s="5" t="n">
        <f aca="false">IF(Kalender!IY45&lt;&gt;1,0,IF(AND($B45&gt;0,INDEX(Kalender!IY$68:IY$77,MAX(1,$B45))&gt;INDEX(Kalender!$B$68:$B$77,MAX(1,$B45))),1,0)+IF(OR(AND($C45&gt;0,INDEX(Kalender!IY$81:IY$110,MAX(1,$C45))&gt;INDEX(Kalender!$B$81:$B$110,MAX(1,$C45))),AND($D45&gt;0,INDEX(Kalender!IY$81:IY$110,MAX(1,$D45))&gt;INDEX(Kalender!$B$81:$B$110,MAX(1,$D45))),AND($E45&gt;0,INDEX(Kalender!IY$81:IY$110,MAX(1,$E45))&gt;INDEX(Kalender!$B$81:$B$110,MAX(1,$E45))),AND($F45&gt;0,INDEX(Kalender!IY$81:IY$110,MAX(1,$F45))&gt;INDEX(Kalender!$B$81:$B$110,MAX(1,$F45)))),2,0))</f>
        <v>0</v>
      </c>
      <c r="IZ45" s="5" t="n">
        <f aca="false">IF(Kalender!IZ45&lt;&gt;1,0,IF(AND($B45&gt;0,INDEX(Kalender!IZ$68:IZ$77,MAX(1,$B45))&gt;INDEX(Kalender!$B$68:$B$77,MAX(1,$B45))),1,0)+IF(OR(AND($C45&gt;0,INDEX(Kalender!IZ$81:IZ$110,MAX(1,$C45))&gt;INDEX(Kalender!$B$81:$B$110,MAX(1,$C45))),AND($D45&gt;0,INDEX(Kalender!IZ$81:IZ$110,MAX(1,$D45))&gt;INDEX(Kalender!$B$81:$B$110,MAX(1,$D45))),AND($E45&gt;0,INDEX(Kalender!IZ$81:IZ$110,MAX(1,$E45))&gt;INDEX(Kalender!$B$81:$B$110,MAX(1,$E45))),AND($F45&gt;0,INDEX(Kalender!IZ$81:IZ$110,MAX(1,$F45))&gt;INDEX(Kalender!$B$81:$B$110,MAX(1,$F45)))),2,0))</f>
        <v>0</v>
      </c>
      <c r="JA45" s="5" t="n">
        <f aca="false">IF(Kalender!JA45&lt;&gt;1,0,IF(AND($B45&gt;0,INDEX(Kalender!JA$68:JA$77,MAX(1,$B45))&gt;INDEX(Kalender!$B$68:$B$77,MAX(1,$B45))),1,0)+IF(OR(AND($C45&gt;0,INDEX(Kalender!JA$81:JA$110,MAX(1,$C45))&gt;INDEX(Kalender!$B$81:$B$110,MAX(1,$C45))),AND($D45&gt;0,INDEX(Kalender!JA$81:JA$110,MAX(1,$D45))&gt;INDEX(Kalender!$B$81:$B$110,MAX(1,$D45))),AND($E45&gt;0,INDEX(Kalender!JA$81:JA$110,MAX(1,$E45))&gt;INDEX(Kalender!$B$81:$B$110,MAX(1,$E45))),AND($F45&gt;0,INDEX(Kalender!JA$81:JA$110,MAX(1,$F45))&gt;INDEX(Kalender!$B$81:$B$110,MAX(1,$F45)))),2,0))</f>
        <v>0</v>
      </c>
      <c r="JB45" s="5" t="n">
        <f aca="false">IF(Kalender!JB45&lt;&gt;1,0,IF(AND($B45&gt;0,INDEX(Kalender!JB$68:JB$77,MAX(1,$B45))&gt;INDEX(Kalender!$B$68:$B$77,MAX(1,$B45))),1,0)+IF(OR(AND($C45&gt;0,INDEX(Kalender!JB$81:JB$110,MAX(1,$C45))&gt;INDEX(Kalender!$B$81:$B$110,MAX(1,$C45))),AND($D45&gt;0,INDEX(Kalender!JB$81:JB$110,MAX(1,$D45))&gt;INDEX(Kalender!$B$81:$B$110,MAX(1,$D45))),AND($E45&gt;0,INDEX(Kalender!JB$81:JB$110,MAX(1,$E45))&gt;INDEX(Kalender!$B$81:$B$110,MAX(1,$E45))),AND($F45&gt;0,INDEX(Kalender!JB$81:JB$110,MAX(1,$F45))&gt;INDEX(Kalender!$B$81:$B$110,MAX(1,$F45)))),2,0))</f>
        <v>0</v>
      </c>
      <c r="JC45" s="5" t="n">
        <f aca="false">IF(Kalender!JC45&lt;&gt;1,0,IF(AND($B45&gt;0,INDEX(Kalender!JC$68:JC$77,MAX(1,$B45))&gt;INDEX(Kalender!$B$68:$B$77,MAX(1,$B45))),1,0)+IF(OR(AND($C45&gt;0,INDEX(Kalender!JC$81:JC$110,MAX(1,$C45))&gt;INDEX(Kalender!$B$81:$B$110,MAX(1,$C45))),AND($D45&gt;0,INDEX(Kalender!JC$81:JC$110,MAX(1,$D45))&gt;INDEX(Kalender!$B$81:$B$110,MAX(1,$D45))),AND($E45&gt;0,INDEX(Kalender!JC$81:JC$110,MAX(1,$E45))&gt;INDEX(Kalender!$B$81:$B$110,MAX(1,$E45))),AND($F45&gt;0,INDEX(Kalender!JC$81:JC$110,MAX(1,$F45))&gt;INDEX(Kalender!$B$81:$B$110,MAX(1,$F45)))),2,0))</f>
        <v>0</v>
      </c>
      <c r="JD45" s="5" t="n">
        <f aca="false">IF(Kalender!JD45&lt;&gt;1,0,IF(AND($B45&gt;0,INDEX(Kalender!JD$68:JD$77,MAX(1,$B45))&gt;INDEX(Kalender!$B$68:$B$77,MAX(1,$B45))),1,0)+IF(OR(AND($C45&gt;0,INDEX(Kalender!JD$81:JD$110,MAX(1,$C45))&gt;INDEX(Kalender!$B$81:$B$110,MAX(1,$C45))),AND($D45&gt;0,INDEX(Kalender!JD$81:JD$110,MAX(1,$D45))&gt;INDEX(Kalender!$B$81:$B$110,MAX(1,$D45))),AND($E45&gt;0,INDEX(Kalender!JD$81:JD$110,MAX(1,$E45))&gt;INDEX(Kalender!$B$81:$B$110,MAX(1,$E45))),AND($F45&gt;0,INDEX(Kalender!JD$81:JD$110,MAX(1,$F45))&gt;INDEX(Kalender!$B$81:$B$110,MAX(1,$F45)))),2,0))</f>
        <v>0</v>
      </c>
      <c r="JE45" s="5" t="n">
        <f aca="false">IF(Kalender!JE45&lt;&gt;1,0,IF(AND($B45&gt;0,INDEX(Kalender!JE$68:JE$77,MAX(1,$B45))&gt;INDEX(Kalender!$B$68:$B$77,MAX(1,$B45))),1,0)+IF(OR(AND($C45&gt;0,INDEX(Kalender!JE$81:JE$110,MAX(1,$C45))&gt;INDEX(Kalender!$B$81:$B$110,MAX(1,$C45))),AND($D45&gt;0,INDEX(Kalender!JE$81:JE$110,MAX(1,$D45))&gt;INDEX(Kalender!$B$81:$B$110,MAX(1,$D45))),AND($E45&gt;0,INDEX(Kalender!JE$81:JE$110,MAX(1,$E45))&gt;INDEX(Kalender!$B$81:$B$110,MAX(1,$E45))),AND($F45&gt;0,INDEX(Kalender!JE$81:JE$110,MAX(1,$F45))&gt;INDEX(Kalender!$B$81:$B$110,MAX(1,$F45)))),2,0))</f>
        <v>0</v>
      </c>
      <c r="JF45" s="5" t="n">
        <f aca="false">IF(Kalender!JF45&lt;&gt;1,0,IF(AND($B45&gt;0,INDEX(Kalender!JF$68:JF$77,MAX(1,$B45))&gt;INDEX(Kalender!$B$68:$B$77,MAX(1,$B45))),1,0)+IF(OR(AND($C45&gt;0,INDEX(Kalender!JF$81:JF$110,MAX(1,$C45))&gt;INDEX(Kalender!$B$81:$B$110,MAX(1,$C45))),AND($D45&gt;0,INDEX(Kalender!JF$81:JF$110,MAX(1,$D45))&gt;INDEX(Kalender!$B$81:$B$110,MAX(1,$D45))),AND($E45&gt;0,INDEX(Kalender!JF$81:JF$110,MAX(1,$E45))&gt;INDEX(Kalender!$B$81:$B$110,MAX(1,$E45))),AND($F45&gt;0,INDEX(Kalender!JF$81:JF$110,MAX(1,$F45))&gt;INDEX(Kalender!$B$81:$B$110,MAX(1,$F45)))),2,0))</f>
        <v>0</v>
      </c>
      <c r="JG45" s="5" t="n">
        <f aca="false">IF(Kalender!JG45&lt;&gt;1,0,IF(AND($B45&gt;0,INDEX(Kalender!JG$68:JG$77,MAX(1,$B45))&gt;INDEX(Kalender!$B$68:$B$77,MAX(1,$B45))),1,0)+IF(OR(AND($C45&gt;0,INDEX(Kalender!JG$81:JG$110,MAX(1,$C45))&gt;INDEX(Kalender!$B$81:$B$110,MAX(1,$C45))),AND($D45&gt;0,INDEX(Kalender!JG$81:JG$110,MAX(1,$D45))&gt;INDEX(Kalender!$B$81:$B$110,MAX(1,$D45))),AND($E45&gt;0,INDEX(Kalender!JG$81:JG$110,MAX(1,$E45))&gt;INDEX(Kalender!$B$81:$B$110,MAX(1,$E45))),AND($F45&gt;0,INDEX(Kalender!JG$81:JG$110,MAX(1,$F45))&gt;INDEX(Kalender!$B$81:$B$110,MAX(1,$F45)))),2,0))</f>
        <v>0</v>
      </c>
      <c r="JH45" s="5" t="n">
        <f aca="false">IF(Kalender!JH45&lt;&gt;1,0,IF(AND($B45&gt;0,INDEX(Kalender!JH$68:JH$77,MAX(1,$B45))&gt;INDEX(Kalender!$B$68:$B$77,MAX(1,$B45))),1,0)+IF(OR(AND($C45&gt;0,INDEX(Kalender!JH$81:JH$110,MAX(1,$C45))&gt;INDEX(Kalender!$B$81:$B$110,MAX(1,$C45))),AND($D45&gt;0,INDEX(Kalender!JH$81:JH$110,MAX(1,$D45))&gt;INDEX(Kalender!$B$81:$B$110,MAX(1,$D45))),AND($E45&gt;0,INDEX(Kalender!JH$81:JH$110,MAX(1,$E45))&gt;INDEX(Kalender!$B$81:$B$110,MAX(1,$E45))),AND($F45&gt;0,INDEX(Kalender!JH$81:JH$110,MAX(1,$F45))&gt;INDEX(Kalender!$B$81:$B$110,MAX(1,$F45)))),2,0))</f>
        <v>0</v>
      </c>
      <c r="JI45" s="5" t="n">
        <f aca="false">IF(Kalender!JI45&lt;&gt;1,0,IF(AND($B45&gt;0,INDEX(Kalender!JI$68:JI$77,MAX(1,$B45))&gt;INDEX(Kalender!$B$68:$B$77,MAX(1,$B45))),1,0)+IF(OR(AND($C45&gt;0,INDEX(Kalender!JI$81:JI$110,MAX(1,$C45))&gt;INDEX(Kalender!$B$81:$B$110,MAX(1,$C45))),AND($D45&gt;0,INDEX(Kalender!JI$81:JI$110,MAX(1,$D45))&gt;INDEX(Kalender!$B$81:$B$110,MAX(1,$D45))),AND($E45&gt;0,INDEX(Kalender!JI$81:JI$110,MAX(1,$E45))&gt;INDEX(Kalender!$B$81:$B$110,MAX(1,$E45))),AND($F45&gt;0,INDEX(Kalender!JI$81:JI$110,MAX(1,$F45))&gt;INDEX(Kalender!$B$81:$B$110,MAX(1,$F45)))),2,0))</f>
        <v>0</v>
      </c>
      <c r="JJ45" s="5" t="n">
        <f aca="false">IF(Kalender!JJ45&lt;&gt;1,0,IF(AND($B45&gt;0,INDEX(Kalender!JJ$68:JJ$77,MAX(1,$B45))&gt;INDEX(Kalender!$B$68:$B$77,MAX(1,$B45))),1,0)+IF(OR(AND($C45&gt;0,INDEX(Kalender!JJ$81:JJ$110,MAX(1,$C45))&gt;INDEX(Kalender!$B$81:$B$110,MAX(1,$C45))),AND($D45&gt;0,INDEX(Kalender!JJ$81:JJ$110,MAX(1,$D45))&gt;INDEX(Kalender!$B$81:$B$110,MAX(1,$D45))),AND($E45&gt;0,INDEX(Kalender!JJ$81:JJ$110,MAX(1,$E45))&gt;INDEX(Kalender!$B$81:$B$110,MAX(1,$E45))),AND($F45&gt;0,INDEX(Kalender!JJ$81:JJ$110,MAX(1,$F45))&gt;INDEX(Kalender!$B$81:$B$110,MAX(1,$F45)))),2,0))</f>
        <v>0</v>
      </c>
      <c r="JK45" s="5" t="n">
        <f aca="false">IF(Kalender!JK45&lt;&gt;1,0,IF(AND($B45&gt;0,INDEX(Kalender!JK$68:JK$77,MAX(1,$B45))&gt;INDEX(Kalender!$B$68:$B$77,MAX(1,$B45))),1,0)+IF(OR(AND($C45&gt;0,INDEX(Kalender!JK$81:JK$110,MAX(1,$C45))&gt;INDEX(Kalender!$B$81:$B$110,MAX(1,$C45))),AND($D45&gt;0,INDEX(Kalender!JK$81:JK$110,MAX(1,$D45))&gt;INDEX(Kalender!$B$81:$B$110,MAX(1,$D45))),AND($E45&gt;0,INDEX(Kalender!JK$81:JK$110,MAX(1,$E45))&gt;INDEX(Kalender!$B$81:$B$110,MAX(1,$E45))),AND($F45&gt;0,INDEX(Kalender!JK$81:JK$110,MAX(1,$F45))&gt;INDEX(Kalender!$B$81:$B$110,MAX(1,$F45)))),2,0))</f>
        <v>0</v>
      </c>
      <c r="JL45" s="5" t="n">
        <f aca="false">IF(Kalender!JL45&lt;&gt;1,0,IF(AND($B45&gt;0,INDEX(Kalender!JL$68:JL$77,MAX(1,$B45))&gt;INDEX(Kalender!$B$68:$B$77,MAX(1,$B45))),1,0)+IF(OR(AND($C45&gt;0,INDEX(Kalender!JL$81:JL$110,MAX(1,$C45))&gt;INDEX(Kalender!$B$81:$B$110,MAX(1,$C45))),AND($D45&gt;0,INDEX(Kalender!JL$81:JL$110,MAX(1,$D45))&gt;INDEX(Kalender!$B$81:$B$110,MAX(1,$D45))),AND($E45&gt;0,INDEX(Kalender!JL$81:JL$110,MAX(1,$E45))&gt;INDEX(Kalender!$B$81:$B$110,MAX(1,$E45))),AND($F45&gt;0,INDEX(Kalender!JL$81:JL$110,MAX(1,$F45))&gt;INDEX(Kalender!$B$81:$B$110,MAX(1,$F45)))),2,0))</f>
        <v>0</v>
      </c>
      <c r="JM45" s="5" t="n">
        <f aca="false">IF(Kalender!JM45&lt;&gt;1,0,IF(AND($B45&gt;0,INDEX(Kalender!JM$68:JM$77,MAX(1,$B45))&gt;INDEX(Kalender!$B$68:$B$77,MAX(1,$B45))),1,0)+IF(OR(AND($C45&gt;0,INDEX(Kalender!JM$81:JM$110,MAX(1,$C45))&gt;INDEX(Kalender!$B$81:$B$110,MAX(1,$C45))),AND($D45&gt;0,INDEX(Kalender!JM$81:JM$110,MAX(1,$D45))&gt;INDEX(Kalender!$B$81:$B$110,MAX(1,$D45))),AND($E45&gt;0,INDEX(Kalender!JM$81:JM$110,MAX(1,$E45))&gt;INDEX(Kalender!$B$81:$B$110,MAX(1,$E45))),AND($F45&gt;0,INDEX(Kalender!JM$81:JM$110,MAX(1,$F45))&gt;INDEX(Kalender!$B$81:$B$110,MAX(1,$F45)))),2,0))</f>
        <v>0</v>
      </c>
      <c r="JN45" s="5" t="n">
        <f aca="false">IF(Kalender!JN45&lt;&gt;1,0,IF(AND($B45&gt;0,INDEX(Kalender!JN$68:JN$77,MAX(1,$B45))&gt;INDEX(Kalender!$B$68:$B$77,MAX(1,$B45))),1,0)+IF(OR(AND($C45&gt;0,INDEX(Kalender!JN$81:JN$110,MAX(1,$C45))&gt;INDEX(Kalender!$B$81:$B$110,MAX(1,$C45))),AND($D45&gt;0,INDEX(Kalender!JN$81:JN$110,MAX(1,$D45))&gt;INDEX(Kalender!$B$81:$B$110,MAX(1,$D45))),AND($E45&gt;0,INDEX(Kalender!JN$81:JN$110,MAX(1,$E45))&gt;INDEX(Kalender!$B$81:$B$110,MAX(1,$E45))),AND($F45&gt;0,INDEX(Kalender!JN$81:JN$110,MAX(1,$F45))&gt;INDEX(Kalender!$B$81:$B$110,MAX(1,$F45)))),2,0))</f>
        <v>0</v>
      </c>
      <c r="JO45" s="5" t="n">
        <f aca="false">IF(Kalender!JO45&lt;&gt;1,0,IF(AND($B45&gt;0,INDEX(Kalender!JO$68:JO$77,MAX(1,$B45))&gt;INDEX(Kalender!$B$68:$B$77,MAX(1,$B45))),1,0)+IF(OR(AND($C45&gt;0,INDEX(Kalender!JO$81:JO$110,MAX(1,$C45))&gt;INDEX(Kalender!$B$81:$B$110,MAX(1,$C45))),AND($D45&gt;0,INDEX(Kalender!JO$81:JO$110,MAX(1,$D45))&gt;INDEX(Kalender!$B$81:$B$110,MAX(1,$D45))),AND($E45&gt;0,INDEX(Kalender!JO$81:JO$110,MAX(1,$E45))&gt;INDEX(Kalender!$B$81:$B$110,MAX(1,$E45))),AND($F45&gt;0,INDEX(Kalender!JO$81:JO$110,MAX(1,$F45))&gt;INDEX(Kalender!$B$81:$B$110,MAX(1,$F45)))),2,0))</f>
        <v>0</v>
      </c>
      <c r="JP45" s="5" t="n">
        <f aca="false">IF(Kalender!JP45&lt;&gt;1,0,IF(AND($B45&gt;0,INDEX(Kalender!JP$68:JP$77,MAX(1,$B45))&gt;INDEX(Kalender!$B$68:$B$77,MAX(1,$B45))),1,0)+IF(OR(AND($C45&gt;0,INDEX(Kalender!JP$81:JP$110,MAX(1,$C45))&gt;INDEX(Kalender!$B$81:$B$110,MAX(1,$C45))),AND($D45&gt;0,INDEX(Kalender!JP$81:JP$110,MAX(1,$D45))&gt;INDEX(Kalender!$B$81:$B$110,MAX(1,$D45))),AND($E45&gt;0,INDEX(Kalender!JP$81:JP$110,MAX(1,$E45))&gt;INDEX(Kalender!$B$81:$B$110,MAX(1,$E45))),AND($F45&gt;0,INDEX(Kalender!JP$81:JP$110,MAX(1,$F45))&gt;INDEX(Kalender!$B$81:$B$110,MAX(1,$F45)))),2,0))</f>
        <v>0</v>
      </c>
      <c r="JQ45" s="5" t="n">
        <f aca="false">IF(Kalender!JQ45&lt;&gt;1,0,IF(AND($B45&gt;0,INDEX(Kalender!JQ$68:JQ$77,MAX(1,$B45))&gt;INDEX(Kalender!$B$68:$B$77,MAX(1,$B45))),1,0)+IF(OR(AND($C45&gt;0,INDEX(Kalender!JQ$81:JQ$110,MAX(1,$C45))&gt;INDEX(Kalender!$B$81:$B$110,MAX(1,$C45))),AND($D45&gt;0,INDEX(Kalender!JQ$81:JQ$110,MAX(1,$D45))&gt;INDEX(Kalender!$B$81:$B$110,MAX(1,$D45))),AND($E45&gt;0,INDEX(Kalender!JQ$81:JQ$110,MAX(1,$E45))&gt;INDEX(Kalender!$B$81:$B$110,MAX(1,$E45))),AND($F45&gt;0,INDEX(Kalender!JQ$81:JQ$110,MAX(1,$F45))&gt;INDEX(Kalender!$B$81:$B$110,MAX(1,$F45)))),2,0))</f>
        <v>0</v>
      </c>
      <c r="JR45" s="5" t="n">
        <f aca="false">IF(Kalender!JR45&lt;&gt;1,0,IF(AND($B45&gt;0,INDEX(Kalender!JR$68:JR$77,MAX(1,$B45))&gt;INDEX(Kalender!$B$68:$B$77,MAX(1,$B45))),1,0)+IF(OR(AND($C45&gt;0,INDEX(Kalender!JR$81:JR$110,MAX(1,$C45))&gt;INDEX(Kalender!$B$81:$B$110,MAX(1,$C45))),AND($D45&gt;0,INDEX(Kalender!JR$81:JR$110,MAX(1,$D45))&gt;INDEX(Kalender!$B$81:$B$110,MAX(1,$D45))),AND($E45&gt;0,INDEX(Kalender!JR$81:JR$110,MAX(1,$E45))&gt;INDEX(Kalender!$B$81:$B$110,MAX(1,$E45))),AND($F45&gt;0,INDEX(Kalender!JR$81:JR$110,MAX(1,$F45))&gt;INDEX(Kalender!$B$81:$B$110,MAX(1,$F45)))),2,0))</f>
        <v>0</v>
      </c>
      <c r="JS45" s="5" t="n">
        <f aca="false">IF(Kalender!JS45&lt;&gt;1,0,IF(AND($B45&gt;0,INDEX(Kalender!JS$68:JS$77,MAX(1,$B45))&gt;INDEX(Kalender!$B$68:$B$77,MAX(1,$B45))),1,0)+IF(OR(AND($C45&gt;0,INDEX(Kalender!JS$81:JS$110,MAX(1,$C45))&gt;INDEX(Kalender!$B$81:$B$110,MAX(1,$C45))),AND($D45&gt;0,INDEX(Kalender!JS$81:JS$110,MAX(1,$D45))&gt;INDEX(Kalender!$B$81:$B$110,MAX(1,$D45))),AND($E45&gt;0,INDEX(Kalender!JS$81:JS$110,MAX(1,$E45))&gt;INDEX(Kalender!$B$81:$B$110,MAX(1,$E45))),AND($F45&gt;0,INDEX(Kalender!JS$81:JS$110,MAX(1,$F45))&gt;INDEX(Kalender!$B$81:$B$110,MAX(1,$F45)))),2,0))</f>
        <v>0</v>
      </c>
      <c r="JT45" s="5" t="n">
        <f aca="false">IF(Kalender!JT45&lt;&gt;1,0,IF(AND($B45&gt;0,INDEX(Kalender!JT$68:JT$77,MAX(1,$B45))&gt;INDEX(Kalender!$B$68:$B$77,MAX(1,$B45))),1,0)+IF(OR(AND($C45&gt;0,INDEX(Kalender!JT$81:JT$110,MAX(1,$C45))&gt;INDEX(Kalender!$B$81:$B$110,MAX(1,$C45))),AND($D45&gt;0,INDEX(Kalender!JT$81:JT$110,MAX(1,$D45))&gt;INDEX(Kalender!$B$81:$B$110,MAX(1,$D45))),AND($E45&gt;0,INDEX(Kalender!JT$81:JT$110,MAX(1,$E45))&gt;INDEX(Kalender!$B$81:$B$110,MAX(1,$E45))),AND($F45&gt;0,INDEX(Kalender!JT$81:JT$110,MAX(1,$F45))&gt;INDEX(Kalender!$B$81:$B$110,MAX(1,$F45)))),2,0))</f>
        <v>0</v>
      </c>
      <c r="JU45" s="5" t="n">
        <f aca="false">IF(Kalender!JU45&lt;&gt;1,0,IF(AND($B45&gt;0,INDEX(Kalender!JU$68:JU$77,MAX(1,$B45))&gt;INDEX(Kalender!$B$68:$B$77,MAX(1,$B45))),1,0)+IF(OR(AND($C45&gt;0,INDEX(Kalender!JU$81:JU$110,MAX(1,$C45))&gt;INDEX(Kalender!$B$81:$B$110,MAX(1,$C45))),AND($D45&gt;0,INDEX(Kalender!JU$81:JU$110,MAX(1,$D45))&gt;INDEX(Kalender!$B$81:$B$110,MAX(1,$D45))),AND($E45&gt;0,INDEX(Kalender!JU$81:JU$110,MAX(1,$E45))&gt;INDEX(Kalender!$B$81:$B$110,MAX(1,$E45))),AND($F45&gt;0,INDEX(Kalender!JU$81:JU$110,MAX(1,$F45))&gt;INDEX(Kalender!$B$81:$B$110,MAX(1,$F45)))),2,0))</f>
        <v>0</v>
      </c>
      <c r="JV45" s="5" t="n">
        <f aca="false">IF(Kalender!JV45&lt;&gt;1,0,IF(AND($B45&gt;0,INDEX(Kalender!JV$68:JV$77,MAX(1,$B45))&gt;INDEX(Kalender!$B$68:$B$77,MAX(1,$B45))),1,0)+IF(OR(AND($C45&gt;0,INDEX(Kalender!JV$81:JV$110,MAX(1,$C45))&gt;INDEX(Kalender!$B$81:$B$110,MAX(1,$C45))),AND($D45&gt;0,INDEX(Kalender!JV$81:JV$110,MAX(1,$D45))&gt;INDEX(Kalender!$B$81:$B$110,MAX(1,$D45))),AND($E45&gt;0,INDEX(Kalender!JV$81:JV$110,MAX(1,$E45))&gt;INDEX(Kalender!$B$81:$B$110,MAX(1,$E45))),AND($F45&gt;0,INDEX(Kalender!JV$81:JV$110,MAX(1,$F45))&gt;INDEX(Kalender!$B$81:$B$110,MAX(1,$F45)))),2,0))</f>
        <v>0</v>
      </c>
      <c r="JW45" s="5" t="n">
        <f aca="false">IF(Kalender!JW45&lt;&gt;1,0,IF(AND($B45&gt;0,INDEX(Kalender!JW$68:JW$77,MAX(1,$B45))&gt;INDEX(Kalender!$B$68:$B$77,MAX(1,$B45))),1,0)+IF(OR(AND($C45&gt;0,INDEX(Kalender!JW$81:JW$110,MAX(1,$C45))&gt;INDEX(Kalender!$B$81:$B$110,MAX(1,$C45))),AND($D45&gt;0,INDEX(Kalender!JW$81:JW$110,MAX(1,$D45))&gt;INDEX(Kalender!$B$81:$B$110,MAX(1,$D45))),AND($E45&gt;0,INDEX(Kalender!JW$81:JW$110,MAX(1,$E45))&gt;INDEX(Kalender!$B$81:$B$110,MAX(1,$E45))),AND($F45&gt;0,INDEX(Kalender!JW$81:JW$110,MAX(1,$F45))&gt;INDEX(Kalender!$B$81:$B$110,MAX(1,$F45)))),2,0))</f>
        <v>0</v>
      </c>
      <c r="JX45" s="5" t="n">
        <f aca="false">IF(Kalender!JX45&lt;&gt;1,0,IF(AND($B45&gt;0,INDEX(Kalender!JX$68:JX$77,MAX(1,$B45))&gt;INDEX(Kalender!$B$68:$B$77,MAX(1,$B45))),1,0)+IF(OR(AND($C45&gt;0,INDEX(Kalender!JX$81:JX$110,MAX(1,$C45))&gt;INDEX(Kalender!$B$81:$B$110,MAX(1,$C45))),AND($D45&gt;0,INDEX(Kalender!JX$81:JX$110,MAX(1,$D45))&gt;INDEX(Kalender!$B$81:$B$110,MAX(1,$D45))),AND($E45&gt;0,INDEX(Kalender!JX$81:JX$110,MAX(1,$E45))&gt;INDEX(Kalender!$B$81:$B$110,MAX(1,$E45))),AND($F45&gt;0,INDEX(Kalender!JX$81:JX$110,MAX(1,$F45))&gt;INDEX(Kalender!$B$81:$B$110,MAX(1,$F45)))),2,0))</f>
        <v>0</v>
      </c>
      <c r="JY45" s="5" t="n">
        <f aca="false">IF(Kalender!JY45&lt;&gt;1,0,IF(AND($B45&gt;0,INDEX(Kalender!JY$68:JY$77,MAX(1,$B45))&gt;INDEX(Kalender!$B$68:$B$77,MAX(1,$B45))),1,0)+IF(OR(AND($C45&gt;0,INDEX(Kalender!JY$81:JY$110,MAX(1,$C45))&gt;INDEX(Kalender!$B$81:$B$110,MAX(1,$C45))),AND($D45&gt;0,INDEX(Kalender!JY$81:JY$110,MAX(1,$D45))&gt;INDEX(Kalender!$B$81:$B$110,MAX(1,$D45))),AND($E45&gt;0,INDEX(Kalender!JY$81:JY$110,MAX(1,$E45))&gt;INDEX(Kalender!$B$81:$B$110,MAX(1,$E45))),AND($F45&gt;0,INDEX(Kalender!JY$81:JY$110,MAX(1,$F45))&gt;INDEX(Kalender!$B$81:$B$110,MAX(1,$F45)))),2,0))</f>
        <v>0</v>
      </c>
      <c r="JZ45" s="5" t="n">
        <f aca="false">IF(Kalender!JZ45&lt;&gt;1,0,IF(AND($B45&gt;0,INDEX(Kalender!JZ$68:JZ$77,MAX(1,$B45))&gt;INDEX(Kalender!$B$68:$B$77,MAX(1,$B45))),1,0)+IF(OR(AND($C45&gt;0,INDEX(Kalender!JZ$81:JZ$110,MAX(1,$C45))&gt;INDEX(Kalender!$B$81:$B$110,MAX(1,$C45))),AND($D45&gt;0,INDEX(Kalender!JZ$81:JZ$110,MAX(1,$D45))&gt;INDEX(Kalender!$B$81:$B$110,MAX(1,$D45))),AND($E45&gt;0,INDEX(Kalender!JZ$81:JZ$110,MAX(1,$E45))&gt;INDEX(Kalender!$B$81:$B$110,MAX(1,$E45))),AND($F45&gt;0,INDEX(Kalender!JZ$81:JZ$110,MAX(1,$F45))&gt;INDEX(Kalender!$B$81:$B$110,MAX(1,$F45)))),2,0))</f>
        <v>0</v>
      </c>
      <c r="KA45" s="5" t="n">
        <f aca="false">IF(Kalender!KA45&lt;&gt;1,0,IF(AND($B45&gt;0,INDEX(Kalender!KA$68:KA$77,MAX(1,$B45))&gt;INDEX(Kalender!$B$68:$B$77,MAX(1,$B45))),1,0)+IF(OR(AND($C45&gt;0,INDEX(Kalender!KA$81:KA$110,MAX(1,$C45))&gt;INDEX(Kalender!$B$81:$B$110,MAX(1,$C45))),AND($D45&gt;0,INDEX(Kalender!KA$81:KA$110,MAX(1,$D45))&gt;INDEX(Kalender!$B$81:$B$110,MAX(1,$D45))),AND($E45&gt;0,INDEX(Kalender!KA$81:KA$110,MAX(1,$E45))&gt;INDEX(Kalender!$B$81:$B$110,MAX(1,$E45))),AND($F45&gt;0,INDEX(Kalender!KA$81:KA$110,MAX(1,$F45))&gt;INDEX(Kalender!$B$81:$B$110,MAX(1,$F45)))),2,0))</f>
        <v>0</v>
      </c>
      <c r="KB45" s="5" t="n">
        <f aca="false">IF(Kalender!KB45&lt;&gt;1,0,IF(AND($B45&gt;0,INDEX(Kalender!KB$68:KB$77,MAX(1,$B45))&gt;INDEX(Kalender!$B$68:$B$77,MAX(1,$B45))),1,0)+IF(OR(AND($C45&gt;0,INDEX(Kalender!KB$81:KB$110,MAX(1,$C45))&gt;INDEX(Kalender!$B$81:$B$110,MAX(1,$C45))),AND($D45&gt;0,INDEX(Kalender!KB$81:KB$110,MAX(1,$D45))&gt;INDEX(Kalender!$B$81:$B$110,MAX(1,$D45))),AND($E45&gt;0,INDEX(Kalender!KB$81:KB$110,MAX(1,$E45))&gt;INDEX(Kalender!$B$81:$B$110,MAX(1,$E45))),AND($F45&gt;0,INDEX(Kalender!KB$81:KB$110,MAX(1,$F45))&gt;INDEX(Kalender!$B$81:$B$110,MAX(1,$F45)))),2,0))</f>
        <v>0</v>
      </c>
      <c r="KC45" s="5" t="n">
        <f aca="false">IF(Kalender!KC45&lt;&gt;1,0,IF(AND($B45&gt;0,INDEX(Kalender!KC$68:KC$77,MAX(1,$B45))&gt;INDEX(Kalender!$B$68:$B$77,MAX(1,$B45))),1,0)+IF(OR(AND($C45&gt;0,INDEX(Kalender!KC$81:KC$110,MAX(1,$C45))&gt;INDEX(Kalender!$B$81:$B$110,MAX(1,$C45))),AND($D45&gt;0,INDEX(Kalender!KC$81:KC$110,MAX(1,$D45))&gt;INDEX(Kalender!$B$81:$B$110,MAX(1,$D45))),AND($E45&gt;0,INDEX(Kalender!KC$81:KC$110,MAX(1,$E45))&gt;INDEX(Kalender!$B$81:$B$110,MAX(1,$E45))),AND($F45&gt;0,INDEX(Kalender!KC$81:KC$110,MAX(1,$F45))&gt;INDEX(Kalender!$B$81:$B$110,MAX(1,$F45)))),2,0))</f>
        <v>0</v>
      </c>
      <c r="KD45" s="5" t="n">
        <f aca="false">IF(Kalender!KD45&lt;&gt;1,0,IF(AND($B45&gt;0,INDEX(Kalender!KD$68:KD$77,MAX(1,$B45))&gt;INDEX(Kalender!$B$68:$B$77,MAX(1,$B45))),1,0)+IF(OR(AND($C45&gt;0,INDEX(Kalender!KD$81:KD$110,MAX(1,$C45))&gt;INDEX(Kalender!$B$81:$B$110,MAX(1,$C45))),AND($D45&gt;0,INDEX(Kalender!KD$81:KD$110,MAX(1,$D45))&gt;INDEX(Kalender!$B$81:$B$110,MAX(1,$D45))),AND($E45&gt;0,INDEX(Kalender!KD$81:KD$110,MAX(1,$E45))&gt;INDEX(Kalender!$B$81:$B$110,MAX(1,$E45))),AND($F45&gt;0,INDEX(Kalender!KD$81:KD$110,MAX(1,$F45))&gt;INDEX(Kalender!$B$81:$B$110,MAX(1,$F45)))),2,0))</f>
        <v>0</v>
      </c>
      <c r="KE45" s="5" t="n">
        <f aca="false">IF(Kalender!KE45&lt;&gt;1,0,IF(AND($B45&gt;0,INDEX(Kalender!KE$68:KE$77,MAX(1,$B45))&gt;INDEX(Kalender!$B$68:$B$77,MAX(1,$B45))),1,0)+IF(OR(AND($C45&gt;0,INDEX(Kalender!KE$81:KE$110,MAX(1,$C45))&gt;INDEX(Kalender!$B$81:$B$110,MAX(1,$C45))),AND($D45&gt;0,INDEX(Kalender!KE$81:KE$110,MAX(1,$D45))&gt;INDEX(Kalender!$B$81:$B$110,MAX(1,$D45))),AND($E45&gt;0,INDEX(Kalender!KE$81:KE$110,MAX(1,$E45))&gt;INDEX(Kalender!$B$81:$B$110,MAX(1,$E45))),AND($F45&gt;0,INDEX(Kalender!KE$81:KE$110,MAX(1,$F45))&gt;INDEX(Kalender!$B$81:$B$110,MAX(1,$F45)))),2,0))</f>
        <v>0</v>
      </c>
      <c r="KF45" s="5" t="n">
        <f aca="false">IF(Kalender!KF45&lt;&gt;1,0,IF(AND($B45&gt;0,INDEX(Kalender!KF$68:KF$77,MAX(1,$B45))&gt;INDEX(Kalender!$B$68:$B$77,MAX(1,$B45))),1,0)+IF(OR(AND($C45&gt;0,INDEX(Kalender!KF$81:KF$110,MAX(1,$C45))&gt;INDEX(Kalender!$B$81:$B$110,MAX(1,$C45))),AND($D45&gt;0,INDEX(Kalender!KF$81:KF$110,MAX(1,$D45))&gt;INDEX(Kalender!$B$81:$B$110,MAX(1,$D45))),AND($E45&gt;0,INDEX(Kalender!KF$81:KF$110,MAX(1,$E45))&gt;INDEX(Kalender!$B$81:$B$110,MAX(1,$E45))),AND($F45&gt;0,INDEX(Kalender!KF$81:KF$110,MAX(1,$F45))&gt;INDEX(Kalender!$B$81:$B$110,MAX(1,$F45)))),2,0))</f>
        <v>0</v>
      </c>
      <c r="KG45" s="5" t="n">
        <f aca="false">IF(Kalender!KG45&lt;&gt;1,0,IF(AND($B45&gt;0,INDEX(Kalender!KG$68:KG$77,MAX(1,$B45))&gt;INDEX(Kalender!$B$68:$B$77,MAX(1,$B45))),1,0)+IF(OR(AND($C45&gt;0,INDEX(Kalender!KG$81:KG$110,MAX(1,$C45))&gt;INDEX(Kalender!$B$81:$B$110,MAX(1,$C45))),AND($D45&gt;0,INDEX(Kalender!KG$81:KG$110,MAX(1,$D45))&gt;INDEX(Kalender!$B$81:$B$110,MAX(1,$D45))),AND($E45&gt;0,INDEX(Kalender!KG$81:KG$110,MAX(1,$E45))&gt;INDEX(Kalender!$B$81:$B$110,MAX(1,$E45))),AND($F45&gt;0,INDEX(Kalender!KG$81:KG$110,MAX(1,$F45))&gt;INDEX(Kalender!$B$81:$B$110,MAX(1,$F45)))),2,0))</f>
        <v>0</v>
      </c>
      <c r="KH45" s="5" t="n">
        <f aca="false">IF(Kalender!KH45&lt;&gt;1,0,IF(AND($B45&gt;0,INDEX(Kalender!KH$68:KH$77,MAX(1,$B45))&gt;INDEX(Kalender!$B$68:$B$77,MAX(1,$B45))),1,0)+IF(OR(AND($C45&gt;0,INDEX(Kalender!KH$81:KH$110,MAX(1,$C45))&gt;INDEX(Kalender!$B$81:$B$110,MAX(1,$C45))),AND($D45&gt;0,INDEX(Kalender!KH$81:KH$110,MAX(1,$D45))&gt;INDEX(Kalender!$B$81:$B$110,MAX(1,$D45))),AND($E45&gt;0,INDEX(Kalender!KH$81:KH$110,MAX(1,$E45))&gt;INDEX(Kalender!$B$81:$B$110,MAX(1,$E45))),AND($F45&gt;0,INDEX(Kalender!KH$81:KH$110,MAX(1,$F45))&gt;INDEX(Kalender!$B$81:$B$110,MAX(1,$F45)))),2,0))</f>
        <v>0</v>
      </c>
      <c r="KI45" s="5" t="n">
        <f aca="false">IF(Kalender!KI45&lt;&gt;1,0,IF(AND($B45&gt;0,INDEX(Kalender!KI$68:KI$77,MAX(1,$B45))&gt;INDEX(Kalender!$B$68:$B$77,MAX(1,$B45))),1,0)+IF(OR(AND($C45&gt;0,INDEX(Kalender!KI$81:KI$110,MAX(1,$C45))&gt;INDEX(Kalender!$B$81:$B$110,MAX(1,$C45))),AND($D45&gt;0,INDEX(Kalender!KI$81:KI$110,MAX(1,$D45))&gt;INDEX(Kalender!$B$81:$B$110,MAX(1,$D45))),AND($E45&gt;0,INDEX(Kalender!KI$81:KI$110,MAX(1,$E45))&gt;INDEX(Kalender!$B$81:$B$110,MAX(1,$E45))),AND($F45&gt;0,INDEX(Kalender!KI$81:KI$110,MAX(1,$F45))&gt;INDEX(Kalender!$B$81:$B$110,MAX(1,$F45)))),2,0))</f>
        <v>0</v>
      </c>
      <c r="KJ45" s="5" t="n">
        <f aca="false">IF(Kalender!KJ45&lt;&gt;1,0,IF(AND($B45&gt;0,INDEX(Kalender!KJ$68:KJ$77,MAX(1,$B45))&gt;INDEX(Kalender!$B$68:$B$77,MAX(1,$B45))),1,0)+IF(OR(AND($C45&gt;0,INDEX(Kalender!KJ$81:KJ$110,MAX(1,$C45))&gt;INDEX(Kalender!$B$81:$B$110,MAX(1,$C45))),AND($D45&gt;0,INDEX(Kalender!KJ$81:KJ$110,MAX(1,$D45))&gt;INDEX(Kalender!$B$81:$B$110,MAX(1,$D45))),AND($E45&gt;0,INDEX(Kalender!KJ$81:KJ$110,MAX(1,$E45))&gt;INDEX(Kalender!$B$81:$B$110,MAX(1,$E45))),AND($F45&gt;0,INDEX(Kalender!KJ$81:KJ$110,MAX(1,$F45))&gt;INDEX(Kalender!$B$81:$B$110,MAX(1,$F45)))),2,0))</f>
        <v>0</v>
      </c>
      <c r="KK45" s="5" t="n">
        <f aca="false">IF(Kalender!KK45&lt;&gt;1,0,IF(AND($B45&gt;0,INDEX(Kalender!KK$68:KK$77,MAX(1,$B45))&gt;INDEX(Kalender!$B$68:$B$77,MAX(1,$B45))),1,0)+IF(OR(AND($C45&gt;0,INDEX(Kalender!KK$81:KK$110,MAX(1,$C45))&gt;INDEX(Kalender!$B$81:$B$110,MAX(1,$C45))),AND($D45&gt;0,INDEX(Kalender!KK$81:KK$110,MAX(1,$D45))&gt;INDEX(Kalender!$B$81:$B$110,MAX(1,$D45))),AND($E45&gt;0,INDEX(Kalender!KK$81:KK$110,MAX(1,$E45))&gt;INDEX(Kalender!$B$81:$B$110,MAX(1,$E45))),AND($F45&gt;0,INDEX(Kalender!KK$81:KK$110,MAX(1,$F45))&gt;INDEX(Kalender!$B$81:$B$110,MAX(1,$F45)))),2,0))</f>
        <v>0</v>
      </c>
      <c r="KL45" s="5" t="n">
        <f aca="false">IF(Kalender!KL45&lt;&gt;1,0,IF(AND($B45&gt;0,INDEX(Kalender!KL$68:KL$77,MAX(1,$B45))&gt;INDEX(Kalender!$B$68:$B$77,MAX(1,$B45))),1,0)+IF(OR(AND($C45&gt;0,INDEX(Kalender!KL$81:KL$110,MAX(1,$C45))&gt;INDEX(Kalender!$B$81:$B$110,MAX(1,$C45))),AND($D45&gt;0,INDEX(Kalender!KL$81:KL$110,MAX(1,$D45))&gt;INDEX(Kalender!$B$81:$B$110,MAX(1,$D45))),AND($E45&gt;0,INDEX(Kalender!KL$81:KL$110,MAX(1,$E45))&gt;INDEX(Kalender!$B$81:$B$110,MAX(1,$E45))),AND($F45&gt;0,INDEX(Kalender!KL$81:KL$110,MAX(1,$F45))&gt;INDEX(Kalender!$B$81:$B$110,MAX(1,$F45)))),2,0))</f>
        <v>0</v>
      </c>
      <c r="KM45" s="5" t="n">
        <f aca="false">IF(Kalender!KM45&lt;&gt;1,0,IF(AND($B45&gt;0,INDEX(Kalender!KM$68:KM$77,MAX(1,$B45))&gt;INDEX(Kalender!$B$68:$B$77,MAX(1,$B45))),1,0)+IF(OR(AND($C45&gt;0,INDEX(Kalender!KM$81:KM$110,MAX(1,$C45))&gt;INDEX(Kalender!$B$81:$B$110,MAX(1,$C45))),AND($D45&gt;0,INDEX(Kalender!KM$81:KM$110,MAX(1,$D45))&gt;INDEX(Kalender!$B$81:$B$110,MAX(1,$D45))),AND($E45&gt;0,INDEX(Kalender!KM$81:KM$110,MAX(1,$E45))&gt;INDEX(Kalender!$B$81:$B$110,MAX(1,$E45))),AND($F45&gt;0,INDEX(Kalender!KM$81:KM$110,MAX(1,$F45))&gt;INDEX(Kalender!$B$81:$B$110,MAX(1,$F45)))),2,0))</f>
        <v>0</v>
      </c>
      <c r="KN45" s="5" t="n">
        <f aca="false">IF(Kalender!KN45&lt;&gt;1,0,IF(AND($B45&gt;0,INDEX(Kalender!KN$68:KN$77,MAX(1,$B45))&gt;INDEX(Kalender!$B$68:$B$77,MAX(1,$B45))),1,0)+IF(OR(AND($C45&gt;0,INDEX(Kalender!KN$81:KN$110,MAX(1,$C45))&gt;INDEX(Kalender!$B$81:$B$110,MAX(1,$C45))),AND($D45&gt;0,INDEX(Kalender!KN$81:KN$110,MAX(1,$D45))&gt;INDEX(Kalender!$B$81:$B$110,MAX(1,$D45))),AND($E45&gt;0,INDEX(Kalender!KN$81:KN$110,MAX(1,$E45))&gt;INDEX(Kalender!$B$81:$B$110,MAX(1,$E45))),AND($F45&gt;0,INDEX(Kalender!KN$81:KN$110,MAX(1,$F45))&gt;INDEX(Kalender!$B$81:$B$110,MAX(1,$F45)))),2,0))</f>
        <v>0</v>
      </c>
      <c r="KO45" s="5" t="n">
        <f aca="false">IF(Kalender!KO45&lt;&gt;1,0,IF(AND($B45&gt;0,INDEX(Kalender!KO$68:KO$77,MAX(1,$B45))&gt;INDEX(Kalender!$B$68:$B$77,MAX(1,$B45))),1,0)+IF(OR(AND($C45&gt;0,INDEX(Kalender!KO$81:KO$110,MAX(1,$C45))&gt;INDEX(Kalender!$B$81:$B$110,MAX(1,$C45))),AND($D45&gt;0,INDEX(Kalender!KO$81:KO$110,MAX(1,$D45))&gt;INDEX(Kalender!$B$81:$B$110,MAX(1,$D45))),AND($E45&gt;0,INDEX(Kalender!KO$81:KO$110,MAX(1,$E45))&gt;INDEX(Kalender!$B$81:$B$110,MAX(1,$E45))),AND($F45&gt;0,INDEX(Kalender!KO$81:KO$110,MAX(1,$F45))&gt;INDEX(Kalender!$B$81:$B$110,MAX(1,$F45)))),2,0))</f>
        <v>0</v>
      </c>
      <c r="KP45" s="5" t="n">
        <f aca="false">IF(Kalender!KP45&lt;&gt;1,0,IF(AND($B45&gt;0,INDEX(Kalender!KP$68:KP$77,MAX(1,$B45))&gt;INDEX(Kalender!$B$68:$B$77,MAX(1,$B45))),1,0)+IF(OR(AND($C45&gt;0,INDEX(Kalender!KP$81:KP$110,MAX(1,$C45))&gt;INDEX(Kalender!$B$81:$B$110,MAX(1,$C45))),AND($D45&gt;0,INDEX(Kalender!KP$81:KP$110,MAX(1,$D45))&gt;INDEX(Kalender!$B$81:$B$110,MAX(1,$D45))),AND($E45&gt;0,INDEX(Kalender!KP$81:KP$110,MAX(1,$E45))&gt;INDEX(Kalender!$B$81:$B$110,MAX(1,$E45))),AND($F45&gt;0,INDEX(Kalender!KP$81:KP$110,MAX(1,$F45))&gt;INDEX(Kalender!$B$81:$B$110,MAX(1,$F45)))),2,0))</f>
        <v>0</v>
      </c>
      <c r="KQ45" s="5" t="n">
        <f aca="false">IF(Kalender!KQ45&lt;&gt;1,0,IF(AND($B45&gt;0,INDEX(Kalender!KQ$68:KQ$77,MAX(1,$B45))&gt;INDEX(Kalender!$B$68:$B$77,MAX(1,$B45))),1,0)+IF(OR(AND($C45&gt;0,INDEX(Kalender!KQ$81:KQ$110,MAX(1,$C45))&gt;INDEX(Kalender!$B$81:$B$110,MAX(1,$C45))),AND($D45&gt;0,INDEX(Kalender!KQ$81:KQ$110,MAX(1,$D45))&gt;INDEX(Kalender!$B$81:$B$110,MAX(1,$D45))),AND($E45&gt;0,INDEX(Kalender!KQ$81:KQ$110,MAX(1,$E45))&gt;INDEX(Kalender!$B$81:$B$110,MAX(1,$E45))),AND($F45&gt;0,INDEX(Kalender!KQ$81:KQ$110,MAX(1,$F45))&gt;INDEX(Kalender!$B$81:$B$110,MAX(1,$F45)))),2,0))</f>
        <v>0</v>
      </c>
      <c r="KR45" s="5" t="n">
        <f aca="false">IF(Kalender!KR45&lt;&gt;1,0,IF(AND($B45&gt;0,INDEX(Kalender!KR$68:KR$77,MAX(1,$B45))&gt;INDEX(Kalender!$B$68:$B$77,MAX(1,$B45))),1,0)+IF(OR(AND($C45&gt;0,INDEX(Kalender!KR$81:KR$110,MAX(1,$C45))&gt;INDEX(Kalender!$B$81:$B$110,MAX(1,$C45))),AND($D45&gt;0,INDEX(Kalender!KR$81:KR$110,MAX(1,$D45))&gt;INDEX(Kalender!$B$81:$B$110,MAX(1,$D45))),AND($E45&gt;0,INDEX(Kalender!KR$81:KR$110,MAX(1,$E45))&gt;INDEX(Kalender!$B$81:$B$110,MAX(1,$E45))),AND($F45&gt;0,INDEX(Kalender!KR$81:KR$110,MAX(1,$F45))&gt;INDEX(Kalender!$B$81:$B$110,MAX(1,$F45)))),2,0))</f>
        <v>0</v>
      </c>
      <c r="KS45" s="5" t="n">
        <f aca="false">IF(Kalender!KS45&lt;&gt;1,0,IF(AND($B45&gt;0,INDEX(Kalender!KS$68:KS$77,MAX(1,$B45))&gt;INDEX(Kalender!$B$68:$B$77,MAX(1,$B45))),1,0)+IF(OR(AND($C45&gt;0,INDEX(Kalender!KS$81:KS$110,MAX(1,$C45))&gt;INDEX(Kalender!$B$81:$B$110,MAX(1,$C45))),AND($D45&gt;0,INDEX(Kalender!KS$81:KS$110,MAX(1,$D45))&gt;INDEX(Kalender!$B$81:$B$110,MAX(1,$D45))),AND($E45&gt;0,INDEX(Kalender!KS$81:KS$110,MAX(1,$E45))&gt;INDEX(Kalender!$B$81:$B$110,MAX(1,$E45))),AND($F45&gt;0,INDEX(Kalender!KS$81:KS$110,MAX(1,$F45))&gt;INDEX(Kalender!$B$81:$B$110,MAX(1,$F45)))),2,0))</f>
        <v>0</v>
      </c>
      <c r="KT45" s="5" t="n">
        <f aca="false">IF(Kalender!KT45&lt;&gt;1,0,IF(AND($B45&gt;0,INDEX(Kalender!KT$68:KT$77,MAX(1,$B45))&gt;INDEX(Kalender!$B$68:$B$77,MAX(1,$B45))),1,0)+IF(OR(AND($C45&gt;0,INDEX(Kalender!KT$81:KT$110,MAX(1,$C45))&gt;INDEX(Kalender!$B$81:$B$110,MAX(1,$C45))),AND($D45&gt;0,INDEX(Kalender!KT$81:KT$110,MAX(1,$D45))&gt;INDEX(Kalender!$B$81:$B$110,MAX(1,$D45))),AND($E45&gt;0,INDEX(Kalender!KT$81:KT$110,MAX(1,$E45))&gt;INDEX(Kalender!$B$81:$B$110,MAX(1,$E45))),AND($F45&gt;0,INDEX(Kalender!KT$81:KT$110,MAX(1,$F45))&gt;INDEX(Kalender!$B$81:$B$110,MAX(1,$F45)))),2,0))</f>
        <v>0</v>
      </c>
      <c r="KU45" s="5" t="n">
        <f aca="false">IF(Kalender!KU45&lt;&gt;1,0,IF(AND($B45&gt;0,INDEX(Kalender!KU$68:KU$77,MAX(1,$B45))&gt;INDEX(Kalender!$B$68:$B$77,MAX(1,$B45))),1,0)+IF(OR(AND($C45&gt;0,INDEX(Kalender!KU$81:KU$110,MAX(1,$C45))&gt;INDEX(Kalender!$B$81:$B$110,MAX(1,$C45))),AND($D45&gt;0,INDEX(Kalender!KU$81:KU$110,MAX(1,$D45))&gt;INDEX(Kalender!$B$81:$B$110,MAX(1,$D45))),AND($E45&gt;0,INDEX(Kalender!KU$81:KU$110,MAX(1,$E45))&gt;INDEX(Kalender!$B$81:$B$110,MAX(1,$E45))),AND($F45&gt;0,INDEX(Kalender!KU$81:KU$110,MAX(1,$F45))&gt;INDEX(Kalender!$B$81:$B$110,MAX(1,$F45)))),2,0))</f>
        <v>0</v>
      </c>
      <c r="KV45" s="5" t="n">
        <f aca="false">IF(Kalender!KV45&lt;&gt;1,0,IF(AND($B45&gt;0,INDEX(Kalender!KV$68:KV$77,MAX(1,$B45))&gt;INDEX(Kalender!$B$68:$B$77,MAX(1,$B45))),1,0)+IF(OR(AND($C45&gt;0,INDEX(Kalender!KV$81:KV$110,MAX(1,$C45))&gt;INDEX(Kalender!$B$81:$B$110,MAX(1,$C45))),AND($D45&gt;0,INDEX(Kalender!KV$81:KV$110,MAX(1,$D45))&gt;INDEX(Kalender!$B$81:$B$110,MAX(1,$D45))),AND($E45&gt;0,INDEX(Kalender!KV$81:KV$110,MAX(1,$E45))&gt;INDEX(Kalender!$B$81:$B$110,MAX(1,$E45))),AND($F45&gt;0,INDEX(Kalender!KV$81:KV$110,MAX(1,$F45))&gt;INDEX(Kalender!$B$81:$B$110,MAX(1,$F45)))),2,0))</f>
        <v>0</v>
      </c>
      <c r="KW45" s="5" t="n">
        <f aca="false">IF(Kalender!KW45&lt;&gt;1,0,IF(AND($B45&gt;0,INDEX(Kalender!KW$68:KW$77,MAX(1,$B45))&gt;INDEX(Kalender!$B$68:$B$77,MAX(1,$B45))),1,0)+IF(OR(AND($C45&gt;0,INDEX(Kalender!KW$81:KW$110,MAX(1,$C45))&gt;INDEX(Kalender!$B$81:$B$110,MAX(1,$C45))),AND($D45&gt;0,INDEX(Kalender!KW$81:KW$110,MAX(1,$D45))&gt;INDEX(Kalender!$B$81:$B$110,MAX(1,$D45))),AND($E45&gt;0,INDEX(Kalender!KW$81:KW$110,MAX(1,$E45))&gt;INDEX(Kalender!$B$81:$B$110,MAX(1,$E45))),AND($F45&gt;0,INDEX(Kalender!KW$81:KW$110,MAX(1,$F45))&gt;INDEX(Kalender!$B$81:$B$110,MAX(1,$F45)))),2,0))</f>
        <v>0</v>
      </c>
      <c r="KX45" s="5" t="n">
        <f aca="false">IF(Kalender!KX45&lt;&gt;1,0,IF(AND($B45&gt;0,INDEX(Kalender!KX$68:KX$77,MAX(1,$B45))&gt;INDEX(Kalender!$B$68:$B$77,MAX(1,$B45))),1,0)+IF(OR(AND($C45&gt;0,INDEX(Kalender!KX$81:KX$110,MAX(1,$C45))&gt;INDEX(Kalender!$B$81:$B$110,MAX(1,$C45))),AND($D45&gt;0,INDEX(Kalender!KX$81:KX$110,MAX(1,$D45))&gt;INDEX(Kalender!$B$81:$B$110,MAX(1,$D45))),AND($E45&gt;0,INDEX(Kalender!KX$81:KX$110,MAX(1,$E45))&gt;INDEX(Kalender!$B$81:$B$110,MAX(1,$E45))),AND($F45&gt;0,INDEX(Kalender!KX$81:KX$110,MAX(1,$F45))&gt;INDEX(Kalender!$B$81:$B$110,MAX(1,$F45)))),2,0))</f>
        <v>0</v>
      </c>
      <c r="KY45" s="5" t="n">
        <f aca="false">IF(Kalender!KY45&lt;&gt;1,0,IF(AND($B45&gt;0,INDEX(Kalender!KY$68:KY$77,MAX(1,$B45))&gt;INDEX(Kalender!$B$68:$B$77,MAX(1,$B45))),1,0)+IF(OR(AND($C45&gt;0,INDEX(Kalender!KY$81:KY$110,MAX(1,$C45))&gt;INDEX(Kalender!$B$81:$B$110,MAX(1,$C45))),AND($D45&gt;0,INDEX(Kalender!KY$81:KY$110,MAX(1,$D45))&gt;INDEX(Kalender!$B$81:$B$110,MAX(1,$D45))),AND($E45&gt;0,INDEX(Kalender!KY$81:KY$110,MAX(1,$E45))&gt;INDEX(Kalender!$B$81:$B$110,MAX(1,$E45))),AND($F45&gt;0,INDEX(Kalender!KY$81:KY$110,MAX(1,$F45))&gt;INDEX(Kalender!$B$81:$B$110,MAX(1,$F45)))),2,0))</f>
        <v>0</v>
      </c>
      <c r="KZ45" s="5" t="n">
        <f aca="false">IF(Kalender!KZ45&lt;&gt;1,0,IF(AND($B45&gt;0,INDEX(Kalender!KZ$68:KZ$77,MAX(1,$B45))&gt;INDEX(Kalender!$B$68:$B$77,MAX(1,$B45))),1,0)+IF(OR(AND($C45&gt;0,INDEX(Kalender!KZ$81:KZ$110,MAX(1,$C45))&gt;INDEX(Kalender!$B$81:$B$110,MAX(1,$C45))),AND($D45&gt;0,INDEX(Kalender!KZ$81:KZ$110,MAX(1,$D45))&gt;INDEX(Kalender!$B$81:$B$110,MAX(1,$D45))),AND($E45&gt;0,INDEX(Kalender!KZ$81:KZ$110,MAX(1,$E45))&gt;INDEX(Kalender!$B$81:$B$110,MAX(1,$E45))),AND($F45&gt;0,INDEX(Kalender!KZ$81:KZ$110,MAX(1,$F45))&gt;INDEX(Kalender!$B$81:$B$110,MAX(1,$F45)))),2,0))</f>
        <v>0</v>
      </c>
      <c r="LA45" s="5" t="n">
        <f aca="false">IF(Kalender!LA45&lt;&gt;1,0,IF(AND($B45&gt;0,INDEX(Kalender!LA$68:LA$77,MAX(1,$B45))&gt;INDEX(Kalender!$B$68:$B$77,MAX(1,$B45))),1,0)+IF(OR(AND($C45&gt;0,INDEX(Kalender!LA$81:LA$110,MAX(1,$C45))&gt;INDEX(Kalender!$B$81:$B$110,MAX(1,$C45))),AND($D45&gt;0,INDEX(Kalender!LA$81:LA$110,MAX(1,$D45))&gt;INDEX(Kalender!$B$81:$B$110,MAX(1,$D45))),AND($E45&gt;0,INDEX(Kalender!LA$81:LA$110,MAX(1,$E45))&gt;INDEX(Kalender!$B$81:$B$110,MAX(1,$E45))),AND($F45&gt;0,INDEX(Kalender!LA$81:LA$110,MAX(1,$F45))&gt;INDEX(Kalender!$B$81:$B$110,MAX(1,$F45)))),2,0))</f>
        <v>0</v>
      </c>
      <c r="LB45" s="5" t="n">
        <f aca="false">IF(Kalender!LB45&lt;&gt;1,0,IF(AND($B45&gt;0,INDEX(Kalender!LB$68:LB$77,MAX(1,$B45))&gt;INDEX(Kalender!$B$68:$B$77,MAX(1,$B45))),1,0)+IF(OR(AND($C45&gt;0,INDEX(Kalender!LB$81:LB$110,MAX(1,$C45))&gt;INDEX(Kalender!$B$81:$B$110,MAX(1,$C45))),AND($D45&gt;0,INDEX(Kalender!LB$81:LB$110,MAX(1,$D45))&gt;INDEX(Kalender!$B$81:$B$110,MAX(1,$D45))),AND($E45&gt;0,INDEX(Kalender!LB$81:LB$110,MAX(1,$E45))&gt;INDEX(Kalender!$B$81:$B$110,MAX(1,$E45))),AND($F45&gt;0,INDEX(Kalender!LB$81:LB$110,MAX(1,$F45))&gt;INDEX(Kalender!$B$81:$B$110,MAX(1,$F45)))),2,0))</f>
        <v>0</v>
      </c>
      <c r="LC45" s="5" t="n">
        <f aca="false">IF(Kalender!LC45&lt;&gt;1,0,IF(AND($B45&gt;0,INDEX(Kalender!LC$68:LC$77,MAX(1,$B45))&gt;INDEX(Kalender!$B$68:$B$77,MAX(1,$B45))),1,0)+IF(OR(AND($C45&gt;0,INDEX(Kalender!LC$81:LC$110,MAX(1,$C45))&gt;INDEX(Kalender!$B$81:$B$110,MAX(1,$C45))),AND($D45&gt;0,INDEX(Kalender!LC$81:LC$110,MAX(1,$D45))&gt;INDEX(Kalender!$B$81:$B$110,MAX(1,$D45))),AND($E45&gt;0,INDEX(Kalender!LC$81:LC$110,MAX(1,$E45))&gt;INDEX(Kalender!$B$81:$B$110,MAX(1,$E45))),AND($F45&gt;0,INDEX(Kalender!LC$81:LC$110,MAX(1,$F45))&gt;INDEX(Kalender!$B$81:$B$110,MAX(1,$F45)))),2,0))</f>
        <v>0</v>
      </c>
      <c r="LD45" s="5" t="n">
        <f aca="false">IF(Kalender!LD45&lt;&gt;1,0,IF(AND($B45&gt;0,INDEX(Kalender!LD$68:LD$77,MAX(1,$B45))&gt;INDEX(Kalender!$B$68:$B$77,MAX(1,$B45))),1,0)+IF(OR(AND($C45&gt;0,INDEX(Kalender!LD$81:LD$110,MAX(1,$C45))&gt;INDEX(Kalender!$B$81:$B$110,MAX(1,$C45))),AND($D45&gt;0,INDEX(Kalender!LD$81:LD$110,MAX(1,$D45))&gt;INDEX(Kalender!$B$81:$B$110,MAX(1,$D45))),AND($E45&gt;0,INDEX(Kalender!LD$81:LD$110,MAX(1,$E45))&gt;INDEX(Kalender!$B$81:$B$110,MAX(1,$E45))),AND($F45&gt;0,INDEX(Kalender!LD$81:LD$110,MAX(1,$F45))&gt;INDEX(Kalender!$B$81:$B$110,MAX(1,$F45)))),2,0))</f>
        <v>0</v>
      </c>
      <c r="LE45" s="5" t="n">
        <f aca="false">IF(Kalender!LE45&lt;&gt;1,0,IF(AND($B45&gt;0,INDEX(Kalender!LE$68:LE$77,MAX(1,$B45))&gt;INDEX(Kalender!$B$68:$B$77,MAX(1,$B45))),1,0)+IF(OR(AND($C45&gt;0,INDEX(Kalender!LE$81:LE$110,MAX(1,$C45))&gt;INDEX(Kalender!$B$81:$B$110,MAX(1,$C45))),AND($D45&gt;0,INDEX(Kalender!LE$81:LE$110,MAX(1,$D45))&gt;INDEX(Kalender!$B$81:$B$110,MAX(1,$D45))),AND($E45&gt;0,INDEX(Kalender!LE$81:LE$110,MAX(1,$E45))&gt;INDEX(Kalender!$B$81:$B$110,MAX(1,$E45))),AND($F45&gt;0,INDEX(Kalender!LE$81:LE$110,MAX(1,$F45))&gt;INDEX(Kalender!$B$81:$B$110,MAX(1,$F45)))),2,0))</f>
        <v>0</v>
      </c>
      <c r="LF45" s="5" t="n">
        <f aca="false">IF(Kalender!LF45&lt;&gt;1,0,IF(AND($B45&gt;0,INDEX(Kalender!LF$68:LF$77,MAX(1,$B45))&gt;INDEX(Kalender!$B$68:$B$77,MAX(1,$B45))),1,0)+IF(OR(AND($C45&gt;0,INDEX(Kalender!LF$81:LF$110,MAX(1,$C45))&gt;INDEX(Kalender!$B$81:$B$110,MAX(1,$C45))),AND($D45&gt;0,INDEX(Kalender!LF$81:LF$110,MAX(1,$D45))&gt;INDEX(Kalender!$B$81:$B$110,MAX(1,$D45))),AND($E45&gt;0,INDEX(Kalender!LF$81:LF$110,MAX(1,$E45))&gt;INDEX(Kalender!$B$81:$B$110,MAX(1,$E45))),AND($F45&gt;0,INDEX(Kalender!LF$81:LF$110,MAX(1,$F45))&gt;INDEX(Kalender!$B$81:$B$110,MAX(1,$F45)))),2,0))</f>
        <v>0</v>
      </c>
      <c r="LG45" s="5" t="n">
        <f aca="false">IF(Kalender!LG45&lt;&gt;1,0,IF(AND($B45&gt;0,INDEX(Kalender!LG$68:LG$77,MAX(1,$B45))&gt;INDEX(Kalender!$B$68:$B$77,MAX(1,$B45))),1,0)+IF(OR(AND($C45&gt;0,INDEX(Kalender!LG$81:LG$110,MAX(1,$C45))&gt;INDEX(Kalender!$B$81:$B$110,MAX(1,$C45))),AND($D45&gt;0,INDEX(Kalender!LG$81:LG$110,MAX(1,$D45))&gt;INDEX(Kalender!$B$81:$B$110,MAX(1,$D45))),AND($E45&gt;0,INDEX(Kalender!LG$81:LG$110,MAX(1,$E45))&gt;INDEX(Kalender!$B$81:$B$110,MAX(1,$E45))),AND($F45&gt;0,INDEX(Kalender!LG$81:LG$110,MAX(1,$F45))&gt;INDEX(Kalender!$B$81:$B$110,MAX(1,$F45)))),2,0))</f>
        <v>0</v>
      </c>
      <c r="LH45" s="5" t="n">
        <f aca="false">IF(Kalender!LH45&lt;&gt;1,0,IF(AND($B45&gt;0,INDEX(Kalender!LH$68:LH$77,MAX(1,$B45))&gt;INDEX(Kalender!$B$68:$B$77,MAX(1,$B45))),1,0)+IF(OR(AND($C45&gt;0,INDEX(Kalender!LH$81:LH$110,MAX(1,$C45))&gt;INDEX(Kalender!$B$81:$B$110,MAX(1,$C45))),AND($D45&gt;0,INDEX(Kalender!LH$81:LH$110,MAX(1,$D45))&gt;INDEX(Kalender!$B$81:$B$110,MAX(1,$D45))),AND($E45&gt;0,INDEX(Kalender!LH$81:LH$110,MAX(1,$E45))&gt;INDEX(Kalender!$B$81:$B$110,MAX(1,$E45))),AND($F45&gt;0,INDEX(Kalender!LH$81:LH$110,MAX(1,$F45))&gt;INDEX(Kalender!$B$81:$B$110,MAX(1,$F45)))),2,0))</f>
        <v>0</v>
      </c>
      <c r="LI45" s="5" t="n">
        <f aca="false">IF(Kalender!LI45&lt;&gt;1,0,IF(AND($B45&gt;0,INDEX(Kalender!LI$68:LI$77,MAX(1,$B45))&gt;INDEX(Kalender!$B$68:$B$77,MAX(1,$B45))),1,0)+IF(OR(AND($C45&gt;0,INDEX(Kalender!LI$81:LI$110,MAX(1,$C45))&gt;INDEX(Kalender!$B$81:$B$110,MAX(1,$C45))),AND($D45&gt;0,INDEX(Kalender!LI$81:LI$110,MAX(1,$D45))&gt;INDEX(Kalender!$B$81:$B$110,MAX(1,$D45))),AND($E45&gt;0,INDEX(Kalender!LI$81:LI$110,MAX(1,$E45))&gt;INDEX(Kalender!$B$81:$B$110,MAX(1,$E45))),AND($F45&gt;0,INDEX(Kalender!LI$81:LI$110,MAX(1,$F45))&gt;INDEX(Kalender!$B$81:$B$110,MAX(1,$F45)))),2,0))</f>
        <v>0</v>
      </c>
      <c r="LJ45" s="5" t="n">
        <f aca="false">IF(Kalender!LJ45&lt;&gt;1,0,IF(AND($B45&gt;0,INDEX(Kalender!LJ$68:LJ$77,MAX(1,$B45))&gt;INDEX(Kalender!$B$68:$B$77,MAX(1,$B45))),1,0)+IF(OR(AND($C45&gt;0,INDEX(Kalender!LJ$81:LJ$110,MAX(1,$C45))&gt;INDEX(Kalender!$B$81:$B$110,MAX(1,$C45))),AND($D45&gt;0,INDEX(Kalender!LJ$81:LJ$110,MAX(1,$D45))&gt;INDEX(Kalender!$B$81:$B$110,MAX(1,$D45))),AND($E45&gt;0,INDEX(Kalender!LJ$81:LJ$110,MAX(1,$E45))&gt;INDEX(Kalender!$B$81:$B$110,MAX(1,$E45))),AND($F45&gt;0,INDEX(Kalender!LJ$81:LJ$110,MAX(1,$F45))&gt;INDEX(Kalender!$B$81:$B$110,MAX(1,$F45)))),2,0))</f>
        <v>0</v>
      </c>
      <c r="LK45" s="5" t="n">
        <f aca="false">IF(Kalender!LK45&lt;&gt;1,0,IF(AND($B45&gt;0,INDEX(Kalender!LK$68:LK$77,MAX(1,$B45))&gt;INDEX(Kalender!$B$68:$B$77,MAX(1,$B45))),1,0)+IF(OR(AND($C45&gt;0,INDEX(Kalender!LK$81:LK$110,MAX(1,$C45))&gt;INDEX(Kalender!$B$81:$B$110,MAX(1,$C45))),AND($D45&gt;0,INDEX(Kalender!LK$81:LK$110,MAX(1,$D45))&gt;INDEX(Kalender!$B$81:$B$110,MAX(1,$D45))),AND($E45&gt;0,INDEX(Kalender!LK$81:LK$110,MAX(1,$E45))&gt;INDEX(Kalender!$B$81:$B$110,MAX(1,$E45))),AND($F45&gt;0,INDEX(Kalender!LK$81:LK$110,MAX(1,$F45))&gt;INDEX(Kalender!$B$81:$B$110,MAX(1,$F45)))),2,0))</f>
        <v>0</v>
      </c>
      <c r="LL45" s="5" t="n">
        <f aca="false">IF(Kalender!LL45&lt;&gt;1,0,IF(AND($B45&gt;0,INDEX(Kalender!LL$68:LL$77,MAX(1,$B45))&gt;INDEX(Kalender!$B$68:$B$77,MAX(1,$B45))),1,0)+IF(OR(AND($C45&gt;0,INDEX(Kalender!LL$81:LL$110,MAX(1,$C45))&gt;INDEX(Kalender!$B$81:$B$110,MAX(1,$C45))),AND($D45&gt;0,INDEX(Kalender!LL$81:LL$110,MAX(1,$D45))&gt;INDEX(Kalender!$B$81:$B$110,MAX(1,$D45))),AND($E45&gt;0,INDEX(Kalender!LL$81:LL$110,MAX(1,$E45))&gt;INDEX(Kalender!$B$81:$B$110,MAX(1,$E45))),AND($F45&gt;0,INDEX(Kalender!LL$81:LL$110,MAX(1,$F45))&gt;INDEX(Kalender!$B$81:$B$110,MAX(1,$F45)))),2,0))</f>
        <v>0</v>
      </c>
      <c r="LM45" s="5" t="n">
        <f aca="false">IF(Kalender!LM45&lt;&gt;1,0,IF(AND($B45&gt;0,INDEX(Kalender!LM$68:LM$77,MAX(1,$B45))&gt;INDEX(Kalender!$B$68:$B$77,MAX(1,$B45))),1,0)+IF(OR(AND($C45&gt;0,INDEX(Kalender!LM$81:LM$110,MAX(1,$C45))&gt;INDEX(Kalender!$B$81:$B$110,MAX(1,$C45))),AND($D45&gt;0,INDEX(Kalender!LM$81:LM$110,MAX(1,$D45))&gt;INDEX(Kalender!$B$81:$B$110,MAX(1,$D45))),AND($E45&gt;0,INDEX(Kalender!LM$81:LM$110,MAX(1,$E45))&gt;INDEX(Kalender!$B$81:$B$110,MAX(1,$E45))),AND($F45&gt;0,INDEX(Kalender!LM$81:LM$110,MAX(1,$F45))&gt;INDEX(Kalender!$B$81:$B$110,MAX(1,$F45)))),2,0))</f>
        <v>0</v>
      </c>
      <c r="LN45" s="5" t="n">
        <f aca="false">IF(Kalender!LN45&lt;&gt;1,0,IF(AND($B45&gt;0,INDEX(Kalender!LN$68:LN$77,MAX(1,$B45))&gt;INDEX(Kalender!$B$68:$B$77,MAX(1,$B45))),1,0)+IF(OR(AND($C45&gt;0,INDEX(Kalender!LN$81:LN$110,MAX(1,$C45))&gt;INDEX(Kalender!$B$81:$B$110,MAX(1,$C45))),AND($D45&gt;0,INDEX(Kalender!LN$81:LN$110,MAX(1,$D45))&gt;INDEX(Kalender!$B$81:$B$110,MAX(1,$D45))),AND($E45&gt;0,INDEX(Kalender!LN$81:LN$110,MAX(1,$E45))&gt;INDEX(Kalender!$B$81:$B$110,MAX(1,$E45))),AND($F45&gt;0,INDEX(Kalender!LN$81:LN$110,MAX(1,$F45))&gt;INDEX(Kalender!$B$81:$B$110,MAX(1,$F45)))),2,0))</f>
        <v>0</v>
      </c>
      <c r="LO45" s="5" t="n">
        <f aca="false">IF(Kalender!LO45&lt;&gt;1,0,IF(AND($B45&gt;0,INDEX(Kalender!LO$68:LO$77,MAX(1,$B45))&gt;INDEX(Kalender!$B$68:$B$77,MAX(1,$B45))),1,0)+IF(OR(AND($C45&gt;0,INDEX(Kalender!LO$81:LO$110,MAX(1,$C45))&gt;INDEX(Kalender!$B$81:$B$110,MAX(1,$C45))),AND($D45&gt;0,INDEX(Kalender!LO$81:LO$110,MAX(1,$D45))&gt;INDEX(Kalender!$B$81:$B$110,MAX(1,$D45))),AND($E45&gt;0,INDEX(Kalender!LO$81:LO$110,MAX(1,$E45))&gt;INDEX(Kalender!$B$81:$B$110,MAX(1,$E45))),AND($F45&gt;0,INDEX(Kalender!LO$81:LO$110,MAX(1,$F45))&gt;INDEX(Kalender!$B$81:$B$110,MAX(1,$F45)))),2,0))</f>
        <v>0</v>
      </c>
      <c r="LP45" s="5" t="n">
        <f aca="false">IF(Kalender!LP45&lt;&gt;1,0,IF(AND($B45&gt;0,INDEX(Kalender!LP$68:LP$77,MAX(1,$B45))&gt;INDEX(Kalender!$B$68:$B$77,MAX(1,$B45))),1,0)+IF(OR(AND($C45&gt;0,INDEX(Kalender!LP$81:LP$110,MAX(1,$C45))&gt;INDEX(Kalender!$B$81:$B$110,MAX(1,$C45))),AND($D45&gt;0,INDEX(Kalender!LP$81:LP$110,MAX(1,$D45))&gt;INDEX(Kalender!$B$81:$B$110,MAX(1,$D45))),AND($E45&gt;0,INDEX(Kalender!LP$81:LP$110,MAX(1,$E45))&gt;INDEX(Kalender!$B$81:$B$110,MAX(1,$E45))),AND($F45&gt;0,INDEX(Kalender!LP$81:LP$110,MAX(1,$F45))&gt;INDEX(Kalender!$B$81:$B$110,MAX(1,$F45)))),2,0))</f>
        <v>0</v>
      </c>
      <c r="LQ45" s="5" t="n">
        <f aca="false">IF(Kalender!LQ45&lt;&gt;1,0,IF(AND($B45&gt;0,INDEX(Kalender!LQ$68:LQ$77,MAX(1,$B45))&gt;INDEX(Kalender!$B$68:$B$77,MAX(1,$B45))),1,0)+IF(OR(AND($C45&gt;0,INDEX(Kalender!LQ$81:LQ$110,MAX(1,$C45))&gt;INDEX(Kalender!$B$81:$B$110,MAX(1,$C45))),AND($D45&gt;0,INDEX(Kalender!LQ$81:LQ$110,MAX(1,$D45))&gt;INDEX(Kalender!$B$81:$B$110,MAX(1,$D45))),AND($E45&gt;0,INDEX(Kalender!LQ$81:LQ$110,MAX(1,$E45))&gt;INDEX(Kalender!$B$81:$B$110,MAX(1,$E45))),AND($F45&gt;0,INDEX(Kalender!LQ$81:LQ$110,MAX(1,$F45))&gt;INDEX(Kalender!$B$81:$B$110,MAX(1,$F45)))),2,0))</f>
        <v>0</v>
      </c>
      <c r="LR45" s="5" t="n">
        <f aca="false">IF(Kalender!LR45&lt;&gt;1,0,IF(AND($B45&gt;0,INDEX(Kalender!LR$68:LR$77,MAX(1,$B45))&gt;INDEX(Kalender!$B$68:$B$77,MAX(1,$B45))),1,0)+IF(OR(AND($C45&gt;0,INDEX(Kalender!LR$81:LR$110,MAX(1,$C45))&gt;INDEX(Kalender!$B$81:$B$110,MAX(1,$C45))),AND($D45&gt;0,INDEX(Kalender!LR$81:LR$110,MAX(1,$D45))&gt;INDEX(Kalender!$B$81:$B$110,MAX(1,$D45))),AND($E45&gt;0,INDEX(Kalender!LR$81:LR$110,MAX(1,$E45))&gt;INDEX(Kalender!$B$81:$B$110,MAX(1,$E45))),AND($F45&gt;0,INDEX(Kalender!LR$81:LR$110,MAX(1,$F45))&gt;INDEX(Kalender!$B$81:$B$110,MAX(1,$F45)))),2,0))</f>
        <v>0</v>
      </c>
      <c r="LS45" s="5" t="n">
        <f aca="false">IF(Kalender!LS45&lt;&gt;1,0,IF(AND($B45&gt;0,INDEX(Kalender!LS$68:LS$77,MAX(1,$B45))&gt;INDEX(Kalender!$B$68:$B$77,MAX(1,$B45))),1,0)+IF(OR(AND($C45&gt;0,INDEX(Kalender!LS$81:LS$110,MAX(1,$C45))&gt;INDEX(Kalender!$B$81:$B$110,MAX(1,$C45))),AND($D45&gt;0,INDEX(Kalender!LS$81:LS$110,MAX(1,$D45))&gt;INDEX(Kalender!$B$81:$B$110,MAX(1,$D45))),AND($E45&gt;0,INDEX(Kalender!LS$81:LS$110,MAX(1,$E45))&gt;INDEX(Kalender!$B$81:$B$110,MAX(1,$E45))),AND($F45&gt;0,INDEX(Kalender!LS$81:LS$110,MAX(1,$F45))&gt;INDEX(Kalender!$B$81:$B$110,MAX(1,$F45)))),2,0))</f>
        <v>0</v>
      </c>
      <c r="LT45" s="5" t="n">
        <f aca="false">IF(Kalender!LT45&lt;&gt;1,0,IF(AND($B45&gt;0,INDEX(Kalender!LT$68:LT$77,MAX(1,$B45))&gt;INDEX(Kalender!$B$68:$B$77,MAX(1,$B45))),1,0)+IF(OR(AND($C45&gt;0,INDEX(Kalender!LT$81:LT$110,MAX(1,$C45))&gt;INDEX(Kalender!$B$81:$B$110,MAX(1,$C45))),AND($D45&gt;0,INDEX(Kalender!LT$81:LT$110,MAX(1,$D45))&gt;INDEX(Kalender!$B$81:$B$110,MAX(1,$D45))),AND($E45&gt;0,INDEX(Kalender!LT$81:LT$110,MAX(1,$E45))&gt;INDEX(Kalender!$B$81:$B$110,MAX(1,$E45))),AND($F45&gt;0,INDEX(Kalender!LT$81:LT$110,MAX(1,$F45))&gt;INDEX(Kalender!$B$81:$B$110,MAX(1,$F45)))),2,0))</f>
        <v>0</v>
      </c>
      <c r="LU45" s="5" t="n">
        <f aca="false">IF(Kalender!LU45&lt;&gt;1,0,IF(AND($B45&gt;0,INDEX(Kalender!LU$68:LU$77,MAX(1,$B45))&gt;INDEX(Kalender!$B$68:$B$77,MAX(1,$B45))),1,0)+IF(OR(AND($C45&gt;0,INDEX(Kalender!LU$81:LU$110,MAX(1,$C45))&gt;INDEX(Kalender!$B$81:$B$110,MAX(1,$C45))),AND($D45&gt;0,INDEX(Kalender!LU$81:LU$110,MAX(1,$D45))&gt;INDEX(Kalender!$B$81:$B$110,MAX(1,$D45))),AND($E45&gt;0,INDEX(Kalender!LU$81:LU$110,MAX(1,$E45))&gt;INDEX(Kalender!$B$81:$B$110,MAX(1,$E45))),AND($F45&gt;0,INDEX(Kalender!LU$81:LU$110,MAX(1,$F45))&gt;INDEX(Kalender!$B$81:$B$110,MAX(1,$F45)))),2,0))</f>
        <v>0</v>
      </c>
      <c r="LV45" s="5" t="n">
        <f aca="false">IF(Kalender!LV45&lt;&gt;1,0,IF(AND($B45&gt;0,INDEX(Kalender!LV$68:LV$77,MAX(1,$B45))&gt;INDEX(Kalender!$B$68:$B$77,MAX(1,$B45))),1,0)+IF(OR(AND($C45&gt;0,INDEX(Kalender!LV$81:LV$110,MAX(1,$C45))&gt;INDEX(Kalender!$B$81:$B$110,MAX(1,$C45))),AND($D45&gt;0,INDEX(Kalender!LV$81:LV$110,MAX(1,$D45))&gt;INDEX(Kalender!$B$81:$B$110,MAX(1,$D45))),AND($E45&gt;0,INDEX(Kalender!LV$81:LV$110,MAX(1,$E45))&gt;INDEX(Kalender!$B$81:$B$110,MAX(1,$E45))),AND($F45&gt;0,INDEX(Kalender!LV$81:LV$110,MAX(1,$F45))&gt;INDEX(Kalender!$B$81:$B$110,MAX(1,$F45)))),2,0))</f>
        <v>0</v>
      </c>
      <c r="LW45" s="5" t="n">
        <f aca="false">IF(Kalender!LW45&lt;&gt;1,0,IF(AND($B45&gt;0,INDEX(Kalender!LW$68:LW$77,MAX(1,$B45))&gt;INDEX(Kalender!$B$68:$B$77,MAX(1,$B45))),1,0)+IF(OR(AND($C45&gt;0,INDEX(Kalender!LW$81:LW$110,MAX(1,$C45))&gt;INDEX(Kalender!$B$81:$B$110,MAX(1,$C45))),AND($D45&gt;0,INDEX(Kalender!LW$81:LW$110,MAX(1,$D45))&gt;INDEX(Kalender!$B$81:$B$110,MAX(1,$D45))),AND($E45&gt;0,INDEX(Kalender!LW$81:LW$110,MAX(1,$E45))&gt;INDEX(Kalender!$B$81:$B$110,MAX(1,$E45))),AND($F45&gt;0,INDEX(Kalender!LW$81:LW$110,MAX(1,$F45))&gt;INDEX(Kalender!$B$81:$B$110,MAX(1,$F45)))),2,0))</f>
        <v>0</v>
      </c>
      <c r="LX45" s="5" t="n">
        <f aca="false">IF(Kalender!LX45&lt;&gt;1,0,IF(AND($B45&gt;0,INDEX(Kalender!LX$68:LX$77,MAX(1,$B45))&gt;INDEX(Kalender!$B$68:$B$77,MAX(1,$B45))),1,0)+IF(OR(AND($C45&gt;0,INDEX(Kalender!LX$81:LX$110,MAX(1,$C45))&gt;INDEX(Kalender!$B$81:$B$110,MAX(1,$C45))),AND($D45&gt;0,INDEX(Kalender!LX$81:LX$110,MAX(1,$D45))&gt;INDEX(Kalender!$B$81:$B$110,MAX(1,$D45))),AND($E45&gt;0,INDEX(Kalender!LX$81:LX$110,MAX(1,$E45))&gt;INDEX(Kalender!$B$81:$B$110,MAX(1,$E45))),AND($F45&gt;0,INDEX(Kalender!LX$81:LX$110,MAX(1,$F45))&gt;INDEX(Kalender!$B$81:$B$110,MAX(1,$F45)))),2,0))</f>
        <v>0</v>
      </c>
      <c r="LY45" s="5" t="n">
        <f aca="false">IF(Kalender!LY45&lt;&gt;1,0,IF(AND($B45&gt;0,INDEX(Kalender!LY$68:LY$77,MAX(1,$B45))&gt;INDEX(Kalender!$B$68:$B$77,MAX(1,$B45))),1,0)+IF(OR(AND($C45&gt;0,INDEX(Kalender!LY$81:LY$110,MAX(1,$C45))&gt;INDEX(Kalender!$B$81:$B$110,MAX(1,$C45))),AND($D45&gt;0,INDEX(Kalender!LY$81:LY$110,MAX(1,$D45))&gt;INDEX(Kalender!$B$81:$B$110,MAX(1,$D45))),AND($E45&gt;0,INDEX(Kalender!LY$81:LY$110,MAX(1,$E45))&gt;INDEX(Kalender!$B$81:$B$110,MAX(1,$E45))),AND($F45&gt;0,INDEX(Kalender!LY$81:LY$110,MAX(1,$F45))&gt;INDEX(Kalender!$B$81:$B$110,MAX(1,$F45)))),2,0))</f>
        <v>0</v>
      </c>
      <c r="LZ45" s="5" t="n">
        <f aca="false">IF(Kalender!LZ45&lt;&gt;1,0,IF(AND($B45&gt;0,INDEX(Kalender!LZ$68:LZ$77,MAX(1,$B45))&gt;INDEX(Kalender!$B$68:$B$77,MAX(1,$B45))),1,0)+IF(OR(AND($C45&gt;0,INDEX(Kalender!LZ$81:LZ$110,MAX(1,$C45))&gt;INDEX(Kalender!$B$81:$B$110,MAX(1,$C45))),AND($D45&gt;0,INDEX(Kalender!LZ$81:LZ$110,MAX(1,$D45))&gt;INDEX(Kalender!$B$81:$B$110,MAX(1,$D45))),AND($E45&gt;0,INDEX(Kalender!LZ$81:LZ$110,MAX(1,$E45))&gt;INDEX(Kalender!$B$81:$B$110,MAX(1,$E45))),AND($F45&gt;0,INDEX(Kalender!LZ$81:LZ$110,MAX(1,$F45))&gt;INDEX(Kalender!$B$81:$B$110,MAX(1,$F45)))),2,0))</f>
        <v>0</v>
      </c>
      <c r="MA45" s="5" t="n">
        <f aca="false">IF(Kalender!MA45&lt;&gt;1,0,IF(AND($B45&gt;0,INDEX(Kalender!MA$68:MA$77,MAX(1,$B45))&gt;INDEX(Kalender!$B$68:$B$77,MAX(1,$B45))),1,0)+IF(OR(AND($C45&gt;0,INDEX(Kalender!MA$81:MA$110,MAX(1,$C45))&gt;INDEX(Kalender!$B$81:$B$110,MAX(1,$C45))),AND($D45&gt;0,INDEX(Kalender!MA$81:MA$110,MAX(1,$D45))&gt;INDEX(Kalender!$B$81:$B$110,MAX(1,$D45))),AND($E45&gt;0,INDEX(Kalender!MA$81:MA$110,MAX(1,$E45))&gt;INDEX(Kalender!$B$81:$B$110,MAX(1,$E45))),AND($F45&gt;0,INDEX(Kalender!MA$81:MA$110,MAX(1,$F45))&gt;INDEX(Kalender!$B$81:$B$110,MAX(1,$F45)))),2,0))</f>
        <v>0</v>
      </c>
      <c r="MB45" s="5" t="n">
        <f aca="false">IF(Kalender!MB45&lt;&gt;1,0,IF(AND($B45&gt;0,INDEX(Kalender!MB$68:MB$77,MAX(1,$B45))&gt;INDEX(Kalender!$B$68:$B$77,MAX(1,$B45))),1,0)+IF(OR(AND($C45&gt;0,INDEX(Kalender!MB$81:MB$110,MAX(1,$C45))&gt;INDEX(Kalender!$B$81:$B$110,MAX(1,$C45))),AND($D45&gt;0,INDEX(Kalender!MB$81:MB$110,MAX(1,$D45))&gt;INDEX(Kalender!$B$81:$B$110,MAX(1,$D45))),AND($E45&gt;0,INDEX(Kalender!MB$81:MB$110,MAX(1,$E45))&gt;INDEX(Kalender!$B$81:$B$110,MAX(1,$E45))),AND($F45&gt;0,INDEX(Kalender!MB$81:MB$110,MAX(1,$F45))&gt;INDEX(Kalender!$B$81:$B$110,MAX(1,$F45)))),2,0))</f>
        <v>0</v>
      </c>
      <c r="MC45" s="5" t="n">
        <f aca="false">IF(Kalender!MC45&lt;&gt;1,0,IF(AND($B45&gt;0,INDEX(Kalender!MC$68:MC$77,MAX(1,$B45))&gt;INDEX(Kalender!$B$68:$B$77,MAX(1,$B45))),1,0)+IF(OR(AND($C45&gt;0,INDEX(Kalender!MC$81:MC$110,MAX(1,$C45))&gt;INDEX(Kalender!$B$81:$B$110,MAX(1,$C45))),AND($D45&gt;0,INDEX(Kalender!MC$81:MC$110,MAX(1,$D45))&gt;INDEX(Kalender!$B$81:$B$110,MAX(1,$D45))),AND($E45&gt;0,INDEX(Kalender!MC$81:MC$110,MAX(1,$E45))&gt;INDEX(Kalender!$B$81:$B$110,MAX(1,$E45))),AND($F45&gt;0,INDEX(Kalender!MC$81:MC$110,MAX(1,$F45))&gt;INDEX(Kalender!$B$81:$B$110,MAX(1,$F45)))),2,0))</f>
        <v>0</v>
      </c>
      <c r="MD45" s="5" t="n">
        <f aca="false">IF(Kalender!MD45&lt;&gt;1,0,IF(AND($B45&gt;0,INDEX(Kalender!MD$68:MD$77,MAX(1,$B45))&gt;INDEX(Kalender!$B$68:$B$77,MAX(1,$B45))),1,0)+IF(OR(AND($C45&gt;0,INDEX(Kalender!MD$81:MD$110,MAX(1,$C45))&gt;INDEX(Kalender!$B$81:$B$110,MAX(1,$C45))),AND($D45&gt;0,INDEX(Kalender!MD$81:MD$110,MAX(1,$D45))&gt;INDEX(Kalender!$B$81:$B$110,MAX(1,$D45))),AND($E45&gt;0,INDEX(Kalender!MD$81:MD$110,MAX(1,$E45))&gt;INDEX(Kalender!$B$81:$B$110,MAX(1,$E45))),AND($F45&gt;0,INDEX(Kalender!MD$81:MD$110,MAX(1,$F45))&gt;INDEX(Kalender!$B$81:$B$110,MAX(1,$F45)))),2,0))</f>
        <v>0</v>
      </c>
      <c r="ME45" s="5" t="n">
        <f aca="false">IF(Kalender!ME45&lt;&gt;1,0,IF(AND($B45&gt;0,INDEX(Kalender!ME$68:ME$77,MAX(1,$B45))&gt;INDEX(Kalender!$B$68:$B$77,MAX(1,$B45))),1,0)+IF(OR(AND($C45&gt;0,INDEX(Kalender!ME$81:ME$110,MAX(1,$C45))&gt;INDEX(Kalender!$B$81:$B$110,MAX(1,$C45))),AND($D45&gt;0,INDEX(Kalender!ME$81:ME$110,MAX(1,$D45))&gt;INDEX(Kalender!$B$81:$B$110,MAX(1,$D45))),AND($E45&gt;0,INDEX(Kalender!ME$81:ME$110,MAX(1,$E45))&gt;INDEX(Kalender!$B$81:$B$110,MAX(1,$E45))),AND($F45&gt;0,INDEX(Kalender!ME$81:ME$110,MAX(1,$F45))&gt;INDEX(Kalender!$B$81:$B$110,MAX(1,$F45)))),2,0))</f>
        <v>0</v>
      </c>
      <c r="MF45" s="5" t="n">
        <f aca="false">IF(Kalender!MF45&lt;&gt;1,0,IF(AND($B45&gt;0,INDEX(Kalender!MF$68:MF$77,MAX(1,$B45))&gt;INDEX(Kalender!$B$68:$B$77,MAX(1,$B45))),1,0)+IF(OR(AND($C45&gt;0,INDEX(Kalender!MF$81:MF$110,MAX(1,$C45))&gt;INDEX(Kalender!$B$81:$B$110,MAX(1,$C45))),AND($D45&gt;0,INDEX(Kalender!MF$81:MF$110,MAX(1,$D45))&gt;INDEX(Kalender!$B$81:$B$110,MAX(1,$D45))),AND($E45&gt;0,INDEX(Kalender!MF$81:MF$110,MAX(1,$E45))&gt;INDEX(Kalender!$B$81:$B$110,MAX(1,$E45))),AND($F45&gt;0,INDEX(Kalender!MF$81:MF$110,MAX(1,$F45))&gt;INDEX(Kalender!$B$81:$B$110,MAX(1,$F45)))),2,0))</f>
        <v>0</v>
      </c>
      <c r="MG45" s="5" t="n">
        <f aca="false">IF(Kalender!MG45&lt;&gt;1,0,IF(AND($B45&gt;0,INDEX(Kalender!MG$68:MG$77,MAX(1,$B45))&gt;INDEX(Kalender!$B$68:$B$77,MAX(1,$B45))),1,0)+IF(OR(AND($C45&gt;0,INDEX(Kalender!MG$81:MG$110,MAX(1,$C45))&gt;INDEX(Kalender!$B$81:$B$110,MAX(1,$C45))),AND($D45&gt;0,INDEX(Kalender!MG$81:MG$110,MAX(1,$D45))&gt;INDEX(Kalender!$B$81:$B$110,MAX(1,$D45))),AND($E45&gt;0,INDEX(Kalender!MG$81:MG$110,MAX(1,$E45))&gt;INDEX(Kalender!$B$81:$B$110,MAX(1,$E45))),AND($F45&gt;0,INDEX(Kalender!MG$81:MG$110,MAX(1,$F45))&gt;INDEX(Kalender!$B$81:$B$110,MAX(1,$F45)))),2,0))</f>
        <v>0</v>
      </c>
      <c r="MH45" s="5" t="n">
        <f aca="false">IF(Kalender!MH45&lt;&gt;1,0,IF(AND($B45&gt;0,INDEX(Kalender!MH$68:MH$77,MAX(1,$B45))&gt;INDEX(Kalender!$B$68:$B$77,MAX(1,$B45))),1,0)+IF(OR(AND($C45&gt;0,INDEX(Kalender!MH$81:MH$110,MAX(1,$C45))&gt;INDEX(Kalender!$B$81:$B$110,MAX(1,$C45))),AND($D45&gt;0,INDEX(Kalender!MH$81:MH$110,MAX(1,$D45))&gt;INDEX(Kalender!$B$81:$B$110,MAX(1,$D45))),AND($E45&gt;0,INDEX(Kalender!MH$81:MH$110,MAX(1,$E45))&gt;INDEX(Kalender!$B$81:$B$110,MAX(1,$E45))),AND($F45&gt;0,INDEX(Kalender!MH$81:MH$110,MAX(1,$F45))&gt;INDEX(Kalender!$B$81:$B$110,MAX(1,$F45)))),2,0))</f>
        <v>0</v>
      </c>
      <c r="MI45" s="5" t="n">
        <f aca="false">IF(Kalender!MI45&lt;&gt;1,0,IF(AND($B45&gt;0,INDEX(Kalender!MI$68:MI$77,MAX(1,$B45))&gt;INDEX(Kalender!$B$68:$B$77,MAX(1,$B45))),1,0)+IF(OR(AND($C45&gt;0,INDEX(Kalender!MI$81:MI$110,MAX(1,$C45))&gt;INDEX(Kalender!$B$81:$B$110,MAX(1,$C45))),AND($D45&gt;0,INDEX(Kalender!MI$81:MI$110,MAX(1,$D45))&gt;INDEX(Kalender!$B$81:$B$110,MAX(1,$D45))),AND($E45&gt;0,INDEX(Kalender!MI$81:MI$110,MAX(1,$E45))&gt;INDEX(Kalender!$B$81:$B$110,MAX(1,$E45))),AND($F45&gt;0,INDEX(Kalender!MI$81:MI$110,MAX(1,$F45))&gt;INDEX(Kalender!$B$81:$B$110,MAX(1,$F45)))),2,0))</f>
        <v>0</v>
      </c>
      <c r="MJ45" s="5" t="n">
        <f aca="false">IF(Kalender!MJ45&lt;&gt;1,0,IF(AND($B45&gt;0,INDEX(Kalender!MJ$68:MJ$77,MAX(1,$B45))&gt;INDEX(Kalender!$B$68:$B$77,MAX(1,$B45))),1,0)+IF(OR(AND($C45&gt;0,INDEX(Kalender!MJ$81:MJ$110,MAX(1,$C45))&gt;INDEX(Kalender!$B$81:$B$110,MAX(1,$C45))),AND($D45&gt;0,INDEX(Kalender!MJ$81:MJ$110,MAX(1,$D45))&gt;INDEX(Kalender!$B$81:$B$110,MAX(1,$D45))),AND($E45&gt;0,INDEX(Kalender!MJ$81:MJ$110,MAX(1,$E45))&gt;INDEX(Kalender!$B$81:$B$110,MAX(1,$E45))),AND($F45&gt;0,INDEX(Kalender!MJ$81:MJ$110,MAX(1,$F45))&gt;INDEX(Kalender!$B$81:$B$110,MAX(1,$F45)))),2,0))</f>
        <v>0</v>
      </c>
      <c r="MK45" s="5" t="n">
        <f aca="false">IF(Kalender!MK45&lt;&gt;1,0,IF(AND($B45&gt;0,INDEX(Kalender!MK$68:MK$77,MAX(1,$B45))&gt;INDEX(Kalender!$B$68:$B$77,MAX(1,$B45))),1,0)+IF(OR(AND($C45&gt;0,INDEX(Kalender!MK$81:MK$110,MAX(1,$C45))&gt;INDEX(Kalender!$B$81:$B$110,MAX(1,$C45))),AND($D45&gt;0,INDEX(Kalender!MK$81:MK$110,MAX(1,$D45))&gt;INDEX(Kalender!$B$81:$B$110,MAX(1,$D45))),AND($E45&gt;0,INDEX(Kalender!MK$81:MK$110,MAX(1,$E45))&gt;INDEX(Kalender!$B$81:$B$110,MAX(1,$E45))),AND($F45&gt;0,INDEX(Kalender!MK$81:MK$110,MAX(1,$F45))&gt;INDEX(Kalender!$B$81:$B$110,MAX(1,$F45)))),2,0))</f>
        <v>0</v>
      </c>
      <c r="ML45" s="5" t="n">
        <f aca="false">IF(Kalender!ML45&lt;&gt;1,0,IF(AND($B45&gt;0,INDEX(Kalender!ML$68:ML$77,MAX(1,$B45))&gt;INDEX(Kalender!$B$68:$B$77,MAX(1,$B45))),1,0)+IF(OR(AND($C45&gt;0,INDEX(Kalender!ML$81:ML$110,MAX(1,$C45))&gt;INDEX(Kalender!$B$81:$B$110,MAX(1,$C45))),AND($D45&gt;0,INDEX(Kalender!ML$81:ML$110,MAX(1,$D45))&gt;INDEX(Kalender!$B$81:$B$110,MAX(1,$D45))),AND($E45&gt;0,INDEX(Kalender!ML$81:ML$110,MAX(1,$E45))&gt;INDEX(Kalender!$B$81:$B$110,MAX(1,$E45))),AND($F45&gt;0,INDEX(Kalender!ML$81:ML$110,MAX(1,$F45))&gt;INDEX(Kalender!$B$81:$B$110,MAX(1,$F45)))),2,0))</f>
        <v>0</v>
      </c>
      <c r="MM45" s="5" t="n">
        <f aca="false">IF(Kalender!MM45&lt;&gt;1,0,IF(AND($B45&gt;0,INDEX(Kalender!MM$68:MM$77,MAX(1,$B45))&gt;INDEX(Kalender!$B$68:$B$77,MAX(1,$B45))),1,0)+IF(OR(AND($C45&gt;0,INDEX(Kalender!MM$81:MM$110,MAX(1,$C45))&gt;INDEX(Kalender!$B$81:$B$110,MAX(1,$C45))),AND($D45&gt;0,INDEX(Kalender!MM$81:MM$110,MAX(1,$D45))&gt;INDEX(Kalender!$B$81:$B$110,MAX(1,$D45))),AND($E45&gt;0,INDEX(Kalender!MM$81:MM$110,MAX(1,$E45))&gt;INDEX(Kalender!$B$81:$B$110,MAX(1,$E45))),AND($F45&gt;0,INDEX(Kalender!MM$81:MM$110,MAX(1,$F45))&gt;INDEX(Kalender!$B$81:$B$110,MAX(1,$F45)))),2,0))</f>
        <v>0</v>
      </c>
      <c r="MN45" s="5" t="n">
        <f aca="false">IF(Kalender!MN45&lt;&gt;1,0,IF(AND($B45&gt;0,INDEX(Kalender!MN$68:MN$77,MAX(1,$B45))&gt;INDEX(Kalender!$B$68:$B$77,MAX(1,$B45))),1,0)+IF(OR(AND($C45&gt;0,INDEX(Kalender!MN$81:MN$110,MAX(1,$C45))&gt;INDEX(Kalender!$B$81:$B$110,MAX(1,$C45))),AND($D45&gt;0,INDEX(Kalender!MN$81:MN$110,MAX(1,$D45))&gt;INDEX(Kalender!$B$81:$B$110,MAX(1,$D45))),AND($E45&gt;0,INDEX(Kalender!MN$81:MN$110,MAX(1,$E45))&gt;INDEX(Kalender!$B$81:$B$110,MAX(1,$E45))),AND($F45&gt;0,INDEX(Kalender!MN$81:MN$110,MAX(1,$F45))&gt;INDEX(Kalender!$B$81:$B$110,MAX(1,$F45)))),2,0))</f>
        <v>0</v>
      </c>
      <c r="MO45" s="5" t="n">
        <f aca="false">IF(Kalender!MO45&lt;&gt;1,0,IF(AND($B45&gt;0,INDEX(Kalender!MO$68:MO$77,MAX(1,$B45))&gt;INDEX(Kalender!$B$68:$B$77,MAX(1,$B45))),1,0)+IF(OR(AND($C45&gt;0,INDEX(Kalender!MO$81:MO$110,MAX(1,$C45))&gt;INDEX(Kalender!$B$81:$B$110,MAX(1,$C45))),AND($D45&gt;0,INDEX(Kalender!MO$81:MO$110,MAX(1,$D45))&gt;INDEX(Kalender!$B$81:$B$110,MAX(1,$D45))),AND($E45&gt;0,INDEX(Kalender!MO$81:MO$110,MAX(1,$E45))&gt;INDEX(Kalender!$B$81:$B$110,MAX(1,$E45))),AND($F45&gt;0,INDEX(Kalender!MO$81:MO$110,MAX(1,$F45))&gt;INDEX(Kalender!$B$81:$B$110,MAX(1,$F45)))),2,0))</f>
        <v>0</v>
      </c>
      <c r="MP45" s="5" t="n">
        <f aca="false">IF(Kalender!MP45&lt;&gt;1,0,IF(AND($B45&gt;0,INDEX(Kalender!MP$68:MP$77,MAX(1,$B45))&gt;INDEX(Kalender!$B$68:$B$77,MAX(1,$B45))),1,0)+IF(OR(AND($C45&gt;0,INDEX(Kalender!MP$81:MP$110,MAX(1,$C45))&gt;INDEX(Kalender!$B$81:$B$110,MAX(1,$C45))),AND($D45&gt;0,INDEX(Kalender!MP$81:MP$110,MAX(1,$D45))&gt;INDEX(Kalender!$B$81:$B$110,MAX(1,$D45))),AND($E45&gt;0,INDEX(Kalender!MP$81:MP$110,MAX(1,$E45))&gt;INDEX(Kalender!$B$81:$B$110,MAX(1,$E45))),AND($F45&gt;0,INDEX(Kalender!MP$81:MP$110,MAX(1,$F45))&gt;INDEX(Kalender!$B$81:$B$110,MAX(1,$F45)))),2,0))</f>
        <v>0</v>
      </c>
      <c r="MQ45" s="5" t="n">
        <f aca="false">IF(Kalender!MQ45&lt;&gt;1,0,IF(AND($B45&gt;0,INDEX(Kalender!MQ$68:MQ$77,MAX(1,$B45))&gt;INDEX(Kalender!$B$68:$B$77,MAX(1,$B45))),1,0)+IF(OR(AND($C45&gt;0,INDEX(Kalender!MQ$81:MQ$110,MAX(1,$C45))&gt;INDEX(Kalender!$B$81:$B$110,MAX(1,$C45))),AND($D45&gt;0,INDEX(Kalender!MQ$81:MQ$110,MAX(1,$D45))&gt;INDEX(Kalender!$B$81:$B$110,MAX(1,$D45))),AND($E45&gt;0,INDEX(Kalender!MQ$81:MQ$110,MAX(1,$E45))&gt;INDEX(Kalender!$B$81:$B$110,MAX(1,$E45))),AND($F45&gt;0,INDEX(Kalender!MQ$81:MQ$110,MAX(1,$F45))&gt;INDEX(Kalender!$B$81:$B$110,MAX(1,$F45)))),2,0))</f>
        <v>0</v>
      </c>
      <c r="MR45" s="5" t="n">
        <f aca="false">IF(Kalender!MR45&lt;&gt;1,0,IF(AND($B45&gt;0,INDEX(Kalender!MR$68:MR$77,MAX(1,$B45))&gt;INDEX(Kalender!$B$68:$B$77,MAX(1,$B45))),1,0)+IF(OR(AND($C45&gt;0,INDEX(Kalender!MR$81:MR$110,MAX(1,$C45))&gt;INDEX(Kalender!$B$81:$B$110,MAX(1,$C45))),AND($D45&gt;0,INDEX(Kalender!MR$81:MR$110,MAX(1,$D45))&gt;INDEX(Kalender!$B$81:$B$110,MAX(1,$D45))),AND($E45&gt;0,INDEX(Kalender!MR$81:MR$110,MAX(1,$E45))&gt;INDEX(Kalender!$B$81:$B$110,MAX(1,$E45))),AND($F45&gt;0,INDEX(Kalender!MR$81:MR$110,MAX(1,$F45))&gt;INDEX(Kalender!$B$81:$B$110,MAX(1,$F45)))),2,0))</f>
        <v>0</v>
      </c>
      <c r="MS45" s="5" t="n">
        <f aca="false">IF(Kalender!MS45&lt;&gt;1,0,IF(AND($B45&gt;0,INDEX(Kalender!MS$68:MS$77,MAX(1,$B45))&gt;INDEX(Kalender!$B$68:$B$77,MAX(1,$B45))),1,0)+IF(OR(AND($C45&gt;0,INDEX(Kalender!MS$81:MS$110,MAX(1,$C45))&gt;INDEX(Kalender!$B$81:$B$110,MAX(1,$C45))),AND($D45&gt;0,INDEX(Kalender!MS$81:MS$110,MAX(1,$D45))&gt;INDEX(Kalender!$B$81:$B$110,MAX(1,$D45))),AND($E45&gt;0,INDEX(Kalender!MS$81:MS$110,MAX(1,$E45))&gt;INDEX(Kalender!$B$81:$B$110,MAX(1,$E45))),AND($F45&gt;0,INDEX(Kalender!MS$81:MS$110,MAX(1,$F45))&gt;INDEX(Kalender!$B$81:$B$110,MAX(1,$F45)))),2,0))</f>
        <v>0</v>
      </c>
      <c r="MT45" s="5" t="n">
        <f aca="false">IF(Kalender!MT45&lt;&gt;1,0,IF(AND($B45&gt;0,INDEX(Kalender!MT$68:MT$77,MAX(1,$B45))&gt;INDEX(Kalender!$B$68:$B$77,MAX(1,$B45))),1,0)+IF(OR(AND($C45&gt;0,INDEX(Kalender!MT$81:MT$110,MAX(1,$C45))&gt;INDEX(Kalender!$B$81:$B$110,MAX(1,$C45))),AND($D45&gt;0,INDEX(Kalender!MT$81:MT$110,MAX(1,$D45))&gt;INDEX(Kalender!$B$81:$B$110,MAX(1,$D45))),AND($E45&gt;0,INDEX(Kalender!MT$81:MT$110,MAX(1,$E45))&gt;INDEX(Kalender!$B$81:$B$110,MAX(1,$E45))),AND($F45&gt;0,INDEX(Kalender!MT$81:MT$110,MAX(1,$F45))&gt;INDEX(Kalender!$B$81:$B$110,MAX(1,$F45)))),2,0))</f>
        <v>0</v>
      </c>
      <c r="MU45" s="5" t="n">
        <f aca="false">IF(Kalender!MU45&lt;&gt;1,0,IF(AND($B45&gt;0,INDEX(Kalender!MU$68:MU$77,MAX(1,$B45))&gt;INDEX(Kalender!$B$68:$B$77,MAX(1,$B45))),1,0)+IF(OR(AND($C45&gt;0,INDEX(Kalender!MU$81:MU$110,MAX(1,$C45))&gt;INDEX(Kalender!$B$81:$B$110,MAX(1,$C45))),AND($D45&gt;0,INDEX(Kalender!MU$81:MU$110,MAX(1,$D45))&gt;INDEX(Kalender!$B$81:$B$110,MAX(1,$D45))),AND($E45&gt;0,INDEX(Kalender!MU$81:MU$110,MAX(1,$E45))&gt;INDEX(Kalender!$B$81:$B$110,MAX(1,$E45))),AND($F45&gt;0,INDEX(Kalender!MU$81:MU$110,MAX(1,$F45))&gt;INDEX(Kalender!$B$81:$B$110,MAX(1,$F45)))),2,0))</f>
        <v>0</v>
      </c>
      <c r="MV45" s="5" t="n">
        <f aca="false">IF(Kalender!MV45&lt;&gt;1,0,IF(AND($B45&gt;0,INDEX(Kalender!MV$68:MV$77,MAX(1,$B45))&gt;INDEX(Kalender!$B$68:$B$77,MAX(1,$B45))),1,0)+IF(OR(AND($C45&gt;0,INDEX(Kalender!MV$81:MV$110,MAX(1,$C45))&gt;INDEX(Kalender!$B$81:$B$110,MAX(1,$C45))),AND($D45&gt;0,INDEX(Kalender!MV$81:MV$110,MAX(1,$D45))&gt;INDEX(Kalender!$B$81:$B$110,MAX(1,$D45))),AND($E45&gt;0,INDEX(Kalender!MV$81:MV$110,MAX(1,$E45))&gt;INDEX(Kalender!$B$81:$B$110,MAX(1,$E45))),AND($F45&gt;0,INDEX(Kalender!MV$81:MV$110,MAX(1,$F45))&gt;INDEX(Kalender!$B$81:$B$110,MAX(1,$F45)))),2,0))</f>
        <v>0</v>
      </c>
      <c r="MW45" s="5" t="n">
        <f aca="false">IF(Kalender!MW45&lt;&gt;1,0,IF(AND($B45&gt;0,INDEX(Kalender!MW$68:MW$77,MAX(1,$B45))&gt;INDEX(Kalender!$B$68:$B$77,MAX(1,$B45))),1,0)+IF(OR(AND($C45&gt;0,INDEX(Kalender!MW$81:MW$110,MAX(1,$C45))&gt;INDEX(Kalender!$B$81:$B$110,MAX(1,$C45))),AND($D45&gt;0,INDEX(Kalender!MW$81:MW$110,MAX(1,$D45))&gt;INDEX(Kalender!$B$81:$B$110,MAX(1,$D45))),AND($E45&gt;0,INDEX(Kalender!MW$81:MW$110,MAX(1,$E45))&gt;INDEX(Kalender!$B$81:$B$110,MAX(1,$E45))),AND($F45&gt;0,INDEX(Kalender!MW$81:MW$110,MAX(1,$F45))&gt;INDEX(Kalender!$B$81:$B$110,MAX(1,$F45)))),2,0))</f>
        <v>0</v>
      </c>
      <c r="MX45" s="5" t="n">
        <f aca="false">IF(Kalender!MX45&lt;&gt;1,0,IF(AND($B45&gt;0,INDEX(Kalender!MX$68:MX$77,MAX(1,$B45))&gt;INDEX(Kalender!$B$68:$B$77,MAX(1,$B45))),1,0)+IF(OR(AND($C45&gt;0,INDEX(Kalender!MX$81:MX$110,MAX(1,$C45))&gt;INDEX(Kalender!$B$81:$B$110,MAX(1,$C45))),AND($D45&gt;0,INDEX(Kalender!MX$81:MX$110,MAX(1,$D45))&gt;INDEX(Kalender!$B$81:$B$110,MAX(1,$D45))),AND($E45&gt;0,INDEX(Kalender!MX$81:MX$110,MAX(1,$E45))&gt;INDEX(Kalender!$B$81:$B$110,MAX(1,$E45))),AND($F45&gt;0,INDEX(Kalender!MX$81:MX$110,MAX(1,$F45))&gt;INDEX(Kalender!$B$81:$B$110,MAX(1,$F45)))),2,0))</f>
        <v>0</v>
      </c>
      <c r="MY45" s="5" t="n">
        <f aca="false">IF(Kalender!MY45&lt;&gt;1,0,IF(AND($B45&gt;0,INDEX(Kalender!MY$68:MY$77,MAX(1,$B45))&gt;INDEX(Kalender!$B$68:$B$77,MAX(1,$B45))),1,0)+IF(OR(AND($C45&gt;0,INDEX(Kalender!MY$81:MY$110,MAX(1,$C45))&gt;INDEX(Kalender!$B$81:$B$110,MAX(1,$C45))),AND($D45&gt;0,INDEX(Kalender!MY$81:MY$110,MAX(1,$D45))&gt;INDEX(Kalender!$B$81:$B$110,MAX(1,$D45))),AND($E45&gt;0,INDEX(Kalender!MY$81:MY$110,MAX(1,$E45))&gt;INDEX(Kalender!$B$81:$B$110,MAX(1,$E45))),AND($F45&gt;0,INDEX(Kalender!MY$81:MY$110,MAX(1,$F45))&gt;INDEX(Kalender!$B$81:$B$110,MAX(1,$F45)))),2,0))</f>
        <v>0</v>
      </c>
      <c r="MZ45" s="5" t="n">
        <f aca="false">IF(Kalender!MZ45&lt;&gt;1,0,IF(AND($B45&gt;0,INDEX(Kalender!MZ$68:MZ$77,MAX(1,$B45))&gt;INDEX(Kalender!$B$68:$B$77,MAX(1,$B45))),1,0)+IF(OR(AND($C45&gt;0,INDEX(Kalender!MZ$81:MZ$110,MAX(1,$C45))&gt;INDEX(Kalender!$B$81:$B$110,MAX(1,$C45))),AND($D45&gt;0,INDEX(Kalender!MZ$81:MZ$110,MAX(1,$D45))&gt;INDEX(Kalender!$B$81:$B$110,MAX(1,$D45))),AND($E45&gt;0,INDEX(Kalender!MZ$81:MZ$110,MAX(1,$E45))&gt;INDEX(Kalender!$B$81:$B$110,MAX(1,$E45))),AND($F45&gt;0,INDEX(Kalender!MZ$81:MZ$110,MAX(1,$F45))&gt;INDEX(Kalender!$B$81:$B$110,MAX(1,$F45)))),2,0))</f>
        <v>0</v>
      </c>
      <c r="NA45" s="5" t="n">
        <f aca="false">IF(Kalender!NA45&lt;&gt;1,0,IF(AND($B45&gt;0,INDEX(Kalender!NA$68:NA$77,MAX(1,$B45))&gt;INDEX(Kalender!$B$68:$B$77,MAX(1,$B45))),1,0)+IF(OR(AND($C45&gt;0,INDEX(Kalender!NA$81:NA$110,MAX(1,$C45))&gt;INDEX(Kalender!$B$81:$B$110,MAX(1,$C45))),AND($D45&gt;0,INDEX(Kalender!NA$81:NA$110,MAX(1,$D45))&gt;INDEX(Kalender!$B$81:$B$110,MAX(1,$D45))),AND($E45&gt;0,INDEX(Kalender!NA$81:NA$110,MAX(1,$E45))&gt;INDEX(Kalender!$B$81:$B$110,MAX(1,$E45))),AND($F45&gt;0,INDEX(Kalender!NA$81:NA$110,MAX(1,$F45))&gt;INDEX(Kalender!$B$81:$B$110,MAX(1,$F45)))),2,0))</f>
        <v>0</v>
      </c>
      <c r="NB45" s="5" t="n">
        <f aca="false">IF(Kalender!NB45&lt;&gt;1,0,IF(AND($B45&gt;0,INDEX(Kalender!NB$68:NB$77,MAX(1,$B45))&gt;INDEX(Kalender!$B$68:$B$77,MAX(1,$B45))),1,0)+IF(OR(AND($C45&gt;0,INDEX(Kalender!NB$81:NB$110,MAX(1,$C45))&gt;INDEX(Kalender!$B$81:$B$110,MAX(1,$C45))),AND($D45&gt;0,INDEX(Kalender!NB$81:NB$110,MAX(1,$D45))&gt;INDEX(Kalender!$B$81:$B$110,MAX(1,$D45))),AND($E45&gt;0,INDEX(Kalender!NB$81:NB$110,MAX(1,$E45))&gt;INDEX(Kalender!$B$81:$B$110,MAX(1,$E45))),AND($F45&gt;0,INDEX(Kalender!NB$81:NB$110,MAX(1,$F45))&gt;INDEX(Kalender!$B$81:$B$110,MAX(1,$F45)))),2,0))</f>
        <v>0</v>
      </c>
      <c r="NC45" s="5" t="n">
        <f aca="false">IF(Kalender!NC45&lt;&gt;1,0,IF(AND($B45&gt;0,INDEX(Kalender!NC$68:NC$77,MAX(1,$B45))&gt;INDEX(Kalender!$B$68:$B$77,MAX(1,$B45))),1,0)+IF(OR(AND($C45&gt;0,INDEX(Kalender!NC$81:NC$110,MAX(1,$C45))&gt;INDEX(Kalender!$B$81:$B$110,MAX(1,$C45))),AND($D45&gt;0,INDEX(Kalender!NC$81:NC$110,MAX(1,$D45))&gt;INDEX(Kalender!$B$81:$B$110,MAX(1,$D45))),AND($E45&gt;0,INDEX(Kalender!NC$81:NC$110,MAX(1,$E45))&gt;INDEX(Kalender!$B$81:$B$110,MAX(1,$E45))),AND($F45&gt;0,INDEX(Kalender!NC$81:NC$110,MAX(1,$F45))&gt;INDEX(Kalender!$B$81:$B$110,MAX(1,$F45)))),2,0))</f>
        <v>0</v>
      </c>
      <c r="ND45" s="5" t="n">
        <f aca="false">IF(Kalender!ND45&lt;&gt;1,0,IF(AND($B45&gt;0,INDEX(Kalender!ND$68:ND$77,MAX(1,$B45))&gt;INDEX(Kalender!$B$68:$B$77,MAX(1,$B45))),1,0)+IF(OR(AND($C45&gt;0,INDEX(Kalender!ND$81:ND$110,MAX(1,$C45))&gt;INDEX(Kalender!$B$81:$B$110,MAX(1,$C45))),AND($D45&gt;0,INDEX(Kalender!ND$81:ND$110,MAX(1,$D45))&gt;INDEX(Kalender!$B$81:$B$110,MAX(1,$D45))),AND($E45&gt;0,INDEX(Kalender!ND$81:ND$110,MAX(1,$E45))&gt;INDEX(Kalender!$B$81:$B$110,MAX(1,$E45))),AND($F45&gt;0,INDEX(Kalender!ND$81:ND$110,MAX(1,$F45))&gt;INDEX(Kalender!$B$81:$B$110,MAX(1,$F45)))),2,0))</f>
        <v>0</v>
      </c>
      <c r="NE45" s="5" t="n">
        <f aca="false">IF(Kalender!NE45&lt;&gt;1,0,IF(AND($B45&gt;0,INDEX(Kalender!NE$68:NE$77,MAX(1,$B45))&gt;INDEX(Kalender!$B$68:$B$77,MAX(1,$B45))),1,0)+IF(OR(AND($C45&gt;0,INDEX(Kalender!NE$81:NE$110,MAX(1,$C45))&gt;INDEX(Kalender!$B$81:$B$110,MAX(1,$C45))),AND($D45&gt;0,INDEX(Kalender!NE$81:NE$110,MAX(1,$D45))&gt;INDEX(Kalender!$B$81:$B$110,MAX(1,$D45))),AND($E45&gt;0,INDEX(Kalender!NE$81:NE$110,MAX(1,$E45))&gt;INDEX(Kalender!$B$81:$B$110,MAX(1,$E45))),AND($F45&gt;0,INDEX(Kalender!NE$81:NE$110,MAX(1,$F45))&gt;INDEX(Kalender!$B$81:$B$110,MAX(1,$F45)))),2,0))</f>
        <v>0</v>
      </c>
      <c r="NF45" s="5" t="n">
        <f aca="false">IF(Kalender!NF45&lt;&gt;1,0,IF(AND($B45&gt;0,INDEX(Kalender!NF$68:NF$77,MAX(1,$B45))&gt;INDEX(Kalender!$B$68:$B$77,MAX(1,$B45))),1,0)+IF(OR(AND($C45&gt;0,INDEX(Kalender!NF$81:NF$110,MAX(1,$C45))&gt;INDEX(Kalender!$B$81:$B$110,MAX(1,$C45))),AND($D45&gt;0,INDEX(Kalender!NF$81:NF$110,MAX(1,$D45))&gt;INDEX(Kalender!$B$81:$B$110,MAX(1,$D45))),AND($E45&gt;0,INDEX(Kalender!NF$81:NF$110,MAX(1,$E45))&gt;INDEX(Kalender!$B$81:$B$110,MAX(1,$E45))),AND($F45&gt;0,INDEX(Kalender!NF$81:NF$110,MAX(1,$F45))&gt;INDEX(Kalender!$B$81:$B$110,MAX(1,$F45)))),2,0))</f>
        <v>0</v>
      </c>
      <c r="NG45" s="5" t="n">
        <f aca="false">IF(Kalender!NG45&lt;&gt;1,0,IF(AND($B45&gt;0,INDEX(Kalender!NG$68:NG$77,MAX(1,$B45))&gt;INDEX(Kalender!$B$68:$B$77,MAX(1,$B45))),1,0)+IF(OR(AND($C45&gt;0,INDEX(Kalender!NG$81:NG$110,MAX(1,$C45))&gt;INDEX(Kalender!$B$81:$B$110,MAX(1,$C45))),AND($D45&gt;0,INDEX(Kalender!NG$81:NG$110,MAX(1,$D45))&gt;INDEX(Kalender!$B$81:$B$110,MAX(1,$D45))),AND($E45&gt;0,INDEX(Kalender!NG$81:NG$110,MAX(1,$E45))&gt;INDEX(Kalender!$B$81:$B$110,MAX(1,$E45))),AND($F45&gt;0,INDEX(Kalender!NG$81:NG$110,MAX(1,$F45))&gt;INDEX(Kalender!$B$81:$B$110,MAX(1,$F45)))),2,0))</f>
        <v>0</v>
      </c>
      <c r="NH45" s="5" t="n">
        <f aca="false">IF(Kalender!NH45&lt;&gt;1,0,IF(AND($B45&gt;0,INDEX(Kalender!NH$68:NH$77,MAX(1,$B45))&gt;INDEX(Kalender!$B$68:$B$77,MAX(1,$B45))),1,0)+IF(OR(AND($C45&gt;0,INDEX(Kalender!NH$81:NH$110,MAX(1,$C45))&gt;INDEX(Kalender!$B$81:$B$110,MAX(1,$C45))),AND($D45&gt;0,INDEX(Kalender!NH$81:NH$110,MAX(1,$D45))&gt;INDEX(Kalender!$B$81:$B$110,MAX(1,$D45))),AND($E45&gt;0,INDEX(Kalender!NH$81:NH$110,MAX(1,$E45))&gt;INDEX(Kalender!$B$81:$B$110,MAX(1,$E45))),AND($F45&gt;0,INDEX(Kalender!NH$81:NH$110,MAX(1,$F45))&gt;INDEX(Kalender!$B$81:$B$110,MAX(1,$F45)))),2,0))</f>
        <v>0</v>
      </c>
    </row>
    <row r="46" customFormat="false" ht="15" hidden="false" customHeight="false" outlineLevel="0" collapsed="false">
      <c r="A46" s="5" t="str">
        <f aca="false">Kalender!A46</f>
        <v/>
      </c>
      <c r="B46" s="5" t="n">
        <f aca="false">IFERROR(MATCH(Kalender!$B46,Kalender!$A$68:$A$77,0),0)</f>
        <v>5</v>
      </c>
      <c r="C46" s="5" t="n">
        <f aca="false">IF(Kalender!C46="",0,IFERROR(MATCH(Kalender!C46,Kalender!$A$81:$A$110,0),0))</f>
        <v>0</v>
      </c>
      <c r="D46" s="5" t="n">
        <f aca="false">IF(Kalender!D46="",0,IFERROR(MATCH(Kalender!D46,Kalender!$A$81:$A$110,0),0))</f>
        <v>0</v>
      </c>
      <c r="E46" s="5" t="n">
        <f aca="false">IF(Kalender!E46="",0,IFERROR(MATCH(Kalender!E46,Kalender!$A$81:$A$110,0),0))</f>
        <v>0</v>
      </c>
      <c r="F46" s="5" t="n">
        <f aca="false">IF(Kalender!F46="",0,IFERROR(MATCH(Kalender!F46,Kalender!$A$81:$A$110,0),0))</f>
        <v>0</v>
      </c>
      <c r="G46" s="5" t="n">
        <f aca="false">IF(Kalender!G46&lt;&gt;1,0,IF(AND($B46&gt;0,INDEX(Kalender!G$68:G$77,MAX(1,$B46))&gt;INDEX(Kalender!$B$68:$B$77,MAX(1,$B46))),1,0)+IF(OR(AND($C46&gt;0,INDEX(Kalender!G$81:G$110,MAX(1,$C46))&gt;INDEX(Kalender!$B$81:$B$110,MAX(1,$C46))),AND($D46&gt;0,INDEX(Kalender!G$81:G$110,MAX(1,$D46))&gt;INDEX(Kalender!$B$81:$B$110,MAX(1,$D46))),AND($E46&gt;0,INDEX(Kalender!G$81:G$110,MAX(1,$E46))&gt;INDEX(Kalender!$B$81:$B$110,MAX(1,$E46))),AND($F46&gt;0,INDEX(Kalender!G$81:G$110,MAX(1,$F46))&gt;INDEX(Kalender!$B$81:$B$110,MAX(1,$F46)))),2,0))</f>
        <v>0</v>
      </c>
      <c r="H46" s="5" t="n">
        <f aca="false">IF(Kalender!H46&lt;&gt;1,0,IF(AND($B46&gt;0,INDEX(Kalender!H$68:H$77,MAX(1,$B46))&gt;INDEX(Kalender!$B$68:$B$77,MAX(1,$B46))),1,0)+IF(OR(AND($C46&gt;0,INDEX(Kalender!H$81:H$110,MAX(1,$C46))&gt;INDEX(Kalender!$B$81:$B$110,MAX(1,$C46))),AND($D46&gt;0,INDEX(Kalender!H$81:H$110,MAX(1,$D46))&gt;INDEX(Kalender!$B$81:$B$110,MAX(1,$D46))),AND($E46&gt;0,INDEX(Kalender!H$81:H$110,MAX(1,$E46))&gt;INDEX(Kalender!$B$81:$B$110,MAX(1,$E46))),AND($F46&gt;0,INDEX(Kalender!H$81:H$110,MAX(1,$F46))&gt;INDEX(Kalender!$B$81:$B$110,MAX(1,$F46)))),2,0))</f>
        <v>0</v>
      </c>
      <c r="I46" s="5" t="n">
        <f aca="false">IF(Kalender!I46&lt;&gt;1,0,IF(AND($B46&gt;0,INDEX(Kalender!I$68:I$77,MAX(1,$B46))&gt;INDEX(Kalender!$B$68:$B$77,MAX(1,$B46))),1,0)+IF(OR(AND($C46&gt;0,INDEX(Kalender!I$81:I$110,MAX(1,$C46))&gt;INDEX(Kalender!$B$81:$B$110,MAX(1,$C46))),AND($D46&gt;0,INDEX(Kalender!I$81:I$110,MAX(1,$D46))&gt;INDEX(Kalender!$B$81:$B$110,MAX(1,$D46))),AND($E46&gt;0,INDEX(Kalender!I$81:I$110,MAX(1,$E46))&gt;INDEX(Kalender!$B$81:$B$110,MAX(1,$E46))),AND($F46&gt;0,INDEX(Kalender!I$81:I$110,MAX(1,$F46))&gt;INDEX(Kalender!$B$81:$B$110,MAX(1,$F46)))),2,0))</f>
        <v>0</v>
      </c>
      <c r="J46" s="5" t="n">
        <f aca="false">IF(Kalender!J46&lt;&gt;1,0,IF(AND($B46&gt;0,INDEX(Kalender!J$68:J$77,MAX(1,$B46))&gt;INDEX(Kalender!$B$68:$B$77,MAX(1,$B46))),1,0)+IF(OR(AND($C46&gt;0,INDEX(Kalender!J$81:J$110,MAX(1,$C46))&gt;INDEX(Kalender!$B$81:$B$110,MAX(1,$C46))),AND($D46&gt;0,INDEX(Kalender!J$81:J$110,MAX(1,$D46))&gt;INDEX(Kalender!$B$81:$B$110,MAX(1,$D46))),AND($E46&gt;0,INDEX(Kalender!J$81:J$110,MAX(1,$E46))&gt;INDEX(Kalender!$B$81:$B$110,MAX(1,$E46))),AND($F46&gt;0,INDEX(Kalender!J$81:J$110,MAX(1,$F46))&gt;INDEX(Kalender!$B$81:$B$110,MAX(1,$F46)))),2,0))</f>
        <v>0</v>
      </c>
      <c r="K46" s="5" t="n">
        <f aca="false">IF(Kalender!K46&lt;&gt;1,0,IF(AND($B46&gt;0,INDEX(Kalender!K$68:K$77,MAX(1,$B46))&gt;INDEX(Kalender!$B$68:$B$77,MAX(1,$B46))),1,0)+IF(OR(AND($C46&gt;0,INDEX(Kalender!K$81:K$110,MAX(1,$C46))&gt;INDEX(Kalender!$B$81:$B$110,MAX(1,$C46))),AND($D46&gt;0,INDEX(Kalender!K$81:K$110,MAX(1,$D46))&gt;INDEX(Kalender!$B$81:$B$110,MAX(1,$D46))),AND($E46&gt;0,INDEX(Kalender!K$81:K$110,MAX(1,$E46))&gt;INDEX(Kalender!$B$81:$B$110,MAX(1,$E46))),AND($F46&gt;0,INDEX(Kalender!K$81:K$110,MAX(1,$F46))&gt;INDEX(Kalender!$B$81:$B$110,MAX(1,$F46)))),2,0))</f>
        <v>0</v>
      </c>
      <c r="L46" s="5" t="n">
        <f aca="false">IF(Kalender!L46&lt;&gt;1,0,IF(AND($B46&gt;0,INDEX(Kalender!L$68:L$77,MAX(1,$B46))&gt;INDEX(Kalender!$B$68:$B$77,MAX(1,$B46))),1,0)+IF(OR(AND($C46&gt;0,INDEX(Kalender!L$81:L$110,MAX(1,$C46))&gt;INDEX(Kalender!$B$81:$B$110,MAX(1,$C46))),AND($D46&gt;0,INDEX(Kalender!L$81:L$110,MAX(1,$D46))&gt;INDEX(Kalender!$B$81:$B$110,MAX(1,$D46))),AND($E46&gt;0,INDEX(Kalender!L$81:L$110,MAX(1,$E46))&gt;INDEX(Kalender!$B$81:$B$110,MAX(1,$E46))),AND($F46&gt;0,INDEX(Kalender!L$81:L$110,MAX(1,$F46))&gt;INDEX(Kalender!$B$81:$B$110,MAX(1,$F46)))),2,0))</f>
        <v>0</v>
      </c>
      <c r="M46" s="5" t="n">
        <f aca="false">IF(Kalender!M46&lt;&gt;1,0,IF(AND($B46&gt;0,INDEX(Kalender!M$68:M$77,MAX(1,$B46))&gt;INDEX(Kalender!$B$68:$B$77,MAX(1,$B46))),1,0)+IF(OR(AND($C46&gt;0,INDEX(Kalender!M$81:M$110,MAX(1,$C46))&gt;INDEX(Kalender!$B$81:$B$110,MAX(1,$C46))),AND($D46&gt;0,INDEX(Kalender!M$81:M$110,MAX(1,$D46))&gt;INDEX(Kalender!$B$81:$B$110,MAX(1,$D46))),AND($E46&gt;0,INDEX(Kalender!M$81:M$110,MAX(1,$E46))&gt;INDEX(Kalender!$B$81:$B$110,MAX(1,$E46))),AND($F46&gt;0,INDEX(Kalender!M$81:M$110,MAX(1,$F46))&gt;INDEX(Kalender!$B$81:$B$110,MAX(1,$F46)))),2,0))</f>
        <v>0</v>
      </c>
      <c r="N46" s="5" t="n">
        <f aca="false">IF(Kalender!N46&lt;&gt;1,0,IF(AND($B46&gt;0,INDEX(Kalender!N$68:N$77,MAX(1,$B46))&gt;INDEX(Kalender!$B$68:$B$77,MAX(1,$B46))),1,0)+IF(OR(AND($C46&gt;0,INDEX(Kalender!N$81:N$110,MAX(1,$C46))&gt;INDEX(Kalender!$B$81:$B$110,MAX(1,$C46))),AND($D46&gt;0,INDEX(Kalender!N$81:N$110,MAX(1,$D46))&gt;INDEX(Kalender!$B$81:$B$110,MAX(1,$D46))),AND($E46&gt;0,INDEX(Kalender!N$81:N$110,MAX(1,$E46))&gt;INDEX(Kalender!$B$81:$B$110,MAX(1,$E46))),AND($F46&gt;0,INDEX(Kalender!N$81:N$110,MAX(1,$F46))&gt;INDEX(Kalender!$B$81:$B$110,MAX(1,$F46)))),2,0))</f>
        <v>0</v>
      </c>
      <c r="O46" s="5" t="n">
        <f aca="false">IF(Kalender!O46&lt;&gt;1,0,IF(AND($B46&gt;0,INDEX(Kalender!O$68:O$77,MAX(1,$B46))&gt;INDEX(Kalender!$B$68:$B$77,MAX(1,$B46))),1,0)+IF(OR(AND($C46&gt;0,INDEX(Kalender!O$81:O$110,MAX(1,$C46))&gt;INDEX(Kalender!$B$81:$B$110,MAX(1,$C46))),AND($D46&gt;0,INDEX(Kalender!O$81:O$110,MAX(1,$D46))&gt;INDEX(Kalender!$B$81:$B$110,MAX(1,$D46))),AND($E46&gt;0,INDEX(Kalender!O$81:O$110,MAX(1,$E46))&gt;INDEX(Kalender!$B$81:$B$110,MAX(1,$E46))),AND($F46&gt;0,INDEX(Kalender!O$81:O$110,MAX(1,$F46))&gt;INDEX(Kalender!$B$81:$B$110,MAX(1,$F46)))),2,0))</f>
        <v>0</v>
      </c>
      <c r="P46" s="5" t="n">
        <f aca="false">IF(Kalender!P46&lt;&gt;1,0,IF(AND($B46&gt;0,INDEX(Kalender!P$68:P$77,MAX(1,$B46))&gt;INDEX(Kalender!$B$68:$B$77,MAX(1,$B46))),1,0)+IF(OR(AND($C46&gt;0,INDEX(Kalender!P$81:P$110,MAX(1,$C46))&gt;INDEX(Kalender!$B$81:$B$110,MAX(1,$C46))),AND($D46&gt;0,INDEX(Kalender!P$81:P$110,MAX(1,$D46))&gt;INDEX(Kalender!$B$81:$B$110,MAX(1,$D46))),AND($E46&gt;0,INDEX(Kalender!P$81:P$110,MAX(1,$E46))&gt;INDEX(Kalender!$B$81:$B$110,MAX(1,$E46))),AND($F46&gt;0,INDEX(Kalender!P$81:P$110,MAX(1,$F46))&gt;INDEX(Kalender!$B$81:$B$110,MAX(1,$F46)))),2,0))</f>
        <v>0</v>
      </c>
      <c r="Q46" s="5" t="n">
        <f aca="false">IF(Kalender!Q46&lt;&gt;1,0,IF(AND($B46&gt;0,INDEX(Kalender!Q$68:Q$77,MAX(1,$B46))&gt;INDEX(Kalender!$B$68:$B$77,MAX(1,$B46))),1,0)+IF(OR(AND($C46&gt;0,INDEX(Kalender!Q$81:Q$110,MAX(1,$C46))&gt;INDEX(Kalender!$B$81:$B$110,MAX(1,$C46))),AND($D46&gt;0,INDEX(Kalender!Q$81:Q$110,MAX(1,$D46))&gt;INDEX(Kalender!$B$81:$B$110,MAX(1,$D46))),AND($E46&gt;0,INDEX(Kalender!Q$81:Q$110,MAX(1,$E46))&gt;INDEX(Kalender!$B$81:$B$110,MAX(1,$E46))),AND($F46&gt;0,INDEX(Kalender!Q$81:Q$110,MAX(1,$F46))&gt;INDEX(Kalender!$B$81:$B$110,MAX(1,$F46)))),2,0))</f>
        <v>0</v>
      </c>
      <c r="R46" s="5" t="n">
        <f aca="false">IF(Kalender!R46&lt;&gt;1,0,IF(AND($B46&gt;0,INDEX(Kalender!R$68:R$77,MAX(1,$B46))&gt;INDEX(Kalender!$B$68:$B$77,MAX(1,$B46))),1,0)+IF(OR(AND($C46&gt;0,INDEX(Kalender!R$81:R$110,MAX(1,$C46))&gt;INDEX(Kalender!$B$81:$B$110,MAX(1,$C46))),AND($D46&gt;0,INDEX(Kalender!R$81:R$110,MAX(1,$D46))&gt;INDEX(Kalender!$B$81:$B$110,MAX(1,$D46))),AND($E46&gt;0,INDEX(Kalender!R$81:R$110,MAX(1,$E46))&gt;INDEX(Kalender!$B$81:$B$110,MAX(1,$E46))),AND($F46&gt;0,INDEX(Kalender!R$81:R$110,MAX(1,$F46))&gt;INDEX(Kalender!$B$81:$B$110,MAX(1,$F46)))),2,0))</f>
        <v>0</v>
      </c>
      <c r="S46" s="5" t="n">
        <f aca="false">IF(Kalender!S46&lt;&gt;1,0,IF(AND($B46&gt;0,INDEX(Kalender!S$68:S$77,MAX(1,$B46))&gt;INDEX(Kalender!$B$68:$B$77,MAX(1,$B46))),1,0)+IF(OR(AND($C46&gt;0,INDEX(Kalender!S$81:S$110,MAX(1,$C46))&gt;INDEX(Kalender!$B$81:$B$110,MAX(1,$C46))),AND($D46&gt;0,INDEX(Kalender!S$81:S$110,MAX(1,$D46))&gt;INDEX(Kalender!$B$81:$B$110,MAX(1,$D46))),AND($E46&gt;0,INDEX(Kalender!S$81:S$110,MAX(1,$E46))&gt;INDEX(Kalender!$B$81:$B$110,MAX(1,$E46))),AND($F46&gt;0,INDEX(Kalender!S$81:S$110,MAX(1,$F46))&gt;INDEX(Kalender!$B$81:$B$110,MAX(1,$F46)))),2,0))</f>
        <v>0</v>
      </c>
      <c r="T46" s="5" t="n">
        <f aca="false">IF(Kalender!T46&lt;&gt;1,0,IF(AND($B46&gt;0,INDEX(Kalender!T$68:T$77,MAX(1,$B46))&gt;INDEX(Kalender!$B$68:$B$77,MAX(1,$B46))),1,0)+IF(OR(AND($C46&gt;0,INDEX(Kalender!T$81:T$110,MAX(1,$C46))&gt;INDEX(Kalender!$B$81:$B$110,MAX(1,$C46))),AND($D46&gt;0,INDEX(Kalender!T$81:T$110,MAX(1,$D46))&gt;INDEX(Kalender!$B$81:$B$110,MAX(1,$D46))),AND($E46&gt;0,INDEX(Kalender!T$81:T$110,MAX(1,$E46))&gt;INDEX(Kalender!$B$81:$B$110,MAX(1,$E46))),AND($F46&gt;0,INDEX(Kalender!T$81:T$110,MAX(1,$F46))&gt;INDEX(Kalender!$B$81:$B$110,MAX(1,$F46)))),2,0))</f>
        <v>0</v>
      </c>
      <c r="U46" s="5" t="n">
        <f aca="false">IF(Kalender!U46&lt;&gt;1,0,IF(AND($B46&gt;0,INDEX(Kalender!U$68:U$77,MAX(1,$B46))&gt;INDEX(Kalender!$B$68:$B$77,MAX(1,$B46))),1,0)+IF(OR(AND($C46&gt;0,INDEX(Kalender!U$81:U$110,MAX(1,$C46))&gt;INDEX(Kalender!$B$81:$B$110,MAX(1,$C46))),AND($D46&gt;0,INDEX(Kalender!U$81:U$110,MAX(1,$D46))&gt;INDEX(Kalender!$B$81:$B$110,MAX(1,$D46))),AND($E46&gt;0,INDEX(Kalender!U$81:U$110,MAX(1,$E46))&gt;INDEX(Kalender!$B$81:$B$110,MAX(1,$E46))),AND($F46&gt;0,INDEX(Kalender!U$81:U$110,MAX(1,$F46))&gt;INDEX(Kalender!$B$81:$B$110,MAX(1,$F46)))),2,0))</f>
        <v>0</v>
      </c>
      <c r="V46" s="5" t="n">
        <f aca="false">IF(Kalender!V46&lt;&gt;1,0,IF(AND($B46&gt;0,INDEX(Kalender!V$68:V$77,MAX(1,$B46))&gt;INDEX(Kalender!$B$68:$B$77,MAX(1,$B46))),1,0)+IF(OR(AND($C46&gt;0,INDEX(Kalender!V$81:V$110,MAX(1,$C46))&gt;INDEX(Kalender!$B$81:$B$110,MAX(1,$C46))),AND($D46&gt;0,INDEX(Kalender!V$81:V$110,MAX(1,$D46))&gt;INDEX(Kalender!$B$81:$B$110,MAX(1,$D46))),AND($E46&gt;0,INDEX(Kalender!V$81:V$110,MAX(1,$E46))&gt;INDEX(Kalender!$B$81:$B$110,MAX(1,$E46))),AND($F46&gt;0,INDEX(Kalender!V$81:V$110,MAX(1,$F46))&gt;INDEX(Kalender!$B$81:$B$110,MAX(1,$F46)))),2,0))</f>
        <v>0</v>
      </c>
      <c r="W46" s="5" t="n">
        <f aca="false">IF(Kalender!W46&lt;&gt;1,0,IF(AND($B46&gt;0,INDEX(Kalender!W$68:W$77,MAX(1,$B46))&gt;INDEX(Kalender!$B$68:$B$77,MAX(1,$B46))),1,0)+IF(OR(AND($C46&gt;0,INDEX(Kalender!W$81:W$110,MAX(1,$C46))&gt;INDEX(Kalender!$B$81:$B$110,MAX(1,$C46))),AND($D46&gt;0,INDEX(Kalender!W$81:W$110,MAX(1,$D46))&gt;INDEX(Kalender!$B$81:$B$110,MAX(1,$D46))),AND($E46&gt;0,INDEX(Kalender!W$81:W$110,MAX(1,$E46))&gt;INDEX(Kalender!$B$81:$B$110,MAX(1,$E46))),AND($F46&gt;0,INDEX(Kalender!W$81:W$110,MAX(1,$F46))&gt;INDEX(Kalender!$B$81:$B$110,MAX(1,$F46)))),2,0))</f>
        <v>0</v>
      </c>
      <c r="X46" s="5" t="n">
        <f aca="false">IF(Kalender!X46&lt;&gt;1,0,IF(AND($B46&gt;0,INDEX(Kalender!X$68:X$77,MAX(1,$B46))&gt;INDEX(Kalender!$B$68:$B$77,MAX(1,$B46))),1,0)+IF(OR(AND($C46&gt;0,INDEX(Kalender!X$81:X$110,MAX(1,$C46))&gt;INDEX(Kalender!$B$81:$B$110,MAX(1,$C46))),AND($D46&gt;0,INDEX(Kalender!X$81:X$110,MAX(1,$D46))&gt;INDEX(Kalender!$B$81:$B$110,MAX(1,$D46))),AND($E46&gt;0,INDEX(Kalender!X$81:X$110,MAX(1,$E46))&gt;INDEX(Kalender!$B$81:$B$110,MAX(1,$E46))),AND($F46&gt;0,INDEX(Kalender!X$81:X$110,MAX(1,$F46))&gt;INDEX(Kalender!$B$81:$B$110,MAX(1,$F46)))),2,0))</f>
        <v>0</v>
      </c>
      <c r="Y46" s="5" t="n">
        <f aca="false">IF(Kalender!Y46&lt;&gt;1,0,IF(AND($B46&gt;0,INDEX(Kalender!Y$68:Y$77,MAX(1,$B46))&gt;INDEX(Kalender!$B$68:$B$77,MAX(1,$B46))),1,0)+IF(OR(AND($C46&gt;0,INDEX(Kalender!Y$81:Y$110,MAX(1,$C46))&gt;INDEX(Kalender!$B$81:$B$110,MAX(1,$C46))),AND($D46&gt;0,INDEX(Kalender!Y$81:Y$110,MAX(1,$D46))&gt;INDEX(Kalender!$B$81:$B$110,MAX(1,$D46))),AND($E46&gt;0,INDEX(Kalender!Y$81:Y$110,MAX(1,$E46))&gt;INDEX(Kalender!$B$81:$B$110,MAX(1,$E46))),AND($F46&gt;0,INDEX(Kalender!Y$81:Y$110,MAX(1,$F46))&gt;INDEX(Kalender!$B$81:$B$110,MAX(1,$F46)))),2,0))</f>
        <v>0</v>
      </c>
      <c r="Z46" s="5" t="n">
        <f aca="false">IF(Kalender!Z46&lt;&gt;1,0,IF(AND($B46&gt;0,INDEX(Kalender!Z$68:Z$77,MAX(1,$B46))&gt;INDEX(Kalender!$B$68:$B$77,MAX(1,$B46))),1,0)+IF(OR(AND($C46&gt;0,INDEX(Kalender!Z$81:Z$110,MAX(1,$C46))&gt;INDEX(Kalender!$B$81:$B$110,MAX(1,$C46))),AND($D46&gt;0,INDEX(Kalender!Z$81:Z$110,MAX(1,$D46))&gt;INDEX(Kalender!$B$81:$B$110,MAX(1,$D46))),AND($E46&gt;0,INDEX(Kalender!Z$81:Z$110,MAX(1,$E46))&gt;INDEX(Kalender!$B$81:$B$110,MAX(1,$E46))),AND($F46&gt;0,INDEX(Kalender!Z$81:Z$110,MAX(1,$F46))&gt;INDEX(Kalender!$B$81:$B$110,MAX(1,$F46)))),2,0))</f>
        <v>0</v>
      </c>
      <c r="AA46" s="5" t="n">
        <f aca="false">IF(Kalender!AA46&lt;&gt;1,0,IF(AND($B46&gt;0,INDEX(Kalender!AA$68:AA$77,MAX(1,$B46))&gt;INDEX(Kalender!$B$68:$B$77,MAX(1,$B46))),1,0)+IF(OR(AND($C46&gt;0,INDEX(Kalender!AA$81:AA$110,MAX(1,$C46))&gt;INDEX(Kalender!$B$81:$B$110,MAX(1,$C46))),AND($D46&gt;0,INDEX(Kalender!AA$81:AA$110,MAX(1,$D46))&gt;INDEX(Kalender!$B$81:$B$110,MAX(1,$D46))),AND($E46&gt;0,INDEX(Kalender!AA$81:AA$110,MAX(1,$E46))&gt;INDEX(Kalender!$B$81:$B$110,MAX(1,$E46))),AND($F46&gt;0,INDEX(Kalender!AA$81:AA$110,MAX(1,$F46))&gt;INDEX(Kalender!$B$81:$B$110,MAX(1,$F46)))),2,0))</f>
        <v>0</v>
      </c>
      <c r="AB46" s="5" t="n">
        <f aca="false">IF(Kalender!AB46&lt;&gt;1,0,IF(AND($B46&gt;0,INDEX(Kalender!AB$68:AB$77,MAX(1,$B46))&gt;INDEX(Kalender!$B$68:$B$77,MAX(1,$B46))),1,0)+IF(OR(AND($C46&gt;0,INDEX(Kalender!AB$81:AB$110,MAX(1,$C46))&gt;INDEX(Kalender!$B$81:$B$110,MAX(1,$C46))),AND($D46&gt;0,INDEX(Kalender!AB$81:AB$110,MAX(1,$D46))&gt;INDEX(Kalender!$B$81:$B$110,MAX(1,$D46))),AND($E46&gt;0,INDEX(Kalender!AB$81:AB$110,MAX(1,$E46))&gt;INDEX(Kalender!$B$81:$B$110,MAX(1,$E46))),AND($F46&gt;0,INDEX(Kalender!AB$81:AB$110,MAX(1,$F46))&gt;INDEX(Kalender!$B$81:$B$110,MAX(1,$F46)))),2,0))</f>
        <v>0</v>
      </c>
      <c r="AC46" s="5" t="n">
        <f aca="false">IF(Kalender!AC46&lt;&gt;1,0,IF(AND($B46&gt;0,INDEX(Kalender!AC$68:AC$77,MAX(1,$B46))&gt;INDEX(Kalender!$B$68:$B$77,MAX(1,$B46))),1,0)+IF(OR(AND($C46&gt;0,INDEX(Kalender!AC$81:AC$110,MAX(1,$C46))&gt;INDEX(Kalender!$B$81:$B$110,MAX(1,$C46))),AND($D46&gt;0,INDEX(Kalender!AC$81:AC$110,MAX(1,$D46))&gt;INDEX(Kalender!$B$81:$B$110,MAX(1,$D46))),AND($E46&gt;0,INDEX(Kalender!AC$81:AC$110,MAX(1,$E46))&gt;INDEX(Kalender!$B$81:$B$110,MAX(1,$E46))),AND($F46&gt;0,INDEX(Kalender!AC$81:AC$110,MAX(1,$F46))&gt;INDEX(Kalender!$B$81:$B$110,MAX(1,$F46)))),2,0))</f>
        <v>0</v>
      </c>
      <c r="AD46" s="5" t="n">
        <f aca="false">IF(Kalender!AD46&lt;&gt;1,0,IF(AND($B46&gt;0,INDEX(Kalender!AD$68:AD$77,MAX(1,$B46))&gt;INDEX(Kalender!$B$68:$B$77,MAX(1,$B46))),1,0)+IF(OR(AND($C46&gt;0,INDEX(Kalender!AD$81:AD$110,MAX(1,$C46))&gt;INDEX(Kalender!$B$81:$B$110,MAX(1,$C46))),AND($D46&gt;0,INDEX(Kalender!AD$81:AD$110,MAX(1,$D46))&gt;INDEX(Kalender!$B$81:$B$110,MAX(1,$D46))),AND($E46&gt;0,INDEX(Kalender!AD$81:AD$110,MAX(1,$E46))&gt;INDEX(Kalender!$B$81:$B$110,MAX(1,$E46))),AND($F46&gt;0,INDEX(Kalender!AD$81:AD$110,MAX(1,$F46))&gt;INDEX(Kalender!$B$81:$B$110,MAX(1,$F46)))),2,0))</f>
        <v>0</v>
      </c>
      <c r="AE46" s="5" t="n">
        <f aca="false">IF(Kalender!AE46&lt;&gt;1,0,IF(AND($B46&gt;0,INDEX(Kalender!AE$68:AE$77,MAX(1,$B46))&gt;INDEX(Kalender!$B$68:$B$77,MAX(1,$B46))),1,0)+IF(OR(AND($C46&gt;0,INDEX(Kalender!AE$81:AE$110,MAX(1,$C46))&gt;INDEX(Kalender!$B$81:$B$110,MAX(1,$C46))),AND($D46&gt;0,INDEX(Kalender!AE$81:AE$110,MAX(1,$D46))&gt;INDEX(Kalender!$B$81:$B$110,MAX(1,$D46))),AND($E46&gt;0,INDEX(Kalender!AE$81:AE$110,MAX(1,$E46))&gt;INDEX(Kalender!$B$81:$B$110,MAX(1,$E46))),AND($F46&gt;0,INDEX(Kalender!AE$81:AE$110,MAX(1,$F46))&gt;INDEX(Kalender!$B$81:$B$110,MAX(1,$F46)))),2,0))</f>
        <v>0</v>
      </c>
      <c r="AF46" s="5" t="n">
        <f aca="false">IF(Kalender!AF46&lt;&gt;1,0,IF(AND($B46&gt;0,INDEX(Kalender!AF$68:AF$77,MAX(1,$B46))&gt;INDEX(Kalender!$B$68:$B$77,MAX(1,$B46))),1,0)+IF(OR(AND($C46&gt;0,INDEX(Kalender!AF$81:AF$110,MAX(1,$C46))&gt;INDEX(Kalender!$B$81:$B$110,MAX(1,$C46))),AND($D46&gt;0,INDEX(Kalender!AF$81:AF$110,MAX(1,$D46))&gt;INDEX(Kalender!$B$81:$B$110,MAX(1,$D46))),AND($E46&gt;0,INDEX(Kalender!AF$81:AF$110,MAX(1,$E46))&gt;INDEX(Kalender!$B$81:$B$110,MAX(1,$E46))),AND($F46&gt;0,INDEX(Kalender!AF$81:AF$110,MAX(1,$F46))&gt;INDEX(Kalender!$B$81:$B$110,MAX(1,$F46)))),2,0))</f>
        <v>0</v>
      </c>
      <c r="AG46" s="5" t="n">
        <f aca="false">IF(Kalender!AG46&lt;&gt;1,0,IF(AND($B46&gt;0,INDEX(Kalender!AG$68:AG$77,MAX(1,$B46))&gt;INDEX(Kalender!$B$68:$B$77,MAX(1,$B46))),1,0)+IF(OR(AND($C46&gt;0,INDEX(Kalender!AG$81:AG$110,MAX(1,$C46))&gt;INDEX(Kalender!$B$81:$B$110,MAX(1,$C46))),AND($D46&gt;0,INDEX(Kalender!AG$81:AG$110,MAX(1,$D46))&gt;INDEX(Kalender!$B$81:$B$110,MAX(1,$D46))),AND($E46&gt;0,INDEX(Kalender!AG$81:AG$110,MAX(1,$E46))&gt;INDEX(Kalender!$B$81:$B$110,MAX(1,$E46))),AND($F46&gt;0,INDEX(Kalender!AG$81:AG$110,MAX(1,$F46))&gt;INDEX(Kalender!$B$81:$B$110,MAX(1,$F46)))),2,0))</f>
        <v>0</v>
      </c>
      <c r="AH46" s="5" t="n">
        <f aca="false">IF(Kalender!AH46&lt;&gt;1,0,IF(AND($B46&gt;0,INDEX(Kalender!AH$68:AH$77,MAX(1,$B46))&gt;INDEX(Kalender!$B$68:$B$77,MAX(1,$B46))),1,0)+IF(OR(AND($C46&gt;0,INDEX(Kalender!AH$81:AH$110,MAX(1,$C46))&gt;INDEX(Kalender!$B$81:$B$110,MAX(1,$C46))),AND($D46&gt;0,INDEX(Kalender!AH$81:AH$110,MAX(1,$D46))&gt;INDEX(Kalender!$B$81:$B$110,MAX(1,$D46))),AND($E46&gt;0,INDEX(Kalender!AH$81:AH$110,MAX(1,$E46))&gt;INDEX(Kalender!$B$81:$B$110,MAX(1,$E46))),AND($F46&gt;0,INDEX(Kalender!AH$81:AH$110,MAX(1,$F46))&gt;INDEX(Kalender!$B$81:$B$110,MAX(1,$F46)))),2,0))</f>
        <v>0</v>
      </c>
      <c r="AI46" s="5" t="n">
        <f aca="false">IF(Kalender!AI46&lt;&gt;1,0,IF(AND($B46&gt;0,INDEX(Kalender!AI$68:AI$77,MAX(1,$B46))&gt;INDEX(Kalender!$B$68:$B$77,MAX(1,$B46))),1,0)+IF(OR(AND($C46&gt;0,INDEX(Kalender!AI$81:AI$110,MAX(1,$C46))&gt;INDEX(Kalender!$B$81:$B$110,MAX(1,$C46))),AND($D46&gt;0,INDEX(Kalender!AI$81:AI$110,MAX(1,$D46))&gt;INDEX(Kalender!$B$81:$B$110,MAX(1,$D46))),AND($E46&gt;0,INDEX(Kalender!AI$81:AI$110,MAX(1,$E46))&gt;INDEX(Kalender!$B$81:$B$110,MAX(1,$E46))),AND($F46&gt;0,INDEX(Kalender!AI$81:AI$110,MAX(1,$F46))&gt;INDEX(Kalender!$B$81:$B$110,MAX(1,$F46)))),2,0))</f>
        <v>0</v>
      </c>
      <c r="AJ46" s="5" t="n">
        <f aca="false">IF(Kalender!AJ46&lt;&gt;1,0,IF(AND($B46&gt;0,INDEX(Kalender!AJ$68:AJ$77,MAX(1,$B46))&gt;INDEX(Kalender!$B$68:$B$77,MAX(1,$B46))),1,0)+IF(OR(AND($C46&gt;0,INDEX(Kalender!AJ$81:AJ$110,MAX(1,$C46))&gt;INDEX(Kalender!$B$81:$B$110,MAX(1,$C46))),AND($D46&gt;0,INDEX(Kalender!AJ$81:AJ$110,MAX(1,$D46))&gt;INDEX(Kalender!$B$81:$B$110,MAX(1,$D46))),AND($E46&gt;0,INDEX(Kalender!AJ$81:AJ$110,MAX(1,$E46))&gt;INDEX(Kalender!$B$81:$B$110,MAX(1,$E46))),AND($F46&gt;0,INDEX(Kalender!AJ$81:AJ$110,MAX(1,$F46))&gt;INDEX(Kalender!$B$81:$B$110,MAX(1,$F46)))),2,0))</f>
        <v>0</v>
      </c>
      <c r="AK46" s="5" t="n">
        <f aca="false">IF(Kalender!AK46&lt;&gt;1,0,IF(AND($B46&gt;0,INDEX(Kalender!AK$68:AK$77,MAX(1,$B46))&gt;INDEX(Kalender!$B$68:$B$77,MAX(1,$B46))),1,0)+IF(OR(AND($C46&gt;0,INDEX(Kalender!AK$81:AK$110,MAX(1,$C46))&gt;INDEX(Kalender!$B$81:$B$110,MAX(1,$C46))),AND($D46&gt;0,INDEX(Kalender!AK$81:AK$110,MAX(1,$D46))&gt;INDEX(Kalender!$B$81:$B$110,MAX(1,$D46))),AND($E46&gt;0,INDEX(Kalender!AK$81:AK$110,MAX(1,$E46))&gt;INDEX(Kalender!$B$81:$B$110,MAX(1,$E46))),AND($F46&gt;0,INDEX(Kalender!AK$81:AK$110,MAX(1,$F46))&gt;INDEX(Kalender!$B$81:$B$110,MAX(1,$F46)))),2,0))</f>
        <v>0</v>
      </c>
      <c r="AL46" s="5" t="n">
        <f aca="false">IF(Kalender!AL46&lt;&gt;1,0,IF(AND($B46&gt;0,INDEX(Kalender!AL$68:AL$77,MAX(1,$B46))&gt;INDEX(Kalender!$B$68:$B$77,MAX(1,$B46))),1,0)+IF(OR(AND($C46&gt;0,INDEX(Kalender!AL$81:AL$110,MAX(1,$C46))&gt;INDEX(Kalender!$B$81:$B$110,MAX(1,$C46))),AND($D46&gt;0,INDEX(Kalender!AL$81:AL$110,MAX(1,$D46))&gt;INDEX(Kalender!$B$81:$B$110,MAX(1,$D46))),AND($E46&gt;0,INDEX(Kalender!AL$81:AL$110,MAX(1,$E46))&gt;INDEX(Kalender!$B$81:$B$110,MAX(1,$E46))),AND($F46&gt;0,INDEX(Kalender!AL$81:AL$110,MAX(1,$F46))&gt;INDEX(Kalender!$B$81:$B$110,MAX(1,$F46)))),2,0))</f>
        <v>0</v>
      </c>
      <c r="AM46" s="5" t="n">
        <f aca="false">IF(Kalender!AM46&lt;&gt;1,0,IF(AND($B46&gt;0,INDEX(Kalender!AM$68:AM$77,MAX(1,$B46))&gt;INDEX(Kalender!$B$68:$B$77,MAX(1,$B46))),1,0)+IF(OR(AND($C46&gt;0,INDEX(Kalender!AM$81:AM$110,MAX(1,$C46))&gt;INDEX(Kalender!$B$81:$B$110,MAX(1,$C46))),AND($D46&gt;0,INDEX(Kalender!AM$81:AM$110,MAX(1,$D46))&gt;INDEX(Kalender!$B$81:$B$110,MAX(1,$D46))),AND($E46&gt;0,INDEX(Kalender!AM$81:AM$110,MAX(1,$E46))&gt;INDEX(Kalender!$B$81:$B$110,MAX(1,$E46))),AND($F46&gt;0,INDEX(Kalender!AM$81:AM$110,MAX(1,$F46))&gt;INDEX(Kalender!$B$81:$B$110,MAX(1,$F46)))),2,0))</f>
        <v>0</v>
      </c>
      <c r="AN46" s="5" t="n">
        <f aca="false">IF(Kalender!AN46&lt;&gt;1,0,IF(AND($B46&gt;0,INDEX(Kalender!AN$68:AN$77,MAX(1,$B46))&gt;INDEX(Kalender!$B$68:$B$77,MAX(1,$B46))),1,0)+IF(OR(AND($C46&gt;0,INDEX(Kalender!AN$81:AN$110,MAX(1,$C46))&gt;INDEX(Kalender!$B$81:$B$110,MAX(1,$C46))),AND($D46&gt;0,INDEX(Kalender!AN$81:AN$110,MAX(1,$D46))&gt;INDEX(Kalender!$B$81:$B$110,MAX(1,$D46))),AND($E46&gt;0,INDEX(Kalender!AN$81:AN$110,MAX(1,$E46))&gt;INDEX(Kalender!$B$81:$B$110,MAX(1,$E46))),AND($F46&gt;0,INDEX(Kalender!AN$81:AN$110,MAX(1,$F46))&gt;INDEX(Kalender!$B$81:$B$110,MAX(1,$F46)))),2,0))</f>
        <v>0</v>
      </c>
      <c r="AO46" s="5" t="n">
        <f aca="false">IF(Kalender!AO46&lt;&gt;1,0,IF(AND($B46&gt;0,INDEX(Kalender!AO$68:AO$77,MAX(1,$B46))&gt;INDEX(Kalender!$B$68:$B$77,MAX(1,$B46))),1,0)+IF(OR(AND($C46&gt;0,INDEX(Kalender!AO$81:AO$110,MAX(1,$C46))&gt;INDEX(Kalender!$B$81:$B$110,MAX(1,$C46))),AND($D46&gt;0,INDEX(Kalender!AO$81:AO$110,MAX(1,$D46))&gt;INDEX(Kalender!$B$81:$B$110,MAX(1,$D46))),AND($E46&gt;0,INDEX(Kalender!AO$81:AO$110,MAX(1,$E46))&gt;INDEX(Kalender!$B$81:$B$110,MAX(1,$E46))),AND($F46&gt;0,INDEX(Kalender!AO$81:AO$110,MAX(1,$F46))&gt;INDEX(Kalender!$B$81:$B$110,MAX(1,$F46)))),2,0))</f>
        <v>0</v>
      </c>
      <c r="AP46" s="5" t="n">
        <f aca="false">IF(Kalender!AP46&lt;&gt;1,0,IF(AND($B46&gt;0,INDEX(Kalender!AP$68:AP$77,MAX(1,$B46))&gt;INDEX(Kalender!$B$68:$B$77,MAX(1,$B46))),1,0)+IF(OR(AND($C46&gt;0,INDEX(Kalender!AP$81:AP$110,MAX(1,$C46))&gt;INDEX(Kalender!$B$81:$B$110,MAX(1,$C46))),AND($D46&gt;0,INDEX(Kalender!AP$81:AP$110,MAX(1,$D46))&gt;INDEX(Kalender!$B$81:$B$110,MAX(1,$D46))),AND($E46&gt;0,INDEX(Kalender!AP$81:AP$110,MAX(1,$E46))&gt;INDEX(Kalender!$B$81:$B$110,MAX(1,$E46))),AND($F46&gt;0,INDEX(Kalender!AP$81:AP$110,MAX(1,$F46))&gt;INDEX(Kalender!$B$81:$B$110,MAX(1,$F46)))),2,0))</f>
        <v>0</v>
      </c>
      <c r="AQ46" s="5" t="n">
        <f aca="false">IF(Kalender!AQ46&lt;&gt;1,0,IF(AND($B46&gt;0,INDEX(Kalender!AQ$68:AQ$77,MAX(1,$B46))&gt;INDEX(Kalender!$B$68:$B$77,MAX(1,$B46))),1,0)+IF(OR(AND($C46&gt;0,INDEX(Kalender!AQ$81:AQ$110,MAX(1,$C46))&gt;INDEX(Kalender!$B$81:$B$110,MAX(1,$C46))),AND($D46&gt;0,INDEX(Kalender!AQ$81:AQ$110,MAX(1,$D46))&gt;INDEX(Kalender!$B$81:$B$110,MAX(1,$D46))),AND($E46&gt;0,INDEX(Kalender!AQ$81:AQ$110,MAX(1,$E46))&gt;INDEX(Kalender!$B$81:$B$110,MAX(1,$E46))),AND($F46&gt;0,INDEX(Kalender!AQ$81:AQ$110,MAX(1,$F46))&gt;INDEX(Kalender!$B$81:$B$110,MAX(1,$F46)))),2,0))</f>
        <v>0</v>
      </c>
      <c r="AR46" s="5" t="n">
        <f aca="false">IF(Kalender!AR46&lt;&gt;1,0,IF(AND($B46&gt;0,INDEX(Kalender!AR$68:AR$77,MAX(1,$B46))&gt;INDEX(Kalender!$B$68:$B$77,MAX(1,$B46))),1,0)+IF(OR(AND($C46&gt;0,INDEX(Kalender!AR$81:AR$110,MAX(1,$C46))&gt;INDEX(Kalender!$B$81:$B$110,MAX(1,$C46))),AND($D46&gt;0,INDEX(Kalender!AR$81:AR$110,MAX(1,$D46))&gt;INDEX(Kalender!$B$81:$B$110,MAX(1,$D46))),AND($E46&gt;0,INDEX(Kalender!AR$81:AR$110,MAX(1,$E46))&gt;INDEX(Kalender!$B$81:$B$110,MAX(1,$E46))),AND($F46&gt;0,INDEX(Kalender!AR$81:AR$110,MAX(1,$F46))&gt;INDEX(Kalender!$B$81:$B$110,MAX(1,$F46)))),2,0))</f>
        <v>0</v>
      </c>
      <c r="AS46" s="5" t="n">
        <f aca="false">IF(Kalender!AS46&lt;&gt;1,0,IF(AND($B46&gt;0,INDEX(Kalender!AS$68:AS$77,MAX(1,$B46))&gt;INDEX(Kalender!$B$68:$B$77,MAX(1,$B46))),1,0)+IF(OR(AND($C46&gt;0,INDEX(Kalender!AS$81:AS$110,MAX(1,$C46))&gt;INDEX(Kalender!$B$81:$B$110,MAX(1,$C46))),AND($D46&gt;0,INDEX(Kalender!AS$81:AS$110,MAX(1,$D46))&gt;INDEX(Kalender!$B$81:$B$110,MAX(1,$D46))),AND($E46&gt;0,INDEX(Kalender!AS$81:AS$110,MAX(1,$E46))&gt;INDEX(Kalender!$B$81:$B$110,MAX(1,$E46))),AND($F46&gt;0,INDEX(Kalender!AS$81:AS$110,MAX(1,$F46))&gt;INDEX(Kalender!$B$81:$B$110,MAX(1,$F46)))),2,0))</f>
        <v>0</v>
      </c>
      <c r="AT46" s="5" t="n">
        <f aca="false">IF(Kalender!AT46&lt;&gt;1,0,IF(AND($B46&gt;0,INDEX(Kalender!AT$68:AT$77,MAX(1,$B46))&gt;INDEX(Kalender!$B$68:$B$77,MAX(1,$B46))),1,0)+IF(OR(AND($C46&gt;0,INDEX(Kalender!AT$81:AT$110,MAX(1,$C46))&gt;INDEX(Kalender!$B$81:$B$110,MAX(1,$C46))),AND($D46&gt;0,INDEX(Kalender!AT$81:AT$110,MAX(1,$D46))&gt;INDEX(Kalender!$B$81:$B$110,MAX(1,$D46))),AND($E46&gt;0,INDEX(Kalender!AT$81:AT$110,MAX(1,$E46))&gt;INDEX(Kalender!$B$81:$B$110,MAX(1,$E46))),AND($F46&gt;0,INDEX(Kalender!AT$81:AT$110,MAX(1,$F46))&gt;INDEX(Kalender!$B$81:$B$110,MAX(1,$F46)))),2,0))</f>
        <v>0</v>
      </c>
      <c r="AU46" s="5" t="n">
        <f aca="false">IF(Kalender!AU46&lt;&gt;1,0,IF(AND($B46&gt;0,INDEX(Kalender!AU$68:AU$77,MAX(1,$B46))&gt;INDEX(Kalender!$B$68:$B$77,MAX(1,$B46))),1,0)+IF(OR(AND($C46&gt;0,INDEX(Kalender!AU$81:AU$110,MAX(1,$C46))&gt;INDEX(Kalender!$B$81:$B$110,MAX(1,$C46))),AND($D46&gt;0,INDEX(Kalender!AU$81:AU$110,MAX(1,$D46))&gt;INDEX(Kalender!$B$81:$B$110,MAX(1,$D46))),AND($E46&gt;0,INDEX(Kalender!AU$81:AU$110,MAX(1,$E46))&gt;INDEX(Kalender!$B$81:$B$110,MAX(1,$E46))),AND($F46&gt;0,INDEX(Kalender!AU$81:AU$110,MAX(1,$F46))&gt;INDEX(Kalender!$B$81:$B$110,MAX(1,$F46)))),2,0))</f>
        <v>0</v>
      </c>
      <c r="AV46" s="5" t="n">
        <f aca="false">IF(Kalender!AV46&lt;&gt;1,0,IF(AND($B46&gt;0,INDEX(Kalender!AV$68:AV$77,MAX(1,$B46))&gt;INDEX(Kalender!$B$68:$B$77,MAX(1,$B46))),1,0)+IF(OR(AND($C46&gt;0,INDEX(Kalender!AV$81:AV$110,MAX(1,$C46))&gt;INDEX(Kalender!$B$81:$B$110,MAX(1,$C46))),AND($D46&gt;0,INDEX(Kalender!AV$81:AV$110,MAX(1,$D46))&gt;INDEX(Kalender!$B$81:$B$110,MAX(1,$D46))),AND($E46&gt;0,INDEX(Kalender!AV$81:AV$110,MAX(1,$E46))&gt;INDEX(Kalender!$B$81:$B$110,MAX(1,$E46))),AND($F46&gt;0,INDEX(Kalender!AV$81:AV$110,MAX(1,$F46))&gt;INDEX(Kalender!$B$81:$B$110,MAX(1,$F46)))),2,0))</f>
        <v>0</v>
      </c>
      <c r="AW46" s="5" t="n">
        <f aca="false">IF(Kalender!AW46&lt;&gt;1,0,IF(AND($B46&gt;0,INDEX(Kalender!AW$68:AW$77,MAX(1,$B46))&gt;INDEX(Kalender!$B$68:$B$77,MAX(1,$B46))),1,0)+IF(OR(AND($C46&gt;0,INDEX(Kalender!AW$81:AW$110,MAX(1,$C46))&gt;INDEX(Kalender!$B$81:$B$110,MAX(1,$C46))),AND($D46&gt;0,INDEX(Kalender!AW$81:AW$110,MAX(1,$D46))&gt;INDEX(Kalender!$B$81:$B$110,MAX(1,$D46))),AND($E46&gt;0,INDEX(Kalender!AW$81:AW$110,MAX(1,$E46))&gt;INDEX(Kalender!$B$81:$B$110,MAX(1,$E46))),AND($F46&gt;0,INDEX(Kalender!AW$81:AW$110,MAX(1,$F46))&gt;INDEX(Kalender!$B$81:$B$110,MAX(1,$F46)))),2,0))</f>
        <v>0</v>
      </c>
      <c r="AX46" s="5" t="n">
        <f aca="false">IF(Kalender!AX46&lt;&gt;1,0,IF(AND($B46&gt;0,INDEX(Kalender!AX$68:AX$77,MAX(1,$B46))&gt;INDEX(Kalender!$B$68:$B$77,MAX(1,$B46))),1,0)+IF(OR(AND($C46&gt;0,INDEX(Kalender!AX$81:AX$110,MAX(1,$C46))&gt;INDEX(Kalender!$B$81:$B$110,MAX(1,$C46))),AND($D46&gt;0,INDEX(Kalender!AX$81:AX$110,MAX(1,$D46))&gt;INDEX(Kalender!$B$81:$B$110,MAX(1,$D46))),AND($E46&gt;0,INDEX(Kalender!AX$81:AX$110,MAX(1,$E46))&gt;INDEX(Kalender!$B$81:$B$110,MAX(1,$E46))),AND($F46&gt;0,INDEX(Kalender!AX$81:AX$110,MAX(1,$F46))&gt;INDEX(Kalender!$B$81:$B$110,MAX(1,$F46)))),2,0))</f>
        <v>0</v>
      </c>
      <c r="AY46" s="5" t="n">
        <f aca="false">IF(Kalender!AY46&lt;&gt;1,0,IF(AND($B46&gt;0,INDEX(Kalender!AY$68:AY$77,MAX(1,$B46))&gt;INDEX(Kalender!$B$68:$B$77,MAX(1,$B46))),1,0)+IF(OR(AND($C46&gt;0,INDEX(Kalender!AY$81:AY$110,MAX(1,$C46))&gt;INDEX(Kalender!$B$81:$B$110,MAX(1,$C46))),AND($D46&gt;0,INDEX(Kalender!AY$81:AY$110,MAX(1,$D46))&gt;INDEX(Kalender!$B$81:$B$110,MAX(1,$D46))),AND($E46&gt;0,INDEX(Kalender!AY$81:AY$110,MAX(1,$E46))&gt;INDEX(Kalender!$B$81:$B$110,MAX(1,$E46))),AND($F46&gt;0,INDEX(Kalender!AY$81:AY$110,MAX(1,$F46))&gt;INDEX(Kalender!$B$81:$B$110,MAX(1,$F46)))),2,0))</f>
        <v>0</v>
      </c>
      <c r="AZ46" s="5" t="n">
        <f aca="false">IF(Kalender!AZ46&lt;&gt;1,0,IF(AND($B46&gt;0,INDEX(Kalender!AZ$68:AZ$77,MAX(1,$B46))&gt;INDEX(Kalender!$B$68:$B$77,MAX(1,$B46))),1,0)+IF(OR(AND($C46&gt;0,INDEX(Kalender!AZ$81:AZ$110,MAX(1,$C46))&gt;INDEX(Kalender!$B$81:$B$110,MAX(1,$C46))),AND($D46&gt;0,INDEX(Kalender!AZ$81:AZ$110,MAX(1,$D46))&gt;INDEX(Kalender!$B$81:$B$110,MAX(1,$D46))),AND($E46&gt;0,INDEX(Kalender!AZ$81:AZ$110,MAX(1,$E46))&gt;INDEX(Kalender!$B$81:$B$110,MAX(1,$E46))),AND($F46&gt;0,INDEX(Kalender!AZ$81:AZ$110,MAX(1,$F46))&gt;INDEX(Kalender!$B$81:$B$110,MAX(1,$F46)))),2,0))</f>
        <v>0</v>
      </c>
      <c r="BA46" s="5" t="n">
        <f aca="false">IF(Kalender!BA46&lt;&gt;1,0,IF(AND($B46&gt;0,INDEX(Kalender!BA$68:BA$77,MAX(1,$B46))&gt;INDEX(Kalender!$B$68:$B$77,MAX(1,$B46))),1,0)+IF(OR(AND($C46&gt;0,INDEX(Kalender!BA$81:BA$110,MAX(1,$C46))&gt;INDEX(Kalender!$B$81:$B$110,MAX(1,$C46))),AND($D46&gt;0,INDEX(Kalender!BA$81:BA$110,MAX(1,$D46))&gt;INDEX(Kalender!$B$81:$B$110,MAX(1,$D46))),AND($E46&gt;0,INDEX(Kalender!BA$81:BA$110,MAX(1,$E46))&gt;INDEX(Kalender!$B$81:$B$110,MAX(1,$E46))),AND($F46&gt;0,INDEX(Kalender!BA$81:BA$110,MAX(1,$F46))&gt;INDEX(Kalender!$B$81:$B$110,MAX(1,$F46)))),2,0))</f>
        <v>0</v>
      </c>
      <c r="BB46" s="5" t="n">
        <f aca="false">IF(Kalender!BB46&lt;&gt;1,0,IF(AND($B46&gt;0,INDEX(Kalender!BB$68:BB$77,MAX(1,$B46))&gt;INDEX(Kalender!$B$68:$B$77,MAX(1,$B46))),1,0)+IF(OR(AND($C46&gt;0,INDEX(Kalender!BB$81:BB$110,MAX(1,$C46))&gt;INDEX(Kalender!$B$81:$B$110,MAX(1,$C46))),AND($D46&gt;0,INDEX(Kalender!BB$81:BB$110,MAX(1,$D46))&gt;INDEX(Kalender!$B$81:$B$110,MAX(1,$D46))),AND($E46&gt;0,INDEX(Kalender!BB$81:BB$110,MAX(1,$E46))&gt;INDEX(Kalender!$B$81:$B$110,MAX(1,$E46))),AND($F46&gt;0,INDEX(Kalender!BB$81:BB$110,MAX(1,$F46))&gt;INDEX(Kalender!$B$81:$B$110,MAX(1,$F46)))),2,0))</f>
        <v>0</v>
      </c>
      <c r="BC46" s="5" t="n">
        <f aca="false">IF(Kalender!BC46&lt;&gt;1,0,IF(AND($B46&gt;0,INDEX(Kalender!BC$68:BC$77,MAX(1,$B46))&gt;INDEX(Kalender!$B$68:$B$77,MAX(1,$B46))),1,0)+IF(OR(AND($C46&gt;0,INDEX(Kalender!BC$81:BC$110,MAX(1,$C46))&gt;INDEX(Kalender!$B$81:$B$110,MAX(1,$C46))),AND($D46&gt;0,INDEX(Kalender!BC$81:BC$110,MAX(1,$D46))&gt;INDEX(Kalender!$B$81:$B$110,MAX(1,$D46))),AND($E46&gt;0,INDEX(Kalender!BC$81:BC$110,MAX(1,$E46))&gt;INDEX(Kalender!$B$81:$B$110,MAX(1,$E46))),AND($F46&gt;0,INDEX(Kalender!BC$81:BC$110,MAX(1,$F46))&gt;INDEX(Kalender!$B$81:$B$110,MAX(1,$F46)))),2,0))</f>
        <v>0</v>
      </c>
      <c r="BD46" s="5" t="n">
        <f aca="false">IF(Kalender!BD46&lt;&gt;1,0,IF(AND($B46&gt;0,INDEX(Kalender!BD$68:BD$77,MAX(1,$B46))&gt;INDEX(Kalender!$B$68:$B$77,MAX(1,$B46))),1,0)+IF(OR(AND($C46&gt;0,INDEX(Kalender!BD$81:BD$110,MAX(1,$C46))&gt;INDEX(Kalender!$B$81:$B$110,MAX(1,$C46))),AND($D46&gt;0,INDEX(Kalender!BD$81:BD$110,MAX(1,$D46))&gt;INDEX(Kalender!$B$81:$B$110,MAX(1,$D46))),AND($E46&gt;0,INDEX(Kalender!BD$81:BD$110,MAX(1,$E46))&gt;INDEX(Kalender!$B$81:$B$110,MAX(1,$E46))),AND($F46&gt;0,INDEX(Kalender!BD$81:BD$110,MAX(1,$F46))&gt;INDEX(Kalender!$B$81:$B$110,MAX(1,$F46)))),2,0))</f>
        <v>0</v>
      </c>
      <c r="BE46" s="5" t="n">
        <f aca="false">IF(Kalender!BE46&lt;&gt;1,0,IF(AND($B46&gt;0,INDEX(Kalender!BE$68:BE$77,MAX(1,$B46))&gt;INDEX(Kalender!$B$68:$B$77,MAX(1,$B46))),1,0)+IF(OR(AND($C46&gt;0,INDEX(Kalender!BE$81:BE$110,MAX(1,$C46))&gt;INDEX(Kalender!$B$81:$B$110,MAX(1,$C46))),AND($D46&gt;0,INDEX(Kalender!BE$81:BE$110,MAX(1,$D46))&gt;INDEX(Kalender!$B$81:$B$110,MAX(1,$D46))),AND($E46&gt;0,INDEX(Kalender!BE$81:BE$110,MAX(1,$E46))&gt;INDEX(Kalender!$B$81:$B$110,MAX(1,$E46))),AND($F46&gt;0,INDEX(Kalender!BE$81:BE$110,MAX(1,$F46))&gt;INDEX(Kalender!$B$81:$B$110,MAX(1,$F46)))),2,0))</f>
        <v>0</v>
      </c>
      <c r="BF46" s="5" t="n">
        <f aca="false">IF(Kalender!BF46&lt;&gt;1,0,IF(AND($B46&gt;0,INDEX(Kalender!BF$68:BF$77,MAX(1,$B46))&gt;INDEX(Kalender!$B$68:$B$77,MAX(1,$B46))),1,0)+IF(OR(AND($C46&gt;0,INDEX(Kalender!BF$81:BF$110,MAX(1,$C46))&gt;INDEX(Kalender!$B$81:$B$110,MAX(1,$C46))),AND($D46&gt;0,INDEX(Kalender!BF$81:BF$110,MAX(1,$D46))&gt;INDEX(Kalender!$B$81:$B$110,MAX(1,$D46))),AND($E46&gt;0,INDEX(Kalender!BF$81:BF$110,MAX(1,$E46))&gt;INDEX(Kalender!$B$81:$B$110,MAX(1,$E46))),AND($F46&gt;0,INDEX(Kalender!BF$81:BF$110,MAX(1,$F46))&gt;INDEX(Kalender!$B$81:$B$110,MAX(1,$F46)))),2,0))</f>
        <v>0</v>
      </c>
      <c r="BG46" s="5" t="n">
        <f aca="false">IF(Kalender!BG46&lt;&gt;1,0,IF(AND($B46&gt;0,INDEX(Kalender!BG$68:BG$77,MAX(1,$B46))&gt;INDEX(Kalender!$B$68:$B$77,MAX(1,$B46))),1,0)+IF(OR(AND($C46&gt;0,INDEX(Kalender!BG$81:BG$110,MAX(1,$C46))&gt;INDEX(Kalender!$B$81:$B$110,MAX(1,$C46))),AND($D46&gt;0,INDEX(Kalender!BG$81:BG$110,MAX(1,$D46))&gt;INDEX(Kalender!$B$81:$B$110,MAX(1,$D46))),AND($E46&gt;0,INDEX(Kalender!BG$81:BG$110,MAX(1,$E46))&gt;INDEX(Kalender!$B$81:$B$110,MAX(1,$E46))),AND($F46&gt;0,INDEX(Kalender!BG$81:BG$110,MAX(1,$F46))&gt;INDEX(Kalender!$B$81:$B$110,MAX(1,$F46)))),2,0))</f>
        <v>0</v>
      </c>
      <c r="BH46" s="5" t="n">
        <f aca="false">IF(Kalender!BH46&lt;&gt;1,0,IF(AND($B46&gt;0,INDEX(Kalender!BH$68:BH$77,MAX(1,$B46))&gt;INDEX(Kalender!$B$68:$B$77,MAX(1,$B46))),1,0)+IF(OR(AND($C46&gt;0,INDEX(Kalender!BH$81:BH$110,MAX(1,$C46))&gt;INDEX(Kalender!$B$81:$B$110,MAX(1,$C46))),AND($D46&gt;0,INDEX(Kalender!BH$81:BH$110,MAX(1,$D46))&gt;INDEX(Kalender!$B$81:$B$110,MAX(1,$D46))),AND($E46&gt;0,INDEX(Kalender!BH$81:BH$110,MAX(1,$E46))&gt;INDEX(Kalender!$B$81:$B$110,MAX(1,$E46))),AND($F46&gt;0,INDEX(Kalender!BH$81:BH$110,MAX(1,$F46))&gt;INDEX(Kalender!$B$81:$B$110,MAX(1,$F46)))),2,0))</f>
        <v>0</v>
      </c>
      <c r="BI46" s="5" t="n">
        <f aca="false">IF(Kalender!BI46&lt;&gt;1,0,IF(AND($B46&gt;0,INDEX(Kalender!BI$68:BI$77,MAX(1,$B46))&gt;INDEX(Kalender!$B$68:$B$77,MAX(1,$B46))),1,0)+IF(OR(AND($C46&gt;0,INDEX(Kalender!BI$81:BI$110,MAX(1,$C46))&gt;INDEX(Kalender!$B$81:$B$110,MAX(1,$C46))),AND($D46&gt;0,INDEX(Kalender!BI$81:BI$110,MAX(1,$D46))&gt;INDEX(Kalender!$B$81:$B$110,MAX(1,$D46))),AND($E46&gt;0,INDEX(Kalender!BI$81:BI$110,MAX(1,$E46))&gt;INDEX(Kalender!$B$81:$B$110,MAX(1,$E46))),AND($F46&gt;0,INDEX(Kalender!BI$81:BI$110,MAX(1,$F46))&gt;INDEX(Kalender!$B$81:$B$110,MAX(1,$F46)))),2,0))</f>
        <v>0</v>
      </c>
      <c r="BJ46" s="5" t="n">
        <f aca="false">IF(Kalender!BJ46&lt;&gt;1,0,IF(AND($B46&gt;0,INDEX(Kalender!BJ$68:BJ$77,MAX(1,$B46))&gt;INDEX(Kalender!$B$68:$B$77,MAX(1,$B46))),1,0)+IF(OR(AND($C46&gt;0,INDEX(Kalender!BJ$81:BJ$110,MAX(1,$C46))&gt;INDEX(Kalender!$B$81:$B$110,MAX(1,$C46))),AND($D46&gt;0,INDEX(Kalender!BJ$81:BJ$110,MAX(1,$D46))&gt;INDEX(Kalender!$B$81:$B$110,MAX(1,$D46))),AND($E46&gt;0,INDEX(Kalender!BJ$81:BJ$110,MAX(1,$E46))&gt;INDEX(Kalender!$B$81:$B$110,MAX(1,$E46))),AND($F46&gt;0,INDEX(Kalender!BJ$81:BJ$110,MAX(1,$F46))&gt;INDEX(Kalender!$B$81:$B$110,MAX(1,$F46)))),2,0))</f>
        <v>0</v>
      </c>
      <c r="BK46" s="5" t="n">
        <f aca="false">IF(Kalender!BK46&lt;&gt;1,0,IF(AND($B46&gt;0,INDEX(Kalender!BK$68:BK$77,MAX(1,$B46))&gt;INDEX(Kalender!$B$68:$B$77,MAX(1,$B46))),1,0)+IF(OR(AND($C46&gt;0,INDEX(Kalender!BK$81:BK$110,MAX(1,$C46))&gt;INDEX(Kalender!$B$81:$B$110,MAX(1,$C46))),AND($D46&gt;0,INDEX(Kalender!BK$81:BK$110,MAX(1,$D46))&gt;INDEX(Kalender!$B$81:$B$110,MAX(1,$D46))),AND($E46&gt;0,INDEX(Kalender!BK$81:BK$110,MAX(1,$E46))&gt;INDEX(Kalender!$B$81:$B$110,MAX(1,$E46))),AND($F46&gt;0,INDEX(Kalender!BK$81:BK$110,MAX(1,$F46))&gt;INDEX(Kalender!$B$81:$B$110,MAX(1,$F46)))),2,0))</f>
        <v>0</v>
      </c>
      <c r="BL46" s="5" t="n">
        <f aca="false">IF(Kalender!BL46&lt;&gt;1,0,IF(AND($B46&gt;0,INDEX(Kalender!BL$68:BL$77,MAX(1,$B46))&gt;INDEX(Kalender!$B$68:$B$77,MAX(1,$B46))),1,0)+IF(OR(AND($C46&gt;0,INDEX(Kalender!BL$81:BL$110,MAX(1,$C46))&gt;INDEX(Kalender!$B$81:$B$110,MAX(1,$C46))),AND($D46&gt;0,INDEX(Kalender!BL$81:BL$110,MAX(1,$D46))&gt;INDEX(Kalender!$B$81:$B$110,MAX(1,$D46))),AND($E46&gt;0,INDEX(Kalender!BL$81:BL$110,MAX(1,$E46))&gt;INDEX(Kalender!$B$81:$B$110,MAX(1,$E46))),AND($F46&gt;0,INDEX(Kalender!BL$81:BL$110,MAX(1,$F46))&gt;INDEX(Kalender!$B$81:$B$110,MAX(1,$F46)))),2,0))</f>
        <v>0</v>
      </c>
      <c r="BM46" s="5" t="n">
        <f aca="false">IF(Kalender!BM46&lt;&gt;1,0,IF(AND($B46&gt;0,INDEX(Kalender!BM$68:BM$77,MAX(1,$B46))&gt;INDEX(Kalender!$B$68:$B$77,MAX(1,$B46))),1,0)+IF(OR(AND($C46&gt;0,INDEX(Kalender!BM$81:BM$110,MAX(1,$C46))&gt;INDEX(Kalender!$B$81:$B$110,MAX(1,$C46))),AND($D46&gt;0,INDEX(Kalender!BM$81:BM$110,MAX(1,$D46))&gt;INDEX(Kalender!$B$81:$B$110,MAX(1,$D46))),AND($E46&gt;0,INDEX(Kalender!BM$81:BM$110,MAX(1,$E46))&gt;INDEX(Kalender!$B$81:$B$110,MAX(1,$E46))),AND($F46&gt;0,INDEX(Kalender!BM$81:BM$110,MAX(1,$F46))&gt;INDEX(Kalender!$B$81:$B$110,MAX(1,$F46)))),2,0))</f>
        <v>0</v>
      </c>
      <c r="BN46" s="5" t="n">
        <f aca="false">IF(Kalender!BN46&lt;&gt;1,0,IF(AND($B46&gt;0,INDEX(Kalender!BN$68:BN$77,MAX(1,$B46))&gt;INDEX(Kalender!$B$68:$B$77,MAX(1,$B46))),1,0)+IF(OR(AND($C46&gt;0,INDEX(Kalender!BN$81:BN$110,MAX(1,$C46))&gt;INDEX(Kalender!$B$81:$B$110,MAX(1,$C46))),AND($D46&gt;0,INDEX(Kalender!BN$81:BN$110,MAX(1,$D46))&gt;INDEX(Kalender!$B$81:$B$110,MAX(1,$D46))),AND($E46&gt;0,INDEX(Kalender!BN$81:BN$110,MAX(1,$E46))&gt;INDEX(Kalender!$B$81:$B$110,MAX(1,$E46))),AND($F46&gt;0,INDEX(Kalender!BN$81:BN$110,MAX(1,$F46))&gt;INDEX(Kalender!$B$81:$B$110,MAX(1,$F46)))),2,0))</f>
        <v>0</v>
      </c>
      <c r="BO46" s="5" t="n">
        <f aca="false">IF(Kalender!BO46&lt;&gt;1,0,IF(AND($B46&gt;0,INDEX(Kalender!BO$68:BO$77,MAX(1,$B46))&gt;INDEX(Kalender!$B$68:$B$77,MAX(1,$B46))),1,0)+IF(OR(AND($C46&gt;0,INDEX(Kalender!BO$81:BO$110,MAX(1,$C46))&gt;INDEX(Kalender!$B$81:$B$110,MAX(1,$C46))),AND($D46&gt;0,INDEX(Kalender!BO$81:BO$110,MAX(1,$D46))&gt;INDEX(Kalender!$B$81:$B$110,MAX(1,$D46))),AND($E46&gt;0,INDEX(Kalender!BO$81:BO$110,MAX(1,$E46))&gt;INDEX(Kalender!$B$81:$B$110,MAX(1,$E46))),AND($F46&gt;0,INDEX(Kalender!BO$81:BO$110,MAX(1,$F46))&gt;INDEX(Kalender!$B$81:$B$110,MAX(1,$F46)))),2,0))</f>
        <v>0</v>
      </c>
      <c r="BP46" s="5" t="n">
        <f aca="false">IF(Kalender!BP46&lt;&gt;1,0,IF(AND($B46&gt;0,INDEX(Kalender!BP$68:BP$77,MAX(1,$B46))&gt;INDEX(Kalender!$B$68:$B$77,MAX(1,$B46))),1,0)+IF(OR(AND($C46&gt;0,INDEX(Kalender!BP$81:BP$110,MAX(1,$C46))&gt;INDEX(Kalender!$B$81:$B$110,MAX(1,$C46))),AND($D46&gt;0,INDEX(Kalender!BP$81:BP$110,MAX(1,$D46))&gt;INDEX(Kalender!$B$81:$B$110,MAX(1,$D46))),AND($E46&gt;0,INDEX(Kalender!BP$81:BP$110,MAX(1,$E46))&gt;INDEX(Kalender!$B$81:$B$110,MAX(1,$E46))),AND($F46&gt;0,INDEX(Kalender!BP$81:BP$110,MAX(1,$F46))&gt;INDEX(Kalender!$B$81:$B$110,MAX(1,$F46)))),2,0))</f>
        <v>0</v>
      </c>
      <c r="BQ46" s="5" t="n">
        <f aca="false">IF(Kalender!BQ46&lt;&gt;1,0,IF(AND($B46&gt;0,INDEX(Kalender!BQ$68:BQ$77,MAX(1,$B46))&gt;INDEX(Kalender!$B$68:$B$77,MAX(1,$B46))),1,0)+IF(OR(AND($C46&gt;0,INDEX(Kalender!BQ$81:BQ$110,MAX(1,$C46))&gt;INDEX(Kalender!$B$81:$B$110,MAX(1,$C46))),AND($D46&gt;0,INDEX(Kalender!BQ$81:BQ$110,MAX(1,$D46))&gt;INDEX(Kalender!$B$81:$B$110,MAX(1,$D46))),AND($E46&gt;0,INDEX(Kalender!BQ$81:BQ$110,MAX(1,$E46))&gt;INDEX(Kalender!$B$81:$B$110,MAX(1,$E46))),AND($F46&gt;0,INDEX(Kalender!BQ$81:BQ$110,MAX(1,$F46))&gt;INDEX(Kalender!$B$81:$B$110,MAX(1,$F46)))),2,0))</f>
        <v>0</v>
      </c>
      <c r="BR46" s="5" t="n">
        <f aca="false">IF(Kalender!BR46&lt;&gt;1,0,IF(AND($B46&gt;0,INDEX(Kalender!BR$68:BR$77,MAX(1,$B46))&gt;INDEX(Kalender!$B$68:$B$77,MAX(1,$B46))),1,0)+IF(OR(AND($C46&gt;0,INDEX(Kalender!BR$81:BR$110,MAX(1,$C46))&gt;INDEX(Kalender!$B$81:$B$110,MAX(1,$C46))),AND($D46&gt;0,INDEX(Kalender!BR$81:BR$110,MAX(1,$D46))&gt;INDEX(Kalender!$B$81:$B$110,MAX(1,$D46))),AND($E46&gt;0,INDEX(Kalender!BR$81:BR$110,MAX(1,$E46))&gt;INDEX(Kalender!$B$81:$B$110,MAX(1,$E46))),AND($F46&gt;0,INDEX(Kalender!BR$81:BR$110,MAX(1,$F46))&gt;INDEX(Kalender!$B$81:$B$110,MAX(1,$F46)))),2,0))</f>
        <v>0</v>
      </c>
      <c r="BS46" s="5" t="n">
        <f aca="false">IF(Kalender!BS46&lt;&gt;1,0,IF(AND($B46&gt;0,INDEX(Kalender!BS$68:BS$77,MAX(1,$B46))&gt;INDEX(Kalender!$B$68:$B$77,MAX(1,$B46))),1,0)+IF(OR(AND($C46&gt;0,INDEX(Kalender!BS$81:BS$110,MAX(1,$C46))&gt;INDEX(Kalender!$B$81:$B$110,MAX(1,$C46))),AND($D46&gt;0,INDEX(Kalender!BS$81:BS$110,MAX(1,$D46))&gt;INDEX(Kalender!$B$81:$B$110,MAX(1,$D46))),AND($E46&gt;0,INDEX(Kalender!BS$81:BS$110,MAX(1,$E46))&gt;INDEX(Kalender!$B$81:$B$110,MAX(1,$E46))),AND($F46&gt;0,INDEX(Kalender!BS$81:BS$110,MAX(1,$F46))&gt;INDEX(Kalender!$B$81:$B$110,MAX(1,$F46)))),2,0))</f>
        <v>0</v>
      </c>
      <c r="BT46" s="5" t="n">
        <f aca="false">IF(Kalender!BT46&lt;&gt;1,0,IF(AND($B46&gt;0,INDEX(Kalender!BT$68:BT$77,MAX(1,$B46))&gt;INDEX(Kalender!$B$68:$B$77,MAX(1,$B46))),1,0)+IF(OR(AND($C46&gt;0,INDEX(Kalender!BT$81:BT$110,MAX(1,$C46))&gt;INDEX(Kalender!$B$81:$B$110,MAX(1,$C46))),AND($D46&gt;0,INDEX(Kalender!BT$81:BT$110,MAX(1,$D46))&gt;INDEX(Kalender!$B$81:$B$110,MAX(1,$D46))),AND($E46&gt;0,INDEX(Kalender!BT$81:BT$110,MAX(1,$E46))&gt;INDEX(Kalender!$B$81:$B$110,MAX(1,$E46))),AND($F46&gt;0,INDEX(Kalender!BT$81:BT$110,MAX(1,$F46))&gt;INDEX(Kalender!$B$81:$B$110,MAX(1,$F46)))),2,0))</f>
        <v>0</v>
      </c>
      <c r="BU46" s="5" t="n">
        <f aca="false">IF(Kalender!BU46&lt;&gt;1,0,IF(AND($B46&gt;0,INDEX(Kalender!BU$68:BU$77,MAX(1,$B46))&gt;INDEX(Kalender!$B$68:$B$77,MAX(1,$B46))),1,0)+IF(OR(AND($C46&gt;0,INDEX(Kalender!BU$81:BU$110,MAX(1,$C46))&gt;INDEX(Kalender!$B$81:$B$110,MAX(1,$C46))),AND($D46&gt;0,INDEX(Kalender!BU$81:BU$110,MAX(1,$D46))&gt;INDEX(Kalender!$B$81:$B$110,MAX(1,$D46))),AND($E46&gt;0,INDEX(Kalender!BU$81:BU$110,MAX(1,$E46))&gt;INDEX(Kalender!$B$81:$B$110,MAX(1,$E46))),AND($F46&gt;0,INDEX(Kalender!BU$81:BU$110,MAX(1,$F46))&gt;INDEX(Kalender!$B$81:$B$110,MAX(1,$F46)))),2,0))</f>
        <v>0</v>
      </c>
      <c r="BV46" s="5" t="n">
        <f aca="false">IF(Kalender!BV46&lt;&gt;1,0,IF(AND($B46&gt;0,INDEX(Kalender!BV$68:BV$77,MAX(1,$B46))&gt;INDEX(Kalender!$B$68:$B$77,MAX(1,$B46))),1,0)+IF(OR(AND($C46&gt;0,INDEX(Kalender!BV$81:BV$110,MAX(1,$C46))&gt;INDEX(Kalender!$B$81:$B$110,MAX(1,$C46))),AND($D46&gt;0,INDEX(Kalender!BV$81:BV$110,MAX(1,$D46))&gt;INDEX(Kalender!$B$81:$B$110,MAX(1,$D46))),AND($E46&gt;0,INDEX(Kalender!BV$81:BV$110,MAX(1,$E46))&gt;INDEX(Kalender!$B$81:$B$110,MAX(1,$E46))),AND($F46&gt;0,INDEX(Kalender!BV$81:BV$110,MAX(1,$F46))&gt;INDEX(Kalender!$B$81:$B$110,MAX(1,$F46)))),2,0))</f>
        <v>0</v>
      </c>
      <c r="BW46" s="5" t="n">
        <f aca="false">IF(Kalender!BW46&lt;&gt;1,0,IF(AND($B46&gt;0,INDEX(Kalender!BW$68:BW$77,MAX(1,$B46))&gt;INDEX(Kalender!$B$68:$B$77,MAX(1,$B46))),1,0)+IF(OR(AND($C46&gt;0,INDEX(Kalender!BW$81:BW$110,MAX(1,$C46))&gt;INDEX(Kalender!$B$81:$B$110,MAX(1,$C46))),AND($D46&gt;0,INDEX(Kalender!BW$81:BW$110,MAX(1,$D46))&gt;INDEX(Kalender!$B$81:$B$110,MAX(1,$D46))),AND($E46&gt;0,INDEX(Kalender!BW$81:BW$110,MAX(1,$E46))&gt;INDEX(Kalender!$B$81:$B$110,MAX(1,$E46))),AND($F46&gt;0,INDEX(Kalender!BW$81:BW$110,MAX(1,$F46))&gt;INDEX(Kalender!$B$81:$B$110,MAX(1,$F46)))),2,0))</f>
        <v>0</v>
      </c>
      <c r="BX46" s="5" t="n">
        <f aca="false">IF(Kalender!BX46&lt;&gt;1,0,IF(AND($B46&gt;0,INDEX(Kalender!BX$68:BX$77,MAX(1,$B46))&gt;INDEX(Kalender!$B$68:$B$77,MAX(1,$B46))),1,0)+IF(OR(AND($C46&gt;0,INDEX(Kalender!BX$81:BX$110,MAX(1,$C46))&gt;INDEX(Kalender!$B$81:$B$110,MAX(1,$C46))),AND($D46&gt;0,INDEX(Kalender!BX$81:BX$110,MAX(1,$D46))&gt;INDEX(Kalender!$B$81:$B$110,MAX(1,$D46))),AND($E46&gt;0,INDEX(Kalender!BX$81:BX$110,MAX(1,$E46))&gt;INDEX(Kalender!$B$81:$B$110,MAX(1,$E46))),AND($F46&gt;0,INDEX(Kalender!BX$81:BX$110,MAX(1,$F46))&gt;INDEX(Kalender!$B$81:$B$110,MAX(1,$F46)))),2,0))</f>
        <v>0</v>
      </c>
      <c r="BY46" s="5" t="n">
        <f aca="false">IF(Kalender!BY46&lt;&gt;1,0,IF(AND($B46&gt;0,INDEX(Kalender!BY$68:BY$77,MAX(1,$B46))&gt;INDEX(Kalender!$B$68:$B$77,MAX(1,$B46))),1,0)+IF(OR(AND($C46&gt;0,INDEX(Kalender!BY$81:BY$110,MAX(1,$C46))&gt;INDEX(Kalender!$B$81:$B$110,MAX(1,$C46))),AND($D46&gt;0,INDEX(Kalender!BY$81:BY$110,MAX(1,$D46))&gt;INDEX(Kalender!$B$81:$B$110,MAX(1,$D46))),AND($E46&gt;0,INDEX(Kalender!BY$81:BY$110,MAX(1,$E46))&gt;INDEX(Kalender!$B$81:$B$110,MAX(1,$E46))),AND($F46&gt;0,INDEX(Kalender!BY$81:BY$110,MAX(1,$F46))&gt;INDEX(Kalender!$B$81:$B$110,MAX(1,$F46)))),2,0))</f>
        <v>0</v>
      </c>
      <c r="BZ46" s="5" t="n">
        <f aca="false">IF(Kalender!BZ46&lt;&gt;1,0,IF(AND($B46&gt;0,INDEX(Kalender!BZ$68:BZ$77,MAX(1,$B46))&gt;INDEX(Kalender!$B$68:$B$77,MAX(1,$B46))),1,0)+IF(OR(AND($C46&gt;0,INDEX(Kalender!BZ$81:BZ$110,MAX(1,$C46))&gt;INDEX(Kalender!$B$81:$B$110,MAX(1,$C46))),AND($D46&gt;0,INDEX(Kalender!BZ$81:BZ$110,MAX(1,$D46))&gt;INDEX(Kalender!$B$81:$B$110,MAX(1,$D46))),AND($E46&gt;0,INDEX(Kalender!BZ$81:BZ$110,MAX(1,$E46))&gt;INDEX(Kalender!$B$81:$B$110,MAX(1,$E46))),AND($F46&gt;0,INDEX(Kalender!BZ$81:BZ$110,MAX(1,$F46))&gt;INDEX(Kalender!$B$81:$B$110,MAX(1,$F46)))),2,0))</f>
        <v>0</v>
      </c>
      <c r="CA46" s="5" t="n">
        <f aca="false">IF(Kalender!CA46&lt;&gt;1,0,IF(AND($B46&gt;0,INDEX(Kalender!CA$68:CA$77,MAX(1,$B46))&gt;INDEX(Kalender!$B$68:$B$77,MAX(1,$B46))),1,0)+IF(OR(AND($C46&gt;0,INDEX(Kalender!CA$81:CA$110,MAX(1,$C46))&gt;INDEX(Kalender!$B$81:$B$110,MAX(1,$C46))),AND($D46&gt;0,INDEX(Kalender!CA$81:CA$110,MAX(1,$D46))&gt;INDEX(Kalender!$B$81:$B$110,MAX(1,$D46))),AND($E46&gt;0,INDEX(Kalender!CA$81:CA$110,MAX(1,$E46))&gt;INDEX(Kalender!$B$81:$B$110,MAX(1,$E46))),AND($F46&gt;0,INDEX(Kalender!CA$81:CA$110,MAX(1,$F46))&gt;INDEX(Kalender!$B$81:$B$110,MAX(1,$F46)))),2,0))</f>
        <v>0</v>
      </c>
      <c r="CB46" s="5" t="n">
        <f aca="false">IF(Kalender!CB46&lt;&gt;1,0,IF(AND($B46&gt;0,INDEX(Kalender!CB$68:CB$77,MAX(1,$B46))&gt;INDEX(Kalender!$B$68:$B$77,MAX(1,$B46))),1,0)+IF(OR(AND($C46&gt;0,INDEX(Kalender!CB$81:CB$110,MAX(1,$C46))&gt;INDEX(Kalender!$B$81:$B$110,MAX(1,$C46))),AND($D46&gt;0,INDEX(Kalender!CB$81:CB$110,MAX(1,$D46))&gt;INDEX(Kalender!$B$81:$B$110,MAX(1,$D46))),AND($E46&gt;0,INDEX(Kalender!CB$81:CB$110,MAX(1,$E46))&gt;INDEX(Kalender!$B$81:$B$110,MAX(1,$E46))),AND($F46&gt;0,INDEX(Kalender!CB$81:CB$110,MAX(1,$F46))&gt;INDEX(Kalender!$B$81:$B$110,MAX(1,$F46)))),2,0))</f>
        <v>0</v>
      </c>
      <c r="CC46" s="5" t="n">
        <f aca="false">IF(Kalender!CC46&lt;&gt;1,0,IF(AND($B46&gt;0,INDEX(Kalender!CC$68:CC$77,MAX(1,$B46))&gt;INDEX(Kalender!$B$68:$B$77,MAX(1,$B46))),1,0)+IF(OR(AND($C46&gt;0,INDEX(Kalender!CC$81:CC$110,MAX(1,$C46))&gt;INDEX(Kalender!$B$81:$B$110,MAX(1,$C46))),AND($D46&gt;0,INDEX(Kalender!CC$81:CC$110,MAX(1,$D46))&gt;INDEX(Kalender!$B$81:$B$110,MAX(1,$D46))),AND($E46&gt;0,INDEX(Kalender!CC$81:CC$110,MAX(1,$E46))&gt;INDEX(Kalender!$B$81:$B$110,MAX(1,$E46))),AND($F46&gt;0,INDEX(Kalender!CC$81:CC$110,MAX(1,$F46))&gt;INDEX(Kalender!$B$81:$B$110,MAX(1,$F46)))),2,0))</f>
        <v>0</v>
      </c>
      <c r="CD46" s="5" t="n">
        <f aca="false">IF(Kalender!CD46&lt;&gt;1,0,IF(AND($B46&gt;0,INDEX(Kalender!CD$68:CD$77,MAX(1,$B46))&gt;INDEX(Kalender!$B$68:$B$77,MAX(1,$B46))),1,0)+IF(OR(AND($C46&gt;0,INDEX(Kalender!CD$81:CD$110,MAX(1,$C46))&gt;INDEX(Kalender!$B$81:$B$110,MAX(1,$C46))),AND($D46&gt;0,INDEX(Kalender!CD$81:CD$110,MAX(1,$D46))&gt;INDEX(Kalender!$B$81:$B$110,MAX(1,$D46))),AND($E46&gt;0,INDEX(Kalender!CD$81:CD$110,MAX(1,$E46))&gt;INDEX(Kalender!$B$81:$B$110,MAX(1,$E46))),AND($F46&gt;0,INDEX(Kalender!CD$81:CD$110,MAX(1,$F46))&gt;INDEX(Kalender!$B$81:$B$110,MAX(1,$F46)))),2,0))</f>
        <v>0</v>
      </c>
      <c r="CE46" s="5" t="n">
        <f aca="false">IF(Kalender!CE46&lt;&gt;1,0,IF(AND($B46&gt;0,INDEX(Kalender!CE$68:CE$77,MAX(1,$B46))&gt;INDEX(Kalender!$B$68:$B$77,MAX(1,$B46))),1,0)+IF(OR(AND($C46&gt;0,INDEX(Kalender!CE$81:CE$110,MAX(1,$C46))&gt;INDEX(Kalender!$B$81:$B$110,MAX(1,$C46))),AND($D46&gt;0,INDEX(Kalender!CE$81:CE$110,MAX(1,$D46))&gt;INDEX(Kalender!$B$81:$B$110,MAX(1,$D46))),AND($E46&gt;0,INDEX(Kalender!CE$81:CE$110,MAX(1,$E46))&gt;INDEX(Kalender!$B$81:$B$110,MAX(1,$E46))),AND($F46&gt;0,INDEX(Kalender!CE$81:CE$110,MAX(1,$F46))&gt;INDEX(Kalender!$B$81:$B$110,MAX(1,$F46)))),2,0))</f>
        <v>0</v>
      </c>
      <c r="CF46" s="5" t="n">
        <f aca="false">IF(Kalender!CF46&lt;&gt;1,0,IF(AND($B46&gt;0,INDEX(Kalender!CF$68:CF$77,MAX(1,$B46))&gt;INDEX(Kalender!$B$68:$B$77,MAX(1,$B46))),1,0)+IF(OR(AND($C46&gt;0,INDEX(Kalender!CF$81:CF$110,MAX(1,$C46))&gt;INDEX(Kalender!$B$81:$B$110,MAX(1,$C46))),AND($D46&gt;0,INDEX(Kalender!CF$81:CF$110,MAX(1,$D46))&gt;INDEX(Kalender!$B$81:$B$110,MAX(1,$D46))),AND($E46&gt;0,INDEX(Kalender!CF$81:CF$110,MAX(1,$E46))&gt;INDEX(Kalender!$B$81:$B$110,MAX(1,$E46))),AND($F46&gt;0,INDEX(Kalender!CF$81:CF$110,MAX(1,$F46))&gt;INDEX(Kalender!$B$81:$B$110,MAX(1,$F46)))),2,0))</f>
        <v>0</v>
      </c>
      <c r="CG46" s="5" t="n">
        <f aca="false">IF(Kalender!CG46&lt;&gt;1,0,IF(AND($B46&gt;0,INDEX(Kalender!CG$68:CG$77,MAX(1,$B46))&gt;INDEX(Kalender!$B$68:$B$77,MAX(1,$B46))),1,0)+IF(OR(AND($C46&gt;0,INDEX(Kalender!CG$81:CG$110,MAX(1,$C46))&gt;INDEX(Kalender!$B$81:$B$110,MAX(1,$C46))),AND($D46&gt;0,INDEX(Kalender!CG$81:CG$110,MAX(1,$D46))&gt;INDEX(Kalender!$B$81:$B$110,MAX(1,$D46))),AND($E46&gt;0,INDEX(Kalender!CG$81:CG$110,MAX(1,$E46))&gt;INDEX(Kalender!$B$81:$B$110,MAX(1,$E46))),AND($F46&gt;0,INDEX(Kalender!CG$81:CG$110,MAX(1,$F46))&gt;INDEX(Kalender!$B$81:$B$110,MAX(1,$F46)))),2,0))</f>
        <v>0</v>
      </c>
      <c r="CH46" s="5" t="n">
        <f aca="false">IF(Kalender!CH46&lt;&gt;1,0,IF(AND($B46&gt;0,INDEX(Kalender!CH$68:CH$77,MAX(1,$B46))&gt;INDEX(Kalender!$B$68:$B$77,MAX(1,$B46))),1,0)+IF(OR(AND($C46&gt;0,INDEX(Kalender!CH$81:CH$110,MAX(1,$C46))&gt;INDEX(Kalender!$B$81:$B$110,MAX(1,$C46))),AND($D46&gt;0,INDEX(Kalender!CH$81:CH$110,MAX(1,$D46))&gt;INDEX(Kalender!$B$81:$B$110,MAX(1,$D46))),AND($E46&gt;0,INDEX(Kalender!CH$81:CH$110,MAX(1,$E46))&gt;INDEX(Kalender!$B$81:$B$110,MAX(1,$E46))),AND($F46&gt;0,INDEX(Kalender!CH$81:CH$110,MAX(1,$F46))&gt;INDEX(Kalender!$B$81:$B$110,MAX(1,$F46)))),2,0))</f>
        <v>0</v>
      </c>
      <c r="CI46" s="5" t="n">
        <f aca="false">IF(Kalender!CI46&lt;&gt;1,0,IF(AND($B46&gt;0,INDEX(Kalender!CI$68:CI$77,MAX(1,$B46))&gt;INDEX(Kalender!$B$68:$B$77,MAX(1,$B46))),1,0)+IF(OR(AND($C46&gt;0,INDEX(Kalender!CI$81:CI$110,MAX(1,$C46))&gt;INDEX(Kalender!$B$81:$B$110,MAX(1,$C46))),AND($D46&gt;0,INDEX(Kalender!CI$81:CI$110,MAX(1,$D46))&gt;INDEX(Kalender!$B$81:$B$110,MAX(1,$D46))),AND($E46&gt;0,INDEX(Kalender!CI$81:CI$110,MAX(1,$E46))&gt;INDEX(Kalender!$B$81:$B$110,MAX(1,$E46))),AND($F46&gt;0,INDEX(Kalender!CI$81:CI$110,MAX(1,$F46))&gt;INDEX(Kalender!$B$81:$B$110,MAX(1,$F46)))),2,0))</f>
        <v>0</v>
      </c>
      <c r="CJ46" s="5" t="n">
        <f aca="false">IF(Kalender!CJ46&lt;&gt;1,0,IF(AND($B46&gt;0,INDEX(Kalender!CJ$68:CJ$77,MAX(1,$B46))&gt;INDEX(Kalender!$B$68:$B$77,MAX(1,$B46))),1,0)+IF(OR(AND($C46&gt;0,INDEX(Kalender!CJ$81:CJ$110,MAX(1,$C46))&gt;INDEX(Kalender!$B$81:$B$110,MAX(1,$C46))),AND($D46&gt;0,INDEX(Kalender!CJ$81:CJ$110,MAX(1,$D46))&gt;INDEX(Kalender!$B$81:$B$110,MAX(1,$D46))),AND($E46&gt;0,INDEX(Kalender!CJ$81:CJ$110,MAX(1,$E46))&gt;INDEX(Kalender!$B$81:$B$110,MAX(1,$E46))),AND($F46&gt;0,INDEX(Kalender!CJ$81:CJ$110,MAX(1,$F46))&gt;INDEX(Kalender!$B$81:$B$110,MAX(1,$F46)))),2,0))</f>
        <v>0</v>
      </c>
      <c r="CK46" s="5" t="n">
        <f aca="false">IF(Kalender!CK46&lt;&gt;1,0,IF(AND($B46&gt;0,INDEX(Kalender!CK$68:CK$77,MAX(1,$B46))&gt;INDEX(Kalender!$B$68:$B$77,MAX(1,$B46))),1,0)+IF(OR(AND($C46&gt;0,INDEX(Kalender!CK$81:CK$110,MAX(1,$C46))&gt;INDEX(Kalender!$B$81:$B$110,MAX(1,$C46))),AND($D46&gt;0,INDEX(Kalender!CK$81:CK$110,MAX(1,$D46))&gt;INDEX(Kalender!$B$81:$B$110,MAX(1,$D46))),AND($E46&gt;0,INDEX(Kalender!CK$81:CK$110,MAX(1,$E46))&gt;INDEX(Kalender!$B$81:$B$110,MAX(1,$E46))),AND($F46&gt;0,INDEX(Kalender!CK$81:CK$110,MAX(1,$F46))&gt;INDEX(Kalender!$B$81:$B$110,MAX(1,$F46)))),2,0))</f>
        <v>0</v>
      </c>
      <c r="CL46" s="5" t="n">
        <f aca="false">IF(Kalender!CL46&lt;&gt;1,0,IF(AND($B46&gt;0,INDEX(Kalender!CL$68:CL$77,MAX(1,$B46))&gt;INDEX(Kalender!$B$68:$B$77,MAX(1,$B46))),1,0)+IF(OR(AND($C46&gt;0,INDEX(Kalender!CL$81:CL$110,MAX(1,$C46))&gt;INDEX(Kalender!$B$81:$B$110,MAX(1,$C46))),AND($D46&gt;0,INDEX(Kalender!CL$81:CL$110,MAX(1,$D46))&gt;INDEX(Kalender!$B$81:$B$110,MAX(1,$D46))),AND($E46&gt;0,INDEX(Kalender!CL$81:CL$110,MAX(1,$E46))&gt;INDEX(Kalender!$B$81:$B$110,MAX(1,$E46))),AND($F46&gt;0,INDEX(Kalender!CL$81:CL$110,MAX(1,$F46))&gt;INDEX(Kalender!$B$81:$B$110,MAX(1,$F46)))),2,0))</f>
        <v>0</v>
      </c>
      <c r="CM46" s="5" t="n">
        <f aca="false">IF(Kalender!CM46&lt;&gt;1,0,IF(AND($B46&gt;0,INDEX(Kalender!CM$68:CM$77,MAX(1,$B46))&gt;INDEX(Kalender!$B$68:$B$77,MAX(1,$B46))),1,0)+IF(OR(AND($C46&gt;0,INDEX(Kalender!CM$81:CM$110,MAX(1,$C46))&gt;INDEX(Kalender!$B$81:$B$110,MAX(1,$C46))),AND($D46&gt;0,INDEX(Kalender!CM$81:CM$110,MAX(1,$D46))&gt;INDEX(Kalender!$B$81:$B$110,MAX(1,$D46))),AND($E46&gt;0,INDEX(Kalender!CM$81:CM$110,MAX(1,$E46))&gt;INDEX(Kalender!$B$81:$B$110,MAX(1,$E46))),AND($F46&gt;0,INDEX(Kalender!CM$81:CM$110,MAX(1,$F46))&gt;INDEX(Kalender!$B$81:$B$110,MAX(1,$F46)))),2,0))</f>
        <v>0</v>
      </c>
      <c r="CN46" s="5" t="n">
        <f aca="false">IF(Kalender!CN46&lt;&gt;1,0,IF(AND($B46&gt;0,INDEX(Kalender!CN$68:CN$77,MAX(1,$B46))&gt;INDEX(Kalender!$B$68:$B$77,MAX(1,$B46))),1,0)+IF(OR(AND($C46&gt;0,INDEX(Kalender!CN$81:CN$110,MAX(1,$C46))&gt;INDEX(Kalender!$B$81:$B$110,MAX(1,$C46))),AND($D46&gt;0,INDEX(Kalender!CN$81:CN$110,MAX(1,$D46))&gt;INDEX(Kalender!$B$81:$B$110,MAX(1,$D46))),AND($E46&gt;0,INDEX(Kalender!CN$81:CN$110,MAX(1,$E46))&gt;INDEX(Kalender!$B$81:$B$110,MAX(1,$E46))),AND($F46&gt;0,INDEX(Kalender!CN$81:CN$110,MAX(1,$F46))&gt;INDEX(Kalender!$B$81:$B$110,MAX(1,$F46)))),2,0))</f>
        <v>0</v>
      </c>
      <c r="CO46" s="5" t="n">
        <f aca="false">IF(Kalender!CO46&lt;&gt;1,0,IF(AND($B46&gt;0,INDEX(Kalender!CO$68:CO$77,MAX(1,$B46))&gt;INDEX(Kalender!$B$68:$B$77,MAX(1,$B46))),1,0)+IF(OR(AND($C46&gt;0,INDEX(Kalender!CO$81:CO$110,MAX(1,$C46))&gt;INDEX(Kalender!$B$81:$B$110,MAX(1,$C46))),AND($D46&gt;0,INDEX(Kalender!CO$81:CO$110,MAX(1,$D46))&gt;INDEX(Kalender!$B$81:$B$110,MAX(1,$D46))),AND($E46&gt;0,INDEX(Kalender!CO$81:CO$110,MAX(1,$E46))&gt;INDEX(Kalender!$B$81:$B$110,MAX(1,$E46))),AND($F46&gt;0,INDEX(Kalender!CO$81:CO$110,MAX(1,$F46))&gt;INDEX(Kalender!$B$81:$B$110,MAX(1,$F46)))),2,0))</f>
        <v>0</v>
      </c>
      <c r="CP46" s="5" t="n">
        <f aca="false">IF(Kalender!CP46&lt;&gt;1,0,IF(AND($B46&gt;0,INDEX(Kalender!CP$68:CP$77,MAX(1,$B46))&gt;INDEX(Kalender!$B$68:$B$77,MAX(1,$B46))),1,0)+IF(OR(AND($C46&gt;0,INDEX(Kalender!CP$81:CP$110,MAX(1,$C46))&gt;INDEX(Kalender!$B$81:$B$110,MAX(1,$C46))),AND($D46&gt;0,INDEX(Kalender!CP$81:CP$110,MAX(1,$D46))&gt;INDEX(Kalender!$B$81:$B$110,MAX(1,$D46))),AND($E46&gt;0,INDEX(Kalender!CP$81:CP$110,MAX(1,$E46))&gt;INDEX(Kalender!$B$81:$B$110,MAX(1,$E46))),AND($F46&gt;0,INDEX(Kalender!CP$81:CP$110,MAX(1,$F46))&gt;INDEX(Kalender!$B$81:$B$110,MAX(1,$F46)))),2,0))</f>
        <v>0</v>
      </c>
      <c r="CQ46" s="5" t="n">
        <f aca="false">IF(Kalender!CQ46&lt;&gt;1,0,IF(AND($B46&gt;0,INDEX(Kalender!CQ$68:CQ$77,MAX(1,$B46))&gt;INDEX(Kalender!$B$68:$B$77,MAX(1,$B46))),1,0)+IF(OR(AND($C46&gt;0,INDEX(Kalender!CQ$81:CQ$110,MAX(1,$C46))&gt;INDEX(Kalender!$B$81:$B$110,MAX(1,$C46))),AND($D46&gt;0,INDEX(Kalender!CQ$81:CQ$110,MAX(1,$D46))&gt;INDEX(Kalender!$B$81:$B$110,MAX(1,$D46))),AND($E46&gt;0,INDEX(Kalender!CQ$81:CQ$110,MAX(1,$E46))&gt;INDEX(Kalender!$B$81:$B$110,MAX(1,$E46))),AND($F46&gt;0,INDEX(Kalender!CQ$81:CQ$110,MAX(1,$F46))&gt;INDEX(Kalender!$B$81:$B$110,MAX(1,$F46)))),2,0))</f>
        <v>0</v>
      </c>
      <c r="CR46" s="5" t="n">
        <f aca="false">IF(Kalender!CR46&lt;&gt;1,0,IF(AND($B46&gt;0,INDEX(Kalender!CR$68:CR$77,MAX(1,$B46))&gt;INDEX(Kalender!$B$68:$B$77,MAX(1,$B46))),1,0)+IF(OR(AND($C46&gt;0,INDEX(Kalender!CR$81:CR$110,MAX(1,$C46))&gt;INDEX(Kalender!$B$81:$B$110,MAX(1,$C46))),AND($D46&gt;0,INDEX(Kalender!CR$81:CR$110,MAX(1,$D46))&gt;INDEX(Kalender!$B$81:$B$110,MAX(1,$D46))),AND($E46&gt;0,INDEX(Kalender!CR$81:CR$110,MAX(1,$E46))&gt;INDEX(Kalender!$B$81:$B$110,MAX(1,$E46))),AND($F46&gt;0,INDEX(Kalender!CR$81:CR$110,MAX(1,$F46))&gt;INDEX(Kalender!$B$81:$B$110,MAX(1,$F46)))),2,0))</f>
        <v>0</v>
      </c>
      <c r="CS46" s="5" t="n">
        <f aca="false">IF(Kalender!CS46&lt;&gt;1,0,IF(AND($B46&gt;0,INDEX(Kalender!CS$68:CS$77,MAX(1,$B46))&gt;INDEX(Kalender!$B$68:$B$77,MAX(1,$B46))),1,0)+IF(OR(AND($C46&gt;0,INDEX(Kalender!CS$81:CS$110,MAX(1,$C46))&gt;INDEX(Kalender!$B$81:$B$110,MAX(1,$C46))),AND($D46&gt;0,INDEX(Kalender!CS$81:CS$110,MAX(1,$D46))&gt;INDEX(Kalender!$B$81:$B$110,MAX(1,$D46))),AND($E46&gt;0,INDEX(Kalender!CS$81:CS$110,MAX(1,$E46))&gt;INDEX(Kalender!$B$81:$B$110,MAX(1,$E46))),AND($F46&gt;0,INDEX(Kalender!CS$81:CS$110,MAX(1,$F46))&gt;INDEX(Kalender!$B$81:$B$110,MAX(1,$F46)))),2,0))</f>
        <v>0</v>
      </c>
      <c r="CT46" s="5" t="n">
        <f aca="false">IF(Kalender!CT46&lt;&gt;1,0,IF(AND($B46&gt;0,INDEX(Kalender!CT$68:CT$77,MAX(1,$B46))&gt;INDEX(Kalender!$B$68:$B$77,MAX(1,$B46))),1,0)+IF(OR(AND($C46&gt;0,INDEX(Kalender!CT$81:CT$110,MAX(1,$C46))&gt;INDEX(Kalender!$B$81:$B$110,MAX(1,$C46))),AND($D46&gt;0,INDEX(Kalender!CT$81:CT$110,MAX(1,$D46))&gt;INDEX(Kalender!$B$81:$B$110,MAX(1,$D46))),AND($E46&gt;0,INDEX(Kalender!CT$81:CT$110,MAX(1,$E46))&gt;INDEX(Kalender!$B$81:$B$110,MAX(1,$E46))),AND($F46&gt;0,INDEX(Kalender!CT$81:CT$110,MAX(1,$F46))&gt;INDEX(Kalender!$B$81:$B$110,MAX(1,$F46)))),2,0))</f>
        <v>0</v>
      </c>
      <c r="CU46" s="5" t="n">
        <f aca="false">IF(Kalender!CU46&lt;&gt;1,0,IF(AND($B46&gt;0,INDEX(Kalender!CU$68:CU$77,MAX(1,$B46))&gt;INDEX(Kalender!$B$68:$B$77,MAX(1,$B46))),1,0)+IF(OR(AND($C46&gt;0,INDEX(Kalender!CU$81:CU$110,MAX(1,$C46))&gt;INDEX(Kalender!$B$81:$B$110,MAX(1,$C46))),AND($D46&gt;0,INDEX(Kalender!CU$81:CU$110,MAX(1,$D46))&gt;INDEX(Kalender!$B$81:$B$110,MAX(1,$D46))),AND($E46&gt;0,INDEX(Kalender!CU$81:CU$110,MAX(1,$E46))&gt;INDEX(Kalender!$B$81:$B$110,MAX(1,$E46))),AND($F46&gt;0,INDEX(Kalender!CU$81:CU$110,MAX(1,$F46))&gt;INDEX(Kalender!$B$81:$B$110,MAX(1,$F46)))),2,0))</f>
        <v>0</v>
      </c>
      <c r="CV46" s="5" t="n">
        <f aca="false">IF(Kalender!CV46&lt;&gt;1,0,IF(AND($B46&gt;0,INDEX(Kalender!CV$68:CV$77,MAX(1,$B46))&gt;INDEX(Kalender!$B$68:$B$77,MAX(1,$B46))),1,0)+IF(OR(AND($C46&gt;0,INDEX(Kalender!CV$81:CV$110,MAX(1,$C46))&gt;INDEX(Kalender!$B$81:$B$110,MAX(1,$C46))),AND($D46&gt;0,INDEX(Kalender!CV$81:CV$110,MAX(1,$D46))&gt;INDEX(Kalender!$B$81:$B$110,MAX(1,$D46))),AND($E46&gt;0,INDEX(Kalender!CV$81:CV$110,MAX(1,$E46))&gt;INDEX(Kalender!$B$81:$B$110,MAX(1,$E46))),AND($F46&gt;0,INDEX(Kalender!CV$81:CV$110,MAX(1,$F46))&gt;INDEX(Kalender!$B$81:$B$110,MAX(1,$F46)))),2,0))</f>
        <v>0</v>
      </c>
      <c r="CW46" s="5" t="n">
        <f aca="false">IF(Kalender!CW46&lt;&gt;1,0,IF(AND($B46&gt;0,INDEX(Kalender!CW$68:CW$77,MAX(1,$B46))&gt;INDEX(Kalender!$B$68:$B$77,MAX(1,$B46))),1,0)+IF(OR(AND($C46&gt;0,INDEX(Kalender!CW$81:CW$110,MAX(1,$C46))&gt;INDEX(Kalender!$B$81:$B$110,MAX(1,$C46))),AND($D46&gt;0,INDEX(Kalender!CW$81:CW$110,MAX(1,$D46))&gt;INDEX(Kalender!$B$81:$B$110,MAX(1,$D46))),AND($E46&gt;0,INDEX(Kalender!CW$81:CW$110,MAX(1,$E46))&gt;INDEX(Kalender!$B$81:$B$110,MAX(1,$E46))),AND($F46&gt;0,INDEX(Kalender!CW$81:CW$110,MAX(1,$F46))&gt;INDEX(Kalender!$B$81:$B$110,MAX(1,$F46)))),2,0))</f>
        <v>0</v>
      </c>
      <c r="CX46" s="5" t="n">
        <f aca="false">IF(Kalender!CX46&lt;&gt;1,0,IF(AND($B46&gt;0,INDEX(Kalender!CX$68:CX$77,MAX(1,$B46))&gt;INDEX(Kalender!$B$68:$B$77,MAX(1,$B46))),1,0)+IF(OR(AND($C46&gt;0,INDEX(Kalender!CX$81:CX$110,MAX(1,$C46))&gt;INDEX(Kalender!$B$81:$B$110,MAX(1,$C46))),AND($D46&gt;0,INDEX(Kalender!CX$81:CX$110,MAX(1,$D46))&gt;INDEX(Kalender!$B$81:$B$110,MAX(1,$D46))),AND($E46&gt;0,INDEX(Kalender!CX$81:CX$110,MAX(1,$E46))&gt;INDEX(Kalender!$B$81:$B$110,MAX(1,$E46))),AND($F46&gt;0,INDEX(Kalender!CX$81:CX$110,MAX(1,$F46))&gt;INDEX(Kalender!$B$81:$B$110,MAX(1,$F46)))),2,0))</f>
        <v>0</v>
      </c>
      <c r="CY46" s="5" t="n">
        <f aca="false">IF(Kalender!CY46&lt;&gt;1,0,IF(AND($B46&gt;0,INDEX(Kalender!CY$68:CY$77,MAX(1,$B46))&gt;INDEX(Kalender!$B$68:$B$77,MAX(1,$B46))),1,0)+IF(OR(AND($C46&gt;0,INDEX(Kalender!CY$81:CY$110,MAX(1,$C46))&gt;INDEX(Kalender!$B$81:$B$110,MAX(1,$C46))),AND($D46&gt;0,INDEX(Kalender!CY$81:CY$110,MAX(1,$D46))&gt;INDEX(Kalender!$B$81:$B$110,MAX(1,$D46))),AND($E46&gt;0,INDEX(Kalender!CY$81:CY$110,MAX(1,$E46))&gt;INDEX(Kalender!$B$81:$B$110,MAX(1,$E46))),AND($F46&gt;0,INDEX(Kalender!CY$81:CY$110,MAX(1,$F46))&gt;INDEX(Kalender!$B$81:$B$110,MAX(1,$F46)))),2,0))</f>
        <v>0</v>
      </c>
      <c r="CZ46" s="5" t="n">
        <f aca="false">IF(Kalender!CZ46&lt;&gt;1,0,IF(AND($B46&gt;0,INDEX(Kalender!CZ$68:CZ$77,MAX(1,$B46))&gt;INDEX(Kalender!$B$68:$B$77,MAX(1,$B46))),1,0)+IF(OR(AND($C46&gt;0,INDEX(Kalender!CZ$81:CZ$110,MAX(1,$C46))&gt;INDEX(Kalender!$B$81:$B$110,MAX(1,$C46))),AND($D46&gt;0,INDEX(Kalender!CZ$81:CZ$110,MAX(1,$D46))&gt;INDEX(Kalender!$B$81:$B$110,MAX(1,$D46))),AND($E46&gt;0,INDEX(Kalender!CZ$81:CZ$110,MAX(1,$E46))&gt;INDEX(Kalender!$B$81:$B$110,MAX(1,$E46))),AND($F46&gt;0,INDEX(Kalender!CZ$81:CZ$110,MAX(1,$F46))&gt;INDEX(Kalender!$B$81:$B$110,MAX(1,$F46)))),2,0))</f>
        <v>0</v>
      </c>
      <c r="DA46" s="5" t="n">
        <f aca="false">IF(Kalender!DA46&lt;&gt;1,0,IF(AND($B46&gt;0,INDEX(Kalender!DA$68:DA$77,MAX(1,$B46))&gt;INDEX(Kalender!$B$68:$B$77,MAX(1,$B46))),1,0)+IF(OR(AND($C46&gt;0,INDEX(Kalender!DA$81:DA$110,MAX(1,$C46))&gt;INDEX(Kalender!$B$81:$B$110,MAX(1,$C46))),AND($D46&gt;0,INDEX(Kalender!DA$81:DA$110,MAX(1,$D46))&gt;INDEX(Kalender!$B$81:$B$110,MAX(1,$D46))),AND($E46&gt;0,INDEX(Kalender!DA$81:DA$110,MAX(1,$E46))&gt;INDEX(Kalender!$B$81:$B$110,MAX(1,$E46))),AND($F46&gt;0,INDEX(Kalender!DA$81:DA$110,MAX(1,$F46))&gt;INDEX(Kalender!$B$81:$B$110,MAX(1,$F46)))),2,0))</f>
        <v>0</v>
      </c>
      <c r="DB46" s="5" t="n">
        <f aca="false">IF(Kalender!DB46&lt;&gt;1,0,IF(AND($B46&gt;0,INDEX(Kalender!DB$68:DB$77,MAX(1,$B46))&gt;INDEX(Kalender!$B$68:$B$77,MAX(1,$B46))),1,0)+IF(OR(AND($C46&gt;0,INDEX(Kalender!DB$81:DB$110,MAX(1,$C46))&gt;INDEX(Kalender!$B$81:$B$110,MAX(1,$C46))),AND($D46&gt;0,INDEX(Kalender!DB$81:DB$110,MAX(1,$D46))&gt;INDEX(Kalender!$B$81:$B$110,MAX(1,$D46))),AND($E46&gt;0,INDEX(Kalender!DB$81:DB$110,MAX(1,$E46))&gt;INDEX(Kalender!$B$81:$B$110,MAX(1,$E46))),AND($F46&gt;0,INDEX(Kalender!DB$81:DB$110,MAX(1,$F46))&gt;INDEX(Kalender!$B$81:$B$110,MAX(1,$F46)))),2,0))</f>
        <v>0</v>
      </c>
      <c r="DC46" s="5" t="n">
        <f aca="false">IF(Kalender!DC46&lt;&gt;1,0,IF(AND($B46&gt;0,INDEX(Kalender!DC$68:DC$77,MAX(1,$B46))&gt;INDEX(Kalender!$B$68:$B$77,MAX(1,$B46))),1,0)+IF(OR(AND($C46&gt;0,INDEX(Kalender!DC$81:DC$110,MAX(1,$C46))&gt;INDEX(Kalender!$B$81:$B$110,MAX(1,$C46))),AND($D46&gt;0,INDEX(Kalender!DC$81:DC$110,MAX(1,$D46))&gt;INDEX(Kalender!$B$81:$B$110,MAX(1,$D46))),AND($E46&gt;0,INDEX(Kalender!DC$81:DC$110,MAX(1,$E46))&gt;INDEX(Kalender!$B$81:$B$110,MAX(1,$E46))),AND($F46&gt;0,INDEX(Kalender!DC$81:DC$110,MAX(1,$F46))&gt;INDEX(Kalender!$B$81:$B$110,MAX(1,$F46)))),2,0))</f>
        <v>0</v>
      </c>
      <c r="DD46" s="5" t="n">
        <f aca="false">IF(Kalender!DD46&lt;&gt;1,0,IF(AND($B46&gt;0,INDEX(Kalender!DD$68:DD$77,MAX(1,$B46))&gt;INDEX(Kalender!$B$68:$B$77,MAX(1,$B46))),1,0)+IF(OR(AND($C46&gt;0,INDEX(Kalender!DD$81:DD$110,MAX(1,$C46))&gt;INDEX(Kalender!$B$81:$B$110,MAX(1,$C46))),AND($D46&gt;0,INDEX(Kalender!DD$81:DD$110,MAX(1,$D46))&gt;INDEX(Kalender!$B$81:$B$110,MAX(1,$D46))),AND($E46&gt;0,INDEX(Kalender!DD$81:DD$110,MAX(1,$E46))&gt;INDEX(Kalender!$B$81:$B$110,MAX(1,$E46))),AND($F46&gt;0,INDEX(Kalender!DD$81:DD$110,MAX(1,$F46))&gt;INDEX(Kalender!$B$81:$B$110,MAX(1,$F46)))),2,0))</f>
        <v>0</v>
      </c>
      <c r="DE46" s="5" t="n">
        <f aca="false">IF(Kalender!DE46&lt;&gt;1,0,IF(AND($B46&gt;0,INDEX(Kalender!DE$68:DE$77,MAX(1,$B46))&gt;INDEX(Kalender!$B$68:$B$77,MAX(1,$B46))),1,0)+IF(OR(AND($C46&gt;0,INDEX(Kalender!DE$81:DE$110,MAX(1,$C46))&gt;INDEX(Kalender!$B$81:$B$110,MAX(1,$C46))),AND($D46&gt;0,INDEX(Kalender!DE$81:DE$110,MAX(1,$D46))&gt;INDEX(Kalender!$B$81:$B$110,MAX(1,$D46))),AND($E46&gt;0,INDEX(Kalender!DE$81:DE$110,MAX(1,$E46))&gt;INDEX(Kalender!$B$81:$B$110,MAX(1,$E46))),AND($F46&gt;0,INDEX(Kalender!DE$81:DE$110,MAX(1,$F46))&gt;INDEX(Kalender!$B$81:$B$110,MAX(1,$F46)))),2,0))</f>
        <v>0</v>
      </c>
      <c r="DF46" s="5" t="n">
        <f aca="false">IF(Kalender!DF46&lt;&gt;1,0,IF(AND($B46&gt;0,INDEX(Kalender!DF$68:DF$77,MAX(1,$B46))&gt;INDEX(Kalender!$B$68:$B$77,MAX(1,$B46))),1,0)+IF(OR(AND($C46&gt;0,INDEX(Kalender!DF$81:DF$110,MAX(1,$C46))&gt;INDEX(Kalender!$B$81:$B$110,MAX(1,$C46))),AND($D46&gt;0,INDEX(Kalender!DF$81:DF$110,MAX(1,$D46))&gt;INDEX(Kalender!$B$81:$B$110,MAX(1,$D46))),AND($E46&gt;0,INDEX(Kalender!DF$81:DF$110,MAX(1,$E46))&gt;INDEX(Kalender!$B$81:$B$110,MAX(1,$E46))),AND($F46&gt;0,INDEX(Kalender!DF$81:DF$110,MAX(1,$F46))&gt;INDEX(Kalender!$B$81:$B$110,MAX(1,$F46)))),2,0))</f>
        <v>0</v>
      </c>
      <c r="DG46" s="5" t="n">
        <f aca="false">IF(Kalender!DG46&lt;&gt;1,0,IF(AND($B46&gt;0,INDEX(Kalender!DG$68:DG$77,MAX(1,$B46))&gt;INDEX(Kalender!$B$68:$B$77,MAX(1,$B46))),1,0)+IF(OR(AND($C46&gt;0,INDEX(Kalender!DG$81:DG$110,MAX(1,$C46))&gt;INDEX(Kalender!$B$81:$B$110,MAX(1,$C46))),AND($D46&gt;0,INDEX(Kalender!DG$81:DG$110,MAX(1,$D46))&gt;INDEX(Kalender!$B$81:$B$110,MAX(1,$D46))),AND($E46&gt;0,INDEX(Kalender!DG$81:DG$110,MAX(1,$E46))&gt;INDEX(Kalender!$B$81:$B$110,MAX(1,$E46))),AND($F46&gt;0,INDEX(Kalender!DG$81:DG$110,MAX(1,$F46))&gt;INDEX(Kalender!$B$81:$B$110,MAX(1,$F46)))),2,0))</f>
        <v>0</v>
      </c>
      <c r="DH46" s="5" t="n">
        <f aca="false">IF(Kalender!DH46&lt;&gt;1,0,IF(AND($B46&gt;0,INDEX(Kalender!DH$68:DH$77,MAX(1,$B46))&gt;INDEX(Kalender!$B$68:$B$77,MAX(1,$B46))),1,0)+IF(OR(AND($C46&gt;0,INDEX(Kalender!DH$81:DH$110,MAX(1,$C46))&gt;INDEX(Kalender!$B$81:$B$110,MAX(1,$C46))),AND($D46&gt;0,INDEX(Kalender!DH$81:DH$110,MAX(1,$D46))&gt;INDEX(Kalender!$B$81:$B$110,MAX(1,$D46))),AND($E46&gt;0,INDEX(Kalender!DH$81:DH$110,MAX(1,$E46))&gt;INDEX(Kalender!$B$81:$B$110,MAX(1,$E46))),AND($F46&gt;0,INDEX(Kalender!DH$81:DH$110,MAX(1,$F46))&gt;INDEX(Kalender!$B$81:$B$110,MAX(1,$F46)))),2,0))</f>
        <v>0</v>
      </c>
      <c r="DI46" s="5" t="n">
        <f aca="false">IF(Kalender!DI46&lt;&gt;1,0,IF(AND($B46&gt;0,INDEX(Kalender!DI$68:DI$77,MAX(1,$B46))&gt;INDEX(Kalender!$B$68:$B$77,MAX(1,$B46))),1,0)+IF(OR(AND($C46&gt;0,INDEX(Kalender!DI$81:DI$110,MAX(1,$C46))&gt;INDEX(Kalender!$B$81:$B$110,MAX(1,$C46))),AND($D46&gt;0,INDEX(Kalender!DI$81:DI$110,MAX(1,$D46))&gt;INDEX(Kalender!$B$81:$B$110,MAX(1,$D46))),AND($E46&gt;0,INDEX(Kalender!DI$81:DI$110,MAX(1,$E46))&gt;INDEX(Kalender!$B$81:$B$110,MAX(1,$E46))),AND($F46&gt;0,INDEX(Kalender!DI$81:DI$110,MAX(1,$F46))&gt;INDEX(Kalender!$B$81:$B$110,MAX(1,$F46)))),2,0))</f>
        <v>0</v>
      </c>
      <c r="DJ46" s="5" t="n">
        <f aca="false">IF(Kalender!DJ46&lt;&gt;1,0,IF(AND($B46&gt;0,INDEX(Kalender!DJ$68:DJ$77,MAX(1,$B46))&gt;INDEX(Kalender!$B$68:$B$77,MAX(1,$B46))),1,0)+IF(OR(AND($C46&gt;0,INDEX(Kalender!DJ$81:DJ$110,MAX(1,$C46))&gt;INDEX(Kalender!$B$81:$B$110,MAX(1,$C46))),AND($D46&gt;0,INDEX(Kalender!DJ$81:DJ$110,MAX(1,$D46))&gt;INDEX(Kalender!$B$81:$B$110,MAX(1,$D46))),AND($E46&gt;0,INDEX(Kalender!DJ$81:DJ$110,MAX(1,$E46))&gt;INDEX(Kalender!$B$81:$B$110,MAX(1,$E46))),AND($F46&gt;0,INDEX(Kalender!DJ$81:DJ$110,MAX(1,$F46))&gt;INDEX(Kalender!$B$81:$B$110,MAX(1,$F46)))),2,0))</f>
        <v>0</v>
      </c>
      <c r="DK46" s="5" t="n">
        <f aca="false">IF(Kalender!DK46&lt;&gt;1,0,IF(AND($B46&gt;0,INDEX(Kalender!DK$68:DK$77,MAX(1,$B46))&gt;INDEX(Kalender!$B$68:$B$77,MAX(1,$B46))),1,0)+IF(OR(AND($C46&gt;0,INDEX(Kalender!DK$81:DK$110,MAX(1,$C46))&gt;INDEX(Kalender!$B$81:$B$110,MAX(1,$C46))),AND($D46&gt;0,INDEX(Kalender!DK$81:DK$110,MAX(1,$D46))&gt;INDEX(Kalender!$B$81:$B$110,MAX(1,$D46))),AND($E46&gt;0,INDEX(Kalender!DK$81:DK$110,MAX(1,$E46))&gt;INDEX(Kalender!$B$81:$B$110,MAX(1,$E46))),AND($F46&gt;0,INDEX(Kalender!DK$81:DK$110,MAX(1,$F46))&gt;INDEX(Kalender!$B$81:$B$110,MAX(1,$F46)))),2,0))</f>
        <v>0</v>
      </c>
      <c r="DL46" s="5" t="n">
        <f aca="false">IF(Kalender!DL46&lt;&gt;1,0,IF(AND($B46&gt;0,INDEX(Kalender!DL$68:DL$77,MAX(1,$B46))&gt;INDEX(Kalender!$B$68:$B$77,MAX(1,$B46))),1,0)+IF(OR(AND($C46&gt;0,INDEX(Kalender!DL$81:DL$110,MAX(1,$C46))&gt;INDEX(Kalender!$B$81:$B$110,MAX(1,$C46))),AND($D46&gt;0,INDEX(Kalender!DL$81:DL$110,MAX(1,$D46))&gt;INDEX(Kalender!$B$81:$B$110,MAX(1,$D46))),AND($E46&gt;0,INDEX(Kalender!DL$81:DL$110,MAX(1,$E46))&gt;INDEX(Kalender!$B$81:$B$110,MAX(1,$E46))),AND($F46&gt;0,INDEX(Kalender!DL$81:DL$110,MAX(1,$F46))&gt;INDEX(Kalender!$B$81:$B$110,MAX(1,$F46)))),2,0))</f>
        <v>0</v>
      </c>
      <c r="DM46" s="5" t="n">
        <f aca="false">IF(Kalender!DM46&lt;&gt;1,0,IF(AND($B46&gt;0,INDEX(Kalender!DM$68:DM$77,MAX(1,$B46))&gt;INDEX(Kalender!$B$68:$B$77,MAX(1,$B46))),1,0)+IF(OR(AND($C46&gt;0,INDEX(Kalender!DM$81:DM$110,MAX(1,$C46))&gt;INDEX(Kalender!$B$81:$B$110,MAX(1,$C46))),AND($D46&gt;0,INDEX(Kalender!DM$81:DM$110,MAX(1,$D46))&gt;INDEX(Kalender!$B$81:$B$110,MAX(1,$D46))),AND($E46&gt;0,INDEX(Kalender!DM$81:DM$110,MAX(1,$E46))&gt;INDEX(Kalender!$B$81:$B$110,MAX(1,$E46))),AND($F46&gt;0,INDEX(Kalender!DM$81:DM$110,MAX(1,$F46))&gt;INDEX(Kalender!$B$81:$B$110,MAX(1,$F46)))),2,0))</f>
        <v>0</v>
      </c>
      <c r="DN46" s="5" t="n">
        <f aca="false">IF(Kalender!DN46&lt;&gt;1,0,IF(AND($B46&gt;0,INDEX(Kalender!DN$68:DN$77,MAX(1,$B46))&gt;INDEX(Kalender!$B$68:$B$77,MAX(1,$B46))),1,0)+IF(OR(AND($C46&gt;0,INDEX(Kalender!DN$81:DN$110,MAX(1,$C46))&gt;INDEX(Kalender!$B$81:$B$110,MAX(1,$C46))),AND($D46&gt;0,INDEX(Kalender!DN$81:DN$110,MAX(1,$D46))&gt;INDEX(Kalender!$B$81:$B$110,MAX(1,$D46))),AND($E46&gt;0,INDEX(Kalender!DN$81:DN$110,MAX(1,$E46))&gt;INDEX(Kalender!$B$81:$B$110,MAX(1,$E46))),AND($F46&gt;0,INDEX(Kalender!DN$81:DN$110,MAX(1,$F46))&gt;INDEX(Kalender!$B$81:$B$110,MAX(1,$F46)))),2,0))</f>
        <v>0</v>
      </c>
      <c r="DO46" s="5" t="n">
        <f aca="false">IF(Kalender!DO46&lt;&gt;1,0,IF(AND($B46&gt;0,INDEX(Kalender!DO$68:DO$77,MAX(1,$B46))&gt;INDEX(Kalender!$B$68:$B$77,MAX(1,$B46))),1,0)+IF(OR(AND($C46&gt;0,INDEX(Kalender!DO$81:DO$110,MAX(1,$C46))&gt;INDEX(Kalender!$B$81:$B$110,MAX(1,$C46))),AND($D46&gt;0,INDEX(Kalender!DO$81:DO$110,MAX(1,$D46))&gt;INDEX(Kalender!$B$81:$B$110,MAX(1,$D46))),AND($E46&gt;0,INDEX(Kalender!DO$81:DO$110,MAX(1,$E46))&gt;INDEX(Kalender!$B$81:$B$110,MAX(1,$E46))),AND($F46&gt;0,INDEX(Kalender!DO$81:DO$110,MAX(1,$F46))&gt;INDEX(Kalender!$B$81:$B$110,MAX(1,$F46)))),2,0))</f>
        <v>0</v>
      </c>
      <c r="DP46" s="5" t="n">
        <f aca="false">IF(Kalender!DP46&lt;&gt;1,0,IF(AND($B46&gt;0,INDEX(Kalender!DP$68:DP$77,MAX(1,$B46))&gt;INDEX(Kalender!$B$68:$B$77,MAX(1,$B46))),1,0)+IF(OR(AND($C46&gt;0,INDEX(Kalender!DP$81:DP$110,MAX(1,$C46))&gt;INDEX(Kalender!$B$81:$B$110,MAX(1,$C46))),AND($D46&gt;0,INDEX(Kalender!DP$81:DP$110,MAX(1,$D46))&gt;INDEX(Kalender!$B$81:$B$110,MAX(1,$D46))),AND($E46&gt;0,INDEX(Kalender!DP$81:DP$110,MAX(1,$E46))&gt;INDEX(Kalender!$B$81:$B$110,MAX(1,$E46))),AND($F46&gt;0,INDEX(Kalender!DP$81:DP$110,MAX(1,$F46))&gt;INDEX(Kalender!$B$81:$B$110,MAX(1,$F46)))),2,0))</f>
        <v>0</v>
      </c>
      <c r="DQ46" s="5" t="n">
        <f aca="false">IF(Kalender!DQ46&lt;&gt;1,0,IF(AND($B46&gt;0,INDEX(Kalender!DQ$68:DQ$77,MAX(1,$B46))&gt;INDEX(Kalender!$B$68:$B$77,MAX(1,$B46))),1,0)+IF(OR(AND($C46&gt;0,INDEX(Kalender!DQ$81:DQ$110,MAX(1,$C46))&gt;INDEX(Kalender!$B$81:$B$110,MAX(1,$C46))),AND($D46&gt;0,INDEX(Kalender!DQ$81:DQ$110,MAX(1,$D46))&gt;INDEX(Kalender!$B$81:$B$110,MAX(1,$D46))),AND($E46&gt;0,INDEX(Kalender!DQ$81:DQ$110,MAX(1,$E46))&gt;INDEX(Kalender!$B$81:$B$110,MAX(1,$E46))),AND($F46&gt;0,INDEX(Kalender!DQ$81:DQ$110,MAX(1,$F46))&gt;INDEX(Kalender!$B$81:$B$110,MAX(1,$F46)))),2,0))</f>
        <v>0</v>
      </c>
      <c r="DR46" s="5" t="n">
        <f aca="false">IF(Kalender!DR46&lt;&gt;1,0,IF(AND($B46&gt;0,INDEX(Kalender!DR$68:DR$77,MAX(1,$B46))&gt;INDEX(Kalender!$B$68:$B$77,MAX(1,$B46))),1,0)+IF(OR(AND($C46&gt;0,INDEX(Kalender!DR$81:DR$110,MAX(1,$C46))&gt;INDEX(Kalender!$B$81:$B$110,MAX(1,$C46))),AND($D46&gt;0,INDEX(Kalender!DR$81:DR$110,MAX(1,$D46))&gt;INDEX(Kalender!$B$81:$B$110,MAX(1,$D46))),AND($E46&gt;0,INDEX(Kalender!DR$81:DR$110,MAX(1,$E46))&gt;INDEX(Kalender!$B$81:$B$110,MAX(1,$E46))),AND($F46&gt;0,INDEX(Kalender!DR$81:DR$110,MAX(1,$F46))&gt;INDEX(Kalender!$B$81:$B$110,MAX(1,$F46)))),2,0))</f>
        <v>0</v>
      </c>
      <c r="DS46" s="5" t="n">
        <f aca="false">IF(Kalender!DS46&lt;&gt;1,0,IF(AND($B46&gt;0,INDEX(Kalender!DS$68:DS$77,MAX(1,$B46))&gt;INDEX(Kalender!$B$68:$B$77,MAX(1,$B46))),1,0)+IF(OR(AND($C46&gt;0,INDEX(Kalender!DS$81:DS$110,MAX(1,$C46))&gt;INDEX(Kalender!$B$81:$B$110,MAX(1,$C46))),AND($D46&gt;0,INDEX(Kalender!DS$81:DS$110,MAX(1,$D46))&gt;INDEX(Kalender!$B$81:$B$110,MAX(1,$D46))),AND($E46&gt;0,INDEX(Kalender!DS$81:DS$110,MAX(1,$E46))&gt;INDEX(Kalender!$B$81:$B$110,MAX(1,$E46))),AND($F46&gt;0,INDEX(Kalender!DS$81:DS$110,MAX(1,$F46))&gt;INDEX(Kalender!$B$81:$B$110,MAX(1,$F46)))),2,0))</f>
        <v>0</v>
      </c>
      <c r="DT46" s="5" t="n">
        <f aca="false">IF(Kalender!DT46&lt;&gt;1,0,IF(AND($B46&gt;0,INDEX(Kalender!DT$68:DT$77,MAX(1,$B46))&gt;INDEX(Kalender!$B$68:$B$77,MAX(1,$B46))),1,0)+IF(OR(AND($C46&gt;0,INDEX(Kalender!DT$81:DT$110,MAX(1,$C46))&gt;INDEX(Kalender!$B$81:$B$110,MAX(1,$C46))),AND($D46&gt;0,INDEX(Kalender!DT$81:DT$110,MAX(1,$D46))&gt;INDEX(Kalender!$B$81:$B$110,MAX(1,$D46))),AND($E46&gt;0,INDEX(Kalender!DT$81:DT$110,MAX(1,$E46))&gt;INDEX(Kalender!$B$81:$B$110,MAX(1,$E46))),AND($F46&gt;0,INDEX(Kalender!DT$81:DT$110,MAX(1,$F46))&gt;INDEX(Kalender!$B$81:$B$110,MAX(1,$F46)))),2,0))</f>
        <v>0</v>
      </c>
      <c r="DU46" s="5" t="n">
        <f aca="false">IF(Kalender!DU46&lt;&gt;1,0,IF(AND($B46&gt;0,INDEX(Kalender!DU$68:DU$77,MAX(1,$B46))&gt;INDEX(Kalender!$B$68:$B$77,MAX(1,$B46))),1,0)+IF(OR(AND($C46&gt;0,INDEX(Kalender!DU$81:DU$110,MAX(1,$C46))&gt;INDEX(Kalender!$B$81:$B$110,MAX(1,$C46))),AND($D46&gt;0,INDEX(Kalender!DU$81:DU$110,MAX(1,$D46))&gt;INDEX(Kalender!$B$81:$B$110,MAX(1,$D46))),AND($E46&gt;0,INDEX(Kalender!DU$81:DU$110,MAX(1,$E46))&gt;INDEX(Kalender!$B$81:$B$110,MAX(1,$E46))),AND($F46&gt;0,INDEX(Kalender!DU$81:DU$110,MAX(1,$F46))&gt;INDEX(Kalender!$B$81:$B$110,MAX(1,$F46)))),2,0))</f>
        <v>0</v>
      </c>
      <c r="DV46" s="5" t="n">
        <f aca="false">IF(Kalender!DV46&lt;&gt;1,0,IF(AND($B46&gt;0,INDEX(Kalender!DV$68:DV$77,MAX(1,$B46))&gt;INDEX(Kalender!$B$68:$B$77,MAX(1,$B46))),1,0)+IF(OR(AND($C46&gt;0,INDEX(Kalender!DV$81:DV$110,MAX(1,$C46))&gt;INDEX(Kalender!$B$81:$B$110,MAX(1,$C46))),AND($D46&gt;0,INDEX(Kalender!DV$81:DV$110,MAX(1,$D46))&gt;INDEX(Kalender!$B$81:$B$110,MAX(1,$D46))),AND($E46&gt;0,INDEX(Kalender!DV$81:DV$110,MAX(1,$E46))&gt;INDEX(Kalender!$B$81:$B$110,MAX(1,$E46))),AND($F46&gt;0,INDEX(Kalender!DV$81:DV$110,MAX(1,$F46))&gt;INDEX(Kalender!$B$81:$B$110,MAX(1,$F46)))),2,0))</f>
        <v>0</v>
      </c>
      <c r="DW46" s="5" t="n">
        <f aca="false">IF(Kalender!DW46&lt;&gt;1,0,IF(AND($B46&gt;0,INDEX(Kalender!DW$68:DW$77,MAX(1,$B46))&gt;INDEX(Kalender!$B$68:$B$77,MAX(1,$B46))),1,0)+IF(OR(AND($C46&gt;0,INDEX(Kalender!DW$81:DW$110,MAX(1,$C46))&gt;INDEX(Kalender!$B$81:$B$110,MAX(1,$C46))),AND($D46&gt;0,INDEX(Kalender!DW$81:DW$110,MAX(1,$D46))&gt;INDEX(Kalender!$B$81:$B$110,MAX(1,$D46))),AND($E46&gt;0,INDEX(Kalender!DW$81:DW$110,MAX(1,$E46))&gt;INDEX(Kalender!$B$81:$B$110,MAX(1,$E46))),AND($F46&gt;0,INDEX(Kalender!DW$81:DW$110,MAX(1,$F46))&gt;INDEX(Kalender!$B$81:$B$110,MAX(1,$F46)))),2,0))</f>
        <v>0</v>
      </c>
      <c r="DX46" s="5" t="n">
        <f aca="false">IF(Kalender!DX46&lt;&gt;1,0,IF(AND($B46&gt;0,INDEX(Kalender!DX$68:DX$77,MAX(1,$B46))&gt;INDEX(Kalender!$B$68:$B$77,MAX(1,$B46))),1,0)+IF(OR(AND($C46&gt;0,INDEX(Kalender!DX$81:DX$110,MAX(1,$C46))&gt;INDEX(Kalender!$B$81:$B$110,MAX(1,$C46))),AND($D46&gt;0,INDEX(Kalender!DX$81:DX$110,MAX(1,$D46))&gt;INDEX(Kalender!$B$81:$B$110,MAX(1,$D46))),AND($E46&gt;0,INDEX(Kalender!DX$81:DX$110,MAX(1,$E46))&gt;INDEX(Kalender!$B$81:$B$110,MAX(1,$E46))),AND($F46&gt;0,INDEX(Kalender!DX$81:DX$110,MAX(1,$F46))&gt;INDEX(Kalender!$B$81:$B$110,MAX(1,$F46)))),2,0))</f>
        <v>0</v>
      </c>
      <c r="DY46" s="5" t="n">
        <f aca="false">IF(Kalender!DY46&lt;&gt;1,0,IF(AND($B46&gt;0,INDEX(Kalender!DY$68:DY$77,MAX(1,$B46))&gt;INDEX(Kalender!$B$68:$B$77,MAX(1,$B46))),1,0)+IF(OR(AND($C46&gt;0,INDEX(Kalender!DY$81:DY$110,MAX(1,$C46))&gt;INDEX(Kalender!$B$81:$B$110,MAX(1,$C46))),AND($D46&gt;0,INDEX(Kalender!DY$81:DY$110,MAX(1,$D46))&gt;INDEX(Kalender!$B$81:$B$110,MAX(1,$D46))),AND($E46&gt;0,INDEX(Kalender!DY$81:DY$110,MAX(1,$E46))&gt;INDEX(Kalender!$B$81:$B$110,MAX(1,$E46))),AND($F46&gt;0,INDEX(Kalender!DY$81:DY$110,MAX(1,$F46))&gt;INDEX(Kalender!$B$81:$B$110,MAX(1,$F46)))),2,0))</f>
        <v>0</v>
      </c>
      <c r="DZ46" s="5" t="n">
        <f aca="false">IF(Kalender!DZ46&lt;&gt;1,0,IF(AND($B46&gt;0,INDEX(Kalender!DZ$68:DZ$77,MAX(1,$B46))&gt;INDEX(Kalender!$B$68:$B$77,MAX(1,$B46))),1,0)+IF(OR(AND($C46&gt;0,INDEX(Kalender!DZ$81:DZ$110,MAX(1,$C46))&gt;INDEX(Kalender!$B$81:$B$110,MAX(1,$C46))),AND($D46&gt;0,INDEX(Kalender!DZ$81:DZ$110,MAX(1,$D46))&gt;INDEX(Kalender!$B$81:$B$110,MAX(1,$D46))),AND($E46&gt;0,INDEX(Kalender!DZ$81:DZ$110,MAX(1,$E46))&gt;INDEX(Kalender!$B$81:$B$110,MAX(1,$E46))),AND($F46&gt;0,INDEX(Kalender!DZ$81:DZ$110,MAX(1,$F46))&gt;INDEX(Kalender!$B$81:$B$110,MAX(1,$F46)))),2,0))</f>
        <v>0</v>
      </c>
      <c r="EA46" s="5" t="n">
        <f aca="false">IF(Kalender!EA46&lt;&gt;1,0,IF(AND($B46&gt;0,INDEX(Kalender!EA$68:EA$77,MAX(1,$B46))&gt;INDEX(Kalender!$B$68:$B$77,MAX(1,$B46))),1,0)+IF(OR(AND($C46&gt;0,INDEX(Kalender!EA$81:EA$110,MAX(1,$C46))&gt;INDEX(Kalender!$B$81:$B$110,MAX(1,$C46))),AND($D46&gt;0,INDEX(Kalender!EA$81:EA$110,MAX(1,$D46))&gt;INDEX(Kalender!$B$81:$B$110,MAX(1,$D46))),AND($E46&gt;0,INDEX(Kalender!EA$81:EA$110,MAX(1,$E46))&gt;INDEX(Kalender!$B$81:$B$110,MAX(1,$E46))),AND($F46&gt;0,INDEX(Kalender!EA$81:EA$110,MAX(1,$F46))&gt;INDEX(Kalender!$B$81:$B$110,MAX(1,$F46)))),2,0))</f>
        <v>0</v>
      </c>
      <c r="EB46" s="5" t="n">
        <f aca="false">IF(Kalender!EB46&lt;&gt;1,0,IF(AND($B46&gt;0,INDEX(Kalender!EB$68:EB$77,MAX(1,$B46))&gt;INDEX(Kalender!$B$68:$B$77,MAX(1,$B46))),1,0)+IF(OR(AND($C46&gt;0,INDEX(Kalender!EB$81:EB$110,MAX(1,$C46))&gt;INDEX(Kalender!$B$81:$B$110,MAX(1,$C46))),AND($D46&gt;0,INDEX(Kalender!EB$81:EB$110,MAX(1,$D46))&gt;INDEX(Kalender!$B$81:$B$110,MAX(1,$D46))),AND($E46&gt;0,INDEX(Kalender!EB$81:EB$110,MAX(1,$E46))&gt;INDEX(Kalender!$B$81:$B$110,MAX(1,$E46))),AND($F46&gt;0,INDEX(Kalender!EB$81:EB$110,MAX(1,$F46))&gt;INDEX(Kalender!$B$81:$B$110,MAX(1,$F46)))),2,0))</f>
        <v>0</v>
      </c>
      <c r="EC46" s="5" t="n">
        <f aca="false">IF(Kalender!EC46&lt;&gt;1,0,IF(AND($B46&gt;0,INDEX(Kalender!EC$68:EC$77,MAX(1,$B46))&gt;INDEX(Kalender!$B$68:$B$77,MAX(1,$B46))),1,0)+IF(OR(AND($C46&gt;0,INDEX(Kalender!EC$81:EC$110,MAX(1,$C46))&gt;INDEX(Kalender!$B$81:$B$110,MAX(1,$C46))),AND($D46&gt;0,INDEX(Kalender!EC$81:EC$110,MAX(1,$D46))&gt;INDEX(Kalender!$B$81:$B$110,MAX(1,$D46))),AND($E46&gt;0,INDEX(Kalender!EC$81:EC$110,MAX(1,$E46))&gt;INDEX(Kalender!$B$81:$B$110,MAX(1,$E46))),AND($F46&gt;0,INDEX(Kalender!EC$81:EC$110,MAX(1,$F46))&gt;INDEX(Kalender!$B$81:$B$110,MAX(1,$F46)))),2,0))</f>
        <v>0</v>
      </c>
      <c r="ED46" s="5" t="n">
        <f aca="false">IF(Kalender!ED46&lt;&gt;1,0,IF(AND($B46&gt;0,INDEX(Kalender!ED$68:ED$77,MAX(1,$B46))&gt;INDEX(Kalender!$B$68:$B$77,MAX(1,$B46))),1,0)+IF(OR(AND($C46&gt;0,INDEX(Kalender!ED$81:ED$110,MAX(1,$C46))&gt;INDEX(Kalender!$B$81:$B$110,MAX(1,$C46))),AND($D46&gt;0,INDEX(Kalender!ED$81:ED$110,MAX(1,$D46))&gt;INDEX(Kalender!$B$81:$B$110,MAX(1,$D46))),AND($E46&gt;0,INDEX(Kalender!ED$81:ED$110,MAX(1,$E46))&gt;INDEX(Kalender!$B$81:$B$110,MAX(1,$E46))),AND($F46&gt;0,INDEX(Kalender!ED$81:ED$110,MAX(1,$F46))&gt;INDEX(Kalender!$B$81:$B$110,MAX(1,$F46)))),2,0))</f>
        <v>0</v>
      </c>
      <c r="EE46" s="5" t="n">
        <f aca="false">IF(Kalender!EE46&lt;&gt;1,0,IF(AND($B46&gt;0,INDEX(Kalender!EE$68:EE$77,MAX(1,$B46))&gt;INDEX(Kalender!$B$68:$B$77,MAX(1,$B46))),1,0)+IF(OR(AND($C46&gt;0,INDEX(Kalender!EE$81:EE$110,MAX(1,$C46))&gt;INDEX(Kalender!$B$81:$B$110,MAX(1,$C46))),AND($D46&gt;0,INDEX(Kalender!EE$81:EE$110,MAX(1,$D46))&gt;INDEX(Kalender!$B$81:$B$110,MAX(1,$D46))),AND($E46&gt;0,INDEX(Kalender!EE$81:EE$110,MAX(1,$E46))&gt;INDEX(Kalender!$B$81:$B$110,MAX(1,$E46))),AND($F46&gt;0,INDEX(Kalender!EE$81:EE$110,MAX(1,$F46))&gt;INDEX(Kalender!$B$81:$B$110,MAX(1,$F46)))),2,0))</f>
        <v>0</v>
      </c>
      <c r="EF46" s="5" t="n">
        <f aca="false">IF(Kalender!EF46&lt;&gt;1,0,IF(AND($B46&gt;0,INDEX(Kalender!EF$68:EF$77,MAX(1,$B46))&gt;INDEX(Kalender!$B$68:$B$77,MAX(1,$B46))),1,0)+IF(OR(AND($C46&gt;0,INDEX(Kalender!EF$81:EF$110,MAX(1,$C46))&gt;INDEX(Kalender!$B$81:$B$110,MAX(1,$C46))),AND($D46&gt;0,INDEX(Kalender!EF$81:EF$110,MAX(1,$D46))&gt;INDEX(Kalender!$B$81:$B$110,MAX(1,$D46))),AND($E46&gt;0,INDEX(Kalender!EF$81:EF$110,MAX(1,$E46))&gt;INDEX(Kalender!$B$81:$B$110,MAX(1,$E46))),AND($F46&gt;0,INDEX(Kalender!EF$81:EF$110,MAX(1,$F46))&gt;INDEX(Kalender!$B$81:$B$110,MAX(1,$F46)))),2,0))</f>
        <v>0</v>
      </c>
      <c r="EG46" s="5" t="n">
        <f aca="false">IF(Kalender!EG46&lt;&gt;1,0,IF(AND($B46&gt;0,INDEX(Kalender!EG$68:EG$77,MAX(1,$B46))&gt;INDEX(Kalender!$B$68:$B$77,MAX(1,$B46))),1,0)+IF(OR(AND($C46&gt;0,INDEX(Kalender!EG$81:EG$110,MAX(1,$C46))&gt;INDEX(Kalender!$B$81:$B$110,MAX(1,$C46))),AND($D46&gt;0,INDEX(Kalender!EG$81:EG$110,MAX(1,$D46))&gt;INDEX(Kalender!$B$81:$B$110,MAX(1,$D46))),AND($E46&gt;0,INDEX(Kalender!EG$81:EG$110,MAX(1,$E46))&gt;INDEX(Kalender!$B$81:$B$110,MAX(1,$E46))),AND($F46&gt;0,INDEX(Kalender!EG$81:EG$110,MAX(1,$F46))&gt;INDEX(Kalender!$B$81:$B$110,MAX(1,$F46)))),2,0))</f>
        <v>0</v>
      </c>
      <c r="EH46" s="5" t="n">
        <f aca="false">IF(Kalender!EH46&lt;&gt;1,0,IF(AND($B46&gt;0,INDEX(Kalender!EH$68:EH$77,MAX(1,$B46))&gt;INDEX(Kalender!$B$68:$B$77,MAX(1,$B46))),1,0)+IF(OR(AND($C46&gt;0,INDEX(Kalender!EH$81:EH$110,MAX(1,$C46))&gt;INDEX(Kalender!$B$81:$B$110,MAX(1,$C46))),AND($D46&gt;0,INDEX(Kalender!EH$81:EH$110,MAX(1,$D46))&gt;INDEX(Kalender!$B$81:$B$110,MAX(1,$D46))),AND($E46&gt;0,INDEX(Kalender!EH$81:EH$110,MAX(1,$E46))&gt;INDEX(Kalender!$B$81:$B$110,MAX(1,$E46))),AND($F46&gt;0,INDEX(Kalender!EH$81:EH$110,MAX(1,$F46))&gt;INDEX(Kalender!$B$81:$B$110,MAX(1,$F46)))),2,0))</f>
        <v>0</v>
      </c>
      <c r="EI46" s="5" t="n">
        <f aca="false">IF(Kalender!EI46&lt;&gt;1,0,IF(AND($B46&gt;0,INDEX(Kalender!EI$68:EI$77,MAX(1,$B46))&gt;INDEX(Kalender!$B$68:$B$77,MAX(1,$B46))),1,0)+IF(OR(AND($C46&gt;0,INDEX(Kalender!EI$81:EI$110,MAX(1,$C46))&gt;INDEX(Kalender!$B$81:$B$110,MAX(1,$C46))),AND($D46&gt;0,INDEX(Kalender!EI$81:EI$110,MAX(1,$D46))&gt;INDEX(Kalender!$B$81:$B$110,MAX(1,$D46))),AND($E46&gt;0,INDEX(Kalender!EI$81:EI$110,MAX(1,$E46))&gt;INDEX(Kalender!$B$81:$B$110,MAX(1,$E46))),AND($F46&gt;0,INDEX(Kalender!EI$81:EI$110,MAX(1,$F46))&gt;INDEX(Kalender!$B$81:$B$110,MAX(1,$F46)))),2,0))</f>
        <v>0</v>
      </c>
      <c r="EJ46" s="5" t="n">
        <f aca="false">IF(Kalender!EJ46&lt;&gt;1,0,IF(AND($B46&gt;0,INDEX(Kalender!EJ$68:EJ$77,MAX(1,$B46))&gt;INDEX(Kalender!$B$68:$B$77,MAX(1,$B46))),1,0)+IF(OR(AND($C46&gt;0,INDEX(Kalender!EJ$81:EJ$110,MAX(1,$C46))&gt;INDEX(Kalender!$B$81:$B$110,MAX(1,$C46))),AND($D46&gt;0,INDEX(Kalender!EJ$81:EJ$110,MAX(1,$D46))&gt;INDEX(Kalender!$B$81:$B$110,MAX(1,$D46))),AND($E46&gt;0,INDEX(Kalender!EJ$81:EJ$110,MAX(1,$E46))&gt;INDEX(Kalender!$B$81:$B$110,MAX(1,$E46))),AND($F46&gt;0,INDEX(Kalender!EJ$81:EJ$110,MAX(1,$F46))&gt;INDEX(Kalender!$B$81:$B$110,MAX(1,$F46)))),2,0))</f>
        <v>0</v>
      </c>
      <c r="EK46" s="5" t="n">
        <f aca="false">IF(Kalender!EK46&lt;&gt;1,0,IF(AND($B46&gt;0,INDEX(Kalender!EK$68:EK$77,MAX(1,$B46))&gt;INDEX(Kalender!$B$68:$B$77,MAX(1,$B46))),1,0)+IF(OR(AND($C46&gt;0,INDEX(Kalender!EK$81:EK$110,MAX(1,$C46))&gt;INDEX(Kalender!$B$81:$B$110,MAX(1,$C46))),AND($D46&gt;0,INDEX(Kalender!EK$81:EK$110,MAX(1,$D46))&gt;INDEX(Kalender!$B$81:$B$110,MAX(1,$D46))),AND($E46&gt;0,INDEX(Kalender!EK$81:EK$110,MAX(1,$E46))&gt;INDEX(Kalender!$B$81:$B$110,MAX(1,$E46))),AND($F46&gt;0,INDEX(Kalender!EK$81:EK$110,MAX(1,$F46))&gt;INDEX(Kalender!$B$81:$B$110,MAX(1,$F46)))),2,0))</f>
        <v>0</v>
      </c>
      <c r="EL46" s="5" t="n">
        <f aca="false">IF(Kalender!EL46&lt;&gt;1,0,IF(AND($B46&gt;0,INDEX(Kalender!EL$68:EL$77,MAX(1,$B46))&gt;INDEX(Kalender!$B$68:$B$77,MAX(1,$B46))),1,0)+IF(OR(AND($C46&gt;0,INDEX(Kalender!EL$81:EL$110,MAX(1,$C46))&gt;INDEX(Kalender!$B$81:$B$110,MAX(1,$C46))),AND($D46&gt;0,INDEX(Kalender!EL$81:EL$110,MAX(1,$D46))&gt;INDEX(Kalender!$B$81:$B$110,MAX(1,$D46))),AND($E46&gt;0,INDEX(Kalender!EL$81:EL$110,MAX(1,$E46))&gt;INDEX(Kalender!$B$81:$B$110,MAX(1,$E46))),AND($F46&gt;0,INDEX(Kalender!EL$81:EL$110,MAX(1,$F46))&gt;INDEX(Kalender!$B$81:$B$110,MAX(1,$F46)))),2,0))</f>
        <v>0</v>
      </c>
      <c r="EM46" s="5" t="n">
        <f aca="false">IF(Kalender!EM46&lt;&gt;1,0,IF(AND($B46&gt;0,INDEX(Kalender!EM$68:EM$77,MAX(1,$B46))&gt;INDEX(Kalender!$B$68:$B$77,MAX(1,$B46))),1,0)+IF(OR(AND($C46&gt;0,INDEX(Kalender!EM$81:EM$110,MAX(1,$C46))&gt;INDEX(Kalender!$B$81:$B$110,MAX(1,$C46))),AND($D46&gt;0,INDEX(Kalender!EM$81:EM$110,MAX(1,$D46))&gt;INDEX(Kalender!$B$81:$B$110,MAX(1,$D46))),AND($E46&gt;0,INDEX(Kalender!EM$81:EM$110,MAX(1,$E46))&gt;INDEX(Kalender!$B$81:$B$110,MAX(1,$E46))),AND($F46&gt;0,INDEX(Kalender!EM$81:EM$110,MAX(1,$F46))&gt;INDEX(Kalender!$B$81:$B$110,MAX(1,$F46)))),2,0))</f>
        <v>0</v>
      </c>
      <c r="EN46" s="5" t="n">
        <f aca="false">IF(Kalender!EN46&lt;&gt;1,0,IF(AND($B46&gt;0,INDEX(Kalender!EN$68:EN$77,MAX(1,$B46))&gt;INDEX(Kalender!$B$68:$B$77,MAX(1,$B46))),1,0)+IF(OR(AND($C46&gt;0,INDEX(Kalender!EN$81:EN$110,MAX(1,$C46))&gt;INDEX(Kalender!$B$81:$B$110,MAX(1,$C46))),AND($D46&gt;0,INDEX(Kalender!EN$81:EN$110,MAX(1,$D46))&gt;INDEX(Kalender!$B$81:$B$110,MAX(1,$D46))),AND($E46&gt;0,INDEX(Kalender!EN$81:EN$110,MAX(1,$E46))&gt;INDEX(Kalender!$B$81:$B$110,MAX(1,$E46))),AND($F46&gt;0,INDEX(Kalender!EN$81:EN$110,MAX(1,$F46))&gt;INDEX(Kalender!$B$81:$B$110,MAX(1,$F46)))),2,0))</f>
        <v>0</v>
      </c>
      <c r="EO46" s="5" t="n">
        <f aca="false">IF(Kalender!EO46&lt;&gt;1,0,IF(AND($B46&gt;0,INDEX(Kalender!EO$68:EO$77,MAX(1,$B46))&gt;INDEX(Kalender!$B$68:$B$77,MAX(1,$B46))),1,0)+IF(OR(AND($C46&gt;0,INDEX(Kalender!EO$81:EO$110,MAX(1,$C46))&gt;INDEX(Kalender!$B$81:$B$110,MAX(1,$C46))),AND($D46&gt;0,INDEX(Kalender!EO$81:EO$110,MAX(1,$D46))&gt;INDEX(Kalender!$B$81:$B$110,MAX(1,$D46))),AND($E46&gt;0,INDEX(Kalender!EO$81:EO$110,MAX(1,$E46))&gt;INDEX(Kalender!$B$81:$B$110,MAX(1,$E46))),AND($F46&gt;0,INDEX(Kalender!EO$81:EO$110,MAX(1,$F46))&gt;INDEX(Kalender!$B$81:$B$110,MAX(1,$F46)))),2,0))</f>
        <v>0</v>
      </c>
      <c r="EP46" s="5" t="n">
        <f aca="false">IF(Kalender!EP46&lt;&gt;1,0,IF(AND($B46&gt;0,INDEX(Kalender!EP$68:EP$77,MAX(1,$B46))&gt;INDEX(Kalender!$B$68:$B$77,MAX(1,$B46))),1,0)+IF(OR(AND($C46&gt;0,INDEX(Kalender!EP$81:EP$110,MAX(1,$C46))&gt;INDEX(Kalender!$B$81:$B$110,MAX(1,$C46))),AND($D46&gt;0,INDEX(Kalender!EP$81:EP$110,MAX(1,$D46))&gt;INDEX(Kalender!$B$81:$B$110,MAX(1,$D46))),AND($E46&gt;0,INDEX(Kalender!EP$81:EP$110,MAX(1,$E46))&gt;INDEX(Kalender!$B$81:$B$110,MAX(1,$E46))),AND($F46&gt;0,INDEX(Kalender!EP$81:EP$110,MAX(1,$F46))&gt;INDEX(Kalender!$B$81:$B$110,MAX(1,$F46)))),2,0))</f>
        <v>0</v>
      </c>
      <c r="EQ46" s="5" t="n">
        <f aca="false">IF(Kalender!EQ46&lt;&gt;1,0,IF(AND($B46&gt;0,INDEX(Kalender!EQ$68:EQ$77,MAX(1,$B46))&gt;INDEX(Kalender!$B$68:$B$77,MAX(1,$B46))),1,0)+IF(OR(AND($C46&gt;0,INDEX(Kalender!EQ$81:EQ$110,MAX(1,$C46))&gt;INDEX(Kalender!$B$81:$B$110,MAX(1,$C46))),AND($D46&gt;0,INDEX(Kalender!EQ$81:EQ$110,MAX(1,$D46))&gt;INDEX(Kalender!$B$81:$B$110,MAX(1,$D46))),AND($E46&gt;0,INDEX(Kalender!EQ$81:EQ$110,MAX(1,$E46))&gt;INDEX(Kalender!$B$81:$B$110,MAX(1,$E46))),AND($F46&gt;0,INDEX(Kalender!EQ$81:EQ$110,MAX(1,$F46))&gt;INDEX(Kalender!$B$81:$B$110,MAX(1,$F46)))),2,0))</f>
        <v>0</v>
      </c>
      <c r="ER46" s="5" t="n">
        <f aca="false">IF(Kalender!ER46&lt;&gt;1,0,IF(AND($B46&gt;0,INDEX(Kalender!ER$68:ER$77,MAX(1,$B46))&gt;INDEX(Kalender!$B$68:$B$77,MAX(1,$B46))),1,0)+IF(OR(AND($C46&gt;0,INDEX(Kalender!ER$81:ER$110,MAX(1,$C46))&gt;INDEX(Kalender!$B$81:$B$110,MAX(1,$C46))),AND($D46&gt;0,INDEX(Kalender!ER$81:ER$110,MAX(1,$D46))&gt;INDEX(Kalender!$B$81:$B$110,MAX(1,$D46))),AND($E46&gt;0,INDEX(Kalender!ER$81:ER$110,MAX(1,$E46))&gt;INDEX(Kalender!$B$81:$B$110,MAX(1,$E46))),AND($F46&gt;0,INDEX(Kalender!ER$81:ER$110,MAX(1,$F46))&gt;INDEX(Kalender!$B$81:$B$110,MAX(1,$F46)))),2,0))</f>
        <v>0</v>
      </c>
      <c r="ES46" s="5" t="n">
        <f aca="false">IF(Kalender!ES46&lt;&gt;1,0,IF(AND($B46&gt;0,INDEX(Kalender!ES$68:ES$77,MAX(1,$B46))&gt;INDEX(Kalender!$B$68:$B$77,MAX(1,$B46))),1,0)+IF(OR(AND($C46&gt;0,INDEX(Kalender!ES$81:ES$110,MAX(1,$C46))&gt;INDEX(Kalender!$B$81:$B$110,MAX(1,$C46))),AND($D46&gt;0,INDEX(Kalender!ES$81:ES$110,MAX(1,$D46))&gt;INDEX(Kalender!$B$81:$B$110,MAX(1,$D46))),AND($E46&gt;0,INDEX(Kalender!ES$81:ES$110,MAX(1,$E46))&gt;INDEX(Kalender!$B$81:$B$110,MAX(1,$E46))),AND($F46&gt;0,INDEX(Kalender!ES$81:ES$110,MAX(1,$F46))&gt;INDEX(Kalender!$B$81:$B$110,MAX(1,$F46)))),2,0))</f>
        <v>0</v>
      </c>
      <c r="ET46" s="5" t="n">
        <f aca="false">IF(Kalender!ET46&lt;&gt;1,0,IF(AND($B46&gt;0,INDEX(Kalender!ET$68:ET$77,MAX(1,$B46))&gt;INDEX(Kalender!$B$68:$B$77,MAX(1,$B46))),1,0)+IF(OR(AND($C46&gt;0,INDEX(Kalender!ET$81:ET$110,MAX(1,$C46))&gt;INDEX(Kalender!$B$81:$B$110,MAX(1,$C46))),AND($D46&gt;0,INDEX(Kalender!ET$81:ET$110,MAX(1,$D46))&gt;INDEX(Kalender!$B$81:$B$110,MAX(1,$D46))),AND($E46&gt;0,INDEX(Kalender!ET$81:ET$110,MAX(1,$E46))&gt;INDEX(Kalender!$B$81:$B$110,MAX(1,$E46))),AND($F46&gt;0,INDEX(Kalender!ET$81:ET$110,MAX(1,$F46))&gt;INDEX(Kalender!$B$81:$B$110,MAX(1,$F46)))),2,0))</f>
        <v>0</v>
      </c>
      <c r="EU46" s="5" t="n">
        <f aca="false">IF(Kalender!EU46&lt;&gt;1,0,IF(AND($B46&gt;0,INDEX(Kalender!EU$68:EU$77,MAX(1,$B46))&gt;INDEX(Kalender!$B$68:$B$77,MAX(1,$B46))),1,0)+IF(OR(AND($C46&gt;0,INDEX(Kalender!EU$81:EU$110,MAX(1,$C46))&gt;INDEX(Kalender!$B$81:$B$110,MAX(1,$C46))),AND($D46&gt;0,INDEX(Kalender!EU$81:EU$110,MAX(1,$D46))&gt;INDEX(Kalender!$B$81:$B$110,MAX(1,$D46))),AND($E46&gt;0,INDEX(Kalender!EU$81:EU$110,MAX(1,$E46))&gt;INDEX(Kalender!$B$81:$B$110,MAX(1,$E46))),AND($F46&gt;0,INDEX(Kalender!EU$81:EU$110,MAX(1,$F46))&gt;INDEX(Kalender!$B$81:$B$110,MAX(1,$F46)))),2,0))</f>
        <v>0</v>
      </c>
      <c r="EV46" s="5" t="n">
        <f aca="false">IF(Kalender!EV46&lt;&gt;1,0,IF(AND($B46&gt;0,INDEX(Kalender!EV$68:EV$77,MAX(1,$B46))&gt;INDEX(Kalender!$B$68:$B$77,MAX(1,$B46))),1,0)+IF(OR(AND($C46&gt;0,INDEX(Kalender!EV$81:EV$110,MAX(1,$C46))&gt;INDEX(Kalender!$B$81:$B$110,MAX(1,$C46))),AND($D46&gt;0,INDEX(Kalender!EV$81:EV$110,MAX(1,$D46))&gt;INDEX(Kalender!$B$81:$B$110,MAX(1,$D46))),AND($E46&gt;0,INDEX(Kalender!EV$81:EV$110,MAX(1,$E46))&gt;INDEX(Kalender!$B$81:$B$110,MAX(1,$E46))),AND($F46&gt;0,INDEX(Kalender!EV$81:EV$110,MAX(1,$F46))&gt;INDEX(Kalender!$B$81:$B$110,MAX(1,$F46)))),2,0))</f>
        <v>0</v>
      </c>
      <c r="EW46" s="5" t="n">
        <f aca="false">IF(Kalender!EW46&lt;&gt;1,0,IF(AND($B46&gt;0,INDEX(Kalender!EW$68:EW$77,MAX(1,$B46))&gt;INDEX(Kalender!$B$68:$B$77,MAX(1,$B46))),1,0)+IF(OR(AND($C46&gt;0,INDEX(Kalender!EW$81:EW$110,MAX(1,$C46))&gt;INDEX(Kalender!$B$81:$B$110,MAX(1,$C46))),AND($D46&gt;0,INDEX(Kalender!EW$81:EW$110,MAX(1,$D46))&gt;INDEX(Kalender!$B$81:$B$110,MAX(1,$D46))),AND($E46&gt;0,INDEX(Kalender!EW$81:EW$110,MAX(1,$E46))&gt;INDEX(Kalender!$B$81:$B$110,MAX(1,$E46))),AND($F46&gt;0,INDEX(Kalender!EW$81:EW$110,MAX(1,$F46))&gt;INDEX(Kalender!$B$81:$B$110,MAX(1,$F46)))),2,0))</f>
        <v>0</v>
      </c>
      <c r="EX46" s="5" t="n">
        <f aca="false">IF(Kalender!EX46&lt;&gt;1,0,IF(AND($B46&gt;0,INDEX(Kalender!EX$68:EX$77,MAX(1,$B46))&gt;INDEX(Kalender!$B$68:$B$77,MAX(1,$B46))),1,0)+IF(OR(AND($C46&gt;0,INDEX(Kalender!EX$81:EX$110,MAX(1,$C46))&gt;INDEX(Kalender!$B$81:$B$110,MAX(1,$C46))),AND($D46&gt;0,INDEX(Kalender!EX$81:EX$110,MAX(1,$D46))&gt;INDEX(Kalender!$B$81:$B$110,MAX(1,$D46))),AND($E46&gt;0,INDEX(Kalender!EX$81:EX$110,MAX(1,$E46))&gt;INDEX(Kalender!$B$81:$B$110,MAX(1,$E46))),AND($F46&gt;0,INDEX(Kalender!EX$81:EX$110,MAX(1,$F46))&gt;INDEX(Kalender!$B$81:$B$110,MAX(1,$F46)))),2,0))</f>
        <v>0</v>
      </c>
      <c r="EY46" s="5" t="n">
        <f aca="false">IF(Kalender!EY46&lt;&gt;1,0,IF(AND($B46&gt;0,INDEX(Kalender!EY$68:EY$77,MAX(1,$B46))&gt;INDEX(Kalender!$B$68:$B$77,MAX(1,$B46))),1,0)+IF(OR(AND($C46&gt;0,INDEX(Kalender!EY$81:EY$110,MAX(1,$C46))&gt;INDEX(Kalender!$B$81:$B$110,MAX(1,$C46))),AND($D46&gt;0,INDEX(Kalender!EY$81:EY$110,MAX(1,$D46))&gt;INDEX(Kalender!$B$81:$B$110,MAX(1,$D46))),AND($E46&gt;0,INDEX(Kalender!EY$81:EY$110,MAX(1,$E46))&gt;INDEX(Kalender!$B$81:$B$110,MAX(1,$E46))),AND($F46&gt;0,INDEX(Kalender!EY$81:EY$110,MAX(1,$F46))&gt;INDEX(Kalender!$B$81:$B$110,MAX(1,$F46)))),2,0))</f>
        <v>0</v>
      </c>
      <c r="EZ46" s="5" t="n">
        <f aca="false">IF(Kalender!EZ46&lt;&gt;1,0,IF(AND($B46&gt;0,INDEX(Kalender!EZ$68:EZ$77,MAX(1,$B46))&gt;INDEX(Kalender!$B$68:$B$77,MAX(1,$B46))),1,0)+IF(OR(AND($C46&gt;0,INDEX(Kalender!EZ$81:EZ$110,MAX(1,$C46))&gt;INDEX(Kalender!$B$81:$B$110,MAX(1,$C46))),AND($D46&gt;0,INDEX(Kalender!EZ$81:EZ$110,MAX(1,$D46))&gt;INDEX(Kalender!$B$81:$B$110,MAX(1,$D46))),AND($E46&gt;0,INDEX(Kalender!EZ$81:EZ$110,MAX(1,$E46))&gt;INDEX(Kalender!$B$81:$B$110,MAX(1,$E46))),AND($F46&gt;0,INDEX(Kalender!EZ$81:EZ$110,MAX(1,$F46))&gt;INDEX(Kalender!$B$81:$B$110,MAX(1,$F46)))),2,0))</f>
        <v>0</v>
      </c>
      <c r="FA46" s="5" t="n">
        <f aca="false">IF(Kalender!FA46&lt;&gt;1,0,IF(AND($B46&gt;0,INDEX(Kalender!FA$68:FA$77,MAX(1,$B46))&gt;INDEX(Kalender!$B$68:$B$77,MAX(1,$B46))),1,0)+IF(OR(AND($C46&gt;0,INDEX(Kalender!FA$81:FA$110,MAX(1,$C46))&gt;INDEX(Kalender!$B$81:$B$110,MAX(1,$C46))),AND($D46&gt;0,INDEX(Kalender!FA$81:FA$110,MAX(1,$D46))&gt;INDEX(Kalender!$B$81:$B$110,MAX(1,$D46))),AND($E46&gt;0,INDEX(Kalender!FA$81:FA$110,MAX(1,$E46))&gt;INDEX(Kalender!$B$81:$B$110,MAX(1,$E46))),AND($F46&gt;0,INDEX(Kalender!FA$81:FA$110,MAX(1,$F46))&gt;INDEX(Kalender!$B$81:$B$110,MAX(1,$F46)))),2,0))</f>
        <v>0</v>
      </c>
      <c r="FB46" s="5" t="n">
        <f aca="false">IF(Kalender!FB46&lt;&gt;1,0,IF(AND($B46&gt;0,INDEX(Kalender!FB$68:FB$77,MAX(1,$B46))&gt;INDEX(Kalender!$B$68:$B$77,MAX(1,$B46))),1,0)+IF(OR(AND($C46&gt;0,INDEX(Kalender!FB$81:FB$110,MAX(1,$C46))&gt;INDEX(Kalender!$B$81:$B$110,MAX(1,$C46))),AND($D46&gt;0,INDEX(Kalender!FB$81:FB$110,MAX(1,$D46))&gt;INDEX(Kalender!$B$81:$B$110,MAX(1,$D46))),AND($E46&gt;0,INDEX(Kalender!FB$81:FB$110,MAX(1,$E46))&gt;INDEX(Kalender!$B$81:$B$110,MAX(1,$E46))),AND($F46&gt;0,INDEX(Kalender!FB$81:FB$110,MAX(1,$F46))&gt;INDEX(Kalender!$B$81:$B$110,MAX(1,$F46)))),2,0))</f>
        <v>0</v>
      </c>
      <c r="FC46" s="5" t="n">
        <f aca="false">IF(Kalender!FC46&lt;&gt;1,0,IF(AND($B46&gt;0,INDEX(Kalender!FC$68:FC$77,MAX(1,$B46))&gt;INDEX(Kalender!$B$68:$B$77,MAX(1,$B46))),1,0)+IF(OR(AND($C46&gt;0,INDEX(Kalender!FC$81:FC$110,MAX(1,$C46))&gt;INDEX(Kalender!$B$81:$B$110,MAX(1,$C46))),AND($D46&gt;0,INDEX(Kalender!FC$81:FC$110,MAX(1,$D46))&gt;INDEX(Kalender!$B$81:$B$110,MAX(1,$D46))),AND($E46&gt;0,INDEX(Kalender!FC$81:FC$110,MAX(1,$E46))&gt;INDEX(Kalender!$B$81:$B$110,MAX(1,$E46))),AND($F46&gt;0,INDEX(Kalender!FC$81:FC$110,MAX(1,$F46))&gt;INDEX(Kalender!$B$81:$B$110,MAX(1,$F46)))),2,0))</f>
        <v>0</v>
      </c>
      <c r="FD46" s="5" t="n">
        <f aca="false">IF(Kalender!FD46&lt;&gt;1,0,IF(AND($B46&gt;0,INDEX(Kalender!FD$68:FD$77,MAX(1,$B46))&gt;INDEX(Kalender!$B$68:$B$77,MAX(1,$B46))),1,0)+IF(OR(AND($C46&gt;0,INDEX(Kalender!FD$81:FD$110,MAX(1,$C46))&gt;INDEX(Kalender!$B$81:$B$110,MAX(1,$C46))),AND($D46&gt;0,INDEX(Kalender!FD$81:FD$110,MAX(1,$D46))&gt;INDEX(Kalender!$B$81:$B$110,MAX(1,$D46))),AND($E46&gt;0,INDEX(Kalender!FD$81:FD$110,MAX(1,$E46))&gt;INDEX(Kalender!$B$81:$B$110,MAX(1,$E46))),AND($F46&gt;0,INDEX(Kalender!FD$81:FD$110,MAX(1,$F46))&gt;INDEX(Kalender!$B$81:$B$110,MAX(1,$F46)))),2,0))</f>
        <v>0</v>
      </c>
      <c r="FE46" s="5" t="n">
        <f aca="false">IF(Kalender!FE46&lt;&gt;1,0,IF(AND($B46&gt;0,INDEX(Kalender!FE$68:FE$77,MAX(1,$B46))&gt;INDEX(Kalender!$B$68:$B$77,MAX(1,$B46))),1,0)+IF(OR(AND($C46&gt;0,INDEX(Kalender!FE$81:FE$110,MAX(1,$C46))&gt;INDEX(Kalender!$B$81:$B$110,MAX(1,$C46))),AND($D46&gt;0,INDEX(Kalender!FE$81:FE$110,MAX(1,$D46))&gt;INDEX(Kalender!$B$81:$B$110,MAX(1,$D46))),AND($E46&gt;0,INDEX(Kalender!FE$81:FE$110,MAX(1,$E46))&gt;INDEX(Kalender!$B$81:$B$110,MAX(1,$E46))),AND($F46&gt;0,INDEX(Kalender!FE$81:FE$110,MAX(1,$F46))&gt;INDEX(Kalender!$B$81:$B$110,MAX(1,$F46)))),2,0))</f>
        <v>0</v>
      </c>
      <c r="FF46" s="5" t="n">
        <f aca="false">IF(Kalender!FF46&lt;&gt;1,0,IF(AND($B46&gt;0,INDEX(Kalender!FF$68:FF$77,MAX(1,$B46))&gt;INDEX(Kalender!$B$68:$B$77,MAX(1,$B46))),1,0)+IF(OR(AND($C46&gt;0,INDEX(Kalender!FF$81:FF$110,MAX(1,$C46))&gt;INDEX(Kalender!$B$81:$B$110,MAX(1,$C46))),AND($D46&gt;0,INDEX(Kalender!FF$81:FF$110,MAX(1,$D46))&gt;INDEX(Kalender!$B$81:$B$110,MAX(1,$D46))),AND($E46&gt;0,INDEX(Kalender!FF$81:FF$110,MAX(1,$E46))&gt;INDEX(Kalender!$B$81:$B$110,MAX(1,$E46))),AND($F46&gt;0,INDEX(Kalender!FF$81:FF$110,MAX(1,$F46))&gt;INDEX(Kalender!$B$81:$B$110,MAX(1,$F46)))),2,0))</f>
        <v>0</v>
      </c>
      <c r="FG46" s="5" t="n">
        <f aca="false">IF(Kalender!FG46&lt;&gt;1,0,IF(AND($B46&gt;0,INDEX(Kalender!FG$68:FG$77,MAX(1,$B46))&gt;INDEX(Kalender!$B$68:$B$77,MAX(1,$B46))),1,0)+IF(OR(AND($C46&gt;0,INDEX(Kalender!FG$81:FG$110,MAX(1,$C46))&gt;INDEX(Kalender!$B$81:$B$110,MAX(1,$C46))),AND($D46&gt;0,INDEX(Kalender!FG$81:FG$110,MAX(1,$D46))&gt;INDEX(Kalender!$B$81:$B$110,MAX(1,$D46))),AND($E46&gt;0,INDEX(Kalender!FG$81:FG$110,MAX(1,$E46))&gt;INDEX(Kalender!$B$81:$B$110,MAX(1,$E46))),AND($F46&gt;0,INDEX(Kalender!FG$81:FG$110,MAX(1,$F46))&gt;INDEX(Kalender!$B$81:$B$110,MAX(1,$F46)))),2,0))</f>
        <v>0</v>
      </c>
      <c r="FH46" s="5" t="n">
        <f aca="false">IF(Kalender!FH46&lt;&gt;1,0,IF(AND($B46&gt;0,INDEX(Kalender!FH$68:FH$77,MAX(1,$B46))&gt;INDEX(Kalender!$B$68:$B$77,MAX(1,$B46))),1,0)+IF(OR(AND($C46&gt;0,INDEX(Kalender!FH$81:FH$110,MAX(1,$C46))&gt;INDEX(Kalender!$B$81:$B$110,MAX(1,$C46))),AND($D46&gt;0,INDEX(Kalender!FH$81:FH$110,MAX(1,$D46))&gt;INDEX(Kalender!$B$81:$B$110,MAX(1,$D46))),AND($E46&gt;0,INDEX(Kalender!FH$81:FH$110,MAX(1,$E46))&gt;INDEX(Kalender!$B$81:$B$110,MAX(1,$E46))),AND($F46&gt;0,INDEX(Kalender!FH$81:FH$110,MAX(1,$F46))&gt;INDEX(Kalender!$B$81:$B$110,MAX(1,$F46)))),2,0))</f>
        <v>0</v>
      </c>
      <c r="FI46" s="5" t="n">
        <f aca="false">IF(Kalender!FI46&lt;&gt;1,0,IF(AND($B46&gt;0,INDEX(Kalender!FI$68:FI$77,MAX(1,$B46))&gt;INDEX(Kalender!$B$68:$B$77,MAX(1,$B46))),1,0)+IF(OR(AND($C46&gt;0,INDEX(Kalender!FI$81:FI$110,MAX(1,$C46))&gt;INDEX(Kalender!$B$81:$B$110,MAX(1,$C46))),AND($D46&gt;0,INDEX(Kalender!FI$81:FI$110,MAX(1,$D46))&gt;INDEX(Kalender!$B$81:$B$110,MAX(1,$D46))),AND($E46&gt;0,INDEX(Kalender!FI$81:FI$110,MAX(1,$E46))&gt;INDEX(Kalender!$B$81:$B$110,MAX(1,$E46))),AND($F46&gt;0,INDEX(Kalender!FI$81:FI$110,MAX(1,$F46))&gt;INDEX(Kalender!$B$81:$B$110,MAX(1,$F46)))),2,0))</f>
        <v>0</v>
      </c>
      <c r="FJ46" s="5" t="n">
        <f aca="false">IF(Kalender!FJ46&lt;&gt;1,0,IF(AND($B46&gt;0,INDEX(Kalender!FJ$68:FJ$77,MAX(1,$B46))&gt;INDEX(Kalender!$B$68:$B$77,MAX(1,$B46))),1,0)+IF(OR(AND($C46&gt;0,INDEX(Kalender!FJ$81:FJ$110,MAX(1,$C46))&gt;INDEX(Kalender!$B$81:$B$110,MAX(1,$C46))),AND($D46&gt;0,INDEX(Kalender!FJ$81:FJ$110,MAX(1,$D46))&gt;INDEX(Kalender!$B$81:$B$110,MAX(1,$D46))),AND($E46&gt;0,INDEX(Kalender!FJ$81:FJ$110,MAX(1,$E46))&gt;INDEX(Kalender!$B$81:$B$110,MAX(1,$E46))),AND($F46&gt;0,INDEX(Kalender!FJ$81:FJ$110,MAX(1,$F46))&gt;INDEX(Kalender!$B$81:$B$110,MAX(1,$F46)))),2,0))</f>
        <v>0</v>
      </c>
      <c r="FK46" s="5" t="n">
        <f aca="false">IF(Kalender!FK46&lt;&gt;1,0,IF(AND($B46&gt;0,INDEX(Kalender!FK$68:FK$77,MAX(1,$B46))&gt;INDEX(Kalender!$B$68:$B$77,MAX(1,$B46))),1,0)+IF(OR(AND($C46&gt;0,INDEX(Kalender!FK$81:FK$110,MAX(1,$C46))&gt;INDEX(Kalender!$B$81:$B$110,MAX(1,$C46))),AND($D46&gt;0,INDEX(Kalender!FK$81:FK$110,MAX(1,$D46))&gt;INDEX(Kalender!$B$81:$B$110,MAX(1,$D46))),AND($E46&gt;0,INDEX(Kalender!FK$81:FK$110,MAX(1,$E46))&gt;INDEX(Kalender!$B$81:$B$110,MAX(1,$E46))),AND($F46&gt;0,INDEX(Kalender!FK$81:FK$110,MAX(1,$F46))&gt;INDEX(Kalender!$B$81:$B$110,MAX(1,$F46)))),2,0))</f>
        <v>0</v>
      </c>
      <c r="FL46" s="5" t="n">
        <f aca="false">IF(Kalender!FL46&lt;&gt;1,0,IF(AND($B46&gt;0,INDEX(Kalender!FL$68:FL$77,MAX(1,$B46))&gt;INDEX(Kalender!$B$68:$B$77,MAX(1,$B46))),1,0)+IF(OR(AND($C46&gt;0,INDEX(Kalender!FL$81:FL$110,MAX(1,$C46))&gt;INDEX(Kalender!$B$81:$B$110,MAX(1,$C46))),AND($D46&gt;0,INDEX(Kalender!FL$81:FL$110,MAX(1,$D46))&gt;INDEX(Kalender!$B$81:$B$110,MAX(1,$D46))),AND($E46&gt;0,INDEX(Kalender!FL$81:FL$110,MAX(1,$E46))&gt;INDEX(Kalender!$B$81:$B$110,MAX(1,$E46))),AND($F46&gt;0,INDEX(Kalender!FL$81:FL$110,MAX(1,$F46))&gt;INDEX(Kalender!$B$81:$B$110,MAX(1,$F46)))),2,0))</f>
        <v>0</v>
      </c>
      <c r="FM46" s="5" t="n">
        <f aca="false">IF(Kalender!FM46&lt;&gt;1,0,IF(AND($B46&gt;0,INDEX(Kalender!FM$68:FM$77,MAX(1,$B46))&gt;INDEX(Kalender!$B$68:$B$77,MAX(1,$B46))),1,0)+IF(OR(AND($C46&gt;0,INDEX(Kalender!FM$81:FM$110,MAX(1,$C46))&gt;INDEX(Kalender!$B$81:$B$110,MAX(1,$C46))),AND($D46&gt;0,INDEX(Kalender!FM$81:FM$110,MAX(1,$D46))&gt;INDEX(Kalender!$B$81:$B$110,MAX(1,$D46))),AND($E46&gt;0,INDEX(Kalender!FM$81:FM$110,MAX(1,$E46))&gt;INDEX(Kalender!$B$81:$B$110,MAX(1,$E46))),AND($F46&gt;0,INDEX(Kalender!FM$81:FM$110,MAX(1,$F46))&gt;INDEX(Kalender!$B$81:$B$110,MAX(1,$F46)))),2,0))</f>
        <v>0</v>
      </c>
      <c r="FN46" s="5" t="n">
        <f aca="false">IF(Kalender!FN46&lt;&gt;1,0,IF(AND($B46&gt;0,INDEX(Kalender!FN$68:FN$77,MAX(1,$B46))&gt;INDEX(Kalender!$B$68:$B$77,MAX(1,$B46))),1,0)+IF(OR(AND($C46&gt;0,INDEX(Kalender!FN$81:FN$110,MAX(1,$C46))&gt;INDEX(Kalender!$B$81:$B$110,MAX(1,$C46))),AND($D46&gt;0,INDEX(Kalender!FN$81:FN$110,MAX(1,$D46))&gt;INDEX(Kalender!$B$81:$B$110,MAX(1,$D46))),AND($E46&gt;0,INDEX(Kalender!FN$81:FN$110,MAX(1,$E46))&gt;INDEX(Kalender!$B$81:$B$110,MAX(1,$E46))),AND($F46&gt;0,INDEX(Kalender!FN$81:FN$110,MAX(1,$F46))&gt;INDEX(Kalender!$B$81:$B$110,MAX(1,$F46)))),2,0))</f>
        <v>0</v>
      </c>
      <c r="FO46" s="5" t="n">
        <f aca="false">IF(Kalender!FO46&lt;&gt;1,0,IF(AND($B46&gt;0,INDEX(Kalender!FO$68:FO$77,MAX(1,$B46))&gt;INDEX(Kalender!$B$68:$B$77,MAX(1,$B46))),1,0)+IF(OR(AND($C46&gt;0,INDEX(Kalender!FO$81:FO$110,MAX(1,$C46))&gt;INDEX(Kalender!$B$81:$B$110,MAX(1,$C46))),AND($D46&gt;0,INDEX(Kalender!FO$81:FO$110,MAX(1,$D46))&gt;INDEX(Kalender!$B$81:$B$110,MAX(1,$D46))),AND($E46&gt;0,INDEX(Kalender!FO$81:FO$110,MAX(1,$E46))&gt;INDEX(Kalender!$B$81:$B$110,MAX(1,$E46))),AND($F46&gt;0,INDEX(Kalender!FO$81:FO$110,MAX(1,$F46))&gt;INDEX(Kalender!$B$81:$B$110,MAX(1,$F46)))),2,0))</f>
        <v>0</v>
      </c>
      <c r="FP46" s="5" t="n">
        <f aca="false">IF(Kalender!FP46&lt;&gt;1,0,IF(AND($B46&gt;0,INDEX(Kalender!FP$68:FP$77,MAX(1,$B46))&gt;INDEX(Kalender!$B$68:$B$77,MAX(1,$B46))),1,0)+IF(OR(AND($C46&gt;0,INDEX(Kalender!FP$81:FP$110,MAX(1,$C46))&gt;INDEX(Kalender!$B$81:$B$110,MAX(1,$C46))),AND($D46&gt;0,INDEX(Kalender!FP$81:FP$110,MAX(1,$D46))&gt;INDEX(Kalender!$B$81:$B$110,MAX(1,$D46))),AND($E46&gt;0,INDEX(Kalender!FP$81:FP$110,MAX(1,$E46))&gt;INDEX(Kalender!$B$81:$B$110,MAX(1,$E46))),AND($F46&gt;0,INDEX(Kalender!FP$81:FP$110,MAX(1,$F46))&gt;INDEX(Kalender!$B$81:$B$110,MAX(1,$F46)))),2,0))</f>
        <v>0</v>
      </c>
      <c r="FQ46" s="5" t="n">
        <f aca="false">IF(Kalender!FQ46&lt;&gt;1,0,IF(AND($B46&gt;0,INDEX(Kalender!FQ$68:FQ$77,MAX(1,$B46))&gt;INDEX(Kalender!$B$68:$B$77,MAX(1,$B46))),1,0)+IF(OR(AND($C46&gt;0,INDEX(Kalender!FQ$81:FQ$110,MAX(1,$C46))&gt;INDEX(Kalender!$B$81:$B$110,MAX(1,$C46))),AND($D46&gt;0,INDEX(Kalender!FQ$81:FQ$110,MAX(1,$D46))&gt;INDEX(Kalender!$B$81:$B$110,MAX(1,$D46))),AND($E46&gt;0,INDEX(Kalender!FQ$81:FQ$110,MAX(1,$E46))&gt;INDEX(Kalender!$B$81:$B$110,MAX(1,$E46))),AND($F46&gt;0,INDEX(Kalender!FQ$81:FQ$110,MAX(1,$F46))&gt;INDEX(Kalender!$B$81:$B$110,MAX(1,$F46)))),2,0))</f>
        <v>0</v>
      </c>
      <c r="FR46" s="5" t="n">
        <f aca="false">IF(Kalender!FR46&lt;&gt;1,0,IF(AND($B46&gt;0,INDEX(Kalender!FR$68:FR$77,MAX(1,$B46))&gt;INDEX(Kalender!$B$68:$B$77,MAX(1,$B46))),1,0)+IF(OR(AND($C46&gt;0,INDEX(Kalender!FR$81:FR$110,MAX(1,$C46))&gt;INDEX(Kalender!$B$81:$B$110,MAX(1,$C46))),AND($D46&gt;0,INDEX(Kalender!FR$81:FR$110,MAX(1,$D46))&gt;INDEX(Kalender!$B$81:$B$110,MAX(1,$D46))),AND($E46&gt;0,INDEX(Kalender!FR$81:FR$110,MAX(1,$E46))&gt;INDEX(Kalender!$B$81:$B$110,MAX(1,$E46))),AND($F46&gt;0,INDEX(Kalender!FR$81:FR$110,MAX(1,$F46))&gt;INDEX(Kalender!$B$81:$B$110,MAX(1,$F46)))),2,0))</f>
        <v>0</v>
      </c>
      <c r="FS46" s="5" t="n">
        <f aca="false">IF(Kalender!FS46&lt;&gt;1,0,IF(AND($B46&gt;0,INDEX(Kalender!FS$68:FS$77,MAX(1,$B46))&gt;INDEX(Kalender!$B$68:$B$77,MAX(1,$B46))),1,0)+IF(OR(AND($C46&gt;0,INDEX(Kalender!FS$81:FS$110,MAX(1,$C46))&gt;INDEX(Kalender!$B$81:$B$110,MAX(1,$C46))),AND($D46&gt;0,INDEX(Kalender!FS$81:FS$110,MAX(1,$D46))&gt;INDEX(Kalender!$B$81:$B$110,MAX(1,$D46))),AND($E46&gt;0,INDEX(Kalender!FS$81:FS$110,MAX(1,$E46))&gt;INDEX(Kalender!$B$81:$B$110,MAX(1,$E46))),AND($F46&gt;0,INDEX(Kalender!FS$81:FS$110,MAX(1,$F46))&gt;INDEX(Kalender!$B$81:$B$110,MAX(1,$F46)))),2,0))</f>
        <v>0</v>
      </c>
      <c r="FT46" s="5" t="n">
        <f aca="false">IF(Kalender!FT46&lt;&gt;1,0,IF(AND($B46&gt;0,INDEX(Kalender!FT$68:FT$77,MAX(1,$B46))&gt;INDEX(Kalender!$B$68:$B$77,MAX(1,$B46))),1,0)+IF(OR(AND($C46&gt;0,INDEX(Kalender!FT$81:FT$110,MAX(1,$C46))&gt;INDEX(Kalender!$B$81:$B$110,MAX(1,$C46))),AND($D46&gt;0,INDEX(Kalender!FT$81:FT$110,MAX(1,$D46))&gt;INDEX(Kalender!$B$81:$B$110,MAX(1,$D46))),AND($E46&gt;0,INDEX(Kalender!FT$81:FT$110,MAX(1,$E46))&gt;INDEX(Kalender!$B$81:$B$110,MAX(1,$E46))),AND($F46&gt;0,INDEX(Kalender!FT$81:FT$110,MAX(1,$F46))&gt;INDEX(Kalender!$B$81:$B$110,MAX(1,$F46)))),2,0))</f>
        <v>0</v>
      </c>
      <c r="FU46" s="5" t="n">
        <f aca="false">IF(Kalender!FU46&lt;&gt;1,0,IF(AND($B46&gt;0,INDEX(Kalender!FU$68:FU$77,MAX(1,$B46))&gt;INDEX(Kalender!$B$68:$B$77,MAX(1,$B46))),1,0)+IF(OR(AND($C46&gt;0,INDEX(Kalender!FU$81:FU$110,MAX(1,$C46))&gt;INDEX(Kalender!$B$81:$B$110,MAX(1,$C46))),AND($D46&gt;0,INDEX(Kalender!FU$81:FU$110,MAX(1,$D46))&gt;INDEX(Kalender!$B$81:$B$110,MAX(1,$D46))),AND($E46&gt;0,INDEX(Kalender!FU$81:FU$110,MAX(1,$E46))&gt;INDEX(Kalender!$B$81:$B$110,MAX(1,$E46))),AND($F46&gt;0,INDEX(Kalender!FU$81:FU$110,MAX(1,$F46))&gt;INDEX(Kalender!$B$81:$B$110,MAX(1,$F46)))),2,0))</f>
        <v>0</v>
      </c>
      <c r="FV46" s="5" t="n">
        <f aca="false">IF(Kalender!FV46&lt;&gt;1,0,IF(AND($B46&gt;0,INDEX(Kalender!FV$68:FV$77,MAX(1,$B46))&gt;INDEX(Kalender!$B$68:$B$77,MAX(1,$B46))),1,0)+IF(OR(AND($C46&gt;0,INDEX(Kalender!FV$81:FV$110,MAX(1,$C46))&gt;INDEX(Kalender!$B$81:$B$110,MAX(1,$C46))),AND($D46&gt;0,INDEX(Kalender!FV$81:FV$110,MAX(1,$D46))&gt;INDEX(Kalender!$B$81:$B$110,MAX(1,$D46))),AND($E46&gt;0,INDEX(Kalender!FV$81:FV$110,MAX(1,$E46))&gt;INDEX(Kalender!$B$81:$B$110,MAX(1,$E46))),AND($F46&gt;0,INDEX(Kalender!FV$81:FV$110,MAX(1,$F46))&gt;INDEX(Kalender!$B$81:$B$110,MAX(1,$F46)))),2,0))</f>
        <v>0</v>
      </c>
      <c r="FW46" s="5" t="n">
        <f aca="false">IF(Kalender!FW46&lt;&gt;1,0,IF(AND($B46&gt;0,INDEX(Kalender!FW$68:FW$77,MAX(1,$B46))&gt;INDEX(Kalender!$B$68:$B$77,MAX(1,$B46))),1,0)+IF(OR(AND($C46&gt;0,INDEX(Kalender!FW$81:FW$110,MAX(1,$C46))&gt;INDEX(Kalender!$B$81:$B$110,MAX(1,$C46))),AND($D46&gt;0,INDEX(Kalender!FW$81:FW$110,MAX(1,$D46))&gt;INDEX(Kalender!$B$81:$B$110,MAX(1,$D46))),AND($E46&gt;0,INDEX(Kalender!FW$81:FW$110,MAX(1,$E46))&gt;INDEX(Kalender!$B$81:$B$110,MAX(1,$E46))),AND($F46&gt;0,INDEX(Kalender!FW$81:FW$110,MAX(1,$F46))&gt;INDEX(Kalender!$B$81:$B$110,MAX(1,$F46)))),2,0))</f>
        <v>0</v>
      </c>
      <c r="FX46" s="5" t="n">
        <f aca="false">IF(Kalender!FX46&lt;&gt;1,0,IF(AND($B46&gt;0,INDEX(Kalender!FX$68:FX$77,MAX(1,$B46))&gt;INDEX(Kalender!$B$68:$B$77,MAX(1,$B46))),1,0)+IF(OR(AND($C46&gt;0,INDEX(Kalender!FX$81:FX$110,MAX(1,$C46))&gt;INDEX(Kalender!$B$81:$B$110,MAX(1,$C46))),AND($D46&gt;0,INDEX(Kalender!FX$81:FX$110,MAX(1,$D46))&gt;INDEX(Kalender!$B$81:$B$110,MAX(1,$D46))),AND($E46&gt;0,INDEX(Kalender!FX$81:FX$110,MAX(1,$E46))&gt;INDEX(Kalender!$B$81:$B$110,MAX(1,$E46))),AND($F46&gt;0,INDEX(Kalender!FX$81:FX$110,MAX(1,$F46))&gt;INDEX(Kalender!$B$81:$B$110,MAX(1,$F46)))),2,0))</f>
        <v>0</v>
      </c>
      <c r="FY46" s="5" t="n">
        <f aca="false">IF(Kalender!FY46&lt;&gt;1,0,IF(AND($B46&gt;0,INDEX(Kalender!FY$68:FY$77,MAX(1,$B46))&gt;INDEX(Kalender!$B$68:$B$77,MAX(1,$B46))),1,0)+IF(OR(AND($C46&gt;0,INDEX(Kalender!FY$81:FY$110,MAX(1,$C46))&gt;INDEX(Kalender!$B$81:$B$110,MAX(1,$C46))),AND($D46&gt;0,INDEX(Kalender!FY$81:FY$110,MAX(1,$D46))&gt;INDEX(Kalender!$B$81:$B$110,MAX(1,$D46))),AND($E46&gt;0,INDEX(Kalender!FY$81:FY$110,MAX(1,$E46))&gt;INDEX(Kalender!$B$81:$B$110,MAX(1,$E46))),AND($F46&gt;0,INDEX(Kalender!FY$81:FY$110,MAX(1,$F46))&gt;INDEX(Kalender!$B$81:$B$110,MAX(1,$F46)))),2,0))</f>
        <v>0</v>
      </c>
      <c r="FZ46" s="5" t="n">
        <f aca="false">IF(Kalender!FZ46&lt;&gt;1,0,IF(AND($B46&gt;0,INDEX(Kalender!FZ$68:FZ$77,MAX(1,$B46))&gt;INDEX(Kalender!$B$68:$B$77,MAX(1,$B46))),1,0)+IF(OR(AND($C46&gt;0,INDEX(Kalender!FZ$81:FZ$110,MAX(1,$C46))&gt;INDEX(Kalender!$B$81:$B$110,MAX(1,$C46))),AND($D46&gt;0,INDEX(Kalender!FZ$81:FZ$110,MAX(1,$D46))&gt;INDEX(Kalender!$B$81:$B$110,MAX(1,$D46))),AND($E46&gt;0,INDEX(Kalender!FZ$81:FZ$110,MAX(1,$E46))&gt;INDEX(Kalender!$B$81:$B$110,MAX(1,$E46))),AND($F46&gt;0,INDEX(Kalender!FZ$81:FZ$110,MAX(1,$F46))&gt;INDEX(Kalender!$B$81:$B$110,MAX(1,$F46)))),2,0))</f>
        <v>0</v>
      </c>
      <c r="GA46" s="5" t="n">
        <f aca="false">IF(Kalender!GA46&lt;&gt;1,0,IF(AND($B46&gt;0,INDEX(Kalender!GA$68:GA$77,MAX(1,$B46))&gt;INDEX(Kalender!$B$68:$B$77,MAX(1,$B46))),1,0)+IF(OR(AND($C46&gt;0,INDEX(Kalender!GA$81:GA$110,MAX(1,$C46))&gt;INDEX(Kalender!$B$81:$B$110,MAX(1,$C46))),AND($D46&gt;0,INDEX(Kalender!GA$81:GA$110,MAX(1,$D46))&gt;INDEX(Kalender!$B$81:$B$110,MAX(1,$D46))),AND($E46&gt;0,INDEX(Kalender!GA$81:GA$110,MAX(1,$E46))&gt;INDEX(Kalender!$B$81:$B$110,MAX(1,$E46))),AND($F46&gt;0,INDEX(Kalender!GA$81:GA$110,MAX(1,$F46))&gt;INDEX(Kalender!$B$81:$B$110,MAX(1,$F46)))),2,0))</f>
        <v>0</v>
      </c>
      <c r="GB46" s="5" t="n">
        <f aca="false">IF(Kalender!GB46&lt;&gt;1,0,IF(AND($B46&gt;0,INDEX(Kalender!GB$68:GB$77,MAX(1,$B46))&gt;INDEX(Kalender!$B$68:$B$77,MAX(1,$B46))),1,0)+IF(OR(AND($C46&gt;0,INDEX(Kalender!GB$81:GB$110,MAX(1,$C46))&gt;INDEX(Kalender!$B$81:$B$110,MAX(1,$C46))),AND($D46&gt;0,INDEX(Kalender!GB$81:GB$110,MAX(1,$D46))&gt;INDEX(Kalender!$B$81:$B$110,MAX(1,$D46))),AND($E46&gt;0,INDEX(Kalender!GB$81:GB$110,MAX(1,$E46))&gt;INDEX(Kalender!$B$81:$B$110,MAX(1,$E46))),AND($F46&gt;0,INDEX(Kalender!GB$81:GB$110,MAX(1,$F46))&gt;INDEX(Kalender!$B$81:$B$110,MAX(1,$F46)))),2,0))</f>
        <v>0</v>
      </c>
      <c r="GC46" s="5" t="n">
        <f aca="false">IF(Kalender!GC46&lt;&gt;1,0,IF(AND($B46&gt;0,INDEX(Kalender!GC$68:GC$77,MAX(1,$B46))&gt;INDEX(Kalender!$B$68:$B$77,MAX(1,$B46))),1,0)+IF(OR(AND($C46&gt;0,INDEX(Kalender!GC$81:GC$110,MAX(1,$C46))&gt;INDEX(Kalender!$B$81:$B$110,MAX(1,$C46))),AND($D46&gt;0,INDEX(Kalender!GC$81:GC$110,MAX(1,$D46))&gt;INDEX(Kalender!$B$81:$B$110,MAX(1,$D46))),AND($E46&gt;0,INDEX(Kalender!GC$81:GC$110,MAX(1,$E46))&gt;INDEX(Kalender!$B$81:$B$110,MAX(1,$E46))),AND($F46&gt;0,INDEX(Kalender!GC$81:GC$110,MAX(1,$F46))&gt;INDEX(Kalender!$B$81:$B$110,MAX(1,$F46)))),2,0))</f>
        <v>0</v>
      </c>
      <c r="GD46" s="5" t="n">
        <f aca="false">IF(Kalender!GD46&lt;&gt;1,0,IF(AND($B46&gt;0,INDEX(Kalender!GD$68:GD$77,MAX(1,$B46))&gt;INDEX(Kalender!$B$68:$B$77,MAX(1,$B46))),1,0)+IF(OR(AND($C46&gt;0,INDEX(Kalender!GD$81:GD$110,MAX(1,$C46))&gt;INDEX(Kalender!$B$81:$B$110,MAX(1,$C46))),AND($D46&gt;0,INDEX(Kalender!GD$81:GD$110,MAX(1,$D46))&gt;INDEX(Kalender!$B$81:$B$110,MAX(1,$D46))),AND($E46&gt;0,INDEX(Kalender!GD$81:GD$110,MAX(1,$E46))&gt;INDEX(Kalender!$B$81:$B$110,MAX(1,$E46))),AND($F46&gt;0,INDEX(Kalender!GD$81:GD$110,MAX(1,$F46))&gt;INDEX(Kalender!$B$81:$B$110,MAX(1,$F46)))),2,0))</f>
        <v>0</v>
      </c>
      <c r="GE46" s="5" t="n">
        <f aca="false">IF(Kalender!GE46&lt;&gt;1,0,IF(AND($B46&gt;0,INDEX(Kalender!GE$68:GE$77,MAX(1,$B46))&gt;INDEX(Kalender!$B$68:$B$77,MAX(1,$B46))),1,0)+IF(OR(AND($C46&gt;0,INDEX(Kalender!GE$81:GE$110,MAX(1,$C46))&gt;INDEX(Kalender!$B$81:$B$110,MAX(1,$C46))),AND($D46&gt;0,INDEX(Kalender!GE$81:GE$110,MAX(1,$D46))&gt;INDEX(Kalender!$B$81:$B$110,MAX(1,$D46))),AND($E46&gt;0,INDEX(Kalender!GE$81:GE$110,MAX(1,$E46))&gt;INDEX(Kalender!$B$81:$B$110,MAX(1,$E46))),AND($F46&gt;0,INDEX(Kalender!GE$81:GE$110,MAX(1,$F46))&gt;INDEX(Kalender!$B$81:$B$110,MAX(1,$F46)))),2,0))</f>
        <v>0</v>
      </c>
      <c r="GF46" s="5" t="n">
        <f aca="false">IF(Kalender!GF46&lt;&gt;1,0,IF(AND($B46&gt;0,INDEX(Kalender!GF$68:GF$77,MAX(1,$B46))&gt;INDEX(Kalender!$B$68:$B$77,MAX(1,$B46))),1,0)+IF(OR(AND($C46&gt;0,INDEX(Kalender!GF$81:GF$110,MAX(1,$C46))&gt;INDEX(Kalender!$B$81:$B$110,MAX(1,$C46))),AND($D46&gt;0,INDEX(Kalender!GF$81:GF$110,MAX(1,$D46))&gt;INDEX(Kalender!$B$81:$B$110,MAX(1,$D46))),AND($E46&gt;0,INDEX(Kalender!GF$81:GF$110,MAX(1,$E46))&gt;INDEX(Kalender!$B$81:$B$110,MAX(1,$E46))),AND($F46&gt;0,INDEX(Kalender!GF$81:GF$110,MAX(1,$F46))&gt;INDEX(Kalender!$B$81:$B$110,MAX(1,$F46)))),2,0))</f>
        <v>0</v>
      </c>
      <c r="GG46" s="5" t="n">
        <f aca="false">IF(Kalender!GG46&lt;&gt;1,0,IF(AND($B46&gt;0,INDEX(Kalender!GG$68:GG$77,MAX(1,$B46))&gt;INDEX(Kalender!$B$68:$B$77,MAX(1,$B46))),1,0)+IF(OR(AND($C46&gt;0,INDEX(Kalender!GG$81:GG$110,MAX(1,$C46))&gt;INDEX(Kalender!$B$81:$B$110,MAX(1,$C46))),AND($D46&gt;0,INDEX(Kalender!GG$81:GG$110,MAX(1,$D46))&gt;INDEX(Kalender!$B$81:$B$110,MAX(1,$D46))),AND($E46&gt;0,INDEX(Kalender!GG$81:GG$110,MAX(1,$E46))&gt;INDEX(Kalender!$B$81:$B$110,MAX(1,$E46))),AND($F46&gt;0,INDEX(Kalender!GG$81:GG$110,MAX(1,$F46))&gt;INDEX(Kalender!$B$81:$B$110,MAX(1,$F46)))),2,0))</f>
        <v>0</v>
      </c>
      <c r="GH46" s="5" t="n">
        <f aca="false">IF(Kalender!GH46&lt;&gt;1,0,IF(AND($B46&gt;0,INDEX(Kalender!GH$68:GH$77,MAX(1,$B46))&gt;INDEX(Kalender!$B$68:$B$77,MAX(1,$B46))),1,0)+IF(OR(AND($C46&gt;0,INDEX(Kalender!GH$81:GH$110,MAX(1,$C46))&gt;INDEX(Kalender!$B$81:$B$110,MAX(1,$C46))),AND($D46&gt;0,INDEX(Kalender!GH$81:GH$110,MAX(1,$D46))&gt;INDEX(Kalender!$B$81:$B$110,MAX(1,$D46))),AND($E46&gt;0,INDEX(Kalender!GH$81:GH$110,MAX(1,$E46))&gt;INDEX(Kalender!$B$81:$B$110,MAX(1,$E46))),AND($F46&gt;0,INDEX(Kalender!GH$81:GH$110,MAX(1,$F46))&gt;INDEX(Kalender!$B$81:$B$110,MAX(1,$F46)))),2,0))</f>
        <v>0</v>
      </c>
      <c r="GI46" s="5" t="n">
        <f aca="false">IF(Kalender!GI46&lt;&gt;1,0,IF(AND($B46&gt;0,INDEX(Kalender!GI$68:GI$77,MAX(1,$B46))&gt;INDEX(Kalender!$B$68:$B$77,MAX(1,$B46))),1,0)+IF(OR(AND($C46&gt;0,INDEX(Kalender!GI$81:GI$110,MAX(1,$C46))&gt;INDEX(Kalender!$B$81:$B$110,MAX(1,$C46))),AND($D46&gt;0,INDEX(Kalender!GI$81:GI$110,MAX(1,$D46))&gt;INDEX(Kalender!$B$81:$B$110,MAX(1,$D46))),AND($E46&gt;0,INDEX(Kalender!GI$81:GI$110,MAX(1,$E46))&gt;INDEX(Kalender!$B$81:$B$110,MAX(1,$E46))),AND($F46&gt;0,INDEX(Kalender!GI$81:GI$110,MAX(1,$F46))&gt;INDEX(Kalender!$B$81:$B$110,MAX(1,$F46)))),2,0))</f>
        <v>0</v>
      </c>
      <c r="GJ46" s="5" t="n">
        <f aca="false">IF(Kalender!GJ46&lt;&gt;1,0,IF(AND($B46&gt;0,INDEX(Kalender!GJ$68:GJ$77,MAX(1,$B46))&gt;INDEX(Kalender!$B$68:$B$77,MAX(1,$B46))),1,0)+IF(OR(AND($C46&gt;0,INDEX(Kalender!GJ$81:GJ$110,MAX(1,$C46))&gt;INDEX(Kalender!$B$81:$B$110,MAX(1,$C46))),AND($D46&gt;0,INDEX(Kalender!GJ$81:GJ$110,MAX(1,$D46))&gt;INDEX(Kalender!$B$81:$B$110,MAX(1,$D46))),AND($E46&gt;0,INDEX(Kalender!GJ$81:GJ$110,MAX(1,$E46))&gt;INDEX(Kalender!$B$81:$B$110,MAX(1,$E46))),AND($F46&gt;0,INDEX(Kalender!GJ$81:GJ$110,MAX(1,$F46))&gt;INDEX(Kalender!$B$81:$B$110,MAX(1,$F46)))),2,0))</f>
        <v>0</v>
      </c>
      <c r="GK46" s="5" t="n">
        <f aca="false">IF(Kalender!GK46&lt;&gt;1,0,IF(AND($B46&gt;0,INDEX(Kalender!GK$68:GK$77,MAX(1,$B46))&gt;INDEX(Kalender!$B$68:$B$77,MAX(1,$B46))),1,0)+IF(OR(AND($C46&gt;0,INDEX(Kalender!GK$81:GK$110,MAX(1,$C46))&gt;INDEX(Kalender!$B$81:$B$110,MAX(1,$C46))),AND($D46&gt;0,INDEX(Kalender!GK$81:GK$110,MAX(1,$D46))&gt;INDEX(Kalender!$B$81:$B$110,MAX(1,$D46))),AND($E46&gt;0,INDEX(Kalender!GK$81:GK$110,MAX(1,$E46))&gt;INDEX(Kalender!$B$81:$B$110,MAX(1,$E46))),AND($F46&gt;0,INDEX(Kalender!GK$81:GK$110,MAX(1,$F46))&gt;INDEX(Kalender!$B$81:$B$110,MAX(1,$F46)))),2,0))</f>
        <v>0</v>
      </c>
      <c r="GL46" s="5" t="n">
        <f aca="false">IF(Kalender!GL46&lt;&gt;1,0,IF(AND($B46&gt;0,INDEX(Kalender!GL$68:GL$77,MAX(1,$B46))&gt;INDEX(Kalender!$B$68:$B$77,MAX(1,$B46))),1,0)+IF(OR(AND($C46&gt;0,INDEX(Kalender!GL$81:GL$110,MAX(1,$C46))&gt;INDEX(Kalender!$B$81:$B$110,MAX(1,$C46))),AND($D46&gt;0,INDEX(Kalender!GL$81:GL$110,MAX(1,$D46))&gt;INDEX(Kalender!$B$81:$B$110,MAX(1,$D46))),AND($E46&gt;0,INDEX(Kalender!GL$81:GL$110,MAX(1,$E46))&gt;INDEX(Kalender!$B$81:$B$110,MAX(1,$E46))),AND($F46&gt;0,INDEX(Kalender!GL$81:GL$110,MAX(1,$F46))&gt;INDEX(Kalender!$B$81:$B$110,MAX(1,$F46)))),2,0))</f>
        <v>0</v>
      </c>
      <c r="GM46" s="5" t="n">
        <f aca="false">IF(Kalender!GM46&lt;&gt;1,0,IF(AND($B46&gt;0,INDEX(Kalender!GM$68:GM$77,MAX(1,$B46))&gt;INDEX(Kalender!$B$68:$B$77,MAX(1,$B46))),1,0)+IF(OR(AND($C46&gt;0,INDEX(Kalender!GM$81:GM$110,MAX(1,$C46))&gt;INDEX(Kalender!$B$81:$B$110,MAX(1,$C46))),AND($D46&gt;0,INDEX(Kalender!GM$81:GM$110,MAX(1,$D46))&gt;INDEX(Kalender!$B$81:$B$110,MAX(1,$D46))),AND($E46&gt;0,INDEX(Kalender!GM$81:GM$110,MAX(1,$E46))&gt;INDEX(Kalender!$B$81:$B$110,MAX(1,$E46))),AND($F46&gt;0,INDEX(Kalender!GM$81:GM$110,MAX(1,$F46))&gt;INDEX(Kalender!$B$81:$B$110,MAX(1,$F46)))),2,0))</f>
        <v>0</v>
      </c>
      <c r="GN46" s="5" t="n">
        <f aca="false">IF(Kalender!GN46&lt;&gt;1,0,IF(AND($B46&gt;0,INDEX(Kalender!GN$68:GN$77,MAX(1,$B46))&gt;INDEX(Kalender!$B$68:$B$77,MAX(1,$B46))),1,0)+IF(OR(AND($C46&gt;0,INDEX(Kalender!GN$81:GN$110,MAX(1,$C46))&gt;INDEX(Kalender!$B$81:$B$110,MAX(1,$C46))),AND($D46&gt;0,INDEX(Kalender!GN$81:GN$110,MAX(1,$D46))&gt;INDEX(Kalender!$B$81:$B$110,MAX(1,$D46))),AND($E46&gt;0,INDEX(Kalender!GN$81:GN$110,MAX(1,$E46))&gt;INDEX(Kalender!$B$81:$B$110,MAX(1,$E46))),AND($F46&gt;0,INDEX(Kalender!GN$81:GN$110,MAX(1,$F46))&gt;INDEX(Kalender!$B$81:$B$110,MAX(1,$F46)))),2,0))</f>
        <v>0</v>
      </c>
      <c r="GO46" s="5" t="n">
        <f aca="false">IF(Kalender!GO46&lt;&gt;1,0,IF(AND($B46&gt;0,INDEX(Kalender!GO$68:GO$77,MAX(1,$B46))&gt;INDEX(Kalender!$B$68:$B$77,MAX(1,$B46))),1,0)+IF(OR(AND($C46&gt;0,INDEX(Kalender!GO$81:GO$110,MAX(1,$C46))&gt;INDEX(Kalender!$B$81:$B$110,MAX(1,$C46))),AND($D46&gt;0,INDEX(Kalender!GO$81:GO$110,MAX(1,$D46))&gt;INDEX(Kalender!$B$81:$B$110,MAX(1,$D46))),AND($E46&gt;0,INDEX(Kalender!GO$81:GO$110,MAX(1,$E46))&gt;INDEX(Kalender!$B$81:$B$110,MAX(1,$E46))),AND($F46&gt;0,INDEX(Kalender!GO$81:GO$110,MAX(1,$F46))&gt;INDEX(Kalender!$B$81:$B$110,MAX(1,$F46)))),2,0))</f>
        <v>0</v>
      </c>
      <c r="GP46" s="5" t="n">
        <f aca="false">IF(Kalender!GP46&lt;&gt;1,0,IF(AND($B46&gt;0,INDEX(Kalender!GP$68:GP$77,MAX(1,$B46))&gt;INDEX(Kalender!$B$68:$B$77,MAX(1,$B46))),1,0)+IF(OR(AND($C46&gt;0,INDEX(Kalender!GP$81:GP$110,MAX(1,$C46))&gt;INDEX(Kalender!$B$81:$B$110,MAX(1,$C46))),AND($D46&gt;0,INDEX(Kalender!GP$81:GP$110,MAX(1,$D46))&gt;INDEX(Kalender!$B$81:$B$110,MAX(1,$D46))),AND($E46&gt;0,INDEX(Kalender!GP$81:GP$110,MAX(1,$E46))&gt;INDEX(Kalender!$B$81:$B$110,MAX(1,$E46))),AND($F46&gt;0,INDEX(Kalender!GP$81:GP$110,MAX(1,$F46))&gt;INDEX(Kalender!$B$81:$B$110,MAX(1,$F46)))),2,0))</f>
        <v>0</v>
      </c>
      <c r="GQ46" s="5" t="n">
        <f aca="false">IF(Kalender!GQ46&lt;&gt;1,0,IF(AND($B46&gt;0,INDEX(Kalender!GQ$68:GQ$77,MAX(1,$B46))&gt;INDEX(Kalender!$B$68:$B$77,MAX(1,$B46))),1,0)+IF(OR(AND($C46&gt;0,INDEX(Kalender!GQ$81:GQ$110,MAX(1,$C46))&gt;INDEX(Kalender!$B$81:$B$110,MAX(1,$C46))),AND($D46&gt;0,INDEX(Kalender!GQ$81:GQ$110,MAX(1,$D46))&gt;INDEX(Kalender!$B$81:$B$110,MAX(1,$D46))),AND($E46&gt;0,INDEX(Kalender!GQ$81:GQ$110,MAX(1,$E46))&gt;INDEX(Kalender!$B$81:$B$110,MAX(1,$E46))),AND($F46&gt;0,INDEX(Kalender!GQ$81:GQ$110,MAX(1,$F46))&gt;INDEX(Kalender!$B$81:$B$110,MAX(1,$F46)))),2,0))</f>
        <v>0</v>
      </c>
      <c r="GR46" s="5" t="n">
        <f aca="false">IF(Kalender!GR46&lt;&gt;1,0,IF(AND($B46&gt;0,INDEX(Kalender!GR$68:GR$77,MAX(1,$B46))&gt;INDEX(Kalender!$B$68:$B$77,MAX(1,$B46))),1,0)+IF(OR(AND($C46&gt;0,INDEX(Kalender!GR$81:GR$110,MAX(1,$C46))&gt;INDEX(Kalender!$B$81:$B$110,MAX(1,$C46))),AND($D46&gt;0,INDEX(Kalender!GR$81:GR$110,MAX(1,$D46))&gt;INDEX(Kalender!$B$81:$B$110,MAX(1,$D46))),AND($E46&gt;0,INDEX(Kalender!GR$81:GR$110,MAX(1,$E46))&gt;INDEX(Kalender!$B$81:$B$110,MAX(1,$E46))),AND($F46&gt;0,INDEX(Kalender!GR$81:GR$110,MAX(1,$F46))&gt;INDEX(Kalender!$B$81:$B$110,MAX(1,$F46)))),2,0))</f>
        <v>0</v>
      </c>
      <c r="GS46" s="5" t="n">
        <f aca="false">IF(Kalender!GS46&lt;&gt;1,0,IF(AND($B46&gt;0,INDEX(Kalender!GS$68:GS$77,MAX(1,$B46))&gt;INDEX(Kalender!$B$68:$B$77,MAX(1,$B46))),1,0)+IF(OR(AND($C46&gt;0,INDEX(Kalender!GS$81:GS$110,MAX(1,$C46))&gt;INDEX(Kalender!$B$81:$B$110,MAX(1,$C46))),AND($D46&gt;0,INDEX(Kalender!GS$81:GS$110,MAX(1,$D46))&gt;INDEX(Kalender!$B$81:$B$110,MAX(1,$D46))),AND($E46&gt;0,INDEX(Kalender!GS$81:GS$110,MAX(1,$E46))&gt;INDEX(Kalender!$B$81:$B$110,MAX(1,$E46))),AND($F46&gt;0,INDEX(Kalender!GS$81:GS$110,MAX(1,$F46))&gt;INDEX(Kalender!$B$81:$B$110,MAX(1,$F46)))),2,0))</f>
        <v>0</v>
      </c>
      <c r="GT46" s="5" t="n">
        <f aca="false">IF(Kalender!GT46&lt;&gt;1,0,IF(AND($B46&gt;0,INDEX(Kalender!GT$68:GT$77,MAX(1,$B46))&gt;INDEX(Kalender!$B$68:$B$77,MAX(1,$B46))),1,0)+IF(OR(AND($C46&gt;0,INDEX(Kalender!GT$81:GT$110,MAX(1,$C46))&gt;INDEX(Kalender!$B$81:$B$110,MAX(1,$C46))),AND($D46&gt;0,INDEX(Kalender!GT$81:GT$110,MAX(1,$D46))&gt;INDEX(Kalender!$B$81:$B$110,MAX(1,$D46))),AND($E46&gt;0,INDEX(Kalender!GT$81:GT$110,MAX(1,$E46))&gt;INDEX(Kalender!$B$81:$B$110,MAX(1,$E46))),AND($F46&gt;0,INDEX(Kalender!GT$81:GT$110,MAX(1,$F46))&gt;INDEX(Kalender!$B$81:$B$110,MAX(1,$F46)))),2,0))</f>
        <v>0</v>
      </c>
      <c r="GU46" s="5" t="n">
        <f aca="false">IF(Kalender!GU46&lt;&gt;1,0,IF(AND($B46&gt;0,INDEX(Kalender!GU$68:GU$77,MAX(1,$B46))&gt;INDEX(Kalender!$B$68:$B$77,MAX(1,$B46))),1,0)+IF(OR(AND($C46&gt;0,INDEX(Kalender!GU$81:GU$110,MAX(1,$C46))&gt;INDEX(Kalender!$B$81:$B$110,MAX(1,$C46))),AND($D46&gt;0,INDEX(Kalender!GU$81:GU$110,MAX(1,$D46))&gt;INDEX(Kalender!$B$81:$B$110,MAX(1,$D46))),AND($E46&gt;0,INDEX(Kalender!GU$81:GU$110,MAX(1,$E46))&gt;INDEX(Kalender!$B$81:$B$110,MAX(1,$E46))),AND($F46&gt;0,INDEX(Kalender!GU$81:GU$110,MAX(1,$F46))&gt;INDEX(Kalender!$B$81:$B$110,MAX(1,$F46)))),2,0))</f>
        <v>0</v>
      </c>
      <c r="GV46" s="5" t="n">
        <f aca="false">IF(Kalender!GV46&lt;&gt;1,0,IF(AND($B46&gt;0,INDEX(Kalender!GV$68:GV$77,MAX(1,$B46))&gt;INDEX(Kalender!$B$68:$B$77,MAX(1,$B46))),1,0)+IF(OR(AND($C46&gt;0,INDEX(Kalender!GV$81:GV$110,MAX(1,$C46))&gt;INDEX(Kalender!$B$81:$B$110,MAX(1,$C46))),AND($D46&gt;0,INDEX(Kalender!GV$81:GV$110,MAX(1,$D46))&gt;INDEX(Kalender!$B$81:$B$110,MAX(1,$D46))),AND($E46&gt;0,INDEX(Kalender!GV$81:GV$110,MAX(1,$E46))&gt;INDEX(Kalender!$B$81:$B$110,MAX(1,$E46))),AND($F46&gt;0,INDEX(Kalender!GV$81:GV$110,MAX(1,$F46))&gt;INDEX(Kalender!$B$81:$B$110,MAX(1,$F46)))),2,0))</f>
        <v>0</v>
      </c>
      <c r="GW46" s="5" t="n">
        <f aca="false">IF(Kalender!GW46&lt;&gt;1,0,IF(AND($B46&gt;0,INDEX(Kalender!GW$68:GW$77,MAX(1,$B46))&gt;INDEX(Kalender!$B$68:$B$77,MAX(1,$B46))),1,0)+IF(OR(AND($C46&gt;0,INDEX(Kalender!GW$81:GW$110,MAX(1,$C46))&gt;INDEX(Kalender!$B$81:$B$110,MAX(1,$C46))),AND($D46&gt;0,INDEX(Kalender!GW$81:GW$110,MAX(1,$D46))&gt;INDEX(Kalender!$B$81:$B$110,MAX(1,$D46))),AND($E46&gt;0,INDEX(Kalender!GW$81:GW$110,MAX(1,$E46))&gt;INDEX(Kalender!$B$81:$B$110,MAX(1,$E46))),AND($F46&gt;0,INDEX(Kalender!GW$81:GW$110,MAX(1,$F46))&gt;INDEX(Kalender!$B$81:$B$110,MAX(1,$F46)))),2,0))</f>
        <v>0</v>
      </c>
      <c r="GX46" s="5" t="n">
        <f aca="false">IF(Kalender!GX46&lt;&gt;1,0,IF(AND($B46&gt;0,INDEX(Kalender!GX$68:GX$77,MAX(1,$B46))&gt;INDEX(Kalender!$B$68:$B$77,MAX(1,$B46))),1,0)+IF(OR(AND($C46&gt;0,INDEX(Kalender!GX$81:GX$110,MAX(1,$C46))&gt;INDEX(Kalender!$B$81:$B$110,MAX(1,$C46))),AND($D46&gt;0,INDEX(Kalender!GX$81:GX$110,MAX(1,$D46))&gt;INDEX(Kalender!$B$81:$B$110,MAX(1,$D46))),AND($E46&gt;0,INDEX(Kalender!GX$81:GX$110,MAX(1,$E46))&gt;INDEX(Kalender!$B$81:$B$110,MAX(1,$E46))),AND($F46&gt;0,INDEX(Kalender!GX$81:GX$110,MAX(1,$F46))&gt;INDEX(Kalender!$B$81:$B$110,MAX(1,$F46)))),2,0))</f>
        <v>0</v>
      </c>
      <c r="GY46" s="5" t="n">
        <f aca="false">IF(Kalender!GY46&lt;&gt;1,0,IF(AND($B46&gt;0,INDEX(Kalender!GY$68:GY$77,MAX(1,$B46))&gt;INDEX(Kalender!$B$68:$B$77,MAX(1,$B46))),1,0)+IF(OR(AND($C46&gt;0,INDEX(Kalender!GY$81:GY$110,MAX(1,$C46))&gt;INDEX(Kalender!$B$81:$B$110,MAX(1,$C46))),AND($D46&gt;0,INDEX(Kalender!GY$81:GY$110,MAX(1,$D46))&gt;INDEX(Kalender!$B$81:$B$110,MAX(1,$D46))),AND($E46&gt;0,INDEX(Kalender!GY$81:GY$110,MAX(1,$E46))&gt;INDEX(Kalender!$B$81:$B$110,MAX(1,$E46))),AND($F46&gt;0,INDEX(Kalender!GY$81:GY$110,MAX(1,$F46))&gt;INDEX(Kalender!$B$81:$B$110,MAX(1,$F46)))),2,0))</f>
        <v>0</v>
      </c>
      <c r="GZ46" s="5" t="n">
        <f aca="false">IF(Kalender!GZ46&lt;&gt;1,0,IF(AND($B46&gt;0,INDEX(Kalender!GZ$68:GZ$77,MAX(1,$B46))&gt;INDEX(Kalender!$B$68:$B$77,MAX(1,$B46))),1,0)+IF(OR(AND($C46&gt;0,INDEX(Kalender!GZ$81:GZ$110,MAX(1,$C46))&gt;INDEX(Kalender!$B$81:$B$110,MAX(1,$C46))),AND($D46&gt;0,INDEX(Kalender!GZ$81:GZ$110,MAX(1,$D46))&gt;INDEX(Kalender!$B$81:$B$110,MAX(1,$D46))),AND($E46&gt;0,INDEX(Kalender!GZ$81:GZ$110,MAX(1,$E46))&gt;INDEX(Kalender!$B$81:$B$110,MAX(1,$E46))),AND($F46&gt;0,INDEX(Kalender!GZ$81:GZ$110,MAX(1,$F46))&gt;INDEX(Kalender!$B$81:$B$110,MAX(1,$F46)))),2,0))</f>
        <v>0</v>
      </c>
      <c r="HA46" s="5" t="n">
        <f aca="false">IF(Kalender!HA46&lt;&gt;1,0,IF(AND($B46&gt;0,INDEX(Kalender!HA$68:HA$77,MAX(1,$B46))&gt;INDEX(Kalender!$B$68:$B$77,MAX(1,$B46))),1,0)+IF(OR(AND($C46&gt;0,INDEX(Kalender!HA$81:HA$110,MAX(1,$C46))&gt;INDEX(Kalender!$B$81:$B$110,MAX(1,$C46))),AND($D46&gt;0,INDEX(Kalender!HA$81:HA$110,MAX(1,$D46))&gt;INDEX(Kalender!$B$81:$B$110,MAX(1,$D46))),AND($E46&gt;0,INDEX(Kalender!HA$81:HA$110,MAX(1,$E46))&gt;INDEX(Kalender!$B$81:$B$110,MAX(1,$E46))),AND($F46&gt;0,INDEX(Kalender!HA$81:HA$110,MAX(1,$F46))&gt;INDEX(Kalender!$B$81:$B$110,MAX(1,$F46)))),2,0))</f>
        <v>0</v>
      </c>
      <c r="HB46" s="5" t="n">
        <f aca="false">IF(Kalender!HB46&lt;&gt;1,0,IF(AND($B46&gt;0,INDEX(Kalender!HB$68:HB$77,MAX(1,$B46))&gt;INDEX(Kalender!$B$68:$B$77,MAX(1,$B46))),1,0)+IF(OR(AND($C46&gt;0,INDEX(Kalender!HB$81:HB$110,MAX(1,$C46))&gt;INDEX(Kalender!$B$81:$B$110,MAX(1,$C46))),AND($D46&gt;0,INDEX(Kalender!HB$81:HB$110,MAX(1,$D46))&gt;INDEX(Kalender!$B$81:$B$110,MAX(1,$D46))),AND($E46&gt;0,INDEX(Kalender!HB$81:HB$110,MAX(1,$E46))&gt;INDEX(Kalender!$B$81:$B$110,MAX(1,$E46))),AND($F46&gt;0,INDEX(Kalender!HB$81:HB$110,MAX(1,$F46))&gt;INDEX(Kalender!$B$81:$B$110,MAX(1,$F46)))),2,0))</f>
        <v>0</v>
      </c>
      <c r="HC46" s="5" t="n">
        <f aca="false">IF(Kalender!HC46&lt;&gt;1,0,IF(AND($B46&gt;0,INDEX(Kalender!HC$68:HC$77,MAX(1,$B46))&gt;INDEX(Kalender!$B$68:$B$77,MAX(1,$B46))),1,0)+IF(OR(AND($C46&gt;0,INDEX(Kalender!HC$81:HC$110,MAX(1,$C46))&gt;INDEX(Kalender!$B$81:$B$110,MAX(1,$C46))),AND($D46&gt;0,INDEX(Kalender!HC$81:HC$110,MAX(1,$D46))&gt;INDEX(Kalender!$B$81:$B$110,MAX(1,$D46))),AND($E46&gt;0,INDEX(Kalender!HC$81:HC$110,MAX(1,$E46))&gt;INDEX(Kalender!$B$81:$B$110,MAX(1,$E46))),AND($F46&gt;0,INDEX(Kalender!HC$81:HC$110,MAX(1,$F46))&gt;INDEX(Kalender!$B$81:$B$110,MAX(1,$F46)))),2,0))</f>
        <v>0</v>
      </c>
      <c r="HD46" s="5" t="n">
        <f aca="false">IF(Kalender!HD46&lt;&gt;1,0,IF(AND($B46&gt;0,INDEX(Kalender!HD$68:HD$77,MAX(1,$B46))&gt;INDEX(Kalender!$B$68:$B$77,MAX(1,$B46))),1,0)+IF(OR(AND($C46&gt;0,INDEX(Kalender!HD$81:HD$110,MAX(1,$C46))&gt;INDEX(Kalender!$B$81:$B$110,MAX(1,$C46))),AND($D46&gt;0,INDEX(Kalender!HD$81:HD$110,MAX(1,$D46))&gt;INDEX(Kalender!$B$81:$B$110,MAX(1,$D46))),AND($E46&gt;0,INDEX(Kalender!HD$81:HD$110,MAX(1,$E46))&gt;INDEX(Kalender!$B$81:$B$110,MAX(1,$E46))),AND($F46&gt;0,INDEX(Kalender!HD$81:HD$110,MAX(1,$F46))&gt;INDEX(Kalender!$B$81:$B$110,MAX(1,$F46)))),2,0))</f>
        <v>0</v>
      </c>
      <c r="HE46" s="5" t="n">
        <f aca="false">IF(Kalender!HE46&lt;&gt;1,0,IF(AND($B46&gt;0,INDEX(Kalender!HE$68:HE$77,MAX(1,$B46))&gt;INDEX(Kalender!$B$68:$B$77,MAX(1,$B46))),1,0)+IF(OR(AND($C46&gt;0,INDEX(Kalender!HE$81:HE$110,MAX(1,$C46))&gt;INDEX(Kalender!$B$81:$B$110,MAX(1,$C46))),AND($D46&gt;0,INDEX(Kalender!HE$81:HE$110,MAX(1,$D46))&gt;INDEX(Kalender!$B$81:$B$110,MAX(1,$D46))),AND($E46&gt;0,INDEX(Kalender!HE$81:HE$110,MAX(1,$E46))&gt;INDEX(Kalender!$B$81:$B$110,MAX(1,$E46))),AND($F46&gt;0,INDEX(Kalender!HE$81:HE$110,MAX(1,$F46))&gt;INDEX(Kalender!$B$81:$B$110,MAX(1,$F46)))),2,0))</f>
        <v>0</v>
      </c>
      <c r="HF46" s="5" t="n">
        <f aca="false">IF(Kalender!HF46&lt;&gt;1,0,IF(AND($B46&gt;0,INDEX(Kalender!HF$68:HF$77,MAX(1,$B46))&gt;INDEX(Kalender!$B$68:$B$77,MAX(1,$B46))),1,0)+IF(OR(AND($C46&gt;0,INDEX(Kalender!HF$81:HF$110,MAX(1,$C46))&gt;INDEX(Kalender!$B$81:$B$110,MAX(1,$C46))),AND($D46&gt;0,INDEX(Kalender!HF$81:HF$110,MAX(1,$D46))&gt;INDEX(Kalender!$B$81:$B$110,MAX(1,$D46))),AND($E46&gt;0,INDEX(Kalender!HF$81:HF$110,MAX(1,$E46))&gt;INDEX(Kalender!$B$81:$B$110,MAX(1,$E46))),AND($F46&gt;0,INDEX(Kalender!HF$81:HF$110,MAX(1,$F46))&gt;INDEX(Kalender!$B$81:$B$110,MAX(1,$F46)))),2,0))</f>
        <v>0</v>
      </c>
      <c r="HG46" s="5" t="n">
        <f aca="false">IF(Kalender!HG46&lt;&gt;1,0,IF(AND($B46&gt;0,INDEX(Kalender!HG$68:HG$77,MAX(1,$B46))&gt;INDEX(Kalender!$B$68:$B$77,MAX(1,$B46))),1,0)+IF(OR(AND($C46&gt;0,INDEX(Kalender!HG$81:HG$110,MAX(1,$C46))&gt;INDEX(Kalender!$B$81:$B$110,MAX(1,$C46))),AND($D46&gt;0,INDEX(Kalender!HG$81:HG$110,MAX(1,$D46))&gt;INDEX(Kalender!$B$81:$B$110,MAX(1,$D46))),AND($E46&gt;0,INDEX(Kalender!HG$81:HG$110,MAX(1,$E46))&gt;INDEX(Kalender!$B$81:$B$110,MAX(1,$E46))),AND($F46&gt;0,INDEX(Kalender!HG$81:HG$110,MAX(1,$F46))&gt;INDEX(Kalender!$B$81:$B$110,MAX(1,$F46)))),2,0))</f>
        <v>0</v>
      </c>
      <c r="HH46" s="5" t="n">
        <f aca="false">IF(Kalender!HH46&lt;&gt;1,0,IF(AND($B46&gt;0,INDEX(Kalender!HH$68:HH$77,MAX(1,$B46))&gt;INDEX(Kalender!$B$68:$B$77,MAX(1,$B46))),1,0)+IF(OR(AND($C46&gt;0,INDEX(Kalender!HH$81:HH$110,MAX(1,$C46))&gt;INDEX(Kalender!$B$81:$B$110,MAX(1,$C46))),AND($D46&gt;0,INDEX(Kalender!HH$81:HH$110,MAX(1,$D46))&gt;INDEX(Kalender!$B$81:$B$110,MAX(1,$D46))),AND($E46&gt;0,INDEX(Kalender!HH$81:HH$110,MAX(1,$E46))&gt;INDEX(Kalender!$B$81:$B$110,MAX(1,$E46))),AND($F46&gt;0,INDEX(Kalender!HH$81:HH$110,MAX(1,$F46))&gt;INDEX(Kalender!$B$81:$B$110,MAX(1,$F46)))),2,0))</f>
        <v>0</v>
      </c>
      <c r="HI46" s="5" t="n">
        <f aca="false">IF(Kalender!HI46&lt;&gt;1,0,IF(AND($B46&gt;0,INDEX(Kalender!HI$68:HI$77,MAX(1,$B46))&gt;INDEX(Kalender!$B$68:$B$77,MAX(1,$B46))),1,0)+IF(OR(AND($C46&gt;0,INDEX(Kalender!HI$81:HI$110,MAX(1,$C46))&gt;INDEX(Kalender!$B$81:$B$110,MAX(1,$C46))),AND($D46&gt;0,INDEX(Kalender!HI$81:HI$110,MAX(1,$D46))&gt;INDEX(Kalender!$B$81:$B$110,MAX(1,$D46))),AND($E46&gt;0,INDEX(Kalender!HI$81:HI$110,MAX(1,$E46))&gt;INDEX(Kalender!$B$81:$B$110,MAX(1,$E46))),AND($F46&gt;0,INDEX(Kalender!HI$81:HI$110,MAX(1,$F46))&gt;INDEX(Kalender!$B$81:$B$110,MAX(1,$F46)))),2,0))</f>
        <v>0</v>
      </c>
      <c r="HJ46" s="5" t="n">
        <f aca="false">IF(Kalender!HJ46&lt;&gt;1,0,IF(AND($B46&gt;0,INDEX(Kalender!HJ$68:HJ$77,MAX(1,$B46))&gt;INDEX(Kalender!$B$68:$B$77,MAX(1,$B46))),1,0)+IF(OR(AND($C46&gt;0,INDEX(Kalender!HJ$81:HJ$110,MAX(1,$C46))&gt;INDEX(Kalender!$B$81:$B$110,MAX(1,$C46))),AND($D46&gt;0,INDEX(Kalender!HJ$81:HJ$110,MAX(1,$D46))&gt;INDEX(Kalender!$B$81:$B$110,MAX(1,$D46))),AND($E46&gt;0,INDEX(Kalender!HJ$81:HJ$110,MAX(1,$E46))&gt;INDEX(Kalender!$B$81:$B$110,MAX(1,$E46))),AND($F46&gt;0,INDEX(Kalender!HJ$81:HJ$110,MAX(1,$F46))&gt;INDEX(Kalender!$B$81:$B$110,MAX(1,$F46)))),2,0))</f>
        <v>0</v>
      </c>
      <c r="HK46" s="5" t="n">
        <f aca="false">IF(Kalender!HK46&lt;&gt;1,0,IF(AND($B46&gt;0,INDEX(Kalender!HK$68:HK$77,MAX(1,$B46))&gt;INDEX(Kalender!$B$68:$B$77,MAX(1,$B46))),1,0)+IF(OR(AND($C46&gt;0,INDEX(Kalender!HK$81:HK$110,MAX(1,$C46))&gt;INDEX(Kalender!$B$81:$B$110,MAX(1,$C46))),AND($D46&gt;0,INDEX(Kalender!HK$81:HK$110,MAX(1,$D46))&gt;INDEX(Kalender!$B$81:$B$110,MAX(1,$D46))),AND($E46&gt;0,INDEX(Kalender!HK$81:HK$110,MAX(1,$E46))&gt;INDEX(Kalender!$B$81:$B$110,MAX(1,$E46))),AND($F46&gt;0,INDEX(Kalender!HK$81:HK$110,MAX(1,$F46))&gt;INDEX(Kalender!$B$81:$B$110,MAX(1,$F46)))),2,0))</f>
        <v>0</v>
      </c>
      <c r="HL46" s="5" t="n">
        <f aca="false">IF(Kalender!HL46&lt;&gt;1,0,IF(AND($B46&gt;0,INDEX(Kalender!HL$68:HL$77,MAX(1,$B46))&gt;INDEX(Kalender!$B$68:$B$77,MAX(1,$B46))),1,0)+IF(OR(AND($C46&gt;0,INDEX(Kalender!HL$81:HL$110,MAX(1,$C46))&gt;INDEX(Kalender!$B$81:$B$110,MAX(1,$C46))),AND($D46&gt;0,INDEX(Kalender!HL$81:HL$110,MAX(1,$D46))&gt;INDEX(Kalender!$B$81:$B$110,MAX(1,$D46))),AND($E46&gt;0,INDEX(Kalender!HL$81:HL$110,MAX(1,$E46))&gt;INDEX(Kalender!$B$81:$B$110,MAX(1,$E46))),AND($F46&gt;0,INDEX(Kalender!HL$81:HL$110,MAX(1,$F46))&gt;INDEX(Kalender!$B$81:$B$110,MAX(1,$F46)))),2,0))</f>
        <v>0</v>
      </c>
      <c r="HM46" s="5" t="n">
        <f aca="false">IF(Kalender!HM46&lt;&gt;1,0,IF(AND($B46&gt;0,INDEX(Kalender!HM$68:HM$77,MAX(1,$B46))&gt;INDEX(Kalender!$B$68:$B$77,MAX(1,$B46))),1,0)+IF(OR(AND($C46&gt;0,INDEX(Kalender!HM$81:HM$110,MAX(1,$C46))&gt;INDEX(Kalender!$B$81:$B$110,MAX(1,$C46))),AND($D46&gt;0,INDEX(Kalender!HM$81:HM$110,MAX(1,$D46))&gt;INDEX(Kalender!$B$81:$B$110,MAX(1,$D46))),AND($E46&gt;0,INDEX(Kalender!HM$81:HM$110,MAX(1,$E46))&gt;INDEX(Kalender!$B$81:$B$110,MAX(1,$E46))),AND($F46&gt;0,INDEX(Kalender!HM$81:HM$110,MAX(1,$F46))&gt;INDEX(Kalender!$B$81:$B$110,MAX(1,$F46)))),2,0))</f>
        <v>0</v>
      </c>
      <c r="HN46" s="5" t="n">
        <f aca="false">IF(Kalender!HN46&lt;&gt;1,0,IF(AND($B46&gt;0,INDEX(Kalender!HN$68:HN$77,MAX(1,$B46))&gt;INDEX(Kalender!$B$68:$B$77,MAX(1,$B46))),1,0)+IF(OR(AND($C46&gt;0,INDEX(Kalender!HN$81:HN$110,MAX(1,$C46))&gt;INDEX(Kalender!$B$81:$B$110,MAX(1,$C46))),AND($D46&gt;0,INDEX(Kalender!HN$81:HN$110,MAX(1,$D46))&gt;INDEX(Kalender!$B$81:$B$110,MAX(1,$D46))),AND($E46&gt;0,INDEX(Kalender!HN$81:HN$110,MAX(1,$E46))&gt;INDEX(Kalender!$B$81:$B$110,MAX(1,$E46))),AND($F46&gt;0,INDEX(Kalender!HN$81:HN$110,MAX(1,$F46))&gt;INDEX(Kalender!$B$81:$B$110,MAX(1,$F46)))),2,0))</f>
        <v>0</v>
      </c>
      <c r="HO46" s="5" t="n">
        <f aca="false">IF(Kalender!HO46&lt;&gt;1,0,IF(AND($B46&gt;0,INDEX(Kalender!HO$68:HO$77,MAX(1,$B46))&gt;INDEX(Kalender!$B$68:$B$77,MAX(1,$B46))),1,0)+IF(OR(AND($C46&gt;0,INDEX(Kalender!HO$81:HO$110,MAX(1,$C46))&gt;INDEX(Kalender!$B$81:$B$110,MAX(1,$C46))),AND($D46&gt;0,INDEX(Kalender!HO$81:HO$110,MAX(1,$D46))&gt;INDEX(Kalender!$B$81:$B$110,MAX(1,$D46))),AND($E46&gt;0,INDEX(Kalender!HO$81:HO$110,MAX(1,$E46))&gt;INDEX(Kalender!$B$81:$B$110,MAX(1,$E46))),AND($F46&gt;0,INDEX(Kalender!HO$81:HO$110,MAX(1,$F46))&gt;INDEX(Kalender!$B$81:$B$110,MAX(1,$F46)))),2,0))</f>
        <v>0</v>
      </c>
      <c r="HP46" s="5" t="n">
        <f aca="false">IF(Kalender!HP46&lt;&gt;1,0,IF(AND($B46&gt;0,INDEX(Kalender!HP$68:HP$77,MAX(1,$B46))&gt;INDEX(Kalender!$B$68:$B$77,MAX(1,$B46))),1,0)+IF(OR(AND($C46&gt;0,INDEX(Kalender!HP$81:HP$110,MAX(1,$C46))&gt;INDEX(Kalender!$B$81:$B$110,MAX(1,$C46))),AND($D46&gt;0,INDEX(Kalender!HP$81:HP$110,MAX(1,$D46))&gt;INDEX(Kalender!$B$81:$B$110,MAX(1,$D46))),AND($E46&gt;0,INDEX(Kalender!HP$81:HP$110,MAX(1,$E46))&gt;INDEX(Kalender!$B$81:$B$110,MAX(1,$E46))),AND($F46&gt;0,INDEX(Kalender!HP$81:HP$110,MAX(1,$F46))&gt;INDEX(Kalender!$B$81:$B$110,MAX(1,$F46)))),2,0))</f>
        <v>0</v>
      </c>
      <c r="HQ46" s="5" t="n">
        <f aca="false">IF(Kalender!HQ46&lt;&gt;1,0,IF(AND($B46&gt;0,INDEX(Kalender!HQ$68:HQ$77,MAX(1,$B46))&gt;INDEX(Kalender!$B$68:$B$77,MAX(1,$B46))),1,0)+IF(OR(AND($C46&gt;0,INDEX(Kalender!HQ$81:HQ$110,MAX(1,$C46))&gt;INDEX(Kalender!$B$81:$B$110,MAX(1,$C46))),AND($D46&gt;0,INDEX(Kalender!HQ$81:HQ$110,MAX(1,$D46))&gt;INDEX(Kalender!$B$81:$B$110,MAX(1,$D46))),AND($E46&gt;0,INDEX(Kalender!HQ$81:HQ$110,MAX(1,$E46))&gt;INDEX(Kalender!$B$81:$B$110,MAX(1,$E46))),AND($F46&gt;0,INDEX(Kalender!HQ$81:HQ$110,MAX(1,$F46))&gt;INDEX(Kalender!$B$81:$B$110,MAX(1,$F46)))),2,0))</f>
        <v>0</v>
      </c>
      <c r="HR46" s="5" t="n">
        <f aca="false">IF(Kalender!HR46&lt;&gt;1,0,IF(AND($B46&gt;0,INDEX(Kalender!HR$68:HR$77,MAX(1,$B46))&gt;INDEX(Kalender!$B$68:$B$77,MAX(1,$B46))),1,0)+IF(OR(AND($C46&gt;0,INDEX(Kalender!HR$81:HR$110,MAX(1,$C46))&gt;INDEX(Kalender!$B$81:$B$110,MAX(1,$C46))),AND($D46&gt;0,INDEX(Kalender!HR$81:HR$110,MAX(1,$D46))&gt;INDEX(Kalender!$B$81:$B$110,MAX(1,$D46))),AND($E46&gt;0,INDEX(Kalender!HR$81:HR$110,MAX(1,$E46))&gt;INDEX(Kalender!$B$81:$B$110,MAX(1,$E46))),AND($F46&gt;0,INDEX(Kalender!HR$81:HR$110,MAX(1,$F46))&gt;INDEX(Kalender!$B$81:$B$110,MAX(1,$F46)))),2,0))</f>
        <v>0</v>
      </c>
      <c r="HS46" s="5" t="n">
        <f aca="false">IF(Kalender!HS46&lt;&gt;1,0,IF(AND($B46&gt;0,INDEX(Kalender!HS$68:HS$77,MAX(1,$B46))&gt;INDEX(Kalender!$B$68:$B$77,MAX(1,$B46))),1,0)+IF(OR(AND($C46&gt;0,INDEX(Kalender!HS$81:HS$110,MAX(1,$C46))&gt;INDEX(Kalender!$B$81:$B$110,MAX(1,$C46))),AND($D46&gt;0,INDEX(Kalender!HS$81:HS$110,MAX(1,$D46))&gt;INDEX(Kalender!$B$81:$B$110,MAX(1,$D46))),AND($E46&gt;0,INDEX(Kalender!HS$81:HS$110,MAX(1,$E46))&gt;INDEX(Kalender!$B$81:$B$110,MAX(1,$E46))),AND($F46&gt;0,INDEX(Kalender!HS$81:HS$110,MAX(1,$F46))&gt;INDEX(Kalender!$B$81:$B$110,MAX(1,$F46)))),2,0))</f>
        <v>0</v>
      </c>
      <c r="HT46" s="5" t="n">
        <f aca="false">IF(Kalender!HT46&lt;&gt;1,0,IF(AND($B46&gt;0,INDEX(Kalender!HT$68:HT$77,MAX(1,$B46))&gt;INDEX(Kalender!$B$68:$B$77,MAX(1,$B46))),1,0)+IF(OR(AND($C46&gt;0,INDEX(Kalender!HT$81:HT$110,MAX(1,$C46))&gt;INDEX(Kalender!$B$81:$B$110,MAX(1,$C46))),AND($D46&gt;0,INDEX(Kalender!HT$81:HT$110,MAX(1,$D46))&gt;INDEX(Kalender!$B$81:$B$110,MAX(1,$D46))),AND($E46&gt;0,INDEX(Kalender!HT$81:HT$110,MAX(1,$E46))&gt;INDEX(Kalender!$B$81:$B$110,MAX(1,$E46))),AND($F46&gt;0,INDEX(Kalender!HT$81:HT$110,MAX(1,$F46))&gt;INDEX(Kalender!$B$81:$B$110,MAX(1,$F46)))),2,0))</f>
        <v>0</v>
      </c>
      <c r="HU46" s="5" t="n">
        <f aca="false">IF(Kalender!HU46&lt;&gt;1,0,IF(AND($B46&gt;0,INDEX(Kalender!HU$68:HU$77,MAX(1,$B46))&gt;INDEX(Kalender!$B$68:$B$77,MAX(1,$B46))),1,0)+IF(OR(AND($C46&gt;0,INDEX(Kalender!HU$81:HU$110,MAX(1,$C46))&gt;INDEX(Kalender!$B$81:$B$110,MAX(1,$C46))),AND($D46&gt;0,INDEX(Kalender!HU$81:HU$110,MAX(1,$D46))&gt;INDEX(Kalender!$B$81:$B$110,MAX(1,$D46))),AND($E46&gt;0,INDEX(Kalender!HU$81:HU$110,MAX(1,$E46))&gt;INDEX(Kalender!$B$81:$B$110,MAX(1,$E46))),AND($F46&gt;0,INDEX(Kalender!HU$81:HU$110,MAX(1,$F46))&gt;INDEX(Kalender!$B$81:$B$110,MAX(1,$F46)))),2,0))</f>
        <v>0</v>
      </c>
      <c r="HV46" s="5" t="n">
        <f aca="false">IF(Kalender!HV46&lt;&gt;1,0,IF(AND($B46&gt;0,INDEX(Kalender!HV$68:HV$77,MAX(1,$B46))&gt;INDEX(Kalender!$B$68:$B$77,MAX(1,$B46))),1,0)+IF(OR(AND($C46&gt;0,INDEX(Kalender!HV$81:HV$110,MAX(1,$C46))&gt;INDEX(Kalender!$B$81:$B$110,MAX(1,$C46))),AND($D46&gt;0,INDEX(Kalender!HV$81:HV$110,MAX(1,$D46))&gt;INDEX(Kalender!$B$81:$B$110,MAX(1,$D46))),AND($E46&gt;0,INDEX(Kalender!HV$81:HV$110,MAX(1,$E46))&gt;INDEX(Kalender!$B$81:$B$110,MAX(1,$E46))),AND($F46&gt;0,INDEX(Kalender!HV$81:HV$110,MAX(1,$F46))&gt;INDEX(Kalender!$B$81:$B$110,MAX(1,$F46)))),2,0))</f>
        <v>0</v>
      </c>
      <c r="HW46" s="5" t="n">
        <f aca="false">IF(Kalender!HW46&lt;&gt;1,0,IF(AND($B46&gt;0,INDEX(Kalender!HW$68:HW$77,MAX(1,$B46))&gt;INDEX(Kalender!$B$68:$B$77,MAX(1,$B46))),1,0)+IF(OR(AND($C46&gt;0,INDEX(Kalender!HW$81:HW$110,MAX(1,$C46))&gt;INDEX(Kalender!$B$81:$B$110,MAX(1,$C46))),AND($D46&gt;0,INDEX(Kalender!HW$81:HW$110,MAX(1,$D46))&gt;INDEX(Kalender!$B$81:$B$110,MAX(1,$D46))),AND($E46&gt;0,INDEX(Kalender!HW$81:HW$110,MAX(1,$E46))&gt;INDEX(Kalender!$B$81:$B$110,MAX(1,$E46))),AND($F46&gt;0,INDEX(Kalender!HW$81:HW$110,MAX(1,$F46))&gt;INDEX(Kalender!$B$81:$B$110,MAX(1,$F46)))),2,0))</f>
        <v>0</v>
      </c>
      <c r="HX46" s="5" t="n">
        <f aca="false">IF(Kalender!HX46&lt;&gt;1,0,IF(AND($B46&gt;0,INDEX(Kalender!HX$68:HX$77,MAX(1,$B46))&gt;INDEX(Kalender!$B$68:$B$77,MAX(1,$B46))),1,0)+IF(OR(AND($C46&gt;0,INDEX(Kalender!HX$81:HX$110,MAX(1,$C46))&gt;INDEX(Kalender!$B$81:$B$110,MAX(1,$C46))),AND($D46&gt;0,INDEX(Kalender!HX$81:HX$110,MAX(1,$D46))&gt;INDEX(Kalender!$B$81:$B$110,MAX(1,$D46))),AND($E46&gt;0,INDEX(Kalender!HX$81:HX$110,MAX(1,$E46))&gt;INDEX(Kalender!$B$81:$B$110,MAX(1,$E46))),AND($F46&gt;0,INDEX(Kalender!HX$81:HX$110,MAX(1,$F46))&gt;INDEX(Kalender!$B$81:$B$110,MAX(1,$F46)))),2,0))</f>
        <v>0</v>
      </c>
      <c r="HY46" s="5" t="n">
        <f aca="false">IF(Kalender!HY46&lt;&gt;1,0,IF(AND($B46&gt;0,INDEX(Kalender!HY$68:HY$77,MAX(1,$B46))&gt;INDEX(Kalender!$B$68:$B$77,MAX(1,$B46))),1,0)+IF(OR(AND($C46&gt;0,INDEX(Kalender!HY$81:HY$110,MAX(1,$C46))&gt;INDEX(Kalender!$B$81:$B$110,MAX(1,$C46))),AND($D46&gt;0,INDEX(Kalender!HY$81:HY$110,MAX(1,$D46))&gt;INDEX(Kalender!$B$81:$B$110,MAX(1,$D46))),AND($E46&gt;0,INDEX(Kalender!HY$81:HY$110,MAX(1,$E46))&gt;INDEX(Kalender!$B$81:$B$110,MAX(1,$E46))),AND($F46&gt;0,INDEX(Kalender!HY$81:HY$110,MAX(1,$F46))&gt;INDEX(Kalender!$B$81:$B$110,MAX(1,$F46)))),2,0))</f>
        <v>0</v>
      </c>
      <c r="HZ46" s="5" t="n">
        <f aca="false">IF(Kalender!HZ46&lt;&gt;1,0,IF(AND($B46&gt;0,INDEX(Kalender!HZ$68:HZ$77,MAX(1,$B46))&gt;INDEX(Kalender!$B$68:$B$77,MAX(1,$B46))),1,0)+IF(OR(AND($C46&gt;0,INDEX(Kalender!HZ$81:HZ$110,MAX(1,$C46))&gt;INDEX(Kalender!$B$81:$B$110,MAX(1,$C46))),AND($D46&gt;0,INDEX(Kalender!HZ$81:HZ$110,MAX(1,$D46))&gt;INDEX(Kalender!$B$81:$B$110,MAX(1,$D46))),AND($E46&gt;0,INDEX(Kalender!HZ$81:HZ$110,MAX(1,$E46))&gt;INDEX(Kalender!$B$81:$B$110,MAX(1,$E46))),AND($F46&gt;0,INDEX(Kalender!HZ$81:HZ$110,MAX(1,$F46))&gt;INDEX(Kalender!$B$81:$B$110,MAX(1,$F46)))),2,0))</f>
        <v>0</v>
      </c>
      <c r="IA46" s="5" t="n">
        <f aca="false">IF(Kalender!IA46&lt;&gt;1,0,IF(AND($B46&gt;0,INDEX(Kalender!IA$68:IA$77,MAX(1,$B46))&gt;INDEX(Kalender!$B$68:$B$77,MAX(1,$B46))),1,0)+IF(OR(AND($C46&gt;0,INDEX(Kalender!IA$81:IA$110,MAX(1,$C46))&gt;INDEX(Kalender!$B$81:$B$110,MAX(1,$C46))),AND($D46&gt;0,INDEX(Kalender!IA$81:IA$110,MAX(1,$D46))&gt;INDEX(Kalender!$B$81:$B$110,MAX(1,$D46))),AND($E46&gt;0,INDEX(Kalender!IA$81:IA$110,MAX(1,$E46))&gt;INDEX(Kalender!$B$81:$B$110,MAX(1,$E46))),AND($F46&gt;0,INDEX(Kalender!IA$81:IA$110,MAX(1,$F46))&gt;INDEX(Kalender!$B$81:$B$110,MAX(1,$F46)))),2,0))</f>
        <v>0</v>
      </c>
      <c r="IB46" s="5" t="n">
        <f aca="false">IF(Kalender!IB46&lt;&gt;1,0,IF(AND($B46&gt;0,INDEX(Kalender!IB$68:IB$77,MAX(1,$B46))&gt;INDEX(Kalender!$B$68:$B$77,MAX(1,$B46))),1,0)+IF(OR(AND($C46&gt;0,INDEX(Kalender!IB$81:IB$110,MAX(1,$C46))&gt;INDEX(Kalender!$B$81:$B$110,MAX(1,$C46))),AND($D46&gt;0,INDEX(Kalender!IB$81:IB$110,MAX(1,$D46))&gt;INDEX(Kalender!$B$81:$B$110,MAX(1,$D46))),AND($E46&gt;0,INDEX(Kalender!IB$81:IB$110,MAX(1,$E46))&gt;INDEX(Kalender!$B$81:$B$110,MAX(1,$E46))),AND($F46&gt;0,INDEX(Kalender!IB$81:IB$110,MAX(1,$F46))&gt;INDEX(Kalender!$B$81:$B$110,MAX(1,$F46)))),2,0))</f>
        <v>0</v>
      </c>
      <c r="IC46" s="5" t="n">
        <f aca="false">IF(Kalender!IC46&lt;&gt;1,0,IF(AND($B46&gt;0,INDEX(Kalender!IC$68:IC$77,MAX(1,$B46))&gt;INDEX(Kalender!$B$68:$B$77,MAX(1,$B46))),1,0)+IF(OR(AND($C46&gt;0,INDEX(Kalender!IC$81:IC$110,MAX(1,$C46))&gt;INDEX(Kalender!$B$81:$B$110,MAX(1,$C46))),AND($D46&gt;0,INDEX(Kalender!IC$81:IC$110,MAX(1,$D46))&gt;INDEX(Kalender!$B$81:$B$110,MAX(1,$D46))),AND($E46&gt;0,INDEX(Kalender!IC$81:IC$110,MAX(1,$E46))&gt;INDEX(Kalender!$B$81:$B$110,MAX(1,$E46))),AND($F46&gt;0,INDEX(Kalender!IC$81:IC$110,MAX(1,$F46))&gt;INDEX(Kalender!$B$81:$B$110,MAX(1,$F46)))),2,0))</f>
        <v>0</v>
      </c>
      <c r="ID46" s="5" t="n">
        <f aca="false">IF(Kalender!ID46&lt;&gt;1,0,IF(AND($B46&gt;0,INDEX(Kalender!ID$68:ID$77,MAX(1,$B46))&gt;INDEX(Kalender!$B$68:$B$77,MAX(1,$B46))),1,0)+IF(OR(AND($C46&gt;0,INDEX(Kalender!ID$81:ID$110,MAX(1,$C46))&gt;INDEX(Kalender!$B$81:$B$110,MAX(1,$C46))),AND($D46&gt;0,INDEX(Kalender!ID$81:ID$110,MAX(1,$D46))&gt;INDEX(Kalender!$B$81:$B$110,MAX(1,$D46))),AND($E46&gt;0,INDEX(Kalender!ID$81:ID$110,MAX(1,$E46))&gt;INDEX(Kalender!$B$81:$B$110,MAX(1,$E46))),AND($F46&gt;0,INDEX(Kalender!ID$81:ID$110,MAX(1,$F46))&gt;INDEX(Kalender!$B$81:$B$110,MAX(1,$F46)))),2,0))</f>
        <v>0</v>
      </c>
      <c r="IE46" s="5" t="n">
        <f aca="false">IF(Kalender!IE46&lt;&gt;1,0,IF(AND($B46&gt;0,INDEX(Kalender!IE$68:IE$77,MAX(1,$B46))&gt;INDEX(Kalender!$B$68:$B$77,MAX(1,$B46))),1,0)+IF(OR(AND($C46&gt;0,INDEX(Kalender!IE$81:IE$110,MAX(1,$C46))&gt;INDEX(Kalender!$B$81:$B$110,MAX(1,$C46))),AND($D46&gt;0,INDEX(Kalender!IE$81:IE$110,MAX(1,$D46))&gt;INDEX(Kalender!$B$81:$B$110,MAX(1,$D46))),AND($E46&gt;0,INDEX(Kalender!IE$81:IE$110,MAX(1,$E46))&gt;INDEX(Kalender!$B$81:$B$110,MAX(1,$E46))),AND($F46&gt;0,INDEX(Kalender!IE$81:IE$110,MAX(1,$F46))&gt;INDEX(Kalender!$B$81:$B$110,MAX(1,$F46)))),2,0))</f>
        <v>0</v>
      </c>
      <c r="IF46" s="5" t="n">
        <f aca="false">IF(Kalender!IF46&lt;&gt;1,0,IF(AND($B46&gt;0,INDEX(Kalender!IF$68:IF$77,MAX(1,$B46))&gt;INDEX(Kalender!$B$68:$B$77,MAX(1,$B46))),1,0)+IF(OR(AND($C46&gt;0,INDEX(Kalender!IF$81:IF$110,MAX(1,$C46))&gt;INDEX(Kalender!$B$81:$B$110,MAX(1,$C46))),AND($D46&gt;0,INDEX(Kalender!IF$81:IF$110,MAX(1,$D46))&gt;INDEX(Kalender!$B$81:$B$110,MAX(1,$D46))),AND($E46&gt;0,INDEX(Kalender!IF$81:IF$110,MAX(1,$E46))&gt;INDEX(Kalender!$B$81:$B$110,MAX(1,$E46))),AND($F46&gt;0,INDEX(Kalender!IF$81:IF$110,MAX(1,$F46))&gt;INDEX(Kalender!$B$81:$B$110,MAX(1,$F46)))),2,0))</f>
        <v>0</v>
      </c>
      <c r="IG46" s="5" t="n">
        <f aca="false">IF(Kalender!IG46&lt;&gt;1,0,IF(AND($B46&gt;0,INDEX(Kalender!IG$68:IG$77,MAX(1,$B46))&gt;INDEX(Kalender!$B$68:$B$77,MAX(1,$B46))),1,0)+IF(OR(AND($C46&gt;0,INDEX(Kalender!IG$81:IG$110,MAX(1,$C46))&gt;INDEX(Kalender!$B$81:$B$110,MAX(1,$C46))),AND($D46&gt;0,INDEX(Kalender!IG$81:IG$110,MAX(1,$D46))&gt;INDEX(Kalender!$B$81:$B$110,MAX(1,$D46))),AND($E46&gt;0,INDEX(Kalender!IG$81:IG$110,MAX(1,$E46))&gt;INDEX(Kalender!$B$81:$B$110,MAX(1,$E46))),AND($F46&gt;0,INDEX(Kalender!IG$81:IG$110,MAX(1,$F46))&gt;INDEX(Kalender!$B$81:$B$110,MAX(1,$F46)))),2,0))</f>
        <v>0</v>
      </c>
      <c r="IH46" s="5" t="n">
        <f aca="false">IF(Kalender!IH46&lt;&gt;1,0,IF(AND($B46&gt;0,INDEX(Kalender!IH$68:IH$77,MAX(1,$B46))&gt;INDEX(Kalender!$B$68:$B$77,MAX(1,$B46))),1,0)+IF(OR(AND($C46&gt;0,INDEX(Kalender!IH$81:IH$110,MAX(1,$C46))&gt;INDEX(Kalender!$B$81:$B$110,MAX(1,$C46))),AND($D46&gt;0,INDEX(Kalender!IH$81:IH$110,MAX(1,$D46))&gt;INDEX(Kalender!$B$81:$B$110,MAX(1,$D46))),AND($E46&gt;0,INDEX(Kalender!IH$81:IH$110,MAX(1,$E46))&gt;INDEX(Kalender!$B$81:$B$110,MAX(1,$E46))),AND($F46&gt;0,INDEX(Kalender!IH$81:IH$110,MAX(1,$F46))&gt;INDEX(Kalender!$B$81:$B$110,MAX(1,$F46)))),2,0))</f>
        <v>0</v>
      </c>
      <c r="II46" s="5" t="n">
        <f aca="false">IF(Kalender!II46&lt;&gt;1,0,IF(AND($B46&gt;0,INDEX(Kalender!II$68:II$77,MAX(1,$B46))&gt;INDEX(Kalender!$B$68:$B$77,MAX(1,$B46))),1,0)+IF(OR(AND($C46&gt;0,INDEX(Kalender!II$81:II$110,MAX(1,$C46))&gt;INDEX(Kalender!$B$81:$B$110,MAX(1,$C46))),AND($D46&gt;0,INDEX(Kalender!II$81:II$110,MAX(1,$D46))&gt;INDEX(Kalender!$B$81:$B$110,MAX(1,$D46))),AND($E46&gt;0,INDEX(Kalender!II$81:II$110,MAX(1,$E46))&gt;INDEX(Kalender!$B$81:$B$110,MAX(1,$E46))),AND($F46&gt;0,INDEX(Kalender!II$81:II$110,MAX(1,$F46))&gt;INDEX(Kalender!$B$81:$B$110,MAX(1,$F46)))),2,0))</f>
        <v>0</v>
      </c>
      <c r="IJ46" s="5" t="n">
        <f aca="false">IF(Kalender!IJ46&lt;&gt;1,0,IF(AND($B46&gt;0,INDEX(Kalender!IJ$68:IJ$77,MAX(1,$B46))&gt;INDEX(Kalender!$B$68:$B$77,MAX(1,$B46))),1,0)+IF(OR(AND($C46&gt;0,INDEX(Kalender!IJ$81:IJ$110,MAX(1,$C46))&gt;INDEX(Kalender!$B$81:$B$110,MAX(1,$C46))),AND($D46&gt;0,INDEX(Kalender!IJ$81:IJ$110,MAX(1,$D46))&gt;INDEX(Kalender!$B$81:$B$110,MAX(1,$D46))),AND($E46&gt;0,INDEX(Kalender!IJ$81:IJ$110,MAX(1,$E46))&gt;INDEX(Kalender!$B$81:$B$110,MAX(1,$E46))),AND($F46&gt;0,INDEX(Kalender!IJ$81:IJ$110,MAX(1,$F46))&gt;INDEX(Kalender!$B$81:$B$110,MAX(1,$F46)))),2,0))</f>
        <v>0</v>
      </c>
      <c r="IK46" s="5" t="n">
        <f aca="false">IF(Kalender!IK46&lt;&gt;1,0,IF(AND($B46&gt;0,INDEX(Kalender!IK$68:IK$77,MAX(1,$B46))&gt;INDEX(Kalender!$B$68:$B$77,MAX(1,$B46))),1,0)+IF(OR(AND($C46&gt;0,INDEX(Kalender!IK$81:IK$110,MAX(1,$C46))&gt;INDEX(Kalender!$B$81:$B$110,MAX(1,$C46))),AND($D46&gt;0,INDEX(Kalender!IK$81:IK$110,MAX(1,$D46))&gt;INDEX(Kalender!$B$81:$B$110,MAX(1,$D46))),AND($E46&gt;0,INDEX(Kalender!IK$81:IK$110,MAX(1,$E46))&gt;INDEX(Kalender!$B$81:$B$110,MAX(1,$E46))),AND($F46&gt;0,INDEX(Kalender!IK$81:IK$110,MAX(1,$F46))&gt;INDEX(Kalender!$B$81:$B$110,MAX(1,$F46)))),2,0))</f>
        <v>0</v>
      </c>
      <c r="IL46" s="5" t="n">
        <f aca="false">IF(Kalender!IL46&lt;&gt;1,0,IF(AND($B46&gt;0,INDEX(Kalender!IL$68:IL$77,MAX(1,$B46))&gt;INDEX(Kalender!$B$68:$B$77,MAX(1,$B46))),1,0)+IF(OR(AND($C46&gt;0,INDEX(Kalender!IL$81:IL$110,MAX(1,$C46))&gt;INDEX(Kalender!$B$81:$B$110,MAX(1,$C46))),AND($D46&gt;0,INDEX(Kalender!IL$81:IL$110,MAX(1,$D46))&gt;INDEX(Kalender!$B$81:$B$110,MAX(1,$D46))),AND($E46&gt;0,INDEX(Kalender!IL$81:IL$110,MAX(1,$E46))&gt;INDEX(Kalender!$B$81:$B$110,MAX(1,$E46))),AND($F46&gt;0,INDEX(Kalender!IL$81:IL$110,MAX(1,$F46))&gt;INDEX(Kalender!$B$81:$B$110,MAX(1,$F46)))),2,0))</f>
        <v>0</v>
      </c>
      <c r="IM46" s="5" t="n">
        <f aca="false">IF(Kalender!IM46&lt;&gt;1,0,IF(AND($B46&gt;0,INDEX(Kalender!IM$68:IM$77,MAX(1,$B46))&gt;INDEX(Kalender!$B$68:$B$77,MAX(1,$B46))),1,0)+IF(OR(AND($C46&gt;0,INDEX(Kalender!IM$81:IM$110,MAX(1,$C46))&gt;INDEX(Kalender!$B$81:$B$110,MAX(1,$C46))),AND($D46&gt;0,INDEX(Kalender!IM$81:IM$110,MAX(1,$D46))&gt;INDEX(Kalender!$B$81:$B$110,MAX(1,$D46))),AND($E46&gt;0,INDEX(Kalender!IM$81:IM$110,MAX(1,$E46))&gt;INDEX(Kalender!$B$81:$B$110,MAX(1,$E46))),AND($F46&gt;0,INDEX(Kalender!IM$81:IM$110,MAX(1,$F46))&gt;INDEX(Kalender!$B$81:$B$110,MAX(1,$F46)))),2,0))</f>
        <v>0</v>
      </c>
      <c r="IN46" s="5" t="n">
        <f aca="false">IF(Kalender!IN46&lt;&gt;1,0,IF(AND($B46&gt;0,INDEX(Kalender!IN$68:IN$77,MAX(1,$B46))&gt;INDEX(Kalender!$B$68:$B$77,MAX(1,$B46))),1,0)+IF(OR(AND($C46&gt;0,INDEX(Kalender!IN$81:IN$110,MAX(1,$C46))&gt;INDEX(Kalender!$B$81:$B$110,MAX(1,$C46))),AND($D46&gt;0,INDEX(Kalender!IN$81:IN$110,MAX(1,$D46))&gt;INDEX(Kalender!$B$81:$B$110,MAX(1,$D46))),AND($E46&gt;0,INDEX(Kalender!IN$81:IN$110,MAX(1,$E46))&gt;INDEX(Kalender!$B$81:$B$110,MAX(1,$E46))),AND($F46&gt;0,INDEX(Kalender!IN$81:IN$110,MAX(1,$F46))&gt;INDEX(Kalender!$B$81:$B$110,MAX(1,$F46)))),2,0))</f>
        <v>0</v>
      </c>
      <c r="IO46" s="5" t="n">
        <f aca="false">IF(Kalender!IO46&lt;&gt;1,0,IF(AND($B46&gt;0,INDEX(Kalender!IO$68:IO$77,MAX(1,$B46))&gt;INDEX(Kalender!$B$68:$B$77,MAX(1,$B46))),1,0)+IF(OR(AND($C46&gt;0,INDEX(Kalender!IO$81:IO$110,MAX(1,$C46))&gt;INDEX(Kalender!$B$81:$B$110,MAX(1,$C46))),AND($D46&gt;0,INDEX(Kalender!IO$81:IO$110,MAX(1,$D46))&gt;INDEX(Kalender!$B$81:$B$110,MAX(1,$D46))),AND($E46&gt;0,INDEX(Kalender!IO$81:IO$110,MAX(1,$E46))&gt;INDEX(Kalender!$B$81:$B$110,MAX(1,$E46))),AND($F46&gt;0,INDEX(Kalender!IO$81:IO$110,MAX(1,$F46))&gt;INDEX(Kalender!$B$81:$B$110,MAX(1,$F46)))),2,0))</f>
        <v>0</v>
      </c>
      <c r="IP46" s="5" t="n">
        <f aca="false">IF(Kalender!IP46&lt;&gt;1,0,IF(AND($B46&gt;0,INDEX(Kalender!IP$68:IP$77,MAX(1,$B46))&gt;INDEX(Kalender!$B$68:$B$77,MAX(1,$B46))),1,0)+IF(OR(AND($C46&gt;0,INDEX(Kalender!IP$81:IP$110,MAX(1,$C46))&gt;INDEX(Kalender!$B$81:$B$110,MAX(1,$C46))),AND($D46&gt;0,INDEX(Kalender!IP$81:IP$110,MAX(1,$D46))&gt;INDEX(Kalender!$B$81:$B$110,MAX(1,$D46))),AND($E46&gt;0,INDEX(Kalender!IP$81:IP$110,MAX(1,$E46))&gt;INDEX(Kalender!$B$81:$B$110,MAX(1,$E46))),AND($F46&gt;0,INDEX(Kalender!IP$81:IP$110,MAX(1,$F46))&gt;INDEX(Kalender!$B$81:$B$110,MAX(1,$F46)))),2,0))</f>
        <v>0</v>
      </c>
      <c r="IQ46" s="5" t="n">
        <f aca="false">IF(Kalender!IQ46&lt;&gt;1,0,IF(AND($B46&gt;0,INDEX(Kalender!IQ$68:IQ$77,MAX(1,$B46))&gt;INDEX(Kalender!$B$68:$B$77,MAX(1,$B46))),1,0)+IF(OR(AND($C46&gt;0,INDEX(Kalender!IQ$81:IQ$110,MAX(1,$C46))&gt;INDEX(Kalender!$B$81:$B$110,MAX(1,$C46))),AND($D46&gt;0,INDEX(Kalender!IQ$81:IQ$110,MAX(1,$D46))&gt;INDEX(Kalender!$B$81:$B$110,MAX(1,$D46))),AND($E46&gt;0,INDEX(Kalender!IQ$81:IQ$110,MAX(1,$E46))&gt;INDEX(Kalender!$B$81:$B$110,MAX(1,$E46))),AND($F46&gt;0,INDEX(Kalender!IQ$81:IQ$110,MAX(1,$F46))&gt;INDEX(Kalender!$B$81:$B$110,MAX(1,$F46)))),2,0))</f>
        <v>0</v>
      </c>
      <c r="IR46" s="5" t="n">
        <f aca="false">IF(Kalender!IR46&lt;&gt;1,0,IF(AND($B46&gt;0,INDEX(Kalender!IR$68:IR$77,MAX(1,$B46))&gt;INDEX(Kalender!$B$68:$B$77,MAX(1,$B46))),1,0)+IF(OR(AND($C46&gt;0,INDEX(Kalender!IR$81:IR$110,MAX(1,$C46))&gt;INDEX(Kalender!$B$81:$B$110,MAX(1,$C46))),AND($D46&gt;0,INDEX(Kalender!IR$81:IR$110,MAX(1,$D46))&gt;INDEX(Kalender!$B$81:$B$110,MAX(1,$D46))),AND($E46&gt;0,INDEX(Kalender!IR$81:IR$110,MAX(1,$E46))&gt;INDEX(Kalender!$B$81:$B$110,MAX(1,$E46))),AND($F46&gt;0,INDEX(Kalender!IR$81:IR$110,MAX(1,$F46))&gt;INDEX(Kalender!$B$81:$B$110,MAX(1,$F46)))),2,0))</f>
        <v>0</v>
      </c>
      <c r="IS46" s="5" t="n">
        <f aca="false">IF(Kalender!IS46&lt;&gt;1,0,IF(AND($B46&gt;0,INDEX(Kalender!IS$68:IS$77,MAX(1,$B46))&gt;INDEX(Kalender!$B$68:$B$77,MAX(1,$B46))),1,0)+IF(OR(AND($C46&gt;0,INDEX(Kalender!IS$81:IS$110,MAX(1,$C46))&gt;INDEX(Kalender!$B$81:$B$110,MAX(1,$C46))),AND($D46&gt;0,INDEX(Kalender!IS$81:IS$110,MAX(1,$D46))&gt;INDEX(Kalender!$B$81:$B$110,MAX(1,$D46))),AND($E46&gt;0,INDEX(Kalender!IS$81:IS$110,MAX(1,$E46))&gt;INDEX(Kalender!$B$81:$B$110,MAX(1,$E46))),AND($F46&gt;0,INDEX(Kalender!IS$81:IS$110,MAX(1,$F46))&gt;INDEX(Kalender!$B$81:$B$110,MAX(1,$F46)))),2,0))</f>
        <v>0</v>
      </c>
      <c r="IT46" s="5" t="n">
        <f aca="false">IF(Kalender!IT46&lt;&gt;1,0,IF(AND($B46&gt;0,INDEX(Kalender!IT$68:IT$77,MAX(1,$B46))&gt;INDEX(Kalender!$B$68:$B$77,MAX(1,$B46))),1,0)+IF(OR(AND($C46&gt;0,INDEX(Kalender!IT$81:IT$110,MAX(1,$C46))&gt;INDEX(Kalender!$B$81:$B$110,MAX(1,$C46))),AND($D46&gt;0,INDEX(Kalender!IT$81:IT$110,MAX(1,$D46))&gt;INDEX(Kalender!$B$81:$B$110,MAX(1,$D46))),AND($E46&gt;0,INDEX(Kalender!IT$81:IT$110,MAX(1,$E46))&gt;INDEX(Kalender!$B$81:$B$110,MAX(1,$E46))),AND($F46&gt;0,INDEX(Kalender!IT$81:IT$110,MAX(1,$F46))&gt;INDEX(Kalender!$B$81:$B$110,MAX(1,$F46)))),2,0))</f>
        <v>0</v>
      </c>
      <c r="IU46" s="5" t="n">
        <f aca="false">IF(Kalender!IU46&lt;&gt;1,0,IF(AND($B46&gt;0,INDEX(Kalender!IU$68:IU$77,MAX(1,$B46))&gt;INDEX(Kalender!$B$68:$B$77,MAX(1,$B46))),1,0)+IF(OR(AND($C46&gt;0,INDEX(Kalender!IU$81:IU$110,MAX(1,$C46))&gt;INDEX(Kalender!$B$81:$B$110,MAX(1,$C46))),AND($D46&gt;0,INDEX(Kalender!IU$81:IU$110,MAX(1,$D46))&gt;INDEX(Kalender!$B$81:$B$110,MAX(1,$D46))),AND($E46&gt;0,INDEX(Kalender!IU$81:IU$110,MAX(1,$E46))&gt;INDEX(Kalender!$B$81:$B$110,MAX(1,$E46))),AND($F46&gt;0,INDEX(Kalender!IU$81:IU$110,MAX(1,$F46))&gt;INDEX(Kalender!$B$81:$B$110,MAX(1,$F46)))),2,0))</f>
        <v>0</v>
      </c>
      <c r="IV46" s="5" t="n">
        <f aca="false">IF(Kalender!IV46&lt;&gt;1,0,IF(AND($B46&gt;0,INDEX(Kalender!IV$68:IV$77,MAX(1,$B46))&gt;INDEX(Kalender!$B$68:$B$77,MAX(1,$B46))),1,0)+IF(OR(AND($C46&gt;0,INDEX(Kalender!IV$81:IV$110,MAX(1,$C46))&gt;INDEX(Kalender!$B$81:$B$110,MAX(1,$C46))),AND($D46&gt;0,INDEX(Kalender!IV$81:IV$110,MAX(1,$D46))&gt;INDEX(Kalender!$B$81:$B$110,MAX(1,$D46))),AND($E46&gt;0,INDEX(Kalender!IV$81:IV$110,MAX(1,$E46))&gt;INDEX(Kalender!$B$81:$B$110,MAX(1,$E46))),AND($F46&gt;0,INDEX(Kalender!IV$81:IV$110,MAX(1,$F46))&gt;INDEX(Kalender!$B$81:$B$110,MAX(1,$F46)))),2,0))</f>
        <v>0</v>
      </c>
      <c r="IW46" s="5" t="n">
        <f aca="false">IF(Kalender!IW46&lt;&gt;1,0,IF(AND($B46&gt;0,INDEX(Kalender!IW$68:IW$77,MAX(1,$B46))&gt;INDEX(Kalender!$B$68:$B$77,MAX(1,$B46))),1,0)+IF(OR(AND($C46&gt;0,INDEX(Kalender!IW$81:IW$110,MAX(1,$C46))&gt;INDEX(Kalender!$B$81:$B$110,MAX(1,$C46))),AND($D46&gt;0,INDEX(Kalender!IW$81:IW$110,MAX(1,$D46))&gt;INDEX(Kalender!$B$81:$B$110,MAX(1,$D46))),AND($E46&gt;0,INDEX(Kalender!IW$81:IW$110,MAX(1,$E46))&gt;INDEX(Kalender!$B$81:$B$110,MAX(1,$E46))),AND($F46&gt;0,INDEX(Kalender!IW$81:IW$110,MAX(1,$F46))&gt;INDEX(Kalender!$B$81:$B$110,MAX(1,$F46)))),2,0))</f>
        <v>0</v>
      </c>
      <c r="IX46" s="5" t="n">
        <f aca="false">IF(Kalender!IX46&lt;&gt;1,0,IF(AND($B46&gt;0,INDEX(Kalender!IX$68:IX$77,MAX(1,$B46))&gt;INDEX(Kalender!$B$68:$B$77,MAX(1,$B46))),1,0)+IF(OR(AND($C46&gt;0,INDEX(Kalender!IX$81:IX$110,MAX(1,$C46))&gt;INDEX(Kalender!$B$81:$B$110,MAX(1,$C46))),AND($D46&gt;0,INDEX(Kalender!IX$81:IX$110,MAX(1,$D46))&gt;INDEX(Kalender!$B$81:$B$110,MAX(1,$D46))),AND($E46&gt;0,INDEX(Kalender!IX$81:IX$110,MAX(1,$E46))&gt;INDEX(Kalender!$B$81:$B$110,MAX(1,$E46))),AND($F46&gt;0,INDEX(Kalender!IX$81:IX$110,MAX(1,$F46))&gt;INDEX(Kalender!$B$81:$B$110,MAX(1,$F46)))),2,0))</f>
        <v>0</v>
      </c>
      <c r="IY46" s="5" t="n">
        <f aca="false">IF(Kalender!IY46&lt;&gt;1,0,IF(AND($B46&gt;0,INDEX(Kalender!IY$68:IY$77,MAX(1,$B46))&gt;INDEX(Kalender!$B$68:$B$77,MAX(1,$B46))),1,0)+IF(OR(AND($C46&gt;0,INDEX(Kalender!IY$81:IY$110,MAX(1,$C46))&gt;INDEX(Kalender!$B$81:$B$110,MAX(1,$C46))),AND($D46&gt;0,INDEX(Kalender!IY$81:IY$110,MAX(1,$D46))&gt;INDEX(Kalender!$B$81:$B$110,MAX(1,$D46))),AND($E46&gt;0,INDEX(Kalender!IY$81:IY$110,MAX(1,$E46))&gt;INDEX(Kalender!$B$81:$B$110,MAX(1,$E46))),AND($F46&gt;0,INDEX(Kalender!IY$81:IY$110,MAX(1,$F46))&gt;INDEX(Kalender!$B$81:$B$110,MAX(1,$F46)))),2,0))</f>
        <v>0</v>
      </c>
      <c r="IZ46" s="5" t="n">
        <f aca="false">IF(Kalender!IZ46&lt;&gt;1,0,IF(AND($B46&gt;0,INDEX(Kalender!IZ$68:IZ$77,MAX(1,$B46))&gt;INDEX(Kalender!$B$68:$B$77,MAX(1,$B46))),1,0)+IF(OR(AND($C46&gt;0,INDEX(Kalender!IZ$81:IZ$110,MAX(1,$C46))&gt;INDEX(Kalender!$B$81:$B$110,MAX(1,$C46))),AND($D46&gt;0,INDEX(Kalender!IZ$81:IZ$110,MAX(1,$D46))&gt;INDEX(Kalender!$B$81:$B$110,MAX(1,$D46))),AND($E46&gt;0,INDEX(Kalender!IZ$81:IZ$110,MAX(1,$E46))&gt;INDEX(Kalender!$B$81:$B$110,MAX(1,$E46))),AND($F46&gt;0,INDEX(Kalender!IZ$81:IZ$110,MAX(1,$F46))&gt;INDEX(Kalender!$B$81:$B$110,MAX(1,$F46)))),2,0))</f>
        <v>0</v>
      </c>
      <c r="JA46" s="5" t="n">
        <f aca="false">IF(Kalender!JA46&lt;&gt;1,0,IF(AND($B46&gt;0,INDEX(Kalender!JA$68:JA$77,MAX(1,$B46))&gt;INDEX(Kalender!$B$68:$B$77,MAX(1,$B46))),1,0)+IF(OR(AND($C46&gt;0,INDEX(Kalender!JA$81:JA$110,MAX(1,$C46))&gt;INDEX(Kalender!$B$81:$B$110,MAX(1,$C46))),AND($D46&gt;0,INDEX(Kalender!JA$81:JA$110,MAX(1,$D46))&gt;INDEX(Kalender!$B$81:$B$110,MAX(1,$D46))),AND($E46&gt;0,INDEX(Kalender!JA$81:JA$110,MAX(1,$E46))&gt;INDEX(Kalender!$B$81:$B$110,MAX(1,$E46))),AND($F46&gt;0,INDEX(Kalender!JA$81:JA$110,MAX(1,$F46))&gt;INDEX(Kalender!$B$81:$B$110,MAX(1,$F46)))),2,0))</f>
        <v>0</v>
      </c>
      <c r="JB46" s="5" t="n">
        <f aca="false">IF(Kalender!JB46&lt;&gt;1,0,IF(AND($B46&gt;0,INDEX(Kalender!JB$68:JB$77,MAX(1,$B46))&gt;INDEX(Kalender!$B$68:$B$77,MAX(1,$B46))),1,0)+IF(OR(AND($C46&gt;0,INDEX(Kalender!JB$81:JB$110,MAX(1,$C46))&gt;INDEX(Kalender!$B$81:$B$110,MAX(1,$C46))),AND($D46&gt;0,INDEX(Kalender!JB$81:JB$110,MAX(1,$D46))&gt;INDEX(Kalender!$B$81:$B$110,MAX(1,$D46))),AND($E46&gt;0,INDEX(Kalender!JB$81:JB$110,MAX(1,$E46))&gt;INDEX(Kalender!$B$81:$B$110,MAX(1,$E46))),AND($F46&gt;0,INDEX(Kalender!JB$81:JB$110,MAX(1,$F46))&gt;INDEX(Kalender!$B$81:$B$110,MAX(1,$F46)))),2,0))</f>
        <v>0</v>
      </c>
      <c r="JC46" s="5" t="n">
        <f aca="false">IF(Kalender!JC46&lt;&gt;1,0,IF(AND($B46&gt;0,INDEX(Kalender!JC$68:JC$77,MAX(1,$B46))&gt;INDEX(Kalender!$B$68:$B$77,MAX(1,$B46))),1,0)+IF(OR(AND($C46&gt;0,INDEX(Kalender!JC$81:JC$110,MAX(1,$C46))&gt;INDEX(Kalender!$B$81:$B$110,MAX(1,$C46))),AND($D46&gt;0,INDEX(Kalender!JC$81:JC$110,MAX(1,$D46))&gt;INDEX(Kalender!$B$81:$B$110,MAX(1,$D46))),AND($E46&gt;0,INDEX(Kalender!JC$81:JC$110,MAX(1,$E46))&gt;INDEX(Kalender!$B$81:$B$110,MAX(1,$E46))),AND($F46&gt;0,INDEX(Kalender!JC$81:JC$110,MAX(1,$F46))&gt;INDEX(Kalender!$B$81:$B$110,MAX(1,$F46)))),2,0))</f>
        <v>0</v>
      </c>
      <c r="JD46" s="5" t="n">
        <f aca="false">IF(Kalender!JD46&lt;&gt;1,0,IF(AND($B46&gt;0,INDEX(Kalender!JD$68:JD$77,MAX(1,$B46))&gt;INDEX(Kalender!$B$68:$B$77,MAX(1,$B46))),1,0)+IF(OR(AND($C46&gt;0,INDEX(Kalender!JD$81:JD$110,MAX(1,$C46))&gt;INDEX(Kalender!$B$81:$B$110,MAX(1,$C46))),AND($D46&gt;0,INDEX(Kalender!JD$81:JD$110,MAX(1,$D46))&gt;INDEX(Kalender!$B$81:$B$110,MAX(1,$D46))),AND($E46&gt;0,INDEX(Kalender!JD$81:JD$110,MAX(1,$E46))&gt;INDEX(Kalender!$B$81:$B$110,MAX(1,$E46))),AND($F46&gt;0,INDEX(Kalender!JD$81:JD$110,MAX(1,$F46))&gt;INDEX(Kalender!$B$81:$B$110,MAX(1,$F46)))),2,0))</f>
        <v>0</v>
      </c>
      <c r="JE46" s="5" t="n">
        <f aca="false">IF(Kalender!JE46&lt;&gt;1,0,IF(AND($B46&gt;0,INDEX(Kalender!JE$68:JE$77,MAX(1,$B46))&gt;INDEX(Kalender!$B$68:$B$77,MAX(1,$B46))),1,0)+IF(OR(AND($C46&gt;0,INDEX(Kalender!JE$81:JE$110,MAX(1,$C46))&gt;INDEX(Kalender!$B$81:$B$110,MAX(1,$C46))),AND($D46&gt;0,INDEX(Kalender!JE$81:JE$110,MAX(1,$D46))&gt;INDEX(Kalender!$B$81:$B$110,MAX(1,$D46))),AND($E46&gt;0,INDEX(Kalender!JE$81:JE$110,MAX(1,$E46))&gt;INDEX(Kalender!$B$81:$B$110,MAX(1,$E46))),AND($F46&gt;0,INDEX(Kalender!JE$81:JE$110,MAX(1,$F46))&gt;INDEX(Kalender!$B$81:$B$110,MAX(1,$F46)))),2,0))</f>
        <v>0</v>
      </c>
      <c r="JF46" s="5" t="n">
        <f aca="false">IF(Kalender!JF46&lt;&gt;1,0,IF(AND($B46&gt;0,INDEX(Kalender!JF$68:JF$77,MAX(1,$B46))&gt;INDEX(Kalender!$B$68:$B$77,MAX(1,$B46))),1,0)+IF(OR(AND($C46&gt;0,INDEX(Kalender!JF$81:JF$110,MAX(1,$C46))&gt;INDEX(Kalender!$B$81:$B$110,MAX(1,$C46))),AND($D46&gt;0,INDEX(Kalender!JF$81:JF$110,MAX(1,$D46))&gt;INDEX(Kalender!$B$81:$B$110,MAX(1,$D46))),AND($E46&gt;0,INDEX(Kalender!JF$81:JF$110,MAX(1,$E46))&gt;INDEX(Kalender!$B$81:$B$110,MAX(1,$E46))),AND($F46&gt;0,INDEX(Kalender!JF$81:JF$110,MAX(1,$F46))&gt;INDEX(Kalender!$B$81:$B$110,MAX(1,$F46)))),2,0))</f>
        <v>0</v>
      </c>
      <c r="JG46" s="5" t="n">
        <f aca="false">IF(Kalender!JG46&lt;&gt;1,0,IF(AND($B46&gt;0,INDEX(Kalender!JG$68:JG$77,MAX(1,$B46))&gt;INDEX(Kalender!$B$68:$B$77,MAX(1,$B46))),1,0)+IF(OR(AND($C46&gt;0,INDEX(Kalender!JG$81:JG$110,MAX(1,$C46))&gt;INDEX(Kalender!$B$81:$B$110,MAX(1,$C46))),AND($D46&gt;0,INDEX(Kalender!JG$81:JG$110,MAX(1,$D46))&gt;INDEX(Kalender!$B$81:$B$110,MAX(1,$D46))),AND($E46&gt;0,INDEX(Kalender!JG$81:JG$110,MAX(1,$E46))&gt;INDEX(Kalender!$B$81:$B$110,MAX(1,$E46))),AND($F46&gt;0,INDEX(Kalender!JG$81:JG$110,MAX(1,$F46))&gt;INDEX(Kalender!$B$81:$B$110,MAX(1,$F46)))),2,0))</f>
        <v>0</v>
      </c>
      <c r="JH46" s="5" t="n">
        <f aca="false">IF(Kalender!JH46&lt;&gt;1,0,IF(AND($B46&gt;0,INDEX(Kalender!JH$68:JH$77,MAX(1,$B46))&gt;INDEX(Kalender!$B$68:$B$77,MAX(1,$B46))),1,0)+IF(OR(AND($C46&gt;0,INDEX(Kalender!JH$81:JH$110,MAX(1,$C46))&gt;INDEX(Kalender!$B$81:$B$110,MAX(1,$C46))),AND($D46&gt;0,INDEX(Kalender!JH$81:JH$110,MAX(1,$D46))&gt;INDEX(Kalender!$B$81:$B$110,MAX(1,$D46))),AND($E46&gt;0,INDEX(Kalender!JH$81:JH$110,MAX(1,$E46))&gt;INDEX(Kalender!$B$81:$B$110,MAX(1,$E46))),AND($F46&gt;0,INDEX(Kalender!JH$81:JH$110,MAX(1,$F46))&gt;INDEX(Kalender!$B$81:$B$110,MAX(1,$F46)))),2,0))</f>
        <v>0</v>
      </c>
      <c r="JI46" s="5" t="n">
        <f aca="false">IF(Kalender!JI46&lt;&gt;1,0,IF(AND($B46&gt;0,INDEX(Kalender!JI$68:JI$77,MAX(1,$B46))&gt;INDEX(Kalender!$B$68:$B$77,MAX(1,$B46))),1,0)+IF(OR(AND($C46&gt;0,INDEX(Kalender!JI$81:JI$110,MAX(1,$C46))&gt;INDEX(Kalender!$B$81:$B$110,MAX(1,$C46))),AND($D46&gt;0,INDEX(Kalender!JI$81:JI$110,MAX(1,$D46))&gt;INDEX(Kalender!$B$81:$B$110,MAX(1,$D46))),AND($E46&gt;0,INDEX(Kalender!JI$81:JI$110,MAX(1,$E46))&gt;INDEX(Kalender!$B$81:$B$110,MAX(1,$E46))),AND($F46&gt;0,INDEX(Kalender!JI$81:JI$110,MAX(1,$F46))&gt;INDEX(Kalender!$B$81:$B$110,MAX(1,$F46)))),2,0))</f>
        <v>0</v>
      </c>
      <c r="JJ46" s="5" t="n">
        <f aca="false">IF(Kalender!JJ46&lt;&gt;1,0,IF(AND($B46&gt;0,INDEX(Kalender!JJ$68:JJ$77,MAX(1,$B46))&gt;INDEX(Kalender!$B$68:$B$77,MAX(1,$B46))),1,0)+IF(OR(AND($C46&gt;0,INDEX(Kalender!JJ$81:JJ$110,MAX(1,$C46))&gt;INDEX(Kalender!$B$81:$B$110,MAX(1,$C46))),AND($D46&gt;0,INDEX(Kalender!JJ$81:JJ$110,MAX(1,$D46))&gt;INDEX(Kalender!$B$81:$B$110,MAX(1,$D46))),AND($E46&gt;0,INDEX(Kalender!JJ$81:JJ$110,MAX(1,$E46))&gt;INDEX(Kalender!$B$81:$B$110,MAX(1,$E46))),AND($F46&gt;0,INDEX(Kalender!JJ$81:JJ$110,MAX(1,$F46))&gt;INDEX(Kalender!$B$81:$B$110,MAX(1,$F46)))),2,0))</f>
        <v>0</v>
      </c>
      <c r="JK46" s="5" t="n">
        <f aca="false">IF(Kalender!JK46&lt;&gt;1,0,IF(AND($B46&gt;0,INDEX(Kalender!JK$68:JK$77,MAX(1,$B46))&gt;INDEX(Kalender!$B$68:$B$77,MAX(1,$B46))),1,0)+IF(OR(AND($C46&gt;0,INDEX(Kalender!JK$81:JK$110,MAX(1,$C46))&gt;INDEX(Kalender!$B$81:$B$110,MAX(1,$C46))),AND($D46&gt;0,INDEX(Kalender!JK$81:JK$110,MAX(1,$D46))&gt;INDEX(Kalender!$B$81:$B$110,MAX(1,$D46))),AND($E46&gt;0,INDEX(Kalender!JK$81:JK$110,MAX(1,$E46))&gt;INDEX(Kalender!$B$81:$B$110,MAX(1,$E46))),AND($F46&gt;0,INDEX(Kalender!JK$81:JK$110,MAX(1,$F46))&gt;INDEX(Kalender!$B$81:$B$110,MAX(1,$F46)))),2,0))</f>
        <v>0</v>
      </c>
      <c r="JL46" s="5" t="n">
        <f aca="false">IF(Kalender!JL46&lt;&gt;1,0,IF(AND($B46&gt;0,INDEX(Kalender!JL$68:JL$77,MAX(1,$B46))&gt;INDEX(Kalender!$B$68:$B$77,MAX(1,$B46))),1,0)+IF(OR(AND($C46&gt;0,INDEX(Kalender!JL$81:JL$110,MAX(1,$C46))&gt;INDEX(Kalender!$B$81:$B$110,MAX(1,$C46))),AND($D46&gt;0,INDEX(Kalender!JL$81:JL$110,MAX(1,$D46))&gt;INDEX(Kalender!$B$81:$B$110,MAX(1,$D46))),AND($E46&gt;0,INDEX(Kalender!JL$81:JL$110,MAX(1,$E46))&gt;INDEX(Kalender!$B$81:$B$110,MAX(1,$E46))),AND($F46&gt;0,INDEX(Kalender!JL$81:JL$110,MAX(1,$F46))&gt;INDEX(Kalender!$B$81:$B$110,MAX(1,$F46)))),2,0))</f>
        <v>0</v>
      </c>
      <c r="JM46" s="5" t="n">
        <f aca="false">IF(Kalender!JM46&lt;&gt;1,0,IF(AND($B46&gt;0,INDEX(Kalender!JM$68:JM$77,MAX(1,$B46))&gt;INDEX(Kalender!$B$68:$B$77,MAX(1,$B46))),1,0)+IF(OR(AND($C46&gt;0,INDEX(Kalender!JM$81:JM$110,MAX(1,$C46))&gt;INDEX(Kalender!$B$81:$B$110,MAX(1,$C46))),AND($D46&gt;0,INDEX(Kalender!JM$81:JM$110,MAX(1,$D46))&gt;INDEX(Kalender!$B$81:$B$110,MAX(1,$D46))),AND($E46&gt;0,INDEX(Kalender!JM$81:JM$110,MAX(1,$E46))&gt;INDEX(Kalender!$B$81:$B$110,MAX(1,$E46))),AND($F46&gt;0,INDEX(Kalender!JM$81:JM$110,MAX(1,$F46))&gt;INDEX(Kalender!$B$81:$B$110,MAX(1,$F46)))),2,0))</f>
        <v>0</v>
      </c>
      <c r="JN46" s="5" t="n">
        <f aca="false">IF(Kalender!JN46&lt;&gt;1,0,IF(AND($B46&gt;0,INDEX(Kalender!JN$68:JN$77,MAX(1,$B46))&gt;INDEX(Kalender!$B$68:$B$77,MAX(1,$B46))),1,0)+IF(OR(AND($C46&gt;0,INDEX(Kalender!JN$81:JN$110,MAX(1,$C46))&gt;INDEX(Kalender!$B$81:$B$110,MAX(1,$C46))),AND($D46&gt;0,INDEX(Kalender!JN$81:JN$110,MAX(1,$D46))&gt;INDEX(Kalender!$B$81:$B$110,MAX(1,$D46))),AND($E46&gt;0,INDEX(Kalender!JN$81:JN$110,MAX(1,$E46))&gt;INDEX(Kalender!$B$81:$B$110,MAX(1,$E46))),AND($F46&gt;0,INDEX(Kalender!JN$81:JN$110,MAX(1,$F46))&gt;INDEX(Kalender!$B$81:$B$110,MAX(1,$F46)))),2,0))</f>
        <v>0</v>
      </c>
      <c r="JO46" s="5" t="n">
        <f aca="false">IF(Kalender!JO46&lt;&gt;1,0,IF(AND($B46&gt;0,INDEX(Kalender!JO$68:JO$77,MAX(1,$B46))&gt;INDEX(Kalender!$B$68:$B$77,MAX(1,$B46))),1,0)+IF(OR(AND($C46&gt;0,INDEX(Kalender!JO$81:JO$110,MAX(1,$C46))&gt;INDEX(Kalender!$B$81:$B$110,MAX(1,$C46))),AND($D46&gt;0,INDEX(Kalender!JO$81:JO$110,MAX(1,$D46))&gt;INDEX(Kalender!$B$81:$B$110,MAX(1,$D46))),AND($E46&gt;0,INDEX(Kalender!JO$81:JO$110,MAX(1,$E46))&gt;INDEX(Kalender!$B$81:$B$110,MAX(1,$E46))),AND($F46&gt;0,INDEX(Kalender!JO$81:JO$110,MAX(1,$F46))&gt;INDEX(Kalender!$B$81:$B$110,MAX(1,$F46)))),2,0))</f>
        <v>0</v>
      </c>
      <c r="JP46" s="5" t="n">
        <f aca="false">IF(Kalender!JP46&lt;&gt;1,0,IF(AND($B46&gt;0,INDEX(Kalender!JP$68:JP$77,MAX(1,$B46))&gt;INDEX(Kalender!$B$68:$B$77,MAX(1,$B46))),1,0)+IF(OR(AND($C46&gt;0,INDEX(Kalender!JP$81:JP$110,MAX(1,$C46))&gt;INDEX(Kalender!$B$81:$B$110,MAX(1,$C46))),AND($D46&gt;0,INDEX(Kalender!JP$81:JP$110,MAX(1,$D46))&gt;INDEX(Kalender!$B$81:$B$110,MAX(1,$D46))),AND($E46&gt;0,INDEX(Kalender!JP$81:JP$110,MAX(1,$E46))&gt;INDEX(Kalender!$B$81:$B$110,MAX(1,$E46))),AND($F46&gt;0,INDEX(Kalender!JP$81:JP$110,MAX(1,$F46))&gt;INDEX(Kalender!$B$81:$B$110,MAX(1,$F46)))),2,0))</f>
        <v>0</v>
      </c>
      <c r="JQ46" s="5" t="n">
        <f aca="false">IF(Kalender!JQ46&lt;&gt;1,0,IF(AND($B46&gt;0,INDEX(Kalender!JQ$68:JQ$77,MAX(1,$B46))&gt;INDEX(Kalender!$B$68:$B$77,MAX(1,$B46))),1,0)+IF(OR(AND($C46&gt;0,INDEX(Kalender!JQ$81:JQ$110,MAX(1,$C46))&gt;INDEX(Kalender!$B$81:$B$110,MAX(1,$C46))),AND($D46&gt;0,INDEX(Kalender!JQ$81:JQ$110,MAX(1,$D46))&gt;INDEX(Kalender!$B$81:$B$110,MAX(1,$D46))),AND($E46&gt;0,INDEX(Kalender!JQ$81:JQ$110,MAX(1,$E46))&gt;INDEX(Kalender!$B$81:$B$110,MAX(1,$E46))),AND($F46&gt;0,INDEX(Kalender!JQ$81:JQ$110,MAX(1,$F46))&gt;INDEX(Kalender!$B$81:$B$110,MAX(1,$F46)))),2,0))</f>
        <v>0</v>
      </c>
      <c r="JR46" s="5" t="n">
        <f aca="false">IF(Kalender!JR46&lt;&gt;1,0,IF(AND($B46&gt;0,INDEX(Kalender!JR$68:JR$77,MAX(1,$B46))&gt;INDEX(Kalender!$B$68:$B$77,MAX(1,$B46))),1,0)+IF(OR(AND($C46&gt;0,INDEX(Kalender!JR$81:JR$110,MAX(1,$C46))&gt;INDEX(Kalender!$B$81:$B$110,MAX(1,$C46))),AND($D46&gt;0,INDEX(Kalender!JR$81:JR$110,MAX(1,$D46))&gt;INDEX(Kalender!$B$81:$B$110,MAX(1,$D46))),AND($E46&gt;0,INDEX(Kalender!JR$81:JR$110,MAX(1,$E46))&gt;INDEX(Kalender!$B$81:$B$110,MAX(1,$E46))),AND($F46&gt;0,INDEX(Kalender!JR$81:JR$110,MAX(1,$F46))&gt;INDEX(Kalender!$B$81:$B$110,MAX(1,$F46)))),2,0))</f>
        <v>0</v>
      </c>
      <c r="JS46" s="5" t="n">
        <f aca="false">IF(Kalender!JS46&lt;&gt;1,0,IF(AND($B46&gt;0,INDEX(Kalender!JS$68:JS$77,MAX(1,$B46))&gt;INDEX(Kalender!$B$68:$B$77,MAX(1,$B46))),1,0)+IF(OR(AND($C46&gt;0,INDEX(Kalender!JS$81:JS$110,MAX(1,$C46))&gt;INDEX(Kalender!$B$81:$B$110,MAX(1,$C46))),AND($D46&gt;0,INDEX(Kalender!JS$81:JS$110,MAX(1,$D46))&gt;INDEX(Kalender!$B$81:$B$110,MAX(1,$D46))),AND($E46&gt;0,INDEX(Kalender!JS$81:JS$110,MAX(1,$E46))&gt;INDEX(Kalender!$B$81:$B$110,MAX(1,$E46))),AND($F46&gt;0,INDEX(Kalender!JS$81:JS$110,MAX(1,$F46))&gt;INDEX(Kalender!$B$81:$B$110,MAX(1,$F46)))),2,0))</f>
        <v>0</v>
      </c>
      <c r="JT46" s="5" t="n">
        <f aca="false">IF(Kalender!JT46&lt;&gt;1,0,IF(AND($B46&gt;0,INDEX(Kalender!JT$68:JT$77,MAX(1,$B46))&gt;INDEX(Kalender!$B$68:$B$77,MAX(1,$B46))),1,0)+IF(OR(AND($C46&gt;0,INDEX(Kalender!JT$81:JT$110,MAX(1,$C46))&gt;INDEX(Kalender!$B$81:$B$110,MAX(1,$C46))),AND($D46&gt;0,INDEX(Kalender!JT$81:JT$110,MAX(1,$D46))&gt;INDEX(Kalender!$B$81:$B$110,MAX(1,$D46))),AND($E46&gt;0,INDEX(Kalender!JT$81:JT$110,MAX(1,$E46))&gt;INDEX(Kalender!$B$81:$B$110,MAX(1,$E46))),AND($F46&gt;0,INDEX(Kalender!JT$81:JT$110,MAX(1,$F46))&gt;INDEX(Kalender!$B$81:$B$110,MAX(1,$F46)))),2,0))</f>
        <v>0</v>
      </c>
      <c r="JU46" s="5" t="n">
        <f aca="false">IF(Kalender!JU46&lt;&gt;1,0,IF(AND($B46&gt;0,INDEX(Kalender!JU$68:JU$77,MAX(1,$B46))&gt;INDEX(Kalender!$B$68:$B$77,MAX(1,$B46))),1,0)+IF(OR(AND($C46&gt;0,INDEX(Kalender!JU$81:JU$110,MAX(1,$C46))&gt;INDEX(Kalender!$B$81:$B$110,MAX(1,$C46))),AND($D46&gt;0,INDEX(Kalender!JU$81:JU$110,MAX(1,$D46))&gt;INDEX(Kalender!$B$81:$B$110,MAX(1,$D46))),AND($E46&gt;0,INDEX(Kalender!JU$81:JU$110,MAX(1,$E46))&gt;INDEX(Kalender!$B$81:$B$110,MAX(1,$E46))),AND($F46&gt;0,INDEX(Kalender!JU$81:JU$110,MAX(1,$F46))&gt;INDEX(Kalender!$B$81:$B$110,MAX(1,$F46)))),2,0))</f>
        <v>0</v>
      </c>
      <c r="JV46" s="5" t="n">
        <f aca="false">IF(Kalender!JV46&lt;&gt;1,0,IF(AND($B46&gt;0,INDEX(Kalender!JV$68:JV$77,MAX(1,$B46))&gt;INDEX(Kalender!$B$68:$B$77,MAX(1,$B46))),1,0)+IF(OR(AND($C46&gt;0,INDEX(Kalender!JV$81:JV$110,MAX(1,$C46))&gt;INDEX(Kalender!$B$81:$B$110,MAX(1,$C46))),AND($D46&gt;0,INDEX(Kalender!JV$81:JV$110,MAX(1,$D46))&gt;INDEX(Kalender!$B$81:$B$110,MAX(1,$D46))),AND($E46&gt;0,INDEX(Kalender!JV$81:JV$110,MAX(1,$E46))&gt;INDEX(Kalender!$B$81:$B$110,MAX(1,$E46))),AND($F46&gt;0,INDEX(Kalender!JV$81:JV$110,MAX(1,$F46))&gt;INDEX(Kalender!$B$81:$B$110,MAX(1,$F46)))),2,0))</f>
        <v>0</v>
      </c>
      <c r="JW46" s="5" t="n">
        <f aca="false">IF(Kalender!JW46&lt;&gt;1,0,IF(AND($B46&gt;0,INDEX(Kalender!JW$68:JW$77,MAX(1,$B46))&gt;INDEX(Kalender!$B$68:$B$77,MAX(1,$B46))),1,0)+IF(OR(AND($C46&gt;0,INDEX(Kalender!JW$81:JW$110,MAX(1,$C46))&gt;INDEX(Kalender!$B$81:$B$110,MAX(1,$C46))),AND($D46&gt;0,INDEX(Kalender!JW$81:JW$110,MAX(1,$D46))&gt;INDEX(Kalender!$B$81:$B$110,MAX(1,$D46))),AND($E46&gt;0,INDEX(Kalender!JW$81:JW$110,MAX(1,$E46))&gt;INDEX(Kalender!$B$81:$B$110,MAX(1,$E46))),AND($F46&gt;0,INDEX(Kalender!JW$81:JW$110,MAX(1,$F46))&gt;INDEX(Kalender!$B$81:$B$110,MAX(1,$F46)))),2,0))</f>
        <v>0</v>
      </c>
      <c r="JX46" s="5" t="n">
        <f aca="false">IF(Kalender!JX46&lt;&gt;1,0,IF(AND($B46&gt;0,INDEX(Kalender!JX$68:JX$77,MAX(1,$B46))&gt;INDEX(Kalender!$B$68:$B$77,MAX(1,$B46))),1,0)+IF(OR(AND($C46&gt;0,INDEX(Kalender!JX$81:JX$110,MAX(1,$C46))&gt;INDEX(Kalender!$B$81:$B$110,MAX(1,$C46))),AND($D46&gt;0,INDEX(Kalender!JX$81:JX$110,MAX(1,$D46))&gt;INDEX(Kalender!$B$81:$B$110,MAX(1,$D46))),AND($E46&gt;0,INDEX(Kalender!JX$81:JX$110,MAX(1,$E46))&gt;INDEX(Kalender!$B$81:$B$110,MAX(1,$E46))),AND($F46&gt;0,INDEX(Kalender!JX$81:JX$110,MAX(1,$F46))&gt;INDEX(Kalender!$B$81:$B$110,MAX(1,$F46)))),2,0))</f>
        <v>0</v>
      </c>
      <c r="JY46" s="5" t="n">
        <f aca="false">IF(Kalender!JY46&lt;&gt;1,0,IF(AND($B46&gt;0,INDEX(Kalender!JY$68:JY$77,MAX(1,$B46))&gt;INDEX(Kalender!$B$68:$B$77,MAX(1,$B46))),1,0)+IF(OR(AND($C46&gt;0,INDEX(Kalender!JY$81:JY$110,MAX(1,$C46))&gt;INDEX(Kalender!$B$81:$B$110,MAX(1,$C46))),AND($D46&gt;0,INDEX(Kalender!JY$81:JY$110,MAX(1,$D46))&gt;INDEX(Kalender!$B$81:$B$110,MAX(1,$D46))),AND($E46&gt;0,INDEX(Kalender!JY$81:JY$110,MAX(1,$E46))&gt;INDEX(Kalender!$B$81:$B$110,MAX(1,$E46))),AND($F46&gt;0,INDEX(Kalender!JY$81:JY$110,MAX(1,$F46))&gt;INDEX(Kalender!$B$81:$B$110,MAX(1,$F46)))),2,0))</f>
        <v>0</v>
      </c>
      <c r="JZ46" s="5" t="n">
        <f aca="false">IF(Kalender!JZ46&lt;&gt;1,0,IF(AND($B46&gt;0,INDEX(Kalender!JZ$68:JZ$77,MAX(1,$B46))&gt;INDEX(Kalender!$B$68:$B$77,MAX(1,$B46))),1,0)+IF(OR(AND($C46&gt;0,INDEX(Kalender!JZ$81:JZ$110,MAX(1,$C46))&gt;INDEX(Kalender!$B$81:$B$110,MAX(1,$C46))),AND($D46&gt;0,INDEX(Kalender!JZ$81:JZ$110,MAX(1,$D46))&gt;INDEX(Kalender!$B$81:$B$110,MAX(1,$D46))),AND($E46&gt;0,INDEX(Kalender!JZ$81:JZ$110,MAX(1,$E46))&gt;INDEX(Kalender!$B$81:$B$110,MAX(1,$E46))),AND($F46&gt;0,INDEX(Kalender!JZ$81:JZ$110,MAX(1,$F46))&gt;INDEX(Kalender!$B$81:$B$110,MAX(1,$F46)))),2,0))</f>
        <v>0</v>
      </c>
      <c r="KA46" s="5" t="n">
        <f aca="false">IF(Kalender!KA46&lt;&gt;1,0,IF(AND($B46&gt;0,INDEX(Kalender!KA$68:KA$77,MAX(1,$B46))&gt;INDEX(Kalender!$B$68:$B$77,MAX(1,$B46))),1,0)+IF(OR(AND($C46&gt;0,INDEX(Kalender!KA$81:KA$110,MAX(1,$C46))&gt;INDEX(Kalender!$B$81:$B$110,MAX(1,$C46))),AND($D46&gt;0,INDEX(Kalender!KA$81:KA$110,MAX(1,$D46))&gt;INDEX(Kalender!$B$81:$B$110,MAX(1,$D46))),AND($E46&gt;0,INDEX(Kalender!KA$81:KA$110,MAX(1,$E46))&gt;INDEX(Kalender!$B$81:$B$110,MAX(1,$E46))),AND($F46&gt;0,INDEX(Kalender!KA$81:KA$110,MAX(1,$F46))&gt;INDEX(Kalender!$B$81:$B$110,MAX(1,$F46)))),2,0))</f>
        <v>0</v>
      </c>
      <c r="KB46" s="5" t="n">
        <f aca="false">IF(Kalender!KB46&lt;&gt;1,0,IF(AND($B46&gt;0,INDEX(Kalender!KB$68:KB$77,MAX(1,$B46))&gt;INDEX(Kalender!$B$68:$B$77,MAX(1,$B46))),1,0)+IF(OR(AND($C46&gt;0,INDEX(Kalender!KB$81:KB$110,MAX(1,$C46))&gt;INDEX(Kalender!$B$81:$B$110,MAX(1,$C46))),AND($D46&gt;0,INDEX(Kalender!KB$81:KB$110,MAX(1,$D46))&gt;INDEX(Kalender!$B$81:$B$110,MAX(1,$D46))),AND($E46&gt;0,INDEX(Kalender!KB$81:KB$110,MAX(1,$E46))&gt;INDEX(Kalender!$B$81:$B$110,MAX(1,$E46))),AND($F46&gt;0,INDEX(Kalender!KB$81:KB$110,MAX(1,$F46))&gt;INDEX(Kalender!$B$81:$B$110,MAX(1,$F46)))),2,0))</f>
        <v>0</v>
      </c>
      <c r="KC46" s="5" t="n">
        <f aca="false">IF(Kalender!KC46&lt;&gt;1,0,IF(AND($B46&gt;0,INDEX(Kalender!KC$68:KC$77,MAX(1,$B46))&gt;INDEX(Kalender!$B$68:$B$77,MAX(1,$B46))),1,0)+IF(OR(AND($C46&gt;0,INDEX(Kalender!KC$81:KC$110,MAX(1,$C46))&gt;INDEX(Kalender!$B$81:$B$110,MAX(1,$C46))),AND($D46&gt;0,INDEX(Kalender!KC$81:KC$110,MAX(1,$D46))&gt;INDEX(Kalender!$B$81:$B$110,MAX(1,$D46))),AND($E46&gt;0,INDEX(Kalender!KC$81:KC$110,MAX(1,$E46))&gt;INDEX(Kalender!$B$81:$B$110,MAX(1,$E46))),AND($F46&gt;0,INDEX(Kalender!KC$81:KC$110,MAX(1,$F46))&gt;INDEX(Kalender!$B$81:$B$110,MAX(1,$F46)))),2,0))</f>
        <v>0</v>
      </c>
      <c r="KD46" s="5" t="n">
        <f aca="false">IF(Kalender!KD46&lt;&gt;1,0,IF(AND($B46&gt;0,INDEX(Kalender!KD$68:KD$77,MAX(1,$B46))&gt;INDEX(Kalender!$B$68:$B$77,MAX(1,$B46))),1,0)+IF(OR(AND($C46&gt;0,INDEX(Kalender!KD$81:KD$110,MAX(1,$C46))&gt;INDEX(Kalender!$B$81:$B$110,MAX(1,$C46))),AND($D46&gt;0,INDEX(Kalender!KD$81:KD$110,MAX(1,$D46))&gt;INDEX(Kalender!$B$81:$B$110,MAX(1,$D46))),AND($E46&gt;0,INDEX(Kalender!KD$81:KD$110,MAX(1,$E46))&gt;INDEX(Kalender!$B$81:$B$110,MAX(1,$E46))),AND($F46&gt;0,INDEX(Kalender!KD$81:KD$110,MAX(1,$F46))&gt;INDEX(Kalender!$B$81:$B$110,MAX(1,$F46)))),2,0))</f>
        <v>0</v>
      </c>
      <c r="KE46" s="5" t="n">
        <f aca="false">IF(Kalender!KE46&lt;&gt;1,0,IF(AND($B46&gt;0,INDEX(Kalender!KE$68:KE$77,MAX(1,$B46))&gt;INDEX(Kalender!$B$68:$B$77,MAX(1,$B46))),1,0)+IF(OR(AND($C46&gt;0,INDEX(Kalender!KE$81:KE$110,MAX(1,$C46))&gt;INDEX(Kalender!$B$81:$B$110,MAX(1,$C46))),AND($D46&gt;0,INDEX(Kalender!KE$81:KE$110,MAX(1,$D46))&gt;INDEX(Kalender!$B$81:$B$110,MAX(1,$D46))),AND($E46&gt;0,INDEX(Kalender!KE$81:KE$110,MAX(1,$E46))&gt;INDEX(Kalender!$B$81:$B$110,MAX(1,$E46))),AND($F46&gt;0,INDEX(Kalender!KE$81:KE$110,MAX(1,$F46))&gt;INDEX(Kalender!$B$81:$B$110,MAX(1,$F46)))),2,0))</f>
        <v>0</v>
      </c>
      <c r="KF46" s="5" t="n">
        <f aca="false">IF(Kalender!KF46&lt;&gt;1,0,IF(AND($B46&gt;0,INDEX(Kalender!KF$68:KF$77,MAX(1,$B46))&gt;INDEX(Kalender!$B$68:$B$77,MAX(1,$B46))),1,0)+IF(OR(AND($C46&gt;0,INDEX(Kalender!KF$81:KF$110,MAX(1,$C46))&gt;INDEX(Kalender!$B$81:$B$110,MAX(1,$C46))),AND($D46&gt;0,INDEX(Kalender!KF$81:KF$110,MAX(1,$D46))&gt;INDEX(Kalender!$B$81:$B$110,MAX(1,$D46))),AND($E46&gt;0,INDEX(Kalender!KF$81:KF$110,MAX(1,$E46))&gt;INDEX(Kalender!$B$81:$B$110,MAX(1,$E46))),AND($F46&gt;0,INDEX(Kalender!KF$81:KF$110,MAX(1,$F46))&gt;INDEX(Kalender!$B$81:$B$110,MAX(1,$F46)))),2,0))</f>
        <v>0</v>
      </c>
      <c r="KG46" s="5" t="n">
        <f aca="false">IF(Kalender!KG46&lt;&gt;1,0,IF(AND($B46&gt;0,INDEX(Kalender!KG$68:KG$77,MAX(1,$B46))&gt;INDEX(Kalender!$B$68:$B$77,MAX(1,$B46))),1,0)+IF(OR(AND($C46&gt;0,INDEX(Kalender!KG$81:KG$110,MAX(1,$C46))&gt;INDEX(Kalender!$B$81:$B$110,MAX(1,$C46))),AND($D46&gt;0,INDEX(Kalender!KG$81:KG$110,MAX(1,$D46))&gt;INDEX(Kalender!$B$81:$B$110,MAX(1,$D46))),AND($E46&gt;0,INDEX(Kalender!KG$81:KG$110,MAX(1,$E46))&gt;INDEX(Kalender!$B$81:$B$110,MAX(1,$E46))),AND($F46&gt;0,INDEX(Kalender!KG$81:KG$110,MAX(1,$F46))&gt;INDEX(Kalender!$B$81:$B$110,MAX(1,$F46)))),2,0))</f>
        <v>0</v>
      </c>
      <c r="KH46" s="5" t="n">
        <f aca="false">IF(Kalender!KH46&lt;&gt;1,0,IF(AND($B46&gt;0,INDEX(Kalender!KH$68:KH$77,MAX(1,$B46))&gt;INDEX(Kalender!$B$68:$B$77,MAX(1,$B46))),1,0)+IF(OR(AND($C46&gt;0,INDEX(Kalender!KH$81:KH$110,MAX(1,$C46))&gt;INDEX(Kalender!$B$81:$B$110,MAX(1,$C46))),AND($D46&gt;0,INDEX(Kalender!KH$81:KH$110,MAX(1,$D46))&gt;INDEX(Kalender!$B$81:$B$110,MAX(1,$D46))),AND($E46&gt;0,INDEX(Kalender!KH$81:KH$110,MAX(1,$E46))&gt;INDEX(Kalender!$B$81:$B$110,MAX(1,$E46))),AND($F46&gt;0,INDEX(Kalender!KH$81:KH$110,MAX(1,$F46))&gt;INDEX(Kalender!$B$81:$B$110,MAX(1,$F46)))),2,0))</f>
        <v>0</v>
      </c>
      <c r="KI46" s="5" t="n">
        <f aca="false">IF(Kalender!KI46&lt;&gt;1,0,IF(AND($B46&gt;0,INDEX(Kalender!KI$68:KI$77,MAX(1,$B46))&gt;INDEX(Kalender!$B$68:$B$77,MAX(1,$B46))),1,0)+IF(OR(AND($C46&gt;0,INDEX(Kalender!KI$81:KI$110,MAX(1,$C46))&gt;INDEX(Kalender!$B$81:$B$110,MAX(1,$C46))),AND($D46&gt;0,INDEX(Kalender!KI$81:KI$110,MAX(1,$D46))&gt;INDEX(Kalender!$B$81:$B$110,MAX(1,$D46))),AND($E46&gt;0,INDEX(Kalender!KI$81:KI$110,MAX(1,$E46))&gt;INDEX(Kalender!$B$81:$B$110,MAX(1,$E46))),AND($F46&gt;0,INDEX(Kalender!KI$81:KI$110,MAX(1,$F46))&gt;INDEX(Kalender!$B$81:$B$110,MAX(1,$F46)))),2,0))</f>
        <v>0</v>
      </c>
      <c r="KJ46" s="5" t="n">
        <f aca="false">IF(Kalender!KJ46&lt;&gt;1,0,IF(AND($B46&gt;0,INDEX(Kalender!KJ$68:KJ$77,MAX(1,$B46))&gt;INDEX(Kalender!$B$68:$B$77,MAX(1,$B46))),1,0)+IF(OR(AND($C46&gt;0,INDEX(Kalender!KJ$81:KJ$110,MAX(1,$C46))&gt;INDEX(Kalender!$B$81:$B$110,MAX(1,$C46))),AND($D46&gt;0,INDEX(Kalender!KJ$81:KJ$110,MAX(1,$D46))&gt;INDEX(Kalender!$B$81:$B$110,MAX(1,$D46))),AND($E46&gt;0,INDEX(Kalender!KJ$81:KJ$110,MAX(1,$E46))&gt;INDEX(Kalender!$B$81:$B$110,MAX(1,$E46))),AND($F46&gt;0,INDEX(Kalender!KJ$81:KJ$110,MAX(1,$F46))&gt;INDEX(Kalender!$B$81:$B$110,MAX(1,$F46)))),2,0))</f>
        <v>0</v>
      </c>
      <c r="KK46" s="5" t="n">
        <f aca="false">IF(Kalender!KK46&lt;&gt;1,0,IF(AND($B46&gt;0,INDEX(Kalender!KK$68:KK$77,MAX(1,$B46))&gt;INDEX(Kalender!$B$68:$B$77,MAX(1,$B46))),1,0)+IF(OR(AND($C46&gt;0,INDEX(Kalender!KK$81:KK$110,MAX(1,$C46))&gt;INDEX(Kalender!$B$81:$B$110,MAX(1,$C46))),AND($D46&gt;0,INDEX(Kalender!KK$81:KK$110,MAX(1,$D46))&gt;INDEX(Kalender!$B$81:$B$110,MAX(1,$D46))),AND($E46&gt;0,INDEX(Kalender!KK$81:KK$110,MAX(1,$E46))&gt;INDEX(Kalender!$B$81:$B$110,MAX(1,$E46))),AND($F46&gt;0,INDEX(Kalender!KK$81:KK$110,MAX(1,$F46))&gt;INDEX(Kalender!$B$81:$B$110,MAX(1,$F46)))),2,0))</f>
        <v>0</v>
      </c>
      <c r="KL46" s="5" t="n">
        <f aca="false">IF(Kalender!KL46&lt;&gt;1,0,IF(AND($B46&gt;0,INDEX(Kalender!KL$68:KL$77,MAX(1,$B46))&gt;INDEX(Kalender!$B$68:$B$77,MAX(1,$B46))),1,0)+IF(OR(AND($C46&gt;0,INDEX(Kalender!KL$81:KL$110,MAX(1,$C46))&gt;INDEX(Kalender!$B$81:$B$110,MAX(1,$C46))),AND($D46&gt;0,INDEX(Kalender!KL$81:KL$110,MAX(1,$D46))&gt;INDEX(Kalender!$B$81:$B$110,MAX(1,$D46))),AND($E46&gt;0,INDEX(Kalender!KL$81:KL$110,MAX(1,$E46))&gt;INDEX(Kalender!$B$81:$B$110,MAX(1,$E46))),AND($F46&gt;0,INDEX(Kalender!KL$81:KL$110,MAX(1,$F46))&gt;INDEX(Kalender!$B$81:$B$110,MAX(1,$F46)))),2,0))</f>
        <v>0</v>
      </c>
      <c r="KM46" s="5" t="n">
        <f aca="false">IF(Kalender!KM46&lt;&gt;1,0,IF(AND($B46&gt;0,INDEX(Kalender!KM$68:KM$77,MAX(1,$B46))&gt;INDEX(Kalender!$B$68:$B$77,MAX(1,$B46))),1,0)+IF(OR(AND($C46&gt;0,INDEX(Kalender!KM$81:KM$110,MAX(1,$C46))&gt;INDEX(Kalender!$B$81:$B$110,MAX(1,$C46))),AND($D46&gt;0,INDEX(Kalender!KM$81:KM$110,MAX(1,$D46))&gt;INDEX(Kalender!$B$81:$B$110,MAX(1,$D46))),AND($E46&gt;0,INDEX(Kalender!KM$81:KM$110,MAX(1,$E46))&gt;INDEX(Kalender!$B$81:$B$110,MAX(1,$E46))),AND($F46&gt;0,INDEX(Kalender!KM$81:KM$110,MAX(1,$F46))&gt;INDEX(Kalender!$B$81:$B$110,MAX(1,$F46)))),2,0))</f>
        <v>0</v>
      </c>
      <c r="KN46" s="5" t="n">
        <f aca="false">IF(Kalender!KN46&lt;&gt;1,0,IF(AND($B46&gt;0,INDEX(Kalender!KN$68:KN$77,MAX(1,$B46))&gt;INDEX(Kalender!$B$68:$B$77,MAX(1,$B46))),1,0)+IF(OR(AND($C46&gt;0,INDEX(Kalender!KN$81:KN$110,MAX(1,$C46))&gt;INDEX(Kalender!$B$81:$B$110,MAX(1,$C46))),AND($D46&gt;0,INDEX(Kalender!KN$81:KN$110,MAX(1,$D46))&gt;INDEX(Kalender!$B$81:$B$110,MAX(1,$D46))),AND($E46&gt;0,INDEX(Kalender!KN$81:KN$110,MAX(1,$E46))&gt;INDEX(Kalender!$B$81:$B$110,MAX(1,$E46))),AND($F46&gt;0,INDEX(Kalender!KN$81:KN$110,MAX(1,$F46))&gt;INDEX(Kalender!$B$81:$B$110,MAX(1,$F46)))),2,0))</f>
        <v>0</v>
      </c>
      <c r="KO46" s="5" t="n">
        <f aca="false">IF(Kalender!KO46&lt;&gt;1,0,IF(AND($B46&gt;0,INDEX(Kalender!KO$68:KO$77,MAX(1,$B46))&gt;INDEX(Kalender!$B$68:$B$77,MAX(1,$B46))),1,0)+IF(OR(AND($C46&gt;0,INDEX(Kalender!KO$81:KO$110,MAX(1,$C46))&gt;INDEX(Kalender!$B$81:$B$110,MAX(1,$C46))),AND($D46&gt;0,INDEX(Kalender!KO$81:KO$110,MAX(1,$D46))&gt;INDEX(Kalender!$B$81:$B$110,MAX(1,$D46))),AND($E46&gt;0,INDEX(Kalender!KO$81:KO$110,MAX(1,$E46))&gt;INDEX(Kalender!$B$81:$B$110,MAX(1,$E46))),AND($F46&gt;0,INDEX(Kalender!KO$81:KO$110,MAX(1,$F46))&gt;INDEX(Kalender!$B$81:$B$110,MAX(1,$F46)))),2,0))</f>
        <v>0</v>
      </c>
      <c r="KP46" s="5" t="n">
        <f aca="false">IF(Kalender!KP46&lt;&gt;1,0,IF(AND($B46&gt;0,INDEX(Kalender!KP$68:KP$77,MAX(1,$B46))&gt;INDEX(Kalender!$B$68:$B$77,MAX(1,$B46))),1,0)+IF(OR(AND($C46&gt;0,INDEX(Kalender!KP$81:KP$110,MAX(1,$C46))&gt;INDEX(Kalender!$B$81:$B$110,MAX(1,$C46))),AND($D46&gt;0,INDEX(Kalender!KP$81:KP$110,MAX(1,$D46))&gt;INDEX(Kalender!$B$81:$B$110,MAX(1,$D46))),AND($E46&gt;0,INDEX(Kalender!KP$81:KP$110,MAX(1,$E46))&gt;INDEX(Kalender!$B$81:$B$110,MAX(1,$E46))),AND($F46&gt;0,INDEX(Kalender!KP$81:KP$110,MAX(1,$F46))&gt;INDEX(Kalender!$B$81:$B$110,MAX(1,$F46)))),2,0))</f>
        <v>0</v>
      </c>
      <c r="KQ46" s="5" t="n">
        <f aca="false">IF(Kalender!KQ46&lt;&gt;1,0,IF(AND($B46&gt;0,INDEX(Kalender!KQ$68:KQ$77,MAX(1,$B46))&gt;INDEX(Kalender!$B$68:$B$77,MAX(1,$B46))),1,0)+IF(OR(AND($C46&gt;0,INDEX(Kalender!KQ$81:KQ$110,MAX(1,$C46))&gt;INDEX(Kalender!$B$81:$B$110,MAX(1,$C46))),AND($D46&gt;0,INDEX(Kalender!KQ$81:KQ$110,MAX(1,$D46))&gt;INDEX(Kalender!$B$81:$B$110,MAX(1,$D46))),AND($E46&gt;0,INDEX(Kalender!KQ$81:KQ$110,MAX(1,$E46))&gt;INDEX(Kalender!$B$81:$B$110,MAX(1,$E46))),AND($F46&gt;0,INDEX(Kalender!KQ$81:KQ$110,MAX(1,$F46))&gt;INDEX(Kalender!$B$81:$B$110,MAX(1,$F46)))),2,0))</f>
        <v>0</v>
      </c>
      <c r="KR46" s="5" t="n">
        <f aca="false">IF(Kalender!KR46&lt;&gt;1,0,IF(AND($B46&gt;0,INDEX(Kalender!KR$68:KR$77,MAX(1,$B46))&gt;INDEX(Kalender!$B$68:$B$77,MAX(1,$B46))),1,0)+IF(OR(AND($C46&gt;0,INDEX(Kalender!KR$81:KR$110,MAX(1,$C46))&gt;INDEX(Kalender!$B$81:$B$110,MAX(1,$C46))),AND($D46&gt;0,INDEX(Kalender!KR$81:KR$110,MAX(1,$D46))&gt;INDEX(Kalender!$B$81:$B$110,MAX(1,$D46))),AND($E46&gt;0,INDEX(Kalender!KR$81:KR$110,MAX(1,$E46))&gt;INDEX(Kalender!$B$81:$B$110,MAX(1,$E46))),AND($F46&gt;0,INDEX(Kalender!KR$81:KR$110,MAX(1,$F46))&gt;INDEX(Kalender!$B$81:$B$110,MAX(1,$F46)))),2,0))</f>
        <v>0</v>
      </c>
      <c r="KS46" s="5" t="n">
        <f aca="false">IF(Kalender!KS46&lt;&gt;1,0,IF(AND($B46&gt;0,INDEX(Kalender!KS$68:KS$77,MAX(1,$B46))&gt;INDEX(Kalender!$B$68:$B$77,MAX(1,$B46))),1,0)+IF(OR(AND($C46&gt;0,INDEX(Kalender!KS$81:KS$110,MAX(1,$C46))&gt;INDEX(Kalender!$B$81:$B$110,MAX(1,$C46))),AND($D46&gt;0,INDEX(Kalender!KS$81:KS$110,MAX(1,$D46))&gt;INDEX(Kalender!$B$81:$B$110,MAX(1,$D46))),AND($E46&gt;0,INDEX(Kalender!KS$81:KS$110,MAX(1,$E46))&gt;INDEX(Kalender!$B$81:$B$110,MAX(1,$E46))),AND($F46&gt;0,INDEX(Kalender!KS$81:KS$110,MAX(1,$F46))&gt;INDEX(Kalender!$B$81:$B$110,MAX(1,$F46)))),2,0))</f>
        <v>0</v>
      </c>
      <c r="KT46" s="5" t="n">
        <f aca="false">IF(Kalender!KT46&lt;&gt;1,0,IF(AND($B46&gt;0,INDEX(Kalender!KT$68:KT$77,MAX(1,$B46))&gt;INDEX(Kalender!$B$68:$B$77,MAX(1,$B46))),1,0)+IF(OR(AND($C46&gt;0,INDEX(Kalender!KT$81:KT$110,MAX(1,$C46))&gt;INDEX(Kalender!$B$81:$B$110,MAX(1,$C46))),AND($D46&gt;0,INDEX(Kalender!KT$81:KT$110,MAX(1,$D46))&gt;INDEX(Kalender!$B$81:$B$110,MAX(1,$D46))),AND($E46&gt;0,INDEX(Kalender!KT$81:KT$110,MAX(1,$E46))&gt;INDEX(Kalender!$B$81:$B$110,MAX(1,$E46))),AND($F46&gt;0,INDEX(Kalender!KT$81:KT$110,MAX(1,$F46))&gt;INDEX(Kalender!$B$81:$B$110,MAX(1,$F46)))),2,0))</f>
        <v>0</v>
      </c>
      <c r="KU46" s="5" t="n">
        <f aca="false">IF(Kalender!KU46&lt;&gt;1,0,IF(AND($B46&gt;0,INDEX(Kalender!KU$68:KU$77,MAX(1,$B46))&gt;INDEX(Kalender!$B$68:$B$77,MAX(1,$B46))),1,0)+IF(OR(AND($C46&gt;0,INDEX(Kalender!KU$81:KU$110,MAX(1,$C46))&gt;INDEX(Kalender!$B$81:$B$110,MAX(1,$C46))),AND($D46&gt;0,INDEX(Kalender!KU$81:KU$110,MAX(1,$D46))&gt;INDEX(Kalender!$B$81:$B$110,MAX(1,$D46))),AND($E46&gt;0,INDEX(Kalender!KU$81:KU$110,MAX(1,$E46))&gt;INDEX(Kalender!$B$81:$B$110,MAX(1,$E46))),AND($F46&gt;0,INDEX(Kalender!KU$81:KU$110,MAX(1,$F46))&gt;INDEX(Kalender!$B$81:$B$110,MAX(1,$F46)))),2,0))</f>
        <v>0</v>
      </c>
      <c r="KV46" s="5" t="n">
        <f aca="false">IF(Kalender!KV46&lt;&gt;1,0,IF(AND($B46&gt;0,INDEX(Kalender!KV$68:KV$77,MAX(1,$B46))&gt;INDEX(Kalender!$B$68:$B$77,MAX(1,$B46))),1,0)+IF(OR(AND($C46&gt;0,INDEX(Kalender!KV$81:KV$110,MAX(1,$C46))&gt;INDEX(Kalender!$B$81:$B$110,MAX(1,$C46))),AND($D46&gt;0,INDEX(Kalender!KV$81:KV$110,MAX(1,$D46))&gt;INDEX(Kalender!$B$81:$B$110,MAX(1,$D46))),AND($E46&gt;0,INDEX(Kalender!KV$81:KV$110,MAX(1,$E46))&gt;INDEX(Kalender!$B$81:$B$110,MAX(1,$E46))),AND($F46&gt;0,INDEX(Kalender!KV$81:KV$110,MAX(1,$F46))&gt;INDEX(Kalender!$B$81:$B$110,MAX(1,$F46)))),2,0))</f>
        <v>0</v>
      </c>
      <c r="KW46" s="5" t="n">
        <f aca="false">IF(Kalender!KW46&lt;&gt;1,0,IF(AND($B46&gt;0,INDEX(Kalender!KW$68:KW$77,MAX(1,$B46))&gt;INDEX(Kalender!$B$68:$B$77,MAX(1,$B46))),1,0)+IF(OR(AND($C46&gt;0,INDEX(Kalender!KW$81:KW$110,MAX(1,$C46))&gt;INDEX(Kalender!$B$81:$B$110,MAX(1,$C46))),AND($D46&gt;0,INDEX(Kalender!KW$81:KW$110,MAX(1,$D46))&gt;INDEX(Kalender!$B$81:$B$110,MAX(1,$D46))),AND($E46&gt;0,INDEX(Kalender!KW$81:KW$110,MAX(1,$E46))&gt;INDEX(Kalender!$B$81:$B$110,MAX(1,$E46))),AND($F46&gt;0,INDEX(Kalender!KW$81:KW$110,MAX(1,$F46))&gt;INDEX(Kalender!$B$81:$B$110,MAX(1,$F46)))),2,0))</f>
        <v>0</v>
      </c>
      <c r="KX46" s="5" t="n">
        <f aca="false">IF(Kalender!KX46&lt;&gt;1,0,IF(AND($B46&gt;0,INDEX(Kalender!KX$68:KX$77,MAX(1,$B46))&gt;INDEX(Kalender!$B$68:$B$77,MAX(1,$B46))),1,0)+IF(OR(AND($C46&gt;0,INDEX(Kalender!KX$81:KX$110,MAX(1,$C46))&gt;INDEX(Kalender!$B$81:$B$110,MAX(1,$C46))),AND($D46&gt;0,INDEX(Kalender!KX$81:KX$110,MAX(1,$D46))&gt;INDEX(Kalender!$B$81:$B$110,MAX(1,$D46))),AND($E46&gt;0,INDEX(Kalender!KX$81:KX$110,MAX(1,$E46))&gt;INDEX(Kalender!$B$81:$B$110,MAX(1,$E46))),AND($F46&gt;0,INDEX(Kalender!KX$81:KX$110,MAX(1,$F46))&gt;INDEX(Kalender!$B$81:$B$110,MAX(1,$F46)))),2,0))</f>
        <v>0</v>
      </c>
      <c r="KY46" s="5" t="n">
        <f aca="false">IF(Kalender!KY46&lt;&gt;1,0,IF(AND($B46&gt;0,INDEX(Kalender!KY$68:KY$77,MAX(1,$B46))&gt;INDEX(Kalender!$B$68:$B$77,MAX(1,$B46))),1,0)+IF(OR(AND($C46&gt;0,INDEX(Kalender!KY$81:KY$110,MAX(1,$C46))&gt;INDEX(Kalender!$B$81:$B$110,MAX(1,$C46))),AND($D46&gt;0,INDEX(Kalender!KY$81:KY$110,MAX(1,$D46))&gt;INDEX(Kalender!$B$81:$B$110,MAX(1,$D46))),AND($E46&gt;0,INDEX(Kalender!KY$81:KY$110,MAX(1,$E46))&gt;INDEX(Kalender!$B$81:$B$110,MAX(1,$E46))),AND($F46&gt;0,INDEX(Kalender!KY$81:KY$110,MAX(1,$F46))&gt;INDEX(Kalender!$B$81:$B$110,MAX(1,$F46)))),2,0))</f>
        <v>0</v>
      </c>
      <c r="KZ46" s="5" t="n">
        <f aca="false">IF(Kalender!KZ46&lt;&gt;1,0,IF(AND($B46&gt;0,INDEX(Kalender!KZ$68:KZ$77,MAX(1,$B46))&gt;INDEX(Kalender!$B$68:$B$77,MAX(1,$B46))),1,0)+IF(OR(AND($C46&gt;0,INDEX(Kalender!KZ$81:KZ$110,MAX(1,$C46))&gt;INDEX(Kalender!$B$81:$B$110,MAX(1,$C46))),AND($D46&gt;0,INDEX(Kalender!KZ$81:KZ$110,MAX(1,$D46))&gt;INDEX(Kalender!$B$81:$B$110,MAX(1,$D46))),AND($E46&gt;0,INDEX(Kalender!KZ$81:KZ$110,MAX(1,$E46))&gt;INDEX(Kalender!$B$81:$B$110,MAX(1,$E46))),AND($F46&gt;0,INDEX(Kalender!KZ$81:KZ$110,MAX(1,$F46))&gt;INDEX(Kalender!$B$81:$B$110,MAX(1,$F46)))),2,0))</f>
        <v>0</v>
      </c>
      <c r="LA46" s="5" t="n">
        <f aca="false">IF(Kalender!LA46&lt;&gt;1,0,IF(AND($B46&gt;0,INDEX(Kalender!LA$68:LA$77,MAX(1,$B46))&gt;INDEX(Kalender!$B$68:$B$77,MAX(1,$B46))),1,0)+IF(OR(AND($C46&gt;0,INDEX(Kalender!LA$81:LA$110,MAX(1,$C46))&gt;INDEX(Kalender!$B$81:$B$110,MAX(1,$C46))),AND($D46&gt;0,INDEX(Kalender!LA$81:LA$110,MAX(1,$D46))&gt;INDEX(Kalender!$B$81:$B$110,MAX(1,$D46))),AND($E46&gt;0,INDEX(Kalender!LA$81:LA$110,MAX(1,$E46))&gt;INDEX(Kalender!$B$81:$B$110,MAX(1,$E46))),AND($F46&gt;0,INDEX(Kalender!LA$81:LA$110,MAX(1,$F46))&gt;INDEX(Kalender!$B$81:$B$110,MAX(1,$F46)))),2,0))</f>
        <v>0</v>
      </c>
      <c r="LB46" s="5" t="n">
        <f aca="false">IF(Kalender!LB46&lt;&gt;1,0,IF(AND($B46&gt;0,INDEX(Kalender!LB$68:LB$77,MAX(1,$B46))&gt;INDEX(Kalender!$B$68:$B$77,MAX(1,$B46))),1,0)+IF(OR(AND($C46&gt;0,INDEX(Kalender!LB$81:LB$110,MAX(1,$C46))&gt;INDEX(Kalender!$B$81:$B$110,MAX(1,$C46))),AND($D46&gt;0,INDEX(Kalender!LB$81:LB$110,MAX(1,$D46))&gt;INDEX(Kalender!$B$81:$B$110,MAX(1,$D46))),AND($E46&gt;0,INDEX(Kalender!LB$81:LB$110,MAX(1,$E46))&gt;INDEX(Kalender!$B$81:$B$110,MAX(1,$E46))),AND($F46&gt;0,INDEX(Kalender!LB$81:LB$110,MAX(1,$F46))&gt;INDEX(Kalender!$B$81:$B$110,MAX(1,$F46)))),2,0))</f>
        <v>0</v>
      </c>
      <c r="LC46" s="5" t="n">
        <f aca="false">IF(Kalender!LC46&lt;&gt;1,0,IF(AND($B46&gt;0,INDEX(Kalender!LC$68:LC$77,MAX(1,$B46))&gt;INDEX(Kalender!$B$68:$B$77,MAX(1,$B46))),1,0)+IF(OR(AND($C46&gt;0,INDEX(Kalender!LC$81:LC$110,MAX(1,$C46))&gt;INDEX(Kalender!$B$81:$B$110,MAX(1,$C46))),AND($D46&gt;0,INDEX(Kalender!LC$81:LC$110,MAX(1,$D46))&gt;INDEX(Kalender!$B$81:$B$110,MAX(1,$D46))),AND($E46&gt;0,INDEX(Kalender!LC$81:LC$110,MAX(1,$E46))&gt;INDEX(Kalender!$B$81:$B$110,MAX(1,$E46))),AND($F46&gt;0,INDEX(Kalender!LC$81:LC$110,MAX(1,$F46))&gt;INDEX(Kalender!$B$81:$B$110,MAX(1,$F46)))),2,0))</f>
        <v>0</v>
      </c>
      <c r="LD46" s="5" t="n">
        <f aca="false">IF(Kalender!LD46&lt;&gt;1,0,IF(AND($B46&gt;0,INDEX(Kalender!LD$68:LD$77,MAX(1,$B46))&gt;INDEX(Kalender!$B$68:$B$77,MAX(1,$B46))),1,0)+IF(OR(AND($C46&gt;0,INDEX(Kalender!LD$81:LD$110,MAX(1,$C46))&gt;INDEX(Kalender!$B$81:$B$110,MAX(1,$C46))),AND($D46&gt;0,INDEX(Kalender!LD$81:LD$110,MAX(1,$D46))&gt;INDEX(Kalender!$B$81:$B$110,MAX(1,$D46))),AND($E46&gt;0,INDEX(Kalender!LD$81:LD$110,MAX(1,$E46))&gt;INDEX(Kalender!$B$81:$B$110,MAX(1,$E46))),AND($F46&gt;0,INDEX(Kalender!LD$81:LD$110,MAX(1,$F46))&gt;INDEX(Kalender!$B$81:$B$110,MAX(1,$F46)))),2,0))</f>
        <v>0</v>
      </c>
      <c r="LE46" s="5" t="n">
        <f aca="false">IF(Kalender!LE46&lt;&gt;1,0,IF(AND($B46&gt;0,INDEX(Kalender!LE$68:LE$77,MAX(1,$B46))&gt;INDEX(Kalender!$B$68:$B$77,MAX(1,$B46))),1,0)+IF(OR(AND($C46&gt;0,INDEX(Kalender!LE$81:LE$110,MAX(1,$C46))&gt;INDEX(Kalender!$B$81:$B$110,MAX(1,$C46))),AND($D46&gt;0,INDEX(Kalender!LE$81:LE$110,MAX(1,$D46))&gt;INDEX(Kalender!$B$81:$B$110,MAX(1,$D46))),AND($E46&gt;0,INDEX(Kalender!LE$81:LE$110,MAX(1,$E46))&gt;INDEX(Kalender!$B$81:$B$110,MAX(1,$E46))),AND($F46&gt;0,INDEX(Kalender!LE$81:LE$110,MAX(1,$F46))&gt;INDEX(Kalender!$B$81:$B$110,MAX(1,$F46)))),2,0))</f>
        <v>0</v>
      </c>
      <c r="LF46" s="5" t="n">
        <f aca="false">IF(Kalender!LF46&lt;&gt;1,0,IF(AND($B46&gt;0,INDEX(Kalender!LF$68:LF$77,MAX(1,$B46))&gt;INDEX(Kalender!$B$68:$B$77,MAX(1,$B46))),1,0)+IF(OR(AND($C46&gt;0,INDEX(Kalender!LF$81:LF$110,MAX(1,$C46))&gt;INDEX(Kalender!$B$81:$B$110,MAX(1,$C46))),AND($D46&gt;0,INDEX(Kalender!LF$81:LF$110,MAX(1,$D46))&gt;INDEX(Kalender!$B$81:$B$110,MAX(1,$D46))),AND($E46&gt;0,INDEX(Kalender!LF$81:LF$110,MAX(1,$E46))&gt;INDEX(Kalender!$B$81:$B$110,MAX(1,$E46))),AND($F46&gt;0,INDEX(Kalender!LF$81:LF$110,MAX(1,$F46))&gt;INDEX(Kalender!$B$81:$B$110,MAX(1,$F46)))),2,0))</f>
        <v>0</v>
      </c>
      <c r="LG46" s="5" t="n">
        <f aca="false">IF(Kalender!LG46&lt;&gt;1,0,IF(AND($B46&gt;0,INDEX(Kalender!LG$68:LG$77,MAX(1,$B46))&gt;INDEX(Kalender!$B$68:$B$77,MAX(1,$B46))),1,0)+IF(OR(AND($C46&gt;0,INDEX(Kalender!LG$81:LG$110,MAX(1,$C46))&gt;INDEX(Kalender!$B$81:$B$110,MAX(1,$C46))),AND($D46&gt;0,INDEX(Kalender!LG$81:LG$110,MAX(1,$D46))&gt;INDEX(Kalender!$B$81:$B$110,MAX(1,$D46))),AND($E46&gt;0,INDEX(Kalender!LG$81:LG$110,MAX(1,$E46))&gt;INDEX(Kalender!$B$81:$B$110,MAX(1,$E46))),AND($F46&gt;0,INDEX(Kalender!LG$81:LG$110,MAX(1,$F46))&gt;INDEX(Kalender!$B$81:$B$110,MAX(1,$F46)))),2,0))</f>
        <v>0</v>
      </c>
      <c r="LH46" s="5" t="n">
        <f aca="false">IF(Kalender!LH46&lt;&gt;1,0,IF(AND($B46&gt;0,INDEX(Kalender!LH$68:LH$77,MAX(1,$B46))&gt;INDEX(Kalender!$B$68:$B$77,MAX(1,$B46))),1,0)+IF(OR(AND($C46&gt;0,INDEX(Kalender!LH$81:LH$110,MAX(1,$C46))&gt;INDEX(Kalender!$B$81:$B$110,MAX(1,$C46))),AND($D46&gt;0,INDEX(Kalender!LH$81:LH$110,MAX(1,$D46))&gt;INDEX(Kalender!$B$81:$B$110,MAX(1,$D46))),AND($E46&gt;0,INDEX(Kalender!LH$81:LH$110,MAX(1,$E46))&gt;INDEX(Kalender!$B$81:$B$110,MAX(1,$E46))),AND($F46&gt;0,INDEX(Kalender!LH$81:LH$110,MAX(1,$F46))&gt;INDEX(Kalender!$B$81:$B$110,MAX(1,$F46)))),2,0))</f>
        <v>0</v>
      </c>
      <c r="LI46" s="5" t="n">
        <f aca="false">IF(Kalender!LI46&lt;&gt;1,0,IF(AND($B46&gt;0,INDEX(Kalender!LI$68:LI$77,MAX(1,$B46))&gt;INDEX(Kalender!$B$68:$B$77,MAX(1,$B46))),1,0)+IF(OR(AND($C46&gt;0,INDEX(Kalender!LI$81:LI$110,MAX(1,$C46))&gt;INDEX(Kalender!$B$81:$B$110,MAX(1,$C46))),AND($D46&gt;0,INDEX(Kalender!LI$81:LI$110,MAX(1,$D46))&gt;INDEX(Kalender!$B$81:$B$110,MAX(1,$D46))),AND($E46&gt;0,INDEX(Kalender!LI$81:LI$110,MAX(1,$E46))&gt;INDEX(Kalender!$B$81:$B$110,MAX(1,$E46))),AND($F46&gt;0,INDEX(Kalender!LI$81:LI$110,MAX(1,$F46))&gt;INDEX(Kalender!$B$81:$B$110,MAX(1,$F46)))),2,0))</f>
        <v>0</v>
      </c>
      <c r="LJ46" s="5" t="n">
        <f aca="false">IF(Kalender!LJ46&lt;&gt;1,0,IF(AND($B46&gt;0,INDEX(Kalender!LJ$68:LJ$77,MAX(1,$B46))&gt;INDEX(Kalender!$B$68:$B$77,MAX(1,$B46))),1,0)+IF(OR(AND($C46&gt;0,INDEX(Kalender!LJ$81:LJ$110,MAX(1,$C46))&gt;INDEX(Kalender!$B$81:$B$110,MAX(1,$C46))),AND($D46&gt;0,INDEX(Kalender!LJ$81:LJ$110,MAX(1,$D46))&gt;INDEX(Kalender!$B$81:$B$110,MAX(1,$D46))),AND($E46&gt;0,INDEX(Kalender!LJ$81:LJ$110,MAX(1,$E46))&gt;INDEX(Kalender!$B$81:$B$110,MAX(1,$E46))),AND($F46&gt;0,INDEX(Kalender!LJ$81:LJ$110,MAX(1,$F46))&gt;INDEX(Kalender!$B$81:$B$110,MAX(1,$F46)))),2,0))</f>
        <v>0</v>
      </c>
      <c r="LK46" s="5" t="n">
        <f aca="false">IF(Kalender!LK46&lt;&gt;1,0,IF(AND($B46&gt;0,INDEX(Kalender!LK$68:LK$77,MAX(1,$B46))&gt;INDEX(Kalender!$B$68:$B$77,MAX(1,$B46))),1,0)+IF(OR(AND($C46&gt;0,INDEX(Kalender!LK$81:LK$110,MAX(1,$C46))&gt;INDEX(Kalender!$B$81:$B$110,MAX(1,$C46))),AND($D46&gt;0,INDEX(Kalender!LK$81:LK$110,MAX(1,$D46))&gt;INDEX(Kalender!$B$81:$B$110,MAX(1,$D46))),AND($E46&gt;0,INDEX(Kalender!LK$81:LK$110,MAX(1,$E46))&gt;INDEX(Kalender!$B$81:$B$110,MAX(1,$E46))),AND($F46&gt;0,INDEX(Kalender!LK$81:LK$110,MAX(1,$F46))&gt;INDEX(Kalender!$B$81:$B$110,MAX(1,$F46)))),2,0))</f>
        <v>0</v>
      </c>
      <c r="LL46" s="5" t="n">
        <f aca="false">IF(Kalender!LL46&lt;&gt;1,0,IF(AND($B46&gt;0,INDEX(Kalender!LL$68:LL$77,MAX(1,$B46))&gt;INDEX(Kalender!$B$68:$B$77,MAX(1,$B46))),1,0)+IF(OR(AND($C46&gt;0,INDEX(Kalender!LL$81:LL$110,MAX(1,$C46))&gt;INDEX(Kalender!$B$81:$B$110,MAX(1,$C46))),AND($D46&gt;0,INDEX(Kalender!LL$81:LL$110,MAX(1,$D46))&gt;INDEX(Kalender!$B$81:$B$110,MAX(1,$D46))),AND($E46&gt;0,INDEX(Kalender!LL$81:LL$110,MAX(1,$E46))&gt;INDEX(Kalender!$B$81:$B$110,MAX(1,$E46))),AND($F46&gt;0,INDEX(Kalender!LL$81:LL$110,MAX(1,$F46))&gt;INDEX(Kalender!$B$81:$B$110,MAX(1,$F46)))),2,0))</f>
        <v>0</v>
      </c>
      <c r="LM46" s="5" t="n">
        <f aca="false">IF(Kalender!LM46&lt;&gt;1,0,IF(AND($B46&gt;0,INDEX(Kalender!LM$68:LM$77,MAX(1,$B46))&gt;INDEX(Kalender!$B$68:$B$77,MAX(1,$B46))),1,0)+IF(OR(AND($C46&gt;0,INDEX(Kalender!LM$81:LM$110,MAX(1,$C46))&gt;INDEX(Kalender!$B$81:$B$110,MAX(1,$C46))),AND($D46&gt;0,INDEX(Kalender!LM$81:LM$110,MAX(1,$D46))&gt;INDEX(Kalender!$B$81:$B$110,MAX(1,$D46))),AND($E46&gt;0,INDEX(Kalender!LM$81:LM$110,MAX(1,$E46))&gt;INDEX(Kalender!$B$81:$B$110,MAX(1,$E46))),AND($F46&gt;0,INDEX(Kalender!LM$81:LM$110,MAX(1,$F46))&gt;INDEX(Kalender!$B$81:$B$110,MAX(1,$F46)))),2,0))</f>
        <v>0</v>
      </c>
      <c r="LN46" s="5" t="n">
        <f aca="false">IF(Kalender!LN46&lt;&gt;1,0,IF(AND($B46&gt;0,INDEX(Kalender!LN$68:LN$77,MAX(1,$B46))&gt;INDEX(Kalender!$B$68:$B$77,MAX(1,$B46))),1,0)+IF(OR(AND($C46&gt;0,INDEX(Kalender!LN$81:LN$110,MAX(1,$C46))&gt;INDEX(Kalender!$B$81:$B$110,MAX(1,$C46))),AND($D46&gt;0,INDEX(Kalender!LN$81:LN$110,MAX(1,$D46))&gt;INDEX(Kalender!$B$81:$B$110,MAX(1,$D46))),AND($E46&gt;0,INDEX(Kalender!LN$81:LN$110,MAX(1,$E46))&gt;INDEX(Kalender!$B$81:$B$110,MAX(1,$E46))),AND($F46&gt;0,INDEX(Kalender!LN$81:LN$110,MAX(1,$F46))&gt;INDEX(Kalender!$B$81:$B$110,MAX(1,$F46)))),2,0))</f>
        <v>0</v>
      </c>
      <c r="LO46" s="5" t="n">
        <f aca="false">IF(Kalender!LO46&lt;&gt;1,0,IF(AND($B46&gt;0,INDEX(Kalender!LO$68:LO$77,MAX(1,$B46))&gt;INDEX(Kalender!$B$68:$B$77,MAX(1,$B46))),1,0)+IF(OR(AND($C46&gt;0,INDEX(Kalender!LO$81:LO$110,MAX(1,$C46))&gt;INDEX(Kalender!$B$81:$B$110,MAX(1,$C46))),AND($D46&gt;0,INDEX(Kalender!LO$81:LO$110,MAX(1,$D46))&gt;INDEX(Kalender!$B$81:$B$110,MAX(1,$D46))),AND($E46&gt;0,INDEX(Kalender!LO$81:LO$110,MAX(1,$E46))&gt;INDEX(Kalender!$B$81:$B$110,MAX(1,$E46))),AND($F46&gt;0,INDEX(Kalender!LO$81:LO$110,MAX(1,$F46))&gt;INDEX(Kalender!$B$81:$B$110,MAX(1,$F46)))),2,0))</f>
        <v>0</v>
      </c>
      <c r="LP46" s="5" t="n">
        <f aca="false">IF(Kalender!LP46&lt;&gt;1,0,IF(AND($B46&gt;0,INDEX(Kalender!LP$68:LP$77,MAX(1,$B46))&gt;INDEX(Kalender!$B$68:$B$77,MAX(1,$B46))),1,0)+IF(OR(AND($C46&gt;0,INDEX(Kalender!LP$81:LP$110,MAX(1,$C46))&gt;INDEX(Kalender!$B$81:$B$110,MAX(1,$C46))),AND($D46&gt;0,INDEX(Kalender!LP$81:LP$110,MAX(1,$D46))&gt;INDEX(Kalender!$B$81:$B$110,MAX(1,$D46))),AND($E46&gt;0,INDEX(Kalender!LP$81:LP$110,MAX(1,$E46))&gt;INDEX(Kalender!$B$81:$B$110,MAX(1,$E46))),AND($F46&gt;0,INDEX(Kalender!LP$81:LP$110,MAX(1,$F46))&gt;INDEX(Kalender!$B$81:$B$110,MAX(1,$F46)))),2,0))</f>
        <v>0</v>
      </c>
      <c r="LQ46" s="5" t="n">
        <f aca="false">IF(Kalender!LQ46&lt;&gt;1,0,IF(AND($B46&gt;0,INDEX(Kalender!LQ$68:LQ$77,MAX(1,$B46))&gt;INDEX(Kalender!$B$68:$B$77,MAX(1,$B46))),1,0)+IF(OR(AND($C46&gt;0,INDEX(Kalender!LQ$81:LQ$110,MAX(1,$C46))&gt;INDEX(Kalender!$B$81:$B$110,MAX(1,$C46))),AND($D46&gt;0,INDEX(Kalender!LQ$81:LQ$110,MAX(1,$D46))&gt;INDEX(Kalender!$B$81:$B$110,MAX(1,$D46))),AND($E46&gt;0,INDEX(Kalender!LQ$81:LQ$110,MAX(1,$E46))&gt;INDEX(Kalender!$B$81:$B$110,MAX(1,$E46))),AND($F46&gt;0,INDEX(Kalender!LQ$81:LQ$110,MAX(1,$F46))&gt;INDEX(Kalender!$B$81:$B$110,MAX(1,$F46)))),2,0))</f>
        <v>0</v>
      </c>
      <c r="LR46" s="5" t="n">
        <f aca="false">IF(Kalender!LR46&lt;&gt;1,0,IF(AND($B46&gt;0,INDEX(Kalender!LR$68:LR$77,MAX(1,$B46))&gt;INDEX(Kalender!$B$68:$B$77,MAX(1,$B46))),1,0)+IF(OR(AND($C46&gt;0,INDEX(Kalender!LR$81:LR$110,MAX(1,$C46))&gt;INDEX(Kalender!$B$81:$B$110,MAX(1,$C46))),AND($D46&gt;0,INDEX(Kalender!LR$81:LR$110,MAX(1,$D46))&gt;INDEX(Kalender!$B$81:$B$110,MAX(1,$D46))),AND($E46&gt;0,INDEX(Kalender!LR$81:LR$110,MAX(1,$E46))&gt;INDEX(Kalender!$B$81:$B$110,MAX(1,$E46))),AND($F46&gt;0,INDEX(Kalender!LR$81:LR$110,MAX(1,$F46))&gt;INDEX(Kalender!$B$81:$B$110,MAX(1,$F46)))),2,0))</f>
        <v>0</v>
      </c>
      <c r="LS46" s="5" t="n">
        <f aca="false">IF(Kalender!LS46&lt;&gt;1,0,IF(AND($B46&gt;0,INDEX(Kalender!LS$68:LS$77,MAX(1,$B46))&gt;INDEX(Kalender!$B$68:$B$77,MAX(1,$B46))),1,0)+IF(OR(AND($C46&gt;0,INDEX(Kalender!LS$81:LS$110,MAX(1,$C46))&gt;INDEX(Kalender!$B$81:$B$110,MAX(1,$C46))),AND($D46&gt;0,INDEX(Kalender!LS$81:LS$110,MAX(1,$D46))&gt;INDEX(Kalender!$B$81:$B$110,MAX(1,$D46))),AND($E46&gt;0,INDEX(Kalender!LS$81:LS$110,MAX(1,$E46))&gt;INDEX(Kalender!$B$81:$B$110,MAX(1,$E46))),AND($F46&gt;0,INDEX(Kalender!LS$81:LS$110,MAX(1,$F46))&gt;INDEX(Kalender!$B$81:$B$110,MAX(1,$F46)))),2,0))</f>
        <v>0</v>
      </c>
      <c r="LT46" s="5" t="n">
        <f aca="false">IF(Kalender!LT46&lt;&gt;1,0,IF(AND($B46&gt;0,INDEX(Kalender!LT$68:LT$77,MAX(1,$B46))&gt;INDEX(Kalender!$B$68:$B$77,MAX(1,$B46))),1,0)+IF(OR(AND($C46&gt;0,INDEX(Kalender!LT$81:LT$110,MAX(1,$C46))&gt;INDEX(Kalender!$B$81:$B$110,MAX(1,$C46))),AND($D46&gt;0,INDEX(Kalender!LT$81:LT$110,MAX(1,$D46))&gt;INDEX(Kalender!$B$81:$B$110,MAX(1,$D46))),AND($E46&gt;0,INDEX(Kalender!LT$81:LT$110,MAX(1,$E46))&gt;INDEX(Kalender!$B$81:$B$110,MAX(1,$E46))),AND($F46&gt;0,INDEX(Kalender!LT$81:LT$110,MAX(1,$F46))&gt;INDEX(Kalender!$B$81:$B$110,MAX(1,$F46)))),2,0))</f>
        <v>0</v>
      </c>
      <c r="LU46" s="5" t="n">
        <f aca="false">IF(Kalender!LU46&lt;&gt;1,0,IF(AND($B46&gt;0,INDEX(Kalender!LU$68:LU$77,MAX(1,$B46))&gt;INDEX(Kalender!$B$68:$B$77,MAX(1,$B46))),1,0)+IF(OR(AND($C46&gt;0,INDEX(Kalender!LU$81:LU$110,MAX(1,$C46))&gt;INDEX(Kalender!$B$81:$B$110,MAX(1,$C46))),AND($D46&gt;0,INDEX(Kalender!LU$81:LU$110,MAX(1,$D46))&gt;INDEX(Kalender!$B$81:$B$110,MAX(1,$D46))),AND($E46&gt;0,INDEX(Kalender!LU$81:LU$110,MAX(1,$E46))&gt;INDEX(Kalender!$B$81:$B$110,MAX(1,$E46))),AND($F46&gt;0,INDEX(Kalender!LU$81:LU$110,MAX(1,$F46))&gt;INDEX(Kalender!$B$81:$B$110,MAX(1,$F46)))),2,0))</f>
        <v>0</v>
      </c>
      <c r="LV46" s="5" t="n">
        <f aca="false">IF(Kalender!LV46&lt;&gt;1,0,IF(AND($B46&gt;0,INDEX(Kalender!LV$68:LV$77,MAX(1,$B46))&gt;INDEX(Kalender!$B$68:$B$77,MAX(1,$B46))),1,0)+IF(OR(AND($C46&gt;0,INDEX(Kalender!LV$81:LV$110,MAX(1,$C46))&gt;INDEX(Kalender!$B$81:$B$110,MAX(1,$C46))),AND($D46&gt;0,INDEX(Kalender!LV$81:LV$110,MAX(1,$D46))&gt;INDEX(Kalender!$B$81:$B$110,MAX(1,$D46))),AND($E46&gt;0,INDEX(Kalender!LV$81:LV$110,MAX(1,$E46))&gt;INDEX(Kalender!$B$81:$B$110,MAX(1,$E46))),AND($F46&gt;0,INDEX(Kalender!LV$81:LV$110,MAX(1,$F46))&gt;INDEX(Kalender!$B$81:$B$110,MAX(1,$F46)))),2,0))</f>
        <v>0</v>
      </c>
      <c r="LW46" s="5" t="n">
        <f aca="false">IF(Kalender!LW46&lt;&gt;1,0,IF(AND($B46&gt;0,INDEX(Kalender!LW$68:LW$77,MAX(1,$B46))&gt;INDEX(Kalender!$B$68:$B$77,MAX(1,$B46))),1,0)+IF(OR(AND($C46&gt;0,INDEX(Kalender!LW$81:LW$110,MAX(1,$C46))&gt;INDEX(Kalender!$B$81:$B$110,MAX(1,$C46))),AND($D46&gt;0,INDEX(Kalender!LW$81:LW$110,MAX(1,$D46))&gt;INDEX(Kalender!$B$81:$B$110,MAX(1,$D46))),AND($E46&gt;0,INDEX(Kalender!LW$81:LW$110,MAX(1,$E46))&gt;INDEX(Kalender!$B$81:$B$110,MAX(1,$E46))),AND($F46&gt;0,INDEX(Kalender!LW$81:LW$110,MAX(1,$F46))&gt;INDEX(Kalender!$B$81:$B$110,MAX(1,$F46)))),2,0))</f>
        <v>0</v>
      </c>
      <c r="LX46" s="5" t="n">
        <f aca="false">IF(Kalender!LX46&lt;&gt;1,0,IF(AND($B46&gt;0,INDEX(Kalender!LX$68:LX$77,MAX(1,$B46))&gt;INDEX(Kalender!$B$68:$B$77,MAX(1,$B46))),1,0)+IF(OR(AND($C46&gt;0,INDEX(Kalender!LX$81:LX$110,MAX(1,$C46))&gt;INDEX(Kalender!$B$81:$B$110,MAX(1,$C46))),AND($D46&gt;0,INDEX(Kalender!LX$81:LX$110,MAX(1,$D46))&gt;INDEX(Kalender!$B$81:$B$110,MAX(1,$D46))),AND($E46&gt;0,INDEX(Kalender!LX$81:LX$110,MAX(1,$E46))&gt;INDEX(Kalender!$B$81:$B$110,MAX(1,$E46))),AND($F46&gt;0,INDEX(Kalender!LX$81:LX$110,MAX(1,$F46))&gt;INDEX(Kalender!$B$81:$B$110,MAX(1,$F46)))),2,0))</f>
        <v>0</v>
      </c>
      <c r="LY46" s="5" t="n">
        <f aca="false">IF(Kalender!LY46&lt;&gt;1,0,IF(AND($B46&gt;0,INDEX(Kalender!LY$68:LY$77,MAX(1,$B46))&gt;INDEX(Kalender!$B$68:$B$77,MAX(1,$B46))),1,0)+IF(OR(AND($C46&gt;0,INDEX(Kalender!LY$81:LY$110,MAX(1,$C46))&gt;INDEX(Kalender!$B$81:$B$110,MAX(1,$C46))),AND($D46&gt;0,INDEX(Kalender!LY$81:LY$110,MAX(1,$D46))&gt;INDEX(Kalender!$B$81:$B$110,MAX(1,$D46))),AND($E46&gt;0,INDEX(Kalender!LY$81:LY$110,MAX(1,$E46))&gt;INDEX(Kalender!$B$81:$B$110,MAX(1,$E46))),AND($F46&gt;0,INDEX(Kalender!LY$81:LY$110,MAX(1,$F46))&gt;INDEX(Kalender!$B$81:$B$110,MAX(1,$F46)))),2,0))</f>
        <v>0</v>
      </c>
      <c r="LZ46" s="5" t="n">
        <f aca="false">IF(Kalender!LZ46&lt;&gt;1,0,IF(AND($B46&gt;0,INDEX(Kalender!LZ$68:LZ$77,MAX(1,$B46))&gt;INDEX(Kalender!$B$68:$B$77,MAX(1,$B46))),1,0)+IF(OR(AND($C46&gt;0,INDEX(Kalender!LZ$81:LZ$110,MAX(1,$C46))&gt;INDEX(Kalender!$B$81:$B$110,MAX(1,$C46))),AND($D46&gt;0,INDEX(Kalender!LZ$81:LZ$110,MAX(1,$D46))&gt;INDEX(Kalender!$B$81:$B$110,MAX(1,$D46))),AND($E46&gt;0,INDEX(Kalender!LZ$81:LZ$110,MAX(1,$E46))&gt;INDEX(Kalender!$B$81:$B$110,MAX(1,$E46))),AND($F46&gt;0,INDEX(Kalender!LZ$81:LZ$110,MAX(1,$F46))&gt;INDEX(Kalender!$B$81:$B$110,MAX(1,$F46)))),2,0))</f>
        <v>0</v>
      </c>
      <c r="MA46" s="5" t="n">
        <f aca="false">IF(Kalender!MA46&lt;&gt;1,0,IF(AND($B46&gt;0,INDEX(Kalender!MA$68:MA$77,MAX(1,$B46))&gt;INDEX(Kalender!$B$68:$B$77,MAX(1,$B46))),1,0)+IF(OR(AND($C46&gt;0,INDEX(Kalender!MA$81:MA$110,MAX(1,$C46))&gt;INDEX(Kalender!$B$81:$B$110,MAX(1,$C46))),AND($D46&gt;0,INDEX(Kalender!MA$81:MA$110,MAX(1,$D46))&gt;INDEX(Kalender!$B$81:$B$110,MAX(1,$D46))),AND($E46&gt;0,INDEX(Kalender!MA$81:MA$110,MAX(1,$E46))&gt;INDEX(Kalender!$B$81:$B$110,MAX(1,$E46))),AND($F46&gt;0,INDEX(Kalender!MA$81:MA$110,MAX(1,$F46))&gt;INDEX(Kalender!$B$81:$B$110,MAX(1,$F46)))),2,0))</f>
        <v>0</v>
      </c>
      <c r="MB46" s="5" t="n">
        <f aca="false">IF(Kalender!MB46&lt;&gt;1,0,IF(AND($B46&gt;0,INDEX(Kalender!MB$68:MB$77,MAX(1,$B46))&gt;INDEX(Kalender!$B$68:$B$77,MAX(1,$B46))),1,0)+IF(OR(AND($C46&gt;0,INDEX(Kalender!MB$81:MB$110,MAX(1,$C46))&gt;INDEX(Kalender!$B$81:$B$110,MAX(1,$C46))),AND($D46&gt;0,INDEX(Kalender!MB$81:MB$110,MAX(1,$D46))&gt;INDEX(Kalender!$B$81:$B$110,MAX(1,$D46))),AND($E46&gt;0,INDEX(Kalender!MB$81:MB$110,MAX(1,$E46))&gt;INDEX(Kalender!$B$81:$B$110,MAX(1,$E46))),AND($F46&gt;0,INDEX(Kalender!MB$81:MB$110,MAX(1,$F46))&gt;INDEX(Kalender!$B$81:$B$110,MAX(1,$F46)))),2,0))</f>
        <v>0</v>
      </c>
      <c r="MC46" s="5" t="n">
        <f aca="false">IF(Kalender!MC46&lt;&gt;1,0,IF(AND($B46&gt;0,INDEX(Kalender!MC$68:MC$77,MAX(1,$B46))&gt;INDEX(Kalender!$B$68:$B$77,MAX(1,$B46))),1,0)+IF(OR(AND($C46&gt;0,INDEX(Kalender!MC$81:MC$110,MAX(1,$C46))&gt;INDEX(Kalender!$B$81:$B$110,MAX(1,$C46))),AND($D46&gt;0,INDEX(Kalender!MC$81:MC$110,MAX(1,$D46))&gt;INDEX(Kalender!$B$81:$B$110,MAX(1,$D46))),AND($E46&gt;0,INDEX(Kalender!MC$81:MC$110,MAX(1,$E46))&gt;INDEX(Kalender!$B$81:$B$110,MAX(1,$E46))),AND($F46&gt;0,INDEX(Kalender!MC$81:MC$110,MAX(1,$F46))&gt;INDEX(Kalender!$B$81:$B$110,MAX(1,$F46)))),2,0))</f>
        <v>0</v>
      </c>
      <c r="MD46" s="5" t="n">
        <f aca="false">IF(Kalender!MD46&lt;&gt;1,0,IF(AND($B46&gt;0,INDEX(Kalender!MD$68:MD$77,MAX(1,$B46))&gt;INDEX(Kalender!$B$68:$B$77,MAX(1,$B46))),1,0)+IF(OR(AND($C46&gt;0,INDEX(Kalender!MD$81:MD$110,MAX(1,$C46))&gt;INDEX(Kalender!$B$81:$B$110,MAX(1,$C46))),AND($D46&gt;0,INDEX(Kalender!MD$81:MD$110,MAX(1,$D46))&gt;INDEX(Kalender!$B$81:$B$110,MAX(1,$D46))),AND($E46&gt;0,INDEX(Kalender!MD$81:MD$110,MAX(1,$E46))&gt;INDEX(Kalender!$B$81:$B$110,MAX(1,$E46))),AND($F46&gt;0,INDEX(Kalender!MD$81:MD$110,MAX(1,$F46))&gt;INDEX(Kalender!$B$81:$B$110,MAX(1,$F46)))),2,0))</f>
        <v>0</v>
      </c>
      <c r="ME46" s="5" t="n">
        <f aca="false">IF(Kalender!ME46&lt;&gt;1,0,IF(AND($B46&gt;0,INDEX(Kalender!ME$68:ME$77,MAX(1,$B46))&gt;INDEX(Kalender!$B$68:$B$77,MAX(1,$B46))),1,0)+IF(OR(AND($C46&gt;0,INDEX(Kalender!ME$81:ME$110,MAX(1,$C46))&gt;INDEX(Kalender!$B$81:$B$110,MAX(1,$C46))),AND($D46&gt;0,INDEX(Kalender!ME$81:ME$110,MAX(1,$D46))&gt;INDEX(Kalender!$B$81:$B$110,MAX(1,$D46))),AND($E46&gt;0,INDEX(Kalender!ME$81:ME$110,MAX(1,$E46))&gt;INDEX(Kalender!$B$81:$B$110,MAX(1,$E46))),AND($F46&gt;0,INDEX(Kalender!ME$81:ME$110,MAX(1,$F46))&gt;INDEX(Kalender!$B$81:$B$110,MAX(1,$F46)))),2,0))</f>
        <v>0</v>
      </c>
      <c r="MF46" s="5" t="n">
        <f aca="false">IF(Kalender!MF46&lt;&gt;1,0,IF(AND($B46&gt;0,INDEX(Kalender!MF$68:MF$77,MAX(1,$B46))&gt;INDEX(Kalender!$B$68:$B$77,MAX(1,$B46))),1,0)+IF(OR(AND($C46&gt;0,INDEX(Kalender!MF$81:MF$110,MAX(1,$C46))&gt;INDEX(Kalender!$B$81:$B$110,MAX(1,$C46))),AND($D46&gt;0,INDEX(Kalender!MF$81:MF$110,MAX(1,$D46))&gt;INDEX(Kalender!$B$81:$B$110,MAX(1,$D46))),AND($E46&gt;0,INDEX(Kalender!MF$81:MF$110,MAX(1,$E46))&gt;INDEX(Kalender!$B$81:$B$110,MAX(1,$E46))),AND($F46&gt;0,INDEX(Kalender!MF$81:MF$110,MAX(1,$F46))&gt;INDEX(Kalender!$B$81:$B$110,MAX(1,$F46)))),2,0))</f>
        <v>0</v>
      </c>
      <c r="MG46" s="5" t="n">
        <f aca="false">IF(Kalender!MG46&lt;&gt;1,0,IF(AND($B46&gt;0,INDEX(Kalender!MG$68:MG$77,MAX(1,$B46))&gt;INDEX(Kalender!$B$68:$B$77,MAX(1,$B46))),1,0)+IF(OR(AND($C46&gt;0,INDEX(Kalender!MG$81:MG$110,MAX(1,$C46))&gt;INDEX(Kalender!$B$81:$B$110,MAX(1,$C46))),AND($D46&gt;0,INDEX(Kalender!MG$81:MG$110,MAX(1,$D46))&gt;INDEX(Kalender!$B$81:$B$110,MAX(1,$D46))),AND($E46&gt;0,INDEX(Kalender!MG$81:MG$110,MAX(1,$E46))&gt;INDEX(Kalender!$B$81:$B$110,MAX(1,$E46))),AND($F46&gt;0,INDEX(Kalender!MG$81:MG$110,MAX(1,$F46))&gt;INDEX(Kalender!$B$81:$B$110,MAX(1,$F46)))),2,0))</f>
        <v>0</v>
      </c>
      <c r="MH46" s="5" t="n">
        <f aca="false">IF(Kalender!MH46&lt;&gt;1,0,IF(AND($B46&gt;0,INDEX(Kalender!MH$68:MH$77,MAX(1,$B46))&gt;INDEX(Kalender!$B$68:$B$77,MAX(1,$B46))),1,0)+IF(OR(AND($C46&gt;0,INDEX(Kalender!MH$81:MH$110,MAX(1,$C46))&gt;INDEX(Kalender!$B$81:$B$110,MAX(1,$C46))),AND($D46&gt;0,INDEX(Kalender!MH$81:MH$110,MAX(1,$D46))&gt;INDEX(Kalender!$B$81:$B$110,MAX(1,$D46))),AND($E46&gt;0,INDEX(Kalender!MH$81:MH$110,MAX(1,$E46))&gt;INDEX(Kalender!$B$81:$B$110,MAX(1,$E46))),AND($F46&gt;0,INDEX(Kalender!MH$81:MH$110,MAX(1,$F46))&gt;INDEX(Kalender!$B$81:$B$110,MAX(1,$F46)))),2,0))</f>
        <v>0</v>
      </c>
      <c r="MI46" s="5" t="n">
        <f aca="false">IF(Kalender!MI46&lt;&gt;1,0,IF(AND($B46&gt;0,INDEX(Kalender!MI$68:MI$77,MAX(1,$B46))&gt;INDEX(Kalender!$B$68:$B$77,MAX(1,$B46))),1,0)+IF(OR(AND($C46&gt;0,INDEX(Kalender!MI$81:MI$110,MAX(1,$C46))&gt;INDEX(Kalender!$B$81:$B$110,MAX(1,$C46))),AND($D46&gt;0,INDEX(Kalender!MI$81:MI$110,MAX(1,$D46))&gt;INDEX(Kalender!$B$81:$B$110,MAX(1,$D46))),AND($E46&gt;0,INDEX(Kalender!MI$81:MI$110,MAX(1,$E46))&gt;INDEX(Kalender!$B$81:$B$110,MAX(1,$E46))),AND($F46&gt;0,INDEX(Kalender!MI$81:MI$110,MAX(1,$F46))&gt;INDEX(Kalender!$B$81:$B$110,MAX(1,$F46)))),2,0))</f>
        <v>0</v>
      </c>
      <c r="MJ46" s="5" t="n">
        <f aca="false">IF(Kalender!MJ46&lt;&gt;1,0,IF(AND($B46&gt;0,INDEX(Kalender!MJ$68:MJ$77,MAX(1,$B46))&gt;INDEX(Kalender!$B$68:$B$77,MAX(1,$B46))),1,0)+IF(OR(AND($C46&gt;0,INDEX(Kalender!MJ$81:MJ$110,MAX(1,$C46))&gt;INDEX(Kalender!$B$81:$B$110,MAX(1,$C46))),AND($D46&gt;0,INDEX(Kalender!MJ$81:MJ$110,MAX(1,$D46))&gt;INDEX(Kalender!$B$81:$B$110,MAX(1,$D46))),AND($E46&gt;0,INDEX(Kalender!MJ$81:MJ$110,MAX(1,$E46))&gt;INDEX(Kalender!$B$81:$B$110,MAX(1,$E46))),AND($F46&gt;0,INDEX(Kalender!MJ$81:MJ$110,MAX(1,$F46))&gt;INDEX(Kalender!$B$81:$B$110,MAX(1,$F46)))),2,0))</f>
        <v>0</v>
      </c>
      <c r="MK46" s="5" t="n">
        <f aca="false">IF(Kalender!MK46&lt;&gt;1,0,IF(AND($B46&gt;0,INDEX(Kalender!MK$68:MK$77,MAX(1,$B46))&gt;INDEX(Kalender!$B$68:$B$77,MAX(1,$B46))),1,0)+IF(OR(AND($C46&gt;0,INDEX(Kalender!MK$81:MK$110,MAX(1,$C46))&gt;INDEX(Kalender!$B$81:$B$110,MAX(1,$C46))),AND($D46&gt;0,INDEX(Kalender!MK$81:MK$110,MAX(1,$D46))&gt;INDEX(Kalender!$B$81:$B$110,MAX(1,$D46))),AND($E46&gt;0,INDEX(Kalender!MK$81:MK$110,MAX(1,$E46))&gt;INDEX(Kalender!$B$81:$B$110,MAX(1,$E46))),AND($F46&gt;0,INDEX(Kalender!MK$81:MK$110,MAX(1,$F46))&gt;INDEX(Kalender!$B$81:$B$110,MAX(1,$F46)))),2,0))</f>
        <v>0</v>
      </c>
      <c r="ML46" s="5" t="n">
        <f aca="false">IF(Kalender!ML46&lt;&gt;1,0,IF(AND($B46&gt;0,INDEX(Kalender!ML$68:ML$77,MAX(1,$B46))&gt;INDEX(Kalender!$B$68:$B$77,MAX(1,$B46))),1,0)+IF(OR(AND($C46&gt;0,INDEX(Kalender!ML$81:ML$110,MAX(1,$C46))&gt;INDEX(Kalender!$B$81:$B$110,MAX(1,$C46))),AND($D46&gt;0,INDEX(Kalender!ML$81:ML$110,MAX(1,$D46))&gt;INDEX(Kalender!$B$81:$B$110,MAX(1,$D46))),AND($E46&gt;0,INDEX(Kalender!ML$81:ML$110,MAX(1,$E46))&gt;INDEX(Kalender!$B$81:$B$110,MAX(1,$E46))),AND($F46&gt;0,INDEX(Kalender!ML$81:ML$110,MAX(1,$F46))&gt;INDEX(Kalender!$B$81:$B$110,MAX(1,$F46)))),2,0))</f>
        <v>0</v>
      </c>
      <c r="MM46" s="5" t="n">
        <f aca="false">IF(Kalender!MM46&lt;&gt;1,0,IF(AND($B46&gt;0,INDEX(Kalender!MM$68:MM$77,MAX(1,$B46))&gt;INDEX(Kalender!$B$68:$B$77,MAX(1,$B46))),1,0)+IF(OR(AND($C46&gt;0,INDEX(Kalender!MM$81:MM$110,MAX(1,$C46))&gt;INDEX(Kalender!$B$81:$B$110,MAX(1,$C46))),AND($D46&gt;0,INDEX(Kalender!MM$81:MM$110,MAX(1,$D46))&gt;INDEX(Kalender!$B$81:$B$110,MAX(1,$D46))),AND($E46&gt;0,INDEX(Kalender!MM$81:MM$110,MAX(1,$E46))&gt;INDEX(Kalender!$B$81:$B$110,MAX(1,$E46))),AND($F46&gt;0,INDEX(Kalender!MM$81:MM$110,MAX(1,$F46))&gt;INDEX(Kalender!$B$81:$B$110,MAX(1,$F46)))),2,0))</f>
        <v>0</v>
      </c>
      <c r="MN46" s="5" t="n">
        <f aca="false">IF(Kalender!MN46&lt;&gt;1,0,IF(AND($B46&gt;0,INDEX(Kalender!MN$68:MN$77,MAX(1,$B46))&gt;INDEX(Kalender!$B$68:$B$77,MAX(1,$B46))),1,0)+IF(OR(AND($C46&gt;0,INDEX(Kalender!MN$81:MN$110,MAX(1,$C46))&gt;INDEX(Kalender!$B$81:$B$110,MAX(1,$C46))),AND($D46&gt;0,INDEX(Kalender!MN$81:MN$110,MAX(1,$D46))&gt;INDEX(Kalender!$B$81:$B$110,MAX(1,$D46))),AND($E46&gt;0,INDEX(Kalender!MN$81:MN$110,MAX(1,$E46))&gt;INDEX(Kalender!$B$81:$B$110,MAX(1,$E46))),AND($F46&gt;0,INDEX(Kalender!MN$81:MN$110,MAX(1,$F46))&gt;INDEX(Kalender!$B$81:$B$110,MAX(1,$F46)))),2,0))</f>
        <v>0</v>
      </c>
      <c r="MO46" s="5" t="n">
        <f aca="false">IF(Kalender!MO46&lt;&gt;1,0,IF(AND($B46&gt;0,INDEX(Kalender!MO$68:MO$77,MAX(1,$B46))&gt;INDEX(Kalender!$B$68:$B$77,MAX(1,$B46))),1,0)+IF(OR(AND($C46&gt;0,INDEX(Kalender!MO$81:MO$110,MAX(1,$C46))&gt;INDEX(Kalender!$B$81:$B$110,MAX(1,$C46))),AND($D46&gt;0,INDEX(Kalender!MO$81:MO$110,MAX(1,$D46))&gt;INDEX(Kalender!$B$81:$B$110,MAX(1,$D46))),AND($E46&gt;0,INDEX(Kalender!MO$81:MO$110,MAX(1,$E46))&gt;INDEX(Kalender!$B$81:$B$110,MAX(1,$E46))),AND($F46&gt;0,INDEX(Kalender!MO$81:MO$110,MAX(1,$F46))&gt;INDEX(Kalender!$B$81:$B$110,MAX(1,$F46)))),2,0))</f>
        <v>0</v>
      </c>
      <c r="MP46" s="5" t="n">
        <f aca="false">IF(Kalender!MP46&lt;&gt;1,0,IF(AND($B46&gt;0,INDEX(Kalender!MP$68:MP$77,MAX(1,$B46))&gt;INDEX(Kalender!$B$68:$B$77,MAX(1,$B46))),1,0)+IF(OR(AND($C46&gt;0,INDEX(Kalender!MP$81:MP$110,MAX(1,$C46))&gt;INDEX(Kalender!$B$81:$B$110,MAX(1,$C46))),AND($D46&gt;0,INDEX(Kalender!MP$81:MP$110,MAX(1,$D46))&gt;INDEX(Kalender!$B$81:$B$110,MAX(1,$D46))),AND($E46&gt;0,INDEX(Kalender!MP$81:MP$110,MAX(1,$E46))&gt;INDEX(Kalender!$B$81:$B$110,MAX(1,$E46))),AND($F46&gt;0,INDEX(Kalender!MP$81:MP$110,MAX(1,$F46))&gt;INDEX(Kalender!$B$81:$B$110,MAX(1,$F46)))),2,0))</f>
        <v>0</v>
      </c>
      <c r="MQ46" s="5" t="n">
        <f aca="false">IF(Kalender!MQ46&lt;&gt;1,0,IF(AND($B46&gt;0,INDEX(Kalender!MQ$68:MQ$77,MAX(1,$B46))&gt;INDEX(Kalender!$B$68:$B$77,MAX(1,$B46))),1,0)+IF(OR(AND($C46&gt;0,INDEX(Kalender!MQ$81:MQ$110,MAX(1,$C46))&gt;INDEX(Kalender!$B$81:$B$110,MAX(1,$C46))),AND($D46&gt;0,INDEX(Kalender!MQ$81:MQ$110,MAX(1,$D46))&gt;INDEX(Kalender!$B$81:$B$110,MAX(1,$D46))),AND($E46&gt;0,INDEX(Kalender!MQ$81:MQ$110,MAX(1,$E46))&gt;INDEX(Kalender!$B$81:$B$110,MAX(1,$E46))),AND($F46&gt;0,INDEX(Kalender!MQ$81:MQ$110,MAX(1,$F46))&gt;INDEX(Kalender!$B$81:$B$110,MAX(1,$F46)))),2,0))</f>
        <v>0</v>
      </c>
      <c r="MR46" s="5" t="n">
        <f aca="false">IF(Kalender!MR46&lt;&gt;1,0,IF(AND($B46&gt;0,INDEX(Kalender!MR$68:MR$77,MAX(1,$B46))&gt;INDEX(Kalender!$B$68:$B$77,MAX(1,$B46))),1,0)+IF(OR(AND($C46&gt;0,INDEX(Kalender!MR$81:MR$110,MAX(1,$C46))&gt;INDEX(Kalender!$B$81:$B$110,MAX(1,$C46))),AND($D46&gt;0,INDEX(Kalender!MR$81:MR$110,MAX(1,$D46))&gt;INDEX(Kalender!$B$81:$B$110,MAX(1,$D46))),AND($E46&gt;0,INDEX(Kalender!MR$81:MR$110,MAX(1,$E46))&gt;INDEX(Kalender!$B$81:$B$110,MAX(1,$E46))),AND($F46&gt;0,INDEX(Kalender!MR$81:MR$110,MAX(1,$F46))&gt;INDEX(Kalender!$B$81:$B$110,MAX(1,$F46)))),2,0))</f>
        <v>0</v>
      </c>
      <c r="MS46" s="5" t="n">
        <f aca="false">IF(Kalender!MS46&lt;&gt;1,0,IF(AND($B46&gt;0,INDEX(Kalender!MS$68:MS$77,MAX(1,$B46))&gt;INDEX(Kalender!$B$68:$B$77,MAX(1,$B46))),1,0)+IF(OR(AND($C46&gt;0,INDEX(Kalender!MS$81:MS$110,MAX(1,$C46))&gt;INDEX(Kalender!$B$81:$B$110,MAX(1,$C46))),AND($D46&gt;0,INDEX(Kalender!MS$81:MS$110,MAX(1,$D46))&gt;INDEX(Kalender!$B$81:$B$110,MAX(1,$D46))),AND($E46&gt;0,INDEX(Kalender!MS$81:MS$110,MAX(1,$E46))&gt;INDEX(Kalender!$B$81:$B$110,MAX(1,$E46))),AND($F46&gt;0,INDEX(Kalender!MS$81:MS$110,MAX(1,$F46))&gt;INDEX(Kalender!$B$81:$B$110,MAX(1,$F46)))),2,0))</f>
        <v>0</v>
      </c>
      <c r="MT46" s="5" t="n">
        <f aca="false">IF(Kalender!MT46&lt;&gt;1,0,IF(AND($B46&gt;0,INDEX(Kalender!MT$68:MT$77,MAX(1,$B46))&gt;INDEX(Kalender!$B$68:$B$77,MAX(1,$B46))),1,0)+IF(OR(AND($C46&gt;0,INDEX(Kalender!MT$81:MT$110,MAX(1,$C46))&gt;INDEX(Kalender!$B$81:$B$110,MAX(1,$C46))),AND($D46&gt;0,INDEX(Kalender!MT$81:MT$110,MAX(1,$D46))&gt;INDEX(Kalender!$B$81:$B$110,MAX(1,$D46))),AND($E46&gt;0,INDEX(Kalender!MT$81:MT$110,MAX(1,$E46))&gt;INDEX(Kalender!$B$81:$B$110,MAX(1,$E46))),AND($F46&gt;0,INDEX(Kalender!MT$81:MT$110,MAX(1,$F46))&gt;INDEX(Kalender!$B$81:$B$110,MAX(1,$F46)))),2,0))</f>
        <v>0</v>
      </c>
      <c r="MU46" s="5" t="n">
        <f aca="false">IF(Kalender!MU46&lt;&gt;1,0,IF(AND($B46&gt;0,INDEX(Kalender!MU$68:MU$77,MAX(1,$B46))&gt;INDEX(Kalender!$B$68:$B$77,MAX(1,$B46))),1,0)+IF(OR(AND($C46&gt;0,INDEX(Kalender!MU$81:MU$110,MAX(1,$C46))&gt;INDEX(Kalender!$B$81:$B$110,MAX(1,$C46))),AND($D46&gt;0,INDEX(Kalender!MU$81:MU$110,MAX(1,$D46))&gt;INDEX(Kalender!$B$81:$B$110,MAX(1,$D46))),AND($E46&gt;0,INDEX(Kalender!MU$81:MU$110,MAX(1,$E46))&gt;INDEX(Kalender!$B$81:$B$110,MAX(1,$E46))),AND($F46&gt;0,INDEX(Kalender!MU$81:MU$110,MAX(1,$F46))&gt;INDEX(Kalender!$B$81:$B$110,MAX(1,$F46)))),2,0))</f>
        <v>0</v>
      </c>
      <c r="MV46" s="5" t="n">
        <f aca="false">IF(Kalender!MV46&lt;&gt;1,0,IF(AND($B46&gt;0,INDEX(Kalender!MV$68:MV$77,MAX(1,$B46))&gt;INDEX(Kalender!$B$68:$B$77,MAX(1,$B46))),1,0)+IF(OR(AND($C46&gt;0,INDEX(Kalender!MV$81:MV$110,MAX(1,$C46))&gt;INDEX(Kalender!$B$81:$B$110,MAX(1,$C46))),AND($D46&gt;0,INDEX(Kalender!MV$81:MV$110,MAX(1,$D46))&gt;INDEX(Kalender!$B$81:$B$110,MAX(1,$D46))),AND($E46&gt;0,INDEX(Kalender!MV$81:MV$110,MAX(1,$E46))&gt;INDEX(Kalender!$B$81:$B$110,MAX(1,$E46))),AND($F46&gt;0,INDEX(Kalender!MV$81:MV$110,MAX(1,$F46))&gt;INDEX(Kalender!$B$81:$B$110,MAX(1,$F46)))),2,0))</f>
        <v>0</v>
      </c>
      <c r="MW46" s="5" t="n">
        <f aca="false">IF(Kalender!MW46&lt;&gt;1,0,IF(AND($B46&gt;0,INDEX(Kalender!MW$68:MW$77,MAX(1,$B46))&gt;INDEX(Kalender!$B$68:$B$77,MAX(1,$B46))),1,0)+IF(OR(AND($C46&gt;0,INDEX(Kalender!MW$81:MW$110,MAX(1,$C46))&gt;INDEX(Kalender!$B$81:$B$110,MAX(1,$C46))),AND($D46&gt;0,INDEX(Kalender!MW$81:MW$110,MAX(1,$D46))&gt;INDEX(Kalender!$B$81:$B$110,MAX(1,$D46))),AND($E46&gt;0,INDEX(Kalender!MW$81:MW$110,MAX(1,$E46))&gt;INDEX(Kalender!$B$81:$B$110,MAX(1,$E46))),AND($F46&gt;0,INDEX(Kalender!MW$81:MW$110,MAX(1,$F46))&gt;INDEX(Kalender!$B$81:$B$110,MAX(1,$F46)))),2,0))</f>
        <v>0</v>
      </c>
      <c r="MX46" s="5" t="n">
        <f aca="false">IF(Kalender!MX46&lt;&gt;1,0,IF(AND($B46&gt;0,INDEX(Kalender!MX$68:MX$77,MAX(1,$B46))&gt;INDEX(Kalender!$B$68:$B$77,MAX(1,$B46))),1,0)+IF(OR(AND($C46&gt;0,INDEX(Kalender!MX$81:MX$110,MAX(1,$C46))&gt;INDEX(Kalender!$B$81:$B$110,MAX(1,$C46))),AND($D46&gt;0,INDEX(Kalender!MX$81:MX$110,MAX(1,$D46))&gt;INDEX(Kalender!$B$81:$B$110,MAX(1,$D46))),AND($E46&gt;0,INDEX(Kalender!MX$81:MX$110,MAX(1,$E46))&gt;INDEX(Kalender!$B$81:$B$110,MAX(1,$E46))),AND($F46&gt;0,INDEX(Kalender!MX$81:MX$110,MAX(1,$F46))&gt;INDEX(Kalender!$B$81:$B$110,MAX(1,$F46)))),2,0))</f>
        <v>0</v>
      </c>
      <c r="MY46" s="5" t="n">
        <f aca="false">IF(Kalender!MY46&lt;&gt;1,0,IF(AND($B46&gt;0,INDEX(Kalender!MY$68:MY$77,MAX(1,$B46))&gt;INDEX(Kalender!$B$68:$B$77,MAX(1,$B46))),1,0)+IF(OR(AND($C46&gt;0,INDEX(Kalender!MY$81:MY$110,MAX(1,$C46))&gt;INDEX(Kalender!$B$81:$B$110,MAX(1,$C46))),AND($D46&gt;0,INDEX(Kalender!MY$81:MY$110,MAX(1,$D46))&gt;INDEX(Kalender!$B$81:$B$110,MAX(1,$D46))),AND($E46&gt;0,INDEX(Kalender!MY$81:MY$110,MAX(1,$E46))&gt;INDEX(Kalender!$B$81:$B$110,MAX(1,$E46))),AND($F46&gt;0,INDEX(Kalender!MY$81:MY$110,MAX(1,$F46))&gt;INDEX(Kalender!$B$81:$B$110,MAX(1,$F46)))),2,0))</f>
        <v>0</v>
      </c>
      <c r="MZ46" s="5" t="n">
        <f aca="false">IF(Kalender!MZ46&lt;&gt;1,0,IF(AND($B46&gt;0,INDEX(Kalender!MZ$68:MZ$77,MAX(1,$B46))&gt;INDEX(Kalender!$B$68:$B$77,MAX(1,$B46))),1,0)+IF(OR(AND($C46&gt;0,INDEX(Kalender!MZ$81:MZ$110,MAX(1,$C46))&gt;INDEX(Kalender!$B$81:$B$110,MAX(1,$C46))),AND($D46&gt;0,INDEX(Kalender!MZ$81:MZ$110,MAX(1,$D46))&gt;INDEX(Kalender!$B$81:$B$110,MAX(1,$D46))),AND($E46&gt;0,INDEX(Kalender!MZ$81:MZ$110,MAX(1,$E46))&gt;INDEX(Kalender!$B$81:$B$110,MAX(1,$E46))),AND($F46&gt;0,INDEX(Kalender!MZ$81:MZ$110,MAX(1,$F46))&gt;INDEX(Kalender!$B$81:$B$110,MAX(1,$F46)))),2,0))</f>
        <v>0</v>
      </c>
      <c r="NA46" s="5" t="n">
        <f aca="false">IF(Kalender!NA46&lt;&gt;1,0,IF(AND($B46&gt;0,INDEX(Kalender!NA$68:NA$77,MAX(1,$B46))&gt;INDEX(Kalender!$B$68:$B$77,MAX(1,$B46))),1,0)+IF(OR(AND($C46&gt;0,INDEX(Kalender!NA$81:NA$110,MAX(1,$C46))&gt;INDEX(Kalender!$B$81:$B$110,MAX(1,$C46))),AND($D46&gt;0,INDEX(Kalender!NA$81:NA$110,MAX(1,$D46))&gt;INDEX(Kalender!$B$81:$B$110,MAX(1,$D46))),AND($E46&gt;0,INDEX(Kalender!NA$81:NA$110,MAX(1,$E46))&gt;INDEX(Kalender!$B$81:$B$110,MAX(1,$E46))),AND($F46&gt;0,INDEX(Kalender!NA$81:NA$110,MAX(1,$F46))&gt;INDEX(Kalender!$B$81:$B$110,MAX(1,$F46)))),2,0))</f>
        <v>0</v>
      </c>
      <c r="NB46" s="5" t="n">
        <f aca="false">IF(Kalender!NB46&lt;&gt;1,0,IF(AND($B46&gt;0,INDEX(Kalender!NB$68:NB$77,MAX(1,$B46))&gt;INDEX(Kalender!$B$68:$B$77,MAX(1,$B46))),1,0)+IF(OR(AND($C46&gt;0,INDEX(Kalender!NB$81:NB$110,MAX(1,$C46))&gt;INDEX(Kalender!$B$81:$B$110,MAX(1,$C46))),AND($D46&gt;0,INDEX(Kalender!NB$81:NB$110,MAX(1,$D46))&gt;INDEX(Kalender!$B$81:$B$110,MAX(1,$D46))),AND($E46&gt;0,INDEX(Kalender!NB$81:NB$110,MAX(1,$E46))&gt;INDEX(Kalender!$B$81:$B$110,MAX(1,$E46))),AND($F46&gt;0,INDEX(Kalender!NB$81:NB$110,MAX(1,$F46))&gt;INDEX(Kalender!$B$81:$B$110,MAX(1,$F46)))),2,0))</f>
        <v>0</v>
      </c>
      <c r="NC46" s="5" t="n">
        <f aca="false">IF(Kalender!NC46&lt;&gt;1,0,IF(AND($B46&gt;0,INDEX(Kalender!NC$68:NC$77,MAX(1,$B46))&gt;INDEX(Kalender!$B$68:$B$77,MAX(1,$B46))),1,0)+IF(OR(AND($C46&gt;0,INDEX(Kalender!NC$81:NC$110,MAX(1,$C46))&gt;INDEX(Kalender!$B$81:$B$110,MAX(1,$C46))),AND($D46&gt;0,INDEX(Kalender!NC$81:NC$110,MAX(1,$D46))&gt;INDEX(Kalender!$B$81:$B$110,MAX(1,$D46))),AND($E46&gt;0,INDEX(Kalender!NC$81:NC$110,MAX(1,$E46))&gt;INDEX(Kalender!$B$81:$B$110,MAX(1,$E46))),AND($F46&gt;0,INDEX(Kalender!NC$81:NC$110,MAX(1,$F46))&gt;INDEX(Kalender!$B$81:$B$110,MAX(1,$F46)))),2,0))</f>
        <v>0</v>
      </c>
      <c r="ND46" s="5" t="n">
        <f aca="false">IF(Kalender!ND46&lt;&gt;1,0,IF(AND($B46&gt;0,INDEX(Kalender!ND$68:ND$77,MAX(1,$B46))&gt;INDEX(Kalender!$B$68:$B$77,MAX(1,$B46))),1,0)+IF(OR(AND($C46&gt;0,INDEX(Kalender!ND$81:ND$110,MAX(1,$C46))&gt;INDEX(Kalender!$B$81:$B$110,MAX(1,$C46))),AND($D46&gt;0,INDEX(Kalender!ND$81:ND$110,MAX(1,$D46))&gt;INDEX(Kalender!$B$81:$B$110,MAX(1,$D46))),AND($E46&gt;0,INDEX(Kalender!ND$81:ND$110,MAX(1,$E46))&gt;INDEX(Kalender!$B$81:$B$110,MAX(1,$E46))),AND($F46&gt;0,INDEX(Kalender!ND$81:ND$110,MAX(1,$F46))&gt;INDEX(Kalender!$B$81:$B$110,MAX(1,$F46)))),2,0))</f>
        <v>0</v>
      </c>
      <c r="NE46" s="5" t="n">
        <f aca="false">IF(Kalender!NE46&lt;&gt;1,0,IF(AND($B46&gt;0,INDEX(Kalender!NE$68:NE$77,MAX(1,$B46))&gt;INDEX(Kalender!$B$68:$B$77,MAX(1,$B46))),1,0)+IF(OR(AND($C46&gt;0,INDEX(Kalender!NE$81:NE$110,MAX(1,$C46))&gt;INDEX(Kalender!$B$81:$B$110,MAX(1,$C46))),AND($D46&gt;0,INDEX(Kalender!NE$81:NE$110,MAX(1,$D46))&gt;INDEX(Kalender!$B$81:$B$110,MAX(1,$D46))),AND($E46&gt;0,INDEX(Kalender!NE$81:NE$110,MAX(1,$E46))&gt;INDEX(Kalender!$B$81:$B$110,MAX(1,$E46))),AND($F46&gt;0,INDEX(Kalender!NE$81:NE$110,MAX(1,$F46))&gt;INDEX(Kalender!$B$81:$B$110,MAX(1,$F46)))),2,0))</f>
        <v>0</v>
      </c>
      <c r="NF46" s="5" t="n">
        <f aca="false">IF(Kalender!NF46&lt;&gt;1,0,IF(AND($B46&gt;0,INDEX(Kalender!NF$68:NF$77,MAX(1,$B46))&gt;INDEX(Kalender!$B$68:$B$77,MAX(1,$B46))),1,0)+IF(OR(AND($C46&gt;0,INDEX(Kalender!NF$81:NF$110,MAX(1,$C46))&gt;INDEX(Kalender!$B$81:$B$110,MAX(1,$C46))),AND($D46&gt;0,INDEX(Kalender!NF$81:NF$110,MAX(1,$D46))&gt;INDEX(Kalender!$B$81:$B$110,MAX(1,$D46))),AND($E46&gt;0,INDEX(Kalender!NF$81:NF$110,MAX(1,$E46))&gt;INDEX(Kalender!$B$81:$B$110,MAX(1,$E46))),AND($F46&gt;0,INDEX(Kalender!NF$81:NF$110,MAX(1,$F46))&gt;INDEX(Kalender!$B$81:$B$110,MAX(1,$F46)))),2,0))</f>
        <v>0</v>
      </c>
      <c r="NG46" s="5" t="n">
        <f aca="false">IF(Kalender!NG46&lt;&gt;1,0,IF(AND($B46&gt;0,INDEX(Kalender!NG$68:NG$77,MAX(1,$B46))&gt;INDEX(Kalender!$B$68:$B$77,MAX(1,$B46))),1,0)+IF(OR(AND($C46&gt;0,INDEX(Kalender!NG$81:NG$110,MAX(1,$C46))&gt;INDEX(Kalender!$B$81:$B$110,MAX(1,$C46))),AND($D46&gt;0,INDEX(Kalender!NG$81:NG$110,MAX(1,$D46))&gt;INDEX(Kalender!$B$81:$B$110,MAX(1,$D46))),AND($E46&gt;0,INDEX(Kalender!NG$81:NG$110,MAX(1,$E46))&gt;INDEX(Kalender!$B$81:$B$110,MAX(1,$E46))),AND($F46&gt;0,INDEX(Kalender!NG$81:NG$110,MAX(1,$F46))&gt;INDEX(Kalender!$B$81:$B$110,MAX(1,$F46)))),2,0))</f>
        <v>0</v>
      </c>
      <c r="NH46" s="5" t="n">
        <f aca="false">IF(Kalender!NH46&lt;&gt;1,0,IF(AND($B46&gt;0,INDEX(Kalender!NH$68:NH$77,MAX(1,$B46))&gt;INDEX(Kalender!$B$68:$B$77,MAX(1,$B46))),1,0)+IF(OR(AND($C46&gt;0,INDEX(Kalender!NH$81:NH$110,MAX(1,$C46))&gt;INDEX(Kalender!$B$81:$B$110,MAX(1,$C46))),AND($D46&gt;0,INDEX(Kalender!NH$81:NH$110,MAX(1,$D46))&gt;INDEX(Kalender!$B$81:$B$110,MAX(1,$D46))),AND($E46&gt;0,INDEX(Kalender!NH$81:NH$110,MAX(1,$E46))&gt;INDEX(Kalender!$B$81:$B$110,MAX(1,$E46))),AND($F46&gt;0,INDEX(Kalender!NH$81:NH$110,MAX(1,$F46))&gt;INDEX(Kalender!$B$81:$B$110,MAX(1,$F46)))),2,0))</f>
        <v>0</v>
      </c>
    </row>
    <row r="47" customFormat="false" ht="15" hidden="false" customHeight="false" outlineLevel="0" collapsed="false">
      <c r="A47" s="5" t="str">
        <f aca="false">Kalender!A47</f>
        <v/>
      </c>
      <c r="B47" s="5" t="n">
        <f aca="false">IFERROR(MATCH(Kalender!$B47,Kalender!$A$68:$A$77,0),0)</f>
        <v>5</v>
      </c>
      <c r="C47" s="5" t="n">
        <f aca="false">IF(Kalender!C47="",0,IFERROR(MATCH(Kalender!C47,Kalender!$A$81:$A$110,0),0))</f>
        <v>0</v>
      </c>
      <c r="D47" s="5" t="n">
        <f aca="false">IF(Kalender!D47="",0,IFERROR(MATCH(Kalender!D47,Kalender!$A$81:$A$110,0),0))</f>
        <v>0</v>
      </c>
      <c r="E47" s="5" t="n">
        <f aca="false">IF(Kalender!E47="",0,IFERROR(MATCH(Kalender!E47,Kalender!$A$81:$A$110,0),0))</f>
        <v>0</v>
      </c>
      <c r="F47" s="5" t="n">
        <f aca="false">IF(Kalender!F47="",0,IFERROR(MATCH(Kalender!F47,Kalender!$A$81:$A$110,0),0))</f>
        <v>0</v>
      </c>
      <c r="G47" s="5" t="n">
        <f aca="false">IF(Kalender!G47&lt;&gt;1,0,IF(AND($B47&gt;0,INDEX(Kalender!G$68:G$77,MAX(1,$B47))&gt;INDEX(Kalender!$B$68:$B$77,MAX(1,$B47))),1,0)+IF(OR(AND($C47&gt;0,INDEX(Kalender!G$81:G$110,MAX(1,$C47))&gt;INDEX(Kalender!$B$81:$B$110,MAX(1,$C47))),AND($D47&gt;0,INDEX(Kalender!G$81:G$110,MAX(1,$D47))&gt;INDEX(Kalender!$B$81:$B$110,MAX(1,$D47))),AND($E47&gt;0,INDEX(Kalender!G$81:G$110,MAX(1,$E47))&gt;INDEX(Kalender!$B$81:$B$110,MAX(1,$E47))),AND($F47&gt;0,INDEX(Kalender!G$81:G$110,MAX(1,$F47))&gt;INDEX(Kalender!$B$81:$B$110,MAX(1,$F47)))),2,0))</f>
        <v>0</v>
      </c>
      <c r="H47" s="5" t="n">
        <f aca="false">IF(Kalender!H47&lt;&gt;1,0,IF(AND($B47&gt;0,INDEX(Kalender!H$68:H$77,MAX(1,$B47))&gt;INDEX(Kalender!$B$68:$B$77,MAX(1,$B47))),1,0)+IF(OR(AND($C47&gt;0,INDEX(Kalender!H$81:H$110,MAX(1,$C47))&gt;INDEX(Kalender!$B$81:$B$110,MAX(1,$C47))),AND($D47&gt;0,INDEX(Kalender!H$81:H$110,MAX(1,$D47))&gt;INDEX(Kalender!$B$81:$B$110,MAX(1,$D47))),AND($E47&gt;0,INDEX(Kalender!H$81:H$110,MAX(1,$E47))&gt;INDEX(Kalender!$B$81:$B$110,MAX(1,$E47))),AND($F47&gt;0,INDEX(Kalender!H$81:H$110,MAX(1,$F47))&gt;INDEX(Kalender!$B$81:$B$110,MAX(1,$F47)))),2,0))</f>
        <v>0</v>
      </c>
      <c r="I47" s="5" t="n">
        <f aca="false">IF(Kalender!I47&lt;&gt;1,0,IF(AND($B47&gt;0,INDEX(Kalender!I$68:I$77,MAX(1,$B47))&gt;INDEX(Kalender!$B$68:$B$77,MAX(1,$B47))),1,0)+IF(OR(AND($C47&gt;0,INDEX(Kalender!I$81:I$110,MAX(1,$C47))&gt;INDEX(Kalender!$B$81:$B$110,MAX(1,$C47))),AND($D47&gt;0,INDEX(Kalender!I$81:I$110,MAX(1,$D47))&gt;INDEX(Kalender!$B$81:$B$110,MAX(1,$D47))),AND($E47&gt;0,INDEX(Kalender!I$81:I$110,MAX(1,$E47))&gt;INDEX(Kalender!$B$81:$B$110,MAX(1,$E47))),AND($F47&gt;0,INDEX(Kalender!I$81:I$110,MAX(1,$F47))&gt;INDEX(Kalender!$B$81:$B$110,MAX(1,$F47)))),2,0))</f>
        <v>0</v>
      </c>
      <c r="J47" s="5" t="n">
        <f aca="false">IF(Kalender!J47&lt;&gt;1,0,IF(AND($B47&gt;0,INDEX(Kalender!J$68:J$77,MAX(1,$B47))&gt;INDEX(Kalender!$B$68:$B$77,MAX(1,$B47))),1,0)+IF(OR(AND($C47&gt;0,INDEX(Kalender!J$81:J$110,MAX(1,$C47))&gt;INDEX(Kalender!$B$81:$B$110,MAX(1,$C47))),AND($D47&gt;0,INDEX(Kalender!J$81:J$110,MAX(1,$D47))&gt;INDEX(Kalender!$B$81:$B$110,MAX(1,$D47))),AND($E47&gt;0,INDEX(Kalender!J$81:J$110,MAX(1,$E47))&gt;INDEX(Kalender!$B$81:$B$110,MAX(1,$E47))),AND($F47&gt;0,INDEX(Kalender!J$81:J$110,MAX(1,$F47))&gt;INDEX(Kalender!$B$81:$B$110,MAX(1,$F47)))),2,0))</f>
        <v>0</v>
      </c>
      <c r="K47" s="5" t="n">
        <f aca="false">IF(Kalender!K47&lt;&gt;1,0,IF(AND($B47&gt;0,INDEX(Kalender!K$68:K$77,MAX(1,$B47))&gt;INDEX(Kalender!$B$68:$B$77,MAX(1,$B47))),1,0)+IF(OR(AND($C47&gt;0,INDEX(Kalender!K$81:K$110,MAX(1,$C47))&gt;INDEX(Kalender!$B$81:$B$110,MAX(1,$C47))),AND($D47&gt;0,INDEX(Kalender!K$81:K$110,MAX(1,$D47))&gt;INDEX(Kalender!$B$81:$B$110,MAX(1,$D47))),AND($E47&gt;0,INDEX(Kalender!K$81:K$110,MAX(1,$E47))&gt;INDEX(Kalender!$B$81:$B$110,MAX(1,$E47))),AND($F47&gt;0,INDEX(Kalender!K$81:K$110,MAX(1,$F47))&gt;INDEX(Kalender!$B$81:$B$110,MAX(1,$F47)))),2,0))</f>
        <v>0</v>
      </c>
      <c r="L47" s="5" t="n">
        <f aca="false">IF(Kalender!L47&lt;&gt;1,0,IF(AND($B47&gt;0,INDEX(Kalender!L$68:L$77,MAX(1,$B47))&gt;INDEX(Kalender!$B$68:$B$77,MAX(1,$B47))),1,0)+IF(OR(AND($C47&gt;0,INDEX(Kalender!L$81:L$110,MAX(1,$C47))&gt;INDEX(Kalender!$B$81:$B$110,MAX(1,$C47))),AND($D47&gt;0,INDEX(Kalender!L$81:L$110,MAX(1,$D47))&gt;INDEX(Kalender!$B$81:$B$110,MAX(1,$D47))),AND($E47&gt;0,INDEX(Kalender!L$81:L$110,MAX(1,$E47))&gt;INDEX(Kalender!$B$81:$B$110,MAX(1,$E47))),AND($F47&gt;0,INDEX(Kalender!L$81:L$110,MAX(1,$F47))&gt;INDEX(Kalender!$B$81:$B$110,MAX(1,$F47)))),2,0))</f>
        <v>0</v>
      </c>
      <c r="M47" s="5" t="n">
        <f aca="false">IF(Kalender!M47&lt;&gt;1,0,IF(AND($B47&gt;0,INDEX(Kalender!M$68:M$77,MAX(1,$B47))&gt;INDEX(Kalender!$B$68:$B$77,MAX(1,$B47))),1,0)+IF(OR(AND($C47&gt;0,INDEX(Kalender!M$81:M$110,MAX(1,$C47))&gt;INDEX(Kalender!$B$81:$B$110,MAX(1,$C47))),AND($D47&gt;0,INDEX(Kalender!M$81:M$110,MAX(1,$D47))&gt;INDEX(Kalender!$B$81:$B$110,MAX(1,$D47))),AND($E47&gt;0,INDEX(Kalender!M$81:M$110,MAX(1,$E47))&gt;INDEX(Kalender!$B$81:$B$110,MAX(1,$E47))),AND($F47&gt;0,INDEX(Kalender!M$81:M$110,MAX(1,$F47))&gt;INDEX(Kalender!$B$81:$B$110,MAX(1,$F47)))),2,0))</f>
        <v>0</v>
      </c>
      <c r="N47" s="5" t="n">
        <f aca="false">IF(Kalender!N47&lt;&gt;1,0,IF(AND($B47&gt;0,INDEX(Kalender!N$68:N$77,MAX(1,$B47))&gt;INDEX(Kalender!$B$68:$B$77,MAX(1,$B47))),1,0)+IF(OR(AND($C47&gt;0,INDEX(Kalender!N$81:N$110,MAX(1,$C47))&gt;INDEX(Kalender!$B$81:$B$110,MAX(1,$C47))),AND($D47&gt;0,INDEX(Kalender!N$81:N$110,MAX(1,$D47))&gt;INDEX(Kalender!$B$81:$B$110,MAX(1,$D47))),AND($E47&gt;0,INDEX(Kalender!N$81:N$110,MAX(1,$E47))&gt;INDEX(Kalender!$B$81:$B$110,MAX(1,$E47))),AND($F47&gt;0,INDEX(Kalender!N$81:N$110,MAX(1,$F47))&gt;INDEX(Kalender!$B$81:$B$110,MAX(1,$F47)))),2,0))</f>
        <v>0</v>
      </c>
      <c r="O47" s="5" t="n">
        <f aca="false">IF(Kalender!O47&lt;&gt;1,0,IF(AND($B47&gt;0,INDEX(Kalender!O$68:O$77,MAX(1,$B47))&gt;INDEX(Kalender!$B$68:$B$77,MAX(1,$B47))),1,0)+IF(OR(AND($C47&gt;0,INDEX(Kalender!O$81:O$110,MAX(1,$C47))&gt;INDEX(Kalender!$B$81:$B$110,MAX(1,$C47))),AND($D47&gt;0,INDEX(Kalender!O$81:O$110,MAX(1,$D47))&gt;INDEX(Kalender!$B$81:$B$110,MAX(1,$D47))),AND($E47&gt;0,INDEX(Kalender!O$81:O$110,MAX(1,$E47))&gt;INDEX(Kalender!$B$81:$B$110,MAX(1,$E47))),AND($F47&gt;0,INDEX(Kalender!O$81:O$110,MAX(1,$F47))&gt;INDEX(Kalender!$B$81:$B$110,MAX(1,$F47)))),2,0))</f>
        <v>0</v>
      </c>
      <c r="P47" s="5" t="n">
        <f aca="false">IF(Kalender!P47&lt;&gt;1,0,IF(AND($B47&gt;0,INDEX(Kalender!P$68:P$77,MAX(1,$B47))&gt;INDEX(Kalender!$B$68:$B$77,MAX(1,$B47))),1,0)+IF(OR(AND($C47&gt;0,INDEX(Kalender!P$81:P$110,MAX(1,$C47))&gt;INDEX(Kalender!$B$81:$B$110,MAX(1,$C47))),AND($D47&gt;0,INDEX(Kalender!P$81:P$110,MAX(1,$D47))&gt;INDEX(Kalender!$B$81:$B$110,MAX(1,$D47))),AND($E47&gt;0,INDEX(Kalender!P$81:P$110,MAX(1,$E47))&gt;INDEX(Kalender!$B$81:$B$110,MAX(1,$E47))),AND($F47&gt;0,INDEX(Kalender!P$81:P$110,MAX(1,$F47))&gt;INDEX(Kalender!$B$81:$B$110,MAX(1,$F47)))),2,0))</f>
        <v>0</v>
      </c>
      <c r="Q47" s="5" t="n">
        <f aca="false">IF(Kalender!Q47&lt;&gt;1,0,IF(AND($B47&gt;0,INDEX(Kalender!Q$68:Q$77,MAX(1,$B47))&gt;INDEX(Kalender!$B$68:$B$77,MAX(1,$B47))),1,0)+IF(OR(AND($C47&gt;0,INDEX(Kalender!Q$81:Q$110,MAX(1,$C47))&gt;INDEX(Kalender!$B$81:$B$110,MAX(1,$C47))),AND($D47&gt;0,INDEX(Kalender!Q$81:Q$110,MAX(1,$D47))&gt;INDEX(Kalender!$B$81:$B$110,MAX(1,$D47))),AND($E47&gt;0,INDEX(Kalender!Q$81:Q$110,MAX(1,$E47))&gt;INDEX(Kalender!$B$81:$B$110,MAX(1,$E47))),AND($F47&gt;0,INDEX(Kalender!Q$81:Q$110,MAX(1,$F47))&gt;INDEX(Kalender!$B$81:$B$110,MAX(1,$F47)))),2,0))</f>
        <v>0</v>
      </c>
      <c r="R47" s="5" t="n">
        <f aca="false">IF(Kalender!R47&lt;&gt;1,0,IF(AND($B47&gt;0,INDEX(Kalender!R$68:R$77,MAX(1,$B47))&gt;INDEX(Kalender!$B$68:$B$77,MAX(1,$B47))),1,0)+IF(OR(AND($C47&gt;0,INDEX(Kalender!R$81:R$110,MAX(1,$C47))&gt;INDEX(Kalender!$B$81:$B$110,MAX(1,$C47))),AND($D47&gt;0,INDEX(Kalender!R$81:R$110,MAX(1,$D47))&gt;INDEX(Kalender!$B$81:$B$110,MAX(1,$D47))),AND($E47&gt;0,INDEX(Kalender!R$81:R$110,MAX(1,$E47))&gt;INDEX(Kalender!$B$81:$B$110,MAX(1,$E47))),AND($F47&gt;0,INDEX(Kalender!R$81:R$110,MAX(1,$F47))&gt;INDEX(Kalender!$B$81:$B$110,MAX(1,$F47)))),2,0))</f>
        <v>0</v>
      </c>
      <c r="S47" s="5" t="n">
        <f aca="false">IF(Kalender!S47&lt;&gt;1,0,IF(AND($B47&gt;0,INDEX(Kalender!S$68:S$77,MAX(1,$B47))&gt;INDEX(Kalender!$B$68:$B$77,MAX(1,$B47))),1,0)+IF(OR(AND($C47&gt;0,INDEX(Kalender!S$81:S$110,MAX(1,$C47))&gt;INDEX(Kalender!$B$81:$B$110,MAX(1,$C47))),AND($D47&gt;0,INDEX(Kalender!S$81:S$110,MAX(1,$D47))&gt;INDEX(Kalender!$B$81:$B$110,MAX(1,$D47))),AND($E47&gt;0,INDEX(Kalender!S$81:S$110,MAX(1,$E47))&gt;INDEX(Kalender!$B$81:$B$110,MAX(1,$E47))),AND($F47&gt;0,INDEX(Kalender!S$81:S$110,MAX(1,$F47))&gt;INDEX(Kalender!$B$81:$B$110,MAX(1,$F47)))),2,0))</f>
        <v>0</v>
      </c>
      <c r="T47" s="5" t="n">
        <f aca="false">IF(Kalender!T47&lt;&gt;1,0,IF(AND($B47&gt;0,INDEX(Kalender!T$68:T$77,MAX(1,$B47))&gt;INDEX(Kalender!$B$68:$B$77,MAX(1,$B47))),1,0)+IF(OR(AND($C47&gt;0,INDEX(Kalender!T$81:T$110,MAX(1,$C47))&gt;INDEX(Kalender!$B$81:$B$110,MAX(1,$C47))),AND($D47&gt;0,INDEX(Kalender!T$81:T$110,MAX(1,$D47))&gt;INDEX(Kalender!$B$81:$B$110,MAX(1,$D47))),AND($E47&gt;0,INDEX(Kalender!T$81:T$110,MAX(1,$E47))&gt;INDEX(Kalender!$B$81:$B$110,MAX(1,$E47))),AND($F47&gt;0,INDEX(Kalender!T$81:T$110,MAX(1,$F47))&gt;INDEX(Kalender!$B$81:$B$110,MAX(1,$F47)))),2,0))</f>
        <v>0</v>
      </c>
      <c r="U47" s="5" t="n">
        <f aca="false">IF(Kalender!U47&lt;&gt;1,0,IF(AND($B47&gt;0,INDEX(Kalender!U$68:U$77,MAX(1,$B47))&gt;INDEX(Kalender!$B$68:$B$77,MAX(1,$B47))),1,0)+IF(OR(AND($C47&gt;0,INDEX(Kalender!U$81:U$110,MAX(1,$C47))&gt;INDEX(Kalender!$B$81:$B$110,MAX(1,$C47))),AND($D47&gt;0,INDEX(Kalender!U$81:U$110,MAX(1,$D47))&gt;INDEX(Kalender!$B$81:$B$110,MAX(1,$D47))),AND($E47&gt;0,INDEX(Kalender!U$81:U$110,MAX(1,$E47))&gt;INDEX(Kalender!$B$81:$B$110,MAX(1,$E47))),AND($F47&gt;0,INDEX(Kalender!U$81:U$110,MAX(1,$F47))&gt;INDEX(Kalender!$B$81:$B$110,MAX(1,$F47)))),2,0))</f>
        <v>0</v>
      </c>
      <c r="V47" s="5" t="n">
        <f aca="false">IF(Kalender!V47&lt;&gt;1,0,IF(AND($B47&gt;0,INDEX(Kalender!V$68:V$77,MAX(1,$B47))&gt;INDEX(Kalender!$B$68:$B$77,MAX(1,$B47))),1,0)+IF(OR(AND($C47&gt;0,INDEX(Kalender!V$81:V$110,MAX(1,$C47))&gt;INDEX(Kalender!$B$81:$B$110,MAX(1,$C47))),AND($D47&gt;0,INDEX(Kalender!V$81:V$110,MAX(1,$D47))&gt;INDEX(Kalender!$B$81:$B$110,MAX(1,$D47))),AND($E47&gt;0,INDEX(Kalender!V$81:V$110,MAX(1,$E47))&gt;INDEX(Kalender!$B$81:$B$110,MAX(1,$E47))),AND($F47&gt;0,INDEX(Kalender!V$81:V$110,MAX(1,$F47))&gt;INDEX(Kalender!$B$81:$B$110,MAX(1,$F47)))),2,0))</f>
        <v>0</v>
      </c>
      <c r="W47" s="5" t="n">
        <f aca="false">IF(Kalender!W47&lt;&gt;1,0,IF(AND($B47&gt;0,INDEX(Kalender!W$68:W$77,MAX(1,$B47))&gt;INDEX(Kalender!$B$68:$B$77,MAX(1,$B47))),1,0)+IF(OR(AND($C47&gt;0,INDEX(Kalender!W$81:W$110,MAX(1,$C47))&gt;INDEX(Kalender!$B$81:$B$110,MAX(1,$C47))),AND($D47&gt;0,INDEX(Kalender!W$81:W$110,MAX(1,$D47))&gt;INDEX(Kalender!$B$81:$B$110,MAX(1,$D47))),AND($E47&gt;0,INDEX(Kalender!W$81:W$110,MAX(1,$E47))&gt;INDEX(Kalender!$B$81:$B$110,MAX(1,$E47))),AND($F47&gt;0,INDEX(Kalender!W$81:W$110,MAX(1,$F47))&gt;INDEX(Kalender!$B$81:$B$110,MAX(1,$F47)))),2,0))</f>
        <v>0</v>
      </c>
      <c r="X47" s="5" t="n">
        <f aca="false">IF(Kalender!X47&lt;&gt;1,0,IF(AND($B47&gt;0,INDEX(Kalender!X$68:X$77,MAX(1,$B47))&gt;INDEX(Kalender!$B$68:$B$77,MAX(1,$B47))),1,0)+IF(OR(AND($C47&gt;0,INDEX(Kalender!X$81:X$110,MAX(1,$C47))&gt;INDEX(Kalender!$B$81:$B$110,MAX(1,$C47))),AND($D47&gt;0,INDEX(Kalender!X$81:X$110,MAX(1,$D47))&gt;INDEX(Kalender!$B$81:$B$110,MAX(1,$D47))),AND($E47&gt;0,INDEX(Kalender!X$81:X$110,MAX(1,$E47))&gt;INDEX(Kalender!$B$81:$B$110,MAX(1,$E47))),AND($F47&gt;0,INDEX(Kalender!X$81:X$110,MAX(1,$F47))&gt;INDEX(Kalender!$B$81:$B$110,MAX(1,$F47)))),2,0))</f>
        <v>0</v>
      </c>
      <c r="Y47" s="5" t="n">
        <f aca="false">IF(Kalender!Y47&lt;&gt;1,0,IF(AND($B47&gt;0,INDEX(Kalender!Y$68:Y$77,MAX(1,$B47))&gt;INDEX(Kalender!$B$68:$B$77,MAX(1,$B47))),1,0)+IF(OR(AND($C47&gt;0,INDEX(Kalender!Y$81:Y$110,MAX(1,$C47))&gt;INDEX(Kalender!$B$81:$B$110,MAX(1,$C47))),AND($D47&gt;0,INDEX(Kalender!Y$81:Y$110,MAX(1,$D47))&gt;INDEX(Kalender!$B$81:$B$110,MAX(1,$D47))),AND($E47&gt;0,INDEX(Kalender!Y$81:Y$110,MAX(1,$E47))&gt;INDEX(Kalender!$B$81:$B$110,MAX(1,$E47))),AND($F47&gt;0,INDEX(Kalender!Y$81:Y$110,MAX(1,$F47))&gt;INDEX(Kalender!$B$81:$B$110,MAX(1,$F47)))),2,0))</f>
        <v>0</v>
      </c>
      <c r="Z47" s="5" t="n">
        <f aca="false">IF(Kalender!Z47&lt;&gt;1,0,IF(AND($B47&gt;0,INDEX(Kalender!Z$68:Z$77,MAX(1,$B47))&gt;INDEX(Kalender!$B$68:$B$77,MAX(1,$B47))),1,0)+IF(OR(AND($C47&gt;0,INDEX(Kalender!Z$81:Z$110,MAX(1,$C47))&gt;INDEX(Kalender!$B$81:$B$110,MAX(1,$C47))),AND($D47&gt;0,INDEX(Kalender!Z$81:Z$110,MAX(1,$D47))&gt;INDEX(Kalender!$B$81:$B$110,MAX(1,$D47))),AND($E47&gt;0,INDEX(Kalender!Z$81:Z$110,MAX(1,$E47))&gt;INDEX(Kalender!$B$81:$B$110,MAX(1,$E47))),AND($F47&gt;0,INDEX(Kalender!Z$81:Z$110,MAX(1,$F47))&gt;INDEX(Kalender!$B$81:$B$110,MAX(1,$F47)))),2,0))</f>
        <v>0</v>
      </c>
      <c r="AA47" s="5" t="n">
        <f aca="false">IF(Kalender!AA47&lt;&gt;1,0,IF(AND($B47&gt;0,INDEX(Kalender!AA$68:AA$77,MAX(1,$B47))&gt;INDEX(Kalender!$B$68:$B$77,MAX(1,$B47))),1,0)+IF(OR(AND($C47&gt;0,INDEX(Kalender!AA$81:AA$110,MAX(1,$C47))&gt;INDEX(Kalender!$B$81:$B$110,MAX(1,$C47))),AND($D47&gt;0,INDEX(Kalender!AA$81:AA$110,MAX(1,$D47))&gt;INDEX(Kalender!$B$81:$B$110,MAX(1,$D47))),AND($E47&gt;0,INDEX(Kalender!AA$81:AA$110,MAX(1,$E47))&gt;INDEX(Kalender!$B$81:$B$110,MAX(1,$E47))),AND($F47&gt;0,INDEX(Kalender!AA$81:AA$110,MAX(1,$F47))&gt;INDEX(Kalender!$B$81:$B$110,MAX(1,$F47)))),2,0))</f>
        <v>0</v>
      </c>
      <c r="AB47" s="5" t="n">
        <f aca="false">IF(Kalender!AB47&lt;&gt;1,0,IF(AND($B47&gt;0,INDEX(Kalender!AB$68:AB$77,MAX(1,$B47))&gt;INDEX(Kalender!$B$68:$B$77,MAX(1,$B47))),1,0)+IF(OR(AND($C47&gt;0,INDEX(Kalender!AB$81:AB$110,MAX(1,$C47))&gt;INDEX(Kalender!$B$81:$B$110,MAX(1,$C47))),AND($D47&gt;0,INDEX(Kalender!AB$81:AB$110,MAX(1,$D47))&gt;INDEX(Kalender!$B$81:$B$110,MAX(1,$D47))),AND($E47&gt;0,INDEX(Kalender!AB$81:AB$110,MAX(1,$E47))&gt;INDEX(Kalender!$B$81:$B$110,MAX(1,$E47))),AND($F47&gt;0,INDEX(Kalender!AB$81:AB$110,MAX(1,$F47))&gt;INDEX(Kalender!$B$81:$B$110,MAX(1,$F47)))),2,0))</f>
        <v>0</v>
      </c>
      <c r="AC47" s="5" t="n">
        <f aca="false">IF(Kalender!AC47&lt;&gt;1,0,IF(AND($B47&gt;0,INDEX(Kalender!AC$68:AC$77,MAX(1,$B47))&gt;INDEX(Kalender!$B$68:$B$77,MAX(1,$B47))),1,0)+IF(OR(AND($C47&gt;0,INDEX(Kalender!AC$81:AC$110,MAX(1,$C47))&gt;INDEX(Kalender!$B$81:$B$110,MAX(1,$C47))),AND($D47&gt;0,INDEX(Kalender!AC$81:AC$110,MAX(1,$D47))&gt;INDEX(Kalender!$B$81:$B$110,MAX(1,$D47))),AND($E47&gt;0,INDEX(Kalender!AC$81:AC$110,MAX(1,$E47))&gt;INDEX(Kalender!$B$81:$B$110,MAX(1,$E47))),AND($F47&gt;0,INDEX(Kalender!AC$81:AC$110,MAX(1,$F47))&gt;INDEX(Kalender!$B$81:$B$110,MAX(1,$F47)))),2,0))</f>
        <v>0</v>
      </c>
      <c r="AD47" s="5" t="n">
        <f aca="false">IF(Kalender!AD47&lt;&gt;1,0,IF(AND($B47&gt;0,INDEX(Kalender!AD$68:AD$77,MAX(1,$B47))&gt;INDEX(Kalender!$B$68:$B$77,MAX(1,$B47))),1,0)+IF(OR(AND($C47&gt;0,INDEX(Kalender!AD$81:AD$110,MAX(1,$C47))&gt;INDEX(Kalender!$B$81:$B$110,MAX(1,$C47))),AND($D47&gt;0,INDEX(Kalender!AD$81:AD$110,MAX(1,$D47))&gt;INDEX(Kalender!$B$81:$B$110,MAX(1,$D47))),AND($E47&gt;0,INDEX(Kalender!AD$81:AD$110,MAX(1,$E47))&gt;INDEX(Kalender!$B$81:$B$110,MAX(1,$E47))),AND($F47&gt;0,INDEX(Kalender!AD$81:AD$110,MAX(1,$F47))&gt;INDEX(Kalender!$B$81:$B$110,MAX(1,$F47)))),2,0))</f>
        <v>0</v>
      </c>
      <c r="AE47" s="5" t="n">
        <f aca="false">IF(Kalender!AE47&lt;&gt;1,0,IF(AND($B47&gt;0,INDEX(Kalender!AE$68:AE$77,MAX(1,$B47))&gt;INDEX(Kalender!$B$68:$B$77,MAX(1,$B47))),1,0)+IF(OR(AND($C47&gt;0,INDEX(Kalender!AE$81:AE$110,MAX(1,$C47))&gt;INDEX(Kalender!$B$81:$B$110,MAX(1,$C47))),AND($D47&gt;0,INDEX(Kalender!AE$81:AE$110,MAX(1,$D47))&gt;INDEX(Kalender!$B$81:$B$110,MAX(1,$D47))),AND($E47&gt;0,INDEX(Kalender!AE$81:AE$110,MAX(1,$E47))&gt;INDEX(Kalender!$B$81:$B$110,MAX(1,$E47))),AND($F47&gt;0,INDEX(Kalender!AE$81:AE$110,MAX(1,$F47))&gt;INDEX(Kalender!$B$81:$B$110,MAX(1,$F47)))),2,0))</f>
        <v>0</v>
      </c>
      <c r="AF47" s="5" t="n">
        <f aca="false">IF(Kalender!AF47&lt;&gt;1,0,IF(AND($B47&gt;0,INDEX(Kalender!AF$68:AF$77,MAX(1,$B47))&gt;INDEX(Kalender!$B$68:$B$77,MAX(1,$B47))),1,0)+IF(OR(AND($C47&gt;0,INDEX(Kalender!AF$81:AF$110,MAX(1,$C47))&gt;INDEX(Kalender!$B$81:$B$110,MAX(1,$C47))),AND($D47&gt;0,INDEX(Kalender!AF$81:AF$110,MAX(1,$D47))&gt;INDEX(Kalender!$B$81:$B$110,MAX(1,$D47))),AND($E47&gt;0,INDEX(Kalender!AF$81:AF$110,MAX(1,$E47))&gt;INDEX(Kalender!$B$81:$B$110,MAX(1,$E47))),AND($F47&gt;0,INDEX(Kalender!AF$81:AF$110,MAX(1,$F47))&gt;INDEX(Kalender!$B$81:$B$110,MAX(1,$F47)))),2,0))</f>
        <v>0</v>
      </c>
      <c r="AG47" s="5" t="n">
        <f aca="false">IF(Kalender!AG47&lt;&gt;1,0,IF(AND($B47&gt;0,INDEX(Kalender!AG$68:AG$77,MAX(1,$B47))&gt;INDEX(Kalender!$B$68:$B$77,MAX(1,$B47))),1,0)+IF(OR(AND($C47&gt;0,INDEX(Kalender!AG$81:AG$110,MAX(1,$C47))&gt;INDEX(Kalender!$B$81:$B$110,MAX(1,$C47))),AND($D47&gt;0,INDEX(Kalender!AG$81:AG$110,MAX(1,$D47))&gt;INDEX(Kalender!$B$81:$B$110,MAX(1,$D47))),AND($E47&gt;0,INDEX(Kalender!AG$81:AG$110,MAX(1,$E47))&gt;INDEX(Kalender!$B$81:$B$110,MAX(1,$E47))),AND($F47&gt;0,INDEX(Kalender!AG$81:AG$110,MAX(1,$F47))&gt;INDEX(Kalender!$B$81:$B$110,MAX(1,$F47)))),2,0))</f>
        <v>0</v>
      </c>
      <c r="AH47" s="5" t="n">
        <f aca="false">IF(Kalender!AH47&lt;&gt;1,0,IF(AND($B47&gt;0,INDEX(Kalender!AH$68:AH$77,MAX(1,$B47))&gt;INDEX(Kalender!$B$68:$B$77,MAX(1,$B47))),1,0)+IF(OR(AND($C47&gt;0,INDEX(Kalender!AH$81:AH$110,MAX(1,$C47))&gt;INDEX(Kalender!$B$81:$B$110,MAX(1,$C47))),AND($D47&gt;0,INDEX(Kalender!AH$81:AH$110,MAX(1,$D47))&gt;INDEX(Kalender!$B$81:$B$110,MAX(1,$D47))),AND($E47&gt;0,INDEX(Kalender!AH$81:AH$110,MAX(1,$E47))&gt;INDEX(Kalender!$B$81:$B$110,MAX(1,$E47))),AND($F47&gt;0,INDEX(Kalender!AH$81:AH$110,MAX(1,$F47))&gt;INDEX(Kalender!$B$81:$B$110,MAX(1,$F47)))),2,0))</f>
        <v>0</v>
      </c>
      <c r="AI47" s="5" t="n">
        <f aca="false">IF(Kalender!AI47&lt;&gt;1,0,IF(AND($B47&gt;0,INDEX(Kalender!AI$68:AI$77,MAX(1,$B47))&gt;INDEX(Kalender!$B$68:$B$77,MAX(1,$B47))),1,0)+IF(OR(AND($C47&gt;0,INDEX(Kalender!AI$81:AI$110,MAX(1,$C47))&gt;INDEX(Kalender!$B$81:$B$110,MAX(1,$C47))),AND($D47&gt;0,INDEX(Kalender!AI$81:AI$110,MAX(1,$D47))&gt;INDEX(Kalender!$B$81:$B$110,MAX(1,$D47))),AND($E47&gt;0,INDEX(Kalender!AI$81:AI$110,MAX(1,$E47))&gt;INDEX(Kalender!$B$81:$B$110,MAX(1,$E47))),AND($F47&gt;0,INDEX(Kalender!AI$81:AI$110,MAX(1,$F47))&gt;INDEX(Kalender!$B$81:$B$110,MAX(1,$F47)))),2,0))</f>
        <v>0</v>
      </c>
      <c r="AJ47" s="5" t="n">
        <f aca="false">IF(Kalender!AJ47&lt;&gt;1,0,IF(AND($B47&gt;0,INDEX(Kalender!AJ$68:AJ$77,MAX(1,$B47))&gt;INDEX(Kalender!$B$68:$B$77,MAX(1,$B47))),1,0)+IF(OR(AND($C47&gt;0,INDEX(Kalender!AJ$81:AJ$110,MAX(1,$C47))&gt;INDEX(Kalender!$B$81:$B$110,MAX(1,$C47))),AND($D47&gt;0,INDEX(Kalender!AJ$81:AJ$110,MAX(1,$D47))&gt;INDEX(Kalender!$B$81:$B$110,MAX(1,$D47))),AND($E47&gt;0,INDEX(Kalender!AJ$81:AJ$110,MAX(1,$E47))&gt;INDEX(Kalender!$B$81:$B$110,MAX(1,$E47))),AND($F47&gt;0,INDEX(Kalender!AJ$81:AJ$110,MAX(1,$F47))&gt;INDEX(Kalender!$B$81:$B$110,MAX(1,$F47)))),2,0))</f>
        <v>0</v>
      </c>
      <c r="AK47" s="5" t="n">
        <f aca="false">IF(Kalender!AK47&lt;&gt;1,0,IF(AND($B47&gt;0,INDEX(Kalender!AK$68:AK$77,MAX(1,$B47))&gt;INDEX(Kalender!$B$68:$B$77,MAX(1,$B47))),1,0)+IF(OR(AND($C47&gt;0,INDEX(Kalender!AK$81:AK$110,MAX(1,$C47))&gt;INDEX(Kalender!$B$81:$B$110,MAX(1,$C47))),AND($D47&gt;0,INDEX(Kalender!AK$81:AK$110,MAX(1,$D47))&gt;INDEX(Kalender!$B$81:$B$110,MAX(1,$D47))),AND($E47&gt;0,INDEX(Kalender!AK$81:AK$110,MAX(1,$E47))&gt;INDEX(Kalender!$B$81:$B$110,MAX(1,$E47))),AND($F47&gt;0,INDEX(Kalender!AK$81:AK$110,MAX(1,$F47))&gt;INDEX(Kalender!$B$81:$B$110,MAX(1,$F47)))),2,0))</f>
        <v>0</v>
      </c>
      <c r="AL47" s="5" t="n">
        <f aca="false">IF(Kalender!AL47&lt;&gt;1,0,IF(AND($B47&gt;0,INDEX(Kalender!AL$68:AL$77,MAX(1,$B47))&gt;INDEX(Kalender!$B$68:$B$77,MAX(1,$B47))),1,0)+IF(OR(AND($C47&gt;0,INDEX(Kalender!AL$81:AL$110,MAX(1,$C47))&gt;INDEX(Kalender!$B$81:$B$110,MAX(1,$C47))),AND($D47&gt;0,INDEX(Kalender!AL$81:AL$110,MAX(1,$D47))&gt;INDEX(Kalender!$B$81:$B$110,MAX(1,$D47))),AND($E47&gt;0,INDEX(Kalender!AL$81:AL$110,MAX(1,$E47))&gt;INDEX(Kalender!$B$81:$B$110,MAX(1,$E47))),AND($F47&gt;0,INDEX(Kalender!AL$81:AL$110,MAX(1,$F47))&gt;INDEX(Kalender!$B$81:$B$110,MAX(1,$F47)))),2,0))</f>
        <v>0</v>
      </c>
      <c r="AM47" s="5" t="n">
        <f aca="false">IF(Kalender!AM47&lt;&gt;1,0,IF(AND($B47&gt;0,INDEX(Kalender!AM$68:AM$77,MAX(1,$B47))&gt;INDEX(Kalender!$B$68:$B$77,MAX(1,$B47))),1,0)+IF(OR(AND($C47&gt;0,INDEX(Kalender!AM$81:AM$110,MAX(1,$C47))&gt;INDEX(Kalender!$B$81:$B$110,MAX(1,$C47))),AND($D47&gt;0,INDEX(Kalender!AM$81:AM$110,MAX(1,$D47))&gt;INDEX(Kalender!$B$81:$B$110,MAX(1,$D47))),AND($E47&gt;0,INDEX(Kalender!AM$81:AM$110,MAX(1,$E47))&gt;INDEX(Kalender!$B$81:$B$110,MAX(1,$E47))),AND($F47&gt;0,INDEX(Kalender!AM$81:AM$110,MAX(1,$F47))&gt;INDEX(Kalender!$B$81:$B$110,MAX(1,$F47)))),2,0))</f>
        <v>0</v>
      </c>
      <c r="AN47" s="5" t="n">
        <f aca="false">IF(Kalender!AN47&lt;&gt;1,0,IF(AND($B47&gt;0,INDEX(Kalender!AN$68:AN$77,MAX(1,$B47))&gt;INDEX(Kalender!$B$68:$B$77,MAX(1,$B47))),1,0)+IF(OR(AND($C47&gt;0,INDEX(Kalender!AN$81:AN$110,MAX(1,$C47))&gt;INDEX(Kalender!$B$81:$B$110,MAX(1,$C47))),AND($D47&gt;0,INDEX(Kalender!AN$81:AN$110,MAX(1,$D47))&gt;INDEX(Kalender!$B$81:$B$110,MAX(1,$D47))),AND($E47&gt;0,INDEX(Kalender!AN$81:AN$110,MAX(1,$E47))&gt;INDEX(Kalender!$B$81:$B$110,MAX(1,$E47))),AND($F47&gt;0,INDEX(Kalender!AN$81:AN$110,MAX(1,$F47))&gt;INDEX(Kalender!$B$81:$B$110,MAX(1,$F47)))),2,0))</f>
        <v>0</v>
      </c>
      <c r="AO47" s="5" t="n">
        <f aca="false">IF(Kalender!AO47&lt;&gt;1,0,IF(AND($B47&gt;0,INDEX(Kalender!AO$68:AO$77,MAX(1,$B47))&gt;INDEX(Kalender!$B$68:$B$77,MAX(1,$B47))),1,0)+IF(OR(AND($C47&gt;0,INDEX(Kalender!AO$81:AO$110,MAX(1,$C47))&gt;INDEX(Kalender!$B$81:$B$110,MAX(1,$C47))),AND($D47&gt;0,INDEX(Kalender!AO$81:AO$110,MAX(1,$D47))&gt;INDEX(Kalender!$B$81:$B$110,MAX(1,$D47))),AND($E47&gt;0,INDEX(Kalender!AO$81:AO$110,MAX(1,$E47))&gt;INDEX(Kalender!$B$81:$B$110,MAX(1,$E47))),AND($F47&gt;0,INDEX(Kalender!AO$81:AO$110,MAX(1,$F47))&gt;INDEX(Kalender!$B$81:$B$110,MAX(1,$F47)))),2,0))</f>
        <v>0</v>
      </c>
      <c r="AP47" s="5" t="n">
        <f aca="false">IF(Kalender!AP47&lt;&gt;1,0,IF(AND($B47&gt;0,INDEX(Kalender!AP$68:AP$77,MAX(1,$B47))&gt;INDEX(Kalender!$B$68:$B$77,MAX(1,$B47))),1,0)+IF(OR(AND($C47&gt;0,INDEX(Kalender!AP$81:AP$110,MAX(1,$C47))&gt;INDEX(Kalender!$B$81:$B$110,MAX(1,$C47))),AND($D47&gt;0,INDEX(Kalender!AP$81:AP$110,MAX(1,$D47))&gt;INDEX(Kalender!$B$81:$B$110,MAX(1,$D47))),AND($E47&gt;0,INDEX(Kalender!AP$81:AP$110,MAX(1,$E47))&gt;INDEX(Kalender!$B$81:$B$110,MAX(1,$E47))),AND($F47&gt;0,INDEX(Kalender!AP$81:AP$110,MAX(1,$F47))&gt;INDEX(Kalender!$B$81:$B$110,MAX(1,$F47)))),2,0))</f>
        <v>0</v>
      </c>
      <c r="AQ47" s="5" t="n">
        <f aca="false">IF(Kalender!AQ47&lt;&gt;1,0,IF(AND($B47&gt;0,INDEX(Kalender!AQ$68:AQ$77,MAX(1,$B47))&gt;INDEX(Kalender!$B$68:$B$77,MAX(1,$B47))),1,0)+IF(OR(AND($C47&gt;0,INDEX(Kalender!AQ$81:AQ$110,MAX(1,$C47))&gt;INDEX(Kalender!$B$81:$B$110,MAX(1,$C47))),AND($D47&gt;0,INDEX(Kalender!AQ$81:AQ$110,MAX(1,$D47))&gt;INDEX(Kalender!$B$81:$B$110,MAX(1,$D47))),AND($E47&gt;0,INDEX(Kalender!AQ$81:AQ$110,MAX(1,$E47))&gt;INDEX(Kalender!$B$81:$B$110,MAX(1,$E47))),AND($F47&gt;0,INDEX(Kalender!AQ$81:AQ$110,MAX(1,$F47))&gt;INDEX(Kalender!$B$81:$B$110,MAX(1,$F47)))),2,0))</f>
        <v>0</v>
      </c>
      <c r="AR47" s="5" t="n">
        <f aca="false">IF(Kalender!AR47&lt;&gt;1,0,IF(AND($B47&gt;0,INDEX(Kalender!AR$68:AR$77,MAX(1,$B47))&gt;INDEX(Kalender!$B$68:$B$77,MAX(1,$B47))),1,0)+IF(OR(AND($C47&gt;0,INDEX(Kalender!AR$81:AR$110,MAX(1,$C47))&gt;INDEX(Kalender!$B$81:$B$110,MAX(1,$C47))),AND($D47&gt;0,INDEX(Kalender!AR$81:AR$110,MAX(1,$D47))&gt;INDEX(Kalender!$B$81:$B$110,MAX(1,$D47))),AND($E47&gt;0,INDEX(Kalender!AR$81:AR$110,MAX(1,$E47))&gt;INDEX(Kalender!$B$81:$B$110,MAX(1,$E47))),AND($F47&gt;0,INDEX(Kalender!AR$81:AR$110,MAX(1,$F47))&gt;INDEX(Kalender!$B$81:$B$110,MAX(1,$F47)))),2,0))</f>
        <v>0</v>
      </c>
      <c r="AS47" s="5" t="n">
        <f aca="false">IF(Kalender!AS47&lt;&gt;1,0,IF(AND($B47&gt;0,INDEX(Kalender!AS$68:AS$77,MAX(1,$B47))&gt;INDEX(Kalender!$B$68:$B$77,MAX(1,$B47))),1,0)+IF(OR(AND($C47&gt;0,INDEX(Kalender!AS$81:AS$110,MAX(1,$C47))&gt;INDEX(Kalender!$B$81:$B$110,MAX(1,$C47))),AND($D47&gt;0,INDEX(Kalender!AS$81:AS$110,MAX(1,$D47))&gt;INDEX(Kalender!$B$81:$B$110,MAX(1,$D47))),AND($E47&gt;0,INDEX(Kalender!AS$81:AS$110,MAX(1,$E47))&gt;INDEX(Kalender!$B$81:$B$110,MAX(1,$E47))),AND($F47&gt;0,INDEX(Kalender!AS$81:AS$110,MAX(1,$F47))&gt;INDEX(Kalender!$B$81:$B$110,MAX(1,$F47)))),2,0))</f>
        <v>0</v>
      </c>
      <c r="AT47" s="5" t="n">
        <f aca="false">IF(Kalender!AT47&lt;&gt;1,0,IF(AND($B47&gt;0,INDEX(Kalender!AT$68:AT$77,MAX(1,$B47))&gt;INDEX(Kalender!$B$68:$B$77,MAX(1,$B47))),1,0)+IF(OR(AND($C47&gt;0,INDEX(Kalender!AT$81:AT$110,MAX(1,$C47))&gt;INDEX(Kalender!$B$81:$B$110,MAX(1,$C47))),AND($D47&gt;0,INDEX(Kalender!AT$81:AT$110,MAX(1,$D47))&gt;INDEX(Kalender!$B$81:$B$110,MAX(1,$D47))),AND($E47&gt;0,INDEX(Kalender!AT$81:AT$110,MAX(1,$E47))&gt;INDEX(Kalender!$B$81:$B$110,MAX(1,$E47))),AND($F47&gt;0,INDEX(Kalender!AT$81:AT$110,MAX(1,$F47))&gt;INDEX(Kalender!$B$81:$B$110,MAX(1,$F47)))),2,0))</f>
        <v>0</v>
      </c>
      <c r="AU47" s="5" t="n">
        <f aca="false">IF(Kalender!AU47&lt;&gt;1,0,IF(AND($B47&gt;0,INDEX(Kalender!AU$68:AU$77,MAX(1,$B47))&gt;INDEX(Kalender!$B$68:$B$77,MAX(1,$B47))),1,0)+IF(OR(AND($C47&gt;0,INDEX(Kalender!AU$81:AU$110,MAX(1,$C47))&gt;INDEX(Kalender!$B$81:$B$110,MAX(1,$C47))),AND($D47&gt;0,INDEX(Kalender!AU$81:AU$110,MAX(1,$D47))&gt;INDEX(Kalender!$B$81:$B$110,MAX(1,$D47))),AND($E47&gt;0,INDEX(Kalender!AU$81:AU$110,MAX(1,$E47))&gt;INDEX(Kalender!$B$81:$B$110,MAX(1,$E47))),AND($F47&gt;0,INDEX(Kalender!AU$81:AU$110,MAX(1,$F47))&gt;INDEX(Kalender!$B$81:$B$110,MAX(1,$F47)))),2,0))</f>
        <v>0</v>
      </c>
      <c r="AV47" s="5" t="n">
        <f aca="false">IF(Kalender!AV47&lt;&gt;1,0,IF(AND($B47&gt;0,INDEX(Kalender!AV$68:AV$77,MAX(1,$B47))&gt;INDEX(Kalender!$B$68:$B$77,MAX(1,$B47))),1,0)+IF(OR(AND($C47&gt;0,INDEX(Kalender!AV$81:AV$110,MAX(1,$C47))&gt;INDEX(Kalender!$B$81:$B$110,MAX(1,$C47))),AND($D47&gt;0,INDEX(Kalender!AV$81:AV$110,MAX(1,$D47))&gt;INDEX(Kalender!$B$81:$B$110,MAX(1,$D47))),AND($E47&gt;0,INDEX(Kalender!AV$81:AV$110,MAX(1,$E47))&gt;INDEX(Kalender!$B$81:$B$110,MAX(1,$E47))),AND($F47&gt;0,INDEX(Kalender!AV$81:AV$110,MAX(1,$F47))&gt;INDEX(Kalender!$B$81:$B$110,MAX(1,$F47)))),2,0))</f>
        <v>0</v>
      </c>
      <c r="AW47" s="5" t="n">
        <f aca="false">IF(Kalender!AW47&lt;&gt;1,0,IF(AND($B47&gt;0,INDEX(Kalender!AW$68:AW$77,MAX(1,$B47))&gt;INDEX(Kalender!$B$68:$B$77,MAX(1,$B47))),1,0)+IF(OR(AND($C47&gt;0,INDEX(Kalender!AW$81:AW$110,MAX(1,$C47))&gt;INDEX(Kalender!$B$81:$B$110,MAX(1,$C47))),AND($D47&gt;0,INDEX(Kalender!AW$81:AW$110,MAX(1,$D47))&gt;INDEX(Kalender!$B$81:$B$110,MAX(1,$D47))),AND($E47&gt;0,INDEX(Kalender!AW$81:AW$110,MAX(1,$E47))&gt;INDEX(Kalender!$B$81:$B$110,MAX(1,$E47))),AND($F47&gt;0,INDEX(Kalender!AW$81:AW$110,MAX(1,$F47))&gt;INDEX(Kalender!$B$81:$B$110,MAX(1,$F47)))),2,0))</f>
        <v>0</v>
      </c>
      <c r="AX47" s="5" t="n">
        <f aca="false">IF(Kalender!AX47&lt;&gt;1,0,IF(AND($B47&gt;0,INDEX(Kalender!AX$68:AX$77,MAX(1,$B47))&gt;INDEX(Kalender!$B$68:$B$77,MAX(1,$B47))),1,0)+IF(OR(AND($C47&gt;0,INDEX(Kalender!AX$81:AX$110,MAX(1,$C47))&gt;INDEX(Kalender!$B$81:$B$110,MAX(1,$C47))),AND($D47&gt;0,INDEX(Kalender!AX$81:AX$110,MAX(1,$D47))&gt;INDEX(Kalender!$B$81:$B$110,MAX(1,$D47))),AND($E47&gt;0,INDEX(Kalender!AX$81:AX$110,MAX(1,$E47))&gt;INDEX(Kalender!$B$81:$B$110,MAX(1,$E47))),AND($F47&gt;0,INDEX(Kalender!AX$81:AX$110,MAX(1,$F47))&gt;INDEX(Kalender!$B$81:$B$110,MAX(1,$F47)))),2,0))</f>
        <v>0</v>
      </c>
      <c r="AY47" s="5" t="n">
        <f aca="false">IF(Kalender!AY47&lt;&gt;1,0,IF(AND($B47&gt;0,INDEX(Kalender!AY$68:AY$77,MAX(1,$B47))&gt;INDEX(Kalender!$B$68:$B$77,MAX(1,$B47))),1,0)+IF(OR(AND($C47&gt;0,INDEX(Kalender!AY$81:AY$110,MAX(1,$C47))&gt;INDEX(Kalender!$B$81:$B$110,MAX(1,$C47))),AND($D47&gt;0,INDEX(Kalender!AY$81:AY$110,MAX(1,$D47))&gt;INDEX(Kalender!$B$81:$B$110,MAX(1,$D47))),AND($E47&gt;0,INDEX(Kalender!AY$81:AY$110,MAX(1,$E47))&gt;INDEX(Kalender!$B$81:$B$110,MAX(1,$E47))),AND($F47&gt;0,INDEX(Kalender!AY$81:AY$110,MAX(1,$F47))&gt;INDEX(Kalender!$B$81:$B$110,MAX(1,$F47)))),2,0))</f>
        <v>0</v>
      </c>
      <c r="AZ47" s="5" t="n">
        <f aca="false">IF(Kalender!AZ47&lt;&gt;1,0,IF(AND($B47&gt;0,INDEX(Kalender!AZ$68:AZ$77,MAX(1,$B47))&gt;INDEX(Kalender!$B$68:$B$77,MAX(1,$B47))),1,0)+IF(OR(AND($C47&gt;0,INDEX(Kalender!AZ$81:AZ$110,MAX(1,$C47))&gt;INDEX(Kalender!$B$81:$B$110,MAX(1,$C47))),AND($D47&gt;0,INDEX(Kalender!AZ$81:AZ$110,MAX(1,$D47))&gt;INDEX(Kalender!$B$81:$B$110,MAX(1,$D47))),AND($E47&gt;0,INDEX(Kalender!AZ$81:AZ$110,MAX(1,$E47))&gt;INDEX(Kalender!$B$81:$B$110,MAX(1,$E47))),AND($F47&gt;0,INDEX(Kalender!AZ$81:AZ$110,MAX(1,$F47))&gt;INDEX(Kalender!$B$81:$B$110,MAX(1,$F47)))),2,0))</f>
        <v>0</v>
      </c>
      <c r="BA47" s="5" t="n">
        <f aca="false">IF(Kalender!BA47&lt;&gt;1,0,IF(AND($B47&gt;0,INDEX(Kalender!BA$68:BA$77,MAX(1,$B47))&gt;INDEX(Kalender!$B$68:$B$77,MAX(1,$B47))),1,0)+IF(OR(AND($C47&gt;0,INDEX(Kalender!BA$81:BA$110,MAX(1,$C47))&gt;INDEX(Kalender!$B$81:$B$110,MAX(1,$C47))),AND($D47&gt;0,INDEX(Kalender!BA$81:BA$110,MAX(1,$D47))&gt;INDEX(Kalender!$B$81:$B$110,MAX(1,$D47))),AND($E47&gt;0,INDEX(Kalender!BA$81:BA$110,MAX(1,$E47))&gt;INDEX(Kalender!$B$81:$B$110,MAX(1,$E47))),AND($F47&gt;0,INDEX(Kalender!BA$81:BA$110,MAX(1,$F47))&gt;INDEX(Kalender!$B$81:$B$110,MAX(1,$F47)))),2,0))</f>
        <v>0</v>
      </c>
      <c r="BB47" s="5" t="n">
        <f aca="false">IF(Kalender!BB47&lt;&gt;1,0,IF(AND($B47&gt;0,INDEX(Kalender!BB$68:BB$77,MAX(1,$B47))&gt;INDEX(Kalender!$B$68:$B$77,MAX(1,$B47))),1,0)+IF(OR(AND($C47&gt;0,INDEX(Kalender!BB$81:BB$110,MAX(1,$C47))&gt;INDEX(Kalender!$B$81:$B$110,MAX(1,$C47))),AND($D47&gt;0,INDEX(Kalender!BB$81:BB$110,MAX(1,$D47))&gt;INDEX(Kalender!$B$81:$B$110,MAX(1,$D47))),AND($E47&gt;0,INDEX(Kalender!BB$81:BB$110,MAX(1,$E47))&gt;INDEX(Kalender!$B$81:$B$110,MAX(1,$E47))),AND($F47&gt;0,INDEX(Kalender!BB$81:BB$110,MAX(1,$F47))&gt;INDEX(Kalender!$B$81:$B$110,MAX(1,$F47)))),2,0))</f>
        <v>0</v>
      </c>
      <c r="BC47" s="5" t="n">
        <f aca="false">IF(Kalender!BC47&lt;&gt;1,0,IF(AND($B47&gt;0,INDEX(Kalender!BC$68:BC$77,MAX(1,$B47))&gt;INDEX(Kalender!$B$68:$B$77,MAX(1,$B47))),1,0)+IF(OR(AND($C47&gt;0,INDEX(Kalender!BC$81:BC$110,MAX(1,$C47))&gt;INDEX(Kalender!$B$81:$B$110,MAX(1,$C47))),AND($D47&gt;0,INDEX(Kalender!BC$81:BC$110,MAX(1,$D47))&gt;INDEX(Kalender!$B$81:$B$110,MAX(1,$D47))),AND($E47&gt;0,INDEX(Kalender!BC$81:BC$110,MAX(1,$E47))&gt;INDEX(Kalender!$B$81:$B$110,MAX(1,$E47))),AND($F47&gt;0,INDEX(Kalender!BC$81:BC$110,MAX(1,$F47))&gt;INDEX(Kalender!$B$81:$B$110,MAX(1,$F47)))),2,0))</f>
        <v>0</v>
      </c>
      <c r="BD47" s="5" t="n">
        <f aca="false">IF(Kalender!BD47&lt;&gt;1,0,IF(AND($B47&gt;0,INDEX(Kalender!BD$68:BD$77,MAX(1,$B47))&gt;INDEX(Kalender!$B$68:$B$77,MAX(1,$B47))),1,0)+IF(OR(AND($C47&gt;0,INDEX(Kalender!BD$81:BD$110,MAX(1,$C47))&gt;INDEX(Kalender!$B$81:$B$110,MAX(1,$C47))),AND($D47&gt;0,INDEX(Kalender!BD$81:BD$110,MAX(1,$D47))&gt;INDEX(Kalender!$B$81:$B$110,MAX(1,$D47))),AND($E47&gt;0,INDEX(Kalender!BD$81:BD$110,MAX(1,$E47))&gt;INDEX(Kalender!$B$81:$B$110,MAX(1,$E47))),AND($F47&gt;0,INDEX(Kalender!BD$81:BD$110,MAX(1,$F47))&gt;INDEX(Kalender!$B$81:$B$110,MAX(1,$F47)))),2,0))</f>
        <v>0</v>
      </c>
      <c r="BE47" s="5" t="n">
        <f aca="false">IF(Kalender!BE47&lt;&gt;1,0,IF(AND($B47&gt;0,INDEX(Kalender!BE$68:BE$77,MAX(1,$B47))&gt;INDEX(Kalender!$B$68:$B$77,MAX(1,$B47))),1,0)+IF(OR(AND($C47&gt;0,INDEX(Kalender!BE$81:BE$110,MAX(1,$C47))&gt;INDEX(Kalender!$B$81:$B$110,MAX(1,$C47))),AND($D47&gt;0,INDEX(Kalender!BE$81:BE$110,MAX(1,$D47))&gt;INDEX(Kalender!$B$81:$B$110,MAX(1,$D47))),AND($E47&gt;0,INDEX(Kalender!BE$81:BE$110,MAX(1,$E47))&gt;INDEX(Kalender!$B$81:$B$110,MAX(1,$E47))),AND($F47&gt;0,INDEX(Kalender!BE$81:BE$110,MAX(1,$F47))&gt;INDEX(Kalender!$B$81:$B$110,MAX(1,$F47)))),2,0))</f>
        <v>0</v>
      </c>
      <c r="BF47" s="5" t="n">
        <f aca="false">IF(Kalender!BF47&lt;&gt;1,0,IF(AND($B47&gt;0,INDEX(Kalender!BF$68:BF$77,MAX(1,$B47))&gt;INDEX(Kalender!$B$68:$B$77,MAX(1,$B47))),1,0)+IF(OR(AND($C47&gt;0,INDEX(Kalender!BF$81:BF$110,MAX(1,$C47))&gt;INDEX(Kalender!$B$81:$B$110,MAX(1,$C47))),AND($D47&gt;0,INDEX(Kalender!BF$81:BF$110,MAX(1,$D47))&gt;INDEX(Kalender!$B$81:$B$110,MAX(1,$D47))),AND($E47&gt;0,INDEX(Kalender!BF$81:BF$110,MAX(1,$E47))&gt;INDEX(Kalender!$B$81:$B$110,MAX(1,$E47))),AND($F47&gt;0,INDEX(Kalender!BF$81:BF$110,MAX(1,$F47))&gt;INDEX(Kalender!$B$81:$B$110,MAX(1,$F47)))),2,0))</f>
        <v>0</v>
      </c>
      <c r="BG47" s="5" t="n">
        <f aca="false">IF(Kalender!BG47&lt;&gt;1,0,IF(AND($B47&gt;0,INDEX(Kalender!BG$68:BG$77,MAX(1,$B47))&gt;INDEX(Kalender!$B$68:$B$77,MAX(1,$B47))),1,0)+IF(OR(AND($C47&gt;0,INDEX(Kalender!BG$81:BG$110,MAX(1,$C47))&gt;INDEX(Kalender!$B$81:$B$110,MAX(1,$C47))),AND($D47&gt;0,INDEX(Kalender!BG$81:BG$110,MAX(1,$D47))&gt;INDEX(Kalender!$B$81:$B$110,MAX(1,$D47))),AND($E47&gt;0,INDEX(Kalender!BG$81:BG$110,MAX(1,$E47))&gt;INDEX(Kalender!$B$81:$B$110,MAX(1,$E47))),AND($F47&gt;0,INDEX(Kalender!BG$81:BG$110,MAX(1,$F47))&gt;INDEX(Kalender!$B$81:$B$110,MAX(1,$F47)))),2,0))</f>
        <v>0</v>
      </c>
      <c r="BH47" s="5" t="n">
        <f aca="false">IF(Kalender!BH47&lt;&gt;1,0,IF(AND($B47&gt;0,INDEX(Kalender!BH$68:BH$77,MAX(1,$B47))&gt;INDEX(Kalender!$B$68:$B$77,MAX(1,$B47))),1,0)+IF(OR(AND($C47&gt;0,INDEX(Kalender!BH$81:BH$110,MAX(1,$C47))&gt;INDEX(Kalender!$B$81:$B$110,MAX(1,$C47))),AND($D47&gt;0,INDEX(Kalender!BH$81:BH$110,MAX(1,$D47))&gt;INDEX(Kalender!$B$81:$B$110,MAX(1,$D47))),AND($E47&gt;0,INDEX(Kalender!BH$81:BH$110,MAX(1,$E47))&gt;INDEX(Kalender!$B$81:$B$110,MAX(1,$E47))),AND($F47&gt;0,INDEX(Kalender!BH$81:BH$110,MAX(1,$F47))&gt;INDEX(Kalender!$B$81:$B$110,MAX(1,$F47)))),2,0))</f>
        <v>0</v>
      </c>
      <c r="BI47" s="5" t="n">
        <f aca="false">IF(Kalender!BI47&lt;&gt;1,0,IF(AND($B47&gt;0,INDEX(Kalender!BI$68:BI$77,MAX(1,$B47))&gt;INDEX(Kalender!$B$68:$B$77,MAX(1,$B47))),1,0)+IF(OR(AND($C47&gt;0,INDEX(Kalender!BI$81:BI$110,MAX(1,$C47))&gt;INDEX(Kalender!$B$81:$B$110,MAX(1,$C47))),AND($D47&gt;0,INDEX(Kalender!BI$81:BI$110,MAX(1,$D47))&gt;INDEX(Kalender!$B$81:$B$110,MAX(1,$D47))),AND($E47&gt;0,INDEX(Kalender!BI$81:BI$110,MAX(1,$E47))&gt;INDEX(Kalender!$B$81:$B$110,MAX(1,$E47))),AND($F47&gt;0,INDEX(Kalender!BI$81:BI$110,MAX(1,$F47))&gt;INDEX(Kalender!$B$81:$B$110,MAX(1,$F47)))),2,0))</f>
        <v>0</v>
      </c>
      <c r="BJ47" s="5" t="n">
        <f aca="false">IF(Kalender!BJ47&lt;&gt;1,0,IF(AND($B47&gt;0,INDEX(Kalender!BJ$68:BJ$77,MAX(1,$B47))&gt;INDEX(Kalender!$B$68:$B$77,MAX(1,$B47))),1,0)+IF(OR(AND($C47&gt;0,INDEX(Kalender!BJ$81:BJ$110,MAX(1,$C47))&gt;INDEX(Kalender!$B$81:$B$110,MAX(1,$C47))),AND($D47&gt;0,INDEX(Kalender!BJ$81:BJ$110,MAX(1,$D47))&gt;INDEX(Kalender!$B$81:$B$110,MAX(1,$D47))),AND($E47&gt;0,INDEX(Kalender!BJ$81:BJ$110,MAX(1,$E47))&gt;INDEX(Kalender!$B$81:$B$110,MAX(1,$E47))),AND($F47&gt;0,INDEX(Kalender!BJ$81:BJ$110,MAX(1,$F47))&gt;INDEX(Kalender!$B$81:$B$110,MAX(1,$F47)))),2,0))</f>
        <v>0</v>
      </c>
      <c r="BK47" s="5" t="n">
        <f aca="false">IF(Kalender!BK47&lt;&gt;1,0,IF(AND($B47&gt;0,INDEX(Kalender!BK$68:BK$77,MAX(1,$B47))&gt;INDEX(Kalender!$B$68:$B$77,MAX(1,$B47))),1,0)+IF(OR(AND($C47&gt;0,INDEX(Kalender!BK$81:BK$110,MAX(1,$C47))&gt;INDEX(Kalender!$B$81:$B$110,MAX(1,$C47))),AND($D47&gt;0,INDEX(Kalender!BK$81:BK$110,MAX(1,$D47))&gt;INDEX(Kalender!$B$81:$B$110,MAX(1,$D47))),AND($E47&gt;0,INDEX(Kalender!BK$81:BK$110,MAX(1,$E47))&gt;INDEX(Kalender!$B$81:$B$110,MAX(1,$E47))),AND($F47&gt;0,INDEX(Kalender!BK$81:BK$110,MAX(1,$F47))&gt;INDEX(Kalender!$B$81:$B$110,MAX(1,$F47)))),2,0))</f>
        <v>0</v>
      </c>
      <c r="BL47" s="5" t="n">
        <f aca="false">IF(Kalender!BL47&lt;&gt;1,0,IF(AND($B47&gt;0,INDEX(Kalender!BL$68:BL$77,MAX(1,$B47))&gt;INDEX(Kalender!$B$68:$B$77,MAX(1,$B47))),1,0)+IF(OR(AND($C47&gt;0,INDEX(Kalender!BL$81:BL$110,MAX(1,$C47))&gt;INDEX(Kalender!$B$81:$B$110,MAX(1,$C47))),AND($D47&gt;0,INDEX(Kalender!BL$81:BL$110,MAX(1,$D47))&gt;INDEX(Kalender!$B$81:$B$110,MAX(1,$D47))),AND($E47&gt;0,INDEX(Kalender!BL$81:BL$110,MAX(1,$E47))&gt;INDEX(Kalender!$B$81:$B$110,MAX(1,$E47))),AND($F47&gt;0,INDEX(Kalender!BL$81:BL$110,MAX(1,$F47))&gt;INDEX(Kalender!$B$81:$B$110,MAX(1,$F47)))),2,0))</f>
        <v>0</v>
      </c>
      <c r="BM47" s="5" t="n">
        <f aca="false">IF(Kalender!BM47&lt;&gt;1,0,IF(AND($B47&gt;0,INDEX(Kalender!BM$68:BM$77,MAX(1,$B47))&gt;INDEX(Kalender!$B$68:$B$77,MAX(1,$B47))),1,0)+IF(OR(AND($C47&gt;0,INDEX(Kalender!BM$81:BM$110,MAX(1,$C47))&gt;INDEX(Kalender!$B$81:$B$110,MAX(1,$C47))),AND($D47&gt;0,INDEX(Kalender!BM$81:BM$110,MAX(1,$D47))&gt;INDEX(Kalender!$B$81:$B$110,MAX(1,$D47))),AND($E47&gt;0,INDEX(Kalender!BM$81:BM$110,MAX(1,$E47))&gt;INDEX(Kalender!$B$81:$B$110,MAX(1,$E47))),AND($F47&gt;0,INDEX(Kalender!BM$81:BM$110,MAX(1,$F47))&gt;INDEX(Kalender!$B$81:$B$110,MAX(1,$F47)))),2,0))</f>
        <v>0</v>
      </c>
      <c r="BN47" s="5" t="n">
        <f aca="false">IF(Kalender!BN47&lt;&gt;1,0,IF(AND($B47&gt;0,INDEX(Kalender!BN$68:BN$77,MAX(1,$B47))&gt;INDEX(Kalender!$B$68:$B$77,MAX(1,$B47))),1,0)+IF(OR(AND($C47&gt;0,INDEX(Kalender!BN$81:BN$110,MAX(1,$C47))&gt;INDEX(Kalender!$B$81:$B$110,MAX(1,$C47))),AND($D47&gt;0,INDEX(Kalender!BN$81:BN$110,MAX(1,$D47))&gt;INDEX(Kalender!$B$81:$B$110,MAX(1,$D47))),AND($E47&gt;0,INDEX(Kalender!BN$81:BN$110,MAX(1,$E47))&gt;INDEX(Kalender!$B$81:$B$110,MAX(1,$E47))),AND($F47&gt;0,INDEX(Kalender!BN$81:BN$110,MAX(1,$F47))&gt;INDEX(Kalender!$B$81:$B$110,MAX(1,$F47)))),2,0))</f>
        <v>0</v>
      </c>
      <c r="BO47" s="5" t="n">
        <f aca="false">IF(Kalender!BO47&lt;&gt;1,0,IF(AND($B47&gt;0,INDEX(Kalender!BO$68:BO$77,MAX(1,$B47))&gt;INDEX(Kalender!$B$68:$B$77,MAX(1,$B47))),1,0)+IF(OR(AND($C47&gt;0,INDEX(Kalender!BO$81:BO$110,MAX(1,$C47))&gt;INDEX(Kalender!$B$81:$B$110,MAX(1,$C47))),AND($D47&gt;0,INDEX(Kalender!BO$81:BO$110,MAX(1,$D47))&gt;INDEX(Kalender!$B$81:$B$110,MAX(1,$D47))),AND($E47&gt;0,INDEX(Kalender!BO$81:BO$110,MAX(1,$E47))&gt;INDEX(Kalender!$B$81:$B$110,MAX(1,$E47))),AND($F47&gt;0,INDEX(Kalender!BO$81:BO$110,MAX(1,$F47))&gt;INDEX(Kalender!$B$81:$B$110,MAX(1,$F47)))),2,0))</f>
        <v>0</v>
      </c>
      <c r="BP47" s="5" t="n">
        <f aca="false">IF(Kalender!BP47&lt;&gt;1,0,IF(AND($B47&gt;0,INDEX(Kalender!BP$68:BP$77,MAX(1,$B47))&gt;INDEX(Kalender!$B$68:$B$77,MAX(1,$B47))),1,0)+IF(OR(AND($C47&gt;0,INDEX(Kalender!BP$81:BP$110,MAX(1,$C47))&gt;INDEX(Kalender!$B$81:$B$110,MAX(1,$C47))),AND($D47&gt;0,INDEX(Kalender!BP$81:BP$110,MAX(1,$D47))&gt;INDEX(Kalender!$B$81:$B$110,MAX(1,$D47))),AND($E47&gt;0,INDEX(Kalender!BP$81:BP$110,MAX(1,$E47))&gt;INDEX(Kalender!$B$81:$B$110,MAX(1,$E47))),AND($F47&gt;0,INDEX(Kalender!BP$81:BP$110,MAX(1,$F47))&gt;INDEX(Kalender!$B$81:$B$110,MAX(1,$F47)))),2,0))</f>
        <v>0</v>
      </c>
      <c r="BQ47" s="5" t="n">
        <f aca="false">IF(Kalender!BQ47&lt;&gt;1,0,IF(AND($B47&gt;0,INDEX(Kalender!BQ$68:BQ$77,MAX(1,$B47))&gt;INDEX(Kalender!$B$68:$B$77,MAX(1,$B47))),1,0)+IF(OR(AND($C47&gt;0,INDEX(Kalender!BQ$81:BQ$110,MAX(1,$C47))&gt;INDEX(Kalender!$B$81:$B$110,MAX(1,$C47))),AND($D47&gt;0,INDEX(Kalender!BQ$81:BQ$110,MAX(1,$D47))&gt;INDEX(Kalender!$B$81:$B$110,MAX(1,$D47))),AND($E47&gt;0,INDEX(Kalender!BQ$81:BQ$110,MAX(1,$E47))&gt;INDEX(Kalender!$B$81:$B$110,MAX(1,$E47))),AND($F47&gt;0,INDEX(Kalender!BQ$81:BQ$110,MAX(1,$F47))&gt;INDEX(Kalender!$B$81:$B$110,MAX(1,$F47)))),2,0))</f>
        <v>0</v>
      </c>
      <c r="BR47" s="5" t="n">
        <f aca="false">IF(Kalender!BR47&lt;&gt;1,0,IF(AND($B47&gt;0,INDEX(Kalender!BR$68:BR$77,MAX(1,$B47))&gt;INDEX(Kalender!$B$68:$B$77,MAX(1,$B47))),1,0)+IF(OR(AND($C47&gt;0,INDEX(Kalender!BR$81:BR$110,MAX(1,$C47))&gt;INDEX(Kalender!$B$81:$B$110,MAX(1,$C47))),AND($D47&gt;0,INDEX(Kalender!BR$81:BR$110,MAX(1,$D47))&gt;INDEX(Kalender!$B$81:$B$110,MAX(1,$D47))),AND($E47&gt;0,INDEX(Kalender!BR$81:BR$110,MAX(1,$E47))&gt;INDEX(Kalender!$B$81:$B$110,MAX(1,$E47))),AND($F47&gt;0,INDEX(Kalender!BR$81:BR$110,MAX(1,$F47))&gt;INDEX(Kalender!$B$81:$B$110,MAX(1,$F47)))),2,0))</f>
        <v>0</v>
      </c>
      <c r="BS47" s="5" t="n">
        <f aca="false">IF(Kalender!BS47&lt;&gt;1,0,IF(AND($B47&gt;0,INDEX(Kalender!BS$68:BS$77,MAX(1,$B47))&gt;INDEX(Kalender!$B$68:$B$77,MAX(1,$B47))),1,0)+IF(OR(AND($C47&gt;0,INDEX(Kalender!BS$81:BS$110,MAX(1,$C47))&gt;INDEX(Kalender!$B$81:$B$110,MAX(1,$C47))),AND($D47&gt;0,INDEX(Kalender!BS$81:BS$110,MAX(1,$D47))&gt;INDEX(Kalender!$B$81:$B$110,MAX(1,$D47))),AND($E47&gt;0,INDEX(Kalender!BS$81:BS$110,MAX(1,$E47))&gt;INDEX(Kalender!$B$81:$B$110,MAX(1,$E47))),AND($F47&gt;0,INDEX(Kalender!BS$81:BS$110,MAX(1,$F47))&gt;INDEX(Kalender!$B$81:$B$110,MAX(1,$F47)))),2,0))</f>
        <v>0</v>
      </c>
      <c r="BT47" s="5" t="n">
        <f aca="false">IF(Kalender!BT47&lt;&gt;1,0,IF(AND($B47&gt;0,INDEX(Kalender!BT$68:BT$77,MAX(1,$B47))&gt;INDEX(Kalender!$B$68:$B$77,MAX(1,$B47))),1,0)+IF(OR(AND($C47&gt;0,INDEX(Kalender!BT$81:BT$110,MAX(1,$C47))&gt;INDEX(Kalender!$B$81:$B$110,MAX(1,$C47))),AND($D47&gt;0,INDEX(Kalender!BT$81:BT$110,MAX(1,$D47))&gt;INDEX(Kalender!$B$81:$B$110,MAX(1,$D47))),AND($E47&gt;0,INDEX(Kalender!BT$81:BT$110,MAX(1,$E47))&gt;INDEX(Kalender!$B$81:$B$110,MAX(1,$E47))),AND($F47&gt;0,INDEX(Kalender!BT$81:BT$110,MAX(1,$F47))&gt;INDEX(Kalender!$B$81:$B$110,MAX(1,$F47)))),2,0))</f>
        <v>0</v>
      </c>
      <c r="BU47" s="5" t="n">
        <f aca="false">IF(Kalender!BU47&lt;&gt;1,0,IF(AND($B47&gt;0,INDEX(Kalender!BU$68:BU$77,MAX(1,$B47))&gt;INDEX(Kalender!$B$68:$B$77,MAX(1,$B47))),1,0)+IF(OR(AND($C47&gt;0,INDEX(Kalender!BU$81:BU$110,MAX(1,$C47))&gt;INDEX(Kalender!$B$81:$B$110,MAX(1,$C47))),AND($D47&gt;0,INDEX(Kalender!BU$81:BU$110,MAX(1,$D47))&gt;INDEX(Kalender!$B$81:$B$110,MAX(1,$D47))),AND($E47&gt;0,INDEX(Kalender!BU$81:BU$110,MAX(1,$E47))&gt;INDEX(Kalender!$B$81:$B$110,MAX(1,$E47))),AND($F47&gt;0,INDEX(Kalender!BU$81:BU$110,MAX(1,$F47))&gt;INDEX(Kalender!$B$81:$B$110,MAX(1,$F47)))),2,0))</f>
        <v>0</v>
      </c>
      <c r="BV47" s="5" t="n">
        <f aca="false">IF(Kalender!BV47&lt;&gt;1,0,IF(AND($B47&gt;0,INDEX(Kalender!BV$68:BV$77,MAX(1,$B47))&gt;INDEX(Kalender!$B$68:$B$77,MAX(1,$B47))),1,0)+IF(OR(AND($C47&gt;0,INDEX(Kalender!BV$81:BV$110,MAX(1,$C47))&gt;INDEX(Kalender!$B$81:$B$110,MAX(1,$C47))),AND($D47&gt;0,INDEX(Kalender!BV$81:BV$110,MAX(1,$D47))&gt;INDEX(Kalender!$B$81:$B$110,MAX(1,$D47))),AND($E47&gt;0,INDEX(Kalender!BV$81:BV$110,MAX(1,$E47))&gt;INDEX(Kalender!$B$81:$B$110,MAX(1,$E47))),AND($F47&gt;0,INDEX(Kalender!BV$81:BV$110,MAX(1,$F47))&gt;INDEX(Kalender!$B$81:$B$110,MAX(1,$F47)))),2,0))</f>
        <v>0</v>
      </c>
      <c r="BW47" s="5" t="n">
        <f aca="false">IF(Kalender!BW47&lt;&gt;1,0,IF(AND($B47&gt;0,INDEX(Kalender!BW$68:BW$77,MAX(1,$B47))&gt;INDEX(Kalender!$B$68:$B$77,MAX(1,$B47))),1,0)+IF(OR(AND($C47&gt;0,INDEX(Kalender!BW$81:BW$110,MAX(1,$C47))&gt;INDEX(Kalender!$B$81:$B$110,MAX(1,$C47))),AND($D47&gt;0,INDEX(Kalender!BW$81:BW$110,MAX(1,$D47))&gt;INDEX(Kalender!$B$81:$B$110,MAX(1,$D47))),AND($E47&gt;0,INDEX(Kalender!BW$81:BW$110,MAX(1,$E47))&gt;INDEX(Kalender!$B$81:$B$110,MAX(1,$E47))),AND($F47&gt;0,INDEX(Kalender!BW$81:BW$110,MAX(1,$F47))&gt;INDEX(Kalender!$B$81:$B$110,MAX(1,$F47)))),2,0))</f>
        <v>0</v>
      </c>
      <c r="BX47" s="5" t="n">
        <f aca="false">IF(Kalender!BX47&lt;&gt;1,0,IF(AND($B47&gt;0,INDEX(Kalender!BX$68:BX$77,MAX(1,$B47))&gt;INDEX(Kalender!$B$68:$B$77,MAX(1,$B47))),1,0)+IF(OR(AND($C47&gt;0,INDEX(Kalender!BX$81:BX$110,MAX(1,$C47))&gt;INDEX(Kalender!$B$81:$B$110,MAX(1,$C47))),AND($D47&gt;0,INDEX(Kalender!BX$81:BX$110,MAX(1,$D47))&gt;INDEX(Kalender!$B$81:$B$110,MAX(1,$D47))),AND($E47&gt;0,INDEX(Kalender!BX$81:BX$110,MAX(1,$E47))&gt;INDEX(Kalender!$B$81:$B$110,MAX(1,$E47))),AND($F47&gt;0,INDEX(Kalender!BX$81:BX$110,MAX(1,$F47))&gt;INDEX(Kalender!$B$81:$B$110,MAX(1,$F47)))),2,0))</f>
        <v>0</v>
      </c>
      <c r="BY47" s="5" t="n">
        <f aca="false">IF(Kalender!BY47&lt;&gt;1,0,IF(AND($B47&gt;0,INDEX(Kalender!BY$68:BY$77,MAX(1,$B47))&gt;INDEX(Kalender!$B$68:$B$77,MAX(1,$B47))),1,0)+IF(OR(AND($C47&gt;0,INDEX(Kalender!BY$81:BY$110,MAX(1,$C47))&gt;INDEX(Kalender!$B$81:$B$110,MAX(1,$C47))),AND($D47&gt;0,INDEX(Kalender!BY$81:BY$110,MAX(1,$D47))&gt;INDEX(Kalender!$B$81:$B$110,MAX(1,$D47))),AND($E47&gt;0,INDEX(Kalender!BY$81:BY$110,MAX(1,$E47))&gt;INDEX(Kalender!$B$81:$B$110,MAX(1,$E47))),AND($F47&gt;0,INDEX(Kalender!BY$81:BY$110,MAX(1,$F47))&gt;INDEX(Kalender!$B$81:$B$110,MAX(1,$F47)))),2,0))</f>
        <v>0</v>
      </c>
      <c r="BZ47" s="5" t="n">
        <f aca="false">IF(Kalender!BZ47&lt;&gt;1,0,IF(AND($B47&gt;0,INDEX(Kalender!BZ$68:BZ$77,MAX(1,$B47))&gt;INDEX(Kalender!$B$68:$B$77,MAX(1,$B47))),1,0)+IF(OR(AND($C47&gt;0,INDEX(Kalender!BZ$81:BZ$110,MAX(1,$C47))&gt;INDEX(Kalender!$B$81:$B$110,MAX(1,$C47))),AND($D47&gt;0,INDEX(Kalender!BZ$81:BZ$110,MAX(1,$D47))&gt;INDEX(Kalender!$B$81:$B$110,MAX(1,$D47))),AND($E47&gt;0,INDEX(Kalender!BZ$81:BZ$110,MAX(1,$E47))&gt;INDEX(Kalender!$B$81:$B$110,MAX(1,$E47))),AND($F47&gt;0,INDEX(Kalender!BZ$81:BZ$110,MAX(1,$F47))&gt;INDEX(Kalender!$B$81:$B$110,MAX(1,$F47)))),2,0))</f>
        <v>0</v>
      </c>
      <c r="CA47" s="5" t="n">
        <f aca="false">IF(Kalender!CA47&lt;&gt;1,0,IF(AND($B47&gt;0,INDEX(Kalender!CA$68:CA$77,MAX(1,$B47))&gt;INDEX(Kalender!$B$68:$B$77,MAX(1,$B47))),1,0)+IF(OR(AND($C47&gt;0,INDEX(Kalender!CA$81:CA$110,MAX(1,$C47))&gt;INDEX(Kalender!$B$81:$B$110,MAX(1,$C47))),AND($D47&gt;0,INDEX(Kalender!CA$81:CA$110,MAX(1,$D47))&gt;INDEX(Kalender!$B$81:$B$110,MAX(1,$D47))),AND($E47&gt;0,INDEX(Kalender!CA$81:CA$110,MAX(1,$E47))&gt;INDEX(Kalender!$B$81:$B$110,MAX(1,$E47))),AND($F47&gt;0,INDEX(Kalender!CA$81:CA$110,MAX(1,$F47))&gt;INDEX(Kalender!$B$81:$B$110,MAX(1,$F47)))),2,0))</f>
        <v>0</v>
      </c>
      <c r="CB47" s="5" t="n">
        <f aca="false">IF(Kalender!CB47&lt;&gt;1,0,IF(AND($B47&gt;0,INDEX(Kalender!CB$68:CB$77,MAX(1,$B47))&gt;INDEX(Kalender!$B$68:$B$77,MAX(1,$B47))),1,0)+IF(OR(AND($C47&gt;0,INDEX(Kalender!CB$81:CB$110,MAX(1,$C47))&gt;INDEX(Kalender!$B$81:$B$110,MAX(1,$C47))),AND($D47&gt;0,INDEX(Kalender!CB$81:CB$110,MAX(1,$D47))&gt;INDEX(Kalender!$B$81:$B$110,MAX(1,$D47))),AND($E47&gt;0,INDEX(Kalender!CB$81:CB$110,MAX(1,$E47))&gt;INDEX(Kalender!$B$81:$B$110,MAX(1,$E47))),AND($F47&gt;0,INDEX(Kalender!CB$81:CB$110,MAX(1,$F47))&gt;INDEX(Kalender!$B$81:$B$110,MAX(1,$F47)))),2,0))</f>
        <v>0</v>
      </c>
      <c r="CC47" s="5" t="n">
        <f aca="false">IF(Kalender!CC47&lt;&gt;1,0,IF(AND($B47&gt;0,INDEX(Kalender!CC$68:CC$77,MAX(1,$B47))&gt;INDEX(Kalender!$B$68:$B$77,MAX(1,$B47))),1,0)+IF(OR(AND($C47&gt;0,INDEX(Kalender!CC$81:CC$110,MAX(1,$C47))&gt;INDEX(Kalender!$B$81:$B$110,MAX(1,$C47))),AND($D47&gt;0,INDEX(Kalender!CC$81:CC$110,MAX(1,$D47))&gt;INDEX(Kalender!$B$81:$B$110,MAX(1,$D47))),AND($E47&gt;0,INDEX(Kalender!CC$81:CC$110,MAX(1,$E47))&gt;INDEX(Kalender!$B$81:$B$110,MAX(1,$E47))),AND($F47&gt;0,INDEX(Kalender!CC$81:CC$110,MAX(1,$F47))&gt;INDEX(Kalender!$B$81:$B$110,MAX(1,$F47)))),2,0))</f>
        <v>0</v>
      </c>
      <c r="CD47" s="5" t="n">
        <f aca="false">IF(Kalender!CD47&lt;&gt;1,0,IF(AND($B47&gt;0,INDEX(Kalender!CD$68:CD$77,MAX(1,$B47))&gt;INDEX(Kalender!$B$68:$B$77,MAX(1,$B47))),1,0)+IF(OR(AND($C47&gt;0,INDEX(Kalender!CD$81:CD$110,MAX(1,$C47))&gt;INDEX(Kalender!$B$81:$B$110,MAX(1,$C47))),AND($D47&gt;0,INDEX(Kalender!CD$81:CD$110,MAX(1,$D47))&gt;INDEX(Kalender!$B$81:$B$110,MAX(1,$D47))),AND($E47&gt;0,INDEX(Kalender!CD$81:CD$110,MAX(1,$E47))&gt;INDEX(Kalender!$B$81:$B$110,MAX(1,$E47))),AND($F47&gt;0,INDEX(Kalender!CD$81:CD$110,MAX(1,$F47))&gt;INDEX(Kalender!$B$81:$B$110,MAX(1,$F47)))),2,0))</f>
        <v>0</v>
      </c>
      <c r="CE47" s="5" t="n">
        <f aca="false">IF(Kalender!CE47&lt;&gt;1,0,IF(AND($B47&gt;0,INDEX(Kalender!CE$68:CE$77,MAX(1,$B47))&gt;INDEX(Kalender!$B$68:$B$77,MAX(1,$B47))),1,0)+IF(OR(AND($C47&gt;0,INDEX(Kalender!CE$81:CE$110,MAX(1,$C47))&gt;INDEX(Kalender!$B$81:$B$110,MAX(1,$C47))),AND($D47&gt;0,INDEX(Kalender!CE$81:CE$110,MAX(1,$D47))&gt;INDEX(Kalender!$B$81:$B$110,MAX(1,$D47))),AND($E47&gt;0,INDEX(Kalender!CE$81:CE$110,MAX(1,$E47))&gt;INDEX(Kalender!$B$81:$B$110,MAX(1,$E47))),AND($F47&gt;0,INDEX(Kalender!CE$81:CE$110,MAX(1,$F47))&gt;INDEX(Kalender!$B$81:$B$110,MAX(1,$F47)))),2,0))</f>
        <v>0</v>
      </c>
      <c r="CF47" s="5" t="n">
        <f aca="false">IF(Kalender!CF47&lt;&gt;1,0,IF(AND($B47&gt;0,INDEX(Kalender!CF$68:CF$77,MAX(1,$B47))&gt;INDEX(Kalender!$B$68:$B$77,MAX(1,$B47))),1,0)+IF(OR(AND($C47&gt;0,INDEX(Kalender!CF$81:CF$110,MAX(1,$C47))&gt;INDEX(Kalender!$B$81:$B$110,MAX(1,$C47))),AND($D47&gt;0,INDEX(Kalender!CF$81:CF$110,MAX(1,$D47))&gt;INDEX(Kalender!$B$81:$B$110,MAX(1,$D47))),AND($E47&gt;0,INDEX(Kalender!CF$81:CF$110,MAX(1,$E47))&gt;INDEX(Kalender!$B$81:$B$110,MAX(1,$E47))),AND($F47&gt;0,INDEX(Kalender!CF$81:CF$110,MAX(1,$F47))&gt;INDEX(Kalender!$B$81:$B$110,MAX(1,$F47)))),2,0))</f>
        <v>0</v>
      </c>
      <c r="CG47" s="5" t="n">
        <f aca="false">IF(Kalender!CG47&lt;&gt;1,0,IF(AND($B47&gt;0,INDEX(Kalender!CG$68:CG$77,MAX(1,$B47))&gt;INDEX(Kalender!$B$68:$B$77,MAX(1,$B47))),1,0)+IF(OR(AND($C47&gt;0,INDEX(Kalender!CG$81:CG$110,MAX(1,$C47))&gt;INDEX(Kalender!$B$81:$B$110,MAX(1,$C47))),AND($D47&gt;0,INDEX(Kalender!CG$81:CG$110,MAX(1,$D47))&gt;INDEX(Kalender!$B$81:$B$110,MAX(1,$D47))),AND($E47&gt;0,INDEX(Kalender!CG$81:CG$110,MAX(1,$E47))&gt;INDEX(Kalender!$B$81:$B$110,MAX(1,$E47))),AND($F47&gt;0,INDEX(Kalender!CG$81:CG$110,MAX(1,$F47))&gt;INDEX(Kalender!$B$81:$B$110,MAX(1,$F47)))),2,0))</f>
        <v>0</v>
      </c>
      <c r="CH47" s="5" t="n">
        <f aca="false">IF(Kalender!CH47&lt;&gt;1,0,IF(AND($B47&gt;0,INDEX(Kalender!CH$68:CH$77,MAX(1,$B47))&gt;INDEX(Kalender!$B$68:$B$77,MAX(1,$B47))),1,0)+IF(OR(AND($C47&gt;0,INDEX(Kalender!CH$81:CH$110,MAX(1,$C47))&gt;INDEX(Kalender!$B$81:$B$110,MAX(1,$C47))),AND($D47&gt;0,INDEX(Kalender!CH$81:CH$110,MAX(1,$D47))&gt;INDEX(Kalender!$B$81:$B$110,MAX(1,$D47))),AND($E47&gt;0,INDEX(Kalender!CH$81:CH$110,MAX(1,$E47))&gt;INDEX(Kalender!$B$81:$B$110,MAX(1,$E47))),AND($F47&gt;0,INDEX(Kalender!CH$81:CH$110,MAX(1,$F47))&gt;INDEX(Kalender!$B$81:$B$110,MAX(1,$F47)))),2,0))</f>
        <v>0</v>
      </c>
      <c r="CI47" s="5" t="n">
        <f aca="false">IF(Kalender!CI47&lt;&gt;1,0,IF(AND($B47&gt;0,INDEX(Kalender!CI$68:CI$77,MAX(1,$B47))&gt;INDEX(Kalender!$B$68:$B$77,MAX(1,$B47))),1,0)+IF(OR(AND($C47&gt;0,INDEX(Kalender!CI$81:CI$110,MAX(1,$C47))&gt;INDEX(Kalender!$B$81:$B$110,MAX(1,$C47))),AND($D47&gt;0,INDEX(Kalender!CI$81:CI$110,MAX(1,$D47))&gt;INDEX(Kalender!$B$81:$B$110,MAX(1,$D47))),AND($E47&gt;0,INDEX(Kalender!CI$81:CI$110,MAX(1,$E47))&gt;INDEX(Kalender!$B$81:$B$110,MAX(1,$E47))),AND($F47&gt;0,INDEX(Kalender!CI$81:CI$110,MAX(1,$F47))&gt;INDEX(Kalender!$B$81:$B$110,MAX(1,$F47)))),2,0))</f>
        <v>0</v>
      </c>
      <c r="CJ47" s="5" t="n">
        <f aca="false">IF(Kalender!CJ47&lt;&gt;1,0,IF(AND($B47&gt;0,INDEX(Kalender!CJ$68:CJ$77,MAX(1,$B47))&gt;INDEX(Kalender!$B$68:$B$77,MAX(1,$B47))),1,0)+IF(OR(AND($C47&gt;0,INDEX(Kalender!CJ$81:CJ$110,MAX(1,$C47))&gt;INDEX(Kalender!$B$81:$B$110,MAX(1,$C47))),AND($D47&gt;0,INDEX(Kalender!CJ$81:CJ$110,MAX(1,$D47))&gt;INDEX(Kalender!$B$81:$B$110,MAX(1,$D47))),AND($E47&gt;0,INDEX(Kalender!CJ$81:CJ$110,MAX(1,$E47))&gt;INDEX(Kalender!$B$81:$B$110,MAX(1,$E47))),AND($F47&gt;0,INDEX(Kalender!CJ$81:CJ$110,MAX(1,$F47))&gt;INDEX(Kalender!$B$81:$B$110,MAX(1,$F47)))),2,0))</f>
        <v>0</v>
      </c>
      <c r="CK47" s="5" t="n">
        <f aca="false">IF(Kalender!CK47&lt;&gt;1,0,IF(AND($B47&gt;0,INDEX(Kalender!CK$68:CK$77,MAX(1,$B47))&gt;INDEX(Kalender!$B$68:$B$77,MAX(1,$B47))),1,0)+IF(OR(AND($C47&gt;0,INDEX(Kalender!CK$81:CK$110,MAX(1,$C47))&gt;INDEX(Kalender!$B$81:$B$110,MAX(1,$C47))),AND($D47&gt;0,INDEX(Kalender!CK$81:CK$110,MAX(1,$D47))&gt;INDEX(Kalender!$B$81:$B$110,MAX(1,$D47))),AND($E47&gt;0,INDEX(Kalender!CK$81:CK$110,MAX(1,$E47))&gt;INDEX(Kalender!$B$81:$B$110,MAX(1,$E47))),AND($F47&gt;0,INDEX(Kalender!CK$81:CK$110,MAX(1,$F47))&gt;INDEX(Kalender!$B$81:$B$110,MAX(1,$F47)))),2,0))</f>
        <v>0</v>
      </c>
      <c r="CL47" s="5" t="n">
        <f aca="false">IF(Kalender!CL47&lt;&gt;1,0,IF(AND($B47&gt;0,INDEX(Kalender!CL$68:CL$77,MAX(1,$B47))&gt;INDEX(Kalender!$B$68:$B$77,MAX(1,$B47))),1,0)+IF(OR(AND($C47&gt;0,INDEX(Kalender!CL$81:CL$110,MAX(1,$C47))&gt;INDEX(Kalender!$B$81:$B$110,MAX(1,$C47))),AND($D47&gt;0,INDEX(Kalender!CL$81:CL$110,MAX(1,$D47))&gt;INDEX(Kalender!$B$81:$B$110,MAX(1,$D47))),AND($E47&gt;0,INDEX(Kalender!CL$81:CL$110,MAX(1,$E47))&gt;INDEX(Kalender!$B$81:$B$110,MAX(1,$E47))),AND($F47&gt;0,INDEX(Kalender!CL$81:CL$110,MAX(1,$F47))&gt;INDEX(Kalender!$B$81:$B$110,MAX(1,$F47)))),2,0))</f>
        <v>0</v>
      </c>
      <c r="CM47" s="5" t="n">
        <f aca="false">IF(Kalender!CM47&lt;&gt;1,0,IF(AND($B47&gt;0,INDEX(Kalender!CM$68:CM$77,MAX(1,$B47))&gt;INDEX(Kalender!$B$68:$B$77,MAX(1,$B47))),1,0)+IF(OR(AND($C47&gt;0,INDEX(Kalender!CM$81:CM$110,MAX(1,$C47))&gt;INDEX(Kalender!$B$81:$B$110,MAX(1,$C47))),AND($D47&gt;0,INDEX(Kalender!CM$81:CM$110,MAX(1,$D47))&gt;INDEX(Kalender!$B$81:$B$110,MAX(1,$D47))),AND($E47&gt;0,INDEX(Kalender!CM$81:CM$110,MAX(1,$E47))&gt;INDEX(Kalender!$B$81:$B$110,MAX(1,$E47))),AND($F47&gt;0,INDEX(Kalender!CM$81:CM$110,MAX(1,$F47))&gt;INDEX(Kalender!$B$81:$B$110,MAX(1,$F47)))),2,0))</f>
        <v>0</v>
      </c>
      <c r="CN47" s="5" t="n">
        <f aca="false">IF(Kalender!CN47&lt;&gt;1,0,IF(AND($B47&gt;0,INDEX(Kalender!CN$68:CN$77,MAX(1,$B47))&gt;INDEX(Kalender!$B$68:$B$77,MAX(1,$B47))),1,0)+IF(OR(AND($C47&gt;0,INDEX(Kalender!CN$81:CN$110,MAX(1,$C47))&gt;INDEX(Kalender!$B$81:$B$110,MAX(1,$C47))),AND($D47&gt;0,INDEX(Kalender!CN$81:CN$110,MAX(1,$D47))&gt;INDEX(Kalender!$B$81:$B$110,MAX(1,$D47))),AND($E47&gt;0,INDEX(Kalender!CN$81:CN$110,MAX(1,$E47))&gt;INDEX(Kalender!$B$81:$B$110,MAX(1,$E47))),AND($F47&gt;0,INDEX(Kalender!CN$81:CN$110,MAX(1,$F47))&gt;INDEX(Kalender!$B$81:$B$110,MAX(1,$F47)))),2,0))</f>
        <v>0</v>
      </c>
      <c r="CO47" s="5" t="n">
        <f aca="false">IF(Kalender!CO47&lt;&gt;1,0,IF(AND($B47&gt;0,INDEX(Kalender!CO$68:CO$77,MAX(1,$B47))&gt;INDEX(Kalender!$B$68:$B$77,MAX(1,$B47))),1,0)+IF(OR(AND($C47&gt;0,INDEX(Kalender!CO$81:CO$110,MAX(1,$C47))&gt;INDEX(Kalender!$B$81:$B$110,MAX(1,$C47))),AND($D47&gt;0,INDEX(Kalender!CO$81:CO$110,MAX(1,$D47))&gt;INDEX(Kalender!$B$81:$B$110,MAX(1,$D47))),AND($E47&gt;0,INDEX(Kalender!CO$81:CO$110,MAX(1,$E47))&gt;INDEX(Kalender!$B$81:$B$110,MAX(1,$E47))),AND($F47&gt;0,INDEX(Kalender!CO$81:CO$110,MAX(1,$F47))&gt;INDEX(Kalender!$B$81:$B$110,MAX(1,$F47)))),2,0))</f>
        <v>0</v>
      </c>
      <c r="CP47" s="5" t="n">
        <f aca="false">IF(Kalender!CP47&lt;&gt;1,0,IF(AND($B47&gt;0,INDEX(Kalender!CP$68:CP$77,MAX(1,$B47))&gt;INDEX(Kalender!$B$68:$B$77,MAX(1,$B47))),1,0)+IF(OR(AND($C47&gt;0,INDEX(Kalender!CP$81:CP$110,MAX(1,$C47))&gt;INDEX(Kalender!$B$81:$B$110,MAX(1,$C47))),AND($D47&gt;0,INDEX(Kalender!CP$81:CP$110,MAX(1,$D47))&gt;INDEX(Kalender!$B$81:$B$110,MAX(1,$D47))),AND($E47&gt;0,INDEX(Kalender!CP$81:CP$110,MAX(1,$E47))&gt;INDEX(Kalender!$B$81:$B$110,MAX(1,$E47))),AND($F47&gt;0,INDEX(Kalender!CP$81:CP$110,MAX(1,$F47))&gt;INDEX(Kalender!$B$81:$B$110,MAX(1,$F47)))),2,0))</f>
        <v>0</v>
      </c>
      <c r="CQ47" s="5" t="n">
        <f aca="false">IF(Kalender!CQ47&lt;&gt;1,0,IF(AND($B47&gt;0,INDEX(Kalender!CQ$68:CQ$77,MAX(1,$B47))&gt;INDEX(Kalender!$B$68:$B$77,MAX(1,$B47))),1,0)+IF(OR(AND($C47&gt;0,INDEX(Kalender!CQ$81:CQ$110,MAX(1,$C47))&gt;INDEX(Kalender!$B$81:$B$110,MAX(1,$C47))),AND($D47&gt;0,INDEX(Kalender!CQ$81:CQ$110,MAX(1,$D47))&gt;INDEX(Kalender!$B$81:$B$110,MAX(1,$D47))),AND($E47&gt;0,INDEX(Kalender!CQ$81:CQ$110,MAX(1,$E47))&gt;INDEX(Kalender!$B$81:$B$110,MAX(1,$E47))),AND($F47&gt;0,INDEX(Kalender!CQ$81:CQ$110,MAX(1,$F47))&gt;INDEX(Kalender!$B$81:$B$110,MAX(1,$F47)))),2,0))</f>
        <v>0</v>
      </c>
      <c r="CR47" s="5" t="n">
        <f aca="false">IF(Kalender!CR47&lt;&gt;1,0,IF(AND($B47&gt;0,INDEX(Kalender!CR$68:CR$77,MAX(1,$B47))&gt;INDEX(Kalender!$B$68:$B$77,MAX(1,$B47))),1,0)+IF(OR(AND($C47&gt;0,INDEX(Kalender!CR$81:CR$110,MAX(1,$C47))&gt;INDEX(Kalender!$B$81:$B$110,MAX(1,$C47))),AND($D47&gt;0,INDEX(Kalender!CR$81:CR$110,MAX(1,$D47))&gt;INDEX(Kalender!$B$81:$B$110,MAX(1,$D47))),AND($E47&gt;0,INDEX(Kalender!CR$81:CR$110,MAX(1,$E47))&gt;INDEX(Kalender!$B$81:$B$110,MAX(1,$E47))),AND($F47&gt;0,INDEX(Kalender!CR$81:CR$110,MAX(1,$F47))&gt;INDEX(Kalender!$B$81:$B$110,MAX(1,$F47)))),2,0))</f>
        <v>0</v>
      </c>
      <c r="CS47" s="5" t="n">
        <f aca="false">IF(Kalender!CS47&lt;&gt;1,0,IF(AND($B47&gt;0,INDEX(Kalender!CS$68:CS$77,MAX(1,$B47))&gt;INDEX(Kalender!$B$68:$B$77,MAX(1,$B47))),1,0)+IF(OR(AND($C47&gt;0,INDEX(Kalender!CS$81:CS$110,MAX(1,$C47))&gt;INDEX(Kalender!$B$81:$B$110,MAX(1,$C47))),AND($D47&gt;0,INDEX(Kalender!CS$81:CS$110,MAX(1,$D47))&gt;INDEX(Kalender!$B$81:$B$110,MAX(1,$D47))),AND($E47&gt;0,INDEX(Kalender!CS$81:CS$110,MAX(1,$E47))&gt;INDEX(Kalender!$B$81:$B$110,MAX(1,$E47))),AND($F47&gt;0,INDEX(Kalender!CS$81:CS$110,MAX(1,$F47))&gt;INDEX(Kalender!$B$81:$B$110,MAX(1,$F47)))),2,0))</f>
        <v>0</v>
      </c>
      <c r="CT47" s="5" t="n">
        <f aca="false">IF(Kalender!CT47&lt;&gt;1,0,IF(AND($B47&gt;0,INDEX(Kalender!CT$68:CT$77,MAX(1,$B47))&gt;INDEX(Kalender!$B$68:$B$77,MAX(1,$B47))),1,0)+IF(OR(AND($C47&gt;0,INDEX(Kalender!CT$81:CT$110,MAX(1,$C47))&gt;INDEX(Kalender!$B$81:$B$110,MAX(1,$C47))),AND($D47&gt;0,INDEX(Kalender!CT$81:CT$110,MAX(1,$D47))&gt;INDEX(Kalender!$B$81:$B$110,MAX(1,$D47))),AND($E47&gt;0,INDEX(Kalender!CT$81:CT$110,MAX(1,$E47))&gt;INDEX(Kalender!$B$81:$B$110,MAX(1,$E47))),AND($F47&gt;0,INDEX(Kalender!CT$81:CT$110,MAX(1,$F47))&gt;INDEX(Kalender!$B$81:$B$110,MAX(1,$F47)))),2,0))</f>
        <v>0</v>
      </c>
      <c r="CU47" s="5" t="n">
        <f aca="false">IF(Kalender!CU47&lt;&gt;1,0,IF(AND($B47&gt;0,INDEX(Kalender!CU$68:CU$77,MAX(1,$B47))&gt;INDEX(Kalender!$B$68:$B$77,MAX(1,$B47))),1,0)+IF(OR(AND($C47&gt;0,INDEX(Kalender!CU$81:CU$110,MAX(1,$C47))&gt;INDEX(Kalender!$B$81:$B$110,MAX(1,$C47))),AND($D47&gt;0,INDEX(Kalender!CU$81:CU$110,MAX(1,$D47))&gt;INDEX(Kalender!$B$81:$B$110,MAX(1,$D47))),AND($E47&gt;0,INDEX(Kalender!CU$81:CU$110,MAX(1,$E47))&gt;INDEX(Kalender!$B$81:$B$110,MAX(1,$E47))),AND($F47&gt;0,INDEX(Kalender!CU$81:CU$110,MAX(1,$F47))&gt;INDEX(Kalender!$B$81:$B$110,MAX(1,$F47)))),2,0))</f>
        <v>0</v>
      </c>
      <c r="CV47" s="5" t="n">
        <f aca="false">IF(Kalender!CV47&lt;&gt;1,0,IF(AND($B47&gt;0,INDEX(Kalender!CV$68:CV$77,MAX(1,$B47))&gt;INDEX(Kalender!$B$68:$B$77,MAX(1,$B47))),1,0)+IF(OR(AND($C47&gt;0,INDEX(Kalender!CV$81:CV$110,MAX(1,$C47))&gt;INDEX(Kalender!$B$81:$B$110,MAX(1,$C47))),AND($D47&gt;0,INDEX(Kalender!CV$81:CV$110,MAX(1,$D47))&gt;INDEX(Kalender!$B$81:$B$110,MAX(1,$D47))),AND($E47&gt;0,INDEX(Kalender!CV$81:CV$110,MAX(1,$E47))&gt;INDEX(Kalender!$B$81:$B$110,MAX(1,$E47))),AND($F47&gt;0,INDEX(Kalender!CV$81:CV$110,MAX(1,$F47))&gt;INDEX(Kalender!$B$81:$B$110,MAX(1,$F47)))),2,0))</f>
        <v>0</v>
      </c>
      <c r="CW47" s="5" t="n">
        <f aca="false">IF(Kalender!CW47&lt;&gt;1,0,IF(AND($B47&gt;0,INDEX(Kalender!CW$68:CW$77,MAX(1,$B47))&gt;INDEX(Kalender!$B$68:$B$77,MAX(1,$B47))),1,0)+IF(OR(AND($C47&gt;0,INDEX(Kalender!CW$81:CW$110,MAX(1,$C47))&gt;INDEX(Kalender!$B$81:$B$110,MAX(1,$C47))),AND($D47&gt;0,INDEX(Kalender!CW$81:CW$110,MAX(1,$D47))&gt;INDEX(Kalender!$B$81:$B$110,MAX(1,$D47))),AND($E47&gt;0,INDEX(Kalender!CW$81:CW$110,MAX(1,$E47))&gt;INDEX(Kalender!$B$81:$B$110,MAX(1,$E47))),AND($F47&gt;0,INDEX(Kalender!CW$81:CW$110,MAX(1,$F47))&gt;INDEX(Kalender!$B$81:$B$110,MAX(1,$F47)))),2,0))</f>
        <v>0</v>
      </c>
      <c r="CX47" s="5" t="n">
        <f aca="false">IF(Kalender!CX47&lt;&gt;1,0,IF(AND($B47&gt;0,INDEX(Kalender!CX$68:CX$77,MAX(1,$B47))&gt;INDEX(Kalender!$B$68:$B$77,MAX(1,$B47))),1,0)+IF(OR(AND($C47&gt;0,INDEX(Kalender!CX$81:CX$110,MAX(1,$C47))&gt;INDEX(Kalender!$B$81:$B$110,MAX(1,$C47))),AND($D47&gt;0,INDEX(Kalender!CX$81:CX$110,MAX(1,$D47))&gt;INDEX(Kalender!$B$81:$B$110,MAX(1,$D47))),AND($E47&gt;0,INDEX(Kalender!CX$81:CX$110,MAX(1,$E47))&gt;INDEX(Kalender!$B$81:$B$110,MAX(1,$E47))),AND($F47&gt;0,INDEX(Kalender!CX$81:CX$110,MAX(1,$F47))&gt;INDEX(Kalender!$B$81:$B$110,MAX(1,$F47)))),2,0))</f>
        <v>0</v>
      </c>
      <c r="CY47" s="5" t="n">
        <f aca="false">IF(Kalender!CY47&lt;&gt;1,0,IF(AND($B47&gt;0,INDEX(Kalender!CY$68:CY$77,MAX(1,$B47))&gt;INDEX(Kalender!$B$68:$B$77,MAX(1,$B47))),1,0)+IF(OR(AND($C47&gt;0,INDEX(Kalender!CY$81:CY$110,MAX(1,$C47))&gt;INDEX(Kalender!$B$81:$B$110,MAX(1,$C47))),AND($D47&gt;0,INDEX(Kalender!CY$81:CY$110,MAX(1,$D47))&gt;INDEX(Kalender!$B$81:$B$110,MAX(1,$D47))),AND($E47&gt;0,INDEX(Kalender!CY$81:CY$110,MAX(1,$E47))&gt;INDEX(Kalender!$B$81:$B$110,MAX(1,$E47))),AND($F47&gt;0,INDEX(Kalender!CY$81:CY$110,MAX(1,$F47))&gt;INDEX(Kalender!$B$81:$B$110,MAX(1,$F47)))),2,0))</f>
        <v>0</v>
      </c>
      <c r="CZ47" s="5" t="n">
        <f aca="false">IF(Kalender!CZ47&lt;&gt;1,0,IF(AND($B47&gt;0,INDEX(Kalender!CZ$68:CZ$77,MAX(1,$B47))&gt;INDEX(Kalender!$B$68:$B$77,MAX(1,$B47))),1,0)+IF(OR(AND($C47&gt;0,INDEX(Kalender!CZ$81:CZ$110,MAX(1,$C47))&gt;INDEX(Kalender!$B$81:$B$110,MAX(1,$C47))),AND($D47&gt;0,INDEX(Kalender!CZ$81:CZ$110,MAX(1,$D47))&gt;INDEX(Kalender!$B$81:$B$110,MAX(1,$D47))),AND($E47&gt;0,INDEX(Kalender!CZ$81:CZ$110,MAX(1,$E47))&gt;INDEX(Kalender!$B$81:$B$110,MAX(1,$E47))),AND($F47&gt;0,INDEX(Kalender!CZ$81:CZ$110,MAX(1,$F47))&gt;INDEX(Kalender!$B$81:$B$110,MAX(1,$F47)))),2,0))</f>
        <v>0</v>
      </c>
      <c r="DA47" s="5" t="n">
        <f aca="false">IF(Kalender!DA47&lt;&gt;1,0,IF(AND($B47&gt;0,INDEX(Kalender!DA$68:DA$77,MAX(1,$B47))&gt;INDEX(Kalender!$B$68:$B$77,MAX(1,$B47))),1,0)+IF(OR(AND($C47&gt;0,INDEX(Kalender!DA$81:DA$110,MAX(1,$C47))&gt;INDEX(Kalender!$B$81:$B$110,MAX(1,$C47))),AND($D47&gt;0,INDEX(Kalender!DA$81:DA$110,MAX(1,$D47))&gt;INDEX(Kalender!$B$81:$B$110,MAX(1,$D47))),AND($E47&gt;0,INDEX(Kalender!DA$81:DA$110,MAX(1,$E47))&gt;INDEX(Kalender!$B$81:$B$110,MAX(1,$E47))),AND($F47&gt;0,INDEX(Kalender!DA$81:DA$110,MAX(1,$F47))&gt;INDEX(Kalender!$B$81:$B$110,MAX(1,$F47)))),2,0))</f>
        <v>0</v>
      </c>
      <c r="DB47" s="5" t="n">
        <f aca="false">IF(Kalender!DB47&lt;&gt;1,0,IF(AND($B47&gt;0,INDEX(Kalender!DB$68:DB$77,MAX(1,$B47))&gt;INDEX(Kalender!$B$68:$B$77,MAX(1,$B47))),1,0)+IF(OR(AND($C47&gt;0,INDEX(Kalender!DB$81:DB$110,MAX(1,$C47))&gt;INDEX(Kalender!$B$81:$B$110,MAX(1,$C47))),AND($D47&gt;0,INDEX(Kalender!DB$81:DB$110,MAX(1,$D47))&gt;INDEX(Kalender!$B$81:$B$110,MAX(1,$D47))),AND($E47&gt;0,INDEX(Kalender!DB$81:DB$110,MAX(1,$E47))&gt;INDEX(Kalender!$B$81:$B$110,MAX(1,$E47))),AND($F47&gt;0,INDEX(Kalender!DB$81:DB$110,MAX(1,$F47))&gt;INDEX(Kalender!$B$81:$B$110,MAX(1,$F47)))),2,0))</f>
        <v>0</v>
      </c>
      <c r="DC47" s="5" t="n">
        <f aca="false">IF(Kalender!DC47&lt;&gt;1,0,IF(AND($B47&gt;0,INDEX(Kalender!DC$68:DC$77,MAX(1,$B47))&gt;INDEX(Kalender!$B$68:$B$77,MAX(1,$B47))),1,0)+IF(OR(AND($C47&gt;0,INDEX(Kalender!DC$81:DC$110,MAX(1,$C47))&gt;INDEX(Kalender!$B$81:$B$110,MAX(1,$C47))),AND($D47&gt;0,INDEX(Kalender!DC$81:DC$110,MAX(1,$D47))&gt;INDEX(Kalender!$B$81:$B$110,MAX(1,$D47))),AND($E47&gt;0,INDEX(Kalender!DC$81:DC$110,MAX(1,$E47))&gt;INDEX(Kalender!$B$81:$B$110,MAX(1,$E47))),AND($F47&gt;0,INDEX(Kalender!DC$81:DC$110,MAX(1,$F47))&gt;INDEX(Kalender!$B$81:$B$110,MAX(1,$F47)))),2,0))</f>
        <v>0</v>
      </c>
      <c r="DD47" s="5" t="n">
        <f aca="false">IF(Kalender!DD47&lt;&gt;1,0,IF(AND($B47&gt;0,INDEX(Kalender!DD$68:DD$77,MAX(1,$B47))&gt;INDEX(Kalender!$B$68:$B$77,MAX(1,$B47))),1,0)+IF(OR(AND($C47&gt;0,INDEX(Kalender!DD$81:DD$110,MAX(1,$C47))&gt;INDEX(Kalender!$B$81:$B$110,MAX(1,$C47))),AND($D47&gt;0,INDEX(Kalender!DD$81:DD$110,MAX(1,$D47))&gt;INDEX(Kalender!$B$81:$B$110,MAX(1,$D47))),AND($E47&gt;0,INDEX(Kalender!DD$81:DD$110,MAX(1,$E47))&gt;INDEX(Kalender!$B$81:$B$110,MAX(1,$E47))),AND($F47&gt;0,INDEX(Kalender!DD$81:DD$110,MAX(1,$F47))&gt;INDEX(Kalender!$B$81:$B$110,MAX(1,$F47)))),2,0))</f>
        <v>0</v>
      </c>
      <c r="DE47" s="5" t="n">
        <f aca="false">IF(Kalender!DE47&lt;&gt;1,0,IF(AND($B47&gt;0,INDEX(Kalender!DE$68:DE$77,MAX(1,$B47))&gt;INDEX(Kalender!$B$68:$B$77,MAX(1,$B47))),1,0)+IF(OR(AND($C47&gt;0,INDEX(Kalender!DE$81:DE$110,MAX(1,$C47))&gt;INDEX(Kalender!$B$81:$B$110,MAX(1,$C47))),AND($D47&gt;0,INDEX(Kalender!DE$81:DE$110,MAX(1,$D47))&gt;INDEX(Kalender!$B$81:$B$110,MAX(1,$D47))),AND($E47&gt;0,INDEX(Kalender!DE$81:DE$110,MAX(1,$E47))&gt;INDEX(Kalender!$B$81:$B$110,MAX(1,$E47))),AND($F47&gt;0,INDEX(Kalender!DE$81:DE$110,MAX(1,$F47))&gt;INDEX(Kalender!$B$81:$B$110,MAX(1,$F47)))),2,0))</f>
        <v>0</v>
      </c>
      <c r="DF47" s="5" t="n">
        <f aca="false">IF(Kalender!DF47&lt;&gt;1,0,IF(AND($B47&gt;0,INDEX(Kalender!DF$68:DF$77,MAX(1,$B47))&gt;INDEX(Kalender!$B$68:$B$77,MAX(1,$B47))),1,0)+IF(OR(AND($C47&gt;0,INDEX(Kalender!DF$81:DF$110,MAX(1,$C47))&gt;INDEX(Kalender!$B$81:$B$110,MAX(1,$C47))),AND($D47&gt;0,INDEX(Kalender!DF$81:DF$110,MAX(1,$D47))&gt;INDEX(Kalender!$B$81:$B$110,MAX(1,$D47))),AND($E47&gt;0,INDEX(Kalender!DF$81:DF$110,MAX(1,$E47))&gt;INDEX(Kalender!$B$81:$B$110,MAX(1,$E47))),AND($F47&gt;0,INDEX(Kalender!DF$81:DF$110,MAX(1,$F47))&gt;INDEX(Kalender!$B$81:$B$110,MAX(1,$F47)))),2,0))</f>
        <v>0</v>
      </c>
      <c r="DG47" s="5" t="n">
        <f aca="false">IF(Kalender!DG47&lt;&gt;1,0,IF(AND($B47&gt;0,INDEX(Kalender!DG$68:DG$77,MAX(1,$B47))&gt;INDEX(Kalender!$B$68:$B$77,MAX(1,$B47))),1,0)+IF(OR(AND($C47&gt;0,INDEX(Kalender!DG$81:DG$110,MAX(1,$C47))&gt;INDEX(Kalender!$B$81:$B$110,MAX(1,$C47))),AND($D47&gt;0,INDEX(Kalender!DG$81:DG$110,MAX(1,$D47))&gt;INDEX(Kalender!$B$81:$B$110,MAX(1,$D47))),AND($E47&gt;0,INDEX(Kalender!DG$81:DG$110,MAX(1,$E47))&gt;INDEX(Kalender!$B$81:$B$110,MAX(1,$E47))),AND($F47&gt;0,INDEX(Kalender!DG$81:DG$110,MAX(1,$F47))&gt;INDEX(Kalender!$B$81:$B$110,MAX(1,$F47)))),2,0))</f>
        <v>0</v>
      </c>
      <c r="DH47" s="5" t="n">
        <f aca="false">IF(Kalender!DH47&lt;&gt;1,0,IF(AND($B47&gt;0,INDEX(Kalender!DH$68:DH$77,MAX(1,$B47))&gt;INDEX(Kalender!$B$68:$B$77,MAX(1,$B47))),1,0)+IF(OR(AND($C47&gt;0,INDEX(Kalender!DH$81:DH$110,MAX(1,$C47))&gt;INDEX(Kalender!$B$81:$B$110,MAX(1,$C47))),AND($D47&gt;0,INDEX(Kalender!DH$81:DH$110,MAX(1,$D47))&gt;INDEX(Kalender!$B$81:$B$110,MAX(1,$D47))),AND($E47&gt;0,INDEX(Kalender!DH$81:DH$110,MAX(1,$E47))&gt;INDEX(Kalender!$B$81:$B$110,MAX(1,$E47))),AND($F47&gt;0,INDEX(Kalender!DH$81:DH$110,MAX(1,$F47))&gt;INDEX(Kalender!$B$81:$B$110,MAX(1,$F47)))),2,0))</f>
        <v>0</v>
      </c>
      <c r="DI47" s="5" t="n">
        <f aca="false">IF(Kalender!DI47&lt;&gt;1,0,IF(AND($B47&gt;0,INDEX(Kalender!DI$68:DI$77,MAX(1,$B47))&gt;INDEX(Kalender!$B$68:$B$77,MAX(1,$B47))),1,0)+IF(OR(AND($C47&gt;0,INDEX(Kalender!DI$81:DI$110,MAX(1,$C47))&gt;INDEX(Kalender!$B$81:$B$110,MAX(1,$C47))),AND($D47&gt;0,INDEX(Kalender!DI$81:DI$110,MAX(1,$D47))&gt;INDEX(Kalender!$B$81:$B$110,MAX(1,$D47))),AND($E47&gt;0,INDEX(Kalender!DI$81:DI$110,MAX(1,$E47))&gt;INDEX(Kalender!$B$81:$B$110,MAX(1,$E47))),AND($F47&gt;0,INDEX(Kalender!DI$81:DI$110,MAX(1,$F47))&gt;INDEX(Kalender!$B$81:$B$110,MAX(1,$F47)))),2,0))</f>
        <v>0</v>
      </c>
      <c r="DJ47" s="5" t="n">
        <f aca="false">IF(Kalender!DJ47&lt;&gt;1,0,IF(AND($B47&gt;0,INDEX(Kalender!DJ$68:DJ$77,MAX(1,$B47))&gt;INDEX(Kalender!$B$68:$B$77,MAX(1,$B47))),1,0)+IF(OR(AND($C47&gt;0,INDEX(Kalender!DJ$81:DJ$110,MAX(1,$C47))&gt;INDEX(Kalender!$B$81:$B$110,MAX(1,$C47))),AND($D47&gt;0,INDEX(Kalender!DJ$81:DJ$110,MAX(1,$D47))&gt;INDEX(Kalender!$B$81:$B$110,MAX(1,$D47))),AND($E47&gt;0,INDEX(Kalender!DJ$81:DJ$110,MAX(1,$E47))&gt;INDEX(Kalender!$B$81:$B$110,MAX(1,$E47))),AND($F47&gt;0,INDEX(Kalender!DJ$81:DJ$110,MAX(1,$F47))&gt;INDEX(Kalender!$B$81:$B$110,MAX(1,$F47)))),2,0))</f>
        <v>0</v>
      </c>
      <c r="DK47" s="5" t="n">
        <f aca="false">IF(Kalender!DK47&lt;&gt;1,0,IF(AND($B47&gt;0,INDEX(Kalender!DK$68:DK$77,MAX(1,$B47))&gt;INDEX(Kalender!$B$68:$B$77,MAX(1,$B47))),1,0)+IF(OR(AND($C47&gt;0,INDEX(Kalender!DK$81:DK$110,MAX(1,$C47))&gt;INDEX(Kalender!$B$81:$B$110,MAX(1,$C47))),AND($D47&gt;0,INDEX(Kalender!DK$81:DK$110,MAX(1,$D47))&gt;INDEX(Kalender!$B$81:$B$110,MAX(1,$D47))),AND($E47&gt;0,INDEX(Kalender!DK$81:DK$110,MAX(1,$E47))&gt;INDEX(Kalender!$B$81:$B$110,MAX(1,$E47))),AND($F47&gt;0,INDEX(Kalender!DK$81:DK$110,MAX(1,$F47))&gt;INDEX(Kalender!$B$81:$B$110,MAX(1,$F47)))),2,0))</f>
        <v>0</v>
      </c>
      <c r="DL47" s="5" t="n">
        <f aca="false">IF(Kalender!DL47&lt;&gt;1,0,IF(AND($B47&gt;0,INDEX(Kalender!DL$68:DL$77,MAX(1,$B47))&gt;INDEX(Kalender!$B$68:$B$77,MAX(1,$B47))),1,0)+IF(OR(AND($C47&gt;0,INDEX(Kalender!DL$81:DL$110,MAX(1,$C47))&gt;INDEX(Kalender!$B$81:$B$110,MAX(1,$C47))),AND($D47&gt;0,INDEX(Kalender!DL$81:DL$110,MAX(1,$D47))&gt;INDEX(Kalender!$B$81:$B$110,MAX(1,$D47))),AND($E47&gt;0,INDEX(Kalender!DL$81:DL$110,MAX(1,$E47))&gt;INDEX(Kalender!$B$81:$B$110,MAX(1,$E47))),AND($F47&gt;0,INDEX(Kalender!DL$81:DL$110,MAX(1,$F47))&gt;INDEX(Kalender!$B$81:$B$110,MAX(1,$F47)))),2,0))</f>
        <v>0</v>
      </c>
      <c r="DM47" s="5" t="n">
        <f aca="false">IF(Kalender!DM47&lt;&gt;1,0,IF(AND($B47&gt;0,INDEX(Kalender!DM$68:DM$77,MAX(1,$B47))&gt;INDEX(Kalender!$B$68:$B$77,MAX(1,$B47))),1,0)+IF(OR(AND($C47&gt;0,INDEX(Kalender!DM$81:DM$110,MAX(1,$C47))&gt;INDEX(Kalender!$B$81:$B$110,MAX(1,$C47))),AND($D47&gt;0,INDEX(Kalender!DM$81:DM$110,MAX(1,$D47))&gt;INDEX(Kalender!$B$81:$B$110,MAX(1,$D47))),AND($E47&gt;0,INDEX(Kalender!DM$81:DM$110,MAX(1,$E47))&gt;INDEX(Kalender!$B$81:$B$110,MAX(1,$E47))),AND($F47&gt;0,INDEX(Kalender!DM$81:DM$110,MAX(1,$F47))&gt;INDEX(Kalender!$B$81:$B$110,MAX(1,$F47)))),2,0))</f>
        <v>0</v>
      </c>
      <c r="DN47" s="5" t="n">
        <f aca="false">IF(Kalender!DN47&lt;&gt;1,0,IF(AND($B47&gt;0,INDEX(Kalender!DN$68:DN$77,MAX(1,$B47))&gt;INDEX(Kalender!$B$68:$B$77,MAX(1,$B47))),1,0)+IF(OR(AND($C47&gt;0,INDEX(Kalender!DN$81:DN$110,MAX(1,$C47))&gt;INDEX(Kalender!$B$81:$B$110,MAX(1,$C47))),AND($D47&gt;0,INDEX(Kalender!DN$81:DN$110,MAX(1,$D47))&gt;INDEX(Kalender!$B$81:$B$110,MAX(1,$D47))),AND($E47&gt;0,INDEX(Kalender!DN$81:DN$110,MAX(1,$E47))&gt;INDEX(Kalender!$B$81:$B$110,MAX(1,$E47))),AND($F47&gt;0,INDEX(Kalender!DN$81:DN$110,MAX(1,$F47))&gt;INDEX(Kalender!$B$81:$B$110,MAX(1,$F47)))),2,0))</f>
        <v>0</v>
      </c>
      <c r="DO47" s="5" t="n">
        <f aca="false">IF(Kalender!DO47&lt;&gt;1,0,IF(AND($B47&gt;0,INDEX(Kalender!DO$68:DO$77,MAX(1,$B47))&gt;INDEX(Kalender!$B$68:$B$77,MAX(1,$B47))),1,0)+IF(OR(AND($C47&gt;0,INDEX(Kalender!DO$81:DO$110,MAX(1,$C47))&gt;INDEX(Kalender!$B$81:$B$110,MAX(1,$C47))),AND($D47&gt;0,INDEX(Kalender!DO$81:DO$110,MAX(1,$D47))&gt;INDEX(Kalender!$B$81:$B$110,MAX(1,$D47))),AND($E47&gt;0,INDEX(Kalender!DO$81:DO$110,MAX(1,$E47))&gt;INDEX(Kalender!$B$81:$B$110,MAX(1,$E47))),AND($F47&gt;0,INDEX(Kalender!DO$81:DO$110,MAX(1,$F47))&gt;INDEX(Kalender!$B$81:$B$110,MAX(1,$F47)))),2,0))</f>
        <v>0</v>
      </c>
      <c r="DP47" s="5" t="n">
        <f aca="false">IF(Kalender!DP47&lt;&gt;1,0,IF(AND($B47&gt;0,INDEX(Kalender!DP$68:DP$77,MAX(1,$B47))&gt;INDEX(Kalender!$B$68:$B$77,MAX(1,$B47))),1,0)+IF(OR(AND($C47&gt;0,INDEX(Kalender!DP$81:DP$110,MAX(1,$C47))&gt;INDEX(Kalender!$B$81:$B$110,MAX(1,$C47))),AND($D47&gt;0,INDEX(Kalender!DP$81:DP$110,MAX(1,$D47))&gt;INDEX(Kalender!$B$81:$B$110,MAX(1,$D47))),AND($E47&gt;0,INDEX(Kalender!DP$81:DP$110,MAX(1,$E47))&gt;INDEX(Kalender!$B$81:$B$110,MAX(1,$E47))),AND($F47&gt;0,INDEX(Kalender!DP$81:DP$110,MAX(1,$F47))&gt;INDEX(Kalender!$B$81:$B$110,MAX(1,$F47)))),2,0))</f>
        <v>0</v>
      </c>
      <c r="DQ47" s="5" t="n">
        <f aca="false">IF(Kalender!DQ47&lt;&gt;1,0,IF(AND($B47&gt;0,INDEX(Kalender!DQ$68:DQ$77,MAX(1,$B47))&gt;INDEX(Kalender!$B$68:$B$77,MAX(1,$B47))),1,0)+IF(OR(AND($C47&gt;0,INDEX(Kalender!DQ$81:DQ$110,MAX(1,$C47))&gt;INDEX(Kalender!$B$81:$B$110,MAX(1,$C47))),AND($D47&gt;0,INDEX(Kalender!DQ$81:DQ$110,MAX(1,$D47))&gt;INDEX(Kalender!$B$81:$B$110,MAX(1,$D47))),AND($E47&gt;0,INDEX(Kalender!DQ$81:DQ$110,MAX(1,$E47))&gt;INDEX(Kalender!$B$81:$B$110,MAX(1,$E47))),AND($F47&gt;0,INDEX(Kalender!DQ$81:DQ$110,MAX(1,$F47))&gt;INDEX(Kalender!$B$81:$B$110,MAX(1,$F47)))),2,0))</f>
        <v>0</v>
      </c>
      <c r="DR47" s="5" t="n">
        <f aca="false">IF(Kalender!DR47&lt;&gt;1,0,IF(AND($B47&gt;0,INDEX(Kalender!DR$68:DR$77,MAX(1,$B47))&gt;INDEX(Kalender!$B$68:$B$77,MAX(1,$B47))),1,0)+IF(OR(AND($C47&gt;0,INDEX(Kalender!DR$81:DR$110,MAX(1,$C47))&gt;INDEX(Kalender!$B$81:$B$110,MAX(1,$C47))),AND($D47&gt;0,INDEX(Kalender!DR$81:DR$110,MAX(1,$D47))&gt;INDEX(Kalender!$B$81:$B$110,MAX(1,$D47))),AND($E47&gt;0,INDEX(Kalender!DR$81:DR$110,MAX(1,$E47))&gt;INDEX(Kalender!$B$81:$B$110,MAX(1,$E47))),AND($F47&gt;0,INDEX(Kalender!DR$81:DR$110,MAX(1,$F47))&gt;INDEX(Kalender!$B$81:$B$110,MAX(1,$F47)))),2,0))</f>
        <v>0</v>
      </c>
      <c r="DS47" s="5" t="n">
        <f aca="false">IF(Kalender!DS47&lt;&gt;1,0,IF(AND($B47&gt;0,INDEX(Kalender!DS$68:DS$77,MAX(1,$B47))&gt;INDEX(Kalender!$B$68:$B$77,MAX(1,$B47))),1,0)+IF(OR(AND($C47&gt;0,INDEX(Kalender!DS$81:DS$110,MAX(1,$C47))&gt;INDEX(Kalender!$B$81:$B$110,MAX(1,$C47))),AND($D47&gt;0,INDEX(Kalender!DS$81:DS$110,MAX(1,$D47))&gt;INDEX(Kalender!$B$81:$B$110,MAX(1,$D47))),AND($E47&gt;0,INDEX(Kalender!DS$81:DS$110,MAX(1,$E47))&gt;INDEX(Kalender!$B$81:$B$110,MAX(1,$E47))),AND($F47&gt;0,INDEX(Kalender!DS$81:DS$110,MAX(1,$F47))&gt;INDEX(Kalender!$B$81:$B$110,MAX(1,$F47)))),2,0))</f>
        <v>0</v>
      </c>
      <c r="DT47" s="5" t="n">
        <f aca="false">IF(Kalender!DT47&lt;&gt;1,0,IF(AND($B47&gt;0,INDEX(Kalender!DT$68:DT$77,MAX(1,$B47))&gt;INDEX(Kalender!$B$68:$B$77,MAX(1,$B47))),1,0)+IF(OR(AND($C47&gt;0,INDEX(Kalender!DT$81:DT$110,MAX(1,$C47))&gt;INDEX(Kalender!$B$81:$B$110,MAX(1,$C47))),AND($D47&gt;0,INDEX(Kalender!DT$81:DT$110,MAX(1,$D47))&gt;INDEX(Kalender!$B$81:$B$110,MAX(1,$D47))),AND($E47&gt;0,INDEX(Kalender!DT$81:DT$110,MAX(1,$E47))&gt;INDEX(Kalender!$B$81:$B$110,MAX(1,$E47))),AND($F47&gt;0,INDEX(Kalender!DT$81:DT$110,MAX(1,$F47))&gt;INDEX(Kalender!$B$81:$B$110,MAX(1,$F47)))),2,0))</f>
        <v>0</v>
      </c>
      <c r="DU47" s="5" t="n">
        <f aca="false">IF(Kalender!DU47&lt;&gt;1,0,IF(AND($B47&gt;0,INDEX(Kalender!DU$68:DU$77,MAX(1,$B47))&gt;INDEX(Kalender!$B$68:$B$77,MAX(1,$B47))),1,0)+IF(OR(AND($C47&gt;0,INDEX(Kalender!DU$81:DU$110,MAX(1,$C47))&gt;INDEX(Kalender!$B$81:$B$110,MAX(1,$C47))),AND($D47&gt;0,INDEX(Kalender!DU$81:DU$110,MAX(1,$D47))&gt;INDEX(Kalender!$B$81:$B$110,MAX(1,$D47))),AND($E47&gt;0,INDEX(Kalender!DU$81:DU$110,MAX(1,$E47))&gt;INDEX(Kalender!$B$81:$B$110,MAX(1,$E47))),AND($F47&gt;0,INDEX(Kalender!DU$81:DU$110,MAX(1,$F47))&gt;INDEX(Kalender!$B$81:$B$110,MAX(1,$F47)))),2,0))</f>
        <v>0</v>
      </c>
      <c r="DV47" s="5" t="n">
        <f aca="false">IF(Kalender!DV47&lt;&gt;1,0,IF(AND($B47&gt;0,INDEX(Kalender!DV$68:DV$77,MAX(1,$B47))&gt;INDEX(Kalender!$B$68:$B$77,MAX(1,$B47))),1,0)+IF(OR(AND($C47&gt;0,INDEX(Kalender!DV$81:DV$110,MAX(1,$C47))&gt;INDEX(Kalender!$B$81:$B$110,MAX(1,$C47))),AND($D47&gt;0,INDEX(Kalender!DV$81:DV$110,MAX(1,$D47))&gt;INDEX(Kalender!$B$81:$B$110,MAX(1,$D47))),AND($E47&gt;0,INDEX(Kalender!DV$81:DV$110,MAX(1,$E47))&gt;INDEX(Kalender!$B$81:$B$110,MAX(1,$E47))),AND($F47&gt;0,INDEX(Kalender!DV$81:DV$110,MAX(1,$F47))&gt;INDEX(Kalender!$B$81:$B$110,MAX(1,$F47)))),2,0))</f>
        <v>0</v>
      </c>
      <c r="DW47" s="5" t="n">
        <f aca="false">IF(Kalender!DW47&lt;&gt;1,0,IF(AND($B47&gt;0,INDEX(Kalender!DW$68:DW$77,MAX(1,$B47))&gt;INDEX(Kalender!$B$68:$B$77,MAX(1,$B47))),1,0)+IF(OR(AND($C47&gt;0,INDEX(Kalender!DW$81:DW$110,MAX(1,$C47))&gt;INDEX(Kalender!$B$81:$B$110,MAX(1,$C47))),AND($D47&gt;0,INDEX(Kalender!DW$81:DW$110,MAX(1,$D47))&gt;INDEX(Kalender!$B$81:$B$110,MAX(1,$D47))),AND($E47&gt;0,INDEX(Kalender!DW$81:DW$110,MAX(1,$E47))&gt;INDEX(Kalender!$B$81:$B$110,MAX(1,$E47))),AND($F47&gt;0,INDEX(Kalender!DW$81:DW$110,MAX(1,$F47))&gt;INDEX(Kalender!$B$81:$B$110,MAX(1,$F47)))),2,0))</f>
        <v>0</v>
      </c>
      <c r="DX47" s="5" t="n">
        <f aca="false">IF(Kalender!DX47&lt;&gt;1,0,IF(AND($B47&gt;0,INDEX(Kalender!DX$68:DX$77,MAX(1,$B47))&gt;INDEX(Kalender!$B$68:$B$77,MAX(1,$B47))),1,0)+IF(OR(AND($C47&gt;0,INDEX(Kalender!DX$81:DX$110,MAX(1,$C47))&gt;INDEX(Kalender!$B$81:$B$110,MAX(1,$C47))),AND($D47&gt;0,INDEX(Kalender!DX$81:DX$110,MAX(1,$D47))&gt;INDEX(Kalender!$B$81:$B$110,MAX(1,$D47))),AND($E47&gt;0,INDEX(Kalender!DX$81:DX$110,MAX(1,$E47))&gt;INDEX(Kalender!$B$81:$B$110,MAX(1,$E47))),AND($F47&gt;0,INDEX(Kalender!DX$81:DX$110,MAX(1,$F47))&gt;INDEX(Kalender!$B$81:$B$110,MAX(1,$F47)))),2,0))</f>
        <v>0</v>
      </c>
      <c r="DY47" s="5" t="n">
        <f aca="false">IF(Kalender!DY47&lt;&gt;1,0,IF(AND($B47&gt;0,INDEX(Kalender!DY$68:DY$77,MAX(1,$B47))&gt;INDEX(Kalender!$B$68:$B$77,MAX(1,$B47))),1,0)+IF(OR(AND($C47&gt;0,INDEX(Kalender!DY$81:DY$110,MAX(1,$C47))&gt;INDEX(Kalender!$B$81:$B$110,MAX(1,$C47))),AND($D47&gt;0,INDEX(Kalender!DY$81:DY$110,MAX(1,$D47))&gt;INDEX(Kalender!$B$81:$B$110,MAX(1,$D47))),AND($E47&gt;0,INDEX(Kalender!DY$81:DY$110,MAX(1,$E47))&gt;INDEX(Kalender!$B$81:$B$110,MAX(1,$E47))),AND($F47&gt;0,INDEX(Kalender!DY$81:DY$110,MAX(1,$F47))&gt;INDEX(Kalender!$B$81:$B$110,MAX(1,$F47)))),2,0))</f>
        <v>0</v>
      </c>
      <c r="DZ47" s="5" t="n">
        <f aca="false">IF(Kalender!DZ47&lt;&gt;1,0,IF(AND($B47&gt;0,INDEX(Kalender!DZ$68:DZ$77,MAX(1,$B47))&gt;INDEX(Kalender!$B$68:$B$77,MAX(1,$B47))),1,0)+IF(OR(AND($C47&gt;0,INDEX(Kalender!DZ$81:DZ$110,MAX(1,$C47))&gt;INDEX(Kalender!$B$81:$B$110,MAX(1,$C47))),AND($D47&gt;0,INDEX(Kalender!DZ$81:DZ$110,MAX(1,$D47))&gt;INDEX(Kalender!$B$81:$B$110,MAX(1,$D47))),AND($E47&gt;0,INDEX(Kalender!DZ$81:DZ$110,MAX(1,$E47))&gt;INDEX(Kalender!$B$81:$B$110,MAX(1,$E47))),AND($F47&gt;0,INDEX(Kalender!DZ$81:DZ$110,MAX(1,$F47))&gt;INDEX(Kalender!$B$81:$B$110,MAX(1,$F47)))),2,0))</f>
        <v>0</v>
      </c>
      <c r="EA47" s="5" t="n">
        <f aca="false">IF(Kalender!EA47&lt;&gt;1,0,IF(AND($B47&gt;0,INDEX(Kalender!EA$68:EA$77,MAX(1,$B47))&gt;INDEX(Kalender!$B$68:$B$77,MAX(1,$B47))),1,0)+IF(OR(AND($C47&gt;0,INDEX(Kalender!EA$81:EA$110,MAX(1,$C47))&gt;INDEX(Kalender!$B$81:$B$110,MAX(1,$C47))),AND($D47&gt;0,INDEX(Kalender!EA$81:EA$110,MAX(1,$D47))&gt;INDEX(Kalender!$B$81:$B$110,MAX(1,$D47))),AND($E47&gt;0,INDEX(Kalender!EA$81:EA$110,MAX(1,$E47))&gt;INDEX(Kalender!$B$81:$B$110,MAX(1,$E47))),AND($F47&gt;0,INDEX(Kalender!EA$81:EA$110,MAX(1,$F47))&gt;INDEX(Kalender!$B$81:$B$110,MAX(1,$F47)))),2,0))</f>
        <v>0</v>
      </c>
      <c r="EB47" s="5" t="n">
        <f aca="false">IF(Kalender!EB47&lt;&gt;1,0,IF(AND($B47&gt;0,INDEX(Kalender!EB$68:EB$77,MAX(1,$B47))&gt;INDEX(Kalender!$B$68:$B$77,MAX(1,$B47))),1,0)+IF(OR(AND($C47&gt;0,INDEX(Kalender!EB$81:EB$110,MAX(1,$C47))&gt;INDEX(Kalender!$B$81:$B$110,MAX(1,$C47))),AND($D47&gt;0,INDEX(Kalender!EB$81:EB$110,MAX(1,$D47))&gt;INDEX(Kalender!$B$81:$B$110,MAX(1,$D47))),AND($E47&gt;0,INDEX(Kalender!EB$81:EB$110,MAX(1,$E47))&gt;INDEX(Kalender!$B$81:$B$110,MAX(1,$E47))),AND($F47&gt;0,INDEX(Kalender!EB$81:EB$110,MAX(1,$F47))&gt;INDEX(Kalender!$B$81:$B$110,MAX(1,$F47)))),2,0))</f>
        <v>0</v>
      </c>
      <c r="EC47" s="5" t="n">
        <f aca="false">IF(Kalender!EC47&lt;&gt;1,0,IF(AND($B47&gt;0,INDEX(Kalender!EC$68:EC$77,MAX(1,$B47))&gt;INDEX(Kalender!$B$68:$B$77,MAX(1,$B47))),1,0)+IF(OR(AND($C47&gt;0,INDEX(Kalender!EC$81:EC$110,MAX(1,$C47))&gt;INDEX(Kalender!$B$81:$B$110,MAX(1,$C47))),AND($D47&gt;0,INDEX(Kalender!EC$81:EC$110,MAX(1,$D47))&gt;INDEX(Kalender!$B$81:$B$110,MAX(1,$D47))),AND($E47&gt;0,INDEX(Kalender!EC$81:EC$110,MAX(1,$E47))&gt;INDEX(Kalender!$B$81:$B$110,MAX(1,$E47))),AND($F47&gt;0,INDEX(Kalender!EC$81:EC$110,MAX(1,$F47))&gt;INDEX(Kalender!$B$81:$B$110,MAX(1,$F47)))),2,0))</f>
        <v>0</v>
      </c>
      <c r="ED47" s="5" t="n">
        <f aca="false">IF(Kalender!ED47&lt;&gt;1,0,IF(AND($B47&gt;0,INDEX(Kalender!ED$68:ED$77,MAX(1,$B47))&gt;INDEX(Kalender!$B$68:$B$77,MAX(1,$B47))),1,0)+IF(OR(AND($C47&gt;0,INDEX(Kalender!ED$81:ED$110,MAX(1,$C47))&gt;INDEX(Kalender!$B$81:$B$110,MAX(1,$C47))),AND($D47&gt;0,INDEX(Kalender!ED$81:ED$110,MAX(1,$D47))&gt;INDEX(Kalender!$B$81:$B$110,MAX(1,$D47))),AND($E47&gt;0,INDEX(Kalender!ED$81:ED$110,MAX(1,$E47))&gt;INDEX(Kalender!$B$81:$B$110,MAX(1,$E47))),AND($F47&gt;0,INDEX(Kalender!ED$81:ED$110,MAX(1,$F47))&gt;INDEX(Kalender!$B$81:$B$110,MAX(1,$F47)))),2,0))</f>
        <v>0</v>
      </c>
      <c r="EE47" s="5" t="n">
        <f aca="false">IF(Kalender!EE47&lt;&gt;1,0,IF(AND($B47&gt;0,INDEX(Kalender!EE$68:EE$77,MAX(1,$B47))&gt;INDEX(Kalender!$B$68:$B$77,MAX(1,$B47))),1,0)+IF(OR(AND($C47&gt;0,INDEX(Kalender!EE$81:EE$110,MAX(1,$C47))&gt;INDEX(Kalender!$B$81:$B$110,MAX(1,$C47))),AND($D47&gt;0,INDEX(Kalender!EE$81:EE$110,MAX(1,$D47))&gt;INDEX(Kalender!$B$81:$B$110,MAX(1,$D47))),AND($E47&gt;0,INDEX(Kalender!EE$81:EE$110,MAX(1,$E47))&gt;INDEX(Kalender!$B$81:$B$110,MAX(1,$E47))),AND($F47&gt;0,INDEX(Kalender!EE$81:EE$110,MAX(1,$F47))&gt;INDEX(Kalender!$B$81:$B$110,MAX(1,$F47)))),2,0))</f>
        <v>0</v>
      </c>
      <c r="EF47" s="5" t="n">
        <f aca="false">IF(Kalender!EF47&lt;&gt;1,0,IF(AND($B47&gt;0,INDEX(Kalender!EF$68:EF$77,MAX(1,$B47))&gt;INDEX(Kalender!$B$68:$B$77,MAX(1,$B47))),1,0)+IF(OR(AND($C47&gt;0,INDEX(Kalender!EF$81:EF$110,MAX(1,$C47))&gt;INDEX(Kalender!$B$81:$B$110,MAX(1,$C47))),AND($D47&gt;0,INDEX(Kalender!EF$81:EF$110,MAX(1,$D47))&gt;INDEX(Kalender!$B$81:$B$110,MAX(1,$D47))),AND($E47&gt;0,INDEX(Kalender!EF$81:EF$110,MAX(1,$E47))&gt;INDEX(Kalender!$B$81:$B$110,MAX(1,$E47))),AND($F47&gt;0,INDEX(Kalender!EF$81:EF$110,MAX(1,$F47))&gt;INDEX(Kalender!$B$81:$B$110,MAX(1,$F47)))),2,0))</f>
        <v>0</v>
      </c>
      <c r="EG47" s="5" t="n">
        <f aca="false">IF(Kalender!EG47&lt;&gt;1,0,IF(AND($B47&gt;0,INDEX(Kalender!EG$68:EG$77,MAX(1,$B47))&gt;INDEX(Kalender!$B$68:$B$77,MAX(1,$B47))),1,0)+IF(OR(AND($C47&gt;0,INDEX(Kalender!EG$81:EG$110,MAX(1,$C47))&gt;INDEX(Kalender!$B$81:$B$110,MAX(1,$C47))),AND($D47&gt;0,INDEX(Kalender!EG$81:EG$110,MAX(1,$D47))&gt;INDEX(Kalender!$B$81:$B$110,MAX(1,$D47))),AND($E47&gt;0,INDEX(Kalender!EG$81:EG$110,MAX(1,$E47))&gt;INDEX(Kalender!$B$81:$B$110,MAX(1,$E47))),AND($F47&gt;0,INDEX(Kalender!EG$81:EG$110,MAX(1,$F47))&gt;INDEX(Kalender!$B$81:$B$110,MAX(1,$F47)))),2,0))</f>
        <v>0</v>
      </c>
      <c r="EH47" s="5" t="n">
        <f aca="false">IF(Kalender!EH47&lt;&gt;1,0,IF(AND($B47&gt;0,INDEX(Kalender!EH$68:EH$77,MAX(1,$B47))&gt;INDEX(Kalender!$B$68:$B$77,MAX(1,$B47))),1,0)+IF(OR(AND($C47&gt;0,INDEX(Kalender!EH$81:EH$110,MAX(1,$C47))&gt;INDEX(Kalender!$B$81:$B$110,MAX(1,$C47))),AND($D47&gt;0,INDEX(Kalender!EH$81:EH$110,MAX(1,$D47))&gt;INDEX(Kalender!$B$81:$B$110,MAX(1,$D47))),AND($E47&gt;0,INDEX(Kalender!EH$81:EH$110,MAX(1,$E47))&gt;INDEX(Kalender!$B$81:$B$110,MAX(1,$E47))),AND($F47&gt;0,INDEX(Kalender!EH$81:EH$110,MAX(1,$F47))&gt;INDEX(Kalender!$B$81:$B$110,MAX(1,$F47)))),2,0))</f>
        <v>0</v>
      </c>
      <c r="EI47" s="5" t="n">
        <f aca="false">IF(Kalender!EI47&lt;&gt;1,0,IF(AND($B47&gt;0,INDEX(Kalender!EI$68:EI$77,MAX(1,$B47))&gt;INDEX(Kalender!$B$68:$B$77,MAX(1,$B47))),1,0)+IF(OR(AND($C47&gt;0,INDEX(Kalender!EI$81:EI$110,MAX(1,$C47))&gt;INDEX(Kalender!$B$81:$B$110,MAX(1,$C47))),AND($D47&gt;0,INDEX(Kalender!EI$81:EI$110,MAX(1,$D47))&gt;INDEX(Kalender!$B$81:$B$110,MAX(1,$D47))),AND($E47&gt;0,INDEX(Kalender!EI$81:EI$110,MAX(1,$E47))&gt;INDEX(Kalender!$B$81:$B$110,MAX(1,$E47))),AND($F47&gt;0,INDEX(Kalender!EI$81:EI$110,MAX(1,$F47))&gt;INDEX(Kalender!$B$81:$B$110,MAX(1,$F47)))),2,0))</f>
        <v>0</v>
      </c>
      <c r="EJ47" s="5" t="n">
        <f aca="false">IF(Kalender!EJ47&lt;&gt;1,0,IF(AND($B47&gt;0,INDEX(Kalender!EJ$68:EJ$77,MAX(1,$B47))&gt;INDEX(Kalender!$B$68:$B$77,MAX(1,$B47))),1,0)+IF(OR(AND($C47&gt;0,INDEX(Kalender!EJ$81:EJ$110,MAX(1,$C47))&gt;INDEX(Kalender!$B$81:$B$110,MAX(1,$C47))),AND($D47&gt;0,INDEX(Kalender!EJ$81:EJ$110,MAX(1,$D47))&gt;INDEX(Kalender!$B$81:$B$110,MAX(1,$D47))),AND($E47&gt;0,INDEX(Kalender!EJ$81:EJ$110,MAX(1,$E47))&gt;INDEX(Kalender!$B$81:$B$110,MAX(1,$E47))),AND($F47&gt;0,INDEX(Kalender!EJ$81:EJ$110,MAX(1,$F47))&gt;INDEX(Kalender!$B$81:$B$110,MAX(1,$F47)))),2,0))</f>
        <v>0</v>
      </c>
      <c r="EK47" s="5" t="n">
        <f aca="false">IF(Kalender!EK47&lt;&gt;1,0,IF(AND($B47&gt;0,INDEX(Kalender!EK$68:EK$77,MAX(1,$B47))&gt;INDEX(Kalender!$B$68:$B$77,MAX(1,$B47))),1,0)+IF(OR(AND($C47&gt;0,INDEX(Kalender!EK$81:EK$110,MAX(1,$C47))&gt;INDEX(Kalender!$B$81:$B$110,MAX(1,$C47))),AND($D47&gt;0,INDEX(Kalender!EK$81:EK$110,MAX(1,$D47))&gt;INDEX(Kalender!$B$81:$B$110,MAX(1,$D47))),AND($E47&gt;0,INDEX(Kalender!EK$81:EK$110,MAX(1,$E47))&gt;INDEX(Kalender!$B$81:$B$110,MAX(1,$E47))),AND($F47&gt;0,INDEX(Kalender!EK$81:EK$110,MAX(1,$F47))&gt;INDEX(Kalender!$B$81:$B$110,MAX(1,$F47)))),2,0))</f>
        <v>0</v>
      </c>
      <c r="EL47" s="5" t="n">
        <f aca="false">IF(Kalender!EL47&lt;&gt;1,0,IF(AND($B47&gt;0,INDEX(Kalender!EL$68:EL$77,MAX(1,$B47))&gt;INDEX(Kalender!$B$68:$B$77,MAX(1,$B47))),1,0)+IF(OR(AND($C47&gt;0,INDEX(Kalender!EL$81:EL$110,MAX(1,$C47))&gt;INDEX(Kalender!$B$81:$B$110,MAX(1,$C47))),AND($D47&gt;0,INDEX(Kalender!EL$81:EL$110,MAX(1,$D47))&gt;INDEX(Kalender!$B$81:$B$110,MAX(1,$D47))),AND($E47&gt;0,INDEX(Kalender!EL$81:EL$110,MAX(1,$E47))&gt;INDEX(Kalender!$B$81:$B$110,MAX(1,$E47))),AND($F47&gt;0,INDEX(Kalender!EL$81:EL$110,MAX(1,$F47))&gt;INDEX(Kalender!$B$81:$B$110,MAX(1,$F47)))),2,0))</f>
        <v>0</v>
      </c>
      <c r="EM47" s="5" t="n">
        <f aca="false">IF(Kalender!EM47&lt;&gt;1,0,IF(AND($B47&gt;0,INDEX(Kalender!EM$68:EM$77,MAX(1,$B47))&gt;INDEX(Kalender!$B$68:$B$77,MAX(1,$B47))),1,0)+IF(OR(AND($C47&gt;0,INDEX(Kalender!EM$81:EM$110,MAX(1,$C47))&gt;INDEX(Kalender!$B$81:$B$110,MAX(1,$C47))),AND($D47&gt;0,INDEX(Kalender!EM$81:EM$110,MAX(1,$D47))&gt;INDEX(Kalender!$B$81:$B$110,MAX(1,$D47))),AND($E47&gt;0,INDEX(Kalender!EM$81:EM$110,MAX(1,$E47))&gt;INDEX(Kalender!$B$81:$B$110,MAX(1,$E47))),AND($F47&gt;0,INDEX(Kalender!EM$81:EM$110,MAX(1,$F47))&gt;INDEX(Kalender!$B$81:$B$110,MAX(1,$F47)))),2,0))</f>
        <v>0</v>
      </c>
      <c r="EN47" s="5" t="n">
        <f aca="false">IF(Kalender!EN47&lt;&gt;1,0,IF(AND($B47&gt;0,INDEX(Kalender!EN$68:EN$77,MAX(1,$B47))&gt;INDEX(Kalender!$B$68:$B$77,MAX(1,$B47))),1,0)+IF(OR(AND($C47&gt;0,INDEX(Kalender!EN$81:EN$110,MAX(1,$C47))&gt;INDEX(Kalender!$B$81:$B$110,MAX(1,$C47))),AND($D47&gt;0,INDEX(Kalender!EN$81:EN$110,MAX(1,$D47))&gt;INDEX(Kalender!$B$81:$B$110,MAX(1,$D47))),AND($E47&gt;0,INDEX(Kalender!EN$81:EN$110,MAX(1,$E47))&gt;INDEX(Kalender!$B$81:$B$110,MAX(1,$E47))),AND($F47&gt;0,INDEX(Kalender!EN$81:EN$110,MAX(1,$F47))&gt;INDEX(Kalender!$B$81:$B$110,MAX(1,$F47)))),2,0))</f>
        <v>0</v>
      </c>
      <c r="EO47" s="5" t="n">
        <f aca="false">IF(Kalender!EO47&lt;&gt;1,0,IF(AND($B47&gt;0,INDEX(Kalender!EO$68:EO$77,MAX(1,$B47))&gt;INDEX(Kalender!$B$68:$B$77,MAX(1,$B47))),1,0)+IF(OR(AND($C47&gt;0,INDEX(Kalender!EO$81:EO$110,MAX(1,$C47))&gt;INDEX(Kalender!$B$81:$B$110,MAX(1,$C47))),AND($D47&gt;0,INDEX(Kalender!EO$81:EO$110,MAX(1,$D47))&gt;INDEX(Kalender!$B$81:$B$110,MAX(1,$D47))),AND($E47&gt;0,INDEX(Kalender!EO$81:EO$110,MAX(1,$E47))&gt;INDEX(Kalender!$B$81:$B$110,MAX(1,$E47))),AND($F47&gt;0,INDEX(Kalender!EO$81:EO$110,MAX(1,$F47))&gt;INDEX(Kalender!$B$81:$B$110,MAX(1,$F47)))),2,0))</f>
        <v>0</v>
      </c>
      <c r="EP47" s="5" t="n">
        <f aca="false">IF(Kalender!EP47&lt;&gt;1,0,IF(AND($B47&gt;0,INDEX(Kalender!EP$68:EP$77,MAX(1,$B47))&gt;INDEX(Kalender!$B$68:$B$77,MAX(1,$B47))),1,0)+IF(OR(AND($C47&gt;0,INDEX(Kalender!EP$81:EP$110,MAX(1,$C47))&gt;INDEX(Kalender!$B$81:$B$110,MAX(1,$C47))),AND($D47&gt;0,INDEX(Kalender!EP$81:EP$110,MAX(1,$D47))&gt;INDEX(Kalender!$B$81:$B$110,MAX(1,$D47))),AND($E47&gt;0,INDEX(Kalender!EP$81:EP$110,MAX(1,$E47))&gt;INDEX(Kalender!$B$81:$B$110,MAX(1,$E47))),AND($F47&gt;0,INDEX(Kalender!EP$81:EP$110,MAX(1,$F47))&gt;INDEX(Kalender!$B$81:$B$110,MAX(1,$F47)))),2,0))</f>
        <v>0</v>
      </c>
      <c r="EQ47" s="5" t="n">
        <f aca="false">IF(Kalender!EQ47&lt;&gt;1,0,IF(AND($B47&gt;0,INDEX(Kalender!EQ$68:EQ$77,MAX(1,$B47))&gt;INDEX(Kalender!$B$68:$B$77,MAX(1,$B47))),1,0)+IF(OR(AND($C47&gt;0,INDEX(Kalender!EQ$81:EQ$110,MAX(1,$C47))&gt;INDEX(Kalender!$B$81:$B$110,MAX(1,$C47))),AND($D47&gt;0,INDEX(Kalender!EQ$81:EQ$110,MAX(1,$D47))&gt;INDEX(Kalender!$B$81:$B$110,MAX(1,$D47))),AND($E47&gt;0,INDEX(Kalender!EQ$81:EQ$110,MAX(1,$E47))&gt;INDEX(Kalender!$B$81:$B$110,MAX(1,$E47))),AND($F47&gt;0,INDEX(Kalender!EQ$81:EQ$110,MAX(1,$F47))&gt;INDEX(Kalender!$B$81:$B$110,MAX(1,$F47)))),2,0))</f>
        <v>0</v>
      </c>
      <c r="ER47" s="5" t="n">
        <f aca="false">IF(Kalender!ER47&lt;&gt;1,0,IF(AND($B47&gt;0,INDEX(Kalender!ER$68:ER$77,MAX(1,$B47))&gt;INDEX(Kalender!$B$68:$B$77,MAX(1,$B47))),1,0)+IF(OR(AND($C47&gt;0,INDEX(Kalender!ER$81:ER$110,MAX(1,$C47))&gt;INDEX(Kalender!$B$81:$B$110,MAX(1,$C47))),AND($D47&gt;0,INDEX(Kalender!ER$81:ER$110,MAX(1,$D47))&gt;INDEX(Kalender!$B$81:$B$110,MAX(1,$D47))),AND($E47&gt;0,INDEX(Kalender!ER$81:ER$110,MAX(1,$E47))&gt;INDEX(Kalender!$B$81:$B$110,MAX(1,$E47))),AND($F47&gt;0,INDEX(Kalender!ER$81:ER$110,MAX(1,$F47))&gt;INDEX(Kalender!$B$81:$B$110,MAX(1,$F47)))),2,0))</f>
        <v>0</v>
      </c>
      <c r="ES47" s="5" t="n">
        <f aca="false">IF(Kalender!ES47&lt;&gt;1,0,IF(AND($B47&gt;0,INDEX(Kalender!ES$68:ES$77,MAX(1,$B47))&gt;INDEX(Kalender!$B$68:$B$77,MAX(1,$B47))),1,0)+IF(OR(AND($C47&gt;0,INDEX(Kalender!ES$81:ES$110,MAX(1,$C47))&gt;INDEX(Kalender!$B$81:$B$110,MAX(1,$C47))),AND($D47&gt;0,INDEX(Kalender!ES$81:ES$110,MAX(1,$D47))&gt;INDEX(Kalender!$B$81:$B$110,MAX(1,$D47))),AND($E47&gt;0,INDEX(Kalender!ES$81:ES$110,MAX(1,$E47))&gt;INDEX(Kalender!$B$81:$B$110,MAX(1,$E47))),AND($F47&gt;0,INDEX(Kalender!ES$81:ES$110,MAX(1,$F47))&gt;INDEX(Kalender!$B$81:$B$110,MAX(1,$F47)))),2,0))</f>
        <v>0</v>
      </c>
      <c r="ET47" s="5" t="n">
        <f aca="false">IF(Kalender!ET47&lt;&gt;1,0,IF(AND($B47&gt;0,INDEX(Kalender!ET$68:ET$77,MAX(1,$B47))&gt;INDEX(Kalender!$B$68:$B$77,MAX(1,$B47))),1,0)+IF(OR(AND($C47&gt;0,INDEX(Kalender!ET$81:ET$110,MAX(1,$C47))&gt;INDEX(Kalender!$B$81:$B$110,MAX(1,$C47))),AND($D47&gt;0,INDEX(Kalender!ET$81:ET$110,MAX(1,$D47))&gt;INDEX(Kalender!$B$81:$B$110,MAX(1,$D47))),AND($E47&gt;0,INDEX(Kalender!ET$81:ET$110,MAX(1,$E47))&gt;INDEX(Kalender!$B$81:$B$110,MAX(1,$E47))),AND($F47&gt;0,INDEX(Kalender!ET$81:ET$110,MAX(1,$F47))&gt;INDEX(Kalender!$B$81:$B$110,MAX(1,$F47)))),2,0))</f>
        <v>0</v>
      </c>
      <c r="EU47" s="5" t="n">
        <f aca="false">IF(Kalender!EU47&lt;&gt;1,0,IF(AND($B47&gt;0,INDEX(Kalender!EU$68:EU$77,MAX(1,$B47))&gt;INDEX(Kalender!$B$68:$B$77,MAX(1,$B47))),1,0)+IF(OR(AND($C47&gt;0,INDEX(Kalender!EU$81:EU$110,MAX(1,$C47))&gt;INDEX(Kalender!$B$81:$B$110,MAX(1,$C47))),AND($D47&gt;0,INDEX(Kalender!EU$81:EU$110,MAX(1,$D47))&gt;INDEX(Kalender!$B$81:$B$110,MAX(1,$D47))),AND($E47&gt;0,INDEX(Kalender!EU$81:EU$110,MAX(1,$E47))&gt;INDEX(Kalender!$B$81:$B$110,MAX(1,$E47))),AND($F47&gt;0,INDEX(Kalender!EU$81:EU$110,MAX(1,$F47))&gt;INDEX(Kalender!$B$81:$B$110,MAX(1,$F47)))),2,0))</f>
        <v>0</v>
      </c>
      <c r="EV47" s="5" t="n">
        <f aca="false">IF(Kalender!EV47&lt;&gt;1,0,IF(AND($B47&gt;0,INDEX(Kalender!EV$68:EV$77,MAX(1,$B47))&gt;INDEX(Kalender!$B$68:$B$77,MAX(1,$B47))),1,0)+IF(OR(AND($C47&gt;0,INDEX(Kalender!EV$81:EV$110,MAX(1,$C47))&gt;INDEX(Kalender!$B$81:$B$110,MAX(1,$C47))),AND($D47&gt;0,INDEX(Kalender!EV$81:EV$110,MAX(1,$D47))&gt;INDEX(Kalender!$B$81:$B$110,MAX(1,$D47))),AND($E47&gt;0,INDEX(Kalender!EV$81:EV$110,MAX(1,$E47))&gt;INDEX(Kalender!$B$81:$B$110,MAX(1,$E47))),AND($F47&gt;0,INDEX(Kalender!EV$81:EV$110,MAX(1,$F47))&gt;INDEX(Kalender!$B$81:$B$110,MAX(1,$F47)))),2,0))</f>
        <v>0</v>
      </c>
      <c r="EW47" s="5" t="n">
        <f aca="false">IF(Kalender!EW47&lt;&gt;1,0,IF(AND($B47&gt;0,INDEX(Kalender!EW$68:EW$77,MAX(1,$B47))&gt;INDEX(Kalender!$B$68:$B$77,MAX(1,$B47))),1,0)+IF(OR(AND($C47&gt;0,INDEX(Kalender!EW$81:EW$110,MAX(1,$C47))&gt;INDEX(Kalender!$B$81:$B$110,MAX(1,$C47))),AND($D47&gt;0,INDEX(Kalender!EW$81:EW$110,MAX(1,$D47))&gt;INDEX(Kalender!$B$81:$B$110,MAX(1,$D47))),AND($E47&gt;0,INDEX(Kalender!EW$81:EW$110,MAX(1,$E47))&gt;INDEX(Kalender!$B$81:$B$110,MAX(1,$E47))),AND($F47&gt;0,INDEX(Kalender!EW$81:EW$110,MAX(1,$F47))&gt;INDEX(Kalender!$B$81:$B$110,MAX(1,$F47)))),2,0))</f>
        <v>0</v>
      </c>
      <c r="EX47" s="5" t="n">
        <f aca="false">IF(Kalender!EX47&lt;&gt;1,0,IF(AND($B47&gt;0,INDEX(Kalender!EX$68:EX$77,MAX(1,$B47))&gt;INDEX(Kalender!$B$68:$B$77,MAX(1,$B47))),1,0)+IF(OR(AND($C47&gt;0,INDEX(Kalender!EX$81:EX$110,MAX(1,$C47))&gt;INDEX(Kalender!$B$81:$B$110,MAX(1,$C47))),AND($D47&gt;0,INDEX(Kalender!EX$81:EX$110,MAX(1,$D47))&gt;INDEX(Kalender!$B$81:$B$110,MAX(1,$D47))),AND($E47&gt;0,INDEX(Kalender!EX$81:EX$110,MAX(1,$E47))&gt;INDEX(Kalender!$B$81:$B$110,MAX(1,$E47))),AND($F47&gt;0,INDEX(Kalender!EX$81:EX$110,MAX(1,$F47))&gt;INDEX(Kalender!$B$81:$B$110,MAX(1,$F47)))),2,0))</f>
        <v>0</v>
      </c>
      <c r="EY47" s="5" t="n">
        <f aca="false">IF(Kalender!EY47&lt;&gt;1,0,IF(AND($B47&gt;0,INDEX(Kalender!EY$68:EY$77,MAX(1,$B47))&gt;INDEX(Kalender!$B$68:$B$77,MAX(1,$B47))),1,0)+IF(OR(AND($C47&gt;0,INDEX(Kalender!EY$81:EY$110,MAX(1,$C47))&gt;INDEX(Kalender!$B$81:$B$110,MAX(1,$C47))),AND($D47&gt;0,INDEX(Kalender!EY$81:EY$110,MAX(1,$D47))&gt;INDEX(Kalender!$B$81:$B$110,MAX(1,$D47))),AND($E47&gt;0,INDEX(Kalender!EY$81:EY$110,MAX(1,$E47))&gt;INDEX(Kalender!$B$81:$B$110,MAX(1,$E47))),AND($F47&gt;0,INDEX(Kalender!EY$81:EY$110,MAX(1,$F47))&gt;INDEX(Kalender!$B$81:$B$110,MAX(1,$F47)))),2,0))</f>
        <v>0</v>
      </c>
      <c r="EZ47" s="5" t="n">
        <f aca="false">IF(Kalender!EZ47&lt;&gt;1,0,IF(AND($B47&gt;0,INDEX(Kalender!EZ$68:EZ$77,MAX(1,$B47))&gt;INDEX(Kalender!$B$68:$B$77,MAX(1,$B47))),1,0)+IF(OR(AND($C47&gt;0,INDEX(Kalender!EZ$81:EZ$110,MAX(1,$C47))&gt;INDEX(Kalender!$B$81:$B$110,MAX(1,$C47))),AND($D47&gt;0,INDEX(Kalender!EZ$81:EZ$110,MAX(1,$D47))&gt;INDEX(Kalender!$B$81:$B$110,MAX(1,$D47))),AND($E47&gt;0,INDEX(Kalender!EZ$81:EZ$110,MAX(1,$E47))&gt;INDEX(Kalender!$B$81:$B$110,MAX(1,$E47))),AND($F47&gt;0,INDEX(Kalender!EZ$81:EZ$110,MAX(1,$F47))&gt;INDEX(Kalender!$B$81:$B$110,MAX(1,$F47)))),2,0))</f>
        <v>0</v>
      </c>
      <c r="FA47" s="5" t="n">
        <f aca="false">IF(Kalender!FA47&lt;&gt;1,0,IF(AND($B47&gt;0,INDEX(Kalender!FA$68:FA$77,MAX(1,$B47))&gt;INDEX(Kalender!$B$68:$B$77,MAX(1,$B47))),1,0)+IF(OR(AND($C47&gt;0,INDEX(Kalender!FA$81:FA$110,MAX(1,$C47))&gt;INDEX(Kalender!$B$81:$B$110,MAX(1,$C47))),AND($D47&gt;0,INDEX(Kalender!FA$81:FA$110,MAX(1,$D47))&gt;INDEX(Kalender!$B$81:$B$110,MAX(1,$D47))),AND($E47&gt;0,INDEX(Kalender!FA$81:FA$110,MAX(1,$E47))&gt;INDEX(Kalender!$B$81:$B$110,MAX(1,$E47))),AND($F47&gt;0,INDEX(Kalender!FA$81:FA$110,MAX(1,$F47))&gt;INDEX(Kalender!$B$81:$B$110,MAX(1,$F47)))),2,0))</f>
        <v>0</v>
      </c>
      <c r="FB47" s="5" t="n">
        <f aca="false">IF(Kalender!FB47&lt;&gt;1,0,IF(AND($B47&gt;0,INDEX(Kalender!FB$68:FB$77,MAX(1,$B47))&gt;INDEX(Kalender!$B$68:$B$77,MAX(1,$B47))),1,0)+IF(OR(AND($C47&gt;0,INDEX(Kalender!FB$81:FB$110,MAX(1,$C47))&gt;INDEX(Kalender!$B$81:$B$110,MAX(1,$C47))),AND($D47&gt;0,INDEX(Kalender!FB$81:FB$110,MAX(1,$D47))&gt;INDEX(Kalender!$B$81:$B$110,MAX(1,$D47))),AND($E47&gt;0,INDEX(Kalender!FB$81:FB$110,MAX(1,$E47))&gt;INDEX(Kalender!$B$81:$B$110,MAX(1,$E47))),AND($F47&gt;0,INDEX(Kalender!FB$81:FB$110,MAX(1,$F47))&gt;INDEX(Kalender!$B$81:$B$110,MAX(1,$F47)))),2,0))</f>
        <v>0</v>
      </c>
      <c r="FC47" s="5" t="n">
        <f aca="false">IF(Kalender!FC47&lt;&gt;1,0,IF(AND($B47&gt;0,INDEX(Kalender!FC$68:FC$77,MAX(1,$B47))&gt;INDEX(Kalender!$B$68:$B$77,MAX(1,$B47))),1,0)+IF(OR(AND($C47&gt;0,INDEX(Kalender!FC$81:FC$110,MAX(1,$C47))&gt;INDEX(Kalender!$B$81:$B$110,MAX(1,$C47))),AND($D47&gt;0,INDEX(Kalender!FC$81:FC$110,MAX(1,$D47))&gt;INDEX(Kalender!$B$81:$B$110,MAX(1,$D47))),AND($E47&gt;0,INDEX(Kalender!FC$81:FC$110,MAX(1,$E47))&gt;INDEX(Kalender!$B$81:$B$110,MAX(1,$E47))),AND($F47&gt;0,INDEX(Kalender!FC$81:FC$110,MAX(1,$F47))&gt;INDEX(Kalender!$B$81:$B$110,MAX(1,$F47)))),2,0))</f>
        <v>0</v>
      </c>
      <c r="FD47" s="5" t="n">
        <f aca="false">IF(Kalender!FD47&lt;&gt;1,0,IF(AND($B47&gt;0,INDEX(Kalender!FD$68:FD$77,MAX(1,$B47))&gt;INDEX(Kalender!$B$68:$B$77,MAX(1,$B47))),1,0)+IF(OR(AND($C47&gt;0,INDEX(Kalender!FD$81:FD$110,MAX(1,$C47))&gt;INDEX(Kalender!$B$81:$B$110,MAX(1,$C47))),AND($D47&gt;0,INDEX(Kalender!FD$81:FD$110,MAX(1,$D47))&gt;INDEX(Kalender!$B$81:$B$110,MAX(1,$D47))),AND($E47&gt;0,INDEX(Kalender!FD$81:FD$110,MAX(1,$E47))&gt;INDEX(Kalender!$B$81:$B$110,MAX(1,$E47))),AND($F47&gt;0,INDEX(Kalender!FD$81:FD$110,MAX(1,$F47))&gt;INDEX(Kalender!$B$81:$B$110,MAX(1,$F47)))),2,0))</f>
        <v>0</v>
      </c>
      <c r="FE47" s="5" t="n">
        <f aca="false">IF(Kalender!FE47&lt;&gt;1,0,IF(AND($B47&gt;0,INDEX(Kalender!FE$68:FE$77,MAX(1,$B47))&gt;INDEX(Kalender!$B$68:$B$77,MAX(1,$B47))),1,0)+IF(OR(AND($C47&gt;0,INDEX(Kalender!FE$81:FE$110,MAX(1,$C47))&gt;INDEX(Kalender!$B$81:$B$110,MAX(1,$C47))),AND($D47&gt;0,INDEX(Kalender!FE$81:FE$110,MAX(1,$D47))&gt;INDEX(Kalender!$B$81:$B$110,MAX(1,$D47))),AND($E47&gt;0,INDEX(Kalender!FE$81:FE$110,MAX(1,$E47))&gt;INDEX(Kalender!$B$81:$B$110,MAX(1,$E47))),AND($F47&gt;0,INDEX(Kalender!FE$81:FE$110,MAX(1,$F47))&gt;INDEX(Kalender!$B$81:$B$110,MAX(1,$F47)))),2,0))</f>
        <v>0</v>
      </c>
      <c r="FF47" s="5" t="n">
        <f aca="false">IF(Kalender!FF47&lt;&gt;1,0,IF(AND($B47&gt;0,INDEX(Kalender!FF$68:FF$77,MAX(1,$B47))&gt;INDEX(Kalender!$B$68:$B$77,MAX(1,$B47))),1,0)+IF(OR(AND($C47&gt;0,INDEX(Kalender!FF$81:FF$110,MAX(1,$C47))&gt;INDEX(Kalender!$B$81:$B$110,MAX(1,$C47))),AND($D47&gt;0,INDEX(Kalender!FF$81:FF$110,MAX(1,$D47))&gt;INDEX(Kalender!$B$81:$B$110,MAX(1,$D47))),AND($E47&gt;0,INDEX(Kalender!FF$81:FF$110,MAX(1,$E47))&gt;INDEX(Kalender!$B$81:$B$110,MAX(1,$E47))),AND($F47&gt;0,INDEX(Kalender!FF$81:FF$110,MAX(1,$F47))&gt;INDEX(Kalender!$B$81:$B$110,MAX(1,$F47)))),2,0))</f>
        <v>0</v>
      </c>
      <c r="FG47" s="5" t="n">
        <f aca="false">IF(Kalender!FG47&lt;&gt;1,0,IF(AND($B47&gt;0,INDEX(Kalender!FG$68:FG$77,MAX(1,$B47))&gt;INDEX(Kalender!$B$68:$B$77,MAX(1,$B47))),1,0)+IF(OR(AND($C47&gt;0,INDEX(Kalender!FG$81:FG$110,MAX(1,$C47))&gt;INDEX(Kalender!$B$81:$B$110,MAX(1,$C47))),AND($D47&gt;0,INDEX(Kalender!FG$81:FG$110,MAX(1,$D47))&gt;INDEX(Kalender!$B$81:$B$110,MAX(1,$D47))),AND($E47&gt;0,INDEX(Kalender!FG$81:FG$110,MAX(1,$E47))&gt;INDEX(Kalender!$B$81:$B$110,MAX(1,$E47))),AND($F47&gt;0,INDEX(Kalender!FG$81:FG$110,MAX(1,$F47))&gt;INDEX(Kalender!$B$81:$B$110,MAX(1,$F47)))),2,0))</f>
        <v>0</v>
      </c>
      <c r="FH47" s="5" t="n">
        <f aca="false">IF(Kalender!FH47&lt;&gt;1,0,IF(AND($B47&gt;0,INDEX(Kalender!FH$68:FH$77,MAX(1,$B47))&gt;INDEX(Kalender!$B$68:$B$77,MAX(1,$B47))),1,0)+IF(OR(AND($C47&gt;0,INDEX(Kalender!FH$81:FH$110,MAX(1,$C47))&gt;INDEX(Kalender!$B$81:$B$110,MAX(1,$C47))),AND($D47&gt;0,INDEX(Kalender!FH$81:FH$110,MAX(1,$D47))&gt;INDEX(Kalender!$B$81:$B$110,MAX(1,$D47))),AND($E47&gt;0,INDEX(Kalender!FH$81:FH$110,MAX(1,$E47))&gt;INDEX(Kalender!$B$81:$B$110,MAX(1,$E47))),AND($F47&gt;0,INDEX(Kalender!FH$81:FH$110,MAX(1,$F47))&gt;INDEX(Kalender!$B$81:$B$110,MAX(1,$F47)))),2,0))</f>
        <v>0</v>
      </c>
      <c r="FI47" s="5" t="n">
        <f aca="false">IF(Kalender!FI47&lt;&gt;1,0,IF(AND($B47&gt;0,INDEX(Kalender!FI$68:FI$77,MAX(1,$B47))&gt;INDEX(Kalender!$B$68:$B$77,MAX(1,$B47))),1,0)+IF(OR(AND($C47&gt;0,INDEX(Kalender!FI$81:FI$110,MAX(1,$C47))&gt;INDEX(Kalender!$B$81:$B$110,MAX(1,$C47))),AND($D47&gt;0,INDEX(Kalender!FI$81:FI$110,MAX(1,$D47))&gt;INDEX(Kalender!$B$81:$B$110,MAX(1,$D47))),AND($E47&gt;0,INDEX(Kalender!FI$81:FI$110,MAX(1,$E47))&gt;INDEX(Kalender!$B$81:$B$110,MAX(1,$E47))),AND($F47&gt;0,INDEX(Kalender!FI$81:FI$110,MAX(1,$F47))&gt;INDEX(Kalender!$B$81:$B$110,MAX(1,$F47)))),2,0))</f>
        <v>0</v>
      </c>
      <c r="FJ47" s="5" t="n">
        <f aca="false">IF(Kalender!FJ47&lt;&gt;1,0,IF(AND($B47&gt;0,INDEX(Kalender!FJ$68:FJ$77,MAX(1,$B47))&gt;INDEX(Kalender!$B$68:$B$77,MAX(1,$B47))),1,0)+IF(OR(AND($C47&gt;0,INDEX(Kalender!FJ$81:FJ$110,MAX(1,$C47))&gt;INDEX(Kalender!$B$81:$B$110,MAX(1,$C47))),AND($D47&gt;0,INDEX(Kalender!FJ$81:FJ$110,MAX(1,$D47))&gt;INDEX(Kalender!$B$81:$B$110,MAX(1,$D47))),AND($E47&gt;0,INDEX(Kalender!FJ$81:FJ$110,MAX(1,$E47))&gt;INDEX(Kalender!$B$81:$B$110,MAX(1,$E47))),AND($F47&gt;0,INDEX(Kalender!FJ$81:FJ$110,MAX(1,$F47))&gt;INDEX(Kalender!$B$81:$B$110,MAX(1,$F47)))),2,0))</f>
        <v>0</v>
      </c>
      <c r="FK47" s="5" t="n">
        <f aca="false">IF(Kalender!FK47&lt;&gt;1,0,IF(AND($B47&gt;0,INDEX(Kalender!FK$68:FK$77,MAX(1,$B47))&gt;INDEX(Kalender!$B$68:$B$77,MAX(1,$B47))),1,0)+IF(OR(AND($C47&gt;0,INDEX(Kalender!FK$81:FK$110,MAX(1,$C47))&gt;INDEX(Kalender!$B$81:$B$110,MAX(1,$C47))),AND($D47&gt;0,INDEX(Kalender!FK$81:FK$110,MAX(1,$D47))&gt;INDEX(Kalender!$B$81:$B$110,MAX(1,$D47))),AND($E47&gt;0,INDEX(Kalender!FK$81:FK$110,MAX(1,$E47))&gt;INDEX(Kalender!$B$81:$B$110,MAX(1,$E47))),AND($F47&gt;0,INDEX(Kalender!FK$81:FK$110,MAX(1,$F47))&gt;INDEX(Kalender!$B$81:$B$110,MAX(1,$F47)))),2,0))</f>
        <v>0</v>
      </c>
      <c r="FL47" s="5" t="n">
        <f aca="false">IF(Kalender!FL47&lt;&gt;1,0,IF(AND($B47&gt;0,INDEX(Kalender!FL$68:FL$77,MAX(1,$B47))&gt;INDEX(Kalender!$B$68:$B$77,MAX(1,$B47))),1,0)+IF(OR(AND($C47&gt;0,INDEX(Kalender!FL$81:FL$110,MAX(1,$C47))&gt;INDEX(Kalender!$B$81:$B$110,MAX(1,$C47))),AND($D47&gt;0,INDEX(Kalender!FL$81:FL$110,MAX(1,$D47))&gt;INDEX(Kalender!$B$81:$B$110,MAX(1,$D47))),AND($E47&gt;0,INDEX(Kalender!FL$81:FL$110,MAX(1,$E47))&gt;INDEX(Kalender!$B$81:$B$110,MAX(1,$E47))),AND($F47&gt;0,INDEX(Kalender!FL$81:FL$110,MAX(1,$F47))&gt;INDEX(Kalender!$B$81:$B$110,MAX(1,$F47)))),2,0))</f>
        <v>0</v>
      </c>
      <c r="FM47" s="5" t="n">
        <f aca="false">IF(Kalender!FM47&lt;&gt;1,0,IF(AND($B47&gt;0,INDEX(Kalender!FM$68:FM$77,MAX(1,$B47))&gt;INDEX(Kalender!$B$68:$B$77,MAX(1,$B47))),1,0)+IF(OR(AND($C47&gt;0,INDEX(Kalender!FM$81:FM$110,MAX(1,$C47))&gt;INDEX(Kalender!$B$81:$B$110,MAX(1,$C47))),AND($D47&gt;0,INDEX(Kalender!FM$81:FM$110,MAX(1,$D47))&gt;INDEX(Kalender!$B$81:$B$110,MAX(1,$D47))),AND($E47&gt;0,INDEX(Kalender!FM$81:FM$110,MAX(1,$E47))&gt;INDEX(Kalender!$B$81:$B$110,MAX(1,$E47))),AND($F47&gt;0,INDEX(Kalender!FM$81:FM$110,MAX(1,$F47))&gt;INDEX(Kalender!$B$81:$B$110,MAX(1,$F47)))),2,0))</f>
        <v>0</v>
      </c>
      <c r="FN47" s="5" t="n">
        <f aca="false">IF(Kalender!FN47&lt;&gt;1,0,IF(AND($B47&gt;0,INDEX(Kalender!FN$68:FN$77,MAX(1,$B47))&gt;INDEX(Kalender!$B$68:$B$77,MAX(1,$B47))),1,0)+IF(OR(AND($C47&gt;0,INDEX(Kalender!FN$81:FN$110,MAX(1,$C47))&gt;INDEX(Kalender!$B$81:$B$110,MAX(1,$C47))),AND($D47&gt;0,INDEX(Kalender!FN$81:FN$110,MAX(1,$D47))&gt;INDEX(Kalender!$B$81:$B$110,MAX(1,$D47))),AND($E47&gt;0,INDEX(Kalender!FN$81:FN$110,MAX(1,$E47))&gt;INDEX(Kalender!$B$81:$B$110,MAX(1,$E47))),AND($F47&gt;0,INDEX(Kalender!FN$81:FN$110,MAX(1,$F47))&gt;INDEX(Kalender!$B$81:$B$110,MAX(1,$F47)))),2,0))</f>
        <v>0</v>
      </c>
      <c r="FO47" s="5" t="n">
        <f aca="false">IF(Kalender!FO47&lt;&gt;1,0,IF(AND($B47&gt;0,INDEX(Kalender!FO$68:FO$77,MAX(1,$B47))&gt;INDEX(Kalender!$B$68:$B$77,MAX(1,$B47))),1,0)+IF(OR(AND($C47&gt;0,INDEX(Kalender!FO$81:FO$110,MAX(1,$C47))&gt;INDEX(Kalender!$B$81:$B$110,MAX(1,$C47))),AND($D47&gt;0,INDEX(Kalender!FO$81:FO$110,MAX(1,$D47))&gt;INDEX(Kalender!$B$81:$B$110,MAX(1,$D47))),AND($E47&gt;0,INDEX(Kalender!FO$81:FO$110,MAX(1,$E47))&gt;INDEX(Kalender!$B$81:$B$110,MAX(1,$E47))),AND($F47&gt;0,INDEX(Kalender!FO$81:FO$110,MAX(1,$F47))&gt;INDEX(Kalender!$B$81:$B$110,MAX(1,$F47)))),2,0))</f>
        <v>0</v>
      </c>
      <c r="FP47" s="5" t="n">
        <f aca="false">IF(Kalender!FP47&lt;&gt;1,0,IF(AND($B47&gt;0,INDEX(Kalender!FP$68:FP$77,MAX(1,$B47))&gt;INDEX(Kalender!$B$68:$B$77,MAX(1,$B47))),1,0)+IF(OR(AND($C47&gt;0,INDEX(Kalender!FP$81:FP$110,MAX(1,$C47))&gt;INDEX(Kalender!$B$81:$B$110,MAX(1,$C47))),AND($D47&gt;0,INDEX(Kalender!FP$81:FP$110,MAX(1,$D47))&gt;INDEX(Kalender!$B$81:$B$110,MAX(1,$D47))),AND($E47&gt;0,INDEX(Kalender!FP$81:FP$110,MAX(1,$E47))&gt;INDEX(Kalender!$B$81:$B$110,MAX(1,$E47))),AND($F47&gt;0,INDEX(Kalender!FP$81:FP$110,MAX(1,$F47))&gt;INDEX(Kalender!$B$81:$B$110,MAX(1,$F47)))),2,0))</f>
        <v>0</v>
      </c>
      <c r="FQ47" s="5" t="n">
        <f aca="false">IF(Kalender!FQ47&lt;&gt;1,0,IF(AND($B47&gt;0,INDEX(Kalender!FQ$68:FQ$77,MAX(1,$B47))&gt;INDEX(Kalender!$B$68:$B$77,MAX(1,$B47))),1,0)+IF(OR(AND($C47&gt;0,INDEX(Kalender!FQ$81:FQ$110,MAX(1,$C47))&gt;INDEX(Kalender!$B$81:$B$110,MAX(1,$C47))),AND($D47&gt;0,INDEX(Kalender!FQ$81:FQ$110,MAX(1,$D47))&gt;INDEX(Kalender!$B$81:$B$110,MAX(1,$D47))),AND($E47&gt;0,INDEX(Kalender!FQ$81:FQ$110,MAX(1,$E47))&gt;INDEX(Kalender!$B$81:$B$110,MAX(1,$E47))),AND($F47&gt;0,INDEX(Kalender!FQ$81:FQ$110,MAX(1,$F47))&gt;INDEX(Kalender!$B$81:$B$110,MAX(1,$F47)))),2,0))</f>
        <v>0</v>
      </c>
      <c r="FR47" s="5" t="n">
        <f aca="false">IF(Kalender!FR47&lt;&gt;1,0,IF(AND($B47&gt;0,INDEX(Kalender!FR$68:FR$77,MAX(1,$B47))&gt;INDEX(Kalender!$B$68:$B$77,MAX(1,$B47))),1,0)+IF(OR(AND($C47&gt;0,INDEX(Kalender!FR$81:FR$110,MAX(1,$C47))&gt;INDEX(Kalender!$B$81:$B$110,MAX(1,$C47))),AND($D47&gt;0,INDEX(Kalender!FR$81:FR$110,MAX(1,$D47))&gt;INDEX(Kalender!$B$81:$B$110,MAX(1,$D47))),AND($E47&gt;0,INDEX(Kalender!FR$81:FR$110,MAX(1,$E47))&gt;INDEX(Kalender!$B$81:$B$110,MAX(1,$E47))),AND($F47&gt;0,INDEX(Kalender!FR$81:FR$110,MAX(1,$F47))&gt;INDEX(Kalender!$B$81:$B$110,MAX(1,$F47)))),2,0))</f>
        <v>0</v>
      </c>
      <c r="FS47" s="5" t="n">
        <f aca="false">IF(Kalender!FS47&lt;&gt;1,0,IF(AND($B47&gt;0,INDEX(Kalender!FS$68:FS$77,MAX(1,$B47))&gt;INDEX(Kalender!$B$68:$B$77,MAX(1,$B47))),1,0)+IF(OR(AND($C47&gt;0,INDEX(Kalender!FS$81:FS$110,MAX(1,$C47))&gt;INDEX(Kalender!$B$81:$B$110,MAX(1,$C47))),AND($D47&gt;0,INDEX(Kalender!FS$81:FS$110,MAX(1,$D47))&gt;INDEX(Kalender!$B$81:$B$110,MAX(1,$D47))),AND($E47&gt;0,INDEX(Kalender!FS$81:FS$110,MAX(1,$E47))&gt;INDEX(Kalender!$B$81:$B$110,MAX(1,$E47))),AND($F47&gt;0,INDEX(Kalender!FS$81:FS$110,MAX(1,$F47))&gt;INDEX(Kalender!$B$81:$B$110,MAX(1,$F47)))),2,0))</f>
        <v>0</v>
      </c>
      <c r="FT47" s="5" t="n">
        <f aca="false">IF(Kalender!FT47&lt;&gt;1,0,IF(AND($B47&gt;0,INDEX(Kalender!FT$68:FT$77,MAX(1,$B47))&gt;INDEX(Kalender!$B$68:$B$77,MAX(1,$B47))),1,0)+IF(OR(AND($C47&gt;0,INDEX(Kalender!FT$81:FT$110,MAX(1,$C47))&gt;INDEX(Kalender!$B$81:$B$110,MAX(1,$C47))),AND($D47&gt;0,INDEX(Kalender!FT$81:FT$110,MAX(1,$D47))&gt;INDEX(Kalender!$B$81:$B$110,MAX(1,$D47))),AND($E47&gt;0,INDEX(Kalender!FT$81:FT$110,MAX(1,$E47))&gt;INDEX(Kalender!$B$81:$B$110,MAX(1,$E47))),AND($F47&gt;0,INDEX(Kalender!FT$81:FT$110,MAX(1,$F47))&gt;INDEX(Kalender!$B$81:$B$110,MAX(1,$F47)))),2,0))</f>
        <v>0</v>
      </c>
      <c r="FU47" s="5" t="n">
        <f aca="false">IF(Kalender!FU47&lt;&gt;1,0,IF(AND($B47&gt;0,INDEX(Kalender!FU$68:FU$77,MAX(1,$B47))&gt;INDEX(Kalender!$B$68:$B$77,MAX(1,$B47))),1,0)+IF(OR(AND($C47&gt;0,INDEX(Kalender!FU$81:FU$110,MAX(1,$C47))&gt;INDEX(Kalender!$B$81:$B$110,MAX(1,$C47))),AND($D47&gt;0,INDEX(Kalender!FU$81:FU$110,MAX(1,$D47))&gt;INDEX(Kalender!$B$81:$B$110,MAX(1,$D47))),AND($E47&gt;0,INDEX(Kalender!FU$81:FU$110,MAX(1,$E47))&gt;INDEX(Kalender!$B$81:$B$110,MAX(1,$E47))),AND($F47&gt;0,INDEX(Kalender!FU$81:FU$110,MAX(1,$F47))&gt;INDEX(Kalender!$B$81:$B$110,MAX(1,$F47)))),2,0))</f>
        <v>0</v>
      </c>
      <c r="FV47" s="5" t="n">
        <f aca="false">IF(Kalender!FV47&lt;&gt;1,0,IF(AND($B47&gt;0,INDEX(Kalender!FV$68:FV$77,MAX(1,$B47))&gt;INDEX(Kalender!$B$68:$B$77,MAX(1,$B47))),1,0)+IF(OR(AND($C47&gt;0,INDEX(Kalender!FV$81:FV$110,MAX(1,$C47))&gt;INDEX(Kalender!$B$81:$B$110,MAX(1,$C47))),AND($D47&gt;0,INDEX(Kalender!FV$81:FV$110,MAX(1,$D47))&gt;INDEX(Kalender!$B$81:$B$110,MAX(1,$D47))),AND($E47&gt;0,INDEX(Kalender!FV$81:FV$110,MAX(1,$E47))&gt;INDEX(Kalender!$B$81:$B$110,MAX(1,$E47))),AND($F47&gt;0,INDEX(Kalender!FV$81:FV$110,MAX(1,$F47))&gt;INDEX(Kalender!$B$81:$B$110,MAX(1,$F47)))),2,0))</f>
        <v>0</v>
      </c>
      <c r="FW47" s="5" t="n">
        <f aca="false">IF(Kalender!FW47&lt;&gt;1,0,IF(AND($B47&gt;0,INDEX(Kalender!FW$68:FW$77,MAX(1,$B47))&gt;INDEX(Kalender!$B$68:$B$77,MAX(1,$B47))),1,0)+IF(OR(AND($C47&gt;0,INDEX(Kalender!FW$81:FW$110,MAX(1,$C47))&gt;INDEX(Kalender!$B$81:$B$110,MAX(1,$C47))),AND($D47&gt;0,INDEX(Kalender!FW$81:FW$110,MAX(1,$D47))&gt;INDEX(Kalender!$B$81:$B$110,MAX(1,$D47))),AND($E47&gt;0,INDEX(Kalender!FW$81:FW$110,MAX(1,$E47))&gt;INDEX(Kalender!$B$81:$B$110,MAX(1,$E47))),AND($F47&gt;0,INDEX(Kalender!FW$81:FW$110,MAX(1,$F47))&gt;INDEX(Kalender!$B$81:$B$110,MAX(1,$F47)))),2,0))</f>
        <v>0</v>
      </c>
      <c r="FX47" s="5" t="n">
        <f aca="false">IF(Kalender!FX47&lt;&gt;1,0,IF(AND($B47&gt;0,INDEX(Kalender!FX$68:FX$77,MAX(1,$B47))&gt;INDEX(Kalender!$B$68:$B$77,MAX(1,$B47))),1,0)+IF(OR(AND($C47&gt;0,INDEX(Kalender!FX$81:FX$110,MAX(1,$C47))&gt;INDEX(Kalender!$B$81:$B$110,MAX(1,$C47))),AND($D47&gt;0,INDEX(Kalender!FX$81:FX$110,MAX(1,$D47))&gt;INDEX(Kalender!$B$81:$B$110,MAX(1,$D47))),AND($E47&gt;0,INDEX(Kalender!FX$81:FX$110,MAX(1,$E47))&gt;INDEX(Kalender!$B$81:$B$110,MAX(1,$E47))),AND($F47&gt;0,INDEX(Kalender!FX$81:FX$110,MAX(1,$F47))&gt;INDEX(Kalender!$B$81:$B$110,MAX(1,$F47)))),2,0))</f>
        <v>0</v>
      </c>
      <c r="FY47" s="5" t="n">
        <f aca="false">IF(Kalender!FY47&lt;&gt;1,0,IF(AND($B47&gt;0,INDEX(Kalender!FY$68:FY$77,MAX(1,$B47))&gt;INDEX(Kalender!$B$68:$B$77,MAX(1,$B47))),1,0)+IF(OR(AND($C47&gt;0,INDEX(Kalender!FY$81:FY$110,MAX(1,$C47))&gt;INDEX(Kalender!$B$81:$B$110,MAX(1,$C47))),AND($D47&gt;0,INDEX(Kalender!FY$81:FY$110,MAX(1,$D47))&gt;INDEX(Kalender!$B$81:$B$110,MAX(1,$D47))),AND($E47&gt;0,INDEX(Kalender!FY$81:FY$110,MAX(1,$E47))&gt;INDEX(Kalender!$B$81:$B$110,MAX(1,$E47))),AND($F47&gt;0,INDEX(Kalender!FY$81:FY$110,MAX(1,$F47))&gt;INDEX(Kalender!$B$81:$B$110,MAX(1,$F47)))),2,0))</f>
        <v>0</v>
      </c>
      <c r="FZ47" s="5" t="n">
        <f aca="false">IF(Kalender!FZ47&lt;&gt;1,0,IF(AND($B47&gt;0,INDEX(Kalender!FZ$68:FZ$77,MAX(1,$B47))&gt;INDEX(Kalender!$B$68:$B$77,MAX(1,$B47))),1,0)+IF(OR(AND($C47&gt;0,INDEX(Kalender!FZ$81:FZ$110,MAX(1,$C47))&gt;INDEX(Kalender!$B$81:$B$110,MAX(1,$C47))),AND($D47&gt;0,INDEX(Kalender!FZ$81:FZ$110,MAX(1,$D47))&gt;INDEX(Kalender!$B$81:$B$110,MAX(1,$D47))),AND($E47&gt;0,INDEX(Kalender!FZ$81:FZ$110,MAX(1,$E47))&gt;INDEX(Kalender!$B$81:$B$110,MAX(1,$E47))),AND($F47&gt;0,INDEX(Kalender!FZ$81:FZ$110,MAX(1,$F47))&gt;INDEX(Kalender!$B$81:$B$110,MAX(1,$F47)))),2,0))</f>
        <v>0</v>
      </c>
      <c r="GA47" s="5" t="n">
        <f aca="false">IF(Kalender!GA47&lt;&gt;1,0,IF(AND($B47&gt;0,INDEX(Kalender!GA$68:GA$77,MAX(1,$B47))&gt;INDEX(Kalender!$B$68:$B$77,MAX(1,$B47))),1,0)+IF(OR(AND($C47&gt;0,INDEX(Kalender!GA$81:GA$110,MAX(1,$C47))&gt;INDEX(Kalender!$B$81:$B$110,MAX(1,$C47))),AND($D47&gt;0,INDEX(Kalender!GA$81:GA$110,MAX(1,$D47))&gt;INDEX(Kalender!$B$81:$B$110,MAX(1,$D47))),AND($E47&gt;0,INDEX(Kalender!GA$81:GA$110,MAX(1,$E47))&gt;INDEX(Kalender!$B$81:$B$110,MAX(1,$E47))),AND($F47&gt;0,INDEX(Kalender!GA$81:GA$110,MAX(1,$F47))&gt;INDEX(Kalender!$B$81:$B$110,MAX(1,$F47)))),2,0))</f>
        <v>0</v>
      </c>
      <c r="GB47" s="5" t="n">
        <f aca="false">IF(Kalender!GB47&lt;&gt;1,0,IF(AND($B47&gt;0,INDEX(Kalender!GB$68:GB$77,MAX(1,$B47))&gt;INDEX(Kalender!$B$68:$B$77,MAX(1,$B47))),1,0)+IF(OR(AND($C47&gt;0,INDEX(Kalender!GB$81:GB$110,MAX(1,$C47))&gt;INDEX(Kalender!$B$81:$B$110,MAX(1,$C47))),AND($D47&gt;0,INDEX(Kalender!GB$81:GB$110,MAX(1,$D47))&gt;INDEX(Kalender!$B$81:$B$110,MAX(1,$D47))),AND($E47&gt;0,INDEX(Kalender!GB$81:GB$110,MAX(1,$E47))&gt;INDEX(Kalender!$B$81:$B$110,MAX(1,$E47))),AND($F47&gt;0,INDEX(Kalender!GB$81:GB$110,MAX(1,$F47))&gt;INDEX(Kalender!$B$81:$B$110,MAX(1,$F47)))),2,0))</f>
        <v>0</v>
      </c>
      <c r="GC47" s="5" t="n">
        <f aca="false">IF(Kalender!GC47&lt;&gt;1,0,IF(AND($B47&gt;0,INDEX(Kalender!GC$68:GC$77,MAX(1,$B47))&gt;INDEX(Kalender!$B$68:$B$77,MAX(1,$B47))),1,0)+IF(OR(AND($C47&gt;0,INDEX(Kalender!GC$81:GC$110,MAX(1,$C47))&gt;INDEX(Kalender!$B$81:$B$110,MAX(1,$C47))),AND($D47&gt;0,INDEX(Kalender!GC$81:GC$110,MAX(1,$D47))&gt;INDEX(Kalender!$B$81:$B$110,MAX(1,$D47))),AND($E47&gt;0,INDEX(Kalender!GC$81:GC$110,MAX(1,$E47))&gt;INDEX(Kalender!$B$81:$B$110,MAX(1,$E47))),AND($F47&gt;0,INDEX(Kalender!GC$81:GC$110,MAX(1,$F47))&gt;INDEX(Kalender!$B$81:$B$110,MAX(1,$F47)))),2,0))</f>
        <v>0</v>
      </c>
      <c r="GD47" s="5" t="n">
        <f aca="false">IF(Kalender!GD47&lt;&gt;1,0,IF(AND($B47&gt;0,INDEX(Kalender!GD$68:GD$77,MAX(1,$B47))&gt;INDEX(Kalender!$B$68:$B$77,MAX(1,$B47))),1,0)+IF(OR(AND($C47&gt;0,INDEX(Kalender!GD$81:GD$110,MAX(1,$C47))&gt;INDEX(Kalender!$B$81:$B$110,MAX(1,$C47))),AND($D47&gt;0,INDEX(Kalender!GD$81:GD$110,MAX(1,$D47))&gt;INDEX(Kalender!$B$81:$B$110,MAX(1,$D47))),AND($E47&gt;0,INDEX(Kalender!GD$81:GD$110,MAX(1,$E47))&gt;INDEX(Kalender!$B$81:$B$110,MAX(1,$E47))),AND($F47&gt;0,INDEX(Kalender!GD$81:GD$110,MAX(1,$F47))&gt;INDEX(Kalender!$B$81:$B$110,MAX(1,$F47)))),2,0))</f>
        <v>0</v>
      </c>
      <c r="GE47" s="5" t="n">
        <f aca="false">IF(Kalender!GE47&lt;&gt;1,0,IF(AND($B47&gt;0,INDEX(Kalender!GE$68:GE$77,MAX(1,$B47))&gt;INDEX(Kalender!$B$68:$B$77,MAX(1,$B47))),1,0)+IF(OR(AND($C47&gt;0,INDEX(Kalender!GE$81:GE$110,MAX(1,$C47))&gt;INDEX(Kalender!$B$81:$B$110,MAX(1,$C47))),AND($D47&gt;0,INDEX(Kalender!GE$81:GE$110,MAX(1,$D47))&gt;INDEX(Kalender!$B$81:$B$110,MAX(1,$D47))),AND($E47&gt;0,INDEX(Kalender!GE$81:GE$110,MAX(1,$E47))&gt;INDEX(Kalender!$B$81:$B$110,MAX(1,$E47))),AND($F47&gt;0,INDEX(Kalender!GE$81:GE$110,MAX(1,$F47))&gt;INDEX(Kalender!$B$81:$B$110,MAX(1,$F47)))),2,0))</f>
        <v>0</v>
      </c>
      <c r="GF47" s="5" t="n">
        <f aca="false">IF(Kalender!GF47&lt;&gt;1,0,IF(AND($B47&gt;0,INDEX(Kalender!GF$68:GF$77,MAX(1,$B47))&gt;INDEX(Kalender!$B$68:$B$77,MAX(1,$B47))),1,0)+IF(OR(AND($C47&gt;0,INDEX(Kalender!GF$81:GF$110,MAX(1,$C47))&gt;INDEX(Kalender!$B$81:$B$110,MAX(1,$C47))),AND($D47&gt;0,INDEX(Kalender!GF$81:GF$110,MAX(1,$D47))&gt;INDEX(Kalender!$B$81:$B$110,MAX(1,$D47))),AND($E47&gt;0,INDEX(Kalender!GF$81:GF$110,MAX(1,$E47))&gt;INDEX(Kalender!$B$81:$B$110,MAX(1,$E47))),AND($F47&gt;0,INDEX(Kalender!GF$81:GF$110,MAX(1,$F47))&gt;INDEX(Kalender!$B$81:$B$110,MAX(1,$F47)))),2,0))</f>
        <v>0</v>
      </c>
      <c r="GG47" s="5" t="n">
        <f aca="false">IF(Kalender!GG47&lt;&gt;1,0,IF(AND($B47&gt;0,INDEX(Kalender!GG$68:GG$77,MAX(1,$B47))&gt;INDEX(Kalender!$B$68:$B$77,MAX(1,$B47))),1,0)+IF(OR(AND($C47&gt;0,INDEX(Kalender!GG$81:GG$110,MAX(1,$C47))&gt;INDEX(Kalender!$B$81:$B$110,MAX(1,$C47))),AND($D47&gt;0,INDEX(Kalender!GG$81:GG$110,MAX(1,$D47))&gt;INDEX(Kalender!$B$81:$B$110,MAX(1,$D47))),AND($E47&gt;0,INDEX(Kalender!GG$81:GG$110,MAX(1,$E47))&gt;INDEX(Kalender!$B$81:$B$110,MAX(1,$E47))),AND($F47&gt;0,INDEX(Kalender!GG$81:GG$110,MAX(1,$F47))&gt;INDEX(Kalender!$B$81:$B$110,MAX(1,$F47)))),2,0))</f>
        <v>0</v>
      </c>
      <c r="GH47" s="5" t="n">
        <f aca="false">IF(Kalender!GH47&lt;&gt;1,0,IF(AND($B47&gt;0,INDEX(Kalender!GH$68:GH$77,MAX(1,$B47))&gt;INDEX(Kalender!$B$68:$B$77,MAX(1,$B47))),1,0)+IF(OR(AND($C47&gt;0,INDEX(Kalender!GH$81:GH$110,MAX(1,$C47))&gt;INDEX(Kalender!$B$81:$B$110,MAX(1,$C47))),AND($D47&gt;0,INDEX(Kalender!GH$81:GH$110,MAX(1,$D47))&gt;INDEX(Kalender!$B$81:$B$110,MAX(1,$D47))),AND($E47&gt;0,INDEX(Kalender!GH$81:GH$110,MAX(1,$E47))&gt;INDEX(Kalender!$B$81:$B$110,MAX(1,$E47))),AND($F47&gt;0,INDEX(Kalender!GH$81:GH$110,MAX(1,$F47))&gt;INDEX(Kalender!$B$81:$B$110,MAX(1,$F47)))),2,0))</f>
        <v>0</v>
      </c>
      <c r="GI47" s="5" t="n">
        <f aca="false">IF(Kalender!GI47&lt;&gt;1,0,IF(AND($B47&gt;0,INDEX(Kalender!GI$68:GI$77,MAX(1,$B47))&gt;INDEX(Kalender!$B$68:$B$77,MAX(1,$B47))),1,0)+IF(OR(AND($C47&gt;0,INDEX(Kalender!GI$81:GI$110,MAX(1,$C47))&gt;INDEX(Kalender!$B$81:$B$110,MAX(1,$C47))),AND($D47&gt;0,INDEX(Kalender!GI$81:GI$110,MAX(1,$D47))&gt;INDEX(Kalender!$B$81:$B$110,MAX(1,$D47))),AND($E47&gt;0,INDEX(Kalender!GI$81:GI$110,MAX(1,$E47))&gt;INDEX(Kalender!$B$81:$B$110,MAX(1,$E47))),AND($F47&gt;0,INDEX(Kalender!GI$81:GI$110,MAX(1,$F47))&gt;INDEX(Kalender!$B$81:$B$110,MAX(1,$F47)))),2,0))</f>
        <v>0</v>
      </c>
      <c r="GJ47" s="5" t="n">
        <f aca="false">IF(Kalender!GJ47&lt;&gt;1,0,IF(AND($B47&gt;0,INDEX(Kalender!GJ$68:GJ$77,MAX(1,$B47))&gt;INDEX(Kalender!$B$68:$B$77,MAX(1,$B47))),1,0)+IF(OR(AND($C47&gt;0,INDEX(Kalender!GJ$81:GJ$110,MAX(1,$C47))&gt;INDEX(Kalender!$B$81:$B$110,MAX(1,$C47))),AND($D47&gt;0,INDEX(Kalender!GJ$81:GJ$110,MAX(1,$D47))&gt;INDEX(Kalender!$B$81:$B$110,MAX(1,$D47))),AND($E47&gt;0,INDEX(Kalender!GJ$81:GJ$110,MAX(1,$E47))&gt;INDEX(Kalender!$B$81:$B$110,MAX(1,$E47))),AND($F47&gt;0,INDEX(Kalender!GJ$81:GJ$110,MAX(1,$F47))&gt;INDEX(Kalender!$B$81:$B$110,MAX(1,$F47)))),2,0))</f>
        <v>0</v>
      </c>
      <c r="GK47" s="5" t="n">
        <f aca="false">IF(Kalender!GK47&lt;&gt;1,0,IF(AND($B47&gt;0,INDEX(Kalender!GK$68:GK$77,MAX(1,$B47))&gt;INDEX(Kalender!$B$68:$B$77,MAX(1,$B47))),1,0)+IF(OR(AND($C47&gt;0,INDEX(Kalender!GK$81:GK$110,MAX(1,$C47))&gt;INDEX(Kalender!$B$81:$B$110,MAX(1,$C47))),AND($D47&gt;0,INDEX(Kalender!GK$81:GK$110,MAX(1,$D47))&gt;INDEX(Kalender!$B$81:$B$110,MAX(1,$D47))),AND($E47&gt;0,INDEX(Kalender!GK$81:GK$110,MAX(1,$E47))&gt;INDEX(Kalender!$B$81:$B$110,MAX(1,$E47))),AND($F47&gt;0,INDEX(Kalender!GK$81:GK$110,MAX(1,$F47))&gt;INDEX(Kalender!$B$81:$B$110,MAX(1,$F47)))),2,0))</f>
        <v>0</v>
      </c>
      <c r="GL47" s="5" t="n">
        <f aca="false">IF(Kalender!GL47&lt;&gt;1,0,IF(AND($B47&gt;0,INDEX(Kalender!GL$68:GL$77,MAX(1,$B47))&gt;INDEX(Kalender!$B$68:$B$77,MAX(1,$B47))),1,0)+IF(OR(AND($C47&gt;0,INDEX(Kalender!GL$81:GL$110,MAX(1,$C47))&gt;INDEX(Kalender!$B$81:$B$110,MAX(1,$C47))),AND($D47&gt;0,INDEX(Kalender!GL$81:GL$110,MAX(1,$D47))&gt;INDEX(Kalender!$B$81:$B$110,MAX(1,$D47))),AND($E47&gt;0,INDEX(Kalender!GL$81:GL$110,MAX(1,$E47))&gt;INDEX(Kalender!$B$81:$B$110,MAX(1,$E47))),AND($F47&gt;0,INDEX(Kalender!GL$81:GL$110,MAX(1,$F47))&gt;INDEX(Kalender!$B$81:$B$110,MAX(1,$F47)))),2,0))</f>
        <v>0</v>
      </c>
      <c r="GM47" s="5" t="n">
        <f aca="false">IF(Kalender!GM47&lt;&gt;1,0,IF(AND($B47&gt;0,INDEX(Kalender!GM$68:GM$77,MAX(1,$B47))&gt;INDEX(Kalender!$B$68:$B$77,MAX(1,$B47))),1,0)+IF(OR(AND($C47&gt;0,INDEX(Kalender!GM$81:GM$110,MAX(1,$C47))&gt;INDEX(Kalender!$B$81:$B$110,MAX(1,$C47))),AND($D47&gt;0,INDEX(Kalender!GM$81:GM$110,MAX(1,$D47))&gt;INDEX(Kalender!$B$81:$B$110,MAX(1,$D47))),AND($E47&gt;0,INDEX(Kalender!GM$81:GM$110,MAX(1,$E47))&gt;INDEX(Kalender!$B$81:$B$110,MAX(1,$E47))),AND($F47&gt;0,INDEX(Kalender!GM$81:GM$110,MAX(1,$F47))&gt;INDEX(Kalender!$B$81:$B$110,MAX(1,$F47)))),2,0))</f>
        <v>0</v>
      </c>
      <c r="GN47" s="5" t="n">
        <f aca="false">IF(Kalender!GN47&lt;&gt;1,0,IF(AND($B47&gt;0,INDEX(Kalender!GN$68:GN$77,MAX(1,$B47))&gt;INDEX(Kalender!$B$68:$B$77,MAX(1,$B47))),1,0)+IF(OR(AND($C47&gt;0,INDEX(Kalender!GN$81:GN$110,MAX(1,$C47))&gt;INDEX(Kalender!$B$81:$B$110,MAX(1,$C47))),AND($D47&gt;0,INDEX(Kalender!GN$81:GN$110,MAX(1,$D47))&gt;INDEX(Kalender!$B$81:$B$110,MAX(1,$D47))),AND($E47&gt;0,INDEX(Kalender!GN$81:GN$110,MAX(1,$E47))&gt;INDEX(Kalender!$B$81:$B$110,MAX(1,$E47))),AND($F47&gt;0,INDEX(Kalender!GN$81:GN$110,MAX(1,$F47))&gt;INDEX(Kalender!$B$81:$B$110,MAX(1,$F47)))),2,0))</f>
        <v>0</v>
      </c>
      <c r="GO47" s="5" t="n">
        <f aca="false">IF(Kalender!GO47&lt;&gt;1,0,IF(AND($B47&gt;0,INDEX(Kalender!GO$68:GO$77,MAX(1,$B47))&gt;INDEX(Kalender!$B$68:$B$77,MAX(1,$B47))),1,0)+IF(OR(AND($C47&gt;0,INDEX(Kalender!GO$81:GO$110,MAX(1,$C47))&gt;INDEX(Kalender!$B$81:$B$110,MAX(1,$C47))),AND($D47&gt;0,INDEX(Kalender!GO$81:GO$110,MAX(1,$D47))&gt;INDEX(Kalender!$B$81:$B$110,MAX(1,$D47))),AND($E47&gt;0,INDEX(Kalender!GO$81:GO$110,MAX(1,$E47))&gt;INDEX(Kalender!$B$81:$B$110,MAX(1,$E47))),AND($F47&gt;0,INDEX(Kalender!GO$81:GO$110,MAX(1,$F47))&gt;INDEX(Kalender!$B$81:$B$110,MAX(1,$F47)))),2,0))</f>
        <v>0</v>
      </c>
      <c r="GP47" s="5" t="n">
        <f aca="false">IF(Kalender!GP47&lt;&gt;1,0,IF(AND($B47&gt;0,INDEX(Kalender!GP$68:GP$77,MAX(1,$B47))&gt;INDEX(Kalender!$B$68:$B$77,MAX(1,$B47))),1,0)+IF(OR(AND($C47&gt;0,INDEX(Kalender!GP$81:GP$110,MAX(1,$C47))&gt;INDEX(Kalender!$B$81:$B$110,MAX(1,$C47))),AND($D47&gt;0,INDEX(Kalender!GP$81:GP$110,MAX(1,$D47))&gt;INDEX(Kalender!$B$81:$B$110,MAX(1,$D47))),AND($E47&gt;0,INDEX(Kalender!GP$81:GP$110,MAX(1,$E47))&gt;INDEX(Kalender!$B$81:$B$110,MAX(1,$E47))),AND($F47&gt;0,INDEX(Kalender!GP$81:GP$110,MAX(1,$F47))&gt;INDEX(Kalender!$B$81:$B$110,MAX(1,$F47)))),2,0))</f>
        <v>0</v>
      </c>
      <c r="GQ47" s="5" t="n">
        <f aca="false">IF(Kalender!GQ47&lt;&gt;1,0,IF(AND($B47&gt;0,INDEX(Kalender!GQ$68:GQ$77,MAX(1,$B47))&gt;INDEX(Kalender!$B$68:$B$77,MAX(1,$B47))),1,0)+IF(OR(AND($C47&gt;0,INDEX(Kalender!GQ$81:GQ$110,MAX(1,$C47))&gt;INDEX(Kalender!$B$81:$B$110,MAX(1,$C47))),AND($D47&gt;0,INDEX(Kalender!GQ$81:GQ$110,MAX(1,$D47))&gt;INDEX(Kalender!$B$81:$B$110,MAX(1,$D47))),AND($E47&gt;0,INDEX(Kalender!GQ$81:GQ$110,MAX(1,$E47))&gt;INDEX(Kalender!$B$81:$B$110,MAX(1,$E47))),AND($F47&gt;0,INDEX(Kalender!GQ$81:GQ$110,MAX(1,$F47))&gt;INDEX(Kalender!$B$81:$B$110,MAX(1,$F47)))),2,0))</f>
        <v>0</v>
      </c>
      <c r="GR47" s="5" t="n">
        <f aca="false">IF(Kalender!GR47&lt;&gt;1,0,IF(AND($B47&gt;0,INDEX(Kalender!GR$68:GR$77,MAX(1,$B47))&gt;INDEX(Kalender!$B$68:$B$77,MAX(1,$B47))),1,0)+IF(OR(AND($C47&gt;0,INDEX(Kalender!GR$81:GR$110,MAX(1,$C47))&gt;INDEX(Kalender!$B$81:$B$110,MAX(1,$C47))),AND($D47&gt;0,INDEX(Kalender!GR$81:GR$110,MAX(1,$D47))&gt;INDEX(Kalender!$B$81:$B$110,MAX(1,$D47))),AND($E47&gt;0,INDEX(Kalender!GR$81:GR$110,MAX(1,$E47))&gt;INDEX(Kalender!$B$81:$B$110,MAX(1,$E47))),AND($F47&gt;0,INDEX(Kalender!GR$81:GR$110,MAX(1,$F47))&gt;INDEX(Kalender!$B$81:$B$110,MAX(1,$F47)))),2,0))</f>
        <v>0</v>
      </c>
      <c r="GS47" s="5" t="n">
        <f aca="false">IF(Kalender!GS47&lt;&gt;1,0,IF(AND($B47&gt;0,INDEX(Kalender!GS$68:GS$77,MAX(1,$B47))&gt;INDEX(Kalender!$B$68:$B$77,MAX(1,$B47))),1,0)+IF(OR(AND($C47&gt;0,INDEX(Kalender!GS$81:GS$110,MAX(1,$C47))&gt;INDEX(Kalender!$B$81:$B$110,MAX(1,$C47))),AND($D47&gt;0,INDEX(Kalender!GS$81:GS$110,MAX(1,$D47))&gt;INDEX(Kalender!$B$81:$B$110,MAX(1,$D47))),AND($E47&gt;0,INDEX(Kalender!GS$81:GS$110,MAX(1,$E47))&gt;INDEX(Kalender!$B$81:$B$110,MAX(1,$E47))),AND($F47&gt;0,INDEX(Kalender!GS$81:GS$110,MAX(1,$F47))&gt;INDEX(Kalender!$B$81:$B$110,MAX(1,$F47)))),2,0))</f>
        <v>0</v>
      </c>
      <c r="GT47" s="5" t="n">
        <f aca="false">IF(Kalender!GT47&lt;&gt;1,0,IF(AND($B47&gt;0,INDEX(Kalender!GT$68:GT$77,MAX(1,$B47))&gt;INDEX(Kalender!$B$68:$B$77,MAX(1,$B47))),1,0)+IF(OR(AND($C47&gt;0,INDEX(Kalender!GT$81:GT$110,MAX(1,$C47))&gt;INDEX(Kalender!$B$81:$B$110,MAX(1,$C47))),AND($D47&gt;0,INDEX(Kalender!GT$81:GT$110,MAX(1,$D47))&gt;INDEX(Kalender!$B$81:$B$110,MAX(1,$D47))),AND($E47&gt;0,INDEX(Kalender!GT$81:GT$110,MAX(1,$E47))&gt;INDEX(Kalender!$B$81:$B$110,MAX(1,$E47))),AND($F47&gt;0,INDEX(Kalender!GT$81:GT$110,MAX(1,$F47))&gt;INDEX(Kalender!$B$81:$B$110,MAX(1,$F47)))),2,0))</f>
        <v>0</v>
      </c>
      <c r="GU47" s="5" t="n">
        <f aca="false">IF(Kalender!GU47&lt;&gt;1,0,IF(AND($B47&gt;0,INDEX(Kalender!GU$68:GU$77,MAX(1,$B47))&gt;INDEX(Kalender!$B$68:$B$77,MAX(1,$B47))),1,0)+IF(OR(AND($C47&gt;0,INDEX(Kalender!GU$81:GU$110,MAX(1,$C47))&gt;INDEX(Kalender!$B$81:$B$110,MAX(1,$C47))),AND($D47&gt;0,INDEX(Kalender!GU$81:GU$110,MAX(1,$D47))&gt;INDEX(Kalender!$B$81:$B$110,MAX(1,$D47))),AND($E47&gt;0,INDEX(Kalender!GU$81:GU$110,MAX(1,$E47))&gt;INDEX(Kalender!$B$81:$B$110,MAX(1,$E47))),AND($F47&gt;0,INDEX(Kalender!GU$81:GU$110,MAX(1,$F47))&gt;INDEX(Kalender!$B$81:$B$110,MAX(1,$F47)))),2,0))</f>
        <v>0</v>
      </c>
      <c r="GV47" s="5" t="n">
        <f aca="false">IF(Kalender!GV47&lt;&gt;1,0,IF(AND($B47&gt;0,INDEX(Kalender!GV$68:GV$77,MAX(1,$B47))&gt;INDEX(Kalender!$B$68:$B$77,MAX(1,$B47))),1,0)+IF(OR(AND($C47&gt;0,INDEX(Kalender!GV$81:GV$110,MAX(1,$C47))&gt;INDEX(Kalender!$B$81:$B$110,MAX(1,$C47))),AND($D47&gt;0,INDEX(Kalender!GV$81:GV$110,MAX(1,$D47))&gt;INDEX(Kalender!$B$81:$B$110,MAX(1,$D47))),AND($E47&gt;0,INDEX(Kalender!GV$81:GV$110,MAX(1,$E47))&gt;INDEX(Kalender!$B$81:$B$110,MAX(1,$E47))),AND($F47&gt;0,INDEX(Kalender!GV$81:GV$110,MAX(1,$F47))&gt;INDEX(Kalender!$B$81:$B$110,MAX(1,$F47)))),2,0))</f>
        <v>0</v>
      </c>
      <c r="GW47" s="5" t="n">
        <f aca="false">IF(Kalender!GW47&lt;&gt;1,0,IF(AND($B47&gt;0,INDEX(Kalender!GW$68:GW$77,MAX(1,$B47))&gt;INDEX(Kalender!$B$68:$B$77,MAX(1,$B47))),1,0)+IF(OR(AND($C47&gt;0,INDEX(Kalender!GW$81:GW$110,MAX(1,$C47))&gt;INDEX(Kalender!$B$81:$B$110,MAX(1,$C47))),AND($D47&gt;0,INDEX(Kalender!GW$81:GW$110,MAX(1,$D47))&gt;INDEX(Kalender!$B$81:$B$110,MAX(1,$D47))),AND($E47&gt;0,INDEX(Kalender!GW$81:GW$110,MAX(1,$E47))&gt;INDEX(Kalender!$B$81:$B$110,MAX(1,$E47))),AND($F47&gt;0,INDEX(Kalender!GW$81:GW$110,MAX(1,$F47))&gt;INDEX(Kalender!$B$81:$B$110,MAX(1,$F47)))),2,0))</f>
        <v>0</v>
      </c>
      <c r="GX47" s="5" t="n">
        <f aca="false">IF(Kalender!GX47&lt;&gt;1,0,IF(AND($B47&gt;0,INDEX(Kalender!GX$68:GX$77,MAX(1,$B47))&gt;INDEX(Kalender!$B$68:$B$77,MAX(1,$B47))),1,0)+IF(OR(AND($C47&gt;0,INDEX(Kalender!GX$81:GX$110,MAX(1,$C47))&gt;INDEX(Kalender!$B$81:$B$110,MAX(1,$C47))),AND($D47&gt;0,INDEX(Kalender!GX$81:GX$110,MAX(1,$D47))&gt;INDEX(Kalender!$B$81:$B$110,MAX(1,$D47))),AND($E47&gt;0,INDEX(Kalender!GX$81:GX$110,MAX(1,$E47))&gt;INDEX(Kalender!$B$81:$B$110,MAX(1,$E47))),AND($F47&gt;0,INDEX(Kalender!GX$81:GX$110,MAX(1,$F47))&gt;INDEX(Kalender!$B$81:$B$110,MAX(1,$F47)))),2,0))</f>
        <v>0</v>
      </c>
      <c r="GY47" s="5" t="n">
        <f aca="false">IF(Kalender!GY47&lt;&gt;1,0,IF(AND($B47&gt;0,INDEX(Kalender!GY$68:GY$77,MAX(1,$B47))&gt;INDEX(Kalender!$B$68:$B$77,MAX(1,$B47))),1,0)+IF(OR(AND($C47&gt;0,INDEX(Kalender!GY$81:GY$110,MAX(1,$C47))&gt;INDEX(Kalender!$B$81:$B$110,MAX(1,$C47))),AND($D47&gt;0,INDEX(Kalender!GY$81:GY$110,MAX(1,$D47))&gt;INDEX(Kalender!$B$81:$B$110,MAX(1,$D47))),AND($E47&gt;0,INDEX(Kalender!GY$81:GY$110,MAX(1,$E47))&gt;INDEX(Kalender!$B$81:$B$110,MAX(1,$E47))),AND($F47&gt;0,INDEX(Kalender!GY$81:GY$110,MAX(1,$F47))&gt;INDEX(Kalender!$B$81:$B$110,MAX(1,$F47)))),2,0))</f>
        <v>0</v>
      </c>
      <c r="GZ47" s="5" t="n">
        <f aca="false">IF(Kalender!GZ47&lt;&gt;1,0,IF(AND($B47&gt;0,INDEX(Kalender!GZ$68:GZ$77,MAX(1,$B47))&gt;INDEX(Kalender!$B$68:$B$77,MAX(1,$B47))),1,0)+IF(OR(AND($C47&gt;0,INDEX(Kalender!GZ$81:GZ$110,MAX(1,$C47))&gt;INDEX(Kalender!$B$81:$B$110,MAX(1,$C47))),AND($D47&gt;0,INDEX(Kalender!GZ$81:GZ$110,MAX(1,$D47))&gt;INDEX(Kalender!$B$81:$B$110,MAX(1,$D47))),AND($E47&gt;0,INDEX(Kalender!GZ$81:GZ$110,MAX(1,$E47))&gt;INDEX(Kalender!$B$81:$B$110,MAX(1,$E47))),AND($F47&gt;0,INDEX(Kalender!GZ$81:GZ$110,MAX(1,$F47))&gt;INDEX(Kalender!$B$81:$B$110,MAX(1,$F47)))),2,0))</f>
        <v>0</v>
      </c>
      <c r="HA47" s="5" t="n">
        <f aca="false">IF(Kalender!HA47&lt;&gt;1,0,IF(AND($B47&gt;0,INDEX(Kalender!HA$68:HA$77,MAX(1,$B47))&gt;INDEX(Kalender!$B$68:$B$77,MAX(1,$B47))),1,0)+IF(OR(AND($C47&gt;0,INDEX(Kalender!HA$81:HA$110,MAX(1,$C47))&gt;INDEX(Kalender!$B$81:$B$110,MAX(1,$C47))),AND($D47&gt;0,INDEX(Kalender!HA$81:HA$110,MAX(1,$D47))&gt;INDEX(Kalender!$B$81:$B$110,MAX(1,$D47))),AND($E47&gt;0,INDEX(Kalender!HA$81:HA$110,MAX(1,$E47))&gt;INDEX(Kalender!$B$81:$B$110,MAX(1,$E47))),AND($F47&gt;0,INDEX(Kalender!HA$81:HA$110,MAX(1,$F47))&gt;INDEX(Kalender!$B$81:$B$110,MAX(1,$F47)))),2,0))</f>
        <v>0</v>
      </c>
      <c r="HB47" s="5" t="n">
        <f aca="false">IF(Kalender!HB47&lt;&gt;1,0,IF(AND($B47&gt;0,INDEX(Kalender!HB$68:HB$77,MAX(1,$B47))&gt;INDEX(Kalender!$B$68:$B$77,MAX(1,$B47))),1,0)+IF(OR(AND($C47&gt;0,INDEX(Kalender!HB$81:HB$110,MAX(1,$C47))&gt;INDEX(Kalender!$B$81:$B$110,MAX(1,$C47))),AND($D47&gt;0,INDEX(Kalender!HB$81:HB$110,MAX(1,$D47))&gt;INDEX(Kalender!$B$81:$B$110,MAX(1,$D47))),AND($E47&gt;0,INDEX(Kalender!HB$81:HB$110,MAX(1,$E47))&gt;INDEX(Kalender!$B$81:$B$110,MAX(1,$E47))),AND($F47&gt;0,INDEX(Kalender!HB$81:HB$110,MAX(1,$F47))&gt;INDEX(Kalender!$B$81:$B$110,MAX(1,$F47)))),2,0))</f>
        <v>0</v>
      </c>
      <c r="HC47" s="5" t="n">
        <f aca="false">IF(Kalender!HC47&lt;&gt;1,0,IF(AND($B47&gt;0,INDEX(Kalender!HC$68:HC$77,MAX(1,$B47))&gt;INDEX(Kalender!$B$68:$B$77,MAX(1,$B47))),1,0)+IF(OR(AND($C47&gt;0,INDEX(Kalender!HC$81:HC$110,MAX(1,$C47))&gt;INDEX(Kalender!$B$81:$B$110,MAX(1,$C47))),AND($D47&gt;0,INDEX(Kalender!HC$81:HC$110,MAX(1,$D47))&gt;INDEX(Kalender!$B$81:$B$110,MAX(1,$D47))),AND($E47&gt;0,INDEX(Kalender!HC$81:HC$110,MAX(1,$E47))&gt;INDEX(Kalender!$B$81:$B$110,MAX(1,$E47))),AND($F47&gt;0,INDEX(Kalender!HC$81:HC$110,MAX(1,$F47))&gt;INDEX(Kalender!$B$81:$B$110,MAX(1,$F47)))),2,0))</f>
        <v>0</v>
      </c>
      <c r="HD47" s="5" t="n">
        <f aca="false">IF(Kalender!HD47&lt;&gt;1,0,IF(AND($B47&gt;0,INDEX(Kalender!HD$68:HD$77,MAX(1,$B47))&gt;INDEX(Kalender!$B$68:$B$77,MAX(1,$B47))),1,0)+IF(OR(AND($C47&gt;0,INDEX(Kalender!HD$81:HD$110,MAX(1,$C47))&gt;INDEX(Kalender!$B$81:$B$110,MAX(1,$C47))),AND($D47&gt;0,INDEX(Kalender!HD$81:HD$110,MAX(1,$D47))&gt;INDEX(Kalender!$B$81:$B$110,MAX(1,$D47))),AND($E47&gt;0,INDEX(Kalender!HD$81:HD$110,MAX(1,$E47))&gt;INDEX(Kalender!$B$81:$B$110,MAX(1,$E47))),AND($F47&gt;0,INDEX(Kalender!HD$81:HD$110,MAX(1,$F47))&gt;INDEX(Kalender!$B$81:$B$110,MAX(1,$F47)))),2,0))</f>
        <v>0</v>
      </c>
      <c r="HE47" s="5" t="n">
        <f aca="false">IF(Kalender!HE47&lt;&gt;1,0,IF(AND($B47&gt;0,INDEX(Kalender!HE$68:HE$77,MAX(1,$B47))&gt;INDEX(Kalender!$B$68:$B$77,MAX(1,$B47))),1,0)+IF(OR(AND($C47&gt;0,INDEX(Kalender!HE$81:HE$110,MAX(1,$C47))&gt;INDEX(Kalender!$B$81:$B$110,MAX(1,$C47))),AND($D47&gt;0,INDEX(Kalender!HE$81:HE$110,MAX(1,$D47))&gt;INDEX(Kalender!$B$81:$B$110,MAX(1,$D47))),AND($E47&gt;0,INDEX(Kalender!HE$81:HE$110,MAX(1,$E47))&gt;INDEX(Kalender!$B$81:$B$110,MAX(1,$E47))),AND($F47&gt;0,INDEX(Kalender!HE$81:HE$110,MAX(1,$F47))&gt;INDEX(Kalender!$B$81:$B$110,MAX(1,$F47)))),2,0))</f>
        <v>0</v>
      </c>
      <c r="HF47" s="5" t="n">
        <f aca="false">IF(Kalender!HF47&lt;&gt;1,0,IF(AND($B47&gt;0,INDEX(Kalender!HF$68:HF$77,MAX(1,$B47))&gt;INDEX(Kalender!$B$68:$B$77,MAX(1,$B47))),1,0)+IF(OR(AND($C47&gt;0,INDEX(Kalender!HF$81:HF$110,MAX(1,$C47))&gt;INDEX(Kalender!$B$81:$B$110,MAX(1,$C47))),AND($D47&gt;0,INDEX(Kalender!HF$81:HF$110,MAX(1,$D47))&gt;INDEX(Kalender!$B$81:$B$110,MAX(1,$D47))),AND($E47&gt;0,INDEX(Kalender!HF$81:HF$110,MAX(1,$E47))&gt;INDEX(Kalender!$B$81:$B$110,MAX(1,$E47))),AND($F47&gt;0,INDEX(Kalender!HF$81:HF$110,MAX(1,$F47))&gt;INDEX(Kalender!$B$81:$B$110,MAX(1,$F47)))),2,0))</f>
        <v>0</v>
      </c>
      <c r="HG47" s="5" t="n">
        <f aca="false">IF(Kalender!HG47&lt;&gt;1,0,IF(AND($B47&gt;0,INDEX(Kalender!HG$68:HG$77,MAX(1,$B47))&gt;INDEX(Kalender!$B$68:$B$77,MAX(1,$B47))),1,0)+IF(OR(AND($C47&gt;0,INDEX(Kalender!HG$81:HG$110,MAX(1,$C47))&gt;INDEX(Kalender!$B$81:$B$110,MAX(1,$C47))),AND($D47&gt;0,INDEX(Kalender!HG$81:HG$110,MAX(1,$D47))&gt;INDEX(Kalender!$B$81:$B$110,MAX(1,$D47))),AND($E47&gt;0,INDEX(Kalender!HG$81:HG$110,MAX(1,$E47))&gt;INDEX(Kalender!$B$81:$B$110,MAX(1,$E47))),AND($F47&gt;0,INDEX(Kalender!HG$81:HG$110,MAX(1,$F47))&gt;INDEX(Kalender!$B$81:$B$110,MAX(1,$F47)))),2,0))</f>
        <v>0</v>
      </c>
      <c r="HH47" s="5" t="n">
        <f aca="false">IF(Kalender!HH47&lt;&gt;1,0,IF(AND($B47&gt;0,INDEX(Kalender!HH$68:HH$77,MAX(1,$B47))&gt;INDEX(Kalender!$B$68:$B$77,MAX(1,$B47))),1,0)+IF(OR(AND($C47&gt;0,INDEX(Kalender!HH$81:HH$110,MAX(1,$C47))&gt;INDEX(Kalender!$B$81:$B$110,MAX(1,$C47))),AND($D47&gt;0,INDEX(Kalender!HH$81:HH$110,MAX(1,$D47))&gt;INDEX(Kalender!$B$81:$B$110,MAX(1,$D47))),AND($E47&gt;0,INDEX(Kalender!HH$81:HH$110,MAX(1,$E47))&gt;INDEX(Kalender!$B$81:$B$110,MAX(1,$E47))),AND($F47&gt;0,INDEX(Kalender!HH$81:HH$110,MAX(1,$F47))&gt;INDEX(Kalender!$B$81:$B$110,MAX(1,$F47)))),2,0))</f>
        <v>0</v>
      </c>
      <c r="HI47" s="5" t="n">
        <f aca="false">IF(Kalender!HI47&lt;&gt;1,0,IF(AND($B47&gt;0,INDEX(Kalender!HI$68:HI$77,MAX(1,$B47))&gt;INDEX(Kalender!$B$68:$B$77,MAX(1,$B47))),1,0)+IF(OR(AND($C47&gt;0,INDEX(Kalender!HI$81:HI$110,MAX(1,$C47))&gt;INDEX(Kalender!$B$81:$B$110,MAX(1,$C47))),AND($D47&gt;0,INDEX(Kalender!HI$81:HI$110,MAX(1,$D47))&gt;INDEX(Kalender!$B$81:$B$110,MAX(1,$D47))),AND($E47&gt;0,INDEX(Kalender!HI$81:HI$110,MAX(1,$E47))&gt;INDEX(Kalender!$B$81:$B$110,MAX(1,$E47))),AND($F47&gt;0,INDEX(Kalender!HI$81:HI$110,MAX(1,$F47))&gt;INDEX(Kalender!$B$81:$B$110,MAX(1,$F47)))),2,0))</f>
        <v>0</v>
      </c>
      <c r="HJ47" s="5" t="n">
        <f aca="false">IF(Kalender!HJ47&lt;&gt;1,0,IF(AND($B47&gt;0,INDEX(Kalender!HJ$68:HJ$77,MAX(1,$B47))&gt;INDEX(Kalender!$B$68:$B$77,MAX(1,$B47))),1,0)+IF(OR(AND($C47&gt;0,INDEX(Kalender!HJ$81:HJ$110,MAX(1,$C47))&gt;INDEX(Kalender!$B$81:$B$110,MAX(1,$C47))),AND($D47&gt;0,INDEX(Kalender!HJ$81:HJ$110,MAX(1,$D47))&gt;INDEX(Kalender!$B$81:$B$110,MAX(1,$D47))),AND($E47&gt;0,INDEX(Kalender!HJ$81:HJ$110,MAX(1,$E47))&gt;INDEX(Kalender!$B$81:$B$110,MAX(1,$E47))),AND($F47&gt;0,INDEX(Kalender!HJ$81:HJ$110,MAX(1,$F47))&gt;INDEX(Kalender!$B$81:$B$110,MAX(1,$F47)))),2,0))</f>
        <v>0</v>
      </c>
      <c r="HK47" s="5" t="n">
        <f aca="false">IF(Kalender!HK47&lt;&gt;1,0,IF(AND($B47&gt;0,INDEX(Kalender!HK$68:HK$77,MAX(1,$B47))&gt;INDEX(Kalender!$B$68:$B$77,MAX(1,$B47))),1,0)+IF(OR(AND($C47&gt;0,INDEX(Kalender!HK$81:HK$110,MAX(1,$C47))&gt;INDEX(Kalender!$B$81:$B$110,MAX(1,$C47))),AND($D47&gt;0,INDEX(Kalender!HK$81:HK$110,MAX(1,$D47))&gt;INDEX(Kalender!$B$81:$B$110,MAX(1,$D47))),AND($E47&gt;0,INDEX(Kalender!HK$81:HK$110,MAX(1,$E47))&gt;INDEX(Kalender!$B$81:$B$110,MAX(1,$E47))),AND($F47&gt;0,INDEX(Kalender!HK$81:HK$110,MAX(1,$F47))&gt;INDEX(Kalender!$B$81:$B$110,MAX(1,$F47)))),2,0))</f>
        <v>0</v>
      </c>
      <c r="HL47" s="5" t="n">
        <f aca="false">IF(Kalender!HL47&lt;&gt;1,0,IF(AND($B47&gt;0,INDEX(Kalender!HL$68:HL$77,MAX(1,$B47))&gt;INDEX(Kalender!$B$68:$B$77,MAX(1,$B47))),1,0)+IF(OR(AND($C47&gt;0,INDEX(Kalender!HL$81:HL$110,MAX(1,$C47))&gt;INDEX(Kalender!$B$81:$B$110,MAX(1,$C47))),AND($D47&gt;0,INDEX(Kalender!HL$81:HL$110,MAX(1,$D47))&gt;INDEX(Kalender!$B$81:$B$110,MAX(1,$D47))),AND($E47&gt;0,INDEX(Kalender!HL$81:HL$110,MAX(1,$E47))&gt;INDEX(Kalender!$B$81:$B$110,MAX(1,$E47))),AND($F47&gt;0,INDEX(Kalender!HL$81:HL$110,MAX(1,$F47))&gt;INDEX(Kalender!$B$81:$B$110,MAX(1,$F47)))),2,0))</f>
        <v>0</v>
      </c>
      <c r="HM47" s="5" t="n">
        <f aca="false">IF(Kalender!HM47&lt;&gt;1,0,IF(AND($B47&gt;0,INDEX(Kalender!HM$68:HM$77,MAX(1,$B47))&gt;INDEX(Kalender!$B$68:$B$77,MAX(1,$B47))),1,0)+IF(OR(AND($C47&gt;0,INDEX(Kalender!HM$81:HM$110,MAX(1,$C47))&gt;INDEX(Kalender!$B$81:$B$110,MAX(1,$C47))),AND($D47&gt;0,INDEX(Kalender!HM$81:HM$110,MAX(1,$D47))&gt;INDEX(Kalender!$B$81:$B$110,MAX(1,$D47))),AND($E47&gt;0,INDEX(Kalender!HM$81:HM$110,MAX(1,$E47))&gt;INDEX(Kalender!$B$81:$B$110,MAX(1,$E47))),AND($F47&gt;0,INDEX(Kalender!HM$81:HM$110,MAX(1,$F47))&gt;INDEX(Kalender!$B$81:$B$110,MAX(1,$F47)))),2,0))</f>
        <v>0</v>
      </c>
      <c r="HN47" s="5" t="n">
        <f aca="false">IF(Kalender!HN47&lt;&gt;1,0,IF(AND($B47&gt;0,INDEX(Kalender!HN$68:HN$77,MAX(1,$B47))&gt;INDEX(Kalender!$B$68:$B$77,MAX(1,$B47))),1,0)+IF(OR(AND($C47&gt;0,INDEX(Kalender!HN$81:HN$110,MAX(1,$C47))&gt;INDEX(Kalender!$B$81:$B$110,MAX(1,$C47))),AND($D47&gt;0,INDEX(Kalender!HN$81:HN$110,MAX(1,$D47))&gt;INDEX(Kalender!$B$81:$B$110,MAX(1,$D47))),AND($E47&gt;0,INDEX(Kalender!HN$81:HN$110,MAX(1,$E47))&gt;INDEX(Kalender!$B$81:$B$110,MAX(1,$E47))),AND($F47&gt;0,INDEX(Kalender!HN$81:HN$110,MAX(1,$F47))&gt;INDEX(Kalender!$B$81:$B$110,MAX(1,$F47)))),2,0))</f>
        <v>0</v>
      </c>
      <c r="HO47" s="5" t="n">
        <f aca="false">IF(Kalender!HO47&lt;&gt;1,0,IF(AND($B47&gt;0,INDEX(Kalender!HO$68:HO$77,MAX(1,$B47))&gt;INDEX(Kalender!$B$68:$B$77,MAX(1,$B47))),1,0)+IF(OR(AND($C47&gt;0,INDEX(Kalender!HO$81:HO$110,MAX(1,$C47))&gt;INDEX(Kalender!$B$81:$B$110,MAX(1,$C47))),AND($D47&gt;0,INDEX(Kalender!HO$81:HO$110,MAX(1,$D47))&gt;INDEX(Kalender!$B$81:$B$110,MAX(1,$D47))),AND($E47&gt;0,INDEX(Kalender!HO$81:HO$110,MAX(1,$E47))&gt;INDEX(Kalender!$B$81:$B$110,MAX(1,$E47))),AND($F47&gt;0,INDEX(Kalender!HO$81:HO$110,MAX(1,$F47))&gt;INDEX(Kalender!$B$81:$B$110,MAX(1,$F47)))),2,0))</f>
        <v>0</v>
      </c>
      <c r="HP47" s="5" t="n">
        <f aca="false">IF(Kalender!HP47&lt;&gt;1,0,IF(AND($B47&gt;0,INDEX(Kalender!HP$68:HP$77,MAX(1,$B47))&gt;INDEX(Kalender!$B$68:$B$77,MAX(1,$B47))),1,0)+IF(OR(AND($C47&gt;0,INDEX(Kalender!HP$81:HP$110,MAX(1,$C47))&gt;INDEX(Kalender!$B$81:$B$110,MAX(1,$C47))),AND($D47&gt;0,INDEX(Kalender!HP$81:HP$110,MAX(1,$D47))&gt;INDEX(Kalender!$B$81:$B$110,MAX(1,$D47))),AND($E47&gt;0,INDEX(Kalender!HP$81:HP$110,MAX(1,$E47))&gt;INDEX(Kalender!$B$81:$B$110,MAX(1,$E47))),AND($F47&gt;0,INDEX(Kalender!HP$81:HP$110,MAX(1,$F47))&gt;INDEX(Kalender!$B$81:$B$110,MAX(1,$F47)))),2,0))</f>
        <v>0</v>
      </c>
      <c r="HQ47" s="5" t="n">
        <f aca="false">IF(Kalender!HQ47&lt;&gt;1,0,IF(AND($B47&gt;0,INDEX(Kalender!HQ$68:HQ$77,MAX(1,$B47))&gt;INDEX(Kalender!$B$68:$B$77,MAX(1,$B47))),1,0)+IF(OR(AND($C47&gt;0,INDEX(Kalender!HQ$81:HQ$110,MAX(1,$C47))&gt;INDEX(Kalender!$B$81:$B$110,MAX(1,$C47))),AND($D47&gt;0,INDEX(Kalender!HQ$81:HQ$110,MAX(1,$D47))&gt;INDEX(Kalender!$B$81:$B$110,MAX(1,$D47))),AND($E47&gt;0,INDEX(Kalender!HQ$81:HQ$110,MAX(1,$E47))&gt;INDEX(Kalender!$B$81:$B$110,MAX(1,$E47))),AND($F47&gt;0,INDEX(Kalender!HQ$81:HQ$110,MAX(1,$F47))&gt;INDEX(Kalender!$B$81:$B$110,MAX(1,$F47)))),2,0))</f>
        <v>0</v>
      </c>
      <c r="HR47" s="5" t="n">
        <f aca="false">IF(Kalender!HR47&lt;&gt;1,0,IF(AND($B47&gt;0,INDEX(Kalender!HR$68:HR$77,MAX(1,$B47))&gt;INDEX(Kalender!$B$68:$B$77,MAX(1,$B47))),1,0)+IF(OR(AND($C47&gt;0,INDEX(Kalender!HR$81:HR$110,MAX(1,$C47))&gt;INDEX(Kalender!$B$81:$B$110,MAX(1,$C47))),AND($D47&gt;0,INDEX(Kalender!HR$81:HR$110,MAX(1,$D47))&gt;INDEX(Kalender!$B$81:$B$110,MAX(1,$D47))),AND($E47&gt;0,INDEX(Kalender!HR$81:HR$110,MAX(1,$E47))&gt;INDEX(Kalender!$B$81:$B$110,MAX(1,$E47))),AND($F47&gt;0,INDEX(Kalender!HR$81:HR$110,MAX(1,$F47))&gt;INDEX(Kalender!$B$81:$B$110,MAX(1,$F47)))),2,0))</f>
        <v>0</v>
      </c>
      <c r="HS47" s="5" t="n">
        <f aca="false">IF(Kalender!HS47&lt;&gt;1,0,IF(AND($B47&gt;0,INDEX(Kalender!HS$68:HS$77,MAX(1,$B47))&gt;INDEX(Kalender!$B$68:$B$77,MAX(1,$B47))),1,0)+IF(OR(AND($C47&gt;0,INDEX(Kalender!HS$81:HS$110,MAX(1,$C47))&gt;INDEX(Kalender!$B$81:$B$110,MAX(1,$C47))),AND($D47&gt;0,INDEX(Kalender!HS$81:HS$110,MAX(1,$D47))&gt;INDEX(Kalender!$B$81:$B$110,MAX(1,$D47))),AND($E47&gt;0,INDEX(Kalender!HS$81:HS$110,MAX(1,$E47))&gt;INDEX(Kalender!$B$81:$B$110,MAX(1,$E47))),AND($F47&gt;0,INDEX(Kalender!HS$81:HS$110,MAX(1,$F47))&gt;INDEX(Kalender!$B$81:$B$110,MAX(1,$F47)))),2,0))</f>
        <v>0</v>
      </c>
      <c r="HT47" s="5" t="n">
        <f aca="false">IF(Kalender!HT47&lt;&gt;1,0,IF(AND($B47&gt;0,INDEX(Kalender!HT$68:HT$77,MAX(1,$B47))&gt;INDEX(Kalender!$B$68:$B$77,MAX(1,$B47))),1,0)+IF(OR(AND($C47&gt;0,INDEX(Kalender!HT$81:HT$110,MAX(1,$C47))&gt;INDEX(Kalender!$B$81:$B$110,MAX(1,$C47))),AND($D47&gt;0,INDEX(Kalender!HT$81:HT$110,MAX(1,$D47))&gt;INDEX(Kalender!$B$81:$B$110,MAX(1,$D47))),AND($E47&gt;0,INDEX(Kalender!HT$81:HT$110,MAX(1,$E47))&gt;INDEX(Kalender!$B$81:$B$110,MAX(1,$E47))),AND($F47&gt;0,INDEX(Kalender!HT$81:HT$110,MAX(1,$F47))&gt;INDEX(Kalender!$B$81:$B$110,MAX(1,$F47)))),2,0))</f>
        <v>0</v>
      </c>
      <c r="HU47" s="5" t="n">
        <f aca="false">IF(Kalender!HU47&lt;&gt;1,0,IF(AND($B47&gt;0,INDEX(Kalender!HU$68:HU$77,MAX(1,$B47))&gt;INDEX(Kalender!$B$68:$B$77,MAX(1,$B47))),1,0)+IF(OR(AND($C47&gt;0,INDEX(Kalender!HU$81:HU$110,MAX(1,$C47))&gt;INDEX(Kalender!$B$81:$B$110,MAX(1,$C47))),AND($D47&gt;0,INDEX(Kalender!HU$81:HU$110,MAX(1,$D47))&gt;INDEX(Kalender!$B$81:$B$110,MAX(1,$D47))),AND($E47&gt;0,INDEX(Kalender!HU$81:HU$110,MAX(1,$E47))&gt;INDEX(Kalender!$B$81:$B$110,MAX(1,$E47))),AND($F47&gt;0,INDEX(Kalender!HU$81:HU$110,MAX(1,$F47))&gt;INDEX(Kalender!$B$81:$B$110,MAX(1,$F47)))),2,0))</f>
        <v>0</v>
      </c>
      <c r="HV47" s="5" t="n">
        <f aca="false">IF(Kalender!HV47&lt;&gt;1,0,IF(AND($B47&gt;0,INDEX(Kalender!HV$68:HV$77,MAX(1,$B47))&gt;INDEX(Kalender!$B$68:$B$77,MAX(1,$B47))),1,0)+IF(OR(AND($C47&gt;0,INDEX(Kalender!HV$81:HV$110,MAX(1,$C47))&gt;INDEX(Kalender!$B$81:$B$110,MAX(1,$C47))),AND($D47&gt;0,INDEX(Kalender!HV$81:HV$110,MAX(1,$D47))&gt;INDEX(Kalender!$B$81:$B$110,MAX(1,$D47))),AND($E47&gt;0,INDEX(Kalender!HV$81:HV$110,MAX(1,$E47))&gt;INDEX(Kalender!$B$81:$B$110,MAX(1,$E47))),AND($F47&gt;0,INDEX(Kalender!HV$81:HV$110,MAX(1,$F47))&gt;INDEX(Kalender!$B$81:$B$110,MAX(1,$F47)))),2,0))</f>
        <v>0</v>
      </c>
      <c r="HW47" s="5" t="n">
        <f aca="false">IF(Kalender!HW47&lt;&gt;1,0,IF(AND($B47&gt;0,INDEX(Kalender!HW$68:HW$77,MAX(1,$B47))&gt;INDEX(Kalender!$B$68:$B$77,MAX(1,$B47))),1,0)+IF(OR(AND($C47&gt;0,INDEX(Kalender!HW$81:HW$110,MAX(1,$C47))&gt;INDEX(Kalender!$B$81:$B$110,MAX(1,$C47))),AND($D47&gt;0,INDEX(Kalender!HW$81:HW$110,MAX(1,$D47))&gt;INDEX(Kalender!$B$81:$B$110,MAX(1,$D47))),AND($E47&gt;0,INDEX(Kalender!HW$81:HW$110,MAX(1,$E47))&gt;INDEX(Kalender!$B$81:$B$110,MAX(1,$E47))),AND($F47&gt;0,INDEX(Kalender!HW$81:HW$110,MAX(1,$F47))&gt;INDEX(Kalender!$B$81:$B$110,MAX(1,$F47)))),2,0))</f>
        <v>0</v>
      </c>
      <c r="HX47" s="5" t="n">
        <f aca="false">IF(Kalender!HX47&lt;&gt;1,0,IF(AND($B47&gt;0,INDEX(Kalender!HX$68:HX$77,MAX(1,$B47))&gt;INDEX(Kalender!$B$68:$B$77,MAX(1,$B47))),1,0)+IF(OR(AND($C47&gt;0,INDEX(Kalender!HX$81:HX$110,MAX(1,$C47))&gt;INDEX(Kalender!$B$81:$B$110,MAX(1,$C47))),AND($D47&gt;0,INDEX(Kalender!HX$81:HX$110,MAX(1,$D47))&gt;INDEX(Kalender!$B$81:$B$110,MAX(1,$D47))),AND($E47&gt;0,INDEX(Kalender!HX$81:HX$110,MAX(1,$E47))&gt;INDEX(Kalender!$B$81:$B$110,MAX(1,$E47))),AND($F47&gt;0,INDEX(Kalender!HX$81:HX$110,MAX(1,$F47))&gt;INDEX(Kalender!$B$81:$B$110,MAX(1,$F47)))),2,0))</f>
        <v>0</v>
      </c>
      <c r="HY47" s="5" t="n">
        <f aca="false">IF(Kalender!HY47&lt;&gt;1,0,IF(AND($B47&gt;0,INDEX(Kalender!HY$68:HY$77,MAX(1,$B47))&gt;INDEX(Kalender!$B$68:$B$77,MAX(1,$B47))),1,0)+IF(OR(AND($C47&gt;0,INDEX(Kalender!HY$81:HY$110,MAX(1,$C47))&gt;INDEX(Kalender!$B$81:$B$110,MAX(1,$C47))),AND($D47&gt;0,INDEX(Kalender!HY$81:HY$110,MAX(1,$D47))&gt;INDEX(Kalender!$B$81:$B$110,MAX(1,$D47))),AND($E47&gt;0,INDEX(Kalender!HY$81:HY$110,MAX(1,$E47))&gt;INDEX(Kalender!$B$81:$B$110,MAX(1,$E47))),AND($F47&gt;0,INDEX(Kalender!HY$81:HY$110,MAX(1,$F47))&gt;INDEX(Kalender!$B$81:$B$110,MAX(1,$F47)))),2,0))</f>
        <v>0</v>
      </c>
      <c r="HZ47" s="5" t="n">
        <f aca="false">IF(Kalender!HZ47&lt;&gt;1,0,IF(AND($B47&gt;0,INDEX(Kalender!HZ$68:HZ$77,MAX(1,$B47))&gt;INDEX(Kalender!$B$68:$B$77,MAX(1,$B47))),1,0)+IF(OR(AND($C47&gt;0,INDEX(Kalender!HZ$81:HZ$110,MAX(1,$C47))&gt;INDEX(Kalender!$B$81:$B$110,MAX(1,$C47))),AND($D47&gt;0,INDEX(Kalender!HZ$81:HZ$110,MAX(1,$D47))&gt;INDEX(Kalender!$B$81:$B$110,MAX(1,$D47))),AND($E47&gt;0,INDEX(Kalender!HZ$81:HZ$110,MAX(1,$E47))&gt;INDEX(Kalender!$B$81:$B$110,MAX(1,$E47))),AND($F47&gt;0,INDEX(Kalender!HZ$81:HZ$110,MAX(1,$F47))&gt;INDEX(Kalender!$B$81:$B$110,MAX(1,$F47)))),2,0))</f>
        <v>0</v>
      </c>
      <c r="IA47" s="5" t="n">
        <f aca="false">IF(Kalender!IA47&lt;&gt;1,0,IF(AND($B47&gt;0,INDEX(Kalender!IA$68:IA$77,MAX(1,$B47))&gt;INDEX(Kalender!$B$68:$B$77,MAX(1,$B47))),1,0)+IF(OR(AND($C47&gt;0,INDEX(Kalender!IA$81:IA$110,MAX(1,$C47))&gt;INDEX(Kalender!$B$81:$B$110,MAX(1,$C47))),AND($D47&gt;0,INDEX(Kalender!IA$81:IA$110,MAX(1,$D47))&gt;INDEX(Kalender!$B$81:$B$110,MAX(1,$D47))),AND($E47&gt;0,INDEX(Kalender!IA$81:IA$110,MAX(1,$E47))&gt;INDEX(Kalender!$B$81:$B$110,MAX(1,$E47))),AND($F47&gt;0,INDEX(Kalender!IA$81:IA$110,MAX(1,$F47))&gt;INDEX(Kalender!$B$81:$B$110,MAX(1,$F47)))),2,0))</f>
        <v>0</v>
      </c>
      <c r="IB47" s="5" t="n">
        <f aca="false">IF(Kalender!IB47&lt;&gt;1,0,IF(AND($B47&gt;0,INDEX(Kalender!IB$68:IB$77,MAX(1,$B47))&gt;INDEX(Kalender!$B$68:$B$77,MAX(1,$B47))),1,0)+IF(OR(AND($C47&gt;0,INDEX(Kalender!IB$81:IB$110,MAX(1,$C47))&gt;INDEX(Kalender!$B$81:$B$110,MAX(1,$C47))),AND($D47&gt;0,INDEX(Kalender!IB$81:IB$110,MAX(1,$D47))&gt;INDEX(Kalender!$B$81:$B$110,MAX(1,$D47))),AND($E47&gt;0,INDEX(Kalender!IB$81:IB$110,MAX(1,$E47))&gt;INDEX(Kalender!$B$81:$B$110,MAX(1,$E47))),AND($F47&gt;0,INDEX(Kalender!IB$81:IB$110,MAX(1,$F47))&gt;INDEX(Kalender!$B$81:$B$110,MAX(1,$F47)))),2,0))</f>
        <v>0</v>
      </c>
      <c r="IC47" s="5" t="n">
        <f aca="false">IF(Kalender!IC47&lt;&gt;1,0,IF(AND($B47&gt;0,INDEX(Kalender!IC$68:IC$77,MAX(1,$B47))&gt;INDEX(Kalender!$B$68:$B$77,MAX(1,$B47))),1,0)+IF(OR(AND($C47&gt;0,INDEX(Kalender!IC$81:IC$110,MAX(1,$C47))&gt;INDEX(Kalender!$B$81:$B$110,MAX(1,$C47))),AND($D47&gt;0,INDEX(Kalender!IC$81:IC$110,MAX(1,$D47))&gt;INDEX(Kalender!$B$81:$B$110,MAX(1,$D47))),AND($E47&gt;0,INDEX(Kalender!IC$81:IC$110,MAX(1,$E47))&gt;INDEX(Kalender!$B$81:$B$110,MAX(1,$E47))),AND($F47&gt;0,INDEX(Kalender!IC$81:IC$110,MAX(1,$F47))&gt;INDEX(Kalender!$B$81:$B$110,MAX(1,$F47)))),2,0))</f>
        <v>0</v>
      </c>
      <c r="ID47" s="5" t="n">
        <f aca="false">IF(Kalender!ID47&lt;&gt;1,0,IF(AND($B47&gt;0,INDEX(Kalender!ID$68:ID$77,MAX(1,$B47))&gt;INDEX(Kalender!$B$68:$B$77,MAX(1,$B47))),1,0)+IF(OR(AND($C47&gt;0,INDEX(Kalender!ID$81:ID$110,MAX(1,$C47))&gt;INDEX(Kalender!$B$81:$B$110,MAX(1,$C47))),AND($D47&gt;0,INDEX(Kalender!ID$81:ID$110,MAX(1,$D47))&gt;INDEX(Kalender!$B$81:$B$110,MAX(1,$D47))),AND($E47&gt;0,INDEX(Kalender!ID$81:ID$110,MAX(1,$E47))&gt;INDEX(Kalender!$B$81:$B$110,MAX(1,$E47))),AND($F47&gt;0,INDEX(Kalender!ID$81:ID$110,MAX(1,$F47))&gt;INDEX(Kalender!$B$81:$B$110,MAX(1,$F47)))),2,0))</f>
        <v>0</v>
      </c>
      <c r="IE47" s="5" t="n">
        <f aca="false">IF(Kalender!IE47&lt;&gt;1,0,IF(AND($B47&gt;0,INDEX(Kalender!IE$68:IE$77,MAX(1,$B47))&gt;INDEX(Kalender!$B$68:$B$77,MAX(1,$B47))),1,0)+IF(OR(AND($C47&gt;0,INDEX(Kalender!IE$81:IE$110,MAX(1,$C47))&gt;INDEX(Kalender!$B$81:$B$110,MAX(1,$C47))),AND($D47&gt;0,INDEX(Kalender!IE$81:IE$110,MAX(1,$D47))&gt;INDEX(Kalender!$B$81:$B$110,MAX(1,$D47))),AND($E47&gt;0,INDEX(Kalender!IE$81:IE$110,MAX(1,$E47))&gt;INDEX(Kalender!$B$81:$B$110,MAX(1,$E47))),AND($F47&gt;0,INDEX(Kalender!IE$81:IE$110,MAX(1,$F47))&gt;INDEX(Kalender!$B$81:$B$110,MAX(1,$F47)))),2,0))</f>
        <v>0</v>
      </c>
      <c r="IF47" s="5" t="n">
        <f aca="false">IF(Kalender!IF47&lt;&gt;1,0,IF(AND($B47&gt;0,INDEX(Kalender!IF$68:IF$77,MAX(1,$B47))&gt;INDEX(Kalender!$B$68:$B$77,MAX(1,$B47))),1,0)+IF(OR(AND($C47&gt;0,INDEX(Kalender!IF$81:IF$110,MAX(1,$C47))&gt;INDEX(Kalender!$B$81:$B$110,MAX(1,$C47))),AND($D47&gt;0,INDEX(Kalender!IF$81:IF$110,MAX(1,$D47))&gt;INDEX(Kalender!$B$81:$B$110,MAX(1,$D47))),AND($E47&gt;0,INDEX(Kalender!IF$81:IF$110,MAX(1,$E47))&gt;INDEX(Kalender!$B$81:$B$110,MAX(1,$E47))),AND($F47&gt;0,INDEX(Kalender!IF$81:IF$110,MAX(1,$F47))&gt;INDEX(Kalender!$B$81:$B$110,MAX(1,$F47)))),2,0))</f>
        <v>0</v>
      </c>
      <c r="IG47" s="5" t="n">
        <f aca="false">IF(Kalender!IG47&lt;&gt;1,0,IF(AND($B47&gt;0,INDEX(Kalender!IG$68:IG$77,MAX(1,$B47))&gt;INDEX(Kalender!$B$68:$B$77,MAX(1,$B47))),1,0)+IF(OR(AND($C47&gt;0,INDEX(Kalender!IG$81:IG$110,MAX(1,$C47))&gt;INDEX(Kalender!$B$81:$B$110,MAX(1,$C47))),AND($D47&gt;0,INDEX(Kalender!IG$81:IG$110,MAX(1,$D47))&gt;INDEX(Kalender!$B$81:$B$110,MAX(1,$D47))),AND($E47&gt;0,INDEX(Kalender!IG$81:IG$110,MAX(1,$E47))&gt;INDEX(Kalender!$B$81:$B$110,MAX(1,$E47))),AND($F47&gt;0,INDEX(Kalender!IG$81:IG$110,MAX(1,$F47))&gt;INDEX(Kalender!$B$81:$B$110,MAX(1,$F47)))),2,0))</f>
        <v>0</v>
      </c>
      <c r="IH47" s="5" t="n">
        <f aca="false">IF(Kalender!IH47&lt;&gt;1,0,IF(AND($B47&gt;0,INDEX(Kalender!IH$68:IH$77,MAX(1,$B47))&gt;INDEX(Kalender!$B$68:$B$77,MAX(1,$B47))),1,0)+IF(OR(AND($C47&gt;0,INDEX(Kalender!IH$81:IH$110,MAX(1,$C47))&gt;INDEX(Kalender!$B$81:$B$110,MAX(1,$C47))),AND($D47&gt;0,INDEX(Kalender!IH$81:IH$110,MAX(1,$D47))&gt;INDEX(Kalender!$B$81:$B$110,MAX(1,$D47))),AND($E47&gt;0,INDEX(Kalender!IH$81:IH$110,MAX(1,$E47))&gt;INDEX(Kalender!$B$81:$B$110,MAX(1,$E47))),AND($F47&gt;0,INDEX(Kalender!IH$81:IH$110,MAX(1,$F47))&gt;INDEX(Kalender!$B$81:$B$110,MAX(1,$F47)))),2,0))</f>
        <v>0</v>
      </c>
      <c r="II47" s="5" t="n">
        <f aca="false">IF(Kalender!II47&lt;&gt;1,0,IF(AND($B47&gt;0,INDEX(Kalender!II$68:II$77,MAX(1,$B47))&gt;INDEX(Kalender!$B$68:$B$77,MAX(1,$B47))),1,0)+IF(OR(AND($C47&gt;0,INDEX(Kalender!II$81:II$110,MAX(1,$C47))&gt;INDEX(Kalender!$B$81:$B$110,MAX(1,$C47))),AND($D47&gt;0,INDEX(Kalender!II$81:II$110,MAX(1,$D47))&gt;INDEX(Kalender!$B$81:$B$110,MAX(1,$D47))),AND($E47&gt;0,INDEX(Kalender!II$81:II$110,MAX(1,$E47))&gt;INDEX(Kalender!$B$81:$B$110,MAX(1,$E47))),AND($F47&gt;0,INDEX(Kalender!II$81:II$110,MAX(1,$F47))&gt;INDEX(Kalender!$B$81:$B$110,MAX(1,$F47)))),2,0))</f>
        <v>0</v>
      </c>
      <c r="IJ47" s="5" t="n">
        <f aca="false">IF(Kalender!IJ47&lt;&gt;1,0,IF(AND($B47&gt;0,INDEX(Kalender!IJ$68:IJ$77,MAX(1,$B47))&gt;INDEX(Kalender!$B$68:$B$77,MAX(1,$B47))),1,0)+IF(OR(AND($C47&gt;0,INDEX(Kalender!IJ$81:IJ$110,MAX(1,$C47))&gt;INDEX(Kalender!$B$81:$B$110,MAX(1,$C47))),AND($D47&gt;0,INDEX(Kalender!IJ$81:IJ$110,MAX(1,$D47))&gt;INDEX(Kalender!$B$81:$B$110,MAX(1,$D47))),AND($E47&gt;0,INDEX(Kalender!IJ$81:IJ$110,MAX(1,$E47))&gt;INDEX(Kalender!$B$81:$B$110,MAX(1,$E47))),AND($F47&gt;0,INDEX(Kalender!IJ$81:IJ$110,MAX(1,$F47))&gt;INDEX(Kalender!$B$81:$B$110,MAX(1,$F47)))),2,0))</f>
        <v>0</v>
      </c>
      <c r="IK47" s="5" t="n">
        <f aca="false">IF(Kalender!IK47&lt;&gt;1,0,IF(AND($B47&gt;0,INDEX(Kalender!IK$68:IK$77,MAX(1,$B47))&gt;INDEX(Kalender!$B$68:$B$77,MAX(1,$B47))),1,0)+IF(OR(AND($C47&gt;0,INDEX(Kalender!IK$81:IK$110,MAX(1,$C47))&gt;INDEX(Kalender!$B$81:$B$110,MAX(1,$C47))),AND($D47&gt;0,INDEX(Kalender!IK$81:IK$110,MAX(1,$D47))&gt;INDEX(Kalender!$B$81:$B$110,MAX(1,$D47))),AND($E47&gt;0,INDEX(Kalender!IK$81:IK$110,MAX(1,$E47))&gt;INDEX(Kalender!$B$81:$B$110,MAX(1,$E47))),AND($F47&gt;0,INDEX(Kalender!IK$81:IK$110,MAX(1,$F47))&gt;INDEX(Kalender!$B$81:$B$110,MAX(1,$F47)))),2,0))</f>
        <v>0</v>
      </c>
      <c r="IL47" s="5" t="n">
        <f aca="false">IF(Kalender!IL47&lt;&gt;1,0,IF(AND($B47&gt;0,INDEX(Kalender!IL$68:IL$77,MAX(1,$B47))&gt;INDEX(Kalender!$B$68:$B$77,MAX(1,$B47))),1,0)+IF(OR(AND($C47&gt;0,INDEX(Kalender!IL$81:IL$110,MAX(1,$C47))&gt;INDEX(Kalender!$B$81:$B$110,MAX(1,$C47))),AND($D47&gt;0,INDEX(Kalender!IL$81:IL$110,MAX(1,$D47))&gt;INDEX(Kalender!$B$81:$B$110,MAX(1,$D47))),AND($E47&gt;0,INDEX(Kalender!IL$81:IL$110,MAX(1,$E47))&gt;INDEX(Kalender!$B$81:$B$110,MAX(1,$E47))),AND($F47&gt;0,INDEX(Kalender!IL$81:IL$110,MAX(1,$F47))&gt;INDEX(Kalender!$B$81:$B$110,MAX(1,$F47)))),2,0))</f>
        <v>0</v>
      </c>
      <c r="IM47" s="5" t="n">
        <f aca="false">IF(Kalender!IM47&lt;&gt;1,0,IF(AND($B47&gt;0,INDEX(Kalender!IM$68:IM$77,MAX(1,$B47))&gt;INDEX(Kalender!$B$68:$B$77,MAX(1,$B47))),1,0)+IF(OR(AND($C47&gt;0,INDEX(Kalender!IM$81:IM$110,MAX(1,$C47))&gt;INDEX(Kalender!$B$81:$B$110,MAX(1,$C47))),AND($D47&gt;0,INDEX(Kalender!IM$81:IM$110,MAX(1,$D47))&gt;INDEX(Kalender!$B$81:$B$110,MAX(1,$D47))),AND($E47&gt;0,INDEX(Kalender!IM$81:IM$110,MAX(1,$E47))&gt;INDEX(Kalender!$B$81:$B$110,MAX(1,$E47))),AND($F47&gt;0,INDEX(Kalender!IM$81:IM$110,MAX(1,$F47))&gt;INDEX(Kalender!$B$81:$B$110,MAX(1,$F47)))),2,0))</f>
        <v>0</v>
      </c>
      <c r="IN47" s="5" t="n">
        <f aca="false">IF(Kalender!IN47&lt;&gt;1,0,IF(AND($B47&gt;0,INDEX(Kalender!IN$68:IN$77,MAX(1,$B47))&gt;INDEX(Kalender!$B$68:$B$77,MAX(1,$B47))),1,0)+IF(OR(AND($C47&gt;0,INDEX(Kalender!IN$81:IN$110,MAX(1,$C47))&gt;INDEX(Kalender!$B$81:$B$110,MAX(1,$C47))),AND($D47&gt;0,INDEX(Kalender!IN$81:IN$110,MAX(1,$D47))&gt;INDEX(Kalender!$B$81:$B$110,MAX(1,$D47))),AND($E47&gt;0,INDEX(Kalender!IN$81:IN$110,MAX(1,$E47))&gt;INDEX(Kalender!$B$81:$B$110,MAX(1,$E47))),AND($F47&gt;0,INDEX(Kalender!IN$81:IN$110,MAX(1,$F47))&gt;INDEX(Kalender!$B$81:$B$110,MAX(1,$F47)))),2,0))</f>
        <v>0</v>
      </c>
      <c r="IO47" s="5" t="n">
        <f aca="false">IF(Kalender!IO47&lt;&gt;1,0,IF(AND($B47&gt;0,INDEX(Kalender!IO$68:IO$77,MAX(1,$B47))&gt;INDEX(Kalender!$B$68:$B$77,MAX(1,$B47))),1,0)+IF(OR(AND($C47&gt;0,INDEX(Kalender!IO$81:IO$110,MAX(1,$C47))&gt;INDEX(Kalender!$B$81:$B$110,MAX(1,$C47))),AND($D47&gt;0,INDEX(Kalender!IO$81:IO$110,MAX(1,$D47))&gt;INDEX(Kalender!$B$81:$B$110,MAX(1,$D47))),AND($E47&gt;0,INDEX(Kalender!IO$81:IO$110,MAX(1,$E47))&gt;INDEX(Kalender!$B$81:$B$110,MAX(1,$E47))),AND($F47&gt;0,INDEX(Kalender!IO$81:IO$110,MAX(1,$F47))&gt;INDEX(Kalender!$B$81:$B$110,MAX(1,$F47)))),2,0))</f>
        <v>0</v>
      </c>
      <c r="IP47" s="5" t="n">
        <f aca="false">IF(Kalender!IP47&lt;&gt;1,0,IF(AND($B47&gt;0,INDEX(Kalender!IP$68:IP$77,MAX(1,$B47))&gt;INDEX(Kalender!$B$68:$B$77,MAX(1,$B47))),1,0)+IF(OR(AND($C47&gt;0,INDEX(Kalender!IP$81:IP$110,MAX(1,$C47))&gt;INDEX(Kalender!$B$81:$B$110,MAX(1,$C47))),AND($D47&gt;0,INDEX(Kalender!IP$81:IP$110,MAX(1,$D47))&gt;INDEX(Kalender!$B$81:$B$110,MAX(1,$D47))),AND($E47&gt;0,INDEX(Kalender!IP$81:IP$110,MAX(1,$E47))&gt;INDEX(Kalender!$B$81:$B$110,MAX(1,$E47))),AND($F47&gt;0,INDEX(Kalender!IP$81:IP$110,MAX(1,$F47))&gt;INDEX(Kalender!$B$81:$B$110,MAX(1,$F47)))),2,0))</f>
        <v>0</v>
      </c>
      <c r="IQ47" s="5" t="n">
        <f aca="false">IF(Kalender!IQ47&lt;&gt;1,0,IF(AND($B47&gt;0,INDEX(Kalender!IQ$68:IQ$77,MAX(1,$B47))&gt;INDEX(Kalender!$B$68:$B$77,MAX(1,$B47))),1,0)+IF(OR(AND($C47&gt;0,INDEX(Kalender!IQ$81:IQ$110,MAX(1,$C47))&gt;INDEX(Kalender!$B$81:$B$110,MAX(1,$C47))),AND($D47&gt;0,INDEX(Kalender!IQ$81:IQ$110,MAX(1,$D47))&gt;INDEX(Kalender!$B$81:$B$110,MAX(1,$D47))),AND($E47&gt;0,INDEX(Kalender!IQ$81:IQ$110,MAX(1,$E47))&gt;INDEX(Kalender!$B$81:$B$110,MAX(1,$E47))),AND($F47&gt;0,INDEX(Kalender!IQ$81:IQ$110,MAX(1,$F47))&gt;INDEX(Kalender!$B$81:$B$110,MAX(1,$F47)))),2,0))</f>
        <v>0</v>
      </c>
      <c r="IR47" s="5" t="n">
        <f aca="false">IF(Kalender!IR47&lt;&gt;1,0,IF(AND($B47&gt;0,INDEX(Kalender!IR$68:IR$77,MAX(1,$B47))&gt;INDEX(Kalender!$B$68:$B$77,MAX(1,$B47))),1,0)+IF(OR(AND($C47&gt;0,INDEX(Kalender!IR$81:IR$110,MAX(1,$C47))&gt;INDEX(Kalender!$B$81:$B$110,MAX(1,$C47))),AND($D47&gt;0,INDEX(Kalender!IR$81:IR$110,MAX(1,$D47))&gt;INDEX(Kalender!$B$81:$B$110,MAX(1,$D47))),AND($E47&gt;0,INDEX(Kalender!IR$81:IR$110,MAX(1,$E47))&gt;INDEX(Kalender!$B$81:$B$110,MAX(1,$E47))),AND($F47&gt;0,INDEX(Kalender!IR$81:IR$110,MAX(1,$F47))&gt;INDEX(Kalender!$B$81:$B$110,MAX(1,$F47)))),2,0))</f>
        <v>0</v>
      </c>
      <c r="IS47" s="5" t="n">
        <f aca="false">IF(Kalender!IS47&lt;&gt;1,0,IF(AND($B47&gt;0,INDEX(Kalender!IS$68:IS$77,MAX(1,$B47))&gt;INDEX(Kalender!$B$68:$B$77,MAX(1,$B47))),1,0)+IF(OR(AND($C47&gt;0,INDEX(Kalender!IS$81:IS$110,MAX(1,$C47))&gt;INDEX(Kalender!$B$81:$B$110,MAX(1,$C47))),AND($D47&gt;0,INDEX(Kalender!IS$81:IS$110,MAX(1,$D47))&gt;INDEX(Kalender!$B$81:$B$110,MAX(1,$D47))),AND($E47&gt;0,INDEX(Kalender!IS$81:IS$110,MAX(1,$E47))&gt;INDEX(Kalender!$B$81:$B$110,MAX(1,$E47))),AND($F47&gt;0,INDEX(Kalender!IS$81:IS$110,MAX(1,$F47))&gt;INDEX(Kalender!$B$81:$B$110,MAX(1,$F47)))),2,0))</f>
        <v>0</v>
      </c>
      <c r="IT47" s="5" t="n">
        <f aca="false">IF(Kalender!IT47&lt;&gt;1,0,IF(AND($B47&gt;0,INDEX(Kalender!IT$68:IT$77,MAX(1,$B47))&gt;INDEX(Kalender!$B$68:$B$77,MAX(1,$B47))),1,0)+IF(OR(AND($C47&gt;0,INDEX(Kalender!IT$81:IT$110,MAX(1,$C47))&gt;INDEX(Kalender!$B$81:$B$110,MAX(1,$C47))),AND($D47&gt;0,INDEX(Kalender!IT$81:IT$110,MAX(1,$D47))&gt;INDEX(Kalender!$B$81:$B$110,MAX(1,$D47))),AND($E47&gt;0,INDEX(Kalender!IT$81:IT$110,MAX(1,$E47))&gt;INDEX(Kalender!$B$81:$B$110,MAX(1,$E47))),AND($F47&gt;0,INDEX(Kalender!IT$81:IT$110,MAX(1,$F47))&gt;INDEX(Kalender!$B$81:$B$110,MAX(1,$F47)))),2,0))</f>
        <v>0</v>
      </c>
      <c r="IU47" s="5" t="n">
        <f aca="false">IF(Kalender!IU47&lt;&gt;1,0,IF(AND($B47&gt;0,INDEX(Kalender!IU$68:IU$77,MAX(1,$B47))&gt;INDEX(Kalender!$B$68:$B$77,MAX(1,$B47))),1,0)+IF(OR(AND($C47&gt;0,INDEX(Kalender!IU$81:IU$110,MAX(1,$C47))&gt;INDEX(Kalender!$B$81:$B$110,MAX(1,$C47))),AND($D47&gt;0,INDEX(Kalender!IU$81:IU$110,MAX(1,$D47))&gt;INDEX(Kalender!$B$81:$B$110,MAX(1,$D47))),AND($E47&gt;0,INDEX(Kalender!IU$81:IU$110,MAX(1,$E47))&gt;INDEX(Kalender!$B$81:$B$110,MAX(1,$E47))),AND($F47&gt;0,INDEX(Kalender!IU$81:IU$110,MAX(1,$F47))&gt;INDEX(Kalender!$B$81:$B$110,MAX(1,$F47)))),2,0))</f>
        <v>0</v>
      </c>
      <c r="IV47" s="5" t="n">
        <f aca="false">IF(Kalender!IV47&lt;&gt;1,0,IF(AND($B47&gt;0,INDEX(Kalender!IV$68:IV$77,MAX(1,$B47))&gt;INDEX(Kalender!$B$68:$B$77,MAX(1,$B47))),1,0)+IF(OR(AND($C47&gt;0,INDEX(Kalender!IV$81:IV$110,MAX(1,$C47))&gt;INDEX(Kalender!$B$81:$B$110,MAX(1,$C47))),AND($D47&gt;0,INDEX(Kalender!IV$81:IV$110,MAX(1,$D47))&gt;INDEX(Kalender!$B$81:$B$110,MAX(1,$D47))),AND($E47&gt;0,INDEX(Kalender!IV$81:IV$110,MAX(1,$E47))&gt;INDEX(Kalender!$B$81:$B$110,MAX(1,$E47))),AND($F47&gt;0,INDEX(Kalender!IV$81:IV$110,MAX(1,$F47))&gt;INDEX(Kalender!$B$81:$B$110,MAX(1,$F47)))),2,0))</f>
        <v>0</v>
      </c>
      <c r="IW47" s="5" t="n">
        <f aca="false">IF(Kalender!IW47&lt;&gt;1,0,IF(AND($B47&gt;0,INDEX(Kalender!IW$68:IW$77,MAX(1,$B47))&gt;INDEX(Kalender!$B$68:$B$77,MAX(1,$B47))),1,0)+IF(OR(AND($C47&gt;0,INDEX(Kalender!IW$81:IW$110,MAX(1,$C47))&gt;INDEX(Kalender!$B$81:$B$110,MAX(1,$C47))),AND($D47&gt;0,INDEX(Kalender!IW$81:IW$110,MAX(1,$D47))&gt;INDEX(Kalender!$B$81:$B$110,MAX(1,$D47))),AND($E47&gt;0,INDEX(Kalender!IW$81:IW$110,MAX(1,$E47))&gt;INDEX(Kalender!$B$81:$B$110,MAX(1,$E47))),AND($F47&gt;0,INDEX(Kalender!IW$81:IW$110,MAX(1,$F47))&gt;INDEX(Kalender!$B$81:$B$110,MAX(1,$F47)))),2,0))</f>
        <v>0</v>
      </c>
      <c r="IX47" s="5" t="n">
        <f aca="false">IF(Kalender!IX47&lt;&gt;1,0,IF(AND($B47&gt;0,INDEX(Kalender!IX$68:IX$77,MAX(1,$B47))&gt;INDEX(Kalender!$B$68:$B$77,MAX(1,$B47))),1,0)+IF(OR(AND($C47&gt;0,INDEX(Kalender!IX$81:IX$110,MAX(1,$C47))&gt;INDEX(Kalender!$B$81:$B$110,MAX(1,$C47))),AND($D47&gt;0,INDEX(Kalender!IX$81:IX$110,MAX(1,$D47))&gt;INDEX(Kalender!$B$81:$B$110,MAX(1,$D47))),AND($E47&gt;0,INDEX(Kalender!IX$81:IX$110,MAX(1,$E47))&gt;INDEX(Kalender!$B$81:$B$110,MAX(1,$E47))),AND($F47&gt;0,INDEX(Kalender!IX$81:IX$110,MAX(1,$F47))&gt;INDEX(Kalender!$B$81:$B$110,MAX(1,$F47)))),2,0))</f>
        <v>0</v>
      </c>
      <c r="IY47" s="5" t="n">
        <f aca="false">IF(Kalender!IY47&lt;&gt;1,0,IF(AND($B47&gt;0,INDEX(Kalender!IY$68:IY$77,MAX(1,$B47))&gt;INDEX(Kalender!$B$68:$B$77,MAX(1,$B47))),1,0)+IF(OR(AND($C47&gt;0,INDEX(Kalender!IY$81:IY$110,MAX(1,$C47))&gt;INDEX(Kalender!$B$81:$B$110,MAX(1,$C47))),AND($D47&gt;0,INDEX(Kalender!IY$81:IY$110,MAX(1,$D47))&gt;INDEX(Kalender!$B$81:$B$110,MAX(1,$D47))),AND($E47&gt;0,INDEX(Kalender!IY$81:IY$110,MAX(1,$E47))&gt;INDEX(Kalender!$B$81:$B$110,MAX(1,$E47))),AND($F47&gt;0,INDEX(Kalender!IY$81:IY$110,MAX(1,$F47))&gt;INDEX(Kalender!$B$81:$B$110,MAX(1,$F47)))),2,0))</f>
        <v>0</v>
      </c>
      <c r="IZ47" s="5" t="n">
        <f aca="false">IF(Kalender!IZ47&lt;&gt;1,0,IF(AND($B47&gt;0,INDEX(Kalender!IZ$68:IZ$77,MAX(1,$B47))&gt;INDEX(Kalender!$B$68:$B$77,MAX(1,$B47))),1,0)+IF(OR(AND($C47&gt;0,INDEX(Kalender!IZ$81:IZ$110,MAX(1,$C47))&gt;INDEX(Kalender!$B$81:$B$110,MAX(1,$C47))),AND($D47&gt;0,INDEX(Kalender!IZ$81:IZ$110,MAX(1,$D47))&gt;INDEX(Kalender!$B$81:$B$110,MAX(1,$D47))),AND($E47&gt;0,INDEX(Kalender!IZ$81:IZ$110,MAX(1,$E47))&gt;INDEX(Kalender!$B$81:$B$110,MAX(1,$E47))),AND($F47&gt;0,INDEX(Kalender!IZ$81:IZ$110,MAX(1,$F47))&gt;INDEX(Kalender!$B$81:$B$110,MAX(1,$F47)))),2,0))</f>
        <v>0</v>
      </c>
      <c r="JA47" s="5" t="n">
        <f aca="false">IF(Kalender!JA47&lt;&gt;1,0,IF(AND($B47&gt;0,INDEX(Kalender!JA$68:JA$77,MAX(1,$B47))&gt;INDEX(Kalender!$B$68:$B$77,MAX(1,$B47))),1,0)+IF(OR(AND($C47&gt;0,INDEX(Kalender!JA$81:JA$110,MAX(1,$C47))&gt;INDEX(Kalender!$B$81:$B$110,MAX(1,$C47))),AND($D47&gt;0,INDEX(Kalender!JA$81:JA$110,MAX(1,$D47))&gt;INDEX(Kalender!$B$81:$B$110,MAX(1,$D47))),AND($E47&gt;0,INDEX(Kalender!JA$81:JA$110,MAX(1,$E47))&gt;INDEX(Kalender!$B$81:$B$110,MAX(1,$E47))),AND($F47&gt;0,INDEX(Kalender!JA$81:JA$110,MAX(1,$F47))&gt;INDEX(Kalender!$B$81:$B$110,MAX(1,$F47)))),2,0))</f>
        <v>0</v>
      </c>
      <c r="JB47" s="5" t="n">
        <f aca="false">IF(Kalender!JB47&lt;&gt;1,0,IF(AND($B47&gt;0,INDEX(Kalender!JB$68:JB$77,MAX(1,$B47))&gt;INDEX(Kalender!$B$68:$B$77,MAX(1,$B47))),1,0)+IF(OR(AND($C47&gt;0,INDEX(Kalender!JB$81:JB$110,MAX(1,$C47))&gt;INDEX(Kalender!$B$81:$B$110,MAX(1,$C47))),AND($D47&gt;0,INDEX(Kalender!JB$81:JB$110,MAX(1,$D47))&gt;INDEX(Kalender!$B$81:$B$110,MAX(1,$D47))),AND($E47&gt;0,INDEX(Kalender!JB$81:JB$110,MAX(1,$E47))&gt;INDEX(Kalender!$B$81:$B$110,MAX(1,$E47))),AND($F47&gt;0,INDEX(Kalender!JB$81:JB$110,MAX(1,$F47))&gt;INDEX(Kalender!$B$81:$B$110,MAX(1,$F47)))),2,0))</f>
        <v>0</v>
      </c>
      <c r="JC47" s="5" t="n">
        <f aca="false">IF(Kalender!JC47&lt;&gt;1,0,IF(AND($B47&gt;0,INDEX(Kalender!JC$68:JC$77,MAX(1,$B47))&gt;INDEX(Kalender!$B$68:$B$77,MAX(1,$B47))),1,0)+IF(OR(AND($C47&gt;0,INDEX(Kalender!JC$81:JC$110,MAX(1,$C47))&gt;INDEX(Kalender!$B$81:$B$110,MAX(1,$C47))),AND($D47&gt;0,INDEX(Kalender!JC$81:JC$110,MAX(1,$D47))&gt;INDEX(Kalender!$B$81:$B$110,MAX(1,$D47))),AND($E47&gt;0,INDEX(Kalender!JC$81:JC$110,MAX(1,$E47))&gt;INDEX(Kalender!$B$81:$B$110,MAX(1,$E47))),AND($F47&gt;0,INDEX(Kalender!JC$81:JC$110,MAX(1,$F47))&gt;INDEX(Kalender!$B$81:$B$110,MAX(1,$F47)))),2,0))</f>
        <v>0</v>
      </c>
      <c r="JD47" s="5" t="n">
        <f aca="false">IF(Kalender!JD47&lt;&gt;1,0,IF(AND($B47&gt;0,INDEX(Kalender!JD$68:JD$77,MAX(1,$B47))&gt;INDEX(Kalender!$B$68:$B$77,MAX(1,$B47))),1,0)+IF(OR(AND($C47&gt;0,INDEX(Kalender!JD$81:JD$110,MAX(1,$C47))&gt;INDEX(Kalender!$B$81:$B$110,MAX(1,$C47))),AND($D47&gt;0,INDEX(Kalender!JD$81:JD$110,MAX(1,$D47))&gt;INDEX(Kalender!$B$81:$B$110,MAX(1,$D47))),AND($E47&gt;0,INDEX(Kalender!JD$81:JD$110,MAX(1,$E47))&gt;INDEX(Kalender!$B$81:$B$110,MAX(1,$E47))),AND($F47&gt;0,INDEX(Kalender!JD$81:JD$110,MAX(1,$F47))&gt;INDEX(Kalender!$B$81:$B$110,MAX(1,$F47)))),2,0))</f>
        <v>0</v>
      </c>
      <c r="JE47" s="5" t="n">
        <f aca="false">IF(Kalender!JE47&lt;&gt;1,0,IF(AND($B47&gt;0,INDEX(Kalender!JE$68:JE$77,MAX(1,$B47))&gt;INDEX(Kalender!$B$68:$B$77,MAX(1,$B47))),1,0)+IF(OR(AND($C47&gt;0,INDEX(Kalender!JE$81:JE$110,MAX(1,$C47))&gt;INDEX(Kalender!$B$81:$B$110,MAX(1,$C47))),AND($D47&gt;0,INDEX(Kalender!JE$81:JE$110,MAX(1,$D47))&gt;INDEX(Kalender!$B$81:$B$110,MAX(1,$D47))),AND($E47&gt;0,INDEX(Kalender!JE$81:JE$110,MAX(1,$E47))&gt;INDEX(Kalender!$B$81:$B$110,MAX(1,$E47))),AND($F47&gt;0,INDEX(Kalender!JE$81:JE$110,MAX(1,$F47))&gt;INDEX(Kalender!$B$81:$B$110,MAX(1,$F47)))),2,0))</f>
        <v>0</v>
      </c>
      <c r="JF47" s="5" t="n">
        <f aca="false">IF(Kalender!JF47&lt;&gt;1,0,IF(AND($B47&gt;0,INDEX(Kalender!JF$68:JF$77,MAX(1,$B47))&gt;INDEX(Kalender!$B$68:$B$77,MAX(1,$B47))),1,0)+IF(OR(AND($C47&gt;0,INDEX(Kalender!JF$81:JF$110,MAX(1,$C47))&gt;INDEX(Kalender!$B$81:$B$110,MAX(1,$C47))),AND($D47&gt;0,INDEX(Kalender!JF$81:JF$110,MAX(1,$D47))&gt;INDEX(Kalender!$B$81:$B$110,MAX(1,$D47))),AND($E47&gt;0,INDEX(Kalender!JF$81:JF$110,MAX(1,$E47))&gt;INDEX(Kalender!$B$81:$B$110,MAX(1,$E47))),AND($F47&gt;0,INDEX(Kalender!JF$81:JF$110,MAX(1,$F47))&gt;INDEX(Kalender!$B$81:$B$110,MAX(1,$F47)))),2,0))</f>
        <v>0</v>
      </c>
      <c r="JG47" s="5" t="n">
        <f aca="false">IF(Kalender!JG47&lt;&gt;1,0,IF(AND($B47&gt;0,INDEX(Kalender!JG$68:JG$77,MAX(1,$B47))&gt;INDEX(Kalender!$B$68:$B$77,MAX(1,$B47))),1,0)+IF(OR(AND($C47&gt;0,INDEX(Kalender!JG$81:JG$110,MAX(1,$C47))&gt;INDEX(Kalender!$B$81:$B$110,MAX(1,$C47))),AND($D47&gt;0,INDEX(Kalender!JG$81:JG$110,MAX(1,$D47))&gt;INDEX(Kalender!$B$81:$B$110,MAX(1,$D47))),AND($E47&gt;0,INDEX(Kalender!JG$81:JG$110,MAX(1,$E47))&gt;INDEX(Kalender!$B$81:$B$110,MAX(1,$E47))),AND($F47&gt;0,INDEX(Kalender!JG$81:JG$110,MAX(1,$F47))&gt;INDEX(Kalender!$B$81:$B$110,MAX(1,$F47)))),2,0))</f>
        <v>0</v>
      </c>
      <c r="JH47" s="5" t="n">
        <f aca="false">IF(Kalender!JH47&lt;&gt;1,0,IF(AND($B47&gt;0,INDEX(Kalender!JH$68:JH$77,MAX(1,$B47))&gt;INDEX(Kalender!$B$68:$B$77,MAX(1,$B47))),1,0)+IF(OR(AND($C47&gt;0,INDEX(Kalender!JH$81:JH$110,MAX(1,$C47))&gt;INDEX(Kalender!$B$81:$B$110,MAX(1,$C47))),AND($D47&gt;0,INDEX(Kalender!JH$81:JH$110,MAX(1,$D47))&gt;INDEX(Kalender!$B$81:$B$110,MAX(1,$D47))),AND($E47&gt;0,INDEX(Kalender!JH$81:JH$110,MAX(1,$E47))&gt;INDEX(Kalender!$B$81:$B$110,MAX(1,$E47))),AND($F47&gt;0,INDEX(Kalender!JH$81:JH$110,MAX(1,$F47))&gt;INDEX(Kalender!$B$81:$B$110,MAX(1,$F47)))),2,0))</f>
        <v>0</v>
      </c>
      <c r="JI47" s="5" t="n">
        <f aca="false">IF(Kalender!JI47&lt;&gt;1,0,IF(AND($B47&gt;0,INDEX(Kalender!JI$68:JI$77,MAX(1,$B47))&gt;INDEX(Kalender!$B$68:$B$77,MAX(1,$B47))),1,0)+IF(OR(AND($C47&gt;0,INDEX(Kalender!JI$81:JI$110,MAX(1,$C47))&gt;INDEX(Kalender!$B$81:$B$110,MAX(1,$C47))),AND($D47&gt;0,INDEX(Kalender!JI$81:JI$110,MAX(1,$D47))&gt;INDEX(Kalender!$B$81:$B$110,MAX(1,$D47))),AND($E47&gt;0,INDEX(Kalender!JI$81:JI$110,MAX(1,$E47))&gt;INDEX(Kalender!$B$81:$B$110,MAX(1,$E47))),AND($F47&gt;0,INDEX(Kalender!JI$81:JI$110,MAX(1,$F47))&gt;INDEX(Kalender!$B$81:$B$110,MAX(1,$F47)))),2,0))</f>
        <v>0</v>
      </c>
      <c r="JJ47" s="5" t="n">
        <f aca="false">IF(Kalender!JJ47&lt;&gt;1,0,IF(AND($B47&gt;0,INDEX(Kalender!JJ$68:JJ$77,MAX(1,$B47))&gt;INDEX(Kalender!$B$68:$B$77,MAX(1,$B47))),1,0)+IF(OR(AND($C47&gt;0,INDEX(Kalender!JJ$81:JJ$110,MAX(1,$C47))&gt;INDEX(Kalender!$B$81:$B$110,MAX(1,$C47))),AND($D47&gt;0,INDEX(Kalender!JJ$81:JJ$110,MAX(1,$D47))&gt;INDEX(Kalender!$B$81:$B$110,MAX(1,$D47))),AND($E47&gt;0,INDEX(Kalender!JJ$81:JJ$110,MAX(1,$E47))&gt;INDEX(Kalender!$B$81:$B$110,MAX(1,$E47))),AND($F47&gt;0,INDEX(Kalender!JJ$81:JJ$110,MAX(1,$F47))&gt;INDEX(Kalender!$B$81:$B$110,MAX(1,$F47)))),2,0))</f>
        <v>0</v>
      </c>
      <c r="JK47" s="5" t="n">
        <f aca="false">IF(Kalender!JK47&lt;&gt;1,0,IF(AND($B47&gt;0,INDEX(Kalender!JK$68:JK$77,MAX(1,$B47))&gt;INDEX(Kalender!$B$68:$B$77,MAX(1,$B47))),1,0)+IF(OR(AND($C47&gt;0,INDEX(Kalender!JK$81:JK$110,MAX(1,$C47))&gt;INDEX(Kalender!$B$81:$B$110,MAX(1,$C47))),AND($D47&gt;0,INDEX(Kalender!JK$81:JK$110,MAX(1,$D47))&gt;INDEX(Kalender!$B$81:$B$110,MAX(1,$D47))),AND($E47&gt;0,INDEX(Kalender!JK$81:JK$110,MAX(1,$E47))&gt;INDEX(Kalender!$B$81:$B$110,MAX(1,$E47))),AND($F47&gt;0,INDEX(Kalender!JK$81:JK$110,MAX(1,$F47))&gt;INDEX(Kalender!$B$81:$B$110,MAX(1,$F47)))),2,0))</f>
        <v>0</v>
      </c>
      <c r="JL47" s="5" t="n">
        <f aca="false">IF(Kalender!JL47&lt;&gt;1,0,IF(AND($B47&gt;0,INDEX(Kalender!JL$68:JL$77,MAX(1,$B47))&gt;INDEX(Kalender!$B$68:$B$77,MAX(1,$B47))),1,0)+IF(OR(AND($C47&gt;0,INDEX(Kalender!JL$81:JL$110,MAX(1,$C47))&gt;INDEX(Kalender!$B$81:$B$110,MAX(1,$C47))),AND($D47&gt;0,INDEX(Kalender!JL$81:JL$110,MAX(1,$D47))&gt;INDEX(Kalender!$B$81:$B$110,MAX(1,$D47))),AND($E47&gt;0,INDEX(Kalender!JL$81:JL$110,MAX(1,$E47))&gt;INDEX(Kalender!$B$81:$B$110,MAX(1,$E47))),AND($F47&gt;0,INDEX(Kalender!JL$81:JL$110,MAX(1,$F47))&gt;INDEX(Kalender!$B$81:$B$110,MAX(1,$F47)))),2,0))</f>
        <v>0</v>
      </c>
      <c r="JM47" s="5" t="n">
        <f aca="false">IF(Kalender!JM47&lt;&gt;1,0,IF(AND($B47&gt;0,INDEX(Kalender!JM$68:JM$77,MAX(1,$B47))&gt;INDEX(Kalender!$B$68:$B$77,MAX(1,$B47))),1,0)+IF(OR(AND($C47&gt;0,INDEX(Kalender!JM$81:JM$110,MAX(1,$C47))&gt;INDEX(Kalender!$B$81:$B$110,MAX(1,$C47))),AND($D47&gt;0,INDEX(Kalender!JM$81:JM$110,MAX(1,$D47))&gt;INDEX(Kalender!$B$81:$B$110,MAX(1,$D47))),AND($E47&gt;0,INDEX(Kalender!JM$81:JM$110,MAX(1,$E47))&gt;INDEX(Kalender!$B$81:$B$110,MAX(1,$E47))),AND($F47&gt;0,INDEX(Kalender!JM$81:JM$110,MAX(1,$F47))&gt;INDEX(Kalender!$B$81:$B$110,MAX(1,$F47)))),2,0))</f>
        <v>0</v>
      </c>
      <c r="JN47" s="5" t="n">
        <f aca="false">IF(Kalender!JN47&lt;&gt;1,0,IF(AND($B47&gt;0,INDEX(Kalender!JN$68:JN$77,MAX(1,$B47))&gt;INDEX(Kalender!$B$68:$B$77,MAX(1,$B47))),1,0)+IF(OR(AND($C47&gt;0,INDEX(Kalender!JN$81:JN$110,MAX(1,$C47))&gt;INDEX(Kalender!$B$81:$B$110,MAX(1,$C47))),AND($D47&gt;0,INDEX(Kalender!JN$81:JN$110,MAX(1,$D47))&gt;INDEX(Kalender!$B$81:$B$110,MAX(1,$D47))),AND($E47&gt;0,INDEX(Kalender!JN$81:JN$110,MAX(1,$E47))&gt;INDEX(Kalender!$B$81:$B$110,MAX(1,$E47))),AND($F47&gt;0,INDEX(Kalender!JN$81:JN$110,MAX(1,$F47))&gt;INDEX(Kalender!$B$81:$B$110,MAX(1,$F47)))),2,0))</f>
        <v>0</v>
      </c>
      <c r="JO47" s="5" t="n">
        <f aca="false">IF(Kalender!JO47&lt;&gt;1,0,IF(AND($B47&gt;0,INDEX(Kalender!JO$68:JO$77,MAX(1,$B47))&gt;INDEX(Kalender!$B$68:$B$77,MAX(1,$B47))),1,0)+IF(OR(AND($C47&gt;0,INDEX(Kalender!JO$81:JO$110,MAX(1,$C47))&gt;INDEX(Kalender!$B$81:$B$110,MAX(1,$C47))),AND($D47&gt;0,INDEX(Kalender!JO$81:JO$110,MAX(1,$D47))&gt;INDEX(Kalender!$B$81:$B$110,MAX(1,$D47))),AND($E47&gt;0,INDEX(Kalender!JO$81:JO$110,MAX(1,$E47))&gt;INDEX(Kalender!$B$81:$B$110,MAX(1,$E47))),AND($F47&gt;0,INDEX(Kalender!JO$81:JO$110,MAX(1,$F47))&gt;INDEX(Kalender!$B$81:$B$110,MAX(1,$F47)))),2,0))</f>
        <v>0</v>
      </c>
      <c r="JP47" s="5" t="n">
        <f aca="false">IF(Kalender!JP47&lt;&gt;1,0,IF(AND($B47&gt;0,INDEX(Kalender!JP$68:JP$77,MAX(1,$B47))&gt;INDEX(Kalender!$B$68:$B$77,MAX(1,$B47))),1,0)+IF(OR(AND($C47&gt;0,INDEX(Kalender!JP$81:JP$110,MAX(1,$C47))&gt;INDEX(Kalender!$B$81:$B$110,MAX(1,$C47))),AND($D47&gt;0,INDEX(Kalender!JP$81:JP$110,MAX(1,$D47))&gt;INDEX(Kalender!$B$81:$B$110,MAX(1,$D47))),AND($E47&gt;0,INDEX(Kalender!JP$81:JP$110,MAX(1,$E47))&gt;INDEX(Kalender!$B$81:$B$110,MAX(1,$E47))),AND($F47&gt;0,INDEX(Kalender!JP$81:JP$110,MAX(1,$F47))&gt;INDEX(Kalender!$B$81:$B$110,MAX(1,$F47)))),2,0))</f>
        <v>0</v>
      </c>
      <c r="JQ47" s="5" t="n">
        <f aca="false">IF(Kalender!JQ47&lt;&gt;1,0,IF(AND($B47&gt;0,INDEX(Kalender!JQ$68:JQ$77,MAX(1,$B47))&gt;INDEX(Kalender!$B$68:$B$77,MAX(1,$B47))),1,0)+IF(OR(AND($C47&gt;0,INDEX(Kalender!JQ$81:JQ$110,MAX(1,$C47))&gt;INDEX(Kalender!$B$81:$B$110,MAX(1,$C47))),AND($D47&gt;0,INDEX(Kalender!JQ$81:JQ$110,MAX(1,$D47))&gt;INDEX(Kalender!$B$81:$B$110,MAX(1,$D47))),AND($E47&gt;0,INDEX(Kalender!JQ$81:JQ$110,MAX(1,$E47))&gt;INDEX(Kalender!$B$81:$B$110,MAX(1,$E47))),AND($F47&gt;0,INDEX(Kalender!JQ$81:JQ$110,MAX(1,$F47))&gt;INDEX(Kalender!$B$81:$B$110,MAX(1,$F47)))),2,0))</f>
        <v>0</v>
      </c>
      <c r="JR47" s="5" t="n">
        <f aca="false">IF(Kalender!JR47&lt;&gt;1,0,IF(AND($B47&gt;0,INDEX(Kalender!JR$68:JR$77,MAX(1,$B47))&gt;INDEX(Kalender!$B$68:$B$77,MAX(1,$B47))),1,0)+IF(OR(AND($C47&gt;0,INDEX(Kalender!JR$81:JR$110,MAX(1,$C47))&gt;INDEX(Kalender!$B$81:$B$110,MAX(1,$C47))),AND($D47&gt;0,INDEX(Kalender!JR$81:JR$110,MAX(1,$D47))&gt;INDEX(Kalender!$B$81:$B$110,MAX(1,$D47))),AND($E47&gt;0,INDEX(Kalender!JR$81:JR$110,MAX(1,$E47))&gt;INDEX(Kalender!$B$81:$B$110,MAX(1,$E47))),AND($F47&gt;0,INDEX(Kalender!JR$81:JR$110,MAX(1,$F47))&gt;INDEX(Kalender!$B$81:$B$110,MAX(1,$F47)))),2,0))</f>
        <v>0</v>
      </c>
      <c r="JS47" s="5" t="n">
        <f aca="false">IF(Kalender!JS47&lt;&gt;1,0,IF(AND($B47&gt;0,INDEX(Kalender!JS$68:JS$77,MAX(1,$B47))&gt;INDEX(Kalender!$B$68:$B$77,MAX(1,$B47))),1,0)+IF(OR(AND($C47&gt;0,INDEX(Kalender!JS$81:JS$110,MAX(1,$C47))&gt;INDEX(Kalender!$B$81:$B$110,MAX(1,$C47))),AND($D47&gt;0,INDEX(Kalender!JS$81:JS$110,MAX(1,$D47))&gt;INDEX(Kalender!$B$81:$B$110,MAX(1,$D47))),AND($E47&gt;0,INDEX(Kalender!JS$81:JS$110,MAX(1,$E47))&gt;INDEX(Kalender!$B$81:$B$110,MAX(1,$E47))),AND($F47&gt;0,INDEX(Kalender!JS$81:JS$110,MAX(1,$F47))&gt;INDEX(Kalender!$B$81:$B$110,MAX(1,$F47)))),2,0))</f>
        <v>0</v>
      </c>
      <c r="JT47" s="5" t="n">
        <f aca="false">IF(Kalender!JT47&lt;&gt;1,0,IF(AND($B47&gt;0,INDEX(Kalender!JT$68:JT$77,MAX(1,$B47))&gt;INDEX(Kalender!$B$68:$B$77,MAX(1,$B47))),1,0)+IF(OR(AND($C47&gt;0,INDEX(Kalender!JT$81:JT$110,MAX(1,$C47))&gt;INDEX(Kalender!$B$81:$B$110,MAX(1,$C47))),AND($D47&gt;0,INDEX(Kalender!JT$81:JT$110,MAX(1,$D47))&gt;INDEX(Kalender!$B$81:$B$110,MAX(1,$D47))),AND($E47&gt;0,INDEX(Kalender!JT$81:JT$110,MAX(1,$E47))&gt;INDEX(Kalender!$B$81:$B$110,MAX(1,$E47))),AND($F47&gt;0,INDEX(Kalender!JT$81:JT$110,MAX(1,$F47))&gt;INDEX(Kalender!$B$81:$B$110,MAX(1,$F47)))),2,0))</f>
        <v>0</v>
      </c>
      <c r="JU47" s="5" t="n">
        <f aca="false">IF(Kalender!JU47&lt;&gt;1,0,IF(AND($B47&gt;0,INDEX(Kalender!JU$68:JU$77,MAX(1,$B47))&gt;INDEX(Kalender!$B$68:$B$77,MAX(1,$B47))),1,0)+IF(OR(AND($C47&gt;0,INDEX(Kalender!JU$81:JU$110,MAX(1,$C47))&gt;INDEX(Kalender!$B$81:$B$110,MAX(1,$C47))),AND($D47&gt;0,INDEX(Kalender!JU$81:JU$110,MAX(1,$D47))&gt;INDEX(Kalender!$B$81:$B$110,MAX(1,$D47))),AND($E47&gt;0,INDEX(Kalender!JU$81:JU$110,MAX(1,$E47))&gt;INDEX(Kalender!$B$81:$B$110,MAX(1,$E47))),AND($F47&gt;0,INDEX(Kalender!JU$81:JU$110,MAX(1,$F47))&gt;INDEX(Kalender!$B$81:$B$110,MAX(1,$F47)))),2,0))</f>
        <v>0</v>
      </c>
      <c r="JV47" s="5" t="n">
        <f aca="false">IF(Kalender!JV47&lt;&gt;1,0,IF(AND($B47&gt;0,INDEX(Kalender!JV$68:JV$77,MAX(1,$B47))&gt;INDEX(Kalender!$B$68:$B$77,MAX(1,$B47))),1,0)+IF(OR(AND($C47&gt;0,INDEX(Kalender!JV$81:JV$110,MAX(1,$C47))&gt;INDEX(Kalender!$B$81:$B$110,MAX(1,$C47))),AND($D47&gt;0,INDEX(Kalender!JV$81:JV$110,MAX(1,$D47))&gt;INDEX(Kalender!$B$81:$B$110,MAX(1,$D47))),AND($E47&gt;0,INDEX(Kalender!JV$81:JV$110,MAX(1,$E47))&gt;INDEX(Kalender!$B$81:$B$110,MAX(1,$E47))),AND($F47&gt;0,INDEX(Kalender!JV$81:JV$110,MAX(1,$F47))&gt;INDEX(Kalender!$B$81:$B$110,MAX(1,$F47)))),2,0))</f>
        <v>0</v>
      </c>
      <c r="JW47" s="5" t="n">
        <f aca="false">IF(Kalender!JW47&lt;&gt;1,0,IF(AND($B47&gt;0,INDEX(Kalender!JW$68:JW$77,MAX(1,$B47))&gt;INDEX(Kalender!$B$68:$B$77,MAX(1,$B47))),1,0)+IF(OR(AND($C47&gt;0,INDEX(Kalender!JW$81:JW$110,MAX(1,$C47))&gt;INDEX(Kalender!$B$81:$B$110,MAX(1,$C47))),AND($D47&gt;0,INDEX(Kalender!JW$81:JW$110,MAX(1,$D47))&gt;INDEX(Kalender!$B$81:$B$110,MAX(1,$D47))),AND($E47&gt;0,INDEX(Kalender!JW$81:JW$110,MAX(1,$E47))&gt;INDEX(Kalender!$B$81:$B$110,MAX(1,$E47))),AND($F47&gt;0,INDEX(Kalender!JW$81:JW$110,MAX(1,$F47))&gt;INDEX(Kalender!$B$81:$B$110,MAX(1,$F47)))),2,0))</f>
        <v>0</v>
      </c>
      <c r="JX47" s="5" t="n">
        <f aca="false">IF(Kalender!JX47&lt;&gt;1,0,IF(AND($B47&gt;0,INDEX(Kalender!JX$68:JX$77,MAX(1,$B47))&gt;INDEX(Kalender!$B$68:$B$77,MAX(1,$B47))),1,0)+IF(OR(AND($C47&gt;0,INDEX(Kalender!JX$81:JX$110,MAX(1,$C47))&gt;INDEX(Kalender!$B$81:$B$110,MAX(1,$C47))),AND($D47&gt;0,INDEX(Kalender!JX$81:JX$110,MAX(1,$D47))&gt;INDEX(Kalender!$B$81:$B$110,MAX(1,$D47))),AND($E47&gt;0,INDEX(Kalender!JX$81:JX$110,MAX(1,$E47))&gt;INDEX(Kalender!$B$81:$B$110,MAX(1,$E47))),AND($F47&gt;0,INDEX(Kalender!JX$81:JX$110,MAX(1,$F47))&gt;INDEX(Kalender!$B$81:$B$110,MAX(1,$F47)))),2,0))</f>
        <v>0</v>
      </c>
      <c r="JY47" s="5" t="n">
        <f aca="false">IF(Kalender!JY47&lt;&gt;1,0,IF(AND($B47&gt;0,INDEX(Kalender!JY$68:JY$77,MAX(1,$B47))&gt;INDEX(Kalender!$B$68:$B$77,MAX(1,$B47))),1,0)+IF(OR(AND($C47&gt;0,INDEX(Kalender!JY$81:JY$110,MAX(1,$C47))&gt;INDEX(Kalender!$B$81:$B$110,MAX(1,$C47))),AND($D47&gt;0,INDEX(Kalender!JY$81:JY$110,MAX(1,$D47))&gt;INDEX(Kalender!$B$81:$B$110,MAX(1,$D47))),AND($E47&gt;0,INDEX(Kalender!JY$81:JY$110,MAX(1,$E47))&gt;INDEX(Kalender!$B$81:$B$110,MAX(1,$E47))),AND($F47&gt;0,INDEX(Kalender!JY$81:JY$110,MAX(1,$F47))&gt;INDEX(Kalender!$B$81:$B$110,MAX(1,$F47)))),2,0))</f>
        <v>0</v>
      </c>
      <c r="JZ47" s="5" t="n">
        <f aca="false">IF(Kalender!JZ47&lt;&gt;1,0,IF(AND($B47&gt;0,INDEX(Kalender!JZ$68:JZ$77,MAX(1,$B47))&gt;INDEX(Kalender!$B$68:$B$77,MAX(1,$B47))),1,0)+IF(OR(AND($C47&gt;0,INDEX(Kalender!JZ$81:JZ$110,MAX(1,$C47))&gt;INDEX(Kalender!$B$81:$B$110,MAX(1,$C47))),AND($D47&gt;0,INDEX(Kalender!JZ$81:JZ$110,MAX(1,$D47))&gt;INDEX(Kalender!$B$81:$B$110,MAX(1,$D47))),AND($E47&gt;0,INDEX(Kalender!JZ$81:JZ$110,MAX(1,$E47))&gt;INDEX(Kalender!$B$81:$B$110,MAX(1,$E47))),AND($F47&gt;0,INDEX(Kalender!JZ$81:JZ$110,MAX(1,$F47))&gt;INDEX(Kalender!$B$81:$B$110,MAX(1,$F47)))),2,0))</f>
        <v>0</v>
      </c>
      <c r="KA47" s="5" t="n">
        <f aca="false">IF(Kalender!KA47&lt;&gt;1,0,IF(AND($B47&gt;0,INDEX(Kalender!KA$68:KA$77,MAX(1,$B47))&gt;INDEX(Kalender!$B$68:$B$77,MAX(1,$B47))),1,0)+IF(OR(AND($C47&gt;0,INDEX(Kalender!KA$81:KA$110,MAX(1,$C47))&gt;INDEX(Kalender!$B$81:$B$110,MAX(1,$C47))),AND($D47&gt;0,INDEX(Kalender!KA$81:KA$110,MAX(1,$D47))&gt;INDEX(Kalender!$B$81:$B$110,MAX(1,$D47))),AND($E47&gt;0,INDEX(Kalender!KA$81:KA$110,MAX(1,$E47))&gt;INDEX(Kalender!$B$81:$B$110,MAX(1,$E47))),AND($F47&gt;0,INDEX(Kalender!KA$81:KA$110,MAX(1,$F47))&gt;INDEX(Kalender!$B$81:$B$110,MAX(1,$F47)))),2,0))</f>
        <v>0</v>
      </c>
      <c r="KB47" s="5" t="n">
        <f aca="false">IF(Kalender!KB47&lt;&gt;1,0,IF(AND($B47&gt;0,INDEX(Kalender!KB$68:KB$77,MAX(1,$B47))&gt;INDEX(Kalender!$B$68:$B$77,MAX(1,$B47))),1,0)+IF(OR(AND($C47&gt;0,INDEX(Kalender!KB$81:KB$110,MAX(1,$C47))&gt;INDEX(Kalender!$B$81:$B$110,MAX(1,$C47))),AND($D47&gt;0,INDEX(Kalender!KB$81:KB$110,MAX(1,$D47))&gt;INDEX(Kalender!$B$81:$B$110,MAX(1,$D47))),AND($E47&gt;0,INDEX(Kalender!KB$81:KB$110,MAX(1,$E47))&gt;INDEX(Kalender!$B$81:$B$110,MAX(1,$E47))),AND($F47&gt;0,INDEX(Kalender!KB$81:KB$110,MAX(1,$F47))&gt;INDEX(Kalender!$B$81:$B$110,MAX(1,$F47)))),2,0))</f>
        <v>0</v>
      </c>
      <c r="KC47" s="5" t="n">
        <f aca="false">IF(Kalender!KC47&lt;&gt;1,0,IF(AND($B47&gt;0,INDEX(Kalender!KC$68:KC$77,MAX(1,$B47))&gt;INDEX(Kalender!$B$68:$B$77,MAX(1,$B47))),1,0)+IF(OR(AND($C47&gt;0,INDEX(Kalender!KC$81:KC$110,MAX(1,$C47))&gt;INDEX(Kalender!$B$81:$B$110,MAX(1,$C47))),AND($D47&gt;0,INDEX(Kalender!KC$81:KC$110,MAX(1,$D47))&gt;INDEX(Kalender!$B$81:$B$110,MAX(1,$D47))),AND($E47&gt;0,INDEX(Kalender!KC$81:KC$110,MAX(1,$E47))&gt;INDEX(Kalender!$B$81:$B$110,MAX(1,$E47))),AND($F47&gt;0,INDEX(Kalender!KC$81:KC$110,MAX(1,$F47))&gt;INDEX(Kalender!$B$81:$B$110,MAX(1,$F47)))),2,0))</f>
        <v>0</v>
      </c>
      <c r="KD47" s="5" t="n">
        <f aca="false">IF(Kalender!KD47&lt;&gt;1,0,IF(AND($B47&gt;0,INDEX(Kalender!KD$68:KD$77,MAX(1,$B47))&gt;INDEX(Kalender!$B$68:$B$77,MAX(1,$B47))),1,0)+IF(OR(AND($C47&gt;0,INDEX(Kalender!KD$81:KD$110,MAX(1,$C47))&gt;INDEX(Kalender!$B$81:$B$110,MAX(1,$C47))),AND($D47&gt;0,INDEX(Kalender!KD$81:KD$110,MAX(1,$D47))&gt;INDEX(Kalender!$B$81:$B$110,MAX(1,$D47))),AND($E47&gt;0,INDEX(Kalender!KD$81:KD$110,MAX(1,$E47))&gt;INDEX(Kalender!$B$81:$B$110,MAX(1,$E47))),AND($F47&gt;0,INDEX(Kalender!KD$81:KD$110,MAX(1,$F47))&gt;INDEX(Kalender!$B$81:$B$110,MAX(1,$F47)))),2,0))</f>
        <v>0</v>
      </c>
      <c r="KE47" s="5" t="n">
        <f aca="false">IF(Kalender!KE47&lt;&gt;1,0,IF(AND($B47&gt;0,INDEX(Kalender!KE$68:KE$77,MAX(1,$B47))&gt;INDEX(Kalender!$B$68:$B$77,MAX(1,$B47))),1,0)+IF(OR(AND($C47&gt;0,INDEX(Kalender!KE$81:KE$110,MAX(1,$C47))&gt;INDEX(Kalender!$B$81:$B$110,MAX(1,$C47))),AND($D47&gt;0,INDEX(Kalender!KE$81:KE$110,MAX(1,$D47))&gt;INDEX(Kalender!$B$81:$B$110,MAX(1,$D47))),AND($E47&gt;0,INDEX(Kalender!KE$81:KE$110,MAX(1,$E47))&gt;INDEX(Kalender!$B$81:$B$110,MAX(1,$E47))),AND($F47&gt;0,INDEX(Kalender!KE$81:KE$110,MAX(1,$F47))&gt;INDEX(Kalender!$B$81:$B$110,MAX(1,$F47)))),2,0))</f>
        <v>0</v>
      </c>
      <c r="KF47" s="5" t="n">
        <f aca="false">IF(Kalender!KF47&lt;&gt;1,0,IF(AND($B47&gt;0,INDEX(Kalender!KF$68:KF$77,MAX(1,$B47))&gt;INDEX(Kalender!$B$68:$B$77,MAX(1,$B47))),1,0)+IF(OR(AND($C47&gt;0,INDEX(Kalender!KF$81:KF$110,MAX(1,$C47))&gt;INDEX(Kalender!$B$81:$B$110,MAX(1,$C47))),AND($D47&gt;0,INDEX(Kalender!KF$81:KF$110,MAX(1,$D47))&gt;INDEX(Kalender!$B$81:$B$110,MAX(1,$D47))),AND($E47&gt;0,INDEX(Kalender!KF$81:KF$110,MAX(1,$E47))&gt;INDEX(Kalender!$B$81:$B$110,MAX(1,$E47))),AND($F47&gt;0,INDEX(Kalender!KF$81:KF$110,MAX(1,$F47))&gt;INDEX(Kalender!$B$81:$B$110,MAX(1,$F47)))),2,0))</f>
        <v>0</v>
      </c>
      <c r="KG47" s="5" t="n">
        <f aca="false">IF(Kalender!KG47&lt;&gt;1,0,IF(AND($B47&gt;0,INDEX(Kalender!KG$68:KG$77,MAX(1,$B47))&gt;INDEX(Kalender!$B$68:$B$77,MAX(1,$B47))),1,0)+IF(OR(AND($C47&gt;0,INDEX(Kalender!KG$81:KG$110,MAX(1,$C47))&gt;INDEX(Kalender!$B$81:$B$110,MAX(1,$C47))),AND($D47&gt;0,INDEX(Kalender!KG$81:KG$110,MAX(1,$D47))&gt;INDEX(Kalender!$B$81:$B$110,MAX(1,$D47))),AND($E47&gt;0,INDEX(Kalender!KG$81:KG$110,MAX(1,$E47))&gt;INDEX(Kalender!$B$81:$B$110,MAX(1,$E47))),AND($F47&gt;0,INDEX(Kalender!KG$81:KG$110,MAX(1,$F47))&gt;INDEX(Kalender!$B$81:$B$110,MAX(1,$F47)))),2,0))</f>
        <v>0</v>
      </c>
      <c r="KH47" s="5" t="n">
        <f aca="false">IF(Kalender!KH47&lt;&gt;1,0,IF(AND($B47&gt;0,INDEX(Kalender!KH$68:KH$77,MAX(1,$B47))&gt;INDEX(Kalender!$B$68:$B$77,MAX(1,$B47))),1,0)+IF(OR(AND($C47&gt;0,INDEX(Kalender!KH$81:KH$110,MAX(1,$C47))&gt;INDEX(Kalender!$B$81:$B$110,MAX(1,$C47))),AND($D47&gt;0,INDEX(Kalender!KH$81:KH$110,MAX(1,$D47))&gt;INDEX(Kalender!$B$81:$B$110,MAX(1,$D47))),AND($E47&gt;0,INDEX(Kalender!KH$81:KH$110,MAX(1,$E47))&gt;INDEX(Kalender!$B$81:$B$110,MAX(1,$E47))),AND($F47&gt;0,INDEX(Kalender!KH$81:KH$110,MAX(1,$F47))&gt;INDEX(Kalender!$B$81:$B$110,MAX(1,$F47)))),2,0))</f>
        <v>0</v>
      </c>
      <c r="KI47" s="5" t="n">
        <f aca="false">IF(Kalender!KI47&lt;&gt;1,0,IF(AND($B47&gt;0,INDEX(Kalender!KI$68:KI$77,MAX(1,$B47))&gt;INDEX(Kalender!$B$68:$B$77,MAX(1,$B47))),1,0)+IF(OR(AND($C47&gt;0,INDEX(Kalender!KI$81:KI$110,MAX(1,$C47))&gt;INDEX(Kalender!$B$81:$B$110,MAX(1,$C47))),AND($D47&gt;0,INDEX(Kalender!KI$81:KI$110,MAX(1,$D47))&gt;INDEX(Kalender!$B$81:$B$110,MAX(1,$D47))),AND($E47&gt;0,INDEX(Kalender!KI$81:KI$110,MAX(1,$E47))&gt;INDEX(Kalender!$B$81:$B$110,MAX(1,$E47))),AND($F47&gt;0,INDEX(Kalender!KI$81:KI$110,MAX(1,$F47))&gt;INDEX(Kalender!$B$81:$B$110,MAX(1,$F47)))),2,0))</f>
        <v>0</v>
      </c>
      <c r="KJ47" s="5" t="n">
        <f aca="false">IF(Kalender!KJ47&lt;&gt;1,0,IF(AND($B47&gt;0,INDEX(Kalender!KJ$68:KJ$77,MAX(1,$B47))&gt;INDEX(Kalender!$B$68:$B$77,MAX(1,$B47))),1,0)+IF(OR(AND($C47&gt;0,INDEX(Kalender!KJ$81:KJ$110,MAX(1,$C47))&gt;INDEX(Kalender!$B$81:$B$110,MAX(1,$C47))),AND($D47&gt;0,INDEX(Kalender!KJ$81:KJ$110,MAX(1,$D47))&gt;INDEX(Kalender!$B$81:$B$110,MAX(1,$D47))),AND($E47&gt;0,INDEX(Kalender!KJ$81:KJ$110,MAX(1,$E47))&gt;INDEX(Kalender!$B$81:$B$110,MAX(1,$E47))),AND($F47&gt;0,INDEX(Kalender!KJ$81:KJ$110,MAX(1,$F47))&gt;INDEX(Kalender!$B$81:$B$110,MAX(1,$F47)))),2,0))</f>
        <v>0</v>
      </c>
      <c r="KK47" s="5" t="n">
        <f aca="false">IF(Kalender!KK47&lt;&gt;1,0,IF(AND($B47&gt;0,INDEX(Kalender!KK$68:KK$77,MAX(1,$B47))&gt;INDEX(Kalender!$B$68:$B$77,MAX(1,$B47))),1,0)+IF(OR(AND($C47&gt;0,INDEX(Kalender!KK$81:KK$110,MAX(1,$C47))&gt;INDEX(Kalender!$B$81:$B$110,MAX(1,$C47))),AND($D47&gt;0,INDEX(Kalender!KK$81:KK$110,MAX(1,$D47))&gt;INDEX(Kalender!$B$81:$B$110,MAX(1,$D47))),AND($E47&gt;0,INDEX(Kalender!KK$81:KK$110,MAX(1,$E47))&gt;INDEX(Kalender!$B$81:$B$110,MAX(1,$E47))),AND($F47&gt;0,INDEX(Kalender!KK$81:KK$110,MAX(1,$F47))&gt;INDEX(Kalender!$B$81:$B$110,MAX(1,$F47)))),2,0))</f>
        <v>0</v>
      </c>
      <c r="KL47" s="5" t="n">
        <f aca="false">IF(Kalender!KL47&lt;&gt;1,0,IF(AND($B47&gt;0,INDEX(Kalender!KL$68:KL$77,MAX(1,$B47))&gt;INDEX(Kalender!$B$68:$B$77,MAX(1,$B47))),1,0)+IF(OR(AND($C47&gt;0,INDEX(Kalender!KL$81:KL$110,MAX(1,$C47))&gt;INDEX(Kalender!$B$81:$B$110,MAX(1,$C47))),AND($D47&gt;0,INDEX(Kalender!KL$81:KL$110,MAX(1,$D47))&gt;INDEX(Kalender!$B$81:$B$110,MAX(1,$D47))),AND($E47&gt;0,INDEX(Kalender!KL$81:KL$110,MAX(1,$E47))&gt;INDEX(Kalender!$B$81:$B$110,MAX(1,$E47))),AND($F47&gt;0,INDEX(Kalender!KL$81:KL$110,MAX(1,$F47))&gt;INDEX(Kalender!$B$81:$B$110,MAX(1,$F47)))),2,0))</f>
        <v>0</v>
      </c>
      <c r="KM47" s="5" t="n">
        <f aca="false">IF(Kalender!KM47&lt;&gt;1,0,IF(AND($B47&gt;0,INDEX(Kalender!KM$68:KM$77,MAX(1,$B47))&gt;INDEX(Kalender!$B$68:$B$77,MAX(1,$B47))),1,0)+IF(OR(AND($C47&gt;0,INDEX(Kalender!KM$81:KM$110,MAX(1,$C47))&gt;INDEX(Kalender!$B$81:$B$110,MAX(1,$C47))),AND($D47&gt;0,INDEX(Kalender!KM$81:KM$110,MAX(1,$D47))&gt;INDEX(Kalender!$B$81:$B$110,MAX(1,$D47))),AND($E47&gt;0,INDEX(Kalender!KM$81:KM$110,MAX(1,$E47))&gt;INDEX(Kalender!$B$81:$B$110,MAX(1,$E47))),AND($F47&gt;0,INDEX(Kalender!KM$81:KM$110,MAX(1,$F47))&gt;INDEX(Kalender!$B$81:$B$110,MAX(1,$F47)))),2,0))</f>
        <v>0</v>
      </c>
      <c r="KN47" s="5" t="n">
        <f aca="false">IF(Kalender!KN47&lt;&gt;1,0,IF(AND($B47&gt;0,INDEX(Kalender!KN$68:KN$77,MAX(1,$B47))&gt;INDEX(Kalender!$B$68:$B$77,MAX(1,$B47))),1,0)+IF(OR(AND($C47&gt;0,INDEX(Kalender!KN$81:KN$110,MAX(1,$C47))&gt;INDEX(Kalender!$B$81:$B$110,MAX(1,$C47))),AND($D47&gt;0,INDEX(Kalender!KN$81:KN$110,MAX(1,$D47))&gt;INDEX(Kalender!$B$81:$B$110,MAX(1,$D47))),AND($E47&gt;0,INDEX(Kalender!KN$81:KN$110,MAX(1,$E47))&gt;INDEX(Kalender!$B$81:$B$110,MAX(1,$E47))),AND($F47&gt;0,INDEX(Kalender!KN$81:KN$110,MAX(1,$F47))&gt;INDEX(Kalender!$B$81:$B$110,MAX(1,$F47)))),2,0))</f>
        <v>0</v>
      </c>
      <c r="KO47" s="5" t="n">
        <f aca="false">IF(Kalender!KO47&lt;&gt;1,0,IF(AND($B47&gt;0,INDEX(Kalender!KO$68:KO$77,MAX(1,$B47))&gt;INDEX(Kalender!$B$68:$B$77,MAX(1,$B47))),1,0)+IF(OR(AND($C47&gt;0,INDEX(Kalender!KO$81:KO$110,MAX(1,$C47))&gt;INDEX(Kalender!$B$81:$B$110,MAX(1,$C47))),AND($D47&gt;0,INDEX(Kalender!KO$81:KO$110,MAX(1,$D47))&gt;INDEX(Kalender!$B$81:$B$110,MAX(1,$D47))),AND($E47&gt;0,INDEX(Kalender!KO$81:KO$110,MAX(1,$E47))&gt;INDEX(Kalender!$B$81:$B$110,MAX(1,$E47))),AND($F47&gt;0,INDEX(Kalender!KO$81:KO$110,MAX(1,$F47))&gt;INDEX(Kalender!$B$81:$B$110,MAX(1,$F47)))),2,0))</f>
        <v>0</v>
      </c>
      <c r="KP47" s="5" t="n">
        <f aca="false">IF(Kalender!KP47&lt;&gt;1,0,IF(AND($B47&gt;0,INDEX(Kalender!KP$68:KP$77,MAX(1,$B47))&gt;INDEX(Kalender!$B$68:$B$77,MAX(1,$B47))),1,0)+IF(OR(AND($C47&gt;0,INDEX(Kalender!KP$81:KP$110,MAX(1,$C47))&gt;INDEX(Kalender!$B$81:$B$110,MAX(1,$C47))),AND($D47&gt;0,INDEX(Kalender!KP$81:KP$110,MAX(1,$D47))&gt;INDEX(Kalender!$B$81:$B$110,MAX(1,$D47))),AND($E47&gt;0,INDEX(Kalender!KP$81:KP$110,MAX(1,$E47))&gt;INDEX(Kalender!$B$81:$B$110,MAX(1,$E47))),AND($F47&gt;0,INDEX(Kalender!KP$81:KP$110,MAX(1,$F47))&gt;INDEX(Kalender!$B$81:$B$110,MAX(1,$F47)))),2,0))</f>
        <v>0</v>
      </c>
      <c r="KQ47" s="5" t="n">
        <f aca="false">IF(Kalender!KQ47&lt;&gt;1,0,IF(AND($B47&gt;0,INDEX(Kalender!KQ$68:KQ$77,MAX(1,$B47))&gt;INDEX(Kalender!$B$68:$B$77,MAX(1,$B47))),1,0)+IF(OR(AND($C47&gt;0,INDEX(Kalender!KQ$81:KQ$110,MAX(1,$C47))&gt;INDEX(Kalender!$B$81:$B$110,MAX(1,$C47))),AND($D47&gt;0,INDEX(Kalender!KQ$81:KQ$110,MAX(1,$D47))&gt;INDEX(Kalender!$B$81:$B$110,MAX(1,$D47))),AND($E47&gt;0,INDEX(Kalender!KQ$81:KQ$110,MAX(1,$E47))&gt;INDEX(Kalender!$B$81:$B$110,MAX(1,$E47))),AND($F47&gt;0,INDEX(Kalender!KQ$81:KQ$110,MAX(1,$F47))&gt;INDEX(Kalender!$B$81:$B$110,MAX(1,$F47)))),2,0))</f>
        <v>0</v>
      </c>
      <c r="KR47" s="5" t="n">
        <f aca="false">IF(Kalender!KR47&lt;&gt;1,0,IF(AND($B47&gt;0,INDEX(Kalender!KR$68:KR$77,MAX(1,$B47))&gt;INDEX(Kalender!$B$68:$B$77,MAX(1,$B47))),1,0)+IF(OR(AND($C47&gt;0,INDEX(Kalender!KR$81:KR$110,MAX(1,$C47))&gt;INDEX(Kalender!$B$81:$B$110,MAX(1,$C47))),AND($D47&gt;0,INDEX(Kalender!KR$81:KR$110,MAX(1,$D47))&gt;INDEX(Kalender!$B$81:$B$110,MAX(1,$D47))),AND($E47&gt;0,INDEX(Kalender!KR$81:KR$110,MAX(1,$E47))&gt;INDEX(Kalender!$B$81:$B$110,MAX(1,$E47))),AND($F47&gt;0,INDEX(Kalender!KR$81:KR$110,MAX(1,$F47))&gt;INDEX(Kalender!$B$81:$B$110,MAX(1,$F47)))),2,0))</f>
        <v>0</v>
      </c>
      <c r="KS47" s="5" t="n">
        <f aca="false">IF(Kalender!KS47&lt;&gt;1,0,IF(AND($B47&gt;0,INDEX(Kalender!KS$68:KS$77,MAX(1,$B47))&gt;INDEX(Kalender!$B$68:$B$77,MAX(1,$B47))),1,0)+IF(OR(AND($C47&gt;0,INDEX(Kalender!KS$81:KS$110,MAX(1,$C47))&gt;INDEX(Kalender!$B$81:$B$110,MAX(1,$C47))),AND($D47&gt;0,INDEX(Kalender!KS$81:KS$110,MAX(1,$D47))&gt;INDEX(Kalender!$B$81:$B$110,MAX(1,$D47))),AND($E47&gt;0,INDEX(Kalender!KS$81:KS$110,MAX(1,$E47))&gt;INDEX(Kalender!$B$81:$B$110,MAX(1,$E47))),AND($F47&gt;0,INDEX(Kalender!KS$81:KS$110,MAX(1,$F47))&gt;INDEX(Kalender!$B$81:$B$110,MAX(1,$F47)))),2,0))</f>
        <v>0</v>
      </c>
      <c r="KT47" s="5" t="n">
        <f aca="false">IF(Kalender!KT47&lt;&gt;1,0,IF(AND($B47&gt;0,INDEX(Kalender!KT$68:KT$77,MAX(1,$B47))&gt;INDEX(Kalender!$B$68:$B$77,MAX(1,$B47))),1,0)+IF(OR(AND($C47&gt;0,INDEX(Kalender!KT$81:KT$110,MAX(1,$C47))&gt;INDEX(Kalender!$B$81:$B$110,MAX(1,$C47))),AND($D47&gt;0,INDEX(Kalender!KT$81:KT$110,MAX(1,$D47))&gt;INDEX(Kalender!$B$81:$B$110,MAX(1,$D47))),AND($E47&gt;0,INDEX(Kalender!KT$81:KT$110,MAX(1,$E47))&gt;INDEX(Kalender!$B$81:$B$110,MAX(1,$E47))),AND($F47&gt;0,INDEX(Kalender!KT$81:KT$110,MAX(1,$F47))&gt;INDEX(Kalender!$B$81:$B$110,MAX(1,$F47)))),2,0))</f>
        <v>0</v>
      </c>
      <c r="KU47" s="5" t="n">
        <f aca="false">IF(Kalender!KU47&lt;&gt;1,0,IF(AND($B47&gt;0,INDEX(Kalender!KU$68:KU$77,MAX(1,$B47))&gt;INDEX(Kalender!$B$68:$B$77,MAX(1,$B47))),1,0)+IF(OR(AND($C47&gt;0,INDEX(Kalender!KU$81:KU$110,MAX(1,$C47))&gt;INDEX(Kalender!$B$81:$B$110,MAX(1,$C47))),AND($D47&gt;0,INDEX(Kalender!KU$81:KU$110,MAX(1,$D47))&gt;INDEX(Kalender!$B$81:$B$110,MAX(1,$D47))),AND($E47&gt;0,INDEX(Kalender!KU$81:KU$110,MAX(1,$E47))&gt;INDEX(Kalender!$B$81:$B$110,MAX(1,$E47))),AND($F47&gt;0,INDEX(Kalender!KU$81:KU$110,MAX(1,$F47))&gt;INDEX(Kalender!$B$81:$B$110,MAX(1,$F47)))),2,0))</f>
        <v>0</v>
      </c>
      <c r="KV47" s="5" t="n">
        <f aca="false">IF(Kalender!KV47&lt;&gt;1,0,IF(AND($B47&gt;0,INDEX(Kalender!KV$68:KV$77,MAX(1,$B47))&gt;INDEX(Kalender!$B$68:$B$77,MAX(1,$B47))),1,0)+IF(OR(AND($C47&gt;0,INDEX(Kalender!KV$81:KV$110,MAX(1,$C47))&gt;INDEX(Kalender!$B$81:$B$110,MAX(1,$C47))),AND($D47&gt;0,INDEX(Kalender!KV$81:KV$110,MAX(1,$D47))&gt;INDEX(Kalender!$B$81:$B$110,MAX(1,$D47))),AND($E47&gt;0,INDEX(Kalender!KV$81:KV$110,MAX(1,$E47))&gt;INDEX(Kalender!$B$81:$B$110,MAX(1,$E47))),AND($F47&gt;0,INDEX(Kalender!KV$81:KV$110,MAX(1,$F47))&gt;INDEX(Kalender!$B$81:$B$110,MAX(1,$F47)))),2,0))</f>
        <v>0</v>
      </c>
      <c r="KW47" s="5" t="n">
        <f aca="false">IF(Kalender!KW47&lt;&gt;1,0,IF(AND($B47&gt;0,INDEX(Kalender!KW$68:KW$77,MAX(1,$B47))&gt;INDEX(Kalender!$B$68:$B$77,MAX(1,$B47))),1,0)+IF(OR(AND($C47&gt;0,INDEX(Kalender!KW$81:KW$110,MAX(1,$C47))&gt;INDEX(Kalender!$B$81:$B$110,MAX(1,$C47))),AND($D47&gt;0,INDEX(Kalender!KW$81:KW$110,MAX(1,$D47))&gt;INDEX(Kalender!$B$81:$B$110,MAX(1,$D47))),AND($E47&gt;0,INDEX(Kalender!KW$81:KW$110,MAX(1,$E47))&gt;INDEX(Kalender!$B$81:$B$110,MAX(1,$E47))),AND($F47&gt;0,INDEX(Kalender!KW$81:KW$110,MAX(1,$F47))&gt;INDEX(Kalender!$B$81:$B$110,MAX(1,$F47)))),2,0))</f>
        <v>0</v>
      </c>
      <c r="KX47" s="5" t="n">
        <f aca="false">IF(Kalender!KX47&lt;&gt;1,0,IF(AND($B47&gt;0,INDEX(Kalender!KX$68:KX$77,MAX(1,$B47))&gt;INDEX(Kalender!$B$68:$B$77,MAX(1,$B47))),1,0)+IF(OR(AND($C47&gt;0,INDEX(Kalender!KX$81:KX$110,MAX(1,$C47))&gt;INDEX(Kalender!$B$81:$B$110,MAX(1,$C47))),AND($D47&gt;0,INDEX(Kalender!KX$81:KX$110,MAX(1,$D47))&gt;INDEX(Kalender!$B$81:$B$110,MAX(1,$D47))),AND($E47&gt;0,INDEX(Kalender!KX$81:KX$110,MAX(1,$E47))&gt;INDEX(Kalender!$B$81:$B$110,MAX(1,$E47))),AND($F47&gt;0,INDEX(Kalender!KX$81:KX$110,MAX(1,$F47))&gt;INDEX(Kalender!$B$81:$B$110,MAX(1,$F47)))),2,0))</f>
        <v>0</v>
      </c>
      <c r="KY47" s="5" t="n">
        <f aca="false">IF(Kalender!KY47&lt;&gt;1,0,IF(AND($B47&gt;0,INDEX(Kalender!KY$68:KY$77,MAX(1,$B47))&gt;INDEX(Kalender!$B$68:$B$77,MAX(1,$B47))),1,0)+IF(OR(AND($C47&gt;0,INDEX(Kalender!KY$81:KY$110,MAX(1,$C47))&gt;INDEX(Kalender!$B$81:$B$110,MAX(1,$C47))),AND($D47&gt;0,INDEX(Kalender!KY$81:KY$110,MAX(1,$D47))&gt;INDEX(Kalender!$B$81:$B$110,MAX(1,$D47))),AND($E47&gt;0,INDEX(Kalender!KY$81:KY$110,MAX(1,$E47))&gt;INDEX(Kalender!$B$81:$B$110,MAX(1,$E47))),AND($F47&gt;0,INDEX(Kalender!KY$81:KY$110,MAX(1,$F47))&gt;INDEX(Kalender!$B$81:$B$110,MAX(1,$F47)))),2,0))</f>
        <v>0</v>
      </c>
      <c r="KZ47" s="5" t="n">
        <f aca="false">IF(Kalender!KZ47&lt;&gt;1,0,IF(AND($B47&gt;0,INDEX(Kalender!KZ$68:KZ$77,MAX(1,$B47))&gt;INDEX(Kalender!$B$68:$B$77,MAX(1,$B47))),1,0)+IF(OR(AND($C47&gt;0,INDEX(Kalender!KZ$81:KZ$110,MAX(1,$C47))&gt;INDEX(Kalender!$B$81:$B$110,MAX(1,$C47))),AND($D47&gt;0,INDEX(Kalender!KZ$81:KZ$110,MAX(1,$D47))&gt;INDEX(Kalender!$B$81:$B$110,MAX(1,$D47))),AND($E47&gt;0,INDEX(Kalender!KZ$81:KZ$110,MAX(1,$E47))&gt;INDEX(Kalender!$B$81:$B$110,MAX(1,$E47))),AND($F47&gt;0,INDEX(Kalender!KZ$81:KZ$110,MAX(1,$F47))&gt;INDEX(Kalender!$B$81:$B$110,MAX(1,$F47)))),2,0))</f>
        <v>0</v>
      </c>
      <c r="LA47" s="5" t="n">
        <f aca="false">IF(Kalender!LA47&lt;&gt;1,0,IF(AND($B47&gt;0,INDEX(Kalender!LA$68:LA$77,MAX(1,$B47))&gt;INDEX(Kalender!$B$68:$B$77,MAX(1,$B47))),1,0)+IF(OR(AND($C47&gt;0,INDEX(Kalender!LA$81:LA$110,MAX(1,$C47))&gt;INDEX(Kalender!$B$81:$B$110,MAX(1,$C47))),AND($D47&gt;0,INDEX(Kalender!LA$81:LA$110,MAX(1,$D47))&gt;INDEX(Kalender!$B$81:$B$110,MAX(1,$D47))),AND($E47&gt;0,INDEX(Kalender!LA$81:LA$110,MAX(1,$E47))&gt;INDEX(Kalender!$B$81:$B$110,MAX(1,$E47))),AND($F47&gt;0,INDEX(Kalender!LA$81:LA$110,MAX(1,$F47))&gt;INDEX(Kalender!$B$81:$B$110,MAX(1,$F47)))),2,0))</f>
        <v>0</v>
      </c>
      <c r="LB47" s="5" t="n">
        <f aca="false">IF(Kalender!LB47&lt;&gt;1,0,IF(AND($B47&gt;0,INDEX(Kalender!LB$68:LB$77,MAX(1,$B47))&gt;INDEX(Kalender!$B$68:$B$77,MAX(1,$B47))),1,0)+IF(OR(AND($C47&gt;0,INDEX(Kalender!LB$81:LB$110,MAX(1,$C47))&gt;INDEX(Kalender!$B$81:$B$110,MAX(1,$C47))),AND($D47&gt;0,INDEX(Kalender!LB$81:LB$110,MAX(1,$D47))&gt;INDEX(Kalender!$B$81:$B$110,MAX(1,$D47))),AND($E47&gt;0,INDEX(Kalender!LB$81:LB$110,MAX(1,$E47))&gt;INDEX(Kalender!$B$81:$B$110,MAX(1,$E47))),AND($F47&gt;0,INDEX(Kalender!LB$81:LB$110,MAX(1,$F47))&gt;INDEX(Kalender!$B$81:$B$110,MAX(1,$F47)))),2,0))</f>
        <v>0</v>
      </c>
      <c r="LC47" s="5" t="n">
        <f aca="false">IF(Kalender!LC47&lt;&gt;1,0,IF(AND($B47&gt;0,INDEX(Kalender!LC$68:LC$77,MAX(1,$B47))&gt;INDEX(Kalender!$B$68:$B$77,MAX(1,$B47))),1,0)+IF(OR(AND($C47&gt;0,INDEX(Kalender!LC$81:LC$110,MAX(1,$C47))&gt;INDEX(Kalender!$B$81:$B$110,MAX(1,$C47))),AND($D47&gt;0,INDEX(Kalender!LC$81:LC$110,MAX(1,$D47))&gt;INDEX(Kalender!$B$81:$B$110,MAX(1,$D47))),AND($E47&gt;0,INDEX(Kalender!LC$81:LC$110,MAX(1,$E47))&gt;INDEX(Kalender!$B$81:$B$110,MAX(1,$E47))),AND($F47&gt;0,INDEX(Kalender!LC$81:LC$110,MAX(1,$F47))&gt;INDEX(Kalender!$B$81:$B$110,MAX(1,$F47)))),2,0))</f>
        <v>0</v>
      </c>
      <c r="LD47" s="5" t="n">
        <f aca="false">IF(Kalender!LD47&lt;&gt;1,0,IF(AND($B47&gt;0,INDEX(Kalender!LD$68:LD$77,MAX(1,$B47))&gt;INDEX(Kalender!$B$68:$B$77,MAX(1,$B47))),1,0)+IF(OR(AND($C47&gt;0,INDEX(Kalender!LD$81:LD$110,MAX(1,$C47))&gt;INDEX(Kalender!$B$81:$B$110,MAX(1,$C47))),AND($D47&gt;0,INDEX(Kalender!LD$81:LD$110,MAX(1,$D47))&gt;INDEX(Kalender!$B$81:$B$110,MAX(1,$D47))),AND($E47&gt;0,INDEX(Kalender!LD$81:LD$110,MAX(1,$E47))&gt;INDEX(Kalender!$B$81:$B$110,MAX(1,$E47))),AND($F47&gt;0,INDEX(Kalender!LD$81:LD$110,MAX(1,$F47))&gt;INDEX(Kalender!$B$81:$B$110,MAX(1,$F47)))),2,0))</f>
        <v>0</v>
      </c>
      <c r="LE47" s="5" t="n">
        <f aca="false">IF(Kalender!LE47&lt;&gt;1,0,IF(AND($B47&gt;0,INDEX(Kalender!LE$68:LE$77,MAX(1,$B47))&gt;INDEX(Kalender!$B$68:$B$77,MAX(1,$B47))),1,0)+IF(OR(AND($C47&gt;0,INDEX(Kalender!LE$81:LE$110,MAX(1,$C47))&gt;INDEX(Kalender!$B$81:$B$110,MAX(1,$C47))),AND($D47&gt;0,INDEX(Kalender!LE$81:LE$110,MAX(1,$D47))&gt;INDEX(Kalender!$B$81:$B$110,MAX(1,$D47))),AND($E47&gt;0,INDEX(Kalender!LE$81:LE$110,MAX(1,$E47))&gt;INDEX(Kalender!$B$81:$B$110,MAX(1,$E47))),AND($F47&gt;0,INDEX(Kalender!LE$81:LE$110,MAX(1,$F47))&gt;INDEX(Kalender!$B$81:$B$110,MAX(1,$F47)))),2,0))</f>
        <v>0</v>
      </c>
      <c r="LF47" s="5" t="n">
        <f aca="false">IF(Kalender!LF47&lt;&gt;1,0,IF(AND($B47&gt;0,INDEX(Kalender!LF$68:LF$77,MAX(1,$B47))&gt;INDEX(Kalender!$B$68:$B$77,MAX(1,$B47))),1,0)+IF(OR(AND($C47&gt;0,INDEX(Kalender!LF$81:LF$110,MAX(1,$C47))&gt;INDEX(Kalender!$B$81:$B$110,MAX(1,$C47))),AND($D47&gt;0,INDEX(Kalender!LF$81:LF$110,MAX(1,$D47))&gt;INDEX(Kalender!$B$81:$B$110,MAX(1,$D47))),AND($E47&gt;0,INDEX(Kalender!LF$81:LF$110,MAX(1,$E47))&gt;INDEX(Kalender!$B$81:$B$110,MAX(1,$E47))),AND($F47&gt;0,INDEX(Kalender!LF$81:LF$110,MAX(1,$F47))&gt;INDEX(Kalender!$B$81:$B$110,MAX(1,$F47)))),2,0))</f>
        <v>0</v>
      </c>
      <c r="LG47" s="5" t="n">
        <f aca="false">IF(Kalender!LG47&lt;&gt;1,0,IF(AND($B47&gt;0,INDEX(Kalender!LG$68:LG$77,MAX(1,$B47))&gt;INDEX(Kalender!$B$68:$B$77,MAX(1,$B47))),1,0)+IF(OR(AND($C47&gt;0,INDEX(Kalender!LG$81:LG$110,MAX(1,$C47))&gt;INDEX(Kalender!$B$81:$B$110,MAX(1,$C47))),AND($D47&gt;0,INDEX(Kalender!LG$81:LG$110,MAX(1,$D47))&gt;INDEX(Kalender!$B$81:$B$110,MAX(1,$D47))),AND($E47&gt;0,INDEX(Kalender!LG$81:LG$110,MAX(1,$E47))&gt;INDEX(Kalender!$B$81:$B$110,MAX(1,$E47))),AND($F47&gt;0,INDEX(Kalender!LG$81:LG$110,MAX(1,$F47))&gt;INDEX(Kalender!$B$81:$B$110,MAX(1,$F47)))),2,0))</f>
        <v>0</v>
      </c>
      <c r="LH47" s="5" t="n">
        <f aca="false">IF(Kalender!LH47&lt;&gt;1,0,IF(AND($B47&gt;0,INDEX(Kalender!LH$68:LH$77,MAX(1,$B47))&gt;INDEX(Kalender!$B$68:$B$77,MAX(1,$B47))),1,0)+IF(OR(AND($C47&gt;0,INDEX(Kalender!LH$81:LH$110,MAX(1,$C47))&gt;INDEX(Kalender!$B$81:$B$110,MAX(1,$C47))),AND($D47&gt;0,INDEX(Kalender!LH$81:LH$110,MAX(1,$D47))&gt;INDEX(Kalender!$B$81:$B$110,MAX(1,$D47))),AND($E47&gt;0,INDEX(Kalender!LH$81:LH$110,MAX(1,$E47))&gt;INDEX(Kalender!$B$81:$B$110,MAX(1,$E47))),AND($F47&gt;0,INDEX(Kalender!LH$81:LH$110,MAX(1,$F47))&gt;INDEX(Kalender!$B$81:$B$110,MAX(1,$F47)))),2,0))</f>
        <v>0</v>
      </c>
      <c r="LI47" s="5" t="n">
        <f aca="false">IF(Kalender!LI47&lt;&gt;1,0,IF(AND($B47&gt;0,INDEX(Kalender!LI$68:LI$77,MAX(1,$B47))&gt;INDEX(Kalender!$B$68:$B$77,MAX(1,$B47))),1,0)+IF(OR(AND($C47&gt;0,INDEX(Kalender!LI$81:LI$110,MAX(1,$C47))&gt;INDEX(Kalender!$B$81:$B$110,MAX(1,$C47))),AND($D47&gt;0,INDEX(Kalender!LI$81:LI$110,MAX(1,$D47))&gt;INDEX(Kalender!$B$81:$B$110,MAX(1,$D47))),AND($E47&gt;0,INDEX(Kalender!LI$81:LI$110,MAX(1,$E47))&gt;INDEX(Kalender!$B$81:$B$110,MAX(1,$E47))),AND($F47&gt;0,INDEX(Kalender!LI$81:LI$110,MAX(1,$F47))&gt;INDEX(Kalender!$B$81:$B$110,MAX(1,$F47)))),2,0))</f>
        <v>0</v>
      </c>
      <c r="LJ47" s="5" t="n">
        <f aca="false">IF(Kalender!LJ47&lt;&gt;1,0,IF(AND($B47&gt;0,INDEX(Kalender!LJ$68:LJ$77,MAX(1,$B47))&gt;INDEX(Kalender!$B$68:$B$77,MAX(1,$B47))),1,0)+IF(OR(AND($C47&gt;0,INDEX(Kalender!LJ$81:LJ$110,MAX(1,$C47))&gt;INDEX(Kalender!$B$81:$B$110,MAX(1,$C47))),AND($D47&gt;0,INDEX(Kalender!LJ$81:LJ$110,MAX(1,$D47))&gt;INDEX(Kalender!$B$81:$B$110,MAX(1,$D47))),AND($E47&gt;0,INDEX(Kalender!LJ$81:LJ$110,MAX(1,$E47))&gt;INDEX(Kalender!$B$81:$B$110,MAX(1,$E47))),AND($F47&gt;0,INDEX(Kalender!LJ$81:LJ$110,MAX(1,$F47))&gt;INDEX(Kalender!$B$81:$B$110,MAX(1,$F47)))),2,0))</f>
        <v>0</v>
      </c>
      <c r="LK47" s="5" t="n">
        <f aca="false">IF(Kalender!LK47&lt;&gt;1,0,IF(AND($B47&gt;0,INDEX(Kalender!LK$68:LK$77,MAX(1,$B47))&gt;INDEX(Kalender!$B$68:$B$77,MAX(1,$B47))),1,0)+IF(OR(AND($C47&gt;0,INDEX(Kalender!LK$81:LK$110,MAX(1,$C47))&gt;INDEX(Kalender!$B$81:$B$110,MAX(1,$C47))),AND($D47&gt;0,INDEX(Kalender!LK$81:LK$110,MAX(1,$D47))&gt;INDEX(Kalender!$B$81:$B$110,MAX(1,$D47))),AND($E47&gt;0,INDEX(Kalender!LK$81:LK$110,MAX(1,$E47))&gt;INDEX(Kalender!$B$81:$B$110,MAX(1,$E47))),AND($F47&gt;0,INDEX(Kalender!LK$81:LK$110,MAX(1,$F47))&gt;INDEX(Kalender!$B$81:$B$110,MAX(1,$F47)))),2,0))</f>
        <v>0</v>
      </c>
      <c r="LL47" s="5" t="n">
        <f aca="false">IF(Kalender!LL47&lt;&gt;1,0,IF(AND($B47&gt;0,INDEX(Kalender!LL$68:LL$77,MAX(1,$B47))&gt;INDEX(Kalender!$B$68:$B$77,MAX(1,$B47))),1,0)+IF(OR(AND($C47&gt;0,INDEX(Kalender!LL$81:LL$110,MAX(1,$C47))&gt;INDEX(Kalender!$B$81:$B$110,MAX(1,$C47))),AND($D47&gt;0,INDEX(Kalender!LL$81:LL$110,MAX(1,$D47))&gt;INDEX(Kalender!$B$81:$B$110,MAX(1,$D47))),AND($E47&gt;0,INDEX(Kalender!LL$81:LL$110,MAX(1,$E47))&gt;INDEX(Kalender!$B$81:$B$110,MAX(1,$E47))),AND($F47&gt;0,INDEX(Kalender!LL$81:LL$110,MAX(1,$F47))&gt;INDEX(Kalender!$B$81:$B$110,MAX(1,$F47)))),2,0))</f>
        <v>0</v>
      </c>
      <c r="LM47" s="5" t="n">
        <f aca="false">IF(Kalender!LM47&lt;&gt;1,0,IF(AND($B47&gt;0,INDEX(Kalender!LM$68:LM$77,MAX(1,$B47))&gt;INDEX(Kalender!$B$68:$B$77,MAX(1,$B47))),1,0)+IF(OR(AND($C47&gt;0,INDEX(Kalender!LM$81:LM$110,MAX(1,$C47))&gt;INDEX(Kalender!$B$81:$B$110,MAX(1,$C47))),AND($D47&gt;0,INDEX(Kalender!LM$81:LM$110,MAX(1,$D47))&gt;INDEX(Kalender!$B$81:$B$110,MAX(1,$D47))),AND($E47&gt;0,INDEX(Kalender!LM$81:LM$110,MAX(1,$E47))&gt;INDEX(Kalender!$B$81:$B$110,MAX(1,$E47))),AND($F47&gt;0,INDEX(Kalender!LM$81:LM$110,MAX(1,$F47))&gt;INDEX(Kalender!$B$81:$B$110,MAX(1,$F47)))),2,0))</f>
        <v>0</v>
      </c>
      <c r="LN47" s="5" t="n">
        <f aca="false">IF(Kalender!LN47&lt;&gt;1,0,IF(AND($B47&gt;0,INDEX(Kalender!LN$68:LN$77,MAX(1,$B47))&gt;INDEX(Kalender!$B$68:$B$77,MAX(1,$B47))),1,0)+IF(OR(AND($C47&gt;0,INDEX(Kalender!LN$81:LN$110,MAX(1,$C47))&gt;INDEX(Kalender!$B$81:$B$110,MAX(1,$C47))),AND($D47&gt;0,INDEX(Kalender!LN$81:LN$110,MAX(1,$D47))&gt;INDEX(Kalender!$B$81:$B$110,MAX(1,$D47))),AND($E47&gt;0,INDEX(Kalender!LN$81:LN$110,MAX(1,$E47))&gt;INDEX(Kalender!$B$81:$B$110,MAX(1,$E47))),AND($F47&gt;0,INDEX(Kalender!LN$81:LN$110,MAX(1,$F47))&gt;INDEX(Kalender!$B$81:$B$110,MAX(1,$F47)))),2,0))</f>
        <v>0</v>
      </c>
      <c r="LO47" s="5" t="n">
        <f aca="false">IF(Kalender!LO47&lt;&gt;1,0,IF(AND($B47&gt;0,INDEX(Kalender!LO$68:LO$77,MAX(1,$B47))&gt;INDEX(Kalender!$B$68:$B$77,MAX(1,$B47))),1,0)+IF(OR(AND($C47&gt;0,INDEX(Kalender!LO$81:LO$110,MAX(1,$C47))&gt;INDEX(Kalender!$B$81:$B$110,MAX(1,$C47))),AND($D47&gt;0,INDEX(Kalender!LO$81:LO$110,MAX(1,$D47))&gt;INDEX(Kalender!$B$81:$B$110,MAX(1,$D47))),AND($E47&gt;0,INDEX(Kalender!LO$81:LO$110,MAX(1,$E47))&gt;INDEX(Kalender!$B$81:$B$110,MAX(1,$E47))),AND($F47&gt;0,INDEX(Kalender!LO$81:LO$110,MAX(1,$F47))&gt;INDEX(Kalender!$B$81:$B$110,MAX(1,$F47)))),2,0))</f>
        <v>0</v>
      </c>
      <c r="LP47" s="5" t="n">
        <f aca="false">IF(Kalender!LP47&lt;&gt;1,0,IF(AND($B47&gt;0,INDEX(Kalender!LP$68:LP$77,MAX(1,$B47))&gt;INDEX(Kalender!$B$68:$B$77,MAX(1,$B47))),1,0)+IF(OR(AND($C47&gt;0,INDEX(Kalender!LP$81:LP$110,MAX(1,$C47))&gt;INDEX(Kalender!$B$81:$B$110,MAX(1,$C47))),AND($D47&gt;0,INDEX(Kalender!LP$81:LP$110,MAX(1,$D47))&gt;INDEX(Kalender!$B$81:$B$110,MAX(1,$D47))),AND($E47&gt;0,INDEX(Kalender!LP$81:LP$110,MAX(1,$E47))&gt;INDEX(Kalender!$B$81:$B$110,MAX(1,$E47))),AND($F47&gt;0,INDEX(Kalender!LP$81:LP$110,MAX(1,$F47))&gt;INDEX(Kalender!$B$81:$B$110,MAX(1,$F47)))),2,0))</f>
        <v>0</v>
      </c>
      <c r="LQ47" s="5" t="n">
        <f aca="false">IF(Kalender!LQ47&lt;&gt;1,0,IF(AND($B47&gt;0,INDEX(Kalender!LQ$68:LQ$77,MAX(1,$B47))&gt;INDEX(Kalender!$B$68:$B$77,MAX(1,$B47))),1,0)+IF(OR(AND($C47&gt;0,INDEX(Kalender!LQ$81:LQ$110,MAX(1,$C47))&gt;INDEX(Kalender!$B$81:$B$110,MAX(1,$C47))),AND($D47&gt;0,INDEX(Kalender!LQ$81:LQ$110,MAX(1,$D47))&gt;INDEX(Kalender!$B$81:$B$110,MAX(1,$D47))),AND($E47&gt;0,INDEX(Kalender!LQ$81:LQ$110,MAX(1,$E47))&gt;INDEX(Kalender!$B$81:$B$110,MAX(1,$E47))),AND($F47&gt;0,INDEX(Kalender!LQ$81:LQ$110,MAX(1,$F47))&gt;INDEX(Kalender!$B$81:$B$110,MAX(1,$F47)))),2,0))</f>
        <v>0</v>
      </c>
      <c r="LR47" s="5" t="n">
        <f aca="false">IF(Kalender!LR47&lt;&gt;1,0,IF(AND($B47&gt;0,INDEX(Kalender!LR$68:LR$77,MAX(1,$B47))&gt;INDEX(Kalender!$B$68:$B$77,MAX(1,$B47))),1,0)+IF(OR(AND($C47&gt;0,INDEX(Kalender!LR$81:LR$110,MAX(1,$C47))&gt;INDEX(Kalender!$B$81:$B$110,MAX(1,$C47))),AND($D47&gt;0,INDEX(Kalender!LR$81:LR$110,MAX(1,$D47))&gt;INDEX(Kalender!$B$81:$B$110,MAX(1,$D47))),AND($E47&gt;0,INDEX(Kalender!LR$81:LR$110,MAX(1,$E47))&gt;INDEX(Kalender!$B$81:$B$110,MAX(1,$E47))),AND($F47&gt;0,INDEX(Kalender!LR$81:LR$110,MAX(1,$F47))&gt;INDEX(Kalender!$B$81:$B$110,MAX(1,$F47)))),2,0))</f>
        <v>0</v>
      </c>
      <c r="LS47" s="5" t="n">
        <f aca="false">IF(Kalender!LS47&lt;&gt;1,0,IF(AND($B47&gt;0,INDEX(Kalender!LS$68:LS$77,MAX(1,$B47))&gt;INDEX(Kalender!$B$68:$B$77,MAX(1,$B47))),1,0)+IF(OR(AND($C47&gt;0,INDEX(Kalender!LS$81:LS$110,MAX(1,$C47))&gt;INDEX(Kalender!$B$81:$B$110,MAX(1,$C47))),AND($D47&gt;0,INDEX(Kalender!LS$81:LS$110,MAX(1,$D47))&gt;INDEX(Kalender!$B$81:$B$110,MAX(1,$D47))),AND($E47&gt;0,INDEX(Kalender!LS$81:LS$110,MAX(1,$E47))&gt;INDEX(Kalender!$B$81:$B$110,MAX(1,$E47))),AND($F47&gt;0,INDEX(Kalender!LS$81:LS$110,MAX(1,$F47))&gt;INDEX(Kalender!$B$81:$B$110,MAX(1,$F47)))),2,0))</f>
        <v>0</v>
      </c>
      <c r="LT47" s="5" t="n">
        <f aca="false">IF(Kalender!LT47&lt;&gt;1,0,IF(AND($B47&gt;0,INDEX(Kalender!LT$68:LT$77,MAX(1,$B47))&gt;INDEX(Kalender!$B$68:$B$77,MAX(1,$B47))),1,0)+IF(OR(AND($C47&gt;0,INDEX(Kalender!LT$81:LT$110,MAX(1,$C47))&gt;INDEX(Kalender!$B$81:$B$110,MAX(1,$C47))),AND($D47&gt;0,INDEX(Kalender!LT$81:LT$110,MAX(1,$D47))&gt;INDEX(Kalender!$B$81:$B$110,MAX(1,$D47))),AND($E47&gt;0,INDEX(Kalender!LT$81:LT$110,MAX(1,$E47))&gt;INDEX(Kalender!$B$81:$B$110,MAX(1,$E47))),AND($F47&gt;0,INDEX(Kalender!LT$81:LT$110,MAX(1,$F47))&gt;INDEX(Kalender!$B$81:$B$110,MAX(1,$F47)))),2,0))</f>
        <v>0</v>
      </c>
      <c r="LU47" s="5" t="n">
        <f aca="false">IF(Kalender!LU47&lt;&gt;1,0,IF(AND($B47&gt;0,INDEX(Kalender!LU$68:LU$77,MAX(1,$B47))&gt;INDEX(Kalender!$B$68:$B$77,MAX(1,$B47))),1,0)+IF(OR(AND($C47&gt;0,INDEX(Kalender!LU$81:LU$110,MAX(1,$C47))&gt;INDEX(Kalender!$B$81:$B$110,MAX(1,$C47))),AND($D47&gt;0,INDEX(Kalender!LU$81:LU$110,MAX(1,$D47))&gt;INDEX(Kalender!$B$81:$B$110,MAX(1,$D47))),AND($E47&gt;0,INDEX(Kalender!LU$81:LU$110,MAX(1,$E47))&gt;INDEX(Kalender!$B$81:$B$110,MAX(1,$E47))),AND($F47&gt;0,INDEX(Kalender!LU$81:LU$110,MAX(1,$F47))&gt;INDEX(Kalender!$B$81:$B$110,MAX(1,$F47)))),2,0))</f>
        <v>0</v>
      </c>
      <c r="LV47" s="5" t="n">
        <f aca="false">IF(Kalender!LV47&lt;&gt;1,0,IF(AND($B47&gt;0,INDEX(Kalender!LV$68:LV$77,MAX(1,$B47))&gt;INDEX(Kalender!$B$68:$B$77,MAX(1,$B47))),1,0)+IF(OR(AND($C47&gt;0,INDEX(Kalender!LV$81:LV$110,MAX(1,$C47))&gt;INDEX(Kalender!$B$81:$B$110,MAX(1,$C47))),AND($D47&gt;0,INDEX(Kalender!LV$81:LV$110,MAX(1,$D47))&gt;INDEX(Kalender!$B$81:$B$110,MAX(1,$D47))),AND($E47&gt;0,INDEX(Kalender!LV$81:LV$110,MAX(1,$E47))&gt;INDEX(Kalender!$B$81:$B$110,MAX(1,$E47))),AND($F47&gt;0,INDEX(Kalender!LV$81:LV$110,MAX(1,$F47))&gt;INDEX(Kalender!$B$81:$B$110,MAX(1,$F47)))),2,0))</f>
        <v>0</v>
      </c>
      <c r="LW47" s="5" t="n">
        <f aca="false">IF(Kalender!LW47&lt;&gt;1,0,IF(AND($B47&gt;0,INDEX(Kalender!LW$68:LW$77,MAX(1,$B47))&gt;INDEX(Kalender!$B$68:$B$77,MAX(1,$B47))),1,0)+IF(OR(AND($C47&gt;0,INDEX(Kalender!LW$81:LW$110,MAX(1,$C47))&gt;INDEX(Kalender!$B$81:$B$110,MAX(1,$C47))),AND($D47&gt;0,INDEX(Kalender!LW$81:LW$110,MAX(1,$D47))&gt;INDEX(Kalender!$B$81:$B$110,MAX(1,$D47))),AND($E47&gt;0,INDEX(Kalender!LW$81:LW$110,MAX(1,$E47))&gt;INDEX(Kalender!$B$81:$B$110,MAX(1,$E47))),AND($F47&gt;0,INDEX(Kalender!LW$81:LW$110,MAX(1,$F47))&gt;INDEX(Kalender!$B$81:$B$110,MAX(1,$F47)))),2,0))</f>
        <v>0</v>
      </c>
      <c r="LX47" s="5" t="n">
        <f aca="false">IF(Kalender!LX47&lt;&gt;1,0,IF(AND($B47&gt;0,INDEX(Kalender!LX$68:LX$77,MAX(1,$B47))&gt;INDEX(Kalender!$B$68:$B$77,MAX(1,$B47))),1,0)+IF(OR(AND($C47&gt;0,INDEX(Kalender!LX$81:LX$110,MAX(1,$C47))&gt;INDEX(Kalender!$B$81:$B$110,MAX(1,$C47))),AND($D47&gt;0,INDEX(Kalender!LX$81:LX$110,MAX(1,$D47))&gt;INDEX(Kalender!$B$81:$B$110,MAX(1,$D47))),AND($E47&gt;0,INDEX(Kalender!LX$81:LX$110,MAX(1,$E47))&gt;INDEX(Kalender!$B$81:$B$110,MAX(1,$E47))),AND($F47&gt;0,INDEX(Kalender!LX$81:LX$110,MAX(1,$F47))&gt;INDEX(Kalender!$B$81:$B$110,MAX(1,$F47)))),2,0))</f>
        <v>0</v>
      </c>
      <c r="LY47" s="5" t="n">
        <f aca="false">IF(Kalender!LY47&lt;&gt;1,0,IF(AND($B47&gt;0,INDEX(Kalender!LY$68:LY$77,MAX(1,$B47))&gt;INDEX(Kalender!$B$68:$B$77,MAX(1,$B47))),1,0)+IF(OR(AND($C47&gt;0,INDEX(Kalender!LY$81:LY$110,MAX(1,$C47))&gt;INDEX(Kalender!$B$81:$B$110,MAX(1,$C47))),AND($D47&gt;0,INDEX(Kalender!LY$81:LY$110,MAX(1,$D47))&gt;INDEX(Kalender!$B$81:$B$110,MAX(1,$D47))),AND($E47&gt;0,INDEX(Kalender!LY$81:LY$110,MAX(1,$E47))&gt;INDEX(Kalender!$B$81:$B$110,MAX(1,$E47))),AND($F47&gt;0,INDEX(Kalender!LY$81:LY$110,MAX(1,$F47))&gt;INDEX(Kalender!$B$81:$B$110,MAX(1,$F47)))),2,0))</f>
        <v>0</v>
      </c>
      <c r="LZ47" s="5" t="n">
        <f aca="false">IF(Kalender!LZ47&lt;&gt;1,0,IF(AND($B47&gt;0,INDEX(Kalender!LZ$68:LZ$77,MAX(1,$B47))&gt;INDEX(Kalender!$B$68:$B$77,MAX(1,$B47))),1,0)+IF(OR(AND($C47&gt;0,INDEX(Kalender!LZ$81:LZ$110,MAX(1,$C47))&gt;INDEX(Kalender!$B$81:$B$110,MAX(1,$C47))),AND($D47&gt;0,INDEX(Kalender!LZ$81:LZ$110,MAX(1,$D47))&gt;INDEX(Kalender!$B$81:$B$110,MAX(1,$D47))),AND($E47&gt;0,INDEX(Kalender!LZ$81:LZ$110,MAX(1,$E47))&gt;INDEX(Kalender!$B$81:$B$110,MAX(1,$E47))),AND($F47&gt;0,INDEX(Kalender!LZ$81:LZ$110,MAX(1,$F47))&gt;INDEX(Kalender!$B$81:$B$110,MAX(1,$F47)))),2,0))</f>
        <v>0</v>
      </c>
      <c r="MA47" s="5" t="n">
        <f aca="false">IF(Kalender!MA47&lt;&gt;1,0,IF(AND($B47&gt;0,INDEX(Kalender!MA$68:MA$77,MAX(1,$B47))&gt;INDEX(Kalender!$B$68:$B$77,MAX(1,$B47))),1,0)+IF(OR(AND($C47&gt;0,INDEX(Kalender!MA$81:MA$110,MAX(1,$C47))&gt;INDEX(Kalender!$B$81:$B$110,MAX(1,$C47))),AND($D47&gt;0,INDEX(Kalender!MA$81:MA$110,MAX(1,$D47))&gt;INDEX(Kalender!$B$81:$B$110,MAX(1,$D47))),AND($E47&gt;0,INDEX(Kalender!MA$81:MA$110,MAX(1,$E47))&gt;INDEX(Kalender!$B$81:$B$110,MAX(1,$E47))),AND($F47&gt;0,INDEX(Kalender!MA$81:MA$110,MAX(1,$F47))&gt;INDEX(Kalender!$B$81:$B$110,MAX(1,$F47)))),2,0))</f>
        <v>0</v>
      </c>
      <c r="MB47" s="5" t="n">
        <f aca="false">IF(Kalender!MB47&lt;&gt;1,0,IF(AND($B47&gt;0,INDEX(Kalender!MB$68:MB$77,MAX(1,$B47))&gt;INDEX(Kalender!$B$68:$B$77,MAX(1,$B47))),1,0)+IF(OR(AND($C47&gt;0,INDEX(Kalender!MB$81:MB$110,MAX(1,$C47))&gt;INDEX(Kalender!$B$81:$B$110,MAX(1,$C47))),AND($D47&gt;0,INDEX(Kalender!MB$81:MB$110,MAX(1,$D47))&gt;INDEX(Kalender!$B$81:$B$110,MAX(1,$D47))),AND($E47&gt;0,INDEX(Kalender!MB$81:MB$110,MAX(1,$E47))&gt;INDEX(Kalender!$B$81:$B$110,MAX(1,$E47))),AND($F47&gt;0,INDEX(Kalender!MB$81:MB$110,MAX(1,$F47))&gt;INDEX(Kalender!$B$81:$B$110,MAX(1,$F47)))),2,0))</f>
        <v>0</v>
      </c>
      <c r="MC47" s="5" t="n">
        <f aca="false">IF(Kalender!MC47&lt;&gt;1,0,IF(AND($B47&gt;0,INDEX(Kalender!MC$68:MC$77,MAX(1,$B47))&gt;INDEX(Kalender!$B$68:$B$77,MAX(1,$B47))),1,0)+IF(OR(AND($C47&gt;0,INDEX(Kalender!MC$81:MC$110,MAX(1,$C47))&gt;INDEX(Kalender!$B$81:$B$110,MAX(1,$C47))),AND($D47&gt;0,INDEX(Kalender!MC$81:MC$110,MAX(1,$D47))&gt;INDEX(Kalender!$B$81:$B$110,MAX(1,$D47))),AND($E47&gt;0,INDEX(Kalender!MC$81:MC$110,MAX(1,$E47))&gt;INDEX(Kalender!$B$81:$B$110,MAX(1,$E47))),AND($F47&gt;0,INDEX(Kalender!MC$81:MC$110,MAX(1,$F47))&gt;INDEX(Kalender!$B$81:$B$110,MAX(1,$F47)))),2,0))</f>
        <v>0</v>
      </c>
      <c r="MD47" s="5" t="n">
        <f aca="false">IF(Kalender!MD47&lt;&gt;1,0,IF(AND($B47&gt;0,INDEX(Kalender!MD$68:MD$77,MAX(1,$B47))&gt;INDEX(Kalender!$B$68:$B$77,MAX(1,$B47))),1,0)+IF(OR(AND($C47&gt;0,INDEX(Kalender!MD$81:MD$110,MAX(1,$C47))&gt;INDEX(Kalender!$B$81:$B$110,MAX(1,$C47))),AND($D47&gt;0,INDEX(Kalender!MD$81:MD$110,MAX(1,$D47))&gt;INDEX(Kalender!$B$81:$B$110,MAX(1,$D47))),AND($E47&gt;0,INDEX(Kalender!MD$81:MD$110,MAX(1,$E47))&gt;INDEX(Kalender!$B$81:$B$110,MAX(1,$E47))),AND($F47&gt;0,INDEX(Kalender!MD$81:MD$110,MAX(1,$F47))&gt;INDEX(Kalender!$B$81:$B$110,MAX(1,$F47)))),2,0))</f>
        <v>0</v>
      </c>
      <c r="ME47" s="5" t="n">
        <f aca="false">IF(Kalender!ME47&lt;&gt;1,0,IF(AND($B47&gt;0,INDEX(Kalender!ME$68:ME$77,MAX(1,$B47))&gt;INDEX(Kalender!$B$68:$B$77,MAX(1,$B47))),1,0)+IF(OR(AND($C47&gt;0,INDEX(Kalender!ME$81:ME$110,MAX(1,$C47))&gt;INDEX(Kalender!$B$81:$B$110,MAX(1,$C47))),AND($D47&gt;0,INDEX(Kalender!ME$81:ME$110,MAX(1,$D47))&gt;INDEX(Kalender!$B$81:$B$110,MAX(1,$D47))),AND($E47&gt;0,INDEX(Kalender!ME$81:ME$110,MAX(1,$E47))&gt;INDEX(Kalender!$B$81:$B$110,MAX(1,$E47))),AND($F47&gt;0,INDEX(Kalender!ME$81:ME$110,MAX(1,$F47))&gt;INDEX(Kalender!$B$81:$B$110,MAX(1,$F47)))),2,0))</f>
        <v>0</v>
      </c>
      <c r="MF47" s="5" t="n">
        <f aca="false">IF(Kalender!MF47&lt;&gt;1,0,IF(AND($B47&gt;0,INDEX(Kalender!MF$68:MF$77,MAX(1,$B47))&gt;INDEX(Kalender!$B$68:$B$77,MAX(1,$B47))),1,0)+IF(OR(AND($C47&gt;0,INDEX(Kalender!MF$81:MF$110,MAX(1,$C47))&gt;INDEX(Kalender!$B$81:$B$110,MAX(1,$C47))),AND($D47&gt;0,INDEX(Kalender!MF$81:MF$110,MAX(1,$D47))&gt;INDEX(Kalender!$B$81:$B$110,MAX(1,$D47))),AND($E47&gt;0,INDEX(Kalender!MF$81:MF$110,MAX(1,$E47))&gt;INDEX(Kalender!$B$81:$B$110,MAX(1,$E47))),AND($F47&gt;0,INDEX(Kalender!MF$81:MF$110,MAX(1,$F47))&gt;INDEX(Kalender!$B$81:$B$110,MAX(1,$F47)))),2,0))</f>
        <v>0</v>
      </c>
      <c r="MG47" s="5" t="n">
        <f aca="false">IF(Kalender!MG47&lt;&gt;1,0,IF(AND($B47&gt;0,INDEX(Kalender!MG$68:MG$77,MAX(1,$B47))&gt;INDEX(Kalender!$B$68:$B$77,MAX(1,$B47))),1,0)+IF(OR(AND($C47&gt;0,INDEX(Kalender!MG$81:MG$110,MAX(1,$C47))&gt;INDEX(Kalender!$B$81:$B$110,MAX(1,$C47))),AND($D47&gt;0,INDEX(Kalender!MG$81:MG$110,MAX(1,$D47))&gt;INDEX(Kalender!$B$81:$B$110,MAX(1,$D47))),AND($E47&gt;0,INDEX(Kalender!MG$81:MG$110,MAX(1,$E47))&gt;INDEX(Kalender!$B$81:$B$110,MAX(1,$E47))),AND($F47&gt;0,INDEX(Kalender!MG$81:MG$110,MAX(1,$F47))&gt;INDEX(Kalender!$B$81:$B$110,MAX(1,$F47)))),2,0))</f>
        <v>0</v>
      </c>
      <c r="MH47" s="5" t="n">
        <f aca="false">IF(Kalender!MH47&lt;&gt;1,0,IF(AND($B47&gt;0,INDEX(Kalender!MH$68:MH$77,MAX(1,$B47))&gt;INDEX(Kalender!$B$68:$B$77,MAX(1,$B47))),1,0)+IF(OR(AND($C47&gt;0,INDEX(Kalender!MH$81:MH$110,MAX(1,$C47))&gt;INDEX(Kalender!$B$81:$B$110,MAX(1,$C47))),AND($D47&gt;0,INDEX(Kalender!MH$81:MH$110,MAX(1,$D47))&gt;INDEX(Kalender!$B$81:$B$110,MAX(1,$D47))),AND($E47&gt;0,INDEX(Kalender!MH$81:MH$110,MAX(1,$E47))&gt;INDEX(Kalender!$B$81:$B$110,MAX(1,$E47))),AND($F47&gt;0,INDEX(Kalender!MH$81:MH$110,MAX(1,$F47))&gt;INDEX(Kalender!$B$81:$B$110,MAX(1,$F47)))),2,0))</f>
        <v>0</v>
      </c>
      <c r="MI47" s="5" t="n">
        <f aca="false">IF(Kalender!MI47&lt;&gt;1,0,IF(AND($B47&gt;0,INDEX(Kalender!MI$68:MI$77,MAX(1,$B47))&gt;INDEX(Kalender!$B$68:$B$77,MAX(1,$B47))),1,0)+IF(OR(AND($C47&gt;0,INDEX(Kalender!MI$81:MI$110,MAX(1,$C47))&gt;INDEX(Kalender!$B$81:$B$110,MAX(1,$C47))),AND($D47&gt;0,INDEX(Kalender!MI$81:MI$110,MAX(1,$D47))&gt;INDEX(Kalender!$B$81:$B$110,MAX(1,$D47))),AND($E47&gt;0,INDEX(Kalender!MI$81:MI$110,MAX(1,$E47))&gt;INDEX(Kalender!$B$81:$B$110,MAX(1,$E47))),AND($F47&gt;0,INDEX(Kalender!MI$81:MI$110,MAX(1,$F47))&gt;INDEX(Kalender!$B$81:$B$110,MAX(1,$F47)))),2,0))</f>
        <v>0</v>
      </c>
      <c r="MJ47" s="5" t="n">
        <f aca="false">IF(Kalender!MJ47&lt;&gt;1,0,IF(AND($B47&gt;0,INDEX(Kalender!MJ$68:MJ$77,MAX(1,$B47))&gt;INDEX(Kalender!$B$68:$B$77,MAX(1,$B47))),1,0)+IF(OR(AND($C47&gt;0,INDEX(Kalender!MJ$81:MJ$110,MAX(1,$C47))&gt;INDEX(Kalender!$B$81:$B$110,MAX(1,$C47))),AND($D47&gt;0,INDEX(Kalender!MJ$81:MJ$110,MAX(1,$D47))&gt;INDEX(Kalender!$B$81:$B$110,MAX(1,$D47))),AND($E47&gt;0,INDEX(Kalender!MJ$81:MJ$110,MAX(1,$E47))&gt;INDEX(Kalender!$B$81:$B$110,MAX(1,$E47))),AND($F47&gt;0,INDEX(Kalender!MJ$81:MJ$110,MAX(1,$F47))&gt;INDEX(Kalender!$B$81:$B$110,MAX(1,$F47)))),2,0))</f>
        <v>0</v>
      </c>
      <c r="MK47" s="5" t="n">
        <f aca="false">IF(Kalender!MK47&lt;&gt;1,0,IF(AND($B47&gt;0,INDEX(Kalender!MK$68:MK$77,MAX(1,$B47))&gt;INDEX(Kalender!$B$68:$B$77,MAX(1,$B47))),1,0)+IF(OR(AND($C47&gt;0,INDEX(Kalender!MK$81:MK$110,MAX(1,$C47))&gt;INDEX(Kalender!$B$81:$B$110,MAX(1,$C47))),AND($D47&gt;0,INDEX(Kalender!MK$81:MK$110,MAX(1,$D47))&gt;INDEX(Kalender!$B$81:$B$110,MAX(1,$D47))),AND($E47&gt;0,INDEX(Kalender!MK$81:MK$110,MAX(1,$E47))&gt;INDEX(Kalender!$B$81:$B$110,MAX(1,$E47))),AND($F47&gt;0,INDEX(Kalender!MK$81:MK$110,MAX(1,$F47))&gt;INDEX(Kalender!$B$81:$B$110,MAX(1,$F47)))),2,0))</f>
        <v>0</v>
      </c>
      <c r="ML47" s="5" t="n">
        <f aca="false">IF(Kalender!ML47&lt;&gt;1,0,IF(AND($B47&gt;0,INDEX(Kalender!ML$68:ML$77,MAX(1,$B47))&gt;INDEX(Kalender!$B$68:$B$77,MAX(1,$B47))),1,0)+IF(OR(AND($C47&gt;0,INDEX(Kalender!ML$81:ML$110,MAX(1,$C47))&gt;INDEX(Kalender!$B$81:$B$110,MAX(1,$C47))),AND($D47&gt;0,INDEX(Kalender!ML$81:ML$110,MAX(1,$D47))&gt;INDEX(Kalender!$B$81:$B$110,MAX(1,$D47))),AND($E47&gt;0,INDEX(Kalender!ML$81:ML$110,MAX(1,$E47))&gt;INDEX(Kalender!$B$81:$B$110,MAX(1,$E47))),AND($F47&gt;0,INDEX(Kalender!ML$81:ML$110,MAX(1,$F47))&gt;INDEX(Kalender!$B$81:$B$110,MAX(1,$F47)))),2,0))</f>
        <v>0</v>
      </c>
      <c r="MM47" s="5" t="n">
        <f aca="false">IF(Kalender!MM47&lt;&gt;1,0,IF(AND($B47&gt;0,INDEX(Kalender!MM$68:MM$77,MAX(1,$B47))&gt;INDEX(Kalender!$B$68:$B$77,MAX(1,$B47))),1,0)+IF(OR(AND($C47&gt;0,INDEX(Kalender!MM$81:MM$110,MAX(1,$C47))&gt;INDEX(Kalender!$B$81:$B$110,MAX(1,$C47))),AND($D47&gt;0,INDEX(Kalender!MM$81:MM$110,MAX(1,$D47))&gt;INDEX(Kalender!$B$81:$B$110,MAX(1,$D47))),AND($E47&gt;0,INDEX(Kalender!MM$81:MM$110,MAX(1,$E47))&gt;INDEX(Kalender!$B$81:$B$110,MAX(1,$E47))),AND($F47&gt;0,INDEX(Kalender!MM$81:MM$110,MAX(1,$F47))&gt;INDEX(Kalender!$B$81:$B$110,MAX(1,$F47)))),2,0))</f>
        <v>0</v>
      </c>
      <c r="MN47" s="5" t="n">
        <f aca="false">IF(Kalender!MN47&lt;&gt;1,0,IF(AND($B47&gt;0,INDEX(Kalender!MN$68:MN$77,MAX(1,$B47))&gt;INDEX(Kalender!$B$68:$B$77,MAX(1,$B47))),1,0)+IF(OR(AND($C47&gt;0,INDEX(Kalender!MN$81:MN$110,MAX(1,$C47))&gt;INDEX(Kalender!$B$81:$B$110,MAX(1,$C47))),AND($D47&gt;0,INDEX(Kalender!MN$81:MN$110,MAX(1,$D47))&gt;INDEX(Kalender!$B$81:$B$110,MAX(1,$D47))),AND($E47&gt;0,INDEX(Kalender!MN$81:MN$110,MAX(1,$E47))&gt;INDEX(Kalender!$B$81:$B$110,MAX(1,$E47))),AND($F47&gt;0,INDEX(Kalender!MN$81:MN$110,MAX(1,$F47))&gt;INDEX(Kalender!$B$81:$B$110,MAX(1,$F47)))),2,0))</f>
        <v>0</v>
      </c>
      <c r="MO47" s="5" t="n">
        <f aca="false">IF(Kalender!MO47&lt;&gt;1,0,IF(AND($B47&gt;0,INDEX(Kalender!MO$68:MO$77,MAX(1,$B47))&gt;INDEX(Kalender!$B$68:$B$77,MAX(1,$B47))),1,0)+IF(OR(AND($C47&gt;0,INDEX(Kalender!MO$81:MO$110,MAX(1,$C47))&gt;INDEX(Kalender!$B$81:$B$110,MAX(1,$C47))),AND($D47&gt;0,INDEX(Kalender!MO$81:MO$110,MAX(1,$D47))&gt;INDEX(Kalender!$B$81:$B$110,MAX(1,$D47))),AND($E47&gt;0,INDEX(Kalender!MO$81:MO$110,MAX(1,$E47))&gt;INDEX(Kalender!$B$81:$B$110,MAX(1,$E47))),AND($F47&gt;0,INDEX(Kalender!MO$81:MO$110,MAX(1,$F47))&gt;INDEX(Kalender!$B$81:$B$110,MAX(1,$F47)))),2,0))</f>
        <v>0</v>
      </c>
      <c r="MP47" s="5" t="n">
        <f aca="false">IF(Kalender!MP47&lt;&gt;1,0,IF(AND($B47&gt;0,INDEX(Kalender!MP$68:MP$77,MAX(1,$B47))&gt;INDEX(Kalender!$B$68:$B$77,MAX(1,$B47))),1,0)+IF(OR(AND($C47&gt;0,INDEX(Kalender!MP$81:MP$110,MAX(1,$C47))&gt;INDEX(Kalender!$B$81:$B$110,MAX(1,$C47))),AND($D47&gt;0,INDEX(Kalender!MP$81:MP$110,MAX(1,$D47))&gt;INDEX(Kalender!$B$81:$B$110,MAX(1,$D47))),AND($E47&gt;0,INDEX(Kalender!MP$81:MP$110,MAX(1,$E47))&gt;INDEX(Kalender!$B$81:$B$110,MAX(1,$E47))),AND($F47&gt;0,INDEX(Kalender!MP$81:MP$110,MAX(1,$F47))&gt;INDEX(Kalender!$B$81:$B$110,MAX(1,$F47)))),2,0))</f>
        <v>0</v>
      </c>
      <c r="MQ47" s="5" t="n">
        <f aca="false">IF(Kalender!MQ47&lt;&gt;1,0,IF(AND($B47&gt;0,INDEX(Kalender!MQ$68:MQ$77,MAX(1,$B47))&gt;INDEX(Kalender!$B$68:$B$77,MAX(1,$B47))),1,0)+IF(OR(AND($C47&gt;0,INDEX(Kalender!MQ$81:MQ$110,MAX(1,$C47))&gt;INDEX(Kalender!$B$81:$B$110,MAX(1,$C47))),AND($D47&gt;0,INDEX(Kalender!MQ$81:MQ$110,MAX(1,$D47))&gt;INDEX(Kalender!$B$81:$B$110,MAX(1,$D47))),AND($E47&gt;0,INDEX(Kalender!MQ$81:MQ$110,MAX(1,$E47))&gt;INDEX(Kalender!$B$81:$B$110,MAX(1,$E47))),AND($F47&gt;0,INDEX(Kalender!MQ$81:MQ$110,MAX(1,$F47))&gt;INDEX(Kalender!$B$81:$B$110,MAX(1,$F47)))),2,0))</f>
        <v>0</v>
      </c>
      <c r="MR47" s="5" t="n">
        <f aca="false">IF(Kalender!MR47&lt;&gt;1,0,IF(AND($B47&gt;0,INDEX(Kalender!MR$68:MR$77,MAX(1,$B47))&gt;INDEX(Kalender!$B$68:$B$77,MAX(1,$B47))),1,0)+IF(OR(AND($C47&gt;0,INDEX(Kalender!MR$81:MR$110,MAX(1,$C47))&gt;INDEX(Kalender!$B$81:$B$110,MAX(1,$C47))),AND($D47&gt;0,INDEX(Kalender!MR$81:MR$110,MAX(1,$D47))&gt;INDEX(Kalender!$B$81:$B$110,MAX(1,$D47))),AND($E47&gt;0,INDEX(Kalender!MR$81:MR$110,MAX(1,$E47))&gt;INDEX(Kalender!$B$81:$B$110,MAX(1,$E47))),AND($F47&gt;0,INDEX(Kalender!MR$81:MR$110,MAX(1,$F47))&gt;INDEX(Kalender!$B$81:$B$110,MAX(1,$F47)))),2,0))</f>
        <v>0</v>
      </c>
      <c r="MS47" s="5" t="n">
        <f aca="false">IF(Kalender!MS47&lt;&gt;1,0,IF(AND($B47&gt;0,INDEX(Kalender!MS$68:MS$77,MAX(1,$B47))&gt;INDEX(Kalender!$B$68:$B$77,MAX(1,$B47))),1,0)+IF(OR(AND($C47&gt;0,INDEX(Kalender!MS$81:MS$110,MAX(1,$C47))&gt;INDEX(Kalender!$B$81:$B$110,MAX(1,$C47))),AND($D47&gt;0,INDEX(Kalender!MS$81:MS$110,MAX(1,$D47))&gt;INDEX(Kalender!$B$81:$B$110,MAX(1,$D47))),AND($E47&gt;0,INDEX(Kalender!MS$81:MS$110,MAX(1,$E47))&gt;INDEX(Kalender!$B$81:$B$110,MAX(1,$E47))),AND($F47&gt;0,INDEX(Kalender!MS$81:MS$110,MAX(1,$F47))&gt;INDEX(Kalender!$B$81:$B$110,MAX(1,$F47)))),2,0))</f>
        <v>0</v>
      </c>
      <c r="MT47" s="5" t="n">
        <f aca="false">IF(Kalender!MT47&lt;&gt;1,0,IF(AND($B47&gt;0,INDEX(Kalender!MT$68:MT$77,MAX(1,$B47))&gt;INDEX(Kalender!$B$68:$B$77,MAX(1,$B47))),1,0)+IF(OR(AND($C47&gt;0,INDEX(Kalender!MT$81:MT$110,MAX(1,$C47))&gt;INDEX(Kalender!$B$81:$B$110,MAX(1,$C47))),AND($D47&gt;0,INDEX(Kalender!MT$81:MT$110,MAX(1,$D47))&gt;INDEX(Kalender!$B$81:$B$110,MAX(1,$D47))),AND($E47&gt;0,INDEX(Kalender!MT$81:MT$110,MAX(1,$E47))&gt;INDEX(Kalender!$B$81:$B$110,MAX(1,$E47))),AND($F47&gt;0,INDEX(Kalender!MT$81:MT$110,MAX(1,$F47))&gt;INDEX(Kalender!$B$81:$B$110,MAX(1,$F47)))),2,0))</f>
        <v>0</v>
      </c>
      <c r="MU47" s="5" t="n">
        <f aca="false">IF(Kalender!MU47&lt;&gt;1,0,IF(AND($B47&gt;0,INDEX(Kalender!MU$68:MU$77,MAX(1,$B47))&gt;INDEX(Kalender!$B$68:$B$77,MAX(1,$B47))),1,0)+IF(OR(AND($C47&gt;0,INDEX(Kalender!MU$81:MU$110,MAX(1,$C47))&gt;INDEX(Kalender!$B$81:$B$110,MAX(1,$C47))),AND($D47&gt;0,INDEX(Kalender!MU$81:MU$110,MAX(1,$D47))&gt;INDEX(Kalender!$B$81:$B$110,MAX(1,$D47))),AND($E47&gt;0,INDEX(Kalender!MU$81:MU$110,MAX(1,$E47))&gt;INDEX(Kalender!$B$81:$B$110,MAX(1,$E47))),AND($F47&gt;0,INDEX(Kalender!MU$81:MU$110,MAX(1,$F47))&gt;INDEX(Kalender!$B$81:$B$110,MAX(1,$F47)))),2,0))</f>
        <v>0</v>
      </c>
      <c r="MV47" s="5" t="n">
        <f aca="false">IF(Kalender!MV47&lt;&gt;1,0,IF(AND($B47&gt;0,INDEX(Kalender!MV$68:MV$77,MAX(1,$B47))&gt;INDEX(Kalender!$B$68:$B$77,MAX(1,$B47))),1,0)+IF(OR(AND($C47&gt;0,INDEX(Kalender!MV$81:MV$110,MAX(1,$C47))&gt;INDEX(Kalender!$B$81:$B$110,MAX(1,$C47))),AND($D47&gt;0,INDEX(Kalender!MV$81:MV$110,MAX(1,$D47))&gt;INDEX(Kalender!$B$81:$B$110,MAX(1,$D47))),AND($E47&gt;0,INDEX(Kalender!MV$81:MV$110,MAX(1,$E47))&gt;INDEX(Kalender!$B$81:$B$110,MAX(1,$E47))),AND($F47&gt;0,INDEX(Kalender!MV$81:MV$110,MAX(1,$F47))&gt;INDEX(Kalender!$B$81:$B$110,MAX(1,$F47)))),2,0))</f>
        <v>0</v>
      </c>
      <c r="MW47" s="5" t="n">
        <f aca="false">IF(Kalender!MW47&lt;&gt;1,0,IF(AND($B47&gt;0,INDEX(Kalender!MW$68:MW$77,MAX(1,$B47))&gt;INDEX(Kalender!$B$68:$B$77,MAX(1,$B47))),1,0)+IF(OR(AND($C47&gt;0,INDEX(Kalender!MW$81:MW$110,MAX(1,$C47))&gt;INDEX(Kalender!$B$81:$B$110,MAX(1,$C47))),AND($D47&gt;0,INDEX(Kalender!MW$81:MW$110,MAX(1,$D47))&gt;INDEX(Kalender!$B$81:$B$110,MAX(1,$D47))),AND($E47&gt;0,INDEX(Kalender!MW$81:MW$110,MAX(1,$E47))&gt;INDEX(Kalender!$B$81:$B$110,MAX(1,$E47))),AND($F47&gt;0,INDEX(Kalender!MW$81:MW$110,MAX(1,$F47))&gt;INDEX(Kalender!$B$81:$B$110,MAX(1,$F47)))),2,0))</f>
        <v>0</v>
      </c>
      <c r="MX47" s="5" t="n">
        <f aca="false">IF(Kalender!MX47&lt;&gt;1,0,IF(AND($B47&gt;0,INDEX(Kalender!MX$68:MX$77,MAX(1,$B47))&gt;INDEX(Kalender!$B$68:$B$77,MAX(1,$B47))),1,0)+IF(OR(AND($C47&gt;0,INDEX(Kalender!MX$81:MX$110,MAX(1,$C47))&gt;INDEX(Kalender!$B$81:$B$110,MAX(1,$C47))),AND($D47&gt;0,INDEX(Kalender!MX$81:MX$110,MAX(1,$D47))&gt;INDEX(Kalender!$B$81:$B$110,MAX(1,$D47))),AND($E47&gt;0,INDEX(Kalender!MX$81:MX$110,MAX(1,$E47))&gt;INDEX(Kalender!$B$81:$B$110,MAX(1,$E47))),AND($F47&gt;0,INDEX(Kalender!MX$81:MX$110,MAX(1,$F47))&gt;INDEX(Kalender!$B$81:$B$110,MAX(1,$F47)))),2,0))</f>
        <v>0</v>
      </c>
      <c r="MY47" s="5" t="n">
        <f aca="false">IF(Kalender!MY47&lt;&gt;1,0,IF(AND($B47&gt;0,INDEX(Kalender!MY$68:MY$77,MAX(1,$B47))&gt;INDEX(Kalender!$B$68:$B$77,MAX(1,$B47))),1,0)+IF(OR(AND($C47&gt;0,INDEX(Kalender!MY$81:MY$110,MAX(1,$C47))&gt;INDEX(Kalender!$B$81:$B$110,MAX(1,$C47))),AND($D47&gt;0,INDEX(Kalender!MY$81:MY$110,MAX(1,$D47))&gt;INDEX(Kalender!$B$81:$B$110,MAX(1,$D47))),AND($E47&gt;0,INDEX(Kalender!MY$81:MY$110,MAX(1,$E47))&gt;INDEX(Kalender!$B$81:$B$110,MAX(1,$E47))),AND($F47&gt;0,INDEX(Kalender!MY$81:MY$110,MAX(1,$F47))&gt;INDEX(Kalender!$B$81:$B$110,MAX(1,$F47)))),2,0))</f>
        <v>0</v>
      </c>
      <c r="MZ47" s="5" t="n">
        <f aca="false">IF(Kalender!MZ47&lt;&gt;1,0,IF(AND($B47&gt;0,INDEX(Kalender!MZ$68:MZ$77,MAX(1,$B47))&gt;INDEX(Kalender!$B$68:$B$77,MAX(1,$B47))),1,0)+IF(OR(AND($C47&gt;0,INDEX(Kalender!MZ$81:MZ$110,MAX(1,$C47))&gt;INDEX(Kalender!$B$81:$B$110,MAX(1,$C47))),AND($D47&gt;0,INDEX(Kalender!MZ$81:MZ$110,MAX(1,$D47))&gt;INDEX(Kalender!$B$81:$B$110,MAX(1,$D47))),AND($E47&gt;0,INDEX(Kalender!MZ$81:MZ$110,MAX(1,$E47))&gt;INDEX(Kalender!$B$81:$B$110,MAX(1,$E47))),AND($F47&gt;0,INDEX(Kalender!MZ$81:MZ$110,MAX(1,$F47))&gt;INDEX(Kalender!$B$81:$B$110,MAX(1,$F47)))),2,0))</f>
        <v>0</v>
      </c>
      <c r="NA47" s="5" t="n">
        <f aca="false">IF(Kalender!NA47&lt;&gt;1,0,IF(AND($B47&gt;0,INDEX(Kalender!NA$68:NA$77,MAX(1,$B47))&gt;INDEX(Kalender!$B$68:$B$77,MAX(1,$B47))),1,0)+IF(OR(AND($C47&gt;0,INDEX(Kalender!NA$81:NA$110,MAX(1,$C47))&gt;INDEX(Kalender!$B$81:$B$110,MAX(1,$C47))),AND($D47&gt;0,INDEX(Kalender!NA$81:NA$110,MAX(1,$D47))&gt;INDEX(Kalender!$B$81:$B$110,MAX(1,$D47))),AND($E47&gt;0,INDEX(Kalender!NA$81:NA$110,MAX(1,$E47))&gt;INDEX(Kalender!$B$81:$B$110,MAX(1,$E47))),AND($F47&gt;0,INDEX(Kalender!NA$81:NA$110,MAX(1,$F47))&gt;INDEX(Kalender!$B$81:$B$110,MAX(1,$F47)))),2,0))</f>
        <v>0</v>
      </c>
      <c r="NB47" s="5" t="n">
        <f aca="false">IF(Kalender!NB47&lt;&gt;1,0,IF(AND($B47&gt;0,INDEX(Kalender!NB$68:NB$77,MAX(1,$B47))&gt;INDEX(Kalender!$B$68:$B$77,MAX(1,$B47))),1,0)+IF(OR(AND($C47&gt;0,INDEX(Kalender!NB$81:NB$110,MAX(1,$C47))&gt;INDEX(Kalender!$B$81:$B$110,MAX(1,$C47))),AND($D47&gt;0,INDEX(Kalender!NB$81:NB$110,MAX(1,$D47))&gt;INDEX(Kalender!$B$81:$B$110,MAX(1,$D47))),AND($E47&gt;0,INDEX(Kalender!NB$81:NB$110,MAX(1,$E47))&gt;INDEX(Kalender!$B$81:$B$110,MAX(1,$E47))),AND($F47&gt;0,INDEX(Kalender!NB$81:NB$110,MAX(1,$F47))&gt;INDEX(Kalender!$B$81:$B$110,MAX(1,$F47)))),2,0))</f>
        <v>0</v>
      </c>
      <c r="NC47" s="5" t="n">
        <f aca="false">IF(Kalender!NC47&lt;&gt;1,0,IF(AND($B47&gt;0,INDEX(Kalender!NC$68:NC$77,MAX(1,$B47))&gt;INDEX(Kalender!$B$68:$B$77,MAX(1,$B47))),1,0)+IF(OR(AND($C47&gt;0,INDEX(Kalender!NC$81:NC$110,MAX(1,$C47))&gt;INDEX(Kalender!$B$81:$B$110,MAX(1,$C47))),AND($D47&gt;0,INDEX(Kalender!NC$81:NC$110,MAX(1,$D47))&gt;INDEX(Kalender!$B$81:$B$110,MAX(1,$D47))),AND($E47&gt;0,INDEX(Kalender!NC$81:NC$110,MAX(1,$E47))&gt;INDEX(Kalender!$B$81:$B$110,MAX(1,$E47))),AND($F47&gt;0,INDEX(Kalender!NC$81:NC$110,MAX(1,$F47))&gt;INDEX(Kalender!$B$81:$B$110,MAX(1,$F47)))),2,0))</f>
        <v>0</v>
      </c>
      <c r="ND47" s="5" t="n">
        <f aca="false">IF(Kalender!ND47&lt;&gt;1,0,IF(AND($B47&gt;0,INDEX(Kalender!ND$68:ND$77,MAX(1,$B47))&gt;INDEX(Kalender!$B$68:$B$77,MAX(1,$B47))),1,0)+IF(OR(AND($C47&gt;0,INDEX(Kalender!ND$81:ND$110,MAX(1,$C47))&gt;INDEX(Kalender!$B$81:$B$110,MAX(1,$C47))),AND($D47&gt;0,INDEX(Kalender!ND$81:ND$110,MAX(1,$D47))&gt;INDEX(Kalender!$B$81:$B$110,MAX(1,$D47))),AND($E47&gt;0,INDEX(Kalender!ND$81:ND$110,MAX(1,$E47))&gt;INDEX(Kalender!$B$81:$B$110,MAX(1,$E47))),AND($F47&gt;0,INDEX(Kalender!ND$81:ND$110,MAX(1,$F47))&gt;INDEX(Kalender!$B$81:$B$110,MAX(1,$F47)))),2,0))</f>
        <v>0</v>
      </c>
      <c r="NE47" s="5" t="n">
        <f aca="false">IF(Kalender!NE47&lt;&gt;1,0,IF(AND($B47&gt;0,INDEX(Kalender!NE$68:NE$77,MAX(1,$B47))&gt;INDEX(Kalender!$B$68:$B$77,MAX(1,$B47))),1,0)+IF(OR(AND($C47&gt;0,INDEX(Kalender!NE$81:NE$110,MAX(1,$C47))&gt;INDEX(Kalender!$B$81:$B$110,MAX(1,$C47))),AND($D47&gt;0,INDEX(Kalender!NE$81:NE$110,MAX(1,$D47))&gt;INDEX(Kalender!$B$81:$B$110,MAX(1,$D47))),AND($E47&gt;0,INDEX(Kalender!NE$81:NE$110,MAX(1,$E47))&gt;INDEX(Kalender!$B$81:$B$110,MAX(1,$E47))),AND($F47&gt;0,INDEX(Kalender!NE$81:NE$110,MAX(1,$F47))&gt;INDEX(Kalender!$B$81:$B$110,MAX(1,$F47)))),2,0))</f>
        <v>0</v>
      </c>
      <c r="NF47" s="5" t="n">
        <f aca="false">IF(Kalender!NF47&lt;&gt;1,0,IF(AND($B47&gt;0,INDEX(Kalender!NF$68:NF$77,MAX(1,$B47))&gt;INDEX(Kalender!$B$68:$B$77,MAX(1,$B47))),1,0)+IF(OR(AND($C47&gt;0,INDEX(Kalender!NF$81:NF$110,MAX(1,$C47))&gt;INDEX(Kalender!$B$81:$B$110,MAX(1,$C47))),AND($D47&gt;0,INDEX(Kalender!NF$81:NF$110,MAX(1,$D47))&gt;INDEX(Kalender!$B$81:$B$110,MAX(1,$D47))),AND($E47&gt;0,INDEX(Kalender!NF$81:NF$110,MAX(1,$E47))&gt;INDEX(Kalender!$B$81:$B$110,MAX(1,$E47))),AND($F47&gt;0,INDEX(Kalender!NF$81:NF$110,MAX(1,$F47))&gt;INDEX(Kalender!$B$81:$B$110,MAX(1,$F47)))),2,0))</f>
        <v>0</v>
      </c>
      <c r="NG47" s="5" t="n">
        <f aca="false">IF(Kalender!NG47&lt;&gt;1,0,IF(AND($B47&gt;0,INDEX(Kalender!NG$68:NG$77,MAX(1,$B47))&gt;INDEX(Kalender!$B$68:$B$77,MAX(1,$B47))),1,0)+IF(OR(AND($C47&gt;0,INDEX(Kalender!NG$81:NG$110,MAX(1,$C47))&gt;INDEX(Kalender!$B$81:$B$110,MAX(1,$C47))),AND($D47&gt;0,INDEX(Kalender!NG$81:NG$110,MAX(1,$D47))&gt;INDEX(Kalender!$B$81:$B$110,MAX(1,$D47))),AND($E47&gt;0,INDEX(Kalender!NG$81:NG$110,MAX(1,$E47))&gt;INDEX(Kalender!$B$81:$B$110,MAX(1,$E47))),AND($F47&gt;0,INDEX(Kalender!NG$81:NG$110,MAX(1,$F47))&gt;INDEX(Kalender!$B$81:$B$110,MAX(1,$F47)))),2,0))</f>
        <v>0</v>
      </c>
      <c r="NH47" s="5" t="n">
        <f aca="false">IF(Kalender!NH47&lt;&gt;1,0,IF(AND($B47&gt;0,INDEX(Kalender!NH$68:NH$77,MAX(1,$B47))&gt;INDEX(Kalender!$B$68:$B$77,MAX(1,$B47))),1,0)+IF(OR(AND($C47&gt;0,INDEX(Kalender!NH$81:NH$110,MAX(1,$C47))&gt;INDEX(Kalender!$B$81:$B$110,MAX(1,$C47))),AND($D47&gt;0,INDEX(Kalender!NH$81:NH$110,MAX(1,$D47))&gt;INDEX(Kalender!$B$81:$B$110,MAX(1,$D47))),AND($E47&gt;0,INDEX(Kalender!NH$81:NH$110,MAX(1,$E47))&gt;INDEX(Kalender!$B$81:$B$110,MAX(1,$E47))),AND($F47&gt;0,INDEX(Kalender!NH$81:NH$110,MAX(1,$F47))&gt;INDEX(Kalender!$B$81:$B$110,MAX(1,$F47)))),2,0))</f>
        <v>0</v>
      </c>
    </row>
    <row r="48" customFormat="false" ht="15" hidden="false" customHeight="false" outlineLevel="0" collapsed="false">
      <c r="A48" s="5" t="str">
        <f aca="false">Kalender!A48</f>
        <v/>
      </c>
      <c r="B48" s="5" t="n">
        <f aca="false">IFERROR(MATCH(Kalender!$B48,Kalender!$A$68:$A$77,0),0)</f>
        <v>5</v>
      </c>
      <c r="C48" s="5" t="n">
        <f aca="false">IF(Kalender!C48="",0,IFERROR(MATCH(Kalender!C48,Kalender!$A$81:$A$110,0),0))</f>
        <v>0</v>
      </c>
      <c r="D48" s="5" t="n">
        <f aca="false">IF(Kalender!D48="",0,IFERROR(MATCH(Kalender!D48,Kalender!$A$81:$A$110,0),0))</f>
        <v>0</v>
      </c>
      <c r="E48" s="5" t="n">
        <f aca="false">IF(Kalender!E48="",0,IFERROR(MATCH(Kalender!E48,Kalender!$A$81:$A$110,0),0))</f>
        <v>0</v>
      </c>
      <c r="F48" s="5" t="n">
        <f aca="false">IF(Kalender!F48="",0,IFERROR(MATCH(Kalender!F48,Kalender!$A$81:$A$110,0),0))</f>
        <v>0</v>
      </c>
      <c r="G48" s="5" t="n">
        <f aca="false">IF(Kalender!G48&lt;&gt;1,0,IF(AND($B48&gt;0,INDEX(Kalender!G$68:G$77,MAX(1,$B48))&gt;INDEX(Kalender!$B$68:$B$77,MAX(1,$B48))),1,0)+IF(OR(AND($C48&gt;0,INDEX(Kalender!G$81:G$110,MAX(1,$C48))&gt;INDEX(Kalender!$B$81:$B$110,MAX(1,$C48))),AND($D48&gt;0,INDEX(Kalender!G$81:G$110,MAX(1,$D48))&gt;INDEX(Kalender!$B$81:$B$110,MAX(1,$D48))),AND($E48&gt;0,INDEX(Kalender!G$81:G$110,MAX(1,$E48))&gt;INDEX(Kalender!$B$81:$B$110,MAX(1,$E48))),AND($F48&gt;0,INDEX(Kalender!G$81:G$110,MAX(1,$F48))&gt;INDEX(Kalender!$B$81:$B$110,MAX(1,$F48)))),2,0))</f>
        <v>0</v>
      </c>
      <c r="H48" s="5" t="n">
        <f aca="false">IF(Kalender!H48&lt;&gt;1,0,IF(AND($B48&gt;0,INDEX(Kalender!H$68:H$77,MAX(1,$B48))&gt;INDEX(Kalender!$B$68:$B$77,MAX(1,$B48))),1,0)+IF(OR(AND($C48&gt;0,INDEX(Kalender!H$81:H$110,MAX(1,$C48))&gt;INDEX(Kalender!$B$81:$B$110,MAX(1,$C48))),AND($D48&gt;0,INDEX(Kalender!H$81:H$110,MAX(1,$D48))&gt;INDEX(Kalender!$B$81:$B$110,MAX(1,$D48))),AND($E48&gt;0,INDEX(Kalender!H$81:H$110,MAX(1,$E48))&gt;INDEX(Kalender!$B$81:$B$110,MAX(1,$E48))),AND($F48&gt;0,INDEX(Kalender!H$81:H$110,MAX(1,$F48))&gt;INDEX(Kalender!$B$81:$B$110,MAX(1,$F48)))),2,0))</f>
        <v>0</v>
      </c>
      <c r="I48" s="5" t="n">
        <f aca="false">IF(Kalender!I48&lt;&gt;1,0,IF(AND($B48&gt;0,INDEX(Kalender!I$68:I$77,MAX(1,$B48))&gt;INDEX(Kalender!$B$68:$B$77,MAX(1,$B48))),1,0)+IF(OR(AND($C48&gt;0,INDEX(Kalender!I$81:I$110,MAX(1,$C48))&gt;INDEX(Kalender!$B$81:$B$110,MAX(1,$C48))),AND($D48&gt;0,INDEX(Kalender!I$81:I$110,MAX(1,$D48))&gt;INDEX(Kalender!$B$81:$B$110,MAX(1,$D48))),AND($E48&gt;0,INDEX(Kalender!I$81:I$110,MAX(1,$E48))&gt;INDEX(Kalender!$B$81:$B$110,MAX(1,$E48))),AND($F48&gt;0,INDEX(Kalender!I$81:I$110,MAX(1,$F48))&gt;INDEX(Kalender!$B$81:$B$110,MAX(1,$F48)))),2,0))</f>
        <v>0</v>
      </c>
      <c r="J48" s="5" t="n">
        <f aca="false">IF(Kalender!J48&lt;&gt;1,0,IF(AND($B48&gt;0,INDEX(Kalender!J$68:J$77,MAX(1,$B48))&gt;INDEX(Kalender!$B$68:$B$77,MAX(1,$B48))),1,0)+IF(OR(AND($C48&gt;0,INDEX(Kalender!J$81:J$110,MAX(1,$C48))&gt;INDEX(Kalender!$B$81:$B$110,MAX(1,$C48))),AND($D48&gt;0,INDEX(Kalender!J$81:J$110,MAX(1,$D48))&gt;INDEX(Kalender!$B$81:$B$110,MAX(1,$D48))),AND($E48&gt;0,INDEX(Kalender!J$81:J$110,MAX(1,$E48))&gt;INDEX(Kalender!$B$81:$B$110,MAX(1,$E48))),AND($F48&gt;0,INDEX(Kalender!J$81:J$110,MAX(1,$F48))&gt;INDEX(Kalender!$B$81:$B$110,MAX(1,$F48)))),2,0))</f>
        <v>0</v>
      </c>
      <c r="K48" s="5" t="n">
        <f aca="false">IF(Kalender!K48&lt;&gt;1,0,IF(AND($B48&gt;0,INDEX(Kalender!K$68:K$77,MAX(1,$B48))&gt;INDEX(Kalender!$B$68:$B$77,MAX(1,$B48))),1,0)+IF(OR(AND($C48&gt;0,INDEX(Kalender!K$81:K$110,MAX(1,$C48))&gt;INDEX(Kalender!$B$81:$B$110,MAX(1,$C48))),AND($D48&gt;0,INDEX(Kalender!K$81:K$110,MAX(1,$D48))&gt;INDEX(Kalender!$B$81:$B$110,MAX(1,$D48))),AND($E48&gt;0,INDEX(Kalender!K$81:K$110,MAX(1,$E48))&gt;INDEX(Kalender!$B$81:$B$110,MAX(1,$E48))),AND($F48&gt;0,INDEX(Kalender!K$81:K$110,MAX(1,$F48))&gt;INDEX(Kalender!$B$81:$B$110,MAX(1,$F48)))),2,0))</f>
        <v>0</v>
      </c>
      <c r="L48" s="5" t="n">
        <f aca="false">IF(Kalender!L48&lt;&gt;1,0,IF(AND($B48&gt;0,INDEX(Kalender!L$68:L$77,MAX(1,$B48))&gt;INDEX(Kalender!$B$68:$B$77,MAX(1,$B48))),1,0)+IF(OR(AND($C48&gt;0,INDEX(Kalender!L$81:L$110,MAX(1,$C48))&gt;INDEX(Kalender!$B$81:$B$110,MAX(1,$C48))),AND($D48&gt;0,INDEX(Kalender!L$81:L$110,MAX(1,$D48))&gt;INDEX(Kalender!$B$81:$B$110,MAX(1,$D48))),AND($E48&gt;0,INDEX(Kalender!L$81:L$110,MAX(1,$E48))&gt;INDEX(Kalender!$B$81:$B$110,MAX(1,$E48))),AND($F48&gt;0,INDEX(Kalender!L$81:L$110,MAX(1,$F48))&gt;INDEX(Kalender!$B$81:$B$110,MAX(1,$F48)))),2,0))</f>
        <v>0</v>
      </c>
      <c r="M48" s="5" t="n">
        <f aca="false">IF(Kalender!M48&lt;&gt;1,0,IF(AND($B48&gt;0,INDEX(Kalender!M$68:M$77,MAX(1,$B48))&gt;INDEX(Kalender!$B$68:$B$77,MAX(1,$B48))),1,0)+IF(OR(AND($C48&gt;0,INDEX(Kalender!M$81:M$110,MAX(1,$C48))&gt;INDEX(Kalender!$B$81:$B$110,MAX(1,$C48))),AND($D48&gt;0,INDEX(Kalender!M$81:M$110,MAX(1,$D48))&gt;INDEX(Kalender!$B$81:$B$110,MAX(1,$D48))),AND($E48&gt;0,INDEX(Kalender!M$81:M$110,MAX(1,$E48))&gt;INDEX(Kalender!$B$81:$B$110,MAX(1,$E48))),AND($F48&gt;0,INDEX(Kalender!M$81:M$110,MAX(1,$F48))&gt;INDEX(Kalender!$B$81:$B$110,MAX(1,$F48)))),2,0))</f>
        <v>0</v>
      </c>
      <c r="N48" s="5" t="n">
        <f aca="false">IF(Kalender!N48&lt;&gt;1,0,IF(AND($B48&gt;0,INDEX(Kalender!N$68:N$77,MAX(1,$B48))&gt;INDEX(Kalender!$B$68:$B$77,MAX(1,$B48))),1,0)+IF(OR(AND($C48&gt;0,INDEX(Kalender!N$81:N$110,MAX(1,$C48))&gt;INDEX(Kalender!$B$81:$B$110,MAX(1,$C48))),AND($D48&gt;0,INDEX(Kalender!N$81:N$110,MAX(1,$D48))&gt;INDEX(Kalender!$B$81:$B$110,MAX(1,$D48))),AND($E48&gt;0,INDEX(Kalender!N$81:N$110,MAX(1,$E48))&gt;INDEX(Kalender!$B$81:$B$110,MAX(1,$E48))),AND($F48&gt;0,INDEX(Kalender!N$81:N$110,MAX(1,$F48))&gt;INDEX(Kalender!$B$81:$B$110,MAX(1,$F48)))),2,0))</f>
        <v>0</v>
      </c>
      <c r="O48" s="5" t="n">
        <f aca="false">IF(Kalender!O48&lt;&gt;1,0,IF(AND($B48&gt;0,INDEX(Kalender!O$68:O$77,MAX(1,$B48))&gt;INDEX(Kalender!$B$68:$B$77,MAX(1,$B48))),1,0)+IF(OR(AND($C48&gt;0,INDEX(Kalender!O$81:O$110,MAX(1,$C48))&gt;INDEX(Kalender!$B$81:$B$110,MAX(1,$C48))),AND($D48&gt;0,INDEX(Kalender!O$81:O$110,MAX(1,$D48))&gt;INDEX(Kalender!$B$81:$B$110,MAX(1,$D48))),AND($E48&gt;0,INDEX(Kalender!O$81:O$110,MAX(1,$E48))&gt;INDEX(Kalender!$B$81:$B$110,MAX(1,$E48))),AND($F48&gt;0,INDEX(Kalender!O$81:O$110,MAX(1,$F48))&gt;INDEX(Kalender!$B$81:$B$110,MAX(1,$F48)))),2,0))</f>
        <v>0</v>
      </c>
      <c r="P48" s="5" t="n">
        <f aca="false">IF(Kalender!P48&lt;&gt;1,0,IF(AND($B48&gt;0,INDEX(Kalender!P$68:P$77,MAX(1,$B48))&gt;INDEX(Kalender!$B$68:$B$77,MAX(1,$B48))),1,0)+IF(OR(AND($C48&gt;0,INDEX(Kalender!P$81:P$110,MAX(1,$C48))&gt;INDEX(Kalender!$B$81:$B$110,MAX(1,$C48))),AND($D48&gt;0,INDEX(Kalender!P$81:P$110,MAX(1,$D48))&gt;INDEX(Kalender!$B$81:$B$110,MAX(1,$D48))),AND($E48&gt;0,INDEX(Kalender!P$81:P$110,MAX(1,$E48))&gt;INDEX(Kalender!$B$81:$B$110,MAX(1,$E48))),AND($F48&gt;0,INDEX(Kalender!P$81:P$110,MAX(1,$F48))&gt;INDEX(Kalender!$B$81:$B$110,MAX(1,$F48)))),2,0))</f>
        <v>0</v>
      </c>
      <c r="Q48" s="5" t="n">
        <f aca="false">IF(Kalender!Q48&lt;&gt;1,0,IF(AND($B48&gt;0,INDEX(Kalender!Q$68:Q$77,MAX(1,$B48))&gt;INDEX(Kalender!$B$68:$B$77,MAX(1,$B48))),1,0)+IF(OR(AND($C48&gt;0,INDEX(Kalender!Q$81:Q$110,MAX(1,$C48))&gt;INDEX(Kalender!$B$81:$B$110,MAX(1,$C48))),AND($D48&gt;0,INDEX(Kalender!Q$81:Q$110,MAX(1,$D48))&gt;INDEX(Kalender!$B$81:$B$110,MAX(1,$D48))),AND($E48&gt;0,INDEX(Kalender!Q$81:Q$110,MAX(1,$E48))&gt;INDEX(Kalender!$B$81:$B$110,MAX(1,$E48))),AND($F48&gt;0,INDEX(Kalender!Q$81:Q$110,MAX(1,$F48))&gt;INDEX(Kalender!$B$81:$B$110,MAX(1,$F48)))),2,0))</f>
        <v>0</v>
      </c>
      <c r="R48" s="5" t="n">
        <f aca="false">IF(Kalender!R48&lt;&gt;1,0,IF(AND($B48&gt;0,INDEX(Kalender!R$68:R$77,MAX(1,$B48))&gt;INDEX(Kalender!$B$68:$B$77,MAX(1,$B48))),1,0)+IF(OR(AND($C48&gt;0,INDEX(Kalender!R$81:R$110,MAX(1,$C48))&gt;INDEX(Kalender!$B$81:$B$110,MAX(1,$C48))),AND($D48&gt;0,INDEX(Kalender!R$81:R$110,MAX(1,$D48))&gt;INDEX(Kalender!$B$81:$B$110,MAX(1,$D48))),AND($E48&gt;0,INDEX(Kalender!R$81:R$110,MAX(1,$E48))&gt;INDEX(Kalender!$B$81:$B$110,MAX(1,$E48))),AND($F48&gt;0,INDEX(Kalender!R$81:R$110,MAX(1,$F48))&gt;INDEX(Kalender!$B$81:$B$110,MAX(1,$F48)))),2,0))</f>
        <v>0</v>
      </c>
      <c r="S48" s="5" t="n">
        <f aca="false">IF(Kalender!S48&lt;&gt;1,0,IF(AND($B48&gt;0,INDEX(Kalender!S$68:S$77,MAX(1,$B48))&gt;INDEX(Kalender!$B$68:$B$77,MAX(1,$B48))),1,0)+IF(OR(AND($C48&gt;0,INDEX(Kalender!S$81:S$110,MAX(1,$C48))&gt;INDEX(Kalender!$B$81:$B$110,MAX(1,$C48))),AND($D48&gt;0,INDEX(Kalender!S$81:S$110,MAX(1,$D48))&gt;INDEX(Kalender!$B$81:$B$110,MAX(1,$D48))),AND($E48&gt;0,INDEX(Kalender!S$81:S$110,MAX(1,$E48))&gt;INDEX(Kalender!$B$81:$B$110,MAX(1,$E48))),AND($F48&gt;0,INDEX(Kalender!S$81:S$110,MAX(1,$F48))&gt;INDEX(Kalender!$B$81:$B$110,MAX(1,$F48)))),2,0))</f>
        <v>0</v>
      </c>
      <c r="T48" s="5" t="n">
        <f aca="false">IF(Kalender!T48&lt;&gt;1,0,IF(AND($B48&gt;0,INDEX(Kalender!T$68:T$77,MAX(1,$B48))&gt;INDEX(Kalender!$B$68:$B$77,MAX(1,$B48))),1,0)+IF(OR(AND($C48&gt;0,INDEX(Kalender!T$81:T$110,MAX(1,$C48))&gt;INDEX(Kalender!$B$81:$B$110,MAX(1,$C48))),AND($D48&gt;0,INDEX(Kalender!T$81:T$110,MAX(1,$D48))&gt;INDEX(Kalender!$B$81:$B$110,MAX(1,$D48))),AND($E48&gt;0,INDEX(Kalender!T$81:T$110,MAX(1,$E48))&gt;INDEX(Kalender!$B$81:$B$110,MAX(1,$E48))),AND($F48&gt;0,INDEX(Kalender!T$81:T$110,MAX(1,$F48))&gt;INDEX(Kalender!$B$81:$B$110,MAX(1,$F48)))),2,0))</f>
        <v>0</v>
      </c>
      <c r="U48" s="5" t="n">
        <f aca="false">IF(Kalender!U48&lt;&gt;1,0,IF(AND($B48&gt;0,INDEX(Kalender!U$68:U$77,MAX(1,$B48))&gt;INDEX(Kalender!$B$68:$B$77,MAX(1,$B48))),1,0)+IF(OR(AND($C48&gt;0,INDEX(Kalender!U$81:U$110,MAX(1,$C48))&gt;INDEX(Kalender!$B$81:$B$110,MAX(1,$C48))),AND($D48&gt;0,INDEX(Kalender!U$81:U$110,MAX(1,$D48))&gt;INDEX(Kalender!$B$81:$B$110,MAX(1,$D48))),AND($E48&gt;0,INDEX(Kalender!U$81:U$110,MAX(1,$E48))&gt;INDEX(Kalender!$B$81:$B$110,MAX(1,$E48))),AND($F48&gt;0,INDEX(Kalender!U$81:U$110,MAX(1,$F48))&gt;INDEX(Kalender!$B$81:$B$110,MAX(1,$F48)))),2,0))</f>
        <v>0</v>
      </c>
      <c r="V48" s="5" t="n">
        <f aca="false">IF(Kalender!V48&lt;&gt;1,0,IF(AND($B48&gt;0,INDEX(Kalender!V$68:V$77,MAX(1,$B48))&gt;INDEX(Kalender!$B$68:$B$77,MAX(1,$B48))),1,0)+IF(OR(AND($C48&gt;0,INDEX(Kalender!V$81:V$110,MAX(1,$C48))&gt;INDEX(Kalender!$B$81:$B$110,MAX(1,$C48))),AND($D48&gt;0,INDEX(Kalender!V$81:V$110,MAX(1,$D48))&gt;INDEX(Kalender!$B$81:$B$110,MAX(1,$D48))),AND($E48&gt;0,INDEX(Kalender!V$81:V$110,MAX(1,$E48))&gt;INDEX(Kalender!$B$81:$B$110,MAX(1,$E48))),AND($F48&gt;0,INDEX(Kalender!V$81:V$110,MAX(1,$F48))&gt;INDEX(Kalender!$B$81:$B$110,MAX(1,$F48)))),2,0))</f>
        <v>0</v>
      </c>
      <c r="W48" s="5" t="n">
        <f aca="false">IF(Kalender!W48&lt;&gt;1,0,IF(AND($B48&gt;0,INDEX(Kalender!W$68:W$77,MAX(1,$B48))&gt;INDEX(Kalender!$B$68:$B$77,MAX(1,$B48))),1,0)+IF(OR(AND($C48&gt;0,INDEX(Kalender!W$81:W$110,MAX(1,$C48))&gt;INDEX(Kalender!$B$81:$B$110,MAX(1,$C48))),AND($D48&gt;0,INDEX(Kalender!W$81:W$110,MAX(1,$D48))&gt;INDEX(Kalender!$B$81:$B$110,MAX(1,$D48))),AND($E48&gt;0,INDEX(Kalender!W$81:W$110,MAX(1,$E48))&gt;INDEX(Kalender!$B$81:$B$110,MAX(1,$E48))),AND($F48&gt;0,INDEX(Kalender!W$81:W$110,MAX(1,$F48))&gt;INDEX(Kalender!$B$81:$B$110,MAX(1,$F48)))),2,0))</f>
        <v>0</v>
      </c>
      <c r="X48" s="5" t="n">
        <f aca="false">IF(Kalender!X48&lt;&gt;1,0,IF(AND($B48&gt;0,INDEX(Kalender!X$68:X$77,MAX(1,$B48))&gt;INDEX(Kalender!$B$68:$B$77,MAX(1,$B48))),1,0)+IF(OR(AND($C48&gt;0,INDEX(Kalender!X$81:X$110,MAX(1,$C48))&gt;INDEX(Kalender!$B$81:$B$110,MAX(1,$C48))),AND($D48&gt;0,INDEX(Kalender!X$81:X$110,MAX(1,$D48))&gt;INDEX(Kalender!$B$81:$B$110,MAX(1,$D48))),AND($E48&gt;0,INDEX(Kalender!X$81:X$110,MAX(1,$E48))&gt;INDEX(Kalender!$B$81:$B$110,MAX(1,$E48))),AND($F48&gt;0,INDEX(Kalender!X$81:X$110,MAX(1,$F48))&gt;INDEX(Kalender!$B$81:$B$110,MAX(1,$F48)))),2,0))</f>
        <v>0</v>
      </c>
      <c r="Y48" s="5" t="n">
        <f aca="false">IF(Kalender!Y48&lt;&gt;1,0,IF(AND($B48&gt;0,INDEX(Kalender!Y$68:Y$77,MAX(1,$B48))&gt;INDEX(Kalender!$B$68:$B$77,MAX(1,$B48))),1,0)+IF(OR(AND($C48&gt;0,INDEX(Kalender!Y$81:Y$110,MAX(1,$C48))&gt;INDEX(Kalender!$B$81:$B$110,MAX(1,$C48))),AND($D48&gt;0,INDEX(Kalender!Y$81:Y$110,MAX(1,$D48))&gt;INDEX(Kalender!$B$81:$B$110,MAX(1,$D48))),AND($E48&gt;0,INDEX(Kalender!Y$81:Y$110,MAX(1,$E48))&gt;INDEX(Kalender!$B$81:$B$110,MAX(1,$E48))),AND($F48&gt;0,INDEX(Kalender!Y$81:Y$110,MAX(1,$F48))&gt;INDEX(Kalender!$B$81:$B$110,MAX(1,$F48)))),2,0))</f>
        <v>0</v>
      </c>
      <c r="Z48" s="5" t="n">
        <f aca="false">IF(Kalender!Z48&lt;&gt;1,0,IF(AND($B48&gt;0,INDEX(Kalender!Z$68:Z$77,MAX(1,$B48))&gt;INDEX(Kalender!$B$68:$B$77,MAX(1,$B48))),1,0)+IF(OR(AND($C48&gt;0,INDEX(Kalender!Z$81:Z$110,MAX(1,$C48))&gt;INDEX(Kalender!$B$81:$B$110,MAX(1,$C48))),AND($D48&gt;0,INDEX(Kalender!Z$81:Z$110,MAX(1,$D48))&gt;INDEX(Kalender!$B$81:$B$110,MAX(1,$D48))),AND($E48&gt;0,INDEX(Kalender!Z$81:Z$110,MAX(1,$E48))&gt;INDEX(Kalender!$B$81:$B$110,MAX(1,$E48))),AND($F48&gt;0,INDEX(Kalender!Z$81:Z$110,MAX(1,$F48))&gt;INDEX(Kalender!$B$81:$B$110,MAX(1,$F48)))),2,0))</f>
        <v>0</v>
      </c>
      <c r="AA48" s="5" t="n">
        <f aca="false">IF(Kalender!AA48&lt;&gt;1,0,IF(AND($B48&gt;0,INDEX(Kalender!AA$68:AA$77,MAX(1,$B48))&gt;INDEX(Kalender!$B$68:$B$77,MAX(1,$B48))),1,0)+IF(OR(AND($C48&gt;0,INDEX(Kalender!AA$81:AA$110,MAX(1,$C48))&gt;INDEX(Kalender!$B$81:$B$110,MAX(1,$C48))),AND($D48&gt;0,INDEX(Kalender!AA$81:AA$110,MAX(1,$D48))&gt;INDEX(Kalender!$B$81:$B$110,MAX(1,$D48))),AND($E48&gt;0,INDEX(Kalender!AA$81:AA$110,MAX(1,$E48))&gt;INDEX(Kalender!$B$81:$B$110,MAX(1,$E48))),AND($F48&gt;0,INDEX(Kalender!AA$81:AA$110,MAX(1,$F48))&gt;INDEX(Kalender!$B$81:$B$110,MAX(1,$F48)))),2,0))</f>
        <v>0</v>
      </c>
      <c r="AB48" s="5" t="n">
        <f aca="false">IF(Kalender!AB48&lt;&gt;1,0,IF(AND($B48&gt;0,INDEX(Kalender!AB$68:AB$77,MAX(1,$B48))&gt;INDEX(Kalender!$B$68:$B$77,MAX(1,$B48))),1,0)+IF(OR(AND($C48&gt;0,INDEX(Kalender!AB$81:AB$110,MAX(1,$C48))&gt;INDEX(Kalender!$B$81:$B$110,MAX(1,$C48))),AND($D48&gt;0,INDEX(Kalender!AB$81:AB$110,MAX(1,$D48))&gt;INDEX(Kalender!$B$81:$B$110,MAX(1,$D48))),AND($E48&gt;0,INDEX(Kalender!AB$81:AB$110,MAX(1,$E48))&gt;INDEX(Kalender!$B$81:$B$110,MAX(1,$E48))),AND($F48&gt;0,INDEX(Kalender!AB$81:AB$110,MAX(1,$F48))&gt;INDEX(Kalender!$B$81:$B$110,MAX(1,$F48)))),2,0))</f>
        <v>0</v>
      </c>
      <c r="AC48" s="5" t="n">
        <f aca="false">IF(Kalender!AC48&lt;&gt;1,0,IF(AND($B48&gt;0,INDEX(Kalender!AC$68:AC$77,MAX(1,$B48))&gt;INDEX(Kalender!$B$68:$B$77,MAX(1,$B48))),1,0)+IF(OR(AND($C48&gt;0,INDEX(Kalender!AC$81:AC$110,MAX(1,$C48))&gt;INDEX(Kalender!$B$81:$B$110,MAX(1,$C48))),AND($D48&gt;0,INDEX(Kalender!AC$81:AC$110,MAX(1,$D48))&gt;INDEX(Kalender!$B$81:$B$110,MAX(1,$D48))),AND($E48&gt;0,INDEX(Kalender!AC$81:AC$110,MAX(1,$E48))&gt;INDEX(Kalender!$B$81:$B$110,MAX(1,$E48))),AND($F48&gt;0,INDEX(Kalender!AC$81:AC$110,MAX(1,$F48))&gt;INDEX(Kalender!$B$81:$B$110,MAX(1,$F48)))),2,0))</f>
        <v>0</v>
      </c>
      <c r="AD48" s="5" t="n">
        <f aca="false">IF(Kalender!AD48&lt;&gt;1,0,IF(AND($B48&gt;0,INDEX(Kalender!AD$68:AD$77,MAX(1,$B48))&gt;INDEX(Kalender!$B$68:$B$77,MAX(1,$B48))),1,0)+IF(OR(AND($C48&gt;0,INDEX(Kalender!AD$81:AD$110,MAX(1,$C48))&gt;INDEX(Kalender!$B$81:$B$110,MAX(1,$C48))),AND($D48&gt;0,INDEX(Kalender!AD$81:AD$110,MAX(1,$D48))&gt;INDEX(Kalender!$B$81:$B$110,MAX(1,$D48))),AND($E48&gt;0,INDEX(Kalender!AD$81:AD$110,MAX(1,$E48))&gt;INDEX(Kalender!$B$81:$B$110,MAX(1,$E48))),AND($F48&gt;0,INDEX(Kalender!AD$81:AD$110,MAX(1,$F48))&gt;INDEX(Kalender!$B$81:$B$110,MAX(1,$F48)))),2,0))</f>
        <v>0</v>
      </c>
      <c r="AE48" s="5" t="n">
        <f aca="false">IF(Kalender!AE48&lt;&gt;1,0,IF(AND($B48&gt;0,INDEX(Kalender!AE$68:AE$77,MAX(1,$B48))&gt;INDEX(Kalender!$B$68:$B$77,MAX(1,$B48))),1,0)+IF(OR(AND($C48&gt;0,INDEX(Kalender!AE$81:AE$110,MAX(1,$C48))&gt;INDEX(Kalender!$B$81:$B$110,MAX(1,$C48))),AND($D48&gt;0,INDEX(Kalender!AE$81:AE$110,MAX(1,$D48))&gt;INDEX(Kalender!$B$81:$B$110,MAX(1,$D48))),AND($E48&gt;0,INDEX(Kalender!AE$81:AE$110,MAX(1,$E48))&gt;INDEX(Kalender!$B$81:$B$110,MAX(1,$E48))),AND($F48&gt;0,INDEX(Kalender!AE$81:AE$110,MAX(1,$F48))&gt;INDEX(Kalender!$B$81:$B$110,MAX(1,$F48)))),2,0))</f>
        <v>0</v>
      </c>
      <c r="AF48" s="5" t="n">
        <f aca="false">IF(Kalender!AF48&lt;&gt;1,0,IF(AND($B48&gt;0,INDEX(Kalender!AF$68:AF$77,MAX(1,$B48))&gt;INDEX(Kalender!$B$68:$B$77,MAX(1,$B48))),1,0)+IF(OR(AND($C48&gt;0,INDEX(Kalender!AF$81:AF$110,MAX(1,$C48))&gt;INDEX(Kalender!$B$81:$B$110,MAX(1,$C48))),AND($D48&gt;0,INDEX(Kalender!AF$81:AF$110,MAX(1,$D48))&gt;INDEX(Kalender!$B$81:$B$110,MAX(1,$D48))),AND($E48&gt;0,INDEX(Kalender!AF$81:AF$110,MAX(1,$E48))&gt;INDEX(Kalender!$B$81:$B$110,MAX(1,$E48))),AND($F48&gt;0,INDEX(Kalender!AF$81:AF$110,MAX(1,$F48))&gt;INDEX(Kalender!$B$81:$B$110,MAX(1,$F48)))),2,0))</f>
        <v>0</v>
      </c>
      <c r="AG48" s="5" t="n">
        <f aca="false">IF(Kalender!AG48&lt;&gt;1,0,IF(AND($B48&gt;0,INDEX(Kalender!AG$68:AG$77,MAX(1,$B48))&gt;INDEX(Kalender!$B$68:$B$77,MAX(1,$B48))),1,0)+IF(OR(AND($C48&gt;0,INDEX(Kalender!AG$81:AG$110,MAX(1,$C48))&gt;INDEX(Kalender!$B$81:$B$110,MAX(1,$C48))),AND($D48&gt;0,INDEX(Kalender!AG$81:AG$110,MAX(1,$D48))&gt;INDEX(Kalender!$B$81:$B$110,MAX(1,$D48))),AND($E48&gt;0,INDEX(Kalender!AG$81:AG$110,MAX(1,$E48))&gt;INDEX(Kalender!$B$81:$B$110,MAX(1,$E48))),AND($F48&gt;0,INDEX(Kalender!AG$81:AG$110,MAX(1,$F48))&gt;INDEX(Kalender!$B$81:$B$110,MAX(1,$F48)))),2,0))</f>
        <v>0</v>
      </c>
      <c r="AH48" s="5" t="n">
        <f aca="false">IF(Kalender!AH48&lt;&gt;1,0,IF(AND($B48&gt;0,INDEX(Kalender!AH$68:AH$77,MAX(1,$B48))&gt;INDEX(Kalender!$B$68:$B$77,MAX(1,$B48))),1,0)+IF(OR(AND($C48&gt;0,INDEX(Kalender!AH$81:AH$110,MAX(1,$C48))&gt;INDEX(Kalender!$B$81:$B$110,MAX(1,$C48))),AND($D48&gt;0,INDEX(Kalender!AH$81:AH$110,MAX(1,$D48))&gt;INDEX(Kalender!$B$81:$B$110,MAX(1,$D48))),AND($E48&gt;0,INDEX(Kalender!AH$81:AH$110,MAX(1,$E48))&gt;INDEX(Kalender!$B$81:$B$110,MAX(1,$E48))),AND($F48&gt;0,INDEX(Kalender!AH$81:AH$110,MAX(1,$F48))&gt;INDEX(Kalender!$B$81:$B$110,MAX(1,$F48)))),2,0))</f>
        <v>0</v>
      </c>
      <c r="AI48" s="5" t="n">
        <f aca="false">IF(Kalender!AI48&lt;&gt;1,0,IF(AND($B48&gt;0,INDEX(Kalender!AI$68:AI$77,MAX(1,$B48))&gt;INDEX(Kalender!$B$68:$B$77,MAX(1,$B48))),1,0)+IF(OR(AND($C48&gt;0,INDEX(Kalender!AI$81:AI$110,MAX(1,$C48))&gt;INDEX(Kalender!$B$81:$B$110,MAX(1,$C48))),AND($D48&gt;0,INDEX(Kalender!AI$81:AI$110,MAX(1,$D48))&gt;INDEX(Kalender!$B$81:$B$110,MAX(1,$D48))),AND($E48&gt;0,INDEX(Kalender!AI$81:AI$110,MAX(1,$E48))&gt;INDEX(Kalender!$B$81:$B$110,MAX(1,$E48))),AND($F48&gt;0,INDEX(Kalender!AI$81:AI$110,MAX(1,$F48))&gt;INDEX(Kalender!$B$81:$B$110,MAX(1,$F48)))),2,0))</f>
        <v>0</v>
      </c>
      <c r="AJ48" s="5" t="n">
        <f aca="false">IF(Kalender!AJ48&lt;&gt;1,0,IF(AND($B48&gt;0,INDEX(Kalender!AJ$68:AJ$77,MAX(1,$B48))&gt;INDEX(Kalender!$B$68:$B$77,MAX(1,$B48))),1,0)+IF(OR(AND($C48&gt;0,INDEX(Kalender!AJ$81:AJ$110,MAX(1,$C48))&gt;INDEX(Kalender!$B$81:$B$110,MAX(1,$C48))),AND($D48&gt;0,INDEX(Kalender!AJ$81:AJ$110,MAX(1,$D48))&gt;INDEX(Kalender!$B$81:$B$110,MAX(1,$D48))),AND($E48&gt;0,INDEX(Kalender!AJ$81:AJ$110,MAX(1,$E48))&gt;INDEX(Kalender!$B$81:$B$110,MAX(1,$E48))),AND($F48&gt;0,INDEX(Kalender!AJ$81:AJ$110,MAX(1,$F48))&gt;INDEX(Kalender!$B$81:$B$110,MAX(1,$F48)))),2,0))</f>
        <v>0</v>
      </c>
      <c r="AK48" s="5" t="n">
        <f aca="false">IF(Kalender!AK48&lt;&gt;1,0,IF(AND($B48&gt;0,INDEX(Kalender!AK$68:AK$77,MAX(1,$B48))&gt;INDEX(Kalender!$B$68:$B$77,MAX(1,$B48))),1,0)+IF(OR(AND($C48&gt;0,INDEX(Kalender!AK$81:AK$110,MAX(1,$C48))&gt;INDEX(Kalender!$B$81:$B$110,MAX(1,$C48))),AND($D48&gt;0,INDEX(Kalender!AK$81:AK$110,MAX(1,$D48))&gt;INDEX(Kalender!$B$81:$B$110,MAX(1,$D48))),AND($E48&gt;0,INDEX(Kalender!AK$81:AK$110,MAX(1,$E48))&gt;INDEX(Kalender!$B$81:$B$110,MAX(1,$E48))),AND($F48&gt;0,INDEX(Kalender!AK$81:AK$110,MAX(1,$F48))&gt;INDEX(Kalender!$B$81:$B$110,MAX(1,$F48)))),2,0))</f>
        <v>0</v>
      </c>
      <c r="AL48" s="5" t="n">
        <f aca="false">IF(Kalender!AL48&lt;&gt;1,0,IF(AND($B48&gt;0,INDEX(Kalender!AL$68:AL$77,MAX(1,$B48))&gt;INDEX(Kalender!$B$68:$B$77,MAX(1,$B48))),1,0)+IF(OR(AND($C48&gt;0,INDEX(Kalender!AL$81:AL$110,MAX(1,$C48))&gt;INDEX(Kalender!$B$81:$B$110,MAX(1,$C48))),AND($D48&gt;0,INDEX(Kalender!AL$81:AL$110,MAX(1,$D48))&gt;INDEX(Kalender!$B$81:$B$110,MAX(1,$D48))),AND($E48&gt;0,INDEX(Kalender!AL$81:AL$110,MAX(1,$E48))&gt;INDEX(Kalender!$B$81:$B$110,MAX(1,$E48))),AND($F48&gt;0,INDEX(Kalender!AL$81:AL$110,MAX(1,$F48))&gt;INDEX(Kalender!$B$81:$B$110,MAX(1,$F48)))),2,0))</f>
        <v>0</v>
      </c>
      <c r="AM48" s="5" t="n">
        <f aca="false">IF(Kalender!AM48&lt;&gt;1,0,IF(AND($B48&gt;0,INDEX(Kalender!AM$68:AM$77,MAX(1,$B48))&gt;INDEX(Kalender!$B$68:$B$77,MAX(1,$B48))),1,0)+IF(OR(AND($C48&gt;0,INDEX(Kalender!AM$81:AM$110,MAX(1,$C48))&gt;INDEX(Kalender!$B$81:$B$110,MAX(1,$C48))),AND($D48&gt;0,INDEX(Kalender!AM$81:AM$110,MAX(1,$D48))&gt;INDEX(Kalender!$B$81:$B$110,MAX(1,$D48))),AND($E48&gt;0,INDEX(Kalender!AM$81:AM$110,MAX(1,$E48))&gt;INDEX(Kalender!$B$81:$B$110,MAX(1,$E48))),AND($F48&gt;0,INDEX(Kalender!AM$81:AM$110,MAX(1,$F48))&gt;INDEX(Kalender!$B$81:$B$110,MAX(1,$F48)))),2,0))</f>
        <v>0</v>
      </c>
      <c r="AN48" s="5" t="n">
        <f aca="false">IF(Kalender!AN48&lt;&gt;1,0,IF(AND($B48&gt;0,INDEX(Kalender!AN$68:AN$77,MAX(1,$B48))&gt;INDEX(Kalender!$B$68:$B$77,MAX(1,$B48))),1,0)+IF(OR(AND($C48&gt;0,INDEX(Kalender!AN$81:AN$110,MAX(1,$C48))&gt;INDEX(Kalender!$B$81:$B$110,MAX(1,$C48))),AND($D48&gt;0,INDEX(Kalender!AN$81:AN$110,MAX(1,$D48))&gt;INDEX(Kalender!$B$81:$B$110,MAX(1,$D48))),AND($E48&gt;0,INDEX(Kalender!AN$81:AN$110,MAX(1,$E48))&gt;INDEX(Kalender!$B$81:$B$110,MAX(1,$E48))),AND($F48&gt;0,INDEX(Kalender!AN$81:AN$110,MAX(1,$F48))&gt;INDEX(Kalender!$B$81:$B$110,MAX(1,$F48)))),2,0))</f>
        <v>0</v>
      </c>
      <c r="AO48" s="5" t="n">
        <f aca="false">IF(Kalender!AO48&lt;&gt;1,0,IF(AND($B48&gt;0,INDEX(Kalender!AO$68:AO$77,MAX(1,$B48))&gt;INDEX(Kalender!$B$68:$B$77,MAX(1,$B48))),1,0)+IF(OR(AND($C48&gt;0,INDEX(Kalender!AO$81:AO$110,MAX(1,$C48))&gt;INDEX(Kalender!$B$81:$B$110,MAX(1,$C48))),AND($D48&gt;0,INDEX(Kalender!AO$81:AO$110,MAX(1,$D48))&gt;INDEX(Kalender!$B$81:$B$110,MAX(1,$D48))),AND($E48&gt;0,INDEX(Kalender!AO$81:AO$110,MAX(1,$E48))&gt;INDEX(Kalender!$B$81:$B$110,MAX(1,$E48))),AND($F48&gt;0,INDEX(Kalender!AO$81:AO$110,MAX(1,$F48))&gt;INDEX(Kalender!$B$81:$B$110,MAX(1,$F48)))),2,0))</f>
        <v>0</v>
      </c>
      <c r="AP48" s="5" t="n">
        <f aca="false">IF(Kalender!AP48&lt;&gt;1,0,IF(AND($B48&gt;0,INDEX(Kalender!AP$68:AP$77,MAX(1,$B48))&gt;INDEX(Kalender!$B$68:$B$77,MAX(1,$B48))),1,0)+IF(OR(AND($C48&gt;0,INDEX(Kalender!AP$81:AP$110,MAX(1,$C48))&gt;INDEX(Kalender!$B$81:$B$110,MAX(1,$C48))),AND($D48&gt;0,INDEX(Kalender!AP$81:AP$110,MAX(1,$D48))&gt;INDEX(Kalender!$B$81:$B$110,MAX(1,$D48))),AND($E48&gt;0,INDEX(Kalender!AP$81:AP$110,MAX(1,$E48))&gt;INDEX(Kalender!$B$81:$B$110,MAX(1,$E48))),AND($F48&gt;0,INDEX(Kalender!AP$81:AP$110,MAX(1,$F48))&gt;INDEX(Kalender!$B$81:$B$110,MAX(1,$F48)))),2,0))</f>
        <v>0</v>
      </c>
      <c r="AQ48" s="5" t="n">
        <f aca="false">IF(Kalender!AQ48&lt;&gt;1,0,IF(AND($B48&gt;0,INDEX(Kalender!AQ$68:AQ$77,MAX(1,$B48))&gt;INDEX(Kalender!$B$68:$B$77,MAX(1,$B48))),1,0)+IF(OR(AND($C48&gt;0,INDEX(Kalender!AQ$81:AQ$110,MAX(1,$C48))&gt;INDEX(Kalender!$B$81:$B$110,MAX(1,$C48))),AND($D48&gt;0,INDEX(Kalender!AQ$81:AQ$110,MAX(1,$D48))&gt;INDEX(Kalender!$B$81:$B$110,MAX(1,$D48))),AND($E48&gt;0,INDEX(Kalender!AQ$81:AQ$110,MAX(1,$E48))&gt;INDEX(Kalender!$B$81:$B$110,MAX(1,$E48))),AND($F48&gt;0,INDEX(Kalender!AQ$81:AQ$110,MAX(1,$F48))&gt;INDEX(Kalender!$B$81:$B$110,MAX(1,$F48)))),2,0))</f>
        <v>0</v>
      </c>
      <c r="AR48" s="5" t="n">
        <f aca="false">IF(Kalender!AR48&lt;&gt;1,0,IF(AND($B48&gt;0,INDEX(Kalender!AR$68:AR$77,MAX(1,$B48))&gt;INDEX(Kalender!$B$68:$B$77,MAX(1,$B48))),1,0)+IF(OR(AND($C48&gt;0,INDEX(Kalender!AR$81:AR$110,MAX(1,$C48))&gt;INDEX(Kalender!$B$81:$B$110,MAX(1,$C48))),AND($D48&gt;0,INDEX(Kalender!AR$81:AR$110,MAX(1,$D48))&gt;INDEX(Kalender!$B$81:$B$110,MAX(1,$D48))),AND($E48&gt;0,INDEX(Kalender!AR$81:AR$110,MAX(1,$E48))&gt;INDEX(Kalender!$B$81:$B$110,MAX(1,$E48))),AND($F48&gt;0,INDEX(Kalender!AR$81:AR$110,MAX(1,$F48))&gt;INDEX(Kalender!$B$81:$B$110,MAX(1,$F48)))),2,0))</f>
        <v>0</v>
      </c>
      <c r="AS48" s="5" t="n">
        <f aca="false">IF(Kalender!AS48&lt;&gt;1,0,IF(AND($B48&gt;0,INDEX(Kalender!AS$68:AS$77,MAX(1,$B48))&gt;INDEX(Kalender!$B$68:$B$77,MAX(1,$B48))),1,0)+IF(OR(AND($C48&gt;0,INDEX(Kalender!AS$81:AS$110,MAX(1,$C48))&gt;INDEX(Kalender!$B$81:$B$110,MAX(1,$C48))),AND($D48&gt;0,INDEX(Kalender!AS$81:AS$110,MAX(1,$D48))&gt;INDEX(Kalender!$B$81:$B$110,MAX(1,$D48))),AND($E48&gt;0,INDEX(Kalender!AS$81:AS$110,MAX(1,$E48))&gt;INDEX(Kalender!$B$81:$B$110,MAX(1,$E48))),AND($F48&gt;0,INDEX(Kalender!AS$81:AS$110,MAX(1,$F48))&gt;INDEX(Kalender!$B$81:$B$110,MAX(1,$F48)))),2,0))</f>
        <v>0</v>
      </c>
      <c r="AT48" s="5" t="n">
        <f aca="false">IF(Kalender!AT48&lt;&gt;1,0,IF(AND($B48&gt;0,INDEX(Kalender!AT$68:AT$77,MAX(1,$B48))&gt;INDEX(Kalender!$B$68:$B$77,MAX(1,$B48))),1,0)+IF(OR(AND($C48&gt;0,INDEX(Kalender!AT$81:AT$110,MAX(1,$C48))&gt;INDEX(Kalender!$B$81:$B$110,MAX(1,$C48))),AND($D48&gt;0,INDEX(Kalender!AT$81:AT$110,MAX(1,$D48))&gt;INDEX(Kalender!$B$81:$B$110,MAX(1,$D48))),AND($E48&gt;0,INDEX(Kalender!AT$81:AT$110,MAX(1,$E48))&gt;INDEX(Kalender!$B$81:$B$110,MAX(1,$E48))),AND($F48&gt;0,INDEX(Kalender!AT$81:AT$110,MAX(1,$F48))&gt;INDEX(Kalender!$B$81:$B$110,MAX(1,$F48)))),2,0))</f>
        <v>0</v>
      </c>
      <c r="AU48" s="5" t="n">
        <f aca="false">IF(Kalender!AU48&lt;&gt;1,0,IF(AND($B48&gt;0,INDEX(Kalender!AU$68:AU$77,MAX(1,$B48))&gt;INDEX(Kalender!$B$68:$B$77,MAX(1,$B48))),1,0)+IF(OR(AND($C48&gt;0,INDEX(Kalender!AU$81:AU$110,MAX(1,$C48))&gt;INDEX(Kalender!$B$81:$B$110,MAX(1,$C48))),AND($D48&gt;0,INDEX(Kalender!AU$81:AU$110,MAX(1,$D48))&gt;INDEX(Kalender!$B$81:$B$110,MAX(1,$D48))),AND($E48&gt;0,INDEX(Kalender!AU$81:AU$110,MAX(1,$E48))&gt;INDEX(Kalender!$B$81:$B$110,MAX(1,$E48))),AND($F48&gt;0,INDEX(Kalender!AU$81:AU$110,MAX(1,$F48))&gt;INDEX(Kalender!$B$81:$B$110,MAX(1,$F48)))),2,0))</f>
        <v>0</v>
      </c>
      <c r="AV48" s="5" t="n">
        <f aca="false">IF(Kalender!AV48&lt;&gt;1,0,IF(AND($B48&gt;0,INDEX(Kalender!AV$68:AV$77,MAX(1,$B48))&gt;INDEX(Kalender!$B$68:$B$77,MAX(1,$B48))),1,0)+IF(OR(AND($C48&gt;0,INDEX(Kalender!AV$81:AV$110,MAX(1,$C48))&gt;INDEX(Kalender!$B$81:$B$110,MAX(1,$C48))),AND($D48&gt;0,INDEX(Kalender!AV$81:AV$110,MAX(1,$D48))&gt;INDEX(Kalender!$B$81:$B$110,MAX(1,$D48))),AND($E48&gt;0,INDEX(Kalender!AV$81:AV$110,MAX(1,$E48))&gt;INDEX(Kalender!$B$81:$B$110,MAX(1,$E48))),AND($F48&gt;0,INDEX(Kalender!AV$81:AV$110,MAX(1,$F48))&gt;INDEX(Kalender!$B$81:$B$110,MAX(1,$F48)))),2,0))</f>
        <v>0</v>
      </c>
      <c r="AW48" s="5" t="n">
        <f aca="false">IF(Kalender!AW48&lt;&gt;1,0,IF(AND($B48&gt;0,INDEX(Kalender!AW$68:AW$77,MAX(1,$B48))&gt;INDEX(Kalender!$B$68:$B$77,MAX(1,$B48))),1,0)+IF(OR(AND($C48&gt;0,INDEX(Kalender!AW$81:AW$110,MAX(1,$C48))&gt;INDEX(Kalender!$B$81:$B$110,MAX(1,$C48))),AND($D48&gt;0,INDEX(Kalender!AW$81:AW$110,MAX(1,$D48))&gt;INDEX(Kalender!$B$81:$B$110,MAX(1,$D48))),AND($E48&gt;0,INDEX(Kalender!AW$81:AW$110,MAX(1,$E48))&gt;INDEX(Kalender!$B$81:$B$110,MAX(1,$E48))),AND($F48&gt;0,INDEX(Kalender!AW$81:AW$110,MAX(1,$F48))&gt;INDEX(Kalender!$B$81:$B$110,MAX(1,$F48)))),2,0))</f>
        <v>0</v>
      </c>
      <c r="AX48" s="5" t="n">
        <f aca="false">IF(Kalender!AX48&lt;&gt;1,0,IF(AND($B48&gt;0,INDEX(Kalender!AX$68:AX$77,MAX(1,$B48))&gt;INDEX(Kalender!$B$68:$B$77,MAX(1,$B48))),1,0)+IF(OR(AND($C48&gt;0,INDEX(Kalender!AX$81:AX$110,MAX(1,$C48))&gt;INDEX(Kalender!$B$81:$B$110,MAX(1,$C48))),AND($D48&gt;0,INDEX(Kalender!AX$81:AX$110,MAX(1,$D48))&gt;INDEX(Kalender!$B$81:$B$110,MAX(1,$D48))),AND($E48&gt;0,INDEX(Kalender!AX$81:AX$110,MAX(1,$E48))&gt;INDEX(Kalender!$B$81:$B$110,MAX(1,$E48))),AND($F48&gt;0,INDEX(Kalender!AX$81:AX$110,MAX(1,$F48))&gt;INDEX(Kalender!$B$81:$B$110,MAX(1,$F48)))),2,0))</f>
        <v>0</v>
      </c>
      <c r="AY48" s="5" t="n">
        <f aca="false">IF(Kalender!AY48&lt;&gt;1,0,IF(AND($B48&gt;0,INDEX(Kalender!AY$68:AY$77,MAX(1,$B48))&gt;INDEX(Kalender!$B$68:$B$77,MAX(1,$B48))),1,0)+IF(OR(AND($C48&gt;0,INDEX(Kalender!AY$81:AY$110,MAX(1,$C48))&gt;INDEX(Kalender!$B$81:$B$110,MAX(1,$C48))),AND($D48&gt;0,INDEX(Kalender!AY$81:AY$110,MAX(1,$D48))&gt;INDEX(Kalender!$B$81:$B$110,MAX(1,$D48))),AND($E48&gt;0,INDEX(Kalender!AY$81:AY$110,MAX(1,$E48))&gt;INDEX(Kalender!$B$81:$B$110,MAX(1,$E48))),AND($F48&gt;0,INDEX(Kalender!AY$81:AY$110,MAX(1,$F48))&gt;INDEX(Kalender!$B$81:$B$110,MAX(1,$F48)))),2,0))</f>
        <v>0</v>
      </c>
      <c r="AZ48" s="5" t="n">
        <f aca="false">IF(Kalender!AZ48&lt;&gt;1,0,IF(AND($B48&gt;0,INDEX(Kalender!AZ$68:AZ$77,MAX(1,$B48))&gt;INDEX(Kalender!$B$68:$B$77,MAX(1,$B48))),1,0)+IF(OR(AND($C48&gt;0,INDEX(Kalender!AZ$81:AZ$110,MAX(1,$C48))&gt;INDEX(Kalender!$B$81:$B$110,MAX(1,$C48))),AND($D48&gt;0,INDEX(Kalender!AZ$81:AZ$110,MAX(1,$D48))&gt;INDEX(Kalender!$B$81:$B$110,MAX(1,$D48))),AND($E48&gt;0,INDEX(Kalender!AZ$81:AZ$110,MAX(1,$E48))&gt;INDEX(Kalender!$B$81:$B$110,MAX(1,$E48))),AND($F48&gt;0,INDEX(Kalender!AZ$81:AZ$110,MAX(1,$F48))&gt;INDEX(Kalender!$B$81:$B$110,MAX(1,$F48)))),2,0))</f>
        <v>0</v>
      </c>
      <c r="BA48" s="5" t="n">
        <f aca="false">IF(Kalender!BA48&lt;&gt;1,0,IF(AND($B48&gt;0,INDEX(Kalender!BA$68:BA$77,MAX(1,$B48))&gt;INDEX(Kalender!$B$68:$B$77,MAX(1,$B48))),1,0)+IF(OR(AND($C48&gt;0,INDEX(Kalender!BA$81:BA$110,MAX(1,$C48))&gt;INDEX(Kalender!$B$81:$B$110,MAX(1,$C48))),AND($D48&gt;0,INDEX(Kalender!BA$81:BA$110,MAX(1,$D48))&gt;INDEX(Kalender!$B$81:$B$110,MAX(1,$D48))),AND($E48&gt;0,INDEX(Kalender!BA$81:BA$110,MAX(1,$E48))&gt;INDEX(Kalender!$B$81:$B$110,MAX(1,$E48))),AND($F48&gt;0,INDEX(Kalender!BA$81:BA$110,MAX(1,$F48))&gt;INDEX(Kalender!$B$81:$B$110,MAX(1,$F48)))),2,0))</f>
        <v>0</v>
      </c>
      <c r="BB48" s="5" t="n">
        <f aca="false">IF(Kalender!BB48&lt;&gt;1,0,IF(AND($B48&gt;0,INDEX(Kalender!BB$68:BB$77,MAX(1,$B48))&gt;INDEX(Kalender!$B$68:$B$77,MAX(1,$B48))),1,0)+IF(OR(AND($C48&gt;0,INDEX(Kalender!BB$81:BB$110,MAX(1,$C48))&gt;INDEX(Kalender!$B$81:$B$110,MAX(1,$C48))),AND($D48&gt;0,INDEX(Kalender!BB$81:BB$110,MAX(1,$D48))&gt;INDEX(Kalender!$B$81:$B$110,MAX(1,$D48))),AND($E48&gt;0,INDEX(Kalender!BB$81:BB$110,MAX(1,$E48))&gt;INDEX(Kalender!$B$81:$B$110,MAX(1,$E48))),AND($F48&gt;0,INDEX(Kalender!BB$81:BB$110,MAX(1,$F48))&gt;INDEX(Kalender!$B$81:$B$110,MAX(1,$F48)))),2,0))</f>
        <v>0</v>
      </c>
      <c r="BC48" s="5" t="n">
        <f aca="false">IF(Kalender!BC48&lt;&gt;1,0,IF(AND($B48&gt;0,INDEX(Kalender!BC$68:BC$77,MAX(1,$B48))&gt;INDEX(Kalender!$B$68:$B$77,MAX(1,$B48))),1,0)+IF(OR(AND($C48&gt;0,INDEX(Kalender!BC$81:BC$110,MAX(1,$C48))&gt;INDEX(Kalender!$B$81:$B$110,MAX(1,$C48))),AND($D48&gt;0,INDEX(Kalender!BC$81:BC$110,MAX(1,$D48))&gt;INDEX(Kalender!$B$81:$B$110,MAX(1,$D48))),AND($E48&gt;0,INDEX(Kalender!BC$81:BC$110,MAX(1,$E48))&gt;INDEX(Kalender!$B$81:$B$110,MAX(1,$E48))),AND($F48&gt;0,INDEX(Kalender!BC$81:BC$110,MAX(1,$F48))&gt;INDEX(Kalender!$B$81:$B$110,MAX(1,$F48)))),2,0))</f>
        <v>0</v>
      </c>
      <c r="BD48" s="5" t="n">
        <f aca="false">IF(Kalender!BD48&lt;&gt;1,0,IF(AND($B48&gt;0,INDEX(Kalender!BD$68:BD$77,MAX(1,$B48))&gt;INDEX(Kalender!$B$68:$B$77,MAX(1,$B48))),1,0)+IF(OR(AND($C48&gt;0,INDEX(Kalender!BD$81:BD$110,MAX(1,$C48))&gt;INDEX(Kalender!$B$81:$B$110,MAX(1,$C48))),AND($D48&gt;0,INDEX(Kalender!BD$81:BD$110,MAX(1,$D48))&gt;INDEX(Kalender!$B$81:$B$110,MAX(1,$D48))),AND($E48&gt;0,INDEX(Kalender!BD$81:BD$110,MAX(1,$E48))&gt;INDEX(Kalender!$B$81:$B$110,MAX(1,$E48))),AND($F48&gt;0,INDEX(Kalender!BD$81:BD$110,MAX(1,$F48))&gt;INDEX(Kalender!$B$81:$B$110,MAX(1,$F48)))),2,0))</f>
        <v>0</v>
      </c>
      <c r="BE48" s="5" t="n">
        <f aca="false">IF(Kalender!BE48&lt;&gt;1,0,IF(AND($B48&gt;0,INDEX(Kalender!BE$68:BE$77,MAX(1,$B48))&gt;INDEX(Kalender!$B$68:$B$77,MAX(1,$B48))),1,0)+IF(OR(AND($C48&gt;0,INDEX(Kalender!BE$81:BE$110,MAX(1,$C48))&gt;INDEX(Kalender!$B$81:$B$110,MAX(1,$C48))),AND($D48&gt;0,INDEX(Kalender!BE$81:BE$110,MAX(1,$D48))&gt;INDEX(Kalender!$B$81:$B$110,MAX(1,$D48))),AND($E48&gt;0,INDEX(Kalender!BE$81:BE$110,MAX(1,$E48))&gt;INDEX(Kalender!$B$81:$B$110,MAX(1,$E48))),AND($F48&gt;0,INDEX(Kalender!BE$81:BE$110,MAX(1,$F48))&gt;INDEX(Kalender!$B$81:$B$110,MAX(1,$F48)))),2,0))</f>
        <v>0</v>
      </c>
      <c r="BF48" s="5" t="n">
        <f aca="false">IF(Kalender!BF48&lt;&gt;1,0,IF(AND($B48&gt;0,INDEX(Kalender!BF$68:BF$77,MAX(1,$B48))&gt;INDEX(Kalender!$B$68:$B$77,MAX(1,$B48))),1,0)+IF(OR(AND($C48&gt;0,INDEX(Kalender!BF$81:BF$110,MAX(1,$C48))&gt;INDEX(Kalender!$B$81:$B$110,MAX(1,$C48))),AND($D48&gt;0,INDEX(Kalender!BF$81:BF$110,MAX(1,$D48))&gt;INDEX(Kalender!$B$81:$B$110,MAX(1,$D48))),AND($E48&gt;0,INDEX(Kalender!BF$81:BF$110,MAX(1,$E48))&gt;INDEX(Kalender!$B$81:$B$110,MAX(1,$E48))),AND($F48&gt;0,INDEX(Kalender!BF$81:BF$110,MAX(1,$F48))&gt;INDEX(Kalender!$B$81:$B$110,MAX(1,$F48)))),2,0))</f>
        <v>0</v>
      </c>
      <c r="BG48" s="5" t="n">
        <f aca="false">IF(Kalender!BG48&lt;&gt;1,0,IF(AND($B48&gt;0,INDEX(Kalender!BG$68:BG$77,MAX(1,$B48))&gt;INDEX(Kalender!$B$68:$B$77,MAX(1,$B48))),1,0)+IF(OR(AND($C48&gt;0,INDEX(Kalender!BG$81:BG$110,MAX(1,$C48))&gt;INDEX(Kalender!$B$81:$B$110,MAX(1,$C48))),AND($D48&gt;0,INDEX(Kalender!BG$81:BG$110,MAX(1,$D48))&gt;INDEX(Kalender!$B$81:$B$110,MAX(1,$D48))),AND($E48&gt;0,INDEX(Kalender!BG$81:BG$110,MAX(1,$E48))&gt;INDEX(Kalender!$B$81:$B$110,MAX(1,$E48))),AND($F48&gt;0,INDEX(Kalender!BG$81:BG$110,MAX(1,$F48))&gt;INDEX(Kalender!$B$81:$B$110,MAX(1,$F48)))),2,0))</f>
        <v>0</v>
      </c>
      <c r="BH48" s="5" t="n">
        <f aca="false">IF(Kalender!BH48&lt;&gt;1,0,IF(AND($B48&gt;0,INDEX(Kalender!BH$68:BH$77,MAX(1,$B48))&gt;INDEX(Kalender!$B$68:$B$77,MAX(1,$B48))),1,0)+IF(OR(AND($C48&gt;0,INDEX(Kalender!BH$81:BH$110,MAX(1,$C48))&gt;INDEX(Kalender!$B$81:$B$110,MAX(1,$C48))),AND($D48&gt;0,INDEX(Kalender!BH$81:BH$110,MAX(1,$D48))&gt;INDEX(Kalender!$B$81:$B$110,MAX(1,$D48))),AND($E48&gt;0,INDEX(Kalender!BH$81:BH$110,MAX(1,$E48))&gt;INDEX(Kalender!$B$81:$B$110,MAX(1,$E48))),AND($F48&gt;0,INDEX(Kalender!BH$81:BH$110,MAX(1,$F48))&gt;INDEX(Kalender!$B$81:$B$110,MAX(1,$F48)))),2,0))</f>
        <v>0</v>
      </c>
      <c r="BI48" s="5" t="n">
        <f aca="false">IF(Kalender!BI48&lt;&gt;1,0,IF(AND($B48&gt;0,INDEX(Kalender!BI$68:BI$77,MAX(1,$B48))&gt;INDEX(Kalender!$B$68:$B$77,MAX(1,$B48))),1,0)+IF(OR(AND($C48&gt;0,INDEX(Kalender!BI$81:BI$110,MAX(1,$C48))&gt;INDEX(Kalender!$B$81:$B$110,MAX(1,$C48))),AND($D48&gt;0,INDEX(Kalender!BI$81:BI$110,MAX(1,$D48))&gt;INDEX(Kalender!$B$81:$B$110,MAX(1,$D48))),AND($E48&gt;0,INDEX(Kalender!BI$81:BI$110,MAX(1,$E48))&gt;INDEX(Kalender!$B$81:$B$110,MAX(1,$E48))),AND($F48&gt;0,INDEX(Kalender!BI$81:BI$110,MAX(1,$F48))&gt;INDEX(Kalender!$B$81:$B$110,MAX(1,$F48)))),2,0))</f>
        <v>0</v>
      </c>
      <c r="BJ48" s="5" t="n">
        <f aca="false">IF(Kalender!BJ48&lt;&gt;1,0,IF(AND($B48&gt;0,INDEX(Kalender!BJ$68:BJ$77,MAX(1,$B48))&gt;INDEX(Kalender!$B$68:$B$77,MAX(1,$B48))),1,0)+IF(OR(AND($C48&gt;0,INDEX(Kalender!BJ$81:BJ$110,MAX(1,$C48))&gt;INDEX(Kalender!$B$81:$B$110,MAX(1,$C48))),AND($D48&gt;0,INDEX(Kalender!BJ$81:BJ$110,MAX(1,$D48))&gt;INDEX(Kalender!$B$81:$B$110,MAX(1,$D48))),AND($E48&gt;0,INDEX(Kalender!BJ$81:BJ$110,MAX(1,$E48))&gt;INDEX(Kalender!$B$81:$B$110,MAX(1,$E48))),AND($F48&gt;0,INDEX(Kalender!BJ$81:BJ$110,MAX(1,$F48))&gt;INDEX(Kalender!$B$81:$B$110,MAX(1,$F48)))),2,0))</f>
        <v>0</v>
      </c>
      <c r="BK48" s="5" t="n">
        <f aca="false">IF(Kalender!BK48&lt;&gt;1,0,IF(AND($B48&gt;0,INDEX(Kalender!BK$68:BK$77,MAX(1,$B48))&gt;INDEX(Kalender!$B$68:$B$77,MAX(1,$B48))),1,0)+IF(OR(AND($C48&gt;0,INDEX(Kalender!BK$81:BK$110,MAX(1,$C48))&gt;INDEX(Kalender!$B$81:$B$110,MAX(1,$C48))),AND($D48&gt;0,INDEX(Kalender!BK$81:BK$110,MAX(1,$D48))&gt;INDEX(Kalender!$B$81:$B$110,MAX(1,$D48))),AND($E48&gt;0,INDEX(Kalender!BK$81:BK$110,MAX(1,$E48))&gt;INDEX(Kalender!$B$81:$B$110,MAX(1,$E48))),AND($F48&gt;0,INDEX(Kalender!BK$81:BK$110,MAX(1,$F48))&gt;INDEX(Kalender!$B$81:$B$110,MAX(1,$F48)))),2,0))</f>
        <v>0</v>
      </c>
      <c r="BL48" s="5" t="n">
        <f aca="false">IF(Kalender!BL48&lt;&gt;1,0,IF(AND($B48&gt;0,INDEX(Kalender!BL$68:BL$77,MAX(1,$B48))&gt;INDEX(Kalender!$B$68:$B$77,MAX(1,$B48))),1,0)+IF(OR(AND($C48&gt;0,INDEX(Kalender!BL$81:BL$110,MAX(1,$C48))&gt;INDEX(Kalender!$B$81:$B$110,MAX(1,$C48))),AND($D48&gt;0,INDEX(Kalender!BL$81:BL$110,MAX(1,$D48))&gt;INDEX(Kalender!$B$81:$B$110,MAX(1,$D48))),AND($E48&gt;0,INDEX(Kalender!BL$81:BL$110,MAX(1,$E48))&gt;INDEX(Kalender!$B$81:$B$110,MAX(1,$E48))),AND($F48&gt;0,INDEX(Kalender!BL$81:BL$110,MAX(1,$F48))&gt;INDEX(Kalender!$B$81:$B$110,MAX(1,$F48)))),2,0))</f>
        <v>0</v>
      </c>
      <c r="BM48" s="5" t="n">
        <f aca="false">IF(Kalender!BM48&lt;&gt;1,0,IF(AND($B48&gt;0,INDEX(Kalender!BM$68:BM$77,MAX(1,$B48))&gt;INDEX(Kalender!$B$68:$B$77,MAX(1,$B48))),1,0)+IF(OR(AND($C48&gt;0,INDEX(Kalender!BM$81:BM$110,MAX(1,$C48))&gt;INDEX(Kalender!$B$81:$B$110,MAX(1,$C48))),AND($D48&gt;0,INDEX(Kalender!BM$81:BM$110,MAX(1,$D48))&gt;INDEX(Kalender!$B$81:$B$110,MAX(1,$D48))),AND($E48&gt;0,INDEX(Kalender!BM$81:BM$110,MAX(1,$E48))&gt;INDEX(Kalender!$B$81:$B$110,MAX(1,$E48))),AND($F48&gt;0,INDEX(Kalender!BM$81:BM$110,MAX(1,$F48))&gt;INDEX(Kalender!$B$81:$B$110,MAX(1,$F48)))),2,0))</f>
        <v>0</v>
      </c>
      <c r="BN48" s="5" t="n">
        <f aca="false">IF(Kalender!BN48&lt;&gt;1,0,IF(AND($B48&gt;0,INDEX(Kalender!BN$68:BN$77,MAX(1,$B48))&gt;INDEX(Kalender!$B$68:$B$77,MAX(1,$B48))),1,0)+IF(OR(AND($C48&gt;0,INDEX(Kalender!BN$81:BN$110,MAX(1,$C48))&gt;INDEX(Kalender!$B$81:$B$110,MAX(1,$C48))),AND($D48&gt;0,INDEX(Kalender!BN$81:BN$110,MAX(1,$D48))&gt;INDEX(Kalender!$B$81:$B$110,MAX(1,$D48))),AND($E48&gt;0,INDEX(Kalender!BN$81:BN$110,MAX(1,$E48))&gt;INDEX(Kalender!$B$81:$B$110,MAX(1,$E48))),AND($F48&gt;0,INDEX(Kalender!BN$81:BN$110,MAX(1,$F48))&gt;INDEX(Kalender!$B$81:$B$110,MAX(1,$F48)))),2,0))</f>
        <v>0</v>
      </c>
      <c r="BO48" s="5" t="n">
        <f aca="false">IF(Kalender!BO48&lt;&gt;1,0,IF(AND($B48&gt;0,INDEX(Kalender!BO$68:BO$77,MAX(1,$B48))&gt;INDEX(Kalender!$B$68:$B$77,MAX(1,$B48))),1,0)+IF(OR(AND($C48&gt;0,INDEX(Kalender!BO$81:BO$110,MAX(1,$C48))&gt;INDEX(Kalender!$B$81:$B$110,MAX(1,$C48))),AND($D48&gt;0,INDEX(Kalender!BO$81:BO$110,MAX(1,$D48))&gt;INDEX(Kalender!$B$81:$B$110,MAX(1,$D48))),AND($E48&gt;0,INDEX(Kalender!BO$81:BO$110,MAX(1,$E48))&gt;INDEX(Kalender!$B$81:$B$110,MAX(1,$E48))),AND($F48&gt;0,INDEX(Kalender!BO$81:BO$110,MAX(1,$F48))&gt;INDEX(Kalender!$B$81:$B$110,MAX(1,$F48)))),2,0))</f>
        <v>0</v>
      </c>
      <c r="BP48" s="5" t="n">
        <f aca="false">IF(Kalender!BP48&lt;&gt;1,0,IF(AND($B48&gt;0,INDEX(Kalender!BP$68:BP$77,MAX(1,$B48))&gt;INDEX(Kalender!$B$68:$B$77,MAX(1,$B48))),1,0)+IF(OR(AND($C48&gt;0,INDEX(Kalender!BP$81:BP$110,MAX(1,$C48))&gt;INDEX(Kalender!$B$81:$B$110,MAX(1,$C48))),AND($D48&gt;0,INDEX(Kalender!BP$81:BP$110,MAX(1,$D48))&gt;INDEX(Kalender!$B$81:$B$110,MAX(1,$D48))),AND($E48&gt;0,INDEX(Kalender!BP$81:BP$110,MAX(1,$E48))&gt;INDEX(Kalender!$B$81:$B$110,MAX(1,$E48))),AND($F48&gt;0,INDEX(Kalender!BP$81:BP$110,MAX(1,$F48))&gt;INDEX(Kalender!$B$81:$B$110,MAX(1,$F48)))),2,0))</f>
        <v>0</v>
      </c>
      <c r="BQ48" s="5" t="n">
        <f aca="false">IF(Kalender!BQ48&lt;&gt;1,0,IF(AND($B48&gt;0,INDEX(Kalender!BQ$68:BQ$77,MAX(1,$B48))&gt;INDEX(Kalender!$B$68:$B$77,MAX(1,$B48))),1,0)+IF(OR(AND($C48&gt;0,INDEX(Kalender!BQ$81:BQ$110,MAX(1,$C48))&gt;INDEX(Kalender!$B$81:$B$110,MAX(1,$C48))),AND($D48&gt;0,INDEX(Kalender!BQ$81:BQ$110,MAX(1,$D48))&gt;INDEX(Kalender!$B$81:$B$110,MAX(1,$D48))),AND($E48&gt;0,INDEX(Kalender!BQ$81:BQ$110,MAX(1,$E48))&gt;INDEX(Kalender!$B$81:$B$110,MAX(1,$E48))),AND($F48&gt;0,INDEX(Kalender!BQ$81:BQ$110,MAX(1,$F48))&gt;INDEX(Kalender!$B$81:$B$110,MAX(1,$F48)))),2,0))</f>
        <v>0</v>
      </c>
      <c r="BR48" s="5" t="n">
        <f aca="false">IF(Kalender!BR48&lt;&gt;1,0,IF(AND($B48&gt;0,INDEX(Kalender!BR$68:BR$77,MAX(1,$B48))&gt;INDEX(Kalender!$B$68:$B$77,MAX(1,$B48))),1,0)+IF(OR(AND($C48&gt;0,INDEX(Kalender!BR$81:BR$110,MAX(1,$C48))&gt;INDEX(Kalender!$B$81:$B$110,MAX(1,$C48))),AND($D48&gt;0,INDEX(Kalender!BR$81:BR$110,MAX(1,$D48))&gt;INDEX(Kalender!$B$81:$B$110,MAX(1,$D48))),AND($E48&gt;0,INDEX(Kalender!BR$81:BR$110,MAX(1,$E48))&gt;INDEX(Kalender!$B$81:$B$110,MAX(1,$E48))),AND($F48&gt;0,INDEX(Kalender!BR$81:BR$110,MAX(1,$F48))&gt;INDEX(Kalender!$B$81:$B$110,MAX(1,$F48)))),2,0))</f>
        <v>0</v>
      </c>
      <c r="BS48" s="5" t="n">
        <f aca="false">IF(Kalender!BS48&lt;&gt;1,0,IF(AND($B48&gt;0,INDEX(Kalender!BS$68:BS$77,MAX(1,$B48))&gt;INDEX(Kalender!$B$68:$B$77,MAX(1,$B48))),1,0)+IF(OR(AND($C48&gt;0,INDEX(Kalender!BS$81:BS$110,MAX(1,$C48))&gt;INDEX(Kalender!$B$81:$B$110,MAX(1,$C48))),AND($D48&gt;0,INDEX(Kalender!BS$81:BS$110,MAX(1,$D48))&gt;INDEX(Kalender!$B$81:$B$110,MAX(1,$D48))),AND($E48&gt;0,INDEX(Kalender!BS$81:BS$110,MAX(1,$E48))&gt;INDEX(Kalender!$B$81:$B$110,MAX(1,$E48))),AND($F48&gt;0,INDEX(Kalender!BS$81:BS$110,MAX(1,$F48))&gt;INDEX(Kalender!$B$81:$B$110,MAX(1,$F48)))),2,0))</f>
        <v>0</v>
      </c>
      <c r="BT48" s="5" t="n">
        <f aca="false">IF(Kalender!BT48&lt;&gt;1,0,IF(AND($B48&gt;0,INDEX(Kalender!BT$68:BT$77,MAX(1,$B48))&gt;INDEX(Kalender!$B$68:$B$77,MAX(1,$B48))),1,0)+IF(OR(AND($C48&gt;0,INDEX(Kalender!BT$81:BT$110,MAX(1,$C48))&gt;INDEX(Kalender!$B$81:$B$110,MAX(1,$C48))),AND($D48&gt;0,INDEX(Kalender!BT$81:BT$110,MAX(1,$D48))&gt;INDEX(Kalender!$B$81:$B$110,MAX(1,$D48))),AND($E48&gt;0,INDEX(Kalender!BT$81:BT$110,MAX(1,$E48))&gt;INDEX(Kalender!$B$81:$B$110,MAX(1,$E48))),AND($F48&gt;0,INDEX(Kalender!BT$81:BT$110,MAX(1,$F48))&gt;INDEX(Kalender!$B$81:$B$110,MAX(1,$F48)))),2,0))</f>
        <v>0</v>
      </c>
      <c r="BU48" s="5" t="n">
        <f aca="false">IF(Kalender!BU48&lt;&gt;1,0,IF(AND($B48&gt;0,INDEX(Kalender!BU$68:BU$77,MAX(1,$B48))&gt;INDEX(Kalender!$B$68:$B$77,MAX(1,$B48))),1,0)+IF(OR(AND($C48&gt;0,INDEX(Kalender!BU$81:BU$110,MAX(1,$C48))&gt;INDEX(Kalender!$B$81:$B$110,MAX(1,$C48))),AND($D48&gt;0,INDEX(Kalender!BU$81:BU$110,MAX(1,$D48))&gt;INDEX(Kalender!$B$81:$B$110,MAX(1,$D48))),AND($E48&gt;0,INDEX(Kalender!BU$81:BU$110,MAX(1,$E48))&gt;INDEX(Kalender!$B$81:$B$110,MAX(1,$E48))),AND($F48&gt;0,INDEX(Kalender!BU$81:BU$110,MAX(1,$F48))&gt;INDEX(Kalender!$B$81:$B$110,MAX(1,$F48)))),2,0))</f>
        <v>0</v>
      </c>
      <c r="BV48" s="5" t="n">
        <f aca="false">IF(Kalender!BV48&lt;&gt;1,0,IF(AND($B48&gt;0,INDEX(Kalender!BV$68:BV$77,MAX(1,$B48))&gt;INDEX(Kalender!$B$68:$B$77,MAX(1,$B48))),1,0)+IF(OR(AND($C48&gt;0,INDEX(Kalender!BV$81:BV$110,MAX(1,$C48))&gt;INDEX(Kalender!$B$81:$B$110,MAX(1,$C48))),AND($D48&gt;0,INDEX(Kalender!BV$81:BV$110,MAX(1,$D48))&gt;INDEX(Kalender!$B$81:$B$110,MAX(1,$D48))),AND($E48&gt;0,INDEX(Kalender!BV$81:BV$110,MAX(1,$E48))&gt;INDEX(Kalender!$B$81:$B$110,MAX(1,$E48))),AND($F48&gt;0,INDEX(Kalender!BV$81:BV$110,MAX(1,$F48))&gt;INDEX(Kalender!$B$81:$B$110,MAX(1,$F48)))),2,0))</f>
        <v>0</v>
      </c>
      <c r="BW48" s="5" t="n">
        <f aca="false">IF(Kalender!BW48&lt;&gt;1,0,IF(AND($B48&gt;0,INDEX(Kalender!BW$68:BW$77,MAX(1,$B48))&gt;INDEX(Kalender!$B$68:$B$77,MAX(1,$B48))),1,0)+IF(OR(AND($C48&gt;0,INDEX(Kalender!BW$81:BW$110,MAX(1,$C48))&gt;INDEX(Kalender!$B$81:$B$110,MAX(1,$C48))),AND($D48&gt;0,INDEX(Kalender!BW$81:BW$110,MAX(1,$D48))&gt;INDEX(Kalender!$B$81:$B$110,MAX(1,$D48))),AND($E48&gt;0,INDEX(Kalender!BW$81:BW$110,MAX(1,$E48))&gt;INDEX(Kalender!$B$81:$B$110,MAX(1,$E48))),AND($F48&gt;0,INDEX(Kalender!BW$81:BW$110,MAX(1,$F48))&gt;INDEX(Kalender!$B$81:$B$110,MAX(1,$F48)))),2,0))</f>
        <v>0</v>
      </c>
      <c r="BX48" s="5" t="n">
        <f aca="false">IF(Kalender!BX48&lt;&gt;1,0,IF(AND($B48&gt;0,INDEX(Kalender!BX$68:BX$77,MAX(1,$B48))&gt;INDEX(Kalender!$B$68:$B$77,MAX(1,$B48))),1,0)+IF(OR(AND($C48&gt;0,INDEX(Kalender!BX$81:BX$110,MAX(1,$C48))&gt;INDEX(Kalender!$B$81:$B$110,MAX(1,$C48))),AND($D48&gt;0,INDEX(Kalender!BX$81:BX$110,MAX(1,$D48))&gt;INDEX(Kalender!$B$81:$B$110,MAX(1,$D48))),AND($E48&gt;0,INDEX(Kalender!BX$81:BX$110,MAX(1,$E48))&gt;INDEX(Kalender!$B$81:$B$110,MAX(1,$E48))),AND($F48&gt;0,INDEX(Kalender!BX$81:BX$110,MAX(1,$F48))&gt;INDEX(Kalender!$B$81:$B$110,MAX(1,$F48)))),2,0))</f>
        <v>0</v>
      </c>
      <c r="BY48" s="5" t="n">
        <f aca="false">IF(Kalender!BY48&lt;&gt;1,0,IF(AND($B48&gt;0,INDEX(Kalender!BY$68:BY$77,MAX(1,$B48))&gt;INDEX(Kalender!$B$68:$B$77,MAX(1,$B48))),1,0)+IF(OR(AND($C48&gt;0,INDEX(Kalender!BY$81:BY$110,MAX(1,$C48))&gt;INDEX(Kalender!$B$81:$B$110,MAX(1,$C48))),AND($D48&gt;0,INDEX(Kalender!BY$81:BY$110,MAX(1,$D48))&gt;INDEX(Kalender!$B$81:$B$110,MAX(1,$D48))),AND($E48&gt;0,INDEX(Kalender!BY$81:BY$110,MAX(1,$E48))&gt;INDEX(Kalender!$B$81:$B$110,MAX(1,$E48))),AND($F48&gt;0,INDEX(Kalender!BY$81:BY$110,MAX(1,$F48))&gt;INDEX(Kalender!$B$81:$B$110,MAX(1,$F48)))),2,0))</f>
        <v>0</v>
      </c>
      <c r="BZ48" s="5" t="n">
        <f aca="false">IF(Kalender!BZ48&lt;&gt;1,0,IF(AND($B48&gt;0,INDEX(Kalender!BZ$68:BZ$77,MAX(1,$B48))&gt;INDEX(Kalender!$B$68:$B$77,MAX(1,$B48))),1,0)+IF(OR(AND($C48&gt;0,INDEX(Kalender!BZ$81:BZ$110,MAX(1,$C48))&gt;INDEX(Kalender!$B$81:$B$110,MAX(1,$C48))),AND($D48&gt;0,INDEX(Kalender!BZ$81:BZ$110,MAX(1,$D48))&gt;INDEX(Kalender!$B$81:$B$110,MAX(1,$D48))),AND($E48&gt;0,INDEX(Kalender!BZ$81:BZ$110,MAX(1,$E48))&gt;INDEX(Kalender!$B$81:$B$110,MAX(1,$E48))),AND($F48&gt;0,INDEX(Kalender!BZ$81:BZ$110,MAX(1,$F48))&gt;INDEX(Kalender!$B$81:$B$110,MAX(1,$F48)))),2,0))</f>
        <v>0</v>
      </c>
      <c r="CA48" s="5" t="n">
        <f aca="false">IF(Kalender!CA48&lt;&gt;1,0,IF(AND($B48&gt;0,INDEX(Kalender!CA$68:CA$77,MAX(1,$B48))&gt;INDEX(Kalender!$B$68:$B$77,MAX(1,$B48))),1,0)+IF(OR(AND($C48&gt;0,INDEX(Kalender!CA$81:CA$110,MAX(1,$C48))&gt;INDEX(Kalender!$B$81:$B$110,MAX(1,$C48))),AND($D48&gt;0,INDEX(Kalender!CA$81:CA$110,MAX(1,$D48))&gt;INDEX(Kalender!$B$81:$B$110,MAX(1,$D48))),AND($E48&gt;0,INDEX(Kalender!CA$81:CA$110,MAX(1,$E48))&gt;INDEX(Kalender!$B$81:$B$110,MAX(1,$E48))),AND($F48&gt;0,INDEX(Kalender!CA$81:CA$110,MAX(1,$F48))&gt;INDEX(Kalender!$B$81:$B$110,MAX(1,$F48)))),2,0))</f>
        <v>0</v>
      </c>
      <c r="CB48" s="5" t="n">
        <f aca="false">IF(Kalender!CB48&lt;&gt;1,0,IF(AND($B48&gt;0,INDEX(Kalender!CB$68:CB$77,MAX(1,$B48))&gt;INDEX(Kalender!$B$68:$B$77,MAX(1,$B48))),1,0)+IF(OR(AND($C48&gt;0,INDEX(Kalender!CB$81:CB$110,MAX(1,$C48))&gt;INDEX(Kalender!$B$81:$B$110,MAX(1,$C48))),AND($D48&gt;0,INDEX(Kalender!CB$81:CB$110,MAX(1,$D48))&gt;INDEX(Kalender!$B$81:$B$110,MAX(1,$D48))),AND($E48&gt;0,INDEX(Kalender!CB$81:CB$110,MAX(1,$E48))&gt;INDEX(Kalender!$B$81:$B$110,MAX(1,$E48))),AND($F48&gt;0,INDEX(Kalender!CB$81:CB$110,MAX(1,$F48))&gt;INDEX(Kalender!$B$81:$B$110,MAX(1,$F48)))),2,0))</f>
        <v>0</v>
      </c>
      <c r="CC48" s="5" t="n">
        <f aca="false">IF(Kalender!CC48&lt;&gt;1,0,IF(AND($B48&gt;0,INDEX(Kalender!CC$68:CC$77,MAX(1,$B48))&gt;INDEX(Kalender!$B$68:$B$77,MAX(1,$B48))),1,0)+IF(OR(AND($C48&gt;0,INDEX(Kalender!CC$81:CC$110,MAX(1,$C48))&gt;INDEX(Kalender!$B$81:$B$110,MAX(1,$C48))),AND($D48&gt;0,INDEX(Kalender!CC$81:CC$110,MAX(1,$D48))&gt;INDEX(Kalender!$B$81:$B$110,MAX(1,$D48))),AND($E48&gt;0,INDEX(Kalender!CC$81:CC$110,MAX(1,$E48))&gt;INDEX(Kalender!$B$81:$B$110,MAX(1,$E48))),AND($F48&gt;0,INDEX(Kalender!CC$81:CC$110,MAX(1,$F48))&gt;INDEX(Kalender!$B$81:$B$110,MAX(1,$F48)))),2,0))</f>
        <v>0</v>
      </c>
      <c r="CD48" s="5" t="n">
        <f aca="false">IF(Kalender!CD48&lt;&gt;1,0,IF(AND($B48&gt;0,INDEX(Kalender!CD$68:CD$77,MAX(1,$B48))&gt;INDEX(Kalender!$B$68:$B$77,MAX(1,$B48))),1,0)+IF(OR(AND($C48&gt;0,INDEX(Kalender!CD$81:CD$110,MAX(1,$C48))&gt;INDEX(Kalender!$B$81:$B$110,MAX(1,$C48))),AND($D48&gt;0,INDEX(Kalender!CD$81:CD$110,MAX(1,$D48))&gt;INDEX(Kalender!$B$81:$B$110,MAX(1,$D48))),AND($E48&gt;0,INDEX(Kalender!CD$81:CD$110,MAX(1,$E48))&gt;INDEX(Kalender!$B$81:$B$110,MAX(1,$E48))),AND($F48&gt;0,INDEX(Kalender!CD$81:CD$110,MAX(1,$F48))&gt;INDEX(Kalender!$B$81:$B$110,MAX(1,$F48)))),2,0))</f>
        <v>0</v>
      </c>
      <c r="CE48" s="5" t="n">
        <f aca="false">IF(Kalender!CE48&lt;&gt;1,0,IF(AND($B48&gt;0,INDEX(Kalender!CE$68:CE$77,MAX(1,$B48))&gt;INDEX(Kalender!$B$68:$B$77,MAX(1,$B48))),1,0)+IF(OR(AND($C48&gt;0,INDEX(Kalender!CE$81:CE$110,MAX(1,$C48))&gt;INDEX(Kalender!$B$81:$B$110,MAX(1,$C48))),AND($D48&gt;0,INDEX(Kalender!CE$81:CE$110,MAX(1,$D48))&gt;INDEX(Kalender!$B$81:$B$110,MAX(1,$D48))),AND($E48&gt;0,INDEX(Kalender!CE$81:CE$110,MAX(1,$E48))&gt;INDEX(Kalender!$B$81:$B$110,MAX(1,$E48))),AND($F48&gt;0,INDEX(Kalender!CE$81:CE$110,MAX(1,$F48))&gt;INDEX(Kalender!$B$81:$B$110,MAX(1,$F48)))),2,0))</f>
        <v>0</v>
      </c>
      <c r="CF48" s="5" t="n">
        <f aca="false">IF(Kalender!CF48&lt;&gt;1,0,IF(AND($B48&gt;0,INDEX(Kalender!CF$68:CF$77,MAX(1,$B48))&gt;INDEX(Kalender!$B$68:$B$77,MAX(1,$B48))),1,0)+IF(OR(AND($C48&gt;0,INDEX(Kalender!CF$81:CF$110,MAX(1,$C48))&gt;INDEX(Kalender!$B$81:$B$110,MAX(1,$C48))),AND($D48&gt;0,INDEX(Kalender!CF$81:CF$110,MAX(1,$D48))&gt;INDEX(Kalender!$B$81:$B$110,MAX(1,$D48))),AND($E48&gt;0,INDEX(Kalender!CF$81:CF$110,MAX(1,$E48))&gt;INDEX(Kalender!$B$81:$B$110,MAX(1,$E48))),AND($F48&gt;0,INDEX(Kalender!CF$81:CF$110,MAX(1,$F48))&gt;INDEX(Kalender!$B$81:$B$110,MAX(1,$F48)))),2,0))</f>
        <v>0</v>
      </c>
      <c r="CG48" s="5" t="n">
        <f aca="false">IF(Kalender!CG48&lt;&gt;1,0,IF(AND($B48&gt;0,INDEX(Kalender!CG$68:CG$77,MAX(1,$B48))&gt;INDEX(Kalender!$B$68:$B$77,MAX(1,$B48))),1,0)+IF(OR(AND($C48&gt;0,INDEX(Kalender!CG$81:CG$110,MAX(1,$C48))&gt;INDEX(Kalender!$B$81:$B$110,MAX(1,$C48))),AND($D48&gt;0,INDEX(Kalender!CG$81:CG$110,MAX(1,$D48))&gt;INDEX(Kalender!$B$81:$B$110,MAX(1,$D48))),AND($E48&gt;0,INDEX(Kalender!CG$81:CG$110,MAX(1,$E48))&gt;INDEX(Kalender!$B$81:$B$110,MAX(1,$E48))),AND($F48&gt;0,INDEX(Kalender!CG$81:CG$110,MAX(1,$F48))&gt;INDEX(Kalender!$B$81:$B$110,MAX(1,$F48)))),2,0))</f>
        <v>0</v>
      </c>
      <c r="CH48" s="5" t="n">
        <f aca="false">IF(Kalender!CH48&lt;&gt;1,0,IF(AND($B48&gt;0,INDEX(Kalender!CH$68:CH$77,MAX(1,$B48))&gt;INDEX(Kalender!$B$68:$B$77,MAX(1,$B48))),1,0)+IF(OR(AND($C48&gt;0,INDEX(Kalender!CH$81:CH$110,MAX(1,$C48))&gt;INDEX(Kalender!$B$81:$B$110,MAX(1,$C48))),AND($D48&gt;0,INDEX(Kalender!CH$81:CH$110,MAX(1,$D48))&gt;INDEX(Kalender!$B$81:$B$110,MAX(1,$D48))),AND($E48&gt;0,INDEX(Kalender!CH$81:CH$110,MAX(1,$E48))&gt;INDEX(Kalender!$B$81:$B$110,MAX(1,$E48))),AND($F48&gt;0,INDEX(Kalender!CH$81:CH$110,MAX(1,$F48))&gt;INDEX(Kalender!$B$81:$B$110,MAX(1,$F48)))),2,0))</f>
        <v>0</v>
      </c>
      <c r="CI48" s="5" t="n">
        <f aca="false">IF(Kalender!CI48&lt;&gt;1,0,IF(AND($B48&gt;0,INDEX(Kalender!CI$68:CI$77,MAX(1,$B48))&gt;INDEX(Kalender!$B$68:$B$77,MAX(1,$B48))),1,0)+IF(OR(AND($C48&gt;0,INDEX(Kalender!CI$81:CI$110,MAX(1,$C48))&gt;INDEX(Kalender!$B$81:$B$110,MAX(1,$C48))),AND($D48&gt;0,INDEX(Kalender!CI$81:CI$110,MAX(1,$D48))&gt;INDEX(Kalender!$B$81:$B$110,MAX(1,$D48))),AND($E48&gt;0,INDEX(Kalender!CI$81:CI$110,MAX(1,$E48))&gt;INDEX(Kalender!$B$81:$B$110,MAX(1,$E48))),AND($F48&gt;0,INDEX(Kalender!CI$81:CI$110,MAX(1,$F48))&gt;INDEX(Kalender!$B$81:$B$110,MAX(1,$F48)))),2,0))</f>
        <v>0</v>
      </c>
      <c r="CJ48" s="5" t="n">
        <f aca="false">IF(Kalender!CJ48&lt;&gt;1,0,IF(AND($B48&gt;0,INDEX(Kalender!CJ$68:CJ$77,MAX(1,$B48))&gt;INDEX(Kalender!$B$68:$B$77,MAX(1,$B48))),1,0)+IF(OR(AND($C48&gt;0,INDEX(Kalender!CJ$81:CJ$110,MAX(1,$C48))&gt;INDEX(Kalender!$B$81:$B$110,MAX(1,$C48))),AND($D48&gt;0,INDEX(Kalender!CJ$81:CJ$110,MAX(1,$D48))&gt;INDEX(Kalender!$B$81:$B$110,MAX(1,$D48))),AND($E48&gt;0,INDEX(Kalender!CJ$81:CJ$110,MAX(1,$E48))&gt;INDEX(Kalender!$B$81:$B$110,MAX(1,$E48))),AND($F48&gt;0,INDEX(Kalender!CJ$81:CJ$110,MAX(1,$F48))&gt;INDEX(Kalender!$B$81:$B$110,MAX(1,$F48)))),2,0))</f>
        <v>0</v>
      </c>
      <c r="CK48" s="5" t="n">
        <f aca="false">IF(Kalender!CK48&lt;&gt;1,0,IF(AND($B48&gt;0,INDEX(Kalender!CK$68:CK$77,MAX(1,$B48))&gt;INDEX(Kalender!$B$68:$B$77,MAX(1,$B48))),1,0)+IF(OR(AND($C48&gt;0,INDEX(Kalender!CK$81:CK$110,MAX(1,$C48))&gt;INDEX(Kalender!$B$81:$B$110,MAX(1,$C48))),AND($D48&gt;0,INDEX(Kalender!CK$81:CK$110,MAX(1,$D48))&gt;INDEX(Kalender!$B$81:$B$110,MAX(1,$D48))),AND($E48&gt;0,INDEX(Kalender!CK$81:CK$110,MAX(1,$E48))&gt;INDEX(Kalender!$B$81:$B$110,MAX(1,$E48))),AND($F48&gt;0,INDEX(Kalender!CK$81:CK$110,MAX(1,$F48))&gt;INDEX(Kalender!$B$81:$B$110,MAX(1,$F48)))),2,0))</f>
        <v>0</v>
      </c>
      <c r="CL48" s="5" t="n">
        <f aca="false">IF(Kalender!CL48&lt;&gt;1,0,IF(AND($B48&gt;0,INDEX(Kalender!CL$68:CL$77,MAX(1,$B48))&gt;INDEX(Kalender!$B$68:$B$77,MAX(1,$B48))),1,0)+IF(OR(AND($C48&gt;0,INDEX(Kalender!CL$81:CL$110,MAX(1,$C48))&gt;INDEX(Kalender!$B$81:$B$110,MAX(1,$C48))),AND($D48&gt;0,INDEX(Kalender!CL$81:CL$110,MAX(1,$D48))&gt;INDEX(Kalender!$B$81:$B$110,MAX(1,$D48))),AND($E48&gt;0,INDEX(Kalender!CL$81:CL$110,MAX(1,$E48))&gt;INDEX(Kalender!$B$81:$B$110,MAX(1,$E48))),AND($F48&gt;0,INDEX(Kalender!CL$81:CL$110,MAX(1,$F48))&gt;INDEX(Kalender!$B$81:$B$110,MAX(1,$F48)))),2,0))</f>
        <v>0</v>
      </c>
      <c r="CM48" s="5" t="n">
        <f aca="false">IF(Kalender!CM48&lt;&gt;1,0,IF(AND($B48&gt;0,INDEX(Kalender!CM$68:CM$77,MAX(1,$B48))&gt;INDEX(Kalender!$B$68:$B$77,MAX(1,$B48))),1,0)+IF(OR(AND($C48&gt;0,INDEX(Kalender!CM$81:CM$110,MAX(1,$C48))&gt;INDEX(Kalender!$B$81:$B$110,MAX(1,$C48))),AND($D48&gt;0,INDEX(Kalender!CM$81:CM$110,MAX(1,$D48))&gt;INDEX(Kalender!$B$81:$B$110,MAX(1,$D48))),AND($E48&gt;0,INDEX(Kalender!CM$81:CM$110,MAX(1,$E48))&gt;INDEX(Kalender!$B$81:$B$110,MAX(1,$E48))),AND($F48&gt;0,INDEX(Kalender!CM$81:CM$110,MAX(1,$F48))&gt;INDEX(Kalender!$B$81:$B$110,MAX(1,$F48)))),2,0))</f>
        <v>0</v>
      </c>
      <c r="CN48" s="5" t="n">
        <f aca="false">IF(Kalender!CN48&lt;&gt;1,0,IF(AND($B48&gt;0,INDEX(Kalender!CN$68:CN$77,MAX(1,$B48))&gt;INDEX(Kalender!$B$68:$B$77,MAX(1,$B48))),1,0)+IF(OR(AND($C48&gt;0,INDEX(Kalender!CN$81:CN$110,MAX(1,$C48))&gt;INDEX(Kalender!$B$81:$B$110,MAX(1,$C48))),AND($D48&gt;0,INDEX(Kalender!CN$81:CN$110,MAX(1,$D48))&gt;INDEX(Kalender!$B$81:$B$110,MAX(1,$D48))),AND($E48&gt;0,INDEX(Kalender!CN$81:CN$110,MAX(1,$E48))&gt;INDEX(Kalender!$B$81:$B$110,MAX(1,$E48))),AND($F48&gt;0,INDEX(Kalender!CN$81:CN$110,MAX(1,$F48))&gt;INDEX(Kalender!$B$81:$B$110,MAX(1,$F48)))),2,0))</f>
        <v>0</v>
      </c>
      <c r="CO48" s="5" t="n">
        <f aca="false">IF(Kalender!CO48&lt;&gt;1,0,IF(AND($B48&gt;0,INDEX(Kalender!CO$68:CO$77,MAX(1,$B48))&gt;INDEX(Kalender!$B$68:$B$77,MAX(1,$B48))),1,0)+IF(OR(AND($C48&gt;0,INDEX(Kalender!CO$81:CO$110,MAX(1,$C48))&gt;INDEX(Kalender!$B$81:$B$110,MAX(1,$C48))),AND($D48&gt;0,INDEX(Kalender!CO$81:CO$110,MAX(1,$D48))&gt;INDEX(Kalender!$B$81:$B$110,MAX(1,$D48))),AND($E48&gt;0,INDEX(Kalender!CO$81:CO$110,MAX(1,$E48))&gt;INDEX(Kalender!$B$81:$B$110,MAX(1,$E48))),AND($F48&gt;0,INDEX(Kalender!CO$81:CO$110,MAX(1,$F48))&gt;INDEX(Kalender!$B$81:$B$110,MAX(1,$F48)))),2,0))</f>
        <v>0</v>
      </c>
      <c r="CP48" s="5" t="n">
        <f aca="false">IF(Kalender!CP48&lt;&gt;1,0,IF(AND($B48&gt;0,INDEX(Kalender!CP$68:CP$77,MAX(1,$B48))&gt;INDEX(Kalender!$B$68:$B$77,MAX(1,$B48))),1,0)+IF(OR(AND($C48&gt;0,INDEX(Kalender!CP$81:CP$110,MAX(1,$C48))&gt;INDEX(Kalender!$B$81:$B$110,MAX(1,$C48))),AND($D48&gt;0,INDEX(Kalender!CP$81:CP$110,MAX(1,$D48))&gt;INDEX(Kalender!$B$81:$B$110,MAX(1,$D48))),AND($E48&gt;0,INDEX(Kalender!CP$81:CP$110,MAX(1,$E48))&gt;INDEX(Kalender!$B$81:$B$110,MAX(1,$E48))),AND($F48&gt;0,INDEX(Kalender!CP$81:CP$110,MAX(1,$F48))&gt;INDEX(Kalender!$B$81:$B$110,MAX(1,$F48)))),2,0))</f>
        <v>0</v>
      </c>
      <c r="CQ48" s="5" t="n">
        <f aca="false">IF(Kalender!CQ48&lt;&gt;1,0,IF(AND($B48&gt;0,INDEX(Kalender!CQ$68:CQ$77,MAX(1,$B48))&gt;INDEX(Kalender!$B$68:$B$77,MAX(1,$B48))),1,0)+IF(OR(AND($C48&gt;0,INDEX(Kalender!CQ$81:CQ$110,MAX(1,$C48))&gt;INDEX(Kalender!$B$81:$B$110,MAX(1,$C48))),AND($D48&gt;0,INDEX(Kalender!CQ$81:CQ$110,MAX(1,$D48))&gt;INDEX(Kalender!$B$81:$B$110,MAX(1,$D48))),AND($E48&gt;0,INDEX(Kalender!CQ$81:CQ$110,MAX(1,$E48))&gt;INDEX(Kalender!$B$81:$B$110,MAX(1,$E48))),AND($F48&gt;0,INDEX(Kalender!CQ$81:CQ$110,MAX(1,$F48))&gt;INDEX(Kalender!$B$81:$B$110,MAX(1,$F48)))),2,0))</f>
        <v>0</v>
      </c>
      <c r="CR48" s="5" t="n">
        <f aca="false">IF(Kalender!CR48&lt;&gt;1,0,IF(AND($B48&gt;0,INDEX(Kalender!CR$68:CR$77,MAX(1,$B48))&gt;INDEX(Kalender!$B$68:$B$77,MAX(1,$B48))),1,0)+IF(OR(AND($C48&gt;0,INDEX(Kalender!CR$81:CR$110,MAX(1,$C48))&gt;INDEX(Kalender!$B$81:$B$110,MAX(1,$C48))),AND($D48&gt;0,INDEX(Kalender!CR$81:CR$110,MAX(1,$D48))&gt;INDEX(Kalender!$B$81:$B$110,MAX(1,$D48))),AND($E48&gt;0,INDEX(Kalender!CR$81:CR$110,MAX(1,$E48))&gt;INDEX(Kalender!$B$81:$B$110,MAX(1,$E48))),AND($F48&gt;0,INDEX(Kalender!CR$81:CR$110,MAX(1,$F48))&gt;INDEX(Kalender!$B$81:$B$110,MAX(1,$F48)))),2,0))</f>
        <v>0</v>
      </c>
      <c r="CS48" s="5" t="n">
        <f aca="false">IF(Kalender!CS48&lt;&gt;1,0,IF(AND($B48&gt;0,INDEX(Kalender!CS$68:CS$77,MAX(1,$B48))&gt;INDEX(Kalender!$B$68:$B$77,MAX(1,$B48))),1,0)+IF(OR(AND($C48&gt;0,INDEX(Kalender!CS$81:CS$110,MAX(1,$C48))&gt;INDEX(Kalender!$B$81:$B$110,MAX(1,$C48))),AND($D48&gt;0,INDEX(Kalender!CS$81:CS$110,MAX(1,$D48))&gt;INDEX(Kalender!$B$81:$B$110,MAX(1,$D48))),AND($E48&gt;0,INDEX(Kalender!CS$81:CS$110,MAX(1,$E48))&gt;INDEX(Kalender!$B$81:$B$110,MAX(1,$E48))),AND($F48&gt;0,INDEX(Kalender!CS$81:CS$110,MAX(1,$F48))&gt;INDEX(Kalender!$B$81:$B$110,MAX(1,$F48)))),2,0))</f>
        <v>0</v>
      </c>
      <c r="CT48" s="5" t="n">
        <f aca="false">IF(Kalender!CT48&lt;&gt;1,0,IF(AND($B48&gt;0,INDEX(Kalender!CT$68:CT$77,MAX(1,$B48))&gt;INDEX(Kalender!$B$68:$B$77,MAX(1,$B48))),1,0)+IF(OR(AND($C48&gt;0,INDEX(Kalender!CT$81:CT$110,MAX(1,$C48))&gt;INDEX(Kalender!$B$81:$B$110,MAX(1,$C48))),AND($D48&gt;0,INDEX(Kalender!CT$81:CT$110,MAX(1,$D48))&gt;INDEX(Kalender!$B$81:$B$110,MAX(1,$D48))),AND($E48&gt;0,INDEX(Kalender!CT$81:CT$110,MAX(1,$E48))&gt;INDEX(Kalender!$B$81:$B$110,MAX(1,$E48))),AND($F48&gt;0,INDEX(Kalender!CT$81:CT$110,MAX(1,$F48))&gt;INDEX(Kalender!$B$81:$B$110,MAX(1,$F48)))),2,0))</f>
        <v>0</v>
      </c>
      <c r="CU48" s="5" t="n">
        <f aca="false">IF(Kalender!CU48&lt;&gt;1,0,IF(AND($B48&gt;0,INDEX(Kalender!CU$68:CU$77,MAX(1,$B48))&gt;INDEX(Kalender!$B$68:$B$77,MAX(1,$B48))),1,0)+IF(OR(AND($C48&gt;0,INDEX(Kalender!CU$81:CU$110,MAX(1,$C48))&gt;INDEX(Kalender!$B$81:$B$110,MAX(1,$C48))),AND($D48&gt;0,INDEX(Kalender!CU$81:CU$110,MAX(1,$D48))&gt;INDEX(Kalender!$B$81:$B$110,MAX(1,$D48))),AND($E48&gt;0,INDEX(Kalender!CU$81:CU$110,MAX(1,$E48))&gt;INDEX(Kalender!$B$81:$B$110,MAX(1,$E48))),AND($F48&gt;0,INDEX(Kalender!CU$81:CU$110,MAX(1,$F48))&gt;INDEX(Kalender!$B$81:$B$110,MAX(1,$F48)))),2,0))</f>
        <v>0</v>
      </c>
      <c r="CV48" s="5" t="n">
        <f aca="false">IF(Kalender!CV48&lt;&gt;1,0,IF(AND($B48&gt;0,INDEX(Kalender!CV$68:CV$77,MAX(1,$B48))&gt;INDEX(Kalender!$B$68:$B$77,MAX(1,$B48))),1,0)+IF(OR(AND($C48&gt;0,INDEX(Kalender!CV$81:CV$110,MAX(1,$C48))&gt;INDEX(Kalender!$B$81:$B$110,MAX(1,$C48))),AND($D48&gt;0,INDEX(Kalender!CV$81:CV$110,MAX(1,$D48))&gt;INDEX(Kalender!$B$81:$B$110,MAX(1,$D48))),AND($E48&gt;0,INDEX(Kalender!CV$81:CV$110,MAX(1,$E48))&gt;INDEX(Kalender!$B$81:$B$110,MAX(1,$E48))),AND($F48&gt;0,INDEX(Kalender!CV$81:CV$110,MAX(1,$F48))&gt;INDEX(Kalender!$B$81:$B$110,MAX(1,$F48)))),2,0))</f>
        <v>0</v>
      </c>
      <c r="CW48" s="5" t="n">
        <f aca="false">IF(Kalender!CW48&lt;&gt;1,0,IF(AND($B48&gt;0,INDEX(Kalender!CW$68:CW$77,MAX(1,$B48))&gt;INDEX(Kalender!$B$68:$B$77,MAX(1,$B48))),1,0)+IF(OR(AND($C48&gt;0,INDEX(Kalender!CW$81:CW$110,MAX(1,$C48))&gt;INDEX(Kalender!$B$81:$B$110,MAX(1,$C48))),AND($D48&gt;0,INDEX(Kalender!CW$81:CW$110,MAX(1,$D48))&gt;INDEX(Kalender!$B$81:$B$110,MAX(1,$D48))),AND($E48&gt;0,INDEX(Kalender!CW$81:CW$110,MAX(1,$E48))&gt;INDEX(Kalender!$B$81:$B$110,MAX(1,$E48))),AND($F48&gt;0,INDEX(Kalender!CW$81:CW$110,MAX(1,$F48))&gt;INDEX(Kalender!$B$81:$B$110,MAX(1,$F48)))),2,0))</f>
        <v>0</v>
      </c>
      <c r="CX48" s="5" t="n">
        <f aca="false">IF(Kalender!CX48&lt;&gt;1,0,IF(AND($B48&gt;0,INDEX(Kalender!CX$68:CX$77,MAX(1,$B48))&gt;INDEX(Kalender!$B$68:$B$77,MAX(1,$B48))),1,0)+IF(OR(AND($C48&gt;0,INDEX(Kalender!CX$81:CX$110,MAX(1,$C48))&gt;INDEX(Kalender!$B$81:$B$110,MAX(1,$C48))),AND($D48&gt;0,INDEX(Kalender!CX$81:CX$110,MAX(1,$D48))&gt;INDEX(Kalender!$B$81:$B$110,MAX(1,$D48))),AND($E48&gt;0,INDEX(Kalender!CX$81:CX$110,MAX(1,$E48))&gt;INDEX(Kalender!$B$81:$B$110,MAX(1,$E48))),AND($F48&gt;0,INDEX(Kalender!CX$81:CX$110,MAX(1,$F48))&gt;INDEX(Kalender!$B$81:$B$110,MAX(1,$F48)))),2,0))</f>
        <v>0</v>
      </c>
      <c r="CY48" s="5" t="n">
        <f aca="false">IF(Kalender!CY48&lt;&gt;1,0,IF(AND($B48&gt;0,INDEX(Kalender!CY$68:CY$77,MAX(1,$B48))&gt;INDEX(Kalender!$B$68:$B$77,MAX(1,$B48))),1,0)+IF(OR(AND($C48&gt;0,INDEX(Kalender!CY$81:CY$110,MAX(1,$C48))&gt;INDEX(Kalender!$B$81:$B$110,MAX(1,$C48))),AND($D48&gt;0,INDEX(Kalender!CY$81:CY$110,MAX(1,$D48))&gt;INDEX(Kalender!$B$81:$B$110,MAX(1,$D48))),AND($E48&gt;0,INDEX(Kalender!CY$81:CY$110,MAX(1,$E48))&gt;INDEX(Kalender!$B$81:$B$110,MAX(1,$E48))),AND($F48&gt;0,INDEX(Kalender!CY$81:CY$110,MAX(1,$F48))&gt;INDEX(Kalender!$B$81:$B$110,MAX(1,$F48)))),2,0))</f>
        <v>0</v>
      </c>
      <c r="CZ48" s="5" t="n">
        <f aca="false">IF(Kalender!CZ48&lt;&gt;1,0,IF(AND($B48&gt;0,INDEX(Kalender!CZ$68:CZ$77,MAX(1,$B48))&gt;INDEX(Kalender!$B$68:$B$77,MAX(1,$B48))),1,0)+IF(OR(AND($C48&gt;0,INDEX(Kalender!CZ$81:CZ$110,MAX(1,$C48))&gt;INDEX(Kalender!$B$81:$B$110,MAX(1,$C48))),AND($D48&gt;0,INDEX(Kalender!CZ$81:CZ$110,MAX(1,$D48))&gt;INDEX(Kalender!$B$81:$B$110,MAX(1,$D48))),AND($E48&gt;0,INDEX(Kalender!CZ$81:CZ$110,MAX(1,$E48))&gt;INDEX(Kalender!$B$81:$B$110,MAX(1,$E48))),AND($F48&gt;0,INDEX(Kalender!CZ$81:CZ$110,MAX(1,$F48))&gt;INDEX(Kalender!$B$81:$B$110,MAX(1,$F48)))),2,0))</f>
        <v>0</v>
      </c>
      <c r="DA48" s="5" t="n">
        <f aca="false">IF(Kalender!DA48&lt;&gt;1,0,IF(AND($B48&gt;0,INDEX(Kalender!DA$68:DA$77,MAX(1,$B48))&gt;INDEX(Kalender!$B$68:$B$77,MAX(1,$B48))),1,0)+IF(OR(AND($C48&gt;0,INDEX(Kalender!DA$81:DA$110,MAX(1,$C48))&gt;INDEX(Kalender!$B$81:$B$110,MAX(1,$C48))),AND($D48&gt;0,INDEX(Kalender!DA$81:DA$110,MAX(1,$D48))&gt;INDEX(Kalender!$B$81:$B$110,MAX(1,$D48))),AND($E48&gt;0,INDEX(Kalender!DA$81:DA$110,MAX(1,$E48))&gt;INDEX(Kalender!$B$81:$B$110,MAX(1,$E48))),AND($F48&gt;0,INDEX(Kalender!DA$81:DA$110,MAX(1,$F48))&gt;INDEX(Kalender!$B$81:$B$110,MAX(1,$F48)))),2,0))</f>
        <v>0</v>
      </c>
      <c r="DB48" s="5" t="n">
        <f aca="false">IF(Kalender!DB48&lt;&gt;1,0,IF(AND($B48&gt;0,INDEX(Kalender!DB$68:DB$77,MAX(1,$B48))&gt;INDEX(Kalender!$B$68:$B$77,MAX(1,$B48))),1,0)+IF(OR(AND($C48&gt;0,INDEX(Kalender!DB$81:DB$110,MAX(1,$C48))&gt;INDEX(Kalender!$B$81:$B$110,MAX(1,$C48))),AND($D48&gt;0,INDEX(Kalender!DB$81:DB$110,MAX(1,$D48))&gt;INDEX(Kalender!$B$81:$B$110,MAX(1,$D48))),AND($E48&gt;0,INDEX(Kalender!DB$81:DB$110,MAX(1,$E48))&gt;INDEX(Kalender!$B$81:$B$110,MAX(1,$E48))),AND($F48&gt;0,INDEX(Kalender!DB$81:DB$110,MAX(1,$F48))&gt;INDEX(Kalender!$B$81:$B$110,MAX(1,$F48)))),2,0))</f>
        <v>0</v>
      </c>
      <c r="DC48" s="5" t="n">
        <f aca="false">IF(Kalender!DC48&lt;&gt;1,0,IF(AND($B48&gt;0,INDEX(Kalender!DC$68:DC$77,MAX(1,$B48))&gt;INDEX(Kalender!$B$68:$B$77,MAX(1,$B48))),1,0)+IF(OR(AND($C48&gt;0,INDEX(Kalender!DC$81:DC$110,MAX(1,$C48))&gt;INDEX(Kalender!$B$81:$B$110,MAX(1,$C48))),AND($D48&gt;0,INDEX(Kalender!DC$81:DC$110,MAX(1,$D48))&gt;INDEX(Kalender!$B$81:$B$110,MAX(1,$D48))),AND($E48&gt;0,INDEX(Kalender!DC$81:DC$110,MAX(1,$E48))&gt;INDEX(Kalender!$B$81:$B$110,MAX(1,$E48))),AND($F48&gt;0,INDEX(Kalender!DC$81:DC$110,MAX(1,$F48))&gt;INDEX(Kalender!$B$81:$B$110,MAX(1,$F48)))),2,0))</f>
        <v>0</v>
      </c>
      <c r="DD48" s="5" t="n">
        <f aca="false">IF(Kalender!DD48&lt;&gt;1,0,IF(AND($B48&gt;0,INDEX(Kalender!DD$68:DD$77,MAX(1,$B48))&gt;INDEX(Kalender!$B$68:$B$77,MAX(1,$B48))),1,0)+IF(OR(AND($C48&gt;0,INDEX(Kalender!DD$81:DD$110,MAX(1,$C48))&gt;INDEX(Kalender!$B$81:$B$110,MAX(1,$C48))),AND($D48&gt;0,INDEX(Kalender!DD$81:DD$110,MAX(1,$D48))&gt;INDEX(Kalender!$B$81:$B$110,MAX(1,$D48))),AND($E48&gt;0,INDEX(Kalender!DD$81:DD$110,MAX(1,$E48))&gt;INDEX(Kalender!$B$81:$B$110,MAX(1,$E48))),AND($F48&gt;0,INDEX(Kalender!DD$81:DD$110,MAX(1,$F48))&gt;INDEX(Kalender!$B$81:$B$110,MAX(1,$F48)))),2,0))</f>
        <v>0</v>
      </c>
      <c r="DE48" s="5" t="n">
        <f aca="false">IF(Kalender!DE48&lt;&gt;1,0,IF(AND($B48&gt;0,INDEX(Kalender!DE$68:DE$77,MAX(1,$B48))&gt;INDEX(Kalender!$B$68:$B$77,MAX(1,$B48))),1,0)+IF(OR(AND($C48&gt;0,INDEX(Kalender!DE$81:DE$110,MAX(1,$C48))&gt;INDEX(Kalender!$B$81:$B$110,MAX(1,$C48))),AND($D48&gt;0,INDEX(Kalender!DE$81:DE$110,MAX(1,$D48))&gt;INDEX(Kalender!$B$81:$B$110,MAX(1,$D48))),AND($E48&gt;0,INDEX(Kalender!DE$81:DE$110,MAX(1,$E48))&gt;INDEX(Kalender!$B$81:$B$110,MAX(1,$E48))),AND($F48&gt;0,INDEX(Kalender!DE$81:DE$110,MAX(1,$F48))&gt;INDEX(Kalender!$B$81:$B$110,MAX(1,$F48)))),2,0))</f>
        <v>0</v>
      </c>
      <c r="DF48" s="5" t="n">
        <f aca="false">IF(Kalender!DF48&lt;&gt;1,0,IF(AND($B48&gt;0,INDEX(Kalender!DF$68:DF$77,MAX(1,$B48))&gt;INDEX(Kalender!$B$68:$B$77,MAX(1,$B48))),1,0)+IF(OR(AND($C48&gt;0,INDEX(Kalender!DF$81:DF$110,MAX(1,$C48))&gt;INDEX(Kalender!$B$81:$B$110,MAX(1,$C48))),AND($D48&gt;0,INDEX(Kalender!DF$81:DF$110,MAX(1,$D48))&gt;INDEX(Kalender!$B$81:$B$110,MAX(1,$D48))),AND($E48&gt;0,INDEX(Kalender!DF$81:DF$110,MAX(1,$E48))&gt;INDEX(Kalender!$B$81:$B$110,MAX(1,$E48))),AND($F48&gt;0,INDEX(Kalender!DF$81:DF$110,MAX(1,$F48))&gt;INDEX(Kalender!$B$81:$B$110,MAX(1,$F48)))),2,0))</f>
        <v>0</v>
      </c>
      <c r="DG48" s="5" t="n">
        <f aca="false">IF(Kalender!DG48&lt;&gt;1,0,IF(AND($B48&gt;0,INDEX(Kalender!DG$68:DG$77,MAX(1,$B48))&gt;INDEX(Kalender!$B$68:$B$77,MAX(1,$B48))),1,0)+IF(OR(AND($C48&gt;0,INDEX(Kalender!DG$81:DG$110,MAX(1,$C48))&gt;INDEX(Kalender!$B$81:$B$110,MAX(1,$C48))),AND($D48&gt;0,INDEX(Kalender!DG$81:DG$110,MAX(1,$D48))&gt;INDEX(Kalender!$B$81:$B$110,MAX(1,$D48))),AND($E48&gt;0,INDEX(Kalender!DG$81:DG$110,MAX(1,$E48))&gt;INDEX(Kalender!$B$81:$B$110,MAX(1,$E48))),AND($F48&gt;0,INDEX(Kalender!DG$81:DG$110,MAX(1,$F48))&gt;INDEX(Kalender!$B$81:$B$110,MAX(1,$F48)))),2,0))</f>
        <v>0</v>
      </c>
      <c r="DH48" s="5" t="n">
        <f aca="false">IF(Kalender!DH48&lt;&gt;1,0,IF(AND($B48&gt;0,INDEX(Kalender!DH$68:DH$77,MAX(1,$B48))&gt;INDEX(Kalender!$B$68:$B$77,MAX(1,$B48))),1,0)+IF(OR(AND($C48&gt;0,INDEX(Kalender!DH$81:DH$110,MAX(1,$C48))&gt;INDEX(Kalender!$B$81:$B$110,MAX(1,$C48))),AND($D48&gt;0,INDEX(Kalender!DH$81:DH$110,MAX(1,$D48))&gt;INDEX(Kalender!$B$81:$B$110,MAX(1,$D48))),AND($E48&gt;0,INDEX(Kalender!DH$81:DH$110,MAX(1,$E48))&gt;INDEX(Kalender!$B$81:$B$110,MAX(1,$E48))),AND($F48&gt;0,INDEX(Kalender!DH$81:DH$110,MAX(1,$F48))&gt;INDEX(Kalender!$B$81:$B$110,MAX(1,$F48)))),2,0))</f>
        <v>0</v>
      </c>
      <c r="DI48" s="5" t="n">
        <f aca="false">IF(Kalender!DI48&lt;&gt;1,0,IF(AND($B48&gt;0,INDEX(Kalender!DI$68:DI$77,MAX(1,$B48))&gt;INDEX(Kalender!$B$68:$B$77,MAX(1,$B48))),1,0)+IF(OR(AND($C48&gt;0,INDEX(Kalender!DI$81:DI$110,MAX(1,$C48))&gt;INDEX(Kalender!$B$81:$B$110,MAX(1,$C48))),AND($D48&gt;0,INDEX(Kalender!DI$81:DI$110,MAX(1,$D48))&gt;INDEX(Kalender!$B$81:$B$110,MAX(1,$D48))),AND($E48&gt;0,INDEX(Kalender!DI$81:DI$110,MAX(1,$E48))&gt;INDEX(Kalender!$B$81:$B$110,MAX(1,$E48))),AND($F48&gt;0,INDEX(Kalender!DI$81:DI$110,MAX(1,$F48))&gt;INDEX(Kalender!$B$81:$B$110,MAX(1,$F48)))),2,0))</f>
        <v>0</v>
      </c>
      <c r="DJ48" s="5" t="n">
        <f aca="false">IF(Kalender!DJ48&lt;&gt;1,0,IF(AND($B48&gt;0,INDEX(Kalender!DJ$68:DJ$77,MAX(1,$B48))&gt;INDEX(Kalender!$B$68:$B$77,MAX(1,$B48))),1,0)+IF(OR(AND($C48&gt;0,INDEX(Kalender!DJ$81:DJ$110,MAX(1,$C48))&gt;INDEX(Kalender!$B$81:$B$110,MAX(1,$C48))),AND($D48&gt;0,INDEX(Kalender!DJ$81:DJ$110,MAX(1,$D48))&gt;INDEX(Kalender!$B$81:$B$110,MAX(1,$D48))),AND($E48&gt;0,INDEX(Kalender!DJ$81:DJ$110,MAX(1,$E48))&gt;INDEX(Kalender!$B$81:$B$110,MAX(1,$E48))),AND($F48&gt;0,INDEX(Kalender!DJ$81:DJ$110,MAX(1,$F48))&gt;INDEX(Kalender!$B$81:$B$110,MAX(1,$F48)))),2,0))</f>
        <v>0</v>
      </c>
      <c r="DK48" s="5" t="n">
        <f aca="false">IF(Kalender!DK48&lt;&gt;1,0,IF(AND($B48&gt;0,INDEX(Kalender!DK$68:DK$77,MAX(1,$B48))&gt;INDEX(Kalender!$B$68:$B$77,MAX(1,$B48))),1,0)+IF(OR(AND($C48&gt;0,INDEX(Kalender!DK$81:DK$110,MAX(1,$C48))&gt;INDEX(Kalender!$B$81:$B$110,MAX(1,$C48))),AND($D48&gt;0,INDEX(Kalender!DK$81:DK$110,MAX(1,$D48))&gt;INDEX(Kalender!$B$81:$B$110,MAX(1,$D48))),AND($E48&gt;0,INDEX(Kalender!DK$81:DK$110,MAX(1,$E48))&gt;INDEX(Kalender!$B$81:$B$110,MAX(1,$E48))),AND($F48&gt;0,INDEX(Kalender!DK$81:DK$110,MAX(1,$F48))&gt;INDEX(Kalender!$B$81:$B$110,MAX(1,$F48)))),2,0))</f>
        <v>0</v>
      </c>
      <c r="DL48" s="5" t="n">
        <f aca="false">IF(Kalender!DL48&lt;&gt;1,0,IF(AND($B48&gt;0,INDEX(Kalender!DL$68:DL$77,MAX(1,$B48))&gt;INDEX(Kalender!$B$68:$B$77,MAX(1,$B48))),1,0)+IF(OR(AND($C48&gt;0,INDEX(Kalender!DL$81:DL$110,MAX(1,$C48))&gt;INDEX(Kalender!$B$81:$B$110,MAX(1,$C48))),AND($D48&gt;0,INDEX(Kalender!DL$81:DL$110,MAX(1,$D48))&gt;INDEX(Kalender!$B$81:$B$110,MAX(1,$D48))),AND($E48&gt;0,INDEX(Kalender!DL$81:DL$110,MAX(1,$E48))&gt;INDEX(Kalender!$B$81:$B$110,MAX(1,$E48))),AND($F48&gt;0,INDEX(Kalender!DL$81:DL$110,MAX(1,$F48))&gt;INDEX(Kalender!$B$81:$B$110,MAX(1,$F48)))),2,0))</f>
        <v>0</v>
      </c>
      <c r="DM48" s="5" t="n">
        <f aca="false">IF(Kalender!DM48&lt;&gt;1,0,IF(AND($B48&gt;0,INDEX(Kalender!DM$68:DM$77,MAX(1,$B48))&gt;INDEX(Kalender!$B$68:$B$77,MAX(1,$B48))),1,0)+IF(OR(AND($C48&gt;0,INDEX(Kalender!DM$81:DM$110,MAX(1,$C48))&gt;INDEX(Kalender!$B$81:$B$110,MAX(1,$C48))),AND($D48&gt;0,INDEX(Kalender!DM$81:DM$110,MAX(1,$D48))&gt;INDEX(Kalender!$B$81:$B$110,MAX(1,$D48))),AND($E48&gt;0,INDEX(Kalender!DM$81:DM$110,MAX(1,$E48))&gt;INDEX(Kalender!$B$81:$B$110,MAX(1,$E48))),AND($F48&gt;0,INDEX(Kalender!DM$81:DM$110,MAX(1,$F48))&gt;INDEX(Kalender!$B$81:$B$110,MAX(1,$F48)))),2,0))</f>
        <v>0</v>
      </c>
      <c r="DN48" s="5" t="n">
        <f aca="false">IF(Kalender!DN48&lt;&gt;1,0,IF(AND($B48&gt;0,INDEX(Kalender!DN$68:DN$77,MAX(1,$B48))&gt;INDEX(Kalender!$B$68:$B$77,MAX(1,$B48))),1,0)+IF(OR(AND($C48&gt;0,INDEX(Kalender!DN$81:DN$110,MAX(1,$C48))&gt;INDEX(Kalender!$B$81:$B$110,MAX(1,$C48))),AND($D48&gt;0,INDEX(Kalender!DN$81:DN$110,MAX(1,$D48))&gt;INDEX(Kalender!$B$81:$B$110,MAX(1,$D48))),AND($E48&gt;0,INDEX(Kalender!DN$81:DN$110,MAX(1,$E48))&gt;INDEX(Kalender!$B$81:$B$110,MAX(1,$E48))),AND($F48&gt;0,INDEX(Kalender!DN$81:DN$110,MAX(1,$F48))&gt;INDEX(Kalender!$B$81:$B$110,MAX(1,$F48)))),2,0))</f>
        <v>0</v>
      </c>
      <c r="DO48" s="5" t="n">
        <f aca="false">IF(Kalender!DO48&lt;&gt;1,0,IF(AND($B48&gt;0,INDEX(Kalender!DO$68:DO$77,MAX(1,$B48))&gt;INDEX(Kalender!$B$68:$B$77,MAX(1,$B48))),1,0)+IF(OR(AND($C48&gt;0,INDEX(Kalender!DO$81:DO$110,MAX(1,$C48))&gt;INDEX(Kalender!$B$81:$B$110,MAX(1,$C48))),AND($D48&gt;0,INDEX(Kalender!DO$81:DO$110,MAX(1,$D48))&gt;INDEX(Kalender!$B$81:$B$110,MAX(1,$D48))),AND($E48&gt;0,INDEX(Kalender!DO$81:DO$110,MAX(1,$E48))&gt;INDEX(Kalender!$B$81:$B$110,MAX(1,$E48))),AND($F48&gt;0,INDEX(Kalender!DO$81:DO$110,MAX(1,$F48))&gt;INDEX(Kalender!$B$81:$B$110,MAX(1,$F48)))),2,0))</f>
        <v>0</v>
      </c>
      <c r="DP48" s="5" t="n">
        <f aca="false">IF(Kalender!DP48&lt;&gt;1,0,IF(AND($B48&gt;0,INDEX(Kalender!DP$68:DP$77,MAX(1,$B48))&gt;INDEX(Kalender!$B$68:$B$77,MAX(1,$B48))),1,0)+IF(OR(AND($C48&gt;0,INDEX(Kalender!DP$81:DP$110,MAX(1,$C48))&gt;INDEX(Kalender!$B$81:$B$110,MAX(1,$C48))),AND($D48&gt;0,INDEX(Kalender!DP$81:DP$110,MAX(1,$D48))&gt;INDEX(Kalender!$B$81:$B$110,MAX(1,$D48))),AND($E48&gt;0,INDEX(Kalender!DP$81:DP$110,MAX(1,$E48))&gt;INDEX(Kalender!$B$81:$B$110,MAX(1,$E48))),AND($F48&gt;0,INDEX(Kalender!DP$81:DP$110,MAX(1,$F48))&gt;INDEX(Kalender!$B$81:$B$110,MAX(1,$F48)))),2,0))</f>
        <v>0</v>
      </c>
      <c r="DQ48" s="5" t="n">
        <f aca="false">IF(Kalender!DQ48&lt;&gt;1,0,IF(AND($B48&gt;0,INDEX(Kalender!DQ$68:DQ$77,MAX(1,$B48))&gt;INDEX(Kalender!$B$68:$B$77,MAX(1,$B48))),1,0)+IF(OR(AND($C48&gt;0,INDEX(Kalender!DQ$81:DQ$110,MAX(1,$C48))&gt;INDEX(Kalender!$B$81:$B$110,MAX(1,$C48))),AND($D48&gt;0,INDEX(Kalender!DQ$81:DQ$110,MAX(1,$D48))&gt;INDEX(Kalender!$B$81:$B$110,MAX(1,$D48))),AND($E48&gt;0,INDEX(Kalender!DQ$81:DQ$110,MAX(1,$E48))&gt;INDEX(Kalender!$B$81:$B$110,MAX(1,$E48))),AND($F48&gt;0,INDEX(Kalender!DQ$81:DQ$110,MAX(1,$F48))&gt;INDEX(Kalender!$B$81:$B$110,MAX(1,$F48)))),2,0))</f>
        <v>0</v>
      </c>
      <c r="DR48" s="5" t="n">
        <f aca="false">IF(Kalender!DR48&lt;&gt;1,0,IF(AND($B48&gt;0,INDEX(Kalender!DR$68:DR$77,MAX(1,$B48))&gt;INDEX(Kalender!$B$68:$B$77,MAX(1,$B48))),1,0)+IF(OR(AND($C48&gt;0,INDEX(Kalender!DR$81:DR$110,MAX(1,$C48))&gt;INDEX(Kalender!$B$81:$B$110,MAX(1,$C48))),AND($D48&gt;0,INDEX(Kalender!DR$81:DR$110,MAX(1,$D48))&gt;INDEX(Kalender!$B$81:$B$110,MAX(1,$D48))),AND($E48&gt;0,INDEX(Kalender!DR$81:DR$110,MAX(1,$E48))&gt;INDEX(Kalender!$B$81:$B$110,MAX(1,$E48))),AND($F48&gt;0,INDEX(Kalender!DR$81:DR$110,MAX(1,$F48))&gt;INDEX(Kalender!$B$81:$B$110,MAX(1,$F48)))),2,0))</f>
        <v>0</v>
      </c>
      <c r="DS48" s="5" t="n">
        <f aca="false">IF(Kalender!DS48&lt;&gt;1,0,IF(AND($B48&gt;0,INDEX(Kalender!DS$68:DS$77,MAX(1,$B48))&gt;INDEX(Kalender!$B$68:$B$77,MAX(1,$B48))),1,0)+IF(OR(AND($C48&gt;0,INDEX(Kalender!DS$81:DS$110,MAX(1,$C48))&gt;INDEX(Kalender!$B$81:$B$110,MAX(1,$C48))),AND($D48&gt;0,INDEX(Kalender!DS$81:DS$110,MAX(1,$D48))&gt;INDEX(Kalender!$B$81:$B$110,MAX(1,$D48))),AND($E48&gt;0,INDEX(Kalender!DS$81:DS$110,MAX(1,$E48))&gt;INDEX(Kalender!$B$81:$B$110,MAX(1,$E48))),AND($F48&gt;0,INDEX(Kalender!DS$81:DS$110,MAX(1,$F48))&gt;INDEX(Kalender!$B$81:$B$110,MAX(1,$F48)))),2,0))</f>
        <v>0</v>
      </c>
      <c r="DT48" s="5" t="n">
        <f aca="false">IF(Kalender!DT48&lt;&gt;1,0,IF(AND($B48&gt;0,INDEX(Kalender!DT$68:DT$77,MAX(1,$B48))&gt;INDEX(Kalender!$B$68:$B$77,MAX(1,$B48))),1,0)+IF(OR(AND($C48&gt;0,INDEX(Kalender!DT$81:DT$110,MAX(1,$C48))&gt;INDEX(Kalender!$B$81:$B$110,MAX(1,$C48))),AND($D48&gt;0,INDEX(Kalender!DT$81:DT$110,MAX(1,$D48))&gt;INDEX(Kalender!$B$81:$B$110,MAX(1,$D48))),AND($E48&gt;0,INDEX(Kalender!DT$81:DT$110,MAX(1,$E48))&gt;INDEX(Kalender!$B$81:$B$110,MAX(1,$E48))),AND($F48&gt;0,INDEX(Kalender!DT$81:DT$110,MAX(1,$F48))&gt;INDEX(Kalender!$B$81:$B$110,MAX(1,$F48)))),2,0))</f>
        <v>0</v>
      </c>
      <c r="DU48" s="5" t="n">
        <f aca="false">IF(Kalender!DU48&lt;&gt;1,0,IF(AND($B48&gt;0,INDEX(Kalender!DU$68:DU$77,MAX(1,$B48))&gt;INDEX(Kalender!$B$68:$B$77,MAX(1,$B48))),1,0)+IF(OR(AND($C48&gt;0,INDEX(Kalender!DU$81:DU$110,MAX(1,$C48))&gt;INDEX(Kalender!$B$81:$B$110,MAX(1,$C48))),AND($D48&gt;0,INDEX(Kalender!DU$81:DU$110,MAX(1,$D48))&gt;INDEX(Kalender!$B$81:$B$110,MAX(1,$D48))),AND($E48&gt;0,INDEX(Kalender!DU$81:DU$110,MAX(1,$E48))&gt;INDEX(Kalender!$B$81:$B$110,MAX(1,$E48))),AND($F48&gt;0,INDEX(Kalender!DU$81:DU$110,MAX(1,$F48))&gt;INDEX(Kalender!$B$81:$B$110,MAX(1,$F48)))),2,0))</f>
        <v>0</v>
      </c>
      <c r="DV48" s="5" t="n">
        <f aca="false">IF(Kalender!DV48&lt;&gt;1,0,IF(AND($B48&gt;0,INDEX(Kalender!DV$68:DV$77,MAX(1,$B48))&gt;INDEX(Kalender!$B$68:$B$77,MAX(1,$B48))),1,0)+IF(OR(AND($C48&gt;0,INDEX(Kalender!DV$81:DV$110,MAX(1,$C48))&gt;INDEX(Kalender!$B$81:$B$110,MAX(1,$C48))),AND($D48&gt;0,INDEX(Kalender!DV$81:DV$110,MAX(1,$D48))&gt;INDEX(Kalender!$B$81:$B$110,MAX(1,$D48))),AND($E48&gt;0,INDEX(Kalender!DV$81:DV$110,MAX(1,$E48))&gt;INDEX(Kalender!$B$81:$B$110,MAX(1,$E48))),AND($F48&gt;0,INDEX(Kalender!DV$81:DV$110,MAX(1,$F48))&gt;INDEX(Kalender!$B$81:$B$110,MAX(1,$F48)))),2,0))</f>
        <v>0</v>
      </c>
      <c r="DW48" s="5" t="n">
        <f aca="false">IF(Kalender!DW48&lt;&gt;1,0,IF(AND($B48&gt;0,INDEX(Kalender!DW$68:DW$77,MAX(1,$B48))&gt;INDEX(Kalender!$B$68:$B$77,MAX(1,$B48))),1,0)+IF(OR(AND($C48&gt;0,INDEX(Kalender!DW$81:DW$110,MAX(1,$C48))&gt;INDEX(Kalender!$B$81:$B$110,MAX(1,$C48))),AND($D48&gt;0,INDEX(Kalender!DW$81:DW$110,MAX(1,$D48))&gt;INDEX(Kalender!$B$81:$B$110,MAX(1,$D48))),AND($E48&gt;0,INDEX(Kalender!DW$81:DW$110,MAX(1,$E48))&gt;INDEX(Kalender!$B$81:$B$110,MAX(1,$E48))),AND($F48&gt;0,INDEX(Kalender!DW$81:DW$110,MAX(1,$F48))&gt;INDEX(Kalender!$B$81:$B$110,MAX(1,$F48)))),2,0))</f>
        <v>0</v>
      </c>
      <c r="DX48" s="5" t="n">
        <f aca="false">IF(Kalender!DX48&lt;&gt;1,0,IF(AND($B48&gt;0,INDEX(Kalender!DX$68:DX$77,MAX(1,$B48))&gt;INDEX(Kalender!$B$68:$B$77,MAX(1,$B48))),1,0)+IF(OR(AND($C48&gt;0,INDEX(Kalender!DX$81:DX$110,MAX(1,$C48))&gt;INDEX(Kalender!$B$81:$B$110,MAX(1,$C48))),AND($D48&gt;0,INDEX(Kalender!DX$81:DX$110,MAX(1,$D48))&gt;INDEX(Kalender!$B$81:$B$110,MAX(1,$D48))),AND($E48&gt;0,INDEX(Kalender!DX$81:DX$110,MAX(1,$E48))&gt;INDEX(Kalender!$B$81:$B$110,MAX(1,$E48))),AND($F48&gt;0,INDEX(Kalender!DX$81:DX$110,MAX(1,$F48))&gt;INDEX(Kalender!$B$81:$B$110,MAX(1,$F48)))),2,0))</f>
        <v>0</v>
      </c>
      <c r="DY48" s="5" t="n">
        <f aca="false">IF(Kalender!DY48&lt;&gt;1,0,IF(AND($B48&gt;0,INDEX(Kalender!DY$68:DY$77,MAX(1,$B48))&gt;INDEX(Kalender!$B$68:$B$77,MAX(1,$B48))),1,0)+IF(OR(AND($C48&gt;0,INDEX(Kalender!DY$81:DY$110,MAX(1,$C48))&gt;INDEX(Kalender!$B$81:$B$110,MAX(1,$C48))),AND($D48&gt;0,INDEX(Kalender!DY$81:DY$110,MAX(1,$D48))&gt;INDEX(Kalender!$B$81:$B$110,MAX(1,$D48))),AND($E48&gt;0,INDEX(Kalender!DY$81:DY$110,MAX(1,$E48))&gt;INDEX(Kalender!$B$81:$B$110,MAX(1,$E48))),AND($F48&gt;0,INDEX(Kalender!DY$81:DY$110,MAX(1,$F48))&gt;INDEX(Kalender!$B$81:$B$110,MAX(1,$F48)))),2,0))</f>
        <v>0</v>
      </c>
      <c r="DZ48" s="5" t="n">
        <f aca="false">IF(Kalender!DZ48&lt;&gt;1,0,IF(AND($B48&gt;0,INDEX(Kalender!DZ$68:DZ$77,MAX(1,$B48))&gt;INDEX(Kalender!$B$68:$B$77,MAX(1,$B48))),1,0)+IF(OR(AND($C48&gt;0,INDEX(Kalender!DZ$81:DZ$110,MAX(1,$C48))&gt;INDEX(Kalender!$B$81:$B$110,MAX(1,$C48))),AND($D48&gt;0,INDEX(Kalender!DZ$81:DZ$110,MAX(1,$D48))&gt;INDEX(Kalender!$B$81:$B$110,MAX(1,$D48))),AND($E48&gt;0,INDEX(Kalender!DZ$81:DZ$110,MAX(1,$E48))&gt;INDEX(Kalender!$B$81:$B$110,MAX(1,$E48))),AND($F48&gt;0,INDEX(Kalender!DZ$81:DZ$110,MAX(1,$F48))&gt;INDEX(Kalender!$B$81:$B$110,MAX(1,$F48)))),2,0))</f>
        <v>0</v>
      </c>
      <c r="EA48" s="5" t="n">
        <f aca="false">IF(Kalender!EA48&lt;&gt;1,0,IF(AND($B48&gt;0,INDEX(Kalender!EA$68:EA$77,MAX(1,$B48))&gt;INDEX(Kalender!$B$68:$B$77,MAX(1,$B48))),1,0)+IF(OR(AND($C48&gt;0,INDEX(Kalender!EA$81:EA$110,MAX(1,$C48))&gt;INDEX(Kalender!$B$81:$B$110,MAX(1,$C48))),AND($D48&gt;0,INDEX(Kalender!EA$81:EA$110,MAX(1,$D48))&gt;INDEX(Kalender!$B$81:$B$110,MAX(1,$D48))),AND($E48&gt;0,INDEX(Kalender!EA$81:EA$110,MAX(1,$E48))&gt;INDEX(Kalender!$B$81:$B$110,MAX(1,$E48))),AND($F48&gt;0,INDEX(Kalender!EA$81:EA$110,MAX(1,$F48))&gt;INDEX(Kalender!$B$81:$B$110,MAX(1,$F48)))),2,0))</f>
        <v>0</v>
      </c>
      <c r="EB48" s="5" t="n">
        <f aca="false">IF(Kalender!EB48&lt;&gt;1,0,IF(AND($B48&gt;0,INDEX(Kalender!EB$68:EB$77,MAX(1,$B48))&gt;INDEX(Kalender!$B$68:$B$77,MAX(1,$B48))),1,0)+IF(OR(AND($C48&gt;0,INDEX(Kalender!EB$81:EB$110,MAX(1,$C48))&gt;INDEX(Kalender!$B$81:$B$110,MAX(1,$C48))),AND($D48&gt;0,INDEX(Kalender!EB$81:EB$110,MAX(1,$D48))&gt;INDEX(Kalender!$B$81:$B$110,MAX(1,$D48))),AND($E48&gt;0,INDEX(Kalender!EB$81:EB$110,MAX(1,$E48))&gt;INDEX(Kalender!$B$81:$B$110,MAX(1,$E48))),AND($F48&gt;0,INDEX(Kalender!EB$81:EB$110,MAX(1,$F48))&gt;INDEX(Kalender!$B$81:$B$110,MAX(1,$F48)))),2,0))</f>
        <v>0</v>
      </c>
      <c r="EC48" s="5" t="n">
        <f aca="false">IF(Kalender!EC48&lt;&gt;1,0,IF(AND($B48&gt;0,INDEX(Kalender!EC$68:EC$77,MAX(1,$B48))&gt;INDEX(Kalender!$B$68:$B$77,MAX(1,$B48))),1,0)+IF(OR(AND($C48&gt;0,INDEX(Kalender!EC$81:EC$110,MAX(1,$C48))&gt;INDEX(Kalender!$B$81:$B$110,MAX(1,$C48))),AND($D48&gt;0,INDEX(Kalender!EC$81:EC$110,MAX(1,$D48))&gt;INDEX(Kalender!$B$81:$B$110,MAX(1,$D48))),AND($E48&gt;0,INDEX(Kalender!EC$81:EC$110,MAX(1,$E48))&gt;INDEX(Kalender!$B$81:$B$110,MAX(1,$E48))),AND($F48&gt;0,INDEX(Kalender!EC$81:EC$110,MAX(1,$F48))&gt;INDEX(Kalender!$B$81:$B$110,MAX(1,$F48)))),2,0))</f>
        <v>0</v>
      </c>
      <c r="ED48" s="5" t="n">
        <f aca="false">IF(Kalender!ED48&lt;&gt;1,0,IF(AND($B48&gt;0,INDEX(Kalender!ED$68:ED$77,MAX(1,$B48))&gt;INDEX(Kalender!$B$68:$B$77,MAX(1,$B48))),1,0)+IF(OR(AND($C48&gt;0,INDEX(Kalender!ED$81:ED$110,MAX(1,$C48))&gt;INDEX(Kalender!$B$81:$B$110,MAX(1,$C48))),AND($D48&gt;0,INDEX(Kalender!ED$81:ED$110,MAX(1,$D48))&gt;INDEX(Kalender!$B$81:$B$110,MAX(1,$D48))),AND($E48&gt;0,INDEX(Kalender!ED$81:ED$110,MAX(1,$E48))&gt;INDEX(Kalender!$B$81:$B$110,MAX(1,$E48))),AND($F48&gt;0,INDEX(Kalender!ED$81:ED$110,MAX(1,$F48))&gt;INDEX(Kalender!$B$81:$B$110,MAX(1,$F48)))),2,0))</f>
        <v>0</v>
      </c>
      <c r="EE48" s="5" t="n">
        <f aca="false">IF(Kalender!EE48&lt;&gt;1,0,IF(AND($B48&gt;0,INDEX(Kalender!EE$68:EE$77,MAX(1,$B48))&gt;INDEX(Kalender!$B$68:$B$77,MAX(1,$B48))),1,0)+IF(OR(AND($C48&gt;0,INDEX(Kalender!EE$81:EE$110,MAX(1,$C48))&gt;INDEX(Kalender!$B$81:$B$110,MAX(1,$C48))),AND($D48&gt;0,INDEX(Kalender!EE$81:EE$110,MAX(1,$D48))&gt;INDEX(Kalender!$B$81:$B$110,MAX(1,$D48))),AND($E48&gt;0,INDEX(Kalender!EE$81:EE$110,MAX(1,$E48))&gt;INDEX(Kalender!$B$81:$B$110,MAX(1,$E48))),AND($F48&gt;0,INDEX(Kalender!EE$81:EE$110,MAX(1,$F48))&gt;INDEX(Kalender!$B$81:$B$110,MAX(1,$F48)))),2,0))</f>
        <v>0</v>
      </c>
      <c r="EF48" s="5" t="n">
        <f aca="false">IF(Kalender!EF48&lt;&gt;1,0,IF(AND($B48&gt;0,INDEX(Kalender!EF$68:EF$77,MAX(1,$B48))&gt;INDEX(Kalender!$B$68:$B$77,MAX(1,$B48))),1,0)+IF(OR(AND($C48&gt;0,INDEX(Kalender!EF$81:EF$110,MAX(1,$C48))&gt;INDEX(Kalender!$B$81:$B$110,MAX(1,$C48))),AND($D48&gt;0,INDEX(Kalender!EF$81:EF$110,MAX(1,$D48))&gt;INDEX(Kalender!$B$81:$B$110,MAX(1,$D48))),AND($E48&gt;0,INDEX(Kalender!EF$81:EF$110,MAX(1,$E48))&gt;INDEX(Kalender!$B$81:$B$110,MAX(1,$E48))),AND($F48&gt;0,INDEX(Kalender!EF$81:EF$110,MAX(1,$F48))&gt;INDEX(Kalender!$B$81:$B$110,MAX(1,$F48)))),2,0))</f>
        <v>0</v>
      </c>
      <c r="EG48" s="5" t="n">
        <f aca="false">IF(Kalender!EG48&lt;&gt;1,0,IF(AND($B48&gt;0,INDEX(Kalender!EG$68:EG$77,MAX(1,$B48))&gt;INDEX(Kalender!$B$68:$B$77,MAX(1,$B48))),1,0)+IF(OR(AND($C48&gt;0,INDEX(Kalender!EG$81:EG$110,MAX(1,$C48))&gt;INDEX(Kalender!$B$81:$B$110,MAX(1,$C48))),AND($D48&gt;0,INDEX(Kalender!EG$81:EG$110,MAX(1,$D48))&gt;INDEX(Kalender!$B$81:$B$110,MAX(1,$D48))),AND($E48&gt;0,INDEX(Kalender!EG$81:EG$110,MAX(1,$E48))&gt;INDEX(Kalender!$B$81:$B$110,MAX(1,$E48))),AND($F48&gt;0,INDEX(Kalender!EG$81:EG$110,MAX(1,$F48))&gt;INDEX(Kalender!$B$81:$B$110,MAX(1,$F48)))),2,0))</f>
        <v>0</v>
      </c>
      <c r="EH48" s="5" t="n">
        <f aca="false">IF(Kalender!EH48&lt;&gt;1,0,IF(AND($B48&gt;0,INDEX(Kalender!EH$68:EH$77,MAX(1,$B48))&gt;INDEX(Kalender!$B$68:$B$77,MAX(1,$B48))),1,0)+IF(OR(AND($C48&gt;0,INDEX(Kalender!EH$81:EH$110,MAX(1,$C48))&gt;INDEX(Kalender!$B$81:$B$110,MAX(1,$C48))),AND($D48&gt;0,INDEX(Kalender!EH$81:EH$110,MAX(1,$D48))&gt;INDEX(Kalender!$B$81:$B$110,MAX(1,$D48))),AND($E48&gt;0,INDEX(Kalender!EH$81:EH$110,MAX(1,$E48))&gt;INDEX(Kalender!$B$81:$B$110,MAX(1,$E48))),AND($F48&gt;0,INDEX(Kalender!EH$81:EH$110,MAX(1,$F48))&gt;INDEX(Kalender!$B$81:$B$110,MAX(1,$F48)))),2,0))</f>
        <v>0</v>
      </c>
      <c r="EI48" s="5" t="n">
        <f aca="false">IF(Kalender!EI48&lt;&gt;1,0,IF(AND($B48&gt;0,INDEX(Kalender!EI$68:EI$77,MAX(1,$B48))&gt;INDEX(Kalender!$B$68:$B$77,MAX(1,$B48))),1,0)+IF(OR(AND($C48&gt;0,INDEX(Kalender!EI$81:EI$110,MAX(1,$C48))&gt;INDEX(Kalender!$B$81:$B$110,MAX(1,$C48))),AND($D48&gt;0,INDEX(Kalender!EI$81:EI$110,MAX(1,$D48))&gt;INDEX(Kalender!$B$81:$B$110,MAX(1,$D48))),AND($E48&gt;0,INDEX(Kalender!EI$81:EI$110,MAX(1,$E48))&gt;INDEX(Kalender!$B$81:$B$110,MAX(1,$E48))),AND($F48&gt;0,INDEX(Kalender!EI$81:EI$110,MAX(1,$F48))&gt;INDEX(Kalender!$B$81:$B$110,MAX(1,$F48)))),2,0))</f>
        <v>0</v>
      </c>
      <c r="EJ48" s="5" t="n">
        <f aca="false">IF(Kalender!EJ48&lt;&gt;1,0,IF(AND($B48&gt;0,INDEX(Kalender!EJ$68:EJ$77,MAX(1,$B48))&gt;INDEX(Kalender!$B$68:$B$77,MAX(1,$B48))),1,0)+IF(OR(AND($C48&gt;0,INDEX(Kalender!EJ$81:EJ$110,MAX(1,$C48))&gt;INDEX(Kalender!$B$81:$B$110,MAX(1,$C48))),AND($D48&gt;0,INDEX(Kalender!EJ$81:EJ$110,MAX(1,$D48))&gt;INDEX(Kalender!$B$81:$B$110,MAX(1,$D48))),AND($E48&gt;0,INDEX(Kalender!EJ$81:EJ$110,MAX(1,$E48))&gt;INDEX(Kalender!$B$81:$B$110,MAX(1,$E48))),AND($F48&gt;0,INDEX(Kalender!EJ$81:EJ$110,MAX(1,$F48))&gt;INDEX(Kalender!$B$81:$B$110,MAX(1,$F48)))),2,0))</f>
        <v>0</v>
      </c>
      <c r="EK48" s="5" t="n">
        <f aca="false">IF(Kalender!EK48&lt;&gt;1,0,IF(AND($B48&gt;0,INDEX(Kalender!EK$68:EK$77,MAX(1,$B48))&gt;INDEX(Kalender!$B$68:$B$77,MAX(1,$B48))),1,0)+IF(OR(AND($C48&gt;0,INDEX(Kalender!EK$81:EK$110,MAX(1,$C48))&gt;INDEX(Kalender!$B$81:$B$110,MAX(1,$C48))),AND($D48&gt;0,INDEX(Kalender!EK$81:EK$110,MAX(1,$D48))&gt;INDEX(Kalender!$B$81:$B$110,MAX(1,$D48))),AND($E48&gt;0,INDEX(Kalender!EK$81:EK$110,MAX(1,$E48))&gt;INDEX(Kalender!$B$81:$B$110,MAX(1,$E48))),AND($F48&gt;0,INDEX(Kalender!EK$81:EK$110,MAX(1,$F48))&gt;INDEX(Kalender!$B$81:$B$110,MAX(1,$F48)))),2,0))</f>
        <v>0</v>
      </c>
      <c r="EL48" s="5" t="n">
        <f aca="false">IF(Kalender!EL48&lt;&gt;1,0,IF(AND($B48&gt;0,INDEX(Kalender!EL$68:EL$77,MAX(1,$B48))&gt;INDEX(Kalender!$B$68:$B$77,MAX(1,$B48))),1,0)+IF(OR(AND($C48&gt;0,INDEX(Kalender!EL$81:EL$110,MAX(1,$C48))&gt;INDEX(Kalender!$B$81:$B$110,MAX(1,$C48))),AND($D48&gt;0,INDEX(Kalender!EL$81:EL$110,MAX(1,$D48))&gt;INDEX(Kalender!$B$81:$B$110,MAX(1,$D48))),AND($E48&gt;0,INDEX(Kalender!EL$81:EL$110,MAX(1,$E48))&gt;INDEX(Kalender!$B$81:$B$110,MAX(1,$E48))),AND($F48&gt;0,INDEX(Kalender!EL$81:EL$110,MAX(1,$F48))&gt;INDEX(Kalender!$B$81:$B$110,MAX(1,$F48)))),2,0))</f>
        <v>0</v>
      </c>
      <c r="EM48" s="5" t="n">
        <f aca="false">IF(Kalender!EM48&lt;&gt;1,0,IF(AND($B48&gt;0,INDEX(Kalender!EM$68:EM$77,MAX(1,$B48))&gt;INDEX(Kalender!$B$68:$B$77,MAX(1,$B48))),1,0)+IF(OR(AND($C48&gt;0,INDEX(Kalender!EM$81:EM$110,MAX(1,$C48))&gt;INDEX(Kalender!$B$81:$B$110,MAX(1,$C48))),AND($D48&gt;0,INDEX(Kalender!EM$81:EM$110,MAX(1,$D48))&gt;INDEX(Kalender!$B$81:$B$110,MAX(1,$D48))),AND($E48&gt;0,INDEX(Kalender!EM$81:EM$110,MAX(1,$E48))&gt;INDEX(Kalender!$B$81:$B$110,MAX(1,$E48))),AND($F48&gt;0,INDEX(Kalender!EM$81:EM$110,MAX(1,$F48))&gt;INDEX(Kalender!$B$81:$B$110,MAX(1,$F48)))),2,0))</f>
        <v>0</v>
      </c>
      <c r="EN48" s="5" t="n">
        <f aca="false">IF(Kalender!EN48&lt;&gt;1,0,IF(AND($B48&gt;0,INDEX(Kalender!EN$68:EN$77,MAX(1,$B48))&gt;INDEX(Kalender!$B$68:$B$77,MAX(1,$B48))),1,0)+IF(OR(AND($C48&gt;0,INDEX(Kalender!EN$81:EN$110,MAX(1,$C48))&gt;INDEX(Kalender!$B$81:$B$110,MAX(1,$C48))),AND($D48&gt;0,INDEX(Kalender!EN$81:EN$110,MAX(1,$D48))&gt;INDEX(Kalender!$B$81:$B$110,MAX(1,$D48))),AND($E48&gt;0,INDEX(Kalender!EN$81:EN$110,MAX(1,$E48))&gt;INDEX(Kalender!$B$81:$B$110,MAX(1,$E48))),AND($F48&gt;0,INDEX(Kalender!EN$81:EN$110,MAX(1,$F48))&gt;INDEX(Kalender!$B$81:$B$110,MAX(1,$F48)))),2,0))</f>
        <v>0</v>
      </c>
      <c r="EO48" s="5" t="n">
        <f aca="false">IF(Kalender!EO48&lt;&gt;1,0,IF(AND($B48&gt;0,INDEX(Kalender!EO$68:EO$77,MAX(1,$B48))&gt;INDEX(Kalender!$B$68:$B$77,MAX(1,$B48))),1,0)+IF(OR(AND($C48&gt;0,INDEX(Kalender!EO$81:EO$110,MAX(1,$C48))&gt;INDEX(Kalender!$B$81:$B$110,MAX(1,$C48))),AND($D48&gt;0,INDEX(Kalender!EO$81:EO$110,MAX(1,$D48))&gt;INDEX(Kalender!$B$81:$B$110,MAX(1,$D48))),AND($E48&gt;0,INDEX(Kalender!EO$81:EO$110,MAX(1,$E48))&gt;INDEX(Kalender!$B$81:$B$110,MAX(1,$E48))),AND($F48&gt;0,INDEX(Kalender!EO$81:EO$110,MAX(1,$F48))&gt;INDEX(Kalender!$B$81:$B$110,MAX(1,$F48)))),2,0))</f>
        <v>0</v>
      </c>
      <c r="EP48" s="5" t="n">
        <f aca="false">IF(Kalender!EP48&lt;&gt;1,0,IF(AND($B48&gt;0,INDEX(Kalender!EP$68:EP$77,MAX(1,$B48))&gt;INDEX(Kalender!$B$68:$B$77,MAX(1,$B48))),1,0)+IF(OR(AND($C48&gt;0,INDEX(Kalender!EP$81:EP$110,MAX(1,$C48))&gt;INDEX(Kalender!$B$81:$B$110,MAX(1,$C48))),AND($D48&gt;0,INDEX(Kalender!EP$81:EP$110,MAX(1,$D48))&gt;INDEX(Kalender!$B$81:$B$110,MAX(1,$D48))),AND($E48&gt;0,INDEX(Kalender!EP$81:EP$110,MAX(1,$E48))&gt;INDEX(Kalender!$B$81:$B$110,MAX(1,$E48))),AND($F48&gt;0,INDEX(Kalender!EP$81:EP$110,MAX(1,$F48))&gt;INDEX(Kalender!$B$81:$B$110,MAX(1,$F48)))),2,0))</f>
        <v>0</v>
      </c>
      <c r="EQ48" s="5" t="n">
        <f aca="false">IF(Kalender!EQ48&lt;&gt;1,0,IF(AND($B48&gt;0,INDEX(Kalender!EQ$68:EQ$77,MAX(1,$B48))&gt;INDEX(Kalender!$B$68:$B$77,MAX(1,$B48))),1,0)+IF(OR(AND($C48&gt;0,INDEX(Kalender!EQ$81:EQ$110,MAX(1,$C48))&gt;INDEX(Kalender!$B$81:$B$110,MAX(1,$C48))),AND($D48&gt;0,INDEX(Kalender!EQ$81:EQ$110,MAX(1,$D48))&gt;INDEX(Kalender!$B$81:$B$110,MAX(1,$D48))),AND($E48&gt;0,INDEX(Kalender!EQ$81:EQ$110,MAX(1,$E48))&gt;INDEX(Kalender!$B$81:$B$110,MAX(1,$E48))),AND($F48&gt;0,INDEX(Kalender!EQ$81:EQ$110,MAX(1,$F48))&gt;INDEX(Kalender!$B$81:$B$110,MAX(1,$F48)))),2,0))</f>
        <v>0</v>
      </c>
      <c r="ER48" s="5" t="n">
        <f aca="false">IF(Kalender!ER48&lt;&gt;1,0,IF(AND($B48&gt;0,INDEX(Kalender!ER$68:ER$77,MAX(1,$B48))&gt;INDEX(Kalender!$B$68:$B$77,MAX(1,$B48))),1,0)+IF(OR(AND($C48&gt;0,INDEX(Kalender!ER$81:ER$110,MAX(1,$C48))&gt;INDEX(Kalender!$B$81:$B$110,MAX(1,$C48))),AND($D48&gt;0,INDEX(Kalender!ER$81:ER$110,MAX(1,$D48))&gt;INDEX(Kalender!$B$81:$B$110,MAX(1,$D48))),AND($E48&gt;0,INDEX(Kalender!ER$81:ER$110,MAX(1,$E48))&gt;INDEX(Kalender!$B$81:$B$110,MAX(1,$E48))),AND($F48&gt;0,INDEX(Kalender!ER$81:ER$110,MAX(1,$F48))&gt;INDEX(Kalender!$B$81:$B$110,MAX(1,$F48)))),2,0))</f>
        <v>0</v>
      </c>
      <c r="ES48" s="5" t="n">
        <f aca="false">IF(Kalender!ES48&lt;&gt;1,0,IF(AND($B48&gt;0,INDEX(Kalender!ES$68:ES$77,MAX(1,$B48))&gt;INDEX(Kalender!$B$68:$B$77,MAX(1,$B48))),1,0)+IF(OR(AND($C48&gt;0,INDEX(Kalender!ES$81:ES$110,MAX(1,$C48))&gt;INDEX(Kalender!$B$81:$B$110,MAX(1,$C48))),AND($D48&gt;0,INDEX(Kalender!ES$81:ES$110,MAX(1,$D48))&gt;INDEX(Kalender!$B$81:$B$110,MAX(1,$D48))),AND($E48&gt;0,INDEX(Kalender!ES$81:ES$110,MAX(1,$E48))&gt;INDEX(Kalender!$B$81:$B$110,MAX(1,$E48))),AND($F48&gt;0,INDEX(Kalender!ES$81:ES$110,MAX(1,$F48))&gt;INDEX(Kalender!$B$81:$B$110,MAX(1,$F48)))),2,0))</f>
        <v>0</v>
      </c>
      <c r="ET48" s="5" t="n">
        <f aca="false">IF(Kalender!ET48&lt;&gt;1,0,IF(AND($B48&gt;0,INDEX(Kalender!ET$68:ET$77,MAX(1,$B48))&gt;INDEX(Kalender!$B$68:$B$77,MAX(1,$B48))),1,0)+IF(OR(AND($C48&gt;0,INDEX(Kalender!ET$81:ET$110,MAX(1,$C48))&gt;INDEX(Kalender!$B$81:$B$110,MAX(1,$C48))),AND($D48&gt;0,INDEX(Kalender!ET$81:ET$110,MAX(1,$D48))&gt;INDEX(Kalender!$B$81:$B$110,MAX(1,$D48))),AND($E48&gt;0,INDEX(Kalender!ET$81:ET$110,MAX(1,$E48))&gt;INDEX(Kalender!$B$81:$B$110,MAX(1,$E48))),AND($F48&gt;0,INDEX(Kalender!ET$81:ET$110,MAX(1,$F48))&gt;INDEX(Kalender!$B$81:$B$110,MAX(1,$F48)))),2,0))</f>
        <v>0</v>
      </c>
      <c r="EU48" s="5" t="n">
        <f aca="false">IF(Kalender!EU48&lt;&gt;1,0,IF(AND($B48&gt;0,INDEX(Kalender!EU$68:EU$77,MAX(1,$B48))&gt;INDEX(Kalender!$B$68:$B$77,MAX(1,$B48))),1,0)+IF(OR(AND($C48&gt;0,INDEX(Kalender!EU$81:EU$110,MAX(1,$C48))&gt;INDEX(Kalender!$B$81:$B$110,MAX(1,$C48))),AND($D48&gt;0,INDEX(Kalender!EU$81:EU$110,MAX(1,$D48))&gt;INDEX(Kalender!$B$81:$B$110,MAX(1,$D48))),AND($E48&gt;0,INDEX(Kalender!EU$81:EU$110,MAX(1,$E48))&gt;INDEX(Kalender!$B$81:$B$110,MAX(1,$E48))),AND($F48&gt;0,INDEX(Kalender!EU$81:EU$110,MAX(1,$F48))&gt;INDEX(Kalender!$B$81:$B$110,MAX(1,$F48)))),2,0))</f>
        <v>0</v>
      </c>
      <c r="EV48" s="5" t="n">
        <f aca="false">IF(Kalender!EV48&lt;&gt;1,0,IF(AND($B48&gt;0,INDEX(Kalender!EV$68:EV$77,MAX(1,$B48))&gt;INDEX(Kalender!$B$68:$B$77,MAX(1,$B48))),1,0)+IF(OR(AND($C48&gt;0,INDEX(Kalender!EV$81:EV$110,MAX(1,$C48))&gt;INDEX(Kalender!$B$81:$B$110,MAX(1,$C48))),AND($D48&gt;0,INDEX(Kalender!EV$81:EV$110,MAX(1,$D48))&gt;INDEX(Kalender!$B$81:$B$110,MAX(1,$D48))),AND($E48&gt;0,INDEX(Kalender!EV$81:EV$110,MAX(1,$E48))&gt;INDEX(Kalender!$B$81:$B$110,MAX(1,$E48))),AND($F48&gt;0,INDEX(Kalender!EV$81:EV$110,MAX(1,$F48))&gt;INDEX(Kalender!$B$81:$B$110,MAX(1,$F48)))),2,0))</f>
        <v>0</v>
      </c>
      <c r="EW48" s="5" t="n">
        <f aca="false">IF(Kalender!EW48&lt;&gt;1,0,IF(AND($B48&gt;0,INDEX(Kalender!EW$68:EW$77,MAX(1,$B48))&gt;INDEX(Kalender!$B$68:$B$77,MAX(1,$B48))),1,0)+IF(OR(AND($C48&gt;0,INDEX(Kalender!EW$81:EW$110,MAX(1,$C48))&gt;INDEX(Kalender!$B$81:$B$110,MAX(1,$C48))),AND($D48&gt;0,INDEX(Kalender!EW$81:EW$110,MAX(1,$D48))&gt;INDEX(Kalender!$B$81:$B$110,MAX(1,$D48))),AND($E48&gt;0,INDEX(Kalender!EW$81:EW$110,MAX(1,$E48))&gt;INDEX(Kalender!$B$81:$B$110,MAX(1,$E48))),AND($F48&gt;0,INDEX(Kalender!EW$81:EW$110,MAX(1,$F48))&gt;INDEX(Kalender!$B$81:$B$110,MAX(1,$F48)))),2,0))</f>
        <v>0</v>
      </c>
      <c r="EX48" s="5" t="n">
        <f aca="false">IF(Kalender!EX48&lt;&gt;1,0,IF(AND($B48&gt;0,INDEX(Kalender!EX$68:EX$77,MAX(1,$B48))&gt;INDEX(Kalender!$B$68:$B$77,MAX(1,$B48))),1,0)+IF(OR(AND($C48&gt;0,INDEX(Kalender!EX$81:EX$110,MAX(1,$C48))&gt;INDEX(Kalender!$B$81:$B$110,MAX(1,$C48))),AND($D48&gt;0,INDEX(Kalender!EX$81:EX$110,MAX(1,$D48))&gt;INDEX(Kalender!$B$81:$B$110,MAX(1,$D48))),AND($E48&gt;0,INDEX(Kalender!EX$81:EX$110,MAX(1,$E48))&gt;INDEX(Kalender!$B$81:$B$110,MAX(1,$E48))),AND($F48&gt;0,INDEX(Kalender!EX$81:EX$110,MAX(1,$F48))&gt;INDEX(Kalender!$B$81:$B$110,MAX(1,$F48)))),2,0))</f>
        <v>0</v>
      </c>
      <c r="EY48" s="5" t="n">
        <f aca="false">IF(Kalender!EY48&lt;&gt;1,0,IF(AND($B48&gt;0,INDEX(Kalender!EY$68:EY$77,MAX(1,$B48))&gt;INDEX(Kalender!$B$68:$B$77,MAX(1,$B48))),1,0)+IF(OR(AND($C48&gt;0,INDEX(Kalender!EY$81:EY$110,MAX(1,$C48))&gt;INDEX(Kalender!$B$81:$B$110,MAX(1,$C48))),AND($D48&gt;0,INDEX(Kalender!EY$81:EY$110,MAX(1,$D48))&gt;INDEX(Kalender!$B$81:$B$110,MAX(1,$D48))),AND($E48&gt;0,INDEX(Kalender!EY$81:EY$110,MAX(1,$E48))&gt;INDEX(Kalender!$B$81:$B$110,MAX(1,$E48))),AND($F48&gt;0,INDEX(Kalender!EY$81:EY$110,MAX(1,$F48))&gt;INDEX(Kalender!$B$81:$B$110,MAX(1,$F48)))),2,0))</f>
        <v>0</v>
      </c>
      <c r="EZ48" s="5" t="n">
        <f aca="false">IF(Kalender!EZ48&lt;&gt;1,0,IF(AND($B48&gt;0,INDEX(Kalender!EZ$68:EZ$77,MAX(1,$B48))&gt;INDEX(Kalender!$B$68:$B$77,MAX(1,$B48))),1,0)+IF(OR(AND($C48&gt;0,INDEX(Kalender!EZ$81:EZ$110,MAX(1,$C48))&gt;INDEX(Kalender!$B$81:$B$110,MAX(1,$C48))),AND($D48&gt;0,INDEX(Kalender!EZ$81:EZ$110,MAX(1,$D48))&gt;INDEX(Kalender!$B$81:$B$110,MAX(1,$D48))),AND($E48&gt;0,INDEX(Kalender!EZ$81:EZ$110,MAX(1,$E48))&gt;INDEX(Kalender!$B$81:$B$110,MAX(1,$E48))),AND($F48&gt;0,INDEX(Kalender!EZ$81:EZ$110,MAX(1,$F48))&gt;INDEX(Kalender!$B$81:$B$110,MAX(1,$F48)))),2,0))</f>
        <v>0</v>
      </c>
      <c r="FA48" s="5" t="n">
        <f aca="false">IF(Kalender!FA48&lt;&gt;1,0,IF(AND($B48&gt;0,INDEX(Kalender!FA$68:FA$77,MAX(1,$B48))&gt;INDEX(Kalender!$B$68:$B$77,MAX(1,$B48))),1,0)+IF(OR(AND($C48&gt;0,INDEX(Kalender!FA$81:FA$110,MAX(1,$C48))&gt;INDEX(Kalender!$B$81:$B$110,MAX(1,$C48))),AND($D48&gt;0,INDEX(Kalender!FA$81:FA$110,MAX(1,$D48))&gt;INDEX(Kalender!$B$81:$B$110,MAX(1,$D48))),AND($E48&gt;0,INDEX(Kalender!FA$81:FA$110,MAX(1,$E48))&gt;INDEX(Kalender!$B$81:$B$110,MAX(1,$E48))),AND($F48&gt;0,INDEX(Kalender!FA$81:FA$110,MAX(1,$F48))&gt;INDEX(Kalender!$B$81:$B$110,MAX(1,$F48)))),2,0))</f>
        <v>0</v>
      </c>
      <c r="FB48" s="5" t="n">
        <f aca="false">IF(Kalender!FB48&lt;&gt;1,0,IF(AND($B48&gt;0,INDEX(Kalender!FB$68:FB$77,MAX(1,$B48))&gt;INDEX(Kalender!$B$68:$B$77,MAX(1,$B48))),1,0)+IF(OR(AND($C48&gt;0,INDEX(Kalender!FB$81:FB$110,MAX(1,$C48))&gt;INDEX(Kalender!$B$81:$B$110,MAX(1,$C48))),AND($D48&gt;0,INDEX(Kalender!FB$81:FB$110,MAX(1,$D48))&gt;INDEX(Kalender!$B$81:$B$110,MAX(1,$D48))),AND($E48&gt;0,INDEX(Kalender!FB$81:FB$110,MAX(1,$E48))&gt;INDEX(Kalender!$B$81:$B$110,MAX(1,$E48))),AND($F48&gt;0,INDEX(Kalender!FB$81:FB$110,MAX(1,$F48))&gt;INDEX(Kalender!$B$81:$B$110,MAX(1,$F48)))),2,0))</f>
        <v>0</v>
      </c>
      <c r="FC48" s="5" t="n">
        <f aca="false">IF(Kalender!FC48&lt;&gt;1,0,IF(AND($B48&gt;0,INDEX(Kalender!FC$68:FC$77,MAX(1,$B48))&gt;INDEX(Kalender!$B$68:$B$77,MAX(1,$B48))),1,0)+IF(OR(AND($C48&gt;0,INDEX(Kalender!FC$81:FC$110,MAX(1,$C48))&gt;INDEX(Kalender!$B$81:$B$110,MAX(1,$C48))),AND($D48&gt;0,INDEX(Kalender!FC$81:FC$110,MAX(1,$D48))&gt;INDEX(Kalender!$B$81:$B$110,MAX(1,$D48))),AND($E48&gt;0,INDEX(Kalender!FC$81:FC$110,MAX(1,$E48))&gt;INDEX(Kalender!$B$81:$B$110,MAX(1,$E48))),AND($F48&gt;0,INDEX(Kalender!FC$81:FC$110,MAX(1,$F48))&gt;INDEX(Kalender!$B$81:$B$110,MAX(1,$F48)))),2,0))</f>
        <v>0</v>
      </c>
      <c r="FD48" s="5" t="n">
        <f aca="false">IF(Kalender!FD48&lt;&gt;1,0,IF(AND($B48&gt;0,INDEX(Kalender!FD$68:FD$77,MAX(1,$B48))&gt;INDEX(Kalender!$B$68:$B$77,MAX(1,$B48))),1,0)+IF(OR(AND($C48&gt;0,INDEX(Kalender!FD$81:FD$110,MAX(1,$C48))&gt;INDEX(Kalender!$B$81:$B$110,MAX(1,$C48))),AND($D48&gt;0,INDEX(Kalender!FD$81:FD$110,MAX(1,$D48))&gt;INDEX(Kalender!$B$81:$B$110,MAX(1,$D48))),AND($E48&gt;0,INDEX(Kalender!FD$81:FD$110,MAX(1,$E48))&gt;INDEX(Kalender!$B$81:$B$110,MAX(1,$E48))),AND($F48&gt;0,INDEX(Kalender!FD$81:FD$110,MAX(1,$F48))&gt;INDEX(Kalender!$B$81:$B$110,MAX(1,$F48)))),2,0))</f>
        <v>0</v>
      </c>
      <c r="FE48" s="5" t="n">
        <f aca="false">IF(Kalender!FE48&lt;&gt;1,0,IF(AND($B48&gt;0,INDEX(Kalender!FE$68:FE$77,MAX(1,$B48))&gt;INDEX(Kalender!$B$68:$B$77,MAX(1,$B48))),1,0)+IF(OR(AND($C48&gt;0,INDEX(Kalender!FE$81:FE$110,MAX(1,$C48))&gt;INDEX(Kalender!$B$81:$B$110,MAX(1,$C48))),AND($D48&gt;0,INDEX(Kalender!FE$81:FE$110,MAX(1,$D48))&gt;INDEX(Kalender!$B$81:$B$110,MAX(1,$D48))),AND($E48&gt;0,INDEX(Kalender!FE$81:FE$110,MAX(1,$E48))&gt;INDEX(Kalender!$B$81:$B$110,MAX(1,$E48))),AND($F48&gt;0,INDEX(Kalender!FE$81:FE$110,MAX(1,$F48))&gt;INDEX(Kalender!$B$81:$B$110,MAX(1,$F48)))),2,0))</f>
        <v>0</v>
      </c>
      <c r="FF48" s="5" t="n">
        <f aca="false">IF(Kalender!FF48&lt;&gt;1,0,IF(AND($B48&gt;0,INDEX(Kalender!FF$68:FF$77,MAX(1,$B48))&gt;INDEX(Kalender!$B$68:$B$77,MAX(1,$B48))),1,0)+IF(OR(AND($C48&gt;0,INDEX(Kalender!FF$81:FF$110,MAX(1,$C48))&gt;INDEX(Kalender!$B$81:$B$110,MAX(1,$C48))),AND($D48&gt;0,INDEX(Kalender!FF$81:FF$110,MAX(1,$D48))&gt;INDEX(Kalender!$B$81:$B$110,MAX(1,$D48))),AND($E48&gt;0,INDEX(Kalender!FF$81:FF$110,MAX(1,$E48))&gt;INDEX(Kalender!$B$81:$B$110,MAX(1,$E48))),AND($F48&gt;0,INDEX(Kalender!FF$81:FF$110,MAX(1,$F48))&gt;INDEX(Kalender!$B$81:$B$110,MAX(1,$F48)))),2,0))</f>
        <v>0</v>
      </c>
      <c r="FG48" s="5" t="n">
        <f aca="false">IF(Kalender!FG48&lt;&gt;1,0,IF(AND($B48&gt;0,INDEX(Kalender!FG$68:FG$77,MAX(1,$B48))&gt;INDEX(Kalender!$B$68:$B$77,MAX(1,$B48))),1,0)+IF(OR(AND($C48&gt;0,INDEX(Kalender!FG$81:FG$110,MAX(1,$C48))&gt;INDEX(Kalender!$B$81:$B$110,MAX(1,$C48))),AND($D48&gt;0,INDEX(Kalender!FG$81:FG$110,MAX(1,$D48))&gt;INDEX(Kalender!$B$81:$B$110,MAX(1,$D48))),AND($E48&gt;0,INDEX(Kalender!FG$81:FG$110,MAX(1,$E48))&gt;INDEX(Kalender!$B$81:$B$110,MAX(1,$E48))),AND($F48&gt;0,INDEX(Kalender!FG$81:FG$110,MAX(1,$F48))&gt;INDEX(Kalender!$B$81:$B$110,MAX(1,$F48)))),2,0))</f>
        <v>0</v>
      </c>
      <c r="FH48" s="5" t="n">
        <f aca="false">IF(Kalender!FH48&lt;&gt;1,0,IF(AND($B48&gt;0,INDEX(Kalender!FH$68:FH$77,MAX(1,$B48))&gt;INDEX(Kalender!$B$68:$B$77,MAX(1,$B48))),1,0)+IF(OR(AND($C48&gt;0,INDEX(Kalender!FH$81:FH$110,MAX(1,$C48))&gt;INDEX(Kalender!$B$81:$B$110,MAX(1,$C48))),AND($D48&gt;0,INDEX(Kalender!FH$81:FH$110,MAX(1,$D48))&gt;INDEX(Kalender!$B$81:$B$110,MAX(1,$D48))),AND($E48&gt;0,INDEX(Kalender!FH$81:FH$110,MAX(1,$E48))&gt;INDEX(Kalender!$B$81:$B$110,MAX(1,$E48))),AND($F48&gt;0,INDEX(Kalender!FH$81:FH$110,MAX(1,$F48))&gt;INDEX(Kalender!$B$81:$B$110,MAX(1,$F48)))),2,0))</f>
        <v>0</v>
      </c>
      <c r="FI48" s="5" t="n">
        <f aca="false">IF(Kalender!FI48&lt;&gt;1,0,IF(AND($B48&gt;0,INDEX(Kalender!FI$68:FI$77,MAX(1,$B48))&gt;INDEX(Kalender!$B$68:$B$77,MAX(1,$B48))),1,0)+IF(OR(AND($C48&gt;0,INDEX(Kalender!FI$81:FI$110,MAX(1,$C48))&gt;INDEX(Kalender!$B$81:$B$110,MAX(1,$C48))),AND($D48&gt;0,INDEX(Kalender!FI$81:FI$110,MAX(1,$D48))&gt;INDEX(Kalender!$B$81:$B$110,MAX(1,$D48))),AND($E48&gt;0,INDEX(Kalender!FI$81:FI$110,MAX(1,$E48))&gt;INDEX(Kalender!$B$81:$B$110,MAX(1,$E48))),AND($F48&gt;0,INDEX(Kalender!FI$81:FI$110,MAX(1,$F48))&gt;INDEX(Kalender!$B$81:$B$110,MAX(1,$F48)))),2,0))</f>
        <v>0</v>
      </c>
      <c r="FJ48" s="5" t="n">
        <f aca="false">IF(Kalender!FJ48&lt;&gt;1,0,IF(AND($B48&gt;0,INDEX(Kalender!FJ$68:FJ$77,MAX(1,$B48))&gt;INDEX(Kalender!$B$68:$B$77,MAX(1,$B48))),1,0)+IF(OR(AND($C48&gt;0,INDEX(Kalender!FJ$81:FJ$110,MAX(1,$C48))&gt;INDEX(Kalender!$B$81:$B$110,MAX(1,$C48))),AND($D48&gt;0,INDEX(Kalender!FJ$81:FJ$110,MAX(1,$D48))&gt;INDEX(Kalender!$B$81:$B$110,MAX(1,$D48))),AND($E48&gt;0,INDEX(Kalender!FJ$81:FJ$110,MAX(1,$E48))&gt;INDEX(Kalender!$B$81:$B$110,MAX(1,$E48))),AND($F48&gt;0,INDEX(Kalender!FJ$81:FJ$110,MAX(1,$F48))&gt;INDEX(Kalender!$B$81:$B$110,MAX(1,$F48)))),2,0))</f>
        <v>0</v>
      </c>
      <c r="FK48" s="5" t="n">
        <f aca="false">IF(Kalender!FK48&lt;&gt;1,0,IF(AND($B48&gt;0,INDEX(Kalender!FK$68:FK$77,MAX(1,$B48))&gt;INDEX(Kalender!$B$68:$B$77,MAX(1,$B48))),1,0)+IF(OR(AND($C48&gt;0,INDEX(Kalender!FK$81:FK$110,MAX(1,$C48))&gt;INDEX(Kalender!$B$81:$B$110,MAX(1,$C48))),AND($D48&gt;0,INDEX(Kalender!FK$81:FK$110,MAX(1,$D48))&gt;INDEX(Kalender!$B$81:$B$110,MAX(1,$D48))),AND($E48&gt;0,INDEX(Kalender!FK$81:FK$110,MAX(1,$E48))&gt;INDEX(Kalender!$B$81:$B$110,MAX(1,$E48))),AND($F48&gt;0,INDEX(Kalender!FK$81:FK$110,MAX(1,$F48))&gt;INDEX(Kalender!$B$81:$B$110,MAX(1,$F48)))),2,0))</f>
        <v>0</v>
      </c>
      <c r="FL48" s="5" t="n">
        <f aca="false">IF(Kalender!FL48&lt;&gt;1,0,IF(AND($B48&gt;0,INDEX(Kalender!FL$68:FL$77,MAX(1,$B48))&gt;INDEX(Kalender!$B$68:$B$77,MAX(1,$B48))),1,0)+IF(OR(AND($C48&gt;0,INDEX(Kalender!FL$81:FL$110,MAX(1,$C48))&gt;INDEX(Kalender!$B$81:$B$110,MAX(1,$C48))),AND($D48&gt;0,INDEX(Kalender!FL$81:FL$110,MAX(1,$D48))&gt;INDEX(Kalender!$B$81:$B$110,MAX(1,$D48))),AND($E48&gt;0,INDEX(Kalender!FL$81:FL$110,MAX(1,$E48))&gt;INDEX(Kalender!$B$81:$B$110,MAX(1,$E48))),AND($F48&gt;0,INDEX(Kalender!FL$81:FL$110,MAX(1,$F48))&gt;INDEX(Kalender!$B$81:$B$110,MAX(1,$F48)))),2,0))</f>
        <v>0</v>
      </c>
      <c r="FM48" s="5" t="n">
        <f aca="false">IF(Kalender!FM48&lt;&gt;1,0,IF(AND($B48&gt;0,INDEX(Kalender!FM$68:FM$77,MAX(1,$B48))&gt;INDEX(Kalender!$B$68:$B$77,MAX(1,$B48))),1,0)+IF(OR(AND($C48&gt;0,INDEX(Kalender!FM$81:FM$110,MAX(1,$C48))&gt;INDEX(Kalender!$B$81:$B$110,MAX(1,$C48))),AND($D48&gt;0,INDEX(Kalender!FM$81:FM$110,MAX(1,$D48))&gt;INDEX(Kalender!$B$81:$B$110,MAX(1,$D48))),AND($E48&gt;0,INDEX(Kalender!FM$81:FM$110,MAX(1,$E48))&gt;INDEX(Kalender!$B$81:$B$110,MAX(1,$E48))),AND($F48&gt;0,INDEX(Kalender!FM$81:FM$110,MAX(1,$F48))&gt;INDEX(Kalender!$B$81:$B$110,MAX(1,$F48)))),2,0))</f>
        <v>0</v>
      </c>
      <c r="FN48" s="5" t="n">
        <f aca="false">IF(Kalender!FN48&lt;&gt;1,0,IF(AND($B48&gt;0,INDEX(Kalender!FN$68:FN$77,MAX(1,$B48))&gt;INDEX(Kalender!$B$68:$B$77,MAX(1,$B48))),1,0)+IF(OR(AND($C48&gt;0,INDEX(Kalender!FN$81:FN$110,MAX(1,$C48))&gt;INDEX(Kalender!$B$81:$B$110,MAX(1,$C48))),AND($D48&gt;0,INDEX(Kalender!FN$81:FN$110,MAX(1,$D48))&gt;INDEX(Kalender!$B$81:$B$110,MAX(1,$D48))),AND($E48&gt;0,INDEX(Kalender!FN$81:FN$110,MAX(1,$E48))&gt;INDEX(Kalender!$B$81:$B$110,MAX(1,$E48))),AND($F48&gt;0,INDEX(Kalender!FN$81:FN$110,MAX(1,$F48))&gt;INDEX(Kalender!$B$81:$B$110,MAX(1,$F48)))),2,0))</f>
        <v>0</v>
      </c>
      <c r="FO48" s="5" t="n">
        <f aca="false">IF(Kalender!FO48&lt;&gt;1,0,IF(AND($B48&gt;0,INDEX(Kalender!FO$68:FO$77,MAX(1,$B48))&gt;INDEX(Kalender!$B$68:$B$77,MAX(1,$B48))),1,0)+IF(OR(AND($C48&gt;0,INDEX(Kalender!FO$81:FO$110,MAX(1,$C48))&gt;INDEX(Kalender!$B$81:$B$110,MAX(1,$C48))),AND($D48&gt;0,INDEX(Kalender!FO$81:FO$110,MAX(1,$D48))&gt;INDEX(Kalender!$B$81:$B$110,MAX(1,$D48))),AND($E48&gt;0,INDEX(Kalender!FO$81:FO$110,MAX(1,$E48))&gt;INDEX(Kalender!$B$81:$B$110,MAX(1,$E48))),AND($F48&gt;0,INDEX(Kalender!FO$81:FO$110,MAX(1,$F48))&gt;INDEX(Kalender!$B$81:$B$110,MAX(1,$F48)))),2,0))</f>
        <v>0</v>
      </c>
      <c r="FP48" s="5" t="n">
        <f aca="false">IF(Kalender!FP48&lt;&gt;1,0,IF(AND($B48&gt;0,INDEX(Kalender!FP$68:FP$77,MAX(1,$B48))&gt;INDEX(Kalender!$B$68:$B$77,MAX(1,$B48))),1,0)+IF(OR(AND($C48&gt;0,INDEX(Kalender!FP$81:FP$110,MAX(1,$C48))&gt;INDEX(Kalender!$B$81:$B$110,MAX(1,$C48))),AND($D48&gt;0,INDEX(Kalender!FP$81:FP$110,MAX(1,$D48))&gt;INDEX(Kalender!$B$81:$B$110,MAX(1,$D48))),AND($E48&gt;0,INDEX(Kalender!FP$81:FP$110,MAX(1,$E48))&gt;INDEX(Kalender!$B$81:$B$110,MAX(1,$E48))),AND($F48&gt;0,INDEX(Kalender!FP$81:FP$110,MAX(1,$F48))&gt;INDEX(Kalender!$B$81:$B$110,MAX(1,$F48)))),2,0))</f>
        <v>0</v>
      </c>
      <c r="FQ48" s="5" t="n">
        <f aca="false">IF(Kalender!FQ48&lt;&gt;1,0,IF(AND($B48&gt;0,INDEX(Kalender!FQ$68:FQ$77,MAX(1,$B48))&gt;INDEX(Kalender!$B$68:$B$77,MAX(1,$B48))),1,0)+IF(OR(AND($C48&gt;0,INDEX(Kalender!FQ$81:FQ$110,MAX(1,$C48))&gt;INDEX(Kalender!$B$81:$B$110,MAX(1,$C48))),AND($D48&gt;0,INDEX(Kalender!FQ$81:FQ$110,MAX(1,$D48))&gt;INDEX(Kalender!$B$81:$B$110,MAX(1,$D48))),AND($E48&gt;0,INDEX(Kalender!FQ$81:FQ$110,MAX(1,$E48))&gt;INDEX(Kalender!$B$81:$B$110,MAX(1,$E48))),AND($F48&gt;0,INDEX(Kalender!FQ$81:FQ$110,MAX(1,$F48))&gt;INDEX(Kalender!$B$81:$B$110,MAX(1,$F48)))),2,0))</f>
        <v>0</v>
      </c>
      <c r="FR48" s="5" t="n">
        <f aca="false">IF(Kalender!FR48&lt;&gt;1,0,IF(AND($B48&gt;0,INDEX(Kalender!FR$68:FR$77,MAX(1,$B48))&gt;INDEX(Kalender!$B$68:$B$77,MAX(1,$B48))),1,0)+IF(OR(AND($C48&gt;0,INDEX(Kalender!FR$81:FR$110,MAX(1,$C48))&gt;INDEX(Kalender!$B$81:$B$110,MAX(1,$C48))),AND($D48&gt;0,INDEX(Kalender!FR$81:FR$110,MAX(1,$D48))&gt;INDEX(Kalender!$B$81:$B$110,MAX(1,$D48))),AND($E48&gt;0,INDEX(Kalender!FR$81:FR$110,MAX(1,$E48))&gt;INDEX(Kalender!$B$81:$B$110,MAX(1,$E48))),AND($F48&gt;0,INDEX(Kalender!FR$81:FR$110,MAX(1,$F48))&gt;INDEX(Kalender!$B$81:$B$110,MAX(1,$F48)))),2,0))</f>
        <v>0</v>
      </c>
      <c r="FS48" s="5" t="n">
        <f aca="false">IF(Kalender!FS48&lt;&gt;1,0,IF(AND($B48&gt;0,INDEX(Kalender!FS$68:FS$77,MAX(1,$B48))&gt;INDEX(Kalender!$B$68:$B$77,MAX(1,$B48))),1,0)+IF(OR(AND($C48&gt;0,INDEX(Kalender!FS$81:FS$110,MAX(1,$C48))&gt;INDEX(Kalender!$B$81:$B$110,MAX(1,$C48))),AND($D48&gt;0,INDEX(Kalender!FS$81:FS$110,MAX(1,$D48))&gt;INDEX(Kalender!$B$81:$B$110,MAX(1,$D48))),AND($E48&gt;0,INDEX(Kalender!FS$81:FS$110,MAX(1,$E48))&gt;INDEX(Kalender!$B$81:$B$110,MAX(1,$E48))),AND($F48&gt;0,INDEX(Kalender!FS$81:FS$110,MAX(1,$F48))&gt;INDEX(Kalender!$B$81:$B$110,MAX(1,$F48)))),2,0))</f>
        <v>0</v>
      </c>
      <c r="FT48" s="5" t="n">
        <f aca="false">IF(Kalender!FT48&lt;&gt;1,0,IF(AND($B48&gt;0,INDEX(Kalender!FT$68:FT$77,MAX(1,$B48))&gt;INDEX(Kalender!$B$68:$B$77,MAX(1,$B48))),1,0)+IF(OR(AND($C48&gt;0,INDEX(Kalender!FT$81:FT$110,MAX(1,$C48))&gt;INDEX(Kalender!$B$81:$B$110,MAX(1,$C48))),AND($D48&gt;0,INDEX(Kalender!FT$81:FT$110,MAX(1,$D48))&gt;INDEX(Kalender!$B$81:$B$110,MAX(1,$D48))),AND($E48&gt;0,INDEX(Kalender!FT$81:FT$110,MAX(1,$E48))&gt;INDEX(Kalender!$B$81:$B$110,MAX(1,$E48))),AND($F48&gt;0,INDEX(Kalender!FT$81:FT$110,MAX(1,$F48))&gt;INDEX(Kalender!$B$81:$B$110,MAX(1,$F48)))),2,0))</f>
        <v>0</v>
      </c>
      <c r="FU48" s="5" t="n">
        <f aca="false">IF(Kalender!FU48&lt;&gt;1,0,IF(AND($B48&gt;0,INDEX(Kalender!FU$68:FU$77,MAX(1,$B48))&gt;INDEX(Kalender!$B$68:$B$77,MAX(1,$B48))),1,0)+IF(OR(AND($C48&gt;0,INDEX(Kalender!FU$81:FU$110,MAX(1,$C48))&gt;INDEX(Kalender!$B$81:$B$110,MAX(1,$C48))),AND($D48&gt;0,INDEX(Kalender!FU$81:FU$110,MAX(1,$D48))&gt;INDEX(Kalender!$B$81:$B$110,MAX(1,$D48))),AND($E48&gt;0,INDEX(Kalender!FU$81:FU$110,MAX(1,$E48))&gt;INDEX(Kalender!$B$81:$B$110,MAX(1,$E48))),AND($F48&gt;0,INDEX(Kalender!FU$81:FU$110,MAX(1,$F48))&gt;INDEX(Kalender!$B$81:$B$110,MAX(1,$F48)))),2,0))</f>
        <v>0</v>
      </c>
      <c r="FV48" s="5" t="n">
        <f aca="false">IF(Kalender!FV48&lt;&gt;1,0,IF(AND($B48&gt;0,INDEX(Kalender!FV$68:FV$77,MAX(1,$B48))&gt;INDEX(Kalender!$B$68:$B$77,MAX(1,$B48))),1,0)+IF(OR(AND($C48&gt;0,INDEX(Kalender!FV$81:FV$110,MAX(1,$C48))&gt;INDEX(Kalender!$B$81:$B$110,MAX(1,$C48))),AND($D48&gt;0,INDEX(Kalender!FV$81:FV$110,MAX(1,$D48))&gt;INDEX(Kalender!$B$81:$B$110,MAX(1,$D48))),AND($E48&gt;0,INDEX(Kalender!FV$81:FV$110,MAX(1,$E48))&gt;INDEX(Kalender!$B$81:$B$110,MAX(1,$E48))),AND($F48&gt;0,INDEX(Kalender!FV$81:FV$110,MAX(1,$F48))&gt;INDEX(Kalender!$B$81:$B$110,MAX(1,$F48)))),2,0))</f>
        <v>0</v>
      </c>
      <c r="FW48" s="5" t="n">
        <f aca="false">IF(Kalender!FW48&lt;&gt;1,0,IF(AND($B48&gt;0,INDEX(Kalender!FW$68:FW$77,MAX(1,$B48))&gt;INDEX(Kalender!$B$68:$B$77,MAX(1,$B48))),1,0)+IF(OR(AND($C48&gt;0,INDEX(Kalender!FW$81:FW$110,MAX(1,$C48))&gt;INDEX(Kalender!$B$81:$B$110,MAX(1,$C48))),AND($D48&gt;0,INDEX(Kalender!FW$81:FW$110,MAX(1,$D48))&gt;INDEX(Kalender!$B$81:$B$110,MAX(1,$D48))),AND($E48&gt;0,INDEX(Kalender!FW$81:FW$110,MAX(1,$E48))&gt;INDEX(Kalender!$B$81:$B$110,MAX(1,$E48))),AND($F48&gt;0,INDEX(Kalender!FW$81:FW$110,MAX(1,$F48))&gt;INDEX(Kalender!$B$81:$B$110,MAX(1,$F48)))),2,0))</f>
        <v>0</v>
      </c>
      <c r="FX48" s="5" t="n">
        <f aca="false">IF(Kalender!FX48&lt;&gt;1,0,IF(AND($B48&gt;0,INDEX(Kalender!FX$68:FX$77,MAX(1,$B48))&gt;INDEX(Kalender!$B$68:$B$77,MAX(1,$B48))),1,0)+IF(OR(AND($C48&gt;0,INDEX(Kalender!FX$81:FX$110,MAX(1,$C48))&gt;INDEX(Kalender!$B$81:$B$110,MAX(1,$C48))),AND($D48&gt;0,INDEX(Kalender!FX$81:FX$110,MAX(1,$D48))&gt;INDEX(Kalender!$B$81:$B$110,MAX(1,$D48))),AND($E48&gt;0,INDEX(Kalender!FX$81:FX$110,MAX(1,$E48))&gt;INDEX(Kalender!$B$81:$B$110,MAX(1,$E48))),AND($F48&gt;0,INDEX(Kalender!FX$81:FX$110,MAX(1,$F48))&gt;INDEX(Kalender!$B$81:$B$110,MAX(1,$F48)))),2,0))</f>
        <v>0</v>
      </c>
      <c r="FY48" s="5" t="n">
        <f aca="false">IF(Kalender!FY48&lt;&gt;1,0,IF(AND($B48&gt;0,INDEX(Kalender!FY$68:FY$77,MAX(1,$B48))&gt;INDEX(Kalender!$B$68:$B$77,MAX(1,$B48))),1,0)+IF(OR(AND($C48&gt;0,INDEX(Kalender!FY$81:FY$110,MAX(1,$C48))&gt;INDEX(Kalender!$B$81:$B$110,MAX(1,$C48))),AND($D48&gt;0,INDEX(Kalender!FY$81:FY$110,MAX(1,$D48))&gt;INDEX(Kalender!$B$81:$B$110,MAX(1,$D48))),AND($E48&gt;0,INDEX(Kalender!FY$81:FY$110,MAX(1,$E48))&gt;INDEX(Kalender!$B$81:$B$110,MAX(1,$E48))),AND($F48&gt;0,INDEX(Kalender!FY$81:FY$110,MAX(1,$F48))&gt;INDEX(Kalender!$B$81:$B$110,MAX(1,$F48)))),2,0))</f>
        <v>0</v>
      </c>
      <c r="FZ48" s="5" t="n">
        <f aca="false">IF(Kalender!FZ48&lt;&gt;1,0,IF(AND($B48&gt;0,INDEX(Kalender!FZ$68:FZ$77,MAX(1,$B48))&gt;INDEX(Kalender!$B$68:$B$77,MAX(1,$B48))),1,0)+IF(OR(AND($C48&gt;0,INDEX(Kalender!FZ$81:FZ$110,MAX(1,$C48))&gt;INDEX(Kalender!$B$81:$B$110,MAX(1,$C48))),AND($D48&gt;0,INDEX(Kalender!FZ$81:FZ$110,MAX(1,$D48))&gt;INDEX(Kalender!$B$81:$B$110,MAX(1,$D48))),AND($E48&gt;0,INDEX(Kalender!FZ$81:FZ$110,MAX(1,$E48))&gt;INDEX(Kalender!$B$81:$B$110,MAX(1,$E48))),AND($F48&gt;0,INDEX(Kalender!FZ$81:FZ$110,MAX(1,$F48))&gt;INDEX(Kalender!$B$81:$B$110,MAX(1,$F48)))),2,0))</f>
        <v>0</v>
      </c>
      <c r="GA48" s="5" t="n">
        <f aca="false">IF(Kalender!GA48&lt;&gt;1,0,IF(AND($B48&gt;0,INDEX(Kalender!GA$68:GA$77,MAX(1,$B48))&gt;INDEX(Kalender!$B$68:$B$77,MAX(1,$B48))),1,0)+IF(OR(AND($C48&gt;0,INDEX(Kalender!GA$81:GA$110,MAX(1,$C48))&gt;INDEX(Kalender!$B$81:$B$110,MAX(1,$C48))),AND($D48&gt;0,INDEX(Kalender!GA$81:GA$110,MAX(1,$D48))&gt;INDEX(Kalender!$B$81:$B$110,MAX(1,$D48))),AND($E48&gt;0,INDEX(Kalender!GA$81:GA$110,MAX(1,$E48))&gt;INDEX(Kalender!$B$81:$B$110,MAX(1,$E48))),AND($F48&gt;0,INDEX(Kalender!GA$81:GA$110,MAX(1,$F48))&gt;INDEX(Kalender!$B$81:$B$110,MAX(1,$F48)))),2,0))</f>
        <v>0</v>
      </c>
      <c r="GB48" s="5" t="n">
        <f aca="false">IF(Kalender!GB48&lt;&gt;1,0,IF(AND($B48&gt;0,INDEX(Kalender!GB$68:GB$77,MAX(1,$B48))&gt;INDEX(Kalender!$B$68:$B$77,MAX(1,$B48))),1,0)+IF(OR(AND($C48&gt;0,INDEX(Kalender!GB$81:GB$110,MAX(1,$C48))&gt;INDEX(Kalender!$B$81:$B$110,MAX(1,$C48))),AND($D48&gt;0,INDEX(Kalender!GB$81:GB$110,MAX(1,$D48))&gt;INDEX(Kalender!$B$81:$B$110,MAX(1,$D48))),AND($E48&gt;0,INDEX(Kalender!GB$81:GB$110,MAX(1,$E48))&gt;INDEX(Kalender!$B$81:$B$110,MAX(1,$E48))),AND($F48&gt;0,INDEX(Kalender!GB$81:GB$110,MAX(1,$F48))&gt;INDEX(Kalender!$B$81:$B$110,MAX(1,$F48)))),2,0))</f>
        <v>0</v>
      </c>
      <c r="GC48" s="5" t="n">
        <f aca="false">IF(Kalender!GC48&lt;&gt;1,0,IF(AND($B48&gt;0,INDEX(Kalender!GC$68:GC$77,MAX(1,$B48))&gt;INDEX(Kalender!$B$68:$B$77,MAX(1,$B48))),1,0)+IF(OR(AND($C48&gt;0,INDEX(Kalender!GC$81:GC$110,MAX(1,$C48))&gt;INDEX(Kalender!$B$81:$B$110,MAX(1,$C48))),AND($D48&gt;0,INDEX(Kalender!GC$81:GC$110,MAX(1,$D48))&gt;INDEX(Kalender!$B$81:$B$110,MAX(1,$D48))),AND($E48&gt;0,INDEX(Kalender!GC$81:GC$110,MAX(1,$E48))&gt;INDEX(Kalender!$B$81:$B$110,MAX(1,$E48))),AND($F48&gt;0,INDEX(Kalender!GC$81:GC$110,MAX(1,$F48))&gt;INDEX(Kalender!$B$81:$B$110,MAX(1,$F48)))),2,0))</f>
        <v>0</v>
      </c>
      <c r="GD48" s="5" t="n">
        <f aca="false">IF(Kalender!GD48&lt;&gt;1,0,IF(AND($B48&gt;0,INDEX(Kalender!GD$68:GD$77,MAX(1,$B48))&gt;INDEX(Kalender!$B$68:$B$77,MAX(1,$B48))),1,0)+IF(OR(AND($C48&gt;0,INDEX(Kalender!GD$81:GD$110,MAX(1,$C48))&gt;INDEX(Kalender!$B$81:$B$110,MAX(1,$C48))),AND($D48&gt;0,INDEX(Kalender!GD$81:GD$110,MAX(1,$D48))&gt;INDEX(Kalender!$B$81:$B$110,MAX(1,$D48))),AND($E48&gt;0,INDEX(Kalender!GD$81:GD$110,MAX(1,$E48))&gt;INDEX(Kalender!$B$81:$B$110,MAX(1,$E48))),AND($F48&gt;0,INDEX(Kalender!GD$81:GD$110,MAX(1,$F48))&gt;INDEX(Kalender!$B$81:$B$110,MAX(1,$F48)))),2,0))</f>
        <v>0</v>
      </c>
      <c r="GE48" s="5" t="n">
        <f aca="false">IF(Kalender!GE48&lt;&gt;1,0,IF(AND($B48&gt;0,INDEX(Kalender!GE$68:GE$77,MAX(1,$B48))&gt;INDEX(Kalender!$B$68:$B$77,MAX(1,$B48))),1,0)+IF(OR(AND($C48&gt;0,INDEX(Kalender!GE$81:GE$110,MAX(1,$C48))&gt;INDEX(Kalender!$B$81:$B$110,MAX(1,$C48))),AND($D48&gt;0,INDEX(Kalender!GE$81:GE$110,MAX(1,$D48))&gt;INDEX(Kalender!$B$81:$B$110,MAX(1,$D48))),AND($E48&gt;0,INDEX(Kalender!GE$81:GE$110,MAX(1,$E48))&gt;INDEX(Kalender!$B$81:$B$110,MAX(1,$E48))),AND($F48&gt;0,INDEX(Kalender!GE$81:GE$110,MAX(1,$F48))&gt;INDEX(Kalender!$B$81:$B$110,MAX(1,$F48)))),2,0))</f>
        <v>0</v>
      </c>
      <c r="GF48" s="5" t="n">
        <f aca="false">IF(Kalender!GF48&lt;&gt;1,0,IF(AND($B48&gt;0,INDEX(Kalender!GF$68:GF$77,MAX(1,$B48))&gt;INDEX(Kalender!$B$68:$B$77,MAX(1,$B48))),1,0)+IF(OR(AND($C48&gt;0,INDEX(Kalender!GF$81:GF$110,MAX(1,$C48))&gt;INDEX(Kalender!$B$81:$B$110,MAX(1,$C48))),AND($D48&gt;0,INDEX(Kalender!GF$81:GF$110,MAX(1,$D48))&gt;INDEX(Kalender!$B$81:$B$110,MAX(1,$D48))),AND($E48&gt;0,INDEX(Kalender!GF$81:GF$110,MAX(1,$E48))&gt;INDEX(Kalender!$B$81:$B$110,MAX(1,$E48))),AND($F48&gt;0,INDEX(Kalender!GF$81:GF$110,MAX(1,$F48))&gt;INDEX(Kalender!$B$81:$B$110,MAX(1,$F48)))),2,0))</f>
        <v>0</v>
      </c>
      <c r="GG48" s="5" t="n">
        <f aca="false">IF(Kalender!GG48&lt;&gt;1,0,IF(AND($B48&gt;0,INDEX(Kalender!GG$68:GG$77,MAX(1,$B48))&gt;INDEX(Kalender!$B$68:$B$77,MAX(1,$B48))),1,0)+IF(OR(AND($C48&gt;0,INDEX(Kalender!GG$81:GG$110,MAX(1,$C48))&gt;INDEX(Kalender!$B$81:$B$110,MAX(1,$C48))),AND($D48&gt;0,INDEX(Kalender!GG$81:GG$110,MAX(1,$D48))&gt;INDEX(Kalender!$B$81:$B$110,MAX(1,$D48))),AND($E48&gt;0,INDEX(Kalender!GG$81:GG$110,MAX(1,$E48))&gt;INDEX(Kalender!$B$81:$B$110,MAX(1,$E48))),AND($F48&gt;0,INDEX(Kalender!GG$81:GG$110,MAX(1,$F48))&gt;INDEX(Kalender!$B$81:$B$110,MAX(1,$F48)))),2,0))</f>
        <v>0</v>
      </c>
      <c r="GH48" s="5" t="n">
        <f aca="false">IF(Kalender!GH48&lt;&gt;1,0,IF(AND($B48&gt;0,INDEX(Kalender!GH$68:GH$77,MAX(1,$B48))&gt;INDEX(Kalender!$B$68:$B$77,MAX(1,$B48))),1,0)+IF(OR(AND($C48&gt;0,INDEX(Kalender!GH$81:GH$110,MAX(1,$C48))&gt;INDEX(Kalender!$B$81:$B$110,MAX(1,$C48))),AND($D48&gt;0,INDEX(Kalender!GH$81:GH$110,MAX(1,$D48))&gt;INDEX(Kalender!$B$81:$B$110,MAX(1,$D48))),AND($E48&gt;0,INDEX(Kalender!GH$81:GH$110,MAX(1,$E48))&gt;INDEX(Kalender!$B$81:$B$110,MAX(1,$E48))),AND($F48&gt;0,INDEX(Kalender!GH$81:GH$110,MAX(1,$F48))&gt;INDEX(Kalender!$B$81:$B$110,MAX(1,$F48)))),2,0))</f>
        <v>0</v>
      </c>
      <c r="GI48" s="5" t="n">
        <f aca="false">IF(Kalender!GI48&lt;&gt;1,0,IF(AND($B48&gt;0,INDEX(Kalender!GI$68:GI$77,MAX(1,$B48))&gt;INDEX(Kalender!$B$68:$B$77,MAX(1,$B48))),1,0)+IF(OR(AND($C48&gt;0,INDEX(Kalender!GI$81:GI$110,MAX(1,$C48))&gt;INDEX(Kalender!$B$81:$B$110,MAX(1,$C48))),AND($D48&gt;0,INDEX(Kalender!GI$81:GI$110,MAX(1,$D48))&gt;INDEX(Kalender!$B$81:$B$110,MAX(1,$D48))),AND($E48&gt;0,INDEX(Kalender!GI$81:GI$110,MAX(1,$E48))&gt;INDEX(Kalender!$B$81:$B$110,MAX(1,$E48))),AND($F48&gt;0,INDEX(Kalender!GI$81:GI$110,MAX(1,$F48))&gt;INDEX(Kalender!$B$81:$B$110,MAX(1,$F48)))),2,0))</f>
        <v>0</v>
      </c>
      <c r="GJ48" s="5" t="n">
        <f aca="false">IF(Kalender!GJ48&lt;&gt;1,0,IF(AND($B48&gt;0,INDEX(Kalender!GJ$68:GJ$77,MAX(1,$B48))&gt;INDEX(Kalender!$B$68:$B$77,MAX(1,$B48))),1,0)+IF(OR(AND($C48&gt;0,INDEX(Kalender!GJ$81:GJ$110,MAX(1,$C48))&gt;INDEX(Kalender!$B$81:$B$110,MAX(1,$C48))),AND($D48&gt;0,INDEX(Kalender!GJ$81:GJ$110,MAX(1,$D48))&gt;INDEX(Kalender!$B$81:$B$110,MAX(1,$D48))),AND($E48&gt;0,INDEX(Kalender!GJ$81:GJ$110,MAX(1,$E48))&gt;INDEX(Kalender!$B$81:$B$110,MAX(1,$E48))),AND($F48&gt;0,INDEX(Kalender!GJ$81:GJ$110,MAX(1,$F48))&gt;INDEX(Kalender!$B$81:$B$110,MAX(1,$F48)))),2,0))</f>
        <v>0</v>
      </c>
      <c r="GK48" s="5" t="n">
        <f aca="false">IF(Kalender!GK48&lt;&gt;1,0,IF(AND($B48&gt;0,INDEX(Kalender!GK$68:GK$77,MAX(1,$B48))&gt;INDEX(Kalender!$B$68:$B$77,MAX(1,$B48))),1,0)+IF(OR(AND($C48&gt;0,INDEX(Kalender!GK$81:GK$110,MAX(1,$C48))&gt;INDEX(Kalender!$B$81:$B$110,MAX(1,$C48))),AND($D48&gt;0,INDEX(Kalender!GK$81:GK$110,MAX(1,$D48))&gt;INDEX(Kalender!$B$81:$B$110,MAX(1,$D48))),AND($E48&gt;0,INDEX(Kalender!GK$81:GK$110,MAX(1,$E48))&gt;INDEX(Kalender!$B$81:$B$110,MAX(1,$E48))),AND($F48&gt;0,INDEX(Kalender!GK$81:GK$110,MAX(1,$F48))&gt;INDEX(Kalender!$B$81:$B$110,MAX(1,$F48)))),2,0))</f>
        <v>0</v>
      </c>
      <c r="GL48" s="5" t="n">
        <f aca="false">IF(Kalender!GL48&lt;&gt;1,0,IF(AND($B48&gt;0,INDEX(Kalender!GL$68:GL$77,MAX(1,$B48))&gt;INDEX(Kalender!$B$68:$B$77,MAX(1,$B48))),1,0)+IF(OR(AND($C48&gt;0,INDEX(Kalender!GL$81:GL$110,MAX(1,$C48))&gt;INDEX(Kalender!$B$81:$B$110,MAX(1,$C48))),AND($D48&gt;0,INDEX(Kalender!GL$81:GL$110,MAX(1,$D48))&gt;INDEX(Kalender!$B$81:$B$110,MAX(1,$D48))),AND($E48&gt;0,INDEX(Kalender!GL$81:GL$110,MAX(1,$E48))&gt;INDEX(Kalender!$B$81:$B$110,MAX(1,$E48))),AND($F48&gt;0,INDEX(Kalender!GL$81:GL$110,MAX(1,$F48))&gt;INDEX(Kalender!$B$81:$B$110,MAX(1,$F48)))),2,0))</f>
        <v>0</v>
      </c>
      <c r="GM48" s="5" t="n">
        <f aca="false">IF(Kalender!GM48&lt;&gt;1,0,IF(AND($B48&gt;0,INDEX(Kalender!GM$68:GM$77,MAX(1,$B48))&gt;INDEX(Kalender!$B$68:$B$77,MAX(1,$B48))),1,0)+IF(OR(AND($C48&gt;0,INDEX(Kalender!GM$81:GM$110,MAX(1,$C48))&gt;INDEX(Kalender!$B$81:$B$110,MAX(1,$C48))),AND($D48&gt;0,INDEX(Kalender!GM$81:GM$110,MAX(1,$D48))&gt;INDEX(Kalender!$B$81:$B$110,MAX(1,$D48))),AND($E48&gt;0,INDEX(Kalender!GM$81:GM$110,MAX(1,$E48))&gt;INDEX(Kalender!$B$81:$B$110,MAX(1,$E48))),AND($F48&gt;0,INDEX(Kalender!GM$81:GM$110,MAX(1,$F48))&gt;INDEX(Kalender!$B$81:$B$110,MAX(1,$F48)))),2,0))</f>
        <v>0</v>
      </c>
      <c r="GN48" s="5" t="n">
        <f aca="false">IF(Kalender!GN48&lt;&gt;1,0,IF(AND($B48&gt;0,INDEX(Kalender!GN$68:GN$77,MAX(1,$B48))&gt;INDEX(Kalender!$B$68:$B$77,MAX(1,$B48))),1,0)+IF(OR(AND($C48&gt;0,INDEX(Kalender!GN$81:GN$110,MAX(1,$C48))&gt;INDEX(Kalender!$B$81:$B$110,MAX(1,$C48))),AND($D48&gt;0,INDEX(Kalender!GN$81:GN$110,MAX(1,$D48))&gt;INDEX(Kalender!$B$81:$B$110,MAX(1,$D48))),AND($E48&gt;0,INDEX(Kalender!GN$81:GN$110,MAX(1,$E48))&gt;INDEX(Kalender!$B$81:$B$110,MAX(1,$E48))),AND($F48&gt;0,INDEX(Kalender!GN$81:GN$110,MAX(1,$F48))&gt;INDEX(Kalender!$B$81:$B$110,MAX(1,$F48)))),2,0))</f>
        <v>0</v>
      </c>
      <c r="GO48" s="5" t="n">
        <f aca="false">IF(Kalender!GO48&lt;&gt;1,0,IF(AND($B48&gt;0,INDEX(Kalender!GO$68:GO$77,MAX(1,$B48))&gt;INDEX(Kalender!$B$68:$B$77,MAX(1,$B48))),1,0)+IF(OR(AND($C48&gt;0,INDEX(Kalender!GO$81:GO$110,MAX(1,$C48))&gt;INDEX(Kalender!$B$81:$B$110,MAX(1,$C48))),AND($D48&gt;0,INDEX(Kalender!GO$81:GO$110,MAX(1,$D48))&gt;INDEX(Kalender!$B$81:$B$110,MAX(1,$D48))),AND($E48&gt;0,INDEX(Kalender!GO$81:GO$110,MAX(1,$E48))&gt;INDEX(Kalender!$B$81:$B$110,MAX(1,$E48))),AND($F48&gt;0,INDEX(Kalender!GO$81:GO$110,MAX(1,$F48))&gt;INDEX(Kalender!$B$81:$B$110,MAX(1,$F48)))),2,0))</f>
        <v>0</v>
      </c>
      <c r="GP48" s="5" t="n">
        <f aca="false">IF(Kalender!GP48&lt;&gt;1,0,IF(AND($B48&gt;0,INDEX(Kalender!GP$68:GP$77,MAX(1,$B48))&gt;INDEX(Kalender!$B$68:$B$77,MAX(1,$B48))),1,0)+IF(OR(AND($C48&gt;0,INDEX(Kalender!GP$81:GP$110,MAX(1,$C48))&gt;INDEX(Kalender!$B$81:$B$110,MAX(1,$C48))),AND($D48&gt;0,INDEX(Kalender!GP$81:GP$110,MAX(1,$D48))&gt;INDEX(Kalender!$B$81:$B$110,MAX(1,$D48))),AND($E48&gt;0,INDEX(Kalender!GP$81:GP$110,MAX(1,$E48))&gt;INDEX(Kalender!$B$81:$B$110,MAX(1,$E48))),AND($F48&gt;0,INDEX(Kalender!GP$81:GP$110,MAX(1,$F48))&gt;INDEX(Kalender!$B$81:$B$110,MAX(1,$F48)))),2,0))</f>
        <v>0</v>
      </c>
      <c r="GQ48" s="5" t="n">
        <f aca="false">IF(Kalender!GQ48&lt;&gt;1,0,IF(AND($B48&gt;0,INDEX(Kalender!GQ$68:GQ$77,MAX(1,$B48))&gt;INDEX(Kalender!$B$68:$B$77,MAX(1,$B48))),1,0)+IF(OR(AND($C48&gt;0,INDEX(Kalender!GQ$81:GQ$110,MAX(1,$C48))&gt;INDEX(Kalender!$B$81:$B$110,MAX(1,$C48))),AND($D48&gt;0,INDEX(Kalender!GQ$81:GQ$110,MAX(1,$D48))&gt;INDEX(Kalender!$B$81:$B$110,MAX(1,$D48))),AND($E48&gt;0,INDEX(Kalender!GQ$81:GQ$110,MAX(1,$E48))&gt;INDEX(Kalender!$B$81:$B$110,MAX(1,$E48))),AND($F48&gt;0,INDEX(Kalender!GQ$81:GQ$110,MAX(1,$F48))&gt;INDEX(Kalender!$B$81:$B$110,MAX(1,$F48)))),2,0))</f>
        <v>0</v>
      </c>
      <c r="GR48" s="5" t="n">
        <f aca="false">IF(Kalender!GR48&lt;&gt;1,0,IF(AND($B48&gt;0,INDEX(Kalender!GR$68:GR$77,MAX(1,$B48))&gt;INDEX(Kalender!$B$68:$B$77,MAX(1,$B48))),1,0)+IF(OR(AND($C48&gt;0,INDEX(Kalender!GR$81:GR$110,MAX(1,$C48))&gt;INDEX(Kalender!$B$81:$B$110,MAX(1,$C48))),AND($D48&gt;0,INDEX(Kalender!GR$81:GR$110,MAX(1,$D48))&gt;INDEX(Kalender!$B$81:$B$110,MAX(1,$D48))),AND($E48&gt;0,INDEX(Kalender!GR$81:GR$110,MAX(1,$E48))&gt;INDEX(Kalender!$B$81:$B$110,MAX(1,$E48))),AND($F48&gt;0,INDEX(Kalender!GR$81:GR$110,MAX(1,$F48))&gt;INDEX(Kalender!$B$81:$B$110,MAX(1,$F48)))),2,0))</f>
        <v>0</v>
      </c>
      <c r="GS48" s="5" t="n">
        <f aca="false">IF(Kalender!GS48&lt;&gt;1,0,IF(AND($B48&gt;0,INDEX(Kalender!GS$68:GS$77,MAX(1,$B48))&gt;INDEX(Kalender!$B$68:$B$77,MAX(1,$B48))),1,0)+IF(OR(AND($C48&gt;0,INDEX(Kalender!GS$81:GS$110,MAX(1,$C48))&gt;INDEX(Kalender!$B$81:$B$110,MAX(1,$C48))),AND($D48&gt;0,INDEX(Kalender!GS$81:GS$110,MAX(1,$D48))&gt;INDEX(Kalender!$B$81:$B$110,MAX(1,$D48))),AND($E48&gt;0,INDEX(Kalender!GS$81:GS$110,MAX(1,$E48))&gt;INDEX(Kalender!$B$81:$B$110,MAX(1,$E48))),AND($F48&gt;0,INDEX(Kalender!GS$81:GS$110,MAX(1,$F48))&gt;INDEX(Kalender!$B$81:$B$110,MAX(1,$F48)))),2,0))</f>
        <v>0</v>
      </c>
      <c r="GT48" s="5" t="n">
        <f aca="false">IF(Kalender!GT48&lt;&gt;1,0,IF(AND($B48&gt;0,INDEX(Kalender!GT$68:GT$77,MAX(1,$B48))&gt;INDEX(Kalender!$B$68:$B$77,MAX(1,$B48))),1,0)+IF(OR(AND($C48&gt;0,INDEX(Kalender!GT$81:GT$110,MAX(1,$C48))&gt;INDEX(Kalender!$B$81:$B$110,MAX(1,$C48))),AND($D48&gt;0,INDEX(Kalender!GT$81:GT$110,MAX(1,$D48))&gt;INDEX(Kalender!$B$81:$B$110,MAX(1,$D48))),AND($E48&gt;0,INDEX(Kalender!GT$81:GT$110,MAX(1,$E48))&gt;INDEX(Kalender!$B$81:$B$110,MAX(1,$E48))),AND($F48&gt;0,INDEX(Kalender!GT$81:GT$110,MAX(1,$F48))&gt;INDEX(Kalender!$B$81:$B$110,MAX(1,$F48)))),2,0))</f>
        <v>0</v>
      </c>
      <c r="GU48" s="5" t="n">
        <f aca="false">IF(Kalender!GU48&lt;&gt;1,0,IF(AND($B48&gt;0,INDEX(Kalender!GU$68:GU$77,MAX(1,$B48))&gt;INDEX(Kalender!$B$68:$B$77,MAX(1,$B48))),1,0)+IF(OR(AND($C48&gt;0,INDEX(Kalender!GU$81:GU$110,MAX(1,$C48))&gt;INDEX(Kalender!$B$81:$B$110,MAX(1,$C48))),AND($D48&gt;0,INDEX(Kalender!GU$81:GU$110,MAX(1,$D48))&gt;INDEX(Kalender!$B$81:$B$110,MAX(1,$D48))),AND($E48&gt;0,INDEX(Kalender!GU$81:GU$110,MAX(1,$E48))&gt;INDEX(Kalender!$B$81:$B$110,MAX(1,$E48))),AND($F48&gt;0,INDEX(Kalender!GU$81:GU$110,MAX(1,$F48))&gt;INDEX(Kalender!$B$81:$B$110,MAX(1,$F48)))),2,0))</f>
        <v>0</v>
      </c>
      <c r="GV48" s="5" t="n">
        <f aca="false">IF(Kalender!GV48&lt;&gt;1,0,IF(AND($B48&gt;0,INDEX(Kalender!GV$68:GV$77,MAX(1,$B48))&gt;INDEX(Kalender!$B$68:$B$77,MAX(1,$B48))),1,0)+IF(OR(AND($C48&gt;0,INDEX(Kalender!GV$81:GV$110,MAX(1,$C48))&gt;INDEX(Kalender!$B$81:$B$110,MAX(1,$C48))),AND($D48&gt;0,INDEX(Kalender!GV$81:GV$110,MAX(1,$D48))&gt;INDEX(Kalender!$B$81:$B$110,MAX(1,$D48))),AND($E48&gt;0,INDEX(Kalender!GV$81:GV$110,MAX(1,$E48))&gt;INDEX(Kalender!$B$81:$B$110,MAX(1,$E48))),AND($F48&gt;0,INDEX(Kalender!GV$81:GV$110,MAX(1,$F48))&gt;INDEX(Kalender!$B$81:$B$110,MAX(1,$F48)))),2,0))</f>
        <v>0</v>
      </c>
      <c r="GW48" s="5" t="n">
        <f aca="false">IF(Kalender!GW48&lt;&gt;1,0,IF(AND($B48&gt;0,INDEX(Kalender!GW$68:GW$77,MAX(1,$B48))&gt;INDEX(Kalender!$B$68:$B$77,MAX(1,$B48))),1,0)+IF(OR(AND($C48&gt;0,INDEX(Kalender!GW$81:GW$110,MAX(1,$C48))&gt;INDEX(Kalender!$B$81:$B$110,MAX(1,$C48))),AND($D48&gt;0,INDEX(Kalender!GW$81:GW$110,MAX(1,$D48))&gt;INDEX(Kalender!$B$81:$B$110,MAX(1,$D48))),AND($E48&gt;0,INDEX(Kalender!GW$81:GW$110,MAX(1,$E48))&gt;INDEX(Kalender!$B$81:$B$110,MAX(1,$E48))),AND($F48&gt;0,INDEX(Kalender!GW$81:GW$110,MAX(1,$F48))&gt;INDEX(Kalender!$B$81:$B$110,MAX(1,$F48)))),2,0))</f>
        <v>0</v>
      </c>
      <c r="GX48" s="5" t="n">
        <f aca="false">IF(Kalender!GX48&lt;&gt;1,0,IF(AND($B48&gt;0,INDEX(Kalender!GX$68:GX$77,MAX(1,$B48))&gt;INDEX(Kalender!$B$68:$B$77,MAX(1,$B48))),1,0)+IF(OR(AND($C48&gt;0,INDEX(Kalender!GX$81:GX$110,MAX(1,$C48))&gt;INDEX(Kalender!$B$81:$B$110,MAX(1,$C48))),AND($D48&gt;0,INDEX(Kalender!GX$81:GX$110,MAX(1,$D48))&gt;INDEX(Kalender!$B$81:$B$110,MAX(1,$D48))),AND($E48&gt;0,INDEX(Kalender!GX$81:GX$110,MAX(1,$E48))&gt;INDEX(Kalender!$B$81:$B$110,MAX(1,$E48))),AND($F48&gt;0,INDEX(Kalender!GX$81:GX$110,MAX(1,$F48))&gt;INDEX(Kalender!$B$81:$B$110,MAX(1,$F48)))),2,0))</f>
        <v>0</v>
      </c>
      <c r="GY48" s="5" t="n">
        <f aca="false">IF(Kalender!GY48&lt;&gt;1,0,IF(AND($B48&gt;0,INDEX(Kalender!GY$68:GY$77,MAX(1,$B48))&gt;INDEX(Kalender!$B$68:$B$77,MAX(1,$B48))),1,0)+IF(OR(AND($C48&gt;0,INDEX(Kalender!GY$81:GY$110,MAX(1,$C48))&gt;INDEX(Kalender!$B$81:$B$110,MAX(1,$C48))),AND($D48&gt;0,INDEX(Kalender!GY$81:GY$110,MAX(1,$D48))&gt;INDEX(Kalender!$B$81:$B$110,MAX(1,$D48))),AND($E48&gt;0,INDEX(Kalender!GY$81:GY$110,MAX(1,$E48))&gt;INDEX(Kalender!$B$81:$B$110,MAX(1,$E48))),AND($F48&gt;0,INDEX(Kalender!GY$81:GY$110,MAX(1,$F48))&gt;INDEX(Kalender!$B$81:$B$110,MAX(1,$F48)))),2,0))</f>
        <v>0</v>
      </c>
      <c r="GZ48" s="5" t="n">
        <f aca="false">IF(Kalender!GZ48&lt;&gt;1,0,IF(AND($B48&gt;0,INDEX(Kalender!GZ$68:GZ$77,MAX(1,$B48))&gt;INDEX(Kalender!$B$68:$B$77,MAX(1,$B48))),1,0)+IF(OR(AND($C48&gt;0,INDEX(Kalender!GZ$81:GZ$110,MAX(1,$C48))&gt;INDEX(Kalender!$B$81:$B$110,MAX(1,$C48))),AND($D48&gt;0,INDEX(Kalender!GZ$81:GZ$110,MAX(1,$D48))&gt;INDEX(Kalender!$B$81:$B$110,MAX(1,$D48))),AND($E48&gt;0,INDEX(Kalender!GZ$81:GZ$110,MAX(1,$E48))&gt;INDEX(Kalender!$B$81:$B$110,MAX(1,$E48))),AND($F48&gt;0,INDEX(Kalender!GZ$81:GZ$110,MAX(1,$F48))&gt;INDEX(Kalender!$B$81:$B$110,MAX(1,$F48)))),2,0))</f>
        <v>0</v>
      </c>
      <c r="HA48" s="5" t="n">
        <f aca="false">IF(Kalender!HA48&lt;&gt;1,0,IF(AND($B48&gt;0,INDEX(Kalender!HA$68:HA$77,MAX(1,$B48))&gt;INDEX(Kalender!$B$68:$B$77,MAX(1,$B48))),1,0)+IF(OR(AND($C48&gt;0,INDEX(Kalender!HA$81:HA$110,MAX(1,$C48))&gt;INDEX(Kalender!$B$81:$B$110,MAX(1,$C48))),AND($D48&gt;0,INDEX(Kalender!HA$81:HA$110,MAX(1,$D48))&gt;INDEX(Kalender!$B$81:$B$110,MAX(1,$D48))),AND($E48&gt;0,INDEX(Kalender!HA$81:HA$110,MAX(1,$E48))&gt;INDEX(Kalender!$B$81:$B$110,MAX(1,$E48))),AND($F48&gt;0,INDEX(Kalender!HA$81:HA$110,MAX(1,$F48))&gt;INDEX(Kalender!$B$81:$B$110,MAX(1,$F48)))),2,0))</f>
        <v>0</v>
      </c>
      <c r="HB48" s="5" t="n">
        <f aca="false">IF(Kalender!HB48&lt;&gt;1,0,IF(AND($B48&gt;0,INDEX(Kalender!HB$68:HB$77,MAX(1,$B48))&gt;INDEX(Kalender!$B$68:$B$77,MAX(1,$B48))),1,0)+IF(OR(AND($C48&gt;0,INDEX(Kalender!HB$81:HB$110,MAX(1,$C48))&gt;INDEX(Kalender!$B$81:$B$110,MAX(1,$C48))),AND($D48&gt;0,INDEX(Kalender!HB$81:HB$110,MAX(1,$D48))&gt;INDEX(Kalender!$B$81:$B$110,MAX(1,$D48))),AND($E48&gt;0,INDEX(Kalender!HB$81:HB$110,MAX(1,$E48))&gt;INDEX(Kalender!$B$81:$B$110,MAX(1,$E48))),AND($F48&gt;0,INDEX(Kalender!HB$81:HB$110,MAX(1,$F48))&gt;INDEX(Kalender!$B$81:$B$110,MAX(1,$F48)))),2,0))</f>
        <v>0</v>
      </c>
      <c r="HC48" s="5" t="n">
        <f aca="false">IF(Kalender!HC48&lt;&gt;1,0,IF(AND($B48&gt;0,INDEX(Kalender!HC$68:HC$77,MAX(1,$B48))&gt;INDEX(Kalender!$B$68:$B$77,MAX(1,$B48))),1,0)+IF(OR(AND($C48&gt;0,INDEX(Kalender!HC$81:HC$110,MAX(1,$C48))&gt;INDEX(Kalender!$B$81:$B$110,MAX(1,$C48))),AND($D48&gt;0,INDEX(Kalender!HC$81:HC$110,MAX(1,$D48))&gt;INDEX(Kalender!$B$81:$B$110,MAX(1,$D48))),AND($E48&gt;0,INDEX(Kalender!HC$81:HC$110,MAX(1,$E48))&gt;INDEX(Kalender!$B$81:$B$110,MAX(1,$E48))),AND($F48&gt;0,INDEX(Kalender!HC$81:HC$110,MAX(1,$F48))&gt;INDEX(Kalender!$B$81:$B$110,MAX(1,$F48)))),2,0))</f>
        <v>0</v>
      </c>
      <c r="HD48" s="5" t="n">
        <f aca="false">IF(Kalender!HD48&lt;&gt;1,0,IF(AND($B48&gt;0,INDEX(Kalender!HD$68:HD$77,MAX(1,$B48))&gt;INDEX(Kalender!$B$68:$B$77,MAX(1,$B48))),1,0)+IF(OR(AND($C48&gt;0,INDEX(Kalender!HD$81:HD$110,MAX(1,$C48))&gt;INDEX(Kalender!$B$81:$B$110,MAX(1,$C48))),AND($D48&gt;0,INDEX(Kalender!HD$81:HD$110,MAX(1,$D48))&gt;INDEX(Kalender!$B$81:$B$110,MAX(1,$D48))),AND($E48&gt;0,INDEX(Kalender!HD$81:HD$110,MAX(1,$E48))&gt;INDEX(Kalender!$B$81:$B$110,MAX(1,$E48))),AND($F48&gt;0,INDEX(Kalender!HD$81:HD$110,MAX(1,$F48))&gt;INDEX(Kalender!$B$81:$B$110,MAX(1,$F48)))),2,0))</f>
        <v>0</v>
      </c>
      <c r="HE48" s="5" t="n">
        <f aca="false">IF(Kalender!HE48&lt;&gt;1,0,IF(AND($B48&gt;0,INDEX(Kalender!HE$68:HE$77,MAX(1,$B48))&gt;INDEX(Kalender!$B$68:$B$77,MAX(1,$B48))),1,0)+IF(OR(AND($C48&gt;0,INDEX(Kalender!HE$81:HE$110,MAX(1,$C48))&gt;INDEX(Kalender!$B$81:$B$110,MAX(1,$C48))),AND($D48&gt;0,INDEX(Kalender!HE$81:HE$110,MAX(1,$D48))&gt;INDEX(Kalender!$B$81:$B$110,MAX(1,$D48))),AND($E48&gt;0,INDEX(Kalender!HE$81:HE$110,MAX(1,$E48))&gt;INDEX(Kalender!$B$81:$B$110,MAX(1,$E48))),AND($F48&gt;0,INDEX(Kalender!HE$81:HE$110,MAX(1,$F48))&gt;INDEX(Kalender!$B$81:$B$110,MAX(1,$F48)))),2,0))</f>
        <v>0</v>
      </c>
      <c r="HF48" s="5" t="n">
        <f aca="false">IF(Kalender!HF48&lt;&gt;1,0,IF(AND($B48&gt;0,INDEX(Kalender!HF$68:HF$77,MAX(1,$B48))&gt;INDEX(Kalender!$B$68:$B$77,MAX(1,$B48))),1,0)+IF(OR(AND($C48&gt;0,INDEX(Kalender!HF$81:HF$110,MAX(1,$C48))&gt;INDEX(Kalender!$B$81:$B$110,MAX(1,$C48))),AND($D48&gt;0,INDEX(Kalender!HF$81:HF$110,MAX(1,$D48))&gt;INDEX(Kalender!$B$81:$B$110,MAX(1,$D48))),AND($E48&gt;0,INDEX(Kalender!HF$81:HF$110,MAX(1,$E48))&gt;INDEX(Kalender!$B$81:$B$110,MAX(1,$E48))),AND($F48&gt;0,INDEX(Kalender!HF$81:HF$110,MAX(1,$F48))&gt;INDEX(Kalender!$B$81:$B$110,MAX(1,$F48)))),2,0))</f>
        <v>0</v>
      </c>
      <c r="HG48" s="5" t="n">
        <f aca="false">IF(Kalender!HG48&lt;&gt;1,0,IF(AND($B48&gt;0,INDEX(Kalender!HG$68:HG$77,MAX(1,$B48))&gt;INDEX(Kalender!$B$68:$B$77,MAX(1,$B48))),1,0)+IF(OR(AND($C48&gt;0,INDEX(Kalender!HG$81:HG$110,MAX(1,$C48))&gt;INDEX(Kalender!$B$81:$B$110,MAX(1,$C48))),AND($D48&gt;0,INDEX(Kalender!HG$81:HG$110,MAX(1,$D48))&gt;INDEX(Kalender!$B$81:$B$110,MAX(1,$D48))),AND($E48&gt;0,INDEX(Kalender!HG$81:HG$110,MAX(1,$E48))&gt;INDEX(Kalender!$B$81:$B$110,MAX(1,$E48))),AND($F48&gt;0,INDEX(Kalender!HG$81:HG$110,MAX(1,$F48))&gt;INDEX(Kalender!$B$81:$B$110,MAX(1,$F48)))),2,0))</f>
        <v>0</v>
      </c>
      <c r="HH48" s="5" t="n">
        <f aca="false">IF(Kalender!HH48&lt;&gt;1,0,IF(AND($B48&gt;0,INDEX(Kalender!HH$68:HH$77,MAX(1,$B48))&gt;INDEX(Kalender!$B$68:$B$77,MAX(1,$B48))),1,0)+IF(OR(AND($C48&gt;0,INDEX(Kalender!HH$81:HH$110,MAX(1,$C48))&gt;INDEX(Kalender!$B$81:$B$110,MAX(1,$C48))),AND($D48&gt;0,INDEX(Kalender!HH$81:HH$110,MAX(1,$D48))&gt;INDEX(Kalender!$B$81:$B$110,MAX(1,$D48))),AND($E48&gt;0,INDEX(Kalender!HH$81:HH$110,MAX(1,$E48))&gt;INDEX(Kalender!$B$81:$B$110,MAX(1,$E48))),AND($F48&gt;0,INDEX(Kalender!HH$81:HH$110,MAX(1,$F48))&gt;INDEX(Kalender!$B$81:$B$110,MAX(1,$F48)))),2,0))</f>
        <v>0</v>
      </c>
      <c r="HI48" s="5" t="n">
        <f aca="false">IF(Kalender!HI48&lt;&gt;1,0,IF(AND($B48&gt;0,INDEX(Kalender!HI$68:HI$77,MAX(1,$B48))&gt;INDEX(Kalender!$B$68:$B$77,MAX(1,$B48))),1,0)+IF(OR(AND($C48&gt;0,INDEX(Kalender!HI$81:HI$110,MAX(1,$C48))&gt;INDEX(Kalender!$B$81:$B$110,MAX(1,$C48))),AND($D48&gt;0,INDEX(Kalender!HI$81:HI$110,MAX(1,$D48))&gt;INDEX(Kalender!$B$81:$B$110,MAX(1,$D48))),AND($E48&gt;0,INDEX(Kalender!HI$81:HI$110,MAX(1,$E48))&gt;INDEX(Kalender!$B$81:$B$110,MAX(1,$E48))),AND($F48&gt;0,INDEX(Kalender!HI$81:HI$110,MAX(1,$F48))&gt;INDEX(Kalender!$B$81:$B$110,MAX(1,$F48)))),2,0))</f>
        <v>0</v>
      </c>
      <c r="HJ48" s="5" t="n">
        <f aca="false">IF(Kalender!HJ48&lt;&gt;1,0,IF(AND($B48&gt;0,INDEX(Kalender!HJ$68:HJ$77,MAX(1,$B48))&gt;INDEX(Kalender!$B$68:$B$77,MAX(1,$B48))),1,0)+IF(OR(AND($C48&gt;0,INDEX(Kalender!HJ$81:HJ$110,MAX(1,$C48))&gt;INDEX(Kalender!$B$81:$B$110,MAX(1,$C48))),AND($D48&gt;0,INDEX(Kalender!HJ$81:HJ$110,MAX(1,$D48))&gt;INDEX(Kalender!$B$81:$B$110,MAX(1,$D48))),AND($E48&gt;0,INDEX(Kalender!HJ$81:HJ$110,MAX(1,$E48))&gt;INDEX(Kalender!$B$81:$B$110,MAX(1,$E48))),AND($F48&gt;0,INDEX(Kalender!HJ$81:HJ$110,MAX(1,$F48))&gt;INDEX(Kalender!$B$81:$B$110,MAX(1,$F48)))),2,0))</f>
        <v>0</v>
      </c>
      <c r="HK48" s="5" t="n">
        <f aca="false">IF(Kalender!HK48&lt;&gt;1,0,IF(AND($B48&gt;0,INDEX(Kalender!HK$68:HK$77,MAX(1,$B48))&gt;INDEX(Kalender!$B$68:$B$77,MAX(1,$B48))),1,0)+IF(OR(AND($C48&gt;0,INDEX(Kalender!HK$81:HK$110,MAX(1,$C48))&gt;INDEX(Kalender!$B$81:$B$110,MAX(1,$C48))),AND($D48&gt;0,INDEX(Kalender!HK$81:HK$110,MAX(1,$D48))&gt;INDEX(Kalender!$B$81:$B$110,MAX(1,$D48))),AND($E48&gt;0,INDEX(Kalender!HK$81:HK$110,MAX(1,$E48))&gt;INDEX(Kalender!$B$81:$B$110,MAX(1,$E48))),AND($F48&gt;0,INDEX(Kalender!HK$81:HK$110,MAX(1,$F48))&gt;INDEX(Kalender!$B$81:$B$110,MAX(1,$F48)))),2,0))</f>
        <v>0</v>
      </c>
      <c r="HL48" s="5" t="n">
        <f aca="false">IF(Kalender!HL48&lt;&gt;1,0,IF(AND($B48&gt;0,INDEX(Kalender!HL$68:HL$77,MAX(1,$B48))&gt;INDEX(Kalender!$B$68:$B$77,MAX(1,$B48))),1,0)+IF(OR(AND($C48&gt;0,INDEX(Kalender!HL$81:HL$110,MAX(1,$C48))&gt;INDEX(Kalender!$B$81:$B$110,MAX(1,$C48))),AND($D48&gt;0,INDEX(Kalender!HL$81:HL$110,MAX(1,$D48))&gt;INDEX(Kalender!$B$81:$B$110,MAX(1,$D48))),AND($E48&gt;0,INDEX(Kalender!HL$81:HL$110,MAX(1,$E48))&gt;INDEX(Kalender!$B$81:$B$110,MAX(1,$E48))),AND($F48&gt;0,INDEX(Kalender!HL$81:HL$110,MAX(1,$F48))&gt;INDEX(Kalender!$B$81:$B$110,MAX(1,$F48)))),2,0))</f>
        <v>0</v>
      </c>
      <c r="HM48" s="5" t="n">
        <f aca="false">IF(Kalender!HM48&lt;&gt;1,0,IF(AND($B48&gt;0,INDEX(Kalender!HM$68:HM$77,MAX(1,$B48))&gt;INDEX(Kalender!$B$68:$B$77,MAX(1,$B48))),1,0)+IF(OR(AND($C48&gt;0,INDEX(Kalender!HM$81:HM$110,MAX(1,$C48))&gt;INDEX(Kalender!$B$81:$B$110,MAX(1,$C48))),AND($D48&gt;0,INDEX(Kalender!HM$81:HM$110,MAX(1,$D48))&gt;INDEX(Kalender!$B$81:$B$110,MAX(1,$D48))),AND($E48&gt;0,INDEX(Kalender!HM$81:HM$110,MAX(1,$E48))&gt;INDEX(Kalender!$B$81:$B$110,MAX(1,$E48))),AND($F48&gt;0,INDEX(Kalender!HM$81:HM$110,MAX(1,$F48))&gt;INDEX(Kalender!$B$81:$B$110,MAX(1,$F48)))),2,0))</f>
        <v>0</v>
      </c>
      <c r="HN48" s="5" t="n">
        <f aca="false">IF(Kalender!HN48&lt;&gt;1,0,IF(AND($B48&gt;0,INDEX(Kalender!HN$68:HN$77,MAX(1,$B48))&gt;INDEX(Kalender!$B$68:$B$77,MAX(1,$B48))),1,0)+IF(OR(AND($C48&gt;0,INDEX(Kalender!HN$81:HN$110,MAX(1,$C48))&gt;INDEX(Kalender!$B$81:$B$110,MAX(1,$C48))),AND($D48&gt;0,INDEX(Kalender!HN$81:HN$110,MAX(1,$D48))&gt;INDEX(Kalender!$B$81:$B$110,MAX(1,$D48))),AND($E48&gt;0,INDEX(Kalender!HN$81:HN$110,MAX(1,$E48))&gt;INDEX(Kalender!$B$81:$B$110,MAX(1,$E48))),AND($F48&gt;0,INDEX(Kalender!HN$81:HN$110,MAX(1,$F48))&gt;INDEX(Kalender!$B$81:$B$110,MAX(1,$F48)))),2,0))</f>
        <v>0</v>
      </c>
      <c r="HO48" s="5" t="n">
        <f aca="false">IF(Kalender!HO48&lt;&gt;1,0,IF(AND($B48&gt;0,INDEX(Kalender!HO$68:HO$77,MAX(1,$B48))&gt;INDEX(Kalender!$B$68:$B$77,MAX(1,$B48))),1,0)+IF(OR(AND($C48&gt;0,INDEX(Kalender!HO$81:HO$110,MAX(1,$C48))&gt;INDEX(Kalender!$B$81:$B$110,MAX(1,$C48))),AND($D48&gt;0,INDEX(Kalender!HO$81:HO$110,MAX(1,$D48))&gt;INDEX(Kalender!$B$81:$B$110,MAX(1,$D48))),AND($E48&gt;0,INDEX(Kalender!HO$81:HO$110,MAX(1,$E48))&gt;INDEX(Kalender!$B$81:$B$110,MAX(1,$E48))),AND($F48&gt;0,INDEX(Kalender!HO$81:HO$110,MAX(1,$F48))&gt;INDEX(Kalender!$B$81:$B$110,MAX(1,$F48)))),2,0))</f>
        <v>0</v>
      </c>
      <c r="HP48" s="5" t="n">
        <f aca="false">IF(Kalender!HP48&lt;&gt;1,0,IF(AND($B48&gt;0,INDEX(Kalender!HP$68:HP$77,MAX(1,$B48))&gt;INDEX(Kalender!$B$68:$B$77,MAX(1,$B48))),1,0)+IF(OR(AND($C48&gt;0,INDEX(Kalender!HP$81:HP$110,MAX(1,$C48))&gt;INDEX(Kalender!$B$81:$B$110,MAX(1,$C48))),AND($D48&gt;0,INDEX(Kalender!HP$81:HP$110,MAX(1,$D48))&gt;INDEX(Kalender!$B$81:$B$110,MAX(1,$D48))),AND($E48&gt;0,INDEX(Kalender!HP$81:HP$110,MAX(1,$E48))&gt;INDEX(Kalender!$B$81:$B$110,MAX(1,$E48))),AND($F48&gt;0,INDEX(Kalender!HP$81:HP$110,MAX(1,$F48))&gt;INDEX(Kalender!$B$81:$B$110,MAX(1,$F48)))),2,0))</f>
        <v>0</v>
      </c>
      <c r="HQ48" s="5" t="n">
        <f aca="false">IF(Kalender!HQ48&lt;&gt;1,0,IF(AND($B48&gt;0,INDEX(Kalender!HQ$68:HQ$77,MAX(1,$B48))&gt;INDEX(Kalender!$B$68:$B$77,MAX(1,$B48))),1,0)+IF(OR(AND($C48&gt;0,INDEX(Kalender!HQ$81:HQ$110,MAX(1,$C48))&gt;INDEX(Kalender!$B$81:$B$110,MAX(1,$C48))),AND($D48&gt;0,INDEX(Kalender!HQ$81:HQ$110,MAX(1,$D48))&gt;INDEX(Kalender!$B$81:$B$110,MAX(1,$D48))),AND($E48&gt;0,INDEX(Kalender!HQ$81:HQ$110,MAX(1,$E48))&gt;INDEX(Kalender!$B$81:$B$110,MAX(1,$E48))),AND($F48&gt;0,INDEX(Kalender!HQ$81:HQ$110,MAX(1,$F48))&gt;INDEX(Kalender!$B$81:$B$110,MAX(1,$F48)))),2,0))</f>
        <v>0</v>
      </c>
      <c r="HR48" s="5" t="n">
        <f aca="false">IF(Kalender!HR48&lt;&gt;1,0,IF(AND($B48&gt;0,INDEX(Kalender!HR$68:HR$77,MAX(1,$B48))&gt;INDEX(Kalender!$B$68:$B$77,MAX(1,$B48))),1,0)+IF(OR(AND($C48&gt;0,INDEX(Kalender!HR$81:HR$110,MAX(1,$C48))&gt;INDEX(Kalender!$B$81:$B$110,MAX(1,$C48))),AND($D48&gt;0,INDEX(Kalender!HR$81:HR$110,MAX(1,$D48))&gt;INDEX(Kalender!$B$81:$B$110,MAX(1,$D48))),AND($E48&gt;0,INDEX(Kalender!HR$81:HR$110,MAX(1,$E48))&gt;INDEX(Kalender!$B$81:$B$110,MAX(1,$E48))),AND($F48&gt;0,INDEX(Kalender!HR$81:HR$110,MAX(1,$F48))&gt;INDEX(Kalender!$B$81:$B$110,MAX(1,$F48)))),2,0))</f>
        <v>0</v>
      </c>
      <c r="HS48" s="5" t="n">
        <f aca="false">IF(Kalender!HS48&lt;&gt;1,0,IF(AND($B48&gt;0,INDEX(Kalender!HS$68:HS$77,MAX(1,$B48))&gt;INDEX(Kalender!$B$68:$B$77,MAX(1,$B48))),1,0)+IF(OR(AND($C48&gt;0,INDEX(Kalender!HS$81:HS$110,MAX(1,$C48))&gt;INDEX(Kalender!$B$81:$B$110,MAX(1,$C48))),AND($D48&gt;0,INDEX(Kalender!HS$81:HS$110,MAX(1,$D48))&gt;INDEX(Kalender!$B$81:$B$110,MAX(1,$D48))),AND($E48&gt;0,INDEX(Kalender!HS$81:HS$110,MAX(1,$E48))&gt;INDEX(Kalender!$B$81:$B$110,MAX(1,$E48))),AND($F48&gt;0,INDEX(Kalender!HS$81:HS$110,MAX(1,$F48))&gt;INDEX(Kalender!$B$81:$B$110,MAX(1,$F48)))),2,0))</f>
        <v>0</v>
      </c>
      <c r="HT48" s="5" t="n">
        <f aca="false">IF(Kalender!HT48&lt;&gt;1,0,IF(AND($B48&gt;0,INDEX(Kalender!HT$68:HT$77,MAX(1,$B48))&gt;INDEX(Kalender!$B$68:$B$77,MAX(1,$B48))),1,0)+IF(OR(AND($C48&gt;0,INDEX(Kalender!HT$81:HT$110,MAX(1,$C48))&gt;INDEX(Kalender!$B$81:$B$110,MAX(1,$C48))),AND($D48&gt;0,INDEX(Kalender!HT$81:HT$110,MAX(1,$D48))&gt;INDEX(Kalender!$B$81:$B$110,MAX(1,$D48))),AND($E48&gt;0,INDEX(Kalender!HT$81:HT$110,MAX(1,$E48))&gt;INDEX(Kalender!$B$81:$B$110,MAX(1,$E48))),AND($F48&gt;0,INDEX(Kalender!HT$81:HT$110,MAX(1,$F48))&gt;INDEX(Kalender!$B$81:$B$110,MAX(1,$F48)))),2,0))</f>
        <v>0</v>
      </c>
      <c r="HU48" s="5" t="n">
        <f aca="false">IF(Kalender!HU48&lt;&gt;1,0,IF(AND($B48&gt;0,INDEX(Kalender!HU$68:HU$77,MAX(1,$B48))&gt;INDEX(Kalender!$B$68:$B$77,MAX(1,$B48))),1,0)+IF(OR(AND($C48&gt;0,INDEX(Kalender!HU$81:HU$110,MAX(1,$C48))&gt;INDEX(Kalender!$B$81:$B$110,MAX(1,$C48))),AND($D48&gt;0,INDEX(Kalender!HU$81:HU$110,MAX(1,$D48))&gt;INDEX(Kalender!$B$81:$B$110,MAX(1,$D48))),AND($E48&gt;0,INDEX(Kalender!HU$81:HU$110,MAX(1,$E48))&gt;INDEX(Kalender!$B$81:$B$110,MAX(1,$E48))),AND($F48&gt;0,INDEX(Kalender!HU$81:HU$110,MAX(1,$F48))&gt;INDEX(Kalender!$B$81:$B$110,MAX(1,$F48)))),2,0))</f>
        <v>0</v>
      </c>
      <c r="HV48" s="5" t="n">
        <f aca="false">IF(Kalender!HV48&lt;&gt;1,0,IF(AND($B48&gt;0,INDEX(Kalender!HV$68:HV$77,MAX(1,$B48))&gt;INDEX(Kalender!$B$68:$B$77,MAX(1,$B48))),1,0)+IF(OR(AND($C48&gt;0,INDEX(Kalender!HV$81:HV$110,MAX(1,$C48))&gt;INDEX(Kalender!$B$81:$B$110,MAX(1,$C48))),AND($D48&gt;0,INDEX(Kalender!HV$81:HV$110,MAX(1,$D48))&gt;INDEX(Kalender!$B$81:$B$110,MAX(1,$D48))),AND($E48&gt;0,INDEX(Kalender!HV$81:HV$110,MAX(1,$E48))&gt;INDEX(Kalender!$B$81:$B$110,MAX(1,$E48))),AND($F48&gt;0,INDEX(Kalender!HV$81:HV$110,MAX(1,$F48))&gt;INDEX(Kalender!$B$81:$B$110,MAX(1,$F48)))),2,0))</f>
        <v>0</v>
      </c>
      <c r="HW48" s="5" t="n">
        <f aca="false">IF(Kalender!HW48&lt;&gt;1,0,IF(AND($B48&gt;0,INDEX(Kalender!HW$68:HW$77,MAX(1,$B48))&gt;INDEX(Kalender!$B$68:$B$77,MAX(1,$B48))),1,0)+IF(OR(AND($C48&gt;0,INDEX(Kalender!HW$81:HW$110,MAX(1,$C48))&gt;INDEX(Kalender!$B$81:$B$110,MAX(1,$C48))),AND($D48&gt;0,INDEX(Kalender!HW$81:HW$110,MAX(1,$D48))&gt;INDEX(Kalender!$B$81:$B$110,MAX(1,$D48))),AND($E48&gt;0,INDEX(Kalender!HW$81:HW$110,MAX(1,$E48))&gt;INDEX(Kalender!$B$81:$B$110,MAX(1,$E48))),AND($F48&gt;0,INDEX(Kalender!HW$81:HW$110,MAX(1,$F48))&gt;INDEX(Kalender!$B$81:$B$110,MAX(1,$F48)))),2,0))</f>
        <v>0</v>
      </c>
      <c r="HX48" s="5" t="n">
        <f aca="false">IF(Kalender!HX48&lt;&gt;1,0,IF(AND($B48&gt;0,INDEX(Kalender!HX$68:HX$77,MAX(1,$B48))&gt;INDEX(Kalender!$B$68:$B$77,MAX(1,$B48))),1,0)+IF(OR(AND($C48&gt;0,INDEX(Kalender!HX$81:HX$110,MAX(1,$C48))&gt;INDEX(Kalender!$B$81:$B$110,MAX(1,$C48))),AND($D48&gt;0,INDEX(Kalender!HX$81:HX$110,MAX(1,$D48))&gt;INDEX(Kalender!$B$81:$B$110,MAX(1,$D48))),AND($E48&gt;0,INDEX(Kalender!HX$81:HX$110,MAX(1,$E48))&gt;INDEX(Kalender!$B$81:$B$110,MAX(1,$E48))),AND($F48&gt;0,INDEX(Kalender!HX$81:HX$110,MAX(1,$F48))&gt;INDEX(Kalender!$B$81:$B$110,MAX(1,$F48)))),2,0))</f>
        <v>0</v>
      </c>
      <c r="HY48" s="5" t="n">
        <f aca="false">IF(Kalender!HY48&lt;&gt;1,0,IF(AND($B48&gt;0,INDEX(Kalender!HY$68:HY$77,MAX(1,$B48))&gt;INDEX(Kalender!$B$68:$B$77,MAX(1,$B48))),1,0)+IF(OR(AND($C48&gt;0,INDEX(Kalender!HY$81:HY$110,MAX(1,$C48))&gt;INDEX(Kalender!$B$81:$B$110,MAX(1,$C48))),AND($D48&gt;0,INDEX(Kalender!HY$81:HY$110,MAX(1,$D48))&gt;INDEX(Kalender!$B$81:$B$110,MAX(1,$D48))),AND($E48&gt;0,INDEX(Kalender!HY$81:HY$110,MAX(1,$E48))&gt;INDEX(Kalender!$B$81:$B$110,MAX(1,$E48))),AND($F48&gt;0,INDEX(Kalender!HY$81:HY$110,MAX(1,$F48))&gt;INDEX(Kalender!$B$81:$B$110,MAX(1,$F48)))),2,0))</f>
        <v>0</v>
      </c>
      <c r="HZ48" s="5" t="n">
        <f aca="false">IF(Kalender!HZ48&lt;&gt;1,0,IF(AND($B48&gt;0,INDEX(Kalender!HZ$68:HZ$77,MAX(1,$B48))&gt;INDEX(Kalender!$B$68:$B$77,MAX(1,$B48))),1,0)+IF(OR(AND($C48&gt;0,INDEX(Kalender!HZ$81:HZ$110,MAX(1,$C48))&gt;INDEX(Kalender!$B$81:$B$110,MAX(1,$C48))),AND($D48&gt;0,INDEX(Kalender!HZ$81:HZ$110,MAX(1,$D48))&gt;INDEX(Kalender!$B$81:$B$110,MAX(1,$D48))),AND($E48&gt;0,INDEX(Kalender!HZ$81:HZ$110,MAX(1,$E48))&gt;INDEX(Kalender!$B$81:$B$110,MAX(1,$E48))),AND($F48&gt;0,INDEX(Kalender!HZ$81:HZ$110,MAX(1,$F48))&gt;INDEX(Kalender!$B$81:$B$110,MAX(1,$F48)))),2,0))</f>
        <v>0</v>
      </c>
      <c r="IA48" s="5" t="n">
        <f aca="false">IF(Kalender!IA48&lt;&gt;1,0,IF(AND($B48&gt;0,INDEX(Kalender!IA$68:IA$77,MAX(1,$B48))&gt;INDEX(Kalender!$B$68:$B$77,MAX(1,$B48))),1,0)+IF(OR(AND($C48&gt;0,INDEX(Kalender!IA$81:IA$110,MAX(1,$C48))&gt;INDEX(Kalender!$B$81:$B$110,MAX(1,$C48))),AND($D48&gt;0,INDEX(Kalender!IA$81:IA$110,MAX(1,$D48))&gt;INDEX(Kalender!$B$81:$B$110,MAX(1,$D48))),AND($E48&gt;0,INDEX(Kalender!IA$81:IA$110,MAX(1,$E48))&gt;INDEX(Kalender!$B$81:$B$110,MAX(1,$E48))),AND($F48&gt;0,INDEX(Kalender!IA$81:IA$110,MAX(1,$F48))&gt;INDEX(Kalender!$B$81:$B$110,MAX(1,$F48)))),2,0))</f>
        <v>0</v>
      </c>
      <c r="IB48" s="5" t="n">
        <f aca="false">IF(Kalender!IB48&lt;&gt;1,0,IF(AND($B48&gt;0,INDEX(Kalender!IB$68:IB$77,MAX(1,$B48))&gt;INDEX(Kalender!$B$68:$B$77,MAX(1,$B48))),1,0)+IF(OR(AND($C48&gt;0,INDEX(Kalender!IB$81:IB$110,MAX(1,$C48))&gt;INDEX(Kalender!$B$81:$B$110,MAX(1,$C48))),AND($D48&gt;0,INDEX(Kalender!IB$81:IB$110,MAX(1,$D48))&gt;INDEX(Kalender!$B$81:$B$110,MAX(1,$D48))),AND($E48&gt;0,INDEX(Kalender!IB$81:IB$110,MAX(1,$E48))&gt;INDEX(Kalender!$B$81:$B$110,MAX(1,$E48))),AND($F48&gt;0,INDEX(Kalender!IB$81:IB$110,MAX(1,$F48))&gt;INDEX(Kalender!$B$81:$B$110,MAX(1,$F48)))),2,0))</f>
        <v>0</v>
      </c>
      <c r="IC48" s="5" t="n">
        <f aca="false">IF(Kalender!IC48&lt;&gt;1,0,IF(AND($B48&gt;0,INDEX(Kalender!IC$68:IC$77,MAX(1,$B48))&gt;INDEX(Kalender!$B$68:$B$77,MAX(1,$B48))),1,0)+IF(OR(AND($C48&gt;0,INDEX(Kalender!IC$81:IC$110,MAX(1,$C48))&gt;INDEX(Kalender!$B$81:$B$110,MAX(1,$C48))),AND($D48&gt;0,INDEX(Kalender!IC$81:IC$110,MAX(1,$D48))&gt;INDEX(Kalender!$B$81:$B$110,MAX(1,$D48))),AND($E48&gt;0,INDEX(Kalender!IC$81:IC$110,MAX(1,$E48))&gt;INDEX(Kalender!$B$81:$B$110,MAX(1,$E48))),AND($F48&gt;0,INDEX(Kalender!IC$81:IC$110,MAX(1,$F48))&gt;INDEX(Kalender!$B$81:$B$110,MAX(1,$F48)))),2,0))</f>
        <v>0</v>
      </c>
      <c r="ID48" s="5" t="n">
        <f aca="false">IF(Kalender!ID48&lt;&gt;1,0,IF(AND($B48&gt;0,INDEX(Kalender!ID$68:ID$77,MAX(1,$B48))&gt;INDEX(Kalender!$B$68:$B$77,MAX(1,$B48))),1,0)+IF(OR(AND($C48&gt;0,INDEX(Kalender!ID$81:ID$110,MAX(1,$C48))&gt;INDEX(Kalender!$B$81:$B$110,MAX(1,$C48))),AND($D48&gt;0,INDEX(Kalender!ID$81:ID$110,MAX(1,$D48))&gt;INDEX(Kalender!$B$81:$B$110,MAX(1,$D48))),AND($E48&gt;0,INDEX(Kalender!ID$81:ID$110,MAX(1,$E48))&gt;INDEX(Kalender!$B$81:$B$110,MAX(1,$E48))),AND($F48&gt;0,INDEX(Kalender!ID$81:ID$110,MAX(1,$F48))&gt;INDEX(Kalender!$B$81:$B$110,MAX(1,$F48)))),2,0))</f>
        <v>0</v>
      </c>
      <c r="IE48" s="5" t="n">
        <f aca="false">IF(Kalender!IE48&lt;&gt;1,0,IF(AND($B48&gt;0,INDEX(Kalender!IE$68:IE$77,MAX(1,$B48))&gt;INDEX(Kalender!$B$68:$B$77,MAX(1,$B48))),1,0)+IF(OR(AND($C48&gt;0,INDEX(Kalender!IE$81:IE$110,MAX(1,$C48))&gt;INDEX(Kalender!$B$81:$B$110,MAX(1,$C48))),AND($D48&gt;0,INDEX(Kalender!IE$81:IE$110,MAX(1,$D48))&gt;INDEX(Kalender!$B$81:$B$110,MAX(1,$D48))),AND($E48&gt;0,INDEX(Kalender!IE$81:IE$110,MAX(1,$E48))&gt;INDEX(Kalender!$B$81:$B$110,MAX(1,$E48))),AND($F48&gt;0,INDEX(Kalender!IE$81:IE$110,MAX(1,$F48))&gt;INDEX(Kalender!$B$81:$B$110,MAX(1,$F48)))),2,0))</f>
        <v>0</v>
      </c>
      <c r="IF48" s="5" t="n">
        <f aca="false">IF(Kalender!IF48&lt;&gt;1,0,IF(AND($B48&gt;0,INDEX(Kalender!IF$68:IF$77,MAX(1,$B48))&gt;INDEX(Kalender!$B$68:$B$77,MAX(1,$B48))),1,0)+IF(OR(AND($C48&gt;0,INDEX(Kalender!IF$81:IF$110,MAX(1,$C48))&gt;INDEX(Kalender!$B$81:$B$110,MAX(1,$C48))),AND($D48&gt;0,INDEX(Kalender!IF$81:IF$110,MAX(1,$D48))&gt;INDEX(Kalender!$B$81:$B$110,MAX(1,$D48))),AND($E48&gt;0,INDEX(Kalender!IF$81:IF$110,MAX(1,$E48))&gt;INDEX(Kalender!$B$81:$B$110,MAX(1,$E48))),AND($F48&gt;0,INDEX(Kalender!IF$81:IF$110,MAX(1,$F48))&gt;INDEX(Kalender!$B$81:$B$110,MAX(1,$F48)))),2,0))</f>
        <v>0</v>
      </c>
      <c r="IG48" s="5" t="n">
        <f aca="false">IF(Kalender!IG48&lt;&gt;1,0,IF(AND($B48&gt;0,INDEX(Kalender!IG$68:IG$77,MAX(1,$B48))&gt;INDEX(Kalender!$B$68:$B$77,MAX(1,$B48))),1,0)+IF(OR(AND($C48&gt;0,INDEX(Kalender!IG$81:IG$110,MAX(1,$C48))&gt;INDEX(Kalender!$B$81:$B$110,MAX(1,$C48))),AND($D48&gt;0,INDEX(Kalender!IG$81:IG$110,MAX(1,$D48))&gt;INDEX(Kalender!$B$81:$B$110,MAX(1,$D48))),AND($E48&gt;0,INDEX(Kalender!IG$81:IG$110,MAX(1,$E48))&gt;INDEX(Kalender!$B$81:$B$110,MAX(1,$E48))),AND($F48&gt;0,INDEX(Kalender!IG$81:IG$110,MAX(1,$F48))&gt;INDEX(Kalender!$B$81:$B$110,MAX(1,$F48)))),2,0))</f>
        <v>0</v>
      </c>
      <c r="IH48" s="5" t="n">
        <f aca="false">IF(Kalender!IH48&lt;&gt;1,0,IF(AND($B48&gt;0,INDEX(Kalender!IH$68:IH$77,MAX(1,$B48))&gt;INDEX(Kalender!$B$68:$B$77,MAX(1,$B48))),1,0)+IF(OR(AND($C48&gt;0,INDEX(Kalender!IH$81:IH$110,MAX(1,$C48))&gt;INDEX(Kalender!$B$81:$B$110,MAX(1,$C48))),AND($D48&gt;0,INDEX(Kalender!IH$81:IH$110,MAX(1,$D48))&gt;INDEX(Kalender!$B$81:$B$110,MAX(1,$D48))),AND($E48&gt;0,INDEX(Kalender!IH$81:IH$110,MAX(1,$E48))&gt;INDEX(Kalender!$B$81:$B$110,MAX(1,$E48))),AND($F48&gt;0,INDEX(Kalender!IH$81:IH$110,MAX(1,$F48))&gt;INDEX(Kalender!$B$81:$B$110,MAX(1,$F48)))),2,0))</f>
        <v>0</v>
      </c>
      <c r="II48" s="5" t="n">
        <f aca="false">IF(Kalender!II48&lt;&gt;1,0,IF(AND($B48&gt;0,INDEX(Kalender!II$68:II$77,MAX(1,$B48))&gt;INDEX(Kalender!$B$68:$B$77,MAX(1,$B48))),1,0)+IF(OR(AND($C48&gt;0,INDEX(Kalender!II$81:II$110,MAX(1,$C48))&gt;INDEX(Kalender!$B$81:$B$110,MAX(1,$C48))),AND($D48&gt;0,INDEX(Kalender!II$81:II$110,MAX(1,$D48))&gt;INDEX(Kalender!$B$81:$B$110,MAX(1,$D48))),AND($E48&gt;0,INDEX(Kalender!II$81:II$110,MAX(1,$E48))&gt;INDEX(Kalender!$B$81:$B$110,MAX(1,$E48))),AND($F48&gt;0,INDEX(Kalender!II$81:II$110,MAX(1,$F48))&gt;INDEX(Kalender!$B$81:$B$110,MAX(1,$F48)))),2,0))</f>
        <v>0</v>
      </c>
      <c r="IJ48" s="5" t="n">
        <f aca="false">IF(Kalender!IJ48&lt;&gt;1,0,IF(AND($B48&gt;0,INDEX(Kalender!IJ$68:IJ$77,MAX(1,$B48))&gt;INDEX(Kalender!$B$68:$B$77,MAX(1,$B48))),1,0)+IF(OR(AND($C48&gt;0,INDEX(Kalender!IJ$81:IJ$110,MAX(1,$C48))&gt;INDEX(Kalender!$B$81:$B$110,MAX(1,$C48))),AND($D48&gt;0,INDEX(Kalender!IJ$81:IJ$110,MAX(1,$D48))&gt;INDEX(Kalender!$B$81:$B$110,MAX(1,$D48))),AND($E48&gt;0,INDEX(Kalender!IJ$81:IJ$110,MAX(1,$E48))&gt;INDEX(Kalender!$B$81:$B$110,MAX(1,$E48))),AND($F48&gt;0,INDEX(Kalender!IJ$81:IJ$110,MAX(1,$F48))&gt;INDEX(Kalender!$B$81:$B$110,MAX(1,$F48)))),2,0))</f>
        <v>0</v>
      </c>
      <c r="IK48" s="5" t="n">
        <f aca="false">IF(Kalender!IK48&lt;&gt;1,0,IF(AND($B48&gt;0,INDEX(Kalender!IK$68:IK$77,MAX(1,$B48))&gt;INDEX(Kalender!$B$68:$B$77,MAX(1,$B48))),1,0)+IF(OR(AND($C48&gt;0,INDEX(Kalender!IK$81:IK$110,MAX(1,$C48))&gt;INDEX(Kalender!$B$81:$B$110,MAX(1,$C48))),AND($D48&gt;0,INDEX(Kalender!IK$81:IK$110,MAX(1,$D48))&gt;INDEX(Kalender!$B$81:$B$110,MAX(1,$D48))),AND($E48&gt;0,INDEX(Kalender!IK$81:IK$110,MAX(1,$E48))&gt;INDEX(Kalender!$B$81:$B$110,MAX(1,$E48))),AND($F48&gt;0,INDEX(Kalender!IK$81:IK$110,MAX(1,$F48))&gt;INDEX(Kalender!$B$81:$B$110,MAX(1,$F48)))),2,0))</f>
        <v>0</v>
      </c>
      <c r="IL48" s="5" t="n">
        <f aca="false">IF(Kalender!IL48&lt;&gt;1,0,IF(AND($B48&gt;0,INDEX(Kalender!IL$68:IL$77,MAX(1,$B48))&gt;INDEX(Kalender!$B$68:$B$77,MAX(1,$B48))),1,0)+IF(OR(AND($C48&gt;0,INDEX(Kalender!IL$81:IL$110,MAX(1,$C48))&gt;INDEX(Kalender!$B$81:$B$110,MAX(1,$C48))),AND($D48&gt;0,INDEX(Kalender!IL$81:IL$110,MAX(1,$D48))&gt;INDEX(Kalender!$B$81:$B$110,MAX(1,$D48))),AND($E48&gt;0,INDEX(Kalender!IL$81:IL$110,MAX(1,$E48))&gt;INDEX(Kalender!$B$81:$B$110,MAX(1,$E48))),AND($F48&gt;0,INDEX(Kalender!IL$81:IL$110,MAX(1,$F48))&gt;INDEX(Kalender!$B$81:$B$110,MAX(1,$F48)))),2,0))</f>
        <v>0</v>
      </c>
      <c r="IM48" s="5" t="n">
        <f aca="false">IF(Kalender!IM48&lt;&gt;1,0,IF(AND($B48&gt;0,INDEX(Kalender!IM$68:IM$77,MAX(1,$B48))&gt;INDEX(Kalender!$B$68:$B$77,MAX(1,$B48))),1,0)+IF(OR(AND($C48&gt;0,INDEX(Kalender!IM$81:IM$110,MAX(1,$C48))&gt;INDEX(Kalender!$B$81:$B$110,MAX(1,$C48))),AND($D48&gt;0,INDEX(Kalender!IM$81:IM$110,MAX(1,$D48))&gt;INDEX(Kalender!$B$81:$B$110,MAX(1,$D48))),AND($E48&gt;0,INDEX(Kalender!IM$81:IM$110,MAX(1,$E48))&gt;INDEX(Kalender!$B$81:$B$110,MAX(1,$E48))),AND($F48&gt;0,INDEX(Kalender!IM$81:IM$110,MAX(1,$F48))&gt;INDEX(Kalender!$B$81:$B$110,MAX(1,$F48)))),2,0))</f>
        <v>0</v>
      </c>
      <c r="IN48" s="5" t="n">
        <f aca="false">IF(Kalender!IN48&lt;&gt;1,0,IF(AND($B48&gt;0,INDEX(Kalender!IN$68:IN$77,MAX(1,$B48))&gt;INDEX(Kalender!$B$68:$B$77,MAX(1,$B48))),1,0)+IF(OR(AND($C48&gt;0,INDEX(Kalender!IN$81:IN$110,MAX(1,$C48))&gt;INDEX(Kalender!$B$81:$B$110,MAX(1,$C48))),AND($D48&gt;0,INDEX(Kalender!IN$81:IN$110,MAX(1,$D48))&gt;INDEX(Kalender!$B$81:$B$110,MAX(1,$D48))),AND($E48&gt;0,INDEX(Kalender!IN$81:IN$110,MAX(1,$E48))&gt;INDEX(Kalender!$B$81:$B$110,MAX(1,$E48))),AND($F48&gt;0,INDEX(Kalender!IN$81:IN$110,MAX(1,$F48))&gt;INDEX(Kalender!$B$81:$B$110,MAX(1,$F48)))),2,0))</f>
        <v>0</v>
      </c>
      <c r="IO48" s="5" t="n">
        <f aca="false">IF(Kalender!IO48&lt;&gt;1,0,IF(AND($B48&gt;0,INDEX(Kalender!IO$68:IO$77,MAX(1,$B48))&gt;INDEX(Kalender!$B$68:$B$77,MAX(1,$B48))),1,0)+IF(OR(AND($C48&gt;0,INDEX(Kalender!IO$81:IO$110,MAX(1,$C48))&gt;INDEX(Kalender!$B$81:$B$110,MAX(1,$C48))),AND($D48&gt;0,INDEX(Kalender!IO$81:IO$110,MAX(1,$D48))&gt;INDEX(Kalender!$B$81:$B$110,MAX(1,$D48))),AND($E48&gt;0,INDEX(Kalender!IO$81:IO$110,MAX(1,$E48))&gt;INDEX(Kalender!$B$81:$B$110,MAX(1,$E48))),AND($F48&gt;0,INDEX(Kalender!IO$81:IO$110,MAX(1,$F48))&gt;INDEX(Kalender!$B$81:$B$110,MAX(1,$F48)))),2,0))</f>
        <v>0</v>
      </c>
      <c r="IP48" s="5" t="n">
        <f aca="false">IF(Kalender!IP48&lt;&gt;1,0,IF(AND($B48&gt;0,INDEX(Kalender!IP$68:IP$77,MAX(1,$B48))&gt;INDEX(Kalender!$B$68:$B$77,MAX(1,$B48))),1,0)+IF(OR(AND($C48&gt;0,INDEX(Kalender!IP$81:IP$110,MAX(1,$C48))&gt;INDEX(Kalender!$B$81:$B$110,MAX(1,$C48))),AND($D48&gt;0,INDEX(Kalender!IP$81:IP$110,MAX(1,$D48))&gt;INDEX(Kalender!$B$81:$B$110,MAX(1,$D48))),AND($E48&gt;0,INDEX(Kalender!IP$81:IP$110,MAX(1,$E48))&gt;INDEX(Kalender!$B$81:$B$110,MAX(1,$E48))),AND($F48&gt;0,INDEX(Kalender!IP$81:IP$110,MAX(1,$F48))&gt;INDEX(Kalender!$B$81:$B$110,MAX(1,$F48)))),2,0))</f>
        <v>0</v>
      </c>
      <c r="IQ48" s="5" t="n">
        <f aca="false">IF(Kalender!IQ48&lt;&gt;1,0,IF(AND($B48&gt;0,INDEX(Kalender!IQ$68:IQ$77,MAX(1,$B48))&gt;INDEX(Kalender!$B$68:$B$77,MAX(1,$B48))),1,0)+IF(OR(AND($C48&gt;0,INDEX(Kalender!IQ$81:IQ$110,MAX(1,$C48))&gt;INDEX(Kalender!$B$81:$B$110,MAX(1,$C48))),AND($D48&gt;0,INDEX(Kalender!IQ$81:IQ$110,MAX(1,$D48))&gt;INDEX(Kalender!$B$81:$B$110,MAX(1,$D48))),AND($E48&gt;0,INDEX(Kalender!IQ$81:IQ$110,MAX(1,$E48))&gt;INDEX(Kalender!$B$81:$B$110,MAX(1,$E48))),AND($F48&gt;0,INDEX(Kalender!IQ$81:IQ$110,MAX(1,$F48))&gt;INDEX(Kalender!$B$81:$B$110,MAX(1,$F48)))),2,0))</f>
        <v>0</v>
      </c>
      <c r="IR48" s="5" t="n">
        <f aca="false">IF(Kalender!IR48&lt;&gt;1,0,IF(AND($B48&gt;0,INDEX(Kalender!IR$68:IR$77,MAX(1,$B48))&gt;INDEX(Kalender!$B$68:$B$77,MAX(1,$B48))),1,0)+IF(OR(AND($C48&gt;0,INDEX(Kalender!IR$81:IR$110,MAX(1,$C48))&gt;INDEX(Kalender!$B$81:$B$110,MAX(1,$C48))),AND($D48&gt;0,INDEX(Kalender!IR$81:IR$110,MAX(1,$D48))&gt;INDEX(Kalender!$B$81:$B$110,MAX(1,$D48))),AND($E48&gt;0,INDEX(Kalender!IR$81:IR$110,MAX(1,$E48))&gt;INDEX(Kalender!$B$81:$B$110,MAX(1,$E48))),AND($F48&gt;0,INDEX(Kalender!IR$81:IR$110,MAX(1,$F48))&gt;INDEX(Kalender!$B$81:$B$110,MAX(1,$F48)))),2,0))</f>
        <v>0</v>
      </c>
      <c r="IS48" s="5" t="n">
        <f aca="false">IF(Kalender!IS48&lt;&gt;1,0,IF(AND($B48&gt;0,INDEX(Kalender!IS$68:IS$77,MAX(1,$B48))&gt;INDEX(Kalender!$B$68:$B$77,MAX(1,$B48))),1,0)+IF(OR(AND($C48&gt;0,INDEX(Kalender!IS$81:IS$110,MAX(1,$C48))&gt;INDEX(Kalender!$B$81:$B$110,MAX(1,$C48))),AND($D48&gt;0,INDEX(Kalender!IS$81:IS$110,MAX(1,$D48))&gt;INDEX(Kalender!$B$81:$B$110,MAX(1,$D48))),AND($E48&gt;0,INDEX(Kalender!IS$81:IS$110,MAX(1,$E48))&gt;INDEX(Kalender!$B$81:$B$110,MAX(1,$E48))),AND($F48&gt;0,INDEX(Kalender!IS$81:IS$110,MAX(1,$F48))&gt;INDEX(Kalender!$B$81:$B$110,MAX(1,$F48)))),2,0))</f>
        <v>0</v>
      </c>
      <c r="IT48" s="5" t="n">
        <f aca="false">IF(Kalender!IT48&lt;&gt;1,0,IF(AND($B48&gt;0,INDEX(Kalender!IT$68:IT$77,MAX(1,$B48))&gt;INDEX(Kalender!$B$68:$B$77,MAX(1,$B48))),1,0)+IF(OR(AND($C48&gt;0,INDEX(Kalender!IT$81:IT$110,MAX(1,$C48))&gt;INDEX(Kalender!$B$81:$B$110,MAX(1,$C48))),AND($D48&gt;0,INDEX(Kalender!IT$81:IT$110,MAX(1,$D48))&gt;INDEX(Kalender!$B$81:$B$110,MAX(1,$D48))),AND($E48&gt;0,INDEX(Kalender!IT$81:IT$110,MAX(1,$E48))&gt;INDEX(Kalender!$B$81:$B$110,MAX(1,$E48))),AND($F48&gt;0,INDEX(Kalender!IT$81:IT$110,MAX(1,$F48))&gt;INDEX(Kalender!$B$81:$B$110,MAX(1,$F48)))),2,0))</f>
        <v>0</v>
      </c>
      <c r="IU48" s="5" t="n">
        <f aca="false">IF(Kalender!IU48&lt;&gt;1,0,IF(AND($B48&gt;0,INDEX(Kalender!IU$68:IU$77,MAX(1,$B48))&gt;INDEX(Kalender!$B$68:$B$77,MAX(1,$B48))),1,0)+IF(OR(AND($C48&gt;0,INDEX(Kalender!IU$81:IU$110,MAX(1,$C48))&gt;INDEX(Kalender!$B$81:$B$110,MAX(1,$C48))),AND($D48&gt;0,INDEX(Kalender!IU$81:IU$110,MAX(1,$D48))&gt;INDEX(Kalender!$B$81:$B$110,MAX(1,$D48))),AND($E48&gt;0,INDEX(Kalender!IU$81:IU$110,MAX(1,$E48))&gt;INDEX(Kalender!$B$81:$B$110,MAX(1,$E48))),AND($F48&gt;0,INDEX(Kalender!IU$81:IU$110,MAX(1,$F48))&gt;INDEX(Kalender!$B$81:$B$110,MAX(1,$F48)))),2,0))</f>
        <v>0</v>
      </c>
      <c r="IV48" s="5" t="n">
        <f aca="false">IF(Kalender!IV48&lt;&gt;1,0,IF(AND($B48&gt;0,INDEX(Kalender!IV$68:IV$77,MAX(1,$B48))&gt;INDEX(Kalender!$B$68:$B$77,MAX(1,$B48))),1,0)+IF(OR(AND($C48&gt;0,INDEX(Kalender!IV$81:IV$110,MAX(1,$C48))&gt;INDEX(Kalender!$B$81:$B$110,MAX(1,$C48))),AND($D48&gt;0,INDEX(Kalender!IV$81:IV$110,MAX(1,$D48))&gt;INDEX(Kalender!$B$81:$B$110,MAX(1,$D48))),AND($E48&gt;0,INDEX(Kalender!IV$81:IV$110,MAX(1,$E48))&gt;INDEX(Kalender!$B$81:$B$110,MAX(1,$E48))),AND($F48&gt;0,INDEX(Kalender!IV$81:IV$110,MAX(1,$F48))&gt;INDEX(Kalender!$B$81:$B$110,MAX(1,$F48)))),2,0))</f>
        <v>0</v>
      </c>
      <c r="IW48" s="5" t="n">
        <f aca="false">IF(Kalender!IW48&lt;&gt;1,0,IF(AND($B48&gt;0,INDEX(Kalender!IW$68:IW$77,MAX(1,$B48))&gt;INDEX(Kalender!$B$68:$B$77,MAX(1,$B48))),1,0)+IF(OR(AND($C48&gt;0,INDEX(Kalender!IW$81:IW$110,MAX(1,$C48))&gt;INDEX(Kalender!$B$81:$B$110,MAX(1,$C48))),AND($D48&gt;0,INDEX(Kalender!IW$81:IW$110,MAX(1,$D48))&gt;INDEX(Kalender!$B$81:$B$110,MAX(1,$D48))),AND($E48&gt;0,INDEX(Kalender!IW$81:IW$110,MAX(1,$E48))&gt;INDEX(Kalender!$B$81:$B$110,MAX(1,$E48))),AND($F48&gt;0,INDEX(Kalender!IW$81:IW$110,MAX(1,$F48))&gt;INDEX(Kalender!$B$81:$B$110,MAX(1,$F48)))),2,0))</f>
        <v>0</v>
      </c>
      <c r="IX48" s="5" t="n">
        <f aca="false">IF(Kalender!IX48&lt;&gt;1,0,IF(AND($B48&gt;0,INDEX(Kalender!IX$68:IX$77,MAX(1,$B48))&gt;INDEX(Kalender!$B$68:$B$77,MAX(1,$B48))),1,0)+IF(OR(AND($C48&gt;0,INDEX(Kalender!IX$81:IX$110,MAX(1,$C48))&gt;INDEX(Kalender!$B$81:$B$110,MAX(1,$C48))),AND($D48&gt;0,INDEX(Kalender!IX$81:IX$110,MAX(1,$D48))&gt;INDEX(Kalender!$B$81:$B$110,MAX(1,$D48))),AND($E48&gt;0,INDEX(Kalender!IX$81:IX$110,MAX(1,$E48))&gt;INDEX(Kalender!$B$81:$B$110,MAX(1,$E48))),AND($F48&gt;0,INDEX(Kalender!IX$81:IX$110,MAX(1,$F48))&gt;INDEX(Kalender!$B$81:$B$110,MAX(1,$F48)))),2,0))</f>
        <v>0</v>
      </c>
      <c r="IY48" s="5" t="n">
        <f aca="false">IF(Kalender!IY48&lt;&gt;1,0,IF(AND($B48&gt;0,INDEX(Kalender!IY$68:IY$77,MAX(1,$B48))&gt;INDEX(Kalender!$B$68:$B$77,MAX(1,$B48))),1,0)+IF(OR(AND($C48&gt;0,INDEX(Kalender!IY$81:IY$110,MAX(1,$C48))&gt;INDEX(Kalender!$B$81:$B$110,MAX(1,$C48))),AND($D48&gt;0,INDEX(Kalender!IY$81:IY$110,MAX(1,$D48))&gt;INDEX(Kalender!$B$81:$B$110,MAX(1,$D48))),AND($E48&gt;0,INDEX(Kalender!IY$81:IY$110,MAX(1,$E48))&gt;INDEX(Kalender!$B$81:$B$110,MAX(1,$E48))),AND($F48&gt;0,INDEX(Kalender!IY$81:IY$110,MAX(1,$F48))&gt;INDEX(Kalender!$B$81:$B$110,MAX(1,$F48)))),2,0))</f>
        <v>0</v>
      </c>
      <c r="IZ48" s="5" t="n">
        <f aca="false">IF(Kalender!IZ48&lt;&gt;1,0,IF(AND($B48&gt;0,INDEX(Kalender!IZ$68:IZ$77,MAX(1,$B48))&gt;INDEX(Kalender!$B$68:$B$77,MAX(1,$B48))),1,0)+IF(OR(AND($C48&gt;0,INDEX(Kalender!IZ$81:IZ$110,MAX(1,$C48))&gt;INDEX(Kalender!$B$81:$B$110,MAX(1,$C48))),AND($D48&gt;0,INDEX(Kalender!IZ$81:IZ$110,MAX(1,$D48))&gt;INDEX(Kalender!$B$81:$B$110,MAX(1,$D48))),AND($E48&gt;0,INDEX(Kalender!IZ$81:IZ$110,MAX(1,$E48))&gt;INDEX(Kalender!$B$81:$B$110,MAX(1,$E48))),AND($F48&gt;0,INDEX(Kalender!IZ$81:IZ$110,MAX(1,$F48))&gt;INDEX(Kalender!$B$81:$B$110,MAX(1,$F48)))),2,0))</f>
        <v>0</v>
      </c>
      <c r="JA48" s="5" t="n">
        <f aca="false">IF(Kalender!JA48&lt;&gt;1,0,IF(AND($B48&gt;0,INDEX(Kalender!JA$68:JA$77,MAX(1,$B48))&gt;INDEX(Kalender!$B$68:$B$77,MAX(1,$B48))),1,0)+IF(OR(AND($C48&gt;0,INDEX(Kalender!JA$81:JA$110,MAX(1,$C48))&gt;INDEX(Kalender!$B$81:$B$110,MAX(1,$C48))),AND($D48&gt;0,INDEX(Kalender!JA$81:JA$110,MAX(1,$D48))&gt;INDEX(Kalender!$B$81:$B$110,MAX(1,$D48))),AND($E48&gt;0,INDEX(Kalender!JA$81:JA$110,MAX(1,$E48))&gt;INDEX(Kalender!$B$81:$B$110,MAX(1,$E48))),AND($F48&gt;0,INDEX(Kalender!JA$81:JA$110,MAX(1,$F48))&gt;INDEX(Kalender!$B$81:$B$110,MAX(1,$F48)))),2,0))</f>
        <v>0</v>
      </c>
      <c r="JB48" s="5" t="n">
        <f aca="false">IF(Kalender!JB48&lt;&gt;1,0,IF(AND($B48&gt;0,INDEX(Kalender!JB$68:JB$77,MAX(1,$B48))&gt;INDEX(Kalender!$B$68:$B$77,MAX(1,$B48))),1,0)+IF(OR(AND($C48&gt;0,INDEX(Kalender!JB$81:JB$110,MAX(1,$C48))&gt;INDEX(Kalender!$B$81:$B$110,MAX(1,$C48))),AND($D48&gt;0,INDEX(Kalender!JB$81:JB$110,MAX(1,$D48))&gt;INDEX(Kalender!$B$81:$B$110,MAX(1,$D48))),AND($E48&gt;0,INDEX(Kalender!JB$81:JB$110,MAX(1,$E48))&gt;INDEX(Kalender!$B$81:$B$110,MAX(1,$E48))),AND($F48&gt;0,INDEX(Kalender!JB$81:JB$110,MAX(1,$F48))&gt;INDEX(Kalender!$B$81:$B$110,MAX(1,$F48)))),2,0))</f>
        <v>0</v>
      </c>
      <c r="JC48" s="5" t="n">
        <f aca="false">IF(Kalender!JC48&lt;&gt;1,0,IF(AND($B48&gt;0,INDEX(Kalender!JC$68:JC$77,MAX(1,$B48))&gt;INDEX(Kalender!$B$68:$B$77,MAX(1,$B48))),1,0)+IF(OR(AND($C48&gt;0,INDEX(Kalender!JC$81:JC$110,MAX(1,$C48))&gt;INDEX(Kalender!$B$81:$B$110,MAX(1,$C48))),AND($D48&gt;0,INDEX(Kalender!JC$81:JC$110,MAX(1,$D48))&gt;INDEX(Kalender!$B$81:$B$110,MAX(1,$D48))),AND($E48&gt;0,INDEX(Kalender!JC$81:JC$110,MAX(1,$E48))&gt;INDEX(Kalender!$B$81:$B$110,MAX(1,$E48))),AND($F48&gt;0,INDEX(Kalender!JC$81:JC$110,MAX(1,$F48))&gt;INDEX(Kalender!$B$81:$B$110,MAX(1,$F48)))),2,0))</f>
        <v>0</v>
      </c>
      <c r="JD48" s="5" t="n">
        <f aca="false">IF(Kalender!JD48&lt;&gt;1,0,IF(AND($B48&gt;0,INDEX(Kalender!JD$68:JD$77,MAX(1,$B48))&gt;INDEX(Kalender!$B$68:$B$77,MAX(1,$B48))),1,0)+IF(OR(AND($C48&gt;0,INDEX(Kalender!JD$81:JD$110,MAX(1,$C48))&gt;INDEX(Kalender!$B$81:$B$110,MAX(1,$C48))),AND($D48&gt;0,INDEX(Kalender!JD$81:JD$110,MAX(1,$D48))&gt;INDEX(Kalender!$B$81:$B$110,MAX(1,$D48))),AND($E48&gt;0,INDEX(Kalender!JD$81:JD$110,MAX(1,$E48))&gt;INDEX(Kalender!$B$81:$B$110,MAX(1,$E48))),AND($F48&gt;0,INDEX(Kalender!JD$81:JD$110,MAX(1,$F48))&gt;INDEX(Kalender!$B$81:$B$110,MAX(1,$F48)))),2,0))</f>
        <v>0</v>
      </c>
      <c r="JE48" s="5" t="n">
        <f aca="false">IF(Kalender!JE48&lt;&gt;1,0,IF(AND($B48&gt;0,INDEX(Kalender!JE$68:JE$77,MAX(1,$B48))&gt;INDEX(Kalender!$B$68:$B$77,MAX(1,$B48))),1,0)+IF(OR(AND($C48&gt;0,INDEX(Kalender!JE$81:JE$110,MAX(1,$C48))&gt;INDEX(Kalender!$B$81:$B$110,MAX(1,$C48))),AND($D48&gt;0,INDEX(Kalender!JE$81:JE$110,MAX(1,$D48))&gt;INDEX(Kalender!$B$81:$B$110,MAX(1,$D48))),AND($E48&gt;0,INDEX(Kalender!JE$81:JE$110,MAX(1,$E48))&gt;INDEX(Kalender!$B$81:$B$110,MAX(1,$E48))),AND($F48&gt;0,INDEX(Kalender!JE$81:JE$110,MAX(1,$F48))&gt;INDEX(Kalender!$B$81:$B$110,MAX(1,$F48)))),2,0))</f>
        <v>0</v>
      </c>
      <c r="JF48" s="5" t="n">
        <f aca="false">IF(Kalender!JF48&lt;&gt;1,0,IF(AND($B48&gt;0,INDEX(Kalender!JF$68:JF$77,MAX(1,$B48))&gt;INDEX(Kalender!$B$68:$B$77,MAX(1,$B48))),1,0)+IF(OR(AND($C48&gt;0,INDEX(Kalender!JF$81:JF$110,MAX(1,$C48))&gt;INDEX(Kalender!$B$81:$B$110,MAX(1,$C48))),AND($D48&gt;0,INDEX(Kalender!JF$81:JF$110,MAX(1,$D48))&gt;INDEX(Kalender!$B$81:$B$110,MAX(1,$D48))),AND($E48&gt;0,INDEX(Kalender!JF$81:JF$110,MAX(1,$E48))&gt;INDEX(Kalender!$B$81:$B$110,MAX(1,$E48))),AND($F48&gt;0,INDEX(Kalender!JF$81:JF$110,MAX(1,$F48))&gt;INDEX(Kalender!$B$81:$B$110,MAX(1,$F48)))),2,0))</f>
        <v>0</v>
      </c>
      <c r="JG48" s="5" t="n">
        <f aca="false">IF(Kalender!JG48&lt;&gt;1,0,IF(AND($B48&gt;0,INDEX(Kalender!JG$68:JG$77,MAX(1,$B48))&gt;INDEX(Kalender!$B$68:$B$77,MAX(1,$B48))),1,0)+IF(OR(AND($C48&gt;0,INDEX(Kalender!JG$81:JG$110,MAX(1,$C48))&gt;INDEX(Kalender!$B$81:$B$110,MAX(1,$C48))),AND($D48&gt;0,INDEX(Kalender!JG$81:JG$110,MAX(1,$D48))&gt;INDEX(Kalender!$B$81:$B$110,MAX(1,$D48))),AND($E48&gt;0,INDEX(Kalender!JG$81:JG$110,MAX(1,$E48))&gt;INDEX(Kalender!$B$81:$B$110,MAX(1,$E48))),AND($F48&gt;0,INDEX(Kalender!JG$81:JG$110,MAX(1,$F48))&gt;INDEX(Kalender!$B$81:$B$110,MAX(1,$F48)))),2,0))</f>
        <v>0</v>
      </c>
      <c r="JH48" s="5" t="n">
        <f aca="false">IF(Kalender!JH48&lt;&gt;1,0,IF(AND($B48&gt;0,INDEX(Kalender!JH$68:JH$77,MAX(1,$B48))&gt;INDEX(Kalender!$B$68:$B$77,MAX(1,$B48))),1,0)+IF(OR(AND($C48&gt;0,INDEX(Kalender!JH$81:JH$110,MAX(1,$C48))&gt;INDEX(Kalender!$B$81:$B$110,MAX(1,$C48))),AND($D48&gt;0,INDEX(Kalender!JH$81:JH$110,MAX(1,$D48))&gt;INDEX(Kalender!$B$81:$B$110,MAX(1,$D48))),AND($E48&gt;0,INDEX(Kalender!JH$81:JH$110,MAX(1,$E48))&gt;INDEX(Kalender!$B$81:$B$110,MAX(1,$E48))),AND($F48&gt;0,INDEX(Kalender!JH$81:JH$110,MAX(1,$F48))&gt;INDEX(Kalender!$B$81:$B$110,MAX(1,$F48)))),2,0))</f>
        <v>0</v>
      </c>
      <c r="JI48" s="5" t="n">
        <f aca="false">IF(Kalender!JI48&lt;&gt;1,0,IF(AND($B48&gt;0,INDEX(Kalender!JI$68:JI$77,MAX(1,$B48))&gt;INDEX(Kalender!$B$68:$B$77,MAX(1,$B48))),1,0)+IF(OR(AND($C48&gt;0,INDEX(Kalender!JI$81:JI$110,MAX(1,$C48))&gt;INDEX(Kalender!$B$81:$B$110,MAX(1,$C48))),AND($D48&gt;0,INDEX(Kalender!JI$81:JI$110,MAX(1,$D48))&gt;INDEX(Kalender!$B$81:$B$110,MAX(1,$D48))),AND($E48&gt;0,INDEX(Kalender!JI$81:JI$110,MAX(1,$E48))&gt;INDEX(Kalender!$B$81:$B$110,MAX(1,$E48))),AND($F48&gt;0,INDEX(Kalender!JI$81:JI$110,MAX(1,$F48))&gt;INDEX(Kalender!$B$81:$B$110,MAX(1,$F48)))),2,0))</f>
        <v>0</v>
      </c>
      <c r="JJ48" s="5" t="n">
        <f aca="false">IF(Kalender!JJ48&lt;&gt;1,0,IF(AND($B48&gt;0,INDEX(Kalender!JJ$68:JJ$77,MAX(1,$B48))&gt;INDEX(Kalender!$B$68:$B$77,MAX(1,$B48))),1,0)+IF(OR(AND($C48&gt;0,INDEX(Kalender!JJ$81:JJ$110,MAX(1,$C48))&gt;INDEX(Kalender!$B$81:$B$110,MAX(1,$C48))),AND($D48&gt;0,INDEX(Kalender!JJ$81:JJ$110,MAX(1,$D48))&gt;INDEX(Kalender!$B$81:$B$110,MAX(1,$D48))),AND($E48&gt;0,INDEX(Kalender!JJ$81:JJ$110,MAX(1,$E48))&gt;INDEX(Kalender!$B$81:$B$110,MAX(1,$E48))),AND($F48&gt;0,INDEX(Kalender!JJ$81:JJ$110,MAX(1,$F48))&gt;INDEX(Kalender!$B$81:$B$110,MAX(1,$F48)))),2,0))</f>
        <v>0</v>
      </c>
      <c r="JK48" s="5" t="n">
        <f aca="false">IF(Kalender!JK48&lt;&gt;1,0,IF(AND($B48&gt;0,INDEX(Kalender!JK$68:JK$77,MAX(1,$B48))&gt;INDEX(Kalender!$B$68:$B$77,MAX(1,$B48))),1,0)+IF(OR(AND($C48&gt;0,INDEX(Kalender!JK$81:JK$110,MAX(1,$C48))&gt;INDEX(Kalender!$B$81:$B$110,MAX(1,$C48))),AND($D48&gt;0,INDEX(Kalender!JK$81:JK$110,MAX(1,$D48))&gt;INDEX(Kalender!$B$81:$B$110,MAX(1,$D48))),AND($E48&gt;0,INDEX(Kalender!JK$81:JK$110,MAX(1,$E48))&gt;INDEX(Kalender!$B$81:$B$110,MAX(1,$E48))),AND($F48&gt;0,INDEX(Kalender!JK$81:JK$110,MAX(1,$F48))&gt;INDEX(Kalender!$B$81:$B$110,MAX(1,$F48)))),2,0))</f>
        <v>0</v>
      </c>
      <c r="JL48" s="5" t="n">
        <f aca="false">IF(Kalender!JL48&lt;&gt;1,0,IF(AND($B48&gt;0,INDEX(Kalender!JL$68:JL$77,MAX(1,$B48))&gt;INDEX(Kalender!$B$68:$B$77,MAX(1,$B48))),1,0)+IF(OR(AND($C48&gt;0,INDEX(Kalender!JL$81:JL$110,MAX(1,$C48))&gt;INDEX(Kalender!$B$81:$B$110,MAX(1,$C48))),AND($D48&gt;0,INDEX(Kalender!JL$81:JL$110,MAX(1,$D48))&gt;INDEX(Kalender!$B$81:$B$110,MAX(1,$D48))),AND($E48&gt;0,INDEX(Kalender!JL$81:JL$110,MAX(1,$E48))&gt;INDEX(Kalender!$B$81:$B$110,MAX(1,$E48))),AND($F48&gt;0,INDEX(Kalender!JL$81:JL$110,MAX(1,$F48))&gt;INDEX(Kalender!$B$81:$B$110,MAX(1,$F48)))),2,0))</f>
        <v>0</v>
      </c>
      <c r="JM48" s="5" t="n">
        <f aca="false">IF(Kalender!JM48&lt;&gt;1,0,IF(AND($B48&gt;0,INDEX(Kalender!JM$68:JM$77,MAX(1,$B48))&gt;INDEX(Kalender!$B$68:$B$77,MAX(1,$B48))),1,0)+IF(OR(AND($C48&gt;0,INDEX(Kalender!JM$81:JM$110,MAX(1,$C48))&gt;INDEX(Kalender!$B$81:$B$110,MAX(1,$C48))),AND($D48&gt;0,INDEX(Kalender!JM$81:JM$110,MAX(1,$D48))&gt;INDEX(Kalender!$B$81:$B$110,MAX(1,$D48))),AND($E48&gt;0,INDEX(Kalender!JM$81:JM$110,MAX(1,$E48))&gt;INDEX(Kalender!$B$81:$B$110,MAX(1,$E48))),AND($F48&gt;0,INDEX(Kalender!JM$81:JM$110,MAX(1,$F48))&gt;INDEX(Kalender!$B$81:$B$110,MAX(1,$F48)))),2,0))</f>
        <v>0</v>
      </c>
      <c r="JN48" s="5" t="n">
        <f aca="false">IF(Kalender!JN48&lt;&gt;1,0,IF(AND($B48&gt;0,INDEX(Kalender!JN$68:JN$77,MAX(1,$B48))&gt;INDEX(Kalender!$B$68:$B$77,MAX(1,$B48))),1,0)+IF(OR(AND($C48&gt;0,INDEX(Kalender!JN$81:JN$110,MAX(1,$C48))&gt;INDEX(Kalender!$B$81:$B$110,MAX(1,$C48))),AND($D48&gt;0,INDEX(Kalender!JN$81:JN$110,MAX(1,$D48))&gt;INDEX(Kalender!$B$81:$B$110,MAX(1,$D48))),AND($E48&gt;0,INDEX(Kalender!JN$81:JN$110,MAX(1,$E48))&gt;INDEX(Kalender!$B$81:$B$110,MAX(1,$E48))),AND($F48&gt;0,INDEX(Kalender!JN$81:JN$110,MAX(1,$F48))&gt;INDEX(Kalender!$B$81:$B$110,MAX(1,$F48)))),2,0))</f>
        <v>0</v>
      </c>
      <c r="JO48" s="5" t="n">
        <f aca="false">IF(Kalender!JO48&lt;&gt;1,0,IF(AND($B48&gt;0,INDEX(Kalender!JO$68:JO$77,MAX(1,$B48))&gt;INDEX(Kalender!$B$68:$B$77,MAX(1,$B48))),1,0)+IF(OR(AND($C48&gt;0,INDEX(Kalender!JO$81:JO$110,MAX(1,$C48))&gt;INDEX(Kalender!$B$81:$B$110,MAX(1,$C48))),AND($D48&gt;0,INDEX(Kalender!JO$81:JO$110,MAX(1,$D48))&gt;INDEX(Kalender!$B$81:$B$110,MAX(1,$D48))),AND($E48&gt;0,INDEX(Kalender!JO$81:JO$110,MAX(1,$E48))&gt;INDEX(Kalender!$B$81:$B$110,MAX(1,$E48))),AND($F48&gt;0,INDEX(Kalender!JO$81:JO$110,MAX(1,$F48))&gt;INDEX(Kalender!$B$81:$B$110,MAX(1,$F48)))),2,0))</f>
        <v>0</v>
      </c>
      <c r="JP48" s="5" t="n">
        <f aca="false">IF(Kalender!JP48&lt;&gt;1,0,IF(AND($B48&gt;0,INDEX(Kalender!JP$68:JP$77,MAX(1,$B48))&gt;INDEX(Kalender!$B$68:$B$77,MAX(1,$B48))),1,0)+IF(OR(AND($C48&gt;0,INDEX(Kalender!JP$81:JP$110,MAX(1,$C48))&gt;INDEX(Kalender!$B$81:$B$110,MAX(1,$C48))),AND($D48&gt;0,INDEX(Kalender!JP$81:JP$110,MAX(1,$D48))&gt;INDEX(Kalender!$B$81:$B$110,MAX(1,$D48))),AND($E48&gt;0,INDEX(Kalender!JP$81:JP$110,MAX(1,$E48))&gt;INDEX(Kalender!$B$81:$B$110,MAX(1,$E48))),AND($F48&gt;0,INDEX(Kalender!JP$81:JP$110,MAX(1,$F48))&gt;INDEX(Kalender!$B$81:$B$110,MAX(1,$F48)))),2,0))</f>
        <v>0</v>
      </c>
      <c r="JQ48" s="5" t="n">
        <f aca="false">IF(Kalender!JQ48&lt;&gt;1,0,IF(AND($B48&gt;0,INDEX(Kalender!JQ$68:JQ$77,MAX(1,$B48))&gt;INDEX(Kalender!$B$68:$B$77,MAX(1,$B48))),1,0)+IF(OR(AND($C48&gt;0,INDEX(Kalender!JQ$81:JQ$110,MAX(1,$C48))&gt;INDEX(Kalender!$B$81:$B$110,MAX(1,$C48))),AND($D48&gt;0,INDEX(Kalender!JQ$81:JQ$110,MAX(1,$D48))&gt;INDEX(Kalender!$B$81:$B$110,MAX(1,$D48))),AND($E48&gt;0,INDEX(Kalender!JQ$81:JQ$110,MAX(1,$E48))&gt;INDEX(Kalender!$B$81:$B$110,MAX(1,$E48))),AND($F48&gt;0,INDEX(Kalender!JQ$81:JQ$110,MAX(1,$F48))&gt;INDEX(Kalender!$B$81:$B$110,MAX(1,$F48)))),2,0))</f>
        <v>0</v>
      </c>
      <c r="JR48" s="5" t="n">
        <f aca="false">IF(Kalender!JR48&lt;&gt;1,0,IF(AND($B48&gt;0,INDEX(Kalender!JR$68:JR$77,MAX(1,$B48))&gt;INDEX(Kalender!$B$68:$B$77,MAX(1,$B48))),1,0)+IF(OR(AND($C48&gt;0,INDEX(Kalender!JR$81:JR$110,MAX(1,$C48))&gt;INDEX(Kalender!$B$81:$B$110,MAX(1,$C48))),AND($D48&gt;0,INDEX(Kalender!JR$81:JR$110,MAX(1,$D48))&gt;INDEX(Kalender!$B$81:$B$110,MAX(1,$D48))),AND($E48&gt;0,INDEX(Kalender!JR$81:JR$110,MAX(1,$E48))&gt;INDEX(Kalender!$B$81:$B$110,MAX(1,$E48))),AND($F48&gt;0,INDEX(Kalender!JR$81:JR$110,MAX(1,$F48))&gt;INDEX(Kalender!$B$81:$B$110,MAX(1,$F48)))),2,0))</f>
        <v>0</v>
      </c>
      <c r="JS48" s="5" t="n">
        <f aca="false">IF(Kalender!JS48&lt;&gt;1,0,IF(AND($B48&gt;0,INDEX(Kalender!JS$68:JS$77,MAX(1,$B48))&gt;INDEX(Kalender!$B$68:$B$77,MAX(1,$B48))),1,0)+IF(OR(AND($C48&gt;0,INDEX(Kalender!JS$81:JS$110,MAX(1,$C48))&gt;INDEX(Kalender!$B$81:$B$110,MAX(1,$C48))),AND($D48&gt;0,INDEX(Kalender!JS$81:JS$110,MAX(1,$D48))&gt;INDEX(Kalender!$B$81:$B$110,MAX(1,$D48))),AND($E48&gt;0,INDEX(Kalender!JS$81:JS$110,MAX(1,$E48))&gt;INDEX(Kalender!$B$81:$B$110,MAX(1,$E48))),AND($F48&gt;0,INDEX(Kalender!JS$81:JS$110,MAX(1,$F48))&gt;INDEX(Kalender!$B$81:$B$110,MAX(1,$F48)))),2,0))</f>
        <v>0</v>
      </c>
      <c r="JT48" s="5" t="n">
        <f aca="false">IF(Kalender!JT48&lt;&gt;1,0,IF(AND($B48&gt;0,INDEX(Kalender!JT$68:JT$77,MAX(1,$B48))&gt;INDEX(Kalender!$B$68:$B$77,MAX(1,$B48))),1,0)+IF(OR(AND($C48&gt;0,INDEX(Kalender!JT$81:JT$110,MAX(1,$C48))&gt;INDEX(Kalender!$B$81:$B$110,MAX(1,$C48))),AND($D48&gt;0,INDEX(Kalender!JT$81:JT$110,MAX(1,$D48))&gt;INDEX(Kalender!$B$81:$B$110,MAX(1,$D48))),AND($E48&gt;0,INDEX(Kalender!JT$81:JT$110,MAX(1,$E48))&gt;INDEX(Kalender!$B$81:$B$110,MAX(1,$E48))),AND($F48&gt;0,INDEX(Kalender!JT$81:JT$110,MAX(1,$F48))&gt;INDEX(Kalender!$B$81:$B$110,MAX(1,$F48)))),2,0))</f>
        <v>0</v>
      </c>
      <c r="JU48" s="5" t="n">
        <f aca="false">IF(Kalender!JU48&lt;&gt;1,0,IF(AND($B48&gt;0,INDEX(Kalender!JU$68:JU$77,MAX(1,$B48))&gt;INDEX(Kalender!$B$68:$B$77,MAX(1,$B48))),1,0)+IF(OR(AND($C48&gt;0,INDEX(Kalender!JU$81:JU$110,MAX(1,$C48))&gt;INDEX(Kalender!$B$81:$B$110,MAX(1,$C48))),AND($D48&gt;0,INDEX(Kalender!JU$81:JU$110,MAX(1,$D48))&gt;INDEX(Kalender!$B$81:$B$110,MAX(1,$D48))),AND($E48&gt;0,INDEX(Kalender!JU$81:JU$110,MAX(1,$E48))&gt;INDEX(Kalender!$B$81:$B$110,MAX(1,$E48))),AND($F48&gt;0,INDEX(Kalender!JU$81:JU$110,MAX(1,$F48))&gt;INDEX(Kalender!$B$81:$B$110,MAX(1,$F48)))),2,0))</f>
        <v>0</v>
      </c>
      <c r="JV48" s="5" t="n">
        <f aca="false">IF(Kalender!JV48&lt;&gt;1,0,IF(AND($B48&gt;0,INDEX(Kalender!JV$68:JV$77,MAX(1,$B48))&gt;INDEX(Kalender!$B$68:$B$77,MAX(1,$B48))),1,0)+IF(OR(AND($C48&gt;0,INDEX(Kalender!JV$81:JV$110,MAX(1,$C48))&gt;INDEX(Kalender!$B$81:$B$110,MAX(1,$C48))),AND($D48&gt;0,INDEX(Kalender!JV$81:JV$110,MAX(1,$D48))&gt;INDEX(Kalender!$B$81:$B$110,MAX(1,$D48))),AND($E48&gt;0,INDEX(Kalender!JV$81:JV$110,MAX(1,$E48))&gt;INDEX(Kalender!$B$81:$B$110,MAX(1,$E48))),AND($F48&gt;0,INDEX(Kalender!JV$81:JV$110,MAX(1,$F48))&gt;INDEX(Kalender!$B$81:$B$110,MAX(1,$F48)))),2,0))</f>
        <v>0</v>
      </c>
      <c r="JW48" s="5" t="n">
        <f aca="false">IF(Kalender!JW48&lt;&gt;1,0,IF(AND($B48&gt;0,INDEX(Kalender!JW$68:JW$77,MAX(1,$B48))&gt;INDEX(Kalender!$B$68:$B$77,MAX(1,$B48))),1,0)+IF(OR(AND($C48&gt;0,INDEX(Kalender!JW$81:JW$110,MAX(1,$C48))&gt;INDEX(Kalender!$B$81:$B$110,MAX(1,$C48))),AND($D48&gt;0,INDEX(Kalender!JW$81:JW$110,MAX(1,$D48))&gt;INDEX(Kalender!$B$81:$B$110,MAX(1,$D48))),AND($E48&gt;0,INDEX(Kalender!JW$81:JW$110,MAX(1,$E48))&gt;INDEX(Kalender!$B$81:$B$110,MAX(1,$E48))),AND($F48&gt;0,INDEX(Kalender!JW$81:JW$110,MAX(1,$F48))&gt;INDEX(Kalender!$B$81:$B$110,MAX(1,$F48)))),2,0))</f>
        <v>0</v>
      </c>
      <c r="JX48" s="5" t="n">
        <f aca="false">IF(Kalender!JX48&lt;&gt;1,0,IF(AND($B48&gt;0,INDEX(Kalender!JX$68:JX$77,MAX(1,$B48))&gt;INDEX(Kalender!$B$68:$B$77,MAX(1,$B48))),1,0)+IF(OR(AND($C48&gt;0,INDEX(Kalender!JX$81:JX$110,MAX(1,$C48))&gt;INDEX(Kalender!$B$81:$B$110,MAX(1,$C48))),AND($D48&gt;0,INDEX(Kalender!JX$81:JX$110,MAX(1,$D48))&gt;INDEX(Kalender!$B$81:$B$110,MAX(1,$D48))),AND($E48&gt;0,INDEX(Kalender!JX$81:JX$110,MAX(1,$E48))&gt;INDEX(Kalender!$B$81:$B$110,MAX(1,$E48))),AND($F48&gt;0,INDEX(Kalender!JX$81:JX$110,MAX(1,$F48))&gt;INDEX(Kalender!$B$81:$B$110,MAX(1,$F48)))),2,0))</f>
        <v>0</v>
      </c>
      <c r="JY48" s="5" t="n">
        <f aca="false">IF(Kalender!JY48&lt;&gt;1,0,IF(AND($B48&gt;0,INDEX(Kalender!JY$68:JY$77,MAX(1,$B48))&gt;INDEX(Kalender!$B$68:$B$77,MAX(1,$B48))),1,0)+IF(OR(AND($C48&gt;0,INDEX(Kalender!JY$81:JY$110,MAX(1,$C48))&gt;INDEX(Kalender!$B$81:$B$110,MAX(1,$C48))),AND($D48&gt;0,INDEX(Kalender!JY$81:JY$110,MAX(1,$D48))&gt;INDEX(Kalender!$B$81:$B$110,MAX(1,$D48))),AND($E48&gt;0,INDEX(Kalender!JY$81:JY$110,MAX(1,$E48))&gt;INDEX(Kalender!$B$81:$B$110,MAX(1,$E48))),AND($F48&gt;0,INDEX(Kalender!JY$81:JY$110,MAX(1,$F48))&gt;INDEX(Kalender!$B$81:$B$110,MAX(1,$F48)))),2,0))</f>
        <v>0</v>
      </c>
      <c r="JZ48" s="5" t="n">
        <f aca="false">IF(Kalender!JZ48&lt;&gt;1,0,IF(AND($B48&gt;0,INDEX(Kalender!JZ$68:JZ$77,MAX(1,$B48))&gt;INDEX(Kalender!$B$68:$B$77,MAX(1,$B48))),1,0)+IF(OR(AND($C48&gt;0,INDEX(Kalender!JZ$81:JZ$110,MAX(1,$C48))&gt;INDEX(Kalender!$B$81:$B$110,MAX(1,$C48))),AND($D48&gt;0,INDEX(Kalender!JZ$81:JZ$110,MAX(1,$D48))&gt;INDEX(Kalender!$B$81:$B$110,MAX(1,$D48))),AND($E48&gt;0,INDEX(Kalender!JZ$81:JZ$110,MAX(1,$E48))&gt;INDEX(Kalender!$B$81:$B$110,MAX(1,$E48))),AND($F48&gt;0,INDEX(Kalender!JZ$81:JZ$110,MAX(1,$F48))&gt;INDEX(Kalender!$B$81:$B$110,MAX(1,$F48)))),2,0))</f>
        <v>0</v>
      </c>
      <c r="KA48" s="5" t="n">
        <f aca="false">IF(Kalender!KA48&lt;&gt;1,0,IF(AND($B48&gt;0,INDEX(Kalender!KA$68:KA$77,MAX(1,$B48))&gt;INDEX(Kalender!$B$68:$B$77,MAX(1,$B48))),1,0)+IF(OR(AND($C48&gt;0,INDEX(Kalender!KA$81:KA$110,MAX(1,$C48))&gt;INDEX(Kalender!$B$81:$B$110,MAX(1,$C48))),AND($D48&gt;0,INDEX(Kalender!KA$81:KA$110,MAX(1,$D48))&gt;INDEX(Kalender!$B$81:$B$110,MAX(1,$D48))),AND($E48&gt;0,INDEX(Kalender!KA$81:KA$110,MAX(1,$E48))&gt;INDEX(Kalender!$B$81:$B$110,MAX(1,$E48))),AND($F48&gt;0,INDEX(Kalender!KA$81:KA$110,MAX(1,$F48))&gt;INDEX(Kalender!$B$81:$B$110,MAX(1,$F48)))),2,0))</f>
        <v>0</v>
      </c>
      <c r="KB48" s="5" t="n">
        <f aca="false">IF(Kalender!KB48&lt;&gt;1,0,IF(AND($B48&gt;0,INDEX(Kalender!KB$68:KB$77,MAX(1,$B48))&gt;INDEX(Kalender!$B$68:$B$77,MAX(1,$B48))),1,0)+IF(OR(AND($C48&gt;0,INDEX(Kalender!KB$81:KB$110,MAX(1,$C48))&gt;INDEX(Kalender!$B$81:$B$110,MAX(1,$C48))),AND($D48&gt;0,INDEX(Kalender!KB$81:KB$110,MAX(1,$D48))&gt;INDEX(Kalender!$B$81:$B$110,MAX(1,$D48))),AND($E48&gt;0,INDEX(Kalender!KB$81:KB$110,MAX(1,$E48))&gt;INDEX(Kalender!$B$81:$B$110,MAX(1,$E48))),AND($F48&gt;0,INDEX(Kalender!KB$81:KB$110,MAX(1,$F48))&gt;INDEX(Kalender!$B$81:$B$110,MAX(1,$F48)))),2,0))</f>
        <v>0</v>
      </c>
      <c r="KC48" s="5" t="n">
        <f aca="false">IF(Kalender!KC48&lt;&gt;1,0,IF(AND($B48&gt;0,INDEX(Kalender!KC$68:KC$77,MAX(1,$B48))&gt;INDEX(Kalender!$B$68:$B$77,MAX(1,$B48))),1,0)+IF(OR(AND($C48&gt;0,INDEX(Kalender!KC$81:KC$110,MAX(1,$C48))&gt;INDEX(Kalender!$B$81:$B$110,MAX(1,$C48))),AND($D48&gt;0,INDEX(Kalender!KC$81:KC$110,MAX(1,$D48))&gt;INDEX(Kalender!$B$81:$B$110,MAX(1,$D48))),AND($E48&gt;0,INDEX(Kalender!KC$81:KC$110,MAX(1,$E48))&gt;INDEX(Kalender!$B$81:$B$110,MAX(1,$E48))),AND($F48&gt;0,INDEX(Kalender!KC$81:KC$110,MAX(1,$F48))&gt;INDEX(Kalender!$B$81:$B$110,MAX(1,$F48)))),2,0))</f>
        <v>0</v>
      </c>
      <c r="KD48" s="5" t="n">
        <f aca="false">IF(Kalender!KD48&lt;&gt;1,0,IF(AND($B48&gt;0,INDEX(Kalender!KD$68:KD$77,MAX(1,$B48))&gt;INDEX(Kalender!$B$68:$B$77,MAX(1,$B48))),1,0)+IF(OR(AND($C48&gt;0,INDEX(Kalender!KD$81:KD$110,MAX(1,$C48))&gt;INDEX(Kalender!$B$81:$B$110,MAX(1,$C48))),AND($D48&gt;0,INDEX(Kalender!KD$81:KD$110,MAX(1,$D48))&gt;INDEX(Kalender!$B$81:$B$110,MAX(1,$D48))),AND($E48&gt;0,INDEX(Kalender!KD$81:KD$110,MAX(1,$E48))&gt;INDEX(Kalender!$B$81:$B$110,MAX(1,$E48))),AND($F48&gt;0,INDEX(Kalender!KD$81:KD$110,MAX(1,$F48))&gt;INDEX(Kalender!$B$81:$B$110,MAX(1,$F48)))),2,0))</f>
        <v>0</v>
      </c>
      <c r="KE48" s="5" t="n">
        <f aca="false">IF(Kalender!KE48&lt;&gt;1,0,IF(AND($B48&gt;0,INDEX(Kalender!KE$68:KE$77,MAX(1,$B48))&gt;INDEX(Kalender!$B$68:$B$77,MAX(1,$B48))),1,0)+IF(OR(AND($C48&gt;0,INDEX(Kalender!KE$81:KE$110,MAX(1,$C48))&gt;INDEX(Kalender!$B$81:$B$110,MAX(1,$C48))),AND($D48&gt;0,INDEX(Kalender!KE$81:KE$110,MAX(1,$D48))&gt;INDEX(Kalender!$B$81:$B$110,MAX(1,$D48))),AND($E48&gt;0,INDEX(Kalender!KE$81:KE$110,MAX(1,$E48))&gt;INDEX(Kalender!$B$81:$B$110,MAX(1,$E48))),AND($F48&gt;0,INDEX(Kalender!KE$81:KE$110,MAX(1,$F48))&gt;INDEX(Kalender!$B$81:$B$110,MAX(1,$F48)))),2,0))</f>
        <v>0</v>
      </c>
      <c r="KF48" s="5" t="n">
        <f aca="false">IF(Kalender!KF48&lt;&gt;1,0,IF(AND($B48&gt;0,INDEX(Kalender!KF$68:KF$77,MAX(1,$B48))&gt;INDEX(Kalender!$B$68:$B$77,MAX(1,$B48))),1,0)+IF(OR(AND($C48&gt;0,INDEX(Kalender!KF$81:KF$110,MAX(1,$C48))&gt;INDEX(Kalender!$B$81:$B$110,MAX(1,$C48))),AND($D48&gt;0,INDEX(Kalender!KF$81:KF$110,MAX(1,$D48))&gt;INDEX(Kalender!$B$81:$B$110,MAX(1,$D48))),AND($E48&gt;0,INDEX(Kalender!KF$81:KF$110,MAX(1,$E48))&gt;INDEX(Kalender!$B$81:$B$110,MAX(1,$E48))),AND($F48&gt;0,INDEX(Kalender!KF$81:KF$110,MAX(1,$F48))&gt;INDEX(Kalender!$B$81:$B$110,MAX(1,$F48)))),2,0))</f>
        <v>0</v>
      </c>
      <c r="KG48" s="5" t="n">
        <f aca="false">IF(Kalender!KG48&lt;&gt;1,0,IF(AND($B48&gt;0,INDEX(Kalender!KG$68:KG$77,MAX(1,$B48))&gt;INDEX(Kalender!$B$68:$B$77,MAX(1,$B48))),1,0)+IF(OR(AND($C48&gt;0,INDEX(Kalender!KG$81:KG$110,MAX(1,$C48))&gt;INDEX(Kalender!$B$81:$B$110,MAX(1,$C48))),AND($D48&gt;0,INDEX(Kalender!KG$81:KG$110,MAX(1,$D48))&gt;INDEX(Kalender!$B$81:$B$110,MAX(1,$D48))),AND($E48&gt;0,INDEX(Kalender!KG$81:KG$110,MAX(1,$E48))&gt;INDEX(Kalender!$B$81:$B$110,MAX(1,$E48))),AND($F48&gt;0,INDEX(Kalender!KG$81:KG$110,MAX(1,$F48))&gt;INDEX(Kalender!$B$81:$B$110,MAX(1,$F48)))),2,0))</f>
        <v>0</v>
      </c>
      <c r="KH48" s="5" t="n">
        <f aca="false">IF(Kalender!KH48&lt;&gt;1,0,IF(AND($B48&gt;0,INDEX(Kalender!KH$68:KH$77,MAX(1,$B48))&gt;INDEX(Kalender!$B$68:$B$77,MAX(1,$B48))),1,0)+IF(OR(AND($C48&gt;0,INDEX(Kalender!KH$81:KH$110,MAX(1,$C48))&gt;INDEX(Kalender!$B$81:$B$110,MAX(1,$C48))),AND($D48&gt;0,INDEX(Kalender!KH$81:KH$110,MAX(1,$D48))&gt;INDEX(Kalender!$B$81:$B$110,MAX(1,$D48))),AND($E48&gt;0,INDEX(Kalender!KH$81:KH$110,MAX(1,$E48))&gt;INDEX(Kalender!$B$81:$B$110,MAX(1,$E48))),AND($F48&gt;0,INDEX(Kalender!KH$81:KH$110,MAX(1,$F48))&gt;INDEX(Kalender!$B$81:$B$110,MAX(1,$F48)))),2,0))</f>
        <v>0</v>
      </c>
      <c r="KI48" s="5" t="n">
        <f aca="false">IF(Kalender!KI48&lt;&gt;1,0,IF(AND($B48&gt;0,INDEX(Kalender!KI$68:KI$77,MAX(1,$B48))&gt;INDEX(Kalender!$B$68:$B$77,MAX(1,$B48))),1,0)+IF(OR(AND($C48&gt;0,INDEX(Kalender!KI$81:KI$110,MAX(1,$C48))&gt;INDEX(Kalender!$B$81:$B$110,MAX(1,$C48))),AND($D48&gt;0,INDEX(Kalender!KI$81:KI$110,MAX(1,$D48))&gt;INDEX(Kalender!$B$81:$B$110,MAX(1,$D48))),AND($E48&gt;0,INDEX(Kalender!KI$81:KI$110,MAX(1,$E48))&gt;INDEX(Kalender!$B$81:$B$110,MAX(1,$E48))),AND($F48&gt;0,INDEX(Kalender!KI$81:KI$110,MAX(1,$F48))&gt;INDEX(Kalender!$B$81:$B$110,MAX(1,$F48)))),2,0))</f>
        <v>0</v>
      </c>
      <c r="KJ48" s="5" t="n">
        <f aca="false">IF(Kalender!KJ48&lt;&gt;1,0,IF(AND($B48&gt;0,INDEX(Kalender!KJ$68:KJ$77,MAX(1,$B48))&gt;INDEX(Kalender!$B$68:$B$77,MAX(1,$B48))),1,0)+IF(OR(AND($C48&gt;0,INDEX(Kalender!KJ$81:KJ$110,MAX(1,$C48))&gt;INDEX(Kalender!$B$81:$B$110,MAX(1,$C48))),AND($D48&gt;0,INDEX(Kalender!KJ$81:KJ$110,MAX(1,$D48))&gt;INDEX(Kalender!$B$81:$B$110,MAX(1,$D48))),AND($E48&gt;0,INDEX(Kalender!KJ$81:KJ$110,MAX(1,$E48))&gt;INDEX(Kalender!$B$81:$B$110,MAX(1,$E48))),AND($F48&gt;0,INDEX(Kalender!KJ$81:KJ$110,MAX(1,$F48))&gt;INDEX(Kalender!$B$81:$B$110,MAX(1,$F48)))),2,0))</f>
        <v>0</v>
      </c>
      <c r="KK48" s="5" t="n">
        <f aca="false">IF(Kalender!KK48&lt;&gt;1,0,IF(AND($B48&gt;0,INDEX(Kalender!KK$68:KK$77,MAX(1,$B48))&gt;INDEX(Kalender!$B$68:$B$77,MAX(1,$B48))),1,0)+IF(OR(AND($C48&gt;0,INDEX(Kalender!KK$81:KK$110,MAX(1,$C48))&gt;INDEX(Kalender!$B$81:$B$110,MAX(1,$C48))),AND($D48&gt;0,INDEX(Kalender!KK$81:KK$110,MAX(1,$D48))&gt;INDEX(Kalender!$B$81:$B$110,MAX(1,$D48))),AND($E48&gt;0,INDEX(Kalender!KK$81:KK$110,MAX(1,$E48))&gt;INDEX(Kalender!$B$81:$B$110,MAX(1,$E48))),AND($F48&gt;0,INDEX(Kalender!KK$81:KK$110,MAX(1,$F48))&gt;INDEX(Kalender!$B$81:$B$110,MAX(1,$F48)))),2,0))</f>
        <v>0</v>
      </c>
      <c r="KL48" s="5" t="n">
        <f aca="false">IF(Kalender!KL48&lt;&gt;1,0,IF(AND($B48&gt;0,INDEX(Kalender!KL$68:KL$77,MAX(1,$B48))&gt;INDEX(Kalender!$B$68:$B$77,MAX(1,$B48))),1,0)+IF(OR(AND($C48&gt;0,INDEX(Kalender!KL$81:KL$110,MAX(1,$C48))&gt;INDEX(Kalender!$B$81:$B$110,MAX(1,$C48))),AND($D48&gt;0,INDEX(Kalender!KL$81:KL$110,MAX(1,$D48))&gt;INDEX(Kalender!$B$81:$B$110,MAX(1,$D48))),AND($E48&gt;0,INDEX(Kalender!KL$81:KL$110,MAX(1,$E48))&gt;INDEX(Kalender!$B$81:$B$110,MAX(1,$E48))),AND($F48&gt;0,INDEX(Kalender!KL$81:KL$110,MAX(1,$F48))&gt;INDEX(Kalender!$B$81:$B$110,MAX(1,$F48)))),2,0))</f>
        <v>0</v>
      </c>
      <c r="KM48" s="5" t="n">
        <f aca="false">IF(Kalender!KM48&lt;&gt;1,0,IF(AND($B48&gt;0,INDEX(Kalender!KM$68:KM$77,MAX(1,$B48))&gt;INDEX(Kalender!$B$68:$B$77,MAX(1,$B48))),1,0)+IF(OR(AND($C48&gt;0,INDEX(Kalender!KM$81:KM$110,MAX(1,$C48))&gt;INDEX(Kalender!$B$81:$B$110,MAX(1,$C48))),AND($D48&gt;0,INDEX(Kalender!KM$81:KM$110,MAX(1,$D48))&gt;INDEX(Kalender!$B$81:$B$110,MAX(1,$D48))),AND($E48&gt;0,INDEX(Kalender!KM$81:KM$110,MAX(1,$E48))&gt;INDEX(Kalender!$B$81:$B$110,MAX(1,$E48))),AND($F48&gt;0,INDEX(Kalender!KM$81:KM$110,MAX(1,$F48))&gt;INDEX(Kalender!$B$81:$B$110,MAX(1,$F48)))),2,0))</f>
        <v>0</v>
      </c>
      <c r="KN48" s="5" t="n">
        <f aca="false">IF(Kalender!KN48&lt;&gt;1,0,IF(AND($B48&gt;0,INDEX(Kalender!KN$68:KN$77,MAX(1,$B48))&gt;INDEX(Kalender!$B$68:$B$77,MAX(1,$B48))),1,0)+IF(OR(AND($C48&gt;0,INDEX(Kalender!KN$81:KN$110,MAX(1,$C48))&gt;INDEX(Kalender!$B$81:$B$110,MAX(1,$C48))),AND($D48&gt;0,INDEX(Kalender!KN$81:KN$110,MAX(1,$D48))&gt;INDEX(Kalender!$B$81:$B$110,MAX(1,$D48))),AND($E48&gt;0,INDEX(Kalender!KN$81:KN$110,MAX(1,$E48))&gt;INDEX(Kalender!$B$81:$B$110,MAX(1,$E48))),AND($F48&gt;0,INDEX(Kalender!KN$81:KN$110,MAX(1,$F48))&gt;INDEX(Kalender!$B$81:$B$110,MAX(1,$F48)))),2,0))</f>
        <v>0</v>
      </c>
      <c r="KO48" s="5" t="n">
        <f aca="false">IF(Kalender!KO48&lt;&gt;1,0,IF(AND($B48&gt;0,INDEX(Kalender!KO$68:KO$77,MAX(1,$B48))&gt;INDEX(Kalender!$B$68:$B$77,MAX(1,$B48))),1,0)+IF(OR(AND($C48&gt;0,INDEX(Kalender!KO$81:KO$110,MAX(1,$C48))&gt;INDEX(Kalender!$B$81:$B$110,MAX(1,$C48))),AND($D48&gt;0,INDEX(Kalender!KO$81:KO$110,MAX(1,$D48))&gt;INDEX(Kalender!$B$81:$B$110,MAX(1,$D48))),AND($E48&gt;0,INDEX(Kalender!KO$81:KO$110,MAX(1,$E48))&gt;INDEX(Kalender!$B$81:$B$110,MAX(1,$E48))),AND($F48&gt;0,INDEX(Kalender!KO$81:KO$110,MAX(1,$F48))&gt;INDEX(Kalender!$B$81:$B$110,MAX(1,$F48)))),2,0))</f>
        <v>0</v>
      </c>
      <c r="KP48" s="5" t="n">
        <f aca="false">IF(Kalender!KP48&lt;&gt;1,0,IF(AND($B48&gt;0,INDEX(Kalender!KP$68:KP$77,MAX(1,$B48))&gt;INDEX(Kalender!$B$68:$B$77,MAX(1,$B48))),1,0)+IF(OR(AND($C48&gt;0,INDEX(Kalender!KP$81:KP$110,MAX(1,$C48))&gt;INDEX(Kalender!$B$81:$B$110,MAX(1,$C48))),AND($D48&gt;0,INDEX(Kalender!KP$81:KP$110,MAX(1,$D48))&gt;INDEX(Kalender!$B$81:$B$110,MAX(1,$D48))),AND($E48&gt;0,INDEX(Kalender!KP$81:KP$110,MAX(1,$E48))&gt;INDEX(Kalender!$B$81:$B$110,MAX(1,$E48))),AND($F48&gt;0,INDEX(Kalender!KP$81:KP$110,MAX(1,$F48))&gt;INDEX(Kalender!$B$81:$B$110,MAX(1,$F48)))),2,0))</f>
        <v>0</v>
      </c>
      <c r="KQ48" s="5" t="n">
        <f aca="false">IF(Kalender!KQ48&lt;&gt;1,0,IF(AND($B48&gt;0,INDEX(Kalender!KQ$68:KQ$77,MAX(1,$B48))&gt;INDEX(Kalender!$B$68:$B$77,MAX(1,$B48))),1,0)+IF(OR(AND($C48&gt;0,INDEX(Kalender!KQ$81:KQ$110,MAX(1,$C48))&gt;INDEX(Kalender!$B$81:$B$110,MAX(1,$C48))),AND($D48&gt;0,INDEX(Kalender!KQ$81:KQ$110,MAX(1,$D48))&gt;INDEX(Kalender!$B$81:$B$110,MAX(1,$D48))),AND($E48&gt;0,INDEX(Kalender!KQ$81:KQ$110,MAX(1,$E48))&gt;INDEX(Kalender!$B$81:$B$110,MAX(1,$E48))),AND($F48&gt;0,INDEX(Kalender!KQ$81:KQ$110,MAX(1,$F48))&gt;INDEX(Kalender!$B$81:$B$110,MAX(1,$F48)))),2,0))</f>
        <v>0</v>
      </c>
      <c r="KR48" s="5" t="n">
        <f aca="false">IF(Kalender!KR48&lt;&gt;1,0,IF(AND($B48&gt;0,INDEX(Kalender!KR$68:KR$77,MAX(1,$B48))&gt;INDEX(Kalender!$B$68:$B$77,MAX(1,$B48))),1,0)+IF(OR(AND($C48&gt;0,INDEX(Kalender!KR$81:KR$110,MAX(1,$C48))&gt;INDEX(Kalender!$B$81:$B$110,MAX(1,$C48))),AND($D48&gt;0,INDEX(Kalender!KR$81:KR$110,MAX(1,$D48))&gt;INDEX(Kalender!$B$81:$B$110,MAX(1,$D48))),AND($E48&gt;0,INDEX(Kalender!KR$81:KR$110,MAX(1,$E48))&gt;INDEX(Kalender!$B$81:$B$110,MAX(1,$E48))),AND($F48&gt;0,INDEX(Kalender!KR$81:KR$110,MAX(1,$F48))&gt;INDEX(Kalender!$B$81:$B$110,MAX(1,$F48)))),2,0))</f>
        <v>0</v>
      </c>
      <c r="KS48" s="5" t="n">
        <f aca="false">IF(Kalender!KS48&lt;&gt;1,0,IF(AND($B48&gt;0,INDEX(Kalender!KS$68:KS$77,MAX(1,$B48))&gt;INDEX(Kalender!$B$68:$B$77,MAX(1,$B48))),1,0)+IF(OR(AND($C48&gt;0,INDEX(Kalender!KS$81:KS$110,MAX(1,$C48))&gt;INDEX(Kalender!$B$81:$B$110,MAX(1,$C48))),AND($D48&gt;0,INDEX(Kalender!KS$81:KS$110,MAX(1,$D48))&gt;INDEX(Kalender!$B$81:$B$110,MAX(1,$D48))),AND($E48&gt;0,INDEX(Kalender!KS$81:KS$110,MAX(1,$E48))&gt;INDEX(Kalender!$B$81:$B$110,MAX(1,$E48))),AND($F48&gt;0,INDEX(Kalender!KS$81:KS$110,MAX(1,$F48))&gt;INDEX(Kalender!$B$81:$B$110,MAX(1,$F48)))),2,0))</f>
        <v>0</v>
      </c>
      <c r="KT48" s="5" t="n">
        <f aca="false">IF(Kalender!KT48&lt;&gt;1,0,IF(AND($B48&gt;0,INDEX(Kalender!KT$68:KT$77,MAX(1,$B48))&gt;INDEX(Kalender!$B$68:$B$77,MAX(1,$B48))),1,0)+IF(OR(AND($C48&gt;0,INDEX(Kalender!KT$81:KT$110,MAX(1,$C48))&gt;INDEX(Kalender!$B$81:$B$110,MAX(1,$C48))),AND($D48&gt;0,INDEX(Kalender!KT$81:KT$110,MAX(1,$D48))&gt;INDEX(Kalender!$B$81:$B$110,MAX(1,$D48))),AND($E48&gt;0,INDEX(Kalender!KT$81:KT$110,MAX(1,$E48))&gt;INDEX(Kalender!$B$81:$B$110,MAX(1,$E48))),AND($F48&gt;0,INDEX(Kalender!KT$81:KT$110,MAX(1,$F48))&gt;INDEX(Kalender!$B$81:$B$110,MAX(1,$F48)))),2,0))</f>
        <v>0</v>
      </c>
      <c r="KU48" s="5" t="n">
        <f aca="false">IF(Kalender!KU48&lt;&gt;1,0,IF(AND($B48&gt;0,INDEX(Kalender!KU$68:KU$77,MAX(1,$B48))&gt;INDEX(Kalender!$B$68:$B$77,MAX(1,$B48))),1,0)+IF(OR(AND($C48&gt;0,INDEX(Kalender!KU$81:KU$110,MAX(1,$C48))&gt;INDEX(Kalender!$B$81:$B$110,MAX(1,$C48))),AND($D48&gt;0,INDEX(Kalender!KU$81:KU$110,MAX(1,$D48))&gt;INDEX(Kalender!$B$81:$B$110,MAX(1,$D48))),AND($E48&gt;0,INDEX(Kalender!KU$81:KU$110,MAX(1,$E48))&gt;INDEX(Kalender!$B$81:$B$110,MAX(1,$E48))),AND($F48&gt;0,INDEX(Kalender!KU$81:KU$110,MAX(1,$F48))&gt;INDEX(Kalender!$B$81:$B$110,MAX(1,$F48)))),2,0))</f>
        <v>0</v>
      </c>
      <c r="KV48" s="5" t="n">
        <f aca="false">IF(Kalender!KV48&lt;&gt;1,0,IF(AND($B48&gt;0,INDEX(Kalender!KV$68:KV$77,MAX(1,$B48))&gt;INDEX(Kalender!$B$68:$B$77,MAX(1,$B48))),1,0)+IF(OR(AND($C48&gt;0,INDEX(Kalender!KV$81:KV$110,MAX(1,$C48))&gt;INDEX(Kalender!$B$81:$B$110,MAX(1,$C48))),AND($D48&gt;0,INDEX(Kalender!KV$81:KV$110,MAX(1,$D48))&gt;INDEX(Kalender!$B$81:$B$110,MAX(1,$D48))),AND($E48&gt;0,INDEX(Kalender!KV$81:KV$110,MAX(1,$E48))&gt;INDEX(Kalender!$B$81:$B$110,MAX(1,$E48))),AND($F48&gt;0,INDEX(Kalender!KV$81:KV$110,MAX(1,$F48))&gt;INDEX(Kalender!$B$81:$B$110,MAX(1,$F48)))),2,0))</f>
        <v>0</v>
      </c>
      <c r="KW48" s="5" t="n">
        <f aca="false">IF(Kalender!KW48&lt;&gt;1,0,IF(AND($B48&gt;0,INDEX(Kalender!KW$68:KW$77,MAX(1,$B48))&gt;INDEX(Kalender!$B$68:$B$77,MAX(1,$B48))),1,0)+IF(OR(AND($C48&gt;0,INDEX(Kalender!KW$81:KW$110,MAX(1,$C48))&gt;INDEX(Kalender!$B$81:$B$110,MAX(1,$C48))),AND($D48&gt;0,INDEX(Kalender!KW$81:KW$110,MAX(1,$D48))&gt;INDEX(Kalender!$B$81:$B$110,MAX(1,$D48))),AND($E48&gt;0,INDEX(Kalender!KW$81:KW$110,MAX(1,$E48))&gt;INDEX(Kalender!$B$81:$B$110,MAX(1,$E48))),AND($F48&gt;0,INDEX(Kalender!KW$81:KW$110,MAX(1,$F48))&gt;INDEX(Kalender!$B$81:$B$110,MAX(1,$F48)))),2,0))</f>
        <v>0</v>
      </c>
      <c r="KX48" s="5" t="n">
        <f aca="false">IF(Kalender!KX48&lt;&gt;1,0,IF(AND($B48&gt;0,INDEX(Kalender!KX$68:KX$77,MAX(1,$B48))&gt;INDEX(Kalender!$B$68:$B$77,MAX(1,$B48))),1,0)+IF(OR(AND($C48&gt;0,INDEX(Kalender!KX$81:KX$110,MAX(1,$C48))&gt;INDEX(Kalender!$B$81:$B$110,MAX(1,$C48))),AND($D48&gt;0,INDEX(Kalender!KX$81:KX$110,MAX(1,$D48))&gt;INDEX(Kalender!$B$81:$B$110,MAX(1,$D48))),AND($E48&gt;0,INDEX(Kalender!KX$81:KX$110,MAX(1,$E48))&gt;INDEX(Kalender!$B$81:$B$110,MAX(1,$E48))),AND($F48&gt;0,INDEX(Kalender!KX$81:KX$110,MAX(1,$F48))&gt;INDEX(Kalender!$B$81:$B$110,MAX(1,$F48)))),2,0))</f>
        <v>0</v>
      </c>
      <c r="KY48" s="5" t="n">
        <f aca="false">IF(Kalender!KY48&lt;&gt;1,0,IF(AND($B48&gt;0,INDEX(Kalender!KY$68:KY$77,MAX(1,$B48))&gt;INDEX(Kalender!$B$68:$B$77,MAX(1,$B48))),1,0)+IF(OR(AND($C48&gt;0,INDEX(Kalender!KY$81:KY$110,MAX(1,$C48))&gt;INDEX(Kalender!$B$81:$B$110,MAX(1,$C48))),AND($D48&gt;0,INDEX(Kalender!KY$81:KY$110,MAX(1,$D48))&gt;INDEX(Kalender!$B$81:$B$110,MAX(1,$D48))),AND($E48&gt;0,INDEX(Kalender!KY$81:KY$110,MAX(1,$E48))&gt;INDEX(Kalender!$B$81:$B$110,MAX(1,$E48))),AND($F48&gt;0,INDEX(Kalender!KY$81:KY$110,MAX(1,$F48))&gt;INDEX(Kalender!$B$81:$B$110,MAX(1,$F48)))),2,0))</f>
        <v>0</v>
      </c>
      <c r="KZ48" s="5" t="n">
        <f aca="false">IF(Kalender!KZ48&lt;&gt;1,0,IF(AND($B48&gt;0,INDEX(Kalender!KZ$68:KZ$77,MAX(1,$B48))&gt;INDEX(Kalender!$B$68:$B$77,MAX(1,$B48))),1,0)+IF(OR(AND($C48&gt;0,INDEX(Kalender!KZ$81:KZ$110,MAX(1,$C48))&gt;INDEX(Kalender!$B$81:$B$110,MAX(1,$C48))),AND($D48&gt;0,INDEX(Kalender!KZ$81:KZ$110,MAX(1,$D48))&gt;INDEX(Kalender!$B$81:$B$110,MAX(1,$D48))),AND($E48&gt;0,INDEX(Kalender!KZ$81:KZ$110,MAX(1,$E48))&gt;INDEX(Kalender!$B$81:$B$110,MAX(1,$E48))),AND($F48&gt;0,INDEX(Kalender!KZ$81:KZ$110,MAX(1,$F48))&gt;INDEX(Kalender!$B$81:$B$110,MAX(1,$F48)))),2,0))</f>
        <v>0</v>
      </c>
      <c r="LA48" s="5" t="n">
        <f aca="false">IF(Kalender!LA48&lt;&gt;1,0,IF(AND($B48&gt;0,INDEX(Kalender!LA$68:LA$77,MAX(1,$B48))&gt;INDEX(Kalender!$B$68:$B$77,MAX(1,$B48))),1,0)+IF(OR(AND($C48&gt;0,INDEX(Kalender!LA$81:LA$110,MAX(1,$C48))&gt;INDEX(Kalender!$B$81:$B$110,MAX(1,$C48))),AND($D48&gt;0,INDEX(Kalender!LA$81:LA$110,MAX(1,$D48))&gt;INDEX(Kalender!$B$81:$B$110,MAX(1,$D48))),AND($E48&gt;0,INDEX(Kalender!LA$81:LA$110,MAX(1,$E48))&gt;INDEX(Kalender!$B$81:$B$110,MAX(1,$E48))),AND($F48&gt;0,INDEX(Kalender!LA$81:LA$110,MAX(1,$F48))&gt;INDEX(Kalender!$B$81:$B$110,MAX(1,$F48)))),2,0))</f>
        <v>0</v>
      </c>
      <c r="LB48" s="5" t="n">
        <f aca="false">IF(Kalender!LB48&lt;&gt;1,0,IF(AND($B48&gt;0,INDEX(Kalender!LB$68:LB$77,MAX(1,$B48))&gt;INDEX(Kalender!$B$68:$B$77,MAX(1,$B48))),1,0)+IF(OR(AND($C48&gt;0,INDEX(Kalender!LB$81:LB$110,MAX(1,$C48))&gt;INDEX(Kalender!$B$81:$B$110,MAX(1,$C48))),AND($D48&gt;0,INDEX(Kalender!LB$81:LB$110,MAX(1,$D48))&gt;INDEX(Kalender!$B$81:$B$110,MAX(1,$D48))),AND($E48&gt;0,INDEX(Kalender!LB$81:LB$110,MAX(1,$E48))&gt;INDEX(Kalender!$B$81:$B$110,MAX(1,$E48))),AND($F48&gt;0,INDEX(Kalender!LB$81:LB$110,MAX(1,$F48))&gt;INDEX(Kalender!$B$81:$B$110,MAX(1,$F48)))),2,0))</f>
        <v>0</v>
      </c>
      <c r="LC48" s="5" t="n">
        <f aca="false">IF(Kalender!LC48&lt;&gt;1,0,IF(AND($B48&gt;0,INDEX(Kalender!LC$68:LC$77,MAX(1,$B48))&gt;INDEX(Kalender!$B$68:$B$77,MAX(1,$B48))),1,0)+IF(OR(AND($C48&gt;0,INDEX(Kalender!LC$81:LC$110,MAX(1,$C48))&gt;INDEX(Kalender!$B$81:$B$110,MAX(1,$C48))),AND($D48&gt;0,INDEX(Kalender!LC$81:LC$110,MAX(1,$D48))&gt;INDEX(Kalender!$B$81:$B$110,MAX(1,$D48))),AND($E48&gt;0,INDEX(Kalender!LC$81:LC$110,MAX(1,$E48))&gt;INDEX(Kalender!$B$81:$B$110,MAX(1,$E48))),AND($F48&gt;0,INDEX(Kalender!LC$81:LC$110,MAX(1,$F48))&gt;INDEX(Kalender!$B$81:$B$110,MAX(1,$F48)))),2,0))</f>
        <v>0</v>
      </c>
      <c r="LD48" s="5" t="n">
        <f aca="false">IF(Kalender!LD48&lt;&gt;1,0,IF(AND($B48&gt;0,INDEX(Kalender!LD$68:LD$77,MAX(1,$B48))&gt;INDEX(Kalender!$B$68:$B$77,MAX(1,$B48))),1,0)+IF(OR(AND($C48&gt;0,INDEX(Kalender!LD$81:LD$110,MAX(1,$C48))&gt;INDEX(Kalender!$B$81:$B$110,MAX(1,$C48))),AND($D48&gt;0,INDEX(Kalender!LD$81:LD$110,MAX(1,$D48))&gt;INDEX(Kalender!$B$81:$B$110,MAX(1,$D48))),AND($E48&gt;0,INDEX(Kalender!LD$81:LD$110,MAX(1,$E48))&gt;INDEX(Kalender!$B$81:$B$110,MAX(1,$E48))),AND($F48&gt;0,INDEX(Kalender!LD$81:LD$110,MAX(1,$F48))&gt;INDEX(Kalender!$B$81:$B$110,MAX(1,$F48)))),2,0))</f>
        <v>0</v>
      </c>
      <c r="LE48" s="5" t="n">
        <f aca="false">IF(Kalender!LE48&lt;&gt;1,0,IF(AND($B48&gt;0,INDEX(Kalender!LE$68:LE$77,MAX(1,$B48))&gt;INDEX(Kalender!$B$68:$B$77,MAX(1,$B48))),1,0)+IF(OR(AND($C48&gt;0,INDEX(Kalender!LE$81:LE$110,MAX(1,$C48))&gt;INDEX(Kalender!$B$81:$B$110,MAX(1,$C48))),AND($D48&gt;0,INDEX(Kalender!LE$81:LE$110,MAX(1,$D48))&gt;INDEX(Kalender!$B$81:$B$110,MAX(1,$D48))),AND($E48&gt;0,INDEX(Kalender!LE$81:LE$110,MAX(1,$E48))&gt;INDEX(Kalender!$B$81:$B$110,MAX(1,$E48))),AND($F48&gt;0,INDEX(Kalender!LE$81:LE$110,MAX(1,$F48))&gt;INDEX(Kalender!$B$81:$B$110,MAX(1,$F48)))),2,0))</f>
        <v>0</v>
      </c>
      <c r="LF48" s="5" t="n">
        <f aca="false">IF(Kalender!LF48&lt;&gt;1,0,IF(AND($B48&gt;0,INDEX(Kalender!LF$68:LF$77,MAX(1,$B48))&gt;INDEX(Kalender!$B$68:$B$77,MAX(1,$B48))),1,0)+IF(OR(AND($C48&gt;0,INDEX(Kalender!LF$81:LF$110,MAX(1,$C48))&gt;INDEX(Kalender!$B$81:$B$110,MAX(1,$C48))),AND($D48&gt;0,INDEX(Kalender!LF$81:LF$110,MAX(1,$D48))&gt;INDEX(Kalender!$B$81:$B$110,MAX(1,$D48))),AND($E48&gt;0,INDEX(Kalender!LF$81:LF$110,MAX(1,$E48))&gt;INDEX(Kalender!$B$81:$B$110,MAX(1,$E48))),AND($F48&gt;0,INDEX(Kalender!LF$81:LF$110,MAX(1,$F48))&gt;INDEX(Kalender!$B$81:$B$110,MAX(1,$F48)))),2,0))</f>
        <v>0</v>
      </c>
      <c r="LG48" s="5" t="n">
        <f aca="false">IF(Kalender!LG48&lt;&gt;1,0,IF(AND($B48&gt;0,INDEX(Kalender!LG$68:LG$77,MAX(1,$B48))&gt;INDEX(Kalender!$B$68:$B$77,MAX(1,$B48))),1,0)+IF(OR(AND($C48&gt;0,INDEX(Kalender!LG$81:LG$110,MAX(1,$C48))&gt;INDEX(Kalender!$B$81:$B$110,MAX(1,$C48))),AND($D48&gt;0,INDEX(Kalender!LG$81:LG$110,MAX(1,$D48))&gt;INDEX(Kalender!$B$81:$B$110,MAX(1,$D48))),AND($E48&gt;0,INDEX(Kalender!LG$81:LG$110,MAX(1,$E48))&gt;INDEX(Kalender!$B$81:$B$110,MAX(1,$E48))),AND($F48&gt;0,INDEX(Kalender!LG$81:LG$110,MAX(1,$F48))&gt;INDEX(Kalender!$B$81:$B$110,MAX(1,$F48)))),2,0))</f>
        <v>0</v>
      </c>
      <c r="LH48" s="5" t="n">
        <f aca="false">IF(Kalender!LH48&lt;&gt;1,0,IF(AND($B48&gt;0,INDEX(Kalender!LH$68:LH$77,MAX(1,$B48))&gt;INDEX(Kalender!$B$68:$B$77,MAX(1,$B48))),1,0)+IF(OR(AND($C48&gt;0,INDEX(Kalender!LH$81:LH$110,MAX(1,$C48))&gt;INDEX(Kalender!$B$81:$B$110,MAX(1,$C48))),AND($D48&gt;0,INDEX(Kalender!LH$81:LH$110,MAX(1,$D48))&gt;INDEX(Kalender!$B$81:$B$110,MAX(1,$D48))),AND($E48&gt;0,INDEX(Kalender!LH$81:LH$110,MAX(1,$E48))&gt;INDEX(Kalender!$B$81:$B$110,MAX(1,$E48))),AND($F48&gt;0,INDEX(Kalender!LH$81:LH$110,MAX(1,$F48))&gt;INDEX(Kalender!$B$81:$B$110,MAX(1,$F48)))),2,0))</f>
        <v>0</v>
      </c>
      <c r="LI48" s="5" t="n">
        <f aca="false">IF(Kalender!LI48&lt;&gt;1,0,IF(AND($B48&gt;0,INDEX(Kalender!LI$68:LI$77,MAX(1,$B48))&gt;INDEX(Kalender!$B$68:$B$77,MAX(1,$B48))),1,0)+IF(OR(AND($C48&gt;0,INDEX(Kalender!LI$81:LI$110,MAX(1,$C48))&gt;INDEX(Kalender!$B$81:$B$110,MAX(1,$C48))),AND($D48&gt;0,INDEX(Kalender!LI$81:LI$110,MAX(1,$D48))&gt;INDEX(Kalender!$B$81:$B$110,MAX(1,$D48))),AND($E48&gt;0,INDEX(Kalender!LI$81:LI$110,MAX(1,$E48))&gt;INDEX(Kalender!$B$81:$B$110,MAX(1,$E48))),AND($F48&gt;0,INDEX(Kalender!LI$81:LI$110,MAX(1,$F48))&gt;INDEX(Kalender!$B$81:$B$110,MAX(1,$F48)))),2,0))</f>
        <v>0</v>
      </c>
      <c r="LJ48" s="5" t="n">
        <f aca="false">IF(Kalender!LJ48&lt;&gt;1,0,IF(AND($B48&gt;0,INDEX(Kalender!LJ$68:LJ$77,MAX(1,$B48))&gt;INDEX(Kalender!$B$68:$B$77,MAX(1,$B48))),1,0)+IF(OR(AND($C48&gt;0,INDEX(Kalender!LJ$81:LJ$110,MAX(1,$C48))&gt;INDEX(Kalender!$B$81:$B$110,MAX(1,$C48))),AND($D48&gt;0,INDEX(Kalender!LJ$81:LJ$110,MAX(1,$D48))&gt;INDEX(Kalender!$B$81:$B$110,MAX(1,$D48))),AND($E48&gt;0,INDEX(Kalender!LJ$81:LJ$110,MAX(1,$E48))&gt;INDEX(Kalender!$B$81:$B$110,MAX(1,$E48))),AND($F48&gt;0,INDEX(Kalender!LJ$81:LJ$110,MAX(1,$F48))&gt;INDEX(Kalender!$B$81:$B$110,MAX(1,$F48)))),2,0))</f>
        <v>0</v>
      </c>
      <c r="LK48" s="5" t="n">
        <f aca="false">IF(Kalender!LK48&lt;&gt;1,0,IF(AND($B48&gt;0,INDEX(Kalender!LK$68:LK$77,MAX(1,$B48))&gt;INDEX(Kalender!$B$68:$B$77,MAX(1,$B48))),1,0)+IF(OR(AND($C48&gt;0,INDEX(Kalender!LK$81:LK$110,MAX(1,$C48))&gt;INDEX(Kalender!$B$81:$B$110,MAX(1,$C48))),AND($D48&gt;0,INDEX(Kalender!LK$81:LK$110,MAX(1,$D48))&gt;INDEX(Kalender!$B$81:$B$110,MAX(1,$D48))),AND($E48&gt;0,INDEX(Kalender!LK$81:LK$110,MAX(1,$E48))&gt;INDEX(Kalender!$B$81:$B$110,MAX(1,$E48))),AND($F48&gt;0,INDEX(Kalender!LK$81:LK$110,MAX(1,$F48))&gt;INDEX(Kalender!$B$81:$B$110,MAX(1,$F48)))),2,0))</f>
        <v>0</v>
      </c>
      <c r="LL48" s="5" t="n">
        <f aca="false">IF(Kalender!LL48&lt;&gt;1,0,IF(AND($B48&gt;0,INDEX(Kalender!LL$68:LL$77,MAX(1,$B48))&gt;INDEX(Kalender!$B$68:$B$77,MAX(1,$B48))),1,0)+IF(OR(AND($C48&gt;0,INDEX(Kalender!LL$81:LL$110,MAX(1,$C48))&gt;INDEX(Kalender!$B$81:$B$110,MAX(1,$C48))),AND($D48&gt;0,INDEX(Kalender!LL$81:LL$110,MAX(1,$D48))&gt;INDEX(Kalender!$B$81:$B$110,MAX(1,$D48))),AND($E48&gt;0,INDEX(Kalender!LL$81:LL$110,MAX(1,$E48))&gt;INDEX(Kalender!$B$81:$B$110,MAX(1,$E48))),AND($F48&gt;0,INDEX(Kalender!LL$81:LL$110,MAX(1,$F48))&gt;INDEX(Kalender!$B$81:$B$110,MAX(1,$F48)))),2,0))</f>
        <v>0</v>
      </c>
      <c r="LM48" s="5" t="n">
        <f aca="false">IF(Kalender!LM48&lt;&gt;1,0,IF(AND($B48&gt;0,INDEX(Kalender!LM$68:LM$77,MAX(1,$B48))&gt;INDEX(Kalender!$B$68:$B$77,MAX(1,$B48))),1,0)+IF(OR(AND($C48&gt;0,INDEX(Kalender!LM$81:LM$110,MAX(1,$C48))&gt;INDEX(Kalender!$B$81:$B$110,MAX(1,$C48))),AND($D48&gt;0,INDEX(Kalender!LM$81:LM$110,MAX(1,$D48))&gt;INDEX(Kalender!$B$81:$B$110,MAX(1,$D48))),AND($E48&gt;0,INDEX(Kalender!LM$81:LM$110,MAX(1,$E48))&gt;INDEX(Kalender!$B$81:$B$110,MAX(1,$E48))),AND($F48&gt;0,INDEX(Kalender!LM$81:LM$110,MAX(1,$F48))&gt;INDEX(Kalender!$B$81:$B$110,MAX(1,$F48)))),2,0))</f>
        <v>0</v>
      </c>
      <c r="LN48" s="5" t="n">
        <f aca="false">IF(Kalender!LN48&lt;&gt;1,0,IF(AND($B48&gt;0,INDEX(Kalender!LN$68:LN$77,MAX(1,$B48))&gt;INDEX(Kalender!$B$68:$B$77,MAX(1,$B48))),1,0)+IF(OR(AND($C48&gt;0,INDEX(Kalender!LN$81:LN$110,MAX(1,$C48))&gt;INDEX(Kalender!$B$81:$B$110,MAX(1,$C48))),AND($D48&gt;0,INDEX(Kalender!LN$81:LN$110,MAX(1,$D48))&gt;INDEX(Kalender!$B$81:$B$110,MAX(1,$D48))),AND($E48&gt;0,INDEX(Kalender!LN$81:LN$110,MAX(1,$E48))&gt;INDEX(Kalender!$B$81:$B$110,MAX(1,$E48))),AND($F48&gt;0,INDEX(Kalender!LN$81:LN$110,MAX(1,$F48))&gt;INDEX(Kalender!$B$81:$B$110,MAX(1,$F48)))),2,0))</f>
        <v>0</v>
      </c>
      <c r="LO48" s="5" t="n">
        <f aca="false">IF(Kalender!LO48&lt;&gt;1,0,IF(AND($B48&gt;0,INDEX(Kalender!LO$68:LO$77,MAX(1,$B48))&gt;INDEX(Kalender!$B$68:$B$77,MAX(1,$B48))),1,0)+IF(OR(AND($C48&gt;0,INDEX(Kalender!LO$81:LO$110,MAX(1,$C48))&gt;INDEX(Kalender!$B$81:$B$110,MAX(1,$C48))),AND($D48&gt;0,INDEX(Kalender!LO$81:LO$110,MAX(1,$D48))&gt;INDEX(Kalender!$B$81:$B$110,MAX(1,$D48))),AND($E48&gt;0,INDEX(Kalender!LO$81:LO$110,MAX(1,$E48))&gt;INDEX(Kalender!$B$81:$B$110,MAX(1,$E48))),AND($F48&gt;0,INDEX(Kalender!LO$81:LO$110,MAX(1,$F48))&gt;INDEX(Kalender!$B$81:$B$110,MAX(1,$F48)))),2,0))</f>
        <v>0</v>
      </c>
      <c r="LP48" s="5" t="n">
        <f aca="false">IF(Kalender!LP48&lt;&gt;1,0,IF(AND($B48&gt;0,INDEX(Kalender!LP$68:LP$77,MAX(1,$B48))&gt;INDEX(Kalender!$B$68:$B$77,MAX(1,$B48))),1,0)+IF(OR(AND($C48&gt;0,INDEX(Kalender!LP$81:LP$110,MAX(1,$C48))&gt;INDEX(Kalender!$B$81:$B$110,MAX(1,$C48))),AND($D48&gt;0,INDEX(Kalender!LP$81:LP$110,MAX(1,$D48))&gt;INDEX(Kalender!$B$81:$B$110,MAX(1,$D48))),AND($E48&gt;0,INDEX(Kalender!LP$81:LP$110,MAX(1,$E48))&gt;INDEX(Kalender!$B$81:$B$110,MAX(1,$E48))),AND($F48&gt;0,INDEX(Kalender!LP$81:LP$110,MAX(1,$F48))&gt;INDEX(Kalender!$B$81:$B$110,MAX(1,$F48)))),2,0))</f>
        <v>0</v>
      </c>
      <c r="LQ48" s="5" t="n">
        <f aca="false">IF(Kalender!LQ48&lt;&gt;1,0,IF(AND($B48&gt;0,INDEX(Kalender!LQ$68:LQ$77,MAX(1,$B48))&gt;INDEX(Kalender!$B$68:$B$77,MAX(1,$B48))),1,0)+IF(OR(AND($C48&gt;0,INDEX(Kalender!LQ$81:LQ$110,MAX(1,$C48))&gt;INDEX(Kalender!$B$81:$B$110,MAX(1,$C48))),AND($D48&gt;0,INDEX(Kalender!LQ$81:LQ$110,MAX(1,$D48))&gt;INDEX(Kalender!$B$81:$B$110,MAX(1,$D48))),AND($E48&gt;0,INDEX(Kalender!LQ$81:LQ$110,MAX(1,$E48))&gt;INDEX(Kalender!$B$81:$B$110,MAX(1,$E48))),AND($F48&gt;0,INDEX(Kalender!LQ$81:LQ$110,MAX(1,$F48))&gt;INDEX(Kalender!$B$81:$B$110,MAX(1,$F48)))),2,0))</f>
        <v>0</v>
      </c>
      <c r="LR48" s="5" t="n">
        <f aca="false">IF(Kalender!LR48&lt;&gt;1,0,IF(AND($B48&gt;0,INDEX(Kalender!LR$68:LR$77,MAX(1,$B48))&gt;INDEX(Kalender!$B$68:$B$77,MAX(1,$B48))),1,0)+IF(OR(AND($C48&gt;0,INDEX(Kalender!LR$81:LR$110,MAX(1,$C48))&gt;INDEX(Kalender!$B$81:$B$110,MAX(1,$C48))),AND($D48&gt;0,INDEX(Kalender!LR$81:LR$110,MAX(1,$D48))&gt;INDEX(Kalender!$B$81:$B$110,MAX(1,$D48))),AND($E48&gt;0,INDEX(Kalender!LR$81:LR$110,MAX(1,$E48))&gt;INDEX(Kalender!$B$81:$B$110,MAX(1,$E48))),AND($F48&gt;0,INDEX(Kalender!LR$81:LR$110,MAX(1,$F48))&gt;INDEX(Kalender!$B$81:$B$110,MAX(1,$F48)))),2,0))</f>
        <v>0</v>
      </c>
      <c r="LS48" s="5" t="n">
        <f aca="false">IF(Kalender!LS48&lt;&gt;1,0,IF(AND($B48&gt;0,INDEX(Kalender!LS$68:LS$77,MAX(1,$B48))&gt;INDEX(Kalender!$B$68:$B$77,MAX(1,$B48))),1,0)+IF(OR(AND($C48&gt;0,INDEX(Kalender!LS$81:LS$110,MAX(1,$C48))&gt;INDEX(Kalender!$B$81:$B$110,MAX(1,$C48))),AND($D48&gt;0,INDEX(Kalender!LS$81:LS$110,MAX(1,$D48))&gt;INDEX(Kalender!$B$81:$B$110,MAX(1,$D48))),AND($E48&gt;0,INDEX(Kalender!LS$81:LS$110,MAX(1,$E48))&gt;INDEX(Kalender!$B$81:$B$110,MAX(1,$E48))),AND($F48&gt;0,INDEX(Kalender!LS$81:LS$110,MAX(1,$F48))&gt;INDEX(Kalender!$B$81:$B$110,MAX(1,$F48)))),2,0))</f>
        <v>0</v>
      </c>
      <c r="LT48" s="5" t="n">
        <f aca="false">IF(Kalender!LT48&lt;&gt;1,0,IF(AND($B48&gt;0,INDEX(Kalender!LT$68:LT$77,MAX(1,$B48))&gt;INDEX(Kalender!$B$68:$B$77,MAX(1,$B48))),1,0)+IF(OR(AND($C48&gt;0,INDEX(Kalender!LT$81:LT$110,MAX(1,$C48))&gt;INDEX(Kalender!$B$81:$B$110,MAX(1,$C48))),AND($D48&gt;0,INDEX(Kalender!LT$81:LT$110,MAX(1,$D48))&gt;INDEX(Kalender!$B$81:$B$110,MAX(1,$D48))),AND($E48&gt;0,INDEX(Kalender!LT$81:LT$110,MAX(1,$E48))&gt;INDEX(Kalender!$B$81:$B$110,MAX(1,$E48))),AND($F48&gt;0,INDEX(Kalender!LT$81:LT$110,MAX(1,$F48))&gt;INDEX(Kalender!$B$81:$B$110,MAX(1,$F48)))),2,0))</f>
        <v>0</v>
      </c>
      <c r="LU48" s="5" t="n">
        <f aca="false">IF(Kalender!LU48&lt;&gt;1,0,IF(AND($B48&gt;0,INDEX(Kalender!LU$68:LU$77,MAX(1,$B48))&gt;INDEX(Kalender!$B$68:$B$77,MAX(1,$B48))),1,0)+IF(OR(AND($C48&gt;0,INDEX(Kalender!LU$81:LU$110,MAX(1,$C48))&gt;INDEX(Kalender!$B$81:$B$110,MAX(1,$C48))),AND($D48&gt;0,INDEX(Kalender!LU$81:LU$110,MAX(1,$D48))&gt;INDEX(Kalender!$B$81:$B$110,MAX(1,$D48))),AND($E48&gt;0,INDEX(Kalender!LU$81:LU$110,MAX(1,$E48))&gt;INDEX(Kalender!$B$81:$B$110,MAX(1,$E48))),AND($F48&gt;0,INDEX(Kalender!LU$81:LU$110,MAX(1,$F48))&gt;INDEX(Kalender!$B$81:$B$110,MAX(1,$F48)))),2,0))</f>
        <v>0</v>
      </c>
      <c r="LV48" s="5" t="n">
        <f aca="false">IF(Kalender!LV48&lt;&gt;1,0,IF(AND($B48&gt;0,INDEX(Kalender!LV$68:LV$77,MAX(1,$B48))&gt;INDEX(Kalender!$B$68:$B$77,MAX(1,$B48))),1,0)+IF(OR(AND($C48&gt;0,INDEX(Kalender!LV$81:LV$110,MAX(1,$C48))&gt;INDEX(Kalender!$B$81:$B$110,MAX(1,$C48))),AND($D48&gt;0,INDEX(Kalender!LV$81:LV$110,MAX(1,$D48))&gt;INDEX(Kalender!$B$81:$B$110,MAX(1,$D48))),AND($E48&gt;0,INDEX(Kalender!LV$81:LV$110,MAX(1,$E48))&gt;INDEX(Kalender!$B$81:$B$110,MAX(1,$E48))),AND($F48&gt;0,INDEX(Kalender!LV$81:LV$110,MAX(1,$F48))&gt;INDEX(Kalender!$B$81:$B$110,MAX(1,$F48)))),2,0))</f>
        <v>0</v>
      </c>
      <c r="LW48" s="5" t="n">
        <f aca="false">IF(Kalender!LW48&lt;&gt;1,0,IF(AND($B48&gt;0,INDEX(Kalender!LW$68:LW$77,MAX(1,$B48))&gt;INDEX(Kalender!$B$68:$B$77,MAX(1,$B48))),1,0)+IF(OR(AND($C48&gt;0,INDEX(Kalender!LW$81:LW$110,MAX(1,$C48))&gt;INDEX(Kalender!$B$81:$B$110,MAX(1,$C48))),AND($D48&gt;0,INDEX(Kalender!LW$81:LW$110,MAX(1,$D48))&gt;INDEX(Kalender!$B$81:$B$110,MAX(1,$D48))),AND($E48&gt;0,INDEX(Kalender!LW$81:LW$110,MAX(1,$E48))&gt;INDEX(Kalender!$B$81:$B$110,MAX(1,$E48))),AND($F48&gt;0,INDEX(Kalender!LW$81:LW$110,MAX(1,$F48))&gt;INDEX(Kalender!$B$81:$B$110,MAX(1,$F48)))),2,0))</f>
        <v>0</v>
      </c>
      <c r="LX48" s="5" t="n">
        <f aca="false">IF(Kalender!LX48&lt;&gt;1,0,IF(AND($B48&gt;0,INDEX(Kalender!LX$68:LX$77,MAX(1,$B48))&gt;INDEX(Kalender!$B$68:$B$77,MAX(1,$B48))),1,0)+IF(OR(AND($C48&gt;0,INDEX(Kalender!LX$81:LX$110,MAX(1,$C48))&gt;INDEX(Kalender!$B$81:$B$110,MAX(1,$C48))),AND($D48&gt;0,INDEX(Kalender!LX$81:LX$110,MAX(1,$D48))&gt;INDEX(Kalender!$B$81:$B$110,MAX(1,$D48))),AND($E48&gt;0,INDEX(Kalender!LX$81:LX$110,MAX(1,$E48))&gt;INDEX(Kalender!$B$81:$B$110,MAX(1,$E48))),AND($F48&gt;0,INDEX(Kalender!LX$81:LX$110,MAX(1,$F48))&gt;INDEX(Kalender!$B$81:$B$110,MAX(1,$F48)))),2,0))</f>
        <v>0</v>
      </c>
      <c r="LY48" s="5" t="n">
        <f aca="false">IF(Kalender!LY48&lt;&gt;1,0,IF(AND($B48&gt;0,INDEX(Kalender!LY$68:LY$77,MAX(1,$B48))&gt;INDEX(Kalender!$B$68:$B$77,MAX(1,$B48))),1,0)+IF(OR(AND($C48&gt;0,INDEX(Kalender!LY$81:LY$110,MAX(1,$C48))&gt;INDEX(Kalender!$B$81:$B$110,MAX(1,$C48))),AND($D48&gt;0,INDEX(Kalender!LY$81:LY$110,MAX(1,$D48))&gt;INDEX(Kalender!$B$81:$B$110,MAX(1,$D48))),AND($E48&gt;0,INDEX(Kalender!LY$81:LY$110,MAX(1,$E48))&gt;INDEX(Kalender!$B$81:$B$110,MAX(1,$E48))),AND($F48&gt;0,INDEX(Kalender!LY$81:LY$110,MAX(1,$F48))&gt;INDEX(Kalender!$B$81:$B$110,MAX(1,$F48)))),2,0))</f>
        <v>0</v>
      </c>
      <c r="LZ48" s="5" t="n">
        <f aca="false">IF(Kalender!LZ48&lt;&gt;1,0,IF(AND($B48&gt;0,INDEX(Kalender!LZ$68:LZ$77,MAX(1,$B48))&gt;INDEX(Kalender!$B$68:$B$77,MAX(1,$B48))),1,0)+IF(OR(AND($C48&gt;0,INDEX(Kalender!LZ$81:LZ$110,MAX(1,$C48))&gt;INDEX(Kalender!$B$81:$B$110,MAX(1,$C48))),AND($D48&gt;0,INDEX(Kalender!LZ$81:LZ$110,MAX(1,$D48))&gt;INDEX(Kalender!$B$81:$B$110,MAX(1,$D48))),AND($E48&gt;0,INDEX(Kalender!LZ$81:LZ$110,MAX(1,$E48))&gt;INDEX(Kalender!$B$81:$B$110,MAX(1,$E48))),AND($F48&gt;0,INDEX(Kalender!LZ$81:LZ$110,MAX(1,$F48))&gt;INDEX(Kalender!$B$81:$B$110,MAX(1,$F48)))),2,0))</f>
        <v>0</v>
      </c>
      <c r="MA48" s="5" t="n">
        <f aca="false">IF(Kalender!MA48&lt;&gt;1,0,IF(AND($B48&gt;0,INDEX(Kalender!MA$68:MA$77,MAX(1,$B48))&gt;INDEX(Kalender!$B$68:$B$77,MAX(1,$B48))),1,0)+IF(OR(AND($C48&gt;0,INDEX(Kalender!MA$81:MA$110,MAX(1,$C48))&gt;INDEX(Kalender!$B$81:$B$110,MAX(1,$C48))),AND($D48&gt;0,INDEX(Kalender!MA$81:MA$110,MAX(1,$D48))&gt;INDEX(Kalender!$B$81:$B$110,MAX(1,$D48))),AND($E48&gt;0,INDEX(Kalender!MA$81:MA$110,MAX(1,$E48))&gt;INDEX(Kalender!$B$81:$B$110,MAX(1,$E48))),AND($F48&gt;0,INDEX(Kalender!MA$81:MA$110,MAX(1,$F48))&gt;INDEX(Kalender!$B$81:$B$110,MAX(1,$F48)))),2,0))</f>
        <v>0</v>
      </c>
      <c r="MB48" s="5" t="n">
        <f aca="false">IF(Kalender!MB48&lt;&gt;1,0,IF(AND($B48&gt;0,INDEX(Kalender!MB$68:MB$77,MAX(1,$B48))&gt;INDEX(Kalender!$B$68:$B$77,MAX(1,$B48))),1,0)+IF(OR(AND($C48&gt;0,INDEX(Kalender!MB$81:MB$110,MAX(1,$C48))&gt;INDEX(Kalender!$B$81:$B$110,MAX(1,$C48))),AND($D48&gt;0,INDEX(Kalender!MB$81:MB$110,MAX(1,$D48))&gt;INDEX(Kalender!$B$81:$B$110,MAX(1,$D48))),AND($E48&gt;0,INDEX(Kalender!MB$81:MB$110,MAX(1,$E48))&gt;INDEX(Kalender!$B$81:$B$110,MAX(1,$E48))),AND($F48&gt;0,INDEX(Kalender!MB$81:MB$110,MAX(1,$F48))&gt;INDEX(Kalender!$B$81:$B$110,MAX(1,$F48)))),2,0))</f>
        <v>0</v>
      </c>
      <c r="MC48" s="5" t="n">
        <f aca="false">IF(Kalender!MC48&lt;&gt;1,0,IF(AND($B48&gt;0,INDEX(Kalender!MC$68:MC$77,MAX(1,$B48))&gt;INDEX(Kalender!$B$68:$B$77,MAX(1,$B48))),1,0)+IF(OR(AND($C48&gt;0,INDEX(Kalender!MC$81:MC$110,MAX(1,$C48))&gt;INDEX(Kalender!$B$81:$B$110,MAX(1,$C48))),AND($D48&gt;0,INDEX(Kalender!MC$81:MC$110,MAX(1,$D48))&gt;INDEX(Kalender!$B$81:$B$110,MAX(1,$D48))),AND($E48&gt;0,INDEX(Kalender!MC$81:MC$110,MAX(1,$E48))&gt;INDEX(Kalender!$B$81:$B$110,MAX(1,$E48))),AND($F48&gt;0,INDEX(Kalender!MC$81:MC$110,MAX(1,$F48))&gt;INDEX(Kalender!$B$81:$B$110,MAX(1,$F48)))),2,0))</f>
        <v>0</v>
      </c>
      <c r="MD48" s="5" t="n">
        <f aca="false">IF(Kalender!MD48&lt;&gt;1,0,IF(AND($B48&gt;0,INDEX(Kalender!MD$68:MD$77,MAX(1,$B48))&gt;INDEX(Kalender!$B$68:$B$77,MAX(1,$B48))),1,0)+IF(OR(AND($C48&gt;0,INDEX(Kalender!MD$81:MD$110,MAX(1,$C48))&gt;INDEX(Kalender!$B$81:$B$110,MAX(1,$C48))),AND($D48&gt;0,INDEX(Kalender!MD$81:MD$110,MAX(1,$D48))&gt;INDEX(Kalender!$B$81:$B$110,MAX(1,$D48))),AND($E48&gt;0,INDEX(Kalender!MD$81:MD$110,MAX(1,$E48))&gt;INDEX(Kalender!$B$81:$B$110,MAX(1,$E48))),AND($F48&gt;0,INDEX(Kalender!MD$81:MD$110,MAX(1,$F48))&gt;INDEX(Kalender!$B$81:$B$110,MAX(1,$F48)))),2,0))</f>
        <v>0</v>
      </c>
      <c r="ME48" s="5" t="n">
        <f aca="false">IF(Kalender!ME48&lt;&gt;1,0,IF(AND($B48&gt;0,INDEX(Kalender!ME$68:ME$77,MAX(1,$B48))&gt;INDEX(Kalender!$B$68:$B$77,MAX(1,$B48))),1,0)+IF(OR(AND($C48&gt;0,INDEX(Kalender!ME$81:ME$110,MAX(1,$C48))&gt;INDEX(Kalender!$B$81:$B$110,MAX(1,$C48))),AND($D48&gt;0,INDEX(Kalender!ME$81:ME$110,MAX(1,$D48))&gt;INDEX(Kalender!$B$81:$B$110,MAX(1,$D48))),AND($E48&gt;0,INDEX(Kalender!ME$81:ME$110,MAX(1,$E48))&gt;INDEX(Kalender!$B$81:$B$110,MAX(1,$E48))),AND($F48&gt;0,INDEX(Kalender!ME$81:ME$110,MAX(1,$F48))&gt;INDEX(Kalender!$B$81:$B$110,MAX(1,$F48)))),2,0))</f>
        <v>0</v>
      </c>
      <c r="MF48" s="5" t="n">
        <f aca="false">IF(Kalender!MF48&lt;&gt;1,0,IF(AND($B48&gt;0,INDEX(Kalender!MF$68:MF$77,MAX(1,$B48))&gt;INDEX(Kalender!$B$68:$B$77,MAX(1,$B48))),1,0)+IF(OR(AND($C48&gt;0,INDEX(Kalender!MF$81:MF$110,MAX(1,$C48))&gt;INDEX(Kalender!$B$81:$B$110,MAX(1,$C48))),AND($D48&gt;0,INDEX(Kalender!MF$81:MF$110,MAX(1,$D48))&gt;INDEX(Kalender!$B$81:$B$110,MAX(1,$D48))),AND($E48&gt;0,INDEX(Kalender!MF$81:MF$110,MAX(1,$E48))&gt;INDEX(Kalender!$B$81:$B$110,MAX(1,$E48))),AND($F48&gt;0,INDEX(Kalender!MF$81:MF$110,MAX(1,$F48))&gt;INDEX(Kalender!$B$81:$B$110,MAX(1,$F48)))),2,0))</f>
        <v>0</v>
      </c>
      <c r="MG48" s="5" t="n">
        <f aca="false">IF(Kalender!MG48&lt;&gt;1,0,IF(AND($B48&gt;0,INDEX(Kalender!MG$68:MG$77,MAX(1,$B48))&gt;INDEX(Kalender!$B$68:$B$77,MAX(1,$B48))),1,0)+IF(OR(AND($C48&gt;0,INDEX(Kalender!MG$81:MG$110,MAX(1,$C48))&gt;INDEX(Kalender!$B$81:$B$110,MAX(1,$C48))),AND($D48&gt;0,INDEX(Kalender!MG$81:MG$110,MAX(1,$D48))&gt;INDEX(Kalender!$B$81:$B$110,MAX(1,$D48))),AND($E48&gt;0,INDEX(Kalender!MG$81:MG$110,MAX(1,$E48))&gt;INDEX(Kalender!$B$81:$B$110,MAX(1,$E48))),AND($F48&gt;0,INDEX(Kalender!MG$81:MG$110,MAX(1,$F48))&gt;INDEX(Kalender!$B$81:$B$110,MAX(1,$F48)))),2,0))</f>
        <v>0</v>
      </c>
      <c r="MH48" s="5" t="n">
        <f aca="false">IF(Kalender!MH48&lt;&gt;1,0,IF(AND($B48&gt;0,INDEX(Kalender!MH$68:MH$77,MAX(1,$B48))&gt;INDEX(Kalender!$B$68:$B$77,MAX(1,$B48))),1,0)+IF(OR(AND($C48&gt;0,INDEX(Kalender!MH$81:MH$110,MAX(1,$C48))&gt;INDEX(Kalender!$B$81:$B$110,MAX(1,$C48))),AND($D48&gt;0,INDEX(Kalender!MH$81:MH$110,MAX(1,$D48))&gt;INDEX(Kalender!$B$81:$B$110,MAX(1,$D48))),AND($E48&gt;0,INDEX(Kalender!MH$81:MH$110,MAX(1,$E48))&gt;INDEX(Kalender!$B$81:$B$110,MAX(1,$E48))),AND($F48&gt;0,INDEX(Kalender!MH$81:MH$110,MAX(1,$F48))&gt;INDEX(Kalender!$B$81:$B$110,MAX(1,$F48)))),2,0))</f>
        <v>0</v>
      </c>
      <c r="MI48" s="5" t="n">
        <f aca="false">IF(Kalender!MI48&lt;&gt;1,0,IF(AND($B48&gt;0,INDEX(Kalender!MI$68:MI$77,MAX(1,$B48))&gt;INDEX(Kalender!$B$68:$B$77,MAX(1,$B48))),1,0)+IF(OR(AND($C48&gt;0,INDEX(Kalender!MI$81:MI$110,MAX(1,$C48))&gt;INDEX(Kalender!$B$81:$B$110,MAX(1,$C48))),AND($D48&gt;0,INDEX(Kalender!MI$81:MI$110,MAX(1,$D48))&gt;INDEX(Kalender!$B$81:$B$110,MAX(1,$D48))),AND($E48&gt;0,INDEX(Kalender!MI$81:MI$110,MAX(1,$E48))&gt;INDEX(Kalender!$B$81:$B$110,MAX(1,$E48))),AND($F48&gt;0,INDEX(Kalender!MI$81:MI$110,MAX(1,$F48))&gt;INDEX(Kalender!$B$81:$B$110,MAX(1,$F48)))),2,0))</f>
        <v>0</v>
      </c>
      <c r="MJ48" s="5" t="n">
        <f aca="false">IF(Kalender!MJ48&lt;&gt;1,0,IF(AND($B48&gt;0,INDEX(Kalender!MJ$68:MJ$77,MAX(1,$B48))&gt;INDEX(Kalender!$B$68:$B$77,MAX(1,$B48))),1,0)+IF(OR(AND($C48&gt;0,INDEX(Kalender!MJ$81:MJ$110,MAX(1,$C48))&gt;INDEX(Kalender!$B$81:$B$110,MAX(1,$C48))),AND($D48&gt;0,INDEX(Kalender!MJ$81:MJ$110,MAX(1,$D48))&gt;INDEX(Kalender!$B$81:$B$110,MAX(1,$D48))),AND($E48&gt;0,INDEX(Kalender!MJ$81:MJ$110,MAX(1,$E48))&gt;INDEX(Kalender!$B$81:$B$110,MAX(1,$E48))),AND($F48&gt;0,INDEX(Kalender!MJ$81:MJ$110,MAX(1,$F48))&gt;INDEX(Kalender!$B$81:$B$110,MAX(1,$F48)))),2,0))</f>
        <v>0</v>
      </c>
      <c r="MK48" s="5" t="n">
        <f aca="false">IF(Kalender!MK48&lt;&gt;1,0,IF(AND($B48&gt;0,INDEX(Kalender!MK$68:MK$77,MAX(1,$B48))&gt;INDEX(Kalender!$B$68:$B$77,MAX(1,$B48))),1,0)+IF(OR(AND($C48&gt;0,INDEX(Kalender!MK$81:MK$110,MAX(1,$C48))&gt;INDEX(Kalender!$B$81:$B$110,MAX(1,$C48))),AND($D48&gt;0,INDEX(Kalender!MK$81:MK$110,MAX(1,$D48))&gt;INDEX(Kalender!$B$81:$B$110,MAX(1,$D48))),AND($E48&gt;0,INDEX(Kalender!MK$81:MK$110,MAX(1,$E48))&gt;INDEX(Kalender!$B$81:$B$110,MAX(1,$E48))),AND($F48&gt;0,INDEX(Kalender!MK$81:MK$110,MAX(1,$F48))&gt;INDEX(Kalender!$B$81:$B$110,MAX(1,$F48)))),2,0))</f>
        <v>0</v>
      </c>
      <c r="ML48" s="5" t="n">
        <f aca="false">IF(Kalender!ML48&lt;&gt;1,0,IF(AND($B48&gt;0,INDEX(Kalender!ML$68:ML$77,MAX(1,$B48))&gt;INDEX(Kalender!$B$68:$B$77,MAX(1,$B48))),1,0)+IF(OR(AND($C48&gt;0,INDEX(Kalender!ML$81:ML$110,MAX(1,$C48))&gt;INDEX(Kalender!$B$81:$B$110,MAX(1,$C48))),AND($D48&gt;0,INDEX(Kalender!ML$81:ML$110,MAX(1,$D48))&gt;INDEX(Kalender!$B$81:$B$110,MAX(1,$D48))),AND($E48&gt;0,INDEX(Kalender!ML$81:ML$110,MAX(1,$E48))&gt;INDEX(Kalender!$B$81:$B$110,MAX(1,$E48))),AND($F48&gt;0,INDEX(Kalender!ML$81:ML$110,MAX(1,$F48))&gt;INDEX(Kalender!$B$81:$B$110,MAX(1,$F48)))),2,0))</f>
        <v>0</v>
      </c>
      <c r="MM48" s="5" t="n">
        <f aca="false">IF(Kalender!MM48&lt;&gt;1,0,IF(AND($B48&gt;0,INDEX(Kalender!MM$68:MM$77,MAX(1,$B48))&gt;INDEX(Kalender!$B$68:$B$77,MAX(1,$B48))),1,0)+IF(OR(AND($C48&gt;0,INDEX(Kalender!MM$81:MM$110,MAX(1,$C48))&gt;INDEX(Kalender!$B$81:$B$110,MAX(1,$C48))),AND($D48&gt;0,INDEX(Kalender!MM$81:MM$110,MAX(1,$D48))&gt;INDEX(Kalender!$B$81:$B$110,MAX(1,$D48))),AND($E48&gt;0,INDEX(Kalender!MM$81:MM$110,MAX(1,$E48))&gt;INDEX(Kalender!$B$81:$B$110,MAX(1,$E48))),AND($F48&gt;0,INDEX(Kalender!MM$81:MM$110,MAX(1,$F48))&gt;INDEX(Kalender!$B$81:$B$110,MAX(1,$F48)))),2,0))</f>
        <v>0</v>
      </c>
      <c r="MN48" s="5" t="n">
        <f aca="false">IF(Kalender!MN48&lt;&gt;1,0,IF(AND($B48&gt;0,INDEX(Kalender!MN$68:MN$77,MAX(1,$B48))&gt;INDEX(Kalender!$B$68:$B$77,MAX(1,$B48))),1,0)+IF(OR(AND($C48&gt;0,INDEX(Kalender!MN$81:MN$110,MAX(1,$C48))&gt;INDEX(Kalender!$B$81:$B$110,MAX(1,$C48))),AND($D48&gt;0,INDEX(Kalender!MN$81:MN$110,MAX(1,$D48))&gt;INDEX(Kalender!$B$81:$B$110,MAX(1,$D48))),AND($E48&gt;0,INDEX(Kalender!MN$81:MN$110,MAX(1,$E48))&gt;INDEX(Kalender!$B$81:$B$110,MAX(1,$E48))),AND($F48&gt;0,INDEX(Kalender!MN$81:MN$110,MAX(1,$F48))&gt;INDEX(Kalender!$B$81:$B$110,MAX(1,$F48)))),2,0))</f>
        <v>0</v>
      </c>
      <c r="MO48" s="5" t="n">
        <f aca="false">IF(Kalender!MO48&lt;&gt;1,0,IF(AND($B48&gt;0,INDEX(Kalender!MO$68:MO$77,MAX(1,$B48))&gt;INDEX(Kalender!$B$68:$B$77,MAX(1,$B48))),1,0)+IF(OR(AND($C48&gt;0,INDEX(Kalender!MO$81:MO$110,MAX(1,$C48))&gt;INDEX(Kalender!$B$81:$B$110,MAX(1,$C48))),AND($D48&gt;0,INDEX(Kalender!MO$81:MO$110,MAX(1,$D48))&gt;INDEX(Kalender!$B$81:$B$110,MAX(1,$D48))),AND($E48&gt;0,INDEX(Kalender!MO$81:MO$110,MAX(1,$E48))&gt;INDEX(Kalender!$B$81:$B$110,MAX(1,$E48))),AND($F48&gt;0,INDEX(Kalender!MO$81:MO$110,MAX(1,$F48))&gt;INDEX(Kalender!$B$81:$B$110,MAX(1,$F48)))),2,0))</f>
        <v>0</v>
      </c>
      <c r="MP48" s="5" t="n">
        <f aca="false">IF(Kalender!MP48&lt;&gt;1,0,IF(AND($B48&gt;0,INDEX(Kalender!MP$68:MP$77,MAX(1,$B48))&gt;INDEX(Kalender!$B$68:$B$77,MAX(1,$B48))),1,0)+IF(OR(AND($C48&gt;0,INDEX(Kalender!MP$81:MP$110,MAX(1,$C48))&gt;INDEX(Kalender!$B$81:$B$110,MAX(1,$C48))),AND($D48&gt;0,INDEX(Kalender!MP$81:MP$110,MAX(1,$D48))&gt;INDEX(Kalender!$B$81:$B$110,MAX(1,$D48))),AND($E48&gt;0,INDEX(Kalender!MP$81:MP$110,MAX(1,$E48))&gt;INDEX(Kalender!$B$81:$B$110,MAX(1,$E48))),AND($F48&gt;0,INDEX(Kalender!MP$81:MP$110,MAX(1,$F48))&gt;INDEX(Kalender!$B$81:$B$110,MAX(1,$F48)))),2,0))</f>
        <v>0</v>
      </c>
      <c r="MQ48" s="5" t="n">
        <f aca="false">IF(Kalender!MQ48&lt;&gt;1,0,IF(AND($B48&gt;0,INDEX(Kalender!MQ$68:MQ$77,MAX(1,$B48))&gt;INDEX(Kalender!$B$68:$B$77,MAX(1,$B48))),1,0)+IF(OR(AND($C48&gt;0,INDEX(Kalender!MQ$81:MQ$110,MAX(1,$C48))&gt;INDEX(Kalender!$B$81:$B$110,MAX(1,$C48))),AND($D48&gt;0,INDEX(Kalender!MQ$81:MQ$110,MAX(1,$D48))&gt;INDEX(Kalender!$B$81:$B$110,MAX(1,$D48))),AND($E48&gt;0,INDEX(Kalender!MQ$81:MQ$110,MAX(1,$E48))&gt;INDEX(Kalender!$B$81:$B$110,MAX(1,$E48))),AND($F48&gt;0,INDEX(Kalender!MQ$81:MQ$110,MAX(1,$F48))&gt;INDEX(Kalender!$B$81:$B$110,MAX(1,$F48)))),2,0))</f>
        <v>0</v>
      </c>
      <c r="MR48" s="5" t="n">
        <f aca="false">IF(Kalender!MR48&lt;&gt;1,0,IF(AND($B48&gt;0,INDEX(Kalender!MR$68:MR$77,MAX(1,$B48))&gt;INDEX(Kalender!$B$68:$B$77,MAX(1,$B48))),1,0)+IF(OR(AND($C48&gt;0,INDEX(Kalender!MR$81:MR$110,MAX(1,$C48))&gt;INDEX(Kalender!$B$81:$B$110,MAX(1,$C48))),AND($D48&gt;0,INDEX(Kalender!MR$81:MR$110,MAX(1,$D48))&gt;INDEX(Kalender!$B$81:$B$110,MAX(1,$D48))),AND($E48&gt;0,INDEX(Kalender!MR$81:MR$110,MAX(1,$E48))&gt;INDEX(Kalender!$B$81:$B$110,MAX(1,$E48))),AND($F48&gt;0,INDEX(Kalender!MR$81:MR$110,MAX(1,$F48))&gt;INDEX(Kalender!$B$81:$B$110,MAX(1,$F48)))),2,0))</f>
        <v>0</v>
      </c>
      <c r="MS48" s="5" t="n">
        <f aca="false">IF(Kalender!MS48&lt;&gt;1,0,IF(AND($B48&gt;0,INDEX(Kalender!MS$68:MS$77,MAX(1,$B48))&gt;INDEX(Kalender!$B$68:$B$77,MAX(1,$B48))),1,0)+IF(OR(AND($C48&gt;0,INDEX(Kalender!MS$81:MS$110,MAX(1,$C48))&gt;INDEX(Kalender!$B$81:$B$110,MAX(1,$C48))),AND($D48&gt;0,INDEX(Kalender!MS$81:MS$110,MAX(1,$D48))&gt;INDEX(Kalender!$B$81:$B$110,MAX(1,$D48))),AND($E48&gt;0,INDEX(Kalender!MS$81:MS$110,MAX(1,$E48))&gt;INDEX(Kalender!$B$81:$B$110,MAX(1,$E48))),AND($F48&gt;0,INDEX(Kalender!MS$81:MS$110,MAX(1,$F48))&gt;INDEX(Kalender!$B$81:$B$110,MAX(1,$F48)))),2,0))</f>
        <v>0</v>
      </c>
      <c r="MT48" s="5" t="n">
        <f aca="false">IF(Kalender!MT48&lt;&gt;1,0,IF(AND($B48&gt;0,INDEX(Kalender!MT$68:MT$77,MAX(1,$B48))&gt;INDEX(Kalender!$B$68:$B$77,MAX(1,$B48))),1,0)+IF(OR(AND($C48&gt;0,INDEX(Kalender!MT$81:MT$110,MAX(1,$C48))&gt;INDEX(Kalender!$B$81:$B$110,MAX(1,$C48))),AND($D48&gt;0,INDEX(Kalender!MT$81:MT$110,MAX(1,$D48))&gt;INDEX(Kalender!$B$81:$B$110,MAX(1,$D48))),AND($E48&gt;0,INDEX(Kalender!MT$81:MT$110,MAX(1,$E48))&gt;INDEX(Kalender!$B$81:$B$110,MAX(1,$E48))),AND($F48&gt;0,INDEX(Kalender!MT$81:MT$110,MAX(1,$F48))&gt;INDEX(Kalender!$B$81:$B$110,MAX(1,$F48)))),2,0))</f>
        <v>0</v>
      </c>
      <c r="MU48" s="5" t="n">
        <f aca="false">IF(Kalender!MU48&lt;&gt;1,0,IF(AND($B48&gt;0,INDEX(Kalender!MU$68:MU$77,MAX(1,$B48))&gt;INDEX(Kalender!$B$68:$B$77,MAX(1,$B48))),1,0)+IF(OR(AND($C48&gt;0,INDEX(Kalender!MU$81:MU$110,MAX(1,$C48))&gt;INDEX(Kalender!$B$81:$B$110,MAX(1,$C48))),AND($D48&gt;0,INDEX(Kalender!MU$81:MU$110,MAX(1,$D48))&gt;INDEX(Kalender!$B$81:$B$110,MAX(1,$D48))),AND($E48&gt;0,INDEX(Kalender!MU$81:MU$110,MAX(1,$E48))&gt;INDEX(Kalender!$B$81:$B$110,MAX(1,$E48))),AND($F48&gt;0,INDEX(Kalender!MU$81:MU$110,MAX(1,$F48))&gt;INDEX(Kalender!$B$81:$B$110,MAX(1,$F48)))),2,0))</f>
        <v>0</v>
      </c>
      <c r="MV48" s="5" t="n">
        <f aca="false">IF(Kalender!MV48&lt;&gt;1,0,IF(AND($B48&gt;0,INDEX(Kalender!MV$68:MV$77,MAX(1,$B48))&gt;INDEX(Kalender!$B$68:$B$77,MAX(1,$B48))),1,0)+IF(OR(AND($C48&gt;0,INDEX(Kalender!MV$81:MV$110,MAX(1,$C48))&gt;INDEX(Kalender!$B$81:$B$110,MAX(1,$C48))),AND($D48&gt;0,INDEX(Kalender!MV$81:MV$110,MAX(1,$D48))&gt;INDEX(Kalender!$B$81:$B$110,MAX(1,$D48))),AND($E48&gt;0,INDEX(Kalender!MV$81:MV$110,MAX(1,$E48))&gt;INDEX(Kalender!$B$81:$B$110,MAX(1,$E48))),AND($F48&gt;0,INDEX(Kalender!MV$81:MV$110,MAX(1,$F48))&gt;INDEX(Kalender!$B$81:$B$110,MAX(1,$F48)))),2,0))</f>
        <v>0</v>
      </c>
      <c r="MW48" s="5" t="n">
        <f aca="false">IF(Kalender!MW48&lt;&gt;1,0,IF(AND($B48&gt;0,INDEX(Kalender!MW$68:MW$77,MAX(1,$B48))&gt;INDEX(Kalender!$B$68:$B$77,MAX(1,$B48))),1,0)+IF(OR(AND($C48&gt;0,INDEX(Kalender!MW$81:MW$110,MAX(1,$C48))&gt;INDEX(Kalender!$B$81:$B$110,MAX(1,$C48))),AND($D48&gt;0,INDEX(Kalender!MW$81:MW$110,MAX(1,$D48))&gt;INDEX(Kalender!$B$81:$B$110,MAX(1,$D48))),AND($E48&gt;0,INDEX(Kalender!MW$81:MW$110,MAX(1,$E48))&gt;INDEX(Kalender!$B$81:$B$110,MAX(1,$E48))),AND($F48&gt;0,INDEX(Kalender!MW$81:MW$110,MAX(1,$F48))&gt;INDEX(Kalender!$B$81:$B$110,MAX(1,$F48)))),2,0))</f>
        <v>0</v>
      </c>
      <c r="MX48" s="5" t="n">
        <f aca="false">IF(Kalender!MX48&lt;&gt;1,0,IF(AND($B48&gt;0,INDEX(Kalender!MX$68:MX$77,MAX(1,$B48))&gt;INDEX(Kalender!$B$68:$B$77,MAX(1,$B48))),1,0)+IF(OR(AND($C48&gt;0,INDEX(Kalender!MX$81:MX$110,MAX(1,$C48))&gt;INDEX(Kalender!$B$81:$B$110,MAX(1,$C48))),AND($D48&gt;0,INDEX(Kalender!MX$81:MX$110,MAX(1,$D48))&gt;INDEX(Kalender!$B$81:$B$110,MAX(1,$D48))),AND($E48&gt;0,INDEX(Kalender!MX$81:MX$110,MAX(1,$E48))&gt;INDEX(Kalender!$B$81:$B$110,MAX(1,$E48))),AND($F48&gt;0,INDEX(Kalender!MX$81:MX$110,MAX(1,$F48))&gt;INDEX(Kalender!$B$81:$B$110,MAX(1,$F48)))),2,0))</f>
        <v>0</v>
      </c>
      <c r="MY48" s="5" t="n">
        <f aca="false">IF(Kalender!MY48&lt;&gt;1,0,IF(AND($B48&gt;0,INDEX(Kalender!MY$68:MY$77,MAX(1,$B48))&gt;INDEX(Kalender!$B$68:$B$77,MAX(1,$B48))),1,0)+IF(OR(AND($C48&gt;0,INDEX(Kalender!MY$81:MY$110,MAX(1,$C48))&gt;INDEX(Kalender!$B$81:$B$110,MAX(1,$C48))),AND($D48&gt;0,INDEX(Kalender!MY$81:MY$110,MAX(1,$D48))&gt;INDEX(Kalender!$B$81:$B$110,MAX(1,$D48))),AND($E48&gt;0,INDEX(Kalender!MY$81:MY$110,MAX(1,$E48))&gt;INDEX(Kalender!$B$81:$B$110,MAX(1,$E48))),AND($F48&gt;0,INDEX(Kalender!MY$81:MY$110,MAX(1,$F48))&gt;INDEX(Kalender!$B$81:$B$110,MAX(1,$F48)))),2,0))</f>
        <v>0</v>
      </c>
      <c r="MZ48" s="5" t="n">
        <f aca="false">IF(Kalender!MZ48&lt;&gt;1,0,IF(AND($B48&gt;0,INDEX(Kalender!MZ$68:MZ$77,MAX(1,$B48))&gt;INDEX(Kalender!$B$68:$B$77,MAX(1,$B48))),1,0)+IF(OR(AND($C48&gt;0,INDEX(Kalender!MZ$81:MZ$110,MAX(1,$C48))&gt;INDEX(Kalender!$B$81:$B$110,MAX(1,$C48))),AND($D48&gt;0,INDEX(Kalender!MZ$81:MZ$110,MAX(1,$D48))&gt;INDEX(Kalender!$B$81:$B$110,MAX(1,$D48))),AND($E48&gt;0,INDEX(Kalender!MZ$81:MZ$110,MAX(1,$E48))&gt;INDEX(Kalender!$B$81:$B$110,MAX(1,$E48))),AND($F48&gt;0,INDEX(Kalender!MZ$81:MZ$110,MAX(1,$F48))&gt;INDEX(Kalender!$B$81:$B$110,MAX(1,$F48)))),2,0))</f>
        <v>0</v>
      </c>
      <c r="NA48" s="5" t="n">
        <f aca="false">IF(Kalender!NA48&lt;&gt;1,0,IF(AND($B48&gt;0,INDEX(Kalender!NA$68:NA$77,MAX(1,$B48))&gt;INDEX(Kalender!$B$68:$B$77,MAX(1,$B48))),1,0)+IF(OR(AND($C48&gt;0,INDEX(Kalender!NA$81:NA$110,MAX(1,$C48))&gt;INDEX(Kalender!$B$81:$B$110,MAX(1,$C48))),AND($D48&gt;0,INDEX(Kalender!NA$81:NA$110,MAX(1,$D48))&gt;INDEX(Kalender!$B$81:$B$110,MAX(1,$D48))),AND($E48&gt;0,INDEX(Kalender!NA$81:NA$110,MAX(1,$E48))&gt;INDEX(Kalender!$B$81:$B$110,MAX(1,$E48))),AND($F48&gt;0,INDEX(Kalender!NA$81:NA$110,MAX(1,$F48))&gt;INDEX(Kalender!$B$81:$B$110,MAX(1,$F48)))),2,0))</f>
        <v>0</v>
      </c>
      <c r="NB48" s="5" t="n">
        <f aca="false">IF(Kalender!NB48&lt;&gt;1,0,IF(AND($B48&gt;0,INDEX(Kalender!NB$68:NB$77,MAX(1,$B48))&gt;INDEX(Kalender!$B$68:$B$77,MAX(1,$B48))),1,0)+IF(OR(AND($C48&gt;0,INDEX(Kalender!NB$81:NB$110,MAX(1,$C48))&gt;INDEX(Kalender!$B$81:$B$110,MAX(1,$C48))),AND($D48&gt;0,INDEX(Kalender!NB$81:NB$110,MAX(1,$D48))&gt;INDEX(Kalender!$B$81:$B$110,MAX(1,$D48))),AND($E48&gt;0,INDEX(Kalender!NB$81:NB$110,MAX(1,$E48))&gt;INDEX(Kalender!$B$81:$B$110,MAX(1,$E48))),AND($F48&gt;0,INDEX(Kalender!NB$81:NB$110,MAX(1,$F48))&gt;INDEX(Kalender!$B$81:$B$110,MAX(1,$F48)))),2,0))</f>
        <v>0</v>
      </c>
      <c r="NC48" s="5" t="n">
        <f aca="false">IF(Kalender!NC48&lt;&gt;1,0,IF(AND($B48&gt;0,INDEX(Kalender!NC$68:NC$77,MAX(1,$B48))&gt;INDEX(Kalender!$B$68:$B$77,MAX(1,$B48))),1,0)+IF(OR(AND($C48&gt;0,INDEX(Kalender!NC$81:NC$110,MAX(1,$C48))&gt;INDEX(Kalender!$B$81:$B$110,MAX(1,$C48))),AND($D48&gt;0,INDEX(Kalender!NC$81:NC$110,MAX(1,$D48))&gt;INDEX(Kalender!$B$81:$B$110,MAX(1,$D48))),AND($E48&gt;0,INDEX(Kalender!NC$81:NC$110,MAX(1,$E48))&gt;INDEX(Kalender!$B$81:$B$110,MAX(1,$E48))),AND($F48&gt;0,INDEX(Kalender!NC$81:NC$110,MAX(1,$F48))&gt;INDEX(Kalender!$B$81:$B$110,MAX(1,$F48)))),2,0))</f>
        <v>0</v>
      </c>
      <c r="ND48" s="5" t="n">
        <f aca="false">IF(Kalender!ND48&lt;&gt;1,0,IF(AND($B48&gt;0,INDEX(Kalender!ND$68:ND$77,MAX(1,$B48))&gt;INDEX(Kalender!$B$68:$B$77,MAX(1,$B48))),1,0)+IF(OR(AND($C48&gt;0,INDEX(Kalender!ND$81:ND$110,MAX(1,$C48))&gt;INDEX(Kalender!$B$81:$B$110,MAX(1,$C48))),AND($D48&gt;0,INDEX(Kalender!ND$81:ND$110,MAX(1,$D48))&gt;INDEX(Kalender!$B$81:$B$110,MAX(1,$D48))),AND($E48&gt;0,INDEX(Kalender!ND$81:ND$110,MAX(1,$E48))&gt;INDEX(Kalender!$B$81:$B$110,MAX(1,$E48))),AND($F48&gt;0,INDEX(Kalender!ND$81:ND$110,MAX(1,$F48))&gt;INDEX(Kalender!$B$81:$B$110,MAX(1,$F48)))),2,0))</f>
        <v>0</v>
      </c>
      <c r="NE48" s="5" t="n">
        <f aca="false">IF(Kalender!NE48&lt;&gt;1,0,IF(AND($B48&gt;0,INDEX(Kalender!NE$68:NE$77,MAX(1,$B48))&gt;INDEX(Kalender!$B$68:$B$77,MAX(1,$B48))),1,0)+IF(OR(AND($C48&gt;0,INDEX(Kalender!NE$81:NE$110,MAX(1,$C48))&gt;INDEX(Kalender!$B$81:$B$110,MAX(1,$C48))),AND($D48&gt;0,INDEX(Kalender!NE$81:NE$110,MAX(1,$D48))&gt;INDEX(Kalender!$B$81:$B$110,MAX(1,$D48))),AND($E48&gt;0,INDEX(Kalender!NE$81:NE$110,MAX(1,$E48))&gt;INDEX(Kalender!$B$81:$B$110,MAX(1,$E48))),AND($F48&gt;0,INDEX(Kalender!NE$81:NE$110,MAX(1,$F48))&gt;INDEX(Kalender!$B$81:$B$110,MAX(1,$F48)))),2,0))</f>
        <v>0</v>
      </c>
      <c r="NF48" s="5" t="n">
        <f aca="false">IF(Kalender!NF48&lt;&gt;1,0,IF(AND($B48&gt;0,INDEX(Kalender!NF$68:NF$77,MAX(1,$B48))&gt;INDEX(Kalender!$B$68:$B$77,MAX(1,$B48))),1,0)+IF(OR(AND($C48&gt;0,INDEX(Kalender!NF$81:NF$110,MAX(1,$C48))&gt;INDEX(Kalender!$B$81:$B$110,MAX(1,$C48))),AND($D48&gt;0,INDEX(Kalender!NF$81:NF$110,MAX(1,$D48))&gt;INDEX(Kalender!$B$81:$B$110,MAX(1,$D48))),AND($E48&gt;0,INDEX(Kalender!NF$81:NF$110,MAX(1,$E48))&gt;INDEX(Kalender!$B$81:$B$110,MAX(1,$E48))),AND($F48&gt;0,INDEX(Kalender!NF$81:NF$110,MAX(1,$F48))&gt;INDEX(Kalender!$B$81:$B$110,MAX(1,$F48)))),2,0))</f>
        <v>0</v>
      </c>
      <c r="NG48" s="5" t="n">
        <f aca="false">IF(Kalender!NG48&lt;&gt;1,0,IF(AND($B48&gt;0,INDEX(Kalender!NG$68:NG$77,MAX(1,$B48))&gt;INDEX(Kalender!$B$68:$B$77,MAX(1,$B48))),1,0)+IF(OR(AND($C48&gt;0,INDEX(Kalender!NG$81:NG$110,MAX(1,$C48))&gt;INDEX(Kalender!$B$81:$B$110,MAX(1,$C48))),AND($D48&gt;0,INDEX(Kalender!NG$81:NG$110,MAX(1,$D48))&gt;INDEX(Kalender!$B$81:$B$110,MAX(1,$D48))),AND($E48&gt;0,INDEX(Kalender!NG$81:NG$110,MAX(1,$E48))&gt;INDEX(Kalender!$B$81:$B$110,MAX(1,$E48))),AND($F48&gt;0,INDEX(Kalender!NG$81:NG$110,MAX(1,$F48))&gt;INDEX(Kalender!$B$81:$B$110,MAX(1,$F48)))),2,0))</f>
        <v>0</v>
      </c>
      <c r="NH48" s="5" t="n">
        <f aca="false">IF(Kalender!NH48&lt;&gt;1,0,IF(AND($B48&gt;0,INDEX(Kalender!NH$68:NH$77,MAX(1,$B48))&gt;INDEX(Kalender!$B$68:$B$77,MAX(1,$B48))),1,0)+IF(OR(AND($C48&gt;0,INDEX(Kalender!NH$81:NH$110,MAX(1,$C48))&gt;INDEX(Kalender!$B$81:$B$110,MAX(1,$C48))),AND($D48&gt;0,INDEX(Kalender!NH$81:NH$110,MAX(1,$D48))&gt;INDEX(Kalender!$B$81:$B$110,MAX(1,$D48))),AND($E48&gt;0,INDEX(Kalender!NH$81:NH$110,MAX(1,$E48))&gt;INDEX(Kalender!$B$81:$B$110,MAX(1,$E48))),AND($F48&gt;0,INDEX(Kalender!NH$81:NH$110,MAX(1,$F48))&gt;INDEX(Kalender!$B$81:$B$110,MAX(1,$F48)))),2,0))</f>
        <v>0</v>
      </c>
    </row>
    <row r="49" customFormat="false" ht="15" hidden="false" customHeight="false" outlineLevel="0" collapsed="false">
      <c r="A49" s="5" t="str">
        <f aca="false">Kalender!A49</f>
        <v/>
      </c>
      <c r="B49" s="5" t="n">
        <f aca="false">IFERROR(MATCH(Kalender!$B49,Kalender!$A$68:$A$77,0),0)</f>
        <v>5</v>
      </c>
      <c r="C49" s="5" t="n">
        <f aca="false">IF(Kalender!C49="",0,IFERROR(MATCH(Kalender!C49,Kalender!$A$81:$A$110,0),0))</f>
        <v>0</v>
      </c>
      <c r="D49" s="5" t="n">
        <f aca="false">IF(Kalender!D49="",0,IFERROR(MATCH(Kalender!D49,Kalender!$A$81:$A$110,0),0))</f>
        <v>0</v>
      </c>
      <c r="E49" s="5" t="n">
        <f aca="false">IF(Kalender!E49="",0,IFERROR(MATCH(Kalender!E49,Kalender!$A$81:$A$110,0),0))</f>
        <v>0</v>
      </c>
      <c r="F49" s="5" t="n">
        <f aca="false">IF(Kalender!F49="",0,IFERROR(MATCH(Kalender!F49,Kalender!$A$81:$A$110,0),0))</f>
        <v>0</v>
      </c>
      <c r="G49" s="5" t="n">
        <f aca="false">IF(Kalender!G49&lt;&gt;1,0,IF(AND($B49&gt;0,INDEX(Kalender!G$68:G$77,MAX(1,$B49))&gt;INDEX(Kalender!$B$68:$B$77,MAX(1,$B49))),1,0)+IF(OR(AND($C49&gt;0,INDEX(Kalender!G$81:G$110,MAX(1,$C49))&gt;INDEX(Kalender!$B$81:$B$110,MAX(1,$C49))),AND($D49&gt;0,INDEX(Kalender!G$81:G$110,MAX(1,$D49))&gt;INDEX(Kalender!$B$81:$B$110,MAX(1,$D49))),AND($E49&gt;0,INDEX(Kalender!G$81:G$110,MAX(1,$E49))&gt;INDEX(Kalender!$B$81:$B$110,MAX(1,$E49))),AND($F49&gt;0,INDEX(Kalender!G$81:G$110,MAX(1,$F49))&gt;INDEX(Kalender!$B$81:$B$110,MAX(1,$F49)))),2,0))</f>
        <v>0</v>
      </c>
      <c r="H49" s="5" t="n">
        <f aca="false">IF(Kalender!H49&lt;&gt;1,0,IF(AND($B49&gt;0,INDEX(Kalender!H$68:H$77,MAX(1,$B49))&gt;INDEX(Kalender!$B$68:$B$77,MAX(1,$B49))),1,0)+IF(OR(AND($C49&gt;0,INDEX(Kalender!H$81:H$110,MAX(1,$C49))&gt;INDEX(Kalender!$B$81:$B$110,MAX(1,$C49))),AND($D49&gt;0,INDEX(Kalender!H$81:H$110,MAX(1,$D49))&gt;INDEX(Kalender!$B$81:$B$110,MAX(1,$D49))),AND($E49&gt;0,INDEX(Kalender!H$81:H$110,MAX(1,$E49))&gt;INDEX(Kalender!$B$81:$B$110,MAX(1,$E49))),AND($F49&gt;0,INDEX(Kalender!H$81:H$110,MAX(1,$F49))&gt;INDEX(Kalender!$B$81:$B$110,MAX(1,$F49)))),2,0))</f>
        <v>0</v>
      </c>
      <c r="I49" s="5" t="n">
        <f aca="false">IF(Kalender!I49&lt;&gt;1,0,IF(AND($B49&gt;0,INDEX(Kalender!I$68:I$77,MAX(1,$B49))&gt;INDEX(Kalender!$B$68:$B$77,MAX(1,$B49))),1,0)+IF(OR(AND($C49&gt;0,INDEX(Kalender!I$81:I$110,MAX(1,$C49))&gt;INDEX(Kalender!$B$81:$B$110,MAX(1,$C49))),AND($D49&gt;0,INDEX(Kalender!I$81:I$110,MAX(1,$D49))&gt;INDEX(Kalender!$B$81:$B$110,MAX(1,$D49))),AND($E49&gt;0,INDEX(Kalender!I$81:I$110,MAX(1,$E49))&gt;INDEX(Kalender!$B$81:$B$110,MAX(1,$E49))),AND($F49&gt;0,INDEX(Kalender!I$81:I$110,MAX(1,$F49))&gt;INDEX(Kalender!$B$81:$B$110,MAX(1,$F49)))),2,0))</f>
        <v>0</v>
      </c>
      <c r="J49" s="5" t="n">
        <f aca="false">IF(Kalender!J49&lt;&gt;1,0,IF(AND($B49&gt;0,INDEX(Kalender!J$68:J$77,MAX(1,$B49))&gt;INDEX(Kalender!$B$68:$B$77,MAX(1,$B49))),1,0)+IF(OR(AND($C49&gt;0,INDEX(Kalender!J$81:J$110,MAX(1,$C49))&gt;INDEX(Kalender!$B$81:$B$110,MAX(1,$C49))),AND($D49&gt;0,INDEX(Kalender!J$81:J$110,MAX(1,$D49))&gt;INDEX(Kalender!$B$81:$B$110,MAX(1,$D49))),AND($E49&gt;0,INDEX(Kalender!J$81:J$110,MAX(1,$E49))&gt;INDEX(Kalender!$B$81:$B$110,MAX(1,$E49))),AND($F49&gt;0,INDEX(Kalender!J$81:J$110,MAX(1,$F49))&gt;INDEX(Kalender!$B$81:$B$110,MAX(1,$F49)))),2,0))</f>
        <v>0</v>
      </c>
      <c r="K49" s="5" t="n">
        <f aca="false">IF(Kalender!K49&lt;&gt;1,0,IF(AND($B49&gt;0,INDEX(Kalender!K$68:K$77,MAX(1,$B49))&gt;INDEX(Kalender!$B$68:$B$77,MAX(1,$B49))),1,0)+IF(OR(AND($C49&gt;0,INDEX(Kalender!K$81:K$110,MAX(1,$C49))&gt;INDEX(Kalender!$B$81:$B$110,MAX(1,$C49))),AND($D49&gt;0,INDEX(Kalender!K$81:K$110,MAX(1,$D49))&gt;INDEX(Kalender!$B$81:$B$110,MAX(1,$D49))),AND($E49&gt;0,INDEX(Kalender!K$81:K$110,MAX(1,$E49))&gt;INDEX(Kalender!$B$81:$B$110,MAX(1,$E49))),AND($F49&gt;0,INDEX(Kalender!K$81:K$110,MAX(1,$F49))&gt;INDEX(Kalender!$B$81:$B$110,MAX(1,$F49)))),2,0))</f>
        <v>0</v>
      </c>
      <c r="L49" s="5" t="n">
        <f aca="false">IF(Kalender!L49&lt;&gt;1,0,IF(AND($B49&gt;0,INDEX(Kalender!L$68:L$77,MAX(1,$B49))&gt;INDEX(Kalender!$B$68:$B$77,MAX(1,$B49))),1,0)+IF(OR(AND($C49&gt;0,INDEX(Kalender!L$81:L$110,MAX(1,$C49))&gt;INDEX(Kalender!$B$81:$B$110,MAX(1,$C49))),AND($D49&gt;0,INDEX(Kalender!L$81:L$110,MAX(1,$D49))&gt;INDEX(Kalender!$B$81:$B$110,MAX(1,$D49))),AND($E49&gt;0,INDEX(Kalender!L$81:L$110,MAX(1,$E49))&gt;INDEX(Kalender!$B$81:$B$110,MAX(1,$E49))),AND($F49&gt;0,INDEX(Kalender!L$81:L$110,MAX(1,$F49))&gt;INDEX(Kalender!$B$81:$B$110,MAX(1,$F49)))),2,0))</f>
        <v>0</v>
      </c>
      <c r="M49" s="5" t="n">
        <f aca="false">IF(Kalender!M49&lt;&gt;1,0,IF(AND($B49&gt;0,INDEX(Kalender!M$68:M$77,MAX(1,$B49))&gt;INDEX(Kalender!$B$68:$B$77,MAX(1,$B49))),1,0)+IF(OR(AND($C49&gt;0,INDEX(Kalender!M$81:M$110,MAX(1,$C49))&gt;INDEX(Kalender!$B$81:$B$110,MAX(1,$C49))),AND($D49&gt;0,INDEX(Kalender!M$81:M$110,MAX(1,$D49))&gt;INDEX(Kalender!$B$81:$B$110,MAX(1,$D49))),AND($E49&gt;0,INDEX(Kalender!M$81:M$110,MAX(1,$E49))&gt;INDEX(Kalender!$B$81:$B$110,MAX(1,$E49))),AND($F49&gt;0,INDEX(Kalender!M$81:M$110,MAX(1,$F49))&gt;INDEX(Kalender!$B$81:$B$110,MAX(1,$F49)))),2,0))</f>
        <v>0</v>
      </c>
      <c r="N49" s="5" t="n">
        <f aca="false">IF(Kalender!N49&lt;&gt;1,0,IF(AND($B49&gt;0,INDEX(Kalender!N$68:N$77,MAX(1,$B49))&gt;INDEX(Kalender!$B$68:$B$77,MAX(1,$B49))),1,0)+IF(OR(AND($C49&gt;0,INDEX(Kalender!N$81:N$110,MAX(1,$C49))&gt;INDEX(Kalender!$B$81:$B$110,MAX(1,$C49))),AND($D49&gt;0,INDEX(Kalender!N$81:N$110,MAX(1,$D49))&gt;INDEX(Kalender!$B$81:$B$110,MAX(1,$D49))),AND($E49&gt;0,INDEX(Kalender!N$81:N$110,MAX(1,$E49))&gt;INDEX(Kalender!$B$81:$B$110,MAX(1,$E49))),AND($F49&gt;0,INDEX(Kalender!N$81:N$110,MAX(1,$F49))&gt;INDEX(Kalender!$B$81:$B$110,MAX(1,$F49)))),2,0))</f>
        <v>0</v>
      </c>
      <c r="O49" s="5" t="n">
        <f aca="false">IF(Kalender!O49&lt;&gt;1,0,IF(AND($B49&gt;0,INDEX(Kalender!O$68:O$77,MAX(1,$B49))&gt;INDEX(Kalender!$B$68:$B$77,MAX(1,$B49))),1,0)+IF(OR(AND($C49&gt;0,INDEX(Kalender!O$81:O$110,MAX(1,$C49))&gt;INDEX(Kalender!$B$81:$B$110,MAX(1,$C49))),AND($D49&gt;0,INDEX(Kalender!O$81:O$110,MAX(1,$D49))&gt;INDEX(Kalender!$B$81:$B$110,MAX(1,$D49))),AND($E49&gt;0,INDEX(Kalender!O$81:O$110,MAX(1,$E49))&gt;INDEX(Kalender!$B$81:$B$110,MAX(1,$E49))),AND($F49&gt;0,INDEX(Kalender!O$81:O$110,MAX(1,$F49))&gt;INDEX(Kalender!$B$81:$B$110,MAX(1,$F49)))),2,0))</f>
        <v>0</v>
      </c>
      <c r="P49" s="5" t="n">
        <f aca="false">IF(Kalender!P49&lt;&gt;1,0,IF(AND($B49&gt;0,INDEX(Kalender!P$68:P$77,MAX(1,$B49))&gt;INDEX(Kalender!$B$68:$B$77,MAX(1,$B49))),1,0)+IF(OR(AND($C49&gt;0,INDEX(Kalender!P$81:P$110,MAX(1,$C49))&gt;INDEX(Kalender!$B$81:$B$110,MAX(1,$C49))),AND($D49&gt;0,INDEX(Kalender!P$81:P$110,MAX(1,$D49))&gt;INDEX(Kalender!$B$81:$B$110,MAX(1,$D49))),AND($E49&gt;0,INDEX(Kalender!P$81:P$110,MAX(1,$E49))&gt;INDEX(Kalender!$B$81:$B$110,MAX(1,$E49))),AND($F49&gt;0,INDEX(Kalender!P$81:P$110,MAX(1,$F49))&gt;INDEX(Kalender!$B$81:$B$110,MAX(1,$F49)))),2,0))</f>
        <v>0</v>
      </c>
      <c r="Q49" s="5" t="n">
        <f aca="false">IF(Kalender!Q49&lt;&gt;1,0,IF(AND($B49&gt;0,INDEX(Kalender!Q$68:Q$77,MAX(1,$B49))&gt;INDEX(Kalender!$B$68:$B$77,MAX(1,$B49))),1,0)+IF(OR(AND($C49&gt;0,INDEX(Kalender!Q$81:Q$110,MAX(1,$C49))&gt;INDEX(Kalender!$B$81:$B$110,MAX(1,$C49))),AND($D49&gt;0,INDEX(Kalender!Q$81:Q$110,MAX(1,$D49))&gt;INDEX(Kalender!$B$81:$B$110,MAX(1,$D49))),AND($E49&gt;0,INDEX(Kalender!Q$81:Q$110,MAX(1,$E49))&gt;INDEX(Kalender!$B$81:$B$110,MAX(1,$E49))),AND($F49&gt;0,INDEX(Kalender!Q$81:Q$110,MAX(1,$F49))&gt;INDEX(Kalender!$B$81:$B$110,MAX(1,$F49)))),2,0))</f>
        <v>0</v>
      </c>
      <c r="R49" s="5" t="n">
        <f aca="false">IF(Kalender!R49&lt;&gt;1,0,IF(AND($B49&gt;0,INDEX(Kalender!R$68:R$77,MAX(1,$B49))&gt;INDEX(Kalender!$B$68:$B$77,MAX(1,$B49))),1,0)+IF(OR(AND($C49&gt;0,INDEX(Kalender!R$81:R$110,MAX(1,$C49))&gt;INDEX(Kalender!$B$81:$B$110,MAX(1,$C49))),AND($D49&gt;0,INDEX(Kalender!R$81:R$110,MAX(1,$D49))&gt;INDEX(Kalender!$B$81:$B$110,MAX(1,$D49))),AND($E49&gt;0,INDEX(Kalender!R$81:R$110,MAX(1,$E49))&gt;INDEX(Kalender!$B$81:$B$110,MAX(1,$E49))),AND($F49&gt;0,INDEX(Kalender!R$81:R$110,MAX(1,$F49))&gt;INDEX(Kalender!$B$81:$B$110,MAX(1,$F49)))),2,0))</f>
        <v>0</v>
      </c>
      <c r="S49" s="5" t="n">
        <f aca="false">IF(Kalender!S49&lt;&gt;1,0,IF(AND($B49&gt;0,INDEX(Kalender!S$68:S$77,MAX(1,$B49))&gt;INDEX(Kalender!$B$68:$B$77,MAX(1,$B49))),1,0)+IF(OR(AND($C49&gt;0,INDEX(Kalender!S$81:S$110,MAX(1,$C49))&gt;INDEX(Kalender!$B$81:$B$110,MAX(1,$C49))),AND($D49&gt;0,INDEX(Kalender!S$81:S$110,MAX(1,$D49))&gt;INDEX(Kalender!$B$81:$B$110,MAX(1,$D49))),AND($E49&gt;0,INDEX(Kalender!S$81:S$110,MAX(1,$E49))&gt;INDEX(Kalender!$B$81:$B$110,MAX(1,$E49))),AND($F49&gt;0,INDEX(Kalender!S$81:S$110,MAX(1,$F49))&gt;INDEX(Kalender!$B$81:$B$110,MAX(1,$F49)))),2,0))</f>
        <v>0</v>
      </c>
      <c r="T49" s="5" t="n">
        <f aca="false">IF(Kalender!T49&lt;&gt;1,0,IF(AND($B49&gt;0,INDEX(Kalender!T$68:T$77,MAX(1,$B49))&gt;INDEX(Kalender!$B$68:$B$77,MAX(1,$B49))),1,0)+IF(OR(AND($C49&gt;0,INDEX(Kalender!T$81:T$110,MAX(1,$C49))&gt;INDEX(Kalender!$B$81:$B$110,MAX(1,$C49))),AND($D49&gt;0,INDEX(Kalender!T$81:T$110,MAX(1,$D49))&gt;INDEX(Kalender!$B$81:$B$110,MAX(1,$D49))),AND($E49&gt;0,INDEX(Kalender!T$81:T$110,MAX(1,$E49))&gt;INDEX(Kalender!$B$81:$B$110,MAX(1,$E49))),AND($F49&gt;0,INDEX(Kalender!T$81:T$110,MAX(1,$F49))&gt;INDEX(Kalender!$B$81:$B$110,MAX(1,$F49)))),2,0))</f>
        <v>0</v>
      </c>
      <c r="U49" s="5" t="n">
        <f aca="false">IF(Kalender!U49&lt;&gt;1,0,IF(AND($B49&gt;0,INDEX(Kalender!U$68:U$77,MAX(1,$B49))&gt;INDEX(Kalender!$B$68:$B$77,MAX(1,$B49))),1,0)+IF(OR(AND($C49&gt;0,INDEX(Kalender!U$81:U$110,MAX(1,$C49))&gt;INDEX(Kalender!$B$81:$B$110,MAX(1,$C49))),AND($D49&gt;0,INDEX(Kalender!U$81:U$110,MAX(1,$D49))&gt;INDEX(Kalender!$B$81:$B$110,MAX(1,$D49))),AND($E49&gt;0,INDEX(Kalender!U$81:U$110,MAX(1,$E49))&gt;INDEX(Kalender!$B$81:$B$110,MAX(1,$E49))),AND($F49&gt;0,INDEX(Kalender!U$81:U$110,MAX(1,$F49))&gt;INDEX(Kalender!$B$81:$B$110,MAX(1,$F49)))),2,0))</f>
        <v>0</v>
      </c>
      <c r="V49" s="5" t="n">
        <f aca="false">IF(Kalender!V49&lt;&gt;1,0,IF(AND($B49&gt;0,INDEX(Kalender!V$68:V$77,MAX(1,$B49))&gt;INDEX(Kalender!$B$68:$B$77,MAX(1,$B49))),1,0)+IF(OR(AND($C49&gt;0,INDEX(Kalender!V$81:V$110,MAX(1,$C49))&gt;INDEX(Kalender!$B$81:$B$110,MAX(1,$C49))),AND($D49&gt;0,INDEX(Kalender!V$81:V$110,MAX(1,$D49))&gt;INDEX(Kalender!$B$81:$B$110,MAX(1,$D49))),AND($E49&gt;0,INDEX(Kalender!V$81:V$110,MAX(1,$E49))&gt;INDEX(Kalender!$B$81:$B$110,MAX(1,$E49))),AND($F49&gt;0,INDEX(Kalender!V$81:V$110,MAX(1,$F49))&gt;INDEX(Kalender!$B$81:$B$110,MAX(1,$F49)))),2,0))</f>
        <v>0</v>
      </c>
      <c r="W49" s="5" t="n">
        <f aca="false">IF(Kalender!W49&lt;&gt;1,0,IF(AND($B49&gt;0,INDEX(Kalender!W$68:W$77,MAX(1,$B49))&gt;INDEX(Kalender!$B$68:$B$77,MAX(1,$B49))),1,0)+IF(OR(AND($C49&gt;0,INDEX(Kalender!W$81:W$110,MAX(1,$C49))&gt;INDEX(Kalender!$B$81:$B$110,MAX(1,$C49))),AND($D49&gt;0,INDEX(Kalender!W$81:W$110,MAX(1,$D49))&gt;INDEX(Kalender!$B$81:$B$110,MAX(1,$D49))),AND($E49&gt;0,INDEX(Kalender!W$81:W$110,MAX(1,$E49))&gt;INDEX(Kalender!$B$81:$B$110,MAX(1,$E49))),AND($F49&gt;0,INDEX(Kalender!W$81:W$110,MAX(1,$F49))&gt;INDEX(Kalender!$B$81:$B$110,MAX(1,$F49)))),2,0))</f>
        <v>0</v>
      </c>
      <c r="X49" s="5" t="n">
        <f aca="false">IF(Kalender!X49&lt;&gt;1,0,IF(AND($B49&gt;0,INDEX(Kalender!X$68:X$77,MAX(1,$B49))&gt;INDEX(Kalender!$B$68:$B$77,MAX(1,$B49))),1,0)+IF(OR(AND($C49&gt;0,INDEX(Kalender!X$81:X$110,MAX(1,$C49))&gt;INDEX(Kalender!$B$81:$B$110,MAX(1,$C49))),AND($D49&gt;0,INDEX(Kalender!X$81:X$110,MAX(1,$D49))&gt;INDEX(Kalender!$B$81:$B$110,MAX(1,$D49))),AND($E49&gt;0,INDEX(Kalender!X$81:X$110,MAX(1,$E49))&gt;INDEX(Kalender!$B$81:$B$110,MAX(1,$E49))),AND($F49&gt;0,INDEX(Kalender!X$81:X$110,MAX(1,$F49))&gt;INDEX(Kalender!$B$81:$B$110,MAX(1,$F49)))),2,0))</f>
        <v>0</v>
      </c>
      <c r="Y49" s="5" t="n">
        <f aca="false">IF(Kalender!Y49&lt;&gt;1,0,IF(AND($B49&gt;0,INDEX(Kalender!Y$68:Y$77,MAX(1,$B49))&gt;INDEX(Kalender!$B$68:$B$77,MAX(1,$B49))),1,0)+IF(OR(AND($C49&gt;0,INDEX(Kalender!Y$81:Y$110,MAX(1,$C49))&gt;INDEX(Kalender!$B$81:$B$110,MAX(1,$C49))),AND($D49&gt;0,INDEX(Kalender!Y$81:Y$110,MAX(1,$D49))&gt;INDEX(Kalender!$B$81:$B$110,MAX(1,$D49))),AND($E49&gt;0,INDEX(Kalender!Y$81:Y$110,MAX(1,$E49))&gt;INDEX(Kalender!$B$81:$B$110,MAX(1,$E49))),AND($F49&gt;0,INDEX(Kalender!Y$81:Y$110,MAX(1,$F49))&gt;INDEX(Kalender!$B$81:$B$110,MAX(1,$F49)))),2,0))</f>
        <v>0</v>
      </c>
      <c r="Z49" s="5" t="n">
        <f aca="false">IF(Kalender!Z49&lt;&gt;1,0,IF(AND($B49&gt;0,INDEX(Kalender!Z$68:Z$77,MAX(1,$B49))&gt;INDEX(Kalender!$B$68:$B$77,MAX(1,$B49))),1,0)+IF(OR(AND($C49&gt;0,INDEX(Kalender!Z$81:Z$110,MAX(1,$C49))&gt;INDEX(Kalender!$B$81:$B$110,MAX(1,$C49))),AND($D49&gt;0,INDEX(Kalender!Z$81:Z$110,MAX(1,$D49))&gt;INDEX(Kalender!$B$81:$B$110,MAX(1,$D49))),AND($E49&gt;0,INDEX(Kalender!Z$81:Z$110,MAX(1,$E49))&gt;INDEX(Kalender!$B$81:$B$110,MAX(1,$E49))),AND($F49&gt;0,INDEX(Kalender!Z$81:Z$110,MAX(1,$F49))&gt;INDEX(Kalender!$B$81:$B$110,MAX(1,$F49)))),2,0))</f>
        <v>0</v>
      </c>
      <c r="AA49" s="5" t="n">
        <f aca="false">IF(Kalender!AA49&lt;&gt;1,0,IF(AND($B49&gt;0,INDEX(Kalender!AA$68:AA$77,MAX(1,$B49))&gt;INDEX(Kalender!$B$68:$B$77,MAX(1,$B49))),1,0)+IF(OR(AND($C49&gt;0,INDEX(Kalender!AA$81:AA$110,MAX(1,$C49))&gt;INDEX(Kalender!$B$81:$B$110,MAX(1,$C49))),AND($D49&gt;0,INDEX(Kalender!AA$81:AA$110,MAX(1,$D49))&gt;INDEX(Kalender!$B$81:$B$110,MAX(1,$D49))),AND($E49&gt;0,INDEX(Kalender!AA$81:AA$110,MAX(1,$E49))&gt;INDEX(Kalender!$B$81:$B$110,MAX(1,$E49))),AND($F49&gt;0,INDEX(Kalender!AA$81:AA$110,MAX(1,$F49))&gt;INDEX(Kalender!$B$81:$B$110,MAX(1,$F49)))),2,0))</f>
        <v>0</v>
      </c>
      <c r="AB49" s="5" t="n">
        <f aca="false">IF(Kalender!AB49&lt;&gt;1,0,IF(AND($B49&gt;0,INDEX(Kalender!AB$68:AB$77,MAX(1,$B49))&gt;INDEX(Kalender!$B$68:$B$77,MAX(1,$B49))),1,0)+IF(OR(AND($C49&gt;0,INDEX(Kalender!AB$81:AB$110,MAX(1,$C49))&gt;INDEX(Kalender!$B$81:$B$110,MAX(1,$C49))),AND($D49&gt;0,INDEX(Kalender!AB$81:AB$110,MAX(1,$D49))&gt;INDEX(Kalender!$B$81:$B$110,MAX(1,$D49))),AND($E49&gt;0,INDEX(Kalender!AB$81:AB$110,MAX(1,$E49))&gt;INDEX(Kalender!$B$81:$B$110,MAX(1,$E49))),AND($F49&gt;0,INDEX(Kalender!AB$81:AB$110,MAX(1,$F49))&gt;INDEX(Kalender!$B$81:$B$110,MAX(1,$F49)))),2,0))</f>
        <v>0</v>
      </c>
      <c r="AC49" s="5" t="n">
        <f aca="false">IF(Kalender!AC49&lt;&gt;1,0,IF(AND($B49&gt;0,INDEX(Kalender!AC$68:AC$77,MAX(1,$B49))&gt;INDEX(Kalender!$B$68:$B$77,MAX(1,$B49))),1,0)+IF(OR(AND($C49&gt;0,INDEX(Kalender!AC$81:AC$110,MAX(1,$C49))&gt;INDEX(Kalender!$B$81:$B$110,MAX(1,$C49))),AND($D49&gt;0,INDEX(Kalender!AC$81:AC$110,MAX(1,$D49))&gt;INDEX(Kalender!$B$81:$B$110,MAX(1,$D49))),AND($E49&gt;0,INDEX(Kalender!AC$81:AC$110,MAX(1,$E49))&gt;INDEX(Kalender!$B$81:$B$110,MAX(1,$E49))),AND($F49&gt;0,INDEX(Kalender!AC$81:AC$110,MAX(1,$F49))&gt;INDEX(Kalender!$B$81:$B$110,MAX(1,$F49)))),2,0))</f>
        <v>0</v>
      </c>
      <c r="AD49" s="5" t="n">
        <f aca="false">IF(Kalender!AD49&lt;&gt;1,0,IF(AND($B49&gt;0,INDEX(Kalender!AD$68:AD$77,MAX(1,$B49))&gt;INDEX(Kalender!$B$68:$B$77,MAX(1,$B49))),1,0)+IF(OR(AND($C49&gt;0,INDEX(Kalender!AD$81:AD$110,MAX(1,$C49))&gt;INDEX(Kalender!$B$81:$B$110,MAX(1,$C49))),AND($D49&gt;0,INDEX(Kalender!AD$81:AD$110,MAX(1,$D49))&gt;INDEX(Kalender!$B$81:$B$110,MAX(1,$D49))),AND($E49&gt;0,INDEX(Kalender!AD$81:AD$110,MAX(1,$E49))&gt;INDEX(Kalender!$B$81:$B$110,MAX(1,$E49))),AND($F49&gt;0,INDEX(Kalender!AD$81:AD$110,MAX(1,$F49))&gt;INDEX(Kalender!$B$81:$B$110,MAX(1,$F49)))),2,0))</f>
        <v>0</v>
      </c>
      <c r="AE49" s="5" t="n">
        <f aca="false">IF(Kalender!AE49&lt;&gt;1,0,IF(AND($B49&gt;0,INDEX(Kalender!AE$68:AE$77,MAX(1,$B49))&gt;INDEX(Kalender!$B$68:$B$77,MAX(1,$B49))),1,0)+IF(OR(AND($C49&gt;0,INDEX(Kalender!AE$81:AE$110,MAX(1,$C49))&gt;INDEX(Kalender!$B$81:$B$110,MAX(1,$C49))),AND($D49&gt;0,INDEX(Kalender!AE$81:AE$110,MAX(1,$D49))&gt;INDEX(Kalender!$B$81:$B$110,MAX(1,$D49))),AND($E49&gt;0,INDEX(Kalender!AE$81:AE$110,MAX(1,$E49))&gt;INDEX(Kalender!$B$81:$B$110,MAX(1,$E49))),AND($F49&gt;0,INDEX(Kalender!AE$81:AE$110,MAX(1,$F49))&gt;INDEX(Kalender!$B$81:$B$110,MAX(1,$F49)))),2,0))</f>
        <v>0</v>
      </c>
      <c r="AF49" s="5" t="n">
        <f aca="false">IF(Kalender!AF49&lt;&gt;1,0,IF(AND($B49&gt;0,INDEX(Kalender!AF$68:AF$77,MAX(1,$B49))&gt;INDEX(Kalender!$B$68:$B$77,MAX(1,$B49))),1,0)+IF(OR(AND($C49&gt;0,INDEX(Kalender!AF$81:AF$110,MAX(1,$C49))&gt;INDEX(Kalender!$B$81:$B$110,MAX(1,$C49))),AND($D49&gt;0,INDEX(Kalender!AF$81:AF$110,MAX(1,$D49))&gt;INDEX(Kalender!$B$81:$B$110,MAX(1,$D49))),AND($E49&gt;0,INDEX(Kalender!AF$81:AF$110,MAX(1,$E49))&gt;INDEX(Kalender!$B$81:$B$110,MAX(1,$E49))),AND($F49&gt;0,INDEX(Kalender!AF$81:AF$110,MAX(1,$F49))&gt;INDEX(Kalender!$B$81:$B$110,MAX(1,$F49)))),2,0))</f>
        <v>0</v>
      </c>
      <c r="AG49" s="5" t="n">
        <f aca="false">IF(Kalender!AG49&lt;&gt;1,0,IF(AND($B49&gt;0,INDEX(Kalender!AG$68:AG$77,MAX(1,$B49))&gt;INDEX(Kalender!$B$68:$B$77,MAX(1,$B49))),1,0)+IF(OR(AND($C49&gt;0,INDEX(Kalender!AG$81:AG$110,MAX(1,$C49))&gt;INDEX(Kalender!$B$81:$B$110,MAX(1,$C49))),AND($D49&gt;0,INDEX(Kalender!AG$81:AG$110,MAX(1,$D49))&gt;INDEX(Kalender!$B$81:$B$110,MAX(1,$D49))),AND($E49&gt;0,INDEX(Kalender!AG$81:AG$110,MAX(1,$E49))&gt;INDEX(Kalender!$B$81:$B$110,MAX(1,$E49))),AND($F49&gt;0,INDEX(Kalender!AG$81:AG$110,MAX(1,$F49))&gt;INDEX(Kalender!$B$81:$B$110,MAX(1,$F49)))),2,0))</f>
        <v>0</v>
      </c>
      <c r="AH49" s="5" t="n">
        <f aca="false">IF(Kalender!AH49&lt;&gt;1,0,IF(AND($B49&gt;0,INDEX(Kalender!AH$68:AH$77,MAX(1,$B49))&gt;INDEX(Kalender!$B$68:$B$77,MAX(1,$B49))),1,0)+IF(OR(AND($C49&gt;0,INDEX(Kalender!AH$81:AH$110,MAX(1,$C49))&gt;INDEX(Kalender!$B$81:$B$110,MAX(1,$C49))),AND($D49&gt;0,INDEX(Kalender!AH$81:AH$110,MAX(1,$D49))&gt;INDEX(Kalender!$B$81:$B$110,MAX(1,$D49))),AND($E49&gt;0,INDEX(Kalender!AH$81:AH$110,MAX(1,$E49))&gt;INDEX(Kalender!$B$81:$B$110,MAX(1,$E49))),AND($F49&gt;0,INDEX(Kalender!AH$81:AH$110,MAX(1,$F49))&gt;INDEX(Kalender!$B$81:$B$110,MAX(1,$F49)))),2,0))</f>
        <v>0</v>
      </c>
      <c r="AI49" s="5" t="n">
        <f aca="false">IF(Kalender!AI49&lt;&gt;1,0,IF(AND($B49&gt;0,INDEX(Kalender!AI$68:AI$77,MAX(1,$B49))&gt;INDEX(Kalender!$B$68:$B$77,MAX(1,$B49))),1,0)+IF(OR(AND($C49&gt;0,INDEX(Kalender!AI$81:AI$110,MAX(1,$C49))&gt;INDEX(Kalender!$B$81:$B$110,MAX(1,$C49))),AND($D49&gt;0,INDEX(Kalender!AI$81:AI$110,MAX(1,$D49))&gt;INDEX(Kalender!$B$81:$B$110,MAX(1,$D49))),AND($E49&gt;0,INDEX(Kalender!AI$81:AI$110,MAX(1,$E49))&gt;INDEX(Kalender!$B$81:$B$110,MAX(1,$E49))),AND($F49&gt;0,INDEX(Kalender!AI$81:AI$110,MAX(1,$F49))&gt;INDEX(Kalender!$B$81:$B$110,MAX(1,$F49)))),2,0))</f>
        <v>0</v>
      </c>
      <c r="AJ49" s="5" t="n">
        <f aca="false">IF(Kalender!AJ49&lt;&gt;1,0,IF(AND($B49&gt;0,INDEX(Kalender!AJ$68:AJ$77,MAX(1,$B49))&gt;INDEX(Kalender!$B$68:$B$77,MAX(1,$B49))),1,0)+IF(OR(AND($C49&gt;0,INDEX(Kalender!AJ$81:AJ$110,MAX(1,$C49))&gt;INDEX(Kalender!$B$81:$B$110,MAX(1,$C49))),AND($D49&gt;0,INDEX(Kalender!AJ$81:AJ$110,MAX(1,$D49))&gt;INDEX(Kalender!$B$81:$B$110,MAX(1,$D49))),AND($E49&gt;0,INDEX(Kalender!AJ$81:AJ$110,MAX(1,$E49))&gt;INDEX(Kalender!$B$81:$B$110,MAX(1,$E49))),AND($F49&gt;0,INDEX(Kalender!AJ$81:AJ$110,MAX(1,$F49))&gt;INDEX(Kalender!$B$81:$B$110,MAX(1,$F49)))),2,0))</f>
        <v>0</v>
      </c>
      <c r="AK49" s="5" t="n">
        <f aca="false">IF(Kalender!AK49&lt;&gt;1,0,IF(AND($B49&gt;0,INDEX(Kalender!AK$68:AK$77,MAX(1,$B49))&gt;INDEX(Kalender!$B$68:$B$77,MAX(1,$B49))),1,0)+IF(OR(AND($C49&gt;0,INDEX(Kalender!AK$81:AK$110,MAX(1,$C49))&gt;INDEX(Kalender!$B$81:$B$110,MAX(1,$C49))),AND($D49&gt;0,INDEX(Kalender!AK$81:AK$110,MAX(1,$D49))&gt;INDEX(Kalender!$B$81:$B$110,MAX(1,$D49))),AND($E49&gt;0,INDEX(Kalender!AK$81:AK$110,MAX(1,$E49))&gt;INDEX(Kalender!$B$81:$B$110,MAX(1,$E49))),AND($F49&gt;0,INDEX(Kalender!AK$81:AK$110,MAX(1,$F49))&gt;INDEX(Kalender!$B$81:$B$110,MAX(1,$F49)))),2,0))</f>
        <v>0</v>
      </c>
      <c r="AL49" s="5" t="n">
        <f aca="false">IF(Kalender!AL49&lt;&gt;1,0,IF(AND($B49&gt;0,INDEX(Kalender!AL$68:AL$77,MAX(1,$B49))&gt;INDEX(Kalender!$B$68:$B$77,MAX(1,$B49))),1,0)+IF(OR(AND($C49&gt;0,INDEX(Kalender!AL$81:AL$110,MAX(1,$C49))&gt;INDEX(Kalender!$B$81:$B$110,MAX(1,$C49))),AND($D49&gt;0,INDEX(Kalender!AL$81:AL$110,MAX(1,$D49))&gt;INDEX(Kalender!$B$81:$B$110,MAX(1,$D49))),AND($E49&gt;0,INDEX(Kalender!AL$81:AL$110,MAX(1,$E49))&gt;INDEX(Kalender!$B$81:$B$110,MAX(1,$E49))),AND($F49&gt;0,INDEX(Kalender!AL$81:AL$110,MAX(1,$F49))&gt;INDEX(Kalender!$B$81:$B$110,MAX(1,$F49)))),2,0))</f>
        <v>0</v>
      </c>
      <c r="AM49" s="5" t="n">
        <f aca="false">IF(Kalender!AM49&lt;&gt;1,0,IF(AND($B49&gt;0,INDEX(Kalender!AM$68:AM$77,MAX(1,$B49))&gt;INDEX(Kalender!$B$68:$B$77,MAX(1,$B49))),1,0)+IF(OR(AND($C49&gt;0,INDEX(Kalender!AM$81:AM$110,MAX(1,$C49))&gt;INDEX(Kalender!$B$81:$B$110,MAX(1,$C49))),AND($D49&gt;0,INDEX(Kalender!AM$81:AM$110,MAX(1,$D49))&gt;INDEX(Kalender!$B$81:$B$110,MAX(1,$D49))),AND($E49&gt;0,INDEX(Kalender!AM$81:AM$110,MAX(1,$E49))&gt;INDEX(Kalender!$B$81:$B$110,MAX(1,$E49))),AND($F49&gt;0,INDEX(Kalender!AM$81:AM$110,MAX(1,$F49))&gt;INDEX(Kalender!$B$81:$B$110,MAX(1,$F49)))),2,0))</f>
        <v>0</v>
      </c>
      <c r="AN49" s="5" t="n">
        <f aca="false">IF(Kalender!AN49&lt;&gt;1,0,IF(AND($B49&gt;0,INDEX(Kalender!AN$68:AN$77,MAX(1,$B49))&gt;INDEX(Kalender!$B$68:$B$77,MAX(1,$B49))),1,0)+IF(OR(AND($C49&gt;0,INDEX(Kalender!AN$81:AN$110,MAX(1,$C49))&gt;INDEX(Kalender!$B$81:$B$110,MAX(1,$C49))),AND($D49&gt;0,INDEX(Kalender!AN$81:AN$110,MAX(1,$D49))&gt;INDEX(Kalender!$B$81:$B$110,MAX(1,$D49))),AND($E49&gt;0,INDEX(Kalender!AN$81:AN$110,MAX(1,$E49))&gt;INDEX(Kalender!$B$81:$B$110,MAX(1,$E49))),AND($F49&gt;0,INDEX(Kalender!AN$81:AN$110,MAX(1,$F49))&gt;INDEX(Kalender!$B$81:$B$110,MAX(1,$F49)))),2,0))</f>
        <v>0</v>
      </c>
      <c r="AO49" s="5" t="n">
        <f aca="false">IF(Kalender!AO49&lt;&gt;1,0,IF(AND($B49&gt;0,INDEX(Kalender!AO$68:AO$77,MAX(1,$B49))&gt;INDEX(Kalender!$B$68:$B$77,MAX(1,$B49))),1,0)+IF(OR(AND($C49&gt;0,INDEX(Kalender!AO$81:AO$110,MAX(1,$C49))&gt;INDEX(Kalender!$B$81:$B$110,MAX(1,$C49))),AND($D49&gt;0,INDEX(Kalender!AO$81:AO$110,MAX(1,$D49))&gt;INDEX(Kalender!$B$81:$B$110,MAX(1,$D49))),AND($E49&gt;0,INDEX(Kalender!AO$81:AO$110,MAX(1,$E49))&gt;INDEX(Kalender!$B$81:$B$110,MAX(1,$E49))),AND($F49&gt;0,INDEX(Kalender!AO$81:AO$110,MAX(1,$F49))&gt;INDEX(Kalender!$B$81:$B$110,MAX(1,$F49)))),2,0))</f>
        <v>0</v>
      </c>
      <c r="AP49" s="5" t="n">
        <f aca="false">IF(Kalender!AP49&lt;&gt;1,0,IF(AND($B49&gt;0,INDEX(Kalender!AP$68:AP$77,MAX(1,$B49))&gt;INDEX(Kalender!$B$68:$B$77,MAX(1,$B49))),1,0)+IF(OR(AND($C49&gt;0,INDEX(Kalender!AP$81:AP$110,MAX(1,$C49))&gt;INDEX(Kalender!$B$81:$B$110,MAX(1,$C49))),AND($D49&gt;0,INDEX(Kalender!AP$81:AP$110,MAX(1,$D49))&gt;INDEX(Kalender!$B$81:$B$110,MAX(1,$D49))),AND($E49&gt;0,INDEX(Kalender!AP$81:AP$110,MAX(1,$E49))&gt;INDEX(Kalender!$B$81:$B$110,MAX(1,$E49))),AND($F49&gt;0,INDEX(Kalender!AP$81:AP$110,MAX(1,$F49))&gt;INDEX(Kalender!$B$81:$B$110,MAX(1,$F49)))),2,0))</f>
        <v>0</v>
      </c>
      <c r="AQ49" s="5" t="n">
        <f aca="false">IF(Kalender!AQ49&lt;&gt;1,0,IF(AND($B49&gt;0,INDEX(Kalender!AQ$68:AQ$77,MAX(1,$B49))&gt;INDEX(Kalender!$B$68:$B$77,MAX(1,$B49))),1,0)+IF(OR(AND($C49&gt;0,INDEX(Kalender!AQ$81:AQ$110,MAX(1,$C49))&gt;INDEX(Kalender!$B$81:$B$110,MAX(1,$C49))),AND($D49&gt;0,INDEX(Kalender!AQ$81:AQ$110,MAX(1,$D49))&gt;INDEX(Kalender!$B$81:$B$110,MAX(1,$D49))),AND($E49&gt;0,INDEX(Kalender!AQ$81:AQ$110,MAX(1,$E49))&gt;INDEX(Kalender!$B$81:$B$110,MAX(1,$E49))),AND($F49&gt;0,INDEX(Kalender!AQ$81:AQ$110,MAX(1,$F49))&gt;INDEX(Kalender!$B$81:$B$110,MAX(1,$F49)))),2,0))</f>
        <v>0</v>
      </c>
      <c r="AR49" s="5" t="n">
        <f aca="false">IF(Kalender!AR49&lt;&gt;1,0,IF(AND($B49&gt;0,INDEX(Kalender!AR$68:AR$77,MAX(1,$B49))&gt;INDEX(Kalender!$B$68:$B$77,MAX(1,$B49))),1,0)+IF(OR(AND($C49&gt;0,INDEX(Kalender!AR$81:AR$110,MAX(1,$C49))&gt;INDEX(Kalender!$B$81:$B$110,MAX(1,$C49))),AND($D49&gt;0,INDEX(Kalender!AR$81:AR$110,MAX(1,$D49))&gt;INDEX(Kalender!$B$81:$B$110,MAX(1,$D49))),AND($E49&gt;0,INDEX(Kalender!AR$81:AR$110,MAX(1,$E49))&gt;INDEX(Kalender!$B$81:$B$110,MAX(1,$E49))),AND($F49&gt;0,INDEX(Kalender!AR$81:AR$110,MAX(1,$F49))&gt;INDEX(Kalender!$B$81:$B$110,MAX(1,$F49)))),2,0))</f>
        <v>0</v>
      </c>
      <c r="AS49" s="5" t="n">
        <f aca="false">IF(Kalender!AS49&lt;&gt;1,0,IF(AND($B49&gt;0,INDEX(Kalender!AS$68:AS$77,MAX(1,$B49))&gt;INDEX(Kalender!$B$68:$B$77,MAX(1,$B49))),1,0)+IF(OR(AND($C49&gt;0,INDEX(Kalender!AS$81:AS$110,MAX(1,$C49))&gt;INDEX(Kalender!$B$81:$B$110,MAX(1,$C49))),AND($D49&gt;0,INDEX(Kalender!AS$81:AS$110,MAX(1,$D49))&gt;INDEX(Kalender!$B$81:$B$110,MAX(1,$D49))),AND($E49&gt;0,INDEX(Kalender!AS$81:AS$110,MAX(1,$E49))&gt;INDEX(Kalender!$B$81:$B$110,MAX(1,$E49))),AND($F49&gt;0,INDEX(Kalender!AS$81:AS$110,MAX(1,$F49))&gt;INDEX(Kalender!$B$81:$B$110,MAX(1,$F49)))),2,0))</f>
        <v>0</v>
      </c>
      <c r="AT49" s="5" t="n">
        <f aca="false">IF(Kalender!AT49&lt;&gt;1,0,IF(AND($B49&gt;0,INDEX(Kalender!AT$68:AT$77,MAX(1,$B49))&gt;INDEX(Kalender!$B$68:$B$77,MAX(1,$B49))),1,0)+IF(OR(AND($C49&gt;0,INDEX(Kalender!AT$81:AT$110,MAX(1,$C49))&gt;INDEX(Kalender!$B$81:$B$110,MAX(1,$C49))),AND($D49&gt;0,INDEX(Kalender!AT$81:AT$110,MAX(1,$D49))&gt;INDEX(Kalender!$B$81:$B$110,MAX(1,$D49))),AND($E49&gt;0,INDEX(Kalender!AT$81:AT$110,MAX(1,$E49))&gt;INDEX(Kalender!$B$81:$B$110,MAX(1,$E49))),AND($F49&gt;0,INDEX(Kalender!AT$81:AT$110,MAX(1,$F49))&gt;INDEX(Kalender!$B$81:$B$110,MAX(1,$F49)))),2,0))</f>
        <v>0</v>
      </c>
      <c r="AU49" s="5" t="n">
        <f aca="false">IF(Kalender!AU49&lt;&gt;1,0,IF(AND($B49&gt;0,INDEX(Kalender!AU$68:AU$77,MAX(1,$B49))&gt;INDEX(Kalender!$B$68:$B$77,MAX(1,$B49))),1,0)+IF(OR(AND($C49&gt;0,INDEX(Kalender!AU$81:AU$110,MAX(1,$C49))&gt;INDEX(Kalender!$B$81:$B$110,MAX(1,$C49))),AND($D49&gt;0,INDEX(Kalender!AU$81:AU$110,MAX(1,$D49))&gt;INDEX(Kalender!$B$81:$B$110,MAX(1,$D49))),AND($E49&gt;0,INDEX(Kalender!AU$81:AU$110,MAX(1,$E49))&gt;INDEX(Kalender!$B$81:$B$110,MAX(1,$E49))),AND($F49&gt;0,INDEX(Kalender!AU$81:AU$110,MAX(1,$F49))&gt;INDEX(Kalender!$B$81:$B$110,MAX(1,$F49)))),2,0))</f>
        <v>0</v>
      </c>
      <c r="AV49" s="5" t="n">
        <f aca="false">IF(Kalender!AV49&lt;&gt;1,0,IF(AND($B49&gt;0,INDEX(Kalender!AV$68:AV$77,MAX(1,$B49))&gt;INDEX(Kalender!$B$68:$B$77,MAX(1,$B49))),1,0)+IF(OR(AND($C49&gt;0,INDEX(Kalender!AV$81:AV$110,MAX(1,$C49))&gt;INDEX(Kalender!$B$81:$B$110,MAX(1,$C49))),AND($D49&gt;0,INDEX(Kalender!AV$81:AV$110,MAX(1,$D49))&gt;INDEX(Kalender!$B$81:$B$110,MAX(1,$D49))),AND($E49&gt;0,INDEX(Kalender!AV$81:AV$110,MAX(1,$E49))&gt;INDEX(Kalender!$B$81:$B$110,MAX(1,$E49))),AND($F49&gt;0,INDEX(Kalender!AV$81:AV$110,MAX(1,$F49))&gt;INDEX(Kalender!$B$81:$B$110,MAX(1,$F49)))),2,0))</f>
        <v>0</v>
      </c>
      <c r="AW49" s="5" t="n">
        <f aca="false">IF(Kalender!AW49&lt;&gt;1,0,IF(AND($B49&gt;0,INDEX(Kalender!AW$68:AW$77,MAX(1,$B49))&gt;INDEX(Kalender!$B$68:$B$77,MAX(1,$B49))),1,0)+IF(OR(AND($C49&gt;0,INDEX(Kalender!AW$81:AW$110,MAX(1,$C49))&gt;INDEX(Kalender!$B$81:$B$110,MAX(1,$C49))),AND($D49&gt;0,INDEX(Kalender!AW$81:AW$110,MAX(1,$D49))&gt;INDEX(Kalender!$B$81:$B$110,MAX(1,$D49))),AND($E49&gt;0,INDEX(Kalender!AW$81:AW$110,MAX(1,$E49))&gt;INDEX(Kalender!$B$81:$B$110,MAX(1,$E49))),AND($F49&gt;0,INDEX(Kalender!AW$81:AW$110,MAX(1,$F49))&gt;INDEX(Kalender!$B$81:$B$110,MAX(1,$F49)))),2,0))</f>
        <v>0</v>
      </c>
      <c r="AX49" s="5" t="n">
        <f aca="false">IF(Kalender!AX49&lt;&gt;1,0,IF(AND($B49&gt;0,INDEX(Kalender!AX$68:AX$77,MAX(1,$B49))&gt;INDEX(Kalender!$B$68:$B$77,MAX(1,$B49))),1,0)+IF(OR(AND($C49&gt;0,INDEX(Kalender!AX$81:AX$110,MAX(1,$C49))&gt;INDEX(Kalender!$B$81:$B$110,MAX(1,$C49))),AND($D49&gt;0,INDEX(Kalender!AX$81:AX$110,MAX(1,$D49))&gt;INDEX(Kalender!$B$81:$B$110,MAX(1,$D49))),AND($E49&gt;0,INDEX(Kalender!AX$81:AX$110,MAX(1,$E49))&gt;INDEX(Kalender!$B$81:$B$110,MAX(1,$E49))),AND($F49&gt;0,INDEX(Kalender!AX$81:AX$110,MAX(1,$F49))&gt;INDEX(Kalender!$B$81:$B$110,MAX(1,$F49)))),2,0))</f>
        <v>0</v>
      </c>
      <c r="AY49" s="5" t="n">
        <f aca="false">IF(Kalender!AY49&lt;&gt;1,0,IF(AND($B49&gt;0,INDEX(Kalender!AY$68:AY$77,MAX(1,$B49))&gt;INDEX(Kalender!$B$68:$B$77,MAX(1,$B49))),1,0)+IF(OR(AND($C49&gt;0,INDEX(Kalender!AY$81:AY$110,MAX(1,$C49))&gt;INDEX(Kalender!$B$81:$B$110,MAX(1,$C49))),AND($D49&gt;0,INDEX(Kalender!AY$81:AY$110,MAX(1,$D49))&gt;INDEX(Kalender!$B$81:$B$110,MAX(1,$D49))),AND($E49&gt;0,INDEX(Kalender!AY$81:AY$110,MAX(1,$E49))&gt;INDEX(Kalender!$B$81:$B$110,MAX(1,$E49))),AND($F49&gt;0,INDEX(Kalender!AY$81:AY$110,MAX(1,$F49))&gt;INDEX(Kalender!$B$81:$B$110,MAX(1,$F49)))),2,0))</f>
        <v>0</v>
      </c>
      <c r="AZ49" s="5" t="n">
        <f aca="false">IF(Kalender!AZ49&lt;&gt;1,0,IF(AND($B49&gt;0,INDEX(Kalender!AZ$68:AZ$77,MAX(1,$B49))&gt;INDEX(Kalender!$B$68:$B$77,MAX(1,$B49))),1,0)+IF(OR(AND($C49&gt;0,INDEX(Kalender!AZ$81:AZ$110,MAX(1,$C49))&gt;INDEX(Kalender!$B$81:$B$110,MAX(1,$C49))),AND($D49&gt;0,INDEX(Kalender!AZ$81:AZ$110,MAX(1,$D49))&gt;INDEX(Kalender!$B$81:$B$110,MAX(1,$D49))),AND($E49&gt;0,INDEX(Kalender!AZ$81:AZ$110,MAX(1,$E49))&gt;INDEX(Kalender!$B$81:$B$110,MAX(1,$E49))),AND($F49&gt;0,INDEX(Kalender!AZ$81:AZ$110,MAX(1,$F49))&gt;INDEX(Kalender!$B$81:$B$110,MAX(1,$F49)))),2,0))</f>
        <v>0</v>
      </c>
      <c r="BA49" s="5" t="n">
        <f aca="false">IF(Kalender!BA49&lt;&gt;1,0,IF(AND($B49&gt;0,INDEX(Kalender!BA$68:BA$77,MAX(1,$B49))&gt;INDEX(Kalender!$B$68:$B$77,MAX(1,$B49))),1,0)+IF(OR(AND($C49&gt;0,INDEX(Kalender!BA$81:BA$110,MAX(1,$C49))&gt;INDEX(Kalender!$B$81:$B$110,MAX(1,$C49))),AND($D49&gt;0,INDEX(Kalender!BA$81:BA$110,MAX(1,$D49))&gt;INDEX(Kalender!$B$81:$B$110,MAX(1,$D49))),AND($E49&gt;0,INDEX(Kalender!BA$81:BA$110,MAX(1,$E49))&gt;INDEX(Kalender!$B$81:$B$110,MAX(1,$E49))),AND($F49&gt;0,INDEX(Kalender!BA$81:BA$110,MAX(1,$F49))&gt;INDEX(Kalender!$B$81:$B$110,MAX(1,$F49)))),2,0))</f>
        <v>0</v>
      </c>
      <c r="BB49" s="5" t="n">
        <f aca="false">IF(Kalender!BB49&lt;&gt;1,0,IF(AND($B49&gt;0,INDEX(Kalender!BB$68:BB$77,MAX(1,$B49))&gt;INDEX(Kalender!$B$68:$B$77,MAX(1,$B49))),1,0)+IF(OR(AND($C49&gt;0,INDEX(Kalender!BB$81:BB$110,MAX(1,$C49))&gt;INDEX(Kalender!$B$81:$B$110,MAX(1,$C49))),AND($D49&gt;0,INDEX(Kalender!BB$81:BB$110,MAX(1,$D49))&gt;INDEX(Kalender!$B$81:$B$110,MAX(1,$D49))),AND($E49&gt;0,INDEX(Kalender!BB$81:BB$110,MAX(1,$E49))&gt;INDEX(Kalender!$B$81:$B$110,MAX(1,$E49))),AND($F49&gt;0,INDEX(Kalender!BB$81:BB$110,MAX(1,$F49))&gt;INDEX(Kalender!$B$81:$B$110,MAX(1,$F49)))),2,0))</f>
        <v>0</v>
      </c>
      <c r="BC49" s="5" t="n">
        <f aca="false">IF(Kalender!BC49&lt;&gt;1,0,IF(AND($B49&gt;0,INDEX(Kalender!BC$68:BC$77,MAX(1,$B49))&gt;INDEX(Kalender!$B$68:$B$77,MAX(1,$B49))),1,0)+IF(OR(AND($C49&gt;0,INDEX(Kalender!BC$81:BC$110,MAX(1,$C49))&gt;INDEX(Kalender!$B$81:$B$110,MAX(1,$C49))),AND($D49&gt;0,INDEX(Kalender!BC$81:BC$110,MAX(1,$D49))&gt;INDEX(Kalender!$B$81:$B$110,MAX(1,$D49))),AND($E49&gt;0,INDEX(Kalender!BC$81:BC$110,MAX(1,$E49))&gt;INDEX(Kalender!$B$81:$B$110,MAX(1,$E49))),AND($F49&gt;0,INDEX(Kalender!BC$81:BC$110,MAX(1,$F49))&gt;INDEX(Kalender!$B$81:$B$110,MAX(1,$F49)))),2,0))</f>
        <v>0</v>
      </c>
      <c r="BD49" s="5" t="n">
        <f aca="false">IF(Kalender!BD49&lt;&gt;1,0,IF(AND($B49&gt;0,INDEX(Kalender!BD$68:BD$77,MAX(1,$B49))&gt;INDEX(Kalender!$B$68:$B$77,MAX(1,$B49))),1,0)+IF(OR(AND($C49&gt;0,INDEX(Kalender!BD$81:BD$110,MAX(1,$C49))&gt;INDEX(Kalender!$B$81:$B$110,MAX(1,$C49))),AND($D49&gt;0,INDEX(Kalender!BD$81:BD$110,MAX(1,$D49))&gt;INDEX(Kalender!$B$81:$B$110,MAX(1,$D49))),AND($E49&gt;0,INDEX(Kalender!BD$81:BD$110,MAX(1,$E49))&gt;INDEX(Kalender!$B$81:$B$110,MAX(1,$E49))),AND($F49&gt;0,INDEX(Kalender!BD$81:BD$110,MAX(1,$F49))&gt;INDEX(Kalender!$B$81:$B$110,MAX(1,$F49)))),2,0))</f>
        <v>0</v>
      </c>
      <c r="BE49" s="5" t="n">
        <f aca="false">IF(Kalender!BE49&lt;&gt;1,0,IF(AND($B49&gt;0,INDEX(Kalender!BE$68:BE$77,MAX(1,$B49))&gt;INDEX(Kalender!$B$68:$B$77,MAX(1,$B49))),1,0)+IF(OR(AND($C49&gt;0,INDEX(Kalender!BE$81:BE$110,MAX(1,$C49))&gt;INDEX(Kalender!$B$81:$B$110,MAX(1,$C49))),AND($D49&gt;0,INDEX(Kalender!BE$81:BE$110,MAX(1,$D49))&gt;INDEX(Kalender!$B$81:$B$110,MAX(1,$D49))),AND($E49&gt;0,INDEX(Kalender!BE$81:BE$110,MAX(1,$E49))&gt;INDEX(Kalender!$B$81:$B$110,MAX(1,$E49))),AND($F49&gt;0,INDEX(Kalender!BE$81:BE$110,MAX(1,$F49))&gt;INDEX(Kalender!$B$81:$B$110,MAX(1,$F49)))),2,0))</f>
        <v>0</v>
      </c>
      <c r="BF49" s="5" t="n">
        <f aca="false">IF(Kalender!BF49&lt;&gt;1,0,IF(AND($B49&gt;0,INDEX(Kalender!BF$68:BF$77,MAX(1,$B49))&gt;INDEX(Kalender!$B$68:$B$77,MAX(1,$B49))),1,0)+IF(OR(AND($C49&gt;0,INDEX(Kalender!BF$81:BF$110,MAX(1,$C49))&gt;INDEX(Kalender!$B$81:$B$110,MAX(1,$C49))),AND($D49&gt;0,INDEX(Kalender!BF$81:BF$110,MAX(1,$D49))&gt;INDEX(Kalender!$B$81:$B$110,MAX(1,$D49))),AND($E49&gt;0,INDEX(Kalender!BF$81:BF$110,MAX(1,$E49))&gt;INDEX(Kalender!$B$81:$B$110,MAX(1,$E49))),AND($F49&gt;0,INDEX(Kalender!BF$81:BF$110,MAX(1,$F49))&gt;INDEX(Kalender!$B$81:$B$110,MAX(1,$F49)))),2,0))</f>
        <v>0</v>
      </c>
      <c r="BG49" s="5" t="n">
        <f aca="false">IF(Kalender!BG49&lt;&gt;1,0,IF(AND($B49&gt;0,INDEX(Kalender!BG$68:BG$77,MAX(1,$B49))&gt;INDEX(Kalender!$B$68:$B$77,MAX(1,$B49))),1,0)+IF(OR(AND($C49&gt;0,INDEX(Kalender!BG$81:BG$110,MAX(1,$C49))&gt;INDEX(Kalender!$B$81:$B$110,MAX(1,$C49))),AND($D49&gt;0,INDEX(Kalender!BG$81:BG$110,MAX(1,$D49))&gt;INDEX(Kalender!$B$81:$B$110,MAX(1,$D49))),AND($E49&gt;0,INDEX(Kalender!BG$81:BG$110,MAX(1,$E49))&gt;INDEX(Kalender!$B$81:$B$110,MAX(1,$E49))),AND($F49&gt;0,INDEX(Kalender!BG$81:BG$110,MAX(1,$F49))&gt;INDEX(Kalender!$B$81:$B$110,MAX(1,$F49)))),2,0))</f>
        <v>0</v>
      </c>
      <c r="BH49" s="5" t="n">
        <f aca="false">IF(Kalender!BH49&lt;&gt;1,0,IF(AND($B49&gt;0,INDEX(Kalender!BH$68:BH$77,MAX(1,$B49))&gt;INDEX(Kalender!$B$68:$B$77,MAX(1,$B49))),1,0)+IF(OR(AND($C49&gt;0,INDEX(Kalender!BH$81:BH$110,MAX(1,$C49))&gt;INDEX(Kalender!$B$81:$B$110,MAX(1,$C49))),AND($D49&gt;0,INDEX(Kalender!BH$81:BH$110,MAX(1,$D49))&gt;INDEX(Kalender!$B$81:$B$110,MAX(1,$D49))),AND($E49&gt;0,INDEX(Kalender!BH$81:BH$110,MAX(1,$E49))&gt;INDEX(Kalender!$B$81:$B$110,MAX(1,$E49))),AND($F49&gt;0,INDEX(Kalender!BH$81:BH$110,MAX(1,$F49))&gt;INDEX(Kalender!$B$81:$B$110,MAX(1,$F49)))),2,0))</f>
        <v>0</v>
      </c>
      <c r="BI49" s="5" t="n">
        <f aca="false">IF(Kalender!BI49&lt;&gt;1,0,IF(AND($B49&gt;0,INDEX(Kalender!BI$68:BI$77,MAX(1,$B49))&gt;INDEX(Kalender!$B$68:$B$77,MAX(1,$B49))),1,0)+IF(OR(AND($C49&gt;0,INDEX(Kalender!BI$81:BI$110,MAX(1,$C49))&gt;INDEX(Kalender!$B$81:$B$110,MAX(1,$C49))),AND($D49&gt;0,INDEX(Kalender!BI$81:BI$110,MAX(1,$D49))&gt;INDEX(Kalender!$B$81:$B$110,MAX(1,$D49))),AND($E49&gt;0,INDEX(Kalender!BI$81:BI$110,MAX(1,$E49))&gt;INDEX(Kalender!$B$81:$B$110,MAX(1,$E49))),AND($F49&gt;0,INDEX(Kalender!BI$81:BI$110,MAX(1,$F49))&gt;INDEX(Kalender!$B$81:$B$110,MAX(1,$F49)))),2,0))</f>
        <v>0</v>
      </c>
      <c r="BJ49" s="5" t="n">
        <f aca="false">IF(Kalender!BJ49&lt;&gt;1,0,IF(AND($B49&gt;0,INDEX(Kalender!BJ$68:BJ$77,MAX(1,$B49))&gt;INDEX(Kalender!$B$68:$B$77,MAX(1,$B49))),1,0)+IF(OR(AND($C49&gt;0,INDEX(Kalender!BJ$81:BJ$110,MAX(1,$C49))&gt;INDEX(Kalender!$B$81:$B$110,MAX(1,$C49))),AND($D49&gt;0,INDEX(Kalender!BJ$81:BJ$110,MAX(1,$D49))&gt;INDEX(Kalender!$B$81:$B$110,MAX(1,$D49))),AND($E49&gt;0,INDEX(Kalender!BJ$81:BJ$110,MAX(1,$E49))&gt;INDEX(Kalender!$B$81:$B$110,MAX(1,$E49))),AND($F49&gt;0,INDEX(Kalender!BJ$81:BJ$110,MAX(1,$F49))&gt;INDEX(Kalender!$B$81:$B$110,MAX(1,$F49)))),2,0))</f>
        <v>0</v>
      </c>
      <c r="BK49" s="5" t="n">
        <f aca="false">IF(Kalender!BK49&lt;&gt;1,0,IF(AND($B49&gt;0,INDEX(Kalender!BK$68:BK$77,MAX(1,$B49))&gt;INDEX(Kalender!$B$68:$B$77,MAX(1,$B49))),1,0)+IF(OR(AND($C49&gt;0,INDEX(Kalender!BK$81:BK$110,MAX(1,$C49))&gt;INDEX(Kalender!$B$81:$B$110,MAX(1,$C49))),AND($D49&gt;0,INDEX(Kalender!BK$81:BK$110,MAX(1,$D49))&gt;INDEX(Kalender!$B$81:$B$110,MAX(1,$D49))),AND($E49&gt;0,INDEX(Kalender!BK$81:BK$110,MAX(1,$E49))&gt;INDEX(Kalender!$B$81:$B$110,MAX(1,$E49))),AND($F49&gt;0,INDEX(Kalender!BK$81:BK$110,MAX(1,$F49))&gt;INDEX(Kalender!$B$81:$B$110,MAX(1,$F49)))),2,0))</f>
        <v>0</v>
      </c>
      <c r="BL49" s="5" t="n">
        <f aca="false">IF(Kalender!BL49&lt;&gt;1,0,IF(AND($B49&gt;0,INDEX(Kalender!BL$68:BL$77,MAX(1,$B49))&gt;INDEX(Kalender!$B$68:$B$77,MAX(1,$B49))),1,0)+IF(OR(AND($C49&gt;0,INDEX(Kalender!BL$81:BL$110,MAX(1,$C49))&gt;INDEX(Kalender!$B$81:$B$110,MAX(1,$C49))),AND($D49&gt;0,INDEX(Kalender!BL$81:BL$110,MAX(1,$D49))&gt;INDEX(Kalender!$B$81:$B$110,MAX(1,$D49))),AND($E49&gt;0,INDEX(Kalender!BL$81:BL$110,MAX(1,$E49))&gt;INDEX(Kalender!$B$81:$B$110,MAX(1,$E49))),AND($F49&gt;0,INDEX(Kalender!BL$81:BL$110,MAX(1,$F49))&gt;INDEX(Kalender!$B$81:$B$110,MAX(1,$F49)))),2,0))</f>
        <v>0</v>
      </c>
      <c r="BM49" s="5" t="n">
        <f aca="false">IF(Kalender!BM49&lt;&gt;1,0,IF(AND($B49&gt;0,INDEX(Kalender!BM$68:BM$77,MAX(1,$B49))&gt;INDEX(Kalender!$B$68:$B$77,MAX(1,$B49))),1,0)+IF(OR(AND($C49&gt;0,INDEX(Kalender!BM$81:BM$110,MAX(1,$C49))&gt;INDEX(Kalender!$B$81:$B$110,MAX(1,$C49))),AND($D49&gt;0,INDEX(Kalender!BM$81:BM$110,MAX(1,$D49))&gt;INDEX(Kalender!$B$81:$B$110,MAX(1,$D49))),AND($E49&gt;0,INDEX(Kalender!BM$81:BM$110,MAX(1,$E49))&gt;INDEX(Kalender!$B$81:$B$110,MAX(1,$E49))),AND($F49&gt;0,INDEX(Kalender!BM$81:BM$110,MAX(1,$F49))&gt;INDEX(Kalender!$B$81:$B$110,MAX(1,$F49)))),2,0))</f>
        <v>0</v>
      </c>
      <c r="BN49" s="5" t="n">
        <f aca="false">IF(Kalender!BN49&lt;&gt;1,0,IF(AND($B49&gt;0,INDEX(Kalender!BN$68:BN$77,MAX(1,$B49))&gt;INDEX(Kalender!$B$68:$B$77,MAX(1,$B49))),1,0)+IF(OR(AND($C49&gt;0,INDEX(Kalender!BN$81:BN$110,MAX(1,$C49))&gt;INDEX(Kalender!$B$81:$B$110,MAX(1,$C49))),AND($D49&gt;0,INDEX(Kalender!BN$81:BN$110,MAX(1,$D49))&gt;INDEX(Kalender!$B$81:$B$110,MAX(1,$D49))),AND($E49&gt;0,INDEX(Kalender!BN$81:BN$110,MAX(1,$E49))&gt;INDEX(Kalender!$B$81:$B$110,MAX(1,$E49))),AND($F49&gt;0,INDEX(Kalender!BN$81:BN$110,MAX(1,$F49))&gt;INDEX(Kalender!$B$81:$B$110,MAX(1,$F49)))),2,0))</f>
        <v>0</v>
      </c>
      <c r="BO49" s="5" t="n">
        <f aca="false">IF(Kalender!BO49&lt;&gt;1,0,IF(AND($B49&gt;0,INDEX(Kalender!BO$68:BO$77,MAX(1,$B49))&gt;INDEX(Kalender!$B$68:$B$77,MAX(1,$B49))),1,0)+IF(OR(AND($C49&gt;0,INDEX(Kalender!BO$81:BO$110,MAX(1,$C49))&gt;INDEX(Kalender!$B$81:$B$110,MAX(1,$C49))),AND($D49&gt;0,INDEX(Kalender!BO$81:BO$110,MAX(1,$D49))&gt;INDEX(Kalender!$B$81:$B$110,MAX(1,$D49))),AND($E49&gt;0,INDEX(Kalender!BO$81:BO$110,MAX(1,$E49))&gt;INDEX(Kalender!$B$81:$B$110,MAX(1,$E49))),AND($F49&gt;0,INDEX(Kalender!BO$81:BO$110,MAX(1,$F49))&gt;INDEX(Kalender!$B$81:$B$110,MAX(1,$F49)))),2,0))</f>
        <v>0</v>
      </c>
      <c r="BP49" s="5" t="n">
        <f aca="false">IF(Kalender!BP49&lt;&gt;1,0,IF(AND($B49&gt;0,INDEX(Kalender!BP$68:BP$77,MAX(1,$B49))&gt;INDEX(Kalender!$B$68:$B$77,MAX(1,$B49))),1,0)+IF(OR(AND($C49&gt;0,INDEX(Kalender!BP$81:BP$110,MAX(1,$C49))&gt;INDEX(Kalender!$B$81:$B$110,MAX(1,$C49))),AND($D49&gt;0,INDEX(Kalender!BP$81:BP$110,MAX(1,$D49))&gt;INDEX(Kalender!$B$81:$B$110,MAX(1,$D49))),AND($E49&gt;0,INDEX(Kalender!BP$81:BP$110,MAX(1,$E49))&gt;INDEX(Kalender!$B$81:$B$110,MAX(1,$E49))),AND($F49&gt;0,INDEX(Kalender!BP$81:BP$110,MAX(1,$F49))&gt;INDEX(Kalender!$B$81:$B$110,MAX(1,$F49)))),2,0))</f>
        <v>0</v>
      </c>
      <c r="BQ49" s="5" t="n">
        <f aca="false">IF(Kalender!BQ49&lt;&gt;1,0,IF(AND($B49&gt;0,INDEX(Kalender!BQ$68:BQ$77,MAX(1,$B49))&gt;INDEX(Kalender!$B$68:$B$77,MAX(1,$B49))),1,0)+IF(OR(AND($C49&gt;0,INDEX(Kalender!BQ$81:BQ$110,MAX(1,$C49))&gt;INDEX(Kalender!$B$81:$B$110,MAX(1,$C49))),AND($D49&gt;0,INDEX(Kalender!BQ$81:BQ$110,MAX(1,$D49))&gt;INDEX(Kalender!$B$81:$B$110,MAX(1,$D49))),AND($E49&gt;0,INDEX(Kalender!BQ$81:BQ$110,MAX(1,$E49))&gt;INDEX(Kalender!$B$81:$B$110,MAX(1,$E49))),AND($F49&gt;0,INDEX(Kalender!BQ$81:BQ$110,MAX(1,$F49))&gt;INDEX(Kalender!$B$81:$B$110,MAX(1,$F49)))),2,0))</f>
        <v>0</v>
      </c>
      <c r="BR49" s="5" t="n">
        <f aca="false">IF(Kalender!BR49&lt;&gt;1,0,IF(AND($B49&gt;0,INDEX(Kalender!BR$68:BR$77,MAX(1,$B49))&gt;INDEX(Kalender!$B$68:$B$77,MAX(1,$B49))),1,0)+IF(OR(AND($C49&gt;0,INDEX(Kalender!BR$81:BR$110,MAX(1,$C49))&gt;INDEX(Kalender!$B$81:$B$110,MAX(1,$C49))),AND($D49&gt;0,INDEX(Kalender!BR$81:BR$110,MAX(1,$D49))&gt;INDEX(Kalender!$B$81:$B$110,MAX(1,$D49))),AND($E49&gt;0,INDEX(Kalender!BR$81:BR$110,MAX(1,$E49))&gt;INDEX(Kalender!$B$81:$B$110,MAX(1,$E49))),AND($F49&gt;0,INDEX(Kalender!BR$81:BR$110,MAX(1,$F49))&gt;INDEX(Kalender!$B$81:$B$110,MAX(1,$F49)))),2,0))</f>
        <v>0</v>
      </c>
      <c r="BS49" s="5" t="n">
        <f aca="false">IF(Kalender!BS49&lt;&gt;1,0,IF(AND($B49&gt;0,INDEX(Kalender!BS$68:BS$77,MAX(1,$B49))&gt;INDEX(Kalender!$B$68:$B$77,MAX(1,$B49))),1,0)+IF(OR(AND($C49&gt;0,INDEX(Kalender!BS$81:BS$110,MAX(1,$C49))&gt;INDEX(Kalender!$B$81:$B$110,MAX(1,$C49))),AND($D49&gt;0,INDEX(Kalender!BS$81:BS$110,MAX(1,$D49))&gt;INDEX(Kalender!$B$81:$B$110,MAX(1,$D49))),AND($E49&gt;0,INDEX(Kalender!BS$81:BS$110,MAX(1,$E49))&gt;INDEX(Kalender!$B$81:$B$110,MAX(1,$E49))),AND($F49&gt;0,INDEX(Kalender!BS$81:BS$110,MAX(1,$F49))&gt;INDEX(Kalender!$B$81:$B$110,MAX(1,$F49)))),2,0))</f>
        <v>0</v>
      </c>
      <c r="BT49" s="5" t="n">
        <f aca="false">IF(Kalender!BT49&lt;&gt;1,0,IF(AND($B49&gt;0,INDEX(Kalender!BT$68:BT$77,MAX(1,$B49))&gt;INDEX(Kalender!$B$68:$B$77,MAX(1,$B49))),1,0)+IF(OR(AND($C49&gt;0,INDEX(Kalender!BT$81:BT$110,MAX(1,$C49))&gt;INDEX(Kalender!$B$81:$B$110,MAX(1,$C49))),AND($D49&gt;0,INDEX(Kalender!BT$81:BT$110,MAX(1,$D49))&gt;INDEX(Kalender!$B$81:$B$110,MAX(1,$D49))),AND($E49&gt;0,INDEX(Kalender!BT$81:BT$110,MAX(1,$E49))&gt;INDEX(Kalender!$B$81:$B$110,MAX(1,$E49))),AND($F49&gt;0,INDEX(Kalender!BT$81:BT$110,MAX(1,$F49))&gt;INDEX(Kalender!$B$81:$B$110,MAX(1,$F49)))),2,0))</f>
        <v>0</v>
      </c>
      <c r="BU49" s="5" t="n">
        <f aca="false">IF(Kalender!BU49&lt;&gt;1,0,IF(AND($B49&gt;0,INDEX(Kalender!BU$68:BU$77,MAX(1,$B49))&gt;INDEX(Kalender!$B$68:$B$77,MAX(1,$B49))),1,0)+IF(OR(AND($C49&gt;0,INDEX(Kalender!BU$81:BU$110,MAX(1,$C49))&gt;INDEX(Kalender!$B$81:$B$110,MAX(1,$C49))),AND($D49&gt;0,INDEX(Kalender!BU$81:BU$110,MAX(1,$D49))&gt;INDEX(Kalender!$B$81:$B$110,MAX(1,$D49))),AND($E49&gt;0,INDEX(Kalender!BU$81:BU$110,MAX(1,$E49))&gt;INDEX(Kalender!$B$81:$B$110,MAX(1,$E49))),AND($F49&gt;0,INDEX(Kalender!BU$81:BU$110,MAX(1,$F49))&gt;INDEX(Kalender!$B$81:$B$110,MAX(1,$F49)))),2,0))</f>
        <v>0</v>
      </c>
      <c r="BV49" s="5" t="n">
        <f aca="false">IF(Kalender!BV49&lt;&gt;1,0,IF(AND($B49&gt;0,INDEX(Kalender!BV$68:BV$77,MAX(1,$B49))&gt;INDEX(Kalender!$B$68:$B$77,MAX(1,$B49))),1,0)+IF(OR(AND($C49&gt;0,INDEX(Kalender!BV$81:BV$110,MAX(1,$C49))&gt;INDEX(Kalender!$B$81:$B$110,MAX(1,$C49))),AND($D49&gt;0,INDEX(Kalender!BV$81:BV$110,MAX(1,$D49))&gt;INDEX(Kalender!$B$81:$B$110,MAX(1,$D49))),AND($E49&gt;0,INDEX(Kalender!BV$81:BV$110,MAX(1,$E49))&gt;INDEX(Kalender!$B$81:$B$110,MAX(1,$E49))),AND($F49&gt;0,INDEX(Kalender!BV$81:BV$110,MAX(1,$F49))&gt;INDEX(Kalender!$B$81:$B$110,MAX(1,$F49)))),2,0))</f>
        <v>0</v>
      </c>
      <c r="BW49" s="5" t="n">
        <f aca="false">IF(Kalender!BW49&lt;&gt;1,0,IF(AND($B49&gt;0,INDEX(Kalender!BW$68:BW$77,MAX(1,$B49))&gt;INDEX(Kalender!$B$68:$B$77,MAX(1,$B49))),1,0)+IF(OR(AND($C49&gt;0,INDEX(Kalender!BW$81:BW$110,MAX(1,$C49))&gt;INDEX(Kalender!$B$81:$B$110,MAX(1,$C49))),AND($D49&gt;0,INDEX(Kalender!BW$81:BW$110,MAX(1,$D49))&gt;INDEX(Kalender!$B$81:$B$110,MAX(1,$D49))),AND($E49&gt;0,INDEX(Kalender!BW$81:BW$110,MAX(1,$E49))&gt;INDEX(Kalender!$B$81:$B$110,MAX(1,$E49))),AND($F49&gt;0,INDEX(Kalender!BW$81:BW$110,MAX(1,$F49))&gt;INDEX(Kalender!$B$81:$B$110,MAX(1,$F49)))),2,0))</f>
        <v>0</v>
      </c>
      <c r="BX49" s="5" t="n">
        <f aca="false">IF(Kalender!BX49&lt;&gt;1,0,IF(AND($B49&gt;0,INDEX(Kalender!BX$68:BX$77,MAX(1,$B49))&gt;INDEX(Kalender!$B$68:$B$77,MAX(1,$B49))),1,0)+IF(OR(AND($C49&gt;0,INDEX(Kalender!BX$81:BX$110,MAX(1,$C49))&gt;INDEX(Kalender!$B$81:$B$110,MAX(1,$C49))),AND($D49&gt;0,INDEX(Kalender!BX$81:BX$110,MAX(1,$D49))&gt;INDEX(Kalender!$B$81:$B$110,MAX(1,$D49))),AND($E49&gt;0,INDEX(Kalender!BX$81:BX$110,MAX(1,$E49))&gt;INDEX(Kalender!$B$81:$B$110,MAX(1,$E49))),AND($F49&gt;0,INDEX(Kalender!BX$81:BX$110,MAX(1,$F49))&gt;INDEX(Kalender!$B$81:$B$110,MAX(1,$F49)))),2,0))</f>
        <v>0</v>
      </c>
      <c r="BY49" s="5" t="n">
        <f aca="false">IF(Kalender!BY49&lt;&gt;1,0,IF(AND($B49&gt;0,INDEX(Kalender!BY$68:BY$77,MAX(1,$B49))&gt;INDEX(Kalender!$B$68:$B$77,MAX(1,$B49))),1,0)+IF(OR(AND($C49&gt;0,INDEX(Kalender!BY$81:BY$110,MAX(1,$C49))&gt;INDEX(Kalender!$B$81:$B$110,MAX(1,$C49))),AND($D49&gt;0,INDEX(Kalender!BY$81:BY$110,MAX(1,$D49))&gt;INDEX(Kalender!$B$81:$B$110,MAX(1,$D49))),AND($E49&gt;0,INDEX(Kalender!BY$81:BY$110,MAX(1,$E49))&gt;INDEX(Kalender!$B$81:$B$110,MAX(1,$E49))),AND($F49&gt;0,INDEX(Kalender!BY$81:BY$110,MAX(1,$F49))&gt;INDEX(Kalender!$B$81:$B$110,MAX(1,$F49)))),2,0))</f>
        <v>0</v>
      </c>
      <c r="BZ49" s="5" t="n">
        <f aca="false">IF(Kalender!BZ49&lt;&gt;1,0,IF(AND($B49&gt;0,INDEX(Kalender!BZ$68:BZ$77,MAX(1,$B49))&gt;INDEX(Kalender!$B$68:$B$77,MAX(1,$B49))),1,0)+IF(OR(AND($C49&gt;0,INDEX(Kalender!BZ$81:BZ$110,MAX(1,$C49))&gt;INDEX(Kalender!$B$81:$B$110,MAX(1,$C49))),AND($D49&gt;0,INDEX(Kalender!BZ$81:BZ$110,MAX(1,$D49))&gt;INDEX(Kalender!$B$81:$B$110,MAX(1,$D49))),AND($E49&gt;0,INDEX(Kalender!BZ$81:BZ$110,MAX(1,$E49))&gt;INDEX(Kalender!$B$81:$B$110,MAX(1,$E49))),AND($F49&gt;0,INDEX(Kalender!BZ$81:BZ$110,MAX(1,$F49))&gt;INDEX(Kalender!$B$81:$B$110,MAX(1,$F49)))),2,0))</f>
        <v>0</v>
      </c>
      <c r="CA49" s="5" t="n">
        <f aca="false">IF(Kalender!CA49&lt;&gt;1,0,IF(AND($B49&gt;0,INDEX(Kalender!CA$68:CA$77,MAX(1,$B49))&gt;INDEX(Kalender!$B$68:$B$77,MAX(1,$B49))),1,0)+IF(OR(AND($C49&gt;0,INDEX(Kalender!CA$81:CA$110,MAX(1,$C49))&gt;INDEX(Kalender!$B$81:$B$110,MAX(1,$C49))),AND($D49&gt;0,INDEX(Kalender!CA$81:CA$110,MAX(1,$D49))&gt;INDEX(Kalender!$B$81:$B$110,MAX(1,$D49))),AND($E49&gt;0,INDEX(Kalender!CA$81:CA$110,MAX(1,$E49))&gt;INDEX(Kalender!$B$81:$B$110,MAX(1,$E49))),AND($F49&gt;0,INDEX(Kalender!CA$81:CA$110,MAX(1,$F49))&gt;INDEX(Kalender!$B$81:$B$110,MAX(1,$F49)))),2,0))</f>
        <v>0</v>
      </c>
      <c r="CB49" s="5" t="n">
        <f aca="false">IF(Kalender!CB49&lt;&gt;1,0,IF(AND($B49&gt;0,INDEX(Kalender!CB$68:CB$77,MAX(1,$B49))&gt;INDEX(Kalender!$B$68:$B$77,MAX(1,$B49))),1,0)+IF(OR(AND($C49&gt;0,INDEX(Kalender!CB$81:CB$110,MAX(1,$C49))&gt;INDEX(Kalender!$B$81:$B$110,MAX(1,$C49))),AND($D49&gt;0,INDEX(Kalender!CB$81:CB$110,MAX(1,$D49))&gt;INDEX(Kalender!$B$81:$B$110,MAX(1,$D49))),AND($E49&gt;0,INDEX(Kalender!CB$81:CB$110,MAX(1,$E49))&gt;INDEX(Kalender!$B$81:$B$110,MAX(1,$E49))),AND($F49&gt;0,INDEX(Kalender!CB$81:CB$110,MAX(1,$F49))&gt;INDEX(Kalender!$B$81:$B$110,MAX(1,$F49)))),2,0))</f>
        <v>0</v>
      </c>
      <c r="CC49" s="5" t="n">
        <f aca="false">IF(Kalender!CC49&lt;&gt;1,0,IF(AND($B49&gt;0,INDEX(Kalender!CC$68:CC$77,MAX(1,$B49))&gt;INDEX(Kalender!$B$68:$B$77,MAX(1,$B49))),1,0)+IF(OR(AND($C49&gt;0,INDEX(Kalender!CC$81:CC$110,MAX(1,$C49))&gt;INDEX(Kalender!$B$81:$B$110,MAX(1,$C49))),AND($D49&gt;0,INDEX(Kalender!CC$81:CC$110,MAX(1,$D49))&gt;INDEX(Kalender!$B$81:$B$110,MAX(1,$D49))),AND($E49&gt;0,INDEX(Kalender!CC$81:CC$110,MAX(1,$E49))&gt;INDEX(Kalender!$B$81:$B$110,MAX(1,$E49))),AND($F49&gt;0,INDEX(Kalender!CC$81:CC$110,MAX(1,$F49))&gt;INDEX(Kalender!$B$81:$B$110,MAX(1,$F49)))),2,0))</f>
        <v>0</v>
      </c>
      <c r="CD49" s="5" t="n">
        <f aca="false">IF(Kalender!CD49&lt;&gt;1,0,IF(AND($B49&gt;0,INDEX(Kalender!CD$68:CD$77,MAX(1,$B49))&gt;INDEX(Kalender!$B$68:$B$77,MAX(1,$B49))),1,0)+IF(OR(AND($C49&gt;0,INDEX(Kalender!CD$81:CD$110,MAX(1,$C49))&gt;INDEX(Kalender!$B$81:$B$110,MAX(1,$C49))),AND($D49&gt;0,INDEX(Kalender!CD$81:CD$110,MAX(1,$D49))&gt;INDEX(Kalender!$B$81:$B$110,MAX(1,$D49))),AND($E49&gt;0,INDEX(Kalender!CD$81:CD$110,MAX(1,$E49))&gt;INDEX(Kalender!$B$81:$B$110,MAX(1,$E49))),AND($F49&gt;0,INDEX(Kalender!CD$81:CD$110,MAX(1,$F49))&gt;INDEX(Kalender!$B$81:$B$110,MAX(1,$F49)))),2,0))</f>
        <v>0</v>
      </c>
      <c r="CE49" s="5" t="n">
        <f aca="false">IF(Kalender!CE49&lt;&gt;1,0,IF(AND($B49&gt;0,INDEX(Kalender!CE$68:CE$77,MAX(1,$B49))&gt;INDEX(Kalender!$B$68:$B$77,MAX(1,$B49))),1,0)+IF(OR(AND($C49&gt;0,INDEX(Kalender!CE$81:CE$110,MAX(1,$C49))&gt;INDEX(Kalender!$B$81:$B$110,MAX(1,$C49))),AND($D49&gt;0,INDEX(Kalender!CE$81:CE$110,MAX(1,$D49))&gt;INDEX(Kalender!$B$81:$B$110,MAX(1,$D49))),AND($E49&gt;0,INDEX(Kalender!CE$81:CE$110,MAX(1,$E49))&gt;INDEX(Kalender!$B$81:$B$110,MAX(1,$E49))),AND($F49&gt;0,INDEX(Kalender!CE$81:CE$110,MAX(1,$F49))&gt;INDEX(Kalender!$B$81:$B$110,MAX(1,$F49)))),2,0))</f>
        <v>0</v>
      </c>
      <c r="CF49" s="5" t="n">
        <f aca="false">IF(Kalender!CF49&lt;&gt;1,0,IF(AND($B49&gt;0,INDEX(Kalender!CF$68:CF$77,MAX(1,$B49))&gt;INDEX(Kalender!$B$68:$B$77,MAX(1,$B49))),1,0)+IF(OR(AND($C49&gt;0,INDEX(Kalender!CF$81:CF$110,MAX(1,$C49))&gt;INDEX(Kalender!$B$81:$B$110,MAX(1,$C49))),AND($D49&gt;0,INDEX(Kalender!CF$81:CF$110,MAX(1,$D49))&gt;INDEX(Kalender!$B$81:$B$110,MAX(1,$D49))),AND($E49&gt;0,INDEX(Kalender!CF$81:CF$110,MAX(1,$E49))&gt;INDEX(Kalender!$B$81:$B$110,MAX(1,$E49))),AND($F49&gt;0,INDEX(Kalender!CF$81:CF$110,MAX(1,$F49))&gt;INDEX(Kalender!$B$81:$B$110,MAX(1,$F49)))),2,0))</f>
        <v>0</v>
      </c>
      <c r="CG49" s="5" t="n">
        <f aca="false">IF(Kalender!CG49&lt;&gt;1,0,IF(AND($B49&gt;0,INDEX(Kalender!CG$68:CG$77,MAX(1,$B49))&gt;INDEX(Kalender!$B$68:$B$77,MAX(1,$B49))),1,0)+IF(OR(AND($C49&gt;0,INDEX(Kalender!CG$81:CG$110,MAX(1,$C49))&gt;INDEX(Kalender!$B$81:$B$110,MAX(1,$C49))),AND($D49&gt;0,INDEX(Kalender!CG$81:CG$110,MAX(1,$D49))&gt;INDEX(Kalender!$B$81:$B$110,MAX(1,$D49))),AND($E49&gt;0,INDEX(Kalender!CG$81:CG$110,MAX(1,$E49))&gt;INDEX(Kalender!$B$81:$B$110,MAX(1,$E49))),AND($F49&gt;0,INDEX(Kalender!CG$81:CG$110,MAX(1,$F49))&gt;INDEX(Kalender!$B$81:$B$110,MAX(1,$F49)))),2,0))</f>
        <v>0</v>
      </c>
      <c r="CH49" s="5" t="n">
        <f aca="false">IF(Kalender!CH49&lt;&gt;1,0,IF(AND($B49&gt;0,INDEX(Kalender!CH$68:CH$77,MAX(1,$B49))&gt;INDEX(Kalender!$B$68:$B$77,MAX(1,$B49))),1,0)+IF(OR(AND($C49&gt;0,INDEX(Kalender!CH$81:CH$110,MAX(1,$C49))&gt;INDEX(Kalender!$B$81:$B$110,MAX(1,$C49))),AND($D49&gt;0,INDEX(Kalender!CH$81:CH$110,MAX(1,$D49))&gt;INDEX(Kalender!$B$81:$B$110,MAX(1,$D49))),AND($E49&gt;0,INDEX(Kalender!CH$81:CH$110,MAX(1,$E49))&gt;INDEX(Kalender!$B$81:$B$110,MAX(1,$E49))),AND($F49&gt;0,INDEX(Kalender!CH$81:CH$110,MAX(1,$F49))&gt;INDEX(Kalender!$B$81:$B$110,MAX(1,$F49)))),2,0))</f>
        <v>0</v>
      </c>
      <c r="CI49" s="5" t="n">
        <f aca="false">IF(Kalender!CI49&lt;&gt;1,0,IF(AND($B49&gt;0,INDEX(Kalender!CI$68:CI$77,MAX(1,$B49))&gt;INDEX(Kalender!$B$68:$B$77,MAX(1,$B49))),1,0)+IF(OR(AND($C49&gt;0,INDEX(Kalender!CI$81:CI$110,MAX(1,$C49))&gt;INDEX(Kalender!$B$81:$B$110,MAX(1,$C49))),AND($D49&gt;0,INDEX(Kalender!CI$81:CI$110,MAX(1,$D49))&gt;INDEX(Kalender!$B$81:$B$110,MAX(1,$D49))),AND($E49&gt;0,INDEX(Kalender!CI$81:CI$110,MAX(1,$E49))&gt;INDEX(Kalender!$B$81:$B$110,MAX(1,$E49))),AND($F49&gt;0,INDEX(Kalender!CI$81:CI$110,MAX(1,$F49))&gt;INDEX(Kalender!$B$81:$B$110,MAX(1,$F49)))),2,0))</f>
        <v>0</v>
      </c>
      <c r="CJ49" s="5" t="n">
        <f aca="false">IF(Kalender!CJ49&lt;&gt;1,0,IF(AND($B49&gt;0,INDEX(Kalender!CJ$68:CJ$77,MAX(1,$B49))&gt;INDEX(Kalender!$B$68:$B$77,MAX(1,$B49))),1,0)+IF(OR(AND($C49&gt;0,INDEX(Kalender!CJ$81:CJ$110,MAX(1,$C49))&gt;INDEX(Kalender!$B$81:$B$110,MAX(1,$C49))),AND($D49&gt;0,INDEX(Kalender!CJ$81:CJ$110,MAX(1,$D49))&gt;INDEX(Kalender!$B$81:$B$110,MAX(1,$D49))),AND($E49&gt;0,INDEX(Kalender!CJ$81:CJ$110,MAX(1,$E49))&gt;INDEX(Kalender!$B$81:$B$110,MAX(1,$E49))),AND($F49&gt;0,INDEX(Kalender!CJ$81:CJ$110,MAX(1,$F49))&gt;INDEX(Kalender!$B$81:$B$110,MAX(1,$F49)))),2,0))</f>
        <v>0</v>
      </c>
      <c r="CK49" s="5" t="n">
        <f aca="false">IF(Kalender!CK49&lt;&gt;1,0,IF(AND($B49&gt;0,INDEX(Kalender!CK$68:CK$77,MAX(1,$B49))&gt;INDEX(Kalender!$B$68:$B$77,MAX(1,$B49))),1,0)+IF(OR(AND($C49&gt;0,INDEX(Kalender!CK$81:CK$110,MAX(1,$C49))&gt;INDEX(Kalender!$B$81:$B$110,MAX(1,$C49))),AND($D49&gt;0,INDEX(Kalender!CK$81:CK$110,MAX(1,$D49))&gt;INDEX(Kalender!$B$81:$B$110,MAX(1,$D49))),AND($E49&gt;0,INDEX(Kalender!CK$81:CK$110,MAX(1,$E49))&gt;INDEX(Kalender!$B$81:$B$110,MAX(1,$E49))),AND($F49&gt;0,INDEX(Kalender!CK$81:CK$110,MAX(1,$F49))&gt;INDEX(Kalender!$B$81:$B$110,MAX(1,$F49)))),2,0))</f>
        <v>0</v>
      </c>
      <c r="CL49" s="5" t="n">
        <f aca="false">IF(Kalender!CL49&lt;&gt;1,0,IF(AND($B49&gt;0,INDEX(Kalender!CL$68:CL$77,MAX(1,$B49))&gt;INDEX(Kalender!$B$68:$B$77,MAX(1,$B49))),1,0)+IF(OR(AND($C49&gt;0,INDEX(Kalender!CL$81:CL$110,MAX(1,$C49))&gt;INDEX(Kalender!$B$81:$B$110,MAX(1,$C49))),AND($D49&gt;0,INDEX(Kalender!CL$81:CL$110,MAX(1,$D49))&gt;INDEX(Kalender!$B$81:$B$110,MAX(1,$D49))),AND($E49&gt;0,INDEX(Kalender!CL$81:CL$110,MAX(1,$E49))&gt;INDEX(Kalender!$B$81:$B$110,MAX(1,$E49))),AND($F49&gt;0,INDEX(Kalender!CL$81:CL$110,MAX(1,$F49))&gt;INDEX(Kalender!$B$81:$B$110,MAX(1,$F49)))),2,0))</f>
        <v>0</v>
      </c>
      <c r="CM49" s="5" t="n">
        <f aca="false">IF(Kalender!CM49&lt;&gt;1,0,IF(AND($B49&gt;0,INDEX(Kalender!CM$68:CM$77,MAX(1,$B49))&gt;INDEX(Kalender!$B$68:$B$77,MAX(1,$B49))),1,0)+IF(OR(AND($C49&gt;0,INDEX(Kalender!CM$81:CM$110,MAX(1,$C49))&gt;INDEX(Kalender!$B$81:$B$110,MAX(1,$C49))),AND($D49&gt;0,INDEX(Kalender!CM$81:CM$110,MAX(1,$D49))&gt;INDEX(Kalender!$B$81:$B$110,MAX(1,$D49))),AND($E49&gt;0,INDEX(Kalender!CM$81:CM$110,MAX(1,$E49))&gt;INDEX(Kalender!$B$81:$B$110,MAX(1,$E49))),AND($F49&gt;0,INDEX(Kalender!CM$81:CM$110,MAX(1,$F49))&gt;INDEX(Kalender!$B$81:$B$110,MAX(1,$F49)))),2,0))</f>
        <v>0</v>
      </c>
      <c r="CN49" s="5" t="n">
        <f aca="false">IF(Kalender!CN49&lt;&gt;1,0,IF(AND($B49&gt;0,INDEX(Kalender!CN$68:CN$77,MAX(1,$B49))&gt;INDEX(Kalender!$B$68:$B$77,MAX(1,$B49))),1,0)+IF(OR(AND($C49&gt;0,INDEX(Kalender!CN$81:CN$110,MAX(1,$C49))&gt;INDEX(Kalender!$B$81:$B$110,MAX(1,$C49))),AND($D49&gt;0,INDEX(Kalender!CN$81:CN$110,MAX(1,$D49))&gt;INDEX(Kalender!$B$81:$B$110,MAX(1,$D49))),AND($E49&gt;0,INDEX(Kalender!CN$81:CN$110,MAX(1,$E49))&gt;INDEX(Kalender!$B$81:$B$110,MAX(1,$E49))),AND($F49&gt;0,INDEX(Kalender!CN$81:CN$110,MAX(1,$F49))&gt;INDEX(Kalender!$B$81:$B$110,MAX(1,$F49)))),2,0))</f>
        <v>0</v>
      </c>
      <c r="CO49" s="5" t="n">
        <f aca="false">IF(Kalender!CO49&lt;&gt;1,0,IF(AND($B49&gt;0,INDEX(Kalender!CO$68:CO$77,MAX(1,$B49))&gt;INDEX(Kalender!$B$68:$B$77,MAX(1,$B49))),1,0)+IF(OR(AND($C49&gt;0,INDEX(Kalender!CO$81:CO$110,MAX(1,$C49))&gt;INDEX(Kalender!$B$81:$B$110,MAX(1,$C49))),AND($D49&gt;0,INDEX(Kalender!CO$81:CO$110,MAX(1,$D49))&gt;INDEX(Kalender!$B$81:$B$110,MAX(1,$D49))),AND($E49&gt;0,INDEX(Kalender!CO$81:CO$110,MAX(1,$E49))&gt;INDEX(Kalender!$B$81:$B$110,MAX(1,$E49))),AND($F49&gt;0,INDEX(Kalender!CO$81:CO$110,MAX(1,$F49))&gt;INDEX(Kalender!$B$81:$B$110,MAX(1,$F49)))),2,0))</f>
        <v>0</v>
      </c>
      <c r="CP49" s="5" t="n">
        <f aca="false">IF(Kalender!CP49&lt;&gt;1,0,IF(AND($B49&gt;0,INDEX(Kalender!CP$68:CP$77,MAX(1,$B49))&gt;INDEX(Kalender!$B$68:$B$77,MAX(1,$B49))),1,0)+IF(OR(AND($C49&gt;0,INDEX(Kalender!CP$81:CP$110,MAX(1,$C49))&gt;INDEX(Kalender!$B$81:$B$110,MAX(1,$C49))),AND($D49&gt;0,INDEX(Kalender!CP$81:CP$110,MAX(1,$D49))&gt;INDEX(Kalender!$B$81:$B$110,MAX(1,$D49))),AND($E49&gt;0,INDEX(Kalender!CP$81:CP$110,MAX(1,$E49))&gt;INDEX(Kalender!$B$81:$B$110,MAX(1,$E49))),AND($F49&gt;0,INDEX(Kalender!CP$81:CP$110,MAX(1,$F49))&gt;INDEX(Kalender!$B$81:$B$110,MAX(1,$F49)))),2,0))</f>
        <v>0</v>
      </c>
      <c r="CQ49" s="5" t="n">
        <f aca="false">IF(Kalender!CQ49&lt;&gt;1,0,IF(AND($B49&gt;0,INDEX(Kalender!CQ$68:CQ$77,MAX(1,$B49))&gt;INDEX(Kalender!$B$68:$B$77,MAX(1,$B49))),1,0)+IF(OR(AND($C49&gt;0,INDEX(Kalender!CQ$81:CQ$110,MAX(1,$C49))&gt;INDEX(Kalender!$B$81:$B$110,MAX(1,$C49))),AND($D49&gt;0,INDEX(Kalender!CQ$81:CQ$110,MAX(1,$D49))&gt;INDEX(Kalender!$B$81:$B$110,MAX(1,$D49))),AND($E49&gt;0,INDEX(Kalender!CQ$81:CQ$110,MAX(1,$E49))&gt;INDEX(Kalender!$B$81:$B$110,MAX(1,$E49))),AND($F49&gt;0,INDEX(Kalender!CQ$81:CQ$110,MAX(1,$F49))&gt;INDEX(Kalender!$B$81:$B$110,MAX(1,$F49)))),2,0))</f>
        <v>0</v>
      </c>
      <c r="CR49" s="5" t="n">
        <f aca="false">IF(Kalender!CR49&lt;&gt;1,0,IF(AND($B49&gt;0,INDEX(Kalender!CR$68:CR$77,MAX(1,$B49))&gt;INDEX(Kalender!$B$68:$B$77,MAX(1,$B49))),1,0)+IF(OR(AND($C49&gt;0,INDEX(Kalender!CR$81:CR$110,MAX(1,$C49))&gt;INDEX(Kalender!$B$81:$B$110,MAX(1,$C49))),AND($D49&gt;0,INDEX(Kalender!CR$81:CR$110,MAX(1,$D49))&gt;INDEX(Kalender!$B$81:$B$110,MAX(1,$D49))),AND($E49&gt;0,INDEX(Kalender!CR$81:CR$110,MAX(1,$E49))&gt;INDEX(Kalender!$B$81:$B$110,MAX(1,$E49))),AND($F49&gt;0,INDEX(Kalender!CR$81:CR$110,MAX(1,$F49))&gt;INDEX(Kalender!$B$81:$B$110,MAX(1,$F49)))),2,0))</f>
        <v>0</v>
      </c>
      <c r="CS49" s="5" t="n">
        <f aca="false">IF(Kalender!CS49&lt;&gt;1,0,IF(AND($B49&gt;0,INDEX(Kalender!CS$68:CS$77,MAX(1,$B49))&gt;INDEX(Kalender!$B$68:$B$77,MAX(1,$B49))),1,0)+IF(OR(AND($C49&gt;0,INDEX(Kalender!CS$81:CS$110,MAX(1,$C49))&gt;INDEX(Kalender!$B$81:$B$110,MAX(1,$C49))),AND($D49&gt;0,INDEX(Kalender!CS$81:CS$110,MAX(1,$D49))&gt;INDEX(Kalender!$B$81:$B$110,MAX(1,$D49))),AND($E49&gt;0,INDEX(Kalender!CS$81:CS$110,MAX(1,$E49))&gt;INDEX(Kalender!$B$81:$B$110,MAX(1,$E49))),AND($F49&gt;0,INDEX(Kalender!CS$81:CS$110,MAX(1,$F49))&gt;INDEX(Kalender!$B$81:$B$110,MAX(1,$F49)))),2,0))</f>
        <v>0</v>
      </c>
      <c r="CT49" s="5" t="n">
        <f aca="false">IF(Kalender!CT49&lt;&gt;1,0,IF(AND($B49&gt;0,INDEX(Kalender!CT$68:CT$77,MAX(1,$B49))&gt;INDEX(Kalender!$B$68:$B$77,MAX(1,$B49))),1,0)+IF(OR(AND($C49&gt;0,INDEX(Kalender!CT$81:CT$110,MAX(1,$C49))&gt;INDEX(Kalender!$B$81:$B$110,MAX(1,$C49))),AND($D49&gt;0,INDEX(Kalender!CT$81:CT$110,MAX(1,$D49))&gt;INDEX(Kalender!$B$81:$B$110,MAX(1,$D49))),AND($E49&gt;0,INDEX(Kalender!CT$81:CT$110,MAX(1,$E49))&gt;INDEX(Kalender!$B$81:$B$110,MAX(1,$E49))),AND($F49&gt;0,INDEX(Kalender!CT$81:CT$110,MAX(1,$F49))&gt;INDEX(Kalender!$B$81:$B$110,MAX(1,$F49)))),2,0))</f>
        <v>0</v>
      </c>
      <c r="CU49" s="5" t="n">
        <f aca="false">IF(Kalender!CU49&lt;&gt;1,0,IF(AND($B49&gt;0,INDEX(Kalender!CU$68:CU$77,MAX(1,$B49))&gt;INDEX(Kalender!$B$68:$B$77,MAX(1,$B49))),1,0)+IF(OR(AND($C49&gt;0,INDEX(Kalender!CU$81:CU$110,MAX(1,$C49))&gt;INDEX(Kalender!$B$81:$B$110,MAX(1,$C49))),AND($D49&gt;0,INDEX(Kalender!CU$81:CU$110,MAX(1,$D49))&gt;INDEX(Kalender!$B$81:$B$110,MAX(1,$D49))),AND($E49&gt;0,INDEX(Kalender!CU$81:CU$110,MAX(1,$E49))&gt;INDEX(Kalender!$B$81:$B$110,MAX(1,$E49))),AND($F49&gt;0,INDEX(Kalender!CU$81:CU$110,MAX(1,$F49))&gt;INDEX(Kalender!$B$81:$B$110,MAX(1,$F49)))),2,0))</f>
        <v>0</v>
      </c>
      <c r="CV49" s="5" t="n">
        <f aca="false">IF(Kalender!CV49&lt;&gt;1,0,IF(AND($B49&gt;0,INDEX(Kalender!CV$68:CV$77,MAX(1,$B49))&gt;INDEX(Kalender!$B$68:$B$77,MAX(1,$B49))),1,0)+IF(OR(AND($C49&gt;0,INDEX(Kalender!CV$81:CV$110,MAX(1,$C49))&gt;INDEX(Kalender!$B$81:$B$110,MAX(1,$C49))),AND($D49&gt;0,INDEX(Kalender!CV$81:CV$110,MAX(1,$D49))&gt;INDEX(Kalender!$B$81:$B$110,MAX(1,$D49))),AND($E49&gt;0,INDEX(Kalender!CV$81:CV$110,MAX(1,$E49))&gt;INDEX(Kalender!$B$81:$B$110,MAX(1,$E49))),AND($F49&gt;0,INDEX(Kalender!CV$81:CV$110,MAX(1,$F49))&gt;INDEX(Kalender!$B$81:$B$110,MAX(1,$F49)))),2,0))</f>
        <v>0</v>
      </c>
      <c r="CW49" s="5" t="n">
        <f aca="false">IF(Kalender!CW49&lt;&gt;1,0,IF(AND($B49&gt;0,INDEX(Kalender!CW$68:CW$77,MAX(1,$B49))&gt;INDEX(Kalender!$B$68:$B$77,MAX(1,$B49))),1,0)+IF(OR(AND($C49&gt;0,INDEX(Kalender!CW$81:CW$110,MAX(1,$C49))&gt;INDEX(Kalender!$B$81:$B$110,MAX(1,$C49))),AND($D49&gt;0,INDEX(Kalender!CW$81:CW$110,MAX(1,$D49))&gt;INDEX(Kalender!$B$81:$B$110,MAX(1,$D49))),AND($E49&gt;0,INDEX(Kalender!CW$81:CW$110,MAX(1,$E49))&gt;INDEX(Kalender!$B$81:$B$110,MAX(1,$E49))),AND($F49&gt;0,INDEX(Kalender!CW$81:CW$110,MAX(1,$F49))&gt;INDEX(Kalender!$B$81:$B$110,MAX(1,$F49)))),2,0))</f>
        <v>0</v>
      </c>
      <c r="CX49" s="5" t="n">
        <f aca="false">IF(Kalender!CX49&lt;&gt;1,0,IF(AND($B49&gt;0,INDEX(Kalender!CX$68:CX$77,MAX(1,$B49))&gt;INDEX(Kalender!$B$68:$B$77,MAX(1,$B49))),1,0)+IF(OR(AND($C49&gt;0,INDEX(Kalender!CX$81:CX$110,MAX(1,$C49))&gt;INDEX(Kalender!$B$81:$B$110,MAX(1,$C49))),AND($D49&gt;0,INDEX(Kalender!CX$81:CX$110,MAX(1,$D49))&gt;INDEX(Kalender!$B$81:$B$110,MAX(1,$D49))),AND($E49&gt;0,INDEX(Kalender!CX$81:CX$110,MAX(1,$E49))&gt;INDEX(Kalender!$B$81:$B$110,MAX(1,$E49))),AND($F49&gt;0,INDEX(Kalender!CX$81:CX$110,MAX(1,$F49))&gt;INDEX(Kalender!$B$81:$B$110,MAX(1,$F49)))),2,0))</f>
        <v>0</v>
      </c>
      <c r="CY49" s="5" t="n">
        <f aca="false">IF(Kalender!CY49&lt;&gt;1,0,IF(AND($B49&gt;0,INDEX(Kalender!CY$68:CY$77,MAX(1,$B49))&gt;INDEX(Kalender!$B$68:$B$77,MAX(1,$B49))),1,0)+IF(OR(AND($C49&gt;0,INDEX(Kalender!CY$81:CY$110,MAX(1,$C49))&gt;INDEX(Kalender!$B$81:$B$110,MAX(1,$C49))),AND($D49&gt;0,INDEX(Kalender!CY$81:CY$110,MAX(1,$D49))&gt;INDEX(Kalender!$B$81:$B$110,MAX(1,$D49))),AND($E49&gt;0,INDEX(Kalender!CY$81:CY$110,MAX(1,$E49))&gt;INDEX(Kalender!$B$81:$B$110,MAX(1,$E49))),AND($F49&gt;0,INDEX(Kalender!CY$81:CY$110,MAX(1,$F49))&gt;INDEX(Kalender!$B$81:$B$110,MAX(1,$F49)))),2,0))</f>
        <v>0</v>
      </c>
      <c r="CZ49" s="5" t="n">
        <f aca="false">IF(Kalender!CZ49&lt;&gt;1,0,IF(AND($B49&gt;0,INDEX(Kalender!CZ$68:CZ$77,MAX(1,$B49))&gt;INDEX(Kalender!$B$68:$B$77,MAX(1,$B49))),1,0)+IF(OR(AND($C49&gt;0,INDEX(Kalender!CZ$81:CZ$110,MAX(1,$C49))&gt;INDEX(Kalender!$B$81:$B$110,MAX(1,$C49))),AND($D49&gt;0,INDEX(Kalender!CZ$81:CZ$110,MAX(1,$D49))&gt;INDEX(Kalender!$B$81:$B$110,MAX(1,$D49))),AND($E49&gt;0,INDEX(Kalender!CZ$81:CZ$110,MAX(1,$E49))&gt;INDEX(Kalender!$B$81:$B$110,MAX(1,$E49))),AND($F49&gt;0,INDEX(Kalender!CZ$81:CZ$110,MAX(1,$F49))&gt;INDEX(Kalender!$B$81:$B$110,MAX(1,$F49)))),2,0))</f>
        <v>0</v>
      </c>
      <c r="DA49" s="5" t="n">
        <f aca="false">IF(Kalender!DA49&lt;&gt;1,0,IF(AND($B49&gt;0,INDEX(Kalender!DA$68:DA$77,MAX(1,$B49))&gt;INDEX(Kalender!$B$68:$B$77,MAX(1,$B49))),1,0)+IF(OR(AND($C49&gt;0,INDEX(Kalender!DA$81:DA$110,MAX(1,$C49))&gt;INDEX(Kalender!$B$81:$B$110,MAX(1,$C49))),AND($D49&gt;0,INDEX(Kalender!DA$81:DA$110,MAX(1,$D49))&gt;INDEX(Kalender!$B$81:$B$110,MAX(1,$D49))),AND($E49&gt;0,INDEX(Kalender!DA$81:DA$110,MAX(1,$E49))&gt;INDEX(Kalender!$B$81:$B$110,MAX(1,$E49))),AND($F49&gt;0,INDEX(Kalender!DA$81:DA$110,MAX(1,$F49))&gt;INDEX(Kalender!$B$81:$B$110,MAX(1,$F49)))),2,0))</f>
        <v>0</v>
      </c>
      <c r="DB49" s="5" t="n">
        <f aca="false">IF(Kalender!DB49&lt;&gt;1,0,IF(AND($B49&gt;0,INDEX(Kalender!DB$68:DB$77,MAX(1,$B49))&gt;INDEX(Kalender!$B$68:$B$77,MAX(1,$B49))),1,0)+IF(OR(AND($C49&gt;0,INDEX(Kalender!DB$81:DB$110,MAX(1,$C49))&gt;INDEX(Kalender!$B$81:$B$110,MAX(1,$C49))),AND($D49&gt;0,INDEX(Kalender!DB$81:DB$110,MAX(1,$D49))&gt;INDEX(Kalender!$B$81:$B$110,MAX(1,$D49))),AND($E49&gt;0,INDEX(Kalender!DB$81:DB$110,MAX(1,$E49))&gt;INDEX(Kalender!$B$81:$B$110,MAX(1,$E49))),AND($F49&gt;0,INDEX(Kalender!DB$81:DB$110,MAX(1,$F49))&gt;INDEX(Kalender!$B$81:$B$110,MAX(1,$F49)))),2,0))</f>
        <v>0</v>
      </c>
      <c r="DC49" s="5" t="n">
        <f aca="false">IF(Kalender!DC49&lt;&gt;1,0,IF(AND($B49&gt;0,INDEX(Kalender!DC$68:DC$77,MAX(1,$B49))&gt;INDEX(Kalender!$B$68:$B$77,MAX(1,$B49))),1,0)+IF(OR(AND($C49&gt;0,INDEX(Kalender!DC$81:DC$110,MAX(1,$C49))&gt;INDEX(Kalender!$B$81:$B$110,MAX(1,$C49))),AND($D49&gt;0,INDEX(Kalender!DC$81:DC$110,MAX(1,$D49))&gt;INDEX(Kalender!$B$81:$B$110,MAX(1,$D49))),AND($E49&gt;0,INDEX(Kalender!DC$81:DC$110,MAX(1,$E49))&gt;INDEX(Kalender!$B$81:$B$110,MAX(1,$E49))),AND($F49&gt;0,INDEX(Kalender!DC$81:DC$110,MAX(1,$F49))&gt;INDEX(Kalender!$B$81:$B$110,MAX(1,$F49)))),2,0))</f>
        <v>0</v>
      </c>
      <c r="DD49" s="5" t="n">
        <f aca="false">IF(Kalender!DD49&lt;&gt;1,0,IF(AND($B49&gt;0,INDEX(Kalender!DD$68:DD$77,MAX(1,$B49))&gt;INDEX(Kalender!$B$68:$B$77,MAX(1,$B49))),1,0)+IF(OR(AND($C49&gt;0,INDEX(Kalender!DD$81:DD$110,MAX(1,$C49))&gt;INDEX(Kalender!$B$81:$B$110,MAX(1,$C49))),AND($D49&gt;0,INDEX(Kalender!DD$81:DD$110,MAX(1,$D49))&gt;INDEX(Kalender!$B$81:$B$110,MAX(1,$D49))),AND($E49&gt;0,INDEX(Kalender!DD$81:DD$110,MAX(1,$E49))&gt;INDEX(Kalender!$B$81:$B$110,MAX(1,$E49))),AND($F49&gt;0,INDEX(Kalender!DD$81:DD$110,MAX(1,$F49))&gt;INDEX(Kalender!$B$81:$B$110,MAX(1,$F49)))),2,0))</f>
        <v>0</v>
      </c>
      <c r="DE49" s="5" t="n">
        <f aca="false">IF(Kalender!DE49&lt;&gt;1,0,IF(AND($B49&gt;0,INDEX(Kalender!DE$68:DE$77,MAX(1,$B49))&gt;INDEX(Kalender!$B$68:$B$77,MAX(1,$B49))),1,0)+IF(OR(AND($C49&gt;0,INDEX(Kalender!DE$81:DE$110,MAX(1,$C49))&gt;INDEX(Kalender!$B$81:$B$110,MAX(1,$C49))),AND($D49&gt;0,INDEX(Kalender!DE$81:DE$110,MAX(1,$D49))&gt;INDEX(Kalender!$B$81:$B$110,MAX(1,$D49))),AND($E49&gt;0,INDEX(Kalender!DE$81:DE$110,MAX(1,$E49))&gt;INDEX(Kalender!$B$81:$B$110,MAX(1,$E49))),AND($F49&gt;0,INDEX(Kalender!DE$81:DE$110,MAX(1,$F49))&gt;INDEX(Kalender!$B$81:$B$110,MAX(1,$F49)))),2,0))</f>
        <v>0</v>
      </c>
      <c r="DF49" s="5" t="n">
        <f aca="false">IF(Kalender!DF49&lt;&gt;1,0,IF(AND($B49&gt;0,INDEX(Kalender!DF$68:DF$77,MAX(1,$B49))&gt;INDEX(Kalender!$B$68:$B$77,MAX(1,$B49))),1,0)+IF(OR(AND($C49&gt;0,INDEX(Kalender!DF$81:DF$110,MAX(1,$C49))&gt;INDEX(Kalender!$B$81:$B$110,MAX(1,$C49))),AND($D49&gt;0,INDEX(Kalender!DF$81:DF$110,MAX(1,$D49))&gt;INDEX(Kalender!$B$81:$B$110,MAX(1,$D49))),AND($E49&gt;0,INDEX(Kalender!DF$81:DF$110,MAX(1,$E49))&gt;INDEX(Kalender!$B$81:$B$110,MAX(1,$E49))),AND($F49&gt;0,INDEX(Kalender!DF$81:DF$110,MAX(1,$F49))&gt;INDEX(Kalender!$B$81:$B$110,MAX(1,$F49)))),2,0))</f>
        <v>0</v>
      </c>
      <c r="DG49" s="5" t="n">
        <f aca="false">IF(Kalender!DG49&lt;&gt;1,0,IF(AND($B49&gt;0,INDEX(Kalender!DG$68:DG$77,MAX(1,$B49))&gt;INDEX(Kalender!$B$68:$B$77,MAX(1,$B49))),1,0)+IF(OR(AND($C49&gt;0,INDEX(Kalender!DG$81:DG$110,MAX(1,$C49))&gt;INDEX(Kalender!$B$81:$B$110,MAX(1,$C49))),AND($D49&gt;0,INDEX(Kalender!DG$81:DG$110,MAX(1,$D49))&gt;INDEX(Kalender!$B$81:$B$110,MAX(1,$D49))),AND($E49&gt;0,INDEX(Kalender!DG$81:DG$110,MAX(1,$E49))&gt;INDEX(Kalender!$B$81:$B$110,MAX(1,$E49))),AND($F49&gt;0,INDEX(Kalender!DG$81:DG$110,MAX(1,$F49))&gt;INDEX(Kalender!$B$81:$B$110,MAX(1,$F49)))),2,0))</f>
        <v>0</v>
      </c>
      <c r="DH49" s="5" t="n">
        <f aca="false">IF(Kalender!DH49&lt;&gt;1,0,IF(AND($B49&gt;0,INDEX(Kalender!DH$68:DH$77,MAX(1,$B49))&gt;INDEX(Kalender!$B$68:$B$77,MAX(1,$B49))),1,0)+IF(OR(AND($C49&gt;0,INDEX(Kalender!DH$81:DH$110,MAX(1,$C49))&gt;INDEX(Kalender!$B$81:$B$110,MAX(1,$C49))),AND($D49&gt;0,INDEX(Kalender!DH$81:DH$110,MAX(1,$D49))&gt;INDEX(Kalender!$B$81:$B$110,MAX(1,$D49))),AND($E49&gt;0,INDEX(Kalender!DH$81:DH$110,MAX(1,$E49))&gt;INDEX(Kalender!$B$81:$B$110,MAX(1,$E49))),AND($F49&gt;0,INDEX(Kalender!DH$81:DH$110,MAX(1,$F49))&gt;INDEX(Kalender!$B$81:$B$110,MAX(1,$F49)))),2,0))</f>
        <v>0</v>
      </c>
      <c r="DI49" s="5" t="n">
        <f aca="false">IF(Kalender!DI49&lt;&gt;1,0,IF(AND($B49&gt;0,INDEX(Kalender!DI$68:DI$77,MAX(1,$B49))&gt;INDEX(Kalender!$B$68:$B$77,MAX(1,$B49))),1,0)+IF(OR(AND($C49&gt;0,INDEX(Kalender!DI$81:DI$110,MAX(1,$C49))&gt;INDEX(Kalender!$B$81:$B$110,MAX(1,$C49))),AND($D49&gt;0,INDEX(Kalender!DI$81:DI$110,MAX(1,$D49))&gt;INDEX(Kalender!$B$81:$B$110,MAX(1,$D49))),AND($E49&gt;0,INDEX(Kalender!DI$81:DI$110,MAX(1,$E49))&gt;INDEX(Kalender!$B$81:$B$110,MAX(1,$E49))),AND($F49&gt;0,INDEX(Kalender!DI$81:DI$110,MAX(1,$F49))&gt;INDEX(Kalender!$B$81:$B$110,MAX(1,$F49)))),2,0))</f>
        <v>0</v>
      </c>
      <c r="DJ49" s="5" t="n">
        <f aca="false">IF(Kalender!DJ49&lt;&gt;1,0,IF(AND($B49&gt;0,INDEX(Kalender!DJ$68:DJ$77,MAX(1,$B49))&gt;INDEX(Kalender!$B$68:$B$77,MAX(1,$B49))),1,0)+IF(OR(AND($C49&gt;0,INDEX(Kalender!DJ$81:DJ$110,MAX(1,$C49))&gt;INDEX(Kalender!$B$81:$B$110,MAX(1,$C49))),AND($D49&gt;0,INDEX(Kalender!DJ$81:DJ$110,MAX(1,$D49))&gt;INDEX(Kalender!$B$81:$B$110,MAX(1,$D49))),AND($E49&gt;0,INDEX(Kalender!DJ$81:DJ$110,MAX(1,$E49))&gt;INDEX(Kalender!$B$81:$B$110,MAX(1,$E49))),AND($F49&gt;0,INDEX(Kalender!DJ$81:DJ$110,MAX(1,$F49))&gt;INDEX(Kalender!$B$81:$B$110,MAX(1,$F49)))),2,0))</f>
        <v>0</v>
      </c>
      <c r="DK49" s="5" t="n">
        <f aca="false">IF(Kalender!DK49&lt;&gt;1,0,IF(AND($B49&gt;0,INDEX(Kalender!DK$68:DK$77,MAX(1,$B49))&gt;INDEX(Kalender!$B$68:$B$77,MAX(1,$B49))),1,0)+IF(OR(AND($C49&gt;0,INDEX(Kalender!DK$81:DK$110,MAX(1,$C49))&gt;INDEX(Kalender!$B$81:$B$110,MAX(1,$C49))),AND($D49&gt;0,INDEX(Kalender!DK$81:DK$110,MAX(1,$D49))&gt;INDEX(Kalender!$B$81:$B$110,MAX(1,$D49))),AND($E49&gt;0,INDEX(Kalender!DK$81:DK$110,MAX(1,$E49))&gt;INDEX(Kalender!$B$81:$B$110,MAX(1,$E49))),AND($F49&gt;0,INDEX(Kalender!DK$81:DK$110,MAX(1,$F49))&gt;INDEX(Kalender!$B$81:$B$110,MAX(1,$F49)))),2,0))</f>
        <v>0</v>
      </c>
      <c r="DL49" s="5" t="n">
        <f aca="false">IF(Kalender!DL49&lt;&gt;1,0,IF(AND($B49&gt;0,INDEX(Kalender!DL$68:DL$77,MAX(1,$B49))&gt;INDEX(Kalender!$B$68:$B$77,MAX(1,$B49))),1,0)+IF(OR(AND($C49&gt;0,INDEX(Kalender!DL$81:DL$110,MAX(1,$C49))&gt;INDEX(Kalender!$B$81:$B$110,MAX(1,$C49))),AND($D49&gt;0,INDEX(Kalender!DL$81:DL$110,MAX(1,$D49))&gt;INDEX(Kalender!$B$81:$B$110,MAX(1,$D49))),AND($E49&gt;0,INDEX(Kalender!DL$81:DL$110,MAX(1,$E49))&gt;INDEX(Kalender!$B$81:$B$110,MAX(1,$E49))),AND($F49&gt;0,INDEX(Kalender!DL$81:DL$110,MAX(1,$F49))&gt;INDEX(Kalender!$B$81:$B$110,MAX(1,$F49)))),2,0))</f>
        <v>0</v>
      </c>
      <c r="DM49" s="5" t="n">
        <f aca="false">IF(Kalender!DM49&lt;&gt;1,0,IF(AND($B49&gt;0,INDEX(Kalender!DM$68:DM$77,MAX(1,$B49))&gt;INDEX(Kalender!$B$68:$B$77,MAX(1,$B49))),1,0)+IF(OR(AND($C49&gt;0,INDEX(Kalender!DM$81:DM$110,MAX(1,$C49))&gt;INDEX(Kalender!$B$81:$B$110,MAX(1,$C49))),AND($D49&gt;0,INDEX(Kalender!DM$81:DM$110,MAX(1,$D49))&gt;INDEX(Kalender!$B$81:$B$110,MAX(1,$D49))),AND($E49&gt;0,INDEX(Kalender!DM$81:DM$110,MAX(1,$E49))&gt;INDEX(Kalender!$B$81:$B$110,MAX(1,$E49))),AND($F49&gt;0,INDEX(Kalender!DM$81:DM$110,MAX(1,$F49))&gt;INDEX(Kalender!$B$81:$B$110,MAX(1,$F49)))),2,0))</f>
        <v>0</v>
      </c>
      <c r="DN49" s="5" t="n">
        <f aca="false">IF(Kalender!DN49&lt;&gt;1,0,IF(AND($B49&gt;0,INDEX(Kalender!DN$68:DN$77,MAX(1,$B49))&gt;INDEX(Kalender!$B$68:$B$77,MAX(1,$B49))),1,0)+IF(OR(AND($C49&gt;0,INDEX(Kalender!DN$81:DN$110,MAX(1,$C49))&gt;INDEX(Kalender!$B$81:$B$110,MAX(1,$C49))),AND($D49&gt;0,INDEX(Kalender!DN$81:DN$110,MAX(1,$D49))&gt;INDEX(Kalender!$B$81:$B$110,MAX(1,$D49))),AND($E49&gt;0,INDEX(Kalender!DN$81:DN$110,MAX(1,$E49))&gt;INDEX(Kalender!$B$81:$B$110,MAX(1,$E49))),AND($F49&gt;0,INDEX(Kalender!DN$81:DN$110,MAX(1,$F49))&gt;INDEX(Kalender!$B$81:$B$110,MAX(1,$F49)))),2,0))</f>
        <v>0</v>
      </c>
      <c r="DO49" s="5" t="n">
        <f aca="false">IF(Kalender!DO49&lt;&gt;1,0,IF(AND($B49&gt;0,INDEX(Kalender!DO$68:DO$77,MAX(1,$B49))&gt;INDEX(Kalender!$B$68:$B$77,MAX(1,$B49))),1,0)+IF(OR(AND($C49&gt;0,INDEX(Kalender!DO$81:DO$110,MAX(1,$C49))&gt;INDEX(Kalender!$B$81:$B$110,MAX(1,$C49))),AND($D49&gt;0,INDEX(Kalender!DO$81:DO$110,MAX(1,$D49))&gt;INDEX(Kalender!$B$81:$B$110,MAX(1,$D49))),AND($E49&gt;0,INDEX(Kalender!DO$81:DO$110,MAX(1,$E49))&gt;INDEX(Kalender!$B$81:$B$110,MAX(1,$E49))),AND($F49&gt;0,INDEX(Kalender!DO$81:DO$110,MAX(1,$F49))&gt;INDEX(Kalender!$B$81:$B$110,MAX(1,$F49)))),2,0))</f>
        <v>0</v>
      </c>
      <c r="DP49" s="5" t="n">
        <f aca="false">IF(Kalender!DP49&lt;&gt;1,0,IF(AND($B49&gt;0,INDEX(Kalender!DP$68:DP$77,MAX(1,$B49))&gt;INDEX(Kalender!$B$68:$B$77,MAX(1,$B49))),1,0)+IF(OR(AND($C49&gt;0,INDEX(Kalender!DP$81:DP$110,MAX(1,$C49))&gt;INDEX(Kalender!$B$81:$B$110,MAX(1,$C49))),AND($D49&gt;0,INDEX(Kalender!DP$81:DP$110,MAX(1,$D49))&gt;INDEX(Kalender!$B$81:$B$110,MAX(1,$D49))),AND($E49&gt;0,INDEX(Kalender!DP$81:DP$110,MAX(1,$E49))&gt;INDEX(Kalender!$B$81:$B$110,MAX(1,$E49))),AND($F49&gt;0,INDEX(Kalender!DP$81:DP$110,MAX(1,$F49))&gt;INDEX(Kalender!$B$81:$B$110,MAX(1,$F49)))),2,0))</f>
        <v>0</v>
      </c>
      <c r="DQ49" s="5" t="n">
        <f aca="false">IF(Kalender!DQ49&lt;&gt;1,0,IF(AND($B49&gt;0,INDEX(Kalender!DQ$68:DQ$77,MAX(1,$B49))&gt;INDEX(Kalender!$B$68:$B$77,MAX(1,$B49))),1,0)+IF(OR(AND($C49&gt;0,INDEX(Kalender!DQ$81:DQ$110,MAX(1,$C49))&gt;INDEX(Kalender!$B$81:$B$110,MAX(1,$C49))),AND($D49&gt;0,INDEX(Kalender!DQ$81:DQ$110,MAX(1,$D49))&gt;INDEX(Kalender!$B$81:$B$110,MAX(1,$D49))),AND($E49&gt;0,INDEX(Kalender!DQ$81:DQ$110,MAX(1,$E49))&gt;INDEX(Kalender!$B$81:$B$110,MAX(1,$E49))),AND($F49&gt;0,INDEX(Kalender!DQ$81:DQ$110,MAX(1,$F49))&gt;INDEX(Kalender!$B$81:$B$110,MAX(1,$F49)))),2,0))</f>
        <v>0</v>
      </c>
      <c r="DR49" s="5" t="n">
        <f aca="false">IF(Kalender!DR49&lt;&gt;1,0,IF(AND($B49&gt;0,INDEX(Kalender!DR$68:DR$77,MAX(1,$B49))&gt;INDEX(Kalender!$B$68:$B$77,MAX(1,$B49))),1,0)+IF(OR(AND($C49&gt;0,INDEX(Kalender!DR$81:DR$110,MAX(1,$C49))&gt;INDEX(Kalender!$B$81:$B$110,MAX(1,$C49))),AND($D49&gt;0,INDEX(Kalender!DR$81:DR$110,MAX(1,$D49))&gt;INDEX(Kalender!$B$81:$B$110,MAX(1,$D49))),AND($E49&gt;0,INDEX(Kalender!DR$81:DR$110,MAX(1,$E49))&gt;INDEX(Kalender!$B$81:$B$110,MAX(1,$E49))),AND($F49&gt;0,INDEX(Kalender!DR$81:DR$110,MAX(1,$F49))&gt;INDEX(Kalender!$B$81:$B$110,MAX(1,$F49)))),2,0))</f>
        <v>0</v>
      </c>
      <c r="DS49" s="5" t="n">
        <f aca="false">IF(Kalender!DS49&lt;&gt;1,0,IF(AND($B49&gt;0,INDEX(Kalender!DS$68:DS$77,MAX(1,$B49))&gt;INDEX(Kalender!$B$68:$B$77,MAX(1,$B49))),1,0)+IF(OR(AND($C49&gt;0,INDEX(Kalender!DS$81:DS$110,MAX(1,$C49))&gt;INDEX(Kalender!$B$81:$B$110,MAX(1,$C49))),AND($D49&gt;0,INDEX(Kalender!DS$81:DS$110,MAX(1,$D49))&gt;INDEX(Kalender!$B$81:$B$110,MAX(1,$D49))),AND($E49&gt;0,INDEX(Kalender!DS$81:DS$110,MAX(1,$E49))&gt;INDEX(Kalender!$B$81:$B$110,MAX(1,$E49))),AND($F49&gt;0,INDEX(Kalender!DS$81:DS$110,MAX(1,$F49))&gt;INDEX(Kalender!$B$81:$B$110,MAX(1,$F49)))),2,0))</f>
        <v>0</v>
      </c>
      <c r="DT49" s="5" t="n">
        <f aca="false">IF(Kalender!DT49&lt;&gt;1,0,IF(AND($B49&gt;0,INDEX(Kalender!DT$68:DT$77,MAX(1,$B49))&gt;INDEX(Kalender!$B$68:$B$77,MAX(1,$B49))),1,0)+IF(OR(AND($C49&gt;0,INDEX(Kalender!DT$81:DT$110,MAX(1,$C49))&gt;INDEX(Kalender!$B$81:$B$110,MAX(1,$C49))),AND($D49&gt;0,INDEX(Kalender!DT$81:DT$110,MAX(1,$D49))&gt;INDEX(Kalender!$B$81:$B$110,MAX(1,$D49))),AND($E49&gt;0,INDEX(Kalender!DT$81:DT$110,MAX(1,$E49))&gt;INDEX(Kalender!$B$81:$B$110,MAX(1,$E49))),AND($F49&gt;0,INDEX(Kalender!DT$81:DT$110,MAX(1,$F49))&gt;INDEX(Kalender!$B$81:$B$110,MAX(1,$F49)))),2,0))</f>
        <v>0</v>
      </c>
      <c r="DU49" s="5" t="n">
        <f aca="false">IF(Kalender!DU49&lt;&gt;1,0,IF(AND($B49&gt;0,INDEX(Kalender!DU$68:DU$77,MAX(1,$B49))&gt;INDEX(Kalender!$B$68:$B$77,MAX(1,$B49))),1,0)+IF(OR(AND($C49&gt;0,INDEX(Kalender!DU$81:DU$110,MAX(1,$C49))&gt;INDEX(Kalender!$B$81:$B$110,MAX(1,$C49))),AND($D49&gt;0,INDEX(Kalender!DU$81:DU$110,MAX(1,$D49))&gt;INDEX(Kalender!$B$81:$B$110,MAX(1,$D49))),AND($E49&gt;0,INDEX(Kalender!DU$81:DU$110,MAX(1,$E49))&gt;INDEX(Kalender!$B$81:$B$110,MAX(1,$E49))),AND($F49&gt;0,INDEX(Kalender!DU$81:DU$110,MAX(1,$F49))&gt;INDEX(Kalender!$B$81:$B$110,MAX(1,$F49)))),2,0))</f>
        <v>0</v>
      </c>
      <c r="DV49" s="5" t="n">
        <f aca="false">IF(Kalender!DV49&lt;&gt;1,0,IF(AND($B49&gt;0,INDEX(Kalender!DV$68:DV$77,MAX(1,$B49))&gt;INDEX(Kalender!$B$68:$B$77,MAX(1,$B49))),1,0)+IF(OR(AND($C49&gt;0,INDEX(Kalender!DV$81:DV$110,MAX(1,$C49))&gt;INDEX(Kalender!$B$81:$B$110,MAX(1,$C49))),AND($D49&gt;0,INDEX(Kalender!DV$81:DV$110,MAX(1,$D49))&gt;INDEX(Kalender!$B$81:$B$110,MAX(1,$D49))),AND($E49&gt;0,INDEX(Kalender!DV$81:DV$110,MAX(1,$E49))&gt;INDEX(Kalender!$B$81:$B$110,MAX(1,$E49))),AND($F49&gt;0,INDEX(Kalender!DV$81:DV$110,MAX(1,$F49))&gt;INDEX(Kalender!$B$81:$B$110,MAX(1,$F49)))),2,0))</f>
        <v>0</v>
      </c>
      <c r="DW49" s="5" t="n">
        <f aca="false">IF(Kalender!DW49&lt;&gt;1,0,IF(AND($B49&gt;0,INDEX(Kalender!DW$68:DW$77,MAX(1,$B49))&gt;INDEX(Kalender!$B$68:$B$77,MAX(1,$B49))),1,0)+IF(OR(AND($C49&gt;0,INDEX(Kalender!DW$81:DW$110,MAX(1,$C49))&gt;INDEX(Kalender!$B$81:$B$110,MAX(1,$C49))),AND($D49&gt;0,INDEX(Kalender!DW$81:DW$110,MAX(1,$D49))&gt;INDEX(Kalender!$B$81:$B$110,MAX(1,$D49))),AND($E49&gt;0,INDEX(Kalender!DW$81:DW$110,MAX(1,$E49))&gt;INDEX(Kalender!$B$81:$B$110,MAX(1,$E49))),AND($F49&gt;0,INDEX(Kalender!DW$81:DW$110,MAX(1,$F49))&gt;INDEX(Kalender!$B$81:$B$110,MAX(1,$F49)))),2,0))</f>
        <v>0</v>
      </c>
      <c r="DX49" s="5" t="n">
        <f aca="false">IF(Kalender!DX49&lt;&gt;1,0,IF(AND($B49&gt;0,INDEX(Kalender!DX$68:DX$77,MAX(1,$B49))&gt;INDEX(Kalender!$B$68:$B$77,MAX(1,$B49))),1,0)+IF(OR(AND($C49&gt;0,INDEX(Kalender!DX$81:DX$110,MAX(1,$C49))&gt;INDEX(Kalender!$B$81:$B$110,MAX(1,$C49))),AND($D49&gt;0,INDEX(Kalender!DX$81:DX$110,MAX(1,$D49))&gt;INDEX(Kalender!$B$81:$B$110,MAX(1,$D49))),AND($E49&gt;0,INDEX(Kalender!DX$81:DX$110,MAX(1,$E49))&gt;INDEX(Kalender!$B$81:$B$110,MAX(1,$E49))),AND($F49&gt;0,INDEX(Kalender!DX$81:DX$110,MAX(1,$F49))&gt;INDEX(Kalender!$B$81:$B$110,MAX(1,$F49)))),2,0))</f>
        <v>0</v>
      </c>
      <c r="DY49" s="5" t="n">
        <f aca="false">IF(Kalender!DY49&lt;&gt;1,0,IF(AND($B49&gt;0,INDEX(Kalender!DY$68:DY$77,MAX(1,$B49))&gt;INDEX(Kalender!$B$68:$B$77,MAX(1,$B49))),1,0)+IF(OR(AND($C49&gt;0,INDEX(Kalender!DY$81:DY$110,MAX(1,$C49))&gt;INDEX(Kalender!$B$81:$B$110,MAX(1,$C49))),AND($D49&gt;0,INDEX(Kalender!DY$81:DY$110,MAX(1,$D49))&gt;INDEX(Kalender!$B$81:$B$110,MAX(1,$D49))),AND($E49&gt;0,INDEX(Kalender!DY$81:DY$110,MAX(1,$E49))&gt;INDEX(Kalender!$B$81:$B$110,MAX(1,$E49))),AND($F49&gt;0,INDEX(Kalender!DY$81:DY$110,MAX(1,$F49))&gt;INDEX(Kalender!$B$81:$B$110,MAX(1,$F49)))),2,0))</f>
        <v>0</v>
      </c>
      <c r="DZ49" s="5" t="n">
        <f aca="false">IF(Kalender!DZ49&lt;&gt;1,0,IF(AND($B49&gt;0,INDEX(Kalender!DZ$68:DZ$77,MAX(1,$B49))&gt;INDEX(Kalender!$B$68:$B$77,MAX(1,$B49))),1,0)+IF(OR(AND($C49&gt;0,INDEX(Kalender!DZ$81:DZ$110,MAX(1,$C49))&gt;INDEX(Kalender!$B$81:$B$110,MAX(1,$C49))),AND($D49&gt;0,INDEX(Kalender!DZ$81:DZ$110,MAX(1,$D49))&gt;INDEX(Kalender!$B$81:$B$110,MAX(1,$D49))),AND($E49&gt;0,INDEX(Kalender!DZ$81:DZ$110,MAX(1,$E49))&gt;INDEX(Kalender!$B$81:$B$110,MAX(1,$E49))),AND($F49&gt;0,INDEX(Kalender!DZ$81:DZ$110,MAX(1,$F49))&gt;INDEX(Kalender!$B$81:$B$110,MAX(1,$F49)))),2,0))</f>
        <v>0</v>
      </c>
      <c r="EA49" s="5" t="n">
        <f aca="false">IF(Kalender!EA49&lt;&gt;1,0,IF(AND($B49&gt;0,INDEX(Kalender!EA$68:EA$77,MAX(1,$B49))&gt;INDEX(Kalender!$B$68:$B$77,MAX(1,$B49))),1,0)+IF(OR(AND($C49&gt;0,INDEX(Kalender!EA$81:EA$110,MAX(1,$C49))&gt;INDEX(Kalender!$B$81:$B$110,MAX(1,$C49))),AND($D49&gt;0,INDEX(Kalender!EA$81:EA$110,MAX(1,$D49))&gt;INDEX(Kalender!$B$81:$B$110,MAX(1,$D49))),AND($E49&gt;0,INDEX(Kalender!EA$81:EA$110,MAX(1,$E49))&gt;INDEX(Kalender!$B$81:$B$110,MAX(1,$E49))),AND($F49&gt;0,INDEX(Kalender!EA$81:EA$110,MAX(1,$F49))&gt;INDEX(Kalender!$B$81:$B$110,MAX(1,$F49)))),2,0))</f>
        <v>0</v>
      </c>
      <c r="EB49" s="5" t="n">
        <f aca="false">IF(Kalender!EB49&lt;&gt;1,0,IF(AND($B49&gt;0,INDEX(Kalender!EB$68:EB$77,MAX(1,$B49))&gt;INDEX(Kalender!$B$68:$B$77,MAX(1,$B49))),1,0)+IF(OR(AND($C49&gt;0,INDEX(Kalender!EB$81:EB$110,MAX(1,$C49))&gt;INDEX(Kalender!$B$81:$B$110,MAX(1,$C49))),AND($D49&gt;0,INDEX(Kalender!EB$81:EB$110,MAX(1,$D49))&gt;INDEX(Kalender!$B$81:$B$110,MAX(1,$D49))),AND($E49&gt;0,INDEX(Kalender!EB$81:EB$110,MAX(1,$E49))&gt;INDEX(Kalender!$B$81:$B$110,MAX(1,$E49))),AND($F49&gt;0,INDEX(Kalender!EB$81:EB$110,MAX(1,$F49))&gt;INDEX(Kalender!$B$81:$B$110,MAX(1,$F49)))),2,0))</f>
        <v>0</v>
      </c>
      <c r="EC49" s="5" t="n">
        <f aca="false">IF(Kalender!EC49&lt;&gt;1,0,IF(AND($B49&gt;0,INDEX(Kalender!EC$68:EC$77,MAX(1,$B49))&gt;INDEX(Kalender!$B$68:$B$77,MAX(1,$B49))),1,0)+IF(OR(AND($C49&gt;0,INDEX(Kalender!EC$81:EC$110,MAX(1,$C49))&gt;INDEX(Kalender!$B$81:$B$110,MAX(1,$C49))),AND($D49&gt;0,INDEX(Kalender!EC$81:EC$110,MAX(1,$D49))&gt;INDEX(Kalender!$B$81:$B$110,MAX(1,$D49))),AND($E49&gt;0,INDEX(Kalender!EC$81:EC$110,MAX(1,$E49))&gt;INDEX(Kalender!$B$81:$B$110,MAX(1,$E49))),AND($F49&gt;0,INDEX(Kalender!EC$81:EC$110,MAX(1,$F49))&gt;INDEX(Kalender!$B$81:$B$110,MAX(1,$F49)))),2,0))</f>
        <v>0</v>
      </c>
      <c r="ED49" s="5" t="n">
        <f aca="false">IF(Kalender!ED49&lt;&gt;1,0,IF(AND($B49&gt;0,INDEX(Kalender!ED$68:ED$77,MAX(1,$B49))&gt;INDEX(Kalender!$B$68:$B$77,MAX(1,$B49))),1,0)+IF(OR(AND($C49&gt;0,INDEX(Kalender!ED$81:ED$110,MAX(1,$C49))&gt;INDEX(Kalender!$B$81:$B$110,MAX(1,$C49))),AND($D49&gt;0,INDEX(Kalender!ED$81:ED$110,MAX(1,$D49))&gt;INDEX(Kalender!$B$81:$B$110,MAX(1,$D49))),AND($E49&gt;0,INDEX(Kalender!ED$81:ED$110,MAX(1,$E49))&gt;INDEX(Kalender!$B$81:$B$110,MAX(1,$E49))),AND($F49&gt;0,INDEX(Kalender!ED$81:ED$110,MAX(1,$F49))&gt;INDEX(Kalender!$B$81:$B$110,MAX(1,$F49)))),2,0))</f>
        <v>0</v>
      </c>
      <c r="EE49" s="5" t="n">
        <f aca="false">IF(Kalender!EE49&lt;&gt;1,0,IF(AND($B49&gt;0,INDEX(Kalender!EE$68:EE$77,MAX(1,$B49))&gt;INDEX(Kalender!$B$68:$B$77,MAX(1,$B49))),1,0)+IF(OR(AND($C49&gt;0,INDEX(Kalender!EE$81:EE$110,MAX(1,$C49))&gt;INDEX(Kalender!$B$81:$B$110,MAX(1,$C49))),AND($D49&gt;0,INDEX(Kalender!EE$81:EE$110,MAX(1,$D49))&gt;INDEX(Kalender!$B$81:$B$110,MAX(1,$D49))),AND($E49&gt;0,INDEX(Kalender!EE$81:EE$110,MAX(1,$E49))&gt;INDEX(Kalender!$B$81:$B$110,MAX(1,$E49))),AND($F49&gt;0,INDEX(Kalender!EE$81:EE$110,MAX(1,$F49))&gt;INDEX(Kalender!$B$81:$B$110,MAX(1,$F49)))),2,0))</f>
        <v>0</v>
      </c>
      <c r="EF49" s="5" t="n">
        <f aca="false">IF(Kalender!EF49&lt;&gt;1,0,IF(AND($B49&gt;0,INDEX(Kalender!EF$68:EF$77,MAX(1,$B49))&gt;INDEX(Kalender!$B$68:$B$77,MAX(1,$B49))),1,0)+IF(OR(AND($C49&gt;0,INDEX(Kalender!EF$81:EF$110,MAX(1,$C49))&gt;INDEX(Kalender!$B$81:$B$110,MAX(1,$C49))),AND($D49&gt;0,INDEX(Kalender!EF$81:EF$110,MAX(1,$D49))&gt;INDEX(Kalender!$B$81:$B$110,MAX(1,$D49))),AND($E49&gt;0,INDEX(Kalender!EF$81:EF$110,MAX(1,$E49))&gt;INDEX(Kalender!$B$81:$B$110,MAX(1,$E49))),AND($F49&gt;0,INDEX(Kalender!EF$81:EF$110,MAX(1,$F49))&gt;INDEX(Kalender!$B$81:$B$110,MAX(1,$F49)))),2,0))</f>
        <v>0</v>
      </c>
      <c r="EG49" s="5" t="n">
        <f aca="false">IF(Kalender!EG49&lt;&gt;1,0,IF(AND($B49&gt;0,INDEX(Kalender!EG$68:EG$77,MAX(1,$B49))&gt;INDEX(Kalender!$B$68:$B$77,MAX(1,$B49))),1,0)+IF(OR(AND($C49&gt;0,INDEX(Kalender!EG$81:EG$110,MAX(1,$C49))&gt;INDEX(Kalender!$B$81:$B$110,MAX(1,$C49))),AND($D49&gt;0,INDEX(Kalender!EG$81:EG$110,MAX(1,$D49))&gt;INDEX(Kalender!$B$81:$B$110,MAX(1,$D49))),AND($E49&gt;0,INDEX(Kalender!EG$81:EG$110,MAX(1,$E49))&gt;INDEX(Kalender!$B$81:$B$110,MAX(1,$E49))),AND($F49&gt;0,INDEX(Kalender!EG$81:EG$110,MAX(1,$F49))&gt;INDEX(Kalender!$B$81:$B$110,MAX(1,$F49)))),2,0))</f>
        <v>0</v>
      </c>
      <c r="EH49" s="5" t="n">
        <f aca="false">IF(Kalender!EH49&lt;&gt;1,0,IF(AND($B49&gt;0,INDEX(Kalender!EH$68:EH$77,MAX(1,$B49))&gt;INDEX(Kalender!$B$68:$B$77,MAX(1,$B49))),1,0)+IF(OR(AND($C49&gt;0,INDEX(Kalender!EH$81:EH$110,MAX(1,$C49))&gt;INDEX(Kalender!$B$81:$B$110,MAX(1,$C49))),AND($D49&gt;0,INDEX(Kalender!EH$81:EH$110,MAX(1,$D49))&gt;INDEX(Kalender!$B$81:$B$110,MAX(1,$D49))),AND($E49&gt;0,INDEX(Kalender!EH$81:EH$110,MAX(1,$E49))&gt;INDEX(Kalender!$B$81:$B$110,MAX(1,$E49))),AND($F49&gt;0,INDEX(Kalender!EH$81:EH$110,MAX(1,$F49))&gt;INDEX(Kalender!$B$81:$B$110,MAX(1,$F49)))),2,0))</f>
        <v>0</v>
      </c>
      <c r="EI49" s="5" t="n">
        <f aca="false">IF(Kalender!EI49&lt;&gt;1,0,IF(AND($B49&gt;0,INDEX(Kalender!EI$68:EI$77,MAX(1,$B49))&gt;INDEX(Kalender!$B$68:$B$77,MAX(1,$B49))),1,0)+IF(OR(AND($C49&gt;0,INDEX(Kalender!EI$81:EI$110,MAX(1,$C49))&gt;INDEX(Kalender!$B$81:$B$110,MAX(1,$C49))),AND($D49&gt;0,INDEX(Kalender!EI$81:EI$110,MAX(1,$D49))&gt;INDEX(Kalender!$B$81:$B$110,MAX(1,$D49))),AND($E49&gt;0,INDEX(Kalender!EI$81:EI$110,MAX(1,$E49))&gt;INDEX(Kalender!$B$81:$B$110,MAX(1,$E49))),AND($F49&gt;0,INDEX(Kalender!EI$81:EI$110,MAX(1,$F49))&gt;INDEX(Kalender!$B$81:$B$110,MAX(1,$F49)))),2,0))</f>
        <v>0</v>
      </c>
      <c r="EJ49" s="5" t="n">
        <f aca="false">IF(Kalender!EJ49&lt;&gt;1,0,IF(AND($B49&gt;0,INDEX(Kalender!EJ$68:EJ$77,MAX(1,$B49))&gt;INDEX(Kalender!$B$68:$B$77,MAX(1,$B49))),1,0)+IF(OR(AND($C49&gt;0,INDEX(Kalender!EJ$81:EJ$110,MAX(1,$C49))&gt;INDEX(Kalender!$B$81:$B$110,MAX(1,$C49))),AND($D49&gt;0,INDEX(Kalender!EJ$81:EJ$110,MAX(1,$D49))&gt;INDEX(Kalender!$B$81:$B$110,MAX(1,$D49))),AND($E49&gt;0,INDEX(Kalender!EJ$81:EJ$110,MAX(1,$E49))&gt;INDEX(Kalender!$B$81:$B$110,MAX(1,$E49))),AND($F49&gt;0,INDEX(Kalender!EJ$81:EJ$110,MAX(1,$F49))&gt;INDEX(Kalender!$B$81:$B$110,MAX(1,$F49)))),2,0))</f>
        <v>0</v>
      </c>
      <c r="EK49" s="5" t="n">
        <f aca="false">IF(Kalender!EK49&lt;&gt;1,0,IF(AND($B49&gt;0,INDEX(Kalender!EK$68:EK$77,MAX(1,$B49))&gt;INDEX(Kalender!$B$68:$B$77,MAX(1,$B49))),1,0)+IF(OR(AND($C49&gt;0,INDEX(Kalender!EK$81:EK$110,MAX(1,$C49))&gt;INDEX(Kalender!$B$81:$B$110,MAX(1,$C49))),AND($D49&gt;0,INDEX(Kalender!EK$81:EK$110,MAX(1,$D49))&gt;INDEX(Kalender!$B$81:$B$110,MAX(1,$D49))),AND($E49&gt;0,INDEX(Kalender!EK$81:EK$110,MAX(1,$E49))&gt;INDEX(Kalender!$B$81:$B$110,MAX(1,$E49))),AND($F49&gt;0,INDEX(Kalender!EK$81:EK$110,MAX(1,$F49))&gt;INDEX(Kalender!$B$81:$B$110,MAX(1,$F49)))),2,0))</f>
        <v>0</v>
      </c>
      <c r="EL49" s="5" t="n">
        <f aca="false">IF(Kalender!EL49&lt;&gt;1,0,IF(AND($B49&gt;0,INDEX(Kalender!EL$68:EL$77,MAX(1,$B49))&gt;INDEX(Kalender!$B$68:$B$77,MAX(1,$B49))),1,0)+IF(OR(AND($C49&gt;0,INDEX(Kalender!EL$81:EL$110,MAX(1,$C49))&gt;INDEX(Kalender!$B$81:$B$110,MAX(1,$C49))),AND($D49&gt;0,INDEX(Kalender!EL$81:EL$110,MAX(1,$D49))&gt;INDEX(Kalender!$B$81:$B$110,MAX(1,$D49))),AND($E49&gt;0,INDEX(Kalender!EL$81:EL$110,MAX(1,$E49))&gt;INDEX(Kalender!$B$81:$B$110,MAX(1,$E49))),AND($F49&gt;0,INDEX(Kalender!EL$81:EL$110,MAX(1,$F49))&gt;INDEX(Kalender!$B$81:$B$110,MAX(1,$F49)))),2,0))</f>
        <v>0</v>
      </c>
      <c r="EM49" s="5" t="n">
        <f aca="false">IF(Kalender!EM49&lt;&gt;1,0,IF(AND($B49&gt;0,INDEX(Kalender!EM$68:EM$77,MAX(1,$B49))&gt;INDEX(Kalender!$B$68:$B$77,MAX(1,$B49))),1,0)+IF(OR(AND($C49&gt;0,INDEX(Kalender!EM$81:EM$110,MAX(1,$C49))&gt;INDEX(Kalender!$B$81:$B$110,MAX(1,$C49))),AND($D49&gt;0,INDEX(Kalender!EM$81:EM$110,MAX(1,$D49))&gt;INDEX(Kalender!$B$81:$B$110,MAX(1,$D49))),AND($E49&gt;0,INDEX(Kalender!EM$81:EM$110,MAX(1,$E49))&gt;INDEX(Kalender!$B$81:$B$110,MAX(1,$E49))),AND($F49&gt;0,INDEX(Kalender!EM$81:EM$110,MAX(1,$F49))&gt;INDEX(Kalender!$B$81:$B$110,MAX(1,$F49)))),2,0))</f>
        <v>0</v>
      </c>
      <c r="EN49" s="5" t="n">
        <f aca="false">IF(Kalender!EN49&lt;&gt;1,0,IF(AND($B49&gt;0,INDEX(Kalender!EN$68:EN$77,MAX(1,$B49))&gt;INDEX(Kalender!$B$68:$B$77,MAX(1,$B49))),1,0)+IF(OR(AND($C49&gt;0,INDEX(Kalender!EN$81:EN$110,MAX(1,$C49))&gt;INDEX(Kalender!$B$81:$B$110,MAX(1,$C49))),AND($D49&gt;0,INDEX(Kalender!EN$81:EN$110,MAX(1,$D49))&gt;INDEX(Kalender!$B$81:$B$110,MAX(1,$D49))),AND($E49&gt;0,INDEX(Kalender!EN$81:EN$110,MAX(1,$E49))&gt;INDEX(Kalender!$B$81:$B$110,MAX(1,$E49))),AND($F49&gt;0,INDEX(Kalender!EN$81:EN$110,MAX(1,$F49))&gt;INDEX(Kalender!$B$81:$B$110,MAX(1,$F49)))),2,0))</f>
        <v>0</v>
      </c>
      <c r="EO49" s="5" t="n">
        <f aca="false">IF(Kalender!EO49&lt;&gt;1,0,IF(AND($B49&gt;0,INDEX(Kalender!EO$68:EO$77,MAX(1,$B49))&gt;INDEX(Kalender!$B$68:$B$77,MAX(1,$B49))),1,0)+IF(OR(AND($C49&gt;0,INDEX(Kalender!EO$81:EO$110,MAX(1,$C49))&gt;INDEX(Kalender!$B$81:$B$110,MAX(1,$C49))),AND($D49&gt;0,INDEX(Kalender!EO$81:EO$110,MAX(1,$D49))&gt;INDEX(Kalender!$B$81:$B$110,MAX(1,$D49))),AND($E49&gt;0,INDEX(Kalender!EO$81:EO$110,MAX(1,$E49))&gt;INDEX(Kalender!$B$81:$B$110,MAX(1,$E49))),AND($F49&gt;0,INDEX(Kalender!EO$81:EO$110,MAX(1,$F49))&gt;INDEX(Kalender!$B$81:$B$110,MAX(1,$F49)))),2,0))</f>
        <v>0</v>
      </c>
      <c r="EP49" s="5" t="n">
        <f aca="false">IF(Kalender!EP49&lt;&gt;1,0,IF(AND($B49&gt;0,INDEX(Kalender!EP$68:EP$77,MAX(1,$B49))&gt;INDEX(Kalender!$B$68:$B$77,MAX(1,$B49))),1,0)+IF(OR(AND($C49&gt;0,INDEX(Kalender!EP$81:EP$110,MAX(1,$C49))&gt;INDEX(Kalender!$B$81:$B$110,MAX(1,$C49))),AND($D49&gt;0,INDEX(Kalender!EP$81:EP$110,MAX(1,$D49))&gt;INDEX(Kalender!$B$81:$B$110,MAX(1,$D49))),AND($E49&gt;0,INDEX(Kalender!EP$81:EP$110,MAX(1,$E49))&gt;INDEX(Kalender!$B$81:$B$110,MAX(1,$E49))),AND($F49&gt;0,INDEX(Kalender!EP$81:EP$110,MAX(1,$F49))&gt;INDEX(Kalender!$B$81:$B$110,MAX(1,$F49)))),2,0))</f>
        <v>0</v>
      </c>
      <c r="EQ49" s="5" t="n">
        <f aca="false">IF(Kalender!EQ49&lt;&gt;1,0,IF(AND($B49&gt;0,INDEX(Kalender!EQ$68:EQ$77,MAX(1,$B49))&gt;INDEX(Kalender!$B$68:$B$77,MAX(1,$B49))),1,0)+IF(OR(AND($C49&gt;0,INDEX(Kalender!EQ$81:EQ$110,MAX(1,$C49))&gt;INDEX(Kalender!$B$81:$B$110,MAX(1,$C49))),AND($D49&gt;0,INDEX(Kalender!EQ$81:EQ$110,MAX(1,$D49))&gt;INDEX(Kalender!$B$81:$B$110,MAX(1,$D49))),AND($E49&gt;0,INDEX(Kalender!EQ$81:EQ$110,MAX(1,$E49))&gt;INDEX(Kalender!$B$81:$B$110,MAX(1,$E49))),AND($F49&gt;0,INDEX(Kalender!EQ$81:EQ$110,MAX(1,$F49))&gt;INDEX(Kalender!$B$81:$B$110,MAX(1,$F49)))),2,0))</f>
        <v>0</v>
      </c>
      <c r="ER49" s="5" t="n">
        <f aca="false">IF(Kalender!ER49&lt;&gt;1,0,IF(AND($B49&gt;0,INDEX(Kalender!ER$68:ER$77,MAX(1,$B49))&gt;INDEX(Kalender!$B$68:$B$77,MAX(1,$B49))),1,0)+IF(OR(AND($C49&gt;0,INDEX(Kalender!ER$81:ER$110,MAX(1,$C49))&gt;INDEX(Kalender!$B$81:$B$110,MAX(1,$C49))),AND($D49&gt;0,INDEX(Kalender!ER$81:ER$110,MAX(1,$D49))&gt;INDEX(Kalender!$B$81:$B$110,MAX(1,$D49))),AND($E49&gt;0,INDEX(Kalender!ER$81:ER$110,MAX(1,$E49))&gt;INDEX(Kalender!$B$81:$B$110,MAX(1,$E49))),AND($F49&gt;0,INDEX(Kalender!ER$81:ER$110,MAX(1,$F49))&gt;INDEX(Kalender!$B$81:$B$110,MAX(1,$F49)))),2,0))</f>
        <v>0</v>
      </c>
      <c r="ES49" s="5" t="n">
        <f aca="false">IF(Kalender!ES49&lt;&gt;1,0,IF(AND($B49&gt;0,INDEX(Kalender!ES$68:ES$77,MAX(1,$B49))&gt;INDEX(Kalender!$B$68:$B$77,MAX(1,$B49))),1,0)+IF(OR(AND($C49&gt;0,INDEX(Kalender!ES$81:ES$110,MAX(1,$C49))&gt;INDEX(Kalender!$B$81:$B$110,MAX(1,$C49))),AND($D49&gt;0,INDEX(Kalender!ES$81:ES$110,MAX(1,$D49))&gt;INDEX(Kalender!$B$81:$B$110,MAX(1,$D49))),AND($E49&gt;0,INDEX(Kalender!ES$81:ES$110,MAX(1,$E49))&gt;INDEX(Kalender!$B$81:$B$110,MAX(1,$E49))),AND($F49&gt;0,INDEX(Kalender!ES$81:ES$110,MAX(1,$F49))&gt;INDEX(Kalender!$B$81:$B$110,MAX(1,$F49)))),2,0))</f>
        <v>0</v>
      </c>
      <c r="ET49" s="5" t="n">
        <f aca="false">IF(Kalender!ET49&lt;&gt;1,0,IF(AND($B49&gt;0,INDEX(Kalender!ET$68:ET$77,MAX(1,$B49))&gt;INDEX(Kalender!$B$68:$B$77,MAX(1,$B49))),1,0)+IF(OR(AND($C49&gt;0,INDEX(Kalender!ET$81:ET$110,MAX(1,$C49))&gt;INDEX(Kalender!$B$81:$B$110,MAX(1,$C49))),AND($D49&gt;0,INDEX(Kalender!ET$81:ET$110,MAX(1,$D49))&gt;INDEX(Kalender!$B$81:$B$110,MAX(1,$D49))),AND($E49&gt;0,INDEX(Kalender!ET$81:ET$110,MAX(1,$E49))&gt;INDEX(Kalender!$B$81:$B$110,MAX(1,$E49))),AND($F49&gt;0,INDEX(Kalender!ET$81:ET$110,MAX(1,$F49))&gt;INDEX(Kalender!$B$81:$B$110,MAX(1,$F49)))),2,0))</f>
        <v>0</v>
      </c>
      <c r="EU49" s="5" t="n">
        <f aca="false">IF(Kalender!EU49&lt;&gt;1,0,IF(AND($B49&gt;0,INDEX(Kalender!EU$68:EU$77,MAX(1,$B49))&gt;INDEX(Kalender!$B$68:$B$77,MAX(1,$B49))),1,0)+IF(OR(AND($C49&gt;0,INDEX(Kalender!EU$81:EU$110,MAX(1,$C49))&gt;INDEX(Kalender!$B$81:$B$110,MAX(1,$C49))),AND($D49&gt;0,INDEX(Kalender!EU$81:EU$110,MAX(1,$D49))&gt;INDEX(Kalender!$B$81:$B$110,MAX(1,$D49))),AND($E49&gt;0,INDEX(Kalender!EU$81:EU$110,MAX(1,$E49))&gt;INDEX(Kalender!$B$81:$B$110,MAX(1,$E49))),AND($F49&gt;0,INDEX(Kalender!EU$81:EU$110,MAX(1,$F49))&gt;INDEX(Kalender!$B$81:$B$110,MAX(1,$F49)))),2,0))</f>
        <v>0</v>
      </c>
      <c r="EV49" s="5" t="n">
        <f aca="false">IF(Kalender!EV49&lt;&gt;1,0,IF(AND($B49&gt;0,INDEX(Kalender!EV$68:EV$77,MAX(1,$B49))&gt;INDEX(Kalender!$B$68:$B$77,MAX(1,$B49))),1,0)+IF(OR(AND($C49&gt;0,INDEX(Kalender!EV$81:EV$110,MAX(1,$C49))&gt;INDEX(Kalender!$B$81:$B$110,MAX(1,$C49))),AND($D49&gt;0,INDEX(Kalender!EV$81:EV$110,MAX(1,$D49))&gt;INDEX(Kalender!$B$81:$B$110,MAX(1,$D49))),AND($E49&gt;0,INDEX(Kalender!EV$81:EV$110,MAX(1,$E49))&gt;INDEX(Kalender!$B$81:$B$110,MAX(1,$E49))),AND($F49&gt;0,INDEX(Kalender!EV$81:EV$110,MAX(1,$F49))&gt;INDEX(Kalender!$B$81:$B$110,MAX(1,$F49)))),2,0))</f>
        <v>0</v>
      </c>
      <c r="EW49" s="5" t="n">
        <f aca="false">IF(Kalender!EW49&lt;&gt;1,0,IF(AND($B49&gt;0,INDEX(Kalender!EW$68:EW$77,MAX(1,$B49))&gt;INDEX(Kalender!$B$68:$B$77,MAX(1,$B49))),1,0)+IF(OR(AND($C49&gt;0,INDEX(Kalender!EW$81:EW$110,MAX(1,$C49))&gt;INDEX(Kalender!$B$81:$B$110,MAX(1,$C49))),AND($D49&gt;0,INDEX(Kalender!EW$81:EW$110,MAX(1,$D49))&gt;INDEX(Kalender!$B$81:$B$110,MAX(1,$D49))),AND($E49&gt;0,INDEX(Kalender!EW$81:EW$110,MAX(1,$E49))&gt;INDEX(Kalender!$B$81:$B$110,MAX(1,$E49))),AND($F49&gt;0,INDEX(Kalender!EW$81:EW$110,MAX(1,$F49))&gt;INDEX(Kalender!$B$81:$B$110,MAX(1,$F49)))),2,0))</f>
        <v>0</v>
      </c>
      <c r="EX49" s="5" t="n">
        <f aca="false">IF(Kalender!EX49&lt;&gt;1,0,IF(AND($B49&gt;0,INDEX(Kalender!EX$68:EX$77,MAX(1,$B49))&gt;INDEX(Kalender!$B$68:$B$77,MAX(1,$B49))),1,0)+IF(OR(AND($C49&gt;0,INDEX(Kalender!EX$81:EX$110,MAX(1,$C49))&gt;INDEX(Kalender!$B$81:$B$110,MAX(1,$C49))),AND($D49&gt;0,INDEX(Kalender!EX$81:EX$110,MAX(1,$D49))&gt;INDEX(Kalender!$B$81:$B$110,MAX(1,$D49))),AND($E49&gt;0,INDEX(Kalender!EX$81:EX$110,MAX(1,$E49))&gt;INDEX(Kalender!$B$81:$B$110,MAX(1,$E49))),AND($F49&gt;0,INDEX(Kalender!EX$81:EX$110,MAX(1,$F49))&gt;INDEX(Kalender!$B$81:$B$110,MAX(1,$F49)))),2,0))</f>
        <v>0</v>
      </c>
      <c r="EY49" s="5" t="n">
        <f aca="false">IF(Kalender!EY49&lt;&gt;1,0,IF(AND($B49&gt;0,INDEX(Kalender!EY$68:EY$77,MAX(1,$B49))&gt;INDEX(Kalender!$B$68:$B$77,MAX(1,$B49))),1,0)+IF(OR(AND($C49&gt;0,INDEX(Kalender!EY$81:EY$110,MAX(1,$C49))&gt;INDEX(Kalender!$B$81:$B$110,MAX(1,$C49))),AND($D49&gt;0,INDEX(Kalender!EY$81:EY$110,MAX(1,$D49))&gt;INDEX(Kalender!$B$81:$B$110,MAX(1,$D49))),AND($E49&gt;0,INDEX(Kalender!EY$81:EY$110,MAX(1,$E49))&gt;INDEX(Kalender!$B$81:$B$110,MAX(1,$E49))),AND($F49&gt;0,INDEX(Kalender!EY$81:EY$110,MAX(1,$F49))&gt;INDEX(Kalender!$B$81:$B$110,MAX(1,$F49)))),2,0))</f>
        <v>0</v>
      </c>
      <c r="EZ49" s="5" t="n">
        <f aca="false">IF(Kalender!EZ49&lt;&gt;1,0,IF(AND($B49&gt;0,INDEX(Kalender!EZ$68:EZ$77,MAX(1,$B49))&gt;INDEX(Kalender!$B$68:$B$77,MAX(1,$B49))),1,0)+IF(OR(AND($C49&gt;0,INDEX(Kalender!EZ$81:EZ$110,MAX(1,$C49))&gt;INDEX(Kalender!$B$81:$B$110,MAX(1,$C49))),AND($D49&gt;0,INDEX(Kalender!EZ$81:EZ$110,MAX(1,$D49))&gt;INDEX(Kalender!$B$81:$B$110,MAX(1,$D49))),AND($E49&gt;0,INDEX(Kalender!EZ$81:EZ$110,MAX(1,$E49))&gt;INDEX(Kalender!$B$81:$B$110,MAX(1,$E49))),AND($F49&gt;0,INDEX(Kalender!EZ$81:EZ$110,MAX(1,$F49))&gt;INDEX(Kalender!$B$81:$B$110,MAX(1,$F49)))),2,0))</f>
        <v>0</v>
      </c>
      <c r="FA49" s="5" t="n">
        <f aca="false">IF(Kalender!FA49&lt;&gt;1,0,IF(AND($B49&gt;0,INDEX(Kalender!FA$68:FA$77,MAX(1,$B49))&gt;INDEX(Kalender!$B$68:$B$77,MAX(1,$B49))),1,0)+IF(OR(AND($C49&gt;0,INDEX(Kalender!FA$81:FA$110,MAX(1,$C49))&gt;INDEX(Kalender!$B$81:$B$110,MAX(1,$C49))),AND($D49&gt;0,INDEX(Kalender!FA$81:FA$110,MAX(1,$D49))&gt;INDEX(Kalender!$B$81:$B$110,MAX(1,$D49))),AND($E49&gt;0,INDEX(Kalender!FA$81:FA$110,MAX(1,$E49))&gt;INDEX(Kalender!$B$81:$B$110,MAX(1,$E49))),AND($F49&gt;0,INDEX(Kalender!FA$81:FA$110,MAX(1,$F49))&gt;INDEX(Kalender!$B$81:$B$110,MAX(1,$F49)))),2,0))</f>
        <v>0</v>
      </c>
      <c r="FB49" s="5" t="n">
        <f aca="false">IF(Kalender!FB49&lt;&gt;1,0,IF(AND($B49&gt;0,INDEX(Kalender!FB$68:FB$77,MAX(1,$B49))&gt;INDEX(Kalender!$B$68:$B$77,MAX(1,$B49))),1,0)+IF(OR(AND($C49&gt;0,INDEX(Kalender!FB$81:FB$110,MAX(1,$C49))&gt;INDEX(Kalender!$B$81:$B$110,MAX(1,$C49))),AND($D49&gt;0,INDEX(Kalender!FB$81:FB$110,MAX(1,$D49))&gt;INDEX(Kalender!$B$81:$B$110,MAX(1,$D49))),AND($E49&gt;0,INDEX(Kalender!FB$81:FB$110,MAX(1,$E49))&gt;INDEX(Kalender!$B$81:$B$110,MAX(1,$E49))),AND($F49&gt;0,INDEX(Kalender!FB$81:FB$110,MAX(1,$F49))&gt;INDEX(Kalender!$B$81:$B$110,MAX(1,$F49)))),2,0))</f>
        <v>0</v>
      </c>
      <c r="FC49" s="5" t="n">
        <f aca="false">IF(Kalender!FC49&lt;&gt;1,0,IF(AND($B49&gt;0,INDEX(Kalender!FC$68:FC$77,MAX(1,$B49))&gt;INDEX(Kalender!$B$68:$B$77,MAX(1,$B49))),1,0)+IF(OR(AND($C49&gt;0,INDEX(Kalender!FC$81:FC$110,MAX(1,$C49))&gt;INDEX(Kalender!$B$81:$B$110,MAX(1,$C49))),AND($D49&gt;0,INDEX(Kalender!FC$81:FC$110,MAX(1,$D49))&gt;INDEX(Kalender!$B$81:$B$110,MAX(1,$D49))),AND($E49&gt;0,INDEX(Kalender!FC$81:FC$110,MAX(1,$E49))&gt;INDEX(Kalender!$B$81:$B$110,MAX(1,$E49))),AND($F49&gt;0,INDEX(Kalender!FC$81:FC$110,MAX(1,$F49))&gt;INDEX(Kalender!$B$81:$B$110,MAX(1,$F49)))),2,0))</f>
        <v>0</v>
      </c>
      <c r="FD49" s="5" t="n">
        <f aca="false">IF(Kalender!FD49&lt;&gt;1,0,IF(AND($B49&gt;0,INDEX(Kalender!FD$68:FD$77,MAX(1,$B49))&gt;INDEX(Kalender!$B$68:$B$77,MAX(1,$B49))),1,0)+IF(OR(AND($C49&gt;0,INDEX(Kalender!FD$81:FD$110,MAX(1,$C49))&gt;INDEX(Kalender!$B$81:$B$110,MAX(1,$C49))),AND($D49&gt;0,INDEX(Kalender!FD$81:FD$110,MAX(1,$D49))&gt;INDEX(Kalender!$B$81:$B$110,MAX(1,$D49))),AND($E49&gt;0,INDEX(Kalender!FD$81:FD$110,MAX(1,$E49))&gt;INDEX(Kalender!$B$81:$B$110,MAX(1,$E49))),AND($F49&gt;0,INDEX(Kalender!FD$81:FD$110,MAX(1,$F49))&gt;INDEX(Kalender!$B$81:$B$110,MAX(1,$F49)))),2,0))</f>
        <v>0</v>
      </c>
      <c r="FE49" s="5" t="n">
        <f aca="false">IF(Kalender!FE49&lt;&gt;1,0,IF(AND($B49&gt;0,INDEX(Kalender!FE$68:FE$77,MAX(1,$B49))&gt;INDEX(Kalender!$B$68:$B$77,MAX(1,$B49))),1,0)+IF(OR(AND($C49&gt;0,INDEX(Kalender!FE$81:FE$110,MAX(1,$C49))&gt;INDEX(Kalender!$B$81:$B$110,MAX(1,$C49))),AND($D49&gt;0,INDEX(Kalender!FE$81:FE$110,MAX(1,$D49))&gt;INDEX(Kalender!$B$81:$B$110,MAX(1,$D49))),AND($E49&gt;0,INDEX(Kalender!FE$81:FE$110,MAX(1,$E49))&gt;INDEX(Kalender!$B$81:$B$110,MAX(1,$E49))),AND($F49&gt;0,INDEX(Kalender!FE$81:FE$110,MAX(1,$F49))&gt;INDEX(Kalender!$B$81:$B$110,MAX(1,$F49)))),2,0))</f>
        <v>0</v>
      </c>
      <c r="FF49" s="5" t="n">
        <f aca="false">IF(Kalender!FF49&lt;&gt;1,0,IF(AND($B49&gt;0,INDEX(Kalender!FF$68:FF$77,MAX(1,$B49))&gt;INDEX(Kalender!$B$68:$B$77,MAX(1,$B49))),1,0)+IF(OR(AND($C49&gt;0,INDEX(Kalender!FF$81:FF$110,MAX(1,$C49))&gt;INDEX(Kalender!$B$81:$B$110,MAX(1,$C49))),AND($D49&gt;0,INDEX(Kalender!FF$81:FF$110,MAX(1,$D49))&gt;INDEX(Kalender!$B$81:$B$110,MAX(1,$D49))),AND($E49&gt;0,INDEX(Kalender!FF$81:FF$110,MAX(1,$E49))&gt;INDEX(Kalender!$B$81:$B$110,MAX(1,$E49))),AND($F49&gt;0,INDEX(Kalender!FF$81:FF$110,MAX(1,$F49))&gt;INDEX(Kalender!$B$81:$B$110,MAX(1,$F49)))),2,0))</f>
        <v>0</v>
      </c>
      <c r="FG49" s="5" t="n">
        <f aca="false">IF(Kalender!FG49&lt;&gt;1,0,IF(AND($B49&gt;0,INDEX(Kalender!FG$68:FG$77,MAX(1,$B49))&gt;INDEX(Kalender!$B$68:$B$77,MAX(1,$B49))),1,0)+IF(OR(AND($C49&gt;0,INDEX(Kalender!FG$81:FG$110,MAX(1,$C49))&gt;INDEX(Kalender!$B$81:$B$110,MAX(1,$C49))),AND($D49&gt;0,INDEX(Kalender!FG$81:FG$110,MAX(1,$D49))&gt;INDEX(Kalender!$B$81:$B$110,MAX(1,$D49))),AND($E49&gt;0,INDEX(Kalender!FG$81:FG$110,MAX(1,$E49))&gt;INDEX(Kalender!$B$81:$B$110,MAX(1,$E49))),AND($F49&gt;0,INDEX(Kalender!FG$81:FG$110,MAX(1,$F49))&gt;INDEX(Kalender!$B$81:$B$110,MAX(1,$F49)))),2,0))</f>
        <v>0</v>
      </c>
      <c r="FH49" s="5" t="n">
        <f aca="false">IF(Kalender!FH49&lt;&gt;1,0,IF(AND($B49&gt;0,INDEX(Kalender!FH$68:FH$77,MAX(1,$B49))&gt;INDEX(Kalender!$B$68:$B$77,MAX(1,$B49))),1,0)+IF(OR(AND($C49&gt;0,INDEX(Kalender!FH$81:FH$110,MAX(1,$C49))&gt;INDEX(Kalender!$B$81:$B$110,MAX(1,$C49))),AND($D49&gt;0,INDEX(Kalender!FH$81:FH$110,MAX(1,$D49))&gt;INDEX(Kalender!$B$81:$B$110,MAX(1,$D49))),AND($E49&gt;0,INDEX(Kalender!FH$81:FH$110,MAX(1,$E49))&gt;INDEX(Kalender!$B$81:$B$110,MAX(1,$E49))),AND($F49&gt;0,INDEX(Kalender!FH$81:FH$110,MAX(1,$F49))&gt;INDEX(Kalender!$B$81:$B$110,MAX(1,$F49)))),2,0))</f>
        <v>0</v>
      </c>
      <c r="FI49" s="5" t="n">
        <f aca="false">IF(Kalender!FI49&lt;&gt;1,0,IF(AND($B49&gt;0,INDEX(Kalender!FI$68:FI$77,MAX(1,$B49))&gt;INDEX(Kalender!$B$68:$B$77,MAX(1,$B49))),1,0)+IF(OR(AND($C49&gt;0,INDEX(Kalender!FI$81:FI$110,MAX(1,$C49))&gt;INDEX(Kalender!$B$81:$B$110,MAX(1,$C49))),AND($D49&gt;0,INDEX(Kalender!FI$81:FI$110,MAX(1,$D49))&gt;INDEX(Kalender!$B$81:$B$110,MAX(1,$D49))),AND($E49&gt;0,INDEX(Kalender!FI$81:FI$110,MAX(1,$E49))&gt;INDEX(Kalender!$B$81:$B$110,MAX(1,$E49))),AND($F49&gt;0,INDEX(Kalender!FI$81:FI$110,MAX(1,$F49))&gt;INDEX(Kalender!$B$81:$B$110,MAX(1,$F49)))),2,0))</f>
        <v>0</v>
      </c>
      <c r="FJ49" s="5" t="n">
        <f aca="false">IF(Kalender!FJ49&lt;&gt;1,0,IF(AND($B49&gt;0,INDEX(Kalender!FJ$68:FJ$77,MAX(1,$B49))&gt;INDEX(Kalender!$B$68:$B$77,MAX(1,$B49))),1,0)+IF(OR(AND($C49&gt;0,INDEX(Kalender!FJ$81:FJ$110,MAX(1,$C49))&gt;INDEX(Kalender!$B$81:$B$110,MAX(1,$C49))),AND($D49&gt;0,INDEX(Kalender!FJ$81:FJ$110,MAX(1,$D49))&gt;INDEX(Kalender!$B$81:$B$110,MAX(1,$D49))),AND($E49&gt;0,INDEX(Kalender!FJ$81:FJ$110,MAX(1,$E49))&gt;INDEX(Kalender!$B$81:$B$110,MAX(1,$E49))),AND($F49&gt;0,INDEX(Kalender!FJ$81:FJ$110,MAX(1,$F49))&gt;INDEX(Kalender!$B$81:$B$110,MAX(1,$F49)))),2,0))</f>
        <v>0</v>
      </c>
      <c r="FK49" s="5" t="n">
        <f aca="false">IF(Kalender!FK49&lt;&gt;1,0,IF(AND($B49&gt;0,INDEX(Kalender!FK$68:FK$77,MAX(1,$B49))&gt;INDEX(Kalender!$B$68:$B$77,MAX(1,$B49))),1,0)+IF(OR(AND($C49&gt;0,INDEX(Kalender!FK$81:FK$110,MAX(1,$C49))&gt;INDEX(Kalender!$B$81:$B$110,MAX(1,$C49))),AND($D49&gt;0,INDEX(Kalender!FK$81:FK$110,MAX(1,$D49))&gt;INDEX(Kalender!$B$81:$B$110,MAX(1,$D49))),AND($E49&gt;0,INDEX(Kalender!FK$81:FK$110,MAX(1,$E49))&gt;INDEX(Kalender!$B$81:$B$110,MAX(1,$E49))),AND($F49&gt;0,INDEX(Kalender!FK$81:FK$110,MAX(1,$F49))&gt;INDEX(Kalender!$B$81:$B$110,MAX(1,$F49)))),2,0))</f>
        <v>0</v>
      </c>
      <c r="FL49" s="5" t="n">
        <f aca="false">IF(Kalender!FL49&lt;&gt;1,0,IF(AND($B49&gt;0,INDEX(Kalender!FL$68:FL$77,MAX(1,$B49))&gt;INDEX(Kalender!$B$68:$B$77,MAX(1,$B49))),1,0)+IF(OR(AND($C49&gt;0,INDEX(Kalender!FL$81:FL$110,MAX(1,$C49))&gt;INDEX(Kalender!$B$81:$B$110,MAX(1,$C49))),AND($D49&gt;0,INDEX(Kalender!FL$81:FL$110,MAX(1,$D49))&gt;INDEX(Kalender!$B$81:$B$110,MAX(1,$D49))),AND($E49&gt;0,INDEX(Kalender!FL$81:FL$110,MAX(1,$E49))&gt;INDEX(Kalender!$B$81:$B$110,MAX(1,$E49))),AND($F49&gt;0,INDEX(Kalender!FL$81:FL$110,MAX(1,$F49))&gt;INDEX(Kalender!$B$81:$B$110,MAX(1,$F49)))),2,0))</f>
        <v>0</v>
      </c>
      <c r="FM49" s="5" t="n">
        <f aca="false">IF(Kalender!FM49&lt;&gt;1,0,IF(AND($B49&gt;0,INDEX(Kalender!FM$68:FM$77,MAX(1,$B49))&gt;INDEX(Kalender!$B$68:$B$77,MAX(1,$B49))),1,0)+IF(OR(AND($C49&gt;0,INDEX(Kalender!FM$81:FM$110,MAX(1,$C49))&gt;INDEX(Kalender!$B$81:$B$110,MAX(1,$C49))),AND($D49&gt;0,INDEX(Kalender!FM$81:FM$110,MAX(1,$D49))&gt;INDEX(Kalender!$B$81:$B$110,MAX(1,$D49))),AND($E49&gt;0,INDEX(Kalender!FM$81:FM$110,MAX(1,$E49))&gt;INDEX(Kalender!$B$81:$B$110,MAX(1,$E49))),AND($F49&gt;0,INDEX(Kalender!FM$81:FM$110,MAX(1,$F49))&gt;INDEX(Kalender!$B$81:$B$110,MAX(1,$F49)))),2,0))</f>
        <v>0</v>
      </c>
      <c r="FN49" s="5" t="n">
        <f aca="false">IF(Kalender!FN49&lt;&gt;1,0,IF(AND($B49&gt;0,INDEX(Kalender!FN$68:FN$77,MAX(1,$B49))&gt;INDEX(Kalender!$B$68:$B$77,MAX(1,$B49))),1,0)+IF(OR(AND($C49&gt;0,INDEX(Kalender!FN$81:FN$110,MAX(1,$C49))&gt;INDEX(Kalender!$B$81:$B$110,MAX(1,$C49))),AND($D49&gt;0,INDEX(Kalender!FN$81:FN$110,MAX(1,$D49))&gt;INDEX(Kalender!$B$81:$B$110,MAX(1,$D49))),AND($E49&gt;0,INDEX(Kalender!FN$81:FN$110,MAX(1,$E49))&gt;INDEX(Kalender!$B$81:$B$110,MAX(1,$E49))),AND($F49&gt;0,INDEX(Kalender!FN$81:FN$110,MAX(1,$F49))&gt;INDEX(Kalender!$B$81:$B$110,MAX(1,$F49)))),2,0))</f>
        <v>0</v>
      </c>
      <c r="FO49" s="5" t="n">
        <f aca="false">IF(Kalender!FO49&lt;&gt;1,0,IF(AND($B49&gt;0,INDEX(Kalender!FO$68:FO$77,MAX(1,$B49))&gt;INDEX(Kalender!$B$68:$B$77,MAX(1,$B49))),1,0)+IF(OR(AND($C49&gt;0,INDEX(Kalender!FO$81:FO$110,MAX(1,$C49))&gt;INDEX(Kalender!$B$81:$B$110,MAX(1,$C49))),AND($D49&gt;0,INDEX(Kalender!FO$81:FO$110,MAX(1,$D49))&gt;INDEX(Kalender!$B$81:$B$110,MAX(1,$D49))),AND($E49&gt;0,INDEX(Kalender!FO$81:FO$110,MAX(1,$E49))&gt;INDEX(Kalender!$B$81:$B$110,MAX(1,$E49))),AND($F49&gt;0,INDEX(Kalender!FO$81:FO$110,MAX(1,$F49))&gt;INDEX(Kalender!$B$81:$B$110,MAX(1,$F49)))),2,0))</f>
        <v>0</v>
      </c>
      <c r="FP49" s="5" t="n">
        <f aca="false">IF(Kalender!FP49&lt;&gt;1,0,IF(AND($B49&gt;0,INDEX(Kalender!FP$68:FP$77,MAX(1,$B49))&gt;INDEX(Kalender!$B$68:$B$77,MAX(1,$B49))),1,0)+IF(OR(AND($C49&gt;0,INDEX(Kalender!FP$81:FP$110,MAX(1,$C49))&gt;INDEX(Kalender!$B$81:$B$110,MAX(1,$C49))),AND($D49&gt;0,INDEX(Kalender!FP$81:FP$110,MAX(1,$D49))&gt;INDEX(Kalender!$B$81:$B$110,MAX(1,$D49))),AND($E49&gt;0,INDEX(Kalender!FP$81:FP$110,MAX(1,$E49))&gt;INDEX(Kalender!$B$81:$B$110,MAX(1,$E49))),AND($F49&gt;0,INDEX(Kalender!FP$81:FP$110,MAX(1,$F49))&gt;INDEX(Kalender!$B$81:$B$110,MAX(1,$F49)))),2,0))</f>
        <v>0</v>
      </c>
      <c r="FQ49" s="5" t="n">
        <f aca="false">IF(Kalender!FQ49&lt;&gt;1,0,IF(AND($B49&gt;0,INDEX(Kalender!FQ$68:FQ$77,MAX(1,$B49))&gt;INDEX(Kalender!$B$68:$B$77,MAX(1,$B49))),1,0)+IF(OR(AND($C49&gt;0,INDEX(Kalender!FQ$81:FQ$110,MAX(1,$C49))&gt;INDEX(Kalender!$B$81:$B$110,MAX(1,$C49))),AND($D49&gt;0,INDEX(Kalender!FQ$81:FQ$110,MAX(1,$D49))&gt;INDEX(Kalender!$B$81:$B$110,MAX(1,$D49))),AND($E49&gt;0,INDEX(Kalender!FQ$81:FQ$110,MAX(1,$E49))&gt;INDEX(Kalender!$B$81:$B$110,MAX(1,$E49))),AND($F49&gt;0,INDEX(Kalender!FQ$81:FQ$110,MAX(1,$F49))&gt;INDEX(Kalender!$B$81:$B$110,MAX(1,$F49)))),2,0))</f>
        <v>0</v>
      </c>
      <c r="FR49" s="5" t="n">
        <f aca="false">IF(Kalender!FR49&lt;&gt;1,0,IF(AND($B49&gt;0,INDEX(Kalender!FR$68:FR$77,MAX(1,$B49))&gt;INDEX(Kalender!$B$68:$B$77,MAX(1,$B49))),1,0)+IF(OR(AND($C49&gt;0,INDEX(Kalender!FR$81:FR$110,MAX(1,$C49))&gt;INDEX(Kalender!$B$81:$B$110,MAX(1,$C49))),AND($D49&gt;0,INDEX(Kalender!FR$81:FR$110,MAX(1,$D49))&gt;INDEX(Kalender!$B$81:$B$110,MAX(1,$D49))),AND($E49&gt;0,INDEX(Kalender!FR$81:FR$110,MAX(1,$E49))&gt;INDEX(Kalender!$B$81:$B$110,MAX(1,$E49))),AND($F49&gt;0,INDEX(Kalender!FR$81:FR$110,MAX(1,$F49))&gt;INDEX(Kalender!$B$81:$B$110,MAX(1,$F49)))),2,0))</f>
        <v>0</v>
      </c>
      <c r="FS49" s="5" t="n">
        <f aca="false">IF(Kalender!FS49&lt;&gt;1,0,IF(AND($B49&gt;0,INDEX(Kalender!FS$68:FS$77,MAX(1,$B49))&gt;INDEX(Kalender!$B$68:$B$77,MAX(1,$B49))),1,0)+IF(OR(AND($C49&gt;0,INDEX(Kalender!FS$81:FS$110,MAX(1,$C49))&gt;INDEX(Kalender!$B$81:$B$110,MAX(1,$C49))),AND($D49&gt;0,INDEX(Kalender!FS$81:FS$110,MAX(1,$D49))&gt;INDEX(Kalender!$B$81:$B$110,MAX(1,$D49))),AND($E49&gt;0,INDEX(Kalender!FS$81:FS$110,MAX(1,$E49))&gt;INDEX(Kalender!$B$81:$B$110,MAX(1,$E49))),AND($F49&gt;0,INDEX(Kalender!FS$81:FS$110,MAX(1,$F49))&gt;INDEX(Kalender!$B$81:$B$110,MAX(1,$F49)))),2,0))</f>
        <v>0</v>
      </c>
      <c r="FT49" s="5" t="n">
        <f aca="false">IF(Kalender!FT49&lt;&gt;1,0,IF(AND($B49&gt;0,INDEX(Kalender!FT$68:FT$77,MAX(1,$B49))&gt;INDEX(Kalender!$B$68:$B$77,MAX(1,$B49))),1,0)+IF(OR(AND($C49&gt;0,INDEX(Kalender!FT$81:FT$110,MAX(1,$C49))&gt;INDEX(Kalender!$B$81:$B$110,MAX(1,$C49))),AND($D49&gt;0,INDEX(Kalender!FT$81:FT$110,MAX(1,$D49))&gt;INDEX(Kalender!$B$81:$B$110,MAX(1,$D49))),AND($E49&gt;0,INDEX(Kalender!FT$81:FT$110,MAX(1,$E49))&gt;INDEX(Kalender!$B$81:$B$110,MAX(1,$E49))),AND($F49&gt;0,INDEX(Kalender!FT$81:FT$110,MAX(1,$F49))&gt;INDEX(Kalender!$B$81:$B$110,MAX(1,$F49)))),2,0))</f>
        <v>0</v>
      </c>
      <c r="FU49" s="5" t="n">
        <f aca="false">IF(Kalender!FU49&lt;&gt;1,0,IF(AND($B49&gt;0,INDEX(Kalender!FU$68:FU$77,MAX(1,$B49))&gt;INDEX(Kalender!$B$68:$B$77,MAX(1,$B49))),1,0)+IF(OR(AND($C49&gt;0,INDEX(Kalender!FU$81:FU$110,MAX(1,$C49))&gt;INDEX(Kalender!$B$81:$B$110,MAX(1,$C49))),AND($D49&gt;0,INDEX(Kalender!FU$81:FU$110,MAX(1,$D49))&gt;INDEX(Kalender!$B$81:$B$110,MAX(1,$D49))),AND($E49&gt;0,INDEX(Kalender!FU$81:FU$110,MAX(1,$E49))&gt;INDEX(Kalender!$B$81:$B$110,MAX(1,$E49))),AND($F49&gt;0,INDEX(Kalender!FU$81:FU$110,MAX(1,$F49))&gt;INDEX(Kalender!$B$81:$B$110,MAX(1,$F49)))),2,0))</f>
        <v>0</v>
      </c>
      <c r="FV49" s="5" t="n">
        <f aca="false">IF(Kalender!FV49&lt;&gt;1,0,IF(AND($B49&gt;0,INDEX(Kalender!FV$68:FV$77,MAX(1,$B49))&gt;INDEX(Kalender!$B$68:$B$77,MAX(1,$B49))),1,0)+IF(OR(AND($C49&gt;0,INDEX(Kalender!FV$81:FV$110,MAX(1,$C49))&gt;INDEX(Kalender!$B$81:$B$110,MAX(1,$C49))),AND($D49&gt;0,INDEX(Kalender!FV$81:FV$110,MAX(1,$D49))&gt;INDEX(Kalender!$B$81:$B$110,MAX(1,$D49))),AND($E49&gt;0,INDEX(Kalender!FV$81:FV$110,MAX(1,$E49))&gt;INDEX(Kalender!$B$81:$B$110,MAX(1,$E49))),AND($F49&gt;0,INDEX(Kalender!FV$81:FV$110,MAX(1,$F49))&gt;INDEX(Kalender!$B$81:$B$110,MAX(1,$F49)))),2,0))</f>
        <v>0</v>
      </c>
      <c r="FW49" s="5" t="n">
        <f aca="false">IF(Kalender!FW49&lt;&gt;1,0,IF(AND($B49&gt;0,INDEX(Kalender!FW$68:FW$77,MAX(1,$B49))&gt;INDEX(Kalender!$B$68:$B$77,MAX(1,$B49))),1,0)+IF(OR(AND($C49&gt;0,INDEX(Kalender!FW$81:FW$110,MAX(1,$C49))&gt;INDEX(Kalender!$B$81:$B$110,MAX(1,$C49))),AND($D49&gt;0,INDEX(Kalender!FW$81:FW$110,MAX(1,$D49))&gt;INDEX(Kalender!$B$81:$B$110,MAX(1,$D49))),AND($E49&gt;0,INDEX(Kalender!FW$81:FW$110,MAX(1,$E49))&gt;INDEX(Kalender!$B$81:$B$110,MAX(1,$E49))),AND($F49&gt;0,INDEX(Kalender!FW$81:FW$110,MAX(1,$F49))&gt;INDEX(Kalender!$B$81:$B$110,MAX(1,$F49)))),2,0))</f>
        <v>0</v>
      </c>
      <c r="FX49" s="5" t="n">
        <f aca="false">IF(Kalender!FX49&lt;&gt;1,0,IF(AND($B49&gt;0,INDEX(Kalender!FX$68:FX$77,MAX(1,$B49))&gt;INDEX(Kalender!$B$68:$B$77,MAX(1,$B49))),1,0)+IF(OR(AND($C49&gt;0,INDEX(Kalender!FX$81:FX$110,MAX(1,$C49))&gt;INDEX(Kalender!$B$81:$B$110,MAX(1,$C49))),AND($D49&gt;0,INDEX(Kalender!FX$81:FX$110,MAX(1,$D49))&gt;INDEX(Kalender!$B$81:$B$110,MAX(1,$D49))),AND($E49&gt;0,INDEX(Kalender!FX$81:FX$110,MAX(1,$E49))&gt;INDEX(Kalender!$B$81:$B$110,MAX(1,$E49))),AND($F49&gt;0,INDEX(Kalender!FX$81:FX$110,MAX(1,$F49))&gt;INDEX(Kalender!$B$81:$B$110,MAX(1,$F49)))),2,0))</f>
        <v>0</v>
      </c>
      <c r="FY49" s="5" t="n">
        <f aca="false">IF(Kalender!FY49&lt;&gt;1,0,IF(AND($B49&gt;0,INDEX(Kalender!FY$68:FY$77,MAX(1,$B49))&gt;INDEX(Kalender!$B$68:$B$77,MAX(1,$B49))),1,0)+IF(OR(AND($C49&gt;0,INDEX(Kalender!FY$81:FY$110,MAX(1,$C49))&gt;INDEX(Kalender!$B$81:$B$110,MAX(1,$C49))),AND($D49&gt;0,INDEX(Kalender!FY$81:FY$110,MAX(1,$D49))&gt;INDEX(Kalender!$B$81:$B$110,MAX(1,$D49))),AND($E49&gt;0,INDEX(Kalender!FY$81:FY$110,MAX(1,$E49))&gt;INDEX(Kalender!$B$81:$B$110,MAX(1,$E49))),AND($F49&gt;0,INDEX(Kalender!FY$81:FY$110,MAX(1,$F49))&gt;INDEX(Kalender!$B$81:$B$110,MAX(1,$F49)))),2,0))</f>
        <v>0</v>
      </c>
      <c r="FZ49" s="5" t="n">
        <f aca="false">IF(Kalender!FZ49&lt;&gt;1,0,IF(AND($B49&gt;0,INDEX(Kalender!FZ$68:FZ$77,MAX(1,$B49))&gt;INDEX(Kalender!$B$68:$B$77,MAX(1,$B49))),1,0)+IF(OR(AND($C49&gt;0,INDEX(Kalender!FZ$81:FZ$110,MAX(1,$C49))&gt;INDEX(Kalender!$B$81:$B$110,MAX(1,$C49))),AND($D49&gt;0,INDEX(Kalender!FZ$81:FZ$110,MAX(1,$D49))&gt;INDEX(Kalender!$B$81:$B$110,MAX(1,$D49))),AND($E49&gt;0,INDEX(Kalender!FZ$81:FZ$110,MAX(1,$E49))&gt;INDEX(Kalender!$B$81:$B$110,MAX(1,$E49))),AND($F49&gt;0,INDEX(Kalender!FZ$81:FZ$110,MAX(1,$F49))&gt;INDEX(Kalender!$B$81:$B$110,MAX(1,$F49)))),2,0))</f>
        <v>0</v>
      </c>
      <c r="GA49" s="5" t="n">
        <f aca="false">IF(Kalender!GA49&lt;&gt;1,0,IF(AND($B49&gt;0,INDEX(Kalender!GA$68:GA$77,MAX(1,$B49))&gt;INDEX(Kalender!$B$68:$B$77,MAX(1,$B49))),1,0)+IF(OR(AND($C49&gt;0,INDEX(Kalender!GA$81:GA$110,MAX(1,$C49))&gt;INDEX(Kalender!$B$81:$B$110,MAX(1,$C49))),AND($D49&gt;0,INDEX(Kalender!GA$81:GA$110,MAX(1,$D49))&gt;INDEX(Kalender!$B$81:$B$110,MAX(1,$D49))),AND($E49&gt;0,INDEX(Kalender!GA$81:GA$110,MAX(1,$E49))&gt;INDEX(Kalender!$B$81:$B$110,MAX(1,$E49))),AND($F49&gt;0,INDEX(Kalender!GA$81:GA$110,MAX(1,$F49))&gt;INDEX(Kalender!$B$81:$B$110,MAX(1,$F49)))),2,0))</f>
        <v>0</v>
      </c>
      <c r="GB49" s="5" t="n">
        <f aca="false">IF(Kalender!GB49&lt;&gt;1,0,IF(AND($B49&gt;0,INDEX(Kalender!GB$68:GB$77,MAX(1,$B49))&gt;INDEX(Kalender!$B$68:$B$77,MAX(1,$B49))),1,0)+IF(OR(AND($C49&gt;0,INDEX(Kalender!GB$81:GB$110,MAX(1,$C49))&gt;INDEX(Kalender!$B$81:$B$110,MAX(1,$C49))),AND($D49&gt;0,INDEX(Kalender!GB$81:GB$110,MAX(1,$D49))&gt;INDEX(Kalender!$B$81:$B$110,MAX(1,$D49))),AND($E49&gt;0,INDEX(Kalender!GB$81:GB$110,MAX(1,$E49))&gt;INDEX(Kalender!$B$81:$B$110,MAX(1,$E49))),AND($F49&gt;0,INDEX(Kalender!GB$81:GB$110,MAX(1,$F49))&gt;INDEX(Kalender!$B$81:$B$110,MAX(1,$F49)))),2,0))</f>
        <v>0</v>
      </c>
      <c r="GC49" s="5" t="n">
        <f aca="false">IF(Kalender!GC49&lt;&gt;1,0,IF(AND($B49&gt;0,INDEX(Kalender!GC$68:GC$77,MAX(1,$B49))&gt;INDEX(Kalender!$B$68:$B$77,MAX(1,$B49))),1,0)+IF(OR(AND($C49&gt;0,INDEX(Kalender!GC$81:GC$110,MAX(1,$C49))&gt;INDEX(Kalender!$B$81:$B$110,MAX(1,$C49))),AND($D49&gt;0,INDEX(Kalender!GC$81:GC$110,MAX(1,$D49))&gt;INDEX(Kalender!$B$81:$B$110,MAX(1,$D49))),AND($E49&gt;0,INDEX(Kalender!GC$81:GC$110,MAX(1,$E49))&gt;INDEX(Kalender!$B$81:$B$110,MAX(1,$E49))),AND($F49&gt;0,INDEX(Kalender!GC$81:GC$110,MAX(1,$F49))&gt;INDEX(Kalender!$B$81:$B$110,MAX(1,$F49)))),2,0))</f>
        <v>0</v>
      </c>
      <c r="GD49" s="5" t="n">
        <f aca="false">IF(Kalender!GD49&lt;&gt;1,0,IF(AND($B49&gt;0,INDEX(Kalender!GD$68:GD$77,MAX(1,$B49))&gt;INDEX(Kalender!$B$68:$B$77,MAX(1,$B49))),1,0)+IF(OR(AND($C49&gt;0,INDEX(Kalender!GD$81:GD$110,MAX(1,$C49))&gt;INDEX(Kalender!$B$81:$B$110,MAX(1,$C49))),AND($D49&gt;0,INDEX(Kalender!GD$81:GD$110,MAX(1,$D49))&gt;INDEX(Kalender!$B$81:$B$110,MAX(1,$D49))),AND($E49&gt;0,INDEX(Kalender!GD$81:GD$110,MAX(1,$E49))&gt;INDEX(Kalender!$B$81:$B$110,MAX(1,$E49))),AND($F49&gt;0,INDEX(Kalender!GD$81:GD$110,MAX(1,$F49))&gt;INDEX(Kalender!$B$81:$B$110,MAX(1,$F49)))),2,0))</f>
        <v>0</v>
      </c>
      <c r="GE49" s="5" t="n">
        <f aca="false">IF(Kalender!GE49&lt;&gt;1,0,IF(AND($B49&gt;0,INDEX(Kalender!GE$68:GE$77,MAX(1,$B49))&gt;INDEX(Kalender!$B$68:$B$77,MAX(1,$B49))),1,0)+IF(OR(AND($C49&gt;0,INDEX(Kalender!GE$81:GE$110,MAX(1,$C49))&gt;INDEX(Kalender!$B$81:$B$110,MAX(1,$C49))),AND($D49&gt;0,INDEX(Kalender!GE$81:GE$110,MAX(1,$D49))&gt;INDEX(Kalender!$B$81:$B$110,MAX(1,$D49))),AND($E49&gt;0,INDEX(Kalender!GE$81:GE$110,MAX(1,$E49))&gt;INDEX(Kalender!$B$81:$B$110,MAX(1,$E49))),AND($F49&gt;0,INDEX(Kalender!GE$81:GE$110,MAX(1,$F49))&gt;INDEX(Kalender!$B$81:$B$110,MAX(1,$F49)))),2,0))</f>
        <v>0</v>
      </c>
      <c r="GF49" s="5" t="n">
        <f aca="false">IF(Kalender!GF49&lt;&gt;1,0,IF(AND($B49&gt;0,INDEX(Kalender!GF$68:GF$77,MAX(1,$B49))&gt;INDEX(Kalender!$B$68:$B$77,MAX(1,$B49))),1,0)+IF(OR(AND($C49&gt;0,INDEX(Kalender!GF$81:GF$110,MAX(1,$C49))&gt;INDEX(Kalender!$B$81:$B$110,MAX(1,$C49))),AND($D49&gt;0,INDEX(Kalender!GF$81:GF$110,MAX(1,$D49))&gt;INDEX(Kalender!$B$81:$B$110,MAX(1,$D49))),AND($E49&gt;0,INDEX(Kalender!GF$81:GF$110,MAX(1,$E49))&gt;INDEX(Kalender!$B$81:$B$110,MAX(1,$E49))),AND($F49&gt;0,INDEX(Kalender!GF$81:GF$110,MAX(1,$F49))&gt;INDEX(Kalender!$B$81:$B$110,MAX(1,$F49)))),2,0))</f>
        <v>0</v>
      </c>
      <c r="GG49" s="5" t="n">
        <f aca="false">IF(Kalender!GG49&lt;&gt;1,0,IF(AND($B49&gt;0,INDEX(Kalender!GG$68:GG$77,MAX(1,$B49))&gt;INDEX(Kalender!$B$68:$B$77,MAX(1,$B49))),1,0)+IF(OR(AND($C49&gt;0,INDEX(Kalender!GG$81:GG$110,MAX(1,$C49))&gt;INDEX(Kalender!$B$81:$B$110,MAX(1,$C49))),AND($D49&gt;0,INDEX(Kalender!GG$81:GG$110,MAX(1,$D49))&gt;INDEX(Kalender!$B$81:$B$110,MAX(1,$D49))),AND($E49&gt;0,INDEX(Kalender!GG$81:GG$110,MAX(1,$E49))&gt;INDEX(Kalender!$B$81:$B$110,MAX(1,$E49))),AND($F49&gt;0,INDEX(Kalender!GG$81:GG$110,MAX(1,$F49))&gt;INDEX(Kalender!$B$81:$B$110,MAX(1,$F49)))),2,0))</f>
        <v>0</v>
      </c>
      <c r="GH49" s="5" t="n">
        <f aca="false">IF(Kalender!GH49&lt;&gt;1,0,IF(AND($B49&gt;0,INDEX(Kalender!GH$68:GH$77,MAX(1,$B49))&gt;INDEX(Kalender!$B$68:$B$77,MAX(1,$B49))),1,0)+IF(OR(AND($C49&gt;0,INDEX(Kalender!GH$81:GH$110,MAX(1,$C49))&gt;INDEX(Kalender!$B$81:$B$110,MAX(1,$C49))),AND($D49&gt;0,INDEX(Kalender!GH$81:GH$110,MAX(1,$D49))&gt;INDEX(Kalender!$B$81:$B$110,MAX(1,$D49))),AND($E49&gt;0,INDEX(Kalender!GH$81:GH$110,MAX(1,$E49))&gt;INDEX(Kalender!$B$81:$B$110,MAX(1,$E49))),AND($F49&gt;0,INDEX(Kalender!GH$81:GH$110,MAX(1,$F49))&gt;INDEX(Kalender!$B$81:$B$110,MAX(1,$F49)))),2,0))</f>
        <v>0</v>
      </c>
      <c r="GI49" s="5" t="n">
        <f aca="false">IF(Kalender!GI49&lt;&gt;1,0,IF(AND($B49&gt;0,INDEX(Kalender!GI$68:GI$77,MAX(1,$B49))&gt;INDEX(Kalender!$B$68:$B$77,MAX(1,$B49))),1,0)+IF(OR(AND($C49&gt;0,INDEX(Kalender!GI$81:GI$110,MAX(1,$C49))&gt;INDEX(Kalender!$B$81:$B$110,MAX(1,$C49))),AND($D49&gt;0,INDEX(Kalender!GI$81:GI$110,MAX(1,$D49))&gt;INDEX(Kalender!$B$81:$B$110,MAX(1,$D49))),AND($E49&gt;0,INDEX(Kalender!GI$81:GI$110,MAX(1,$E49))&gt;INDEX(Kalender!$B$81:$B$110,MAX(1,$E49))),AND($F49&gt;0,INDEX(Kalender!GI$81:GI$110,MAX(1,$F49))&gt;INDEX(Kalender!$B$81:$B$110,MAX(1,$F49)))),2,0))</f>
        <v>0</v>
      </c>
      <c r="GJ49" s="5" t="n">
        <f aca="false">IF(Kalender!GJ49&lt;&gt;1,0,IF(AND($B49&gt;0,INDEX(Kalender!GJ$68:GJ$77,MAX(1,$B49))&gt;INDEX(Kalender!$B$68:$B$77,MAX(1,$B49))),1,0)+IF(OR(AND($C49&gt;0,INDEX(Kalender!GJ$81:GJ$110,MAX(1,$C49))&gt;INDEX(Kalender!$B$81:$B$110,MAX(1,$C49))),AND($D49&gt;0,INDEX(Kalender!GJ$81:GJ$110,MAX(1,$D49))&gt;INDEX(Kalender!$B$81:$B$110,MAX(1,$D49))),AND($E49&gt;0,INDEX(Kalender!GJ$81:GJ$110,MAX(1,$E49))&gt;INDEX(Kalender!$B$81:$B$110,MAX(1,$E49))),AND($F49&gt;0,INDEX(Kalender!GJ$81:GJ$110,MAX(1,$F49))&gt;INDEX(Kalender!$B$81:$B$110,MAX(1,$F49)))),2,0))</f>
        <v>0</v>
      </c>
      <c r="GK49" s="5" t="n">
        <f aca="false">IF(Kalender!GK49&lt;&gt;1,0,IF(AND($B49&gt;0,INDEX(Kalender!GK$68:GK$77,MAX(1,$B49))&gt;INDEX(Kalender!$B$68:$B$77,MAX(1,$B49))),1,0)+IF(OR(AND($C49&gt;0,INDEX(Kalender!GK$81:GK$110,MAX(1,$C49))&gt;INDEX(Kalender!$B$81:$B$110,MAX(1,$C49))),AND($D49&gt;0,INDEX(Kalender!GK$81:GK$110,MAX(1,$D49))&gt;INDEX(Kalender!$B$81:$B$110,MAX(1,$D49))),AND($E49&gt;0,INDEX(Kalender!GK$81:GK$110,MAX(1,$E49))&gt;INDEX(Kalender!$B$81:$B$110,MAX(1,$E49))),AND($F49&gt;0,INDEX(Kalender!GK$81:GK$110,MAX(1,$F49))&gt;INDEX(Kalender!$B$81:$B$110,MAX(1,$F49)))),2,0))</f>
        <v>0</v>
      </c>
      <c r="GL49" s="5" t="n">
        <f aca="false">IF(Kalender!GL49&lt;&gt;1,0,IF(AND($B49&gt;0,INDEX(Kalender!GL$68:GL$77,MAX(1,$B49))&gt;INDEX(Kalender!$B$68:$B$77,MAX(1,$B49))),1,0)+IF(OR(AND($C49&gt;0,INDEX(Kalender!GL$81:GL$110,MAX(1,$C49))&gt;INDEX(Kalender!$B$81:$B$110,MAX(1,$C49))),AND($D49&gt;0,INDEX(Kalender!GL$81:GL$110,MAX(1,$D49))&gt;INDEX(Kalender!$B$81:$B$110,MAX(1,$D49))),AND($E49&gt;0,INDEX(Kalender!GL$81:GL$110,MAX(1,$E49))&gt;INDEX(Kalender!$B$81:$B$110,MAX(1,$E49))),AND($F49&gt;0,INDEX(Kalender!GL$81:GL$110,MAX(1,$F49))&gt;INDEX(Kalender!$B$81:$B$110,MAX(1,$F49)))),2,0))</f>
        <v>0</v>
      </c>
      <c r="GM49" s="5" t="n">
        <f aca="false">IF(Kalender!GM49&lt;&gt;1,0,IF(AND($B49&gt;0,INDEX(Kalender!GM$68:GM$77,MAX(1,$B49))&gt;INDEX(Kalender!$B$68:$B$77,MAX(1,$B49))),1,0)+IF(OR(AND($C49&gt;0,INDEX(Kalender!GM$81:GM$110,MAX(1,$C49))&gt;INDEX(Kalender!$B$81:$B$110,MAX(1,$C49))),AND($D49&gt;0,INDEX(Kalender!GM$81:GM$110,MAX(1,$D49))&gt;INDEX(Kalender!$B$81:$B$110,MAX(1,$D49))),AND($E49&gt;0,INDEX(Kalender!GM$81:GM$110,MAX(1,$E49))&gt;INDEX(Kalender!$B$81:$B$110,MAX(1,$E49))),AND($F49&gt;0,INDEX(Kalender!GM$81:GM$110,MAX(1,$F49))&gt;INDEX(Kalender!$B$81:$B$110,MAX(1,$F49)))),2,0))</f>
        <v>0</v>
      </c>
      <c r="GN49" s="5" t="n">
        <f aca="false">IF(Kalender!GN49&lt;&gt;1,0,IF(AND($B49&gt;0,INDEX(Kalender!GN$68:GN$77,MAX(1,$B49))&gt;INDEX(Kalender!$B$68:$B$77,MAX(1,$B49))),1,0)+IF(OR(AND($C49&gt;0,INDEX(Kalender!GN$81:GN$110,MAX(1,$C49))&gt;INDEX(Kalender!$B$81:$B$110,MAX(1,$C49))),AND($D49&gt;0,INDEX(Kalender!GN$81:GN$110,MAX(1,$D49))&gt;INDEX(Kalender!$B$81:$B$110,MAX(1,$D49))),AND($E49&gt;0,INDEX(Kalender!GN$81:GN$110,MAX(1,$E49))&gt;INDEX(Kalender!$B$81:$B$110,MAX(1,$E49))),AND($F49&gt;0,INDEX(Kalender!GN$81:GN$110,MAX(1,$F49))&gt;INDEX(Kalender!$B$81:$B$110,MAX(1,$F49)))),2,0))</f>
        <v>0</v>
      </c>
      <c r="GO49" s="5" t="n">
        <f aca="false">IF(Kalender!GO49&lt;&gt;1,0,IF(AND($B49&gt;0,INDEX(Kalender!GO$68:GO$77,MAX(1,$B49))&gt;INDEX(Kalender!$B$68:$B$77,MAX(1,$B49))),1,0)+IF(OR(AND($C49&gt;0,INDEX(Kalender!GO$81:GO$110,MAX(1,$C49))&gt;INDEX(Kalender!$B$81:$B$110,MAX(1,$C49))),AND($D49&gt;0,INDEX(Kalender!GO$81:GO$110,MAX(1,$D49))&gt;INDEX(Kalender!$B$81:$B$110,MAX(1,$D49))),AND($E49&gt;0,INDEX(Kalender!GO$81:GO$110,MAX(1,$E49))&gt;INDEX(Kalender!$B$81:$B$110,MAX(1,$E49))),AND($F49&gt;0,INDEX(Kalender!GO$81:GO$110,MAX(1,$F49))&gt;INDEX(Kalender!$B$81:$B$110,MAX(1,$F49)))),2,0))</f>
        <v>0</v>
      </c>
      <c r="GP49" s="5" t="n">
        <f aca="false">IF(Kalender!GP49&lt;&gt;1,0,IF(AND($B49&gt;0,INDEX(Kalender!GP$68:GP$77,MAX(1,$B49))&gt;INDEX(Kalender!$B$68:$B$77,MAX(1,$B49))),1,0)+IF(OR(AND($C49&gt;0,INDEX(Kalender!GP$81:GP$110,MAX(1,$C49))&gt;INDEX(Kalender!$B$81:$B$110,MAX(1,$C49))),AND($D49&gt;0,INDEX(Kalender!GP$81:GP$110,MAX(1,$D49))&gt;INDEX(Kalender!$B$81:$B$110,MAX(1,$D49))),AND($E49&gt;0,INDEX(Kalender!GP$81:GP$110,MAX(1,$E49))&gt;INDEX(Kalender!$B$81:$B$110,MAX(1,$E49))),AND($F49&gt;0,INDEX(Kalender!GP$81:GP$110,MAX(1,$F49))&gt;INDEX(Kalender!$B$81:$B$110,MAX(1,$F49)))),2,0))</f>
        <v>0</v>
      </c>
      <c r="GQ49" s="5" t="n">
        <f aca="false">IF(Kalender!GQ49&lt;&gt;1,0,IF(AND($B49&gt;0,INDEX(Kalender!GQ$68:GQ$77,MAX(1,$B49))&gt;INDEX(Kalender!$B$68:$B$77,MAX(1,$B49))),1,0)+IF(OR(AND($C49&gt;0,INDEX(Kalender!GQ$81:GQ$110,MAX(1,$C49))&gt;INDEX(Kalender!$B$81:$B$110,MAX(1,$C49))),AND($D49&gt;0,INDEX(Kalender!GQ$81:GQ$110,MAX(1,$D49))&gt;INDEX(Kalender!$B$81:$B$110,MAX(1,$D49))),AND($E49&gt;0,INDEX(Kalender!GQ$81:GQ$110,MAX(1,$E49))&gt;INDEX(Kalender!$B$81:$B$110,MAX(1,$E49))),AND($F49&gt;0,INDEX(Kalender!GQ$81:GQ$110,MAX(1,$F49))&gt;INDEX(Kalender!$B$81:$B$110,MAX(1,$F49)))),2,0))</f>
        <v>0</v>
      </c>
      <c r="GR49" s="5" t="n">
        <f aca="false">IF(Kalender!GR49&lt;&gt;1,0,IF(AND($B49&gt;0,INDEX(Kalender!GR$68:GR$77,MAX(1,$B49))&gt;INDEX(Kalender!$B$68:$B$77,MAX(1,$B49))),1,0)+IF(OR(AND($C49&gt;0,INDEX(Kalender!GR$81:GR$110,MAX(1,$C49))&gt;INDEX(Kalender!$B$81:$B$110,MAX(1,$C49))),AND($D49&gt;0,INDEX(Kalender!GR$81:GR$110,MAX(1,$D49))&gt;INDEX(Kalender!$B$81:$B$110,MAX(1,$D49))),AND($E49&gt;0,INDEX(Kalender!GR$81:GR$110,MAX(1,$E49))&gt;INDEX(Kalender!$B$81:$B$110,MAX(1,$E49))),AND($F49&gt;0,INDEX(Kalender!GR$81:GR$110,MAX(1,$F49))&gt;INDEX(Kalender!$B$81:$B$110,MAX(1,$F49)))),2,0))</f>
        <v>0</v>
      </c>
      <c r="GS49" s="5" t="n">
        <f aca="false">IF(Kalender!GS49&lt;&gt;1,0,IF(AND($B49&gt;0,INDEX(Kalender!GS$68:GS$77,MAX(1,$B49))&gt;INDEX(Kalender!$B$68:$B$77,MAX(1,$B49))),1,0)+IF(OR(AND($C49&gt;0,INDEX(Kalender!GS$81:GS$110,MAX(1,$C49))&gt;INDEX(Kalender!$B$81:$B$110,MAX(1,$C49))),AND($D49&gt;0,INDEX(Kalender!GS$81:GS$110,MAX(1,$D49))&gt;INDEX(Kalender!$B$81:$B$110,MAX(1,$D49))),AND($E49&gt;0,INDEX(Kalender!GS$81:GS$110,MAX(1,$E49))&gt;INDEX(Kalender!$B$81:$B$110,MAX(1,$E49))),AND($F49&gt;0,INDEX(Kalender!GS$81:GS$110,MAX(1,$F49))&gt;INDEX(Kalender!$B$81:$B$110,MAX(1,$F49)))),2,0))</f>
        <v>0</v>
      </c>
      <c r="GT49" s="5" t="n">
        <f aca="false">IF(Kalender!GT49&lt;&gt;1,0,IF(AND($B49&gt;0,INDEX(Kalender!GT$68:GT$77,MAX(1,$B49))&gt;INDEX(Kalender!$B$68:$B$77,MAX(1,$B49))),1,0)+IF(OR(AND($C49&gt;0,INDEX(Kalender!GT$81:GT$110,MAX(1,$C49))&gt;INDEX(Kalender!$B$81:$B$110,MAX(1,$C49))),AND($D49&gt;0,INDEX(Kalender!GT$81:GT$110,MAX(1,$D49))&gt;INDEX(Kalender!$B$81:$B$110,MAX(1,$D49))),AND($E49&gt;0,INDEX(Kalender!GT$81:GT$110,MAX(1,$E49))&gt;INDEX(Kalender!$B$81:$B$110,MAX(1,$E49))),AND($F49&gt;0,INDEX(Kalender!GT$81:GT$110,MAX(1,$F49))&gt;INDEX(Kalender!$B$81:$B$110,MAX(1,$F49)))),2,0))</f>
        <v>0</v>
      </c>
      <c r="GU49" s="5" t="n">
        <f aca="false">IF(Kalender!GU49&lt;&gt;1,0,IF(AND($B49&gt;0,INDEX(Kalender!GU$68:GU$77,MAX(1,$B49))&gt;INDEX(Kalender!$B$68:$B$77,MAX(1,$B49))),1,0)+IF(OR(AND($C49&gt;0,INDEX(Kalender!GU$81:GU$110,MAX(1,$C49))&gt;INDEX(Kalender!$B$81:$B$110,MAX(1,$C49))),AND($D49&gt;0,INDEX(Kalender!GU$81:GU$110,MAX(1,$D49))&gt;INDEX(Kalender!$B$81:$B$110,MAX(1,$D49))),AND($E49&gt;0,INDEX(Kalender!GU$81:GU$110,MAX(1,$E49))&gt;INDEX(Kalender!$B$81:$B$110,MAX(1,$E49))),AND($F49&gt;0,INDEX(Kalender!GU$81:GU$110,MAX(1,$F49))&gt;INDEX(Kalender!$B$81:$B$110,MAX(1,$F49)))),2,0))</f>
        <v>0</v>
      </c>
      <c r="GV49" s="5" t="n">
        <f aca="false">IF(Kalender!GV49&lt;&gt;1,0,IF(AND($B49&gt;0,INDEX(Kalender!GV$68:GV$77,MAX(1,$B49))&gt;INDEX(Kalender!$B$68:$B$77,MAX(1,$B49))),1,0)+IF(OR(AND($C49&gt;0,INDEX(Kalender!GV$81:GV$110,MAX(1,$C49))&gt;INDEX(Kalender!$B$81:$B$110,MAX(1,$C49))),AND($D49&gt;0,INDEX(Kalender!GV$81:GV$110,MAX(1,$D49))&gt;INDEX(Kalender!$B$81:$B$110,MAX(1,$D49))),AND($E49&gt;0,INDEX(Kalender!GV$81:GV$110,MAX(1,$E49))&gt;INDEX(Kalender!$B$81:$B$110,MAX(1,$E49))),AND($F49&gt;0,INDEX(Kalender!GV$81:GV$110,MAX(1,$F49))&gt;INDEX(Kalender!$B$81:$B$110,MAX(1,$F49)))),2,0))</f>
        <v>0</v>
      </c>
      <c r="GW49" s="5" t="n">
        <f aca="false">IF(Kalender!GW49&lt;&gt;1,0,IF(AND($B49&gt;0,INDEX(Kalender!GW$68:GW$77,MAX(1,$B49))&gt;INDEX(Kalender!$B$68:$B$77,MAX(1,$B49))),1,0)+IF(OR(AND($C49&gt;0,INDEX(Kalender!GW$81:GW$110,MAX(1,$C49))&gt;INDEX(Kalender!$B$81:$B$110,MAX(1,$C49))),AND($D49&gt;0,INDEX(Kalender!GW$81:GW$110,MAX(1,$D49))&gt;INDEX(Kalender!$B$81:$B$110,MAX(1,$D49))),AND($E49&gt;0,INDEX(Kalender!GW$81:GW$110,MAX(1,$E49))&gt;INDEX(Kalender!$B$81:$B$110,MAX(1,$E49))),AND($F49&gt;0,INDEX(Kalender!GW$81:GW$110,MAX(1,$F49))&gt;INDEX(Kalender!$B$81:$B$110,MAX(1,$F49)))),2,0))</f>
        <v>0</v>
      </c>
      <c r="GX49" s="5" t="n">
        <f aca="false">IF(Kalender!GX49&lt;&gt;1,0,IF(AND($B49&gt;0,INDEX(Kalender!GX$68:GX$77,MAX(1,$B49))&gt;INDEX(Kalender!$B$68:$B$77,MAX(1,$B49))),1,0)+IF(OR(AND($C49&gt;0,INDEX(Kalender!GX$81:GX$110,MAX(1,$C49))&gt;INDEX(Kalender!$B$81:$B$110,MAX(1,$C49))),AND($D49&gt;0,INDEX(Kalender!GX$81:GX$110,MAX(1,$D49))&gt;INDEX(Kalender!$B$81:$B$110,MAX(1,$D49))),AND($E49&gt;0,INDEX(Kalender!GX$81:GX$110,MAX(1,$E49))&gt;INDEX(Kalender!$B$81:$B$110,MAX(1,$E49))),AND($F49&gt;0,INDEX(Kalender!GX$81:GX$110,MAX(1,$F49))&gt;INDEX(Kalender!$B$81:$B$110,MAX(1,$F49)))),2,0))</f>
        <v>0</v>
      </c>
      <c r="GY49" s="5" t="n">
        <f aca="false">IF(Kalender!GY49&lt;&gt;1,0,IF(AND($B49&gt;0,INDEX(Kalender!GY$68:GY$77,MAX(1,$B49))&gt;INDEX(Kalender!$B$68:$B$77,MAX(1,$B49))),1,0)+IF(OR(AND($C49&gt;0,INDEX(Kalender!GY$81:GY$110,MAX(1,$C49))&gt;INDEX(Kalender!$B$81:$B$110,MAX(1,$C49))),AND($D49&gt;0,INDEX(Kalender!GY$81:GY$110,MAX(1,$D49))&gt;INDEX(Kalender!$B$81:$B$110,MAX(1,$D49))),AND($E49&gt;0,INDEX(Kalender!GY$81:GY$110,MAX(1,$E49))&gt;INDEX(Kalender!$B$81:$B$110,MAX(1,$E49))),AND($F49&gt;0,INDEX(Kalender!GY$81:GY$110,MAX(1,$F49))&gt;INDEX(Kalender!$B$81:$B$110,MAX(1,$F49)))),2,0))</f>
        <v>0</v>
      </c>
      <c r="GZ49" s="5" t="n">
        <f aca="false">IF(Kalender!GZ49&lt;&gt;1,0,IF(AND($B49&gt;0,INDEX(Kalender!GZ$68:GZ$77,MAX(1,$B49))&gt;INDEX(Kalender!$B$68:$B$77,MAX(1,$B49))),1,0)+IF(OR(AND($C49&gt;0,INDEX(Kalender!GZ$81:GZ$110,MAX(1,$C49))&gt;INDEX(Kalender!$B$81:$B$110,MAX(1,$C49))),AND($D49&gt;0,INDEX(Kalender!GZ$81:GZ$110,MAX(1,$D49))&gt;INDEX(Kalender!$B$81:$B$110,MAX(1,$D49))),AND($E49&gt;0,INDEX(Kalender!GZ$81:GZ$110,MAX(1,$E49))&gt;INDEX(Kalender!$B$81:$B$110,MAX(1,$E49))),AND($F49&gt;0,INDEX(Kalender!GZ$81:GZ$110,MAX(1,$F49))&gt;INDEX(Kalender!$B$81:$B$110,MAX(1,$F49)))),2,0))</f>
        <v>0</v>
      </c>
      <c r="HA49" s="5" t="n">
        <f aca="false">IF(Kalender!HA49&lt;&gt;1,0,IF(AND($B49&gt;0,INDEX(Kalender!HA$68:HA$77,MAX(1,$B49))&gt;INDEX(Kalender!$B$68:$B$77,MAX(1,$B49))),1,0)+IF(OR(AND($C49&gt;0,INDEX(Kalender!HA$81:HA$110,MAX(1,$C49))&gt;INDEX(Kalender!$B$81:$B$110,MAX(1,$C49))),AND($D49&gt;0,INDEX(Kalender!HA$81:HA$110,MAX(1,$D49))&gt;INDEX(Kalender!$B$81:$B$110,MAX(1,$D49))),AND($E49&gt;0,INDEX(Kalender!HA$81:HA$110,MAX(1,$E49))&gt;INDEX(Kalender!$B$81:$B$110,MAX(1,$E49))),AND($F49&gt;0,INDEX(Kalender!HA$81:HA$110,MAX(1,$F49))&gt;INDEX(Kalender!$B$81:$B$110,MAX(1,$F49)))),2,0))</f>
        <v>0</v>
      </c>
      <c r="HB49" s="5" t="n">
        <f aca="false">IF(Kalender!HB49&lt;&gt;1,0,IF(AND($B49&gt;0,INDEX(Kalender!HB$68:HB$77,MAX(1,$B49))&gt;INDEX(Kalender!$B$68:$B$77,MAX(1,$B49))),1,0)+IF(OR(AND($C49&gt;0,INDEX(Kalender!HB$81:HB$110,MAX(1,$C49))&gt;INDEX(Kalender!$B$81:$B$110,MAX(1,$C49))),AND($D49&gt;0,INDEX(Kalender!HB$81:HB$110,MAX(1,$D49))&gt;INDEX(Kalender!$B$81:$B$110,MAX(1,$D49))),AND($E49&gt;0,INDEX(Kalender!HB$81:HB$110,MAX(1,$E49))&gt;INDEX(Kalender!$B$81:$B$110,MAX(1,$E49))),AND($F49&gt;0,INDEX(Kalender!HB$81:HB$110,MAX(1,$F49))&gt;INDEX(Kalender!$B$81:$B$110,MAX(1,$F49)))),2,0))</f>
        <v>0</v>
      </c>
      <c r="HC49" s="5" t="n">
        <f aca="false">IF(Kalender!HC49&lt;&gt;1,0,IF(AND($B49&gt;0,INDEX(Kalender!HC$68:HC$77,MAX(1,$B49))&gt;INDEX(Kalender!$B$68:$B$77,MAX(1,$B49))),1,0)+IF(OR(AND($C49&gt;0,INDEX(Kalender!HC$81:HC$110,MAX(1,$C49))&gt;INDEX(Kalender!$B$81:$B$110,MAX(1,$C49))),AND($D49&gt;0,INDEX(Kalender!HC$81:HC$110,MAX(1,$D49))&gt;INDEX(Kalender!$B$81:$B$110,MAX(1,$D49))),AND($E49&gt;0,INDEX(Kalender!HC$81:HC$110,MAX(1,$E49))&gt;INDEX(Kalender!$B$81:$B$110,MAX(1,$E49))),AND($F49&gt;0,INDEX(Kalender!HC$81:HC$110,MAX(1,$F49))&gt;INDEX(Kalender!$B$81:$B$110,MAX(1,$F49)))),2,0))</f>
        <v>0</v>
      </c>
      <c r="HD49" s="5" t="n">
        <f aca="false">IF(Kalender!HD49&lt;&gt;1,0,IF(AND($B49&gt;0,INDEX(Kalender!HD$68:HD$77,MAX(1,$B49))&gt;INDEX(Kalender!$B$68:$B$77,MAX(1,$B49))),1,0)+IF(OR(AND($C49&gt;0,INDEX(Kalender!HD$81:HD$110,MAX(1,$C49))&gt;INDEX(Kalender!$B$81:$B$110,MAX(1,$C49))),AND($D49&gt;0,INDEX(Kalender!HD$81:HD$110,MAX(1,$D49))&gt;INDEX(Kalender!$B$81:$B$110,MAX(1,$D49))),AND($E49&gt;0,INDEX(Kalender!HD$81:HD$110,MAX(1,$E49))&gt;INDEX(Kalender!$B$81:$B$110,MAX(1,$E49))),AND($F49&gt;0,INDEX(Kalender!HD$81:HD$110,MAX(1,$F49))&gt;INDEX(Kalender!$B$81:$B$110,MAX(1,$F49)))),2,0))</f>
        <v>0</v>
      </c>
      <c r="HE49" s="5" t="n">
        <f aca="false">IF(Kalender!HE49&lt;&gt;1,0,IF(AND($B49&gt;0,INDEX(Kalender!HE$68:HE$77,MAX(1,$B49))&gt;INDEX(Kalender!$B$68:$B$77,MAX(1,$B49))),1,0)+IF(OR(AND($C49&gt;0,INDEX(Kalender!HE$81:HE$110,MAX(1,$C49))&gt;INDEX(Kalender!$B$81:$B$110,MAX(1,$C49))),AND($D49&gt;0,INDEX(Kalender!HE$81:HE$110,MAX(1,$D49))&gt;INDEX(Kalender!$B$81:$B$110,MAX(1,$D49))),AND($E49&gt;0,INDEX(Kalender!HE$81:HE$110,MAX(1,$E49))&gt;INDEX(Kalender!$B$81:$B$110,MAX(1,$E49))),AND($F49&gt;0,INDEX(Kalender!HE$81:HE$110,MAX(1,$F49))&gt;INDEX(Kalender!$B$81:$B$110,MAX(1,$F49)))),2,0))</f>
        <v>0</v>
      </c>
      <c r="HF49" s="5" t="n">
        <f aca="false">IF(Kalender!HF49&lt;&gt;1,0,IF(AND($B49&gt;0,INDEX(Kalender!HF$68:HF$77,MAX(1,$B49))&gt;INDEX(Kalender!$B$68:$B$77,MAX(1,$B49))),1,0)+IF(OR(AND($C49&gt;0,INDEX(Kalender!HF$81:HF$110,MAX(1,$C49))&gt;INDEX(Kalender!$B$81:$B$110,MAX(1,$C49))),AND($D49&gt;0,INDEX(Kalender!HF$81:HF$110,MAX(1,$D49))&gt;INDEX(Kalender!$B$81:$B$110,MAX(1,$D49))),AND($E49&gt;0,INDEX(Kalender!HF$81:HF$110,MAX(1,$E49))&gt;INDEX(Kalender!$B$81:$B$110,MAX(1,$E49))),AND($F49&gt;0,INDEX(Kalender!HF$81:HF$110,MAX(1,$F49))&gt;INDEX(Kalender!$B$81:$B$110,MAX(1,$F49)))),2,0))</f>
        <v>0</v>
      </c>
      <c r="HG49" s="5" t="n">
        <f aca="false">IF(Kalender!HG49&lt;&gt;1,0,IF(AND($B49&gt;0,INDEX(Kalender!HG$68:HG$77,MAX(1,$B49))&gt;INDEX(Kalender!$B$68:$B$77,MAX(1,$B49))),1,0)+IF(OR(AND($C49&gt;0,INDEX(Kalender!HG$81:HG$110,MAX(1,$C49))&gt;INDEX(Kalender!$B$81:$B$110,MAX(1,$C49))),AND($D49&gt;0,INDEX(Kalender!HG$81:HG$110,MAX(1,$D49))&gt;INDEX(Kalender!$B$81:$B$110,MAX(1,$D49))),AND($E49&gt;0,INDEX(Kalender!HG$81:HG$110,MAX(1,$E49))&gt;INDEX(Kalender!$B$81:$B$110,MAX(1,$E49))),AND($F49&gt;0,INDEX(Kalender!HG$81:HG$110,MAX(1,$F49))&gt;INDEX(Kalender!$B$81:$B$110,MAX(1,$F49)))),2,0))</f>
        <v>0</v>
      </c>
      <c r="HH49" s="5" t="n">
        <f aca="false">IF(Kalender!HH49&lt;&gt;1,0,IF(AND($B49&gt;0,INDEX(Kalender!HH$68:HH$77,MAX(1,$B49))&gt;INDEX(Kalender!$B$68:$B$77,MAX(1,$B49))),1,0)+IF(OR(AND($C49&gt;0,INDEX(Kalender!HH$81:HH$110,MAX(1,$C49))&gt;INDEX(Kalender!$B$81:$B$110,MAX(1,$C49))),AND($D49&gt;0,INDEX(Kalender!HH$81:HH$110,MAX(1,$D49))&gt;INDEX(Kalender!$B$81:$B$110,MAX(1,$D49))),AND($E49&gt;0,INDEX(Kalender!HH$81:HH$110,MAX(1,$E49))&gt;INDEX(Kalender!$B$81:$B$110,MAX(1,$E49))),AND($F49&gt;0,INDEX(Kalender!HH$81:HH$110,MAX(1,$F49))&gt;INDEX(Kalender!$B$81:$B$110,MAX(1,$F49)))),2,0))</f>
        <v>0</v>
      </c>
      <c r="HI49" s="5" t="n">
        <f aca="false">IF(Kalender!HI49&lt;&gt;1,0,IF(AND($B49&gt;0,INDEX(Kalender!HI$68:HI$77,MAX(1,$B49))&gt;INDEX(Kalender!$B$68:$B$77,MAX(1,$B49))),1,0)+IF(OR(AND($C49&gt;0,INDEX(Kalender!HI$81:HI$110,MAX(1,$C49))&gt;INDEX(Kalender!$B$81:$B$110,MAX(1,$C49))),AND($D49&gt;0,INDEX(Kalender!HI$81:HI$110,MAX(1,$D49))&gt;INDEX(Kalender!$B$81:$B$110,MAX(1,$D49))),AND($E49&gt;0,INDEX(Kalender!HI$81:HI$110,MAX(1,$E49))&gt;INDEX(Kalender!$B$81:$B$110,MAX(1,$E49))),AND($F49&gt;0,INDEX(Kalender!HI$81:HI$110,MAX(1,$F49))&gt;INDEX(Kalender!$B$81:$B$110,MAX(1,$F49)))),2,0))</f>
        <v>0</v>
      </c>
      <c r="HJ49" s="5" t="n">
        <f aca="false">IF(Kalender!HJ49&lt;&gt;1,0,IF(AND($B49&gt;0,INDEX(Kalender!HJ$68:HJ$77,MAX(1,$B49))&gt;INDEX(Kalender!$B$68:$B$77,MAX(1,$B49))),1,0)+IF(OR(AND($C49&gt;0,INDEX(Kalender!HJ$81:HJ$110,MAX(1,$C49))&gt;INDEX(Kalender!$B$81:$B$110,MAX(1,$C49))),AND($D49&gt;0,INDEX(Kalender!HJ$81:HJ$110,MAX(1,$D49))&gt;INDEX(Kalender!$B$81:$B$110,MAX(1,$D49))),AND($E49&gt;0,INDEX(Kalender!HJ$81:HJ$110,MAX(1,$E49))&gt;INDEX(Kalender!$B$81:$B$110,MAX(1,$E49))),AND($F49&gt;0,INDEX(Kalender!HJ$81:HJ$110,MAX(1,$F49))&gt;INDEX(Kalender!$B$81:$B$110,MAX(1,$F49)))),2,0))</f>
        <v>0</v>
      </c>
      <c r="HK49" s="5" t="n">
        <f aca="false">IF(Kalender!HK49&lt;&gt;1,0,IF(AND($B49&gt;0,INDEX(Kalender!HK$68:HK$77,MAX(1,$B49))&gt;INDEX(Kalender!$B$68:$B$77,MAX(1,$B49))),1,0)+IF(OR(AND($C49&gt;0,INDEX(Kalender!HK$81:HK$110,MAX(1,$C49))&gt;INDEX(Kalender!$B$81:$B$110,MAX(1,$C49))),AND($D49&gt;0,INDEX(Kalender!HK$81:HK$110,MAX(1,$D49))&gt;INDEX(Kalender!$B$81:$B$110,MAX(1,$D49))),AND($E49&gt;0,INDEX(Kalender!HK$81:HK$110,MAX(1,$E49))&gt;INDEX(Kalender!$B$81:$B$110,MAX(1,$E49))),AND($F49&gt;0,INDEX(Kalender!HK$81:HK$110,MAX(1,$F49))&gt;INDEX(Kalender!$B$81:$B$110,MAX(1,$F49)))),2,0))</f>
        <v>0</v>
      </c>
      <c r="HL49" s="5" t="n">
        <f aca="false">IF(Kalender!HL49&lt;&gt;1,0,IF(AND($B49&gt;0,INDEX(Kalender!HL$68:HL$77,MAX(1,$B49))&gt;INDEX(Kalender!$B$68:$B$77,MAX(1,$B49))),1,0)+IF(OR(AND($C49&gt;0,INDEX(Kalender!HL$81:HL$110,MAX(1,$C49))&gt;INDEX(Kalender!$B$81:$B$110,MAX(1,$C49))),AND($D49&gt;0,INDEX(Kalender!HL$81:HL$110,MAX(1,$D49))&gt;INDEX(Kalender!$B$81:$B$110,MAX(1,$D49))),AND($E49&gt;0,INDEX(Kalender!HL$81:HL$110,MAX(1,$E49))&gt;INDEX(Kalender!$B$81:$B$110,MAX(1,$E49))),AND($F49&gt;0,INDEX(Kalender!HL$81:HL$110,MAX(1,$F49))&gt;INDEX(Kalender!$B$81:$B$110,MAX(1,$F49)))),2,0))</f>
        <v>0</v>
      </c>
      <c r="HM49" s="5" t="n">
        <f aca="false">IF(Kalender!HM49&lt;&gt;1,0,IF(AND($B49&gt;0,INDEX(Kalender!HM$68:HM$77,MAX(1,$B49))&gt;INDEX(Kalender!$B$68:$B$77,MAX(1,$B49))),1,0)+IF(OR(AND($C49&gt;0,INDEX(Kalender!HM$81:HM$110,MAX(1,$C49))&gt;INDEX(Kalender!$B$81:$B$110,MAX(1,$C49))),AND($D49&gt;0,INDEX(Kalender!HM$81:HM$110,MAX(1,$D49))&gt;INDEX(Kalender!$B$81:$B$110,MAX(1,$D49))),AND($E49&gt;0,INDEX(Kalender!HM$81:HM$110,MAX(1,$E49))&gt;INDEX(Kalender!$B$81:$B$110,MAX(1,$E49))),AND($F49&gt;0,INDEX(Kalender!HM$81:HM$110,MAX(1,$F49))&gt;INDEX(Kalender!$B$81:$B$110,MAX(1,$F49)))),2,0))</f>
        <v>0</v>
      </c>
      <c r="HN49" s="5" t="n">
        <f aca="false">IF(Kalender!HN49&lt;&gt;1,0,IF(AND($B49&gt;0,INDEX(Kalender!HN$68:HN$77,MAX(1,$B49))&gt;INDEX(Kalender!$B$68:$B$77,MAX(1,$B49))),1,0)+IF(OR(AND($C49&gt;0,INDEX(Kalender!HN$81:HN$110,MAX(1,$C49))&gt;INDEX(Kalender!$B$81:$B$110,MAX(1,$C49))),AND($D49&gt;0,INDEX(Kalender!HN$81:HN$110,MAX(1,$D49))&gt;INDEX(Kalender!$B$81:$B$110,MAX(1,$D49))),AND($E49&gt;0,INDEX(Kalender!HN$81:HN$110,MAX(1,$E49))&gt;INDEX(Kalender!$B$81:$B$110,MAX(1,$E49))),AND($F49&gt;0,INDEX(Kalender!HN$81:HN$110,MAX(1,$F49))&gt;INDEX(Kalender!$B$81:$B$110,MAX(1,$F49)))),2,0))</f>
        <v>0</v>
      </c>
      <c r="HO49" s="5" t="n">
        <f aca="false">IF(Kalender!HO49&lt;&gt;1,0,IF(AND($B49&gt;0,INDEX(Kalender!HO$68:HO$77,MAX(1,$B49))&gt;INDEX(Kalender!$B$68:$B$77,MAX(1,$B49))),1,0)+IF(OR(AND($C49&gt;0,INDEX(Kalender!HO$81:HO$110,MAX(1,$C49))&gt;INDEX(Kalender!$B$81:$B$110,MAX(1,$C49))),AND($D49&gt;0,INDEX(Kalender!HO$81:HO$110,MAX(1,$D49))&gt;INDEX(Kalender!$B$81:$B$110,MAX(1,$D49))),AND($E49&gt;0,INDEX(Kalender!HO$81:HO$110,MAX(1,$E49))&gt;INDEX(Kalender!$B$81:$B$110,MAX(1,$E49))),AND($F49&gt;0,INDEX(Kalender!HO$81:HO$110,MAX(1,$F49))&gt;INDEX(Kalender!$B$81:$B$110,MAX(1,$F49)))),2,0))</f>
        <v>0</v>
      </c>
      <c r="HP49" s="5" t="n">
        <f aca="false">IF(Kalender!HP49&lt;&gt;1,0,IF(AND($B49&gt;0,INDEX(Kalender!HP$68:HP$77,MAX(1,$B49))&gt;INDEX(Kalender!$B$68:$B$77,MAX(1,$B49))),1,0)+IF(OR(AND($C49&gt;0,INDEX(Kalender!HP$81:HP$110,MAX(1,$C49))&gt;INDEX(Kalender!$B$81:$B$110,MAX(1,$C49))),AND($D49&gt;0,INDEX(Kalender!HP$81:HP$110,MAX(1,$D49))&gt;INDEX(Kalender!$B$81:$B$110,MAX(1,$D49))),AND($E49&gt;0,INDEX(Kalender!HP$81:HP$110,MAX(1,$E49))&gt;INDEX(Kalender!$B$81:$B$110,MAX(1,$E49))),AND($F49&gt;0,INDEX(Kalender!HP$81:HP$110,MAX(1,$F49))&gt;INDEX(Kalender!$B$81:$B$110,MAX(1,$F49)))),2,0))</f>
        <v>0</v>
      </c>
      <c r="HQ49" s="5" t="n">
        <f aca="false">IF(Kalender!HQ49&lt;&gt;1,0,IF(AND($B49&gt;0,INDEX(Kalender!HQ$68:HQ$77,MAX(1,$B49))&gt;INDEX(Kalender!$B$68:$B$77,MAX(1,$B49))),1,0)+IF(OR(AND($C49&gt;0,INDEX(Kalender!HQ$81:HQ$110,MAX(1,$C49))&gt;INDEX(Kalender!$B$81:$B$110,MAX(1,$C49))),AND($D49&gt;0,INDEX(Kalender!HQ$81:HQ$110,MAX(1,$D49))&gt;INDEX(Kalender!$B$81:$B$110,MAX(1,$D49))),AND($E49&gt;0,INDEX(Kalender!HQ$81:HQ$110,MAX(1,$E49))&gt;INDEX(Kalender!$B$81:$B$110,MAX(1,$E49))),AND($F49&gt;0,INDEX(Kalender!HQ$81:HQ$110,MAX(1,$F49))&gt;INDEX(Kalender!$B$81:$B$110,MAX(1,$F49)))),2,0))</f>
        <v>0</v>
      </c>
      <c r="HR49" s="5" t="n">
        <f aca="false">IF(Kalender!HR49&lt;&gt;1,0,IF(AND($B49&gt;0,INDEX(Kalender!HR$68:HR$77,MAX(1,$B49))&gt;INDEX(Kalender!$B$68:$B$77,MAX(1,$B49))),1,0)+IF(OR(AND($C49&gt;0,INDEX(Kalender!HR$81:HR$110,MAX(1,$C49))&gt;INDEX(Kalender!$B$81:$B$110,MAX(1,$C49))),AND($D49&gt;0,INDEX(Kalender!HR$81:HR$110,MAX(1,$D49))&gt;INDEX(Kalender!$B$81:$B$110,MAX(1,$D49))),AND($E49&gt;0,INDEX(Kalender!HR$81:HR$110,MAX(1,$E49))&gt;INDEX(Kalender!$B$81:$B$110,MAX(1,$E49))),AND($F49&gt;0,INDEX(Kalender!HR$81:HR$110,MAX(1,$F49))&gt;INDEX(Kalender!$B$81:$B$110,MAX(1,$F49)))),2,0))</f>
        <v>0</v>
      </c>
      <c r="HS49" s="5" t="n">
        <f aca="false">IF(Kalender!HS49&lt;&gt;1,0,IF(AND($B49&gt;0,INDEX(Kalender!HS$68:HS$77,MAX(1,$B49))&gt;INDEX(Kalender!$B$68:$B$77,MAX(1,$B49))),1,0)+IF(OR(AND($C49&gt;0,INDEX(Kalender!HS$81:HS$110,MAX(1,$C49))&gt;INDEX(Kalender!$B$81:$B$110,MAX(1,$C49))),AND($D49&gt;0,INDEX(Kalender!HS$81:HS$110,MAX(1,$D49))&gt;INDEX(Kalender!$B$81:$B$110,MAX(1,$D49))),AND($E49&gt;0,INDEX(Kalender!HS$81:HS$110,MAX(1,$E49))&gt;INDEX(Kalender!$B$81:$B$110,MAX(1,$E49))),AND($F49&gt;0,INDEX(Kalender!HS$81:HS$110,MAX(1,$F49))&gt;INDEX(Kalender!$B$81:$B$110,MAX(1,$F49)))),2,0))</f>
        <v>0</v>
      </c>
      <c r="HT49" s="5" t="n">
        <f aca="false">IF(Kalender!HT49&lt;&gt;1,0,IF(AND($B49&gt;0,INDEX(Kalender!HT$68:HT$77,MAX(1,$B49))&gt;INDEX(Kalender!$B$68:$B$77,MAX(1,$B49))),1,0)+IF(OR(AND($C49&gt;0,INDEX(Kalender!HT$81:HT$110,MAX(1,$C49))&gt;INDEX(Kalender!$B$81:$B$110,MAX(1,$C49))),AND($D49&gt;0,INDEX(Kalender!HT$81:HT$110,MAX(1,$D49))&gt;INDEX(Kalender!$B$81:$B$110,MAX(1,$D49))),AND($E49&gt;0,INDEX(Kalender!HT$81:HT$110,MAX(1,$E49))&gt;INDEX(Kalender!$B$81:$B$110,MAX(1,$E49))),AND($F49&gt;0,INDEX(Kalender!HT$81:HT$110,MAX(1,$F49))&gt;INDEX(Kalender!$B$81:$B$110,MAX(1,$F49)))),2,0))</f>
        <v>0</v>
      </c>
      <c r="HU49" s="5" t="n">
        <f aca="false">IF(Kalender!HU49&lt;&gt;1,0,IF(AND($B49&gt;0,INDEX(Kalender!HU$68:HU$77,MAX(1,$B49))&gt;INDEX(Kalender!$B$68:$B$77,MAX(1,$B49))),1,0)+IF(OR(AND($C49&gt;0,INDEX(Kalender!HU$81:HU$110,MAX(1,$C49))&gt;INDEX(Kalender!$B$81:$B$110,MAX(1,$C49))),AND($D49&gt;0,INDEX(Kalender!HU$81:HU$110,MAX(1,$D49))&gt;INDEX(Kalender!$B$81:$B$110,MAX(1,$D49))),AND($E49&gt;0,INDEX(Kalender!HU$81:HU$110,MAX(1,$E49))&gt;INDEX(Kalender!$B$81:$B$110,MAX(1,$E49))),AND($F49&gt;0,INDEX(Kalender!HU$81:HU$110,MAX(1,$F49))&gt;INDEX(Kalender!$B$81:$B$110,MAX(1,$F49)))),2,0))</f>
        <v>0</v>
      </c>
      <c r="HV49" s="5" t="n">
        <f aca="false">IF(Kalender!HV49&lt;&gt;1,0,IF(AND($B49&gt;0,INDEX(Kalender!HV$68:HV$77,MAX(1,$B49))&gt;INDEX(Kalender!$B$68:$B$77,MAX(1,$B49))),1,0)+IF(OR(AND($C49&gt;0,INDEX(Kalender!HV$81:HV$110,MAX(1,$C49))&gt;INDEX(Kalender!$B$81:$B$110,MAX(1,$C49))),AND($D49&gt;0,INDEX(Kalender!HV$81:HV$110,MAX(1,$D49))&gt;INDEX(Kalender!$B$81:$B$110,MAX(1,$D49))),AND($E49&gt;0,INDEX(Kalender!HV$81:HV$110,MAX(1,$E49))&gt;INDEX(Kalender!$B$81:$B$110,MAX(1,$E49))),AND($F49&gt;0,INDEX(Kalender!HV$81:HV$110,MAX(1,$F49))&gt;INDEX(Kalender!$B$81:$B$110,MAX(1,$F49)))),2,0))</f>
        <v>0</v>
      </c>
      <c r="HW49" s="5" t="n">
        <f aca="false">IF(Kalender!HW49&lt;&gt;1,0,IF(AND($B49&gt;0,INDEX(Kalender!HW$68:HW$77,MAX(1,$B49))&gt;INDEX(Kalender!$B$68:$B$77,MAX(1,$B49))),1,0)+IF(OR(AND($C49&gt;0,INDEX(Kalender!HW$81:HW$110,MAX(1,$C49))&gt;INDEX(Kalender!$B$81:$B$110,MAX(1,$C49))),AND($D49&gt;0,INDEX(Kalender!HW$81:HW$110,MAX(1,$D49))&gt;INDEX(Kalender!$B$81:$B$110,MAX(1,$D49))),AND($E49&gt;0,INDEX(Kalender!HW$81:HW$110,MAX(1,$E49))&gt;INDEX(Kalender!$B$81:$B$110,MAX(1,$E49))),AND($F49&gt;0,INDEX(Kalender!HW$81:HW$110,MAX(1,$F49))&gt;INDEX(Kalender!$B$81:$B$110,MAX(1,$F49)))),2,0))</f>
        <v>0</v>
      </c>
      <c r="HX49" s="5" t="n">
        <f aca="false">IF(Kalender!HX49&lt;&gt;1,0,IF(AND($B49&gt;0,INDEX(Kalender!HX$68:HX$77,MAX(1,$B49))&gt;INDEX(Kalender!$B$68:$B$77,MAX(1,$B49))),1,0)+IF(OR(AND($C49&gt;0,INDEX(Kalender!HX$81:HX$110,MAX(1,$C49))&gt;INDEX(Kalender!$B$81:$B$110,MAX(1,$C49))),AND($D49&gt;0,INDEX(Kalender!HX$81:HX$110,MAX(1,$D49))&gt;INDEX(Kalender!$B$81:$B$110,MAX(1,$D49))),AND($E49&gt;0,INDEX(Kalender!HX$81:HX$110,MAX(1,$E49))&gt;INDEX(Kalender!$B$81:$B$110,MAX(1,$E49))),AND($F49&gt;0,INDEX(Kalender!HX$81:HX$110,MAX(1,$F49))&gt;INDEX(Kalender!$B$81:$B$110,MAX(1,$F49)))),2,0))</f>
        <v>0</v>
      </c>
      <c r="HY49" s="5" t="n">
        <f aca="false">IF(Kalender!HY49&lt;&gt;1,0,IF(AND($B49&gt;0,INDEX(Kalender!HY$68:HY$77,MAX(1,$B49))&gt;INDEX(Kalender!$B$68:$B$77,MAX(1,$B49))),1,0)+IF(OR(AND($C49&gt;0,INDEX(Kalender!HY$81:HY$110,MAX(1,$C49))&gt;INDEX(Kalender!$B$81:$B$110,MAX(1,$C49))),AND($D49&gt;0,INDEX(Kalender!HY$81:HY$110,MAX(1,$D49))&gt;INDEX(Kalender!$B$81:$B$110,MAX(1,$D49))),AND($E49&gt;0,INDEX(Kalender!HY$81:HY$110,MAX(1,$E49))&gt;INDEX(Kalender!$B$81:$B$110,MAX(1,$E49))),AND($F49&gt;0,INDEX(Kalender!HY$81:HY$110,MAX(1,$F49))&gt;INDEX(Kalender!$B$81:$B$110,MAX(1,$F49)))),2,0))</f>
        <v>0</v>
      </c>
      <c r="HZ49" s="5" t="n">
        <f aca="false">IF(Kalender!HZ49&lt;&gt;1,0,IF(AND($B49&gt;0,INDEX(Kalender!HZ$68:HZ$77,MAX(1,$B49))&gt;INDEX(Kalender!$B$68:$B$77,MAX(1,$B49))),1,0)+IF(OR(AND($C49&gt;0,INDEX(Kalender!HZ$81:HZ$110,MAX(1,$C49))&gt;INDEX(Kalender!$B$81:$B$110,MAX(1,$C49))),AND($D49&gt;0,INDEX(Kalender!HZ$81:HZ$110,MAX(1,$D49))&gt;INDEX(Kalender!$B$81:$B$110,MAX(1,$D49))),AND($E49&gt;0,INDEX(Kalender!HZ$81:HZ$110,MAX(1,$E49))&gt;INDEX(Kalender!$B$81:$B$110,MAX(1,$E49))),AND($F49&gt;0,INDEX(Kalender!HZ$81:HZ$110,MAX(1,$F49))&gt;INDEX(Kalender!$B$81:$B$110,MAX(1,$F49)))),2,0))</f>
        <v>0</v>
      </c>
      <c r="IA49" s="5" t="n">
        <f aca="false">IF(Kalender!IA49&lt;&gt;1,0,IF(AND($B49&gt;0,INDEX(Kalender!IA$68:IA$77,MAX(1,$B49))&gt;INDEX(Kalender!$B$68:$B$77,MAX(1,$B49))),1,0)+IF(OR(AND($C49&gt;0,INDEX(Kalender!IA$81:IA$110,MAX(1,$C49))&gt;INDEX(Kalender!$B$81:$B$110,MAX(1,$C49))),AND($D49&gt;0,INDEX(Kalender!IA$81:IA$110,MAX(1,$D49))&gt;INDEX(Kalender!$B$81:$B$110,MAX(1,$D49))),AND($E49&gt;0,INDEX(Kalender!IA$81:IA$110,MAX(1,$E49))&gt;INDEX(Kalender!$B$81:$B$110,MAX(1,$E49))),AND($F49&gt;0,INDEX(Kalender!IA$81:IA$110,MAX(1,$F49))&gt;INDEX(Kalender!$B$81:$B$110,MAX(1,$F49)))),2,0))</f>
        <v>0</v>
      </c>
      <c r="IB49" s="5" t="n">
        <f aca="false">IF(Kalender!IB49&lt;&gt;1,0,IF(AND($B49&gt;0,INDEX(Kalender!IB$68:IB$77,MAX(1,$B49))&gt;INDEX(Kalender!$B$68:$B$77,MAX(1,$B49))),1,0)+IF(OR(AND($C49&gt;0,INDEX(Kalender!IB$81:IB$110,MAX(1,$C49))&gt;INDEX(Kalender!$B$81:$B$110,MAX(1,$C49))),AND($D49&gt;0,INDEX(Kalender!IB$81:IB$110,MAX(1,$D49))&gt;INDEX(Kalender!$B$81:$B$110,MAX(1,$D49))),AND($E49&gt;0,INDEX(Kalender!IB$81:IB$110,MAX(1,$E49))&gt;INDEX(Kalender!$B$81:$B$110,MAX(1,$E49))),AND($F49&gt;0,INDEX(Kalender!IB$81:IB$110,MAX(1,$F49))&gt;INDEX(Kalender!$B$81:$B$110,MAX(1,$F49)))),2,0))</f>
        <v>0</v>
      </c>
      <c r="IC49" s="5" t="n">
        <f aca="false">IF(Kalender!IC49&lt;&gt;1,0,IF(AND($B49&gt;0,INDEX(Kalender!IC$68:IC$77,MAX(1,$B49))&gt;INDEX(Kalender!$B$68:$B$77,MAX(1,$B49))),1,0)+IF(OR(AND($C49&gt;0,INDEX(Kalender!IC$81:IC$110,MAX(1,$C49))&gt;INDEX(Kalender!$B$81:$B$110,MAX(1,$C49))),AND($D49&gt;0,INDEX(Kalender!IC$81:IC$110,MAX(1,$D49))&gt;INDEX(Kalender!$B$81:$B$110,MAX(1,$D49))),AND($E49&gt;0,INDEX(Kalender!IC$81:IC$110,MAX(1,$E49))&gt;INDEX(Kalender!$B$81:$B$110,MAX(1,$E49))),AND($F49&gt;0,INDEX(Kalender!IC$81:IC$110,MAX(1,$F49))&gt;INDEX(Kalender!$B$81:$B$110,MAX(1,$F49)))),2,0))</f>
        <v>0</v>
      </c>
      <c r="ID49" s="5" t="n">
        <f aca="false">IF(Kalender!ID49&lt;&gt;1,0,IF(AND($B49&gt;0,INDEX(Kalender!ID$68:ID$77,MAX(1,$B49))&gt;INDEX(Kalender!$B$68:$B$77,MAX(1,$B49))),1,0)+IF(OR(AND($C49&gt;0,INDEX(Kalender!ID$81:ID$110,MAX(1,$C49))&gt;INDEX(Kalender!$B$81:$B$110,MAX(1,$C49))),AND($D49&gt;0,INDEX(Kalender!ID$81:ID$110,MAX(1,$D49))&gt;INDEX(Kalender!$B$81:$B$110,MAX(1,$D49))),AND($E49&gt;0,INDEX(Kalender!ID$81:ID$110,MAX(1,$E49))&gt;INDEX(Kalender!$B$81:$B$110,MAX(1,$E49))),AND($F49&gt;0,INDEX(Kalender!ID$81:ID$110,MAX(1,$F49))&gt;INDEX(Kalender!$B$81:$B$110,MAX(1,$F49)))),2,0))</f>
        <v>0</v>
      </c>
      <c r="IE49" s="5" t="n">
        <f aca="false">IF(Kalender!IE49&lt;&gt;1,0,IF(AND($B49&gt;0,INDEX(Kalender!IE$68:IE$77,MAX(1,$B49))&gt;INDEX(Kalender!$B$68:$B$77,MAX(1,$B49))),1,0)+IF(OR(AND($C49&gt;0,INDEX(Kalender!IE$81:IE$110,MAX(1,$C49))&gt;INDEX(Kalender!$B$81:$B$110,MAX(1,$C49))),AND($D49&gt;0,INDEX(Kalender!IE$81:IE$110,MAX(1,$D49))&gt;INDEX(Kalender!$B$81:$B$110,MAX(1,$D49))),AND($E49&gt;0,INDEX(Kalender!IE$81:IE$110,MAX(1,$E49))&gt;INDEX(Kalender!$B$81:$B$110,MAX(1,$E49))),AND($F49&gt;0,INDEX(Kalender!IE$81:IE$110,MAX(1,$F49))&gt;INDEX(Kalender!$B$81:$B$110,MAX(1,$F49)))),2,0))</f>
        <v>0</v>
      </c>
      <c r="IF49" s="5" t="n">
        <f aca="false">IF(Kalender!IF49&lt;&gt;1,0,IF(AND($B49&gt;0,INDEX(Kalender!IF$68:IF$77,MAX(1,$B49))&gt;INDEX(Kalender!$B$68:$B$77,MAX(1,$B49))),1,0)+IF(OR(AND($C49&gt;0,INDEX(Kalender!IF$81:IF$110,MAX(1,$C49))&gt;INDEX(Kalender!$B$81:$B$110,MAX(1,$C49))),AND($D49&gt;0,INDEX(Kalender!IF$81:IF$110,MAX(1,$D49))&gt;INDEX(Kalender!$B$81:$B$110,MAX(1,$D49))),AND($E49&gt;0,INDEX(Kalender!IF$81:IF$110,MAX(1,$E49))&gt;INDEX(Kalender!$B$81:$B$110,MAX(1,$E49))),AND($F49&gt;0,INDEX(Kalender!IF$81:IF$110,MAX(1,$F49))&gt;INDEX(Kalender!$B$81:$B$110,MAX(1,$F49)))),2,0))</f>
        <v>0</v>
      </c>
      <c r="IG49" s="5" t="n">
        <f aca="false">IF(Kalender!IG49&lt;&gt;1,0,IF(AND($B49&gt;0,INDEX(Kalender!IG$68:IG$77,MAX(1,$B49))&gt;INDEX(Kalender!$B$68:$B$77,MAX(1,$B49))),1,0)+IF(OR(AND($C49&gt;0,INDEX(Kalender!IG$81:IG$110,MAX(1,$C49))&gt;INDEX(Kalender!$B$81:$B$110,MAX(1,$C49))),AND($D49&gt;0,INDEX(Kalender!IG$81:IG$110,MAX(1,$D49))&gt;INDEX(Kalender!$B$81:$B$110,MAX(1,$D49))),AND($E49&gt;0,INDEX(Kalender!IG$81:IG$110,MAX(1,$E49))&gt;INDEX(Kalender!$B$81:$B$110,MAX(1,$E49))),AND($F49&gt;0,INDEX(Kalender!IG$81:IG$110,MAX(1,$F49))&gt;INDEX(Kalender!$B$81:$B$110,MAX(1,$F49)))),2,0))</f>
        <v>0</v>
      </c>
      <c r="IH49" s="5" t="n">
        <f aca="false">IF(Kalender!IH49&lt;&gt;1,0,IF(AND($B49&gt;0,INDEX(Kalender!IH$68:IH$77,MAX(1,$B49))&gt;INDEX(Kalender!$B$68:$B$77,MAX(1,$B49))),1,0)+IF(OR(AND($C49&gt;0,INDEX(Kalender!IH$81:IH$110,MAX(1,$C49))&gt;INDEX(Kalender!$B$81:$B$110,MAX(1,$C49))),AND($D49&gt;0,INDEX(Kalender!IH$81:IH$110,MAX(1,$D49))&gt;INDEX(Kalender!$B$81:$B$110,MAX(1,$D49))),AND($E49&gt;0,INDEX(Kalender!IH$81:IH$110,MAX(1,$E49))&gt;INDEX(Kalender!$B$81:$B$110,MAX(1,$E49))),AND($F49&gt;0,INDEX(Kalender!IH$81:IH$110,MAX(1,$F49))&gt;INDEX(Kalender!$B$81:$B$110,MAX(1,$F49)))),2,0))</f>
        <v>0</v>
      </c>
      <c r="II49" s="5" t="n">
        <f aca="false">IF(Kalender!II49&lt;&gt;1,0,IF(AND($B49&gt;0,INDEX(Kalender!II$68:II$77,MAX(1,$B49))&gt;INDEX(Kalender!$B$68:$B$77,MAX(1,$B49))),1,0)+IF(OR(AND($C49&gt;0,INDEX(Kalender!II$81:II$110,MAX(1,$C49))&gt;INDEX(Kalender!$B$81:$B$110,MAX(1,$C49))),AND($D49&gt;0,INDEX(Kalender!II$81:II$110,MAX(1,$D49))&gt;INDEX(Kalender!$B$81:$B$110,MAX(1,$D49))),AND($E49&gt;0,INDEX(Kalender!II$81:II$110,MAX(1,$E49))&gt;INDEX(Kalender!$B$81:$B$110,MAX(1,$E49))),AND($F49&gt;0,INDEX(Kalender!II$81:II$110,MAX(1,$F49))&gt;INDEX(Kalender!$B$81:$B$110,MAX(1,$F49)))),2,0))</f>
        <v>0</v>
      </c>
      <c r="IJ49" s="5" t="n">
        <f aca="false">IF(Kalender!IJ49&lt;&gt;1,0,IF(AND($B49&gt;0,INDEX(Kalender!IJ$68:IJ$77,MAX(1,$B49))&gt;INDEX(Kalender!$B$68:$B$77,MAX(1,$B49))),1,0)+IF(OR(AND($C49&gt;0,INDEX(Kalender!IJ$81:IJ$110,MAX(1,$C49))&gt;INDEX(Kalender!$B$81:$B$110,MAX(1,$C49))),AND($D49&gt;0,INDEX(Kalender!IJ$81:IJ$110,MAX(1,$D49))&gt;INDEX(Kalender!$B$81:$B$110,MAX(1,$D49))),AND($E49&gt;0,INDEX(Kalender!IJ$81:IJ$110,MAX(1,$E49))&gt;INDEX(Kalender!$B$81:$B$110,MAX(1,$E49))),AND($F49&gt;0,INDEX(Kalender!IJ$81:IJ$110,MAX(1,$F49))&gt;INDEX(Kalender!$B$81:$B$110,MAX(1,$F49)))),2,0))</f>
        <v>0</v>
      </c>
      <c r="IK49" s="5" t="n">
        <f aca="false">IF(Kalender!IK49&lt;&gt;1,0,IF(AND($B49&gt;0,INDEX(Kalender!IK$68:IK$77,MAX(1,$B49))&gt;INDEX(Kalender!$B$68:$B$77,MAX(1,$B49))),1,0)+IF(OR(AND($C49&gt;0,INDEX(Kalender!IK$81:IK$110,MAX(1,$C49))&gt;INDEX(Kalender!$B$81:$B$110,MAX(1,$C49))),AND($D49&gt;0,INDEX(Kalender!IK$81:IK$110,MAX(1,$D49))&gt;INDEX(Kalender!$B$81:$B$110,MAX(1,$D49))),AND($E49&gt;0,INDEX(Kalender!IK$81:IK$110,MAX(1,$E49))&gt;INDEX(Kalender!$B$81:$B$110,MAX(1,$E49))),AND($F49&gt;0,INDEX(Kalender!IK$81:IK$110,MAX(1,$F49))&gt;INDEX(Kalender!$B$81:$B$110,MAX(1,$F49)))),2,0))</f>
        <v>0</v>
      </c>
      <c r="IL49" s="5" t="n">
        <f aca="false">IF(Kalender!IL49&lt;&gt;1,0,IF(AND($B49&gt;0,INDEX(Kalender!IL$68:IL$77,MAX(1,$B49))&gt;INDEX(Kalender!$B$68:$B$77,MAX(1,$B49))),1,0)+IF(OR(AND($C49&gt;0,INDEX(Kalender!IL$81:IL$110,MAX(1,$C49))&gt;INDEX(Kalender!$B$81:$B$110,MAX(1,$C49))),AND($D49&gt;0,INDEX(Kalender!IL$81:IL$110,MAX(1,$D49))&gt;INDEX(Kalender!$B$81:$B$110,MAX(1,$D49))),AND($E49&gt;0,INDEX(Kalender!IL$81:IL$110,MAX(1,$E49))&gt;INDEX(Kalender!$B$81:$B$110,MAX(1,$E49))),AND($F49&gt;0,INDEX(Kalender!IL$81:IL$110,MAX(1,$F49))&gt;INDEX(Kalender!$B$81:$B$110,MAX(1,$F49)))),2,0))</f>
        <v>0</v>
      </c>
      <c r="IM49" s="5" t="n">
        <f aca="false">IF(Kalender!IM49&lt;&gt;1,0,IF(AND($B49&gt;0,INDEX(Kalender!IM$68:IM$77,MAX(1,$B49))&gt;INDEX(Kalender!$B$68:$B$77,MAX(1,$B49))),1,0)+IF(OR(AND($C49&gt;0,INDEX(Kalender!IM$81:IM$110,MAX(1,$C49))&gt;INDEX(Kalender!$B$81:$B$110,MAX(1,$C49))),AND($D49&gt;0,INDEX(Kalender!IM$81:IM$110,MAX(1,$D49))&gt;INDEX(Kalender!$B$81:$B$110,MAX(1,$D49))),AND($E49&gt;0,INDEX(Kalender!IM$81:IM$110,MAX(1,$E49))&gt;INDEX(Kalender!$B$81:$B$110,MAX(1,$E49))),AND($F49&gt;0,INDEX(Kalender!IM$81:IM$110,MAX(1,$F49))&gt;INDEX(Kalender!$B$81:$B$110,MAX(1,$F49)))),2,0))</f>
        <v>0</v>
      </c>
      <c r="IN49" s="5" t="n">
        <f aca="false">IF(Kalender!IN49&lt;&gt;1,0,IF(AND($B49&gt;0,INDEX(Kalender!IN$68:IN$77,MAX(1,$B49))&gt;INDEX(Kalender!$B$68:$B$77,MAX(1,$B49))),1,0)+IF(OR(AND($C49&gt;0,INDEX(Kalender!IN$81:IN$110,MAX(1,$C49))&gt;INDEX(Kalender!$B$81:$B$110,MAX(1,$C49))),AND($D49&gt;0,INDEX(Kalender!IN$81:IN$110,MAX(1,$D49))&gt;INDEX(Kalender!$B$81:$B$110,MAX(1,$D49))),AND($E49&gt;0,INDEX(Kalender!IN$81:IN$110,MAX(1,$E49))&gt;INDEX(Kalender!$B$81:$B$110,MAX(1,$E49))),AND($F49&gt;0,INDEX(Kalender!IN$81:IN$110,MAX(1,$F49))&gt;INDEX(Kalender!$B$81:$B$110,MAX(1,$F49)))),2,0))</f>
        <v>0</v>
      </c>
      <c r="IO49" s="5" t="n">
        <f aca="false">IF(Kalender!IO49&lt;&gt;1,0,IF(AND($B49&gt;0,INDEX(Kalender!IO$68:IO$77,MAX(1,$B49))&gt;INDEX(Kalender!$B$68:$B$77,MAX(1,$B49))),1,0)+IF(OR(AND($C49&gt;0,INDEX(Kalender!IO$81:IO$110,MAX(1,$C49))&gt;INDEX(Kalender!$B$81:$B$110,MAX(1,$C49))),AND($D49&gt;0,INDEX(Kalender!IO$81:IO$110,MAX(1,$D49))&gt;INDEX(Kalender!$B$81:$B$110,MAX(1,$D49))),AND($E49&gt;0,INDEX(Kalender!IO$81:IO$110,MAX(1,$E49))&gt;INDEX(Kalender!$B$81:$B$110,MAX(1,$E49))),AND($F49&gt;0,INDEX(Kalender!IO$81:IO$110,MAX(1,$F49))&gt;INDEX(Kalender!$B$81:$B$110,MAX(1,$F49)))),2,0))</f>
        <v>0</v>
      </c>
      <c r="IP49" s="5" t="n">
        <f aca="false">IF(Kalender!IP49&lt;&gt;1,0,IF(AND($B49&gt;0,INDEX(Kalender!IP$68:IP$77,MAX(1,$B49))&gt;INDEX(Kalender!$B$68:$B$77,MAX(1,$B49))),1,0)+IF(OR(AND($C49&gt;0,INDEX(Kalender!IP$81:IP$110,MAX(1,$C49))&gt;INDEX(Kalender!$B$81:$B$110,MAX(1,$C49))),AND($D49&gt;0,INDEX(Kalender!IP$81:IP$110,MAX(1,$D49))&gt;INDEX(Kalender!$B$81:$B$110,MAX(1,$D49))),AND($E49&gt;0,INDEX(Kalender!IP$81:IP$110,MAX(1,$E49))&gt;INDEX(Kalender!$B$81:$B$110,MAX(1,$E49))),AND($F49&gt;0,INDEX(Kalender!IP$81:IP$110,MAX(1,$F49))&gt;INDEX(Kalender!$B$81:$B$110,MAX(1,$F49)))),2,0))</f>
        <v>0</v>
      </c>
      <c r="IQ49" s="5" t="n">
        <f aca="false">IF(Kalender!IQ49&lt;&gt;1,0,IF(AND($B49&gt;0,INDEX(Kalender!IQ$68:IQ$77,MAX(1,$B49))&gt;INDEX(Kalender!$B$68:$B$77,MAX(1,$B49))),1,0)+IF(OR(AND($C49&gt;0,INDEX(Kalender!IQ$81:IQ$110,MAX(1,$C49))&gt;INDEX(Kalender!$B$81:$B$110,MAX(1,$C49))),AND($D49&gt;0,INDEX(Kalender!IQ$81:IQ$110,MAX(1,$D49))&gt;INDEX(Kalender!$B$81:$B$110,MAX(1,$D49))),AND($E49&gt;0,INDEX(Kalender!IQ$81:IQ$110,MAX(1,$E49))&gt;INDEX(Kalender!$B$81:$B$110,MAX(1,$E49))),AND($F49&gt;0,INDEX(Kalender!IQ$81:IQ$110,MAX(1,$F49))&gt;INDEX(Kalender!$B$81:$B$110,MAX(1,$F49)))),2,0))</f>
        <v>0</v>
      </c>
      <c r="IR49" s="5" t="n">
        <f aca="false">IF(Kalender!IR49&lt;&gt;1,0,IF(AND($B49&gt;0,INDEX(Kalender!IR$68:IR$77,MAX(1,$B49))&gt;INDEX(Kalender!$B$68:$B$77,MAX(1,$B49))),1,0)+IF(OR(AND($C49&gt;0,INDEX(Kalender!IR$81:IR$110,MAX(1,$C49))&gt;INDEX(Kalender!$B$81:$B$110,MAX(1,$C49))),AND($D49&gt;0,INDEX(Kalender!IR$81:IR$110,MAX(1,$D49))&gt;INDEX(Kalender!$B$81:$B$110,MAX(1,$D49))),AND($E49&gt;0,INDEX(Kalender!IR$81:IR$110,MAX(1,$E49))&gt;INDEX(Kalender!$B$81:$B$110,MAX(1,$E49))),AND($F49&gt;0,INDEX(Kalender!IR$81:IR$110,MAX(1,$F49))&gt;INDEX(Kalender!$B$81:$B$110,MAX(1,$F49)))),2,0))</f>
        <v>0</v>
      </c>
      <c r="IS49" s="5" t="n">
        <f aca="false">IF(Kalender!IS49&lt;&gt;1,0,IF(AND($B49&gt;0,INDEX(Kalender!IS$68:IS$77,MAX(1,$B49))&gt;INDEX(Kalender!$B$68:$B$77,MAX(1,$B49))),1,0)+IF(OR(AND($C49&gt;0,INDEX(Kalender!IS$81:IS$110,MAX(1,$C49))&gt;INDEX(Kalender!$B$81:$B$110,MAX(1,$C49))),AND($D49&gt;0,INDEX(Kalender!IS$81:IS$110,MAX(1,$D49))&gt;INDEX(Kalender!$B$81:$B$110,MAX(1,$D49))),AND($E49&gt;0,INDEX(Kalender!IS$81:IS$110,MAX(1,$E49))&gt;INDEX(Kalender!$B$81:$B$110,MAX(1,$E49))),AND($F49&gt;0,INDEX(Kalender!IS$81:IS$110,MAX(1,$F49))&gt;INDEX(Kalender!$B$81:$B$110,MAX(1,$F49)))),2,0))</f>
        <v>0</v>
      </c>
      <c r="IT49" s="5" t="n">
        <f aca="false">IF(Kalender!IT49&lt;&gt;1,0,IF(AND($B49&gt;0,INDEX(Kalender!IT$68:IT$77,MAX(1,$B49))&gt;INDEX(Kalender!$B$68:$B$77,MAX(1,$B49))),1,0)+IF(OR(AND($C49&gt;0,INDEX(Kalender!IT$81:IT$110,MAX(1,$C49))&gt;INDEX(Kalender!$B$81:$B$110,MAX(1,$C49))),AND($D49&gt;0,INDEX(Kalender!IT$81:IT$110,MAX(1,$D49))&gt;INDEX(Kalender!$B$81:$B$110,MAX(1,$D49))),AND($E49&gt;0,INDEX(Kalender!IT$81:IT$110,MAX(1,$E49))&gt;INDEX(Kalender!$B$81:$B$110,MAX(1,$E49))),AND($F49&gt;0,INDEX(Kalender!IT$81:IT$110,MAX(1,$F49))&gt;INDEX(Kalender!$B$81:$B$110,MAX(1,$F49)))),2,0))</f>
        <v>0</v>
      </c>
      <c r="IU49" s="5" t="n">
        <f aca="false">IF(Kalender!IU49&lt;&gt;1,0,IF(AND($B49&gt;0,INDEX(Kalender!IU$68:IU$77,MAX(1,$B49))&gt;INDEX(Kalender!$B$68:$B$77,MAX(1,$B49))),1,0)+IF(OR(AND($C49&gt;0,INDEX(Kalender!IU$81:IU$110,MAX(1,$C49))&gt;INDEX(Kalender!$B$81:$B$110,MAX(1,$C49))),AND($D49&gt;0,INDEX(Kalender!IU$81:IU$110,MAX(1,$D49))&gt;INDEX(Kalender!$B$81:$B$110,MAX(1,$D49))),AND($E49&gt;0,INDEX(Kalender!IU$81:IU$110,MAX(1,$E49))&gt;INDEX(Kalender!$B$81:$B$110,MAX(1,$E49))),AND($F49&gt;0,INDEX(Kalender!IU$81:IU$110,MAX(1,$F49))&gt;INDEX(Kalender!$B$81:$B$110,MAX(1,$F49)))),2,0))</f>
        <v>0</v>
      </c>
      <c r="IV49" s="5" t="n">
        <f aca="false">IF(Kalender!IV49&lt;&gt;1,0,IF(AND($B49&gt;0,INDEX(Kalender!IV$68:IV$77,MAX(1,$B49))&gt;INDEX(Kalender!$B$68:$B$77,MAX(1,$B49))),1,0)+IF(OR(AND($C49&gt;0,INDEX(Kalender!IV$81:IV$110,MAX(1,$C49))&gt;INDEX(Kalender!$B$81:$B$110,MAX(1,$C49))),AND($D49&gt;0,INDEX(Kalender!IV$81:IV$110,MAX(1,$D49))&gt;INDEX(Kalender!$B$81:$B$110,MAX(1,$D49))),AND($E49&gt;0,INDEX(Kalender!IV$81:IV$110,MAX(1,$E49))&gt;INDEX(Kalender!$B$81:$B$110,MAX(1,$E49))),AND($F49&gt;0,INDEX(Kalender!IV$81:IV$110,MAX(1,$F49))&gt;INDEX(Kalender!$B$81:$B$110,MAX(1,$F49)))),2,0))</f>
        <v>0</v>
      </c>
      <c r="IW49" s="5" t="n">
        <f aca="false">IF(Kalender!IW49&lt;&gt;1,0,IF(AND($B49&gt;0,INDEX(Kalender!IW$68:IW$77,MAX(1,$B49))&gt;INDEX(Kalender!$B$68:$B$77,MAX(1,$B49))),1,0)+IF(OR(AND($C49&gt;0,INDEX(Kalender!IW$81:IW$110,MAX(1,$C49))&gt;INDEX(Kalender!$B$81:$B$110,MAX(1,$C49))),AND($D49&gt;0,INDEX(Kalender!IW$81:IW$110,MAX(1,$D49))&gt;INDEX(Kalender!$B$81:$B$110,MAX(1,$D49))),AND($E49&gt;0,INDEX(Kalender!IW$81:IW$110,MAX(1,$E49))&gt;INDEX(Kalender!$B$81:$B$110,MAX(1,$E49))),AND($F49&gt;0,INDEX(Kalender!IW$81:IW$110,MAX(1,$F49))&gt;INDEX(Kalender!$B$81:$B$110,MAX(1,$F49)))),2,0))</f>
        <v>0</v>
      </c>
      <c r="IX49" s="5" t="n">
        <f aca="false">IF(Kalender!IX49&lt;&gt;1,0,IF(AND($B49&gt;0,INDEX(Kalender!IX$68:IX$77,MAX(1,$B49))&gt;INDEX(Kalender!$B$68:$B$77,MAX(1,$B49))),1,0)+IF(OR(AND($C49&gt;0,INDEX(Kalender!IX$81:IX$110,MAX(1,$C49))&gt;INDEX(Kalender!$B$81:$B$110,MAX(1,$C49))),AND($D49&gt;0,INDEX(Kalender!IX$81:IX$110,MAX(1,$D49))&gt;INDEX(Kalender!$B$81:$B$110,MAX(1,$D49))),AND($E49&gt;0,INDEX(Kalender!IX$81:IX$110,MAX(1,$E49))&gt;INDEX(Kalender!$B$81:$B$110,MAX(1,$E49))),AND($F49&gt;0,INDEX(Kalender!IX$81:IX$110,MAX(1,$F49))&gt;INDEX(Kalender!$B$81:$B$110,MAX(1,$F49)))),2,0))</f>
        <v>0</v>
      </c>
      <c r="IY49" s="5" t="n">
        <f aca="false">IF(Kalender!IY49&lt;&gt;1,0,IF(AND($B49&gt;0,INDEX(Kalender!IY$68:IY$77,MAX(1,$B49))&gt;INDEX(Kalender!$B$68:$B$77,MAX(1,$B49))),1,0)+IF(OR(AND($C49&gt;0,INDEX(Kalender!IY$81:IY$110,MAX(1,$C49))&gt;INDEX(Kalender!$B$81:$B$110,MAX(1,$C49))),AND($D49&gt;0,INDEX(Kalender!IY$81:IY$110,MAX(1,$D49))&gt;INDEX(Kalender!$B$81:$B$110,MAX(1,$D49))),AND($E49&gt;0,INDEX(Kalender!IY$81:IY$110,MAX(1,$E49))&gt;INDEX(Kalender!$B$81:$B$110,MAX(1,$E49))),AND($F49&gt;0,INDEX(Kalender!IY$81:IY$110,MAX(1,$F49))&gt;INDEX(Kalender!$B$81:$B$110,MAX(1,$F49)))),2,0))</f>
        <v>0</v>
      </c>
      <c r="IZ49" s="5" t="n">
        <f aca="false">IF(Kalender!IZ49&lt;&gt;1,0,IF(AND($B49&gt;0,INDEX(Kalender!IZ$68:IZ$77,MAX(1,$B49))&gt;INDEX(Kalender!$B$68:$B$77,MAX(1,$B49))),1,0)+IF(OR(AND($C49&gt;0,INDEX(Kalender!IZ$81:IZ$110,MAX(1,$C49))&gt;INDEX(Kalender!$B$81:$B$110,MAX(1,$C49))),AND($D49&gt;0,INDEX(Kalender!IZ$81:IZ$110,MAX(1,$D49))&gt;INDEX(Kalender!$B$81:$B$110,MAX(1,$D49))),AND($E49&gt;0,INDEX(Kalender!IZ$81:IZ$110,MAX(1,$E49))&gt;INDEX(Kalender!$B$81:$B$110,MAX(1,$E49))),AND($F49&gt;0,INDEX(Kalender!IZ$81:IZ$110,MAX(1,$F49))&gt;INDEX(Kalender!$B$81:$B$110,MAX(1,$F49)))),2,0))</f>
        <v>0</v>
      </c>
      <c r="JA49" s="5" t="n">
        <f aca="false">IF(Kalender!JA49&lt;&gt;1,0,IF(AND($B49&gt;0,INDEX(Kalender!JA$68:JA$77,MAX(1,$B49))&gt;INDEX(Kalender!$B$68:$B$77,MAX(1,$B49))),1,0)+IF(OR(AND($C49&gt;0,INDEX(Kalender!JA$81:JA$110,MAX(1,$C49))&gt;INDEX(Kalender!$B$81:$B$110,MAX(1,$C49))),AND($D49&gt;0,INDEX(Kalender!JA$81:JA$110,MAX(1,$D49))&gt;INDEX(Kalender!$B$81:$B$110,MAX(1,$D49))),AND($E49&gt;0,INDEX(Kalender!JA$81:JA$110,MAX(1,$E49))&gt;INDEX(Kalender!$B$81:$B$110,MAX(1,$E49))),AND($F49&gt;0,INDEX(Kalender!JA$81:JA$110,MAX(1,$F49))&gt;INDEX(Kalender!$B$81:$B$110,MAX(1,$F49)))),2,0))</f>
        <v>0</v>
      </c>
      <c r="JB49" s="5" t="n">
        <f aca="false">IF(Kalender!JB49&lt;&gt;1,0,IF(AND($B49&gt;0,INDEX(Kalender!JB$68:JB$77,MAX(1,$B49))&gt;INDEX(Kalender!$B$68:$B$77,MAX(1,$B49))),1,0)+IF(OR(AND($C49&gt;0,INDEX(Kalender!JB$81:JB$110,MAX(1,$C49))&gt;INDEX(Kalender!$B$81:$B$110,MAX(1,$C49))),AND($D49&gt;0,INDEX(Kalender!JB$81:JB$110,MAX(1,$D49))&gt;INDEX(Kalender!$B$81:$B$110,MAX(1,$D49))),AND($E49&gt;0,INDEX(Kalender!JB$81:JB$110,MAX(1,$E49))&gt;INDEX(Kalender!$B$81:$B$110,MAX(1,$E49))),AND($F49&gt;0,INDEX(Kalender!JB$81:JB$110,MAX(1,$F49))&gt;INDEX(Kalender!$B$81:$B$110,MAX(1,$F49)))),2,0))</f>
        <v>0</v>
      </c>
      <c r="JC49" s="5" t="n">
        <f aca="false">IF(Kalender!JC49&lt;&gt;1,0,IF(AND($B49&gt;0,INDEX(Kalender!JC$68:JC$77,MAX(1,$B49))&gt;INDEX(Kalender!$B$68:$B$77,MAX(1,$B49))),1,0)+IF(OR(AND($C49&gt;0,INDEX(Kalender!JC$81:JC$110,MAX(1,$C49))&gt;INDEX(Kalender!$B$81:$B$110,MAX(1,$C49))),AND($D49&gt;0,INDEX(Kalender!JC$81:JC$110,MAX(1,$D49))&gt;INDEX(Kalender!$B$81:$B$110,MAX(1,$D49))),AND($E49&gt;0,INDEX(Kalender!JC$81:JC$110,MAX(1,$E49))&gt;INDEX(Kalender!$B$81:$B$110,MAX(1,$E49))),AND($F49&gt;0,INDEX(Kalender!JC$81:JC$110,MAX(1,$F49))&gt;INDEX(Kalender!$B$81:$B$110,MAX(1,$F49)))),2,0))</f>
        <v>0</v>
      </c>
      <c r="JD49" s="5" t="n">
        <f aca="false">IF(Kalender!JD49&lt;&gt;1,0,IF(AND($B49&gt;0,INDEX(Kalender!JD$68:JD$77,MAX(1,$B49))&gt;INDEX(Kalender!$B$68:$B$77,MAX(1,$B49))),1,0)+IF(OR(AND($C49&gt;0,INDEX(Kalender!JD$81:JD$110,MAX(1,$C49))&gt;INDEX(Kalender!$B$81:$B$110,MAX(1,$C49))),AND($D49&gt;0,INDEX(Kalender!JD$81:JD$110,MAX(1,$D49))&gt;INDEX(Kalender!$B$81:$B$110,MAX(1,$D49))),AND($E49&gt;0,INDEX(Kalender!JD$81:JD$110,MAX(1,$E49))&gt;INDEX(Kalender!$B$81:$B$110,MAX(1,$E49))),AND($F49&gt;0,INDEX(Kalender!JD$81:JD$110,MAX(1,$F49))&gt;INDEX(Kalender!$B$81:$B$110,MAX(1,$F49)))),2,0))</f>
        <v>0</v>
      </c>
      <c r="JE49" s="5" t="n">
        <f aca="false">IF(Kalender!JE49&lt;&gt;1,0,IF(AND($B49&gt;0,INDEX(Kalender!JE$68:JE$77,MAX(1,$B49))&gt;INDEX(Kalender!$B$68:$B$77,MAX(1,$B49))),1,0)+IF(OR(AND($C49&gt;0,INDEX(Kalender!JE$81:JE$110,MAX(1,$C49))&gt;INDEX(Kalender!$B$81:$B$110,MAX(1,$C49))),AND($D49&gt;0,INDEX(Kalender!JE$81:JE$110,MAX(1,$D49))&gt;INDEX(Kalender!$B$81:$B$110,MAX(1,$D49))),AND($E49&gt;0,INDEX(Kalender!JE$81:JE$110,MAX(1,$E49))&gt;INDEX(Kalender!$B$81:$B$110,MAX(1,$E49))),AND($F49&gt;0,INDEX(Kalender!JE$81:JE$110,MAX(1,$F49))&gt;INDEX(Kalender!$B$81:$B$110,MAX(1,$F49)))),2,0))</f>
        <v>0</v>
      </c>
      <c r="JF49" s="5" t="n">
        <f aca="false">IF(Kalender!JF49&lt;&gt;1,0,IF(AND($B49&gt;0,INDEX(Kalender!JF$68:JF$77,MAX(1,$B49))&gt;INDEX(Kalender!$B$68:$B$77,MAX(1,$B49))),1,0)+IF(OR(AND($C49&gt;0,INDEX(Kalender!JF$81:JF$110,MAX(1,$C49))&gt;INDEX(Kalender!$B$81:$B$110,MAX(1,$C49))),AND($D49&gt;0,INDEX(Kalender!JF$81:JF$110,MAX(1,$D49))&gt;INDEX(Kalender!$B$81:$B$110,MAX(1,$D49))),AND($E49&gt;0,INDEX(Kalender!JF$81:JF$110,MAX(1,$E49))&gt;INDEX(Kalender!$B$81:$B$110,MAX(1,$E49))),AND($F49&gt;0,INDEX(Kalender!JF$81:JF$110,MAX(1,$F49))&gt;INDEX(Kalender!$B$81:$B$110,MAX(1,$F49)))),2,0))</f>
        <v>0</v>
      </c>
      <c r="JG49" s="5" t="n">
        <f aca="false">IF(Kalender!JG49&lt;&gt;1,0,IF(AND($B49&gt;0,INDEX(Kalender!JG$68:JG$77,MAX(1,$B49))&gt;INDEX(Kalender!$B$68:$B$77,MAX(1,$B49))),1,0)+IF(OR(AND($C49&gt;0,INDEX(Kalender!JG$81:JG$110,MAX(1,$C49))&gt;INDEX(Kalender!$B$81:$B$110,MAX(1,$C49))),AND($D49&gt;0,INDEX(Kalender!JG$81:JG$110,MAX(1,$D49))&gt;INDEX(Kalender!$B$81:$B$110,MAX(1,$D49))),AND($E49&gt;0,INDEX(Kalender!JG$81:JG$110,MAX(1,$E49))&gt;INDEX(Kalender!$B$81:$B$110,MAX(1,$E49))),AND($F49&gt;0,INDEX(Kalender!JG$81:JG$110,MAX(1,$F49))&gt;INDEX(Kalender!$B$81:$B$110,MAX(1,$F49)))),2,0))</f>
        <v>0</v>
      </c>
      <c r="JH49" s="5" t="n">
        <f aca="false">IF(Kalender!JH49&lt;&gt;1,0,IF(AND($B49&gt;0,INDEX(Kalender!JH$68:JH$77,MAX(1,$B49))&gt;INDEX(Kalender!$B$68:$B$77,MAX(1,$B49))),1,0)+IF(OR(AND($C49&gt;0,INDEX(Kalender!JH$81:JH$110,MAX(1,$C49))&gt;INDEX(Kalender!$B$81:$B$110,MAX(1,$C49))),AND($D49&gt;0,INDEX(Kalender!JH$81:JH$110,MAX(1,$D49))&gt;INDEX(Kalender!$B$81:$B$110,MAX(1,$D49))),AND($E49&gt;0,INDEX(Kalender!JH$81:JH$110,MAX(1,$E49))&gt;INDEX(Kalender!$B$81:$B$110,MAX(1,$E49))),AND($F49&gt;0,INDEX(Kalender!JH$81:JH$110,MAX(1,$F49))&gt;INDEX(Kalender!$B$81:$B$110,MAX(1,$F49)))),2,0))</f>
        <v>0</v>
      </c>
      <c r="JI49" s="5" t="n">
        <f aca="false">IF(Kalender!JI49&lt;&gt;1,0,IF(AND($B49&gt;0,INDEX(Kalender!JI$68:JI$77,MAX(1,$B49))&gt;INDEX(Kalender!$B$68:$B$77,MAX(1,$B49))),1,0)+IF(OR(AND($C49&gt;0,INDEX(Kalender!JI$81:JI$110,MAX(1,$C49))&gt;INDEX(Kalender!$B$81:$B$110,MAX(1,$C49))),AND($D49&gt;0,INDEX(Kalender!JI$81:JI$110,MAX(1,$D49))&gt;INDEX(Kalender!$B$81:$B$110,MAX(1,$D49))),AND($E49&gt;0,INDEX(Kalender!JI$81:JI$110,MAX(1,$E49))&gt;INDEX(Kalender!$B$81:$B$110,MAX(1,$E49))),AND($F49&gt;0,INDEX(Kalender!JI$81:JI$110,MAX(1,$F49))&gt;INDEX(Kalender!$B$81:$B$110,MAX(1,$F49)))),2,0))</f>
        <v>0</v>
      </c>
      <c r="JJ49" s="5" t="n">
        <f aca="false">IF(Kalender!JJ49&lt;&gt;1,0,IF(AND($B49&gt;0,INDEX(Kalender!JJ$68:JJ$77,MAX(1,$B49))&gt;INDEX(Kalender!$B$68:$B$77,MAX(1,$B49))),1,0)+IF(OR(AND($C49&gt;0,INDEX(Kalender!JJ$81:JJ$110,MAX(1,$C49))&gt;INDEX(Kalender!$B$81:$B$110,MAX(1,$C49))),AND($D49&gt;0,INDEX(Kalender!JJ$81:JJ$110,MAX(1,$D49))&gt;INDEX(Kalender!$B$81:$B$110,MAX(1,$D49))),AND($E49&gt;0,INDEX(Kalender!JJ$81:JJ$110,MAX(1,$E49))&gt;INDEX(Kalender!$B$81:$B$110,MAX(1,$E49))),AND($F49&gt;0,INDEX(Kalender!JJ$81:JJ$110,MAX(1,$F49))&gt;INDEX(Kalender!$B$81:$B$110,MAX(1,$F49)))),2,0))</f>
        <v>0</v>
      </c>
      <c r="JK49" s="5" t="n">
        <f aca="false">IF(Kalender!JK49&lt;&gt;1,0,IF(AND($B49&gt;0,INDEX(Kalender!JK$68:JK$77,MAX(1,$B49))&gt;INDEX(Kalender!$B$68:$B$77,MAX(1,$B49))),1,0)+IF(OR(AND($C49&gt;0,INDEX(Kalender!JK$81:JK$110,MAX(1,$C49))&gt;INDEX(Kalender!$B$81:$B$110,MAX(1,$C49))),AND($D49&gt;0,INDEX(Kalender!JK$81:JK$110,MAX(1,$D49))&gt;INDEX(Kalender!$B$81:$B$110,MAX(1,$D49))),AND($E49&gt;0,INDEX(Kalender!JK$81:JK$110,MAX(1,$E49))&gt;INDEX(Kalender!$B$81:$B$110,MAX(1,$E49))),AND($F49&gt;0,INDEX(Kalender!JK$81:JK$110,MAX(1,$F49))&gt;INDEX(Kalender!$B$81:$B$110,MAX(1,$F49)))),2,0))</f>
        <v>0</v>
      </c>
      <c r="JL49" s="5" t="n">
        <f aca="false">IF(Kalender!JL49&lt;&gt;1,0,IF(AND($B49&gt;0,INDEX(Kalender!JL$68:JL$77,MAX(1,$B49))&gt;INDEX(Kalender!$B$68:$B$77,MAX(1,$B49))),1,0)+IF(OR(AND($C49&gt;0,INDEX(Kalender!JL$81:JL$110,MAX(1,$C49))&gt;INDEX(Kalender!$B$81:$B$110,MAX(1,$C49))),AND($D49&gt;0,INDEX(Kalender!JL$81:JL$110,MAX(1,$D49))&gt;INDEX(Kalender!$B$81:$B$110,MAX(1,$D49))),AND($E49&gt;0,INDEX(Kalender!JL$81:JL$110,MAX(1,$E49))&gt;INDEX(Kalender!$B$81:$B$110,MAX(1,$E49))),AND($F49&gt;0,INDEX(Kalender!JL$81:JL$110,MAX(1,$F49))&gt;INDEX(Kalender!$B$81:$B$110,MAX(1,$F49)))),2,0))</f>
        <v>0</v>
      </c>
      <c r="JM49" s="5" t="n">
        <f aca="false">IF(Kalender!JM49&lt;&gt;1,0,IF(AND($B49&gt;0,INDEX(Kalender!JM$68:JM$77,MAX(1,$B49))&gt;INDEX(Kalender!$B$68:$B$77,MAX(1,$B49))),1,0)+IF(OR(AND($C49&gt;0,INDEX(Kalender!JM$81:JM$110,MAX(1,$C49))&gt;INDEX(Kalender!$B$81:$B$110,MAX(1,$C49))),AND($D49&gt;0,INDEX(Kalender!JM$81:JM$110,MAX(1,$D49))&gt;INDEX(Kalender!$B$81:$B$110,MAX(1,$D49))),AND($E49&gt;0,INDEX(Kalender!JM$81:JM$110,MAX(1,$E49))&gt;INDEX(Kalender!$B$81:$B$110,MAX(1,$E49))),AND($F49&gt;0,INDEX(Kalender!JM$81:JM$110,MAX(1,$F49))&gt;INDEX(Kalender!$B$81:$B$110,MAX(1,$F49)))),2,0))</f>
        <v>0</v>
      </c>
      <c r="JN49" s="5" t="n">
        <f aca="false">IF(Kalender!JN49&lt;&gt;1,0,IF(AND($B49&gt;0,INDEX(Kalender!JN$68:JN$77,MAX(1,$B49))&gt;INDEX(Kalender!$B$68:$B$77,MAX(1,$B49))),1,0)+IF(OR(AND($C49&gt;0,INDEX(Kalender!JN$81:JN$110,MAX(1,$C49))&gt;INDEX(Kalender!$B$81:$B$110,MAX(1,$C49))),AND($D49&gt;0,INDEX(Kalender!JN$81:JN$110,MAX(1,$D49))&gt;INDEX(Kalender!$B$81:$B$110,MAX(1,$D49))),AND($E49&gt;0,INDEX(Kalender!JN$81:JN$110,MAX(1,$E49))&gt;INDEX(Kalender!$B$81:$B$110,MAX(1,$E49))),AND($F49&gt;0,INDEX(Kalender!JN$81:JN$110,MAX(1,$F49))&gt;INDEX(Kalender!$B$81:$B$110,MAX(1,$F49)))),2,0))</f>
        <v>0</v>
      </c>
      <c r="JO49" s="5" t="n">
        <f aca="false">IF(Kalender!JO49&lt;&gt;1,0,IF(AND($B49&gt;0,INDEX(Kalender!JO$68:JO$77,MAX(1,$B49))&gt;INDEX(Kalender!$B$68:$B$77,MAX(1,$B49))),1,0)+IF(OR(AND($C49&gt;0,INDEX(Kalender!JO$81:JO$110,MAX(1,$C49))&gt;INDEX(Kalender!$B$81:$B$110,MAX(1,$C49))),AND($D49&gt;0,INDEX(Kalender!JO$81:JO$110,MAX(1,$D49))&gt;INDEX(Kalender!$B$81:$B$110,MAX(1,$D49))),AND($E49&gt;0,INDEX(Kalender!JO$81:JO$110,MAX(1,$E49))&gt;INDEX(Kalender!$B$81:$B$110,MAX(1,$E49))),AND($F49&gt;0,INDEX(Kalender!JO$81:JO$110,MAX(1,$F49))&gt;INDEX(Kalender!$B$81:$B$110,MAX(1,$F49)))),2,0))</f>
        <v>0</v>
      </c>
      <c r="JP49" s="5" t="n">
        <f aca="false">IF(Kalender!JP49&lt;&gt;1,0,IF(AND($B49&gt;0,INDEX(Kalender!JP$68:JP$77,MAX(1,$B49))&gt;INDEX(Kalender!$B$68:$B$77,MAX(1,$B49))),1,0)+IF(OR(AND($C49&gt;0,INDEX(Kalender!JP$81:JP$110,MAX(1,$C49))&gt;INDEX(Kalender!$B$81:$B$110,MAX(1,$C49))),AND($D49&gt;0,INDEX(Kalender!JP$81:JP$110,MAX(1,$D49))&gt;INDEX(Kalender!$B$81:$B$110,MAX(1,$D49))),AND($E49&gt;0,INDEX(Kalender!JP$81:JP$110,MAX(1,$E49))&gt;INDEX(Kalender!$B$81:$B$110,MAX(1,$E49))),AND($F49&gt;0,INDEX(Kalender!JP$81:JP$110,MAX(1,$F49))&gt;INDEX(Kalender!$B$81:$B$110,MAX(1,$F49)))),2,0))</f>
        <v>0</v>
      </c>
      <c r="JQ49" s="5" t="n">
        <f aca="false">IF(Kalender!JQ49&lt;&gt;1,0,IF(AND($B49&gt;0,INDEX(Kalender!JQ$68:JQ$77,MAX(1,$B49))&gt;INDEX(Kalender!$B$68:$B$77,MAX(1,$B49))),1,0)+IF(OR(AND($C49&gt;0,INDEX(Kalender!JQ$81:JQ$110,MAX(1,$C49))&gt;INDEX(Kalender!$B$81:$B$110,MAX(1,$C49))),AND($D49&gt;0,INDEX(Kalender!JQ$81:JQ$110,MAX(1,$D49))&gt;INDEX(Kalender!$B$81:$B$110,MAX(1,$D49))),AND($E49&gt;0,INDEX(Kalender!JQ$81:JQ$110,MAX(1,$E49))&gt;INDEX(Kalender!$B$81:$B$110,MAX(1,$E49))),AND($F49&gt;0,INDEX(Kalender!JQ$81:JQ$110,MAX(1,$F49))&gt;INDEX(Kalender!$B$81:$B$110,MAX(1,$F49)))),2,0))</f>
        <v>0</v>
      </c>
      <c r="JR49" s="5" t="n">
        <f aca="false">IF(Kalender!JR49&lt;&gt;1,0,IF(AND($B49&gt;0,INDEX(Kalender!JR$68:JR$77,MAX(1,$B49))&gt;INDEX(Kalender!$B$68:$B$77,MAX(1,$B49))),1,0)+IF(OR(AND($C49&gt;0,INDEX(Kalender!JR$81:JR$110,MAX(1,$C49))&gt;INDEX(Kalender!$B$81:$B$110,MAX(1,$C49))),AND($D49&gt;0,INDEX(Kalender!JR$81:JR$110,MAX(1,$D49))&gt;INDEX(Kalender!$B$81:$B$110,MAX(1,$D49))),AND($E49&gt;0,INDEX(Kalender!JR$81:JR$110,MAX(1,$E49))&gt;INDEX(Kalender!$B$81:$B$110,MAX(1,$E49))),AND($F49&gt;0,INDEX(Kalender!JR$81:JR$110,MAX(1,$F49))&gt;INDEX(Kalender!$B$81:$B$110,MAX(1,$F49)))),2,0))</f>
        <v>0</v>
      </c>
      <c r="JS49" s="5" t="n">
        <f aca="false">IF(Kalender!JS49&lt;&gt;1,0,IF(AND($B49&gt;0,INDEX(Kalender!JS$68:JS$77,MAX(1,$B49))&gt;INDEX(Kalender!$B$68:$B$77,MAX(1,$B49))),1,0)+IF(OR(AND($C49&gt;0,INDEX(Kalender!JS$81:JS$110,MAX(1,$C49))&gt;INDEX(Kalender!$B$81:$B$110,MAX(1,$C49))),AND($D49&gt;0,INDEX(Kalender!JS$81:JS$110,MAX(1,$D49))&gt;INDEX(Kalender!$B$81:$B$110,MAX(1,$D49))),AND($E49&gt;0,INDEX(Kalender!JS$81:JS$110,MAX(1,$E49))&gt;INDEX(Kalender!$B$81:$B$110,MAX(1,$E49))),AND($F49&gt;0,INDEX(Kalender!JS$81:JS$110,MAX(1,$F49))&gt;INDEX(Kalender!$B$81:$B$110,MAX(1,$F49)))),2,0))</f>
        <v>0</v>
      </c>
      <c r="JT49" s="5" t="n">
        <f aca="false">IF(Kalender!JT49&lt;&gt;1,0,IF(AND($B49&gt;0,INDEX(Kalender!JT$68:JT$77,MAX(1,$B49))&gt;INDEX(Kalender!$B$68:$B$77,MAX(1,$B49))),1,0)+IF(OR(AND($C49&gt;0,INDEX(Kalender!JT$81:JT$110,MAX(1,$C49))&gt;INDEX(Kalender!$B$81:$B$110,MAX(1,$C49))),AND($D49&gt;0,INDEX(Kalender!JT$81:JT$110,MAX(1,$D49))&gt;INDEX(Kalender!$B$81:$B$110,MAX(1,$D49))),AND($E49&gt;0,INDEX(Kalender!JT$81:JT$110,MAX(1,$E49))&gt;INDEX(Kalender!$B$81:$B$110,MAX(1,$E49))),AND($F49&gt;0,INDEX(Kalender!JT$81:JT$110,MAX(1,$F49))&gt;INDEX(Kalender!$B$81:$B$110,MAX(1,$F49)))),2,0))</f>
        <v>0</v>
      </c>
      <c r="JU49" s="5" t="n">
        <f aca="false">IF(Kalender!JU49&lt;&gt;1,0,IF(AND($B49&gt;0,INDEX(Kalender!JU$68:JU$77,MAX(1,$B49))&gt;INDEX(Kalender!$B$68:$B$77,MAX(1,$B49))),1,0)+IF(OR(AND($C49&gt;0,INDEX(Kalender!JU$81:JU$110,MAX(1,$C49))&gt;INDEX(Kalender!$B$81:$B$110,MAX(1,$C49))),AND($D49&gt;0,INDEX(Kalender!JU$81:JU$110,MAX(1,$D49))&gt;INDEX(Kalender!$B$81:$B$110,MAX(1,$D49))),AND($E49&gt;0,INDEX(Kalender!JU$81:JU$110,MAX(1,$E49))&gt;INDEX(Kalender!$B$81:$B$110,MAX(1,$E49))),AND($F49&gt;0,INDEX(Kalender!JU$81:JU$110,MAX(1,$F49))&gt;INDEX(Kalender!$B$81:$B$110,MAX(1,$F49)))),2,0))</f>
        <v>0</v>
      </c>
      <c r="JV49" s="5" t="n">
        <f aca="false">IF(Kalender!JV49&lt;&gt;1,0,IF(AND($B49&gt;0,INDEX(Kalender!JV$68:JV$77,MAX(1,$B49))&gt;INDEX(Kalender!$B$68:$B$77,MAX(1,$B49))),1,0)+IF(OR(AND($C49&gt;0,INDEX(Kalender!JV$81:JV$110,MAX(1,$C49))&gt;INDEX(Kalender!$B$81:$B$110,MAX(1,$C49))),AND($D49&gt;0,INDEX(Kalender!JV$81:JV$110,MAX(1,$D49))&gt;INDEX(Kalender!$B$81:$B$110,MAX(1,$D49))),AND($E49&gt;0,INDEX(Kalender!JV$81:JV$110,MAX(1,$E49))&gt;INDEX(Kalender!$B$81:$B$110,MAX(1,$E49))),AND($F49&gt;0,INDEX(Kalender!JV$81:JV$110,MAX(1,$F49))&gt;INDEX(Kalender!$B$81:$B$110,MAX(1,$F49)))),2,0))</f>
        <v>0</v>
      </c>
      <c r="JW49" s="5" t="n">
        <f aca="false">IF(Kalender!JW49&lt;&gt;1,0,IF(AND($B49&gt;0,INDEX(Kalender!JW$68:JW$77,MAX(1,$B49))&gt;INDEX(Kalender!$B$68:$B$77,MAX(1,$B49))),1,0)+IF(OR(AND($C49&gt;0,INDEX(Kalender!JW$81:JW$110,MAX(1,$C49))&gt;INDEX(Kalender!$B$81:$B$110,MAX(1,$C49))),AND($D49&gt;0,INDEX(Kalender!JW$81:JW$110,MAX(1,$D49))&gt;INDEX(Kalender!$B$81:$B$110,MAX(1,$D49))),AND($E49&gt;0,INDEX(Kalender!JW$81:JW$110,MAX(1,$E49))&gt;INDEX(Kalender!$B$81:$B$110,MAX(1,$E49))),AND($F49&gt;0,INDEX(Kalender!JW$81:JW$110,MAX(1,$F49))&gt;INDEX(Kalender!$B$81:$B$110,MAX(1,$F49)))),2,0))</f>
        <v>0</v>
      </c>
      <c r="JX49" s="5" t="n">
        <f aca="false">IF(Kalender!JX49&lt;&gt;1,0,IF(AND($B49&gt;0,INDEX(Kalender!JX$68:JX$77,MAX(1,$B49))&gt;INDEX(Kalender!$B$68:$B$77,MAX(1,$B49))),1,0)+IF(OR(AND($C49&gt;0,INDEX(Kalender!JX$81:JX$110,MAX(1,$C49))&gt;INDEX(Kalender!$B$81:$B$110,MAX(1,$C49))),AND($D49&gt;0,INDEX(Kalender!JX$81:JX$110,MAX(1,$D49))&gt;INDEX(Kalender!$B$81:$B$110,MAX(1,$D49))),AND($E49&gt;0,INDEX(Kalender!JX$81:JX$110,MAX(1,$E49))&gt;INDEX(Kalender!$B$81:$B$110,MAX(1,$E49))),AND($F49&gt;0,INDEX(Kalender!JX$81:JX$110,MAX(1,$F49))&gt;INDEX(Kalender!$B$81:$B$110,MAX(1,$F49)))),2,0))</f>
        <v>0</v>
      </c>
      <c r="JY49" s="5" t="n">
        <f aca="false">IF(Kalender!JY49&lt;&gt;1,0,IF(AND($B49&gt;0,INDEX(Kalender!JY$68:JY$77,MAX(1,$B49))&gt;INDEX(Kalender!$B$68:$B$77,MAX(1,$B49))),1,0)+IF(OR(AND($C49&gt;0,INDEX(Kalender!JY$81:JY$110,MAX(1,$C49))&gt;INDEX(Kalender!$B$81:$B$110,MAX(1,$C49))),AND($D49&gt;0,INDEX(Kalender!JY$81:JY$110,MAX(1,$D49))&gt;INDEX(Kalender!$B$81:$B$110,MAX(1,$D49))),AND($E49&gt;0,INDEX(Kalender!JY$81:JY$110,MAX(1,$E49))&gt;INDEX(Kalender!$B$81:$B$110,MAX(1,$E49))),AND($F49&gt;0,INDEX(Kalender!JY$81:JY$110,MAX(1,$F49))&gt;INDEX(Kalender!$B$81:$B$110,MAX(1,$F49)))),2,0))</f>
        <v>0</v>
      </c>
      <c r="JZ49" s="5" t="n">
        <f aca="false">IF(Kalender!JZ49&lt;&gt;1,0,IF(AND($B49&gt;0,INDEX(Kalender!JZ$68:JZ$77,MAX(1,$B49))&gt;INDEX(Kalender!$B$68:$B$77,MAX(1,$B49))),1,0)+IF(OR(AND($C49&gt;0,INDEX(Kalender!JZ$81:JZ$110,MAX(1,$C49))&gt;INDEX(Kalender!$B$81:$B$110,MAX(1,$C49))),AND($D49&gt;0,INDEX(Kalender!JZ$81:JZ$110,MAX(1,$D49))&gt;INDEX(Kalender!$B$81:$B$110,MAX(1,$D49))),AND($E49&gt;0,INDEX(Kalender!JZ$81:JZ$110,MAX(1,$E49))&gt;INDEX(Kalender!$B$81:$B$110,MAX(1,$E49))),AND($F49&gt;0,INDEX(Kalender!JZ$81:JZ$110,MAX(1,$F49))&gt;INDEX(Kalender!$B$81:$B$110,MAX(1,$F49)))),2,0))</f>
        <v>0</v>
      </c>
      <c r="KA49" s="5" t="n">
        <f aca="false">IF(Kalender!KA49&lt;&gt;1,0,IF(AND($B49&gt;0,INDEX(Kalender!KA$68:KA$77,MAX(1,$B49))&gt;INDEX(Kalender!$B$68:$B$77,MAX(1,$B49))),1,0)+IF(OR(AND($C49&gt;0,INDEX(Kalender!KA$81:KA$110,MAX(1,$C49))&gt;INDEX(Kalender!$B$81:$B$110,MAX(1,$C49))),AND($D49&gt;0,INDEX(Kalender!KA$81:KA$110,MAX(1,$D49))&gt;INDEX(Kalender!$B$81:$B$110,MAX(1,$D49))),AND($E49&gt;0,INDEX(Kalender!KA$81:KA$110,MAX(1,$E49))&gt;INDEX(Kalender!$B$81:$B$110,MAX(1,$E49))),AND($F49&gt;0,INDEX(Kalender!KA$81:KA$110,MAX(1,$F49))&gt;INDEX(Kalender!$B$81:$B$110,MAX(1,$F49)))),2,0))</f>
        <v>0</v>
      </c>
      <c r="KB49" s="5" t="n">
        <f aca="false">IF(Kalender!KB49&lt;&gt;1,0,IF(AND($B49&gt;0,INDEX(Kalender!KB$68:KB$77,MAX(1,$B49))&gt;INDEX(Kalender!$B$68:$B$77,MAX(1,$B49))),1,0)+IF(OR(AND($C49&gt;0,INDEX(Kalender!KB$81:KB$110,MAX(1,$C49))&gt;INDEX(Kalender!$B$81:$B$110,MAX(1,$C49))),AND($D49&gt;0,INDEX(Kalender!KB$81:KB$110,MAX(1,$D49))&gt;INDEX(Kalender!$B$81:$B$110,MAX(1,$D49))),AND($E49&gt;0,INDEX(Kalender!KB$81:KB$110,MAX(1,$E49))&gt;INDEX(Kalender!$B$81:$B$110,MAX(1,$E49))),AND($F49&gt;0,INDEX(Kalender!KB$81:KB$110,MAX(1,$F49))&gt;INDEX(Kalender!$B$81:$B$110,MAX(1,$F49)))),2,0))</f>
        <v>0</v>
      </c>
      <c r="KC49" s="5" t="n">
        <f aca="false">IF(Kalender!KC49&lt;&gt;1,0,IF(AND($B49&gt;0,INDEX(Kalender!KC$68:KC$77,MAX(1,$B49))&gt;INDEX(Kalender!$B$68:$B$77,MAX(1,$B49))),1,0)+IF(OR(AND($C49&gt;0,INDEX(Kalender!KC$81:KC$110,MAX(1,$C49))&gt;INDEX(Kalender!$B$81:$B$110,MAX(1,$C49))),AND($D49&gt;0,INDEX(Kalender!KC$81:KC$110,MAX(1,$D49))&gt;INDEX(Kalender!$B$81:$B$110,MAX(1,$D49))),AND($E49&gt;0,INDEX(Kalender!KC$81:KC$110,MAX(1,$E49))&gt;INDEX(Kalender!$B$81:$B$110,MAX(1,$E49))),AND($F49&gt;0,INDEX(Kalender!KC$81:KC$110,MAX(1,$F49))&gt;INDEX(Kalender!$B$81:$B$110,MAX(1,$F49)))),2,0))</f>
        <v>0</v>
      </c>
      <c r="KD49" s="5" t="n">
        <f aca="false">IF(Kalender!KD49&lt;&gt;1,0,IF(AND($B49&gt;0,INDEX(Kalender!KD$68:KD$77,MAX(1,$B49))&gt;INDEX(Kalender!$B$68:$B$77,MAX(1,$B49))),1,0)+IF(OR(AND($C49&gt;0,INDEX(Kalender!KD$81:KD$110,MAX(1,$C49))&gt;INDEX(Kalender!$B$81:$B$110,MAX(1,$C49))),AND($D49&gt;0,INDEX(Kalender!KD$81:KD$110,MAX(1,$D49))&gt;INDEX(Kalender!$B$81:$B$110,MAX(1,$D49))),AND($E49&gt;0,INDEX(Kalender!KD$81:KD$110,MAX(1,$E49))&gt;INDEX(Kalender!$B$81:$B$110,MAX(1,$E49))),AND($F49&gt;0,INDEX(Kalender!KD$81:KD$110,MAX(1,$F49))&gt;INDEX(Kalender!$B$81:$B$110,MAX(1,$F49)))),2,0))</f>
        <v>0</v>
      </c>
      <c r="KE49" s="5" t="n">
        <f aca="false">IF(Kalender!KE49&lt;&gt;1,0,IF(AND($B49&gt;0,INDEX(Kalender!KE$68:KE$77,MAX(1,$B49))&gt;INDEX(Kalender!$B$68:$B$77,MAX(1,$B49))),1,0)+IF(OR(AND($C49&gt;0,INDEX(Kalender!KE$81:KE$110,MAX(1,$C49))&gt;INDEX(Kalender!$B$81:$B$110,MAX(1,$C49))),AND($D49&gt;0,INDEX(Kalender!KE$81:KE$110,MAX(1,$D49))&gt;INDEX(Kalender!$B$81:$B$110,MAX(1,$D49))),AND($E49&gt;0,INDEX(Kalender!KE$81:KE$110,MAX(1,$E49))&gt;INDEX(Kalender!$B$81:$B$110,MAX(1,$E49))),AND($F49&gt;0,INDEX(Kalender!KE$81:KE$110,MAX(1,$F49))&gt;INDEX(Kalender!$B$81:$B$110,MAX(1,$F49)))),2,0))</f>
        <v>0</v>
      </c>
      <c r="KF49" s="5" t="n">
        <f aca="false">IF(Kalender!KF49&lt;&gt;1,0,IF(AND($B49&gt;0,INDEX(Kalender!KF$68:KF$77,MAX(1,$B49))&gt;INDEX(Kalender!$B$68:$B$77,MAX(1,$B49))),1,0)+IF(OR(AND($C49&gt;0,INDEX(Kalender!KF$81:KF$110,MAX(1,$C49))&gt;INDEX(Kalender!$B$81:$B$110,MAX(1,$C49))),AND($D49&gt;0,INDEX(Kalender!KF$81:KF$110,MAX(1,$D49))&gt;INDEX(Kalender!$B$81:$B$110,MAX(1,$D49))),AND($E49&gt;0,INDEX(Kalender!KF$81:KF$110,MAX(1,$E49))&gt;INDEX(Kalender!$B$81:$B$110,MAX(1,$E49))),AND($F49&gt;0,INDEX(Kalender!KF$81:KF$110,MAX(1,$F49))&gt;INDEX(Kalender!$B$81:$B$110,MAX(1,$F49)))),2,0))</f>
        <v>0</v>
      </c>
      <c r="KG49" s="5" t="n">
        <f aca="false">IF(Kalender!KG49&lt;&gt;1,0,IF(AND($B49&gt;0,INDEX(Kalender!KG$68:KG$77,MAX(1,$B49))&gt;INDEX(Kalender!$B$68:$B$77,MAX(1,$B49))),1,0)+IF(OR(AND($C49&gt;0,INDEX(Kalender!KG$81:KG$110,MAX(1,$C49))&gt;INDEX(Kalender!$B$81:$B$110,MAX(1,$C49))),AND($D49&gt;0,INDEX(Kalender!KG$81:KG$110,MAX(1,$D49))&gt;INDEX(Kalender!$B$81:$B$110,MAX(1,$D49))),AND($E49&gt;0,INDEX(Kalender!KG$81:KG$110,MAX(1,$E49))&gt;INDEX(Kalender!$B$81:$B$110,MAX(1,$E49))),AND($F49&gt;0,INDEX(Kalender!KG$81:KG$110,MAX(1,$F49))&gt;INDEX(Kalender!$B$81:$B$110,MAX(1,$F49)))),2,0))</f>
        <v>0</v>
      </c>
      <c r="KH49" s="5" t="n">
        <f aca="false">IF(Kalender!KH49&lt;&gt;1,0,IF(AND($B49&gt;0,INDEX(Kalender!KH$68:KH$77,MAX(1,$B49))&gt;INDEX(Kalender!$B$68:$B$77,MAX(1,$B49))),1,0)+IF(OR(AND($C49&gt;0,INDEX(Kalender!KH$81:KH$110,MAX(1,$C49))&gt;INDEX(Kalender!$B$81:$B$110,MAX(1,$C49))),AND($D49&gt;0,INDEX(Kalender!KH$81:KH$110,MAX(1,$D49))&gt;INDEX(Kalender!$B$81:$B$110,MAX(1,$D49))),AND($E49&gt;0,INDEX(Kalender!KH$81:KH$110,MAX(1,$E49))&gt;INDEX(Kalender!$B$81:$B$110,MAX(1,$E49))),AND($F49&gt;0,INDEX(Kalender!KH$81:KH$110,MAX(1,$F49))&gt;INDEX(Kalender!$B$81:$B$110,MAX(1,$F49)))),2,0))</f>
        <v>0</v>
      </c>
      <c r="KI49" s="5" t="n">
        <f aca="false">IF(Kalender!KI49&lt;&gt;1,0,IF(AND($B49&gt;0,INDEX(Kalender!KI$68:KI$77,MAX(1,$B49))&gt;INDEX(Kalender!$B$68:$B$77,MAX(1,$B49))),1,0)+IF(OR(AND($C49&gt;0,INDEX(Kalender!KI$81:KI$110,MAX(1,$C49))&gt;INDEX(Kalender!$B$81:$B$110,MAX(1,$C49))),AND($D49&gt;0,INDEX(Kalender!KI$81:KI$110,MAX(1,$D49))&gt;INDEX(Kalender!$B$81:$B$110,MAX(1,$D49))),AND($E49&gt;0,INDEX(Kalender!KI$81:KI$110,MAX(1,$E49))&gt;INDEX(Kalender!$B$81:$B$110,MAX(1,$E49))),AND($F49&gt;0,INDEX(Kalender!KI$81:KI$110,MAX(1,$F49))&gt;INDEX(Kalender!$B$81:$B$110,MAX(1,$F49)))),2,0))</f>
        <v>0</v>
      </c>
      <c r="KJ49" s="5" t="n">
        <f aca="false">IF(Kalender!KJ49&lt;&gt;1,0,IF(AND($B49&gt;0,INDEX(Kalender!KJ$68:KJ$77,MAX(1,$B49))&gt;INDEX(Kalender!$B$68:$B$77,MAX(1,$B49))),1,0)+IF(OR(AND($C49&gt;0,INDEX(Kalender!KJ$81:KJ$110,MAX(1,$C49))&gt;INDEX(Kalender!$B$81:$B$110,MAX(1,$C49))),AND($D49&gt;0,INDEX(Kalender!KJ$81:KJ$110,MAX(1,$D49))&gt;INDEX(Kalender!$B$81:$B$110,MAX(1,$D49))),AND($E49&gt;0,INDEX(Kalender!KJ$81:KJ$110,MAX(1,$E49))&gt;INDEX(Kalender!$B$81:$B$110,MAX(1,$E49))),AND($F49&gt;0,INDEX(Kalender!KJ$81:KJ$110,MAX(1,$F49))&gt;INDEX(Kalender!$B$81:$B$110,MAX(1,$F49)))),2,0))</f>
        <v>0</v>
      </c>
      <c r="KK49" s="5" t="n">
        <f aca="false">IF(Kalender!KK49&lt;&gt;1,0,IF(AND($B49&gt;0,INDEX(Kalender!KK$68:KK$77,MAX(1,$B49))&gt;INDEX(Kalender!$B$68:$B$77,MAX(1,$B49))),1,0)+IF(OR(AND($C49&gt;0,INDEX(Kalender!KK$81:KK$110,MAX(1,$C49))&gt;INDEX(Kalender!$B$81:$B$110,MAX(1,$C49))),AND($D49&gt;0,INDEX(Kalender!KK$81:KK$110,MAX(1,$D49))&gt;INDEX(Kalender!$B$81:$B$110,MAX(1,$D49))),AND($E49&gt;0,INDEX(Kalender!KK$81:KK$110,MAX(1,$E49))&gt;INDEX(Kalender!$B$81:$B$110,MAX(1,$E49))),AND($F49&gt;0,INDEX(Kalender!KK$81:KK$110,MAX(1,$F49))&gt;INDEX(Kalender!$B$81:$B$110,MAX(1,$F49)))),2,0))</f>
        <v>0</v>
      </c>
      <c r="KL49" s="5" t="n">
        <f aca="false">IF(Kalender!KL49&lt;&gt;1,0,IF(AND($B49&gt;0,INDEX(Kalender!KL$68:KL$77,MAX(1,$B49))&gt;INDEX(Kalender!$B$68:$B$77,MAX(1,$B49))),1,0)+IF(OR(AND($C49&gt;0,INDEX(Kalender!KL$81:KL$110,MAX(1,$C49))&gt;INDEX(Kalender!$B$81:$B$110,MAX(1,$C49))),AND($D49&gt;0,INDEX(Kalender!KL$81:KL$110,MAX(1,$D49))&gt;INDEX(Kalender!$B$81:$B$110,MAX(1,$D49))),AND($E49&gt;0,INDEX(Kalender!KL$81:KL$110,MAX(1,$E49))&gt;INDEX(Kalender!$B$81:$B$110,MAX(1,$E49))),AND($F49&gt;0,INDEX(Kalender!KL$81:KL$110,MAX(1,$F49))&gt;INDEX(Kalender!$B$81:$B$110,MAX(1,$F49)))),2,0))</f>
        <v>0</v>
      </c>
      <c r="KM49" s="5" t="n">
        <f aca="false">IF(Kalender!KM49&lt;&gt;1,0,IF(AND($B49&gt;0,INDEX(Kalender!KM$68:KM$77,MAX(1,$B49))&gt;INDEX(Kalender!$B$68:$B$77,MAX(1,$B49))),1,0)+IF(OR(AND($C49&gt;0,INDEX(Kalender!KM$81:KM$110,MAX(1,$C49))&gt;INDEX(Kalender!$B$81:$B$110,MAX(1,$C49))),AND($D49&gt;0,INDEX(Kalender!KM$81:KM$110,MAX(1,$D49))&gt;INDEX(Kalender!$B$81:$B$110,MAX(1,$D49))),AND($E49&gt;0,INDEX(Kalender!KM$81:KM$110,MAX(1,$E49))&gt;INDEX(Kalender!$B$81:$B$110,MAX(1,$E49))),AND($F49&gt;0,INDEX(Kalender!KM$81:KM$110,MAX(1,$F49))&gt;INDEX(Kalender!$B$81:$B$110,MAX(1,$F49)))),2,0))</f>
        <v>0</v>
      </c>
      <c r="KN49" s="5" t="n">
        <f aca="false">IF(Kalender!KN49&lt;&gt;1,0,IF(AND($B49&gt;0,INDEX(Kalender!KN$68:KN$77,MAX(1,$B49))&gt;INDEX(Kalender!$B$68:$B$77,MAX(1,$B49))),1,0)+IF(OR(AND($C49&gt;0,INDEX(Kalender!KN$81:KN$110,MAX(1,$C49))&gt;INDEX(Kalender!$B$81:$B$110,MAX(1,$C49))),AND($D49&gt;0,INDEX(Kalender!KN$81:KN$110,MAX(1,$D49))&gt;INDEX(Kalender!$B$81:$B$110,MAX(1,$D49))),AND($E49&gt;0,INDEX(Kalender!KN$81:KN$110,MAX(1,$E49))&gt;INDEX(Kalender!$B$81:$B$110,MAX(1,$E49))),AND($F49&gt;0,INDEX(Kalender!KN$81:KN$110,MAX(1,$F49))&gt;INDEX(Kalender!$B$81:$B$110,MAX(1,$F49)))),2,0))</f>
        <v>0</v>
      </c>
      <c r="KO49" s="5" t="n">
        <f aca="false">IF(Kalender!KO49&lt;&gt;1,0,IF(AND($B49&gt;0,INDEX(Kalender!KO$68:KO$77,MAX(1,$B49))&gt;INDEX(Kalender!$B$68:$B$77,MAX(1,$B49))),1,0)+IF(OR(AND($C49&gt;0,INDEX(Kalender!KO$81:KO$110,MAX(1,$C49))&gt;INDEX(Kalender!$B$81:$B$110,MAX(1,$C49))),AND($D49&gt;0,INDEX(Kalender!KO$81:KO$110,MAX(1,$D49))&gt;INDEX(Kalender!$B$81:$B$110,MAX(1,$D49))),AND($E49&gt;0,INDEX(Kalender!KO$81:KO$110,MAX(1,$E49))&gt;INDEX(Kalender!$B$81:$B$110,MAX(1,$E49))),AND($F49&gt;0,INDEX(Kalender!KO$81:KO$110,MAX(1,$F49))&gt;INDEX(Kalender!$B$81:$B$110,MAX(1,$F49)))),2,0))</f>
        <v>0</v>
      </c>
      <c r="KP49" s="5" t="n">
        <f aca="false">IF(Kalender!KP49&lt;&gt;1,0,IF(AND($B49&gt;0,INDEX(Kalender!KP$68:KP$77,MAX(1,$B49))&gt;INDEX(Kalender!$B$68:$B$77,MAX(1,$B49))),1,0)+IF(OR(AND($C49&gt;0,INDEX(Kalender!KP$81:KP$110,MAX(1,$C49))&gt;INDEX(Kalender!$B$81:$B$110,MAX(1,$C49))),AND($D49&gt;0,INDEX(Kalender!KP$81:KP$110,MAX(1,$D49))&gt;INDEX(Kalender!$B$81:$B$110,MAX(1,$D49))),AND($E49&gt;0,INDEX(Kalender!KP$81:KP$110,MAX(1,$E49))&gt;INDEX(Kalender!$B$81:$B$110,MAX(1,$E49))),AND($F49&gt;0,INDEX(Kalender!KP$81:KP$110,MAX(1,$F49))&gt;INDEX(Kalender!$B$81:$B$110,MAX(1,$F49)))),2,0))</f>
        <v>0</v>
      </c>
      <c r="KQ49" s="5" t="n">
        <f aca="false">IF(Kalender!KQ49&lt;&gt;1,0,IF(AND($B49&gt;0,INDEX(Kalender!KQ$68:KQ$77,MAX(1,$B49))&gt;INDEX(Kalender!$B$68:$B$77,MAX(1,$B49))),1,0)+IF(OR(AND($C49&gt;0,INDEX(Kalender!KQ$81:KQ$110,MAX(1,$C49))&gt;INDEX(Kalender!$B$81:$B$110,MAX(1,$C49))),AND($D49&gt;0,INDEX(Kalender!KQ$81:KQ$110,MAX(1,$D49))&gt;INDEX(Kalender!$B$81:$B$110,MAX(1,$D49))),AND($E49&gt;0,INDEX(Kalender!KQ$81:KQ$110,MAX(1,$E49))&gt;INDEX(Kalender!$B$81:$B$110,MAX(1,$E49))),AND($F49&gt;0,INDEX(Kalender!KQ$81:KQ$110,MAX(1,$F49))&gt;INDEX(Kalender!$B$81:$B$110,MAX(1,$F49)))),2,0))</f>
        <v>0</v>
      </c>
      <c r="KR49" s="5" t="n">
        <f aca="false">IF(Kalender!KR49&lt;&gt;1,0,IF(AND($B49&gt;0,INDEX(Kalender!KR$68:KR$77,MAX(1,$B49))&gt;INDEX(Kalender!$B$68:$B$77,MAX(1,$B49))),1,0)+IF(OR(AND($C49&gt;0,INDEX(Kalender!KR$81:KR$110,MAX(1,$C49))&gt;INDEX(Kalender!$B$81:$B$110,MAX(1,$C49))),AND($D49&gt;0,INDEX(Kalender!KR$81:KR$110,MAX(1,$D49))&gt;INDEX(Kalender!$B$81:$B$110,MAX(1,$D49))),AND($E49&gt;0,INDEX(Kalender!KR$81:KR$110,MAX(1,$E49))&gt;INDEX(Kalender!$B$81:$B$110,MAX(1,$E49))),AND($F49&gt;0,INDEX(Kalender!KR$81:KR$110,MAX(1,$F49))&gt;INDEX(Kalender!$B$81:$B$110,MAX(1,$F49)))),2,0))</f>
        <v>0</v>
      </c>
      <c r="KS49" s="5" t="n">
        <f aca="false">IF(Kalender!KS49&lt;&gt;1,0,IF(AND($B49&gt;0,INDEX(Kalender!KS$68:KS$77,MAX(1,$B49))&gt;INDEX(Kalender!$B$68:$B$77,MAX(1,$B49))),1,0)+IF(OR(AND($C49&gt;0,INDEX(Kalender!KS$81:KS$110,MAX(1,$C49))&gt;INDEX(Kalender!$B$81:$B$110,MAX(1,$C49))),AND($D49&gt;0,INDEX(Kalender!KS$81:KS$110,MAX(1,$D49))&gt;INDEX(Kalender!$B$81:$B$110,MAX(1,$D49))),AND($E49&gt;0,INDEX(Kalender!KS$81:KS$110,MAX(1,$E49))&gt;INDEX(Kalender!$B$81:$B$110,MAX(1,$E49))),AND($F49&gt;0,INDEX(Kalender!KS$81:KS$110,MAX(1,$F49))&gt;INDEX(Kalender!$B$81:$B$110,MAX(1,$F49)))),2,0))</f>
        <v>0</v>
      </c>
      <c r="KT49" s="5" t="n">
        <f aca="false">IF(Kalender!KT49&lt;&gt;1,0,IF(AND($B49&gt;0,INDEX(Kalender!KT$68:KT$77,MAX(1,$B49))&gt;INDEX(Kalender!$B$68:$B$77,MAX(1,$B49))),1,0)+IF(OR(AND($C49&gt;0,INDEX(Kalender!KT$81:KT$110,MAX(1,$C49))&gt;INDEX(Kalender!$B$81:$B$110,MAX(1,$C49))),AND($D49&gt;0,INDEX(Kalender!KT$81:KT$110,MAX(1,$D49))&gt;INDEX(Kalender!$B$81:$B$110,MAX(1,$D49))),AND($E49&gt;0,INDEX(Kalender!KT$81:KT$110,MAX(1,$E49))&gt;INDEX(Kalender!$B$81:$B$110,MAX(1,$E49))),AND($F49&gt;0,INDEX(Kalender!KT$81:KT$110,MAX(1,$F49))&gt;INDEX(Kalender!$B$81:$B$110,MAX(1,$F49)))),2,0))</f>
        <v>0</v>
      </c>
      <c r="KU49" s="5" t="n">
        <f aca="false">IF(Kalender!KU49&lt;&gt;1,0,IF(AND($B49&gt;0,INDEX(Kalender!KU$68:KU$77,MAX(1,$B49))&gt;INDEX(Kalender!$B$68:$B$77,MAX(1,$B49))),1,0)+IF(OR(AND($C49&gt;0,INDEX(Kalender!KU$81:KU$110,MAX(1,$C49))&gt;INDEX(Kalender!$B$81:$B$110,MAX(1,$C49))),AND($D49&gt;0,INDEX(Kalender!KU$81:KU$110,MAX(1,$D49))&gt;INDEX(Kalender!$B$81:$B$110,MAX(1,$D49))),AND($E49&gt;0,INDEX(Kalender!KU$81:KU$110,MAX(1,$E49))&gt;INDEX(Kalender!$B$81:$B$110,MAX(1,$E49))),AND($F49&gt;0,INDEX(Kalender!KU$81:KU$110,MAX(1,$F49))&gt;INDEX(Kalender!$B$81:$B$110,MAX(1,$F49)))),2,0))</f>
        <v>0</v>
      </c>
      <c r="KV49" s="5" t="n">
        <f aca="false">IF(Kalender!KV49&lt;&gt;1,0,IF(AND($B49&gt;0,INDEX(Kalender!KV$68:KV$77,MAX(1,$B49))&gt;INDEX(Kalender!$B$68:$B$77,MAX(1,$B49))),1,0)+IF(OR(AND($C49&gt;0,INDEX(Kalender!KV$81:KV$110,MAX(1,$C49))&gt;INDEX(Kalender!$B$81:$B$110,MAX(1,$C49))),AND($D49&gt;0,INDEX(Kalender!KV$81:KV$110,MAX(1,$D49))&gt;INDEX(Kalender!$B$81:$B$110,MAX(1,$D49))),AND($E49&gt;0,INDEX(Kalender!KV$81:KV$110,MAX(1,$E49))&gt;INDEX(Kalender!$B$81:$B$110,MAX(1,$E49))),AND($F49&gt;0,INDEX(Kalender!KV$81:KV$110,MAX(1,$F49))&gt;INDEX(Kalender!$B$81:$B$110,MAX(1,$F49)))),2,0))</f>
        <v>0</v>
      </c>
      <c r="KW49" s="5" t="n">
        <f aca="false">IF(Kalender!KW49&lt;&gt;1,0,IF(AND($B49&gt;0,INDEX(Kalender!KW$68:KW$77,MAX(1,$B49))&gt;INDEX(Kalender!$B$68:$B$77,MAX(1,$B49))),1,0)+IF(OR(AND($C49&gt;0,INDEX(Kalender!KW$81:KW$110,MAX(1,$C49))&gt;INDEX(Kalender!$B$81:$B$110,MAX(1,$C49))),AND($D49&gt;0,INDEX(Kalender!KW$81:KW$110,MAX(1,$D49))&gt;INDEX(Kalender!$B$81:$B$110,MAX(1,$D49))),AND($E49&gt;0,INDEX(Kalender!KW$81:KW$110,MAX(1,$E49))&gt;INDEX(Kalender!$B$81:$B$110,MAX(1,$E49))),AND($F49&gt;0,INDEX(Kalender!KW$81:KW$110,MAX(1,$F49))&gt;INDEX(Kalender!$B$81:$B$110,MAX(1,$F49)))),2,0))</f>
        <v>0</v>
      </c>
      <c r="KX49" s="5" t="n">
        <f aca="false">IF(Kalender!KX49&lt;&gt;1,0,IF(AND($B49&gt;0,INDEX(Kalender!KX$68:KX$77,MAX(1,$B49))&gt;INDEX(Kalender!$B$68:$B$77,MAX(1,$B49))),1,0)+IF(OR(AND($C49&gt;0,INDEX(Kalender!KX$81:KX$110,MAX(1,$C49))&gt;INDEX(Kalender!$B$81:$B$110,MAX(1,$C49))),AND($D49&gt;0,INDEX(Kalender!KX$81:KX$110,MAX(1,$D49))&gt;INDEX(Kalender!$B$81:$B$110,MAX(1,$D49))),AND($E49&gt;0,INDEX(Kalender!KX$81:KX$110,MAX(1,$E49))&gt;INDEX(Kalender!$B$81:$B$110,MAX(1,$E49))),AND($F49&gt;0,INDEX(Kalender!KX$81:KX$110,MAX(1,$F49))&gt;INDEX(Kalender!$B$81:$B$110,MAX(1,$F49)))),2,0))</f>
        <v>0</v>
      </c>
      <c r="KY49" s="5" t="n">
        <f aca="false">IF(Kalender!KY49&lt;&gt;1,0,IF(AND($B49&gt;0,INDEX(Kalender!KY$68:KY$77,MAX(1,$B49))&gt;INDEX(Kalender!$B$68:$B$77,MAX(1,$B49))),1,0)+IF(OR(AND($C49&gt;0,INDEX(Kalender!KY$81:KY$110,MAX(1,$C49))&gt;INDEX(Kalender!$B$81:$B$110,MAX(1,$C49))),AND($D49&gt;0,INDEX(Kalender!KY$81:KY$110,MAX(1,$D49))&gt;INDEX(Kalender!$B$81:$B$110,MAX(1,$D49))),AND($E49&gt;0,INDEX(Kalender!KY$81:KY$110,MAX(1,$E49))&gt;INDEX(Kalender!$B$81:$B$110,MAX(1,$E49))),AND($F49&gt;0,INDEX(Kalender!KY$81:KY$110,MAX(1,$F49))&gt;INDEX(Kalender!$B$81:$B$110,MAX(1,$F49)))),2,0))</f>
        <v>0</v>
      </c>
      <c r="KZ49" s="5" t="n">
        <f aca="false">IF(Kalender!KZ49&lt;&gt;1,0,IF(AND($B49&gt;0,INDEX(Kalender!KZ$68:KZ$77,MAX(1,$B49))&gt;INDEX(Kalender!$B$68:$B$77,MAX(1,$B49))),1,0)+IF(OR(AND($C49&gt;0,INDEX(Kalender!KZ$81:KZ$110,MAX(1,$C49))&gt;INDEX(Kalender!$B$81:$B$110,MAX(1,$C49))),AND($D49&gt;0,INDEX(Kalender!KZ$81:KZ$110,MAX(1,$D49))&gt;INDEX(Kalender!$B$81:$B$110,MAX(1,$D49))),AND($E49&gt;0,INDEX(Kalender!KZ$81:KZ$110,MAX(1,$E49))&gt;INDEX(Kalender!$B$81:$B$110,MAX(1,$E49))),AND($F49&gt;0,INDEX(Kalender!KZ$81:KZ$110,MAX(1,$F49))&gt;INDEX(Kalender!$B$81:$B$110,MAX(1,$F49)))),2,0))</f>
        <v>0</v>
      </c>
      <c r="LA49" s="5" t="n">
        <f aca="false">IF(Kalender!LA49&lt;&gt;1,0,IF(AND($B49&gt;0,INDEX(Kalender!LA$68:LA$77,MAX(1,$B49))&gt;INDEX(Kalender!$B$68:$B$77,MAX(1,$B49))),1,0)+IF(OR(AND($C49&gt;0,INDEX(Kalender!LA$81:LA$110,MAX(1,$C49))&gt;INDEX(Kalender!$B$81:$B$110,MAX(1,$C49))),AND($D49&gt;0,INDEX(Kalender!LA$81:LA$110,MAX(1,$D49))&gt;INDEX(Kalender!$B$81:$B$110,MAX(1,$D49))),AND($E49&gt;0,INDEX(Kalender!LA$81:LA$110,MAX(1,$E49))&gt;INDEX(Kalender!$B$81:$B$110,MAX(1,$E49))),AND($F49&gt;0,INDEX(Kalender!LA$81:LA$110,MAX(1,$F49))&gt;INDEX(Kalender!$B$81:$B$110,MAX(1,$F49)))),2,0))</f>
        <v>0</v>
      </c>
      <c r="LB49" s="5" t="n">
        <f aca="false">IF(Kalender!LB49&lt;&gt;1,0,IF(AND($B49&gt;0,INDEX(Kalender!LB$68:LB$77,MAX(1,$B49))&gt;INDEX(Kalender!$B$68:$B$77,MAX(1,$B49))),1,0)+IF(OR(AND($C49&gt;0,INDEX(Kalender!LB$81:LB$110,MAX(1,$C49))&gt;INDEX(Kalender!$B$81:$B$110,MAX(1,$C49))),AND($D49&gt;0,INDEX(Kalender!LB$81:LB$110,MAX(1,$D49))&gt;INDEX(Kalender!$B$81:$B$110,MAX(1,$D49))),AND($E49&gt;0,INDEX(Kalender!LB$81:LB$110,MAX(1,$E49))&gt;INDEX(Kalender!$B$81:$B$110,MAX(1,$E49))),AND($F49&gt;0,INDEX(Kalender!LB$81:LB$110,MAX(1,$F49))&gt;INDEX(Kalender!$B$81:$B$110,MAX(1,$F49)))),2,0))</f>
        <v>0</v>
      </c>
      <c r="LC49" s="5" t="n">
        <f aca="false">IF(Kalender!LC49&lt;&gt;1,0,IF(AND($B49&gt;0,INDEX(Kalender!LC$68:LC$77,MAX(1,$B49))&gt;INDEX(Kalender!$B$68:$B$77,MAX(1,$B49))),1,0)+IF(OR(AND($C49&gt;0,INDEX(Kalender!LC$81:LC$110,MAX(1,$C49))&gt;INDEX(Kalender!$B$81:$B$110,MAX(1,$C49))),AND($D49&gt;0,INDEX(Kalender!LC$81:LC$110,MAX(1,$D49))&gt;INDEX(Kalender!$B$81:$B$110,MAX(1,$D49))),AND($E49&gt;0,INDEX(Kalender!LC$81:LC$110,MAX(1,$E49))&gt;INDEX(Kalender!$B$81:$B$110,MAX(1,$E49))),AND($F49&gt;0,INDEX(Kalender!LC$81:LC$110,MAX(1,$F49))&gt;INDEX(Kalender!$B$81:$B$110,MAX(1,$F49)))),2,0))</f>
        <v>0</v>
      </c>
      <c r="LD49" s="5" t="n">
        <f aca="false">IF(Kalender!LD49&lt;&gt;1,0,IF(AND($B49&gt;0,INDEX(Kalender!LD$68:LD$77,MAX(1,$B49))&gt;INDEX(Kalender!$B$68:$B$77,MAX(1,$B49))),1,0)+IF(OR(AND($C49&gt;0,INDEX(Kalender!LD$81:LD$110,MAX(1,$C49))&gt;INDEX(Kalender!$B$81:$B$110,MAX(1,$C49))),AND($D49&gt;0,INDEX(Kalender!LD$81:LD$110,MAX(1,$D49))&gt;INDEX(Kalender!$B$81:$B$110,MAX(1,$D49))),AND($E49&gt;0,INDEX(Kalender!LD$81:LD$110,MAX(1,$E49))&gt;INDEX(Kalender!$B$81:$B$110,MAX(1,$E49))),AND($F49&gt;0,INDEX(Kalender!LD$81:LD$110,MAX(1,$F49))&gt;INDEX(Kalender!$B$81:$B$110,MAX(1,$F49)))),2,0))</f>
        <v>0</v>
      </c>
      <c r="LE49" s="5" t="n">
        <f aca="false">IF(Kalender!LE49&lt;&gt;1,0,IF(AND($B49&gt;0,INDEX(Kalender!LE$68:LE$77,MAX(1,$B49))&gt;INDEX(Kalender!$B$68:$B$77,MAX(1,$B49))),1,0)+IF(OR(AND($C49&gt;0,INDEX(Kalender!LE$81:LE$110,MAX(1,$C49))&gt;INDEX(Kalender!$B$81:$B$110,MAX(1,$C49))),AND($D49&gt;0,INDEX(Kalender!LE$81:LE$110,MAX(1,$D49))&gt;INDEX(Kalender!$B$81:$B$110,MAX(1,$D49))),AND($E49&gt;0,INDEX(Kalender!LE$81:LE$110,MAX(1,$E49))&gt;INDEX(Kalender!$B$81:$B$110,MAX(1,$E49))),AND($F49&gt;0,INDEX(Kalender!LE$81:LE$110,MAX(1,$F49))&gt;INDEX(Kalender!$B$81:$B$110,MAX(1,$F49)))),2,0))</f>
        <v>0</v>
      </c>
      <c r="LF49" s="5" t="n">
        <f aca="false">IF(Kalender!LF49&lt;&gt;1,0,IF(AND($B49&gt;0,INDEX(Kalender!LF$68:LF$77,MAX(1,$B49))&gt;INDEX(Kalender!$B$68:$B$77,MAX(1,$B49))),1,0)+IF(OR(AND($C49&gt;0,INDEX(Kalender!LF$81:LF$110,MAX(1,$C49))&gt;INDEX(Kalender!$B$81:$B$110,MAX(1,$C49))),AND($D49&gt;0,INDEX(Kalender!LF$81:LF$110,MAX(1,$D49))&gt;INDEX(Kalender!$B$81:$B$110,MAX(1,$D49))),AND($E49&gt;0,INDEX(Kalender!LF$81:LF$110,MAX(1,$E49))&gt;INDEX(Kalender!$B$81:$B$110,MAX(1,$E49))),AND($F49&gt;0,INDEX(Kalender!LF$81:LF$110,MAX(1,$F49))&gt;INDEX(Kalender!$B$81:$B$110,MAX(1,$F49)))),2,0))</f>
        <v>0</v>
      </c>
      <c r="LG49" s="5" t="n">
        <f aca="false">IF(Kalender!LG49&lt;&gt;1,0,IF(AND($B49&gt;0,INDEX(Kalender!LG$68:LG$77,MAX(1,$B49))&gt;INDEX(Kalender!$B$68:$B$77,MAX(1,$B49))),1,0)+IF(OR(AND($C49&gt;0,INDEX(Kalender!LG$81:LG$110,MAX(1,$C49))&gt;INDEX(Kalender!$B$81:$B$110,MAX(1,$C49))),AND($D49&gt;0,INDEX(Kalender!LG$81:LG$110,MAX(1,$D49))&gt;INDEX(Kalender!$B$81:$B$110,MAX(1,$D49))),AND($E49&gt;0,INDEX(Kalender!LG$81:LG$110,MAX(1,$E49))&gt;INDEX(Kalender!$B$81:$B$110,MAX(1,$E49))),AND($F49&gt;0,INDEX(Kalender!LG$81:LG$110,MAX(1,$F49))&gt;INDEX(Kalender!$B$81:$B$110,MAX(1,$F49)))),2,0))</f>
        <v>0</v>
      </c>
      <c r="LH49" s="5" t="n">
        <f aca="false">IF(Kalender!LH49&lt;&gt;1,0,IF(AND($B49&gt;0,INDEX(Kalender!LH$68:LH$77,MAX(1,$B49))&gt;INDEX(Kalender!$B$68:$B$77,MAX(1,$B49))),1,0)+IF(OR(AND($C49&gt;0,INDEX(Kalender!LH$81:LH$110,MAX(1,$C49))&gt;INDEX(Kalender!$B$81:$B$110,MAX(1,$C49))),AND($D49&gt;0,INDEX(Kalender!LH$81:LH$110,MAX(1,$D49))&gt;INDEX(Kalender!$B$81:$B$110,MAX(1,$D49))),AND($E49&gt;0,INDEX(Kalender!LH$81:LH$110,MAX(1,$E49))&gt;INDEX(Kalender!$B$81:$B$110,MAX(1,$E49))),AND($F49&gt;0,INDEX(Kalender!LH$81:LH$110,MAX(1,$F49))&gt;INDEX(Kalender!$B$81:$B$110,MAX(1,$F49)))),2,0))</f>
        <v>0</v>
      </c>
      <c r="LI49" s="5" t="n">
        <f aca="false">IF(Kalender!LI49&lt;&gt;1,0,IF(AND($B49&gt;0,INDEX(Kalender!LI$68:LI$77,MAX(1,$B49))&gt;INDEX(Kalender!$B$68:$B$77,MAX(1,$B49))),1,0)+IF(OR(AND($C49&gt;0,INDEX(Kalender!LI$81:LI$110,MAX(1,$C49))&gt;INDEX(Kalender!$B$81:$B$110,MAX(1,$C49))),AND($D49&gt;0,INDEX(Kalender!LI$81:LI$110,MAX(1,$D49))&gt;INDEX(Kalender!$B$81:$B$110,MAX(1,$D49))),AND($E49&gt;0,INDEX(Kalender!LI$81:LI$110,MAX(1,$E49))&gt;INDEX(Kalender!$B$81:$B$110,MAX(1,$E49))),AND($F49&gt;0,INDEX(Kalender!LI$81:LI$110,MAX(1,$F49))&gt;INDEX(Kalender!$B$81:$B$110,MAX(1,$F49)))),2,0))</f>
        <v>0</v>
      </c>
      <c r="LJ49" s="5" t="n">
        <f aca="false">IF(Kalender!LJ49&lt;&gt;1,0,IF(AND($B49&gt;0,INDEX(Kalender!LJ$68:LJ$77,MAX(1,$B49))&gt;INDEX(Kalender!$B$68:$B$77,MAX(1,$B49))),1,0)+IF(OR(AND($C49&gt;0,INDEX(Kalender!LJ$81:LJ$110,MAX(1,$C49))&gt;INDEX(Kalender!$B$81:$B$110,MAX(1,$C49))),AND($D49&gt;0,INDEX(Kalender!LJ$81:LJ$110,MAX(1,$D49))&gt;INDEX(Kalender!$B$81:$B$110,MAX(1,$D49))),AND($E49&gt;0,INDEX(Kalender!LJ$81:LJ$110,MAX(1,$E49))&gt;INDEX(Kalender!$B$81:$B$110,MAX(1,$E49))),AND($F49&gt;0,INDEX(Kalender!LJ$81:LJ$110,MAX(1,$F49))&gt;INDEX(Kalender!$B$81:$B$110,MAX(1,$F49)))),2,0))</f>
        <v>0</v>
      </c>
      <c r="LK49" s="5" t="n">
        <f aca="false">IF(Kalender!LK49&lt;&gt;1,0,IF(AND($B49&gt;0,INDEX(Kalender!LK$68:LK$77,MAX(1,$B49))&gt;INDEX(Kalender!$B$68:$B$77,MAX(1,$B49))),1,0)+IF(OR(AND($C49&gt;0,INDEX(Kalender!LK$81:LK$110,MAX(1,$C49))&gt;INDEX(Kalender!$B$81:$B$110,MAX(1,$C49))),AND($D49&gt;0,INDEX(Kalender!LK$81:LK$110,MAX(1,$D49))&gt;INDEX(Kalender!$B$81:$B$110,MAX(1,$D49))),AND($E49&gt;0,INDEX(Kalender!LK$81:LK$110,MAX(1,$E49))&gt;INDEX(Kalender!$B$81:$B$110,MAX(1,$E49))),AND($F49&gt;0,INDEX(Kalender!LK$81:LK$110,MAX(1,$F49))&gt;INDEX(Kalender!$B$81:$B$110,MAX(1,$F49)))),2,0))</f>
        <v>0</v>
      </c>
      <c r="LL49" s="5" t="n">
        <f aca="false">IF(Kalender!LL49&lt;&gt;1,0,IF(AND($B49&gt;0,INDEX(Kalender!LL$68:LL$77,MAX(1,$B49))&gt;INDEX(Kalender!$B$68:$B$77,MAX(1,$B49))),1,0)+IF(OR(AND($C49&gt;0,INDEX(Kalender!LL$81:LL$110,MAX(1,$C49))&gt;INDEX(Kalender!$B$81:$B$110,MAX(1,$C49))),AND($D49&gt;0,INDEX(Kalender!LL$81:LL$110,MAX(1,$D49))&gt;INDEX(Kalender!$B$81:$B$110,MAX(1,$D49))),AND($E49&gt;0,INDEX(Kalender!LL$81:LL$110,MAX(1,$E49))&gt;INDEX(Kalender!$B$81:$B$110,MAX(1,$E49))),AND($F49&gt;0,INDEX(Kalender!LL$81:LL$110,MAX(1,$F49))&gt;INDEX(Kalender!$B$81:$B$110,MAX(1,$F49)))),2,0))</f>
        <v>0</v>
      </c>
      <c r="LM49" s="5" t="n">
        <f aca="false">IF(Kalender!LM49&lt;&gt;1,0,IF(AND($B49&gt;0,INDEX(Kalender!LM$68:LM$77,MAX(1,$B49))&gt;INDEX(Kalender!$B$68:$B$77,MAX(1,$B49))),1,0)+IF(OR(AND($C49&gt;0,INDEX(Kalender!LM$81:LM$110,MAX(1,$C49))&gt;INDEX(Kalender!$B$81:$B$110,MAX(1,$C49))),AND($D49&gt;0,INDEX(Kalender!LM$81:LM$110,MAX(1,$D49))&gt;INDEX(Kalender!$B$81:$B$110,MAX(1,$D49))),AND($E49&gt;0,INDEX(Kalender!LM$81:LM$110,MAX(1,$E49))&gt;INDEX(Kalender!$B$81:$B$110,MAX(1,$E49))),AND($F49&gt;0,INDEX(Kalender!LM$81:LM$110,MAX(1,$F49))&gt;INDEX(Kalender!$B$81:$B$110,MAX(1,$F49)))),2,0))</f>
        <v>0</v>
      </c>
      <c r="LN49" s="5" t="n">
        <f aca="false">IF(Kalender!LN49&lt;&gt;1,0,IF(AND($B49&gt;0,INDEX(Kalender!LN$68:LN$77,MAX(1,$B49))&gt;INDEX(Kalender!$B$68:$B$77,MAX(1,$B49))),1,0)+IF(OR(AND($C49&gt;0,INDEX(Kalender!LN$81:LN$110,MAX(1,$C49))&gt;INDEX(Kalender!$B$81:$B$110,MAX(1,$C49))),AND($D49&gt;0,INDEX(Kalender!LN$81:LN$110,MAX(1,$D49))&gt;INDEX(Kalender!$B$81:$B$110,MAX(1,$D49))),AND($E49&gt;0,INDEX(Kalender!LN$81:LN$110,MAX(1,$E49))&gt;INDEX(Kalender!$B$81:$B$110,MAX(1,$E49))),AND($F49&gt;0,INDEX(Kalender!LN$81:LN$110,MAX(1,$F49))&gt;INDEX(Kalender!$B$81:$B$110,MAX(1,$F49)))),2,0))</f>
        <v>0</v>
      </c>
      <c r="LO49" s="5" t="n">
        <f aca="false">IF(Kalender!LO49&lt;&gt;1,0,IF(AND($B49&gt;0,INDEX(Kalender!LO$68:LO$77,MAX(1,$B49))&gt;INDEX(Kalender!$B$68:$B$77,MAX(1,$B49))),1,0)+IF(OR(AND($C49&gt;0,INDEX(Kalender!LO$81:LO$110,MAX(1,$C49))&gt;INDEX(Kalender!$B$81:$B$110,MAX(1,$C49))),AND($D49&gt;0,INDEX(Kalender!LO$81:LO$110,MAX(1,$D49))&gt;INDEX(Kalender!$B$81:$B$110,MAX(1,$D49))),AND($E49&gt;0,INDEX(Kalender!LO$81:LO$110,MAX(1,$E49))&gt;INDEX(Kalender!$B$81:$B$110,MAX(1,$E49))),AND($F49&gt;0,INDEX(Kalender!LO$81:LO$110,MAX(1,$F49))&gt;INDEX(Kalender!$B$81:$B$110,MAX(1,$F49)))),2,0))</f>
        <v>0</v>
      </c>
      <c r="LP49" s="5" t="n">
        <f aca="false">IF(Kalender!LP49&lt;&gt;1,0,IF(AND($B49&gt;0,INDEX(Kalender!LP$68:LP$77,MAX(1,$B49))&gt;INDEX(Kalender!$B$68:$B$77,MAX(1,$B49))),1,0)+IF(OR(AND($C49&gt;0,INDEX(Kalender!LP$81:LP$110,MAX(1,$C49))&gt;INDEX(Kalender!$B$81:$B$110,MAX(1,$C49))),AND($D49&gt;0,INDEX(Kalender!LP$81:LP$110,MAX(1,$D49))&gt;INDEX(Kalender!$B$81:$B$110,MAX(1,$D49))),AND($E49&gt;0,INDEX(Kalender!LP$81:LP$110,MAX(1,$E49))&gt;INDEX(Kalender!$B$81:$B$110,MAX(1,$E49))),AND($F49&gt;0,INDEX(Kalender!LP$81:LP$110,MAX(1,$F49))&gt;INDEX(Kalender!$B$81:$B$110,MAX(1,$F49)))),2,0))</f>
        <v>0</v>
      </c>
      <c r="LQ49" s="5" t="n">
        <f aca="false">IF(Kalender!LQ49&lt;&gt;1,0,IF(AND($B49&gt;0,INDEX(Kalender!LQ$68:LQ$77,MAX(1,$B49))&gt;INDEX(Kalender!$B$68:$B$77,MAX(1,$B49))),1,0)+IF(OR(AND($C49&gt;0,INDEX(Kalender!LQ$81:LQ$110,MAX(1,$C49))&gt;INDEX(Kalender!$B$81:$B$110,MAX(1,$C49))),AND($D49&gt;0,INDEX(Kalender!LQ$81:LQ$110,MAX(1,$D49))&gt;INDEX(Kalender!$B$81:$B$110,MAX(1,$D49))),AND($E49&gt;0,INDEX(Kalender!LQ$81:LQ$110,MAX(1,$E49))&gt;INDEX(Kalender!$B$81:$B$110,MAX(1,$E49))),AND($F49&gt;0,INDEX(Kalender!LQ$81:LQ$110,MAX(1,$F49))&gt;INDEX(Kalender!$B$81:$B$110,MAX(1,$F49)))),2,0))</f>
        <v>0</v>
      </c>
      <c r="LR49" s="5" t="n">
        <f aca="false">IF(Kalender!LR49&lt;&gt;1,0,IF(AND($B49&gt;0,INDEX(Kalender!LR$68:LR$77,MAX(1,$B49))&gt;INDEX(Kalender!$B$68:$B$77,MAX(1,$B49))),1,0)+IF(OR(AND($C49&gt;0,INDEX(Kalender!LR$81:LR$110,MAX(1,$C49))&gt;INDEX(Kalender!$B$81:$B$110,MAX(1,$C49))),AND($D49&gt;0,INDEX(Kalender!LR$81:LR$110,MAX(1,$D49))&gt;INDEX(Kalender!$B$81:$B$110,MAX(1,$D49))),AND($E49&gt;0,INDEX(Kalender!LR$81:LR$110,MAX(1,$E49))&gt;INDEX(Kalender!$B$81:$B$110,MAX(1,$E49))),AND($F49&gt;0,INDEX(Kalender!LR$81:LR$110,MAX(1,$F49))&gt;INDEX(Kalender!$B$81:$B$110,MAX(1,$F49)))),2,0))</f>
        <v>0</v>
      </c>
      <c r="LS49" s="5" t="n">
        <f aca="false">IF(Kalender!LS49&lt;&gt;1,0,IF(AND($B49&gt;0,INDEX(Kalender!LS$68:LS$77,MAX(1,$B49))&gt;INDEX(Kalender!$B$68:$B$77,MAX(1,$B49))),1,0)+IF(OR(AND($C49&gt;0,INDEX(Kalender!LS$81:LS$110,MAX(1,$C49))&gt;INDEX(Kalender!$B$81:$B$110,MAX(1,$C49))),AND($D49&gt;0,INDEX(Kalender!LS$81:LS$110,MAX(1,$D49))&gt;INDEX(Kalender!$B$81:$B$110,MAX(1,$D49))),AND($E49&gt;0,INDEX(Kalender!LS$81:LS$110,MAX(1,$E49))&gt;INDEX(Kalender!$B$81:$B$110,MAX(1,$E49))),AND($F49&gt;0,INDEX(Kalender!LS$81:LS$110,MAX(1,$F49))&gt;INDEX(Kalender!$B$81:$B$110,MAX(1,$F49)))),2,0))</f>
        <v>0</v>
      </c>
      <c r="LT49" s="5" t="n">
        <f aca="false">IF(Kalender!LT49&lt;&gt;1,0,IF(AND($B49&gt;0,INDEX(Kalender!LT$68:LT$77,MAX(1,$B49))&gt;INDEX(Kalender!$B$68:$B$77,MAX(1,$B49))),1,0)+IF(OR(AND($C49&gt;0,INDEX(Kalender!LT$81:LT$110,MAX(1,$C49))&gt;INDEX(Kalender!$B$81:$B$110,MAX(1,$C49))),AND($D49&gt;0,INDEX(Kalender!LT$81:LT$110,MAX(1,$D49))&gt;INDEX(Kalender!$B$81:$B$110,MAX(1,$D49))),AND($E49&gt;0,INDEX(Kalender!LT$81:LT$110,MAX(1,$E49))&gt;INDEX(Kalender!$B$81:$B$110,MAX(1,$E49))),AND($F49&gt;0,INDEX(Kalender!LT$81:LT$110,MAX(1,$F49))&gt;INDEX(Kalender!$B$81:$B$110,MAX(1,$F49)))),2,0))</f>
        <v>0</v>
      </c>
      <c r="LU49" s="5" t="n">
        <f aca="false">IF(Kalender!LU49&lt;&gt;1,0,IF(AND($B49&gt;0,INDEX(Kalender!LU$68:LU$77,MAX(1,$B49))&gt;INDEX(Kalender!$B$68:$B$77,MAX(1,$B49))),1,0)+IF(OR(AND($C49&gt;0,INDEX(Kalender!LU$81:LU$110,MAX(1,$C49))&gt;INDEX(Kalender!$B$81:$B$110,MAX(1,$C49))),AND($D49&gt;0,INDEX(Kalender!LU$81:LU$110,MAX(1,$D49))&gt;INDEX(Kalender!$B$81:$B$110,MAX(1,$D49))),AND($E49&gt;0,INDEX(Kalender!LU$81:LU$110,MAX(1,$E49))&gt;INDEX(Kalender!$B$81:$B$110,MAX(1,$E49))),AND($F49&gt;0,INDEX(Kalender!LU$81:LU$110,MAX(1,$F49))&gt;INDEX(Kalender!$B$81:$B$110,MAX(1,$F49)))),2,0))</f>
        <v>0</v>
      </c>
      <c r="LV49" s="5" t="n">
        <f aca="false">IF(Kalender!LV49&lt;&gt;1,0,IF(AND($B49&gt;0,INDEX(Kalender!LV$68:LV$77,MAX(1,$B49))&gt;INDEX(Kalender!$B$68:$B$77,MAX(1,$B49))),1,0)+IF(OR(AND($C49&gt;0,INDEX(Kalender!LV$81:LV$110,MAX(1,$C49))&gt;INDEX(Kalender!$B$81:$B$110,MAX(1,$C49))),AND($D49&gt;0,INDEX(Kalender!LV$81:LV$110,MAX(1,$D49))&gt;INDEX(Kalender!$B$81:$B$110,MAX(1,$D49))),AND($E49&gt;0,INDEX(Kalender!LV$81:LV$110,MAX(1,$E49))&gt;INDEX(Kalender!$B$81:$B$110,MAX(1,$E49))),AND($F49&gt;0,INDEX(Kalender!LV$81:LV$110,MAX(1,$F49))&gt;INDEX(Kalender!$B$81:$B$110,MAX(1,$F49)))),2,0))</f>
        <v>0</v>
      </c>
      <c r="LW49" s="5" t="n">
        <f aca="false">IF(Kalender!LW49&lt;&gt;1,0,IF(AND($B49&gt;0,INDEX(Kalender!LW$68:LW$77,MAX(1,$B49))&gt;INDEX(Kalender!$B$68:$B$77,MAX(1,$B49))),1,0)+IF(OR(AND($C49&gt;0,INDEX(Kalender!LW$81:LW$110,MAX(1,$C49))&gt;INDEX(Kalender!$B$81:$B$110,MAX(1,$C49))),AND($D49&gt;0,INDEX(Kalender!LW$81:LW$110,MAX(1,$D49))&gt;INDEX(Kalender!$B$81:$B$110,MAX(1,$D49))),AND($E49&gt;0,INDEX(Kalender!LW$81:LW$110,MAX(1,$E49))&gt;INDEX(Kalender!$B$81:$B$110,MAX(1,$E49))),AND($F49&gt;0,INDEX(Kalender!LW$81:LW$110,MAX(1,$F49))&gt;INDEX(Kalender!$B$81:$B$110,MAX(1,$F49)))),2,0))</f>
        <v>0</v>
      </c>
      <c r="LX49" s="5" t="n">
        <f aca="false">IF(Kalender!LX49&lt;&gt;1,0,IF(AND($B49&gt;0,INDEX(Kalender!LX$68:LX$77,MAX(1,$B49))&gt;INDEX(Kalender!$B$68:$B$77,MAX(1,$B49))),1,0)+IF(OR(AND($C49&gt;0,INDEX(Kalender!LX$81:LX$110,MAX(1,$C49))&gt;INDEX(Kalender!$B$81:$B$110,MAX(1,$C49))),AND($D49&gt;0,INDEX(Kalender!LX$81:LX$110,MAX(1,$D49))&gt;INDEX(Kalender!$B$81:$B$110,MAX(1,$D49))),AND($E49&gt;0,INDEX(Kalender!LX$81:LX$110,MAX(1,$E49))&gt;INDEX(Kalender!$B$81:$B$110,MAX(1,$E49))),AND($F49&gt;0,INDEX(Kalender!LX$81:LX$110,MAX(1,$F49))&gt;INDEX(Kalender!$B$81:$B$110,MAX(1,$F49)))),2,0))</f>
        <v>0</v>
      </c>
      <c r="LY49" s="5" t="n">
        <f aca="false">IF(Kalender!LY49&lt;&gt;1,0,IF(AND($B49&gt;0,INDEX(Kalender!LY$68:LY$77,MAX(1,$B49))&gt;INDEX(Kalender!$B$68:$B$77,MAX(1,$B49))),1,0)+IF(OR(AND($C49&gt;0,INDEX(Kalender!LY$81:LY$110,MAX(1,$C49))&gt;INDEX(Kalender!$B$81:$B$110,MAX(1,$C49))),AND($D49&gt;0,INDEX(Kalender!LY$81:LY$110,MAX(1,$D49))&gt;INDEX(Kalender!$B$81:$B$110,MAX(1,$D49))),AND($E49&gt;0,INDEX(Kalender!LY$81:LY$110,MAX(1,$E49))&gt;INDEX(Kalender!$B$81:$B$110,MAX(1,$E49))),AND($F49&gt;0,INDEX(Kalender!LY$81:LY$110,MAX(1,$F49))&gt;INDEX(Kalender!$B$81:$B$110,MAX(1,$F49)))),2,0))</f>
        <v>0</v>
      </c>
      <c r="LZ49" s="5" t="n">
        <f aca="false">IF(Kalender!LZ49&lt;&gt;1,0,IF(AND($B49&gt;0,INDEX(Kalender!LZ$68:LZ$77,MAX(1,$B49))&gt;INDEX(Kalender!$B$68:$B$77,MAX(1,$B49))),1,0)+IF(OR(AND($C49&gt;0,INDEX(Kalender!LZ$81:LZ$110,MAX(1,$C49))&gt;INDEX(Kalender!$B$81:$B$110,MAX(1,$C49))),AND($D49&gt;0,INDEX(Kalender!LZ$81:LZ$110,MAX(1,$D49))&gt;INDEX(Kalender!$B$81:$B$110,MAX(1,$D49))),AND($E49&gt;0,INDEX(Kalender!LZ$81:LZ$110,MAX(1,$E49))&gt;INDEX(Kalender!$B$81:$B$110,MAX(1,$E49))),AND($F49&gt;0,INDEX(Kalender!LZ$81:LZ$110,MAX(1,$F49))&gt;INDEX(Kalender!$B$81:$B$110,MAX(1,$F49)))),2,0))</f>
        <v>0</v>
      </c>
      <c r="MA49" s="5" t="n">
        <f aca="false">IF(Kalender!MA49&lt;&gt;1,0,IF(AND($B49&gt;0,INDEX(Kalender!MA$68:MA$77,MAX(1,$B49))&gt;INDEX(Kalender!$B$68:$B$77,MAX(1,$B49))),1,0)+IF(OR(AND($C49&gt;0,INDEX(Kalender!MA$81:MA$110,MAX(1,$C49))&gt;INDEX(Kalender!$B$81:$B$110,MAX(1,$C49))),AND($D49&gt;0,INDEX(Kalender!MA$81:MA$110,MAX(1,$D49))&gt;INDEX(Kalender!$B$81:$B$110,MAX(1,$D49))),AND($E49&gt;0,INDEX(Kalender!MA$81:MA$110,MAX(1,$E49))&gt;INDEX(Kalender!$B$81:$B$110,MAX(1,$E49))),AND($F49&gt;0,INDEX(Kalender!MA$81:MA$110,MAX(1,$F49))&gt;INDEX(Kalender!$B$81:$B$110,MAX(1,$F49)))),2,0))</f>
        <v>0</v>
      </c>
      <c r="MB49" s="5" t="n">
        <f aca="false">IF(Kalender!MB49&lt;&gt;1,0,IF(AND($B49&gt;0,INDEX(Kalender!MB$68:MB$77,MAX(1,$B49))&gt;INDEX(Kalender!$B$68:$B$77,MAX(1,$B49))),1,0)+IF(OR(AND($C49&gt;0,INDEX(Kalender!MB$81:MB$110,MAX(1,$C49))&gt;INDEX(Kalender!$B$81:$B$110,MAX(1,$C49))),AND($D49&gt;0,INDEX(Kalender!MB$81:MB$110,MAX(1,$D49))&gt;INDEX(Kalender!$B$81:$B$110,MAX(1,$D49))),AND($E49&gt;0,INDEX(Kalender!MB$81:MB$110,MAX(1,$E49))&gt;INDEX(Kalender!$B$81:$B$110,MAX(1,$E49))),AND($F49&gt;0,INDEX(Kalender!MB$81:MB$110,MAX(1,$F49))&gt;INDEX(Kalender!$B$81:$B$110,MAX(1,$F49)))),2,0))</f>
        <v>0</v>
      </c>
      <c r="MC49" s="5" t="n">
        <f aca="false">IF(Kalender!MC49&lt;&gt;1,0,IF(AND($B49&gt;0,INDEX(Kalender!MC$68:MC$77,MAX(1,$B49))&gt;INDEX(Kalender!$B$68:$B$77,MAX(1,$B49))),1,0)+IF(OR(AND($C49&gt;0,INDEX(Kalender!MC$81:MC$110,MAX(1,$C49))&gt;INDEX(Kalender!$B$81:$B$110,MAX(1,$C49))),AND($D49&gt;0,INDEX(Kalender!MC$81:MC$110,MAX(1,$D49))&gt;INDEX(Kalender!$B$81:$B$110,MAX(1,$D49))),AND($E49&gt;0,INDEX(Kalender!MC$81:MC$110,MAX(1,$E49))&gt;INDEX(Kalender!$B$81:$B$110,MAX(1,$E49))),AND($F49&gt;0,INDEX(Kalender!MC$81:MC$110,MAX(1,$F49))&gt;INDEX(Kalender!$B$81:$B$110,MAX(1,$F49)))),2,0))</f>
        <v>0</v>
      </c>
      <c r="MD49" s="5" t="n">
        <f aca="false">IF(Kalender!MD49&lt;&gt;1,0,IF(AND($B49&gt;0,INDEX(Kalender!MD$68:MD$77,MAX(1,$B49))&gt;INDEX(Kalender!$B$68:$B$77,MAX(1,$B49))),1,0)+IF(OR(AND($C49&gt;0,INDEX(Kalender!MD$81:MD$110,MAX(1,$C49))&gt;INDEX(Kalender!$B$81:$B$110,MAX(1,$C49))),AND($D49&gt;0,INDEX(Kalender!MD$81:MD$110,MAX(1,$D49))&gt;INDEX(Kalender!$B$81:$B$110,MAX(1,$D49))),AND($E49&gt;0,INDEX(Kalender!MD$81:MD$110,MAX(1,$E49))&gt;INDEX(Kalender!$B$81:$B$110,MAX(1,$E49))),AND($F49&gt;0,INDEX(Kalender!MD$81:MD$110,MAX(1,$F49))&gt;INDEX(Kalender!$B$81:$B$110,MAX(1,$F49)))),2,0))</f>
        <v>0</v>
      </c>
      <c r="ME49" s="5" t="n">
        <f aca="false">IF(Kalender!ME49&lt;&gt;1,0,IF(AND($B49&gt;0,INDEX(Kalender!ME$68:ME$77,MAX(1,$B49))&gt;INDEX(Kalender!$B$68:$B$77,MAX(1,$B49))),1,0)+IF(OR(AND($C49&gt;0,INDEX(Kalender!ME$81:ME$110,MAX(1,$C49))&gt;INDEX(Kalender!$B$81:$B$110,MAX(1,$C49))),AND($D49&gt;0,INDEX(Kalender!ME$81:ME$110,MAX(1,$D49))&gt;INDEX(Kalender!$B$81:$B$110,MAX(1,$D49))),AND($E49&gt;0,INDEX(Kalender!ME$81:ME$110,MAX(1,$E49))&gt;INDEX(Kalender!$B$81:$B$110,MAX(1,$E49))),AND($F49&gt;0,INDEX(Kalender!ME$81:ME$110,MAX(1,$F49))&gt;INDEX(Kalender!$B$81:$B$110,MAX(1,$F49)))),2,0))</f>
        <v>0</v>
      </c>
      <c r="MF49" s="5" t="n">
        <f aca="false">IF(Kalender!MF49&lt;&gt;1,0,IF(AND($B49&gt;0,INDEX(Kalender!MF$68:MF$77,MAX(1,$B49))&gt;INDEX(Kalender!$B$68:$B$77,MAX(1,$B49))),1,0)+IF(OR(AND($C49&gt;0,INDEX(Kalender!MF$81:MF$110,MAX(1,$C49))&gt;INDEX(Kalender!$B$81:$B$110,MAX(1,$C49))),AND($D49&gt;0,INDEX(Kalender!MF$81:MF$110,MAX(1,$D49))&gt;INDEX(Kalender!$B$81:$B$110,MAX(1,$D49))),AND($E49&gt;0,INDEX(Kalender!MF$81:MF$110,MAX(1,$E49))&gt;INDEX(Kalender!$B$81:$B$110,MAX(1,$E49))),AND($F49&gt;0,INDEX(Kalender!MF$81:MF$110,MAX(1,$F49))&gt;INDEX(Kalender!$B$81:$B$110,MAX(1,$F49)))),2,0))</f>
        <v>0</v>
      </c>
      <c r="MG49" s="5" t="n">
        <f aca="false">IF(Kalender!MG49&lt;&gt;1,0,IF(AND($B49&gt;0,INDEX(Kalender!MG$68:MG$77,MAX(1,$B49))&gt;INDEX(Kalender!$B$68:$B$77,MAX(1,$B49))),1,0)+IF(OR(AND($C49&gt;0,INDEX(Kalender!MG$81:MG$110,MAX(1,$C49))&gt;INDEX(Kalender!$B$81:$B$110,MAX(1,$C49))),AND($D49&gt;0,INDEX(Kalender!MG$81:MG$110,MAX(1,$D49))&gt;INDEX(Kalender!$B$81:$B$110,MAX(1,$D49))),AND($E49&gt;0,INDEX(Kalender!MG$81:MG$110,MAX(1,$E49))&gt;INDEX(Kalender!$B$81:$B$110,MAX(1,$E49))),AND($F49&gt;0,INDEX(Kalender!MG$81:MG$110,MAX(1,$F49))&gt;INDEX(Kalender!$B$81:$B$110,MAX(1,$F49)))),2,0))</f>
        <v>0</v>
      </c>
      <c r="MH49" s="5" t="n">
        <f aca="false">IF(Kalender!MH49&lt;&gt;1,0,IF(AND($B49&gt;0,INDEX(Kalender!MH$68:MH$77,MAX(1,$B49))&gt;INDEX(Kalender!$B$68:$B$77,MAX(1,$B49))),1,0)+IF(OR(AND($C49&gt;0,INDEX(Kalender!MH$81:MH$110,MAX(1,$C49))&gt;INDEX(Kalender!$B$81:$B$110,MAX(1,$C49))),AND($D49&gt;0,INDEX(Kalender!MH$81:MH$110,MAX(1,$D49))&gt;INDEX(Kalender!$B$81:$B$110,MAX(1,$D49))),AND($E49&gt;0,INDEX(Kalender!MH$81:MH$110,MAX(1,$E49))&gt;INDEX(Kalender!$B$81:$B$110,MAX(1,$E49))),AND($F49&gt;0,INDEX(Kalender!MH$81:MH$110,MAX(1,$F49))&gt;INDEX(Kalender!$B$81:$B$110,MAX(1,$F49)))),2,0))</f>
        <v>0</v>
      </c>
      <c r="MI49" s="5" t="n">
        <f aca="false">IF(Kalender!MI49&lt;&gt;1,0,IF(AND($B49&gt;0,INDEX(Kalender!MI$68:MI$77,MAX(1,$B49))&gt;INDEX(Kalender!$B$68:$B$77,MAX(1,$B49))),1,0)+IF(OR(AND($C49&gt;0,INDEX(Kalender!MI$81:MI$110,MAX(1,$C49))&gt;INDEX(Kalender!$B$81:$B$110,MAX(1,$C49))),AND($D49&gt;0,INDEX(Kalender!MI$81:MI$110,MAX(1,$D49))&gt;INDEX(Kalender!$B$81:$B$110,MAX(1,$D49))),AND($E49&gt;0,INDEX(Kalender!MI$81:MI$110,MAX(1,$E49))&gt;INDEX(Kalender!$B$81:$B$110,MAX(1,$E49))),AND($F49&gt;0,INDEX(Kalender!MI$81:MI$110,MAX(1,$F49))&gt;INDEX(Kalender!$B$81:$B$110,MAX(1,$F49)))),2,0))</f>
        <v>0</v>
      </c>
      <c r="MJ49" s="5" t="n">
        <f aca="false">IF(Kalender!MJ49&lt;&gt;1,0,IF(AND($B49&gt;0,INDEX(Kalender!MJ$68:MJ$77,MAX(1,$B49))&gt;INDEX(Kalender!$B$68:$B$77,MAX(1,$B49))),1,0)+IF(OR(AND($C49&gt;0,INDEX(Kalender!MJ$81:MJ$110,MAX(1,$C49))&gt;INDEX(Kalender!$B$81:$B$110,MAX(1,$C49))),AND($D49&gt;0,INDEX(Kalender!MJ$81:MJ$110,MAX(1,$D49))&gt;INDEX(Kalender!$B$81:$B$110,MAX(1,$D49))),AND($E49&gt;0,INDEX(Kalender!MJ$81:MJ$110,MAX(1,$E49))&gt;INDEX(Kalender!$B$81:$B$110,MAX(1,$E49))),AND($F49&gt;0,INDEX(Kalender!MJ$81:MJ$110,MAX(1,$F49))&gt;INDEX(Kalender!$B$81:$B$110,MAX(1,$F49)))),2,0))</f>
        <v>0</v>
      </c>
      <c r="MK49" s="5" t="n">
        <f aca="false">IF(Kalender!MK49&lt;&gt;1,0,IF(AND($B49&gt;0,INDEX(Kalender!MK$68:MK$77,MAX(1,$B49))&gt;INDEX(Kalender!$B$68:$B$77,MAX(1,$B49))),1,0)+IF(OR(AND($C49&gt;0,INDEX(Kalender!MK$81:MK$110,MAX(1,$C49))&gt;INDEX(Kalender!$B$81:$B$110,MAX(1,$C49))),AND($D49&gt;0,INDEX(Kalender!MK$81:MK$110,MAX(1,$D49))&gt;INDEX(Kalender!$B$81:$B$110,MAX(1,$D49))),AND($E49&gt;0,INDEX(Kalender!MK$81:MK$110,MAX(1,$E49))&gt;INDEX(Kalender!$B$81:$B$110,MAX(1,$E49))),AND($F49&gt;0,INDEX(Kalender!MK$81:MK$110,MAX(1,$F49))&gt;INDEX(Kalender!$B$81:$B$110,MAX(1,$F49)))),2,0))</f>
        <v>0</v>
      </c>
      <c r="ML49" s="5" t="n">
        <f aca="false">IF(Kalender!ML49&lt;&gt;1,0,IF(AND($B49&gt;0,INDEX(Kalender!ML$68:ML$77,MAX(1,$B49))&gt;INDEX(Kalender!$B$68:$B$77,MAX(1,$B49))),1,0)+IF(OR(AND($C49&gt;0,INDEX(Kalender!ML$81:ML$110,MAX(1,$C49))&gt;INDEX(Kalender!$B$81:$B$110,MAX(1,$C49))),AND($D49&gt;0,INDEX(Kalender!ML$81:ML$110,MAX(1,$D49))&gt;INDEX(Kalender!$B$81:$B$110,MAX(1,$D49))),AND($E49&gt;0,INDEX(Kalender!ML$81:ML$110,MAX(1,$E49))&gt;INDEX(Kalender!$B$81:$B$110,MAX(1,$E49))),AND($F49&gt;0,INDEX(Kalender!ML$81:ML$110,MAX(1,$F49))&gt;INDEX(Kalender!$B$81:$B$110,MAX(1,$F49)))),2,0))</f>
        <v>0</v>
      </c>
      <c r="MM49" s="5" t="n">
        <f aca="false">IF(Kalender!MM49&lt;&gt;1,0,IF(AND($B49&gt;0,INDEX(Kalender!MM$68:MM$77,MAX(1,$B49))&gt;INDEX(Kalender!$B$68:$B$77,MAX(1,$B49))),1,0)+IF(OR(AND($C49&gt;0,INDEX(Kalender!MM$81:MM$110,MAX(1,$C49))&gt;INDEX(Kalender!$B$81:$B$110,MAX(1,$C49))),AND($D49&gt;0,INDEX(Kalender!MM$81:MM$110,MAX(1,$D49))&gt;INDEX(Kalender!$B$81:$B$110,MAX(1,$D49))),AND($E49&gt;0,INDEX(Kalender!MM$81:MM$110,MAX(1,$E49))&gt;INDEX(Kalender!$B$81:$B$110,MAX(1,$E49))),AND($F49&gt;0,INDEX(Kalender!MM$81:MM$110,MAX(1,$F49))&gt;INDEX(Kalender!$B$81:$B$110,MAX(1,$F49)))),2,0))</f>
        <v>0</v>
      </c>
      <c r="MN49" s="5" t="n">
        <f aca="false">IF(Kalender!MN49&lt;&gt;1,0,IF(AND($B49&gt;0,INDEX(Kalender!MN$68:MN$77,MAX(1,$B49))&gt;INDEX(Kalender!$B$68:$B$77,MAX(1,$B49))),1,0)+IF(OR(AND($C49&gt;0,INDEX(Kalender!MN$81:MN$110,MAX(1,$C49))&gt;INDEX(Kalender!$B$81:$B$110,MAX(1,$C49))),AND($D49&gt;0,INDEX(Kalender!MN$81:MN$110,MAX(1,$D49))&gt;INDEX(Kalender!$B$81:$B$110,MAX(1,$D49))),AND($E49&gt;0,INDEX(Kalender!MN$81:MN$110,MAX(1,$E49))&gt;INDEX(Kalender!$B$81:$B$110,MAX(1,$E49))),AND($F49&gt;0,INDEX(Kalender!MN$81:MN$110,MAX(1,$F49))&gt;INDEX(Kalender!$B$81:$B$110,MAX(1,$F49)))),2,0))</f>
        <v>0</v>
      </c>
      <c r="MO49" s="5" t="n">
        <f aca="false">IF(Kalender!MO49&lt;&gt;1,0,IF(AND($B49&gt;0,INDEX(Kalender!MO$68:MO$77,MAX(1,$B49))&gt;INDEX(Kalender!$B$68:$B$77,MAX(1,$B49))),1,0)+IF(OR(AND($C49&gt;0,INDEX(Kalender!MO$81:MO$110,MAX(1,$C49))&gt;INDEX(Kalender!$B$81:$B$110,MAX(1,$C49))),AND($D49&gt;0,INDEX(Kalender!MO$81:MO$110,MAX(1,$D49))&gt;INDEX(Kalender!$B$81:$B$110,MAX(1,$D49))),AND($E49&gt;0,INDEX(Kalender!MO$81:MO$110,MAX(1,$E49))&gt;INDEX(Kalender!$B$81:$B$110,MAX(1,$E49))),AND($F49&gt;0,INDEX(Kalender!MO$81:MO$110,MAX(1,$F49))&gt;INDEX(Kalender!$B$81:$B$110,MAX(1,$F49)))),2,0))</f>
        <v>0</v>
      </c>
      <c r="MP49" s="5" t="n">
        <f aca="false">IF(Kalender!MP49&lt;&gt;1,0,IF(AND($B49&gt;0,INDEX(Kalender!MP$68:MP$77,MAX(1,$B49))&gt;INDEX(Kalender!$B$68:$B$77,MAX(1,$B49))),1,0)+IF(OR(AND($C49&gt;0,INDEX(Kalender!MP$81:MP$110,MAX(1,$C49))&gt;INDEX(Kalender!$B$81:$B$110,MAX(1,$C49))),AND($D49&gt;0,INDEX(Kalender!MP$81:MP$110,MAX(1,$D49))&gt;INDEX(Kalender!$B$81:$B$110,MAX(1,$D49))),AND($E49&gt;0,INDEX(Kalender!MP$81:MP$110,MAX(1,$E49))&gt;INDEX(Kalender!$B$81:$B$110,MAX(1,$E49))),AND($F49&gt;0,INDEX(Kalender!MP$81:MP$110,MAX(1,$F49))&gt;INDEX(Kalender!$B$81:$B$110,MAX(1,$F49)))),2,0))</f>
        <v>0</v>
      </c>
      <c r="MQ49" s="5" t="n">
        <f aca="false">IF(Kalender!MQ49&lt;&gt;1,0,IF(AND($B49&gt;0,INDEX(Kalender!MQ$68:MQ$77,MAX(1,$B49))&gt;INDEX(Kalender!$B$68:$B$77,MAX(1,$B49))),1,0)+IF(OR(AND($C49&gt;0,INDEX(Kalender!MQ$81:MQ$110,MAX(1,$C49))&gt;INDEX(Kalender!$B$81:$B$110,MAX(1,$C49))),AND($D49&gt;0,INDEX(Kalender!MQ$81:MQ$110,MAX(1,$D49))&gt;INDEX(Kalender!$B$81:$B$110,MAX(1,$D49))),AND($E49&gt;0,INDEX(Kalender!MQ$81:MQ$110,MAX(1,$E49))&gt;INDEX(Kalender!$B$81:$B$110,MAX(1,$E49))),AND($F49&gt;0,INDEX(Kalender!MQ$81:MQ$110,MAX(1,$F49))&gt;INDEX(Kalender!$B$81:$B$110,MAX(1,$F49)))),2,0))</f>
        <v>0</v>
      </c>
      <c r="MR49" s="5" t="n">
        <f aca="false">IF(Kalender!MR49&lt;&gt;1,0,IF(AND($B49&gt;0,INDEX(Kalender!MR$68:MR$77,MAX(1,$B49))&gt;INDEX(Kalender!$B$68:$B$77,MAX(1,$B49))),1,0)+IF(OR(AND($C49&gt;0,INDEX(Kalender!MR$81:MR$110,MAX(1,$C49))&gt;INDEX(Kalender!$B$81:$B$110,MAX(1,$C49))),AND($D49&gt;0,INDEX(Kalender!MR$81:MR$110,MAX(1,$D49))&gt;INDEX(Kalender!$B$81:$B$110,MAX(1,$D49))),AND($E49&gt;0,INDEX(Kalender!MR$81:MR$110,MAX(1,$E49))&gt;INDEX(Kalender!$B$81:$B$110,MAX(1,$E49))),AND($F49&gt;0,INDEX(Kalender!MR$81:MR$110,MAX(1,$F49))&gt;INDEX(Kalender!$B$81:$B$110,MAX(1,$F49)))),2,0))</f>
        <v>0</v>
      </c>
      <c r="MS49" s="5" t="n">
        <f aca="false">IF(Kalender!MS49&lt;&gt;1,0,IF(AND($B49&gt;0,INDEX(Kalender!MS$68:MS$77,MAX(1,$B49))&gt;INDEX(Kalender!$B$68:$B$77,MAX(1,$B49))),1,0)+IF(OR(AND($C49&gt;0,INDEX(Kalender!MS$81:MS$110,MAX(1,$C49))&gt;INDEX(Kalender!$B$81:$B$110,MAX(1,$C49))),AND($D49&gt;0,INDEX(Kalender!MS$81:MS$110,MAX(1,$D49))&gt;INDEX(Kalender!$B$81:$B$110,MAX(1,$D49))),AND($E49&gt;0,INDEX(Kalender!MS$81:MS$110,MAX(1,$E49))&gt;INDEX(Kalender!$B$81:$B$110,MAX(1,$E49))),AND($F49&gt;0,INDEX(Kalender!MS$81:MS$110,MAX(1,$F49))&gt;INDEX(Kalender!$B$81:$B$110,MAX(1,$F49)))),2,0))</f>
        <v>0</v>
      </c>
      <c r="MT49" s="5" t="n">
        <f aca="false">IF(Kalender!MT49&lt;&gt;1,0,IF(AND($B49&gt;0,INDEX(Kalender!MT$68:MT$77,MAX(1,$B49))&gt;INDEX(Kalender!$B$68:$B$77,MAX(1,$B49))),1,0)+IF(OR(AND($C49&gt;0,INDEX(Kalender!MT$81:MT$110,MAX(1,$C49))&gt;INDEX(Kalender!$B$81:$B$110,MAX(1,$C49))),AND($D49&gt;0,INDEX(Kalender!MT$81:MT$110,MAX(1,$D49))&gt;INDEX(Kalender!$B$81:$B$110,MAX(1,$D49))),AND($E49&gt;0,INDEX(Kalender!MT$81:MT$110,MAX(1,$E49))&gt;INDEX(Kalender!$B$81:$B$110,MAX(1,$E49))),AND($F49&gt;0,INDEX(Kalender!MT$81:MT$110,MAX(1,$F49))&gt;INDEX(Kalender!$B$81:$B$110,MAX(1,$F49)))),2,0))</f>
        <v>0</v>
      </c>
      <c r="MU49" s="5" t="n">
        <f aca="false">IF(Kalender!MU49&lt;&gt;1,0,IF(AND($B49&gt;0,INDEX(Kalender!MU$68:MU$77,MAX(1,$B49))&gt;INDEX(Kalender!$B$68:$B$77,MAX(1,$B49))),1,0)+IF(OR(AND($C49&gt;0,INDEX(Kalender!MU$81:MU$110,MAX(1,$C49))&gt;INDEX(Kalender!$B$81:$B$110,MAX(1,$C49))),AND($D49&gt;0,INDEX(Kalender!MU$81:MU$110,MAX(1,$D49))&gt;INDEX(Kalender!$B$81:$B$110,MAX(1,$D49))),AND($E49&gt;0,INDEX(Kalender!MU$81:MU$110,MAX(1,$E49))&gt;INDEX(Kalender!$B$81:$B$110,MAX(1,$E49))),AND($F49&gt;0,INDEX(Kalender!MU$81:MU$110,MAX(1,$F49))&gt;INDEX(Kalender!$B$81:$B$110,MAX(1,$F49)))),2,0))</f>
        <v>0</v>
      </c>
      <c r="MV49" s="5" t="n">
        <f aca="false">IF(Kalender!MV49&lt;&gt;1,0,IF(AND($B49&gt;0,INDEX(Kalender!MV$68:MV$77,MAX(1,$B49))&gt;INDEX(Kalender!$B$68:$B$77,MAX(1,$B49))),1,0)+IF(OR(AND($C49&gt;0,INDEX(Kalender!MV$81:MV$110,MAX(1,$C49))&gt;INDEX(Kalender!$B$81:$B$110,MAX(1,$C49))),AND($D49&gt;0,INDEX(Kalender!MV$81:MV$110,MAX(1,$D49))&gt;INDEX(Kalender!$B$81:$B$110,MAX(1,$D49))),AND($E49&gt;0,INDEX(Kalender!MV$81:MV$110,MAX(1,$E49))&gt;INDEX(Kalender!$B$81:$B$110,MAX(1,$E49))),AND($F49&gt;0,INDEX(Kalender!MV$81:MV$110,MAX(1,$F49))&gt;INDEX(Kalender!$B$81:$B$110,MAX(1,$F49)))),2,0))</f>
        <v>0</v>
      </c>
      <c r="MW49" s="5" t="n">
        <f aca="false">IF(Kalender!MW49&lt;&gt;1,0,IF(AND($B49&gt;0,INDEX(Kalender!MW$68:MW$77,MAX(1,$B49))&gt;INDEX(Kalender!$B$68:$B$77,MAX(1,$B49))),1,0)+IF(OR(AND($C49&gt;0,INDEX(Kalender!MW$81:MW$110,MAX(1,$C49))&gt;INDEX(Kalender!$B$81:$B$110,MAX(1,$C49))),AND($D49&gt;0,INDEX(Kalender!MW$81:MW$110,MAX(1,$D49))&gt;INDEX(Kalender!$B$81:$B$110,MAX(1,$D49))),AND($E49&gt;0,INDEX(Kalender!MW$81:MW$110,MAX(1,$E49))&gt;INDEX(Kalender!$B$81:$B$110,MAX(1,$E49))),AND($F49&gt;0,INDEX(Kalender!MW$81:MW$110,MAX(1,$F49))&gt;INDEX(Kalender!$B$81:$B$110,MAX(1,$F49)))),2,0))</f>
        <v>0</v>
      </c>
      <c r="MX49" s="5" t="n">
        <f aca="false">IF(Kalender!MX49&lt;&gt;1,0,IF(AND($B49&gt;0,INDEX(Kalender!MX$68:MX$77,MAX(1,$B49))&gt;INDEX(Kalender!$B$68:$B$77,MAX(1,$B49))),1,0)+IF(OR(AND($C49&gt;0,INDEX(Kalender!MX$81:MX$110,MAX(1,$C49))&gt;INDEX(Kalender!$B$81:$B$110,MAX(1,$C49))),AND($D49&gt;0,INDEX(Kalender!MX$81:MX$110,MAX(1,$D49))&gt;INDEX(Kalender!$B$81:$B$110,MAX(1,$D49))),AND($E49&gt;0,INDEX(Kalender!MX$81:MX$110,MAX(1,$E49))&gt;INDEX(Kalender!$B$81:$B$110,MAX(1,$E49))),AND($F49&gt;0,INDEX(Kalender!MX$81:MX$110,MAX(1,$F49))&gt;INDEX(Kalender!$B$81:$B$110,MAX(1,$F49)))),2,0))</f>
        <v>0</v>
      </c>
      <c r="MY49" s="5" t="n">
        <f aca="false">IF(Kalender!MY49&lt;&gt;1,0,IF(AND($B49&gt;0,INDEX(Kalender!MY$68:MY$77,MAX(1,$B49))&gt;INDEX(Kalender!$B$68:$B$77,MAX(1,$B49))),1,0)+IF(OR(AND($C49&gt;0,INDEX(Kalender!MY$81:MY$110,MAX(1,$C49))&gt;INDEX(Kalender!$B$81:$B$110,MAX(1,$C49))),AND($D49&gt;0,INDEX(Kalender!MY$81:MY$110,MAX(1,$D49))&gt;INDEX(Kalender!$B$81:$B$110,MAX(1,$D49))),AND($E49&gt;0,INDEX(Kalender!MY$81:MY$110,MAX(1,$E49))&gt;INDEX(Kalender!$B$81:$B$110,MAX(1,$E49))),AND($F49&gt;0,INDEX(Kalender!MY$81:MY$110,MAX(1,$F49))&gt;INDEX(Kalender!$B$81:$B$110,MAX(1,$F49)))),2,0))</f>
        <v>0</v>
      </c>
      <c r="MZ49" s="5" t="n">
        <f aca="false">IF(Kalender!MZ49&lt;&gt;1,0,IF(AND($B49&gt;0,INDEX(Kalender!MZ$68:MZ$77,MAX(1,$B49))&gt;INDEX(Kalender!$B$68:$B$77,MAX(1,$B49))),1,0)+IF(OR(AND($C49&gt;0,INDEX(Kalender!MZ$81:MZ$110,MAX(1,$C49))&gt;INDEX(Kalender!$B$81:$B$110,MAX(1,$C49))),AND($D49&gt;0,INDEX(Kalender!MZ$81:MZ$110,MAX(1,$D49))&gt;INDEX(Kalender!$B$81:$B$110,MAX(1,$D49))),AND($E49&gt;0,INDEX(Kalender!MZ$81:MZ$110,MAX(1,$E49))&gt;INDEX(Kalender!$B$81:$B$110,MAX(1,$E49))),AND($F49&gt;0,INDEX(Kalender!MZ$81:MZ$110,MAX(1,$F49))&gt;INDEX(Kalender!$B$81:$B$110,MAX(1,$F49)))),2,0))</f>
        <v>0</v>
      </c>
      <c r="NA49" s="5" t="n">
        <f aca="false">IF(Kalender!NA49&lt;&gt;1,0,IF(AND($B49&gt;0,INDEX(Kalender!NA$68:NA$77,MAX(1,$B49))&gt;INDEX(Kalender!$B$68:$B$77,MAX(1,$B49))),1,0)+IF(OR(AND($C49&gt;0,INDEX(Kalender!NA$81:NA$110,MAX(1,$C49))&gt;INDEX(Kalender!$B$81:$B$110,MAX(1,$C49))),AND($D49&gt;0,INDEX(Kalender!NA$81:NA$110,MAX(1,$D49))&gt;INDEX(Kalender!$B$81:$B$110,MAX(1,$D49))),AND($E49&gt;0,INDEX(Kalender!NA$81:NA$110,MAX(1,$E49))&gt;INDEX(Kalender!$B$81:$B$110,MAX(1,$E49))),AND($F49&gt;0,INDEX(Kalender!NA$81:NA$110,MAX(1,$F49))&gt;INDEX(Kalender!$B$81:$B$110,MAX(1,$F49)))),2,0))</f>
        <v>0</v>
      </c>
      <c r="NB49" s="5" t="n">
        <f aca="false">IF(Kalender!NB49&lt;&gt;1,0,IF(AND($B49&gt;0,INDEX(Kalender!NB$68:NB$77,MAX(1,$B49))&gt;INDEX(Kalender!$B$68:$B$77,MAX(1,$B49))),1,0)+IF(OR(AND($C49&gt;0,INDEX(Kalender!NB$81:NB$110,MAX(1,$C49))&gt;INDEX(Kalender!$B$81:$B$110,MAX(1,$C49))),AND($D49&gt;0,INDEX(Kalender!NB$81:NB$110,MAX(1,$D49))&gt;INDEX(Kalender!$B$81:$B$110,MAX(1,$D49))),AND($E49&gt;0,INDEX(Kalender!NB$81:NB$110,MAX(1,$E49))&gt;INDEX(Kalender!$B$81:$B$110,MAX(1,$E49))),AND($F49&gt;0,INDEX(Kalender!NB$81:NB$110,MAX(1,$F49))&gt;INDEX(Kalender!$B$81:$B$110,MAX(1,$F49)))),2,0))</f>
        <v>0</v>
      </c>
      <c r="NC49" s="5" t="n">
        <f aca="false">IF(Kalender!NC49&lt;&gt;1,0,IF(AND($B49&gt;0,INDEX(Kalender!NC$68:NC$77,MAX(1,$B49))&gt;INDEX(Kalender!$B$68:$B$77,MAX(1,$B49))),1,0)+IF(OR(AND($C49&gt;0,INDEX(Kalender!NC$81:NC$110,MAX(1,$C49))&gt;INDEX(Kalender!$B$81:$B$110,MAX(1,$C49))),AND($D49&gt;0,INDEX(Kalender!NC$81:NC$110,MAX(1,$D49))&gt;INDEX(Kalender!$B$81:$B$110,MAX(1,$D49))),AND($E49&gt;0,INDEX(Kalender!NC$81:NC$110,MAX(1,$E49))&gt;INDEX(Kalender!$B$81:$B$110,MAX(1,$E49))),AND($F49&gt;0,INDEX(Kalender!NC$81:NC$110,MAX(1,$F49))&gt;INDEX(Kalender!$B$81:$B$110,MAX(1,$F49)))),2,0))</f>
        <v>0</v>
      </c>
      <c r="ND49" s="5" t="n">
        <f aca="false">IF(Kalender!ND49&lt;&gt;1,0,IF(AND($B49&gt;0,INDEX(Kalender!ND$68:ND$77,MAX(1,$B49))&gt;INDEX(Kalender!$B$68:$B$77,MAX(1,$B49))),1,0)+IF(OR(AND($C49&gt;0,INDEX(Kalender!ND$81:ND$110,MAX(1,$C49))&gt;INDEX(Kalender!$B$81:$B$110,MAX(1,$C49))),AND($D49&gt;0,INDEX(Kalender!ND$81:ND$110,MAX(1,$D49))&gt;INDEX(Kalender!$B$81:$B$110,MAX(1,$D49))),AND($E49&gt;0,INDEX(Kalender!ND$81:ND$110,MAX(1,$E49))&gt;INDEX(Kalender!$B$81:$B$110,MAX(1,$E49))),AND($F49&gt;0,INDEX(Kalender!ND$81:ND$110,MAX(1,$F49))&gt;INDEX(Kalender!$B$81:$B$110,MAX(1,$F49)))),2,0))</f>
        <v>0</v>
      </c>
      <c r="NE49" s="5" t="n">
        <f aca="false">IF(Kalender!NE49&lt;&gt;1,0,IF(AND($B49&gt;0,INDEX(Kalender!NE$68:NE$77,MAX(1,$B49))&gt;INDEX(Kalender!$B$68:$B$77,MAX(1,$B49))),1,0)+IF(OR(AND($C49&gt;0,INDEX(Kalender!NE$81:NE$110,MAX(1,$C49))&gt;INDEX(Kalender!$B$81:$B$110,MAX(1,$C49))),AND($D49&gt;0,INDEX(Kalender!NE$81:NE$110,MAX(1,$D49))&gt;INDEX(Kalender!$B$81:$B$110,MAX(1,$D49))),AND($E49&gt;0,INDEX(Kalender!NE$81:NE$110,MAX(1,$E49))&gt;INDEX(Kalender!$B$81:$B$110,MAX(1,$E49))),AND($F49&gt;0,INDEX(Kalender!NE$81:NE$110,MAX(1,$F49))&gt;INDEX(Kalender!$B$81:$B$110,MAX(1,$F49)))),2,0))</f>
        <v>0</v>
      </c>
      <c r="NF49" s="5" t="n">
        <f aca="false">IF(Kalender!NF49&lt;&gt;1,0,IF(AND($B49&gt;0,INDEX(Kalender!NF$68:NF$77,MAX(1,$B49))&gt;INDEX(Kalender!$B$68:$B$77,MAX(1,$B49))),1,0)+IF(OR(AND($C49&gt;0,INDEX(Kalender!NF$81:NF$110,MAX(1,$C49))&gt;INDEX(Kalender!$B$81:$B$110,MAX(1,$C49))),AND($D49&gt;0,INDEX(Kalender!NF$81:NF$110,MAX(1,$D49))&gt;INDEX(Kalender!$B$81:$B$110,MAX(1,$D49))),AND($E49&gt;0,INDEX(Kalender!NF$81:NF$110,MAX(1,$E49))&gt;INDEX(Kalender!$B$81:$B$110,MAX(1,$E49))),AND($F49&gt;0,INDEX(Kalender!NF$81:NF$110,MAX(1,$F49))&gt;INDEX(Kalender!$B$81:$B$110,MAX(1,$F49)))),2,0))</f>
        <v>0</v>
      </c>
      <c r="NG49" s="5" t="n">
        <f aca="false">IF(Kalender!NG49&lt;&gt;1,0,IF(AND($B49&gt;0,INDEX(Kalender!NG$68:NG$77,MAX(1,$B49))&gt;INDEX(Kalender!$B$68:$B$77,MAX(1,$B49))),1,0)+IF(OR(AND($C49&gt;0,INDEX(Kalender!NG$81:NG$110,MAX(1,$C49))&gt;INDEX(Kalender!$B$81:$B$110,MAX(1,$C49))),AND($D49&gt;0,INDEX(Kalender!NG$81:NG$110,MAX(1,$D49))&gt;INDEX(Kalender!$B$81:$B$110,MAX(1,$D49))),AND($E49&gt;0,INDEX(Kalender!NG$81:NG$110,MAX(1,$E49))&gt;INDEX(Kalender!$B$81:$B$110,MAX(1,$E49))),AND($F49&gt;0,INDEX(Kalender!NG$81:NG$110,MAX(1,$F49))&gt;INDEX(Kalender!$B$81:$B$110,MAX(1,$F49)))),2,0))</f>
        <v>0</v>
      </c>
      <c r="NH49" s="5" t="n">
        <f aca="false">IF(Kalender!NH49&lt;&gt;1,0,IF(AND($B49&gt;0,INDEX(Kalender!NH$68:NH$77,MAX(1,$B49))&gt;INDEX(Kalender!$B$68:$B$77,MAX(1,$B49))),1,0)+IF(OR(AND($C49&gt;0,INDEX(Kalender!NH$81:NH$110,MAX(1,$C49))&gt;INDEX(Kalender!$B$81:$B$110,MAX(1,$C49))),AND($D49&gt;0,INDEX(Kalender!NH$81:NH$110,MAX(1,$D49))&gt;INDEX(Kalender!$B$81:$B$110,MAX(1,$D49))),AND($E49&gt;0,INDEX(Kalender!NH$81:NH$110,MAX(1,$E49))&gt;INDEX(Kalender!$B$81:$B$110,MAX(1,$E49))),AND($F49&gt;0,INDEX(Kalender!NH$81:NH$110,MAX(1,$F49))&gt;INDEX(Kalender!$B$81:$B$110,MAX(1,$F49)))),2,0))</f>
        <v>0</v>
      </c>
    </row>
    <row r="50" customFormat="false" ht="15" hidden="false" customHeight="false" outlineLevel="0" collapsed="false">
      <c r="A50" s="5" t="str">
        <f aca="false">Kalender!A50</f>
        <v/>
      </c>
      <c r="B50" s="5" t="n">
        <f aca="false">IFERROR(MATCH(Kalender!$B50,Kalender!$A$68:$A$77,0),0)</f>
        <v>5</v>
      </c>
      <c r="C50" s="5" t="n">
        <f aca="false">IF(Kalender!C50="",0,IFERROR(MATCH(Kalender!C50,Kalender!$A$81:$A$110,0),0))</f>
        <v>0</v>
      </c>
      <c r="D50" s="5" t="n">
        <f aca="false">IF(Kalender!D50="",0,IFERROR(MATCH(Kalender!D50,Kalender!$A$81:$A$110,0),0))</f>
        <v>0</v>
      </c>
      <c r="E50" s="5" t="n">
        <f aca="false">IF(Kalender!E50="",0,IFERROR(MATCH(Kalender!E50,Kalender!$A$81:$A$110,0),0))</f>
        <v>0</v>
      </c>
      <c r="F50" s="5" t="n">
        <f aca="false">IF(Kalender!F50="",0,IFERROR(MATCH(Kalender!F50,Kalender!$A$81:$A$110,0),0))</f>
        <v>0</v>
      </c>
      <c r="G50" s="5" t="n">
        <f aca="false">IF(Kalender!G50&lt;&gt;1,0,IF(AND($B50&gt;0,INDEX(Kalender!G$68:G$77,MAX(1,$B50))&gt;INDEX(Kalender!$B$68:$B$77,MAX(1,$B50))),1,0)+IF(OR(AND($C50&gt;0,INDEX(Kalender!G$81:G$110,MAX(1,$C50))&gt;INDEX(Kalender!$B$81:$B$110,MAX(1,$C50))),AND($D50&gt;0,INDEX(Kalender!G$81:G$110,MAX(1,$D50))&gt;INDEX(Kalender!$B$81:$B$110,MAX(1,$D50))),AND($E50&gt;0,INDEX(Kalender!G$81:G$110,MAX(1,$E50))&gt;INDEX(Kalender!$B$81:$B$110,MAX(1,$E50))),AND($F50&gt;0,INDEX(Kalender!G$81:G$110,MAX(1,$F50))&gt;INDEX(Kalender!$B$81:$B$110,MAX(1,$F50)))),2,0))</f>
        <v>0</v>
      </c>
      <c r="H50" s="5" t="n">
        <f aca="false">IF(Kalender!H50&lt;&gt;1,0,IF(AND($B50&gt;0,INDEX(Kalender!H$68:H$77,MAX(1,$B50))&gt;INDEX(Kalender!$B$68:$B$77,MAX(1,$B50))),1,0)+IF(OR(AND($C50&gt;0,INDEX(Kalender!H$81:H$110,MAX(1,$C50))&gt;INDEX(Kalender!$B$81:$B$110,MAX(1,$C50))),AND($D50&gt;0,INDEX(Kalender!H$81:H$110,MAX(1,$D50))&gt;INDEX(Kalender!$B$81:$B$110,MAX(1,$D50))),AND($E50&gt;0,INDEX(Kalender!H$81:H$110,MAX(1,$E50))&gt;INDEX(Kalender!$B$81:$B$110,MAX(1,$E50))),AND($F50&gt;0,INDEX(Kalender!H$81:H$110,MAX(1,$F50))&gt;INDEX(Kalender!$B$81:$B$110,MAX(1,$F50)))),2,0))</f>
        <v>0</v>
      </c>
      <c r="I50" s="5" t="n">
        <f aca="false">IF(Kalender!I50&lt;&gt;1,0,IF(AND($B50&gt;0,INDEX(Kalender!I$68:I$77,MAX(1,$B50))&gt;INDEX(Kalender!$B$68:$B$77,MAX(1,$B50))),1,0)+IF(OR(AND($C50&gt;0,INDEX(Kalender!I$81:I$110,MAX(1,$C50))&gt;INDEX(Kalender!$B$81:$B$110,MAX(1,$C50))),AND($D50&gt;0,INDEX(Kalender!I$81:I$110,MAX(1,$D50))&gt;INDEX(Kalender!$B$81:$B$110,MAX(1,$D50))),AND($E50&gt;0,INDEX(Kalender!I$81:I$110,MAX(1,$E50))&gt;INDEX(Kalender!$B$81:$B$110,MAX(1,$E50))),AND($F50&gt;0,INDEX(Kalender!I$81:I$110,MAX(1,$F50))&gt;INDEX(Kalender!$B$81:$B$110,MAX(1,$F50)))),2,0))</f>
        <v>0</v>
      </c>
      <c r="J50" s="5" t="n">
        <f aca="false">IF(Kalender!J50&lt;&gt;1,0,IF(AND($B50&gt;0,INDEX(Kalender!J$68:J$77,MAX(1,$B50))&gt;INDEX(Kalender!$B$68:$B$77,MAX(1,$B50))),1,0)+IF(OR(AND($C50&gt;0,INDEX(Kalender!J$81:J$110,MAX(1,$C50))&gt;INDEX(Kalender!$B$81:$B$110,MAX(1,$C50))),AND($D50&gt;0,INDEX(Kalender!J$81:J$110,MAX(1,$D50))&gt;INDEX(Kalender!$B$81:$B$110,MAX(1,$D50))),AND($E50&gt;0,INDEX(Kalender!J$81:J$110,MAX(1,$E50))&gt;INDEX(Kalender!$B$81:$B$110,MAX(1,$E50))),AND($F50&gt;0,INDEX(Kalender!J$81:J$110,MAX(1,$F50))&gt;INDEX(Kalender!$B$81:$B$110,MAX(1,$F50)))),2,0))</f>
        <v>0</v>
      </c>
      <c r="K50" s="5" t="n">
        <f aca="false">IF(Kalender!K50&lt;&gt;1,0,IF(AND($B50&gt;0,INDEX(Kalender!K$68:K$77,MAX(1,$B50))&gt;INDEX(Kalender!$B$68:$B$77,MAX(1,$B50))),1,0)+IF(OR(AND($C50&gt;0,INDEX(Kalender!K$81:K$110,MAX(1,$C50))&gt;INDEX(Kalender!$B$81:$B$110,MAX(1,$C50))),AND($D50&gt;0,INDEX(Kalender!K$81:K$110,MAX(1,$D50))&gt;INDEX(Kalender!$B$81:$B$110,MAX(1,$D50))),AND($E50&gt;0,INDEX(Kalender!K$81:K$110,MAX(1,$E50))&gt;INDEX(Kalender!$B$81:$B$110,MAX(1,$E50))),AND($F50&gt;0,INDEX(Kalender!K$81:K$110,MAX(1,$F50))&gt;INDEX(Kalender!$B$81:$B$110,MAX(1,$F50)))),2,0))</f>
        <v>0</v>
      </c>
      <c r="L50" s="5" t="n">
        <f aca="false">IF(Kalender!L50&lt;&gt;1,0,IF(AND($B50&gt;0,INDEX(Kalender!L$68:L$77,MAX(1,$B50))&gt;INDEX(Kalender!$B$68:$B$77,MAX(1,$B50))),1,0)+IF(OR(AND($C50&gt;0,INDEX(Kalender!L$81:L$110,MAX(1,$C50))&gt;INDEX(Kalender!$B$81:$B$110,MAX(1,$C50))),AND($D50&gt;0,INDEX(Kalender!L$81:L$110,MAX(1,$D50))&gt;INDEX(Kalender!$B$81:$B$110,MAX(1,$D50))),AND($E50&gt;0,INDEX(Kalender!L$81:L$110,MAX(1,$E50))&gt;INDEX(Kalender!$B$81:$B$110,MAX(1,$E50))),AND($F50&gt;0,INDEX(Kalender!L$81:L$110,MAX(1,$F50))&gt;INDEX(Kalender!$B$81:$B$110,MAX(1,$F50)))),2,0))</f>
        <v>0</v>
      </c>
      <c r="M50" s="5" t="n">
        <f aca="false">IF(Kalender!M50&lt;&gt;1,0,IF(AND($B50&gt;0,INDEX(Kalender!M$68:M$77,MAX(1,$B50))&gt;INDEX(Kalender!$B$68:$B$77,MAX(1,$B50))),1,0)+IF(OR(AND($C50&gt;0,INDEX(Kalender!M$81:M$110,MAX(1,$C50))&gt;INDEX(Kalender!$B$81:$B$110,MAX(1,$C50))),AND($D50&gt;0,INDEX(Kalender!M$81:M$110,MAX(1,$D50))&gt;INDEX(Kalender!$B$81:$B$110,MAX(1,$D50))),AND($E50&gt;0,INDEX(Kalender!M$81:M$110,MAX(1,$E50))&gt;INDEX(Kalender!$B$81:$B$110,MAX(1,$E50))),AND($F50&gt;0,INDEX(Kalender!M$81:M$110,MAX(1,$F50))&gt;INDEX(Kalender!$B$81:$B$110,MAX(1,$F50)))),2,0))</f>
        <v>0</v>
      </c>
      <c r="N50" s="5" t="n">
        <f aca="false">IF(Kalender!N50&lt;&gt;1,0,IF(AND($B50&gt;0,INDEX(Kalender!N$68:N$77,MAX(1,$B50))&gt;INDEX(Kalender!$B$68:$B$77,MAX(1,$B50))),1,0)+IF(OR(AND($C50&gt;0,INDEX(Kalender!N$81:N$110,MAX(1,$C50))&gt;INDEX(Kalender!$B$81:$B$110,MAX(1,$C50))),AND($D50&gt;0,INDEX(Kalender!N$81:N$110,MAX(1,$D50))&gt;INDEX(Kalender!$B$81:$B$110,MAX(1,$D50))),AND($E50&gt;0,INDEX(Kalender!N$81:N$110,MAX(1,$E50))&gt;INDEX(Kalender!$B$81:$B$110,MAX(1,$E50))),AND($F50&gt;0,INDEX(Kalender!N$81:N$110,MAX(1,$F50))&gt;INDEX(Kalender!$B$81:$B$110,MAX(1,$F50)))),2,0))</f>
        <v>0</v>
      </c>
      <c r="O50" s="5" t="n">
        <f aca="false">IF(Kalender!O50&lt;&gt;1,0,IF(AND($B50&gt;0,INDEX(Kalender!O$68:O$77,MAX(1,$B50))&gt;INDEX(Kalender!$B$68:$B$77,MAX(1,$B50))),1,0)+IF(OR(AND($C50&gt;0,INDEX(Kalender!O$81:O$110,MAX(1,$C50))&gt;INDEX(Kalender!$B$81:$B$110,MAX(1,$C50))),AND($D50&gt;0,INDEX(Kalender!O$81:O$110,MAX(1,$D50))&gt;INDEX(Kalender!$B$81:$B$110,MAX(1,$D50))),AND($E50&gt;0,INDEX(Kalender!O$81:O$110,MAX(1,$E50))&gt;INDEX(Kalender!$B$81:$B$110,MAX(1,$E50))),AND($F50&gt;0,INDEX(Kalender!O$81:O$110,MAX(1,$F50))&gt;INDEX(Kalender!$B$81:$B$110,MAX(1,$F50)))),2,0))</f>
        <v>0</v>
      </c>
      <c r="P50" s="5" t="n">
        <f aca="false">IF(Kalender!P50&lt;&gt;1,0,IF(AND($B50&gt;0,INDEX(Kalender!P$68:P$77,MAX(1,$B50))&gt;INDEX(Kalender!$B$68:$B$77,MAX(1,$B50))),1,0)+IF(OR(AND($C50&gt;0,INDEX(Kalender!P$81:P$110,MAX(1,$C50))&gt;INDEX(Kalender!$B$81:$B$110,MAX(1,$C50))),AND($D50&gt;0,INDEX(Kalender!P$81:P$110,MAX(1,$D50))&gt;INDEX(Kalender!$B$81:$B$110,MAX(1,$D50))),AND($E50&gt;0,INDEX(Kalender!P$81:P$110,MAX(1,$E50))&gt;INDEX(Kalender!$B$81:$B$110,MAX(1,$E50))),AND($F50&gt;0,INDEX(Kalender!P$81:P$110,MAX(1,$F50))&gt;INDEX(Kalender!$B$81:$B$110,MAX(1,$F50)))),2,0))</f>
        <v>0</v>
      </c>
      <c r="Q50" s="5" t="n">
        <f aca="false">IF(Kalender!Q50&lt;&gt;1,0,IF(AND($B50&gt;0,INDEX(Kalender!Q$68:Q$77,MAX(1,$B50))&gt;INDEX(Kalender!$B$68:$B$77,MAX(1,$B50))),1,0)+IF(OR(AND($C50&gt;0,INDEX(Kalender!Q$81:Q$110,MAX(1,$C50))&gt;INDEX(Kalender!$B$81:$B$110,MAX(1,$C50))),AND($D50&gt;0,INDEX(Kalender!Q$81:Q$110,MAX(1,$D50))&gt;INDEX(Kalender!$B$81:$B$110,MAX(1,$D50))),AND($E50&gt;0,INDEX(Kalender!Q$81:Q$110,MAX(1,$E50))&gt;INDEX(Kalender!$B$81:$B$110,MAX(1,$E50))),AND($F50&gt;0,INDEX(Kalender!Q$81:Q$110,MAX(1,$F50))&gt;INDEX(Kalender!$B$81:$B$110,MAX(1,$F50)))),2,0))</f>
        <v>0</v>
      </c>
      <c r="R50" s="5" t="n">
        <f aca="false">IF(Kalender!R50&lt;&gt;1,0,IF(AND($B50&gt;0,INDEX(Kalender!R$68:R$77,MAX(1,$B50))&gt;INDEX(Kalender!$B$68:$B$77,MAX(1,$B50))),1,0)+IF(OR(AND($C50&gt;0,INDEX(Kalender!R$81:R$110,MAX(1,$C50))&gt;INDEX(Kalender!$B$81:$B$110,MAX(1,$C50))),AND($D50&gt;0,INDEX(Kalender!R$81:R$110,MAX(1,$D50))&gt;INDEX(Kalender!$B$81:$B$110,MAX(1,$D50))),AND($E50&gt;0,INDEX(Kalender!R$81:R$110,MAX(1,$E50))&gt;INDEX(Kalender!$B$81:$B$110,MAX(1,$E50))),AND($F50&gt;0,INDEX(Kalender!R$81:R$110,MAX(1,$F50))&gt;INDEX(Kalender!$B$81:$B$110,MAX(1,$F50)))),2,0))</f>
        <v>0</v>
      </c>
      <c r="S50" s="5" t="n">
        <f aca="false">IF(Kalender!S50&lt;&gt;1,0,IF(AND($B50&gt;0,INDEX(Kalender!S$68:S$77,MAX(1,$B50))&gt;INDEX(Kalender!$B$68:$B$77,MAX(1,$B50))),1,0)+IF(OR(AND($C50&gt;0,INDEX(Kalender!S$81:S$110,MAX(1,$C50))&gt;INDEX(Kalender!$B$81:$B$110,MAX(1,$C50))),AND($D50&gt;0,INDEX(Kalender!S$81:S$110,MAX(1,$D50))&gt;INDEX(Kalender!$B$81:$B$110,MAX(1,$D50))),AND($E50&gt;0,INDEX(Kalender!S$81:S$110,MAX(1,$E50))&gt;INDEX(Kalender!$B$81:$B$110,MAX(1,$E50))),AND($F50&gt;0,INDEX(Kalender!S$81:S$110,MAX(1,$F50))&gt;INDEX(Kalender!$B$81:$B$110,MAX(1,$F50)))),2,0))</f>
        <v>0</v>
      </c>
      <c r="T50" s="5" t="n">
        <f aca="false">IF(Kalender!T50&lt;&gt;1,0,IF(AND($B50&gt;0,INDEX(Kalender!T$68:T$77,MAX(1,$B50))&gt;INDEX(Kalender!$B$68:$B$77,MAX(1,$B50))),1,0)+IF(OR(AND($C50&gt;0,INDEX(Kalender!T$81:T$110,MAX(1,$C50))&gt;INDEX(Kalender!$B$81:$B$110,MAX(1,$C50))),AND($D50&gt;0,INDEX(Kalender!T$81:T$110,MAX(1,$D50))&gt;INDEX(Kalender!$B$81:$B$110,MAX(1,$D50))),AND($E50&gt;0,INDEX(Kalender!T$81:T$110,MAX(1,$E50))&gt;INDEX(Kalender!$B$81:$B$110,MAX(1,$E50))),AND($F50&gt;0,INDEX(Kalender!T$81:T$110,MAX(1,$F50))&gt;INDEX(Kalender!$B$81:$B$110,MAX(1,$F50)))),2,0))</f>
        <v>0</v>
      </c>
      <c r="U50" s="5" t="n">
        <f aca="false">IF(Kalender!U50&lt;&gt;1,0,IF(AND($B50&gt;0,INDEX(Kalender!U$68:U$77,MAX(1,$B50))&gt;INDEX(Kalender!$B$68:$B$77,MAX(1,$B50))),1,0)+IF(OR(AND($C50&gt;0,INDEX(Kalender!U$81:U$110,MAX(1,$C50))&gt;INDEX(Kalender!$B$81:$B$110,MAX(1,$C50))),AND($D50&gt;0,INDEX(Kalender!U$81:U$110,MAX(1,$D50))&gt;INDEX(Kalender!$B$81:$B$110,MAX(1,$D50))),AND($E50&gt;0,INDEX(Kalender!U$81:U$110,MAX(1,$E50))&gt;INDEX(Kalender!$B$81:$B$110,MAX(1,$E50))),AND($F50&gt;0,INDEX(Kalender!U$81:U$110,MAX(1,$F50))&gt;INDEX(Kalender!$B$81:$B$110,MAX(1,$F50)))),2,0))</f>
        <v>0</v>
      </c>
      <c r="V50" s="5" t="n">
        <f aca="false">IF(Kalender!V50&lt;&gt;1,0,IF(AND($B50&gt;0,INDEX(Kalender!V$68:V$77,MAX(1,$B50))&gt;INDEX(Kalender!$B$68:$B$77,MAX(1,$B50))),1,0)+IF(OR(AND($C50&gt;0,INDEX(Kalender!V$81:V$110,MAX(1,$C50))&gt;INDEX(Kalender!$B$81:$B$110,MAX(1,$C50))),AND($D50&gt;0,INDEX(Kalender!V$81:V$110,MAX(1,$D50))&gt;INDEX(Kalender!$B$81:$B$110,MAX(1,$D50))),AND($E50&gt;0,INDEX(Kalender!V$81:V$110,MAX(1,$E50))&gt;INDEX(Kalender!$B$81:$B$110,MAX(1,$E50))),AND($F50&gt;0,INDEX(Kalender!V$81:V$110,MAX(1,$F50))&gt;INDEX(Kalender!$B$81:$B$110,MAX(1,$F50)))),2,0))</f>
        <v>0</v>
      </c>
      <c r="W50" s="5" t="n">
        <f aca="false">IF(Kalender!W50&lt;&gt;1,0,IF(AND($B50&gt;0,INDEX(Kalender!W$68:W$77,MAX(1,$B50))&gt;INDEX(Kalender!$B$68:$B$77,MAX(1,$B50))),1,0)+IF(OR(AND($C50&gt;0,INDEX(Kalender!W$81:W$110,MAX(1,$C50))&gt;INDEX(Kalender!$B$81:$B$110,MAX(1,$C50))),AND($D50&gt;0,INDEX(Kalender!W$81:W$110,MAX(1,$D50))&gt;INDEX(Kalender!$B$81:$B$110,MAX(1,$D50))),AND($E50&gt;0,INDEX(Kalender!W$81:W$110,MAX(1,$E50))&gt;INDEX(Kalender!$B$81:$B$110,MAX(1,$E50))),AND($F50&gt;0,INDEX(Kalender!W$81:W$110,MAX(1,$F50))&gt;INDEX(Kalender!$B$81:$B$110,MAX(1,$F50)))),2,0))</f>
        <v>0</v>
      </c>
      <c r="X50" s="5" t="n">
        <f aca="false">IF(Kalender!X50&lt;&gt;1,0,IF(AND($B50&gt;0,INDEX(Kalender!X$68:X$77,MAX(1,$B50))&gt;INDEX(Kalender!$B$68:$B$77,MAX(1,$B50))),1,0)+IF(OR(AND($C50&gt;0,INDEX(Kalender!X$81:X$110,MAX(1,$C50))&gt;INDEX(Kalender!$B$81:$B$110,MAX(1,$C50))),AND($D50&gt;0,INDEX(Kalender!X$81:X$110,MAX(1,$D50))&gt;INDEX(Kalender!$B$81:$B$110,MAX(1,$D50))),AND($E50&gt;0,INDEX(Kalender!X$81:X$110,MAX(1,$E50))&gt;INDEX(Kalender!$B$81:$B$110,MAX(1,$E50))),AND($F50&gt;0,INDEX(Kalender!X$81:X$110,MAX(1,$F50))&gt;INDEX(Kalender!$B$81:$B$110,MAX(1,$F50)))),2,0))</f>
        <v>0</v>
      </c>
      <c r="Y50" s="5" t="n">
        <f aca="false">IF(Kalender!Y50&lt;&gt;1,0,IF(AND($B50&gt;0,INDEX(Kalender!Y$68:Y$77,MAX(1,$B50))&gt;INDEX(Kalender!$B$68:$B$77,MAX(1,$B50))),1,0)+IF(OR(AND($C50&gt;0,INDEX(Kalender!Y$81:Y$110,MAX(1,$C50))&gt;INDEX(Kalender!$B$81:$B$110,MAX(1,$C50))),AND($D50&gt;0,INDEX(Kalender!Y$81:Y$110,MAX(1,$D50))&gt;INDEX(Kalender!$B$81:$B$110,MAX(1,$D50))),AND($E50&gt;0,INDEX(Kalender!Y$81:Y$110,MAX(1,$E50))&gt;INDEX(Kalender!$B$81:$B$110,MAX(1,$E50))),AND($F50&gt;0,INDEX(Kalender!Y$81:Y$110,MAX(1,$F50))&gt;INDEX(Kalender!$B$81:$B$110,MAX(1,$F50)))),2,0))</f>
        <v>0</v>
      </c>
      <c r="Z50" s="5" t="n">
        <f aca="false">IF(Kalender!Z50&lt;&gt;1,0,IF(AND($B50&gt;0,INDEX(Kalender!Z$68:Z$77,MAX(1,$B50))&gt;INDEX(Kalender!$B$68:$B$77,MAX(1,$B50))),1,0)+IF(OR(AND($C50&gt;0,INDEX(Kalender!Z$81:Z$110,MAX(1,$C50))&gt;INDEX(Kalender!$B$81:$B$110,MAX(1,$C50))),AND($D50&gt;0,INDEX(Kalender!Z$81:Z$110,MAX(1,$D50))&gt;INDEX(Kalender!$B$81:$B$110,MAX(1,$D50))),AND($E50&gt;0,INDEX(Kalender!Z$81:Z$110,MAX(1,$E50))&gt;INDEX(Kalender!$B$81:$B$110,MAX(1,$E50))),AND($F50&gt;0,INDEX(Kalender!Z$81:Z$110,MAX(1,$F50))&gt;INDEX(Kalender!$B$81:$B$110,MAX(1,$F50)))),2,0))</f>
        <v>0</v>
      </c>
      <c r="AA50" s="5" t="n">
        <f aca="false">IF(Kalender!AA50&lt;&gt;1,0,IF(AND($B50&gt;0,INDEX(Kalender!AA$68:AA$77,MAX(1,$B50))&gt;INDEX(Kalender!$B$68:$B$77,MAX(1,$B50))),1,0)+IF(OR(AND($C50&gt;0,INDEX(Kalender!AA$81:AA$110,MAX(1,$C50))&gt;INDEX(Kalender!$B$81:$B$110,MAX(1,$C50))),AND($D50&gt;0,INDEX(Kalender!AA$81:AA$110,MAX(1,$D50))&gt;INDEX(Kalender!$B$81:$B$110,MAX(1,$D50))),AND($E50&gt;0,INDEX(Kalender!AA$81:AA$110,MAX(1,$E50))&gt;INDEX(Kalender!$B$81:$B$110,MAX(1,$E50))),AND($F50&gt;0,INDEX(Kalender!AA$81:AA$110,MAX(1,$F50))&gt;INDEX(Kalender!$B$81:$B$110,MAX(1,$F50)))),2,0))</f>
        <v>0</v>
      </c>
      <c r="AB50" s="5" t="n">
        <f aca="false">IF(Kalender!AB50&lt;&gt;1,0,IF(AND($B50&gt;0,INDEX(Kalender!AB$68:AB$77,MAX(1,$B50))&gt;INDEX(Kalender!$B$68:$B$77,MAX(1,$B50))),1,0)+IF(OR(AND($C50&gt;0,INDEX(Kalender!AB$81:AB$110,MAX(1,$C50))&gt;INDEX(Kalender!$B$81:$B$110,MAX(1,$C50))),AND($D50&gt;0,INDEX(Kalender!AB$81:AB$110,MAX(1,$D50))&gt;INDEX(Kalender!$B$81:$B$110,MAX(1,$D50))),AND($E50&gt;0,INDEX(Kalender!AB$81:AB$110,MAX(1,$E50))&gt;INDEX(Kalender!$B$81:$B$110,MAX(1,$E50))),AND($F50&gt;0,INDEX(Kalender!AB$81:AB$110,MAX(1,$F50))&gt;INDEX(Kalender!$B$81:$B$110,MAX(1,$F50)))),2,0))</f>
        <v>0</v>
      </c>
      <c r="AC50" s="5" t="n">
        <f aca="false">IF(Kalender!AC50&lt;&gt;1,0,IF(AND($B50&gt;0,INDEX(Kalender!AC$68:AC$77,MAX(1,$B50))&gt;INDEX(Kalender!$B$68:$B$77,MAX(1,$B50))),1,0)+IF(OR(AND($C50&gt;0,INDEX(Kalender!AC$81:AC$110,MAX(1,$C50))&gt;INDEX(Kalender!$B$81:$B$110,MAX(1,$C50))),AND($D50&gt;0,INDEX(Kalender!AC$81:AC$110,MAX(1,$D50))&gt;INDEX(Kalender!$B$81:$B$110,MAX(1,$D50))),AND($E50&gt;0,INDEX(Kalender!AC$81:AC$110,MAX(1,$E50))&gt;INDEX(Kalender!$B$81:$B$110,MAX(1,$E50))),AND($F50&gt;0,INDEX(Kalender!AC$81:AC$110,MAX(1,$F50))&gt;INDEX(Kalender!$B$81:$B$110,MAX(1,$F50)))),2,0))</f>
        <v>0</v>
      </c>
      <c r="AD50" s="5" t="n">
        <f aca="false">IF(Kalender!AD50&lt;&gt;1,0,IF(AND($B50&gt;0,INDEX(Kalender!AD$68:AD$77,MAX(1,$B50))&gt;INDEX(Kalender!$B$68:$B$77,MAX(1,$B50))),1,0)+IF(OR(AND($C50&gt;0,INDEX(Kalender!AD$81:AD$110,MAX(1,$C50))&gt;INDEX(Kalender!$B$81:$B$110,MAX(1,$C50))),AND($D50&gt;0,INDEX(Kalender!AD$81:AD$110,MAX(1,$D50))&gt;INDEX(Kalender!$B$81:$B$110,MAX(1,$D50))),AND($E50&gt;0,INDEX(Kalender!AD$81:AD$110,MAX(1,$E50))&gt;INDEX(Kalender!$B$81:$B$110,MAX(1,$E50))),AND($F50&gt;0,INDEX(Kalender!AD$81:AD$110,MAX(1,$F50))&gt;INDEX(Kalender!$B$81:$B$110,MAX(1,$F50)))),2,0))</f>
        <v>0</v>
      </c>
      <c r="AE50" s="5" t="n">
        <f aca="false">IF(Kalender!AE50&lt;&gt;1,0,IF(AND($B50&gt;0,INDEX(Kalender!AE$68:AE$77,MAX(1,$B50))&gt;INDEX(Kalender!$B$68:$B$77,MAX(1,$B50))),1,0)+IF(OR(AND($C50&gt;0,INDEX(Kalender!AE$81:AE$110,MAX(1,$C50))&gt;INDEX(Kalender!$B$81:$B$110,MAX(1,$C50))),AND($D50&gt;0,INDEX(Kalender!AE$81:AE$110,MAX(1,$D50))&gt;INDEX(Kalender!$B$81:$B$110,MAX(1,$D50))),AND($E50&gt;0,INDEX(Kalender!AE$81:AE$110,MAX(1,$E50))&gt;INDEX(Kalender!$B$81:$B$110,MAX(1,$E50))),AND($F50&gt;0,INDEX(Kalender!AE$81:AE$110,MAX(1,$F50))&gt;INDEX(Kalender!$B$81:$B$110,MAX(1,$F50)))),2,0))</f>
        <v>0</v>
      </c>
      <c r="AF50" s="5" t="n">
        <f aca="false">IF(Kalender!AF50&lt;&gt;1,0,IF(AND($B50&gt;0,INDEX(Kalender!AF$68:AF$77,MAX(1,$B50))&gt;INDEX(Kalender!$B$68:$B$77,MAX(1,$B50))),1,0)+IF(OR(AND($C50&gt;0,INDEX(Kalender!AF$81:AF$110,MAX(1,$C50))&gt;INDEX(Kalender!$B$81:$B$110,MAX(1,$C50))),AND($D50&gt;0,INDEX(Kalender!AF$81:AF$110,MAX(1,$D50))&gt;INDEX(Kalender!$B$81:$B$110,MAX(1,$D50))),AND($E50&gt;0,INDEX(Kalender!AF$81:AF$110,MAX(1,$E50))&gt;INDEX(Kalender!$B$81:$B$110,MAX(1,$E50))),AND($F50&gt;0,INDEX(Kalender!AF$81:AF$110,MAX(1,$F50))&gt;INDEX(Kalender!$B$81:$B$110,MAX(1,$F50)))),2,0))</f>
        <v>0</v>
      </c>
      <c r="AG50" s="5" t="n">
        <f aca="false">IF(Kalender!AG50&lt;&gt;1,0,IF(AND($B50&gt;0,INDEX(Kalender!AG$68:AG$77,MAX(1,$B50))&gt;INDEX(Kalender!$B$68:$B$77,MAX(1,$B50))),1,0)+IF(OR(AND($C50&gt;0,INDEX(Kalender!AG$81:AG$110,MAX(1,$C50))&gt;INDEX(Kalender!$B$81:$B$110,MAX(1,$C50))),AND($D50&gt;0,INDEX(Kalender!AG$81:AG$110,MAX(1,$D50))&gt;INDEX(Kalender!$B$81:$B$110,MAX(1,$D50))),AND($E50&gt;0,INDEX(Kalender!AG$81:AG$110,MAX(1,$E50))&gt;INDEX(Kalender!$B$81:$B$110,MAX(1,$E50))),AND($F50&gt;0,INDEX(Kalender!AG$81:AG$110,MAX(1,$F50))&gt;INDEX(Kalender!$B$81:$B$110,MAX(1,$F50)))),2,0))</f>
        <v>0</v>
      </c>
      <c r="AH50" s="5" t="n">
        <f aca="false">IF(Kalender!AH50&lt;&gt;1,0,IF(AND($B50&gt;0,INDEX(Kalender!AH$68:AH$77,MAX(1,$B50))&gt;INDEX(Kalender!$B$68:$B$77,MAX(1,$B50))),1,0)+IF(OR(AND($C50&gt;0,INDEX(Kalender!AH$81:AH$110,MAX(1,$C50))&gt;INDEX(Kalender!$B$81:$B$110,MAX(1,$C50))),AND($D50&gt;0,INDEX(Kalender!AH$81:AH$110,MAX(1,$D50))&gt;INDEX(Kalender!$B$81:$B$110,MAX(1,$D50))),AND($E50&gt;0,INDEX(Kalender!AH$81:AH$110,MAX(1,$E50))&gt;INDEX(Kalender!$B$81:$B$110,MAX(1,$E50))),AND($F50&gt;0,INDEX(Kalender!AH$81:AH$110,MAX(1,$F50))&gt;INDEX(Kalender!$B$81:$B$110,MAX(1,$F50)))),2,0))</f>
        <v>0</v>
      </c>
      <c r="AI50" s="5" t="n">
        <f aca="false">IF(Kalender!AI50&lt;&gt;1,0,IF(AND($B50&gt;0,INDEX(Kalender!AI$68:AI$77,MAX(1,$B50))&gt;INDEX(Kalender!$B$68:$B$77,MAX(1,$B50))),1,0)+IF(OR(AND($C50&gt;0,INDEX(Kalender!AI$81:AI$110,MAX(1,$C50))&gt;INDEX(Kalender!$B$81:$B$110,MAX(1,$C50))),AND($D50&gt;0,INDEX(Kalender!AI$81:AI$110,MAX(1,$D50))&gt;INDEX(Kalender!$B$81:$B$110,MAX(1,$D50))),AND($E50&gt;0,INDEX(Kalender!AI$81:AI$110,MAX(1,$E50))&gt;INDEX(Kalender!$B$81:$B$110,MAX(1,$E50))),AND($F50&gt;0,INDEX(Kalender!AI$81:AI$110,MAX(1,$F50))&gt;INDEX(Kalender!$B$81:$B$110,MAX(1,$F50)))),2,0))</f>
        <v>0</v>
      </c>
      <c r="AJ50" s="5" t="n">
        <f aca="false">IF(Kalender!AJ50&lt;&gt;1,0,IF(AND($B50&gt;0,INDEX(Kalender!AJ$68:AJ$77,MAX(1,$B50))&gt;INDEX(Kalender!$B$68:$B$77,MAX(1,$B50))),1,0)+IF(OR(AND($C50&gt;0,INDEX(Kalender!AJ$81:AJ$110,MAX(1,$C50))&gt;INDEX(Kalender!$B$81:$B$110,MAX(1,$C50))),AND($D50&gt;0,INDEX(Kalender!AJ$81:AJ$110,MAX(1,$D50))&gt;INDEX(Kalender!$B$81:$B$110,MAX(1,$D50))),AND($E50&gt;0,INDEX(Kalender!AJ$81:AJ$110,MAX(1,$E50))&gt;INDEX(Kalender!$B$81:$B$110,MAX(1,$E50))),AND($F50&gt;0,INDEX(Kalender!AJ$81:AJ$110,MAX(1,$F50))&gt;INDEX(Kalender!$B$81:$B$110,MAX(1,$F50)))),2,0))</f>
        <v>0</v>
      </c>
      <c r="AK50" s="5" t="n">
        <f aca="false">IF(Kalender!AK50&lt;&gt;1,0,IF(AND($B50&gt;0,INDEX(Kalender!AK$68:AK$77,MAX(1,$B50))&gt;INDEX(Kalender!$B$68:$B$77,MAX(1,$B50))),1,0)+IF(OR(AND($C50&gt;0,INDEX(Kalender!AK$81:AK$110,MAX(1,$C50))&gt;INDEX(Kalender!$B$81:$B$110,MAX(1,$C50))),AND($D50&gt;0,INDEX(Kalender!AK$81:AK$110,MAX(1,$D50))&gt;INDEX(Kalender!$B$81:$B$110,MAX(1,$D50))),AND($E50&gt;0,INDEX(Kalender!AK$81:AK$110,MAX(1,$E50))&gt;INDEX(Kalender!$B$81:$B$110,MAX(1,$E50))),AND($F50&gt;0,INDEX(Kalender!AK$81:AK$110,MAX(1,$F50))&gt;INDEX(Kalender!$B$81:$B$110,MAX(1,$F50)))),2,0))</f>
        <v>0</v>
      </c>
      <c r="AL50" s="5" t="n">
        <f aca="false">IF(Kalender!AL50&lt;&gt;1,0,IF(AND($B50&gt;0,INDEX(Kalender!AL$68:AL$77,MAX(1,$B50))&gt;INDEX(Kalender!$B$68:$B$77,MAX(1,$B50))),1,0)+IF(OR(AND($C50&gt;0,INDEX(Kalender!AL$81:AL$110,MAX(1,$C50))&gt;INDEX(Kalender!$B$81:$B$110,MAX(1,$C50))),AND($D50&gt;0,INDEX(Kalender!AL$81:AL$110,MAX(1,$D50))&gt;INDEX(Kalender!$B$81:$B$110,MAX(1,$D50))),AND($E50&gt;0,INDEX(Kalender!AL$81:AL$110,MAX(1,$E50))&gt;INDEX(Kalender!$B$81:$B$110,MAX(1,$E50))),AND($F50&gt;0,INDEX(Kalender!AL$81:AL$110,MAX(1,$F50))&gt;INDEX(Kalender!$B$81:$B$110,MAX(1,$F50)))),2,0))</f>
        <v>0</v>
      </c>
      <c r="AM50" s="5" t="n">
        <f aca="false">IF(Kalender!AM50&lt;&gt;1,0,IF(AND($B50&gt;0,INDEX(Kalender!AM$68:AM$77,MAX(1,$B50))&gt;INDEX(Kalender!$B$68:$B$77,MAX(1,$B50))),1,0)+IF(OR(AND($C50&gt;0,INDEX(Kalender!AM$81:AM$110,MAX(1,$C50))&gt;INDEX(Kalender!$B$81:$B$110,MAX(1,$C50))),AND($D50&gt;0,INDEX(Kalender!AM$81:AM$110,MAX(1,$D50))&gt;INDEX(Kalender!$B$81:$B$110,MAX(1,$D50))),AND($E50&gt;0,INDEX(Kalender!AM$81:AM$110,MAX(1,$E50))&gt;INDEX(Kalender!$B$81:$B$110,MAX(1,$E50))),AND($F50&gt;0,INDEX(Kalender!AM$81:AM$110,MAX(1,$F50))&gt;INDEX(Kalender!$B$81:$B$110,MAX(1,$F50)))),2,0))</f>
        <v>0</v>
      </c>
      <c r="AN50" s="5" t="n">
        <f aca="false">IF(Kalender!AN50&lt;&gt;1,0,IF(AND($B50&gt;0,INDEX(Kalender!AN$68:AN$77,MAX(1,$B50))&gt;INDEX(Kalender!$B$68:$B$77,MAX(1,$B50))),1,0)+IF(OR(AND($C50&gt;0,INDEX(Kalender!AN$81:AN$110,MAX(1,$C50))&gt;INDEX(Kalender!$B$81:$B$110,MAX(1,$C50))),AND($D50&gt;0,INDEX(Kalender!AN$81:AN$110,MAX(1,$D50))&gt;INDEX(Kalender!$B$81:$B$110,MAX(1,$D50))),AND($E50&gt;0,INDEX(Kalender!AN$81:AN$110,MAX(1,$E50))&gt;INDEX(Kalender!$B$81:$B$110,MAX(1,$E50))),AND($F50&gt;0,INDEX(Kalender!AN$81:AN$110,MAX(1,$F50))&gt;INDEX(Kalender!$B$81:$B$110,MAX(1,$F50)))),2,0))</f>
        <v>0</v>
      </c>
      <c r="AO50" s="5" t="n">
        <f aca="false">IF(Kalender!AO50&lt;&gt;1,0,IF(AND($B50&gt;0,INDEX(Kalender!AO$68:AO$77,MAX(1,$B50))&gt;INDEX(Kalender!$B$68:$B$77,MAX(1,$B50))),1,0)+IF(OR(AND($C50&gt;0,INDEX(Kalender!AO$81:AO$110,MAX(1,$C50))&gt;INDEX(Kalender!$B$81:$B$110,MAX(1,$C50))),AND($D50&gt;0,INDEX(Kalender!AO$81:AO$110,MAX(1,$D50))&gt;INDEX(Kalender!$B$81:$B$110,MAX(1,$D50))),AND($E50&gt;0,INDEX(Kalender!AO$81:AO$110,MAX(1,$E50))&gt;INDEX(Kalender!$B$81:$B$110,MAX(1,$E50))),AND($F50&gt;0,INDEX(Kalender!AO$81:AO$110,MAX(1,$F50))&gt;INDEX(Kalender!$B$81:$B$110,MAX(1,$F50)))),2,0))</f>
        <v>0</v>
      </c>
      <c r="AP50" s="5" t="n">
        <f aca="false">IF(Kalender!AP50&lt;&gt;1,0,IF(AND($B50&gt;0,INDEX(Kalender!AP$68:AP$77,MAX(1,$B50))&gt;INDEX(Kalender!$B$68:$B$77,MAX(1,$B50))),1,0)+IF(OR(AND($C50&gt;0,INDEX(Kalender!AP$81:AP$110,MAX(1,$C50))&gt;INDEX(Kalender!$B$81:$B$110,MAX(1,$C50))),AND($D50&gt;0,INDEX(Kalender!AP$81:AP$110,MAX(1,$D50))&gt;INDEX(Kalender!$B$81:$B$110,MAX(1,$D50))),AND($E50&gt;0,INDEX(Kalender!AP$81:AP$110,MAX(1,$E50))&gt;INDEX(Kalender!$B$81:$B$110,MAX(1,$E50))),AND($F50&gt;0,INDEX(Kalender!AP$81:AP$110,MAX(1,$F50))&gt;INDEX(Kalender!$B$81:$B$110,MAX(1,$F50)))),2,0))</f>
        <v>0</v>
      </c>
      <c r="AQ50" s="5" t="n">
        <f aca="false">IF(Kalender!AQ50&lt;&gt;1,0,IF(AND($B50&gt;0,INDEX(Kalender!AQ$68:AQ$77,MAX(1,$B50))&gt;INDEX(Kalender!$B$68:$B$77,MAX(1,$B50))),1,0)+IF(OR(AND($C50&gt;0,INDEX(Kalender!AQ$81:AQ$110,MAX(1,$C50))&gt;INDEX(Kalender!$B$81:$B$110,MAX(1,$C50))),AND($D50&gt;0,INDEX(Kalender!AQ$81:AQ$110,MAX(1,$D50))&gt;INDEX(Kalender!$B$81:$B$110,MAX(1,$D50))),AND($E50&gt;0,INDEX(Kalender!AQ$81:AQ$110,MAX(1,$E50))&gt;INDEX(Kalender!$B$81:$B$110,MAX(1,$E50))),AND($F50&gt;0,INDEX(Kalender!AQ$81:AQ$110,MAX(1,$F50))&gt;INDEX(Kalender!$B$81:$B$110,MAX(1,$F50)))),2,0))</f>
        <v>0</v>
      </c>
      <c r="AR50" s="5" t="n">
        <f aca="false">IF(Kalender!AR50&lt;&gt;1,0,IF(AND($B50&gt;0,INDEX(Kalender!AR$68:AR$77,MAX(1,$B50))&gt;INDEX(Kalender!$B$68:$B$77,MAX(1,$B50))),1,0)+IF(OR(AND($C50&gt;0,INDEX(Kalender!AR$81:AR$110,MAX(1,$C50))&gt;INDEX(Kalender!$B$81:$B$110,MAX(1,$C50))),AND($D50&gt;0,INDEX(Kalender!AR$81:AR$110,MAX(1,$D50))&gt;INDEX(Kalender!$B$81:$B$110,MAX(1,$D50))),AND($E50&gt;0,INDEX(Kalender!AR$81:AR$110,MAX(1,$E50))&gt;INDEX(Kalender!$B$81:$B$110,MAX(1,$E50))),AND($F50&gt;0,INDEX(Kalender!AR$81:AR$110,MAX(1,$F50))&gt;INDEX(Kalender!$B$81:$B$110,MAX(1,$F50)))),2,0))</f>
        <v>0</v>
      </c>
      <c r="AS50" s="5" t="n">
        <f aca="false">IF(Kalender!AS50&lt;&gt;1,0,IF(AND($B50&gt;0,INDEX(Kalender!AS$68:AS$77,MAX(1,$B50))&gt;INDEX(Kalender!$B$68:$B$77,MAX(1,$B50))),1,0)+IF(OR(AND($C50&gt;0,INDEX(Kalender!AS$81:AS$110,MAX(1,$C50))&gt;INDEX(Kalender!$B$81:$B$110,MAX(1,$C50))),AND($D50&gt;0,INDEX(Kalender!AS$81:AS$110,MAX(1,$D50))&gt;INDEX(Kalender!$B$81:$B$110,MAX(1,$D50))),AND($E50&gt;0,INDEX(Kalender!AS$81:AS$110,MAX(1,$E50))&gt;INDEX(Kalender!$B$81:$B$110,MAX(1,$E50))),AND($F50&gt;0,INDEX(Kalender!AS$81:AS$110,MAX(1,$F50))&gt;INDEX(Kalender!$B$81:$B$110,MAX(1,$F50)))),2,0))</f>
        <v>0</v>
      </c>
      <c r="AT50" s="5" t="n">
        <f aca="false">IF(Kalender!AT50&lt;&gt;1,0,IF(AND($B50&gt;0,INDEX(Kalender!AT$68:AT$77,MAX(1,$B50))&gt;INDEX(Kalender!$B$68:$B$77,MAX(1,$B50))),1,0)+IF(OR(AND($C50&gt;0,INDEX(Kalender!AT$81:AT$110,MAX(1,$C50))&gt;INDEX(Kalender!$B$81:$B$110,MAX(1,$C50))),AND($D50&gt;0,INDEX(Kalender!AT$81:AT$110,MAX(1,$D50))&gt;INDEX(Kalender!$B$81:$B$110,MAX(1,$D50))),AND($E50&gt;0,INDEX(Kalender!AT$81:AT$110,MAX(1,$E50))&gt;INDEX(Kalender!$B$81:$B$110,MAX(1,$E50))),AND($F50&gt;0,INDEX(Kalender!AT$81:AT$110,MAX(1,$F50))&gt;INDEX(Kalender!$B$81:$B$110,MAX(1,$F50)))),2,0))</f>
        <v>0</v>
      </c>
      <c r="AU50" s="5" t="n">
        <f aca="false">IF(Kalender!AU50&lt;&gt;1,0,IF(AND($B50&gt;0,INDEX(Kalender!AU$68:AU$77,MAX(1,$B50))&gt;INDEX(Kalender!$B$68:$B$77,MAX(1,$B50))),1,0)+IF(OR(AND($C50&gt;0,INDEX(Kalender!AU$81:AU$110,MAX(1,$C50))&gt;INDEX(Kalender!$B$81:$B$110,MAX(1,$C50))),AND($D50&gt;0,INDEX(Kalender!AU$81:AU$110,MAX(1,$D50))&gt;INDEX(Kalender!$B$81:$B$110,MAX(1,$D50))),AND($E50&gt;0,INDEX(Kalender!AU$81:AU$110,MAX(1,$E50))&gt;INDEX(Kalender!$B$81:$B$110,MAX(1,$E50))),AND($F50&gt;0,INDEX(Kalender!AU$81:AU$110,MAX(1,$F50))&gt;INDEX(Kalender!$B$81:$B$110,MAX(1,$F50)))),2,0))</f>
        <v>0</v>
      </c>
      <c r="AV50" s="5" t="n">
        <f aca="false">IF(Kalender!AV50&lt;&gt;1,0,IF(AND($B50&gt;0,INDEX(Kalender!AV$68:AV$77,MAX(1,$B50))&gt;INDEX(Kalender!$B$68:$B$77,MAX(1,$B50))),1,0)+IF(OR(AND($C50&gt;0,INDEX(Kalender!AV$81:AV$110,MAX(1,$C50))&gt;INDEX(Kalender!$B$81:$B$110,MAX(1,$C50))),AND($D50&gt;0,INDEX(Kalender!AV$81:AV$110,MAX(1,$D50))&gt;INDEX(Kalender!$B$81:$B$110,MAX(1,$D50))),AND($E50&gt;0,INDEX(Kalender!AV$81:AV$110,MAX(1,$E50))&gt;INDEX(Kalender!$B$81:$B$110,MAX(1,$E50))),AND($F50&gt;0,INDEX(Kalender!AV$81:AV$110,MAX(1,$F50))&gt;INDEX(Kalender!$B$81:$B$110,MAX(1,$F50)))),2,0))</f>
        <v>0</v>
      </c>
      <c r="AW50" s="5" t="n">
        <f aca="false">IF(Kalender!AW50&lt;&gt;1,0,IF(AND($B50&gt;0,INDEX(Kalender!AW$68:AW$77,MAX(1,$B50))&gt;INDEX(Kalender!$B$68:$B$77,MAX(1,$B50))),1,0)+IF(OR(AND($C50&gt;0,INDEX(Kalender!AW$81:AW$110,MAX(1,$C50))&gt;INDEX(Kalender!$B$81:$B$110,MAX(1,$C50))),AND($D50&gt;0,INDEX(Kalender!AW$81:AW$110,MAX(1,$D50))&gt;INDEX(Kalender!$B$81:$B$110,MAX(1,$D50))),AND($E50&gt;0,INDEX(Kalender!AW$81:AW$110,MAX(1,$E50))&gt;INDEX(Kalender!$B$81:$B$110,MAX(1,$E50))),AND($F50&gt;0,INDEX(Kalender!AW$81:AW$110,MAX(1,$F50))&gt;INDEX(Kalender!$B$81:$B$110,MAX(1,$F50)))),2,0))</f>
        <v>0</v>
      </c>
      <c r="AX50" s="5" t="n">
        <f aca="false">IF(Kalender!AX50&lt;&gt;1,0,IF(AND($B50&gt;0,INDEX(Kalender!AX$68:AX$77,MAX(1,$B50))&gt;INDEX(Kalender!$B$68:$B$77,MAX(1,$B50))),1,0)+IF(OR(AND($C50&gt;0,INDEX(Kalender!AX$81:AX$110,MAX(1,$C50))&gt;INDEX(Kalender!$B$81:$B$110,MAX(1,$C50))),AND($D50&gt;0,INDEX(Kalender!AX$81:AX$110,MAX(1,$D50))&gt;INDEX(Kalender!$B$81:$B$110,MAX(1,$D50))),AND($E50&gt;0,INDEX(Kalender!AX$81:AX$110,MAX(1,$E50))&gt;INDEX(Kalender!$B$81:$B$110,MAX(1,$E50))),AND($F50&gt;0,INDEX(Kalender!AX$81:AX$110,MAX(1,$F50))&gt;INDEX(Kalender!$B$81:$B$110,MAX(1,$F50)))),2,0))</f>
        <v>0</v>
      </c>
      <c r="AY50" s="5" t="n">
        <f aca="false">IF(Kalender!AY50&lt;&gt;1,0,IF(AND($B50&gt;0,INDEX(Kalender!AY$68:AY$77,MAX(1,$B50))&gt;INDEX(Kalender!$B$68:$B$77,MAX(1,$B50))),1,0)+IF(OR(AND($C50&gt;0,INDEX(Kalender!AY$81:AY$110,MAX(1,$C50))&gt;INDEX(Kalender!$B$81:$B$110,MAX(1,$C50))),AND($D50&gt;0,INDEX(Kalender!AY$81:AY$110,MAX(1,$D50))&gt;INDEX(Kalender!$B$81:$B$110,MAX(1,$D50))),AND($E50&gt;0,INDEX(Kalender!AY$81:AY$110,MAX(1,$E50))&gt;INDEX(Kalender!$B$81:$B$110,MAX(1,$E50))),AND($F50&gt;0,INDEX(Kalender!AY$81:AY$110,MAX(1,$F50))&gt;INDEX(Kalender!$B$81:$B$110,MAX(1,$F50)))),2,0))</f>
        <v>0</v>
      </c>
      <c r="AZ50" s="5" t="n">
        <f aca="false">IF(Kalender!AZ50&lt;&gt;1,0,IF(AND($B50&gt;0,INDEX(Kalender!AZ$68:AZ$77,MAX(1,$B50))&gt;INDEX(Kalender!$B$68:$B$77,MAX(1,$B50))),1,0)+IF(OR(AND($C50&gt;0,INDEX(Kalender!AZ$81:AZ$110,MAX(1,$C50))&gt;INDEX(Kalender!$B$81:$B$110,MAX(1,$C50))),AND($D50&gt;0,INDEX(Kalender!AZ$81:AZ$110,MAX(1,$D50))&gt;INDEX(Kalender!$B$81:$B$110,MAX(1,$D50))),AND($E50&gt;0,INDEX(Kalender!AZ$81:AZ$110,MAX(1,$E50))&gt;INDEX(Kalender!$B$81:$B$110,MAX(1,$E50))),AND($F50&gt;0,INDEX(Kalender!AZ$81:AZ$110,MAX(1,$F50))&gt;INDEX(Kalender!$B$81:$B$110,MAX(1,$F50)))),2,0))</f>
        <v>0</v>
      </c>
      <c r="BA50" s="5" t="n">
        <f aca="false">IF(Kalender!BA50&lt;&gt;1,0,IF(AND($B50&gt;0,INDEX(Kalender!BA$68:BA$77,MAX(1,$B50))&gt;INDEX(Kalender!$B$68:$B$77,MAX(1,$B50))),1,0)+IF(OR(AND($C50&gt;0,INDEX(Kalender!BA$81:BA$110,MAX(1,$C50))&gt;INDEX(Kalender!$B$81:$B$110,MAX(1,$C50))),AND($D50&gt;0,INDEX(Kalender!BA$81:BA$110,MAX(1,$D50))&gt;INDEX(Kalender!$B$81:$B$110,MAX(1,$D50))),AND($E50&gt;0,INDEX(Kalender!BA$81:BA$110,MAX(1,$E50))&gt;INDEX(Kalender!$B$81:$B$110,MAX(1,$E50))),AND($F50&gt;0,INDEX(Kalender!BA$81:BA$110,MAX(1,$F50))&gt;INDEX(Kalender!$B$81:$B$110,MAX(1,$F50)))),2,0))</f>
        <v>0</v>
      </c>
      <c r="BB50" s="5" t="n">
        <f aca="false">IF(Kalender!BB50&lt;&gt;1,0,IF(AND($B50&gt;0,INDEX(Kalender!BB$68:BB$77,MAX(1,$B50))&gt;INDEX(Kalender!$B$68:$B$77,MAX(1,$B50))),1,0)+IF(OR(AND($C50&gt;0,INDEX(Kalender!BB$81:BB$110,MAX(1,$C50))&gt;INDEX(Kalender!$B$81:$B$110,MAX(1,$C50))),AND($D50&gt;0,INDEX(Kalender!BB$81:BB$110,MAX(1,$D50))&gt;INDEX(Kalender!$B$81:$B$110,MAX(1,$D50))),AND($E50&gt;0,INDEX(Kalender!BB$81:BB$110,MAX(1,$E50))&gt;INDEX(Kalender!$B$81:$B$110,MAX(1,$E50))),AND($F50&gt;0,INDEX(Kalender!BB$81:BB$110,MAX(1,$F50))&gt;INDEX(Kalender!$B$81:$B$110,MAX(1,$F50)))),2,0))</f>
        <v>0</v>
      </c>
      <c r="BC50" s="5" t="n">
        <f aca="false">IF(Kalender!BC50&lt;&gt;1,0,IF(AND($B50&gt;0,INDEX(Kalender!BC$68:BC$77,MAX(1,$B50))&gt;INDEX(Kalender!$B$68:$B$77,MAX(1,$B50))),1,0)+IF(OR(AND($C50&gt;0,INDEX(Kalender!BC$81:BC$110,MAX(1,$C50))&gt;INDEX(Kalender!$B$81:$B$110,MAX(1,$C50))),AND($D50&gt;0,INDEX(Kalender!BC$81:BC$110,MAX(1,$D50))&gt;INDEX(Kalender!$B$81:$B$110,MAX(1,$D50))),AND($E50&gt;0,INDEX(Kalender!BC$81:BC$110,MAX(1,$E50))&gt;INDEX(Kalender!$B$81:$B$110,MAX(1,$E50))),AND($F50&gt;0,INDEX(Kalender!BC$81:BC$110,MAX(1,$F50))&gt;INDEX(Kalender!$B$81:$B$110,MAX(1,$F50)))),2,0))</f>
        <v>0</v>
      </c>
      <c r="BD50" s="5" t="n">
        <f aca="false">IF(Kalender!BD50&lt;&gt;1,0,IF(AND($B50&gt;0,INDEX(Kalender!BD$68:BD$77,MAX(1,$B50))&gt;INDEX(Kalender!$B$68:$B$77,MAX(1,$B50))),1,0)+IF(OR(AND($C50&gt;0,INDEX(Kalender!BD$81:BD$110,MAX(1,$C50))&gt;INDEX(Kalender!$B$81:$B$110,MAX(1,$C50))),AND($D50&gt;0,INDEX(Kalender!BD$81:BD$110,MAX(1,$D50))&gt;INDEX(Kalender!$B$81:$B$110,MAX(1,$D50))),AND($E50&gt;0,INDEX(Kalender!BD$81:BD$110,MAX(1,$E50))&gt;INDEX(Kalender!$B$81:$B$110,MAX(1,$E50))),AND($F50&gt;0,INDEX(Kalender!BD$81:BD$110,MAX(1,$F50))&gt;INDEX(Kalender!$B$81:$B$110,MAX(1,$F50)))),2,0))</f>
        <v>0</v>
      </c>
      <c r="BE50" s="5" t="n">
        <f aca="false">IF(Kalender!BE50&lt;&gt;1,0,IF(AND($B50&gt;0,INDEX(Kalender!BE$68:BE$77,MAX(1,$B50))&gt;INDEX(Kalender!$B$68:$B$77,MAX(1,$B50))),1,0)+IF(OR(AND($C50&gt;0,INDEX(Kalender!BE$81:BE$110,MAX(1,$C50))&gt;INDEX(Kalender!$B$81:$B$110,MAX(1,$C50))),AND($D50&gt;0,INDEX(Kalender!BE$81:BE$110,MAX(1,$D50))&gt;INDEX(Kalender!$B$81:$B$110,MAX(1,$D50))),AND($E50&gt;0,INDEX(Kalender!BE$81:BE$110,MAX(1,$E50))&gt;INDEX(Kalender!$B$81:$B$110,MAX(1,$E50))),AND($F50&gt;0,INDEX(Kalender!BE$81:BE$110,MAX(1,$F50))&gt;INDEX(Kalender!$B$81:$B$110,MAX(1,$F50)))),2,0))</f>
        <v>0</v>
      </c>
      <c r="BF50" s="5" t="n">
        <f aca="false">IF(Kalender!BF50&lt;&gt;1,0,IF(AND($B50&gt;0,INDEX(Kalender!BF$68:BF$77,MAX(1,$B50))&gt;INDEX(Kalender!$B$68:$B$77,MAX(1,$B50))),1,0)+IF(OR(AND($C50&gt;0,INDEX(Kalender!BF$81:BF$110,MAX(1,$C50))&gt;INDEX(Kalender!$B$81:$B$110,MAX(1,$C50))),AND($D50&gt;0,INDEX(Kalender!BF$81:BF$110,MAX(1,$D50))&gt;INDEX(Kalender!$B$81:$B$110,MAX(1,$D50))),AND($E50&gt;0,INDEX(Kalender!BF$81:BF$110,MAX(1,$E50))&gt;INDEX(Kalender!$B$81:$B$110,MAX(1,$E50))),AND($F50&gt;0,INDEX(Kalender!BF$81:BF$110,MAX(1,$F50))&gt;INDEX(Kalender!$B$81:$B$110,MAX(1,$F50)))),2,0))</f>
        <v>0</v>
      </c>
      <c r="BG50" s="5" t="n">
        <f aca="false">IF(Kalender!BG50&lt;&gt;1,0,IF(AND($B50&gt;0,INDEX(Kalender!BG$68:BG$77,MAX(1,$B50))&gt;INDEX(Kalender!$B$68:$B$77,MAX(1,$B50))),1,0)+IF(OR(AND($C50&gt;0,INDEX(Kalender!BG$81:BG$110,MAX(1,$C50))&gt;INDEX(Kalender!$B$81:$B$110,MAX(1,$C50))),AND($D50&gt;0,INDEX(Kalender!BG$81:BG$110,MAX(1,$D50))&gt;INDEX(Kalender!$B$81:$B$110,MAX(1,$D50))),AND($E50&gt;0,INDEX(Kalender!BG$81:BG$110,MAX(1,$E50))&gt;INDEX(Kalender!$B$81:$B$110,MAX(1,$E50))),AND($F50&gt;0,INDEX(Kalender!BG$81:BG$110,MAX(1,$F50))&gt;INDEX(Kalender!$B$81:$B$110,MAX(1,$F50)))),2,0))</f>
        <v>0</v>
      </c>
      <c r="BH50" s="5" t="n">
        <f aca="false">IF(Kalender!BH50&lt;&gt;1,0,IF(AND($B50&gt;0,INDEX(Kalender!BH$68:BH$77,MAX(1,$B50))&gt;INDEX(Kalender!$B$68:$B$77,MAX(1,$B50))),1,0)+IF(OR(AND($C50&gt;0,INDEX(Kalender!BH$81:BH$110,MAX(1,$C50))&gt;INDEX(Kalender!$B$81:$B$110,MAX(1,$C50))),AND($D50&gt;0,INDEX(Kalender!BH$81:BH$110,MAX(1,$D50))&gt;INDEX(Kalender!$B$81:$B$110,MAX(1,$D50))),AND($E50&gt;0,INDEX(Kalender!BH$81:BH$110,MAX(1,$E50))&gt;INDEX(Kalender!$B$81:$B$110,MAX(1,$E50))),AND($F50&gt;0,INDEX(Kalender!BH$81:BH$110,MAX(1,$F50))&gt;INDEX(Kalender!$B$81:$B$110,MAX(1,$F50)))),2,0))</f>
        <v>0</v>
      </c>
      <c r="BI50" s="5" t="n">
        <f aca="false">IF(Kalender!BI50&lt;&gt;1,0,IF(AND($B50&gt;0,INDEX(Kalender!BI$68:BI$77,MAX(1,$B50))&gt;INDEX(Kalender!$B$68:$B$77,MAX(1,$B50))),1,0)+IF(OR(AND($C50&gt;0,INDEX(Kalender!BI$81:BI$110,MAX(1,$C50))&gt;INDEX(Kalender!$B$81:$B$110,MAX(1,$C50))),AND($D50&gt;0,INDEX(Kalender!BI$81:BI$110,MAX(1,$D50))&gt;INDEX(Kalender!$B$81:$B$110,MAX(1,$D50))),AND($E50&gt;0,INDEX(Kalender!BI$81:BI$110,MAX(1,$E50))&gt;INDEX(Kalender!$B$81:$B$110,MAX(1,$E50))),AND($F50&gt;0,INDEX(Kalender!BI$81:BI$110,MAX(1,$F50))&gt;INDEX(Kalender!$B$81:$B$110,MAX(1,$F50)))),2,0))</f>
        <v>0</v>
      </c>
      <c r="BJ50" s="5" t="n">
        <f aca="false">IF(Kalender!BJ50&lt;&gt;1,0,IF(AND($B50&gt;0,INDEX(Kalender!BJ$68:BJ$77,MAX(1,$B50))&gt;INDEX(Kalender!$B$68:$B$77,MAX(1,$B50))),1,0)+IF(OR(AND($C50&gt;0,INDEX(Kalender!BJ$81:BJ$110,MAX(1,$C50))&gt;INDEX(Kalender!$B$81:$B$110,MAX(1,$C50))),AND($D50&gt;0,INDEX(Kalender!BJ$81:BJ$110,MAX(1,$D50))&gt;INDEX(Kalender!$B$81:$B$110,MAX(1,$D50))),AND($E50&gt;0,INDEX(Kalender!BJ$81:BJ$110,MAX(1,$E50))&gt;INDEX(Kalender!$B$81:$B$110,MAX(1,$E50))),AND($F50&gt;0,INDEX(Kalender!BJ$81:BJ$110,MAX(1,$F50))&gt;INDEX(Kalender!$B$81:$B$110,MAX(1,$F50)))),2,0))</f>
        <v>0</v>
      </c>
      <c r="BK50" s="5" t="n">
        <f aca="false">IF(Kalender!BK50&lt;&gt;1,0,IF(AND($B50&gt;0,INDEX(Kalender!BK$68:BK$77,MAX(1,$B50))&gt;INDEX(Kalender!$B$68:$B$77,MAX(1,$B50))),1,0)+IF(OR(AND($C50&gt;0,INDEX(Kalender!BK$81:BK$110,MAX(1,$C50))&gt;INDEX(Kalender!$B$81:$B$110,MAX(1,$C50))),AND($D50&gt;0,INDEX(Kalender!BK$81:BK$110,MAX(1,$D50))&gt;INDEX(Kalender!$B$81:$B$110,MAX(1,$D50))),AND($E50&gt;0,INDEX(Kalender!BK$81:BK$110,MAX(1,$E50))&gt;INDEX(Kalender!$B$81:$B$110,MAX(1,$E50))),AND($F50&gt;0,INDEX(Kalender!BK$81:BK$110,MAX(1,$F50))&gt;INDEX(Kalender!$B$81:$B$110,MAX(1,$F50)))),2,0))</f>
        <v>0</v>
      </c>
      <c r="BL50" s="5" t="n">
        <f aca="false">IF(Kalender!BL50&lt;&gt;1,0,IF(AND($B50&gt;0,INDEX(Kalender!BL$68:BL$77,MAX(1,$B50))&gt;INDEX(Kalender!$B$68:$B$77,MAX(1,$B50))),1,0)+IF(OR(AND($C50&gt;0,INDEX(Kalender!BL$81:BL$110,MAX(1,$C50))&gt;INDEX(Kalender!$B$81:$B$110,MAX(1,$C50))),AND($D50&gt;0,INDEX(Kalender!BL$81:BL$110,MAX(1,$D50))&gt;INDEX(Kalender!$B$81:$B$110,MAX(1,$D50))),AND($E50&gt;0,INDEX(Kalender!BL$81:BL$110,MAX(1,$E50))&gt;INDEX(Kalender!$B$81:$B$110,MAX(1,$E50))),AND($F50&gt;0,INDEX(Kalender!BL$81:BL$110,MAX(1,$F50))&gt;INDEX(Kalender!$B$81:$B$110,MAX(1,$F50)))),2,0))</f>
        <v>0</v>
      </c>
      <c r="BM50" s="5" t="n">
        <f aca="false">IF(Kalender!BM50&lt;&gt;1,0,IF(AND($B50&gt;0,INDEX(Kalender!BM$68:BM$77,MAX(1,$B50))&gt;INDEX(Kalender!$B$68:$B$77,MAX(1,$B50))),1,0)+IF(OR(AND($C50&gt;0,INDEX(Kalender!BM$81:BM$110,MAX(1,$C50))&gt;INDEX(Kalender!$B$81:$B$110,MAX(1,$C50))),AND($D50&gt;0,INDEX(Kalender!BM$81:BM$110,MAX(1,$D50))&gt;INDEX(Kalender!$B$81:$B$110,MAX(1,$D50))),AND($E50&gt;0,INDEX(Kalender!BM$81:BM$110,MAX(1,$E50))&gt;INDEX(Kalender!$B$81:$B$110,MAX(1,$E50))),AND($F50&gt;0,INDEX(Kalender!BM$81:BM$110,MAX(1,$F50))&gt;INDEX(Kalender!$B$81:$B$110,MAX(1,$F50)))),2,0))</f>
        <v>0</v>
      </c>
      <c r="BN50" s="5" t="n">
        <f aca="false">IF(Kalender!BN50&lt;&gt;1,0,IF(AND($B50&gt;0,INDEX(Kalender!BN$68:BN$77,MAX(1,$B50))&gt;INDEX(Kalender!$B$68:$B$77,MAX(1,$B50))),1,0)+IF(OR(AND($C50&gt;0,INDEX(Kalender!BN$81:BN$110,MAX(1,$C50))&gt;INDEX(Kalender!$B$81:$B$110,MAX(1,$C50))),AND($D50&gt;0,INDEX(Kalender!BN$81:BN$110,MAX(1,$D50))&gt;INDEX(Kalender!$B$81:$B$110,MAX(1,$D50))),AND($E50&gt;0,INDEX(Kalender!BN$81:BN$110,MAX(1,$E50))&gt;INDEX(Kalender!$B$81:$B$110,MAX(1,$E50))),AND($F50&gt;0,INDEX(Kalender!BN$81:BN$110,MAX(1,$F50))&gt;INDEX(Kalender!$B$81:$B$110,MAX(1,$F50)))),2,0))</f>
        <v>0</v>
      </c>
      <c r="BO50" s="5" t="n">
        <f aca="false">IF(Kalender!BO50&lt;&gt;1,0,IF(AND($B50&gt;0,INDEX(Kalender!BO$68:BO$77,MAX(1,$B50))&gt;INDEX(Kalender!$B$68:$B$77,MAX(1,$B50))),1,0)+IF(OR(AND($C50&gt;0,INDEX(Kalender!BO$81:BO$110,MAX(1,$C50))&gt;INDEX(Kalender!$B$81:$B$110,MAX(1,$C50))),AND($D50&gt;0,INDEX(Kalender!BO$81:BO$110,MAX(1,$D50))&gt;INDEX(Kalender!$B$81:$B$110,MAX(1,$D50))),AND($E50&gt;0,INDEX(Kalender!BO$81:BO$110,MAX(1,$E50))&gt;INDEX(Kalender!$B$81:$B$110,MAX(1,$E50))),AND($F50&gt;0,INDEX(Kalender!BO$81:BO$110,MAX(1,$F50))&gt;INDEX(Kalender!$B$81:$B$110,MAX(1,$F50)))),2,0))</f>
        <v>0</v>
      </c>
      <c r="BP50" s="5" t="n">
        <f aca="false">IF(Kalender!BP50&lt;&gt;1,0,IF(AND($B50&gt;0,INDEX(Kalender!BP$68:BP$77,MAX(1,$B50))&gt;INDEX(Kalender!$B$68:$B$77,MAX(1,$B50))),1,0)+IF(OR(AND($C50&gt;0,INDEX(Kalender!BP$81:BP$110,MAX(1,$C50))&gt;INDEX(Kalender!$B$81:$B$110,MAX(1,$C50))),AND($D50&gt;0,INDEX(Kalender!BP$81:BP$110,MAX(1,$D50))&gt;INDEX(Kalender!$B$81:$B$110,MAX(1,$D50))),AND($E50&gt;0,INDEX(Kalender!BP$81:BP$110,MAX(1,$E50))&gt;INDEX(Kalender!$B$81:$B$110,MAX(1,$E50))),AND($F50&gt;0,INDEX(Kalender!BP$81:BP$110,MAX(1,$F50))&gt;INDEX(Kalender!$B$81:$B$110,MAX(1,$F50)))),2,0))</f>
        <v>0</v>
      </c>
      <c r="BQ50" s="5" t="n">
        <f aca="false">IF(Kalender!BQ50&lt;&gt;1,0,IF(AND($B50&gt;0,INDEX(Kalender!BQ$68:BQ$77,MAX(1,$B50))&gt;INDEX(Kalender!$B$68:$B$77,MAX(1,$B50))),1,0)+IF(OR(AND($C50&gt;0,INDEX(Kalender!BQ$81:BQ$110,MAX(1,$C50))&gt;INDEX(Kalender!$B$81:$B$110,MAX(1,$C50))),AND($D50&gt;0,INDEX(Kalender!BQ$81:BQ$110,MAX(1,$D50))&gt;INDEX(Kalender!$B$81:$B$110,MAX(1,$D50))),AND($E50&gt;0,INDEX(Kalender!BQ$81:BQ$110,MAX(1,$E50))&gt;INDEX(Kalender!$B$81:$B$110,MAX(1,$E50))),AND($F50&gt;0,INDEX(Kalender!BQ$81:BQ$110,MAX(1,$F50))&gt;INDEX(Kalender!$B$81:$B$110,MAX(1,$F50)))),2,0))</f>
        <v>0</v>
      </c>
      <c r="BR50" s="5" t="n">
        <f aca="false">IF(Kalender!BR50&lt;&gt;1,0,IF(AND($B50&gt;0,INDEX(Kalender!BR$68:BR$77,MAX(1,$B50))&gt;INDEX(Kalender!$B$68:$B$77,MAX(1,$B50))),1,0)+IF(OR(AND($C50&gt;0,INDEX(Kalender!BR$81:BR$110,MAX(1,$C50))&gt;INDEX(Kalender!$B$81:$B$110,MAX(1,$C50))),AND($D50&gt;0,INDEX(Kalender!BR$81:BR$110,MAX(1,$D50))&gt;INDEX(Kalender!$B$81:$B$110,MAX(1,$D50))),AND($E50&gt;0,INDEX(Kalender!BR$81:BR$110,MAX(1,$E50))&gt;INDEX(Kalender!$B$81:$B$110,MAX(1,$E50))),AND($F50&gt;0,INDEX(Kalender!BR$81:BR$110,MAX(1,$F50))&gt;INDEX(Kalender!$B$81:$B$110,MAX(1,$F50)))),2,0))</f>
        <v>0</v>
      </c>
      <c r="BS50" s="5" t="n">
        <f aca="false">IF(Kalender!BS50&lt;&gt;1,0,IF(AND($B50&gt;0,INDEX(Kalender!BS$68:BS$77,MAX(1,$B50))&gt;INDEX(Kalender!$B$68:$B$77,MAX(1,$B50))),1,0)+IF(OR(AND($C50&gt;0,INDEX(Kalender!BS$81:BS$110,MAX(1,$C50))&gt;INDEX(Kalender!$B$81:$B$110,MAX(1,$C50))),AND($D50&gt;0,INDEX(Kalender!BS$81:BS$110,MAX(1,$D50))&gt;INDEX(Kalender!$B$81:$B$110,MAX(1,$D50))),AND($E50&gt;0,INDEX(Kalender!BS$81:BS$110,MAX(1,$E50))&gt;INDEX(Kalender!$B$81:$B$110,MAX(1,$E50))),AND($F50&gt;0,INDEX(Kalender!BS$81:BS$110,MAX(1,$F50))&gt;INDEX(Kalender!$B$81:$B$110,MAX(1,$F50)))),2,0))</f>
        <v>0</v>
      </c>
      <c r="BT50" s="5" t="n">
        <f aca="false">IF(Kalender!BT50&lt;&gt;1,0,IF(AND($B50&gt;0,INDEX(Kalender!BT$68:BT$77,MAX(1,$B50))&gt;INDEX(Kalender!$B$68:$B$77,MAX(1,$B50))),1,0)+IF(OR(AND($C50&gt;0,INDEX(Kalender!BT$81:BT$110,MAX(1,$C50))&gt;INDEX(Kalender!$B$81:$B$110,MAX(1,$C50))),AND($D50&gt;0,INDEX(Kalender!BT$81:BT$110,MAX(1,$D50))&gt;INDEX(Kalender!$B$81:$B$110,MAX(1,$D50))),AND($E50&gt;0,INDEX(Kalender!BT$81:BT$110,MAX(1,$E50))&gt;INDEX(Kalender!$B$81:$B$110,MAX(1,$E50))),AND($F50&gt;0,INDEX(Kalender!BT$81:BT$110,MAX(1,$F50))&gt;INDEX(Kalender!$B$81:$B$110,MAX(1,$F50)))),2,0))</f>
        <v>0</v>
      </c>
      <c r="BU50" s="5" t="n">
        <f aca="false">IF(Kalender!BU50&lt;&gt;1,0,IF(AND($B50&gt;0,INDEX(Kalender!BU$68:BU$77,MAX(1,$B50))&gt;INDEX(Kalender!$B$68:$B$77,MAX(1,$B50))),1,0)+IF(OR(AND($C50&gt;0,INDEX(Kalender!BU$81:BU$110,MAX(1,$C50))&gt;INDEX(Kalender!$B$81:$B$110,MAX(1,$C50))),AND($D50&gt;0,INDEX(Kalender!BU$81:BU$110,MAX(1,$D50))&gt;INDEX(Kalender!$B$81:$B$110,MAX(1,$D50))),AND($E50&gt;0,INDEX(Kalender!BU$81:BU$110,MAX(1,$E50))&gt;INDEX(Kalender!$B$81:$B$110,MAX(1,$E50))),AND($F50&gt;0,INDEX(Kalender!BU$81:BU$110,MAX(1,$F50))&gt;INDEX(Kalender!$B$81:$B$110,MAX(1,$F50)))),2,0))</f>
        <v>0</v>
      </c>
      <c r="BV50" s="5" t="n">
        <f aca="false">IF(Kalender!BV50&lt;&gt;1,0,IF(AND($B50&gt;0,INDEX(Kalender!BV$68:BV$77,MAX(1,$B50))&gt;INDEX(Kalender!$B$68:$B$77,MAX(1,$B50))),1,0)+IF(OR(AND($C50&gt;0,INDEX(Kalender!BV$81:BV$110,MAX(1,$C50))&gt;INDEX(Kalender!$B$81:$B$110,MAX(1,$C50))),AND($D50&gt;0,INDEX(Kalender!BV$81:BV$110,MAX(1,$D50))&gt;INDEX(Kalender!$B$81:$B$110,MAX(1,$D50))),AND($E50&gt;0,INDEX(Kalender!BV$81:BV$110,MAX(1,$E50))&gt;INDEX(Kalender!$B$81:$B$110,MAX(1,$E50))),AND($F50&gt;0,INDEX(Kalender!BV$81:BV$110,MAX(1,$F50))&gt;INDEX(Kalender!$B$81:$B$110,MAX(1,$F50)))),2,0))</f>
        <v>0</v>
      </c>
      <c r="BW50" s="5" t="n">
        <f aca="false">IF(Kalender!BW50&lt;&gt;1,0,IF(AND($B50&gt;0,INDEX(Kalender!BW$68:BW$77,MAX(1,$B50))&gt;INDEX(Kalender!$B$68:$B$77,MAX(1,$B50))),1,0)+IF(OR(AND($C50&gt;0,INDEX(Kalender!BW$81:BW$110,MAX(1,$C50))&gt;INDEX(Kalender!$B$81:$B$110,MAX(1,$C50))),AND($D50&gt;0,INDEX(Kalender!BW$81:BW$110,MAX(1,$D50))&gt;INDEX(Kalender!$B$81:$B$110,MAX(1,$D50))),AND($E50&gt;0,INDEX(Kalender!BW$81:BW$110,MAX(1,$E50))&gt;INDEX(Kalender!$B$81:$B$110,MAX(1,$E50))),AND($F50&gt;0,INDEX(Kalender!BW$81:BW$110,MAX(1,$F50))&gt;INDEX(Kalender!$B$81:$B$110,MAX(1,$F50)))),2,0))</f>
        <v>0</v>
      </c>
      <c r="BX50" s="5" t="n">
        <f aca="false">IF(Kalender!BX50&lt;&gt;1,0,IF(AND($B50&gt;0,INDEX(Kalender!BX$68:BX$77,MAX(1,$B50))&gt;INDEX(Kalender!$B$68:$B$77,MAX(1,$B50))),1,0)+IF(OR(AND($C50&gt;0,INDEX(Kalender!BX$81:BX$110,MAX(1,$C50))&gt;INDEX(Kalender!$B$81:$B$110,MAX(1,$C50))),AND($D50&gt;0,INDEX(Kalender!BX$81:BX$110,MAX(1,$D50))&gt;INDEX(Kalender!$B$81:$B$110,MAX(1,$D50))),AND($E50&gt;0,INDEX(Kalender!BX$81:BX$110,MAX(1,$E50))&gt;INDEX(Kalender!$B$81:$B$110,MAX(1,$E50))),AND($F50&gt;0,INDEX(Kalender!BX$81:BX$110,MAX(1,$F50))&gt;INDEX(Kalender!$B$81:$B$110,MAX(1,$F50)))),2,0))</f>
        <v>0</v>
      </c>
      <c r="BY50" s="5" t="n">
        <f aca="false">IF(Kalender!BY50&lt;&gt;1,0,IF(AND($B50&gt;0,INDEX(Kalender!BY$68:BY$77,MAX(1,$B50))&gt;INDEX(Kalender!$B$68:$B$77,MAX(1,$B50))),1,0)+IF(OR(AND($C50&gt;0,INDEX(Kalender!BY$81:BY$110,MAX(1,$C50))&gt;INDEX(Kalender!$B$81:$B$110,MAX(1,$C50))),AND($D50&gt;0,INDEX(Kalender!BY$81:BY$110,MAX(1,$D50))&gt;INDEX(Kalender!$B$81:$B$110,MAX(1,$D50))),AND($E50&gt;0,INDEX(Kalender!BY$81:BY$110,MAX(1,$E50))&gt;INDEX(Kalender!$B$81:$B$110,MAX(1,$E50))),AND($F50&gt;0,INDEX(Kalender!BY$81:BY$110,MAX(1,$F50))&gt;INDEX(Kalender!$B$81:$B$110,MAX(1,$F50)))),2,0))</f>
        <v>0</v>
      </c>
      <c r="BZ50" s="5" t="n">
        <f aca="false">IF(Kalender!BZ50&lt;&gt;1,0,IF(AND($B50&gt;0,INDEX(Kalender!BZ$68:BZ$77,MAX(1,$B50))&gt;INDEX(Kalender!$B$68:$B$77,MAX(1,$B50))),1,0)+IF(OR(AND($C50&gt;0,INDEX(Kalender!BZ$81:BZ$110,MAX(1,$C50))&gt;INDEX(Kalender!$B$81:$B$110,MAX(1,$C50))),AND($D50&gt;0,INDEX(Kalender!BZ$81:BZ$110,MAX(1,$D50))&gt;INDEX(Kalender!$B$81:$B$110,MAX(1,$D50))),AND($E50&gt;0,INDEX(Kalender!BZ$81:BZ$110,MAX(1,$E50))&gt;INDEX(Kalender!$B$81:$B$110,MAX(1,$E50))),AND($F50&gt;0,INDEX(Kalender!BZ$81:BZ$110,MAX(1,$F50))&gt;INDEX(Kalender!$B$81:$B$110,MAX(1,$F50)))),2,0))</f>
        <v>0</v>
      </c>
      <c r="CA50" s="5" t="n">
        <f aca="false">IF(Kalender!CA50&lt;&gt;1,0,IF(AND($B50&gt;0,INDEX(Kalender!CA$68:CA$77,MAX(1,$B50))&gt;INDEX(Kalender!$B$68:$B$77,MAX(1,$B50))),1,0)+IF(OR(AND($C50&gt;0,INDEX(Kalender!CA$81:CA$110,MAX(1,$C50))&gt;INDEX(Kalender!$B$81:$B$110,MAX(1,$C50))),AND($D50&gt;0,INDEX(Kalender!CA$81:CA$110,MAX(1,$D50))&gt;INDEX(Kalender!$B$81:$B$110,MAX(1,$D50))),AND($E50&gt;0,INDEX(Kalender!CA$81:CA$110,MAX(1,$E50))&gt;INDEX(Kalender!$B$81:$B$110,MAX(1,$E50))),AND($F50&gt;0,INDEX(Kalender!CA$81:CA$110,MAX(1,$F50))&gt;INDEX(Kalender!$B$81:$B$110,MAX(1,$F50)))),2,0))</f>
        <v>0</v>
      </c>
      <c r="CB50" s="5" t="n">
        <f aca="false">IF(Kalender!CB50&lt;&gt;1,0,IF(AND($B50&gt;0,INDEX(Kalender!CB$68:CB$77,MAX(1,$B50))&gt;INDEX(Kalender!$B$68:$B$77,MAX(1,$B50))),1,0)+IF(OR(AND($C50&gt;0,INDEX(Kalender!CB$81:CB$110,MAX(1,$C50))&gt;INDEX(Kalender!$B$81:$B$110,MAX(1,$C50))),AND($D50&gt;0,INDEX(Kalender!CB$81:CB$110,MAX(1,$D50))&gt;INDEX(Kalender!$B$81:$B$110,MAX(1,$D50))),AND($E50&gt;0,INDEX(Kalender!CB$81:CB$110,MAX(1,$E50))&gt;INDEX(Kalender!$B$81:$B$110,MAX(1,$E50))),AND($F50&gt;0,INDEX(Kalender!CB$81:CB$110,MAX(1,$F50))&gt;INDEX(Kalender!$B$81:$B$110,MAX(1,$F50)))),2,0))</f>
        <v>0</v>
      </c>
      <c r="CC50" s="5" t="n">
        <f aca="false">IF(Kalender!CC50&lt;&gt;1,0,IF(AND($B50&gt;0,INDEX(Kalender!CC$68:CC$77,MAX(1,$B50))&gt;INDEX(Kalender!$B$68:$B$77,MAX(1,$B50))),1,0)+IF(OR(AND($C50&gt;0,INDEX(Kalender!CC$81:CC$110,MAX(1,$C50))&gt;INDEX(Kalender!$B$81:$B$110,MAX(1,$C50))),AND($D50&gt;0,INDEX(Kalender!CC$81:CC$110,MAX(1,$D50))&gt;INDEX(Kalender!$B$81:$B$110,MAX(1,$D50))),AND($E50&gt;0,INDEX(Kalender!CC$81:CC$110,MAX(1,$E50))&gt;INDEX(Kalender!$B$81:$B$110,MAX(1,$E50))),AND($F50&gt;0,INDEX(Kalender!CC$81:CC$110,MAX(1,$F50))&gt;INDEX(Kalender!$B$81:$B$110,MAX(1,$F50)))),2,0))</f>
        <v>0</v>
      </c>
      <c r="CD50" s="5" t="n">
        <f aca="false">IF(Kalender!CD50&lt;&gt;1,0,IF(AND($B50&gt;0,INDEX(Kalender!CD$68:CD$77,MAX(1,$B50))&gt;INDEX(Kalender!$B$68:$B$77,MAX(1,$B50))),1,0)+IF(OR(AND($C50&gt;0,INDEX(Kalender!CD$81:CD$110,MAX(1,$C50))&gt;INDEX(Kalender!$B$81:$B$110,MAX(1,$C50))),AND($D50&gt;0,INDEX(Kalender!CD$81:CD$110,MAX(1,$D50))&gt;INDEX(Kalender!$B$81:$B$110,MAX(1,$D50))),AND($E50&gt;0,INDEX(Kalender!CD$81:CD$110,MAX(1,$E50))&gt;INDEX(Kalender!$B$81:$B$110,MAX(1,$E50))),AND($F50&gt;0,INDEX(Kalender!CD$81:CD$110,MAX(1,$F50))&gt;INDEX(Kalender!$B$81:$B$110,MAX(1,$F50)))),2,0))</f>
        <v>0</v>
      </c>
      <c r="CE50" s="5" t="n">
        <f aca="false">IF(Kalender!CE50&lt;&gt;1,0,IF(AND($B50&gt;0,INDEX(Kalender!CE$68:CE$77,MAX(1,$B50))&gt;INDEX(Kalender!$B$68:$B$77,MAX(1,$B50))),1,0)+IF(OR(AND($C50&gt;0,INDEX(Kalender!CE$81:CE$110,MAX(1,$C50))&gt;INDEX(Kalender!$B$81:$B$110,MAX(1,$C50))),AND($D50&gt;0,INDEX(Kalender!CE$81:CE$110,MAX(1,$D50))&gt;INDEX(Kalender!$B$81:$B$110,MAX(1,$D50))),AND($E50&gt;0,INDEX(Kalender!CE$81:CE$110,MAX(1,$E50))&gt;INDEX(Kalender!$B$81:$B$110,MAX(1,$E50))),AND($F50&gt;0,INDEX(Kalender!CE$81:CE$110,MAX(1,$F50))&gt;INDEX(Kalender!$B$81:$B$110,MAX(1,$F50)))),2,0))</f>
        <v>0</v>
      </c>
      <c r="CF50" s="5" t="n">
        <f aca="false">IF(Kalender!CF50&lt;&gt;1,0,IF(AND($B50&gt;0,INDEX(Kalender!CF$68:CF$77,MAX(1,$B50))&gt;INDEX(Kalender!$B$68:$B$77,MAX(1,$B50))),1,0)+IF(OR(AND($C50&gt;0,INDEX(Kalender!CF$81:CF$110,MAX(1,$C50))&gt;INDEX(Kalender!$B$81:$B$110,MAX(1,$C50))),AND($D50&gt;0,INDEX(Kalender!CF$81:CF$110,MAX(1,$D50))&gt;INDEX(Kalender!$B$81:$B$110,MAX(1,$D50))),AND($E50&gt;0,INDEX(Kalender!CF$81:CF$110,MAX(1,$E50))&gt;INDEX(Kalender!$B$81:$B$110,MAX(1,$E50))),AND($F50&gt;0,INDEX(Kalender!CF$81:CF$110,MAX(1,$F50))&gt;INDEX(Kalender!$B$81:$B$110,MAX(1,$F50)))),2,0))</f>
        <v>0</v>
      </c>
      <c r="CG50" s="5" t="n">
        <f aca="false">IF(Kalender!CG50&lt;&gt;1,0,IF(AND($B50&gt;0,INDEX(Kalender!CG$68:CG$77,MAX(1,$B50))&gt;INDEX(Kalender!$B$68:$B$77,MAX(1,$B50))),1,0)+IF(OR(AND($C50&gt;0,INDEX(Kalender!CG$81:CG$110,MAX(1,$C50))&gt;INDEX(Kalender!$B$81:$B$110,MAX(1,$C50))),AND($D50&gt;0,INDEX(Kalender!CG$81:CG$110,MAX(1,$D50))&gt;INDEX(Kalender!$B$81:$B$110,MAX(1,$D50))),AND($E50&gt;0,INDEX(Kalender!CG$81:CG$110,MAX(1,$E50))&gt;INDEX(Kalender!$B$81:$B$110,MAX(1,$E50))),AND($F50&gt;0,INDEX(Kalender!CG$81:CG$110,MAX(1,$F50))&gt;INDEX(Kalender!$B$81:$B$110,MAX(1,$F50)))),2,0))</f>
        <v>0</v>
      </c>
      <c r="CH50" s="5" t="n">
        <f aca="false">IF(Kalender!CH50&lt;&gt;1,0,IF(AND($B50&gt;0,INDEX(Kalender!CH$68:CH$77,MAX(1,$B50))&gt;INDEX(Kalender!$B$68:$B$77,MAX(1,$B50))),1,0)+IF(OR(AND($C50&gt;0,INDEX(Kalender!CH$81:CH$110,MAX(1,$C50))&gt;INDEX(Kalender!$B$81:$B$110,MAX(1,$C50))),AND($D50&gt;0,INDEX(Kalender!CH$81:CH$110,MAX(1,$D50))&gt;INDEX(Kalender!$B$81:$B$110,MAX(1,$D50))),AND($E50&gt;0,INDEX(Kalender!CH$81:CH$110,MAX(1,$E50))&gt;INDEX(Kalender!$B$81:$B$110,MAX(1,$E50))),AND($F50&gt;0,INDEX(Kalender!CH$81:CH$110,MAX(1,$F50))&gt;INDEX(Kalender!$B$81:$B$110,MAX(1,$F50)))),2,0))</f>
        <v>0</v>
      </c>
      <c r="CI50" s="5" t="n">
        <f aca="false">IF(Kalender!CI50&lt;&gt;1,0,IF(AND($B50&gt;0,INDEX(Kalender!CI$68:CI$77,MAX(1,$B50))&gt;INDEX(Kalender!$B$68:$B$77,MAX(1,$B50))),1,0)+IF(OR(AND($C50&gt;0,INDEX(Kalender!CI$81:CI$110,MAX(1,$C50))&gt;INDEX(Kalender!$B$81:$B$110,MAX(1,$C50))),AND($D50&gt;0,INDEX(Kalender!CI$81:CI$110,MAX(1,$D50))&gt;INDEX(Kalender!$B$81:$B$110,MAX(1,$D50))),AND($E50&gt;0,INDEX(Kalender!CI$81:CI$110,MAX(1,$E50))&gt;INDEX(Kalender!$B$81:$B$110,MAX(1,$E50))),AND($F50&gt;0,INDEX(Kalender!CI$81:CI$110,MAX(1,$F50))&gt;INDEX(Kalender!$B$81:$B$110,MAX(1,$F50)))),2,0))</f>
        <v>0</v>
      </c>
      <c r="CJ50" s="5" t="n">
        <f aca="false">IF(Kalender!CJ50&lt;&gt;1,0,IF(AND($B50&gt;0,INDEX(Kalender!CJ$68:CJ$77,MAX(1,$B50))&gt;INDEX(Kalender!$B$68:$B$77,MAX(1,$B50))),1,0)+IF(OR(AND($C50&gt;0,INDEX(Kalender!CJ$81:CJ$110,MAX(1,$C50))&gt;INDEX(Kalender!$B$81:$B$110,MAX(1,$C50))),AND($D50&gt;0,INDEX(Kalender!CJ$81:CJ$110,MAX(1,$D50))&gt;INDEX(Kalender!$B$81:$B$110,MAX(1,$D50))),AND($E50&gt;0,INDEX(Kalender!CJ$81:CJ$110,MAX(1,$E50))&gt;INDEX(Kalender!$B$81:$B$110,MAX(1,$E50))),AND($F50&gt;0,INDEX(Kalender!CJ$81:CJ$110,MAX(1,$F50))&gt;INDEX(Kalender!$B$81:$B$110,MAX(1,$F50)))),2,0))</f>
        <v>0</v>
      </c>
      <c r="CK50" s="5" t="n">
        <f aca="false">IF(Kalender!CK50&lt;&gt;1,0,IF(AND($B50&gt;0,INDEX(Kalender!CK$68:CK$77,MAX(1,$B50))&gt;INDEX(Kalender!$B$68:$B$77,MAX(1,$B50))),1,0)+IF(OR(AND($C50&gt;0,INDEX(Kalender!CK$81:CK$110,MAX(1,$C50))&gt;INDEX(Kalender!$B$81:$B$110,MAX(1,$C50))),AND($D50&gt;0,INDEX(Kalender!CK$81:CK$110,MAX(1,$D50))&gt;INDEX(Kalender!$B$81:$B$110,MAX(1,$D50))),AND($E50&gt;0,INDEX(Kalender!CK$81:CK$110,MAX(1,$E50))&gt;INDEX(Kalender!$B$81:$B$110,MAX(1,$E50))),AND($F50&gt;0,INDEX(Kalender!CK$81:CK$110,MAX(1,$F50))&gt;INDEX(Kalender!$B$81:$B$110,MAX(1,$F50)))),2,0))</f>
        <v>0</v>
      </c>
      <c r="CL50" s="5" t="n">
        <f aca="false">IF(Kalender!CL50&lt;&gt;1,0,IF(AND($B50&gt;0,INDEX(Kalender!CL$68:CL$77,MAX(1,$B50))&gt;INDEX(Kalender!$B$68:$B$77,MAX(1,$B50))),1,0)+IF(OR(AND($C50&gt;0,INDEX(Kalender!CL$81:CL$110,MAX(1,$C50))&gt;INDEX(Kalender!$B$81:$B$110,MAX(1,$C50))),AND($D50&gt;0,INDEX(Kalender!CL$81:CL$110,MAX(1,$D50))&gt;INDEX(Kalender!$B$81:$B$110,MAX(1,$D50))),AND($E50&gt;0,INDEX(Kalender!CL$81:CL$110,MAX(1,$E50))&gt;INDEX(Kalender!$B$81:$B$110,MAX(1,$E50))),AND($F50&gt;0,INDEX(Kalender!CL$81:CL$110,MAX(1,$F50))&gt;INDEX(Kalender!$B$81:$B$110,MAX(1,$F50)))),2,0))</f>
        <v>0</v>
      </c>
      <c r="CM50" s="5" t="n">
        <f aca="false">IF(Kalender!CM50&lt;&gt;1,0,IF(AND($B50&gt;0,INDEX(Kalender!CM$68:CM$77,MAX(1,$B50))&gt;INDEX(Kalender!$B$68:$B$77,MAX(1,$B50))),1,0)+IF(OR(AND($C50&gt;0,INDEX(Kalender!CM$81:CM$110,MAX(1,$C50))&gt;INDEX(Kalender!$B$81:$B$110,MAX(1,$C50))),AND($D50&gt;0,INDEX(Kalender!CM$81:CM$110,MAX(1,$D50))&gt;INDEX(Kalender!$B$81:$B$110,MAX(1,$D50))),AND($E50&gt;0,INDEX(Kalender!CM$81:CM$110,MAX(1,$E50))&gt;INDEX(Kalender!$B$81:$B$110,MAX(1,$E50))),AND($F50&gt;0,INDEX(Kalender!CM$81:CM$110,MAX(1,$F50))&gt;INDEX(Kalender!$B$81:$B$110,MAX(1,$F50)))),2,0))</f>
        <v>0</v>
      </c>
      <c r="CN50" s="5" t="n">
        <f aca="false">IF(Kalender!CN50&lt;&gt;1,0,IF(AND($B50&gt;0,INDEX(Kalender!CN$68:CN$77,MAX(1,$B50))&gt;INDEX(Kalender!$B$68:$B$77,MAX(1,$B50))),1,0)+IF(OR(AND($C50&gt;0,INDEX(Kalender!CN$81:CN$110,MAX(1,$C50))&gt;INDEX(Kalender!$B$81:$B$110,MAX(1,$C50))),AND($D50&gt;0,INDEX(Kalender!CN$81:CN$110,MAX(1,$D50))&gt;INDEX(Kalender!$B$81:$B$110,MAX(1,$D50))),AND($E50&gt;0,INDEX(Kalender!CN$81:CN$110,MAX(1,$E50))&gt;INDEX(Kalender!$B$81:$B$110,MAX(1,$E50))),AND($F50&gt;0,INDEX(Kalender!CN$81:CN$110,MAX(1,$F50))&gt;INDEX(Kalender!$B$81:$B$110,MAX(1,$F50)))),2,0))</f>
        <v>0</v>
      </c>
      <c r="CO50" s="5" t="n">
        <f aca="false">IF(Kalender!CO50&lt;&gt;1,0,IF(AND($B50&gt;0,INDEX(Kalender!CO$68:CO$77,MAX(1,$B50))&gt;INDEX(Kalender!$B$68:$B$77,MAX(1,$B50))),1,0)+IF(OR(AND($C50&gt;0,INDEX(Kalender!CO$81:CO$110,MAX(1,$C50))&gt;INDEX(Kalender!$B$81:$B$110,MAX(1,$C50))),AND($D50&gt;0,INDEX(Kalender!CO$81:CO$110,MAX(1,$D50))&gt;INDEX(Kalender!$B$81:$B$110,MAX(1,$D50))),AND($E50&gt;0,INDEX(Kalender!CO$81:CO$110,MAX(1,$E50))&gt;INDEX(Kalender!$B$81:$B$110,MAX(1,$E50))),AND($F50&gt;0,INDEX(Kalender!CO$81:CO$110,MAX(1,$F50))&gt;INDEX(Kalender!$B$81:$B$110,MAX(1,$F50)))),2,0))</f>
        <v>0</v>
      </c>
      <c r="CP50" s="5" t="n">
        <f aca="false">IF(Kalender!CP50&lt;&gt;1,0,IF(AND($B50&gt;0,INDEX(Kalender!CP$68:CP$77,MAX(1,$B50))&gt;INDEX(Kalender!$B$68:$B$77,MAX(1,$B50))),1,0)+IF(OR(AND($C50&gt;0,INDEX(Kalender!CP$81:CP$110,MAX(1,$C50))&gt;INDEX(Kalender!$B$81:$B$110,MAX(1,$C50))),AND($D50&gt;0,INDEX(Kalender!CP$81:CP$110,MAX(1,$D50))&gt;INDEX(Kalender!$B$81:$B$110,MAX(1,$D50))),AND($E50&gt;0,INDEX(Kalender!CP$81:CP$110,MAX(1,$E50))&gt;INDEX(Kalender!$B$81:$B$110,MAX(1,$E50))),AND($F50&gt;0,INDEX(Kalender!CP$81:CP$110,MAX(1,$F50))&gt;INDEX(Kalender!$B$81:$B$110,MAX(1,$F50)))),2,0))</f>
        <v>0</v>
      </c>
      <c r="CQ50" s="5" t="n">
        <f aca="false">IF(Kalender!CQ50&lt;&gt;1,0,IF(AND($B50&gt;0,INDEX(Kalender!CQ$68:CQ$77,MAX(1,$B50))&gt;INDEX(Kalender!$B$68:$B$77,MAX(1,$B50))),1,0)+IF(OR(AND($C50&gt;0,INDEX(Kalender!CQ$81:CQ$110,MAX(1,$C50))&gt;INDEX(Kalender!$B$81:$B$110,MAX(1,$C50))),AND($D50&gt;0,INDEX(Kalender!CQ$81:CQ$110,MAX(1,$D50))&gt;INDEX(Kalender!$B$81:$B$110,MAX(1,$D50))),AND($E50&gt;0,INDEX(Kalender!CQ$81:CQ$110,MAX(1,$E50))&gt;INDEX(Kalender!$B$81:$B$110,MAX(1,$E50))),AND($F50&gt;0,INDEX(Kalender!CQ$81:CQ$110,MAX(1,$F50))&gt;INDEX(Kalender!$B$81:$B$110,MAX(1,$F50)))),2,0))</f>
        <v>0</v>
      </c>
      <c r="CR50" s="5" t="n">
        <f aca="false">IF(Kalender!CR50&lt;&gt;1,0,IF(AND($B50&gt;0,INDEX(Kalender!CR$68:CR$77,MAX(1,$B50))&gt;INDEX(Kalender!$B$68:$B$77,MAX(1,$B50))),1,0)+IF(OR(AND($C50&gt;0,INDEX(Kalender!CR$81:CR$110,MAX(1,$C50))&gt;INDEX(Kalender!$B$81:$B$110,MAX(1,$C50))),AND($D50&gt;0,INDEX(Kalender!CR$81:CR$110,MAX(1,$D50))&gt;INDEX(Kalender!$B$81:$B$110,MAX(1,$D50))),AND($E50&gt;0,INDEX(Kalender!CR$81:CR$110,MAX(1,$E50))&gt;INDEX(Kalender!$B$81:$B$110,MAX(1,$E50))),AND($F50&gt;0,INDEX(Kalender!CR$81:CR$110,MAX(1,$F50))&gt;INDEX(Kalender!$B$81:$B$110,MAX(1,$F50)))),2,0))</f>
        <v>0</v>
      </c>
      <c r="CS50" s="5" t="n">
        <f aca="false">IF(Kalender!CS50&lt;&gt;1,0,IF(AND($B50&gt;0,INDEX(Kalender!CS$68:CS$77,MAX(1,$B50))&gt;INDEX(Kalender!$B$68:$B$77,MAX(1,$B50))),1,0)+IF(OR(AND($C50&gt;0,INDEX(Kalender!CS$81:CS$110,MAX(1,$C50))&gt;INDEX(Kalender!$B$81:$B$110,MAX(1,$C50))),AND($D50&gt;0,INDEX(Kalender!CS$81:CS$110,MAX(1,$D50))&gt;INDEX(Kalender!$B$81:$B$110,MAX(1,$D50))),AND($E50&gt;0,INDEX(Kalender!CS$81:CS$110,MAX(1,$E50))&gt;INDEX(Kalender!$B$81:$B$110,MAX(1,$E50))),AND($F50&gt;0,INDEX(Kalender!CS$81:CS$110,MAX(1,$F50))&gt;INDEX(Kalender!$B$81:$B$110,MAX(1,$F50)))),2,0))</f>
        <v>0</v>
      </c>
      <c r="CT50" s="5" t="n">
        <f aca="false">IF(Kalender!CT50&lt;&gt;1,0,IF(AND($B50&gt;0,INDEX(Kalender!CT$68:CT$77,MAX(1,$B50))&gt;INDEX(Kalender!$B$68:$B$77,MAX(1,$B50))),1,0)+IF(OR(AND($C50&gt;0,INDEX(Kalender!CT$81:CT$110,MAX(1,$C50))&gt;INDEX(Kalender!$B$81:$B$110,MAX(1,$C50))),AND($D50&gt;0,INDEX(Kalender!CT$81:CT$110,MAX(1,$D50))&gt;INDEX(Kalender!$B$81:$B$110,MAX(1,$D50))),AND($E50&gt;0,INDEX(Kalender!CT$81:CT$110,MAX(1,$E50))&gt;INDEX(Kalender!$B$81:$B$110,MAX(1,$E50))),AND($F50&gt;0,INDEX(Kalender!CT$81:CT$110,MAX(1,$F50))&gt;INDEX(Kalender!$B$81:$B$110,MAX(1,$F50)))),2,0))</f>
        <v>0</v>
      </c>
      <c r="CU50" s="5" t="n">
        <f aca="false">IF(Kalender!CU50&lt;&gt;1,0,IF(AND($B50&gt;0,INDEX(Kalender!CU$68:CU$77,MAX(1,$B50))&gt;INDEX(Kalender!$B$68:$B$77,MAX(1,$B50))),1,0)+IF(OR(AND($C50&gt;0,INDEX(Kalender!CU$81:CU$110,MAX(1,$C50))&gt;INDEX(Kalender!$B$81:$B$110,MAX(1,$C50))),AND($D50&gt;0,INDEX(Kalender!CU$81:CU$110,MAX(1,$D50))&gt;INDEX(Kalender!$B$81:$B$110,MAX(1,$D50))),AND($E50&gt;0,INDEX(Kalender!CU$81:CU$110,MAX(1,$E50))&gt;INDEX(Kalender!$B$81:$B$110,MAX(1,$E50))),AND($F50&gt;0,INDEX(Kalender!CU$81:CU$110,MAX(1,$F50))&gt;INDEX(Kalender!$B$81:$B$110,MAX(1,$F50)))),2,0))</f>
        <v>0</v>
      </c>
      <c r="CV50" s="5" t="n">
        <f aca="false">IF(Kalender!CV50&lt;&gt;1,0,IF(AND($B50&gt;0,INDEX(Kalender!CV$68:CV$77,MAX(1,$B50))&gt;INDEX(Kalender!$B$68:$B$77,MAX(1,$B50))),1,0)+IF(OR(AND($C50&gt;0,INDEX(Kalender!CV$81:CV$110,MAX(1,$C50))&gt;INDEX(Kalender!$B$81:$B$110,MAX(1,$C50))),AND($D50&gt;0,INDEX(Kalender!CV$81:CV$110,MAX(1,$D50))&gt;INDEX(Kalender!$B$81:$B$110,MAX(1,$D50))),AND($E50&gt;0,INDEX(Kalender!CV$81:CV$110,MAX(1,$E50))&gt;INDEX(Kalender!$B$81:$B$110,MAX(1,$E50))),AND($F50&gt;0,INDEX(Kalender!CV$81:CV$110,MAX(1,$F50))&gt;INDEX(Kalender!$B$81:$B$110,MAX(1,$F50)))),2,0))</f>
        <v>0</v>
      </c>
      <c r="CW50" s="5" t="n">
        <f aca="false">IF(Kalender!CW50&lt;&gt;1,0,IF(AND($B50&gt;0,INDEX(Kalender!CW$68:CW$77,MAX(1,$B50))&gt;INDEX(Kalender!$B$68:$B$77,MAX(1,$B50))),1,0)+IF(OR(AND($C50&gt;0,INDEX(Kalender!CW$81:CW$110,MAX(1,$C50))&gt;INDEX(Kalender!$B$81:$B$110,MAX(1,$C50))),AND($D50&gt;0,INDEX(Kalender!CW$81:CW$110,MAX(1,$D50))&gt;INDEX(Kalender!$B$81:$B$110,MAX(1,$D50))),AND($E50&gt;0,INDEX(Kalender!CW$81:CW$110,MAX(1,$E50))&gt;INDEX(Kalender!$B$81:$B$110,MAX(1,$E50))),AND($F50&gt;0,INDEX(Kalender!CW$81:CW$110,MAX(1,$F50))&gt;INDEX(Kalender!$B$81:$B$110,MAX(1,$F50)))),2,0))</f>
        <v>0</v>
      </c>
      <c r="CX50" s="5" t="n">
        <f aca="false">IF(Kalender!CX50&lt;&gt;1,0,IF(AND($B50&gt;0,INDEX(Kalender!CX$68:CX$77,MAX(1,$B50))&gt;INDEX(Kalender!$B$68:$B$77,MAX(1,$B50))),1,0)+IF(OR(AND($C50&gt;0,INDEX(Kalender!CX$81:CX$110,MAX(1,$C50))&gt;INDEX(Kalender!$B$81:$B$110,MAX(1,$C50))),AND($D50&gt;0,INDEX(Kalender!CX$81:CX$110,MAX(1,$D50))&gt;INDEX(Kalender!$B$81:$B$110,MAX(1,$D50))),AND($E50&gt;0,INDEX(Kalender!CX$81:CX$110,MAX(1,$E50))&gt;INDEX(Kalender!$B$81:$B$110,MAX(1,$E50))),AND($F50&gt;0,INDEX(Kalender!CX$81:CX$110,MAX(1,$F50))&gt;INDEX(Kalender!$B$81:$B$110,MAX(1,$F50)))),2,0))</f>
        <v>0</v>
      </c>
      <c r="CY50" s="5" t="n">
        <f aca="false">IF(Kalender!CY50&lt;&gt;1,0,IF(AND($B50&gt;0,INDEX(Kalender!CY$68:CY$77,MAX(1,$B50))&gt;INDEX(Kalender!$B$68:$B$77,MAX(1,$B50))),1,0)+IF(OR(AND($C50&gt;0,INDEX(Kalender!CY$81:CY$110,MAX(1,$C50))&gt;INDEX(Kalender!$B$81:$B$110,MAX(1,$C50))),AND($D50&gt;0,INDEX(Kalender!CY$81:CY$110,MAX(1,$D50))&gt;INDEX(Kalender!$B$81:$B$110,MAX(1,$D50))),AND($E50&gt;0,INDEX(Kalender!CY$81:CY$110,MAX(1,$E50))&gt;INDEX(Kalender!$B$81:$B$110,MAX(1,$E50))),AND($F50&gt;0,INDEX(Kalender!CY$81:CY$110,MAX(1,$F50))&gt;INDEX(Kalender!$B$81:$B$110,MAX(1,$F50)))),2,0))</f>
        <v>0</v>
      </c>
      <c r="CZ50" s="5" t="n">
        <f aca="false">IF(Kalender!CZ50&lt;&gt;1,0,IF(AND($B50&gt;0,INDEX(Kalender!CZ$68:CZ$77,MAX(1,$B50))&gt;INDEX(Kalender!$B$68:$B$77,MAX(1,$B50))),1,0)+IF(OR(AND($C50&gt;0,INDEX(Kalender!CZ$81:CZ$110,MAX(1,$C50))&gt;INDEX(Kalender!$B$81:$B$110,MAX(1,$C50))),AND($D50&gt;0,INDEX(Kalender!CZ$81:CZ$110,MAX(1,$D50))&gt;INDEX(Kalender!$B$81:$B$110,MAX(1,$D50))),AND($E50&gt;0,INDEX(Kalender!CZ$81:CZ$110,MAX(1,$E50))&gt;INDEX(Kalender!$B$81:$B$110,MAX(1,$E50))),AND($F50&gt;0,INDEX(Kalender!CZ$81:CZ$110,MAX(1,$F50))&gt;INDEX(Kalender!$B$81:$B$110,MAX(1,$F50)))),2,0))</f>
        <v>0</v>
      </c>
      <c r="DA50" s="5" t="n">
        <f aca="false">IF(Kalender!DA50&lt;&gt;1,0,IF(AND($B50&gt;0,INDEX(Kalender!DA$68:DA$77,MAX(1,$B50))&gt;INDEX(Kalender!$B$68:$B$77,MAX(1,$B50))),1,0)+IF(OR(AND($C50&gt;0,INDEX(Kalender!DA$81:DA$110,MAX(1,$C50))&gt;INDEX(Kalender!$B$81:$B$110,MAX(1,$C50))),AND($D50&gt;0,INDEX(Kalender!DA$81:DA$110,MAX(1,$D50))&gt;INDEX(Kalender!$B$81:$B$110,MAX(1,$D50))),AND($E50&gt;0,INDEX(Kalender!DA$81:DA$110,MAX(1,$E50))&gt;INDEX(Kalender!$B$81:$B$110,MAX(1,$E50))),AND($F50&gt;0,INDEX(Kalender!DA$81:DA$110,MAX(1,$F50))&gt;INDEX(Kalender!$B$81:$B$110,MAX(1,$F50)))),2,0))</f>
        <v>0</v>
      </c>
      <c r="DB50" s="5" t="n">
        <f aca="false">IF(Kalender!DB50&lt;&gt;1,0,IF(AND($B50&gt;0,INDEX(Kalender!DB$68:DB$77,MAX(1,$B50))&gt;INDEX(Kalender!$B$68:$B$77,MAX(1,$B50))),1,0)+IF(OR(AND($C50&gt;0,INDEX(Kalender!DB$81:DB$110,MAX(1,$C50))&gt;INDEX(Kalender!$B$81:$B$110,MAX(1,$C50))),AND($D50&gt;0,INDEX(Kalender!DB$81:DB$110,MAX(1,$D50))&gt;INDEX(Kalender!$B$81:$B$110,MAX(1,$D50))),AND($E50&gt;0,INDEX(Kalender!DB$81:DB$110,MAX(1,$E50))&gt;INDEX(Kalender!$B$81:$B$110,MAX(1,$E50))),AND($F50&gt;0,INDEX(Kalender!DB$81:DB$110,MAX(1,$F50))&gt;INDEX(Kalender!$B$81:$B$110,MAX(1,$F50)))),2,0))</f>
        <v>0</v>
      </c>
      <c r="DC50" s="5" t="n">
        <f aca="false">IF(Kalender!DC50&lt;&gt;1,0,IF(AND($B50&gt;0,INDEX(Kalender!DC$68:DC$77,MAX(1,$B50))&gt;INDEX(Kalender!$B$68:$B$77,MAX(1,$B50))),1,0)+IF(OR(AND($C50&gt;0,INDEX(Kalender!DC$81:DC$110,MAX(1,$C50))&gt;INDEX(Kalender!$B$81:$B$110,MAX(1,$C50))),AND($D50&gt;0,INDEX(Kalender!DC$81:DC$110,MAX(1,$D50))&gt;INDEX(Kalender!$B$81:$B$110,MAX(1,$D50))),AND($E50&gt;0,INDEX(Kalender!DC$81:DC$110,MAX(1,$E50))&gt;INDEX(Kalender!$B$81:$B$110,MAX(1,$E50))),AND($F50&gt;0,INDEX(Kalender!DC$81:DC$110,MAX(1,$F50))&gt;INDEX(Kalender!$B$81:$B$110,MAX(1,$F50)))),2,0))</f>
        <v>0</v>
      </c>
      <c r="DD50" s="5" t="n">
        <f aca="false">IF(Kalender!DD50&lt;&gt;1,0,IF(AND($B50&gt;0,INDEX(Kalender!DD$68:DD$77,MAX(1,$B50))&gt;INDEX(Kalender!$B$68:$B$77,MAX(1,$B50))),1,0)+IF(OR(AND($C50&gt;0,INDEX(Kalender!DD$81:DD$110,MAX(1,$C50))&gt;INDEX(Kalender!$B$81:$B$110,MAX(1,$C50))),AND($D50&gt;0,INDEX(Kalender!DD$81:DD$110,MAX(1,$D50))&gt;INDEX(Kalender!$B$81:$B$110,MAX(1,$D50))),AND($E50&gt;0,INDEX(Kalender!DD$81:DD$110,MAX(1,$E50))&gt;INDEX(Kalender!$B$81:$B$110,MAX(1,$E50))),AND($F50&gt;0,INDEX(Kalender!DD$81:DD$110,MAX(1,$F50))&gt;INDEX(Kalender!$B$81:$B$110,MAX(1,$F50)))),2,0))</f>
        <v>0</v>
      </c>
      <c r="DE50" s="5" t="n">
        <f aca="false">IF(Kalender!DE50&lt;&gt;1,0,IF(AND($B50&gt;0,INDEX(Kalender!DE$68:DE$77,MAX(1,$B50))&gt;INDEX(Kalender!$B$68:$B$77,MAX(1,$B50))),1,0)+IF(OR(AND($C50&gt;0,INDEX(Kalender!DE$81:DE$110,MAX(1,$C50))&gt;INDEX(Kalender!$B$81:$B$110,MAX(1,$C50))),AND($D50&gt;0,INDEX(Kalender!DE$81:DE$110,MAX(1,$D50))&gt;INDEX(Kalender!$B$81:$B$110,MAX(1,$D50))),AND($E50&gt;0,INDEX(Kalender!DE$81:DE$110,MAX(1,$E50))&gt;INDEX(Kalender!$B$81:$B$110,MAX(1,$E50))),AND($F50&gt;0,INDEX(Kalender!DE$81:DE$110,MAX(1,$F50))&gt;INDEX(Kalender!$B$81:$B$110,MAX(1,$F50)))),2,0))</f>
        <v>0</v>
      </c>
      <c r="DF50" s="5" t="n">
        <f aca="false">IF(Kalender!DF50&lt;&gt;1,0,IF(AND($B50&gt;0,INDEX(Kalender!DF$68:DF$77,MAX(1,$B50))&gt;INDEX(Kalender!$B$68:$B$77,MAX(1,$B50))),1,0)+IF(OR(AND($C50&gt;0,INDEX(Kalender!DF$81:DF$110,MAX(1,$C50))&gt;INDEX(Kalender!$B$81:$B$110,MAX(1,$C50))),AND($D50&gt;0,INDEX(Kalender!DF$81:DF$110,MAX(1,$D50))&gt;INDEX(Kalender!$B$81:$B$110,MAX(1,$D50))),AND($E50&gt;0,INDEX(Kalender!DF$81:DF$110,MAX(1,$E50))&gt;INDEX(Kalender!$B$81:$B$110,MAX(1,$E50))),AND($F50&gt;0,INDEX(Kalender!DF$81:DF$110,MAX(1,$F50))&gt;INDEX(Kalender!$B$81:$B$110,MAX(1,$F50)))),2,0))</f>
        <v>0</v>
      </c>
      <c r="DG50" s="5" t="n">
        <f aca="false">IF(Kalender!DG50&lt;&gt;1,0,IF(AND($B50&gt;0,INDEX(Kalender!DG$68:DG$77,MAX(1,$B50))&gt;INDEX(Kalender!$B$68:$B$77,MAX(1,$B50))),1,0)+IF(OR(AND($C50&gt;0,INDEX(Kalender!DG$81:DG$110,MAX(1,$C50))&gt;INDEX(Kalender!$B$81:$B$110,MAX(1,$C50))),AND($D50&gt;0,INDEX(Kalender!DG$81:DG$110,MAX(1,$D50))&gt;INDEX(Kalender!$B$81:$B$110,MAX(1,$D50))),AND($E50&gt;0,INDEX(Kalender!DG$81:DG$110,MAX(1,$E50))&gt;INDEX(Kalender!$B$81:$B$110,MAX(1,$E50))),AND($F50&gt;0,INDEX(Kalender!DG$81:DG$110,MAX(1,$F50))&gt;INDEX(Kalender!$B$81:$B$110,MAX(1,$F50)))),2,0))</f>
        <v>0</v>
      </c>
      <c r="DH50" s="5" t="n">
        <f aca="false">IF(Kalender!DH50&lt;&gt;1,0,IF(AND($B50&gt;0,INDEX(Kalender!DH$68:DH$77,MAX(1,$B50))&gt;INDEX(Kalender!$B$68:$B$77,MAX(1,$B50))),1,0)+IF(OR(AND($C50&gt;0,INDEX(Kalender!DH$81:DH$110,MAX(1,$C50))&gt;INDEX(Kalender!$B$81:$B$110,MAX(1,$C50))),AND($D50&gt;0,INDEX(Kalender!DH$81:DH$110,MAX(1,$D50))&gt;INDEX(Kalender!$B$81:$B$110,MAX(1,$D50))),AND($E50&gt;0,INDEX(Kalender!DH$81:DH$110,MAX(1,$E50))&gt;INDEX(Kalender!$B$81:$B$110,MAX(1,$E50))),AND($F50&gt;0,INDEX(Kalender!DH$81:DH$110,MAX(1,$F50))&gt;INDEX(Kalender!$B$81:$B$110,MAX(1,$F50)))),2,0))</f>
        <v>0</v>
      </c>
      <c r="DI50" s="5" t="n">
        <f aca="false">IF(Kalender!DI50&lt;&gt;1,0,IF(AND($B50&gt;0,INDEX(Kalender!DI$68:DI$77,MAX(1,$B50))&gt;INDEX(Kalender!$B$68:$B$77,MAX(1,$B50))),1,0)+IF(OR(AND($C50&gt;0,INDEX(Kalender!DI$81:DI$110,MAX(1,$C50))&gt;INDEX(Kalender!$B$81:$B$110,MAX(1,$C50))),AND($D50&gt;0,INDEX(Kalender!DI$81:DI$110,MAX(1,$D50))&gt;INDEX(Kalender!$B$81:$B$110,MAX(1,$D50))),AND($E50&gt;0,INDEX(Kalender!DI$81:DI$110,MAX(1,$E50))&gt;INDEX(Kalender!$B$81:$B$110,MAX(1,$E50))),AND($F50&gt;0,INDEX(Kalender!DI$81:DI$110,MAX(1,$F50))&gt;INDEX(Kalender!$B$81:$B$110,MAX(1,$F50)))),2,0))</f>
        <v>0</v>
      </c>
      <c r="DJ50" s="5" t="n">
        <f aca="false">IF(Kalender!DJ50&lt;&gt;1,0,IF(AND($B50&gt;0,INDEX(Kalender!DJ$68:DJ$77,MAX(1,$B50))&gt;INDEX(Kalender!$B$68:$B$77,MAX(1,$B50))),1,0)+IF(OR(AND($C50&gt;0,INDEX(Kalender!DJ$81:DJ$110,MAX(1,$C50))&gt;INDEX(Kalender!$B$81:$B$110,MAX(1,$C50))),AND($D50&gt;0,INDEX(Kalender!DJ$81:DJ$110,MAX(1,$D50))&gt;INDEX(Kalender!$B$81:$B$110,MAX(1,$D50))),AND($E50&gt;0,INDEX(Kalender!DJ$81:DJ$110,MAX(1,$E50))&gt;INDEX(Kalender!$B$81:$B$110,MAX(1,$E50))),AND($F50&gt;0,INDEX(Kalender!DJ$81:DJ$110,MAX(1,$F50))&gt;INDEX(Kalender!$B$81:$B$110,MAX(1,$F50)))),2,0))</f>
        <v>0</v>
      </c>
      <c r="DK50" s="5" t="n">
        <f aca="false">IF(Kalender!DK50&lt;&gt;1,0,IF(AND($B50&gt;0,INDEX(Kalender!DK$68:DK$77,MAX(1,$B50))&gt;INDEX(Kalender!$B$68:$B$77,MAX(1,$B50))),1,0)+IF(OR(AND($C50&gt;0,INDEX(Kalender!DK$81:DK$110,MAX(1,$C50))&gt;INDEX(Kalender!$B$81:$B$110,MAX(1,$C50))),AND($D50&gt;0,INDEX(Kalender!DK$81:DK$110,MAX(1,$D50))&gt;INDEX(Kalender!$B$81:$B$110,MAX(1,$D50))),AND($E50&gt;0,INDEX(Kalender!DK$81:DK$110,MAX(1,$E50))&gt;INDEX(Kalender!$B$81:$B$110,MAX(1,$E50))),AND($F50&gt;0,INDEX(Kalender!DK$81:DK$110,MAX(1,$F50))&gt;INDEX(Kalender!$B$81:$B$110,MAX(1,$F50)))),2,0))</f>
        <v>0</v>
      </c>
      <c r="DL50" s="5" t="n">
        <f aca="false">IF(Kalender!DL50&lt;&gt;1,0,IF(AND($B50&gt;0,INDEX(Kalender!DL$68:DL$77,MAX(1,$B50))&gt;INDEX(Kalender!$B$68:$B$77,MAX(1,$B50))),1,0)+IF(OR(AND($C50&gt;0,INDEX(Kalender!DL$81:DL$110,MAX(1,$C50))&gt;INDEX(Kalender!$B$81:$B$110,MAX(1,$C50))),AND($D50&gt;0,INDEX(Kalender!DL$81:DL$110,MAX(1,$D50))&gt;INDEX(Kalender!$B$81:$B$110,MAX(1,$D50))),AND($E50&gt;0,INDEX(Kalender!DL$81:DL$110,MAX(1,$E50))&gt;INDEX(Kalender!$B$81:$B$110,MAX(1,$E50))),AND($F50&gt;0,INDEX(Kalender!DL$81:DL$110,MAX(1,$F50))&gt;INDEX(Kalender!$B$81:$B$110,MAX(1,$F50)))),2,0))</f>
        <v>0</v>
      </c>
      <c r="DM50" s="5" t="n">
        <f aca="false">IF(Kalender!DM50&lt;&gt;1,0,IF(AND($B50&gt;0,INDEX(Kalender!DM$68:DM$77,MAX(1,$B50))&gt;INDEX(Kalender!$B$68:$B$77,MAX(1,$B50))),1,0)+IF(OR(AND($C50&gt;0,INDEX(Kalender!DM$81:DM$110,MAX(1,$C50))&gt;INDEX(Kalender!$B$81:$B$110,MAX(1,$C50))),AND($D50&gt;0,INDEX(Kalender!DM$81:DM$110,MAX(1,$D50))&gt;INDEX(Kalender!$B$81:$B$110,MAX(1,$D50))),AND($E50&gt;0,INDEX(Kalender!DM$81:DM$110,MAX(1,$E50))&gt;INDEX(Kalender!$B$81:$B$110,MAX(1,$E50))),AND($F50&gt;0,INDEX(Kalender!DM$81:DM$110,MAX(1,$F50))&gt;INDEX(Kalender!$B$81:$B$110,MAX(1,$F50)))),2,0))</f>
        <v>0</v>
      </c>
      <c r="DN50" s="5" t="n">
        <f aca="false">IF(Kalender!DN50&lt;&gt;1,0,IF(AND($B50&gt;0,INDEX(Kalender!DN$68:DN$77,MAX(1,$B50))&gt;INDEX(Kalender!$B$68:$B$77,MAX(1,$B50))),1,0)+IF(OR(AND($C50&gt;0,INDEX(Kalender!DN$81:DN$110,MAX(1,$C50))&gt;INDEX(Kalender!$B$81:$B$110,MAX(1,$C50))),AND($D50&gt;0,INDEX(Kalender!DN$81:DN$110,MAX(1,$D50))&gt;INDEX(Kalender!$B$81:$B$110,MAX(1,$D50))),AND($E50&gt;0,INDEX(Kalender!DN$81:DN$110,MAX(1,$E50))&gt;INDEX(Kalender!$B$81:$B$110,MAX(1,$E50))),AND($F50&gt;0,INDEX(Kalender!DN$81:DN$110,MAX(1,$F50))&gt;INDEX(Kalender!$B$81:$B$110,MAX(1,$F50)))),2,0))</f>
        <v>0</v>
      </c>
      <c r="DO50" s="5" t="n">
        <f aca="false">IF(Kalender!DO50&lt;&gt;1,0,IF(AND($B50&gt;0,INDEX(Kalender!DO$68:DO$77,MAX(1,$B50))&gt;INDEX(Kalender!$B$68:$B$77,MAX(1,$B50))),1,0)+IF(OR(AND($C50&gt;0,INDEX(Kalender!DO$81:DO$110,MAX(1,$C50))&gt;INDEX(Kalender!$B$81:$B$110,MAX(1,$C50))),AND($D50&gt;0,INDEX(Kalender!DO$81:DO$110,MAX(1,$D50))&gt;INDEX(Kalender!$B$81:$B$110,MAX(1,$D50))),AND($E50&gt;0,INDEX(Kalender!DO$81:DO$110,MAX(1,$E50))&gt;INDEX(Kalender!$B$81:$B$110,MAX(1,$E50))),AND($F50&gt;0,INDEX(Kalender!DO$81:DO$110,MAX(1,$F50))&gt;INDEX(Kalender!$B$81:$B$110,MAX(1,$F50)))),2,0))</f>
        <v>0</v>
      </c>
      <c r="DP50" s="5" t="n">
        <f aca="false">IF(Kalender!DP50&lt;&gt;1,0,IF(AND($B50&gt;0,INDEX(Kalender!DP$68:DP$77,MAX(1,$B50))&gt;INDEX(Kalender!$B$68:$B$77,MAX(1,$B50))),1,0)+IF(OR(AND($C50&gt;0,INDEX(Kalender!DP$81:DP$110,MAX(1,$C50))&gt;INDEX(Kalender!$B$81:$B$110,MAX(1,$C50))),AND($D50&gt;0,INDEX(Kalender!DP$81:DP$110,MAX(1,$D50))&gt;INDEX(Kalender!$B$81:$B$110,MAX(1,$D50))),AND($E50&gt;0,INDEX(Kalender!DP$81:DP$110,MAX(1,$E50))&gt;INDEX(Kalender!$B$81:$B$110,MAX(1,$E50))),AND($F50&gt;0,INDEX(Kalender!DP$81:DP$110,MAX(1,$F50))&gt;INDEX(Kalender!$B$81:$B$110,MAX(1,$F50)))),2,0))</f>
        <v>0</v>
      </c>
      <c r="DQ50" s="5" t="n">
        <f aca="false">IF(Kalender!DQ50&lt;&gt;1,0,IF(AND($B50&gt;0,INDEX(Kalender!DQ$68:DQ$77,MAX(1,$B50))&gt;INDEX(Kalender!$B$68:$B$77,MAX(1,$B50))),1,0)+IF(OR(AND($C50&gt;0,INDEX(Kalender!DQ$81:DQ$110,MAX(1,$C50))&gt;INDEX(Kalender!$B$81:$B$110,MAX(1,$C50))),AND($D50&gt;0,INDEX(Kalender!DQ$81:DQ$110,MAX(1,$D50))&gt;INDEX(Kalender!$B$81:$B$110,MAX(1,$D50))),AND($E50&gt;0,INDEX(Kalender!DQ$81:DQ$110,MAX(1,$E50))&gt;INDEX(Kalender!$B$81:$B$110,MAX(1,$E50))),AND($F50&gt;0,INDEX(Kalender!DQ$81:DQ$110,MAX(1,$F50))&gt;INDEX(Kalender!$B$81:$B$110,MAX(1,$F50)))),2,0))</f>
        <v>0</v>
      </c>
      <c r="DR50" s="5" t="n">
        <f aca="false">IF(Kalender!DR50&lt;&gt;1,0,IF(AND($B50&gt;0,INDEX(Kalender!DR$68:DR$77,MAX(1,$B50))&gt;INDEX(Kalender!$B$68:$B$77,MAX(1,$B50))),1,0)+IF(OR(AND($C50&gt;0,INDEX(Kalender!DR$81:DR$110,MAX(1,$C50))&gt;INDEX(Kalender!$B$81:$B$110,MAX(1,$C50))),AND($D50&gt;0,INDEX(Kalender!DR$81:DR$110,MAX(1,$D50))&gt;INDEX(Kalender!$B$81:$B$110,MAX(1,$D50))),AND($E50&gt;0,INDEX(Kalender!DR$81:DR$110,MAX(1,$E50))&gt;INDEX(Kalender!$B$81:$B$110,MAX(1,$E50))),AND($F50&gt;0,INDEX(Kalender!DR$81:DR$110,MAX(1,$F50))&gt;INDEX(Kalender!$B$81:$B$110,MAX(1,$F50)))),2,0))</f>
        <v>0</v>
      </c>
      <c r="DS50" s="5" t="n">
        <f aca="false">IF(Kalender!DS50&lt;&gt;1,0,IF(AND($B50&gt;0,INDEX(Kalender!DS$68:DS$77,MAX(1,$B50))&gt;INDEX(Kalender!$B$68:$B$77,MAX(1,$B50))),1,0)+IF(OR(AND($C50&gt;0,INDEX(Kalender!DS$81:DS$110,MAX(1,$C50))&gt;INDEX(Kalender!$B$81:$B$110,MAX(1,$C50))),AND($D50&gt;0,INDEX(Kalender!DS$81:DS$110,MAX(1,$D50))&gt;INDEX(Kalender!$B$81:$B$110,MAX(1,$D50))),AND($E50&gt;0,INDEX(Kalender!DS$81:DS$110,MAX(1,$E50))&gt;INDEX(Kalender!$B$81:$B$110,MAX(1,$E50))),AND($F50&gt;0,INDEX(Kalender!DS$81:DS$110,MAX(1,$F50))&gt;INDEX(Kalender!$B$81:$B$110,MAX(1,$F50)))),2,0))</f>
        <v>0</v>
      </c>
      <c r="DT50" s="5" t="n">
        <f aca="false">IF(Kalender!DT50&lt;&gt;1,0,IF(AND($B50&gt;0,INDEX(Kalender!DT$68:DT$77,MAX(1,$B50))&gt;INDEX(Kalender!$B$68:$B$77,MAX(1,$B50))),1,0)+IF(OR(AND($C50&gt;0,INDEX(Kalender!DT$81:DT$110,MAX(1,$C50))&gt;INDEX(Kalender!$B$81:$B$110,MAX(1,$C50))),AND($D50&gt;0,INDEX(Kalender!DT$81:DT$110,MAX(1,$D50))&gt;INDEX(Kalender!$B$81:$B$110,MAX(1,$D50))),AND($E50&gt;0,INDEX(Kalender!DT$81:DT$110,MAX(1,$E50))&gt;INDEX(Kalender!$B$81:$B$110,MAX(1,$E50))),AND($F50&gt;0,INDEX(Kalender!DT$81:DT$110,MAX(1,$F50))&gt;INDEX(Kalender!$B$81:$B$110,MAX(1,$F50)))),2,0))</f>
        <v>0</v>
      </c>
      <c r="DU50" s="5" t="n">
        <f aca="false">IF(Kalender!DU50&lt;&gt;1,0,IF(AND($B50&gt;0,INDEX(Kalender!DU$68:DU$77,MAX(1,$B50))&gt;INDEX(Kalender!$B$68:$B$77,MAX(1,$B50))),1,0)+IF(OR(AND($C50&gt;0,INDEX(Kalender!DU$81:DU$110,MAX(1,$C50))&gt;INDEX(Kalender!$B$81:$B$110,MAX(1,$C50))),AND($D50&gt;0,INDEX(Kalender!DU$81:DU$110,MAX(1,$D50))&gt;INDEX(Kalender!$B$81:$B$110,MAX(1,$D50))),AND($E50&gt;0,INDEX(Kalender!DU$81:DU$110,MAX(1,$E50))&gt;INDEX(Kalender!$B$81:$B$110,MAX(1,$E50))),AND($F50&gt;0,INDEX(Kalender!DU$81:DU$110,MAX(1,$F50))&gt;INDEX(Kalender!$B$81:$B$110,MAX(1,$F50)))),2,0))</f>
        <v>0</v>
      </c>
      <c r="DV50" s="5" t="n">
        <f aca="false">IF(Kalender!DV50&lt;&gt;1,0,IF(AND($B50&gt;0,INDEX(Kalender!DV$68:DV$77,MAX(1,$B50))&gt;INDEX(Kalender!$B$68:$B$77,MAX(1,$B50))),1,0)+IF(OR(AND($C50&gt;0,INDEX(Kalender!DV$81:DV$110,MAX(1,$C50))&gt;INDEX(Kalender!$B$81:$B$110,MAX(1,$C50))),AND($D50&gt;0,INDEX(Kalender!DV$81:DV$110,MAX(1,$D50))&gt;INDEX(Kalender!$B$81:$B$110,MAX(1,$D50))),AND($E50&gt;0,INDEX(Kalender!DV$81:DV$110,MAX(1,$E50))&gt;INDEX(Kalender!$B$81:$B$110,MAX(1,$E50))),AND($F50&gt;0,INDEX(Kalender!DV$81:DV$110,MAX(1,$F50))&gt;INDEX(Kalender!$B$81:$B$110,MAX(1,$F50)))),2,0))</f>
        <v>0</v>
      </c>
      <c r="DW50" s="5" t="n">
        <f aca="false">IF(Kalender!DW50&lt;&gt;1,0,IF(AND($B50&gt;0,INDEX(Kalender!DW$68:DW$77,MAX(1,$B50))&gt;INDEX(Kalender!$B$68:$B$77,MAX(1,$B50))),1,0)+IF(OR(AND($C50&gt;0,INDEX(Kalender!DW$81:DW$110,MAX(1,$C50))&gt;INDEX(Kalender!$B$81:$B$110,MAX(1,$C50))),AND($D50&gt;0,INDEX(Kalender!DW$81:DW$110,MAX(1,$D50))&gt;INDEX(Kalender!$B$81:$B$110,MAX(1,$D50))),AND($E50&gt;0,INDEX(Kalender!DW$81:DW$110,MAX(1,$E50))&gt;INDEX(Kalender!$B$81:$B$110,MAX(1,$E50))),AND($F50&gt;0,INDEX(Kalender!DW$81:DW$110,MAX(1,$F50))&gt;INDEX(Kalender!$B$81:$B$110,MAX(1,$F50)))),2,0))</f>
        <v>0</v>
      </c>
      <c r="DX50" s="5" t="n">
        <f aca="false">IF(Kalender!DX50&lt;&gt;1,0,IF(AND($B50&gt;0,INDEX(Kalender!DX$68:DX$77,MAX(1,$B50))&gt;INDEX(Kalender!$B$68:$B$77,MAX(1,$B50))),1,0)+IF(OR(AND($C50&gt;0,INDEX(Kalender!DX$81:DX$110,MAX(1,$C50))&gt;INDEX(Kalender!$B$81:$B$110,MAX(1,$C50))),AND($D50&gt;0,INDEX(Kalender!DX$81:DX$110,MAX(1,$D50))&gt;INDEX(Kalender!$B$81:$B$110,MAX(1,$D50))),AND($E50&gt;0,INDEX(Kalender!DX$81:DX$110,MAX(1,$E50))&gt;INDEX(Kalender!$B$81:$B$110,MAX(1,$E50))),AND($F50&gt;0,INDEX(Kalender!DX$81:DX$110,MAX(1,$F50))&gt;INDEX(Kalender!$B$81:$B$110,MAX(1,$F50)))),2,0))</f>
        <v>0</v>
      </c>
      <c r="DY50" s="5" t="n">
        <f aca="false">IF(Kalender!DY50&lt;&gt;1,0,IF(AND($B50&gt;0,INDEX(Kalender!DY$68:DY$77,MAX(1,$B50))&gt;INDEX(Kalender!$B$68:$B$77,MAX(1,$B50))),1,0)+IF(OR(AND($C50&gt;0,INDEX(Kalender!DY$81:DY$110,MAX(1,$C50))&gt;INDEX(Kalender!$B$81:$B$110,MAX(1,$C50))),AND($D50&gt;0,INDEX(Kalender!DY$81:DY$110,MAX(1,$D50))&gt;INDEX(Kalender!$B$81:$B$110,MAX(1,$D50))),AND($E50&gt;0,INDEX(Kalender!DY$81:DY$110,MAX(1,$E50))&gt;INDEX(Kalender!$B$81:$B$110,MAX(1,$E50))),AND($F50&gt;0,INDEX(Kalender!DY$81:DY$110,MAX(1,$F50))&gt;INDEX(Kalender!$B$81:$B$110,MAX(1,$F50)))),2,0))</f>
        <v>0</v>
      </c>
      <c r="DZ50" s="5" t="n">
        <f aca="false">IF(Kalender!DZ50&lt;&gt;1,0,IF(AND($B50&gt;0,INDEX(Kalender!DZ$68:DZ$77,MAX(1,$B50))&gt;INDEX(Kalender!$B$68:$B$77,MAX(1,$B50))),1,0)+IF(OR(AND($C50&gt;0,INDEX(Kalender!DZ$81:DZ$110,MAX(1,$C50))&gt;INDEX(Kalender!$B$81:$B$110,MAX(1,$C50))),AND($D50&gt;0,INDEX(Kalender!DZ$81:DZ$110,MAX(1,$D50))&gt;INDEX(Kalender!$B$81:$B$110,MAX(1,$D50))),AND($E50&gt;0,INDEX(Kalender!DZ$81:DZ$110,MAX(1,$E50))&gt;INDEX(Kalender!$B$81:$B$110,MAX(1,$E50))),AND($F50&gt;0,INDEX(Kalender!DZ$81:DZ$110,MAX(1,$F50))&gt;INDEX(Kalender!$B$81:$B$110,MAX(1,$F50)))),2,0))</f>
        <v>0</v>
      </c>
      <c r="EA50" s="5" t="n">
        <f aca="false">IF(Kalender!EA50&lt;&gt;1,0,IF(AND($B50&gt;0,INDEX(Kalender!EA$68:EA$77,MAX(1,$B50))&gt;INDEX(Kalender!$B$68:$B$77,MAX(1,$B50))),1,0)+IF(OR(AND($C50&gt;0,INDEX(Kalender!EA$81:EA$110,MAX(1,$C50))&gt;INDEX(Kalender!$B$81:$B$110,MAX(1,$C50))),AND($D50&gt;0,INDEX(Kalender!EA$81:EA$110,MAX(1,$D50))&gt;INDEX(Kalender!$B$81:$B$110,MAX(1,$D50))),AND($E50&gt;0,INDEX(Kalender!EA$81:EA$110,MAX(1,$E50))&gt;INDEX(Kalender!$B$81:$B$110,MAX(1,$E50))),AND($F50&gt;0,INDEX(Kalender!EA$81:EA$110,MAX(1,$F50))&gt;INDEX(Kalender!$B$81:$B$110,MAX(1,$F50)))),2,0))</f>
        <v>0</v>
      </c>
      <c r="EB50" s="5" t="n">
        <f aca="false">IF(Kalender!EB50&lt;&gt;1,0,IF(AND($B50&gt;0,INDEX(Kalender!EB$68:EB$77,MAX(1,$B50))&gt;INDEX(Kalender!$B$68:$B$77,MAX(1,$B50))),1,0)+IF(OR(AND($C50&gt;0,INDEX(Kalender!EB$81:EB$110,MAX(1,$C50))&gt;INDEX(Kalender!$B$81:$B$110,MAX(1,$C50))),AND($D50&gt;0,INDEX(Kalender!EB$81:EB$110,MAX(1,$D50))&gt;INDEX(Kalender!$B$81:$B$110,MAX(1,$D50))),AND($E50&gt;0,INDEX(Kalender!EB$81:EB$110,MAX(1,$E50))&gt;INDEX(Kalender!$B$81:$B$110,MAX(1,$E50))),AND($F50&gt;0,INDEX(Kalender!EB$81:EB$110,MAX(1,$F50))&gt;INDEX(Kalender!$B$81:$B$110,MAX(1,$F50)))),2,0))</f>
        <v>0</v>
      </c>
      <c r="EC50" s="5" t="n">
        <f aca="false">IF(Kalender!EC50&lt;&gt;1,0,IF(AND($B50&gt;0,INDEX(Kalender!EC$68:EC$77,MAX(1,$B50))&gt;INDEX(Kalender!$B$68:$B$77,MAX(1,$B50))),1,0)+IF(OR(AND($C50&gt;0,INDEX(Kalender!EC$81:EC$110,MAX(1,$C50))&gt;INDEX(Kalender!$B$81:$B$110,MAX(1,$C50))),AND($D50&gt;0,INDEX(Kalender!EC$81:EC$110,MAX(1,$D50))&gt;INDEX(Kalender!$B$81:$B$110,MAX(1,$D50))),AND($E50&gt;0,INDEX(Kalender!EC$81:EC$110,MAX(1,$E50))&gt;INDEX(Kalender!$B$81:$B$110,MAX(1,$E50))),AND($F50&gt;0,INDEX(Kalender!EC$81:EC$110,MAX(1,$F50))&gt;INDEX(Kalender!$B$81:$B$110,MAX(1,$F50)))),2,0))</f>
        <v>0</v>
      </c>
      <c r="ED50" s="5" t="n">
        <f aca="false">IF(Kalender!ED50&lt;&gt;1,0,IF(AND($B50&gt;0,INDEX(Kalender!ED$68:ED$77,MAX(1,$B50))&gt;INDEX(Kalender!$B$68:$B$77,MAX(1,$B50))),1,0)+IF(OR(AND($C50&gt;0,INDEX(Kalender!ED$81:ED$110,MAX(1,$C50))&gt;INDEX(Kalender!$B$81:$B$110,MAX(1,$C50))),AND($D50&gt;0,INDEX(Kalender!ED$81:ED$110,MAX(1,$D50))&gt;INDEX(Kalender!$B$81:$B$110,MAX(1,$D50))),AND($E50&gt;0,INDEX(Kalender!ED$81:ED$110,MAX(1,$E50))&gt;INDEX(Kalender!$B$81:$B$110,MAX(1,$E50))),AND($F50&gt;0,INDEX(Kalender!ED$81:ED$110,MAX(1,$F50))&gt;INDEX(Kalender!$B$81:$B$110,MAX(1,$F50)))),2,0))</f>
        <v>0</v>
      </c>
      <c r="EE50" s="5" t="n">
        <f aca="false">IF(Kalender!EE50&lt;&gt;1,0,IF(AND($B50&gt;0,INDEX(Kalender!EE$68:EE$77,MAX(1,$B50))&gt;INDEX(Kalender!$B$68:$B$77,MAX(1,$B50))),1,0)+IF(OR(AND($C50&gt;0,INDEX(Kalender!EE$81:EE$110,MAX(1,$C50))&gt;INDEX(Kalender!$B$81:$B$110,MAX(1,$C50))),AND($D50&gt;0,INDEX(Kalender!EE$81:EE$110,MAX(1,$D50))&gt;INDEX(Kalender!$B$81:$B$110,MAX(1,$D50))),AND($E50&gt;0,INDEX(Kalender!EE$81:EE$110,MAX(1,$E50))&gt;INDEX(Kalender!$B$81:$B$110,MAX(1,$E50))),AND($F50&gt;0,INDEX(Kalender!EE$81:EE$110,MAX(1,$F50))&gt;INDEX(Kalender!$B$81:$B$110,MAX(1,$F50)))),2,0))</f>
        <v>0</v>
      </c>
      <c r="EF50" s="5" t="n">
        <f aca="false">IF(Kalender!EF50&lt;&gt;1,0,IF(AND($B50&gt;0,INDEX(Kalender!EF$68:EF$77,MAX(1,$B50))&gt;INDEX(Kalender!$B$68:$B$77,MAX(1,$B50))),1,0)+IF(OR(AND($C50&gt;0,INDEX(Kalender!EF$81:EF$110,MAX(1,$C50))&gt;INDEX(Kalender!$B$81:$B$110,MAX(1,$C50))),AND($D50&gt;0,INDEX(Kalender!EF$81:EF$110,MAX(1,$D50))&gt;INDEX(Kalender!$B$81:$B$110,MAX(1,$D50))),AND($E50&gt;0,INDEX(Kalender!EF$81:EF$110,MAX(1,$E50))&gt;INDEX(Kalender!$B$81:$B$110,MAX(1,$E50))),AND($F50&gt;0,INDEX(Kalender!EF$81:EF$110,MAX(1,$F50))&gt;INDEX(Kalender!$B$81:$B$110,MAX(1,$F50)))),2,0))</f>
        <v>0</v>
      </c>
      <c r="EG50" s="5" t="n">
        <f aca="false">IF(Kalender!EG50&lt;&gt;1,0,IF(AND($B50&gt;0,INDEX(Kalender!EG$68:EG$77,MAX(1,$B50))&gt;INDEX(Kalender!$B$68:$B$77,MAX(1,$B50))),1,0)+IF(OR(AND($C50&gt;0,INDEX(Kalender!EG$81:EG$110,MAX(1,$C50))&gt;INDEX(Kalender!$B$81:$B$110,MAX(1,$C50))),AND($D50&gt;0,INDEX(Kalender!EG$81:EG$110,MAX(1,$D50))&gt;INDEX(Kalender!$B$81:$B$110,MAX(1,$D50))),AND($E50&gt;0,INDEX(Kalender!EG$81:EG$110,MAX(1,$E50))&gt;INDEX(Kalender!$B$81:$B$110,MAX(1,$E50))),AND($F50&gt;0,INDEX(Kalender!EG$81:EG$110,MAX(1,$F50))&gt;INDEX(Kalender!$B$81:$B$110,MAX(1,$F50)))),2,0))</f>
        <v>0</v>
      </c>
      <c r="EH50" s="5" t="n">
        <f aca="false">IF(Kalender!EH50&lt;&gt;1,0,IF(AND($B50&gt;0,INDEX(Kalender!EH$68:EH$77,MAX(1,$B50))&gt;INDEX(Kalender!$B$68:$B$77,MAX(1,$B50))),1,0)+IF(OR(AND($C50&gt;0,INDEX(Kalender!EH$81:EH$110,MAX(1,$C50))&gt;INDEX(Kalender!$B$81:$B$110,MAX(1,$C50))),AND($D50&gt;0,INDEX(Kalender!EH$81:EH$110,MAX(1,$D50))&gt;INDEX(Kalender!$B$81:$B$110,MAX(1,$D50))),AND($E50&gt;0,INDEX(Kalender!EH$81:EH$110,MAX(1,$E50))&gt;INDEX(Kalender!$B$81:$B$110,MAX(1,$E50))),AND($F50&gt;0,INDEX(Kalender!EH$81:EH$110,MAX(1,$F50))&gt;INDEX(Kalender!$B$81:$B$110,MAX(1,$F50)))),2,0))</f>
        <v>0</v>
      </c>
      <c r="EI50" s="5" t="n">
        <f aca="false">IF(Kalender!EI50&lt;&gt;1,0,IF(AND($B50&gt;0,INDEX(Kalender!EI$68:EI$77,MAX(1,$B50))&gt;INDEX(Kalender!$B$68:$B$77,MAX(1,$B50))),1,0)+IF(OR(AND($C50&gt;0,INDEX(Kalender!EI$81:EI$110,MAX(1,$C50))&gt;INDEX(Kalender!$B$81:$B$110,MAX(1,$C50))),AND($D50&gt;0,INDEX(Kalender!EI$81:EI$110,MAX(1,$D50))&gt;INDEX(Kalender!$B$81:$B$110,MAX(1,$D50))),AND($E50&gt;0,INDEX(Kalender!EI$81:EI$110,MAX(1,$E50))&gt;INDEX(Kalender!$B$81:$B$110,MAX(1,$E50))),AND($F50&gt;0,INDEX(Kalender!EI$81:EI$110,MAX(1,$F50))&gt;INDEX(Kalender!$B$81:$B$110,MAX(1,$F50)))),2,0))</f>
        <v>0</v>
      </c>
      <c r="EJ50" s="5" t="n">
        <f aca="false">IF(Kalender!EJ50&lt;&gt;1,0,IF(AND($B50&gt;0,INDEX(Kalender!EJ$68:EJ$77,MAX(1,$B50))&gt;INDEX(Kalender!$B$68:$B$77,MAX(1,$B50))),1,0)+IF(OR(AND($C50&gt;0,INDEX(Kalender!EJ$81:EJ$110,MAX(1,$C50))&gt;INDEX(Kalender!$B$81:$B$110,MAX(1,$C50))),AND($D50&gt;0,INDEX(Kalender!EJ$81:EJ$110,MAX(1,$D50))&gt;INDEX(Kalender!$B$81:$B$110,MAX(1,$D50))),AND($E50&gt;0,INDEX(Kalender!EJ$81:EJ$110,MAX(1,$E50))&gt;INDEX(Kalender!$B$81:$B$110,MAX(1,$E50))),AND($F50&gt;0,INDEX(Kalender!EJ$81:EJ$110,MAX(1,$F50))&gt;INDEX(Kalender!$B$81:$B$110,MAX(1,$F50)))),2,0))</f>
        <v>0</v>
      </c>
      <c r="EK50" s="5" t="n">
        <f aca="false">IF(Kalender!EK50&lt;&gt;1,0,IF(AND($B50&gt;0,INDEX(Kalender!EK$68:EK$77,MAX(1,$B50))&gt;INDEX(Kalender!$B$68:$B$77,MAX(1,$B50))),1,0)+IF(OR(AND($C50&gt;0,INDEX(Kalender!EK$81:EK$110,MAX(1,$C50))&gt;INDEX(Kalender!$B$81:$B$110,MAX(1,$C50))),AND($D50&gt;0,INDEX(Kalender!EK$81:EK$110,MAX(1,$D50))&gt;INDEX(Kalender!$B$81:$B$110,MAX(1,$D50))),AND($E50&gt;0,INDEX(Kalender!EK$81:EK$110,MAX(1,$E50))&gt;INDEX(Kalender!$B$81:$B$110,MAX(1,$E50))),AND($F50&gt;0,INDEX(Kalender!EK$81:EK$110,MAX(1,$F50))&gt;INDEX(Kalender!$B$81:$B$110,MAX(1,$F50)))),2,0))</f>
        <v>0</v>
      </c>
      <c r="EL50" s="5" t="n">
        <f aca="false">IF(Kalender!EL50&lt;&gt;1,0,IF(AND($B50&gt;0,INDEX(Kalender!EL$68:EL$77,MAX(1,$B50))&gt;INDEX(Kalender!$B$68:$B$77,MAX(1,$B50))),1,0)+IF(OR(AND($C50&gt;0,INDEX(Kalender!EL$81:EL$110,MAX(1,$C50))&gt;INDEX(Kalender!$B$81:$B$110,MAX(1,$C50))),AND($D50&gt;0,INDEX(Kalender!EL$81:EL$110,MAX(1,$D50))&gt;INDEX(Kalender!$B$81:$B$110,MAX(1,$D50))),AND($E50&gt;0,INDEX(Kalender!EL$81:EL$110,MAX(1,$E50))&gt;INDEX(Kalender!$B$81:$B$110,MAX(1,$E50))),AND($F50&gt;0,INDEX(Kalender!EL$81:EL$110,MAX(1,$F50))&gt;INDEX(Kalender!$B$81:$B$110,MAX(1,$F50)))),2,0))</f>
        <v>0</v>
      </c>
      <c r="EM50" s="5" t="n">
        <f aca="false">IF(Kalender!EM50&lt;&gt;1,0,IF(AND($B50&gt;0,INDEX(Kalender!EM$68:EM$77,MAX(1,$B50))&gt;INDEX(Kalender!$B$68:$B$77,MAX(1,$B50))),1,0)+IF(OR(AND($C50&gt;0,INDEX(Kalender!EM$81:EM$110,MAX(1,$C50))&gt;INDEX(Kalender!$B$81:$B$110,MAX(1,$C50))),AND($D50&gt;0,INDEX(Kalender!EM$81:EM$110,MAX(1,$D50))&gt;INDEX(Kalender!$B$81:$B$110,MAX(1,$D50))),AND($E50&gt;0,INDEX(Kalender!EM$81:EM$110,MAX(1,$E50))&gt;INDEX(Kalender!$B$81:$B$110,MAX(1,$E50))),AND($F50&gt;0,INDEX(Kalender!EM$81:EM$110,MAX(1,$F50))&gt;INDEX(Kalender!$B$81:$B$110,MAX(1,$F50)))),2,0))</f>
        <v>0</v>
      </c>
      <c r="EN50" s="5" t="n">
        <f aca="false">IF(Kalender!EN50&lt;&gt;1,0,IF(AND($B50&gt;0,INDEX(Kalender!EN$68:EN$77,MAX(1,$B50))&gt;INDEX(Kalender!$B$68:$B$77,MAX(1,$B50))),1,0)+IF(OR(AND($C50&gt;0,INDEX(Kalender!EN$81:EN$110,MAX(1,$C50))&gt;INDEX(Kalender!$B$81:$B$110,MAX(1,$C50))),AND($D50&gt;0,INDEX(Kalender!EN$81:EN$110,MAX(1,$D50))&gt;INDEX(Kalender!$B$81:$B$110,MAX(1,$D50))),AND($E50&gt;0,INDEX(Kalender!EN$81:EN$110,MAX(1,$E50))&gt;INDEX(Kalender!$B$81:$B$110,MAX(1,$E50))),AND($F50&gt;0,INDEX(Kalender!EN$81:EN$110,MAX(1,$F50))&gt;INDEX(Kalender!$B$81:$B$110,MAX(1,$F50)))),2,0))</f>
        <v>0</v>
      </c>
      <c r="EO50" s="5" t="n">
        <f aca="false">IF(Kalender!EO50&lt;&gt;1,0,IF(AND($B50&gt;0,INDEX(Kalender!EO$68:EO$77,MAX(1,$B50))&gt;INDEX(Kalender!$B$68:$B$77,MAX(1,$B50))),1,0)+IF(OR(AND($C50&gt;0,INDEX(Kalender!EO$81:EO$110,MAX(1,$C50))&gt;INDEX(Kalender!$B$81:$B$110,MAX(1,$C50))),AND($D50&gt;0,INDEX(Kalender!EO$81:EO$110,MAX(1,$D50))&gt;INDEX(Kalender!$B$81:$B$110,MAX(1,$D50))),AND($E50&gt;0,INDEX(Kalender!EO$81:EO$110,MAX(1,$E50))&gt;INDEX(Kalender!$B$81:$B$110,MAX(1,$E50))),AND($F50&gt;0,INDEX(Kalender!EO$81:EO$110,MAX(1,$F50))&gt;INDEX(Kalender!$B$81:$B$110,MAX(1,$F50)))),2,0))</f>
        <v>0</v>
      </c>
      <c r="EP50" s="5" t="n">
        <f aca="false">IF(Kalender!EP50&lt;&gt;1,0,IF(AND($B50&gt;0,INDEX(Kalender!EP$68:EP$77,MAX(1,$B50))&gt;INDEX(Kalender!$B$68:$B$77,MAX(1,$B50))),1,0)+IF(OR(AND($C50&gt;0,INDEX(Kalender!EP$81:EP$110,MAX(1,$C50))&gt;INDEX(Kalender!$B$81:$B$110,MAX(1,$C50))),AND($D50&gt;0,INDEX(Kalender!EP$81:EP$110,MAX(1,$D50))&gt;INDEX(Kalender!$B$81:$B$110,MAX(1,$D50))),AND($E50&gt;0,INDEX(Kalender!EP$81:EP$110,MAX(1,$E50))&gt;INDEX(Kalender!$B$81:$B$110,MAX(1,$E50))),AND($F50&gt;0,INDEX(Kalender!EP$81:EP$110,MAX(1,$F50))&gt;INDEX(Kalender!$B$81:$B$110,MAX(1,$F50)))),2,0))</f>
        <v>0</v>
      </c>
      <c r="EQ50" s="5" t="n">
        <f aca="false">IF(Kalender!EQ50&lt;&gt;1,0,IF(AND($B50&gt;0,INDEX(Kalender!EQ$68:EQ$77,MAX(1,$B50))&gt;INDEX(Kalender!$B$68:$B$77,MAX(1,$B50))),1,0)+IF(OR(AND($C50&gt;0,INDEX(Kalender!EQ$81:EQ$110,MAX(1,$C50))&gt;INDEX(Kalender!$B$81:$B$110,MAX(1,$C50))),AND($D50&gt;0,INDEX(Kalender!EQ$81:EQ$110,MAX(1,$D50))&gt;INDEX(Kalender!$B$81:$B$110,MAX(1,$D50))),AND($E50&gt;0,INDEX(Kalender!EQ$81:EQ$110,MAX(1,$E50))&gt;INDEX(Kalender!$B$81:$B$110,MAX(1,$E50))),AND($F50&gt;0,INDEX(Kalender!EQ$81:EQ$110,MAX(1,$F50))&gt;INDEX(Kalender!$B$81:$B$110,MAX(1,$F50)))),2,0))</f>
        <v>0</v>
      </c>
      <c r="ER50" s="5" t="n">
        <f aca="false">IF(Kalender!ER50&lt;&gt;1,0,IF(AND($B50&gt;0,INDEX(Kalender!ER$68:ER$77,MAX(1,$B50))&gt;INDEX(Kalender!$B$68:$B$77,MAX(1,$B50))),1,0)+IF(OR(AND($C50&gt;0,INDEX(Kalender!ER$81:ER$110,MAX(1,$C50))&gt;INDEX(Kalender!$B$81:$B$110,MAX(1,$C50))),AND($D50&gt;0,INDEX(Kalender!ER$81:ER$110,MAX(1,$D50))&gt;INDEX(Kalender!$B$81:$B$110,MAX(1,$D50))),AND($E50&gt;0,INDEX(Kalender!ER$81:ER$110,MAX(1,$E50))&gt;INDEX(Kalender!$B$81:$B$110,MAX(1,$E50))),AND($F50&gt;0,INDEX(Kalender!ER$81:ER$110,MAX(1,$F50))&gt;INDEX(Kalender!$B$81:$B$110,MAX(1,$F50)))),2,0))</f>
        <v>0</v>
      </c>
      <c r="ES50" s="5" t="n">
        <f aca="false">IF(Kalender!ES50&lt;&gt;1,0,IF(AND($B50&gt;0,INDEX(Kalender!ES$68:ES$77,MAX(1,$B50))&gt;INDEX(Kalender!$B$68:$B$77,MAX(1,$B50))),1,0)+IF(OR(AND($C50&gt;0,INDEX(Kalender!ES$81:ES$110,MAX(1,$C50))&gt;INDEX(Kalender!$B$81:$B$110,MAX(1,$C50))),AND($D50&gt;0,INDEX(Kalender!ES$81:ES$110,MAX(1,$D50))&gt;INDEX(Kalender!$B$81:$B$110,MAX(1,$D50))),AND($E50&gt;0,INDEX(Kalender!ES$81:ES$110,MAX(1,$E50))&gt;INDEX(Kalender!$B$81:$B$110,MAX(1,$E50))),AND($F50&gt;0,INDEX(Kalender!ES$81:ES$110,MAX(1,$F50))&gt;INDEX(Kalender!$B$81:$B$110,MAX(1,$F50)))),2,0))</f>
        <v>0</v>
      </c>
      <c r="ET50" s="5" t="n">
        <f aca="false">IF(Kalender!ET50&lt;&gt;1,0,IF(AND($B50&gt;0,INDEX(Kalender!ET$68:ET$77,MAX(1,$B50))&gt;INDEX(Kalender!$B$68:$B$77,MAX(1,$B50))),1,0)+IF(OR(AND($C50&gt;0,INDEX(Kalender!ET$81:ET$110,MAX(1,$C50))&gt;INDEX(Kalender!$B$81:$B$110,MAX(1,$C50))),AND($D50&gt;0,INDEX(Kalender!ET$81:ET$110,MAX(1,$D50))&gt;INDEX(Kalender!$B$81:$B$110,MAX(1,$D50))),AND($E50&gt;0,INDEX(Kalender!ET$81:ET$110,MAX(1,$E50))&gt;INDEX(Kalender!$B$81:$B$110,MAX(1,$E50))),AND($F50&gt;0,INDEX(Kalender!ET$81:ET$110,MAX(1,$F50))&gt;INDEX(Kalender!$B$81:$B$110,MAX(1,$F50)))),2,0))</f>
        <v>0</v>
      </c>
      <c r="EU50" s="5" t="n">
        <f aca="false">IF(Kalender!EU50&lt;&gt;1,0,IF(AND($B50&gt;0,INDEX(Kalender!EU$68:EU$77,MAX(1,$B50))&gt;INDEX(Kalender!$B$68:$B$77,MAX(1,$B50))),1,0)+IF(OR(AND($C50&gt;0,INDEX(Kalender!EU$81:EU$110,MAX(1,$C50))&gt;INDEX(Kalender!$B$81:$B$110,MAX(1,$C50))),AND($D50&gt;0,INDEX(Kalender!EU$81:EU$110,MAX(1,$D50))&gt;INDEX(Kalender!$B$81:$B$110,MAX(1,$D50))),AND($E50&gt;0,INDEX(Kalender!EU$81:EU$110,MAX(1,$E50))&gt;INDEX(Kalender!$B$81:$B$110,MAX(1,$E50))),AND($F50&gt;0,INDEX(Kalender!EU$81:EU$110,MAX(1,$F50))&gt;INDEX(Kalender!$B$81:$B$110,MAX(1,$F50)))),2,0))</f>
        <v>0</v>
      </c>
      <c r="EV50" s="5" t="n">
        <f aca="false">IF(Kalender!EV50&lt;&gt;1,0,IF(AND($B50&gt;0,INDEX(Kalender!EV$68:EV$77,MAX(1,$B50))&gt;INDEX(Kalender!$B$68:$B$77,MAX(1,$B50))),1,0)+IF(OR(AND($C50&gt;0,INDEX(Kalender!EV$81:EV$110,MAX(1,$C50))&gt;INDEX(Kalender!$B$81:$B$110,MAX(1,$C50))),AND($D50&gt;0,INDEX(Kalender!EV$81:EV$110,MAX(1,$D50))&gt;INDEX(Kalender!$B$81:$B$110,MAX(1,$D50))),AND($E50&gt;0,INDEX(Kalender!EV$81:EV$110,MAX(1,$E50))&gt;INDEX(Kalender!$B$81:$B$110,MAX(1,$E50))),AND($F50&gt;0,INDEX(Kalender!EV$81:EV$110,MAX(1,$F50))&gt;INDEX(Kalender!$B$81:$B$110,MAX(1,$F50)))),2,0))</f>
        <v>0</v>
      </c>
      <c r="EW50" s="5" t="n">
        <f aca="false">IF(Kalender!EW50&lt;&gt;1,0,IF(AND($B50&gt;0,INDEX(Kalender!EW$68:EW$77,MAX(1,$B50))&gt;INDEX(Kalender!$B$68:$B$77,MAX(1,$B50))),1,0)+IF(OR(AND($C50&gt;0,INDEX(Kalender!EW$81:EW$110,MAX(1,$C50))&gt;INDEX(Kalender!$B$81:$B$110,MAX(1,$C50))),AND($D50&gt;0,INDEX(Kalender!EW$81:EW$110,MAX(1,$D50))&gt;INDEX(Kalender!$B$81:$B$110,MAX(1,$D50))),AND($E50&gt;0,INDEX(Kalender!EW$81:EW$110,MAX(1,$E50))&gt;INDEX(Kalender!$B$81:$B$110,MAX(1,$E50))),AND($F50&gt;0,INDEX(Kalender!EW$81:EW$110,MAX(1,$F50))&gt;INDEX(Kalender!$B$81:$B$110,MAX(1,$F50)))),2,0))</f>
        <v>0</v>
      </c>
      <c r="EX50" s="5" t="n">
        <f aca="false">IF(Kalender!EX50&lt;&gt;1,0,IF(AND($B50&gt;0,INDEX(Kalender!EX$68:EX$77,MAX(1,$B50))&gt;INDEX(Kalender!$B$68:$B$77,MAX(1,$B50))),1,0)+IF(OR(AND($C50&gt;0,INDEX(Kalender!EX$81:EX$110,MAX(1,$C50))&gt;INDEX(Kalender!$B$81:$B$110,MAX(1,$C50))),AND($D50&gt;0,INDEX(Kalender!EX$81:EX$110,MAX(1,$D50))&gt;INDEX(Kalender!$B$81:$B$110,MAX(1,$D50))),AND($E50&gt;0,INDEX(Kalender!EX$81:EX$110,MAX(1,$E50))&gt;INDEX(Kalender!$B$81:$B$110,MAX(1,$E50))),AND($F50&gt;0,INDEX(Kalender!EX$81:EX$110,MAX(1,$F50))&gt;INDEX(Kalender!$B$81:$B$110,MAX(1,$F50)))),2,0))</f>
        <v>0</v>
      </c>
      <c r="EY50" s="5" t="n">
        <f aca="false">IF(Kalender!EY50&lt;&gt;1,0,IF(AND($B50&gt;0,INDEX(Kalender!EY$68:EY$77,MAX(1,$B50))&gt;INDEX(Kalender!$B$68:$B$77,MAX(1,$B50))),1,0)+IF(OR(AND($C50&gt;0,INDEX(Kalender!EY$81:EY$110,MAX(1,$C50))&gt;INDEX(Kalender!$B$81:$B$110,MAX(1,$C50))),AND($D50&gt;0,INDEX(Kalender!EY$81:EY$110,MAX(1,$D50))&gt;INDEX(Kalender!$B$81:$B$110,MAX(1,$D50))),AND($E50&gt;0,INDEX(Kalender!EY$81:EY$110,MAX(1,$E50))&gt;INDEX(Kalender!$B$81:$B$110,MAX(1,$E50))),AND($F50&gt;0,INDEX(Kalender!EY$81:EY$110,MAX(1,$F50))&gt;INDEX(Kalender!$B$81:$B$110,MAX(1,$F50)))),2,0))</f>
        <v>0</v>
      </c>
      <c r="EZ50" s="5" t="n">
        <f aca="false">IF(Kalender!EZ50&lt;&gt;1,0,IF(AND($B50&gt;0,INDEX(Kalender!EZ$68:EZ$77,MAX(1,$B50))&gt;INDEX(Kalender!$B$68:$B$77,MAX(1,$B50))),1,0)+IF(OR(AND($C50&gt;0,INDEX(Kalender!EZ$81:EZ$110,MAX(1,$C50))&gt;INDEX(Kalender!$B$81:$B$110,MAX(1,$C50))),AND($D50&gt;0,INDEX(Kalender!EZ$81:EZ$110,MAX(1,$D50))&gt;INDEX(Kalender!$B$81:$B$110,MAX(1,$D50))),AND($E50&gt;0,INDEX(Kalender!EZ$81:EZ$110,MAX(1,$E50))&gt;INDEX(Kalender!$B$81:$B$110,MAX(1,$E50))),AND($F50&gt;0,INDEX(Kalender!EZ$81:EZ$110,MAX(1,$F50))&gt;INDEX(Kalender!$B$81:$B$110,MAX(1,$F50)))),2,0))</f>
        <v>0</v>
      </c>
      <c r="FA50" s="5" t="n">
        <f aca="false">IF(Kalender!FA50&lt;&gt;1,0,IF(AND($B50&gt;0,INDEX(Kalender!FA$68:FA$77,MAX(1,$B50))&gt;INDEX(Kalender!$B$68:$B$77,MAX(1,$B50))),1,0)+IF(OR(AND($C50&gt;0,INDEX(Kalender!FA$81:FA$110,MAX(1,$C50))&gt;INDEX(Kalender!$B$81:$B$110,MAX(1,$C50))),AND($D50&gt;0,INDEX(Kalender!FA$81:FA$110,MAX(1,$D50))&gt;INDEX(Kalender!$B$81:$B$110,MAX(1,$D50))),AND($E50&gt;0,INDEX(Kalender!FA$81:FA$110,MAX(1,$E50))&gt;INDEX(Kalender!$B$81:$B$110,MAX(1,$E50))),AND($F50&gt;0,INDEX(Kalender!FA$81:FA$110,MAX(1,$F50))&gt;INDEX(Kalender!$B$81:$B$110,MAX(1,$F50)))),2,0))</f>
        <v>0</v>
      </c>
      <c r="FB50" s="5" t="n">
        <f aca="false">IF(Kalender!FB50&lt;&gt;1,0,IF(AND($B50&gt;0,INDEX(Kalender!FB$68:FB$77,MAX(1,$B50))&gt;INDEX(Kalender!$B$68:$B$77,MAX(1,$B50))),1,0)+IF(OR(AND($C50&gt;0,INDEX(Kalender!FB$81:FB$110,MAX(1,$C50))&gt;INDEX(Kalender!$B$81:$B$110,MAX(1,$C50))),AND($D50&gt;0,INDEX(Kalender!FB$81:FB$110,MAX(1,$D50))&gt;INDEX(Kalender!$B$81:$B$110,MAX(1,$D50))),AND($E50&gt;0,INDEX(Kalender!FB$81:FB$110,MAX(1,$E50))&gt;INDEX(Kalender!$B$81:$B$110,MAX(1,$E50))),AND($F50&gt;0,INDEX(Kalender!FB$81:FB$110,MAX(1,$F50))&gt;INDEX(Kalender!$B$81:$B$110,MAX(1,$F50)))),2,0))</f>
        <v>0</v>
      </c>
      <c r="FC50" s="5" t="n">
        <f aca="false">IF(Kalender!FC50&lt;&gt;1,0,IF(AND($B50&gt;0,INDEX(Kalender!FC$68:FC$77,MAX(1,$B50))&gt;INDEX(Kalender!$B$68:$B$77,MAX(1,$B50))),1,0)+IF(OR(AND($C50&gt;0,INDEX(Kalender!FC$81:FC$110,MAX(1,$C50))&gt;INDEX(Kalender!$B$81:$B$110,MAX(1,$C50))),AND($D50&gt;0,INDEX(Kalender!FC$81:FC$110,MAX(1,$D50))&gt;INDEX(Kalender!$B$81:$B$110,MAX(1,$D50))),AND($E50&gt;0,INDEX(Kalender!FC$81:FC$110,MAX(1,$E50))&gt;INDEX(Kalender!$B$81:$B$110,MAX(1,$E50))),AND($F50&gt;0,INDEX(Kalender!FC$81:FC$110,MAX(1,$F50))&gt;INDEX(Kalender!$B$81:$B$110,MAX(1,$F50)))),2,0))</f>
        <v>0</v>
      </c>
      <c r="FD50" s="5" t="n">
        <f aca="false">IF(Kalender!FD50&lt;&gt;1,0,IF(AND($B50&gt;0,INDEX(Kalender!FD$68:FD$77,MAX(1,$B50))&gt;INDEX(Kalender!$B$68:$B$77,MAX(1,$B50))),1,0)+IF(OR(AND($C50&gt;0,INDEX(Kalender!FD$81:FD$110,MAX(1,$C50))&gt;INDEX(Kalender!$B$81:$B$110,MAX(1,$C50))),AND($D50&gt;0,INDEX(Kalender!FD$81:FD$110,MAX(1,$D50))&gt;INDEX(Kalender!$B$81:$B$110,MAX(1,$D50))),AND($E50&gt;0,INDEX(Kalender!FD$81:FD$110,MAX(1,$E50))&gt;INDEX(Kalender!$B$81:$B$110,MAX(1,$E50))),AND($F50&gt;0,INDEX(Kalender!FD$81:FD$110,MAX(1,$F50))&gt;INDEX(Kalender!$B$81:$B$110,MAX(1,$F50)))),2,0))</f>
        <v>0</v>
      </c>
      <c r="FE50" s="5" t="n">
        <f aca="false">IF(Kalender!FE50&lt;&gt;1,0,IF(AND($B50&gt;0,INDEX(Kalender!FE$68:FE$77,MAX(1,$B50))&gt;INDEX(Kalender!$B$68:$B$77,MAX(1,$B50))),1,0)+IF(OR(AND($C50&gt;0,INDEX(Kalender!FE$81:FE$110,MAX(1,$C50))&gt;INDEX(Kalender!$B$81:$B$110,MAX(1,$C50))),AND($D50&gt;0,INDEX(Kalender!FE$81:FE$110,MAX(1,$D50))&gt;INDEX(Kalender!$B$81:$B$110,MAX(1,$D50))),AND($E50&gt;0,INDEX(Kalender!FE$81:FE$110,MAX(1,$E50))&gt;INDEX(Kalender!$B$81:$B$110,MAX(1,$E50))),AND($F50&gt;0,INDEX(Kalender!FE$81:FE$110,MAX(1,$F50))&gt;INDEX(Kalender!$B$81:$B$110,MAX(1,$F50)))),2,0))</f>
        <v>0</v>
      </c>
      <c r="FF50" s="5" t="n">
        <f aca="false">IF(Kalender!FF50&lt;&gt;1,0,IF(AND($B50&gt;0,INDEX(Kalender!FF$68:FF$77,MAX(1,$B50))&gt;INDEX(Kalender!$B$68:$B$77,MAX(1,$B50))),1,0)+IF(OR(AND($C50&gt;0,INDEX(Kalender!FF$81:FF$110,MAX(1,$C50))&gt;INDEX(Kalender!$B$81:$B$110,MAX(1,$C50))),AND($D50&gt;0,INDEX(Kalender!FF$81:FF$110,MAX(1,$D50))&gt;INDEX(Kalender!$B$81:$B$110,MAX(1,$D50))),AND($E50&gt;0,INDEX(Kalender!FF$81:FF$110,MAX(1,$E50))&gt;INDEX(Kalender!$B$81:$B$110,MAX(1,$E50))),AND($F50&gt;0,INDEX(Kalender!FF$81:FF$110,MAX(1,$F50))&gt;INDEX(Kalender!$B$81:$B$110,MAX(1,$F50)))),2,0))</f>
        <v>0</v>
      </c>
      <c r="FG50" s="5" t="n">
        <f aca="false">IF(Kalender!FG50&lt;&gt;1,0,IF(AND($B50&gt;0,INDEX(Kalender!FG$68:FG$77,MAX(1,$B50))&gt;INDEX(Kalender!$B$68:$B$77,MAX(1,$B50))),1,0)+IF(OR(AND($C50&gt;0,INDEX(Kalender!FG$81:FG$110,MAX(1,$C50))&gt;INDEX(Kalender!$B$81:$B$110,MAX(1,$C50))),AND($D50&gt;0,INDEX(Kalender!FG$81:FG$110,MAX(1,$D50))&gt;INDEX(Kalender!$B$81:$B$110,MAX(1,$D50))),AND($E50&gt;0,INDEX(Kalender!FG$81:FG$110,MAX(1,$E50))&gt;INDEX(Kalender!$B$81:$B$110,MAX(1,$E50))),AND($F50&gt;0,INDEX(Kalender!FG$81:FG$110,MAX(1,$F50))&gt;INDEX(Kalender!$B$81:$B$110,MAX(1,$F50)))),2,0))</f>
        <v>0</v>
      </c>
      <c r="FH50" s="5" t="n">
        <f aca="false">IF(Kalender!FH50&lt;&gt;1,0,IF(AND($B50&gt;0,INDEX(Kalender!FH$68:FH$77,MAX(1,$B50))&gt;INDEX(Kalender!$B$68:$B$77,MAX(1,$B50))),1,0)+IF(OR(AND($C50&gt;0,INDEX(Kalender!FH$81:FH$110,MAX(1,$C50))&gt;INDEX(Kalender!$B$81:$B$110,MAX(1,$C50))),AND($D50&gt;0,INDEX(Kalender!FH$81:FH$110,MAX(1,$D50))&gt;INDEX(Kalender!$B$81:$B$110,MAX(1,$D50))),AND($E50&gt;0,INDEX(Kalender!FH$81:FH$110,MAX(1,$E50))&gt;INDEX(Kalender!$B$81:$B$110,MAX(1,$E50))),AND($F50&gt;0,INDEX(Kalender!FH$81:FH$110,MAX(1,$F50))&gt;INDEX(Kalender!$B$81:$B$110,MAX(1,$F50)))),2,0))</f>
        <v>0</v>
      </c>
      <c r="FI50" s="5" t="n">
        <f aca="false">IF(Kalender!FI50&lt;&gt;1,0,IF(AND($B50&gt;0,INDEX(Kalender!FI$68:FI$77,MAX(1,$B50))&gt;INDEX(Kalender!$B$68:$B$77,MAX(1,$B50))),1,0)+IF(OR(AND($C50&gt;0,INDEX(Kalender!FI$81:FI$110,MAX(1,$C50))&gt;INDEX(Kalender!$B$81:$B$110,MAX(1,$C50))),AND($D50&gt;0,INDEX(Kalender!FI$81:FI$110,MAX(1,$D50))&gt;INDEX(Kalender!$B$81:$B$110,MAX(1,$D50))),AND($E50&gt;0,INDEX(Kalender!FI$81:FI$110,MAX(1,$E50))&gt;INDEX(Kalender!$B$81:$B$110,MAX(1,$E50))),AND($F50&gt;0,INDEX(Kalender!FI$81:FI$110,MAX(1,$F50))&gt;INDEX(Kalender!$B$81:$B$110,MAX(1,$F50)))),2,0))</f>
        <v>0</v>
      </c>
      <c r="FJ50" s="5" t="n">
        <f aca="false">IF(Kalender!FJ50&lt;&gt;1,0,IF(AND($B50&gt;0,INDEX(Kalender!FJ$68:FJ$77,MAX(1,$B50))&gt;INDEX(Kalender!$B$68:$B$77,MAX(1,$B50))),1,0)+IF(OR(AND($C50&gt;0,INDEX(Kalender!FJ$81:FJ$110,MAX(1,$C50))&gt;INDEX(Kalender!$B$81:$B$110,MAX(1,$C50))),AND($D50&gt;0,INDEX(Kalender!FJ$81:FJ$110,MAX(1,$D50))&gt;INDEX(Kalender!$B$81:$B$110,MAX(1,$D50))),AND($E50&gt;0,INDEX(Kalender!FJ$81:FJ$110,MAX(1,$E50))&gt;INDEX(Kalender!$B$81:$B$110,MAX(1,$E50))),AND($F50&gt;0,INDEX(Kalender!FJ$81:FJ$110,MAX(1,$F50))&gt;INDEX(Kalender!$B$81:$B$110,MAX(1,$F50)))),2,0))</f>
        <v>0</v>
      </c>
      <c r="FK50" s="5" t="n">
        <f aca="false">IF(Kalender!FK50&lt;&gt;1,0,IF(AND($B50&gt;0,INDEX(Kalender!FK$68:FK$77,MAX(1,$B50))&gt;INDEX(Kalender!$B$68:$B$77,MAX(1,$B50))),1,0)+IF(OR(AND($C50&gt;0,INDEX(Kalender!FK$81:FK$110,MAX(1,$C50))&gt;INDEX(Kalender!$B$81:$B$110,MAX(1,$C50))),AND($D50&gt;0,INDEX(Kalender!FK$81:FK$110,MAX(1,$D50))&gt;INDEX(Kalender!$B$81:$B$110,MAX(1,$D50))),AND($E50&gt;0,INDEX(Kalender!FK$81:FK$110,MAX(1,$E50))&gt;INDEX(Kalender!$B$81:$B$110,MAX(1,$E50))),AND($F50&gt;0,INDEX(Kalender!FK$81:FK$110,MAX(1,$F50))&gt;INDEX(Kalender!$B$81:$B$110,MAX(1,$F50)))),2,0))</f>
        <v>0</v>
      </c>
      <c r="FL50" s="5" t="n">
        <f aca="false">IF(Kalender!FL50&lt;&gt;1,0,IF(AND($B50&gt;0,INDEX(Kalender!FL$68:FL$77,MAX(1,$B50))&gt;INDEX(Kalender!$B$68:$B$77,MAX(1,$B50))),1,0)+IF(OR(AND($C50&gt;0,INDEX(Kalender!FL$81:FL$110,MAX(1,$C50))&gt;INDEX(Kalender!$B$81:$B$110,MAX(1,$C50))),AND($D50&gt;0,INDEX(Kalender!FL$81:FL$110,MAX(1,$D50))&gt;INDEX(Kalender!$B$81:$B$110,MAX(1,$D50))),AND($E50&gt;0,INDEX(Kalender!FL$81:FL$110,MAX(1,$E50))&gt;INDEX(Kalender!$B$81:$B$110,MAX(1,$E50))),AND($F50&gt;0,INDEX(Kalender!FL$81:FL$110,MAX(1,$F50))&gt;INDEX(Kalender!$B$81:$B$110,MAX(1,$F50)))),2,0))</f>
        <v>0</v>
      </c>
      <c r="FM50" s="5" t="n">
        <f aca="false">IF(Kalender!FM50&lt;&gt;1,0,IF(AND($B50&gt;0,INDEX(Kalender!FM$68:FM$77,MAX(1,$B50))&gt;INDEX(Kalender!$B$68:$B$77,MAX(1,$B50))),1,0)+IF(OR(AND($C50&gt;0,INDEX(Kalender!FM$81:FM$110,MAX(1,$C50))&gt;INDEX(Kalender!$B$81:$B$110,MAX(1,$C50))),AND($D50&gt;0,INDEX(Kalender!FM$81:FM$110,MAX(1,$D50))&gt;INDEX(Kalender!$B$81:$B$110,MAX(1,$D50))),AND($E50&gt;0,INDEX(Kalender!FM$81:FM$110,MAX(1,$E50))&gt;INDEX(Kalender!$B$81:$B$110,MAX(1,$E50))),AND($F50&gt;0,INDEX(Kalender!FM$81:FM$110,MAX(1,$F50))&gt;INDEX(Kalender!$B$81:$B$110,MAX(1,$F50)))),2,0))</f>
        <v>0</v>
      </c>
      <c r="FN50" s="5" t="n">
        <f aca="false">IF(Kalender!FN50&lt;&gt;1,0,IF(AND($B50&gt;0,INDEX(Kalender!FN$68:FN$77,MAX(1,$B50))&gt;INDEX(Kalender!$B$68:$B$77,MAX(1,$B50))),1,0)+IF(OR(AND($C50&gt;0,INDEX(Kalender!FN$81:FN$110,MAX(1,$C50))&gt;INDEX(Kalender!$B$81:$B$110,MAX(1,$C50))),AND($D50&gt;0,INDEX(Kalender!FN$81:FN$110,MAX(1,$D50))&gt;INDEX(Kalender!$B$81:$B$110,MAX(1,$D50))),AND($E50&gt;0,INDEX(Kalender!FN$81:FN$110,MAX(1,$E50))&gt;INDEX(Kalender!$B$81:$B$110,MAX(1,$E50))),AND($F50&gt;0,INDEX(Kalender!FN$81:FN$110,MAX(1,$F50))&gt;INDEX(Kalender!$B$81:$B$110,MAX(1,$F50)))),2,0))</f>
        <v>0</v>
      </c>
      <c r="FO50" s="5" t="n">
        <f aca="false">IF(Kalender!FO50&lt;&gt;1,0,IF(AND($B50&gt;0,INDEX(Kalender!FO$68:FO$77,MAX(1,$B50))&gt;INDEX(Kalender!$B$68:$B$77,MAX(1,$B50))),1,0)+IF(OR(AND($C50&gt;0,INDEX(Kalender!FO$81:FO$110,MAX(1,$C50))&gt;INDEX(Kalender!$B$81:$B$110,MAX(1,$C50))),AND($D50&gt;0,INDEX(Kalender!FO$81:FO$110,MAX(1,$D50))&gt;INDEX(Kalender!$B$81:$B$110,MAX(1,$D50))),AND($E50&gt;0,INDEX(Kalender!FO$81:FO$110,MAX(1,$E50))&gt;INDEX(Kalender!$B$81:$B$110,MAX(1,$E50))),AND($F50&gt;0,INDEX(Kalender!FO$81:FO$110,MAX(1,$F50))&gt;INDEX(Kalender!$B$81:$B$110,MAX(1,$F50)))),2,0))</f>
        <v>0</v>
      </c>
      <c r="FP50" s="5" t="n">
        <f aca="false">IF(Kalender!FP50&lt;&gt;1,0,IF(AND($B50&gt;0,INDEX(Kalender!FP$68:FP$77,MAX(1,$B50))&gt;INDEX(Kalender!$B$68:$B$77,MAX(1,$B50))),1,0)+IF(OR(AND($C50&gt;0,INDEX(Kalender!FP$81:FP$110,MAX(1,$C50))&gt;INDEX(Kalender!$B$81:$B$110,MAX(1,$C50))),AND($D50&gt;0,INDEX(Kalender!FP$81:FP$110,MAX(1,$D50))&gt;INDEX(Kalender!$B$81:$B$110,MAX(1,$D50))),AND($E50&gt;0,INDEX(Kalender!FP$81:FP$110,MAX(1,$E50))&gt;INDEX(Kalender!$B$81:$B$110,MAX(1,$E50))),AND($F50&gt;0,INDEX(Kalender!FP$81:FP$110,MAX(1,$F50))&gt;INDEX(Kalender!$B$81:$B$110,MAX(1,$F50)))),2,0))</f>
        <v>0</v>
      </c>
      <c r="FQ50" s="5" t="n">
        <f aca="false">IF(Kalender!FQ50&lt;&gt;1,0,IF(AND($B50&gt;0,INDEX(Kalender!FQ$68:FQ$77,MAX(1,$B50))&gt;INDEX(Kalender!$B$68:$B$77,MAX(1,$B50))),1,0)+IF(OR(AND($C50&gt;0,INDEX(Kalender!FQ$81:FQ$110,MAX(1,$C50))&gt;INDEX(Kalender!$B$81:$B$110,MAX(1,$C50))),AND($D50&gt;0,INDEX(Kalender!FQ$81:FQ$110,MAX(1,$D50))&gt;INDEX(Kalender!$B$81:$B$110,MAX(1,$D50))),AND($E50&gt;0,INDEX(Kalender!FQ$81:FQ$110,MAX(1,$E50))&gt;INDEX(Kalender!$B$81:$B$110,MAX(1,$E50))),AND($F50&gt;0,INDEX(Kalender!FQ$81:FQ$110,MAX(1,$F50))&gt;INDEX(Kalender!$B$81:$B$110,MAX(1,$F50)))),2,0))</f>
        <v>0</v>
      </c>
      <c r="FR50" s="5" t="n">
        <f aca="false">IF(Kalender!FR50&lt;&gt;1,0,IF(AND($B50&gt;0,INDEX(Kalender!FR$68:FR$77,MAX(1,$B50))&gt;INDEX(Kalender!$B$68:$B$77,MAX(1,$B50))),1,0)+IF(OR(AND($C50&gt;0,INDEX(Kalender!FR$81:FR$110,MAX(1,$C50))&gt;INDEX(Kalender!$B$81:$B$110,MAX(1,$C50))),AND($D50&gt;0,INDEX(Kalender!FR$81:FR$110,MAX(1,$D50))&gt;INDEX(Kalender!$B$81:$B$110,MAX(1,$D50))),AND($E50&gt;0,INDEX(Kalender!FR$81:FR$110,MAX(1,$E50))&gt;INDEX(Kalender!$B$81:$B$110,MAX(1,$E50))),AND($F50&gt;0,INDEX(Kalender!FR$81:FR$110,MAX(1,$F50))&gt;INDEX(Kalender!$B$81:$B$110,MAX(1,$F50)))),2,0))</f>
        <v>0</v>
      </c>
      <c r="FS50" s="5" t="n">
        <f aca="false">IF(Kalender!FS50&lt;&gt;1,0,IF(AND($B50&gt;0,INDEX(Kalender!FS$68:FS$77,MAX(1,$B50))&gt;INDEX(Kalender!$B$68:$B$77,MAX(1,$B50))),1,0)+IF(OR(AND($C50&gt;0,INDEX(Kalender!FS$81:FS$110,MAX(1,$C50))&gt;INDEX(Kalender!$B$81:$B$110,MAX(1,$C50))),AND($D50&gt;0,INDEX(Kalender!FS$81:FS$110,MAX(1,$D50))&gt;INDEX(Kalender!$B$81:$B$110,MAX(1,$D50))),AND($E50&gt;0,INDEX(Kalender!FS$81:FS$110,MAX(1,$E50))&gt;INDEX(Kalender!$B$81:$B$110,MAX(1,$E50))),AND($F50&gt;0,INDEX(Kalender!FS$81:FS$110,MAX(1,$F50))&gt;INDEX(Kalender!$B$81:$B$110,MAX(1,$F50)))),2,0))</f>
        <v>0</v>
      </c>
      <c r="FT50" s="5" t="n">
        <f aca="false">IF(Kalender!FT50&lt;&gt;1,0,IF(AND($B50&gt;0,INDEX(Kalender!FT$68:FT$77,MAX(1,$B50))&gt;INDEX(Kalender!$B$68:$B$77,MAX(1,$B50))),1,0)+IF(OR(AND($C50&gt;0,INDEX(Kalender!FT$81:FT$110,MAX(1,$C50))&gt;INDEX(Kalender!$B$81:$B$110,MAX(1,$C50))),AND($D50&gt;0,INDEX(Kalender!FT$81:FT$110,MAX(1,$D50))&gt;INDEX(Kalender!$B$81:$B$110,MAX(1,$D50))),AND($E50&gt;0,INDEX(Kalender!FT$81:FT$110,MAX(1,$E50))&gt;INDEX(Kalender!$B$81:$B$110,MAX(1,$E50))),AND($F50&gt;0,INDEX(Kalender!FT$81:FT$110,MAX(1,$F50))&gt;INDEX(Kalender!$B$81:$B$110,MAX(1,$F50)))),2,0))</f>
        <v>0</v>
      </c>
      <c r="FU50" s="5" t="n">
        <f aca="false">IF(Kalender!FU50&lt;&gt;1,0,IF(AND($B50&gt;0,INDEX(Kalender!FU$68:FU$77,MAX(1,$B50))&gt;INDEX(Kalender!$B$68:$B$77,MAX(1,$B50))),1,0)+IF(OR(AND($C50&gt;0,INDEX(Kalender!FU$81:FU$110,MAX(1,$C50))&gt;INDEX(Kalender!$B$81:$B$110,MAX(1,$C50))),AND($D50&gt;0,INDEX(Kalender!FU$81:FU$110,MAX(1,$D50))&gt;INDEX(Kalender!$B$81:$B$110,MAX(1,$D50))),AND($E50&gt;0,INDEX(Kalender!FU$81:FU$110,MAX(1,$E50))&gt;INDEX(Kalender!$B$81:$B$110,MAX(1,$E50))),AND($F50&gt;0,INDEX(Kalender!FU$81:FU$110,MAX(1,$F50))&gt;INDEX(Kalender!$B$81:$B$110,MAX(1,$F50)))),2,0))</f>
        <v>0</v>
      </c>
      <c r="FV50" s="5" t="n">
        <f aca="false">IF(Kalender!FV50&lt;&gt;1,0,IF(AND($B50&gt;0,INDEX(Kalender!FV$68:FV$77,MAX(1,$B50))&gt;INDEX(Kalender!$B$68:$B$77,MAX(1,$B50))),1,0)+IF(OR(AND($C50&gt;0,INDEX(Kalender!FV$81:FV$110,MAX(1,$C50))&gt;INDEX(Kalender!$B$81:$B$110,MAX(1,$C50))),AND($D50&gt;0,INDEX(Kalender!FV$81:FV$110,MAX(1,$D50))&gt;INDEX(Kalender!$B$81:$B$110,MAX(1,$D50))),AND($E50&gt;0,INDEX(Kalender!FV$81:FV$110,MAX(1,$E50))&gt;INDEX(Kalender!$B$81:$B$110,MAX(1,$E50))),AND($F50&gt;0,INDEX(Kalender!FV$81:FV$110,MAX(1,$F50))&gt;INDEX(Kalender!$B$81:$B$110,MAX(1,$F50)))),2,0))</f>
        <v>0</v>
      </c>
      <c r="FW50" s="5" t="n">
        <f aca="false">IF(Kalender!FW50&lt;&gt;1,0,IF(AND($B50&gt;0,INDEX(Kalender!FW$68:FW$77,MAX(1,$B50))&gt;INDEX(Kalender!$B$68:$B$77,MAX(1,$B50))),1,0)+IF(OR(AND($C50&gt;0,INDEX(Kalender!FW$81:FW$110,MAX(1,$C50))&gt;INDEX(Kalender!$B$81:$B$110,MAX(1,$C50))),AND($D50&gt;0,INDEX(Kalender!FW$81:FW$110,MAX(1,$D50))&gt;INDEX(Kalender!$B$81:$B$110,MAX(1,$D50))),AND($E50&gt;0,INDEX(Kalender!FW$81:FW$110,MAX(1,$E50))&gt;INDEX(Kalender!$B$81:$B$110,MAX(1,$E50))),AND($F50&gt;0,INDEX(Kalender!FW$81:FW$110,MAX(1,$F50))&gt;INDEX(Kalender!$B$81:$B$110,MAX(1,$F50)))),2,0))</f>
        <v>0</v>
      </c>
      <c r="FX50" s="5" t="n">
        <f aca="false">IF(Kalender!FX50&lt;&gt;1,0,IF(AND($B50&gt;0,INDEX(Kalender!FX$68:FX$77,MAX(1,$B50))&gt;INDEX(Kalender!$B$68:$B$77,MAX(1,$B50))),1,0)+IF(OR(AND($C50&gt;0,INDEX(Kalender!FX$81:FX$110,MAX(1,$C50))&gt;INDEX(Kalender!$B$81:$B$110,MAX(1,$C50))),AND($D50&gt;0,INDEX(Kalender!FX$81:FX$110,MAX(1,$D50))&gt;INDEX(Kalender!$B$81:$B$110,MAX(1,$D50))),AND($E50&gt;0,INDEX(Kalender!FX$81:FX$110,MAX(1,$E50))&gt;INDEX(Kalender!$B$81:$B$110,MAX(1,$E50))),AND($F50&gt;0,INDEX(Kalender!FX$81:FX$110,MAX(1,$F50))&gt;INDEX(Kalender!$B$81:$B$110,MAX(1,$F50)))),2,0))</f>
        <v>0</v>
      </c>
      <c r="FY50" s="5" t="n">
        <f aca="false">IF(Kalender!FY50&lt;&gt;1,0,IF(AND($B50&gt;0,INDEX(Kalender!FY$68:FY$77,MAX(1,$B50))&gt;INDEX(Kalender!$B$68:$B$77,MAX(1,$B50))),1,0)+IF(OR(AND($C50&gt;0,INDEX(Kalender!FY$81:FY$110,MAX(1,$C50))&gt;INDEX(Kalender!$B$81:$B$110,MAX(1,$C50))),AND($D50&gt;0,INDEX(Kalender!FY$81:FY$110,MAX(1,$D50))&gt;INDEX(Kalender!$B$81:$B$110,MAX(1,$D50))),AND($E50&gt;0,INDEX(Kalender!FY$81:FY$110,MAX(1,$E50))&gt;INDEX(Kalender!$B$81:$B$110,MAX(1,$E50))),AND($F50&gt;0,INDEX(Kalender!FY$81:FY$110,MAX(1,$F50))&gt;INDEX(Kalender!$B$81:$B$110,MAX(1,$F50)))),2,0))</f>
        <v>0</v>
      </c>
      <c r="FZ50" s="5" t="n">
        <f aca="false">IF(Kalender!FZ50&lt;&gt;1,0,IF(AND($B50&gt;0,INDEX(Kalender!FZ$68:FZ$77,MAX(1,$B50))&gt;INDEX(Kalender!$B$68:$B$77,MAX(1,$B50))),1,0)+IF(OR(AND($C50&gt;0,INDEX(Kalender!FZ$81:FZ$110,MAX(1,$C50))&gt;INDEX(Kalender!$B$81:$B$110,MAX(1,$C50))),AND($D50&gt;0,INDEX(Kalender!FZ$81:FZ$110,MAX(1,$D50))&gt;INDEX(Kalender!$B$81:$B$110,MAX(1,$D50))),AND($E50&gt;0,INDEX(Kalender!FZ$81:FZ$110,MAX(1,$E50))&gt;INDEX(Kalender!$B$81:$B$110,MAX(1,$E50))),AND($F50&gt;0,INDEX(Kalender!FZ$81:FZ$110,MAX(1,$F50))&gt;INDEX(Kalender!$B$81:$B$110,MAX(1,$F50)))),2,0))</f>
        <v>0</v>
      </c>
      <c r="GA50" s="5" t="n">
        <f aca="false">IF(Kalender!GA50&lt;&gt;1,0,IF(AND($B50&gt;0,INDEX(Kalender!GA$68:GA$77,MAX(1,$B50))&gt;INDEX(Kalender!$B$68:$B$77,MAX(1,$B50))),1,0)+IF(OR(AND($C50&gt;0,INDEX(Kalender!GA$81:GA$110,MAX(1,$C50))&gt;INDEX(Kalender!$B$81:$B$110,MAX(1,$C50))),AND($D50&gt;0,INDEX(Kalender!GA$81:GA$110,MAX(1,$D50))&gt;INDEX(Kalender!$B$81:$B$110,MAX(1,$D50))),AND($E50&gt;0,INDEX(Kalender!GA$81:GA$110,MAX(1,$E50))&gt;INDEX(Kalender!$B$81:$B$110,MAX(1,$E50))),AND($F50&gt;0,INDEX(Kalender!GA$81:GA$110,MAX(1,$F50))&gt;INDEX(Kalender!$B$81:$B$110,MAX(1,$F50)))),2,0))</f>
        <v>0</v>
      </c>
      <c r="GB50" s="5" t="n">
        <f aca="false">IF(Kalender!GB50&lt;&gt;1,0,IF(AND($B50&gt;0,INDEX(Kalender!GB$68:GB$77,MAX(1,$B50))&gt;INDEX(Kalender!$B$68:$B$77,MAX(1,$B50))),1,0)+IF(OR(AND($C50&gt;0,INDEX(Kalender!GB$81:GB$110,MAX(1,$C50))&gt;INDEX(Kalender!$B$81:$B$110,MAX(1,$C50))),AND($D50&gt;0,INDEX(Kalender!GB$81:GB$110,MAX(1,$D50))&gt;INDEX(Kalender!$B$81:$B$110,MAX(1,$D50))),AND($E50&gt;0,INDEX(Kalender!GB$81:GB$110,MAX(1,$E50))&gt;INDEX(Kalender!$B$81:$B$110,MAX(1,$E50))),AND($F50&gt;0,INDEX(Kalender!GB$81:GB$110,MAX(1,$F50))&gt;INDEX(Kalender!$B$81:$B$110,MAX(1,$F50)))),2,0))</f>
        <v>0</v>
      </c>
      <c r="GC50" s="5" t="n">
        <f aca="false">IF(Kalender!GC50&lt;&gt;1,0,IF(AND($B50&gt;0,INDEX(Kalender!GC$68:GC$77,MAX(1,$B50))&gt;INDEX(Kalender!$B$68:$B$77,MAX(1,$B50))),1,0)+IF(OR(AND($C50&gt;0,INDEX(Kalender!GC$81:GC$110,MAX(1,$C50))&gt;INDEX(Kalender!$B$81:$B$110,MAX(1,$C50))),AND($D50&gt;0,INDEX(Kalender!GC$81:GC$110,MAX(1,$D50))&gt;INDEX(Kalender!$B$81:$B$110,MAX(1,$D50))),AND($E50&gt;0,INDEX(Kalender!GC$81:GC$110,MAX(1,$E50))&gt;INDEX(Kalender!$B$81:$B$110,MAX(1,$E50))),AND($F50&gt;0,INDEX(Kalender!GC$81:GC$110,MAX(1,$F50))&gt;INDEX(Kalender!$B$81:$B$110,MAX(1,$F50)))),2,0))</f>
        <v>0</v>
      </c>
      <c r="GD50" s="5" t="n">
        <f aca="false">IF(Kalender!GD50&lt;&gt;1,0,IF(AND($B50&gt;0,INDEX(Kalender!GD$68:GD$77,MAX(1,$B50))&gt;INDEX(Kalender!$B$68:$B$77,MAX(1,$B50))),1,0)+IF(OR(AND($C50&gt;0,INDEX(Kalender!GD$81:GD$110,MAX(1,$C50))&gt;INDEX(Kalender!$B$81:$B$110,MAX(1,$C50))),AND($D50&gt;0,INDEX(Kalender!GD$81:GD$110,MAX(1,$D50))&gt;INDEX(Kalender!$B$81:$B$110,MAX(1,$D50))),AND($E50&gt;0,INDEX(Kalender!GD$81:GD$110,MAX(1,$E50))&gt;INDEX(Kalender!$B$81:$B$110,MAX(1,$E50))),AND($F50&gt;0,INDEX(Kalender!GD$81:GD$110,MAX(1,$F50))&gt;INDEX(Kalender!$B$81:$B$110,MAX(1,$F50)))),2,0))</f>
        <v>0</v>
      </c>
      <c r="GE50" s="5" t="n">
        <f aca="false">IF(Kalender!GE50&lt;&gt;1,0,IF(AND($B50&gt;0,INDEX(Kalender!GE$68:GE$77,MAX(1,$B50))&gt;INDEX(Kalender!$B$68:$B$77,MAX(1,$B50))),1,0)+IF(OR(AND($C50&gt;0,INDEX(Kalender!GE$81:GE$110,MAX(1,$C50))&gt;INDEX(Kalender!$B$81:$B$110,MAX(1,$C50))),AND($D50&gt;0,INDEX(Kalender!GE$81:GE$110,MAX(1,$D50))&gt;INDEX(Kalender!$B$81:$B$110,MAX(1,$D50))),AND($E50&gt;0,INDEX(Kalender!GE$81:GE$110,MAX(1,$E50))&gt;INDEX(Kalender!$B$81:$B$110,MAX(1,$E50))),AND($F50&gt;0,INDEX(Kalender!GE$81:GE$110,MAX(1,$F50))&gt;INDEX(Kalender!$B$81:$B$110,MAX(1,$F50)))),2,0))</f>
        <v>0</v>
      </c>
      <c r="GF50" s="5" t="n">
        <f aca="false">IF(Kalender!GF50&lt;&gt;1,0,IF(AND($B50&gt;0,INDEX(Kalender!GF$68:GF$77,MAX(1,$B50))&gt;INDEX(Kalender!$B$68:$B$77,MAX(1,$B50))),1,0)+IF(OR(AND($C50&gt;0,INDEX(Kalender!GF$81:GF$110,MAX(1,$C50))&gt;INDEX(Kalender!$B$81:$B$110,MAX(1,$C50))),AND($D50&gt;0,INDEX(Kalender!GF$81:GF$110,MAX(1,$D50))&gt;INDEX(Kalender!$B$81:$B$110,MAX(1,$D50))),AND($E50&gt;0,INDEX(Kalender!GF$81:GF$110,MAX(1,$E50))&gt;INDEX(Kalender!$B$81:$B$110,MAX(1,$E50))),AND($F50&gt;0,INDEX(Kalender!GF$81:GF$110,MAX(1,$F50))&gt;INDEX(Kalender!$B$81:$B$110,MAX(1,$F50)))),2,0))</f>
        <v>0</v>
      </c>
      <c r="GG50" s="5" t="n">
        <f aca="false">IF(Kalender!GG50&lt;&gt;1,0,IF(AND($B50&gt;0,INDEX(Kalender!GG$68:GG$77,MAX(1,$B50))&gt;INDEX(Kalender!$B$68:$B$77,MAX(1,$B50))),1,0)+IF(OR(AND($C50&gt;0,INDEX(Kalender!GG$81:GG$110,MAX(1,$C50))&gt;INDEX(Kalender!$B$81:$B$110,MAX(1,$C50))),AND($D50&gt;0,INDEX(Kalender!GG$81:GG$110,MAX(1,$D50))&gt;INDEX(Kalender!$B$81:$B$110,MAX(1,$D50))),AND($E50&gt;0,INDEX(Kalender!GG$81:GG$110,MAX(1,$E50))&gt;INDEX(Kalender!$B$81:$B$110,MAX(1,$E50))),AND($F50&gt;0,INDEX(Kalender!GG$81:GG$110,MAX(1,$F50))&gt;INDEX(Kalender!$B$81:$B$110,MAX(1,$F50)))),2,0))</f>
        <v>0</v>
      </c>
      <c r="GH50" s="5" t="n">
        <f aca="false">IF(Kalender!GH50&lt;&gt;1,0,IF(AND($B50&gt;0,INDEX(Kalender!GH$68:GH$77,MAX(1,$B50))&gt;INDEX(Kalender!$B$68:$B$77,MAX(1,$B50))),1,0)+IF(OR(AND($C50&gt;0,INDEX(Kalender!GH$81:GH$110,MAX(1,$C50))&gt;INDEX(Kalender!$B$81:$B$110,MAX(1,$C50))),AND($D50&gt;0,INDEX(Kalender!GH$81:GH$110,MAX(1,$D50))&gt;INDEX(Kalender!$B$81:$B$110,MAX(1,$D50))),AND($E50&gt;0,INDEX(Kalender!GH$81:GH$110,MAX(1,$E50))&gt;INDEX(Kalender!$B$81:$B$110,MAX(1,$E50))),AND($F50&gt;0,INDEX(Kalender!GH$81:GH$110,MAX(1,$F50))&gt;INDEX(Kalender!$B$81:$B$110,MAX(1,$F50)))),2,0))</f>
        <v>0</v>
      </c>
      <c r="GI50" s="5" t="n">
        <f aca="false">IF(Kalender!GI50&lt;&gt;1,0,IF(AND($B50&gt;0,INDEX(Kalender!GI$68:GI$77,MAX(1,$B50))&gt;INDEX(Kalender!$B$68:$B$77,MAX(1,$B50))),1,0)+IF(OR(AND($C50&gt;0,INDEX(Kalender!GI$81:GI$110,MAX(1,$C50))&gt;INDEX(Kalender!$B$81:$B$110,MAX(1,$C50))),AND($D50&gt;0,INDEX(Kalender!GI$81:GI$110,MAX(1,$D50))&gt;INDEX(Kalender!$B$81:$B$110,MAX(1,$D50))),AND($E50&gt;0,INDEX(Kalender!GI$81:GI$110,MAX(1,$E50))&gt;INDEX(Kalender!$B$81:$B$110,MAX(1,$E50))),AND($F50&gt;0,INDEX(Kalender!GI$81:GI$110,MAX(1,$F50))&gt;INDEX(Kalender!$B$81:$B$110,MAX(1,$F50)))),2,0))</f>
        <v>0</v>
      </c>
      <c r="GJ50" s="5" t="n">
        <f aca="false">IF(Kalender!GJ50&lt;&gt;1,0,IF(AND($B50&gt;0,INDEX(Kalender!GJ$68:GJ$77,MAX(1,$B50))&gt;INDEX(Kalender!$B$68:$B$77,MAX(1,$B50))),1,0)+IF(OR(AND($C50&gt;0,INDEX(Kalender!GJ$81:GJ$110,MAX(1,$C50))&gt;INDEX(Kalender!$B$81:$B$110,MAX(1,$C50))),AND($D50&gt;0,INDEX(Kalender!GJ$81:GJ$110,MAX(1,$D50))&gt;INDEX(Kalender!$B$81:$B$110,MAX(1,$D50))),AND($E50&gt;0,INDEX(Kalender!GJ$81:GJ$110,MAX(1,$E50))&gt;INDEX(Kalender!$B$81:$B$110,MAX(1,$E50))),AND($F50&gt;0,INDEX(Kalender!GJ$81:GJ$110,MAX(1,$F50))&gt;INDEX(Kalender!$B$81:$B$110,MAX(1,$F50)))),2,0))</f>
        <v>0</v>
      </c>
      <c r="GK50" s="5" t="n">
        <f aca="false">IF(Kalender!GK50&lt;&gt;1,0,IF(AND($B50&gt;0,INDEX(Kalender!GK$68:GK$77,MAX(1,$B50))&gt;INDEX(Kalender!$B$68:$B$77,MAX(1,$B50))),1,0)+IF(OR(AND($C50&gt;0,INDEX(Kalender!GK$81:GK$110,MAX(1,$C50))&gt;INDEX(Kalender!$B$81:$B$110,MAX(1,$C50))),AND($D50&gt;0,INDEX(Kalender!GK$81:GK$110,MAX(1,$D50))&gt;INDEX(Kalender!$B$81:$B$110,MAX(1,$D50))),AND($E50&gt;0,INDEX(Kalender!GK$81:GK$110,MAX(1,$E50))&gt;INDEX(Kalender!$B$81:$B$110,MAX(1,$E50))),AND($F50&gt;0,INDEX(Kalender!GK$81:GK$110,MAX(1,$F50))&gt;INDEX(Kalender!$B$81:$B$110,MAX(1,$F50)))),2,0))</f>
        <v>0</v>
      </c>
      <c r="GL50" s="5" t="n">
        <f aca="false">IF(Kalender!GL50&lt;&gt;1,0,IF(AND($B50&gt;0,INDEX(Kalender!GL$68:GL$77,MAX(1,$B50))&gt;INDEX(Kalender!$B$68:$B$77,MAX(1,$B50))),1,0)+IF(OR(AND($C50&gt;0,INDEX(Kalender!GL$81:GL$110,MAX(1,$C50))&gt;INDEX(Kalender!$B$81:$B$110,MAX(1,$C50))),AND($D50&gt;0,INDEX(Kalender!GL$81:GL$110,MAX(1,$D50))&gt;INDEX(Kalender!$B$81:$B$110,MAX(1,$D50))),AND($E50&gt;0,INDEX(Kalender!GL$81:GL$110,MAX(1,$E50))&gt;INDEX(Kalender!$B$81:$B$110,MAX(1,$E50))),AND($F50&gt;0,INDEX(Kalender!GL$81:GL$110,MAX(1,$F50))&gt;INDEX(Kalender!$B$81:$B$110,MAX(1,$F50)))),2,0))</f>
        <v>0</v>
      </c>
      <c r="GM50" s="5" t="n">
        <f aca="false">IF(Kalender!GM50&lt;&gt;1,0,IF(AND($B50&gt;0,INDEX(Kalender!GM$68:GM$77,MAX(1,$B50))&gt;INDEX(Kalender!$B$68:$B$77,MAX(1,$B50))),1,0)+IF(OR(AND($C50&gt;0,INDEX(Kalender!GM$81:GM$110,MAX(1,$C50))&gt;INDEX(Kalender!$B$81:$B$110,MAX(1,$C50))),AND($D50&gt;0,INDEX(Kalender!GM$81:GM$110,MAX(1,$D50))&gt;INDEX(Kalender!$B$81:$B$110,MAX(1,$D50))),AND($E50&gt;0,INDEX(Kalender!GM$81:GM$110,MAX(1,$E50))&gt;INDEX(Kalender!$B$81:$B$110,MAX(1,$E50))),AND($F50&gt;0,INDEX(Kalender!GM$81:GM$110,MAX(1,$F50))&gt;INDEX(Kalender!$B$81:$B$110,MAX(1,$F50)))),2,0))</f>
        <v>0</v>
      </c>
      <c r="GN50" s="5" t="n">
        <f aca="false">IF(Kalender!GN50&lt;&gt;1,0,IF(AND($B50&gt;0,INDEX(Kalender!GN$68:GN$77,MAX(1,$B50))&gt;INDEX(Kalender!$B$68:$B$77,MAX(1,$B50))),1,0)+IF(OR(AND($C50&gt;0,INDEX(Kalender!GN$81:GN$110,MAX(1,$C50))&gt;INDEX(Kalender!$B$81:$B$110,MAX(1,$C50))),AND($D50&gt;0,INDEX(Kalender!GN$81:GN$110,MAX(1,$D50))&gt;INDEX(Kalender!$B$81:$B$110,MAX(1,$D50))),AND($E50&gt;0,INDEX(Kalender!GN$81:GN$110,MAX(1,$E50))&gt;INDEX(Kalender!$B$81:$B$110,MAX(1,$E50))),AND($F50&gt;0,INDEX(Kalender!GN$81:GN$110,MAX(1,$F50))&gt;INDEX(Kalender!$B$81:$B$110,MAX(1,$F50)))),2,0))</f>
        <v>0</v>
      </c>
      <c r="GO50" s="5" t="n">
        <f aca="false">IF(Kalender!GO50&lt;&gt;1,0,IF(AND($B50&gt;0,INDEX(Kalender!GO$68:GO$77,MAX(1,$B50))&gt;INDEX(Kalender!$B$68:$B$77,MAX(1,$B50))),1,0)+IF(OR(AND($C50&gt;0,INDEX(Kalender!GO$81:GO$110,MAX(1,$C50))&gt;INDEX(Kalender!$B$81:$B$110,MAX(1,$C50))),AND($D50&gt;0,INDEX(Kalender!GO$81:GO$110,MAX(1,$D50))&gt;INDEX(Kalender!$B$81:$B$110,MAX(1,$D50))),AND($E50&gt;0,INDEX(Kalender!GO$81:GO$110,MAX(1,$E50))&gt;INDEX(Kalender!$B$81:$B$110,MAX(1,$E50))),AND($F50&gt;0,INDEX(Kalender!GO$81:GO$110,MAX(1,$F50))&gt;INDEX(Kalender!$B$81:$B$110,MAX(1,$F50)))),2,0))</f>
        <v>0</v>
      </c>
      <c r="GP50" s="5" t="n">
        <f aca="false">IF(Kalender!GP50&lt;&gt;1,0,IF(AND($B50&gt;0,INDEX(Kalender!GP$68:GP$77,MAX(1,$B50))&gt;INDEX(Kalender!$B$68:$B$77,MAX(1,$B50))),1,0)+IF(OR(AND($C50&gt;0,INDEX(Kalender!GP$81:GP$110,MAX(1,$C50))&gt;INDEX(Kalender!$B$81:$B$110,MAX(1,$C50))),AND($D50&gt;0,INDEX(Kalender!GP$81:GP$110,MAX(1,$D50))&gt;INDEX(Kalender!$B$81:$B$110,MAX(1,$D50))),AND($E50&gt;0,INDEX(Kalender!GP$81:GP$110,MAX(1,$E50))&gt;INDEX(Kalender!$B$81:$B$110,MAX(1,$E50))),AND($F50&gt;0,INDEX(Kalender!GP$81:GP$110,MAX(1,$F50))&gt;INDEX(Kalender!$B$81:$B$110,MAX(1,$F50)))),2,0))</f>
        <v>0</v>
      </c>
      <c r="GQ50" s="5" t="n">
        <f aca="false">IF(Kalender!GQ50&lt;&gt;1,0,IF(AND($B50&gt;0,INDEX(Kalender!GQ$68:GQ$77,MAX(1,$B50))&gt;INDEX(Kalender!$B$68:$B$77,MAX(1,$B50))),1,0)+IF(OR(AND($C50&gt;0,INDEX(Kalender!GQ$81:GQ$110,MAX(1,$C50))&gt;INDEX(Kalender!$B$81:$B$110,MAX(1,$C50))),AND($D50&gt;0,INDEX(Kalender!GQ$81:GQ$110,MAX(1,$D50))&gt;INDEX(Kalender!$B$81:$B$110,MAX(1,$D50))),AND($E50&gt;0,INDEX(Kalender!GQ$81:GQ$110,MAX(1,$E50))&gt;INDEX(Kalender!$B$81:$B$110,MAX(1,$E50))),AND($F50&gt;0,INDEX(Kalender!GQ$81:GQ$110,MAX(1,$F50))&gt;INDEX(Kalender!$B$81:$B$110,MAX(1,$F50)))),2,0))</f>
        <v>0</v>
      </c>
      <c r="GR50" s="5" t="n">
        <f aca="false">IF(Kalender!GR50&lt;&gt;1,0,IF(AND($B50&gt;0,INDEX(Kalender!GR$68:GR$77,MAX(1,$B50))&gt;INDEX(Kalender!$B$68:$B$77,MAX(1,$B50))),1,0)+IF(OR(AND($C50&gt;0,INDEX(Kalender!GR$81:GR$110,MAX(1,$C50))&gt;INDEX(Kalender!$B$81:$B$110,MAX(1,$C50))),AND($D50&gt;0,INDEX(Kalender!GR$81:GR$110,MAX(1,$D50))&gt;INDEX(Kalender!$B$81:$B$110,MAX(1,$D50))),AND($E50&gt;0,INDEX(Kalender!GR$81:GR$110,MAX(1,$E50))&gt;INDEX(Kalender!$B$81:$B$110,MAX(1,$E50))),AND($F50&gt;0,INDEX(Kalender!GR$81:GR$110,MAX(1,$F50))&gt;INDEX(Kalender!$B$81:$B$110,MAX(1,$F50)))),2,0))</f>
        <v>0</v>
      </c>
      <c r="GS50" s="5" t="n">
        <f aca="false">IF(Kalender!GS50&lt;&gt;1,0,IF(AND($B50&gt;0,INDEX(Kalender!GS$68:GS$77,MAX(1,$B50))&gt;INDEX(Kalender!$B$68:$B$77,MAX(1,$B50))),1,0)+IF(OR(AND($C50&gt;0,INDEX(Kalender!GS$81:GS$110,MAX(1,$C50))&gt;INDEX(Kalender!$B$81:$B$110,MAX(1,$C50))),AND($D50&gt;0,INDEX(Kalender!GS$81:GS$110,MAX(1,$D50))&gt;INDEX(Kalender!$B$81:$B$110,MAX(1,$D50))),AND($E50&gt;0,INDEX(Kalender!GS$81:GS$110,MAX(1,$E50))&gt;INDEX(Kalender!$B$81:$B$110,MAX(1,$E50))),AND($F50&gt;0,INDEX(Kalender!GS$81:GS$110,MAX(1,$F50))&gt;INDEX(Kalender!$B$81:$B$110,MAX(1,$F50)))),2,0))</f>
        <v>0</v>
      </c>
      <c r="GT50" s="5" t="n">
        <f aca="false">IF(Kalender!GT50&lt;&gt;1,0,IF(AND($B50&gt;0,INDEX(Kalender!GT$68:GT$77,MAX(1,$B50))&gt;INDEX(Kalender!$B$68:$B$77,MAX(1,$B50))),1,0)+IF(OR(AND($C50&gt;0,INDEX(Kalender!GT$81:GT$110,MAX(1,$C50))&gt;INDEX(Kalender!$B$81:$B$110,MAX(1,$C50))),AND($D50&gt;0,INDEX(Kalender!GT$81:GT$110,MAX(1,$D50))&gt;INDEX(Kalender!$B$81:$B$110,MAX(1,$D50))),AND($E50&gt;0,INDEX(Kalender!GT$81:GT$110,MAX(1,$E50))&gt;INDEX(Kalender!$B$81:$B$110,MAX(1,$E50))),AND($F50&gt;0,INDEX(Kalender!GT$81:GT$110,MAX(1,$F50))&gt;INDEX(Kalender!$B$81:$B$110,MAX(1,$F50)))),2,0))</f>
        <v>0</v>
      </c>
      <c r="GU50" s="5" t="n">
        <f aca="false">IF(Kalender!GU50&lt;&gt;1,0,IF(AND($B50&gt;0,INDEX(Kalender!GU$68:GU$77,MAX(1,$B50))&gt;INDEX(Kalender!$B$68:$B$77,MAX(1,$B50))),1,0)+IF(OR(AND($C50&gt;0,INDEX(Kalender!GU$81:GU$110,MAX(1,$C50))&gt;INDEX(Kalender!$B$81:$B$110,MAX(1,$C50))),AND($D50&gt;0,INDEX(Kalender!GU$81:GU$110,MAX(1,$D50))&gt;INDEX(Kalender!$B$81:$B$110,MAX(1,$D50))),AND($E50&gt;0,INDEX(Kalender!GU$81:GU$110,MAX(1,$E50))&gt;INDEX(Kalender!$B$81:$B$110,MAX(1,$E50))),AND($F50&gt;0,INDEX(Kalender!GU$81:GU$110,MAX(1,$F50))&gt;INDEX(Kalender!$B$81:$B$110,MAX(1,$F50)))),2,0))</f>
        <v>0</v>
      </c>
      <c r="GV50" s="5" t="n">
        <f aca="false">IF(Kalender!GV50&lt;&gt;1,0,IF(AND($B50&gt;0,INDEX(Kalender!GV$68:GV$77,MAX(1,$B50))&gt;INDEX(Kalender!$B$68:$B$77,MAX(1,$B50))),1,0)+IF(OR(AND($C50&gt;0,INDEX(Kalender!GV$81:GV$110,MAX(1,$C50))&gt;INDEX(Kalender!$B$81:$B$110,MAX(1,$C50))),AND($D50&gt;0,INDEX(Kalender!GV$81:GV$110,MAX(1,$D50))&gt;INDEX(Kalender!$B$81:$B$110,MAX(1,$D50))),AND($E50&gt;0,INDEX(Kalender!GV$81:GV$110,MAX(1,$E50))&gt;INDEX(Kalender!$B$81:$B$110,MAX(1,$E50))),AND($F50&gt;0,INDEX(Kalender!GV$81:GV$110,MAX(1,$F50))&gt;INDEX(Kalender!$B$81:$B$110,MAX(1,$F50)))),2,0))</f>
        <v>0</v>
      </c>
      <c r="GW50" s="5" t="n">
        <f aca="false">IF(Kalender!GW50&lt;&gt;1,0,IF(AND($B50&gt;0,INDEX(Kalender!GW$68:GW$77,MAX(1,$B50))&gt;INDEX(Kalender!$B$68:$B$77,MAX(1,$B50))),1,0)+IF(OR(AND($C50&gt;0,INDEX(Kalender!GW$81:GW$110,MAX(1,$C50))&gt;INDEX(Kalender!$B$81:$B$110,MAX(1,$C50))),AND($D50&gt;0,INDEX(Kalender!GW$81:GW$110,MAX(1,$D50))&gt;INDEX(Kalender!$B$81:$B$110,MAX(1,$D50))),AND($E50&gt;0,INDEX(Kalender!GW$81:GW$110,MAX(1,$E50))&gt;INDEX(Kalender!$B$81:$B$110,MAX(1,$E50))),AND($F50&gt;0,INDEX(Kalender!GW$81:GW$110,MAX(1,$F50))&gt;INDEX(Kalender!$B$81:$B$110,MAX(1,$F50)))),2,0))</f>
        <v>0</v>
      </c>
      <c r="GX50" s="5" t="n">
        <f aca="false">IF(Kalender!GX50&lt;&gt;1,0,IF(AND($B50&gt;0,INDEX(Kalender!GX$68:GX$77,MAX(1,$B50))&gt;INDEX(Kalender!$B$68:$B$77,MAX(1,$B50))),1,0)+IF(OR(AND($C50&gt;0,INDEX(Kalender!GX$81:GX$110,MAX(1,$C50))&gt;INDEX(Kalender!$B$81:$B$110,MAX(1,$C50))),AND($D50&gt;0,INDEX(Kalender!GX$81:GX$110,MAX(1,$D50))&gt;INDEX(Kalender!$B$81:$B$110,MAX(1,$D50))),AND($E50&gt;0,INDEX(Kalender!GX$81:GX$110,MAX(1,$E50))&gt;INDEX(Kalender!$B$81:$B$110,MAX(1,$E50))),AND($F50&gt;0,INDEX(Kalender!GX$81:GX$110,MAX(1,$F50))&gt;INDEX(Kalender!$B$81:$B$110,MAX(1,$F50)))),2,0))</f>
        <v>0</v>
      </c>
      <c r="GY50" s="5" t="n">
        <f aca="false">IF(Kalender!GY50&lt;&gt;1,0,IF(AND($B50&gt;0,INDEX(Kalender!GY$68:GY$77,MAX(1,$B50))&gt;INDEX(Kalender!$B$68:$B$77,MAX(1,$B50))),1,0)+IF(OR(AND($C50&gt;0,INDEX(Kalender!GY$81:GY$110,MAX(1,$C50))&gt;INDEX(Kalender!$B$81:$B$110,MAX(1,$C50))),AND($D50&gt;0,INDEX(Kalender!GY$81:GY$110,MAX(1,$D50))&gt;INDEX(Kalender!$B$81:$B$110,MAX(1,$D50))),AND($E50&gt;0,INDEX(Kalender!GY$81:GY$110,MAX(1,$E50))&gt;INDEX(Kalender!$B$81:$B$110,MAX(1,$E50))),AND($F50&gt;0,INDEX(Kalender!GY$81:GY$110,MAX(1,$F50))&gt;INDEX(Kalender!$B$81:$B$110,MAX(1,$F50)))),2,0))</f>
        <v>0</v>
      </c>
      <c r="GZ50" s="5" t="n">
        <f aca="false">IF(Kalender!GZ50&lt;&gt;1,0,IF(AND($B50&gt;0,INDEX(Kalender!GZ$68:GZ$77,MAX(1,$B50))&gt;INDEX(Kalender!$B$68:$B$77,MAX(1,$B50))),1,0)+IF(OR(AND($C50&gt;0,INDEX(Kalender!GZ$81:GZ$110,MAX(1,$C50))&gt;INDEX(Kalender!$B$81:$B$110,MAX(1,$C50))),AND($D50&gt;0,INDEX(Kalender!GZ$81:GZ$110,MAX(1,$D50))&gt;INDEX(Kalender!$B$81:$B$110,MAX(1,$D50))),AND($E50&gt;0,INDEX(Kalender!GZ$81:GZ$110,MAX(1,$E50))&gt;INDEX(Kalender!$B$81:$B$110,MAX(1,$E50))),AND($F50&gt;0,INDEX(Kalender!GZ$81:GZ$110,MAX(1,$F50))&gt;INDEX(Kalender!$B$81:$B$110,MAX(1,$F50)))),2,0))</f>
        <v>0</v>
      </c>
      <c r="HA50" s="5" t="n">
        <f aca="false">IF(Kalender!HA50&lt;&gt;1,0,IF(AND($B50&gt;0,INDEX(Kalender!HA$68:HA$77,MAX(1,$B50))&gt;INDEX(Kalender!$B$68:$B$77,MAX(1,$B50))),1,0)+IF(OR(AND($C50&gt;0,INDEX(Kalender!HA$81:HA$110,MAX(1,$C50))&gt;INDEX(Kalender!$B$81:$B$110,MAX(1,$C50))),AND($D50&gt;0,INDEX(Kalender!HA$81:HA$110,MAX(1,$D50))&gt;INDEX(Kalender!$B$81:$B$110,MAX(1,$D50))),AND($E50&gt;0,INDEX(Kalender!HA$81:HA$110,MAX(1,$E50))&gt;INDEX(Kalender!$B$81:$B$110,MAX(1,$E50))),AND($F50&gt;0,INDEX(Kalender!HA$81:HA$110,MAX(1,$F50))&gt;INDEX(Kalender!$B$81:$B$110,MAX(1,$F50)))),2,0))</f>
        <v>0</v>
      </c>
      <c r="HB50" s="5" t="n">
        <f aca="false">IF(Kalender!HB50&lt;&gt;1,0,IF(AND($B50&gt;0,INDEX(Kalender!HB$68:HB$77,MAX(1,$B50))&gt;INDEX(Kalender!$B$68:$B$77,MAX(1,$B50))),1,0)+IF(OR(AND($C50&gt;0,INDEX(Kalender!HB$81:HB$110,MAX(1,$C50))&gt;INDEX(Kalender!$B$81:$B$110,MAX(1,$C50))),AND($D50&gt;0,INDEX(Kalender!HB$81:HB$110,MAX(1,$D50))&gt;INDEX(Kalender!$B$81:$B$110,MAX(1,$D50))),AND($E50&gt;0,INDEX(Kalender!HB$81:HB$110,MAX(1,$E50))&gt;INDEX(Kalender!$B$81:$B$110,MAX(1,$E50))),AND($F50&gt;0,INDEX(Kalender!HB$81:HB$110,MAX(1,$F50))&gt;INDEX(Kalender!$B$81:$B$110,MAX(1,$F50)))),2,0))</f>
        <v>0</v>
      </c>
      <c r="HC50" s="5" t="n">
        <f aca="false">IF(Kalender!HC50&lt;&gt;1,0,IF(AND($B50&gt;0,INDEX(Kalender!HC$68:HC$77,MAX(1,$B50))&gt;INDEX(Kalender!$B$68:$B$77,MAX(1,$B50))),1,0)+IF(OR(AND($C50&gt;0,INDEX(Kalender!HC$81:HC$110,MAX(1,$C50))&gt;INDEX(Kalender!$B$81:$B$110,MAX(1,$C50))),AND($D50&gt;0,INDEX(Kalender!HC$81:HC$110,MAX(1,$D50))&gt;INDEX(Kalender!$B$81:$B$110,MAX(1,$D50))),AND($E50&gt;0,INDEX(Kalender!HC$81:HC$110,MAX(1,$E50))&gt;INDEX(Kalender!$B$81:$B$110,MAX(1,$E50))),AND($F50&gt;0,INDEX(Kalender!HC$81:HC$110,MAX(1,$F50))&gt;INDEX(Kalender!$B$81:$B$110,MAX(1,$F50)))),2,0))</f>
        <v>0</v>
      </c>
      <c r="HD50" s="5" t="n">
        <f aca="false">IF(Kalender!HD50&lt;&gt;1,0,IF(AND($B50&gt;0,INDEX(Kalender!HD$68:HD$77,MAX(1,$B50))&gt;INDEX(Kalender!$B$68:$B$77,MAX(1,$B50))),1,0)+IF(OR(AND($C50&gt;0,INDEX(Kalender!HD$81:HD$110,MAX(1,$C50))&gt;INDEX(Kalender!$B$81:$B$110,MAX(1,$C50))),AND($D50&gt;0,INDEX(Kalender!HD$81:HD$110,MAX(1,$D50))&gt;INDEX(Kalender!$B$81:$B$110,MAX(1,$D50))),AND($E50&gt;0,INDEX(Kalender!HD$81:HD$110,MAX(1,$E50))&gt;INDEX(Kalender!$B$81:$B$110,MAX(1,$E50))),AND($F50&gt;0,INDEX(Kalender!HD$81:HD$110,MAX(1,$F50))&gt;INDEX(Kalender!$B$81:$B$110,MAX(1,$F50)))),2,0))</f>
        <v>0</v>
      </c>
      <c r="HE50" s="5" t="n">
        <f aca="false">IF(Kalender!HE50&lt;&gt;1,0,IF(AND($B50&gt;0,INDEX(Kalender!HE$68:HE$77,MAX(1,$B50))&gt;INDEX(Kalender!$B$68:$B$77,MAX(1,$B50))),1,0)+IF(OR(AND($C50&gt;0,INDEX(Kalender!HE$81:HE$110,MAX(1,$C50))&gt;INDEX(Kalender!$B$81:$B$110,MAX(1,$C50))),AND($D50&gt;0,INDEX(Kalender!HE$81:HE$110,MAX(1,$D50))&gt;INDEX(Kalender!$B$81:$B$110,MAX(1,$D50))),AND($E50&gt;0,INDEX(Kalender!HE$81:HE$110,MAX(1,$E50))&gt;INDEX(Kalender!$B$81:$B$110,MAX(1,$E50))),AND($F50&gt;0,INDEX(Kalender!HE$81:HE$110,MAX(1,$F50))&gt;INDEX(Kalender!$B$81:$B$110,MAX(1,$F50)))),2,0))</f>
        <v>0</v>
      </c>
      <c r="HF50" s="5" t="n">
        <f aca="false">IF(Kalender!HF50&lt;&gt;1,0,IF(AND($B50&gt;0,INDEX(Kalender!HF$68:HF$77,MAX(1,$B50))&gt;INDEX(Kalender!$B$68:$B$77,MAX(1,$B50))),1,0)+IF(OR(AND($C50&gt;0,INDEX(Kalender!HF$81:HF$110,MAX(1,$C50))&gt;INDEX(Kalender!$B$81:$B$110,MAX(1,$C50))),AND($D50&gt;0,INDEX(Kalender!HF$81:HF$110,MAX(1,$D50))&gt;INDEX(Kalender!$B$81:$B$110,MAX(1,$D50))),AND($E50&gt;0,INDEX(Kalender!HF$81:HF$110,MAX(1,$E50))&gt;INDEX(Kalender!$B$81:$B$110,MAX(1,$E50))),AND($F50&gt;0,INDEX(Kalender!HF$81:HF$110,MAX(1,$F50))&gt;INDEX(Kalender!$B$81:$B$110,MAX(1,$F50)))),2,0))</f>
        <v>0</v>
      </c>
      <c r="HG50" s="5" t="n">
        <f aca="false">IF(Kalender!HG50&lt;&gt;1,0,IF(AND($B50&gt;0,INDEX(Kalender!HG$68:HG$77,MAX(1,$B50))&gt;INDEX(Kalender!$B$68:$B$77,MAX(1,$B50))),1,0)+IF(OR(AND($C50&gt;0,INDEX(Kalender!HG$81:HG$110,MAX(1,$C50))&gt;INDEX(Kalender!$B$81:$B$110,MAX(1,$C50))),AND($D50&gt;0,INDEX(Kalender!HG$81:HG$110,MAX(1,$D50))&gt;INDEX(Kalender!$B$81:$B$110,MAX(1,$D50))),AND($E50&gt;0,INDEX(Kalender!HG$81:HG$110,MAX(1,$E50))&gt;INDEX(Kalender!$B$81:$B$110,MAX(1,$E50))),AND($F50&gt;0,INDEX(Kalender!HG$81:HG$110,MAX(1,$F50))&gt;INDEX(Kalender!$B$81:$B$110,MAX(1,$F50)))),2,0))</f>
        <v>0</v>
      </c>
      <c r="HH50" s="5" t="n">
        <f aca="false">IF(Kalender!HH50&lt;&gt;1,0,IF(AND($B50&gt;0,INDEX(Kalender!HH$68:HH$77,MAX(1,$B50))&gt;INDEX(Kalender!$B$68:$B$77,MAX(1,$B50))),1,0)+IF(OR(AND($C50&gt;0,INDEX(Kalender!HH$81:HH$110,MAX(1,$C50))&gt;INDEX(Kalender!$B$81:$B$110,MAX(1,$C50))),AND($D50&gt;0,INDEX(Kalender!HH$81:HH$110,MAX(1,$D50))&gt;INDEX(Kalender!$B$81:$B$110,MAX(1,$D50))),AND($E50&gt;0,INDEX(Kalender!HH$81:HH$110,MAX(1,$E50))&gt;INDEX(Kalender!$B$81:$B$110,MAX(1,$E50))),AND($F50&gt;0,INDEX(Kalender!HH$81:HH$110,MAX(1,$F50))&gt;INDEX(Kalender!$B$81:$B$110,MAX(1,$F50)))),2,0))</f>
        <v>0</v>
      </c>
      <c r="HI50" s="5" t="n">
        <f aca="false">IF(Kalender!HI50&lt;&gt;1,0,IF(AND($B50&gt;0,INDEX(Kalender!HI$68:HI$77,MAX(1,$B50))&gt;INDEX(Kalender!$B$68:$B$77,MAX(1,$B50))),1,0)+IF(OR(AND($C50&gt;0,INDEX(Kalender!HI$81:HI$110,MAX(1,$C50))&gt;INDEX(Kalender!$B$81:$B$110,MAX(1,$C50))),AND($D50&gt;0,INDEX(Kalender!HI$81:HI$110,MAX(1,$D50))&gt;INDEX(Kalender!$B$81:$B$110,MAX(1,$D50))),AND($E50&gt;0,INDEX(Kalender!HI$81:HI$110,MAX(1,$E50))&gt;INDEX(Kalender!$B$81:$B$110,MAX(1,$E50))),AND($F50&gt;0,INDEX(Kalender!HI$81:HI$110,MAX(1,$F50))&gt;INDEX(Kalender!$B$81:$B$110,MAX(1,$F50)))),2,0))</f>
        <v>0</v>
      </c>
      <c r="HJ50" s="5" t="n">
        <f aca="false">IF(Kalender!HJ50&lt;&gt;1,0,IF(AND($B50&gt;0,INDEX(Kalender!HJ$68:HJ$77,MAX(1,$B50))&gt;INDEX(Kalender!$B$68:$B$77,MAX(1,$B50))),1,0)+IF(OR(AND($C50&gt;0,INDEX(Kalender!HJ$81:HJ$110,MAX(1,$C50))&gt;INDEX(Kalender!$B$81:$B$110,MAX(1,$C50))),AND($D50&gt;0,INDEX(Kalender!HJ$81:HJ$110,MAX(1,$D50))&gt;INDEX(Kalender!$B$81:$B$110,MAX(1,$D50))),AND($E50&gt;0,INDEX(Kalender!HJ$81:HJ$110,MAX(1,$E50))&gt;INDEX(Kalender!$B$81:$B$110,MAX(1,$E50))),AND($F50&gt;0,INDEX(Kalender!HJ$81:HJ$110,MAX(1,$F50))&gt;INDEX(Kalender!$B$81:$B$110,MAX(1,$F50)))),2,0))</f>
        <v>0</v>
      </c>
      <c r="HK50" s="5" t="n">
        <f aca="false">IF(Kalender!HK50&lt;&gt;1,0,IF(AND($B50&gt;0,INDEX(Kalender!HK$68:HK$77,MAX(1,$B50))&gt;INDEX(Kalender!$B$68:$B$77,MAX(1,$B50))),1,0)+IF(OR(AND($C50&gt;0,INDEX(Kalender!HK$81:HK$110,MAX(1,$C50))&gt;INDEX(Kalender!$B$81:$B$110,MAX(1,$C50))),AND($D50&gt;0,INDEX(Kalender!HK$81:HK$110,MAX(1,$D50))&gt;INDEX(Kalender!$B$81:$B$110,MAX(1,$D50))),AND($E50&gt;0,INDEX(Kalender!HK$81:HK$110,MAX(1,$E50))&gt;INDEX(Kalender!$B$81:$B$110,MAX(1,$E50))),AND($F50&gt;0,INDEX(Kalender!HK$81:HK$110,MAX(1,$F50))&gt;INDEX(Kalender!$B$81:$B$110,MAX(1,$F50)))),2,0))</f>
        <v>0</v>
      </c>
      <c r="HL50" s="5" t="n">
        <f aca="false">IF(Kalender!HL50&lt;&gt;1,0,IF(AND($B50&gt;0,INDEX(Kalender!HL$68:HL$77,MAX(1,$B50))&gt;INDEX(Kalender!$B$68:$B$77,MAX(1,$B50))),1,0)+IF(OR(AND($C50&gt;0,INDEX(Kalender!HL$81:HL$110,MAX(1,$C50))&gt;INDEX(Kalender!$B$81:$B$110,MAX(1,$C50))),AND($D50&gt;0,INDEX(Kalender!HL$81:HL$110,MAX(1,$D50))&gt;INDEX(Kalender!$B$81:$B$110,MAX(1,$D50))),AND($E50&gt;0,INDEX(Kalender!HL$81:HL$110,MAX(1,$E50))&gt;INDEX(Kalender!$B$81:$B$110,MAX(1,$E50))),AND($F50&gt;0,INDEX(Kalender!HL$81:HL$110,MAX(1,$F50))&gt;INDEX(Kalender!$B$81:$B$110,MAX(1,$F50)))),2,0))</f>
        <v>0</v>
      </c>
      <c r="HM50" s="5" t="n">
        <f aca="false">IF(Kalender!HM50&lt;&gt;1,0,IF(AND($B50&gt;0,INDEX(Kalender!HM$68:HM$77,MAX(1,$B50))&gt;INDEX(Kalender!$B$68:$B$77,MAX(1,$B50))),1,0)+IF(OR(AND($C50&gt;0,INDEX(Kalender!HM$81:HM$110,MAX(1,$C50))&gt;INDEX(Kalender!$B$81:$B$110,MAX(1,$C50))),AND($D50&gt;0,INDEX(Kalender!HM$81:HM$110,MAX(1,$D50))&gt;INDEX(Kalender!$B$81:$B$110,MAX(1,$D50))),AND($E50&gt;0,INDEX(Kalender!HM$81:HM$110,MAX(1,$E50))&gt;INDEX(Kalender!$B$81:$B$110,MAX(1,$E50))),AND($F50&gt;0,INDEX(Kalender!HM$81:HM$110,MAX(1,$F50))&gt;INDEX(Kalender!$B$81:$B$110,MAX(1,$F50)))),2,0))</f>
        <v>0</v>
      </c>
      <c r="HN50" s="5" t="n">
        <f aca="false">IF(Kalender!HN50&lt;&gt;1,0,IF(AND($B50&gt;0,INDEX(Kalender!HN$68:HN$77,MAX(1,$B50))&gt;INDEX(Kalender!$B$68:$B$77,MAX(1,$B50))),1,0)+IF(OR(AND($C50&gt;0,INDEX(Kalender!HN$81:HN$110,MAX(1,$C50))&gt;INDEX(Kalender!$B$81:$B$110,MAX(1,$C50))),AND($D50&gt;0,INDEX(Kalender!HN$81:HN$110,MAX(1,$D50))&gt;INDEX(Kalender!$B$81:$B$110,MAX(1,$D50))),AND($E50&gt;0,INDEX(Kalender!HN$81:HN$110,MAX(1,$E50))&gt;INDEX(Kalender!$B$81:$B$110,MAX(1,$E50))),AND($F50&gt;0,INDEX(Kalender!HN$81:HN$110,MAX(1,$F50))&gt;INDEX(Kalender!$B$81:$B$110,MAX(1,$F50)))),2,0))</f>
        <v>0</v>
      </c>
      <c r="HO50" s="5" t="n">
        <f aca="false">IF(Kalender!HO50&lt;&gt;1,0,IF(AND($B50&gt;0,INDEX(Kalender!HO$68:HO$77,MAX(1,$B50))&gt;INDEX(Kalender!$B$68:$B$77,MAX(1,$B50))),1,0)+IF(OR(AND($C50&gt;0,INDEX(Kalender!HO$81:HO$110,MAX(1,$C50))&gt;INDEX(Kalender!$B$81:$B$110,MAX(1,$C50))),AND($D50&gt;0,INDEX(Kalender!HO$81:HO$110,MAX(1,$D50))&gt;INDEX(Kalender!$B$81:$B$110,MAX(1,$D50))),AND($E50&gt;0,INDEX(Kalender!HO$81:HO$110,MAX(1,$E50))&gt;INDEX(Kalender!$B$81:$B$110,MAX(1,$E50))),AND($F50&gt;0,INDEX(Kalender!HO$81:HO$110,MAX(1,$F50))&gt;INDEX(Kalender!$B$81:$B$110,MAX(1,$F50)))),2,0))</f>
        <v>0</v>
      </c>
      <c r="HP50" s="5" t="n">
        <f aca="false">IF(Kalender!HP50&lt;&gt;1,0,IF(AND($B50&gt;0,INDEX(Kalender!HP$68:HP$77,MAX(1,$B50))&gt;INDEX(Kalender!$B$68:$B$77,MAX(1,$B50))),1,0)+IF(OR(AND($C50&gt;0,INDEX(Kalender!HP$81:HP$110,MAX(1,$C50))&gt;INDEX(Kalender!$B$81:$B$110,MAX(1,$C50))),AND($D50&gt;0,INDEX(Kalender!HP$81:HP$110,MAX(1,$D50))&gt;INDEX(Kalender!$B$81:$B$110,MAX(1,$D50))),AND($E50&gt;0,INDEX(Kalender!HP$81:HP$110,MAX(1,$E50))&gt;INDEX(Kalender!$B$81:$B$110,MAX(1,$E50))),AND($F50&gt;0,INDEX(Kalender!HP$81:HP$110,MAX(1,$F50))&gt;INDEX(Kalender!$B$81:$B$110,MAX(1,$F50)))),2,0))</f>
        <v>0</v>
      </c>
      <c r="HQ50" s="5" t="n">
        <f aca="false">IF(Kalender!HQ50&lt;&gt;1,0,IF(AND($B50&gt;0,INDEX(Kalender!HQ$68:HQ$77,MAX(1,$B50))&gt;INDEX(Kalender!$B$68:$B$77,MAX(1,$B50))),1,0)+IF(OR(AND($C50&gt;0,INDEX(Kalender!HQ$81:HQ$110,MAX(1,$C50))&gt;INDEX(Kalender!$B$81:$B$110,MAX(1,$C50))),AND($D50&gt;0,INDEX(Kalender!HQ$81:HQ$110,MAX(1,$D50))&gt;INDEX(Kalender!$B$81:$B$110,MAX(1,$D50))),AND($E50&gt;0,INDEX(Kalender!HQ$81:HQ$110,MAX(1,$E50))&gt;INDEX(Kalender!$B$81:$B$110,MAX(1,$E50))),AND($F50&gt;0,INDEX(Kalender!HQ$81:HQ$110,MAX(1,$F50))&gt;INDEX(Kalender!$B$81:$B$110,MAX(1,$F50)))),2,0))</f>
        <v>0</v>
      </c>
      <c r="HR50" s="5" t="n">
        <f aca="false">IF(Kalender!HR50&lt;&gt;1,0,IF(AND($B50&gt;0,INDEX(Kalender!HR$68:HR$77,MAX(1,$B50))&gt;INDEX(Kalender!$B$68:$B$77,MAX(1,$B50))),1,0)+IF(OR(AND($C50&gt;0,INDEX(Kalender!HR$81:HR$110,MAX(1,$C50))&gt;INDEX(Kalender!$B$81:$B$110,MAX(1,$C50))),AND($D50&gt;0,INDEX(Kalender!HR$81:HR$110,MAX(1,$D50))&gt;INDEX(Kalender!$B$81:$B$110,MAX(1,$D50))),AND($E50&gt;0,INDEX(Kalender!HR$81:HR$110,MAX(1,$E50))&gt;INDEX(Kalender!$B$81:$B$110,MAX(1,$E50))),AND($F50&gt;0,INDEX(Kalender!HR$81:HR$110,MAX(1,$F50))&gt;INDEX(Kalender!$B$81:$B$110,MAX(1,$F50)))),2,0))</f>
        <v>0</v>
      </c>
      <c r="HS50" s="5" t="n">
        <f aca="false">IF(Kalender!HS50&lt;&gt;1,0,IF(AND($B50&gt;0,INDEX(Kalender!HS$68:HS$77,MAX(1,$B50))&gt;INDEX(Kalender!$B$68:$B$77,MAX(1,$B50))),1,0)+IF(OR(AND($C50&gt;0,INDEX(Kalender!HS$81:HS$110,MAX(1,$C50))&gt;INDEX(Kalender!$B$81:$B$110,MAX(1,$C50))),AND($D50&gt;0,INDEX(Kalender!HS$81:HS$110,MAX(1,$D50))&gt;INDEX(Kalender!$B$81:$B$110,MAX(1,$D50))),AND($E50&gt;0,INDEX(Kalender!HS$81:HS$110,MAX(1,$E50))&gt;INDEX(Kalender!$B$81:$B$110,MAX(1,$E50))),AND($F50&gt;0,INDEX(Kalender!HS$81:HS$110,MAX(1,$F50))&gt;INDEX(Kalender!$B$81:$B$110,MAX(1,$F50)))),2,0))</f>
        <v>0</v>
      </c>
      <c r="HT50" s="5" t="n">
        <f aca="false">IF(Kalender!HT50&lt;&gt;1,0,IF(AND($B50&gt;0,INDEX(Kalender!HT$68:HT$77,MAX(1,$B50))&gt;INDEX(Kalender!$B$68:$B$77,MAX(1,$B50))),1,0)+IF(OR(AND($C50&gt;0,INDEX(Kalender!HT$81:HT$110,MAX(1,$C50))&gt;INDEX(Kalender!$B$81:$B$110,MAX(1,$C50))),AND($D50&gt;0,INDEX(Kalender!HT$81:HT$110,MAX(1,$D50))&gt;INDEX(Kalender!$B$81:$B$110,MAX(1,$D50))),AND($E50&gt;0,INDEX(Kalender!HT$81:HT$110,MAX(1,$E50))&gt;INDEX(Kalender!$B$81:$B$110,MAX(1,$E50))),AND($F50&gt;0,INDEX(Kalender!HT$81:HT$110,MAX(1,$F50))&gt;INDEX(Kalender!$B$81:$B$110,MAX(1,$F50)))),2,0))</f>
        <v>0</v>
      </c>
      <c r="HU50" s="5" t="n">
        <f aca="false">IF(Kalender!HU50&lt;&gt;1,0,IF(AND($B50&gt;0,INDEX(Kalender!HU$68:HU$77,MAX(1,$B50))&gt;INDEX(Kalender!$B$68:$B$77,MAX(1,$B50))),1,0)+IF(OR(AND($C50&gt;0,INDEX(Kalender!HU$81:HU$110,MAX(1,$C50))&gt;INDEX(Kalender!$B$81:$B$110,MAX(1,$C50))),AND($D50&gt;0,INDEX(Kalender!HU$81:HU$110,MAX(1,$D50))&gt;INDEX(Kalender!$B$81:$B$110,MAX(1,$D50))),AND($E50&gt;0,INDEX(Kalender!HU$81:HU$110,MAX(1,$E50))&gt;INDEX(Kalender!$B$81:$B$110,MAX(1,$E50))),AND($F50&gt;0,INDEX(Kalender!HU$81:HU$110,MAX(1,$F50))&gt;INDEX(Kalender!$B$81:$B$110,MAX(1,$F50)))),2,0))</f>
        <v>0</v>
      </c>
      <c r="HV50" s="5" t="n">
        <f aca="false">IF(Kalender!HV50&lt;&gt;1,0,IF(AND($B50&gt;0,INDEX(Kalender!HV$68:HV$77,MAX(1,$B50))&gt;INDEX(Kalender!$B$68:$B$77,MAX(1,$B50))),1,0)+IF(OR(AND($C50&gt;0,INDEX(Kalender!HV$81:HV$110,MAX(1,$C50))&gt;INDEX(Kalender!$B$81:$B$110,MAX(1,$C50))),AND($D50&gt;0,INDEX(Kalender!HV$81:HV$110,MAX(1,$D50))&gt;INDEX(Kalender!$B$81:$B$110,MAX(1,$D50))),AND($E50&gt;0,INDEX(Kalender!HV$81:HV$110,MAX(1,$E50))&gt;INDEX(Kalender!$B$81:$B$110,MAX(1,$E50))),AND($F50&gt;0,INDEX(Kalender!HV$81:HV$110,MAX(1,$F50))&gt;INDEX(Kalender!$B$81:$B$110,MAX(1,$F50)))),2,0))</f>
        <v>0</v>
      </c>
      <c r="HW50" s="5" t="n">
        <f aca="false">IF(Kalender!HW50&lt;&gt;1,0,IF(AND($B50&gt;0,INDEX(Kalender!HW$68:HW$77,MAX(1,$B50))&gt;INDEX(Kalender!$B$68:$B$77,MAX(1,$B50))),1,0)+IF(OR(AND($C50&gt;0,INDEX(Kalender!HW$81:HW$110,MAX(1,$C50))&gt;INDEX(Kalender!$B$81:$B$110,MAX(1,$C50))),AND($D50&gt;0,INDEX(Kalender!HW$81:HW$110,MAX(1,$D50))&gt;INDEX(Kalender!$B$81:$B$110,MAX(1,$D50))),AND($E50&gt;0,INDEX(Kalender!HW$81:HW$110,MAX(1,$E50))&gt;INDEX(Kalender!$B$81:$B$110,MAX(1,$E50))),AND($F50&gt;0,INDEX(Kalender!HW$81:HW$110,MAX(1,$F50))&gt;INDEX(Kalender!$B$81:$B$110,MAX(1,$F50)))),2,0))</f>
        <v>0</v>
      </c>
      <c r="HX50" s="5" t="n">
        <f aca="false">IF(Kalender!HX50&lt;&gt;1,0,IF(AND($B50&gt;0,INDEX(Kalender!HX$68:HX$77,MAX(1,$B50))&gt;INDEX(Kalender!$B$68:$B$77,MAX(1,$B50))),1,0)+IF(OR(AND($C50&gt;0,INDEX(Kalender!HX$81:HX$110,MAX(1,$C50))&gt;INDEX(Kalender!$B$81:$B$110,MAX(1,$C50))),AND($D50&gt;0,INDEX(Kalender!HX$81:HX$110,MAX(1,$D50))&gt;INDEX(Kalender!$B$81:$B$110,MAX(1,$D50))),AND($E50&gt;0,INDEX(Kalender!HX$81:HX$110,MAX(1,$E50))&gt;INDEX(Kalender!$B$81:$B$110,MAX(1,$E50))),AND($F50&gt;0,INDEX(Kalender!HX$81:HX$110,MAX(1,$F50))&gt;INDEX(Kalender!$B$81:$B$110,MAX(1,$F50)))),2,0))</f>
        <v>0</v>
      </c>
      <c r="HY50" s="5" t="n">
        <f aca="false">IF(Kalender!HY50&lt;&gt;1,0,IF(AND($B50&gt;0,INDEX(Kalender!HY$68:HY$77,MAX(1,$B50))&gt;INDEX(Kalender!$B$68:$B$77,MAX(1,$B50))),1,0)+IF(OR(AND($C50&gt;0,INDEX(Kalender!HY$81:HY$110,MAX(1,$C50))&gt;INDEX(Kalender!$B$81:$B$110,MAX(1,$C50))),AND($D50&gt;0,INDEX(Kalender!HY$81:HY$110,MAX(1,$D50))&gt;INDEX(Kalender!$B$81:$B$110,MAX(1,$D50))),AND($E50&gt;0,INDEX(Kalender!HY$81:HY$110,MAX(1,$E50))&gt;INDEX(Kalender!$B$81:$B$110,MAX(1,$E50))),AND($F50&gt;0,INDEX(Kalender!HY$81:HY$110,MAX(1,$F50))&gt;INDEX(Kalender!$B$81:$B$110,MAX(1,$F50)))),2,0))</f>
        <v>0</v>
      </c>
      <c r="HZ50" s="5" t="n">
        <f aca="false">IF(Kalender!HZ50&lt;&gt;1,0,IF(AND($B50&gt;0,INDEX(Kalender!HZ$68:HZ$77,MAX(1,$B50))&gt;INDEX(Kalender!$B$68:$B$77,MAX(1,$B50))),1,0)+IF(OR(AND($C50&gt;0,INDEX(Kalender!HZ$81:HZ$110,MAX(1,$C50))&gt;INDEX(Kalender!$B$81:$B$110,MAX(1,$C50))),AND($D50&gt;0,INDEX(Kalender!HZ$81:HZ$110,MAX(1,$D50))&gt;INDEX(Kalender!$B$81:$B$110,MAX(1,$D50))),AND($E50&gt;0,INDEX(Kalender!HZ$81:HZ$110,MAX(1,$E50))&gt;INDEX(Kalender!$B$81:$B$110,MAX(1,$E50))),AND($F50&gt;0,INDEX(Kalender!HZ$81:HZ$110,MAX(1,$F50))&gt;INDEX(Kalender!$B$81:$B$110,MAX(1,$F50)))),2,0))</f>
        <v>0</v>
      </c>
      <c r="IA50" s="5" t="n">
        <f aca="false">IF(Kalender!IA50&lt;&gt;1,0,IF(AND($B50&gt;0,INDEX(Kalender!IA$68:IA$77,MAX(1,$B50))&gt;INDEX(Kalender!$B$68:$B$77,MAX(1,$B50))),1,0)+IF(OR(AND($C50&gt;0,INDEX(Kalender!IA$81:IA$110,MAX(1,$C50))&gt;INDEX(Kalender!$B$81:$B$110,MAX(1,$C50))),AND($D50&gt;0,INDEX(Kalender!IA$81:IA$110,MAX(1,$D50))&gt;INDEX(Kalender!$B$81:$B$110,MAX(1,$D50))),AND($E50&gt;0,INDEX(Kalender!IA$81:IA$110,MAX(1,$E50))&gt;INDEX(Kalender!$B$81:$B$110,MAX(1,$E50))),AND($F50&gt;0,INDEX(Kalender!IA$81:IA$110,MAX(1,$F50))&gt;INDEX(Kalender!$B$81:$B$110,MAX(1,$F50)))),2,0))</f>
        <v>0</v>
      </c>
      <c r="IB50" s="5" t="n">
        <f aca="false">IF(Kalender!IB50&lt;&gt;1,0,IF(AND($B50&gt;0,INDEX(Kalender!IB$68:IB$77,MAX(1,$B50))&gt;INDEX(Kalender!$B$68:$B$77,MAX(1,$B50))),1,0)+IF(OR(AND($C50&gt;0,INDEX(Kalender!IB$81:IB$110,MAX(1,$C50))&gt;INDEX(Kalender!$B$81:$B$110,MAX(1,$C50))),AND($D50&gt;0,INDEX(Kalender!IB$81:IB$110,MAX(1,$D50))&gt;INDEX(Kalender!$B$81:$B$110,MAX(1,$D50))),AND($E50&gt;0,INDEX(Kalender!IB$81:IB$110,MAX(1,$E50))&gt;INDEX(Kalender!$B$81:$B$110,MAX(1,$E50))),AND($F50&gt;0,INDEX(Kalender!IB$81:IB$110,MAX(1,$F50))&gt;INDEX(Kalender!$B$81:$B$110,MAX(1,$F50)))),2,0))</f>
        <v>0</v>
      </c>
      <c r="IC50" s="5" t="n">
        <f aca="false">IF(Kalender!IC50&lt;&gt;1,0,IF(AND($B50&gt;0,INDEX(Kalender!IC$68:IC$77,MAX(1,$B50))&gt;INDEX(Kalender!$B$68:$B$77,MAX(1,$B50))),1,0)+IF(OR(AND($C50&gt;0,INDEX(Kalender!IC$81:IC$110,MAX(1,$C50))&gt;INDEX(Kalender!$B$81:$B$110,MAX(1,$C50))),AND($D50&gt;0,INDEX(Kalender!IC$81:IC$110,MAX(1,$D50))&gt;INDEX(Kalender!$B$81:$B$110,MAX(1,$D50))),AND($E50&gt;0,INDEX(Kalender!IC$81:IC$110,MAX(1,$E50))&gt;INDEX(Kalender!$B$81:$B$110,MAX(1,$E50))),AND($F50&gt;0,INDEX(Kalender!IC$81:IC$110,MAX(1,$F50))&gt;INDEX(Kalender!$B$81:$B$110,MAX(1,$F50)))),2,0))</f>
        <v>0</v>
      </c>
      <c r="ID50" s="5" t="n">
        <f aca="false">IF(Kalender!ID50&lt;&gt;1,0,IF(AND($B50&gt;0,INDEX(Kalender!ID$68:ID$77,MAX(1,$B50))&gt;INDEX(Kalender!$B$68:$B$77,MAX(1,$B50))),1,0)+IF(OR(AND($C50&gt;0,INDEX(Kalender!ID$81:ID$110,MAX(1,$C50))&gt;INDEX(Kalender!$B$81:$B$110,MAX(1,$C50))),AND($D50&gt;0,INDEX(Kalender!ID$81:ID$110,MAX(1,$D50))&gt;INDEX(Kalender!$B$81:$B$110,MAX(1,$D50))),AND($E50&gt;0,INDEX(Kalender!ID$81:ID$110,MAX(1,$E50))&gt;INDEX(Kalender!$B$81:$B$110,MAX(1,$E50))),AND($F50&gt;0,INDEX(Kalender!ID$81:ID$110,MAX(1,$F50))&gt;INDEX(Kalender!$B$81:$B$110,MAX(1,$F50)))),2,0))</f>
        <v>0</v>
      </c>
      <c r="IE50" s="5" t="n">
        <f aca="false">IF(Kalender!IE50&lt;&gt;1,0,IF(AND($B50&gt;0,INDEX(Kalender!IE$68:IE$77,MAX(1,$B50))&gt;INDEX(Kalender!$B$68:$B$77,MAX(1,$B50))),1,0)+IF(OR(AND($C50&gt;0,INDEX(Kalender!IE$81:IE$110,MAX(1,$C50))&gt;INDEX(Kalender!$B$81:$B$110,MAX(1,$C50))),AND($D50&gt;0,INDEX(Kalender!IE$81:IE$110,MAX(1,$D50))&gt;INDEX(Kalender!$B$81:$B$110,MAX(1,$D50))),AND($E50&gt;0,INDEX(Kalender!IE$81:IE$110,MAX(1,$E50))&gt;INDEX(Kalender!$B$81:$B$110,MAX(1,$E50))),AND($F50&gt;0,INDEX(Kalender!IE$81:IE$110,MAX(1,$F50))&gt;INDEX(Kalender!$B$81:$B$110,MAX(1,$F50)))),2,0))</f>
        <v>0</v>
      </c>
      <c r="IF50" s="5" t="n">
        <f aca="false">IF(Kalender!IF50&lt;&gt;1,0,IF(AND($B50&gt;0,INDEX(Kalender!IF$68:IF$77,MAX(1,$B50))&gt;INDEX(Kalender!$B$68:$B$77,MAX(1,$B50))),1,0)+IF(OR(AND($C50&gt;0,INDEX(Kalender!IF$81:IF$110,MAX(1,$C50))&gt;INDEX(Kalender!$B$81:$B$110,MAX(1,$C50))),AND($D50&gt;0,INDEX(Kalender!IF$81:IF$110,MAX(1,$D50))&gt;INDEX(Kalender!$B$81:$B$110,MAX(1,$D50))),AND($E50&gt;0,INDEX(Kalender!IF$81:IF$110,MAX(1,$E50))&gt;INDEX(Kalender!$B$81:$B$110,MAX(1,$E50))),AND($F50&gt;0,INDEX(Kalender!IF$81:IF$110,MAX(1,$F50))&gt;INDEX(Kalender!$B$81:$B$110,MAX(1,$F50)))),2,0))</f>
        <v>0</v>
      </c>
      <c r="IG50" s="5" t="n">
        <f aca="false">IF(Kalender!IG50&lt;&gt;1,0,IF(AND($B50&gt;0,INDEX(Kalender!IG$68:IG$77,MAX(1,$B50))&gt;INDEX(Kalender!$B$68:$B$77,MAX(1,$B50))),1,0)+IF(OR(AND($C50&gt;0,INDEX(Kalender!IG$81:IG$110,MAX(1,$C50))&gt;INDEX(Kalender!$B$81:$B$110,MAX(1,$C50))),AND($D50&gt;0,INDEX(Kalender!IG$81:IG$110,MAX(1,$D50))&gt;INDEX(Kalender!$B$81:$B$110,MAX(1,$D50))),AND($E50&gt;0,INDEX(Kalender!IG$81:IG$110,MAX(1,$E50))&gt;INDEX(Kalender!$B$81:$B$110,MAX(1,$E50))),AND($F50&gt;0,INDEX(Kalender!IG$81:IG$110,MAX(1,$F50))&gt;INDEX(Kalender!$B$81:$B$110,MAX(1,$F50)))),2,0))</f>
        <v>0</v>
      </c>
      <c r="IH50" s="5" t="n">
        <f aca="false">IF(Kalender!IH50&lt;&gt;1,0,IF(AND($B50&gt;0,INDEX(Kalender!IH$68:IH$77,MAX(1,$B50))&gt;INDEX(Kalender!$B$68:$B$77,MAX(1,$B50))),1,0)+IF(OR(AND($C50&gt;0,INDEX(Kalender!IH$81:IH$110,MAX(1,$C50))&gt;INDEX(Kalender!$B$81:$B$110,MAX(1,$C50))),AND($D50&gt;0,INDEX(Kalender!IH$81:IH$110,MAX(1,$D50))&gt;INDEX(Kalender!$B$81:$B$110,MAX(1,$D50))),AND($E50&gt;0,INDEX(Kalender!IH$81:IH$110,MAX(1,$E50))&gt;INDEX(Kalender!$B$81:$B$110,MAX(1,$E50))),AND($F50&gt;0,INDEX(Kalender!IH$81:IH$110,MAX(1,$F50))&gt;INDEX(Kalender!$B$81:$B$110,MAX(1,$F50)))),2,0))</f>
        <v>0</v>
      </c>
      <c r="II50" s="5" t="n">
        <f aca="false">IF(Kalender!II50&lt;&gt;1,0,IF(AND($B50&gt;0,INDEX(Kalender!II$68:II$77,MAX(1,$B50))&gt;INDEX(Kalender!$B$68:$B$77,MAX(1,$B50))),1,0)+IF(OR(AND($C50&gt;0,INDEX(Kalender!II$81:II$110,MAX(1,$C50))&gt;INDEX(Kalender!$B$81:$B$110,MAX(1,$C50))),AND($D50&gt;0,INDEX(Kalender!II$81:II$110,MAX(1,$D50))&gt;INDEX(Kalender!$B$81:$B$110,MAX(1,$D50))),AND($E50&gt;0,INDEX(Kalender!II$81:II$110,MAX(1,$E50))&gt;INDEX(Kalender!$B$81:$B$110,MAX(1,$E50))),AND($F50&gt;0,INDEX(Kalender!II$81:II$110,MAX(1,$F50))&gt;INDEX(Kalender!$B$81:$B$110,MAX(1,$F50)))),2,0))</f>
        <v>0</v>
      </c>
      <c r="IJ50" s="5" t="n">
        <f aca="false">IF(Kalender!IJ50&lt;&gt;1,0,IF(AND($B50&gt;0,INDEX(Kalender!IJ$68:IJ$77,MAX(1,$B50))&gt;INDEX(Kalender!$B$68:$B$77,MAX(1,$B50))),1,0)+IF(OR(AND($C50&gt;0,INDEX(Kalender!IJ$81:IJ$110,MAX(1,$C50))&gt;INDEX(Kalender!$B$81:$B$110,MAX(1,$C50))),AND($D50&gt;0,INDEX(Kalender!IJ$81:IJ$110,MAX(1,$D50))&gt;INDEX(Kalender!$B$81:$B$110,MAX(1,$D50))),AND($E50&gt;0,INDEX(Kalender!IJ$81:IJ$110,MAX(1,$E50))&gt;INDEX(Kalender!$B$81:$B$110,MAX(1,$E50))),AND($F50&gt;0,INDEX(Kalender!IJ$81:IJ$110,MAX(1,$F50))&gt;INDEX(Kalender!$B$81:$B$110,MAX(1,$F50)))),2,0))</f>
        <v>0</v>
      </c>
      <c r="IK50" s="5" t="n">
        <f aca="false">IF(Kalender!IK50&lt;&gt;1,0,IF(AND($B50&gt;0,INDEX(Kalender!IK$68:IK$77,MAX(1,$B50))&gt;INDEX(Kalender!$B$68:$B$77,MAX(1,$B50))),1,0)+IF(OR(AND($C50&gt;0,INDEX(Kalender!IK$81:IK$110,MAX(1,$C50))&gt;INDEX(Kalender!$B$81:$B$110,MAX(1,$C50))),AND($D50&gt;0,INDEX(Kalender!IK$81:IK$110,MAX(1,$D50))&gt;INDEX(Kalender!$B$81:$B$110,MAX(1,$D50))),AND($E50&gt;0,INDEX(Kalender!IK$81:IK$110,MAX(1,$E50))&gt;INDEX(Kalender!$B$81:$B$110,MAX(1,$E50))),AND($F50&gt;0,INDEX(Kalender!IK$81:IK$110,MAX(1,$F50))&gt;INDEX(Kalender!$B$81:$B$110,MAX(1,$F50)))),2,0))</f>
        <v>0</v>
      </c>
      <c r="IL50" s="5" t="n">
        <f aca="false">IF(Kalender!IL50&lt;&gt;1,0,IF(AND($B50&gt;0,INDEX(Kalender!IL$68:IL$77,MAX(1,$B50))&gt;INDEX(Kalender!$B$68:$B$77,MAX(1,$B50))),1,0)+IF(OR(AND($C50&gt;0,INDEX(Kalender!IL$81:IL$110,MAX(1,$C50))&gt;INDEX(Kalender!$B$81:$B$110,MAX(1,$C50))),AND($D50&gt;0,INDEX(Kalender!IL$81:IL$110,MAX(1,$D50))&gt;INDEX(Kalender!$B$81:$B$110,MAX(1,$D50))),AND($E50&gt;0,INDEX(Kalender!IL$81:IL$110,MAX(1,$E50))&gt;INDEX(Kalender!$B$81:$B$110,MAX(1,$E50))),AND($F50&gt;0,INDEX(Kalender!IL$81:IL$110,MAX(1,$F50))&gt;INDEX(Kalender!$B$81:$B$110,MAX(1,$F50)))),2,0))</f>
        <v>0</v>
      </c>
      <c r="IM50" s="5" t="n">
        <f aca="false">IF(Kalender!IM50&lt;&gt;1,0,IF(AND($B50&gt;0,INDEX(Kalender!IM$68:IM$77,MAX(1,$B50))&gt;INDEX(Kalender!$B$68:$B$77,MAX(1,$B50))),1,0)+IF(OR(AND($C50&gt;0,INDEX(Kalender!IM$81:IM$110,MAX(1,$C50))&gt;INDEX(Kalender!$B$81:$B$110,MAX(1,$C50))),AND($D50&gt;0,INDEX(Kalender!IM$81:IM$110,MAX(1,$D50))&gt;INDEX(Kalender!$B$81:$B$110,MAX(1,$D50))),AND($E50&gt;0,INDEX(Kalender!IM$81:IM$110,MAX(1,$E50))&gt;INDEX(Kalender!$B$81:$B$110,MAX(1,$E50))),AND($F50&gt;0,INDEX(Kalender!IM$81:IM$110,MAX(1,$F50))&gt;INDEX(Kalender!$B$81:$B$110,MAX(1,$F50)))),2,0))</f>
        <v>0</v>
      </c>
      <c r="IN50" s="5" t="n">
        <f aca="false">IF(Kalender!IN50&lt;&gt;1,0,IF(AND($B50&gt;0,INDEX(Kalender!IN$68:IN$77,MAX(1,$B50))&gt;INDEX(Kalender!$B$68:$B$77,MAX(1,$B50))),1,0)+IF(OR(AND($C50&gt;0,INDEX(Kalender!IN$81:IN$110,MAX(1,$C50))&gt;INDEX(Kalender!$B$81:$B$110,MAX(1,$C50))),AND($D50&gt;0,INDEX(Kalender!IN$81:IN$110,MAX(1,$D50))&gt;INDEX(Kalender!$B$81:$B$110,MAX(1,$D50))),AND($E50&gt;0,INDEX(Kalender!IN$81:IN$110,MAX(1,$E50))&gt;INDEX(Kalender!$B$81:$B$110,MAX(1,$E50))),AND($F50&gt;0,INDEX(Kalender!IN$81:IN$110,MAX(1,$F50))&gt;INDEX(Kalender!$B$81:$B$110,MAX(1,$F50)))),2,0))</f>
        <v>0</v>
      </c>
      <c r="IO50" s="5" t="n">
        <f aca="false">IF(Kalender!IO50&lt;&gt;1,0,IF(AND($B50&gt;0,INDEX(Kalender!IO$68:IO$77,MAX(1,$B50))&gt;INDEX(Kalender!$B$68:$B$77,MAX(1,$B50))),1,0)+IF(OR(AND($C50&gt;0,INDEX(Kalender!IO$81:IO$110,MAX(1,$C50))&gt;INDEX(Kalender!$B$81:$B$110,MAX(1,$C50))),AND($D50&gt;0,INDEX(Kalender!IO$81:IO$110,MAX(1,$D50))&gt;INDEX(Kalender!$B$81:$B$110,MAX(1,$D50))),AND($E50&gt;0,INDEX(Kalender!IO$81:IO$110,MAX(1,$E50))&gt;INDEX(Kalender!$B$81:$B$110,MAX(1,$E50))),AND($F50&gt;0,INDEX(Kalender!IO$81:IO$110,MAX(1,$F50))&gt;INDEX(Kalender!$B$81:$B$110,MAX(1,$F50)))),2,0))</f>
        <v>0</v>
      </c>
      <c r="IP50" s="5" t="n">
        <f aca="false">IF(Kalender!IP50&lt;&gt;1,0,IF(AND($B50&gt;0,INDEX(Kalender!IP$68:IP$77,MAX(1,$B50))&gt;INDEX(Kalender!$B$68:$B$77,MAX(1,$B50))),1,0)+IF(OR(AND($C50&gt;0,INDEX(Kalender!IP$81:IP$110,MAX(1,$C50))&gt;INDEX(Kalender!$B$81:$B$110,MAX(1,$C50))),AND($D50&gt;0,INDEX(Kalender!IP$81:IP$110,MAX(1,$D50))&gt;INDEX(Kalender!$B$81:$B$110,MAX(1,$D50))),AND($E50&gt;0,INDEX(Kalender!IP$81:IP$110,MAX(1,$E50))&gt;INDEX(Kalender!$B$81:$B$110,MAX(1,$E50))),AND($F50&gt;0,INDEX(Kalender!IP$81:IP$110,MAX(1,$F50))&gt;INDEX(Kalender!$B$81:$B$110,MAX(1,$F50)))),2,0))</f>
        <v>0</v>
      </c>
      <c r="IQ50" s="5" t="n">
        <f aca="false">IF(Kalender!IQ50&lt;&gt;1,0,IF(AND($B50&gt;0,INDEX(Kalender!IQ$68:IQ$77,MAX(1,$B50))&gt;INDEX(Kalender!$B$68:$B$77,MAX(1,$B50))),1,0)+IF(OR(AND($C50&gt;0,INDEX(Kalender!IQ$81:IQ$110,MAX(1,$C50))&gt;INDEX(Kalender!$B$81:$B$110,MAX(1,$C50))),AND($D50&gt;0,INDEX(Kalender!IQ$81:IQ$110,MAX(1,$D50))&gt;INDEX(Kalender!$B$81:$B$110,MAX(1,$D50))),AND($E50&gt;0,INDEX(Kalender!IQ$81:IQ$110,MAX(1,$E50))&gt;INDEX(Kalender!$B$81:$B$110,MAX(1,$E50))),AND($F50&gt;0,INDEX(Kalender!IQ$81:IQ$110,MAX(1,$F50))&gt;INDEX(Kalender!$B$81:$B$110,MAX(1,$F50)))),2,0))</f>
        <v>0</v>
      </c>
      <c r="IR50" s="5" t="n">
        <f aca="false">IF(Kalender!IR50&lt;&gt;1,0,IF(AND($B50&gt;0,INDEX(Kalender!IR$68:IR$77,MAX(1,$B50))&gt;INDEX(Kalender!$B$68:$B$77,MAX(1,$B50))),1,0)+IF(OR(AND($C50&gt;0,INDEX(Kalender!IR$81:IR$110,MAX(1,$C50))&gt;INDEX(Kalender!$B$81:$B$110,MAX(1,$C50))),AND($D50&gt;0,INDEX(Kalender!IR$81:IR$110,MAX(1,$D50))&gt;INDEX(Kalender!$B$81:$B$110,MAX(1,$D50))),AND($E50&gt;0,INDEX(Kalender!IR$81:IR$110,MAX(1,$E50))&gt;INDEX(Kalender!$B$81:$B$110,MAX(1,$E50))),AND($F50&gt;0,INDEX(Kalender!IR$81:IR$110,MAX(1,$F50))&gt;INDEX(Kalender!$B$81:$B$110,MAX(1,$F50)))),2,0))</f>
        <v>0</v>
      </c>
      <c r="IS50" s="5" t="n">
        <f aca="false">IF(Kalender!IS50&lt;&gt;1,0,IF(AND($B50&gt;0,INDEX(Kalender!IS$68:IS$77,MAX(1,$B50))&gt;INDEX(Kalender!$B$68:$B$77,MAX(1,$B50))),1,0)+IF(OR(AND($C50&gt;0,INDEX(Kalender!IS$81:IS$110,MAX(1,$C50))&gt;INDEX(Kalender!$B$81:$B$110,MAX(1,$C50))),AND($D50&gt;0,INDEX(Kalender!IS$81:IS$110,MAX(1,$D50))&gt;INDEX(Kalender!$B$81:$B$110,MAX(1,$D50))),AND($E50&gt;0,INDEX(Kalender!IS$81:IS$110,MAX(1,$E50))&gt;INDEX(Kalender!$B$81:$B$110,MAX(1,$E50))),AND($F50&gt;0,INDEX(Kalender!IS$81:IS$110,MAX(1,$F50))&gt;INDEX(Kalender!$B$81:$B$110,MAX(1,$F50)))),2,0))</f>
        <v>0</v>
      </c>
      <c r="IT50" s="5" t="n">
        <f aca="false">IF(Kalender!IT50&lt;&gt;1,0,IF(AND($B50&gt;0,INDEX(Kalender!IT$68:IT$77,MAX(1,$B50))&gt;INDEX(Kalender!$B$68:$B$77,MAX(1,$B50))),1,0)+IF(OR(AND($C50&gt;0,INDEX(Kalender!IT$81:IT$110,MAX(1,$C50))&gt;INDEX(Kalender!$B$81:$B$110,MAX(1,$C50))),AND($D50&gt;0,INDEX(Kalender!IT$81:IT$110,MAX(1,$D50))&gt;INDEX(Kalender!$B$81:$B$110,MAX(1,$D50))),AND($E50&gt;0,INDEX(Kalender!IT$81:IT$110,MAX(1,$E50))&gt;INDEX(Kalender!$B$81:$B$110,MAX(1,$E50))),AND($F50&gt;0,INDEX(Kalender!IT$81:IT$110,MAX(1,$F50))&gt;INDEX(Kalender!$B$81:$B$110,MAX(1,$F50)))),2,0))</f>
        <v>0</v>
      </c>
      <c r="IU50" s="5" t="n">
        <f aca="false">IF(Kalender!IU50&lt;&gt;1,0,IF(AND($B50&gt;0,INDEX(Kalender!IU$68:IU$77,MAX(1,$B50))&gt;INDEX(Kalender!$B$68:$B$77,MAX(1,$B50))),1,0)+IF(OR(AND($C50&gt;0,INDEX(Kalender!IU$81:IU$110,MAX(1,$C50))&gt;INDEX(Kalender!$B$81:$B$110,MAX(1,$C50))),AND($D50&gt;0,INDEX(Kalender!IU$81:IU$110,MAX(1,$D50))&gt;INDEX(Kalender!$B$81:$B$110,MAX(1,$D50))),AND($E50&gt;0,INDEX(Kalender!IU$81:IU$110,MAX(1,$E50))&gt;INDEX(Kalender!$B$81:$B$110,MAX(1,$E50))),AND($F50&gt;0,INDEX(Kalender!IU$81:IU$110,MAX(1,$F50))&gt;INDEX(Kalender!$B$81:$B$110,MAX(1,$F50)))),2,0))</f>
        <v>0</v>
      </c>
      <c r="IV50" s="5" t="n">
        <f aca="false">IF(Kalender!IV50&lt;&gt;1,0,IF(AND($B50&gt;0,INDEX(Kalender!IV$68:IV$77,MAX(1,$B50))&gt;INDEX(Kalender!$B$68:$B$77,MAX(1,$B50))),1,0)+IF(OR(AND($C50&gt;0,INDEX(Kalender!IV$81:IV$110,MAX(1,$C50))&gt;INDEX(Kalender!$B$81:$B$110,MAX(1,$C50))),AND($D50&gt;0,INDEX(Kalender!IV$81:IV$110,MAX(1,$D50))&gt;INDEX(Kalender!$B$81:$B$110,MAX(1,$D50))),AND($E50&gt;0,INDEX(Kalender!IV$81:IV$110,MAX(1,$E50))&gt;INDEX(Kalender!$B$81:$B$110,MAX(1,$E50))),AND($F50&gt;0,INDEX(Kalender!IV$81:IV$110,MAX(1,$F50))&gt;INDEX(Kalender!$B$81:$B$110,MAX(1,$F50)))),2,0))</f>
        <v>0</v>
      </c>
      <c r="IW50" s="5" t="n">
        <f aca="false">IF(Kalender!IW50&lt;&gt;1,0,IF(AND($B50&gt;0,INDEX(Kalender!IW$68:IW$77,MAX(1,$B50))&gt;INDEX(Kalender!$B$68:$B$77,MAX(1,$B50))),1,0)+IF(OR(AND($C50&gt;0,INDEX(Kalender!IW$81:IW$110,MAX(1,$C50))&gt;INDEX(Kalender!$B$81:$B$110,MAX(1,$C50))),AND($D50&gt;0,INDEX(Kalender!IW$81:IW$110,MAX(1,$D50))&gt;INDEX(Kalender!$B$81:$B$110,MAX(1,$D50))),AND($E50&gt;0,INDEX(Kalender!IW$81:IW$110,MAX(1,$E50))&gt;INDEX(Kalender!$B$81:$B$110,MAX(1,$E50))),AND($F50&gt;0,INDEX(Kalender!IW$81:IW$110,MAX(1,$F50))&gt;INDEX(Kalender!$B$81:$B$110,MAX(1,$F50)))),2,0))</f>
        <v>0</v>
      </c>
      <c r="IX50" s="5" t="n">
        <f aca="false">IF(Kalender!IX50&lt;&gt;1,0,IF(AND($B50&gt;0,INDEX(Kalender!IX$68:IX$77,MAX(1,$B50))&gt;INDEX(Kalender!$B$68:$B$77,MAX(1,$B50))),1,0)+IF(OR(AND($C50&gt;0,INDEX(Kalender!IX$81:IX$110,MAX(1,$C50))&gt;INDEX(Kalender!$B$81:$B$110,MAX(1,$C50))),AND($D50&gt;0,INDEX(Kalender!IX$81:IX$110,MAX(1,$D50))&gt;INDEX(Kalender!$B$81:$B$110,MAX(1,$D50))),AND($E50&gt;0,INDEX(Kalender!IX$81:IX$110,MAX(1,$E50))&gt;INDEX(Kalender!$B$81:$B$110,MAX(1,$E50))),AND($F50&gt;0,INDEX(Kalender!IX$81:IX$110,MAX(1,$F50))&gt;INDEX(Kalender!$B$81:$B$110,MAX(1,$F50)))),2,0))</f>
        <v>0</v>
      </c>
      <c r="IY50" s="5" t="n">
        <f aca="false">IF(Kalender!IY50&lt;&gt;1,0,IF(AND($B50&gt;0,INDEX(Kalender!IY$68:IY$77,MAX(1,$B50))&gt;INDEX(Kalender!$B$68:$B$77,MAX(1,$B50))),1,0)+IF(OR(AND($C50&gt;0,INDEX(Kalender!IY$81:IY$110,MAX(1,$C50))&gt;INDEX(Kalender!$B$81:$B$110,MAX(1,$C50))),AND($D50&gt;0,INDEX(Kalender!IY$81:IY$110,MAX(1,$D50))&gt;INDEX(Kalender!$B$81:$B$110,MAX(1,$D50))),AND($E50&gt;0,INDEX(Kalender!IY$81:IY$110,MAX(1,$E50))&gt;INDEX(Kalender!$B$81:$B$110,MAX(1,$E50))),AND($F50&gt;0,INDEX(Kalender!IY$81:IY$110,MAX(1,$F50))&gt;INDEX(Kalender!$B$81:$B$110,MAX(1,$F50)))),2,0))</f>
        <v>0</v>
      </c>
      <c r="IZ50" s="5" t="n">
        <f aca="false">IF(Kalender!IZ50&lt;&gt;1,0,IF(AND($B50&gt;0,INDEX(Kalender!IZ$68:IZ$77,MAX(1,$B50))&gt;INDEX(Kalender!$B$68:$B$77,MAX(1,$B50))),1,0)+IF(OR(AND($C50&gt;0,INDEX(Kalender!IZ$81:IZ$110,MAX(1,$C50))&gt;INDEX(Kalender!$B$81:$B$110,MAX(1,$C50))),AND($D50&gt;0,INDEX(Kalender!IZ$81:IZ$110,MAX(1,$D50))&gt;INDEX(Kalender!$B$81:$B$110,MAX(1,$D50))),AND($E50&gt;0,INDEX(Kalender!IZ$81:IZ$110,MAX(1,$E50))&gt;INDEX(Kalender!$B$81:$B$110,MAX(1,$E50))),AND($F50&gt;0,INDEX(Kalender!IZ$81:IZ$110,MAX(1,$F50))&gt;INDEX(Kalender!$B$81:$B$110,MAX(1,$F50)))),2,0))</f>
        <v>0</v>
      </c>
      <c r="JA50" s="5" t="n">
        <f aca="false">IF(Kalender!JA50&lt;&gt;1,0,IF(AND($B50&gt;0,INDEX(Kalender!JA$68:JA$77,MAX(1,$B50))&gt;INDEX(Kalender!$B$68:$B$77,MAX(1,$B50))),1,0)+IF(OR(AND($C50&gt;0,INDEX(Kalender!JA$81:JA$110,MAX(1,$C50))&gt;INDEX(Kalender!$B$81:$B$110,MAX(1,$C50))),AND($D50&gt;0,INDEX(Kalender!JA$81:JA$110,MAX(1,$D50))&gt;INDEX(Kalender!$B$81:$B$110,MAX(1,$D50))),AND($E50&gt;0,INDEX(Kalender!JA$81:JA$110,MAX(1,$E50))&gt;INDEX(Kalender!$B$81:$B$110,MAX(1,$E50))),AND($F50&gt;0,INDEX(Kalender!JA$81:JA$110,MAX(1,$F50))&gt;INDEX(Kalender!$B$81:$B$110,MAX(1,$F50)))),2,0))</f>
        <v>0</v>
      </c>
      <c r="JB50" s="5" t="n">
        <f aca="false">IF(Kalender!JB50&lt;&gt;1,0,IF(AND($B50&gt;0,INDEX(Kalender!JB$68:JB$77,MAX(1,$B50))&gt;INDEX(Kalender!$B$68:$B$77,MAX(1,$B50))),1,0)+IF(OR(AND($C50&gt;0,INDEX(Kalender!JB$81:JB$110,MAX(1,$C50))&gt;INDEX(Kalender!$B$81:$B$110,MAX(1,$C50))),AND($D50&gt;0,INDEX(Kalender!JB$81:JB$110,MAX(1,$D50))&gt;INDEX(Kalender!$B$81:$B$110,MAX(1,$D50))),AND($E50&gt;0,INDEX(Kalender!JB$81:JB$110,MAX(1,$E50))&gt;INDEX(Kalender!$B$81:$B$110,MAX(1,$E50))),AND($F50&gt;0,INDEX(Kalender!JB$81:JB$110,MAX(1,$F50))&gt;INDEX(Kalender!$B$81:$B$110,MAX(1,$F50)))),2,0))</f>
        <v>0</v>
      </c>
      <c r="JC50" s="5" t="n">
        <f aca="false">IF(Kalender!JC50&lt;&gt;1,0,IF(AND($B50&gt;0,INDEX(Kalender!JC$68:JC$77,MAX(1,$B50))&gt;INDEX(Kalender!$B$68:$B$77,MAX(1,$B50))),1,0)+IF(OR(AND($C50&gt;0,INDEX(Kalender!JC$81:JC$110,MAX(1,$C50))&gt;INDEX(Kalender!$B$81:$B$110,MAX(1,$C50))),AND($D50&gt;0,INDEX(Kalender!JC$81:JC$110,MAX(1,$D50))&gt;INDEX(Kalender!$B$81:$B$110,MAX(1,$D50))),AND($E50&gt;0,INDEX(Kalender!JC$81:JC$110,MAX(1,$E50))&gt;INDEX(Kalender!$B$81:$B$110,MAX(1,$E50))),AND($F50&gt;0,INDEX(Kalender!JC$81:JC$110,MAX(1,$F50))&gt;INDEX(Kalender!$B$81:$B$110,MAX(1,$F50)))),2,0))</f>
        <v>0</v>
      </c>
      <c r="JD50" s="5" t="n">
        <f aca="false">IF(Kalender!JD50&lt;&gt;1,0,IF(AND($B50&gt;0,INDEX(Kalender!JD$68:JD$77,MAX(1,$B50))&gt;INDEX(Kalender!$B$68:$B$77,MAX(1,$B50))),1,0)+IF(OR(AND($C50&gt;0,INDEX(Kalender!JD$81:JD$110,MAX(1,$C50))&gt;INDEX(Kalender!$B$81:$B$110,MAX(1,$C50))),AND($D50&gt;0,INDEX(Kalender!JD$81:JD$110,MAX(1,$D50))&gt;INDEX(Kalender!$B$81:$B$110,MAX(1,$D50))),AND($E50&gt;0,INDEX(Kalender!JD$81:JD$110,MAX(1,$E50))&gt;INDEX(Kalender!$B$81:$B$110,MAX(1,$E50))),AND($F50&gt;0,INDEX(Kalender!JD$81:JD$110,MAX(1,$F50))&gt;INDEX(Kalender!$B$81:$B$110,MAX(1,$F50)))),2,0))</f>
        <v>0</v>
      </c>
      <c r="JE50" s="5" t="n">
        <f aca="false">IF(Kalender!JE50&lt;&gt;1,0,IF(AND($B50&gt;0,INDEX(Kalender!JE$68:JE$77,MAX(1,$B50))&gt;INDEX(Kalender!$B$68:$B$77,MAX(1,$B50))),1,0)+IF(OR(AND($C50&gt;0,INDEX(Kalender!JE$81:JE$110,MAX(1,$C50))&gt;INDEX(Kalender!$B$81:$B$110,MAX(1,$C50))),AND($D50&gt;0,INDEX(Kalender!JE$81:JE$110,MAX(1,$D50))&gt;INDEX(Kalender!$B$81:$B$110,MAX(1,$D50))),AND($E50&gt;0,INDEX(Kalender!JE$81:JE$110,MAX(1,$E50))&gt;INDEX(Kalender!$B$81:$B$110,MAX(1,$E50))),AND($F50&gt;0,INDEX(Kalender!JE$81:JE$110,MAX(1,$F50))&gt;INDEX(Kalender!$B$81:$B$110,MAX(1,$F50)))),2,0))</f>
        <v>0</v>
      </c>
      <c r="JF50" s="5" t="n">
        <f aca="false">IF(Kalender!JF50&lt;&gt;1,0,IF(AND($B50&gt;0,INDEX(Kalender!JF$68:JF$77,MAX(1,$B50))&gt;INDEX(Kalender!$B$68:$B$77,MAX(1,$B50))),1,0)+IF(OR(AND($C50&gt;0,INDEX(Kalender!JF$81:JF$110,MAX(1,$C50))&gt;INDEX(Kalender!$B$81:$B$110,MAX(1,$C50))),AND($D50&gt;0,INDEX(Kalender!JF$81:JF$110,MAX(1,$D50))&gt;INDEX(Kalender!$B$81:$B$110,MAX(1,$D50))),AND($E50&gt;0,INDEX(Kalender!JF$81:JF$110,MAX(1,$E50))&gt;INDEX(Kalender!$B$81:$B$110,MAX(1,$E50))),AND($F50&gt;0,INDEX(Kalender!JF$81:JF$110,MAX(1,$F50))&gt;INDEX(Kalender!$B$81:$B$110,MAX(1,$F50)))),2,0))</f>
        <v>0</v>
      </c>
      <c r="JG50" s="5" t="n">
        <f aca="false">IF(Kalender!JG50&lt;&gt;1,0,IF(AND($B50&gt;0,INDEX(Kalender!JG$68:JG$77,MAX(1,$B50))&gt;INDEX(Kalender!$B$68:$B$77,MAX(1,$B50))),1,0)+IF(OR(AND($C50&gt;0,INDEX(Kalender!JG$81:JG$110,MAX(1,$C50))&gt;INDEX(Kalender!$B$81:$B$110,MAX(1,$C50))),AND($D50&gt;0,INDEX(Kalender!JG$81:JG$110,MAX(1,$D50))&gt;INDEX(Kalender!$B$81:$B$110,MAX(1,$D50))),AND($E50&gt;0,INDEX(Kalender!JG$81:JG$110,MAX(1,$E50))&gt;INDEX(Kalender!$B$81:$B$110,MAX(1,$E50))),AND($F50&gt;0,INDEX(Kalender!JG$81:JG$110,MAX(1,$F50))&gt;INDEX(Kalender!$B$81:$B$110,MAX(1,$F50)))),2,0))</f>
        <v>0</v>
      </c>
      <c r="JH50" s="5" t="n">
        <f aca="false">IF(Kalender!JH50&lt;&gt;1,0,IF(AND($B50&gt;0,INDEX(Kalender!JH$68:JH$77,MAX(1,$B50))&gt;INDEX(Kalender!$B$68:$B$77,MAX(1,$B50))),1,0)+IF(OR(AND($C50&gt;0,INDEX(Kalender!JH$81:JH$110,MAX(1,$C50))&gt;INDEX(Kalender!$B$81:$B$110,MAX(1,$C50))),AND($D50&gt;0,INDEX(Kalender!JH$81:JH$110,MAX(1,$D50))&gt;INDEX(Kalender!$B$81:$B$110,MAX(1,$D50))),AND($E50&gt;0,INDEX(Kalender!JH$81:JH$110,MAX(1,$E50))&gt;INDEX(Kalender!$B$81:$B$110,MAX(1,$E50))),AND($F50&gt;0,INDEX(Kalender!JH$81:JH$110,MAX(1,$F50))&gt;INDEX(Kalender!$B$81:$B$110,MAX(1,$F50)))),2,0))</f>
        <v>0</v>
      </c>
      <c r="JI50" s="5" t="n">
        <f aca="false">IF(Kalender!JI50&lt;&gt;1,0,IF(AND($B50&gt;0,INDEX(Kalender!JI$68:JI$77,MAX(1,$B50))&gt;INDEX(Kalender!$B$68:$B$77,MAX(1,$B50))),1,0)+IF(OR(AND($C50&gt;0,INDEX(Kalender!JI$81:JI$110,MAX(1,$C50))&gt;INDEX(Kalender!$B$81:$B$110,MAX(1,$C50))),AND($D50&gt;0,INDEX(Kalender!JI$81:JI$110,MAX(1,$D50))&gt;INDEX(Kalender!$B$81:$B$110,MAX(1,$D50))),AND($E50&gt;0,INDEX(Kalender!JI$81:JI$110,MAX(1,$E50))&gt;INDEX(Kalender!$B$81:$B$110,MAX(1,$E50))),AND($F50&gt;0,INDEX(Kalender!JI$81:JI$110,MAX(1,$F50))&gt;INDEX(Kalender!$B$81:$B$110,MAX(1,$F50)))),2,0))</f>
        <v>0</v>
      </c>
      <c r="JJ50" s="5" t="n">
        <f aca="false">IF(Kalender!JJ50&lt;&gt;1,0,IF(AND($B50&gt;0,INDEX(Kalender!JJ$68:JJ$77,MAX(1,$B50))&gt;INDEX(Kalender!$B$68:$B$77,MAX(1,$B50))),1,0)+IF(OR(AND($C50&gt;0,INDEX(Kalender!JJ$81:JJ$110,MAX(1,$C50))&gt;INDEX(Kalender!$B$81:$B$110,MAX(1,$C50))),AND($D50&gt;0,INDEX(Kalender!JJ$81:JJ$110,MAX(1,$D50))&gt;INDEX(Kalender!$B$81:$B$110,MAX(1,$D50))),AND($E50&gt;0,INDEX(Kalender!JJ$81:JJ$110,MAX(1,$E50))&gt;INDEX(Kalender!$B$81:$B$110,MAX(1,$E50))),AND($F50&gt;0,INDEX(Kalender!JJ$81:JJ$110,MAX(1,$F50))&gt;INDEX(Kalender!$B$81:$B$110,MAX(1,$F50)))),2,0))</f>
        <v>0</v>
      </c>
      <c r="JK50" s="5" t="n">
        <f aca="false">IF(Kalender!JK50&lt;&gt;1,0,IF(AND($B50&gt;0,INDEX(Kalender!JK$68:JK$77,MAX(1,$B50))&gt;INDEX(Kalender!$B$68:$B$77,MAX(1,$B50))),1,0)+IF(OR(AND($C50&gt;0,INDEX(Kalender!JK$81:JK$110,MAX(1,$C50))&gt;INDEX(Kalender!$B$81:$B$110,MAX(1,$C50))),AND($D50&gt;0,INDEX(Kalender!JK$81:JK$110,MAX(1,$D50))&gt;INDEX(Kalender!$B$81:$B$110,MAX(1,$D50))),AND($E50&gt;0,INDEX(Kalender!JK$81:JK$110,MAX(1,$E50))&gt;INDEX(Kalender!$B$81:$B$110,MAX(1,$E50))),AND($F50&gt;0,INDEX(Kalender!JK$81:JK$110,MAX(1,$F50))&gt;INDEX(Kalender!$B$81:$B$110,MAX(1,$F50)))),2,0))</f>
        <v>0</v>
      </c>
      <c r="JL50" s="5" t="n">
        <f aca="false">IF(Kalender!JL50&lt;&gt;1,0,IF(AND($B50&gt;0,INDEX(Kalender!JL$68:JL$77,MAX(1,$B50))&gt;INDEX(Kalender!$B$68:$B$77,MAX(1,$B50))),1,0)+IF(OR(AND($C50&gt;0,INDEX(Kalender!JL$81:JL$110,MAX(1,$C50))&gt;INDEX(Kalender!$B$81:$B$110,MAX(1,$C50))),AND($D50&gt;0,INDEX(Kalender!JL$81:JL$110,MAX(1,$D50))&gt;INDEX(Kalender!$B$81:$B$110,MAX(1,$D50))),AND($E50&gt;0,INDEX(Kalender!JL$81:JL$110,MAX(1,$E50))&gt;INDEX(Kalender!$B$81:$B$110,MAX(1,$E50))),AND($F50&gt;0,INDEX(Kalender!JL$81:JL$110,MAX(1,$F50))&gt;INDEX(Kalender!$B$81:$B$110,MAX(1,$F50)))),2,0))</f>
        <v>0</v>
      </c>
      <c r="JM50" s="5" t="n">
        <f aca="false">IF(Kalender!JM50&lt;&gt;1,0,IF(AND($B50&gt;0,INDEX(Kalender!JM$68:JM$77,MAX(1,$B50))&gt;INDEX(Kalender!$B$68:$B$77,MAX(1,$B50))),1,0)+IF(OR(AND($C50&gt;0,INDEX(Kalender!JM$81:JM$110,MAX(1,$C50))&gt;INDEX(Kalender!$B$81:$B$110,MAX(1,$C50))),AND($D50&gt;0,INDEX(Kalender!JM$81:JM$110,MAX(1,$D50))&gt;INDEX(Kalender!$B$81:$B$110,MAX(1,$D50))),AND($E50&gt;0,INDEX(Kalender!JM$81:JM$110,MAX(1,$E50))&gt;INDEX(Kalender!$B$81:$B$110,MAX(1,$E50))),AND($F50&gt;0,INDEX(Kalender!JM$81:JM$110,MAX(1,$F50))&gt;INDEX(Kalender!$B$81:$B$110,MAX(1,$F50)))),2,0))</f>
        <v>0</v>
      </c>
      <c r="JN50" s="5" t="n">
        <f aca="false">IF(Kalender!JN50&lt;&gt;1,0,IF(AND($B50&gt;0,INDEX(Kalender!JN$68:JN$77,MAX(1,$B50))&gt;INDEX(Kalender!$B$68:$B$77,MAX(1,$B50))),1,0)+IF(OR(AND($C50&gt;0,INDEX(Kalender!JN$81:JN$110,MAX(1,$C50))&gt;INDEX(Kalender!$B$81:$B$110,MAX(1,$C50))),AND($D50&gt;0,INDEX(Kalender!JN$81:JN$110,MAX(1,$D50))&gt;INDEX(Kalender!$B$81:$B$110,MAX(1,$D50))),AND($E50&gt;0,INDEX(Kalender!JN$81:JN$110,MAX(1,$E50))&gt;INDEX(Kalender!$B$81:$B$110,MAX(1,$E50))),AND($F50&gt;0,INDEX(Kalender!JN$81:JN$110,MAX(1,$F50))&gt;INDEX(Kalender!$B$81:$B$110,MAX(1,$F50)))),2,0))</f>
        <v>0</v>
      </c>
      <c r="JO50" s="5" t="n">
        <f aca="false">IF(Kalender!JO50&lt;&gt;1,0,IF(AND($B50&gt;0,INDEX(Kalender!JO$68:JO$77,MAX(1,$B50))&gt;INDEX(Kalender!$B$68:$B$77,MAX(1,$B50))),1,0)+IF(OR(AND($C50&gt;0,INDEX(Kalender!JO$81:JO$110,MAX(1,$C50))&gt;INDEX(Kalender!$B$81:$B$110,MAX(1,$C50))),AND($D50&gt;0,INDEX(Kalender!JO$81:JO$110,MAX(1,$D50))&gt;INDEX(Kalender!$B$81:$B$110,MAX(1,$D50))),AND($E50&gt;0,INDEX(Kalender!JO$81:JO$110,MAX(1,$E50))&gt;INDEX(Kalender!$B$81:$B$110,MAX(1,$E50))),AND($F50&gt;0,INDEX(Kalender!JO$81:JO$110,MAX(1,$F50))&gt;INDEX(Kalender!$B$81:$B$110,MAX(1,$F50)))),2,0))</f>
        <v>0</v>
      </c>
      <c r="JP50" s="5" t="n">
        <f aca="false">IF(Kalender!JP50&lt;&gt;1,0,IF(AND($B50&gt;0,INDEX(Kalender!JP$68:JP$77,MAX(1,$B50))&gt;INDEX(Kalender!$B$68:$B$77,MAX(1,$B50))),1,0)+IF(OR(AND($C50&gt;0,INDEX(Kalender!JP$81:JP$110,MAX(1,$C50))&gt;INDEX(Kalender!$B$81:$B$110,MAX(1,$C50))),AND($D50&gt;0,INDEX(Kalender!JP$81:JP$110,MAX(1,$D50))&gt;INDEX(Kalender!$B$81:$B$110,MAX(1,$D50))),AND($E50&gt;0,INDEX(Kalender!JP$81:JP$110,MAX(1,$E50))&gt;INDEX(Kalender!$B$81:$B$110,MAX(1,$E50))),AND($F50&gt;0,INDEX(Kalender!JP$81:JP$110,MAX(1,$F50))&gt;INDEX(Kalender!$B$81:$B$110,MAX(1,$F50)))),2,0))</f>
        <v>0</v>
      </c>
      <c r="JQ50" s="5" t="n">
        <f aca="false">IF(Kalender!JQ50&lt;&gt;1,0,IF(AND($B50&gt;0,INDEX(Kalender!JQ$68:JQ$77,MAX(1,$B50))&gt;INDEX(Kalender!$B$68:$B$77,MAX(1,$B50))),1,0)+IF(OR(AND($C50&gt;0,INDEX(Kalender!JQ$81:JQ$110,MAX(1,$C50))&gt;INDEX(Kalender!$B$81:$B$110,MAX(1,$C50))),AND($D50&gt;0,INDEX(Kalender!JQ$81:JQ$110,MAX(1,$D50))&gt;INDEX(Kalender!$B$81:$B$110,MAX(1,$D50))),AND($E50&gt;0,INDEX(Kalender!JQ$81:JQ$110,MAX(1,$E50))&gt;INDEX(Kalender!$B$81:$B$110,MAX(1,$E50))),AND($F50&gt;0,INDEX(Kalender!JQ$81:JQ$110,MAX(1,$F50))&gt;INDEX(Kalender!$B$81:$B$110,MAX(1,$F50)))),2,0))</f>
        <v>0</v>
      </c>
      <c r="JR50" s="5" t="n">
        <f aca="false">IF(Kalender!JR50&lt;&gt;1,0,IF(AND($B50&gt;0,INDEX(Kalender!JR$68:JR$77,MAX(1,$B50))&gt;INDEX(Kalender!$B$68:$B$77,MAX(1,$B50))),1,0)+IF(OR(AND($C50&gt;0,INDEX(Kalender!JR$81:JR$110,MAX(1,$C50))&gt;INDEX(Kalender!$B$81:$B$110,MAX(1,$C50))),AND($D50&gt;0,INDEX(Kalender!JR$81:JR$110,MAX(1,$D50))&gt;INDEX(Kalender!$B$81:$B$110,MAX(1,$D50))),AND($E50&gt;0,INDEX(Kalender!JR$81:JR$110,MAX(1,$E50))&gt;INDEX(Kalender!$B$81:$B$110,MAX(1,$E50))),AND($F50&gt;0,INDEX(Kalender!JR$81:JR$110,MAX(1,$F50))&gt;INDEX(Kalender!$B$81:$B$110,MAX(1,$F50)))),2,0))</f>
        <v>0</v>
      </c>
      <c r="JS50" s="5" t="n">
        <f aca="false">IF(Kalender!JS50&lt;&gt;1,0,IF(AND($B50&gt;0,INDEX(Kalender!JS$68:JS$77,MAX(1,$B50))&gt;INDEX(Kalender!$B$68:$B$77,MAX(1,$B50))),1,0)+IF(OR(AND($C50&gt;0,INDEX(Kalender!JS$81:JS$110,MAX(1,$C50))&gt;INDEX(Kalender!$B$81:$B$110,MAX(1,$C50))),AND($D50&gt;0,INDEX(Kalender!JS$81:JS$110,MAX(1,$D50))&gt;INDEX(Kalender!$B$81:$B$110,MAX(1,$D50))),AND($E50&gt;0,INDEX(Kalender!JS$81:JS$110,MAX(1,$E50))&gt;INDEX(Kalender!$B$81:$B$110,MAX(1,$E50))),AND($F50&gt;0,INDEX(Kalender!JS$81:JS$110,MAX(1,$F50))&gt;INDEX(Kalender!$B$81:$B$110,MAX(1,$F50)))),2,0))</f>
        <v>0</v>
      </c>
      <c r="JT50" s="5" t="n">
        <f aca="false">IF(Kalender!JT50&lt;&gt;1,0,IF(AND($B50&gt;0,INDEX(Kalender!JT$68:JT$77,MAX(1,$B50))&gt;INDEX(Kalender!$B$68:$B$77,MAX(1,$B50))),1,0)+IF(OR(AND($C50&gt;0,INDEX(Kalender!JT$81:JT$110,MAX(1,$C50))&gt;INDEX(Kalender!$B$81:$B$110,MAX(1,$C50))),AND($D50&gt;0,INDEX(Kalender!JT$81:JT$110,MAX(1,$D50))&gt;INDEX(Kalender!$B$81:$B$110,MAX(1,$D50))),AND($E50&gt;0,INDEX(Kalender!JT$81:JT$110,MAX(1,$E50))&gt;INDEX(Kalender!$B$81:$B$110,MAX(1,$E50))),AND($F50&gt;0,INDEX(Kalender!JT$81:JT$110,MAX(1,$F50))&gt;INDEX(Kalender!$B$81:$B$110,MAX(1,$F50)))),2,0))</f>
        <v>0</v>
      </c>
      <c r="JU50" s="5" t="n">
        <f aca="false">IF(Kalender!JU50&lt;&gt;1,0,IF(AND($B50&gt;0,INDEX(Kalender!JU$68:JU$77,MAX(1,$B50))&gt;INDEX(Kalender!$B$68:$B$77,MAX(1,$B50))),1,0)+IF(OR(AND($C50&gt;0,INDEX(Kalender!JU$81:JU$110,MAX(1,$C50))&gt;INDEX(Kalender!$B$81:$B$110,MAX(1,$C50))),AND($D50&gt;0,INDEX(Kalender!JU$81:JU$110,MAX(1,$D50))&gt;INDEX(Kalender!$B$81:$B$110,MAX(1,$D50))),AND($E50&gt;0,INDEX(Kalender!JU$81:JU$110,MAX(1,$E50))&gt;INDEX(Kalender!$B$81:$B$110,MAX(1,$E50))),AND($F50&gt;0,INDEX(Kalender!JU$81:JU$110,MAX(1,$F50))&gt;INDEX(Kalender!$B$81:$B$110,MAX(1,$F50)))),2,0))</f>
        <v>0</v>
      </c>
      <c r="JV50" s="5" t="n">
        <f aca="false">IF(Kalender!JV50&lt;&gt;1,0,IF(AND($B50&gt;0,INDEX(Kalender!JV$68:JV$77,MAX(1,$B50))&gt;INDEX(Kalender!$B$68:$B$77,MAX(1,$B50))),1,0)+IF(OR(AND($C50&gt;0,INDEX(Kalender!JV$81:JV$110,MAX(1,$C50))&gt;INDEX(Kalender!$B$81:$B$110,MAX(1,$C50))),AND($D50&gt;0,INDEX(Kalender!JV$81:JV$110,MAX(1,$D50))&gt;INDEX(Kalender!$B$81:$B$110,MAX(1,$D50))),AND($E50&gt;0,INDEX(Kalender!JV$81:JV$110,MAX(1,$E50))&gt;INDEX(Kalender!$B$81:$B$110,MAX(1,$E50))),AND($F50&gt;0,INDEX(Kalender!JV$81:JV$110,MAX(1,$F50))&gt;INDEX(Kalender!$B$81:$B$110,MAX(1,$F50)))),2,0))</f>
        <v>0</v>
      </c>
      <c r="JW50" s="5" t="n">
        <f aca="false">IF(Kalender!JW50&lt;&gt;1,0,IF(AND($B50&gt;0,INDEX(Kalender!JW$68:JW$77,MAX(1,$B50))&gt;INDEX(Kalender!$B$68:$B$77,MAX(1,$B50))),1,0)+IF(OR(AND($C50&gt;0,INDEX(Kalender!JW$81:JW$110,MAX(1,$C50))&gt;INDEX(Kalender!$B$81:$B$110,MAX(1,$C50))),AND($D50&gt;0,INDEX(Kalender!JW$81:JW$110,MAX(1,$D50))&gt;INDEX(Kalender!$B$81:$B$110,MAX(1,$D50))),AND($E50&gt;0,INDEX(Kalender!JW$81:JW$110,MAX(1,$E50))&gt;INDEX(Kalender!$B$81:$B$110,MAX(1,$E50))),AND($F50&gt;0,INDEX(Kalender!JW$81:JW$110,MAX(1,$F50))&gt;INDEX(Kalender!$B$81:$B$110,MAX(1,$F50)))),2,0))</f>
        <v>0</v>
      </c>
      <c r="JX50" s="5" t="n">
        <f aca="false">IF(Kalender!JX50&lt;&gt;1,0,IF(AND($B50&gt;0,INDEX(Kalender!JX$68:JX$77,MAX(1,$B50))&gt;INDEX(Kalender!$B$68:$B$77,MAX(1,$B50))),1,0)+IF(OR(AND($C50&gt;0,INDEX(Kalender!JX$81:JX$110,MAX(1,$C50))&gt;INDEX(Kalender!$B$81:$B$110,MAX(1,$C50))),AND($D50&gt;0,INDEX(Kalender!JX$81:JX$110,MAX(1,$D50))&gt;INDEX(Kalender!$B$81:$B$110,MAX(1,$D50))),AND($E50&gt;0,INDEX(Kalender!JX$81:JX$110,MAX(1,$E50))&gt;INDEX(Kalender!$B$81:$B$110,MAX(1,$E50))),AND($F50&gt;0,INDEX(Kalender!JX$81:JX$110,MAX(1,$F50))&gt;INDEX(Kalender!$B$81:$B$110,MAX(1,$F50)))),2,0))</f>
        <v>0</v>
      </c>
      <c r="JY50" s="5" t="n">
        <f aca="false">IF(Kalender!JY50&lt;&gt;1,0,IF(AND($B50&gt;0,INDEX(Kalender!JY$68:JY$77,MAX(1,$B50))&gt;INDEX(Kalender!$B$68:$B$77,MAX(1,$B50))),1,0)+IF(OR(AND($C50&gt;0,INDEX(Kalender!JY$81:JY$110,MAX(1,$C50))&gt;INDEX(Kalender!$B$81:$B$110,MAX(1,$C50))),AND($D50&gt;0,INDEX(Kalender!JY$81:JY$110,MAX(1,$D50))&gt;INDEX(Kalender!$B$81:$B$110,MAX(1,$D50))),AND($E50&gt;0,INDEX(Kalender!JY$81:JY$110,MAX(1,$E50))&gt;INDEX(Kalender!$B$81:$B$110,MAX(1,$E50))),AND($F50&gt;0,INDEX(Kalender!JY$81:JY$110,MAX(1,$F50))&gt;INDEX(Kalender!$B$81:$B$110,MAX(1,$F50)))),2,0))</f>
        <v>0</v>
      </c>
      <c r="JZ50" s="5" t="n">
        <f aca="false">IF(Kalender!JZ50&lt;&gt;1,0,IF(AND($B50&gt;0,INDEX(Kalender!JZ$68:JZ$77,MAX(1,$B50))&gt;INDEX(Kalender!$B$68:$B$77,MAX(1,$B50))),1,0)+IF(OR(AND($C50&gt;0,INDEX(Kalender!JZ$81:JZ$110,MAX(1,$C50))&gt;INDEX(Kalender!$B$81:$B$110,MAX(1,$C50))),AND($D50&gt;0,INDEX(Kalender!JZ$81:JZ$110,MAX(1,$D50))&gt;INDEX(Kalender!$B$81:$B$110,MAX(1,$D50))),AND($E50&gt;0,INDEX(Kalender!JZ$81:JZ$110,MAX(1,$E50))&gt;INDEX(Kalender!$B$81:$B$110,MAX(1,$E50))),AND($F50&gt;0,INDEX(Kalender!JZ$81:JZ$110,MAX(1,$F50))&gt;INDEX(Kalender!$B$81:$B$110,MAX(1,$F50)))),2,0))</f>
        <v>0</v>
      </c>
      <c r="KA50" s="5" t="n">
        <f aca="false">IF(Kalender!KA50&lt;&gt;1,0,IF(AND($B50&gt;0,INDEX(Kalender!KA$68:KA$77,MAX(1,$B50))&gt;INDEX(Kalender!$B$68:$B$77,MAX(1,$B50))),1,0)+IF(OR(AND($C50&gt;0,INDEX(Kalender!KA$81:KA$110,MAX(1,$C50))&gt;INDEX(Kalender!$B$81:$B$110,MAX(1,$C50))),AND($D50&gt;0,INDEX(Kalender!KA$81:KA$110,MAX(1,$D50))&gt;INDEX(Kalender!$B$81:$B$110,MAX(1,$D50))),AND($E50&gt;0,INDEX(Kalender!KA$81:KA$110,MAX(1,$E50))&gt;INDEX(Kalender!$B$81:$B$110,MAX(1,$E50))),AND($F50&gt;0,INDEX(Kalender!KA$81:KA$110,MAX(1,$F50))&gt;INDEX(Kalender!$B$81:$B$110,MAX(1,$F50)))),2,0))</f>
        <v>0</v>
      </c>
      <c r="KB50" s="5" t="n">
        <f aca="false">IF(Kalender!KB50&lt;&gt;1,0,IF(AND($B50&gt;0,INDEX(Kalender!KB$68:KB$77,MAX(1,$B50))&gt;INDEX(Kalender!$B$68:$B$77,MAX(1,$B50))),1,0)+IF(OR(AND($C50&gt;0,INDEX(Kalender!KB$81:KB$110,MAX(1,$C50))&gt;INDEX(Kalender!$B$81:$B$110,MAX(1,$C50))),AND($D50&gt;0,INDEX(Kalender!KB$81:KB$110,MAX(1,$D50))&gt;INDEX(Kalender!$B$81:$B$110,MAX(1,$D50))),AND($E50&gt;0,INDEX(Kalender!KB$81:KB$110,MAX(1,$E50))&gt;INDEX(Kalender!$B$81:$B$110,MAX(1,$E50))),AND($F50&gt;0,INDEX(Kalender!KB$81:KB$110,MAX(1,$F50))&gt;INDEX(Kalender!$B$81:$B$110,MAX(1,$F50)))),2,0))</f>
        <v>0</v>
      </c>
      <c r="KC50" s="5" t="n">
        <f aca="false">IF(Kalender!KC50&lt;&gt;1,0,IF(AND($B50&gt;0,INDEX(Kalender!KC$68:KC$77,MAX(1,$B50))&gt;INDEX(Kalender!$B$68:$B$77,MAX(1,$B50))),1,0)+IF(OR(AND($C50&gt;0,INDEX(Kalender!KC$81:KC$110,MAX(1,$C50))&gt;INDEX(Kalender!$B$81:$B$110,MAX(1,$C50))),AND($D50&gt;0,INDEX(Kalender!KC$81:KC$110,MAX(1,$D50))&gt;INDEX(Kalender!$B$81:$B$110,MAX(1,$D50))),AND($E50&gt;0,INDEX(Kalender!KC$81:KC$110,MAX(1,$E50))&gt;INDEX(Kalender!$B$81:$B$110,MAX(1,$E50))),AND($F50&gt;0,INDEX(Kalender!KC$81:KC$110,MAX(1,$F50))&gt;INDEX(Kalender!$B$81:$B$110,MAX(1,$F50)))),2,0))</f>
        <v>0</v>
      </c>
      <c r="KD50" s="5" t="n">
        <f aca="false">IF(Kalender!KD50&lt;&gt;1,0,IF(AND($B50&gt;0,INDEX(Kalender!KD$68:KD$77,MAX(1,$B50))&gt;INDEX(Kalender!$B$68:$B$77,MAX(1,$B50))),1,0)+IF(OR(AND($C50&gt;0,INDEX(Kalender!KD$81:KD$110,MAX(1,$C50))&gt;INDEX(Kalender!$B$81:$B$110,MAX(1,$C50))),AND($D50&gt;0,INDEX(Kalender!KD$81:KD$110,MAX(1,$D50))&gt;INDEX(Kalender!$B$81:$B$110,MAX(1,$D50))),AND($E50&gt;0,INDEX(Kalender!KD$81:KD$110,MAX(1,$E50))&gt;INDEX(Kalender!$B$81:$B$110,MAX(1,$E50))),AND($F50&gt;0,INDEX(Kalender!KD$81:KD$110,MAX(1,$F50))&gt;INDEX(Kalender!$B$81:$B$110,MAX(1,$F50)))),2,0))</f>
        <v>0</v>
      </c>
      <c r="KE50" s="5" t="n">
        <f aca="false">IF(Kalender!KE50&lt;&gt;1,0,IF(AND($B50&gt;0,INDEX(Kalender!KE$68:KE$77,MAX(1,$B50))&gt;INDEX(Kalender!$B$68:$B$77,MAX(1,$B50))),1,0)+IF(OR(AND($C50&gt;0,INDEX(Kalender!KE$81:KE$110,MAX(1,$C50))&gt;INDEX(Kalender!$B$81:$B$110,MAX(1,$C50))),AND($D50&gt;0,INDEX(Kalender!KE$81:KE$110,MAX(1,$D50))&gt;INDEX(Kalender!$B$81:$B$110,MAX(1,$D50))),AND($E50&gt;0,INDEX(Kalender!KE$81:KE$110,MAX(1,$E50))&gt;INDEX(Kalender!$B$81:$B$110,MAX(1,$E50))),AND($F50&gt;0,INDEX(Kalender!KE$81:KE$110,MAX(1,$F50))&gt;INDEX(Kalender!$B$81:$B$110,MAX(1,$F50)))),2,0))</f>
        <v>0</v>
      </c>
      <c r="KF50" s="5" t="n">
        <f aca="false">IF(Kalender!KF50&lt;&gt;1,0,IF(AND($B50&gt;0,INDEX(Kalender!KF$68:KF$77,MAX(1,$B50))&gt;INDEX(Kalender!$B$68:$B$77,MAX(1,$B50))),1,0)+IF(OR(AND($C50&gt;0,INDEX(Kalender!KF$81:KF$110,MAX(1,$C50))&gt;INDEX(Kalender!$B$81:$B$110,MAX(1,$C50))),AND($D50&gt;0,INDEX(Kalender!KF$81:KF$110,MAX(1,$D50))&gt;INDEX(Kalender!$B$81:$B$110,MAX(1,$D50))),AND($E50&gt;0,INDEX(Kalender!KF$81:KF$110,MAX(1,$E50))&gt;INDEX(Kalender!$B$81:$B$110,MAX(1,$E50))),AND($F50&gt;0,INDEX(Kalender!KF$81:KF$110,MAX(1,$F50))&gt;INDEX(Kalender!$B$81:$B$110,MAX(1,$F50)))),2,0))</f>
        <v>0</v>
      </c>
      <c r="KG50" s="5" t="n">
        <f aca="false">IF(Kalender!KG50&lt;&gt;1,0,IF(AND($B50&gt;0,INDEX(Kalender!KG$68:KG$77,MAX(1,$B50))&gt;INDEX(Kalender!$B$68:$B$77,MAX(1,$B50))),1,0)+IF(OR(AND($C50&gt;0,INDEX(Kalender!KG$81:KG$110,MAX(1,$C50))&gt;INDEX(Kalender!$B$81:$B$110,MAX(1,$C50))),AND($D50&gt;0,INDEX(Kalender!KG$81:KG$110,MAX(1,$D50))&gt;INDEX(Kalender!$B$81:$B$110,MAX(1,$D50))),AND($E50&gt;0,INDEX(Kalender!KG$81:KG$110,MAX(1,$E50))&gt;INDEX(Kalender!$B$81:$B$110,MAX(1,$E50))),AND($F50&gt;0,INDEX(Kalender!KG$81:KG$110,MAX(1,$F50))&gt;INDEX(Kalender!$B$81:$B$110,MAX(1,$F50)))),2,0))</f>
        <v>0</v>
      </c>
      <c r="KH50" s="5" t="n">
        <f aca="false">IF(Kalender!KH50&lt;&gt;1,0,IF(AND($B50&gt;0,INDEX(Kalender!KH$68:KH$77,MAX(1,$B50))&gt;INDEX(Kalender!$B$68:$B$77,MAX(1,$B50))),1,0)+IF(OR(AND($C50&gt;0,INDEX(Kalender!KH$81:KH$110,MAX(1,$C50))&gt;INDEX(Kalender!$B$81:$B$110,MAX(1,$C50))),AND($D50&gt;0,INDEX(Kalender!KH$81:KH$110,MAX(1,$D50))&gt;INDEX(Kalender!$B$81:$B$110,MAX(1,$D50))),AND($E50&gt;0,INDEX(Kalender!KH$81:KH$110,MAX(1,$E50))&gt;INDEX(Kalender!$B$81:$B$110,MAX(1,$E50))),AND($F50&gt;0,INDEX(Kalender!KH$81:KH$110,MAX(1,$F50))&gt;INDEX(Kalender!$B$81:$B$110,MAX(1,$F50)))),2,0))</f>
        <v>0</v>
      </c>
      <c r="KI50" s="5" t="n">
        <f aca="false">IF(Kalender!KI50&lt;&gt;1,0,IF(AND($B50&gt;0,INDEX(Kalender!KI$68:KI$77,MAX(1,$B50))&gt;INDEX(Kalender!$B$68:$B$77,MAX(1,$B50))),1,0)+IF(OR(AND($C50&gt;0,INDEX(Kalender!KI$81:KI$110,MAX(1,$C50))&gt;INDEX(Kalender!$B$81:$B$110,MAX(1,$C50))),AND($D50&gt;0,INDEX(Kalender!KI$81:KI$110,MAX(1,$D50))&gt;INDEX(Kalender!$B$81:$B$110,MAX(1,$D50))),AND($E50&gt;0,INDEX(Kalender!KI$81:KI$110,MAX(1,$E50))&gt;INDEX(Kalender!$B$81:$B$110,MAX(1,$E50))),AND($F50&gt;0,INDEX(Kalender!KI$81:KI$110,MAX(1,$F50))&gt;INDEX(Kalender!$B$81:$B$110,MAX(1,$F50)))),2,0))</f>
        <v>0</v>
      </c>
      <c r="KJ50" s="5" t="n">
        <f aca="false">IF(Kalender!KJ50&lt;&gt;1,0,IF(AND($B50&gt;0,INDEX(Kalender!KJ$68:KJ$77,MAX(1,$B50))&gt;INDEX(Kalender!$B$68:$B$77,MAX(1,$B50))),1,0)+IF(OR(AND($C50&gt;0,INDEX(Kalender!KJ$81:KJ$110,MAX(1,$C50))&gt;INDEX(Kalender!$B$81:$B$110,MAX(1,$C50))),AND($D50&gt;0,INDEX(Kalender!KJ$81:KJ$110,MAX(1,$D50))&gt;INDEX(Kalender!$B$81:$B$110,MAX(1,$D50))),AND($E50&gt;0,INDEX(Kalender!KJ$81:KJ$110,MAX(1,$E50))&gt;INDEX(Kalender!$B$81:$B$110,MAX(1,$E50))),AND($F50&gt;0,INDEX(Kalender!KJ$81:KJ$110,MAX(1,$F50))&gt;INDEX(Kalender!$B$81:$B$110,MAX(1,$F50)))),2,0))</f>
        <v>0</v>
      </c>
      <c r="KK50" s="5" t="n">
        <f aca="false">IF(Kalender!KK50&lt;&gt;1,0,IF(AND($B50&gt;0,INDEX(Kalender!KK$68:KK$77,MAX(1,$B50))&gt;INDEX(Kalender!$B$68:$B$77,MAX(1,$B50))),1,0)+IF(OR(AND($C50&gt;0,INDEX(Kalender!KK$81:KK$110,MAX(1,$C50))&gt;INDEX(Kalender!$B$81:$B$110,MAX(1,$C50))),AND($D50&gt;0,INDEX(Kalender!KK$81:KK$110,MAX(1,$D50))&gt;INDEX(Kalender!$B$81:$B$110,MAX(1,$D50))),AND($E50&gt;0,INDEX(Kalender!KK$81:KK$110,MAX(1,$E50))&gt;INDEX(Kalender!$B$81:$B$110,MAX(1,$E50))),AND($F50&gt;0,INDEX(Kalender!KK$81:KK$110,MAX(1,$F50))&gt;INDEX(Kalender!$B$81:$B$110,MAX(1,$F50)))),2,0))</f>
        <v>0</v>
      </c>
      <c r="KL50" s="5" t="n">
        <f aca="false">IF(Kalender!KL50&lt;&gt;1,0,IF(AND($B50&gt;0,INDEX(Kalender!KL$68:KL$77,MAX(1,$B50))&gt;INDEX(Kalender!$B$68:$B$77,MAX(1,$B50))),1,0)+IF(OR(AND($C50&gt;0,INDEX(Kalender!KL$81:KL$110,MAX(1,$C50))&gt;INDEX(Kalender!$B$81:$B$110,MAX(1,$C50))),AND($D50&gt;0,INDEX(Kalender!KL$81:KL$110,MAX(1,$D50))&gt;INDEX(Kalender!$B$81:$B$110,MAX(1,$D50))),AND($E50&gt;0,INDEX(Kalender!KL$81:KL$110,MAX(1,$E50))&gt;INDEX(Kalender!$B$81:$B$110,MAX(1,$E50))),AND($F50&gt;0,INDEX(Kalender!KL$81:KL$110,MAX(1,$F50))&gt;INDEX(Kalender!$B$81:$B$110,MAX(1,$F50)))),2,0))</f>
        <v>0</v>
      </c>
      <c r="KM50" s="5" t="n">
        <f aca="false">IF(Kalender!KM50&lt;&gt;1,0,IF(AND($B50&gt;0,INDEX(Kalender!KM$68:KM$77,MAX(1,$B50))&gt;INDEX(Kalender!$B$68:$B$77,MAX(1,$B50))),1,0)+IF(OR(AND($C50&gt;0,INDEX(Kalender!KM$81:KM$110,MAX(1,$C50))&gt;INDEX(Kalender!$B$81:$B$110,MAX(1,$C50))),AND($D50&gt;0,INDEX(Kalender!KM$81:KM$110,MAX(1,$D50))&gt;INDEX(Kalender!$B$81:$B$110,MAX(1,$D50))),AND($E50&gt;0,INDEX(Kalender!KM$81:KM$110,MAX(1,$E50))&gt;INDEX(Kalender!$B$81:$B$110,MAX(1,$E50))),AND($F50&gt;0,INDEX(Kalender!KM$81:KM$110,MAX(1,$F50))&gt;INDEX(Kalender!$B$81:$B$110,MAX(1,$F50)))),2,0))</f>
        <v>0</v>
      </c>
      <c r="KN50" s="5" t="n">
        <f aca="false">IF(Kalender!KN50&lt;&gt;1,0,IF(AND($B50&gt;0,INDEX(Kalender!KN$68:KN$77,MAX(1,$B50))&gt;INDEX(Kalender!$B$68:$B$77,MAX(1,$B50))),1,0)+IF(OR(AND($C50&gt;0,INDEX(Kalender!KN$81:KN$110,MAX(1,$C50))&gt;INDEX(Kalender!$B$81:$B$110,MAX(1,$C50))),AND($D50&gt;0,INDEX(Kalender!KN$81:KN$110,MAX(1,$D50))&gt;INDEX(Kalender!$B$81:$B$110,MAX(1,$D50))),AND($E50&gt;0,INDEX(Kalender!KN$81:KN$110,MAX(1,$E50))&gt;INDEX(Kalender!$B$81:$B$110,MAX(1,$E50))),AND($F50&gt;0,INDEX(Kalender!KN$81:KN$110,MAX(1,$F50))&gt;INDEX(Kalender!$B$81:$B$110,MAX(1,$F50)))),2,0))</f>
        <v>0</v>
      </c>
      <c r="KO50" s="5" t="n">
        <f aca="false">IF(Kalender!KO50&lt;&gt;1,0,IF(AND($B50&gt;0,INDEX(Kalender!KO$68:KO$77,MAX(1,$B50))&gt;INDEX(Kalender!$B$68:$B$77,MAX(1,$B50))),1,0)+IF(OR(AND($C50&gt;0,INDEX(Kalender!KO$81:KO$110,MAX(1,$C50))&gt;INDEX(Kalender!$B$81:$B$110,MAX(1,$C50))),AND($D50&gt;0,INDEX(Kalender!KO$81:KO$110,MAX(1,$D50))&gt;INDEX(Kalender!$B$81:$B$110,MAX(1,$D50))),AND($E50&gt;0,INDEX(Kalender!KO$81:KO$110,MAX(1,$E50))&gt;INDEX(Kalender!$B$81:$B$110,MAX(1,$E50))),AND($F50&gt;0,INDEX(Kalender!KO$81:KO$110,MAX(1,$F50))&gt;INDEX(Kalender!$B$81:$B$110,MAX(1,$F50)))),2,0))</f>
        <v>0</v>
      </c>
      <c r="KP50" s="5" t="n">
        <f aca="false">IF(Kalender!KP50&lt;&gt;1,0,IF(AND($B50&gt;0,INDEX(Kalender!KP$68:KP$77,MAX(1,$B50))&gt;INDEX(Kalender!$B$68:$B$77,MAX(1,$B50))),1,0)+IF(OR(AND($C50&gt;0,INDEX(Kalender!KP$81:KP$110,MAX(1,$C50))&gt;INDEX(Kalender!$B$81:$B$110,MAX(1,$C50))),AND($D50&gt;0,INDEX(Kalender!KP$81:KP$110,MAX(1,$D50))&gt;INDEX(Kalender!$B$81:$B$110,MAX(1,$D50))),AND($E50&gt;0,INDEX(Kalender!KP$81:KP$110,MAX(1,$E50))&gt;INDEX(Kalender!$B$81:$B$110,MAX(1,$E50))),AND($F50&gt;0,INDEX(Kalender!KP$81:KP$110,MAX(1,$F50))&gt;INDEX(Kalender!$B$81:$B$110,MAX(1,$F50)))),2,0))</f>
        <v>0</v>
      </c>
      <c r="KQ50" s="5" t="n">
        <f aca="false">IF(Kalender!KQ50&lt;&gt;1,0,IF(AND($B50&gt;0,INDEX(Kalender!KQ$68:KQ$77,MAX(1,$B50))&gt;INDEX(Kalender!$B$68:$B$77,MAX(1,$B50))),1,0)+IF(OR(AND($C50&gt;0,INDEX(Kalender!KQ$81:KQ$110,MAX(1,$C50))&gt;INDEX(Kalender!$B$81:$B$110,MAX(1,$C50))),AND($D50&gt;0,INDEX(Kalender!KQ$81:KQ$110,MAX(1,$D50))&gt;INDEX(Kalender!$B$81:$B$110,MAX(1,$D50))),AND($E50&gt;0,INDEX(Kalender!KQ$81:KQ$110,MAX(1,$E50))&gt;INDEX(Kalender!$B$81:$B$110,MAX(1,$E50))),AND($F50&gt;0,INDEX(Kalender!KQ$81:KQ$110,MAX(1,$F50))&gt;INDEX(Kalender!$B$81:$B$110,MAX(1,$F50)))),2,0))</f>
        <v>0</v>
      </c>
      <c r="KR50" s="5" t="n">
        <f aca="false">IF(Kalender!KR50&lt;&gt;1,0,IF(AND($B50&gt;0,INDEX(Kalender!KR$68:KR$77,MAX(1,$B50))&gt;INDEX(Kalender!$B$68:$B$77,MAX(1,$B50))),1,0)+IF(OR(AND($C50&gt;0,INDEX(Kalender!KR$81:KR$110,MAX(1,$C50))&gt;INDEX(Kalender!$B$81:$B$110,MAX(1,$C50))),AND($D50&gt;0,INDEX(Kalender!KR$81:KR$110,MAX(1,$D50))&gt;INDEX(Kalender!$B$81:$B$110,MAX(1,$D50))),AND($E50&gt;0,INDEX(Kalender!KR$81:KR$110,MAX(1,$E50))&gt;INDEX(Kalender!$B$81:$B$110,MAX(1,$E50))),AND($F50&gt;0,INDEX(Kalender!KR$81:KR$110,MAX(1,$F50))&gt;INDEX(Kalender!$B$81:$B$110,MAX(1,$F50)))),2,0))</f>
        <v>0</v>
      </c>
      <c r="KS50" s="5" t="n">
        <f aca="false">IF(Kalender!KS50&lt;&gt;1,0,IF(AND($B50&gt;0,INDEX(Kalender!KS$68:KS$77,MAX(1,$B50))&gt;INDEX(Kalender!$B$68:$B$77,MAX(1,$B50))),1,0)+IF(OR(AND($C50&gt;0,INDEX(Kalender!KS$81:KS$110,MAX(1,$C50))&gt;INDEX(Kalender!$B$81:$B$110,MAX(1,$C50))),AND($D50&gt;0,INDEX(Kalender!KS$81:KS$110,MAX(1,$D50))&gt;INDEX(Kalender!$B$81:$B$110,MAX(1,$D50))),AND($E50&gt;0,INDEX(Kalender!KS$81:KS$110,MAX(1,$E50))&gt;INDEX(Kalender!$B$81:$B$110,MAX(1,$E50))),AND($F50&gt;0,INDEX(Kalender!KS$81:KS$110,MAX(1,$F50))&gt;INDEX(Kalender!$B$81:$B$110,MAX(1,$F50)))),2,0))</f>
        <v>0</v>
      </c>
      <c r="KT50" s="5" t="n">
        <f aca="false">IF(Kalender!KT50&lt;&gt;1,0,IF(AND($B50&gt;0,INDEX(Kalender!KT$68:KT$77,MAX(1,$B50))&gt;INDEX(Kalender!$B$68:$B$77,MAX(1,$B50))),1,0)+IF(OR(AND($C50&gt;0,INDEX(Kalender!KT$81:KT$110,MAX(1,$C50))&gt;INDEX(Kalender!$B$81:$B$110,MAX(1,$C50))),AND($D50&gt;0,INDEX(Kalender!KT$81:KT$110,MAX(1,$D50))&gt;INDEX(Kalender!$B$81:$B$110,MAX(1,$D50))),AND($E50&gt;0,INDEX(Kalender!KT$81:KT$110,MAX(1,$E50))&gt;INDEX(Kalender!$B$81:$B$110,MAX(1,$E50))),AND($F50&gt;0,INDEX(Kalender!KT$81:KT$110,MAX(1,$F50))&gt;INDEX(Kalender!$B$81:$B$110,MAX(1,$F50)))),2,0))</f>
        <v>0</v>
      </c>
      <c r="KU50" s="5" t="n">
        <f aca="false">IF(Kalender!KU50&lt;&gt;1,0,IF(AND($B50&gt;0,INDEX(Kalender!KU$68:KU$77,MAX(1,$B50))&gt;INDEX(Kalender!$B$68:$B$77,MAX(1,$B50))),1,0)+IF(OR(AND($C50&gt;0,INDEX(Kalender!KU$81:KU$110,MAX(1,$C50))&gt;INDEX(Kalender!$B$81:$B$110,MAX(1,$C50))),AND($D50&gt;0,INDEX(Kalender!KU$81:KU$110,MAX(1,$D50))&gt;INDEX(Kalender!$B$81:$B$110,MAX(1,$D50))),AND($E50&gt;0,INDEX(Kalender!KU$81:KU$110,MAX(1,$E50))&gt;INDEX(Kalender!$B$81:$B$110,MAX(1,$E50))),AND($F50&gt;0,INDEX(Kalender!KU$81:KU$110,MAX(1,$F50))&gt;INDEX(Kalender!$B$81:$B$110,MAX(1,$F50)))),2,0))</f>
        <v>0</v>
      </c>
      <c r="KV50" s="5" t="n">
        <f aca="false">IF(Kalender!KV50&lt;&gt;1,0,IF(AND($B50&gt;0,INDEX(Kalender!KV$68:KV$77,MAX(1,$B50))&gt;INDEX(Kalender!$B$68:$B$77,MAX(1,$B50))),1,0)+IF(OR(AND($C50&gt;0,INDEX(Kalender!KV$81:KV$110,MAX(1,$C50))&gt;INDEX(Kalender!$B$81:$B$110,MAX(1,$C50))),AND($D50&gt;0,INDEX(Kalender!KV$81:KV$110,MAX(1,$D50))&gt;INDEX(Kalender!$B$81:$B$110,MAX(1,$D50))),AND($E50&gt;0,INDEX(Kalender!KV$81:KV$110,MAX(1,$E50))&gt;INDEX(Kalender!$B$81:$B$110,MAX(1,$E50))),AND($F50&gt;0,INDEX(Kalender!KV$81:KV$110,MAX(1,$F50))&gt;INDEX(Kalender!$B$81:$B$110,MAX(1,$F50)))),2,0))</f>
        <v>0</v>
      </c>
      <c r="KW50" s="5" t="n">
        <f aca="false">IF(Kalender!KW50&lt;&gt;1,0,IF(AND($B50&gt;0,INDEX(Kalender!KW$68:KW$77,MAX(1,$B50))&gt;INDEX(Kalender!$B$68:$B$77,MAX(1,$B50))),1,0)+IF(OR(AND($C50&gt;0,INDEX(Kalender!KW$81:KW$110,MAX(1,$C50))&gt;INDEX(Kalender!$B$81:$B$110,MAX(1,$C50))),AND($D50&gt;0,INDEX(Kalender!KW$81:KW$110,MAX(1,$D50))&gt;INDEX(Kalender!$B$81:$B$110,MAX(1,$D50))),AND($E50&gt;0,INDEX(Kalender!KW$81:KW$110,MAX(1,$E50))&gt;INDEX(Kalender!$B$81:$B$110,MAX(1,$E50))),AND($F50&gt;0,INDEX(Kalender!KW$81:KW$110,MAX(1,$F50))&gt;INDEX(Kalender!$B$81:$B$110,MAX(1,$F50)))),2,0))</f>
        <v>0</v>
      </c>
      <c r="KX50" s="5" t="n">
        <f aca="false">IF(Kalender!KX50&lt;&gt;1,0,IF(AND($B50&gt;0,INDEX(Kalender!KX$68:KX$77,MAX(1,$B50))&gt;INDEX(Kalender!$B$68:$B$77,MAX(1,$B50))),1,0)+IF(OR(AND($C50&gt;0,INDEX(Kalender!KX$81:KX$110,MAX(1,$C50))&gt;INDEX(Kalender!$B$81:$B$110,MAX(1,$C50))),AND($D50&gt;0,INDEX(Kalender!KX$81:KX$110,MAX(1,$D50))&gt;INDEX(Kalender!$B$81:$B$110,MAX(1,$D50))),AND($E50&gt;0,INDEX(Kalender!KX$81:KX$110,MAX(1,$E50))&gt;INDEX(Kalender!$B$81:$B$110,MAX(1,$E50))),AND($F50&gt;0,INDEX(Kalender!KX$81:KX$110,MAX(1,$F50))&gt;INDEX(Kalender!$B$81:$B$110,MAX(1,$F50)))),2,0))</f>
        <v>0</v>
      </c>
      <c r="KY50" s="5" t="n">
        <f aca="false">IF(Kalender!KY50&lt;&gt;1,0,IF(AND($B50&gt;0,INDEX(Kalender!KY$68:KY$77,MAX(1,$B50))&gt;INDEX(Kalender!$B$68:$B$77,MAX(1,$B50))),1,0)+IF(OR(AND($C50&gt;0,INDEX(Kalender!KY$81:KY$110,MAX(1,$C50))&gt;INDEX(Kalender!$B$81:$B$110,MAX(1,$C50))),AND($D50&gt;0,INDEX(Kalender!KY$81:KY$110,MAX(1,$D50))&gt;INDEX(Kalender!$B$81:$B$110,MAX(1,$D50))),AND($E50&gt;0,INDEX(Kalender!KY$81:KY$110,MAX(1,$E50))&gt;INDEX(Kalender!$B$81:$B$110,MAX(1,$E50))),AND($F50&gt;0,INDEX(Kalender!KY$81:KY$110,MAX(1,$F50))&gt;INDEX(Kalender!$B$81:$B$110,MAX(1,$F50)))),2,0))</f>
        <v>0</v>
      </c>
      <c r="KZ50" s="5" t="n">
        <f aca="false">IF(Kalender!KZ50&lt;&gt;1,0,IF(AND($B50&gt;0,INDEX(Kalender!KZ$68:KZ$77,MAX(1,$B50))&gt;INDEX(Kalender!$B$68:$B$77,MAX(1,$B50))),1,0)+IF(OR(AND($C50&gt;0,INDEX(Kalender!KZ$81:KZ$110,MAX(1,$C50))&gt;INDEX(Kalender!$B$81:$B$110,MAX(1,$C50))),AND($D50&gt;0,INDEX(Kalender!KZ$81:KZ$110,MAX(1,$D50))&gt;INDEX(Kalender!$B$81:$B$110,MAX(1,$D50))),AND($E50&gt;0,INDEX(Kalender!KZ$81:KZ$110,MAX(1,$E50))&gt;INDEX(Kalender!$B$81:$B$110,MAX(1,$E50))),AND($F50&gt;0,INDEX(Kalender!KZ$81:KZ$110,MAX(1,$F50))&gt;INDEX(Kalender!$B$81:$B$110,MAX(1,$F50)))),2,0))</f>
        <v>0</v>
      </c>
      <c r="LA50" s="5" t="n">
        <f aca="false">IF(Kalender!LA50&lt;&gt;1,0,IF(AND($B50&gt;0,INDEX(Kalender!LA$68:LA$77,MAX(1,$B50))&gt;INDEX(Kalender!$B$68:$B$77,MAX(1,$B50))),1,0)+IF(OR(AND($C50&gt;0,INDEX(Kalender!LA$81:LA$110,MAX(1,$C50))&gt;INDEX(Kalender!$B$81:$B$110,MAX(1,$C50))),AND($D50&gt;0,INDEX(Kalender!LA$81:LA$110,MAX(1,$D50))&gt;INDEX(Kalender!$B$81:$B$110,MAX(1,$D50))),AND($E50&gt;0,INDEX(Kalender!LA$81:LA$110,MAX(1,$E50))&gt;INDEX(Kalender!$B$81:$B$110,MAX(1,$E50))),AND($F50&gt;0,INDEX(Kalender!LA$81:LA$110,MAX(1,$F50))&gt;INDEX(Kalender!$B$81:$B$110,MAX(1,$F50)))),2,0))</f>
        <v>0</v>
      </c>
      <c r="LB50" s="5" t="n">
        <f aca="false">IF(Kalender!LB50&lt;&gt;1,0,IF(AND($B50&gt;0,INDEX(Kalender!LB$68:LB$77,MAX(1,$B50))&gt;INDEX(Kalender!$B$68:$B$77,MAX(1,$B50))),1,0)+IF(OR(AND($C50&gt;0,INDEX(Kalender!LB$81:LB$110,MAX(1,$C50))&gt;INDEX(Kalender!$B$81:$B$110,MAX(1,$C50))),AND($D50&gt;0,INDEX(Kalender!LB$81:LB$110,MAX(1,$D50))&gt;INDEX(Kalender!$B$81:$B$110,MAX(1,$D50))),AND($E50&gt;0,INDEX(Kalender!LB$81:LB$110,MAX(1,$E50))&gt;INDEX(Kalender!$B$81:$B$110,MAX(1,$E50))),AND($F50&gt;0,INDEX(Kalender!LB$81:LB$110,MAX(1,$F50))&gt;INDEX(Kalender!$B$81:$B$110,MAX(1,$F50)))),2,0))</f>
        <v>0</v>
      </c>
      <c r="LC50" s="5" t="n">
        <f aca="false">IF(Kalender!LC50&lt;&gt;1,0,IF(AND($B50&gt;0,INDEX(Kalender!LC$68:LC$77,MAX(1,$B50))&gt;INDEX(Kalender!$B$68:$B$77,MAX(1,$B50))),1,0)+IF(OR(AND($C50&gt;0,INDEX(Kalender!LC$81:LC$110,MAX(1,$C50))&gt;INDEX(Kalender!$B$81:$B$110,MAX(1,$C50))),AND($D50&gt;0,INDEX(Kalender!LC$81:LC$110,MAX(1,$D50))&gt;INDEX(Kalender!$B$81:$B$110,MAX(1,$D50))),AND($E50&gt;0,INDEX(Kalender!LC$81:LC$110,MAX(1,$E50))&gt;INDEX(Kalender!$B$81:$B$110,MAX(1,$E50))),AND($F50&gt;0,INDEX(Kalender!LC$81:LC$110,MAX(1,$F50))&gt;INDEX(Kalender!$B$81:$B$110,MAX(1,$F50)))),2,0))</f>
        <v>0</v>
      </c>
      <c r="LD50" s="5" t="n">
        <f aca="false">IF(Kalender!LD50&lt;&gt;1,0,IF(AND($B50&gt;0,INDEX(Kalender!LD$68:LD$77,MAX(1,$B50))&gt;INDEX(Kalender!$B$68:$B$77,MAX(1,$B50))),1,0)+IF(OR(AND($C50&gt;0,INDEX(Kalender!LD$81:LD$110,MAX(1,$C50))&gt;INDEX(Kalender!$B$81:$B$110,MAX(1,$C50))),AND($D50&gt;0,INDEX(Kalender!LD$81:LD$110,MAX(1,$D50))&gt;INDEX(Kalender!$B$81:$B$110,MAX(1,$D50))),AND($E50&gt;0,INDEX(Kalender!LD$81:LD$110,MAX(1,$E50))&gt;INDEX(Kalender!$B$81:$B$110,MAX(1,$E50))),AND($F50&gt;0,INDEX(Kalender!LD$81:LD$110,MAX(1,$F50))&gt;INDEX(Kalender!$B$81:$B$110,MAX(1,$F50)))),2,0))</f>
        <v>0</v>
      </c>
      <c r="LE50" s="5" t="n">
        <f aca="false">IF(Kalender!LE50&lt;&gt;1,0,IF(AND($B50&gt;0,INDEX(Kalender!LE$68:LE$77,MAX(1,$B50))&gt;INDEX(Kalender!$B$68:$B$77,MAX(1,$B50))),1,0)+IF(OR(AND($C50&gt;0,INDEX(Kalender!LE$81:LE$110,MAX(1,$C50))&gt;INDEX(Kalender!$B$81:$B$110,MAX(1,$C50))),AND($D50&gt;0,INDEX(Kalender!LE$81:LE$110,MAX(1,$D50))&gt;INDEX(Kalender!$B$81:$B$110,MAX(1,$D50))),AND($E50&gt;0,INDEX(Kalender!LE$81:LE$110,MAX(1,$E50))&gt;INDEX(Kalender!$B$81:$B$110,MAX(1,$E50))),AND($F50&gt;0,INDEX(Kalender!LE$81:LE$110,MAX(1,$F50))&gt;INDEX(Kalender!$B$81:$B$110,MAX(1,$F50)))),2,0))</f>
        <v>0</v>
      </c>
      <c r="LF50" s="5" t="n">
        <f aca="false">IF(Kalender!LF50&lt;&gt;1,0,IF(AND($B50&gt;0,INDEX(Kalender!LF$68:LF$77,MAX(1,$B50))&gt;INDEX(Kalender!$B$68:$B$77,MAX(1,$B50))),1,0)+IF(OR(AND($C50&gt;0,INDEX(Kalender!LF$81:LF$110,MAX(1,$C50))&gt;INDEX(Kalender!$B$81:$B$110,MAX(1,$C50))),AND($D50&gt;0,INDEX(Kalender!LF$81:LF$110,MAX(1,$D50))&gt;INDEX(Kalender!$B$81:$B$110,MAX(1,$D50))),AND($E50&gt;0,INDEX(Kalender!LF$81:LF$110,MAX(1,$E50))&gt;INDEX(Kalender!$B$81:$B$110,MAX(1,$E50))),AND($F50&gt;0,INDEX(Kalender!LF$81:LF$110,MAX(1,$F50))&gt;INDEX(Kalender!$B$81:$B$110,MAX(1,$F50)))),2,0))</f>
        <v>0</v>
      </c>
      <c r="LG50" s="5" t="n">
        <f aca="false">IF(Kalender!LG50&lt;&gt;1,0,IF(AND($B50&gt;0,INDEX(Kalender!LG$68:LG$77,MAX(1,$B50))&gt;INDEX(Kalender!$B$68:$B$77,MAX(1,$B50))),1,0)+IF(OR(AND($C50&gt;0,INDEX(Kalender!LG$81:LG$110,MAX(1,$C50))&gt;INDEX(Kalender!$B$81:$B$110,MAX(1,$C50))),AND($D50&gt;0,INDEX(Kalender!LG$81:LG$110,MAX(1,$D50))&gt;INDEX(Kalender!$B$81:$B$110,MAX(1,$D50))),AND($E50&gt;0,INDEX(Kalender!LG$81:LG$110,MAX(1,$E50))&gt;INDEX(Kalender!$B$81:$B$110,MAX(1,$E50))),AND($F50&gt;0,INDEX(Kalender!LG$81:LG$110,MAX(1,$F50))&gt;INDEX(Kalender!$B$81:$B$110,MAX(1,$F50)))),2,0))</f>
        <v>0</v>
      </c>
      <c r="LH50" s="5" t="n">
        <f aca="false">IF(Kalender!LH50&lt;&gt;1,0,IF(AND($B50&gt;0,INDEX(Kalender!LH$68:LH$77,MAX(1,$B50))&gt;INDEX(Kalender!$B$68:$B$77,MAX(1,$B50))),1,0)+IF(OR(AND($C50&gt;0,INDEX(Kalender!LH$81:LH$110,MAX(1,$C50))&gt;INDEX(Kalender!$B$81:$B$110,MAX(1,$C50))),AND($D50&gt;0,INDEX(Kalender!LH$81:LH$110,MAX(1,$D50))&gt;INDEX(Kalender!$B$81:$B$110,MAX(1,$D50))),AND($E50&gt;0,INDEX(Kalender!LH$81:LH$110,MAX(1,$E50))&gt;INDEX(Kalender!$B$81:$B$110,MAX(1,$E50))),AND($F50&gt;0,INDEX(Kalender!LH$81:LH$110,MAX(1,$F50))&gt;INDEX(Kalender!$B$81:$B$110,MAX(1,$F50)))),2,0))</f>
        <v>0</v>
      </c>
      <c r="LI50" s="5" t="n">
        <f aca="false">IF(Kalender!LI50&lt;&gt;1,0,IF(AND($B50&gt;0,INDEX(Kalender!LI$68:LI$77,MAX(1,$B50))&gt;INDEX(Kalender!$B$68:$B$77,MAX(1,$B50))),1,0)+IF(OR(AND($C50&gt;0,INDEX(Kalender!LI$81:LI$110,MAX(1,$C50))&gt;INDEX(Kalender!$B$81:$B$110,MAX(1,$C50))),AND($D50&gt;0,INDEX(Kalender!LI$81:LI$110,MAX(1,$D50))&gt;INDEX(Kalender!$B$81:$B$110,MAX(1,$D50))),AND($E50&gt;0,INDEX(Kalender!LI$81:LI$110,MAX(1,$E50))&gt;INDEX(Kalender!$B$81:$B$110,MAX(1,$E50))),AND($F50&gt;0,INDEX(Kalender!LI$81:LI$110,MAX(1,$F50))&gt;INDEX(Kalender!$B$81:$B$110,MAX(1,$F50)))),2,0))</f>
        <v>0</v>
      </c>
      <c r="LJ50" s="5" t="n">
        <f aca="false">IF(Kalender!LJ50&lt;&gt;1,0,IF(AND($B50&gt;0,INDEX(Kalender!LJ$68:LJ$77,MAX(1,$B50))&gt;INDEX(Kalender!$B$68:$B$77,MAX(1,$B50))),1,0)+IF(OR(AND($C50&gt;0,INDEX(Kalender!LJ$81:LJ$110,MAX(1,$C50))&gt;INDEX(Kalender!$B$81:$B$110,MAX(1,$C50))),AND($D50&gt;0,INDEX(Kalender!LJ$81:LJ$110,MAX(1,$D50))&gt;INDEX(Kalender!$B$81:$B$110,MAX(1,$D50))),AND($E50&gt;0,INDEX(Kalender!LJ$81:LJ$110,MAX(1,$E50))&gt;INDEX(Kalender!$B$81:$B$110,MAX(1,$E50))),AND($F50&gt;0,INDEX(Kalender!LJ$81:LJ$110,MAX(1,$F50))&gt;INDEX(Kalender!$B$81:$B$110,MAX(1,$F50)))),2,0))</f>
        <v>0</v>
      </c>
      <c r="LK50" s="5" t="n">
        <f aca="false">IF(Kalender!LK50&lt;&gt;1,0,IF(AND($B50&gt;0,INDEX(Kalender!LK$68:LK$77,MAX(1,$B50))&gt;INDEX(Kalender!$B$68:$B$77,MAX(1,$B50))),1,0)+IF(OR(AND($C50&gt;0,INDEX(Kalender!LK$81:LK$110,MAX(1,$C50))&gt;INDEX(Kalender!$B$81:$B$110,MAX(1,$C50))),AND($D50&gt;0,INDEX(Kalender!LK$81:LK$110,MAX(1,$D50))&gt;INDEX(Kalender!$B$81:$B$110,MAX(1,$D50))),AND($E50&gt;0,INDEX(Kalender!LK$81:LK$110,MAX(1,$E50))&gt;INDEX(Kalender!$B$81:$B$110,MAX(1,$E50))),AND($F50&gt;0,INDEX(Kalender!LK$81:LK$110,MAX(1,$F50))&gt;INDEX(Kalender!$B$81:$B$110,MAX(1,$F50)))),2,0))</f>
        <v>0</v>
      </c>
      <c r="LL50" s="5" t="n">
        <f aca="false">IF(Kalender!LL50&lt;&gt;1,0,IF(AND($B50&gt;0,INDEX(Kalender!LL$68:LL$77,MAX(1,$B50))&gt;INDEX(Kalender!$B$68:$B$77,MAX(1,$B50))),1,0)+IF(OR(AND($C50&gt;0,INDEX(Kalender!LL$81:LL$110,MAX(1,$C50))&gt;INDEX(Kalender!$B$81:$B$110,MAX(1,$C50))),AND($D50&gt;0,INDEX(Kalender!LL$81:LL$110,MAX(1,$D50))&gt;INDEX(Kalender!$B$81:$B$110,MAX(1,$D50))),AND($E50&gt;0,INDEX(Kalender!LL$81:LL$110,MAX(1,$E50))&gt;INDEX(Kalender!$B$81:$B$110,MAX(1,$E50))),AND($F50&gt;0,INDEX(Kalender!LL$81:LL$110,MAX(1,$F50))&gt;INDEX(Kalender!$B$81:$B$110,MAX(1,$F50)))),2,0))</f>
        <v>0</v>
      </c>
      <c r="LM50" s="5" t="n">
        <f aca="false">IF(Kalender!LM50&lt;&gt;1,0,IF(AND($B50&gt;0,INDEX(Kalender!LM$68:LM$77,MAX(1,$B50))&gt;INDEX(Kalender!$B$68:$B$77,MAX(1,$B50))),1,0)+IF(OR(AND($C50&gt;0,INDEX(Kalender!LM$81:LM$110,MAX(1,$C50))&gt;INDEX(Kalender!$B$81:$B$110,MAX(1,$C50))),AND($D50&gt;0,INDEX(Kalender!LM$81:LM$110,MAX(1,$D50))&gt;INDEX(Kalender!$B$81:$B$110,MAX(1,$D50))),AND($E50&gt;0,INDEX(Kalender!LM$81:LM$110,MAX(1,$E50))&gt;INDEX(Kalender!$B$81:$B$110,MAX(1,$E50))),AND($F50&gt;0,INDEX(Kalender!LM$81:LM$110,MAX(1,$F50))&gt;INDEX(Kalender!$B$81:$B$110,MAX(1,$F50)))),2,0))</f>
        <v>0</v>
      </c>
      <c r="LN50" s="5" t="n">
        <f aca="false">IF(Kalender!LN50&lt;&gt;1,0,IF(AND($B50&gt;0,INDEX(Kalender!LN$68:LN$77,MAX(1,$B50))&gt;INDEX(Kalender!$B$68:$B$77,MAX(1,$B50))),1,0)+IF(OR(AND($C50&gt;0,INDEX(Kalender!LN$81:LN$110,MAX(1,$C50))&gt;INDEX(Kalender!$B$81:$B$110,MAX(1,$C50))),AND($D50&gt;0,INDEX(Kalender!LN$81:LN$110,MAX(1,$D50))&gt;INDEX(Kalender!$B$81:$B$110,MAX(1,$D50))),AND($E50&gt;0,INDEX(Kalender!LN$81:LN$110,MAX(1,$E50))&gt;INDEX(Kalender!$B$81:$B$110,MAX(1,$E50))),AND($F50&gt;0,INDEX(Kalender!LN$81:LN$110,MAX(1,$F50))&gt;INDEX(Kalender!$B$81:$B$110,MAX(1,$F50)))),2,0))</f>
        <v>0</v>
      </c>
      <c r="LO50" s="5" t="n">
        <f aca="false">IF(Kalender!LO50&lt;&gt;1,0,IF(AND($B50&gt;0,INDEX(Kalender!LO$68:LO$77,MAX(1,$B50))&gt;INDEX(Kalender!$B$68:$B$77,MAX(1,$B50))),1,0)+IF(OR(AND($C50&gt;0,INDEX(Kalender!LO$81:LO$110,MAX(1,$C50))&gt;INDEX(Kalender!$B$81:$B$110,MAX(1,$C50))),AND($D50&gt;0,INDEX(Kalender!LO$81:LO$110,MAX(1,$D50))&gt;INDEX(Kalender!$B$81:$B$110,MAX(1,$D50))),AND($E50&gt;0,INDEX(Kalender!LO$81:LO$110,MAX(1,$E50))&gt;INDEX(Kalender!$B$81:$B$110,MAX(1,$E50))),AND($F50&gt;0,INDEX(Kalender!LO$81:LO$110,MAX(1,$F50))&gt;INDEX(Kalender!$B$81:$B$110,MAX(1,$F50)))),2,0))</f>
        <v>0</v>
      </c>
      <c r="LP50" s="5" t="n">
        <f aca="false">IF(Kalender!LP50&lt;&gt;1,0,IF(AND($B50&gt;0,INDEX(Kalender!LP$68:LP$77,MAX(1,$B50))&gt;INDEX(Kalender!$B$68:$B$77,MAX(1,$B50))),1,0)+IF(OR(AND($C50&gt;0,INDEX(Kalender!LP$81:LP$110,MAX(1,$C50))&gt;INDEX(Kalender!$B$81:$B$110,MAX(1,$C50))),AND($D50&gt;0,INDEX(Kalender!LP$81:LP$110,MAX(1,$D50))&gt;INDEX(Kalender!$B$81:$B$110,MAX(1,$D50))),AND($E50&gt;0,INDEX(Kalender!LP$81:LP$110,MAX(1,$E50))&gt;INDEX(Kalender!$B$81:$B$110,MAX(1,$E50))),AND($F50&gt;0,INDEX(Kalender!LP$81:LP$110,MAX(1,$F50))&gt;INDEX(Kalender!$B$81:$B$110,MAX(1,$F50)))),2,0))</f>
        <v>0</v>
      </c>
      <c r="LQ50" s="5" t="n">
        <f aca="false">IF(Kalender!LQ50&lt;&gt;1,0,IF(AND($B50&gt;0,INDEX(Kalender!LQ$68:LQ$77,MAX(1,$B50))&gt;INDEX(Kalender!$B$68:$B$77,MAX(1,$B50))),1,0)+IF(OR(AND($C50&gt;0,INDEX(Kalender!LQ$81:LQ$110,MAX(1,$C50))&gt;INDEX(Kalender!$B$81:$B$110,MAX(1,$C50))),AND($D50&gt;0,INDEX(Kalender!LQ$81:LQ$110,MAX(1,$D50))&gt;INDEX(Kalender!$B$81:$B$110,MAX(1,$D50))),AND($E50&gt;0,INDEX(Kalender!LQ$81:LQ$110,MAX(1,$E50))&gt;INDEX(Kalender!$B$81:$B$110,MAX(1,$E50))),AND($F50&gt;0,INDEX(Kalender!LQ$81:LQ$110,MAX(1,$F50))&gt;INDEX(Kalender!$B$81:$B$110,MAX(1,$F50)))),2,0))</f>
        <v>0</v>
      </c>
      <c r="LR50" s="5" t="n">
        <f aca="false">IF(Kalender!LR50&lt;&gt;1,0,IF(AND($B50&gt;0,INDEX(Kalender!LR$68:LR$77,MAX(1,$B50))&gt;INDEX(Kalender!$B$68:$B$77,MAX(1,$B50))),1,0)+IF(OR(AND($C50&gt;0,INDEX(Kalender!LR$81:LR$110,MAX(1,$C50))&gt;INDEX(Kalender!$B$81:$B$110,MAX(1,$C50))),AND($D50&gt;0,INDEX(Kalender!LR$81:LR$110,MAX(1,$D50))&gt;INDEX(Kalender!$B$81:$B$110,MAX(1,$D50))),AND($E50&gt;0,INDEX(Kalender!LR$81:LR$110,MAX(1,$E50))&gt;INDEX(Kalender!$B$81:$B$110,MAX(1,$E50))),AND($F50&gt;0,INDEX(Kalender!LR$81:LR$110,MAX(1,$F50))&gt;INDEX(Kalender!$B$81:$B$110,MAX(1,$F50)))),2,0))</f>
        <v>0</v>
      </c>
      <c r="LS50" s="5" t="n">
        <f aca="false">IF(Kalender!LS50&lt;&gt;1,0,IF(AND($B50&gt;0,INDEX(Kalender!LS$68:LS$77,MAX(1,$B50))&gt;INDEX(Kalender!$B$68:$B$77,MAX(1,$B50))),1,0)+IF(OR(AND($C50&gt;0,INDEX(Kalender!LS$81:LS$110,MAX(1,$C50))&gt;INDEX(Kalender!$B$81:$B$110,MAX(1,$C50))),AND($D50&gt;0,INDEX(Kalender!LS$81:LS$110,MAX(1,$D50))&gt;INDEX(Kalender!$B$81:$B$110,MAX(1,$D50))),AND($E50&gt;0,INDEX(Kalender!LS$81:LS$110,MAX(1,$E50))&gt;INDEX(Kalender!$B$81:$B$110,MAX(1,$E50))),AND($F50&gt;0,INDEX(Kalender!LS$81:LS$110,MAX(1,$F50))&gt;INDEX(Kalender!$B$81:$B$110,MAX(1,$F50)))),2,0))</f>
        <v>0</v>
      </c>
      <c r="LT50" s="5" t="n">
        <f aca="false">IF(Kalender!LT50&lt;&gt;1,0,IF(AND($B50&gt;0,INDEX(Kalender!LT$68:LT$77,MAX(1,$B50))&gt;INDEX(Kalender!$B$68:$B$77,MAX(1,$B50))),1,0)+IF(OR(AND($C50&gt;0,INDEX(Kalender!LT$81:LT$110,MAX(1,$C50))&gt;INDEX(Kalender!$B$81:$B$110,MAX(1,$C50))),AND($D50&gt;0,INDEX(Kalender!LT$81:LT$110,MAX(1,$D50))&gt;INDEX(Kalender!$B$81:$B$110,MAX(1,$D50))),AND($E50&gt;0,INDEX(Kalender!LT$81:LT$110,MAX(1,$E50))&gt;INDEX(Kalender!$B$81:$B$110,MAX(1,$E50))),AND($F50&gt;0,INDEX(Kalender!LT$81:LT$110,MAX(1,$F50))&gt;INDEX(Kalender!$B$81:$B$110,MAX(1,$F50)))),2,0))</f>
        <v>0</v>
      </c>
      <c r="LU50" s="5" t="n">
        <f aca="false">IF(Kalender!LU50&lt;&gt;1,0,IF(AND($B50&gt;0,INDEX(Kalender!LU$68:LU$77,MAX(1,$B50))&gt;INDEX(Kalender!$B$68:$B$77,MAX(1,$B50))),1,0)+IF(OR(AND($C50&gt;0,INDEX(Kalender!LU$81:LU$110,MAX(1,$C50))&gt;INDEX(Kalender!$B$81:$B$110,MAX(1,$C50))),AND($D50&gt;0,INDEX(Kalender!LU$81:LU$110,MAX(1,$D50))&gt;INDEX(Kalender!$B$81:$B$110,MAX(1,$D50))),AND($E50&gt;0,INDEX(Kalender!LU$81:LU$110,MAX(1,$E50))&gt;INDEX(Kalender!$B$81:$B$110,MAX(1,$E50))),AND($F50&gt;0,INDEX(Kalender!LU$81:LU$110,MAX(1,$F50))&gt;INDEX(Kalender!$B$81:$B$110,MAX(1,$F50)))),2,0))</f>
        <v>0</v>
      </c>
      <c r="LV50" s="5" t="n">
        <f aca="false">IF(Kalender!LV50&lt;&gt;1,0,IF(AND($B50&gt;0,INDEX(Kalender!LV$68:LV$77,MAX(1,$B50))&gt;INDEX(Kalender!$B$68:$B$77,MAX(1,$B50))),1,0)+IF(OR(AND($C50&gt;0,INDEX(Kalender!LV$81:LV$110,MAX(1,$C50))&gt;INDEX(Kalender!$B$81:$B$110,MAX(1,$C50))),AND($D50&gt;0,INDEX(Kalender!LV$81:LV$110,MAX(1,$D50))&gt;INDEX(Kalender!$B$81:$B$110,MAX(1,$D50))),AND($E50&gt;0,INDEX(Kalender!LV$81:LV$110,MAX(1,$E50))&gt;INDEX(Kalender!$B$81:$B$110,MAX(1,$E50))),AND($F50&gt;0,INDEX(Kalender!LV$81:LV$110,MAX(1,$F50))&gt;INDEX(Kalender!$B$81:$B$110,MAX(1,$F50)))),2,0))</f>
        <v>0</v>
      </c>
      <c r="LW50" s="5" t="n">
        <f aca="false">IF(Kalender!LW50&lt;&gt;1,0,IF(AND($B50&gt;0,INDEX(Kalender!LW$68:LW$77,MAX(1,$B50))&gt;INDEX(Kalender!$B$68:$B$77,MAX(1,$B50))),1,0)+IF(OR(AND($C50&gt;0,INDEX(Kalender!LW$81:LW$110,MAX(1,$C50))&gt;INDEX(Kalender!$B$81:$B$110,MAX(1,$C50))),AND($D50&gt;0,INDEX(Kalender!LW$81:LW$110,MAX(1,$D50))&gt;INDEX(Kalender!$B$81:$B$110,MAX(1,$D50))),AND($E50&gt;0,INDEX(Kalender!LW$81:LW$110,MAX(1,$E50))&gt;INDEX(Kalender!$B$81:$B$110,MAX(1,$E50))),AND($F50&gt;0,INDEX(Kalender!LW$81:LW$110,MAX(1,$F50))&gt;INDEX(Kalender!$B$81:$B$110,MAX(1,$F50)))),2,0))</f>
        <v>0</v>
      </c>
      <c r="LX50" s="5" t="n">
        <f aca="false">IF(Kalender!LX50&lt;&gt;1,0,IF(AND($B50&gt;0,INDEX(Kalender!LX$68:LX$77,MAX(1,$B50))&gt;INDEX(Kalender!$B$68:$B$77,MAX(1,$B50))),1,0)+IF(OR(AND($C50&gt;0,INDEX(Kalender!LX$81:LX$110,MAX(1,$C50))&gt;INDEX(Kalender!$B$81:$B$110,MAX(1,$C50))),AND($D50&gt;0,INDEX(Kalender!LX$81:LX$110,MAX(1,$D50))&gt;INDEX(Kalender!$B$81:$B$110,MAX(1,$D50))),AND($E50&gt;0,INDEX(Kalender!LX$81:LX$110,MAX(1,$E50))&gt;INDEX(Kalender!$B$81:$B$110,MAX(1,$E50))),AND($F50&gt;0,INDEX(Kalender!LX$81:LX$110,MAX(1,$F50))&gt;INDEX(Kalender!$B$81:$B$110,MAX(1,$F50)))),2,0))</f>
        <v>0</v>
      </c>
      <c r="LY50" s="5" t="n">
        <f aca="false">IF(Kalender!LY50&lt;&gt;1,0,IF(AND($B50&gt;0,INDEX(Kalender!LY$68:LY$77,MAX(1,$B50))&gt;INDEX(Kalender!$B$68:$B$77,MAX(1,$B50))),1,0)+IF(OR(AND($C50&gt;0,INDEX(Kalender!LY$81:LY$110,MAX(1,$C50))&gt;INDEX(Kalender!$B$81:$B$110,MAX(1,$C50))),AND($D50&gt;0,INDEX(Kalender!LY$81:LY$110,MAX(1,$D50))&gt;INDEX(Kalender!$B$81:$B$110,MAX(1,$D50))),AND($E50&gt;0,INDEX(Kalender!LY$81:LY$110,MAX(1,$E50))&gt;INDEX(Kalender!$B$81:$B$110,MAX(1,$E50))),AND($F50&gt;0,INDEX(Kalender!LY$81:LY$110,MAX(1,$F50))&gt;INDEX(Kalender!$B$81:$B$110,MAX(1,$F50)))),2,0))</f>
        <v>0</v>
      </c>
      <c r="LZ50" s="5" t="n">
        <f aca="false">IF(Kalender!LZ50&lt;&gt;1,0,IF(AND($B50&gt;0,INDEX(Kalender!LZ$68:LZ$77,MAX(1,$B50))&gt;INDEX(Kalender!$B$68:$B$77,MAX(1,$B50))),1,0)+IF(OR(AND($C50&gt;0,INDEX(Kalender!LZ$81:LZ$110,MAX(1,$C50))&gt;INDEX(Kalender!$B$81:$B$110,MAX(1,$C50))),AND($D50&gt;0,INDEX(Kalender!LZ$81:LZ$110,MAX(1,$D50))&gt;INDEX(Kalender!$B$81:$B$110,MAX(1,$D50))),AND($E50&gt;0,INDEX(Kalender!LZ$81:LZ$110,MAX(1,$E50))&gt;INDEX(Kalender!$B$81:$B$110,MAX(1,$E50))),AND($F50&gt;0,INDEX(Kalender!LZ$81:LZ$110,MAX(1,$F50))&gt;INDEX(Kalender!$B$81:$B$110,MAX(1,$F50)))),2,0))</f>
        <v>0</v>
      </c>
      <c r="MA50" s="5" t="n">
        <f aca="false">IF(Kalender!MA50&lt;&gt;1,0,IF(AND($B50&gt;0,INDEX(Kalender!MA$68:MA$77,MAX(1,$B50))&gt;INDEX(Kalender!$B$68:$B$77,MAX(1,$B50))),1,0)+IF(OR(AND($C50&gt;0,INDEX(Kalender!MA$81:MA$110,MAX(1,$C50))&gt;INDEX(Kalender!$B$81:$B$110,MAX(1,$C50))),AND($D50&gt;0,INDEX(Kalender!MA$81:MA$110,MAX(1,$D50))&gt;INDEX(Kalender!$B$81:$B$110,MAX(1,$D50))),AND($E50&gt;0,INDEX(Kalender!MA$81:MA$110,MAX(1,$E50))&gt;INDEX(Kalender!$B$81:$B$110,MAX(1,$E50))),AND($F50&gt;0,INDEX(Kalender!MA$81:MA$110,MAX(1,$F50))&gt;INDEX(Kalender!$B$81:$B$110,MAX(1,$F50)))),2,0))</f>
        <v>0</v>
      </c>
      <c r="MB50" s="5" t="n">
        <f aca="false">IF(Kalender!MB50&lt;&gt;1,0,IF(AND($B50&gt;0,INDEX(Kalender!MB$68:MB$77,MAX(1,$B50))&gt;INDEX(Kalender!$B$68:$B$77,MAX(1,$B50))),1,0)+IF(OR(AND($C50&gt;0,INDEX(Kalender!MB$81:MB$110,MAX(1,$C50))&gt;INDEX(Kalender!$B$81:$B$110,MAX(1,$C50))),AND($D50&gt;0,INDEX(Kalender!MB$81:MB$110,MAX(1,$D50))&gt;INDEX(Kalender!$B$81:$B$110,MAX(1,$D50))),AND($E50&gt;0,INDEX(Kalender!MB$81:MB$110,MAX(1,$E50))&gt;INDEX(Kalender!$B$81:$B$110,MAX(1,$E50))),AND($F50&gt;0,INDEX(Kalender!MB$81:MB$110,MAX(1,$F50))&gt;INDEX(Kalender!$B$81:$B$110,MAX(1,$F50)))),2,0))</f>
        <v>0</v>
      </c>
      <c r="MC50" s="5" t="n">
        <f aca="false">IF(Kalender!MC50&lt;&gt;1,0,IF(AND($B50&gt;0,INDEX(Kalender!MC$68:MC$77,MAX(1,$B50))&gt;INDEX(Kalender!$B$68:$B$77,MAX(1,$B50))),1,0)+IF(OR(AND($C50&gt;0,INDEX(Kalender!MC$81:MC$110,MAX(1,$C50))&gt;INDEX(Kalender!$B$81:$B$110,MAX(1,$C50))),AND($D50&gt;0,INDEX(Kalender!MC$81:MC$110,MAX(1,$D50))&gt;INDEX(Kalender!$B$81:$B$110,MAX(1,$D50))),AND($E50&gt;0,INDEX(Kalender!MC$81:MC$110,MAX(1,$E50))&gt;INDEX(Kalender!$B$81:$B$110,MAX(1,$E50))),AND($F50&gt;0,INDEX(Kalender!MC$81:MC$110,MAX(1,$F50))&gt;INDEX(Kalender!$B$81:$B$110,MAX(1,$F50)))),2,0))</f>
        <v>0</v>
      </c>
      <c r="MD50" s="5" t="n">
        <f aca="false">IF(Kalender!MD50&lt;&gt;1,0,IF(AND($B50&gt;0,INDEX(Kalender!MD$68:MD$77,MAX(1,$B50))&gt;INDEX(Kalender!$B$68:$B$77,MAX(1,$B50))),1,0)+IF(OR(AND($C50&gt;0,INDEX(Kalender!MD$81:MD$110,MAX(1,$C50))&gt;INDEX(Kalender!$B$81:$B$110,MAX(1,$C50))),AND($D50&gt;0,INDEX(Kalender!MD$81:MD$110,MAX(1,$D50))&gt;INDEX(Kalender!$B$81:$B$110,MAX(1,$D50))),AND($E50&gt;0,INDEX(Kalender!MD$81:MD$110,MAX(1,$E50))&gt;INDEX(Kalender!$B$81:$B$110,MAX(1,$E50))),AND($F50&gt;0,INDEX(Kalender!MD$81:MD$110,MAX(1,$F50))&gt;INDEX(Kalender!$B$81:$B$110,MAX(1,$F50)))),2,0))</f>
        <v>0</v>
      </c>
      <c r="ME50" s="5" t="n">
        <f aca="false">IF(Kalender!ME50&lt;&gt;1,0,IF(AND($B50&gt;0,INDEX(Kalender!ME$68:ME$77,MAX(1,$B50))&gt;INDEX(Kalender!$B$68:$B$77,MAX(1,$B50))),1,0)+IF(OR(AND($C50&gt;0,INDEX(Kalender!ME$81:ME$110,MAX(1,$C50))&gt;INDEX(Kalender!$B$81:$B$110,MAX(1,$C50))),AND($D50&gt;0,INDEX(Kalender!ME$81:ME$110,MAX(1,$D50))&gt;INDEX(Kalender!$B$81:$B$110,MAX(1,$D50))),AND($E50&gt;0,INDEX(Kalender!ME$81:ME$110,MAX(1,$E50))&gt;INDEX(Kalender!$B$81:$B$110,MAX(1,$E50))),AND($F50&gt;0,INDEX(Kalender!ME$81:ME$110,MAX(1,$F50))&gt;INDEX(Kalender!$B$81:$B$110,MAX(1,$F50)))),2,0))</f>
        <v>0</v>
      </c>
      <c r="MF50" s="5" t="n">
        <f aca="false">IF(Kalender!MF50&lt;&gt;1,0,IF(AND($B50&gt;0,INDEX(Kalender!MF$68:MF$77,MAX(1,$B50))&gt;INDEX(Kalender!$B$68:$B$77,MAX(1,$B50))),1,0)+IF(OR(AND($C50&gt;0,INDEX(Kalender!MF$81:MF$110,MAX(1,$C50))&gt;INDEX(Kalender!$B$81:$B$110,MAX(1,$C50))),AND($D50&gt;0,INDEX(Kalender!MF$81:MF$110,MAX(1,$D50))&gt;INDEX(Kalender!$B$81:$B$110,MAX(1,$D50))),AND($E50&gt;0,INDEX(Kalender!MF$81:MF$110,MAX(1,$E50))&gt;INDEX(Kalender!$B$81:$B$110,MAX(1,$E50))),AND($F50&gt;0,INDEX(Kalender!MF$81:MF$110,MAX(1,$F50))&gt;INDEX(Kalender!$B$81:$B$110,MAX(1,$F50)))),2,0))</f>
        <v>0</v>
      </c>
      <c r="MG50" s="5" t="n">
        <f aca="false">IF(Kalender!MG50&lt;&gt;1,0,IF(AND($B50&gt;0,INDEX(Kalender!MG$68:MG$77,MAX(1,$B50))&gt;INDEX(Kalender!$B$68:$B$77,MAX(1,$B50))),1,0)+IF(OR(AND($C50&gt;0,INDEX(Kalender!MG$81:MG$110,MAX(1,$C50))&gt;INDEX(Kalender!$B$81:$B$110,MAX(1,$C50))),AND($D50&gt;0,INDEX(Kalender!MG$81:MG$110,MAX(1,$D50))&gt;INDEX(Kalender!$B$81:$B$110,MAX(1,$D50))),AND($E50&gt;0,INDEX(Kalender!MG$81:MG$110,MAX(1,$E50))&gt;INDEX(Kalender!$B$81:$B$110,MAX(1,$E50))),AND($F50&gt;0,INDEX(Kalender!MG$81:MG$110,MAX(1,$F50))&gt;INDEX(Kalender!$B$81:$B$110,MAX(1,$F50)))),2,0))</f>
        <v>0</v>
      </c>
      <c r="MH50" s="5" t="n">
        <f aca="false">IF(Kalender!MH50&lt;&gt;1,0,IF(AND($B50&gt;0,INDEX(Kalender!MH$68:MH$77,MAX(1,$B50))&gt;INDEX(Kalender!$B$68:$B$77,MAX(1,$B50))),1,0)+IF(OR(AND($C50&gt;0,INDEX(Kalender!MH$81:MH$110,MAX(1,$C50))&gt;INDEX(Kalender!$B$81:$B$110,MAX(1,$C50))),AND($D50&gt;0,INDEX(Kalender!MH$81:MH$110,MAX(1,$D50))&gt;INDEX(Kalender!$B$81:$B$110,MAX(1,$D50))),AND($E50&gt;0,INDEX(Kalender!MH$81:MH$110,MAX(1,$E50))&gt;INDEX(Kalender!$B$81:$B$110,MAX(1,$E50))),AND($F50&gt;0,INDEX(Kalender!MH$81:MH$110,MAX(1,$F50))&gt;INDEX(Kalender!$B$81:$B$110,MAX(1,$F50)))),2,0))</f>
        <v>0</v>
      </c>
      <c r="MI50" s="5" t="n">
        <f aca="false">IF(Kalender!MI50&lt;&gt;1,0,IF(AND($B50&gt;0,INDEX(Kalender!MI$68:MI$77,MAX(1,$B50))&gt;INDEX(Kalender!$B$68:$B$77,MAX(1,$B50))),1,0)+IF(OR(AND($C50&gt;0,INDEX(Kalender!MI$81:MI$110,MAX(1,$C50))&gt;INDEX(Kalender!$B$81:$B$110,MAX(1,$C50))),AND($D50&gt;0,INDEX(Kalender!MI$81:MI$110,MAX(1,$D50))&gt;INDEX(Kalender!$B$81:$B$110,MAX(1,$D50))),AND($E50&gt;0,INDEX(Kalender!MI$81:MI$110,MAX(1,$E50))&gt;INDEX(Kalender!$B$81:$B$110,MAX(1,$E50))),AND($F50&gt;0,INDEX(Kalender!MI$81:MI$110,MAX(1,$F50))&gt;INDEX(Kalender!$B$81:$B$110,MAX(1,$F50)))),2,0))</f>
        <v>0</v>
      </c>
      <c r="MJ50" s="5" t="n">
        <f aca="false">IF(Kalender!MJ50&lt;&gt;1,0,IF(AND($B50&gt;0,INDEX(Kalender!MJ$68:MJ$77,MAX(1,$B50))&gt;INDEX(Kalender!$B$68:$B$77,MAX(1,$B50))),1,0)+IF(OR(AND($C50&gt;0,INDEX(Kalender!MJ$81:MJ$110,MAX(1,$C50))&gt;INDEX(Kalender!$B$81:$B$110,MAX(1,$C50))),AND($D50&gt;0,INDEX(Kalender!MJ$81:MJ$110,MAX(1,$D50))&gt;INDEX(Kalender!$B$81:$B$110,MAX(1,$D50))),AND($E50&gt;0,INDEX(Kalender!MJ$81:MJ$110,MAX(1,$E50))&gt;INDEX(Kalender!$B$81:$B$110,MAX(1,$E50))),AND($F50&gt;0,INDEX(Kalender!MJ$81:MJ$110,MAX(1,$F50))&gt;INDEX(Kalender!$B$81:$B$110,MAX(1,$F50)))),2,0))</f>
        <v>0</v>
      </c>
      <c r="MK50" s="5" t="n">
        <f aca="false">IF(Kalender!MK50&lt;&gt;1,0,IF(AND($B50&gt;0,INDEX(Kalender!MK$68:MK$77,MAX(1,$B50))&gt;INDEX(Kalender!$B$68:$B$77,MAX(1,$B50))),1,0)+IF(OR(AND($C50&gt;0,INDEX(Kalender!MK$81:MK$110,MAX(1,$C50))&gt;INDEX(Kalender!$B$81:$B$110,MAX(1,$C50))),AND($D50&gt;0,INDEX(Kalender!MK$81:MK$110,MAX(1,$D50))&gt;INDEX(Kalender!$B$81:$B$110,MAX(1,$D50))),AND($E50&gt;0,INDEX(Kalender!MK$81:MK$110,MAX(1,$E50))&gt;INDEX(Kalender!$B$81:$B$110,MAX(1,$E50))),AND($F50&gt;0,INDEX(Kalender!MK$81:MK$110,MAX(1,$F50))&gt;INDEX(Kalender!$B$81:$B$110,MAX(1,$F50)))),2,0))</f>
        <v>0</v>
      </c>
      <c r="ML50" s="5" t="n">
        <f aca="false">IF(Kalender!ML50&lt;&gt;1,0,IF(AND($B50&gt;0,INDEX(Kalender!ML$68:ML$77,MAX(1,$B50))&gt;INDEX(Kalender!$B$68:$B$77,MAX(1,$B50))),1,0)+IF(OR(AND($C50&gt;0,INDEX(Kalender!ML$81:ML$110,MAX(1,$C50))&gt;INDEX(Kalender!$B$81:$B$110,MAX(1,$C50))),AND($D50&gt;0,INDEX(Kalender!ML$81:ML$110,MAX(1,$D50))&gt;INDEX(Kalender!$B$81:$B$110,MAX(1,$D50))),AND($E50&gt;0,INDEX(Kalender!ML$81:ML$110,MAX(1,$E50))&gt;INDEX(Kalender!$B$81:$B$110,MAX(1,$E50))),AND($F50&gt;0,INDEX(Kalender!ML$81:ML$110,MAX(1,$F50))&gt;INDEX(Kalender!$B$81:$B$110,MAX(1,$F50)))),2,0))</f>
        <v>0</v>
      </c>
      <c r="MM50" s="5" t="n">
        <f aca="false">IF(Kalender!MM50&lt;&gt;1,0,IF(AND($B50&gt;0,INDEX(Kalender!MM$68:MM$77,MAX(1,$B50))&gt;INDEX(Kalender!$B$68:$B$77,MAX(1,$B50))),1,0)+IF(OR(AND($C50&gt;0,INDEX(Kalender!MM$81:MM$110,MAX(1,$C50))&gt;INDEX(Kalender!$B$81:$B$110,MAX(1,$C50))),AND($D50&gt;0,INDEX(Kalender!MM$81:MM$110,MAX(1,$D50))&gt;INDEX(Kalender!$B$81:$B$110,MAX(1,$D50))),AND($E50&gt;0,INDEX(Kalender!MM$81:MM$110,MAX(1,$E50))&gt;INDEX(Kalender!$B$81:$B$110,MAX(1,$E50))),AND($F50&gt;0,INDEX(Kalender!MM$81:MM$110,MAX(1,$F50))&gt;INDEX(Kalender!$B$81:$B$110,MAX(1,$F50)))),2,0))</f>
        <v>0</v>
      </c>
      <c r="MN50" s="5" t="n">
        <f aca="false">IF(Kalender!MN50&lt;&gt;1,0,IF(AND($B50&gt;0,INDEX(Kalender!MN$68:MN$77,MAX(1,$B50))&gt;INDEX(Kalender!$B$68:$B$77,MAX(1,$B50))),1,0)+IF(OR(AND($C50&gt;0,INDEX(Kalender!MN$81:MN$110,MAX(1,$C50))&gt;INDEX(Kalender!$B$81:$B$110,MAX(1,$C50))),AND($D50&gt;0,INDEX(Kalender!MN$81:MN$110,MAX(1,$D50))&gt;INDEX(Kalender!$B$81:$B$110,MAX(1,$D50))),AND($E50&gt;0,INDEX(Kalender!MN$81:MN$110,MAX(1,$E50))&gt;INDEX(Kalender!$B$81:$B$110,MAX(1,$E50))),AND($F50&gt;0,INDEX(Kalender!MN$81:MN$110,MAX(1,$F50))&gt;INDEX(Kalender!$B$81:$B$110,MAX(1,$F50)))),2,0))</f>
        <v>0</v>
      </c>
      <c r="MO50" s="5" t="n">
        <f aca="false">IF(Kalender!MO50&lt;&gt;1,0,IF(AND($B50&gt;0,INDEX(Kalender!MO$68:MO$77,MAX(1,$B50))&gt;INDEX(Kalender!$B$68:$B$77,MAX(1,$B50))),1,0)+IF(OR(AND($C50&gt;0,INDEX(Kalender!MO$81:MO$110,MAX(1,$C50))&gt;INDEX(Kalender!$B$81:$B$110,MAX(1,$C50))),AND($D50&gt;0,INDEX(Kalender!MO$81:MO$110,MAX(1,$D50))&gt;INDEX(Kalender!$B$81:$B$110,MAX(1,$D50))),AND($E50&gt;0,INDEX(Kalender!MO$81:MO$110,MAX(1,$E50))&gt;INDEX(Kalender!$B$81:$B$110,MAX(1,$E50))),AND($F50&gt;0,INDEX(Kalender!MO$81:MO$110,MAX(1,$F50))&gt;INDEX(Kalender!$B$81:$B$110,MAX(1,$F50)))),2,0))</f>
        <v>0</v>
      </c>
      <c r="MP50" s="5" t="n">
        <f aca="false">IF(Kalender!MP50&lt;&gt;1,0,IF(AND($B50&gt;0,INDEX(Kalender!MP$68:MP$77,MAX(1,$B50))&gt;INDEX(Kalender!$B$68:$B$77,MAX(1,$B50))),1,0)+IF(OR(AND($C50&gt;0,INDEX(Kalender!MP$81:MP$110,MAX(1,$C50))&gt;INDEX(Kalender!$B$81:$B$110,MAX(1,$C50))),AND($D50&gt;0,INDEX(Kalender!MP$81:MP$110,MAX(1,$D50))&gt;INDEX(Kalender!$B$81:$B$110,MAX(1,$D50))),AND($E50&gt;0,INDEX(Kalender!MP$81:MP$110,MAX(1,$E50))&gt;INDEX(Kalender!$B$81:$B$110,MAX(1,$E50))),AND($F50&gt;0,INDEX(Kalender!MP$81:MP$110,MAX(1,$F50))&gt;INDEX(Kalender!$B$81:$B$110,MAX(1,$F50)))),2,0))</f>
        <v>0</v>
      </c>
      <c r="MQ50" s="5" t="n">
        <f aca="false">IF(Kalender!MQ50&lt;&gt;1,0,IF(AND($B50&gt;0,INDEX(Kalender!MQ$68:MQ$77,MAX(1,$B50))&gt;INDEX(Kalender!$B$68:$B$77,MAX(1,$B50))),1,0)+IF(OR(AND($C50&gt;0,INDEX(Kalender!MQ$81:MQ$110,MAX(1,$C50))&gt;INDEX(Kalender!$B$81:$B$110,MAX(1,$C50))),AND($D50&gt;0,INDEX(Kalender!MQ$81:MQ$110,MAX(1,$D50))&gt;INDEX(Kalender!$B$81:$B$110,MAX(1,$D50))),AND($E50&gt;0,INDEX(Kalender!MQ$81:MQ$110,MAX(1,$E50))&gt;INDEX(Kalender!$B$81:$B$110,MAX(1,$E50))),AND($F50&gt;0,INDEX(Kalender!MQ$81:MQ$110,MAX(1,$F50))&gt;INDEX(Kalender!$B$81:$B$110,MAX(1,$F50)))),2,0))</f>
        <v>0</v>
      </c>
      <c r="MR50" s="5" t="n">
        <f aca="false">IF(Kalender!MR50&lt;&gt;1,0,IF(AND($B50&gt;0,INDEX(Kalender!MR$68:MR$77,MAX(1,$B50))&gt;INDEX(Kalender!$B$68:$B$77,MAX(1,$B50))),1,0)+IF(OR(AND($C50&gt;0,INDEX(Kalender!MR$81:MR$110,MAX(1,$C50))&gt;INDEX(Kalender!$B$81:$B$110,MAX(1,$C50))),AND($D50&gt;0,INDEX(Kalender!MR$81:MR$110,MAX(1,$D50))&gt;INDEX(Kalender!$B$81:$B$110,MAX(1,$D50))),AND($E50&gt;0,INDEX(Kalender!MR$81:MR$110,MAX(1,$E50))&gt;INDEX(Kalender!$B$81:$B$110,MAX(1,$E50))),AND($F50&gt;0,INDEX(Kalender!MR$81:MR$110,MAX(1,$F50))&gt;INDEX(Kalender!$B$81:$B$110,MAX(1,$F50)))),2,0))</f>
        <v>0</v>
      </c>
      <c r="MS50" s="5" t="n">
        <f aca="false">IF(Kalender!MS50&lt;&gt;1,0,IF(AND($B50&gt;0,INDEX(Kalender!MS$68:MS$77,MAX(1,$B50))&gt;INDEX(Kalender!$B$68:$B$77,MAX(1,$B50))),1,0)+IF(OR(AND($C50&gt;0,INDEX(Kalender!MS$81:MS$110,MAX(1,$C50))&gt;INDEX(Kalender!$B$81:$B$110,MAX(1,$C50))),AND($D50&gt;0,INDEX(Kalender!MS$81:MS$110,MAX(1,$D50))&gt;INDEX(Kalender!$B$81:$B$110,MAX(1,$D50))),AND($E50&gt;0,INDEX(Kalender!MS$81:MS$110,MAX(1,$E50))&gt;INDEX(Kalender!$B$81:$B$110,MAX(1,$E50))),AND($F50&gt;0,INDEX(Kalender!MS$81:MS$110,MAX(1,$F50))&gt;INDEX(Kalender!$B$81:$B$110,MAX(1,$F50)))),2,0))</f>
        <v>0</v>
      </c>
      <c r="MT50" s="5" t="n">
        <f aca="false">IF(Kalender!MT50&lt;&gt;1,0,IF(AND($B50&gt;0,INDEX(Kalender!MT$68:MT$77,MAX(1,$B50))&gt;INDEX(Kalender!$B$68:$B$77,MAX(1,$B50))),1,0)+IF(OR(AND($C50&gt;0,INDEX(Kalender!MT$81:MT$110,MAX(1,$C50))&gt;INDEX(Kalender!$B$81:$B$110,MAX(1,$C50))),AND($D50&gt;0,INDEX(Kalender!MT$81:MT$110,MAX(1,$D50))&gt;INDEX(Kalender!$B$81:$B$110,MAX(1,$D50))),AND($E50&gt;0,INDEX(Kalender!MT$81:MT$110,MAX(1,$E50))&gt;INDEX(Kalender!$B$81:$B$110,MAX(1,$E50))),AND($F50&gt;0,INDEX(Kalender!MT$81:MT$110,MAX(1,$F50))&gt;INDEX(Kalender!$B$81:$B$110,MAX(1,$F50)))),2,0))</f>
        <v>0</v>
      </c>
      <c r="MU50" s="5" t="n">
        <f aca="false">IF(Kalender!MU50&lt;&gt;1,0,IF(AND($B50&gt;0,INDEX(Kalender!MU$68:MU$77,MAX(1,$B50))&gt;INDEX(Kalender!$B$68:$B$77,MAX(1,$B50))),1,0)+IF(OR(AND($C50&gt;0,INDEX(Kalender!MU$81:MU$110,MAX(1,$C50))&gt;INDEX(Kalender!$B$81:$B$110,MAX(1,$C50))),AND($D50&gt;0,INDEX(Kalender!MU$81:MU$110,MAX(1,$D50))&gt;INDEX(Kalender!$B$81:$B$110,MAX(1,$D50))),AND($E50&gt;0,INDEX(Kalender!MU$81:MU$110,MAX(1,$E50))&gt;INDEX(Kalender!$B$81:$B$110,MAX(1,$E50))),AND($F50&gt;0,INDEX(Kalender!MU$81:MU$110,MAX(1,$F50))&gt;INDEX(Kalender!$B$81:$B$110,MAX(1,$F50)))),2,0))</f>
        <v>0</v>
      </c>
      <c r="MV50" s="5" t="n">
        <f aca="false">IF(Kalender!MV50&lt;&gt;1,0,IF(AND($B50&gt;0,INDEX(Kalender!MV$68:MV$77,MAX(1,$B50))&gt;INDEX(Kalender!$B$68:$B$77,MAX(1,$B50))),1,0)+IF(OR(AND($C50&gt;0,INDEX(Kalender!MV$81:MV$110,MAX(1,$C50))&gt;INDEX(Kalender!$B$81:$B$110,MAX(1,$C50))),AND($D50&gt;0,INDEX(Kalender!MV$81:MV$110,MAX(1,$D50))&gt;INDEX(Kalender!$B$81:$B$110,MAX(1,$D50))),AND($E50&gt;0,INDEX(Kalender!MV$81:MV$110,MAX(1,$E50))&gt;INDEX(Kalender!$B$81:$B$110,MAX(1,$E50))),AND($F50&gt;0,INDEX(Kalender!MV$81:MV$110,MAX(1,$F50))&gt;INDEX(Kalender!$B$81:$B$110,MAX(1,$F50)))),2,0))</f>
        <v>0</v>
      </c>
      <c r="MW50" s="5" t="n">
        <f aca="false">IF(Kalender!MW50&lt;&gt;1,0,IF(AND($B50&gt;0,INDEX(Kalender!MW$68:MW$77,MAX(1,$B50))&gt;INDEX(Kalender!$B$68:$B$77,MAX(1,$B50))),1,0)+IF(OR(AND($C50&gt;0,INDEX(Kalender!MW$81:MW$110,MAX(1,$C50))&gt;INDEX(Kalender!$B$81:$B$110,MAX(1,$C50))),AND($D50&gt;0,INDEX(Kalender!MW$81:MW$110,MAX(1,$D50))&gt;INDEX(Kalender!$B$81:$B$110,MAX(1,$D50))),AND($E50&gt;0,INDEX(Kalender!MW$81:MW$110,MAX(1,$E50))&gt;INDEX(Kalender!$B$81:$B$110,MAX(1,$E50))),AND($F50&gt;0,INDEX(Kalender!MW$81:MW$110,MAX(1,$F50))&gt;INDEX(Kalender!$B$81:$B$110,MAX(1,$F50)))),2,0))</f>
        <v>0</v>
      </c>
      <c r="MX50" s="5" t="n">
        <f aca="false">IF(Kalender!MX50&lt;&gt;1,0,IF(AND($B50&gt;0,INDEX(Kalender!MX$68:MX$77,MAX(1,$B50))&gt;INDEX(Kalender!$B$68:$B$77,MAX(1,$B50))),1,0)+IF(OR(AND($C50&gt;0,INDEX(Kalender!MX$81:MX$110,MAX(1,$C50))&gt;INDEX(Kalender!$B$81:$B$110,MAX(1,$C50))),AND($D50&gt;0,INDEX(Kalender!MX$81:MX$110,MAX(1,$D50))&gt;INDEX(Kalender!$B$81:$B$110,MAX(1,$D50))),AND($E50&gt;0,INDEX(Kalender!MX$81:MX$110,MAX(1,$E50))&gt;INDEX(Kalender!$B$81:$B$110,MAX(1,$E50))),AND($F50&gt;0,INDEX(Kalender!MX$81:MX$110,MAX(1,$F50))&gt;INDEX(Kalender!$B$81:$B$110,MAX(1,$F50)))),2,0))</f>
        <v>0</v>
      </c>
      <c r="MY50" s="5" t="n">
        <f aca="false">IF(Kalender!MY50&lt;&gt;1,0,IF(AND($B50&gt;0,INDEX(Kalender!MY$68:MY$77,MAX(1,$B50))&gt;INDEX(Kalender!$B$68:$B$77,MAX(1,$B50))),1,0)+IF(OR(AND($C50&gt;0,INDEX(Kalender!MY$81:MY$110,MAX(1,$C50))&gt;INDEX(Kalender!$B$81:$B$110,MAX(1,$C50))),AND($D50&gt;0,INDEX(Kalender!MY$81:MY$110,MAX(1,$D50))&gt;INDEX(Kalender!$B$81:$B$110,MAX(1,$D50))),AND($E50&gt;0,INDEX(Kalender!MY$81:MY$110,MAX(1,$E50))&gt;INDEX(Kalender!$B$81:$B$110,MAX(1,$E50))),AND($F50&gt;0,INDEX(Kalender!MY$81:MY$110,MAX(1,$F50))&gt;INDEX(Kalender!$B$81:$B$110,MAX(1,$F50)))),2,0))</f>
        <v>0</v>
      </c>
      <c r="MZ50" s="5" t="n">
        <f aca="false">IF(Kalender!MZ50&lt;&gt;1,0,IF(AND($B50&gt;0,INDEX(Kalender!MZ$68:MZ$77,MAX(1,$B50))&gt;INDEX(Kalender!$B$68:$B$77,MAX(1,$B50))),1,0)+IF(OR(AND($C50&gt;0,INDEX(Kalender!MZ$81:MZ$110,MAX(1,$C50))&gt;INDEX(Kalender!$B$81:$B$110,MAX(1,$C50))),AND($D50&gt;0,INDEX(Kalender!MZ$81:MZ$110,MAX(1,$D50))&gt;INDEX(Kalender!$B$81:$B$110,MAX(1,$D50))),AND($E50&gt;0,INDEX(Kalender!MZ$81:MZ$110,MAX(1,$E50))&gt;INDEX(Kalender!$B$81:$B$110,MAX(1,$E50))),AND($F50&gt;0,INDEX(Kalender!MZ$81:MZ$110,MAX(1,$F50))&gt;INDEX(Kalender!$B$81:$B$110,MAX(1,$F50)))),2,0))</f>
        <v>0</v>
      </c>
      <c r="NA50" s="5" t="n">
        <f aca="false">IF(Kalender!NA50&lt;&gt;1,0,IF(AND($B50&gt;0,INDEX(Kalender!NA$68:NA$77,MAX(1,$B50))&gt;INDEX(Kalender!$B$68:$B$77,MAX(1,$B50))),1,0)+IF(OR(AND($C50&gt;0,INDEX(Kalender!NA$81:NA$110,MAX(1,$C50))&gt;INDEX(Kalender!$B$81:$B$110,MAX(1,$C50))),AND($D50&gt;0,INDEX(Kalender!NA$81:NA$110,MAX(1,$D50))&gt;INDEX(Kalender!$B$81:$B$110,MAX(1,$D50))),AND($E50&gt;0,INDEX(Kalender!NA$81:NA$110,MAX(1,$E50))&gt;INDEX(Kalender!$B$81:$B$110,MAX(1,$E50))),AND($F50&gt;0,INDEX(Kalender!NA$81:NA$110,MAX(1,$F50))&gt;INDEX(Kalender!$B$81:$B$110,MAX(1,$F50)))),2,0))</f>
        <v>0</v>
      </c>
      <c r="NB50" s="5" t="n">
        <f aca="false">IF(Kalender!NB50&lt;&gt;1,0,IF(AND($B50&gt;0,INDEX(Kalender!NB$68:NB$77,MAX(1,$B50))&gt;INDEX(Kalender!$B$68:$B$77,MAX(1,$B50))),1,0)+IF(OR(AND($C50&gt;0,INDEX(Kalender!NB$81:NB$110,MAX(1,$C50))&gt;INDEX(Kalender!$B$81:$B$110,MAX(1,$C50))),AND($D50&gt;0,INDEX(Kalender!NB$81:NB$110,MAX(1,$D50))&gt;INDEX(Kalender!$B$81:$B$110,MAX(1,$D50))),AND($E50&gt;0,INDEX(Kalender!NB$81:NB$110,MAX(1,$E50))&gt;INDEX(Kalender!$B$81:$B$110,MAX(1,$E50))),AND($F50&gt;0,INDEX(Kalender!NB$81:NB$110,MAX(1,$F50))&gt;INDEX(Kalender!$B$81:$B$110,MAX(1,$F50)))),2,0))</f>
        <v>0</v>
      </c>
      <c r="NC50" s="5" t="n">
        <f aca="false">IF(Kalender!NC50&lt;&gt;1,0,IF(AND($B50&gt;0,INDEX(Kalender!NC$68:NC$77,MAX(1,$B50))&gt;INDEX(Kalender!$B$68:$B$77,MAX(1,$B50))),1,0)+IF(OR(AND($C50&gt;0,INDEX(Kalender!NC$81:NC$110,MAX(1,$C50))&gt;INDEX(Kalender!$B$81:$B$110,MAX(1,$C50))),AND($D50&gt;0,INDEX(Kalender!NC$81:NC$110,MAX(1,$D50))&gt;INDEX(Kalender!$B$81:$B$110,MAX(1,$D50))),AND($E50&gt;0,INDEX(Kalender!NC$81:NC$110,MAX(1,$E50))&gt;INDEX(Kalender!$B$81:$B$110,MAX(1,$E50))),AND($F50&gt;0,INDEX(Kalender!NC$81:NC$110,MAX(1,$F50))&gt;INDEX(Kalender!$B$81:$B$110,MAX(1,$F50)))),2,0))</f>
        <v>0</v>
      </c>
      <c r="ND50" s="5" t="n">
        <f aca="false">IF(Kalender!ND50&lt;&gt;1,0,IF(AND($B50&gt;0,INDEX(Kalender!ND$68:ND$77,MAX(1,$B50))&gt;INDEX(Kalender!$B$68:$B$77,MAX(1,$B50))),1,0)+IF(OR(AND($C50&gt;0,INDEX(Kalender!ND$81:ND$110,MAX(1,$C50))&gt;INDEX(Kalender!$B$81:$B$110,MAX(1,$C50))),AND($D50&gt;0,INDEX(Kalender!ND$81:ND$110,MAX(1,$D50))&gt;INDEX(Kalender!$B$81:$B$110,MAX(1,$D50))),AND($E50&gt;0,INDEX(Kalender!ND$81:ND$110,MAX(1,$E50))&gt;INDEX(Kalender!$B$81:$B$110,MAX(1,$E50))),AND($F50&gt;0,INDEX(Kalender!ND$81:ND$110,MAX(1,$F50))&gt;INDEX(Kalender!$B$81:$B$110,MAX(1,$F50)))),2,0))</f>
        <v>0</v>
      </c>
      <c r="NE50" s="5" t="n">
        <f aca="false">IF(Kalender!NE50&lt;&gt;1,0,IF(AND($B50&gt;0,INDEX(Kalender!NE$68:NE$77,MAX(1,$B50))&gt;INDEX(Kalender!$B$68:$B$77,MAX(1,$B50))),1,0)+IF(OR(AND($C50&gt;0,INDEX(Kalender!NE$81:NE$110,MAX(1,$C50))&gt;INDEX(Kalender!$B$81:$B$110,MAX(1,$C50))),AND($D50&gt;0,INDEX(Kalender!NE$81:NE$110,MAX(1,$D50))&gt;INDEX(Kalender!$B$81:$B$110,MAX(1,$D50))),AND($E50&gt;0,INDEX(Kalender!NE$81:NE$110,MAX(1,$E50))&gt;INDEX(Kalender!$B$81:$B$110,MAX(1,$E50))),AND($F50&gt;0,INDEX(Kalender!NE$81:NE$110,MAX(1,$F50))&gt;INDEX(Kalender!$B$81:$B$110,MAX(1,$F50)))),2,0))</f>
        <v>0</v>
      </c>
      <c r="NF50" s="5" t="n">
        <f aca="false">IF(Kalender!NF50&lt;&gt;1,0,IF(AND($B50&gt;0,INDEX(Kalender!NF$68:NF$77,MAX(1,$B50))&gt;INDEX(Kalender!$B$68:$B$77,MAX(1,$B50))),1,0)+IF(OR(AND($C50&gt;0,INDEX(Kalender!NF$81:NF$110,MAX(1,$C50))&gt;INDEX(Kalender!$B$81:$B$110,MAX(1,$C50))),AND($D50&gt;0,INDEX(Kalender!NF$81:NF$110,MAX(1,$D50))&gt;INDEX(Kalender!$B$81:$B$110,MAX(1,$D50))),AND($E50&gt;0,INDEX(Kalender!NF$81:NF$110,MAX(1,$E50))&gt;INDEX(Kalender!$B$81:$B$110,MAX(1,$E50))),AND($F50&gt;0,INDEX(Kalender!NF$81:NF$110,MAX(1,$F50))&gt;INDEX(Kalender!$B$81:$B$110,MAX(1,$F50)))),2,0))</f>
        <v>0</v>
      </c>
      <c r="NG50" s="5" t="n">
        <f aca="false">IF(Kalender!NG50&lt;&gt;1,0,IF(AND($B50&gt;0,INDEX(Kalender!NG$68:NG$77,MAX(1,$B50))&gt;INDEX(Kalender!$B$68:$B$77,MAX(1,$B50))),1,0)+IF(OR(AND($C50&gt;0,INDEX(Kalender!NG$81:NG$110,MAX(1,$C50))&gt;INDEX(Kalender!$B$81:$B$110,MAX(1,$C50))),AND($D50&gt;0,INDEX(Kalender!NG$81:NG$110,MAX(1,$D50))&gt;INDEX(Kalender!$B$81:$B$110,MAX(1,$D50))),AND($E50&gt;0,INDEX(Kalender!NG$81:NG$110,MAX(1,$E50))&gt;INDEX(Kalender!$B$81:$B$110,MAX(1,$E50))),AND($F50&gt;0,INDEX(Kalender!NG$81:NG$110,MAX(1,$F50))&gt;INDEX(Kalender!$B$81:$B$110,MAX(1,$F50)))),2,0))</f>
        <v>0</v>
      </c>
      <c r="NH50" s="5" t="n">
        <f aca="false">IF(Kalender!NH50&lt;&gt;1,0,IF(AND($B50&gt;0,INDEX(Kalender!NH$68:NH$77,MAX(1,$B50))&gt;INDEX(Kalender!$B$68:$B$77,MAX(1,$B50))),1,0)+IF(OR(AND($C50&gt;0,INDEX(Kalender!NH$81:NH$110,MAX(1,$C50))&gt;INDEX(Kalender!$B$81:$B$110,MAX(1,$C50))),AND($D50&gt;0,INDEX(Kalender!NH$81:NH$110,MAX(1,$D50))&gt;INDEX(Kalender!$B$81:$B$110,MAX(1,$D50))),AND($E50&gt;0,INDEX(Kalender!NH$81:NH$110,MAX(1,$E50))&gt;INDEX(Kalender!$B$81:$B$110,MAX(1,$E50))),AND($F50&gt;0,INDEX(Kalender!NH$81:NH$110,MAX(1,$F50))&gt;INDEX(Kalender!$B$81:$B$110,MAX(1,$F50)))),2,0))</f>
        <v>0</v>
      </c>
    </row>
    <row r="51" customFormat="false" ht="15" hidden="false" customHeight="false" outlineLevel="0" collapsed="false">
      <c r="A51" s="5" t="str">
        <f aca="false">Kalender!A51</f>
        <v/>
      </c>
      <c r="B51" s="5" t="n">
        <f aca="false">IFERROR(MATCH(Kalender!$B51,Kalender!$A$68:$A$77,0),0)</f>
        <v>5</v>
      </c>
      <c r="C51" s="5" t="n">
        <f aca="false">IF(Kalender!C51="",0,IFERROR(MATCH(Kalender!C51,Kalender!$A$81:$A$110,0),0))</f>
        <v>0</v>
      </c>
      <c r="D51" s="5" t="n">
        <f aca="false">IF(Kalender!D51="",0,IFERROR(MATCH(Kalender!D51,Kalender!$A$81:$A$110,0),0))</f>
        <v>0</v>
      </c>
      <c r="E51" s="5" t="n">
        <f aca="false">IF(Kalender!E51="",0,IFERROR(MATCH(Kalender!E51,Kalender!$A$81:$A$110,0),0))</f>
        <v>0</v>
      </c>
      <c r="F51" s="5" t="n">
        <f aca="false">IF(Kalender!F51="",0,IFERROR(MATCH(Kalender!F51,Kalender!$A$81:$A$110,0),0))</f>
        <v>0</v>
      </c>
      <c r="G51" s="5" t="n">
        <f aca="false">IF(Kalender!G51&lt;&gt;1,0,IF(AND($B51&gt;0,INDEX(Kalender!G$68:G$77,MAX(1,$B51))&gt;INDEX(Kalender!$B$68:$B$77,MAX(1,$B51))),1,0)+IF(OR(AND($C51&gt;0,INDEX(Kalender!G$81:G$110,MAX(1,$C51))&gt;INDEX(Kalender!$B$81:$B$110,MAX(1,$C51))),AND($D51&gt;0,INDEX(Kalender!G$81:G$110,MAX(1,$D51))&gt;INDEX(Kalender!$B$81:$B$110,MAX(1,$D51))),AND($E51&gt;0,INDEX(Kalender!G$81:G$110,MAX(1,$E51))&gt;INDEX(Kalender!$B$81:$B$110,MAX(1,$E51))),AND($F51&gt;0,INDEX(Kalender!G$81:G$110,MAX(1,$F51))&gt;INDEX(Kalender!$B$81:$B$110,MAX(1,$F51)))),2,0))</f>
        <v>0</v>
      </c>
      <c r="H51" s="5" t="n">
        <f aca="false">IF(Kalender!H51&lt;&gt;1,0,IF(AND($B51&gt;0,INDEX(Kalender!H$68:H$77,MAX(1,$B51))&gt;INDEX(Kalender!$B$68:$B$77,MAX(1,$B51))),1,0)+IF(OR(AND($C51&gt;0,INDEX(Kalender!H$81:H$110,MAX(1,$C51))&gt;INDEX(Kalender!$B$81:$B$110,MAX(1,$C51))),AND($D51&gt;0,INDEX(Kalender!H$81:H$110,MAX(1,$D51))&gt;INDEX(Kalender!$B$81:$B$110,MAX(1,$D51))),AND($E51&gt;0,INDEX(Kalender!H$81:H$110,MAX(1,$E51))&gt;INDEX(Kalender!$B$81:$B$110,MAX(1,$E51))),AND($F51&gt;0,INDEX(Kalender!H$81:H$110,MAX(1,$F51))&gt;INDEX(Kalender!$B$81:$B$110,MAX(1,$F51)))),2,0))</f>
        <v>0</v>
      </c>
      <c r="I51" s="5" t="n">
        <f aca="false">IF(Kalender!I51&lt;&gt;1,0,IF(AND($B51&gt;0,INDEX(Kalender!I$68:I$77,MAX(1,$B51))&gt;INDEX(Kalender!$B$68:$B$77,MAX(1,$B51))),1,0)+IF(OR(AND($C51&gt;0,INDEX(Kalender!I$81:I$110,MAX(1,$C51))&gt;INDEX(Kalender!$B$81:$B$110,MAX(1,$C51))),AND($D51&gt;0,INDEX(Kalender!I$81:I$110,MAX(1,$D51))&gt;INDEX(Kalender!$B$81:$B$110,MAX(1,$D51))),AND($E51&gt;0,INDEX(Kalender!I$81:I$110,MAX(1,$E51))&gt;INDEX(Kalender!$B$81:$B$110,MAX(1,$E51))),AND($F51&gt;0,INDEX(Kalender!I$81:I$110,MAX(1,$F51))&gt;INDEX(Kalender!$B$81:$B$110,MAX(1,$F51)))),2,0))</f>
        <v>0</v>
      </c>
      <c r="J51" s="5" t="n">
        <f aca="false">IF(Kalender!J51&lt;&gt;1,0,IF(AND($B51&gt;0,INDEX(Kalender!J$68:J$77,MAX(1,$B51))&gt;INDEX(Kalender!$B$68:$B$77,MAX(1,$B51))),1,0)+IF(OR(AND($C51&gt;0,INDEX(Kalender!J$81:J$110,MAX(1,$C51))&gt;INDEX(Kalender!$B$81:$B$110,MAX(1,$C51))),AND($D51&gt;0,INDEX(Kalender!J$81:J$110,MAX(1,$D51))&gt;INDEX(Kalender!$B$81:$B$110,MAX(1,$D51))),AND($E51&gt;0,INDEX(Kalender!J$81:J$110,MAX(1,$E51))&gt;INDEX(Kalender!$B$81:$B$110,MAX(1,$E51))),AND($F51&gt;0,INDEX(Kalender!J$81:J$110,MAX(1,$F51))&gt;INDEX(Kalender!$B$81:$B$110,MAX(1,$F51)))),2,0))</f>
        <v>0</v>
      </c>
      <c r="K51" s="5" t="n">
        <f aca="false">IF(Kalender!K51&lt;&gt;1,0,IF(AND($B51&gt;0,INDEX(Kalender!K$68:K$77,MAX(1,$B51))&gt;INDEX(Kalender!$B$68:$B$77,MAX(1,$B51))),1,0)+IF(OR(AND($C51&gt;0,INDEX(Kalender!K$81:K$110,MAX(1,$C51))&gt;INDEX(Kalender!$B$81:$B$110,MAX(1,$C51))),AND($D51&gt;0,INDEX(Kalender!K$81:K$110,MAX(1,$D51))&gt;INDEX(Kalender!$B$81:$B$110,MAX(1,$D51))),AND($E51&gt;0,INDEX(Kalender!K$81:K$110,MAX(1,$E51))&gt;INDEX(Kalender!$B$81:$B$110,MAX(1,$E51))),AND($F51&gt;0,INDEX(Kalender!K$81:K$110,MAX(1,$F51))&gt;INDEX(Kalender!$B$81:$B$110,MAX(1,$F51)))),2,0))</f>
        <v>0</v>
      </c>
      <c r="L51" s="5" t="n">
        <f aca="false">IF(Kalender!L51&lt;&gt;1,0,IF(AND($B51&gt;0,INDEX(Kalender!L$68:L$77,MAX(1,$B51))&gt;INDEX(Kalender!$B$68:$B$77,MAX(1,$B51))),1,0)+IF(OR(AND($C51&gt;0,INDEX(Kalender!L$81:L$110,MAX(1,$C51))&gt;INDEX(Kalender!$B$81:$B$110,MAX(1,$C51))),AND($D51&gt;0,INDEX(Kalender!L$81:L$110,MAX(1,$D51))&gt;INDEX(Kalender!$B$81:$B$110,MAX(1,$D51))),AND($E51&gt;0,INDEX(Kalender!L$81:L$110,MAX(1,$E51))&gt;INDEX(Kalender!$B$81:$B$110,MAX(1,$E51))),AND($F51&gt;0,INDEX(Kalender!L$81:L$110,MAX(1,$F51))&gt;INDEX(Kalender!$B$81:$B$110,MAX(1,$F51)))),2,0))</f>
        <v>0</v>
      </c>
      <c r="M51" s="5" t="n">
        <f aca="false">IF(Kalender!M51&lt;&gt;1,0,IF(AND($B51&gt;0,INDEX(Kalender!M$68:M$77,MAX(1,$B51))&gt;INDEX(Kalender!$B$68:$B$77,MAX(1,$B51))),1,0)+IF(OR(AND($C51&gt;0,INDEX(Kalender!M$81:M$110,MAX(1,$C51))&gt;INDEX(Kalender!$B$81:$B$110,MAX(1,$C51))),AND($D51&gt;0,INDEX(Kalender!M$81:M$110,MAX(1,$D51))&gt;INDEX(Kalender!$B$81:$B$110,MAX(1,$D51))),AND($E51&gt;0,INDEX(Kalender!M$81:M$110,MAX(1,$E51))&gt;INDEX(Kalender!$B$81:$B$110,MAX(1,$E51))),AND($F51&gt;0,INDEX(Kalender!M$81:M$110,MAX(1,$F51))&gt;INDEX(Kalender!$B$81:$B$110,MAX(1,$F51)))),2,0))</f>
        <v>0</v>
      </c>
      <c r="N51" s="5" t="n">
        <f aca="false">IF(Kalender!N51&lt;&gt;1,0,IF(AND($B51&gt;0,INDEX(Kalender!N$68:N$77,MAX(1,$B51))&gt;INDEX(Kalender!$B$68:$B$77,MAX(1,$B51))),1,0)+IF(OR(AND($C51&gt;0,INDEX(Kalender!N$81:N$110,MAX(1,$C51))&gt;INDEX(Kalender!$B$81:$B$110,MAX(1,$C51))),AND($D51&gt;0,INDEX(Kalender!N$81:N$110,MAX(1,$D51))&gt;INDEX(Kalender!$B$81:$B$110,MAX(1,$D51))),AND($E51&gt;0,INDEX(Kalender!N$81:N$110,MAX(1,$E51))&gt;INDEX(Kalender!$B$81:$B$110,MAX(1,$E51))),AND($F51&gt;0,INDEX(Kalender!N$81:N$110,MAX(1,$F51))&gt;INDEX(Kalender!$B$81:$B$110,MAX(1,$F51)))),2,0))</f>
        <v>0</v>
      </c>
      <c r="O51" s="5" t="n">
        <f aca="false">IF(Kalender!O51&lt;&gt;1,0,IF(AND($B51&gt;0,INDEX(Kalender!O$68:O$77,MAX(1,$B51))&gt;INDEX(Kalender!$B$68:$B$77,MAX(1,$B51))),1,0)+IF(OR(AND($C51&gt;0,INDEX(Kalender!O$81:O$110,MAX(1,$C51))&gt;INDEX(Kalender!$B$81:$B$110,MAX(1,$C51))),AND($D51&gt;0,INDEX(Kalender!O$81:O$110,MAX(1,$D51))&gt;INDEX(Kalender!$B$81:$B$110,MAX(1,$D51))),AND($E51&gt;0,INDEX(Kalender!O$81:O$110,MAX(1,$E51))&gt;INDEX(Kalender!$B$81:$B$110,MAX(1,$E51))),AND($F51&gt;0,INDEX(Kalender!O$81:O$110,MAX(1,$F51))&gt;INDEX(Kalender!$B$81:$B$110,MAX(1,$F51)))),2,0))</f>
        <v>0</v>
      </c>
      <c r="P51" s="5" t="n">
        <f aca="false">IF(Kalender!P51&lt;&gt;1,0,IF(AND($B51&gt;0,INDEX(Kalender!P$68:P$77,MAX(1,$B51))&gt;INDEX(Kalender!$B$68:$B$77,MAX(1,$B51))),1,0)+IF(OR(AND($C51&gt;0,INDEX(Kalender!P$81:P$110,MAX(1,$C51))&gt;INDEX(Kalender!$B$81:$B$110,MAX(1,$C51))),AND($D51&gt;0,INDEX(Kalender!P$81:P$110,MAX(1,$D51))&gt;INDEX(Kalender!$B$81:$B$110,MAX(1,$D51))),AND($E51&gt;0,INDEX(Kalender!P$81:P$110,MAX(1,$E51))&gt;INDEX(Kalender!$B$81:$B$110,MAX(1,$E51))),AND($F51&gt;0,INDEX(Kalender!P$81:P$110,MAX(1,$F51))&gt;INDEX(Kalender!$B$81:$B$110,MAX(1,$F51)))),2,0))</f>
        <v>0</v>
      </c>
      <c r="Q51" s="5" t="n">
        <f aca="false">IF(Kalender!Q51&lt;&gt;1,0,IF(AND($B51&gt;0,INDEX(Kalender!Q$68:Q$77,MAX(1,$B51))&gt;INDEX(Kalender!$B$68:$B$77,MAX(1,$B51))),1,0)+IF(OR(AND($C51&gt;0,INDEX(Kalender!Q$81:Q$110,MAX(1,$C51))&gt;INDEX(Kalender!$B$81:$B$110,MAX(1,$C51))),AND($D51&gt;0,INDEX(Kalender!Q$81:Q$110,MAX(1,$D51))&gt;INDEX(Kalender!$B$81:$B$110,MAX(1,$D51))),AND($E51&gt;0,INDEX(Kalender!Q$81:Q$110,MAX(1,$E51))&gt;INDEX(Kalender!$B$81:$B$110,MAX(1,$E51))),AND($F51&gt;0,INDEX(Kalender!Q$81:Q$110,MAX(1,$F51))&gt;INDEX(Kalender!$B$81:$B$110,MAX(1,$F51)))),2,0))</f>
        <v>0</v>
      </c>
      <c r="R51" s="5" t="n">
        <f aca="false">IF(Kalender!R51&lt;&gt;1,0,IF(AND($B51&gt;0,INDEX(Kalender!R$68:R$77,MAX(1,$B51))&gt;INDEX(Kalender!$B$68:$B$77,MAX(1,$B51))),1,0)+IF(OR(AND($C51&gt;0,INDEX(Kalender!R$81:R$110,MAX(1,$C51))&gt;INDEX(Kalender!$B$81:$B$110,MAX(1,$C51))),AND($D51&gt;0,INDEX(Kalender!R$81:R$110,MAX(1,$D51))&gt;INDEX(Kalender!$B$81:$B$110,MAX(1,$D51))),AND($E51&gt;0,INDEX(Kalender!R$81:R$110,MAX(1,$E51))&gt;INDEX(Kalender!$B$81:$B$110,MAX(1,$E51))),AND($F51&gt;0,INDEX(Kalender!R$81:R$110,MAX(1,$F51))&gt;INDEX(Kalender!$B$81:$B$110,MAX(1,$F51)))),2,0))</f>
        <v>0</v>
      </c>
      <c r="S51" s="5" t="n">
        <f aca="false">IF(Kalender!S51&lt;&gt;1,0,IF(AND($B51&gt;0,INDEX(Kalender!S$68:S$77,MAX(1,$B51))&gt;INDEX(Kalender!$B$68:$B$77,MAX(1,$B51))),1,0)+IF(OR(AND($C51&gt;0,INDEX(Kalender!S$81:S$110,MAX(1,$C51))&gt;INDEX(Kalender!$B$81:$B$110,MAX(1,$C51))),AND($D51&gt;0,INDEX(Kalender!S$81:S$110,MAX(1,$D51))&gt;INDEX(Kalender!$B$81:$B$110,MAX(1,$D51))),AND($E51&gt;0,INDEX(Kalender!S$81:S$110,MAX(1,$E51))&gt;INDEX(Kalender!$B$81:$B$110,MAX(1,$E51))),AND($F51&gt;0,INDEX(Kalender!S$81:S$110,MAX(1,$F51))&gt;INDEX(Kalender!$B$81:$B$110,MAX(1,$F51)))),2,0))</f>
        <v>0</v>
      </c>
      <c r="T51" s="5" t="n">
        <f aca="false">IF(Kalender!T51&lt;&gt;1,0,IF(AND($B51&gt;0,INDEX(Kalender!T$68:T$77,MAX(1,$B51))&gt;INDEX(Kalender!$B$68:$B$77,MAX(1,$B51))),1,0)+IF(OR(AND($C51&gt;0,INDEX(Kalender!T$81:T$110,MAX(1,$C51))&gt;INDEX(Kalender!$B$81:$B$110,MAX(1,$C51))),AND($D51&gt;0,INDEX(Kalender!T$81:T$110,MAX(1,$D51))&gt;INDEX(Kalender!$B$81:$B$110,MAX(1,$D51))),AND($E51&gt;0,INDEX(Kalender!T$81:T$110,MAX(1,$E51))&gt;INDEX(Kalender!$B$81:$B$110,MAX(1,$E51))),AND($F51&gt;0,INDEX(Kalender!T$81:T$110,MAX(1,$F51))&gt;INDEX(Kalender!$B$81:$B$110,MAX(1,$F51)))),2,0))</f>
        <v>0</v>
      </c>
      <c r="U51" s="5" t="n">
        <f aca="false">IF(Kalender!U51&lt;&gt;1,0,IF(AND($B51&gt;0,INDEX(Kalender!U$68:U$77,MAX(1,$B51))&gt;INDEX(Kalender!$B$68:$B$77,MAX(1,$B51))),1,0)+IF(OR(AND($C51&gt;0,INDEX(Kalender!U$81:U$110,MAX(1,$C51))&gt;INDEX(Kalender!$B$81:$B$110,MAX(1,$C51))),AND($D51&gt;0,INDEX(Kalender!U$81:U$110,MAX(1,$D51))&gt;INDEX(Kalender!$B$81:$B$110,MAX(1,$D51))),AND($E51&gt;0,INDEX(Kalender!U$81:U$110,MAX(1,$E51))&gt;INDEX(Kalender!$B$81:$B$110,MAX(1,$E51))),AND($F51&gt;0,INDEX(Kalender!U$81:U$110,MAX(1,$F51))&gt;INDEX(Kalender!$B$81:$B$110,MAX(1,$F51)))),2,0))</f>
        <v>0</v>
      </c>
      <c r="V51" s="5" t="n">
        <f aca="false">IF(Kalender!V51&lt;&gt;1,0,IF(AND($B51&gt;0,INDEX(Kalender!V$68:V$77,MAX(1,$B51))&gt;INDEX(Kalender!$B$68:$B$77,MAX(1,$B51))),1,0)+IF(OR(AND($C51&gt;0,INDEX(Kalender!V$81:V$110,MAX(1,$C51))&gt;INDEX(Kalender!$B$81:$B$110,MAX(1,$C51))),AND($D51&gt;0,INDEX(Kalender!V$81:V$110,MAX(1,$D51))&gt;INDEX(Kalender!$B$81:$B$110,MAX(1,$D51))),AND($E51&gt;0,INDEX(Kalender!V$81:V$110,MAX(1,$E51))&gt;INDEX(Kalender!$B$81:$B$110,MAX(1,$E51))),AND($F51&gt;0,INDEX(Kalender!V$81:V$110,MAX(1,$F51))&gt;INDEX(Kalender!$B$81:$B$110,MAX(1,$F51)))),2,0))</f>
        <v>0</v>
      </c>
      <c r="W51" s="5" t="n">
        <f aca="false">IF(Kalender!W51&lt;&gt;1,0,IF(AND($B51&gt;0,INDEX(Kalender!W$68:W$77,MAX(1,$B51))&gt;INDEX(Kalender!$B$68:$B$77,MAX(1,$B51))),1,0)+IF(OR(AND($C51&gt;0,INDEX(Kalender!W$81:W$110,MAX(1,$C51))&gt;INDEX(Kalender!$B$81:$B$110,MAX(1,$C51))),AND($D51&gt;0,INDEX(Kalender!W$81:W$110,MAX(1,$D51))&gt;INDEX(Kalender!$B$81:$B$110,MAX(1,$D51))),AND($E51&gt;0,INDEX(Kalender!W$81:W$110,MAX(1,$E51))&gt;INDEX(Kalender!$B$81:$B$110,MAX(1,$E51))),AND($F51&gt;0,INDEX(Kalender!W$81:W$110,MAX(1,$F51))&gt;INDEX(Kalender!$B$81:$B$110,MAX(1,$F51)))),2,0))</f>
        <v>0</v>
      </c>
      <c r="X51" s="5" t="n">
        <f aca="false">IF(Kalender!X51&lt;&gt;1,0,IF(AND($B51&gt;0,INDEX(Kalender!X$68:X$77,MAX(1,$B51))&gt;INDEX(Kalender!$B$68:$B$77,MAX(1,$B51))),1,0)+IF(OR(AND($C51&gt;0,INDEX(Kalender!X$81:X$110,MAX(1,$C51))&gt;INDEX(Kalender!$B$81:$B$110,MAX(1,$C51))),AND($D51&gt;0,INDEX(Kalender!X$81:X$110,MAX(1,$D51))&gt;INDEX(Kalender!$B$81:$B$110,MAX(1,$D51))),AND($E51&gt;0,INDEX(Kalender!X$81:X$110,MAX(1,$E51))&gt;INDEX(Kalender!$B$81:$B$110,MAX(1,$E51))),AND($F51&gt;0,INDEX(Kalender!X$81:X$110,MAX(1,$F51))&gt;INDEX(Kalender!$B$81:$B$110,MAX(1,$F51)))),2,0))</f>
        <v>0</v>
      </c>
      <c r="Y51" s="5" t="n">
        <f aca="false">IF(Kalender!Y51&lt;&gt;1,0,IF(AND($B51&gt;0,INDEX(Kalender!Y$68:Y$77,MAX(1,$B51))&gt;INDEX(Kalender!$B$68:$B$77,MAX(1,$B51))),1,0)+IF(OR(AND($C51&gt;0,INDEX(Kalender!Y$81:Y$110,MAX(1,$C51))&gt;INDEX(Kalender!$B$81:$B$110,MAX(1,$C51))),AND($D51&gt;0,INDEX(Kalender!Y$81:Y$110,MAX(1,$D51))&gt;INDEX(Kalender!$B$81:$B$110,MAX(1,$D51))),AND($E51&gt;0,INDEX(Kalender!Y$81:Y$110,MAX(1,$E51))&gt;INDEX(Kalender!$B$81:$B$110,MAX(1,$E51))),AND($F51&gt;0,INDEX(Kalender!Y$81:Y$110,MAX(1,$F51))&gt;INDEX(Kalender!$B$81:$B$110,MAX(1,$F51)))),2,0))</f>
        <v>0</v>
      </c>
      <c r="Z51" s="5" t="n">
        <f aca="false">IF(Kalender!Z51&lt;&gt;1,0,IF(AND($B51&gt;0,INDEX(Kalender!Z$68:Z$77,MAX(1,$B51))&gt;INDEX(Kalender!$B$68:$B$77,MAX(1,$B51))),1,0)+IF(OR(AND($C51&gt;0,INDEX(Kalender!Z$81:Z$110,MAX(1,$C51))&gt;INDEX(Kalender!$B$81:$B$110,MAX(1,$C51))),AND($D51&gt;0,INDEX(Kalender!Z$81:Z$110,MAX(1,$D51))&gt;INDEX(Kalender!$B$81:$B$110,MAX(1,$D51))),AND($E51&gt;0,INDEX(Kalender!Z$81:Z$110,MAX(1,$E51))&gt;INDEX(Kalender!$B$81:$B$110,MAX(1,$E51))),AND($F51&gt;0,INDEX(Kalender!Z$81:Z$110,MAX(1,$F51))&gt;INDEX(Kalender!$B$81:$B$110,MAX(1,$F51)))),2,0))</f>
        <v>0</v>
      </c>
      <c r="AA51" s="5" t="n">
        <f aca="false">IF(Kalender!AA51&lt;&gt;1,0,IF(AND($B51&gt;0,INDEX(Kalender!AA$68:AA$77,MAX(1,$B51))&gt;INDEX(Kalender!$B$68:$B$77,MAX(1,$B51))),1,0)+IF(OR(AND($C51&gt;0,INDEX(Kalender!AA$81:AA$110,MAX(1,$C51))&gt;INDEX(Kalender!$B$81:$B$110,MAX(1,$C51))),AND($D51&gt;0,INDEX(Kalender!AA$81:AA$110,MAX(1,$D51))&gt;INDEX(Kalender!$B$81:$B$110,MAX(1,$D51))),AND($E51&gt;0,INDEX(Kalender!AA$81:AA$110,MAX(1,$E51))&gt;INDEX(Kalender!$B$81:$B$110,MAX(1,$E51))),AND($F51&gt;0,INDEX(Kalender!AA$81:AA$110,MAX(1,$F51))&gt;INDEX(Kalender!$B$81:$B$110,MAX(1,$F51)))),2,0))</f>
        <v>0</v>
      </c>
      <c r="AB51" s="5" t="n">
        <f aca="false">IF(Kalender!AB51&lt;&gt;1,0,IF(AND($B51&gt;0,INDEX(Kalender!AB$68:AB$77,MAX(1,$B51))&gt;INDEX(Kalender!$B$68:$B$77,MAX(1,$B51))),1,0)+IF(OR(AND($C51&gt;0,INDEX(Kalender!AB$81:AB$110,MAX(1,$C51))&gt;INDEX(Kalender!$B$81:$B$110,MAX(1,$C51))),AND($D51&gt;0,INDEX(Kalender!AB$81:AB$110,MAX(1,$D51))&gt;INDEX(Kalender!$B$81:$B$110,MAX(1,$D51))),AND($E51&gt;0,INDEX(Kalender!AB$81:AB$110,MAX(1,$E51))&gt;INDEX(Kalender!$B$81:$B$110,MAX(1,$E51))),AND($F51&gt;0,INDEX(Kalender!AB$81:AB$110,MAX(1,$F51))&gt;INDEX(Kalender!$B$81:$B$110,MAX(1,$F51)))),2,0))</f>
        <v>0</v>
      </c>
      <c r="AC51" s="5" t="n">
        <f aca="false">IF(Kalender!AC51&lt;&gt;1,0,IF(AND($B51&gt;0,INDEX(Kalender!AC$68:AC$77,MAX(1,$B51))&gt;INDEX(Kalender!$B$68:$B$77,MAX(1,$B51))),1,0)+IF(OR(AND($C51&gt;0,INDEX(Kalender!AC$81:AC$110,MAX(1,$C51))&gt;INDEX(Kalender!$B$81:$B$110,MAX(1,$C51))),AND($D51&gt;0,INDEX(Kalender!AC$81:AC$110,MAX(1,$D51))&gt;INDEX(Kalender!$B$81:$B$110,MAX(1,$D51))),AND($E51&gt;0,INDEX(Kalender!AC$81:AC$110,MAX(1,$E51))&gt;INDEX(Kalender!$B$81:$B$110,MAX(1,$E51))),AND($F51&gt;0,INDEX(Kalender!AC$81:AC$110,MAX(1,$F51))&gt;INDEX(Kalender!$B$81:$B$110,MAX(1,$F51)))),2,0))</f>
        <v>0</v>
      </c>
      <c r="AD51" s="5" t="n">
        <f aca="false">IF(Kalender!AD51&lt;&gt;1,0,IF(AND($B51&gt;0,INDEX(Kalender!AD$68:AD$77,MAX(1,$B51))&gt;INDEX(Kalender!$B$68:$B$77,MAX(1,$B51))),1,0)+IF(OR(AND($C51&gt;0,INDEX(Kalender!AD$81:AD$110,MAX(1,$C51))&gt;INDEX(Kalender!$B$81:$B$110,MAX(1,$C51))),AND($D51&gt;0,INDEX(Kalender!AD$81:AD$110,MAX(1,$D51))&gt;INDEX(Kalender!$B$81:$B$110,MAX(1,$D51))),AND($E51&gt;0,INDEX(Kalender!AD$81:AD$110,MAX(1,$E51))&gt;INDEX(Kalender!$B$81:$B$110,MAX(1,$E51))),AND($F51&gt;0,INDEX(Kalender!AD$81:AD$110,MAX(1,$F51))&gt;INDEX(Kalender!$B$81:$B$110,MAX(1,$F51)))),2,0))</f>
        <v>0</v>
      </c>
      <c r="AE51" s="5" t="n">
        <f aca="false">IF(Kalender!AE51&lt;&gt;1,0,IF(AND($B51&gt;0,INDEX(Kalender!AE$68:AE$77,MAX(1,$B51))&gt;INDEX(Kalender!$B$68:$B$77,MAX(1,$B51))),1,0)+IF(OR(AND($C51&gt;0,INDEX(Kalender!AE$81:AE$110,MAX(1,$C51))&gt;INDEX(Kalender!$B$81:$B$110,MAX(1,$C51))),AND($D51&gt;0,INDEX(Kalender!AE$81:AE$110,MAX(1,$D51))&gt;INDEX(Kalender!$B$81:$B$110,MAX(1,$D51))),AND($E51&gt;0,INDEX(Kalender!AE$81:AE$110,MAX(1,$E51))&gt;INDEX(Kalender!$B$81:$B$110,MAX(1,$E51))),AND($F51&gt;0,INDEX(Kalender!AE$81:AE$110,MAX(1,$F51))&gt;INDEX(Kalender!$B$81:$B$110,MAX(1,$F51)))),2,0))</f>
        <v>0</v>
      </c>
      <c r="AF51" s="5" t="n">
        <f aca="false">IF(Kalender!AF51&lt;&gt;1,0,IF(AND($B51&gt;0,INDEX(Kalender!AF$68:AF$77,MAX(1,$B51))&gt;INDEX(Kalender!$B$68:$B$77,MAX(1,$B51))),1,0)+IF(OR(AND($C51&gt;0,INDEX(Kalender!AF$81:AF$110,MAX(1,$C51))&gt;INDEX(Kalender!$B$81:$B$110,MAX(1,$C51))),AND($D51&gt;0,INDEX(Kalender!AF$81:AF$110,MAX(1,$D51))&gt;INDEX(Kalender!$B$81:$B$110,MAX(1,$D51))),AND($E51&gt;0,INDEX(Kalender!AF$81:AF$110,MAX(1,$E51))&gt;INDEX(Kalender!$B$81:$B$110,MAX(1,$E51))),AND($F51&gt;0,INDEX(Kalender!AF$81:AF$110,MAX(1,$F51))&gt;INDEX(Kalender!$B$81:$B$110,MAX(1,$F51)))),2,0))</f>
        <v>0</v>
      </c>
      <c r="AG51" s="5" t="n">
        <f aca="false">IF(Kalender!AG51&lt;&gt;1,0,IF(AND($B51&gt;0,INDEX(Kalender!AG$68:AG$77,MAX(1,$B51))&gt;INDEX(Kalender!$B$68:$B$77,MAX(1,$B51))),1,0)+IF(OR(AND($C51&gt;0,INDEX(Kalender!AG$81:AG$110,MAX(1,$C51))&gt;INDEX(Kalender!$B$81:$B$110,MAX(1,$C51))),AND($D51&gt;0,INDEX(Kalender!AG$81:AG$110,MAX(1,$D51))&gt;INDEX(Kalender!$B$81:$B$110,MAX(1,$D51))),AND($E51&gt;0,INDEX(Kalender!AG$81:AG$110,MAX(1,$E51))&gt;INDEX(Kalender!$B$81:$B$110,MAX(1,$E51))),AND($F51&gt;0,INDEX(Kalender!AG$81:AG$110,MAX(1,$F51))&gt;INDEX(Kalender!$B$81:$B$110,MAX(1,$F51)))),2,0))</f>
        <v>0</v>
      </c>
      <c r="AH51" s="5" t="n">
        <f aca="false">IF(Kalender!AH51&lt;&gt;1,0,IF(AND($B51&gt;0,INDEX(Kalender!AH$68:AH$77,MAX(1,$B51))&gt;INDEX(Kalender!$B$68:$B$77,MAX(1,$B51))),1,0)+IF(OR(AND($C51&gt;0,INDEX(Kalender!AH$81:AH$110,MAX(1,$C51))&gt;INDEX(Kalender!$B$81:$B$110,MAX(1,$C51))),AND($D51&gt;0,INDEX(Kalender!AH$81:AH$110,MAX(1,$D51))&gt;INDEX(Kalender!$B$81:$B$110,MAX(1,$D51))),AND($E51&gt;0,INDEX(Kalender!AH$81:AH$110,MAX(1,$E51))&gt;INDEX(Kalender!$B$81:$B$110,MAX(1,$E51))),AND($F51&gt;0,INDEX(Kalender!AH$81:AH$110,MAX(1,$F51))&gt;INDEX(Kalender!$B$81:$B$110,MAX(1,$F51)))),2,0))</f>
        <v>0</v>
      </c>
      <c r="AI51" s="5" t="n">
        <f aca="false">IF(Kalender!AI51&lt;&gt;1,0,IF(AND($B51&gt;0,INDEX(Kalender!AI$68:AI$77,MAX(1,$B51))&gt;INDEX(Kalender!$B$68:$B$77,MAX(1,$B51))),1,0)+IF(OR(AND($C51&gt;0,INDEX(Kalender!AI$81:AI$110,MAX(1,$C51))&gt;INDEX(Kalender!$B$81:$B$110,MAX(1,$C51))),AND($D51&gt;0,INDEX(Kalender!AI$81:AI$110,MAX(1,$D51))&gt;INDEX(Kalender!$B$81:$B$110,MAX(1,$D51))),AND($E51&gt;0,INDEX(Kalender!AI$81:AI$110,MAX(1,$E51))&gt;INDEX(Kalender!$B$81:$B$110,MAX(1,$E51))),AND($F51&gt;0,INDEX(Kalender!AI$81:AI$110,MAX(1,$F51))&gt;INDEX(Kalender!$B$81:$B$110,MAX(1,$F51)))),2,0))</f>
        <v>0</v>
      </c>
      <c r="AJ51" s="5" t="n">
        <f aca="false">IF(Kalender!AJ51&lt;&gt;1,0,IF(AND($B51&gt;0,INDEX(Kalender!AJ$68:AJ$77,MAX(1,$B51))&gt;INDEX(Kalender!$B$68:$B$77,MAX(1,$B51))),1,0)+IF(OR(AND($C51&gt;0,INDEX(Kalender!AJ$81:AJ$110,MAX(1,$C51))&gt;INDEX(Kalender!$B$81:$B$110,MAX(1,$C51))),AND($D51&gt;0,INDEX(Kalender!AJ$81:AJ$110,MAX(1,$D51))&gt;INDEX(Kalender!$B$81:$B$110,MAX(1,$D51))),AND($E51&gt;0,INDEX(Kalender!AJ$81:AJ$110,MAX(1,$E51))&gt;INDEX(Kalender!$B$81:$B$110,MAX(1,$E51))),AND($F51&gt;0,INDEX(Kalender!AJ$81:AJ$110,MAX(1,$F51))&gt;INDEX(Kalender!$B$81:$B$110,MAX(1,$F51)))),2,0))</f>
        <v>0</v>
      </c>
      <c r="AK51" s="5" t="n">
        <f aca="false">IF(Kalender!AK51&lt;&gt;1,0,IF(AND($B51&gt;0,INDEX(Kalender!AK$68:AK$77,MAX(1,$B51))&gt;INDEX(Kalender!$B$68:$B$77,MAX(1,$B51))),1,0)+IF(OR(AND($C51&gt;0,INDEX(Kalender!AK$81:AK$110,MAX(1,$C51))&gt;INDEX(Kalender!$B$81:$B$110,MAX(1,$C51))),AND($D51&gt;0,INDEX(Kalender!AK$81:AK$110,MAX(1,$D51))&gt;INDEX(Kalender!$B$81:$B$110,MAX(1,$D51))),AND($E51&gt;0,INDEX(Kalender!AK$81:AK$110,MAX(1,$E51))&gt;INDEX(Kalender!$B$81:$B$110,MAX(1,$E51))),AND($F51&gt;0,INDEX(Kalender!AK$81:AK$110,MAX(1,$F51))&gt;INDEX(Kalender!$B$81:$B$110,MAX(1,$F51)))),2,0))</f>
        <v>0</v>
      </c>
      <c r="AL51" s="5" t="n">
        <f aca="false">IF(Kalender!AL51&lt;&gt;1,0,IF(AND($B51&gt;0,INDEX(Kalender!AL$68:AL$77,MAX(1,$B51))&gt;INDEX(Kalender!$B$68:$B$77,MAX(1,$B51))),1,0)+IF(OR(AND($C51&gt;0,INDEX(Kalender!AL$81:AL$110,MAX(1,$C51))&gt;INDEX(Kalender!$B$81:$B$110,MAX(1,$C51))),AND($D51&gt;0,INDEX(Kalender!AL$81:AL$110,MAX(1,$D51))&gt;INDEX(Kalender!$B$81:$B$110,MAX(1,$D51))),AND($E51&gt;0,INDEX(Kalender!AL$81:AL$110,MAX(1,$E51))&gt;INDEX(Kalender!$B$81:$B$110,MAX(1,$E51))),AND($F51&gt;0,INDEX(Kalender!AL$81:AL$110,MAX(1,$F51))&gt;INDEX(Kalender!$B$81:$B$110,MAX(1,$F51)))),2,0))</f>
        <v>0</v>
      </c>
      <c r="AM51" s="5" t="n">
        <f aca="false">IF(Kalender!AM51&lt;&gt;1,0,IF(AND($B51&gt;0,INDEX(Kalender!AM$68:AM$77,MAX(1,$B51))&gt;INDEX(Kalender!$B$68:$B$77,MAX(1,$B51))),1,0)+IF(OR(AND($C51&gt;0,INDEX(Kalender!AM$81:AM$110,MAX(1,$C51))&gt;INDEX(Kalender!$B$81:$B$110,MAX(1,$C51))),AND($D51&gt;0,INDEX(Kalender!AM$81:AM$110,MAX(1,$D51))&gt;INDEX(Kalender!$B$81:$B$110,MAX(1,$D51))),AND($E51&gt;0,INDEX(Kalender!AM$81:AM$110,MAX(1,$E51))&gt;INDEX(Kalender!$B$81:$B$110,MAX(1,$E51))),AND($F51&gt;0,INDEX(Kalender!AM$81:AM$110,MAX(1,$F51))&gt;INDEX(Kalender!$B$81:$B$110,MAX(1,$F51)))),2,0))</f>
        <v>0</v>
      </c>
      <c r="AN51" s="5" t="n">
        <f aca="false">IF(Kalender!AN51&lt;&gt;1,0,IF(AND($B51&gt;0,INDEX(Kalender!AN$68:AN$77,MAX(1,$B51))&gt;INDEX(Kalender!$B$68:$B$77,MAX(1,$B51))),1,0)+IF(OR(AND($C51&gt;0,INDEX(Kalender!AN$81:AN$110,MAX(1,$C51))&gt;INDEX(Kalender!$B$81:$B$110,MAX(1,$C51))),AND($D51&gt;0,INDEX(Kalender!AN$81:AN$110,MAX(1,$D51))&gt;INDEX(Kalender!$B$81:$B$110,MAX(1,$D51))),AND($E51&gt;0,INDEX(Kalender!AN$81:AN$110,MAX(1,$E51))&gt;INDEX(Kalender!$B$81:$B$110,MAX(1,$E51))),AND($F51&gt;0,INDEX(Kalender!AN$81:AN$110,MAX(1,$F51))&gt;INDEX(Kalender!$B$81:$B$110,MAX(1,$F51)))),2,0))</f>
        <v>0</v>
      </c>
      <c r="AO51" s="5" t="n">
        <f aca="false">IF(Kalender!AO51&lt;&gt;1,0,IF(AND($B51&gt;0,INDEX(Kalender!AO$68:AO$77,MAX(1,$B51))&gt;INDEX(Kalender!$B$68:$B$77,MAX(1,$B51))),1,0)+IF(OR(AND($C51&gt;0,INDEX(Kalender!AO$81:AO$110,MAX(1,$C51))&gt;INDEX(Kalender!$B$81:$B$110,MAX(1,$C51))),AND($D51&gt;0,INDEX(Kalender!AO$81:AO$110,MAX(1,$D51))&gt;INDEX(Kalender!$B$81:$B$110,MAX(1,$D51))),AND($E51&gt;0,INDEX(Kalender!AO$81:AO$110,MAX(1,$E51))&gt;INDEX(Kalender!$B$81:$B$110,MAX(1,$E51))),AND($F51&gt;0,INDEX(Kalender!AO$81:AO$110,MAX(1,$F51))&gt;INDEX(Kalender!$B$81:$B$110,MAX(1,$F51)))),2,0))</f>
        <v>0</v>
      </c>
      <c r="AP51" s="5" t="n">
        <f aca="false">IF(Kalender!AP51&lt;&gt;1,0,IF(AND($B51&gt;0,INDEX(Kalender!AP$68:AP$77,MAX(1,$B51))&gt;INDEX(Kalender!$B$68:$B$77,MAX(1,$B51))),1,0)+IF(OR(AND($C51&gt;0,INDEX(Kalender!AP$81:AP$110,MAX(1,$C51))&gt;INDEX(Kalender!$B$81:$B$110,MAX(1,$C51))),AND($D51&gt;0,INDEX(Kalender!AP$81:AP$110,MAX(1,$D51))&gt;INDEX(Kalender!$B$81:$B$110,MAX(1,$D51))),AND($E51&gt;0,INDEX(Kalender!AP$81:AP$110,MAX(1,$E51))&gt;INDEX(Kalender!$B$81:$B$110,MAX(1,$E51))),AND($F51&gt;0,INDEX(Kalender!AP$81:AP$110,MAX(1,$F51))&gt;INDEX(Kalender!$B$81:$B$110,MAX(1,$F51)))),2,0))</f>
        <v>0</v>
      </c>
      <c r="AQ51" s="5" t="n">
        <f aca="false">IF(Kalender!AQ51&lt;&gt;1,0,IF(AND($B51&gt;0,INDEX(Kalender!AQ$68:AQ$77,MAX(1,$B51))&gt;INDEX(Kalender!$B$68:$B$77,MAX(1,$B51))),1,0)+IF(OR(AND($C51&gt;0,INDEX(Kalender!AQ$81:AQ$110,MAX(1,$C51))&gt;INDEX(Kalender!$B$81:$B$110,MAX(1,$C51))),AND($D51&gt;0,INDEX(Kalender!AQ$81:AQ$110,MAX(1,$D51))&gt;INDEX(Kalender!$B$81:$B$110,MAX(1,$D51))),AND($E51&gt;0,INDEX(Kalender!AQ$81:AQ$110,MAX(1,$E51))&gt;INDEX(Kalender!$B$81:$B$110,MAX(1,$E51))),AND($F51&gt;0,INDEX(Kalender!AQ$81:AQ$110,MAX(1,$F51))&gt;INDEX(Kalender!$B$81:$B$110,MAX(1,$F51)))),2,0))</f>
        <v>0</v>
      </c>
      <c r="AR51" s="5" t="n">
        <f aca="false">IF(Kalender!AR51&lt;&gt;1,0,IF(AND($B51&gt;0,INDEX(Kalender!AR$68:AR$77,MAX(1,$B51))&gt;INDEX(Kalender!$B$68:$B$77,MAX(1,$B51))),1,0)+IF(OR(AND($C51&gt;0,INDEX(Kalender!AR$81:AR$110,MAX(1,$C51))&gt;INDEX(Kalender!$B$81:$B$110,MAX(1,$C51))),AND($D51&gt;0,INDEX(Kalender!AR$81:AR$110,MAX(1,$D51))&gt;INDEX(Kalender!$B$81:$B$110,MAX(1,$D51))),AND($E51&gt;0,INDEX(Kalender!AR$81:AR$110,MAX(1,$E51))&gt;INDEX(Kalender!$B$81:$B$110,MAX(1,$E51))),AND($F51&gt;0,INDEX(Kalender!AR$81:AR$110,MAX(1,$F51))&gt;INDEX(Kalender!$B$81:$B$110,MAX(1,$F51)))),2,0))</f>
        <v>0</v>
      </c>
      <c r="AS51" s="5" t="n">
        <f aca="false">IF(Kalender!AS51&lt;&gt;1,0,IF(AND($B51&gt;0,INDEX(Kalender!AS$68:AS$77,MAX(1,$B51))&gt;INDEX(Kalender!$B$68:$B$77,MAX(1,$B51))),1,0)+IF(OR(AND($C51&gt;0,INDEX(Kalender!AS$81:AS$110,MAX(1,$C51))&gt;INDEX(Kalender!$B$81:$B$110,MAX(1,$C51))),AND($D51&gt;0,INDEX(Kalender!AS$81:AS$110,MAX(1,$D51))&gt;INDEX(Kalender!$B$81:$B$110,MAX(1,$D51))),AND($E51&gt;0,INDEX(Kalender!AS$81:AS$110,MAX(1,$E51))&gt;INDEX(Kalender!$B$81:$B$110,MAX(1,$E51))),AND($F51&gt;0,INDEX(Kalender!AS$81:AS$110,MAX(1,$F51))&gt;INDEX(Kalender!$B$81:$B$110,MAX(1,$F51)))),2,0))</f>
        <v>0</v>
      </c>
      <c r="AT51" s="5" t="n">
        <f aca="false">IF(Kalender!AT51&lt;&gt;1,0,IF(AND($B51&gt;0,INDEX(Kalender!AT$68:AT$77,MAX(1,$B51))&gt;INDEX(Kalender!$B$68:$B$77,MAX(1,$B51))),1,0)+IF(OR(AND($C51&gt;0,INDEX(Kalender!AT$81:AT$110,MAX(1,$C51))&gt;INDEX(Kalender!$B$81:$B$110,MAX(1,$C51))),AND($D51&gt;0,INDEX(Kalender!AT$81:AT$110,MAX(1,$D51))&gt;INDEX(Kalender!$B$81:$B$110,MAX(1,$D51))),AND($E51&gt;0,INDEX(Kalender!AT$81:AT$110,MAX(1,$E51))&gt;INDEX(Kalender!$B$81:$B$110,MAX(1,$E51))),AND($F51&gt;0,INDEX(Kalender!AT$81:AT$110,MAX(1,$F51))&gt;INDEX(Kalender!$B$81:$B$110,MAX(1,$F51)))),2,0))</f>
        <v>0</v>
      </c>
      <c r="AU51" s="5" t="n">
        <f aca="false">IF(Kalender!AU51&lt;&gt;1,0,IF(AND($B51&gt;0,INDEX(Kalender!AU$68:AU$77,MAX(1,$B51))&gt;INDEX(Kalender!$B$68:$B$77,MAX(1,$B51))),1,0)+IF(OR(AND($C51&gt;0,INDEX(Kalender!AU$81:AU$110,MAX(1,$C51))&gt;INDEX(Kalender!$B$81:$B$110,MAX(1,$C51))),AND($D51&gt;0,INDEX(Kalender!AU$81:AU$110,MAX(1,$D51))&gt;INDEX(Kalender!$B$81:$B$110,MAX(1,$D51))),AND($E51&gt;0,INDEX(Kalender!AU$81:AU$110,MAX(1,$E51))&gt;INDEX(Kalender!$B$81:$B$110,MAX(1,$E51))),AND($F51&gt;0,INDEX(Kalender!AU$81:AU$110,MAX(1,$F51))&gt;INDEX(Kalender!$B$81:$B$110,MAX(1,$F51)))),2,0))</f>
        <v>0</v>
      </c>
      <c r="AV51" s="5" t="n">
        <f aca="false">IF(Kalender!AV51&lt;&gt;1,0,IF(AND($B51&gt;0,INDEX(Kalender!AV$68:AV$77,MAX(1,$B51))&gt;INDEX(Kalender!$B$68:$B$77,MAX(1,$B51))),1,0)+IF(OR(AND($C51&gt;0,INDEX(Kalender!AV$81:AV$110,MAX(1,$C51))&gt;INDEX(Kalender!$B$81:$B$110,MAX(1,$C51))),AND($D51&gt;0,INDEX(Kalender!AV$81:AV$110,MAX(1,$D51))&gt;INDEX(Kalender!$B$81:$B$110,MAX(1,$D51))),AND($E51&gt;0,INDEX(Kalender!AV$81:AV$110,MAX(1,$E51))&gt;INDEX(Kalender!$B$81:$B$110,MAX(1,$E51))),AND($F51&gt;0,INDEX(Kalender!AV$81:AV$110,MAX(1,$F51))&gt;INDEX(Kalender!$B$81:$B$110,MAX(1,$F51)))),2,0))</f>
        <v>0</v>
      </c>
      <c r="AW51" s="5" t="n">
        <f aca="false">IF(Kalender!AW51&lt;&gt;1,0,IF(AND($B51&gt;0,INDEX(Kalender!AW$68:AW$77,MAX(1,$B51))&gt;INDEX(Kalender!$B$68:$B$77,MAX(1,$B51))),1,0)+IF(OR(AND($C51&gt;0,INDEX(Kalender!AW$81:AW$110,MAX(1,$C51))&gt;INDEX(Kalender!$B$81:$B$110,MAX(1,$C51))),AND($D51&gt;0,INDEX(Kalender!AW$81:AW$110,MAX(1,$D51))&gt;INDEX(Kalender!$B$81:$B$110,MAX(1,$D51))),AND($E51&gt;0,INDEX(Kalender!AW$81:AW$110,MAX(1,$E51))&gt;INDEX(Kalender!$B$81:$B$110,MAX(1,$E51))),AND($F51&gt;0,INDEX(Kalender!AW$81:AW$110,MAX(1,$F51))&gt;INDEX(Kalender!$B$81:$B$110,MAX(1,$F51)))),2,0))</f>
        <v>0</v>
      </c>
      <c r="AX51" s="5" t="n">
        <f aca="false">IF(Kalender!AX51&lt;&gt;1,0,IF(AND($B51&gt;0,INDEX(Kalender!AX$68:AX$77,MAX(1,$B51))&gt;INDEX(Kalender!$B$68:$B$77,MAX(1,$B51))),1,0)+IF(OR(AND($C51&gt;0,INDEX(Kalender!AX$81:AX$110,MAX(1,$C51))&gt;INDEX(Kalender!$B$81:$B$110,MAX(1,$C51))),AND($D51&gt;0,INDEX(Kalender!AX$81:AX$110,MAX(1,$D51))&gt;INDEX(Kalender!$B$81:$B$110,MAX(1,$D51))),AND($E51&gt;0,INDEX(Kalender!AX$81:AX$110,MAX(1,$E51))&gt;INDEX(Kalender!$B$81:$B$110,MAX(1,$E51))),AND($F51&gt;0,INDEX(Kalender!AX$81:AX$110,MAX(1,$F51))&gt;INDEX(Kalender!$B$81:$B$110,MAX(1,$F51)))),2,0))</f>
        <v>0</v>
      </c>
      <c r="AY51" s="5" t="n">
        <f aca="false">IF(Kalender!AY51&lt;&gt;1,0,IF(AND($B51&gt;0,INDEX(Kalender!AY$68:AY$77,MAX(1,$B51))&gt;INDEX(Kalender!$B$68:$B$77,MAX(1,$B51))),1,0)+IF(OR(AND($C51&gt;0,INDEX(Kalender!AY$81:AY$110,MAX(1,$C51))&gt;INDEX(Kalender!$B$81:$B$110,MAX(1,$C51))),AND($D51&gt;0,INDEX(Kalender!AY$81:AY$110,MAX(1,$D51))&gt;INDEX(Kalender!$B$81:$B$110,MAX(1,$D51))),AND($E51&gt;0,INDEX(Kalender!AY$81:AY$110,MAX(1,$E51))&gt;INDEX(Kalender!$B$81:$B$110,MAX(1,$E51))),AND($F51&gt;0,INDEX(Kalender!AY$81:AY$110,MAX(1,$F51))&gt;INDEX(Kalender!$B$81:$B$110,MAX(1,$F51)))),2,0))</f>
        <v>0</v>
      </c>
      <c r="AZ51" s="5" t="n">
        <f aca="false">IF(Kalender!AZ51&lt;&gt;1,0,IF(AND($B51&gt;0,INDEX(Kalender!AZ$68:AZ$77,MAX(1,$B51))&gt;INDEX(Kalender!$B$68:$B$77,MAX(1,$B51))),1,0)+IF(OR(AND($C51&gt;0,INDEX(Kalender!AZ$81:AZ$110,MAX(1,$C51))&gt;INDEX(Kalender!$B$81:$B$110,MAX(1,$C51))),AND($D51&gt;0,INDEX(Kalender!AZ$81:AZ$110,MAX(1,$D51))&gt;INDEX(Kalender!$B$81:$B$110,MAX(1,$D51))),AND($E51&gt;0,INDEX(Kalender!AZ$81:AZ$110,MAX(1,$E51))&gt;INDEX(Kalender!$B$81:$B$110,MAX(1,$E51))),AND($F51&gt;0,INDEX(Kalender!AZ$81:AZ$110,MAX(1,$F51))&gt;INDEX(Kalender!$B$81:$B$110,MAX(1,$F51)))),2,0))</f>
        <v>0</v>
      </c>
      <c r="BA51" s="5" t="n">
        <f aca="false">IF(Kalender!BA51&lt;&gt;1,0,IF(AND($B51&gt;0,INDEX(Kalender!BA$68:BA$77,MAX(1,$B51))&gt;INDEX(Kalender!$B$68:$B$77,MAX(1,$B51))),1,0)+IF(OR(AND($C51&gt;0,INDEX(Kalender!BA$81:BA$110,MAX(1,$C51))&gt;INDEX(Kalender!$B$81:$B$110,MAX(1,$C51))),AND($D51&gt;0,INDEX(Kalender!BA$81:BA$110,MAX(1,$D51))&gt;INDEX(Kalender!$B$81:$B$110,MAX(1,$D51))),AND($E51&gt;0,INDEX(Kalender!BA$81:BA$110,MAX(1,$E51))&gt;INDEX(Kalender!$B$81:$B$110,MAX(1,$E51))),AND($F51&gt;0,INDEX(Kalender!BA$81:BA$110,MAX(1,$F51))&gt;INDEX(Kalender!$B$81:$B$110,MAX(1,$F51)))),2,0))</f>
        <v>0</v>
      </c>
      <c r="BB51" s="5" t="n">
        <f aca="false">IF(Kalender!BB51&lt;&gt;1,0,IF(AND($B51&gt;0,INDEX(Kalender!BB$68:BB$77,MAX(1,$B51))&gt;INDEX(Kalender!$B$68:$B$77,MAX(1,$B51))),1,0)+IF(OR(AND($C51&gt;0,INDEX(Kalender!BB$81:BB$110,MAX(1,$C51))&gt;INDEX(Kalender!$B$81:$B$110,MAX(1,$C51))),AND($D51&gt;0,INDEX(Kalender!BB$81:BB$110,MAX(1,$D51))&gt;INDEX(Kalender!$B$81:$B$110,MAX(1,$D51))),AND($E51&gt;0,INDEX(Kalender!BB$81:BB$110,MAX(1,$E51))&gt;INDEX(Kalender!$B$81:$B$110,MAX(1,$E51))),AND($F51&gt;0,INDEX(Kalender!BB$81:BB$110,MAX(1,$F51))&gt;INDEX(Kalender!$B$81:$B$110,MAX(1,$F51)))),2,0))</f>
        <v>0</v>
      </c>
      <c r="BC51" s="5" t="n">
        <f aca="false">IF(Kalender!BC51&lt;&gt;1,0,IF(AND($B51&gt;0,INDEX(Kalender!BC$68:BC$77,MAX(1,$B51))&gt;INDEX(Kalender!$B$68:$B$77,MAX(1,$B51))),1,0)+IF(OR(AND($C51&gt;0,INDEX(Kalender!BC$81:BC$110,MAX(1,$C51))&gt;INDEX(Kalender!$B$81:$B$110,MAX(1,$C51))),AND($D51&gt;0,INDEX(Kalender!BC$81:BC$110,MAX(1,$D51))&gt;INDEX(Kalender!$B$81:$B$110,MAX(1,$D51))),AND($E51&gt;0,INDEX(Kalender!BC$81:BC$110,MAX(1,$E51))&gt;INDEX(Kalender!$B$81:$B$110,MAX(1,$E51))),AND($F51&gt;0,INDEX(Kalender!BC$81:BC$110,MAX(1,$F51))&gt;INDEX(Kalender!$B$81:$B$110,MAX(1,$F51)))),2,0))</f>
        <v>0</v>
      </c>
      <c r="BD51" s="5" t="n">
        <f aca="false">IF(Kalender!BD51&lt;&gt;1,0,IF(AND($B51&gt;0,INDEX(Kalender!BD$68:BD$77,MAX(1,$B51))&gt;INDEX(Kalender!$B$68:$B$77,MAX(1,$B51))),1,0)+IF(OR(AND($C51&gt;0,INDEX(Kalender!BD$81:BD$110,MAX(1,$C51))&gt;INDEX(Kalender!$B$81:$B$110,MAX(1,$C51))),AND($D51&gt;0,INDEX(Kalender!BD$81:BD$110,MAX(1,$D51))&gt;INDEX(Kalender!$B$81:$B$110,MAX(1,$D51))),AND($E51&gt;0,INDEX(Kalender!BD$81:BD$110,MAX(1,$E51))&gt;INDEX(Kalender!$B$81:$B$110,MAX(1,$E51))),AND($F51&gt;0,INDEX(Kalender!BD$81:BD$110,MAX(1,$F51))&gt;INDEX(Kalender!$B$81:$B$110,MAX(1,$F51)))),2,0))</f>
        <v>0</v>
      </c>
      <c r="BE51" s="5" t="n">
        <f aca="false">IF(Kalender!BE51&lt;&gt;1,0,IF(AND($B51&gt;0,INDEX(Kalender!BE$68:BE$77,MAX(1,$B51))&gt;INDEX(Kalender!$B$68:$B$77,MAX(1,$B51))),1,0)+IF(OR(AND($C51&gt;0,INDEX(Kalender!BE$81:BE$110,MAX(1,$C51))&gt;INDEX(Kalender!$B$81:$B$110,MAX(1,$C51))),AND($D51&gt;0,INDEX(Kalender!BE$81:BE$110,MAX(1,$D51))&gt;INDEX(Kalender!$B$81:$B$110,MAX(1,$D51))),AND($E51&gt;0,INDEX(Kalender!BE$81:BE$110,MAX(1,$E51))&gt;INDEX(Kalender!$B$81:$B$110,MAX(1,$E51))),AND($F51&gt;0,INDEX(Kalender!BE$81:BE$110,MAX(1,$F51))&gt;INDEX(Kalender!$B$81:$B$110,MAX(1,$F51)))),2,0))</f>
        <v>0</v>
      </c>
      <c r="BF51" s="5" t="n">
        <f aca="false">IF(Kalender!BF51&lt;&gt;1,0,IF(AND($B51&gt;0,INDEX(Kalender!BF$68:BF$77,MAX(1,$B51))&gt;INDEX(Kalender!$B$68:$B$77,MAX(1,$B51))),1,0)+IF(OR(AND($C51&gt;0,INDEX(Kalender!BF$81:BF$110,MAX(1,$C51))&gt;INDEX(Kalender!$B$81:$B$110,MAX(1,$C51))),AND($D51&gt;0,INDEX(Kalender!BF$81:BF$110,MAX(1,$D51))&gt;INDEX(Kalender!$B$81:$B$110,MAX(1,$D51))),AND($E51&gt;0,INDEX(Kalender!BF$81:BF$110,MAX(1,$E51))&gt;INDEX(Kalender!$B$81:$B$110,MAX(1,$E51))),AND($F51&gt;0,INDEX(Kalender!BF$81:BF$110,MAX(1,$F51))&gt;INDEX(Kalender!$B$81:$B$110,MAX(1,$F51)))),2,0))</f>
        <v>0</v>
      </c>
      <c r="BG51" s="5" t="n">
        <f aca="false">IF(Kalender!BG51&lt;&gt;1,0,IF(AND($B51&gt;0,INDEX(Kalender!BG$68:BG$77,MAX(1,$B51))&gt;INDEX(Kalender!$B$68:$B$77,MAX(1,$B51))),1,0)+IF(OR(AND($C51&gt;0,INDEX(Kalender!BG$81:BG$110,MAX(1,$C51))&gt;INDEX(Kalender!$B$81:$B$110,MAX(1,$C51))),AND($D51&gt;0,INDEX(Kalender!BG$81:BG$110,MAX(1,$D51))&gt;INDEX(Kalender!$B$81:$B$110,MAX(1,$D51))),AND($E51&gt;0,INDEX(Kalender!BG$81:BG$110,MAX(1,$E51))&gt;INDEX(Kalender!$B$81:$B$110,MAX(1,$E51))),AND($F51&gt;0,INDEX(Kalender!BG$81:BG$110,MAX(1,$F51))&gt;INDEX(Kalender!$B$81:$B$110,MAX(1,$F51)))),2,0))</f>
        <v>0</v>
      </c>
      <c r="BH51" s="5" t="n">
        <f aca="false">IF(Kalender!BH51&lt;&gt;1,0,IF(AND($B51&gt;0,INDEX(Kalender!BH$68:BH$77,MAX(1,$B51))&gt;INDEX(Kalender!$B$68:$B$77,MAX(1,$B51))),1,0)+IF(OR(AND($C51&gt;0,INDEX(Kalender!BH$81:BH$110,MAX(1,$C51))&gt;INDEX(Kalender!$B$81:$B$110,MAX(1,$C51))),AND($D51&gt;0,INDEX(Kalender!BH$81:BH$110,MAX(1,$D51))&gt;INDEX(Kalender!$B$81:$B$110,MAX(1,$D51))),AND($E51&gt;0,INDEX(Kalender!BH$81:BH$110,MAX(1,$E51))&gt;INDEX(Kalender!$B$81:$B$110,MAX(1,$E51))),AND($F51&gt;0,INDEX(Kalender!BH$81:BH$110,MAX(1,$F51))&gt;INDEX(Kalender!$B$81:$B$110,MAX(1,$F51)))),2,0))</f>
        <v>0</v>
      </c>
      <c r="BI51" s="5" t="n">
        <f aca="false">IF(Kalender!BI51&lt;&gt;1,0,IF(AND($B51&gt;0,INDEX(Kalender!BI$68:BI$77,MAX(1,$B51))&gt;INDEX(Kalender!$B$68:$B$77,MAX(1,$B51))),1,0)+IF(OR(AND($C51&gt;0,INDEX(Kalender!BI$81:BI$110,MAX(1,$C51))&gt;INDEX(Kalender!$B$81:$B$110,MAX(1,$C51))),AND($D51&gt;0,INDEX(Kalender!BI$81:BI$110,MAX(1,$D51))&gt;INDEX(Kalender!$B$81:$B$110,MAX(1,$D51))),AND($E51&gt;0,INDEX(Kalender!BI$81:BI$110,MAX(1,$E51))&gt;INDEX(Kalender!$B$81:$B$110,MAX(1,$E51))),AND($F51&gt;0,INDEX(Kalender!BI$81:BI$110,MAX(1,$F51))&gt;INDEX(Kalender!$B$81:$B$110,MAX(1,$F51)))),2,0))</f>
        <v>0</v>
      </c>
      <c r="BJ51" s="5" t="n">
        <f aca="false">IF(Kalender!BJ51&lt;&gt;1,0,IF(AND($B51&gt;0,INDEX(Kalender!BJ$68:BJ$77,MAX(1,$B51))&gt;INDEX(Kalender!$B$68:$B$77,MAX(1,$B51))),1,0)+IF(OR(AND($C51&gt;0,INDEX(Kalender!BJ$81:BJ$110,MAX(1,$C51))&gt;INDEX(Kalender!$B$81:$B$110,MAX(1,$C51))),AND($D51&gt;0,INDEX(Kalender!BJ$81:BJ$110,MAX(1,$D51))&gt;INDEX(Kalender!$B$81:$B$110,MAX(1,$D51))),AND($E51&gt;0,INDEX(Kalender!BJ$81:BJ$110,MAX(1,$E51))&gt;INDEX(Kalender!$B$81:$B$110,MAX(1,$E51))),AND($F51&gt;0,INDEX(Kalender!BJ$81:BJ$110,MAX(1,$F51))&gt;INDEX(Kalender!$B$81:$B$110,MAX(1,$F51)))),2,0))</f>
        <v>0</v>
      </c>
      <c r="BK51" s="5" t="n">
        <f aca="false">IF(Kalender!BK51&lt;&gt;1,0,IF(AND($B51&gt;0,INDEX(Kalender!BK$68:BK$77,MAX(1,$B51))&gt;INDEX(Kalender!$B$68:$B$77,MAX(1,$B51))),1,0)+IF(OR(AND($C51&gt;0,INDEX(Kalender!BK$81:BK$110,MAX(1,$C51))&gt;INDEX(Kalender!$B$81:$B$110,MAX(1,$C51))),AND($D51&gt;0,INDEX(Kalender!BK$81:BK$110,MAX(1,$D51))&gt;INDEX(Kalender!$B$81:$B$110,MAX(1,$D51))),AND($E51&gt;0,INDEX(Kalender!BK$81:BK$110,MAX(1,$E51))&gt;INDEX(Kalender!$B$81:$B$110,MAX(1,$E51))),AND($F51&gt;0,INDEX(Kalender!BK$81:BK$110,MAX(1,$F51))&gt;INDEX(Kalender!$B$81:$B$110,MAX(1,$F51)))),2,0))</f>
        <v>0</v>
      </c>
      <c r="BL51" s="5" t="n">
        <f aca="false">IF(Kalender!BL51&lt;&gt;1,0,IF(AND($B51&gt;0,INDEX(Kalender!BL$68:BL$77,MAX(1,$B51))&gt;INDEX(Kalender!$B$68:$B$77,MAX(1,$B51))),1,0)+IF(OR(AND($C51&gt;0,INDEX(Kalender!BL$81:BL$110,MAX(1,$C51))&gt;INDEX(Kalender!$B$81:$B$110,MAX(1,$C51))),AND($D51&gt;0,INDEX(Kalender!BL$81:BL$110,MAX(1,$D51))&gt;INDEX(Kalender!$B$81:$B$110,MAX(1,$D51))),AND($E51&gt;0,INDEX(Kalender!BL$81:BL$110,MAX(1,$E51))&gt;INDEX(Kalender!$B$81:$B$110,MAX(1,$E51))),AND($F51&gt;0,INDEX(Kalender!BL$81:BL$110,MAX(1,$F51))&gt;INDEX(Kalender!$B$81:$B$110,MAX(1,$F51)))),2,0))</f>
        <v>0</v>
      </c>
      <c r="BM51" s="5" t="n">
        <f aca="false">IF(Kalender!BM51&lt;&gt;1,0,IF(AND($B51&gt;0,INDEX(Kalender!BM$68:BM$77,MAX(1,$B51))&gt;INDEX(Kalender!$B$68:$B$77,MAX(1,$B51))),1,0)+IF(OR(AND($C51&gt;0,INDEX(Kalender!BM$81:BM$110,MAX(1,$C51))&gt;INDEX(Kalender!$B$81:$B$110,MAX(1,$C51))),AND($D51&gt;0,INDEX(Kalender!BM$81:BM$110,MAX(1,$D51))&gt;INDEX(Kalender!$B$81:$B$110,MAX(1,$D51))),AND($E51&gt;0,INDEX(Kalender!BM$81:BM$110,MAX(1,$E51))&gt;INDEX(Kalender!$B$81:$B$110,MAX(1,$E51))),AND($F51&gt;0,INDEX(Kalender!BM$81:BM$110,MAX(1,$F51))&gt;INDEX(Kalender!$B$81:$B$110,MAX(1,$F51)))),2,0))</f>
        <v>0</v>
      </c>
      <c r="BN51" s="5" t="n">
        <f aca="false">IF(Kalender!BN51&lt;&gt;1,0,IF(AND($B51&gt;0,INDEX(Kalender!BN$68:BN$77,MAX(1,$B51))&gt;INDEX(Kalender!$B$68:$B$77,MAX(1,$B51))),1,0)+IF(OR(AND($C51&gt;0,INDEX(Kalender!BN$81:BN$110,MAX(1,$C51))&gt;INDEX(Kalender!$B$81:$B$110,MAX(1,$C51))),AND($D51&gt;0,INDEX(Kalender!BN$81:BN$110,MAX(1,$D51))&gt;INDEX(Kalender!$B$81:$B$110,MAX(1,$D51))),AND($E51&gt;0,INDEX(Kalender!BN$81:BN$110,MAX(1,$E51))&gt;INDEX(Kalender!$B$81:$B$110,MAX(1,$E51))),AND($F51&gt;0,INDEX(Kalender!BN$81:BN$110,MAX(1,$F51))&gt;INDEX(Kalender!$B$81:$B$110,MAX(1,$F51)))),2,0))</f>
        <v>0</v>
      </c>
      <c r="BO51" s="5" t="n">
        <f aca="false">IF(Kalender!BO51&lt;&gt;1,0,IF(AND($B51&gt;0,INDEX(Kalender!BO$68:BO$77,MAX(1,$B51))&gt;INDEX(Kalender!$B$68:$B$77,MAX(1,$B51))),1,0)+IF(OR(AND($C51&gt;0,INDEX(Kalender!BO$81:BO$110,MAX(1,$C51))&gt;INDEX(Kalender!$B$81:$B$110,MAX(1,$C51))),AND($D51&gt;0,INDEX(Kalender!BO$81:BO$110,MAX(1,$D51))&gt;INDEX(Kalender!$B$81:$B$110,MAX(1,$D51))),AND($E51&gt;0,INDEX(Kalender!BO$81:BO$110,MAX(1,$E51))&gt;INDEX(Kalender!$B$81:$B$110,MAX(1,$E51))),AND($F51&gt;0,INDEX(Kalender!BO$81:BO$110,MAX(1,$F51))&gt;INDEX(Kalender!$B$81:$B$110,MAX(1,$F51)))),2,0))</f>
        <v>0</v>
      </c>
      <c r="BP51" s="5" t="n">
        <f aca="false">IF(Kalender!BP51&lt;&gt;1,0,IF(AND($B51&gt;0,INDEX(Kalender!BP$68:BP$77,MAX(1,$B51))&gt;INDEX(Kalender!$B$68:$B$77,MAX(1,$B51))),1,0)+IF(OR(AND($C51&gt;0,INDEX(Kalender!BP$81:BP$110,MAX(1,$C51))&gt;INDEX(Kalender!$B$81:$B$110,MAX(1,$C51))),AND($D51&gt;0,INDEX(Kalender!BP$81:BP$110,MAX(1,$D51))&gt;INDEX(Kalender!$B$81:$B$110,MAX(1,$D51))),AND($E51&gt;0,INDEX(Kalender!BP$81:BP$110,MAX(1,$E51))&gt;INDEX(Kalender!$B$81:$B$110,MAX(1,$E51))),AND($F51&gt;0,INDEX(Kalender!BP$81:BP$110,MAX(1,$F51))&gt;INDEX(Kalender!$B$81:$B$110,MAX(1,$F51)))),2,0))</f>
        <v>0</v>
      </c>
      <c r="BQ51" s="5" t="n">
        <f aca="false">IF(Kalender!BQ51&lt;&gt;1,0,IF(AND($B51&gt;0,INDEX(Kalender!BQ$68:BQ$77,MAX(1,$B51))&gt;INDEX(Kalender!$B$68:$B$77,MAX(1,$B51))),1,0)+IF(OR(AND($C51&gt;0,INDEX(Kalender!BQ$81:BQ$110,MAX(1,$C51))&gt;INDEX(Kalender!$B$81:$B$110,MAX(1,$C51))),AND($D51&gt;0,INDEX(Kalender!BQ$81:BQ$110,MAX(1,$D51))&gt;INDEX(Kalender!$B$81:$B$110,MAX(1,$D51))),AND($E51&gt;0,INDEX(Kalender!BQ$81:BQ$110,MAX(1,$E51))&gt;INDEX(Kalender!$B$81:$B$110,MAX(1,$E51))),AND($F51&gt;0,INDEX(Kalender!BQ$81:BQ$110,MAX(1,$F51))&gt;INDEX(Kalender!$B$81:$B$110,MAX(1,$F51)))),2,0))</f>
        <v>0</v>
      </c>
      <c r="BR51" s="5" t="n">
        <f aca="false">IF(Kalender!BR51&lt;&gt;1,0,IF(AND($B51&gt;0,INDEX(Kalender!BR$68:BR$77,MAX(1,$B51))&gt;INDEX(Kalender!$B$68:$B$77,MAX(1,$B51))),1,0)+IF(OR(AND($C51&gt;0,INDEX(Kalender!BR$81:BR$110,MAX(1,$C51))&gt;INDEX(Kalender!$B$81:$B$110,MAX(1,$C51))),AND($D51&gt;0,INDEX(Kalender!BR$81:BR$110,MAX(1,$D51))&gt;INDEX(Kalender!$B$81:$B$110,MAX(1,$D51))),AND($E51&gt;0,INDEX(Kalender!BR$81:BR$110,MAX(1,$E51))&gt;INDEX(Kalender!$B$81:$B$110,MAX(1,$E51))),AND($F51&gt;0,INDEX(Kalender!BR$81:BR$110,MAX(1,$F51))&gt;INDEX(Kalender!$B$81:$B$110,MAX(1,$F51)))),2,0))</f>
        <v>0</v>
      </c>
      <c r="BS51" s="5" t="n">
        <f aca="false">IF(Kalender!BS51&lt;&gt;1,0,IF(AND($B51&gt;0,INDEX(Kalender!BS$68:BS$77,MAX(1,$B51))&gt;INDEX(Kalender!$B$68:$B$77,MAX(1,$B51))),1,0)+IF(OR(AND($C51&gt;0,INDEX(Kalender!BS$81:BS$110,MAX(1,$C51))&gt;INDEX(Kalender!$B$81:$B$110,MAX(1,$C51))),AND($D51&gt;0,INDEX(Kalender!BS$81:BS$110,MAX(1,$D51))&gt;INDEX(Kalender!$B$81:$B$110,MAX(1,$D51))),AND($E51&gt;0,INDEX(Kalender!BS$81:BS$110,MAX(1,$E51))&gt;INDEX(Kalender!$B$81:$B$110,MAX(1,$E51))),AND($F51&gt;0,INDEX(Kalender!BS$81:BS$110,MAX(1,$F51))&gt;INDEX(Kalender!$B$81:$B$110,MAX(1,$F51)))),2,0))</f>
        <v>0</v>
      </c>
      <c r="BT51" s="5" t="n">
        <f aca="false">IF(Kalender!BT51&lt;&gt;1,0,IF(AND($B51&gt;0,INDEX(Kalender!BT$68:BT$77,MAX(1,$B51))&gt;INDEX(Kalender!$B$68:$B$77,MAX(1,$B51))),1,0)+IF(OR(AND($C51&gt;0,INDEX(Kalender!BT$81:BT$110,MAX(1,$C51))&gt;INDEX(Kalender!$B$81:$B$110,MAX(1,$C51))),AND($D51&gt;0,INDEX(Kalender!BT$81:BT$110,MAX(1,$D51))&gt;INDEX(Kalender!$B$81:$B$110,MAX(1,$D51))),AND($E51&gt;0,INDEX(Kalender!BT$81:BT$110,MAX(1,$E51))&gt;INDEX(Kalender!$B$81:$B$110,MAX(1,$E51))),AND($F51&gt;0,INDEX(Kalender!BT$81:BT$110,MAX(1,$F51))&gt;INDEX(Kalender!$B$81:$B$110,MAX(1,$F51)))),2,0))</f>
        <v>0</v>
      </c>
      <c r="BU51" s="5" t="n">
        <f aca="false">IF(Kalender!BU51&lt;&gt;1,0,IF(AND($B51&gt;0,INDEX(Kalender!BU$68:BU$77,MAX(1,$B51))&gt;INDEX(Kalender!$B$68:$B$77,MAX(1,$B51))),1,0)+IF(OR(AND($C51&gt;0,INDEX(Kalender!BU$81:BU$110,MAX(1,$C51))&gt;INDEX(Kalender!$B$81:$B$110,MAX(1,$C51))),AND($D51&gt;0,INDEX(Kalender!BU$81:BU$110,MAX(1,$D51))&gt;INDEX(Kalender!$B$81:$B$110,MAX(1,$D51))),AND($E51&gt;0,INDEX(Kalender!BU$81:BU$110,MAX(1,$E51))&gt;INDEX(Kalender!$B$81:$B$110,MAX(1,$E51))),AND($F51&gt;0,INDEX(Kalender!BU$81:BU$110,MAX(1,$F51))&gt;INDEX(Kalender!$B$81:$B$110,MAX(1,$F51)))),2,0))</f>
        <v>0</v>
      </c>
      <c r="BV51" s="5" t="n">
        <f aca="false">IF(Kalender!BV51&lt;&gt;1,0,IF(AND($B51&gt;0,INDEX(Kalender!BV$68:BV$77,MAX(1,$B51))&gt;INDEX(Kalender!$B$68:$B$77,MAX(1,$B51))),1,0)+IF(OR(AND($C51&gt;0,INDEX(Kalender!BV$81:BV$110,MAX(1,$C51))&gt;INDEX(Kalender!$B$81:$B$110,MAX(1,$C51))),AND($D51&gt;0,INDEX(Kalender!BV$81:BV$110,MAX(1,$D51))&gt;INDEX(Kalender!$B$81:$B$110,MAX(1,$D51))),AND($E51&gt;0,INDEX(Kalender!BV$81:BV$110,MAX(1,$E51))&gt;INDEX(Kalender!$B$81:$B$110,MAX(1,$E51))),AND($F51&gt;0,INDEX(Kalender!BV$81:BV$110,MAX(1,$F51))&gt;INDEX(Kalender!$B$81:$B$110,MAX(1,$F51)))),2,0))</f>
        <v>0</v>
      </c>
      <c r="BW51" s="5" t="n">
        <f aca="false">IF(Kalender!BW51&lt;&gt;1,0,IF(AND($B51&gt;0,INDEX(Kalender!BW$68:BW$77,MAX(1,$B51))&gt;INDEX(Kalender!$B$68:$B$77,MAX(1,$B51))),1,0)+IF(OR(AND($C51&gt;0,INDEX(Kalender!BW$81:BW$110,MAX(1,$C51))&gt;INDEX(Kalender!$B$81:$B$110,MAX(1,$C51))),AND($D51&gt;0,INDEX(Kalender!BW$81:BW$110,MAX(1,$D51))&gt;INDEX(Kalender!$B$81:$B$110,MAX(1,$D51))),AND($E51&gt;0,INDEX(Kalender!BW$81:BW$110,MAX(1,$E51))&gt;INDEX(Kalender!$B$81:$B$110,MAX(1,$E51))),AND($F51&gt;0,INDEX(Kalender!BW$81:BW$110,MAX(1,$F51))&gt;INDEX(Kalender!$B$81:$B$110,MAX(1,$F51)))),2,0))</f>
        <v>0</v>
      </c>
      <c r="BX51" s="5" t="n">
        <f aca="false">IF(Kalender!BX51&lt;&gt;1,0,IF(AND($B51&gt;0,INDEX(Kalender!BX$68:BX$77,MAX(1,$B51))&gt;INDEX(Kalender!$B$68:$B$77,MAX(1,$B51))),1,0)+IF(OR(AND($C51&gt;0,INDEX(Kalender!BX$81:BX$110,MAX(1,$C51))&gt;INDEX(Kalender!$B$81:$B$110,MAX(1,$C51))),AND($D51&gt;0,INDEX(Kalender!BX$81:BX$110,MAX(1,$D51))&gt;INDEX(Kalender!$B$81:$B$110,MAX(1,$D51))),AND($E51&gt;0,INDEX(Kalender!BX$81:BX$110,MAX(1,$E51))&gt;INDEX(Kalender!$B$81:$B$110,MAX(1,$E51))),AND($F51&gt;0,INDEX(Kalender!BX$81:BX$110,MAX(1,$F51))&gt;INDEX(Kalender!$B$81:$B$110,MAX(1,$F51)))),2,0))</f>
        <v>0</v>
      </c>
      <c r="BY51" s="5" t="n">
        <f aca="false">IF(Kalender!BY51&lt;&gt;1,0,IF(AND($B51&gt;0,INDEX(Kalender!BY$68:BY$77,MAX(1,$B51))&gt;INDEX(Kalender!$B$68:$B$77,MAX(1,$B51))),1,0)+IF(OR(AND($C51&gt;0,INDEX(Kalender!BY$81:BY$110,MAX(1,$C51))&gt;INDEX(Kalender!$B$81:$B$110,MAX(1,$C51))),AND($D51&gt;0,INDEX(Kalender!BY$81:BY$110,MAX(1,$D51))&gt;INDEX(Kalender!$B$81:$B$110,MAX(1,$D51))),AND($E51&gt;0,INDEX(Kalender!BY$81:BY$110,MAX(1,$E51))&gt;INDEX(Kalender!$B$81:$B$110,MAX(1,$E51))),AND($F51&gt;0,INDEX(Kalender!BY$81:BY$110,MAX(1,$F51))&gt;INDEX(Kalender!$B$81:$B$110,MAX(1,$F51)))),2,0))</f>
        <v>0</v>
      </c>
      <c r="BZ51" s="5" t="n">
        <f aca="false">IF(Kalender!BZ51&lt;&gt;1,0,IF(AND($B51&gt;0,INDEX(Kalender!BZ$68:BZ$77,MAX(1,$B51))&gt;INDEX(Kalender!$B$68:$B$77,MAX(1,$B51))),1,0)+IF(OR(AND($C51&gt;0,INDEX(Kalender!BZ$81:BZ$110,MAX(1,$C51))&gt;INDEX(Kalender!$B$81:$B$110,MAX(1,$C51))),AND($D51&gt;0,INDEX(Kalender!BZ$81:BZ$110,MAX(1,$D51))&gt;INDEX(Kalender!$B$81:$B$110,MAX(1,$D51))),AND($E51&gt;0,INDEX(Kalender!BZ$81:BZ$110,MAX(1,$E51))&gt;INDEX(Kalender!$B$81:$B$110,MAX(1,$E51))),AND($F51&gt;0,INDEX(Kalender!BZ$81:BZ$110,MAX(1,$F51))&gt;INDEX(Kalender!$B$81:$B$110,MAX(1,$F51)))),2,0))</f>
        <v>0</v>
      </c>
      <c r="CA51" s="5" t="n">
        <f aca="false">IF(Kalender!CA51&lt;&gt;1,0,IF(AND($B51&gt;0,INDEX(Kalender!CA$68:CA$77,MAX(1,$B51))&gt;INDEX(Kalender!$B$68:$B$77,MAX(1,$B51))),1,0)+IF(OR(AND($C51&gt;0,INDEX(Kalender!CA$81:CA$110,MAX(1,$C51))&gt;INDEX(Kalender!$B$81:$B$110,MAX(1,$C51))),AND($D51&gt;0,INDEX(Kalender!CA$81:CA$110,MAX(1,$D51))&gt;INDEX(Kalender!$B$81:$B$110,MAX(1,$D51))),AND($E51&gt;0,INDEX(Kalender!CA$81:CA$110,MAX(1,$E51))&gt;INDEX(Kalender!$B$81:$B$110,MAX(1,$E51))),AND($F51&gt;0,INDEX(Kalender!CA$81:CA$110,MAX(1,$F51))&gt;INDEX(Kalender!$B$81:$B$110,MAX(1,$F51)))),2,0))</f>
        <v>0</v>
      </c>
      <c r="CB51" s="5" t="n">
        <f aca="false">IF(Kalender!CB51&lt;&gt;1,0,IF(AND($B51&gt;0,INDEX(Kalender!CB$68:CB$77,MAX(1,$B51))&gt;INDEX(Kalender!$B$68:$B$77,MAX(1,$B51))),1,0)+IF(OR(AND($C51&gt;0,INDEX(Kalender!CB$81:CB$110,MAX(1,$C51))&gt;INDEX(Kalender!$B$81:$B$110,MAX(1,$C51))),AND($D51&gt;0,INDEX(Kalender!CB$81:CB$110,MAX(1,$D51))&gt;INDEX(Kalender!$B$81:$B$110,MAX(1,$D51))),AND($E51&gt;0,INDEX(Kalender!CB$81:CB$110,MAX(1,$E51))&gt;INDEX(Kalender!$B$81:$B$110,MAX(1,$E51))),AND($F51&gt;0,INDEX(Kalender!CB$81:CB$110,MAX(1,$F51))&gt;INDEX(Kalender!$B$81:$B$110,MAX(1,$F51)))),2,0))</f>
        <v>0</v>
      </c>
      <c r="CC51" s="5" t="n">
        <f aca="false">IF(Kalender!CC51&lt;&gt;1,0,IF(AND($B51&gt;0,INDEX(Kalender!CC$68:CC$77,MAX(1,$B51))&gt;INDEX(Kalender!$B$68:$B$77,MAX(1,$B51))),1,0)+IF(OR(AND($C51&gt;0,INDEX(Kalender!CC$81:CC$110,MAX(1,$C51))&gt;INDEX(Kalender!$B$81:$B$110,MAX(1,$C51))),AND($D51&gt;0,INDEX(Kalender!CC$81:CC$110,MAX(1,$D51))&gt;INDEX(Kalender!$B$81:$B$110,MAX(1,$D51))),AND($E51&gt;0,INDEX(Kalender!CC$81:CC$110,MAX(1,$E51))&gt;INDEX(Kalender!$B$81:$B$110,MAX(1,$E51))),AND($F51&gt;0,INDEX(Kalender!CC$81:CC$110,MAX(1,$F51))&gt;INDEX(Kalender!$B$81:$B$110,MAX(1,$F51)))),2,0))</f>
        <v>0</v>
      </c>
      <c r="CD51" s="5" t="n">
        <f aca="false">IF(Kalender!CD51&lt;&gt;1,0,IF(AND($B51&gt;0,INDEX(Kalender!CD$68:CD$77,MAX(1,$B51))&gt;INDEX(Kalender!$B$68:$B$77,MAX(1,$B51))),1,0)+IF(OR(AND($C51&gt;0,INDEX(Kalender!CD$81:CD$110,MAX(1,$C51))&gt;INDEX(Kalender!$B$81:$B$110,MAX(1,$C51))),AND($D51&gt;0,INDEX(Kalender!CD$81:CD$110,MAX(1,$D51))&gt;INDEX(Kalender!$B$81:$B$110,MAX(1,$D51))),AND($E51&gt;0,INDEX(Kalender!CD$81:CD$110,MAX(1,$E51))&gt;INDEX(Kalender!$B$81:$B$110,MAX(1,$E51))),AND($F51&gt;0,INDEX(Kalender!CD$81:CD$110,MAX(1,$F51))&gt;INDEX(Kalender!$B$81:$B$110,MAX(1,$F51)))),2,0))</f>
        <v>0</v>
      </c>
      <c r="CE51" s="5" t="n">
        <f aca="false">IF(Kalender!CE51&lt;&gt;1,0,IF(AND($B51&gt;0,INDEX(Kalender!CE$68:CE$77,MAX(1,$B51))&gt;INDEX(Kalender!$B$68:$B$77,MAX(1,$B51))),1,0)+IF(OR(AND($C51&gt;0,INDEX(Kalender!CE$81:CE$110,MAX(1,$C51))&gt;INDEX(Kalender!$B$81:$B$110,MAX(1,$C51))),AND($D51&gt;0,INDEX(Kalender!CE$81:CE$110,MAX(1,$D51))&gt;INDEX(Kalender!$B$81:$B$110,MAX(1,$D51))),AND($E51&gt;0,INDEX(Kalender!CE$81:CE$110,MAX(1,$E51))&gt;INDEX(Kalender!$B$81:$B$110,MAX(1,$E51))),AND($F51&gt;0,INDEX(Kalender!CE$81:CE$110,MAX(1,$F51))&gt;INDEX(Kalender!$B$81:$B$110,MAX(1,$F51)))),2,0))</f>
        <v>0</v>
      </c>
      <c r="CF51" s="5" t="n">
        <f aca="false">IF(Kalender!CF51&lt;&gt;1,0,IF(AND($B51&gt;0,INDEX(Kalender!CF$68:CF$77,MAX(1,$B51))&gt;INDEX(Kalender!$B$68:$B$77,MAX(1,$B51))),1,0)+IF(OR(AND($C51&gt;0,INDEX(Kalender!CF$81:CF$110,MAX(1,$C51))&gt;INDEX(Kalender!$B$81:$B$110,MAX(1,$C51))),AND($D51&gt;0,INDEX(Kalender!CF$81:CF$110,MAX(1,$D51))&gt;INDEX(Kalender!$B$81:$B$110,MAX(1,$D51))),AND($E51&gt;0,INDEX(Kalender!CF$81:CF$110,MAX(1,$E51))&gt;INDEX(Kalender!$B$81:$B$110,MAX(1,$E51))),AND($F51&gt;0,INDEX(Kalender!CF$81:CF$110,MAX(1,$F51))&gt;INDEX(Kalender!$B$81:$B$110,MAX(1,$F51)))),2,0))</f>
        <v>0</v>
      </c>
      <c r="CG51" s="5" t="n">
        <f aca="false">IF(Kalender!CG51&lt;&gt;1,0,IF(AND($B51&gt;0,INDEX(Kalender!CG$68:CG$77,MAX(1,$B51))&gt;INDEX(Kalender!$B$68:$B$77,MAX(1,$B51))),1,0)+IF(OR(AND($C51&gt;0,INDEX(Kalender!CG$81:CG$110,MAX(1,$C51))&gt;INDEX(Kalender!$B$81:$B$110,MAX(1,$C51))),AND($D51&gt;0,INDEX(Kalender!CG$81:CG$110,MAX(1,$D51))&gt;INDEX(Kalender!$B$81:$B$110,MAX(1,$D51))),AND($E51&gt;0,INDEX(Kalender!CG$81:CG$110,MAX(1,$E51))&gt;INDEX(Kalender!$B$81:$B$110,MAX(1,$E51))),AND($F51&gt;0,INDEX(Kalender!CG$81:CG$110,MAX(1,$F51))&gt;INDEX(Kalender!$B$81:$B$110,MAX(1,$F51)))),2,0))</f>
        <v>0</v>
      </c>
      <c r="CH51" s="5" t="n">
        <f aca="false">IF(Kalender!CH51&lt;&gt;1,0,IF(AND($B51&gt;0,INDEX(Kalender!CH$68:CH$77,MAX(1,$B51))&gt;INDEX(Kalender!$B$68:$B$77,MAX(1,$B51))),1,0)+IF(OR(AND($C51&gt;0,INDEX(Kalender!CH$81:CH$110,MAX(1,$C51))&gt;INDEX(Kalender!$B$81:$B$110,MAX(1,$C51))),AND($D51&gt;0,INDEX(Kalender!CH$81:CH$110,MAX(1,$D51))&gt;INDEX(Kalender!$B$81:$B$110,MAX(1,$D51))),AND($E51&gt;0,INDEX(Kalender!CH$81:CH$110,MAX(1,$E51))&gt;INDEX(Kalender!$B$81:$B$110,MAX(1,$E51))),AND($F51&gt;0,INDEX(Kalender!CH$81:CH$110,MAX(1,$F51))&gt;INDEX(Kalender!$B$81:$B$110,MAX(1,$F51)))),2,0))</f>
        <v>0</v>
      </c>
      <c r="CI51" s="5" t="n">
        <f aca="false">IF(Kalender!CI51&lt;&gt;1,0,IF(AND($B51&gt;0,INDEX(Kalender!CI$68:CI$77,MAX(1,$B51))&gt;INDEX(Kalender!$B$68:$B$77,MAX(1,$B51))),1,0)+IF(OR(AND($C51&gt;0,INDEX(Kalender!CI$81:CI$110,MAX(1,$C51))&gt;INDEX(Kalender!$B$81:$B$110,MAX(1,$C51))),AND($D51&gt;0,INDEX(Kalender!CI$81:CI$110,MAX(1,$D51))&gt;INDEX(Kalender!$B$81:$B$110,MAX(1,$D51))),AND($E51&gt;0,INDEX(Kalender!CI$81:CI$110,MAX(1,$E51))&gt;INDEX(Kalender!$B$81:$B$110,MAX(1,$E51))),AND($F51&gt;0,INDEX(Kalender!CI$81:CI$110,MAX(1,$F51))&gt;INDEX(Kalender!$B$81:$B$110,MAX(1,$F51)))),2,0))</f>
        <v>0</v>
      </c>
      <c r="CJ51" s="5" t="n">
        <f aca="false">IF(Kalender!CJ51&lt;&gt;1,0,IF(AND($B51&gt;0,INDEX(Kalender!CJ$68:CJ$77,MAX(1,$B51))&gt;INDEX(Kalender!$B$68:$B$77,MAX(1,$B51))),1,0)+IF(OR(AND($C51&gt;0,INDEX(Kalender!CJ$81:CJ$110,MAX(1,$C51))&gt;INDEX(Kalender!$B$81:$B$110,MAX(1,$C51))),AND($D51&gt;0,INDEX(Kalender!CJ$81:CJ$110,MAX(1,$D51))&gt;INDEX(Kalender!$B$81:$B$110,MAX(1,$D51))),AND($E51&gt;0,INDEX(Kalender!CJ$81:CJ$110,MAX(1,$E51))&gt;INDEX(Kalender!$B$81:$B$110,MAX(1,$E51))),AND($F51&gt;0,INDEX(Kalender!CJ$81:CJ$110,MAX(1,$F51))&gt;INDEX(Kalender!$B$81:$B$110,MAX(1,$F51)))),2,0))</f>
        <v>0</v>
      </c>
      <c r="CK51" s="5" t="n">
        <f aca="false">IF(Kalender!CK51&lt;&gt;1,0,IF(AND($B51&gt;0,INDEX(Kalender!CK$68:CK$77,MAX(1,$B51))&gt;INDEX(Kalender!$B$68:$B$77,MAX(1,$B51))),1,0)+IF(OR(AND($C51&gt;0,INDEX(Kalender!CK$81:CK$110,MAX(1,$C51))&gt;INDEX(Kalender!$B$81:$B$110,MAX(1,$C51))),AND($D51&gt;0,INDEX(Kalender!CK$81:CK$110,MAX(1,$D51))&gt;INDEX(Kalender!$B$81:$B$110,MAX(1,$D51))),AND($E51&gt;0,INDEX(Kalender!CK$81:CK$110,MAX(1,$E51))&gt;INDEX(Kalender!$B$81:$B$110,MAX(1,$E51))),AND($F51&gt;0,INDEX(Kalender!CK$81:CK$110,MAX(1,$F51))&gt;INDEX(Kalender!$B$81:$B$110,MAX(1,$F51)))),2,0))</f>
        <v>0</v>
      </c>
      <c r="CL51" s="5" t="n">
        <f aca="false">IF(Kalender!CL51&lt;&gt;1,0,IF(AND($B51&gt;0,INDEX(Kalender!CL$68:CL$77,MAX(1,$B51))&gt;INDEX(Kalender!$B$68:$B$77,MAX(1,$B51))),1,0)+IF(OR(AND($C51&gt;0,INDEX(Kalender!CL$81:CL$110,MAX(1,$C51))&gt;INDEX(Kalender!$B$81:$B$110,MAX(1,$C51))),AND($D51&gt;0,INDEX(Kalender!CL$81:CL$110,MAX(1,$D51))&gt;INDEX(Kalender!$B$81:$B$110,MAX(1,$D51))),AND($E51&gt;0,INDEX(Kalender!CL$81:CL$110,MAX(1,$E51))&gt;INDEX(Kalender!$B$81:$B$110,MAX(1,$E51))),AND($F51&gt;0,INDEX(Kalender!CL$81:CL$110,MAX(1,$F51))&gt;INDEX(Kalender!$B$81:$B$110,MAX(1,$F51)))),2,0))</f>
        <v>0</v>
      </c>
      <c r="CM51" s="5" t="n">
        <f aca="false">IF(Kalender!CM51&lt;&gt;1,0,IF(AND($B51&gt;0,INDEX(Kalender!CM$68:CM$77,MAX(1,$B51))&gt;INDEX(Kalender!$B$68:$B$77,MAX(1,$B51))),1,0)+IF(OR(AND($C51&gt;0,INDEX(Kalender!CM$81:CM$110,MAX(1,$C51))&gt;INDEX(Kalender!$B$81:$B$110,MAX(1,$C51))),AND($D51&gt;0,INDEX(Kalender!CM$81:CM$110,MAX(1,$D51))&gt;INDEX(Kalender!$B$81:$B$110,MAX(1,$D51))),AND($E51&gt;0,INDEX(Kalender!CM$81:CM$110,MAX(1,$E51))&gt;INDEX(Kalender!$B$81:$B$110,MAX(1,$E51))),AND($F51&gt;0,INDEX(Kalender!CM$81:CM$110,MAX(1,$F51))&gt;INDEX(Kalender!$B$81:$B$110,MAX(1,$F51)))),2,0))</f>
        <v>0</v>
      </c>
      <c r="CN51" s="5" t="n">
        <f aca="false">IF(Kalender!CN51&lt;&gt;1,0,IF(AND($B51&gt;0,INDEX(Kalender!CN$68:CN$77,MAX(1,$B51))&gt;INDEX(Kalender!$B$68:$B$77,MAX(1,$B51))),1,0)+IF(OR(AND($C51&gt;0,INDEX(Kalender!CN$81:CN$110,MAX(1,$C51))&gt;INDEX(Kalender!$B$81:$B$110,MAX(1,$C51))),AND($D51&gt;0,INDEX(Kalender!CN$81:CN$110,MAX(1,$D51))&gt;INDEX(Kalender!$B$81:$B$110,MAX(1,$D51))),AND($E51&gt;0,INDEX(Kalender!CN$81:CN$110,MAX(1,$E51))&gt;INDEX(Kalender!$B$81:$B$110,MAX(1,$E51))),AND($F51&gt;0,INDEX(Kalender!CN$81:CN$110,MAX(1,$F51))&gt;INDEX(Kalender!$B$81:$B$110,MAX(1,$F51)))),2,0))</f>
        <v>0</v>
      </c>
      <c r="CO51" s="5" t="n">
        <f aca="false">IF(Kalender!CO51&lt;&gt;1,0,IF(AND($B51&gt;0,INDEX(Kalender!CO$68:CO$77,MAX(1,$B51))&gt;INDEX(Kalender!$B$68:$B$77,MAX(1,$B51))),1,0)+IF(OR(AND($C51&gt;0,INDEX(Kalender!CO$81:CO$110,MAX(1,$C51))&gt;INDEX(Kalender!$B$81:$B$110,MAX(1,$C51))),AND($D51&gt;0,INDEX(Kalender!CO$81:CO$110,MAX(1,$D51))&gt;INDEX(Kalender!$B$81:$B$110,MAX(1,$D51))),AND($E51&gt;0,INDEX(Kalender!CO$81:CO$110,MAX(1,$E51))&gt;INDEX(Kalender!$B$81:$B$110,MAX(1,$E51))),AND($F51&gt;0,INDEX(Kalender!CO$81:CO$110,MAX(1,$F51))&gt;INDEX(Kalender!$B$81:$B$110,MAX(1,$F51)))),2,0))</f>
        <v>0</v>
      </c>
      <c r="CP51" s="5" t="n">
        <f aca="false">IF(Kalender!CP51&lt;&gt;1,0,IF(AND($B51&gt;0,INDEX(Kalender!CP$68:CP$77,MAX(1,$B51))&gt;INDEX(Kalender!$B$68:$B$77,MAX(1,$B51))),1,0)+IF(OR(AND($C51&gt;0,INDEX(Kalender!CP$81:CP$110,MAX(1,$C51))&gt;INDEX(Kalender!$B$81:$B$110,MAX(1,$C51))),AND($D51&gt;0,INDEX(Kalender!CP$81:CP$110,MAX(1,$D51))&gt;INDEX(Kalender!$B$81:$B$110,MAX(1,$D51))),AND($E51&gt;0,INDEX(Kalender!CP$81:CP$110,MAX(1,$E51))&gt;INDEX(Kalender!$B$81:$B$110,MAX(1,$E51))),AND($F51&gt;0,INDEX(Kalender!CP$81:CP$110,MAX(1,$F51))&gt;INDEX(Kalender!$B$81:$B$110,MAX(1,$F51)))),2,0))</f>
        <v>0</v>
      </c>
      <c r="CQ51" s="5" t="n">
        <f aca="false">IF(Kalender!CQ51&lt;&gt;1,0,IF(AND($B51&gt;0,INDEX(Kalender!CQ$68:CQ$77,MAX(1,$B51))&gt;INDEX(Kalender!$B$68:$B$77,MAX(1,$B51))),1,0)+IF(OR(AND($C51&gt;0,INDEX(Kalender!CQ$81:CQ$110,MAX(1,$C51))&gt;INDEX(Kalender!$B$81:$B$110,MAX(1,$C51))),AND($D51&gt;0,INDEX(Kalender!CQ$81:CQ$110,MAX(1,$D51))&gt;INDEX(Kalender!$B$81:$B$110,MAX(1,$D51))),AND($E51&gt;0,INDEX(Kalender!CQ$81:CQ$110,MAX(1,$E51))&gt;INDEX(Kalender!$B$81:$B$110,MAX(1,$E51))),AND($F51&gt;0,INDEX(Kalender!CQ$81:CQ$110,MAX(1,$F51))&gt;INDEX(Kalender!$B$81:$B$110,MAX(1,$F51)))),2,0))</f>
        <v>0</v>
      </c>
      <c r="CR51" s="5" t="n">
        <f aca="false">IF(Kalender!CR51&lt;&gt;1,0,IF(AND($B51&gt;0,INDEX(Kalender!CR$68:CR$77,MAX(1,$B51))&gt;INDEX(Kalender!$B$68:$B$77,MAX(1,$B51))),1,0)+IF(OR(AND($C51&gt;0,INDEX(Kalender!CR$81:CR$110,MAX(1,$C51))&gt;INDEX(Kalender!$B$81:$B$110,MAX(1,$C51))),AND($D51&gt;0,INDEX(Kalender!CR$81:CR$110,MAX(1,$D51))&gt;INDEX(Kalender!$B$81:$B$110,MAX(1,$D51))),AND($E51&gt;0,INDEX(Kalender!CR$81:CR$110,MAX(1,$E51))&gt;INDEX(Kalender!$B$81:$B$110,MAX(1,$E51))),AND($F51&gt;0,INDEX(Kalender!CR$81:CR$110,MAX(1,$F51))&gt;INDEX(Kalender!$B$81:$B$110,MAX(1,$F51)))),2,0))</f>
        <v>0</v>
      </c>
      <c r="CS51" s="5" t="n">
        <f aca="false">IF(Kalender!CS51&lt;&gt;1,0,IF(AND($B51&gt;0,INDEX(Kalender!CS$68:CS$77,MAX(1,$B51))&gt;INDEX(Kalender!$B$68:$B$77,MAX(1,$B51))),1,0)+IF(OR(AND($C51&gt;0,INDEX(Kalender!CS$81:CS$110,MAX(1,$C51))&gt;INDEX(Kalender!$B$81:$B$110,MAX(1,$C51))),AND($D51&gt;0,INDEX(Kalender!CS$81:CS$110,MAX(1,$D51))&gt;INDEX(Kalender!$B$81:$B$110,MAX(1,$D51))),AND($E51&gt;0,INDEX(Kalender!CS$81:CS$110,MAX(1,$E51))&gt;INDEX(Kalender!$B$81:$B$110,MAX(1,$E51))),AND($F51&gt;0,INDEX(Kalender!CS$81:CS$110,MAX(1,$F51))&gt;INDEX(Kalender!$B$81:$B$110,MAX(1,$F51)))),2,0))</f>
        <v>0</v>
      </c>
      <c r="CT51" s="5" t="n">
        <f aca="false">IF(Kalender!CT51&lt;&gt;1,0,IF(AND($B51&gt;0,INDEX(Kalender!CT$68:CT$77,MAX(1,$B51))&gt;INDEX(Kalender!$B$68:$B$77,MAX(1,$B51))),1,0)+IF(OR(AND($C51&gt;0,INDEX(Kalender!CT$81:CT$110,MAX(1,$C51))&gt;INDEX(Kalender!$B$81:$B$110,MAX(1,$C51))),AND($D51&gt;0,INDEX(Kalender!CT$81:CT$110,MAX(1,$D51))&gt;INDEX(Kalender!$B$81:$B$110,MAX(1,$D51))),AND($E51&gt;0,INDEX(Kalender!CT$81:CT$110,MAX(1,$E51))&gt;INDEX(Kalender!$B$81:$B$110,MAX(1,$E51))),AND($F51&gt;0,INDEX(Kalender!CT$81:CT$110,MAX(1,$F51))&gt;INDEX(Kalender!$B$81:$B$110,MAX(1,$F51)))),2,0))</f>
        <v>0</v>
      </c>
      <c r="CU51" s="5" t="n">
        <f aca="false">IF(Kalender!CU51&lt;&gt;1,0,IF(AND($B51&gt;0,INDEX(Kalender!CU$68:CU$77,MAX(1,$B51))&gt;INDEX(Kalender!$B$68:$B$77,MAX(1,$B51))),1,0)+IF(OR(AND($C51&gt;0,INDEX(Kalender!CU$81:CU$110,MAX(1,$C51))&gt;INDEX(Kalender!$B$81:$B$110,MAX(1,$C51))),AND($D51&gt;0,INDEX(Kalender!CU$81:CU$110,MAX(1,$D51))&gt;INDEX(Kalender!$B$81:$B$110,MAX(1,$D51))),AND($E51&gt;0,INDEX(Kalender!CU$81:CU$110,MAX(1,$E51))&gt;INDEX(Kalender!$B$81:$B$110,MAX(1,$E51))),AND($F51&gt;0,INDEX(Kalender!CU$81:CU$110,MAX(1,$F51))&gt;INDEX(Kalender!$B$81:$B$110,MAX(1,$F51)))),2,0))</f>
        <v>0</v>
      </c>
      <c r="CV51" s="5" t="n">
        <f aca="false">IF(Kalender!CV51&lt;&gt;1,0,IF(AND($B51&gt;0,INDEX(Kalender!CV$68:CV$77,MAX(1,$B51))&gt;INDEX(Kalender!$B$68:$B$77,MAX(1,$B51))),1,0)+IF(OR(AND($C51&gt;0,INDEX(Kalender!CV$81:CV$110,MAX(1,$C51))&gt;INDEX(Kalender!$B$81:$B$110,MAX(1,$C51))),AND($D51&gt;0,INDEX(Kalender!CV$81:CV$110,MAX(1,$D51))&gt;INDEX(Kalender!$B$81:$B$110,MAX(1,$D51))),AND($E51&gt;0,INDEX(Kalender!CV$81:CV$110,MAX(1,$E51))&gt;INDEX(Kalender!$B$81:$B$110,MAX(1,$E51))),AND($F51&gt;0,INDEX(Kalender!CV$81:CV$110,MAX(1,$F51))&gt;INDEX(Kalender!$B$81:$B$110,MAX(1,$F51)))),2,0))</f>
        <v>0</v>
      </c>
      <c r="CW51" s="5" t="n">
        <f aca="false">IF(Kalender!CW51&lt;&gt;1,0,IF(AND($B51&gt;0,INDEX(Kalender!CW$68:CW$77,MAX(1,$B51))&gt;INDEX(Kalender!$B$68:$B$77,MAX(1,$B51))),1,0)+IF(OR(AND($C51&gt;0,INDEX(Kalender!CW$81:CW$110,MAX(1,$C51))&gt;INDEX(Kalender!$B$81:$B$110,MAX(1,$C51))),AND($D51&gt;0,INDEX(Kalender!CW$81:CW$110,MAX(1,$D51))&gt;INDEX(Kalender!$B$81:$B$110,MAX(1,$D51))),AND($E51&gt;0,INDEX(Kalender!CW$81:CW$110,MAX(1,$E51))&gt;INDEX(Kalender!$B$81:$B$110,MAX(1,$E51))),AND($F51&gt;0,INDEX(Kalender!CW$81:CW$110,MAX(1,$F51))&gt;INDEX(Kalender!$B$81:$B$110,MAX(1,$F51)))),2,0))</f>
        <v>0</v>
      </c>
      <c r="CX51" s="5" t="n">
        <f aca="false">IF(Kalender!CX51&lt;&gt;1,0,IF(AND($B51&gt;0,INDEX(Kalender!CX$68:CX$77,MAX(1,$B51))&gt;INDEX(Kalender!$B$68:$B$77,MAX(1,$B51))),1,0)+IF(OR(AND($C51&gt;0,INDEX(Kalender!CX$81:CX$110,MAX(1,$C51))&gt;INDEX(Kalender!$B$81:$B$110,MAX(1,$C51))),AND($D51&gt;0,INDEX(Kalender!CX$81:CX$110,MAX(1,$D51))&gt;INDEX(Kalender!$B$81:$B$110,MAX(1,$D51))),AND($E51&gt;0,INDEX(Kalender!CX$81:CX$110,MAX(1,$E51))&gt;INDEX(Kalender!$B$81:$B$110,MAX(1,$E51))),AND($F51&gt;0,INDEX(Kalender!CX$81:CX$110,MAX(1,$F51))&gt;INDEX(Kalender!$B$81:$B$110,MAX(1,$F51)))),2,0))</f>
        <v>0</v>
      </c>
      <c r="CY51" s="5" t="n">
        <f aca="false">IF(Kalender!CY51&lt;&gt;1,0,IF(AND($B51&gt;0,INDEX(Kalender!CY$68:CY$77,MAX(1,$B51))&gt;INDEX(Kalender!$B$68:$B$77,MAX(1,$B51))),1,0)+IF(OR(AND($C51&gt;0,INDEX(Kalender!CY$81:CY$110,MAX(1,$C51))&gt;INDEX(Kalender!$B$81:$B$110,MAX(1,$C51))),AND($D51&gt;0,INDEX(Kalender!CY$81:CY$110,MAX(1,$D51))&gt;INDEX(Kalender!$B$81:$B$110,MAX(1,$D51))),AND($E51&gt;0,INDEX(Kalender!CY$81:CY$110,MAX(1,$E51))&gt;INDEX(Kalender!$B$81:$B$110,MAX(1,$E51))),AND($F51&gt;0,INDEX(Kalender!CY$81:CY$110,MAX(1,$F51))&gt;INDEX(Kalender!$B$81:$B$110,MAX(1,$F51)))),2,0))</f>
        <v>0</v>
      </c>
      <c r="CZ51" s="5" t="n">
        <f aca="false">IF(Kalender!CZ51&lt;&gt;1,0,IF(AND($B51&gt;0,INDEX(Kalender!CZ$68:CZ$77,MAX(1,$B51))&gt;INDEX(Kalender!$B$68:$B$77,MAX(1,$B51))),1,0)+IF(OR(AND($C51&gt;0,INDEX(Kalender!CZ$81:CZ$110,MAX(1,$C51))&gt;INDEX(Kalender!$B$81:$B$110,MAX(1,$C51))),AND($D51&gt;0,INDEX(Kalender!CZ$81:CZ$110,MAX(1,$D51))&gt;INDEX(Kalender!$B$81:$B$110,MAX(1,$D51))),AND($E51&gt;0,INDEX(Kalender!CZ$81:CZ$110,MAX(1,$E51))&gt;INDEX(Kalender!$B$81:$B$110,MAX(1,$E51))),AND($F51&gt;0,INDEX(Kalender!CZ$81:CZ$110,MAX(1,$F51))&gt;INDEX(Kalender!$B$81:$B$110,MAX(1,$F51)))),2,0))</f>
        <v>0</v>
      </c>
      <c r="DA51" s="5" t="n">
        <f aca="false">IF(Kalender!DA51&lt;&gt;1,0,IF(AND($B51&gt;0,INDEX(Kalender!DA$68:DA$77,MAX(1,$B51))&gt;INDEX(Kalender!$B$68:$B$77,MAX(1,$B51))),1,0)+IF(OR(AND($C51&gt;0,INDEX(Kalender!DA$81:DA$110,MAX(1,$C51))&gt;INDEX(Kalender!$B$81:$B$110,MAX(1,$C51))),AND($D51&gt;0,INDEX(Kalender!DA$81:DA$110,MAX(1,$D51))&gt;INDEX(Kalender!$B$81:$B$110,MAX(1,$D51))),AND($E51&gt;0,INDEX(Kalender!DA$81:DA$110,MAX(1,$E51))&gt;INDEX(Kalender!$B$81:$B$110,MAX(1,$E51))),AND($F51&gt;0,INDEX(Kalender!DA$81:DA$110,MAX(1,$F51))&gt;INDEX(Kalender!$B$81:$B$110,MAX(1,$F51)))),2,0))</f>
        <v>0</v>
      </c>
      <c r="DB51" s="5" t="n">
        <f aca="false">IF(Kalender!DB51&lt;&gt;1,0,IF(AND($B51&gt;0,INDEX(Kalender!DB$68:DB$77,MAX(1,$B51))&gt;INDEX(Kalender!$B$68:$B$77,MAX(1,$B51))),1,0)+IF(OR(AND($C51&gt;0,INDEX(Kalender!DB$81:DB$110,MAX(1,$C51))&gt;INDEX(Kalender!$B$81:$B$110,MAX(1,$C51))),AND($D51&gt;0,INDEX(Kalender!DB$81:DB$110,MAX(1,$D51))&gt;INDEX(Kalender!$B$81:$B$110,MAX(1,$D51))),AND($E51&gt;0,INDEX(Kalender!DB$81:DB$110,MAX(1,$E51))&gt;INDEX(Kalender!$B$81:$B$110,MAX(1,$E51))),AND($F51&gt;0,INDEX(Kalender!DB$81:DB$110,MAX(1,$F51))&gt;INDEX(Kalender!$B$81:$B$110,MAX(1,$F51)))),2,0))</f>
        <v>0</v>
      </c>
      <c r="DC51" s="5" t="n">
        <f aca="false">IF(Kalender!DC51&lt;&gt;1,0,IF(AND($B51&gt;0,INDEX(Kalender!DC$68:DC$77,MAX(1,$B51))&gt;INDEX(Kalender!$B$68:$B$77,MAX(1,$B51))),1,0)+IF(OR(AND($C51&gt;0,INDEX(Kalender!DC$81:DC$110,MAX(1,$C51))&gt;INDEX(Kalender!$B$81:$B$110,MAX(1,$C51))),AND($D51&gt;0,INDEX(Kalender!DC$81:DC$110,MAX(1,$D51))&gt;INDEX(Kalender!$B$81:$B$110,MAX(1,$D51))),AND($E51&gt;0,INDEX(Kalender!DC$81:DC$110,MAX(1,$E51))&gt;INDEX(Kalender!$B$81:$B$110,MAX(1,$E51))),AND($F51&gt;0,INDEX(Kalender!DC$81:DC$110,MAX(1,$F51))&gt;INDEX(Kalender!$B$81:$B$110,MAX(1,$F51)))),2,0))</f>
        <v>0</v>
      </c>
      <c r="DD51" s="5" t="n">
        <f aca="false">IF(Kalender!DD51&lt;&gt;1,0,IF(AND($B51&gt;0,INDEX(Kalender!DD$68:DD$77,MAX(1,$B51))&gt;INDEX(Kalender!$B$68:$B$77,MAX(1,$B51))),1,0)+IF(OR(AND($C51&gt;0,INDEX(Kalender!DD$81:DD$110,MAX(1,$C51))&gt;INDEX(Kalender!$B$81:$B$110,MAX(1,$C51))),AND($D51&gt;0,INDEX(Kalender!DD$81:DD$110,MAX(1,$D51))&gt;INDEX(Kalender!$B$81:$B$110,MAX(1,$D51))),AND($E51&gt;0,INDEX(Kalender!DD$81:DD$110,MAX(1,$E51))&gt;INDEX(Kalender!$B$81:$B$110,MAX(1,$E51))),AND($F51&gt;0,INDEX(Kalender!DD$81:DD$110,MAX(1,$F51))&gt;INDEX(Kalender!$B$81:$B$110,MAX(1,$F51)))),2,0))</f>
        <v>0</v>
      </c>
      <c r="DE51" s="5" t="n">
        <f aca="false">IF(Kalender!DE51&lt;&gt;1,0,IF(AND($B51&gt;0,INDEX(Kalender!DE$68:DE$77,MAX(1,$B51))&gt;INDEX(Kalender!$B$68:$B$77,MAX(1,$B51))),1,0)+IF(OR(AND($C51&gt;0,INDEX(Kalender!DE$81:DE$110,MAX(1,$C51))&gt;INDEX(Kalender!$B$81:$B$110,MAX(1,$C51))),AND($D51&gt;0,INDEX(Kalender!DE$81:DE$110,MAX(1,$D51))&gt;INDEX(Kalender!$B$81:$B$110,MAX(1,$D51))),AND($E51&gt;0,INDEX(Kalender!DE$81:DE$110,MAX(1,$E51))&gt;INDEX(Kalender!$B$81:$B$110,MAX(1,$E51))),AND($F51&gt;0,INDEX(Kalender!DE$81:DE$110,MAX(1,$F51))&gt;INDEX(Kalender!$B$81:$B$110,MAX(1,$F51)))),2,0))</f>
        <v>0</v>
      </c>
      <c r="DF51" s="5" t="n">
        <f aca="false">IF(Kalender!DF51&lt;&gt;1,0,IF(AND($B51&gt;0,INDEX(Kalender!DF$68:DF$77,MAX(1,$B51))&gt;INDEX(Kalender!$B$68:$B$77,MAX(1,$B51))),1,0)+IF(OR(AND($C51&gt;0,INDEX(Kalender!DF$81:DF$110,MAX(1,$C51))&gt;INDEX(Kalender!$B$81:$B$110,MAX(1,$C51))),AND($D51&gt;0,INDEX(Kalender!DF$81:DF$110,MAX(1,$D51))&gt;INDEX(Kalender!$B$81:$B$110,MAX(1,$D51))),AND($E51&gt;0,INDEX(Kalender!DF$81:DF$110,MAX(1,$E51))&gt;INDEX(Kalender!$B$81:$B$110,MAX(1,$E51))),AND($F51&gt;0,INDEX(Kalender!DF$81:DF$110,MAX(1,$F51))&gt;INDEX(Kalender!$B$81:$B$110,MAX(1,$F51)))),2,0))</f>
        <v>0</v>
      </c>
      <c r="DG51" s="5" t="n">
        <f aca="false">IF(Kalender!DG51&lt;&gt;1,0,IF(AND($B51&gt;0,INDEX(Kalender!DG$68:DG$77,MAX(1,$B51))&gt;INDEX(Kalender!$B$68:$B$77,MAX(1,$B51))),1,0)+IF(OR(AND($C51&gt;0,INDEX(Kalender!DG$81:DG$110,MAX(1,$C51))&gt;INDEX(Kalender!$B$81:$B$110,MAX(1,$C51))),AND($D51&gt;0,INDEX(Kalender!DG$81:DG$110,MAX(1,$D51))&gt;INDEX(Kalender!$B$81:$B$110,MAX(1,$D51))),AND($E51&gt;0,INDEX(Kalender!DG$81:DG$110,MAX(1,$E51))&gt;INDEX(Kalender!$B$81:$B$110,MAX(1,$E51))),AND($F51&gt;0,INDEX(Kalender!DG$81:DG$110,MAX(1,$F51))&gt;INDEX(Kalender!$B$81:$B$110,MAX(1,$F51)))),2,0))</f>
        <v>0</v>
      </c>
      <c r="DH51" s="5" t="n">
        <f aca="false">IF(Kalender!DH51&lt;&gt;1,0,IF(AND($B51&gt;0,INDEX(Kalender!DH$68:DH$77,MAX(1,$B51))&gt;INDEX(Kalender!$B$68:$B$77,MAX(1,$B51))),1,0)+IF(OR(AND($C51&gt;0,INDEX(Kalender!DH$81:DH$110,MAX(1,$C51))&gt;INDEX(Kalender!$B$81:$B$110,MAX(1,$C51))),AND($D51&gt;0,INDEX(Kalender!DH$81:DH$110,MAX(1,$D51))&gt;INDEX(Kalender!$B$81:$B$110,MAX(1,$D51))),AND($E51&gt;0,INDEX(Kalender!DH$81:DH$110,MAX(1,$E51))&gt;INDEX(Kalender!$B$81:$B$110,MAX(1,$E51))),AND($F51&gt;0,INDEX(Kalender!DH$81:DH$110,MAX(1,$F51))&gt;INDEX(Kalender!$B$81:$B$110,MAX(1,$F51)))),2,0))</f>
        <v>0</v>
      </c>
      <c r="DI51" s="5" t="n">
        <f aca="false">IF(Kalender!DI51&lt;&gt;1,0,IF(AND($B51&gt;0,INDEX(Kalender!DI$68:DI$77,MAX(1,$B51))&gt;INDEX(Kalender!$B$68:$B$77,MAX(1,$B51))),1,0)+IF(OR(AND($C51&gt;0,INDEX(Kalender!DI$81:DI$110,MAX(1,$C51))&gt;INDEX(Kalender!$B$81:$B$110,MAX(1,$C51))),AND($D51&gt;0,INDEX(Kalender!DI$81:DI$110,MAX(1,$D51))&gt;INDEX(Kalender!$B$81:$B$110,MAX(1,$D51))),AND($E51&gt;0,INDEX(Kalender!DI$81:DI$110,MAX(1,$E51))&gt;INDEX(Kalender!$B$81:$B$110,MAX(1,$E51))),AND($F51&gt;0,INDEX(Kalender!DI$81:DI$110,MAX(1,$F51))&gt;INDEX(Kalender!$B$81:$B$110,MAX(1,$F51)))),2,0))</f>
        <v>0</v>
      </c>
      <c r="DJ51" s="5" t="n">
        <f aca="false">IF(Kalender!DJ51&lt;&gt;1,0,IF(AND($B51&gt;0,INDEX(Kalender!DJ$68:DJ$77,MAX(1,$B51))&gt;INDEX(Kalender!$B$68:$B$77,MAX(1,$B51))),1,0)+IF(OR(AND($C51&gt;0,INDEX(Kalender!DJ$81:DJ$110,MAX(1,$C51))&gt;INDEX(Kalender!$B$81:$B$110,MAX(1,$C51))),AND($D51&gt;0,INDEX(Kalender!DJ$81:DJ$110,MAX(1,$D51))&gt;INDEX(Kalender!$B$81:$B$110,MAX(1,$D51))),AND($E51&gt;0,INDEX(Kalender!DJ$81:DJ$110,MAX(1,$E51))&gt;INDEX(Kalender!$B$81:$B$110,MAX(1,$E51))),AND($F51&gt;0,INDEX(Kalender!DJ$81:DJ$110,MAX(1,$F51))&gt;INDEX(Kalender!$B$81:$B$110,MAX(1,$F51)))),2,0))</f>
        <v>0</v>
      </c>
      <c r="DK51" s="5" t="n">
        <f aca="false">IF(Kalender!DK51&lt;&gt;1,0,IF(AND($B51&gt;0,INDEX(Kalender!DK$68:DK$77,MAX(1,$B51))&gt;INDEX(Kalender!$B$68:$B$77,MAX(1,$B51))),1,0)+IF(OR(AND($C51&gt;0,INDEX(Kalender!DK$81:DK$110,MAX(1,$C51))&gt;INDEX(Kalender!$B$81:$B$110,MAX(1,$C51))),AND($D51&gt;0,INDEX(Kalender!DK$81:DK$110,MAX(1,$D51))&gt;INDEX(Kalender!$B$81:$B$110,MAX(1,$D51))),AND($E51&gt;0,INDEX(Kalender!DK$81:DK$110,MAX(1,$E51))&gt;INDEX(Kalender!$B$81:$B$110,MAX(1,$E51))),AND($F51&gt;0,INDEX(Kalender!DK$81:DK$110,MAX(1,$F51))&gt;INDEX(Kalender!$B$81:$B$110,MAX(1,$F51)))),2,0))</f>
        <v>0</v>
      </c>
      <c r="DL51" s="5" t="n">
        <f aca="false">IF(Kalender!DL51&lt;&gt;1,0,IF(AND($B51&gt;0,INDEX(Kalender!DL$68:DL$77,MAX(1,$B51))&gt;INDEX(Kalender!$B$68:$B$77,MAX(1,$B51))),1,0)+IF(OR(AND($C51&gt;0,INDEX(Kalender!DL$81:DL$110,MAX(1,$C51))&gt;INDEX(Kalender!$B$81:$B$110,MAX(1,$C51))),AND($D51&gt;0,INDEX(Kalender!DL$81:DL$110,MAX(1,$D51))&gt;INDEX(Kalender!$B$81:$B$110,MAX(1,$D51))),AND($E51&gt;0,INDEX(Kalender!DL$81:DL$110,MAX(1,$E51))&gt;INDEX(Kalender!$B$81:$B$110,MAX(1,$E51))),AND($F51&gt;0,INDEX(Kalender!DL$81:DL$110,MAX(1,$F51))&gt;INDEX(Kalender!$B$81:$B$110,MAX(1,$F51)))),2,0))</f>
        <v>0</v>
      </c>
      <c r="DM51" s="5" t="n">
        <f aca="false">IF(Kalender!DM51&lt;&gt;1,0,IF(AND($B51&gt;0,INDEX(Kalender!DM$68:DM$77,MAX(1,$B51))&gt;INDEX(Kalender!$B$68:$B$77,MAX(1,$B51))),1,0)+IF(OR(AND($C51&gt;0,INDEX(Kalender!DM$81:DM$110,MAX(1,$C51))&gt;INDEX(Kalender!$B$81:$B$110,MAX(1,$C51))),AND($D51&gt;0,INDEX(Kalender!DM$81:DM$110,MAX(1,$D51))&gt;INDEX(Kalender!$B$81:$B$110,MAX(1,$D51))),AND($E51&gt;0,INDEX(Kalender!DM$81:DM$110,MAX(1,$E51))&gt;INDEX(Kalender!$B$81:$B$110,MAX(1,$E51))),AND($F51&gt;0,INDEX(Kalender!DM$81:DM$110,MAX(1,$F51))&gt;INDEX(Kalender!$B$81:$B$110,MAX(1,$F51)))),2,0))</f>
        <v>0</v>
      </c>
      <c r="DN51" s="5" t="n">
        <f aca="false">IF(Kalender!DN51&lt;&gt;1,0,IF(AND($B51&gt;0,INDEX(Kalender!DN$68:DN$77,MAX(1,$B51))&gt;INDEX(Kalender!$B$68:$B$77,MAX(1,$B51))),1,0)+IF(OR(AND($C51&gt;0,INDEX(Kalender!DN$81:DN$110,MAX(1,$C51))&gt;INDEX(Kalender!$B$81:$B$110,MAX(1,$C51))),AND($D51&gt;0,INDEX(Kalender!DN$81:DN$110,MAX(1,$D51))&gt;INDEX(Kalender!$B$81:$B$110,MAX(1,$D51))),AND($E51&gt;0,INDEX(Kalender!DN$81:DN$110,MAX(1,$E51))&gt;INDEX(Kalender!$B$81:$B$110,MAX(1,$E51))),AND($F51&gt;0,INDEX(Kalender!DN$81:DN$110,MAX(1,$F51))&gt;INDEX(Kalender!$B$81:$B$110,MAX(1,$F51)))),2,0))</f>
        <v>0</v>
      </c>
      <c r="DO51" s="5" t="n">
        <f aca="false">IF(Kalender!DO51&lt;&gt;1,0,IF(AND($B51&gt;0,INDEX(Kalender!DO$68:DO$77,MAX(1,$B51))&gt;INDEX(Kalender!$B$68:$B$77,MAX(1,$B51))),1,0)+IF(OR(AND($C51&gt;0,INDEX(Kalender!DO$81:DO$110,MAX(1,$C51))&gt;INDEX(Kalender!$B$81:$B$110,MAX(1,$C51))),AND($D51&gt;0,INDEX(Kalender!DO$81:DO$110,MAX(1,$D51))&gt;INDEX(Kalender!$B$81:$B$110,MAX(1,$D51))),AND($E51&gt;0,INDEX(Kalender!DO$81:DO$110,MAX(1,$E51))&gt;INDEX(Kalender!$B$81:$B$110,MAX(1,$E51))),AND($F51&gt;0,INDEX(Kalender!DO$81:DO$110,MAX(1,$F51))&gt;INDEX(Kalender!$B$81:$B$110,MAX(1,$F51)))),2,0))</f>
        <v>0</v>
      </c>
      <c r="DP51" s="5" t="n">
        <f aca="false">IF(Kalender!DP51&lt;&gt;1,0,IF(AND($B51&gt;0,INDEX(Kalender!DP$68:DP$77,MAX(1,$B51))&gt;INDEX(Kalender!$B$68:$B$77,MAX(1,$B51))),1,0)+IF(OR(AND($C51&gt;0,INDEX(Kalender!DP$81:DP$110,MAX(1,$C51))&gt;INDEX(Kalender!$B$81:$B$110,MAX(1,$C51))),AND($D51&gt;0,INDEX(Kalender!DP$81:DP$110,MAX(1,$D51))&gt;INDEX(Kalender!$B$81:$B$110,MAX(1,$D51))),AND($E51&gt;0,INDEX(Kalender!DP$81:DP$110,MAX(1,$E51))&gt;INDEX(Kalender!$B$81:$B$110,MAX(1,$E51))),AND($F51&gt;0,INDEX(Kalender!DP$81:DP$110,MAX(1,$F51))&gt;INDEX(Kalender!$B$81:$B$110,MAX(1,$F51)))),2,0))</f>
        <v>0</v>
      </c>
      <c r="DQ51" s="5" t="n">
        <f aca="false">IF(Kalender!DQ51&lt;&gt;1,0,IF(AND($B51&gt;0,INDEX(Kalender!DQ$68:DQ$77,MAX(1,$B51))&gt;INDEX(Kalender!$B$68:$B$77,MAX(1,$B51))),1,0)+IF(OR(AND($C51&gt;0,INDEX(Kalender!DQ$81:DQ$110,MAX(1,$C51))&gt;INDEX(Kalender!$B$81:$B$110,MAX(1,$C51))),AND($D51&gt;0,INDEX(Kalender!DQ$81:DQ$110,MAX(1,$D51))&gt;INDEX(Kalender!$B$81:$B$110,MAX(1,$D51))),AND($E51&gt;0,INDEX(Kalender!DQ$81:DQ$110,MAX(1,$E51))&gt;INDEX(Kalender!$B$81:$B$110,MAX(1,$E51))),AND($F51&gt;0,INDEX(Kalender!DQ$81:DQ$110,MAX(1,$F51))&gt;INDEX(Kalender!$B$81:$B$110,MAX(1,$F51)))),2,0))</f>
        <v>0</v>
      </c>
      <c r="DR51" s="5" t="n">
        <f aca="false">IF(Kalender!DR51&lt;&gt;1,0,IF(AND($B51&gt;0,INDEX(Kalender!DR$68:DR$77,MAX(1,$B51))&gt;INDEX(Kalender!$B$68:$B$77,MAX(1,$B51))),1,0)+IF(OR(AND($C51&gt;0,INDEX(Kalender!DR$81:DR$110,MAX(1,$C51))&gt;INDEX(Kalender!$B$81:$B$110,MAX(1,$C51))),AND($D51&gt;0,INDEX(Kalender!DR$81:DR$110,MAX(1,$D51))&gt;INDEX(Kalender!$B$81:$B$110,MAX(1,$D51))),AND($E51&gt;0,INDEX(Kalender!DR$81:DR$110,MAX(1,$E51))&gt;INDEX(Kalender!$B$81:$B$110,MAX(1,$E51))),AND($F51&gt;0,INDEX(Kalender!DR$81:DR$110,MAX(1,$F51))&gt;INDEX(Kalender!$B$81:$B$110,MAX(1,$F51)))),2,0))</f>
        <v>0</v>
      </c>
      <c r="DS51" s="5" t="n">
        <f aca="false">IF(Kalender!DS51&lt;&gt;1,0,IF(AND($B51&gt;0,INDEX(Kalender!DS$68:DS$77,MAX(1,$B51))&gt;INDEX(Kalender!$B$68:$B$77,MAX(1,$B51))),1,0)+IF(OR(AND($C51&gt;0,INDEX(Kalender!DS$81:DS$110,MAX(1,$C51))&gt;INDEX(Kalender!$B$81:$B$110,MAX(1,$C51))),AND($D51&gt;0,INDEX(Kalender!DS$81:DS$110,MAX(1,$D51))&gt;INDEX(Kalender!$B$81:$B$110,MAX(1,$D51))),AND($E51&gt;0,INDEX(Kalender!DS$81:DS$110,MAX(1,$E51))&gt;INDEX(Kalender!$B$81:$B$110,MAX(1,$E51))),AND($F51&gt;0,INDEX(Kalender!DS$81:DS$110,MAX(1,$F51))&gt;INDEX(Kalender!$B$81:$B$110,MAX(1,$F51)))),2,0))</f>
        <v>0</v>
      </c>
      <c r="DT51" s="5" t="n">
        <f aca="false">IF(Kalender!DT51&lt;&gt;1,0,IF(AND($B51&gt;0,INDEX(Kalender!DT$68:DT$77,MAX(1,$B51))&gt;INDEX(Kalender!$B$68:$B$77,MAX(1,$B51))),1,0)+IF(OR(AND($C51&gt;0,INDEX(Kalender!DT$81:DT$110,MAX(1,$C51))&gt;INDEX(Kalender!$B$81:$B$110,MAX(1,$C51))),AND($D51&gt;0,INDEX(Kalender!DT$81:DT$110,MAX(1,$D51))&gt;INDEX(Kalender!$B$81:$B$110,MAX(1,$D51))),AND($E51&gt;0,INDEX(Kalender!DT$81:DT$110,MAX(1,$E51))&gt;INDEX(Kalender!$B$81:$B$110,MAX(1,$E51))),AND($F51&gt;0,INDEX(Kalender!DT$81:DT$110,MAX(1,$F51))&gt;INDEX(Kalender!$B$81:$B$110,MAX(1,$F51)))),2,0))</f>
        <v>0</v>
      </c>
      <c r="DU51" s="5" t="n">
        <f aca="false">IF(Kalender!DU51&lt;&gt;1,0,IF(AND($B51&gt;0,INDEX(Kalender!DU$68:DU$77,MAX(1,$B51))&gt;INDEX(Kalender!$B$68:$B$77,MAX(1,$B51))),1,0)+IF(OR(AND($C51&gt;0,INDEX(Kalender!DU$81:DU$110,MAX(1,$C51))&gt;INDEX(Kalender!$B$81:$B$110,MAX(1,$C51))),AND($D51&gt;0,INDEX(Kalender!DU$81:DU$110,MAX(1,$D51))&gt;INDEX(Kalender!$B$81:$B$110,MAX(1,$D51))),AND($E51&gt;0,INDEX(Kalender!DU$81:DU$110,MAX(1,$E51))&gt;INDEX(Kalender!$B$81:$B$110,MAX(1,$E51))),AND($F51&gt;0,INDEX(Kalender!DU$81:DU$110,MAX(1,$F51))&gt;INDEX(Kalender!$B$81:$B$110,MAX(1,$F51)))),2,0))</f>
        <v>0</v>
      </c>
      <c r="DV51" s="5" t="n">
        <f aca="false">IF(Kalender!DV51&lt;&gt;1,0,IF(AND($B51&gt;0,INDEX(Kalender!DV$68:DV$77,MAX(1,$B51))&gt;INDEX(Kalender!$B$68:$B$77,MAX(1,$B51))),1,0)+IF(OR(AND($C51&gt;0,INDEX(Kalender!DV$81:DV$110,MAX(1,$C51))&gt;INDEX(Kalender!$B$81:$B$110,MAX(1,$C51))),AND($D51&gt;0,INDEX(Kalender!DV$81:DV$110,MAX(1,$D51))&gt;INDEX(Kalender!$B$81:$B$110,MAX(1,$D51))),AND($E51&gt;0,INDEX(Kalender!DV$81:DV$110,MAX(1,$E51))&gt;INDEX(Kalender!$B$81:$B$110,MAX(1,$E51))),AND($F51&gt;0,INDEX(Kalender!DV$81:DV$110,MAX(1,$F51))&gt;INDEX(Kalender!$B$81:$B$110,MAX(1,$F51)))),2,0))</f>
        <v>0</v>
      </c>
      <c r="DW51" s="5" t="n">
        <f aca="false">IF(Kalender!DW51&lt;&gt;1,0,IF(AND($B51&gt;0,INDEX(Kalender!DW$68:DW$77,MAX(1,$B51))&gt;INDEX(Kalender!$B$68:$B$77,MAX(1,$B51))),1,0)+IF(OR(AND($C51&gt;0,INDEX(Kalender!DW$81:DW$110,MAX(1,$C51))&gt;INDEX(Kalender!$B$81:$B$110,MAX(1,$C51))),AND($D51&gt;0,INDEX(Kalender!DW$81:DW$110,MAX(1,$D51))&gt;INDEX(Kalender!$B$81:$B$110,MAX(1,$D51))),AND($E51&gt;0,INDEX(Kalender!DW$81:DW$110,MAX(1,$E51))&gt;INDEX(Kalender!$B$81:$B$110,MAX(1,$E51))),AND($F51&gt;0,INDEX(Kalender!DW$81:DW$110,MAX(1,$F51))&gt;INDEX(Kalender!$B$81:$B$110,MAX(1,$F51)))),2,0))</f>
        <v>0</v>
      </c>
      <c r="DX51" s="5" t="n">
        <f aca="false">IF(Kalender!DX51&lt;&gt;1,0,IF(AND($B51&gt;0,INDEX(Kalender!DX$68:DX$77,MAX(1,$B51))&gt;INDEX(Kalender!$B$68:$B$77,MAX(1,$B51))),1,0)+IF(OR(AND($C51&gt;0,INDEX(Kalender!DX$81:DX$110,MAX(1,$C51))&gt;INDEX(Kalender!$B$81:$B$110,MAX(1,$C51))),AND($D51&gt;0,INDEX(Kalender!DX$81:DX$110,MAX(1,$D51))&gt;INDEX(Kalender!$B$81:$B$110,MAX(1,$D51))),AND($E51&gt;0,INDEX(Kalender!DX$81:DX$110,MAX(1,$E51))&gt;INDEX(Kalender!$B$81:$B$110,MAX(1,$E51))),AND($F51&gt;0,INDEX(Kalender!DX$81:DX$110,MAX(1,$F51))&gt;INDEX(Kalender!$B$81:$B$110,MAX(1,$F51)))),2,0))</f>
        <v>0</v>
      </c>
      <c r="DY51" s="5" t="n">
        <f aca="false">IF(Kalender!DY51&lt;&gt;1,0,IF(AND($B51&gt;0,INDEX(Kalender!DY$68:DY$77,MAX(1,$B51))&gt;INDEX(Kalender!$B$68:$B$77,MAX(1,$B51))),1,0)+IF(OR(AND($C51&gt;0,INDEX(Kalender!DY$81:DY$110,MAX(1,$C51))&gt;INDEX(Kalender!$B$81:$B$110,MAX(1,$C51))),AND($D51&gt;0,INDEX(Kalender!DY$81:DY$110,MAX(1,$D51))&gt;INDEX(Kalender!$B$81:$B$110,MAX(1,$D51))),AND($E51&gt;0,INDEX(Kalender!DY$81:DY$110,MAX(1,$E51))&gt;INDEX(Kalender!$B$81:$B$110,MAX(1,$E51))),AND($F51&gt;0,INDEX(Kalender!DY$81:DY$110,MAX(1,$F51))&gt;INDEX(Kalender!$B$81:$B$110,MAX(1,$F51)))),2,0))</f>
        <v>0</v>
      </c>
      <c r="DZ51" s="5" t="n">
        <f aca="false">IF(Kalender!DZ51&lt;&gt;1,0,IF(AND($B51&gt;0,INDEX(Kalender!DZ$68:DZ$77,MAX(1,$B51))&gt;INDEX(Kalender!$B$68:$B$77,MAX(1,$B51))),1,0)+IF(OR(AND($C51&gt;0,INDEX(Kalender!DZ$81:DZ$110,MAX(1,$C51))&gt;INDEX(Kalender!$B$81:$B$110,MAX(1,$C51))),AND($D51&gt;0,INDEX(Kalender!DZ$81:DZ$110,MAX(1,$D51))&gt;INDEX(Kalender!$B$81:$B$110,MAX(1,$D51))),AND($E51&gt;0,INDEX(Kalender!DZ$81:DZ$110,MAX(1,$E51))&gt;INDEX(Kalender!$B$81:$B$110,MAX(1,$E51))),AND($F51&gt;0,INDEX(Kalender!DZ$81:DZ$110,MAX(1,$F51))&gt;INDEX(Kalender!$B$81:$B$110,MAX(1,$F51)))),2,0))</f>
        <v>0</v>
      </c>
      <c r="EA51" s="5" t="n">
        <f aca="false">IF(Kalender!EA51&lt;&gt;1,0,IF(AND($B51&gt;0,INDEX(Kalender!EA$68:EA$77,MAX(1,$B51))&gt;INDEX(Kalender!$B$68:$B$77,MAX(1,$B51))),1,0)+IF(OR(AND($C51&gt;0,INDEX(Kalender!EA$81:EA$110,MAX(1,$C51))&gt;INDEX(Kalender!$B$81:$B$110,MAX(1,$C51))),AND($D51&gt;0,INDEX(Kalender!EA$81:EA$110,MAX(1,$D51))&gt;INDEX(Kalender!$B$81:$B$110,MAX(1,$D51))),AND($E51&gt;0,INDEX(Kalender!EA$81:EA$110,MAX(1,$E51))&gt;INDEX(Kalender!$B$81:$B$110,MAX(1,$E51))),AND($F51&gt;0,INDEX(Kalender!EA$81:EA$110,MAX(1,$F51))&gt;INDEX(Kalender!$B$81:$B$110,MAX(1,$F51)))),2,0))</f>
        <v>0</v>
      </c>
      <c r="EB51" s="5" t="n">
        <f aca="false">IF(Kalender!EB51&lt;&gt;1,0,IF(AND($B51&gt;0,INDEX(Kalender!EB$68:EB$77,MAX(1,$B51))&gt;INDEX(Kalender!$B$68:$B$77,MAX(1,$B51))),1,0)+IF(OR(AND($C51&gt;0,INDEX(Kalender!EB$81:EB$110,MAX(1,$C51))&gt;INDEX(Kalender!$B$81:$B$110,MAX(1,$C51))),AND($D51&gt;0,INDEX(Kalender!EB$81:EB$110,MAX(1,$D51))&gt;INDEX(Kalender!$B$81:$B$110,MAX(1,$D51))),AND($E51&gt;0,INDEX(Kalender!EB$81:EB$110,MAX(1,$E51))&gt;INDEX(Kalender!$B$81:$B$110,MAX(1,$E51))),AND($F51&gt;0,INDEX(Kalender!EB$81:EB$110,MAX(1,$F51))&gt;INDEX(Kalender!$B$81:$B$110,MAX(1,$F51)))),2,0))</f>
        <v>0</v>
      </c>
      <c r="EC51" s="5" t="n">
        <f aca="false">IF(Kalender!EC51&lt;&gt;1,0,IF(AND($B51&gt;0,INDEX(Kalender!EC$68:EC$77,MAX(1,$B51))&gt;INDEX(Kalender!$B$68:$B$77,MAX(1,$B51))),1,0)+IF(OR(AND($C51&gt;0,INDEX(Kalender!EC$81:EC$110,MAX(1,$C51))&gt;INDEX(Kalender!$B$81:$B$110,MAX(1,$C51))),AND($D51&gt;0,INDEX(Kalender!EC$81:EC$110,MAX(1,$D51))&gt;INDEX(Kalender!$B$81:$B$110,MAX(1,$D51))),AND($E51&gt;0,INDEX(Kalender!EC$81:EC$110,MAX(1,$E51))&gt;INDEX(Kalender!$B$81:$B$110,MAX(1,$E51))),AND($F51&gt;0,INDEX(Kalender!EC$81:EC$110,MAX(1,$F51))&gt;INDEX(Kalender!$B$81:$B$110,MAX(1,$F51)))),2,0))</f>
        <v>0</v>
      </c>
      <c r="ED51" s="5" t="n">
        <f aca="false">IF(Kalender!ED51&lt;&gt;1,0,IF(AND($B51&gt;0,INDEX(Kalender!ED$68:ED$77,MAX(1,$B51))&gt;INDEX(Kalender!$B$68:$B$77,MAX(1,$B51))),1,0)+IF(OR(AND($C51&gt;0,INDEX(Kalender!ED$81:ED$110,MAX(1,$C51))&gt;INDEX(Kalender!$B$81:$B$110,MAX(1,$C51))),AND($D51&gt;0,INDEX(Kalender!ED$81:ED$110,MAX(1,$D51))&gt;INDEX(Kalender!$B$81:$B$110,MAX(1,$D51))),AND($E51&gt;0,INDEX(Kalender!ED$81:ED$110,MAX(1,$E51))&gt;INDEX(Kalender!$B$81:$B$110,MAX(1,$E51))),AND($F51&gt;0,INDEX(Kalender!ED$81:ED$110,MAX(1,$F51))&gt;INDEX(Kalender!$B$81:$B$110,MAX(1,$F51)))),2,0))</f>
        <v>0</v>
      </c>
      <c r="EE51" s="5" t="n">
        <f aca="false">IF(Kalender!EE51&lt;&gt;1,0,IF(AND($B51&gt;0,INDEX(Kalender!EE$68:EE$77,MAX(1,$B51))&gt;INDEX(Kalender!$B$68:$B$77,MAX(1,$B51))),1,0)+IF(OR(AND($C51&gt;0,INDEX(Kalender!EE$81:EE$110,MAX(1,$C51))&gt;INDEX(Kalender!$B$81:$B$110,MAX(1,$C51))),AND($D51&gt;0,INDEX(Kalender!EE$81:EE$110,MAX(1,$D51))&gt;INDEX(Kalender!$B$81:$B$110,MAX(1,$D51))),AND($E51&gt;0,INDEX(Kalender!EE$81:EE$110,MAX(1,$E51))&gt;INDEX(Kalender!$B$81:$B$110,MAX(1,$E51))),AND($F51&gt;0,INDEX(Kalender!EE$81:EE$110,MAX(1,$F51))&gt;INDEX(Kalender!$B$81:$B$110,MAX(1,$F51)))),2,0))</f>
        <v>0</v>
      </c>
      <c r="EF51" s="5" t="n">
        <f aca="false">IF(Kalender!EF51&lt;&gt;1,0,IF(AND($B51&gt;0,INDEX(Kalender!EF$68:EF$77,MAX(1,$B51))&gt;INDEX(Kalender!$B$68:$B$77,MAX(1,$B51))),1,0)+IF(OR(AND($C51&gt;0,INDEX(Kalender!EF$81:EF$110,MAX(1,$C51))&gt;INDEX(Kalender!$B$81:$B$110,MAX(1,$C51))),AND($D51&gt;0,INDEX(Kalender!EF$81:EF$110,MAX(1,$D51))&gt;INDEX(Kalender!$B$81:$B$110,MAX(1,$D51))),AND($E51&gt;0,INDEX(Kalender!EF$81:EF$110,MAX(1,$E51))&gt;INDEX(Kalender!$B$81:$B$110,MAX(1,$E51))),AND($F51&gt;0,INDEX(Kalender!EF$81:EF$110,MAX(1,$F51))&gt;INDEX(Kalender!$B$81:$B$110,MAX(1,$F51)))),2,0))</f>
        <v>0</v>
      </c>
      <c r="EG51" s="5" t="n">
        <f aca="false">IF(Kalender!EG51&lt;&gt;1,0,IF(AND($B51&gt;0,INDEX(Kalender!EG$68:EG$77,MAX(1,$B51))&gt;INDEX(Kalender!$B$68:$B$77,MAX(1,$B51))),1,0)+IF(OR(AND($C51&gt;0,INDEX(Kalender!EG$81:EG$110,MAX(1,$C51))&gt;INDEX(Kalender!$B$81:$B$110,MAX(1,$C51))),AND($D51&gt;0,INDEX(Kalender!EG$81:EG$110,MAX(1,$D51))&gt;INDEX(Kalender!$B$81:$B$110,MAX(1,$D51))),AND($E51&gt;0,INDEX(Kalender!EG$81:EG$110,MAX(1,$E51))&gt;INDEX(Kalender!$B$81:$B$110,MAX(1,$E51))),AND($F51&gt;0,INDEX(Kalender!EG$81:EG$110,MAX(1,$F51))&gt;INDEX(Kalender!$B$81:$B$110,MAX(1,$F51)))),2,0))</f>
        <v>0</v>
      </c>
      <c r="EH51" s="5" t="n">
        <f aca="false">IF(Kalender!EH51&lt;&gt;1,0,IF(AND($B51&gt;0,INDEX(Kalender!EH$68:EH$77,MAX(1,$B51))&gt;INDEX(Kalender!$B$68:$B$77,MAX(1,$B51))),1,0)+IF(OR(AND($C51&gt;0,INDEX(Kalender!EH$81:EH$110,MAX(1,$C51))&gt;INDEX(Kalender!$B$81:$B$110,MAX(1,$C51))),AND($D51&gt;0,INDEX(Kalender!EH$81:EH$110,MAX(1,$D51))&gt;INDEX(Kalender!$B$81:$B$110,MAX(1,$D51))),AND($E51&gt;0,INDEX(Kalender!EH$81:EH$110,MAX(1,$E51))&gt;INDEX(Kalender!$B$81:$B$110,MAX(1,$E51))),AND($F51&gt;0,INDEX(Kalender!EH$81:EH$110,MAX(1,$F51))&gt;INDEX(Kalender!$B$81:$B$110,MAX(1,$F51)))),2,0))</f>
        <v>0</v>
      </c>
      <c r="EI51" s="5" t="n">
        <f aca="false">IF(Kalender!EI51&lt;&gt;1,0,IF(AND($B51&gt;0,INDEX(Kalender!EI$68:EI$77,MAX(1,$B51))&gt;INDEX(Kalender!$B$68:$B$77,MAX(1,$B51))),1,0)+IF(OR(AND($C51&gt;0,INDEX(Kalender!EI$81:EI$110,MAX(1,$C51))&gt;INDEX(Kalender!$B$81:$B$110,MAX(1,$C51))),AND($D51&gt;0,INDEX(Kalender!EI$81:EI$110,MAX(1,$D51))&gt;INDEX(Kalender!$B$81:$B$110,MAX(1,$D51))),AND($E51&gt;0,INDEX(Kalender!EI$81:EI$110,MAX(1,$E51))&gt;INDEX(Kalender!$B$81:$B$110,MAX(1,$E51))),AND($F51&gt;0,INDEX(Kalender!EI$81:EI$110,MAX(1,$F51))&gt;INDEX(Kalender!$B$81:$B$110,MAX(1,$F51)))),2,0))</f>
        <v>0</v>
      </c>
      <c r="EJ51" s="5" t="n">
        <f aca="false">IF(Kalender!EJ51&lt;&gt;1,0,IF(AND($B51&gt;0,INDEX(Kalender!EJ$68:EJ$77,MAX(1,$B51))&gt;INDEX(Kalender!$B$68:$B$77,MAX(1,$B51))),1,0)+IF(OR(AND($C51&gt;0,INDEX(Kalender!EJ$81:EJ$110,MAX(1,$C51))&gt;INDEX(Kalender!$B$81:$B$110,MAX(1,$C51))),AND($D51&gt;0,INDEX(Kalender!EJ$81:EJ$110,MAX(1,$D51))&gt;INDEX(Kalender!$B$81:$B$110,MAX(1,$D51))),AND($E51&gt;0,INDEX(Kalender!EJ$81:EJ$110,MAX(1,$E51))&gt;INDEX(Kalender!$B$81:$B$110,MAX(1,$E51))),AND($F51&gt;0,INDEX(Kalender!EJ$81:EJ$110,MAX(1,$F51))&gt;INDEX(Kalender!$B$81:$B$110,MAX(1,$F51)))),2,0))</f>
        <v>0</v>
      </c>
      <c r="EK51" s="5" t="n">
        <f aca="false">IF(Kalender!EK51&lt;&gt;1,0,IF(AND($B51&gt;0,INDEX(Kalender!EK$68:EK$77,MAX(1,$B51))&gt;INDEX(Kalender!$B$68:$B$77,MAX(1,$B51))),1,0)+IF(OR(AND($C51&gt;0,INDEX(Kalender!EK$81:EK$110,MAX(1,$C51))&gt;INDEX(Kalender!$B$81:$B$110,MAX(1,$C51))),AND($D51&gt;0,INDEX(Kalender!EK$81:EK$110,MAX(1,$D51))&gt;INDEX(Kalender!$B$81:$B$110,MAX(1,$D51))),AND($E51&gt;0,INDEX(Kalender!EK$81:EK$110,MAX(1,$E51))&gt;INDEX(Kalender!$B$81:$B$110,MAX(1,$E51))),AND($F51&gt;0,INDEX(Kalender!EK$81:EK$110,MAX(1,$F51))&gt;INDEX(Kalender!$B$81:$B$110,MAX(1,$F51)))),2,0))</f>
        <v>0</v>
      </c>
      <c r="EL51" s="5" t="n">
        <f aca="false">IF(Kalender!EL51&lt;&gt;1,0,IF(AND($B51&gt;0,INDEX(Kalender!EL$68:EL$77,MAX(1,$B51))&gt;INDEX(Kalender!$B$68:$B$77,MAX(1,$B51))),1,0)+IF(OR(AND($C51&gt;0,INDEX(Kalender!EL$81:EL$110,MAX(1,$C51))&gt;INDEX(Kalender!$B$81:$B$110,MAX(1,$C51))),AND($D51&gt;0,INDEX(Kalender!EL$81:EL$110,MAX(1,$D51))&gt;INDEX(Kalender!$B$81:$B$110,MAX(1,$D51))),AND($E51&gt;0,INDEX(Kalender!EL$81:EL$110,MAX(1,$E51))&gt;INDEX(Kalender!$B$81:$B$110,MAX(1,$E51))),AND($F51&gt;0,INDEX(Kalender!EL$81:EL$110,MAX(1,$F51))&gt;INDEX(Kalender!$B$81:$B$110,MAX(1,$F51)))),2,0))</f>
        <v>0</v>
      </c>
      <c r="EM51" s="5" t="n">
        <f aca="false">IF(Kalender!EM51&lt;&gt;1,0,IF(AND($B51&gt;0,INDEX(Kalender!EM$68:EM$77,MAX(1,$B51))&gt;INDEX(Kalender!$B$68:$B$77,MAX(1,$B51))),1,0)+IF(OR(AND($C51&gt;0,INDEX(Kalender!EM$81:EM$110,MAX(1,$C51))&gt;INDEX(Kalender!$B$81:$B$110,MAX(1,$C51))),AND($D51&gt;0,INDEX(Kalender!EM$81:EM$110,MAX(1,$D51))&gt;INDEX(Kalender!$B$81:$B$110,MAX(1,$D51))),AND($E51&gt;0,INDEX(Kalender!EM$81:EM$110,MAX(1,$E51))&gt;INDEX(Kalender!$B$81:$B$110,MAX(1,$E51))),AND($F51&gt;0,INDEX(Kalender!EM$81:EM$110,MAX(1,$F51))&gt;INDEX(Kalender!$B$81:$B$110,MAX(1,$F51)))),2,0))</f>
        <v>0</v>
      </c>
      <c r="EN51" s="5" t="n">
        <f aca="false">IF(Kalender!EN51&lt;&gt;1,0,IF(AND($B51&gt;0,INDEX(Kalender!EN$68:EN$77,MAX(1,$B51))&gt;INDEX(Kalender!$B$68:$B$77,MAX(1,$B51))),1,0)+IF(OR(AND($C51&gt;0,INDEX(Kalender!EN$81:EN$110,MAX(1,$C51))&gt;INDEX(Kalender!$B$81:$B$110,MAX(1,$C51))),AND($D51&gt;0,INDEX(Kalender!EN$81:EN$110,MAX(1,$D51))&gt;INDEX(Kalender!$B$81:$B$110,MAX(1,$D51))),AND($E51&gt;0,INDEX(Kalender!EN$81:EN$110,MAX(1,$E51))&gt;INDEX(Kalender!$B$81:$B$110,MAX(1,$E51))),AND($F51&gt;0,INDEX(Kalender!EN$81:EN$110,MAX(1,$F51))&gt;INDEX(Kalender!$B$81:$B$110,MAX(1,$F51)))),2,0))</f>
        <v>0</v>
      </c>
      <c r="EO51" s="5" t="n">
        <f aca="false">IF(Kalender!EO51&lt;&gt;1,0,IF(AND($B51&gt;0,INDEX(Kalender!EO$68:EO$77,MAX(1,$B51))&gt;INDEX(Kalender!$B$68:$B$77,MAX(1,$B51))),1,0)+IF(OR(AND($C51&gt;0,INDEX(Kalender!EO$81:EO$110,MAX(1,$C51))&gt;INDEX(Kalender!$B$81:$B$110,MAX(1,$C51))),AND($D51&gt;0,INDEX(Kalender!EO$81:EO$110,MAX(1,$D51))&gt;INDEX(Kalender!$B$81:$B$110,MAX(1,$D51))),AND($E51&gt;0,INDEX(Kalender!EO$81:EO$110,MAX(1,$E51))&gt;INDEX(Kalender!$B$81:$B$110,MAX(1,$E51))),AND($F51&gt;0,INDEX(Kalender!EO$81:EO$110,MAX(1,$F51))&gt;INDEX(Kalender!$B$81:$B$110,MAX(1,$F51)))),2,0))</f>
        <v>0</v>
      </c>
      <c r="EP51" s="5" t="n">
        <f aca="false">IF(Kalender!EP51&lt;&gt;1,0,IF(AND($B51&gt;0,INDEX(Kalender!EP$68:EP$77,MAX(1,$B51))&gt;INDEX(Kalender!$B$68:$B$77,MAX(1,$B51))),1,0)+IF(OR(AND($C51&gt;0,INDEX(Kalender!EP$81:EP$110,MAX(1,$C51))&gt;INDEX(Kalender!$B$81:$B$110,MAX(1,$C51))),AND($D51&gt;0,INDEX(Kalender!EP$81:EP$110,MAX(1,$D51))&gt;INDEX(Kalender!$B$81:$B$110,MAX(1,$D51))),AND($E51&gt;0,INDEX(Kalender!EP$81:EP$110,MAX(1,$E51))&gt;INDEX(Kalender!$B$81:$B$110,MAX(1,$E51))),AND($F51&gt;0,INDEX(Kalender!EP$81:EP$110,MAX(1,$F51))&gt;INDEX(Kalender!$B$81:$B$110,MAX(1,$F51)))),2,0))</f>
        <v>0</v>
      </c>
      <c r="EQ51" s="5" t="n">
        <f aca="false">IF(Kalender!EQ51&lt;&gt;1,0,IF(AND($B51&gt;0,INDEX(Kalender!EQ$68:EQ$77,MAX(1,$B51))&gt;INDEX(Kalender!$B$68:$B$77,MAX(1,$B51))),1,0)+IF(OR(AND($C51&gt;0,INDEX(Kalender!EQ$81:EQ$110,MAX(1,$C51))&gt;INDEX(Kalender!$B$81:$B$110,MAX(1,$C51))),AND($D51&gt;0,INDEX(Kalender!EQ$81:EQ$110,MAX(1,$D51))&gt;INDEX(Kalender!$B$81:$B$110,MAX(1,$D51))),AND($E51&gt;0,INDEX(Kalender!EQ$81:EQ$110,MAX(1,$E51))&gt;INDEX(Kalender!$B$81:$B$110,MAX(1,$E51))),AND($F51&gt;0,INDEX(Kalender!EQ$81:EQ$110,MAX(1,$F51))&gt;INDEX(Kalender!$B$81:$B$110,MAX(1,$F51)))),2,0))</f>
        <v>0</v>
      </c>
      <c r="ER51" s="5" t="n">
        <f aca="false">IF(Kalender!ER51&lt;&gt;1,0,IF(AND($B51&gt;0,INDEX(Kalender!ER$68:ER$77,MAX(1,$B51))&gt;INDEX(Kalender!$B$68:$B$77,MAX(1,$B51))),1,0)+IF(OR(AND($C51&gt;0,INDEX(Kalender!ER$81:ER$110,MAX(1,$C51))&gt;INDEX(Kalender!$B$81:$B$110,MAX(1,$C51))),AND($D51&gt;0,INDEX(Kalender!ER$81:ER$110,MAX(1,$D51))&gt;INDEX(Kalender!$B$81:$B$110,MAX(1,$D51))),AND($E51&gt;0,INDEX(Kalender!ER$81:ER$110,MAX(1,$E51))&gt;INDEX(Kalender!$B$81:$B$110,MAX(1,$E51))),AND($F51&gt;0,INDEX(Kalender!ER$81:ER$110,MAX(1,$F51))&gt;INDEX(Kalender!$B$81:$B$110,MAX(1,$F51)))),2,0))</f>
        <v>0</v>
      </c>
      <c r="ES51" s="5" t="n">
        <f aca="false">IF(Kalender!ES51&lt;&gt;1,0,IF(AND($B51&gt;0,INDEX(Kalender!ES$68:ES$77,MAX(1,$B51))&gt;INDEX(Kalender!$B$68:$B$77,MAX(1,$B51))),1,0)+IF(OR(AND($C51&gt;0,INDEX(Kalender!ES$81:ES$110,MAX(1,$C51))&gt;INDEX(Kalender!$B$81:$B$110,MAX(1,$C51))),AND($D51&gt;0,INDEX(Kalender!ES$81:ES$110,MAX(1,$D51))&gt;INDEX(Kalender!$B$81:$B$110,MAX(1,$D51))),AND($E51&gt;0,INDEX(Kalender!ES$81:ES$110,MAX(1,$E51))&gt;INDEX(Kalender!$B$81:$B$110,MAX(1,$E51))),AND($F51&gt;0,INDEX(Kalender!ES$81:ES$110,MAX(1,$F51))&gt;INDEX(Kalender!$B$81:$B$110,MAX(1,$F51)))),2,0))</f>
        <v>0</v>
      </c>
      <c r="ET51" s="5" t="n">
        <f aca="false">IF(Kalender!ET51&lt;&gt;1,0,IF(AND($B51&gt;0,INDEX(Kalender!ET$68:ET$77,MAX(1,$B51))&gt;INDEX(Kalender!$B$68:$B$77,MAX(1,$B51))),1,0)+IF(OR(AND($C51&gt;0,INDEX(Kalender!ET$81:ET$110,MAX(1,$C51))&gt;INDEX(Kalender!$B$81:$B$110,MAX(1,$C51))),AND($D51&gt;0,INDEX(Kalender!ET$81:ET$110,MAX(1,$D51))&gt;INDEX(Kalender!$B$81:$B$110,MAX(1,$D51))),AND($E51&gt;0,INDEX(Kalender!ET$81:ET$110,MAX(1,$E51))&gt;INDEX(Kalender!$B$81:$B$110,MAX(1,$E51))),AND($F51&gt;0,INDEX(Kalender!ET$81:ET$110,MAX(1,$F51))&gt;INDEX(Kalender!$B$81:$B$110,MAX(1,$F51)))),2,0))</f>
        <v>0</v>
      </c>
      <c r="EU51" s="5" t="n">
        <f aca="false">IF(Kalender!EU51&lt;&gt;1,0,IF(AND($B51&gt;0,INDEX(Kalender!EU$68:EU$77,MAX(1,$B51))&gt;INDEX(Kalender!$B$68:$B$77,MAX(1,$B51))),1,0)+IF(OR(AND($C51&gt;0,INDEX(Kalender!EU$81:EU$110,MAX(1,$C51))&gt;INDEX(Kalender!$B$81:$B$110,MAX(1,$C51))),AND($D51&gt;0,INDEX(Kalender!EU$81:EU$110,MAX(1,$D51))&gt;INDEX(Kalender!$B$81:$B$110,MAX(1,$D51))),AND($E51&gt;0,INDEX(Kalender!EU$81:EU$110,MAX(1,$E51))&gt;INDEX(Kalender!$B$81:$B$110,MAX(1,$E51))),AND($F51&gt;0,INDEX(Kalender!EU$81:EU$110,MAX(1,$F51))&gt;INDEX(Kalender!$B$81:$B$110,MAX(1,$F51)))),2,0))</f>
        <v>0</v>
      </c>
      <c r="EV51" s="5" t="n">
        <f aca="false">IF(Kalender!EV51&lt;&gt;1,0,IF(AND($B51&gt;0,INDEX(Kalender!EV$68:EV$77,MAX(1,$B51))&gt;INDEX(Kalender!$B$68:$B$77,MAX(1,$B51))),1,0)+IF(OR(AND($C51&gt;0,INDEX(Kalender!EV$81:EV$110,MAX(1,$C51))&gt;INDEX(Kalender!$B$81:$B$110,MAX(1,$C51))),AND($D51&gt;0,INDEX(Kalender!EV$81:EV$110,MAX(1,$D51))&gt;INDEX(Kalender!$B$81:$B$110,MAX(1,$D51))),AND($E51&gt;0,INDEX(Kalender!EV$81:EV$110,MAX(1,$E51))&gt;INDEX(Kalender!$B$81:$B$110,MAX(1,$E51))),AND($F51&gt;0,INDEX(Kalender!EV$81:EV$110,MAX(1,$F51))&gt;INDEX(Kalender!$B$81:$B$110,MAX(1,$F51)))),2,0))</f>
        <v>0</v>
      </c>
      <c r="EW51" s="5" t="n">
        <f aca="false">IF(Kalender!EW51&lt;&gt;1,0,IF(AND($B51&gt;0,INDEX(Kalender!EW$68:EW$77,MAX(1,$B51))&gt;INDEX(Kalender!$B$68:$B$77,MAX(1,$B51))),1,0)+IF(OR(AND($C51&gt;0,INDEX(Kalender!EW$81:EW$110,MAX(1,$C51))&gt;INDEX(Kalender!$B$81:$B$110,MAX(1,$C51))),AND($D51&gt;0,INDEX(Kalender!EW$81:EW$110,MAX(1,$D51))&gt;INDEX(Kalender!$B$81:$B$110,MAX(1,$D51))),AND($E51&gt;0,INDEX(Kalender!EW$81:EW$110,MAX(1,$E51))&gt;INDEX(Kalender!$B$81:$B$110,MAX(1,$E51))),AND($F51&gt;0,INDEX(Kalender!EW$81:EW$110,MAX(1,$F51))&gt;INDEX(Kalender!$B$81:$B$110,MAX(1,$F51)))),2,0))</f>
        <v>0</v>
      </c>
      <c r="EX51" s="5" t="n">
        <f aca="false">IF(Kalender!EX51&lt;&gt;1,0,IF(AND($B51&gt;0,INDEX(Kalender!EX$68:EX$77,MAX(1,$B51))&gt;INDEX(Kalender!$B$68:$B$77,MAX(1,$B51))),1,0)+IF(OR(AND($C51&gt;0,INDEX(Kalender!EX$81:EX$110,MAX(1,$C51))&gt;INDEX(Kalender!$B$81:$B$110,MAX(1,$C51))),AND($D51&gt;0,INDEX(Kalender!EX$81:EX$110,MAX(1,$D51))&gt;INDEX(Kalender!$B$81:$B$110,MAX(1,$D51))),AND($E51&gt;0,INDEX(Kalender!EX$81:EX$110,MAX(1,$E51))&gt;INDEX(Kalender!$B$81:$B$110,MAX(1,$E51))),AND($F51&gt;0,INDEX(Kalender!EX$81:EX$110,MAX(1,$F51))&gt;INDEX(Kalender!$B$81:$B$110,MAX(1,$F51)))),2,0))</f>
        <v>0</v>
      </c>
      <c r="EY51" s="5" t="n">
        <f aca="false">IF(Kalender!EY51&lt;&gt;1,0,IF(AND($B51&gt;0,INDEX(Kalender!EY$68:EY$77,MAX(1,$B51))&gt;INDEX(Kalender!$B$68:$B$77,MAX(1,$B51))),1,0)+IF(OR(AND($C51&gt;0,INDEX(Kalender!EY$81:EY$110,MAX(1,$C51))&gt;INDEX(Kalender!$B$81:$B$110,MAX(1,$C51))),AND($D51&gt;0,INDEX(Kalender!EY$81:EY$110,MAX(1,$D51))&gt;INDEX(Kalender!$B$81:$B$110,MAX(1,$D51))),AND($E51&gt;0,INDEX(Kalender!EY$81:EY$110,MAX(1,$E51))&gt;INDEX(Kalender!$B$81:$B$110,MAX(1,$E51))),AND($F51&gt;0,INDEX(Kalender!EY$81:EY$110,MAX(1,$F51))&gt;INDEX(Kalender!$B$81:$B$110,MAX(1,$F51)))),2,0))</f>
        <v>0</v>
      </c>
      <c r="EZ51" s="5" t="n">
        <f aca="false">IF(Kalender!EZ51&lt;&gt;1,0,IF(AND($B51&gt;0,INDEX(Kalender!EZ$68:EZ$77,MAX(1,$B51))&gt;INDEX(Kalender!$B$68:$B$77,MAX(1,$B51))),1,0)+IF(OR(AND($C51&gt;0,INDEX(Kalender!EZ$81:EZ$110,MAX(1,$C51))&gt;INDEX(Kalender!$B$81:$B$110,MAX(1,$C51))),AND($D51&gt;0,INDEX(Kalender!EZ$81:EZ$110,MAX(1,$D51))&gt;INDEX(Kalender!$B$81:$B$110,MAX(1,$D51))),AND($E51&gt;0,INDEX(Kalender!EZ$81:EZ$110,MAX(1,$E51))&gt;INDEX(Kalender!$B$81:$B$110,MAX(1,$E51))),AND($F51&gt;0,INDEX(Kalender!EZ$81:EZ$110,MAX(1,$F51))&gt;INDEX(Kalender!$B$81:$B$110,MAX(1,$F51)))),2,0))</f>
        <v>0</v>
      </c>
      <c r="FA51" s="5" t="n">
        <f aca="false">IF(Kalender!FA51&lt;&gt;1,0,IF(AND($B51&gt;0,INDEX(Kalender!FA$68:FA$77,MAX(1,$B51))&gt;INDEX(Kalender!$B$68:$B$77,MAX(1,$B51))),1,0)+IF(OR(AND($C51&gt;0,INDEX(Kalender!FA$81:FA$110,MAX(1,$C51))&gt;INDEX(Kalender!$B$81:$B$110,MAX(1,$C51))),AND($D51&gt;0,INDEX(Kalender!FA$81:FA$110,MAX(1,$D51))&gt;INDEX(Kalender!$B$81:$B$110,MAX(1,$D51))),AND($E51&gt;0,INDEX(Kalender!FA$81:FA$110,MAX(1,$E51))&gt;INDEX(Kalender!$B$81:$B$110,MAX(1,$E51))),AND($F51&gt;0,INDEX(Kalender!FA$81:FA$110,MAX(1,$F51))&gt;INDEX(Kalender!$B$81:$B$110,MAX(1,$F51)))),2,0))</f>
        <v>0</v>
      </c>
      <c r="FB51" s="5" t="n">
        <f aca="false">IF(Kalender!FB51&lt;&gt;1,0,IF(AND($B51&gt;0,INDEX(Kalender!FB$68:FB$77,MAX(1,$B51))&gt;INDEX(Kalender!$B$68:$B$77,MAX(1,$B51))),1,0)+IF(OR(AND($C51&gt;0,INDEX(Kalender!FB$81:FB$110,MAX(1,$C51))&gt;INDEX(Kalender!$B$81:$B$110,MAX(1,$C51))),AND($D51&gt;0,INDEX(Kalender!FB$81:FB$110,MAX(1,$D51))&gt;INDEX(Kalender!$B$81:$B$110,MAX(1,$D51))),AND($E51&gt;0,INDEX(Kalender!FB$81:FB$110,MAX(1,$E51))&gt;INDEX(Kalender!$B$81:$B$110,MAX(1,$E51))),AND($F51&gt;0,INDEX(Kalender!FB$81:FB$110,MAX(1,$F51))&gt;INDEX(Kalender!$B$81:$B$110,MAX(1,$F51)))),2,0))</f>
        <v>0</v>
      </c>
      <c r="FC51" s="5" t="n">
        <f aca="false">IF(Kalender!FC51&lt;&gt;1,0,IF(AND($B51&gt;0,INDEX(Kalender!FC$68:FC$77,MAX(1,$B51))&gt;INDEX(Kalender!$B$68:$B$77,MAX(1,$B51))),1,0)+IF(OR(AND($C51&gt;0,INDEX(Kalender!FC$81:FC$110,MAX(1,$C51))&gt;INDEX(Kalender!$B$81:$B$110,MAX(1,$C51))),AND($D51&gt;0,INDEX(Kalender!FC$81:FC$110,MAX(1,$D51))&gt;INDEX(Kalender!$B$81:$B$110,MAX(1,$D51))),AND($E51&gt;0,INDEX(Kalender!FC$81:FC$110,MAX(1,$E51))&gt;INDEX(Kalender!$B$81:$B$110,MAX(1,$E51))),AND($F51&gt;0,INDEX(Kalender!FC$81:FC$110,MAX(1,$F51))&gt;INDEX(Kalender!$B$81:$B$110,MAX(1,$F51)))),2,0))</f>
        <v>0</v>
      </c>
      <c r="FD51" s="5" t="n">
        <f aca="false">IF(Kalender!FD51&lt;&gt;1,0,IF(AND($B51&gt;0,INDEX(Kalender!FD$68:FD$77,MAX(1,$B51))&gt;INDEX(Kalender!$B$68:$B$77,MAX(1,$B51))),1,0)+IF(OR(AND($C51&gt;0,INDEX(Kalender!FD$81:FD$110,MAX(1,$C51))&gt;INDEX(Kalender!$B$81:$B$110,MAX(1,$C51))),AND($D51&gt;0,INDEX(Kalender!FD$81:FD$110,MAX(1,$D51))&gt;INDEX(Kalender!$B$81:$B$110,MAX(1,$D51))),AND($E51&gt;0,INDEX(Kalender!FD$81:FD$110,MAX(1,$E51))&gt;INDEX(Kalender!$B$81:$B$110,MAX(1,$E51))),AND($F51&gt;0,INDEX(Kalender!FD$81:FD$110,MAX(1,$F51))&gt;INDEX(Kalender!$B$81:$B$110,MAX(1,$F51)))),2,0))</f>
        <v>0</v>
      </c>
      <c r="FE51" s="5" t="n">
        <f aca="false">IF(Kalender!FE51&lt;&gt;1,0,IF(AND($B51&gt;0,INDEX(Kalender!FE$68:FE$77,MAX(1,$B51))&gt;INDEX(Kalender!$B$68:$B$77,MAX(1,$B51))),1,0)+IF(OR(AND($C51&gt;0,INDEX(Kalender!FE$81:FE$110,MAX(1,$C51))&gt;INDEX(Kalender!$B$81:$B$110,MAX(1,$C51))),AND($D51&gt;0,INDEX(Kalender!FE$81:FE$110,MAX(1,$D51))&gt;INDEX(Kalender!$B$81:$B$110,MAX(1,$D51))),AND($E51&gt;0,INDEX(Kalender!FE$81:FE$110,MAX(1,$E51))&gt;INDEX(Kalender!$B$81:$B$110,MAX(1,$E51))),AND($F51&gt;0,INDEX(Kalender!FE$81:FE$110,MAX(1,$F51))&gt;INDEX(Kalender!$B$81:$B$110,MAX(1,$F51)))),2,0))</f>
        <v>0</v>
      </c>
      <c r="FF51" s="5" t="n">
        <f aca="false">IF(Kalender!FF51&lt;&gt;1,0,IF(AND($B51&gt;0,INDEX(Kalender!FF$68:FF$77,MAX(1,$B51))&gt;INDEX(Kalender!$B$68:$B$77,MAX(1,$B51))),1,0)+IF(OR(AND($C51&gt;0,INDEX(Kalender!FF$81:FF$110,MAX(1,$C51))&gt;INDEX(Kalender!$B$81:$B$110,MAX(1,$C51))),AND($D51&gt;0,INDEX(Kalender!FF$81:FF$110,MAX(1,$D51))&gt;INDEX(Kalender!$B$81:$B$110,MAX(1,$D51))),AND($E51&gt;0,INDEX(Kalender!FF$81:FF$110,MAX(1,$E51))&gt;INDEX(Kalender!$B$81:$B$110,MAX(1,$E51))),AND($F51&gt;0,INDEX(Kalender!FF$81:FF$110,MAX(1,$F51))&gt;INDEX(Kalender!$B$81:$B$110,MAX(1,$F51)))),2,0))</f>
        <v>0</v>
      </c>
      <c r="FG51" s="5" t="n">
        <f aca="false">IF(Kalender!FG51&lt;&gt;1,0,IF(AND($B51&gt;0,INDEX(Kalender!FG$68:FG$77,MAX(1,$B51))&gt;INDEX(Kalender!$B$68:$B$77,MAX(1,$B51))),1,0)+IF(OR(AND($C51&gt;0,INDEX(Kalender!FG$81:FG$110,MAX(1,$C51))&gt;INDEX(Kalender!$B$81:$B$110,MAX(1,$C51))),AND($D51&gt;0,INDEX(Kalender!FG$81:FG$110,MAX(1,$D51))&gt;INDEX(Kalender!$B$81:$B$110,MAX(1,$D51))),AND($E51&gt;0,INDEX(Kalender!FG$81:FG$110,MAX(1,$E51))&gt;INDEX(Kalender!$B$81:$B$110,MAX(1,$E51))),AND($F51&gt;0,INDEX(Kalender!FG$81:FG$110,MAX(1,$F51))&gt;INDEX(Kalender!$B$81:$B$110,MAX(1,$F51)))),2,0))</f>
        <v>0</v>
      </c>
      <c r="FH51" s="5" t="n">
        <f aca="false">IF(Kalender!FH51&lt;&gt;1,0,IF(AND($B51&gt;0,INDEX(Kalender!FH$68:FH$77,MAX(1,$B51))&gt;INDEX(Kalender!$B$68:$B$77,MAX(1,$B51))),1,0)+IF(OR(AND($C51&gt;0,INDEX(Kalender!FH$81:FH$110,MAX(1,$C51))&gt;INDEX(Kalender!$B$81:$B$110,MAX(1,$C51))),AND($D51&gt;0,INDEX(Kalender!FH$81:FH$110,MAX(1,$D51))&gt;INDEX(Kalender!$B$81:$B$110,MAX(1,$D51))),AND($E51&gt;0,INDEX(Kalender!FH$81:FH$110,MAX(1,$E51))&gt;INDEX(Kalender!$B$81:$B$110,MAX(1,$E51))),AND($F51&gt;0,INDEX(Kalender!FH$81:FH$110,MAX(1,$F51))&gt;INDEX(Kalender!$B$81:$B$110,MAX(1,$F51)))),2,0))</f>
        <v>0</v>
      </c>
      <c r="FI51" s="5" t="n">
        <f aca="false">IF(Kalender!FI51&lt;&gt;1,0,IF(AND($B51&gt;0,INDEX(Kalender!FI$68:FI$77,MAX(1,$B51))&gt;INDEX(Kalender!$B$68:$B$77,MAX(1,$B51))),1,0)+IF(OR(AND($C51&gt;0,INDEX(Kalender!FI$81:FI$110,MAX(1,$C51))&gt;INDEX(Kalender!$B$81:$B$110,MAX(1,$C51))),AND($D51&gt;0,INDEX(Kalender!FI$81:FI$110,MAX(1,$D51))&gt;INDEX(Kalender!$B$81:$B$110,MAX(1,$D51))),AND($E51&gt;0,INDEX(Kalender!FI$81:FI$110,MAX(1,$E51))&gt;INDEX(Kalender!$B$81:$B$110,MAX(1,$E51))),AND($F51&gt;0,INDEX(Kalender!FI$81:FI$110,MAX(1,$F51))&gt;INDEX(Kalender!$B$81:$B$110,MAX(1,$F51)))),2,0))</f>
        <v>0</v>
      </c>
      <c r="FJ51" s="5" t="n">
        <f aca="false">IF(Kalender!FJ51&lt;&gt;1,0,IF(AND($B51&gt;0,INDEX(Kalender!FJ$68:FJ$77,MAX(1,$B51))&gt;INDEX(Kalender!$B$68:$B$77,MAX(1,$B51))),1,0)+IF(OR(AND($C51&gt;0,INDEX(Kalender!FJ$81:FJ$110,MAX(1,$C51))&gt;INDEX(Kalender!$B$81:$B$110,MAX(1,$C51))),AND($D51&gt;0,INDEX(Kalender!FJ$81:FJ$110,MAX(1,$D51))&gt;INDEX(Kalender!$B$81:$B$110,MAX(1,$D51))),AND($E51&gt;0,INDEX(Kalender!FJ$81:FJ$110,MAX(1,$E51))&gt;INDEX(Kalender!$B$81:$B$110,MAX(1,$E51))),AND($F51&gt;0,INDEX(Kalender!FJ$81:FJ$110,MAX(1,$F51))&gt;INDEX(Kalender!$B$81:$B$110,MAX(1,$F51)))),2,0))</f>
        <v>0</v>
      </c>
      <c r="FK51" s="5" t="n">
        <f aca="false">IF(Kalender!FK51&lt;&gt;1,0,IF(AND($B51&gt;0,INDEX(Kalender!FK$68:FK$77,MAX(1,$B51))&gt;INDEX(Kalender!$B$68:$B$77,MAX(1,$B51))),1,0)+IF(OR(AND($C51&gt;0,INDEX(Kalender!FK$81:FK$110,MAX(1,$C51))&gt;INDEX(Kalender!$B$81:$B$110,MAX(1,$C51))),AND($D51&gt;0,INDEX(Kalender!FK$81:FK$110,MAX(1,$D51))&gt;INDEX(Kalender!$B$81:$B$110,MAX(1,$D51))),AND($E51&gt;0,INDEX(Kalender!FK$81:FK$110,MAX(1,$E51))&gt;INDEX(Kalender!$B$81:$B$110,MAX(1,$E51))),AND($F51&gt;0,INDEX(Kalender!FK$81:FK$110,MAX(1,$F51))&gt;INDEX(Kalender!$B$81:$B$110,MAX(1,$F51)))),2,0))</f>
        <v>0</v>
      </c>
      <c r="FL51" s="5" t="n">
        <f aca="false">IF(Kalender!FL51&lt;&gt;1,0,IF(AND($B51&gt;0,INDEX(Kalender!FL$68:FL$77,MAX(1,$B51))&gt;INDEX(Kalender!$B$68:$B$77,MAX(1,$B51))),1,0)+IF(OR(AND($C51&gt;0,INDEX(Kalender!FL$81:FL$110,MAX(1,$C51))&gt;INDEX(Kalender!$B$81:$B$110,MAX(1,$C51))),AND($D51&gt;0,INDEX(Kalender!FL$81:FL$110,MAX(1,$D51))&gt;INDEX(Kalender!$B$81:$B$110,MAX(1,$D51))),AND($E51&gt;0,INDEX(Kalender!FL$81:FL$110,MAX(1,$E51))&gt;INDEX(Kalender!$B$81:$B$110,MAX(1,$E51))),AND($F51&gt;0,INDEX(Kalender!FL$81:FL$110,MAX(1,$F51))&gt;INDEX(Kalender!$B$81:$B$110,MAX(1,$F51)))),2,0))</f>
        <v>0</v>
      </c>
      <c r="FM51" s="5" t="n">
        <f aca="false">IF(Kalender!FM51&lt;&gt;1,0,IF(AND($B51&gt;0,INDEX(Kalender!FM$68:FM$77,MAX(1,$B51))&gt;INDEX(Kalender!$B$68:$B$77,MAX(1,$B51))),1,0)+IF(OR(AND($C51&gt;0,INDEX(Kalender!FM$81:FM$110,MAX(1,$C51))&gt;INDEX(Kalender!$B$81:$B$110,MAX(1,$C51))),AND($D51&gt;0,INDEX(Kalender!FM$81:FM$110,MAX(1,$D51))&gt;INDEX(Kalender!$B$81:$B$110,MAX(1,$D51))),AND($E51&gt;0,INDEX(Kalender!FM$81:FM$110,MAX(1,$E51))&gt;INDEX(Kalender!$B$81:$B$110,MAX(1,$E51))),AND($F51&gt;0,INDEX(Kalender!FM$81:FM$110,MAX(1,$F51))&gt;INDEX(Kalender!$B$81:$B$110,MAX(1,$F51)))),2,0))</f>
        <v>0</v>
      </c>
      <c r="FN51" s="5" t="n">
        <f aca="false">IF(Kalender!FN51&lt;&gt;1,0,IF(AND($B51&gt;0,INDEX(Kalender!FN$68:FN$77,MAX(1,$B51))&gt;INDEX(Kalender!$B$68:$B$77,MAX(1,$B51))),1,0)+IF(OR(AND($C51&gt;0,INDEX(Kalender!FN$81:FN$110,MAX(1,$C51))&gt;INDEX(Kalender!$B$81:$B$110,MAX(1,$C51))),AND($D51&gt;0,INDEX(Kalender!FN$81:FN$110,MAX(1,$D51))&gt;INDEX(Kalender!$B$81:$B$110,MAX(1,$D51))),AND($E51&gt;0,INDEX(Kalender!FN$81:FN$110,MAX(1,$E51))&gt;INDEX(Kalender!$B$81:$B$110,MAX(1,$E51))),AND($F51&gt;0,INDEX(Kalender!FN$81:FN$110,MAX(1,$F51))&gt;INDEX(Kalender!$B$81:$B$110,MAX(1,$F51)))),2,0))</f>
        <v>0</v>
      </c>
      <c r="FO51" s="5" t="n">
        <f aca="false">IF(Kalender!FO51&lt;&gt;1,0,IF(AND($B51&gt;0,INDEX(Kalender!FO$68:FO$77,MAX(1,$B51))&gt;INDEX(Kalender!$B$68:$B$77,MAX(1,$B51))),1,0)+IF(OR(AND($C51&gt;0,INDEX(Kalender!FO$81:FO$110,MAX(1,$C51))&gt;INDEX(Kalender!$B$81:$B$110,MAX(1,$C51))),AND($D51&gt;0,INDEX(Kalender!FO$81:FO$110,MAX(1,$D51))&gt;INDEX(Kalender!$B$81:$B$110,MAX(1,$D51))),AND($E51&gt;0,INDEX(Kalender!FO$81:FO$110,MAX(1,$E51))&gt;INDEX(Kalender!$B$81:$B$110,MAX(1,$E51))),AND($F51&gt;0,INDEX(Kalender!FO$81:FO$110,MAX(1,$F51))&gt;INDEX(Kalender!$B$81:$B$110,MAX(1,$F51)))),2,0))</f>
        <v>0</v>
      </c>
      <c r="FP51" s="5" t="n">
        <f aca="false">IF(Kalender!FP51&lt;&gt;1,0,IF(AND($B51&gt;0,INDEX(Kalender!FP$68:FP$77,MAX(1,$B51))&gt;INDEX(Kalender!$B$68:$B$77,MAX(1,$B51))),1,0)+IF(OR(AND($C51&gt;0,INDEX(Kalender!FP$81:FP$110,MAX(1,$C51))&gt;INDEX(Kalender!$B$81:$B$110,MAX(1,$C51))),AND($D51&gt;0,INDEX(Kalender!FP$81:FP$110,MAX(1,$D51))&gt;INDEX(Kalender!$B$81:$B$110,MAX(1,$D51))),AND($E51&gt;0,INDEX(Kalender!FP$81:FP$110,MAX(1,$E51))&gt;INDEX(Kalender!$B$81:$B$110,MAX(1,$E51))),AND($F51&gt;0,INDEX(Kalender!FP$81:FP$110,MAX(1,$F51))&gt;INDEX(Kalender!$B$81:$B$110,MAX(1,$F51)))),2,0))</f>
        <v>0</v>
      </c>
      <c r="FQ51" s="5" t="n">
        <f aca="false">IF(Kalender!FQ51&lt;&gt;1,0,IF(AND($B51&gt;0,INDEX(Kalender!FQ$68:FQ$77,MAX(1,$B51))&gt;INDEX(Kalender!$B$68:$B$77,MAX(1,$B51))),1,0)+IF(OR(AND($C51&gt;0,INDEX(Kalender!FQ$81:FQ$110,MAX(1,$C51))&gt;INDEX(Kalender!$B$81:$B$110,MAX(1,$C51))),AND($D51&gt;0,INDEX(Kalender!FQ$81:FQ$110,MAX(1,$D51))&gt;INDEX(Kalender!$B$81:$B$110,MAX(1,$D51))),AND($E51&gt;0,INDEX(Kalender!FQ$81:FQ$110,MAX(1,$E51))&gt;INDEX(Kalender!$B$81:$B$110,MAX(1,$E51))),AND($F51&gt;0,INDEX(Kalender!FQ$81:FQ$110,MAX(1,$F51))&gt;INDEX(Kalender!$B$81:$B$110,MAX(1,$F51)))),2,0))</f>
        <v>0</v>
      </c>
      <c r="FR51" s="5" t="n">
        <f aca="false">IF(Kalender!FR51&lt;&gt;1,0,IF(AND($B51&gt;0,INDEX(Kalender!FR$68:FR$77,MAX(1,$B51))&gt;INDEX(Kalender!$B$68:$B$77,MAX(1,$B51))),1,0)+IF(OR(AND($C51&gt;0,INDEX(Kalender!FR$81:FR$110,MAX(1,$C51))&gt;INDEX(Kalender!$B$81:$B$110,MAX(1,$C51))),AND($D51&gt;0,INDEX(Kalender!FR$81:FR$110,MAX(1,$D51))&gt;INDEX(Kalender!$B$81:$B$110,MAX(1,$D51))),AND($E51&gt;0,INDEX(Kalender!FR$81:FR$110,MAX(1,$E51))&gt;INDEX(Kalender!$B$81:$B$110,MAX(1,$E51))),AND($F51&gt;0,INDEX(Kalender!FR$81:FR$110,MAX(1,$F51))&gt;INDEX(Kalender!$B$81:$B$110,MAX(1,$F51)))),2,0))</f>
        <v>0</v>
      </c>
      <c r="FS51" s="5" t="n">
        <f aca="false">IF(Kalender!FS51&lt;&gt;1,0,IF(AND($B51&gt;0,INDEX(Kalender!FS$68:FS$77,MAX(1,$B51))&gt;INDEX(Kalender!$B$68:$B$77,MAX(1,$B51))),1,0)+IF(OR(AND($C51&gt;0,INDEX(Kalender!FS$81:FS$110,MAX(1,$C51))&gt;INDEX(Kalender!$B$81:$B$110,MAX(1,$C51))),AND($D51&gt;0,INDEX(Kalender!FS$81:FS$110,MAX(1,$D51))&gt;INDEX(Kalender!$B$81:$B$110,MAX(1,$D51))),AND($E51&gt;0,INDEX(Kalender!FS$81:FS$110,MAX(1,$E51))&gt;INDEX(Kalender!$B$81:$B$110,MAX(1,$E51))),AND($F51&gt;0,INDEX(Kalender!FS$81:FS$110,MAX(1,$F51))&gt;INDEX(Kalender!$B$81:$B$110,MAX(1,$F51)))),2,0))</f>
        <v>0</v>
      </c>
      <c r="FT51" s="5" t="n">
        <f aca="false">IF(Kalender!FT51&lt;&gt;1,0,IF(AND($B51&gt;0,INDEX(Kalender!FT$68:FT$77,MAX(1,$B51))&gt;INDEX(Kalender!$B$68:$B$77,MAX(1,$B51))),1,0)+IF(OR(AND($C51&gt;0,INDEX(Kalender!FT$81:FT$110,MAX(1,$C51))&gt;INDEX(Kalender!$B$81:$B$110,MAX(1,$C51))),AND($D51&gt;0,INDEX(Kalender!FT$81:FT$110,MAX(1,$D51))&gt;INDEX(Kalender!$B$81:$B$110,MAX(1,$D51))),AND($E51&gt;0,INDEX(Kalender!FT$81:FT$110,MAX(1,$E51))&gt;INDEX(Kalender!$B$81:$B$110,MAX(1,$E51))),AND($F51&gt;0,INDEX(Kalender!FT$81:FT$110,MAX(1,$F51))&gt;INDEX(Kalender!$B$81:$B$110,MAX(1,$F51)))),2,0))</f>
        <v>0</v>
      </c>
      <c r="FU51" s="5" t="n">
        <f aca="false">IF(Kalender!FU51&lt;&gt;1,0,IF(AND($B51&gt;0,INDEX(Kalender!FU$68:FU$77,MAX(1,$B51))&gt;INDEX(Kalender!$B$68:$B$77,MAX(1,$B51))),1,0)+IF(OR(AND($C51&gt;0,INDEX(Kalender!FU$81:FU$110,MAX(1,$C51))&gt;INDEX(Kalender!$B$81:$B$110,MAX(1,$C51))),AND($D51&gt;0,INDEX(Kalender!FU$81:FU$110,MAX(1,$D51))&gt;INDEX(Kalender!$B$81:$B$110,MAX(1,$D51))),AND($E51&gt;0,INDEX(Kalender!FU$81:FU$110,MAX(1,$E51))&gt;INDEX(Kalender!$B$81:$B$110,MAX(1,$E51))),AND($F51&gt;0,INDEX(Kalender!FU$81:FU$110,MAX(1,$F51))&gt;INDEX(Kalender!$B$81:$B$110,MAX(1,$F51)))),2,0))</f>
        <v>0</v>
      </c>
      <c r="FV51" s="5" t="n">
        <f aca="false">IF(Kalender!FV51&lt;&gt;1,0,IF(AND($B51&gt;0,INDEX(Kalender!FV$68:FV$77,MAX(1,$B51))&gt;INDEX(Kalender!$B$68:$B$77,MAX(1,$B51))),1,0)+IF(OR(AND($C51&gt;0,INDEX(Kalender!FV$81:FV$110,MAX(1,$C51))&gt;INDEX(Kalender!$B$81:$B$110,MAX(1,$C51))),AND($D51&gt;0,INDEX(Kalender!FV$81:FV$110,MAX(1,$D51))&gt;INDEX(Kalender!$B$81:$B$110,MAX(1,$D51))),AND($E51&gt;0,INDEX(Kalender!FV$81:FV$110,MAX(1,$E51))&gt;INDEX(Kalender!$B$81:$B$110,MAX(1,$E51))),AND($F51&gt;0,INDEX(Kalender!FV$81:FV$110,MAX(1,$F51))&gt;INDEX(Kalender!$B$81:$B$110,MAX(1,$F51)))),2,0))</f>
        <v>0</v>
      </c>
      <c r="FW51" s="5" t="n">
        <f aca="false">IF(Kalender!FW51&lt;&gt;1,0,IF(AND($B51&gt;0,INDEX(Kalender!FW$68:FW$77,MAX(1,$B51))&gt;INDEX(Kalender!$B$68:$B$77,MAX(1,$B51))),1,0)+IF(OR(AND($C51&gt;0,INDEX(Kalender!FW$81:FW$110,MAX(1,$C51))&gt;INDEX(Kalender!$B$81:$B$110,MAX(1,$C51))),AND($D51&gt;0,INDEX(Kalender!FW$81:FW$110,MAX(1,$D51))&gt;INDEX(Kalender!$B$81:$B$110,MAX(1,$D51))),AND($E51&gt;0,INDEX(Kalender!FW$81:FW$110,MAX(1,$E51))&gt;INDEX(Kalender!$B$81:$B$110,MAX(1,$E51))),AND($F51&gt;0,INDEX(Kalender!FW$81:FW$110,MAX(1,$F51))&gt;INDEX(Kalender!$B$81:$B$110,MAX(1,$F51)))),2,0))</f>
        <v>0</v>
      </c>
      <c r="FX51" s="5" t="n">
        <f aca="false">IF(Kalender!FX51&lt;&gt;1,0,IF(AND($B51&gt;0,INDEX(Kalender!FX$68:FX$77,MAX(1,$B51))&gt;INDEX(Kalender!$B$68:$B$77,MAX(1,$B51))),1,0)+IF(OR(AND($C51&gt;0,INDEX(Kalender!FX$81:FX$110,MAX(1,$C51))&gt;INDEX(Kalender!$B$81:$B$110,MAX(1,$C51))),AND($D51&gt;0,INDEX(Kalender!FX$81:FX$110,MAX(1,$D51))&gt;INDEX(Kalender!$B$81:$B$110,MAX(1,$D51))),AND($E51&gt;0,INDEX(Kalender!FX$81:FX$110,MAX(1,$E51))&gt;INDEX(Kalender!$B$81:$B$110,MAX(1,$E51))),AND($F51&gt;0,INDEX(Kalender!FX$81:FX$110,MAX(1,$F51))&gt;INDEX(Kalender!$B$81:$B$110,MAX(1,$F51)))),2,0))</f>
        <v>0</v>
      </c>
      <c r="FY51" s="5" t="n">
        <f aca="false">IF(Kalender!FY51&lt;&gt;1,0,IF(AND($B51&gt;0,INDEX(Kalender!FY$68:FY$77,MAX(1,$B51))&gt;INDEX(Kalender!$B$68:$B$77,MAX(1,$B51))),1,0)+IF(OR(AND($C51&gt;0,INDEX(Kalender!FY$81:FY$110,MAX(1,$C51))&gt;INDEX(Kalender!$B$81:$B$110,MAX(1,$C51))),AND($D51&gt;0,INDEX(Kalender!FY$81:FY$110,MAX(1,$D51))&gt;INDEX(Kalender!$B$81:$B$110,MAX(1,$D51))),AND($E51&gt;0,INDEX(Kalender!FY$81:FY$110,MAX(1,$E51))&gt;INDEX(Kalender!$B$81:$B$110,MAX(1,$E51))),AND($F51&gt;0,INDEX(Kalender!FY$81:FY$110,MAX(1,$F51))&gt;INDEX(Kalender!$B$81:$B$110,MAX(1,$F51)))),2,0))</f>
        <v>0</v>
      </c>
      <c r="FZ51" s="5" t="n">
        <f aca="false">IF(Kalender!FZ51&lt;&gt;1,0,IF(AND($B51&gt;0,INDEX(Kalender!FZ$68:FZ$77,MAX(1,$B51))&gt;INDEX(Kalender!$B$68:$B$77,MAX(1,$B51))),1,0)+IF(OR(AND($C51&gt;0,INDEX(Kalender!FZ$81:FZ$110,MAX(1,$C51))&gt;INDEX(Kalender!$B$81:$B$110,MAX(1,$C51))),AND($D51&gt;0,INDEX(Kalender!FZ$81:FZ$110,MAX(1,$D51))&gt;INDEX(Kalender!$B$81:$B$110,MAX(1,$D51))),AND($E51&gt;0,INDEX(Kalender!FZ$81:FZ$110,MAX(1,$E51))&gt;INDEX(Kalender!$B$81:$B$110,MAX(1,$E51))),AND($F51&gt;0,INDEX(Kalender!FZ$81:FZ$110,MAX(1,$F51))&gt;INDEX(Kalender!$B$81:$B$110,MAX(1,$F51)))),2,0))</f>
        <v>0</v>
      </c>
      <c r="GA51" s="5" t="n">
        <f aca="false">IF(Kalender!GA51&lt;&gt;1,0,IF(AND($B51&gt;0,INDEX(Kalender!GA$68:GA$77,MAX(1,$B51))&gt;INDEX(Kalender!$B$68:$B$77,MAX(1,$B51))),1,0)+IF(OR(AND($C51&gt;0,INDEX(Kalender!GA$81:GA$110,MAX(1,$C51))&gt;INDEX(Kalender!$B$81:$B$110,MAX(1,$C51))),AND($D51&gt;0,INDEX(Kalender!GA$81:GA$110,MAX(1,$D51))&gt;INDEX(Kalender!$B$81:$B$110,MAX(1,$D51))),AND($E51&gt;0,INDEX(Kalender!GA$81:GA$110,MAX(1,$E51))&gt;INDEX(Kalender!$B$81:$B$110,MAX(1,$E51))),AND($F51&gt;0,INDEX(Kalender!GA$81:GA$110,MAX(1,$F51))&gt;INDEX(Kalender!$B$81:$B$110,MAX(1,$F51)))),2,0))</f>
        <v>0</v>
      </c>
      <c r="GB51" s="5" t="n">
        <f aca="false">IF(Kalender!GB51&lt;&gt;1,0,IF(AND($B51&gt;0,INDEX(Kalender!GB$68:GB$77,MAX(1,$B51))&gt;INDEX(Kalender!$B$68:$B$77,MAX(1,$B51))),1,0)+IF(OR(AND($C51&gt;0,INDEX(Kalender!GB$81:GB$110,MAX(1,$C51))&gt;INDEX(Kalender!$B$81:$B$110,MAX(1,$C51))),AND($D51&gt;0,INDEX(Kalender!GB$81:GB$110,MAX(1,$D51))&gt;INDEX(Kalender!$B$81:$B$110,MAX(1,$D51))),AND($E51&gt;0,INDEX(Kalender!GB$81:GB$110,MAX(1,$E51))&gt;INDEX(Kalender!$B$81:$B$110,MAX(1,$E51))),AND($F51&gt;0,INDEX(Kalender!GB$81:GB$110,MAX(1,$F51))&gt;INDEX(Kalender!$B$81:$B$110,MAX(1,$F51)))),2,0))</f>
        <v>0</v>
      </c>
      <c r="GC51" s="5" t="n">
        <f aca="false">IF(Kalender!GC51&lt;&gt;1,0,IF(AND($B51&gt;0,INDEX(Kalender!GC$68:GC$77,MAX(1,$B51))&gt;INDEX(Kalender!$B$68:$B$77,MAX(1,$B51))),1,0)+IF(OR(AND($C51&gt;0,INDEX(Kalender!GC$81:GC$110,MAX(1,$C51))&gt;INDEX(Kalender!$B$81:$B$110,MAX(1,$C51))),AND($D51&gt;0,INDEX(Kalender!GC$81:GC$110,MAX(1,$D51))&gt;INDEX(Kalender!$B$81:$B$110,MAX(1,$D51))),AND($E51&gt;0,INDEX(Kalender!GC$81:GC$110,MAX(1,$E51))&gt;INDEX(Kalender!$B$81:$B$110,MAX(1,$E51))),AND($F51&gt;0,INDEX(Kalender!GC$81:GC$110,MAX(1,$F51))&gt;INDEX(Kalender!$B$81:$B$110,MAX(1,$F51)))),2,0))</f>
        <v>0</v>
      </c>
      <c r="GD51" s="5" t="n">
        <f aca="false">IF(Kalender!GD51&lt;&gt;1,0,IF(AND($B51&gt;0,INDEX(Kalender!GD$68:GD$77,MAX(1,$B51))&gt;INDEX(Kalender!$B$68:$B$77,MAX(1,$B51))),1,0)+IF(OR(AND($C51&gt;0,INDEX(Kalender!GD$81:GD$110,MAX(1,$C51))&gt;INDEX(Kalender!$B$81:$B$110,MAX(1,$C51))),AND($D51&gt;0,INDEX(Kalender!GD$81:GD$110,MAX(1,$D51))&gt;INDEX(Kalender!$B$81:$B$110,MAX(1,$D51))),AND($E51&gt;0,INDEX(Kalender!GD$81:GD$110,MAX(1,$E51))&gt;INDEX(Kalender!$B$81:$B$110,MAX(1,$E51))),AND($F51&gt;0,INDEX(Kalender!GD$81:GD$110,MAX(1,$F51))&gt;INDEX(Kalender!$B$81:$B$110,MAX(1,$F51)))),2,0))</f>
        <v>0</v>
      </c>
      <c r="GE51" s="5" t="n">
        <f aca="false">IF(Kalender!GE51&lt;&gt;1,0,IF(AND($B51&gt;0,INDEX(Kalender!GE$68:GE$77,MAX(1,$B51))&gt;INDEX(Kalender!$B$68:$B$77,MAX(1,$B51))),1,0)+IF(OR(AND($C51&gt;0,INDEX(Kalender!GE$81:GE$110,MAX(1,$C51))&gt;INDEX(Kalender!$B$81:$B$110,MAX(1,$C51))),AND($D51&gt;0,INDEX(Kalender!GE$81:GE$110,MAX(1,$D51))&gt;INDEX(Kalender!$B$81:$B$110,MAX(1,$D51))),AND($E51&gt;0,INDEX(Kalender!GE$81:GE$110,MAX(1,$E51))&gt;INDEX(Kalender!$B$81:$B$110,MAX(1,$E51))),AND($F51&gt;0,INDEX(Kalender!GE$81:GE$110,MAX(1,$F51))&gt;INDEX(Kalender!$B$81:$B$110,MAX(1,$F51)))),2,0))</f>
        <v>0</v>
      </c>
      <c r="GF51" s="5" t="n">
        <f aca="false">IF(Kalender!GF51&lt;&gt;1,0,IF(AND($B51&gt;0,INDEX(Kalender!GF$68:GF$77,MAX(1,$B51))&gt;INDEX(Kalender!$B$68:$B$77,MAX(1,$B51))),1,0)+IF(OR(AND($C51&gt;0,INDEX(Kalender!GF$81:GF$110,MAX(1,$C51))&gt;INDEX(Kalender!$B$81:$B$110,MAX(1,$C51))),AND($D51&gt;0,INDEX(Kalender!GF$81:GF$110,MAX(1,$D51))&gt;INDEX(Kalender!$B$81:$B$110,MAX(1,$D51))),AND($E51&gt;0,INDEX(Kalender!GF$81:GF$110,MAX(1,$E51))&gt;INDEX(Kalender!$B$81:$B$110,MAX(1,$E51))),AND($F51&gt;0,INDEX(Kalender!GF$81:GF$110,MAX(1,$F51))&gt;INDEX(Kalender!$B$81:$B$110,MAX(1,$F51)))),2,0))</f>
        <v>0</v>
      </c>
      <c r="GG51" s="5" t="n">
        <f aca="false">IF(Kalender!GG51&lt;&gt;1,0,IF(AND($B51&gt;0,INDEX(Kalender!GG$68:GG$77,MAX(1,$B51))&gt;INDEX(Kalender!$B$68:$B$77,MAX(1,$B51))),1,0)+IF(OR(AND($C51&gt;0,INDEX(Kalender!GG$81:GG$110,MAX(1,$C51))&gt;INDEX(Kalender!$B$81:$B$110,MAX(1,$C51))),AND($D51&gt;0,INDEX(Kalender!GG$81:GG$110,MAX(1,$D51))&gt;INDEX(Kalender!$B$81:$B$110,MAX(1,$D51))),AND($E51&gt;0,INDEX(Kalender!GG$81:GG$110,MAX(1,$E51))&gt;INDEX(Kalender!$B$81:$B$110,MAX(1,$E51))),AND($F51&gt;0,INDEX(Kalender!GG$81:GG$110,MAX(1,$F51))&gt;INDEX(Kalender!$B$81:$B$110,MAX(1,$F51)))),2,0))</f>
        <v>0</v>
      </c>
      <c r="GH51" s="5" t="n">
        <f aca="false">IF(Kalender!GH51&lt;&gt;1,0,IF(AND($B51&gt;0,INDEX(Kalender!GH$68:GH$77,MAX(1,$B51))&gt;INDEX(Kalender!$B$68:$B$77,MAX(1,$B51))),1,0)+IF(OR(AND($C51&gt;0,INDEX(Kalender!GH$81:GH$110,MAX(1,$C51))&gt;INDEX(Kalender!$B$81:$B$110,MAX(1,$C51))),AND($D51&gt;0,INDEX(Kalender!GH$81:GH$110,MAX(1,$D51))&gt;INDEX(Kalender!$B$81:$B$110,MAX(1,$D51))),AND($E51&gt;0,INDEX(Kalender!GH$81:GH$110,MAX(1,$E51))&gt;INDEX(Kalender!$B$81:$B$110,MAX(1,$E51))),AND($F51&gt;0,INDEX(Kalender!GH$81:GH$110,MAX(1,$F51))&gt;INDEX(Kalender!$B$81:$B$110,MAX(1,$F51)))),2,0))</f>
        <v>0</v>
      </c>
      <c r="GI51" s="5" t="n">
        <f aca="false">IF(Kalender!GI51&lt;&gt;1,0,IF(AND($B51&gt;0,INDEX(Kalender!GI$68:GI$77,MAX(1,$B51))&gt;INDEX(Kalender!$B$68:$B$77,MAX(1,$B51))),1,0)+IF(OR(AND($C51&gt;0,INDEX(Kalender!GI$81:GI$110,MAX(1,$C51))&gt;INDEX(Kalender!$B$81:$B$110,MAX(1,$C51))),AND($D51&gt;0,INDEX(Kalender!GI$81:GI$110,MAX(1,$D51))&gt;INDEX(Kalender!$B$81:$B$110,MAX(1,$D51))),AND($E51&gt;0,INDEX(Kalender!GI$81:GI$110,MAX(1,$E51))&gt;INDEX(Kalender!$B$81:$B$110,MAX(1,$E51))),AND($F51&gt;0,INDEX(Kalender!GI$81:GI$110,MAX(1,$F51))&gt;INDEX(Kalender!$B$81:$B$110,MAX(1,$F51)))),2,0))</f>
        <v>0</v>
      </c>
      <c r="GJ51" s="5" t="n">
        <f aca="false">IF(Kalender!GJ51&lt;&gt;1,0,IF(AND($B51&gt;0,INDEX(Kalender!GJ$68:GJ$77,MAX(1,$B51))&gt;INDEX(Kalender!$B$68:$B$77,MAX(1,$B51))),1,0)+IF(OR(AND($C51&gt;0,INDEX(Kalender!GJ$81:GJ$110,MAX(1,$C51))&gt;INDEX(Kalender!$B$81:$B$110,MAX(1,$C51))),AND($D51&gt;0,INDEX(Kalender!GJ$81:GJ$110,MAX(1,$D51))&gt;INDEX(Kalender!$B$81:$B$110,MAX(1,$D51))),AND($E51&gt;0,INDEX(Kalender!GJ$81:GJ$110,MAX(1,$E51))&gt;INDEX(Kalender!$B$81:$B$110,MAX(1,$E51))),AND($F51&gt;0,INDEX(Kalender!GJ$81:GJ$110,MAX(1,$F51))&gt;INDEX(Kalender!$B$81:$B$110,MAX(1,$F51)))),2,0))</f>
        <v>0</v>
      </c>
      <c r="GK51" s="5" t="n">
        <f aca="false">IF(Kalender!GK51&lt;&gt;1,0,IF(AND($B51&gt;0,INDEX(Kalender!GK$68:GK$77,MAX(1,$B51))&gt;INDEX(Kalender!$B$68:$B$77,MAX(1,$B51))),1,0)+IF(OR(AND($C51&gt;0,INDEX(Kalender!GK$81:GK$110,MAX(1,$C51))&gt;INDEX(Kalender!$B$81:$B$110,MAX(1,$C51))),AND($D51&gt;0,INDEX(Kalender!GK$81:GK$110,MAX(1,$D51))&gt;INDEX(Kalender!$B$81:$B$110,MAX(1,$D51))),AND($E51&gt;0,INDEX(Kalender!GK$81:GK$110,MAX(1,$E51))&gt;INDEX(Kalender!$B$81:$B$110,MAX(1,$E51))),AND($F51&gt;0,INDEX(Kalender!GK$81:GK$110,MAX(1,$F51))&gt;INDEX(Kalender!$B$81:$B$110,MAX(1,$F51)))),2,0))</f>
        <v>0</v>
      </c>
      <c r="GL51" s="5" t="n">
        <f aca="false">IF(Kalender!GL51&lt;&gt;1,0,IF(AND($B51&gt;0,INDEX(Kalender!GL$68:GL$77,MAX(1,$B51))&gt;INDEX(Kalender!$B$68:$B$77,MAX(1,$B51))),1,0)+IF(OR(AND($C51&gt;0,INDEX(Kalender!GL$81:GL$110,MAX(1,$C51))&gt;INDEX(Kalender!$B$81:$B$110,MAX(1,$C51))),AND($D51&gt;0,INDEX(Kalender!GL$81:GL$110,MAX(1,$D51))&gt;INDEX(Kalender!$B$81:$B$110,MAX(1,$D51))),AND($E51&gt;0,INDEX(Kalender!GL$81:GL$110,MAX(1,$E51))&gt;INDEX(Kalender!$B$81:$B$110,MAX(1,$E51))),AND($F51&gt;0,INDEX(Kalender!GL$81:GL$110,MAX(1,$F51))&gt;INDEX(Kalender!$B$81:$B$110,MAX(1,$F51)))),2,0))</f>
        <v>0</v>
      </c>
      <c r="GM51" s="5" t="n">
        <f aca="false">IF(Kalender!GM51&lt;&gt;1,0,IF(AND($B51&gt;0,INDEX(Kalender!GM$68:GM$77,MAX(1,$B51))&gt;INDEX(Kalender!$B$68:$B$77,MAX(1,$B51))),1,0)+IF(OR(AND($C51&gt;0,INDEX(Kalender!GM$81:GM$110,MAX(1,$C51))&gt;INDEX(Kalender!$B$81:$B$110,MAX(1,$C51))),AND($D51&gt;0,INDEX(Kalender!GM$81:GM$110,MAX(1,$D51))&gt;INDEX(Kalender!$B$81:$B$110,MAX(1,$D51))),AND($E51&gt;0,INDEX(Kalender!GM$81:GM$110,MAX(1,$E51))&gt;INDEX(Kalender!$B$81:$B$110,MAX(1,$E51))),AND($F51&gt;0,INDEX(Kalender!GM$81:GM$110,MAX(1,$F51))&gt;INDEX(Kalender!$B$81:$B$110,MAX(1,$F51)))),2,0))</f>
        <v>0</v>
      </c>
      <c r="GN51" s="5" t="n">
        <f aca="false">IF(Kalender!GN51&lt;&gt;1,0,IF(AND($B51&gt;0,INDEX(Kalender!GN$68:GN$77,MAX(1,$B51))&gt;INDEX(Kalender!$B$68:$B$77,MAX(1,$B51))),1,0)+IF(OR(AND($C51&gt;0,INDEX(Kalender!GN$81:GN$110,MAX(1,$C51))&gt;INDEX(Kalender!$B$81:$B$110,MAX(1,$C51))),AND($D51&gt;0,INDEX(Kalender!GN$81:GN$110,MAX(1,$D51))&gt;INDEX(Kalender!$B$81:$B$110,MAX(1,$D51))),AND($E51&gt;0,INDEX(Kalender!GN$81:GN$110,MAX(1,$E51))&gt;INDEX(Kalender!$B$81:$B$110,MAX(1,$E51))),AND($F51&gt;0,INDEX(Kalender!GN$81:GN$110,MAX(1,$F51))&gt;INDEX(Kalender!$B$81:$B$110,MAX(1,$F51)))),2,0))</f>
        <v>0</v>
      </c>
      <c r="GO51" s="5" t="n">
        <f aca="false">IF(Kalender!GO51&lt;&gt;1,0,IF(AND($B51&gt;0,INDEX(Kalender!GO$68:GO$77,MAX(1,$B51))&gt;INDEX(Kalender!$B$68:$B$77,MAX(1,$B51))),1,0)+IF(OR(AND($C51&gt;0,INDEX(Kalender!GO$81:GO$110,MAX(1,$C51))&gt;INDEX(Kalender!$B$81:$B$110,MAX(1,$C51))),AND($D51&gt;0,INDEX(Kalender!GO$81:GO$110,MAX(1,$D51))&gt;INDEX(Kalender!$B$81:$B$110,MAX(1,$D51))),AND($E51&gt;0,INDEX(Kalender!GO$81:GO$110,MAX(1,$E51))&gt;INDEX(Kalender!$B$81:$B$110,MAX(1,$E51))),AND($F51&gt;0,INDEX(Kalender!GO$81:GO$110,MAX(1,$F51))&gt;INDEX(Kalender!$B$81:$B$110,MAX(1,$F51)))),2,0))</f>
        <v>0</v>
      </c>
      <c r="GP51" s="5" t="n">
        <f aca="false">IF(Kalender!GP51&lt;&gt;1,0,IF(AND($B51&gt;0,INDEX(Kalender!GP$68:GP$77,MAX(1,$B51))&gt;INDEX(Kalender!$B$68:$B$77,MAX(1,$B51))),1,0)+IF(OR(AND($C51&gt;0,INDEX(Kalender!GP$81:GP$110,MAX(1,$C51))&gt;INDEX(Kalender!$B$81:$B$110,MAX(1,$C51))),AND($D51&gt;0,INDEX(Kalender!GP$81:GP$110,MAX(1,$D51))&gt;INDEX(Kalender!$B$81:$B$110,MAX(1,$D51))),AND($E51&gt;0,INDEX(Kalender!GP$81:GP$110,MAX(1,$E51))&gt;INDEX(Kalender!$B$81:$B$110,MAX(1,$E51))),AND($F51&gt;0,INDEX(Kalender!GP$81:GP$110,MAX(1,$F51))&gt;INDEX(Kalender!$B$81:$B$110,MAX(1,$F51)))),2,0))</f>
        <v>0</v>
      </c>
      <c r="GQ51" s="5" t="n">
        <f aca="false">IF(Kalender!GQ51&lt;&gt;1,0,IF(AND($B51&gt;0,INDEX(Kalender!GQ$68:GQ$77,MAX(1,$B51))&gt;INDEX(Kalender!$B$68:$B$77,MAX(1,$B51))),1,0)+IF(OR(AND($C51&gt;0,INDEX(Kalender!GQ$81:GQ$110,MAX(1,$C51))&gt;INDEX(Kalender!$B$81:$B$110,MAX(1,$C51))),AND($D51&gt;0,INDEX(Kalender!GQ$81:GQ$110,MAX(1,$D51))&gt;INDEX(Kalender!$B$81:$B$110,MAX(1,$D51))),AND($E51&gt;0,INDEX(Kalender!GQ$81:GQ$110,MAX(1,$E51))&gt;INDEX(Kalender!$B$81:$B$110,MAX(1,$E51))),AND($F51&gt;0,INDEX(Kalender!GQ$81:GQ$110,MAX(1,$F51))&gt;INDEX(Kalender!$B$81:$B$110,MAX(1,$F51)))),2,0))</f>
        <v>0</v>
      </c>
      <c r="GR51" s="5" t="n">
        <f aca="false">IF(Kalender!GR51&lt;&gt;1,0,IF(AND($B51&gt;0,INDEX(Kalender!GR$68:GR$77,MAX(1,$B51))&gt;INDEX(Kalender!$B$68:$B$77,MAX(1,$B51))),1,0)+IF(OR(AND($C51&gt;0,INDEX(Kalender!GR$81:GR$110,MAX(1,$C51))&gt;INDEX(Kalender!$B$81:$B$110,MAX(1,$C51))),AND($D51&gt;0,INDEX(Kalender!GR$81:GR$110,MAX(1,$D51))&gt;INDEX(Kalender!$B$81:$B$110,MAX(1,$D51))),AND($E51&gt;0,INDEX(Kalender!GR$81:GR$110,MAX(1,$E51))&gt;INDEX(Kalender!$B$81:$B$110,MAX(1,$E51))),AND($F51&gt;0,INDEX(Kalender!GR$81:GR$110,MAX(1,$F51))&gt;INDEX(Kalender!$B$81:$B$110,MAX(1,$F51)))),2,0))</f>
        <v>0</v>
      </c>
      <c r="GS51" s="5" t="n">
        <f aca="false">IF(Kalender!GS51&lt;&gt;1,0,IF(AND($B51&gt;0,INDEX(Kalender!GS$68:GS$77,MAX(1,$B51))&gt;INDEX(Kalender!$B$68:$B$77,MAX(1,$B51))),1,0)+IF(OR(AND($C51&gt;0,INDEX(Kalender!GS$81:GS$110,MAX(1,$C51))&gt;INDEX(Kalender!$B$81:$B$110,MAX(1,$C51))),AND($D51&gt;0,INDEX(Kalender!GS$81:GS$110,MAX(1,$D51))&gt;INDEX(Kalender!$B$81:$B$110,MAX(1,$D51))),AND($E51&gt;0,INDEX(Kalender!GS$81:GS$110,MAX(1,$E51))&gt;INDEX(Kalender!$B$81:$B$110,MAX(1,$E51))),AND($F51&gt;0,INDEX(Kalender!GS$81:GS$110,MAX(1,$F51))&gt;INDEX(Kalender!$B$81:$B$110,MAX(1,$F51)))),2,0))</f>
        <v>0</v>
      </c>
      <c r="GT51" s="5" t="n">
        <f aca="false">IF(Kalender!GT51&lt;&gt;1,0,IF(AND($B51&gt;0,INDEX(Kalender!GT$68:GT$77,MAX(1,$B51))&gt;INDEX(Kalender!$B$68:$B$77,MAX(1,$B51))),1,0)+IF(OR(AND($C51&gt;0,INDEX(Kalender!GT$81:GT$110,MAX(1,$C51))&gt;INDEX(Kalender!$B$81:$B$110,MAX(1,$C51))),AND($D51&gt;0,INDEX(Kalender!GT$81:GT$110,MAX(1,$D51))&gt;INDEX(Kalender!$B$81:$B$110,MAX(1,$D51))),AND($E51&gt;0,INDEX(Kalender!GT$81:GT$110,MAX(1,$E51))&gt;INDEX(Kalender!$B$81:$B$110,MAX(1,$E51))),AND($F51&gt;0,INDEX(Kalender!GT$81:GT$110,MAX(1,$F51))&gt;INDEX(Kalender!$B$81:$B$110,MAX(1,$F51)))),2,0))</f>
        <v>0</v>
      </c>
      <c r="GU51" s="5" t="n">
        <f aca="false">IF(Kalender!GU51&lt;&gt;1,0,IF(AND($B51&gt;0,INDEX(Kalender!GU$68:GU$77,MAX(1,$B51))&gt;INDEX(Kalender!$B$68:$B$77,MAX(1,$B51))),1,0)+IF(OR(AND($C51&gt;0,INDEX(Kalender!GU$81:GU$110,MAX(1,$C51))&gt;INDEX(Kalender!$B$81:$B$110,MAX(1,$C51))),AND($D51&gt;0,INDEX(Kalender!GU$81:GU$110,MAX(1,$D51))&gt;INDEX(Kalender!$B$81:$B$110,MAX(1,$D51))),AND($E51&gt;0,INDEX(Kalender!GU$81:GU$110,MAX(1,$E51))&gt;INDEX(Kalender!$B$81:$B$110,MAX(1,$E51))),AND($F51&gt;0,INDEX(Kalender!GU$81:GU$110,MAX(1,$F51))&gt;INDEX(Kalender!$B$81:$B$110,MAX(1,$F51)))),2,0))</f>
        <v>0</v>
      </c>
      <c r="GV51" s="5" t="n">
        <f aca="false">IF(Kalender!GV51&lt;&gt;1,0,IF(AND($B51&gt;0,INDEX(Kalender!GV$68:GV$77,MAX(1,$B51))&gt;INDEX(Kalender!$B$68:$B$77,MAX(1,$B51))),1,0)+IF(OR(AND($C51&gt;0,INDEX(Kalender!GV$81:GV$110,MAX(1,$C51))&gt;INDEX(Kalender!$B$81:$B$110,MAX(1,$C51))),AND($D51&gt;0,INDEX(Kalender!GV$81:GV$110,MAX(1,$D51))&gt;INDEX(Kalender!$B$81:$B$110,MAX(1,$D51))),AND($E51&gt;0,INDEX(Kalender!GV$81:GV$110,MAX(1,$E51))&gt;INDEX(Kalender!$B$81:$B$110,MAX(1,$E51))),AND($F51&gt;0,INDEX(Kalender!GV$81:GV$110,MAX(1,$F51))&gt;INDEX(Kalender!$B$81:$B$110,MAX(1,$F51)))),2,0))</f>
        <v>0</v>
      </c>
      <c r="GW51" s="5" t="n">
        <f aca="false">IF(Kalender!GW51&lt;&gt;1,0,IF(AND($B51&gt;0,INDEX(Kalender!GW$68:GW$77,MAX(1,$B51))&gt;INDEX(Kalender!$B$68:$B$77,MAX(1,$B51))),1,0)+IF(OR(AND($C51&gt;0,INDEX(Kalender!GW$81:GW$110,MAX(1,$C51))&gt;INDEX(Kalender!$B$81:$B$110,MAX(1,$C51))),AND($D51&gt;0,INDEX(Kalender!GW$81:GW$110,MAX(1,$D51))&gt;INDEX(Kalender!$B$81:$B$110,MAX(1,$D51))),AND($E51&gt;0,INDEX(Kalender!GW$81:GW$110,MAX(1,$E51))&gt;INDEX(Kalender!$B$81:$B$110,MAX(1,$E51))),AND($F51&gt;0,INDEX(Kalender!GW$81:GW$110,MAX(1,$F51))&gt;INDEX(Kalender!$B$81:$B$110,MAX(1,$F51)))),2,0))</f>
        <v>0</v>
      </c>
      <c r="GX51" s="5" t="n">
        <f aca="false">IF(Kalender!GX51&lt;&gt;1,0,IF(AND($B51&gt;0,INDEX(Kalender!GX$68:GX$77,MAX(1,$B51))&gt;INDEX(Kalender!$B$68:$B$77,MAX(1,$B51))),1,0)+IF(OR(AND($C51&gt;0,INDEX(Kalender!GX$81:GX$110,MAX(1,$C51))&gt;INDEX(Kalender!$B$81:$B$110,MAX(1,$C51))),AND($D51&gt;0,INDEX(Kalender!GX$81:GX$110,MAX(1,$D51))&gt;INDEX(Kalender!$B$81:$B$110,MAX(1,$D51))),AND($E51&gt;0,INDEX(Kalender!GX$81:GX$110,MAX(1,$E51))&gt;INDEX(Kalender!$B$81:$B$110,MAX(1,$E51))),AND($F51&gt;0,INDEX(Kalender!GX$81:GX$110,MAX(1,$F51))&gt;INDEX(Kalender!$B$81:$B$110,MAX(1,$F51)))),2,0))</f>
        <v>0</v>
      </c>
      <c r="GY51" s="5" t="n">
        <f aca="false">IF(Kalender!GY51&lt;&gt;1,0,IF(AND($B51&gt;0,INDEX(Kalender!GY$68:GY$77,MAX(1,$B51))&gt;INDEX(Kalender!$B$68:$B$77,MAX(1,$B51))),1,0)+IF(OR(AND($C51&gt;0,INDEX(Kalender!GY$81:GY$110,MAX(1,$C51))&gt;INDEX(Kalender!$B$81:$B$110,MAX(1,$C51))),AND($D51&gt;0,INDEX(Kalender!GY$81:GY$110,MAX(1,$D51))&gt;INDEX(Kalender!$B$81:$B$110,MAX(1,$D51))),AND($E51&gt;0,INDEX(Kalender!GY$81:GY$110,MAX(1,$E51))&gt;INDEX(Kalender!$B$81:$B$110,MAX(1,$E51))),AND($F51&gt;0,INDEX(Kalender!GY$81:GY$110,MAX(1,$F51))&gt;INDEX(Kalender!$B$81:$B$110,MAX(1,$F51)))),2,0))</f>
        <v>0</v>
      </c>
      <c r="GZ51" s="5" t="n">
        <f aca="false">IF(Kalender!GZ51&lt;&gt;1,0,IF(AND($B51&gt;0,INDEX(Kalender!GZ$68:GZ$77,MAX(1,$B51))&gt;INDEX(Kalender!$B$68:$B$77,MAX(1,$B51))),1,0)+IF(OR(AND($C51&gt;0,INDEX(Kalender!GZ$81:GZ$110,MAX(1,$C51))&gt;INDEX(Kalender!$B$81:$B$110,MAX(1,$C51))),AND($D51&gt;0,INDEX(Kalender!GZ$81:GZ$110,MAX(1,$D51))&gt;INDEX(Kalender!$B$81:$B$110,MAX(1,$D51))),AND($E51&gt;0,INDEX(Kalender!GZ$81:GZ$110,MAX(1,$E51))&gt;INDEX(Kalender!$B$81:$B$110,MAX(1,$E51))),AND($F51&gt;0,INDEX(Kalender!GZ$81:GZ$110,MAX(1,$F51))&gt;INDEX(Kalender!$B$81:$B$110,MAX(1,$F51)))),2,0))</f>
        <v>0</v>
      </c>
      <c r="HA51" s="5" t="n">
        <f aca="false">IF(Kalender!HA51&lt;&gt;1,0,IF(AND($B51&gt;0,INDEX(Kalender!HA$68:HA$77,MAX(1,$B51))&gt;INDEX(Kalender!$B$68:$B$77,MAX(1,$B51))),1,0)+IF(OR(AND($C51&gt;0,INDEX(Kalender!HA$81:HA$110,MAX(1,$C51))&gt;INDEX(Kalender!$B$81:$B$110,MAX(1,$C51))),AND($D51&gt;0,INDEX(Kalender!HA$81:HA$110,MAX(1,$D51))&gt;INDEX(Kalender!$B$81:$B$110,MAX(1,$D51))),AND($E51&gt;0,INDEX(Kalender!HA$81:HA$110,MAX(1,$E51))&gt;INDEX(Kalender!$B$81:$B$110,MAX(1,$E51))),AND($F51&gt;0,INDEX(Kalender!HA$81:HA$110,MAX(1,$F51))&gt;INDEX(Kalender!$B$81:$B$110,MAX(1,$F51)))),2,0))</f>
        <v>0</v>
      </c>
      <c r="HB51" s="5" t="n">
        <f aca="false">IF(Kalender!HB51&lt;&gt;1,0,IF(AND($B51&gt;0,INDEX(Kalender!HB$68:HB$77,MAX(1,$B51))&gt;INDEX(Kalender!$B$68:$B$77,MAX(1,$B51))),1,0)+IF(OR(AND($C51&gt;0,INDEX(Kalender!HB$81:HB$110,MAX(1,$C51))&gt;INDEX(Kalender!$B$81:$B$110,MAX(1,$C51))),AND($D51&gt;0,INDEX(Kalender!HB$81:HB$110,MAX(1,$D51))&gt;INDEX(Kalender!$B$81:$B$110,MAX(1,$D51))),AND($E51&gt;0,INDEX(Kalender!HB$81:HB$110,MAX(1,$E51))&gt;INDEX(Kalender!$B$81:$B$110,MAX(1,$E51))),AND($F51&gt;0,INDEX(Kalender!HB$81:HB$110,MAX(1,$F51))&gt;INDEX(Kalender!$B$81:$B$110,MAX(1,$F51)))),2,0))</f>
        <v>0</v>
      </c>
      <c r="HC51" s="5" t="n">
        <f aca="false">IF(Kalender!HC51&lt;&gt;1,0,IF(AND($B51&gt;0,INDEX(Kalender!HC$68:HC$77,MAX(1,$B51))&gt;INDEX(Kalender!$B$68:$B$77,MAX(1,$B51))),1,0)+IF(OR(AND($C51&gt;0,INDEX(Kalender!HC$81:HC$110,MAX(1,$C51))&gt;INDEX(Kalender!$B$81:$B$110,MAX(1,$C51))),AND($D51&gt;0,INDEX(Kalender!HC$81:HC$110,MAX(1,$D51))&gt;INDEX(Kalender!$B$81:$B$110,MAX(1,$D51))),AND($E51&gt;0,INDEX(Kalender!HC$81:HC$110,MAX(1,$E51))&gt;INDEX(Kalender!$B$81:$B$110,MAX(1,$E51))),AND($F51&gt;0,INDEX(Kalender!HC$81:HC$110,MAX(1,$F51))&gt;INDEX(Kalender!$B$81:$B$110,MAX(1,$F51)))),2,0))</f>
        <v>0</v>
      </c>
      <c r="HD51" s="5" t="n">
        <f aca="false">IF(Kalender!HD51&lt;&gt;1,0,IF(AND($B51&gt;0,INDEX(Kalender!HD$68:HD$77,MAX(1,$B51))&gt;INDEX(Kalender!$B$68:$B$77,MAX(1,$B51))),1,0)+IF(OR(AND($C51&gt;0,INDEX(Kalender!HD$81:HD$110,MAX(1,$C51))&gt;INDEX(Kalender!$B$81:$B$110,MAX(1,$C51))),AND($D51&gt;0,INDEX(Kalender!HD$81:HD$110,MAX(1,$D51))&gt;INDEX(Kalender!$B$81:$B$110,MAX(1,$D51))),AND($E51&gt;0,INDEX(Kalender!HD$81:HD$110,MAX(1,$E51))&gt;INDEX(Kalender!$B$81:$B$110,MAX(1,$E51))),AND($F51&gt;0,INDEX(Kalender!HD$81:HD$110,MAX(1,$F51))&gt;INDEX(Kalender!$B$81:$B$110,MAX(1,$F51)))),2,0))</f>
        <v>0</v>
      </c>
      <c r="HE51" s="5" t="n">
        <f aca="false">IF(Kalender!HE51&lt;&gt;1,0,IF(AND($B51&gt;0,INDEX(Kalender!HE$68:HE$77,MAX(1,$B51))&gt;INDEX(Kalender!$B$68:$B$77,MAX(1,$B51))),1,0)+IF(OR(AND($C51&gt;0,INDEX(Kalender!HE$81:HE$110,MAX(1,$C51))&gt;INDEX(Kalender!$B$81:$B$110,MAX(1,$C51))),AND($D51&gt;0,INDEX(Kalender!HE$81:HE$110,MAX(1,$D51))&gt;INDEX(Kalender!$B$81:$B$110,MAX(1,$D51))),AND($E51&gt;0,INDEX(Kalender!HE$81:HE$110,MAX(1,$E51))&gt;INDEX(Kalender!$B$81:$B$110,MAX(1,$E51))),AND($F51&gt;0,INDEX(Kalender!HE$81:HE$110,MAX(1,$F51))&gt;INDEX(Kalender!$B$81:$B$110,MAX(1,$F51)))),2,0))</f>
        <v>0</v>
      </c>
      <c r="HF51" s="5" t="n">
        <f aca="false">IF(Kalender!HF51&lt;&gt;1,0,IF(AND($B51&gt;0,INDEX(Kalender!HF$68:HF$77,MAX(1,$B51))&gt;INDEX(Kalender!$B$68:$B$77,MAX(1,$B51))),1,0)+IF(OR(AND($C51&gt;0,INDEX(Kalender!HF$81:HF$110,MAX(1,$C51))&gt;INDEX(Kalender!$B$81:$B$110,MAX(1,$C51))),AND($D51&gt;0,INDEX(Kalender!HF$81:HF$110,MAX(1,$D51))&gt;INDEX(Kalender!$B$81:$B$110,MAX(1,$D51))),AND($E51&gt;0,INDEX(Kalender!HF$81:HF$110,MAX(1,$E51))&gt;INDEX(Kalender!$B$81:$B$110,MAX(1,$E51))),AND($F51&gt;0,INDEX(Kalender!HF$81:HF$110,MAX(1,$F51))&gt;INDEX(Kalender!$B$81:$B$110,MAX(1,$F51)))),2,0))</f>
        <v>0</v>
      </c>
      <c r="HG51" s="5" t="n">
        <f aca="false">IF(Kalender!HG51&lt;&gt;1,0,IF(AND($B51&gt;0,INDEX(Kalender!HG$68:HG$77,MAX(1,$B51))&gt;INDEX(Kalender!$B$68:$B$77,MAX(1,$B51))),1,0)+IF(OR(AND($C51&gt;0,INDEX(Kalender!HG$81:HG$110,MAX(1,$C51))&gt;INDEX(Kalender!$B$81:$B$110,MAX(1,$C51))),AND($D51&gt;0,INDEX(Kalender!HG$81:HG$110,MAX(1,$D51))&gt;INDEX(Kalender!$B$81:$B$110,MAX(1,$D51))),AND($E51&gt;0,INDEX(Kalender!HG$81:HG$110,MAX(1,$E51))&gt;INDEX(Kalender!$B$81:$B$110,MAX(1,$E51))),AND($F51&gt;0,INDEX(Kalender!HG$81:HG$110,MAX(1,$F51))&gt;INDEX(Kalender!$B$81:$B$110,MAX(1,$F51)))),2,0))</f>
        <v>0</v>
      </c>
      <c r="HH51" s="5" t="n">
        <f aca="false">IF(Kalender!HH51&lt;&gt;1,0,IF(AND($B51&gt;0,INDEX(Kalender!HH$68:HH$77,MAX(1,$B51))&gt;INDEX(Kalender!$B$68:$B$77,MAX(1,$B51))),1,0)+IF(OR(AND($C51&gt;0,INDEX(Kalender!HH$81:HH$110,MAX(1,$C51))&gt;INDEX(Kalender!$B$81:$B$110,MAX(1,$C51))),AND($D51&gt;0,INDEX(Kalender!HH$81:HH$110,MAX(1,$D51))&gt;INDEX(Kalender!$B$81:$B$110,MAX(1,$D51))),AND($E51&gt;0,INDEX(Kalender!HH$81:HH$110,MAX(1,$E51))&gt;INDEX(Kalender!$B$81:$B$110,MAX(1,$E51))),AND($F51&gt;0,INDEX(Kalender!HH$81:HH$110,MAX(1,$F51))&gt;INDEX(Kalender!$B$81:$B$110,MAX(1,$F51)))),2,0))</f>
        <v>0</v>
      </c>
      <c r="HI51" s="5" t="n">
        <f aca="false">IF(Kalender!HI51&lt;&gt;1,0,IF(AND($B51&gt;0,INDEX(Kalender!HI$68:HI$77,MAX(1,$B51))&gt;INDEX(Kalender!$B$68:$B$77,MAX(1,$B51))),1,0)+IF(OR(AND($C51&gt;0,INDEX(Kalender!HI$81:HI$110,MAX(1,$C51))&gt;INDEX(Kalender!$B$81:$B$110,MAX(1,$C51))),AND($D51&gt;0,INDEX(Kalender!HI$81:HI$110,MAX(1,$D51))&gt;INDEX(Kalender!$B$81:$B$110,MAX(1,$D51))),AND($E51&gt;0,INDEX(Kalender!HI$81:HI$110,MAX(1,$E51))&gt;INDEX(Kalender!$B$81:$B$110,MAX(1,$E51))),AND($F51&gt;0,INDEX(Kalender!HI$81:HI$110,MAX(1,$F51))&gt;INDEX(Kalender!$B$81:$B$110,MAX(1,$F51)))),2,0))</f>
        <v>0</v>
      </c>
      <c r="HJ51" s="5" t="n">
        <f aca="false">IF(Kalender!HJ51&lt;&gt;1,0,IF(AND($B51&gt;0,INDEX(Kalender!HJ$68:HJ$77,MAX(1,$B51))&gt;INDEX(Kalender!$B$68:$B$77,MAX(1,$B51))),1,0)+IF(OR(AND($C51&gt;0,INDEX(Kalender!HJ$81:HJ$110,MAX(1,$C51))&gt;INDEX(Kalender!$B$81:$B$110,MAX(1,$C51))),AND($D51&gt;0,INDEX(Kalender!HJ$81:HJ$110,MAX(1,$D51))&gt;INDEX(Kalender!$B$81:$B$110,MAX(1,$D51))),AND($E51&gt;0,INDEX(Kalender!HJ$81:HJ$110,MAX(1,$E51))&gt;INDEX(Kalender!$B$81:$B$110,MAX(1,$E51))),AND($F51&gt;0,INDEX(Kalender!HJ$81:HJ$110,MAX(1,$F51))&gt;INDEX(Kalender!$B$81:$B$110,MAX(1,$F51)))),2,0))</f>
        <v>0</v>
      </c>
      <c r="HK51" s="5" t="n">
        <f aca="false">IF(Kalender!HK51&lt;&gt;1,0,IF(AND($B51&gt;0,INDEX(Kalender!HK$68:HK$77,MAX(1,$B51))&gt;INDEX(Kalender!$B$68:$B$77,MAX(1,$B51))),1,0)+IF(OR(AND($C51&gt;0,INDEX(Kalender!HK$81:HK$110,MAX(1,$C51))&gt;INDEX(Kalender!$B$81:$B$110,MAX(1,$C51))),AND($D51&gt;0,INDEX(Kalender!HK$81:HK$110,MAX(1,$D51))&gt;INDEX(Kalender!$B$81:$B$110,MAX(1,$D51))),AND($E51&gt;0,INDEX(Kalender!HK$81:HK$110,MAX(1,$E51))&gt;INDEX(Kalender!$B$81:$B$110,MAX(1,$E51))),AND($F51&gt;0,INDEX(Kalender!HK$81:HK$110,MAX(1,$F51))&gt;INDEX(Kalender!$B$81:$B$110,MAX(1,$F51)))),2,0))</f>
        <v>0</v>
      </c>
      <c r="HL51" s="5" t="n">
        <f aca="false">IF(Kalender!HL51&lt;&gt;1,0,IF(AND($B51&gt;0,INDEX(Kalender!HL$68:HL$77,MAX(1,$B51))&gt;INDEX(Kalender!$B$68:$B$77,MAX(1,$B51))),1,0)+IF(OR(AND($C51&gt;0,INDEX(Kalender!HL$81:HL$110,MAX(1,$C51))&gt;INDEX(Kalender!$B$81:$B$110,MAX(1,$C51))),AND($D51&gt;0,INDEX(Kalender!HL$81:HL$110,MAX(1,$D51))&gt;INDEX(Kalender!$B$81:$B$110,MAX(1,$D51))),AND($E51&gt;0,INDEX(Kalender!HL$81:HL$110,MAX(1,$E51))&gt;INDEX(Kalender!$B$81:$B$110,MAX(1,$E51))),AND($F51&gt;0,INDEX(Kalender!HL$81:HL$110,MAX(1,$F51))&gt;INDEX(Kalender!$B$81:$B$110,MAX(1,$F51)))),2,0))</f>
        <v>0</v>
      </c>
      <c r="HM51" s="5" t="n">
        <f aca="false">IF(Kalender!HM51&lt;&gt;1,0,IF(AND($B51&gt;0,INDEX(Kalender!HM$68:HM$77,MAX(1,$B51))&gt;INDEX(Kalender!$B$68:$B$77,MAX(1,$B51))),1,0)+IF(OR(AND($C51&gt;0,INDEX(Kalender!HM$81:HM$110,MAX(1,$C51))&gt;INDEX(Kalender!$B$81:$B$110,MAX(1,$C51))),AND($D51&gt;0,INDEX(Kalender!HM$81:HM$110,MAX(1,$D51))&gt;INDEX(Kalender!$B$81:$B$110,MAX(1,$D51))),AND($E51&gt;0,INDEX(Kalender!HM$81:HM$110,MAX(1,$E51))&gt;INDEX(Kalender!$B$81:$B$110,MAX(1,$E51))),AND($F51&gt;0,INDEX(Kalender!HM$81:HM$110,MAX(1,$F51))&gt;INDEX(Kalender!$B$81:$B$110,MAX(1,$F51)))),2,0))</f>
        <v>0</v>
      </c>
      <c r="HN51" s="5" t="n">
        <f aca="false">IF(Kalender!HN51&lt;&gt;1,0,IF(AND($B51&gt;0,INDEX(Kalender!HN$68:HN$77,MAX(1,$B51))&gt;INDEX(Kalender!$B$68:$B$77,MAX(1,$B51))),1,0)+IF(OR(AND($C51&gt;0,INDEX(Kalender!HN$81:HN$110,MAX(1,$C51))&gt;INDEX(Kalender!$B$81:$B$110,MAX(1,$C51))),AND($D51&gt;0,INDEX(Kalender!HN$81:HN$110,MAX(1,$D51))&gt;INDEX(Kalender!$B$81:$B$110,MAX(1,$D51))),AND($E51&gt;0,INDEX(Kalender!HN$81:HN$110,MAX(1,$E51))&gt;INDEX(Kalender!$B$81:$B$110,MAX(1,$E51))),AND($F51&gt;0,INDEX(Kalender!HN$81:HN$110,MAX(1,$F51))&gt;INDEX(Kalender!$B$81:$B$110,MAX(1,$F51)))),2,0))</f>
        <v>0</v>
      </c>
      <c r="HO51" s="5" t="n">
        <f aca="false">IF(Kalender!HO51&lt;&gt;1,0,IF(AND($B51&gt;0,INDEX(Kalender!HO$68:HO$77,MAX(1,$B51))&gt;INDEX(Kalender!$B$68:$B$77,MAX(1,$B51))),1,0)+IF(OR(AND($C51&gt;0,INDEX(Kalender!HO$81:HO$110,MAX(1,$C51))&gt;INDEX(Kalender!$B$81:$B$110,MAX(1,$C51))),AND($D51&gt;0,INDEX(Kalender!HO$81:HO$110,MAX(1,$D51))&gt;INDEX(Kalender!$B$81:$B$110,MAX(1,$D51))),AND($E51&gt;0,INDEX(Kalender!HO$81:HO$110,MAX(1,$E51))&gt;INDEX(Kalender!$B$81:$B$110,MAX(1,$E51))),AND($F51&gt;0,INDEX(Kalender!HO$81:HO$110,MAX(1,$F51))&gt;INDEX(Kalender!$B$81:$B$110,MAX(1,$F51)))),2,0))</f>
        <v>0</v>
      </c>
      <c r="HP51" s="5" t="n">
        <f aca="false">IF(Kalender!HP51&lt;&gt;1,0,IF(AND($B51&gt;0,INDEX(Kalender!HP$68:HP$77,MAX(1,$B51))&gt;INDEX(Kalender!$B$68:$B$77,MAX(1,$B51))),1,0)+IF(OR(AND($C51&gt;0,INDEX(Kalender!HP$81:HP$110,MAX(1,$C51))&gt;INDEX(Kalender!$B$81:$B$110,MAX(1,$C51))),AND($D51&gt;0,INDEX(Kalender!HP$81:HP$110,MAX(1,$D51))&gt;INDEX(Kalender!$B$81:$B$110,MAX(1,$D51))),AND($E51&gt;0,INDEX(Kalender!HP$81:HP$110,MAX(1,$E51))&gt;INDEX(Kalender!$B$81:$B$110,MAX(1,$E51))),AND($F51&gt;0,INDEX(Kalender!HP$81:HP$110,MAX(1,$F51))&gt;INDEX(Kalender!$B$81:$B$110,MAX(1,$F51)))),2,0))</f>
        <v>0</v>
      </c>
      <c r="HQ51" s="5" t="n">
        <f aca="false">IF(Kalender!HQ51&lt;&gt;1,0,IF(AND($B51&gt;0,INDEX(Kalender!HQ$68:HQ$77,MAX(1,$B51))&gt;INDEX(Kalender!$B$68:$B$77,MAX(1,$B51))),1,0)+IF(OR(AND($C51&gt;0,INDEX(Kalender!HQ$81:HQ$110,MAX(1,$C51))&gt;INDEX(Kalender!$B$81:$B$110,MAX(1,$C51))),AND($D51&gt;0,INDEX(Kalender!HQ$81:HQ$110,MAX(1,$D51))&gt;INDEX(Kalender!$B$81:$B$110,MAX(1,$D51))),AND($E51&gt;0,INDEX(Kalender!HQ$81:HQ$110,MAX(1,$E51))&gt;INDEX(Kalender!$B$81:$B$110,MAX(1,$E51))),AND($F51&gt;0,INDEX(Kalender!HQ$81:HQ$110,MAX(1,$F51))&gt;INDEX(Kalender!$B$81:$B$110,MAX(1,$F51)))),2,0))</f>
        <v>0</v>
      </c>
      <c r="HR51" s="5" t="n">
        <f aca="false">IF(Kalender!HR51&lt;&gt;1,0,IF(AND($B51&gt;0,INDEX(Kalender!HR$68:HR$77,MAX(1,$B51))&gt;INDEX(Kalender!$B$68:$B$77,MAX(1,$B51))),1,0)+IF(OR(AND($C51&gt;0,INDEX(Kalender!HR$81:HR$110,MAX(1,$C51))&gt;INDEX(Kalender!$B$81:$B$110,MAX(1,$C51))),AND($D51&gt;0,INDEX(Kalender!HR$81:HR$110,MAX(1,$D51))&gt;INDEX(Kalender!$B$81:$B$110,MAX(1,$D51))),AND($E51&gt;0,INDEX(Kalender!HR$81:HR$110,MAX(1,$E51))&gt;INDEX(Kalender!$B$81:$B$110,MAX(1,$E51))),AND($F51&gt;0,INDEX(Kalender!HR$81:HR$110,MAX(1,$F51))&gt;INDEX(Kalender!$B$81:$B$110,MAX(1,$F51)))),2,0))</f>
        <v>0</v>
      </c>
      <c r="HS51" s="5" t="n">
        <f aca="false">IF(Kalender!HS51&lt;&gt;1,0,IF(AND($B51&gt;0,INDEX(Kalender!HS$68:HS$77,MAX(1,$B51))&gt;INDEX(Kalender!$B$68:$B$77,MAX(1,$B51))),1,0)+IF(OR(AND($C51&gt;0,INDEX(Kalender!HS$81:HS$110,MAX(1,$C51))&gt;INDEX(Kalender!$B$81:$B$110,MAX(1,$C51))),AND($D51&gt;0,INDEX(Kalender!HS$81:HS$110,MAX(1,$D51))&gt;INDEX(Kalender!$B$81:$B$110,MAX(1,$D51))),AND($E51&gt;0,INDEX(Kalender!HS$81:HS$110,MAX(1,$E51))&gt;INDEX(Kalender!$B$81:$B$110,MAX(1,$E51))),AND($F51&gt;0,INDEX(Kalender!HS$81:HS$110,MAX(1,$F51))&gt;INDEX(Kalender!$B$81:$B$110,MAX(1,$F51)))),2,0))</f>
        <v>0</v>
      </c>
      <c r="HT51" s="5" t="n">
        <f aca="false">IF(Kalender!HT51&lt;&gt;1,0,IF(AND($B51&gt;0,INDEX(Kalender!HT$68:HT$77,MAX(1,$B51))&gt;INDEX(Kalender!$B$68:$B$77,MAX(1,$B51))),1,0)+IF(OR(AND($C51&gt;0,INDEX(Kalender!HT$81:HT$110,MAX(1,$C51))&gt;INDEX(Kalender!$B$81:$B$110,MAX(1,$C51))),AND($D51&gt;0,INDEX(Kalender!HT$81:HT$110,MAX(1,$D51))&gt;INDEX(Kalender!$B$81:$B$110,MAX(1,$D51))),AND($E51&gt;0,INDEX(Kalender!HT$81:HT$110,MAX(1,$E51))&gt;INDEX(Kalender!$B$81:$B$110,MAX(1,$E51))),AND($F51&gt;0,INDEX(Kalender!HT$81:HT$110,MAX(1,$F51))&gt;INDEX(Kalender!$B$81:$B$110,MAX(1,$F51)))),2,0))</f>
        <v>0</v>
      </c>
      <c r="HU51" s="5" t="n">
        <f aca="false">IF(Kalender!HU51&lt;&gt;1,0,IF(AND($B51&gt;0,INDEX(Kalender!HU$68:HU$77,MAX(1,$B51))&gt;INDEX(Kalender!$B$68:$B$77,MAX(1,$B51))),1,0)+IF(OR(AND($C51&gt;0,INDEX(Kalender!HU$81:HU$110,MAX(1,$C51))&gt;INDEX(Kalender!$B$81:$B$110,MAX(1,$C51))),AND($D51&gt;0,INDEX(Kalender!HU$81:HU$110,MAX(1,$D51))&gt;INDEX(Kalender!$B$81:$B$110,MAX(1,$D51))),AND($E51&gt;0,INDEX(Kalender!HU$81:HU$110,MAX(1,$E51))&gt;INDEX(Kalender!$B$81:$B$110,MAX(1,$E51))),AND($F51&gt;0,INDEX(Kalender!HU$81:HU$110,MAX(1,$F51))&gt;INDEX(Kalender!$B$81:$B$110,MAX(1,$F51)))),2,0))</f>
        <v>0</v>
      </c>
      <c r="HV51" s="5" t="n">
        <f aca="false">IF(Kalender!HV51&lt;&gt;1,0,IF(AND($B51&gt;0,INDEX(Kalender!HV$68:HV$77,MAX(1,$B51))&gt;INDEX(Kalender!$B$68:$B$77,MAX(1,$B51))),1,0)+IF(OR(AND($C51&gt;0,INDEX(Kalender!HV$81:HV$110,MAX(1,$C51))&gt;INDEX(Kalender!$B$81:$B$110,MAX(1,$C51))),AND($D51&gt;0,INDEX(Kalender!HV$81:HV$110,MAX(1,$D51))&gt;INDEX(Kalender!$B$81:$B$110,MAX(1,$D51))),AND($E51&gt;0,INDEX(Kalender!HV$81:HV$110,MAX(1,$E51))&gt;INDEX(Kalender!$B$81:$B$110,MAX(1,$E51))),AND($F51&gt;0,INDEX(Kalender!HV$81:HV$110,MAX(1,$F51))&gt;INDEX(Kalender!$B$81:$B$110,MAX(1,$F51)))),2,0))</f>
        <v>0</v>
      </c>
      <c r="HW51" s="5" t="n">
        <f aca="false">IF(Kalender!HW51&lt;&gt;1,0,IF(AND($B51&gt;0,INDEX(Kalender!HW$68:HW$77,MAX(1,$B51))&gt;INDEX(Kalender!$B$68:$B$77,MAX(1,$B51))),1,0)+IF(OR(AND($C51&gt;0,INDEX(Kalender!HW$81:HW$110,MAX(1,$C51))&gt;INDEX(Kalender!$B$81:$B$110,MAX(1,$C51))),AND($D51&gt;0,INDEX(Kalender!HW$81:HW$110,MAX(1,$D51))&gt;INDEX(Kalender!$B$81:$B$110,MAX(1,$D51))),AND($E51&gt;0,INDEX(Kalender!HW$81:HW$110,MAX(1,$E51))&gt;INDEX(Kalender!$B$81:$B$110,MAX(1,$E51))),AND($F51&gt;0,INDEX(Kalender!HW$81:HW$110,MAX(1,$F51))&gt;INDEX(Kalender!$B$81:$B$110,MAX(1,$F51)))),2,0))</f>
        <v>0</v>
      </c>
      <c r="HX51" s="5" t="n">
        <f aca="false">IF(Kalender!HX51&lt;&gt;1,0,IF(AND($B51&gt;0,INDEX(Kalender!HX$68:HX$77,MAX(1,$B51))&gt;INDEX(Kalender!$B$68:$B$77,MAX(1,$B51))),1,0)+IF(OR(AND($C51&gt;0,INDEX(Kalender!HX$81:HX$110,MAX(1,$C51))&gt;INDEX(Kalender!$B$81:$B$110,MAX(1,$C51))),AND($D51&gt;0,INDEX(Kalender!HX$81:HX$110,MAX(1,$D51))&gt;INDEX(Kalender!$B$81:$B$110,MAX(1,$D51))),AND($E51&gt;0,INDEX(Kalender!HX$81:HX$110,MAX(1,$E51))&gt;INDEX(Kalender!$B$81:$B$110,MAX(1,$E51))),AND($F51&gt;0,INDEX(Kalender!HX$81:HX$110,MAX(1,$F51))&gt;INDEX(Kalender!$B$81:$B$110,MAX(1,$F51)))),2,0))</f>
        <v>0</v>
      </c>
      <c r="HY51" s="5" t="n">
        <f aca="false">IF(Kalender!HY51&lt;&gt;1,0,IF(AND($B51&gt;0,INDEX(Kalender!HY$68:HY$77,MAX(1,$B51))&gt;INDEX(Kalender!$B$68:$B$77,MAX(1,$B51))),1,0)+IF(OR(AND($C51&gt;0,INDEX(Kalender!HY$81:HY$110,MAX(1,$C51))&gt;INDEX(Kalender!$B$81:$B$110,MAX(1,$C51))),AND($D51&gt;0,INDEX(Kalender!HY$81:HY$110,MAX(1,$D51))&gt;INDEX(Kalender!$B$81:$B$110,MAX(1,$D51))),AND($E51&gt;0,INDEX(Kalender!HY$81:HY$110,MAX(1,$E51))&gt;INDEX(Kalender!$B$81:$B$110,MAX(1,$E51))),AND($F51&gt;0,INDEX(Kalender!HY$81:HY$110,MAX(1,$F51))&gt;INDEX(Kalender!$B$81:$B$110,MAX(1,$F51)))),2,0))</f>
        <v>0</v>
      </c>
      <c r="HZ51" s="5" t="n">
        <f aca="false">IF(Kalender!HZ51&lt;&gt;1,0,IF(AND($B51&gt;0,INDEX(Kalender!HZ$68:HZ$77,MAX(1,$B51))&gt;INDEX(Kalender!$B$68:$B$77,MAX(1,$B51))),1,0)+IF(OR(AND($C51&gt;0,INDEX(Kalender!HZ$81:HZ$110,MAX(1,$C51))&gt;INDEX(Kalender!$B$81:$B$110,MAX(1,$C51))),AND($D51&gt;0,INDEX(Kalender!HZ$81:HZ$110,MAX(1,$D51))&gt;INDEX(Kalender!$B$81:$B$110,MAX(1,$D51))),AND($E51&gt;0,INDEX(Kalender!HZ$81:HZ$110,MAX(1,$E51))&gt;INDEX(Kalender!$B$81:$B$110,MAX(1,$E51))),AND($F51&gt;0,INDEX(Kalender!HZ$81:HZ$110,MAX(1,$F51))&gt;INDEX(Kalender!$B$81:$B$110,MAX(1,$F51)))),2,0))</f>
        <v>0</v>
      </c>
      <c r="IA51" s="5" t="n">
        <f aca="false">IF(Kalender!IA51&lt;&gt;1,0,IF(AND($B51&gt;0,INDEX(Kalender!IA$68:IA$77,MAX(1,$B51))&gt;INDEX(Kalender!$B$68:$B$77,MAX(1,$B51))),1,0)+IF(OR(AND($C51&gt;0,INDEX(Kalender!IA$81:IA$110,MAX(1,$C51))&gt;INDEX(Kalender!$B$81:$B$110,MAX(1,$C51))),AND($D51&gt;0,INDEX(Kalender!IA$81:IA$110,MAX(1,$D51))&gt;INDEX(Kalender!$B$81:$B$110,MAX(1,$D51))),AND($E51&gt;0,INDEX(Kalender!IA$81:IA$110,MAX(1,$E51))&gt;INDEX(Kalender!$B$81:$B$110,MAX(1,$E51))),AND($F51&gt;0,INDEX(Kalender!IA$81:IA$110,MAX(1,$F51))&gt;INDEX(Kalender!$B$81:$B$110,MAX(1,$F51)))),2,0))</f>
        <v>0</v>
      </c>
      <c r="IB51" s="5" t="n">
        <f aca="false">IF(Kalender!IB51&lt;&gt;1,0,IF(AND($B51&gt;0,INDEX(Kalender!IB$68:IB$77,MAX(1,$B51))&gt;INDEX(Kalender!$B$68:$B$77,MAX(1,$B51))),1,0)+IF(OR(AND($C51&gt;0,INDEX(Kalender!IB$81:IB$110,MAX(1,$C51))&gt;INDEX(Kalender!$B$81:$B$110,MAX(1,$C51))),AND($D51&gt;0,INDEX(Kalender!IB$81:IB$110,MAX(1,$D51))&gt;INDEX(Kalender!$B$81:$B$110,MAX(1,$D51))),AND($E51&gt;0,INDEX(Kalender!IB$81:IB$110,MAX(1,$E51))&gt;INDEX(Kalender!$B$81:$B$110,MAX(1,$E51))),AND($F51&gt;0,INDEX(Kalender!IB$81:IB$110,MAX(1,$F51))&gt;INDEX(Kalender!$B$81:$B$110,MAX(1,$F51)))),2,0))</f>
        <v>0</v>
      </c>
      <c r="IC51" s="5" t="n">
        <f aca="false">IF(Kalender!IC51&lt;&gt;1,0,IF(AND($B51&gt;0,INDEX(Kalender!IC$68:IC$77,MAX(1,$B51))&gt;INDEX(Kalender!$B$68:$B$77,MAX(1,$B51))),1,0)+IF(OR(AND($C51&gt;0,INDEX(Kalender!IC$81:IC$110,MAX(1,$C51))&gt;INDEX(Kalender!$B$81:$B$110,MAX(1,$C51))),AND($D51&gt;0,INDEX(Kalender!IC$81:IC$110,MAX(1,$D51))&gt;INDEX(Kalender!$B$81:$B$110,MAX(1,$D51))),AND($E51&gt;0,INDEX(Kalender!IC$81:IC$110,MAX(1,$E51))&gt;INDEX(Kalender!$B$81:$B$110,MAX(1,$E51))),AND($F51&gt;0,INDEX(Kalender!IC$81:IC$110,MAX(1,$F51))&gt;INDEX(Kalender!$B$81:$B$110,MAX(1,$F51)))),2,0))</f>
        <v>0</v>
      </c>
      <c r="ID51" s="5" t="n">
        <f aca="false">IF(Kalender!ID51&lt;&gt;1,0,IF(AND($B51&gt;0,INDEX(Kalender!ID$68:ID$77,MAX(1,$B51))&gt;INDEX(Kalender!$B$68:$B$77,MAX(1,$B51))),1,0)+IF(OR(AND($C51&gt;0,INDEX(Kalender!ID$81:ID$110,MAX(1,$C51))&gt;INDEX(Kalender!$B$81:$B$110,MAX(1,$C51))),AND($D51&gt;0,INDEX(Kalender!ID$81:ID$110,MAX(1,$D51))&gt;INDEX(Kalender!$B$81:$B$110,MAX(1,$D51))),AND($E51&gt;0,INDEX(Kalender!ID$81:ID$110,MAX(1,$E51))&gt;INDEX(Kalender!$B$81:$B$110,MAX(1,$E51))),AND($F51&gt;0,INDEX(Kalender!ID$81:ID$110,MAX(1,$F51))&gt;INDEX(Kalender!$B$81:$B$110,MAX(1,$F51)))),2,0))</f>
        <v>0</v>
      </c>
      <c r="IE51" s="5" t="n">
        <f aca="false">IF(Kalender!IE51&lt;&gt;1,0,IF(AND($B51&gt;0,INDEX(Kalender!IE$68:IE$77,MAX(1,$B51))&gt;INDEX(Kalender!$B$68:$B$77,MAX(1,$B51))),1,0)+IF(OR(AND($C51&gt;0,INDEX(Kalender!IE$81:IE$110,MAX(1,$C51))&gt;INDEX(Kalender!$B$81:$B$110,MAX(1,$C51))),AND($D51&gt;0,INDEX(Kalender!IE$81:IE$110,MAX(1,$D51))&gt;INDEX(Kalender!$B$81:$B$110,MAX(1,$D51))),AND($E51&gt;0,INDEX(Kalender!IE$81:IE$110,MAX(1,$E51))&gt;INDEX(Kalender!$B$81:$B$110,MAX(1,$E51))),AND($F51&gt;0,INDEX(Kalender!IE$81:IE$110,MAX(1,$F51))&gt;INDEX(Kalender!$B$81:$B$110,MAX(1,$F51)))),2,0))</f>
        <v>0</v>
      </c>
      <c r="IF51" s="5" t="n">
        <f aca="false">IF(Kalender!IF51&lt;&gt;1,0,IF(AND($B51&gt;0,INDEX(Kalender!IF$68:IF$77,MAX(1,$B51))&gt;INDEX(Kalender!$B$68:$B$77,MAX(1,$B51))),1,0)+IF(OR(AND($C51&gt;0,INDEX(Kalender!IF$81:IF$110,MAX(1,$C51))&gt;INDEX(Kalender!$B$81:$B$110,MAX(1,$C51))),AND($D51&gt;0,INDEX(Kalender!IF$81:IF$110,MAX(1,$D51))&gt;INDEX(Kalender!$B$81:$B$110,MAX(1,$D51))),AND($E51&gt;0,INDEX(Kalender!IF$81:IF$110,MAX(1,$E51))&gt;INDEX(Kalender!$B$81:$B$110,MAX(1,$E51))),AND($F51&gt;0,INDEX(Kalender!IF$81:IF$110,MAX(1,$F51))&gt;INDEX(Kalender!$B$81:$B$110,MAX(1,$F51)))),2,0))</f>
        <v>0</v>
      </c>
      <c r="IG51" s="5" t="n">
        <f aca="false">IF(Kalender!IG51&lt;&gt;1,0,IF(AND($B51&gt;0,INDEX(Kalender!IG$68:IG$77,MAX(1,$B51))&gt;INDEX(Kalender!$B$68:$B$77,MAX(1,$B51))),1,0)+IF(OR(AND($C51&gt;0,INDEX(Kalender!IG$81:IG$110,MAX(1,$C51))&gt;INDEX(Kalender!$B$81:$B$110,MAX(1,$C51))),AND($D51&gt;0,INDEX(Kalender!IG$81:IG$110,MAX(1,$D51))&gt;INDEX(Kalender!$B$81:$B$110,MAX(1,$D51))),AND($E51&gt;0,INDEX(Kalender!IG$81:IG$110,MAX(1,$E51))&gt;INDEX(Kalender!$B$81:$B$110,MAX(1,$E51))),AND($F51&gt;0,INDEX(Kalender!IG$81:IG$110,MAX(1,$F51))&gt;INDEX(Kalender!$B$81:$B$110,MAX(1,$F51)))),2,0))</f>
        <v>0</v>
      </c>
      <c r="IH51" s="5" t="n">
        <f aca="false">IF(Kalender!IH51&lt;&gt;1,0,IF(AND($B51&gt;0,INDEX(Kalender!IH$68:IH$77,MAX(1,$B51))&gt;INDEX(Kalender!$B$68:$B$77,MAX(1,$B51))),1,0)+IF(OR(AND($C51&gt;0,INDEX(Kalender!IH$81:IH$110,MAX(1,$C51))&gt;INDEX(Kalender!$B$81:$B$110,MAX(1,$C51))),AND($D51&gt;0,INDEX(Kalender!IH$81:IH$110,MAX(1,$D51))&gt;INDEX(Kalender!$B$81:$B$110,MAX(1,$D51))),AND($E51&gt;0,INDEX(Kalender!IH$81:IH$110,MAX(1,$E51))&gt;INDEX(Kalender!$B$81:$B$110,MAX(1,$E51))),AND($F51&gt;0,INDEX(Kalender!IH$81:IH$110,MAX(1,$F51))&gt;INDEX(Kalender!$B$81:$B$110,MAX(1,$F51)))),2,0))</f>
        <v>0</v>
      </c>
      <c r="II51" s="5" t="n">
        <f aca="false">IF(Kalender!II51&lt;&gt;1,0,IF(AND($B51&gt;0,INDEX(Kalender!II$68:II$77,MAX(1,$B51))&gt;INDEX(Kalender!$B$68:$B$77,MAX(1,$B51))),1,0)+IF(OR(AND($C51&gt;0,INDEX(Kalender!II$81:II$110,MAX(1,$C51))&gt;INDEX(Kalender!$B$81:$B$110,MAX(1,$C51))),AND($D51&gt;0,INDEX(Kalender!II$81:II$110,MAX(1,$D51))&gt;INDEX(Kalender!$B$81:$B$110,MAX(1,$D51))),AND($E51&gt;0,INDEX(Kalender!II$81:II$110,MAX(1,$E51))&gt;INDEX(Kalender!$B$81:$B$110,MAX(1,$E51))),AND($F51&gt;0,INDEX(Kalender!II$81:II$110,MAX(1,$F51))&gt;INDEX(Kalender!$B$81:$B$110,MAX(1,$F51)))),2,0))</f>
        <v>0</v>
      </c>
      <c r="IJ51" s="5" t="n">
        <f aca="false">IF(Kalender!IJ51&lt;&gt;1,0,IF(AND($B51&gt;0,INDEX(Kalender!IJ$68:IJ$77,MAX(1,$B51))&gt;INDEX(Kalender!$B$68:$B$77,MAX(1,$B51))),1,0)+IF(OR(AND($C51&gt;0,INDEX(Kalender!IJ$81:IJ$110,MAX(1,$C51))&gt;INDEX(Kalender!$B$81:$B$110,MAX(1,$C51))),AND($D51&gt;0,INDEX(Kalender!IJ$81:IJ$110,MAX(1,$D51))&gt;INDEX(Kalender!$B$81:$B$110,MAX(1,$D51))),AND($E51&gt;0,INDEX(Kalender!IJ$81:IJ$110,MAX(1,$E51))&gt;INDEX(Kalender!$B$81:$B$110,MAX(1,$E51))),AND($F51&gt;0,INDEX(Kalender!IJ$81:IJ$110,MAX(1,$F51))&gt;INDEX(Kalender!$B$81:$B$110,MAX(1,$F51)))),2,0))</f>
        <v>0</v>
      </c>
      <c r="IK51" s="5" t="n">
        <f aca="false">IF(Kalender!IK51&lt;&gt;1,0,IF(AND($B51&gt;0,INDEX(Kalender!IK$68:IK$77,MAX(1,$B51))&gt;INDEX(Kalender!$B$68:$B$77,MAX(1,$B51))),1,0)+IF(OR(AND($C51&gt;0,INDEX(Kalender!IK$81:IK$110,MAX(1,$C51))&gt;INDEX(Kalender!$B$81:$B$110,MAX(1,$C51))),AND($D51&gt;0,INDEX(Kalender!IK$81:IK$110,MAX(1,$D51))&gt;INDEX(Kalender!$B$81:$B$110,MAX(1,$D51))),AND($E51&gt;0,INDEX(Kalender!IK$81:IK$110,MAX(1,$E51))&gt;INDEX(Kalender!$B$81:$B$110,MAX(1,$E51))),AND($F51&gt;0,INDEX(Kalender!IK$81:IK$110,MAX(1,$F51))&gt;INDEX(Kalender!$B$81:$B$110,MAX(1,$F51)))),2,0))</f>
        <v>0</v>
      </c>
      <c r="IL51" s="5" t="n">
        <f aca="false">IF(Kalender!IL51&lt;&gt;1,0,IF(AND($B51&gt;0,INDEX(Kalender!IL$68:IL$77,MAX(1,$B51))&gt;INDEX(Kalender!$B$68:$B$77,MAX(1,$B51))),1,0)+IF(OR(AND($C51&gt;0,INDEX(Kalender!IL$81:IL$110,MAX(1,$C51))&gt;INDEX(Kalender!$B$81:$B$110,MAX(1,$C51))),AND($D51&gt;0,INDEX(Kalender!IL$81:IL$110,MAX(1,$D51))&gt;INDEX(Kalender!$B$81:$B$110,MAX(1,$D51))),AND($E51&gt;0,INDEX(Kalender!IL$81:IL$110,MAX(1,$E51))&gt;INDEX(Kalender!$B$81:$B$110,MAX(1,$E51))),AND($F51&gt;0,INDEX(Kalender!IL$81:IL$110,MAX(1,$F51))&gt;INDEX(Kalender!$B$81:$B$110,MAX(1,$F51)))),2,0))</f>
        <v>0</v>
      </c>
      <c r="IM51" s="5" t="n">
        <f aca="false">IF(Kalender!IM51&lt;&gt;1,0,IF(AND($B51&gt;0,INDEX(Kalender!IM$68:IM$77,MAX(1,$B51))&gt;INDEX(Kalender!$B$68:$B$77,MAX(1,$B51))),1,0)+IF(OR(AND($C51&gt;0,INDEX(Kalender!IM$81:IM$110,MAX(1,$C51))&gt;INDEX(Kalender!$B$81:$B$110,MAX(1,$C51))),AND($D51&gt;0,INDEX(Kalender!IM$81:IM$110,MAX(1,$D51))&gt;INDEX(Kalender!$B$81:$B$110,MAX(1,$D51))),AND($E51&gt;0,INDEX(Kalender!IM$81:IM$110,MAX(1,$E51))&gt;INDEX(Kalender!$B$81:$B$110,MAX(1,$E51))),AND($F51&gt;0,INDEX(Kalender!IM$81:IM$110,MAX(1,$F51))&gt;INDEX(Kalender!$B$81:$B$110,MAX(1,$F51)))),2,0))</f>
        <v>0</v>
      </c>
      <c r="IN51" s="5" t="n">
        <f aca="false">IF(Kalender!IN51&lt;&gt;1,0,IF(AND($B51&gt;0,INDEX(Kalender!IN$68:IN$77,MAX(1,$B51))&gt;INDEX(Kalender!$B$68:$B$77,MAX(1,$B51))),1,0)+IF(OR(AND($C51&gt;0,INDEX(Kalender!IN$81:IN$110,MAX(1,$C51))&gt;INDEX(Kalender!$B$81:$B$110,MAX(1,$C51))),AND($D51&gt;0,INDEX(Kalender!IN$81:IN$110,MAX(1,$D51))&gt;INDEX(Kalender!$B$81:$B$110,MAX(1,$D51))),AND($E51&gt;0,INDEX(Kalender!IN$81:IN$110,MAX(1,$E51))&gt;INDEX(Kalender!$B$81:$B$110,MAX(1,$E51))),AND($F51&gt;0,INDEX(Kalender!IN$81:IN$110,MAX(1,$F51))&gt;INDEX(Kalender!$B$81:$B$110,MAX(1,$F51)))),2,0))</f>
        <v>0</v>
      </c>
      <c r="IO51" s="5" t="n">
        <f aca="false">IF(Kalender!IO51&lt;&gt;1,0,IF(AND($B51&gt;0,INDEX(Kalender!IO$68:IO$77,MAX(1,$B51))&gt;INDEX(Kalender!$B$68:$B$77,MAX(1,$B51))),1,0)+IF(OR(AND($C51&gt;0,INDEX(Kalender!IO$81:IO$110,MAX(1,$C51))&gt;INDEX(Kalender!$B$81:$B$110,MAX(1,$C51))),AND($D51&gt;0,INDEX(Kalender!IO$81:IO$110,MAX(1,$D51))&gt;INDEX(Kalender!$B$81:$B$110,MAX(1,$D51))),AND($E51&gt;0,INDEX(Kalender!IO$81:IO$110,MAX(1,$E51))&gt;INDEX(Kalender!$B$81:$B$110,MAX(1,$E51))),AND($F51&gt;0,INDEX(Kalender!IO$81:IO$110,MAX(1,$F51))&gt;INDEX(Kalender!$B$81:$B$110,MAX(1,$F51)))),2,0))</f>
        <v>0</v>
      </c>
      <c r="IP51" s="5" t="n">
        <f aca="false">IF(Kalender!IP51&lt;&gt;1,0,IF(AND($B51&gt;0,INDEX(Kalender!IP$68:IP$77,MAX(1,$B51))&gt;INDEX(Kalender!$B$68:$B$77,MAX(1,$B51))),1,0)+IF(OR(AND($C51&gt;0,INDEX(Kalender!IP$81:IP$110,MAX(1,$C51))&gt;INDEX(Kalender!$B$81:$B$110,MAX(1,$C51))),AND($D51&gt;0,INDEX(Kalender!IP$81:IP$110,MAX(1,$D51))&gt;INDEX(Kalender!$B$81:$B$110,MAX(1,$D51))),AND($E51&gt;0,INDEX(Kalender!IP$81:IP$110,MAX(1,$E51))&gt;INDEX(Kalender!$B$81:$B$110,MAX(1,$E51))),AND($F51&gt;0,INDEX(Kalender!IP$81:IP$110,MAX(1,$F51))&gt;INDEX(Kalender!$B$81:$B$110,MAX(1,$F51)))),2,0))</f>
        <v>0</v>
      </c>
      <c r="IQ51" s="5" t="n">
        <f aca="false">IF(Kalender!IQ51&lt;&gt;1,0,IF(AND($B51&gt;0,INDEX(Kalender!IQ$68:IQ$77,MAX(1,$B51))&gt;INDEX(Kalender!$B$68:$B$77,MAX(1,$B51))),1,0)+IF(OR(AND($C51&gt;0,INDEX(Kalender!IQ$81:IQ$110,MAX(1,$C51))&gt;INDEX(Kalender!$B$81:$B$110,MAX(1,$C51))),AND($D51&gt;0,INDEX(Kalender!IQ$81:IQ$110,MAX(1,$D51))&gt;INDEX(Kalender!$B$81:$B$110,MAX(1,$D51))),AND($E51&gt;0,INDEX(Kalender!IQ$81:IQ$110,MAX(1,$E51))&gt;INDEX(Kalender!$B$81:$B$110,MAX(1,$E51))),AND($F51&gt;0,INDEX(Kalender!IQ$81:IQ$110,MAX(1,$F51))&gt;INDEX(Kalender!$B$81:$B$110,MAX(1,$F51)))),2,0))</f>
        <v>0</v>
      </c>
      <c r="IR51" s="5" t="n">
        <f aca="false">IF(Kalender!IR51&lt;&gt;1,0,IF(AND($B51&gt;0,INDEX(Kalender!IR$68:IR$77,MAX(1,$B51))&gt;INDEX(Kalender!$B$68:$B$77,MAX(1,$B51))),1,0)+IF(OR(AND($C51&gt;0,INDEX(Kalender!IR$81:IR$110,MAX(1,$C51))&gt;INDEX(Kalender!$B$81:$B$110,MAX(1,$C51))),AND($D51&gt;0,INDEX(Kalender!IR$81:IR$110,MAX(1,$D51))&gt;INDEX(Kalender!$B$81:$B$110,MAX(1,$D51))),AND($E51&gt;0,INDEX(Kalender!IR$81:IR$110,MAX(1,$E51))&gt;INDEX(Kalender!$B$81:$B$110,MAX(1,$E51))),AND($F51&gt;0,INDEX(Kalender!IR$81:IR$110,MAX(1,$F51))&gt;INDEX(Kalender!$B$81:$B$110,MAX(1,$F51)))),2,0))</f>
        <v>0</v>
      </c>
      <c r="IS51" s="5" t="n">
        <f aca="false">IF(Kalender!IS51&lt;&gt;1,0,IF(AND($B51&gt;0,INDEX(Kalender!IS$68:IS$77,MAX(1,$B51))&gt;INDEX(Kalender!$B$68:$B$77,MAX(1,$B51))),1,0)+IF(OR(AND($C51&gt;0,INDEX(Kalender!IS$81:IS$110,MAX(1,$C51))&gt;INDEX(Kalender!$B$81:$B$110,MAX(1,$C51))),AND($D51&gt;0,INDEX(Kalender!IS$81:IS$110,MAX(1,$D51))&gt;INDEX(Kalender!$B$81:$B$110,MAX(1,$D51))),AND($E51&gt;0,INDEX(Kalender!IS$81:IS$110,MAX(1,$E51))&gt;INDEX(Kalender!$B$81:$B$110,MAX(1,$E51))),AND($F51&gt;0,INDEX(Kalender!IS$81:IS$110,MAX(1,$F51))&gt;INDEX(Kalender!$B$81:$B$110,MAX(1,$F51)))),2,0))</f>
        <v>0</v>
      </c>
      <c r="IT51" s="5" t="n">
        <f aca="false">IF(Kalender!IT51&lt;&gt;1,0,IF(AND($B51&gt;0,INDEX(Kalender!IT$68:IT$77,MAX(1,$B51))&gt;INDEX(Kalender!$B$68:$B$77,MAX(1,$B51))),1,0)+IF(OR(AND($C51&gt;0,INDEX(Kalender!IT$81:IT$110,MAX(1,$C51))&gt;INDEX(Kalender!$B$81:$B$110,MAX(1,$C51))),AND($D51&gt;0,INDEX(Kalender!IT$81:IT$110,MAX(1,$D51))&gt;INDEX(Kalender!$B$81:$B$110,MAX(1,$D51))),AND($E51&gt;0,INDEX(Kalender!IT$81:IT$110,MAX(1,$E51))&gt;INDEX(Kalender!$B$81:$B$110,MAX(1,$E51))),AND($F51&gt;0,INDEX(Kalender!IT$81:IT$110,MAX(1,$F51))&gt;INDEX(Kalender!$B$81:$B$110,MAX(1,$F51)))),2,0))</f>
        <v>0</v>
      </c>
      <c r="IU51" s="5" t="n">
        <f aca="false">IF(Kalender!IU51&lt;&gt;1,0,IF(AND($B51&gt;0,INDEX(Kalender!IU$68:IU$77,MAX(1,$B51))&gt;INDEX(Kalender!$B$68:$B$77,MAX(1,$B51))),1,0)+IF(OR(AND($C51&gt;0,INDEX(Kalender!IU$81:IU$110,MAX(1,$C51))&gt;INDEX(Kalender!$B$81:$B$110,MAX(1,$C51))),AND($D51&gt;0,INDEX(Kalender!IU$81:IU$110,MAX(1,$D51))&gt;INDEX(Kalender!$B$81:$B$110,MAX(1,$D51))),AND($E51&gt;0,INDEX(Kalender!IU$81:IU$110,MAX(1,$E51))&gt;INDEX(Kalender!$B$81:$B$110,MAX(1,$E51))),AND($F51&gt;0,INDEX(Kalender!IU$81:IU$110,MAX(1,$F51))&gt;INDEX(Kalender!$B$81:$B$110,MAX(1,$F51)))),2,0))</f>
        <v>0</v>
      </c>
      <c r="IV51" s="5" t="n">
        <f aca="false">IF(Kalender!IV51&lt;&gt;1,0,IF(AND($B51&gt;0,INDEX(Kalender!IV$68:IV$77,MAX(1,$B51))&gt;INDEX(Kalender!$B$68:$B$77,MAX(1,$B51))),1,0)+IF(OR(AND($C51&gt;0,INDEX(Kalender!IV$81:IV$110,MAX(1,$C51))&gt;INDEX(Kalender!$B$81:$B$110,MAX(1,$C51))),AND($D51&gt;0,INDEX(Kalender!IV$81:IV$110,MAX(1,$D51))&gt;INDEX(Kalender!$B$81:$B$110,MAX(1,$D51))),AND($E51&gt;0,INDEX(Kalender!IV$81:IV$110,MAX(1,$E51))&gt;INDEX(Kalender!$B$81:$B$110,MAX(1,$E51))),AND($F51&gt;0,INDEX(Kalender!IV$81:IV$110,MAX(1,$F51))&gt;INDEX(Kalender!$B$81:$B$110,MAX(1,$F51)))),2,0))</f>
        <v>0</v>
      </c>
      <c r="IW51" s="5" t="n">
        <f aca="false">IF(Kalender!IW51&lt;&gt;1,0,IF(AND($B51&gt;0,INDEX(Kalender!IW$68:IW$77,MAX(1,$B51))&gt;INDEX(Kalender!$B$68:$B$77,MAX(1,$B51))),1,0)+IF(OR(AND($C51&gt;0,INDEX(Kalender!IW$81:IW$110,MAX(1,$C51))&gt;INDEX(Kalender!$B$81:$B$110,MAX(1,$C51))),AND($D51&gt;0,INDEX(Kalender!IW$81:IW$110,MAX(1,$D51))&gt;INDEX(Kalender!$B$81:$B$110,MAX(1,$D51))),AND($E51&gt;0,INDEX(Kalender!IW$81:IW$110,MAX(1,$E51))&gt;INDEX(Kalender!$B$81:$B$110,MAX(1,$E51))),AND($F51&gt;0,INDEX(Kalender!IW$81:IW$110,MAX(1,$F51))&gt;INDEX(Kalender!$B$81:$B$110,MAX(1,$F51)))),2,0))</f>
        <v>0</v>
      </c>
      <c r="IX51" s="5" t="n">
        <f aca="false">IF(Kalender!IX51&lt;&gt;1,0,IF(AND($B51&gt;0,INDEX(Kalender!IX$68:IX$77,MAX(1,$B51))&gt;INDEX(Kalender!$B$68:$B$77,MAX(1,$B51))),1,0)+IF(OR(AND($C51&gt;0,INDEX(Kalender!IX$81:IX$110,MAX(1,$C51))&gt;INDEX(Kalender!$B$81:$B$110,MAX(1,$C51))),AND($D51&gt;0,INDEX(Kalender!IX$81:IX$110,MAX(1,$D51))&gt;INDEX(Kalender!$B$81:$B$110,MAX(1,$D51))),AND($E51&gt;0,INDEX(Kalender!IX$81:IX$110,MAX(1,$E51))&gt;INDEX(Kalender!$B$81:$B$110,MAX(1,$E51))),AND($F51&gt;0,INDEX(Kalender!IX$81:IX$110,MAX(1,$F51))&gt;INDEX(Kalender!$B$81:$B$110,MAX(1,$F51)))),2,0))</f>
        <v>0</v>
      </c>
      <c r="IY51" s="5" t="n">
        <f aca="false">IF(Kalender!IY51&lt;&gt;1,0,IF(AND($B51&gt;0,INDEX(Kalender!IY$68:IY$77,MAX(1,$B51))&gt;INDEX(Kalender!$B$68:$B$77,MAX(1,$B51))),1,0)+IF(OR(AND($C51&gt;0,INDEX(Kalender!IY$81:IY$110,MAX(1,$C51))&gt;INDEX(Kalender!$B$81:$B$110,MAX(1,$C51))),AND($D51&gt;0,INDEX(Kalender!IY$81:IY$110,MAX(1,$D51))&gt;INDEX(Kalender!$B$81:$B$110,MAX(1,$D51))),AND($E51&gt;0,INDEX(Kalender!IY$81:IY$110,MAX(1,$E51))&gt;INDEX(Kalender!$B$81:$B$110,MAX(1,$E51))),AND($F51&gt;0,INDEX(Kalender!IY$81:IY$110,MAX(1,$F51))&gt;INDEX(Kalender!$B$81:$B$110,MAX(1,$F51)))),2,0))</f>
        <v>0</v>
      </c>
      <c r="IZ51" s="5" t="n">
        <f aca="false">IF(Kalender!IZ51&lt;&gt;1,0,IF(AND($B51&gt;0,INDEX(Kalender!IZ$68:IZ$77,MAX(1,$B51))&gt;INDEX(Kalender!$B$68:$B$77,MAX(1,$B51))),1,0)+IF(OR(AND($C51&gt;0,INDEX(Kalender!IZ$81:IZ$110,MAX(1,$C51))&gt;INDEX(Kalender!$B$81:$B$110,MAX(1,$C51))),AND($D51&gt;0,INDEX(Kalender!IZ$81:IZ$110,MAX(1,$D51))&gt;INDEX(Kalender!$B$81:$B$110,MAX(1,$D51))),AND($E51&gt;0,INDEX(Kalender!IZ$81:IZ$110,MAX(1,$E51))&gt;INDEX(Kalender!$B$81:$B$110,MAX(1,$E51))),AND($F51&gt;0,INDEX(Kalender!IZ$81:IZ$110,MAX(1,$F51))&gt;INDEX(Kalender!$B$81:$B$110,MAX(1,$F51)))),2,0))</f>
        <v>0</v>
      </c>
      <c r="JA51" s="5" t="n">
        <f aca="false">IF(Kalender!JA51&lt;&gt;1,0,IF(AND($B51&gt;0,INDEX(Kalender!JA$68:JA$77,MAX(1,$B51))&gt;INDEX(Kalender!$B$68:$B$77,MAX(1,$B51))),1,0)+IF(OR(AND($C51&gt;0,INDEX(Kalender!JA$81:JA$110,MAX(1,$C51))&gt;INDEX(Kalender!$B$81:$B$110,MAX(1,$C51))),AND($D51&gt;0,INDEX(Kalender!JA$81:JA$110,MAX(1,$D51))&gt;INDEX(Kalender!$B$81:$B$110,MAX(1,$D51))),AND($E51&gt;0,INDEX(Kalender!JA$81:JA$110,MAX(1,$E51))&gt;INDEX(Kalender!$B$81:$B$110,MAX(1,$E51))),AND($F51&gt;0,INDEX(Kalender!JA$81:JA$110,MAX(1,$F51))&gt;INDEX(Kalender!$B$81:$B$110,MAX(1,$F51)))),2,0))</f>
        <v>0</v>
      </c>
      <c r="JB51" s="5" t="n">
        <f aca="false">IF(Kalender!JB51&lt;&gt;1,0,IF(AND($B51&gt;0,INDEX(Kalender!JB$68:JB$77,MAX(1,$B51))&gt;INDEX(Kalender!$B$68:$B$77,MAX(1,$B51))),1,0)+IF(OR(AND($C51&gt;0,INDEX(Kalender!JB$81:JB$110,MAX(1,$C51))&gt;INDEX(Kalender!$B$81:$B$110,MAX(1,$C51))),AND($D51&gt;0,INDEX(Kalender!JB$81:JB$110,MAX(1,$D51))&gt;INDEX(Kalender!$B$81:$B$110,MAX(1,$D51))),AND($E51&gt;0,INDEX(Kalender!JB$81:JB$110,MAX(1,$E51))&gt;INDEX(Kalender!$B$81:$B$110,MAX(1,$E51))),AND($F51&gt;0,INDEX(Kalender!JB$81:JB$110,MAX(1,$F51))&gt;INDEX(Kalender!$B$81:$B$110,MAX(1,$F51)))),2,0))</f>
        <v>0</v>
      </c>
      <c r="JC51" s="5" t="n">
        <f aca="false">IF(Kalender!JC51&lt;&gt;1,0,IF(AND($B51&gt;0,INDEX(Kalender!JC$68:JC$77,MAX(1,$B51))&gt;INDEX(Kalender!$B$68:$B$77,MAX(1,$B51))),1,0)+IF(OR(AND($C51&gt;0,INDEX(Kalender!JC$81:JC$110,MAX(1,$C51))&gt;INDEX(Kalender!$B$81:$B$110,MAX(1,$C51))),AND($D51&gt;0,INDEX(Kalender!JC$81:JC$110,MAX(1,$D51))&gt;INDEX(Kalender!$B$81:$B$110,MAX(1,$D51))),AND($E51&gt;0,INDEX(Kalender!JC$81:JC$110,MAX(1,$E51))&gt;INDEX(Kalender!$B$81:$B$110,MAX(1,$E51))),AND($F51&gt;0,INDEX(Kalender!JC$81:JC$110,MAX(1,$F51))&gt;INDEX(Kalender!$B$81:$B$110,MAX(1,$F51)))),2,0))</f>
        <v>0</v>
      </c>
      <c r="JD51" s="5" t="n">
        <f aca="false">IF(Kalender!JD51&lt;&gt;1,0,IF(AND($B51&gt;0,INDEX(Kalender!JD$68:JD$77,MAX(1,$B51))&gt;INDEX(Kalender!$B$68:$B$77,MAX(1,$B51))),1,0)+IF(OR(AND($C51&gt;0,INDEX(Kalender!JD$81:JD$110,MAX(1,$C51))&gt;INDEX(Kalender!$B$81:$B$110,MAX(1,$C51))),AND($D51&gt;0,INDEX(Kalender!JD$81:JD$110,MAX(1,$D51))&gt;INDEX(Kalender!$B$81:$B$110,MAX(1,$D51))),AND($E51&gt;0,INDEX(Kalender!JD$81:JD$110,MAX(1,$E51))&gt;INDEX(Kalender!$B$81:$B$110,MAX(1,$E51))),AND($F51&gt;0,INDEX(Kalender!JD$81:JD$110,MAX(1,$F51))&gt;INDEX(Kalender!$B$81:$B$110,MAX(1,$F51)))),2,0))</f>
        <v>0</v>
      </c>
      <c r="JE51" s="5" t="n">
        <f aca="false">IF(Kalender!JE51&lt;&gt;1,0,IF(AND($B51&gt;0,INDEX(Kalender!JE$68:JE$77,MAX(1,$B51))&gt;INDEX(Kalender!$B$68:$B$77,MAX(1,$B51))),1,0)+IF(OR(AND($C51&gt;0,INDEX(Kalender!JE$81:JE$110,MAX(1,$C51))&gt;INDEX(Kalender!$B$81:$B$110,MAX(1,$C51))),AND($D51&gt;0,INDEX(Kalender!JE$81:JE$110,MAX(1,$D51))&gt;INDEX(Kalender!$B$81:$B$110,MAX(1,$D51))),AND($E51&gt;0,INDEX(Kalender!JE$81:JE$110,MAX(1,$E51))&gt;INDEX(Kalender!$B$81:$B$110,MAX(1,$E51))),AND($F51&gt;0,INDEX(Kalender!JE$81:JE$110,MAX(1,$F51))&gt;INDEX(Kalender!$B$81:$B$110,MAX(1,$F51)))),2,0))</f>
        <v>0</v>
      </c>
      <c r="JF51" s="5" t="n">
        <f aca="false">IF(Kalender!JF51&lt;&gt;1,0,IF(AND($B51&gt;0,INDEX(Kalender!JF$68:JF$77,MAX(1,$B51))&gt;INDEX(Kalender!$B$68:$B$77,MAX(1,$B51))),1,0)+IF(OR(AND($C51&gt;0,INDEX(Kalender!JF$81:JF$110,MAX(1,$C51))&gt;INDEX(Kalender!$B$81:$B$110,MAX(1,$C51))),AND($D51&gt;0,INDEX(Kalender!JF$81:JF$110,MAX(1,$D51))&gt;INDEX(Kalender!$B$81:$B$110,MAX(1,$D51))),AND($E51&gt;0,INDEX(Kalender!JF$81:JF$110,MAX(1,$E51))&gt;INDEX(Kalender!$B$81:$B$110,MAX(1,$E51))),AND($F51&gt;0,INDEX(Kalender!JF$81:JF$110,MAX(1,$F51))&gt;INDEX(Kalender!$B$81:$B$110,MAX(1,$F51)))),2,0))</f>
        <v>0</v>
      </c>
      <c r="JG51" s="5" t="n">
        <f aca="false">IF(Kalender!JG51&lt;&gt;1,0,IF(AND($B51&gt;0,INDEX(Kalender!JG$68:JG$77,MAX(1,$B51))&gt;INDEX(Kalender!$B$68:$B$77,MAX(1,$B51))),1,0)+IF(OR(AND($C51&gt;0,INDEX(Kalender!JG$81:JG$110,MAX(1,$C51))&gt;INDEX(Kalender!$B$81:$B$110,MAX(1,$C51))),AND($D51&gt;0,INDEX(Kalender!JG$81:JG$110,MAX(1,$D51))&gt;INDEX(Kalender!$B$81:$B$110,MAX(1,$D51))),AND($E51&gt;0,INDEX(Kalender!JG$81:JG$110,MAX(1,$E51))&gt;INDEX(Kalender!$B$81:$B$110,MAX(1,$E51))),AND($F51&gt;0,INDEX(Kalender!JG$81:JG$110,MAX(1,$F51))&gt;INDEX(Kalender!$B$81:$B$110,MAX(1,$F51)))),2,0))</f>
        <v>0</v>
      </c>
      <c r="JH51" s="5" t="n">
        <f aca="false">IF(Kalender!JH51&lt;&gt;1,0,IF(AND($B51&gt;0,INDEX(Kalender!JH$68:JH$77,MAX(1,$B51))&gt;INDEX(Kalender!$B$68:$B$77,MAX(1,$B51))),1,0)+IF(OR(AND($C51&gt;0,INDEX(Kalender!JH$81:JH$110,MAX(1,$C51))&gt;INDEX(Kalender!$B$81:$B$110,MAX(1,$C51))),AND($D51&gt;0,INDEX(Kalender!JH$81:JH$110,MAX(1,$D51))&gt;INDEX(Kalender!$B$81:$B$110,MAX(1,$D51))),AND($E51&gt;0,INDEX(Kalender!JH$81:JH$110,MAX(1,$E51))&gt;INDEX(Kalender!$B$81:$B$110,MAX(1,$E51))),AND($F51&gt;0,INDEX(Kalender!JH$81:JH$110,MAX(1,$F51))&gt;INDEX(Kalender!$B$81:$B$110,MAX(1,$F51)))),2,0))</f>
        <v>0</v>
      </c>
      <c r="JI51" s="5" t="n">
        <f aca="false">IF(Kalender!JI51&lt;&gt;1,0,IF(AND($B51&gt;0,INDEX(Kalender!JI$68:JI$77,MAX(1,$B51))&gt;INDEX(Kalender!$B$68:$B$77,MAX(1,$B51))),1,0)+IF(OR(AND($C51&gt;0,INDEX(Kalender!JI$81:JI$110,MAX(1,$C51))&gt;INDEX(Kalender!$B$81:$B$110,MAX(1,$C51))),AND($D51&gt;0,INDEX(Kalender!JI$81:JI$110,MAX(1,$D51))&gt;INDEX(Kalender!$B$81:$B$110,MAX(1,$D51))),AND($E51&gt;0,INDEX(Kalender!JI$81:JI$110,MAX(1,$E51))&gt;INDEX(Kalender!$B$81:$B$110,MAX(1,$E51))),AND($F51&gt;0,INDEX(Kalender!JI$81:JI$110,MAX(1,$F51))&gt;INDEX(Kalender!$B$81:$B$110,MAX(1,$F51)))),2,0))</f>
        <v>0</v>
      </c>
      <c r="JJ51" s="5" t="n">
        <f aca="false">IF(Kalender!JJ51&lt;&gt;1,0,IF(AND($B51&gt;0,INDEX(Kalender!JJ$68:JJ$77,MAX(1,$B51))&gt;INDEX(Kalender!$B$68:$B$77,MAX(1,$B51))),1,0)+IF(OR(AND($C51&gt;0,INDEX(Kalender!JJ$81:JJ$110,MAX(1,$C51))&gt;INDEX(Kalender!$B$81:$B$110,MAX(1,$C51))),AND($D51&gt;0,INDEX(Kalender!JJ$81:JJ$110,MAX(1,$D51))&gt;INDEX(Kalender!$B$81:$B$110,MAX(1,$D51))),AND($E51&gt;0,INDEX(Kalender!JJ$81:JJ$110,MAX(1,$E51))&gt;INDEX(Kalender!$B$81:$B$110,MAX(1,$E51))),AND($F51&gt;0,INDEX(Kalender!JJ$81:JJ$110,MAX(1,$F51))&gt;INDEX(Kalender!$B$81:$B$110,MAX(1,$F51)))),2,0))</f>
        <v>0</v>
      </c>
      <c r="JK51" s="5" t="n">
        <f aca="false">IF(Kalender!JK51&lt;&gt;1,0,IF(AND($B51&gt;0,INDEX(Kalender!JK$68:JK$77,MAX(1,$B51))&gt;INDEX(Kalender!$B$68:$B$77,MAX(1,$B51))),1,0)+IF(OR(AND($C51&gt;0,INDEX(Kalender!JK$81:JK$110,MAX(1,$C51))&gt;INDEX(Kalender!$B$81:$B$110,MAX(1,$C51))),AND($D51&gt;0,INDEX(Kalender!JK$81:JK$110,MAX(1,$D51))&gt;INDEX(Kalender!$B$81:$B$110,MAX(1,$D51))),AND($E51&gt;0,INDEX(Kalender!JK$81:JK$110,MAX(1,$E51))&gt;INDEX(Kalender!$B$81:$B$110,MAX(1,$E51))),AND($F51&gt;0,INDEX(Kalender!JK$81:JK$110,MAX(1,$F51))&gt;INDEX(Kalender!$B$81:$B$110,MAX(1,$F51)))),2,0))</f>
        <v>0</v>
      </c>
      <c r="JL51" s="5" t="n">
        <f aca="false">IF(Kalender!JL51&lt;&gt;1,0,IF(AND($B51&gt;0,INDEX(Kalender!JL$68:JL$77,MAX(1,$B51))&gt;INDEX(Kalender!$B$68:$B$77,MAX(1,$B51))),1,0)+IF(OR(AND($C51&gt;0,INDEX(Kalender!JL$81:JL$110,MAX(1,$C51))&gt;INDEX(Kalender!$B$81:$B$110,MAX(1,$C51))),AND($D51&gt;0,INDEX(Kalender!JL$81:JL$110,MAX(1,$D51))&gt;INDEX(Kalender!$B$81:$B$110,MAX(1,$D51))),AND($E51&gt;0,INDEX(Kalender!JL$81:JL$110,MAX(1,$E51))&gt;INDEX(Kalender!$B$81:$B$110,MAX(1,$E51))),AND($F51&gt;0,INDEX(Kalender!JL$81:JL$110,MAX(1,$F51))&gt;INDEX(Kalender!$B$81:$B$110,MAX(1,$F51)))),2,0))</f>
        <v>0</v>
      </c>
      <c r="JM51" s="5" t="n">
        <f aca="false">IF(Kalender!JM51&lt;&gt;1,0,IF(AND($B51&gt;0,INDEX(Kalender!JM$68:JM$77,MAX(1,$B51))&gt;INDEX(Kalender!$B$68:$B$77,MAX(1,$B51))),1,0)+IF(OR(AND($C51&gt;0,INDEX(Kalender!JM$81:JM$110,MAX(1,$C51))&gt;INDEX(Kalender!$B$81:$B$110,MAX(1,$C51))),AND($D51&gt;0,INDEX(Kalender!JM$81:JM$110,MAX(1,$D51))&gt;INDEX(Kalender!$B$81:$B$110,MAX(1,$D51))),AND($E51&gt;0,INDEX(Kalender!JM$81:JM$110,MAX(1,$E51))&gt;INDEX(Kalender!$B$81:$B$110,MAX(1,$E51))),AND($F51&gt;0,INDEX(Kalender!JM$81:JM$110,MAX(1,$F51))&gt;INDEX(Kalender!$B$81:$B$110,MAX(1,$F51)))),2,0))</f>
        <v>0</v>
      </c>
      <c r="JN51" s="5" t="n">
        <f aca="false">IF(Kalender!JN51&lt;&gt;1,0,IF(AND($B51&gt;0,INDEX(Kalender!JN$68:JN$77,MAX(1,$B51))&gt;INDEX(Kalender!$B$68:$B$77,MAX(1,$B51))),1,0)+IF(OR(AND($C51&gt;0,INDEX(Kalender!JN$81:JN$110,MAX(1,$C51))&gt;INDEX(Kalender!$B$81:$B$110,MAX(1,$C51))),AND($D51&gt;0,INDEX(Kalender!JN$81:JN$110,MAX(1,$D51))&gt;INDEX(Kalender!$B$81:$B$110,MAX(1,$D51))),AND($E51&gt;0,INDEX(Kalender!JN$81:JN$110,MAX(1,$E51))&gt;INDEX(Kalender!$B$81:$B$110,MAX(1,$E51))),AND($F51&gt;0,INDEX(Kalender!JN$81:JN$110,MAX(1,$F51))&gt;INDEX(Kalender!$B$81:$B$110,MAX(1,$F51)))),2,0))</f>
        <v>0</v>
      </c>
      <c r="JO51" s="5" t="n">
        <f aca="false">IF(Kalender!JO51&lt;&gt;1,0,IF(AND($B51&gt;0,INDEX(Kalender!JO$68:JO$77,MAX(1,$B51))&gt;INDEX(Kalender!$B$68:$B$77,MAX(1,$B51))),1,0)+IF(OR(AND($C51&gt;0,INDEX(Kalender!JO$81:JO$110,MAX(1,$C51))&gt;INDEX(Kalender!$B$81:$B$110,MAX(1,$C51))),AND($D51&gt;0,INDEX(Kalender!JO$81:JO$110,MAX(1,$D51))&gt;INDEX(Kalender!$B$81:$B$110,MAX(1,$D51))),AND($E51&gt;0,INDEX(Kalender!JO$81:JO$110,MAX(1,$E51))&gt;INDEX(Kalender!$B$81:$B$110,MAX(1,$E51))),AND($F51&gt;0,INDEX(Kalender!JO$81:JO$110,MAX(1,$F51))&gt;INDEX(Kalender!$B$81:$B$110,MAX(1,$F51)))),2,0))</f>
        <v>0</v>
      </c>
      <c r="JP51" s="5" t="n">
        <f aca="false">IF(Kalender!JP51&lt;&gt;1,0,IF(AND($B51&gt;0,INDEX(Kalender!JP$68:JP$77,MAX(1,$B51))&gt;INDEX(Kalender!$B$68:$B$77,MAX(1,$B51))),1,0)+IF(OR(AND($C51&gt;0,INDEX(Kalender!JP$81:JP$110,MAX(1,$C51))&gt;INDEX(Kalender!$B$81:$B$110,MAX(1,$C51))),AND($D51&gt;0,INDEX(Kalender!JP$81:JP$110,MAX(1,$D51))&gt;INDEX(Kalender!$B$81:$B$110,MAX(1,$D51))),AND($E51&gt;0,INDEX(Kalender!JP$81:JP$110,MAX(1,$E51))&gt;INDEX(Kalender!$B$81:$B$110,MAX(1,$E51))),AND($F51&gt;0,INDEX(Kalender!JP$81:JP$110,MAX(1,$F51))&gt;INDEX(Kalender!$B$81:$B$110,MAX(1,$F51)))),2,0))</f>
        <v>0</v>
      </c>
      <c r="JQ51" s="5" t="n">
        <f aca="false">IF(Kalender!JQ51&lt;&gt;1,0,IF(AND($B51&gt;0,INDEX(Kalender!JQ$68:JQ$77,MAX(1,$B51))&gt;INDEX(Kalender!$B$68:$B$77,MAX(1,$B51))),1,0)+IF(OR(AND($C51&gt;0,INDEX(Kalender!JQ$81:JQ$110,MAX(1,$C51))&gt;INDEX(Kalender!$B$81:$B$110,MAX(1,$C51))),AND($D51&gt;0,INDEX(Kalender!JQ$81:JQ$110,MAX(1,$D51))&gt;INDEX(Kalender!$B$81:$B$110,MAX(1,$D51))),AND($E51&gt;0,INDEX(Kalender!JQ$81:JQ$110,MAX(1,$E51))&gt;INDEX(Kalender!$B$81:$B$110,MAX(1,$E51))),AND($F51&gt;0,INDEX(Kalender!JQ$81:JQ$110,MAX(1,$F51))&gt;INDEX(Kalender!$B$81:$B$110,MAX(1,$F51)))),2,0))</f>
        <v>0</v>
      </c>
      <c r="JR51" s="5" t="n">
        <f aca="false">IF(Kalender!JR51&lt;&gt;1,0,IF(AND($B51&gt;0,INDEX(Kalender!JR$68:JR$77,MAX(1,$B51))&gt;INDEX(Kalender!$B$68:$B$77,MAX(1,$B51))),1,0)+IF(OR(AND($C51&gt;0,INDEX(Kalender!JR$81:JR$110,MAX(1,$C51))&gt;INDEX(Kalender!$B$81:$B$110,MAX(1,$C51))),AND($D51&gt;0,INDEX(Kalender!JR$81:JR$110,MAX(1,$D51))&gt;INDEX(Kalender!$B$81:$B$110,MAX(1,$D51))),AND($E51&gt;0,INDEX(Kalender!JR$81:JR$110,MAX(1,$E51))&gt;INDEX(Kalender!$B$81:$B$110,MAX(1,$E51))),AND($F51&gt;0,INDEX(Kalender!JR$81:JR$110,MAX(1,$F51))&gt;INDEX(Kalender!$B$81:$B$110,MAX(1,$F51)))),2,0))</f>
        <v>0</v>
      </c>
      <c r="JS51" s="5" t="n">
        <f aca="false">IF(Kalender!JS51&lt;&gt;1,0,IF(AND($B51&gt;0,INDEX(Kalender!JS$68:JS$77,MAX(1,$B51))&gt;INDEX(Kalender!$B$68:$B$77,MAX(1,$B51))),1,0)+IF(OR(AND($C51&gt;0,INDEX(Kalender!JS$81:JS$110,MAX(1,$C51))&gt;INDEX(Kalender!$B$81:$B$110,MAX(1,$C51))),AND($D51&gt;0,INDEX(Kalender!JS$81:JS$110,MAX(1,$D51))&gt;INDEX(Kalender!$B$81:$B$110,MAX(1,$D51))),AND($E51&gt;0,INDEX(Kalender!JS$81:JS$110,MAX(1,$E51))&gt;INDEX(Kalender!$B$81:$B$110,MAX(1,$E51))),AND($F51&gt;0,INDEX(Kalender!JS$81:JS$110,MAX(1,$F51))&gt;INDEX(Kalender!$B$81:$B$110,MAX(1,$F51)))),2,0))</f>
        <v>0</v>
      </c>
      <c r="JT51" s="5" t="n">
        <f aca="false">IF(Kalender!JT51&lt;&gt;1,0,IF(AND($B51&gt;0,INDEX(Kalender!JT$68:JT$77,MAX(1,$B51))&gt;INDEX(Kalender!$B$68:$B$77,MAX(1,$B51))),1,0)+IF(OR(AND($C51&gt;0,INDEX(Kalender!JT$81:JT$110,MAX(1,$C51))&gt;INDEX(Kalender!$B$81:$B$110,MAX(1,$C51))),AND($D51&gt;0,INDEX(Kalender!JT$81:JT$110,MAX(1,$D51))&gt;INDEX(Kalender!$B$81:$B$110,MAX(1,$D51))),AND($E51&gt;0,INDEX(Kalender!JT$81:JT$110,MAX(1,$E51))&gt;INDEX(Kalender!$B$81:$B$110,MAX(1,$E51))),AND($F51&gt;0,INDEX(Kalender!JT$81:JT$110,MAX(1,$F51))&gt;INDEX(Kalender!$B$81:$B$110,MAX(1,$F51)))),2,0))</f>
        <v>0</v>
      </c>
      <c r="JU51" s="5" t="n">
        <f aca="false">IF(Kalender!JU51&lt;&gt;1,0,IF(AND($B51&gt;0,INDEX(Kalender!JU$68:JU$77,MAX(1,$B51))&gt;INDEX(Kalender!$B$68:$B$77,MAX(1,$B51))),1,0)+IF(OR(AND($C51&gt;0,INDEX(Kalender!JU$81:JU$110,MAX(1,$C51))&gt;INDEX(Kalender!$B$81:$B$110,MAX(1,$C51))),AND($D51&gt;0,INDEX(Kalender!JU$81:JU$110,MAX(1,$D51))&gt;INDEX(Kalender!$B$81:$B$110,MAX(1,$D51))),AND($E51&gt;0,INDEX(Kalender!JU$81:JU$110,MAX(1,$E51))&gt;INDEX(Kalender!$B$81:$B$110,MAX(1,$E51))),AND($F51&gt;0,INDEX(Kalender!JU$81:JU$110,MAX(1,$F51))&gt;INDEX(Kalender!$B$81:$B$110,MAX(1,$F51)))),2,0))</f>
        <v>0</v>
      </c>
      <c r="JV51" s="5" t="n">
        <f aca="false">IF(Kalender!JV51&lt;&gt;1,0,IF(AND($B51&gt;0,INDEX(Kalender!JV$68:JV$77,MAX(1,$B51))&gt;INDEX(Kalender!$B$68:$B$77,MAX(1,$B51))),1,0)+IF(OR(AND($C51&gt;0,INDEX(Kalender!JV$81:JV$110,MAX(1,$C51))&gt;INDEX(Kalender!$B$81:$B$110,MAX(1,$C51))),AND($D51&gt;0,INDEX(Kalender!JV$81:JV$110,MAX(1,$D51))&gt;INDEX(Kalender!$B$81:$B$110,MAX(1,$D51))),AND($E51&gt;0,INDEX(Kalender!JV$81:JV$110,MAX(1,$E51))&gt;INDEX(Kalender!$B$81:$B$110,MAX(1,$E51))),AND($F51&gt;0,INDEX(Kalender!JV$81:JV$110,MAX(1,$F51))&gt;INDEX(Kalender!$B$81:$B$110,MAX(1,$F51)))),2,0))</f>
        <v>0</v>
      </c>
      <c r="JW51" s="5" t="n">
        <f aca="false">IF(Kalender!JW51&lt;&gt;1,0,IF(AND($B51&gt;0,INDEX(Kalender!JW$68:JW$77,MAX(1,$B51))&gt;INDEX(Kalender!$B$68:$B$77,MAX(1,$B51))),1,0)+IF(OR(AND($C51&gt;0,INDEX(Kalender!JW$81:JW$110,MAX(1,$C51))&gt;INDEX(Kalender!$B$81:$B$110,MAX(1,$C51))),AND($D51&gt;0,INDEX(Kalender!JW$81:JW$110,MAX(1,$D51))&gt;INDEX(Kalender!$B$81:$B$110,MAX(1,$D51))),AND($E51&gt;0,INDEX(Kalender!JW$81:JW$110,MAX(1,$E51))&gt;INDEX(Kalender!$B$81:$B$110,MAX(1,$E51))),AND($F51&gt;0,INDEX(Kalender!JW$81:JW$110,MAX(1,$F51))&gt;INDEX(Kalender!$B$81:$B$110,MAX(1,$F51)))),2,0))</f>
        <v>0</v>
      </c>
      <c r="JX51" s="5" t="n">
        <f aca="false">IF(Kalender!JX51&lt;&gt;1,0,IF(AND($B51&gt;0,INDEX(Kalender!JX$68:JX$77,MAX(1,$B51))&gt;INDEX(Kalender!$B$68:$B$77,MAX(1,$B51))),1,0)+IF(OR(AND($C51&gt;0,INDEX(Kalender!JX$81:JX$110,MAX(1,$C51))&gt;INDEX(Kalender!$B$81:$B$110,MAX(1,$C51))),AND($D51&gt;0,INDEX(Kalender!JX$81:JX$110,MAX(1,$D51))&gt;INDEX(Kalender!$B$81:$B$110,MAX(1,$D51))),AND($E51&gt;0,INDEX(Kalender!JX$81:JX$110,MAX(1,$E51))&gt;INDEX(Kalender!$B$81:$B$110,MAX(1,$E51))),AND($F51&gt;0,INDEX(Kalender!JX$81:JX$110,MAX(1,$F51))&gt;INDEX(Kalender!$B$81:$B$110,MAX(1,$F51)))),2,0))</f>
        <v>0</v>
      </c>
      <c r="JY51" s="5" t="n">
        <f aca="false">IF(Kalender!JY51&lt;&gt;1,0,IF(AND($B51&gt;0,INDEX(Kalender!JY$68:JY$77,MAX(1,$B51))&gt;INDEX(Kalender!$B$68:$B$77,MAX(1,$B51))),1,0)+IF(OR(AND($C51&gt;0,INDEX(Kalender!JY$81:JY$110,MAX(1,$C51))&gt;INDEX(Kalender!$B$81:$B$110,MAX(1,$C51))),AND($D51&gt;0,INDEX(Kalender!JY$81:JY$110,MAX(1,$D51))&gt;INDEX(Kalender!$B$81:$B$110,MAX(1,$D51))),AND($E51&gt;0,INDEX(Kalender!JY$81:JY$110,MAX(1,$E51))&gt;INDEX(Kalender!$B$81:$B$110,MAX(1,$E51))),AND($F51&gt;0,INDEX(Kalender!JY$81:JY$110,MAX(1,$F51))&gt;INDEX(Kalender!$B$81:$B$110,MAX(1,$F51)))),2,0))</f>
        <v>0</v>
      </c>
      <c r="JZ51" s="5" t="n">
        <f aca="false">IF(Kalender!JZ51&lt;&gt;1,0,IF(AND($B51&gt;0,INDEX(Kalender!JZ$68:JZ$77,MAX(1,$B51))&gt;INDEX(Kalender!$B$68:$B$77,MAX(1,$B51))),1,0)+IF(OR(AND($C51&gt;0,INDEX(Kalender!JZ$81:JZ$110,MAX(1,$C51))&gt;INDEX(Kalender!$B$81:$B$110,MAX(1,$C51))),AND($D51&gt;0,INDEX(Kalender!JZ$81:JZ$110,MAX(1,$D51))&gt;INDEX(Kalender!$B$81:$B$110,MAX(1,$D51))),AND($E51&gt;0,INDEX(Kalender!JZ$81:JZ$110,MAX(1,$E51))&gt;INDEX(Kalender!$B$81:$B$110,MAX(1,$E51))),AND($F51&gt;0,INDEX(Kalender!JZ$81:JZ$110,MAX(1,$F51))&gt;INDEX(Kalender!$B$81:$B$110,MAX(1,$F51)))),2,0))</f>
        <v>0</v>
      </c>
      <c r="KA51" s="5" t="n">
        <f aca="false">IF(Kalender!KA51&lt;&gt;1,0,IF(AND($B51&gt;0,INDEX(Kalender!KA$68:KA$77,MAX(1,$B51))&gt;INDEX(Kalender!$B$68:$B$77,MAX(1,$B51))),1,0)+IF(OR(AND($C51&gt;0,INDEX(Kalender!KA$81:KA$110,MAX(1,$C51))&gt;INDEX(Kalender!$B$81:$B$110,MAX(1,$C51))),AND($D51&gt;0,INDEX(Kalender!KA$81:KA$110,MAX(1,$D51))&gt;INDEX(Kalender!$B$81:$B$110,MAX(1,$D51))),AND($E51&gt;0,INDEX(Kalender!KA$81:KA$110,MAX(1,$E51))&gt;INDEX(Kalender!$B$81:$B$110,MAX(1,$E51))),AND($F51&gt;0,INDEX(Kalender!KA$81:KA$110,MAX(1,$F51))&gt;INDEX(Kalender!$B$81:$B$110,MAX(1,$F51)))),2,0))</f>
        <v>0</v>
      </c>
      <c r="KB51" s="5" t="n">
        <f aca="false">IF(Kalender!KB51&lt;&gt;1,0,IF(AND($B51&gt;0,INDEX(Kalender!KB$68:KB$77,MAX(1,$B51))&gt;INDEX(Kalender!$B$68:$B$77,MAX(1,$B51))),1,0)+IF(OR(AND($C51&gt;0,INDEX(Kalender!KB$81:KB$110,MAX(1,$C51))&gt;INDEX(Kalender!$B$81:$B$110,MAX(1,$C51))),AND($D51&gt;0,INDEX(Kalender!KB$81:KB$110,MAX(1,$D51))&gt;INDEX(Kalender!$B$81:$B$110,MAX(1,$D51))),AND($E51&gt;0,INDEX(Kalender!KB$81:KB$110,MAX(1,$E51))&gt;INDEX(Kalender!$B$81:$B$110,MAX(1,$E51))),AND($F51&gt;0,INDEX(Kalender!KB$81:KB$110,MAX(1,$F51))&gt;INDEX(Kalender!$B$81:$B$110,MAX(1,$F51)))),2,0))</f>
        <v>0</v>
      </c>
      <c r="KC51" s="5" t="n">
        <f aca="false">IF(Kalender!KC51&lt;&gt;1,0,IF(AND($B51&gt;0,INDEX(Kalender!KC$68:KC$77,MAX(1,$B51))&gt;INDEX(Kalender!$B$68:$B$77,MAX(1,$B51))),1,0)+IF(OR(AND($C51&gt;0,INDEX(Kalender!KC$81:KC$110,MAX(1,$C51))&gt;INDEX(Kalender!$B$81:$B$110,MAX(1,$C51))),AND($D51&gt;0,INDEX(Kalender!KC$81:KC$110,MAX(1,$D51))&gt;INDEX(Kalender!$B$81:$B$110,MAX(1,$D51))),AND($E51&gt;0,INDEX(Kalender!KC$81:KC$110,MAX(1,$E51))&gt;INDEX(Kalender!$B$81:$B$110,MAX(1,$E51))),AND($F51&gt;0,INDEX(Kalender!KC$81:KC$110,MAX(1,$F51))&gt;INDEX(Kalender!$B$81:$B$110,MAX(1,$F51)))),2,0))</f>
        <v>0</v>
      </c>
      <c r="KD51" s="5" t="n">
        <f aca="false">IF(Kalender!KD51&lt;&gt;1,0,IF(AND($B51&gt;0,INDEX(Kalender!KD$68:KD$77,MAX(1,$B51))&gt;INDEX(Kalender!$B$68:$B$77,MAX(1,$B51))),1,0)+IF(OR(AND($C51&gt;0,INDEX(Kalender!KD$81:KD$110,MAX(1,$C51))&gt;INDEX(Kalender!$B$81:$B$110,MAX(1,$C51))),AND($D51&gt;0,INDEX(Kalender!KD$81:KD$110,MAX(1,$D51))&gt;INDEX(Kalender!$B$81:$B$110,MAX(1,$D51))),AND($E51&gt;0,INDEX(Kalender!KD$81:KD$110,MAX(1,$E51))&gt;INDEX(Kalender!$B$81:$B$110,MAX(1,$E51))),AND($F51&gt;0,INDEX(Kalender!KD$81:KD$110,MAX(1,$F51))&gt;INDEX(Kalender!$B$81:$B$110,MAX(1,$F51)))),2,0))</f>
        <v>0</v>
      </c>
      <c r="KE51" s="5" t="n">
        <f aca="false">IF(Kalender!KE51&lt;&gt;1,0,IF(AND($B51&gt;0,INDEX(Kalender!KE$68:KE$77,MAX(1,$B51))&gt;INDEX(Kalender!$B$68:$B$77,MAX(1,$B51))),1,0)+IF(OR(AND($C51&gt;0,INDEX(Kalender!KE$81:KE$110,MAX(1,$C51))&gt;INDEX(Kalender!$B$81:$B$110,MAX(1,$C51))),AND($D51&gt;0,INDEX(Kalender!KE$81:KE$110,MAX(1,$D51))&gt;INDEX(Kalender!$B$81:$B$110,MAX(1,$D51))),AND($E51&gt;0,INDEX(Kalender!KE$81:KE$110,MAX(1,$E51))&gt;INDEX(Kalender!$B$81:$B$110,MAX(1,$E51))),AND($F51&gt;0,INDEX(Kalender!KE$81:KE$110,MAX(1,$F51))&gt;INDEX(Kalender!$B$81:$B$110,MAX(1,$F51)))),2,0))</f>
        <v>0</v>
      </c>
      <c r="KF51" s="5" t="n">
        <f aca="false">IF(Kalender!KF51&lt;&gt;1,0,IF(AND($B51&gt;0,INDEX(Kalender!KF$68:KF$77,MAX(1,$B51))&gt;INDEX(Kalender!$B$68:$B$77,MAX(1,$B51))),1,0)+IF(OR(AND($C51&gt;0,INDEX(Kalender!KF$81:KF$110,MAX(1,$C51))&gt;INDEX(Kalender!$B$81:$B$110,MAX(1,$C51))),AND($D51&gt;0,INDEX(Kalender!KF$81:KF$110,MAX(1,$D51))&gt;INDEX(Kalender!$B$81:$B$110,MAX(1,$D51))),AND($E51&gt;0,INDEX(Kalender!KF$81:KF$110,MAX(1,$E51))&gt;INDEX(Kalender!$B$81:$B$110,MAX(1,$E51))),AND($F51&gt;0,INDEX(Kalender!KF$81:KF$110,MAX(1,$F51))&gt;INDEX(Kalender!$B$81:$B$110,MAX(1,$F51)))),2,0))</f>
        <v>0</v>
      </c>
      <c r="KG51" s="5" t="n">
        <f aca="false">IF(Kalender!KG51&lt;&gt;1,0,IF(AND($B51&gt;0,INDEX(Kalender!KG$68:KG$77,MAX(1,$B51))&gt;INDEX(Kalender!$B$68:$B$77,MAX(1,$B51))),1,0)+IF(OR(AND($C51&gt;0,INDEX(Kalender!KG$81:KG$110,MAX(1,$C51))&gt;INDEX(Kalender!$B$81:$B$110,MAX(1,$C51))),AND($D51&gt;0,INDEX(Kalender!KG$81:KG$110,MAX(1,$D51))&gt;INDEX(Kalender!$B$81:$B$110,MAX(1,$D51))),AND($E51&gt;0,INDEX(Kalender!KG$81:KG$110,MAX(1,$E51))&gt;INDEX(Kalender!$B$81:$B$110,MAX(1,$E51))),AND($F51&gt;0,INDEX(Kalender!KG$81:KG$110,MAX(1,$F51))&gt;INDEX(Kalender!$B$81:$B$110,MAX(1,$F51)))),2,0))</f>
        <v>0</v>
      </c>
      <c r="KH51" s="5" t="n">
        <f aca="false">IF(Kalender!KH51&lt;&gt;1,0,IF(AND($B51&gt;0,INDEX(Kalender!KH$68:KH$77,MAX(1,$B51))&gt;INDEX(Kalender!$B$68:$B$77,MAX(1,$B51))),1,0)+IF(OR(AND($C51&gt;0,INDEX(Kalender!KH$81:KH$110,MAX(1,$C51))&gt;INDEX(Kalender!$B$81:$B$110,MAX(1,$C51))),AND($D51&gt;0,INDEX(Kalender!KH$81:KH$110,MAX(1,$D51))&gt;INDEX(Kalender!$B$81:$B$110,MAX(1,$D51))),AND($E51&gt;0,INDEX(Kalender!KH$81:KH$110,MAX(1,$E51))&gt;INDEX(Kalender!$B$81:$B$110,MAX(1,$E51))),AND($F51&gt;0,INDEX(Kalender!KH$81:KH$110,MAX(1,$F51))&gt;INDEX(Kalender!$B$81:$B$110,MAX(1,$F51)))),2,0))</f>
        <v>0</v>
      </c>
      <c r="KI51" s="5" t="n">
        <f aca="false">IF(Kalender!KI51&lt;&gt;1,0,IF(AND($B51&gt;0,INDEX(Kalender!KI$68:KI$77,MAX(1,$B51))&gt;INDEX(Kalender!$B$68:$B$77,MAX(1,$B51))),1,0)+IF(OR(AND($C51&gt;0,INDEX(Kalender!KI$81:KI$110,MAX(1,$C51))&gt;INDEX(Kalender!$B$81:$B$110,MAX(1,$C51))),AND($D51&gt;0,INDEX(Kalender!KI$81:KI$110,MAX(1,$D51))&gt;INDEX(Kalender!$B$81:$B$110,MAX(1,$D51))),AND($E51&gt;0,INDEX(Kalender!KI$81:KI$110,MAX(1,$E51))&gt;INDEX(Kalender!$B$81:$B$110,MAX(1,$E51))),AND($F51&gt;0,INDEX(Kalender!KI$81:KI$110,MAX(1,$F51))&gt;INDEX(Kalender!$B$81:$B$110,MAX(1,$F51)))),2,0))</f>
        <v>0</v>
      </c>
      <c r="KJ51" s="5" t="n">
        <f aca="false">IF(Kalender!KJ51&lt;&gt;1,0,IF(AND($B51&gt;0,INDEX(Kalender!KJ$68:KJ$77,MAX(1,$B51))&gt;INDEX(Kalender!$B$68:$B$77,MAX(1,$B51))),1,0)+IF(OR(AND($C51&gt;0,INDEX(Kalender!KJ$81:KJ$110,MAX(1,$C51))&gt;INDEX(Kalender!$B$81:$B$110,MAX(1,$C51))),AND($D51&gt;0,INDEX(Kalender!KJ$81:KJ$110,MAX(1,$D51))&gt;INDEX(Kalender!$B$81:$B$110,MAX(1,$D51))),AND($E51&gt;0,INDEX(Kalender!KJ$81:KJ$110,MAX(1,$E51))&gt;INDEX(Kalender!$B$81:$B$110,MAX(1,$E51))),AND($F51&gt;0,INDEX(Kalender!KJ$81:KJ$110,MAX(1,$F51))&gt;INDEX(Kalender!$B$81:$B$110,MAX(1,$F51)))),2,0))</f>
        <v>0</v>
      </c>
      <c r="KK51" s="5" t="n">
        <f aca="false">IF(Kalender!KK51&lt;&gt;1,0,IF(AND($B51&gt;0,INDEX(Kalender!KK$68:KK$77,MAX(1,$B51))&gt;INDEX(Kalender!$B$68:$B$77,MAX(1,$B51))),1,0)+IF(OR(AND($C51&gt;0,INDEX(Kalender!KK$81:KK$110,MAX(1,$C51))&gt;INDEX(Kalender!$B$81:$B$110,MAX(1,$C51))),AND($D51&gt;0,INDEX(Kalender!KK$81:KK$110,MAX(1,$D51))&gt;INDEX(Kalender!$B$81:$B$110,MAX(1,$D51))),AND($E51&gt;0,INDEX(Kalender!KK$81:KK$110,MAX(1,$E51))&gt;INDEX(Kalender!$B$81:$B$110,MAX(1,$E51))),AND($F51&gt;0,INDEX(Kalender!KK$81:KK$110,MAX(1,$F51))&gt;INDEX(Kalender!$B$81:$B$110,MAX(1,$F51)))),2,0))</f>
        <v>0</v>
      </c>
      <c r="KL51" s="5" t="n">
        <f aca="false">IF(Kalender!KL51&lt;&gt;1,0,IF(AND($B51&gt;0,INDEX(Kalender!KL$68:KL$77,MAX(1,$B51))&gt;INDEX(Kalender!$B$68:$B$77,MAX(1,$B51))),1,0)+IF(OR(AND($C51&gt;0,INDEX(Kalender!KL$81:KL$110,MAX(1,$C51))&gt;INDEX(Kalender!$B$81:$B$110,MAX(1,$C51))),AND($D51&gt;0,INDEX(Kalender!KL$81:KL$110,MAX(1,$D51))&gt;INDEX(Kalender!$B$81:$B$110,MAX(1,$D51))),AND($E51&gt;0,INDEX(Kalender!KL$81:KL$110,MAX(1,$E51))&gt;INDEX(Kalender!$B$81:$B$110,MAX(1,$E51))),AND($F51&gt;0,INDEX(Kalender!KL$81:KL$110,MAX(1,$F51))&gt;INDEX(Kalender!$B$81:$B$110,MAX(1,$F51)))),2,0))</f>
        <v>0</v>
      </c>
      <c r="KM51" s="5" t="n">
        <f aca="false">IF(Kalender!KM51&lt;&gt;1,0,IF(AND($B51&gt;0,INDEX(Kalender!KM$68:KM$77,MAX(1,$B51))&gt;INDEX(Kalender!$B$68:$B$77,MAX(1,$B51))),1,0)+IF(OR(AND($C51&gt;0,INDEX(Kalender!KM$81:KM$110,MAX(1,$C51))&gt;INDEX(Kalender!$B$81:$B$110,MAX(1,$C51))),AND($D51&gt;0,INDEX(Kalender!KM$81:KM$110,MAX(1,$D51))&gt;INDEX(Kalender!$B$81:$B$110,MAX(1,$D51))),AND($E51&gt;0,INDEX(Kalender!KM$81:KM$110,MAX(1,$E51))&gt;INDEX(Kalender!$B$81:$B$110,MAX(1,$E51))),AND($F51&gt;0,INDEX(Kalender!KM$81:KM$110,MAX(1,$F51))&gt;INDEX(Kalender!$B$81:$B$110,MAX(1,$F51)))),2,0))</f>
        <v>0</v>
      </c>
      <c r="KN51" s="5" t="n">
        <f aca="false">IF(Kalender!KN51&lt;&gt;1,0,IF(AND($B51&gt;0,INDEX(Kalender!KN$68:KN$77,MAX(1,$B51))&gt;INDEX(Kalender!$B$68:$B$77,MAX(1,$B51))),1,0)+IF(OR(AND($C51&gt;0,INDEX(Kalender!KN$81:KN$110,MAX(1,$C51))&gt;INDEX(Kalender!$B$81:$B$110,MAX(1,$C51))),AND($D51&gt;0,INDEX(Kalender!KN$81:KN$110,MAX(1,$D51))&gt;INDEX(Kalender!$B$81:$B$110,MAX(1,$D51))),AND($E51&gt;0,INDEX(Kalender!KN$81:KN$110,MAX(1,$E51))&gt;INDEX(Kalender!$B$81:$B$110,MAX(1,$E51))),AND($F51&gt;0,INDEX(Kalender!KN$81:KN$110,MAX(1,$F51))&gt;INDEX(Kalender!$B$81:$B$110,MAX(1,$F51)))),2,0))</f>
        <v>0</v>
      </c>
      <c r="KO51" s="5" t="n">
        <f aca="false">IF(Kalender!KO51&lt;&gt;1,0,IF(AND($B51&gt;0,INDEX(Kalender!KO$68:KO$77,MAX(1,$B51))&gt;INDEX(Kalender!$B$68:$B$77,MAX(1,$B51))),1,0)+IF(OR(AND($C51&gt;0,INDEX(Kalender!KO$81:KO$110,MAX(1,$C51))&gt;INDEX(Kalender!$B$81:$B$110,MAX(1,$C51))),AND($D51&gt;0,INDEX(Kalender!KO$81:KO$110,MAX(1,$D51))&gt;INDEX(Kalender!$B$81:$B$110,MAX(1,$D51))),AND($E51&gt;0,INDEX(Kalender!KO$81:KO$110,MAX(1,$E51))&gt;INDEX(Kalender!$B$81:$B$110,MAX(1,$E51))),AND($F51&gt;0,INDEX(Kalender!KO$81:KO$110,MAX(1,$F51))&gt;INDEX(Kalender!$B$81:$B$110,MAX(1,$F51)))),2,0))</f>
        <v>0</v>
      </c>
      <c r="KP51" s="5" t="n">
        <f aca="false">IF(Kalender!KP51&lt;&gt;1,0,IF(AND($B51&gt;0,INDEX(Kalender!KP$68:KP$77,MAX(1,$B51))&gt;INDEX(Kalender!$B$68:$B$77,MAX(1,$B51))),1,0)+IF(OR(AND($C51&gt;0,INDEX(Kalender!KP$81:KP$110,MAX(1,$C51))&gt;INDEX(Kalender!$B$81:$B$110,MAX(1,$C51))),AND($D51&gt;0,INDEX(Kalender!KP$81:KP$110,MAX(1,$D51))&gt;INDEX(Kalender!$B$81:$B$110,MAX(1,$D51))),AND($E51&gt;0,INDEX(Kalender!KP$81:KP$110,MAX(1,$E51))&gt;INDEX(Kalender!$B$81:$B$110,MAX(1,$E51))),AND($F51&gt;0,INDEX(Kalender!KP$81:KP$110,MAX(1,$F51))&gt;INDEX(Kalender!$B$81:$B$110,MAX(1,$F51)))),2,0))</f>
        <v>0</v>
      </c>
      <c r="KQ51" s="5" t="n">
        <f aca="false">IF(Kalender!KQ51&lt;&gt;1,0,IF(AND($B51&gt;0,INDEX(Kalender!KQ$68:KQ$77,MAX(1,$B51))&gt;INDEX(Kalender!$B$68:$B$77,MAX(1,$B51))),1,0)+IF(OR(AND($C51&gt;0,INDEX(Kalender!KQ$81:KQ$110,MAX(1,$C51))&gt;INDEX(Kalender!$B$81:$B$110,MAX(1,$C51))),AND($D51&gt;0,INDEX(Kalender!KQ$81:KQ$110,MAX(1,$D51))&gt;INDEX(Kalender!$B$81:$B$110,MAX(1,$D51))),AND($E51&gt;0,INDEX(Kalender!KQ$81:KQ$110,MAX(1,$E51))&gt;INDEX(Kalender!$B$81:$B$110,MAX(1,$E51))),AND($F51&gt;0,INDEX(Kalender!KQ$81:KQ$110,MAX(1,$F51))&gt;INDEX(Kalender!$B$81:$B$110,MAX(1,$F51)))),2,0))</f>
        <v>0</v>
      </c>
      <c r="KR51" s="5" t="n">
        <f aca="false">IF(Kalender!KR51&lt;&gt;1,0,IF(AND($B51&gt;0,INDEX(Kalender!KR$68:KR$77,MAX(1,$B51))&gt;INDEX(Kalender!$B$68:$B$77,MAX(1,$B51))),1,0)+IF(OR(AND($C51&gt;0,INDEX(Kalender!KR$81:KR$110,MAX(1,$C51))&gt;INDEX(Kalender!$B$81:$B$110,MAX(1,$C51))),AND($D51&gt;0,INDEX(Kalender!KR$81:KR$110,MAX(1,$D51))&gt;INDEX(Kalender!$B$81:$B$110,MAX(1,$D51))),AND($E51&gt;0,INDEX(Kalender!KR$81:KR$110,MAX(1,$E51))&gt;INDEX(Kalender!$B$81:$B$110,MAX(1,$E51))),AND($F51&gt;0,INDEX(Kalender!KR$81:KR$110,MAX(1,$F51))&gt;INDEX(Kalender!$B$81:$B$110,MAX(1,$F51)))),2,0))</f>
        <v>0</v>
      </c>
      <c r="KS51" s="5" t="n">
        <f aca="false">IF(Kalender!KS51&lt;&gt;1,0,IF(AND($B51&gt;0,INDEX(Kalender!KS$68:KS$77,MAX(1,$B51))&gt;INDEX(Kalender!$B$68:$B$77,MAX(1,$B51))),1,0)+IF(OR(AND($C51&gt;0,INDEX(Kalender!KS$81:KS$110,MAX(1,$C51))&gt;INDEX(Kalender!$B$81:$B$110,MAX(1,$C51))),AND($D51&gt;0,INDEX(Kalender!KS$81:KS$110,MAX(1,$D51))&gt;INDEX(Kalender!$B$81:$B$110,MAX(1,$D51))),AND($E51&gt;0,INDEX(Kalender!KS$81:KS$110,MAX(1,$E51))&gt;INDEX(Kalender!$B$81:$B$110,MAX(1,$E51))),AND($F51&gt;0,INDEX(Kalender!KS$81:KS$110,MAX(1,$F51))&gt;INDEX(Kalender!$B$81:$B$110,MAX(1,$F51)))),2,0))</f>
        <v>0</v>
      </c>
      <c r="KT51" s="5" t="n">
        <f aca="false">IF(Kalender!KT51&lt;&gt;1,0,IF(AND($B51&gt;0,INDEX(Kalender!KT$68:KT$77,MAX(1,$B51))&gt;INDEX(Kalender!$B$68:$B$77,MAX(1,$B51))),1,0)+IF(OR(AND($C51&gt;0,INDEX(Kalender!KT$81:KT$110,MAX(1,$C51))&gt;INDEX(Kalender!$B$81:$B$110,MAX(1,$C51))),AND($D51&gt;0,INDEX(Kalender!KT$81:KT$110,MAX(1,$D51))&gt;INDEX(Kalender!$B$81:$B$110,MAX(1,$D51))),AND($E51&gt;0,INDEX(Kalender!KT$81:KT$110,MAX(1,$E51))&gt;INDEX(Kalender!$B$81:$B$110,MAX(1,$E51))),AND($F51&gt;0,INDEX(Kalender!KT$81:KT$110,MAX(1,$F51))&gt;INDEX(Kalender!$B$81:$B$110,MAX(1,$F51)))),2,0))</f>
        <v>0</v>
      </c>
      <c r="KU51" s="5" t="n">
        <f aca="false">IF(Kalender!KU51&lt;&gt;1,0,IF(AND($B51&gt;0,INDEX(Kalender!KU$68:KU$77,MAX(1,$B51))&gt;INDEX(Kalender!$B$68:$B$77,MAX(1,$B51))),1,0)+IF(OR(AND($C51&gt;0,INDEX(Kalender!KU$81:KU$110,MAX(1,$C51))&gt;INDEX(Kalender!$B$81:$B$110,MAX(1,$C51))),AND($D51&gt;0,INDEX(Kalender!KU$81:KU$110,MAX(1,$D51))&gt;INDEX(Kalender!$B$81:$B$110,MAX(1,$D51))),AND($E51&gt;0,INDEX(Kalender!KU$81:KU$110,MAX(1,$E51))&gt;INDEX(Kalender!$B$81:$B$110,MAX(1,$E51))),AND($F51&gt;0,INDEX(Kalender!KU$81:KU$110,MAX(1,$F51))&gt;INDEX(Kalender!$B$81:$B$110,MAX(1,$F51)))),2,0))</f>
        <v>0</v>
      </c>
      <c r="KV51" s="5" t="n">
        <f aca="false">IF(Kalender!KV51&lt;&gt;1,0,IF(AND($B51&gt;0,INDEX(Kalender!KV$68:KV$77,MAX(1,$B51))&gt;INDEX(Kalender!$B$68:$B$77,MAX(1,$B51))),1,0)+IF(OR(AND($C51&gt;0,INDEX(Kalender!KV$81:KV$110,MAX(1,$C51))&gt;INDEX(Kalender!$B$81:$B$110,MAX(1,$C51))),AND($D51&gt;0,INDEX(Kalender!KV$81:KV$110,MAX(1,$D51))&gt;INDEX(Kalender!$B$81:$B$110,MAX(1,$D51))),AND($E51&gt;0,INDEX(Kalender!KV$81:KV$110,MAX(1,$E51))&gt;INDEX(Kalender!$B$81:$B$110,MAX(1,$E51))),AND($F51&gt;0,INDEX(Kalender!KV$81:KV$110,MAX(1,$F51))&gt;INDEX(Kalender!$B$81:$B$110,MAX(1,$F51)))),2,0))</f>
        <v>0</v>
      </c>
      <c r="KW51" s="5" t="n">
        <f aca="false">IF(Kalender!KW51&lt;&gt;1,0,IF(AND($B51&gt;0,INDEX(Kalender!KW$68:KW$77,MAX(1,$B51))&gt;INDEX(Kalender!$B$68:$B$77,MAX(1,$B51))),1,0)+IF(OR(AND($C51&gt;0,INDEX(Kalender!KW$81:KW$110,MAX(1,$C51))&gt;INDEX(Kalender!$B$81:$B$110,MAX(1,$C51))),AND($D51&gt;0,INDEX(Kalender!KW$81:KW$110,MAX(1,$D51))&gt;INDEX(Kalender!$B$81:$B$110,MAX(1,$D51))),AND($E51&gt;0,INDEX(Kalender!KW$81:KW$110,MAX(1,$E51))&gt;INDEX(Kalender!$B$81:$B$110,MAX(1,$E51))),AND($F51&gt;0,INDEX(Kalender!KW$81:KW$110,MAX(1,$F51))&gt;INDEX(Kalender!$B$81:$B$110,MAX(1,$F51)))),2,0))</f>
        <v>0</v>
      </c>
      <c r="KX51" s="5" t="n">
        <f aca="false">IF(Kalender!KX51&lt;&gt;1,0,IF(AND($B51&gt;0,INDEX(Kalender!KX$68:KX$77,MAX(1,$B51))&gt;INDEX(Kalender!$B$68:$B$77,MAX(1,$B51))),1,0)+IF(OR(AND($C51&gt;0,INDEX(Kalender!KX$81:KX$110,MAX(1,$C51))&gt;INDEX(Kalender!$B$81:$B$110,MAX(1,$C51))),AND($D51&gt;0,INDEX(Kalender!KX$81:KX$110,MAX(1,$D51))&gt;INDEX(Kalender!$B$81:$B$110,MAX(1,$D51))),AND($E51&gt;0,INDEX(Kalender!KX$81:KX$110,MAX(1,$E51))&gt;INDEX(Kalender!$B$81:$B$110,MAX(1,$E51))),AND($F51&gt;0,INDEX(Kalender!KX$81:KX$110,MAX(1,$F51))&gt;INDEX(Kalender!$B$81:$B$110,MAX(1,$F51)))),2,0))</f>
        <v>0</v>
      </c>
      <c r="KY51" s="5" t="n">
        <f aca="false">IF(Kalender!KY51&lt;&gt;1,0,IF(AND($B51&gt;0,INDEX(Kalender!KY$68:KY$77,MAX(1,$B51))&gt;INDEX(Kalender!$B$68:$B$77,MAX(1,$B51))),1,0)+IF(OR(AND($C51&gt;0,INDEX(Kalender!KY$81:KY$110,MAX(1,$C51))&gt;INDEX(Kalender!$B$81:$B$110,MAX(1,$C51))),AND($D51&gt;0,INDEX(Kalender!KY$81:KY$110,MAX(1,$D51))&gt;INDEX(Kalender!$B$81:$B$110,MAX(1,$D51))),AND($E51&gt;0,INDEX(Kalender!KY$81:KY$110,MAX(1,$E51))&gt;INDEX(Kalender!$B$81:$B$110,MAX(1,$E51))),AND($F51&gt;0,INDEX(Kalender!KY$81:KY$110,MAX(1,$F51))&gt;INDEX(Kalender!$B$81:$B$110,MAX(1,$F51)))),2,0))</f>
        <v>0</v>
      </c>
      <c r="KZ51" s="5" t="n">
        <f aca="false">IF(Kalender!KZ51&lt;&gt;1,0,IF(AND($B51&gt;0,INDEX(Kalender!KZ$68:KZ$77,MAX(1,$B51))&gt;INDEX(Kalender!$B$68:$B$77,MAX(1,$B51))),1,0)+IF(OR(AND($C51&gt;0,INDEX(Kalender!KZ$81:KZ$110,MAX(1,$C51))&gt;INDEX(Kalender!$B$81:$B$110,MAX(1,$C51))),AND($D51&gt;0,INDEX(Kalender!KZ$81:KZ$110,MAX(1,$D51))&gt;INDEX(Kalender!$B$81:$B$110,MAX(1,$D51))),AND($E51&gt;0,INDEX(Kalender!KZ$81:KZ$110,MAX(1,$E51))&gt;INDEX(Kalender!$B$81:$B$110,MAX(1,$E51))),AND($F51&gt;0,INDEX(Kalender!KZ$81:KZ$110,MAX(1,$F51))&gt;INDEX(Kalender!$B$81:$B$110,MAX(1,$F51)))),2,0))</f>
        <v>0</v>
      </c>
      <c r="LA51" s="5" t="n">
        <f aca="false">IF(Kalender!LA51&lt;&gt;1,0,IF(AND($B51&gt;0,INDEX(Kalender!LA$68:LA$77,MAX(1,$B51))&gt;INDEX(Kalender!$B$68:$B$77,MAX(1,$B51))),1,0)+IF(OR(AND($C51&gt;0,INDEX(Kalender!LA$81:LA$110,MAX(1,$C51))&gt;INDEX(Kalender!$B$81:$B$110,MAX(1,$C51))),AND($D51&gt;0,INDEX(Kalender!LA$81:LA$110,MAX(1,$D51))&gt;INDEX(Kalender!$B$81:$B$110,MAX(1,$D51))),AND($E51&gt;0,INDEX(Kalender!LA$81:LA$110,MAX(1,$E51))&gt;INDEX(Kalender!$B$81:$B$110,MAX(1,$E51))),AND($F51&gt;0,INDEX(Kalender!LA$81:LA$110,MAX(1,$F51))&gt;INDEX(Kalender!$B$81:$B$110,MAX(1,$F51)))),2,0))</f>
        <v>0</v>
      </c>
      <c r="LB51" s="5" t="n">
        <f aca="false">IF(Kalender!LB51&lt;&gt;1,0,IF(AND($B51&gt;0,INDEX(Kalender!LB$68:LB$77,MAX(1,$B51))&gt;INDEX(Kalender!$B$68:$B$77,MAX(1,$B51))),1,0)+IF(OR(AND($C51&gt;0,INDEX(Kalender!LB$81:LB$110,MAX(1,$C51))&gt;INDEX(Kalender!$B$81:$B$110,MAX(1,$C51))),AND($D51&gt;0,INDEX(Kalender!LB$81:LB$110,MAX(1,$D51))&gt;INDEX(Kalender!$B$81:$B$110,MAX(1,$D51))),AND($E51&gt;0,INDEX(Kalender!LB$81:LB$110,MAX(1,$E51))&gt;INDEX(Kalender!$B$81:$B$110,MAX(1,$E51))),AND($F51&gt;0,INDEX(Kalender!LB$81:LB$110,MAX(1,$F51))&gt;INDEX(Kalender!$B$81:$B$110,MAX(1,$F51)))),2,0))</f>
        <v>0</v>
      </c>
      <c r="LC51" s="5" t="n">
        <f aca="false">IF(Kalender!LC51&lt;&gt;1,0,IF(AND($B51&gt;0,INDEX(Kalender!LC$68:LC$77,MAX(1,$B51))&gt;INDEX(Kalender!$B$68:$B$77,MAX(1,$B51))),1,0)+IF(OR(AND($C51&gt;0,INDEX(Kalender!LC$81:LC$110,MAX(1,$C51))&gt;INDEX(Kalender!$B$81:$B$110,MAX(1,$C51))),AND($D51&gt;0,INDEX(Kalender!LC$81:LC$110,MAX(1,$D51))&gt;INDEX(Kalender!$B$81:$B$110,MAX(1,$D51))),AND($E51&gt;0,INDEX(Kalender!LC$81:LC$110,MAX(1,$E51))&gt;INDEX(Kalender!$B$81:$B$110,MAX(1,$E51))),AND($F51&gt;0,INDEX(Kalender!LC$81:LC$110,MAX(1,$F51))&gt;INDEX(Kalender!$B$81:$B$110,MAX(1,$F51)))),2,0))</f>
        <v>0</v>
      </c>
      <c r="LD51" s="5" t="n">
        <f aca="false">IF(Kalender!LD51&lt;&gt;1,0,IF(AND($B51&gt;0,INDEX(Kalender!LD$68:LD$77,MAX(1,$B51))&gt;INDEX(Kalender!$B$68:$B$77,MAX(1,$B51))),1,0)+IF(OR(AND($C51&gt;0,INDEX(Kalender!LD$81:LD$110,MAX(1,$C51))&gt;INDEX(Kalender!$B$81:$B$110,MAX(1,$C51))),AND($D51&gt;0,INDEX(Kalender!LD$81:LD$110,MAX(1,$D51))&gt;INDEX(Kalender!$B$81:$B$110,MAX(1,$D51))),AND($E51&gt;0,INDEX(Kalender!LD$81:LD$110,MAX(1,$E51))&gt;INDEX(Kalender!$B$81:$B$110,MAX(1,$E51))),AND($F51&gt;0,INDEX(Kalender!LD$81:LD$110,MAX(1,$F51))&gt;INDEX(Kalender!$B$81:$B$110,MAX(1,$F51)))),2,0))</f>
        <v>0</v>
      </c>
      <c r="LE51" s="5" t="n">
        <f aca="false">IF(Kalender!LE51&lt;&gt;1,0,IF(AND($B51&gt;0,INDEX(Kalender!LE$68:LE$77,MAX(1,$B51))&gt;INDEX(Kalender!$B$68:$B$77,MAX(1,$B51))),1,0)+IF(OR(AND($C51&gt;0,INDEX(Kalender!LE$81:LE$110,MAX(1,$C51))&gt;INDEX(Kalender!$B$81:$B$110,MAX(1,$C51))),AND($D51&gt;0,INDEX(Kalender!LE$81:LE$110,MAX(1,$D51))&gt;INDEX(Kalender!$B$81:$B$110,MAX(1,$D51))),AND($E51&gt;0,INDEX(Kalender!LE$81:LE$110,MAX(1,$E51))&gt;INDEX(Kalender!$B$81:$B$110,MAX(1,$E51))),AND($F51&gt;0,INDEX(Kalender!LE$81:LE$110,MAX(1,$F51))&gt;INDEX(Kalender!$B$81:$B$110,MAX(1,$F51)))),2,0))</f>
        <v>0</v>
      </c>
      <c r="LF51" s="5" t="n">
        <f aca="false">IF(Kalender!LF51&lt;&gt;1,0,IF(AND($B51&gt;0,INDEX(Kalender!LF$68:LF$77,MAX(1,$B51))&gt;INDEX(Kalender!$B$68:$B$77,MAX(1,$B51))),1,0)+IF(OR(AND($C51&gt;0,INDEX(Kalender!LF$81:LF$110,MAX(1,$C51))&gt;INDEX(Kalender!$B$81:$B$110,MAX(1,$C51))),AND($D51&gt;0,INDEX(Kalender!LF$81:LF$110,MAX(1,$D51))&gt;INDEX(Kalender!$B$81:$B$110,MAX(1,$D51))),AND($E51&gt;0,INDEX(Kalender!LF$81:LF$110,MAX(1,$E51))&gt;INDEX(Kalender!$B$81:$B$110,MAX(1,$E51))),AND($F51&gt;0,INDEX(Kalender!LF$81:LF$110,MAX(1,$F51))&gt;INDEX(Kalender!$B$81:$B$110,MAX(1,$F51)))),2,0))</f>
        <v>0</v>
      </c>
      <c r="LG51" s="5" t="n">
        <f aca="false">IF(Kalender!LG51&lt;&gt;1,0,IF(AND($B51&gt;0,INDEX(Kalender!LG$68:LG$77,MAX(1,$B51))&gt;INDEX(Kalender!$B$68:$B$77,MAX(1,$B51))),1,0)+IF(OR(AND($C51&gt;0,INDEX(Kalender!LG$81:LG$110,MAX(1,$C51))&gt;INDEX(Kalender!$B$81:$B$110,MAX(1,$C51))),AND($D51&gt;0,INDEX(Kalender!LG$81:LG$110,MAX(1,$D51))&gt;INDEX(Kalender!$B$81:$B$110,MAX(1,$D51))),AND($E51&gt;0,INDEX(Kalender!LG$81:LG$110,MAX(1,$E51))&gt;INDEX(Kalender!$B$81:$B$110,MAX(1,$E51))),AND($F51&gt;0,INDEX(Kalender!LG$81:LG$110,MAX(1,$F51))&gt;INDEX(Kalender!$B$81:$B$110,MAX(1,$F51)))),2,0))</f>
        <v>0</v>
      </c>
      <c r="LH51" s="5" t="n">
        <f aca="false">IF(Kalender!LH51&lt;&gt;1,0,IF(AND($B51&gt;0,INDEX(Kalender!LH$68:LH$77,MAX(1,$B51))&gt;INDEX(Kalender!$B$68:$B$77,MAX(1,$B51))),1,0)+IF(OR(AND($C51&gt;0,INDEX(Kalender!LH$81:LH$110,MAX(1,$C51))&gt;INDEX(Kalender!$B$81:$B$110,MAX(1,$C51))),AND($D51&gt;0,INDEX(Kalender!LH$81:LH$110,MAX(1,$D51))&gt;INDEX(Kalender!$B$81:$B$110,MAX(1,$D51))),AND($E51&gt;0,INDEX(Kalender!LH$81:LH$110,MAX(1,$E51))&gt;INDEX(Kalender!$B$81:$B$110,MAX(1,$E51))),AND($F51&gt;0,INDEX(Kalender!LH$81:LH$110,MAX(1,$F51))&gt;INDEX(Kalender!$B$81:$B$110,MAX(1,$F51)))),2,0))</f>
        <v>0</v>
      </c>
      <c r="LI51" s="5" t="n">
        <f aca="false">IF(Kalender!LI51&lt;&gt;1,0,IF(AND($B51&gt;0,INDEX(Kalender!LI$68:LI$77,MAX(1,$B51))&gt;INDEX(Kalender!$B$68:$B$77,MAX(1,$B51))),1,0)+IF(OR(AND($C51&gt;0,INDEX(Kalender!LI$81:LI$110,MAX(1,$C51))&gt;INDEX(Kalender!$B$81:$B$110,MAX(1,$C51))),AND($D51&gt;0,INDEX(Kalender!LI$81:LI$110,MAX(1,$D51))&gt;INDEX(Kalender!$B$81:$B$110,MAX(1,$D51))),AND($E51&gt;0,INDEX(Kalender!LI$81:LI$110,MAX(1,$E51))&gt;INDEX(Kalender!$B$81:$B$110,MAX(1,$E51))),AND($F51&gt;0,INDEX(Kalender!LI$81:LI$110,MAX(1,$F51))&gt;INDEX(Kalender!$B$81:$B$110,MAX(1,$F51)))),2,0))</f>
        <v>0</v>
      </c>
      <c r="LJ51" s="5" t="n">
        <f aca="false">IF(Kalender!LJ51&lt;&gt;1,0,IF(AND($B51&gt;0,INDEX(Kalender!LJ$68:LJ$77,MAX(1,$B51))&gt;INDEX(Kalender!$B$68:$B$77,MAX(1,$B51))),1,0)+IF(OR(AND($C51&gt;0,INDEX(Kalender!LJ$81:LJ$110,MAX(1,$C51))&gt;INDEX(Kalender!$B$81:$B$110,MAX(1,$C51))),AND($D51&gt;0,INDEX(Kalender!LJ$81:LJ$110,MAX(1,$D51))&gt;INDEX(Kalender!$B$81:$B$110,MAX(1,$D51))),AND($E51&gt;0,INDEX(Kalender!LJ$81:LJ$110,MAX(1,$E51))&gt;INDEX(Kalender!$B$81:$B$110,MAX(1,$E51))),AND($F51&gt;0,INDEX(Kalender!LJ$81:LJ$110,MAX(1,$F51))&gt;INDEX(Kalender!$B$81:$B$110,MAX(1,$F51)))),2,0))</f>
        <v>0</v>
      </c>
      <c r="LK51" s="5" t="n">
        <f aca="false">IF(Kalender!LK51&lt;&gt;1,0,IF(AND($B51&gt;0,INDEX(Kalender!LK$68:LK$77,MAX(1,$B51))&gt;INDEX(Kalender!$B$68:$B$77,MAX(1,$B51))),1,0)+IF(OR(AND($C51&gt;0,INDEX(Kalender!LK$81:LK$110,MAX(1,$C51))&gt;INDEX(Kalender!$B$81:$B$110,MAX(1,$C51))),AND($D51&gt;0,INDEX(Kalender!LK$81:LK$110,MAX(1,$D51))&gt;INDEX(Kalender!$B$81:$B$110,MAX(1,$D51))),AND($E51&gt;0,INDEX(Kalender!LK$81:LK$110,MAX(1,$E51))&gt;INDEX(Kalender!$B$81:$B$110,MAX(1,$E51))),AND($F51&gt;0,INDEX(Kalender!LK$81:LK$110,MAX(1,$F51))&gt;INDEX(Kalender!$B$81:$B$110,MAX(1,$F51)))),2,0))</f>
        <v>0</v>
      </c>
      <c r="LL51" s="5" t="n">
        <f aca="false">IF(Kalender!LL51&lt;&gt;1,0,IF(AND($B51&gt;0,INDEX(Kalender!LL$68:LL$77,MAX(1,$B51))&gt;INDEX(Kalender!$B$68:$B$77,MAX(1,$B51))),1,0)+IF(OR(AND($C51&gt;0,INDEX(Kalender!LL$81:LL$110,MAX(1,$C51))&gt;INDEX(Kalender!$B$81:$B$110,MAX(1,$C51))),AND($D51&gt;0,INDEX(Kalender!LL$81:LL$110,MAX(1,$D51))&gt;INDEX(Kalender!$B$81:$B$110,MAX(1,$D51))),AND($E51&gt;0,INDEX(Kalender!LL$81:LL$110,MAX(1,$E51))&gt;INDEX(Kalender!$B$81:$B$110,MAX(1,$E51))),AND($F51&gt;0,INDEX(Kalender!LL$81:LL$110,MAX(1,$F51))&gt;INDEX(Kalender!$B$81:$B$110,MAX(1,$F51)))),2,0))</f>
        <v>0</v>
      </c>
      <c r="LM51" s="5" t="n">
        <f aca="false">IF(Kalender!LM51&lt;&gt;1,0,IF(AND($B51&gt;0,INDEX(Kalender!LM$68:LM$77,MAX(1,$B51))&gt;INDEX(Kalender!$B$68:$B$77,MAX(1,$B51))),1,0)+IF(OR(AND($C51&gt;0,INDEX(Kalender!LM$81:LM$110,MAX(1,$C51))&gt;INDEX(Kalender!$B$81:$B$110,MAX(1,$C51))),AND($D51&gt;0,INDEX(Kalender!LM$81:LM$110,MAX(1,$D51))&gt;INDEX(Kalender!$B$81:$B$110,MAX(1,$D51))),AND($E51&gt;0,INDEX(Kalender!LM$81:LM$110,MAX(1,$E51))&gt;INDEX(Kalender!$B$81:$B$110,MAX(1,$E51))),AND($F51&gt;0,INDEX(Kalender!LM$81:LM$110,MAX(1,$F51))&gt;INDEX(Kalender!$B$81:$B$110,MAX(1,$F51)))),2,0))</f>
        <v>0</v>
      </c>
      <c r="LN51" s="5" t="n">
        <f aca="false">IF(Kalender!LN51&lt;&gt;1,0,IF(AND($B51&gt;0,INDEX(Kalender!LN$68:LN$77,MAX(1,$B51))&gt;INDEX(Kalender!$B$68:$B$77,MAX(1,$B51))),1,0)+IF(OR(AND($C51&gt;0,INDEX(Kalender!LN$81:LN$110,MAX(1,$C51))&gt;INDEX(Kalender!$B$81:$B$110,MAX(1,$C51))),AND($D51&gt;0,INDEX(Kalender!LN$81:LN$110,MAX(1,$D51))&gt;INDEX(Kalender!$B$81:$B$110,MAX(1,$D51))),AND($E51&gt;0,INDEX(Kalender!LN$81:LN$110,MAX(1,$E51))&gt;INDEX(Kalender!$B$81:$B$110,MAX(1,$E51))),AND($F51&gt;0,INDEX(Kalender!LN$81:LN$110,MAX(1,$F51))&gt;INDEX(Kalender!$B$81:$B$110,MAX(1,$F51)))),2,0))</f>
        <v>0</v>
      </c>
      <c r="LO51" s="5" t="n">
        <f aca="false">IF(Kalender!LO51&lt;&gt;1,0,IF(AND($B51&gt;0,INDEX(Kalender!LO$68:LO$77,MAX(1,$B51))&gt;INDEX(Kalender!$B$68:$B$77,MAX(1,$B51))),1,0)+IF(OR(AND($C51&gt;0,INDEX(Kalender!LO$81:LO$110,MAX(1,$C51))&gt;INDEX(Kalender!$B$81:$B$110,MAX(1,$C51))),AND($D51&gt;0,INDEX(Kalender!LO$81:LO$110,MAX(1,$D51))&gt;INDEX(Kalender!$B$81:$B$110,MAX(1,$D51))),AND($E51&gt;0,INDEX(Kalender!LO$81:LO$110,MAX(1,$E51))&gt;INDEX(Kalender!$B$81:$B$110,MAX(1,$E51))),AND($F51&gt;0,INDEX(Kalender!LO$81:LO$110,MAX(1,$F51))&gt;INDEX(Kalender!$B$81:$B$110,MAX(1,$F51)))),2,0))</f>
        <v>0</v>
      </c>
      <c r="LP51" s="5" t="n">
        <f aca="false">IF(Kalender!LP51&lt;&gt;1,0,IF(AND($B51&gt;0,INDEX(Kalender!LP$68:LP$77,MAX(1,$B51))&gt;INDEX(Kalender!$B$68:$B$77,MAX(1,$B51))),1,0)+IF(OR(AND($C51&gt;0,INDEX(Kalender!LP$81:LP$110,MAX(1,$C51))&gt;INDEX(Kalender!$B$81:$B$110,MAX(1,$C51))),AND($D51&gt;0,INDEX(Kalender!LP$81:LP$110,MAX(1,$D51))&gt;INDEX(Kalender!$B$81:$B$110,MAX(1,$D51))),AND($E51&gt;0,INDEX(Kalender!LP$81:LP$110,MAX(1,$E51))&gt;INDEX(Kalender!$B$81:$B$110,MAX(1,$E51))),AND($F51&gt;0,INDEX(Kalender!LP$81:LP$110,MAX(1,$F51))&gt;INDEX(Kalender!$B$81:$B$110,MAX(1,$F51)))),2,0))</f>
        <v>0</v>
      </c>
      <c r="LQ51" s="5" t="n">
        <f aca="false">IF(Kalender!LQ51&lt;&gt;1,0,IF(AND($B51&gt;0,INDEX(Kalender!LQ$68:LQ$77,MAX(1,$B51))&gt;INDEX(Kalender!$B$68:$B$77,MAX(1,$B51))),1,0)+IF(OR(AND($C51&gt;0,INDEX(Kalender!LQ$81:LQ$110,MAX(1,$C51))&gt;INDEX(Kalender!$B$81:$B$110,MAX(1,$C51))),AND($D51&gt;0,INDEX(Kalender!LQ$81:LQ$110,MAX(1,$D51))&gt;INDEX(Kalender!$B$81:$B$110,MAX(1,$D51))),AND($E51&gt;0,INDEX(Kalender!LQ$81:LQ$110,MAX(1,$E51))&gt;INDEX(Kalender!$B$81:$B$110,MAX(1,$E51))),AND($F51&gt;0,INDEX(Kalender!LQ$81:LQ$110,MAX(1,$F51))&gt;INDEX(Kalender!$B$81:$B$110,MAX(1,$F51)))),2,0))</f>
        <v>0</v>
      </c>
      <c r="LR51" s="5" t="n">
        <f aca="false">IF(Kalender!LR51&lt;&gt;1,0,IF(AND($B51&gt;0,INDEX(Kalender!LR$68:LR$77,MAX(1,$B51))&gt;INDEX(Kalender!$B$68:$B$77,MAX(1,$B51))),1,0)+IF(OR(AND($C51&gt;0,INDEX(Kalender!LR$81:LR$110,MAX(1,$C51))&gt;INDEX(Kalender!$B$81:$B$110,MAX(1,$C51))),AND($D51&gt;0,INDEX(Kalender!LR$81:LR$110,MAX(1,$D51))&gt;INDEX(Kalender!$B$81:$B$110,MAX(1,$D51))),AND($E51&gt;0,INDEX(Kalender!LR$81:LR$110,MAX(1,$E51))&gt;INDEX(Kalender!$B$81:$B$110,MAX(1,$E51))),AND($F51&gt;0,INDEX(Kalender!LR$81:LR$110,MAX(1,$F51))&gt;INDEX(Kalender!$B$81:$B$110,MAX(1,$F51)))),2,0))</f>
        <v>0</v>
      </c>
      <c r="LS51" s="5" t="n">
        <f aca="false">IF(Kalender!LS51&lt;&gt;1,0,IF(AND($B51&gt;0,INDEX(Kalender!LS$68:LS$77,MAX(1,$B51))&gt;INDEX(Kalender!$B$68:$B$77,MAX(1,$B51))),1,0)+IF(OR(AND($C51&gt;0,INDEX(Kalender!LS$81:LS$110,MAX(1,$C51))&gt;INDEX(Kalender!$B$81:$B$110,MAX(1,$C51))),AND($D51&gt;0,INDEX(Kalender!LS$81:LS$110,MAX(1,$D51))&gt;INDEX(Kalender!$B$81:$B$110,MAX(1,$D51))),AND($E51&gt;0,INDEX(Kalender!LS$81:LS$110,MAX(1,$E51))&gt;INDEX(Kalender!$B$81:$B$110,MAX(1,$E51))),AND($F51&gt;0,INDEX(Kalender!LS$81:LS$110,MAX(1,$F51))&gt;INDEX(Kalender!$B$81:$B$110,MAX(1,$F51)))),2,0))</f>
        <v>0</v>
      </c>
      <c r="LT51" s="5" t="n">
        <f aca="false">IF(Kalender!LT51&lt;&gt;1,0,IF(AND($B51&gt;0,INDEX(Kalender!LT$68:LT$77,MAX(1,$B51))&gt;INDEX(Kalender!$B$68:$B$77,MAX(1,$B51))),1,0)+IF(OR(AND($C51&gt;0,INDEX(Kalender!LT$81:LT$110,MAX(1,$C51))&gt;INDEX(Kalender!$B$81:$B$110,MAX(1,$C51))),AND($D51&gt;0,INDEX(Kalender!LT$81:LT$110,MAX(1,$D51))&gt;INDEX(Kalender!$B$81:$B$110,MAX(1,$D51))),AND($E51&gt;0,INDEX(Kalender!LT$81:LT$110,MAX(1,$E51))&gt;INDEX(Kalender!$B$81:$B$110,MAX(1,$E51))),AND($F51&gt;0,INDEX(Kalender!LT$81:LT$110,MAX(1,$F51))&gt;INDEX(Kalender!$B$81:$B$110,MAX(1,$F51)))),2,0))</f>
        <v>0</v>
      </c>
      <c r="LU51" s="5" t="n">
        <f aca="false">IF(Kalender!LU51&lt;&gt;1,0,IF(AND($B51&gt;0,INDEX(Kalender!LU$68:LU$77,MAX(1,$B51))&gt;INDEX(Kalender!$B$68:$B$77,MAX(1,$B51))),1,0)+IF(OR(AND($C51&gt;0,INDEX(Kalender!LU$81:LU$110,MAX(1,$C51))&gt;INDEX(Kalender!$B$81:$B$110,MAX(1,$C51))),AND($D51&gt;0,INDEX(Kalender!LU$81:LU$110,MAX(1,$D51))&gt;INDEX(Kalender!$B$81:$B$110,MAX(1,$D51))),AND($E51&gt;0,INDEX(Kalender!LU$81:LU$110,MAX(1,$E51))&gt;INDEX(Kalender!$B$81:$B$110,MAX(1,$E51))),AND($F51&gt;0,INDEX(Kalender!LU$81:LU$110,MAX(1,$F51))&gt;INDEX(Kalender!$B$81:$B$110,MAX(1,$F51)))),2,0))</f>
        <v>0</v>
      </c>
      <c r="LV51" s="5" t="n">
        <f aca="false">IF(Kalender!LV51&lt;&gt;1,0,IF(AND($B51&gt;0,INDEX(Kalender!LV$68:LV$77,MAX(1,$B51))&gt;INDEX(Kalender!$B$68:$B$77,MAX(1,$B51))),1,0)+IF(OR(AND($C51&gt;0,INDEX(Kalender!LV$81:LV$110,MAX(1,$C51))&gt;INDEX(Kalender!$B$81:$B$110,MAX(1,$C51))),AND($D51&gt;0,INDEX(Kalender!LV$81:LV$110,MAX(1,$D51))&gt;INDEX(Kalender!$B$81:$B$110,MAX(1,$D51))),AND($E51&gt;0,INDEX(Kalender!LV$81:LV$110,MAX(1,$E51))&gt;INDEX(Kalender!$B$81:$B$110,MAX(1,$E51))),AND($F51&gt;0,INDEX(Kalender!LV$81:LV$110,MAX(1,$F51))&gt;INDEX(Kalender!$B$81:$B$110,MAX(1,$F51)))),2,0))</f>
        <v>0</v>
      </c>
      <c r="LW51" s="5" t="n">
        <f aca="false">IF(Kalender!LW51&lt;&gt;1,0,IF(AND($B51&gt;0,INDEX(Kalender!LW$68:LW$77,MAX(1,$B51))&gt;INDEX(Kalender!$B$68:$B$77,MAX(1,$B51))),1,0)+IF(OR(AND($C51&gt;0,INDEX(Kalender!LW$81:LW$110,MAX(1,$C51))&gt;INDEX(Kalender!$B$81:$B$110,MAX(1,$C51))),AND($D51&gt;0,INDEX(Kalender!LW$81:LW$110,MAX(1,$D51))&gt;INDEX(Kalender!$B$81:$B$110,MAX(1,$D51))),AND($E51&gt;0,INDEX(Kalender!LW$81:LW$110,MAX(1,$E51))&gt;INDEX(Kalender!$B$81:$B$110,MAX(1,$E51))),AND($F51&gt;0,INDEX(Kalender!LW$81:LW$110,MAX(1,$F51))&gt;INDEX(Kalender!$B$81:$B$110,MAX(1,$F51)))),2,0))</f>
        <v>0</v>
      </c>
      <c r="LX51" s="5" t="n">
        <f aca="false">IF(Kalender!LX51&lt;&gt;1,0,IF(AND($B51&gt;0,INDEX(Kalender!LX$68:LX$77,MAX(1,$B51))&gt;INDEX(Kalender!$B$68:$B$77,MAX(1,$B51))),1,0)+IF(OR(AND($C51&gt;0,INDEX(Kalender!LX$81:LX$110,MAX(1,$C51))&gt;INDEX(Kalender!$B$81:$B$110,MAX(1,$C51))),AND($D51&gt;0,INDEX(Kalender!LX$81:LX$110,MAX(1,$D51))&gt;INDEX(Kalender!$B$81:$B$110,MAX(1,$D51))),AND($E51&gt;0,INDEX(Kalender!LX$81:LX$110,MAX(1,$E51))&gt;INDEX(Kalender!$B$81:$B$110,MAX(1,$E51))),AND($F51&gt;0,INDEX(Kalender!LX$81:LX$110,MAX(1,$F51))&gt;INDEX(Kalender!$B$81:$B$110,MAX(1,$F51)))),2,0))</f>
        <v>0</v>
      </c>
      <c r="LY51" s="5" t="n">
        <f aca="false">IF(Kalender!LY51&lt;&gt;1,0,IF(AND($B51&gt;0,INDEX(Kalender!LY$68:LY$77,MAX(1,$B51))&gt;INDEX(Kalender!$B$68:$B$77,MAX(1,$B51))),1,0)+IF(OR(AND($C51&gt;0,INDEX(Kalender!LY$81:LY$110,MAX(1,$C51))&gt;INDEX(Kalender!$B$81:$B$110,MAX(1,$C51))),AND($D51&gt;0,INDEX(Kalender!LY$81:LY$110,MAX(1,$D51))&gt;INDEX(Kalender!$B$81:$B$110,MAX(1,$D51))),AND($E51&gt;0,INDEX(Kalender!LY$81:LY$110,MAX(1,$E51))&gt;INDEX(Kalender!$B$81:$B$110,MAX(1,$E51))),AND($F51&gt;0,INDEX(Kalender!LY$81:LY$110,MAX(1,$F51))&gt;INDEX(Kalender!$B$81:$B$110,MAX(1,$F51)))),2,0))</f>
        <v>0</v>
      </c>
      <c r="LZ51" s="5" t="n">
        <f aca="false">IF(Kalender!LZ51&lt;&gt;1,0,IF(AND($B51&gt;0,INDEX(Kalender!LZ$68:LZ$77,MAX(1,$B51))&gt;INDEX(Kalender!$B$68:$B$77,MAX(1,$B51))),1,0)+IF(OR(AND($C51&gt;0,INDEX(Kalender!LZ$81:LZ$110,MAX(1,$C51))&gt;INDEX(Kalender!$B$81:$B$110,MAX(1,$C51))),AND($D51&gt;0,INDEX(Kalender!LZ$81:LZ$110,MAX(1,$D51))&gt;INDEX(Kalender!$B$81:$B$110,MAX(1,$D51))),AND($E51&gt;0,INDEX(Kalender!LZ$81:LZ$110,MAX(1,$E51))&gt;INDEX(Kalender!$B$81:$B$110,MAX(1,$E51))),AND($F51&gt;0,INDEX(Kalender!LZ$81:LZ$110,MAX(1,$F51))&gt;INDEX(Kalender!$B$81:$B$110,MAX(1,$F51)))),2,0))</f>
        <v>0</v>
      </c>
      <c r="MA51" s="5" t="n">
        <f aca="false">IF(Kalender!MA51&lt;&gt;1,0,IF(AND($B51&gt;0,INDEX(Kalender!MA$68:MA$77,MAX(1,$B51))&gt;INDEX(Kalender!$B$68:$B$77,MAX(1,$B51))),1,0)+IF(OR(AND($C51&gt;0,INDEX(Kalender!MA$81:MA$110,MAX(1,$C51))&gt;INDEX(Kalender!$B$81:$B$110,MAX(1,$C51))),AND($D51&gt;0,INDEX(Kalender!MA$81:MA$110,MAX(1,$D51))&gt;INDEX(Kalender!$B$81:$B$110,MAX(1,$D51))),AND($E51&gt;0,INDEX(Kalender!MA$81:MA$110,MAX(1,$E51))&gt;INDEX(Kalender!$B$81:$B$110,MAX(1,$E51))),AND($F51&gt;0,INDEX(Kalender!MA$81:MA$110,MAX(1,$F51))&gt;INDEX(Kalender!$B$81:$B$110,MAX(1,$F51)))),2,0))</f>
        <v>0</v>
      </c>
      <c r="MB51" s="5" t="n">
        <f aca="false">IF(Kalender!MB51&lt;&gt;1,0,IF(AND($B51&gt;0,INDEX(Kalender!MB$68:MB$77,MAX(1,$B51))&gt;INDEX(Kalender!$B$68:$B$77,MAX(1,$B51))),1,0)+IF(OR(AND($C51&gt;0,INDEX(Kalender!MB$81:MB$110,MAX(1,$C51))&gt;INDEX(Kalender!$B$81:$B$110,MAX(1,$C51))),AND($D51&gt;0,INDEX(Kalender!MB$81:MB$110,MAX(1,$D51))&gt;INDEX(Kalender!$B$81:$B$110,MAX(1,$D51))),AND($E51&gt;0,INDEX(Kalender!MB$81:MB$110,MAX(1,$E51))&gt;INDEX(Kalender!$B$81:$B$110,MAX(1,$E51))),AND($F51&gt;0,INDEX(Kalender!MB$81:MB$110,MAX(1,$F51))&gt;INDEX(Kalender!$B$81:$B$110,MAX(1,$F51)))),2,0))</f>
        <v>0</v>
      </c>
      <c r="MC51" s="5" t="n">
        <f aca="false">IF(Kalender!MC51&lt;&gt;1,0,IF(AND($B51&gt;0,INDEX(Kalender!MC$68:MC$77,MAX(1,$B51))&gt;INDEX(Kalender!$B$68:$B$77,MAX(1,$B51))),1,0)+IF(OR(AND($C51&gt;0,INDEX(Kalender!MC$81:MC$110,MAX(1,$C51))&gt;INDEX(Kalender!$B$81:$B$110,MAX(1,$C51))),AND($D51&gt;0,INDEX(Kalender!MC$81:MC$110,MAX(1,$D51))&gt;INDEX(Kalender!$B$81:$B$110,MAX(1,$D51))),AND($E51&gt;0,INDEX(Kalender!MC$81:MC$110,MAX(1,$E51))&gt;INDEX(Kalender!$B$81:$B$110,MAX(1,$E51))),AND($F51&gt;0,INDEX(Kalender!MC$81:MC$110,MAX(1,$F51))&gt;INDEX(Kalender!$B$81:$B$110,MAX(1,$F51)))),2,0))</f>
        <v>0</v>
      </c>
      <c r="MD51" s="5" t="n">
        <f aca="false">IF(Kalender!MD51&lt;&gt;1,0,IF(AND($B51&gt;0,INDEX(Kalender!MD$68:MD$77,MAX(1,$B51))&gt;INDEX(Kalender!$B$68:$B$77,MAX(1,$B51))),1,0)+IF(OR(AND($C51&gt;0,INDEX(Kalender!MD$81:MD$110,MAX(1,$C51))&gt;INDEX(Kalender!$B$81:$B$110,MAX(1,$C51))),AND($D51&gt;0,INDEX(Kalender!MD$81:MD$110,MAX(1,$D51))&gt;INDEX(Kalender!$B$81:$B$110,MAX(1,$D51))),AND($E51&gt;0,INDEX(Kalender!MD$81:MD$110,MAX(1,$E51))&gt;INDEX(Kalender!$B$81:$B$110,MAX(1,$E51))),AND($F51&gt;0,INDEX(Kalender!MD$81:MD$110,MAX(1,$F51))&gt;INDEX(Kalender!$B$81:$B$110,MAX(1,$F51)))),2,0))</f>
        <v>0</v>
      </c>
      <c r="ME51" s="5" t="n">
        <f aca="false">IF(Kalender!ME51&lt;&gt;1,0,IF(AND($B51&gt;0,INDEX(Kalender!ME$68:ME$77,MAX(1,$B51))&gt;INDEX(Kalender!$B$68:$B$77,MAX(1,$B51))),1,0)+IF(OR(AND($C51&gt;0,INDEX(Kalender!ME$81:ME$110,MAX(1,$C51))&gt;INDEX(Kalender!$B$81:$B$110,MAX(1,$C51))),AND($D51&gt;0,INDEX(Kalender!ME$81:ME$110,MAX(1,$D51))&gt;INDEX(Kalender!$B$81:$B$110,MAX(1,$D51))),AND($E51&gt;0,INDEX(Kalender!ME$81:ME$110,MAX(1,$E51))&gt;INDEX(Kalender!$B$81:$B$110,MAX(1,$E51))),AND($F51&gt;0,INDEX(Kalender!ME$81:ME$110,MAX(1,$F51))&gt;INDEX(Kalender!$B$81:$B$110,MAX(1,$F51)))),2,0))</f>
        <v>0</v>
      </c>
      <c r="MF51" s="5" t="n">
        <f aca="false">IF(Kalender!MF51&lt;&gt;1,0,IF(AND($B51&gt;0,INDEX(Kalender!MF$68:MF$77,MAX(1,$B51))&gt;INDEX(Kalender!$B$68:$B$77,MAX(1,$B51))),1,0)+IF(OR(AND($C51&gt;0,INDEX(Kalender!MF$81:MF$110,MAX(1,$C51))&gt;INDEX(Kalender!$B$81:$B$110,MAX(1,$C51))),AND($D51&gt;0,INDEX(Kalender!MF$81:MF$110,MAX(1,$D51))&gt;INDEX(Kalender!$B$81:$B$110,MAX(1,$D51))),AND($E51&gt;0,INDEX(Kalender!MF$81:MF$110,MAX(1,$E51))&gt;INDEX(Kalender!$B$81:$B$110,MAX(1,$E51))),AND($F51&gt;0,INDEX(Kalender!MF$81:MF$110,MAX(1,$F51))&gt;INDEX(Kalender!$B$81:$B$110,MAX(1,$F51)))),2,0))</f>
        <v>0</v>
      </c>
      <c r="MG51" s="5" t="n">
        <f aca="false">IF(Kalender!MG51&lt;&gt;1,0,IF(AND($B51&gt;0,INDEX(Kalender!MG$68:MG$77,MAX(1,$B51))&gt;INDEX(Kalender!$B$68:$B$77,MAX(1,$B51))),1,0)+IF(OR(AND($C51&gt;0,INDEX(Kalender!MG$81:MG$110,MAX(1,$C51))&gt;INDEX(Kalender!$B$81:$B$110,MAX(1,$C51))),AND($D51&gt;0,INDEX(Kalender!MG$81:MG$110,MAX(1,$D51))&gt;INDEX(Kalender!$B$81:$B$110,MAX(1,$D51))),AND($E51&gt;0,INDEX(Kalender!MG$81:MG$110,MAX(1,$E51))&gt;INDEX(Kalender!$B$81:$B$110,MAX(1,$E51))),AND($F51&gt;0,INDEX(Kalender!MG$81:MG$110,MAX(1,$F51))&gt;INDEX(Kalender!$B$81:$B$110,MAX(1,$F51)))),2,0))</f>
        <v>0</v>
      </c>
      <c r="MH51" s="5" t="n">
        <f aca="false">IF(Kalender!MH51&lt;&gt;1,0,IF(AND($B51&gt;0,INDEX(Kalender!MH$68:MH$77,MAX(1,$B51))&gt;INDEX(Kalender!$B$68:$B$77,MAX(1,$B51))),1,0)+IF(OR(AND($C51&gt;0,INDEX(Kalender!MH$81:MH$110,MAX(1,$C51))&gt;INDEX(Kalender!$B$81:$B$110,MAX(1,$C51))),AND($D51&gt;0,INDEX(Kalender!MH$81:MH$110,MAX(1,$D51))&gt;INDEX(Kalender!$B$81:$B$110,MAX(1,$D51))),AND($E51&gt;0,INDEX(Kalender!MH$81:MH$110,MAX(1,$E51))&gt;INDEX(Kalender!$B$81:$B$110,MAX(1,$E51))),AND($F51&gt;0,INDEX(Kalender!MH$81:MH$110,MAX(1,$F51))&gt;INDEX(Kalender!$B$81:$B$110,MAX(1,$F51)))),2,0))</f>
        <v>0</v>
      </c>
      <c r="MI51" s="5" t="n">
        <f aca="false">IF(Kalender!MI51&lt;&gt;1,0,IF(AND($B51&gt;0,INDEX(Kalender!MI$68:MI$77,MAX(1,$B51))&gt;INDEX(Kalender!$B$68:$B$77,MAX(1,$B51))),1,0)+IF(OR(AND($C51&gt;0,INDEX(Kalender!MI$81:MI$110,MAX(1,$C51))&gt;INDEX(Kalender!$B$81:$B$110,MAX(1,$C51))),AND($D51&gt;0,INDEX(Kalender!MI$81:MI$110,MAX(1,$D51))&gt;INDEX(Kalender!$B$81:$B$110,MAX(1,$D51))),AND($E51&gt;0,INDEX(Kalender!MI$81:MI$110,MAX(1,$E51))&gt;INDEX(Kalender!$B$81:$B$110,MAX(1,$E51))),AND($F51&gt;0,INDEX(Kalender!MI$81:MI$110,MAX(1,$F51))&gt;INDEX(Kalender!$B$81:$B$110,MAX(1,$F51)))),2,0))</f>
        <v>0</v>
      </c>
      <c r="MJ51" s="5" t="n">
        <f aca="false">IF(Kalender!MJ51&lt;&gt;1,0,IF(AND($B51&gt;0,INDEX(Kalender!MJ$68:MJ$77,MAX(1,$B51))&gt;INDEX(Kalender!$B$68:$B$77,MAX(1,$B51))),1,0)+IF(OR(AND($C51&gt;0,INDEX(Kalender!MJ$81:MJ$110,MAX(1,$C51))&gt;INDEX(Kalender!$B$81:$B$110,MAX(1,$C51))),AND($D51&gt;0,INDEX(Kalender!MJ$81:MJ$110,MAX(1,$D51))&gt;INDEX(Kalender!$B$81:$B$110,MAX(1,$D51))),AND($E51&gt;0,INDEX(Kalender!MJ$81:MJ$110,MAX(1,$E51))&gt;INDEX(Kalender!$B$81:$B$110,MAX(1,$E51))),AND($F51&gt;0,INDEX(Kalender!MJ$81:MJ$110,MAX(1,$F51))&gt;INDEX(Kalender!$B$81:$B$110,MAX(1,$F51)))),2,0))</f>
        <v>0</v>
      </c>
      <c r="MK51" s="5" t="n">
        <f aca="false">IF(Kalender!MK51&lt;&gt;1,0,IF(AND($B51&gt;0,INDEX(Kalender!MK$68:MK$77,MAX(1,$B51))&gt;INDEX(Kalender!$B$68:$B$77,MAX(1,$B51))),1,0)+IF(OR(AND($C51&gt;0,INDEX(Kalender!MK$81:MK$110,MAX(1,$C51))&gt;INDEX(Kalender!$B$81:$B$110,MAX(1,$C51))),AND($D51&gt;0,INDEX(Kalender!MK$81:MK$110,MAX(1,$D51))&gt;INDEX(Kalender!$B$81:$B$110,MAX(1,$D51))),AND($E51&gt;0,INDEX(Kalender!MK$81:MK$110,MAX(1,$E51))&gt;INDEX(Kalender!$B$81:$B$110,MAX(1,$E51))),AND($F51&gt;0,INDEX(Kalender!MK$81:MK$110,MAX(1,$F51))&gt;INDEX(Kalender!$B$81:$B$110,MAX(1,$F51)))),2,0))</f>
        <v>0</v>
      </c>
      <c r="ML51" s="5" t="n">
        <f aca="false">IF(Kalender!ML51&lt;&gt;1,0,IF(AND($B51&gt;0,INDEX(Kalender!ML$68:ML$77,MAX(1,$B51))&gt;INDEX(Kalender!$B$68:$B$77,MAX(1,$B51))),1,0)+IF(OR(AND($C51&gt;0,INDEX(Kalender!ML$81:ML$110,MAX(1,$C51))&gt;INDEX(Kalender!$B$81:$B$110,MAX(1,$C51))),AND($D51&gt;0,INDEX(Kalender!ML$81:ML$110,MAX(1,$D51))&gt;INDEX(Kalender!$B$81:$B$110,MAX(1,$D51))),AND($E51&gt;0,INDEX(Kalender!ML$81:ML$110,MAX(1,$E51))&gt;INDEX(Kalender!$B$81:$B$110,MAX(1,$E51))),AND($F51&gt;0,INDEX(Kalender!ML$81:ML$110,MAX(1,$F51))&gt;INDEX(Kalender!$B$81:$B$110,MAX(1,$F51)))),2,0))</f>
        <v>0</v>
      </c>
      <c r="MM51" s="5" t="n">
        <f aca="false">IF(Kalender!MM51&lt;&gt;1,0,IF(AND($B51&gt;0,INDEX(Kalender!MM$68:MM$77,MAX(1,$B51))&gt;INDEX(Kalender!$B$68:$B$77,MAX(1,$B51))),1,0)+IF(OR(AND($C51&gt;0,INDEX(Kalender!MM$81:MM$110,MAX(1,$C51))&gt;INDEX(Kalender!$B$81:$B$110,MAX(1,$C51))),AND($D51&gt;0,INDEX(Kalender!MM$81:MM$110,MAX(1,$D51))&gt;INDEX(Kalender!$B$81:$B$110,MAX(1,$D51))),AND($E51&gt;0,INDEX(Kalender!MM$81:MM$110,MAX(1,$E51))&gt;INDEX(Kalender!$B$81:$B$110,MAX(1,$E51))),AND($F51&gt;0,INDEX(Kalender!MM$81:MM$110,MAX(1,$F51))&gt;INDEX(Kalender!$B$81:$B$110,MAX(1,$F51)))),2,0))</f>
        <v>0</v>
      </c>
      <c r="MN51" s="5" t="n">
        <f aca="false">IF(Kalender!MN51&lt;&gt;1,0,IF(AND($B51&gt;0,INDEX(Kalender!MN$68:MN$77,MAX(1,$B51))&gt;INDEX(Kalender!$B$68:$B$77,MAX(1,$B51))),1,0)+IF(OR(AND($C51&gt;0,INDEX(Kalender!MN$81:MN$110,MAX(1,$C51))&gt;INDEX(Kalender!$B$81:$B$110,MAX(1,$C51))),AND($D51&gt;0,INDEX(Kalender!MN$81:MN$110,MAX(1,$D51))&gt;INDEX(Kalender!$B$81:$B$110,MAX(1,$D51))),AND($E51&gt;0,INDEX(Kalender!MN$81:MN$110,MAX(1,$E51))&gt;INDEX(Kalender!$B$81:$B$110,MAX(1,$E51))),AND($F51&gt;0,INDEX(Kalender!MN$81:MN$110,MAX(1,$F51))&gt;INDEX(Kalender!$B$81:$B$110,MAX(1,$F51)))),2,0))</f>
        <v>0</v>
      </c>
      <c r="MO51" s="5" t="n">
        <f aca="false">IF(Kalender!MO51&lt;&gt;1,0,IF(AND($B51&gt;0,INDEX(Kalender!MO$68:MO$77,MAX(1,$B51))&gt;INDEX(Kalender!$B$68:$B$77,MAX(1,$B51))),1,0)+IF(OR(AND($C51&gt;0,INDEX(Kalender!MO$81:MO$110,MAX(1,$C51))&gt;INDEX(Kalender!$B$81:$B$110,MAX(1,$C51))),AND($D51&gt;0,INDEX(Kalender!MO$81:MO$110,MAX(1,$D51))&gt;INDEX(Kalender!$B$81:$B$110,MAX(1,$D51))),AND($E51&gt;0,INDEX(Kalender!MO$81:MO$110,MAX(1,$E51))&gt;INDEX(Kalender!$B$81:$B$110,MAX(1,$E51))),AND($F51&gt;0,INDEX(Kalender!MO$81:MO$110,MAX(1,$F51))&gt;INDEX(Kalender!$B$81:$B$110,MAX(1,$F51)))),2,0))</f>
        <v>0</v>
      </c>
      <c r="MP51" s="5" t="n">
        <f aca="false">IF(Kalender!MP51&lt;&gt;1,0,IF(AND($B51&gt;0,INDEX(Kalender!MP$68:MP$77,MAX(1,$B51))&gt;INDEX(Kalender!$B$68:$B$77,MAX(1,$B51))),1,0)+IF(OR(AND($C51&gt;0,INDEX(Kalender!MP$81:MP$110,MAX(1,$C51))&gt;INDEX(Kalender!$B$81:$B$110,MAX(1,$C51))),AND($D51&gt;0,INDEX(Kalender!MP$81:MP$110,MAX(1,$D51))&gt;INDEX(Kalender!$B$81:$B$110,MAX(1,$D51))),AND($E51&gt;0,INDEX(Kalender!MP$81:MP$110,MAX(1,$E51))&gt;INDEX(Kalender!$B$81:$B$110,MAX(1,$E51))),AND($F51&gt;0,INDEX(Kalender!MP$81:MP$110,MAX(1,$F51))&gt;INDEX(Kalender!$B$81:$B$110,MAX(1,$F51)))),2,0))</f>
        <v>0</v>
      </c>
      <c r="MQ51" s="5" t="n">
        <f aca="false">IF(Kalender!MQ51&lt;&gt;1,0,IF(AND($B51&gt;0,INDEX(Kalender!MQ$68:MQ$77,MAX(1,$B51))&gt;INDEX(Kalender!$B$68:$B$77,MAX(1,$B51))),1,0)+IF(OR(AND($C51&gt;0,INDEX(Kalender!MQ$81:MQ$110,MAX(1,$C51))&gt;INDEX(Kalender!$B$81:$B$110,MAX(1,$C51))),AND($D51&gt;0,INDEX(Kalender!MQ$81:MQ$110,MAX(1,$D51))&gt;INDEX(Kalender!$B$81:$B$110,MAX(1,$D51))),AND($E51&gt;0,INDEX(Kalender!MQ$81:MQ$110,MAX(1,$E51))&gt;INDEX(Kalender!$B$81:$B$110,MAX(1,$E51))),AND($F51&gt;0,INDEX(Kalender!MQ$81:MQ$110,MAX(1,$F51))&gt;INDEX(Kalender!$B$81:$B$110,MAX(1,$F51)))),2,0))</f>
        <v>0</v>
      </c>
      <c r="MR51" s="5" t="n">
        <f aca="false">IF(Kalender!MR51&lt;&gt;1,0,IF(AND($B51&gt;0,INDEX(Kalender!MR$68:MR$77,MAX(1,$B51))&gt;INDEX(Kalender!$B$68:$B$77,MAX(1,$B51))),1,0)+IF(OR(AND($C51&gt;0,INDEX(Kalender!MR$81:MR$110,MAX(1,$C51))&gt;INDEX(Kalender!$B$81:$B$110,MAX(1,$C51))),AND($D51&gt;0,INDEX(Kalender!MR$81:MR$110,MAX(1,$D51))&gt;INDEX(Kalender!$B$81:$B$110,MAX(1,$D51))),AND($E51&gt;0,INDEX(Kalender!MR$81:MR$110,MAX(1,$E51))&gt;INDEX(Kalender!$B$81:$B$110,MAX(1,$E51))),AND($F51&gt;0,INDEX(Kalender!MR$81:MR$110,MAX(1,$F51))&gt;INDEX(Kalender!$B$81:$B$110,MAX(1,$F51)))),2,0))</f>
        <v>0</v>
      </c>
      <c r="MS51" s="5" t="n">
        <f aca="false">IF(Kalender!MS51&lt;&gt;1,0,IF(AND($B51&gt;0,INDEX(Kalender!MS$68:MS$77,MAX(1,$B51))&gt;INDEX(Kalender!$B$68:$B$77,MAX(1,$B51))),1,0)+IF(OR(AND($C51&gt;0,INDEX(Kalender!MS$81:MS$110,MAX(1,$C51))&gt;INDEX(Kalender!$B$81:$B$110,MAX(1,$C51))),AND($D51&gt;0,INDEX(Kalender!MS$81:MS$110,MAX(1,$D51))&gt;INDEX(Kalender!$B$81:$B$110,MAX(1,$D51))),AND($E51&gt;0,INDEX(Kalender!MS$81:MS$110,MAX(1,$E51))&gt;INDEX(Kalender!$B$81:$B$110,MAX(1,$E51))),AND($F51&gt;0,INDEX(Kalender!MS$81:MS$110,MAX(1,$F51))&gt;INDEX(Kalender!$B$81:$B$110,MAX(1,$F51)))),2,0))</f>
        <v>0</v>
      </c>
      <c r="MT51" s="5" t="n">
        <f aca="false">IF(Kalender!MT51&lt;&gt;1,0,IF(AND($B51&gt;0,INDEX(Kalender!MT$68:MT$77,MAX(1,$B51))&gt;INDEX(Kalender!$B$68:$B$77,MAX(1,$B51))),1,0)+IF(OR(AND($C51&gt;0,INDEX(Kalender!MT$81:MT$110,MAX(1,$C51))&gt;INDEX(Kalender!$B$81:$B$110,MAX(1,$C51))),AND($D51&gt;0,INDEX(Kalender!MT$81:MT$110,MAX(1,$D51))&gt;INDEX(Kalender!$B$81:$B$110,MAX(1,$D51))),AND($E51&gt;0,INDEX(Kalender!MT$81:MT$110,MAX(1,$E51))&gt;INDEX(Kalender!$B$81:$B$110,MAX(1,$E51))),AND($F51&gt;0,INDEX(Kalender!MT$81:MT$110,MAX(1,$F51))&gt;INDEX(Kalender!$B$81:$B$110,MAX(1,$F51)))),2,0))</f>
        <v>0</v>
      </c>
      <c r="MU51" s="5" t="n">
        <f aca="false">IF(Kalender!MU51&lt;&gt;1,0,IF(AND($B51&gt;0,INDEX(Kalender!MU$68:MU$77,MAX(1,$B51))&gt;INDEX(Kalender!$B$68:$B$77,MAX(1,$B51))),1,0)+IF(OR(AND($C51&gt;0,INDEX(Kalender!MU$81:MU$110,MAX(1,$C51))&gt;INDEX(Kalender!$B$81:$B$110,MAX(1,$C51))),AND($D51&gt;0,INDEX(Kalender!MU$81:MU$110,MAX(1,$D51))&gt;INDEX(Kalender!$B$81:$B$110,MAX(1,$D51))),AND($E51&gt;0,INDEX(Kalender!MU$81:MU$110,MAX(1,$E51))&gt;INDEX(Kalender!$B$81:$B$110,MAX(1,$E51))),AND($F51&gt;0,INDEX(Kalender!MU$81:MU$110,MAX(1,$F51))&gt;INDEX(Kalender!$B$81:$B$110,MAX(1,$F51)))),2,0))</f>
        <v>0</v>
      </c>
      <c r="MV51" s="5" t="n">
        <f aca="false">IF(Kalender!MV51&lt;&gt;1,0,IF(AND($B51&gt;0,INDEX(Kalender!MV$68:MV$77,MAX(1,$B51))&gt;INDEX(Kalender!$B$68:$B$77,MAX(1,$B51))),1,0)+IF(OR(AND($C51&gt;0,INDEX(Kalender!MV$81:MV$110,MAX(1,$C51))&gt;INDEX(Kalender!$B$81:$B$110,MAX(1,$C51))),AND($D51&gt;0,INDEX(Kalender!MV$81:MV$110,MAX(1,$D51))&gt;INDEX(Kalender!$B$81:$B$110,MAX(1,$D51))),AND($E51&gt;0,INDEX(Kalender!MV$81:MV$110,MAX(1,$E51))&gt;INDEX(Kalender!$B$81:$B$110,MAX(1,$E51))),AND($F51&gt;0,INDEX(Kalender!MV$81:MV$110,MAX(1,$F51))&gt;INDEX(Kalender!$B$81:$B$110,MAX(1,$F51)))),2,0))</f>
        <v>0</v>
      </c>
      <c r="MW51" s="5" t="n">
        <f aca="false">IF(Kalender!MW51&lt;&gt;1,0,IF(AND($B51&gt;0,INDEX(Kalender!MW$68:MW$77,MAX(1,$B51))&gt;INDEX(Kalender!$B$68:$B$77,MAX(1,$B51))),1,0)+IF(OR(AND($C51&gt;0,INDEX(Kalender!MW$81:MW$110,MAX(1,$C51))&gt;INDEX(Kalender!$B$81:$B$110,MAX(1,$C51))),AND($D51&gt;0,INDEX(Kalender!MW$81:MW$110,MAX(1,$D51))&gt;INDEX(Kalender!$B$81:$B$110,MAX(1,$D51))),AND($E51&gt;0,INDEX(Kalender!MW$81:MW$110,MAX(1,$E51))&gt;INDEX(Kalender!$B$81:$B$110,MAX(1,$E51))),AND($F51&gt;0,INDEX(Kalender!MW$81:MW$110,MAX(1,$F51))&gt;INDEX(Kalender!$B$81:$B$110,MAX(1,$F51)))),2,0))</f>
        <v>0</v>
      </c>
      <c r="MX51" s="5" t="n">
        <f aca="false">IF(Kalender!MX51&lt;&gt;1,0,IF(AND($B51&gt;0,INDEX(Kalender!MX$68:MX$77,MAX(1,$B51))&gt;INDEX(Kalender!$B$68:$B$77,MAX(1,$B51))),1,0)+IF(OR(AND($C51&gt;0,INDEX(Kalender!MX$81:MX$110,MAX(1,$C51))&gt;INDEX(Kalender!$B$81:$B$110,MAX(1,$C51))),AND($D51&gt;0,INDEX(Kalender!MX$81:MX$110,MAX(1,$D51))&gt;INDEX(Kalender!$B$81:$B$110,MAX(1,$D51))),AND($E51&gt;0,INDEX(Kalender!MX$81:MX$110,MAX(1,$E51))&gt;INDEX(Kalender!$B$81:$B$110,MAX(1,$E51))),AND($F51&gt;0,INDEX(Kalender!MX$81:MX$110,MAX(1,$F51))&gt;INDEX(Kalender!$B$81:$B$110,MAX(1,$F51)))),2,0))</f>
        <v>0</v>
      </c>
      <c r="MY51" s="5" t="n">
        <f aca="false">IF(Kalender!MY51&lt;&gt;1,0,IF(AND($B51&gt;0,INDEX(Kalender!MY$68:MY$77,MAX(1,$B51))&gt;INDEX(Kalender!$B$68:$B$77,MAX(1,$B51))),1,0)+IF(OR(AND($C51&gt;0,INDEX(Kalender!MY$81:MY$110,MAX(1,$C51))&gt;INDEX(Kalender!$B$81:$B$110,MAX(1,$C51))),AND($D51&gt;0,INDEX(Kalender!MY$81:MY$110,MAX(1,$D51))&gt;INDEX(Kalender!$B$81:$B$110,MAX(1,$D51))),AND($E51&gt;0,INDEX(Kalender!MY$81:MY$110,MAX(1,$E51))&gt;INDEX(Kalender!$B$81:$B$110,MAX(1,$E51))),AND($F51&gt;0,INDEX(Kalender!MY$81:MY$110,MAX(1,$F51))&gt;INDEX(Kalender!$B$81:$B$110,MAX(1,$F51)))),2,0))</f>
        <v>0</v>
      </c>
      <c r="MZ51" s="5" t="n">
        <f aca="false">IF(Kalender!MZ51&lt;&gt;1,0,IF(AND($B51&gt;0,INDEX(Kalender!MZ$68:MZ$77,MAX(1,$B51))&gt;INDEX(Kalender!$B$68:$B$77,MAX(1,$B51))),1,0)+IF(OR(AND($C51&gt;0,INDEX(Kalender!MZ$81:MZ$110,MAX(1,$C51))&gt;INDEX(Kalender!$B$81:$B$110,MAX(1,$C51))),AND($D51&gt;0,INDEX(Kalender!MZ$81:MZ$110,MAX(1,$D51))&gt;INDEX(Kalender!$B$81:$B$110,MAX(1,$D51))),AND($E51&gt;0,INDEX(Kalender!MZ$81:MZ$110,MAX(1,$E51))&gt;INDEX(Kalender!$B$81:$B$110,MAX(1,$E51))),AND($F51&gt;0,INDEX(Kalender!MZ$81:MZ$110,MAX(1,$F51))&gt;INDEX(Kalender!$B$81:$B$110,MAX(1,$F51)))),2,0))</f>
        <v>0</v>
      </c>
      <c r="NA51" s="5" t="n">
        <f aca="false">IF(Kalender!NA51&lt;&gt;1,0,IF(AND($B51&gt;0,INDEX(Kalender!NA$68:NA$77,MAX(1,$B51))&gt;INDEX(Kalender!$B$68:$B$77,MAX(1,$B51))),1,0)+IF(OR(AND($C51&gt;0,INDEX(Kalender!NA$81:NA$110,MAX(1,$C51))&gt;INDEX(Kalender!$B$81:$B$110,MAX(1,$C51))),AND($D51&gt;0,INDEX(Kalender!NA$81:NA$110,MAX(1,$D51))&gt;INDEX(Kalender!$B$81:$B$110,MAX(1,$D51))),AND($E51&gt;0,INDEX(Kalender!NA$81:NA$110,MAX(1,$E51))&gt;INDEX(Kalender!$B$81:$B$110,MAX(1,$E51))),AND($F51&gt;0,INDEX(Kalender!NA$81:NA$110,MAX(1,$F51))&gt;INDEX(Kalender!$B$81:$B$110,MAX(1,$F51)))),2,0))</f>
        <v>0</v>
      </c>
      <c r="NB51" s="5" t="n">
        <f aca="false">IF(Kalender!NB51&lt;&gt;1,0,IF(AND($B51&gt;0,INDEX(Kalender!NB$68:NB$77,MAX(1,$B51))&gt;INDEX(Kalender!$B$68:$B$77,MAX(1,$B51))),1,0)+IF(OR(AND($C51&gt;0,INDEX(Kalender!NB$81:NB$110,MAX(1,$C51))&gt;INDEX(Kalender!$B$81:$B$110,MAX(1,$C51))),AND($D51&gt;0,INDEX(Kalender!NB$81:NB$110,MAX(1,$D51))&gt;INDEX(Kalender!$B$81:$B$110,MAX(1,$D51))),AND($E51&gt;0,INDEX(Kalender!NB$81:NB$110,MAX(1,$E51))&gt;INDEX(Kalender!$B$81:$B$110,MAX(1,$E51))),AND($F51&gt;0,INDEX(Kalender!NB$81:NB$110,MAX(1,$F51))&gt;INDEX(Kalender!$B$81:$B$110,MAX(1,$F51)))),2,0))</f>
        <v>0</v>
      </c>
      <c r="NC51" s="5" t="n">
        <f aca="false">IF(Kalender!NC51&lt;&gt;1,0,IF(AND($B51&gt;0,INDEX(Kalender!NC$68:NC$77,MAX(1,$B51))&gt;INDEX(Kalender!$B$68:$B$77,MAX(1,$B51))),1,0)+IF(OR(AND($C51&gt;0,INDEX(Kalender!NC$81:NC$110,MAX(1,$C51))&gt;INDEX(Kalender!$B$81:$B$110,MAX(1,$C51))),AND($D51&gt;0,INDEX(Kalender!NC$81:NC$110,MAX(1,$D51))&gt;INDEX(Kalender!$B$81:$B$110,MAX(1,$D51))),AND($E51&gt;0,INDEX(Kalender!NC$81:NC$110,MAX(1,$E51))&gt;INDEX(Kalender!$B$81:$B$110,MAX(1,$E51))),AND($F51&gt;0,INDEX(Kalender!NC$81:NC$110,MAX(1,$F51))&gt;INDEX(Kalender!$B$81:$B$110,MAX(1,$F51)))),2,0))</f>
        <v>0</v>
      </c>
      <c r="ND51" s="5" t="n">
        <f aca="false">IF(Kalender!ND51&lt;&gt;1,0,IF(AND($B51&gt;0,INDEX(Kalender!ND$68:ND$77,MAX(1,$B51))&gt;INDEX(Kalender!$B$68:$B$77,MAX(1,$B51))),1,0)+IF(OR(AND($C51&gt;0,INDEX(Kalender!ND$81:ND$110,MAX(1,$C51))&gt;INDEX(Kalender!$B$81:$B$110,MAX(1,$C51))),AND($D51&gt;0,INDEX(Kalender!ND$81:ND$110,MAX(1,$D51))&gt;INDEX(Kalender!$B$81:$B$110,MAX(1,$D51))),AND($E51&gt;0,INDEX(Kalender!ND$81:ND$110,MAX(1,$E51))&gt;INDEX(Kalender!$B$81:$B$110,MAX(1,$E51))),AND($F51&gt;0,INDEX(Kalender!ND$81:ND$110,MAX(1,$F51))&gt;INDEX(Kalender!$B$81:$B$110,MAX(1,$F51)))),2,0))</f>
        <v>0</v>
      </c>
      <c r="NE51" s="5" t="n">
        <f aca="false">IF(Kalender!NE51&lt;&gt;1,0,IF(AND($B51&gt;0,INDEX(Kalender!NE$68:NE$77,MAX(1,$B51))&gt;INDEX(Kalender!$B$68:$B$77,MAX(1,$B51))),1,0)+IF(OR(AND($C51&gt;0,INDEX(Kalender!NE$81:NE$110,MAX(1,$C51))&gt;INDEX(Kalender!$B$81:$B$110,MAX(1,$C51))),AND($D51&gt;0,INDEX(Kalender!NE$81:NE$110,MAX(1,$D51))&gt;INDEX(Kalender!$B$81:$B$110,MAX(1,$D51))),AND($E51&gt;0,INDEX(Kalender!NE$81:NE$110,MAX(1,$E51))&gt;INDEX(Kalender!$B$81:$B$110,MAX(1,$E51))),AND($F51&gt;0,INDEX(Kalender!NE$81:NE$110,MAX(1,$F51))&gt;INDEX(Kalender!$B$81:$B$110,MAX(1,$F51)))),2,0))</f>
        <v>0</v>
      </c>
      <c r="NF51" s="5" t="n">
        <f aca="false">IF(Kalender!NF51&lt;&gt;1,0,IF(AND($B51&gt;0,INDEX(Kalender!NF$68:NF$77,MAX(1,$B51))&gt;INDEX(Kalender!$B$68:$B$77,MAX(1,$B51))),1,0)+IF(OR(AND($C51&gt;0,INDEX(Kalender!NF$81:NF$110,MAX(1,$C51))&gt;INDEX(Kalender!$B$81:$B$110,MAX(1,$C51))),AND($D51&gt;0,INDEX(Kalender!NF$81:NF$110,MAX(1,$D51))&gt;INDEX(Kalender!$B$81:$B$110,MAX(1,$D51))),AND($E51&gt;0,INDEX(Kalender!NF$81:NF$110,MAX(1,$E51))&gt;INDEX(Kalender!$B$81:$B$110,MAX(1,$E51))),AND($F51&gt;0,INDEX(Kalender!NF$81:NF$110,MAX(1,$F51))&gt;INDEX(Kalender!$B$81:$B$110,MAX(1,$F51)))),2,0))</f>
        <v>0</v>
      </c>
      <c r="NG51" s="5" t="n">
        <f aca="false">IF(Kalender!NG51&lt;&gt;1,0,IF(AND($B51&gt;0,INDEX(Kalender!NG$68:NG$77,MAX(1,$B51))&gt;INDEX(Kalender!$B$68:$B$77,MAX(1,$B51))),1,0)+IF(OR(AND($C51&gt;0,INDEX(Kalender!NG$81:NG$110,MAX(1,$C51))&gt;INDEX(Kalender!$B$81:$B$110,MAX(1,$C51))),AND($D51&gt;0,INDEX(Kalender!NG$81:NG$110,MAX(1,$D51))&gt;INDEX(Kalender!$B$81:$B$110,MAX(1,$D51))),AND($E51&gt;0,INDEX(Kalender!NG$81:NG$110,MAX(1,$E51))&gt;INDEX(Kalender!$B$81:$B$110,MAX(1,$E51))),AND($F51&gt;0,INDEX(Kalender!NG$81:NG$110,MAX(1,$F51))&gt;INDEX(Kalender!$B$81:$B$110,MAX(1,$F51)))),2,0))</f>
        <v>0</v>
      </c>
      <c r="NH51" s="5" t="n">
        <f aca="false">IF(Kalender!NH51&lt;&gt;1,0,IF(AND($B51&gt;0,INDEX(Kalender!NH$68:NH$77,MAX(1,$B51))&gt;INDEX(Kalender!$B$68:$B$77,MAX(1,$B51))),1,0)+IF(OR(AND($C51&gt;0,INDEX(Kalender!NH$81:NH$110,MAX(1,$C51))&gt;INDEX(Kalender!$B$81:$B$110,MAX(1,$C51))),AND($D51&gt;0,INDEX(Kalender!NH$81:NH$110,MAX(1,$D51))&gt;INDEX(Kalender!$B$81:$B$110,MAX(1,$D51))),AND($E51&gt;0,INDEX(Kalender!NH$81:NH$110,MAX(1,$E51))&gt;INDEX(Kalender!$B$81:$B$110,MAX(1,$E51))),AND($F51&gt;0,INDEX(Kalender!NH$81:NH$110,MAX(1,$F51))&gt;INDEX(Kalender!$B$81:$B$110,MAX(1,$F51)))),2,0))</f>
        <v>0</v>
      </c>
    </row>
    <row r="52" customFormat="false" ht="15" hidden="false" customHeight="false" outlineLevel="0" collapsed="false">
      <c r="A52" s="5" t="str">
        <f aca="false">Kalender!A52</f>
        <v/>
      </c>
      <c r="B52" s="5" t="n">
        <f aca="false">IFERROR(MATCH(Kalender!$B52,Kalender!$A$68:$A$77,0),0)</f>
        <v>5</v>
      </c>
      <c r="C52" s="5" t="n">
        <f aca="false">IF(Kalender!C52="",0,IFERROR(MATCH(Kalender!C52,Kalender!$A$81:$A$110,0),0))</f>
        <v>0</v>
      </c>
      <c r="D52" s="5" t="n">
        <f aca="false">IF(Kalender!D52="",0,IFERROR(MATCH(Kalender!D52,Kalender!$A$81:$A$110,0),0))</f>
        <v>0</v>
      </c>
      <c r="E52" s="5" t="n">
        <f aca="false">IF(Kalender!E52="",0,IFERROR(MATCH(Kalender!E52,Kalender!$A$81:$A$110,0),0))</f>
        <v>0</v>
      </c>
      <c r="F52" s="5" t="n">
        <f aca="false">IF(Kalender!F52="",0,IFERROR(MATCH(Kalender!F52,Kalender!$A$81:$A$110,0),0))</f>
        <v>0</v>
      </c>
      <c r="G52" s="5" t="n">
        <f aca="false">IF(Kalender!G52&lt;&gt;1,0,IF(AND($B52&gt;0,INDEX(Kalender!G$68:G$77,MAX(1,$B52))&gt;INDEX(Kalender!$B$68:$B$77,MAX(1,$B52))),1,0)+IF(OR(AND($C52&gt;0,INDEX(Kalender!G$81:G$110,MAX(1,$C52))&gt;INDEX(Kalender!$B$81:$B$110,MAX(1,$C52))),AND($D52&gt;0,INDEX(Kalender!G$81:G$110,MAX(1,$D52))&gt;INDEX(Kalender!$B$81:$B$110,MAX(1,$D52))),AND($E52&gt;0,INDEX(Kalender!G$81:G$110,MAX(1,$E52))&gt;INDEX(Kalender!$B$81:$B$110,MAX(1,$E52))),AND($F52&gt;0,INDEX(Kalender!G$81:G$110,MAX(1,$F52))&gt;INDEX(Kalender!$B$81:$B$110,MAX(1,$F52)))),2,0))</f>
        <v>0</v>
      </c>
      <c r="H52" s="5" t="n">
        <f aca="false">IF(Kalender!H52&lt;&gt;1,0,IF(AND($B52&gt;0,INDEX(Kalender!H$68:H$77,MAX(1,$B52))&gt;INDEX(Kalender!$B$68:$B$77,MAX(1,$B52))),1,0)+IF(OR(AND($C52&gt;0,INDEX(Kalender!H$81:H$110,MAX(1,$C52))&gt;INDEX(Kalender!$B$81:$B$110,MAX(1,$C52))),AND($D52&gt;0,INDEX(Kalender!H$81:H$110,MAX(1,$D52))&gt;INDEX(Kalender!$B$81:$B$110,MAX(1,$D52))),AND($E52&gt;0,INDEX(Kalender!H$81:H$110,MAX(1,$E52))&gt;INDEX(Kalender!$B$81:$B$110,MAX(1,$E52))),AND($F52&gt;0,INDEX(Kalender!H$81:H$110,MAX(1,$F52))&gt;INDEX(Kalender!$B$81:$B$110,MAX(1,$F52)))),2,0))</f>
        <v>0</v>
      </c>
      <c r="I52" s="5" t="n">
        <f aca="false">IF(Kalender!I52&lt;&gt;1,0,IF(AND($B52&gt;0,INDEX(Kalender!I$68:I$77,MAX(1,$B52))&gt;INDEX(Kalender!$B$68:$B$77,MAX(1,$B52))),1,0)+IF(OR(AND($C52&gt;0,INDEX(Kalender!I$81:I$110,MAX(1,$C52))&gt;INDEX(Kalender!$B$81:$B$110,MAX(1,$C52))),AND($D52&gt;0,INDEX(Kalender!I$81:I$110,MAX(1,$D52))&gt;INDEX(Kalender!$B$81:$B$110,MAX(1,$D52))),AND($E52&gt;0,INDEX(Kalender!I$81:I$110,MAX(1,$E52))&gt;INDEX(Kalender!$B$81:$B$110,MAX(1,$E52))),AND($F52&gt;0,INDEX(Kalender!I$81:I$110,MAX(1,$F52))&gt;INDEX(Kalender!$B$81:$B$110,MAX(1,$F52)))),2,0))</f>
        <v>0</v>
      </c>
      <c r="J52" s="5" t="n">
        <f aca="false">IF(Kalender!J52&lt;&gt;1,0,IF(AND($B52&gt;0,INDEX(Kalender!J$68:J$77,MAX(1,$B52))&gt;INDEX(Kalender!$B$68:$B$77,MAX(1,$B52))),1,0)+IF(OR(AND($C52&gt;0,INDEX(Kalender!J$81:J$110,MAX(1,$C52))&gt;INDEX(Kalender!$B$81:$B$110,MAX(1,$C52))),AND($D52&gt;0,INDEX(Kalender!J$81:J$110,MAX(1,$D52))&gt;INDEX(Kalender!$B$81:$B$110,MAX(1,$D52))),AND($E52&gt;0,INDEX(Kalender!J$81:J$110,MAX(1,$E52))&gt;INDEX(Kalender!$B$81:$B$110,MAX(1,$E52))),AND($F52&gt;0,INDEX(Kalender!J$81:J$110,MAX(1,$F52))&gt;INDEX(Kalender!$B$81:$B$110,MAX(1,$F52)))),2,0))</f>
        <v>0</v>
      </c>
      <c r="K52" s="5" t="n">
        <f aca="false">IF(Kalender!K52&lt;&gt;1,0,IF(AND($B52&gt;0,INDEX(Kalender!K$68:K$77,MAX(1,$B52))&gt;INDEX(Kalender!$B$68:$B$77,MAX(1,$B52))),1,0)+IF(OR(AND($C52&gt;0,INDEX(Kalender!K$81:K$110,MAX(1,$C52))&gt;INDEX(Kalender!$B$81:$B$110,MAX(1,$C52))),AND($D52&gt;0,INDEX(Kalender!K$81:K$110,MAX(1,$D52))&gt;INDEX(Kalender!$B$81:$B$110,MAX(1,$D52))),AND($E52&gt;0,INDEX(Kalender!K$81:K$110,MAX(1,$E52))&gt;INDEX(Kalender!$B$81:$B$110,MAX(1,$E52))),AND($F52&gt;0,INDEX(Kalender!K$81:K$110,MAX(1,$F52))&gt;INDEX(Kalender!$B$81:$B$110,MAX(1,$F52)))),2,0))</f>
        <v>0</v>
      </c>
      <c r="L52" s="5" t="n">
        <f aca="false">IF(Kalender!L52&lt;&gt;1,0,IF(AND($B52&gt;0,INDEX(Kalender!L$68:L$77,MAX(1,$B52))&gt;INDEX(Kalender!$B$68:$B$77,MAX(1,$B52))),1,0)+IF(OR(AND($C52&gt;0,INDEX(Kalender!L$81:L$110,MAX(1,$C52))&gt;INDEX(Kalender!$B$81:$B$110,MAX(1,$C52))),AND($D52&gt;0,INDEX(Kalender!L$81:L$110,MAX(1,$D52))&gt;INDEX(Kalender!$B$81:$B$110,MAX(1,$D52))),AND($E52&gt;0,INDEX(Kalender!L$81:L$110,MAX(1,$E52))&gt;INDEX(Kalender!$B$81:$B$110,MAX(1,$E52))),AND($F52&gt;0,INDEX(Kalender!L$81:L$110,MAX(1,$F52))&gt;INDEX(Kalender!$B$81:$B$110,MAX(1,$F52)))),2,0))</f>
        <v>0</v>
      </c>
      <c r="M52" s="5" t="n">
        <f aca="false">IF(Kalender!M52&lt;&gt;1,0,IF(AND($B52&gt;0,INDEX(Kalender!M$68:M$77,MAX(1,$B52))&gt;INDEX(Kalender!$B$68:$B$77,MAX(1,$B52))),1,0)+IF(OR(AND($C52&gt;0,INDEX(Kalender!M$81:M$110,MAX(1,$C52))&gt;INDEX(Kalender!$B$81:$B$110,MAX(1,$C52))),AND($D52&gt;0,INDEX(Kalender!M$81:M$110,MAX(1,$D52))&gt;INDEX(Kalender!$B$81:$B$110,MAX(1,$D52))),AND($E52&gt;0,INDEX(Kalender!M$81:M$110,MAX(1,$E52))&gt;INDEX(Kalender!$B$81:$B$110,MAX(1,$E52))),AND($F52&gt;0,INDEX(Kalender!M$81:M$110,MAX(1,$F52))&gt;INDEX(Kalender!$B$81:$B$110,MAX(1,$F52)))),2,0))</f>
        <v>0</v>
      </c>
      <c r="N52" s="5" t="n">
        <f aca="false">IF(Kalender!N52&lt;&gt;1,0,IF(AND($B52&gt;0,INDEX(Kalender!N$68:N$77,MAX(1,$B52))&gt;INDEX(Kalender!$B$68:$B$77,MAX(1,$B52))),1,0)+IF(OR(AND($C52&gt;0,INDEX(Kalender!N$81:N$110,MAX(1,$C52))&gt;INDEX(Kalender!$B$81:$B$110,MAX(1,$C52))),AND($D52&gt;0,INDEX(Kalender!N$81:N$110,MAX(1,$D52))&gt;INDEX(Kalender!$B$81:$B$110,MAX(1,$D52))),AND($E52&gt;0,INDEX(Kalender!N$81:N$110,MAX(1,$E52))&gt;INDEX(Kalender!$B$81:$B$110,MAX(1,$E52))),AND($F52&gt;0,INDEX(Kalender!N$81:N$110,MAX(1,$F52))&gt;INDEX(Kalender!$B$81:$B$110,MAX(1,$F52)))),2,0))</f>
        <v>0</v>
      </c>
      <c r="O52" s="5" t="n">
        <f aca="false">IF(Kalender!O52&lt;&gt;1,0,IF(AND($B52&gt;0,INDEX(Kalender!O$68:O$77,MAX(1,$B52))&gt;INDEX(Kalender!$B$68:$B$77,MAX(1,$B52))),1,0)+IF(OR(AND($C52&gt;0,INDEX(Kalender!O$81:O$110,MAX(1,$C52))&gt;INDEX(Kalender!$B$81:$B$110,MAX(1,$C52))),AND($D52&gt;0,INDEX(Kalender!O$81:O$110,MAX(1,$D52))&gt;INDEX(Kalender!$B$81:$B$110,MAX(1,$D52))),AND($E52&gt;0,INDEX(Kalender!O$81:O$110,MAX(1,$E52))&gt;INDEX(Kalender!$B$81:$B$110,MAX(1,$E52))),AND($F52&gt;0,INDEX(Kalender!O$81:O$110,MAX(1,$F52))&gt;INDEX(Kalender!$B$81:$B$110,MAX(1,$F52)))),2,0))</f>
        <v>0</v>
      </c>
      <c r="P52" s="5" t="n">
        <f aca="false">IF(Kalender!P52&lt;&gt;1,0,IF(AND($B52&gt;0,INDEX(Kalender!P$68:P$77,MAX(1,$B52))&gt;INDEX(Kalender!$B$68:$B$77,MAX(1,$B52))),1,0)+IF(OR(AND($C52&gt;0,INDEX(Kalender!P$81:P$110,MAX(1,$C52))&gt;INDEX(Kalender!$B$81:$B$110,MAX(1,$C52))),AND($D52&gt;0,INDEX(Kalender!P$81:P$110,MAX(1,$D52))&gt;INDEX(Kalender!$B$81:$B$110,MAX(1,$D52))),AND($E52&gt;0,INDEX(Kalender!P$81:P$110,MAX(1,$E52))&gt;INDEX(Kalender!$B$81:$B$110,MAX(1,$E52))),AND($F52&gt;0,INDEX(Kalender!P$81:P$110,MAX(1,$F52))&gt;INDEX(Kalender!$B$81:$B$110,MAX(1,$F52)))),2,0))</f>
        <v>0</v>
      </c>
      <c r="Q52" s="5" t="n">
        <f aca="false">IF(Kalender!Q52&lt;&gt;1,0,IF(AND($B52&gt;0,INDEX(Kalender!Q$68:Q$77,MAX(1,$B52))&gt;INDEX(Kalender!$B$68:$B$77,MAX(1,$B52))),1,0)+IF(OR(AND($C52&gt;0,INDEX(Kalender!Q$81:Q$110,MAX(1,$C52))&gt;INDEX(Kalender!$B$81:$B$110,MAX(1,$C52))),AND($D52&gt;0,INDEX(Kalender!Q$81:Q$110,MAX(1,$D52))&gt;INDEX(Kalender!$B$81:$B$110,MAX(1,$D52))),AND($E52&gt;0,INDEX(Kalender!Q$81:Q$110,MAX(1,$E52))&gt;INDEX(Kalender!$B$81:$B$110,MAX(1,$E52))),AND($F52&gt;0,INDEX(Kalender!Q$81:Q$110,MAX(1,$F52))&gt;INDEX(Kalender!$B$81:$B$110,MAX(1,$F52)))),2,0))</f>
        <v>0</v>
      </c>
      <c r="R52" s="5" t="n">
        <f aca="false">IF(Kalender!R52&lt;&gt;1,0,IF(AND($B52&gt;0,INDEX(Kalender!R$68:R$77,MAX(1,$B52))&gt;INDEX(Kalender!$B$68:$B$77,MAX(1,$B52))),1,0)+IF(OR(AND($C52&gt;0,INDEX(Kalender!R$81:R$110,MAX(1,$C52))&gt;INDEX(Kalender!$B$81:$B$110,MAX(1,$C52))),AND($D52&gt;0,INDEX(Kalender!R$81:R$110,MAX(1,$D52))&gt;INDEX(Kalender!$B$81:$B$110,MAX(1,$D52))),AND($E52&gt;0,INDEX(Kalender!R$81:R$110,MAX(1,$E52))&gt;INDEX(Kalender!$B$81:$B$110,MAX(1,$E52))),AND($F52&gt;0,INDEX(Kalender!R$81:R$110,MAX(1,$F52))&gt;INDEX(Kalender!$B$81:$B$110,MAX(1,$F52)))),2,0))</f>
        <v>0</v>
      </c>
      <c r="S52" s="5" t="n">
        <f aca="false">IF(Kalender!S52&lt;&gt;1,0,IF(AND($B52&gt;0,INDEX(Kalender!S$68:S$77,MAX(1,$B52))&gt;INDEX(Kalender!$B$68:$B$77,MAX(1,$B52))),1,0)+IF(OR(AND($C52&gt;0,INDEX(Kalender!S$81:S$110,MAX(1,$C52))&gt;INDEX(Kalender!$B$81:$B$110,MAX(1,$C52))),AND($D52&gt;0,INDEX(Kalender!S$81:S$110,MAX(1,$D52))&gt;INDEX(Kalender!$B$81:$B$110,MAX(1,$D52))),AND($E52&gt;0,INDEX(Kalender!S$81:S$110,MAX(1,$E52))&gt;INDEX(Kalender!$B$81:$B$110,MAX(1,$E52))),AND($F52&gt;0,INDEX(Kalender!S$81:S$110,MAX(1,$F52))&gt;INDEX(Kalender!$B$81:$B$110,MAX(1,$F52)))),2,0))</f>
        <v>0</v>
      </c>
      <c r="T52" s="5" t="n">
        <f aca="false">IF(Kalender!T52&lt;&gt;1,0,IF(AND($B52&gt;0,INDEX(Kalender!T$68:T$77,MAX(1,$B52))&gt;INDEX(Kalender!$B$68:$B$77,MAX(1,$B52))),1,0)+IF(OR(AND($C52&gt;0,INDEX(Kalender!T$81:T$110,MAX(1,$C52))&gt;INDEX(Kalender!$B$81:$B$110,MAX(1,$C52))),AND($D52&gt;0,INDEX(Kalender!T$81:T$110,MAX(1,$D52))&gt;INDEX(Kalender!$B$81:$B$110,MAX(1,$D52))),AND($E52&gt;0,INDEX(Kalender!T$81:T$110,MAX(1,$E52))&gt;INDEX(Kalender!$B$81:$B$110,MAX(1,$E52))),AND($F52&gt;0,INDEX(Kalender!T$81:T$110,MAX(1,$F52))&gt;INDEX(Kalender!$B$81:$B$110,MAX(1,$F52)))),2,0))</f>
        <v>0</v>
      </c>
      <c r="U52" s="5" t="n">
        <f aca="false">IF(Kalender!U52&lt;&gt;1,0,IF(AND($B52&gt;0,INDEX(Kalender!U$68:U$77,MAX(1,$B52))&gt;INDEX(Kalender!$B$68:$B$77,MAX(1,$B52))),1,0)+IF(OR(AND($C52&gt;0,INDEX(Kalender!U$81:U$110,MAX(1,$C52))&gt;INDEX(Kalender!$B$81:$B$110,MAX(1,$C52))),AND($D52&gt;0,INDEX(Kalender!U$81:U$110,MAX(1,$D52))&gt;INDEX(Kalender!$B$81:$B$110,MAX(1,$D52))),AND($E52&gt;0,INDEX(Kalender!U$81:U$110,MAX(1,$E52))&gt;INDEX(Kalender!$B$81:$B$110,MAX(1,$E52))),AND($F52&gt;0,INDEX(Kalender!U$81:U$110,MAX(1,$F52))&gt;INDEX(Kalender!$B$81:$B$110,MAX(1,$F52)))),2,0))</f>
        <v>0</v>
      </c>
      <c r="V52" s="5" t="n">
        <f aca="false">IF(Kalender!V52&lt;&gt;1,0,IF(AND($B52&gt;0,INDEX(Kalender!V$68:V$77,MAX(1,$B52))&gt;INDEX(Kalender!$B$68:$B$77,MAX(1,$B52))),1,0)+IF(OR(AND($C52&gt;0,INDEX(Kalender!V$81:V$110,MAX(1,$C52))&gt;INDEX(Kalender!$B$81:$B$110,MAX(1,$C52))),AND($D52&gt;0,INDEX(Kalender!V$81:V$110,MAX(1,$D52))&gt;INDEX(Kalender!$B$81:$B$110,MAX(1,$D52))),AND($E52&gt;0,INDEX(Kalender!V$81:V$110,MAX(1,$E52))&gt;INDEX(Kalender!$B$81:$B$110,MAX(1,$E52))),AND($F52&gt;0,INDEX(Kalender!V$81:V$110,MAX(1,$F52))&gt;INDEX(Kalender!$B$81:$B$110,MAX(1,$F52)))),2,0))</f>
        <v>0</v>
      </c>
      <c r="W52" s="5" t="n">
        <f aca="false">IF(Kalender!W52&lt;&gt;1,0,IF(AND($B52&gt;0,INDEX(Kalender!W$68:W$77,MAX(1,$B52))&gt;INDEX(Kalender!$B$68:$B$77,MAX(1,$B52))),1,0)+IF(OR(AND($C52&gt;0,INDEX(Kalender!W$81:W$110,MAX(1,$C52))&gt;INDEX(Kalender!$B$81:$B$110,MAX(1,$C52))),AND($D52&gt;0,INDEX(Kalender!W$81:W$110,MAX(1,$D52))&gt;INDEX(Kalender!$B$81:$B$110,MAX(1,$D52))),AND($E52&gt;0,INDEX(Kalender!W$81:W$110,MAX(1,$E52))&gt;INDEX(Kalender!$B$81:$B$110,MAX(1,$E52))),AND($F52&gt;0,INDEX(Kalender!W$81:W$110,MAX(1,$F52))&gt;INDEX(Kalender!$B$81:$B$110,MAX(1,$F52)))),2,0))</f>
        <v>0</v>
      </c>
      <c r="X52" s="5" t="n">
        <f aca="false">IF(Kalender!X52&lt;&gt;1,0,IF(AND($B52&gt;0,INDEX(Kalender!X$68:X$77,MAX(1,$B52))&gt;INDEX(Kalender!$B$68:$B$77,MAX(1,$B52))),1,0)+IF(OR(AND($C52&gt;0,INDEX(Kalender!X$81:X$110,MAX(1,$C52))&gt;INDEX(Kalender!$B$81:$B$110,MAX(1,$C52))),AND($D52&gt;0,INDEX(Kalender!X$81:X$110,MAX(1,$D52))&gt;INDEX(Kalender!$B$81:$B$110,MAX(1,$D52))),AND($E52&gt;0,INDEX(Kalender!X$81:X$110,MAX(1,$E52))&gt;INDEX(Kalender!$B$81:$B$110,MAX(1,$E52))),AND($F52&gt;0,INDEX(Kalender!X$81:X$110,MAX(1,$F52))&gt;INDEX(Kalender!$B$81:$B$110,MAX(1,$F52)))),2,0))</f>
        <v>0</v>
      </c>
      <c r="Y52" s="5" t="n">
        <f aca="false">IF(Kalender!Y52&lt;&gt;1,0,IF(AND($B52&gt;0,INDEX(Kalender!Y$68:Y$77,MAX(1,$B52))&gt;INDEX(Kalender!$B$68:$B$77,MAX(1,$B52))),1,0)+IF(OR(AND($C52&gt;0,INDEX(Kalender!Y$81:Y$110,MAX(1,$C52))&gt;INDEX(Kalender!$B$81:$B$110,MAX(1,$C52))),AND($D52&gt;0,INDEX(Kalender!Y$81:Y$110,MAX(1,$D52))&gt;INDEX(Kalender!$B$81:$B$110,MAX(1,$D52))),AND($E52&gt;0,INDEX(Kalender!Y$81:Y$110,MAX(1,$E52))&gt;INDEX(Kalender!$B$81:$B$110,MAX(1,$E52))),AND($F52&gt;0,INDEX(Kalender!Y$81:Y$110,MAX(1,$F52))&gt;INDEX(Kalender!$B$81:$B$110,MAX(1,$F52)))),2,0))</f>
        <v>0</v>
      </c>
      <c r="Z52" s="5" t="n">
        <f aca="false">IF(Kalender!Z52&lt;&gt;1,0,IF(AND($B52&gt;0,INDEX(Kalender!Z$68:Z$77,MAX(1,$B52))&gt;INDEX(Kalender!$B$68:$B$77,MAX(1,$B52))),1,0)+IF(OR(AND($C52&gt;0,INDEX(Kalender!Z$81:Z$110,MAX(1,$C52))&gt;INDEX(Kalender!$B$81:$B$110,MAX(1,$C52))),AND($D52&gt;0,INDEX(Kalender!Z$81:Z$110,MAX(1,$D52))&gt;INDEX(Kalender!$B$81:$B$110,MAX(1,$D52))),AND($E52&gt;0,INDEX(Kalender!Z$81:Z$110,MAX(1,$E52))&gt;INDEX(Kalender!$B$81:$B$110,MAX(1,$E52))),AND($F52&gt;0,INDEX(Kalender!Z$81:Z$110,MAX(1,$F52))&gt;INDEX(Kalender!$B$81:$B$110,MAX(1,$F52)))),2,0))</f>
        <v>0</v>
      </c>
      <c r="AA52" s="5" t="n">
        <f aca="false">IF(Kalender!AA52&lt;&gt;1,0,IF(AND($B52&gt;0,INDEX(Kalender!AA$68:AA$77,MAX(1,$B52))&gt;INDEX(Kalender!$B$68:$B$77,MAX(1,$B52))),1,0)+IF(OR(AND($C52&gt;0,INDEX(Kalender!AA$81:AA$110,MAX(1,$C52))&gt;INDEX(Kalender!$B$81:$B$110,MAX(1,$C52))),AND($D52&gt;0,INDEX(Kalender!AA$81:AA$110,MAX(1,$D52))&gt;INDEX(Kalender!$B$81:$B$110,MAX(1,$D52))),AND($E52&gt;0,INDEX(Kalender!AA$81:AA$110,MAX(1,$E52))&gt;INDEX(Kalender!$B$81:$B$110,MAX(1,$E52))),AND($F52&gt;0,INDEX(Kalender!AA$81:AA$110,MAX(1,$F52))&gt;INDEX(Kalender!$B$81:$B$110,MAX(1,$F52)))),2,0))</f>
        <v>0</v>
      </c>
      <c r="AB52" s="5" t="n">
        <f aca="false">IF(Kalender!AB52&lt;&gt;1,0,IF(AND($B52&gt;0,INDEX(Kalender!AB$68:AB$77,MAX(1,$B52))&gt;INDEX(Kalender!$B$68:$B$77,MAX(1,$B52))),1,0)+IF(OR(AND($C52&gt;0,INDEX(Kalender!AB$81:AB$110,MAX(1,$C52))&gt;INDEX(Kalender!$B$81:$B$110,MAX(1,$C52))),AND($D52&gt;0,INDEX(Kalender!AB$81:AB$110,MAX(1,$D52))&gt;INDEX(Kalender!$B$81:$B$110,MAX(1,$D52))),AND($E52&gt;0,INDEX(Kalender!AB$81:AB$110,MAX(1,$E52))&gt;INDEX(Kalender!$B$81:$B$110,MAX(1,$E52))),AND($F52&gt;0,INDEX(Kalender!AB$81:AB$110,MAX(1,$F52))&gt;INDEX(Kalender!$B$81:$B$110,MAX(1,$F52)))),2,0))</f>
        <v>0</v>
      </c>
      <c r="AC52" s="5" t="n">
        <f aca="false">IF(Kalender!AC52&lt;&gt;1,0,IF(AND($B52&gt;0,INDEX(Kalender!AC$68:AC$77,MAX(1,$B52))&gt;INDEX(Kalender!$B$68:$B$77,MAX(1,$B52))),1,0)+IF(OR(AND($C52&gt;0,INDEX(Kalender!AC$81:AC$110,MAX(1,$C52))&gt;INDEX(Kalender!$B$81:$B$110,MAX(1,$C52))),AND($D52&gt;0,INDEX(Kalender!AC$81:AC$110,MAX(1,$D52))&gt;INDEX(Kalender!$B$81:$B$110,MAX(1,$D52))),AND($E52&gt;0,INDEX(Kalender!AC$81:AC$110,MAX(1,$E52))&gt;INDEX(Kalender!$B$81:$B$110,MAX(1,$E52))),AND($F52&gt;0,INDEX(Kalender!AC$81:AC$110,MAX(1,$F52))&gt;INDEX(Kalender!$B$81:$B$110,MAX(1,$F52)))),2,0))</f>
        <v>0</v>
      </c>
      <c r="AD52" s="5" t="n">
        <f aca="false">IF(Kalender!AD52&lt;&gt;1,0,IF(AND($B52&gt;0,INDEX(Kalender!AD$68:AD$77,MAX(1,$B52))&gt;INDEX(Kalender!$B$68:$B$77,MAX(1,$B52))),1,0)+IF(OR(AND($C52&gt;0,INDEX(Kalender!AD$81:AD$110,MAX(1,$C52))&gt;INDEX(Kalender!$B$81:$B$110,MAX(1,$C52))),AND($D52&gt;0,INDEX(Kalender!AD$81:AD$110,MAX(1,$D52))&gt;INDEX(Kalender!$B$81:$B$110,MAX(1,$D52))),AND($E52&gt;0,INDEX(Kalender!AD$81:AD$110,MAX(1,$E52))&gt;INDEX(Kalender!$B$81:$B$110,MAX(1,$E52))),AND($F52&gt;0,INDEX(Kalender!AD$81:AD$110,MAX(1,$F52))&gt;INDEX(Kalender!$B$81:$B$110,MAX(1,$F52)))),2,0))</f>
        <v>0</v>
      </c>
      <c r="AE52" s="5" t="n">
        <f aca="false">IF(Kalender!AE52&lt;&gt;1,0,IF(AND($B52&gt;0,INDEX(Kalender!AE$68:AE$77,MAX(1,$B52))&gt;INDEX(Kalender!$B$68:$B$77,MAX(1,$B52))),1,0)+IF(OR(AND($C52&gt;0,INDEX(Kalender!AE$81:AE$110,MAX(1,$C52))&gt;INDEX(Kalender!$B$81:$B$110,MAX(1,$C52))),AND($D52&gt;0,INDEX(Kalender!AE$81:AE$110,MAX(1,$D52))&gt;INDEX(Kalender!$B$81:$B$110,MAX(1,$D52))),AND($E52&gt;0,INDEX(Kalender!AE$81:AE$110,MAX(1,$E52))&gt;INDEX(Kalender!$B$81:$B$110,MAX(1,$E52))),AND($F52&gt;0,INDEX(Kalender!AE$81:AE$110,MAX(1,$F52))&gt;INDEX(Kalender!$B$81:$B$110,MAX(1,$F52)))),2,0))</f>
        <v>0</v>
      </c>
      <c r="AF52" s="5" t="n">
        <f aca="false">IF(Kalender!AF52&lt;&gt;1,0,IF(AND($B52&gt;0,INDEX(Kalender!AF$68:AF$77,MAX(1,$B52))&gt;INDEX(Kalender!$B$68:$B$77,MAX(1,$B52))),1,0)+IF(OR(AND($C52&gt;0,INDEX(Kalender!AF$81:AF$110,MAX(1,$C52))&gt;INDEX(Kalender!$B$81:$B$110,MAX(1,$C52))),AND($D52&gt;0,INDEX(Kalender!AF$81:AF$110,MAX(1,$D52))&gt;INDEX(Kalender!$B$81:$B$110,MAX(1,$D52))),AND($E52&gt;0,INDEX(Kalender!AF$81:AF$110,MAX(1,$E52))&gt;INDEX(Kalender!$B$81:$B$110,MAX(1,$E52))),AND($F52&gt;0,INDEX(Kalender!AF$81:AF$110,MAX(1,$F52))&gt;INDEX(Kalender!$B$81:$B$110,MAX(1,$F52)))),2,0))</f>
        <v>0</v>
      </c>
      <c r="AG52" s="5" t="n">
        <f aca="false">IF(Kalender!AG52&lt;&gt;1,0,IF(AND($B52&gt;0,INDEX(Kalender!AG$68:AG$77,MAX(1,$B52))&gt;INDEX(Kalender!$B$68:$B$77,MAX(1,$B52))),1,0)+IF(OR(AND($C52&gt;0,INDEX(Kalender!AG$81:AG$110,MAX(1,$C52))&gt;INDEX(Kalender!$B$81:$B$110,MAX(1,$C52))),AND($D52&gt;0,INDEX(Kalender!AG$81:AG$110,MAX(1,$D52))&gt;INDEX(Kalender!$B$81:$B$110,MAX(1,$D52))),AND($E52&gt;0,INDEX(Kalender!AG$81:AG$110,MAX(1,$E52))&gt;INDEX(Kalender!$B$81:$B$110,MAX(1,$E52))),AND($F52&gt;0,INDEX(Kalender!AG$81:AG$110,MAX(1,$F52))&gt;INDEX(Kalender!$B$81:$B$110,MAX(1,$F52)))),2,0))</f>
        <v>0</v>
      </c>
      <c r="AH52" s="5" t="n">
        <f aca="false">IF(Kalender!AH52&lt;&gt;1,0,IF(AND($B52&gt;0,INDEX(Kalender!AH$68:AH$77,MAX(1,$B52))&gt;INDEX(Kalender!$B$68:$B$77,MAX(1,$B52))),1,0)+IF(OR(AND($C52&gt;0,INDEX(Kalender!AH$81:AH$110,MAX(1,$C52))&gt;INDEX(Kalender!$B$81:$B$110,MAX(1,$C52))),AND($D52&gt;0,INDEX(Kalender!AH$81:AH$110,MAX(1,$D52))&gt;INDEX(Kalender!$B$81:$B$110,MAX(1,$D52))),AND($E52&gt;0,INDEX(Kalender!AH$81:AH$110,MAX(1,$E52))&gt;INDEX(Kalender!$B$81:$B$110,MAX(1,$E52))),AND($F52&gt;0,INDEX(Kalender!AH$81:AH$110,MAX(1,$F52))&gt;INDEX(Kalender!$B$81:$B$110,MAX(1,$F52)))),2,0))</f>
        <v>0</v>
      </c>
      <c r="AI52" s="5" t="n">
        <f aca="false">IF(Kalender!AI52&lt;&gt;1,0,IF(AND($B52&gt;0,INDEX(Kalender!AI$68:AI$77,MAX(1,$B52))&gt;INDEX(Kalender!$B$68:$B$77,MAX(1,$B52))),1,0)+IF(OR(AND($C52&gt;0,INDEX(Kalender!AI$81:AI$110,MAX(1,$C52))&gt;INDEX(Kalender!$B$81:$B$110,MAX(1,$C52))),AND($D52&gt;0,INDEX(Kalender!AI$81:AI$110,MAX(1,$D52))&gt;INDEX(Kalender!$B$81:$B$110,MAX(1,$D52))),AND($E52&gt;0,INDEX(Kalender!AI$81:AI$110,MAX(1,$E52))&gt;INDEX(Kalender!$B$81:$B$110,MAX(1,$E52))),AND($F52&gt;0,INDEX(Kalender!AI$81:AI$110,MAX(1,$F52))&gt;INDEX(Kalender!$B$81:$B$110,MAX(1,$F52)))),2,0))</f>
        <v>0</v>
      </c>
      <c r="AJ52" s="5" t="n">
        <f aca="false">IF(Kalender!AJ52&lt;&gt;1,0,IF(AND($B52&gt;0,INDEX(Kalender!AJ$68:AJ$77,MAX(1,$B52))&gt;INDEX(Kalender!$B$68:$B$77,MAX(1,$B52))),1,0)+IF(OR(AND($C52&gt;0,INDEX(Kalender!AJ$81:AJ$110,MAX(1,$C52))&gt;INDEX(Kalender!$B$81:$B$110,MAX(1,$C52))),AND($D52&gt;0,INDEX(Kalender!AJ$81:AJ$110,MAX(1,$D52))&gt;INDEX(Kalender!$B$81:$B$110,MAX(1,$D52))),AND($E52&gt;0,INDEX(Kalender!AJ$81:AJ$110,MAX(1,$E52))&gt;INDEX(Kalender!$B$81:$B$110,MAX(1,$E52))),AND($F52&gt;0,INDEX(Kalender!AJ$81:AJ$110,MAX(1,$F52))&gt;INDEX(Kalender!$B$81:$B$110,MAX(1,$F52)))),2,0))</f>
        <v>0</v>
      </c>
      <c r="AK52" s="5" t="n">
        <f aca="false">IF(Kalender!AK52&lt;&gt;1,0,IF(AND($B52&gt;0,INDEX(Kalender!AK$68:AK$77,MAX(1,$B52))&gt;INDEX(Kalender!$B$68:$B$77,MAX(1,$B52))),1,0)+IF(OR(AND($C52&gt;0,INDEX(Kalender!AK$81:AK$110,MAX(1,$C52))&gt;INDEX(Kalender!$B$81:$B$110,MAX(1,$C52))),AND($D52&gt;0,INDEX(Kalender!AK$81:AK$110,MAX(1,$D52))&gt;INDEX(Kalender!$B$81:$B$110,MAX(1,$D52))),AND($E52&gt;0,INDEX(Kalender!AK$81:AK$110,MAX(1,$E52))&gt;INDEX(Kalender!$B$81:$B$110,MAX(1,$E52))),AND($F52&gt;0,INDEX(Kalender!AK$81:AK$110,MAX(1,$F52))&gt;INDEX(Kalender!$B$81:$B$110,MAX(1,$F52)))),2,0))</f>
        <v>0</v>
      </c>
      <c r="AL52" s="5" t="n">
        <f aca="false">IF(Kalender!AL52&lt;&gt;1,0,IF(AND($B52&gt;0,INDEX(Kalender!AL$68:AL$77,MAX(1,$B52))&gt;INDEX(Kalender!$B$68:$B$77,MAX(1,$B52))),1,0)+IF(OR(AND($C52&gt;0,INDEX(Kalender!AL$81:AL$110,MAX(1,$C52))&gt;INDEX(Kalender!$B$81:$B$110,MAX(1,$C52))),AND($D52&gt;0,INDEX(Kalender!AL$81:AL$110,MAX(1,$D52))&gt;INDEX(Kalender!$B$81:$B$110,MAX(1,$D52))),AND($E52&gt;0,INDEX(Kalender!AL$81:AL$110,MAX(1,$E52))&gt;INDEX(Kalender!$B$81:$B$110,MAX(1,$E52))),AND($F52&gt;0,INDEX(Kalender!AL$81:AL$110,MAX(1,$F52))&gt;INDEX(Kalender!$B$81:$B$110,MAX(1,$F52)))),2,0))</f>
        <v>0</v>
      </c>
      <c r="AM52" s="5" t="n">
        <f aca="false">IF(Kalender!AM52&lt;&gt;1,0,IF(AND($B52&gt;0,INDEX(Kalender!AM$68:AM$77,MAX(1,$B52))&gt;INDEX(Kalender!$B$68:$B$77,MAX(1,$B52))),1,0)+IF(OR(AND($C52&gt;0,INDEX(Kalender!AM$81:AM$110,MAX(1,$C52))&gt;INDEX(Kalender!$B$81:$B$110,MAX(1,$C52))),AND($D52&gt;0,INDEX(Kalender!AM$81:AM$110,MAX(1,$D52))&gt;INDEX(Kalender!$B$81:$B$110,MAX(1,$D52))),AND($E52&gt;0,INDEX(Kalender!AM$81:AM$110,MAX(1,$E52))&gt;INDEX(Kalender!$B$81:$B$110,MAX(1,$E52))),AND($F52&gt;0,INDEX(Kalender!AM$81:AM$110,MAX(1,$F52))&gt;INDEX(Kalender!$B$81:$B$110,MAX(1,$F52)))),2,0))</f>
        <v>0</v>
      </c>
      <c r="AN52" s="5" t="n">
        <f aca="false">IF(Kalender!AN52&lt;&gt;1,0,IF(AND($B52&gt;0,INDEX(Kalender!AN$68:AN$77,MAX(1,$B52))&gt;INDEX(Kalender!$B$68:$B$77,MAX(1,$B52))),1,0)+IF(OR(AND($C52&gt;0,INDEX(Kalender!AN$81:AN$110,MAX(1,$C52))&gt;INDEX(Kalender!$B$81:$B$110,MAX(1,$C52))),AND($D52&gt;0,INDEX(Kalender!AN$81:AN$110,MAX(1,$D52))&gt;INDEX(Kalender!$B$81:$B$110,MAX(1,$D52))),AND($E52&gt;0,INDEX(Kalender!AN$81:AN$110,MAX(1,$E52))&gt;INDEX(Kalender!$B$81:$B$110,MAX(1,$E52))),AND($F52&gt;0,INDEX(Kalender!AN$81:AN$110,MAX(1,$F52))&gt;INDEX(Kalender!$B$81:$B$110,MAX(1,$F52)))),2,0))</f>
        <v>0</v>
      </c>
      <c r="AO52" s="5" t="n">
        <f aca="false">IF(Kalender!AO52&lt;&gt;1,0,IF(AND($B52&gt;0,INDEX(Kalender!AO$68:AO$77,MAX(1,$B52))&gt;INDEX(Kalender!$B$68:$B$77,MAX(1,$B52))),1,0)+IF(OR(AND($C52&gt;0,INDEX(Kalender!AO$81:AO$110,MAX(1,$C52))&gt;INDEX(Kalender!$B$81:$B$110,MAX(1,$C52))),AND($D52&gt;0,INDEX(Kalender!AO$81:AO$110,MAX(1,$D52))&gt;INDEX(Kalender!$B$81:$B$110,MAX(1,$D52))),AND($E52&gt;0,INDEX(Kalender!AO$81:AO$110,MAX(1,$E52))&gt;INDEX(Kalender!$B$81:$B$110,MAX(1,$E52))),AND($F52&gt;0,INDEX(Kalender!AO$81:AO$110,MAX(1,$F52))&gt;INDEX(Kalender!$B$81:$B$110,MAX(1,$F52)))),2,0))</f>
        <v>0</v>
      </c>
      <c r="AP52" s="5" t="n">
        <f aca="false">IF(Kalender!AP52&lt;&gt;1,0,IF(AND($B52&gt;0,INDEX(Kalender!AP$68:AP$77,MAX(1,$B52))&gt;INDEX(Kalender!$B$68:$B$77,MAX(1,$B52))),1,0)+IF(OR(AND($C52&gt;0,INDEX(Kalender!AP$81:AP$110,MAX(1,$C52))&gt;INDEX(Kalender!$B$81:$B$110,MAX(1,$C52))),AND($D52&gt;0,INDEX(Kalender!AP$81:AP$110,MAX(1,$D52))&gt;INDEX(Kalender!$B$81:$B$110,MAX(1,$D52))),AND($E52&gt;0,INDEX(Kalender!AP$81:AP$110,MAX(1,$E52))&gt;INDEX(Kalender!$B$81:$B$110,MAX(1,$E52))),AND($F52&gt;0,INDEX(Kalender!AP$81:AP$110,MAX(1,$F52))&gt;INDEX(Kalender!$B$81:$B$110,MAX(1,$F52)))),2,0))</f>
        <v>0</v>
      </c>
      <c r="AQ52" s="5" t="n">
        <f aca="false">IF(Kalender!AQ52&lt;&gt;1,0,IF(AND($B52&gt;0,INDEX(Kalender!AQ$68:AQ$77,MAX(1,$B52))&gt;INDEX(Kalender!$B$68:$B$77,MAX(1,$B52))),1,0)+IF(OR(AND($C52&gt;0,INDEX(Kalender!AQ$81:AQ$110,MAX(1,$C52))&gt;INDEX(Kalender!$B$81:$B$110,MAX(1,$C52))),AND($D52&gt;0,INDEX(Kalender!AQ$81:AQ$110,MAX(1,$D52))&gt;INDEX(Kalender!$B$81:$B$110,MAX(1,$D52))),AND($E52&gt;0,INDEX(Kalender!AQ$81:AQ$110,MAX(1,$E52))&gt;INDEX(Kalender!$B$81:$B$110,MAX(1,$E52))),AND($F52&gt;0,INDEX(Kalender!AQ$81:AQ$110,MAX(1,$F52))&gt;INDEX(Kalender!$B$81:$B$110,MAX(1,$F52)))),2,0))</f>
        <v>0</v>
      </c>
      <c r="AR52" s="5" t="n">
        <f aca="false">IF(Kalender!AR52&lt;&gt;1,0,IF(AND($B52&gt;0,INDEX(Kalender!AR$68:AR$77,MAX(1,$B52))&gt;INDEX(Kalender!$B$68:$B$77,MAX(1,$B52))),1,0)+IF(OR(AND($C52&gt;0,INDEX(Kalender!AR$81:AR$110,MAX(1,$C52))&gt;INDEX(Kalender!$B$81:$B$110,MAX(1,$C52))),AND($D52&gt;0,INDEX(Kalender!AR$81:AR$110,MAX(1,$D52))&gt;INDEX(Kalender!$B$81:$B$110,MAX(1,$D52))),AND($E52&gt;0,INDEX(Kalender!AR$81:AR$110,MAX(1,$E52))&gt;INDEX(Kalender!$B$81:$B$110,MAX(1,$E52))),AND($F52&gt;0,INDEX(Kalender!AR$81:AR$110,MAX(1,$F52))&gt;INDEX(Kalender!$B$81:$B$110,MAX(1,$F52)))),2,0))</f>
        <v>0</v>
      </c>
      <c r="AS52" s="5" t="n">
        <f aca="false">IF(Kalender!AS52&lt;&gt;1,0,IF(AND($B52&gt;0,INDEX(Kalender!AS$68:AS$77,MAX(1,$B52))&gt;INDEX(Kalender!$B$68:$B$77,MAX(1,$B52))),1,0)+IF(OR(AND($C52&gt;0,INDEX(Kalender!AS$81:AS$110,MAX(1,$C52))&gt;INDEX(Kalender!$B$81:$B$110,MAX(1,$C52))),AND($D52&gt;0,INDEX(Kalender!AS$81:AS$110,MAX(1,$D52))&gt;INDEX(Kalender!$B$81:$B$110,MAX(1,$D52))),AND($E52&gt;0,INDEX(Kalender!AS$81:AS$110,MAX(1,$E52))&gt;INDEX(Kalender!$B$81:$B$110,MAX(1,$E52))),AND($F52&gt;0,INDEX(Kalender!AS$81:AS$110,MAX(1,$F52))&gt;INDEX(Kalender!$B$81:$B$110,MAX(1,$F52)))),2,0))</f>
        <v>0</v>
      </c>
      <c r="AT52" s="5" t="n">
        <f aca="false">IF(Kalender!AT52&lt;&gt;1,0,IF(AND($B52&gt;0,INDEX(Kalender!AT$68:AT$77,MAX(1,$B52))&gt;INDEX(Kalender!$B$68:$B$77,MAX(1,$B52))),1,0)+IF(OR(AND($C52&gt;0,INDEX(Kalender!AT$81:AT$110,MAX(1,$C52))&gt;INDEX(Kalender!$B$81:$B$110,MAX(1,$C52))),AND($D52&gt;0,INDEX(Kalender!AT$81:AT$110,MAX(1,$D52))&gt;INDEX(Kalender!$B$81:$B$110,MAX(1,$D52))),AND($E52&gt;0,INDEX(Kalender!AT$81:AT$110,MAX(1,$E52))&gt;INDEX(Kalender!$B$81:$B$110,MAX(1,$E52))),AND($F52&gt;0,INDEX(Kalender!AT$81:AT$110,MAX(1,$F52))&gt;INDEX(Kalender!$B$81:$B$110,MAX(1,$F52)))),2,0))</f>
        <v>0</v>
      </c>
      <c r="AU52" s="5" t="n">
        <f aca="false">IF(Kalender!AU52&lt;&gt;1,0,IF(AND($B52&gt;0,INDEX(Kalender!AU$68:AU$77,MAX(1,$B52))&gt;INDEX(Kalender!$B$68:$B$77,MAX(1,$B52))),1,0)+IF(OR(AND($C52&gt;0,INDEX(Kalender!AU$81:AU$110,MAX(1,$C52))&gt;INDEX(Kalender!$B$81:$B$110,MAX(1,$C52))),AND($D52&gt;0,INDEX(Kalender!AU$81:AU$110,MAX(1,$D52))&gt;INDEX(Kalender!$B$81:$B$110,MAX(1,$D52))),AND($E52&gt;0,INDEX(Kalender!AU$81:AU$110,MAX(1,$E52))&gt;INDEX(Kalender!$B$81:$B$110,MAX(1,$E52))),AND($F52&gt;0,INDEX(Kalender!AU$81:AU$110,MAX(1,$F52))&gt;INDEX(Kalender!$B$81:$B$110,MAX(1,$F52)))),2,0))</f>
        <v>0</v>
      </c>
      <c r="AV52" s="5" t="n">
        <f aca="false">IF(Kalender!AV52&lt;&gt;1,0,IF(AND($B52&gt;0,INDEX(Kalender!AV$68:AV$77,MAX(1,$B52))&gt;INDEX(Kalender!$B$68:$B$77,MAX(1,$B52))),1,0)+IF(OR(AND($C52&gt;0,INDEX(Kalender!AV$81:AV$110,MAX(1,$C52))&gt;INDEX(Kalender!$B$81:$B$110,MAX(1,$C52))),AND($D52&gt;0,INDEX(Kalender!AV$81:AV$110,MAX(1,$D52))&gt;INDEX(Kalender!$B$81:$B$110,MAX(1,$D52))),AND($E52&gt;0,INDEX(Kalender!AV$81:AV$110,MAX(1,$E52))&gt;INDEX(Kalender!$B$81:$B$110,MAX(1,$E52))),AND($F52&gt;0,INDEX(Kalender!AV$81:AV$110,MAX(1,$F52))&gt;INDEX(Kalender!$B$81:$B$110,MAX(1,$F52)))),2,0))</f>
        <v>0</v>
      </c>
      <c r="AW52" s="5" t="n">
        <f aca="false">IF(Kalender!AW52&lt;&gt;1,0,IF(AND($B52&gt;0,INDEX(Kalender!AW$68:AW$77,MAX(1,$B52))&gt;INDEX(Kalender!$B$68:$B$77,MAX(1,$B52))),1,0)+IF(OR(AND($C52&gt;0,INDEX(Kalender!AW$81:AW$110,MAX(1,$C52))&gt;INDEX(Kalender!$B$81:$B$110,MAX(1,$C52))),AND($D52&gt;0,INDEX(Kalender!AW$81:AW$110,MAX(1,$D52))&gt;INDEX(Kalender!$B$81:$B$110,MAX(1,$D52))),AND($E52&gt;0,INDEX(Kalender!AW$81:AW$110,MAX(1,$E52))&gt;INDEX(Kalender!$B$81:$B$110,MAX(1,$E52))),AND($F52&gt;0,INDEX(Kalender!AW$81:AW$110,MAX(1,$F52))&gt;INDEX(Kalender!$B$81:$B$110,MAX(1,$F52)))),2,0))</f>
        <v>0</v>
      </c>
      <c r="AX52" s="5" t="n">
        <f aca="false">IF(Kalender!AX52&lt;&gt;1,0,IF(AND($B52&gt;0,INDEX(Kalender!AX$68:AX$77,MAX(1,$B52))&gt;INDEX(Kalender!$B$68:$B$77,MAX(1,$B52))),1,0)+IF(OR(AND($C52&gt;0,INDEX(Kalender!AX$81:AX$110,MAX(1,$C52))&gt;INDEX(Kalender!$B$81:$B$110,MAX(1,$C52))),AND($D52&gt;0,INDEX(Kalender!AX$81:AX$110,MAX(1,$D52))&gt;INDEX(Kalender!$B$81:$B$110,MAX(1,$D52))),AND($E52&gt;0,INDEX(Kalender!AX$81:AX$110,MAX(1,$E52))&gt;INDEX(Kalender!$B$81:$B$110,MAX(1,$E52))),AND($F52&gt;0,INDEX(Kalender!AX$81:AX$110,MAX(1,$F52))&gt;INDEX(Kalender!$B$81:$B$110,MAX(1,$F52)))),2,0))</f>
        <v>0</v>
      </c>
      <c r="AY52" s="5" t="n">
        <f aca="false">IF(Kalender!AY52&lt;&gt;1,0,IF(AND($B52&gt;0,INDEX(Kalender!AY$68:AY$77,MAX(1,$B52))&gt;INDEX(Kalender!$B$68:$B$77,MAX(1,$B52))),1,0)+IF(OR(AND($C52&gt;0,INDEX(Kalender!AY$81:AY$110,MAX(1,$C52))&gt;INDEX(Kalender!$B$81:$B$110,MAX(1,$C52))),AND($D52&gt;0,INDEX(Kalender!AY$81:AY$110,MAX(1,$D52))&gt;INDEX(Kalender!$B$81:$B$110,MAX(1,$D52))),AND($E52&gt;0,INDEX(Kalender!AY$81:AY$110,MAX(1,$E52))&gt;INDEX(Kalender!$B$81:$B$110,MAX(1,$E52))),AND($F52&gt;0,INDEX(Kalender!AY$81:AY$110,MAX(1,$F52))&gt;INDEX(Kalender!$B$81:$B$110,MAX(1,$F52)))),2,0))</f>
        <v>0</v>
      </c>
      <c r="AZ52" s="5" t="n">
        <f aca="false">IF(Kalender!AZ52&lt;&gt;1,0,IF(AND($B52&gt;0,INDEX(Kalender!AZ$68:AZ$77,MAX(1,$B52))&gt;INDEX(Kalender!$B$68:$B$77,MAX(1,$B52))),1,0)+IF(OR(AND($C52&gt;0,INDEX(Kalender!AZ$81:AZ$110,MAX(1,$C52))&gt;INDEX(Kalender!$B$81:$B$110,MAX(1,$C52))),AND($D52&gt;0,INDEX(Kalender!AZ$81:AZ$110,MAX(1,$D52))&gt;INDEX(Kalender!$B$81:$B$110,MAX(1,$D52))),AND($E52&gt;0,INDEX(Kalender!AZ$81:AZ$110,MAX(1,$E52))&gt;INDEX(Kalender!$B$81:$B$110,MAX(1,$E52))),AND($F52&gt;0,INDEX(Kalender!AZ$81:AZ$110,MAX(1,$F52))&gt;INDEX(Kalender!$B$81:$B$110,MAX(1,$F52)))),2,0))</f>
        <v>0</v>
      </c>
      <c r="BA52" s="5" t="n">
        <f aca="false">IF(Kalender!BA52&lt;&gt;1,0,IF(AND($B52&gt;0,INDEX(Kalender!BA$68:BA$77,MAX(1,$B52))&gt;INDEX(Kalender!$B$68:$B$77,MAX(1,$B52))),1,0)+IF(OR(AND($C52&gt;0,INDEX(Kalender!BA$81:BA$110,MAX(1,$C52))&gt;INDEX(Kalender!$B$81:$B$110,MAX(1,$C52))),AND($D52&gt;0,INDEX(Kalender!BA$81:BA$110,MAX(1,$D52))&gt;INDEX(Kalender!$B$81:$B$110,MAX(1,$D52))),AND($E52&gt;0,INDEX(Kalender!BA$81:BA$110,MAX(1,$E52))&gt;INDEX(Kalender!$B$81:$B$110,MAX(1,$E52))),AND($F52&gt;0,INDEX(Kalender!BA$81:BA$110,MAX(1,$F52))&gt;INDEX(Kalender!$B$81:$B$110,MAX(1,$F52)))),2,0))</f>
        <v>0</v>
      </c>
      <c r="BB52" s="5" t="n">
        <f aca="false">IF(Kalender!BB52&lt;&gt;1,0,IF(AND($B52&gt;0,INDEX(Kalender!BB$68:BB$77,MAX(1,$B52))&gt;INDEX(Kalender!$B$68:$B$77,MAX(1,$B52))),1,0)+IF(OR(AND($C52&gt;0,INDEX(Kalender!BB$81:BB$110,MAX(1,$C52))&gt;INDEX(Kalender!$B$81:$B$110,MAX(1,$C52))),AND($D52&gt;0,INDEX(Kalender!BB$81:BB$110,MAX(1,$D52))&gt;INDEX(Kalender!$B$81:$B$110,MAX(1,$D52))),AND($E52&gt;0,INDEX(Kalender!BB$81:BB$110,MAX(1,$E52))&gt;INDEX(Kalender!$B$81:$B$110,MAX(1,$E52))),AND($F52&gt;0,INDEX(Kalender!BB$81:BB$110,MAX(1,$F52))&gt;INDEX(Kalender!$B$81:$B$110,MAX(1,$F52)))),2,0))</f>
        <v>0</v>
      </c>
      <c r="BC52" s="5" t="n">
        <f aca="false">IF(Kalender!BC52&lt;&gt;1,0,IF(AND($B52&gt;0,INDEX(Kalender!BC$68:BC$77,MAX(1,$B52))&gt;INDEX(Kalender!$B$68:$B$77,MAX(1,$B52))),1,0)+IF(OR(AND($C52&gt;0,INDEX(Kalender!BC$81:BC$110,MAX(1,$C52))&gt;INDEX(Kalender!$B$81:$B$110,MAX(1,$C52))),AND($D52&gt;0,INDEX(Kalender!BC$81:BC$110,MAX(1,$D52))&gt;INDEX(Kalender!$B$81:$B$110,MAX(1,$D52))),AND($E52&gt;0,INDEX(Kalender!BC$81:BC$110,MAX(1,$E52))&gt;INDEX(Kalender!$B$81:$B$110,MAX(1,$E52))),AND($F52&gt;0,INDEX(Kalender!BC$81:BC$110,MAX(1,$F52))&gt;INDEX(Kalender!$B$81:$B$110,MAX(1,$F52)))),2,0))</f>
        <v>0</v>
      </c>
      <c r="BD52" s="5" t="n">
        <f aca="false">IF(Kalender!BD52&lt;&gt;1,0,IF(AND($B52&gt;0,INDEX(Kalender!BD$68:BD$77,MAX(1,$B52))&gt;INDEX(Kalender!$B$68:$B$77,MAX(1,$B52))),1,0)+IF(OR(AND($C52&gt;0,INDEX(Kalender!BD$81:BD$110,MAX(1,$C52))&gt;INDEX(Kalender!$B$81:$B$110,MAX(1,$C52))),AND($D52&gt;0,INDEX(Kalender!BD$81:BD$110,MAX(1,$D52))&gt;INDEX(Kalender!$B$81:$B$110,MAX(1,$D52))),AND($E52&gt;0,INDEX(Kalender!BD$81:BD$110,MAX(1,$E52))&gt;INDEX(Kalender!$B$81:$B$110,MAX(1,$E52))),AND($F52&gt;0,INDEX(Kalender!BD$81:BD$110,MAX(1,$F52))&gt;INDEX(Kalender!$B$81:$B$110,MAX(1,$F52)))),2,0))</f>
        <v>0</v>
      </c>
      <c r="BE52" s="5" t="n">
        <f aca="false">IF(Kalender!BE52&lt;&gt;1,0,IF(AND($B52&gt;0,INDEX(Kalender!BE$68:BE$77,MAX(1,$B52))&gt;INDEX(Kalender!$B$68:$B$77,MAX(1,$B52))),1,0)+IF(OR(AND($C52&gt;0,INDEX(Kalender!BE$81:BE$110,MAX(1,$C52))&gt;INDEX(Kalender!$B$81:$B$110,MAX(1,$C52))),AND($D52&gt;0,INDEX(Kalender!BE$81:BE$110,MAX(1,$D52))&gt;INDEX(Kalender!$B$81:$B$110,MAX(1,$D52))),AND($E52&gt;0,INDEX(Kalender!BE$81:BE$110,MAX(1,$E52))&gt;INDEX(Kalender!$B$81:$B$110,MAX(1,$E52))),AND($F52&gt;0,INDEX(Kalender!BE$81:BE$110,MAX(1,$F52))&gt;INDEX(Kalender!$B$81:$B$110,MAX(1,$F52)))),2,0))</f>
        <v>0</v>
      </c>
      <c r="BF52" s="5" t="n">
        <f aca="false">IF(Kalender!BF52&lt;&gt;1,0,IF(AND($B52&gt;0,INDEX(Kalender!BF$68:BF$77,MAX(1,$B52))&gt;INDEX(Kalender!$B$68:$B$77,MAX(1,$B52))),1,0)+IF(OR(AND($C52&gt;0,INDEX(Kalender!BF$81:BF$110,MAX(1,$C52))&gt;INDEX(Kalender!$B$81:$B$110,MAX(1,$C52))),AND($D52&gt;0,INDEX(Kalender!BF$81:BF$110,MAX(1,$D52))&gt;INDEX(Kalender!$B$81:$B$110,MAX(1,$D52))),AND($E52&gt;0,INDEX(Kalender!BF$81:BF$110,MAX(1,$E52))&gt;INDEX(Kalender!$B$81:$B$110,MAX(1,$E52))),AND($F52&gt;0,INDEX(Kalender!BF$81:BF$110,MAX(1,$F52))&gt;INDEX(Kalender!$B$81:$B$110,MAX(1,$F52)))),2,0))</f>
        <v>0</v>
      </c>
      <c r="BG52" s="5" t="n">
        <f aca="false">IF(Kalender!BG52&lt;&gt;1,0,IF(AND($B52&gt;0,INDEX(Kalender!BG$68:BG$77,MAX(1,$B52))&gt;INDEX(Kalender!$B$68:$B$77,MAX(1,$B52))),1,0)+IF(OR(AND($C52&gt;0,INDEX(Kalender!BG$81:BG$110,MAX(1,$C52))&gt;INDEX(Kalender!$B$81:$B$110,MAX(1,$C52))),AND($D52&gt;0,INDEX(Kalender!BG$81:BG$110,MAX(1,$D52))&gt;INDEX(Kalender!$B$81:$B$110,MAX(1,$D52))),AND($E52&gt;0,INDEX(Kalender!BG$81:BG$110,MAX(1,$E52))&gt;INDEX(Kalender!$B$81:$B$110,MAX(1,$E52))),AND($F52&gt;0,INDEX(Kalender!BG$81:BG$110,MAX(1,$F52))&gt;INDEX(Kalender!$B$81:$B$110,MAX(1,$F52)))),2,0))</f>
        <v>0</v>
      </c>
      <c r="BH52" s="5" t="n">
        <f aca="false">IF(Kalender!BH52&lt;&gt;1,0,IF(AND($B52&gt;0,INDEX(Kalender!BH$68:BH$77,MAX(1,$B52))&gt;INDEX(Kalender!$B$68:$B$77,MAX(1,$B52))),1,0)+IF(OR(AND($C52&gt;0,INDEX(Kalender!BH$81:BH$110,MAX(1,$C52))&gt;INDEX(Kalender!$B$81:$B$110,MAX(1,$C52))),AND($D52&gt;0,INDEX(Kalender!BH$81:BH$110,MAX(1,$D52))&gt;INDEX(Kalender!$B$81:$B$110,MAX(1,$D52))),AND($E52&gt;0,INDEX(Kalender!BH$81:BH$110,MAX(1,$E52))&gt;INDEX(Kalender!$B$81:$B$110,MAX(1,$E52))),AND($F52&gt;0,INDEX(Kalender!BH$81:BH$110,MAX(1,$F52))&gt;INDEX(Kalender!$B$81:$B$110,MAX(1,$F52)))),2,0))</f>
        <v>0</v>
      </c>
      <c r="BI52" s="5" t="n">
        <f aca="false">IF(Kalender!BI52&lt;&gt;1,0,IF(AND($B52&gt;0,INDEX(Kalender!BI$68:BI$77,MAX(1,$B52))&gt;INDEX(Kalender!$B$68:$B$77,MAX(1,$B52))),1,0)+IF(OR(AND($C52&gt;0,INDEX(Kalender!BI$81:BI$110,MAX(1,$C52))&gt;INDEX(Kalender!$B$81:$B$110,MAX(1,$C52))),AND($D52&gt;0,INDEX(Kalender!BI$81:BI$110,MAX(1,$D52))&gt;INDEX(Kalender!$B$81:$B$110,MAX(1,$D52))),AND($E52&gt;0,INDEX(Kalender!BI$81:BI$110,MAX(1,$E52))&gt;INDEX(Kalender!$B$81:$B$110,MAX(1,$E52))),AND($F52&gt;0,INDEX(Kalender!BI$81:BI$110,MAX(1,$F52))&gt;INDEX(Kalender!$B$81:$B$110,MAX(1,$F52)))),2,0))</f>
        <v>0</v>
      </c>
      <c r="BJ52" s="5" t="n">
        <f aca="false">IF(Kalender!BJ52&lt;&gt;1,0,IF(AND($B52&gt;0,INDEX(Kalender!BJ$68:BJ$77,MAX(1,$B52))&gt;INDEX(Kalender!$B$68:$B$77,MAX(1,$B52))),1,0)+IF(OR(AND($C52&gt;0,INDEX(Kalender!BJ$81:BJ$110,MAX(1,$C52))&gt;INDEX(Kalender!$B$81:$B$110,MAX(1,$C52))),AND($D52&gt;0,INDEX(Kalender!BJ$81:BJ$110,MAX(1,$D52))&gt;INDEX(Kalender!$B$81:$B$110,MAX(1,$D52))),AND($E52&gt;0,INDEX(Kalender!BJ$81:BJ$110,MAX(1,$E52))&gt;INDEX(Kalender!$B$81:$B$110,MAX(1,$E52))),AND($F52&gt;0,INDEX(Kalender!BJ$81:BJ$110,MAX(1,$F52))&gt;INDEX(Kalender!$B$81:$B$110,MAX(1,$F52)))),2,0))</f>
        <v>0</v>
      </c>
      <c r="BK52" s="5" t="n">
        <f aca="false">IF(Kalender!BK52&lt;&gt;1,0,IF(AND($B52&gt;0,INDEX(Kalender!BK$68:BK$77,MAX(1,$B52))&gt;INDEX(Kalender!$B$68:$B$77,MAX(1,$B52))),1,0)+IF(OR(AND($C52&gt;0,INDEX(Kalender!BK$81:BK$110,MAX(1,$C52))&gt;INDEX(Kalender!$B$81:$B$110,MAX(1,$C52))),AND($D52&gt;0,INDEX(Kalender!BK$81:BK$110,MAX(1,$D52))&gt;INDEX(Kalender!$B$81:$B$110,MAX(1,$D52))),AND($E52&gt;0,INDEX(Kalender!BK$81:BK$110,MAX(1,$E52))&gt;INDEX(Kalender!$B$81:$B$110,MAX(1,$E52))),AND($F52&gt;0,INDEX(Kalender!BK$81:BK$110,MAX(1,$F52))&gt;INDEX(Kalender!$B$81:$B$110,MAX(1,$F52)))),2,0))</f>
        <v>0</v>
      </c>
      <c r="BL52" s="5" t="n">
        <f aca="false">IF(Kalender!BL52&lt;&gt;1,0,IF(AND($B52&gt;0,INDEX(Kalender!BL$68:BL$77,MAX(1,$B52))&gt;INDEX(Kalender!$B$68:$B$77,MAX(1,$B52))),1,0)+IF(OR(AND($C52&gt;0,INDEX(Kalender!BL$81:BL$110,MAX(1,$C52))&gt;INDEX(Kalender!$B$81:$B$110,MAX(1,$C52))),AND($D52&gt;0,INDEX(Kalender!BL$81:BL$110,MAX(1,$D52))&gt;INDEX(Kalender!$B$81:$B$110,MAX(1,$D52))),AND($E52&gt;0,INDEX(Kalender!BL$81:BL$110,MAX(1,$E52))&gt;INDEX(Kalender!$B$81:$B$110,MAX(1,$E52))),AND($F52&gt;0,INDEX(Kalender!BL$81:BL$110,MAX(1,$F52))&gt;INDEX(Kalender!$B$81:$B$110,MAX(1,$F52)))),2,0))</f>
        <v>0</v>
      </c>
      <c r="BM52" s="5" t="n">
        <f aca="false">IF(Kalender!BM52&lt;&gt;1,0,IF(AND($B52&gt;0,INDEX(Kalender!BM$68:BM$77,MAX(1,$B52))&gt;INDEX(Kalender!$B$68:$B$77,MAX(1,$B52))),1,0)+IF(OR(AND($C52&gt;0,INDEX(Kalender!BM$81:BM$110,MAX(1,$C52))&gt;INDEX(Kalender!$B$81:$B$110,MAX(1,$C52))),AND($D52&gt;0,INDEX(Kalender!BM$81:BM$110,MAX(1,$D52))&gt;INDEX(Kalender!$B$81:$B$110,MAX(1,$D52))),AND($E52&gt;0,INDEX(Kalender!BM$81:BM$110,MAX(1,$E52))&gt;INDEX(Kalender!$B$81:$B$110,MAX(1,$E52))),AND($F52&gt;0,INDEX(Kalender!BM$81:BM$110,MAX(1,$F52))&gt;INDEX(Kalender!$B$81:$B$110,MAX(1,$F52)))),2,0))</f>
        <v>0</v>
      </c>
      <c r="BN52" s="5" t="n">
        <f aca="false">IF(Kalender!BN52&lt;&gt;1,0,IF(AND($B52&gt;0,INDEX(Kalender!BN$68:BN$77,MAX(1,$B52))&gt;INDEX(Kalender!$B$68:$B$77,MAX(1,$B52))),1,0)+IF(OR(AND($C52&gt;0,INDEX(Kalender!BN$81:BN$110,MAX(1,$C52))&gt;INDEX(Kalender!$B$81:$B$110,MAX(1,$C52))),AND($D52&gt;0,INDEX(Kalender!BN$81:BN$110,MAX(1,$D52))&gt;INDEX(Kalender!$B$81:$B$110,MAX(1,$D52))),AND($E52&gt;0,INDEX(Kalender!BN$81:BN$110,MAX(1,$E52))&gt;INDEX(Kalender!$B$81:$B$110,MAX(1,$E52))),AND($F52&gt;0,INDEX(Kalender!BN$81:BN$110,MAX(1,$F52))&gt;INDEX(Kalender!$B$81:$B$110,MAX(1,$F52)))),2,0))</f>
        <v>0</v>
      </c>
      <c r="BO52" s="5" t="n">
        <f aca="false">IF(Kalender!BO52&lt;&gt;1,0,IF(AND($B52&gt;0,INDEX(Kalender!BO$68:BO$77,MAX(1,$B52))&gt;INDEX(Kalender!$B$68:$B$77,MAX(1,$B52))),1,0)+IF(OR(AND($C52&gt;0,INDEX(Kalender!BO$81:BO$110,MAX(1,$C52))&gt;INDEX(Kalender!$B$81:$B$110,MAX(1,$C52))),AND($D52&gt;0,INDEX(Kalender!BO$81:BO$110,MAX(1,$D52))&gt;INDEX(Kalender!$B$81:$B$110,MAX(1,$D52))),AND($E52&gt;0,INDEX(Kalender!BO$81:BO$110,MAX(1,$E52))&gt;INDEX(Kalender!$B$81:$B$110,MAX(1,$E52))),AND($F52&gt;0,INDEX(Kalender!BO$81:BO$110,MAX(1,$F52))&gt;INDEX(Kalender!$B$81:$B$110,MAX(1,$F52)))),2,0))</f>
        <v>0</v>
      </c>
      <c r="BP52" s="5" t="n">
        <f aca="false">IF(Kalender!BP52&lt;&gt;1,0,IF(AND($B52&gt;0,INDEX(Kalender!BP$68:BP$77,MAX(1,$B52))&gt;INDEX(Kalender!$B$68:$B$77,MAX(1,$B52))),1,0)+IF(OR(AND($C52&gt;0,INDEX(Kalender!BP$81:BP$110,MAX(1,$C52))&gt;INDEX(Kalender!$B$81:$B$110,MAX(1,$C52))),AND($D52&gt;0,INDEX(Kalender!BP$81:BP$110,MAX(1,$D52))&gt;INDEX(Kalender!$B$81:$B$110,MAX(1,$D52))),AND($E52&gt;0,INDEX(Kalender!BP$81:BP$110,MAX(1,$E52))&gt;INDEX(Kalender!$B$81:$B$110,MAX(1,$E52))),AND($F52&gt;0,INDEX(Kalender!BP$81:BP$110,MAX(1,$F52))&gt;INDEX(Kalender!$B$81:$B$110,MAX(1,$F52)))),2,0))</f>
        <v>0</v>
      </c>
      <c r="BQ52" s="5" t="n">
        <f aca="false">IF(Kalender!BQ52&lt;&gt;1,0,IF(AND($B52&gt;0,INDEX(Kalender!BQ$68:BQ$77,MAX(1,$B52))&gt;INDEX(Kalender!$B$68:$B$77,MAX(1,$B52))),1,0)+IF(OR(AND($C52&gt;0,INDEX(Kalender!BQ$81:BQ$110,MAX(1,$C52))&gt;INDEX(Kalender!$B$81:$B$110,MAX(1,$C52))),AND($D52&gt;0,INDEX(Kalender!BQ$81:BQ$110,MAX(1,$D52))&gt;INDEX(Kalender!$B$81:$B$110,MAX(1,$D52))),AND($E52&gt;0,INDEX(Kalender!BQ$81:BQ$110,MAX(1,$E52))&gt;INDEX(Kalender!$B$81:$B$110,MAX(1,$E52))),AND($F52&gt;0,INDEX(Kalender!BQ$81:BQ$110,MAX(1,$F52))&gt;INDEX(Kalender!$B$81:$B$110,MAX(1,$F52)))),2,0))</f>
        <v>0</v>
      </c>
      <c r="BR52" s="5" t="n">
        <f aca="false">IF(Kalender!BR52&lt;&gt;1,0,IF(AND($B52&gt;0,INDEX(Kalender!BR$68:BR$77,MAX(1,$B52))&gt;INDEX(Kalender!$B$68:$B$77,MAX(1,$B52))),1,0)+IF(OR(AND($C52&gt;0,INDEX(Kalender!BR$81:BR$110,MAX(1,$C52))&gt;INDEX(Kalender!$B$81:$B$110,MAX(1,$C52))),AND($D52&gt;0,INDEX(Kalender!BR$81:BR$110,MAX(1,$D52))&gt;INDEX(Kalender!$B$81:$B$110,MAX(1,$D52))),AND($E52&gt;0,INDEX(Kalender!BR$81:BR$110,MAX(1,$E52))&gt;INDEX(Kalender!$B$81:$B$110,MAX(1,$E52))),AND($F52&gt;0,INDEX(Kalender!BR$81:BR$110,MAX(1,$F52))&gt;INDEX(Kalender!$B$81:$B$110,MAX(1,$F52)))),2,0))</f>
        <v>0</v>
      </c>
      <c r="BS52" s="5" t="n">
        <f aca="false">IF(Kalender!BS52&lt;&gt;1,0,IF(AND($B52&gt;0,INDEX(Kalender!BS$68:BS$77,MAX(1,$B52))&gt;INDEX(Kalender!$B$68:$B$77,MAX(1,$B52))),1,0)+IF(OR(AND($C52&gt;0,INDEX(Kalender!BS$81:BS$110,MAX(1,$C52))&gt;INDEX(Kalender!$B$81:$B$110,MAX(1,$C52))),AND($D52&gt;0,INDEX(Kalender!BS$81:BS$110,MAX(1,$D52))&gt;INDEX(Kalender!$B$81:$B$110,MAX(1,$D52))),AND($E52&gt;0,INDEX(Kalender!BS$81:BS$110,MAX(1,$E52))&gt;INDEX(Kalender!$B$81:$B$110,MAX(1,$E52))),AND($F52&gt;0,INDEX(Kalender!BS$81:BS$110,MAX(1,$F52))&gt;INDEX(Kalender!$B$81:$B$110,MAX(1,$F52)))),2,0))</f>
        <v>0</v>
      </c>
      <c r="BT52" s="5" t="n">
        <f aca="false">IF(Kalender!BT52&lt;&gt;1,0,IF(AND($B52&gt;0,INDEX(Kalender!BT$68:BT$77,MAX(1,$B52))&gt;INDEX(Kalender!$B$68:$B$77,MAX(1,$B52))),1,0)+IF(OR(AND($C52&gt;0,INDEX(Kalender!BT$81:BT$110,MAX(1,$C52))&gt;INDEX(Kalender!$B$81:$B$110,MAX(1,$C52))),AND($D52&gt;0,INDEX(Kalender!BT$81:BT$110,MAX(1,$D52))&gt;INDEX(Kalender!$B$81:$B$110,MAX(1,$D52))),AND($E52&gt;0,INDEX(Kalender!BT$81:BT$110,MAX(1,$E52))&gt;INDEX(Kalender!$B$81:$B$110,MAX(1,$E52))),AND($F52&gt;0,INDEX(Kalender!BT$81:BT$110,MAX(1,$F52))&gt;INDEX(Kalender!$B$81:$B$110,MAX(1,$F52)))),2,0))</f>
        <v>0</v>
      </c>
      <c r="BU52" s="5" t="n">
        <f aca="false">IF(Kalender!BU52&lt;&gt;1,0,IF(AND($B52&gt;0,INDEX(Kalender!BU$68:BU$77,MAX(1,$B52))&gt;INDEX(Kalender!$B$68:$B$77,MAX(1,$B52))),1,0)+IF(OR(AND($C52&gt;0,INDEX(Kalender!BU$81:BU$110,MAX(1,$C52))&gt;INDEX(Kalender!$B$81:$B$110,MAX(1,$C52))),AND($D52&gt;0,INDEX(Kalender!BU$81:BU$110,MAX(1,$D52))&gt;INDEX(Kalender!$B$81:$B$110,MAX(1,$D52))),AND($E52&gt;0,INDEX(Kalender!BU$81:BU$110,MAX(1,$E52))&gt;INDEX(Kalender!$B$81:$B$110,MAX(1,$E52))),AND($F52&gt;0,INDEX(Kalender!BU$81:BU$110,MAX(1,$F52))&gt;INDEX(Kalender!$B$81:$B$110,MAX(1,$F52)))),2,0))</f>
        <v>0</v>
      </c>
      <c r="BV52" s="5" t="n">
        <f aca="false">IF(Kalender!BV52&lt;&gt;1,0,IF(AND($B52&gt;0,INDEX(Kalender!BV$68:BV$77,MAX(1,$B52))&gt;INDEX(Kalender!$B$68:$B$77,MAX(1,$B52))),1,0)+IF(OR(AND($C52&gt;0,INDEX(Kalender!BV$81:BV$110,MAX(1,$C52))&gt;INDEX(Kalender!$B$81:$B$110,MAX(1,$C52))),AND($D52&gt;0,INDEX(Kalender!BV$81:BV$110,MAX(1,$D52))&gt;INDEX(Kalender!$B$81:$B$110,MAX(1,$D52))),AND($E52&gt;0,INDEX(Kalender!BV$81:BV$110,MAX(1,$E52))&gt;INDEX(Kalender!$B$81:$B$110,MAX(1,$E52))),AND($F52&gt;0,INDEX(Kalender!BV$81:BV$110,MAX(1,$F52))&gt;INDEX(Kalender!$B$81:$B$110,MAX(1,$F52)))),2,0))</f>
        <v>0</v>
      </c>
      <c r="BW52" s="5" t="n">
        <f aca="false">IF(Kalender!BW52&lt;&gt;1,0,IF(AND($B52&gt;0,INDEX(Kalender!BW$68:BW$77,MAX(1,$B52))&gt;INDEX(Kalender!$B$68:$B$77,MAX(1,$B52))),1,0)+IF(OR(AND($C52&gt;0,INDEX(Kalender!BW$81:BW$110,MAX(1,$C52))&gt;INDEX(Kalender!$B$81:$B$110,MAX(1,$C52))),AND($D52&gt;0,INDEX(Kalender!BW$81:BW$110,MAX(1,$D52))&gt;INDEX(Kalender!$B$81:$B$110,MAX(1,$D52))),AND($E52&gt;0,INDEX(Kalender!BW$81:BW$110,MAX(1,$E52))&gt;INDEX(Kalender!$B$81:$B$110,MAX(1,$E52))),AND($F52&gt;0,INDEX(Kalender!BW$81:BW$110,MAX(1,$F52))&gt;INDEX(Kalender!$B$81:$B$110,MAX(1,$F52)))),2,0))</f>
        <v>0</v>
      </c>
      <c r="BX52" s="5" t="n">
        <f aca="false">IF(Kalender!BX52&lt;&gt;1,0,IF(AND($B52&gt;0,INDEX(Kalender!BX$68:BX$77,MAX(1,$B52))&gt;INDEX(Kalender!$B$68:$B$77,MAX(1,$B52))),1,0)+IF(OR(AND($C52&gt;0,INDEX(Kalender!BX$81:BX$110,MAX(1,$C52))&gt;INDEX(Kalender!$B$81:$B$110,MAX(1,$C52))),AND($D52&gt;0,INDEX(Kalender!BX$81:BX$110,MAX(1,$D52))&gt;INDEX(Kalender!$B$81:$B$110,MAX(1,$D52))),AND($E52&gt;0,INDEX(Kalender!BX$81:BX$110,MAX(1,$E52))&gt;INDEX(Kalender!$B$81:$B$110,MAX(1,$E52))),AND($F52&gt;0,INDEX(Kalender!BX$81:BX$110,MAX(1,$F52))&gt;INDEX(Kalender!$B$81:$B$110,MAX(1,$F52)))),2,0))</f>
        <v>0</v>
      </c>
      <c r="BY52" s="5" t="n">
        <f aca="false">IF(Kalender!BY52&lt;&gt;1,0,IF(AND($B52&gt;0,INDEX(Kalender!BY$68:BY$77,MAX(1,$B52))&gt;INDEX(Kalender!$B$68:$B$77,MAX(1,$B52))),1,0)+IF(OR(AND($C52&gt;0,INDEX(Kalender!BY$81:BY$110,MAX(1,$C52))&gt;INDEX(Kalender!$B$81:$B$110,MAX(1,$C52))),AND($D52&gt;0,INDEX(Kalender!BY$81:BY$110,MAX(1,$D52))&gt;INDEX(Kalender!$B$81:$B$110,MAX(1,$D52))),AND($E52&gt;0,INDEX(Kalender!BY$81:BY$110,MAX(1,$E52))&gt;INDEX(Kalender!$B$81:$B$110,MAX(1,$E52))),AND($F52&gt;0,INDEX(Kalender!BY$81:BY$110,MAX(1,$F52))&gt;INDEX(Kalender!$B$81:$B$110,MAX(1,$F52)))),2,0))</f>
        <v>0</v>
      </c>
      <c r="BZ52" s="5" t="n">
        <f aca="false">IF(Kalender!BZ52&lt;&gt;1,0,IF(AND($B52&gt;0,INDEX(Kalender!BZ$68:BZ$77,MAX(1,$B52))&gt;INDEX(Kalender!$B$68:$B$77,MAX(1,$B52))),1,0)+IF(OR(AND($C52&gt;0,INDEX(Kalender!BZ$81:BZ$110,MAX(1,$C52))&gt;INDEX(Kalender!$B$81:$B$110,MAX(1,$C52))),AND($D52&gt;0,INDEX(Kalender!BZ$81:BZ$110,MAX(1,$D52))&gt;INDEX(Kalender!$B$81:$B$110,MAX(1,$D52))),AND($E52&gt;0,INDEX(Kalender!BZ$81:BZ$110,MAX(1,$E52))&gt;INDEX(Kalender!$B$81:$B$110,MAX(1,$E52))),AND($F52&gt;0,INDEX(Kalender!BZ$81:BZ$110,MAX(1,$F52))&gt;INDEX(Kalender!$B$81:$B$110,MAX(1,$F52)))),2,0))</f>
        <v>0</v>
      </c>
      <c r="CA52" s="5" t="n">
        <f aca="false">IF(Kalender!CA52&lt;&gt;1,0,IF(AND($B52&gt;0,INDEX(Kalender!CA$68:CA$77,MAX(1,$B52))&gt;INDEX(Kalender!$B$68:$B$77,MAX(1,$B52))),1,0)+IF(OR(AND($C52&gt;0,INDEX(Kalender!CA$81:CA$110,MAX(1,$C52))&gt;INDEX(Kalender!$B$81:$B$110,MAX(1,$C52))),AND($D52&gt;0,INDEX(Kalender!CA$81:CA$110,MAX(1,$D52))&gt;INDEX(Kalender!$B$81:$B$110,MAX(1,$D52))),AND($E52&gt;0,INDEX(Kalender!CA$81:CA$110,MAX(1,$E52))&gt;INDEX(Kalender!$B$81:$B$110,MAX(1,$E52))),AND($F52&gt;0,INDEX(Kalender!CA$81:CA$110,MAX(1,$F52))&gt;INDEX(Kalender!$B$81:$B$110,MAX(1,$F52)))),2,0))</f>
        <v>0</v>
      </c>
      <c r="CB52" s="5" t="n">
        <f aca="false">IF(Kalender!CB52&lt;&gt;1,0,IF(AND($B52&gt;0,INDEX(Kalender!CB$68:CB$77,MAX(1,$B52))&gt;INDEX(Kalender!$B$68:$B$77,MAX(1,$B52))),1,0)+IF(OR(AND($C52&gt;0,INDEX(Kalender!CB$81:CB$110,MAX(1,$C52))&gt;INDEX(Kalender!$B$81:$B$110,MAX(1,$C52))),AND($D52&gt;0,INDEX(Kalender!CB$81:CB$110,MAX(1,$D52))&gt;INDEX(Kalender!$B$81:$B$110,MAX(1,$D52))),AND($E52&gt;0,INDEX(Kalender!CB$81:CB$110,MAX(1,$E52))&gt;INDEX(Kalender!$B$81:$B$110,MAX(1,$E52))),AND($F52&gt;0,INDEX(Kalender!CB$81:CB$110,MAX(1,$F52))&gt;INDEX(Kalender!$B$81:$B$110,MAX(1,$F52)))),2,0))</f>
        <v>0</v>
      </c>
      <c r="CC52" s="5" t="n">
        <f aca="false">IF(Kalender!CC52&lt;&gt;1,0,IF(AND($B52&gt;0,INDEX(Kalender!CC$68:CC$77,MAX(1,$B52))&gt;INDEX(Kalender!$B$68:$B$77,MAX(1,$B52))),1,0)+IF(OR(AND($C52&gt;0,INDEX(Kalender!CC$81:CC$110,MAX(1,$C52))&gt;INDEX(Kalender!$B$81:$B$110,MAX(1,$C52))),AND($D52&gt;0,INDEX(Kalender!CC$81:CC$110,MAX(1,$D52))&gt;INDEX(Kalender!$B$81:$B$110,MAX(1,$D52))),AND($E52&gt;0,INDEX(Kalender!CC$81:CC$110,MAX(1,$E52))&gt;INDEX(Kalender!$B$81:$B$110,MAX(1,$E52))),AND($F52&gt;0,INDEX(Kalender!CC$81:CC$110,MAX(1,$F52))&gt;INDEX(Kalender!$B$81:$B$110,MAX(1,$F52)))),2,0))</f>
        <v>0</v>
      </c>
      <c r="CD52" s="5" t="n">
        <f aca="false">IF(Kalender!CD52&lt;&gt;1,0,IF(AND($B52&gt;0,INDEX(Kalender!CD$68:CD$77,MAX(1,$B52))&gt;INDEX(Kalender!$B$68:$B$77,MAX(1,$B52))),1,0)+IF(OR(AND($C52&gt;0,INDEX(Kalender!CD$81:CD$110,MAX(1,$C52))&gt;INDEX(Kalender!$B$81:$B$110,MAX(1,$C52))),AND($D52&gt;0,INDEX(Kalender!CD$81:CD$110,MAX(1,$D52))&gt;INDEX(Kalender!$B$81:$B$110,MAX(1,$D52))),AND($E52&gt;0,INDEX(Kalender!CD$81:CD$110,MAX(1,$E52))&gt;INDEX(Kalender!$B$81:$B$110,MAX(1,$E52))),AND($F52&gt;0,INDEX(Kalender!CD$81:CD$110,MAX(1,$F52))&gt;INDEX(Kalender!$B$81:$B$110,MAX(1,$F52)))),2,0))</f>
        <v>0</v>
      </c>
      <c r="CE52" s="5" t="n">
        <f aca="false">IF(Kalender!CE52&lt;&gt;1,0,IF(AND($B52&gt;0,INDEX(Kalender!CE$68:CE$77,MAX(1,$B52))&gt;INDEX(Kalender!$B$68:$B$77,MAX(1,$B52))),1,0)+IF(OR(AND($C52&gt;0,INDEX(Kalender!CE$81:CE$110,MAX(1,$C52))&gt;INDEX(Kalender!$B$81:$B$110,MAX(1,$C52))),AND($D52&gt;0,INDEX(Kalender!CE$81:CE$110,MAX(1,$D52))&gt;INDEX(Kalender!$B$81:$B$110,MAX(1,$D52))),AND($E52&gt;0,INDEX(Kalender!CE$81:CE$110,MAX(1,$E52))&gt;INDEX(Kalender!$B$81:$B$110,MAX(1,$E52))),AND($F52&gt;0,INDEX(Kalender!CE$81:CE$110,MAX(1,$F52))&gt;INDEX(Kalender!$B$81:$B$110,MAX(1,$F52)))),2,0))</f>
        <v>0</v>
      </c>
      <c r="CF52" s="5" t="n">
        <f aca="false">IF(Kalender!CF52&lt;&gt;1,0,IF(AND($B52&gt;0,INDEX(Kalender!CF$68:CF$77,MAX(1,$B52))&gt;INDEX(Kalender!$B$68:$B$77,MAX(1,$B52))),1,0)+IF(OR(AND($C52&gt;0,INDEX(Kalender!CF$81:CF$110,MAX(1,$C52))&gt;INDEX(Kalender!$B$81:$B$110,MAX(1,$C52))),AND($D52&gt;0,INDEX(Kalender!CF$81:CF$110,MAX(1,$D52))&gt;INDEX(Kalender!$B$81:$B$110,MAX(1,$D52))),AND($E52&gt;0,INDEX(Kalender!CF$81:CF$110,MAX(1,$E52))&gt;INDEX(Kalender!$B$81:$B$110,MAX(1,$E52))),AND($F52&gt;0,INDEX(Kalender!CF$81:CF$110,MAX(1,$F52))&gt;INDEX(Kalender!$B$81:$B$110,MAX(1,$F52)))),2,0))</f>
        <v>0</v>
      </c>
      <c r="CG52" s="5" t="n">
        <f aca="false">IF(Kalender!CG52&lt;&gt;1,0,IF(AND($B52&gt;0,INDEX(Kalender!CG$68:CG$77,MAX(1,$B52))&gt;INDEX(Kalender!$B$68:$B$77,MAX(1,$B52))),1,0)+IF(OR(AND($C52&gt;0,INDEX(Kalender!CG$81:CG$110,MAX(1,$C52))&gt;INDEX(Kalender!$B$81:$B$110,MAX(1,$C52))),AND($D52&gt;0,INDEX(Kalender!CG$81:CG$110,MAX(1,$D52))&gt;INDEX(Kalender!$B$81:$B$110,MAX(1,$D52))),AND($E52&gt;0,INDEX(Kalender!CG$81:CG$110,MAX(1,$E52))&gt;INDEX(Kalender!$B$81:$B$110,MAX(1,$E52))),AND($F52&gt;0,INDEX(Kalender!CG$81:CG$110,MAX(1,$F52))&gt;INDEX(Kalender!$B$81:$B$110,MAX(1,$F52)))),2,0))</f>
        <v>0</v>
      </c>
      <c r="CH52" s="5" t="n">
        <f aca="false">IF(Kalender!CH52&lt;&gt;1,0,IF(AND($B52&gt;0,INDEX(Kalender!CH$68:CH$77,MAX(1,$B52))&gt;INDEX(Kalender!$B$68:$B$77,MAX(1,$B52))),1,0)+IF(OR(AND($C52&gt;0,INDEX(Kalender!CH$81:CH$110,MAX(1,$C52))&gt;INDEX(Kalender!$B$81:$B$110,MAX(1,$C52))),AND($D52&gt;0,INDEX(Kalender!CH$81:CH$110,MAX(1,$D52))&gt;INDEX(Kalender!$B$81:$B$110,MAX(1,$D52))),AND($E52&gt;0,INDEX(Kalender!CH$81:CH$110,MAX(1,$E52))&gt;INDEX(Kalender!$B$81:$B$110,MAX(1,$E52))),AND($F52&gt;0,INDEX(Kalender!CH$81:CH$110,MAX(1,$F52))&gt;INDEX(Kalender!$B$81:$B$110,MAX(1,$F52)))),2,0))</f>
        <v>0</v>
      </c>
      <c r="CI52" s="5" t="n">
        <f aca="false">IF(Kalender!CI52&lt;&gt;1,0,IF(AND($B52&gt;0,INDEX(Kalender!CI$68:CI$77,MAX(1,$B52))&gt;INDEX(Kalender!$B$68:$B$77,MAX(1,$B52))),1,0)+IF(OR(AND($C52&gt;0,INDEX(Kalender!CI$81:CI$110,MAX(1,$C52))&gt;INDEX(Kalender!$B$81:$B$110,MAX(1,$C52))),AND($D52&gt;0,INDEX(Kalender!CI$81:CI$110,MAX(1,$D52))&gt;INDEX(Kalender!$B$81:$B$110,MAX(1,$D52))),AND($E52&gt;0,INDEX(Kalender!CI$81:CI$110,MAX(1,$E52))&gt;INDEX(Kalender!$B$81:$B$110,MAX(1,$E52))),AND($F52&gt;0,INDEX(Kalender!CI$81:CI$110,MAX(1,$F52))&gt;INDEX(Kalender!$B$81:$B$110,MAX(1,$F52)))),2,0))</f>
        <v>0</v>
      </c>
      <c r="CJ52" s="5" t="n">
        <f aca="false">IF(Kalender!CJ52&lt;&gt;1,0,IF(AND($B52&gt;0,INDEX(Kalender!CJ$68:CJ$77,MAX(1,$B52))&gt;INDEX(Kalender!$B$68:$B$77,MAX(1,$B52))),1,0)+IF(OR(AND($C52&gt;0,INDEX(Kalender!CJ$81:CJ$110,MAX(1,$C52))&gt;INDEX(Kalender!$B$81:$B$110,MAX(1,$C52))),AND($D52&gt;0,INDEX(Kalender!CJ$81:CJ$110,MAX(1,$D52))&gt;INDEX(Kalender!$B$81:$B$110,MAX(1,$D52))),AND($E52&gt;0,INDEX(Kalender!CJ$81:CJ$110,MAX(1,$E52))&gt;INDEX(Kalender!$B$81:$B$110,MAX(1,$E52))),AND($F52&gt;0,INDEX(Kalender!CJ$81:CJ$110,MAX(1,$F52))&gt;INDEX(Kalender!$B$81:$B$110,MAX(1,$F52)))),2,0))</f>
        <v>0</v>
      </c>
      <c r="CK52" s="5" t="n">
        <f aca="false">IF(Kalender!CK52&lt;&gt;1,0,IF(AND($B52&gt;0,INDEX(Kalender!CK$68:CK$77,MAX(1,$B52))&gt;INDEX(Kalender!$B$68:$B$77,MAX(1,$B52))),1,0)+IF(OR(AND($C52&gt;0,INDEX(Kalender!CK$81:CK$110,MAX(1,$C52))&gt;INDEX(Kalender!$B$81:$B$110,MAX(1,$C52))),AND($D52&gt;0,INDEX(Kalender!CK$81:CK$110,MAX(1,$D52))&gt;INDEX(Kalender!$B$81:$B$110,MAX(1,$D52))),AND($E52&gt;0,INDEX(Kalender!CK$81:CK$110,MAX(1,$E52))&gt;INDEX(Kalender!$B$81:$B$110,MAX(1,$E52))),AND($F52&gt;0,INDEX(Kalender!CK$81:CK$110,MAX(1,$F52))&gt;INDEX(Kalender!$B$81:$B$110,MAX(1,$F52)))),2,0))</f>
        <v>0</v>
      </c>
      <c r="CL52" s="5" t="n">
        <f aca="false">IF(Kalender!CL52&lt;&gt;1,0,IF(AND($B52&gt;0,INDEX(Kalender!CL$68:CL$77,MAX(1,$B52))&gt;INDEX(Kalender!$B$68:$B$77,MAX(1,$B52))),1,0)+IF(OR(AND($C52&gt;0,INDEX(Kalender!CL$81:CL$110,MAX(1,$C52))&gt;INDEX(Kalender!$B$81:$B$110,MAX(1,$C52))),AND($D52&gt;0,INDEX(Kalender!CL$81:CL$110,MAX(1,$D52))&gt;INDEX(Kalender!$B$81:$B$110,MAX(1,$D52))),AND($E52&gt;0,INDEX(Kalender!CL$81:CL$110,MAX(1,$E52))&gt;INDEX(Kalender!$B$81:$B$110,MAX(1,$E52))),AND($F52&gt;0,INDEX(Kalender!CL$81:CL$110,MAX(1,$F52))&gt;INDEX(Kalender!$B$81:$B$110,MAX(1,$F52)))),2,0))</f>
        <v>0</v>
      </c>
      <c r="CM52" s="5" t="n">
        <f aca="false">IF(Kalender!CM52&lt;&gt;1,0,IF(AND($B52&gt;0,INDEX(Kalender!CM$68:CM$77,MAX(1,$B52))&gt;INDEX(Kalender!$B$68:$B$77,MAX(1,$B52))),1,0)+IF(OR(AND($C52&gt;0,INDEX(Kalender!CM$81:CM$110,MAX(1,$C52))&gt;INDEX(Kalender!$B$81:$B$110,MAX(1,$C52))),AND($D52&gt;0,INDEX(Kalender!CM$81:CM$110,MAX(1,$D52))&gt;INDEX(Kalender!$B$81:$B$110,MAX(1,$D52))),AND($E52&gt;0,INDEX(Kalender!CM$81:CM$110,MAX(1,$E52))&gt;INDEX(Kalender!$B$81:$B$110,MAX(1,$E52))),AND($F52&gt;0,INDEX(Kalender!CM$81:CM$110,MAX(1,$F52))&gt;INDEX(Kalender!$B$81:$B$110,MAX(1,$F52)))),2,0))</f>
        <v>0</v>
      </c>
      <c r="CN52" s="5" t="n">
        <f aca="false">IF(Kalender!CN52&lt;&gt;1,0,IF(AND($B52&gt;0,INDEX(Kalender!CN$68:CN$77,MAX(1,$B52))&gt;INDEX(Kalender!$B$68:$B$77,MAX(1,$B52))),1,0)+IF(OR(AND($C52&gt;0,INDEX(Kalender!CN$81:CN$110,MAX(1,$C52))&gt;INDEX(Kalender!$B$81:$B$110,MAX(1,$C52))),AND($D52&gt;0,INDEX(Kalender!CN$81:CN$110,MAX(1,$D52))&gt;INDEX(Kalender!$B$81:$B$110,MAX(1,$D52))),AND($E52&gt;0,INDEX(Kalender!CN$81:CN$110,MAX(1,$E52))&gt;INDEX(Kalender!$B$81:$B$110,MAX(1,$E52))),AND($F52&gt;0,INDEX(Kalender!CN$81:CN$110,MAX(1,$F52))&gt;INDEX(Kalender!$B$81:$B$110,MAX(1,$F52)))),2,0))</f>
        <v>0</v>
      </c>
      <c r="CO52" s="5" t="n">
        <f aca="false">IF(Kalender!CO52&lt;&gt;1,0,IF(AND($B52&gt;0,INDEX(Kalender!CO$68:CO$77,MAX(1,$B52))&gt;INDEX(Kalender!$B$68:$B$77,MAX(1,$B52))),1,0)+IF(OR(AND($C52&gt;0,INDEX(Kalender!CO$81:CO$110,MAX(1,$C52))&gt;INDEX(Kalender!$B$81:$B$110,MAX(1,$C52))),AND($D52&gt;0,INDEX(Kalender!CO$81:CO$110,MAX(1,$D52))&gt;INDEX(Kalender!$B$81:$B$110,MAX(1,$D52))),AND($E52&gt;0,INDEX(Kalender!CO$81:CO$110,MAX(1,$E52))&gt;INDEX(Kalender!$B$81:$B$110,MAX(1,$E52))),AND($F52&gt;0,INDEX(Kalender!CO$81:CO$110,MAX(1,$F52))&gt;INDEX(Kalender!$B$81:$B$110,MAX(1,$F52)))),2,0))</f>
        <v>0</v>
      </c>
      <c r="CP52" s="5" t="n">
        <f aca="false">IF(Kalender!CP52&lt;&gt;1,0,IF(AND($B52&gt;0,INDEX(Kalender!CP$68:CP$77,MAX(1,$B52))&gt;INDEX(Kalender!$B$68:$B$77,MAX(1,$B52))),1,0)+IF(OR(AND($C52&gt;0,INDEX(Kalender!CP$81:CP$110,MAX(1,$C52))&gt;INDEX(Kalender!$B$81:$B$110,MAX(1,$C52))),AND($D52&gt;0,INDEX(Kalender!CP$81:CP$110,MAX(1,$D52))&gt;INDEX(Kalender!$B$81:$B$110,MAX(1,$D52))),AND($E52&gt;0,INDEX(Kalender!CP$81:CP$110,MAX(1,$E52))&gt;INDEX(Kalender!$B$81:$B$110,MAX(1,$E52))),AND($F52&gt;0,INDEX(Kalender!CP$81:CP$110,MAX(1,$F52))&gt;INDEX(Kalender!$B$81:$B$110,MAX(1,$F52)))),2,0))</f>
        <v>0</v>
      </c>
      <c r="CQ52" s="5" t="n">
        <f aca="false">IF(Kalender!CQ52&lt;&gt;1,0,IF(AND($B52&gt;0,INDEX(Kalender!CQ$68:CQ$77,MAX(1,$B52))&gt;INDEX(Kalender!$B$68:$B$77,MAX(1,$B52))),1,0)+IF(OR(AND($C52&gt;0,INDEX(Kalender!CQ$81:CQ$110,MAX(1,$C52))&gt;INDEX(Kalender!$B$81:$B$110,MAX(1,$C52))),AND($D52&gt;0,INDEX(Kalender!CQ$81:CQ$110,MAX(1,$D52))&gt;INDEX(Kalender!$B$81:$B$110,MAX(1,$D52))),AND($E52&gt;0,INDEX(Kalender!CQ$81:CQ$110,MAX(1,$E52))&gt;INDEX(Kalender!$B$81:$B$110,MAX(1,$E52))),AND($F52&gt;0,INDEX(Kalender!CQ$81:CQ$110,MAX(1,$F52))&gt;INDEX(Kalender!$B$81:$B$110,MAX(1,$F52)))),2,0))</f>
        <v>0</v>
      </c>
      <c r="CR52" s="5" t="n">
        <f aca="false">IF(Kalender!CR52&lt;&gt;1,0,IF(AND($B52&gt;0,INDEX(Kalender!CR$68:CR$77,MAX(1,$B52))&gt;INDEX(Kalender!$B$68:$B$77,MAX(1,$B52))),1,0)+IF(OR(AND($C52&gt;0,INDEX(Kalender!CR$81:CR$110,MAX(1,$C52))&gt;INDEX(Kalender!$B$81:$B$110,MAX(1,$C52))),AND($D52&gt;0,INDEX(Kalender!CR$81:CR$110,MAX(1,$D52))&gt;INDEX(Kalender!$B$81:$B$110,MAX(1,$D52))),AND($E52&gt;0,INDEX(Kalender!CR$81:CR$110,MAX(1,$E52))&gt;INDEX(Kalender!$B$81:$B$110,MAX(1,$E52))),AND($F52&gt;0,INDEX(Kalender!CR$81:CR$110,MAX(1,$F52))&gt;INDEX(Kalender!$B$81:$B$110,MAX(1,$F52)))),2,0))</f>
        <v>0</v>
      </c>
      <c r="CS52" s="5" t="n">
        <f aca="false">IF(Kalender!CS52&lt;&gt;1,0,IF(AND($B52&gt;0,INDEX(Kalender!CS$68:CS$77,MAX(1,$B52))&gt;INDEX(Kalender!$B$68:$B$77,MAX(1,$B52))),1,0)+IF(OR(AND($C52&gt;0,INDEX(Kalender!CS$81:CS$110,MAX(1,$C52))&gt;INDEX(Kalender!$B$81:$B$110,MAX(1,$C52))),AND($D52&gt;0,INDEX(Kalender!CS$81:CS$110,MAX(1,$D52))&gt;INDEX(Kalender!$B$81:$B$110,MAX(1,$D52))),AND($E52&gt;0,INDEX(Kalender!CS$81:CS$110,MAX(1,$E52))&gt;INDEX(Kalender!$B$81:$B$110,MAX(1,$E52))),AND($F52&gt;0,INDEX(Kalender!CS$81:CS$110,MAX(1,$F52))&gt;INDEX(Kalender!$B$81:$B$110,MAX(1,$F52)))),2,0))</f>
        <v>0</v>
      </c>
      <c r="CT52" s="5" t="n">
        <f aca="false">IF(Kalender!CT52&lt;&gt;1,0,IF(AND($B52&gt;0,INDEX(Kalender!CT$68:CT$77,MAX(1,$B52))&gt;INDEX(Kalender!$B$68:$B$77,MAX(1,$B52))),1,0)+IF(OR(AND($C52&gt;0,INDEX(Kalender!CT$81:CT$110,MAX(1,$C52))&gt;INDEX(Kalender!$B$81:$B$110,MAX(1,$C52))),AND($D52&gt;0,INDEX(Kalender!CT$81:CT$110,MAX(1,$D52))&gt;INDEX(Kalender!$B$81:$B$110,MAX(1,$D52))),AND($E52&gt;0,INDEX(Kalender!CT$81:CT$110,MAX(1,$E52))&gt;INDEX(Kalender!$B$81:$B$110,MAX(1,$E52))),AND($F52&gt;0,INDEX(Kalender!CT$81:CT$110,MAX(1,$F52))&gt;INDEX(Kalender!$B$81:$B$110,MAX(1,$F52)))),2,0))</f>
        <v>0</v>
      </c>
      <c r="CU52" s="5" t="n">
        <f aca="false">IF(Kalender!CU52&lt;&gt;1,0,IF(AND($B52&gt;0,INDEX(Kalender!CU$68:CU$77,MAX(1,$B52))&gt;INDEX(Kalender!$B$68:$B$77,MAX(1,$B52))),1,0)+IF(OR(AND($C52&gt;0,INDEX(Kalender!CU$81:CU$110,MAX(1,$C52))&gt;INDEX(Kalender!$B$81:$B$110,MAX(1,$C52))),AND($D52&gt;0,INDEX(Kalender!CU$81:CU$110,MAX(1,$D52))&gt;INDEX(Kalender!$B$81:$B$110,MAX(1,$D52))),AND($E52&gt;0,INDEX(Kalender!CU$81:CU$110,MAX(1,$E52))&gt;INDEX(Kalender!$B$81:$B$110,MAX(1,$E52))),AND($F52&gt;0,INDEX(Kalender!CU$81:CU$110,MAX(1,$F52))&gt;INDEX(Kalender!$B$81:$B$110,MAX(1,$F52)))),2,0))</f>
        <v>0</v>
      </c>
      <c r="CV52" s="5" t="n">
        <f aca="false">IF(Kalender!CV52&lt;&gt;1,0,IF(AND($B52&gt;0,INDEX(Kalender!CV$68:CV$77,MAX(1,$B52))&gt;INDEX(Kalender!$B$68:$B$77,MAX(1,$B52))),1,0)+IF(OR(AND($C52&gt;0,INDEX(Kalender!CV$81:CV$110,MAX(1,$C52))&gt;INDEX(Kalender!$B$81:$B$110,MAX(1,$C52))),AND($D52&gt;0,INDEX(Kalender!CV$81:CV$110,MAX(1,$D52))&gt;INDEX(Kalender!$B$81:$B$110,MAX(1,$D52))),AND($E52&gt;0,INDEX(Kalender!CV$81:CV$110,MAX(1,$E52))&gt;INDEX(Kalender!$B$81:$B$110,MAX(1,$E52))),AND($F52&gt;0,INDEX(Kalender!CV$81:CV$110,MAX(1,$F52))&gt;INDEX(Kalender!$B$81:$B$110,MAX(1,$F52)))),2,0))</f>
        <v>0</v>
      </c>
      <c r="CW52" s="5" t="n">
        <f aca="false">IF(Kalender!CW52&lt;&gt;1,0,IF(AND($B52&gt;0,INDEX(Kalender!CW$68:CW$77,MAX(1,$B52))&gt;INDEX(Kalender!$B$68:$B$77,MAX(1,$B52))),1,0)+IF(OR(AND($C52&gt;0,INDEX(Kalender!CW$81:CW$110,MAX(1,$C52))&gt;INDEX(Kalender!$B$81:$B$110,MAX(1,$C52))),AND($D52&gt;0,INDEX(Kalender!CW$81:CW$110,MAX(1,$D52))&gt;INDEX(Kalender!$B$81:$B$110,MAX(1,$D52))),AND($E52&gt;0,INDEX(Kalender!CW$81:CW$110,MAX(1,$E52))&gt;INDEX(Kalender!$B$81:$B$110,MAX(1,$E52))),AND($F52&gt;0,INDEX(Kalender!CW$81:CW$110,MAX(1,$F52))&gt;INDEX(Kalender!$B$81:$B$110,MAX(1,$F52)))),2,0))</f>
        <v>0</v>
      </c>
      <c r="CX52" s="5" t="n">
        <f aca="false">IF(Kalender!CX52&lt;&gt;1,0,IF(AND($B52&gt;0,INDEX(Kalender!CX$68:CX$77,MAX(1,$B52))&gt;INDEX(Kalender!$B$68:$B$77,MAX(1,$B52))),1,0)+IF(OR(AND($C52&gt;0,INDEX(Kalender!CX$81:CX$110,MAX(1,$C52))&gt;INDEX(Kalender!$B$81:$B$110,MAX(1,$C52))),AND($D52&gt;0,INDEX(Kalender!CX$81:CX$110,MAX(1,$D52))&gt;INDEX(Kalender!$B$81:$B$110,MAX(1,$D52))),AND($E52&gt;0,INDEX(Kalender!CX$81:CX$110,MAX(1,$E52))&gt;INDEX(Kalender!$B$81:$B$110,MAX(1,$E52))),AND($F52&gt;0,INDEX(Kalender!CX$81:CX$110,MAX(1,$F52))&gt;INDEX(Kalender!$B$81:$B$110,MAX(1,$F52)))),2,0))</f>
        <v>0</v>
      </c>
      <c r="CY52" s="5" t="n">
        <f aca="false">IF(Kalender!CY52&lt;&gt;1,0,IF(AND($B52&gt;0,INDEX(Kalender!CY$68:CY$77,MAX(1,$B52))&gt;INDEX(Kalender!$B$68:$B$77,MAX(1,$B52))),1,0)+IF(OR(AND($C52&gt;0,INDEX(Kalender!CY$81:CY$110,MAX(1,$C52))&gt;INDEX(Kalender!$B$81:$B$110,MAX(1,$C52))),AND($D52&gt;0,INDEX(Kalender!CY$81:CY$110,MAX(1,$D52))&gt;INDEX(Kalender!$B$81:$B$110,MAX(1,$D52))),AND($E52&gt;0,INDEX(Kalender!CY$81:CY$110,MAX(1,$E52))&gt;INDEX(Kalender!$B$81:$B$110,MAX(1,$E52))),AND($F52&gt;0,INDEX(Kalender!CY$81:CY$110,MAX(1,$F52))&gt;INDEX(Kalender!$B$81:$B$110,MAX(1,$F52)))),2,0))</f>
        <v>0</v>
      </c>
      <c r="CZ52" s="5" t="n">
        <f aca="false">IF(Kalender!CZ52&lt;&gt;1,0,IF(AND($B52&gt;0,INDEX(Kalender!CZ$68:CZ$77,MAX(1,$B52))&gt;INDEX(Kalender!$B$68:$B$77,MAX(1,$B52))),1,0)+IF(OR(AND($C52&gt;0,INDEX(Kalender!CZ$81:CZ$110,MAX(1,$C52))&gt;INDEX(Kalender!$B$81:$B$110,MAX(1,$C52))),AND($D52&gt;0,INDEX(Kalender!CZ$81:CZ$110,MAX(1,$D52))&gt;INDEX(Kalender!$B$81:$B$110,MAX(1,$D52))),AND($E52&gt;0,INDEX(Kalender!CZ$81:CZ$110,MAX(1,$E52))&gt;INDEX(Kalender!$B$81:$B$110,MAX(1,$E52))),AND($F52&gt;0,INDEX(Kalender!CZ$81:CZ$110,MAX(1,$F52))&gt;INDEX(Kalender!$B$81:$B$110,MAX(1,$F52)))),2,0))</f>
        <v>0</v>
      </c>
      <c r="DA52" s="5" t="n">
        <f aca="false">IF(Kalender!DA52&lt;&gt;1,0,IF(AND($B52&gt;0,INDEX(Kalender!DA$68:DA$77,MAX(1,$B52))&gt;INDEX(Kalender!$B$68:$B$77,MAX(1,$B52))),1,0)+IF(OR(AND($C52&gt;0,INDEX(Kalender!DA$81:DA$110,MAX(1,$C52))&gt;INDEX(Kalender!$B$81:$B$110,MAX(1,$C52))),AND($D52&gt;0,INDEX(Kalender!DA$81:DA$110,MAX(1,$D52))&gt;INDEX(Kalender!$B$81:$B$110,MAX(1,$D52))),AND($E52&gt;0,INDEX(Kalender!DA$81:DA$110,MAX(1,$E52))&gt;INDEX(Kalender!$B$81:$B$110,MAX(1,$E52))),AND($F52&gt;0,INDEX(Kalender!DA$81:DA$110,MAX(1,$F52))&gt;INDEX(Kalender!$B$81:$B$110,MAX(1,$F52)))),2,0))</f>
        <v>0</v>
      </c>
      <c r="DB52" s="5" t="n">
        <f aca="false">IF(Kalender!DB52&lt;&gt;1,0,IF(AND($B52&gt;0,INDEX(Kalender!DB$68:DB$77,MAX(1,$B52))&gt;INDEX(Kalender!$B$68:$B$77,MAX(1,$B52))),1,0)+IF(OR(AND($C52&gt;0,INDEX(Kalender!DB$81:DB$110,MAX(1,$C52))&gt;INDEX(Kalender!$B$81:$B$110,MAX(1,$C52))),AND($D52&gt;0,INDEX(Kalender!DB$81:DB$110,MAX(1,$D52))&gt;INDEX(Kalender!$B$81:$B$110,MAX(1,$D52))),AND($E52&gt;0,INDEX(Kalender!DB$81:DB$110,MAX(1,$E52))&gt;INDEX(Kalender!$B$81:$B$110,MAX(1,$E52))),AND($F52&gt;0,INDEX(Kalender!DB$81:DB$110,MAX(1,$F52))&gt;INDEX(Kalender!$B$81:$B$110,MAX(1,$F52)))),2,0))</f>
        <v>0</v>
      </c>
      <c r="DC52" s="5" t="n">
        <f aca="false">IF(Kalender!DC52&lt;&gt;1,0,IF(AND($B52&gt;0,INDEX(Kalender!DC$68:DC$77,MAX(1,$B52))&gt;INDEX(Kalender!$B$68:$B$77,MAX(1,$B52))),1,0)+IF(OR(AND($C52&gt;0,INDEX(Kalender!DC$81:DC$110,MAX(1,$C52))&gt;INDEX(Kalender!$B$81:$B$110,MAX(1,$C52))),AND($D52&gt;0,INDEX(Kalender!DC$81:DC$110,MAX(1,$D52))&gt;INDEX(Kalender!$B$81:$B$110,MAX(1,$D52))),AND($E52&gt;0,INDEX(Kalender!DC$81:DC$110,MAX(1,$E52))&gt;INDEX(Kalender!$B$81:$B$110,MAX(1,$E52))),AND($F52&gt;0,INDEX(Kalender!DC$81:DC$110,MAX(1,$F52))&gt;INDEX(Kalender!$B$81:$B$110,MAX(1,$F52)))),2,0))</f>
        <v>0</v>
      </c>
      <c r="DD52" s="5" t="n">
        <f aca="false">IF(Kalender!DD52&lt;&gt;1,0,IF(AND($B52&gt;0,INDEX(Kalender!DD$68:DD$77,MAX(1,$B52))&gt;INDEX(Kalender!$B$68:$B$77,MAX(1,$B52))),1,0)+IF(OR(AND($C52&gt;0,INDEX(Kalender!DD$81:DD$110,MAX(1,$C52))&gt;INDEX(Kalender!$B$81:$B$110,MAX(1,$C52))),AND($D52&gt;0,INDEX(Kalender!DD$81:DD$110,MAX(1,$D52))&gt;INDEX(Kalender!$B$81:$B$110,MAX(1,$D52))),AND($E52&gt;0,INDEX(Kalender!DD$81:DD$110,MAX(1,$E52))&gt;INDEX(Kalender!$B$81:$B$110,MAX(1,$E52))),AND($F52&gt;0,INDEX(Kalender!DD$81:DD$110,MAX(1,$F52))&gt;INDEX(Kalender!$B$81:$B$110,MAX(1,$F52)))),2,0))</f>
        <v>0</v>
      </c>
      <c r="DE52" s="5" t="n">
        <f aca="false">IF(Kalender!DE52&lt;&gt;1,0,IF(AND($B52&gt;0,INDEX(Kalender!DE$68:DE$77,MAX(1,$B52))&gt;INDEX(Kalender!$B$68:$B$77,MAX(1,$B52))),1,0)+IF(OR(AND($C52&gt;0,INDEX(Kalender!DE$81:DE$110,MAX(1,$C52))&gt;INDEX(Kalender!$B$81:$B$110,MAX(1,$C52))),AND($D52&gt;0,INDEX(Kalender!DE$81:DE$110,MAX(1,$D52))&gt;INDEX(Kalender!$B$81:$B$110,MAX(1,$D52))),AND($E52&gt;0,INDEX(Kalender!DE$81:DE$110,MAX(1,$E52))&gt;INDEX(Kalender!$B$81:$B$110,MAX(1,$E52))),AND($F52&gt;0,INDEX(Kalender!DE$81:DE$110,MAX(1,$F52))&gt;INDEX(Kalender!$B$81:$B$110,MAX(1,$F52)))),2,0))</f>
        <v>0</v>
      </c>
      <c r="DF52" s="5" t="n">
        <f aca="false">IF(Kalender!DF52&lt;&gt;1,0,IF(AND($B52&gt;0,INDEX(Kalender!DF$68:DF$77,MAX(1,$B52))&gt;INDEX(Kalender!$B$68:$B$77,MAX(1,$B52))),1,0)+IF(OR(AND($C52&gt;0,INDEX(Kalender!DF$81:DF$110,MAX(1,$C52))&gt;INDEX(Kalender!$B$81:$B$110,MAX(1,$C52))),AND($D52&gt;0,INDEX(Kalender!DF$81:DF$110,MAX(1,$D52))&gt;INDEX(Kalender!$B$81:$B$110,MAX(1,$D52))),AND($E52&gt;0,INDEX(Kalender!DF$81:DF$110,MAX(1,$E52))&gt;INDEX(Kalender!$B$81:$B$110,MAX(1,$E52))),AND($F52&gt;0,INDEX(Kalender!DF$81:DF$110,MAX(1,$F52))&gt;INDEX(Kalender!$B$81:$B$110,MAX(1,$F52)))),2,0))</f>
        <v>0</v>
      </c>
      <c r="DG52" s="5" t="n">
        <f aca="false">IF(Kalender!DG52&lt;&gt;1,0,IF(AND($B52&gt;0,INDEX(Kalender!DG$68:DG$77,MAX(1,$B52))&gt;INDEX(Kalender!$B$68:$B$77,MAX(1,$B52))),1,0)+IF(OR(AND($C52&gt;0,INDEX(Kalender!DG$81:DG$110,MAX(1,$C52))&gt;INDEX(Kalender!$B$81:$B$110,MAX(1,$C52))),AND($D52&gt;0,INDEX(Kalender!DG$81:DG$110,MAX(1,$D52))&gt;INDEX(Kalender!$B$81:$B$110,MAX(1,$D52))),AND($E52&gt;0,INDEX(Kalender!DG$81:DG$110,MAX(1,$E52))&gt;INDEX(Kalender!$B$81:$B$110,MAX(1,$E52))),AND($F52&gt;0,INDEX(Kalender!DG$81:DG$110,MAX(1,$F52))&gt;INDEX(Kalender!$B$81:$B$110,MAX(1,$F52)))),2,0))</f>
        <v>0</v>
      </c>
      <c r="DH52" s="5" t="n">
        <f aca="false">IF(Kalender!DH52&lt;&gt;1,0,IF(AND($B52&gt;0,INDEX(Kalender!DH$68:DH$77,MAX(1,$B52))&gt;INDEX(Kalender!$B$68:$B$77,MAX(1,$B52))),1,0)+IF(OR(AND($C52&gt;0,INDEX(Kalender!DH$81:DH$110,MAX(1,$C52))&gt;INDEX(Kalender!$B$81:$B$110,MAX(1,$C52))),AND($D52&gt;0,INDEX(Kalender!DH$81:DH$110,MAX(1,$D52))&gt;INDEX(Kalender!$B$81:$B$110,MAX(1,$D52))),AND($E52&gt;0,INDEX(Kalender!DH$81:DH$110,MAX(1,$E52))&gt;INDEX(Kalender!$B$81:$B$110,MAX(1,$E52))),AND($F52&gt;0,INDEX(Kalender!DH$81:DH$110,MAX(1,$F52))&gt;INDEX(Kalender!$B$81:$B$110,MAX(1,$F52)))),2,0))</f>
        <v>0</v>
      </c>
      <c r="DI52" s="5" t="n">
        <f aca="false">IF(Kalender!DI52&lt;&gt;1,0,IF(AND($B52&gt;0,INDEX(Kalender!DI$68:DI$77,MAX(1,$B52))&gt;INDEX(Kalender!$B$68:$B$77,MAX(1,$B52))),1,0)+IF(OR(AND($C52&gt;0,INDEX(Kalender!DI$81:DI$110,MAX(1,$C52))&gt;INDEX(Kalender!$B$81:$B$110,MAX(1,$C52))),AND($D52&gt;0,INDEX(Kalender!DI$81:DI$110,MAX(1,$D52))&gt;INDEX(Kalender!$B$81:$B$110,MAX(1,$D52))),AND($E52&gt;0,INDEX(Kalender!DI$81:DI$110,MAX(1,$E52))&gt;INDEX(Kalender!$B$81:$B$110,MAX(1,$E52))),AND($F52&gt;0,INDEX(Kalender!DI$81:DI$110,MAX(1,$F52))&gt;INDEX(Kalender!$B$81:$B$110,MAX(1,$F52)))),2,0))</f>
        <v>0</v>
      </c>
      <c r="DJ52" s="5" t="n">
        <f aca="false">IF(Kalender!DJ52&lt;&gt;1,0,IF(AND($B52&gt;0,INDEX(Kalender!DJ$68:DJ$77,MAX(1,$B52))&gt;INDEX(Kalender!$B$68:$B$77,MAX(1,$B52))),1,0)+IF(OR(AND($C52&gt;0,INDEX(Kalender!DJ$81:DJ$110,MAX(1,$C52))&gt;INDEX(Kalender!$B$81:$B$110,MAX(1,$C52))),AND($D52&gt;0,INDEX(Kalender!DJ$81:DJ$110,MAX(1,$D52))&gt;INDEX(Kalender!$B$81:$B$110,MAX(1,$D52))),AND($E52&gt;0,INDEX(Kalender!DJ$81:DJ$110,MAX(1,$E52))&gt;INDEX(Kalender!$B$81:$B$110,MAX(1,$E52))),AND($F52&gt;0,INDEX(Kalender!DJ$81:DJ$110,MAX(1,$F52))&gt;INDEX(Kalender!$B$81:$B$110,MAX(1,$F52)))),2,0))</f>
        <v>0</v>
      </c>
      <c r="DK52" s="5" t="n">
        <f aca="false">IF(Kalender!DK52&lt;&gt;1,0,IF(AND($B52&gt;0,INDEX(Kalender!DK$68:DK$77,MAX(1,$B52))&gt;INDEX(Kalender!$B$68:$B$77,MAX(1,$B52))),1,0)+IF(OR(AND($C52&gt;0,INDEX(Kalender!DK$81:DK$110,MAX(1,$C52))&gt;INDEX(Kalender!$B$81:$B$110,MAX(1,$C52))),AND($D52&gt;0,INDEX(Kalender!DK$81:DK$110,MAX(1,$D52))&gt;INDEX(Kalender!$B$81:$B$110,MAX(1,$D52))),AND($E52&gt;0,INDEX(Kalender!DK$81:DK$110,MAX(1,$E52))&gt;INDEX(Kalender!$B$81:$B$110,MAX(1,$E52))),AND($F52&gt;0,INDEX(Kalender!DK$81:DK$110,MAX(1,$F52))&gt;INDEX(Kalender!$B$81:$B$110,MAX(1,$F52)))),2,0))</f>
        <v>0</v>
      </c>
      <c r="DL52" s="5" t="n">
        <f aca="false">IF(Kalender!DL52&lt;&gt;1,0,IF(AND($B52&gt;0,INDEX(Kalender!DL$68:DL$77,MAX(1,$B52))&gt;INDEX(Kalender!$B$68:$B$77,MAX(1,$B52))),1,0)+IF(OR(AND($C52&gt;0,INDEX(Kalender!DL$81:DL$110,MAX(1,$C52))&gt;INDEX(Kalender!$B$81:$B$110,MAX(1,$C52))),AND($D52&gt;0,INDEX(Kalender!DL$81:DL$110,MAX(1,$D52))&gt;INDEX(Kalender!$B$81:$B$110,MAX(1,$D52))),AND($E52&gt;0,INDEX(Kalender!DL$81:DL$110,MAX(1,$E52))&gt;INDEX(Kalender!$B$81:$B$110,MAX(1,$E52))),AND($F52&gt;0,INDEX(Kalender!DL$81:DL$110,MAX(1,$F52))&gt;INDEX(Kalender!$B$81:$B$110,MAX(1,$F52)))),2,0))</f>
        <v>0</v>
      </c>
      <c r="DM52" s="5" t="n">
        <f aca="false">IF(Kalender!DM52&lt;&gt;1,0,IF(AND($B52&gt;0,INDEX(Kalender!DM$68:DM$77,MAX(1,$B52))&gt;INDEX(Kalender!$B$68:$B$77,MAX(1,$B52))),1,0)+IF(OR(AND($C52&gt;0,INDEX(Kalender!DM$81:DM$110,MAX(1,$C52))&gt;INDEX(Kalender!$B$81:$B$110,MAX(1,$C52))),AND($D52&gt;0,INDEX(Kalender!DM$81:DM$110,MAX(1,$D52))&gt;INDEX(Kalender!$B$81:$B$110,MAX(1,$D52))),AND($E52&gt;0,INDEX(Kalender!DM$81:DM$110,MAX(1,$E52))&gt;INDEX(Kalender!$B$81:$B$110,MAX(1,$E52))),AND($F52&gt;0,INDEX(Kalender!DM$81:DM$110,MAX(1,$F52))&gt;INDEX(Kalender!$B$81:$B$110,MAX(1,$F52)))),2,0))</f>
        <v>0</v>
      </c>
      <c r="DN52" s="5" t="n">
        <f aca="false">IF(Kalender!DN52&lt;&gt;1,0,IF(AND($B52&gt;0,INDEX(Kalender!DN$68:DN$77,MAX(1,$B52))&gt;INDEX(Kalender!$B$68:$B$77,MAX(1,$B52))),1,0)+IF(OR(AND($C52&gt;0,INDEX(Kalender!DN$81:DN$110,MAX(1,$C52))&gt;INDEX(Kalender!$B$81:$B$110,MAX(1,$C52))),AND($D52&gt;0,INDEX(Kalender!DN$81:DN$110,MAX(1,$D52))&gt;INDEX(Kalender!$B$81:$B$110,MAX(1,$D52))),AND($E52&gt;0,INDEX(Kalender!DN$81:DN$110,MAX(1,$E52))&gt;INDEX(Kalender!$B$81:$B$110,MAX(1,$E52))),AND($F52&gt;0,INDEX(Kalender!DN$81:DN$110,MAX(1,$F52))&gt;INDEX(Kalender!$B$81:$B$110,MAX(1,$F52)))),2,0))</f>
        <v>0</v>
      </c>
      <c r="DO52" s="5" t="n">
        <f aca="false">IF(Kalender!DO52&lt;&gt;1,0,IF(AND($B52&gt;0,INDEX(Kalender!DO$68:DO$77,MAX(1,$B52))&gt;INDEX(Kalender!$B$68:$B$77,MAX(1,$B52))),1,0)+IF(OR(AND($C52&gt;0,INDEX(Kalender!DO$81:DO$110,MAX(1,$C52))&gt;INDEX(Kalender!$B$81:$B$110,MAX(1,$C52))),AND($D52&gt;0,INDEX(Kalender!DO$81:DO$110,MAX(1,$D52))&gt;INDEX(Kalender!$B$81:$B$110,MAX(1,$D52))),AND($E52&gt;0,INDEX(Kalender!DO$81:DO$110,MAX(1,$E52))&gt;INDEX(Kalender!$B$81:$B$110,MAX(1,$E52))),AND($F52&gt;0,INDEX(Kalender!DO$81:DO$110,MAX(1,$F52))&gt;INDEX(Kalender!$B$81:$B$110,MAX(1,$F52)))),2,0))</f>
        <v>0</v>
      </c>
      <c r="DP52" s="5" t="n">
        <f aca="false">IF(Kalender!DP52&lt;&gt;1,0,IF(AND($B52&gt;0,INDEX(Kalender!DP$68:DP$77,MAX(1,$B52))&gt;INDEX(Kalender!$B$68:$B$77,MAX(1,$B52))),1,0)+IF(OR(AND($C52&gt;0,INDEX(Kalender!DP$81:DP$110,MAX(1,$C52))&gt;INDEX(Kalender!$B$81:$B$110,MAX(1,$C52))),AND($D52&gt;0,INDEX(Kalender!DP$81:DP$110,MAX(1,$D52))&gt;INDEX(Kalender!$B$81:$B$110,MAX(1,$D52))),AND($E52&gt;0,INDEX(Kalender!DP$81:DP$110,MAX(1,$E52))&gt;INDEX(Kalender!$B$81:$B$110,MAX(1,$E52))),AND($F52&gt;0,INDEX(Kalender!DP$81:DP$110,MAX(1,$F52))&gt;INDEX(Kalender!$B$81:$B$110,MAX(1,$F52)))),2,0))</f>
        <v>0</v>
      </c>
      <c r="DQ52" s="5" t="n">
        <f aca="false">IF(Kalender!DQ52&lt;&gt;1,0,IF(AND($B52&gt;0,INDEX(Kalender!DQ$68:DQ$77,MAX(1,$B52))&gt;INDEX(Kalender!$B$68:$B$77,MAX(1,$B52))),1,0)+IF(OR(AND($C52&gt;0,INDEX(Kalender!DQ$81:DQ$110,MAX(1,$C52))&gt;INDEX(Kalender!$B$81:$B$110,MAX(1,$C52))),AND($D52&gt;0,INDEX(Kalender!DQ$81:DQ$110,MAX(1,$D52))&gt;INDEX(Kalender!$B$81:$B$110,MAX(1,$D52))),AND($E52&gt;0,INDEX(Kalender!DQ$81:DQ$110,MAX(1,$E52))&gt;INDEX(Kalender!$B$81:$B$110,MAX(1,$E52))),AND($F52&gt;0,INDEX(Kalender!DQ$81:DQ$110,MAX(1,$F52))&gt;INDEX(Kalender!$B$81:$B$110,MAX(1,$F52)))),2,0))</f>
        <v>0</v>
      </c>
      <c r="DR52" s="5" t="n">
        <f aca="false">IF(Kalender!DR52&lt;&gt;1,0,IF(AND($B52&gt;0,INDEX(Kalender!DR$68:DR$77,MAX(1,$B52))&gt;INDEX(Kalender!$B$68:$B$77,MAX(1,$B52))),1,0)+IF(OR(AND($C52&gt;0,INDEX(Kalender!DR$81:DR$110,MAX(1,$C52))&gt;INDEX(Kalender!$B$81:$B$110,MAX(1,$C52))),AND($D52&gt;0,INDEX(Kalender!DR$81:DR$110,MAX(1,$D52))&gt;INDEX(Kalender!$B$81:$B$110,MAX(1,$D52))),AND($E52&gt;0,INDEX(Kalender!DR$81:DR$110,MAX(1,$E52))&gt;INDEX(Kalender!$B$81:$B$110,MAX(1,$E52))),AND($F52&gt;0,INDEX(Kalender!DR$81:DR$110,MAX(1,$F52))&gt;INDEX(Kalender!$B$81:$B$110,MAX(1,$F52)))),2,0))</f>
        <v>0</v>
      </c>
      <c r="DS52" s="5" t="n">
        <f aca="false">IF(Kalender!DS52&lt;&gt;1,0,IF(AND($B52&gt;0,INDEX(Kalender!DS$68:DS$77,MAX(1,$B52))&gt;INDEX(Kalender!$B$68:$B$77,MAX(1,$B52))),1,0)+IF(OR(AND($C52&gt;0,INDEX(Kalender!DS$81:DS$110,MAX(1,$C52))&gt;INDEX(Kalender!$B$81:$B$110,MAX(1,$C52))),AND($D52&gt;0,INDEX(Kalender!DS$81:DS$110,MAX(1,$D52))&gt;INDEX(Kalender!$B$81:$B$110,MAX(1,$D52))),AND($E52&gt;0,INDEX(Kalender!DS$81:DS$110,MAX(1,$E52))&gt;INDEX(Kalender!$B$81:$B$110,MAX(1,$E52))),AND($F52&gt;0,INDEX(Kalender!DS$81:DS$110,MAX(1,$F52))&gt;INDEX(Kalender!$B$81:$B$110,MAX(1,$F52)))),2,0))</f>
        <v>0</v>
      </c>
      <c r="DT52" s="5" t="n">
        <f aca="false">IF(Kalender!DT52&lt;&gt;1,0,IF(AND($B52&gt;0,INDEX(Kalender!DT$68:DT$77,MAX(1,$B52))&gt;INDEX(Kalender!$B$68:$B$77,MAX(1,$B52))),1,0)+IF(OR(AND($C52&gt;0,INDEX(Kalender!DT$81:DT$110,MAX(1,$C52))&gt;INDEX(Kalender!$B$81:$B$110,MAX(1,$C52))),AND($D52&gt;0,INDEX(Kalender!DT$81:DT$110,MAX(1,$D52))&gt;INDEX(Kalender!$B$81:$B$110,MAX(1,$D52))),AND($E52&gt;0,INDEX(Kalender!DT$81:DT$110,MAX(1,$E52))&gt;INDEX(Kalender!$B$81:$B$110,MAX(1,$E52))),AND($F52&gt;0,INDEX(Kalender!DT$81:DT$110,MAX(1,$F52))&gt;INDEX(Kalender!$B$81:$B$110,MAX(1,$F52)))),2,0))</f>
        <v>0</v>
      </c>
      <c r="DU52" s="5" t="n">
        <f aca="false">IF(Kalender!DU52&lt;&gt;1,0,IF(AND($B52&gt;0,INDEX(Kalender!DU$68:DU$77,MAX(1,$B52))&gt;INDEX(Kalender!$B$68:$B$77,MAX(1,$B52))),1,0)+IF(OR(AND($C52&gt;0,INDEX(Kalender!DU$81:DU$110,MAX(1,$C52))&gt;INDEX(Kalender!$B$81:$B$110,MAX(1,$C52))),AND($D52&gt;0,INDEX(Kalender!DU$81:DU$110,MAX(1,$D52))&gt;INDEX(Kalender!$B$81:$B$110,MAX(1,$D52))),AND($E52&gt;0,INDEX(Kalender!DU$81:DU$110,MAX(1,$E52))&gt;INDEX(Kalender!$B$81:$B$110,MAX(1,$E52))),AND($F52&gt;0,INDEX(Kalender!DU$81:DU$110,MAX(1,$F52))&gt;INDEX(Kalender!$B$81:$B$110,MAX(1,$F52)))),2,0))</f>
        <v>0</v>
      </c>
      <c r="DV52" s="5" t="n">
        <f aca="false">IF(Kalender!DV52&lt;&gt;1,0,IF(AND($B52&gt;0,INDEX(Kalender!DV$68:DV$77,MAX(1,$B52))&gt;INDEX(Kalender!$B$68:$B$77,MAX(1,$B52))),1,0)+IF(OR(AND($C52&gt;0,INDEX(Kalender!DV$81:DV$110,MAX(1,$C52))&gt;INDEX(Kalender!$B$81:$B$110,MAX(1,$C52))),AND($D52&gt;0,INDEX(Kalender!DV$81:DV$110,MAX(1,$D52))&gt;INDEX(Kalender!$B$81:$B$110,MAX(1,$D52))),AND($E52&gt;0,INDEX(Kalender!DV$81:DV$110,MAX(1,$E52))&gt;INDEX(Kalender!$B$81:$B$110,MAX(1,$E52))),AND($F52&gt;0,INDEX(Kalender!DV$81:DV$110,MAX(1,$F52))&gt;INDEX(Kalender!$B$81:$B$110,MAX(1,$F52)))),2,0))</f>
        <v>0</v>
      </c>
      <c r="DW52" s="5" t="n">
        <f aca="false">IF(Kalender!DW52&lt;&gt;1,0,IF(AND($B52&gt;0,INDEX(Kalender!DW$68:DW$77,MAX(1,$B52))&gt;INDEX(Kalender!$B$68:$B$77,MAX(1,$B52))),1,0)+IF(OR(AND($C52&gt;0,INDEX(Kalender!DW$81:DW$110,MAX(1,$C52))&gt;INDEX(Kalender!$B$81:$B$110,MAX(1,$C52))),AND($D52&gt;0,INDEX(Kalender!DW$81:DW$110,MAX(1,$D52))&gt;INDEX(Kalender!$B$81:$B$110,MAX(1,$D52))),AND($E52&gt;0,INDEX(Kalender!DW$81:DW$110,MAX(1,$E52))&gt;INDEX(Kalender!$B$81:$B$110,MAX(1,$E52))),AND($F52&gt;0,INDEX(Kalender!DW$81:DW$110,MAX(1,$F52))&gt;INDEX(Kalender!$B$81:$B$110,MAX(1,$F52)))),2,0))</f>
        <v>0</v>
      </c>
      <c r="DX52" s="5" t="n">
        <f aca="false">IF(Kalender!DX52&lt;&gt;1,0,IF(AND($B52&gt;0,INDEX(Kalender!DX$68:DX$77,MAX(1,$B52))&gt;INDEX(Kalender!$B$68:$B$77,MAX(1,$B52))),1,0)+IF(OR(AND($C52&gt;0,INDEX(Kalender!DX$81:DX$110,MAX(1,$C52))&gt;INDEX(Kalender!$B$81:$B$110,MAX(1,$C52))),AND($D52&gt;0,INDEX(Kalender!DX$81:DX$110,MAX(1,$D52))&gt;INDEX(Kalender!$B$81:$B$110,MAX(1,$D52))),AND($E52&gt;0,INDEX(Kalender!DX$81:DX$110,MAX(1,$E52))&gt;INDEX(Kalender!$B$81:$B$110,MAX(1,$E52))),AND($F52&gt;0,INDEX(Kalender!DX$81:DX$110,MAX(1,$F52))&gt;INDEX(Kalender!$B$81:$B$110,MAX(1,$F52)))),2,0))</f>
        <v>0</v>
      </c>
      <c r="DY52" s="5" t="n">
        <f aca="false">IF(Kalender!DY52&lt;&gt;1,0,IF(AND($B52&gt;0,INDEX(Kalender!DY$68:DY$77,MAX(1,$B52))&gt;INDEX(Kalender!$B$68:$B$77,MAX(1,$B52))),1,0)+IF(OR(AND($C52&gt;0,INDEX(Kalender!DY$81:DY$110,MAX(1,$C52))&gt;INDEX(Kalender!$B$81:$B$110,MAX(1,$C52))),AND($D52&gt;0,INDEX(Kalender!DY$81:DY$110,MAX(1,$D52))&gt;INDEX(Kalender!$B$81:$B$110,MAX(1,$D52))),AND($E52&gt;0,INDEX(Kalender!DY$81:DY$110,MAX(1,$E52))&gt;INDEX(Kalender!$B$81:$B$110,MAX(1,$E52))),AND($F52&gt;0,INDEX(Kalender!DY$81:DY$110,MAX(1,$F52))&gt;INDEX(Kalender!$B$81:$B$110,MAX(1,$F52)))),2,0))</f>
        <v>0</v>
      </c>
      <c r="DZ52" s="5" t="n">
        <f aca="false">IF(Kalender!DZ52&lt;&gt;1,0,IF(AND($B52&gt;0,INDEX(Kalender!DZ$68:DZ$77,MAX(1,$B52))&gt;INDEX(Kalender!$B$68:$B$77,MAX(1,$B52))),1,0)+IF(OR(AND($C52&gt;0,INDEX(Kalender!DZ$81:DZ$110,MAX(1,$C52))&gt;INDEX(Kalender!$B$81:$B$110,MAX(1,$C52))),AND($D52&gt;0,INDEX(Kalender!DZ$81:DZ$110,MAX(1,$D52))&gt;INDEX(Kalender!$B$81:$B$110,MAX(1,$D52))),AND($E52&gt;0,INDEX(Kalender!DZ$81:DZ$110,MAX(1,$E52))&gt;INDEX(Kalender!$B$81:$B$110,MAX(1,$E52))),AND($F52&gt;0,INDEX(Kalender!DZ$81:DZ$110,MAX(1,$F52))&gt;INDEX(Kalender!$B$81:$B$110,MAX(1,$F52)))),2,0))</f>
        <v>0</v>
      </c>
      <c r="EA52" s="5" t="n">
        <f aca="false">IF(Kalender!EA52&lt;&gt;1,0,IF(AND($B52&gt;0,INDEX(Kalender!EA$68:EA$77,MAX(1,$B52))&gt;INDEX(Kalender!$B$68:$B$77,MAX(1,$B52))),1,0)+IF(OR(AND($C52&gt;0,INDEX(Kalender!EA$81:EA$110,MAX(1,$C52))&gt;INDEX(Kalender!$B$81:$B$110,MAX(1,$C52))),AND($D52&gt;0,INDEX(Kalender!EA$81:EA$110,MAX(1,$D52))&gt;INDEX(Kalender!$B$81:$B$110,MAX(1,$D52))),AND($E52&gt;0,INDEX(Kalender!EA$81:EA$110,MAX(1,$E52))&gt;INDEX(Kalender!$B$81:$B$110,MAX(1,$E52))),AND($F52&gt;0,INDEX(Kalender!EA$81:EA$110,MAX(1,$F52))&gt;INDEX(Kalender!$B$81:$B$110,MAX(1,$F52)))),2,0))</f>
        <v>0</v>
      </c>
      <c r="EB52" s="5" t="n">
        <f aca="false">IF(Kalender!EB52&lt;&gt;1,0,IF(AND($B52&gt;0,INDEX(Kalender!EB$68:EB$77,MAX(1,$B52))&gt;INDEX(Kalender!$B$68:$B$77,MAX(1,$B52))),1,0)+IF(OR(AND($C52&gt;0,INDEX(Kalender!EB$81:EB$110,MAX(1,$C52))&gt;INDEX(Kalender!$B$81:$B$110,MAX(1,$C52))),AND($D52&gt;0,INDEX(Kalender!EB$81:EB$110,MAX(1,$D52))&gt;INDEX(Kalender!$B$81:$B$110,MAX(1,$D52))),AND($E52&gt;0,INDEX(Kalender!EB$81:EB$110,MAX(1,$E52))&gt;INDEX(Kalender!$B$81:$B$110,MAX(1,$E52))),AND($F52&gt;0,INDEX(Kalender!EB$81:EB$110,MAX(1,$F52))&gt;INDEX(Kalender!$B$81:$B$110,MAX(1,$F52)))),2,0))</f>
        <v>0</v>
      </c>
      <c r="EC52" s="5" t="n">
        <f aca="false">IF(Kalender!EC52&lt;&gt;1,0,IF(AND($B52&gt;0,INDEX(Kalender!EC$68:EC$77,MAX(1,$B52))&gt;INDEX(Kalender!$B$68:$B$77,MAX(1,$B52))),1,0)+IF(OR(AND($C52&gt;0,INDEX(Kalender!EC$81:EC$110,MAX(1,$C52))&gt;INDEX(Kalender!$B$81:$B$110,MAX(1,$C52))),AND($D52&gt;0,INDEX(Kalender!EC$81:EC$110,MAX(1,$D52))&gt;INDEX(Kalender!$B$81:$B$110,MAX(1,$D52))),AND($E52&gt;0,INDEX(Kalender!EC$81:EC$110,MAX(1,$E52))&gt;INDEX(Kalender!$B$81:$B$110,MAX(1,$E52))),AND($F52&gt;0,INDEX(Kalender!EC$81:EC$110,MAX(1,$F52))&gt;INDEX(Kalender!$B$81:$B$110,MAX(1,$F52)))),2,0))</f>
        <v>0</v>
      </c>
      <c r="ED52" s="5" t="n">
        <f aca="false">IF(Kalender!ED52&lt;&gt;1,0,IF(AND($B52&gt;0,INDEX(Kalender!ED$68:ED$77,MAX(1,$B52))&gt;INDEX(Kalender!$B$68:$B$77,MAX(1,$B52))),1,0)+IF(OR(AND($C52&gt;0,INDEX(Kalender!ED$81:ED$110,MAX(1,$C52))&gt;INDEX(Kalender!$B$81:$B$110,MAX(1,$C52))),AND($D52&gt;0,INDEX(Kalender!ED$81:ED$110,MAX(1,$D52))&gt;INDEX(Kalender!$B$81:$B$110,MAX(1,$D52))),AND($E52&gt;0,INDEX(Kalender!ED$81:ED$110,MAX(1,$E52))&gt;INDEX(Kalender!$B$81:$B$110,MAX(1,$E52))),AND($F52&gt;0,INDEX(Kalender!ED$81:ED$110,MAX(1,$F52))&gt;INDEX(Kalender!$B$81:$B$110,MAX(1,$F52)))),2,0))</f>
        <v>0</v>
      </c>
      <c r="EE52" s="5" t="n">
        <f aca="false">IF(Kalender!EE52&lt;&gt;1,0,IF(AND($B52&gt;0,INDEX(Kalender!EE$68:EE$77,MAX(1,$B52))&gt;INDEX(Kalender!$B$68:$B$77,MAX(1,$B52))),1,0)+IF(OR(AND($C52&gt;0,INDEX(Kalender!EE$81:EE$110,MAX(1,$C52))&gt;INDEX(Kalender!$B$81:$B$110,MAX(1,$C52))),AND($D52&gt;0,INDEX(Kalender!EE$81:EE$110,MAX(1,$D52))&gt;INDEX(Kalender!$B$81:$B$110,MAX(1,$D52))),AND($E52&gt;0,INDEX(Kalender!EE$81:EE$110,MAX(1,$E52))&gt;INDEX(Kalender!$B$81:$B$110,MAX(1,$E52))),AND($F52&gt;0,INDEX(Kalender!EE$81:EE$110,MAX(1,$F52))&gt;INDEX(Kalender!$B$81:$B$110,MAX(1,$F52)))),2,0))</f>
        <v>0</v>
      </c>
      <c r="EF52" s="5" t="n">
        <f aca="false">IF(Kalender!EF52&lt;&gt;1,0,IF(AND($B52&gt;0,INDEX(Kalender!EF$68:EF$77,MAX(1,$B52))&gt;INDEX(Kalender!$B$68:$B$77,MAX(1,$B52))),1,0)+IF(OR(AND($C52&gt;0,INDEX(Kalender!EF$81:EF$110,MAX(1,$C52))&gt;INDEX(Kalender!$B$81:$B$110,MAX(1,$C52))),AND($D52&gt;0,INDEX(Kalender!EF$81:EF$110,MAX(1,$D52))&gt;INDEX(Kalender!$B$81:$B$110,MAX(1,$D52))),AND($E52&gt;0,INDEX(Kalender!EF$81:EF$110,MAX(1,$E52))&gt;INDEX(Kalender!$B$81:$B$110,MAX(1,$E52))),AND($F52&gt;0,INDEX(Kalender!EF$81:EF$110,MAX(1,$F52))&gt;INDEX(Kalender!$B$81:$B$110,MAX(1,$F52)))),2,0))</f>
        <v>0</v>
      </c>
      <c r="EG52" s="5" t="n">
        <f aca="false">IF(Kalender!EG52&lt;&gt;1,0,IF(AND($B52&gt;0,INDEX(Kalender!EG$68:EG$77,MAX(1,$B52))&gt;INDEX(Kalender!$B$68:$B$77,MAX(1,$B52))),1,0)+IF(OR(AND($C52&gt;0,INDEX(Kalender!EG$81:EG$110,MAX(1,$C52))&gt;INDEX(Kalender!$B$81:$B$110,MAX(1,$C52))),AND($D52&gt;0,INDEX(Kalender!EG$81:EG$110,MAX(1,$D52))&gt;INDEX(Kalender!$B$81:$B$110,MAX(1,$D52))),AND($E52&gt;0,INDEX(Kalender!EG$81:EG$110,MAX(1,$E52))&gt;INDEX(Kalender!$B$81:$B$110,MAX(1,$E52))),AND($F52&gt;0,INDEX(Kalender!EG$81:EG$110,MAX(1,$F52))&gt;INDEX(Kalender!$B$81:$B$110,MAX(1,$F52)))),2,0))</f>
        <v>0</v>
      </c>
      <c r="EH52" s="5" t="n">
        <f aca="false">IF(Kalender!EH52&lt;&gt;1,0,IF(AND($B52&gt;0,INDEX(Kalender!EH$68:EH$77,MAX(1,$B52))&gt;INDEX(Kalender!$B$68:$B$77,MAX(1,$B52))),1,0)+IF(OR(AND($C52&gt;0,INDEX(Kalender!EH$81:EH$110,MAX(1,$C52))&gt;INDEX(Kalender!$B$81:$B$110,MAX(1,$C52))),AND($D52&gt;0,INDEX(Kalender!EH$81:EH$110,MAX(1,$D52))&gt;INDEX(Kalender!$B$81:$B$110,MAX(1,$D52))),AND($E52&gt;0,INDEX(Kalender!EH$81:EH$110,MAX(1,$E52))&gt;INDEX(Kalender!$B$81:$B$110,MAX(1,$E52))),AND($F52&gt;0,INDEX(Kalender!EH$81:EH$110,MAX(1,$F52))&gt;INDEX(Kalender!$B$81:$B$110,MAX(1,$F52)))),2,0))</f>
        <v>0</v>
      </c>
      <c r="EI52" s="5" t="n">
        <f aca="false">IF(Kalender!EI52&lt;&gt;1,0,IF(AND($B52&gt;0,INDEX(Kalender!EI$68:EI$77,MAX(1,$B52))&gt;INDEX(Kalender!$B$68:$B$77,MAX(1,$B52))),1,0)+IF(OR(AND($C52&gt;0,INDEX(Kalender!EI$81:EI$110,MAX(1,$C52))&gt;INDEX(Kalender!$B$81:$B$110,MAX(1,$C52))),AND($D52&gt;0,INDEX(Kalender!EI$81:EI$110,MAX(1,$D52))&gt;INDEX(Kalender!$B$81:$B$110,MAX(1,$D52))),AND($E52&gt;0,INDEX(Kalender!EI$81:EI$110,MAX(1,$E52))&gt;INDEX(Kalender!$B$81:$B$110,MAX(1,$E52))),AND($F52&gt;0,INDEX(Kalender!EI$81:EI$110,MAX(1,$F52))&gt;INDEX(Kalender!$B$81:$B$110,MAX(1,$F52)))),2,0))</f>
        <v>0</v>
      </c>
      <c r="EJ52" s="5" t="n">
        <f aca="false">IF(Kalender!EJ52&lt;&gt;1,0,IF(AND($B52&gt;0,INDEX(Kalender!EJ$68:EJ$77,MAX(1,$B52))&gt;INDEX(Kalender!$B$68:$B$77,MAX(1,$B52))),1,0)+IF(OR(AND($C52&gt;0,INDEX(Kalender!EJ$81:EJ$110,MAX(1,$C52))&gt;INDEX(Kalender!$B$81:$B$110,MAX(1,$C52))),AND($D52&gt;0,INDEX(Kalender!EJ$81:EJ$110,MAX(1,$D52))&gt;INDEX(Kalender!$B$81:$B$110,MAX(1,$D52))),AND($E52&gt;0,INDEX(Kalender!EJ$81:EJ$110,MAX(1,$E52))&gt;INDEX(Kalender!$B$81:$B$110,MAX(1,$E52))),AND($F52&gt;0,INDEX(Kalender!EJ$81:EJ$110,MAX(1,$F52))&gt;INDEX(Kalender!$B$81:$B$110,MAX(1,$F52)))),2,0))</f>
        <v>0</v>
      </c>
      <c r="EK52" s="5" t="n">
        <f aca="false">IF(Kalender!EK52&lt;&gt;1,0,IF(AND($B52&gt;0,INDEX(Kalender!EK$68:EK$77,MAX(1,$B52))&gt;INDEX(Kalender!$B$68:$B$77,MAX(1,$B52))),1,0)+IF(OR(AND($C52&gt;0,INDEX(Kalender!EK$81:EK$110,MAX(1,$C52))&gt;INDEX(Kalender!$B$81:$B$110,MAX(1,$C52))),AND($D52&gt;0,INDEX(Kalender!EK$81:EK$110,MAX(1,$D52))&gt;INDEX(Kalender!$B$81:$B$110,MAX(1,$D52))),AND($E52&gt;0,INDEX(Kalender!EK$81:EK$110,MAX(1,$E52))&gt;INDEX(Kalender!$B$81:$B$110,MAX(1,$E52))),AND($F52&gt;0,INDEX(Kalender!EK$81:EK$110,MAX(1,$F52))&gt;INDEX(Kalender!$B$81:$B$110,MAX(1,$F52)))),2,0))</f>
        <v>0</v>
      </c>
      <c r="EL52" s="5" t="n">
        <f aca="false">IF(Kalender!EL52&lt;&gt;1,0,IF(AND($B52&gt;0,INDEX(Kalender!EL$68:EL$77,MAX(1,$B52))&gt;INDEX(Kalender!$B$68:$B$77,MAX(1,$B52))),1,0)+IF(OR(AND($C52&gt;0,INDEX(Kalender!EL$81:EL$110,MAX(1,$C52))&gt;INDEX(Kalender!$B$81:$B$110,MAX(1,$C52))),AND($D52&gt;0,INDEX(Kalender!EL$81:EL$110,MAX(1,$D52))&gt;INDEX(Kalender!$B$81:$B$110,MAX(1,$D52))),AND($E52&gt;0,INDEX(Kalender!EL$81:EL$110,MAX(1,$E52))&gt;INDEX(Kalender!$B$81:$B$110,MAX(1,$E52))),AND($F52&gt;0,INDEX(Kalender!EL$81:EL$110,MAX(1,$F52))&gt;INDEX(Kalender!$B$81:$B$110,MAX(1,$F52)))),2,0))</f>
        <v>0</v>
      </c>
      <c r="EM52" s="5" t="n">
        <f aca="false">IF(Kalender!EM52&lt;&gt;1,0,IF(AND($B52&gt;0,INDEX(Kalender!EM$68:EM$77,MAX(1,$B52))&gt;INDEX(Kalender!$B$68:$B$77,MAX(1,$B52))),1,0)+IF(OR(AND($C52&gt;0,INDEX(Kalender!EM$81:EM$110,MAX(1,$C52))&gt;INDEX(Kalender!$B$81:$B$110,MAX(1,$C52))),AND($D52&gt;0,INDEX(Kalender!EM$81:EM$110,MAX(1,$D52))&gt;INDEX(Kalender!$B$81:$B$110,MAX(1,$D52))),AND($E52&gt;0,INDEX(Kalender!EM$81:EM$110,MAX(1,$E52))&gt;INDEX(Kalender!$B$81:$B$110,MAX(1,$E52))),AND($F52&gt;0,INDEX(Kalender!EM$81:EM$110,MAX(1,$F52))&gt;INDEX(Kalender!$B$81:$B$110,MAX(1,$F52)))),2,0))</f>
        <v>0</v>
      </c>
      <c r="EN52" s="5" t="n">
        <f aca="false">IF(Kalender!EN52&lt;&gt;1,0,IF(AND($B52&gt;0,INDEX(Kalender!EN$68:EN$77,MAX(1,$B52))&gt;INDEX(Kalender!$B$68:$B$77,MAX(1,$B52))),1,0)+IF(OR(AND($C52&gt;0,INDEX(Kalender!EN$81:EN$110,MAX(1,$C52))&gt;INDEX(Kalender!$B$81:$B$110,MAX(1,$C52))),AND($D52&gt;0,INDEX(Kalender!EN$81:EN$110,MAX(1,$D52))&gt;INDEX(Kalender!$B$81:$B$110,MAX(1,$D52))),AND($E52&gt;0,INDEX(Kalender!EN$81:EN$110,MAX(1,$E52))&gt;INDEX(Kalender!$B$81:$B$110,MAX(1,$E52))),AND($F52&gt;0,INDEX(Kalender!EN$81:EN$110,MAX(1,$F52))&gt;INDEX(Kalender!$B$81:$B$110,MAX(1,$F52)))),2,0))</f>
        <v>0</v>
      </c>
      <c r="EO52" s="5" t="n">
        <f aca="false">IF(Kalender!EO52&lt;&gt;1,0,IF(AND($B52&gt;0,INDEX(Kalender!EO$68:EO$77,MAX(1,$B52))&gt;INDEX(Kalender!$B$68:$B$77,MAX(1,$B52))),1,0)+IF(OR(AND($C52&gt;0,INDEX(Kalender!EO$81:EO$110,MAX(1,$C52))&gt;INDEX(Kalender!$B$81:$B$110,MAX(1,$C52))),AND($D52&gt;0,INDEX(Kalender!EO$81:EO$110,MAX(1,$D52))&gt;INDEX(Kalender!$B$81:$B$110,MAX(1,$D52))),AND($E52&gt;0,INDEX(Kalender!EO$81:EO$110,MAX(1,$E52))&gt;INDEX(Kalender!$B$81:$B$110,MAX(1,$E52))),AND($F52&gt;0,INDEX(Kalender!EO$81:EO$110,MAX(1,$F52))&gt;INDEX(Kalender!$B$81:$B$110,MAX(1,$F52)))),2,0))</f>
        <v>0</v>
      </c>
      <c r="EP52" s="5" t="n">
        <f aca="false">IF(Kalender!EP52&lt;&gt;1,0,IF(AND($B52&gt;0,INDEX(Kalender!EP$68:EP$77,MAX(1,$B52))&gt;INDEX(Kalender!$B$68:$B$77,MAX(1,$B52))),1,0)+IF(OR(AND($C52&gt;0,INDEX(Kalender!EP$81:EP$110,MAX(1,$C52))&gt;INDEX(Kalender!$B$81:$B$110,MAX(1,$C52))),AND($D52&gt;0,INDEX(Kalender!EP$81:EP$110,MAX(1,$D52))&gt;INDEX(Kalender!$B$81:$B$110,MAX(1,$D52))),AND($E52&gt;0,INDEX(Kalender!EP$81:EP$110,MAX(1,$E52))&gt;INDEX(Kalender!$B$81:$B$110,MAX(1,$E52))),AND($F52&gt;0,INDEX(Kalender!EP$81:EP$110,MAX(1,$F52))&gt;INDEX(Kalender!$B$81:$B$110,MAX(1,$F52)))),2,0))</f>
        <v>0</v>
      </c>
      <c r="EQ52" s="5" t="n">
        <f aca="false">IF(Kalender!EQ52&lt;&gt;1,0,IF(AND($B52&gt;0,INDEX(Kalender!EQ$68:EQ$77,MAX(1,$B52))&gt;INDEX(Kalender!$B$68:$B$77,MAX(1,$B52))),1,0)+IF(OR(AND($C52&gt;0,INDEX(Kalender!EQ$81:EQ$110,MAX(1,$C52))&gt;INDEX(Kalender!$B$81:$B$110,MAX(1,$C52))),AND($D52&gt;0,INDEX(Kalender!EQ$81:EQ$110,MAX(1,$D52))&gt;INDEX(Kalender!$B$81:$B$110,MAX(1,$D52))),AND($E52&gt;0,INDEX(Kalender!EQ$81:EQ$110,MAX(1,$E52))&gt;INDEX(Kalender!$B$81:$B$110,MAX(1,$E52))),AND($F52&gt;0,INDEX(Kalender!EQ$81:EQ$110,MAX(1,$F52))&gt;INDEX(Kalender!$B$81:$B$110,MAX(1,$F52)))),2,0))</f>
        <v>0</v>
      </c>
      <c r="ER52" s="5" t="n">
        <f aca="false">IF(Kalender!ER52&lt;&gt;1,0,IF(AND($B52&gt;0,INDEX(Kalender!ER$68:ER$77,MAX(1,$B52))&gt;INDEX(Kalender!$B$68:$B$77,MAX(1,$B52))),1,0)+IF(OR(AND($C52&gt;0,INDEX(Kalender!ER$81:ER$110,MAX(1,$C52))&gt;INDEX(Kalender!$B$81:$B$110,MAX(1,$C52))),AND($D52&gt;0,INDEX(Kalender!ER$81:ER$110,MAX(1,$D52))&gt;INDEX(Kalender!$B$81:$B$110,MAX(1,$D52))),AND($E52&gt;0,INDEX(Kalender!ER$81:ER$110,MAX(1,$E52))&gt;INDEX(Kalender!$B$81:$B$110,MAX(1,$E52))),AND($F52&gt;0,INDEX(Kalender!ER$81:ER$110,MAX(1,$F52))&gt;INDEX(Kalender!$B$81:$B$110,MAX(1,$F52)))),2,0))</f>
        <v>0</v>
      </c>
      <c r="ES52" s="5" t="n">
        <f aca="false">IF(Kalender!ES52&lt;&gt;1,0,IF(AND($B52&gt;0,INDEX(Kalender!ES$68:ES$77,MAX(1,$B52))&gt;INDEX(Kalender!$B$68:$B$77,MAX(1,$B52))),1,0)+IF(OR(AND($C52&gt;0,INDEX(Kalender!ES$81:ES$110,MAX(1,$C52))&gt;INDEX(Kalender!$B$81:$B$110,MAX(1,$C52))),AND($D52&gt;0,INDEX(Kalender!ES$81:ES$110,MAX(1,$D52))&gt;INDEX(Kalender!$B$81:$B$110,MAX(1,$D52))),AND($E52&gt;0,INDEX(Kalender!ES$81:ES$110,MAX(1,$E52))&gt;INDEX(Kalender!$B$81:$B$110,MAX(1,$E52))),AND($F52&gt;0,INDEX(Kalender!ES$81:ES$110,MAX(1,$F52))&gt;INDEX(Kalender!$B$81:$B$110,MAX(1,$F52)))),2,0))</f>
        <v>0</v>
      </c>
      <c r="ET52" s="5" t="n">
        <f aca="false">IF(Kalender!ET52&lt;&gt;1,0,IF(AND($B52&gt;0,INDEX(Kalender!ET$68:ET$77,MAX(1,$B52))&gt;INDEX(Kalender!$B$68:$B$77,MAX(1,$B52))),1,0)+IF(OR(AND($C52&gt;0,INDEX(Kalender!ET$81:ET$110,MAX(1,$C52))&gt;INDEX(Kalender!$B$81:$B$110,MAX(1,$C52))),AND($D52&gt;0,INDEX(Kalender!ET$81:ET$110,MAX(1,$D52))&gt;INDEX(Kalender!$B$81:$B$110,MAX(1,$D52))),AND($E52&gt;0,INDEX(Kalender!ET$81:ET$110,MAX(1,$E52))&gt;INDEX(Kalender!$B$81:$B$110,MAX(1,$E52))),AND($F52&gt;0,INDEX(Kalender!ET$81:ET$110,MAX(1,$F52))&gt;INDEX(Kalender!$B$81:$B$110,MAX(1,$F52)))),2,0))</f>
        <v>0</v>
      </c>
      <c r="EU52" s="5" t="n">
        <f aca="false">IF(Kalender!EU52&lt;&gt;1,0,IF(AND($B52&gt;0,INDEX(Kalender!EU$68:EU$77,MAX(1,$B52))&gt;INDEX(Kalender!$B$68:$B$77,MAX(1,$B52))),1,0)+IF(OR(AND($C52&gt;0,INDEX(Kalender!EU$81:EU$110,MAX(1,$C52))&gt;INDEX(Kalender!$B$81:$B$110,MAX(1,$C52))),AND($D52&gt;0,INDEX(Kalender!EU$81:EU$110,MAX(1,$D52))&gt;INDEX(Kalender!$B$81:$B$110,MAX(1,$D52))),AND($E52&gt;0,INDEX(Kalender!EU$81:EU$110,MAX(1,$E52))&gt;INDEX(Kalender!$B$81:$B$110,MAX(1,$E52))),AND($F52&gt;0,INDEX(Kalender!EU$81:EU$110,MAX(1,$F52))&gt;INDEX(Kalender!$B$81:$B$110,MAX(1,$F52)))),2,0))</f>
        <v>0</v>
      </c>
      <c r="EV52" s="5" t="n">
        <f aca="false">IF(Kalender!EV52&lt;&gt;1,0,IF(AND($B52&gt;0,INDEX(Kalender!EV$68:EV$77,MAX(1,$B52))&gt;INDEX(Kalender!$B$68:$B$77,MAX(1,$B52))),1,0)+IF(OR(AND($C52&gt;0,INDEX(Kalender!EV$81:EV$110,MAX(1,$C52))&gt;INDEX(Kalender!$B$81:$B$110,MAX(1,$C52))),AND($D52&gt;0,INDEX(Kalender!EV$81:EV$110,MAX(1,$D52))&gt;INDEX(Kalender!$B$81:$B$110,MAX(1,$D52))),AND($E52&gt;0,INDEX(Kalender!EV$81:EV$110,MAX(1,$E52))&gt;INDEX(Kalender!$B$81:$B$110,MAX(1,$E52))),AND($F52&gt;0,INDEX(Kalender!EV$81:EV$110,MAX(1,$F52))&gt;INDEX(Kalender!$B$81:$B$110,MAX(1,$F52)))),2,0))</f>
        <v>0</v>
      </c>
      <c r="EW52" s="5" t="n">
        <f aca="false">IF(Kalender!EW52&lt;&gt;1,0,IF(AND($B52&gt;0,INDEX(Kalender!EW$68:EW$77,MAX(1,$B52))&gt;INDEX(Kalender!$B$68:$B$77,MAX(1,$B52))),1,0)+IF(OR(AND($C52&gt;0,INDEX(Kalender!EW$81:EW$110,MAX(1,$C52))&gt;INDEX(Kalender!$B$81:$B$110,MAX(1,$C52))),AND($D52&gt;0,INDEX(Kalender!EW$81:EW$110,MAX(1,$D52))&gt;INDEX(Kalender!$B$81:$B$110,MAX(1,$D52))),AND($E52&gt;0,INDEX(Kalender!EW$81:EW$110,MAX(1,$E52))&gt;INDEX(Kalender!$B$81:$B$110,MAX(1,$E52))),AND($F52&gt;0,INDEX(Kalender!EW$81:EW$110,MAX(1,$F52))&gt;INDEX(Kalender!$B$81:$B$110,MAX(1,$F52)))),2,0))</f>
        <v>0</v>
      </c>
      <c r="EX52" s="5" t="n">
        <f aca="false">IF(Kalender!EX52&lt;&gt;1,0,IF(AND($B52&gt;0,INDEX(Kalender!EX$68:EX$77,MAX(1,$B52))&gt;INDEX(Kalender!$B$68:$B$77,MAX(1,$B52))),1,0)+IF(OR(AND($C52&gt;0,INDEX(Kalender!EX$81:EX$110,MAX(1,$C52))&gt;INDEX(Kalender!$B$81:$B$110,MAX(1,$C52))),AND($D52&gt;0,INDEX(Kalender!EX$81:EX$110,MAX(1,$D52))&gt;INDEX(Kalender!$B$81:$B$110,MAX(1,$D52))),AND($E52&gt;0,INDEX(Kalender!EX$81:EX$110,MAX(1,$E52))&gt;INDEX(Kalender!$B$81:$B$110,MAX(1,$E52))),AND($F52&gt;0,INDEX(Kalender!EX$81:EX$110,MAX(1,$F52))&gt;INDEX(Kalender!$B$81:$B$110,MAX(1,$F52)))),2,0))</f>
        <v>0</v>
      </c>
      <c r="EY52" s="5" t="n">
        <f aca="false">IF(Kalender!EY52&lt;&gt;1,0,IF(AND($B52&gt;0,INDEX(Kalender!EY$68:EY$77,MAX(1,$B52))&gt;INDEX(Kalender!$B$68:$B$77,MAX(1,$B52))),1,0)+IF(OR(AND($C52&gt;0,INDEX(Kalender!EY$81:EY$110,MAX(1,$C52))&gt;INDEX(Kalender!$B$81:$B$110,MAX(1,$C52))),AND($D52&gt;0,INDEX(Kalender!EY$81:EY$110,MAX(1,$D52))&gt;INDEX(Kalender!$B$81:$B$110,MAX(1,$D52))),AND($E52&gt;0,INDEX(Kalender!EY$81:EY$110,MAX(1,$E52))&gt;INDEX(Kalender!$B$81:$B$110,MAX(1,$E52))),AND($F52&gt;0,INDEX(Kalender!EY$81:EY$110,MAX(1,$F52))&gt;INDEX(Kalender!$B$81:$B$110,MAX(1,$F52)))),2,0))</f>
        <v>0</v>
      </c>
      <c r="EZ52" s="5" t="n">
        <f aca="false">IF(Kalender!EZ52&lt;&gt;1,0,IF(AND($B52&gt;0,INDEX(Kalender!EZ$68:EZ$77,MAX(1,$B52))&gt;INDEX(Kalender!$B$68:$B$77,MAX(1,$B52))),1,0)+IF(OR(AND($C52&gt;0,INDEX(Kalender!EZ$81:EZ$110,MAX(1,$C52))&gt;INDEX(Kalender!$B$81:$B$110,MAX(1,$C52))),AND($D52&gt;0,INDEX(Kalender!EZ$81:EZ$110,MAX(1,$D52))&gt;INDEX(Kalender!$B$81:$B$110,MAX(1,$D52))),AND($E52&gt;0,INDEX(Kalender!EZ$81:EZ$110,MAX(1,$E52))&gt;INDEX(Kalender!$B$81:$B$110,MAX(1,$E52))),AND($F52&gt;0,INDEX(Kalender!EZ$81:EZ$110,MAX(1,$F52))&gt;INDEX(Kalender!$B$81:$B$110,MAX(1,$F52)))),2,0))</f>
        <v>0</v>
      </c>
      <c r="FA52" s="5" t="n">
        <f aca="false">IF(Kalender!FA52&lt;&gt;1,0,IF(AND($B52&gt;0,INDEX(Kalender!FA$68:FA$77,MAX(1,$B52))&gt;INDEX(Kalender!$B$68:$B$77,MAX(1,$B52))),1,0)+IF(OR(AND($C52&gt;0,INDEX(Kalender!FA$81:FA$110,MAX(1,$C52))&gt;INDEX(Kalender!$B$81:$B$110,MAX(1,$C52))),AND($D52&gt;0,INDEX(Kalender!FA$81:FA$110,MAX(1,$D52))&gt;INDEX(Kalender!$B$81:$B$110,MAX(1,$D52))),AND($E52&gt;0,INDEX(Kalender!FA$81:FA$110,MAX(1,$E52))&gt;INDEX(Kalender!$B$81:$B$110,MAX(1,$E52))),AND($F52&gt;0,INDEX(Kalender!FA$81:FA$110,MAX(1,$F52))&gt;INDEX(Kalender!$B$81:$B$110,MAX(1,$F52)))),2,0))</f>
        <v>0</v>
      </c>
      <c r="FB52" s="5" t="n">
        <f aca="false">IF(Kalender!FB52&lt;&gt;1,0,IF(AND($B52&gt;0,INDEX(Kalender!FB$68:FB$77,MAX(1,$B52))&gt;INDEX(Kalender!$B$68:$B$77,MAX(1,$B52))),1,0)+IF(OR(AND($C52&gt;0,INDEX(Kalender!FB$81:FB$110,MAX(1,$C52))&gt;INDEX(Kalender!$B$81:$B$110,MAX(1,$C52))),AND($D52&gt;0,INDEX(Kalender!FB$81:FB$110,MAX(1,$D52))&gt;INDEX(Kalender!$B$81:$B$110,MAX(1,$D52))),AND($E52&gt;0,INDEX(Kalender!FB$81:FB$110,MAX(1,$E52))&gt;INDEX(Kalender!$B$81:$B$110,MAX(1,$E52))),AND($F52&gt;0,INDEX(Kalender!FB$81:FB$110,MAX(1,$F52))&gt;INDEX(Kalender!$B$81:$B$110,MAX(1,$F52)))),2,0))</f>
        <v>0</v>
      </c>
      <c r="FC52" s="5" t="n">
        <f aca="false">IF(Kalender!FC52&lt;&gt;1,0,IF(AND($B52&gt;0,INDEX(Kalender!FC$68:FC$77,MAX(1,$B52))&gt;INDEX(Kalender!$B$68:$B$77,MAX(1,$B52))),1,0)+IF(OR(AND($C52&gt;0,INDEX(Kalender!FC$81:FC$110,MAX(1,$C52))&gt;INDEX(Kalender!$B$81:$B$110,MAX(1,$C52))),AND($D52&gt;0,INDEX(Kalender!FC$81:FC$110,MAX(1,$D52))&gt;INDEX(Kalender!$B$81:$B$110,MAX(1,$D52))),AND($E52&gt;0,INDEX(Kalender!FC$81:FC$110,MAX(1,$E52))&gt;INDEX(Kalender!$B$81:$B$110,MAX(1,$E52))),AND($F52&gt;0,INDEX(Kalender!FC$81:FC$110,MAX(1,$F52))&gt;INDEX(Kalender!$B$81:$B$110,MAX(1,$F52)))),2,0))</f>
        <v>0</v>
      </c>
      <c r="FD52" s="5" t="n">
        <f aca="false">IF(Kalender!FD52&lt;&gt;1,0,IF(AND($B52&gt;0,INDEX(Kalender!FD$68:FD$77,MAX(1,$B52))&gt;INDEX(Kalender!$B$68:$B$77,MAX(1,$B52))),1,0)+IF(OR(AND($C52&gt;0,INDEX(Kalender!FD$81:FD$110,MAX(1,$C52))&gt;INDEX(Kalender!$B$81:$B$110,MAX(1,$C52))),AND($D52&gt;0,INDEX(Kalender!FD$81:FD$110,MAX(1,$D52))&gt;INDEX(Kalender!$B$81:$B$110,MAX(1,$D52))),AND($E52&gt;0,INDEX(Kalender!FD$81:FD$110,MAX(1,$E52))&gt;INDEX(Kalender!$B$81:$B$110,MAX(1,$E52))),AND($F52&gt;0,INDEX(Kalender!FD$81:FD$110,MAX(1,$F52))&gt;INDEX(Kalender!$B$81:$B$110,MAX(1,$F52)))),2,0))</f>
        <v>0</v>
      </c>
      <c r="FE52" s="5" t="n">
        <f aca="false">IF(Kalender!FE52&lt;&gt;1,0,IF(AND($B52&gt;0,INDEX(Kalender!FE$68:FE$77,MAX(1,$B52))&gt;INDEX(Kalender!$B$68:$B$77,MAX(1,$B52))),1,0)+IF(OR(AND($C52&gt;0,INDEX(Kalender!FE$81:FE$110,MAX(1,$C52))&gt;INDEX(Kalender!$B$81:$B$110,MAX(1,$C52))),AND($D52&gt;0,INDEX(Kalender!FE$81:FE$110,MAX(1,$D52))&gt;INDEX(Kalender!$B$81:$B$110,MAX(1,$D52))),AND($E52&gt;0,INDEX(Kalender!FE$81:FE$110,MAX(1,$E52))&gt;INDEX(Kalender!$B$81:$B$110,MAX(1,$E52))),AND($F52&gt;0,INDEX(Kalender!FE$81:FE$110,MAX(1,$F52))&gt;INDEX(Kalender!$B$81:$B$110,MAX(1,$F52)))),2,0))</f>
        <v>0</v>
      </c>
      <c r="FF52" s="5" t="n">
        <f aca="false">IF(Kalender!FF52&lt;&gt;1,0,IF(AND($B52&gt;0,INDEX(Kalender!FF$68:FF$77,MAX(1,$B52))&gt;INDEX(Kalender!$B$68:$B$77,MAX(1,$B52))),1,0)+IF(OR(AND($C52&gt;0,INDEX(Kalender!FF$81:FF$110,MAX(1,$C52))&gt;INDEX(Kalender!$B$81:$B$110,MAX(1,$C52))),AND($D52&gt;0,INDEX(Kalender!FF$81:FF$110,MAX(1,$D52))&gt;INDEX(Kalender!$B$81:$B$110,MAX(1,$D52))),AND($E52&gt;0,INDEX(Kalender!FF$81:FF$110,MAX(1,$E52))&gt;INDEX(Kalender!$B$81:$B$110,MAX(1,$E52))),AND($F52&gt;0,INDEX(Kalender!FF$81:FF$110,MAX(1,$F52))&gt;INDEX(Kalender!$B$81:$B$110,MAX(1,$F52)))),2,0))</f>
        <v>0</v>
      </c>
      <c r="FG52" s="5" t="n">
        <f aca="false">IF(Kalender!FG52&lt;&gt;1,0,IF(AND($B52&gt;0,INDEX(Kalender!FG$68:FG$77,MAX(1,$B52))&gt;INDEX(Kalender!$B$68:$B$77,MAX(1,$B52))),1,0)+IF(OR(AND($C52&gt;0,INDEX(Kalender!FG$81:FG$110,MAX(1,$C52))&gt;INDEX(Kalender!$B$81:$B$110,MAX(1,$C52))),AND($D52&gt;0,INDEX(Kalender!FG$81:FG$110,MAX(1,$D52))&gt;INDEX(Kalender!$B$81:$B$110,MAX(1,$D52))),AND($E52&gt;0,INDEX(Kalender!FG$81:FG$110,MAX(1,$E52))&gt;INDEX(Kalender!$B$81:$B$110,MAX(1,$E52))),AND($F52&gt;0,INDEX(Kalender!FG$81:FG$110,MAX(1,$F52))&gt;INDEX(Kalender!$B$81:$B$110,MAX(1,$F52)))),2,0))</f>
        <v>0</v>
      </c>
      <c r="FH52" s="5" t="n">
        <f aca="false">IF(Kalender!FH52&lt;&gt;1,0,IF(AND($B52&gt;0,INDEX(Kalender!FH$68:FH$77,MAX(1,$B52))&gt;INDEX(Kalender!$B$68:$B$77,MAX(1,$B52))),1,0)+IF(OR(AND($C52&gt;0,INDEX(Kalender!FH$81:FH$110,MAX(1,$C52))&gt;INDEX(Kalender!$B$81:$B$110,MAX(1,$C52))),AND($D52&gt;0,INDEX(Kalender!FH$81:FH$110,MAX(1,$D52))&gt;INDEX(Kalender!$B$81:$B$110,MAX(1,$D52))),AND($E52&gt;0,INDEX(Kalender!FH$81:FH$110,MAX(1,$E52))&gt;INDEX(Kalender!$B$81:$B$110,MAX(1,$E52))),AND($F52&gt;0,INDEX(Kalender!FH$81:FH$110,MAX(1,$F52))&gt;INDEX(Kalender!$B$81:$B$110,MAX(1,$F52)))),2,0))</f>
        <v>0</v>
      </c>
      <c r="FI52" s="5" t="n">
        <f aca="false">IF(Kalender!FI52&lt;&gt;1,0,IF(AND($B52&gt;0,INDEX(Kalender!FI$68:FI$77,MAX(1,$B52))&gt;INDEX(Kalender!$B$68:$B$77,MAX(1,$B52))),1,0)+IF(OR(AND($C52&gt;0,INDEX(Kalender!FI$81:FI$110,MAX(1,$C52))&gt;INDEX(Kalender!$B$81:$B$110,MAX(1,$C52))),AND($D52&gt;0,INDEX(Kalender!FI$81:FI$110,MAX(1,$D52))&gt;INDEX(Kalender!$B$81:$B$110,MAX(1,$D52))),AND($E52&gt;0,INDEX(Kalender!FI$81:FI$110,MAX(1,$E52))&gt;INDEX(Kalender!$B$81:$B$110,MAX(1,$E52))),AND($F52&gt;0,INDEX(Kalender!FI$81:FI$110,MAX(1,$F52))&gt;INDEX(Kalender!$B$81:$B$110,MAX(1,$F52)))),2,0))</f>
        <v>0</v>
      </c>
      <c r="FJ52" s="5" t="n">
        <f aca="false">IF(Kalender!FJ52&lt;&gt;1,0,IF(AND($B52&gt;0,INDEX(Kalender!FJ$68:FJ$77,MAX(1,$B52))&gt;INDEX(Kalender!$B$68:$B$77,MAX(1,$B52))),1,0)+IF(OR(AND($C52&gt;0,INDEX(Kalender!FJ$81:FJ$110,MAX(1,$C52))&gt;INDEX(Kalender!$B$81:$B$110,MAX(1,$C52))),AND($D52&gt;0,INDEX(Kalender!FJ$81:FJ$110,MAX(1,$D52))&gt;INDEX(Kalender!$B$81:$B$110,MAX(1,$D52))),AND($E52&gt;0,INDEX(Kalender!FJ$81:FJ$110,MAX(1,$E52))&gt;INDEX(Kalender!$B$81:$B$110,MAX(1,$E52))),AND($F52&gt;0,INDEX(Kalender!FJ$81:FJ$110,MAX(1,$F52))&gt;INDEX(Kalender!$B$81:$B$110,MAX(1,$F52)))),2,0))</f>
        <v>0</v>
      </c>
      <c r="FK52" s="5" t="n">
        <f aca="false">IF(Kalender!FK52&lt;&gt;1,0,IF(AND($B52&gt;0,INDEX(Kalender!FK$68:FK$77,MAX(1,$B52))&gt;INDEX(Kalender!$B$68:$B$77,MAX(1,$B52))),1,0)+IF(OR(AND($C52&gt;0,INDEX(Kalender!FK$81:FK$110,MAX(1,$C52))&gt;INDEX(Kalender!$B$81:$B$110,MAX(1,$C52))),AND($D52&gt;0,INDEX(Kalender!FK$81:FK$110,MAX(1,$D52))&gt;INDEX(Kalender!$B$81:$B$110,MAX(1,$D52))),AND($E52&gt;0,INDEX(Kalender!FK$81:FK$110,MAX(1,$E52))&gt;INDEX(Kalender!$B$81:$B$110,MAX(1,$E52))),AND($F52&gt;0,INDEX(Kalender!FK$81:FK$110,MAX(1,$F52))&gt;INDEX(Kalender!$B$81:$B$110,MAX(1,$F52)))),2,0))</f>
        <v>0</v>
      </c>
      <c r="FL52" s="5" t="n">
        <f aca="false">IF(Kalender!FL52&lt;&gt;1,0,IF(AND($B52&gt;0,INDEX(Kalender!FL$68:FL$77,MAX(1,$B52))&gt;INDEX(Kalender!$B$68:$B$77,MAX(1,$B52))),1,0)+IF(OR(AND($C52&gt;0,INDEX(Kalender!FL$81:FL$110,MAX(1,$C52))&gt;INDEX(Kalender!$B$81:$B$110,MAX(1,$C52))),AND($D52&gt;0,INDEX(Kalender!FL$81:FL$110,MAX(1,$D52))&gt;INDEX(Kalender!$B$81:$B$110,MAX(1,$D52))),AND($E52&gt;0,INDEX(Kalender!FL$81:FL$110,MAX(1,$E52))&gt;INDEX(Kalender!$B$81:$B$110,MAX(1,$E52))),AND($F52&gt;0,INDEX(Kalender!FL$81:FL$110,MAX(1,$F52))&gt;INDEX(Kalender!$B$81:$B$110,MAX(1,$F52)))),2,0))</f>
        <v>0</v>
      </c>
      <c r="FM52" s="5" t="n">
        <f aca="false">IF(Kalender!FM52&lt;&gt;1,0,IF(AND($B52&gt;0,INDEX(Kalender!FM$68:FM$77,MAX(1,$B52))&gt;INDEX(Kalender!$B$68:$B$77,MAX(1,$B52))),1,0)+IF(OR(AND($C52&gt;0,INDEX(Kalender!FM$81:FM$110,MAX(1,$C52))&gt;INDEX(Kalender!$B$81:$B$110,MAX(1,$C52))),AND($D52&gt;0,INDEX(Kalender!FM$81:FM$110,MAX(1,$D52))&gt;INDEX(Kalender!$B$81:$B$110,MAX(1,$D52))),AND($E52&gt;0,INDEX(Kalender!FM$81:FM$110,MAX(1,$E52))&gt;INDEX(Kalender!$B$81:$B$110,MAX(1,$E52))),AND($F52&gt;0,INDEX(Kalender!FM$81:FM$110,MAX(1,$F52))&gt;INDEX(Kalender!$B$81:$B$110,MAX(1,$F52)))),2,0))</f>
        <v>0</v>
      </c>
      <c r="FN52" s="5" t="n">
        <f aca="false">IF(Kalender!FN52&lt;&gt;1,0,IF(AND($B52&gt;0,INDEX(Kalender!FN$68:FN$77,MAX(1,$B52))&gt;INDEX(Kalender!$B$68:$B$77,MAX(1,$B52))),1,0)+IF(OR(AND($C52&gt;0,INDEX(Kalender!FN$81:FN$110,MAX(1,$C52))&gt;INDEX(Kalender!$B$81:$B$110,MAX(1,$C52))),AND($D52&gt;0,INDEX(Kalender!FN$81:FN$110,MAX(1,$D52))&gt;INDEX(Kalender!$B$81:$B$110,MAX(1,$D52))),AND($E52&gt;0,INDEX(Kalender!FN$81:FN$110,MAX(1,$E52))&gt;INDEX(Kalender!$B$81:$B$110,MAX(1,$E52))),AND($F52&gt;0,INDEX(Kalender!FN$81:FN$110,MAX(1,$F52))&gt;INDEX(Kalender!$B$81:$B$110,MAX(1,$F52)))),2,0))</f>
        <v>0</v>
      </c>
      <c r="FO52" s="5" t="n">
        <f aca="false">IF(Kalender!FO52&lt;&gt;1,0,IF(AND($B52&gt;0,INDEX(Kalender!FO$68:FO$77,MAX(1,$B52))&gt;INDEX(Kalender!$B$68:$B$77,MAX(1,$B52))),1,0)+IF(OR(AND($C52&gt;0,INDEX(Kalender!FO$81:FO$110,MAX(1,$C52))&gt;INDEX(Kalender!$B$81:$B$110,MAX(1,$C52))),AND($D52&gt;0,INDEX(Kalender!FO$81:FO$110,MAX(1,$D52))&gt;INDEX(Kalender!$B$81:$B$110,MAX(1,$D52))),AND($E52&gt;0,INDEX(Kalender!FO$81:FO$110,MAX(1,$E52))&gt;INDEX(Kalender!$B$81:$B$110,MAX(1,$E52))),AND($F52&gt;0,INDEX(Kalender!FO$81:FO$110,MAX(1,$F52))&gt;INDEX(Kalender!$B$81:$B$110,MAX(1,$F52)))),2,0))</f>
        <v>0</v>
      </c>
      <c r="FP52" s="5" t="n">
        <f aca="false">IF(Kalender!FP52&lt;&gt;1,0,IF(AND($B52&gt;0,INDEX(Kalender!FP$68:FP$77,MAX(1,$B52))&gt;INDEX(Kalender!$B$68:$B$77,MAX(1,$B52))),1,0)+IF(OR(AND($C52&gt;0,INDEX(Kalender!FP$81:FP$110,MAX(1,$C52))&gt;INDEX(Kalender!$B$81:$B$110,MAX(1,$C52))),AND($D52&gt;0,INDEX(Kalender!FP$81:FP$110,MAX(1,$D52))&gt;INDEX(Kalender!$B$81:$B$110,MAX(1,$D52))),AND($E52&gt;0,INDEX(Kalender!FP$81:FP$110,MAX(1,$E52))&gt;INDEX(Kalender!$B$81:$B$110,MAX(1,$E52))),AND($F52&gt;0,INDEX(Kalender!FP$81:FP$110,MAX(1,$F52))&gt;INDEX(Kalender!$B$81:$B$110,MAX(1,$F52)))),2,0))</f>
        <v>0</v>
      </c>
      <c r="FQ52" s="5" t="n">
        <f aca="false">IF(Kalender!FQ52&lt;&gt;1,0,IF(AND($B52&gt;0,INDEX(Kalender!FQ$68:FQ$77,MAX(1,$B52))&gt;INDEX(Kalender!$B$68:$B$77,MAX(1,$B52))),1,0)+IF(OR(AND($C52&gt;0,INDEX(Kalender!FQ$81:FQ$110,MAX(1,$C52))&gt;INDEX(Kalender!$B$81:$B$110,MAX(1,$C52))),AND($D52&gt;0,INDEX(Kalender!FQ$81:FQ$110,MAX(1,$D52))&gt;INDEX(Kalender!$B$81:$B$110,MAX(1,$D52))),AND($E52&gt;0,INDEX(Kalender!FQ$81:FQ$110,MAX(1,$E52))&gt;INDEX(Kalender!$B$81:$B$110,MAX(1,$E52))),AND($F52&gt;0,INDEX(Kalender!FQ$81:FQ$110,MAX(1,$F52))&gt;INDEX(Kalender!$B$81:$B$110,MAX(1,$F52)))),2,0))</f>
        <v>0</v>
      </c>
      <c r="FR52" s="5" t="n">
        <f aca="false">IF(Kalender!FR52&lt;&gt;1,0,IF(AND($B52&gt;0,INDEX(Kalender!FR$68:FR$77,MAX(1,$B52))&gt;INDEX(Kalender!$B$68:$B$77,MAX(1,$B52))),1,0)+IF(OR(AND($C52&gt;0,INDEX(Kalender!FR$81:FR$110,MAX(1,$C52))&gt;INDEX(Kalender!$B$81:$B$110,MAX(1,$C52))),AND($D52&gt;0,INDEX(Kalender!FR$81:FR$110,MAX(1,$D52))&gt;INDEX(Kalender!$B$81:$B$110,MAX(1,$D52))),AND($E52&gt;0,INDEX(Kalender!FR$81:FR$110,MAX(1,$E52))&gt;INDEX(Kalender!$B$81:$B$110,MAX(1,$E52))),AND($F52&gt;0,INDEX(Kalender!FR$81:FR$110,MAX(1,$F52))&gt;INDEX(Kalender!$B$81:$B$110,MAX(1,$F52)))),2,0))</f>
        <v>0</v>
      </c>
      <c r="FS52" s="5" t="n">
        <f aca="false">IF(Kalender!FS52&lt;&gt;1,0,IF(AND($B52&gt;0,INDEX(Kalender!FS$68:FS$77,MAX(1,$B52))&gt;INDEX(Kalender!$B$68:$B$77,MAX(1,$B52))),1,0)+IF(OR(AND($C52&gt;0,INDEX(Kalender!FS$81:FS$110,MAX(1,$C52))&gt;INDEX(Kalender!$B$81:$B$110,MAX(1,$C52))),AND($D52&gt;0,INDEX(Kalender!FS$81:FS$110,MAX(1,$D52))&gt;INDEX(Kalender!$B$81:$B$110,MAX(1,$D52))),AND($E52&gt;0,INDEX(Kalender!FS$81:FS$110,MAX(1,$E52))&gt;INDEX(Kalender!$B$81:$B$110,MAX(1,$E52))),AND($F52&gt;0,INDEX(Kalender!FS$81:FS$110,MAX(1,$F52))&gt;INDEX(Kalender!$B$81:$B$110,MAX(1,$F52)))),2,0))</f>
        <v>0</v>
      </c>
      <c r="FT52" s="5" t="n">
        <f aca="false">IF(Kalender!FT52&lt;&gt;1,0,IF(AND($B52&gt;0,INDEX(Kalender!FT$68:FT$77,MAX(1,$B52))&gt;INDEX(Kalender!$B$68:$B$77,MAX(1,$B52))),1,0)+IF(OR(AND($C52&gt;0,INDEX(Kalender!FT$81:FT$110,MAX(1,$C52))&gt;INDEX(Kalender!$B$81:$B$110,MAX(1,$C52))),AND($D52&gt;0,INDEX(Kalender!FT$81:FT$110,MAX(1,$D52))&gt;INDEX(Kalender!$B$81:$B$110,MAX(1,$D52))),AND($E52&gt;0,INDEX(Kalender!FT$81:FT$110,MAX(1,$E52))&gt;INDEX(Kalender!$B$81:$B$110,MAX(1,$E52))),AND($F52&gt;0,INDEX(Kalender!FT$81:FT$110,MAX(1,$F52))&gt;INDEX(Kalender!$B$81:$B$110,MAX(1,$F52)))),2,0))</f>
        <v>0</v>
      </c>
      <c r="FU52" s="5" t="n">
        <f aca="false">IF(Kalender!FU52&lt;&gt;1,0,IF(AND($B52&gt;0,INDEX(Kalender!FU$68:FU$77,MAX(1,$B52))&gt;INDEX(Kalender!$B$68:$B$77,MAX(1,$B52))),1,0)+IF(OR(AND($C52&gt;0,INDEX(Kalender!FU$81:FU$110,MAX(1,$C52))&gt;INDEX(Kalender!$B$81:$B$110,MAX(1,$C52))),AND($D52&gt;0,INDEX(Kalender!FU$81:FU$110,MAX(1,$D52))&gt;INDEX(Kalender!$B$81:$B$110,MAX(1,$D52))),AND($E52&gt;0,INDEX(Kalender!FU$81:FU$110,MAX(1,$E52))&gt;INDEX(Kalender!$B$81:$B$110,MAX(1,$E52))),AND($F52&gt;0,INDEX(Kalender!FU$81:FU$110,MAX(1,$F52))&gt;INDEX(Kalender!$B$81:$B$110,MAX(1,$F52)))),2,0))</f>
        <v>0</v>
      </c>
      <c r="FV52" s="5" t="n">
        <f aca="false">IF(Kalender!FV52&lt;&gt;1,0,IF(AND($B52&gt;0,INDEX(Kalender!FV$68:FV$77,MAX(1,$B52))&gt;INDEX(Kalender!$B$68:$B$77,MAX(1,$B52))),1,0)+IF(OR(AND($C52&gt;0,INDEX(Kalender!FV$81:FV$110,MAX(1,$C52))&gt;INDEX(Kalender!$B$81:$B$110,MAX(1,$C52))),AND($D52&gt;0,INDEX(Kalender!FV$81:FV$110,MAX(1,$D52))&gt;INDEX(Kalender!$B$81:$B$110,MAX(1,$D52))),AND($E52&gt;0,INDEX(Kalender!FV$81:FV$110,MAX(1,$E52))&gt;INDEX(Kalender!$B$81:$B$110,MAX(1,$E52))),AND($F52&gt;0,INDEX(Kalender!FV$81:FV$110,MAX(1,$F52))&gt;INDEX(Kalender!$B$81:$B$110,MAX(1,$F52)))),2,0))</f>
        <v>0</v>
      </c>
      <c r="FW52" s="5" t="n">
        <f aca="false">IF(Kalender!FW52&lt;&gt;1,0,IF(AND($B52&gt;0,INDEX(Kalender!FW$68:FW$77,MAX(1,$B52))&gt;INDEX(Kalender!$B$68:$B$77,MAX(1,$B52))),1,0)+IF(OR(AND($C52&gt;0,INDEX(Kalender!FW$81:FW$110,MAX(1,$C52))&gt;INDEX(Kalender!$B$81:$B$110,MAX(1,$C52))),AND($D52&gt;0,INDEX(Kalender!FW$81:FW$110,MAX(1,$D52))&gt;INDEX(Kalender!$B$81:$B$110,MAX(1,$D52))),AND($E52&gt;0,INDEX(Kalender!FW$81:FW$110,MAX(1,$E52))&gt;INDEX(Kalender!$B$81:$B$110,MAX(1,$E52))),AND($F52&gt;0,INDEX(Kalender!FW$81:FW$110,MAX(1,$F52))&gt;INDEX(Kalender!$B$81:$B$110,MAX(1,$F52)))),2,0))</f>
        <v>0</v>
      </c>
      <c r="FX52" s="5" t="n">
        <f aca="false">IF(Kalender!FX52&lt;&gt;1,0,IF(AND($B52&gt;0,INDEX(Kalender!FX$68:FX$77,MAX(1,$B52))&gt;INDEX(Kalender!$B$68:$B$77,MAX(1,$B52))),1,0)+IF(OR(AND($C52&gt;0,INDEX(Kalender!FX$81:FX$110,MAX(1,$C52))&gt;INDEX(Kalender!$B$81:$B$110,MAX(1,$C52))),AND($D52&gt;0,INDEX(Kalender!FX$81:FX$110,MAX(1,$D52))&gt;INDEX(Kalender!$B$81:$B$110,MAX(1,$D52))),AND($E52&gt;0,INDEX(Kalender!FX$81:FX$110,MAX(1,$E52))&gt;INDEX(Kalender!$B$81:$B$110,MAX(1,$E52))),AND($F52&gt;0,INDEX(Kalender!FX$81:FX$110,MAX(1,$F52))&gt;INDEX(Kalender!$B$81:$B$110,MAX(1,$F52)))),2,0))</f>
        <v>0</v>
      </c>
      <c r="FY52" s="5" t="n">
        <f aca="false">IF(Kalender!FY52&lt;&gt;1,0,IF(AND($B52&gt;0,INDEX(Kalender!FY$68:FY$77,MAX(1,$B52))&gt;INDEX(Kalender!$B$68:$B$77,MAX(1,$B52))),1,0)+IF(OR(AND($C52&gt;0,INDEX(Kalender!FY$81:FY$110,MAX(1,$C52))&gt;INDEX(Kalender!$B$81:$B$110,MAX(1,$C52))),AND($D52&gt;0,INDEX(Kalender!FY$81:FY$110,MAX(1,$D52))&gt;INDEX(Kalender!$B$81:$B$110,MAX(1,$D52))),AND($E52&gt;0,INDEX(Kalender!FY$81:FY$110,MAX(1,$E52))&gt;INDEX(Kalender!$B$81:$B$110,MAX(1,$E52))),AND($F52&gt;0,INDEX(Kalender!FY$81:FY$110,MAX(1,$F52))&gt;INDEX(Kalender!$B$81:$B$110,MAX(1,$F52)))),2,0))</f>
        <v>0</v>
      </c>
      <c r="FZ52" s="5" t="n">
        <f aca="false">IF(Kalender!FZ52&lt;&gt;1,0,IF(AND($B52&gt;0,INDEX(Kalender!FZ$68:FZ$77,MAX(1,$B52))&gt;INDEX(Kalender!$B$68:$B$77,MAX(1,$B52))),1,0)+IF(OR(AND($C52&gt;0,INDEX(Kalender!FZ$81:FZ$110,MAX(1,$C52))&gt;INDEX(Kalender!$B$81:$B$110,MAX(1,$C52))),AND($D52&gt;0,INDEX(Kalender!FZ$81:FZ$110,MAX(1,$D52))&gt;INDEX(Kalender!$B$81:$B$110,MAX(1,$D52))),AND($E52&gt;0,INDEX(Kalender!FZ$81:FZ$110,MAX(1,$E52))&gt;INDEX(Kalender!$B$81:$B$110,MAX(1,$E52))),AND($F52&gt;0,INDEX(Kalender!FZ$81:FZ$110,MAX(1,$F52))&gt;INDEX(Kalender!$B$81:$B$110,MAX(1,$F52)))),2,0))</f>
        <v>0</v>
      </c>
      <c r="GA52" s="5" t="n">
        <f aca="false">IF(Kalender!GA52&lt;&gt;1,0,IF(AND($B52&gt;0,INDEX(Kalender!GA$68:GA$77,MAX(1,$B52))&gt;INDEX(Kalender!$B$68:$B$77,MAX(1,$B52))),1,0)+IF(OR(AND($C52&gt;0,INDEX(Kalender!GA$81:GA$110,MAX(1,$C52))&gt;INDEX(Kalender!$B$81:$B$110,MAX(1,$C52))),AND($D52&gt;0,INDEX(Kalender!GA$81:GA$110,MAX(1,$D52))&gt;INDEX(Kalender!$B$81:$B$110,MAX(1,$D52))),AND($E52&gt;0,INDEX(Kalender!GA$81:GA$110,MAX(1,$E52))&gt;INDEX(Kalender!$B$81:$B$110,MAX(1,$E52))),AND($F52&gt;0,INDEX(Kalender!GA$81:GA$110,MAX(1,$F52))&gt;INDEX(Kalender!$B$81:$B$110,MAX(1,$F52)))),2,0))</f>
        <v>0</v>
      </c>
      <c r="GB52" s="5" t="n">
        <f aca="false">IF(Kalender!GB52&lt;&gt;1,0,IF(AND($B52&gt;0,INDEX(Kalender!GB$68:GB$77,MAX(1,$B52))&gt;INDEX(Kalender!$B$68:$B$77,MAX(1,$B52))),1,0)+IF(OR(AND($C52&gt;0,INDEX(Kalender!GB$81:GB$110,MAX(1,$C52))&gt;INDEX(Kalender!$B$81:$B$110,MAX(1,$C52))),AND($D52&gt;0,INDEX(Kalender!GB$81:GB$110,MAX(1,$D52))&gt;INDEX(Kalender!$B$81:$B$110,MAX(1,$D52))),AND($E52&gt;0,INDEX(Kalender!GB$81:GB$110,MAX(1,$E52))&gt;INDEX(Kalender!$B$81:$B$110,MAX(1,$E52))),AND($F52&gt;0,INDEX(Kalender!GB$81:GB$110,MAX(1,$F52))&gt;INDEX(Kalender!$B$81:$B$110,MAX(1,$F52)))),2,0))</f>
        <v>0</v>
      </c>
      <c r="GC52" s="5" t="n">
        <f aca="false">IF(Kalender!GC52&lt;&gt;1,0,IF(AND($B52&gt;0,INDEX(Kalender!GC$68:GC$77,MAX(1,$B52))&gt;INDEX(Kalender!$B$68:$B$77,MAX(1,$B52))),1,0)+IF(OR(AND($C52&gt;0,INDEX(Kalender!GC$81:GC$110,MAX(1,$C52))&gt;INDEX(Kalender!$B$81:$B$110,MAX(1,$C52))),AND($D52&gt;0,INDEX(Kalender!GC$81:GC$110,MAX(1,$D52))&gt;INDEX(Kalender!$B$81:$B$110,MAX(1,$D52))),AND($E52&gt;0,INDEX(Kalender!GC$81:GC$110,MAX(1,$E52))&gt;INDEX(Kalender!$B$81:$B$110,MAX(1,$E52))),AND($F52&gt;0,INDEX(Kalender!GC$81:GC$110,MAX(1,$F52))&gt;INDEX(Kalender!$B$81:$B$110,MAX(1,$F52)))),2,0))</f>
        <v>0</v>
      </c>
      <c r="GD52" s="5" t="n">
        <f aca="false">IF(Kalender!GD52&lt;&gt;1,0,IF(AND($B52&gt;0,INDEX(Kalender!GD$68:GD$77,MAX(1,$B52))&gt;INDEX(Kalender!$B$68:$B$77,MAX(1,$B52))),1,0)+IF(OR(AND($C52&gt;0,INDEX(Kalender!GD$81:GD$110,MAX(1,$C52))&gt;INDEX(Kalender!$B$81:$B$110,MAX(1,$C52))),AND($D52&gt;0,INDEX(Kalender!GD$81:GD$110,MAX(1,$D52))&gt;INDEX(Kalender!$B$81:$B$110,MAX(1,$D52))),AND($E52&gt;0,INDEX(Kalender!GD$81:GD$110,MAX(1,$E52))&gt;INDEX(Kalender!$B$81:$B$110,MAX(1,$E52))),AND($F52&gt;0,INDEX(Kalender!GD$81:GD$110,MAX(1,$F52))&gt;INDEX(Kalender!$B$81:$B$110,MAX(1,$F52)))),2,0))</f>
        <v>0</v>
      </c>
      <c r="GE52" s="5" t="n">
        <f aca="false">IF(Kalender!GE52&lt;&gt;1,0,IF(AND($B52&gt;0,INDEX(Kalender!GE$68:GE$77,MAX(1,$B52))&gt;INDEX(Kalender!$B$68:$B$77,MAX(1,$B52))),1,0)+IF(OR(AND($C52&gt;0,INDEX(Kalender!GE$81:GE$110,MAX(1,$C52))&gt;INDEX(Kalender!$B$81:$B$110,MAX(1,$C52))),AND($D52&gt;0,INDEX(Kalender!GE$81:GE$110,MAX(1,$D52))&gt;INDEX(Kalender!$B$81:$B$110,MAX(1,$D52))),AND($E52&gt;0,INDEX(Kalender!GE$81:GE$110,MAX(1,$E52))&gt;INDEX(Kalender!$B$81:$B$110,MAX(1,$E52))),AND($F52&gt;0,INDEX(Kalender!GE$81:GE$110,MAX(1,$F52))&gt;INDEX(Kalender!$B$81:$B$110,MAX(1,$F52)))),2,0))</f>
        <v>0</v>
      </c>
      <c r="GF52" s="5" t="n">
        <f aca="false">IF(Kalender!GF52&lt;&gt;1,0,IF(AND($B52&gt;0,INDEX(Kalender!GF$68:GF$77,MAX(1,$B52))&gt;INDEX(Kalender!$B$68:$B$77,MAX(1,$B52))),1,0)+IF(OR(AND($C52&gt;0,INDEX(Kalender!GF$81:GF$110,MAX(1,$C52))&gt;INDEX(Kalender!$B$81:$B$110,MAX(1,$C52))),AND($D52&gt;0,INDEX(Kalender!GF$81:GF$110,MAX(1,$D52))&gt;INDEX(Kalender!$B$81:$B$110,MAX(1,$D52))),AND($E52&gt;0,INDEX(Kalender!GF$81:GF$110,MAX(1,$E52))&gt;INDEX(Kalender!$B$81:$B$110,MAX(1,$E52))),AND($F52&gt;0,INDEX(Kalender!GF$81:GF$110,MAX(1,$F52))&gt;INDEX(Kalender!$B$81:$B$110,MAX(1,$F52)))),2,0))</f>
        <v>0</v>
      </c>
      <c r="GG52" s="5" t="n">
        <f aca="false">IF(Kalender!GG52&lt;&gt;1,0,IF(AND($B52&gt;0,INDEX(Kalender!GG$68:GG$77,MAX(1,$B52))&gt;INDEX(Kalender!$B$68:$B$77,MAX(1,$B52))),1,0)+IF(OR(AND($C52&gt;0,INDEX(Kalender!GG$81:GG$110,MAX(1,$C52))&gt;INDEX(Kalender!$B$81:$B$110,MAX(1,$C52))),AND($D52&gt;0,INDEX(Kalender!GG$81:GG$110,MAX(1,$D52))&gt;INDEX(Kalender!$B$81:$B$110,MAX(1,$D52))),AND($E52&gt;0,INDEX(Kalender!GG$81:GG$110,MAX(1,$E52))&gt;INDEX(Kalender!$B$81:$B$110,MAX(1,$E52))),AND($F52&gt;0,INDEX(Kalender!GG$81:GG$110,MAX(1,$F52))&gt;INDEX(Kalender!$B$81:$B$110,MAX(1,$F52)))),2,0))</f>
        <v>0</v>
      </c>
      <c r="GH52" s="5" t="n">
        <f aca="false">IF(Kalender!GH52&lt;&gt;1,0,IF(AND($B52&gt;0,INDEX(Kalender!GH$68:GH$77,MAX(1,$B52))&gt;INDEX(Kalender!$B$68:$B$77,MAX(1,$B52))),1,0)+IF(OR(AND($C52&gt;0,INDEX(Kalender!GH$81:GH$110,MAX(1,$C52))&gt;INDEX(Kalender!$B$81:$B$110,MAX(1,$C52))),AND($D52&gt;0,INDEX(Kalender!GH$81:GH$110,MAX(1,$D52))&gt;INDEX(Kalender!$B$81:$B$110,MAX(1,$D52))),AND($E52&gt;0,INDEX(Kalender!GH$81:GH$110,MAX(1,$E52))&gt;INDEX(Kalender!$B$81:$B$110,MAX(1,$E52))),AND($F52&gt;0,INDEX(Kalender!GH$81:GH$110,MAX(1,$F52))&gt;INDEX(Kalender!$B$81:$B$110,MAX(1,$F52)))),2,0))</f>
        <v>0</v>
      </c>
      <c r="GI52" s="5" t="n">
        <f aca="false">IF(Kalender!GI52&lt;&gt;1,0,IF(AND($B52&gt;0,INDEX(Kalender!GI$68:GI$77,MAX(1,$B52))&gt;INDEX(Kalender!$B$68:$B$77,MAX(1,$B52))),1,0)+IF(OR(AND($C52&gt;0,INDEX(Kalender!GI$81:GI$110,MAX(1,$C52))&gt;INDEX(Kalender!$B$81:$B$110,MAX(1,$C52))),AND($D52&gt;0,INDEX(Kalender!GI$81:GI$110,MAX(1,$D52))&gt;INDEX(Kalender!$B$81:$B$110,MAX(1,$D52))),AND($E52&gt;0,INDEX(Kalender!GI$81:GI$110,MAX(1,$E52))&gt;INDEX(Kalender!$B$81:$B$110,MAX(1,$E52))),AND($F52&gt;0,INDEX(Kalender!GI$81:GI$110,MAX(1,$F52))&gt;INDEX(Kalender!$B$81:$B$110,MAX(1,$F52)))),2,0))</f>
        <v>0</v>
      </c>
      <c r="GJ52" s="5" t="n">
        <f aca="false">IF(Kalender!GJ52&lt;&gt;1,0,IF(AND($B52&gt;0,INDEX(Kalender!GJ$68:GJ$77,MAX(1,$B52))&gt;INDEX(Kalender!$B$68:$B$77,MAX(1,$B52))),1,0)+IF(OR(AND($C52&gt;0,INDEX(Kalender!GJ$81:GJ$110,MAX(1,$C52))&gt;INDEX(Kalender!$B$81:$B$110,MAX(1,$C52))),AND($D52&gt;0,INDEX(Kalender!GJ$81:GJ$110,MAX(1,$D52))&gt;INDEX(Kalender!$B$81:$B$110,MAX(1,$D52))),AND($E52&gt;0,INDEX(Kalender!GJ$81:GJ$110,MAX(1,$E52))&gt;INDEX(Kalender!$B$81:$B$110,MAX(1,$E52))),AND($F52&gt;0,INDEX(Kalender!GJ$81:GJ$110,MAX(1,$F52))&gt;INDEX(Kalender!$B$81:$B$110,MAX(1,$F52)))),2,0))</f>
        <v>0</v>
      </c>
      <c r="GK52" s="5" t="n">
        <f aca="false">IF(Kalender!GK52&lt;&gt;1,0,IF(AND($B52&gt;0,INDEX(Kalender!GK$68:GK$77,MAX(1,$B52))&gt;INDEX(Kalender!$B$68:$B$77,MAX(1,$B52))),1,0)+IF(OR(AND($C52&gt;0,INDEX(Kalender!GK$81:GK$110,MAX(1,$C52))&gt;INDEX(Kalender!$B$81:$B$110,MAX(1,$C52))),AND($D52&gt;0,INDEX(Kalender!GK$81:GK$110,MAX(1,$D52))&gt;INDEX(Kalender!$B$81:$B$110,MAX(1,$D52))),AND($E52&gt;0,INDEX(Kalender!GK$81:GK$110,MAX(1,$E52))&gt;INDEX(Kalender!$B$81:$B$110,MAX(1,$E52))),AND($F52&gt;0,INDEX(Kalender!GK$81:GK$110,MAX(1,$F52))&gt;INDEX(Kalender!$B$81:$B$110,MAX(1,$F52)))),2,0))</f>
        <v>0</v>
      </c>
      <c r="GL52" s="5" t="n">
        <f aca="false">IF(Kalender!GL52&lt;&gt;1,0,IF(AND($B52&gt;0,INDEX(Kalender!GL$68:GL$77,MAX(1,$B52))&gt;INDEX(Kalender!$B$68:$B$77,MAX(1,$B52))),1,0)+IF(OR(AND($C52&gt;0,INDEX(Kalender!GL$81:GL$110,MAX(1,$C52))&gt;INDEX(Kalender!$B$81:$B$110,MAX(1,$C52))),AND($D52&gt;0,INDEX(Kalender!GL$81:GL$110,MAX(1,$D52))&gt;INDEX(Kalender!$B$81:$B$110,MAX(1,$D52))),AND($E52&gt;0,INDEX(Kalender!GL$81:GL$110,MAX(1,$E52))&gt;INDEX(Kalender!$B$81:$B$110,MAX(1,$E52))),AND($F52&gt;0,INDEX(Kalender!GL$81:GL$110,MAX(1,$F52))&gt;INDEX(Kalender!$B$81:$B$110,MAX(1,$F52)))),2,0))</f>
        <v>0</v>
      </c>
      <c r="GM52" s="5" t="n">
        <f aca="false">IF(Kalender!GM52&lt;&gt;1,0,IF(AND($B52&gt;0,INDEX(Kalender!GM$68:GM$77,MAX(1,$B52))&gt;INDEX(Kalender!$B$68:$B$77,MAX(1,$B52))),1,0)+IF(OR(AND($C52&gt;0,INDEX(Kalender!GM$81:GM$110,MAX(1,$C52))&gt;INDEX(Kalender!$B$81:$B$110,MAX(1,$C52))),AND($D52&gt;0,INDEX(Kalender!GM$81:GM$110,MAX(1,$D52))&gt;INDEX(Kalender!$B$81:$B$110,MAX(1,$D52))),AND($E52&gt;0,INDEX(Kalender!GM$81:GM$110,MAX(1,$E52))&gt;INDEX(Kalender!$B$81:$B$110,MAX(1,$E52))),AND($F52&gt;0,INDEX(Kalender!GM$81:GM$110,MAX(1,$F52))&gt;INDEX(Kalender!$B$81:$B$110,MAX(1,$F52)))),2,0))</f>
        <v>0</v>
      </c>
      <c r="GN52" s="5" t="n">
        <f aca="false">IF(Kalender!GN52&lt;&gt;1,0,IF(AND($B52&gt;0,INDEX(Kalender!GN$68:GN$77,MAX(1,$B52))&gt;INDEX(Kalender!$B$68:$B$77,MAX(1,$B52))),1,0)+IF(OR(AND($C52&gt;0,INDEX(Kalender!GN$81:GN$110,MAX(1,$C52))&gt;INDEX(Kalender!$B$81:$B$110,MAX(1,$C52))),AND($D52&gt;0,INDEX(Kalender!GN$81:GN$110,MAX(1,$D52))&gt;INDEX(Kalender!$B$81:$B$110,MAX(1,$D52))),AND($E52&gt;0,INDEX(Kalender!GN$81:GN$110,MAX(1,$E52))&gt;INDEX(Kalender!$B$81:$B$110,MAX(1,$E52))),AND($F52&gt;0,INDEX(Kalender!GN$81:GN$110,MAX(1,$F52))&gt;INDEX(Kalender!$B$81:$B$110,MAX(1,$F52)))),2,0))</f>
        <v>0</v>
      </c>
      <c r="GO52" s="5" t="n">
        <f aca="false">IF(Kalender!GO52&lt;&gt;1,0,IF(AND($B52&gt;0,INDEX(Kalender!GO$68:GO$77,MAX(1,$B52))&gt;INDEX(Kalender!$B$68:$B$77,MAX(1,$B52))),1,0)+IF(OR(AND($C52&gt;0,INDEX(Kalender!GO$81:GO$110,MAX(1,$C52))&gt;INDEX(Kalender!$B$81:$B$110,MAX(1,$C52))),AND($D52&gt;0,INDEX(Kalender!GO$81:GO$110,MAX(1,$D52))&gt;INDEX(Kalender!$B$81:$B$110,MAX(1,$D52))),AND($E52&gt;0,INDEX(Kalender!GO$81:GO$110,MAX(1,$E52))&gt;INDEX(Kalender!$B$81:$B$110,MAX(1,$E52))),AND($F52&gt;0,INDEX(Kalender!GO$81:GO$110,MAX(1,$F52))&gt;INDEX(Kalender!$B$81:$B$110,MAX(1,$F52)))),2,0))</f>
        <v>0</v>
      </c>
      <c r="GP52" s="5" t="n">
        <f aca="false">IF(Kalender!GP52&lt;&gt;1,0,IF(AND($B52&gt;0,INDEX(Kalender!GP$68:GP$77,MAX(1,$B52))&gt;INDEX(Kalender!$B$68:$B$77,MAX(1,$B52))),1,0)+IF(OR(AND($C52&gt;0,INDEX(Kalender!GP$81:GP$110,MAX(1,$C52))&gt;INDEX(Kalender!$B$81:$B$110,MAX(1,$C52))),AND($D52&gt;0,INDEX(Kalender!GP$81:GP$110,MAX(1,$D52))&gt;INDEX(Kalender!$B$81:$B$110,MAX(1,$D52))),AND($E52&gt;0,INDEX(Kalender!GP$81:GP$110,MAX(1,$E52))&gt;INDEX(Kalender!$B$81:$B$110,MAX(1,$E52))),AND($F52&gt;0,INDEX(Kalender!GP$81:GP$110,MAX(1,$F52))&gt;INDEX(Kalender!$B$81:$B$110,MAX(1,$F52)))),2,0))</f>
        <v>0</v>
      </c>
      <c r="GQ52" s="5" t="n">
        <f aca="false">IF(Kalender!GQ52&lt;&gt;1,0,IF(AND($B52&gt;0,INDEX(Kalender!GQ$68:GQ$77,MAX(1,$B52))&gt;INDEX(Kalender!$B$68:$B$77,MAX(1,$B52))),1,0)+IF(OR(AND($C52&gt;0,INDEX(Kalender!GQ$81:GQ$110,MAX(1,$C52))&gt;INDEX(Kalender!$B$81:$B$110,MAX(1,$C52))),AND($D52&gt;0,INDEX(Kalender!GQ$81:GQ$110,MAX(1,$D52))&gt;INDEX(Kalender!$B$81:$B$110,MAX(1,$D52))),AND($E52&gt;0,INDEX(Kalender!GQ$81:GQ$110,MAX(1,$E52))&gt;INDEX(Kalender!$B$81:$B$110,MAX(1,$E52))),AND($F52&gt;0,INDEX(Kalender!GQ$81:GQ$110,MAX(1,$F52))&gt;INDEX(Kalender!$B$81:$B$110,MAX(1,$F52)))),2,0))</f>
        <v>0</v>
      </c>
      <c r="GR52" s="5" t="n">
        <f aca="false">IF(Kalender!GR52&lt;&gt;1,0,IF(AND($B52&gt;0,INDEX(Kalender!GR$68:GR$77,MAX(1,$B52))&gt;INDEX(Kalender!$B$68:$B$77,MAX(1,$B52))),1,0)+IF(OR(AND($C52&gt;0,INDEX(Kalender!GR$81:GR$110,MAX(1,$C52))&gt;INDEX(Kalender!$B$81:$B$110,MAX(1,$C52))),AND($D52&gt;0,INDEX(Kalender!GR$81:GR$110,MAX(1,$D52))&gt;INDEX(Kalender!$B$81:$B$110,MAX(1,$D52))),AND($E52&gt;0,INDEX(Kalender!GR$81:GR$110,MAX(1,$E52))&gt;INDEX(Kalender!$B$81:$B$110,MAX(1,$E52))),AND($F52&gt;0,INDEX(Kalender!GR$81:GR$110,MAX(1,$F52))&gt;INDEX(Kalender!$B$81:$B$110,MAX(1,$F52)))),2,0))</f>
        <v>0</v>
      </c>
      <c r="GS52" s="5" t="n">
        <f aca="false">IF(Kalender!GS52&lt;&gt;1,0,IF(AND($B52&gt;0,INDEX(Kalender!GS$68:GS$77,MAX(1,$B52))&gt;INDEX(Kalender!$B$68:$B$77,MAX(1,$B52))),1,0)+IF(OR(AND($C52&gt;0,INDEX(Kalender!GS$81:GS$110,MAX(1,$C52))&gt;INDEX(Kalender!$B$81:$B$110,MAX(1,$C52))),AND($D52&gt;0,INDEX(Kalender!GS$81:GS$110,MAX(1,$D52))&gt;INDEX(Kalender!$B$81:$B$110,MAX(1,$D52))),AND($E52&gt;0,INDEX(Kalender!GS$81:GS$110,MAX(1,$E52))&gt;INDEX(Kalender!$B$81:$B$110,MAX(1,$E52))),AND($F52&gt;0,INDEX(Kalender!GS$81:GS$110,MAX(1,$F52))&gt;INDEX(Kalender!$B$81:$B$110,MAX(1,$F52)))),2,0))</f>
        <v>0</v>
      </c>
      <c r="GT52" s="5" t="n">
        <f aca="false">IF(Kalender!GT52&lt;&gt;1,0,IF(AND($B52&gt;0,INDEX(Kalender!GT$68:GT$77,MAX(1,$B52))&gt;INDEX(Kalender!$B$68:$B$77,MAX(1,$B52))),1,0)+IF(OR(AND($C52&gt;0,INDEX(Kalender!GT$81:GT$110,MAX(1,$C52))&gt;INDEX(Kalender!$B$81:$B$110,MAX(1,$C52))),AND($D52&gt;0,INDEX(Kalender!GT$81:GT$110,MAX(1,$D52))&gt;INDEX(Kalender!$B$81:$B$110,MAX(1,$D52))),AND($E52&gt;0,INDEX(Kalender!GT$81:GT$110,MAX(1,$E52))&gt;INDEX(Kalender!$B$81:$B$110,MAX(1,$E52))),AND($F52&gt;0,INDEX(Kalender!GT$81:GT$110,MAX(1,$F52))&gt;INDEX(Kalender!$B$81:$B$110,MAX(1,$F52)))),2,0))</f>
        <v>0</v>
      </c>
      <c r="GU52" s="5" t="n">
        <f aca="false">IF(Kalender!GU52&lt;&gt;1,0,IF(AND($B52&gt;0,INDEX(Kalender!GU$68:GU$77,MAX(1,$B52))&gt;INDEX(Kalender!$B$68:$B$77,MAX(1,$B52))),1,0)+IF(OR(AND($C52&gt;0,INDEX(Kalender!GU$81:GU$110,MAX(1,$C52))&gt;INDEX(Kalender!$B$81:$B$110,MAX(1,$C52))),AND($D52&gt;0,INDEX(Kalender!GU$81:GU$110,MAX(1,$D52))&gt;INDEX(Kalender!$B$81:$B$110,MAX(1,$D52))),AND($E52&gt;0,INDEX(Kalender!GU$81:GU$110,MAX(1,$E52))&gt;INDEX(Kalender!$B$81:$B$110,MAX(1,$E52))),AND($F52&gt;0,INDEX(Kalender!GU$81:GU$110,MAX(1,$F52))&gt;INDEX(Kalender!$B$81:$B$110,MAX(1,$F52)))),2,0))</f>
        <v>0</v>
      </c>
      <c r="GV52" s="5" t="n">
        <f aca="false">IF(Kalender!GV52&lt;&gt;1,0,IF(AND($B52&gt;0,INDEX(Kalender!GV$68:GV$77,MAX(1,$B52))&gt;INDEX(Kalender!$B$68:$B$77,MAX(1,$B52))),1,0)+IF(OR(AND($C52&gt;0,INDEX(Kalender!GV$81:GV$110,MAX(1,$C52))&gt;INDEX(Kalender!$B$81:$B$110,MAX(1,$C52))),AND($D52&gt;0,INDEX(Kalender!GV$81:GV$110,MAX(1,$D52))&gt;INDEX(Kalender!$B$81:$B$110,MAX(1,$D52))),AND($E52&gt;0,INDEX(Kalender!GV$81:GV$110,MAX(1,$E52))&gt;INDEX(Kalender!$B$81:$B$110,MAX(1,$E52))),AND($F52&gt;0,INDEX(Kalender!GV$81:GV$110,MAX(1,$F52))&gt;INDEX(Kalender!$B$81:$B$110,MAX(1,$F52)))),2,0))</f>
        <v>0</v>
      </c>
      <c r="GW52" s="5" t="n">
        <f aca="false">IF(Kalender!GW52&lt;&gt;1,0,IF(AND($B52&gt;0,INDEX(Kalender!GW$68:GW$77,MAX(1,$B52))&gt;INDEX(Kalender!$B$68:$B$77,MAX(1,$B52))),1,0)+IF(OR(AND($C52&gt;0,INDEX(Kalender!GW$81:GW$110,MAX(1,$C52))&gt;INDEX(Kalender!$B$81:$B$110,MAX(1,$C52))),AND($D52&gt;0,INDEX(Kalender!GW$81:GW$110,MAX(1,$D52))&gt;INDEX(Kalender!$B$81:$B$110,MAX(1,$D52))),AND($E52&gt;0,INDEX(Kalender!GW$81:GW$110,MAX(1,$E52))&gt;INDEX(Kalender!$B$81:$B$110,MAX(1,$E52))),AND($F52&gt;0,INDEX(Kalender!GW$81:GW$110,MAX(1,$F52))&gt;INDEX(Kalender!$B$81:$B$110,MAX(1,$F52)))),2,0))</f>
        <v>0</v>
      </c>
      <c r="GX52" s="5" t="n">
        <f aca="false">IF(Kalender!GX52&lt;&gt;1,0,IF(AND($B52&gt;0,INDEX(Kalender!GX$68:GX$77,MAX(1,$B52))&gt;INDEX(Kalender!$B$68:$B$77,MAX(1,$B52))),1,0)+IF(OR(AND($C52&gt;0,INDEX(Kalender!GX$81:GX$110,MAX(1,$C52))&gt;INDEX(Kalender!$B$81:$B$110,MAX(1,$C52))),AND($D52&gt;0,INDEX(Kalender!GX$81:GX$110,MAX(1,$D52))&gt;INDEX(Kalender!$B$81:$B$110,MAX(1,$D52))),AND($E52&gt;0,INDEX(Kalender!GX$81:GX$110,MAX(1,$E52))&gt;INDEX(Kalender!$B$81:$B$110,MAX(1,$E52))),AND($F52&gt;0,INDEX(Kalender!GX$81:GX$110,MAX(1,$F52))&gt;INDEX(Kalender!$B$81:$B$110,MAX(1,$F52)))),2,0))</f>
        <v>0</v>
      </c>
      <c r="GY52" s="5" t="n">
        <f aca="false">IF(Kalender!GY52&lt;&gt;1,0,IF(AND($B52&gt;0,INDEX(Kalender!GY$68:GY$77,MAX(1,$B52))&gt;INDEX(Kalender!$B$68:$B$77,MAX(1,$B52))),1,0)+IF(OR(AND($C52&gt;0,INDEX(Kalender!GY$81:GY$110,MAX(1,$C52))&gt;INDEX(Kalender!$B$81:$B$110,MAX(1,$C52))),AND($D52&gt;0,INDEX(Kalender!GY$81:GY$110,MAX(1,$D52))&gt;INDEX(Kalender!$B$81:$B$110,MAX(1,$D52))),AND($E52&gt;0,INDEX(Kalender!GY$81:GY$110,MAX(1,$E52))&gt;INDEX(Kalender!$B$81:$B$110,MAX(1,$E52))),AND($F52&gt;0,INDEX(Kalender!GY$81:GY$110,MAX(1,$F52))&gt;INDEX(Kalender!$B$81:$B$110,MAX(1,$F52)))),2,0))</f>
        <v>0</v>
      </c>
      <c r="GZ52" s="5" t="n">
        <f aca="false">IF(Kalender!GZ52&lt;&gt;1,0,IF(AND($B52&gt;0,INDEX(Kalender!GZ$68:GZ$77,MAX(1,$B52))&gt;INDEX(Kalender!$B$68:$B$77,MAX(1,$B52))),1,0)+IF(OR(AND($C52&gt;0,INDEX(Kalender!GZ$81:GZ$110,MAX(1,$C52))&gt;INDEX(Kalender!$B$81:$B$110,MAX(1,$C52))),AND($D52&gt;0,INDEX(Kalender!GZ$81:GZ$110,MAX(1,$D52))&gt;INDEX(Kalender!$B$81:$B$110,MAX(1,$D52))),AND($E52&gt;0,INDEX(Kalender!GZ$81:GZ$110,MAX(1,$E52))&gt;INDEX(Kalender!$B$81:$B$110,MAX(1,$E52))),AND($F52&gt;0,INDEX(Kalender!GZ$81:GZ$110,MAX(1,$F52))&gt;INDEX(Kalender!$B$81:$B$110,MAX(1,$F52)))),2,0))</f>
        <v>0</v>
      </c>
      <c r="HA52" s="5" t="n">
        <f aca="false">IF(Kalender!HA52&lt;&gt;1,0,IF(AND($B52&gt;0,INDEX(Kalender!HA$68:HA$77,MAX(1,$B52))&gt;INDEX(Kalender!$B$68:$B$77,MAX(1,$B52))),1,0)+IF(OR(AND($C52&gt;0,INDEX(Kalender!HA$81:HA$110,MAX(1,$C52))&gt;INDEX(Kalender!$B$81:$B$110,MAX(1,$C52))),AND($D52&gt;0,INDEX(Kalender!HA$81:HA$110,MAX(1,$D52))&gt;INDEX(Kalender!$B$81:$B$110,MAX(1,$D52))),AND($E52&gt;0,INDEX(Kalender!HA$81:HA$110,MAX(1,$E52))&gt;INDEX(Kalender!$B$81:$B$110,MAX(1,$E52))),AND($F52&gt;0,INDEX(Kalender!HA$81:HA$110,MAX(1,$F52))&gt;INDEX(Kalender!$B$81:$B$110,MAX(1,$F52)))),2,0))</f>
        <v>0</v>
      </c>
      <c r="HB52" s="5" t="n">
        <f aca="false">IF(Kalender!HB52&lt;&gt;1,0,IF(AND($B52&gt;0,INDEX(Kalender!HB$68:HB$77,MAX(1,$B52))&gt;INDEX(Kalender!$B$68:$B$77,MAX(1,$B52))),1,0)+IF(OR(AND($C52&gt;0,INDEX(Kalender!HB$81:HB$110,MAX(1,$C52))&gt;INDEX(Kalender!$B$81:$B$110,MAX(1,$C52))),AND($D52&gt;0,INDEX(Kalender!HB$81:HB$110,MAX(1,$D52))&gt;INDEX(Kalender!$B$81:$B$110,MAX(1,$D52))),AND($E52&gt;0,INDEX(Kalender!HB$81:HB$110,MAX(1,$E52))&gt;INDEX(Kalender!$B$81:$B$110,MAX(1,$E52))),AND($F52&gt;0,INDEX(Kalender!HB$81:HB$110,MAX(1,$F52))&gt;INDEX(Kalender!$B$81:$B$110,MAX(1,$F52)))),2,0))</f>
        <v>0</v>
      </c>
      <c r="HC52" s="5" t="n">
        <f aca="false">IF(Kalender!HC52&lt;&gt;1,0,IF(AND($B52&gt;0,INDEX(Kalender!HC$68:HC$77,MAX(1,$B52))&gt;INDEX(Kalender!$B$68:$B$77,MAX(1,$B52))),1,0)+IF(OR(AND($C52&gt;0,INDEX(Kalender!HC$81:HC$110,MAX(1,$C52))&gt;INDEX(Kalender!$B$81:$B$110,MAX(1,$C52))),AND($D52&gt;0,INDEX(Kalender!HC$81:HC$110,MAX(1,$D52))&gt;INDEX(Kalender!$B$81:$B$110,MAX(1,$D52))),AND($E52&gt;0,INDEX(Kalender!HC$81:HC$110,MAX(1,$E52))&gt;INDEX(Kalender!$B$81:$B$110,MAX(1,$E52))),AND($F52&gt;0,INDEX(Kalender!HC$81:HC$110,MAX(1,$F52))&gt;INDEX(Kalender!$B$81:$B$110,MAX(1,$F52)))),2,0))</f>
        <v>0</v>
      </c>
      <c r="HD52" s="5" t="n">
        <f aca="false">IF(Kalender!HD52&lt;&gt;1,0,IF(AND($B52&gt;0,INDEX(Kalender!HD$68:HD$77,MAX(1,$B52))&gt;INDEX(Kalender!$B$68:$B$77,MAX(1,$B52))),1,0)+IF(OR(AND($C52&gt;0,INDEX(Kalender!HD$81:HD$110,MAX(1,$C52))&gt;INDEX(Kalender!$B$81:$B$110,MAX(1,$C52))),AND($D52&gt;0,INDEX(Kalender!HD$81:HD$110,MAX(1,$D52))&gt;INDEX(Kalender!$B$81:$B$110,MAX(1,$D52))),AND($E52&gt;0,INDEX(Kalender!HD$81:HD$110,MAX(1,$E52))&gt;INDEX(Kalender!$B$81:$B$110,MAX(1,$E52))),AND($F52&gt;0,INDEX(Kalender!HD$81:HD$110,MAX(1,$F52))&gt;INDEX(Kalender!$B$81:$B$110,MAX(1,$F52)))),2,0))</f>
        <v>0</v>
      </c>
      <c r="HE52" s="5" t="n">
        <f aca="false">IF(Kalender!HE52&lt;&gt;1,0,IF(AND($B52&gt;0,INDEX(Kalender!HE$68:HE$77,MAX(1,$B52))&gt;INDEX(Kalender!$B$68:$B$77,MAX(1,$B52))),1,0)+IF(OR(AND($C52&gt;0,INDEX(Kalender!HE$81:HE$110,MAX(1,$C52))&gt;INDEX(Kalender!$B$81:$B$110,MAX(1,$C52))),AND($D52&gt;0,INDEX(Kalender!HE$81:HE$110,MAX(1,$D52))&gt;INDEX(Kalender!$B$81:$B$110,MAX(1,$D52))),AND($E52&gt;0,INDEX(Kalender!HE$81:HE$110,MAX(1,$E52))&gt;INDEX(Kalender!$B$81:$B$110,MAX(1,$E52))),AND($F52&gt;0,INDEX(Kalender!HE$81:HE$110,MAX(1,$F52))&gt;INDEX(Kalender!$B$81:$B$110,MAX(1,$F52)))),2,0))</f>
        <v>0</v>
      </c>
      <c r="HF52" s="5" t="n">
        <f aca="false">IF(Kalender!HF52&lt;&gt;1,0,IF(AND($B52&gt;0,INDEX(Kalender!HF$68:HF$77,MAX(1,$B52))&gt;INDEX(Kalender!$B$68:$B$77,MAX(1,$B52))),1,0)+IF(OR(AND($C52&gt;0,INDEX(Kalender!HF$81:HF$110,MAX(1,$C52))&gt;INDEX(Kalender!$B$81:$B$110,MAX(1,$C52))),AND($D52&gt;0,INDEX(Kalender!HF$81:HF$110,MAX(1,$D52))&gt;INDEX(Kalender!$B$81:$B$110,MAX(1,$D52))),AND($E52&gt;0,INDEX(Kalender!HF$81:HF$110,MAX(1,$E52))&gt;INDEX(Kalender!$B$81:$B$110,MAX(1,$E52))),AND($F52&gt;0,INDEX(Kalender!HF$81:HF$110,MAX(1,$F52))&gt;INDEX(Kalender!$B$81:$B$110,MAX(1,$F52)))),2,0))</f>
        <v>0</v>
      </c>
      <c r="HG52" s="5" t="n">
        <f aca="false">IF(Kalender!HG52&lt;&gt;1,0,IF(AND($B52&gt;0,INDEX(Kalender!HG$68:HG$77,MAX(1,$B52))&gt;INDEX(Kalender!$B$68:$B$77,MAX(1,$B52))),1,0)+IF(OR(AND($C52&gt;0,INDEX(Kalender!HG$81:HG$110,MAX(1,$C52))&gt;INDEX(Kalender!$B$81:$B$110,MAX(1,$C52))),AND($D52&gt;0,INDEX(Kalender!HG$81:HG$110,MAX(1,$D52))&gt;INDEX(Kalender!$B$81:$B$110,MAX(1,$D52))),AND($E52&gt;0,INDEX(Kalender!HG$81:HG$110,MAX(1,$E52))&gt;INDEX(Kalender!$B$81:$B$110,MAX(1,$E52))),AND($F52&gt;0,INDEX(Kalender!HG$81:HG$110,MAX(1,$F52))&gt;INDEX(Kalender!$B$81:$B$110,MAX(1,$F52)))),2,0))</f>
        <v>0</v>
      </c>
      <c r="HH52" s="5" t="n">
        <f aca="false">IF(Kalender!HH52&lt;&gt;1,0,IF(AND($B52&gt;0,INDEX(Kalender!HH$68:HH$77,MAX(1,$B52))&gt;INDEX(Kalender!$B$68:$B$77,MAX(1,$B52))),1,0)+IF(OR(AND($C52&gt;0,INDEX(Kalender!HH$81:HH$110,MAX(1,$C52))&gt;INDEX(Kalender!$B$81:$B$110,MAX(1,$C52))),AND($D52&gt;0,INDEX(Kalender!HH$81:HH$110,MAX(1,$D52))&gt;INDEX(Kalender!$B$81:$B$110,MAX(1,$D52))),AND($E52&gt;0,INDEX(Kalender!HH$81:HH$110,MAX(1,$E52))&gt;INDEX(Kalender!$B$81:$B$110,MAX(1,$E52))),AND($F52&gt;0,INDEX(Kalender!HH$81:HH$110,MAX(1,$F52))&gt;INDEX(Kalender!$B$81:$B$110,MAX(1,$F52)))),2,0))</f>
        <v>0</v>
      </c>
      <c r="HI52" s="5" t="n">
        <f aca="false">IF(Kalender!HI52&lt;&gt;1,0,IF(AND($B52&gt;0,INDEX(Kalender!HI$68:HI$77,MAX(1,$B52))&gt;INDEX(Kalender!$B$68:$B$77,MAX(1,$B52))),1,0)+IF(OR(AND($C52&gt;0,INDEX(Kalender!HI$81:HI$110,MAX(1,$C52))&gt;INDEX(Kalender!$B$81:$B$110,MAX(1,$C52))),AND($D52&gt;0,INDEX(Kalender!HI$81:HI$110,MAX(1,$D52))&gt;INDEX(Kalender!$B$81:$B$110,MAX(1,$D52))),AND($E52&gt;0,INDEX(Kalender!HI$81:HI$110,MAX(1,$E52))&gt;INDEX(Kalender!$B$81:$B$110,MAX(1,$E52))),AND($F52&gt;0,INDEX(Kalender!HI$81:HI$110,MAX(1,$F52))&gt;INDEX(Kalender!$B$81:$B$110,MAX(1,$F52)))),2,0))</f>
        <v>0</v>
      </c>
      <c r="HJ52" s="5" t="n">
        <f aca="false">IF(Kalender!HJ52&lt;&gt;1,0,IF(AND($B52&gt;0,INDEX(Kalender!HJ$68:HJ$77,MAX(1,$B52))&gt;INDEX(Kalender!$B$68:$B$77,MAX(1,$B52))),1,0)+IF(OR(AND($C52&gt;0,INDEX(Kalender!HJ$81:HJ$110,MAX(1,$C52))&gt;INDEX(Kalender!$B$81:$B$110,MAX(1,$C52))),AND($D52&gt;0,INDEX(Kalender!HJ$81:HJ$110,MAX(1,$D52))&gt;INDEX(Kalender!$B$81:$B$110,MAX(1,$D52))),AND($E52&gt;0,INDEX(Kalender!HJ$81:HJ$110,MAX(1,$E52))&gt;INDEX(Kalender!$B$81:$B$110,MAX(1,$E52))),AND($F52&gt;0,INDEX(Kalender!HJ$81:HJ$110,MAX(1,$F52))&gt;INDEX(Kalender!$B$81:$B$110,MAX(1,$F52)))),2,0))</f>
        <v>0</v>
      </c>
      <c r="HK52" s="5" t="n">
        <f aca="false">IF(Kalender!HK52&lt;&gt;1,0,IF(AND($B52&gt;0,INDEX(Kalender!HK$68:HK$77,MAX(1,$B52))&gt;INDEX(Kalender!$B$68:$B$77,MAX(1,$B52))),1,0)+IF(OR(AND($C52&gt;0,INDEX(Kalender!HK$81:HK$110,MAX(1,$C52))&gt;INDEX(Kalender!$B$81:$B$110,MAX(1,$C52))),AND($D52&gt;0,INDEX(Kalender!HK$81:HK$110,MAX(1,$D52))&gt;INDEX(Kalender!$B$81:$B$110,MAX(1,$D52))),AND($E52&gt;0,INDEX(Kalender!HK$81:HK$110,MAX(1,$E52))&gt;INDEX(Kalender!$B$81:$B$110,MAX(1,$E52))),AND($F52&gt;0,INDEX(Kalender!HK$81:HK$110,MAX(1,$F52))&gt;INDEX(Kalender!$B$81:$B$110,MAX(1,$F52)))),2,0))</f>
        <v>0</v>
      </c>
      <c r="HL52" s="5" t="n">
        <f aca="false">IF(Kalender!HL52&lt;&gt;1,0,IF(AND($B52&gt;0,INDEX(Kalender!HL$68:HL$77,MAX(1,$B52))&gt;INDEX(Kalender!$B$68:$B$77,MAX(1,$B52))),1,0)+IF(OR(AND($C52&gt;0,INDEX(Kalender!HL$81:HL$110,MAX(1,$C52))&gt;INDEX(Kalender!$B$81:$B$110,MAX(1,$C52))),AND($D52&gt;0,INDEX(Kalender!HL$81:HL$110,MAX(1,$D52))&gt;INDEX(Kalender!$B$81:$B$110,MAX(1,$D52))),AND($E52&gt;0,INDEX(Kalender!HL$81:HL$110,MAX(1,$E52))&gt;INDEX(Kalender!$B$81:$B$110,MAX(1,$E52))),AND($F52&gt;0,INDEX(Kalender!HL$81:HL$110,MAX(1,$F52))&gt;INDEX(Kalender!$B$81:$B$110,MAX(1,$F52)))),2,0))</f>
        <v>0</v>
      </c>
      <c r="HM52" s="5" t="n">
        <f aca="false">IF(Kalender!HM52&lt;&gt;1,0,IF(AND($B52&gt;0,INDEX(Kalender!HM$68:HM$77,MAX(1,$B52))&gt;INDEX(Kalender!$B$68:$B$77,MAX(1,$B52))),1,0)+IF(OR(AND($C52&gt;0,INDEX(Kalender!HM$81:HM$110,MAX(1,$C52))&gt;INDEX(Kalender!$B$81:$B$110,MAX(1,$C52))),AND($D52&gt;0,INDEX(Kalender!HM$81:HM$110,MAX(1,$D52))&gt;INDEX(Kalender!$B$81:$B$110,MAX(1,$D52))),AND($E52&gt;0,INDEX(Kalender!HM$81:HM$110,MAX(1,$E52))&gt;INDEX(Kalender!$B$81:$B$110,MAX(1,$E52))),AND($F52&gt;0,INDEX(Kalender!HM$81:HM$110,MAX(1,$F52))&gt;INDEX(Kalender!$B$81:$B$110,MAX(1,$F52)))),2,0))</f>
        <v>0</v>
      </c>
      <c r="HN52" s="5" t="n">
        <f aca="false">IF(Kalender!HN52&lt;&gt;1,0,IF(AND($B52&gt;0,INDEX(Kalender!HN$68:HN$77,MAX(1,$B52))&gt;INDEX(Kalender!$B$68:$B$77,MAX(1,$B52))),1,0)+IF(OR(AND($C52&gt;0,INDEX(Kalender!HN$81:HN$110,MAX(1,$C52))&gt;INDEX(Kalender!$B$81:$B$110,MAX(1,$C52))),AND($D52&gt;0,INDEX(Kalender!HN$81:HN$110,MAX(1,$D52))&gt;INDEX(Kalender!$B$81:$B$110,MAX(1,$D52))),AND($E52&gt;0,INDEX(Kalender!HN$81:HN$110,MAX(1,$E52))&gt;INDEX(Kalender!$B$81:$B$110,MAX(1,$E52))),AND($F52&gt;0,INDEX(Kalender!HN$81:HN$110,MAX(1,$F52))&gt;INDEX(Kalender!$B$81:$B$110,MAX(1,$F52)))),2,0))</f>
        <v>0</v>
      </c>
      <c r="HO52" s="5" t="n">
        <f aca="false">IF(Kalender!HO52&lt;&gt;1,0,IF(AND($B52&gt;0,INDEX(Kalender!HO$68:HO$77,MAX(1,$B52))&gt;INDEX(Kalender!$B$68:$B$77,MAX(1,$B52))),1,0)+IF(OR(AND($C52&gt;0,INDEX(Kalender!HO$81:HO$110,MAX(1,$C52))&gt;INDEX(Kalender!$B$81:$B$110,MAX(1,$C52))),AND($D52&gt;0,INDEX(Kalender!HO$81:HO$110,MAX(1,$D52))&gt;INDEX(Kalender!$B$81:$B$110,MAX(1,$D52))),AND($E52&gt;0,INDEX(Kalender!HO$81:HO$110,MAX(1,$E52))&gt;INDEX(Kalender!$B$81:$B$110,MAX(1,$E52))),AND($F52&gt;0,INDEX(Kalender!HO$81:HO$110,MAX(1,$F52))&gt;INDEX(Kalender!$B$81:$B$110,MAX(1,$F52)))),2,0))</f>
        <v>0</v>
      </c>
      <c r="HP52" s="5" t="n">
        <f aca="false">IF(Kalender!HP52&lt;&gt;1,0,IF(AND($B52&gt;0,INDEX(Kalender!HP$68:HP$77,MAX(1,$B52))&gt;INDEX(Kalender!$B$68:$B$77,MAX(1,$B52))),1,0)+IF(OR(AND($C52&gt;0,INDEX(Kalender!HP$81:HP$110,MAX(1,$C52))&gt;INDEX(Kalender!$B$81:$B$110,MAX(1,$C52))),AND($D52&gt;0,INDEX(Kalender!HP$81:HP$110,MAX(1,$D52))&gt;INDEX(Kalender!$B$81:$B$110,MAX(1,$D52))),AND($E52&gt;0,INDEX(Kalender!HP$81:HP$110,MAX(1,$E52))&gt;INDEX(Kalender!$B$81:$B$110,MAX(1,$E52))),AND($F52&gt;0,INDEX(Kalender!HP$81:HP$110,MAX(1,$F52))&gt;INDEX(Kalender!$B$81:$B$110,MAX(1,$F52)))),2,0))</f>
        <v>0</v>
      </c>
      <c r="HQ52" s="5" t="n">
        <f aca="false">IF(Kalender!HQ52&lt;&gt;1,0,IF(AND($B52&gt;0,INDEX(Kalender!HQ$68:HQ$77,MAX(1,$B52))&gt;INDEX(Kalender!$B$68:$B$77,MAX(1,$B52))),1,0)+IF(OR(AND($C52&gt;0,INDEX(Kalender!HQ$81:HQ$110,MAX(1,$C52))&gt;INDEX(Kalender!$B$81:$B$110,MAX(1,$C52))),AND($D52&gt;0,INDEX(Kalender!HQ$81:HQ$110,MAX(1,$D52))&gt;INDEX(Kalender!$B$81:$B$110,MAX(1,$D52))),AND($E52&gt;0,INDEX(Kalender!HQ$81:HQ$110,MAX(1,$E52))&gt;INDEX(Kalender!$B$81:$B$110,MAX(1,$E52))),AND($F52&gt;0,INDEX(Kalender!HQ$81:HQ$110,MAX(1,$F52))&gt;INDEX(Kalender!$B$81:$B$110,MAX(1,$F52)))),2,0))</f>
        <v>0</v>
      </c>
      <c r="HR52" s="5" t="n">
        <f aca="false">IF(Kalender!HR52&lt;&gt;1,0,IF(AND($B52&gt;0,INDEX(Kalender!HR$68:HR$77,MAX(1,$B52))&gt;INDEX(Kalender!$B$68:$B$77,MAX(1,$B52))),1,0)+IF(OR(AND($C52&gt;0,INDEX(Kalender!HR$81:HR$110,MAX(1,$C52))&gt;INDEX(Kalender!$B$81:$B$110,MAX(1,$C52))),AND($D52&gt;0,INDEX(Kalender!HR$81:HR$110,MAX(1,$D52))&gt;INDEX(Kalender!$B$81:$B$110,MAX(1,$D52))),AND($E52&gt;0,INDEX(Kalender!HR$81:HR$110,MAX(1,$E52))&gt;INDEX(Kalender!$B$81:$B$110,MAX(1,$E52))),AND($F52&gt;0,INDEX(Kalender!HR$81:HR$110,MAX(1,$F52))&gt;INDEX(Kalender!$B$81:$B$110,MAX(1,$F52)))),2,0))</f>
        <v>0</v>
      </c>
      <c r="HS52" s="5" t="n">
        <f aca="false">IF(Kalender!HS52&lt;&gt;1,0,IF(AND($B52&gt;0,INDEX(Kalender!HS$68:HS$77,MAX(1,$B52))&gt;INDEX(Kalender!$B$68:$B$77,MAX(1,$B52))),1,0)+IF(OR(AND($C52&gt;0,INDEX(Kalender!HS$81:HS$110,MAX(1,$C52))&gt;INDEX(Kalender!$B$81:$B$110,MAX(1,$C52))),AND($D52&gt;0,INDEX(Kalender!HS$81:HS$110,MAX(1,$D52))&gt;INDEX(Kalender!$B$81:$B$110,MAX(1,$D52))),AND($E52&gt;0,INDEX(Kalender!HS$81:HS$110,MAX(1,$E52))&gt;INDEX(Kalender!$B$81:$B$110,MAX(1,$E52))),AND($F52&gt;0,INDEX(Kalender!HS$81:HS$110,MAX(1,$F52))&gt;INDEX(Kalender!$B$81:$B$110,MAX(1,$F52)))),2,0))</f>
        <v>0</v>
      </c>
      <c r="HT52" s="5" t="n">
        <f aca="false">IF(Kalender!HT52&lt;&gt;1,0,IF(AND($B52&gt;0,INDEX(Kalender!HT$68:HT$77,MAX(1,$B52))&gt;INDEX(Kalender!$B$68:$B$77,MAX(1,$B52))),1,0)+IF(OR(AND($C52&gt;0,INDEX(Kalender!HT$81:HT$110,MAX(1,$C52))&gt;INDEX(Kalender!$B$81:$B$110,MAX(1,$C52))),AND($D52&gt;0,INDEX(Kalender!HT$81:HT$110,MAX(1,$D52))&gt;INDEX(Kalender!$B$81:$B$110,MAX(1,$D52))),AND($E52&gt;0,INDEX(Kalender!HT$81:HT$110,MAX(1,$E52))&gt;INDEX(Kalender!$B$81:$B$110,MAX(1,$E52))),AND($F52&gt;0,INDEX(Kalender!HT$81:HT$110,MAX(1,$F52))&gt;INDEX(Kalender!$B$81:$B$110,MAX(1,$F52)))),2,0))</f>
        <v>0</v>
      </c>
      <c r="HU52" s="5" t="n">
        <f aca="false">IF(Kalender!HU52&lt;&gt;1,0,IF(AND($B52&gt;0,INDEX(Kalender!HU$68:HU$77,MAX(1,$B52))&gt;INDEX(Kalender!$B$68:$B$77,MAX(1,$B52))),1,0)+IF(OR(AND($C52&gt;0,INDEX(Kalender!HU$81:HU$110,MAX(1,$C52))&gt;INDEX(Kalender!$B$81:$B$110,MAX(1,$C52))),AND($D52&gt;0,INDEX(Kalender!HU$81:HU$110,MAX(1,$D52))&gt;INDEX(Kalender!$B$81:$B$110,MAX(1,$D52))),AND($E52&gt;0,INDEX(Kalender!HU$81:HU$110,MAX(1,$E52))&gt;INDEX(Kalender!$B$81:$B$110,MAX(1,$E52))),AND($F52&gt;0,INDEX(Kalender!HU$81:HU$110,MAX(1,$F52))&gt;INDEX(Kalender!$B$81:$B$110,MAX(1,$F52)))),2,0))</f>
        <v>0</v>
      </c>
      <c r="HV52" s="5" t="n">
        <f aca="false">IF(Kalender!HV52&lt;&gt;1,0,IF(AND($B52&gt;0,INDEX(Kalender!HV$68:HV$77,MAX(1,$B52))&gt;INDEX(Kalender!$B$68:$B$77,MAX(1,$B52))),1,0)+IF(OR(AND($C52&gt;0,INDEX(Kalender!HV$81:HV$110,MAX(1,$C52))&gt;INDEX(Kalender!$B$81:$B$110,MAX(1,$C52))),AND($D52&gt;0,INDEX(Kalender!HV$81:HV$110,MAX(1,$D52))&gt;INDEX(Kalender!$B$81:$B$110,MAX(1,$D52))),AND($E52&gt;0,INDEX(Kalender!HV$81:HV$110,MAX(1,$E52))&gt;INDEX(Kalender!$B$81:$B$110,MAX(1,$E52))),AND($F52&gt;0,INDEX(Kalender!HV$81:HV$110,MAX(1,$F52))&gt;INDEX(Kalender!$B$81:$B$110,MAX(1,$F52)))),2,0))</f>
        <v>0</v>
      </c>
      <c r="HW52" s="5" t="n">
        <f aca="false">IF(Kalender!HW52&lt;&gt;1,0,IF(AND($B52&gt;0,INDEX(Kalender!HW$68:HW$77,MAX(1,$B52))&gt;INDEX(Kalender!$B$68:$B$77,MAX(1,$B52))),1,0)+IF(OR(AND($C52&gt;0,INDEX(Kalender!HW$81:HW$110,MAX(1,$C52))&gt;INDEX(Kalender!$B$81:$B$110,MAX(1,$C52))),AND($D52&gt;0,INDEX(Kalender!HW$81:HW$110,MAX(1,$D52))&gt;INDEX(Kalender!$B$81:$B$110,MAX(1,$D52))),AND($E52&gt;0,INDEX(Kalender!HW$81:HW$110,MAX(1,$E52))&gt;INDEX(Kalender!$B$81:$B$110,MAX(1,$E52))),AND($F52&gt;0,INDEX(Kalender!HW$81:HW$110,MAX(1,$F52))&gt;INDEX(Kalender!$B$81:$B$110,MAX(1,$F52)))),2,0))</f>
        <v>0</v>
      </c>
      <c r="HX52" s="5" t="n">
        <f aca="false">IF(Kalender!HX52&lt;&gt;1,0,IF(AND($B52&gt;0,INDEX(Kalender!HX$68:HX$77,MAX(1,$B52))&gt;INDEX(Kalender!$B$68:$B$77,MAX(1,$B52))),1,0)+IF(OR(AND($C52&gt;0,INDEX(Kalender!HX$81:HX$110,MAX(1,$C52))&gt;INDEX(Kalender!$B$81:$B$110,MAX(1,$C52))),AND($D52&gt;0,INDEX(Kalender!HX$81:HX$110,MAX(1,$D52))&gt;INDEX(Kalender!$B$81:$B$110,MAX(1,$D52))),AND($E52&gt;0,INDEX(Kalender!HX$81:HX$110,MAX(1,$E52))&gt;INDEX(Kalender!$B$81:$B$110,MAX(1,$E52))),AND($F52&gt;0,INDEX(Kalender!HX$81:HX$110,MAX(1,$F52))&gt;INDEX(Kalender!$B$81:$B$110,MAX(1,$F52)))),2,0))</f>
        <v>0</v>
      </c>
      <c r="HY52" s="5" t="n">
        <f aca="false">IF(Kalender!HY52&lt;&gt;1,0,IF(AND($B52&gt;0,INDEX(Kalender!HY$68:HY$77,MAX(1,$B52))&gt;INDEX(Kalender!$B$68:$B$77,MAX(1,$B52))),1,0)+IF(OR(AND($C52&gt;0,INDEX(Kalender!HY$81:HY$110,MAX(1,$C52))&gt;INDEX(Kalender!$B$81:$B$110,MAX(1,$C52))),AND($D52&gt;0,INDEX(Kalender!HY$81:HY$110,MAX(1,$D52))&gt;INDEX(Kalender!$B$81:$B$110,MAX(1,$D52))),AND($E52&gt;0,INDEX(Kalender!HY$81:HY$110,MAX(1,$E52))&gt;INDEX(Kalender!$B$81:$B$110,MAX(1,$E52))),AND($F52&gt;0,INDEX(Kalender!HY$81:HY$110,MAX(1,$F52))&gt;INDEX(Kalender!$B$81:$B$110,MAX(1,$F52)))),2,0))</f>
        <v>0</v>
      </c>
      <c r="HZ52" s="5" t="n">
        <f aca="false">IF(Kalender!HZ52&lt;&gt;1,0,IF(AND($B52&gt;0,INDEX(Kalender!HZ$68:HZ$77,MAX(1,$B52))&gt;INDEX(Kalender!$B$68:$B$77,MAX(1,$B52))),1,0)+IF(OR(AND($C52&gt;0,INDEX(Kalender!HZ$81:HZ$110,MAX(1,$C52))&gt;INDEX(Kalender!$B$81:$B$110,MAX(1,$C52))),AND($D52&gt;0,INDEX(Kalender!HZ$81:HZ$110,MAX(1,$D52))&gt;INDEX(Kalender!$B$81:$B$110,MAX(1,$D52))),AND($E52&gt;0,INDEX(Kalender!HZ$81:HZ$110,MAX(1,$E52))&gt;INDEX(Kalender!$B$81:$B$110,MAX(1,$E52))),AND($F52&gt;0,INDEX(Kalender!HZ$81:HZ$110,MAX(1,$F52))&gt;INDEX(Kalender!$B$81:$B$110,MAX(1,$F52)))),2,0))</f>
        <v>0</v>
      </c>
      <c r="IA52" s="5" t="n">
        <f aca="false">IF(Kalender!IA52&lt;&gt;1,0,IF(AND($B52&gt;0,INDEX(Kalender!IA$68:IA$77,MAX(1,$B52))&gt;INDEX(Kalender!$B$68:$B$77,MAX(1,$B52))),1,0)+IF(OR(AND($C52&gt;0,INDEX(Kalender!IA$81:IA$110,MAX(1,$C52))&gt;INDEX(Kalender!$B$81:$B$110,MAX(1,$C52))),AND($D52&gt;0,INDEX(Kalender!IA$81:IA$110,MAX(1,$D52))&gt;INDEX(Kalender!$B$81:$B$110,MAX(1,$D52))),AND($E52&gt;0,INDEX(Kalender!IA$81:IA$110,MAX(1,$E52))&gt;INDEX(Kalender!$B$81:$B$110,MAX(1,$E52))),AND($F52&gt;0,INDEX(Kalender!IA$81:IA$110,MAX(1,$F52))&gt;INDEX(Kalender!$B$81:$B$110,MAX(1,$F52)))),2,0))</f>
        <v>0</v>
      </c>
      <c r="IB52" s="5" t="n">
        <f aca="false">IF(Kalender!IB52&lt;&gt;1,0,IF(AND($B52&gt;0,INDEX(Kalender!IB$68:IB$77,MAX(1,$B52))&gt;INDEX(Kalender!$B$68:$B$77,MAX(1,$B52))),1,0)+IF(OR(AND($C52&gt;0,INDEX(Kalender!IB$81:IB$110,MAX(1,$C52))&gt;INDEX(Kalender!$B$81:$B$110,MAX(1,$C52))),AND($D52&gt;0,INDEX(Kalender!IB$81:IB$110,MAX(1,$D52))&gt;INDEX(Kalender!$B$81:$B$110,MAX(1,$D52))),AND($E52&gt;0,INDEX(Kalender!IB$81:IB$110,MAX(1,$E52))&gt;INDEX(Kalender!$B$81:$B$110,MAX(1,$E52))),AND($F52&gt;0,INDEX(Kalender!IB$81:IB$110,MAX(1,$F52))&gt;INDEX(Kalender!$B$81:$B$110,MAX(1,$F52)))),2,0))</f>
        <v>0</v>
      </c>
      <c r="IC52" s="5" t="n">
        <f aca="false">IF(Kalender!IC52&lt;&gt;1,0,IF(AND($B52&gt;0,INDEX(Kalender!IC$68:IC$77,MAX(1,$B52))&gt;INDEX(Kalender!$B$68:$B$77,MAX(1,$B52))),1,0)+IF(OR(AND($C52&gt;0,INDEX(Kalender!IC$81:IC$110,MAX(1,$C52))&gt;INDEX(Kalender!$B$81:$B$110,MAX(1,$C52))),AND($D52&gt;0,INDEX(Kalender!IC$81:IC$110,MAX(1,$D52))&gt;INDEX(Kalender!$B$81:$B$110,MAX(1,$D52))),AND($E52&gt;0,INDEX(Kalender!IC$81:IC$110,MAX(1,$E52))&gt;INDEX(Kalender!$B$81:$B$110,MAX(1,$E52))),AND($F52&gt;0,INDEX(Kalender!IC$81:IC$110,MAX(1,$F52))&gt;INDEX(Kalender!$B$81:$B$110,MAX(1,$F52)))),2,0))</f>
        <v>0</v>
      </c>
      <c r="ID52" s="5" t="n">
        <f aca="false">IF(Kalender!ID52&lt;&gt;1,0,IF(AND($B52&gt;0,INDEX(Kalender!ID$68:ID$77,MAX(1,$B52))&gt;INDEX(Kalender!$B$68:$B$77,MAX(1,$B52))),1,0)+IF(OR(AND($C52&gt;0,INDEX(Kalender!ID$81:ID$110,MAX(1,$C52))&gt;INDEX(Kalender!$B$81:$B$110,MAX(1,$C52))),AND($D52&gt;0,INDEX(Kalender!ID$81:ID$110,MAX(1,$D52))&gt;INDEX(Kalender!$B$81:$B$110,MAX(1,$D52))),AND($E52&gt;0,INDEX(Kalender!ID$81:ID$110,MAX(1,$E52))&gt;INDEX(Kalender!$B$81:$B$110,MAX(1,$E52))),AND($F52&gt;0,INDEX(Kalender!ID$81:ID$110,MAX(1,$F52))&gt;INDEX(Kalender!$B$81:$B$110,MAX(1,$F52)))),2,0))</f>
        <v>0</v>
      </c>
      <c r="IE52" s="5" t="n">
        <f aca="false">IF(Kalender!IE52&lt;&gt;1,0,IF(AND($B52&gt;0,INDEX(Kalender!IE$68:IE$77,MAX(1,$B52))&gt;INDEX(Kalender!$B$68:$B$77,MAX(1,$B52))),1,0)+IF(OR(AND($C52&gt;0,INDEX(Kalender!IE$81:IE$110,MAX(1,$C52))&gt;INDEX(Kalender!$B$81:$B$110,MAX(1,$C52))),AND($D52&gt;0,INDEX(Kalender!IE$81:IE$110,MAX(1,$D52))&gt;INDEX(Kalender!$B$81:$B$110,MAX(1,$D52))),AND($E52&gt;0,INDEX(Kalender!IE$81:IE$110,MAX(1,$E52))&gt;INDEX(Kalender!$B$81:$B$110,MAX(1,$E52))),AND($F52&gt;0,INDEX(Kalender!IE$81:IE$110,MAX(1,$F52))&gt;INDEX(Kalender!$B$81:$B$110,MAX(1,$F52)))),2,0))</f>
        <v>0</v>
      </c>
      <c r="IF52" s="5" t="n">
        <f aca="false">IF(Kalender!IF52&lt;&gt;1,0,IF(AND($B52&gt;0,INDEX(Kalender!IF$68:IF$77,MAX(1,$B52))&gt;INDEX(Kalender!$B$68:$B$77,MAX(1,$B52))),1,0)+IF(OR(AND($C52&gt;0,INDEX(Kalender!IF$81:IF$110,MAX(1,$C52))&gt;INDEX(Kalender!$B$81:$B$110,MAX(1,$C52))),AND($D52&gt;0,INDEX(Kalender!IF$81:IF$110,MAX(1,$D52))&gt;INDEX(Kalender!$B$81:$B$110,MAX(1,$D52))),AND($E52&gt;0,INDEX(Kalender!IF$81:IF$110,MAX(1,$E52))&gt;INDEX(Kalender!$B$81:$B$110,MAX(1,$E52))),AND($F52&gt;0,INDEX(Kalender!IF$81:IF$110,MAX(1,$F52))&gt;INDEX(Kalender!$B$81:$B$110,MAX(1,$F52)))),2,0))</f>
        <v>0</v>
      </c>
      <c r="IG52" s="5" t="n">
        <f aca="false">IF(Kalender!IG52&lt;&gt;1,0,IF(AND($B52&gt;0,INDEX(Kalender!IG$68:IG$77,MAX(1,$B52))&gt;INDEX(Kalender!$B$68:$B$77,MAX(1,$B52))),1,0)+IF(OR(AND($C52&gt;0,INDEX(Kalender!IG$81:IG$110,MAX(1,$C52))&gt;INDEX(Kalender!$B$81:$B$110,MAX(1,$C52))),AND($D52&gt;0,INDEX(Kalender!IG$81:IG$110,MAX(1,$D52))&gt;INDEX(Kalender!$B$81:$B$110,MAX(1,$D52))),AND($E52&gt;0,INDEX(Kalender!IG$81:IG$110,MAX(1,$E52))&gt;INDEX(Kalender!$B$81:$B$110,MAX(1,$E52))),AND($F52&gt;0,INDEX(Kalender!IG$81:IG$110,MAX(1,$F52))&gt;INDEX(Kalender!$B$81:$B$110,MAX(1,$F52)))),2,0))</f>
        <v>0</v>
      </c>
      <c r="IH52" s="5" t="n">
        <f aca="false">IF(Kalender!IH52&lt;&gt;1,0,IF(AND($B52&gt;0,INDEX(Kalender!IH$68:IH$77,MAX(1,$B52))&gt;INDEX(Kalender!$B$68:$B$77,MAX(1,$B52))),1,0)+IF(OR(AND($C52&gt;0,INDEX(Kalender!IH$81:IH$110,MAX(1,$C52))&gt;INDEX(Kalender!$B$81:$B$110,MAX(1,$C52))),AND($D52&gt;0,INDEX(Kalender!IH$81:IH$110,MAX(1,$D52))&gt;INDEX(Kalender!$B$81:$B$110,MAX(1,$D52))),AND($E52&gt;0,INDEX(Kalender!IH$81:IH$110,MAX(1,$E52))&gt;INDEX(Kalender!$B$81:$B$110,MAX(1,$E52))),AND($F52&gt;0,INDEX(Kalender!IH$81:IH$110,MAX(1,$F52))&gt;INDEX(Kalender!$B$81:$B$110,MAX(1,$F52)))),2,0))</f>
        <v>0</v>
      </c>
      <c r="II52" s="5" t="n">
        <f aca="false">IF(Kalender!II52&lt;&gt;1,0,IF(AND($B52&gt;0,INDEX(Kalender!II$68:II$77,MAX(1,$B52))&gt;INDEX(Kalender!$B$68:$B$77,MAX(1,$B52))),1,0)+IF(OR(AND($C52&gt;0,INDEX(Kalender!II$81:II$110,MAX(1,$C52))&gt;INDEX(Kalender!$B$81:$B$110,MAX(1,$C52))),AND($D52&gt;0,INDEX(Kalender!II$81:II$110,MAX(1,$D52))&gt;INDEX(Kalender!$B$81:$B$110,MAX(1,$D52))),AND($E52&gt;0,INDEX(Kalender!II$81:II$110,MAX(1,$E52))&gt;INDEX(Kalender!$B$81:$B$110,MAX(1,$E52))),AND($F52&gt;0,INDEX(Kalender!II$81:II$110,MAX(1,$F52))&gt;INDEX(Kalender!$B$81:$B$110,MAX(1,$F52)))),2,0))</f>
        <v>0</v>
      </c>
      <c r="IJ52" s="5" t="n">
        <f aca="false">IF(Kalender!IJ52&lt;&gt;1,0,IF(AND($B52&gt;0,INDEX(Kalender!IJ$68:IJ$77,MAX(1,$B52))&gt;INDEX(Kalender!$B$68:$B$77,MAX(1,$B52))),1,0)+IF(OR(AND($C52&gt;0,INDEX(Kalender!IJ$81:IJ$110,MAX(1,$C52))&gt;INDEX(Kalender!$B$81:$B$110,MAX(1,$C52))),AND($D52&gt;0,INDEX(Kalender!IJ$81:IJ$110,MAX(1,$D52))&gt;INDEX(Kalender!$B$81:$B$110,MAX(1,$D52))),AND($E52&gt;0,INDEX(Kalender!IJ$81:IJ$110,MAX(1,$E52))&gt;INDEX(Kalender!$B$81:$B$110,MAX(1,$E52))),AND($F52&gt;0,INDEX(Kalender!IJ$81:IJ$110,MAX(1,$F52))&gt;INDEX(Kalender!$B$81:$B$110,MAX(1,$F52)))),2,0))</f>
        <v>0</v>
      </c>
      <c r="IK52" s="5" t="n">
        <f aca="false">IF(Kalender!IK52&lt;&gt;1,0,IF(AND($B52&gt;0,INDEX(Kalender!IK$68:IK$77,MAX(1,$B52))&gt;INDEX(Kalender!$B$68:$B$77,MAX(1,$B52))),1,0)+IF(OR(AND($C52&gt;0,INDEX(Kalender!IK$81:IK$110,MAX(1,$C52))&gt;INDEX(Kalender!$B$81:$B$110,MAX(1,$C52))),AND($D52&gt;0,INDEX(Kalender!IK$81:IK$110,MAX(1,$D52))&gt;INDEX(Kalender!$B$81:$B$110,MAX(1,$D52))),AND($E52&gt;0,INDEX(Kalender!IK$81:IK$110,MAX(1,$E52))&gt;INDEX(Kalender!$B$81:$B$110,MAX(1,$E52))),AND($F52&gt;0,INDEX(Kalender!IK$81:IK$110,MAX(1,$F52))&gt;INDEX(Kalender!$B$81:$B$110,MAX(1,$F52)))),2,0))</f>
        <v>0</v>
      </c>
      <c r="IL52" s="5" t="n">
        <f aca="false">IF(Kalender!IL52&lt;&gt;1,0,IF(AND($B52&gt;0,INDEX(Kalender!IL$68:IL$77,MAX(1,$B52))&gt;INDEX(Kalender!$B$68:$B$77,MAX(1,$B52))),1,0)+IF(OR(AND($C52&gt;0,INDEX(Kalender!IL$81:IL$110,MAX(1,$C52))&gt;INDEX(Kalender!$B$81:$B$110,MAX(1,$C52))),AND($D52&gt;0,INDEX(Kalender!IL$81:IL$110,MAX(1,$D52))&gt;INDEX(Kalender!$B$81:$B$110,MAX(1,$D52))),AND($E52&gt;0,INDEX(Kalender!IL$81:IL$110,MAX(1,$E52))&gt;INDEX(Kalender!$B$81:$B$110,MAX(1,$E52))),AND($F52&gt;0,INDEX(Kalender!IL$81:IL$110,MAX(1,$F52))&gt;INDEX(Kalender!$B$81:$B$110,MAX(1,$F52)))),2,0))</f>
        <v>0</v>
      </c>
      <c r="IM52" s="5" t="n">
        <f aca="false">IF(Kalender!IM52&lt;&gt;1,0,IF(AND($B52&gt;0,INDEX(Kalender!IM$68:IM$77,MAX(1,$B52))&gt;INDEX(Kalender!$B$68:$B$77,MAX(1,$B52))),1,0)+IF(OR(AND($C52&gt;0,INDEX(Kalender!IM$81:IM$110,MAX(1,$C52))&gt;INDEX(Kalender!$B$81:$B$110,MAX(1,$C52))),AND($D52&gt;0,INDEX(Kalender!IM$81:IM$110,MAX(1,$D52))&gt;INDEX(Kalender!$B$81:$B$110,MAX(1,$D52))),AND($E52&gt;0,INDEX(Kalender!IM$81:IM$110,MAX(1,$E52))&gt;INDEX(Kalender!$B$81:$B$110,MAX(1,$E52))),AND($F52&gt;0,INDEX(Kalender!IM$81:IM$110,MAX(1,$F52))&gt;INDEX(Kalender!$B$81:$B$110,MAX(1,$F52)))),2,0))</f>
        <v>0</v>
      </c>
      <c r="IN52" s="5" t="n">
        <f aca="false">IF(Kalender!IN52&lt;&gt;1,0,IF(AND($B52&gt;0,INDEX(Kalender!IN$68:IN$77,MAX(1,$B52))&gt;INDEX(Kalender!$B$68:$B$77,MAX(1,$B52))),1,0)+IF(OR(AND($C52&gt;0,INDEX(Kalender!IN$81:IN$110,MAX(1,$C52))&gt;INDEX(Kalender!$B$81:$B$110,MAX(1,$C52))),AND($D52&gt;0,INDEX(Kalender!IN$81:IN$110,MAX(1,$D52))&gt;INDEX(Kalender!$B$81:$B$110,MAX(1,$D52))),AND($E52&gt;0,INDEX(Kalender!IN$81:IN$110,MAX(1,$E52))&gt;INDEX(Kalender!$B$81:$B$110,MAX(1,$E52))),AND($F52&gt;0,INDEX(Kalender!IN$81:IN$110,MAX(1,$F52))&gt;INDEX(Kalender!$B$81:$B$110,MAX(1,$F52)))),2,0))</f>
        <v>0</v>
      </c>
      <c r="IO52" s="5" t="n">
        <f aca="false">IF(Kalender!IO52&lt;&gt;1,0,IF(AND($B52&gt;0,INDEX(Kalender!IO$68:IO$77,MAX(1,$B52))&gt;INDEX(Kalender!$B$68:$B$77,MAX(1,$B52))),1,0)+IF(OR(AND($C52&gt;0,INDEX(Kalender!IO$81:IO$110,MAX(1,$C52))&gt;INDEX(Kalender!$B$81:$B$110,MAX(1,$C52))),AND($D52&gt;0,INDEX(Kalender!IO$81:IO$110,MAX(1,$D52))&gt;INDEX(Kalender!$B$81:$B$110,MAX(1,$D52))),AND($E52&gt;0,INDEX(Kalender!IO$81:IO$110,MAX(1,$E52))&gt;INDEX(Kalender!$B$81:$B$110,MAX(1,$E52))),AND($F52&gt;0,INDEX(Kalender!IO$81:IO$110,MAX(1,$F52))&gt;INDEX(Kalender!$B$81:$B$110,MAX(1,$F52)))),2,0))</f>
        <v>0</v>
      </c>
      <c r="IP52" s="5" t="n">
        <f aca="false">IF(Kalender!IP52&lt;&gt;1,0,IF(AND($B52&gt;0,INDEX(Kalender!IP$68:IP$77,MAX(1,$B52))&gt;INDEX(Kalender!$B$68:$B$77,MAX(1,$B52))),1,0)+IF(OR(AND($C52&gt;0,INDEX(Kalender!IP$81:IP$110,MAX(1,$C52))&gt;INDEX(Kalender!$B$81:$B$110,MAX(1,$C52))),AND($D52&gt;0,INDEX(Kalender!IP$81:IP$110,MAX(1,$D52))&gt;INDEX(Kalender!$B$81:$B$110,MAX(1,$D52))),AND($E52&gt;0,INDEX(Kalender!IP$81:IP$110,MAX(1,$E52))&gt;INDEX(Kalender!$B$81:$B$110,MAX(1,$E52))),AND($F52&gt;0,INDEX(Kalender!IP$81:IP$110,MAX(1,$F52))&gt;INDEX(Kalender!$B$81:$B$110,MAX(1,$F52)))),2,0))</f>
        <v>0</v>
      </c>
      <c r="IQ52" s="5" t="n">
        <f aca="false">IF(Kalender!IQ52&lt;&gt;1,0,IF(AND($B52&gt;0,INDEX(Kalender!IQ$68:IQ$77,MAX(1,$B52))&gt;INDEX(Kalender!$B$68:$B$77,MAX(1,$B52))),1,0)+IF(OR(AND($C52&gt;0,INDEX(Kalender!IQ$81:IQ$110,MAX(1,$C52))&gt;INDEX(Kalender!$B$81:$B$110,MAX(1,$C52))),AND($D52&gt;0,INDEX(Kalender!IQ$81:IQ$110,MAX(1,$D52))&gt;INDEX(Kalender!$B$81:$B$110,MAX(1,$D52))),AND($E52&gt;0,INDEX(Kalender!IQ$81:IQ$110,MAX(1,$E52))&gt;INDEX(Kalender!$B$81:$B$110,MAX(1,$E52))),AND($F52&gt;0,INDEX(Kalender!IQ$81:IQ$110,MAX(1,$F52))&gt;INDEX(Kalender!$B$81:$B$110,MAX(1,$F52)))),2,0))</f>
        <v>0</v>
      </c>
      <c r="IR52" s="5" t="n">
        <f aca="false">IF(Kalender!IR52&lt;&gt;1,0,IF(AND($B52&gt;0,INDEX(Kalender!IR$68:IR$77,MAX(1,$B52))&gt;INDEX(Kalender!$B$68:$B$77,MAX(1,$B52))),1,0)+IF(OR(AND($C52&gt;0,INDEX(Kalender!IR$81:IR$110,MAX(1,$C52))&gt;INDEX(Kalender!$B$81:$B$110,MAX(1,$C52))),AND($D52&gt;0,INDEX(Kalender!IR$81:IR$110,MAX(1,$D52))&gt;INDEX(Kalender!$B$81:$B$110,MAX(1,$D52))),AND($E52&gt;0,INDEX(Kalender!IR$81:IR$110,MAX(1,$E52))&gt;INDEX(Kalender!$B$81:$B$110,MAX(1,$E52))),AND($F52&gt;0,INDEX(Kalender!IR$81:IR$110,MAX(1,$F52))&gt;INDEX(Kalender!$B$81:$B$110,MAX(1,$F52)))),2,0))</f>
        <v>0</v>
      </c>
      <c r="IS52" s="5" t="n">
        <f aca="false">IF(Kalender!IS52&lt;&gt;1,0,IF(AND($B52&gt;0,INDEX(Kalender!IS$68:IS$77,MAX(1,$B52))&gt;INDEX(Kalender!$B$68:$B$77,MAX(1,$B52))),1,0)+IF(OR(AND($C52&gt;0,INDEX(Kalender!IS$81:IS$110,MAX(1,$C52))&gt;INDEX(Kalender!$B$81:$B$110,MAX(1,$C52))),AND($D52&gt;0,INDEX(Kalender!IS$81:IS$110,MAX(1,$D52))&gt;INDEX(Kalender!$B$81:$B$110,MAX(1,$D52))),AND($E52&gt;0,INDEX(Kalender!IS$81:IS$110,MAX(1,$E52))&gt;INDEX(Kalender!$B$81:$B$110,MAX(1,$E52))),AND($F52&gt;0,INDEX(Kalender!IS$81:IS$110,MAX(1,$F52))&gt;INDEX(Kalender!$B$81:$B$110,MAX(1,$F52)))),2,0))</f>
        <v>0</v>
      </c>
      <c r="IT52" s="5" t="n">
        <f aca="false">IF(Kalender!IT52&lt;&gt;1,0,IF(AND($B52&gt;0,INDEX(Kalender!IT$68:IT$77,MAX(1,$B52))&gt;INDEX(Kalender!$B$68:$B$77,MAX(1,$B52))),1,0)+IF(OR(AND($C52&gt;0,INDEX(Kalender!IT$81:IT$110,MAX(1,$C52))&gt;INDEX(Kalender!$B$81:$B$110,MAX(1,$C52))),AND($D52&gt;0,INDEX(Kalender!IT$81:IT$110,MAX(1,$D52))&gt;INDEX(Kalender!$B$81:$B$110,MAX(1,$D52))),AND($E52&gt;0,INDEX(Kalender!IT$81:IT$110,MAX(1,$E52))&gt;INDEX(Kalender!$B$81:$B$110,MAX(1,$E52))),AND($F52&gt;0,INDEX(Kalender!IT$81:IT$110,MAX(1,$F52))&gt;INDEX(Kalender!$B$81:$B$110,MAX(1,$F52)))),2,0))</f>
        <v>0</v>
      </c>
      <c r="IU52" s="5" t="n">
        <f aca="false">IF(Kalender!IU52&lt;&gt;1,0,IF(AND($B52&gt;0,INDEX(Kalender!IU$68:IU$77,MAX(1,$B52))&gt;INDEX(Kalender!$B$68:$B$77,MAX(1,$B52))),1,0)+IF(OR(AND($C52&gt;0,INDEX(Kalender!IU$81:IU$110,MAX(1,$C52))&gt;INDEX(Kalender!$B$81:$B$110,MAX(1,$C52))),AND($D52&gt;0,INDEX(Kalender!IU$81:IU$110,MAX(1,$D52))&gt;INDEX(Kalender!$B$81:$B$110,MAX(1,$D52))),AND($E52&gt;0,INDEX(Kalender!IU$81:IU$110,MAX(1,$E52))&gt;INDEX(Kalender!$B$81:$B$110,MAX(1,$E52))),AND($F52&gt;0,INDEX(Kalender!IU$81:IU$110,MAX(1,$F52))&gt;INDEX(Kalender!$B$81:$B$110,MAX(1,$F52)))),2,0))</f>
        <v>0</v>
      </c>
      <c r="IV52" s="5" t="n">
        <f aca="false">IF(Kalender!IV52&lt;&gt;1,0,IF(AND($B52&gt;0,INDEX(Kalender!IV$68:IV$77,MAX(1,$B52))&gt;INDEX(Kalender!$B$68:$B$77,MAX(1,$B52))),1,0)+IF(OR(AND($C52&gt;0,INDEX(Kalender!IV$81:IV$110,MAX(1,$C52))&gt;INDEX(Kalender!$B$81:$B$110,MAX(1,$C52))),AND($D52&gt;0,INDEX(Kalender!IV$81:IV$110,MAX(1,$D52))&gt;INDEX(Kalender!$B$81:$B$110,MAX(1,$D52))),AND($E52&gt;0,INDEX(Kalender!IV$81:IV$110,MAX(1,$E52))&gt;INDEX(Kalender!$B$81:$B$110,MAX(1,$E52))),AND($F52&gt;0,INDEX(Kalender!IV$81:IV$110,MAX(1,$F52))&gt;INDEX(Kalender!$B$81:$B$110,MAX(1,$F52)))),2,0))</f>
        <v>0</v>
      </c>
      <c r="IW52" s="5" t="n">
        <f aca="false">IF(Kalender!IW52&lt;&gt;1,0,IF(AND($B52&gt;0,INDEX(Kalender!IW$68:IW$77,MAX(1,$B52))&gt;INDEX(Kalender!$B$68:$B$77,MAX(1,$B52))),1,0)+IF(OR(AND($C52&gt;0,INDEX(Kalender!IW$81:IW$110,MAX(1,$C52))&gt;INDEX(Kalender!$B$81:$B$110,MAX(1,$C52))),AND($D52&gt;0,INDEX(Kalender!IW$81:IW$110,MAX(1,$D52))&gt;INDEX(Kalender!$B$81:$B$110,MAX(1,$D52))),AND($E52&gt;0,INDEX(Kalender!IW$81:IW$110,MAX(1,$E52))&gt;INDEX(Kalender!$B$81:$B$110,MAX(1,$E52))),AND($F52&gt;0,INDEX(Kalender!IW$81:IW$110,MAX(1,$F52))&gt;INDEX(Kalender!$B$81:$B$110,MAX(1,$F52)))),2,0))</f>
        <v>0</v>
      </c>
      <c r="IX52" s="5" t="n">
        <f aca="false">IF(Kalender!IX52&lt;&gt;1,0,IF(AND($B52&gt;0,INDEX(Kalender!IX$68:IX$77,MAX(1,$B52))&gt;INDEX(Kalender!$B$68:$B$77,MAX(1,$B52))),1,0)+IF(OR(AND($C52&gt;0,INDEX(Kalender!IX$81:IX$110,MAX(1,$C52))&gt;INDEX(Kalender!$B$81:$B$110,MAX(1,$C52))),AND($D52&gt;0,INDEX(Kalender!IX$81:IX$110,MAX(1,$D52))&gt;INDEX(Kalender!$B$81:$B$110,MAX(1,$D52))),AND($E52&gt;0,INDEX(Kalender!IX$81:IX$110,MAX(1,$E52))&gt;INDEX(Kalender!$B$81:$B$110,MAX(1,$E52))),AND($F52&gt;0,INDEX(Kalender!IX$81:IX$110,MAX(1,$F52))&gt;INDEX(Kalender!$B$81:$B$110,MAX(1,$F52)))),2,0))</f>
        <v>0</v>
      </c>
      <c r="IY52" s="5" t="n">
        <f aca="false">IF(Kalender!IY52&lt;&gt;1,0,IF(AND($B52&gt;0,INDEX(Kalender!IY$68:IY$77,MAX(1,$B52))&gt;INDEX(Kalender!$B$68:$B$77,MAX(1,$B52))),1,0)+IF(OR(AND($C52&gt;0,INDEX(Kalender!IY$81:IY$110,MAX(1,$C52))&gt;INDEX(Kalender!$B$81:$B$110,MAX(1,$C52))),AND($D52&gt;0,INDEX(Kalender!IY$81:IY$110,MAX(1,$D52))&gt;INDEX(Kalender!$B$81:$B$110,MAX(1,$D52))),AND($E52&gt;0,INDEX(Kalender!IY$81:IY$110,MAX(1,$E52))&gt;INDEX(Kalender!$B$81:$B$110,MAX(1,$E52))),AND($F52&gt;0,INDEX(Kalender!IY$81:IY$110,MAX(1,$F52))&gt;INDEX(Kalender!$B$81:$B$110,MAX(1,$F52)))),2,0))</f>
        <v>0</v>
      </c>
      <c r="IZ52" s="5" t="n">
        <f aca="false">IF(Kalender!IZ52&lt;&gt;1,0,IF(AND($B52&gt;0,INDEX(Kalender!IZ$68:IZ$77,MAX(1,$B52))&gt;INDEX(Kalender!$B$68:$B$77,MAX(1,$B52))),1,0)+IF(OR(AND($C52&gt;0,INDEX(Kalender!IZ$81:IZ$110,MAX(1,$C52))&gt;INDEX(Kalender!$B$81:$B$110,MAX(1,$C52))),AND($D52&gt;0,INDEX(Kalender!IZ$81:IZ$110,MAX(1,$D52))&gt;INDEX(Kalender!$B$81:$B$110,MAX(1,$D52))),AND($E52&gt;0,INDEX(Kalender!IZ$81:IZ$110,MAX(1,$E52))&gt;INDEX(Kalender!$B$81:$B$110,MAX(1,$E52))),AND($F52&gt;0,INDEX(Kalender!IZ$81:IZ$110,MAX(1,$F52))&gt;INDEX(Kalender!$B$81:$B$110,MAX(1,$F52)))),2,0))</f>
        <v>0</v>
      </c>
      <c r="JA52" s="5" t="n">
        <f aca="false">IF(Kalender!JA52&lt;&gt;1,0,IF(AND($B52&gt;0,INDEX(Kalender!JA$68:JA$77,MAX(1,$B52))&gt;INDEX(Kalender!$B$68:$B$77,MAX(1,$B52))),1,0)+IF(OR(AND($C52&gt;0,INDEX(Kalender!JA$81:JA$110,MAX(1,$C52))&gt;INDEX(Kalender!$B$81:$B$110,MAX(1,$C52))),AND($D52&gt;0,INDEX(Kalender!JA$81:JA$110,MAX(1,$D52))&gt;INDEX(Kalender!$B$81:$B$110,MAX(1,$D52))),AND($E52&gt;0,INDEX(Kalender!JA$81:JA$110,MAX(1,$E52))&gt;INDEX(Kalender!$B$81:$B$110,MAX(1,$E52))),AND($F52&gt;0,INDEX(Kalender!JA$81:JA$110,MAX(1,$F52))&gt;INDEX(Kalender!$B$81:$B$110,MAX(1,$F52)))),2,0))</f>
        <v>0</v>
      </c>
      <c r="JB52" s="5" t="n">
        <f aca="false">IF(Kalender!JB52&lt;&gt;1,0,IF(AND($B52&gt;0,INDEX(Kalender!JB$68:JB$77,MAX(1,$B52))&gt;INDEX(Kalender!$B$68:$B$77,MAX(1,$B52))),1,0)+IF(OR(AND($C52&gt;0,INDEX(Kalender!JB$81:JB$110,MAX(1,$C52))&gt;INDEX(Kalender!$B$81:$B$110,MAX(1,$C52))),AND($D52&gt;0,INDEX(Kalender!JB$81:JB$110,MAX(1,$D52))&gt;INDEX(Kalender!$B$81:$B$110,MAX(1,$D52))),AND($E52&gt;0,INDEX(Kalender!JB$81:JB$110,MAX(1,$E52))&gt;INDEX(Kalender!$B$81:$B$110,MAX(1,$E52))),AND($F52&gt;0,INDEX(Kalender!JB$81:JB$110,MAX(1,$F52))&gt;INDEX(Kalender!$B$81:$B$110,MAX(1,$F52)))),2,0))</f>
        <v>0</v>
      </c>
      <c r="JC52" s="5" t="n">
        <f aca="false">IF(Kalender!JC52&lt;&gt;1,0,IF(AND($B52&gt;0,INDEX(Kalender!JC$68:JC$77,MAX(1,$B52))&gt;INDEX(Kalender!$B$68:$B$77,MAX(1,$B52))),1,0)+IF(OR(AND($C52&gt;0,INDEX(Kalender!JC$81:JC$110,MAX(1,$C52))&gt;INDEX(Kalender!$B$81:$B$110,MAX(1,$C52))),AND($D52&gt;0,INDEX(Kalender!JC$81:JC$110,MAX(1,$D52))&gt;INDEX(Kalender!$B$81:$B$110,MAX(1,$D52))),AND($E52&gt;0,INDEX(Kalender!JC$81:JC$110,MAX(1,$E52))&gt;INDEX(Kalender!$B$81:$B$110,MAX(1,$E52))),AND($F52&gt;0,INDEX(Kalender!JC$81:JC$110,MAX(1,$F52))&gt;INDEX(Kalender!$B$81:$B$110,MAX(1,$F52)))),2,0))</f>
        <v>0</v>
      </c>
      <c r="JD52" s="5" t="n">
        <f aca="false">IF(Kalender!JD52&lt;&gt;1,0,IF(AND($B52&gt;0,INDEX(Kalender!JD$68:JD$77,MAX(1,$B52))&gt;INDEX(Kalender!$B$68:$B$77,MAX(1,$B52))),1,0)+IF(OR(AND($C52&gt;0,INDEX(Kalender!JD$81:JD$110,MAX(1,$C52))&gt;INDEX(Kalender!$B$81:$B$110,MAX(1,$C52))),AND($D52&gt;0,INDEX(Kalender!JD$81:JD$110,MAX(1,$D52))&gt;INDEX(Kalender!$B$81:$B$110,MAX(1,$D52))),AND($E52&gt;0,INDEX(Kalender!JD$81:JD$110,MAX(1,$E52))&gt;INDEX(Kalender!$B$81:$B$110,MAX(1,$E52))),AND($F52&gt;0,INDEX(Kalender!JD$81:JD$110,MAX(1,$F52))&gt;INDEX(Kalender!$B$81:$B$110,MAX(1,$F52)))),2,0))</f>
        <v>0</v>
      </c>
      <c r="JE52" s="5" t="n">
        <f aca="false">IF(Kalender!JE52&lt;&gt;1,0,IF(AND($B52&gt;0,INDEX(Kalender!JE$68:JE$77,MAX(1,$B52))&gt;INDEX(Kalender!$B$68:$B$77,MAX(1,$B52))),1,0)+IF(OR(AND($C52&gt;0,INDEX(Kalender!JE$81:JE$110,MAX(1,$C52))&gt;INDEX(Kalender!$B$81:$B$110,MAX(1,$C52))),AND($D52&gt;0,INDEX(Kalender!JE$81:JE$110,MAX(1,$D52))&gt;INDEX(Kalender!$B$81:$B$110,MAX(1,$D52))),AND($E52&gt;0,INDEX(Kalender!JE$81:JE$110,MAX(1,$E52))&gt;INDEX(Kalender!$B$81:$B$110,MAX(1,$E52))),AND($F52&gt;0,INDEX(Kalender!JE$81:JE$110,MAX(1,$F52))&gt;INDEX(Kalender!$B$81:$B$110,MAX(1,$F52)))),2,0))</f>
        <v>0</v>
      </c>
      <c r="JF52" s="5" t="n">
        <f aca="false">IF(Kalender!JF52&lt;&gt;1,0,IF(AND($B52&gt;0,INDEX(Kalender!JF$68:JF$77,MAX(1,$B52))&gt;INDEX(Kalender!$B$68:$B$77,MAX(1,$B52))),1,0)+IF(OR(AND($C52&gt;0,INDEX(Kalender!JF$81:JF$110,MAX(1,$C52))&gt;INDEX(Kalender!$B$81:$B$110,MAX(1,$C52))),AND($D52&gt;0,INDEX(Kalender!JF$81:JF$110,MAX(1,$D52))&gt;INDEX(Kalender!$B$81:$B$110,MAX(1,$D52))),AND($E52&gt;0,INDEX(Kalender!JF$81:JF$110,MAX(1,$E52))&gt;INDEX(Kalender!$B$81:$B$110,MAX(1,$E52))),AND($F52&gt;0,INDEX(Kalender!JF$81:JF$110,MAX(1,$F52))&gt;INDEX(Kalender!$B$81:$B$110,MAX(1,$F52)))),2,0))</f>
        <v>0</v>
      </c>
      <c r="JG52" s="5" t="n">
        <f aca="false">IF(Kalender!JG52&lt;&gt;1,0,IF(AND($B52&gt;0,INDEX(Kalender!JG$68:JG$77,MAX(1,$B52))&gt;INDEX(Kalender!$B$68:$B$77,MAX(1,$B52))),1,0)+IF(OR(AND($C52&gt;0,INDEX(Kalender!JG$81:JG$110,MAX(1,$C52))&gt;INDEX(Kalender!$B$81:$B$110,MAX(1,$C52))),AND($D52&gt;0,INDEX(Kalender!JG$81:JG$110,MAX(1,$D52))&gt;INDEX(Kalender!$B$81:$B$110,MAX(1,$D52))),AND($E52&gt;0,INDEX(Kalender!JG$81:JG$110,MAX(1,$E52))&gt;INDEX(Kalender!$B$81:$B$110,MAX(1,$E52))),AND($F52&gt;0,INDEX(Kalender!JG$81:JG$110,MAX(1,$F52))&gt;INDEX(Kalender!$B$81:$B$110,MAX(1,$F52)))),2,0))</f>
        <v>0</v>
      </c>
      <c r="JH52" s="5" t="n">
        <f aca="false">IF(Kalender!JH52&lt;&gt;1,0,IF(AND($B52&gt;0,INDEX(Kalender!JH$68:JH$77,MAX(1,$B52))&gt;INDEX(Kalender!$B$68:$B$77,MAX(1,$B52))),1,0)+IF(OR(AND($C52&gt;0,INDEX(Kalender!JH$81:JH$110,MAX(1,$C52))&gt;INDEX(Kalender!$B$81:$B$110,MAX(1,$C52))),AND($D52&gt;0,INDEX(Kalender!JH$81:JH$110,MAX(1,$D52))&gt;INDEX(Kalender!$B$81:$B$110,MAX(1,$D52))),AND($E52&gt;0,INDEX(Kalender!JH$81:JH$110,MAX(1,$E52))&gt;INDEX(Kalender!$B$81:$B$110,MAX(1,$E52))),AND($F52&gt;0,INDEX(Kalender!JH$81:JH$110,MAX(1,$F52))&gt;INDEX(Kalender!$B$81:$B$110,MAX(1,$F52)))),2,0))</f>
        <v>0</v>
      </c>
      <c r="JI52" s="5" t="n">
        <f aca="false">IF(Kalender!JI52&lt;&gt;1,0,IF(AND($B52&gt;0,INDEX(Kalender!JI$68:JI$77,MAX(1,$B52))&gt;INDEX(Kalender!$B$68:$B$77,MAX(1,$B52))),1,0)+IF(OR(AND($C52&gt;0,INDEX(Kalender!JI$81:JI$110,MAX(1,$C52))&gt;INDEX(Kalender!$B$81:$B$110,MAX(1,$C52))),AND($D52&gt;0,INDEX(Kalender!JI$81:JI$110,MAX(1,$D52))&gt;INDEX(Kalender!$B$81:$B$110,MAX(1,$D52))),AND($E52&gt;0,INDEX(Kalender!JI$81:JI$110,MAX(1,$E52))&gt;INDEX(Kalender!$B$81:$B$110,MAX(1,$E52))),AND($F52&gt;0,INDEX(Kalender!JI$81:JI$110,MAX(1,$F52))&gt;INDEX(Kalender!$B$81:$B$110,MAX(1,$F52)))),2,0))</f>
        <v>0</v>
      </c>
      <c r="JJ52" s="5" t="n">
        <f aca="false">IF(Kalender!JJ52&lt;&gt;1,0,IF(AND($B52&gt;0,INDEX(Kalender!JJ$68:JJ$77,MAX(1,$B52))&gt;INDEX(Kalender!$B$68:$B$77,MAX(1,$B52))),1,0)+IF(OR(AND($C52&gt;0,INDEX(Kalender!JJ$81:JJ$110,MAX(1,$C52))&gt;INDEX(Kalender!$B$81:$B$110,MAX(1,$C52))),AND($D52&gt;0,INDEX(Kalender!JJ$81:JJ$110,MAX(1,$D52))&gt;INDEX(Kalender!$B$81:$B$110,MAX(1,$D52))),AND($E52&gt;0,INDEX(Kalender!JJ$81:JJ$110,MAX(1,$E52))&gt;INDEX(Kalender!$B$81:$B$110,MAX(1,$E52))),AND($F52&gt;0,INDEX(Kalender!JJ$81:JJ$110,MAX(1,$F52))&gt;INDEX(Kalender!$B$81:$B$110,MAX(1,$F52)))),2,0))</f>
        <v>0</v>
      </c>
      <c r="JK52" s="5" t="n">
        <f aca="false">IF(Kalender!JK52&lt;&gt;1,0,IF(AND($B52&gt;0,INDEX(Kalender!JK$68:JK$77,MAX(1,$B52))&gt;INDEX(Kalender!$B$68:$B$77,MAX(1,$B52))),1,0)+IF(OR(AND($C52&gt;0,INDEX(Kalender!JK$81:JK$110,MAX(1,$C52))&gt;INDEX(Kalender!$B$81:$B$110,MAX(1,$C52))),AND($D52&gt;0,INDEX(Kalender!JK$81:JK$110,MAX(1,$D52))&gt;INDEX(Kalender!$B$81:$B$110,MAX(1,$D52))),AND($E52&gt;0,INDEX(Kalender!JK$81:JK$110,MAX(1,$E52))&gt;INDEX(Kalender!$B$81:$B$110,MAX(1,$E52))),AND($F52&gt;0,INDEX(Kalender!JK$81:JK$110,MAX(1,$F52))&gt;INDEX(Kalender!$B$81:$B$110,MAX(1,$F52)))),2,0))</f>
        <v>0</v>
      </c>
      <c r="JL52" s="5" t="n">
        <f aca="false">IF(Kalender!JL52&lt;&gt;1,0,IF(AND($B52&gt;0,INDEX(Kalender!JL$68:JL$77,MAX(1,$B52))&gt;INDEX(Kalender!$B$68:$B$77,MAX(1,$B52))),1,0)+IF(OR(AND($C52&gt;0,INDEX(Kalender!JL$81:JL$110,MAX(1,$C52))&gt;INDEX(Kalender!$B$81:$B$110,MAX(1,$C52))),AND($D52&gt;0,INDEX(Kalender!JL$81:JL$110,MAX(1,$D52))&gt;INDEX(Kalender!$B$81:$B$110,MAX(1,$D52))),AND($E52&gt;0,INDEX(Kalender!JL$81:JL$110,MAX(1,$E52))&gt;INDEX(Kalender!$B$81:$B$110,MAX(1,$E52))),AND($F52&gt;0,INDEX(Kalender!JL$81:JL$110,MAX(1,$F52))&gt;INDEX(Kalender!$B$81:$B$110,MAX(1,$F52)))),2,0))</f>
        <v>0</v>
      </c>
      <c r="JM52" s="5" t="n">
        <f aca="false">IF(Kalender!JM52&lt;&gt;1,0,IF(AND($B52&gt;0,INDEX(Kalender!JM$68:JM$77,MAX(1,$B52))&gt;INDEX(Kalender!$B$68:$B$77,MAX(1,$B52))),1,0)+IF(OR(AND($C52&gt;0,INDEX(Kalender!JM$81:JM$110,MAX(1,$C52))&gt;INDEX(Kalender!$B$81:$B$110,MAX(1,$C52))),AND($D52&gt;0,INDEX(Kalender!JM$81:JM$110,MAX(1,$D52))&gt;INDEX(Kalender!$B$81:$B$110,MAX(1,$D52))),AND($E52&gt;0,INDEX(Kalender!JM$81:JM$110,MAX(1,$E52))&gt;INDEX(Kalender!$B$81:$B$110,MAX(1,$E52))),AND($F52&gt;0,INDEX(Kalender!JM$81:JM$110,MAX(1,$F52))&gt;INDEX(Kalender!$B$81:$B$110,MAX(1,$F52)))),2,0))</f>
        <v>0</v>
      </c>
      <c r="JN52" s="5" t="n">
        <f aca="false">IF(Kalender!JN52&lt;&gt;1,0,IF(AND($B52&gt;0,INDEX(Kalender!JN$68:JN$77,MAX(1,$B52))&gt;INDEX(Kalender!$B$68:$B$77,MAX(1,$B52))),1,0)+IF(OR(AND($C52&gt;0,INDEX(Kalender!JN$81:JN$110,MAX(1,$C52))&gt;INDEX(Kalender!$B$81:$B$110,MAX(1,$C52))),AND($D52&gt;0,INDEX(Kalender!JN$81:JN$110,MAX(1,$D52))&gt;INDEX(Kalender!$B$81:$B$110,MAX(1,$D52))),AND($E52&gt;0,INDEX(Kalender!JN$81:JN$110,MAX(1,$E52))&gt;INDEX(Kalender!$B$81:$B$110,MAX(1,$E52))),AND($F52&gt;0,INDEX(Kalender!JN$81:JN$110,MAX(1,$F52))&gt;INDEX(Kalender!$B$81:$B$110,MAX(1,$F52)))),2,0))</f>
        <v>0</v>
      </c>
      <c r="JO52" s="5" t="n">
        <f aca="false">IF(Kalender!JO52&lt;&gt;1,0,IF(AND($B52&gt;0,INDEX(Kalender!JO$68:JO$77,MAX(1,$B52))&gt;INDEX(Kalender!$B$68:$B$77,MAX(1,$B52))),1,0)+IF(OR(AND($C52&gt;0,INDEX(Kalender!JO$81:JO$110,MAX(1,$C52))&gt;INDEX(Kalender!$B$81:$B$110,MAX(1,$C52))),AND($D52&gt;0,INDEX(Kalender!JO$81:JO$110,MAX(1,$D52))&gt;INDEX(Kalender!$B$81:$B$110,MAX(1,$D52))),AND($E52&gt;0,INDEX(Kalender!JO$81:JO$110,MAX(1,$E52))&gt;INDEX(Kalender!$B$81:$B$110,MAX(1,$E52))),AND($F52&gt;0,INDEX(Kalender!JO$81:JO$110,MAX(1,$F52))&gt;INDEX(Kalender!$B$81:$B$110,MAX(1,$F52)))),2,0))</f>
        <v>0</v>
      </c>
      <c r="JP52" s="5" t="n">
        <f aca="false">IF(Kalender!JP52&lt;&gt;1,0,IF(AND($B52&gt;0,INDEX(Kalender!JP$68:JP$77,MAX(1,$B52))&gt;INDEX(Kalender!$B$68:$B$77,MAX(1,$B52))),1,0)+IF(OR(AND($C52&gt;0,INDEX(Kalender!JP$81:JP$110,MAX(1,$C52))&gt;INDEX(Kalender!$B$81:$B$110,MAX(1,$C52))),AND($D52&gt;0,INDEX(Kalender!JP$81:JP$110,MAX(1,$D52))&gt;INDEX(Kalender!$B$81:$B$110,MAX(1,$D52))),AND($E52&gt;0,INDEX(Kalender!JP$81:JP$110,MAX(1,$E52))&gt;INDEX(Kalender!$B$81:$B$110,MAX(1,$E52))),AND($F52&gt;0,INDEX(Kalender!JP$81:JP$110,MAX(1,$F52))&gt;INDEX(Kalender!$B$81:$B$110,MAX(1,$F52)))),2,0))</f>
        <v>0</v>
      </c>
      <c r="JQ52" s="5" t="n">
        <f aca="false">IF(Kalender!JQ52&lt;&gt;1,0,IF(AND($B52&gt;0,INDEX(Kalender!JQ$68:JQ$77,MAX(1,$B52))&gt;INDEX(Kalender!$B$68:$B$77,MAX(1,$B52))),1,0)+IF(OR(AND($C52&gt;0,INDEX(Kalender!JQ$81:JQ$110,MAX(1,$C52))&gt;INDEX(Kalender!$B$81:$B$110,MAX(1,$C52))),AND($D52&gt;0,INDEX(Kalender!JQ$81:JQ$110,MAX(1,$D52))&gt;INDEX(Kalender!$B$81:$B$110,MAX(1,$D52))),AND($E52&gt;0,INDEX(Kalender!JQ$81:JQ$110,MAX(1,$E52))&gt;INDEX(Kalender!$B$81:$B$110,MAX(1,$E52))),AND($F52&gt;0,INDEX(Kalender!JQ$81:JQ$110,MAX(1,$F52))&gt;INDEX(Kalender!$B$81:$B$110,MAX(1,$F52)))),2,0))</f>
        <v>0</v>
      </c>
      <c r="JR52" s="5" t="n">
        <f aca="false">IF(Kalender!JR52&lt;&gt;1,0,IF(AND($B52&gt;0,INDEX(Kalender!JR$68:JR$77,MAX(1,$B52))&gt;INDEX(Kalender!$B$68:$B$77,MAX(1,$B52))),1,0)+IF(OR(AND($C52&gt;0,INDEX(Kalender!JR$81:JR$110,MAX(1,$C52))&gt;INDEX(Kalender!$B$81:$B$110,MAX(1,$C52))),AND($D52&gt;0,INDEX(Kalender!JR$81:JR$110,MAX(1,$D52))&gt;INDEX(Kalender!$B$81:$B$110,MAX(1,$D52))),AND($E52&gt;0,INDEX(Kalender!JR$81:JR$110,MAX(1,$E52))&gt;INDEX(Kalender!$B$81:$B$110,MAX(1,$E52))),AND($F52&gt;0,INDEX(Kalender!JR$81:JR$110,MAX(1,$F52))&gt;INDEX(Kalender!$B$81:$B$110,MAX(1,$F52)))),2,0))</f>
        <v>0</v>
      </c>
      <c r="JS52" s="5" t="n">
        <f aca="false">IF(Kalender!JS52&lt;&gt;1,0,IF(AND($B52&gt;0,INDEX(Kalender!JS$68:JS$77,MAX(1,$B52))&gt;INDEX(Kalender!$B$68:$B$77,MAX(1,$B52))),1,0)+IF(OR(AND($C52&gt;0,INDEX(Kalender!JS$81:JS$110,MAX(1,$C52))&gt;INDEX(Kalender!$B$81:$B$110,MAX(1,$C52))),AND($D52&gt;0,INDEX(Kalender!JS$81:JS$110,MAX(1,$D52))&gt;INDEX(Kalender!$B$81:$B$110,MAX(1,$D52))),AND($E52&gt;0,INDEX(Kalender!JS$81:JS$110,MAX(1,$E52))&gt;INDEX(Kalender!$B$81:$B$110,MAX(1,$E52))),AND($F52&gt;0,INDEX(Kalender!JS$81:JS$110,MAX(1,$F52))&gt;INDEX(Kalender!$B$81:$B$110,MAX(1,$F52)))),2,0))</f>
        <v>0</v>
      </c>
      <c r="JT52" s="5" t="n">
        <f aca="false">IF(Kalender!JT52&lt;&gt;1,0,IF(AND($B52&gt;0,INDEX(Kalender!JT$68:JT$77,MAX(1,$B52))&gt;INDEX(Kalender!$B$68:$B$77,MAX(1,$B52))),1,0)+IF(OR(AND($C52&gt;0,INDEX(Kalender!JT$81:JT$110,MAX(1,$C52))&gt;INDEX(Kalender!$B$81:$B$110,MAX(1,$C52))),AND($D52&gt;0,INDEX(Kalender!JT$81:JT$110,MAX(1,$D52))&gt;INDEX(Kalender!$B$81:$B$110,MAX(1,$D52))),AND($E52&gt;0,INDEX(Kalender!JT$81:JT$110,MAX(1,$E52))&gt;INDEX(Kalender!$B$81:$B$110,MAX(1,$E52))),AND($F52&gt;0,INDEX(Kalender!JT$81:JT$110,MAX(1,$F52))&gt;INDEX(Kalender!$B$81:$B$110,MAX(1,$F52)))),2,0))</f>
        <v>0</v>
      </c>
      <c r="JU52" s="5" t="n">
        <f aca="false">IF(Kalender!JU52&lt;&gt;1,0,IF(AND($B52&gt;0,INDEX(Kalender!JU$68:JU$77,MAX(1,$B52))&gt;INDEX(Kalender!$B$68:$B$77,MAX(1,$B52))),1,0)+IF(OR(AND($C52&gt;0,INDEX(Kalender!JU$81:JU$110,MAX(1,$C52))&gt;INDEX(Kalender!$B$81:$B$110,MAX(1,$C52))),AND($D52&gt;0,INDEX(Kalender!JU$81:JU$110,MAX(1,$D52))&gt;INDEX(Kalender!$B$81:$B$110,MAX(1,$D52))),AND($E52&gt;0,INDEX(Kalender!JU$81:JU$110,MAX(1,$E52))&gt;INDEX(Kalender!$B$81:$B$110,MAX(1,$E52))),AND($F52&gt;0,INDEX(Kalender!JU$81:JU$110,MAX(1,$F52))&gt;INDEX(Kalender!$B$81:$B$110,MAX(1,$F52)))),2,0))</f>
        <v>0</v>
      </c>
      <c r="JV52" s="5" t="n">
        <f aca="false">IF(Kalender!JV52&lt;&gt;1,0,IF(AND($B52&gt;0,INDEX(Kalender!JV$68:JV$77,MAX(1,$B52))&gt;INDEX(Kalender!$B$68:$B$77,MAX(1,$B52))),1,0)+IF(OR(AND($C52&gt;0,INDEX(Kalender!JV$81:JV$110,MAX(1,$C52))&gt;INDEX(Kalender!$B$81:$B$110,MAX(1,$C52))),AND($D52&gt;0,INDEX(Kalender!JV$81:JV$110,MAX(1,$D52))&gt;INDEX(Kalender!$B$81:$B$110,MAX(1,$D52))),AND($E52&gt;0,INDEX(Kalender!JV$81:JV$110,MAX(1,$E52))&gt;INDEX(Kalender!$B$81:$B$110,MAX(1,$E52))),AND($F52&gt;0,INDEX(Kalender!JV$81:JV$110,MAX(1,$F52))&gt;INDEX(Kalender!$B$81:$B$110,MAX(1,$F52)))),2,0))</f>
        <v>0</v>
      </c>
      <c r="JW52" s="5" t="n">
        <f aca="false">IF(Kalender!JW52&lt;&gt;1,0,IF(AND($B52&gt;0,INDEX(Kalender!JW$68:JW$77,MAX(1,$B52))&gt;INDEX(Kalender!$B$68:$B$77,MAX(1,$B52))),1,0)+IF(OR(AND($C52&gt;0,INDEX(Kalender!JW$81:JW$110,MAX(1,$C52))&gt;INDEX(Kalender!$B$81:$B$110,MAX(1,$C52))),AND($D52&gt;0,INDEX(Kalender!JW$81:JW$110,MAX(1,$D52))&gt;INDEX(Kalender!$B$81:$B$110,MAX(1,$D52))),AND($E52&gt;0,INDEX(Kalender!JW$81:JW$110,MAX(1,$E52))&gt;INDEX(Kalender!$B$81:$B$110,MAX(1,$E52))),AND($F52&gt;0,INDEX(Kalender!JW$81:JW$110,MAX(1,$F52))&gt;INDEX(Kalender!$B$81:$B$110,MAX(1,$F52)))),2,0))</f>
        <v>0</v>
      </c>
      <c r="JX52" s="5" t="n">
        <f aca="false">IF(Kalender!JX52&lt;&gt;1,0,IF(AND($B52&gt;0,INDEX(Kalender!JX$68:JX$77,MAX(1,$B52))&gt;INDEX(Kalender!$B$68:$B$77,MAX(1,$B52))),1,0)+IF(OR(AND($C52&gt;0,INDEX(Kalender!JX$81:JX$110,MAX(1,$C52))&gt;INDEX(Kalender!$B$81:$B$110,MAX(1,$C52))),AND($D52&gt;0,INDEX(Kalender!JX$81:JX$110,MAX(1,$D52))&gt;INDEX(Kalender!$B$81:$B$110,MAX(1,$D52))),AND($E52&gt;0,INDEX(Kalender!JX$81:JX$110,MAX(1,$E52))&gt;INDEX(Kalender!$B$81:$B$110,MAX(1,$E52))),AND($F52&gt;0,INDEX(Kalender!JX$81:JX$110,MAX(1,$F52))&gt;INDEX(Kalender!$B$81:$B$110,MAX(1,$F52)))),2,0))</f>
        <v>0</v>
      </c>
      <c r="JY52" s="5" t="n">
        <f aca="false">IF(Kalender!JY52&lt;&gt;1,0,IF(AND($B52&gt;0,INDEX(Kalender!JY$68:JY$77,MAX(1,$B52))&gt;INDEX(Kalender!$B$68:$B$77,MAX(1,$B52))),1,0)+IF(OR(AND($C52&gt;0,INDEX(Kalender!JY$81:JY$110,MAX(1,$C52))&gt;INDEX(Kalender!$B$81:$B$110,MAX(1,$C52))),AND($D52&gt;0,INDEX(Kalender!JY$81:JY$110,MAX(1,$D52))&gt;INDEX(Kalender!$B$81:$B$110,MAX(1,$D52))),AND($E52&gt;0,INDEX(Kalender!JY$81:JY$110,MAX(1,$E52))&gt;INDEX(Kalender!$B$81:$B$110,MAX(1,$E52))),AND($F52&gt;0,INDEX(Kalender!JY$81:JY$110,MAX(1,$F52))&gt;INDEX(Kalender!$B$81:$B$110,MAX(1,$F52)))),2,0))</f>
        <v>0</v>
      </c>
      <c r="JZ52" s="5" t="n">
        <f aca="false">IF(Kalender!JZ52&lt;&gt;1,0,IF(AND($B52&gt;0,INDEX(Kalender!JZ$68:JZ$77,MAX(1,$B52))&gt;INDEX(Kalender!$B$68:$B$77,MAX(1,$B52))),1,0)+IF(OR(AND($C52&gt;0,INDEX(Kalender!JZ$81:JZ$110,MAX(1,$C52))&gt;INDEX(Kalender!$B$81:$B$110,MAX(1,$C52))),AND($D52&gt;0,INDEX(Kalender!JZ$81:JZ$110,MAX(1,$D52))&gt;INDEX(Kalender!$B$81:$B$110,MAX(1,$D52))),AND($E52&gt;0,INDEX(Kalender!JZ$81:JZ$110,MAX(1,$E52))&gt;INDEX(Kalender!$B$81:$B$110,MAX(1,$E52))),AND($F52&gt;0,INDEX(Kalender!JZ$81:JZ$110,MAX(1,$F52))&gt;INDEX(Kalender!$B$81:$B$110,MAX(1,$F52)))),2,0))</f>
        <v>0</v>
      </c>
      <c r="KA52" s="5" t="n">
        <f aca="false">IF(Kalender!KA52&lt;&gt;1,0,IF(AND($B52&gt;0,INDEX(Kalender!KA$68:KA$77,MAX(1,$B52))&gt;INDEX(Kalender!$B$68:$B$77,MAX(1,$B52))),1,0)+IF(OR(AND($C52&gt;0,INDEX(Kalender!KA$81:KA$110,MAX(1,$C52))&gt;INDEX(Kalender!$B$81:$B$110,MAX(1,$C52))),AND($D52&gt;0,INDEX(Kalender!KA$81:KA$110,MAX(1,$D52))&gt;INDEX(Kalender!$B$81:$B$110,MAX(1,$D52))),AND($E52&gt;0,INDEX(Kalender!KA$81:KA$110,MAX(1,$E52))&gt;INDEX(Kalender!$B$81:$B$110,MAX(1,$E52))),AND($F52&gt;0,INDEX(Kalender!KA$81:KA$110,MAX(1,$F52))&gt;INDEX(Kalender!$B$81:$B$110,MAX(1,$F52)))),2,0))</f>
        <v>0</v>
      </c>
      <c r="KB52" s="5" t="n">
        <f aca="false">IF(Kalender!KB52&lt;&gt;1,0,IF(AND($B52&gt;0,INDEX(Kalender!KB$68:KB$77,MAX(1,$B52))&gt;INDEX(Kalender!$B$68:$B$77,MAX(1,$B52))),1,0)+IF(OR(AND($C52&gt;0,INDEX(Kalender!KB$81:KB$110,MAX(1,$C52))&gt;INDEX(Kalender!$B$81:$B$110,MAX(1,$C52))),AND($D52&gt;0,INDEX(Kalender!KB$81:KB$110,MAX(1,$D52))&gt;INDEX(Kalender!$B$81:$B$110,MAX(1,$D52))),AND($E52&gt;0,INDEX(Kalender!KB$81:KB$110,MAX(1,$E52))&gt;INDEX(Kalender!$B$81:$B$110,MAX(1,$E52))),AND($F52&gt;0,INDEX(Kalender!KB$81:KB$110,MAX(1,$F52))&gt;INDEX(Kalender!$B$81:$B$110,MAX(1,$F52)))),2,0))</f>
        <v>0</v>
      </c>
      <c r="KC52" s="5" t="n">
        <f aca="false">IF(Kalender!KC52&lt;&gt;1,0,IF(AND($B52&gt;0,INDEX(Kalender!KC$68:KC$77,MAX(1,$B52))&gt;INDEX(Kalender!$B$68:$B$77,MAX(1,$B52))),1,0)+IF(OR(AND($C52&gt;0,INDEX(Kalender!KC$81:KC$110,MAX(1,$C52))&gt;INDEX(Kalender!$B$81:$B$110,MAX(1,$C52))),AND($D52&gt;0,INDEX(Kalender!KC$81:KC$110,MAX(1,$D52))&gt;INDEX(Kalender!$B$81:$B$110,MAX(1,$D52))),AND($E52&gt;0,INDEX(Kalender!KC$81:KC$110,MAX(1,$E52))&gt;INDEX(Kalender!$B$81:$B$110,MAX(1,$E52))),AND($F52&gt;0,INDEX(Kalender!KC$81:KC$110,MAX(1,$F52))&gt;INDEX(Kalender!$B$81:$B$110,MAX(1,$F52)))),2,0))</f>
        <v>0</v>
      </c>
      <c r="KD52" s="5" t="n">
        <f aca="false">IF(Kalender!KD52&lt;&gt;1,0,IF(AND($B52&gt;0,INDEX(Kalender!KD$68:KD$77,MAX(1,$B52))&gt;INDEX(Kalender!$B$68:$B$77,MAX(1,$B52))),1,0)+IF(OR(AND($C52&gt;0,INDEX(Kalender!KD$81:KD$110,MAX(1,$C52))&gt;INDEX(Kalender!$B$81:$B$110,MAX(1,$C52))),AND($D52&gt;0,INDEX(Kalender!KD$81:KD$110,MAX(1,$D52))&gt;INDEX(Kalender!$B$81:$B$110,MAX(1,$D52))),AND($E52&gt;0,INDEX(Kalender!KD$81:KD$110,MAX(1,$E52))&gt;INDEX(Kalender!$B$81:$B$110,MAX(1,$E52))),AND($F52&gt;0,INDEX(Kalender!KD$81:KD$110,MAX(1,$F52))&gt;INDEX(Kalender!$B$81:$B$110,MAX(1,$F52)))),2,0))</f>
        <v>0</v>
      </c>
      <c r="KE52" s="5" t="n">
        <f aca="false">IF(Kalender!KE52&lt;&gt;1,0,IF(AND($B52&gt;0,INDEX(Kalender!KE$68:KE$77,MAX(1,$B52))&gt;INDEX(Kalender!$B$68:$B$77,MAX(1,$B52))),1,0)+IF(OR(AND($C52&gt;0,INDEX(Kalender!KE$81:KE$110,MAX(1,$C52))&gt;INDEX(Kalender!$B$81:$B$110,MAX(1,$C52))),AND($D52&gt;0,INDEX(Kalender!KE$81:KE$110,MAX(1,$D52))&gt;INDEX(Kalender!$B$81:$B$110,MAX(1,$D52))),AND($E52&gt;0,INDEX(Kalender!KE$81:KE$110,MAX(1,$E52))&gt;INDEX(Kalender!$B$81:$B$110,MAX(1,$E52))),AND($F52&gt;0,INDEX(Kalender!KE$81:KE$110,MAX(1,$F52))&gt;INDEX(Kalender!$B$81:$B$110,MAX(1,$F52)))),2,0))</f>
        <v>0</v>
      </c>
      <c r="KF52" s="5" t="n">
        <f aca="false">IF(Kalender!KF52&lt;&gt;1,0,IF(AND($B52&gt;0,INDEX(Kalender!KF$68:KF$77,MAX(1,$B52))&gt;INDEX(Kalender!$B$68:$B$77,MAX(1,$B52))),1,0)+IF(OR(AND($C52&gt;0,INDEX(Kalender!KF$81:KF$110,MAX(1,$C52))&gt;INDEX(Kalender!$B$81:$B$110,MAX(1,$C52))),AND($D52&gt;0,INDEX(Kalender!KF$81:KF$110,MAX(1,$D52))&gt;INDEX(Kalender!$B$81:$B$110,MAX(1,$D52))),AND($E52&gt;0,INDEX(Kalender!KF$81:KF$110,MAX(1,$E52))&gt;INDEX(Kalender!$B$81:$B$110,MAX(1,$E52))),AND($F52&gt;0,INDEX(Kalender!KF$81:KF$110,MAX(1,$F52))&gt;INDEX(Kalender!$B$81:$B$110,MAX(1,$F52)))),2,0))</f>
        <v>0</v>
      </c>
      <c r="KG52" s="5" t="n">
        <f aca="false">IF(Kalender!KG52&lt;&gt;1,0,IF(AND($B52&gt;0,INDEX(Kalender!KG$68:KG$77,MAX(1,$B52))&gt;INDEX(Kalender!$B$68:$B$77,MAX(1,$B52))),1,0)+IF(OR(AND($C52&gt;0,INDEX(Kalender!KG$81:KG$110,MAX(1,$C52))&gt;INDEX(Kalender!$B$81:$B$110,MAX(1,$C52))),AND($D52&gt;0,INDEX(Kalender!KG$81:KG$110,MAX(1,$D52))&gt;INDEX(Kalender!$B$81:$B$110,MAX(1,$D52))),AND($E52&gt;0,INDEX(Kalender!KG$81:KG$110,MAX(1,$E52))&gt;INDEX(Kalender!$B$81:$B$110,MAX(1,$E52))),AND($F52&gt;0,INDEX(Kalender!KG$81:KG$110,MAX(1,$F52))&gt;INDEX(Kalender!$B$81:$B$110,MAX(1,$F52)))),2,0))</f>
        <v>0</v>
      </c>
      <c r="KH52" s="5" t="n">
        <f aca="false">IF(Kalender!KH52&lt;&gt;1,0,IF(AND($B52&gt;0,INDEX(Kalender!KH$68:KH$77,MAX(1,$B52))&gt;INDEX(Kalender!$B$68:$B$77,MAX(1,$B52))),1,0)+IF(OR(AND($C52&gt;0,INDEX(Kalender!KH$81:KH$110,MAX(1,$C52))&gt;INDEX(Kalender!$B$81:$B$110,MAX(1,$C52))),AND($D52&gt;0,INDEX(Kalender!KH$81:KH$110,MAX(1,$D52))&gt;INDEX(Kalender!$B$81:$B$110,MAX(1,$D52))),AND($E52&gt;0,INDEX(Kalender!KH$81:KH$110,MAX(1,$E52))&gt;INDEX(Kalender!$B$81:$B$110,MAX(1,$E52))),AND($F52&gt;0,INDEX(Kalender!KH$81:KH$110,MAX(1,$F52))&gt;INDEX(Kalender!$B$81:$B$110,MAX(1,$F52)))),2,0))</f>
        <v>0</v>
      </c>
      <c r="KI52" s="5" t="n">
        <f aca="false">IF(Kalender!KI52&lt;&gt;1,0,IF(AND($B52&gt;0,INDEX(Kalender!KI$68:KI$77,MAX(1,$B52))&gt;INDEX(Kalender!$B$68:$B$77,MAX(1,$B52))),1,0)+IF(OR(AND($C52&gt;0,INDEX(Kalender!KI$81:KI$110,MAX(1,$C52))&gt;INDEX(Kalender!$B$81:$B$110,MAX(1,$C52))),AND($D52&gt;0,INDEX(Kalender!KI$81:KI$110,MAX(1,$D52))&gt;INDEX(Kalender!$B$81:$B$110,MAX(1,$D52))),AND($E52&gt;0,INDEX(Kalender!KI$81:KI$110,MAX(1,$E52))&gt;INDEX(Kalender!$B$81:$B$110,MAX(1,$E52))),AND($F52&gt;0,INDEX(Kalender!KI$81:KI$110,MAX(1,$F52))&gt;INDEX(Kalender!$B$81:$B$110,MAX(1,$F52)))),2,0))</f>
        <v>0</v>
      </c>
      <c r="KJ52" s="5" t="n">
        <f aca="false">IF(Kalender!KJ52&lt;&gt;1,0,IF(AND($B52&gt;0,INDEX(Kalender!KJ$68:KJ$77,MAX(1,$B52))&gt;INDEX(Kalender!$B$68:$B$77,MAX(1,$B52))),1,0)+IF(OR(AND($C52&gt;0,INDEX(Kalender!KJ$81:KJ$110,MAX(1,$C52))&gt;INDEX(Kalender!$B$81:$B$110,MAX(1,$C52))),AND($D52&gt;0,INDEX(Kalender!KJ$81:KJ$110,MAX(1,$D52))&gt;INDEX(Kalender!$B$81:$B$110,MAX(1,$D52))),AND($E52&gt;0,INDEX(Kalender!KJ$81:KJ$110,MAX(1,$E52))&gt;INDEX(Kalender!$B$81:$B$110,MAX(1,$E52))),AND($F52&gt;0,INDEX(Kalender!KJ$81:KJ$110,MAX(1,$F52))&gt;INDEX(Kalender!$B$81:$B$110,MAX(1,$F52)))),2,0))</f>
        <v>0</v>
      </c>
      <c r="KK52" s="5" t="n">
        <f aca="false">IF(Kalender!KK52&lt;&gt;1,0,IF(AND($B52&gt;0,INDEX(Kalender!KK$68:KK$77,MAX(1,$B52))&gt;INDEX(Kalender!$B$68:$B$77,MAX(1,$B52))),1,0)+IF(OR(AND($C52&gt;0,INDEX(Kalender!KK$81:KK$110,MAX(1,$C52))&gt;INDEX(Kalender!$B$81:$B$110,MAX(1,$C52))),AND($D52&gt;0,INDEX(Kalender!KK$81:KK$110,MAX(1,$D52))&gt;INDEX(Kalender!$B$81:$B$110,MAX(1,$D52))),AND($E52&gt;0,INDEX(Kalender!KK$81:KK$110,MAX(1,$E52))&gt;INDEX(Kalender!$B$81:$B$110,MAX(1,$E52))),AND($F52&gt;0,INDEX(Kalender!KK$81:KK$110,MAX(1,$F52))&gt;INDEX(Kalender!$B$81:$B$110,MAX(1,$F52)))),2,0))</f>
        <v>0</v>
      </c>
      <c r="KL52" s="5" t="n">
        <f aca="false">IF(Kalender!KL52&lt;&gt;1,0,IF(AND($B52&gt;0,INDEX(Kalender!KL$68:KL$77,MAX(1,$B52))&gt;INDEX(Kalender!$B$68:$B$77,MAX(1,$B52))),1,0)+IF(OR(AND($C52&gt;0,INDEX(Kalender!KL$81:KL$110,MAX(1,$C52))&gt;INDEX(Kalender!$B$81:$B$110,MAX(1,$C52))),AND($D52&gt;0,INDEX(Kalender!KL$81:KL$110,MAX(1,$D52))&gt;INDEX(Kalender!$B$81:$B$110,MAX(1,$D52))),AND($E52&gt;0,INDEX(Kalender!KL$81:KL$110,MAX(1,$E52))&gt;INDEX(Kalender!$B$81:$B$110,MAX(1,$E52))),AND($F52&gt;0,INDEX(Kalender!KL$81:KL$110,MAX(1,$F52))&gt;INDEX(Kalender!$B$81:$B$110,MAX(1,$F52)))),2,0))</f>
        <v>0</v>
      </c>
      <c r="KM52" s="5" t="n">
        <f aca="false">IF(Kalender!KM52&lt;&gt;1,0,IF(AND($B52&gt;0,INDEX(Kalender!KM$68:KM$77,MAX(1,$B52))&gt;INDEX(Kalender!$B$68:$B$77,MAX(1,$B52))),1,0)+IF(OR(AND($C52&gt;0,INDEX(Kalender!KM$81:KM$110,MAX(1,$C52))&gt;INDEX(Kalender!$B$81:$B$110,MAX(1,$C52))),AND($D52&gt;0,INDEX(Kalender!KM$81:KM$110,MAX(1,$D52))&gt;INDEX(Kalender!$B$81:$B$110,MAX(1,$D52))),AND($E52&gt;0,INDEX(Kalender!KM$81:KM$110,MAX(1,$E52))&gt;INDEX(Kalender!$B$81:$B$110,MAX(1,$E52))),AND($F52&gt;0,INDEX(Kalender!KM$81:KM$110,MAX(1,$F52))&gt;INDEX(Kalender!$B$81:$B$110,MAX(1,$F52)))),2,0))</f>
        <v>0</v>
      </c>
      <c r="KN52" s="5" t="n">
        <f aca="false">IF(Kalender!KN52&lt;&gt;1,0,IF(AND($B52&gt;0,INDEX(Kalender!KN$68:KN$77,MAX(1,$B52))&gt;INDEX(Kalender!$B$68:$B$77,MAX(1,$B52))),1,0)+IF(OR(AND($C52&gt;0,INDEX(Kalender!KN$81:KN$110,MAX(1,$C52))&gt;INDEX(Kalender!$B$81:$B$110,MAX(1,$C52))),AND($D52&gt;0,INDEX(Kalender!KN$81:KN$110,MAX(1,$D52))&gt;INDEX(Kalender!$B$81:$B$110,MAX(1,$D52))),AND($E52&gt;0,INDEX(Kalender!KN$81:KN$110,MAX(1,$E52))&gt;INDEX(Kalender!$B$81:$B$110,MAX(1,$E52))),AND($F52&gt;0,INDEX(Kalender!KN$81:KN$110,MAX(1,$F52))&gt;INDEX(Kalender!$B$81:$B$110,MAX(1,$F52)))),2,0))</f>
        <v>0</v>
      </c>
      <c r="KO52" s="5" t="n">
        <f aca="false">IF(Kalender!KO52&lt;&gt;1,0,IF(AND($B52&gt;0,INDEX(Kalender!KO$68:KO$77,MAX(1,$B52))&gt;INDEX(Kalender!$B$68:$B$77,MAX(1,$B52))),1,0)+IF(OR(AND($C52&gt;0,INDEX(Kalender!KO$81:KO$110,MAX(1,$C52))&gt;INDEX(Kalender!$B$81:$B$110,MAX(1,$C52))),AND($D52&gt;0,INDEX(Kalender!KO$81:KO$110,MAX(1,$D52))&gt;INDEX(Kalender!$B$81:$B$110,MAX(1,$D52))),AND($E52&gt;0,INDEX(Kalender!KO$81:KO$110,MAX(1,$E52))&gt;INDEX(Kalender!$B$81:$B$110,MAX(1,$E52))),AND($F52&gt;0,INDEX(Kalender!KO$81:KO$110,MAX(1,$F52))&gt;INDEX(Kalender!$B$81:$B$110,MAX(1,$F52)))),2,0))</f>
        <v>0</v>
      </c>
      <c r="KP52" s="5" t="n">
        <f aca="false">IF(Kalender!KP52&lt;&gt;1,0,IF(AND($B52&gt;0,INDEX(Kalender!KP$68:KP$77,MAX(1,$B52))&gt;INDEX(Kalender!$B$68:$B$77,MAX(1,$B52))),1,0)+IF(OR(AND($C52&gt;0,INDEX(Kalender!KP$81:KP$110,MAX(1,$C52))&gt;INDEX(Kalender!$B$81:$B$110,MAX(1,$C52))),AND($D52&gt;0,INDEX(Kalender!KP$81:KP$110,MAX(1,$D52))&gt;INDEX(Kalender!$B$81:$B$110,MAX(1,$D52))),AND($E52&gt;0,INDEX(Kalender!KP$81:KP$110,MAX(1,$E52))&gt;INDEX(Kalender!$B$81:$B$110,MAX(1,$E52))),AND($F52&gt;0,INDEX(Kalender!KP$81:KP$110,MAX(1,$F52))&gt;INDEX(Kalender!$B$81:$B$110,MAX(1,$F52)))),2,0))</f>
        <v>0</v>
      </c>
      <c r="KQ52" s="5" t="n">
        <f aca="false">IF(Kalender!KQ52&lt;&gt;1,0,IF(AND($B52&gt;0,INDEX(Kalender!KQ$68:KQ$77,MAX(1,$B52))&gt;INDEX(Kalender!$B$68:$B$77,MAX(1,$B52))),1,0)+IF(OR(AND($C52&gt;0,INDEX(Kalender!KQ$81:KQ$110,MAX(1,$C52))&gt;INDEX(Kalender!$B$81:$B$110,MAX(1,$C52))),AND($D52&gt;0,INDEX(Kalender!KQ$81:KQ$110,MAX(1,$D52))&gt;INDEX(Kalender!$B$81:$B$110,MAX(1,$D52))),AND($E52&gt;0,INDEX(Kalender!KQ$81:KQ$110,MAX(1,$E52))&gt;INDEX(Kalender!$B$81:$B$110,MAX(1,$E52))),AND($F52&gt;0,INDEX(Kalender!KQ$81:KQ$110,MAX(1,$F52))&gt;INDEX(Kalender!$B$81:$B$110,MAX(1,$F52)))),2,0))</f>
        <v>0</v>
      </c>
      <c r="KR52" s="5" t="n">
        <f aca="false">IF(Kalender!KR52&lt;&gt;1,0,IF(AND($B52&gt;0,INDEX(Kalender!KR$68:KR$77,MAX(1,$B52))&gt;INDEX(Kalender!$B$68:$B$77,MAX(1,$B52))),1,0)+IF(OR(AND($C52&gt;0,INDEX(Kalender!KR$81:KR$110,MAX(1,$C52))&gt;INDEX(Kalender!$B$81:$B$110,MAX(1,$C52))),AND($D52&gt;0,INDEX(Kalender!KR$81:KR$110,MAX(1,$D52))&gt;INDEX(Kalender!$B$81:$B$110,MAX(1,$D52))),AND($E52&gt;0,INDEX(Kalender!KR$81:KR$110,MAX(1,$E52))&gt;INDEX(Kalender!$B$81:$B$110,MAX(1,$E52))),AND($F52&gt;0,INDEX(Kalender!KR$81:KR$110,MAX(1,$F52))&gt;INDEX(Kalender!$B$81:$B$110,MAX(1,$F52)))),2,0))</f>
        <v>0</v>
      </c>
      <c r="KS52" s="5" t="n">
        <f aca="false">IF(Kalender!KS52&lt;&gt;1,0,IF(AND($B52&gt;0,INDEX(Kalender!KS$68:KS$77,MAX(1,$B52))&gt;INDEX(Kalender!$B$68:$B$77,MAX(1,$B52))),1,0)+IF(OR(AND($C52&gt;0,INDEX(Kalender!KS$81:KS$110,MAX(1,$C52))&gt;INDEX(Kalender!$B$81:$B$110,MAX(1,$C52))),AND($D52&gt;0,INDEX(Kalender!KS$81:KS$110,MAX(1,$D52))&gt;INDEX(Kalender!$B$81:$B$110,MAX(1,$D52))),AND($E52&gt;0,INDEX(Kalender!KS$81:KS$110,MAX(1,$E52))&gt;INDEX(Kalender!$B$81:$B$110,MAX(1,$E52))),AND($F52&gt;0,INDEX(Kalender!KS$81:KS$110,MAX(1,$F52))&gt;INDEX(Kalender!$B$81:$B$110,MAX(1,$F52)))),2,0))</f>
        <v>0</v>
      </c>
      <c r="KT52" s="5" t="n">
        <f aca="false">IF(Kalender!KT52&lt;&gt;1,0,IF(AND($B52&gt;0,INDEX(Kalender!KT$68:KT$77,MAX(1,$B52))&gt;INDEX(Kalender!$B$68:$B$77,MAX(1,$B52))),1,0)+IF(OR(AND($C52&gt;0,INDEX(Kalender!KT$81:KT$110,MAX(1,$C52))&gt;INDEX(Kalender!$B$81:$B$110,MAX(1,$C52))),AND($D52&gt;0,INDEX(Kalender!KT$81:KT$110,MAX(1,$D52))&gt;INDEX(Kalender!$B$81:$B$110,MAX(1,$D52))),AND($E52&gt;0,INDEX(Kalender!KT$81:KT$110,MAX(1,$E52))&gt;INDEX(Kalender!$B$81:$B$110,MAX(1,$E52))),AND($F52&gt;0,INDEX(Kalender!KT$81:KT$110,MAX(1,$F52))&gt;INDEX(Kalender!$B$81:$B$110,MAX(1,$F52)))),2,0))</f>
        <v>0</v>
      </c>
      <c r="KU52" s="5" t="n">
        <f aca="false">IF(Kalender!KU52&lt;&gt;1,0,IF(AND($B52&gt;0,INDEX(Kalender!KU$68:KU$77,MAX(1,$B52))&gt;INDEX(Kalender!$B$68:$B$77,MAX(1,$B52))),1,0)+IF(OR(AND($C52&gt;0,INDEX(Kalender!KU$81:KU$110,MAX(1,$C52))&gt;INDEX(Kalender!$B$81:$B$110,MAX(1,$C52))),AND($D52&gt;0,INDEX(Kalender!KU$81:KU$110,MAX(1,$D52))&gt;INDEX(Kalender!$B$81:$B$110,MAX(1,$D52))),AND($E52&gt;0,INDEX(Kalender!KU$81:KU$110,MAX(1,$E52))&gt;INDEX(Kalender!$B$81:$B$110,MAX(1,$E52))),AND($F52&gt;0,INDEX(Kalender!KU$81:KU$110,MAX(1,$F52))&gt;INDEX(Kalender!$B$81:$B$110,MAX(1,$F52)))),2,0))</f>
        <v>0</v>
      </c>
      <c r="KV52" s="5" t="n">
        <f aca="false">IF(Kalender!KV52&lt;&gt;1,0,IF(AND($B52&gt;0,INDEX(Kalender!KV$68:KV$77,MAX(1,$B52))&gt;INDEX(Kalender!$B$68:$B$77,MAX(1,$B52))),1,0)+IF(OR(AND($C52&gt;0,INDEX(Kalender!KV$81:KV$110,MAX(1,$C52))&gt;INDEX(Kalender!$B$81:$B$110,MAX(1,$C52))),AND($D52&gt;0,INDEX(Kalender!KV$81:KV$110,MAX(1,$D52))&gt;INDEX(Kalender!$B$81:$B$110,MAX(1,$D52))),AND($E52&gt;0,INDEX(Kalender!KV$81:KV$110,MAX(1,$E52))&gt;INDEX(Kalender!$B$81:$B$110,MAX(1,$E52))),AND($F52&gt;0,INDEX(Kalender!KV$81:KV$110,MAX(1,$F52))&gt;INDEX(Kalender!$B$81:$B$110,MAX(1,$F52)))),2,0))</f>
        <v>0</v>
      </c>
      <c r="KW52" s="5" t="n">
        <f aca="false">IF(Kalender!KW52&lt;&gt;1,0,IF(AND($B52&gt;0,INDEX(Kalender!KW$68:KW$77,MAX(1,$B52))&gt;INDEX(Kalender!$B$68:$B$77,MAX(1,$B52))),1,0)+IF(OR(AND($C52&gt;0,INDEX(Kalender!KW$81:KW$110,MAX(1,$C52))&gt;INDEX(Kalender!$B$81:$B$110,MAX(1,$C52))),AND($D52&gt;0,INDEX(Kalender!KW$81:KW$110,MAX(1,$D52))&gt;INDEX(Kalender!$B$81:$B$110,MAX(1,$D52))),AND($E52&gt;0,INDEX(Kalender!KW$81:KW$110,MAX(1,$E52))&gt;INDEX(Kalender!$B$81:$B$110,MAX(1,$E52))),AND($F52&gt;0,INDEX(Kalender!KW$81:KW$110,MAX(1,$F52))&gt;INDEX(Kalender!$B$81:$B$110,MAX(1,$F52)))),2,0))</f>
        <v>0</v>
      </c>
      <c r="KX52" s="5" t="n">
        <f aca="false">IF(Kalender!KX52&lt;&gt;1,0,IF(AND($B52&gt;0,INDEX(Kalender!KX$68:KX$77,MAX(1,$B52))&gt;INDEX(Kalender!$B$68:$B$77,MAX(1,$B52))),1,0)+IF(OR(AND($C52&gt;0,INDEX(Kalender!KX$81:KX$110,MAX(1,$C52))&gt;INDEX(Kalender!$B$81:$B$110,MAX(1,$C52))),AND($D52&gt;0,INDEX(Kalender!KX$81:KX$110,MAX(1,$D52))&gt;INDEX(Kalender!$B$81:$B$110,MAX(1,$D52))),AND($E52&gt;0,INDEX(Kalender!KX$81:KX$110,MAX(1,$E52))&gt;INDEX(Kalender!$B$81:$B$110,MAX(1,$E52))),AND($F52&gt;0,INDEX(Kalender!KX$81:KX$110,MAX(1,$F52))&gt;INDEX(Kalender!$B$81:$B$110,MAX(1,$F52)))),2,0))</f>
        <v>0</v>
      </c>
      <c r="KY52" s="5" t="n">
        <f aca="false">IF(Kalender!KY52&lt;&gt;1,0,IF(AND($B52&gt;0,INDEX(Kalender!KY$68:KY$77,MAX(1,$B52))&gt;INDEX(Kalender!$B$68:$B$77,MAX(1,$B52))),1,0)+IF(OR(AND($C52&gt;0,INDEX(Kalender!KY$81:KY$110,MAX(1,$C52))&gt;INDEX(Kalender!$B$81:$B$110,MAX(1,$C52))),AND($D52&gt;0,INDEX(Kalender!KY$81:KY$110,MAX(1,$D52))&gt;INDEX(Kalender!$B$81:$B$110,MAX(1,$D52))),AND($E52&gt;0,INDEX(Kalender!KY$81:KY$110,MAX(1,$E52))&gt;INDEX(Kalender!$B$81:$B$110,MAX(1,$E52))),AND($F52&gt;0,INDEX(Kalender!KY$81:KY$110,MAX(1,$F52))&gt;INDEX(Kalender!$B$81:$B$110,MAX(1,$F52)))),2,0))</f>
        <v>0</v>
      </c>
      <c r="KZ52" s="5" t="n">
        <f aca="false">IF(Kalender!KZ52&lt;&gt;1,0,IF(AND($B52&gt;0,INDEX(Kalender!KZ$68:KZ$77,MAX(1,$B52))&gt;INDEX(Kalender!$B$68:$B$77,MAX(1,$B52))),1,0)+IF(OR(AND($C52&gt;0,INDEX(Kalender!KZ$81:KZ$110,MAX(1,$C52))&gt;INDEX(Kalender!$B$81:$B$110,MAX(1,$C52))),AND($D52&gt;0,INDEX(Kalender!KZ$81:KZ$110,MAX(1,$D52))&gt;INDEX(Kalender!$B$81:$B$110,MAX(1,$D52))),AND($E52&gt;0,INDEX(Kalender!KZ$81:KZ$110,MAX(1,$E52))&gt;INDEX(Kalender!$B$81:$B$110,MAX(1,$E52))),AND($F52&gt;0,INDEX(Kalender!KZ$81:KZ$110,MAX(1,$F52))&gt;INDEX(Kalender!$B$81:$B$110,MAX(1,$F52)))),2,0))</f>
        <v>0</v>
      </c>
      <c r="LA52" s="5" t="n">
        <f aca="false">IF(Kalender!LA52&lt;&gt;1,0,IF(AND($B52&gt;0,INDEX(Kalender!LA$68:LA$77,MAX(1,$B52))&gt;INDEX(Kalender!$B$68:$B$77,MAX(1,$B52))),1,0)+IF(OR(AND($C52&gt;0,INDEX(Kalender!LA$81:LA$110,MAX(1,$C52))&gt;INDEX(Kalender!$B$81:$B$110,MAX(1,$C52))),AND($D52&gt;0,INDEX(Kalender!LA$81:LA$110,MAX(1,$D52))&gt;INDEX(Kalender!$B$81:$B$110,MAX(1,$D52))),AND($E52&gt;0,INDEX(Kalender!LA$81:LA$110,MAX(1,$E52))&gt;INDEX(Kalender!$B$81:$B$110,MAX(1,$E52))),AND($F52&gt;0,INDEX(Kalender!LA$81:LA$110,MAX(1,$F52))&gt;INDEX(Kalender!$B$81:$B$110,MAX(1,$F52)))),2,0))</f>
        <v>0</v>
      </c>
      <c r="LB52" s="5" t="n">
        <f aca="false">IF(Kalender!LB52&lt;&gt;1,0,IF(AND($B52&gt;0,INDEX(Kalender!LB$68:LB$77,MAX(1,$B52))&gt;INDEX(Kalender!$B$68:$B$77,MAX(1,$B52))),1,0)+IF(OR(AND($C52&gt;0,INDEX(Kalender!LB$81:LB$110,MAX(1,$C52))&gt;INDEX(Kalender!$B$81:$B$110,MAX(1,$C52))),AND($D52&gt;0,INDEX(Kalender!LB$81:LB$110,MAX(1,$D52))&gt;INDEX(Kalender!$B$81:$B$110,MAX(1,$D52))),AND($E52&gt;0,INDEX(Kalender!LB$81:LB$110,MAX(1,$E52))&gt;INDEX(Kalender!$B$81:$B$110,MAX(1,$E52))),AND($F52&gt;0,INDEX(Kalender!LB$81:LB$110,MAX(1,$F52))&gt;INDEX(Kalender!$B$81:$B$110,MAX(1,$F52)))),2,0))</f>
        <v>0</v>
      </c>
      <c r="LC52" s="5" t="n">
        <f aca="false">IF(Kalender!LC52&lt;&gt;1,0,IF(AND($B52&gt;0,INDEX(Kalender!LC$68:LC$77,MAX(1,$B52))&gt;INDEX(Kalender!$B$68:$B$77,MAX(1,$B52))),1,0)+IF(OR(AND($C52&gt;0,INDEX(Kalender!LC$81:LC$110,MAX(1,$C52))&gt;INDEX(Kalender!$B$81:$B$110,MAX(1,$C52))),AND($D52&gt;0,INDEX(Kalender!LC$81:LC$110,MAX(1,$D52))&gt;INDEX(Kalender!$B$81:$B$110,MAX(1,$D52))),AND($E52&gt;0,INDEX(Kalender!LC$81:LC$110,MAX(1,$E52))&gt;INDEX(Kalender!$B$81:$B$110,MAX(1,$E52))),AND($F52&gt;0,INDEX(Kalender!LC$81:LC$110,MAX(1,$F52))&gt;INDEX(Kalender!$B$81:$B$110,MAX(1,$F52)))),2,0))</f>
        <v>0</v>
      </c>
      <c r="LD52" s="5" t="n">
        <f aca="false">IF(Kalender!LD52&lt;&gt;1,0,IF(AND($B52&gt;0,INDEX(Kalender!LD$68:LD$77,MAX(1,$B52))&gt;INDEX(Kalender!$B$68:$B$77,MAX(1,$B52))),1,0)+IF(OR(AND($C52&gt;0,INDEX(Kalender!LD$81:LD$110,MAX(1,$C52))&gt;INDEX(Kalender!$B$81:$B$110,MAX(1,$C52))),AND($D52&gt;0,INDEX(Kalender!LD$81:LD$110,MAX(1,$D52))&gt;INDEX(Kalender!$B$81:$B$110,MAX(1,$D52))),AND($E52&gt;0,INDEX(Kalender!LD$81:LD$110,MAX(1,$E52))&gt;INDEX(Kalender!$B$81:$B$110,MAX(1,$E52))),AND($F52&gt;0,INDEX(Kalender!LD$81:LD$110,MAX(1,$F52))&gt;INDEX(Kalender!$B$81:$B$110,MAX(1,$F52)))),2,0))</f>
        <v>0</v>
      </c>
      <c r="LE52" s="5" t="n">
        <f aca="false">IF(Kalender!LE52&lt;&gt;1,0,IF(AND($B52&gt;0,INDEX(Kalender!LE$68:LE$77,MAX(1,$B52))&gt;INDEX(Kalender!$B$68:$B$77,MAX(1,$B52))),1,0)+IF(OR(AND($C52&gt;0,INDEX(Kalender!LE$81:LE$110,MAX(1,$C52))&gt;INDEX(Kalender!$B$81:$B$110,MAX(1,$C52))),AND($D52&gt;0,INDEX(Kalender!LE$81:LE$110,MAX(1,$D52))&gt;INDEX(Kalender!$B$81:$B$110,MAX(1,$D52))),AND($E52&gt;0,INDEX(Kalender!LE$81:LE$110,MAX(1,$E52))&gt;INDEX(Kalender!$B$81:$B$110,MAX(1,$E52))),AND($F52&gt;0,INDEX(Kalender!LE$81:LE$110,MAX(1,$F52))&gt;INDEX(Kalender!$B$81:$B$110,MAX(1,$F52)))),2,0))</f>
        <v>0</v>
      </c>
      <c r="LF52" s="5" t="n">
        <f aca="false">IF(Kalender!LF52&lt;&gt;1,0,IF(AND($B52&gt;0,INDEX(Kalender!LF$68:LF$77,MAX(1,$B52))&gt;INDEX(Kalender!$B$68:$B$77,MAX(1,$B52))),1,0)+IF(OR(AND($C52&gt;0,INDEX(Kalender!LF$81:LF$110,MAX(1,$C52))&gt;INDEX(Kalender!$B$81:$B$110,MAX(1,$C52))),AND($D52&gt;0,INDEX(Kalender!LF$81:LF$110,MAX(1,$D52))&gt;INDEX(Kalender!$B$81:$B$110,MAX(1,$D52))),AND($E52&gt;0,INDEX(Kalender!LF$81:LF$110,MAX(1,$E52))&gt;INDEX(Kalender!$B$81:$B$110,MAX(1,$E52))),AND($F52&gt;0,INDEX(Kalender!LF$81:LF$110,MAX(1,$F52))&gt;INDEX(Kalender!$B$81:$B$110,MAX(1,$F52)))),2,0))</f>
        <v>0</v>
      </c>
      <c r="LG52" s="5" t="n">
        <f aca="false">IF(Kalender!LG52&lt;&gt;1,0,IF(AND($B52&gt;0,INDEX(Kalender!LG$68:LG$77,MAX(1,$B52))&gt;INDEX(Kalender!$B$68:$B$77,MAX(1,$B52))),1,0)+IF(OR(AND($C52&gt;0,INDEX(Kalender!LG$81:LG$110,MAX(1,$C52))&gt;INDEX(Kalender!$B$81:$B$110,MAX(1,$C52))),AND($D52&gt;0,INDEX(Kalender!LG$81:LG$110,MAX(1,$D52))&gt;INDEX(Kalender!$B$81:$B$110,MAX(1,$D52))),AND($E52&gt;0,INDEX(Kalender!LG$81:LG$110,MAX(1,$E52))&gt;INDEX(Kalender!$B$81:$B$110,MAX(1,$E52))),AND($F52&gt;0,INDEX(Kalender!LG$81:LG$110,MAX(1,$F52))&gt;INDEX(Kalender!$B$81:$B$110,MAX(1,$F52)))),2,0))</f>
        <v>0</v>
      </c>
      <c r="LH52" s="5" t="n">
        <f aca="false">IF(Kalender!LH52&lt;&gt;1,0,IF(AND($B52&gt;0,INDEX(Kalender!LH$68:LH$77,MAX(1,$B52))&gt;INDEX(Kalender!$B$68:$B$77,MAX(1,$B52))),1,0)+IF(OR(AND($C52&gt;0,INDEX(Kalender!LH$81:LH$110,MAX(1,$C52))&gt;INDEX(Kalender!$B$81:$B$110,MAX(1,$C52))),AND($D52&gt;0,INDEX(Kalender!LH$81:LH$110,MAX(1,$D52))&gt;INDEX(Kalender!$B$81:$B$110,MAX(1,$D52))),AND($E52&gt;0,INDEX(Kalender!LH$81:LH$110,MAX(1,$E52))&gt;INDEX(Kalender!$B$81:$B$110,MAX(1,$E52))),AND($F52&gt;0,INDEX(Kalender!LH$81:LH$110,MAX(1,$F52))&gt;INDEX(Kalender!$B$81:$B$110,MAX(1,$F52)))),2,0))</f>
        <v>0</v>
      </c>
      <c r="LI52" s="5" t="n">
        <f aca="false">IF(Kalender!LI52&lt;&gt;1,0,IF(AND($B52&gt;0,INDEX(Kalender!LI$68:LI$77,MAX(1,$B52))&gt;INDEX(Kalender!$B$68:$B$77,MAX(1,$B52))),1,0)+IF(OR(AND($C52&gt;0,INDEX(Kalender!LI$81:LI$110,MAX(1,$C52))&gt;INDEX(Kalender!$B$81:$B$110,MAX(1,$C52))),AND($D52&gt;0,INDEX(Kalender!LI$81:LI$110,MAX(1,$D52))&gt;INDEX(Kalender!$B$81:$B$110,MAX(1,$D52))),AND($E52&gt;0,INDEX(Kalender!LI$81:LI$110,MAX(1,$E52))&gt;INDEX(Kalender!$B$81:$B$110,MAX(1,$E52))),AND($F52&gt;0,INDEX(Kalender!LI$81:LI$110,MAX(1,$F52))&gt;INDEX(Kalender!$B$81:$B$110,MAX(1,$F52)))),2,0))</f>
        <v>0</v>
      </c>
      <c r="LJ52" s="5" t="n">
        <f aca="false">IF(Kalender!LJ52&lt;&gt;1,0,IF(AND($B52&gt;0,INDEX(Kalender!LJ$68:LJ$77,MAX(1,$B52))&gt;INDEX(Kalender!$B$68:$B$77,MAX(1,$B52))),1,0)+IF(OR(AND($C52&gt;0,INDEX(Kalender!LJ$81:LJ$110,MAX(1,$C52))&gt;INDEX(Kalender!$B$81:$B$110,MAX(1,$C52))),AND($D52&gt;0,INDEX(Kalender!LJ$81:LJ$110,MAX(1,$D52))&gt;INDEX(Kalender!$B$81:$B$110,MAX(1,$D52))),AND($E52&gt;0,INDEX(Kalender!LJ$81:LJ$110,MAX(1,$E52))&gt;INDEX(Kalender!$B$81:$B$110,MAX(1,$E52))),AND($F52&gt;0,INDEX(Kalender!LJ$81:LJ$110,MAX(1,$F52))&gt;INDEX(Kalender!$B$81:$B$110,MAX(1,$F52)))),2,0))</f>
        <v>0</v>
      </c>
      <c r="LK52" s="5" t="n">
        <f aca="false">IF(Kalender!LK52&lt;&gt;1,0,IF(AND($B52&gt;0,INDEX(Kalender!LK$68:LK$77,MAX(1,$B52))&gt;INDEX(Kalender!$B$68:$B$77,MAX(1,$B52))),1,0)+IF(OR(AND($C52&gt;0,INDEX(Kalender!LK$81:LK$110,MAX(1,$C52))&gt;INDEX(Kalender!$B$81:$B$110,MAX(1,$C52))),AND($D52&gt;0,INDEX(Kalender!LK$81:LK$110,MAX(1,$D52))&gt;INDEX(Kalender!$B$81:$B$110,MAX(1,$D52))),AND($E52&gt;0,INDEX(Kalender!LK$81:LK$110,MAX(1,$E52))&gt;INDEX(Kalender!$B$81:$B$110,MAX(1,$E52))),AND($F52&gt;0,INDEX(Kalender!LK$81:LK$110,MAX(1,$F52))&gt;INDEX(Kalender!$B$81:$B$110,MAX(1,$F52)))),2,0))</f>
        <v>0</v>
      </c>
      <c r="LL52" s="5" t="n">
        <f aca="false">IF(Kalender!LL52&lt;&gt;1,0,IF(AND($B52&gt;0,INDEX(Kalender!LL$68:LL$77,MAX(1,$B52))&gt;INDEX(Kalender!$B$68:$B$77,MAX(1,$B52))),1,0)+IF(OR(AND($C52&gt;0,INDEX(Kalender!LL$81:LL$110,MAX(1,$C52))&gt;INDEX(Kalender!$B$81:$B$110,MAX(1,$C52))),AND($D52&gt;0,INDEX(Kalender!LL$81:LL$110,MAX(1,$D52))&gt;INDEX(Kalender!$B$81:$B$110,MAX(1,$D52))),AND($E52&gt;0,INDEX(Kalender!LL$81:LL$110,MAX(1,$E52))&gt;INDEX(Kalender!$B$81:$B$110,MAX(1,$E52))),AND($F52&gt;0,INDEX(Kalender!LL$81:LL$110,MAX(1,$F52))&gt;INDEX(Kalender!$B$81:$B$110,MAX(1,$F52)))),2,0))</f>
        <v>0</v>
      </c>
      <c r="LM52" s="5" t="n">
        <f aca="false">IF(Kalender!LM52&lt;&gt;1,0,IF(AND($B52&gt;0,INDEX(Kalender!LM$68:LM$77,MAX(1,$B52))&gt;INDEX(Kalender!$B$68:$B$77,MAX(1,$B52))),1,0)+IF(OR(AND($C52&gt;0,INDEX(Kalender!LM$81:LM$110,MAX(1,$C52))&gt;INDEX(Kalender!$B$81:$B$110,MAX(1,$C52))),AND($D52&gt;0,INDEX(Kalender!LM$81:LM$110,MAX(1,$D52))&gt;INDEX(Kalender!$B$81:$B$110,MAX(1,$D52))),AND($E52&gt;0,INDEX(Kalender!LM$81:LM$110,MAX(1,$E52))&gt;INDEX(Kalender!$B$81:$B$110,MAX(1,$E52))),AND($F52&gt;0,INDEX(Kalender!LM$81:LM$110,MAX(1,$F52))&gt;INDEX(Kalender!$B$81:$B$110,MAX(1,$F52)))),2,0))</f>
        <v>0</v>
      </c>
      <c r="LN52" s="5" t="n">
        <f aca="false">IF(Kalender!LN52&lt;&gt;1,0,IF(AND($B52&gt;0,INDEX(Kalender!LN$68:LN$77,MAX(1,$B52))&gt;INDEX(Kalender!$B$68:$B$77,MAX(1,$B52))),1,0)+IF(OR(AND($C52&gt;0,INDEX(Kalender!LN$81:LN$110,MAX(1,$C52))&gt;INDEX(Kalender!$B$81:$B$110,MAX(1,$C52))),AND($D52&gt;0,INDEX(Kalender!LN$81:LN$110,MAX(1,$D52))&gt;INDEX(Kalender!$B$81:$B$110,MAX(1,$D52))),AND($E52&gt;0,INDEX(Kalender!LN$81:LN$110,MAX(1,$E52))&gt;INDEX(Kalender!$B$81:$B$110,MAX(1,$E52))),AND($F52&gt;0,INDEX(Kalender!LN$81:LN$110,MAX(1,$F52))&gt;INDEX(Kalender!$B$81:$B$110,MAX(1,$F52)))),2,0))</f>
        <v>0</v>
      </c>
      <c r="LO52" s="5" t="n">
        <f aca="false">IF(Kalender!LO52&lt;&gt;1,0,IF(AND($B52&gt;0,INDEX(Kalender!LO$68:LO$77,MAX(1,$B52))&gt;INDEX(Kalender!$B$68:$B$77,MAX(1,$B52))),1,0)+IF(OR(AND($C52&gt;0,INDEX(Kalender!LO$81:LO$110,MAX(1,$C52))&gt;INDEX(Kalender!$B$81:$B$110,MAX(1,$C52))),AND($D52&gt;0,INDEX(Kalender!LO$81:LO$110,MAX(1,$D52))&gt;INDEX(Kalender!$B$81:$B$110,MAX(1,$D52))),AND($E52&gt;0,INDEX(Kalender!LO$81:LO$110,MAX(1,$E52))&gt;INDEX(Kalender!$B$81:$B$110,MAX(1,$E52))),AND($F52&gt;0,INDEX(Kalender!LO$81:LO$110,MAX(1,$F52))&gt;INDEX(Kalender!$B$81:$B$110,MAX(1,$F52)))),2,0))</f>
        <v>0</v>
      </c>
      <c r="LP52" s="5" t="n">
        <f aca="false">IF(Kalender!LP52&lt;&gt;1,0,IF(AND($B52&gt;0,INDEX(Kalender!LP$68:LP$77,MAX(1,$B52))&gt;INDEX(Kalender!$B$68:$B$77,MAX(1,$B52))),1,0)+IF(OR(AND($C52&gt;0,INDEX(Kalender!LP$81:LP$110,MAX(1,$C52))&gt;INDEX(Kalender!$B$81:$B$110,MAX(1,$C52))),AND($D52&gt;0,INDEX(Kalender!LP$81:LP$110,MAX(1,$D52))&gt;INDEX(Kalender!$B$81:$B$110,MAX(1,$D52))),AND($E52&gt;0,INDEX(Kalender!LP$81:LP$110,MAX(1,$E52))&gt;INDEX(Kalender!$B$81:$B$110,MAX(1,$E52))),AND($F52&gt;0,INDEX(Kalender!LP$81:LP$110,MAX(1,$F52))&gt;INDEX(Kalender!$B$81:$B$110,MAX(1,$F52)))),2,0))</f>
        <v>0</v>
      </c>
      <c r="LQ52" s="5" t="n">
        <f aca="false">IF(Kalender!LQ52&lt;&gt;1,0,IF(AND($B52&gt;0,INDEX(Kalender!LQ$68:LQ$77,MAX(1,$B52))&gt;INDEX(Kalender!$B$68:$B$77,MAX(1,$B52))),1,0)+IF(OR(AND($C52&gt;0,INDEX(Kalender!LQ$81:LQ$110,MAX(1,$C52))&gt;INDEX(Kalender!$B$81:$B$110,MAX(1,$C52))),AND($D52&gt;0,INDEX(Kalender!LQ$81:LQ$110,MAX(1,$D52))&gt;INDEX(Kalender!$B$81:$B$110,MAX(1,$D52))),AND($E52&gt;0,INDEX(Kalender!LQ$81:LQ$110,MAX(1,$E52))&gt;INDEX(Kalender!$B$81:$B$110,MAX(1,$E52))),AND($F52&gt;0,INDEX(Kalender!LQ$81:LQ$110,MAX(1,$F52))&gt;INDEX(Kalender!$B$81:$B$110,MAX(1,$F52)))),2,0))</f>
        <v>0</v>
      </c>
      <c r="LR52" s="5" t="n">
        <f aca="false">IF(Kalender!LR52&lt;&gt;1,0,IF(AND($B52&gt;0,INDEX(Kalender!LR$68:LR$77,MAX(1,$B52))&gt;INDEX(Kalender!$B$68:$B$77,MAX(1,$B52))),1,0)+IF(OR(AND($C52&gt;0,INDEX(Kalender!LR$81:LR$110,MAX(1,$C52))&gt;INDEX(Kalender!$B$81:$B$110,MAX(1,$C52))),AND($D52&gt;0,INDEX(Kalender!LR$81:LR$110,MAX(1,$D52))&gt;INDEX(Kalender!$B$81:$B$110,MAX(1,$D52))),AND($E52&gt;0,INDEX(Kalender!LR$81:LR$110,MAX(1,$E52))&gt;INDEX(Kalender!$B$81:$B$110,MAX(1,$E52))),AND($F52&gt;0,INDEX(Kalender!LR$81:LR$110,MAX(1,$F52))&gt;INDEX(Kalender!$B$81:$B$110,MAX(1,$F52)))),2,0))</f>
        <v>0</v>
      </c>
      <c r="LS52" s="5" t="n">
        <f aca="false">IF(Kalender!LS52&lt;&gt;1,0,IF(AND($B52&gt;0,INDEX(Kalender!LS$68:LS$77,MAX(1,$B52))&gt;INDEX(Kalender!$B$68:$B$77,MAX(1,$B52))),1,0)+IF(OR(AND($C52&gt;0,INDEX(Kalender!LS$81:LS$110,MAX(1,$C52))&gt;INDEX(Kalender!$B$81:$B$110,MAX(1,$C52))),AND($D52&gt;0,INDEX(Kalender!LS$81:LS$110,MAX(1,$D52))&gt;INDEX(Kalender!$B$81:$B$110,MAX(1,$D52))),AND($E52&gt;0,INDEX(Kalender!LS$81:LS$110,MAX(1,$E52))&gt;INDEX(Kalender!$B$81:$B$110,MAX(1,$E52))),AND($F52&gt;0,INDEX(Kalender!LS$81:LS$110,MAX(1,$F52))&gt;INDEX(Kalender!$B$81:$B$110,MAX(1,$F52)))),2,0))</f>
        <v>0</v>
      </c>
      <c r="LT52" s="5" t="n">
        <f aca="false">IF(Kalender!LT52&lt;&gt;1,0,IF(AND($B52&gt;0,INDEX(Kalender!LT$68:LT$77,MAX(1,$B52))&gt;INDEX(Kalender!$B$68:$B$77,MAX(1,$B52))),1,0)+IF(OR(AND($C52&gt;0,INDEX(Kalender!LT$81:LT$110,MAX(1,$C52))&gt;INDEX(Kalender!$B$81:$B$110,MAX(1,$C52))),AND($D52&gt;0,INDEX(Kalender!LT$81:LT$110,MAX(1,$D52))&gt;INDEX(Kalender!$B$81:$B$110,MAX(1,$D52))),AND($E52&gt;0,INDEX(Kalender!LT$81:LT$110,MAX(1,$E52))&gt;INDEX(Kalender!$B$81:$B$110,MAX(1,$E52))),AND($F52&gt;0,INDEX(Kalender!LT$81:LT$110,MAX(1,$F52))&gt;INDEX(Kalender!$B$81:$B$110,MAX(1,$F52)))),2,0))</f>
        <v>0</v>
      </c>
      <c r="LU52" s="5" t="n">
        <f aca="false">IF(Kalender!LU52&lt;&gt;1,0,IF(AND($B52&gt;0,INDEX(Kalender!LU$68:LU$77,MAX(1,$B52))&gt;INDEX(Kalender!$B$68:$B$77,MAX(1,$B52))),1,0)+IF(OR(AND($C52&gt;0,INDEX(Kalender!LU$81:LU$110,MAX(1,$C52))&gt;INDEX(Kalender!$B$81:$B$110,MAX(1,$C52))),AND($D52&gt;0,INDEX(Kalender!LU$81:LU$110,MAX(1,$D52))&gt;INDEX(Kalender!$B$81:$B$110,MAX(1,$D52))),AND($E52&gt;0,INDEX(Kalender!LU$81:LU$110,MAX(1,$E52))&gt;INDEX(Kalender!$B$81:$B$110,MAX(1,$E52))),AND($F52&gt;0,INDEX(Kalender!LU$81:LU$110,MAX(1,$F52))&gt;INDEX(Kalender!$B$81:$B$110,MAX(1,$F52)))),2,0))</f>
        <v>0</v>
      </c>
      <c r="LV52" s="5" t="n">
        <f aca="false">IF(Kalender!LV52&lt;&gt;1,0,IF(AND($B52&gt;0,INDEX(Kalender!LV$68:LV$77,MAX(1,$B52))&gt;INDEX(Kalender!$B$68:$B$77,MAX(1,$B52))),1,0)+IF(OR(AND($C52&gt;0,INDEX(Kalender!LV$81:LV$110,MAX(1,$C52))&gt;INDEX(Kalender!$B$81:$B$110,MAX(1,$C52))),AND($D52&gt;0,INDEX(Kalender!LV$81:LV$110,MAX(1,$D52))&gt;INDEX(Kalender!$B$81:$B$110,MAX(1,$D52))),AND($E52&gt;0,INDEX(Kalender!LV$81:LV$110,MAX(1,$E52))&gt;INDEX(Kalender!$B$81:$B$110,MAX(1,$E52))),AND($F52&gt;0,INDEX(Kalender!LV$81:LV$110,MAX(1,$F52))&gt;INDEX(Kalender!$B$81:$B$110,MAX(1,$F52)))),2,0))</f>
        <v>0</v>
      </c>
      <c r="LW52" s="5" t="n">
        <f aca="false">IF(Kalender!LW52&lt;&gt;1,0,IF(AND($B52&gt;0,INDEX(Kalender!LW$68:LW$77,MAX(1,$B52))&gt;INDEX(Kalender!$B$68:$B$77,MAX(1,$B52))),1,0)+IF(OR(AND($C52&gt;0,INDEX(Kalender!LW$81:LW$110,MAX(1,$C52))&gt;INDEX(Kalender!$B$81:$B$110,MAX(1,$C52))),AND($D52&gt;0,INDEX(Kalender!LW$81:LW$110,MAX(1,$D52))&gt;INDEX(Kalender!$B$81:$B$110,MAX(1,$D52))),AND($E52&gt;0,INDEX(Kalender!LW$81:LW$110,MAX(1,$E52))&gt;INDEX(Kalender!$B$81:$B$110,MAX(1,$E52))),AND($F52&gt;0,INDEX(Kalender!LW$81:LW$110,MAX(1,$F52))&gt;INDEX(Kalender!$B$81:$B$110,MAX(1,$F52)))),2,0))</f>
        <v>0</v>
      </c>
      <c r="LX52" s="5" t="n">
        <f aca="false">IF(Kalender!LX52&lt;&gt;1,0,IF(AND($B52&gt;0,INDEX(Kalender!LX$68:LX$77,MAX(1,$B52))&gt;INDEX(Kalender!$B$68:$B$77,MAX(1,$B52))),1,0)+IF(OR(AND($C52&gt;0,INDEX(Kalender!LX$81:LX$110,MAX(1,$C52))&gt;INDEX(Kalender!$B$81:$B$110,MAX(1,$C52))),AND($D52&gt;0,INDEX(Kalender!LX$81:LX$110,MAX(1,$D52))&gt;INDEX(Kalender!$B$81:$B$110,MAX(1,$D52))),AND($E52&gt;0,INDEX(Kalender!LX$81:LX$110,MAX(1,$E52))&gt;INDEX(Kalender!$B$81:$B$110,MAX(1,$E52))),AND($F52&gt;0,INDEX(Kalender!LX$81:LX$110,MAX(1,$F52))&gt;INDEX(Kalender!$B$81:$B$110,MAX(1,$F52)))),2,0))</f>
        <v>0</v>
      </c>
      <c r="LY52" s="5" t="n">
        <f aca="false">IF(Kalender!LY52&lt;&gt;1,0,IF(AND($B52&gt;0,INDEX(Kalender!LY$68:LY$77,MAX(1,$B52))&gt;INDEX(Kalender!$B$68:$B$77,MAX(1,$B52))),1,0)+IF(OR(AND($C52&gt;0,INDEX(Kalender!LY$81:LY$110,MAX(1,$C52))&gt;INDEX(Kalender!$B$81:$B$110,MAX(1,$C52))),AND($D52&gt;0,INDEX(Kalender!LY$81:LY$110,MAX(1,$D52))&gt;INDEX(Kalender!$B$81:$B$110,MAX(1,$D52))),AND($E52&gt;0,INDEX(Kalender!LY$81:LY$110,MAX(1,$E52))&gt;INDEX(Kalender!$B$81:$B$110,MAX(1,$E52))),AND($F52&gt;0,INDEX(Kalender!LY$81:LY$110,MAX(1,$F52))&gt;INDEX(Kalender!$B$81:$B$110,MAX(1,$F52)))),2,0))</f>
        <v>0</v>
      </c>
      <c r="LZ52" s="5" t="n">
        <f aca="false">IF(Kalender!LZ52&lt;&gt;1,0,IF(AND($B52&gt;0,INDEX(Kalender!LZ$68:LZ$77,MAX(1,$B52))&gt;INDEX(Kalender!$B$68:$B$77,MAX(1,$B52))),1,0)+IF(OR(AND($C52&gt;0,INDEX(Kalender!LZ$81:LZ$110,MAX(1,$C52))&gt;INDEX(Kalender!$B$81:$B$110,MAX(1,$C52))),AND($D52&gt;0,INDEX(Kalender!LZ$81:LZ$110,MAX(1,$D52))&gt;INDEX(Kalender!$B$81:$B$110,MAX(1,$D52))),AND($E52&gt;0,INDEX(Kalender!LZ$81:LZ$110,MAX(1,$E52))&gt;INDEX(Kalender!$B$81:$B$110,MAX(1,$E52))),AND($F52&gt;0,INDEX(Kalender!LZ$81:LZ$110,MAX(1,$F52))&gt;INDEX(Kalender!$B$81:$B$110,MAX(1,$F52)))),2,0))</f>
        <v>0</v>
      </c>
      <c r="MA52" s="5" t="n">
        <f aca="false">IF(Kalender!MA52&lt;&gt;1,0,IF(AND($B52&gt;0,INDEX(Kalender!MA$68:MA$77,MAX(1,$B52))&gt;INDEX(Kalender!$B$68:$B$77,MAX(1,$B52))),1,0)+IF(OR(AND($C52&gt;0,INDEX(Kalender!MA$81:MA$110,MAX(1,$C52))&gt;INDEX(Kalender!$B$81:$B$110,MAX(1,$C52))),AND($D52&gt;0,INDEX(Kalender!MA$81:MA$110,MAX(1,$D52))&gt;INDEX(Kalender!$B$81:$B$110,MAX(1,$D52))),AND($E52&gt;0,INDEX(Kalender!MA$81:MA$110,MAX(1,$E52))&gt;INDEX(Kalender!$B$81:$B$110,MAX(1,$E52))),AND($F52&gt;0,INDEX(Kalender!MA$81:MA$110,MAX(1,$F52))&gt;INDEX(Kalender!$B$81:$B$110,MAX(1,$F52)))),2,0))</f>
        <v>0</v>
      </c>
      <c r="MB52" s="5" t="n">
        <f aca="false">IF(Kalender!MB52&lt;&gt;1,0,IF(AND($B52&gt;0,INDEX(Kalender!MB$68:MB$77,MAX(1,$B52))&gt;INDEX(Kalender!$B$68:$B$77,MAX(1,$B52))),1,0)+IF(OR(AND($C52&gt;0,INDEX(Kalender!MB$81:MB$110,MAX(1,$C52))&gt;INDEX(Kalender!$B$81:$B$110,MAX(1,$C52))),AND($D52&gt;0,INDEX(Kalender!MB$81:MB$110,MAX(1,$D52))&gt;INDEX(Kalender!$B$81:$B$110,MAX(1,$D52))),AND($E52&gt;0,INDEX(Kalender!MB$81:MB$110,MAX(1,$E52))&gt;INDEX(Kalender!$B$81:$B$110,MAX(1,$E52))),AND($F52&gt;0,INDEX(Kalender!MB$81:MB$110,MAX(1,$F52))&gt;INDEX(Kalender!$B$81:$B$110,MAX(1,$F52)))),2,0))</f>
        <v>0</v>
      </c>
      <c r="MC52" s="5" t="n">
        <f aca="false">IF(Kalender!MC52&lt;&gt;1,0,IF(AND($B52&gt;0,INDEX(Kalender!MC$68:MC$77,MAX(1,$B52))&gt;INDEX(Kalender!$B$68:$B$77,MAX(1,$B52))),1,0)+IF(OR(AND($C52&gt;0,INDEX(Kalender!MC$81:MC$110,MAX(1,$C52))&gt;INDEX(Kalender!$B$81:$B$110,MAX(1,$C52))),AND($D52&gt;0,INDEX(Kalender!MC$81:MC$110,MAX(1,$D52))&gt;INDEX(Kalender!$B$81:$B$110,MAX(1,$D52))),AND($E52&gt;0,INDEX(Kalender!MC$81:MC$110,MAX(1,$E52))&gt;INDEX(Kalender!$B$81:$B$110,MAX(1,$E52))),AND($F52&gt;0,INDEX(Kalender!MC$81:MC$110,MAX(1,$F52))&gt;INDEX(Kalender!$B$81:$B$110,MAX(1,$F52)))),2,0))</f>
        <v>0</v>
      </c>
      <c r="MD52" s="5" t="n">
        <f aca="false">IF(Kalender!MD52&lt;&gt;1,0,IF(AND($B52&gt;0,INDEX(Kalender!MD$68:MD$77,MAX(1,$B52))&gt;INDEX(Kalender!$B$68:$B$77,MAX(1,$B52))),1,0)+IF(OR(AND($C52&gt;0,INDEX(Kalender!MD$81:MD$110,MAX(1,$C52))&gt;INDEX(Kalender!$B$81:$B$110,MAX(1,$C52))),AND($D52&gt;0,INDEX(Kalender!MD$81:MD$110,MAX(1,$D52))&gt;INDEX(Kalender!$B$81:$B$110,MAX(1,$D52))),AND($E52&gt;0,INDEX(Kalender!MD$81:MD$110,MAX(1,$E52))&gt;INDEX(Kalender!$B$81:$B$110,MAX(1,$E52))),AND($F52&gt;0,INDEX(Kalender!MD$81:MD$110,MAX(1,$F52))&gt;INDEX(Kalender!$B$81:$B$110,MAX(1,$F52)))),2,0))</f>
        <v>0</v>
      </c>
      <c r="ME52" s="5" t="n">
        <f aca="false">IF(Kalender!ME52&lt;&gt;1,0,IF(AND($B52&gt;0,INDEX(Kalender!ME$68:ME$77,MAX(1,$B52))&gt;INDEX(Kalender!$B$68:$B$77,MAX(1,$B52))),1,0)+IF(OR(AND($C52&gt;0,INDEX(Kalender!ME$81:ME$110,MAX(1,$C52))&gt;INDEX(Kalender!$B$81:$B$110,MAX(1,$C52))),AND($D52&gt;0,INDEX(Kalender!ME$81:ME$110,MAX(1,$D52))&gt;INDEX(Kalender!$B$81:$B$110,MAX(1,$D52))),AND($E52&gt;0,INDEX(Kalender!ME$81:ME$110,MAX(1,$E52))&gt;INDEX(Kalender!$B$81:$B$110,MAX(1,$E52))),AND($F52&gt;0,INDEX(Kalender!ME$81:ME$110,MAX(1,$F52))&gt;INDEX(Kalender!$B$81:$B$110,MAX(1,$F52)))),2,0))</f>
        <v>0</v>
      </c>
      <c r="MF52" s="5" t="n">
        <f aca="false">IF(Kalender!MF52&lt;&gt;1,0,IF(AND($B52&gt;0,INDEX(Kalender!MF$68:MF$77,MAX(1,$B52))&gt;INDEX(Kalender!$B$68:$B$77,MAX(1,$B52))),1,0)+IF(OR(AND($C52&gt;0,INDEX(Kalender!MF$81:MF$110,MAX(1,$C52))&gt;INDEX(Kalender!$B$81:$B$110,MAX(1,$C52))),AND($D52&gt;0,INDEX(Kalender!MF$81:MF$110,MAX(1,$D52))&gt;INDEX(Kalender!$B$81:$B$110,MAX(1,$D52))),AND($E52&gt;0,INDEX(Kalender!MF$81:MF$110,MAX(1,$E52))&gt;INDEX(Kalender!$B$81:$B$110,MAX(1,$E52))),AND($F52&gt;0,INDEX(Kalender!MF$81:MF$110,MAX(1,$F52))&gt;INDEX(Kalender!$B$81:$B$110,MAX(1,$F52)))),2,0))</f>
        <v>0</v>
      </c>
      <c r="MG52" s="5" t="n">
        <f aca="false">IF(Kalender!MG52&lt;&gt;1,0,IF(AND($B52&gt;0,INDEX(Kalender!MG$68:MG$77,MAX(1,$B52))&gt;INDEX(Kalender!$B$68:$B$77,MAX(1,$B52))),1,0)+IF(OR(AND($C52&gt;0,INDEX(Kalender!MG$81:MG$110,MAX(1,$C52))&gt;INDEX(Kalender!$B$81:$B$110,MAX(1,$C52))),AND($D52&gt;0,INDEX(Kalender!MG$81:MG$110,MAX(1,$D52))&gt;INDEX(Kalender!$B$81:$B$110,MAX(1,$D52))),AND($E52&gt;0,INDEX(Kalender!MG$81:MG$110,MAX(1,$E52))&gt;INDEX(Kalender!$B$81:$B$110,MAX(1,$E52))),AND($F52&gt;0,INDEX(Kalender!MG$81:MG$110,MAX(1,$F52))&gt;INDEX(Kalender!$B$81:$B$110,MAX(1,$F52)))),2,0))</f>
        <v>0</v>
      </c>
      <c r="MH52" s="5" t="n">
        <f aca="false">IF(Kalender!MH52&lt;&gt;1,0,IF(AND($B52&gt;0,INDEX(Kalender!MH$68:MH$77,MAX(1,$B52))&gt;INDEX(Kalender!$B$68:$B$77,MAX(1,$B52))),1,0)+IF(OR(AND($C52&gt;0,INDEX(Kalender!MH$81:MH$110,MAX(1,$C52))&gt;INDEX(Kalender!$B$81:$B$110,MAX(1,$C52))),AND($D52&gt;0,INDEX(Kalender!MH$81:MH$110,MAX(1,$D52))&gt;INDEX(Kalender!$B$81:$B$110,MAX(1,$D52))),AND($E52&gt;0,INDEX(Kalender!MH$81:MH$110,MAX(1,$E52))&gt;INDEX(Kalender!$B$81:$B$110,MAX(1,$E52))),AND($F52&gt;0,INDEX(Kalender!MH$81:MH$110,MAX(1,$F52))&gt;INDEX(Kalender!$B$81:$B$110,MAX(1,$F52)))),2,0))</f>
        <v>0</v>
      </c>
      <c r="MI52" s="5" t="n">
        <f aca="false">IF(Kalender!MI52&lt;&gt;1,0,IF(AND($B52&gt;0,INDEX(Kalender!MI$68:MI$77,MAX(1,$B52))&gt;INDEX(Kalender!$B$68:$B$77,MAX(1,$B52))),1,0)+IF(OR(AND($C52&gt;0,INDEX(Kalender!MI$81:MI$110,MAX(1,$C52))&gt;INDEX(Kalender!$B$81:$B$110,MAX(1,$C52))),AND($D52&gt;0,INDEX(Kalender!MI$81:MI$110,MAX(1,$D52))&gt;INDEX(Kalender!$B$81:$B$110,MAX(1,$D52))),AND($E52&gt;0,INDEX(Kalender!MI$81:MI$110,MAX(1,$E52))&gt;INDEX(Kalender!$B$81:$B$110,MAX(1,$E52))),AND($F52&gt;0,INDEX(Kalender!MI$81:MI$110,MAX(1,$F52))&gt;INDEX(Kalender!$B$81:$B$110,MAX(1,$F52)))),2,0))</f>
        <v>0</v>
      </c>
      <c r="MJ52" s="5" t="n">
        <f aca="false">IF(Kalender!MJ52&lt;&gt;1,0,IF(AND($B52&gt;0,INDEX(Kalender!MJ$68:MJ$77,MAX(1,$B52))&gt;INDEX(Kalender!$B$68:$B$77,MAX(1,$B52))),1,0)+IF(OR(AND($C52&gt;0,INDEX(Kalender!MJ$81:MJ$110,MAX(1,$C52))&gt;INDEX(Kalender!$B$81:$B$110,MAX(1,$C52))),AND($D52&gt;0,INDEX(Kalender!MJ$81:MJ$110,MAX(1,$D52))&gt;INDEX(Kalender!$B$81:$B$110,MAX(1,$D52))),AND($E52&gt;0,INDEX(Kalender!MJ$81:MJ$110,MAX(1,$E52))&gt;INDEX(Kalender!$B$81:$B$110,MAX(1,$E52))),AND($F52&gt;0,INDEX(Kalender!MJ$81:MJ$110,MAX(1,$F52))&gt;INDEX(Kalender!$B$81:$B$110,MAX(1,$F52)))),2,0))</f>
        <v>0</v>
      </c>
      <c r="MK52" s="5" t="n">
        <f aca="false">IF(Kalender!MK52&lt;&gt;1,0,IF(AND($B52&gt;0,INDEX(Kalender!MK$68:MK$77,MAX(1,$B52))&gt;INDEX(Kalender!$B$68:$B$77,MAX(1,$B52))),1,0)+IF(OR(AND($C52&gt;0,INDEX(Kalender!MK$81:MK$110,MAX(1,$C52))&gt;INDEX(Kalender!$B$81:$B$110,MAX(1,$C52))),AND($D52&gt;0,INDEX(Kalender!MK$81:MK$110,MAX(1,$D52))&gt;INDEX(Kalender!$B$81:$B$110,MAX(1,$D52))),AND($E52&gt;0,INDEX(Kalender!MK$81:MK$110,MAX(1,$E52))&gt;INDEX(Kalender!$B$81:$B$110,MAX(1,$E52))),AND($F52&gt;0,INDEX(Kalender!MK$81:MK$110,MAX(1,$F52))&gt;INDEX(Kalender!$B$81:$B$110,MAX(1,$F52)))),2,0))</f>
        <v>0</v>
      </c>
      <c r="ML52" s="5" t="n">
        <f aca="false">IF(Kalender!ML52&lt;&gt;1,0,IF(AND($B52&gt;0,INDEX(Kalender!ML$68:ML$77,MAX(1,$B52))&gt;INDEX(Kalender!$B$68:$B$77,MAX(1,$B52))),1,0)+IF(OR(AND($C52&gt;0,INDEX(Kalender!ML$81:ML$110,MAX(1,$C52))&gt;INDEX(Kalender!$B$81:$B$110,MAX(1,$C52))),AND($D52&gt;0,INDEX(Kalender!ML$81:ML$110,MAX(1,$D52))&gt;INDEX(Kalender!$B$81:$B$110,MAX(1,$D52))),AND($E52&gt;0,INDEX(Kalender!ML$81:ML$110,MAX(1,$E52))&gt;INDEX(Kalender!$B$81:$B$110,MAX(1,$E52))),AND($F52&gt;0,INDEX(Kalender!ML$81:ML$110,MAX(1,$F52))&gt;INDEX(Kalender!$B$81:$B$110,MAX(1,$F52)))),2,0))</f>
        <v>0</v>
      </c>
      <c r="MM52" s="5" t="n">
        <f aca="false">IF(Kalender!MM52&lt;&gt;1,0,IF(AND($B52&gt;0,INDEX(Kalender!MM$68:MM$77,MAX(1,$B52))&gt;INDEX(Kalender!$B$68:$B$77,MAX(1,$B52))),1,0)+IF(OR(AND($C52&gt;0,INDEX(Kalender!MM$81:MM$110,MAX(1,$C52))&gt;INDEX(Kalender!$B$81:$B$110,MAX(1,$C52))),AND($D52&gt;0,INDEX(Kalender!MM$81:MM$110,MAX(1,$D52))&gt;INDEX(Kalender!$B$81:$B$110,MAX(1,$D52))),AND($E52&gt;0,INDEX(Kalender!MM$81:MM$110,MAX(1,$E52))&gt;INDEX(Kalender!$B$81:$B$110,MAX(1,$E52))),AND($F52&gt;0,INDEX(Kalender!MM$81:MM$110,MAX(1,$F52))&gt;INDEX(Kalender!$B$81:$B$110,MAX(1,$F52)))),2,0))</f>
        <v>0</v>
      </c>
      <c r="MN52" s="5" t="n">
        <f aca="false">IF(Kalender!MN52&lt;&gt;1,0,IF(AND($B52&gt;0,INDEX(Kalender!MN$68:MN$77,MAX(1,$B52))&gt;INDEX(Kalender!$B$68:$B$77,MAX(1,$B52))),1,0)+IF(OR(AND($C52&gt;0,INDEX(Kalender!MN$81:MN$110,MAX(1,$C52))&gt;INDEX(Kalender!$B$81:$B$110,MAX(1,$C52))),AND($D52&gt;0,INDEX(Kalender!MN$81:MN$110,MAX(1,$D52))&gt;INDEX(Kalender!$B$81:$B$110,MAX(1,$D52))),AND($E52&gt;0,INDEX(Kalender!MN$81:MN$110,MAX(1,$E52))&gt;INDEX(Kalender!$B$81:$B$110,MAX(1,$E52))),AND($F52&gt;0,INDEX(Kalender!MN$81:MN$110,MAX(1,$F52))&gt;INDEX(Kalender!$B$81:$B$110,MAX(1,$F52)))),2,0))</f>
        <v>0</v>
      </c>
      <c r="MO52" s="5" t="n">
        <f aca="false">IF(Kalender!MO52&lt;&gt;1,0,IF(AND($B52&gt;0,INDEX(Kalender!MO$68:MO$77,MAX(1,$B52))&gt;INDEX(Kalender!$B$68:$B$77,MAX(1,$B52))),1,0)+IF(OR(AND($C52&gt;0,INDEX(Kalender!MO$81:MO$110,MAX(1,$C52))&gt;INDEX(Kalender!$B$81:$B$110,MAX(1,$C52))),AND($D52&gt;0,INDEX(Kalender!MO$81:MO$110,MAX(1,$D52))&gt;INDEX(Kalender!$B$81:$B$110,MAX(1,$D52))),AND($E52&gt;0,INDEX(Kalender!MO$81:MO$110,MAX(1,$E52))&gt;INDEX(Kalender!$B$81:$B$110,MAX(1,$E52))),AND($F52&gt;0,INDEX(Kalender!MO$81:MO$110,MAX(1,$F52))&gt;INDEX(Kalender!$B$81:$B$110,MAX(1,$F52)))),2,0))</f>
        <v>0</v>
      </c>
      <c r="MP52" s="5" t="n">
        <f aca="false">IF(Kalender!MP52&lt;&gt;1,0,IF(AND($B52&gt;0,INDEX(Kalender!MP$68:MP$77,MAX(1,$B52))&gt;INDEX(Kalender!$B$68:$B$77,MAX(1,$B52))),1,0)+IF(OR(AND($C52&gt;0,INDEX(Kalender!MP$81:MP$110,MAX(1,$C52))&gt;INDEX(Kalender!$B$81:$B$110,MAX(1,$C52))),AND($D52&gt;0,INDEX(Kalender!MP$81:MP$110,MAX(1,$D52))&gt;INDEX(Kalender!$B$81:$B$110,MAX(1,$D52))),AND($E52&gt;0,INDEX(Kalender!MP$81:MP$110,MAX(1,$E52))&gt;INDEX(Kalender!$B$81:$B$110,MAX(1,$E52))),AND($F52&gt;0,INDEX(Kalender!MP$81:MP$110,MAX(1,$F52))&gt;INDEX(Kalender!$B$81:$B$110,MAX(1,$F52)))),2,0))</f>
        <v>0</v>
      </c>
      <c r="MQ52" s="5" t="n">
        <f aca="false">IF(Kalender!MQ52&lt;&gt;1,0,IF(AND($B52&gt;0,INDEX(Kalender!MQ$68:MQ$77,MAX(1,$B52))&gt;INDEX(Kalender!$B$68:$B$77,MAX(1,$B52))),1,0)+IF(OR(AND($C52&gt;0,INDEX(Kalender!MQ$81:MQ$110,MAX(1,$C52))&gt;INDEX(Kalender!$B$81:$B$110,MAX(1,$C52))),AND($D52&gt;0,INDEX(Kalender!MQ$81:MQ$110,MAX(1,$D52))&gt;INDEX(Kalender!$B$81:$B$110,MAX(1,$D52))),AND($E52&gt;0,INDEX(Kalender!MQ$81:MQ$110,MAX(1,$E52))&gt;INDEX(Kalender!$B$81:$B$110,MAX(1,$E52))),AND($F52&gt;0,INDEX(Kalender!MQ$81:MQ$110,MAX(1,$F52))&gt;INDEX(Kalender!$B$81:$B$110,MAX(1,$F52)))),2,0))</f>
        <v>0</v>
      </c>
      <c r="MR52" s="5" t="n">
        <f aca="false">IF(Kalender!MR52&lt;&gt;1,0,IF(AND($B52&gt;0,INDEX(Kalender!MR$68:MR$77,MAX(1,$B52))&gt;INDEX(Kalender!$B$68:$B$77,MAX(1,$B52))),1,0)+IF(OR(AND($C52&gt;0,INDEX(Kalender!MR$81:MR$110,MAX(1,$C52))&gt;INDEX(Kalender!$B$81:$B$110,MAX(1,$C52))),AND($D52&gt;0,INDEX(Kalender!MR$81:MR$110,MAX(1,$D52))&gt;INDEX(Kalender!$B$81:$B$110,MAX(1,$D52))),AND($E52&gt;0,INDEX(Kalender!MR$81:MR$110,MAX(1,$E52))&gt;INDEX(Kalender!$B$81:$B$110,MAX(1,$E52))),AND($F52&gt;0,INDEX(Kalender!MR$81:MR$110,MAX(1,$F52))&gt;INDEX(Kalender!$B$81:$B$110,MAX(1,$F52)))),2,0))</f>
        <v>0</v>
      </c>
      <c r="MS52" s="5" t="n">
        <f aca="false">IF(Kalender!MS52&lt;&gt;1,0,IF(AND($B52&gt;0,INDEX(Kalender!MS$68:MS$77,MAX(1,$B52))&gt;INDEX(Kalender!$B$68:$B$77,MAX(1,$B52))),1,0)+IF(OR(AND($C52&gt;0,INDEX(Kalender!MS$81:MS$110,MAX(1,$C52))&gt;INDEX(Kalender!$B$81:$B$110,MAX(1,$C52))),AND($D52&gt;0,INDEX(Kalender!MS$81:MS$110,MAX(1,$D52))&gt;INDEX(Kalender!$B$81:$B$110,MAX(1,$D52))),AND($E52&gt;0,INDEX(Kalender!MS$81:MS$110,MAX(1,$E52))&gt;INDEX(Kalender!$B$81:$B$110,MAX(1,$E52))),AND($F52&gt;0,INDEX(Kalender!MS$81:MS$110,MAX(1,$F52))&gt;INDEX(Kalender!$B$81:$B$110,MAX(1,$F52)))),2,0))</f>
        <v>0</v>
      </c>
      <c r="MT52" s="5" t="n">
        <f aca="false">IF(Kalender!MT52&lt;&gt;1,0,IF(AND($B52&gt;0,INDEX(Kalender!MT$68:MT$77,MAX(1,$B52))&gt;INDEX(Kalender!$B$68:$B$77,MAX(1,$B52))),1,0)+IF(OR(AND($C52&gt;0,INDEX(Kalender!MT$81:MT$110,MAX(1,$C52))&gt;INDEX(Kalender!$B$81:$B$110,MAX(1,$C52))),AND($D52&gt;0,INDEX(Kalender!MT$81:MT$110,MAX(1,$D52))&gt;INDEX(Kalender!$B$81:$B$110,MAX(1,$D52))),AND($E52&gt;0,INDEX(Kalender!MT$81:MT$110,MAX(1,$E52))&gt;INDEX(Kalender!$B$81:$B$110,MAX(1,$E52))),AND($F52&gt;0,INDEX(Kalender!MT$81:MT$110,MAX(1,$F52))&gt;INDEX(Kalender!$B$81:$B$110,MAX(1,$F52)))),2,0))</f>
        <v>0</v>
      </c>
      <c r="MU52" s="5" t="n">
        <f aca="false">IF(Kalender!MU52&lt;&gt;1,0,IF(AND($B52&gt;0,INDEX(Kalender!MU$68:MU$77,MAX(1,$B52))&gt;INDEX(Kalender!$B$68:$B$77,MAX(1,$B52))),1,0)+IF(OR(AND($C52&gt;0,INDEX(Kalender!MU$81:MU$110,MAX(1,$C52))&gt;INDEX(Kalender!$B$81:$B$110,MAX(1,$C52))),AND($D52&gt;0,INDEX(Kalender!MU$81:MU$110,MAX(1,$D52))&gt;INDEX(Kalender!$B$81:$B$110,MAX(1,$D52))),AND($E52&gt;0,INDEX(Kalender!MU$81:MU$110,MAX(1,$E52))&gt;INDEX(Kalender!$B$81:$B$110,MAX(1,$E52))),AND($F52&gt;0,INDEX(Kalender!MU$81:MU$110,MAX(1,$F52))&gt;INDEX(Kalender!$B$81:$B$110,MAX(1,$F52)))),2,0))</f>
        <v>0</v>
      </c>
      <c r="MV52" s="5" t="n">
        <f aca="false">IF(Kalender!MV52&lt;&gt;1,0,IF(AND($B52&gt;0,INDEX(Kalender!MV$68:MV$77,MAX(1,$B52))&gt;INDEX(Kalender!$B$68:$B$77,MAX(1,$B52))),1,0)+IF(OR(AND($C52&gt;0,INDEX(Kalender!MV$81:MV$110,MAX(1,$C52))&gt;INDEX(Kalender!$B$81:$B$110,MAX(1,$C52))),AND($D52&gt;0,INDEX(Kalender!MV$81:MV$110,MAX(1,$D52))&gt;INDEX(Kalender!$B$81:$B$110,MAX(1,$D52))),AND($E52&gt;0,INDEX(Kalender!MV$81:MV$110,MAX(1,$E52))&gt;INDEX(Kalender!$B$81:$B$110,MAX(1,$E52))),AND($F52&gt;0,INDEX(Kalender!MV$81:MV$110,MAX(1,$F52))&gt;INDEX(Kalender!$B$81:$B$110,MAX(1,$F52)))),2,0))</f>
        <v>0</v>
      </c>
      <c r="MW52" s="5" t="n">
        <f aca="false">IF(Kalender!MW52&lt;&gt;1,0,IF(AND($B52&gt;0,INDEX(Kalender!MW$68:MW$77,MAX(1,$B52))&gt;INDEX(Kalender!$B$68:$B$77,MAX(1,$B52))),1,0)+IF(OR(AND($C52&gt;0,INDEX(Kalender!MW$81:MW$110,MAX(1,$C52))&gt;INDEX(Kalender!$B$81:$B$110,MAX(1,$C52))),AND($D52&gt;0,INDEX(Kalender!MW$81:MW$110,MAX(1,$D52))&gt;INDEX(Kalender!$B$81:$B$110,MAX(1,$D52))),AND($E52&gt;0,INDEX(Kalender!MW$81:MW$110,MAX(1,$E52))&gt;INDEX(Kalender!$B$81:$B$110,MAX(1,$E52))),AND($F52&gt;0,INDEX(Kalender!MW$81:MW$110,MAX(1,$F52))&gt;INDEX(Kalender!$B$81:$B$110,MAX(1,$F52)))),2,0))</f>
        <v>0</v>
      </c>
      <c r="MX52" s="5" t="n">
        <f aca="false">IF(Kalender!MX52&lt;&gt;1,0,IF(AND($B52&gt;0,INDEX(Kalender!MX$68:MX$77,MAX(1,$B52))&gt;INDEX(Kalender!$B$68:$B$77,MAX(1,$B52))),1,0)+IF(OR(AND($C52&gt;0,INDEX(Kalender!MX$81:MX$110,MAX(1,$C52))&gt;INDEX(Kalender!$B$81:$B$110,MAX(1,$C52))),AND($D52&gt;0,INDEX(Kalender!MX$81:MX$110,MAX(1,$D52))&gt;INDEX(Kalender!$B$81:$B$110,MAX(1,$D52))),AND($E52&gt;0,INDEX(Kalender!MX$81:MX$110,MAX(1,$E52))&gt;INDEX(Kalender!$B$81:$B$110,MAX(1,$E52))),AND($F52&gt;0,INDEX(Kalender!MX$81:MX$110,MAX(1,$F52))&gt;INDEX(Kalender!$B$81:$B$110,MAX(1,$F52)))),2,0))</f>
        <v>0</v>
      </c>
      <c r="MY52" s="5" t="n">
        <f aca="false">IF(Kalender!MY52&lt;&gt;1,0,IF(AND($B52&gt;0,INDEX(Kalender!MY$68:MY$77,MAX(1,$B52))&gt;INDEX(Kalender!$B$68:$B$77,MAX(1,$B52))),1,0)+IF(OR(AND($C52&gt;0,INDEX(Kalender!MY$81:MY$110,MAX(1,$C52))&gt;INDEX(Kalender!$B$81:$B$110,MAX(1,$C52))),AND($D52&gt;0,INDEX(Kalender!MY$81:MY$110,MAX(1,$D52))&gt;INDEX(Kalender!$B$81:$B$110,MAX(1,$D52))),AND($E52&gt;0,INDEX(Kalender!MY$81:MY$110,MAX(1,$E52))&gt;INDEX(Kalender!$B$81:$B$110,MAX(1,$E52))),AND($F52&gt;0,INDEX(Kalender!MY$81:MY$110,MAX(1,$F52))&gt;INDEX(Kalender!$B$81:$B$110,MAX(1,$F52)))),2,0))</f>
        <v>0</v>
      </c>
      <c r="MZ52" s="5" t="n">
        <f aca="false">IF(Kalender!MZ52&lt;&gt;1,0,IF(AND($B52&gt;0,INDEX(Kalender!MZ$68:MZ$77,MAX(1,$B52))&gt;INDEX(Kalender!$B$68:$B$77,MAX(1,$B52))),1,0)+IF(OR(AND($C52&gt;0,INDEX(Kalender!MZ$81:MZ$110,MAX(1,$C52))&gt;INDEX(Kalender!$B$81:$B$110,MAX(1,$C52))),AND($D52&gt;0,INDEX(Kalender!MZ$81:MZ$110,MAX(1,$D52))&gt;INDEX(Kalender!$B$81:$B$110,MAX(1,$D52))),AND($E52&gt;0,INDEX(Kalender!MZ$81:MZ$110,MAX(1,$E52))&gt;INDEX(Kalender!$B$81:$B$110,MAX(1,$E52))),AND($F52&gt;0,INDEX(Kalender!MZ$81:MZ$110,MAX(1,$F52))&gt;INDEX(Kalender!$B$81:$B$110,MAX(1,$F52)))),2,0))</f>
        <v>0</v>
      </c>
      <c r="NA52" s="5" t="n">
        <f aca="false">IF(Kalender!NA52&lt;&gt;1,0,IF(AND($B52&gt;0,INDEX(Kalender!NA$68:NA$77,MAX(1,$B52))&gt;INDEX(Kalender!$B$68:$B$77,MAX(1,$B52))),1,0)+IF(OR(AND($C52&gt;0,INDEX(Kalender!NA$81:NA$110,MAX(1,$C52))&gt;INDEX(Kalender!$B$81:$B$110,MAX(1,$C52))),AND($D52&gt;0,INDEX(Kalender!NA$81:NA$110,MAX(1,$D52))&gt;INDEX(Kalender!$B$81:$B$110,MAX(1,$D52))),AND($E52&gt;0,INDEX(Kalender!NA$81:NA$110,MAX(1,$E52))&gt;INDEX(Kalender!$B$81:$B$110,MAX(1,$E52))),AND($F52&gt;0,INDEX(Kalender!NA$81:NA$110,MAX(1,$F52))&gt;INDEX(Kalender!$B$81:$B$110,MAX(1,$F52)))),2,0))</f>
        <v>0</v>
      </c>
      <c r="NB52" s="5" t="n">
        <f aca="false">IF(Kalender!NB52&lt;&gt;1,0,IF(AND($B52&gt;0,INDEX(Kalender!NB$68:NB$77,MAX(1,$B52))&gt;INDEX(Kalender!$B$68:$B$77,MAX(1,$B52))),1,0)+IF(OR(AND($C52&gt;0,INDEX(Kalender!NB$81:NB$110,MAX(1,$C52))&gt;INDEX(Kalender!$B$81:$B$110,MAX(1,$C52))),AND($D52&gt;0,INDEX(Kalender!NB$81:NB$110,MAX(1,$D52))&gt;INDEX(Kalender!$B$81:$B$110,MAX(1,$D52))),AND($E52&gt;0,INDEX(Kalender!NB$81:NB$110,MAX(1,$E52))&gt;INDEX(Kalender!$B$81:$B$110,MAX(1,$E52))),AND($F52&gt;0,INDEX(Kalender!NB$81:NB$110,MAX(1,$F52))&gt;INDEX(Kalender!$B$81:$B$110,MAX(1,$F52)))),2,0))</f>
        <v>0</v>
      </c>
      <c r="NC52" s="5" t="n">
        <f aca="false">IF(Kalender!NC52&lt;&gt;1,0,IF(AND($B52&gt;0,INDEX(Kalender!NC$68:NC$77,MAX(1,$B52))&gt;INDEX(Kalender!$B$68:$B$77,MAX(1,$B52))),1,0)+IF(OR(AND($C52&gt;0,INDEX(Kalender!NC$81:NC$110,MAX(1,$C52))&gt;INDEX(Kalender!$B$81:$B$110,MAX(1,$C52))),AND($D52&gt;0,INDEX(Kalender!NC$81:NC$110,MAX(1,$D52))&gt;INDEX(Kalender!$B$81:$B$110,MAX(1,$D52))),AND($E52&gt;0,INDEX(Kalender!NC$81:NC$110,MAX(1,$E52))&gt;INDEX(Kalender!$B$81:$B$110,MAX(1,$E52))),AND($F52&gt;0,INDEX(Kalender!NC$81:NC$110,MAX(1,$F52))&gt;INDEX(Kalender!$B$81:$B$110,MAX(1,$F52)))),2,0))</f>
        <v>0</v>
      </c>
      <c r="ND52" s="5" t="n">
        <f aca="false">IF(Kalender!ND52&lt;&gt;1,0,IF(AND($B52&gt;0,INDEX(Kalender!ND$68:ND$77,MAX(1,$B52))&gt;INDEX(Kalender!$B$68:$B$77,MAX(1,$B52))),1,0)+IF(OR(AND($C52&gt;0,INDEX(Kalender!ND$81:ND$110,MAX(1,$C52))&gt;INDEX(Kalender!$B$81:$B$110,MAX(1,$C52))),AND($D52&gt;0,INDEX(Kalender!ND$81:ND$110,MAX(1,$D52))&gt;INDEX(Kalender!$B$81:$B$110,MAX(1,$D52))),AND($E52&gt;0,INDEX(Kalender!ND$81:ND$110,MAX(1,$E52))&gt;INDEX(Kalender!$B$81:$B$110,MAX(1,$E52))),AND($F52&gt;0,INDEX(Kalender!ND$81:ND$110,MAX(1,$F52))&gt;INDEX(Kalender!$B$81:$B$110,MAX(1,$F52)))),2,0))</f>
        <v>0</v>
      </c>
      <c r="NE52" s="5" t="n">
        <f aca="false">IF(Kalender!NE52&lt;&gt;1,0,IF(AND($B52&gt;0,INDEX(Kalender!NE$68:NE$77,MAX(1,$B52))&gt;INDEX(Kalender!$B$68:$B$77,MAX(1,$B52))),1,0)+IF(OR(AND($C52&gt;0,INDEX(Kalender!NE$81:NE$110,MAX(1,$C52))&gt;INDEX(Kalender!$B$81:$B$110,MAX(1,$C52))),AND($D52&gt;0,INDEX(Kalender!NE$81:NE$110,MAX(1,$D52))&gt;INDEX(Kalender!$B$81:$B$110,MAX(1,$D52))),AND($E52&gt;0,INDEX(Kalender!NE$81:NE$110,MAX(1,$E52))&gt;INDEX(Kalender!$B$81:$B$110,MAX(1,$E52))),AND($F52&gt;0,INDEX(Kalender!NE$81:NE$110,MAX(1,$F52))&gt;INDEX(Kalender!$B$81:$B$110,MAX(1,$F52)))),2,0))</f>
        <v>0</v>
      </c>
      <c r="NF52" s="5" t="n">
        <f aca="false">IF(Kalender!NF52&lt;&gt;1,0,IF(AND($B52&gt;0,INDEX(Kalender!NF$68:NF$77,MAX(1,$B52))&gt;INDEX(Kalender!$B$68:$B$77,MAX(1,$B52))),1,0)+IF(OR(AND($C52&gt;0,INDEX(Kalender!NF$81:NF$110,MAX(1,$C52))&gt;INDEX(Kalender!$B$81:$B$110,MAX(1,$C52))),AND($D52&gt;0,INDEX(Kalender!NF$81:NF$110,MAX(1,$D52))&gt;INDEX(Kalender!$B$81:$B$110,MAX(1,$D52))),AND($E52&gt;0,INDEX(Kalender!NF$81:NF$110,MAX(1,$E52))&gt;INDEX(Kalender!$B$81:$B$110,MAX(1,$E52))),AND($F52&gt;0,INDEX(Kalender!NF$81:NF$110,MAX(1,$F52))&gt;INDEX(Kalender!$B$81:$B$110,MAX(1,$F52)))),2,0))</f>
        <v>0</v>
      </c>
      <c r="NG52" s="5" t="n">
        <f aca="false">IF(Kalender!NG52&lt;&gt;1,0,IF(AND($B52&gt;0,INDEX(Kalender!NG$68:NG$77,MAX(1,$B52))&gt;INDEX(Kalender!$B$68:$B$77,MAX(1,$B52))),1,0)+IF(OR(AND($C52&gt;0,INDEX(Kalender!NG$81:NG$110,MAX(1,$C52))&gt;INDEX(Kalender!$B$81:$B$110,MAX(1,$C52))),AND($D52&gt;0,INDEX(Kalender!NG$81:NG$110,MAX(1,$D52))&gt;INDEX(Kalender!$B$81:$B$110,MAX(1,$D52))),AND($E52&gt;0,INDEX(Kalender!NG$81:NG$110,MAX(1,$E52))&gt;INDEX(Kalender!$B$81:$B$110,MAX(1,$E52))),AND($F52&gt;0,INDEX(Kalender!NG$81:NG$110,MAX(1,$F52))&gt;INDEX(Kalender!$B$81:$B$110,MAX(1,$F52)))),2,0))</f>
        <v>0</v>
      </c>
      <c r="NH52" s="5" t="n">
        <f aca="false">IF(Kalender!NH52&lt;&gt;1,0,IF(AND($B52&gt;0,INDEX(Kalender!NH$68:NH$77,MAX(1,$B52))&gt;INDEX(Kalender!$B$68:$B$77,MAX(1,$B52))),1,0)+IF(OR(AND($C52&gt;0,INDEX(Kalender!NH$81:NH$110,MAX(1,$C52))&gt;INDEX(Kalender!$B$81:$B$110,MAX(1,$C52))),AND($D52&gt;0,INDEX(Kalender!NH$81:NH$110,MAX(1,$D52))&gt;INDEX(Kalender!$B$81:$B$110,MAX(1,$D52))),AND($E52&gt;0,INDEX(Kalender!NH$81:NH$110,MAX(1,$E52))&gt;INDEX(Kalender!$B$81:$B$110,MAX(1,$E52))),AND($F52&gt;0,INDEX(Kalender!NH$81:NH$110,MAX(1,$F52))&gt;INDEX(Kalender!$B$81:$B$110,MAX(1,$F52)))),2,0))</f>
        <v>0</v>
      </c>
    </row>
    <row r="53" customFormat="false" ht="15" hidden="false" customHeight="false" outlineLevel="0" collapsed="false">
      <c r="A53" s="5" t="str">
        <f aca="false">Kalender!A53</f>
        <v/>
      </c>
      <c r="B53" s="5" t="n">
        <f aca="false">IFERROR(MATCH(Kalender!$B53,Kalender!$A$68:$A$77,0),0)</f>
        <v>5</v>
      </c>
      <c r="C53" s="5" t="n">
        <f aca="false">IF(Kalender!C53="",0,IFERROR(MATCH(Kalender!C53,Kalender!$A$81:$A$110,0),0))</f>
        <v>0</v>
      </c>
      <c r="D53" s="5" t="n">
        <f aca="false">IF(Kalender!D53="",0,IFERROR(MATCH(Kalender!D53,Kalender!$A$81:$A$110,0),0))</f>
        <v>0</v>
      </c>
      <c r="E53" s="5" t="n">
        <f aca="false">IF(Kalender!E53="",0,IFERROR(MATCH(Kalender!E53,Kalender!$A$81:$A$110,0),0))</f>
        <v>0</v>
      </c>
      <c r="F53" s="5" t="n">
        <f aca="false">IF(Kalender!F53="",0,IFERROR(MATCH(Kalender!F53,Kalender!$A$81:$A$110,0),0))</f>
        <v>0</v>
      </c>
      <c r="G53" s="5" t="n">
        <f aca="false">IF(Kalender!G53&lt;&gt;1,0,IF(AND($B53&gt;0,INDEX(Kalender!G$68:G$77,MAX(1,$B53))&gt;INDEX(Kalender!$B$68:$B$77,MAX(1,$B53))),1,0)+IF(OR(AND($C53&gt;0,INDEX(Kalender!G$81:G$110,MAX(1,$C53))&gt;INDEX(Kalender!$B$81:$B$110,MAX(1,$C53))),AND($D53&gt;0,INDEX(Kalender!G$81:G$110,MAX(1,$D53))&gt;INDEX(Kalender!$B$81:$B$110,MAX(1,$D53))),AND($E53&gt;0,INDEX(Kalender!G$81:G$110,MAX(1,$E53))&gt;INDEX(Kalender!$B$81:$B$110,MAX(1,$E53))),AND($F53&gt;0,INDEX(Kalender!G$81:G$110,MAX(1,$F53))&gt;INDEX(Kalender!$B$81:$B$110,MAX(1,$F53)))),2,0))</f>
        <v>0</v>
      </c>
      <c r="H53" s="5" t="n">
        <f aca="false">IF(Kalender!H53&lt;&gt;1,0,IF(AND($B53&gt;0,INDEX(Kalender!H$68:H$77,MAX(1,$B53))&gt;INDEX(Kalender!$B$68:$B$77,MAX(1,$B53))),1,0)+IF(OR(AND($C53&gt;0,INDEX(Kalender!H$81:H$110,MAX(1,$C53))&gt;INDEX(Kalender!$B$81:$B$110,MAX(1,$C53))),AND($D53&gt;0,INDEX(Kalender!H$81:H$110,MAX(1,$D53))&gt;INDEX(Kalender!$B$81:$B$110,MAX(1,$D53))),AND($E53&gt;0,INDEX(Kalender!H$81:H$110,MAX(1,$E53))&gt;INDEX(Kalender!$B$81:$B$110,MAX(1,$E53))),AND($F53&gt;0,INDEX(Kalender!H$81:H$110,MAX(1,$F53))&gt;INDEX(Kalender!$B$81:$B$110,MAX(1,$F53)))),2,0))</f>
        <v>0</v>
      </c>
      <c r="I53" s="5" t="n">
        <f aca="false">IF(Kalender!I53&lt;&gt;1,0,IF(AND($B53&gt;0,INDEX(Kalender!I$68:I$77,MAX(1,$B53))&gt;INDEX(Kalender!$B$68:$B$77,MAX(1,$B53))),1,0)+IF(OR(AND($C53&gt;0,INDEX(Kalender!I$81:I$110,MAX(1,$C53))&gt;INDEX(Kalender!$B$81:$B$110,MAX(1,$C53))),AND($D53&gt;0,INDEX(Kalender!I$81:I$110,MAX(1,$D53))&gt;INDEX(Kalender!$B$81:$B$110,MAX(1,$D53))),AND($E53&gt;0,INDEX(Kalender!I$81:I$110,MAX(1,$E53))&gt;INDEX(Kalender!$B$81:$B$110,MAX(1,$E53))),AND($F53&gt;0,INDEX(Kalender!I$81:I$110,MAX(1,$F53))&gt;INDEX(Kalender!$B$81:$B$110,MAX(1,$F53)))),2,0))</f>
        <v>0</v>
      </c>
      <c r="J53" s="5" t="n">
        <f aca="false">IF(Kalender!J53&lt;&gt;1,0,IF(AND($B53&gt;0,INDEX(Kalender!J$68:J$77,MAX(1,$B53))&gt;INDEX(Kalender!$B$68:$B$77,MAX(1,$B53))),1,0)+IF(OR(AND($C53&gt;0,INDEX(Kalender!J$81:J$110,MAX(1,$C53))&gt;INDEX(Kalender!$B$81:$B$110,MAX(1,$C53))),AND($D53&gt;0,INDEX(Kalender!J$81:J$110,MAX(1,$D53))&gt;INDEX(Kalender!$B$81:$B$110,MAX(1,$D53))),AND($E53&gt;0,INDEX(Kalender!J$81:J$110,MAX(1,$E53))&gt;INDEX(Kalender!$B$81:$B$110,MAX(1,$E53))),AND($F53&gt;0,INDEX(Kalender!J$81:J$110,MAX(1,$F53))&gt;INDEX(Kalender!$B$81:$B$110,MAX(1,$F53)))),2,0))</f>
        <v>0</v>
      </c>
      <c r="K53" s="5" t="n">
        <f aca="false">IF(Kalender!K53&lt;&gt;1,0,IF(AND($B53&gt;0,INDEX(Kalender!K$68:K$77,MAX(1,$B53))&gt;INDEX(Kalender!$B$68:$B$77,MAX(1,$B53))),1,0)+IF(OR(AND($C53&gt;0,INDEX(Kalender!K$81:K$110,MAX(1,$C53))&gt;INDEX(Kalender!$B$81:$B$110,MAX(1,$C53))),AND($D53&gt;0,INDEX(Kalender!K$81:K$110,MAX(1,$D53))&gt;INDEX(Kalender!$B$81:$B$110,MAX(1,$D53))),AND($E53&gt;0,INDEX(Kalender!K$81:K$110,MAX(1,$E53))&gt;INDEX(Kalender!$B$81:$B$110,MAX(1,$E53))),AND($F53&gt;0,INDEX(Kalender!K$81:K$110,MAX(1,$F53))&gt;INDEX(Kalender!$B$81:$B$110,MAX(1,$F53)))),2,0))</f>
        <v>0</v>
      </c>
      <c r="L53" s="5" t="n">
        <f aca="false">IF(Kalender!L53&lt;&gt;1,0,IF(AND($B53&gt;0,INDEX(Kalender!L$68:L$77,MAX(1,$B53))&gt;INDEX(Kalender!$B$68:$B$77,MAX(1,$B53))),1,0)+IF(OR(AND($C53&gt;0,INDEX(Kalender!L$81:L$110,MAX(1,$C53))&gt;INDEX(Kalender!$B$81:$B$110,MAX(1,$C53))),AND($D53&gt;0,INDEX(Kalender!L$81:L$110,MAX(1,$D53))&gt;INDEX(Kalender!$B$81:$B$110,MAX(1,$D53))),AND($E53&gt;0,INDEX(Kalender!L$81:L$110,MAX(1,$E53))&gt;INDEX(Kalender!$B$81:$B$110,MAX(1,$E53))),AND($F53&gt;0,INDEX(Kalender!L$81:L$110,MAX(1,$F53))&gt;INDEX(Kalender!$B$81:$B$110,MAX(1,$F53)))),2,0))</f>
        <v>0</v>
      </c>
      <c r="M53" s="5" t="n">
        <f aca="false">IF(Kalender!M53&lt;&gt;1,0,IF(AND($B53&gt;0,INDEX(Kalender!M$68:M$77,MAX(1,$B53))&gt;INDEX(Kalender!$B$68:$B$77,MAX(1,$B53))),1,0)+IF(OR(AND($C53&gt;0,INDEX(Kalender!M$81:M$110,MAX(1,$C53))&gt;INDEX(Kalender!$B$81:$B$110,MAX(1,$C53))),AND($D53&gt;0,INDEX(Kalender!M$81:M$110,MAX(1,$D53))&gt;INDEX(Kalender!$B$81:$B$110,MAX(1,$D53))),AND($E53&gt;0,INDEX(Kalender!M$81:M$110,MAX(1,$E53))&gt;INDEX(Kalender!$B$81:$B$110,MAX(1,$E53))),AND($F53&gt;0,INDEX(Kalender!M$81:M$110,MAX(1,$F53))&gt;INDEX(Kalender!$B$81:$B$110,MAX(1,$F53)))),2,0))</f>
        <v>0</v>
      </c>
      <c r="N53" s="5" t="n">
        <f aca="false">IF(Kalender!N53&lt;&gt;1,0,IF(AND($B53&gt;0,INDEX(Kalender!N$68:N$77,MAX(1,$B53))&gt;INDEX(Kalender!$B$68:$B$77,MAX(1,$B53))),1,0)+IF(OR(AND($C53&gt;0,INDEX(Kalender!N$81:N$110,MAX(1,$C53))&gt;INDEX(Kalender!$B$81:$B$110,MAX(1,$C53))),AND($D53&gt;0,INDEX(Kalender!N$81:N$110,MAX(1,$D53))&gt;INDEX(Kalender!$B$81:$B$110,MAX(1,$D53))),AND($E53&gt;0,INDEX(Kalender!N$81:N$110,MAX(1,$E53))&gt;INDEX(Kalender!$B$81:$B$110,MAX(1,$E53))),AND($F53&gt;0,INDEX(Kalender!N$81:N$110,MAX(1,$F53))&gt;INDEX(Kalender!$B$81:$B$110,MAX(1,$F53)))),2,0))</f>
        <v>0</v>
      </c>
      <c r="O53" s="5" t="n">
        <f aca="false">IF(Kalender!O53&lt;&gt;1,0,IF(AND($B53&gt;0,INDEX(Kalender!O$68:O$77,MAX(1,$B53))&gt;INDEX(Kalender!$B$68:$B$77,MAX(1,$B53))),1,0)+IF(OR(AND($C53&gt;0,INDEX(Kalender!O$81:O$110,MAX(1,$C53))&gt;INDEX(Kalender!$B$81:$B$110,MAX(1,$C53))),AND($D53&gt;0,INDEX(Kalender!O$81:O$110,MAX(1,$D53))&gt;INDEX(Kalender!$B$81:$B$110,MAX(1,$D53))),AND($E53&gt;0,INDEX(Kalender!O$81:O$110,MAX(1,$E53))&gt;INDEX(Kalender!$B$81:$B$110,MAX(1,$E53))),AND($F53&gt;0,INDEX(Kalender!O$81:O$110,MAX(1,$F53))&gt;INDEX(Kalender!$B$81:$B$110,MAX(1,$F53)))),2,0))</f>
        <v>0</v>
      </c>
      <c r="P53" s="5" t="n">
        <f aca="false">IF(Kalender!P53&lt;&gt;1,0,IF(AND($B53&gt;0,INDEX(Kalender!P$68:P$77,MAX(1,$B53))&gt;INDEX(Kalender!$B$68:$B$77,MAX(1,$B53))),1,0)+IF(OR(AND($C53&gt;0,INDEX(Kalender!P$81:P$110,MAX(1,$C53))&gt;INDEX(Kalender!$B$81:$B$110,MAX(1,$C53))),AND($D53&gt;0,INDEX(Kalender!P$81:P$110,MAX(1,$D53))&gt;INDEX(Kalender!$B$81:$B$110,MAX(1,$D53))),AND($E53&gt;0,INDEX(Kalender!P$81:P$110,MAX(1,$E53))&gt;INDEX(Kalender!$B$81:$B$110,MAX(1,$E53))),AND($F53&gt;0,INDEX(Kalender!P$81:P$110,MAX(1,$F53))&gt;INDEX(Kalender!$B$81:$B$110,MAX(1,$F53)))),2,0))</f>
        <v>0</v>
      </c>
      <c r="Q53" s="5" t="n">
        <f aca="false">IF(Kalender!Q53&lt;&gt;1,0,IF(AND($B53&gt;0,INDEX(Kalender!Q$68:Q$77,MAX(1,$B53))&gt;INDEX(Kalender!$B$68:$B$77,MAX(1,$B53))),1,0)+IF(OR(AND($C53&gt;0,INDEX(Kalender!Q$81:Q$110,MAX(1,$C53))&gt;INDEX(Kalender!$B$81:$B$110,MAX(1,$C53))),AND($D53&gt;0,INDEX(Kalender!Q$81:Q$110,MAX(1,$D53))&gt;INDEX(Kalender!$B$81:$B$110,MAX(1,$D53))),AND($E53&gt;0,INDEX(Kalender!Q$81:Q$110,MAX(1,$E53))&gt;INDEX(Kalender!$B$81:$B$110,MAX(1,$E53))),AND($F53&gt;0,INDEX(Kalender!Q$81:Q$110,MAX(1,$F53))&gt;INDEX(Kalender!$B$81:$B$110,MAX(1,$F53)))),2,0))</f>
        <v>0</v>
      </c>
      <c r="R53" s="5" t="n">
        <f aca="false">IF(Kalender!R53&lt;&gt;1,0,IF(AND($B53&gt;0,INDEX(Kalender!R$68:R$77,MAX(1,$B53))&gt;INDEX(Kalender!$B$68:$B$77,MAX(1,$B53))),1,0)+IF(OR(AND($C53&gt;0,INDEX(Kalender!R$81:R$110,MAX(1,$C53))&gt;INDEX(Kalender!$B$81:$B$110,MAX(1,$C53))),AND($D53&gt;0,INDEX(Kalender!R$81:R$110,MAX(1,$D53))&gt;INDEX(Kalender!$B$81:$B$110,MAX(1,$D53))),AND($E53&gt;0,INDEX(Kalender!R$81:R$110,MAX(1,$E53))&gt;INDEX(Kalender!$B$81:$B$110,MAX(1,$E53))),AND($F53&gt;0,INDEX(Kalender!R$81:R$110,MAX(1,$F53))&gt;INDEX(Kalender!$B$81:$B$110,MAX(1,$F53)))),2,0))</f>
        <v>0</v>
      </c>
      <c r="S53" s="5" t="n">
        <f aca="false">IF(Kalender!S53&lt;&gt;1,0,IF(AND($B53&gt;0,INDEX(Kalender!S$68:S$77,MAX(1,$B53))&gt;INDEX(Kalender!$B$68:$B$77,MAX(1,$B53))),1,0)+IF(OR(AND($C53&gt;0,INDEX(Kalender!S$81:S$110,MAX(1,$C53))&gt;INDEX(Kalender!$B$81:$B$110,MAX(1,$C53))),AND($D53&gt;0,INDEX(Kalender!S$81:S$110,MAX(1,$D53))&gt;INDEX(Kalender!$B$81:$B$110,MAX(1,$D53))),AND($E53&gt;0,INDEX(Kalender!S$81:S$110,MAX(1,$E53))&gt;INDEX(Kalender!$B$81:$B$110,MAX(1,$E53))),AND($F53&gt;0,INDEX(Kalender!S$81:S$110,MAX(1,$F53))&gt;INDEX(Kalender!$B$81:$B$110,MAX(1,$F53)))),2,0))</f>
        <v>0</v>
      </c>
      <c r="T53" s="5" t="n">
        <f aca="false">IF(Kalender!T53&lt;&gt;1,0,IF(AND($B53&gt;0,INDEX(Kalender!T$68:T$77,MAX(1,$B53))&gt;INDEX(Kalender!$B$68:$B$77,MAX(1,$B53))),1,0)+IF(OR(AND($C53&gt;0,INDEX(Kalender!T$81:T$110,MAX(1,$C53))&gt;INDEX(Kalender!$B$81:$B$110,MAX(1,$C53))),AND($D53&gt;0,INDEX(Kalender!T$81:T$110,MAX(1,$D53))&gt;INDEX(Kalender!$B$81:$B$110,MAX(1,$D53))),AND($E53&gt;0,INDEX(Kalender!T$81:T$110,MAX(1,$E53))&gt;INDEX(Kalender!$B$81:$B$110,MAX(1,$E53))),AND($F53&gt;0,INDEX(Kalender!T$81:T$110,MAX(1,$F53))&gt;INDEX(Kalender!$B$81:$B$110,MAX(1,$F53)))),2,0))</f>
        <v>0</v>
      </c>
      <c r="U53" s="5" t="n">
        <f aca="false">IF(Kalender!U53&lt;&gt;1,0,IF(AND($B53&gt;0,INDEX(Kalender!U$68:U$77,MAX(1,$B53))&gt;INDEX(Kalender!$B$68:$B$77,MAX(1,$B53))),1,0)+IF(OR(AND($C53&gt;0,INDEX(Kalender!U$81:U$110,MAX(1,$C53))&gt;INDEX(Kalender!$B$81:$B$110,MAX(1,$C53))),AND($D53&gt;0,INDEX(Kalender!U$81:U$110,MAX(1,$D53))&gt;INDEX(Kalender!$B$81:$B$110,MAX(1,$D53))),AND($E53&gt;0,INDEX(Kalender!U$81:U$110,MAX(1,$E53))&gt;INDEX(Kalender!$B$81:$B$110,MAX(1,$E53))),AND($F53&gt;0,INDEX(Kalender!U$81:U$110,MAX(1,$F53))&gt;INDEX(Kalender!$B$81:$B$110,MAX(1,$F53)))),2,0))</f>
        <v>0</v>
      </c>
      <c r="V53" s="5" t="n">
        <f aca="false">IF(Kalender!V53&lt;&gt;1,0,IF(AND($B53&gt;0,INDEX(Kalender!V$68:V$77,MAX(1,$B53))&gt;INDEX(Kalender!$B$68:$B$77,MAX(1,$B53))),1,0)+IF(OR(AND($C53&gt;0,INDEX(Kalender!V$81:V$110,MAX(1,$C53))&gt;INDEX(Kalender!$B$81:$B$110,MAX(1,$C53))),AND($D53&gt;0,INDEX(Kalender!V$81:V$110,MAX(1,$D53))&gt;INDEX(Kalender!$B$81:$B$110,MAX(1,$D53))),AND($E53&gt;0,INDEX(Kalender!V$81:V$110,MAX(1,$E53))&gt;INDEX(Kalender!$B$81:$B$110,MAX(1,$E53))),AND($F53&gt;0,INDEX(Kalender!V$81:V$110,MAX(1,$F53))&gt;INDEX(Kalender!$B$81:$B$110,MAX(1,$F53)))),2,0))</f>
        <v>0</v>
      </c>
      <c r="W53" s="5" t="n">
        <f aca="false">IF(Kalender!W53&lt;&gt;1,0,IF(AND($B53&gt;0,INDEX(Kalender!W$68:W$77,MAX(1,$B53))&gt;INDEX(Kalender!$B$68:$B$77,MAX(1,$B53))),1,0)+IF(OR(AND($C53&gt;0,INDEX(Kalender!W$81:W$110,MAX(1,$C53))&gt;INDEX(Kalender!$B$81:$B$110,MAX(1,$C53))),AND($D53&gt;0,INDEX(Kalender!W$81:W$110,MAX(1,$D53))&gt;INDEX(Kalender!$B$81:$B$110,MAX(1,$D53))),AND($E53&gt;0,INDEX(Kalender!W$81:W$110,MAX(1,$E53))&gt;INDEX(Kalender!$B$81:$B$110,MAX(1,$E53))),AND($F53&gt;0,INDEX(Kalender!W$81:W$110,MAX(1,$F53))&gt;INDEX(Kalender!$B$81:$B$110,MAX(1,$F53)))),2,0))</f>
        <v>0</v>
      </c>
      <c r="X53" s="5" t="n">
        <f aca="false">IF(Kalender!X53&lt;&gt;1,0,IF(AND($B53&gt;0,INDEX(Kalender!X$68:X$77,MAX(1,$B53))&gt;INDEX(Kalender!$B$68:$B$77,MAX(1,$B53))),1,0)+IF(OR(AND($C53&gt;0,INDEX(Kalender!X$81:X$110,MAX(1,$C53))&gt;INDEX(Kalender!$B$81:$B$110,MAX(1,$C53))),AND($D53&gt;0,INDEX(Kalender!X$81:X$110,MAX(1,$D53))&gt;INDEX(Kalender!$B$81:$B$110,MAX(1,$D53))),AND($E53&gt;0,INDEX(Kalender!X$81:X$110,MAX(1,$E53))&gt;INDEX(Kalender!$B$81:$B$110,MAX(1,$E53))),AND($F53&gt;0,INDEX(Kalender!X$81:X$110,MAX(1,$F53))&gt;INDEX(Kalender!$B$81:$B$110,MAX(1,$F53)))),2,0))</f>
        <v>0</v>
      </c>
      <c r="Y53" s="5" t="n">
        <f aca="false">IF(Kalender!Y53&lt;&gt;1,0,IF(AND($B53&gt;0,INDEX(Kalender!Y$68:Y$77,MAX(1,$B53))&gt;INDEX(Kalender!$B$68:$B$77,MAX(1,$B53))),1,0)+IF(OR(AND($C53&gt;0,INDEX(Kalender!Y$81:Y$110,MAX(1,$C53))&gt;INDEX(Kalender!$B$81:$B$110,MAX(1,$C53))),AND($D53&gt;0,INDEX(Kalender!Y$81:Y$110,MAX(1,$D53))&gt;INDEX(Kalender!$B$81:$B$110,MAX(1,$D53))),AND($E53&gt;0,INDEX(Kalender!Y$81:Y$110,MAX(1,$E53))&gt;INDEX(Kalender!$B$81:$B$110,MAX(1,$E53))),AND($F53&gt;0,INDEX(Kalender!Y$81:Y$110,MAX(1,$F53))&gt;INDEX(Kalender!$B$81:$B$110,MAX(1,$F53)))),2,0))</f>
        <v>0</v>
      </c>
      <c r="Z53" s="5" t="n">
        <f aca="false">IF(Kalender!Z53&lt;&gt;1,0,IF(AND($B53&gt;0,INDEX(Kalender!Z$68:Z$77,MAX(1,$B53))&gt;INDEX(Kalender!$B$68:$B$77,MAX(1,$B53))),1,0)+IF(OR(AND($C53&gt;0,INDEX(Kalender!Z$81:Z$110,MAX(1,$C53))&gt;INDEX(Kalender!$B$81:$B$110,MAX(1,$C53))),AND($D53&gt;0,INDEX(Kalender!Z$81:Z$110,MAX(1,$D53))&gt;INDEX(Kalender!$B$81:$B$110,MAX(1,$D53))),AND($E53&gt;0,INDEX(Kalender!Z$81:Z$110,MAX(1,$E53))&gt;INDEX(Kalender!$B$81:$B$110,MAX(1,$E53))),AND($F53&gt;0,INDEX(Kalender!Z$81:Z$110,MAX(1,$F53))&gt;INDEX(Kalender!$B$81:$B$110,MAX(1,$F53)))),2,0))</f>
        <v>0</v>
      </c>
      <c r="AA53" s="5" t="n">
        <f aca="false">IF(Kalender!AA53&lt;&gt;1,0,IF(AND($B53&gt;0,INDEX(Kalender!AA$68:AA$77,MAX(1,$B53))&gt;INDEX(Kalender!$B$68:$B$77,MAX(1,$B53))),1,0)+IF(OR(AND($C53&gt;0,INDEX(Kalender!AA$81:AA$110,MAX(1,$C53))&gt;INDEX(Kalender!$B$81:$B$110,MAX(1,$C53))),AND($D53&gt;0,INDEX(Kalender!AA$81:AA$110,MAX(1,$D53))&gt;INDEX(Kalender!$B$81:$B$110,MAX(1,$D53))),AND($E53&gt;0,INDEX(Kalender!AA$81:AA$110,MAX(1,$E53))&gt;INDEX(Kalender!$B$81:$B$110,MAX(1,$E53))),AND($F53&gt;0,INDEX(Kalender!AA$81:AA$110,MAX(1,$F53))&gt;INDEX(Kalender!$B$81:$B$110,MAX(1,$F53)))),2,0))</f>
        <v>0</v>
      </c>
      <c r="AB53" s="5" t="n">
        <f aca="false">IF(Kalender!AB53&lt;&gt;1,0,IF(AND($B53&gt;0,INDEX(Kalender!AB$68:AB$77,MAX(1,$B53))&gt;INDEX(Kalender!$B$68:$B$77,MAX(1,$B53))),1,0)+IF(OR(AND($C53&gt;0,INDEX(Kalender!AB$81:AB$110,MAX(1,$C53))&gt;INDEX(Kalender!$B$81:$B$110,MAX(1,$C53))),AND($D53&gt;0,INDEX(Kalender!AB$81:AB$110,MAX(1,$D53))&gt;INDEX(Kalender!$B$81:$B$110,MAX(1,$D53))),AND($E53&gt;0,INDEX(Kalender!AB$81:AB$110,MAX(1,$E53))&gt;INDEX(Kalender!$B$81:$B$110,MAX(1,$E53))),AND($F53&gt;0,INDEX(Kalender!AB$81:AB$110,MAX(1,$F53))&gt;INDEX(Kalender!$B$81:$B$110,MAX(1,$F53)))),2,0))</f>
        <v>0</v>
      </c>
      <c r="AC53" s="5" t="n">
        <f aca="false">IF(Kalender!AC53&lt;&gt;1,0,IF(AND($B53&gt;0,INDEX(Kalender!AC$68:AC$77,MAX(1,$B53))&gt;INDEX(Kalender!$B$68:$B$77,MAX(1,$B53))),1,0)+IF(OR(AND($C53&gt;0,INDEX(Kalender!AC$81:AC$110,MAX(1,$C53))&gt;INDEX(Kalender!$B$81:$B$110,MAX(1,$C53))),AND($D53&gt;0,INDEX(Kalender!AC$81:AC$110,MAX(1,$D53))&gt;INDEX(Kalender!$B$81:$B$110,MAX(1,$D53))),AND($E53&gt;0,INDEX(Kalender!AC$81:AC$110,MAX(1,$E53))&gt;INDEX(Kalender!$B$81:$B$110,MAX(1,$E53))),AND($F53&gt;0,INDEX(Kalender!AC$81:AC$110,MAX(1,$F53))&gt;INDEX(Kalender!$B$81:$B$110,MAX(1,$F53)))),2,0))</f>
        <v>0</v>
      </c>
      <c r="AD53" s="5" t="n">
        <f aca="false">IF(Kalender!AD53&lt;&gt;1,0,IF(AND($B53&gt;0,INDEX(Kalender!AD$68:AD$77,MAX(1,$B53))&gt;INDEX(Kalender!$B$68:$B$77,MAX(1,$B53))),1,0)+IF(OR(AND($C53&gt;0,INDEX(Kalender!AD$81:AD$110,MAX(1,$C53))&gt;INDEX(Kalender!$B$81:$B$110,MAX(1,$C53))),AND($D53&gt;0,INDEX(Kalender!AD$81:AD$110,MAX(1,$D53))&gt;INDEX(Kalender!$B$81:$B$110,MAX(1,$D53))),AND($E53&gt;0,INDEX(Kalender!AD$81:AD$110,MAX(1,$E53))&gt;INDEX(Kalender!$B$81:$B$110,MAX(1,$E53))),AND($F53&gt;0,INDEX(Kalender!AD$81:AD$110,MAX(1,$F53))&gt;INDEX(Kalender!$B$81:$B$110,MAX(1,$F53)))),2,0))</f>
        <v>0</v>
      </c>
      <c r="AE53" s="5" t="n">
        <f aca="false">IF(Kalender!AE53&lt;&gt;1,0,IF(AND($B53&gt;0,INDEX(Kalender!AE$68:AE$77,MAX(1,$B53))&gt;INDEX(Kalender!$B$68:$B$77,MAX(1,$B53))),1,0)+IF(OR(AND($C53&gt;0,INDEX(Kalender!AE$81:AE$110,MAX(1,$C53))&gt;INDEX(Kalender!$B$81:$B$110,MAX(1,$C53))),AND($D53&gt;0,INDEX(Kalender!AE$81:AE$110,MAX(1,$D53))&gt;INDEX(Kalender!$B$81:$B$110,MAX(1,$D53))),AND($E53&gt;0,INDEX(Kalender!AE$81:AE$110,MAX(1,$E53))&gt;INDEX(Kalender!$B$81:$B$110,MAX(1,$E53))),AND($F53&gt;0,INDEX(Kalender!AE$81:AE$110,MAX(1,$F53))&gt;INDEX(Kalender!$B$81:$B$110,MAX(1,$F53)))),2,0))</f>
        <v>0</v>
      </c>
      <c r="AF53" s="5" t="n">
        <f aca="false">IF(Kalender!AF53&lt;&gt;1,0,IF(AND($B53&gt;0,INDEX(Kalender!AF$68:AF$77,MAX(1,$B53))&gt;INDEX(Kalender!$B$68:$B$77,MAX(1,$B53))),1,0)+IF(OR(AND($C53&gt;0,INDEX(Kalender!AF$81:AF$110,MAX(1,$C53))&gt;INDEX(Kalender!$B$81:$B$110,MAX(1,$C53))),AND($D53&gt;0,INDEX(Kalender!AF$81:AF$110,MAX(1,$D53))&gt;INDEX(Kalender!$B$81:$B$110,MAX(1,$D53))),AND($E53&gt;0,INDEX(Kalender!AF$81:AF$110,MAX(1,$E53))&gt;INDEX(Kalender!$B$81:$B$110,MAX(1,$E53))),AND($F53&gt;0,INDEX(Kalender!AF$81:AF$110,MAX(1,$F53))&gt;INDEX(Kalender!$B$81:$B$110,MAX(1,$F53)))),2,0))</f>
        <v>0</v>
      </c>
      <c r="AG53" s="5" t="n">
        <f aca="false">IF(Kalender!AG53&lt;&gt;1,0,IF(AND($B53&gt;0,INDEX(Kalender!AG$68:AG$77,MAX(1,$B53))&gt;INDEX(Kalender!$B$68:$B$77,MAX(1,$B53))),1,0)+IF(OR(AND($C53&gt;0,INDEX(Kalender!AG$81:AG$110,MAX(1,$C53))&gt;INDEX(Kalender!$B$81:$B$110,MAX(1,$C53))),AND($D53&gt;0,INDEX(Kalender!AG$81:AG$110,MAX(1,$D53))&gt;INDEX(Kalender!$B$81:$B$110,MAX(1,$D53))),AND($E53&gt;0,INDEX(Kalender!AG$81:AG$110,MAX(1,$E53))&gt;INDEX(Kalender!$B$81:$B$110,MAX(1,$E53))),AND($F53&gt;0,INDEX(Kalender!AG$81:AG$110,MAX(1,$F53))&gt;INDEX(Kalender!$B$81:$B$110,MAX(1,$F53)))),2,0))</f>
        <v>0</v>
      </c>
      <c r="AH53" s="5" t="n">
        <f aca="false">IF(Kalender!AH53&lt;&gt;1,0,IF(AND($B53&gt;0,INDEX(Kalender!AH$68:AH$77,MAX(1,$B53))&gt;INDEX(Kalender!$B$68:$B$77,MAX(1,$B53))),1,0)+IF(OR(AND($C53&gt;0,INDEX(Kalender!AH$81:AH$110,MAX(1,$C53))&gt;INDEX(Kalender!$B$81:$B$110,MAX(1,$C53))),AND($D53&gt;0,INDEX(Kalender!AH$81:AH$110,MAX(1,$D53))&gt;INDEX(Kalender!$B$81:$B$110,MAX(1,$D53))),AND($E53&gt;0,INDEX(Kalender!AH$81:AH$110,MAX(1,$E53))&gt;INDEX(Kalender!$B$81:$B$110,MAX(1,$E53))),AND($F53&gt;0,INDEX(Kalender!AH$81:AH$110,MAX(1,$F53))&gt;INDEX(Kalender!$B$81:$B$110,MAX(1,$F53)))),2,0))</f>
        <v>0</v>
      </c>
      <c r="AI53" s="5" t="n">
        <f aca="false">IF(Kalender!AI53&lt;&gt;1,0,IF(AND($B53&gt;0,INDEX(Kalender!AI$68:AI$77,MAX(1,$B53))&gt;INDEX(Kalender!$B$68:$B$77,MAX(1,$B53))),1,0)+IF(OR(AND($C53&gt;0,INDEX(Kalender!AI$81:AI$110,MAX(1,$C53))&gt;INDEX(Kalender!$B$81:$B$110,MAX(1,$C53))),AND($D53&gt;0,INDEX(Kalender!AI$81:AI$110,MAX(1,$D53))&gt;INDEX(Kalender!$B$81:$B$110,MAX(1,$D53))),AND($E53&gt;0,INDEX(Kalender!AI$81:AI$110,MAX(1,$E53))&gt;INDEX(Kalender!$B$81:$B$110,MAX(1,$E53))),AND($F53&gt;0,INDEX(Kalender!AI$81:AI$110,MAX(1,$F53))&gt;INDEX(Kalender!$B$81:$B$110,MAX(1,$F53)))),2,0))</f>
        <v>0</v>
      </c>
      <c r="AJ53" s="5" t="n">
        <f aca="false">IF(Kalender!AJ53&lt;&gt;1,0,IF(AND($B53&gt;0,INDEX(Kalender!AJ$68:AJ$77,MAX(1,$B53))&gt;INDEX(Kalender!$B$68:$B$77,MAX(1,$B53))),1,0)+IF(OR(AND($C53&gt;0,INDEX(Kalender!AJ$81:AJ$110,MAX(1,$C53))&gt;INDEX(Kalender!$B$81:$B$110,MAX(1,$C53))),AND($D53&gt;0,INDEX(Kalender!AJ$81:AJ$110,MAX(1,$D53))&gt;INDEX(Kalender!$B$81:$B$110,MAX(1,$D53))),AND($E53&gt;0,INDEX(Kalender!AJ$81:AJ$110,MAX(1,$E53))&gt;INDEX(Kalender!$B$81:$B$110,MAX(1,$E53))),AND($F53&gt;0,INDEX(Kalender!AJ$81:AJ$110,MAX(1,$F53))&gt;INDEX(Kalender!$B$81:$B$110,MAX(1,$F53)))),2,0))</f>
        <v>0</v>
      </c>
      <c r="AK53" s="5" t="n">
        <f aca="false">IF(Kalender!AK53&lt;&gt;1,0,IF(AND($B53&gt;0,INDEX(Kalender!AK$68:AK$77,MAX(1,$B53))&gt;INDEX(Kalender!$B$68:$B$77,MAX(1,$B53))),1,0)+IF(OR(AND($C53&gt;0,INDEX(Kalender!AK$81:AK$110,MAX(1,$C53))&gt;INDEX(Kalender!$B$81:$B$110,MAX(1,$C53))),AND($D53&gt;0,INDEX(Kalender!AK$81:AK$110,MAX(1,$D53))&gt;INDEX(Kalender!$B$81:$B$110,MAX(1,$D53))),AND($E53&gt;0,INDEX(Kalender!AK$81:AK$110,MAX(1,$E53))&gt;INDEX(Kalender!$B$81:$B$110,MAX(1,$E53))),AND($F53&gt;0,INDEX(Kalender!AK$81:AK$110,MAX(1,$F53))&gt;INDEX(Kalender!$B$81:$B$110,MAX(1,$F53)))),2,0))</f>
        <v>0</v>
      </c>
      <c r="AL53" s="5" t="n">
        <f aca="false">IF(Kalender!AL53&lt;&gt;1,0,IF(AND($B53&gt;0,INDEX(Kalender!AL$68:AL$77,MAX(1,$B53))&gt;INDEX(Kalender!$B$68:$B$77,MAX(1,$B53))),1,0)+IF(OR(AND($C53&gt;0,INDEX(Kalender!AL$81:AL$110,MAX(1,$C53))&gt;INDEX(Kalender!$B$81:$B$110,MAX(1,$C53))),AND($D53&gt;0,INDEX(Kalender!AL$81:AL$110,MAX(1,$D53))&gt;INDEX(Kalender!$B$81:$B$110,MAX(1,$D53))),AND($E53&gt;0,INDEX(Kalender!AL$81:AL$110,MAX(1,$E53))&gt;INDEX(Kalender!$B$81:$B$110,MAX(1,$E53))),AND($F53&gt;0,INDEX(Kalender!AL$81:AL$110,MAX(1,$F53))&gt;INDEX(Kalender!$B$81:$B$110,MAX(1,$F53)))),2,0))</f>
        <v>0</v>
      </c>
      <c r="AM53" s="5" t="n">
        <f aca="false">IF(Kalender!AM53&lt;&gt;1,0,IF(AND($B53&gt;0,INDEX(Kalender!AM$68:AM$77,MAX(1,$B53))&gt;INDEX(Kalender!$B$68:$B$77,MAX(1,$B53))),1,0)+IF(OR(AND($C53&gt;0,INDEX(Kalender!AM$81:AM$110,MAX(1,$C53))&gt;INDEX(Kalender!$B$81:$B$110,MAX(1,$C53))),AND($D53&gt;0,INDEX(Kalender!AM$81:AM$110,MAX(1,$D53))&gt;INDEX(Kalender!$B$81:$B$110,MAX(1,$D53))),AND($E53&gt;0,INDEX(Kalender!AM$81:AM$110,MAX(1,$E53))&gt;INDEX(Kalender!$B$81:$B$110,MAX(1,$E53))),AND($F53&gt;0,INDEX(Kalender!AM$81:AM$110,MAX(1,$F53))&gt;INDEX(Kalender!$B$81:$B$110,MAX(1,$F53)))),2,0))</f>
        <v>0</v>
      </c>
      <c r="AN53" s="5" t="n">
        <f aca="false">IF(Kalender!AN53&lt;&gt;1,0,IF(AND($B53&gt;0,INDEX(Kalender!AN$68:AN$77,MAX(1,$B53))&gt;INDEX(Kalender!$B$68:$B$77,MAX(1,$B53))),1,0)+IF(OR(AND($C53&gt;0,INDEX(Kalender!AN$81:AN$110,MAX(1,$C53))&gt;INDEX(Kalender!$B$81:$B$110,MAX(1,$C53))),AND($D53&gt;0,INDEX(Kalender!AN$81:AN$110,MAX(1,$D53))&gt;INDEX(Kalender!$B$81:$B$110,MAX(1,$D53))),AND($E53&gt;0,INDEX(Kalender!AN$81:AN$110,MAX(1,$E53))&gt;INDEX(Kalender!$B$81:$B$110,MAX(1,$E53))),AND($F53&gt;0,INDEX(Kalender!AN$81:AN$110,MAX(1,$F53))&gt;INDEX(Kalender!$B$81:$B$110,MAX(1,$F53)))),2,0))</f>
        <v>0</v>
      </c>
      <c r="AO53" s="5" t="n">
        <f aca="false">IF(Kalender!AO53&lt;&gt;1,0,IF(AND($B53&gt;0,INDEX(Kalender!AO$68:AO$77,MAX(1,$B53))&gt;INDEX(Kalender!$B$68:$B$77,MAX(1,$B53))),1,0)+IF(OR(AND($C53&gt;0,INDEX(Kalender!AO$81:AO$110,MAX(1,$C53))&gt;INDEX(Kalender!$B$81:$B$110,MAX(1,$C53))),AND($D53&gt;0,INDEX(Kalender!AO$81:AO$110,MAX(1,$D53))&gt;INDEX(Kalender!$B$81:$B$110,MAX(1,$D53))),AND($E53&gt;0,INDEX(Kalender!AO$81:AO$110,MAX(1,$E53))&gt;INDEX(Kalender!$B$81:$B$110,MAX(1,$E53))),AND($F53&gt;0,INDEX(Kalender!AO$81:AO$110,MAX(1,$F53))&gt;INDEX(Kalender!$B$81:$B$110,MAX(1,$F53)))),2,0))</f>
        <v>0</v>
      </c>
      <c r="AP53" s="5" t="n">
        <f aca="false">IF(Kalender!AP53&lt;&gt;1,0,IF(AND($B53&gt;0,INDEX(Kalender!AP$68:AP$77,MAX(1,$B53))&gt;INDEX(Kalender!$B$68:$B$77,MAX(1,$B53))),1,0)+IF(OR(AND($C53&gt;0,INDEX(Kalender!AP$81:AP$110,MAX(1,$C53))&gt;INDEX(Kalender!$B$81:$B$110,MAX(1,$C53))),AND($D53&gt;0,INDEX(Kalender!AP$81:AP$110,MAX(1,$D53))&gt;INDEX(Kalender!$B$81:$B$110,MAX(1,$D53))),AND($E53&gt;0,INDEX(Kalender!AP$81:AP$110,MAX(1,$E53))&gt;INDEX(Kalender!$B$81:$B$110,MAX(1,$E53))),AND($F53&gt;0,INDEX(Kalender!AP$81:AP$110,MAX(1,$F53))&gt;INDEX(Kalender!$B$81:$B$110,MAX(1,$F53)))),2,0))</f>
        <v>0</v>
      </c>
      <c r="AQ53" s="5" t="n">
        <f aca="false">IF(Kalender!AQ53&lt;&gt;1,0,IF(AND($B53&gt;0,INDEX(Kalender!AQ$68:AQ$77,MAX(1,$B53))&gt;INDEX(Kalender!$B$68:$B$77,MAX(1,$B53))),1,0)+IF(OR(AND($C53&gt;0,INDEX(Kalender!AQ$81:AQ$110,MAX(1,$C53))&gt;INDEX(Kalender!$B$81:$B$110,MAX(1,$C53))),AND($D53&gt;0,INDEX(Kalender!AQ$81:AQ$110,MAX(1,$D53))&gt;INDEX(Kalender!$B$81:$B$110,MAX(1,$D53))),AND($E53&gt;0,INDEX(Kalender!AQ$81:AQ$110,MAX(1,$E53))&gt;INDEX(Kalender!$B$81:$B$110,MAX(1,$E53))),AND($F53&gt;0,INDEX(Kalender!AQ$81:AQ$110,MAX(1,$F53))&gt;INDEX(Kalender!$B$81:$B$110,MAX(1,$F53)))),2,0))</f>
        <v>0</v>
      </c>
      <c r="AR53" s="5" t="n">
        <f aca="false">IF(Kalender!AR53&lt;&gt;1,0,IF(AND($B53&gt;0,INDEX(Kalender!AR$68:AR$77,MAX(1,$B53))&gt;INDEX(Kalender!$B$68:$B$77,MAX(1,$B53))),1,0)+IF(OR(AND($C53&gt;0,INDEX(Kalender!AR$81:AR$110,MAX(1,$C53))&gt;INDEX(Kalender!$B$81:$B$110,MAX(1,$C53))),AND($D53&gt;0,INDEX(Kalender!AR$81:AR$110,MAX(1,$D53))&gt;INDEX(Kalender!$B$81:$B$110,MAX(1,$D53))),AND($E53&gt;0,INDEX(Kalender!AR$81:AR$110,MAX(1,$E53))&gt;INDEX(Kalender!$B$81:$B$110,MAX(1,$E53))),AND($F53&gt;0,INDEX(Kalender!AR$81:AR$110,MAX(1,$F53))&gt;INDEX(Kalender!$B$81:$B$110,MAX(1,$F53)))),2,0))</f>
        <v>0</v>
      </c>
      <c r="AS53" s="5" t="n">
        <f aca="false">IF(Kalender!AS53&lt;&gt;1,0,IF(AND($B53&gt;0,INDEX(Kalender!AS$68:AS$77,MAX(1,$B53))&gt;INDEX(Kalender!$B$68:$B$77,MAX(1,$B53))),1,0)+IF(OR(AND($C53&gt;0,INDEX(Kalender!AS$81:AS$110,MAX(1,$C53))&gt;INDEX(Kalender!$B$81:$B$110,MAX(1,$C53))),AND($D53&gt;0,INDEX(Kalender!AS$81:AS$110,MAX(1,$D53))&gt;INDEX(Kalender!$B$81:$B$110,MAX(1,$D53))),AND($E53&gt;0,INDEX(Kalender!AS$81:AS$110,MAX(1,$E53))&gt;INDEX(Kalender!$B$81:$B$110,MAX(1,$E53))),AND($F53&gt;0,INDEX(Kalender!AS$81:AS$110,MAX(1,$F53))&gt;INDEX(Kalender!$B$81:$B$110,MAX(1,$F53)))),2,0))</f>
        <v>0</v>
      </c>
      <c r="AT53" s="5" t="n">
        <f aca="false">IF(Kalender!AT53&lt;&gt;1,0,IF(AND($B53&gt;0,INDEX(Kalender!AT$68:AT$77,MAX(1,$B53))&gt;INDEX(Kalender!$B$68:$B$77,MAX(1,$B53))),1,0)+IF(OR(AND($C53&gt;0,INDEX(Kalender!AT$81:AT$110,MAX(1,$C53))&gt;INDEX(Kalender!$B$81:$B$110,MAX(1,$C53))),AND($D53&gt;0,INDEX(Kalender!AT$81:AT$110,MAX(1,$D53))&gt;INDEX(Kalender!$B$81:$B$110,MAX(1,$D53))),AND($E53&gt;0,INDEX(Kalender!AT$81:AT$110,MAX(1,$E53))&gt;INDEX(Kalender!$B$81:$B$110,MAX(1,$E53))),AND($F53&gt;0,INDEX(Kalender!AT$81:AT$110,MAX(1,$F53))&gt;INDEX(Kalender!$B$81:$B$110,MAX(1,$F53)))),2,0))</f>
        <v>0</v>
      </c>
      <c r="AU53" s="5" t="n">
        <f aca="false">IF(Kalender!AU53&lt;&gt;1,0,IF(AND($B53&gt;0,INDEX(Kalender!AU$68:AU$77,MAX(1,$B53))&gt;INDEX(Kalender!$B$68:$B$77,MAX(1,$B53))),1,0)+IF(OR(AND($C53&gt;0,INDEX(Kalender!AU$81:AU$110,MAX(1,$C53))&gt;INDEX(Kalender!$B$81:$B$110,MAX(1,$C53))),AND($D53&gt;0,INDEX(Kalender!AU$81:AU$110,MAX(1,$D53))&gt;INDEX(Kalender!$B$81:$B$110,MAX(1,$D53))),AND($E53&gt;0,INDEX(Kalender!AU$81:AU$110,MAX(1,$E53))&gt;INDEX(Kalender!$B$81:$B$110,MAX(1,$E53))),AND($F53&gt;0,INDEX(Kalender!AU$81:AU$110,MAX(1,$F53))&gt;INDEX(Kalender!$B$81:$B$110,MAX(1,$F53)))),2,0))</f>
        <v>0</v>
      </c>
      <c r="AV53" s="5" t="n">
        <f aca="false">IF(Kalender!AV53&lt;&gt;1,0,IF(AND($B53&gt;0,INDEX(Kalender!AV$68:AV$77,MAX(1,$B53))&gt;INDEX(Kalender!$B$68:$B$77,MAX(1,$B53))),1,0)+IF(OR(AND($C53&gt;0,INDEX(Kalender!AV$81:AV$110,MAX(1,$C53))&gt;INDEX(Kalender!$B$81:$B$110,MAX(1,$C53))),AND($D53&gt;0,INDEX(Kalender!AV$81:AV$110,MAX(1,$D53))&gt;INDEX(Kalender!$B$81:$B$110,MAX(1,$D53))),AND($E53&gt;0,INDEX(Kalender!AV$81:AV$110,MAX(1,$E53))&gt;INDEX(Kalender!$B$81:$B$110,MAX(1,$E53))),AND($F53&gt;0,INDEX(Kalender!AV$81:AV$110,MAX(1,$F53))&gt;INDEX(Kalender!$B$81:$B$110,MAX(1,$F53)))),2,0))</f>
        <v>0</v>
      </c>
      <c r="AW53" s="5" t="n">
        <f aca="false">IF(Kalender!AW53&lt;&gt;1,0,IF(AND($B53&gt;0,INDEX(Kalender!AW$68:AW$77,MAX(1,$B53))&gt;INDEX(Kalender!$B$68:$B$77,MAX(1,$B53))),1,0)+IF(OR(AND($C53&gt;0,INDEX(Kalender!AW$81:AW$110,MAX(1,$C53))&gt;INDEX(Kalender!$B$81:$B$110,MAX(1,$C53))),AND($D53&gt;0,INDEX(Kalender!AW$81:AW$110,MAX(1,$D53))&gt;INDEX(Kalender!$B$81:$B$110,MAX(1,$D53))),AND($E53&gt;0,INDEX(Kalender!AW$81:AW$110,MAX(1,$E53))&gt;INDEX(Kalender!$B$81:$B$110,MAX(1,$E53))),AND($F53&gt;0,INDEX(Kalender!AW$81:AW$110,MAX(1,$F53))&gt;INDEX(Kalender!$B$81:$B$110,MAX(1,$F53)))),2,0))</f>
        <v>0</v>
      </c>
      <c r="AX53" s="5" t="n">
        <f aca="false">IF(Kalender!AX53&lt;&gt;1,0,IF(AND($B53&gt;0,INDEX(Kalender!AX$68:AX$77,MAX(1,$B53))&gt;INDEX(Kalender!$B$68:$B$77,MAX(1,$B53))),1,0)+IF(OR(AND($C53&gt;0,INDEX(Kalender!AX$81:AX$110,MAX(1,$C53))&gt;INDEX(Kalender!$B$81:$B$110,MAX(1,$C53))),AND($D53&gt;0,INDEX(Kalender!AX$81:AX$110,MAX(1,$D53))&gt;INDEX(Kalender!$B$81:$B$110,MAX(1,$D53))),AND($E53&gt;0,INDEX(Kalender!AX$81:AX$110,MAX(1,$E53))&gt;INDEX(Kalender!$B$81:$B$110,MAX(1,$E53))),AND($F53&gt;0,INDEX(Kalender!AX$81:AX$110,MAX(1,$F53))&gt;INDEX(Kalender!$B$81:$B$110,MAX(1,$F53)))),2,0))</f>
        <v>0</v>
      </c>
      <c r="AY53" s="5" t="n">
        <f aca="false">IF(Kalender!AY53&lt;&gt;1,0,IF(AND($B53&gt;0,INDEX(Kalender!AY$68:AY$77,MAX(1,$B53))&gt;INDEX(Kalender!$B$68:$B$77,MAX(1,$B53))),1,0)+IF(OR(AND($C53&gt;0,INDEX(Kalender!AY$81:AY$110,MAX(1,$C53))&gt;INDEX(Kalender!$B$81:$B$110,MAX(1,$C53))),AND($D53&gt;0,INDEX(Kalender!AY$81:AY$110,MAX(1,$D53))&gt;INDEX(Kalender!$B$81:$B$110,MAX(1,$D53))),AND($E53&gt;0,INDEX(Kalender!AY$81:AY$110,MAX(1,$E53))&gt;INDEX(Kalender!$B$81:$B$110,MAX(1,$E53))),AND($F53&gt;0,INDEX(Kalender!AY$81:AY$110,MAX(1,$F53))&gt;INDEX(Kalender!$B$81:$B$110,MAX(1,$F53)))),2,0))</f>
        <v>0</v>
      </c>
      <c r="AZ53" s="5" t="n">
        <f aca="false">IF(Kalender!AZ53&lt;&gt;1,0,IF(AND($B53&gt;0,INDEX(Kalender!AZ$68:AZ$77,MAX(1,$B53))&gt;INDEX(Kalender!$B$68:$B$77,MAX(1,$B53))),1,0)+IF(OR(AND($C53&gt;0,INDEX(Kalender!AZ$81:AZ$110,MAX(1,$C53))&gt;INDEX(Kalender!$B$81:$B$110,MAX(1,$C53))),AND($D53&gt;0,INDEX(Kalender!AZ$81:AZ$110,MAX(1,$D53))&gt;INDEX(Kalender!$B$81:$B$110,MAX(1,$D53))),AND($E53&gt;0,INDEX(Kalender!AZ$81:AZ$110,MAX(1,$E53))&gt;INDEX(Kalender!$B$81:$B$110,MAX(1,$E53))),AND($F53&gt;0,INDEX(Kalender!AZ$81:AZ$110,MAX(1,$F53))&gt;INDEX(Kalender!$B$81:$B$110,MAX(1,$F53)))),2,0))</f>
        <v>0</v>
      </c>
      <c r="BA53" s="5" t="n">
        <f aca="false">IF(Kalender!BA53&lt;&gt;1,0,IF(AND($B53&gt;0,INDEX(Kalender!BA$68:BA$77,MAX(1,$B53))&gt;INDEX(Kalender!$B$68:$B$77,MAX(1,$B53))),1,0)+IF(OR(AND($C53&gt;0,INDEX(Kalender!BA$81:BA$110,MAX(1,$C53))&gt;INDEX(Kalender!$B$81:$B$110,MAX(1,$C53))),AND($D53&gt;0,INDEX(Kalender!BA$81:BA$110,MAX(1,$D53))&gt;INDEX(Kalender!$B$81:$B$110,MAX(1,$D53))),AND($E53&gt;0,INDEX(Kalender!BA$81:BA$110,MAX(1,$E53))&gt;INDEX(Kalender!$B$81:$B$110,MAX(1,$E53))),AND($F53&gt;0,INDEX(Kalender!BA$81:BA$110,MAX(1,$F53))&gt;INDEX(Kalender!$B$81:$B$110,MAX(1,$F53)))),2,0))</f>
        <v>0</v>
      </c>
      <c r="BB53" s="5" t="n">
        <f aca="false">IF(Kalender!BB53&lt;&gt;1,0,IF(AND($B53&gt;0,INDEX(Kalender!BB$68:BB$77,MAX(1,$B53))&gt;INDEX(Kalender!$B$68:$B$77,MAX(1,$B53))),1,0)+IF(OR(AND($C53&gt;0,INDEX(Kalender!BB$81:BB$110,MAX(1,$C53))&gt;INDEX(Kalender!$B$81:$B$110,MAX(1,$C53))),AND($D53&gt;0,INDEX(Kalender!BB$81:BB$110,MAX(1,$D53))&gt;INDEX(Kalender!$B$81:$B$110,MAX(1,$D53))),AND($E53&gt;0,INDEX(Kalender!BB$81:BB$110,MAX(1,$E53))&gt;INDEX(Kalender!$B$81:$B$110,MAX(1,$E53))),AND($F53&gt;0,INDEX(Kalender!BB$81:BB$110,MAX(1,$F53))&gt;INDEX(Kalender!$B$81:$B$110,MAX(1,$F53)))),2,0))</f>
        <v>0</v>
      </c>
      <c r="BC53" s="5" t="n">
        <f aca="false">IF(Kalender!BC53&lt;&gt;1,0,IF(AND($B53&gt;0,INDEX(Kalender!BC$68:BC$77,MAX(1,$B53))&gt;INDEX(Kalender!$B$68:$B$77,MAX(1,$B53))),1,0)+IF(OR(AND($C53&gt;0,INDEX(Kalender!BC$81:BC$110,MAX(1,$C53))&gt;INDEX(Kalender!$B$81:$B$110,MAX(1,$C53))),AND($D53&gt;0,INDEX(Kalender!BC$81:BC$110,MAX(1,$D53))&gt;INDEX(Kalender!$B$81:$B$110,MAX(1,$D53))),AND($E53&gt;0,INDEX(Kalender!BC$81:BC$110,MAX(1,$E53))&gt;INDEX(Kalender!$B$81:$B$110,MAX(1,$E53))),AND($F53&gt;0,INDEX(Kalender!BC$81:BC$110,MAX(1,$F53))&gt;INDEX(Kalender!$B$81:$B$110,MAX(1,$F53)))),2,0))</f>
        <v>0</v>
      </c>
      <c r="BD53" s="5" t="n">
        <f aca="false">IF(Kalender!BD53&lt;&gt;1,0,IF(AND($B53&gt;0,INDEX(Kalender!BD$68:BD$77,MAX(1,$B53))&gt;INDEX(Kalender!$B$68:$B$77,MAX(1,$B53))),1,0)+IF(OR(AND($C53&gt;0,INDEX(Kalender!BD$81:BD$110,MAX(1,$C53))&gt;INDEX(Kalender!$B$81:$B$110,MAX(1,$C53))),AND($D53&gt;0,INDEX(Kalender!BD$81:BD$110,MAX(1,$D53))&gt;INDEX(Kalender!$B$81:$B$110,MAX(1,$D53))),AND($E53&gt;0,INDEX(Kalender!BD$81:BD$110,MAX(1,$E53))&gt;INDEX(Kalender!$B$81:$B$110,MAX(1,$E53))),AND($F53&gt;0,INDEX(Kalender!BD$81:BD$110,MAX(1,$F53))&gt;INDEX(Kalender!$B$81:$B$110,MAX(1,$F53)))),2,0))</f>
        <v>0</v>
      </c>
      <c r="BE53" s="5" t="n">
        <f aca="false">IF(Kalender!BE53&lt;&gt;1,0,IF(AND($B53&gt;0,INDEX(Kalender!BE$68:BE$77,MAX(1,$B53))&gt;INDEX(Kalender!$B$68:$B$77,MAX(1,$B53))),1,0)+IF(OR(AND($C53&gt;0,INDEX(Kalender!BE$81:BE$110,MAX(1,$C53))&gt;INDEX(Kalender!$B$81:$B$110,MAX(1,$C53))),AND($D53&gt;0,INDEX(Kalender!BE$81:BE$110,MAX(1,$D53))&gt;INDEX(Kalender!$B$81:$B$110,MAX(1,$D53))),AND($E53&gt;0,INDEX(Kalender!BE$81:BE$110,MAX(1,$E53))&gt;INDEX(Kalender!$B$81:$B$110,MAX(1,$E53))),AND($F53&gt;0,INDEX(Kalender!BE$81:BE$110,MAX(1,$F53))&gt;INDEX(Kalender!$B$81:$B$110,MAX(1,$F53)))),2,0))</f>
        <v>0</v>
      </c>
      <c r="BF53" s="5" t="n">
        <f aca="false">IF(Kalender!BF53&lt;&gt;1,0,IF(AND($B53&gt;0,INDEX(Kalender!BF$68:BF$77,MAX(1,$B53))&gt;INDEX(Kalender!$B$68:$B$77,MAX(1,$B53))),1,0)+IF(OR(AND($C53&gt;0,INDEX(Kalender!BF$81:BF$110,MAX(1,$C53))&gt;INDEX(Kalender!$B$81:$B$110,MAX(1,$C53))),AND($D53&gt;0,INDEX(Kalender!BF$81:BF$110,MAX(1,$D53))&gt;INDEX(Kalender!$B$81:$B$110,MAX(1,$D53))),AND($E53&gt;0,INDEX(Kalender!BF$81:BF$110,MAX(1,$E53))&gt;INDEX(Kalender!$B$81:$B$110,MAX(1,$E53))),AND($F53&gt;0,INDEX(Kalender!BF$81:BF$110,MAX(1,$F53))&gt;INDEX(Kalender!$B$81:$B$110,MAX(1,$F53)))),2,0))</f>
        <v>0</v>
      </c>
      <c r="BG53" s="5" t="n">
        <f aca="false">IF(Kalender!BG53&lt;&gt;1,0,IF(AND($B53&gt;0,INDEX(Kalender!BG$68:BG$77,MAX(1,$B53))&gt;INDEX(Kalender!$B$68:$B$77,MAX(1,$B53))),1,0)+IF(OR(AND($C53&gt;0,INDEX(Kalender!BG$81:BG$110,MAX(1,$C53))&gt;INDEX(Kalender!$B$81:$B$110,MAX(1,$C53))),AND($D53&gt;0,INDEX(Kalender!BG$81:BG$110,MAX(1,$D53))&gt;INDEX(Kalender!$B$81:$B$110,MAX(1,$D53))),AND($E53&gt;0,INDEX(Kalender!BG$81:BG$110,MAX(1,$E53))&gt;INDEX(Kalender!$B$81:$B$110,MAX(1,$E53))),AND($F53&gt;0,INDEX(Kalender!BG$81:BG$110,MAX(1,$F53))&gt;INDEX(Kalender!$B$81:$B$110,MAX(1,$F53)))),2,0))</f>
        <v>0</v>
      </c>
      <c r="BH53" s="5" t="n">
        <f aca="false">IF(Kalender!BH53&lt;&gt;1,0,IF(AND($B53&gt;0,INDEX(Kalender!BH$68:BH$77,MAX(1,$B53))&gt;INDEX(Kalender!$B$68:$B$77,MAX(1,$B53))),1,0)+IF(OR(AND($C53&gt;0,INDEX(Kalender!BH$81:BH$110,MAX(1,$C53))&gt;INDEX(Kalender!$B$81:$B$110,MAX(1,$C53))),AND($D53&gt;0,INDEX(Kalender!BH$81:BH$110,MAX(1,$D53))&gt;INDEX(Kalender!$B$81:$B$110,MAX(1,$D53))),AND($E53&gt;0,INDEX(Kalender!BH$81:BH$110,MAX(1,$E53))&gt;INDEX(Kalender!$B$81:$B$110,MAX(1,$E53))),AND($F53&gt;0,INDEX(Kalender!BH$81:BH$110,MAX(1,$F53))&gt;INDEX(Kalender!$B$81:$B$110,MAX(1,$F53)))),2,0))</f>
        <v>0</v>
      </c>
      <c r="BI53" s="5" t="n">
        <f aca="false">IF(Kalender!BI53&lt;&gt;1,0,IF(AND($B53&gt;0,INDEX(Kalender!BI$68:BI$77,MAX(1,$B53))&gt;INDEX(Kalender!$B$68:$B$77,MAX(1,$B53))),1,0)+IF(OR(AND($C53&gt;0,INDEX(Kalender!BI$81:BI$110,MAX(1,$C53))&gt;INDEX(Kalender!$B$81:$B$110,MAX(1,$C53))),AND($D53&gt;0,INDEX(Kalender!BI$81:BI$110,MAX(1,$D53))&gt;INDEX(Kalender!$B$81:$B$110,MAX(1,$D53))),AND($E53&gt;0,INDEX(Kalender!BI$81:BI$110,MAX(1,$E53))&gt;INDEX(Kalender!$B$81:$B$110,MAX(1,$E53))),AND($F53&gt;0,INDEX(Kalender!BI$81:BI$110,MAX(1,$F53))&gt;INDEX(Kalender!$B$81:$B$110,MAX(1,$F53)))),2,0))</f>
        <v>0</v>
      </c>
      <c r="BJ53" s="5" t="n">
        <f aca="false">IF(Kalender!BJ53&lt;&gt;1,0,IF(AND($B53&gt;0,INDEX(Kalender!BJ$68:BJ$77,MAX(1,$B53))&gt;INDEX(Kalender!$B$68:$B$77,MAX(1,$B53))),1,0)+IF(OR(AND($C53&gt;0,INDEX(Kalender!BJ$81:BJ$110,MAX(1,$C53))&gt;INDEX(Kalender!$B$81:$B$110,MAX(1,$C53))),AND($D53&gt;0,INDEX(Kalender!BJ$81:BJ$110,MAX(1,$D53))&gt;INDEX(Kalender!$B$81:$B$110,MAX(1,$D53))),AND($E53&gt;0,INDEX(Kalender!BJ$81:BJ$110,MAX(1,$E53))&gt;INDEX(Kalender!$B$81:$B$110,MAX(1,$E53))),AND($F53&gt;0,INDEX(Kalender!BJ$81:BJ$110,MAX(1,$F53))&gt;INDEX(Kalender!$B$81:$B$110,MAX(1,$F53)))),2,0))</f>
        <v>0</v>
      </c>
      <c r="BK53" s="5" t="n">
        <f aca="false">IF(Kalender!BK53&lt;&gt;1,0,IF(AND($B53&gt;0,INDEX(Kalender!BK$68:BK$77,MAX(1,$B53))&gt;INDEX(Kalender!$B$68:$B$77,MAX(1,$B53))),1,0)+IF(OR(AND($C53&gt;0,INDEX(Kalender!BK$81:BK$110,MAX(1,$C53))&gt;INDEX(Kalender!$B$81:$B$110,MAX(1,$C53))),AND($D53&gt;0,INDEX(Kalender!BK$81:BK$110,MAX(1,$D53))&gt;INDEX(Kalender!$B$81:$B$110,MAX(1,$D53))),AND($E53&gt;0,INDEX(Kalender!BK$81:BK$110,MAX(1,$E53))&gt;INDEX(Kalender!$B$81:$B$110,MAX(1,$E53))),AND($F53&gt;0,INDEX(Kalender!BK$81:BK$110,MAX(1,$F53))&gt;INDEX(Kalender!$B$81:$B$110,MAX(1,$F53)))),2,0))</f>
        <v>0</v>
      </c>
      <c r="BL53" s="5" t="n">
        <f aca="false">IF(Kalender!BL53&lt;&gt;1,0,IF(AND($B53&gt;0,INDEX(Kalender!BL$68:BL$77,MAX(1,$B53))&gt;INDEX(Kalender!$B$68:$B$77,MAX(1,$B53))),1,0)+IF(OR(AND($C53&gt;0,INDEX(Kalender!BL$81:BL$110,MAX(1,$C53))&gt;INDEX(Kalender!$B$81:$B$110,MAX(1,$C53))),AND($D53&gt;0,INDEX(Kalender!BL$81:BL$110,MAX(1,$D53))&gt;INDEX(Kalender!$B$81:$B$110,MAX(1,$D53))),AND($E53&gt;0,INDEX(Kalender!BL$81:BL$110,MAX(1,$E53))&gt;INDEX(Kalender!$B$81:$B$110,MAX(1,$E53))),AND($F53&gt;0,INDEX(Kalender!BL$81:BL$110,MAX(1,$F53))&gt;INDEX(Kalender!$B$81:$B$110,MAX(1,$F53)))),2,0))</f>
        <v>0</v>
      </c>
      <c r="BM53" s="5" t="n">
        <f aca="false">IF(Kalender!BM53&lt;&gt;1,0,IF(AND($B53&gt;0,INDEX(Kalender!BM$68:BM$77,MAX(1,$B53))&gt;INDEX(Kalender!$B$68:$B$77,MAX(1,$B53))),1,0)+IF(OR(AND($C53&gt;0,INDEX(Kalender!BM$81:BM$110,MAX(1,$C53))&gt;INDEX(Kalender!$B$81:$B$110,MAX(1,$C53))),AND($D53&gt;0,INDEX(Kalender!BM$81:BM$110,MAX(1,$D53))&gt;INDEX(Kalender!$B$81:$B$110,MAX(1,$D53))),AND($E53&gt;0,INDEX(Kalender!BM$81:BM$110,MAX(1,$E53))&gt;INDEX(Kalender!$B$81:$B$110,MAX(1,$E53))),AND($F53&gt;0,INDEX(Kalender!BM$81:BM$110,MAX(1,$F53))&gt;INDEX(Kalender!$B$81:$B$110,MAX(1,$F53)))),2,0))</f>
        <v>0</v>
      </c>
      <c r="BN53" s="5" t="n">
        <f aca="false">IF(Kalender!BN53&lt;&gt;1,0,IF(AND($B53&gt;0,INDEX(Kalender!BN$68:BN$77,MAX(1,$B53))&gt;INDEX(Kalender!$B$68:$B$77,MAX(1,$B53))),1,0)+IF(OR(AND($C53&gt;0,INDEX(Kalender!BN$81:BN$110,MAX(1,$C53))&gt;INDEX(Kalender!$B$81:$B$110,MAX(1,$C53))),AND($D53&gt;0,INDEX(Kalender!BN$81:BN$110,MAX(1,$D53))&gt;INDEX(Kalender!$B$81:$B$110,MAX(1,$D53))),AND($E53&gt;0,INDEX(Kalender!BN$81:BN$110,MAX(1,$E53))&gt;INDEX(Kalender!$B$81:$B$110,MAX(1,$E53))),AND($F53&gt;0,INDEX(Kalender!BN$81:BN$110,MAX(1,$F53))&gt;INDEX(Kalender!$B$81:$B$110,MAX(1,$F53)))),2,0))</f>
        <v>0</v>
      </c>
      <c r="BO53" s="5" t="n">
        <f aca="false">IF(Kalender!BO53&lt;&gt;1,0,IF(AND($B53&gt;0,INDEX(Kalender!BO$68:BO$77,MAX(1,$B53))&gt;INDEX(Kalender!$B$68:$B$77,MAX(1,$B53))),1,0)+IF(OR(AND($C53&gt;0,INDEX(Kalender!BO$81:BO$110,MAX(1,$C53))&gt;INDEX(Kalender!$B$81:$B$110,MAX(1,$C53))),AND($D53&gt;0,INDEX(Kalender!BO$81:BO$110,MAX(1,$D53))&gt;INDEX(Kalender!$B$81:$B$110,MAX(1,$D53))),AND($E53&gt;0,INDEX(Kalender!BO$81:BO$110,MAX(1,$E53))&gt;INDEX(Kalender!$B$81:$B$110,MAX(1,$E53))),AND($F53&gt;0,INDEX(Kalender!BO$81:BO$110,MAX(1,$F53))&gt;INDEX(Kalender!$B$81:$B$110,MAX(1,$F53)))),2,0))</f>
        <v>0</v>
      </c>
      <c r="BP53" s="5" t="n">
        <f aca="false">IF(Kalender!BP53&lt;&gt;1,0,IF(AND($B53&gt;0,INDEX(Kalender!BP$68:BP$77,MAX(1,$B53))&gt;INDEX(Kalender!$B$68:$B$77,MAX(1,$B53))),1,0)+IF(OR(AND($C53&gt;0,INDEX(Kalender!BP$81:BP$110,MAX(1,$C53))&gt;INDEX(Kalender!$B$81:$B$110,MAX(1,$C53))),AND($D53&gt;0,INDEX(Kalender!BP$81:BP$110,MAX(1,$D53))&gt;INDEX(Kalender!$B$81:$B$110,MAX(1,$D53))),AND($E53&gt;0,INDEX(Kalender!BP$81:BP$110,MAX(1,$E53))&gt;INDEX(Kalender!$B$81:$B$110,MAX(1,$E53))),AND($F53&gt;0,INDEX(Kalender!BP$81:BP$110,MAX(1,$F53))&gt;INDEX(Kalender!$B$81:$B$110,MAX(1,$F53)))),2,0))</f>
        <v>0</v>
      </c>
      <c r="BQ53" s="5" t="n">
        <f aca="false">IF(Kalender!BQ53&lt;&gt;1,0,IF(AND($B53&gt;0,INDEX(Kalender!BQ$68:BQ$77,MAX(1,$B53))&gt;INDEX(Kalender!$B$68:$B$77,MAX(1,$B53))),1,0)+IF(OR(AND($C53&gt;0,INDEX(Kalender!BQ$81:BQ$110,MAX(1,$C53))&gt;INDEX(Kalender!$B$81:$B$110,MAX(1,$C53))),AND($D53&gt;0,INDEX(Kalender!BQ$81:BQ$110,MAX(1,$D53))&gt;INDEX(Kalender!$B$81:$B$110,MAX(1,$D53))),AND($E53&gt;0,INDEX(Kalender!BQ$81:BQ$110,MAX(1,$E53))&gt;INDEX(Kalender!$B$81:$B$110,MAX(1,$E53))),AND($F53&gt;0,INDEX(Kalender!BQ$81:BQ$110,MAX(1,$F53))&gt;INDEX(Kalender!$B$81:$B$110,MAX(1,$F53)))),2,0))</f>
        <v>0</v>
      </c>
      <c r="BR53" s="5" t="n">
        <f aca="false">IF(Kalender!BR53&lt;&gt;1,0,IF(AND($B53&gt;0,INDEX(Kalender!BR$68:BR$77,MAX(1,$B53))&gt;INDEX(Kalender!$B$68:$B$77,MAX(1,$B53))),1,0)+IF(OR(AND($C53&gt;0,INDEX(Kalender!BR$81:BR$110,MAX(1,$C53))&gt;INDEX(Kalender!$B$81:$B$110,MAX(1,$C53))),AND($D53&gt;0,INDEX(Kalender!BR$81:BR$110,MAX(1,$D53))&gt;INDEX(Kalender!$B$81:$B$110,MAX(1,$D53))),AND($E53&gt;0,INDEX(Kalender!BR$81:BR$110,MAX(1,$E53))&gt;INDEX(Kalender!$B$81:$B$110,MAX(1,$E53))),AND($F53&gt;0,INDEX(Kalender!BR$81:BR$110,MAX(1,$F53))&gt;INDEX(Kalender!$B$81:$B$110,MAX(1,$F53)))),2,0))</f>
        <v>0</v>
      </c>
      <c r="BS53" s="5" t="n">
        <f aca="false">IF(Kalender!BS53&lt;&gt;1,0,IF(AND($B53&gt;0,INDEX(Kalender!BS$68:BS$77,MAX(1,$B53))&gt;INDEX(Kalender!$B$68:$B$77,MAX(1,$B53))),1,0)+IF(OR(AND($C53&gt;0,INDEX(Kalender!BS$81:BS$110,MAX(1,$C53))&gt;INDEX(Kalender!$B$81:$B$110,MAX(1,$C53))),AND($D53&gt;0,INDEX(Kalender!BS$81:BS$110,MAX(1,$D53))&gt;INDEX(Kalender!$B$81:$B$110,MAX(1,$D53))),AND($E53&gt;0,INDEX(Kalender!BS$81:BS$110,MAX(1,$E53))&gt;INDEX(Kalender!$B$81:$B$110,MAX(1,$E53))),AND($F53&gt;0,INDEX(Kalender!BS$81:BS$110,MAX(1,$F53))&gt;INDEX(Kalender!$B$81:$B$110,MAX(1,$F53)))),2,0))</f>
        <v>0</v>
      </c>
      <c r="BT53" s="5" t="n">
        <f aca="false">IF(Kalender!BT53&lt;&gt;1,0,IF(AND($B53&gt;0,INDEX(Kalender!BT$68:BT$77,MAX(1,$B53))&gt;INDEX(Kalender!$B$68:$B$77,MAX(1,$B53))),1,0)+IF(OR(AND($C53&gt;0,INDEX(Kalender!BT$81:BT$110,MAX(1,$C53))&gt;INDEX(Kalender!$B$81:$B$110,MAX(1,$C53))),AND($D53&gt;0,INDEX(Kalender!BT$81:BT$110,MAX(1,$D53))&gt;INDEX(Kalender!$B$81:$B$110,MAX(1,$D53))),AND($E53&gt;0,INDEX(Kalender!BT$81:BT$110,MAX(1,$E53))&gt;INDEX(Kalender!$B$81:$B$110,MAX(1,$E53))),AND($F53&gt;0,INDEX(Kalender!BT$81:BT$110,MAX(1,$F53))&gt;INDEX(Kalender!$B$81:$B$110,MAX(1,$F53)))),2,0))</f>
        <v>0</v>
      </c>
      <c r="BU53" s="5" t="n">
        <f aca="false">IF(Kalender!BU53&lt;&gt;1,0,IF(AND($B53&gt;0,INDEX(Kalender!BU$68:BU$77,MAX(1,$B53))&gt;INDEX(Kalender!$B$68:$B$77,MAX(1,$B53))),1,0)+IF(OR(AND($C53&gt;0,INDEX(Kalender!BU$81:BU$110,MAX(1,$C53))&gt;INDEX(Kalender!$B$81:$B$110,MAX(1,$C53))),AND($D53&gt;0,INDEX(Kalender!BU$81:BU$110,MAX(1,$D53))&gt;INDEX(Kalender!$B$81:$B$110,MAX(1,$D53))),AND($E53&gt;0,INDEX(Kalender!BU$81:BU$110,MAX(1,$E53))&gt;INDEX(Kalender!$B$81:$B$110,MAX(1,$E53))),AND($F53&gt;0,INDEX(Kalender!BU$81:BU$110,MAX(1,$F53))&gt;INDEX(Kalender!$B$81:$B$110,MAX(1,$F53)))),2,0))</f>
        <v>0</v>
      </c>
      <c r="BV53" s="5" t="n">
        <f aca="false">IF(Kalender!BV53&lt;&gt;1,0,IF(AND($B53&gt;0,INDEX(Kalender!BV$68:BV$77,MAX(1,$B53))&gt;INDEX(Kalender!$B$68:$B$77,MAX(1,$B53))),1,0)+IF(OR(AND($C53&gt;0,INDEX(Kalender!BV$81:BV$110,MAX(1,$C53))&gt;INDEX(Kalender!$B$81:$B$110,MAX(1,$C53))),AND($D53&gt;0,INDEX(Kalender!BV$81:BV$110,MAX(1,$D53))&gt;INDEX(Kalender!$B$81:$B$110,MAX(1,$D53))),AND($E53&gt;0,INDEX(Kalender!BV$81:BV$110,MAX(1,$E53))&gt;INDEX(Kalender!$B$81:$B$110,MAX(1,$E53))),AND($F53&gt;0,INDEX(Kalender!BV$81:BV$110,MAX(1,$F53))&gt;INDEX(Kalender!$B$81:$B$110,MAX(1,$F53)))),2,0))</f>
        <v>0</v>
      </c>
      <c r="BW53" s="5" t="n">
        <f aca="false">IF(Kalender!BW53&lt;&gt;1,0,IF(AND($B53&gt;0,INDEX(Kalender!BW$68:BW$77,MAX(1,$B53))&gt;INDEX(Kalender!$B$68:$B$77,MAX(1,$B53))),1,0)+IF(OR(AND($C53&gt;0,INDEX(Kalender!BW$81:BW$110,MAX(1,$C53))&gt;INDEX(Kalender!$B$81:$B$110,MAX(1,$C53))),AND($D53&gt;0,INDEX(Kalender!BW$81:BW$110,MAX(1,$D53))&gt;INDEX(Kalender!$B$81:$B$110,MAX(1,$D53))),AND($E53&gt;0,INDEX(Kalender!BW$81:BW$110,MAX(1,$E53))&gt;INDEX(Kalender!$B$81:$B$110,MAX(1,$E53))),AND($F53&gt;0,INDEX(Kalender!BW$81:BW$110,MAX(1,$F53))&gt;INDEX(Kalender!$B$81:$B$110,MAX(1,$F53)))),2,0))</f>
        <v>0</v>
      </c>
      <c r="BX53" s="5" t="n">
        <f aca="false">IF(Kalender!BX53&lt;&gt;1,0,IF(AND($B53&gt;0,INDEX(Kalender!BX$68:BX$77,MAX(1,$B53))&gt;INDEX(Kalender!$B$68:$B$77,MAX(1,$B53))),1,0)+IF(OR(AND($C53&gt;0,INDEX(Kalender!BX$81:BX$110,MAX(1,$C53))&gt;INDEX(Kalender!$B$81:$B$110,MAX(1,$C53))),AND($D53&gt;0,INDEX(Kalender!BX$81:BX$110,MAX(1,$D53))&gt;INDEX(Kalender!$B$81:$B$110,MAX(1,$D53))),AND($E53&gt;0,INDEX(Kalender!BX$81:BX$110,MAX(1,$E53))&gt;INDEX(Kalender!$B$81:$B$110,MAX(1,$E53))),AND($F53&gt;0,INDEX(Kalender!BX$81:BX$110,MAX(1,$F53))&gt;INDEX(Kalender!$B$81:$B$110,MAX(1,$F53)))),2,0))</f>
        <v>0</v>
      </c>
      <c r="BY53" s="5" t="n">
        <f aca="false">IF(Kalender!BY53&lt;&gt;1,0,IF(AND($B53&gt;0,INDEX(Kalender!BY$68:BY$77,MAX(1,$B53))&gt;INDEX(Kalender!$B$68:$B$77,MAX(1,$B53))),1,0)+IF(OR(AND($C53&gt;0,INDEX(Kalender!BY$81:BY$110,MAX(1,$C53))&gt;INDEX(Kalender!$B$81:$B$110,MAX(1,$C53))),AND($D53&gt;0,INDEX(Kalender!BY$81:BY$110,MAX(1,$D53))&gt;INDEX(Kalender!$B$81:$B$110,MAX(1,$D53))),AND($E53&gt;0,INDEX(Kalender!BY$81:BY$110,MAX(1,$E53))&gt;INDEX(Kalender!$B$81:$B$110,MAX(1,$E53))),AND($F53&gt;0,INDEX(Kalender!BY$81:BY$110,MAX(1,$F53))&gt;INDEX(Kalender!$B$81:$B$110,MAX(1,$F53)))),2,0))</f>
        <v>0</v>
      </c>
      <c r="BZ53" s="5" t="n">
        <f aca="false">IF(Kalender!BZ53&lt;&gt;1,0,IF(AND($B53&gt;0,INDEX(Kalender!BZ$68:BZ$77,MAX(1,$B53))&gt;INDEX(Kalender!$B$68:$B$77,MAX(1,$B53))),1,0)+IF(OR(AND($C53&gt;0,INDEX(Kalender!BZ$81:BZ$110,MAX(1,$C53))&gt;INDEX(Kalender!$B$81:$B$110,MAX(1,$C53))),AND($D53&gt;0,INDEX(Kalender!BZ$81:BZ$110,MAX(1,$D53))&gt;INDEX(Kalender!$B$81:$B$110,MAX(1,$D53))),AND($E53&gt;0,INDEX(Kalender!BZ$81:BZ$110,MAX(1,$E53))&gt;INDEX(Kalender!$B$81:$B$110,MAX(1,$E53))),AND($F53&gt;0,INDEX(Kalender!BZ$81:BZ$110,MAX(1,$F53))&gt;INDEX(Kalender!$B$81:$B$110,MAX(1,$F53)))),2,0))</f>
        <v>0</v>
      </c>
      <c r="CA53" s="5" t="n">
        <f aca="false">IF(Kalender!CA53&lt;&gt;1,0,IF(AND($B53&gt;0,INDEX(Kalender!CA$68:CA$77,MAX(1,$B53))&gt;INDEX(Kalender!$B$68:$B$77,MAX(1,$B53))),1,0)+IF(OR(AND($C53&gt;0,INDEX(Kalender!CA$81:CA$110,MAX(1,$C53))&gt;INDEX(Kalender!$B$81:$B$110,MAX(1,$C53))),AND($D53&gt;0,INDEX(Kalender!CA$81:CA$110,MAX(1,$D53))&gt;INDEX(Kalender!$B$81:$B$110,MAX(1,$D53))),AND($E53&gt;0,INDEX(Kalender!CA$81:CA$110,MAX(1,$E53))&gt;INDEX(Kalender!$B$81:$B$110,MAX(1,$E53))),AND($F53&gt;0,INDEX(Kalender!CA$81:CA$110,MAX(1,$F53))&gt;INDEX(Kalender!$B$81:$B$110,MAX(1,$F53)))),2,0))</f>
        <v>0</v>
      </c>
      <c r="CB53" s="5" t="n">
        <f aca="false">IF(Kalender!CB53&lt;&gt;1,0,IF(AND($B53&gt;0,INDEX(Kalender!CB$68:CB$77,MAX(1,$B53))&gt;INDEX(Kalender!$B$68:$B$77,MAX(1,$B53))),1,0)+IF(OR(AND($C53&gt;0,INDEX(Kalender!CB$81:CB$110,MAX(1,$C53))&gt;INDEX(Kalender!$B$81:$B$110,MAX(1,$C53))),AND($D53&gt;0,INDEX(Kalender!CB$81:CB$110,MAX(1,$D53))&gt;INDEX(Kalender!$B$81:$B$110,MAX(1,$D53))),AND($E53&gt;0,INDEX(Kalender!CB$81:CB$110,MAX(1,$E53))&gt;INDEX(Kalender!$B$81:$B$110,MAX(1,$E53))),AND($F53&gt;0,INDEX(Kalender!CB$81:CB$110,MAX(1,$F53))&gt;INDEX(Kalender!$B$81:$B$110,MAX(1,$F53)))),2,0))</f>
        <v>0</v>
      </c>
      <c r="CC53" s="5" t="n">
        <f aca="false">IF(Kalender!CC53&lt;&gt;1,0,IF(AND($B53&gt;0,INDEX(Kalender!CC$68:CC$77,MAX(1,$B53))&gt;INDEX(Kalender!$B$68:$B$77,MAX(1,$B53))),1,0)+IF(OR(AND($C53&gt;0,INDEX(Kalender!CC$81:CC$110,MAX(1,$C53))&gt;INDEX(Kalender!$B$81:$B$110,MAX(1,$C53))),AND($D53&gt;0,INDEX(Kalender!CC$81:CC$110,MAX(1,$D53))&gt;INDEX(Kalender!$B$81:$B$110,MAX(1,$D53))),AND($E53&gt;0,INDEX(Kalender!CC$81:CC$110,MAX(1,$E53))&gt;INDEX(Kalender!$B$81:$B$110,MAX(1,$E53))),AND($F53&gt;0,INDEX(Kalender!CC$81:CC$110,MAX(1,$F53))&gt;INDEX(Kalender!$B$81:$B$110,MAX(1,$F53)))),2,0))</f>
        <v>0</v>
      </c>
      <c r="CD53" s="5" t="n">
        <f aca="false">IF(Kalender!CD53&lt;&gt;1,0,IF(AND($B53&gt;0,INDEX(Kalender!CD$68:CD$77,MAX(1,$B53))&gt;INDEX(Kalender!$B$68:$B$77,MAX(1,$B53))),1,0)+IF(OR(AND($C53&gt;0,INDEX(Kalender!CD$81:CD$110,MAX(1,$C53))&gt;INDEX(Kalender!$B$81:$B$110,MAX(1,$C53))),AND($D53&gt;0,INDEX(Kalender!CD$81:CD$110,MAX(1,$D53))&gt;INDEX(Kalender!$B$81:$B$110,MAX(1,$D53))),AND($E53&gt;0,INDEX(Kalender!CD$81:CD$110,MAX(1,$E53))&gt;INDEX(Kalender!$B$81:$B$110,MAX(1,$E53))),AND($F53&gt;0,INDEX(Kalender!CD$81:CD$110,MAX(1,$F53))&gt;INDEX(Kalender!$B$81:$B$110,MAX(1,$F53)))),2,0))</f>
        <v>0</v>
      </c>
      <c r="CE53" s="5" t="n">
        <f aca="false">IF(Kalender!CE53&lt;&gt;1,0,IF(AND($B53&gt;0,INDEX(Kalender!CE$68:CE$77,MAX(1,$B53))&gt;INDEX(Kalender!$B$68:$B$77,MAX(1,$B53))),1,0)+IF(OR(AND($C53&gt;0,INDEX(Kalender!CE$81:CE$110,MAX(1,$C53))&gt;INDEX(Kalender!$B$81:$B$110,MAX(1,$C53))),AND($D53&gt;0,INDEX(Kalender!CE$81:CE$110,MAX(1,$D53))&gt;INDEX(Kalender!$B$81:$B$110,MAX(1,$D53))),AND($E53&gt;0,INDEX(Kalender!CE$81:CE$110,MAX(1,$E53))&gt;INDEX(Kalender!$B$81:$B$110,MAX(1,$E53))),AND($F53&gt;0,INDEX(Kalender!CE$81:CE$110,MAX(1,$F53))&gt;INDEX(Kalender!$B$81:$B$110,MAX(1,$F53)))),2,0))</f>
        <v>0</v>
      </c>
      <c r="CF53" s="5" t="n">
        <f aca="false">IF(Kalender!CF53&lt;&gt;1,0,IF(AND($B53&gt;0,INDEX(Kalender!CF$68:CF$77,MAX(1,$B53))&gt;INDEX(Kalender!$B$68:$B$77,MAX(1,$B53))),1,0)+IF(OR(AND($C53&gt;0,INDEX(Kalender!CF$81:CF$110,MAX(1,$C53))&gt;INDEX(Kalender!$B$81:$B$110,MAX(1,$C53))),AND($D53&gt;0,INDEX(Kalender!CF$81:CF$110,MAX(1,$D53))&gt;INDEX(Kalender!$B$81:$B$110,MAX(1,$D53))),AND($E53&gt;0,INDEX(Kalender!CF$81:CF$110,MAX(1,$E53))&gt;INDEX(Kalender!$B$81:$B$110,MAX(1,$E53))),AND($F53&gt;0,INDEX(Kalender!CF$81:CF$110,MAX(1,$F53))&gt;INDEX(Kalender!$B$81:$B$110,MAX(1,$F53)))),2,0))</f>
        <v>0</v>
      </c>
      <c r="CG53" s="5" t="n">
        <f aca="false">IF(Kalender!CG53&lt;&gt;1,0,IF(AND($B53&gt;0,INDEX(Kalender!CG$68:CG$77,MAX(1,$B53))&gt;INDEX(Kalender!$B$68:$B$77,MAX(1,$B53))),1,0)+IF(OR(AND($C53&gt;0,INDEX(Kalender!CG$81:CG$110,MAX(1,$C53))&gt;INDEX(Kalender!$B$81:$B$110,MAX(1,$C53))),AND($D53&gt;0,INDEX(Kalender!CG$81:CG$110,MAX(1,$D53))&gt;INDEX(Kalender!$B$81:$B$110,MAX(1,$D53))),AND($E53&gt;0,INDEX(Kalender!CG$81:CG$110,MAX(1,$E53))&gt;INDEX(Kalender!$B$81:$B$110,MAX(1,$E53))),AND($F53&gt;0,INDEX(Kalender!CG$81:CG$110,MAX(1,$F53))&gt;INDEX(Kalender!$B$81:$B$110,MAX(1,$F53)))),2,0))</f>
        <v>0</v>
      </c>
      <c r="CH53" s="5" t="n">
        <f aca="false">IF(Kalender!CH53&lt;&gt;1,0,IF(AND($B53&gt;0,INDEX(Kalender!CH$68:CH$77,MAX(1,$B53))&gt;INDEX(Kalender!$B$68:$B$77,MAX(1,$B53))),1,0)+IF(OR(AND($C53&gt;0,INDEX(Kalender!CH$81:CH$110,MAX(1,$C53))&gt;INDEX(Kalender!$B$81:$B$110,MAX(1,$C53))),AND($D53&gt;0,INDEX(Kalender!CH$81:CH$110,MAX(1,$D53))&gt;INDEX(Kalender!$B$81:$B$110,MAX(1,$D53))),AND($E53&gt;0,INDEX(Kalender!CH$81:CH$110,MAX(1,$E53))&gt;INDEX(Kalender!$B$81:$B$110,MAX(1,$E53))),AND($F53&gt;0,INDEX(Kalender!CH$81:CH$110,MAX(1,$F53))&gt;INDEX(Kalender!$B$81:$B$110,MAX(1,$F53)))),2,0))</f>
        <v>0</v>
      </c>
      <c r="CI53" s="5" t="n">
        <f aca="false">IF(Kalender!CI53&lt;&gt;1,0,IF(AND($B53&gt;0,INDEX(Kalender!CI$68:CI$77,MAX(1,$B53))&gt;INDEX(Kalender!$B$68:$B$77,MAX(1,$B53))),1,0)+IF(OR(AND($C53&gt;0,INDEX(Kalender!CI$81:CI$110,MAX(1,$C53))&gt;INDEX(Kalender!$B$81:$B$110,MAX(1,$C53))),AND($D53&gt;0,INDEX(Kalender!CI$81:CI$110,MAX(1,$D53))&gt;INDEX(Kalender!$B$81:$B$110,MAX(1,$D53))),AND($E53&gt;0,INDEX(Kalender!CI$81:CI$110,MAX(1,$E53))&gt;INDEX(Kalender!$B$81:$B$110,MAX(1,$E53))),AND($F53&gt;0,INDEX(Kalender!CI$81:CI$110,MAX(1,$F53))&gt;INDEX(Kalender!$B$81:$B$110,MAX(1,$F53)))),2,0))</f>
        <v>0</v>
      </c>
      <c r="CJ53" s="5" t="n">
        <f aca="false">IF(Kalender!CJ53&lt;&gt;1,0,IF(AND($B53&gt;0,INDEX(Kalender!CJ$68:CJ$77,MAX(1,$B53))&gt;INDEX(Kalender!$B$68:$B$77,MAX(1,$B53))),1,0)+IF(OR(AND($C53&gt;0,INDEX(Kalender!CJ$81:CJ$110,MAX(1,$C53))&gt;INDEX(Kalender!$B$81:$B$110,MAX(1,$C53))),AND($D53&gt;0,INDEX(Kalender!CJ$81:CJ$110,MAX(1,$D53))&gt;INDEX(Kalender!$B$81:$B$110,MAX(1,$D53))),AND($E53&gt;0,INDEX(Kalender!CJ$81:CJ$110,MAX(1,$E53))&gt;INDEX(Kalender!$B$81:$B$110,MAX(1,$E53))),AND($F53&gt;0,INDEX(Kalender!CJ$81:CJ$110,MAX(1,$F53))&gt;INDEX(Kalender!$B$81:$B$110,MAX(1,$F53)))),2,0))</f>
        <v>0</v>
      </c>
      <c r="CK53" s="5" t="n">
        <f aca="false">IF(Kalender!CK53&lt;&gt;1,0,IF(AND($B53&gt;0,INDEX(Kalender!CK$68:CK$77,MAX(1,$B53))&gt;INDEX(Kalender!$B$68:$B$77,MAX(1,$B53))),1,0)+IF(OR(AND($C53&gt;0,INDEX(Kalender!CK$81:CK$110,MAX(1,$C53))&gt;INDEX(Kalender!$B$81:$B$110,MAX(1,$C53))),AND($D53&gt;0,INDEX(Kalender!CK$81:CK$110,MAX(1,$D53))&gt;INDEX(Kalender!$B$81:$B$110,MAX(1,$D53))),AND($E53&gt;0,INDEX(Kalender!CK$81:CK$110,MAX(1,$E53))&gt;INDEX(Kalender!$B$81:$B$110,MAX(1,$E53))),AND($F53&gt;0,INDEX(Kalender!CK$81:CK$110,MAX(1,$F53))&gt;INDEX(Kalender!$B$81:$B$110,MAX(1,$F53)))),2,0))</f>
        <v>0</v>
      </c>
      <c r="CL53" s="5" t="n">
        <f aca="false">IF(Kalender!CL53&lt;&gt;1,0,IF(AND($B53&gt;0,INDEX(Kalender!CL$68:CL$77,MAX(1,$B53))&gt;INDEX(Kalender!$B$68:$B$77,MAX(1,$B53))),1,0)+IF(OR(AND($C53&gt;0,INDEX(Kalender!CL$81:CL$110,MAX(1,$C53))&gt;INDEX(Kalender!$B$81:$B$110,MAX(1,$C53))),AND($D53&gt;0,INDEX(Kalender!CL$81:CL$110,MAX(1,$D53))&gt;INDEX(Kalender!$B$81:$B$110,MAX(1,$D53))),AND($E53&gt;0,INDEX(Kalender!CL$81:CL$110,MAX(1,$E53))&gt;INDEX(Kalender!$B$81:$B$110,MAX(1,$E53))),AND($F53&gt;0,INDEX(Kalender!CL$81:CL$110,MAX(1,$F53))&gt;INDEX(Kalender!$B$81:$B$110,MAX(1,$F53)))),2,0))</f>
        <v>0</v>
      </c>
      <c r="CM53" s="5" t="n">
        <f aca="false">IF(Kalender!CM53&lt;&gt;1,0,IF(AND($B53&gt;0,INDEX(Kalender!CM$68:CM$77,MAX(1,$B53))&gt;INDEX(Kalender!$B$68:$B$77,MAX(1,$B53))),1,0)+IF(OR(AND($C53&gt;0,INDEX(Kalender!CM$81:CM$110,MAX(1,$C53))&gt;INDEX(Kalender!$B$81:$B$110,MAX(1,$C53))),AND($D53&gt;0,INDEX(Kalender!CM$81:CM$110,MAX(1,$D53))&gt;INDEX(Kalender!$B$81:$B$110,MAX(1,$D53))),AND($E53&gt;0,INDEX(Kalender!CM$81:CM$110,MAX(1,$E53))&gt;INDEX(Kalender!$B$81:$B$110,MAX(1,$E53))),AND($F53&gt;0,INDEX(Kalender!CM$81:CM$110,MAX(1,$F53))&gt;INDEX(Kalender!$B$81:$B$110,MAX(1,$F53)))),2,0))</f>
        <v>0</v>
      </c>
      <c r="CN53" s="5" t="n">
        <f aca="false">IF(Kalender!CN53&lt;&gt;1,0,IF(AND($B53&gt;0,INDEX(Kalender!CN$68:CN$77,MAX(1,$B53))&gt;INDEX(Kalender!$B$68:$B$77,MAX(1,$B53))),1,0)+IF(OR(AND($C53&gt;0,INDEX(Kalender!CN$81:CN$110,MAX(1,$C53))&gt;INDEX(Kalender!$B$81:$B$110,MAX(1,$C53))),AND($D53&gt;0,INDEX(Kalender!CN$81:CN$110,MAX(1,$D53))&gt;INDEX(Kalender!$B$81:$B$110,MAX(1,$D53))),AND($E53&gt;0,INDEX(Kalender!CN$81:CN$110,MAX(1,$E53))&gt;INDEX(Kalender!$B$81:$B$110,MAX(1,$E53))),AND($F53&gt;0,INDEX(Kalender!CN$81:CN$110,MAX(1,$F53))&gt;INDEX(Kalender!$B$81:$B$110,MAX(1,$F53)))),2,0))</f>
        <v>0</v>
      </c>
      <c r="CO53" s="5" t="n">
        <f aca="false">IF(Kalender!CO53&lt;&gt;1,0,IF(AND($B53&gt;0,INDEX(Kalender!CO$68:CO$77,MAX(1,$B53))&gt;INDEX(Kalender!$B$68:$B$77,MAX(1,$B53))),1,0)+IF(OR(AND($C53&gt;0,INDEX(Kalender!CO$81:CO$110,MAX(1,$C53))&gt;INDEX(Kalender!$B$81:$B$110,MAX(1,$C53))),AND($D53&gt;0,INDEX(Kalender!CO$81:CO$110,MAX(1,$D53))&gt;INDEX(Kalender!$B$81:$B$110,MAX(1,$D53))),AND($E53&gt;0,INDEX(Kalender!CO$81:CO$110,MAX(1,$E53))&gt;INDEX(Kalender!$B$81:$B$110,MAX(1,$E53))),AND($F53&gt;0,INDEX(Kalender!CO$81:CO$110,MAX(1,$F53))&gt;INDEX(Kalender!$B$81:$B$110,MAX(1,$F53)))),2,0))</f>
        <v>0</v>
      </c>
      <c r="CP53" s="5" t="n">
        <f aca="false">IF(Kalender!CP53&lt;&gt;1,0,IF(AND($B53&gt;0,INDEX(Kalender!CP$68:CP$77,MAX(1,$B53))&gt;INDEX(Kalender!$B$68:$B$77,MAX(1,$B53))),1,0)+IF(OR(AND($C53&gt;0,INDEX(Kalender!CP$81:CP$110,MAX(1,$C53))&gt;INDEX(Kalender!$B$81:$B$110,MAX(1,$C53))),AND($D53&gt;0,INDEX(Kalender!CP$81:CP$110,MAX(1,$D53))&gt;INDEX(Kalender!$B$81:$B$110,MAX(1,$D53))),AND($E53&gt;0,INDEX(Kalender!CP$81:CP$110,MAX(1,$E53))&gt;INDEX(Kalender!$B$81:$B$110,MAX(1,$E53))),AND($F53&gt;0,INDEX(Kalender!CP$81:CP$110,MAX(1,$F53))&gt;INDEX(Kalender!$B$81:$B$110,MAX(1,$F53)))),2,0))</f>
        <v>0</v>
      </c>
      <c r="CQ53" s="5" t="n">
        <f aca="false">IF(Kalender!CQ53&lt;&gt;1,0,IF(AND($B53&gt;0,INDEX(Kalender!CQ$68:CQ$77,MAX(1,$B53))&gt;INDEX(Kalender!$B$68:$B$77,MAX(1,$B53))),1,0)+IF(OR(AND($C53&gt;0,INDEX(Kalender!CQ$81:CQ$110,MAX(1,$C53))&gt;INDEX(Kalender!$B$81:$B$110,MAX(1,$C53))),AND($D53&gt;0,INDEX(Kalender!CQ$81:CQ$110,MAX(1,$D53))&gt;INDEX(Kalender!$B$81:$B$110,MAX(1,$D53))),AND($E53&gt;0,INDEX(Kalender!CQ$81:CQ$110,MAX(1,$E53))&gt;INDEX(Kalender!$B$81:$B$110,MAX(1,$E53))),AND($F53&gt;0,INDEX(Kalender!CQ$81:CQ$110,MAX(1,$F53))&gt;INDEX(Kalender!$B$81:$B$110,MAX(1,$F53)))),2,0))</f>
        <v>0</v>
      </c>
      <c r="CR53" s="5" t="n">
        <f aca="false">IF(Kalender!CR53&lt;&gt;1,0,IF(AND($B53&gt;0,INDEX(Kalender!CR$68:CR$77,MAX(1,$B53))&gt;INDEX(Kalender!$B$68:$B$77,MAX(1,$B53))),1,0)+IF(OR(AND($C53&gt;0,INDEX(Kalender!CR$81:CR$110,MAX(1,$C53))&gt;INDEX(Kalender!$B$81:$B$110,MAX(1,$C53))),AND($D53&gt;0,INDEX(Kalender!CR$81:CR$110,MAX(1,$D53))&gt;INDEX(Kalender!$B$81:$B$110,MAX(1,$D53))),AND($E53&gt;0,INDEX(Kalender!CR$81:CR$110,MAX(1,$E53))&gt;INDEX(Kalender!$B$81:$B$110,MAX(1,$E53))),AND($F53&gt;0,INDEX(Kalender!CR$81:CR$110,MAX(1,$F53))&gt;INDEX(Kalender!$B$81:$B$110,MAX(1,$F53)))),2,0))</f>
        <v>0</v>
      </c>
      <c r="CS53" s="5" t="n">
        <f aca="false">IF(Kalender!CS53&lt;&gt;1,0,IF(AND($B53&gt;0,INDEX(Kalender!CS$68:CS$77,MAX(1,$B53))&gt;INDEX(Kalender!$B$68:$B$77,MAX(1,$B53))),1,0)+IF(OR(AND($C53&gt;0,INDEX(Kalender!CS$81:CS$110,MAX(1,$C53))&gt;INDEX(Kalender!$B$81:$B$110,MAX(1,$C53))),AND($D53&gt;0,INDEX(Kalender!CS$81:CS$110,MAX(1,$D53))&gt;INDEX(Kalender!$B$81:$B$110,MAX(1,$D53))),AND($E53&gt;0,INDEX(Kalender!CS$81:CS$110,MAX(1,$E53))&gt;INDEX(Kalender!$B$81:$B$110,MAX(1,$E53))),AND($F53&gt;0,INDEX(Kalender!CS$81:CS$110,MAX(1,$F53))&gt;INDEX(Kalender!$B$81:$B$110,MAX(1,$F53)))),2,0))</f>
        <v>0</v>
      </c>
      <c r="CT53" s="5" t="n">
        <f aca="false">IF(Kalender!CT53&lt;&gt;1,0,IF(AND($B53&gt;0,INDEX(Kalender!CT$68:CT$77,MAX(1,$B53))&gt;INDEX(Kalender!$B$68:$B$77,MAX(1,$B53))),1,0)+IF(OR(AND($C53&gt;0,INDEX(Kalender!CT$81:CT$110,MAX(1,$C53))&gt;INDEX(Kalender!$B$81:$B$110,MAX(1,$C53))),AND($D53&gt;0,INDEX(Kalender!CT$81:CT$110,MAX(1,$D53))&gt;INDEX(Kalender!$B$81:$B$110,MAX(1,$D53))),AND($E53&gt;0,INDEX(Kalender!CT$81:CT$110,MAX(1,$E53))&gt;INDEX(Kalender!$B$81:$B$110,MAX(1,$E53))),AND($F53&gt;0,INDEX(Kalender!CT$81:CT$110,MAX(1,$F53))&gt;INDEX(Kalender!$B$81:$B$110,MAX(1,$F53)))),2,0))</f>
        <v>0</v>
      </c>
      <c r="CU53" s="5" t="n">
        <f aca="false">IF(Kalender!CU53&lt;&gt;1,0,IF(AND($B53&gt;0,INDEX(Kalender!CU$68:CU$77,MAX(1,$B53))&gt;INDEX(Kalender!$B$68:$B$77,MAX(1,$B53))),1,0)+IF(OR(AND($C53&gt;0,INDEX(Kalender!CU$81:CU$110,MAX(1,$C53))&gt;INDEX(Kalender!$B$81:$B$110,MAX(1,$C53))),AND($D53&gt;0,INDEX(Kalender!CU$81:CU$110,MAX(1,$D53))&gt;INDEX(Kalender!$B$81:$B$110,MAX(1,$D53))),AND($E53&gt;0,INDEX(Kalender!CU$81:CU$110,MAX(1,$E53))&gt;INDEX(Kalender!$B$81:$B$110,MAX(1,$E53))),AND($F53&gt;0,INDEX(Kalender!CU$81:CU$110,MAX(1,$F53))&gt;INDEX(Kalender!$B$81:$B$110,MAX(1,$F53)))),2,0))</f>
        <v>0</v>
      </c>
      <c r="CV53" s="5" t="n">
        <f aca="false">IF(Kalender!CV53&lt;&gt;1,0,IF(AND($B53&gt;0,INDEX(Kalender!CV$68:CV$77,MAX(1,$B53))&gt;INDEX(Kalender!$B$68:$B$77,MAX(1,$B53))),1,0)+IF(OR(AND($C53&gt;0,INDEX(Kalender!CV$81:CV$110,MAX(1,$C53))&gt;INDEX(Kalender!$B$81:$B$110,MAX(1,$C53))),AND($D53&gt;0,INDEX(Kalender!CV$81:CV$110,MAX(1,$D53))&gt;INDEX(Kalender!$B$81:$B$110,MAX(1,$D53))),AND($E53&gt;0,INDEX(Kalender!CV$81:CV$110,MAX(1,$E53))&gt;INDEX(Kalender!$B$81:$B$110,MAX(1,$E53))),AND($F53&gt;0,INDEX(Kalender!CV$81:CV$110,MAX(1,$F53))&gt;INDEX(Kalender!$B$81:$B$110,MAX(1,$F53)))),2,0))</f>
        <v>0</v>
      </c>
      <c r="CW53" s="5" t="n">
        <f aca="false">IF(Kalender!CW53&lt;&gt;1,0,IF(AND($B53&gt;0,INDEX(Kalender!CW$68:CW$77,MAX(1,$B53))&gt;INDEX(Kalender!$B$68:$B$77,MAX(1,$B53))),1,0)+IF(OR(AND($C53&gt;0,INDEX(Kalender!CW$81:CW$110,MAX(1,$C53))&gt;INDEX(Kalender!$B$81:$B$110,MAX(1,$C53))),AND($D53&gt;0,INDEX(Kalender!CW$81:CW$110,MAX(1,$D53))&gt;INDEX(Kalender!$B$81:$B$110,MAX(1,$D53))),AND($E53&gt;0,INDEX(Kalender!CW$81:CW$110,MAX(1,$E53))&gt;INDEX(Kalender!$B$81:$B$110,MAX(1,$E53))),AND($F53&gt;0,INDEX(Kalender!CW$81:CW$110,MAX(1,$F53))&gt;INDEX(Kalender!$B$81:$B$110,MAX(1,$F53)))),2,0))</f>
        <v>0</v>
      </c>
      <c r="CX53" s="5" t="n">
        <f aca="false">IF(Kalender!CX53&lt;&gt;1,0,IF(AND($B53&gt;0,INDEX(Kalender!CX$68:CX$77,MAX(1,$B53))&gt;INDEX(Kalender!$B$68:$B$77,MAX(1,$B53))),1,0)+IF(OR(AND($C53&gt;0,INDEX(Kalender!CX$81:CX$110,MAX(1,$C53))&gt;INDEX(Kalender!$B$81:$B$110,MAX(1,$C53))),AND($D53&gt;0,INDEX(Kalender!CX$81:CX$110,MAX(1,$D53))&gt;INDEX(Kalender!$B$81:$B$110,MAX(1,$D53))),AND($E53&gt;0,INDEX(Kalender!CX$81:CX$110,MAX(1,$E53))&gt;INDEX(Kalender!$B$81:$B$110,MAX(1,$E53))),AND($F53&gt;0,INDEX(Kalender!CX$81:CX$110,MAX(1,$F53))&gt;INDEX(Kalender!$B$81:$B$110,MAX(1,$F53)))),2,0))</f>
        <v>0</v>
      </c>
      <c r="CY53" s="5" t="n">
        <f aca="false">IF(Kalender!CY53&lt;&gt;1,0,IF(AND($B53&gt;0,INDEX(Kalender!CY$68:CY$77,MAX(1,$B53))&gt;INDEX(Kalender!$B$68:$B$77,MAX(1,$B53))),1,0)+IF(OR(AND($C53&gt;0,INDEX(Kalender!CY$81:CY$110,MAX(1,$C53))&gt;INDEX(Kalender!$B$81:$B$110,MAX(1,$C53))),AND($D53&gt;0,INDEX(Kalender!CY$81:CY$110,MAX(1,$D53))&gt;INDEX(Kalender!$B$81:$B$110,MAX(1,$D53))),AND($E53&gt;0,INDEX(Kalender!CY$81:CY$110,MAX(1,$E53))&gt;INDEX(Kalender!$B$81:$B$110,MAX(1,$E53))),AND($F53&gt;0,INDEX(Kalender!CY$81:CY$110,MAX(1,$F53))&gt;INDEX(Kalender!$B$81:$B$110,MAX(1,$F53)))),2,0))</f>
        <v>0</v>
      </c>
      <c r="CZ53" s="5" t="n">
        <f aca="false">IF(Kalender!CZ53&lt;&gt;1,0,IF(AND($B53&gt;0,INDEX(Kalender!CZ$68:CZ$77,MAX(1,$B53))&gt;INDEX(Kalender!$B$68:$B$77,MAX(1,$B53))),1,0)+IF(OR(AND($C53&gt;0,INDEX(Kalender!CZ$81:CZ$110,MAX(1,$C53))&gt;INDEX(Kalender!$B$81:$B$110,MAX(1,$C53))),AND($D53&gt;0,INDEX(Kalender!CZ$81:CZ$110,MAX(1,$D53))&gt;INDEX(Kalender!$B$81:$B$110,MAX(1,$D53))),AND($E53&gt;0,INDEX(Kalender!CZ$81:CZ$110,MAX(1,$E53))&gt;INDEX(Kalender!$B$81:$B$110,MAX(1,$E53))),AND($F53&gt;0,INDEX(Kalender!CZ$81:CZ$110,MAX(1,$F53))&gt;INDEX(Kalender!$B$81:$B$110,MAX(1,$F53)))),2,0))</f>
        <v>0</v>
      </c>
      <c r="DA53" s="5" t="n">
        <f aca="false">IF(Kalender!DA53&lt;&gt;1,0,IF(AND($B53&gt;0,INDEX(Kalender!DA$68:DA$77,MAX(1,$B53))&gt;INDEX(Kalender!$B$68:$B$77,MAX(1,$B53))),1,0)+IF(OR(AND($C53&gt;0,INDEX(Kalender!DA$81:DA$110,MAX(1,$C53))&gt;INDEX(Kalender!$B$81:$B$110,MAX(1,$C53))),AND($D53&gt;0,INDEX(Kalender!DA$81:DA$110,MAX(1,$D53))&gt;INDEX(Kalender!$B$81:$B$110,MAX(1,$D53))),AND($E53&gt;0,INDEX(Kalender!DA$81:DA$110,MAX(1,$E53))&gt;INDEX(Kalender!$B$81:$B$110,MAX(1,$E53))),AND($F53&gt;0,INDEX(Kalender!DA$81:DA$110,MAX(1,$F53))&gt;INDEX(Kalender!$B$81:$B$110,MAX(1,$F53)))),2,0))</f>
        <v>0</v>
      </c>
      <c r="DB53" s="5" t="n">
        <f aca="false">IF(Kalender!DB53&lt;&gt;1,0,IF(AND($B53&gt;0,INDEX(Kalender!DB$68:DB$77,MAX(1,$B53))&gt;INDEX(Kalender!$B$68:$B$77,MAX(1,$B53))),1,0)+IF(OR(AND($C53&gt;0,INDEX(Kalender!DB$81:DB$110,MAX(1,$C53))&gt;INDEX(Kalender!$B$81:$B$110,MAX(1,$C53))),AND($D53&gt;0,INDEX(Kalender!DB$81:DB$110,MAX(1,$D53))&gt;INDEX(Kalender!$B$81:$B$110,MAX(1,$D53))),AND($E53&gt;0,INDEX(Kalender!DB$81:DB$110,MAX(1,$E53))&gt;INDEX(Kalender!$B$81:$B$110,MAX(1,$E53))),AND($F53&gt;0,INDEX(Kalender!DB$81:DB$110,MAX(1,$F53))&gt;INDEX(Kalender!$B$81:$B$110,MAX(1,$F53)))),2,0))</f>
        <v>0</v>
      </c>
      <c r="DC53" s="5" t="n">
        <f aca="false">IF(Kalender!DC53&lt;&gt;1,0,IF(AND($B53&gt;0,INDEX(Kalender!DC$68:DC$77,MAX(1,$B53))&gt;INDEX(Kalender!$B$68:$B$77,MAX(1,$B53))),1,0)+IF(OR(AND($C53&gt;0,INDEX(Kalender!DC$81:DC$110,MAX(1,$C53))&gt;INDEX(Kalender!$B$81:$B$110,MAX(1,$C53))),AND($D53&gt;0,INDEX(Kalender!DC$81:DC$110,MAX(1,$D53))&gt;INDEX(Kalender!$B$81:$B$110,MAX(1,$D53))),AND($E53&gt;0,INDEX(Kalender!DC$81:DC$110,MAX(1,$E53))&gt;INDEX(Kalender!$B$81:$B$110,MAX(1,$E53))),AND($F53&gt;0,INDEX(Kalender!DC$81:DC$110,MAX(1,$F53))&gt;INDEX(Kalender!$B$81:$B$110,MAX(1,$F53)))),2,0))</f>
        <v>0</v>
      </c>
      <c r="DD53" s="5" t="n">
        <f aca="false">IF(Kalender!DD53&lt;&gt;1,0,IF(AND($B53&gt;0,INDEX(Kalender!DD$68:DD$77,MAX(1,$B53))&gt;INDEX(Kalender!$B$68:$B$77,MAX(1,$B53))),1,0)+IF(OR(AND($C53&gt;0,INDEX(Kalender!DD$81:DD$110,MAX(1,$C53))&gt;INDEX(Kalender!$B$81:$B$110,MAX(1,$C53))),AND($D53&gt;0,INDEX(Kalender!DD$81:DD$110,MAX(1,$D53))&gt;INDEX(Kalender!$B$81:$B$110,MAX(1,$D53))),AND($E53&gt;0,INDEX(Kalender!DD$81:DD$110,MAX(1,$E53))&gt;INDEX(Kalender!$B$81:$B$110,MAX(1,$E53))),AND($F53&gt;0,INDEX(Kalender!DD$81:DD$110,MAX(1,$F53))&gt;INDEX(Kalender!$B$81:$B$110,MAX(1,$F53)))),2,0))</f>
        <v>0</v>
      </c>
      <c r="DE53" s="5" t="n">
        <f aca="false">IF(Kalender!DE53&lt;&gt;1,0,IF(AND($B53&gt;0,INDEX(Kalender!DE$68:DE$77,MAX(1,$B53))&gt;INDEX(Kalender!$B$68:$B$77,MAX(1,$B53))),1,0)+IF(OR(AND($C53&gt;0,INDEX(Kalender!DE$81:DE$110,MAX(1,$C53))&gt;INDEX(Kalender!$B$81:$B$110,MAX(1,$C53))),AND($D53&gt;0,INDEX(Kalender!DE$81:DE$110,MAX(1,$D53))&gt;INDEX(Kalender!$B$81:$B$110,MAX(1,$D53))),AND($E53&gt;0,INDEX(Kalender!DE$81:DE$110,MAX(1,$E53))&gt;INDEX(Kalender!$B$81:$B$110,MAX(1,$E53))),AND($F53&gt;0,INDEX(Kalender!DE$81:DE$110,MAX(1,$F53))&gt;INDEX(Kalender!$B$81:$B$110,MAX(1,$F53)))),2,0))</f>
        <v>0</v>
      </c>
      <c r="DF53" s="5" t="n">
        <f aca="false">IF(Kalender!DF53&lt;&gt;1,0,IF(AND($B53&gt;0,INDEX(Kalender!DF$68:DF$77,MAX(1,$B53))&gt;INDEX(Kalender!$B$68:$B$77,MAX(1,$B53))),1,0)+IF(OR(AND($C53&gt;0,INDEX(Kalender!DF$81:DF$110,MAX(1,$C53))&gt;INDEX(Kalender!$B$81:$B$110,MAX(1,$C53))),AND($D53&gt;0,INDEX(Kalender!DF$81:DF$110,MAX(1,$D53))&gt;INDEX(Kalender!$B$81:$B$110,MAX(1,$D53))),AND($E53&gt;0,INDEX(Kalender!DF$81:DF$110,MAX(1,$E53))&gt;INDEX(Kalender!$B$81:$B$110,MAX(1,$E53))),AND($F53&gt;0,INDEX(Kalender!DF$81:DF$110,MAX(1,$F53))&gt;INDEX(Kalender!$B$81:$B$110,MAX(1,$F53)))),2,0))</f>
        <v>0</v>
      </c>
      <c r="DG53" s="5" t="n">
        <f aca="false">IF(Kalender!DG53&lt;&gt;1,0,IF(AND($B53&gt;0,INDEX(Kalender!DG$68:DG$77,MAX(1,$B53))&gt;INDEX(Kalender!$B$68:$B$77,MAX(1,$B53))),1,0)+IF(OR(AND($C53&gt;0,INDEX(Kalender!DG$81:DG$110,MAX(1,$C53))&gt;INDEX(Kalender!$B$81:$B$110,MAX(1,$C53))),AND($D53&gt;0,INDEX(Kalender!DG$81:DG$110,MAX(1,$D53))&gt;INDEX(Kalender!$B$81:$B$110,MAX(1,$D53))),AND($E53&gt;0,INDEX(Kalender!DG$81:DG$110,MAX(1,$E53))&gt;INDEX(Kalender!$B$81:$B$110,MAX(1,$E53))),AND($F53&gt;0,INDEX(Kalender!DG$81:DG$110,MAX(1,$F53))&gt;INDEX(Kalender!$B$81:$B$110,MAX(1,$F53)))),2,0))</f>
        <v>0</v>
      </c>
      <c r="DH53" s="5" t="n">
        <f aca="false">IF(Kalender!DH53&lt;&gt;1,0,IF(AND($B53&gt;0,INDEX(Kalender!DH$68:DH$77,MAX(1,$B53))&gt;INDEX(Kalender!$B$68:$B$77,MAX(1,$B53))),1,0)+IF(OR(AND($C53&gt;0,INDEX(Kalender!DH$81:DH$110,MAX(1,$C53))&gt;INDEX(Kalender!$B$81:$B$110,MAX(1,$C53))),AND($D53&gt;0,INDEX(Kalender!DH$81:DH$110,MAX(1,$D53))&gt;INDEX(Kalender!$B$81:$B$110,MAX(1,$D53))),AND($E53&gt;0,INDEX(Kalender!DH$81:DH$110,MAX(1,$E53))&gt;INDEX(Kalender!$B$81:$B$110,MAX(1,$E53))),AND($F53&gt;0,INDEX(Kalender!DH$81:DH$110,MAX(1,$F53))&gt;INDEX(Kalender!$B$81:$B$110,MAX(1,$F53)))),2,0))</f>
        <v>0</v>
      </c>
      <c r="DI53" s="5" t="n">
        <f aca="false">IF(Kalender!DI53&lt;&gt;1,0,IF(AND($B53&gt;0,INDEX(Kalender!DI$68:DI$77,MAX(1,$B53))&gt;INDEX(Kalender!$B$68:$B$77,MAX(1,$B53))),1,0)+IF(OR(AND($C53&gt;0,INDEX(Kalender!DI$81:DI$110,MAX(1,$C53))&gt;INDEX(Kalender!$B$81:$B$110,MAX(1,$C53))),AND($D53&gt;0,INDEX(Kalender!DI$81:DI$110,MAX(1,$D53))&gt;INDEX(Kalender!$B$81:$B$110,MAX(1,$D53))),AND($E53&gt;0,INDEX(Kalender!DI$81:DI$110,MAX(1,$E53))&gt;INDEX(Kalender!$B$81:$B$110,MAX(1,$E53))),AND($F53&gt;0,INDEX(Kalender!DI$81:DI$110,MAX(1,$F53))&gt;INDEX(Kalender!$B$81:$B$110,MAX(1,$F53)))),2,0))</f>
        <v>0</v>
      </c>
      <c r="DJ53" s="5" t="n">
        <f aca="false">IF(Kalender!DJ53&lt;&gt;1,0,IF(AND($B53&gt;0,INDEX(Kalender!DJ$68:DJ$77,MAX(1,$B53))&gt;INDEX(Kalender!$B$68:$B$77,MAX(1,$B53))),1,0)+IF(OR(AND($C53&gt;0,INDEX(Kalender!DJ$81:DJ$110,MAX(1,$C53))&gt;INDEX(Kalender!$B$81:$B$110,MAX(1,$C53))),AND($D53&gt;0,INDEX(Kalender!DJ$81:DJ$110,MAX(1,$D53))&gt;INDEX(Kalender!$B$81:$B$110,MAX(1,$D53))),AND($E53&gt;0,INDEX(Kalender!DJ$81:DJ$110,MAX(1,$E53))&gt;INDEX(Kalender!$B$81:$B$110,MAX(1,$E53))),AND($F53&gt;0,INDEX(Kalender!DJ$81:DJ$110,MAX(1,$F53))&gt;INDEX(Kalender!$B$81:$B$110,MAX(1,$F53)))),2,0))</f>
        <v>0</v>
      </c>
      <c r="DK53" s="5" t="n">
        <f aca="false">IF(Kalender!DK53&lt;&gt;1,0,IF(AND($B53&gt;0,INDEX(Kalender!DK$68:DK$77,MAX(1,$B53))&gt;INDEX(Kalender!$B$68:$B$77,MAX(1,$B53))),1,0)+IF(OR(AND($C53&gt;0,INDEX(Kalender!DK$81:DK$110,MAX(1,$C53))&gt;INDEX(Kalender!$B$81:$B$110,MAX(1,$C53))),AND($D53&gt;0,INDEX(Kalender!DK$81:DK$110,MAX(1,$D53))&gt;INDEX(Kalender!$B$81:$B$110,MAX(1,$D53))),AND($E53&gt;0,INDEX(Kalender!DK$81:DK$110,MAX(1,$E53))&gt;INDEX(Kalender!$B$81:$B$110,MAX(1,$E53))),AND($F53&gt;0,INDEX(Kalender!DK$81:DK$110,MAX(1,$F53))&gt;INDEX(Kalender!$B$81:$B$110,MAX(1,$F53)))),2,0))</f>
        <v>0</v>
      </c>
      <c r="DL53" s="5" t="n">
        <f aca="false">IF(Kalender!DL53&lt;&gt;1,0,IF(AND($B53&gt;0,INDEX(Kalender!DL$68:DL$77,MAX(1,$B53))&gt;INDEX(Kalender!$B$68:$B$77,MAX(1,$B53))),1,0)+IF(OR(AND($C53&gt;0,INDEX(Kalender!DL$81:DL$110,MAX(1,$C53))&gt;INDEX(Kalender!$B$81:$B$110,MAX(1,$C53))),AND($D53&gt;0,INDEX(Kalender!DL$81:DL$110,MAX(1,$D53))&gt;INDEX(Kalender!$B$81:$B$110,MAX(1,$D53))),AND($E53&gt;0,INDEX(Kalender!DL$81:DL$110,MAX(1,$E53))&gt;INDEX(Kalender!$B$81:$B$110,MAX(1,$E53))),AND($F53&gt;0,INDEX(Kalender!DL$81:DL$110,MAX(1,$F53))&gt;INDEX(Kalender!$B$81:$B$110,MAX(1,$F53)))),2,0))</f>
        <v>0</v>
      </c>
      <c r="DM53" s="5" t="n">
        <f aca="false">IF(Kalender!DM53&lt;&gt;1,0,IF(AND($B53&gt;0,INDEX(Kalender!DM$68:DM$77,MAX(1,$B53))&gt;INDEX(Kalender!$B$68:$B$77,MAX(1,$B53))),1,0)+IF(OR(AND($C53&gt;0,INDEX(Kalender!DM$81:DM$110,MAX(1,$C53))&gt;INDEX(Kalender!$B$81:$B$110,MAX(1,$C53))),AND($D53&gt;0,INDEX(Kalender!DM$81:DM$110,MAX(1,$D53))&gt;INDEX(Kalender!$B$81:$B$110,MAX(1,$D53))),AND($E53&gt;0,INDEX(Kalender!DM$81:DM$110,MAX(1,$E53))&gt;INDEX(Kalender!$B$81:$B$110,MAX(1,$E53))),AND($F53&gt;0,INDEX(Kalender!DM$81:DM$110,MAX(1,$F53))&gt;INDEX(Kalender!$B$81:$B$110,MAX(1,$F53)))),2,0))</f>
        <v>0</v>
      </c>
      <c r="DN53" s="5" t="n">
        <f aca="false">IF(Kalender!DN53&lt;&gt;1,0,IF(AND($B53&gt;0,INDEX(Kalender!DN$68:DN$77,MAX(1,$B53))&gt;INDEX(Kalender!$B$68:$B$77,MAX(1,$B53))),1,0)+IF(OR(AND($C53&gt;0,INDEX(Kalender!DN$81:DN$110,MAX(1,$C53))&gt;INDEX(Kalender!$B$81:$B$110,MAX(1,$C53))),AND($D53&gt;0,INDEX(Kalender!DN$81:DN$110,MAX(1,$D53))&gt;INDEX(Kalender!$B$81:$B$110,MAX(1,$D53))),AND($E53&gt;0,INDEX(Kalender!DN$81:DN$110,MAX(1,$E53))&gt;INDEX(Kalender!$B$81:$B$110,MAX(1,$E53))),AND($F53&gt;0,INDEX(Kalender!DN$81:DN$110,MAX(1,$F53))&gt;INDEX(Kalender!$B$81:$B$110,MAX(1,$F53)))),2,0))</f>
        <v>0</v>
      </c>
      <c r="DO53" s="5" t="n">
        <f aca="false">IF(Kalender!DO53&lt;&gt;1,0,IF(AND($B53&gt;0,INDEX(Kalender!DO$68:DO$77,MAX(1,$B53))&gt;INDEX(Kalender!$B$68:$B$77,MAX(1,$B53))),1,0)+IF(OR(AND($C53&gt;0,INDEX(Kalender!DO$81:DO$110,MAX(1,$C53))&gt;INDEX(Kalender!$B$81:$B$110,MAX(1,$C53))),AND($D53&gt;0,INDEX(Kalender!DO$81:DO$110,MAX(1,$D53))&gt;INDEX(Kalender!$B$81:$B$110,MAX(1,$D53))),AND($E53&gt;0,INDEX(Kalender!DO$81:DO$110,MAX(1,$E53))&gt;INDEX(Kalender!$B$81:$B$110,MAX(1,$E53))),AND($F53&gt;0,INDEX(Kalender!DO$81:DO$110,MAX(1,$F53))&gt;INDEX(Kalender!$B$81:$B$110,MAX(1,$F53)))),2,0))</f>
        <v>0</v>
      </c>
      <c r="DP53" s="5" t="n">
        <f aca="false">IF(Kalender!DP53&lt;&gt;1,0,IF(AND($B53&gt;0,INDEX(Kalender!DP$68:DP$77,MAX(1,$B53))&gt;INDEX(Kalender!$B$68:$B$77,MAX(1,$B53))),1,0)+IF(OR(AND($C53&gt;0,INDEX(Kalender!DP$81:DP$110,MAX(1,$C53))&gt;INDEX(Kalender!$B$81:$B$110,MAX(1,$C53))),AND($D53&gt;0,INDEX(Kalender!DP$81:DP$110,MAX(1,$D53))&gt;INDEX(Kalender!$B$81:$B$110,MAX(1,$D53))),AND($E53&gt;0,INDEX(Kalender!DP$81:DP$110,MAX(1,$E53))&gt;INDEX(Kalender!$B$81:$B$110,MAX(1,$E53))),AND($F53&gt;0,INDEX(Kalender!DP$81:DP$110,MAX(1,$F53))&gt;INDEX(Kalender!$B$81:$B$110,MAX(1,$F53)))),2,0))</f>
        <v>0</v>
      </c>
      <c r="DQ53" s="5" t="n">
        <f aca="false">IF(Kalender!DQ53&lt;&gt;1,0,IF(AND($B53&gt;0,INDEX(Kalender!DQ$68:DQ$77,MAX(1,$B53))&gt;INDEX(Kalender!$B$68:$B$77,MAX(1,$B53))),1,0)+IF(OR(AND($C53&gt;0,INDEX(Kalender!DQ$81:DQ$110,MAX(1,$C53))&gt;INDEX(Kalender!$B$81:$B$110,MAX(1,$C53))),AND($D53&gt;0,INDEX(Kalender!DQ$81:DQ$110,MAX(1,$D53))&gt;INDEX(Kalender!$B$81:$B$110,MAX(1,$D53))),AND($E53&gt;0,INDEX(Kalender!DQ$81:DQ$110,MAX(1,$E53))&gt;INDEX(Kalender!$B$81:$B$110,MAX(1,$E53))),AND($F53&gt;0,INDEX(Kalender!DQ$81:DQ$110,MAX(1,$F53))&gt;INDEX(Kalender!$B$81:$B$110,MAX(1,$F53)))),2,0))</f>
        <v>0</v>
      </c>
      <c r="DR53" s="5" t="n">
        <f aca="false">IF(Kalender!DR53&lt;&gt;1,0,IF(AND($B53&gt;0,INDEX(Kalender!DR$68:DR$77,MAX(1,$B53))&gt;INDEX(Kalender!$B$68:$B$77,MAX(1,$B53))),1,0)+IF(OR(AND($C53&gt;0,INDEX(Kalender!DR$81:DR$110,MAX(1,$C53))&gt;INDEX(Kalender!$B$81:$B$110,MAX(1,$C53))),AND($D53&gt;0,INDEX(Kalender!DR$81:DR$110,MAX(1,$D53))&gt;INDEX(Kalender!$B$81:$B$110,MAX(1,$D53))),AND($E53&gt;0,INDEX(Kalender!DR$81:DR$110,MAX(1,$E53))&gt;INDEX(Kalender!$B$81:$B$110,MAX(1,$E53))),AND($F53&gt;0,INDEX(Kalender!DR$81:DR$110,MAX(1,$F53))&gt;INDEX(Kalender!$B$81:$B$110,MAX(1,$F53)))),2,0))</f>
        <v>0</v>
      </c>
      <c r="DS53" s="5" t="n">
        <f aca="false">IF(Kalender!DS53&lt;&gt;1,0,IF(AND($B53&gt;0,INDEX(Kalender!DS$68:DS$77,MAX(1,$B53))&gt;INDEX(Kalender!$B$68:$B$77,MAX(1,$B53))),1,0)+IF(OR(AND($C53&gt;0,INDEX(Kalender!DS$81:DS$110,MAX(1,$C53))&gt;INDEX(Kalender!$B$81:$B$110,MAX(1,$C53))),AND($D53&gt;0,INDEX(Kalender!DS$81:DS$110,MAX(1,$D53))&gt;INDEX(Kalender!$B$81:$B$110,MAX(1,$D53))),AND($E53&gt;0,INDEX(Kalender!DS$81:DS$110,MAX(1,$E53))&gt;INDEX(Kalender!$B$81:$B$110,MAX(1,$E53))),AND($F53&gt;0,INDEX(Kalender!DS$81:DS$110,MAX(1,$F53))&gt;INDEX(Kalender!$B$81:$B$110,MAX(1,$F53)))),2,0))</f>
        <v>0</v>
      </c>
      <c r="DT53" s="5" t="n">
        <f aca="false">IF(Kalender!DT53&lt;&gt;1,0,IF(AND($B53&gt;0,INDEX(Kalender!DT$68:DT$77,MAX(1,$B53))&gt;INDEX(Kalender!$B$68:$B$77,MAX(1,$B53))),1,0)+IF(OR(AND($C53&gt;0,INDEX(Kalender!DT$81:DT$110,MAX(1,$C53))&gt;INDEX(Kalender!$B$81:$B$110,MAX(1,$C53))),AND($D53&gt;0,INDEX(Kalender!DT$81:DT$110,MAX(1,$D53))&gt;INDEX(Kalender!$B$81:$B$110,MAX(1,$D53))),AND($E53&gt;0,INDEX(Kalender!DT$81:DT$110,MAX(1,$E53))&gt;INDEX(Kalender!$B$81:$B$110,MAX(1,$E53))),AND($F53&gt;0,INDEX(Kalender!DT$81:DT$110,MAX(1,$F53))&gt;INDEX(Kalender!$B$81:$B$110,MAX(1,$F53)))),2,0))</f>
        <v>0</v>
      </c>
      <c r="DU53" s="5" t="n">
        <f aca="false">IF(Kalender!DU53&lt;&gt;1,0,IF(AND($B53&gt;0,INDEX(Kalender!DU$68:DU$77,MAX(1,$B53))&gt;INDEX(Kalender!$B$68:$B$77,MAX(1,$B53))),1,0)+IF(OR(AND($C53&gt;0,INDEX(Kalender!DU$81:DU$110,MAX(1,$C53))&gt;INDEX(Kalender!$B$81:$B$110,MAX(1,$C53))),AND($D53&gt;0,INDEX(Kalender!DU$81:DU$110,MAX(1,$D53))&gt;INDEX(Kalender!$B$81:$B$110,MAX(1,$D53))),AND($E53&gt;0,INDEX(Kalender!DU$81:DU$110,MAX(1,$E53))&gt;INDEX(Kalender!$B$81:$B$110,MAX(1,$E53))),AND($F53&gt;0,INDEX(Kalender!DU$81:DU$110,MAX(1,$F53))&gt;INDEX(Kalender!$B$81:$B$110,MAX(1,$F53)))),2,0))</f>
        <v>0</v>
      </c>
      <c r="DV53" s="5" t="n">
        <f aca="false">IF(Kalender!DV53&lt;&gt;1,0,IF(AND($B53&gt;0,INDEX(Kalender!DV$68:DV$77,MAX(1,$B53))&gt;INDEX(Kalender!$B$68:$B$77,MAX(1,$B53))),1,0)+IF(OR(AND($C53&gt;0,INDEX(Kalender!DV$81:DV$110,MAX(1,$C53))&gt;INDEX(Kalender!$B$81:$B$110,MAX(1,$C53))),AND($D53&gt;0,INDEX(Kalender!DV$81:DV$110,MAX(1,$D53))&gt;INDEX(Kalender!$B$81:$B$110,MAX(1,$D53))),AND($E53&gt;0,INDEX(Kalender!DV$81:DV$110,MAX(1,$E53))&gt;INDEX(Kalender!$B$81:$B$110,MAX(1,$E53))),AND($F53&gt;0,INDEX(Kalender!DV$81:DV$110,MAX(1,$F53))&gt;INDEX(Kalender!$B$81:$B$110,MAX(1,$F53)))),2,0))</f>
        <v>0</v>
      </c>
      <c r="DW53" s="5" t="n">
        <f aca="false">IF(Kalender!DW53&lt;&gt;1,0,IF(AND($B53&gt;0,INDEX(Kalender!DW$68:DW$77,MAX(1,$B53))&gt;INDEX(Kalender!$B$68:$B$77,MAX(1,$B53))),1,0)+IF(OR(AND($C53&gt;0,INDEX(Kalender!DW$81:DW$110,MAX(1,$C53))&gt;INDEX(Kalender!$B$81:$B$110,MAX(1,$C53))),AND($D53&gt;0,INDEX(Kalender!DW$81:DW$110,MAX(1,$D53))&gt;INDEX(Kalender!$B$81:$B$110,MAX(1,$D53))),AND($E53&gt;0,INDEX(Kalender!DW$81:DW$110,MAX(1,$E53))&gt;INDEX(Kalender!$B$81:$B$110,MAX(1,$E53))),AND($F53&gt;0,INDEX(Kalender!DW$81:DW$110,MAX(1,$F53))&gt;INDEX(Kalender!$B$81:$B$110,MAX(1,$F53)))),2,0))</f>
        <v>0</v>
      </c>
      <c r="DX53" s="5" t="n">
        <f aca="false">IF(Kalender!DX53&lt;&gt;1,0,IF(AND($B53&gt;0,INDEX(Kalender!DX$68:DX$77,MAX(1,$B53))&gt;INDEX(Kalender!$B$68:$B$77,MAX(1,$B53))),1,0)+IF(OR(AND($C53&gt;0,INDEX(Kalender!DX$81:DX$110,MAX(1,$C53))&gt;INDEX(Kalender!$B$81:$B$110,MAX(1,$C53))),AND($D53&gt;0,INDEX(Kalender!DX$81:DX$110,MAX(1,$D53))&gt;INDEX(Kalender!$B$81:$B$110,MAX(1,$D53))),AND($E53&gt;0,INDEX(Kalender!DX$81:DX$110,MAX(1,$E53))&gt;INDEX(Kalender!$B$81:$B$110,MAX(1,$E53))),AND($F53&gt;0,INDEX(Kalender!DX$81:DX$110,MAX(1,$F53))&gt;INDEX(Kalender!$B$81:$B$110,MAX(1,$F53)))),2,0))</f>
        <v>0</v>
      </c>
      <c r="DY53" s="5" t="n">
        <f aca="false">IF(Kalender!DY53&lt;&gt;1,0,IF(AND($B53&gt;0,INDEX(Kalender!DY$68:DY$77,MAX(1,$B53))&gt;INDEX(Kalender!$B$68:$B$77,MAX(1,$B53))),1,0)+IF(OR(AND($C53&gt;0,INDEX(Kalender!DY$81:DY$110,MAX(1,$C53))&gt;INDEX(Kalender!$B$81:$B$110,MAX(1,$C53))),AND($D53&gt;0,INDEX(Kalender!DY$81:DY$110,MAX(1,$D53))&gt;INDEX(Kalender!$B$81:$B$110,MAX(1,$D53))),AND($E53&gt;0,INDEX(Kalender!DY$81:DY$110,MAX(1,$E53))&gt;INDEX(Kalender!$B$81:$B$110,MAX(1,$E53))),AND($F53&gt;0,INDEX(Kalender!DY$81:DY$110,MAX(1,$F53))&gt;INDEX(Kalender!$B$81:$B$110,MAX(1,$F53)))),2,0))</f>
        <v>0</v>
      </c>
      <c r="DZ53" s="5" t="n">
        <f aca="false">IF(Kalender!DZ53&lt;&gt;1,0,IF(AND($B53&gt;0,INDEX(Kalender!DZ$68:DZ$77,MAX(1,$B53))&gt;INDEX(Kalender!$B$68:$B$77,MAX(1,$B53))),1,0)+IF(OR(AND($C53&gt;0,INDEX(Kalender!DZ$81:DZ$110,MAX(1,$C53))&gt;INDEX(Kalender!$B$81:$B$110,MAX(1,$C53))),AND($D53&gt;0,INDEX(Kalender!DZ$81:DZ$110,MAX(1,$D53))&gt;INDEX(Kalender!$B$81:$B$110,MAX(1,$D53))),AND($E53&gt;0,INDEX(Kalender!DZ$81:DZ$110,MAX(1,$E53))&gt;INDEX(Kalender!$B$81:$B$110,MAX(1,$E53))),AND($F53&gt;0,INDEX(Kalender!DZ$81:DZ$110,MAX(1,$F53))&gt;INDEX(Kalender!$B$81:$B$110,MAX(1,$F53)))),2,0))</f>
        <v>0</v>
      </c>
      <c r="EA53" s="5" t="n">
        <f aca="false">IF(Kalender!EA53&lt;&gt;1,0,IF(AND($B53&gt;0,INDEX(Kalender!EA$68:EA$77,MAX(1,$B53))&gt;INDEX(Kalender!$B$68:$B$77,MAX(1,$B53))),1,0)+IF(OR(AND($C53&gt;0,INDEX(Kalender!EA$81:EA$110,MAX(1,$C53))&gt;INDEX(Kalender!$B$81:$B$110,MAX(1,$C53))),AND($D53&gt;0,INDEX(Kalender!EA$81:EA$110,MAX(1,$D53))&gt;INDEX(Kalender!$B$81:$B$110,MAX(1,$D53))),AND($E53&gt;0,INDEX(Kalender!EA$81:EA$110,MAX(1,$E53))&gt;INDEX(Kalender!$B$81:$B$110,MAX(1,$E53))),AND($F53&gt;0,INDEX(Kalender!EA$81:EA$110,MAX(1,$F53))&gt;INDEX(Kalender!$B$81:$B$110,MAX(1,$F53)))),2,0))</f>
        <v>0</v>
      </c>
      <c r="EB53" s="5" t="n">
        <f aca="false">IF(Kalender!EB53&lt;&gt;1,0,IF(AND($B53&gt;0,INDEX(Kalender!EB$68:EB$77,MAX(1,$B53))&gt;INDEX(Kalender!$B$68:$B$77,MAX(1,$B53))),1,0)+IF(OR(AND($C53&gt;0,INDEX(Kalender!EB$81:EB$110,MAX(1,$C53))&gt;INDEX(Kalender!$B$81:$B$110,MAX(1,$C53))),AND($D53&gt;0,INDEX(Kalender!EB$81:EB$110,MAX(1,$D53))&gt;INDEX(Kalender!$B$81:$B$110,MAX(1,$D53))),AND($E53&gt;0,INDEX(Kalender!EB$81:EB$110,MAX(1,$E53))&gt;INDEX(Kalender!$B$81:$B$110,MAX(1,$E53))),AND($F53&gt;0,INDEX(Kalender!EB$81:EB$110,MAX(1,$F53))&gt;INDEX(Kalender!$B$81:$B$110,MAX(1,$F53)))),2,0))</f>
        <v>0</v>
      </c>
      <c r="EC53" s="5" t="n">
        <f aca="false">IF(Kalender!EC53&lt;&gt;1,0,IF(AND($B53&gt;0,INDEX(Kalender!EC$68:EC$77,MAX(1,$B53))&gt;INDEX(Kalender!$B$68:$B$77,MAX(1,$B53))),1,0)+IF(OR(AND($C53&gt;0,INDEX(Kalender!EC$81:EC$110,MAX(1,$C53))&gt;INDEX(Kalender!$B$81:$B$110,MAX(1,$C53))),AND($D53&gt;0,INDEX(Kalender!EC$81:EC$110,MAX(1,$D53))&gt;INDEX(Kalender!$B$81:$B$110,MAX(1,$D53))),AND($E53&gt;0,INDEX(Kalender!EC$81:EC$110,MAX(1,$E53))&gt;INDEX(Kalender!$B$81:$B$110,MAX(1,$E53))),AND($F53&gt;0,INDEX(Kalender!EC$81:EC$110,MAX(1,$F53))&gt;INDEX(Kalender!$B$81:$B$110,MAX(1,$F53)))),2,0))</f>
        <v>0</v>
      </c>
      <c r="ED53" s="5" t="n">
        <f aca="false">IF(Kalender!ED53&lt;&gt;1,0,IF(AND($B53&gt;0,INDEX(Kalender!ED$68:ED$77,MAX(1,$B53))&gt;INDEX(Kalender!$B$68:$B$77,MAX(1,$B53))),1,0)+IF(OR(AND($C53&gt;0,INDEX(Kalender!ED$81:ED$110,MAX(1,$C53))&gt;INDEX(Kalender!$B$81:$B$110,MAX(1,$C53))),AND($D53&gt;0,INDEX(Kalender!ED$81:ED$110,MAX(1,$D53))&gt;INDEX(Kalender!$B$81:$B$110,MAX(1,$D53))),AND($E53&gt;0,INDEX(Kalender!ED$81:ED$110,MAX(1,$E53))&gt;INDEX(Kalender!$B$81:$B$110,MAX(1,$E53))),AND($F53&gt;0,INDEX(Kalender!ED$81:ED$110,MAX(1,$F53))&gt;INDEX(Kalender!$B$81:$B$110,MAX(1,$F53)))),2,0))</f>
        <v>0</v>
      </c>
      <c r="EE53" s="5" t="n">
        <f aca="false">IF(Kalender!EE53&lt;&gt;1,0,IF(AND($B53&gt;0,INDEX(Kalender!EE$68:EE$77,MAX(1,$B53))&gt;INDEX(Kalender!$B$68:$B$77,MAX(1,$B53))),1,0)+IF(OR(AND($C53&gt;0,INDEX(Kalender!EE$81:EE$110,MAX(1,$C53))&gt;INDEX(Kalender!$B$81:$B$110,MAX(1,$C53))),AND($D53&gt;0,INDEX(Kalender!EE$81:EE$110,MAX(1,$D53))&gt;INDEX(Kalender!$B$81:$B$110,MAX(1,$D53))),AND($E53&gt;0,INDEX(Kalender!EE$81:EE$110,MAX(1,$E53))&gt;INDEX(Kalender!$B$81:$B$110,MAX(1,$E53))),AND($F53&gt;0,INDEX(Kalender!EE$81:EE$110,MAX(1,$F53))&gt;INDEX(Kalender!$B$81:$B$110,MAX(1,$F53)))),2,0))</f>
        <v>0</v>
      </c>
      <c r="EF53" s="5" t="n">
        <f aca="false">IF(Kalender!EF53&lt;&gt;1,0,IF(AND($B53&gt;0,INDEX(Kalender!EF$68:EF$77,MAX(1,$B53))&gt;INDEX(Kalender!$B$68:$B$77,MAX(1,$B53))),1,0)+IF(OR(AND($C53&gt;0,INDEX(Kalender!EF$81:EF$110,MAX(1,$C53))&gt;INDEX(Kalender!$B$81:$B$110,MAX(1,$C53))),AND($D53&gt;0,INDEX(Kalender!EF$81:EF$110,MAX(1,$D53))&gt;INDEX(Kalender!$B$81:$B$110,MAX(1,$D53))),AND($E53&gt;0,INDEX(Kalender!EF$81:EF$110,MAX(1,$E53))&gt;INDEX(Kalender!$B$81:$B$110,MAX(1,$E53))),AND($F53&gt;0,INDEX(Kalender!EF$81:EF$110,MAX(1,$F53))&gt;INDEX(Kalender!$B$81:$B$110,MAX(1,$F53)))),2,0))</f>
        <v>0</v>
      </c>
      <c r="EG53" s="5" t="n">
        <f aca="false">IF(Kalender!EG53&lt;&gt;1,0,IF(AND($B53&gt;0,INDEX(Kalender!EG$68:EG$77,MAX(1,$B53))&gt;INDEX(Kalender!$B$68:$B$77,MAX(1,$B53))),1,0)+IF(OR(AND($C53&gt;0,INDEX(Kalender!EG$81:EG$110,MAX(1,$C53))&gt;INDEX(Kalender!$B$81:$B$110,MAX(1,$C53))),AND($D53&gt;0,INDEX(Kalender!EG$81:EG$110,MAX(1,$D53))&gt;INDEX(Kalender!$B$81:$B$110,MAX(1,$D53))),AND($E53&gt;0,INDEX(Kalender!EG$81:EG$110,MAX(1,$E53))&gt;INDEX(Kalender!$B$81:$B$110,MAX(1,$E53))),AND($F53&gt;0,INDEX(Kalender!EG$81:EG$110,MAX(1,$F53))&gt;INDEX(Kalender!$B$81:$B$110,MAX(1,$F53)))),2,0))</f>
        <v>0</v>
      </c>
      <c r="EH53" s="5" t="n">
        <f aca="false">IF(Kalender!EH53&lt;&gt;1,0,IF(AND($B53&gt;0,INDEX(Kalender!EH$68:EH$77,MAX(1,$B53))&gt;INDEX(Kalender!$B$68:$B$77,MAX(1,$B53))),1,0)+IF(OR(AND($C53&gt;0,INDEX(Kalender!EH$81:EH$110,MAX(1,$C53))&gt;INDEX(Kalender!$B$81:$B$110,MAX(1,$C53))),AND($D53&gt;0,INDEX(Kalender!EH$81:EH$110,MAX(1,$D53))&gt;INDEX(Kalender!$B$81:$B$110,MAX(1,$D53))),AND($E53&gt;0,INDEX(Kalender!EH$81:EH$110,MAX(1,$E53))&gt;INDEX(Kalender!$B$81:$B$110,MAX(1,$E53))),AND($F53&gt;0,INDEX(Kalender!EH$81:EH$110,MAX(1,$F53))&gt;INDEX(Kalender!$B$81:$B$110,MAX(1,$F53)))),2,0))</f>
        <v>0</v>
      </c>
      <c r="EI53" s="5" t="n">
        <f aca="false">IF(Kalender!EI53&lt;&gt;1,0,IF(AND($B53&gt;0,INDEX(Kalender!EI$68:EI$77,MAX(1,$B53))&gt;INDEX(Kalender!$B$68:$B$77,MAX(1,$B53))),1,0)+IF(OR(AND($C53&gt;0,INDEX(Kalender!EI$81:EI$110,MAX(1,$C53))&gt;INDEX(Kalender!$B$81:$B$110,MAX(1,$C53))),AND($D53&gt;0,INDEX(Kalender!EI$81:EI$110,MAX(1,$D53))&gt;INDEX(Kalender!$B$81:$B$110,MAX(1,$D53))),AND($E53&gt;0,INDEX(Kalender!EI$81:EI$110,MAX(1,$E53))&gt;INDEX(Kalender!$B$81:$B$110,MAX(1,$E53))),AND($F53&gt;0,INDEX(Kalender!EI$81:EI$110,MAX(1,$F53))&gt;INDEX(Kalender!$B$81:$B$110,MAX(1,$F53)))),2,0))</f>
        <v>0</v>
      </c>
      <c r="EJ53" s="5" t="n">
        <f aca="false">IF(Kalender!EJ53&lt;&gt;1,0,IF(AND($B53&gt;0,INDEX(Kalender!EJ$68:EJ$77,MAX(1,$B53))&gt;INDEX(Kalender!$B$68:$B$77,MAX(1,$B53))),1,0)+IF(OR(AND($C53&gt;0,INDEX(Kalender!EJ$81:EJ$110,MAX(1,$C53))&gt;INDEX(Kalender!$B$81:$B$110,MAX(1,$C53))),AND($D53&gt;0,INDEX(Kalender!EJ$81:EJ$110,MAX(1,$D53))&gt;INDEX(Kalender!$B$81:$B$110,MAX(1,$D53))),AND($E53&gt;0,INDEX(Kalender!EJ$81:EJ$110,MAX(1,$E53))&gt;INDEX(Kalender!$B$81:$B$110,MAX(1,$E53))),AND($F53&gt;0,INDEX(Kalender!EJ$81:EJ$110,MAX(1,$F53))&gt;INDEX(Kalender!$B$81:$B$110,MAX(1,$F53)))),2,0))</f>
        <v>0</v>
      </c>
      <c r="EK53" s="5" t="n">
        <f aca="false">IF(Kalender!EK53&lt;&gt;1,0,IF(AND($B53&gt;0,INDEX(Kalender!EK$68:EK$77,MAX(1,$B53))&gt;INDEX(Kalender!$B$68:$B$77,MAX(1,$B53))),1,0)+IF(OR(AND($C53&gt;0,INDEX(Kalender!EK$81:EK$110,MAX(1,$C53))&gt;INDEX(Kalender!$B$81:$B$110,MAX(1,$C53))),AND($D53&gt;0,INDEX(Kalender!EK$81:EK$110,MAX(1,$D53))&gt;INDEX(Kalender!$B$81:$B$110,MAX(1,$D53))),AND($E53&gt;0,INDEX(Kalender!EK$81:EK$110,MAX(1,$E53))&gt;INDEX(Kalender!$B$81:$B$110,MAX(1,$E53))),AND($F53&gt;0,INDEX(Kalender!EK$81:EK$110,MAX(1,$F53))&gt;INDEX(Kalender!$B$81:$B$110,MAX(1,$F53)))),2,0))</f>
        <v>0</v>
      </c>
      <c r="EL53" s="5" t="n">
        <f aca="false">IF(Kalender!EL53&lt;&gt;1,0,IF(AND($B53&gt;0,INDEX(Kalender!EL$68:EL$77,MAX(1,$B53))&gt;INDEX(Kalender!$B$68:$B$77,MAX(1,$B53))),1,0)+IF(OR(AND($C53&gt;0,INDEX(Kalender!EL$81:EL$110,MAX(1,$C53))&gt;INDEX(Kalender!$B$81:$B$110,MAX(1,$C53))),AND($D53&gt;0,INDEX(Kalender!EL$81:EL$110,MAX(1,$D53))&gt;INDEX(Kalender!$B$81:$B$110,MAX(1,$D53))),AND($E53&gt;0,INDEX(Kalender!EL$81:EL$110,MAX(1,$E53))&gt;INDEX(Kalender!$B$81:$B$110,MAX(1,$E53))),AND($F53&gt;0,INDEX(Kalender!EL$81:EL$110,MAX(1,$F53))&gt;INDEX(Kalender!$B$81:$B$110,MAX(1,$F53)))),2,0))</f>
        <v>0</v>
      </c>
      <c r="EM53" s="5" t="n">
        <f aca="false">IF(Kalender!EM53&lt;&gt;1,0,IF(AND($B53&gt;0,INDEX(Kalender!EM$68:EM$77,MAX(1,$B53))&gt;INDEX(Kalender!$B$68:$B$77,MAX(1,$B53))),1,0)+IF(OR(AND($C53&gt;0,INDEX(Kalender!EM$81:EM$110,MAX(1,$C53))&gt;INDEX(Kalender!$B$81:$B$110,MAX(1,$C53))),AND($D53&gt;0,INDEX(Kalender!EM$81:EM$110,MAX(1,$D53))&gt;INDEX(Kalender!$B$81:$B$110,MAX(1,$D53))),AND($E53&gt;0,INDEX(Kalender!EM$81:EM$110,MAX(1,$E53))&gt;INDEX(Kalender!$B$81:$B$110,MAX(1,$E53))),AND($F53&gt;0,INDEX(Kalender!EM$81:EM$110,MAX(1,$F53))&gt;INDEX(Kalender!$B$81:$B$110,MAX(1,$F53)))),2,0))</f>
        <v>0</v>
      </c>
      <c r="EN53" s="5" t="n">
        <f aca="false">IF(Kalender!EN53&lt;&gt;1,0,IF(AND($B53&gt;0,INDEX(Kalender!EN$68:EN$77,MAX(1,$B53))&gt;INDEX(Kalender!$B$68:$B$77,MAX(1,$B53))),1,0)+IF(OR(AND($C53&gt;0,INDEX(Kalender!EN$81:EN$110,MAX(1,$C53))&gt;INDEX(Kalender!$B$81:$B$110,MAX(1,$C53))),AND($D53&gt;0,INDEX(Kalender!EN$81:EN$110,MAX(1,$D53))&gt;INDEX(Kalender!$B$81:$B$110,MAX(1,$D53))),AND($E53&gt;0,INDEX(Kalender!EN$81:EN$110,MAX(1,$E53))&gt;INDEX(Kalender!$B$81:$B$110,MAX(1,$E53))),AND($F53&gt;0,INDEX(Kalender!EN$81:EN$110,MAX(1,$F53))&gt;INDEX(Kalender!$B$81:$B$110,MAX(1,$F53)))),2,0))</f>
        <v>0</v>
      </c>
      <c r="EO53" s="5" t="n">
        <f aca="false">IF(Kalender!EO53&lt;&gt;1,0,IF(AND($B53&gt;0,INDEX(Kalender!EO$68:EO$77,MAX(1,$B53))&gt;INDEX(Kalender!$B$68:$B$77,MAX(1,$B53))),1,0)+IF(OR(AND($C53&gt;0,INDEX(Kalender!EO$81:EO$110,MAX(1,$C53))&gt;INDEX(Kalender!$B$81:$B$110,MAX(1,$C53))),AND($D53&gt;0,INDEX(Kalender!EO$81:EO$110,MAX(1,$D53))&gt;INDEX(Kalender!$B$81:$B$110,MAX(1,$D53))),AND($E53&gt;0,INDEX(Kalender!EO$81:EO$110,MAX(1,$E53))&gt;INDEX(Kalender!$B$81:$B$110,MAX(1,$E53))),AND($F53&gt;0,INDEX(Kalender!EO$81:EO$110,MAX(1,$F53))&gt;INDEX(Kalender!$B$81:$B$110,MAX(1,$F53)))),2,0))</f>
        <v>0</v>
      </c>
      <c r="EP53" s="5" t="n">
        <f aca="false">IF(Kalender!EP53&lt;&gt;1,0,IF(AND($B53&gt;0,INDEX(Kalender!EP$68:EP$77,MAX(1,$B53))&gt;INDEX(Kalender!$B$68:$B$77,MAX(1,$B53))),1,0)+IF(OR(AND($C53&gt;0,INDEX(Kalender!EP$81:EP$110,MAX(1,$C53))&gt;INDEX(Kalender!$B$81:$B$110,MAX(1,$C53))),AND($D53&gt;0,INDEX(Kalender!EP$81:EP$110,MAX(1,$D53))&gt;INDEX(Kalender!$B$81:$B$110,MAX(1,$D53))),AND($E53&gt;0,INDEX(Kalender!EP$81:EP$110,MAX(1,$E53))&gt;INDEX(Kalender!$B$81:$B$110,MAX(1,$E53))),AND($F53&gt;0,INDEX(Kalender!EP$81:EP$110,MAX(1,$F53))&gt;INDEX(Kalender!$B$81:$B$110,MAX(1,$F53)))),2,0))</f>
        <v>0</v>
      </c>
      <c r="EQ53" s="5" t="n">
        <f aca="false">IF(Kalender!EQ53&lt;&gt;1,0,IF(AND($B53&gt;0,INDEX(Kalender!EQ$68:EQ$77,MAX(1,$B53))&gt;INDEX(Kalender!$B$68:$B$77,MAX(1,$B53))),1,0)+IF(OR(AND($C53&gt;0,INDEX(Kalender!EQ$81:EQ$110,MAX(1,$C53))&gt;INDEX(Kalender!$B$81:$B$110,MAX(1,$C53))),AND($D53&gt;0,INDEX(Kalender!EQ$81:EQ$110,MAX(1,$D53))&gt;INDEX(Kalender!$B$81:$B$110,MAX(1,$D53))),AND($E53&gt;0,INDEX(Kalender!EQ$81:EQ$110,MAX(1,$E53))&gt;INDEX(Kalender!$B$81:$B$110,MAX(1,$E53))),AND($F53&gt;0,INDEX(Kalender!EQ$81:EQ$110,MAX(1,$F53))&gt;INDEX(Kalender!$B$81:$B$110,MAX(1,$F53)))),2,0))</f>
        <v>0</v>
      </c>
      <c r="ER53" s="5" t="n">
        <f aca="false">IF(Kalender!ER53&lt;&gt;1,0,IF(AND($B53&gt;0,INDEX(Kalender!ER$68:ER$77,MAX(1,$B53))&gt;INDEX(Kalender!$B$68:$B$77,MAX(1,$B53))),1,0)+IF(OR(AND($C53&gt;0,INDEX(Kalender!ER$81:ER$110,MAX(1,$C53))&gt;INDEX(Kalender!$B$81:$B$110,MAX(1,$C53))),AND($D53&gt;0,INDEX(Kalender!ER$81:ER$110,MAX(1,$D53))&gt;INDEX(Kalender!$B$81:$B$110,MAX(1,$D53))),AND($E53&gt;0,INDEX(Kalender!ER$81:ER$110,MAX(1,$E53))&gt;INDEX(Kalender!$B$81:$B$110,MAX(1,$E53))),AND($F53&gt;0,INDEX(Kalender!ER$81:ER$110,MAX(1,$F53))&gt;INDEX(Kalender!$B$81:$B$110,MAX(1,$F53)))),2,0))</f>
        <v>0</v>
      </c>
      <c r="ES53" s="5" t="n">
        <f aca="false">IF(Kalender!ES53&lt;&gt;1,0,IF(AND($B53&gt;0,INDEX(Kalender!ES$68:ES$77,MAX(1,$B53))&gt;INDEX(Kalender!$B$68:$B$77,MAX(1,$B53))),1,0)+IF(OR(AND($C53&gt;0,INDEX(Kalender!ES$81:ES$110,MAX(1,$C53))&gt;INDEX(Kalender!$B$81:$B$110,MAX(1,$C53))),AND($D53&gt;0,INDEX(Kalender!ES$81:ES$110,MAX(1,$D53))&gt;INDEX(Kalender!$B$81:$B$110,MAX(1,$D53))),AND($E53&gt;0,INDEX(Kalender!ES$81:ES$110,MAX(1,$E53))&gt;INDEX(Kalender!$B$81:$B$110,MAX(1,$E53))),AND($F53&gt;0,INDEX(Kalender!ES$81:ES$110,MAX(1,$F53))&gt;INDEX(Kalender!$B$81:$B$110,MAX(1,$F53)))),2,0))</f>
        <v>0</v>
      </c>
      <c r="ET53" s="5" t="n">
        <f aca="false">IF(Kalender!ET53&lt;&gt;1,0,IF(AND($B53&gt;0,INDEX(Kalender!ET$68:ET$77,MAX(1,$B53))&gt;INDEX(Kalender!$B$68:$B$77,MAX(1,$B53))),1,0)+IF(OR(AND($C53&gt;0,INDEX(Kalender!ET$81:ET$110,MAX(1,$C53))&gt;INDEX(Kalender!$B$81:$B$110,MAX(1,$C53))),AND($D53&gt;0,INDEX(Kalender!ET$81:ET$110,MAX(1,$D53))&gt;INDEX(Kalender!$B$81:$B$110,MAX(1,$D53))),AND($E53&gt;0,INDEX(Kalender!ET$81:ET$110,MAX(1,$E53))&gt;INDEX(Kalender!$B$81:$B$110,MAX(1,$E53))),AND($F53&gt;0,INDEX(Kalender!ET$81:ET$110,MAX(1,$F53))&gt;INDEX(Kalender!$B$81:$B$110,MAX(1,$F53)))),2,0))</f>
        <v>0</v>
      </c>
      <c r="EU53" s="5" t="n">
        <f aca="false">IF(Kalender!EU53&lt;&gt;1,0,IF(AND($B53&gt;0,INDEX(Kalender!EU$68:EU$77,MAX(1,$B53))&gt;INDEX(Kalender!$B$68:$B$77,MAX(1,$B53))),1,0)+IF(OR(AND($C53&gt;0,INDEX(Kalender!EU$81:EU$110,MAX(1,$C53))&gt;INDEX(Kalender!$B$81:$B$110,MAX(1,$C53))),AND($D53&gt;0,INDEX(Kalender!EU$81:EU$110,MAX(1,$D53))&gt;INDEX(Kalender!$B$81:$B$110,MAX(1,$D53))),AND($E53&gt;0,INDEX(Kalender!EU$81:EU$110,MAX(1,$E53))&gt;INDEX(Kalender!$B$81:$B$110,MAX(1,$E53))),AND($F53&gt;0,INDEX(Kalender!EU$81:EU$110,MAX(1,$F53))&gt;INDEX(Kalender!$B$81:$B$110,MAX(1,$F53)))),2,0))</f>
        <v>0</v>
      </c>
      <c r="EV53" s="5" t="n">
        <f aca="false">IF(Kalender!EV53&lt;&gt;1,0,IF(AND($B53&gt;0,INDEX(Kalender!EV$68:EV$77,MAX(1,$B53))&gt;INDEX(Kalender!$B$68:$B$77,MAX(1,$B53))),1,0)+IF(OR(AND($C53&gt;0,INDEX(Kalender!EV$81:EV$110,MAX(1,$C53))&gt;INDEX(Kalender!$B$81:$B$110,MAX(1,$C53))),AND($D53&gt;0,INDEX(Kalender!EV$81:EV$110,MAX(1,$D53))&gt;INDEX(Kalender!$B$81:$B$110,MAX(1,$D53))),AND($E53&gt;0,INDEX(Kalender!EV$81:EV$110,MAX(1,$E53))&gt;INDEX(Kalender!$B$81:$B$110,MAX(1,$E53))),AND($F53&gt;0,INDEX(Kalender!EV$81:EV$110,MAX(1,$F53))&gt;INDEX(Kalender!$B$81:$B$110,MAX(1,$F53)))),2,0))</f>
        <v>0</v>
      </c>
      <c r="EW53" s="5" t="n">
        <f aca="false">IF(Kalender!EW53&lt;&gt;1,0,IF(AND($B53&gt;0,INDEX(Kalender!EW$68:EW$77,MAX(1,$B53))&gt;INDEX(Kalender!$B$68:$B$77,MAX(1,$B53))),1,0)+IF(OR(AND($C53&gt;0,INDEX(Kalender!EW$81:EW$110,MAX(1,$C53))&gt;INDEX(Kalender!$B$81:$B$110,MAX(1,$C53))),AND($D53&gt;0,INDEX(Kalender!EW$81:EW$110,MAX(1,$D53))&gt;INDEX(Kalender!$B$81:$B$110,MAX(1,$D53))),AND($E53&gt;0,INDEX(Kalender!EW$81:EW$110,MAX(1,$E53))&gt;INDEX(Kalender!$B$81:$B$110,MAX(1,$E53))),AND($F53&gt;0,INDEX(Kalender!EW$81:EW$110,MAX(1,$F53))&gt;INDEX(Kalender!$B$81:$B$110,MAX(1,$F53)))),2,0))</f>
        <v>0</v>
      </c>
      <c r="EX53" s="5" t="n">
        <f aca="false">IF(Kalender!EX53&lt;&gt;1,0,IF(AND($B53&gt;0,INDEX(Kalender!EX$68:EX$77,MAX(1,$B53))&gt;INDEX(Kalender!$B$68:$B$77,MAX(1,$B53))),1,0)+IF(OR(AND($C53&gt;0,INDEX(Kalender!EX$81:EX$110,MAX(1,$C53))&gt;INDEX(Kalender!$B$81:$B$110,MAX(1,$C53))),AND($D53&gt;0,INDEX(Kalender!EX$81:EX$110,MAX(1,$D53))&gt;INDEX(Kalender!$B$81:$B$110,MAX(1,$D53))),AND($E53&gt;0,INDEX(Kalender!EX$81:EX$110,MAX(1,$E53))&gt;INDEX(Kalender!$B$81:$B$110,MAX(1,$E53))),AND($F53&gt;0,INDEX(Kalender!EX$81:EX$110,MAX(1,$F53))&gt;INDEX(Kalender!$B$81:$B$110,MAX(1,$F53)))),2,0))</f>
        <v>0</v>
      </c>
      <c r="EY53" s="5" t="n">
        <f aca="false">IF(Kalender!EY53&lt;&gt;1,0,IF(AND($B53&gt;0,INDEX(Kalender!EY$68:EY$77,MAX(1,$B53))&gt;INDEX(Kalender!$B$68:$B$77,MAX(1,$B53))),1,0)+IF(OR(AND($C53&gt;0,INDEX(Kalender!EY$81:EY$110,MAX(1,$C53))&gt;INDEX(Kalender!$B$81:$B$110,MAX(1,$C53))),AND($D53&gt;0,INDEX(Kalender!EY$81:EY$110,MAX(1,$D53))&gt;INDEX(Kalender!$B$81:$B$110,MAX(1,$D53))),AND($E53&gt;0,INDEX(Kalender!EY$81:EY$110,MAX(1,$E53))&gt;INDEX(Kalender!$B$81:$B$110,MAX(1,$E53))),AND($F53&gt;0,INDEX(Kalender!EY$81:EY$110,MAX(1,$F53))&gt;INDEX(Kalender!$B$81:$B$110,MAX(1,$F53)))),2,0))</f>
        <v>0</v>
      </c>
      <c r="EZ53" s="5" t="n">
        <f aca="false">IF(Kalender!EZ53&lt;&gt;1,0,IF(AND($B53&gt;0,INDEX(Kalender!EZ$68:EZ$77,MAX(1,$B53))&gt;INDEX(Kalender!$B$68:$B$77,MAX(1,$B53))),1,0)+IF(OR(AND($C53&gt;0,INDEX(Kalender!EZ$81:EZ$110,MAX(1,$C53))&gt;INDEX(Kalender!$B$81:$B$110,MAX(1,$C53))),AND($D53&gt;0,INDEX(Kalender!EZ$81:EZ$110,MAX(1,$D53))&gt;INDEX(Kalender!$B$81:$B$110,MAX(1,$D53))),AND($E53&gt;0,INDEX(Kalender!EZ$81:EZ$110,MAX(1,$E53))&gt;INDEX(Kalender!$B$81:$B$110,MAX(1,$E53))),AND($F53&gt;0,INDEX(Kalender!EZ$81:EZ$110,MAX(1,$F53))&gt;INDEX(Kalender!$B$81:$B$110,MAX(1,$F53)))),2,0))</f>
        <v>0</v>
      </c>
      <c r="FA53" s="5" t="n">
        <f aca="false">IF(Kalender!FA53&lt;&gt;1,0,IF(AND($B53&gt;0,INDEX(Kalender!FA$68:FA$77,MAX(1,$B53))&gt;INDEX(Kalender!$B$68:$B$77,MAX(1,$B53))),1,0)+IF(OR(AND($C53&gt;0,INDEX(Kalender!FA$81:FA$110,MAX(1,$C53))&gt;INDEX(Kalender!$B$81:$B$110,MAX(1,$C53))),AND($D53&gt;0,INDEX(Kalender!FA$81:FA$110,MAX(1,$D53))&gt;INDEX(Kalender!$B$81:$B$110,MAX(1,$D53))),AND($E53&gt;0,INDEX(Kalender!FA$81:FA$110,MAX(1,$E53))&gt;INDEX(Kalender!$B$81:$B$110,MAX(1,$E53))),AND($F53&gt;0,INDEX(Kalender!FA$81:FA$110,MAX(1,$F53))&gt;INDEX(Kalender!$B$81:$B$110,MAX(1,$F53)))),2,0))</f>
        <v>0</v>
      </c>
      <c r="FB53" s="5" t="n">
        <f aca="false">IF(Kalender!FB53&lt;&gt;1,0,IF(AND($B53&gt;0,INDEX(Kalender!FB$68:FB$77,MAX(1,$B53))&gt;INDEX(Kalender!$B$68:$B$77,MAX(1,$B53))),1,0)+IF(OR(AND($C53&gt;0,INDEX(Kalender!FB$81:FB$110,MAX(1,$C53))&gt;INDEX(Kalender!$B$81:$B$110,MAX(1,$C53))),AND($D53&gt;0,INDEX(Kalender!FB$81:FB$110,MAX(1,$D53))&gt;INDEX(Kalender!$B$81:$B$110,MAX(1,$D53))),AND($E53&gt;0,INDEX(Kalender!FB$81:FB$110,MAX(1,$E53))&gt;INDEX(Kalender!$B$81:$B$110,MAX(1,$E53))),AND($F53&gt;0,INDEX(Kalender!FB$81:FB$110,MAX(1,$F53))&gt;INDEX(Kalender!$B$81:$B$110,MAX(1,$F53)))),2,0))</f>
        <v>0</v>
      </c>
      <c r="FC53" s="5" t="n">
        <f aca="false">IF(Kalender!FC53&lt;&gt;1,0,IF(AND($B53&gt;0,INDEX(Kalender!FC$68:FC$77,MAX(1,$B53))&gt;INDEX(Kalender!$B$68:$B$77,MAX(1,$B53))),1,0)+IF(OR(AND($C53&gt;0,INDEX(Kalender!FC$81:FC$110,MAX(1,$C53))&gt;INDEX(Kalender!$B$81:$B$110,MAX(1,$C53))),AND($D53&gt;0,INDEX(Kalender!FC$81:FC$110,MAX(1,$D53))&gt;INDEX(Kalender!$B$81:$B$110,MAX(1,$D53))),AND($E53&gt;0,INDEX(Kalender!FC$81:FC$110,MAX(1,$E53))&gt;INDEX(Kalender!$B$81:$B$110,MAX(1,$E53))),AND($F53&gt;0,INDEX(Kalender!FC$81:FC$110,MAX(1,$F53))&gt;INDEX(Kalender!$B$81:$B$110,MAX(1,$F53)))),2,0))</f>
        <v>0</v>
      </c>
      <c r="FD53" s="5" t="n">
        <f aca="false">IF(Kalender!FD53&lt;&gt;1,0,IF(AND($B53&gt;0,INDEX(Kalender!FD$68:FD$77,MAX(1,$B53))&gt;INDEX(Kalender!$B$68:$B$77,MAX(1,$B53))),1,0)+IF(OR(AND($C53&gt;0,INDEX(Kalender!FD$81:FD$110,MAX(1,$C53))&gt;INDEX(Kalender!$B$81:$B$110,MAX(1,$C53))),AND($D53&gt;0,INDEX(Kalender!FD$81:FD$110,MAX(1,$D53))&gt;INDEX(Kalender!$B$81:$B$110,MAX(1,$D53))),AND($E53&gt;0,INDEX(Kalender!FD$81:FD$110,MAX(1,$E53))&gt;INDEX(Kalender!$B$81:$B$110,MAX(1,$E53))),AND($F53&gt;0,INDEX(Kalender!FD$81:FD$110,MAX(1,$F53))&gt;INDEX(Kalender!$B$81:$B$110,MAX(1,$F53)))),2,0))</f>
        <v>0</v>
      </c>
      <c r="FE53" s="5" t="n">
        <f aca="false">IF(Kalender!FE53&lt;&gt;1,0,IF(AND($B53&gt;0,INDEX(Kalender!FE$68:FE$77,MAX(1,$B53))&gt;INDEX(Kalender!$B$68:$B$77,MAX(1,$B53))),1,0)+IF(OR(AND($C53&gt;0,INDEX(Kalender!FE$81:FE$110,MAX(1,$C53))&gt;INDEX(Kalender!$B$81:$B$110,MAX(1,$C53))),AND($D53&gt;0,INDEX(Kalender!FE$81:FE$110,MAX(1,$D53))&gt;INDEX(Kalender!$B$81:$B$110,MAX(1,$D53))),AND($E53&gt;0,INDEX(Kalender!FE$81:FE$110,MAX(1,$E53))&gt;INDEX(Kalender!$B$81:$B$110,MAX(1,$E53))),AND($F53&gt;0,INDEX(Kalender!FE$81:FE$110,MAX(1,$F53))&gt;INDEX(Kalender!$B$81:$B$110,MAX(1,$F53)))),2,0))</f>
        <v>0</v>
      </c>
      <c r="FF53" s="5" t="n">
        <f aca="false">IF(Kalender!FF53&lt;&gt;1,0,IF(AND($B53&gt;0,INDEX(Kalender!FF$68:FF$77,MAX(1,$B53))&gt;INDEX(Kalender!$B$68:$B$77,MAX(1,$B53))),1,0)+IF(OR(AND($C53&gt;0,INDEX(Kalender!FF$81:FF$110,MAX(1,$C53))&gt;INDEX(Kalender!$B$81:$B$110,MAX(1,$C53))),AND($D53&gt;0,INDEX(Kalender!FF$81:FF$110,MAX(1,$D53))&gt;INDEX(Kalender!$B$81:$B$110,MAX(1,$D53))),AND($E53&gt;0,INDEX(Kalender!FF$81:FF$110,MAX(1,$E53))&gt;INDEX(Kalender!$B$81:$B$110,MAX(1,$E53))),AND($F53&gt;0,INDEX(Kalender!FF$81:FF$110,MAX(1,$F53))&gt;INDEX(Kalender!$B$81:$B$110,MAX(1,$F53)))),2,0))</f>
        <v>0</v>
      </c>
      <c r="FG53" s="5" t="n">
        <f aca="false">IF(Kalender!FG53&lt;&gt;1,0,IF(AND($B53&gt;0,INDEX(Kalender!FG$68:FG$77,MAX(1,$B53))&gt;INDEX(Kalender!$B$68:$B$77,MAX(1,$B53))),1,0)+IF(OR(AND($C53&gt;0,INDEX(Kalender!FG$81:FG$110,MAX(1,$C53))&gt;INDEX(Kalender!$B$81:$B$110,MAX(1,$C53))),AND($D53&gt;0,INDEX(Kalender!FG$81:FG$110,MAX(1,$D53))&gt;INDEX(Kalender!$B$81:$B$110,MAX(1,$D53))),AND($E53&gt;0,INDEX(Kalender!FG$81:FG$110,MAX(1,$E53))&gt;INDEX(Kalender!$B$81:$B$110,MAX(1,$E53))),AND($F53&gt;0,INDEX(Kalender!FG$81:FG$110,MAX(1,$F53))&gt;INDEX(Kalender!$B$81:$B$110,MAX(1,$F53)))),2,0))</f>
        <v>0</v>
      </c>
      <c r="FH53" s="5" t="n">
        <f aca="false">IF(Kalender!FH53&lt;&gt;1,0,IF(AND($B53&gt;0,INDEX(Kalender!FH$68:FH$77,MAX(1,$B53))&gt;INDEX(Kalender!$B$68:$B$77,MAX(1,$B53))),1,0)+IF(OR(AND($C53&gt;0,INDEX(Kalender!FH$81:FH$110,MAX(1,$C53))&gt;INDEX(Kalender!$B$81:$B$110,MAX(1,$C53))),AND($D53&gt;0,INDEX(Kalender!FH$81:FH$110,MAX(1,$D53))&gt;INDEX(Kalender!$B$81:$B$110,MAX(1,$D53))),AND($E53&gt;0,INDEX(Kalender!FH$81:FH$110,MAX(1,$E53))&gt;INDEX(Kalender!$B$81:$B$110,MAX(1,$E53))),AND($F53&gt;0,INDEX(Kalender!FH$81:FH$110,MAX(1,$F53))&gt;INDEX(Kalender!$B$81:$B$110,MAX(1,$F53)))),2,0))</f>
        <v>0</v>
      </c>
      <c r="FI53" s="5" t="n">
        <f aca="false">IF(Kalender!FI53&lt;&gt;1,0,IF(AND($B53&gt;0,INDEX(Kalender!FI$68:FI$77,MAX(1,$B53))&gt;INDEX(Kalender!$B$68:$B$77,MAX(1,$B53))),1,0)+IF(OR(AND($C53&gt;0,INDEX(Kalender!FI$81:FI$110,MAX(1,$C53))&gt;INDEX(Kalender!$B$81:$B$110,MAX(1,$C53))),AND($D53&gt;0,INDEX(Kalender!FI$81:FI$110,MAX(1,$D53))&gt;INDEX(Kalender!$B$81:$B$110,MAX(1,$D53))),AND($E53&gt;0,INDEX(Kalender!FI$81:FI$110,MAX(1,$E53))&gt;INDEX(Kalender!$B$81:$B$110,MAX(1,$E53))),AND($F53&gt;0,INDEX(Kalender!FI$81:FI$110,MAX(1,$F53))&gt;INDEX(Kalender!$B$81:$B$110,MAX(1,$F53)))),2,0))</f>
        <v>0</v>
      </c>
      <c r="FJ53" s="5" t="n">
        <f aca="false">IF(Kalender!FJ53&lt;&gt;1,0,IF(AND($B53&gt;0,INDEX(Kalender!FJ$68:FJ$77,MAX(1,$B53))&gt;INDEX(Kalender!$B$68:$B$77,MAX(1,$B53))),1,0)+IF(OR(AND($C53&gt;0,INDEX(Kalender!FJ$81:FJ$110,MAX(1,$C53))&gt;INDEX(Kalender!$B$81:$B$110,MAX(1,$C53))),AND($D53&gt;0,INDEX(Kalender!FJ$81:FJ$110,MAX(1,$D53))&gt;INDEX(Kalender!$B$81:$B$110,MAX(1,$D53))),AND($E53&gt;0,INDEX(Kalender!FJ$81:FJ$110,MAX(1,$E53))&gt;INDEX(Kalender!$B$81:$B$110,MAX(1,$E53))),AND($F53&gt;0,INDEX(Kalender!FJ$81:FJ$110,MAX(1,$F53))&gt;INDEX(Kalender!$B$81:$B$110,MAX(1,$F53)))),2,0))</f>
        <v>0</v>
      </c>
      <c r="FK53" s="5" t="n">
        <f aca="false">IF(Kalender!FK53&lt;&gt;1,0,IF(AND($B53&gt;0,INDEX(Kalender!FK$68:FK$77,MAX(1,$B53))&gt;INDEX(Kalender!$B$68:$B$77,MAX(1,$B53))),1,0)+IF(OR(AND($C53&gt;0,INDEX(Kalender!FK$81:FK$110,MAX(1,$C53))&gt;INDEX(Kalender!$B$81:$B$110,MAX(1,$C53))),AND($D53&gt;0,INDEX(Kalender!FK$81:FK$110,MAX(1,$D53))&gt;INDEX(Kalender!$B$81:$B$110,MAX(1,$D53))),AND($E53&gt;0,INDEX(Kalender!FK$81:FK$110,MAX(1,$E53))&gt;INDEX(Kalender!$B$81:$B$110,MAX(1,$E53))),AND($F53&gt;0,INDEX(Kalender!FK$81:FK$110,MAX(1,$F53))&gt;INDEX(Kalender!$B$81:$B$110,MAX(1,$F53)))),2,0))</f>
        <v>0</v>
      </c>
      <c r="FL53" s="5" t="n">
        <f aca="false">IF(Kalender!FL53&lt;&gt;1,0,IF(AND($B53&gt;0,INDEX(Kalender!FL$68:FL$77,MAX(1,$B53))&gt;INDEX(Kalender!$B$68:$B$77,MAX(1,$B53))),1,0)+IF(OR(AND($C53&gt;0,INDEX(Kalender!FL$81:FL$110,MAX(1,$C53))&gt;INDEX(Kalender!$B$81:$B$110,MAX(1,$C53))),AND($D53&gt;0,INDEX(Kalender!FL$81:FL$110,MAX(1,$D53))&gt;INDEX(Kalender!$B$81:$B$110,MAX(1,$D53))),AND($E53&gt;0,INDEX(Kalender!FL$81:FL$110,MAX(1,$E53))&gt;INDEX(Kalender!$B$81:$B$110,MAX(1,$E53))),AND($F53&gt;0,INDEX(Kalender!FL$81:FL$110,MAX(1,$F53))&gt;INDEX(Kalender!$B$81:$B$110,MAX(1,$F53)))),2,0))</f>
        <v>0</v>
      </c>
      <c r="FM53" s="5" t="n">
        <f aca="false">IF(Kalender!FM53&lt;&gt;1,0,IF(AND($B53&gt;0,INDEX(Kalender!FM$68:FM$77,MAX(1,$B53))&gt;INDEX(Kalender!$B$68:$B$77,MAX(1,$B53))),1,0)+IF(OR(AND($C53&gt;0,INDEX(Kalender!FM$81:FM$110,MAX(1,$C53))&gt;INDEX(Kalender!$B$81:$B$110,MAX(1,$C53))),AND($D53&gt;0,INDEX(Kalender!FM$81:FM$110,MAX(1,$D53))&gt;INDEX(Kalender!$B$81:$B$110,MAX(1,$D53))),AND($E53&gt;0,INDEX(Kalender!FM$81:FM$110,MAX(1,$E53))&gt;INDEX(Kalender!$B$81:$B$110,MAX(1,$E53))),AND($F53&gt;0,INDEX(Kalender!FM$81:FM$110,MAX(1,$F53))&gt;INDEX(Kalender!$B$81:$B$110,MAX(1,$F53)))),2,0))</f>
        <v>0</v>
      </c>
      <c r="FN53" s="5" t="n">
        <f aca="false">IF(Kalender!FN53&lt;&gt;1,0,IF(AND($B53&gt;0,INDEX(Kalender!FN$68:FN$77,MAX(1,$B53))&gt;INDEX(Kalender!$B$68:$B$77,MAX(1,$B53))),1,0)+IF(OR(AND($C53&gt;0,INDEX(Kalender!FN$81:FN$110,MAX(1,$C53))&gt;INDEX(Kalender!$B$81:$B$110,MAX(1,$C53))),AND($D53&gt;0,INDEX(Kalender!FN$81:FN$110,MAX(1,$D53))&gt;INDEX(Kalender!$B$81:$B$110,MAX(1,$D53))),AND($E53&gt;0,INDEX(Kalender!FN$81:FN$110,MAX(1,$E53))&gt;INDEX(Kalender!$B$81:$B$110,MAX(1,$E53))),AND($F53&gt;0,INDEX(Kalender!FN$81:FN$110,MAX(1,$F53))&gt;INDEX(Kalender!$B$81:$B$110,MAX(1,$F53)))),2,0))</f>
        <v>0</v>
      </c>
      <c r="FO53" s="5" t="n">
        <f aca="false">IF(Kalender!FO53&lt;&gt;1,0,IF(AND($B53&gt;0,INDEX(Kalender!FO$68:FO$77,MAX(1,$B53))&gt;INDEX(Kalender!$B$68:$B$77,MAX(1,$B53))),1,0)+IF(OR(AND($C53&gt;0,INDEX(Kalender!FO$81:FO$110,MAX(1,$C53))&gt;INDEX(Kalender!$B$81:$B$110,MAX(1,$C53))),AND($D53&gt;0,INDEX(Kalender!FO$81:FO$110,MAX(1,$D53))&gt;INDEX(Kalender!$B$81:$B$110,MAX(1,$D53))),AND($E53&gt;0,INDEX(Kalender!FO$81:FO$110,MAX(1,$E53))&gt;INDEX(Kalender!$B$81:$B$110,MAX(1,$E53))),AND($F53&gt;0,INDEX(Kalender!FO$81:FO$110,MAX(1,$F53))&gt;INDEX(Kalender!$B$81:$B$110,MAX(1,$F53)))),2,0))</f>
        <v>0</v>
      </c>
      <c r="FP53" s="5" t="n">
        <f aca="false">IF(Kalender!FP53&lt;&gt;1,0,IF(AND($B53&gt;0,INDEX(Kalender!FP$68:FP$77,MAX(1,$B53))&gt;INDEX(Kalender!$B$68:$B$77,MAX(1,$B53))),1,0)+IF(OR(AND($C53&gt;0,INDEX(Kalender!FP$81:FP$110,MAX(1,$C53))&gt;INDEX(Kalender!$B$81:$B$110,MAX(1,$C53))),AND($D53&gt;0,INDEX(Kalender!FP$81:FP$110,MAX(1,$D53))&gt;INDEX(Kalender!$B$81:$B$110,MAX(1,$D53))),AND($E53&gt;0,INDEX(Kalender!FP$81:FP$110,MAX(1,$E53))&gt;INDEX(Kalender!$B$81:$B$110,MAX(1,$E53))),AND($F53&gt;0,INDEX(Kalender!FP$81:FP$110,MAX(1,$F53))&gt;INDEX(Kalender!$B$81:$B$110,MAX(1,$F53)))),2,0))</f>
        <v>0</v>
      </c>
      <c r="FQ53" s="5" t="n">
        <f aca="false">IF(Kalender!FQ53&lt;&gt;1,0,IF(AND($B53&gt;0,INDEX(Kalender!FQ$68:FQ$77,MAX(1,$B53))&gt;INDEX(Kalender!$B$68:$B$77,MAX(1,$B53))),1,0)+IF(OR(AND($C53&gt;0,INDEX(Kalender!FQ$81:FQ$110,MAX(1,$C53))&gt;INDEX(Kalender!$B$81:$B$110,MAX(1,$C53))),AND($D53&gt;0,INDEX(Kalender!FQ$81:FQ$110,MAX(1,$D53))&gt;INDEX(Kalender!$B$81:$B$110,MAX(1,$D53))),AND($E53&gt;0,INDEX(Kalender!FQ$81:FQ$110,MAX(1,$E53))&gt;INDEX(Kalender!$B$81:$B$110,MAX(1,$E53))),AND($F53&gt;0,INDEX(Kalender!FQ$81:FQ$110,MAX(1,$F53))&gt;INDEX(Kalender!$B$81:$B$110,MAX(1,$F53)))),2,0))</f>
        <v>0</v>
      </c>
      <c r="FR53" s="5" t="n">
        <f aca="false">IF(Kalender!FR53&lt;&gt;1,0,IF(AND($B53&gt;0,INDEX(Kalender!FR$68:FR$77,MAX(1,$B53))&gt;INDEX(Kalender!$B$68:$B$77,MAX(1,$B53))),1,0)+IF(OR(AND($C53&gt;0,INDEX(Kalender!FR$81:FR$110,MAX(1,$C53))&gt;INDEX(Kalender!$B$81:$B$110,MAX(1,$C53))),AND($D53&gt;0,INDEX(Kalender!FR$81:FR$110,MAX(1,$D53))&gt;INDEX(Kalender!$B$81:$B$110,MAX(1,$D53))),AND($E53&gt;0,INDEX(Kalender!FR$81:FR$110,MAX(1,$E53))&gt;INDEX(Kalender!$B$81:$B$110,MAX(1,$E53))),AND($F53&gt;0,INDEX(Kalender!FR$81:FR$110,MAX(1,$F53))&gt;INDEX(Kalender!$B$81:$B$110,MAX(1,$F53)))),2,0))</f>
        <v>0</v>
      </c>
      <c r="FS53" s="5" t="n">
        <f aca="false">IF(Kalender!FS53&lt;&gt;1,0,IF(AND($B53&gt;0,INDEX(Kalender!FS$68:FS$77,MAX(1,$B53))&gt;INDEX(Kalender!$B$68:$B$77,MAX(1,$B53))),1,0)+IF(OR(AND($C53&gt;0,INDEX(Kalender!FS$81:FS$110,MAX(1,$C53))&gt;INDEX(Kalender!$B$81:$B$110,MAX(1,$C53))),AND($D53&gt;0,INDEX(Kalender!FS$81:FS$110,MAX(1,$D53))&gt;INDEX(Kalender!$B$81:$B$110,MAX(1,$D53))),AND($E53&gt;0,INDEX(Kalender!FS$81:FS$110,MAX(1,$E53))&gt;INDEX(Kalender!$B$81:$B$110,MAX(1,$E53))),AND($F53&gt;0,INDEX(Kalender!FS$81:FS$110,MAX(1,$F53))&gt;INDEX(Kalender!$B$81:$B$110,MAX(1,$F53)))),2,0))</f>
        <v>0</v>
      </c>
      <c r="FT53" s="5" t="n">
        <f aca="false">IF(Kalender!FT53&lt;&gt;1,0,IF(AND($B53&gt;0,INDEX(Kalender!FT$68:FT$77,MAX(1,$B53))&gt;INDEX(Kalender!$B$68:$B$77,MAX(1,$B53))),1,0)+IF(OR(AND($C53&gt;0,INDEX(Kalender!FT$81:FT$110,MAX(1,$C53))&gt;INDEX(Kalender!$B$81:$B$110,MAX(1,$C53))),AND($D53&gt;0,INDEX(Kalender!FT$81:FT$110,MAX(1,$D53))&gt;INDEX(Kalender!$B$81:$B$110,MAX(1,$D53))),AND($E53&gt;0,INDEX(Kalender!FT$81:FT$110,MAX(1,$E53))&gt;INDEX(Kalender!$B$81:$B$110,MAX(1,$E53))),AND($F53&gt;0,INDEX(Kalender!FT$81:FT$110,MAX(1,$F53))&gt;INDEX(Kalender!$B$81:$B$110,MAX(1,$F53)))),2,0))</f>
        <v>0</v>
      </c>
      <c r="FU53" s="5" t="n">
        <f aca="false">IF(Kalender!FU53&lt;&gt;1,0,IF(AND($B53&gt;0,INDEX(Kalender!FU$68:FU$77,MAX(1,$B53))&gt;INDEX(Kalender!$B$68:$B$77,MAX(1,$B53))),1,0)+IF(OR(AND($C53&gt;0,INDEX(Kalender!FU$81:FU$110,MAX(1,$C53))&gt;INDEX(Kalender!$B$81:$B$110,MAX(1,$C53))),AND($D53&gt;0,INDEX(Kalender!FU$81:FU$110,MAX(1,$D53))&gt;INDEX(Kalender!$B$81:$B$110,MAX(1,$D53))),AND($E53&gt;0,INDEX(Kalender!FU$81:FU$110,MAX(1,$E53))&gt;INDEX(Kalender!$B$81:$B$110,MAX(1,$E53))),AND($F53&gt;0,INDEX(Kalender!FU$81:FU$110,MAX(1,$F53))&gt;INDEX(Kalender!$B$81:$B$110,MAX(1,$F53)))),2,0))</f>
        <v>0</v>
      </c>
      <c r="FV53" s="5" t="n">
        <f aca="false">IF(Kalender!FV53&lt;&gt;1,0,IF(AND($B53&gt;0,INDEX(Kalender!FV$68:FV$77,MAX(1,$B53))&gt;INDEX(Kalender!$B$68:$B$77,MAX(1,$B53))),1,0)+IF(OR(AND($C53&gt;0,INDEX(Kalender!FV$81:FV$110,MAX(1,$C53))&gt;INDEX(Kalender!$B$81:$B$110,MAX(1,$C53))),AND($D53&gt;0,INDEX(Kalender!FV$81:FV$110,MAX(1,$D53))&gt;INDEX(Kalender!$B$81:$B$110,MAX(1,$D53))),AND($E53&gt;0,INDEX(Kalender!FV$81:FV$110,MAX(1,$E53))&gt;INDEX(Kalender!$B$81:$B$110,MAX(1,$E53))),AND($F53&gt;0,INDEX(Kalender!FV$81:FV$110,MAX(1,$F53))&gt;INDEX(Kalender!$B$81:$B$110,MAX(1,$F53)))),2,0))</f>
        <v>0</v>
      </c>
      <c r="FW53" s="5" t="n">
        <f aca="false">IF(Kalender!FW53&lt;&gt;1,0,IF(AND($B53&gt;0,INDEX(Kalender!FW$68:FW$77,MAX(1,$B53))&gt;INDEX(Kalender!$B$68:$B$77,MAX(1,$B53))),1,0)+IF(OR(AND($C53&gt;0,INDEX(Kalender!FW$81:FW$110,MAX(1,$C53))&gt;INDEX(Kalender!$B$81:$B$110,MAX(1,$C53))),AND($D53&gt;0,INDEX(Kalender!FW$81:FW$110,MAX(1,$D53))&gt;INDEX(Kalender!$B$81:$B$110,MAX(1,$D53))),AND($E53&gt;0,INDEX(Kalender!FW$81:FW$110,MAX(1,$E53))&gt;INDEX(Kalender!$B$81:$B$110,MAX(1,$E53))),AND($F53&gt;0,INDEX(Kalender!FW$81:FW$110,MAX(1,$F53))&gt;INDEX(Kalender!$B$81:$B$110,MAX(1,$F53)))),2,0))</f>
        <v>0</v>
      </c>
      <c r="FX53" s="5" t="n">
        <f aca="false">IF(Kalender!FX53&lt;&gt;1,0,IF(AND($B53&gt;0,INDEX(Kalender!FX$68:FX$77,MAX(1,$B53))&gt;INDEX(Kalender!$B$68:$B$77,MAX(1,$B53))),1,0)+IF(OR(AND($C53&gt;0,INDEX(Kalender!FX$81:FX$110,MAX(1,$C53))&gt;INDEX(Kalender!$B$81:$B$110,MAX(1,$C53))),AND($D53&gt;0,INDEX(Kalender!FX$81:FX$110,MAX(1,$D53))&gt;INDEX(Kalender!$B$81:$B$110,MAX(1,$D53))),AND($E53&gt;0,INDEX(Kalender!FX$81:FX$110,MAX(1,$E53))&gt;INDEX(Kalender!$B$81:$B$110,MAX(1,$E53))),AND($F53&gt;0,INDEX(Kalender!FX$81:FX$110,MAX(1,$F53))&gt;INDEX(Kalender!$B$81:$B$110,MAX(1,$F53)))),2,0))</f>
        <v>0</v>
      </c>
      <c r="FY53" s="5" t="n">
        <f aca="false">IF(Kalender!FY53&lt;&gt;1,0,IF(AND($B53&gt;0,INDEX(Kalender!FY$68:FY$77,MAX(1,$B53))&gt;INDEX(Kalender!$B$68:$B$77,MAX(1,$B53))),1,0)+IF(OR(AND($C53&gt;0,INDEX(Kalender!FY$81:FY$110,MAX(1,$C53))&gt;INDEX(Kalender!$B$81:$B$110,MAX(1,$C53))),AND($D53&gt;0,INDEX(Kalender!FY$81:FY$110,MAX(1,$D53))&gt;INDEX(Kalender!$B$81:$B$110,MAX(1,$D53))),AND($E53&gt;0,INDEX(Kalender!FY$81:FY$110,MAX(1,$E53))&gt;INDEX(Kalender!$B$81:$B$110,MAX(1,$E53))),AND($F53&gt;0,INDEX(Kalender!FY$81:FY$110,MAX(1,$F53))&gt;INDEX(Kalender!$B$81:$B$110,MAX(1,$F53)))),2,0))</f>
        <v>0</v>
      </c>
      <c r="FZ53" s="5" t="n">
        <f aca="false">IF(Kalender!FZ53&lt;&gt;1,0,IF(AND($B53&gt;0,INDEX(Kalender!FZ$68:FZ$77,MAX(1,$B53))&gt;INDEX(Kalender!$B$68:$B$77,MAX(1,$B53))),1,0)+IF(OR(AND($C53&gt;0,INDEX(Kalender!FZ$81:FZ$110,MAX(1,$C53))&gt;INDEX(Kalender!$B$81:$B$110,MAX(1,$C53))),AND($D53&gt;0,INDEX(Kalender!FZ$81:FZ$110,MAX(1,$D53))&gt;INDEX(Kalender!$B$81:$B$110,MAX(1,$D53))),AND($E53&gt;0,INDEX(Kalender!FZ$81:FZ$110,MAX(1,$E53))&gt;INDEX(Kalender!$B$81:$B$110,MAX(1,$E53))),AND($F53&gt;0,INDEX(Kalender!FZ$81:FZ$110,MAX(1,$F53))&gt;INDEX(Kalender!$B$81:$B$110,MAX(1,$F53)))),2,0))</f>
        <v>0</v>
      </c>
      <c r="GA53" s="5" t="n">
        <f aca="false">IF(Kalender!GA53&lt;&gt;1,0,IF(AND($B53&gt;0,INDEX(Kalender!GA$68:GA$77,MAX(1,$B53))&gt;INDEX(Kalender!$B$68:$B$77,MAX(1,$B53))),1,0)+IF(OR(AND($C53&gt;0,INDEX(Kalender!GA$81:GA$110,MAX(1,$C53))&gt;INDEX(Kalender!$B$81:$B$110,MAX(1,$C53))),AND($D53&gt;0,INDEX(Kalender!GA$81:GA$110,MAX(1,$D53))&gt;INDEX(Kalender!$B$81:$B$110,MAX(1,$D53))),AND($E53&gt;0,INDEX(Kalender!GA$81:GA$110,MAX(1,$E53))&gt;INDEX(Kalender!$B$81:$B$110,MAX(1,$E53))),AND($F53&gt;0,INDEX(Kalender!GA$81:GA$110,MAX(1,$F53))&gt;INDEX(Kalender!$B$81:$B$110,MAX(1,$F53)))),2,0))</f>
        <v>0</v>
      </c>
      <c r="GB53" s="5" t="n">
        <f aca="false">IF(Kalender!GB53&lt;&gt;1,0,IF(AND($B53&gt;0,INDEX(Kalender!GB$68:GB$77,MAX(1,$B53))&gt;INDEX(Kalender!$B$68:$B$77,MAX(1,$B53))),1,0)+IF(OR(AND($C53&gt;0,INDEX(Kalender!GB$81:GB$110,MAX(1,$C53))&gt;INDEX(Kalender!$B$81:$B$110,MAX(1,$C53))),AND($D53&gt;0,INDEX(Kalender!GB$81:GB$110,MAX(1,$D53))&gt;INDEX(Kalender!$B$81:$B$110,MAX(1,$D53))),AND($E53&gt;0,INDEX(Kalender!GB$81:GB$110,MAX(1,$E53))&gt;INDEX(Kalender!$B$81:$B$110,MAX(1,$E53))),AND($F53&gt;0,INDEX(Kalender!GB$81:GB$110,MAX(1,$F53))&gt;INDEX(Kalender!$B$81:$B$110,MAX(1,$F53)))),2,0))</f>
        <v>0</v>
      </c>
      <c r="GC53" s="5" t="n">
        <f aca="false">IF(Kalender!GC53&lt;&gt;1,0,IF(AND($B53&gt;0,INDEX(Kalender!GC$68:GC$77,MAX(1,$B53))&gt;INDEX(Kalender!$B$68:$B$77,MAX(1,$B53))),1,0)+IF(OR(AND($C53&gt;0,INDEX(Kalender!GC$81:GC$110,MAX(1,$C53))&gt;INDEX(Kalender!$B$81:$B$110,MAX(1,$C53))),AND($D53&gt;0,INDEX(Kalender!GC$81:GC$110,MAX(1,$D53))&gt;INDEX(Kalender!$B$81:$B$110,MAX(1,$D53))),AND($E53&gt;0,INDEX(Kalender!GC$81:GC$110,MAX(1,$E53))&gt;INDEX(Kalender!$B$81:$B$110,MAX(1,$E53))),AND($F53&gt;0,INDEX(Kalender!GC$81:GC$110,MAX(1,$F53))&gt;INDEX(Kalender!$B$81:$B$110,MAX(1,$F53)))),2,0))</f>
        <v>0</v>
      </c>
      <c r="GD53" s="5" t="n">
        <f aca="false">IF(Kalender!GD53&lt;&gt;1,0,IF(AND($B53&gt;0,INDEX(Kalender!GD$68:GD$77,MAX(1,$B53))&gt;INDEX(Kalender!$B$68:$B$77,MAX(1,$B53))),1,0)+IF(OR(AND($C53&gt;0,INDEX(Kalender!GD$81:GD$110,MAX(1,$C53))&gt;INDEX(Kalender!$B$81:$B$110,MAX(1,$C53))),AND($D53&gt;0,INDEX(Kalender!GD$81:GD$110,MAX(1,$D53))&gt;INDEX(Kalender!$B$81:$B$110,MAX(1,$D53))),AND($E53&gt;0,INDEX(Kalender!GD$81:GD$110,MAX(1,$E53))&gt;INDEX(Kalender!$B$81:$B$110,MAX(1,$E53))),AND($F53&gt;0,INDEX(Kalender!GD$81:GD$110,MAX(1,$F53))&gt;INDEX(Kalender!$B$81:$B$110,MAX(1,$F53)))),2,0))</f>
        <v>0</v>
      </c>
      <c r="GE53" s="5" t="n">
        <f aca="false">IF(Kalender!GE53&lt;&gt;1,0,IF(AND($B53&gt;0,INDEX(Kalender!GE$68:GE$77,MAX(1,$B53))&gt;INDEX(Kalender!$B$68:$B$77,MAX(1,$B53))),1,0)+IF(OR(AND($C53&gt;0,INDEX(Kalender!GE$81:GE$110,MAX(1,$C53))&gt;INDEX(Kalender!$B$81:$B$110,MAX(1,$C53))),AND($D53&gt;0,INDEX(Kalender!GE$81:GE$110,MAX(1,$D53))&gt;INDEX(Kalender!$B$81:$B$110,MAX(1,$D53))),AND($E53&gt;0,INDEX(Kalender!GE$81:GE$110,MAX(1,$E53))&gt;INDEX(Kalender!$B$81:$B$110,MAX(1,$E53))),AND($F53&gt;0,INDEX(Kalender!GE$81:GE$110,MAX(1,$F53))&gt;INDEX(Kalender!$B$81:$B$110,MAX(1,$F53)))),2,0))</f>
        <v>0</v>
      </c>
      <c r="GF53" s="5" t="n">
        <f aca="false">IF(Kalender!GF53&lt;&gt;1,0,IF(AND($B53&gt;0,INDEX(Kalender!GF$68:GF$77,MAX(1,$B53))&gt;INDEX(Kalender!$B$68:$B$77,MAX(1,$B53))),1,0)+IF(OR(AND($C53&gt;0,INDEX(Kalender!GF$81:GF$110,MAX(1,$C53))&gt;INDEX(Kalender!$B$81:$B$110,MAX(1,$C53))),AND($D53&gt;0,INDEX(Kalender!GF$81:GF$110,MAX(1,$D53))&gt;INDEX(Kalender!$B$81:$B$110,MAX(1,$D53))),AND($E53&gt;0,INDEX(Kalender!GF$81:GF$110,MAX(1,$E53))&gt;INDEX(Kalender!$B$81:$B$110,MAX(1,$E53))),AND($F53&gt;0,INDEX(Kalender!GF$81:GF$110,MAX(1,$F53))&gt;INDEX(Kalender!$B$81:$B$110,MAX(1,$F53)))),2,0))</f>
        <v>0</v>
      </c>
      <c r="GG53" s="5" t="n">
        <f aca="false">IF(Kalender!GG53&lt;&gt;1,0,IF(AND($B53&gt;0,INDEX(Kalender!GG$68:GG$77,MAX(1,$B53))&gt;INDEX(Kalender!$B$68:$B$77,MAX(1,$B53))),1,0)+IF(OR(AND($C53&gt;0,INDEX(Kalender!GG$81:GG$110,MAX(1,$C53))&gt;INDEX(Kalender!$B$81:$B$110,MAX(1,$C53))),AND($D53&gt;0,INDEX(Kalender!GG$81:GG$110,MAX(1,$D53))&gt;INDEX(Kalender!$B$81:$B$110,MAX(1,$D53))),AND($E53&gt;0,INDEX(Kalender!GG$81:GG$110,MAX(1,$E53))&gt;INDEX(Kalender!$B$81:$B$110,MAX(1,$E53))),AND($F53&gt;0,INDEX(Kalender!GG$81:GG$110,MAX(1,$F53))&gt;INDEX(Kalender!$B$81:$B$110,MAX(1,$F53)))),2,0))</f>
        <v>0</v>
      </c>
      <c r="GH53" s="5" t="n">
        <f aca="false">IF(Kalender!GH53&lt;&gt;1,0,IF(AND($B53&gt;0,INDEX(Kalender!GH$68:GH$77,MAX(1,$B53))&gt;INDEX(Kalender!$B$68:$B$77,MAX(1,$B53))),1,0)+IF(OR(AND($C53&gt;0,INDEX(Kalender!GH$81:GH$110,MAX(1,$C53))&gt;INDEX(Kalender!$B$81:$B$110,MAX(1,$C53))),AND($D53&gt;0,INDEX(Kalender!GH$81:GH$110,MAX(1,$D53))&gt;INDEX(Kalender!$B$81:$B$110,MAX(1,$D53))),AND($E53&gt;0,INDEX(Kalender!GH$81:GH$110,MAX(1,$E53))&gt;INDEX(Kalender!$B$81:$B$110,MAX(1,$E53))),AND($F53&gt;0,INDEX(Kalender!GH$81:GH$110,MAX(1,$F53))&gt;INDEX(Kalender!$B$81:$B$110,MAX(1,$F53)))),2,0))</f>
        <v>0</v>
      </c>
      <c r="GI53" s="5" t="n">
        <f aca="false">IF(Kalender!GI53&lt;&gt;1,0,IF(AND($B53&gt;0,INDEX(Kalender!GI$68:GI$77,MAX(1,$B53))&gt;INDEX(Kalender!$B$68:$B$77,MAX(1,$B53))),1,0)+IF(OR(AND($C53&gt;0,INDEX(Kalender!GI$81:GI$110,MAX(1,$C53))&gt;INDEX(Kalender!$B$81:$B$110,MAX(1,$C53))),AND($D53&gt;0,INDEX(Kalender!GI$81:GI$110,MAX(1,$D53))&gt;INDEX(Kalender!$B$81:$B$110,MAX(1,$D53))),AND($E53&gt;0,INDEX(Kalender!GI$81:GI$110,MAX(1,$E53))&gt;INDEX(Kalender!$B$81:$B$110,MAX(1,$E53))),AND($F53&gt;0,INDEX(Kalender!GI$81:GI$110,MAX(1,$F53))&gt;INDEX(Kalender!$B$81:$B$110,MAX(1,$F53)))),2,0))</f>
        <v>0</v>
      </c>
      <c r="GJ53" s="5" t="n">
        <f aca="false">IF(Kalender!GJ53&lt;&gt;1,0,IF(AND($B53&gt;0,INDEX(Kalender!GJ$68:GJ$77,MAX(1,$B53))&gt;INDEX(Kalender!$B$68:$B$77,MAX(1,$B53))),1,0)+IF(OR(AND($C53&gt;0,INDEX(Kalender!GJ$81:GJ$110,MAX(1,$C53))&gt;INDEX(Kalender!$B$81:$B$110,MAX(1,$C53))),AND($D53&gt;0,INDEX(Kalender!GJ$81:GJ$110,MAX(1,$D53))&gt;INDEX(Kalender!$B$81:$B$110,MAX(1,$D53))),AND($E53&gt;0,INDEX(Kalender!GJ$81:GJ$110,MAX(1,$E53))&gt;INDEX(Kalender!$B$81:$B$110,MAX(1,$E53))),AND($F53&gt;0,INDEX(Kalender!GJ$81:GJ$110,MAX(1,$F53))&gt;INDEX(Kalender!$B$81:$B$110,MAX(1,$F53)))),2,0))</f>
        <v>0</v>
      </c>
      <c r="GK53" s="5" t="n">
        <f aca="false">IF(Kalender!GK53&lt;&gt;1,0,IF(AND($B53&gt;0,INDEX(Kalender!GK$68:GK$77,MAX(1,$B53))&gt;INDEX(Kalender!$B$68:$B$77,MAX(1,$B53))),1,0)+IF(OR(AND($C53&gt;0,INDEX(Kalender!GK$81:GK$110,MAX(1,$C53))&gt;INDEX(Kalender!$B$81:$B$110,MAX(1,$C53))),AND($D53&gt;0,INDEX(Kalender!GK$81:GK$110,MAX(1,$D53))&gt;INDEX(Kalender!$B$81:$B$110,MAX(1,$D53))),AND($E53&gt;0,INDEX(Kalender!GK$81:GK$110,MAX(1,$E53))&gt;INDEX(Kalender!$B$81:$B$110,MAX(1,$E53))),AND($F53&gt;0,INDEX(Kalender!GK$81:GK$110,MAX(1,$F53))&gt;INDEX(Kalender!$B$81:$B$110,MAX(1,$F53)))),2,0))</f>
        <v>0</v>
      </c>
      <c r="GL53" s="5" t="n">
        <f aca="false">IF(Kalender!GL53&lt;&gt;1,0,IF(AND($B53&gt;0,INDEX(Kalender!GL$68:GL$77,MAX(1,$B53))&gt;INDEX(Kalender!$B$68:$B$77,MAX(1,$B53))),1,0)+IF(OR(AND($C53&gt;0,INDEX(Kalender!GL$81:GL$110,MAX(1,$C53))&gt;INDEX(Kalender!$B$81:$B$110,MAX(1,$C53))),AND($D53&gt;0,INDEX(Kalender!GL$81:GL$110,MAX(1,$D53))&gt;INDEX(Kalender!$B$81:$B$110,MAX(1,$D53))),AND($E53&gt;0,INDEX(Kalender!GL$81:GL$110,MAX(1,$E53))&gt;INDEX(Kalender!$B$81:$B$110,MAX(1,$E53))),AND($F53&gt;0,INDEX(Kalender!GL$81:GL$110,MAX(1,$F53))&gt;INDEX(Kalender!$B$81:$B$110,MAX(1,$F53)))),2,0))</f>
        <v>0</v>
      </c>
      <c r="GM53" s="5" t="n">
        <f aca="false">IF(Kalender!GM53&lt;&gt;1,0,IF(AND($B53&gt;0,INDEX(Kalender!GM$68:GM$77,MAX(1,$B53))&gt;INDEX(Kalender!$B$68:$B$77,MAX(1,$B53))),1,0)+IF(OR(AND($C53&gt;0,INDEX(Kalender!GM$81:GM$110,MAX(1,$C53))&gt;INDEX(Kalender!$B$81:$B$110,MAX(1,$C53))),AND($D53&gt;0,INDEX(Kalender!GM$81:GM$110,MAX(1,$D53))&gt;INDEX(Kalender!$B$81:$B$110,MAX(1,$D53))),AND($E53&gt;0,INDEX(Kalender!GM$81:GM$110,MAX(1,$E53))&gt;INDEX(Kalender!$B$81:$B$110,MAX(1,$E53))),AND($F53&gt;0,INDEX(Kalender!GM$81:GM$110,MAX(1,$F53))&gt;INDEX(Kalender!$B$81:$B$110,MAX(1,$F53)))),2,0))</f>
        <v>0</v>
      </c>
      <c r="GN53" s="5" t="n">
        <f aca="false">IF(Kalender!GN53&lt;&gt;1,0,IF(AND($B53&gt;0,INDEX(Kalender!GN$68:GN$77,MAX(1,$B53))&gt;INDEX(Kalender!$B$68:$B$77,MAX(1,$B53))),1,0)+IF(OR(AND($C53&gt;0,INDEX(Kalender!GN$81:GN$110,MAX(1,$C53))&gt;INDEX(Kalender!$B$81:$B$110,MAX(1,$C53))),AND($D53&gt;0,INDEX(Kalender!GN$81:GN$110,MAX(1,$D53))&gt;INDEX(Kalender!$B$81:$B$110,MAX(1,$D53))),AND($E53&gt;0,INDEX(Kalender!GN$81:GN$110,MAX(1,$E53))&gt;INDEX(Kalender!$B$81:$B$110,MAX(1,$E53))),AND($F53&gt;0,INDEX(Kalender!GN$81:GN$110,MAX(1,$F53))&gt;INDEX(Kalender!$B$81:$B$110,MAX(1,$F53)))),2,0))</f>
        <v>0</v>
      </c>
      <c r="GO53" s="5" t="n">
        <f aca="false">IF(Kalender!GO53&lt;&gt;1,0,IF(AND($B53&gt;0,INDEX(Kalender!GO$68:GO$77,MAX(1,$B53))&gt;INDEX(Kalender!$B$68:$B$77,MAX(1,$B53))),1,0)+IF(OR(AND($C53&gt;0,INDEX(Kalender!GO$81:GO$110,MAX(1,$C53))&gt;INDEX(Kalender!$B$81:$B$110,MAX(1,$C53))),AND($D53&gt;0,INDEX(Kalender!GO$81:GO$110,MAX(1,$D53))&gt;INDEX(Kalender!$B$81:$B$110,MAX(1,$D53))),AND($E53&gt;0,INDEX(Kalender!GO$81:GO$110,MAX(1,$E53))&gt;INDEX(Kalender!$B$81:$B$110,MAX(1,$E53))),AND($F53&gt;0,INDEX(Kalender!GO$81:GO$110,MAX(1,$F53))&gt;INDEX(Kalender!$B$81:$B$110,MAX(1,$F53)))),2,0))</f>
        <v>0</v>
      </c>
      <c r="GP53" s="5" t="n">
        <f aca="false">IF(Kalender!GP53&lt;&gt;1,0,IF(AND($B53&gt;0,INDEX(Kalender!GP$68:GP$77,MAX(1,$B53))&gt;INDEX(Kalender!$B$68:$B$77,MAX(1,$B53))),1,0)+IF(OR(AND($C53&gt;0,INDEX(Kalender!GP$81:GP$110,MAX(1,$C53))&gt;INDEX(Kalender!$B$81:$B$110,MAX(1,$C53))),AND($D53&gt;0,INDEX(Kalender!GP$81:GP$110,MAX(1,$D53))&gt;INDEX(Kalender!$B$81:$B$110,MAX(1,$D53))),AND($E53&gt;0,INDEX(Kalender!GP$81:GP$110,MAX(1,$E53))&gt;INDEX(Kalender!$B$81:$B$110,MAX(1,$E53))),AND($F53&gt;0,INDEX(Kalender!GP$81:GP$110,MAX(1,$F53))&gt;INDEX(Kalender!$B$81:$B$110,MAX(1,$F53)))),2,0))</f>
        <v>0</v>
      </c>
      <c r="GQ53" s="5" t="n">
        <f aca="false">IF(Kalender!GQ53&lt;&gt;1,0,IF(AND($B53&gt;0,INDEX(Kalender!GQ$68:GQ$77,MAX(1,$B53))&gt;INDEX(Kalender!$B$68:$B$77,MAX(1,$B53))),1,0)+IF(OR(AND($C53&gt;0,INDEX(Kalender!GQ$81:GQ$110,MAX(1,$C53))&gt;INDEX(Kalender!$B$81:$B$110,MAX(1,$C53))),AND($D53&gt;0,INDEX(Kalender!GQ$81:GQ$110,MAX(1,$D53))&gt;INDEX(Kalender!$B$81:$B$110,MAX(1,$D53))),AND($E53&gt;0,INDEX(Kalender!GQ$81:GQ$110,MAX(1,$E53))&gt;INDEX(Kalender!$B$81:$B$110,MAX(1,$E53))),AND($F53&gt;0,INDEX(Kalender!GQ$81:GQ$110,MAX(1,$F53))&gt;INDEX(Kalender!$B$81:$B$110,MAX(1,$F53)))),2,0))</f>
        <v>0</v>
      </c>
      <c r="GR53" s="5" t="n">
        <f aca="false">IF(Kalender!GR53&lt;&gt;1,0,IF(AND($B53&gt;0,INDEX(Kalender!GR$68:GR$77,MAX(1,$B53))&gt;INDEX(Kalender!$B$68:$B$77,MAX(1,$B53))),1,0)+IF(OR(AND($C53&gt;0,INDEX(Kalender!GR$81:GR$110,MAX(1,$C53))&gt;INDEX(Kalender!$B$81:$B$110,MAX(1,$C53))),AND($D53&gt;0,INDEX(Kalender!GR$81:GR$110,MAX(1,$D53))&gt;INDEX(Kalender!$B$81:$B$110,MAX(1,$D53))),AND($E53&gt;0,INDEX(Kalender!GR$81:GR$110,MAX(1,$E53))&gt;INDEX(Kalender!$B$81:$B$110,MAX(1,$E53))),AND($F53&gt;0,INDEX(Kalender!GR$81:GR$110,MAX(1,$F53))&gt;INDEX(Kalender!$B$81:$B$110,MAX(1,$F53)))),2,0))</f>
        <v>0</v>
      </c>
      <c r="GS53" s="5" t="n">
        <f aca="false">IF(Kalender!GS53&lt;&gt;1,0,IF(AND($B53&gt;0,INDEX(Kalender!GS$68:GS$77,MAX(1,$B53))&gt;INDEX(Kalender!$B$68:$B$77,MAX(1,$B53))),1,0)+IF(OR(AND($C53&gt;0,INDEX(Kalender!GS$81:GS$110,MAX(1,$C53))&gt;INDEX(Kalender!$B$81:$B$110,MAX(1,$C53))),AND($D53&gt;0,INDEX(Kalender!GS$81:GS$110,MAX(1,$D53))&gt;INDEX(Kalender!$B$81:$B$110,MAX(1,$D53))),AND($E53&gt;0,INDEX(Kalender!GS$81:GS$110,MAX(1,$E53))&gt;INDEX(Kalender!$B$81:$B$110,MAX(1,$E53))),AND($F53&gt;0,INDEX(Kalender!GS$81:GS$110,MAX(1,$F53))&gt;INDEX(Kalender!$B$81:$B$110,MAX(1,$F53)))),2,0))</f>
        <v>0</v>
      </c>
      <c r="GT53" s="5" t="n">
        <f aca="false">IF(Kalender!GT53&lt;&gt;1,0,IF(AND($B53&gt;0,INDEX(Kalender!GT$68:GT$77,MAX(1,$B53))&gt;INDEX(Kalender!$B$68:$B$77,MAX(1,$B53))),1,0)+IF(OR(AND($C53&gt;0,INDEX(Kalender!GT$81:GT$110,MAX(1,$C53))&gt;INDEX(Kalender!$B$81:$B$110,MAX(1,$C53))),AND($D53&gt;0,INDEX(Kalender!GT$81:GT$110,MAX(1,$D53))&gt;INDEX(Kalender!$B$81:$B$110,MAX(1,$D53))),AND($E53&gt;0,INDEX(Kalender!GT$81:GT$110,MAX(1,$E53))&gt;INDEX(Kalender!$B$81:$B$110,MAX(1,$E53))),AND($F53&gt;0,INDEX(Kalender!GT$81:GT$110,MAX(1,$F53))&gt;INDEX(Kalender!$B$81:$B$110,MAX(1,$F53)))),2,0))</f>
        <v>0</v>
      </c>
      <c r="GU53" s="5" t="n">
        <f aca="false">IF(Kalender!GU53&lt;&gt;1,0,IF(AND($B53&gt;0,INDEX(Kalender!GU$68:GU$77,MAX(1,$B53))&gt;INDEX(Kalender!$B$68:$B$77,MAX(1,$B53))),1,0)+IF(OR(AND($C53&gt;0,INDEX(Kalender!GU$81:GU$110,MAX(1,$C53))&gt;INDEX(Kalender!$B$81:$B$110,MAX(1,$C53))),AND($D53&gt;0,INDEX(Kalender!GU$81:GU$110,MAX(1,$D53))&gt;INDEX(Kalender!$B$81:$B$110,MAX(1,$D53))),AND($E53&gt;0,INDEX(Kalender!GU$81:GU$110,MAX(1,$E53))&gt;INDEX(Kalender!$B$81:$B$110,MAX(1,$E53))),AND($F53&gt;0,INDEX(Kalender!GU$81:GU$110,MAX(1,$F53))&gt;INDEX(Kalender!$B$81:$B$110,MAX(1,$F53)))),2,0))</f>
        <v>0</v>
      </c>
      <c r="GV53" s="5" t="n">
        <f aca="false">IF(Kalender!GV53&lt;&gt;1,0,IF(AND($B53&gt;0,INDEX(Kalender!GV$68:GV$77,MAX(1,$B53))&gt;INDEX(Kalender!$B$68:$B$77,MAX(1,$B53))),1,0)+IF(OR(AND($C53&gt;0,INDEX(Kalender!GV$81:GV$110,MAX(1,$C53))&gt;INDEX(Kalender!$B$81:$B$110,MAX(1,$C53))),AND($D53&gt;0,INDEX(Kalender!GV$81:GV$110,MAX(1,$D53))&gt;INDEX(Kalender!$B$81:$B$110,MAX(1,$D53))),AND($E53&gt;0,INDEX(Kalender!GV$81:GV$110,MAX(1,$E53))&gt;INDEX(Kalender!$B$81:$B$110,MAX(1,$E53))),AND($F53&gt;0,INDEX(Kalender!GV$81:GV$110,MAX(1,$F53))&gt;INDEX(Kalender!$B$81:$B$110,MAX(1,$F53)))),2,0))</f>
        <v>0</v>
      </c>
      <c r="GW53" s="5" t="n">
        <f aca="false">IF(Kalender!GW53&lt;&gt;1,0,IF(AND($B53&gt;0,INDEX(Kalender!GW$68:GW$77,MAX(1,$B53))&gt;INDEX(Kalender!$B$68:$B$77,MAX(1,$B53))),1,0)+IF(OR(AND($C53&gt;0,INDEX(Kalender!GW$81:GW$110,MAX(1,$C53))&gt;INDEX(Kalender!$B$81:$B$110,MAX(1,$C53))),AND($D53&gt;0,INDEX(Kalender!GW$81:GW$110,MAX(1,$D53))&gt;INDEX(Kalender!$B$81:$B$110,MAX(1,$D53))),AND($E53&gt;0,INDEX(Kalender!GW$81:GW$110,MAX(1,$E53))&gt;INDEX(Kalender!$B$81:$B$110,MAX(1,$E53))),AND($F53&gt;0,INDEX(Kalender!GW$81:GW$110,MAX(1,$F53))&gt;INDEX(Kalender!$B$81:$B$110,MAX(1,$F53)))),2,0))</f>
        <v>0</v>
      </c>
      <c r="GX53" s="5" t="n">
        <f aca="false">IF(Kalender!GX53&lt;&gt;1,0,IF(AND($B53&gt;0,INDEX(Kalender!GX$68:GX$77,MAX(1,$B53))&gt;INDEX(Kalender!$B$68:$B$77,MAX(1,$B53))),1,0)+IF(OR(AND($C53&gt;0,INDEX(Kalender!GX$81:GX$110,MAX(1,$C53))&gt;INDEX(Kalender!$B$81:$B$110,MAX(1,$C53))),AND($D53&gt;0,INDEX(Kalender!GX$81:GX$110,MAX(1,$D53))&gt;INDEX(Kalender!$B$81:$B$110,MAX(1,$D53))),AND($E53&gt;0,INDEX(Kalender!GX$81:GX$110,MAX(1,$E53))&gt;INDEX(Kalender!$B$81:$B$110,MAX(1,$E53))),AND($F53&gt;0,INDEX(Kalender!GX$81:GX$110,MAX(1,$F53))&gt;INDEX(Kalender!$B$81:$B$110,MAX(1,$F53)))),2,0))</f>
        <v>0</v>
      </c>
      <c r="GY53" s="5" t="n">
        <f aca="false">IF(Kalender!GY53&lt;&gt;1,0,IF(AND($B53&gt;0,INDEX(Kalender!GY$68:GY$77,MAX(1,$B53))&gt;INDEX(Kalender!$B$68:$B$77,MAX(1,$B53))),1,0)+IF(OR(AND($C53&gt;0,INDEX(Kalender!GY$81:GY$110,MAX(1,$C53))&gt;INDEX(Kalender!$B$81:$B$110,MAX(1,$C53))),AND($D53&gt;0,INDEX(Kalender!GY$81:GY$110,MAX(1,$D53))&gt;INDEX(Kalender!$B$81:$B$110,MAX(1,$D53))),AND($E53&gt;0,INDEX(Kalender!GY$81:GY$110,MAX(1,$E53))&gt;INDEX(Kalender!$B$81:$B$110,MAX(1,$E53))),AND($F53&gt;0,INDEX(Kalender!GY$81:GY$110,MAX(1,$F53))&gt;INDEX(Kalender!$B$81:$B$110,MAX(1,$F53)))),2,0))</f>
        <v>0</v>
      </c>
      <c r="GZ53" s="5" t="n">
        <f aca="false">IF(Kalender!GZ53&lt;&gt;1,0,IF(AND($B53&gt;0,INDEX(Kalender!GZ$68:GZ$77,MAX(1,$B53))&gt;INDEX(Kalender!$B$68:$B$77,MAX(1,$B53))),1,0)+IF(OR(AND($C53&gt;0,INDEX(Kalender!GZ$81:GZ$110,MAX(1,$C53))&gt;INDEX(Kalender!$B$81:$B$110,MAX(1,$C53))),AND($D53&gt;0,INDEX(Kalender!GZ$81:GZ$110,MAX(1,$D53))&gt;INDEX(Kalender!$B$81:$B$110,MAX(1,$D53))),AND($E53&gt;0,INDEX(Kalender!GZ$81:GZ$110,MAX(1,$E53))&gt;INDEX(Kalender!$B$81:$B$110,MAX(1,$E53))),AND($F53&gt;0,INDEX(Kalender!GZ$81:GZ$110,MAX(1,$F53))&gt;INDEX(Kalender!$B$81:$B$110,MAX(1,$F53)))),2,0))</f>
        <v>0</v>
      </c>
      <c r="HA53" s="5" t="n">
        <f aca="false">IF(Kalender!HA53&lt;&gt;1,0,IF(AND($B53&gt;0,INDEX(Kalender!HA$68:HA$77,MAX(1,$B53))&gt;INDEX(Kalender!$B$68:$B$77,MAX(1,$B53))),1,0)+IF(OR(AND($C53&gt;0,INDEX(Kalender!HA$81:HA$110,MAX(1,$C53))&gt;INDEX(Kalender!$B$81:$B$110,MAX(1,$C53))),AND($D53&gt;0,INDEX(Kalender!HA$81:HA$110,MAX(1,$D53))&gt;INDEX(Kalender!$B$81:$B$110,MAX(1,$D53))),AND($E53&gt;0,INDEX(Kalender!HA$81:HA$110,MAX(1,$E53))&gt;INDEX(Kalender!$B$81:$B$110,MAX(1,$E53))),AND($F53&gt;0,INDEX(Kalender!HA$81:HA$110,MAX(1,$F53))&gt;INDEX(Kalender!$B$81:$B$110,MAX(1,$F53)))),2,0))</f>
        <v>0</v>
      </c>
      <c r="HB53" s="5" t="n">
        <f aca="false">IF(Kalender!HB53&lt;&gt;1,0,IF(AND($B53&gt;0,INDEX(Kalender!HB$68:HB$77,MAX(1,$B53))&gt;INDEX(Kalender!$B$68:$B$77,MAX(1,$B53))),1,0)+IF(OR(AND($C53&gt;0,INDEX(Kalender!HB$81:HB$110,MAX(1,$C53))&gt;INDEX(Kalender!$B$81:$B$110,MAX(1,$C53))),AND($D53&gt;0,INDEX(Kalender!HB$81:HB$110,MAX(1,$D53))&gt;INDEX(Kalender!$B$81:$B$110,MAX(1,$D53))),AND($E53&gt;0,INDEX(Kalender!HB$81:HB$110,MAX(1,$E53))&gt;INDEX(Kalender!$B$81:$B$110,MAX(1,$E53))),AND($F53&gt;0,INDEX(Kalender!HB$81:HB$110,MAX(1,$F53))&gt;INDEX(Kalender!$B$81:$B$110,MAX(1,$F53)))),2,0))</f>
        <v>0</v>
      </c>
      <c r="HC53" s="5" t="n">
        <f aca="false">IF(Kalender!HC53&lt;&gt;1,0,IF(AND($B53&gt;0,INDEX(Kalender!HC$68:HC$77,MAX(1,$B53))&gt;INDEX(Kalender!$B$68:$B$77,MAX(1,$B53))),1,0)+IF(OR(AND($C53&gt;0,INDEX(Kalender!HC$81:HC$110,MAX(1,$C53))&gt;INDEX(Kalender!$B$81:$B$110,MAX(1,$C53))),AND($D53&gt;0,INDEX(Kalender!HC$81:HC$110,MAX(1,$D53))&gt;INDEX(Kalender!$B$81:$B$110,MAX(1,$D53))),AND($E53&gt;0,INDEX(Kalender!HC$81:HC$110,MAX(1,$E53))&gt;INDEX(Kalender!$B$81:$B$110,MAX(1,$E53))),AND($F53&gt;0,INDEX(Kalender!HC$81:HC$110,MAX(1,$F53))&gt;INDEX(Kalender!$B$81:$B$110,MAX(1,$F53)))),2,0))</f>
        <v>0</v>
      </c>
      <c r="HD53" s="5" t="n">
        <f aca="false">IF(Kalender!HD53&lt;&gt;1,0,IF(AND($B53&gt;0,INDEX(Kalender!HD$68:HD$77,MAX(1,$B53))&gt;INDEX(Kalender!$B$68:$B$77,MAX(1,$B53))),1,0)+IF(OR(AND($C53&gt;0,INDEX(Kalender!HD$81:HD$110,MAX(1,$C53))&gt;INDEX(Kalender!$B$81:$B$110,MAX(1,$C53))),AND($D53&gt;0,INDEX(Kalender!HD$81:HD$110,MAX(1,$D53))&gt;INDEX(Kalender!$B$81:$B$110,MAX(1,$D53))),AND($E53&gt;0,INDEX(Kalender!HD$81:HD$110,MAX(1,$E53))&gt;INDEX(Kalender!$B$81:$B$110,MAX(1,$E53))),AND($F53&gt;0,INDEX(Kalender!HD$81:HD$110,MAX(1,$F53))&gt;INDEX(Kalender!$B$81:$B$110,MAX(1,$F53)))),2,0))</f>
        <v>0</v>
      </c>
      <c r="HE53" s="5" t="n">
        <f aca="false">IF(Kalender!HE53&lt;&gt;1,0,IF(AND($B53&gt;0,INDEX(Kalender!HE$68:HE$77,MAX(1,$B53))&gt;INDEX(Kalender!$B$68:$B$77,MAX(1,$B53))),1,0)+IF(OR(AND($C53&gt;0,INDEX(Kalender!HE$81:HE$110,MAX(1,$C53))&gt;INDEX(Kalender!$B$81:$B$110,MAX(1,$C53))),AND($D53&gt;0,INDEX(Kalender!HE$81:HE$110,MAX(1,$D53))&gt;INDEX(Kalender!$B$81:$B$110,MAX(1,$D53))),AND($E53&gt;0,INDEX(Kalender!HE$81:HE$110,MAX(1,$E53))&gt;INDEX(Kalender!$B$81:$B$110,MAX(1,$E53))),AND($F53&gt;0,INDEX(Kalender!HE$81:HE$110,MAX(1,$F53))&gt;INDEX(Kalender!$B$81:$B$110,MAX(1,$F53)))),2,0))</f>
        <v>0</v>
      </c>
      <c r="HF53" s="5" t="n">
        <f aca="false">IF(Kalender!HF53&lt;&gt;1,0,IF(AND($B53&gt;0,INDEX(Kalender!HF$68:HF$77,MAX(1,$B53))&gt;INDEX(Kalender!$B$68:$B$77,MAX(1,$B53))),1,0)+IF(OR(AND($C53&gt;0,INDEX(Kalender!HF$81:HF$110,MAX(1,$C53))&gt;INDEX(Kalender!$B$81:$B$110,MAX(1,$C53))),AND($D53&gt;0,INDEX(Kalender!HF$81:HF$110,MAX(1,$D53))&gt;INDEX(Kalender!$B$81:$B$110,MAX(1,$D53))),AND($E53&gt;0,INDEX(Kalender!HF$81:HF$110,MAX(1,$E53))&gt;INDEX(Kalender!$B$81:$B$110,MAX(1,$E53))),AND($F53&gt;0,INDEX(Kalender!HF$81:HF$110,MAX(1,$F53))&gt;INDEX(Kalender!$B$81:$B$110,MAX(1,$F53)))),2,0))</f>
        <v>0</v>
      </c>
      <c r="HG53" s="5" t="n">
        <f aca="false">IF(Kalender!HG53&lt;&gt;1,0,IF(AND($B53&gt;0,INDEX(Kalender!HG$68:HG$77,MAX(1,$B53))&gt;INDEX(Kalender!$B$68:$B$77,MAX(1,$B53))),1,0)+IF(OR(AND($C53&gt;0,INDEX(Kalender!HG$81:HG$110,MAX(1,$C53))&gt;INDEX(Kalender!$B$81:$B$110,MAX(1,$C53))),AND($D53&gt;0,INDEX(Kalender!HG$81:HG$110,MAX(1,$D53))&gt;INDEX(Kalender!$B$81:$B$110,MAX(1,$D53))),AND($E53&gt;0,INDEX(Kalender!HG$81:HG$110,MAX(1,$E53))&gt;INDEX(Kalender!$B$81:$B$110,MAX(1,$E53))),AND($F53&gt;0,INDEX(Kalender!HG$81:HG$110,MAX(1,$F53))&gt;INDEX(Kalender!$B$81:$B$110,MAX(1,$F53)))),2,0))</f>
        <v>0</v>
      </c>
      <c r="HH53" s="5" t="n">
        <f aca="false">IF(Kalender!HH53&lt;&gt;1,0,IF(AND($B53&gt;0,INDEX(Kalender!HH$68:HH$77,MAX(1,$B53))&gt;INDEX(Kalender!$B$68:$B$77,MAX(1,$B53))),1,0)+IF(OR(AND($C53&gt;0,INDEX(Kalender!HH$81:HH$110,MAX(1,$C53))&gt;INDEX(Kalender!$B$81:$B$110,MAX(1,$C53))),AND($D53&gt;0,INDEX(Kalender!HH$81:HH$110,MAX(1,$D53))&gt;INDEX(Kalender!$B$81:$B$110,MAX(1,$D53))),AND($E53&gt;0,INDEX(Kalender!HH$81:HH$110,MAX(1,$E53))&gt;INDEX(Kalender!$B$81:$B$110,MAX(1,$E53))),AND($F53&gt;0,INDEX(Kalender!HH$81:HH$110,MAX(1,$F53))&gt;INDEX(Kalender!$B$81:$B$110,MAX(1,$F53)))),2,0))</f>
        <v>0</v>
      </c>
      <c r="HI53" s="5" t="n">
        <f aca="false">IF(Kalender!HI53&lt;&gt;1,0,IF(AND($B53&gt;0,INDEX(Kalender!HI$68:HI$77,MAX(1,$B53))&gt;INDEX(Kalender!$B$68:$B$77,MAX(1,$B53))),1,0)+IF(OR(AND($C53&gt;0,INDEX(Kalender!HI$81:HI$110,MAX(1,$C53))&gt;INDEX(Kalender!$B$81:$B$110,MAX(1,$C53))),AND($D53&gt;0,INDEX(Kalender!HI$81:HI$110,MAX(1,$D53))&gt;INDEX(Kalender!$B$81:$B$110,MAX(1,$D53))),AND($E53&gt;0,INDEX(Kalender!HI$81:HI$110,MAX(1,$E53))&gt;INDEX(Kalender!$B$81:$B$110,MAX(1,$E53))),AND($F53&gt;0,INDEX(Kalender!HI$81:HI$110,MAX(1,$F53))&gt;INDEX(Kalender!$B$81:$B$110,MAX(1,$F53)))),2,0))</f>
        <v>0</v>
      </c>
      <c r="HJ53" s="5" t="n">
        <f aca="false">IF(Kalender!HJ53&lt;&gt;1,0,IF(AND($B53&gt;0,INDEX(Kalender!HJ$68:HJ$77,MAX(1,$B53))&gt;INDEX(Kalender!$B$68:$B$77,MAX(1,$B53))),1,0)+IF(OR(AND($C53&gt;0,INDEX(Kalender!HJ$81:HJ$110,MAX(1,$C53))&gt;INDEX(Kalender!$B$81:$B$110,MAX(1,$C53))),AND($D53&gt;0,INDEX(Kalender!HJ$81:HJ$110,MAX(1,$D53))&gt;INDEX(Kalender!$B$81:$B$110,MAX(1,$D53))),AND($E53&gt;0,INDEX(Kalender!HJ$81:HJ$110,MAX(1,$E53))&gt;INDEX(Kalender!$B$81:$B$110,MAX(1,$E53))),AND($F53&gt;0,INDEX(Kalender!HJ$81:HJ$110,MAX(1,$F53))&gt;INDEX(Kalender!$B$81:$B$110,MAX(1,$F53)))),2,0))</f>
        <v>0</v>
      </c>
      <c r="HK53" s="5" t="n">
        <f aca="false">IF(Kalender!HK53&lt;&gt;1,0,IF(AND($B53&gt;0,INDEX(Kalender!HK$68:HK$77,MAX(1,$B53))&gt;INDEX(Kalender!$B$68:$B$77,MAX(1,$B53))),1,0)+IF(OR(AND($C53&gt;0,INDEX(Kalender!HK$81:HK$110,MAX(1,$C53))&gt;INDEX(Kalender!$B$81:$B$110,MAX(1,$C53))),AND($D53&gt;0,INDEX(Kalender!HK$81:HK$110,MAX(1,$D53))&gt;INDEX(Kalender!$B$81:$B$110,MAX(1,$D53))),AND($E53&gt;0,INDEX(Kalender!HK$81:HK$110,MAX(1,$E53))&gt;INDEX(Kalender!$B$81:$B$110,MAX(1,$E53))),AND($F53&gt;0,INDEX(Kalender!HK$81:HK$110,MAX(1,$F53))&gt;INDEX(Kalender!$B$81:$B$110,MAX(1,$F53)))),2,0))</f>
        <v>0</v>
      </c>
      <c r="HL53" s="5" t="n">
        <f aca="false">IF(Kalender!HL53&lt;&gt;1,0,IF(AND($B53&gt;0,INDEX(Kalender!HL$68:HL$77,MAX(1,$B53))&gt;INDEX(Kalender!$B$68:$B$77,MAX(1,$B53))),1,0)+IF(OR(AND($C53&gt;0,INDEX(Kalender!HL$81:HL$110,MAX(1,$C53))&gt;INDEX(Kalender!$B$81:$B$110,MAX(1,$C53))),AND($D53&gt;0,INDEX(Kalender!HL$81:HL$110,MAX(1,$D53))&gt;INDEX(Kalender!$B$81:$B$110,MAX(1,$D53))),AND($E53&gt;0,INDEX(Kalender!HL$81:HL$110,MAX(1,$E53))&gt;INDEX(Kalender!$B$81:$B$110,MAX(1,$E53))),AND($F53&gt;0,INDEX(Kalender!HL$81:HL$110,MAX(1,$F53))&gt;INDEX(Kalender!$B$81:$B$110,MAX(1,$F53)))),2,0))</f>
        <v>0</v>
      </c>
      <c r="HM53" s="5" t="n">
        <f aca="false">IF(Kalender!HM53&lt;&gt;1,0,IF(AND($B53&gt;0,INDEX(Kalender!HM$68:HM$77,MAX(1,$B53))&gt;INDEX(Kalender!$B$68:$B$77,MAX(1,$B53))),1,0)+IF(OR(AND($C53&gt;0,INDEX(Kalender!HM$81:HM$110,MAX(1,$C53))&gt;INDEX(Kalender!$B$81:$B$110,MAX(1,$C53))),AND($D53&gt;0,INDEX(Kalender!HM$81:HM$110,MAX(1,$D53))&gt;INDEX(Kalender!$B$81:$B$110,MAX(1,$D53))),AND($E53&gt;0,INDEX(Kalender!HM$81:HM$110,MAX(1,$E53))&gt;INDEX(Kalender!$B$81:$B$110,MAX(1,$E53))),AND($F53&gt;0,INDEX(Kalender!HM$81:HM$110,MAX(1,$F53))&gt;INDEX(Kalender!$B$81:$B$110,MAX(1,$F53)))),2,0))</f>
        <v>0</v>
      </c>
      <c r="HN53" s="5" t="n">
        <f aca="false">IF(Kalender!HN53&lt;&gt;1,0,IF(AND($B53&gt;0,INDEX(Kalender!HN$68:HN$77,MAX(1,$B53))&gt;INDEX(Kalender!$B$68:$B$77,MAX(1,$B53))),1,0)+IF(OR(AND($C53&gt;0,INDEX(Kalender!HN$81:HN$110,MAX(1,$C53))&gt;INDEX(Kalender!$B$81:$B$110,MAX(1,$C53))),AND($D53&gt;0,INDEX(Kalender!HN$81:HN$110,MAX(1,$D53))&gt;INDEX(Kalender!$B$81:$B$110,MAX(1,$D53))),AND($E53&gt;0,INDEX(Kalender!HN$81:HN$110,MAX(1,$E53))&gt;INDEX(Kalender!$B$81:$B$110,MAX(1,$E53))),AND($F53&gt;0,INDEX(Kalender!HN$81:HN$110,MAX(1,$F53))&gt;INDEX(Kalender!$B$81:$B$110,MAX(1,$F53)))),2,0))</f>
        <v>0</v>
      </c>
      <c r="HO53" s="5" t="n">
        <f aca="false">IF(Kalender!HO53&lt;&gt;1,0,IF(AND($B53&gt;0,INDEX(Kalender!HO$68:HO$77,MAX(1,$B53))&gt;INDEX(Kalender!$B$68:$B$77,MAX(1,$B53))),1,0)+IF(OR(AND($C53&gt;0,INDEX(Kalender!HO$81:HO$110,MAX(1,$C53))&gt;INDEX(Kalender!$B$81:$B$110,MAX(1,$C53))),AND($D53&gt;0,INDEX(Kalender!HO$81:HO$110,MAX(1,$D53))&gt;INDEX(Kalender!$B$81:$B$110,MAX(1,$D53))),AND($E53&gt;0,INDEX(Kalender!HO$81:HO$110,MAX(1,$E53))&gt;INDEX(Kalender!$B$81:$B$110,MAX(1,$E53))),AND($F53&gt;0,INDEX(Kalender!HO$81:HO$110,MAX(1,$F53))&gt;INDEX(Kalender!$B$81:$B$110,MAX(1,$F53)))),2,0))</f>
        <v>0</v>
      </c>
      <c r="HP53" s="5" t="n">
        <f aca="false">IF(Kalender!HP53&lt;&gt;1,0,IF(AND($B53&gt;0,INDEX(Kalender!HP$68:HP$77,MAX(1,$B53))&gt;INDEX(Kalender!$B$68:$B$77,MAX(1,$B53))),1,0)+IF(OR(AND($C53&gt;0,INDEX(Kalender!HP$81:HP$110,MAX(1,$C53))&gt;INDEX(Kalender!$B$81:$B$110,MAX(1,$C53))),AND($D53&gt;0,INDEX(Kalender!HP$81:HP$110,MAX(1,$D53))&gt;INDEX(Kalender!$B$81:$B$110,MAX(1,$D53))),AND($E53&gt;0,INDEX(Kalender!HP$81:HP$110,MAX(1,$E53))&gt;INDEX(Kalender!$B$81:$B$110,MAX(1,$E53))),AND($F53&gt;0,INDEX(Kalender!HP$81:HP$110,MAX(1,$F53))&gt;INDEX(Kalender!$B$81:$B$110,MAX(1,$F53)))),2,0))</f>
        <v>0</v>
      </c>
      <c r="HQ53" s="5" t="n">
        <f aca="false">IF(Kalender!HQ53&lt;&gt;1,0,IF(AND($B53&gt;0,INDEX(Kalender!HQ$68:HQ$77,MAX(1,$B53))&gt;INDEX(Kalender!$B$68:$B$77,MAX(1,$B53))),1,0)+IF(OR(AND($C53&gt;0,INDEX(Kalender!HQ$81:HQ$110,MAX(1,$C53))&gt;INDEX(Kalender!$B$81:$B$110,MAX(1,$C53))),AND($D53&gt;0,INDEX(Kalender!HQ$81:HQ$110,MAX(1,$D53))&gt;INDEX(Kalender!$B$81:$B$110,MAX(1,$D53))),AND($E53&gt;0,INDEX(Kalender!HQ$81:HQ$110,MAX(1,$E53))&gt;INDEX(Kalender!$B$81:$B$110,MAX(1,$E53))),AND($F53&gt;0,INDEX(Kalender!HQ$81:HQ$110,MAX(1,$F53))&gt;INDEX(Kalender!$B$81:$B$110,MAX(1,$F53)))),2,0))</f>
        <v>0</v>
      </c>
      <c r="HR53" s="5" t="n">
        <f aca="false">IF(Kalender!HR53&lt;&gt;1,0,IF(AND($B53&gt;0,INDEX(Kalender!HR$68:HR$77,MAX(1,$B53))&gt;INDEX(Kalender!$B$68:$B$77,MAX(1,$B53))),1,0)+IF(OR(AND($C53&gt;0,INDEX(Kalender!HR$81:HR$110,MAX(1,$C53))&gt;INDEX(Kalender!$B$81:$B$110,MAX(1,$C53))),AND($D53&gt;0,INDEX(Kalender!HR$81:HR$110,MAX(1,$D53))&gt;INDEX(Kalender!$B$81:$B$110,MAX(1,$D53))),AND($E53&gt;0,INDEX(Kalender!HR$81:HR$110,MAX(1,$E53))&gt;INDEX(Kalender!$B$81:$B$110,MAX(1,$E53))),AND($F53&gt;0,INDEX(Kalender!HR$81:HR$110,MAX(1,$F53))&gt;INDEX(Kalender!$B$81:$B$110,MAX(1,$F53)))),2,0))</f>
        <v>0</v>
      </c>
      <c r="HS53" s="5" t="n">
        <f aca="false">IF(Kalender!HS53&lt;&gt;1,0,IF(AND($B53&gt;0,INDEX(Kalender!HS$68:HS$77,MAX(1,$B53))&gt;INDEX(Kalender!$B$68:$B$77,MAX(1,$B53))),1,0)+IF(OR(AND($C53&gt;0,INDEX(Kalender!HS$81:HS$110,MAX(1,$C53))&gt;INDEX(Kalender!$B$81:$B$110,MAX(1,$C53))),AND($D53&gt;0,INDEX(Kalender!HS$81:HS$110,MAX(1,$D53))&gt;INDEX(Kalender!$B$81:$B$110,MAX(1,$D53))),AND($E53&gt;0,INDEX(Kalender!HS$81:HS$110,MAX(1,$E53))&gt;INDEX(Kalender!$B$81:$B$110,MAX(1,$E53))),AND($F53&gt;0,INDEX(Kalender!HS$81:HS$110,MAX(1,$F53))&gt;INDEX(Kalender!$B$81:$B$110,MAX(1,$F53)))),2,0))</f>
        <v>0</v>
      </c>
      <c r="HT53" s="5" t="n">
        <f aca="false">IF(Kalender!HT53&lt;&gt;1,0,IF(AND($B53&gt;0,INDEX(Kalender!HT$68:HT$77,MAX(1,$B53))&gt;INDEX(Kalender!$B$68:$B$77,MAX(1,$B53))),1,0)+IF(OR(AND($C53&gt;0,INDEX(Kalender!HT$81:HT$110,MAX(1,$C53))&gt;INDEX(Kalender!$B$81:$B$110,MAX(1,$C53))),AND($D53&gt;0,INDEX(Kalender!HT$81:HT$110,MAX(1,$D53))&gt;INDEX(Kalender!$B$81:$B$110,MAX(1,$D53))),AND($E53&gt;0,INDEX(Kalender!HT$81:HT$110,MAX(1,$E53))&gt;INDEX(Kalender!$B$81:$B$110,MAX(1,$E53))),AND($F53&gt;0,INDEX(Kalender!HT$81:HT$110,MAX(1,$F53))&gt;INDEX(Kalender!$B$81:$B$110,MAX(1,$F53)))),2,0))</f>
        <v>0</v>
      </c>
      <c r="HU53" s="5" t="n">
        <f aca="false">IF(Kalender!HU53&lt;&gt;1,0,IF(AND($B53&gt;0,INDEX(Kalender!HU$68:HU$77,MAX(1,$B53))&gt;INDEX(Kalender!$B$68:$B$77,MAX(1,$B53))),1,0)+IF(OR(AND($C53&gt;0,INDEX(Kalender!HU$81:HU$110,MAX(1,$C53))&gt;INDEX(Kalender!$B$81:$B$110,MAX(1,$C53))),AND($D53&gt;0,INDEX(Kalender!HU$81:HU$110,MAX(1,$D53))&gt;INDEX(Kalender!$B$81:$B$110,MAX(1,$D53))),AND($E53&gt;0,INDEX(Kalender!HU$81:HU$110,MAX(1,$E53))&gt;INDEX(Kalender!$B$81:$B$110,MAX(1,$E53))),AND($F53&gt;0,INDEX(Kalender!HU$81:HU$110,MAX(1,$F53))&gt;INDEX(Kalender!$B$81:$B$110,MAX(1,$F53)))),2,0))</f>
        <v>0</v>
      </c>
      <c r="HV53" s="5" t="n">
        <f aca="false">IF(Kalender!HV53&lt;&gt;1,0,IF(AND($B53&gt;0,INDEX(Kalender!HV$68:HV$77,MAX(1,$B53))&gt;INDEX(Kalender!$B$68:$B$77,MAX(1,$B53))),1,0)+IF(OR(AND($C53&gt;0,INDEX(Kalender!HV$81:HV$110,MAX(1,$C53))&gt;INDEX(Kalender!$B$81:$B$110,MAX(1,$C53))),AND($D53&gt;0,INDEX(Kalender!HV$81:HV$110,MAX(1,$D53))&gt;INDEX(Kalender!$B$81:$B$110,MAX(1,$D53))),AND($E53&gt;0,INDEX(Kalender!HV$81:HV$110,MAX(1,$E53))&gt;INDEX(Kalender!$B$81:$B$110,MAX(1,$E53))),AND($F53&gt;0,INDEX(Kalender!HV$81:HV$110,MAX(1,$F53))&gt;INDEX(Kalender!$B$81:$B$110,MAX(1,$F53)))),2,0))</f>
        <v>0</v>
      </c>
      <c r="HW53" s="5" t="n">
        <f aca="false">IF(Kalender!HW53&lt;&gt;1,0,IF(AND($B53&gt;0,INDEX(Kalender!HW$68:HW$77,MAX(1,$B53))&gt;INDEX(Kalender!$B$68:$B$77,MAX(1,$B53))),1,0)+IF(OR(AND($C53&gt;0,INDEX(Kalender!HW$81:HW$110,MAX(1,$C53))&gt;INDEX(Kalender!$B$81:$B$110,MAX(1,$C53))),AND($D53&gt;0,INDEX(Kalender!HW$81:HW$110,MAX(1,$D53))&gt;INDEX(Kalender!$B$81:$B$110,MAX(1,$D53))),AND($E53&gt;0,INDEX(Kalender!HW$81:HW$110,MAX(1,$E53))&gt;INDEX(Kalender!$B$81:$B$110,MAX(1,$E53))),AND($F53&gt;0,INDEX(Kalender!HW$81:HW$110,MAX(1,$F53))&gt;INDEX(Kalender!$B$81:$B$110,MAX(1,$F53)))),2,0))</f>
        <v>0</v>
      </c>
      <c r="HX53" s="5" t="n">
        <f aca="false">IF(Kalender!HX53&lt;&gt;1,0,IF(AND($B53&gt;0,INDEX(Kalender!HX$68:HX$77,MAX(1,$B53))&gt;INDEX(Kalender!$B$68:$B$77,MAX(1,$B53))),1,0)+IF(OR(AND($C53&gt;0,INDEX(Kalender!HX$81:HX$110,MAX(1,$C53))&gt;INDEX(Kalender!$B$81:$B$110,MAX(1,$C53))),AND($D53&gt;0,INDEX(Kalender!HX$81:HX$110,MAX(1,$D53))&gt;INDEX(Kalender!$B$81:$B$110,MAX(1,$D53))),AND($E53&gt;0,INDEX(Kalender!HX$81:HX$110,MAX(1,$E53))&gt;INDEX(Kalender!$B$81:$B$110,MAX(1,$E53))),AND($F53&gt;0,INDEX(Kalender!HX$81:HX$110,MAX(1,$F53))&gt;INDEX(Kalender!$B$81:$B$110,MAX(1,$F53)))),2,0))</f>
        <v>0</v>
      </c>
      <c r="HY53" s="5" t="n">
        <f aca="false">IF(Kalender!HY53&lt;&gt;1,0,IF(AND($B53&gt;0,INDEX(Kalender!HY$68:HY$77,MAX(1,$B53))&gt;INDEX(Kalender!$B$68:$B$77,MAX(1,$B53))),1,0)+IF(OR(AND($C53&gt;0,INDEX(Kalender!HY$81:HY$110,MAX(1,$C53))&gt;INDEX(Kalender!$B$81:$B$110,MAX(1,$C53))),AND($D53&gt;0,INDEX(Kalender!HY$81:HY$110,MAX(1,$D53))&gt;INDEX(Kalender!$B$81:$B$110,MAX(1,$D53))),AND($E53&gt;0,INDEX(Kalender!HY$81:HY$110,MAX(1,$E53))&gt;INDEX(Kalender!$B$81:$B$110,MAX(1,$E53))),AND($F53&gt;0,INDEX(Kalender!HY$81:HY$110,MAX(1,$F53))&gt;INDEX(Kalender!$B$81:$B$110,MAX(1,$F53)))),2,0))</f>
        <v>0</v>
      </c>
      <c r="HZ53" s="5" t="n">
        <f aca="false">IF(Kalender!HZ53&lt;&gt;1,0,IF(AND($B53&gt;0,INDEX(Kalender!HZ$68:HZ$77,MAX(1,$B53))&gt;INDEX(Kalender!$B$68:$B$77,MAX(1,$B53))),1,0)+IF(OR(AND($C53&gt;0,INDEX(Kalender!HZ$81:HZ$110,MAX(1,$C53))&gt;INDEX(Kalender!$B$81:$B$110,MAX(1,$C53))),AND($D53&gt;0,INDEX(Kalender!HZ$81:HZ$110,MAX(1,$D53))&gt;INDEX(Kalender!$B$81:$B$110,MAX(1,$D53))),AND($E53&gt;0,INDEX(Kalender!HZ$81:HZ$110,MAX(1,$E53))&gt;INDEX(Kalender!$B$81:$B$110,MAX(1,$E53))),AND($F53&gt;0,INDEX(Kalender!HZ$81:HZ$110,MAX(1,$F53))&gt;INDEX(Kalender!$B$81:$B$110,MAX(1,$F53)))),2,0))</f>
        <v>0</v>
      </c>
      <c r="IA53" s="5" t="n">
        <f aca="false">IF(Kalender!IA53&lt;&gt;1,0,IF(AND($B53&gt;0,INDEX(Kalender!IA$68:IA$77,MAX(1,$B53))&gt;INDEX(Kalender!$B$68:$B$77,MAX(1,$B53))),1,0)+IF(OR(AND($C53&gt;0,INDEX(Kalender!IA$81:IA$110,MAX(1,$C53))&gt;INDEX(Kalender!$B$81:$B$110,MAX(1,$C53))),AND($D53&gt;0,INDEX(Kalender!IA$81:IA$110,MAX(1,$D53))&gt;INDEX(Kalender!$B$81:$B$110,MAX(1,$D53))),AND($E53&gt;0,INDEX(Kalender!IA$81:IA$110,MAX(1,$E53))&gt;INDEX(Kalender!$B$81:$B$110,MAX(1,$E53))),AND($F53&gt;0,INDEX(Kalender!IA$81:IA$110,MAX(1,$F53))&gt;INDEX(Kalender!$B$81:$B$110,MAX(1,$F53)))),2,0))</f>
        <v>0</v>
      </c>
      <c r="IB53" s="5" t="n">
        <f aca="false">IF(Kalender!IB53&lt;&gt;1,0,IF(AND($B53&gt;0,INDEX(Kalender!IB$68:IB$77,MAX(1,$B53))&gt;INDEX(Kalender!$B$68:$B$77,MAX(1,$B53))),1,0)+IF(OR(AND($C53&gt;0,INDEX(Kalender!IB$81:IB$110,MAX(1,$C53))&gt;INDEX(Kalender!$B$81:$B$110,MAX(1,$C53))),AND($D53&gt;0,INDEX(Kalender!IB$81:IB$110,MAX(1,$D53))&gt;INDEX(Kalender!$B$81:$B$110,MAX(1,$D53))),AND($E53&gt;0,INDEX(Kalender!IB$81:IB$110,MAX(1,$E53))&gt;INDEX(Kalender!$B$81:$B$110,MAX(1,$E53))),AND($F53&gt;0,INDEX(Kalender!IB$81:IB$110,MAX(1,$F53))&gt;INDEX(Kalender!$B$81:$B$110,MAX(1,$F53)))),2,0))</f>
        <v>0</v>
      </c>
      <c r="IC53" s="5" t="n">
        <f aca="false">IF(Kalender!IC53&lt;&gt;1,0,IF(AND($B53&gt;0,INDEX(Kalender!IC$68:IC$77,MAX(1,$B53))&gt;INDEX(Kalender!$B$68:$B$77,MAX(1,$B53))),1,0)+IF(OR(AND($C53&gt;0,INDEX(Kalender!IC$81:IC$110,MAX(1,$C53))&gt;INDEX(Kalender!$B$81:$B$110,MAX(1,$C53))),AND($D53&gt;0,INDEX(Kalender!IC$81:IC$110,MAX(1,$D53))&gt;INDEX(Kalender!$B$81:$B$110,MAX(1,$D53))),AND($E53&gt;0,INDEX(Kalender!IC$81:IC$110,MAX(1,$E53))&gt;INDEX(Kalender!$B$81:$B$110,MAX(1,$E53))),AND($F53&gt;0,INDEX(Kalender!IC$81:IC$110,MAX(1,$F53))&gt;INDEX(Kalender!$B$81:$B$110,MAX(1,$F53)))),2,0))</f>
        <v>0</v>
      </c>
      <c r="ID53" s="5" t="n">
        <f aca="false">IF(Kalender!ID53&lt;&gt;1,0,IF(AND($B53&gt;0,INDEX(Kalender!ID$68:ID$77,MAX(1,$B53))&gt;INDEX(Kalender!$B$68:$B$77,MAX(1,$B53))),1,0)+IF(OR(AND($C53&gt;0,INDEX(Kalender!ID$81:ID$110,MAX(1,$C53))&gt;INDEX(Kalender!$B$81:$B$110,MAX(1,$C53))),AND($D53&gt;0,INDEX(Kalender!ID$81:ID$110,MAX(1,$D53))&gt;INDEX(Kalender!$B$81:$B$110,MAX(1,$D53))),AND($E53&gt;0,INDEX(Kalender!ID$81:ID$110,MAX(1,$E53))&gt;INDEX(Kalender!$B$81:$B$110,MAX(1,$E53))),AND($F53&gt;0,INDEX(Kalender!ID$81:ID$110,MAX(1,$F53))&gt;INDEX(Kalender!$B$81:$B$110,MAX(1,$F53)))),2,0))</f>
        <v>0</v>
      </c>
      <c r="IE53" s="5" t="n">
        <f aca="false">IF(Kalender!IE53&lt;&gt;1,0,IF(AND($B53&gt;0,INDEX(Kalender!IE$68:IE$77,MAX(1,$B53))&gt;INDEX(Kalender!$B$68:$B$77,MAX(1,$B53))),1,0)+IF(OR(AND($C53&gt;0,INDEX(Kalender!IE$81:IE$110,MAX(1,$C53))&gt;INDEX(Kalender!$B$81:$B$110,MAX(1,$C53))),AND($D53&gt;0,INDEX(Kalender!IE$81:IE$110,MAX(1,$D53))&gt;INDEX(Kalender!$B$81:$B$110,MAX(1,$D53))),AND($E53&gt;0,INDEX(Kalender!IE$81:IE$110,MAX(1,$E53))&gt;INDEX(Kalender!$B$81:$B$110,MAX(1,$E53))),AND($F53&gt;0,INDEX(Kalender!IE$81:IE$110,MAX(1,$F53))&gt;INDEX(Kalender!$B$81:$B$110,MAX(1,$F53)))),2,0))</f>
        <v>0</v>
      </c>
      <c r="IF53" s="5" t="n">
        <f aca="false">IF(Kalender!IF53&lt;&gt;1,0,IF(AND($B53&gt;0,INDEX(Kalender!IF$68:IF$77,MAX(1,$B53))&gt;INDEX(Kalender!$B$68:$B$77,MAX(1,$B53))),1,0)+IF(OR(AND($C53&gt;0,INDEX(Kalender!IF$81:IF$110,MAX(1,$C53))&gt;INDEX(Kalender!$B$81:$B$110,MAX(1,$C53))),AND($D53&gt;0,INDEX(Kalender!IF$81:IF$110,MAX(1,$D53))&gt;INDEX(Kalender!$B$81:$B$110,MAX(1,$D53))),AND($E53&gt;0,INDEX(Kalender!IF$81:IF$110,MAX(1,$E53))&gt;INDEX(Kalender!$B$81:$B$110,MAX(1,$E53))),AND($F53&gt;0,INDEX(Kalender!IF$81:IF$110,MAX(1,$F53))&gt;INDEX(Kalender!$B$81:$B$110,MAX(1,$F53)))),2,0))</f>
        <v>0</v>
      </c>
      <c r="IG53" s="5" t="n">
        <f aca="false">IF(Kalender!IG53&lt;&gt;1,0,IF(AND($B53&gt;0,INDEX(Kalender!IG$68:IG$77,MAX(1,$B53))&gt;INDEX(Kalender!$B$68:$B$77,MAX(1,$B53))),1,0)+IF(OR(AND($C53&gt;0,INDEX(Kalender!IG$81:IG$110,MAX(1,$C53))&gt;INDEX(Kalender!$B$81:$B$110,MAX(1,$C53))),AND($D53&gt;0,INDEX(Kalender!IG$81:IG$110,MAX(1,$D53))&gt;INDEX(Kalender!$B$81:$B$110,MAX(1,$D53))),AND($E53&gt;0,INDEX(Kalender!IG$81:IG$110,MAX(1,$E53))&gt;INDEX(Kalender!$B$81:$B$110,MAX(1,$E53))),AND($F53&gt;0,INDEX(Kalender!IG$81:IG$110,MAX(1,$F53))&gt;INDEX(Kalender!$B$81:$B$110,MAX(1,$F53)))),2,0))</f>
        <v>0</v>
      </c>
      <c r="IH53" s="5" t="n">
        <f aca="false">IF(Kalender!IH53&lt;&gt;1,0,IF(AND($B53&gt;0,INDEX(Kalender!IH$68:IH$77,MAX(1,$B53))&gt;INDEX(Kalender!$B$68:$B$77,MAX(1,$B53))),1,0)+IF(OR(AND($C53&gt;0,INDEX(Kalender!IH$81:IH$110,MAX(1,$C53))&gt;INDEX(Kalender!$B$81:$B$110,MAX(1,$C53))),AND($D53&gt;0,INDEX(Kalender!IH$81:IH$110,MAX(1,$D53))&gt;INDEX(Kalender!$B$81:$B$110,MAX(1,$D53))),AND($E53&gt;0,INDEX(Kalender!IH$81:IH$110,MAX(1,$E53))&gt;INDEX(Kalender!$B$81:$B$110,MAX(1,$E53))),AND($F53&gt;0,INDEX(Kalender!IH$81:IH$110,MAX(1,$F53))&gt;INDEX(Kalender!$B$81:$B$110,MAX(1,$F53)))),2,0))</f>
        <v>0</v>
      </c>
      <c r="II53" s="5" t="n">
        <f aca="false">IF(Kalender!II53&lt;&gt;1,0,IF(AND($B53&gt;0,INDEX(Kalender!II$68:II$77,MAX(1,$B53))&gt;INDEX(Kalender!$B$68:$B$77,MAX(1,$B53))),1,0)+IF(OR(AND($C53&gt;0,INDEX(Kalender!II$81:II$110,MAX(1,$C53))&gt;INDEX(Kalender!$B$81:$B$110,MAX(1,$C53))),AND($D53&gt;0,INDEX(Kalender!II$81:II$110,MAX(1,$D53))&gt;INDEX(Kalender!$B$81:$B$110,MAX(1,$D53))),AND($E53&gt;0,INDEX(Kalender!II$81:II$110,MAX(1,$E53))&gt;INDEX(Kalender!$B$81:$B$110,MAX(1,$E53))),AND($F53&gt;0,INDEX(Kalender!II$81:II$110,MAX(1,$F53))&gt;INDEX(Kalender!$B$81:$B$110,MAX(1,$F53)))),2,0))</f>
        <v>0</v>
      </c>
      <c r="IJ53" s="5" t="n">
        <f aca="false">IF(Kalender!IJ53&lt;&gt;1,0,IF(AND($B53&gt;0,INDEX(Kalender!IJ$68:IJ$77,MAX(1,$B53))&gt;INDEX(Kalender!$B$68:$B$77,MAX(1,$B53))),1,0)+IF(OR(AND($C53&gt;0,INDEX(Kalender!IJ$81:IJ$110,MAX(1,$C53))&gt;INDEX(Kalender!$B$81:$B$110,MAX(1,$C53))),AND($D53&gt;0,INDEX(Kalender!IJ$81:IJ$110,MAX(1,$D53))&gt;INDEX(Kalender!$B$81:$B$110,MAX(1,$D53))),AND($E53&gt;0,INDEX(Kalender!IJ$81:IJ$110,MAX(1,$E53))&gt;INDEX(Kalender!$B$81:$B$110,MAX(1,$E53))),AND($F53&gt;0,INDEX(Kalender!IJ$81:IJ$110,MAX(1,$F53))&gt;INDEX(Kalender!$B$81:$B$110,MAX(1,$F53)))),2,0))</f>
        <v>0</v>
      </c>
      <c r="IK53" s="5" t="n">
        <f aca="false">IF(Kalender!IK53&lt;&gt;1,0,IF(AND($B53&gt;0,INDEX(Kalender!IK$68:IK$77,MAX(1,$B53))&gt;INDEX(Kalender!$B$68:$B$77,MAX(1,$B53))),1,0)+IF(OR(AND($C53&gt;0,INDEX(Kalender!IK$81:IK$110,MAX(1,$C53))&gt;INDEX(Kalender!$B$81:$B$110,MAX(1,$C53))),AND($D53&gt;0,INDEX(Kalender!IK$81:IK$110,MAX(1,$D53))&gt;INDEX(Kalender!$B$81:$B$110,MAX(1,$D53))),AND($E53&gt;0,INDEX(Kalender!IK$81:IK$110,MAX(1,$E53))&gt;INDEX(Kalender!$B$81:$B$110,MAX(1,$E53))),AND($F53&gt;0,INDEX(Kalender!IK$81:IK$110,MAX(1,$F53))&gt;INDEX(Kalender!$B$81:$B$110,MAX(1,$F53)))),2,0))</f>
        <v>0</v>
      </c>
      <c r="IL53" s="5" t="n">
        <f aca="false">IF(Kalender!IL53&lt;&gt;1,0,IF(AND($B53&gt;0,INDEX(Kalender!IL$68:IL$77,MAX(1,$B53))&gt;INDEX(Kalender!$B$68:$B$77,MAX(1,$B53))),1,0)+IF(OR(AND($C53&gt;0,INDEX(Kalender!IL$81:IL$110,MAX(1,$C53))&gt;INDEX(Kalender!$B$81:$B$110,MAX(1,$C53))),AND($D53&gt;0,INDEX(Kalender!IL$81:IL$110,MAX(1,$D53))&gt;INDEX(Kalender!$B$81:$B$110,MAX(1,$D53))),AND($E53&gt;0,INDEX(Kalender!IL$81:IL$110,MAX(1,$E53))&gt;INDEX(Kalender!$B$81:$B$110,MAX(1,$E53))),AND($F53&gt;0,INDEX(Kalender!IL$81:IL$110,MAX(1,$F53))&gt;INDEX(Kalender!$B$81:$B$110,MAX(1,$F53)))),2,0))</f>
        <v>0</v>
      </c>
      <c r="IM53" s="5" t="n">
        <f aca="false">IF(Kalender!IM53&lt;&gt;1,0,IF(AND($B53&gt;0,INDEX(Kalender!IM$68:IM$77,MAX(1,$B53))&gt;INDEX(Kalender!$B$68:$B$77,MAX(1,$B53))),1,0)+IF(OR(AND($C53&gt;0,INDEX(Kalender!IM$81:IM$110,MAX(1,$C53))&gt;INDEX(Kalender!$B$81:$B$110,MAX(1,$C53))),AND($D53&gt;0,INDEX(Kalender!IM$81:IM$110,MAX(1,$D53))&gt;INDEX(Kalender!$B$81:$B$110,MAX(1,$D53))),AND($E53&gt;0,INDEX(Kalender!IM$81:IM$110,MAX(1,$E53))&gt;INDEX(Kalender!$B$81:$B$110,MAX(1,$E53))),AND($F53&gt;0,INDEX(Kalender!IM$81:IM$110,MAX(1,$F53))&gt;INDEX(Kalender!$B$81:$B$110,MAX(1,$F53)))),2,0))</f>
        <v>0</v>
      </c>
      <c r="IN53" s="5" t="n">
        <f aca="false">IF(Kalender!IN53&lt;&gt;1,0,IF(AND($B53&gt;0,INDEX(Kalender!IN$68:IN$77,MAX(1,$B53))&gt;INDEX(Kalender!$B$68:$B$77,MAX(1,$B53))),1,0)+IF(OR(AND($C53&gt;0,INDEX(Kalender!IN$81:IN$110,MAX(1,$C53))&gt;INDEX(Kalender!$B$81:$B$110,MAX(1,$C53))),AND($D53&gt;0,INDEX(Kalender!IN$81:IN$110,MAX(1,$D53))&gt;INDEX(Kalender!$B$81:$B$110,MAX(1,$D53))),AND($E53&gt;0,INDEX(Kalender!IN$81:IN$110,MAX(1,$E53))&gt;INDEX(Kalender!$B$81:$B$110,MAX(1,$E53))),AND($F53&gt;0,INDEX(Kalender!IN$81:IN$110,MAX(1,$F53))&gt;INDEX(Kalender!$B$81:$B$110,MAX(1,$F53)))),2,0))</f>
        <v>0</v>
      </c>
      <c r="IO53" s="5" t="n">
        <f aca="false">IF(Kalender!IO53&lt;&gt;1,0,IF(AND($B53&gt;0,INDEX(Kalender!IO$68:IO$77,MAX(1,$B53))&gt;INDEX(Kalender!$B$68:$B$77,MAX(1,$B53))),1,0)+IF(OR(AND($C53&gt;0,INDEX(Kalender!IO$81:IO$110,MAX(1,$C53))&gt;INDEX(Kalender!$B$81:$B$110,MAX(1,$C53))),AND($D53&gt;0,INDEX(Kalender!IO$81:IO$110,MAX(1,$D53))&gt;INDEX(Kalender!$B$81:$B$110,MAX(1,$D53))),AND($E53&gt;0,INDEX(Kalender!IO$81:IO$110,MAX(1,$E53))&gt;INDEX(Kalender!$B$81:$B$110,MAX(1,$E53))),AND($F53&gt;0,INDEX(Kalender!IO$81:IO$110,MAX(1,$F53))&gt;INDEX(Kalender!$B$81:$B$110,MAX(1,$F53)))),2,0))</f>
        <v>0</v>
      </c>
      <c r="IP53" s="5" t="n">
        <f aca="false">IF(Kalender!IP53&lt;&gt;1,0,IF(AND($B53&gt;0,INDEX(Kalender!IP$68:IP$77,MAX(1,$B53))&gt;INDEX(Kalender!$B$68:$B$77,MAX(1,$B53))),1,0)+IF(OR(AND($C53&gt;0,INDEX(Kalender!IP$81:IP$110,MAX(1,$C53))&gt;INDEX(Kalender!$B$81:$B$110,MAX(1,$C53))),AND($D53&gt;0,INDEX(Kalender!IP$81:IP$110,MAX(1,$D53))&gt;INDEX(Kalender!$B$81:$B$110,MAX(1,$D53))),AND($E53&gt;0,INDEX(Kalender!IP$81:IP$110,MAX(1,$E53))&gt;INDEX(Kalender!$B$81:$B$110,MAX(1,$E53))),AND($F53&gt;0,INDEX(Kalender!IP$81:IP$110,MAX(1,$F53))&gt;INDEX(Kalender!$B$81:$B$110,MAX(1,$F53)))),2,0))</f>
        <v>0</v>
      </c>
      <c r="IQ53" s="5" t="n">
        <f aca="false">IF(Kalender!IQ53&lt;&gt;1,0,IF(AND($B53&gt;0,INDEX(Kalender!IQ$68:IQ$77,MAX(1,$B53))&gt;INDEX(Kalender!$B$68:$B$77,MAX(1,$B53))),1,0)+IF(OR(AND($C53&gt;0,INDEX(Kalender!IQ$81:IQ$110,MAX(1,$C53))&gt;INDEX(Kalender!$B$81:$B$110,MAX(1,$C53))),AND($D53&gt;0,INDEX(Kalender!IQ$81:IQ$110,MAX(1,$D53))&gt;INDEX(Kalender!$B$81:$B$110,MAX(1,$D53))),AND($E53&gt;0,INDEX(Kalender!IQ$81:IQ$110,MAX(1,$E53))&gt;INDEX(Kalender!$B$81:$B$110,MAX(1,$E53))),AND($F53&gt;0,INDEX(Kalender!IQ$81:IQ$110,MAX(1,$F53))&gt;INDEX(Kalender!$B$81:$B$110,MAX(1,$F53)))),2,0))</f>
        <v>0</v>
      </c>
      <c r="IR53" s="5" t="n">
        <f aca="false">IF(Kalender!IR53&lt;&gt;1,0,IF(AND($B53&gt;0,INDEX(Kalender!IR$68:IR$77,MAX(1,$B53))&gt;INDEX(Kalender!$B$68:$B$77,MAX(1,$B53))),1,0)+IF(OR(AND($C53&gt;0,INDEX(Kalender!IR$81:IR$110,MAX(1,$C53))&gt;INDEX(Kalender!$B$81:$B$110,MAX(1,$C53))),AND($D53&gt;0,INDEX(Kalender!IR$81:IR$110,MAX(1,$D53))&gt;INDEX(Kalender!$B$81:$B$110,MAX(1,$D53))),AND($E53&gt;0,INDEX(Kalender!IR$81:IR$110,MAX(1,$E53))&gt;INDEX(Kalender!$B$81:$B$110,MAX(1,$E53))),AND($F53&gt;0,INDEX(Kalender!IR$81:IR$110,MAX(1,$F53))&gt;INDEX(Kalender!$B$81:$B$110,MAX(1,$F53)))),2,0))</f>
        <v>0</v>
      </c>
      <c r="IS53" s="5" t="n">
        <f aca="false">IF(Kalender!IS53&lt;&gt;1,0,IF(AND($B53&gt;0,INDEX(Kalender!IS$68:IS$77,MAX(1,$B53))&gt;INDEX(Kalender!$B$68:$B$77,MAX(1,$B53))),1,0)+IF(OR(AND($C53&gt;0,INDEX(Kalender!IS$81:IS$110,MAX(1,$C53))&gt;INDEX(Kalender!$B$81:$B$110,MAX(1,$C53))),AND($D53&gt;0,INDEX(Kalender!IS$81:IS$110,MAX(1,$D53))&gt;INDEX(Kalender!$B$81:$B$110,MAX(1,$D53))),AND($E53&gt;0,INDEX(Kalender!IS$81:IS$110,MAX(1,$E53))&gt;INDEX(Kalender!$B$81:$B$110,MAX(1,$E53))),AND($F53&gt;0,INDEX(Kalender!IS$81:IS$110,MAX(1,$F53))&gt;INDEX(Kalender!$B$81:$B$110,MAX(1,$F53)))),2,0))</f>
        <v>0</v>
      </c>
      <c r="IT53" s="5" t="n">
        <f aca="false">IF(Kalender!IT53&lt;&gt;1,0,IF(AND($B53&gt;0,INDEX(Kalender!IT$68:IT$77,MAX(1,$B53))&gt;INDEX(Kalender!$B$68:$B$77,MAX(1,$B53))),1,0)+IF(OR(AND($C53&gt;0,INDEX(Kalender!IT$81:IT$110,MAX(1,$C53))&gt;INDEX(Kalender!$B$81:$B$110,MAX(1,$C53))),AND($D53&gt;0,INDEX(Kalender!IT$81:IT$110,MAX(1,$D53))&gt;INDEX(Kalender!$B$81:$B$110,MAX(1,$D53))),AND($E53&gt;0,INDEX(Kalender!IT$81:IT$110,MAX(1,$E53))&gt;INDEX(Kalender!$B$81:$B$110,MAX(1,$E53))),AND($F53&gt;0,INDEX(Kalender!IT$81:IT$110,MAX(1,$F53))&gt;INDEX(Kalender!$B$81:$B$110,MAX(1,$F53)))),2,0))</f>
        <v>0</v>
      </c>
      <c r="IU53" s="5" t="n">
        <f aca="false">IF(Kalender!IU53&lt;&gt;1,0,IF(AND($B53&gt;0,INDEX(Kalender!IU$68:IU$77,MAX(1,$B53))&gt;INDEX(Kalender!$B$68:$B$77,MAX(1,$B53))),1,0)+IF(OR(AND($C53&gt;0,INDEX(Kalender!IU$81:IU$110,MAX(1,$C53))&gt;INDEX(Kalender!$B$81:$B$110,MAX(1,$C53))),AND($D53&gt;0,INDEX(Kalender!IU$81:IU$110,MAX(1,$D53))&gt;INDEX(Kalender!$B$81:$B$110,MAX(1,$D53))),AND($E53&gt;0,INDEX(Kalender!IU$81:IU$110,MAX(1,$E53))&gt;INDEX(Kalender!$B$81:$B$110,MAX(1,$E53))),AND($F53&gt;0,INDEX(Kalender!IU$81:IU$110,MAX(1,$F53))&gt;INDEX(Kalender!$B$81:$B$110,MAX(1,$F53)))),2,0))</f>
        <v>0</v>
      </c>
      <c r="IV53" s="5" t="n">
        <f aca="false">IF(Kalender!IV53&lt;&gt;1,0,IF(AND($B53&gt;0,INDEX(Kalender!IV$68:IV$77,MAX(1,$B53))&gt;INDEX(Kalender!$B$68:$B$77,MAX(1,$B53))),1,0)+IF(OR(AND($C53&gt;0,INDEX(Kalender!IV$81:IV$110,MAX(1,$C53))&gt;INDEX(Kalender!$B$81:$B$110,MAX(1,$C53))),AND($D53&gt;0,INDEX(Kalender!IV$81:IV$110,MAX(1,$D53))&gt;INDEX(Kalender!$B$81:$B$110,MAX(1,$D53))),AND($E53&gt;0,INDEX(Kalender!IV$81:IV$110,MAX(1,$E53))&gt;INDEX(Kalender!$B$81:$B$110,MAX(1,$E53))),AND($F53&gt;0,INDEX(Kalender!IV$81:IV$110,MAX(1,$F53))&gt;INDEX(Kalender!$B$81:$B$110,MAX(1,$F53)))),2,0))</f>
        <v>0</v>
      </c>
      <c r="IW53" s="5" t="n">
        <f aca="false">IF(Kalender!IW53&lt;&gt;1,0,IF(AND($B53&gt;0,INDEX(Kalender!IW$68:IW$77,MAX(1,$B53))&gt;INDEX(Kalender!$B$68:$B$77,MAX(1,$B53))),1,0)+IF(OR(AND($C53&gt;0,INDEX(Kalender!IW$81:IW$110,MAX(1,$C53))&gt;INDEX(Kalender!$B$81:$B$110,MAX(1,$C53))),AND($D53&gt;0,INDEX(Kalender!IW$81:IW$110,MAX(1,$D53))&gt;INDEX(Kalender!$B$81:$B$110,MAX(1,$D53))),AND($E53&gt;0,INDEX(Kalender!IW$81:IW$110,MAX(1,$E53))&gt;INDEX(Kalender!$B$81:$B$110,MAX(1,$E53))),AND($F53&gt;0,INDEX(Kalender!IW$81:IW$110,MAX(1,$F53))&gt;INDEX(Kalender!$B$81:$B$110,MAX(1,$F53)))),2,0))</f>
        <v>0</v>
      </c>
      <c r="IX53" s="5" t="n">
        <f aca="false">IF(Kalender!IX53&lt;&gt;1,0,IF(AND($B53&gt;0,INDEX(Kalender!IX$68:IX$77,MAX(1,$B53))&gt;INDEX(Kalender!$B$68:$B$77,MAX(1,$B53))),1,0)+IF(OR(AND($C53&gt;0,INDEX(Kalender!IX$81:IX$110,MAX(1,$C53))&gt;INDEX(Kalender!$B$81:$B$110,MAX(1,$C53))),AND($D53&gt;0,INDEX(Kalender!IX$81:IX$110,MAX(1,$D53))&gt;INDEX(Kalender!$B$81:$B$110,MAX(1,$D53))),AND($E53&gt;0,INDEX(Kalender!IX$81:IX$110,MAX(1,$E53))&gt;INDEX(Kalender!$B$81:$B$110,MAX(1,$E53))),AND($F53&gt;0,INDEX(Kalender!IX$81:IX$110,MAX(1,$F53))&gt;INDEX(Kalender!$B$81:$B$110,MAX(1,$F53)))),2,0))</f>
        <v>0</v>
      </c>
      <c r="IY53" s="5" t="n">
        <f aca="false">IF(Kalender!IY53&lt;&gt;1,0,IF(AND($B53&gt;0,INDEX(Kalender!IY$68:IY$77,MAX(1,$B53))&gt;INDEX(Kalender!$B$68:$B$77,MAX(1,$B53))),1,0)+IF(OR(AND($C53&gt;0,INDEX(Kalender!IY$81:IY$110,MAX(1,$C53))&gt;INDEX(Kalender!$B$81:$B$110,MAX(1,$C53))),AND($D53&gt;0,INDEX(Kalender!IY$81:IY$110,MAX(1,$D53))&gt;INDEX(Kalender!$B$81:$B$110,MAX(1,$D53))),AND($E53&gt;0,INDEX(Kalender!IY$81:IY$110,MAX(1,$E53))&gt;INDEX(Kalender!$B$81:$B$110,MAX(1,$E53))),AND($F53&gt;0,INDEX(Kalender!IY$81:IY$110,MAX(1,$F53))&gt;INDEX(Kalender!$B$81:$B$110,MAX(1,$F53)))),2,0))</f>
        <v>0</v>
      </c>
      <c r="IZ53" s="5" t="n">
        <f aca="false">IF(Kalender!IZ53&lt;&gt;1,0,IF(AND($B53&gt;0,INDEX(Kalender!IZ$68:IZ$77,MAX(1,$B53))&gt;INDEX(Kalender!$B$68:$B$77,MAX(1,$B53))),1,0)+IF(OR(AND($C53&gt;0,INDEX(Kalender!IZ$81:IZ$110,MAX(1,$C53))&gt;INDEX(Kalender!$B$81:$B$110,MAX(1,$C53))),AND($D53&gt;0,INDEX(Kalender!IZ$81:IZ$110,MAX(1,$D53))&gt;INDEX(Kalender!$B$81:$B$110,MAX(1,$D53))),AND($E53&gt;0,INDEX(Kalender!IZ$81:IZ$110,MAX(1,$E53))&gt;INDEX(Kalender!$B$81:$B$110,MAX(1,$E53))),AND($F53&gt;0,INDEX(Kalender!IZ$81:IZ$110,MAX(1,$F53))&gt;INDEX(Kalender!$B$81:$B$110,MAX(1,$F53)))),2,0))</f>
        <v>0</v>
      </c>
      <c r="JA53" s="5" t="n">
        <f aca="false">IF(Kalender!JA53&lt;&gt;1,0,IF(AND($B53&gt;0,INDEX(Kalender!JA$68:JA$77,MAX(1,$B53))&gt;INDEX(Kalender!$B$68:$B$77,MAX(1,$B53))),1,0)+IF(OR(AND($C53&gt;0,INDEX(Kalender!JA$81:JA$110,MAX(1,$C53))&gt;INDEX(Kalender!$B$81:$B$110,MAX(1,$C53))),AND($D53&gt;0,INDEX(Kalender!JA$81:JA$110,MAX(1,$D53))&gt;INDEX(Kalender!$B$81:$B$110,MAX(1,$D53))),AND($E53&gt;0,INDEX(Kalender!JA$81:JA$110,MAX(1,$E53))&gt;INDEX(Kalender!$B$81:$B$110,MAX(1,$E53))),AND($F53&gt;0,INDEX(Kalender!JA$81:JA$110,MAX(1,$F53))&gt;INDEX(Kalender!$B$81:$B$110,MAX(1,$F53)))),2,0))</f>
        <v>0</v>
      </c>
      <c r="JB53" s="5" t="n">
        <f aca="false">IF(Kalender!JB53&lt;&gt;1,0,IF(AND($B53&gt;0,INDEX(Kalender!JB$68:JB$77,MAX(1,$B53))&gt;INDEX(Kalender!$B$68:$B$77,MAX(1,$B53))),1,0)+IF(OR(AND($C53&gt;0,INDEX(Kalender!JB$81:JB$110,MAX(1,$C53))&gt;INDEX(Kalender!$B$81:$B$110,MAX(1,$C53))),AND($D53&gt;0,INDEX(Kalender!JB$81:JB$110,MAX(1,$D53))&gt;INDEX(Kalender!$B$81:$B$110,MAX(1,$D53))),AND($E53&gt;0,INDEX(Kalender!JB$81:JB$110,MAX(1,$E53))&gt;INDEX(Kalender!$B$81:$B$110,MAX(1,$E53))),AND($F53&gt;0,INDEX(Kalender!JB$81:JB$110,MAX(1,$F53))&gt;INDEX(Kalender!$B$81:$B$110,MAX(1,$F53)))),2,0))</f>
        <v>0</v>
      </c>
      <c r="JC53" s="5" t="n">
        <f aca="false">IF(Kalender!JC53&lt;&gt;1,0,IF(AND($B53&gt;0,INDEX(Kalender!JC$68:JC$77,MAX(1,$B53))&gt;INDEX(Kalender!$B$68:$B$77,MAX(1,$B53))),1,0)+IF(OR(AND($C53&gt;0,INDEX(Kalender!JC$81:JC$110,MAX(1,$C53))&gt;INDEX(Kalender!$B$81:$B$110,MAX(1,$C53))),AND($D53&gt;0,INDEX(Kalender!JC$81:JC$110,MAX(1,$D53))&gt;INDEX(Kalender!$B$81:$B$110,MAX(1,$D53))),AND($E53&gt;0,INDEX(Kalender!JC$81:JC$110,MAX(1,$E53))&gt;INDEX(Kalender!$B$81:$B$110,MAX(1,$E53))),AND($F53&gt;0,INDEX(Kalender!JC$81:JC$110,MAX(1,$F53))&gt;INDEX(Kalender!$B$81:$B$110,MAX(1,$F53)))),2,0))</f>
        <v>0</v>
      </c>
      <c r="JD53" s="5" t="n">
        <f aca="false">IF(Kalender!JD53&lt;&gt;1,0,IF(AND($B53&gt;0,INDEX(Kalender!JD$68:JD$77,MAX(1,$B53))&gt;INDEX(Kalender!$B$68:$B$77,MAX(1,$B53))),1,0)+IF(OR(AND($C53&gt;0,INDEX(Kalender!JD$81:JD$110,MAX(1,$C53))&gt;INDEX(Kalender!$B$81:$B$110,MAX(1,$C53))),AND($D53&gt;0,INDEX(Kalender!JD$81:JD$110,MAX(1,$D53))&gt;INDEX(Kalender!$B$81:$B$110,MAX(1,$D53))),AND($E53&gt;0,INDEX(Kalender!JD$81:JD$110,MAX(1,$E53))&gt;INDEX(Kalender!$B$81:$B$110,MAX(1,$E53))),AND($F53&gt;0,INDEX(Kalender!JD$81:JD$110,MAX(1,$F53))&gt;INDEX(Kalender!$B$81:$B$110,MAX(1,$F53)))),2,0))</f>
        <v>0</v>
      </c>
      <c r="JE53" s="5" t="n">
        <f aca="false">IF(Kalender!JE53&lt;&gt;1,0,IF(AND($B53&gt;0,INDEX(Kalender!JE$68:JE$77,MAX(1,$B53))&gt;INDEX(Kalender!$B$68:$B$77,MAX(1,$B53))),1,0)+IF(OR(AND($C53&gt;0,INDEX(Kalender!JE$81:JE$110,MAX(1,$C53))&gt;INDEX(Kalender!$B$81:$B$110,MAX(1,$C53))),AND($D53&gt;0,INDEX(Kalender!JE$81:JE$110,MAX(1,$D53))&gt;INDEX(Kalender!$B$81:$B$110,MAX(1,$D53))),AND($E53&gt;0,INDEX(Kalender!JE$81:JE$110,MAX(1,$E53))&gt;INDEX(Kalender!$B$81:$B$110,MAX(1,$E53))),AND($F53&gt;0,INDEX(Kalender!JE$81:JE$110,MAX(1,$F53))&gt;INDEX(Kalender!$B$81:$B$110,MAX(1,$F53)))),2,0))</f>
        <v>0</v>
      </c>
      <c r="JF53" s="5" t="n">
        <f aca="false">IF(Kalender!JF53&lt;&gt;1,0,IF(AND($B53&gt;0,INDEX(Kalender!JF$68:JF$77,MAX(1,$B53))&gt;INDEX(Kalender!$B$68:$B$77,MAX(1,$B53))),1,0)+IF(OR(AND($C53&gt;0,INDEX(Kalender!JF$81:JF$110,MAX(1,$C53))&gt;INDEX(Kalender!$B$81:$B$110,MAX(1,$C53))),AND($D53&gt;0,INDEX(Kalender!JF$81:JF$110,MAX(1,$D53))&gt;INDEX(Kalender!$B$81:$B$110,MAX(1,$D53))),AND($E53&gt;0,INDEX(Kalender!JF$81:JF$110,MAX(1,$E53))&gt;INDEX(Kalender!$B$81:$B$110,MAX(1,$E53))),AND($F53&gt;0,INDEX(Kalender!JF$81:JF$110,MAX(1,$F53))&gt;INDEX(Kalender!$B$81:$B$110,MAX(1,$F53)))),2,0))</f>
        <v>0</v>
      </c>
      <c r="JG53" s="5" t="n">
        <f aca="false">IF(Kalender!JG53&lt;&gt;1,0,IF(AND($B53&gt;0,INDEX(Kalender!JG$68:JG$77,MAX(1,$B53))&gt;INDEX(Kalender!$B$68:$B$77,MAX(1,$B53))),1,0)+IF(OR(AND($C53&gt;0,INDEX(Kalender!JG$81:JG$110,MAX(1,$C53))&gt;INDEX(Kalender!$B$81:$B$110,MAX(1,$C53))),AND($D53&gt;0,INDEX(Kalender!JG$81:JG$110,MAX(1,$D53))&gt;INDEX(Kalender!$B$81:$B$110,MAX(1,$D53))),AND($E53&gt;0,INDEX(Kalender!JG$81:JG$110,MAX(1,$E53))&gt;INDEX(Kalender!$B$81:$B$110,MAX(1,$E53))),AND($F53&gt;0,INDEX(Kalender!JG$81:JG$110,MAX(1,$F53))&gt;INDEX(Kalender!$B$81:$B$110,MAX(1,$F53)))),2,0))</f>
        <v>0</v>
      </c>
      <c r="JH53" s="5" t="n">
        <f aca="false">IF(Kalender!JH53&lt;&gt;1,0,IF(AND($B53&gt;0,INDEX(Kalender!JH$68:JH$77,MAX(1,$B53))&gt;INDEX(Kalender!$B$68:$B$77,MAX(1,$B53))),1,0)+IF(OR(AND($C53&gt;0,INDEX(Kalender!JH$81:JH$110,MAX(1,$C53))&gt;INDEX(Kalender!$B$81:$B$110,MAX(1,$C53))),AND($D53&gt;0,INDEX(Kalender!JH$81:JH$110,MAX(1,$D53))&gt;INDEX(Kalender!$B$81:$B$110,MAX(1,$D53))),AND($E53&gt;0,INDEX(Kalender!JH$81:JH$110,MAX(1,$E53))&gt;INDEX(Kalender!$B$81:$B$110,MAX(1,$E53))),AND($F53&gt;0,INDEX(Kalender!JH$81:JH$110,MAX(1,$F53))&gt;INDEX(Kalender!$B$81:$B$110,MAX(1,$F53)))),2,0))</f>
        <v>0</v>
      </c>
      <c r="JI53" s="5" t="n">
        <f aca="false">IF(Kalender!JI53&lt;&gt;1,0,IF(AND($B53&gt;0,INDEX(Kalender!JI$68:JI$77,MAX(1,$B53))&gt;INDEX(Kalender!$B$68:$B$77,MAX(1,$B53))),1,0)+IF(OR(AND($C53&gt;0,INDEX(Kalender!JI$81:JI$110,MAX(1,$C53))&gt;INDEX(Kalender!$B$81:$B$110,MAX(1,$C53))),AND($D53&gt;0,INDEX(Kalender!JI$81:JI$110,MAX(1,$D53))&gt;INDEX(Kalender!$B$81:$B$110,MAX(1,$D53))),AND($E53&gt;0,INDEX(Kalender!JI$81:JI$110,MAX(1,$E53))&gt;INDEX(Kalender!$B$81:$B$110,MAX(1,$E53))),AND($F53&gt;0,INDEX(Kalender!JI$81:JI$110,MAX(1,$F53))&gt;INDEX(Kalender!$B$81:$B$110,MAX(1,$F53)))),2,0))</f>
        <v>0</v>
      </c>
      <c r="JJ53" s="5" t="n">
        <f aca="false">IF(Kalender!JJ53&lt;&gt;1,0,IF(AND($B53&gt;0,INDEX(Kalender!JJ$68:JJ$77,MAX(1,$B53))&gt;INDEX(Kalender!$B$68:$B$77,MAX(1,$B53))),1,0)+IF(OR(AND($C53&gt;0,INDEX(Kalender!JJ$81:JJ$110,MAX(1,$C53))&gt;INDEX(Kalender!$B$81:$B$110,MAX(1,$C53))),AND($D53&gt;0,INDEX(Kalender!JJ$81:JJ$110,MAX(1,$D53))&gt;INDEX(Kalender!$B$81:$B$110,MAX(1,$D53))),AND($E53&gt;0,INDEX(Kalender!JJ$81:JJ$110,MAX(1,$E53))&gt;INDEX(Kalender!$B$81:$B$110,MAX(1,$E53))),AND($F53&gt;0,INDEX(Kalender!JJ$81:JJ$110,MAX(1,$F53))&gt;INDEX(Kalender!$B$81:$B$110,MAX(1,$F53)))),2,0))</f>
        <v>0</v>
      </c>
      <c r="JK53" s="5" t="n">
        <f aca="false">IF(Kalender!JK53&lt;&gt;1,0,IF(AND($B53&gt;0,INDEX(Kalender!JK$68:JK$77,MAX(1,$B53))&gt;INDEX(Kalender!$B$68:$B$77,MAX(1,$B53))),1,0)+IF(OR(AND($C53&gt;0,INDEX(Kalender!JK$81:JK$110,MAX(1,$C53))&gt;INDEX(Kalender!$B$81:$B$110,MAX(1,$C53))),AND($D53&gt;0,INDEX(Kalender!JK$81:JK$110,MAX(1,$D53))&gt;INDEX(Kalender!$B$81:$B$110,MAX(1,$D53))),AND($E53&gt;0,INDEX(Kalender!JK$81:JK$110,MAX(1,$E53))&gt;INDEX(Kalender!$B$81:$B$110,MAX(1,$E53))),AND($F53&gt;0,INDEX(Kalender!JK$81:JK$110,MAX(1,$F53))&gt;INDEX(Kalender!$B$81:$B$110,MAX(1,$F53)))),2,0))</f>
        <v>0</v>
      </c>
      <c r="JL53" s="5" t="n">
        <f aca="false">IF(Kalender!JL53&lt;&gt;1,0,IF(AND($B53&gt;0,INDEX(Kalender!JL$68:JL$77,MAX(1,$B53))&gt;INDEX(Kalender!$B$68:$B$77,MAX(1,$B53))),1,0)+IF(OR(AND($C53&gt;0,INDEX(Kalender!JL$81:JL$110,MAX(1,$C53))&gt;INDEX(Kalender!$B$81:$B$110,MAX(1,$C53))),AND($D53&gt;0,INDEX(Kalender!JL$81:JL$110,MAX(1,$D53))&gt;INDEX(Kalender!$B$81:$B$110,MAX(1,$D53))),AND($E53&gt;0,INDEX(Kalender!JL$81:JL$110,MAX(1,$E53))&gt;INDEX(Kalender!$B$81:$B$110,MAX(1,$E53))),AND($F53&gt;0,INDEX(Kalender!JL$81:JL$110,MAX(1,$F53))&gt;INDEX(Kalender!$B$81:$B$110,MAX(1,$F53)))),2,0))</f>
        <v>0</v>
      </c>
      <c r="JM53" s="5" t="n">
        <f aca="false">IF(Kalender!JM53&lt;&gt;1,0,IF(AND($B53&gt;0,INDEX(Kalender!JM$68:JM$77,MAX(1,$B53))&gt;INDEX(Kalender!$B$68:$B$77,MAX(1,$B53))),1,0)+IF(OR(AND($C53&gt;0,INDEX(Kalender!JM$81:JM$110,MAX(1,$C53))&gt;INDEX(Kalender!$B$81:$B$110,MAX(1,$C53))),AND($D53&gt;0,INDEX(Kalender!JM$81:JM$110,MAX(1,$D53))&gt;INDEX(Kalender!$B$81:$B$110,MAX(1,$D53))),AND($E53&gt;0,INDEX(Kalender!JM$81:JM$110,MAX(1,$E53))&gt;INDEX(Kalender!$B$81:$B$110,MAX(1,$E53))),AND($F53&gt;0,INDEX(Kalender!JM$81:JM$110,MAX(1,$F53))&gt;INDEX(Kalender!$B$81:$B$110,MAX(1,$F53)))),2,0))</f>
        <v>0</v>
      </c>
      <c r="JN53" s="5" t="n">
        <f aca="false">IF(Kalender!JN53&lt;&gt;1,0,IF(AND($B53&gt;0,INDEX(Kalender!JN$68:JN$77,MAX(1,$B53))&gt;INDEX(Kalender!$B$68:$B$77,MAX(1,$B53))),1,0)+IF(OR(AND($C53&gt;0,INDEX(Kalender!JN$81:JN$110,MAX(1,$C53))&gt;INDEX(Kalender!$B$81:$B$110,MAX(1,$C53))),AND($D53&gt;0,INDEX(Kalender!JN$81:JN$110,MAX(1,$D53))&gt;INDEX(Kalender!$B$81:$B$110,MAX(1,$D53))),AND($E53&gt;0,INDEX(Kalender!JN$81:JN$110,MAX(1,$E53))&gt;INDEX(Kalender!$B$81:$B$110,MAX(1,$E53))),AND($F53&gt;0,INDEX(Kalender!JN$81:JN$110,MAX(1,$F53))&gt;INDEX(Kalender!$B$81:$B$110,MAX(1,$F53)))),2,0))</f>
        <v>0</v>
      </c>
      <c r="JO53" s="5" t="n">
        <f aca="false">IF(Kalender!JO53&lt;&gt;1,0,IF(AND($B53&gt;0,INDEX(Kalender!JO$68:JO$77,MAX(1,$B53))&gt;INDEX(Kalender!$B$68:$B$77,MAX(1,$B53))),1,0)+IF(OR(AND($C53&gt;0,INDEX(Kalender!JO$81:JO$110,MAX(1,$C53))&gt;INDEX(Kalender!$B$81:$B$110,MAX(1,$C53))),AND($D53&gt;0,INDEX(Kalender!JO$81:JO$110,MAX(1,$D53))&gt;INDEX(Kalender!$B$81:$B$110,MAX(1,$D53))),AND($E53&gt;0,INDEX(Kalender!JO$81:JO$110,MAX(1,$E53))&gt;INDEX(Kalender!$B$81:$B$110,MAX(1,$E53))),AND($F53&gt;0,INDEX(Kalender!JO$81:JO$110,MAX(1,$F53))&gt;INDEX(Kalender!$B$81:$B$110,MAX(1,$F53)))),2,0))</f>
        <v>0</v>
      </c>
      <c r="JP53" s="5" t="n">
        <f aca="false">IF(Kalender!JP53&lt;&gt;1,0,IF(AND($B53&gt;0,INDEX(Kalender!JP$68:JP$77,MAX(1,$B53))&gt;INDEX(Kalender!$B$68:$B$77,MAX(1,$B53))),1,0)+IF(OR(AND($C53&gt;0,INDEX(Kalender!JP$81:JP$110,MAX(1,$C53))&gt;INDEX(Kalender!$B$81:$B$110,MAX(1,$C53))),AND($D53&gt;0,INDEX(Kalender!JP$81:JP$110,MAX(1,$D53))&gt;INDEX(Kalender!$B$81:$B$110,MAX(1,$D53))),AND($E53&gt;0,INDEX(Kalender!JP$81:JP$110,MAX(1,$E53))&gt;INDEX(Kalender!$B$81:$B$110,MAX(1,$E53))),AND($F53&gt;0,INDEX(Kalender!JP$81:JP$110,MAX(1,$F53))&gt;INDEX(Kalender!$B$81:$B$110,MAX(1,$F53)))),2,0))</f>
        <v>0</v>
      </c>
      <c r="JQ53" s="5" t="n">
        <f aca="false">IF(Kalender!JQ53&lt;&gt;1,0,IF(AND($B53&gt;0,INDEX(Kalender!JQ$68:JQ$77,MAX(1,$B53))&gt;INDEX(Kalender!$B$68:$B$77,MAX(1,$B53))),1,0)+IF(OR(AND($C53&gt;0,INDEX(Kalender!JQ$81:JQ$110,MAX(1,$C53))&gt;INDEX(Kalender!$B$81:$B$110,MAX(1,$C53))),AND($D53&gt;0,INDEX(Kalender!JQ$81:JQ$110,MAX(1,$D53))&gt;INDEX(Kalender!$B$81:$B$110,MAX(1,$D53))),AND($E53&gt;0,INDEX(Kalender!JQ$81:JQ$110,MAX(1,$E53))&gt;INDEX(Kalender!$B$81:$B$110,MAX(1,$E53))),AND($F53&gt;0,INDEX(Kalender!JQ$81:JQ$110,MAX(1,$F53))&gt;INDEX(Kalender!$B$81:$B$110,MAX(1,$F53)))),2,0))</f>
        <v>0</v>
      </c>
      <c r="JR53" s="5" t="n">
        <f aca="false">IF(Kalender!JR53&lt;&gt;1,0,IF(AND($B53&gt;0,INDEX(Kalender!JR$68:JR$77,MAX(1,$B53))&gt;INDEX(Kalender!$B$68:$B$77,MAX(1,$B53))),1,0)+IF(OR(AND($C53&gt;0,INDEX(Kalender!JR$81:JR$110,MAX(1,$C53))&gt;INDEX(Kalender!$B$81:$B$110,MAX(1,$C53))),AND($D53&gt;0,INDEX(Kalender!JR$81:JR$110,MAX(1,$D53))&gt;INDEX(Kalender!$B$81:$B$110,MAX(1,$D53))),AND($E53&gt;0,INDEX(Kalender!JR$81:JR$110,MAX(1,$E53))&gt;INDEX(Kalender!$B$81:$B$110,MAX(1,$E53))),AND($F53&gt;0,INDEX(Kalender!JR$81:JR$110,MAX(1,$F53))&gt;INDEX(Kalender!$B$81:$B$110,MAX(1,$F53)))),2,0))</f>
        <v>0</v>
      </c>
      <c r="JS53" s="5" t="n">
        <f aca="false">IF(Kalender!JS53&lt;&gt;1,0,IF(AND($B53&gt;0,INDEX(Kalender!JS$68:JS$77,MAX(1,$B53))&gt;INDEX(Kalender!$B$68:$B$77,MAX(1,$B53))),1,0)+IF(OR(AND($C53&gt;0,INDEX(Kalender!JS$81:JS$110,MAX(1,$C53))&gt;INDEX(Kalender!$B$81:$B$110,MAX(1,$C53))),AND($D53&gt;0,INDEX(Kalender!JS$81:JS$110,MAX(1,$D53))&gt;INDEX(Kalender!$B$81:$B$110,MAX(1,$D53))),AND($E53&gt;0,INDEX(Kalender!JS$81:JS$110,MAX(1,$E53))&gt;INDEX(Kalender!$B$81:$B$110,MAX(1,$E53))),AND($F53&gt;0,INDEX(Kalender!JS$81:JS$110,MAX(1,$F53))&gt;INDEX(Kalender!$B$81:$B$110,MAX(1,$F53)))),2,0))</f>
        <v>0</v>
      </c>
      <c r="JT53" s="5" t="n">
        <f aca="false">IF(Kalender!JT53&lt;&gt;1,0,IF(AND($B53&gt;0,INDEX(Kalender!JT$68:JT$77,MAX(1,$B53))&gt;INDEX(Kalender!$B$68:$B$77,MAX(1,$B53))),1,0)+IF(OR(AND($C53&gt;0,INDEX(Kalender!JT$81:JT$110,MAX(1,$C53))&gt;INDEX(Kalender!$B$81:$B$110,MAX(1,$C53))),AND($D53&gt;0,INDEX(Kalender!JT$81:JT$110,MAX(1,$D53))&gt;INDEX(Kalender!$B$81:$B$110,MAX(1,$D53))),AND($E53&gt;0,INDEX(Kalender!JT$81:JT$110,MAX(1,$E53))&gt;INDEX(Kalender!$B$81:$B$110,MAX(1,$E53))),AND($F53&gt;0,INDEX(Kalender!JT$81:JT$110,MAX(1,$F53))&gt;INDEX(Kalender!$B$81:$B$110,MAX(1,$F53)))),2,0))</f>
        <v>0</v>
      </c>
      <c r="JU53" s="5" t="n">
        <f aca="false">IF(Kalender!JU53&lt;&gt;1,0,IF(AND($B53&gt;0,INDEX(Kalender!JU$68:JU$77,MAX(1,$B53))&gt;INDEX(Kalender!$B$68:$B$77,MAX(1,$B53))),1,0)+IF(OR(AND($C53&gt;0,INDEX(Kalender!JU$81:JU$110,MAX(1,$C53))&gt;INDEX(Kalender!$B$81:$B$110,MAX(1,$C53))),AND($D53&gt;0,INDEX(Kalender!JU$81:JU$110,MAX(1,$D53))&gt;INDEX(Kalender!$B$81:$B$110,MAX(1,$D53))),AND($E53&gt;0,INDEX(Kalender!JU$81:JU$110,MAX(1,$E53))&gt;INDEX(Kalender!$B$81:$B$110,MAX(1,$E53))),AND($F53&gt;0,INDEX(Kalender!JU$81:JU$110,MAX(1,$F53))&gt;INDEX(Kalender!$B$81:$B$110,MAX(1,$F53)))),2,0))</f>
        <v>0</v>
      </c>
      <c r="JV53" s="5" t="n">
        <f aca="false">IF(Kalender!JV53&lt;&gt;1,0,IF(AND($B53&gt;0,INDEX(Kalender!JV$68:JV$77,MAX(1,$B53))&gt;INDEX(Kalender!$B$68:$B$77,MAX(1,$B53))),1,0)+IF(OR(AND($C53&gt;0,INDEX(Kalender!JV$81:JV$110,MAX(1,$C53))&gt;INDEX(Kalender!$B$81:$B$110,MAX(1,$C53))),AND($D53&gt;0,INDEX(Kalender!JV$81:JV$110,MAX(1,$D53))&gt;INDEX(Kalender!$B$81:$B$110,MAX(1,$D53))),AND($E53&gt;0,INDEX(Kalender!JV$81:JV$110,MAX(1,$E53))&gt;INDEX(Kalender!$B$81:$B$110,MAX(1,$E53))),AND($F53&gt;0,INDEX(Kalender!JV$81:JV$110,MAX(1,$F53))&gt;INDEX(Kalender!$B$81:$B$110,MAX(1,$F53)))),2,0))</f>
        <v>0</v>
      </c>
      <c r="JW53" s="5" t="n">
        <f aca="false">IF(Kalender!JW53&lt;&gt;1,0,IF(AND($B53&gt;0,INDEX(Kalender!JW$68:JW$77,MAX(1,$B53))&gt;INDEX(Kalender!$B$68:$B$77,MAX(1,$B53))),1,0)+IF(OR(AND($C53&gt;0,INDEX(Kalender!JW$81:JW$110,MAX(1,$C53))&gt;INDEX(Kalender!$B$81:$B$110,MAX(1,$C53))),AND($D53&gt;0,INDEX(Kalender!JW$81:JW$110,MAX(1,$D53))&gt;INDEX(Kalender!$B$81:$B$110,MAX(1,$D53))),AND($E53&gt;0,INDEX(Kalender!JW$81:JW$110,MAX(1,$E53))&gt;INDEX(Kalender!$B$81:$B$110,MAX(1,$E53))),AND($F53&gt;0,INDEX(Kalender!JW$81:JW$110,MAX(1,$F53))&gt;INDEX(Kalender!$B$81:$B$110,MAX(1,$F53)))),2,0))</f>
        <v>0</v>
      </c>
      <c r="JX53" s="5" t="n">
        <f aca="false">IF(Kalender!JX53&lt;&gt;1,0,IF(AND($B53&gt;0,INDEX(Kalender!JX$68:JX$77,MAX(1,$B53))&gt;INDEX(Kalender!$B$68:$B$77,MAX(1,$B53))),1,0)+IF(OR(AND($C53&gt;0,INDEX(Kalender!JX$81:JX$110,MAX(1,$C53))&gt;INDEX(Kalender!$B$81:$B$110,MAX(1,$C53))),AND($D53&gt;0,INDEX(Kalender!JX$81:JX$110,MAX(1,$D53))&gt;INDEX(Kalender!$B$81:$B$110,MAX(1,$D53))),AND($E53&gt;0,INDEX(Kalender!JX$81:JX$110,MAX(1,$E53))&gt;INDEX(Kalender!$B$81:$B$110,MAX(1,$E53))),AND($F53&gt;0,INDEX(Kalender!JX$81:JX$110,MAX(1,$F53))&gt;INDEX(Kalender!$B$81:$B$110,MAX(1,$F53)))),2,0))</f>
        <v>0</v>
      </c>
      <c r="JY53" s="5" t="n">
        <f aca="false">IF(Kalender!JY53&lt;&gt;1,0,IF(AND($B53&gt;0,INDEX(Kalender!JY$68:JY$77,MAX(1,$B53))&gt;INDEX(Kalender!$B$68:$B$77,MAX(1,$B53))),1,0)+IF(OR(AND($C53&gt;0,INDEX(Kalender!JY$81:JY$110,MAX(1,$C53))&gt;INDEX(Kalender!$B$81:$B$110,MAX(1,$C53))),AND($D53&gt;0,INDEX(Kalender!JY$81:JY$110,MAX(1,$D53))&gt;INDEX(Kalender!$B$81:$B$110,MAX(1,$D53))),AND($E53&gt;0,INDEX(Kalender!JY$81:JY$110,MAX(1,$E53))&gt;INDEX(Kalender!$B$81:$B$110,MAX(1,$E53))),AND($F53&gt;0,INDEX(Kalender!JY$81:JY$110,MAX(1,$F53))&gt;INDEX(Kalender!$B$81:$B$110,MAX(1,$F53)))),2,0))</f>
        <v>0</v>
      </c>
      <c r="JZ53" s="5" t="n">
        <f aca="false">IF(Kalender!JZ53&lt;&gt;1,0,IF(AND($B53&gt;0,INDEX(Kalender!JZ$68:JZ$77,MAX(1,$B53))&gt;INDEX(Kalender!$B$68:$B$77,MAX(1,$B53))),1,0)+IF(OR(AND($C53&gt;0,INDEX(Kalender!JZ$81:JZ$110,MAX(1,$C53))&gt;INDEX(Kalender!$B$81:$B$110,MAX(1,$C53))),AND($D53&gt;0,INDEX(Kalender!JZ$81:JZ$110,MAX(1,$D53))&gt;INDEX(Kalender!$B$81:$B$110,MAX(1,$D53))),AND($E53&gt;0,INDEX(Kalender!JZ$81:JZ$110,MAX(1,$E53))&gt;INDEX(Kalender!$B$81:$B$110,MAX(1,$E53))),AND($F53&gt;0,INDEX(Kalender!JZ$81:JZ$110,MAX(1,$F53))&gt;INDEX(Kalender!$B$81:$B$110,MAX(1,$F53)))),2,0))</f>
        <v>0</v>
      </c>
      <c r="KA53" s="5" t="n">
        <f aca="false">IF(Kalender!KA53&lt;&gt;1,0,IF(AND($B53&gt;0,INDEX(Kalender!KA$68:KA$77,MAX(1,$B53))&gt;INDEX(Kalender!$B$68:$B$77,MAX(1,$B53))),1,0)+IF(OR(AND($C53&gt;0,INDEX(Kalender!KA$81:KA$110,MAX(1,$C53))&gt;INDEX(Kalender!$B$81:$B$110,MAX(1,$C53))),AND($D53&gt;0,INDEX(Kalender!KA$81:KA$110,MAX(1,$D53))&gt;INDEX(Kalender!$B$81:$B$110,MAX(1,$D53))),AND($E53&gt;0,INDEX(Kalender!KA$81:KA$110,MAX(1,$E53))&gt;INDEX(Kalender!$B$81:$B$110,MAX(1,$E53))),AND($F53&gt;0,INDEX(Kalender!KA$81:KA$110,MAX(1,$F53))&gt;INDEX(Kalender!$B$81:$B$110,MAX(1,$F53)))),2,0))</f>
        <v>0</v>
      </c>
      <c r="KB53" s="5" t="n">
        <f aca="false">IF(Kalender!KB53&lt;&gt;1,0,IF(AND($B53&gt;0,INDEX(Kalender!KB$68:KB$77,MAX(1,$B53))&gt;INDEX(Kalender!$B$68:$B$77,MAX(1,$B53))),1,0)+IF(OR(AND($C53&gt;0,INDEX(Kalender!KB$81:KB$110,MAX(1,$C53))&gt;INDEX(Kalender!$B$81:$B$110,MAX(1,$C53))),AND($D53&gt;0,INDEX(Kalender!KB$81:KB$110,MAX(1,$D53))&gt;INDEX(Kalender!$B$81:$B$110,MAX(1,$D53))),AND($E53&gt;0,INDEX(Kalender!KB$81:KB$110,MAX(1,$E53))&gt;INDEX(Kalender!$B$81:$B$110,MAX(1,$E53))),AND($F53&gt;0,INDEX(Kalender!KB$81:KB$110,MAX(1,$F53))&gt;INDEX(Kalender!$B$81:$B$110,MAX(1,$F53)))),2,0))</f>
        <v>0</v>
      </c>
      <c r="KC53" s="5" t="n">
        <f aca="false">IF(Kalender!KC53&lt;&gt;1,0,IF(AND($B53&gt;0,INDEX(Kalender!KC$68:KC$77,MAX(1,$B53))&gt;INDEX(Kalender!$B$68:$B$77,MAX(1,$B53))),1,0)+IF(OR(AND($C53&gt;0,INDEX(Kalender!KC$81:KC$110,MAX(1,$C53))&gt;INDEX(Kalender!$B$81:$B$110,MAX(1,$C53))),AND($D53&gt;0,INDEX(Kalender!KC$81:KC$110,MAX(1,$D53))&gt;INDEX(Kalender!$B$81:$B$110,MAX(1,$D53))),AND($E53&gt;0,INDEX(Kalender!KC$81:KC$110,MAX(1,$E53))&gt;INDEX(Kalender!$B$81:$B$110,MAX(1,$E53))),AND($F53&gt;0,INDEX(Kalender!KC$81:KC$110,MAX(1,$F53))&gt;INDEX(Kalender!$B$81:$B$110,MAX(1,$F53)))),2,0))</f>
        <v>0</v>
      </c>
      <c r="KD53" s="5" t="n">
        <f aca="false">IF(Kalender!KD53&lt;&gt;1,0,IF(AND($B53&gt;0,INDEX(Kalender!KD$68:KD$77,MAX(1,$B53))&gt;INDEX(Kalender!$B$68:$B$77,MAX(1,$B53))),1,0)+IF(OR(AND($C53&gt;0,INDEX(Kalender!KD$81:KD$110,MAX(1,$C53))&gt;INDEX(Kalender!$B$81:$B$110,MAX(1,$C53))),AND($D53&gt;0,INDEX(Kalender!KD$81:KD$110,MAX(1,$D53))&gt;INDEX(Kalender!$B$81:$B$110,MAX(1,$D53))),AND($E53&gt;0,INDEX(Kalender!KD$81:KD$110,MAX(1,$E53))&gt;INDEX(Kalender!$B$81:$B$110,MAX(1,$E53))),AND($F53&gt;0,INDEX(Kalender!KD$81:KD$110,MAX(1,$F53))&gt;INDEX(Kalender!$B$81:$B$110,MAX(1,$F53)))),2,0))</f>
        <v>0</v>
      </c>
      <c r="KE53" s="5" t="n">
        <f aca="false">IF(Kalender!KE53&lt;&gt;1,0,IF(AND($B53&gt;0,INDEX(Kalender!KE$68:KE$77,MAX(1,$B53))&gt;INDEX(Kalender!$B$68:$B$77,MAX(1,$B53))),1,0)+IF(OR(AND($C53&gt;0,INDEX(Kalender!KE$81:KE$110,MAX(1,$C53))&gt;INDEX(Kalender!$B$81:$B$110,MAX(1,$C53))),AND($D53&gt;0,INDEX(Kalender!KE$81:KE$110,MAX(1,$D53))&gt;INDEX(Kalender!$B$81:$B$110,MAX(1,$D53))),AND($E53&gt;0,INDEX(Kalender!KE$81:KE$110,MAX(1,$E53))&gt;INDEX(Kalender!$B$81:$B$110,MAX(1,$E53))),AND($F53&gt;0,INDEX(Kalender!KE$81:KE$110,MAX(1,$F53))&gt;INDEX(Kalender!$B$81:$B$110,MAX(1,$F53)))),2,0))</f>
        <v>0</v>
      </c>
      <c r="KF53" s="5" t="n">
        <f aca="false">IF(Kalender!KF53&lt;&gt;1,0,IF(AND($B53&gt;0,INDEX(Kalender!KF$68:KF$77,MAX(1,$B53))&gt;INDEX(Kalender!$B$68:$B$77,MAX(1,$B53))),1,0)+IF(OR(AND($C53&gt;0,INDEX(Kalender!KF$81:KF$110,MAX(1,$C53))&gt;INDEX(Kalender!$B$81:$B$110,MAX(1,$C53))),AND($D53&gt;0,INDEX(Kalender!KF$81:KF$110,MAX(1,$D53))&gt;INDEX(Kalender!$B$81:$B$110,MAX(1,$D53))),AND($E53&gt;0,INDEX(Kalender!KF$81:KF$110,MAX(1,$E53))&gt;INDEX(Kalender!$B$81:$B$110,MAX(1,$E53))),AND($F53&gt;0,INDEX(Kalender!KF$81:KF$110,MAX(1,$F53))&gt;INDEX(Kalender!$B$81:$B$110,MAX(1,$F53)))),2,0))</f>
        <v>0</v>
      </c>
      <c r="KG53" s="5" t="n">
        <f aca="false">IF(Kalender!KG53&lt;&gt;1,0,IF(AND($B53&gt;0,INDEX(Kalender!KG$68:KG$77,MAX(1,$B53))&gt;INDEX(Kalender!$B$68:$B$77,MAX(1,$B53))),1,0)+IF(OR(AND($C53&gt;0,INDEX(Kalender!KG$81:KG$110,MAX(1,$C53))&gt;INDEX(Kalender!$B$81:$B$110,MAX(1,$C53))),AND($D53&gt;0,INDEX(Kalender!KG$81:KG$110,MAX(1,$D53))&gt;INDEX(Kalender!$B$81:$B$110,MAX(1,$D53))),AND($E53&gt;0,INDEX(Kalender!KG$81:KG$110,MAX(1,$E53))&gt;INDEX(Kalender!$B$81:$B$110,MAX(1,$E53))),AND($F53&gt;0,INDEX(Kalender!KG$81:KG$110,MAX(1,$F53))&gt;INDEX(Kalender!$B$81:$B$110,MAX(1,$F53)))),2,0))</f>
        <v>0</v>
      </c>
      <c r="KH53" s="5" t="n">
        <f aca="false">IF(Kalender!KH53&lt;&gt;1,0,IF(AND($B53&gt;0,INDEX(Kalender!KH$68:KH$77,MAX(1,$B53))&gt;INDEX(Kalender!$B$68:$B$77,MAX(1,$B53))),1,0)+IF(OR(AND($C53&gt;0,INDEX(Kalender!KH$81:KH$110,MAX(1,$C53))&gt;INDEX(Kalender!$B$81:$B$110,MAX(1,$C53))),AND($D53&gt;0,INDEX(Kalender!KH$81:KH$110,MAX(1,$D53))&gt;INDEX(Kalender!$B$81:$B$110,MAX(1,$D53))),AND($E53&gt;0,INDEX(Kalender!KH$81:KH$110,MAX(1,$E53))&gt;INDEX(Kalender!$B$81:$B$110,MAX(1,$E53))),AND($F53&gt;0,INDEX(Kalender!KH$81:KH$110,MAX(1,$F53))&gt;INDEX(Kalender!$B$81:$B$110,MAX(1,$F53)))),2,0))</f>
        <v>0</v>
      </c>
      <c r="KI53" s="5" t="n">
        <f aca="false">IF(Kalender!KI53&lt;&gt;1,0,IF(AND($B53&gt;0,INDEX(Kalender!KI$68:KI$77,MAX(1,$B53))&gt;INDEX(Kalender!$B$68:$B$77,MAX(1,$B53))),1,0)+IF(OR(AND($C53&gt;0,INDEX(Kalender!KI$81:KI$110,MAX(1,$C53))&gt;INDEX(Kalender!$B$81:$B$110,MAX(1,$C53))),AND($D53&gt;0,INDEX(Kalender!KI$81:KI$110,MAX(1,$D53))&gt;INDEX(Kalender!$B$81:$B$110,MAX(1,$D53))),AND($E53&gt;0,INDEX(Kalender!KI$81:KI$110,MAX(1,$E53))&gt;INDEX(Kalender!$B$81:$B$110,MAX(1,$E53))),AND($F53&gt;0,INDEX(Kalender!KI$81:KI$110,MAX(1,$F53))&gt;INDEX(Kalender!$B$81:$B$110,MAX(1,$F53)))),2,0))</f>
        <v>0</v>
      </c>
      <c r="KJ53" s="5" t="n">
        <f aca="false">IF(Kalender!KJ53&lt;&gt;1,0,IF(AND($B53&gt;0,INDEX(Kalender!KJ$68:KJ$77,MAX(1,$B53))&gt;INDEX(Kalender!$B$68:$B$77,MAX(1,$B53))),1,0)+IF(OR(AND($C53&gt;0,INDEX(Kalender!KJ$81:KJ$110,MAX(1,$C53))&gt;INDEX(Kalender!$B$81:$B$110,MAX(1,$C53))),AND($D53&gt;0,INDEX(Kalender!KJ$81:KJ$110,MAX(1,$D53))&gt;INDEX(Kalender!$B$81:$B$110,MAX(1,$D53))),AND($E53&gt;0,INDEX(Kalender!KJ$81:KJ$110,MAX(1,$E53))&gt;INDEX(Kalender!$B$81:$B$110,MAX(1,$E53))),AND($F53&gt;0,INDEX(Kalender!KJ$81:KJ$110,MAX(1,$F53))&gt;INDEX(Kalender!$B$81:$B$110,MAX(1,$F53)))),2,0))</f>
        <v>0</v>
      </c>
      <c r="KK53" s="5" t="n">
        <f aca="false">IF(Kalender!KK53&lt;&gt;1,0,IF(AND($B53&gt;0,INDEX(Kalender!KK$68:KK$77,MAX(1,$B53))&gt;INDEX(Kalender!$B$68:$B$77,MAX(1,$B53))),1,0)+IF(OR(AND($C53&gt;0,INDEX(Kalender!KK$81:KK$110,MAX(1,$C53))&gt;INDEX(Kalender!$B$81:$B$110,MAX(1,$C53))),AND($D53&gt;0,INDEX(Kalender!KK$81:KK$110,MAX(1,$D53))&gt;INDEX(Kalender!$B$81:$B$110,MAX(1,$D53))),AND($E53&gt;0,INDEX(Kalender!KK$81:KK$110,MAX(1,$E53))&gt;INDEX(Kalender!$B$81:$B$110,MAX(1,$E53))),AND($F53&gt;0,INDEX(Kalender!KK$81:KK$110,MAX(1,$F53))&gt;INDEX(Kalender!$B$81:$B$110,MAX(1,$F53)))),2,0))</f>
        <v>0</v>
      </c>
      <c r="KL53" s="5" t="n">
        <f aca="false">IF(Kalender!KL53&lt;&gt;1,0,IF(AND($B53&gt;0,INDEX(Kalender!KL$68:KL$77,MAX(1,$B53))&gt;INDEX(Kalender!$B$68:$B$77,MAX(1,$B53))),1,0)+IF(OR(AND($C53&gt;0,INDEX(Kalender!KL$81:KL$110,MAX(1,$C53))&gt;INDEX(Kalender!$B$81:$B$110,MAX(1,$C53))),AND($D53&gt;0,INDEX(Kalender!KL$81:KL$110,MAX(1,$D53))&gt;INDEX(Kalender!$B$81:$B$110,MAX(1,$D53))),AND($E53&gt;0,INDEX(Kalender!KL$81:KL$110,MAX(1,$E53))&gt;INDEX(Kalender!$B$81:$B$110,MAX(1,$E53))),AND($F53&gt;0,INDEX(Kalender!KL$81:KL$110,MAX(1,$F53))&gt;INDEX(Kalender!$B$81:$B$110,MAX(1,$F53)))),2,0))</f>
        <v>0</v>
      </c>
      <c r="KM53" s="5" t="n">
        <f aca="false">IF(Kalender!KM53&lt;&gt;1,0,IF(AND($B53&gt;0,INDEX(Kalender!KM$68:KM$77,MAX(1,$B53))&gt;INDEX(Kalender!$B$68:$B$77,MAX(1,$B53))),1,0)+IF(OR(AND($C53&gt;0,INDEX(Kalender!KM$81:KM$110,MAX(1,$C53))&gt;INDEX(Kalender!$B$81:$B$110,MAX(1,$C53))),AND($D53&gt;0,INDEX(Kalender!KM$81:KM$110,MAX(1,$D53))&gt;INDEX(Kalender!$B$81:$B$110,MAX(1,$D53))),AND($E53&gt;0,INDEX(Kalender!KM$81:KM$110,MAX(1,$E53))&gt;INDEX(Kalender!$B$81:$B$110,MAX(1,$E53))),AND($F53&gt;0,INDEX(Kalender!KM$81:KM$110,MAX(1,$F53))&gt;INDEX(Kalender!$B$81:$B$110,MAX(1,$F53)))),2,0))</f>
        <v>0</v>
      </c>
      <c r="KN53" s="5" t="n">
        <f aca="false">IF(Kalender!KN53&lt;&gt;1,0,IF(AND($B53&gt;0,INDEX(Kalender!KN$68:KN$77,MAX(1,$B53))&gt;INDEX(Kalender!$B$68:$B$77,MAX(1,$B53))),1,0)+IF(OR(AND($C53&gt;0,INDEX(Kalender!KN$81:KN$110,MAX(1,$C53))&gt;INDEX(Kalender!$B$81:$B$110,MAX(1,$C53))),AND($D53&gt;0,INDEX(Kalender!KN$81:KN$110,MAX(1,$D53))&gt;INDEX(Kalender!$B$81:$B$110,MAX(1,$D53))),AND($E53&gt;0,INDEX(Kalender!KN$81:KN$110,MAX(1,$E53))&gt;INDEX(Kalender!$B$81:$B$110,MAX(1,$E53))),AND($F53&gt;0,INDEX(Kalender!KN$81:KN$110,MAX(1,$F53))&gt;INDEX(Kalender!$B$81:$B$110,MAX(1,$F53)))),2,0))</f>
        <v>0</v>
      </c>
      <c r="KO53" s="5" t="n">
        <f aca="false">IF(Kalender!KO53&lt;&gt;1,0,IF(AND($B53&gt;0,INDEX(Kalender!KO$68:KO$77,MAX(1,$B53))&gt;INDEX(Kalender!$B$68:$B$77,MAX(1,$B53))),1,0)+IF(OR(AND($C53&gt;0,INDEX(Kalender!KO$81:KO$110,MAX(1,$C53))&gt;INDEX(Kalender!$B$81:$B$110,MAX(1,$C53))),AND($D53&gt;0,INDEX(Kalender!KO$81:KO$110,MAX(1,$D53))&gt;INDEX(Kalender!$B$81:$B$110,MAX(1,$D53))),AND($E53&gt;0,INDEX(Kalender!KO$81:KO$110,MAX(1,$E53))&gt;INDEX(Kalender!$B$81:$B$110,MAX(1,$E53))),AND($F53&gt;0,INDEX(Kalender!KO$81:KO$110,MAX(1,$F53))&gt;INDEX(Kalender!$B$81:$B$110,MAX(1,$F53)))),2,0))</f>
        <v>0</v>
      </c>
      <c r="KP53" s="5" t="n">
        <f aca="false">IF(Kalender!KP53&lt;&gt;1,0,IF(AND($B53&gt;0,INDEX(Kalender!KP$68:KP$77,MAX(1,$B53))&gt;INDEX(Kalender!$B$68:$B$77,MAX(1,$B53))),1,0)+IF(OR(AND($C53&gt;0,INDEX(Kalender!KP$81:KP$110,MAX(1,$C53))&gt;INDEX(Kalender!$B$81:$B$110,MAX(1,$C53))),AND($D53&gt;0,INDEX(Kalender!KP$81:KP$110,MAX(1,$D53))&gt;INDEX(Kalender!$B$81:$B$110,MAX(1,$D53))),AND($E53&gt;0,INDEX(Kalender!KP$81:KP$110,MAX(1,$E53))&gt;INDEX(Kalender!$B$81:$B$110,MAX(1,$E53))),AND($F53&gt;0,INDEX(Kalender!KP$81:KP$110,MAX(1,$F53))&gt;INDEX(Kalender!$B$81:$B$110,MAX(1,$F53)))),2,0))</f>
        <v>0</v>
      </c>
      <c r="KQ53" s="5" t="n">
        <f aca="false">IF(Kalender!KQ53&lt;&gt;1,0,IF(AND($B53&gt;0,INDEX(Kalender!KQ$68:KQ$77,MAX(1,$B53))&gt;INDEX(Kalender!$B$68:$B$77,MAX(1,$B53))),1,0)+IF(OR(AND($C53&gt;0,INDEX(Kalender!KQ$81:KQ$110,MAX(1,$C53))&gt;INDEX(Kalender!$B$81:$B$110,MAX(1,$C53))),AND($D53&gt;0,INDEX(Kalender!KQ$81:KQ$110,MAX(1,$D53))&gt;INDEX(Kalender!$B$81:$B$110,MAX(1,$D53))),AND($E53&gt;0,INDEX(Kalender!KQ$81:KQ$110,MAX(1,$E53))&gt;INDEX(Kalender!$B$81:$B$110,MAX(1,$E53))),AND($F53&gt;0,INDEX(Kalender!KQ$81:KQ$110,MAX(1,$F53))&gt;INDEX(Kalender!$B$81:$B$110,MAX(1,$F53)))),2,0))</f>
        <v>0</v>
      </c>
      <c r="KR53" s="5" t="n">
        <f aca="false">IF(Kalender!KR53&lt;&gt;1,0,IF(AND($B53&gt;0,INDEX(Kalender!KR$68:KR$77,MAX(1,$B53))&gt;INDEX(Kalender!$B$68:$B$77,MAX(1,$B53))),1,0)+IF(OR(AND($C53&gt;0,INDEX(Kalender!KR$81:KR$110,MAX(1,$C53))&gt;INDEX(Kalender!$B$81:$B$110,MAX(1,$C53))),AND($D53&gt;0,INDEX(Kalender!KR$81:KR$110,MAX(1,$D53))&gt;INDEX(Kalender!$B$81:$B$110,MAX(1,$D53))),AND($E53&gt;0,INDEX(Kalender!KR$81:KR$110,MAX(1,$E53))&gt;INDEX(Kalender!$B$81:$B$110,MAX(1,$E53))),AND($F53&gt;0,INDEX(Kalender!KR$81:KR$110,MAX(1,$F53))&gt;INDEX(Kalender!$B$81:$B$110,MAX(1,$F53)))),2,0))</f>
        <v>0</v>
      </c>
      <c r="KS53" s="5" t="n">
        <f aca="false">IF(Kalender!KS53&lt;&gt;1,0,IF(AND($B53&gt;0,INDEX(Kalender!KS$68:KS$77,MAX(1,$B53))&gt;INDEX(Kalender!$B$68:$B$77,MAX(1,$B53))),1,0)+IF(OR(AND($C53&gt;0,INDEX(Kalender!KS$81:KS$110,MAX(1,$C53))&gt;INDEX(Kalender!$B$81:$B$110,MAX(1,$C53))),AND($D53&gt;0,INDEX(Kalender!KS$81:KS$110,MAX(1,$D53))&gt;INDEX(Kalender!$B$81:$B$110,MAX(1,$D53))),AND($E53&gt;0,INDEX(Kalender!KS$81:KS$110,MAX(1,$E53))&gt;INDEX(Kalender!$B$81:$B$110,MAX(1,$E53))),AND($F53&gt;0,INDEX(Kalender!KS$81:KS$110,MAX(1,$F53))&gt;INDEX(Kalender!$B$81:$B$110,MAX(1,$F53)))),2,0))</f>
        <v>0</v>
      </c>
      <c r="KT53" s="5" t="n">
        <f aca="false">IF(Kalender!KT53&lt;&gt;1,0,IF(AND($B53&gt;0,INDEX(Kalender!KT$68:KT$77,MAX(1,$B53))&gt;INDEX(Kalender!$B$68:$B$77,MAX(1,$B53))),1,0)+IF(OR(AND($C53&gt;0,INDEX(Kalender!KT$81:KT$110,MAX(1,$C53))&gt;INDEX(Kalender!$B$81:$B$110,MAX(1,$C53))),AND($D53&gt;0,INDEX(Kalender!KT$81:KT$110,MAX(1,$D53))&gt;INDEX(Kalender!$B$81:$B$110,MAX(1,$D53))),AND($E53&gt;0,INDEX(Kalender!KT$81:KT$110,MAX(1,$E53))&gt;INDEX(Kalender!$B$81:$B$110,MAX(1,$E53))),AND($F53&gt;0,INDEX(Kalender!KT$81:KT$110,MAX(1,$F53))&gt;INDEX(Kalender!$B$81:$B$110,MAX(1,$F53)))),2,0))</f>
        <v>0</v>
      </c>
      <c r="KU53" s="5" t="n">
        <f aca="false">IF(Kalender!KU53&lt;&gt;1,0,IF(AND($B53&gt;0,INDEX(Kalender!KU$68:KU$77,MAX(1,$B53))&gt;INDEX(Kalender!$B$68:$B$77,MAX(1,$B53))),1,0)+IF(OR(AND($C53&gt;0,INDEX(Kalender!KU$81:KU$110,MAX(1,$C53))&gt;INDEX(Kalender!$B$81:$B$110,MAX(1,$C53))),AND($D53&gt;0,INDEX(Kalender!KU$81:KU$110,MAX(1,$D53))&gt;INDEX(Kalender!$B$81:$B$110,MAX(1,$D53))),AND($E53&gt;0,INDEX(Kalender!KU$81:KU$110,MAX(1,$E53))&gt;INDEX(Kalender!$B$81:$B$110,MAX(1,$E53))),AND($F53&gt;0,INDEX(Kalender!KU$81:KU$110,MAX(1,$F53))&gt;INDEX(Kalender!$B$81:$B$110,MAX(1,$F53)))),2,0))</f>
        <v>0</v>
      </c>
      <c r="KV53" s="5" t="n">
        <f aca="false">IF(Kalender!KV53&lt;&gt;1,0,IF(AND($B53&gt;0,INDEX(Kalender!KV$68:KV$77,MAX(1,$B53))&gt;INDEX(Kalender!$B$68:$B$77,MAX(1,$B53))),1,0)+IF(OR(AND($C53&gt;0,INDEX(Kalender!KV$81:KV$110,MAX(1,$C53))&gt;INDEX(Kalender!$B$81:$B$110,MAX(1,$C53))),AND($D53&gt;0,INDEX(Kalender!KV$81:KV$110,MAX(1,$D53))&gt;INDEX(Kalender!$B$81:$B$110,MAX(1,$D53))),AND($E53&gt;0,INDEX(Kalender!KV$81:KV$110,MAX(1,$E53))&gt;INDEX(Kalender!$B$81:$B$110,MAX(1,$E53))),AND($F53&gt;0,INDEX(Kalender!KV$81:KV$110,MAX(1,$F53))&gt;INDEX(Kalender!$B$81:$B$110,MAX(1,$F53)))),2,0))</f>
        <v>0</v>
      </c>
      <c r="KW53" s="5" t="n">
        <f aca="false">IF(Kalender!KW53&lt;&gt;1,0,IF(AND($B53&gt;0,INDEX(Kalender!KW$68:KW$77,MAX(1,$B53))&gt;INDEX(Kalender!$B$68:$B$77,MAX(1,$B53))),1,0)+IF(OR(AND($C53&gt;0,INDEX(Kalender!KW$81:KW$110,MAX(1,$C53))&gt;INDEX(Kalender!$B$81:$B$110,MAX(1,$C53))),AND($D53&gt;0,INDEX(Kalender!KW$81:KW$110,MAX(1,$D53))&gt;INDEX(Kalender!$B$81:$B$110,MAX(1,$D53))),AND($E53&gt;0,INDEX(Kalender!KW$81:KW$110,MAX(1,$E53))&gt;INDEX(Kalender!$B$81:$B$110,MAX(1,$E53))),AND($F53&gt;0,INDEX(Kalender!KW$81:KW$110,MAX(1,$F53))&gt;INDEX(Kalender!$B$81:$B$110,MAX(1,$F53)))),2,0))</f>
        <v>0</v>
      </c>
      <c r="KX53" s="5" t="n">
        <f aca="false">IF(Kalender!KX53&lt;&gt;1,0,IF(AND($B53&gt;0,INDEX(Kalender!KX$68:KX$77,MAX(1,$B53))&gt;INDEX(Kalender!$B$68:$B$77,MAX(1,$B53))),1,0)+IF(OR(AND($C53&gt;0,INDEX(Kalender!KX$81:KX$110,MAX(1,$C53))&gt;INDEX(Kalender!$B$81:$B$110,MAX(1,$C53))),AND($D53&gt;0,INDEX(Kalender!KX$81:KX$110,MAX(1,$D53))&gt;INDEX(Kalender!$B$81:$B$110,MAX(1,$D53))),AND($E53&gt;0,INDEX(Kalender!KX$81:KX$110,MAX(1,$E53))&gt;INDEX(Kalender!$B$81:$B$110,MAX(1,$E53))),AND($F53&gt;0,INDEX(Kalender!KX$81:KX$110,MAX(1,$F53))&gt;INDEX(Kalender!$B$81:$B$110,MAX(1,$F53)))),2,0))</f>
        <v>0</v>
      </c>
      <c r="KY53" s="5" t="n">
        <f aca="false">IF(Kalender!KY53&lt;&gt;1,0,IF(AND($B53&gt;0,INDEX(Kalender!KY$68:KY$77,MAX(1,$B53))&gt;INDEX(Kalender!$B$68:$B$77,MAX(1,$B53))),1,0)+IF(OR(AND($C53&gt;0,INDEX(Kalender!KY$81:KY$110,MAX(1,$C53))&gt;INDEX(Kalender!$B$81:$B$110,MAX(1,$C53))),AND($D53&gt;0,INDEX(Kalender!KY$81:KY$110,MAX(1,$D53))&gt;INDEX(Kalender!$B$81:$B$110,MAX(1,$D53))),AND($E53&gt;0,INDEX(Kalender!KY$81:KY$110,MAX(1,$E53))&gt;INDEX(Kalender!$B$81:$B$110,MAX(1,$E53))),AND($F53&gt;0,INDEX(Kalender!KY$81:KY$110,MAX(1,$F53))&gt;INDEX(Kalender!$B$81:$B$110,MAX(1,$F53)))),2,0))</f>
        <v>0</v>
      </c>
      <c r="KZ53" s="5" t="n">
        <f aca="false">IF(Kalender!KZ53&lt;&gt;1,0,IF(AND($B53&gt;0,INDEX(Kalender!KZ$68:KZ$77,MAX(1,$B53))&gt;INDEX(Kalender!$B$68:$B$77,MAX(1,$B53))),1,0)+IF(OR(AND($C53&gt;0,INDEX(Kalender!KZ$81:KZ$110,MAX(1,$C53))&gt;INDEX(Kalender!$B$81:$B$110,MAX(1,$C53))),AND($D53&gt;0,INDEX(Kalender!KZ$81:KZ$110,MAX(1,$D53))&gt;INDEX(Kalender!$B$81:$B$110,MAX(1,$D53))),AND($E53&gt;0,INDEX(Kalender!KZ$81:KZ$110,MAX(1,$E53))&gt;INDEX(Kalender!$B$81:$B$110,MAX(1,$E53))),AND($F53&gt;0,INDEX(Kalender!KZ$81:KZ$110,MAX(1,$F53))&gt;INDEX(Kalender!$B$81:$B$110,MAX(1,$F53)))),2,0))</f>
        <v>0</v>
      </c>
      <c r="LA53" s="5" t="n">
        <f aca="false">IF(Kalender!LA53&lt;&gt;1,0,IF(AND($B53&gt;0,INDEX(Kalender!LA$68:LA$77,MAX(1,$B53))&gt;INDEX(Kalender!$B$68:$B$77,MAX(1,$B53))),1,0)+IF(OR(AND($C53&gt;0,INDEX(Kalender!LA$81:LA$110,MAX(1,$C53))&gt;INDEX(Kalender!$B$81:$B$110,MAX(1,$C53))),AND($D53&gt;0,INDEX(Kalender!LA$81:LA$110,MAX(1,$D53))&gt;INDEX(Kalender!$B$81:$B$110,MAX(1,$D53))),AND($E53&gt;0,INDEX(Kalender!LA$81:LA$110,MAX(1,$E53))&gt;INDEX(Kalender!$B$81:$B$110,MAX(1,$E53))),AND($F53&gt;0,INDEX(Kalender!LA$81:LA$110,MAX(1,$F53))&gt;INDEX(Kalender!$B$81:$B$110,MAX(1,$F53)))),2,0))</f>
        <v>0</v>
      </c>
      <c r="LB53" s="5" t="n">
        <f aca="false">IF(Kalender!LB53&lt;&gt;1,0,IF(AND($B53&gt;0,INDEX(Kalender!LB$68:LB$77,MAX(1,$B53))&gt;INDEX(Kalender!$B$68:$B$77,MAX(1,$B53))),1,0)+IF(OR(AND($C53&gt;0,INDEX(Kalender!LB$81:LB$110,MAX(1,$C53))&gt;INDEX(Kalender!$B$81:$B$110,MAX(1,$C53))),AND($D53&gt;0,INDEX(Kalender!LB$81:LB$110,MAX(1,$D53))&gt;INDEX(Kalender!$B$81:$B$110,MAX(1,$D53))),AND($E53&gt;0,INDEX(Kalender!LB$81:LB$110,MAX(1,$E53))&gt;INDEX(Kalender!$B$81:$B$110,MAX(1,$E53))),AND($F53&gt;0,INDEX(Kalender!LB$81:LB$110,MAX(1,$F53))&gt;INDEX(Kalender!$B$81:$B$110,MAX(1,$F53)))),2,0))</f>
        <v>0</v>
      </c>
      <c r="LC53" s="5" t="n">
        <f aca="false">IF(Kalender!LC53&lt;&gt;1,0,IF(AND($B53&gt;0,INDEX(Kalender!LC$68:LC$77,MAX(1,$B53))&gt;INDEX(Kalender!$B$68:$B$77,MAX(1,$B53))),1,0)+IF(OR(AND($C53&gt;0,INDEX(Kalender!LC$81:LC$110,MAX(1,$C53))&gt;INDEX(Kalender!$B$81:$B$110,MAX(1,$C53))),AND($D53&gt;0,INDEX(Kalender!LC$81:LC$110,MAX(1,$D53))&gt;INDEX(Kalender!$B$81:$B$110,MAX(1,$D53))),AND($E53&gt;0,INDEX(Kalender!LC$81:LC$110,MAX(1,$E53))&gt;INDEX(Kalender!$B$81:$B$110,MAX(1,$E53))),AND($F53&gt;0,INDEX(Kalender!LC$81:LC$110,MAX(1,$F53))&gt;INDEX(Kalender!$B$81:$B$110,MAX(1,$F53)))),2,0))</f>
        <v>0</v>
      </c>
      <c r="LD53" s="5" t="n">
        <f aca="false">IF(Kalender!LD53&lt;&gt;1,0,IF(AND($B53&gt;0,INDEX(Kalender!LD$68:LD$77,MAX(1,$B53))&gt;INDEX(Kalender!$B$68:$B$77,MAX(1,$B53))),1,0)+IF(OR(AND($C53&gt;0,INDEX(Kalender!LD$81:LD$110,MAX(1,$C53))&gt;INDEX(Kalender!$B$81:$B$110,MAX(1,$C53))),AND($D53&gt;0,INDEX(Kalender!LD$81:LD$110,MAX(1,$D53))&gt;INDEX(Kalender!$B$81:$B$110,MAX(1,$D53))),AND($E53&gt;0,INDEX(Kalender!LD$81:LD$110,MAX(1,$E53))&gt;INDEX(Kalender!$B$81:$B$110,MAX(1,$E53))),AND($F53&gt;0,INDEX(Kalender!LD$81:LD$110,MAX(1,$F53))&gt;INDEX(Kalender!$B$81:$B$110,MAX(1,$F53)))),2,0))</f>
        <v>0</v>
      </c>
      <c r="LE53" s="5" t="n">
        <f aca="false">IF(Kalender!LE53&lt;&gt;1,0,IF(AND($B53&gt;0,INDEX(Kalender!LE$68:LE$77,MAX(1,$B53))&gt;INDEX(Kalender!$B$68:$B$77,MAX(1,$B53))),1,0)+IF(OR(AND($C53&gt;0,INDEX(Kalender!LE$81:LE$110,MAX(1,$C53))&gt;INDEX(Kalender!$B$81:$B$110,MAX(1,$C53))),AND($D53&gt;0,INDEX(Kalender!LE$81:LE$110,MAX(1,$D53))&gt;INDEX(Kalender!$B$81:$B$110,MAX(1,$D53))),AND($E53&gt;0,INDEX(Kalender!LE$81:LE$110,MAX(1,$E53))&gt;INDEX(Kalender!$B$81:$B$110,MAX(1,$E53))),AND($F53&gt;0,INDEX(Kalender!LE$81:LE$110,MAX(1,$F53))&gt;INDEX(Kalender!$B$81:$B$110,MAX(1,$F53)))),2,0))</f>
        <v>0</v>
      </c>
      <c r="LF53" s="5" t="n">
        <f aca="false">IF(Kalender!LF53&lt;&gt;1,0,IF(AND($B53&gt;0,INDEX(Kalender!LF$68:LF$77,MAX(1,$B53))&gt;INDEX(Kalender!$B$68:$B$77,MAX(1,$B53))),1,0)+IF(OR(AND($C53&gt;0,INDEX(Kalender!LF$81:LF$110,MAX(1,$C53))&gt;INDEX(Kalender!$B$81:$B$110,MAX(1,$C53))),AND($D53&gt;0,INDEX(Kalender!LF$81:LF$110,MAX(1,$D53))&gt;INDEX(Kalender!$B$81:$B$110,MAX(1,$D53))),AND($E53&gt;0,INDEX(Kalender!LF$81:LF$110,MAX(1,$E53))&gt;INDEX(Kalender!$B$81:$B$110,MAX(1,$E53))),AND($F53&gt;0,INDEX(Kalender!LF$81:LF$110,MAX(1,$F53))&gt;INDEX(Kalender!$B$81:$B$110,MAX(1,$F53)))),2,0))</f>
        <v>0</v>
      </c>
      <c r="LG53" s="5" t="n">
        <f aca="false">IF(Kalender!LG53&lt;&gt;1,0,IF(AND($B53&gt;0,INDEX(Kalender!LG$68:LG$77,MAX(1,$B53))&gt;INDEX(Kalender!$B$68:$B$77,MAX(1,$B53))),1,0)+IF(OR(AND($C53&gt;0,INDEX(Kalender!LG$81:LG$110,MAX(1,$C53))&gt;INDEX(Kalender!$B$81:$B$110,MAX(1,$C53))),AND($D53&gt;0,INDEX(Kalender!LG$81:LG$110,MAX(1,$D53))&gt;INDEX(Kalender!$B$81:$B$110,MAX(1,$D53))),AND($E53&gt;0,INDEX(Kalender!LG$81:LG$110,MAX(1,$E53))&gt;INDEX(Kalender!$B$81:$B$110,MAX(1,$E53))),AND($F53&gt;0,INDEX(Kalender!LG$81:LG$110,MAX(1,$F53))&gt;INDEX(Kalender!$B$81:$B$110,MAX(1,$F53)))),2,0))</f>
        <v>0</v>
      </c>
      <c r="LH53" s="5" t="n">
        <f aca="false">IF(Kalender!LH53&lt;&gt;1,0,IF(AND($B53&gt;0,INDEX(Kalender!LH$68:LH$77,MAX(1,$B53))&gt;INDEX(Kalender!$B$68:$B$77,MAX(1,$B53))),1,0)+IF(OR(AND($C53&gt;0,INDEX(Kalender!LH$81:LH$110,MAX(1,$C53))&gt;INDEX(Kalender!$B$81:$B$110,MAX(1,$C53))),AND($D53&gt;0,INDEX(Kalender!LH$81:LH$110,MAX(1,$D53))&gt;INDEX(Kalender!$B$81:$B$110,MAX(1,$D53))),AND($E53&gt;0,INDEX(Kalender!LH$81:LH$110,MAX(1,$E53))&gt;INDEX(Kalender!$B$81:$B$110,MAX(1,$E53))),AND($F53&gt;0,INDEX(Kalender!LH$81:LH$110,MAX(1,$F53))&gt;INDEX(Kalender!$B$81:$B$110,MAX(1,$F53)))),2,0))</f>
        <v>0</v>
      </c>
      <c r="LI53" s="5" t="n">
        <f aca="false">IF(Kalender!LI53&lt;&gt;1,0,IF(AND($B53&gt;0,INDEX(Kalender!LI$68:LI$77,MAX(1,$B53))&gt;INDEX(Kalender!$B$68:$B$77,MAX(1,$B53))),1,0)+IF(OR(AND($C53&gt;0,INDEX(Kalender!LI$81:LI$110,MAX(1,$C53))&gt;INDEX(Kalender!$B$81:$B$110,MAX(1,$C53))),AND($D53&gt;0,INDEX(Kalender!LI$81:LI$110,MAX(1,$D53))&gt;INDEX(Kalender!$B$81:$B$110,MAX(1,$D53))),AND($E53&gt;0,INDEX(Kalender!LI$81:LI$110,MAX(1,$E53))&gt;INDEX(Kalender!$B$81:$B$110,MAX(1,$E53))),AND($F53&gt;0,INDEX(Kalender!LI$81:LI$110,MAX(1,$F53))&gt;INDEX(Kalender!$B$81:$B$110,MAX(1,$F53)))),2,0))</f>
        <v>0</v>
      </c>
      <c r="LJ53" s="5" t="n">
        <f aca="false">IF(Kalender!LJ53&lt;&gt;1,0,IF(AND($B53&gt;0,INDEX(Kalender!LJ$68:LJ$77,MAX(1,$B53))&gt;INDEX(Kalender!$B$68:$B$77,MAX(1,$B53))),1,0)+IF(OR(AND($C53&gt;0,INDEX(Kalender!LJ$81:LJ$110,MAX(1,$C53))&gt;INDEX(Kalender!$B$81:$B$110,MAX(1,$C53))),AND($D53&gt;0,INDEX(Kalender!LJ$81:LJ$110,MAX(1,$D53))&gt;INDEX(Kalender!$B$81:$B$110,MAX(1,$D53))),AND($E53&gt;0,INDEX(Kalender!LJ$81:LJ$110,MAX(1,$E53))&gt;INDEX(Kalender!$B$81:$B$110,MAX(1,$E53))),AND($F53&gt;0,INDEX(Kalender!LJ$81:LJ$110,MAX(1,$F53))&gt;INDEX(Kalender!$B$81:$B$110,MAX(1,$F53)))),2,0))</f>
        <v>0</v>
      </c>
      <c r="LK53" s="5" t="n">
        <f aca="false">IF(Kalender!LK53&lt;&gt;1,0,IF(AND($B53&gt;0,INDEX(Kalender!LK$68:LK$77,MAX(1,$B53))&gt;INDEX(Kalender!$B$68:$B$77,MAX(1,$B53))),1,0)+IF(OR(AND($C53&gt;0,INDEX(Kalender!LK$81:LK$110,MAX(1,$C53))&gt;INDEX(Kalender!$B$81:$B$110,MAX(1,$C53))),AND($D53&gt;0,INDEX(Kalender!LK$81:LK$110,MAX(1,$D53))&gt;INDEX(Kalender!$B$81:$B$110,MAX(1,$D53))),AND($E53&gt;0,INDEX(Kalender!LK$81:LK$110,MAX(1,$E53))&gt;INDEX(Kalender!$B$81:$B$110,MAX(1,$E53))),AND($F53&gt;0,INDEX(Kalender!LK$81:LK$110,MAX(1,$F53))&gt;INDEX(Kalender!$B$81:$B$110,MAX(1,$F53)))),2,0))</f>
        <v>0</v>
      </c>
      <c r="LL53" s="5" t="n">
        <f aca="false">IF(Kalender!LL53&lt;&gt;1,0,IF(AND($B53&gt;0,INDEX(Kalender!LL$68:LL$77,MAX(1,$B53))&gt;INDEX(Kalender!$B$68:$B$77,MAX(1,$B53))),1,0)+IF(OR(AND($C53&gt;0,INDEX(Kalender!LL$81:LL$110,MAX(1,$C53))&gt;INDEX(Kalender!$B$81:$B$110,MAX(1,$C53))),AND($D53&gt;0,INDEX(Kalender!LL$81:LL$110,MAX(1,$D53))&gt;INDEX(Kalender!$B$81:$B$110,MAX(1,$D53))),AND($E53&gt;0,INDEX(Kalender!LL$81:LL$110,MAX(1,$E53))&gt;INDEX(Kalender!$B$81:$B$110,MAX(1,$E53))),AND($F53&gt;0,INDEX(Kalender!LL$81:LL$110,MAX(1,$F53))&gt;INDEX(Kalender!$B$81:$B$110,MAX(1,$F53)))),2,0))</f>
        <v>0</v>
      </c>
      <c r="LM53" s="5" t="n">
        <f aca="false">IF(Kalender!LM53&lt;&gt;1,0,IF(AND($B53&gt;0,INDEX(Kalender!LM$68:LM$77,MAX(1,$B53))&gt;INDEX(Kalender!$B$68:$B$77,MAX(1,$B53))),1,0)+IF(OR(AND($C53&gt;0,INDEX(Kalender!LM$81:LM$110,MAX(1,$C53))&gt;INDEX(Kalender!$B$81:$B$110,MAX(1,$C53))),AND($D53&gt;0,INDEX(Kalender!LM$81:LM$110,MAX(1,$D53))&gt;INDEX(Kalender!$B$81:$B$110,MAX(1,$D53))),AND($E53&gt;0,INDEX(Kalender!LM$81:LM$110,MAX(1,$E53))&gt;INDEX(Kalender!$B$81:$B$110,MAX(1,$E53))),AND($F53&gt;0,INDEX(Kalender!LM$81:LM$110,MAX(1,$F53))&gt;INDEX(Kalender!$B$81:$B$110,MAX(1,$F53)))),2,0))</f>
        <v>0</v>
      </c>
      <c r="LN53" s="5" t="n">
        <f aca="false">IF(Kalender!LN53&lt;&gt;1,0,IF(AND($B53&gt;0,INDEX(Kalender!LN$68:LN$77,MAX(1,$B53))&gt;INDEX(Kalender!$B$68:$B$77,MAX(1,$B53))),1,0)+IF(OR(AND($C53&gt;0,INDEX(Kalender!LN$81:LN$110,MAX(1,$C53))&gt;INDEX(Kalender!$B$81:$B$110,MAX(1,$C53))),AND($D53&gt;0,INDEX(Kalender!LN$81:LN$110,MAX(1,$D53))&gt;INDEX(Kalender!$B$81:$B$110,MAX(1,$D53))),AND($E53&gt;0,INDEX(Kalender!LN$81:LN$110,MAX(1,$E53))&gt;INDEX(Kalender!$B$81:$B$110,MAX(1,$E53))),AND($F53&gt;0,INDEX(Kalender!LN$81:LN$110,MAX(1,$F53))&gt;INDEX(Kalender!$B$81:$B$110,MAX(1,$F53)))),2,0))</f>
        <v>0</v>
      </c>
      <c r="LO53" s="5" t="n">
        <f aca="false">IF(Kalender!LO53&lt;&gt;1,0,IF(AND($B53&gt;0,INDEX(Kalender!LO$68:LO$77,MAX(1,$B53))&gt;INDEX(Kalender!$B$68:$B$77,MAX(1,$B53))),1,0)+IF(OR(AND($C53&gt;0,INDEX(Kalender!LO$81:LO$110,MAX(1,$C53))&gt;INDEX(Kalender!$B$81:$B$110,MAX(1,$C53))),AND($D53&gt;0,INDEX(Kalender!LO$81:LO$110,MAX(1,$D53))&gt;INDEX(Kalender!$B$81:$B$110,MAX(1,$D53))),AND($E53&gt;0,INDEX(Kalender!LO$81:LO$110,MAX(1,$E53))&gt;INDEX(Kalender!$B$81:$B$110,MAX(1,$E53))),AND($F53&gt;0,INDEX(Kalender!LO$81:LO$110,MAX(1,$F53))&gt;INDEX(Kalender!$B$81:$B$110,MAX(1,$F53)))),2,0))</f>
        <v>0</v>
      </c>
      <c r="LP53" s="5" t="n">
        <f aca="false">IF(Kalender!LP53&lt;&gt;1,0,IF(AND($B53&gt;0,INDEX(Kalender!LP$68:LP$77,MAX(1,$B53))&gt;INDEX(Kalender!$B$68:$B$77,MAX(1,$B53))),1,0)+IF(OR(AND($C53&gt;0,INDEX(Kalender!LP$81:LP$110,MAX(1,$C53))&gt;INDEX(Kalender!$B$81:$B$110,MAX(1,$C53))),AND($D53&gt;0,INDEX(Kalender!LP$81:LP$110,MAX(1,$D53))&gt;INDEX(Kalender!$B$81:$B$110,MAX(1,$D53))),AND($E53&gt;0,INDEX(Kalender!LP$81:LP$110,MAX(1,$E53))&gt;INDEX(Kalender!$B$81:$B$110,MAX(1,$E53))),AND($F53&gt;0,INDEX(Kalender!LP$81:LP$110,MAX(1,$F53))&gt;INDEX(Kalender!$B$81:$B$110,MAX(1,$F53)))),2,0))</f>
        <v>0</v>
      </c>
      <c r="LQ53" s="5" t="n">
        <f aca="false">IF(Kalender!LQ53&lt;&gt;1,0,IF(AND($B53&gt;0,INDEX(Kalender!LQ$68:LQ$77,MAX(1,$B53))&gt;INDEX(Kalender!$B$68:$B$77,MAX(1,$B53))),1,0)+IF(OR(AND($C53&gt;0,INDEX(Kalender!LQ$81:LQ$110,MAX(1,$C53))&gt;INDEX(Kalender!$B$81:$B$110,MAX(1,$C53))),AND($D53&gt;0,INDEX(Kalender!LQ$81:LQ$110,MAX(1,$D53))&gt;INDEX(Kalender!$B$81:$B$110,MAX(1,$D53))),AND($E53&gt;0,INDEX(Kalender!LQ$81:LQ$110,MAX(1,$E53))&gt;INDEX(Kalender!$B$81:$B$110,MAX(1,$E53))),AND($F53&gt;0,INDEX(Kalender!LQ$81:LQ$110,MAX(1,$F53))&gt;INDEX(Kalender!$B$81:$B$110,MAX(1,$F53)))),2,0))</f>
        <v>0</v>
      </c>
      <c r="LR53" s="5" t="n">
        <f aca="false">IF(Kalender!LR53&lt;&gt;1,0,IF(AND($B53&gt;0,INDEX(Kalender!LR$68:LR$77,MAX(1,$B53))&gt;INDEX(Kalender!$B$68:$B$77,MAX(1,$B53))),1,0)+IF(OR(AND($C53&gt;0,INDEX(Kalender!LR$81:LR$110,MAX(1,$C53))&gt;INDEX(Kalender!$B$81:$B$110,MAX(1,$C53))),AND($D53&gt;0,INDEX(Kalender!LR$81:LR$110,MAX(1,$D53))&gt;INDEX(Kalender!$B$81:$B$110,MAX(1,$D53))),AND($E53&gt;0,INDEX(Kalender!LR$81:LR$110,MAX(1,$E53))&gt;INDEX(Kalender!$B$81:$B$110,MAX(1,$E53))),AND($F53&gt;0,INDEX(Kalender!LR$81:LR$110,MAX(1,$F53))&gt;INDEX(Kalender!$B$81:$B$110,MAX(1,$F53)))),2,0))</f>
        <v>0</v>
      </c>
      <c r="LS53" s="5" t="n">
        <f aca="false">IF(Kalender!LS53&lt;&gt;1,0,IF(AND($B53&gt;0,INDEX(Kalender!LS$68:LS$77,MAX(1,$B53))&gt;INDEX(Kalender!$B$68:$B$77,MAX(1,$B53))),1,0)+IF(OR(AND($C53&gt;0,INDEX(Kalender!LS$81:LS$110,MAX(1,$C53))&gt;INDEX(Kalender!$B$81:$B$110,MAX(1,$C53))),AND($D53&gt;0,INDEX(Kalender!LS$81:LS$110,MAX(1,$D53))&gt;INDEX(Kalender!$B$81:$B$110,MAX(1,$D53))),AND($E53&gt;0,INDEX(Kalender!LS$81:LS$110,MAX(1,$E53))&gt;INDEX(Kalender!$B$81:$B$110,MAX(1,$E53))),AND($F53&gt;0,INDEX(Kalender!LS$81:LS$110,MAX(1,$F53))&gt;INDEX(Kalender!$B$81:$B$110,MAX(1,$F53)))),2,0))</f>
        <v>0</v>
      </c>
      <c r="LT53" s="5" t="n">
        <f aca="false">IF(Kalender!LT53&lt;&gt;1,0,IF(AND($B53&gt;0,INDEX(Kalender!LT$68:LT$77,MAX(1,$B53))&gt;INDEX(Kalender!$B$68:$B$77,MAX(1,$B53))),1,0)+IF(OR(AND($C53&gt;0,INDEX(Kalender!LT$81:LT$110,MAX(1,$C53))&gt;INDEX(Kalender!$B$81:$B$110,MAX(1,$C53))),AND($D53&gt;0,INDEX(Kalender!LT$81:LT$110,MAX(1,$D53))&gt;INDEX(Kalender!$B$81:$B$110,MAX(1,$D53))),AND($E53&gt;0,INDEX(Kalender!LT$81:LT$110,MAX(1,$E53))&gt;INDEX(Kalender!$B$81:$B$110,MAX(1,$E53))),AND($F53&gt;0,INDEX(Kalender!LT$81:LT$110,MAX(1,$F53))&gt;INDEX(Kalender!$B$81:$B$110,MAX(1,$F53)))),2,0))</f>
        <v>0</v>
      </c>
      <c r="LU53" s="5" t="n">
        <f aca="false">IF(Kalender!LU53&lt;&gt;1,0,IF(AND($B53&gt;0,INDEX(Kalender!LU$68:LU$77,MAX(1,$B53))&gt;INDEX(Kalender!$B$68:$B$77,MAX(1,$B53))),1,0)+IF(OR(AND($C53&gt;0,INDEX(Kalender!LU$81:LU$110,MAX(1,$C53))&gt;INDEX(Kalender!$B$81:$B$110,MAX(1,$C53))),AND($D53&gt;0,INDEX(Kalender!LU$81:LU$110,MAX(1,$D53))&gt;INDEX(Kalender!$B$81:$B$110,MAX(1,$D53))),AND($E53&gt;0,INDEX(Kalender!LU$81:LU$110,MAX(1,$E53))&gt;INDEX(Kalender!$B$81:$B$110,MAX(1,$E53))),AND($F53&gt;0,INDEX(Kalender!LU$81:LU$110,MAX(1,$F53))&gt;INDEX(Kalender!$B$81:$B$110,MAX(1,$F53)))),2,0))</f>
        <v>0</v>
      </c>
      <c r="LV53" s="5" t="n">
        <f aca="false">IF(Kalender!LV53&lt;&gt;1,0,IF(AND($B53&gt;0,INDEX(Kalender!LV$68:LV$77,MAX(1,$B53))&gt;INDEX(Kalender!$B$68:$B$77,MAX(1,$B53))),1,0)+IF(OR(AND($C53&gt;0,INDEX(Kalender!LV$81:LV$110,MAX(1,$C53))&gt;INDEX(Kalender!$B$81:$B$110,MAX(1,$C53))),AND($D53&gt;0,INDEX(Kalender!LV$81:LV$110,MAX(1,$D53))&gt;INDEX(Kalender!$B$81:$B$110,MAX(1,$D53))),AND($E53&gt;0,INDEX(Kalender!LV$81:LV$110,MAX(1,$E53))&gt;INDEX(Kalender!$B$81:$B$110,MAX(1,$E53))),AND($F53&gt;0,INDEX(Kalender!LV$81:LV$110,MAX(1,$F53))&gt;INDEX(Kalender!$B$81:$B$110,MAX(1,$F53)))),2,0))</f>
        <v>0</v>
      </c>
      <c r="LW53" s="5" t="n">
        <f aca="false">IF(Kalender!LW53&lt;&gt;1,0,IF(AND($B53&gt;0,INDEX(Kalender!LW$68:LW$77,MAX(1,$B53))&gt;INDEX(Kalender!$B$68:$B$77,MAX(1,$B53))),1,0)+IF(OR(AND($C53&gt;0,INDEX(Kalender!LW$81:LW$110,MAX(1,$C53))&gt;INDEX(Kalender!$B$81:$B$110,MAX(1,$C53))),AND($D53&gt;0,INDEX(Kalender!LW$81:LW$110,MAX(1,$D53))&gt;INDEX(Kalender!$B$81:$B$110,MAX(1,$D53))),AND($E53&gt;0,INDEX(Kalender!LW$81:LW$110,MAX(1,$E53))&gt;INDEX(Kalender!$B$81:$B$110,MAX(1,$E53))),AND($F53&gt;0,INDEX(Kalender!LW$81:LW$110,MAX(1,$F53))&gt;INDEX(Kalender!$B$81:$B$110,MAX(1,$F53)))),2,0))</f>
        <v>0</v>
      </c>
      <c r="LX53" s="5" t="n">
        <f aca="false">IF(Kalender!LX53&lt;&gt;1,0,IF(AND($B53&gt;0,INDEX(Kalender!LX$68:LX$77,MAX(1,$B53))&gt;INDEX(Kalender!$B$68:$B$77,MAX(1,$B53))),1,0)+IF(OR(AND($C53&gt;0,INDEX(Kalender!LX$81:LX$110,MAX(1,$C53))&gt;INDEX(Kalender!$B$81:$B$110,MAX(1,$C53))),AND($D53&gt;0,INDEX(Kalender!LX$81:LX$110,MAX(1,$D53))&gt;INDEX(Kalender!$B$81:$B$110,MAX(1,$D53))),AND($E53&gt;0,INDEX(Kalender!LX$81:LX$110,MAX(1,$E53))&gt;INDEX(Kalender!$B$81:$B$110,MAX(1,$E53))),AND($F53&gt;0,INDEX(Kalender!LX$81:LX$110,MAX(1,$F53))&gt;INDEX(Kalender!$B$81:$B$110,MAX(1,$F53)))),2,0))</f>
        <v>0</v>
      </c>
      <c r="LY53" s="5" t="n">
        <f aca="false">IF(Kalender!LY53&lt;&gt;1,0,IF(AND($B53&gt;0,INDEX(Kalender!LY$68:LY$77,MAX(1,$B53))&gt;INDEX(Kalender!$B$68:$B$77,MAX(1,$B53))),1,0)+IF(OR(AND($C53&gt;0,INDEX(Kalender!LY$81:LY$110,MAX(1,$C53))&gt;INDEX(Kalender!$B$81:$B$110,MAX(1,$C53))),AND($D53&gt;0,INDEX(Kalender!LY$81:LY$110,MAX(1,$D53))&gt;INDEX(Kalender!$B$81:$B$110,MAX(1,$D53))),AND($E53&gt;0,INDEX(Kalender!LY$81:LY$110,MAX(1,$E53))&gt;INDEX(Kalender!$B$81:$B$110,MAX(1,$E53))),AND($F53&gt;0,INDEX(Kalender!LY$81:LY$110,MAX(1,$F53))&gt;INDEX(Kalender!$B$81:$B$110,MAX(1,$F53)))),2,0))</f>
        <v>0</v>
      </c>
      <c r="LZ53" s="5" t="n">
        <f aca="false">IF(Kalender!LZ53&lt;&gt;1,0,IF(AND($B53&gt;0,INDEX(Kalender!LZ$68:LZ$77,MAX(1,$B53))&gt;INDEX(Kalender!$B$68:$B$77,MAX(1,$B53))),1,0)+IF(OR(AND($C53&gt;0,INDEX(Kalender!LZ$81:LZ$110,MAX(1,$C53))&gt;INDEX(Kalender!$B$81:$B$110,MAX(1,$C53))),AND($D53&gt;0,INDEX(Kalender!LZ$81:LZ$110,MAX(1,$D53))&gt;INDEX(Kalender!$B$81:$B$110,MAX(1,$D53))),AND($E53&gt;0,INDEX(Kalender!LZ$81:LZ$110,MAX(1,$E53))&gt;INDEX(Kalender!$B$81:$B$110,MAX(1,$E53))),AND($F53&gt;0,INDEX(Kalender!LZ$81:LZ$110,MAX(1,$F53))&gt;INDEX(Kalender!$B$81:$B$110,MAX(1,$F53)))),2,0))</f>
        <v>0</v>
      </c>
      <c r="MA53" s="5" t="n">
        <f aca="false">IF(Kalender!MA53&lt;&gt;1,0,IF(AND($B53&gt;0,INDEX(Kalender!MA$68:MA$77,MAX(1,$B53))&gt;INDEX(Kalender!$B$68:$B$77,MAX(1,$B53))),1,0)+IF(OR(AND($C53&gt;0,INDEX(Kalender!MA$81:MA$110,MAX(1,$C53))&gt;INDEX(Kalender!$B$81:$B$110,MAX(1,$C53))),AND($D53&gt;0,INDEX(Kalender!MA$81:MA$110,MAX(1,$D53))&gt;INDEX(Kalender!$B$81:$B$110,MAX(1,$D53))),AND($E53&gt;0,INDEX(Kalender!MA$81:MA$110,MAX(1,$E53))&gt;INDEX(Kalender!$B$81:$B$110,MAX(1,$E53))),AND($F53&gt;0,INDEX(Kalender!MA$81:MA$110,MAX(1,$F53))&gt;INDEX(Kalender!$B$81:$B$110,MAX(1,$F53)))),2,0))</f>
        <v>0</v>
      </c>
      <c r="MB53" s="5" t="n">
        <f aca="false">IF(Kalender!MB53&lt;&gt;1,0,IF(AND($B53&gt;0,INDEX(Kalender!MB$68:MB$77,MAX(1,$B53))&gt;INDEX(Kalender!$B$68:$B$77,MAX(1,$B53))),1,0)+IF(OR(AND($C53&gt;0,INDEX(Kalender!MB$81:MB$110,MAX(1,$C53))&gt;INDEX(Kalender!$B$81:$B$110,MAX(1,$C53))),AND($D53&gt;0,INDEX(Kalender!MB$81:MB$110,MAX(1,$D53))&gt;INDEX(Kalender!$B$81:$B$110,MAX(1,$D53))),AND($E53&gt;0,INDEX(Kalender!MB$81:MB$110,MAX(1,$E53))&gt;INDEX(Kalender!$B$81:$B$110,MAX(1,$E53))),AND($F53&gt;0,INDEX(Kalender!MB$81:MB$110,MAX(1,$F53))&gt;INDEX(Kalender!$B$81:$B$110,MAX(1,$F53)))),2,0))</f>
        <v>0</v>
      </c>
      <c r="MC53" s="5" t="n">
        <f aca="false">IF(Kalender!MC53&lt;&gt;1,0,IF(AND($B53&gt;0,INDEX(Kalender!MC$68:MC$77,MAX(1,$B53))&gt;INDEX(Kalender!$B$68:$B$77,MAX(1,$B53))),1,0)+IF(OR(AND($C53&gt;0,INDEX(Kalender!MC$81:MC$110,MAX(1,$C53))&gt;INDEX(Kalender!$B$81:$B$110,MAX(1,$C53))),AND($D53&gt;0,INDEX(Kalender!MC$81:MC$110,MAX(1,$D53))&gt;INDEX(Kalender!$B$81:$B$110,MAX(1,$D53))),AND($E53&gt;0,INDEX(Kalender!MC$81:MC$110,MAX(1,$E53))&gt;INDEX(Kalender!$B$81:$B$110,MAX(1,$E53))),AND($F53&gt;0,INDEX(Kalender!MC$81:MC$110,MAX(1,$F53))&gt;INDEX(Kalender!$B$81:$B$110,MAX(1,$F53)))),2,0))</f>
        <v>0</v>
      </c>
      <c r="MD53" s="5" t="n">
        <f aca="false">IF(Kalender!MD53&lt;&gt;1,0,IF(AND($B53&gt;0,INDEX(Kalender!MD$68:MD$77,MAX(1,$B53))&gt;INDEX(Kalender!$B$68:$B$77,MAX(1,$B53))),1,0)+IF(OR(AND($C53&gt;0,INDEX(Kalender!MD$81:MD$110,MAX(1,$C53))&gt;INDEX(Kalender!$B$81:$B$110,MAX(1,$C53))),AND($D53&gt;0,INDEX(Kalender!MD$81:MD$110,MAX(1,$D53))&gt;INDEX(Kalender!$B$81:$B$110,MAX(1,$D53))),AND($E53&gt;0,INDEX(Kalender!MD$81:MD$110,MAX(1,$E53))&gt;INDEX(Kalender!$B$81:$B$110,MAX(1,$E53))),AND($F53&gt;0,INDEX(Kalender!MD$81:MD$110,MAX(1,$F53))&gt;INDEX(Kalender!$B$81:$B$110,MAX(1,$F53)))),2,0))</f>
        <v>0</v>
      </c>
      <c r="ME53" s="5" t="n">
        <f aca="false">IF(Kalender!ME53&lt;&gt;1,0,IF(AND($B53&gt;0,INDEX(Kalender!ME$68:ME$77,MAX(1,$B53))&gt;INDEX(Kalender!$B$68:$B$77,MAX(1,$B53))),1,0)+IF(OR(AND($C53&gt;0,INDEX(Kalender!ME$81:ME$110,MAX(1,$C53))&gt;INDEX(Kalender!$B$81:$B$110,MAX(1,$C53))),AND($D53&gt;0,INDEX(Kalender!ME$81:ME$110,MAX(1,$D53))&gt;INDEX(Kalender!$B$81:$B$110,MAX(1,$D53))),AND($E53&gt;0,INDEX(Kalender!ME$81:ME$110,MAX(1,$E53))&gt;INDEX(Kalender!$B$81:$B$110,MAX(1,$E53))),AND($F53&gt;0,INDEX(Kalender!ME$81:ME$110,MAX(1,$F53))&gt;INDEX(Kalender!$B$81:$B$110,MAX(1,$F53)))),2,0))</f>
        <v>0</v>
      </c>
      <c r="MF53" s="5" t="n">
        <f aca="false">IF(Kalender!MF53&lt;&gt;1,0,IF(AND($B53&gt;0,INDEX(Kalender!MF$68:MF$77,MAX(1,$B53))&gt;INDEX(Kalender!$B$68:$B$77,MAX(1,$B53))),1,0)+IF(OR(AND($C53&gt;0,INDEX(Kalender!MF$81:MF$110,MAX(1,$C53))&gt;INDEX(Kalender!$B$81:$B$110,MAX(1,$C53))),AND($D53&gt;0,INDEX(Kalender!MF$81:MF$110,MAX(1,$D53))&gt;INDEX(Kalender!$B$81:$B$110,MAX(1,$D53))),AND($E53&gt;0,INDEX(Kalender!MF$81:MF$110,MAX(1,$E53))&gt;INDEX(Kalender!$B$81:$B$110,MAX(1,$E53))),AND($F53&gt;0,INDEX(Kalender!MF$81:MF$110,MAX(1,$F53))&gt;INDEX(Kalender!$B$81:$B$110,MAX(1,$F53)))),2,0))</f>
        <v>0</v>
      </c>
      <c r="MG53" s="5" t="n">
        <f aca="false">IF(Kalender!MG53&lt;&gt;1,0,IF(AND($B53&gt;0,INDEX(Kalender!MG$68:MG$77,MAX(1,$B53))&gt;INDEX(Kalender!$B$68:$B$77,MAX(1,$B53))),1,0)+IF(OR(AND($C53&gt;0,INDEX(Kalender!MG$81:MG$110,MAX(1,$C53))&gt;INDEX(Kalender!$B$81:$B$110,MAX(1,$C53))),AND($D53&gt;0,INDEX(Kalender!MG$81:MG$110,MAX(1,$D53))&gt;INDEX(Kalender!$B$81:$B$110,MAX(1,$D53))),AND($E53&gt;0,INDEX(Kalender!MG$81:MG$110,MAX(1,$E53))&gt;INDEX(Kalender!$B$81:$B$110,MAX(1,$E53))),AND($F53&gt;0,INDEX(Kalender!MG$81:MG$110,MAX(1,$F53))&gt;INDEX(Kalender!$B$81:$B$110,MAX(1,$F53)))),2,0))</f>
        <v>0</v>
      </c>
      <c r="MH53" s="5" t="n">
        <f aca="false">IF(Kalender!MH53&lt;&gt;1,0,IF(AND($B53&gt;0,INDEX(Kalender!MH$68:MH$77,MAX(1,$B53))&gt;INDEX(Kalender!$B$68:$B$77,MAX(1,$B53))),1,0)+IF(OR(AND($C53&gt;0,INDEX(Kalender!MH$81:MH$110,MAX(1,$C53))&gt;INDEX(Kalender!$B$81:$B$110,MAX(1,$C53))),AND($D53&gt;0,INDEX(Kalender!MH$81:MH$110,MAX(1,$D53))&gt;INDEX(Kalender!$B$81:$B$110,MAX(1,$D53))),AND($E53&gt;0,INDEX(Kalender!MH$81:MH$110,MAX(1,$E53))&gt;INDEX(Kalender!$B$81:$B$110,MAX(1,$E53))),AND($F53&gt;0,INDEX(Kalender!MH$81:MH$110,MAX(1,$F53))&gt;INDEX(Kalender!$B$81:$B$110,MAX(1,$F53)))),2,0))</f>
        <v>0</v>
      </c>
      <c r="MI53" s="5" t="n">
        <f aca="false">IF(Kalender!MI53&lt;&gt;1,0,IF(AND($B53&gt;0,INDEX(Kalender!MI$68:MI$77,MAX(1,$B53))&gt;INDEX(Kalender!$B$68:$B$77,MAX(1,$B53))),1,0)+IF(OR(AND($C53&gt;0,INDEX(Kalender!MI$81:MI$110,MAX(1,$C53))&gt;INDEX(Kalender!$B$81:$B$110,MAX(1,$C53))),AND($D53&gt;0,INDEX(Kalender!MI$81:MI$110,MAX(1,$D53))&gt;INDEX(Kalender!$B$81:$B$110,MAX(1,$D53))),AND($E53&gt;0,INDEX(Kalender!MI$81:MI$110,MAX(1,$E53))&gt;INDEX(Kalender!$B$81:$B$110,MAX(1,$E53))),AND($F53&gt;0,INDEX(Kalender!MI$81:MI$110,MAX(1,$F53))&gt;INDEX(Kalender!$B$81:$B$110,MAX(1,$F53)))),2,0))</f>
        <v>0</v>
      </c>
      <c r="MJ53" s="5" t="n">
        <f aca="false">IF(Kalender!MJ53&lt;&gt;1,0,IF(AND($B53&gt;0,INDEX(Kalender!MJ$68:MJ$77,MAX(1,$B53))&gt;INDEX(Kalender!$B$68:$B$77,MAX(1,$B53))),1,0)+IF(OR(AND($C53&gt;0,INDEX(Kalender!MJ$81:MJ$110,MAX(1,$C53))&gt;INDEX(Kalender!$B$81:$B$110,MAX(1,$C53))),AND($D53&gt;0,INDEX(Kalender!MJ$81:MJ$110,MAX(1,$D53))&gt;INDEX(Kalender!$B$81:$B$110,MAX(1,$D53))),AND($E53&gt;0,INDEX(Kalender!MJ$81:MJ$110,MAX(1,$E53))&gt;INDEX(Kalender!$B$81:$B$110,MAX(1,$E53))),AND($F53&gt;0,INDEX(Kalender!MJ$81:MJ$110,MAX(1,$F53))&gt;INDEX(Kalender!$B$81:$B$110,MAX(1,$F53)))),2,0))</f>
        <v>0</v>
      </c>
      <c r="MK53" s="5" t="n">
        <f aca="false">IF(Kalender!MK53&lt;&gt;1,0,IF(AND($B53&gt;0,INDEX(Kalender!MK$68:MK$77,MAX(1,$B53))&gt;INDEX(Kalender!$B$68:$B$77,MAX(1,$B53))),1,0)+IF(OR(AND($C53&gt;0,INDEX(Kalender!MK$81:MK$110,MAX(1,$C53))&gt;INDEX(Kalender!$B$81:$B$110,MAX(1,$C53))),AND($D53&gt;0,INDEX(Kalender!MK$81:MK$110,MAX(1,$D53))&gt;INDEX(Kalender!$B$81:$B$110,MAX(1,$D53))),AND($E53&gt;0,INDEX(Kalender!MK$81:MK$110,MAX(1,$E53))&gt;INDEX(Kalender!$B$81:$B$110,MAX(1,$E53))),AND($F53&gt;0,INDEX(Kalender!MK$81:MK$110,MAX(1,$F53))&gt;INDEX(Kalender!$B$81:$B$110,MAX(1,$F53)))),2,0))</f>
        <v>0</v>
      </c>
      <c r="ML53" s="5" t="n">
        <f aca="false">IF(Kalender!ML53&lt;&gt;1,0,IF(AND($B53&gt;0,INDEX(Kalender!ML$68:ML$77,MAX(1,$B53))&gt;INDEX(Kalender!$B$68:$B$77,MAX(1,$B53))),1,0)+IF(OR(AND($C53&gt;0,INDEX(Kalender!ML$81:ML$110,MAX(1,$C53))&gt;INDEX(Kalender!$B$81:$B$110,MAX(1,$C53))),AND($D53&gt;0,INDEX(Kalender!ML$81:ML$110,MAX(1,$D53))&gt;INDEX(Kalender!$B$81:$B$110,MAX(1,$D53))),AND($E53&gt;0,INDEX(Kalender!ML$81:ML$110,MAX(1,$E53))&gt;INDEX(Kalender!$B$81:$B$110,MAX(1,$E53))),AND($F53&gt;0,INDEX(Kalender!ML$81:ML$110,MAX(1,$F53))&gt;INDEX(Kalender!$B$81:$B$110,MAX(1,$F53)))),2,0))</f>
        <v>0</v>
      </c>
      <c r="MM53" s="5" t="n">
        <f aca="false">IF(Kalender!MM53&lt;&gt;1,0,IF(AND($B53&gt;0,INDEX(Kalender!MM$68:MM$77,MAX(1,$B53))&gt;INDEX(Kalender!$B$68:$B$77,MAX(1,$B53))),1,0)+IF(OR(AND($C53&gt;0,INDEX(Kalender!MM$81:MM$110,MAX(1,$C53))&gt;INDEX(Kalender!$B$81:$B$110,MAX(1,$C53))),AND($D53&gt;0,INDEX(Kalender!MM$81:MM$110,MAX(1,$D53))&gt;INDEX(Kalender!$B$81:$B$110,MAX(1,$D53))),AND($E53&gt;0,INDEX(Kalender!MM$81:MM$110,MAX(1,$E53))&gt;INDEX(Kalender!$B$81:$B$110,MAX(1,$E53))),AND($F53&gt;0,INDEX(Kalender!MM$81:MM$110,MAX(1,$F53))&gt;INDEX(Kalender!$B$81:$B$110,MAX(1,$F53)))),2,0))</f>
        <v>0</v>
      </c>
      <c r="MN53" s="5" t="n">
        <f aca="false">IF(Kalender!MN53&lt;&gt;1,0,IF(AND($B53&gt;0,INDEX(Kalender!MN$68:MN$77,MAX(1,$B53))&gt;INDEX(Kalender!$B$68:$B$77,MAX(1,$B53))),1,0)+IF(OR(AND($C53&gt;0,INDEX(Kalender!MN$81:MN$110,MAX(1,$C53))&gt;INDEX(Kalender!$B$81:$B$110,MAX(1,$C53))),AND($D53&gt;0,INDEX(Kalender!MN$81:MN$110,MAX(1,$D53))&gt;INDEX(Kalender!$B$81:$B$110,MAX(1,$D53))),AND($E53&gt;0,INDEX(Kalender!MN$81:MN$110,MAX(1,$E53))&gt;INDEX(Kalender!$B$81:$B$110,MAX(1,$E53))),AND($F53&gt;0,INDEX(Kalender!MN$81:MN$110,MAX(1,$F53))&gt;INDEX(Kalender!$B$81:$B$110,MAX(1,$F53)))),2,0))</f>
        <v>0</v>
      </c>
      <c r="MO53" s="5" t="n">
        <f aca="false">IF(Kalender!MO53&lt;&gt;1,0,IF(AND($B53&gt;0,INDEX(Kalender!MO$68:MO$77,MAX(1,$B53))&gt;INDEX(Kalender!$B$68:$B$77,MAX(1,$B53))),1,0)+IF(OR(AND($C53&gt;0,INDEX(Kalender!MO$81:MO$110,MAX(1,$C53))&gt;INDEX(Kalender!$B$81:$B$110,MAX(1,$C53))),AND($D53&gt;0,INDEX(Kalender!MO$81:MO$110,MAX(1,$D53))&gt;INDEX(Kalender!$B$81:$B$110,MAX(1,$D53))),AND($E53&gt;0,INDEX(Kalender!MO$81:MO$110,MAX(1,$E53))&gt;INDEX(Kalender!$B$81:$B$110,MAX(1,$E53))),AND($F53&gt;0,INDEX(Kalender!MO$81:MO$110,MAX(1,$F53))&gt;INDEX(Kalender!$B$81:$B$110,MAX(1,$F53)))),2,0))</f>
        <v>0</v>
      </c>
      <c r="MP53" s="5" t="n">
        <f aca="false">IF(Kalender!MP53&lt;&gt;1,0,IF(AND($B53&gt;0,INDEX(Kalender!MP$68:MP$77,MAX(1,$B53))&gt;INDEX(Kalender!$B$68:$B$77,MAX(1,$B53))),1,0)+IF(OR(AND($C53&gt;0,INDEX(Kalender!MP$81:MP$110,MAX(1,$C53))&gt;INDEX(Kalender!$B$81:$B$110,MAX(1,$C53))),AND($D53&gt;0,INDEX(Kalender!MP$81:MP$110,MAX(1,$D53))&gt;INDEX(Kalender!$B$81:$B$110,MAX(1,$D53))),AND($E53&gt;0,INDEX(Kalender!MP$81:MP$110,MAX(1,$E53))&gt;INDEX(Kalender!$B$81:$B$110,MAX(1,$E53))),AND($F53&gt;0,INDEX(Kalender!MP$81:MP$110,MAX(1,$F53))&gt;INDEX(Kalender!$B$81:$B$110,MAX(1,$F53)))),2,0))</f>
        <v>0</v>
      </c>
      <c r="MQ53" s="5" t="n">
        <f aca="false">IF(Kalender!MQ53&lt;&gt;1,0,IF(AND($B53&gt;0,INDEX(Kalender!MQ$68:MQ$77,MAX(1,$B53))&gt;INDEX(Kalender!$B$68:$B$77,MAX(1,$B53))),1,0)+IF(OR(AND($C53&gt;0,INDEX(Kalender!MQ$81:MQ$110,MAX(1,$C53))&gt;INDEX(Kalender!$B$81:$B$110,MAX(1,$C53))),AND($D53&gt;0,INDEX(Kalender!MQ$81:MQ$110,MAX(1,$D53))&gt;INDEX(Kalender!$B$81:$B$110,MAX(1,$D53))),AND($E53&gt;0,INDEX(Kalender!MQ$81:MQ$110,MAX(1,$E53))&gt;INDEX(Kalender!$B$81:$B$110,MAX(1,$E53))),AND($F53&gt;0,INDEX(Kalender!MQ$81:MQ$110,MAX(1,$F53))&gt;INDEX(Kalender!$B$81:$B$110,MAX(1,$F53)))),2,0))</f>
        <v>0</v>
      </c>
      <c r="MR53" s="5" t="n">
        <f aca="false">IF(Kalender!MR53&lt;&gt;1,0,IF(AND($B53&gt;0,INDEX(Kalender!MR$68:MR$77,MAX(1,$B53))&gt;INDEX(Kalender!$B$68:$B$77,MAX(1,$B53))),1,0)+IF(OR(AND($C53&gt;0,INDEX(Kalender!MR$81:MR$110,MAX(1,$C53))&gt;INDEX(Kalender!$B$81:$B$110,MAX(1,$C53))),AND($D53&gt;0,INDEX(Kalender!MR$81:MR$110,MAX(1,$D53))&gt;INDEX(Kalender!$B$81:$B$110,MAX(1,$D53))),AND($E53&gt;0,INDEX(Kalender!MR$81:MR$110,MAX(1,$E53))&gt;INDEX(Kalender!$B$81:$B$110,MAX(1,$E53))),AND($F53&gt;0,INDEX(Kalender!MR$81:MR$110,MAX(1,$F53))&gt;INDEX(Kalender!$B$81:$B$110,MAX(1,$F53)))),2,0))</f>
        <v>0</v>
      </c>
      <c r="MS53" s="5" t="n">
        <f aca="false">IF(Kalender!MS53&lt;&gt;1,0,IF(AND($B53&gt;0,INDEX(Kalender!MS$68:MS$77,MAX(1,$B53))&gt;INDEX(Kalender!$B$68:$B$77,MAX(1,$B53))),1,0)+IF(OR(AND($C53&gt;0,INDEX(Kalender!MS$81:MS$110,MAX(1,$C53))&gt;INDEX(Kalender!$B$81:$B$110,MAX(1,$C53))),AND($D53&gt;0,INDEX(Kalender!MS$81:MS$110,MAX(1,$D53))&gt;INDEX(Kalender!$B$81:$B$110,MAX(1,$D53))),AND($E53&gt;0,INDEX(Kalender!MS$81:MS$110,MAX(1,$E53))&gt;INDEX(Kalender!$B$81:$B$110,MAX(1,$E53))),AND($F53&gt;0,INDEX(Kalender!MS$81:MS$110,MAX(1,$F53))&gt;INDEX(Kalender!$B$81:$B$110,MAX(1,$F53)))),2,0))</f>
        <v>0</v>
      </c>
      <c r="MT53" s="5" t="n">
        <f aca="false">IF(Kalender!MT53&lt;&gt;1,0,IF(AND($B53&gt;0,INDEX(Kalender!MT$68:MT$77,MAX(1,$B53))&gt;INDEX(Kalender!$B$68:$B$77,MAX(1,$B53))),1,0)+IF(OR(AND($C53&gt;0,INDEX(Kalender!MT$81:MT$110,MAX(1,$C53))&gt;INDEX(Kalender!$B$81:$B$110,MAX(1,$C53))),AND($D53&gt;0,INDEX(Kalender!MT$81:MT$110,MAX(1,$D53))&gt;INDEX(Kalender!$B$81:$B$110,MAX(1,$D53))),AND($E53&gt;0,INDEX(Kalender!MT$81:MT$110,MAX(1,$E53))&gt;INDEX(Kalender!$B$81:$B$110,MAX(1,$E53))),AND($F53&gt;0,INDEX(Kalender!MT$81:MT$110,MAX(1,$F53))&gt;INDEX(Kalender!$B$81:$B$110,MAX(1,$F53)))),2,0))</f>
        <v>0</v>
      </c>
      <c r="MU53" s="5" t="n">
        <f aca="false">IF(Kalender!MU53&lt;&gt;1,0,IF(AND($B53&gt;0,INDEX(Kalender!MU$68:MU$77,MAX(1,$B53))&gt;INDEX(Kalender!$B$68:$B$77,MAX(1,$B53))),1,0)+IF(OR(AND($C53&gt;0,INDEX(Kalender!MU$81:MU$110,MAX(1,$C53))&gt;INDEX(Kalender!$B$81:$B$110,MAX(1,$C53))),AND($D53&gt;0,INDEX(Kalender!MU$81:MU$110,MAX(1,$D53))&gt;INDEX(Kalender!$B$81:$B$110,MAX(1,$D53))),AND($E53&gt;0,INDEX(Kalender!MU$81:MU$110,MAX(1,$E53))&gt;INDEX(Kalender!$B$81:$B$110,MAX(1,$E53))),AND($F53&gt;0,INDEX(Kalender!MU$81:MU$110,MAX(1,$F53))&gt;INDEX(Kalender!$B$81:$B$110,MAX(1,$F53)))),2,0))</f>
        <v>0</v>
      </c>
      <c r="MV53" s="5" t="n">
        <f aca="false">IF(Kalender!MV53&lt;&gt;1,0,IF(AND($B53&gt;0,INDEX(Kalender!MV$68:MV$77,MAX(1,$B53))&gt;INDEX(Kalender!$B$68:$B$77,MAX(1,$B53))),1,0)+IF(OR(AND($C53&gt;0,INDEX(Kalender!MV$81:MV$110,MAX(1,$C53))&gt;INDEX(Kalender!$B$81:$B$110,MAX(1,$C53))),AND($D53&gt;0,INDEX(Kalender!MV$81:MV$110,MAX(1,$D53))&gt;INDEX(Kalender!$B$81:$B$110,MAX(1,$D53))),AND($E53&gt;0,INDEX(Kalender!MV$81:MV$110,MAX(1,$E53))&gt;INDEX(Kalender!$B$81:$B$110,MAX(1,$E53))),AND($F53&gt;0,INDEX(Kalender!MV$81:MV$110,MAX(1,$F53))&gt;INDEX(Kalender!$B$81:$B$110,MAX(1,$F53)))),2,0))</f>
        <v>0</v>
      </c>
      <c r="MW53" s="5" t="n">
        <f aca="false">IF(Kalender!MW53&lt;&gt;1,0,IF(AND($B53&gt;0,INDEX(Kalender!MW$68:MW$77,MAX(1,$B53))&gt;INDEX(Kalender!$B$68:$B$77,MAX(1,$B53))),1,0)+IF(OR(AND($C53&gt;0,INDEX(Kalender!MW$81:MW$110,MAX(1,$C53))&gt;INDEX(Kalender!$B$81:$B$110,MAX(1,$C53))),AND($D53&gt;0,INDEX(Kalender!MW$81:MW$110,MAX(1,$D53))&gt;INDEX(Kalender!$B$81:$B$110,MAX(1,$D53))),AND($E53&gt;0,INDEX(Kalender!MW$81:MW$110,MAX(1,$E53))&gt;INDEX(Kalender!$B$81:$B$110,MAX(1,$E53))),AND($F53&gt;0,INDEX(Kalender!MW$81:MW$110,MAX(1,$F53))&gt;INDEX(Kalender!$B$81:$B$110,MAX(1,$F53)))),2,0))</f>
        <v>0</v>
      </c>
      <c r="MX53" s="5" t="n">
        <f aca="false">IF(Kalender!MX53&lt;&gt;1,0,IF(AND($B53&gt;0,INDEX(Kalender!MX$68:MX$77,MAX(1,$B53))&gt;INDEX(Kalender!$B$68:$B$77,MAX(1,$B53))),1,0)+IF(OR(AND($C53&gt;0,INDEX(Kalender!MX$81:MX$110,MAX(1,$C53))&gt;INDEX(Kalender!$B$81:$B$110,MAX(1,$C53))),AND($D53&gt;0,INDEX(Kalender!MX$81:MX$110,MAX(1,$D53))&gt;INDEX(Kalender!$B$81:$B$110,MAX(1,$D53))),AND($E53&gt;0,INDEX(Kalender!MX$81:MX$110,MAX(1,$E53))&gt;INDEX(Kalender!$B$81:$B$110,MAX(1,$E53))),AND($F53&gt;0,INDEX(Kalender!MX$81:MX$110,MAX(1,$F53))&gt;INDEX(Kalender!$B$81:$B$110,MAX(1,$F53)))),2,0))</f>
        <v>0</v>
      </c>
      <c r="MY53" s="5" t="n">
        <f aca="false">IF(Kalender!MY53&lt;&gt;1,0,IF(AND($B53&gt;0,INDEX(Kalender!MY$68:MY$77,MAX(1,$B53))&gt;INDEX(Kalender!$B$68:$B$77,MAX(1,$B53))),1,0)+IF(OR(AND($C53&gt;0,INDEX(Kalender!MY$81:MY$110,MAX(1,$C53))&gt;INDEX(Kalender!$B$81:$B$110,MAX(1,$C53))),AND($D53&gt;0,INDEX(Kalender!MY$81:MY$110,MAX(1,$D53))&gt;INDEX(Kalender!$B$81:$B$110,MAX(1,$D53))),AND($E53&gt;0,INDEX(Kalender!MY$81:MY$110,MAX(1,$E53))&gt;INDEX(Kalender!$B$81:$B$110,MAX(1,$E53))),AND($F53&gt;0,INDEX(Kalender!MY$81:MY$110,MAX(1,$F53))&gt;INDEX(Kalender!$B$81:$B$110,MAX(1,$F53)))),2,0))</f>
        <v>0</v>
      </c>
      <c r="MZ53" s="5" t="n">
        <f aca="false">IF(Kalender!MZ53&lt;&gt;1,0,IF(AND($B53&gt;0,INDEX(Kalender!MZ$68:MZ$77,MAX(1,$B53))&gt;INDEX(Kalender!$B$68:$B$77,MAX(1,$B53))),1,0)+IF(OR(AND($C53&gt;0,INDEX(Kalender!MZ$81:MZ$110,MAX(1,$C53))&gt;INDEX(Kalender!$B$81:$B$110,MAX(1,$C53))),AND($D53&gt;0,INDEX(Kalender!MZ$81:MZ$110,MAX(1,$D53))&gt;INDEX(Kalender!$B$81:$B$110,MAX(1,$D53))),AND($E53&gt;0,INDEX(Kalender!MZ$81:MZ$110,MAX(1,$E53))&gt;INDEX(Kalender!$B$81:$B$110,MAX(1,$E53))),AND($F53&gt;0,INDEX(Kalender!MZ$81:MZ$110,MAX(1,$F53))&gt;INDEX(Kalender!$B$81:$B$110,MAX(1,$F53)))),2,0))</f>
        <v>0</v>
      </c>
      <c r="NA53" s="5" t="n">
        <f aca="false">IF(Kalender!NA53&lt;&gt;1,0,IF(AND($B53&gt;0,INDEX(Kalender!NA$68:NA$77,MAX(1,$B53))&gt;INDEX(Kalender!$B$68:$B$77,MAX(1,$B53))),1,0)+IF(OR(AND($C53&gt;0,INDEX(Kalender!NA$81:NA$110,MAX(1,$C53))&gt;INDEX(Kalender!$B$81:$B$110,MAX(1,$C53))),AND($D53&gt;0,INDEX(Kalender!NA$81:NA$110,MAX(1,$D53))&gt;INDEX(Kalender!$B$81:$B$110,MAX(1,$D53))),AND($E53&gt;0,INDEX(Kalender!NA$81:NA$110,MAX(1,$E53))&gt;INDEX(Kalender!$B$81:$B$110,MAX(1,$E53))),AND($F53&gt;0,INDEX(Kalender!NA$81:NA$110,MAX(1,$F53))&gt;INDEX(Kalender!$B$81:$B$110,MAX(1,$F53)))),2,0))</f>
        <v>0</v>
      </c>
      <c r="NB53" s="5" t="n">
        <f aca="false">IF(Kalender!NB53&lt;&gt;1,0,IF(AND($B53&gt;0,INDEX(Kalender!NB$68:NB$77,MAX(1,$B53))&gt;INDEX(Kalender!$B$68:$B$77,MAX(1,$B53))),1,0)+IF(OR(AND($C53&gt;0,INDEX(Kalender!NB$81:NB$110,MAX(1,$C53))&gt;INDEX(Kalender!$B$81:$B$110,MAX(1,$C53))),AND($D53&gt;0,INDEX(Kalender!NB$81:NB$110,MAX(1,$D53))&gt;INDEX(Kalender!$B$81:$B$110,MAX(1,$D53))),AND($E53&gt;0,INDEX(Kalender!NB$81:NB$110,MAX(1,$E53))&gt;INDEX(Kalender!$B$81:$B$110,MAX(1,$E53))),AND($F53&gt;0,INDEX(Kalender!NB$81:NB$110,MAX(1,$F53))&gt;INDEX(Kalender!$B$81:$B$110,MAX(1,$F53)))),2,0))</f>
        <v>0</v>
      </c>
      <c r="NC53" s="5" t="n">
        <f aca="false">IF(Kalender!NC53&lt;&gt;1,0,IF(AND($B53&gt;0,INDEX(Kalender!NC$68:NC$77,MAX(1,$B53))&gt;INDEX(Kalender!$B$68:$B$77,MAX(1,$B53))),1,0)+IF(OR(AND($C53&gt;0,INDEX(Kalender!NC$81:NC$110,MAX(1,$C53))&gt;INDEX(Kalender!$B$81:$B$110,MAX(1,$C53))),AND($D53&gt;0,INDEX(Kalender!NC$81:NC$110,MAX(1,$D53))&gt;INDEX(Kalender!$B$81:$B$110,MAX(1,$D53))),AND($E53&gt;0,INDEX(Kalender!NC$81:NC$110,MAX(1,$E53))&gt;INDEX(Kalender!$B$81:$B$110,MAX(1,$E53))),AND($F53&gt;0,INDEX(Kalender!NC$81:NC$110,MAX(1,$F53))&gt;INDEX(Kalender!$B$81:$B$110,MAX(1,$F53)))),2,0))</f>
        <v>0</v>
      </c>
      <c r="ND53" s="5" t="n">
        <f aca="false">IF(Kalender!ND53&lt;&gt;1,0,IF(AND($B53&gt;0,INDEX(Kalender!ND$68:ND$77,MAX(1,$B53))&gt;INDEX(Kalender!$B$68:$B$77,MAX(1,$B53))),1,0)+IF(OR(AND($C53&gt;0,INDEX(Kalender!ND$81:ND$110,MAX(1,$C53))&gt;INDEX(Kalender!$B$81:$B$110,MAX(1,$C53))),AND($D53&gt;0,INDEX(Kalender!ND$81:ND$110,MAX(1,$D53))&gt;INDEX(Kalender!$B$81:$B$110,MAX(1,$D53))),AND($E53&gt;0,INDEX(Kalender!ND$81:ND$110,MAX(1,$E53))&gt;INDEX(Kalender!$B$81:$B$110,MAX(1,$E53))),AND($F53&gt;0,INDEX(Kalender!ND$81:ND$110,MAX(1,$F53))&gt;INDEX(Kalender!$B$81:$B$110,MAX(1,$F53)))),2,0))</f>
        <v>0</v>
      </c>
      <c r="NE53" s="5" t="n">
        <f aca="false">IF(Kalender!NE53&lt;&gt;1,0,IF(AND($B53&gt;0,INDEX(Kalender!NE$68:NE$77,MAX(1,$B53))&gt;INDEX(Kalender!$B$68:$B$77,MAX(1,$B53))),1,0)+IF(OR(AND($C53&gt;0,INDEX(Kalender!NE$81:NE$110,MAX(1,$C53))&gt;INDEX(Kalender!$B$81:$B$110,MAX(1,$C53))),AND($D53&gt;0,INDEX(Kalender!NE$81:NE$110,MAX(1,$D53))&gt;INDEX(Kalender!$B$81:$B$110,MAX(1,$D53))),AND($E53&gt;0,INDEX(Kalender!NE$81:NE$110,MAX(1,$E53))&gt;INDEX(Kalender!$B$81:$B$110,MAX(1,$E53))),AND($F53&gt;0,INDEX(Kalender!NE$81:NE$110,MAX(1,$F53))&gt;INDEX(Kalender!$B$81:$B$110,MAX(1,$F53)))),2,0))</f>
        <v>0</v>
      </c>
      <c r="NF53" s="5" t="n">
        <f aca="false">IF(Kalender!NF53&lt;&gt;1,0,IF(AND($B53&gt;0,INDEX(Kalender!NF$68:NF$77,MAX(1,$B53))&gt;INDEX(Kalender!$B$68:$B$77,MAX(1,$B53))),1,0)+IF(OR(AND($C53&gt;0,INDEX(Kalender!NF$81:NF$110,MAX(1,$C53))&gt;INDEX(Kalender!$B$81:$B$110,MAX(1,$C53))),AND($D53&gt;0,INDEX(Kalender!NF$81:NF$110,MAX(1,$D53))&gt;INDEX(Kalender!$B$81:$B$110,MAX(1,$D53))),AND($E53&gt;0,INDEX(Kalender!NF$81:NF$110,MAX(1,$E53))&gt;INDEX(Kalender!$B$81:$B$110,MAX(1,$E53))),AND($F53&gt;0,INDEX(Kalender!NF$81:NF$110,MAX(1,$F53))&gt;INDEX(Kalender!$B$81:$B$110,MAX(1,$F53)))),2,0))</f>
        <v>0</v>
      </c>
      <c r="NG53" s="5" t="n">
        <f aca="false">IF(Kalender!NG53&lt;&gt;1,0,IF(AND($B53&gt;0,INDEX(Kalender!NG$68:NG$77,MAX(1,$B53))&gt;INDEX(Kalender!$B$68:$B$77,MAX(1,$B53))),1,0)+IF(OR(AND($C53&gt;0,INDEX(Kalender!NG$81:NG$110,MAX(1,$C53))&gt;INDEX(Kalender!$B$81:$B$110,MAX(1,$C53))),AND($D53&gt;0,INDEX(Kalender!NG$81:NG$110,MAX(1,$D53))&gt;INDEX(Kalender!$B$81:$B$110,MAX(1,$D53))),AND($E53&gt;0,INDEX(Kalender!NG$81:NG$110,MAX(1,$E53))&gt;INDEX(Kalender!$B$81:$B$110,MAX(1,$E53))),AND($F53&gt;0,INDEX(Kalender!NG$81:NG$110,MAX(1,$F53))&gt;INDEX(Kalender!$B$81:$B$110,MAX(1,$F53)))),2,0))</f>
        <v>0</v>
      </c>
      <c r="NH53" s="5" t="n">
        <f aca="false">IF(Kalender!NH53&lt;&gt;1,0,IF(AND($B53&gt;0,INDEX(Kalender!NH$68:NH$77,MAX(1,$B53))&gt;INDEX(Kalender!$B$68:$B$77,MAX(1,$B53))),1,0)+IF(OR(AND($C53&gt;0,INDEX(Kalender!NH$81:NH$110,MAX(1,$C53))&gt;INDEX(Kalender!$B$81:$B$110,MAX(1,$C53))),AND($D53&gt;0,INDEX(Kalender!NH$81:NH$110,MAX(1,$D53))&gt;INDEX(Kalender!$B$81:$B$110,MAX(1,$D53))),AND($E53&gt;0,INDEX(Kalender!NH$81:NH$110,MAX(1,$E53))&gt;INDEX(Kalender!$B$81:$B$110,MAX(1,$E53))),AND($F53&gt;0,INDEX(Kalender!NH$81:NH$110,MAX(1,$F53))&gt;INDEX(Kalender!$B$81:$B$110,MAX(1,$F53)))),2,0))</f>
        <v>0</v>
      </c>
    </row>
    <row r="54" customFormat="false" ht="15" hidden="false" customHeight="false" outlineLevel="0" collapsed="false">
      <c r="A54" s="5" t="str">
        <f aca="false">Kalender!A54</f>
        <v/>
      </c>
      <c r="B54" s="5" t="n">
        <f aca="false">IFERROR(MATCH(Kalender!$B54,Kalender!$A$68:$A$77,0),0)</f>
        <v>5</v>
      </c>
      <c r="C54" s="5" t="n">
        <f aca="false">IF(Kalender!C54="",0,IFERROR(MATCH(Kalender!C54,Kalender!$A$81:$A$110,0),0))</f>
        <v>0</v>
      </c>
      <c r="D54" s="5" t="n">
        <f aca="false">IF(Kalender!D54="",0,IFERROR(MATCH(Kalender!D54,Kalender!$A$81:$A$110,0),0))</f>
        <v>0</v>
      </c>
      <c r="E54" s="5" t="n">
        <f aca="false">IF(Kalender!E54="",0,IFERROR(MATCH(Kalender!E54,Kalender!$A$81:$A$110,0),0))</f>
        <v>0</v>
      </c>
      <c r="F54" s="5" t="n">
        <f aca="false">IF(Kalender!F54="",0,IFERROR(MATCH(Kalender!F54,Kalender!$A$81:$A$110,0),0))</f>
        <v>0</v>
      </c>
      <c r="G54" s="5" t="n">
        <f aca="false">IF(Kalender!G54&lt;&gt;1,0,IF(AND($B54&gt;0,INDEX(Kalender!G$68:G$77,MAX(1,$B54))&gt;INDEX(Kalender!$B$68:$B$77,MAX(1,$B54))),1,0)+IF(OR(AND($C54&gt;0,INDEX(Kalender!G$81:G$110,MAX(1,$C54))&gt;INDEX(Kalender!$B$81:$B$110,MAX(1,$C54))),AND($D54&gt;0,INDEX(Kalender!G$81:G$110,MAX(1,$D54))&gt;INDEX(Kalender!$B$81:$B$110,MAX(1,$D54))),AND($E54&gt;0,INDEX(Kalender!G$81:G$110,MAX(1,$E54))&gt;INDEX(Kalender!$B$81:$B$110,MAX(1,$E54))),AND($F54&gt;0,INDEX(Kalender!G$81:G$110,MAX(1,$F54))&gt;INDEX(Kalender!$B$81:$B$110,MAX(1,$F54)))),2,0))</f>
        <v>0</v>
      </c>
      <c r="H54" s="5" t="n">
        <f aca="false">IF(Kalender!H54&lt;&gt;1,0,IF(AND($B54&gt;0,INDEX(Kalender!H$68:H$77,MAX(1,$B54))&gt;INDEX(Kalender!$B$68:$B$77,MAX(1,$B54))),1,0)+IF(OR(AND($C54&gt;0,INDEX(Kalender!H$81:H$110,MAX(1,$C54))&gt;INDEX(Kalender!$B$81:$B$110,MAX(1,$C54))),AND($D54&gt;0,INDEX(Kalender!H$81:H$110,MAX(1,$D54))&gt;INDEX(Kalender!$B$81:$B$110,MAX(1,$D54))),AND($E54&gt;0,INDEX(Kalender!H$81:H$110,MAX(1,$E54))&gt;INDEX(Kalender!$B$81:$B$110,MAX(1,$E54))),AND($F54&gt;0,INDEX(Kalender!H$81:H$110,MAX(1,$F54))&gt;INDEX(Kalender!$B$81:$B$110,MAX(1,$F54)))),2,0))</f>
        <v>0</v>
      </c>
      <c r="I54" s="5" t="n">
        <f aca="false">IF(Kalender!I54&lt;&gt;1,0,IF(AND($B54&gt;0,INDEX(Kalender!I$68:I$77,MAX(1,$B54))&gt;INDEX(Kalender!$B$68:$B$77,MAX(1,$B54))),1,0)+IF(OR(AND($C54&gt;0,INDEX(Kalender!I$81:I$110,MAX(1,$C54))&gt;INDEX(Kalender!$B$81:$B$110,MAX(1,$C54))),AND($D54&gt;0,INDEX(Kalender!I$81:I$110,MAX(1,$D54))&gt;INDEX(Kalender!$B$81:$B$110,MAX(1,$D54))),AND($E54&gt;0,INDEX(Kalender!I$81:I$110,MAX(1,$E54))&gt;INDEX(Kalender!$B$81:$B$110,MAX(1,$E54))),AND($F54&gt;0,INDEX(Kalender!I$81:I$110,MAX(1,$F54))&gt;INDEX(Kalender!$B$81:$B$110,MAX(1,$F54)))),2,0))</f>
        <v>0</v>
      </c>
      <c r="J54" s="5" t="n">
        <f aca="false">IF(Kalender!J54&lt;&gt;1,0,IF(AND($B54&gt;0,INDEX(Kalender!J$68:J$77,MAX(1,$B54))&gt;INDEX(Kalender!$B$68:$B$77,MAX(1,$B54))),1,0)+IF(OR(AND($C54&gt;0,INDEX(Kalender!J$81:J$110,MAX(1,$C54))&gt;INDEX(Kalender!$B$81:$B$110,MAX(1,$C54))),AND($D54&gt;0,INDEX(Kalender!J$81:J$110,MAX(1,$D54))&gt;INDEX(Kalender!$B$81:$B$110,MAX(1,$D54))),AND($E54&gt;0,INDEX(Kalender!J$81:J$110,MAX(1,$E54))&gt;INDEX(Kalender!$B$81:$B$110,MAX(1,$E54))),AND($F54&gt;0,INDEX(Kalender!J$81:J$110,MAX(1,$F54))&gt;INDEX(Kalender!$B$81:$B$110,MAX(1,$F54)))),2,0))</f>
        <v>0</v>
      </c>
      <c r="K54" s="5" t="n">
        <f aca="false">IF(Kalender!K54&lt;&gt;1,0,IF(AND($B54&gt;0,INDEX(Kalender!K$68:K$77,MAX(1,$B54))&gt;INDEX(Kalender!$B$68:$B$77,MAX(1,$B54))),1,0)+IF(OR(AND($C54&gt;0,INDEX(Kalender!K$81:K$110,MAX(1,$C54))&gt;INDEX(Kalender!$B$81:$B$110,MAX(1,$C54))),AND($D54&gt;0,INDEX(Kalender!K$81:K$110,MAX(1,$D54))&gt;INDEX(Kalender!$B$81:$B$110,MAX(1,$D54))),AND($E54&gt;0,INDEX(Kalender!K$81:K$110,MAX(1,$E54))&gt;INDEX(Kalender!$B$81:$B$110,MAX(1,$E54))),AND($F54&gt;0,INDEX(Kalender!K$81:K$110,MAX(1,$F54))&gt;INDEX(Kalender!$B$81:$B$110,MAX(1,$F54)))),2,0))</f>
        <v>0</v>
      </c>
      <c r="L54" s="5" t="n">
        <f aca="false">IF(Kalender!L54&lt;&gt;1,0,IF(AND($B54&gt;0,INDEX(Kalender!L$68:L$77,MAX(1,$B54))&gt;INDEX(Kalender!$B$68:$B$77,MAX(1,$B54))),1,0)+IF(OR(AND($C54&gt;0,INDEX(Kalender!L$81:L$110,MAX(1,$C54))&gt;INDEX(Kalender!$B$81:$B$110,MAX(1,$C54))),AND($D54&gt;0,INDEX(Kalender!L$81:L$110,MAX(1,$D54))&gt;INDEX(Kalender!$B$81:$B$110,MAX(1,$D54))),AND($E54&gt;0,INDEX(Kalender!L$81:L$110,MAX(1,$E54))&gt;INDEX(Kalender!$B$81:$B$110,MAX(1,$E54))),AND($F54&gt;0,INDEX(Kalender!L$81:L$110,MAX(1,$F54))&gt;INDEX(Kalender!$B$81:$B$110,MAX(1,$F54)))),2,0))</f>
        <v>0</v>
      </c>
      <c r="M54" s="5" t="n">
        <f aca="false">IF(Kalender!M54&lt;&gt;1,0,IF(AND($B54&gt;0,INDEX(Kalender!M$68:M$77,MAX(1,$B54))&gt;INDEX(Kalender!$B$68:$B$77,MAX(1,$B54))),1,0)+IF(OR(AND($C54&gt;0,INDEX(Kalender!M$81:M$110,MAX(1,$C54))&gt;INDEX(Kalender!$B$81:$B$110,MAX(1,$C54))),AND($D54&gt;0,INDEX(Kalender!M$81:M$110,MAX(1,$D54))&gt;INDEX(Kalender!$B$81:$B$110,MAX(1,$D54))),AND($E54&gt;0,INDEX(Kalender!M$81:M$110,MAX(1,$E54))&gt;INDEX(Kalender!$B$81:$B$110,MAX(1,$E54))),AND($F54&gt;0,INDEX(Kalender!M$81:M$110,MAX(1,$F54))&gt;INDEX(Kalender!$B$81:$B$110,MAX(1,$F54)))),2,0))</f>
        <v>0</v>
      </c>
      <c r="N54" s="5" t="n">
        <f aca="false">IF(Kalender!N54&lt;&gt;1,0,IF(AND($B54&gt;0,INDEX(Kalender!N$68:N$77,MAX(1,$B54))&gt;INDEX(Kalender!$B$68:$B$77,MAX(1,$B54))),1,0)+IF(OR(AND($C54&gt;0,INDEX(Kalender!N$81:N$110,MAX(1,$C54))&gt;INDEX(Kalender!$B$81:$B$110,MAX(1,$C54))),AND($D54&gt;0,INDEX(Kalender!N$81:N$110,MAX(1,$D54))&gt;INDEX(Kalender!$B$81:$B$110,MAX(1,$D54))),AND($E54&gt;0,INDEX(Kalender!N$81:N$110,MAX(1,$E54))&gt;INDEX(Kalender!$B$81:$B$110,MAX(1,$E54))),AND($F54&gt;0,INDEX(Kalender!N$81:N$110,MAX(1,$F54))&gt;INDEX(Kalender!$B$81:$B$110,MAX(1,$F54)))),2,0))</f>
        <v>0</v>
      </c>
      <c r="O54" s="5" t="n">
        <f aca="false">IF(Kalender!O54&lt;&gt;1,0,IF(AND($B54&gt;0,INDEX(Kalender!O$68:O$77,MAX(1,$B54))&gt;INDEX(Kalender!$B$68:$B$77,MAX(1,$B54))),1,0)+IF(OR(AND($C54&gt;0,INDEX(Kalender!O$81:O$110,MAX(1,$C54))&gt;INDEX(Kalender!$B$81:$B$110,MAX(1,$C54))),AND($D54&gt;0,INDEX(Kalender!O$81:O$110,MAX(1,$D54))&gt;INDEX(Kalender!$B$81:$B$110,MAX(1,$D54))),AND($E54&gt;0,INDEX(Kalender!O$81:O$110,MAX(1,$E54))&gt;INDEX(Kalender!$B$81:$B$110,MAX(1,$E54))),AND($F54&gt;0,INDEX(Kalender!O$81:O$110,MAX(1,$F54))&gt;INDEX(Kalender!$B$81:$B$110,MAX(1,$F54)))),2,0))</f>
        <v>0</v>
      </c>
      <c r="P54" s="5" t="n">
        <f aca="false">IF(Kalender!P54&lt;&gt;1,0,IF(AND($B54&gt;0,INDEX(Kalender!P$68:P$77,MAX(1,$B54))&gt;INDEX(Kalender!$B$68:$B$77,MAX(1,$B54))),1,0)+IF(OR(AND($C54&gt;0,INDEX(Kalender!P$81:P$110,MAX(1,$C54))&gt;INDEX(Kalender!$B$81:$B$110,MAX(1,$C54))),AND($D54&gt;0,INDEX(Kalender!P$81:P$110,MAX(1,$D54))&gt;INDEX(Kalender!$B$81:$B$110,MAX(1,$D54))),AND($E54&gt;0,INDEX(Kalender!P$81:P$110,MAX(1,$E54))&gt;INDEX(Kalender!$B$81:$B$110,MAX(1,$E54))),AND($F54&gt;0,INDEX(Kalender!P$81:P$110,MAX(1,$F54))&gt;INDEX(Kalender!$B$81:$B$110,MAX(1,$F54)))),2,0))</f>
        <v>0</v>
      </c>
      <c r="Q54" s="5" t="n">
        <f aca="false">IF(Kalender!Q54&lt;&gt;1,0,IF(AND($B54&gt;0,INDEX(Kalender!Q$68:Q$77,MAX(1,$B54))&gt;INDEX(Kalender!$B$68:$B$77,MAX(1,$B54))),1,0)+IF(OR(AND($C54&gt;0,INDEX(Kalender!Q$81:Q$110,MAX(1,$C54))&gt;INDEX(Kalender!$B$81:$B$110,MAX(1,$C54))),AND($D54&gt;0,INDEX(Kalender!Q$81:Q$110,MAX(1,$D54))&gt;INDEX(Kalender!$B$81:$B$110,MAX(1,$D54))),AND($E54&gt;0,INDEX(Kalender!Q$81:Q$110,MAX(1,$E54))&gt;INDEX(Kalender!$B$81:$B$110,MAX(1,$E54))),AND($F54&gt;0,INDEX(Kalender!Q$81:Q$110,MAX(1,$F54))&gt;INDEX(Kalender!$B$81:$B$110,MAX(1,$F54)))),2,0))</f>
        <v>0</v>
      </c>
      <c r="R54" s="5" t="n">
        <f aca="false">IF(Kalender!R54&lt;&gt;1,0,IF(AND($B54&gt;0,INDEX(Kalender!R$68:R$77,MAX(1,$B54))&gt;INDEX(Kalender!$B$68:$B$77,MAX(1,$B54))),1,0)+IF(OR(AND($C54&gt;0,INDEX(Kalender!R$81:R$110,MAX(1,$C54))&gt;INDEX(Kalender!$B$81:$B$110,MAX(1,$C54))),AND($D54&gt;0,INDEX(Kalender!R$81:R$110,MAX(1,$D54))&gt;INDEX(Kalender!$B$81:$B$110,MAX(1,$D54))),AND($E54&gt;0,INDEX(Kalender!R$81:R$110,MAX(1,$E54))&gt;INDEX(Kalender!$B$81:$B$110,MAX(1,$E54))),AND($F54&gt;0,INDEX(Kalender!R$81:R$110,MAX(1,$F54))&gt;INDEX(Kalender!$B$81:$B$110,MAX(1,$F54)))),2,0))</f>
        <v>0</v>
      </c>
      <c r="S54" s="5" t="n">
        <f aca="false">IF(Kalender!S54&lt;&gt;1,0,IF(AND($B54&gt;0,INDEX(Kalender!S$68:S$77,MAX(1,$B54))&gt;INDEX(Kalender!$B$68:$B$77,MAX(1,$B54))),1,0)+IF(OR(AND($C54&gt;0,INDEX(Kalender!S$81:S$110,MAX(1,$C54))&gt;INDEX(Kalender!$B$81:$B$110,MAX(1,$C54))),AND($D54&gt;0,INDEX(Kalender!S$81:S$110,MAX(1,$D54))&gt;INDEX(Kalender!$B$81:$B$110,MAX(1,$D54))),AND($E54&gt;0,INDEX(Kalender!S$81:S$110,MAX(1,$E54))&gt;INDEX(Kalender!$B$81:$B$110,MAX(1,$E54))),AND($F54&gt;0,INDEX(Kalender!S$81:S$110,MAX(1,$F54))&gt;INDEX(Kalender!$B$81:$B$110,MAX(1,$F54)))),2,0))</f>
        <v>0</v>
      </c>
      <c r="T54" s="5" t="n">
        <f aca="false">IF(Kalender!T54&lt;&gt;1,0,IF(AND($B54&gt;0,INDEX(Kalender!T$68:T$77,MAX(1,$B54))&gt;INDEX(Kalender!$B$68:$B$77,MAX(1,$B54))),1,0)+IF(OR(AND($C54&gt;0,INDEX(Kalender!T$81:T$110,MAX(1,$C54))&gt;INDEX(Kalender!$B$81:$B$110,MAX(1,$C54))),AND($D54&gt;0,INDEX(Kalender!T$81:T$110,MAX(1,$D54))&gt;INDEX(Kalender!$B$81:$B$110,MAX(1,$D54))),AND($E54&gt;0,INDEX(Kalender!T$81:T$110,MAX(1,$E54))&gt;INDEX(Kalender!$B$81:$B$110,MAX(1,$E54))),AND($F54&gt;0,INDEX(Kalender!T$81:T$110,MAX(1,$F54))&gt;INDEX(Kalender!$B$81:$B$110,MAX(1,$F54)))),2,0))</f>
        <v>0</v>
      </c>
      <c r="U54" s="5" t="n">
        <f aca="false">IF(Kalender!U54&lt;&gt;1,0,IF(AND($B54&gt;0,INDEX(Kalender!U$68:U$77,MAX(1,$B54))&gt;INDEX(Kalender!$B$68:$B$77,MAX(1,$B54))),1,0)+IF(OR(AND($C54&gt;0,INDEX(Kalender!U$81:U$110,MAX(1,$C54))&gt;INDEX(Kalender!$B$81:$B$110,MAX(1,$C54))),AND($D54&gt;0,INDEX(Kalender!U$81:U$110,MAX(1,$D54))&gt;INDEX(Kalender!$B$81:$B$110,MAX(1,$D54))),AND($E54&gt;0,INDEX(Kalender!U$81:U$110,MAX(1,$E54))&gt;INDEX(Kalender!$B$81:$B$110,MAX(1,$E54))),AND($F54&gt;0,INDEX(Kalender!U$81:U$110,MAX(1,$F54))&gt;INDEX(Kalender!$B$81:$B$110,MAX(1,$F54)))),2,0))</f>
        <v>0</v>
      </c>
      <c r="V54" s="5" t="n">
        <f aca="false">IF(Kalender!V54&lt;&gt;1,0,IF(AND($B54&gt;0,INDEX(Kalender!V$68:V$77,MAX(1,$B54))&gt;INDEX(Kalender!$B$68:$B$77,MAX(1,$B54))),1,0)+IF(OR(AND($C54&gt;0,INDEX(Kalender!V$81:V$110,MAX(1,$C54))&gt;INDEX(Kalender!$B$81:$B$110,MAX(1,$C54))),AND($D54&gt;0,INDEX(Kalender!V$81:V$110,MAX(1,$D54))&gt;INDEX(Kalender!$B$81:$B$110,MAX(1,$D54))),AND($E54&gt;0,INDEX(Kalender!V$81:V$110,MAX(1,$E54))&gt;INDEX(Kalender!$B$81:$B$110,MAX(1,$E54))),AND($F54&gt;0,INDEX(Kalender!V$81:V$110,MAX(1,$F54))&gt;INDEX(Kalender!$B$81:$B$110,MAX(1,$F54)))),2,0))</f>
        <v>0</v>
      </c>
      <c r="W54" s="5" t="n">
        <f aca="false">IF(Kalender!W54&lt;&gt;1,0,IF(AND($B54&gt;0,INDEX(Kalender!W$68:W$77,MAX(1,$B54))&gt;INDEX(Kalender!$B$68:$B$77,MAX(1,$B54))),1,0)+IF(OR(AND($C54&gt;0,INDEX(Kalender!W$81:W$110,MAX(1,$C54))&gt;INDEX(Kalender!$B$81:$B$110,MAX(1,$C54))),AND($D54&gt;0,INDEX(Kalender!W$81:W$110,MAX(1,$D54))&gt;INDEX(Kalender!$B$81:$B$110,MAX(1,$D54))),AND($E54&gt;0,INDEX(Kalender!W$81:W$110,MAX(1,$E54))&gt;INDEX(Kalender!$B$81:$B$110,MAX(1,$E54))),AND($F54&gt;0,INDEX(Kalender!W$81:W$110,MAX(1,$F54))&gt;INDEX(Kalender!$B$81:$B$110,MAX(1,$F54)))),2,0))</f>
        <v>0</v>
      </c>
      <c r="X54" s="5" t="n">
        <f aca="false">IF(Kalender!X54&lt;&gt;1,0,IF(AND($B54&gt;0,INDEX(Kalender!X$68:X$77,MAX(1,$B54))&gt;INDEX(Kalender!$B$68:$B$77,MAX(1,$B54))),1,0)+IF(OR(AND($C54&gt;0,INDEX(Kalender!X$81:X$110,MAX(1,$C54))&gt;INDEX(Kalender!$B$81:$B$110,MAX(1,$C54))),AND($D54&gt;0,INDEX(Kalender!X$81:X$110,MAX(1,$D54))&gt;INDEX(Kalender!$B$81:$B$110,MAX(1,$D54))),AND($E54&gt;0,INDEX(Kalender!X$81:X$110,MAX(1,$E54))&gt;INDEX(Kalender!$B$81:$B$110,MAX(1,$E54))),AND($F54&gt;0,INDEX(Kalender!X$81:X$110,MAX(1,$F54))&gt;INDEX(Kalender!$B$81:$B$110,MAX(1,$F54)))),2,0))</f>
        <v>0</v>
      </c>
      <c r="Y54" s="5" t="n">
        <f aca="false">IF(Kalender!Y54&lt;&gt;1,0,IF(AND($B54&gt;0,INDEX(Kalender!Y$68:Y$77,MAX(1,$B54))&gt;INDEX(Kalender!$B$68:$B$77,MAX(1,$B54))),1,0)+IF(OR(AND($C54&gt;0,INDEX(Kalender!Y$81:Y$110,MAX(1,$C54))&gt;INDEX(Kalender!$B$81:$B$110,MAX(1,$C54))),AND($D54&gt;0,INDEX(Kalender!Y$81:Y$110,MAX(1,$D54))&gt;INDEX(Kalender!$B$81:$B$110,MAX(1,$D54))),AND($E54&gt;0,INDEX(Kalender!Y$81:Y$110,MAX(1,$E54))&gt;INDEX(Kalender!$B$81:$B$110,MAX(1,$E54))),AND($F54&gt;0,INDEX(Kalender!Y$81:Y$110,MAX(1,$F54))&gt;INDEX(Kalender!$B$81:$B$110,MAX(1,$F54)))),2,0))</f>
        <v>0</v>
      </c>
      <c r="Z54" s="5" t="n">
        <f aca="false">IF(Kalender!Z54&lt;&gt;1,0,IF(AND($B54&gt;0,INDEX(Kalender!Z$68:Z$77,MAX(1,$B54))&gt;INDEX(Kalender!$B$68:$B$77,MAX(1,$B54))),1,0)+IF(OR(AND($C54&gt;0,INDEX(Kalender!Z$81:Z$110,MAX(1,$C54))&gt;INDEX(Kalender!$B$81:$B$110,MAX(1,$C54))),AND($D54&gt;0,INDEX(Kalender!Z$81:Z$110,MAX(1,$D54))&gt;INDEX(Kalender!$B$81:$B$110,MAX(1,$D54))),AND($E54&gt;0,INDEX(Kalender!Z$81:Z$110,MAX(1,$E54))&gt;INDEX(Kalender!$B$81:$B$110,MAX(1,$E54))),AND($F54&gt;0,INDEX(Kalender!Z$81:Z$110,MAX(1,$F54))&gt;INDEX(Kalender!$B$81:$B$110,MAX(1,$F54)))),2,0))</f>
        <v>0</v>
      </c>
      <c r="AA54" s="5" t="n">
        <f aca="false">IF(Kalender!AA54&lt;&gt;1,0,IF(AND($B54&gt;0,INDEX(Kalender!AA$68:AA$77,MAX(1,$B54))&gt;INDEX(Kalender!$B$68:$B$77,MAX(1,$B54))),1,0)+IF(OR(AND($C54&gt;0,INDEX(Kalender!AA$81:AA$110,MAX(1,$C54))&gt;INDEX(Kalender!$B$81:$B$110,MAX(1,$C54))),AND($D54&gt;0,INDEX(Kalender!AA$81:AA$110,MAX(1,$D54))&gt;INDEX(Kalender!$B$81:$B$110,MAX(1,$D54))),AND($E54&gt;0,INDEX(Kalender!AA$81:AA$110,MAX(1,$E54))&gt;INDEX(Kalender!$B$81:$B$110,MAX(1,$E54))),AND($F54&gt;0,INDEX(Kalender!AA$81:AA$110,MAX(1,$F54))&gt;INDEX(Kalender!$B$81:$B$110,MAX(1,$F54)))),2,0))</f>
        <v>0</v>
      </c>
      <c r="AB54" s="5" t="n">
        <f aca="false">IF(Kalender!AB54&lt;&gt;1,0,IF(AND($B54&gt;0,INDEX(Kalender!AB$68:AB$77,MAX(1,$B54))&gt;INDEX(Kalender!$B$68:$B$77,MAX(1,$B54))),1,0)+IF(OR(AND($C54&gt;0,INDEX(Kalender!AB$81:AB$110,MAX(1,$C54))&gt;INDEX(Kalender!$B$81:$B$110,MAX(1,$C54))),AND($D54&gt;0,INDEX(Kalender!AB$81:AB$110,MAX(1,$D54))&gt;INDEX(Kalender!$B$81:$B$110,MAX(1,$D54))),AND($E54&gt;0,INDEX(Kalender!AB$81:AB$110,MAX(1,$E54))&gt;INDEX(Kalender!$B$81:$B$110,MAX(1,$E54))),AND($F54&gt;0,INDEX(Kalender!AB$81:AB$110,MAX(1,$F54))&gt;INDEX(Kalender!$B$81:$B$110,MAX(1,$F54)))),2,0))</f>
        <v>0</v>
      </c>
      <c r="AC54" s="5" t="n">
        <f aca="false">IF(Kalender!AC54&lt;&gt;1,0,IF(AND($B54&gt;0,INDEX(Kalender!AC$68:AC$77,MAX(1,$B54))&gt;INDEX(Kalender!$B$68:$B$77,MAX(1,$B54))),1,0)+IF(OR(AND($C54&gt;0,INDEX(Kalender!AC$81:AC$110,MAX(1,$C54))&gt;INDEX(Kalender!$B$81:$B$110,MAX(1,$C54))),AND($D54&gt;0,INDEX(Kalender!AC$81:AC$110,MAX(1,$D54))&gt;INDEX(Kalender!$B$81:$B$110,MAX(1,$D54))),AND($E54&gt;0,INDEX(Kalender!AC$81:AC$110,MAX(1,$E54))&gt;INDEX(Kalender!$B$81:$B$110,MAX(1,$E54))),AND($F54&gt;0,INDEX(Kalender!AC$81:AC$110,MAX(1,$F54))&gt;INDEX(Kalender!$B$81:$B$110,MAX(1,$F54)))),2,0))</f>
        <v>0</v>
      </c>
      <c r="AD54" s="5" t="n">
        <f aca="false">IF(Kalender!AD54&lt;&gt;1,0,IF(AND($B54&gt;0,INDEX(Kalender!AD$68:AD$77,MAX(1,$B54))&gt;INDEX(Kalender!$B$68:$B$77,MAX(1,$B54))),1,0)+IF(OR(AND($C54&gt;0,INDEX(Kalender!AD$81:AD$110,MAX(1,$C54))&gt;INDEX(Kalender!$B$81:$B$110,MAX(1,$C54))),AND($D54&gt;0,INDEX(Kalender!AD$81:AD$110,MAX(1,$D54))&gt;INDEX(Kalender!$B$81:$B$110,MAX(1,$D54))),AND($E54&gt;0,INDEX(Kalender!AD$81:AD$110,MAX(1,$E54))&gt;INDEX(Kalender!$B$81:$B$110,MAX(1,$E54))),AND($F54&gt;0,INDEX(Kalender!AD$81:AD$110,MAX(1,$F54))&gt;INDEX(Kalender!$B$81:$B$110,MAX(1,$F54)))),2,0))</f>
        <v>0</v>
      </c>
      <c r="AE54" s="5" t="n">
        <f aca="false">IF(Kalender!AE54&lt;&gt;1,0,IF(AND($B54&gt;0,INDEX(Kalender!AE$68:AE$77,MAX(1,$B54))&gt;INDEX(Kalender!$B$68:$B$77,MAX(1,$B54))),1,0)+IF(OR(AND($C54&gt;0,INDEX(Kalender!AE$81:AE$110,MAX(1,$C54))&gt;INDEX(Kalender!$B$81:$B$110,MAX(1,$C54))),AND($D54&gt;0,INDEX(Kalender!AE$81:AE$110,MAX(1,$D54))&gt;INDEX(Kalender!$B$81:$B$110,MAX(1,$D54))),AND($E54&gt;0,INDEX(Kalender!AE$81:AE$110,MAX(1,$E54))&gt;INDEX(Kalender!$B$81:$B$110,MAX(1,$E54))),AND($F54&gt;0,INDEX(Kalender!AE$81:AE$110,MAX(1,$F54))&gt;INDEX(Kalender!$B$81:$B$110,MAX(1,$F54)))),2,0))</f>
        <v>0</v>
      </c>
      <c r="AF54" s="5" t="n">
        <f aca="false">IF(Kalender!AF54&lt;&gt;1,0,IF(AND($B54&gt;0,INDEX(Kalender!AF$68:AF$77,MAX(1,$B54))&gt;INDEX(Kalender!$B$68:$B$77,MAX(1,$B54))),1,0)+IF(OR(AND($C54&gt;0,INDEX(Kalender!AF$81:AF$110,MAX(1,$C54))&gt;INDEX(Kalender!$B$81:$B$110,MAX(1,$C54))),AND($D54&gt;0,INDEX(Kalender!AF$81:AF$110,MAX(1,$D54))&gt;INDEX(Kalender!$B$81:$B$110,MAX(1,$D54))),AND($E54&gt;0,INDEX(Kalender!AF$81:AF$110,MAX(1,$E54))&gt;INDEX(Kalender!$B$81:$B$110,MAX(1,$E54))),AND($F54&gt;0,INDEX(Kalender!AF$81:AF$110,MAX(1,$F54))&gt;INDEX(Kalender!$B$81:$B$110,MAX(1,$F54)))),2,0))</f>
        <v>0</v>
      </c>
      <c r="AG54" s="5" t="n">
        <f aca="false">IF(Kalender!AG54&lt;&gt;1,0,IF(AND($B54&gt;0,INDEX(Kalender!AG$68:AG$77,MAX(1,$B54))&gt;INDEX(Kalender!$B$68:$B$77,MAX(1,$B54))),1,0)+IF(OR(AND($C54&gt;0,INDEX(Kalender!AG$81:AG$110,MAX(1,$C54))&gt;INDEX(Kalender!$B$81:$B$110,MAX(1,$C54))),AND($D54&gt;0,INDEX(Kalender!AG$81:AG$110,MAX(1,$D54))&gt;INDEX(Kalender!$B$81:$B$110,MAX(1,$D54))),AND($E54&gt;0,INDEX(Kalender!AG$81:AG$110,MAX(1,$E54))&gt;INDEX(Kalender!$B$81:$B$110,MAX(1,$E54))),AND($F54&gt;0,INDEX(Kalender!AG$81:AG$110,MAX(1,$F54))&gt;INDEX(Kalender!$B$81:$B$110,MAX(1,$F54)))),2,0))</f>
        <v>0</v>
      </c>
      <c r="AH54" s="5" t="n">
        <f aca="false">IF(Kalender!AH54&lt;&gt;1,0,IF(AND($B54&gt;0,INDEX(Kalender!AH$68:AH$77,MAX(1,$B54))&gt;INDEX(Kalender!$B$68:$B$77,MAX(1,$B54))),1,0)+IF(OR(AND($C54&gt;0,INDEX(Kalender!AH$81:AH$110,MAX(1,$C54))&gt;INDEX(Kalender!$B$81:$B$110,MAX(1,$C54))),AND($D54&gt;0,INDEX(Kalender!AH$81:AH$110,MAX(1,$D54))&gt;INDEX(Kalender!$B$81:$B$110,MAX(1,$D54))),AND($E54&gt;0,INDEX(Kalender!AH$81:AH$110,MAX(1,$E54))&gt;INDEX(Kalender!$B$81:$B$110,MAX(1,$E54))),AND($F54&gt;0,INDEX(Kalender!AH$81:AH$110,MAX(1,$F54))&gt;INDEX(Kalender!$B$81:$B$110,MAX(1,$F54)))),2,0))</f>
        <v>0</v>
      </c>
      <c r="AI54" s="5" t="n">
        <f aca="false">IF(Kalender!AI54&lt;&gt;1,0,IF(AND($B54&gt;0,INDEX(Kalender!AI$68:AI$77,MAX(1,$B54))&gt;INDEX(Kalender!$B$68:$B$77,MAX(1,$B54))),1,0)+IF(OR(AND($C54&gt;0,INDEX(Kalender!AI$81:AI$110,MAX(1,$C54))&gt;INDEX(Kalender!$B$81:$B$110,MAX(1,$C54))),AND($D54&gt;0,INDEX(Kalender!AI$81:AI$110,MAX(1,$D54))&gt;INDEX(Kalender!$B$81:$B$110,MAX(1,$D54))),AND($E54&gt;0,INDEX(Kalender!AI$81:AI$110,MAX(1,$E54))&gt;INDEX(Kalender!$B$81:$B$110,MAX(1,$E54))),AND($F54&gt;0,INDEX(Kalender!AI$81:AI$110,MAX(1,$F54))&gt;INDEX(Kalender!$B$81:$B$110,MAX(1,$F54)))),2,0))</f>
        <v>0</v>
      </c>
      <c r="AJ54" s="5" t="n">
        <f aca="false">IF(Kalender!AJ54&lt;&gt;1,0,IF(AND($B54&gt;0,INDEX(Kalender!AJ$68:AJ$77,MAX(1,$B54))&gt;INDEX(Kalender!$B$68:$B$77,MAX(1,$B54))),1,0)+IF(OR(AND($C54&gt;0,INDEX(Kalender!AJ$81:AJ$110,MAX(1,$C54))&gt;INDEX(Kalender!$B$81:$B$110,MAX(1,$C54))),AND($D54&gt;0,INDEX(Kalender!AJ$81:AJ$110,MAX(1,$D54))&gt;INDEX(Kalender!$B$81:$B$110,MAX(1,$D54))),AND($E54&gt;0,INDEX(Kalender!AJ$81:AJ$110,MAX(1,$E54))&gt;INDEX(Kalender!$B$81:$B$110,MAX(1,$E54))),AND($F54&gt;0,INDEX(Kalender!AJ$81:AJ$110,MAX(1,$F54))&gt;INDEX(Kalender!$B$81:$B$110,MAX(1,$F54)))),2,0))</f>
        <v>0</v>
      </c>
      <c r="AK54" s="5" t="n">
        <f aca="false">IF(Kalender!AK54&lt;&gt;1,0,IF(AND($B54&gt;0,INDEX(Kalender!AK$68:AK$77,MAX(1,$B54))&gt;INDEX(Kalender!$B$68:$B$77,MAX(1,$B54))),1,0)+IF(OR(AND($C54&gt;0,INDEX(Kalender!AK$81:AK$110,MAX(1,$C54))&gt;INDEX(Kalender!$B$81:$B$110,MAX(1,$C54))),AND($D54&gt;0,INDEX(Kalender!AK$81:AK$110,MAX(1,$D54))&gt;INDEX(Kalender!$B$81:$B$110,MAX(1,$D54))),AND($E54&gt;0,INDEX(Kalender!AK$81:AK$110,MAX(1,$E54))&gt;INDEX(Kalender!$B$81:$B$110,MAX(1,$E54))),AND($F54&gt;0,INDEX(Kalender!AK$81:AK$110,MAX(1,$F54))&gt;INDEX(Kalender!$B$81:$B$110,MAX(1,$F54)))),2,0))</f>
        <v>0</v>
      </c>
      <c r="AL54" s="5" t="n">
        <f aca="false">IF(Kalender!AL54&lt;&gt;1,0,IF(AND($B54&gt;0,INDEX(Kalender!AL$68:AL$77,MAX(1,$B54))&gt;INDEX(Kalender!$B$68:$B$77,MAX(1,$B54))),1,0)+IF(OR(AND($C54&gt;0,INDEX(Kalender!AL$81:AL$110,MAX(1,$C54))&gt;INDEX(Kalender!$B$81:$B$110,MAX(1,$C54))),AND($D54&gt;0,INDEX(Kalender!AL$81:AL$110,MAX(1,$D54))&gt;INDEX(Kalender!$B$81:$B$110,MAX(1,$D54))),AND($E54&gt;0,INDEX(Kalender!AL$81:AL$110,MAX(1,$E54))&gt;INDEX(Kalender!$B$81:$B$110,MAX(1,$E54))),AND($F54&gt;0,INDEX(Kalender!AL$81:AL$110,MAX(1,$F54))&gt;INDEX(Kalender!$B$81:$B$110,MAX(1,$F54)))),2,0))</f>
        <v>0</v>
      </c>
      <c r="AM54" s="5" t="n">
        <f aca="false">IF(Kalender!AM54&lt;&gt;1,0,IF(AND($B54&gt;0,INDEX(Kalender!AM$68:AM$77,MAX(1,$B54))&gt;INDEX(Kalender!$B$68:$B$77,MAX(1,$B54))),1,0)+IF(OR(AND($C54&gt;0,INDEX(Kalender!AM$81:AM$110,MAX(1,$C54))&gt;INDEX(Kalender!$B$81:$B$110,MAX(1,$C54))),AND($D54&gt;0,INDEX(Kalender!AM$81:AM$110,MAX(1,$D54))&gt;INDEX(Kalender!$B$81:$B$110,MAX(1,$D54))),AND($E54&gt;0,INDEX(Kalender!AM$81:AM$110,MAX(1,$E54))&gt;INDEX(Kalender!$B$81:$B$110,MAX(1,$E54))),AND($F54&gt;0,INDEX(Kalender!AM$81:AM$110,MAX(1,$F54))&gt;INDEX(Kalender!$B$81:$B$110,MAX(1,$F54)))),2,0))</f>
        <v>0</v>
      </c>
      <c r="AN54" s="5" t="n">
        <f aca="false">IF(Kalender!AN54&lt;&gt;1,0,IF(AND($B54&gt;0,INDEX(Kalender!AN$68:AN$77,MAX(1,$B54))&gt;INDEX(Kalender!$B$68:$B$77,MAX(1,$B54))),1,0)+IF(OR(AND($C54&gt;0,INDEX(Kalender!AN$81:AN$110,MAX(1,$C54))&gt;INDEX(Kalender!$B$81:$B$110,MAX(1,$C54))),AND($D54&gt;0,INDEX(Kalender!AN$81:AN$110,MAX(1,$D54))&gt;INDEX(Kalender!$B$81:$B$110,MAX(1,$D54))),AND($E54&gt;0,INDEX(Kalender!AN$81:AN$110,MAX(1,$E54))&gt;INDEX(Kalender!$B$81:$B$110,MAX(1,$E54))),AND($F54&gt;0,INDEX(Kalender!AN$81:AN$110,MAX(1,$F54))&gt;INDEX(Kalender!$B$81:$B$110,MAX(1,$F54)))),2,0))</f>
        <v>0</v>
      </c>
      <c r="AO54" s="5" t="n">
        <f aca="false">IF(Kalender!AO54&lt;&gt;1,0,IF(AND($B54&gt;0,INDEX(Kalender!AO$68:AO$77,MAX(1,$B54))&gt;INDEX(Kalender!$B$68:$B$77,MAX(1,$B54))),1,0)+IF(OR(AND($C54&gt;0,INDEX(Kalender!AO$81:AO$110,MAX(1,$C54))&gt;INDEX(Kalender!$B$81:$B$110,MAX(1,$C54))),AND($D54&gt;0,INDEX(Kalender!AO$81:AO$110,MAX(1,$D54))&gt;INDEX(Kalender!$B$81:$B$110,MAX(1,$D54))),AND($E54&gt;0,INDEX(Kalender!AO$81:AO$110,MAX(1,$E54))&gt;INDEX(Kalender!$B$81:$B$110,MAX(1,$E54))),AND($F54&gt;0,INDEX(Kalender!AO$81:AO$110,MAX(1,$F54))&gt;INDEX(Kalender!$B$81:$B$110,MAX(1,$F54)))),2,0))</f>
        <v>0</v>
      </c>
      <c r="AP54" s="5" t="n">
        <f aca="false">IF(Kalender!AP54&lt;&gt;1,0,IF(AND($B54&gt;0,INDEX(Kalender!AP$68:AP$77,MAX(1,$B54))&gt;INDEX(Kalender!$B$68:$B$77,MAX(1,$B54))),1,0)+IF(OR(AND($C54&gt;0,INDEX(Kalender!AP$81:AP$110,MAX(1,$C54))&gt;INDEX(Kalender!$B$81:$B$110,MAX(1,$C54))),AND($D54&gt;0,INDEX(Kalender!AP$81:AP$110,MAX(1,$D54))&gt;INDEX(Kalender!$B$81:$B$110,MAX(1,$D54))),AND($E54&gt;0,INDEX(Kalender!AP$81:AP$110,MAX(1,$E54))&gt;INDEX(Kalender!$B$81:$B$110,MAX(1,$E54))),AND($F54&gt;0,INDEX(Kalender!AP$81:AP$110,MAX(1,$F54))&gt;INDEX(Kalender!$B$81:$B$110,MAX(1,$F54)))),2,0))</f>
        <v>0</v>
      </c>
      <c r="AQ54" s="5" t="n">
        <f aca="false">IF(Kalender!AQ54&lt;&gt;1,0,IF(AND($B54&gt;0,INDEX(Kalender!AQ$68:AQ$77,MAX(1,$B54))&gt;INDEX(Kalender!$B$68:$B$77,MAX(1,$B54))),1,0)+IF(OR(AND($C54&gt;0,INDEX(Kalender!AQ$81:AQ$110,MAX(1,$C54))&gt;INDEX(Kalender!$B$81:$B$110,MAX(1,$C54))),AND($D54&gt;0,INDEX(Kalender!AQ$81:AQ$110,MAX(1,$D54))&gt;INDEX(Kalender!$B$81:$B$110,MAX(1,$D54))),AND($E54&gt;0,INDEX(Kalender!AQ$81:AQ$110,MAX(1,$E54))&gt;INDEX(Kalender!$B$81:$B$110,MAX(1,$E54))),AND($F54&gt;0,INDEX(Kalender!AQ$81:AQ$110,MAX(1,$F54))&gt;INDEX(Kalender!$B$81:$B$110,MAX(1,$F54)))),2,0))</f>
        <v>0</v>
      </c>
      <c r="AR54" s="5" t="n">
        <f aca="false">IF(Kalender!AR54&lt;&gt;1,0,IF(AND($B54&gt;0,INDEX(Kalender!AR$68:AR$77,MAX(1,$B54))&gt;INDEX(Kalender!$B$68:$B$77,MAX(1,$B54))),1,0)+IF(OR(AND($C54&gt;0,INDEX(Kalender!AR$81:AR$110,MAX(1,$C54))&gt;INDEX(Kalender!$B$81:$B$110,MAX(1,$C54))),AND($D54&gt;0,INDEX(Kalender!AR$81:AR$110,MAX(1,$D54))&gt;INDEX(Kalender!$B$81:$B$110,MAX(1,$D54))),AND($E54&gt;0,INDEX(Kalender!AR$81:AR$110,MAX(1,$E54))&gt;INDEX(Kalender!$B$81:$B$110,MAX(1,$E54))),AND($F54&gt;0,INDEX(Kalender!AR$81:AR$110,MAX(1,$F54))&gt;INDEX(Kalender!$B$81:$B$110,MAX(1,$F54)))),2,0))</f>
        <v>0</v>
      </c>
      <c r="AS54" s="5" t="n">
        <f aca="false">IF(Kalender!AS54&lt;&gt;1,0,IF(AND($B54&gt;0,INDEX(Kalender!AS$68:AS$77,MAX(1,$B54))&gt;INDEX(Kalender!$B$68:$B$77,MAX(1,$B54))),1,0)+IF(OR(AND($C54&gt;0,INDEX(Kalender!AS$81:AS$110,MAX(1,$C54))&gt;INDEX(Kalender!$B$81:$B$110,MAX(1,$C54))),AND($D54&gt;0,INDEX(Kalender!AS$81:AS$110,MAX(1,$D54))&gt;INDEX(Kalender!$B$81:$B$110,MAX(1,$D54))),AND($E54&gt;0,INDEX(Kalender!AS$81:AS$110,MAX(1,$E54))&gt;INDEX(Kalender!$B$81:$B$110,MAX(1,$E54))),AND($F54&gt;0,INDEX(Kalender!AS$81:AS$110,MAX(1,$F54))&gt;INDEX(Kalender!$B$81:$B$110,MAX(1,$F54)))),2,0))</f>
        <v>0</v>
      </c>
      <c r="AT54" s="5" t="n">
        <f aca="false">IF(Kalender!AT54&lt;&gt;1,0,IF(AND($B54&gt;0,INDEX(Kalender!AT$68:AT$77,MAX(1,$B54))&gt;INDEX(Kalender!$B$68:$B$77,MAX(1,$B54))),1,0)+IF(OR(AND($C54&gt;0,INDEX(Kalender!AT$81:AT$110,MAX(1,$C54))&gt;INDEX(Kalender!$B$81:$B$110,MAX(1,$C54))),AND($D54&gt;0,INDEX(Kalender!AT$81:AT$110,MAX(1,$D54))&gt;INDEX(Kalender!$B$81:$B$110,MAX(1,$D54))),AND($E54&gt;0,INDEX(Kalender!AT$81:AT$110,MAX(1,$E54))&gt;INDEX(Kalender!$B$81:$B$110,MAX(1,$E54))),AND($F54&gt;0,INDEX(Kalender!AT$81:AT$110,MAX(1,$F54))&gt;INDEX(Kalender!$B$81:$B$110,MAX(1,$F54)))),2,0))</f>
        <v>0</v>
      </c>
      <c r="AU54" s="5" t="n">
        <f aca="false">IF(Kalender!AU54&lt;&gt;1,0,IF(AND($B54&gt;0,INDEX(Kalender!AU$68:AU$77,MAX(1,$B54))&gt;INDEX(Kalender!$B$68:$B$77,MAX(1,$B54))),1,0)+IF(OR(AND($C54&gt;0,INDEX(Kalender!AU$81:AU$110,MAX(1,$C54))&gt;INDEX(Kalender!$B$81:$B$110,MAX(1,$C54))),AND($D54&gt;0,INDEX(Kalender!AU$81:AU$110,MAX(1,$D54))&gt;INDEX(Kalender!$B$81:$B$110,MAX(1,$D54))),AND($E54&gt;0,INDEX(Kalender!AU$81:AU$110,MAX(1,$E54))&gt;INDEX(Kalender!$B$81:$B$110,MAX(1,$E54))),AND($F54&gt;0,INDEX(Kalender!AU$81:AU$110,MAX(1,$F54))&gt;INDEX(Kalender!$B$81:$B$110,MAX(1,$F54)))),2,0))</f>
        <v>0</v>
      </c>
      <c r="AV54" s="5" t="n">
        <f aca="false">IF(Kalender!AV54&lt;&gt;1,0,IF(AND($B54&gt;0,INDEX(Kalender!AV$68:AV$77,MAX(1,$B54))&gt;INDEX(Kalender!$B$68:$B$77,MAX(1,$B54))),1,0)+IF(OR(AND($C54&gt;0,INDEX(Kalender!AV$81:AV$110,MAX(1,$C54))&gt;INDEX(Kalender!$B$81:$B$110,MAX(1,$C54))),AND($D54&gt;0,INDEX(Kalender!AV$81:AV$110,MAX(1,$D54))&gt;INDEX(Kalender!$B$81:$B$110,MAX(1,$D54))),AND($E54&gt;0,INDEX(Kalender!AV$81:AV$110,MAX(1,$E54))&gt;INDEX(Kalender!$B$81:$B$110,MAX(1,$E54))),AND($F54&gt;0,INDEX(Kalender!AV$81:AV$110,MAX(1,$F54))&gt;INDEX(Kalender!$B$81:$B$110,MAX(1,$F54)))),2,0))</f>
        <v>0</v>
      </c>
      <c r="AW54" s="5" t="n">
        <f aca="false">IF(Kalender!AW54&lt;&gt;1,0,IF(AND($B54&gt;0,INDEX(Kalender!AW$68:AW$77,MAX(1,$B54))&gt;INDEX(Kalender!$B$68:$B$77,MAX(1,$B54))),1,0)+IF(OR(AND($C54&gt;0,INDEX(Kalender!AW$81:AW$110,MAX(1,$C54))&gt;INDEX(Kalender!$B$81:$B$110,MAX(1,$C54))),AND($D54&gt;0,INDEX(Kalender!AW$81:AW$110,MAX(1,$D54))&gt;INDEX(Kalender!$B$81:$B$110,MAX(1,$D54))),AND($E54&gt;0,INDEX(Kalender!AW$81:AW$110,MAX(1,$E54))&gt;INDEX(Kalender!$B$81:$B$110,MAX(1,$E54))),AND($F54&gt;0,INDEX(Kalender!AW$81:AW$110,MAX(1,$F54))&gt;INDEX(Kalender!$B$81:$B$110,MAX(1,$F54)))),2,0))</f>
        <v>0</v>
      </c>
      <c r="AX54" s="5" t="n">
        <f aca="false">IF(Kalender!AX54&lt;&gt;1,0,IF(AND($B54&gt;0,INDEX(Kalender!AX$68:AX$77,MAX(1,$B54))&gt;INDEX(Kalender!$B$68:$B$77,MAX(1,$B54))),1,0)+IF(OR(AND($C54&gt;0,INDEX(Kalender!AX$81:AX$110,MAX(1,$C54))&gt;INDEX(Kalender!$B$81:$B$110,MAX(1,$C54))),AND($D54&gt;0,INDEX(Kalender!AX$81:AX$110,MAX(1,$D54))&gt;INDEX(Kalender!$B$81:$B$110,MAX(1,$D54))),AND($E54&gt;0,INDEX(Kalender!AX$81:AX$110,MAX(1,$E54))&gt;INDEX(Kalender!$B$81:$B$110,MAX(1,$E54))),AND($F54&gt;0,INDEX(Kalender!AX$81:AX$110,MAX(1,$F54))&gt;INDEX(Kalender!$B$81:$B$110,MAX(1,$F54)))),2,0))</f>
        <v>0</v>
      </c>
      <c r="AY54" s="5" t="n">
        <f aca="false">IF(Kalender!AY54&lt;&gt;1,0,IF(AND($B54&gt;0,INDEX(Kalender!AY$68:AY$77,MAX(1,$B54))&gt;INDEX(Kalender!$B$68:$B$77,MAX(1,$B54))),1,0)+IF(OR(AND($C54&gt;0,INDEX(Kalender!AY$81:AY$110,MAX(1,$C54))&gt;INDEX(Kalender!$B$81:$B$110,MAX(1,$C54))),AND($D54&gt;0,INDEX(Kalender!AY$81:AY$110,MAX(1,$D54))&gt;INDEX(Kalender!$B$81:$B$110,MAX(1,$D54))),AND($E54&gt;0,INDEX(Kalender!AY$81:AY$110,MAX(1,$E54))&gt;INDEX(Kalender!$B$81:$B$110,MAX(1,$E54))),AND($F54&gt;0,INDEX(Kalender!AY$81:AY$110,MAX(1,$F54))&gt;INDEX(Kalender!$B$81:$B$110,MAX(1,$F54)))),2,0))</f>
        <v>0</v>
      </c>
      <c r="AZ54" s="5" t="n">
        <f aca="false">IF(Kalender!AZ54&lt;&gt;1,0,IF(AND($B54&gt;0,INDEX(Kalender!AZ$68:AZ$77,MAX(1,$B54))&gt;INDEX(Kalender!$B$68:$B$77,MAX(1,$B54))),1,0)+IF(OR(AND($C54&gt;0,INDEX(Kalender!AZ$81:AZ$110,MAX(1,$C54))&gt;INDEX(Kalender!$B$81:$B$110,MAX(1,$C54))),AND($D54&gt;0,INDEX(Kalender!AZ$81:AZ$110,MAX(1,$D54))&gt;INDEX(Kalender!$B$81:$B$110,MAX(1,$D54))),AND($E54&gt;0,INDEX(Kalender!AZ$81:AZ$110,MAX(1,$E54))&gt;INDEX(Kalender!$B$81:$B$110,MAX(1,$E54))),AND($F54&gt;0,INDEX(Kalender!AZ$81:AZ$110,MAX(1,$F54))&gt;INDEX(Kalender!$B$81:$B$110,MAX(1,$F54)))),2,0))</f>
        <v>0</v>
      </c>
      <c r="BA54" s="5" t="n">
        <f aca="false">IF(Kalender!BA54&lt;&gt;1,0,IF(AND($B54&gt;0,INDEX(Kalender!BA$68:BA$77,MAX(1,$B54))&gt;INDEX(Kalender!$B$68:$B$77,MAX(1,$B54))),1,0)+IF(OR(AND($C54&gt;0,INDEX(Kalender!BA$81:BA$110,MAX(1,$C54))&gt;INDEX(Kalender!$B$81:$B$110,MAX(1,$C54))),AND($D54&gt;0,INDEX(Kalender!BA$81:BA$110,MAX(1,$D54))&gt;INDEX(Kalender!$B$81:$B$110,MAX(1,$D54))),AND($E54&gt;0,INDEX(Kalender!BA$81:BA$110,MAX(1,$E54))&gt;INDEX(Kalender!$B$81:$B$110,MAX(1,$E54))),AND($F54&gt;0,INDEX(Kalender!BA$81:BA$110,MAX(1,$F54))&gt;INDEX(Kalender!$B$81:$B$110,MAX(1,$F54)))),2,0))</f>
        <v>0</v>
      </c>
      <c r="BB54" s="5" t="n">
        <f aca="false">IF(Kalender!BB54&lt;&gt;1,0,IF(AND($B54&gt;0,INDEX(Kalender!BB$68:BB$77,MAX(1,$B54))&gt;INDEX(Kalender!$B$68:$B$77,MAX(1,$B54))),1,0)+IF(OR(AND($C54&gt;0,INDEX(Kalender!BB$81:BB$110,MAX(1,$C54))&gt;INDEX(Kalender!$B$81:$B$110,MAX(1,$C54))),AND($D54&gt;0,INDEX(Kalender!BB$81:BB$110,MAX(1,$D54))&gt;INDEX(Kalender!$B$81:$B$110,MAX(1,$D54))),AND($E54&gt;0,INDEX(Kalender!BB$81:BB$110,MAX(1,$E54))&gt;INDEX(Kalender!$B$81:$B$110,MAX(1,$E54))),AND($F54&gt;0,INDEX(Kalender!BB$81:BB$110,MAX(1,$F54))&gt;INDEX(Kalender!$B$81:$B$110,MAX(1,$F54)))),2,0))</f>
        <v>0</v>
      </c>
      <c r="BC54" s="5" t="n">
        <f aca="false">IF(Kalender!BC54&lt;&gt;1,0,IF(AND($B54&gt;0,INDEX(Kalender!BC$68:BC$77,MAX(1,$B54))&gt;INDEX(Kalender!$B$68:$B$77,MAX(1,$B54))),1,0)+IF(OR(AND($C54&gt;0,INDEX(Kalender!BC$81:BC$110,MAX(1,$C54))&gt;INDEX(Kalender!$B$81:$B$110,MAX(1,$C54))),AND($D54&gt;0,INDEX(Kalender!BC$81:BC$110,MAX(1,$D54))&gt;INDEX(Kalender!$B$81:$B$110,MAX(1,$D54))),AND($E54&gt;0,INDEX(Kalender!BC$81:BC$110,MAX(1,$E54))&gt;INDEX(Kalender!$B$81:$B$110,MAX(1,$E54))),AND($F54&gt;0,INDEX(Kalender!BC$81:BC$110,MAX(1,$F54))&gt;INDEX(Kalender!$B$81:$B$110,MAX(1,$F54)))),2,0))</f>
        <v>0</v>
      </c>
      <c r="BD54" s="5" t="n">
        <f aca="false">IF(Kalender!BD54&lt;&gt;1,0,IF(AND($B54&gt;0,INDEX(Kalender!BD$68:BD$77,MAX(1,$B54))&gt;INDEX(Kalender!$B$68:$B$77,MAX(1,$B54))),1,0)+IF(OR(AND($C54&gt;0,INDEX(Kalender!BD$81:BD$110,MAX(1,$C54))&gt;INDEX(Kalender!$B$81:$B$110,MAX(1,$C54))),AND($D54&gt;0,INDEX(Kalender!BD$81:BD$110,MAX(1,$D54))&gt;INDEX(Kalender!$B$81:$B$110,MAX(1,$D54))),AND($E54&gt;0,INDEX(Kalender!BD$81:BD$110,MAX(1,$E54))&gt;INDEX(Kalender!$B$81:$B$110,MAX(1,$E54))),AND($F54&gt;0,INDEX(Kalender!BD$81:BD$110,MAX(1,$F54))&gt;INDEX(Kalender!$B$81:$B$110,MAX(1,$F54)))),2,0))</f>
        <v>0</v>
      </c>
      <c r="BE54" s="5" t="n">
        <f aca="false">IF(Kalender!BE54&lt;&gt;1,0,IF(AND($B54&gt;0,INDEX(Kalender!BE$68:BE$77,MAX(1,$B54))&gt;INDEX(Kalender!$B$68:$B$77,MAX(1,$B54))),1,0)+IF(OR(AND($C54&gt;0,INDEX(Kalender!BE$81:BE$110,MAX(1,$C54))&gt;INDEX(Kalender!$B$81:$B$110,MAX(1,$C54))),AND($D54&gt;0,INDEX(Kalender!BE$81:BE$110,MAX(1,$D54))&gt;INDEX(Kalender!$B$81:$B$110,MAX(1,$D54))),AND($E54&gt;0,INDEX(Kalender!BE$81:BE$110,MAX(1,$E54))&gt;INDEX(Kalender!$B$81:$B$110,MAX(1,$E54))),AND($F54&gt;0,INDEX(Kalender!BE$81:BE$110,MAX(1,$F54))&gt;INDEX(Kalender!$B$81:$B$110,MAX(1,$F54)))),2,0))</f>
        <v>0</v>
      </c>
      <c r="BF54" s="5" t="n">
        <f aca="false">IF(Kalender!BF54&lt;&gt;1,0,IF(AND($B54&gt;0,INDEX(Kalender!BF$68:BF$77,MAX(1,$B54))&gt;INDEX(Kalender!$B$68:$B$77,MAX(1,$B54))),1,0)+IF(OR(AND($C54&gt;0,INDEX(Kalender!BF$81:BF$110,MAX(1,$C54))&gt;INDEX(Kalender!$B$81:$B$110,MAX(1,$C54))),AND($D54&gt;0,INDEX(Kalender!BF$81:BF$110,MAX(1,$D54))&gt;INDEX(Kalender!$B$81:$B$110,MAX(1,$D54))),AND($E54&gt;0,INDEX(Kalender!BF$81:BF$110,MAX(1,$E54))&gt;INDEX(Kalender!$B$81:$B$110,MAX(1,$E54))),AND($F54&gt;0,INDEX(Kalender!BF$81:BF$110,MAX(1,$F54))&gt;INDEX(Kalender!$B$81:$B$110,MAX(1,$F54)))),2,0))</f>
        <v>0</v>
      </c>
      <c r="BG54" s="5" t="n">
        <f aca="false">IF(Kalender!BG54&lt;&gt;1,0,IF(AND($B54&gt;0,INDEX(Kalender!BG$68:BG$77,MAX(1,$B54))&gt;INDEX(Kalender!$B$68:$B$77,MAX(1,$B54))),1,0)+IF(OR(AND($C54&gt;0,INDEX(Kalender!BG$81:BG$110,MAX(1,$C54))&gt;INDEX(Kalender!$B$81:$B$110,MAX(1,$C54))),AND($D54&gt;0,INDEX(Kalender!BG$81:BG$110,MAX(1,$D54))&gt;INDEX(Kalender!$B$81:$B$110,MAX(1,$D54))),AND($E54&gt;0,INDEX(Kalender!BG$81:BG$110,MAX(1,$E54))&gt;INDEX(Kalender!$B$81:$B$110,MAX(1,$E54))),AND($F54&gt;0,INDEX(Kalender!BG$81:BG$110,MAX(1,$F54))&gt;INDEX(Kalender!$B$81:$B$110,MAX(1,$F54)))),2,0))</f>
        <v>0</v>
      </c>
      <c r="BH54" s="5" t="n">
        <f aca="false">IF(Kalender!BH54&lt;&gt;1,0,IF(AND($B54&gt;0,INDEX(Kalender!BH$68:BH$77,MAX(1,$B54))&gt;INDEX(Kalender!$B$68:$B$77,MAX(1,$B54))),1,0)+IF(OR(AND($C54&gt;0,INDEX(Kalender!BH$81:BH$110,MAX(1,$C54))&gt;INDEX(Kalender!$B$81:$B$110,MAX(1,$C54))),AND($D54&gt;0,INDEX(Kalender!BH$81:BH$110,MAX(1,$D54))&gt;INDEX(Kalender!$B$81:$B$110,MAX(1,$D54))),AND($E54&gt;0,INDEX(Kalender!BH$81:BH$110,MAX(1,$E54))&gt;INDEX(Kalender!$B$81:$B$110,MAX(1,$E54))),AND($F54&gt;0,INDEX(Kalender!BH$81:BH$110,MAX(1,$F54))&gt;INDEX(Kalender!$B$81:$B$110,MAX(1,$F54)))),2,0))</f>
        <v>0</v>
      </c>
      <c r="BI54" s="5" t="n">
        <f aca="false">IF(Kalender!BI54&lt;&gt;1,0,IF(AND($B54&gt;0,INDEX(Kalender!BI$68:BI$77,MAX(1,$B54))&gt;INDEX(Kalender!$B$68:$B$77,MAX(1,$B54))),1,0)+IF(OR(AND($C54&gt;0,INDEX(Kalender!BI$81:BI$110,MAX(1,$C54))&gt;INDEX(Kalender!$B$81:$B$110,MAX(1,$C54))),AND($D54&gt;0,INDEX(Kalender!BI$81:BI$110,MAX(1,$D54))&gt;INDEX(Kalender!$B$81:$B$110,MAX(1,$D54))),AND($E54&gt;0,INDEX(Kalender!BI$81:BI$110,MAX(1,$E54))&gt;INDEX(Kalender!$B$81:$B$110,MAX(1,$E54))),AND($F54&gt;0,INDEX(Kalender!BI$81:BI$110,MAX(1,$F54))&gt;INDEX(Kalender!$B$81:$B$110,MAX(1,$F54)))),2,0))</f>
        <v>0</v>
      </c>
      <c r="BJ54" s="5" t="n">
        <f aca="false">IF(Kalender!BJ54&lt;&gt;1,0,IF(AND($B54&gt;0,INDEX(Kalender!BJ$68:BJ$77,MAX(1,$B54))&gt;INDEX(Kalender!$B$68:$B$77,MAX(1,$B54))),1,0)+IF(OR(AND($C54&gt;0,INDEX(Kalender!BJ$81:BJ$110,MAX(1,$C54))&gt;INDEX(Kalender!$B$81:$B$110,MAX(1,$C54))),AND($D54&gt;0,INDEX(Kalender!BJ$81:BJ$110,MAX(1,$D54))&gt;INDEX(Kalender!$B$81:$B$110,MAX(1,$D54))),AND($E54&gt;0,INDEX(Kalender!BJ$81:BJ$110,MAX(1,$E54))&gt;INDEX(Kalender!$B$81:$B$110,MAX(1,$E54))),AND($F54&gt;0,INDEX(Kalender!BJ$81:BJ$110,MAX(1,$F54))&gt;INDEX(Kalender!$B$81:$B$110,MAX(1,$F54)))),2,0))</f>
        <v>0</v>
      </c>
      <c r="BK54" s="5" t="n">
        <f aca="false">IF(Kalender!BK54&lt;&gt;1,0,IF(AND($B54&gt;0,INDEX(Kalender!BK$68:BK$77,MAX(1,$B54))&gt;INDEX(Kalender!$B$68:$B$77,MAX(1,$B54))),1,0)+IF(OR(AND($C54&gt;0,INDEX(Kalender!BK$81:BK$110,MAX(1,$C54))&gt;INDEX(Kalender!$B$81:$B$110,MAX(1,$C54))),AND($D54&gt;0,INDEX(Kalender!BK$81:BK$110,MAX(1,$D54))&gt;INDEX(Kalender!$B$81:$B$110,MAX(1,$D54))),AND($E54&gt;0,INDEX(Kalender!BK$81:BK$110,MAX(1,$E54))&gt;INDEX(Kalender!$B$81:$B$110,MAX(1,$E54))),AND($F54&gt;0,INDEX(Kalender!BK$81:BK$110,MAX(1,$F54))&gt;INDEX(Kalender!$B$81:$B$110,MAX(1,$F54)))),2,0))</f>
        <v>0</v>
      </c>
      <c r="BL54" s="5" t="n">
        <f aca="false">IF(Kalender!BL54&lt;&gt;1,0,IF(AND($B54&gt;0,INDEX(Kalender!BL$68:BL$77,MAX(1,$B54))&gt;INDEX(Kalender!$B$68:$B$77,MAX(1,$B54))),1,0)+IF(OR(AND($C54&gt;0,INDEX(Kalender!BL$81:BL$110,MAX(1,$C54))&gt;INDEX(Kalender!$B$81:$B$110,MAX(1,$C54))),AND($D54&gt;0,INDEX(Kalender!BL$81:BL$110,MAX(1,$D54))&gt;INDEX(Kalender!$B$81:$B$110,MAX(1,$D54))),AND($E54&gt;0,INDEX(Kalender!BL$81:BL$110,MAX(1,$E54))&gt;INDEX(Kalender!$B$81:$B$110,MAX(1,$E54))),AND($F54&gt;0,INDEX(Kalender!BL$81:BL$110,MAX(1,$F54))&gt;INDEX(Kalender!$B$81:$B$110,MAX(1,$F54)))),2,0))</f>
        <v>0</v>
      </c>
      <c r="BM54" s="5" t="n">
        <f aca="false">IF(Kalender!BM54&lt;&gt;1,0,IF(AND($B54&gt;0,INDEX(Kalender!BM$68:BM$77,MAX(1,$B54))&gt;INDEX(Kalender!$B$68:$B$77,MAX(1,$B54))),1,0)+IF(OR(AND($C54&gt;0,INDEX(Kalender!BM$81:BM$110,MAX(1,$C54))&gt;INDEX(Kalender!$B$81:$B$110,MAX(1,$C54))),AND($D54&gt;0,INDEX(Kalender!BM$81:BM$110,MAX(1,$D54))&gt;INDEX(Kalender!$B$81:$B$110,MAX(1,$D54))),AND($E54&gt;0,INDEX(Kalender!BM$81:BM$110,MAX(1,$E54))&gt;INDEX(Kalender!$B$81:$B$110,MAX(1,$E54))),AND($F54&gt;0,INDEX(Kalender!BM$81:BM$110,MAX(1,$F54))&gt;INDEX(Kalender!$B$81:$B$110,MAX(1,$F54)))),2,0))</f>
        <v>0</v>
      </c>
      <c r="BN54" s="5" t="n">
        <f aca="false">IF(Kalender!BN54&lt;&gt;1,0,IF(AND($B54&gt;0,INDEX(Kalender!BN$68:BN$77,MAX(1,$B54))&gt;INDEX(Kalender!$B$68:$B$77,MAX(1,$B54))),1,0)+IF(OR(AND($C54&gt;0,INDEX(Kalender!BN$81:BN$110,MAX(1,$C54))&gt;INDEX(Kalender!$B$81:$B$110,MAX(1,$C54))),AND($D54&gt;0,INDEX(Kalender!BN$81:BN$110,MAX(1,$D54))&gt;INDEX(Kalender!$B$81:$B$110,MAX(1,$D54))),AND($E54&gt;0,INDEX(Kalender!BN$81:BN$110,MAX(1,$E54))&gt;INDEX(Kalender!$B$81:$B$110,MAX(1,$E54))),AND($F54&gt;0,INDEX(Kalender!BN$81:BN$110,MAX(1,$F54))&gt;INDEX(Kalender!$B$81:$B$110,MAX(1,$F54)))),2,0))</f>
        <v>0</v>
      </c>
      <c r="BO54" s="5" t="n">
        <f aca="false">IF(Kalender!BO54&lt;&gt;1,0,IF(AND($B54&gt;0,INDEX(Kalender!BO$68:BO$77,MAX(1,$B54))&gt;INDEX(Kalender!$B$68:$B$77,MAX(1,$B54))),1,0)+IF(OR(AND($C54&gt;0,INDEX(Kalender!BO$81:BO$110,MAX(1,$C54))&gt;INDEX(Kalender!$B$81:$B$110,MAX(1,$C54))),AND($D54&gt;0,INDEX(Kalender!BO$81:BO$110,MAX(1,$D54))&gt;INDEX(Kalender!$B$81:$B$110,MAX(1,$D54))),AND($E54&gt;0,INDEX(Kalender!BO$81:BO$110,MAX(1,$E54))&gt;INDEX(Kalender!$B$81:$B$110,MAX(1,$E54))),AND($F54&gt;0,INDEX(Kalender!BO$81:BO$110,MAX(1,$F54))&gt;INDEX(Kalender!$B$81:$B$110,MAX(1,$F54)))),2,0))</f>
        <v>0</v>
      </c>
      <c r="BP54" s="5" t="n">
        <f aca="false">IF(Kalender!BP54&lt;&gt;1,0,IF(AND($B54&gt;0,INDEX(Kalender!BP$68:BP$77,MAX(1,$B54))&gt;INDEX(Kalender!$B$68:$B$77,MAX(1,$B54))),1,0)+IF(OR(AND($C54&gt;0,INDEX(Kalender!BP$81:BP$110,MAX(1,$C54))&gt;INDEX(Kalender!$B$81:$B$110,MAX(1,$C54))),AND($D54&gt;0,INDEX(Kalender!BP$81:BP$110,MAX(1,$D54))&gt;INDEX(Kalender!$B$81:$B$110,MAX(1,$D54))),AND($E54&gt;0,INDEX(Kalender!BP$81:BP$110,MAX(1,$E54))&gt;INDEX(Kalender!$B$81:$B$110,MAX(1,$E54))),AND($F54&gt;0,INDEX(Kalender!BP$81:BP$110,MAX(1,$F54))&gt;INDEX(Kalender!$B$81:$B$110,MAX(1,$F54)))),2,0))</f>
        <v>0</v>
      </c>
      <c r="BQ54" s="5" t="n">
        <f aca="false">IF(Kalender!BQ54&lt;&gt;1,0,IF(AND($B54&gt;0,INDEX(Kalender!BQ$68:BQ$77,MAX(1,$B54))&gt;INDEX(Kalender!$B$68:$B$77,MAX(1,$B54))),1,0)+IF(OR(AND($C54&gt;0,INDEX(Kalender!BQ$81:BQ$110,MAX(1,$C54))&gt;INDEX(Kalender!$B$81:$B$110,MAX(1,$C54))),AND($D54&gt;0,INDEX(Kalender!BQ$81:BQ$110,MAX(1,$D54))&gt;INDEX(Kalender!$B$81:$B$110,MAX(1,$D54))),AND($E54&gt;0,INDEX(Kalender!BQ$81:BQ$110,MAX(1,$E54))&gt;INDEX(Kalender!$B$81:$B$110,MAX(1,$E54))),AND($F54&gt;0,INDEX(Kalender!BQ$81:BQ$110,MAX(1,$F54))&gt;INDEX(Kalender!$B$81:$B$110,MAX(1,$F54)))),2,0))</f>
        <v>0</v>
      </c>
      <c r="BR54" s="5" t="n">
        <f aca="false">IF(Kalender!BR54&lt;&gt;1,0,IF(AND($B54&gt;0,INDEX(Kalender!BR$68:BR$77,MAX(1,$B54))&gt;INDEX(Kalender!$B$68:$B$77,MAX(1,$B54))),1,0)+IF(OR(AND($C54&gt;0,INDEX(Kalender!BR$81:BR$110,MAX(1,$C54))&gt;INDEX(Kalender!$B$81:$B$110,MAX(1,$C54))),AND($D54&gt;0,INDEX(Kalender!BR$81:BR$110,MAX(1,$D54))&gt;INDEX(Kalender!$B$81:$B$110,MAX(1,$D54))),AND($E54&gt;0,INDEX(Kalender!BR$81:BR$110,MAX(1,$E54))&gt;INDEX(Kalender!$B$81:$B$110,MAX(1,$E54))),AND($F54&gt;0,INDEX(Kalender!BR$81:BR$110,MAX(1,$F54))&gt;INDEX(Kalender!$B$81:$B$110,MAX(1,$F54)))),2,0))</f>
        <v>0</v>
      </c>
      <c r="BS54" s="5" t="n">
        <f aca="false">IF(Kalender!BS54&lt;&gt;1,0,IF(AND($B54&gt;0,INDEX(Kalender!BS$68:BS$77,MAX(1,$B54))&gt;INDEX(Kalender!$B$68:$B$77,MAX(1,$B54))),1,0)+IF(OR(AND($C54&gt;0,INDEX(Kalender!BS$81:BS$110,MAX(1,$C54))&gt;INDEX(Kalender!$B$81:$B$110,MAX(1,$C54))),AND($D54&gt;0,INDEX(Kalender!BS$81:BS$110,MAX(1,$D54))&gt;INDEX(Kalender!$B$81:$B$110,MAX(1,$D54))),AND($E54&gt;0,INDEX(Kalender!BS$81:BS$110,MAX(1,$E54))&gt;INDEX(Kalender!$B$81:$B$110,MAX(1,$E54))),AND($F54&gt;0,INDEX(Kalender!BS$81:BS$110,MAX(1,$F54))&gt;INDEX(Kalender!$B$81:$B$110,MAX(1,$F54)))),2,0))</f>
        <v>0</v>
      </c>
      <c r="BT54" s="5" t="n">
        <f aca="false">IF(Kalender!BT54&lt;&gt;1,0,IF(AND($B54&gt;0,INDEX(Kalender!BT$68:BT$77,MAX(1,$B54))&gt;INDEX(Kalender!$B$68:$B$77,MAX(1,$B54))),1,0)+IF(OR(AND($C54&gt;0,INDEX(Kalender!BT$81:BT$110,MAX(1,$C54))&gt;INDEX(Kalender!$B$81:$B$110,MAX(1,$C54))),AND($D54&gt;0,INDEX(Kalender!BT$81:BT$110,MAX(1,$D54))&gt;INDEX(Kalender!$B$81:$B$110,MAX(1,$D54))),AND($E54&gt;0,INDEX(Kalender!BT$81:BT$110,MAX(1,$E54))&gt;INDEX(Kalender!$B$81:$B$110,MAX(1,$E54))),AND($F54&gt;0,INDEX(Kalender!BT$81:BT$110,MAX(1,$F54))&gt;INDEX(Kalender!$B$81:$B$110,MAX(1,$F54)))),2,0))</f>
        <v>0</v>
      </c>
      <c r="BU54" s="5" t="n">
        <f aca="false">IF(Kalender!BU54&lt;&gt;1,0,IF(AND($B54&gt;0,INDEX(Kalender!BU$68:BU$77,MAX(1,$B54))&gt;INDEX(Kalender!$B$68:$B$77,MAX(1,$B54))),1,0)+IF(OR(AND($C54&gt;0,INDEX(Kalender!BU$81:BU$110,MAX(1,$C54))&gt;INDEX(Kalender!$B$81:$B$110,MAX(1,$C54))),AND($D54&gt;0,INDEX(Kalender!BU$81:BU$110,MAX(1,$D54))&gt;INDEX(Kalender!$B$81:$B$110,MAX(1,$D54))),AND($E54&gt;0,INDEX(Kalender!BU$81:BU$110,MAX(1,$E54))&gt;INDEX(Kalender!$B$81:$B$110,MAX(1,$E54))),AND($F54&gt;0,INDEX(Kalender!BU$81:BU$110,MAX(1,$F54))&gt;INDEX(Kalender!$B$81:$B$110,MAX(1,$F54)))),2,0))</f>
        <v>0</v>
      </c>
      <c r="BV54" s="5" t="n">
        <f aca="false">IF(Kalender!BV54&lt;&gt;1,0,IF(AND($B54&gt;0,INDEX(Kalender!BV$68:BV$77,MAX(1,$B54))&gt;INDEX(Kalender!$B$68:$B$77,MAX(1,$B54))),1,0)+IF(OR(AND($C54&gt;0,INDEX(Kalender!BV$81:BV$110,MAX(1,$C54))&gt;INDEX(Kalender!$B$81:$B$110,MAX(1,$C54))),AND($D54&gt;0,INDEX(Kalender!BV$81:BV$110,MAX(1,$D54))&gt;INDEX(Kalender!$B$81:$B$110,MAX(1,$D54))),AND($E54&gt;0,INDEX(Kalender!BV$81:BV$110,MAX(1,$E54))&gt;INDEX(Kalender!$B$81:$B$110,MAX(1,$E54))),AND($F54&gt;0,INDEX(Kalender!BV$81:BV$110,MAX(1,$F54))&gt;INDEX(Kalender!$B$81:$B$110,MAX(1,$F54)))),2,0))</f>
        <v>0</v>
      </c>
      <c r="BW54" s="5" t="n">
        <f aca="false">IF(Kalender!BW54&lt;&gt;1,0,IF(AND($B54&gt;0,INDEX(Kalender!BW$68:BW$77,MAX(1,$B54))&gt;INDEX(Kalender!$B$68:$B$77,MAX(1,$B54))),1,0)+IF(OR(AND($C54&gt;0,INDEX(Kalender!BW$81:BW$110,MAX(1,$C54))&gt;INDEX(Kalender!$B$81:$B$110,MAX(1,$C54))),AND($D54&gt;0,INDEX(Kalender!BW$81:BW$110,MAX(1,$D54))&gt;INDEX(Kalender!$B$81:$B$110,MAX(1,$D54))),AND($E54&gt;0,INDEX(Kalender!BW$81:BW$110,MAX(1,$E54))&gt;INDEX(Kalender!$B$81:$B$110,MAX(1,$E54))),AND($F54&gt;0,INDEX(Kalender!BW$81:BW$110,MAX(1,$F54))&gt;INDEX(Kalender!$B$81:$B$110,MAX(1,$F54)))),2,0))</f>
        <v>0</v>
      </c>
      <c r="BX54" s="5" t="n">
        <f aca="false">IF(Kalender!BX54&lt;&gt;1,0,IF(AND($B54&gt;0,INDEX(Kalender!BX$68:BX$77,MAX(1,$B54))&gt;INDEX(Kalender!$B$68:$B$77,MAX(1,$B54))),1,0)+IF(OR(AND($C54&gt;0,INDEX(Kalender!BX$81:BX$110,MAX(1,$C54))&gt;INDEX(Kalender!$B$81:$B$110,MAX(1,$C54))),AND($D54&gt;0,INDEX(Kalender!BX$81:BX$110,MAX(1,$D54))&gt;INDEX(Kalender!$B$81:$B$110,MAX(1,$D54))),AND($E54&gt;0,INDEX(Kalender!BX$81:BX$110,MAX(1,$E54))&gt;INDEX(Kalender!$B$81:$B$110,MAX(1,$E54))),AND($F54&gt;0,INDEX(Kalender!BX$81:BX$110,MAX(1,$F54))&gt;INDEX(Kalender!$B$81:$B$110,MAX(1,$F54)))),2,0))</f>
        <v>0</v>
      </c>
      <c r="BY54" s="5" t="n">
        <f aca="false">IF(Kalender!BY54&lt;&gt;1,0,IF(AND($B54&gt;0,INDEX(Kalender!BY$68:BY$77,MAX(1,$B54))&gt;INDEX(Kalender!$B$68:$B$77,MAX(1,$B54))),1,0)+IF(OR(AND($C54&gt;0,INDEX(Kalender!BY$81:BY$110,MAX(1,$C54))&gt;INDEX(Kalender!$B$81:$B$110,MAX(1,$C54))),AND($D54&gt;0,INDEX(Kalender!BY$81:BY$110,MAX(1,$D54))&gt;INDEX(Kalender!$B$81:$B$110,MAX(1,$D54))),AND($E54&gt;0,INDEX(Kalender!BY$81:BY$110,MAX(1,$E54))&gt;INDEX(Kalender!$B$81:$B$110,MAX(1,$E54))),AND($F54&gt;0,INDEX(Kalender!BY$81:BY$110,MAX(1,$F54))&gt;INDEX(Kalender!$B$81:$B$110,MAX(1,$F54)))),2,0))</f>
        <v>0</v>
      </c>
      <c r="BZ54" s="5" t="n">
        <f aca="false">IF(Kalender!BZ54&lt;&gt;1,0,IF(AND($B54&gt;0,INDEX(Kalender!BZ$68:BZ$77,MAX(1,$B54))&gt;INDEX(Kalender!$B$68:$B$77,MAX(1,$B54))),1,0)+IF(OR(AND($C54&gt;0,INDEX(Kalender!BZ$81:BZ$110,MAX(1,$C54))&gt;INDEX(Kalender!$B$81:$B$110,MAX(1,$C54))),AND($D54&gt;0,INDEX(Kalender!BZ$81:BZ$110,MAX(1,$D54))&gt;INDEX(Kalender!$B$81:$B$110,MAX(1,$D54))),AND($E54&gt;0,INDEX(Kalender!BZ$81:BZ$110,MAX(1,$E54))&gt;INDEX(Kalender!$B$81:$B$110,MAX(1,$E54))),AND($F54&gt;0,INDEX(Kalender!BZ$81:BZ$110,MAX(1,$F54))&gt;INDEX(Kalender!$B$81:$B$110,MAX(1,$F54)))),2,0))</f>
        <v>0</v>
      </c>
      <c r="CA54" s="5" t="n">
        <f aca="false">IF(Kalender!CA54&lt;&gt;1,0,IF(AND($B54&gt;0,INDEX(Kalender!CA$68:CA$77,MAX(1,$B54))&gt;INDEX(Kalender!$B$68:$B$77,MAX(1,$B54))),1,0)+IF(OR(AND($C54&gt;0,INDEX(Kalender!CA$81:CA$110,MAX(1,$C54))&gt;INDEX(Kalender!$B$81:$B$110,MAX(1,$C54))),AND($D54&gt;0,INDEX(Kalender!CA$81:CA$110,MAX(1,$D54))&gt;INDEX(Kalender!$B$81:$B$110,MAX(1,$D54))),AND($E54&gt;0,INDEX(Kalender!CA$81:CA$110,MAX(1,$E54))&gt;INDEX(Kalender!$B$81:$B$110,MAX(1,$E54))),AND($F54&gt;0,INDEX(Kalender!CA$81:CA$110,MAX(1,$F54))&gt;INDEX(Kalender!$B$81:$B$110,MAX(1,$F54)))),2,0))</f>
        <v>0</v>
      </c>
      <c r="CB54" s="5" t="n">
        <f aca="false">IF(Kalender!CB54&lt;&gt;1,0,IF(AND($B54&gt;0,INDEX(Kalender!CB$68:CB$77,MAX(1,$B54))&gt;INDEX(Kalender!$B$68:$B$77,MAX(1,$B54))),1,0)+IF(OR(AND($C54&gt;0,INDEX(Kalender!CB$81:CB$110,MAX(1,$C54))&gt;INDEX(Kalender!$B$81:$B$110,MAX(1,$C54))),AND($D54&gt;0,INDEX(Kalender!CB$81:CB$110,MAX(1,$D54))&gt;INDEX(Kalender!$B$81:$B$110,MAX(1,$D54))),AND($E54&gt;0,INDEX(Kalender!CB$81:CB$110,MAX(1,$E54))&gt;INDEX(Kalender!$B$81:$B$110,MAX(1,$E54))),AND($F54&gt;0,INDEX(Kalender!CB$81:CB$110,MAX(1,$F54))&gt;INDEX(Kalender!$B$81:$B$110,MAX(1,$F54)))),2,0))</f>
        <v>0</v>
      </c>
      <c r="CC54" s="5" t="n">
        <f aca="false">IF(Kalender!CC54&lt;&gt;1,0,IF(AND($B54&gt;0,INDEX(Kalender!CC$68:CC$77,MAX(1,$B54))&gt;INDEX(Kalender!$B$68:$B$77,MAX(1,$B54))),1,0)+IF(OR(AND($C54&gt;0,INDEX(Kalender!CC$81:CC$110,MAX(1,$C54))&gt;INDEX(Kalender!$B$81:$B$110,MAX(1,$C54))),AND($D54&gt;0,INDEX(Kalender!CC$81:CC$110,MAX(1,$D54))&gt;INDEX(Kalender!$B$81:$B$110,MAX(1,$D54))),AND($E54&gt;0,INDEX(Kalender!CC$81:CC$110,MAX(1,$E54))&gt;INDEX(Kalender!$B$81:$B$110,MAX(1,$E54))),AND($F54&gt;0,INDEX(Kalender!CC$81:CC$110,MAX(1,$F54))&gt;INDEX(Kalender!$B$81:$B$110,MAX(1,$F54)))),2,0))</f>
        <v>0</v>
      </c>
      <c r="CD54" s="5" t="n">
        <f aca="false">IF(Kalender!CD54&lt;&gt;1,0,IF(AND($B54&gt;0,INDEX(Kalender!CD$68:CD$77,MAX(1,$B54))&gt;INDEX(Kalender!$B$68:$B$77,MAX(1,$B54))),1,0)+IF(OR(AND($C54&gt;0,INDEX(Kalender!CD$81:CD$110,MAX(1,$C54))&gt;INDEX(Kalender!$B$81:$B$110,MAX(1,$C54))),AND($D54&gt;0,INDEX(Kalender!CD$81:CD$110,MAX(1,$D54))&gt;INDEX(Kalender!$B$81:$B$110,MAX(1,$D54))),AND($E54&gt;0,INDEX(Kalender!CD$81:CD$110,MAX(1,$E54))&gt;INDEX(Kalender!$B$81:$B$110,MAX(1,$E54))),AND($F54&gt;0,INDEX(Kalender!CD$81:CD$110,MAX(1,$F54))&gt;INDEX(Kalender!$B$81:$B$110,MAX(1,$F54)))),2,0))</f>
        <v>0</v>
      </c>
      <c r="CE54" s="5" t="n">
        <f aca="false">IF(Kalender!CE54&lt;&gt;1,0,IF(AND($B54&gt;0,INDEX(Kalender!CE$68:CE$77,MAX(1,$B54))&gt;INDEX(Kalender!$B$68:$B$77,MAX(1,$B54))),1,0)+IF(OR(AND($C54&gt;0,INDEX(Kalender!CE$81:CE$110,MAX(1,$C54))&gt;INDEX(Kalender!$B$81:$B$110,MAX(1,$C54))),AND($D54&gt;0,INDEX(Kalender!CE$81:CE$110,MAX(1,$D54))&gt;INDEX(Kalender!$B$81:$B$110,MAX(1,$D54))),AND($E54&gt;0,INDEX(Kalender!CE$81:CE$110,MAX(1,$E54))&gt;INDEX(Kalender!$B$81:$B$110,MAX(1,$E54))),AND($F54&gt;0,INDEX(Kalender!CE$81:CE$110,MAX(1,$F54))&gt;INDEX(Kalender!$B$81:$B$110,MAX(1,$F54)))),2,0))</f>
        <v>0</v>
      </c>
      <c r="CF54" s="5" t="n">
        <f aca="false">IF(Kalender!CF54&lt;&gt;1,0,IF(AND($B54&gt;0,INDEX(Kalender!CF$68:CF$77,MAX(1,$B54))&gt;INDEX(Kalender!$B$68:$B$77,MAX(1,$B54))),1,0)+IF(OR(AND($C54&gt;0,INDEX(Kalender!CF$81:CF$110,MAX(1,$C54))&gt;INDEX(Kalender!$B$81:$B$110,MAX(1,$C54))),AND($D54&gt;0,INDEX(Kalender!CF$81:CF$110,MAX(1,$D54))&gt;INDEX(Kalender!$B$81:$B$110,MAX(1,$D54))),AND($E54&gt;0,INDEX(Kalender!CF$81:CF$110,MAX(1,$E54))&gt;INDEX(Kalender!$B$81:$B$110,MAX(1,$E54))),AND($F54&gt;0,INDEX(Kalender!CF$81:CF$110,MAX(1,$F54))&gt;INDEX(Kalender!$B$81:$B$110,MAX(1,$F54)))),2,0))</f>
        <v>0</v>
      </c>
      <c r="CG54" s="5" t="n">
        <f aca="false">IF(Kalender!CG54&lt;&gt;1,0,IF(AND($B54&gt;0,INDEX(Kalender!CG$68:CG$77,MAX(1,$B54))&gt;INDEX(Kalender!$B$68:$B$77,MAX(1,$B54))),1,0)+IF(OR(AND($C54&gt;0,INDEX(Kalender!CG$81:CG$110,MAX(1,$C54))&gt;INDEX(Kalender!$B$81:$B$110,MAX(1,$C54))),AND($D54&gt;0,INDEX(Kalender!CG$81:CG$110,MAX(1,$D54))&gt;INDEX(Kalender!$B$81:$B$110,MAX(1,$D54))),AND($E54&gt;0,INDEX(Kalender!CG$81:CG$110,MAX(1,$E54))&gt;INDEX(Kalender!$B$81:$B$110,MAX(1,$E54))),AND($F54&gt;0,INDEX(Kalender!CG$81:CG$110,MAX(1,$F54))&gt;INDEX(Kalender!$B$81:$B$110,MAX(1,$F54)))),2,0))</f>
        <v>0</v>
      </c>
      <c r="CH54" s="5" t="n">
        <f aca="false">IF(Kalender!CH54&lt;&gt;1,0,IF(AND($B54&gt;0,INDEX(Kalender!CH$68:CH$77,MAX(1,$B54))&gt;INDEX(Kalender!$B$68:$B$77,MAX(1,$B54))),1,0)+IF(OR(AND($C54&gt;0,INDEX(Kalender!CH$81:CH$110,MAX(1,$C54))&gt;INDEX(Kalender!$B$81:$B$110,MAX(1,$C54))),AND($D54&gt;0,INDEX(Kalender!CH$81:CH$110,MAX(1,$D54))&gt;INDEX(Kalender!$B$81:$B$110,MAX(1,$D54))),AND($E54&gt;0,INDEX(Kalender!CH$81:CH$110,MAX(1,$E54))&gt;INDEX(Kalender!$B$81:$B$110,MAX(1,$E54))),AND($F54&gt;0,INDEX(Kalender!CH$81:CH$110,MAX(1,$F54))&gt;INDEX(Kalender!$B$81:$B$110,MAX(1,$F54)))),2,0))</f>
        <v>0</v>
      </c>
      <c r="CI54" s="5" t="n">
        <f aca="false">IF(Kalender!CI54&lt;&gt;1,0,IF(AND($B54&gt;0,INDEX(Kalender!CI$68:CI$77,MAX(1,$B54))&gt;INDEX(Kalender!$B$68:$B$77,MAX(1,$B54))),1,0)+IF(OR(AND($C54&gt;0,INDEX(Kalender!CI$81:CI$110,MAX(1,$C54))&gt;INDEX(Kalender!$B$81:$B$110,MAX(1,$C54))),AND($D54&gt;0,INDEX(Kalender!CI$81:CI$110,MAX(1,$D54))&gt;INDEX(Kalender!$B$81:$B$110,MAX(1,$D54))),AND($E54&gt;0,INDEX(Kalender!CI$81:CI$110,MAX(1,$E54))&gt;INDEX(Kalender!$B$81:$B$110,MAX(1,$E54))),AND($F54&gt;0,INDEX(Kalender!CI$81:CI$110,MAX(1,$F54))&gt;INDEX(Kalender!$B$81:$B$110,MAX(1,$F54)))),2,0))</f>
        <v>0</v>
      </c>
      <c r="CJ54" s="5" t="n">
        <f aca="false">IF(Kalender!CJ54&lt;&gt;1,0,IF(AND($B54&gt;0,INDEX(Kalender!CJ$68:CJ$77,MAX(1,$B54))&gt;INDEX(Kalender!$B$68:$B$77,MAX(1,$B54))),1,0)+IF(OR(AND($C54&gt;0,INDEX(Kalender!CJ$81:CJ$110,MAX(1,$C54))&gt;INDEX(Kalender!$B$81:$B$110,MAX(1,$C54))),AND($D54&gt;0,INDEX(Kalender!CJ$81:CJ$110,MAX(1,$D54))&gt;INDEX(Kalender!$B$81:$B$110,MAX(1,$D54))),AND($E54&gt;0,INDEX(Kalender!CJ$81:CJ$110,MAX(1,$E54))&gt;INDEX(Kalender!$B$81:$B$110,MAX(1,$E54))),AND($F54&gt;0,INDEX(Kalender!CJ$81:CJ$110,MAX(1,$F54))&gt;INDEX(Kalender!$B$81:$B$110,MAX(1,$F54)))),2,0))</f>
        <v>0</v>
      </c>
      <c r="CK54" s="5" t="n">
        <f aca="false">IF(Kalender!CK54&lt;&gt;1,0,IF(AND($B54&gt;0,INDEX(Kalender!CK$68:CK$77,MAX(1,$B54))&gt;INDEX(Kalender!$B$68:$B$77,MAX(1,$B54))),1,0)+IF(OR(AND($C54&gt;0,INDEX(Kalender!CK$81:CK$110,MAX(1,$C54))&gt;INDEX(Kalender!$B$81:$B$110,MAX(1,$C54))),AND($D54&gt;0,INDEX(Kalender!CK$81:CK$110,MAX(1,$D54))&gt;INDEX(Kalender!$B$81:$B$110,MAX(1,$D54))),AND($E54&gt;0,INDEX(Kalender!CK$81:CK$110,MAX(1,$E54))&gt;INDEX(Kalender!$B$81:$B$110,MAX(1,$E54))),AND($F54&gt;0,INDEX(Kalender!CK$81:CK$110,MAX(1,$F54))&gt;INDEX(Kalender!$B$81:$B$110,MAX(1,$F54)))),2,0))</f>
        <v>0</v>
      </c>
      <c r="CL54" s="5" t="n">
        <f aca="false">IF(Kalender!CL54&lt;&gt;1,0,IF(AND($B54&gt;0,INDEX(Kalender!CL$68:CL$77,MAX(1,$B54))&gt;INDEX(Kalender!$B$68:$B$77,MAX(1,$B54))),1,0)+IF(OR(AND($C54&gt;0,INDEX(Kalender!CL$81:CL$110,MAX(1,$C54))&gt;INDEX(Kalender!$B$81:$B$110,MAX(1,$C54))),AND($D54&gt;0,INDEX(Kalender!CL$81:CL$110,MAX(1,$D54))&gt;INDEX(Kalender!$B$81:$B$110,MAX(1,$D54))),AND($E54&gt;0,INDEX(Kalender!CL$81:CL$110,MAX(1,$E54))&gt;INDEX(Kalender!$B$81:$B$110,MAX(1,$E54))),AND($F54&gt;0,INDEX(Kalender!CL$81:CL$110,MAX(1,$F54))&gt;INDEX(Kalender!$B$81:$B$110,MAX(1,$F54)))),2,0))</f>
        <v>0</v>
      </c>
      <c r="CM54" s="5" t="n">
        <f aca="false">IF(Kalender!CM54&lt;&gt;1,0,IF(AND($B54&gt;0,INDEX(Kalender!CM$68:CM$77,MAX(1,$B54))&gt;INDEX(Kalender!$B$68:$B$77,MAX(1,$B54))),1,0)+IF(OR(AND($C54&gt;0,INDEX(Kalender!CM$81:CM$110,MAX(1,$C54))&gt;INDEX(Kalender!$B$81:$B$110,MAX(1,$C54))),AND($D54&gt;0,INDEX(Kalender!CM$81:CM$110,MAX(1,$D54))&gt;INDEX(Kalender!$B$81:$B$110,MAX(1,$D54))),AND($E54&gt;0,INDEX(Kalender!CM$81:CM$110,MAX(1,$E54))&gt;INDEX(Kalender!$B$81:$B$110,MAX(1,$E54))),AND($F54&gt;0,INDEX(Kalender!CM$81:CM$110,MAX(1,$F54))&gt;INDEX(Kalender!$B$81:$B$110,MAX(1,$F54)))),2,0))</f>
        <v>0</v>
      </c>
      <c r="CN54" s="5" t="n">
        <f aca="false">IF(Kalender!CN54&lt;&gt;1,0,IF(AND($B54&gt;0,INDEX(Kalender!CN$68:CN$77,MAX(1,$B54))&gt;INDEX(Kalender!$B$68:$B$77,MAX(1,$B54))),1,0)+IF(OR(AND($C54&gt;0,INDEX(Kalender!CN$81:CN$110,MAX(1,$C54))&gt;INDEX(Kalender!$B$81:$B$110,MAX(1,$C54))),AND($D54&gt;0,INDEX(Kalender!CN$81:CN$110,MAX(1,$D54))&gt;INDEX(Kalender!$B$81:$B$110,MAX(1,$D54))),AND($E54&gt;0,INDEX(Kalender!CN$81:CN$110,MAX(1,$E54))&gt;INDEX(Kalender!$B$81:$B$110,MAX(1,$E54))),AND($F54&gt;0,INDEX(Kalender!CN$81:CN$110,MAX(1,$F54))&gt;INDEX(Kalender!$B$81:$B$110,MAX(1,$F54)))),2,0))</f>
        <v>0</v>
      </c>
      <c r="CO54" s="5" t="n">
        <f aca="false">IF(Kalender!CO54&lt;&gt;1,0,IF(AND($B54&gt;0,INDEX(Kalender!CO$68:CO$77,MAX(1,$B54))&gt;INDEX(Kalender!$B$68:$B$77,MAX(1,$B54))),1,0)+IF(OR(AND($C54&gt;0,INDEX(Kalender!CO$81:CO$110,MAX(1,$C54))&gt;INDEX(Kalender!$B$81:$B$110,MAX(1,$C54))),AND($D54&gt;0,INDEX(Kalender!CO$81:CO$110,MAX(1,$D54))&gt;INDEX(Kalender!$B$81:$B$110,MAX(1,$D54))),AND($E54&gt;0,INDEX(Kalender!CO$81:CO$110,MAX(1,$E54))&gt;INDEX(Kalender!$B$81:$B$110,MAX(1,$E54))),AND($F54&gt;0,INDEX(Kalender!CO$81:CO$110,MAX(1,$F54))&gt;INDEX(Kalender!$B$81:$B$110,MAX(1,$F54)))),2,0))</f>
        <v>0</v>
      </c>
      <c r="CP54" s="5" t="n">
        <f aca="false">IF(Kalender!CP54&lt;&gt;1,0,IF(AND($B54&gt;0,INDEX(Kalender!CP$68:CP$77,MAX(1,$B54))&gt;INDEX(Kalender!$B$68:$B$77,MAX(1,$B54))),1,0)+IF(OR(AND($C54&gt;0,INDEX(Kalender!CP$81:CP$110,MAX(1,$C54))&gt;INDEX(Kalender!$B$81:$B$110,MAX(1,$C54))),AND($D54&gt;0,INDEX(Kalender!CP$81:CP$110,MAX(1,$D54))&gt;INDEX(Kalender!$B$81:$B$110,MAX(1,$D54))),AND($E54&gt;0,INDEX(Kalender!CP$81:CP$110,MAX(1,$E54))&gt;INDEX(Kalender!$B$81:$B$110,MAX(1,$E54))),AND($F54&gt;0,INDEX(Kalender!CP$81:CP$110,MAX(1,$F54))&gt;INDEX(Kalender!$B$81:$B$110,MAX(1,$F54)))),2,0))</f>
        <v>0</v>
      </c>
      <c r="CQ54" s="5" t="n">
        <f aca="false">IF(Kalender!CQ54&lt;&gt;1,0,IF(AND($B54&gt;0,INDEX(Kalender!CQ$68:CQ$77,MAX(1,$B54))&gt;INDEX(Kalender!$B$68:$B$77,MAX(1,$B54))),1,0)+IF(OR(AND($C54&gt;0,INDEX(Kalender!CQ$81:CQ$110,MAX(1,$C54))&gt;INDEX(Kalender!$B$81:$B$110,MAX(1,$C54))),AND($D54&gt;0,INDEX(Kalender!CQ$81:CQ$110,MAX(1,$D54))&gt;INDEX(Kalender!$B$81:$B$110,MAX(1,$D54))),AND($E54&gt;0,INDEX(Kalender!CQ$81:CQ$110,MAX(1,$E54))&gt;INDEX(Kalender!$B$81:$B$110,MAX(1,$E54))),AND($F54&gt;0,INDEX(Kalender!CQ$81:CQ$110,MAX(1,$F54))&gt;INDEX(Kalender!$B$81:$B$110,MAX(1,$F54)))),2,0))</f>
        <v>0</v>
      </c>
      <c r="CR54" s="5" t="n">
        <f aca="false">IF(Kalender!CR54&lt;&gt;1,0,IF(AND($B54&gt;0,INDEX(Kalender!CR$68:CR$77,MAX(1,$B54))&gt;INDEX(Kalender!$B$68:$B$77,MAX(1,$B54))),1,0)+IF(OR(AND($C54&gt;0,INDEX(Kalender!CR$81:CR$110,MAX(1,$C54))&gt;INDEX(Kalender!$B$81:$B$110,MAX(1,$C54))),AND($D54&gt;0,INDEX(Kalender!CR$81:CR$110,MAX(1,$D54))&gt;INDEX(Kalender!$B$81:$B$110,MAX(1,$D54))),AND($E54&gt;0,INDEX(Kalender!CR$81:CR$110,MAX(1,$E54))&gt;INDEX(Kalender!$B$81:$B$110,MAX(1,$E54))),AND($F54&gt;0,INDEX(Kalender!CR$81:CR$110,MAX(1,$F54))&gt;INDEX(Kalender!$B$81:$B$110,MAX(1,$F54)))),2,0))</f>
        <v>0</v>
      </c>
      <c r="CS54" s="5" t="n">
        <f aca="false">IF(Kalender!CS54&lt;&gt;1,0,IF(AND($B54&gt;0,INDEX(Kalender!CS$68:CS$77,MAX(1,$B54))&gt;INDEX(Kalender!$B$68:$B$77,MAX(1,$B54))),1,0)+IF(OR(AND($C54&gt;0,INDEX(Kalender!CS$81:CS$110,MAX(1,$C54))&gt;INDEX(Kalender!$B$81:$B$110,MAX(1,$C54))),AND($D54&gt;0,INDEX(Kalender!CS$81:CS$110,MAX(1,$D54))&gt;INDEX(Kalender!$B$81:$B$110,MAX(1,$D54))),AND($E54&gt;0,INDEX(Kalender!CS$81:CS$110,MAX(1,$E54))&gt;INDEX(Kalender!$B$81:$B$110,MAX(1,$E54))),AND($F54&gt;0,INDEX(Kalender!CS$81:CS$110,MAX(1,$F54))&gt;INDEX(Kalender!$B$81:$B$110,MAX(1,$F54)))),2,0))</f>
        <v>0</v>
      </c>
      <c r="CT54" s="5" t="n">
        <f aca="false">IF(Kalender!CT54&lt;&gt;1,0,IF(AND($B54&gt;0,INDEX(Kalender!CT$68:CT$77,MAX(1,$B54))&gt;INDEX(Kalender!$B$68:$B$77,MAX(1,$B54))),1,0)+IF(OR(AND($C54&gt;0,INDEX(Kalender!CT$81:CT$110,MAX(1,$C54))&gt;INDEX(Kalender!$B$81:$B$110,MAX(1,$C54))),AND($D54&gt;0,INDEX(Kalender!CT$81:CT$110,MAX(1,$D54))&gt;INDEX(Kalender!$B$81:$B$110,MAX(1,$D54))),AND($E54&gt;0,INDEX(Kalender!CT$81:CT$110,MAX(1,$E54))&gt;INDEX(Kalender!$B$81:$B$110,MAX(1,$E54))),AND($F54&gt;0,INDEX(Kalender!CT$81:CT$110,MAX(1,$F54))&gt;INDEX(Kalender!$B$81:$B$110,MAX(1,$F54)))),2,0))</f>
        <v>0</v>
      </c>
      <c r="CU54" s="5" t="n">
        <f aca="false">IF(Kalender!CU54&lt;&gt;1,0,IF(AND($B54&gt;0,INDEX(Kalender!CU$68:CU$77,MAX(1,$B54))&gt;INDEX(Kalender!$B$68:$B$77,MAX(1,$B54))),1,0)+IF(OR(AND($C54&gt;0,INDEX(Kalender!CU$81:CU$110,MAX(1,$C54))&gt;INDEX(Kalender!$B$81:$B$110,MAX(1,$C54))),AND($D54&gt;0,INDEX(Kalender!CU$81:CU$110,MAX(1,$D54))&gt;INDEX(Kalender!$B$81:$B$110,MAX(1,$D54))),AND($E54&gt;0,INDEX(Kalender!CU$81:CU$110,MAX(1,$E54))&gt;INDEX(Kalender!$B$81:$B$110,MAX(1,$E54))),AND($F54&gt;0,INDEX(Kalender!CU$81:CU$110,MAX(1,$F54))&gt;INDEX(Kalender!$B$81:$B$110,MAX(1,$F54)))),2,0))</f>
        <v>0</v>
      </c>
      <c r="CV54" s="5" t="n">
        <f aca="false">IF(Kalender!CV54&lt;&gt;1,0,IF(AND($B54&gt;0,INDEX(Kalender!CV$68:CV$77,MAX(1,$B54))&gt;INDEX(Kalender!$B$68:$B$77,MAX(1,$B54))),1,0)+IF(OR(AND($C54&gt;0,INDEX(Kalender!CV$81:CV$110,MAX(1,$C54))&gt;INDEX(Kalender!$B$81:$B$110,MAX(1,$C54))),AND($D54&gt;0,INDEX(Kalender!CV$81:CV$110,MAX(1,$D54))&gt;INDEX(Kalender!$B$81:$B$110,MAX(1,$D54))),AND($E54&gt;0,INDEX(Kalender!CV$81:CV$110,MAX(1,$E54))&gt;INDEX(Kalender!$B$81:$B$110,MAX(1,$E54))),AND($F54&gt;0,INDEX(Kalender!CV$81:CV$110,MAX(1,$F54))&gt;INDEX(Kalender!$B$81:$B$110,MAX(1,$F54)))),2,0))</f>
        <v>0</v>
      </c>
      <c r="CW54" s="5" t="n">
        <f aca="false">IF(Kalender!CW54&lt;&gt;1,0,IF(AND($B54&gt;0,INDEX(Kalender!CW$68:CW$77,MAX(1,$B54))&gt;INDEX(Kalender!$B$68:$B$77,MAX(1,$B54))),1,0)+IF(OR(AND($C54&gt;0,INDEX(Kalender!CW$81:CW$110,MAX(1,$C54))&gt;INDEX(Kalender!$B$81:$B$110,MAX(1,$C54))),AND($D54&gt;0,INDEX(Kalender!CW$81:CW$110,MAX(1,$D54))&gt;INDEX(Kalender!$B$81:$B$110,MAX(1,$D54))),AND($E54&gt;0,INDEX(Kalender!CW$81:CW$110,MAX(1,$E54))&gt;INDEX(Kalender!$B$81:$B$110,MAX(1,$E54))),AND($F54&gt;0,INDEX(Kalender!CW$81:CW$110,MAX(1,$F54))&gt;INDEX(Kalender!$B$81:$B$110,MAX(1,$F54)))),2,0))</f>
        <v>0</v>
      </c>
      <c r="CX54" s="5" t="n">
        <f aca="false">IF(Kalender!CX54&lt;&gt;1,0,IF(AND($B54&gt;0,INDEX(Kalender!CX$68:CX$77,MAX(1,$B54))&gt;INDEX(Kalender!$B$68:$B$77,MAX(1,$B54))),1,0)+IF(OR(AND($C54&gt;0,INDEX(Kalender!CX$81:CX$110,MAX(1,$C54))&gt;INDEX(Kalender!$B$81:$B$110,MAX(1,$C54))),AND($D54&gt;0,INDEX(Kalender!CX$81:CX$110,MAX(1,$D54))&gt;INDEX(Kalender!$B$81:$B$110,MAX(1,$D54))),AND($E54&gt;0,INDEX(Kalender!CX$81:CX$110,MAX(1,$E54))&gt;INDEX(Kalender!$B$81:$B$110,MAX(1,$E54))),AND($F54&gt;0,INDEX(Kalender!CX$81:CX$110,MAX(1,$F54))&gt;INDEX(Kalender!$B$81:$B$110,MAX(1,$F54)))),2,0))</f>
        <v>0</v>
      </c>
      <c r="CY54" s="5" t="n">
        <f aca="false">IF(Kalender!CY54&lt;&gt;1,0,IF(AND($B54&gt;0,INDEX(Kalender!CY$68:CY$77,MAX(1,$B54))&gt;INDEX(Kalender!$B$68:$B$77,MAX(1,$B54))),1,0)+IF(OR(AND($C54&gt;0,INDEX(Kalender!CY$81:CY$110,MAX(1,$C54))&gt;INDEX(Kalender!$B$81:$B$110,MAX(1,$C54))),AND($D54&gt;0,INDEX(Kalender!CY$81:CY$110,MAX(1,$D54))&gt;INDEX(Kalender!$B$81:$B$110,MAX(1,$D54))),AND($E54&gt;0,INDEX(Kalender!CY$81:CY$110,MAX(1,$E54))&gt;INDEX(Kalender!$B$81:$B$110,MAX(1,$E54))),AND($F54&gt;0,INDEX(Kalender!CY$81:CY$110,MAX(1,$F54))&gt;INDEX(Kalender!$B$81:$B$110,MAX(1,$F54)))),2,0))</f>
        <v>0</v>
      </c>
      <c r="CZ54" s="5" t="n">
        <f aca="false">IF(Kalender!CZ54&lt;&gt;1,0,IF(AND($B54&gt;0,INDEX(Kalender!CZ$68:CZ$77,MAX(1,$B54))&gt;INDEX(Kalender!$B$68:$B$77,MAX(1,$B54))),1,0)+IF(OR(AND($C54&gt;0,INDEX(Kalender!CZ$81:CZ$110,MAX(1,$C54))&gt;INDEX(Kalender!$B$81:$B$110,MAX(1,$C54))),AND($D54&gt;0,INDEX(Kalender!CZ$81:CZ$110,MAX(1,$D54))&gt;INDEX(Kalender!$B$81:$B$110,MAX(1,$D54))),AND($E54&gt;0,INDEX(Kalender!CZ$81:CZ$110,MAX(1,$E54))&gt;INDEX(Kalender!$B$81:$B$110,MAX(1,$E54))),AND($F54&gt;0,INDEX(Kalender!CZ$81:CZ$110,MAX(1,$F54))&gt;INDEX(Kalender!$B$81:$B$110,MAX(1,$F54)))),2,0))</f>
        <v>0</v>
      </c>
      <c r="DA54" s="5" t="n">
        <f aca="false">IF(Kalender!DA54&lt;&gt;1,0,IF(AND($B54&gt;0,INDEX(Kalender!DA$68:DA$77,MAX(1,$B54))&gt;INDEX(Kalender!$B$68:$B$77,MAX(1,$B54))),1,0)+IF(OR(AND($C54&gt;0,INDEX(Kalender!DA$81:DA$110,MAX(1,$C54))&gt;INDEX(Kalender!$B$81:$B$110,MAX(1,$C54))),AND($D54&gt;0,INDEX(Kalender!DA$81:DA$110,MAX(1,$D54))&gt;INDEX(Kalender!$B$81:$B$110,MAX(1,$D54))),AND($E54&gt;0,INDEX(Kalender!DA$81:DA$110,MAX(1,$E54))&gt;INDEX(Kalender!$B$81:$B$110,MAX(1,$E54))),AND($F54&gt;0,INDEX(Kalender!DA$81:DA$110,MAX(1,$F54))&gt;INDEX(Kalender!$B$81:$B$110,MAX(1,$F54)))),2,0))</f>
        <v>0</v>
      </c>
      <c r="DB54" s="5" t="n">
        <f aca="false">IF(Kalender!DB54&lt;&gt;1,0,IF(AND($B54&gt;0,INDEX(Kalender!DB$68:DB$77,MAX(1,$B54))&gt;INDEX(Kalender!$B$68:$B$77,MAX(1,$B54))),1,0)+IF(OR(AND($C54&gt;0,INDEX(Kalender!DB$81:DB$110,MAX(1,$C54))&gt;INDEX(Kalender!$B$81:$B$110,MAX(1,$C54))),AND($D54&gt;0,INDEX(Kalender!DB$81:DB$110,MAX(1,$D54))&gt;INDEX(Kalender!$B$81:$B$110,MAX(1,$D54))),AND($E54&gt;0,INDEX(Kalender!DB$81:DB$110,MAX(1,$E54))&gt;INDEX(Kalender!$B$81:$B$110,MAX(1,$E54))),AND($F54&gt;0,INDEX(Kalender!DB$81:DB$110,MAX(1,$F54))&gt;INDEX(Kalender!$B$81:$B$110,MAX(1,$F54)))),2,0))</f>
        <v>0</v>
      </c>
      <c r="DC54" s="5" t="n">
        <f aca="false">IF(Kalender!DC54&lt;&gt;1,0,IF(AND($B54&gt;0,INDEX(Kalender!DC$68:DC$77,MAX(1,$B54))&gt;INDEX(Kalender!$B$68:$B$77,MAX(1,$B54))),1,0)+IF(OR(AND($C54&gt;0,INDEX(Kalender!DC$81:DC$110,MAX(1,$C54))&gt;INDEX(Kalender!$B$81:$B$110,MAX(1,$C54))),AND($D54&gt;0,INDEX(Kalender!DC$81:DC$110,MAX(1,$D54))&gt;INDEX(Kalender!$B$81:$B$110,MAX(1,$D54))),AND($E54&gt;0,INDEX(Kalender!DC$81:DC$110,MAX(1,$E54))&gt;INDEX(Kalender!$B$81:$B$110,MAX(1,$E54))),AND($F54&gt;0,INDEX(Kalender!DC$81:DC$110,MAX(1,$F54))&gt;INDEX(Kalender!$B$81:$B$110,MAX(1,$F54)))),2,0))</f>
        <v>0</v>
      </c>
      <c r="DD54" s="5" t="n">
        <f aca="false">IF(Kalender!DD54&lt;&gt;1,0,IF(AND($B54&gt;0,INDEX(Kalender!DD$68:DD$77,MAX(1,$B54))&gt;INDEX(Kalender!$B$68:$B$77,MAX(1,$B54))),1,0)+IF(OR(AND($C54&gt;0,INDEX(Kalender!DD$81:DD$110,MAX(1,$C54))&gt;INDEX(Kalender!$B$81:$B$110,MAX(1,$C54))),AND($D54&gt;0,INDEX(Kalender!DD$81:DD$110,MAX(1,$D54))&gt;INDEX(Kalender!$B$81:$B$110,MAX(1,$D54))),AND($E54&gt;0,INDEX(Kalender!DD$81:DD$110,MAX(1,$E54))&gt;INDEX(Kalender!$B$81:$B$110,MAX(1,$E54))),AND($F54&gt;0,INDEX(Kalender!DD$81:DD$110,MAX(1,$F54))&gt;INDEX(Kalender!$B$81:$B$110,MAX(1,$F54)))),2,0))</f>
        <v>0</v>
      </c>
      <c r="DE54" s="5" t="n">
        <f aca="false">IF(Kalender!DE54&lt;&gt;1,0,IF(AND($B54&gt;0,INDEX(Kalender!DE$68:DE$77,MAX(1,$B54))&gt;INDEX(Kalender!$B$68:$B$77,MAX(1,$B54))),1,0)+IF(OR(AND($C54&gt;0,INDEX(Kalender!DE$81:DE$110,MAX(1,$C54))&gt;INDEX(Kalender!$B$81:$B$110,MAX(1,$C54))),AND($D54&gt;0,INDEX(Kalender!DE$81:DE$110,MAX(1,$D54))&gt;INDEX(Kalender!$B$81:$B$110,MAX(1,$D54))),AND($E54&gt;0,INDEX(Kalender!DE$81:DE$110,MAX(1,$E54))&gt;INDEX(Kalender!$B$81:$B$110,MAX(1,$E54))),AND($F54&gt;0,INDEX(Kalender!DE$81:DE$110,MAX(1,$F54))&gt;INDEX(Kalender!$B$81:$B$110,MAX(1,$F54)))),2,0))</f>
        <v>0</v>
      </c>
      <c r="DF54" s="5" t="n">
        <f aca="false">IF(Kalender!DF54&lt;&gt;1,0,IF(AND($B54&gt;0,INDEX(Kalender!DF$68:DF$77,MAX(1,$B54))&gt;INDEX(Kalender!$B$68:$B$77,MAX(1,$B54))),1,0)+IF(OR(AND($C54&gt;0,INDEX(Kalender!DF$81:DF$110,MAX(1,$C54))&gt;INDEX(Kalender!$B$81:$B$110,MAX(1,$C54))),AND($D54&gt;0,INDEX(Kalender!DF$81:DF$110,MAX(1,$D54))&gt;INDEX(Kalender!$B$81:$B$110,MAX(1,$D54))),AND($E54&gt;0,INDEX(Kalender!DF$81:DF$110,MAX(1,$E54))&gt;INDEX(Kalender!$B$81:$B$110,MAX(1,$E54))),AND($F54&gt;0,INDEX(Kalender!DF$81:DF$110,MAX(1,$F54))&gt;INDEX(Kalender!$B$81:$B$110,MAX(1,$F54)))),2,0))</f>
        <v>0</v>
      </c>
      <c r="DG54" s="5" t="n">
        <f aca="false">IF(Kalender!DG54&lt;&gt;1,0,IF(AND($B54&gt;0,INDEX(Kalender!DG$68:DG$77,MAX(1,$B54))&gt;INDEX(Kalender!$B$68:$B$77,MAX(1,$B54))),1,0)+IF(OR(AND($C54&gt;0,INDEX(Kalender!DG$81:DG$110,MAX(1,$C54))&gt;INDEX(Kalender!$B$81:$B$110,MAX(1,$C54))),AND($D54&gt;0,INDEX(Kalender!DG$81:DG$110,MAX(1,$D54))&gt;INDEX(Kalender!$B$81:$B$110,MAX(1,$D54))),AND($E54&gt;0,INDEX(Kalender!DG$81:DG$110,MAX(1,$E54))&gt;INDEX(Kalender!$B$81:$B$110,MAX(1,$E54))),AND($F54&gt;0,INDEX(Kalender!DG$81:DG$110,MAX(1,$F54))&gt;INDEX(Kalender!$B$81:$B$110,MAX(1,$F54)))),2,0))</f>
        <v>0</v>
      </c>
      <c r="DH54" s="5" t="n">
        <f aca="false">IF(Kalender!DH54&lt;&gt;1,0,IF(AND($B54&gt;0,INDEX(Kalender!DH$68:DH$77,MAX(1,$B54))&gt;INDEX(Kalender!$B$68:$B$77,MAX(1,$B54))),1,0)+IF(OR(AND($C54&gt;0,INDEX(Kalender!DH$81:DH$110,MAX(1,$C54))&gt;INDEX(Kalender!$B$81:$B$110,MAX(1,$C54))),AND($D54&gt;0,INDEX(Kalender!DH$81:DH$110,MAX(1,$D54))&gt;INDEX(Kalender!$B$81:$B$110,MAX(1,$D54))),AND($E54&gt;0,INDEX(Kalender!DH$81:DH$110,MAX(1,$E54))&gt;INDEX(Kalender!$B$81:$B$110,MAX(1,$E54))),AND($F54&gt;0,INDEX(Kalender!DH$81:DH$110,MAX(1,$F54))&gt;INDEX(Kalender!$B$81:$B$110,MAX(1,$F54)))),2,0))</f>
        <v>0</v>
      </c>
      <c r="DI54" s="5" t="n">
        <f aca="false">IF(Kalender!DI54&lt;&gt;1,0,IF(AND($B54&gt;0,INDEX(Kalender!DI$68:DI$77,MAX(1,$B54))&gt;INDEX(Kalender!$B$68:$B$77,MAX(1,$B54))),1,0)+IF(OR(AND($C54&gt;0,INDEX(Kalender!DI$81:DI$110,MAX(1,$C54))&gt;INDEX(Kalender!$B$81:$B$110,MAX(1,$C54))),AND($D54&gt;0,INDEX(Kalender!DI$81:DI$110,MAX(1,$D54))&gt;INDEX(Kalender!$B$81:$B$110,MAX(1,$D54))),AND($E54&gt;0,INDEX(Kalender!DI$81:DI$110,MAX(1,$E54))&gt;INDEX(Kalender!$B$81:$B$110,MAX(1,$E54))),AND($F54&gt;0,INDEX(Kalender!DI$81:DI$110,MAX(1,$F54))&gt;INDEX(Kalender!$B$81:$B$110,MAX(1,$F54)))),2,0))</f>
        <v>0</v>
      </c>
      <c r="DJ54" s="5" t="n">
        <f aca="false">IF(Kalender!DJ54&lt;&gt;1,0,IF(AND($B54&gt;0,INDEX(Kalender!DJ$68:DJ$77,MAX(1,$B54))&gt;INDEX(Kalender!$B$68:$B$77,MAX(1,$B54))),1,0)+IF(OR(AND($C54&gt;0,INDEX(Kalender!DJ$81:DJ$110,MAX(1,$C54))&gt;INDEX(Kalender!$B$81:$B$110,MAX(1,$C54))),AND($D54&gt;0,INDEX(Kalender!DJ$81:DJ$110,MAX(1,$D54))&gt;INDEX(Kalender!$B$81:$B$110,MAX(1,$D54))),AND($E54&gt;0,INDEX(Kalender!DJ$81:DJ$110,MAX(1,$E54))&gt;INDEX(Kalender!$B$81:$B$110,MAX(1,$E54))),AND($F54&gt;0,INDEX(Kalender!DJ$81:DJ$110,MAX(1,$F54))&gt;INDEX(Kalender!$B$81:$B$110,MAX(1,$F54)))),2,0))</f>
        <v>0</v>
      </c>
      <c r="DK54" s="5" t="n">
        <f aca="false">IF(Kalender!DK54&lt;&gt;1,0,IF(AND($B54&gt;0,INDEX(Kalender!DK$68:DK$77,MAX(1,$B54))&gt;INDEX(Kalender!$B$68:$B$77,MAX(1,$B54))),1,0)+IF(OR(AND($C54&gt;0,INDEX(Kalender!DK$81:DK$110,MAX(1,$C54))&gt;INDEX(Kalender!$B$81:$B$110,MAX(1,$C54))),AND($D54&gt;0,INDEX(Kalender!DK$81:DK$110,MAX(1,$D54))&gt;INDEX(Kalender!$B$81:$B$110,MAX(1,$D54))),AND($E54&gt;0,INDEX(Kalender!DK$81:DK$110,MAX(1,$E54))&gt;INDEX(Kalender!$B$81:$B$110,MAX(1,$E54))),AND($F54&gt;0,INDEX(Kalender!DK$81:DK$110,MAX(1,$F54))&gt;INDEX(Kalender!$B$81:$B$110,MAX(1,$F54)))),2,0))</f>
        <v>0</v>
      </c>
      <c r="DL54" s="5" t="n">
        <f aca="false">IF(Kalender!DL54&lt;&gt;1,0,IF(AND($B54&gt;0,INDEX(Kalender!DL$68:DL$77,MAX(1,$B54))&gt;INDEX(Kalender!$B$68:$B$77,MAX(1,$B54))),1,0)+IF(OR(AND($C54&gt;0,INDEX(Kalender!DL$81:DL$110,MAX(1,$C54))&gt;INDEX(Kalender!$B$81:$B$110,MAX(1,$C54))),AND($D54&gt;0,INDEX(Kalender!DL$81:DL$110,MAX(1,$D54))&gt;INDEX(Kalender!$B$81:$B$110,MAX(1,$D54))),AND($E54&gt;0,INDEX(Kalender!DL$81:DL$110,MAX(1,$E54))&gt;INDEX(Kalender!$B$81:$B$110,MAX(1,$E54))),AND($F54&gt;0,INDEX(Kalender!DL$81:DL$110,MAX(1,$F54))&gt;INDEX(Kalender!$B$81:$B$110,MAX(1,$F54)))),2,0))</f>
        <v>0</v>
      </c>
      <c r="DM54" s="5" t="n">
        <f aca="false">IF(Kalender!DM54&lt;&gt;1,0,IF(AND($B54&gt;0,INDEX(Kalender!DM$68:DM$77,MAX(1,$B54))&gt;INDEX(Kalender!$B$68:$B$77,MAX(1,$B54))),1,0)+IF(OR(AND($C54&gt;0,INDEX(Kalender!DM$81:DM$110,MAX(1,$C54))&gt;INDEX(Kalender!$B$81:$B$110,MAX(1,$C54))),AND($D54&gt;0,INDEX(Kalender!DM$81:DM$110,MAX(1,$D54))&gt;INDEX(Kalender!$B$81:$B$110,MAX(1,$D54))),AND($E54&gt;0,INDEX(Kalender!DM$81:DM$110,MAX(1,$E54))&gt;INDEX(Kalender!$B$81:$B$110,MAX(1,$E54))),AND($F54&gt;0,INDEX(Kalender!DM$81:DM$110,MAX(1,$F54))&gt;INDEX(Kalender!$B$81:$B$110,MAX(1,$F54)))),2,0))</f>
        <v>0</v>
      </c>
      <c r="DN54" s="5" t="n">
        <f aca="false">IF(Kalender!DN54&lt;&gt;1,0,IF(AND($B54&gt;0,INDEX(Kalender!DN$68:DN$77,MAX(1,$B54))&gt;INDEX(Kalender!$B$68:$B$77,MAX(1,$B54))),1,0)+IF(OR(AND($C54&gt;0,INDEX(Kalender!DN$81:DN$110,MAX(1,$C54))&gt;INDEX(Kalender!$B$81:$B$110,MAX(1,$C54))),AND($D54&gt;0,INDEX(Kalender!DN$81:DN$110,MAX(1,$D54))&gt;INDEX(Kalender!$B$81:$B$110,MAX(1,$D54))),AND($E54&gt;0,INDEX(Kalender!DN$81:DN$110,MAX(1,$E54))&gt;INDEX(Kalender!$B$81:$B$110,MAX(1,$E54))),AND($F54&gt;0,INDEX(Kalender!DN$81:DN$110,MAX(1,$F54))&gt;INDEX(Kalender!$B$81:$B$110,MAX(1,$F54)))),2,0))</f>
        <v>0</v>
      </c>
      <c r="DO54" s="5" t="n">
        <f aca="false">IF(Kalender!DO54&lt;&gt;1,0,IF(AND($B54&gt;0,INDEX(Kalender!DO$68:DO$77,MAX(1,$B54))&gt;INDEX(Kalender!$B$68:$B$77,MAX(1,$B54))),1,0)+IF(OR(AND($C54&gt;0,INDEX(Kalender!DO$81:DO$110,MAX(1,$C54))&gt;INDEX(Kalender!$B$81:$B$110,MAX(1,$C54))),AND($D54&gt;0,INDEX(Kalender!DO$81:DO$110,MAX(1,$D54))&gt;INDEX(Kalender!$B$81:$B$110,MAX(1,$D54))),AND($E54&gt;0,INDEX(Kalender!DO$81:DO$110,MAX(1,$E54))&gt;INDEX(Kalender!$B$81:$B$110,MAX(1,$E54))),AND($F54&gt;0,INDEX(Kalender!DO$81:DO$110,MAX(1,$F54))&gt;INDEX(Kalender!$B$81:$B$110,MAX(1,$F54)))),2,0))</f>
        <v>0</v>
      </c>
      <c r="DP54" s="5" t="n">
        <f aca="false">IF(Kalender!DP54&lt;&gt;1,0,IF(AND($B54&gt;0,INDEX(Kalender!DP$68:DP$77,MAX(1,$B54))&gt;INDEX(Kalender!$B$68:$B$77,MAX(1,$B54))),1,0)+IF(OR(AND($C54&gt;0,INDEX(Kalender!DP$81:DP$110,MAX(1,$C54))&gt;INDEX(Kalender!$B$81:$B$110,MAX(1,$C54))),AND($D54&gt;0,INDEX(Kalender!DP$81:DP$110,MAX(1,$D54))&gt;INDEX(Kalender!$B$81:$B$110,MAX(1,$D54))),AND($E54&gt;0,INDEX(Kalender!DP$81:DP$110,MAX(1,$E54))&gt;INDEX(Kalender!$B$81:$B$110,MAX(1,$E54))),AND($F54&gt;0,INDEX(Kalender!DP$81:DP$110,MAX(1,$F54))&gt;INDEX(Kalender!$B$81:$B$110,MAX(1,$F54)))),2,0))</f>
        <v>0</v>
      </c>
      <c r="DQ54" s="5" t="n">
        <f aca="false">IF(Kalender!DQ54&lt;&gt;1,0,IF(AND($B54&gt;0,INDEX(Kalender!DQ$68:DQ$77,MAX(1,$B54))&gt;INDEX(Kalender!$B$68:$B$77,MAX(1,$B54))),1,0)+IF(OR(AND($C54&gt;0,INDEX(Kalender!DQ$81:DQ$110,MAX(1,$C54))&gt;INDEX(Kalender!$B$81:$B$110,MAX(1,$C54))),AND($D54&gt;0,INDEX(Kalender!DQ$81:DQ$110,MAX(1,$D54))&gt;INDEX(Kalender!$B$81:$B$110,MAX(1,$D54))),AND($E54&gt;0,INDEX(Kalender!DQ$81:DQ$110,MAX(1,$E54))&gt;INDEX(Kalender!$B$81:$B$110,MAX(1,$E54))),AND($F54&gt;0,INDEX(Kalender!DQ$81:DQ$110,MAX(1,$F54))&gt;INDEX(Kalender!$B$81:$B$110,MAX(1,$F54)))),2,0))</f>
        <v>0</v>
      </c>
      <c r="DR54" s="5" t="n">
        <f aca="false">IF(Kalender!DR54&lt;&gt;1,0,IF(AND($B54&gt;0,INDEX(Kalender!DR$68:DR$77,MAX(1,$B54))&gt;INDEX(Kalender!$B$68:$B$77,MAX(1,$B54))),1,0)+IF(OR(AND($C54&gt;0,INDEX(Kalender!DR$81:DR$110,MAX(1,$C54))&gt;INDEX(Kalender!$B$81:$B$110,MAX(1,$C54))),AND($D54&gt;0,INDEX(Kalender!DR$81:DR$110,MAX(1,$D54))&gt;INDEX(Kalender!$B$81:$B$110,MAX(1,$D54))),AND($E54&gt;0,INDEX(Kalender!DR$81:DR$110,MAX(1,$E54))&gt;INDEX(Kalender!$B$81:$B$110,MAX(1,$E54))),AND($F54&gt;0,INDEX(Kalender!DR$81:DR$110,MAX(1,$F54))&gt;INDEX(Kalender!$B$81:$B$110,MAX(1,$F54)))),2,0))</f>
        <v>0</v>
      </c>
      <c r="DS54" s="5" t="n">
        <f aca="false">IF(Kalender!DS54&lt;&gt;1,0,IF(AND($B54&gt;0,INDEX(Kalender!DS$68:DS$77,MAX(1,$B54))&gt;INDEX(Kalender!$B$68:$B$77,MAX(1,$B54))),1,0)+IF(OR(AND($C54&gt;0,INDEX(Kalender!DS$81:DS$110,MAX(1,$C54))&gt;INDEX(Kalender!$B$81:$B$110,MAX(1,$C54))),AND($D54&gt;0,INDEX(Kalender!DS$81:DS$110,MAX(1,$D54))&gt;INDEX(Kalender!$B$81:$B$110,MAX(1,$D54))),AND($E54&gt;0,INDEX(Kalender!DS$81:DS$110,MAX(1,$E54))&gt;INDEX(Kalender!$B$81:$B$110,MAX(1,$E54))),AND($F54&gt;0,INDEX(Kalender!DS$81:DS$110,MAX(1,$F54))&gt;INDEX(Kalender!$B$81:$B$110,MAX(1,$F54)))),2,0))</f>
        <v>0</v>
      </c>
      <c r="DT54" s="5" t="n">
        <f aca="false">IF(Kalender!DT54&lt;&gt;1,0,IF(AND($B54&gt;0,INDEX(Kalender!DT$68:DT$77,MAX(1,$B54))&gt;INDEX(Kalender!$B$68:$B$77,MAX(1,$B54))),1,0)+IF(OR(AND($C54&gt;0,INDEX(Kalender!DT$81:DT$110,MAX(1,$C54))&gt;INDEX(Kalender!$B$81:$B$110,MAX(1,$C54))),AND($D54&gt;0,INDEX(Kalender!DT$81:DT$110,MAX(1,$D54))&gt;INDEX(Kalender!$B$81:$B$110,MAX(1,$D54))),AND($E54&gt;0,INDEX(Kalender!DT$81:DT$110,MAX(1,$E54))&gt;INDEX(Kalender!$B$81:$B$110,MAX(1,$E54))),AND($F54&gt;0,INDEX(Kalender!DT$81:DT$110,MAX(1,$F54))&gt;INDEX(Kalender!$B$81:$B$110,MAX(1,$F54)))),2,0))</f>
        <v>0</v>
      </c>
      <c r="DU54" s="5" t="n">
        <f aca="false">IF(Kalender!DU54&lt;&gt;1,0,IF(AND($B54&gt;0,INDEX(Kalender!DU$68:DU$77,MAX(1,$B54))&gt;INDEX(Kalender!$B$68:$B$77,MAX(1,$B54))),1,0)+IF(OR(AND($C54&gt;0,INDEX(Kalender!DU$81:DU$110,MAX(1,$C54))&gt;INDEX(Kalender!$B$81:$B$110,MAX(1,$C54))),AND($D54&gt;0,INDEX(Kalender!DU$81:DU$110,MAX(1,$D54))&gt;INDEX(Kalender!$B$81:$B$110,MAX(1,$D54))),AND($E54&gt;0,INDEX(Kalender!DU$81:DU$110,MAX(1,$E54))&gt;INDEX(Kalender!$B$81:$B$110,MAX(1,$E54))),AND($F54&gt;0,INDEX(Kalender!DU$81:DU$110,MAX(1,$F54))&gt;INDEX(Kalender!$B$81:$B$110,MAX(1,$F54)))),2,0))</f>
        <v>0</v>
      </c>
      <c r="DV54" s="5" t="n">
        <f aca="false">IF(Kalender!DV54&lt;&gt;1,0,IF(AND($B54&gt;0,INDEX(Kalender!DV$68:DV$77,MAX(1,$B54))&gt;INDEX(Kalender!$B$68:$B$77,MAX(1,$B54))),1,0)+IF(OR(AND($C54&gt;0,INDEX(Kalender!DV$81:DV$110,MAX(1,$C54))&gt;INDEX(Kalender!$B$81:$B$110,MAX(1,$C54))),AND($D54&gt;0,INDEX(Kalender!DV$81:DV$110,MAX(1,$D54))&gt;INDEX(Kalender!$B$81:$B$110,MAX(1,$D54))),AND($E54&gt;0,INDEX(Kalender!DV$81:DV$110,MAX(1,$E54))&gt;INDEX(Kalender!$B$81:$B$110,MAX(1,$E54))),AND($F54&gt;0,INDEX(Kalender!DV$81:DV$110,MAX(1,$F54))&gt;INDEX(Kalender!$B$81:$B$110,MAX(1,$F54)))),2,0))</f>
        <v>0</v>
      </c>
      <c r="DW54" s="5" t="n">
        <f aca="false">IF(Kalender!DW54&lt;&gt;1,0,IF(AND($B54&gt;0,INDEX(Kalender!DW$68:DW$77,MAX(1,$B54))&gt;INDEX(Kalender!$B$68:$B$77,MAX(1,$B54))),1,0)+IF(OR(AND($C54&gt;0,INDEX(Kalender!DW$81:DW$110,MAX(1,$C54))&gt;INDEX(Kalender!$B$81:$B$110,MAX(1,$C54))),AND($D54&gt;0,INDEX(Kalender!DW$81:DW$110,MAX(1,$D54))&gt;INDEX(Kalender!$B$81:$B$110,MAX(1,$D54))),AND($E54&gt;0,INDEX(Kalender!DW$81:DW$110,MAX(1,$E54))&gt;INDEX(Kalender!$B$81:$B$110,MAX(1,$E54))),AND($F54&gt;0,INDEX(Kalender!DW$81:DW$110,MAX(1,$F54))&gt;INDEX(Kalender!$B$81:$B$110,MAX(1,$F54)))),2,0))</f>
        <v>0</v>
      </c>
      <c r="DX54" s="5" t="n">
        <f aca="false">IF(Kalender!DX54&lt;&gt;1,0,IF(AND($B54&gt;0,INDEX(Kalender!DX$68:DX$77,MAX(1,$B54))&gt;INDEX(Kalender!$B$68:$B$77,MAX(1,$B54))),1,0)+IF(OR(AND($C54&gt;0,INDEX(Kalender!DX$81:DX$110,MAX(1,$C54))&gt;INDEX(Kalender!$B$81:$B$110,MAX(1,$C54))),AND($D54&gt;0,INDEX(Kalender!DX$81:DX$110,MAX(1,$D54))&gt;INDEX(Kalender!$B$81:$B$110,MAX(1,$D54))),AND($E54&gt;0,INDEX(Kalender!DX$81:DX$110,MAX(1,$E54))&gt;INDEX(Kalender!$B$81:$B$110,MAX(1,$E54))),AND($F54&gt;0,INDEX(Kalender!DX$81:DX$110,MAX(1,$F54))&gt;INDEX(Kalender!$B$81:$B$110,MAX(1,$F54)))),2,0))</f>
        <v>0</v>
      </c>
      <c r="DY54" s="5" t="n">
        <f aca="false">IF(Kalender!DY54&lt;&gt;1,0,IF(AND($B54&gt;0,INDEX(Kalender!DY$68:DY$77,MAX(1,$B54))&gt;INDEX(Kalender!$B$68:$B$77,MAX(1,$B54))),1,0)+IF(OR(AND($C54&gt;0,INDEX(Kalender!DY$81:DY$110,MAX(1,$C54))&gt;INDEX(Kalender!$B$81:$B$110,MAX(1,$C54))),AND($D54&gt;0,INDEX(Kalender!DY$81:DY$110,MAX(1,$D54))&gt;INDEX(Kalender!$B$81:$B$110,MAX(1,$D54))),AND($E54&gt;0,INDEX(Kalender!DY$81:DY$110,MAX(1,$E54))&gt;INDEX(Kalender!$B$81:$B$110,MAX(1,$E54))),AND($F54&gt;0,INDEX(Kalender!DY$81:DY$110,MAX(1,$F54))&gt;INDEX(Kalender!$B$81:$B$110,MAX(1,$F54)))),2,0))</f>
        <v>0</v>
      </c>
      <c r="DZ54" s="5" t="n">
        <f aca="false">IF(Kalender!DZ54&lt;&gt;1,0,IF(AND($B54&gt;0,INDEX(Kalender!DZ$68:DZ$77,MAX(1,$B54))&gt;INDEX(Kalender!$B$68:$B$77,MAX(1,$B54))),1,0)+IF(OR(AND($C54&gt;0,INDEX(Kalender!DZ$81:DZ$110,MAX(1,$C54))&gt;INDEX(Kalender!$B$81:$B$110,MAX(1,$C54))),AND($D54&gt;0,INDEX(Kalender!DZ$81:DZ$110,MAX(1,$D54))&gt;INDEX(Kalender!$B$81:$B$110,MAX(1,$D54))),AND($E54&gt;0,INDEX(Kalender!DZ$81:DZ$110,MAX(1,$E54))&gt;INDEX(Kalender!$B$81:$B$110,MAX(1,$E54))),AND($F54&gt;0,INDEX(Kalender!DZ$81:DZ$110,MAX(1,$F54))&gt;INDEX(Kalender!$B$81:$B$110,MAX(1,$F54)))),2,0))</f>
        <v>0</v>
      </c>
      <c r="EA54" s="5" t="n">
        <f aca="false">IF(Kalender!EA54&lt;&gt;1,0,IF(AND($B54&gt;0,INDEX(Kalender!EA$68:EA$77,MAX(1,$B54))&gt;INDEX(Kalender!$B$68:$B$77,MAX(1,$B54))),1,0)+IF(OR(AND($C54&gt;0,INDEX(Kalender!EA$81:EA$110,MAX(1,$C54))&gt;INDEX(Kalender!$B$81:$B$110,MAX(1,$C54))),AND($D54&gt;0,INDEX(Kalender!EA$81:EA$110,MAX(1,$D54))&gt;INDEX(Kalender!$B$81:$B$110,MAX(1,$D54))),AND($E54&gt;0,INDEX(Kalender!EA$81:EA$110,MAX(1,$E54))&gt;INDEX(Kalender!$B$81:$B$110,MAX(1,$E54))),AND($F54&gt;0,INDEX(Kalender!EA$81:EA$110,MAX(1,$F54))&gt;INDEX(Kalender!$B$81:$B$110,MAX(1,$F54)))),2,0))</f>
        <v>0</v>
      </c>
      <c r="EB54" s="5" t="n">
        <f aca="false">IF(Kalender!EB54&lt;&gt;1,0,IF(AND($B54&gt;0,INDEX(Kalender!EB$68:EB$77,MAX(1,$B54))&gt;INDEX(Kalender!$B$68:$B$77,MAX(1,$B54))),1,0)+IF(OR(AND($C54&gt;0,INDEX(Kalender!EB$81:EB$110,MAX(1,$C54))&gt;INDEX(Kalender!$B$81:$B$110,MAX(1,$C54))),AND($D54&gt;0,INDEX(Kalender!EB$81:EB$110,MAX(1,$D54))&gt;INDEX(Kalender!$B$81:$B$110,MAX(1,$D54))),AND($E54&gt;0,INDEX(Kalender!EB$81:EB$110,MAX(1,$E54))&gt;INDEX(Kalender!$B$81:$B$110,MAX(1,$E54))),AND($F54&gt;0,INDEX(Kalender!EB$81:EB$110,MAX(1,$F54))&gt;INDEX(Kalender!$B$81:$B$110,MAX(1,$F54)))),2,0))</f>
        <v>0</v>
      </c>
      <c r="EC54" s="5" t="n">
        <f aca="false">IF(Kalender!EC54&lt;&gt;1,0,IF(AND($B54&gt;0,INDEX(Kalender!EC$68:EC$77,MAX(1,$B54))&gt;INDEX(Kalender!$B$68:$B$77,MAX(1,$B54))),1,0)+IF(OR(AND($C54&gt;0,INDEX(Kalender!EC$81:EC$110,MAX(1,$C54))&gt;INDEX(Kalender!$B$81:$B$110,MAX(1,$C54))),AND($D54&gt;0,INDEX(Kalender!EC$81:EC$110,MAX(1,$D54))&gt;INDEX(Kalender!$B$81:$B$110,MAX(1,$D54))),AND($E54&gt;0,INDEX(Kalender!EC$81:EC$110,MAX(1,$E54))&gt;INDEX(Kalender!$B$81:$B$110,MAX(1,$E54))),AND($F54&gt;0,INDEX(Kalender!EC$81:EC$110,MAX(1,$F54))&gt;INDEX(Kalender!$B$81:$B$110,MAX(1,$F54)))),2,0))</f>
        <v>0</v>
      </c>
      <c r="ED54" s="5" t="n">
        <f aca="false">IF(Kalender!ED54&lt;&gt;1,0,IF(AND($B54&gt;0,INDEX(Kalender!ED$68:ED$77,MAX(1,$B54))&gt;INDEX(Kalender!$B$68:$B$77,MAX(1,$B54))),1,0)+IF(OR(AND($C54&gt;0,INDEX(Kalender!ED$81:ED$110,MAX(1,$C54))&gt;INDEX(Kalender!$B$81:$B$110,MAX(1,$C54))),AND($D54&gt;0,INDEX(Kalender!ED$81:ED$110,MAX(1,$D54))&gt;INDEX(Kalender!$B$81:$B$110,MAX(1,$D54))),AND($E54&gt;0,INDEX(Kalender!ED$81:ED$110,MAX(1,$E54))&gt;INDEX(Kalender!$B$81:$B$110,MAX(1,$E54))),AND($F54&gt;0,INDEX(Kalender!ED$81:ED$110,MAX(1,$F54))&gt;INDEX(Kalender!$B$81:$B$110,MAX(1,$F54)))),2,0))</f>
        <v>0</v>
      </c>
      <c r="EE54" s="5" t="n">
        <f aca="false">IF(Kalender!EE54&lt;&gt;1,0,IF(AND($B54&gt;0,INDEX(Kalender!EE$68:EE$77,MAX(1,$B54))&gt;INDEX(Kalender!$B$68:$B$77,MAX(1,$B54))),1,0)+IF(OR(AND($C54&gt;0,INDEX(Kalender!EE$81:EE$110,MAX(1,$C54))&gt;INDEX(Kalender!$B$81:$B$110,MAX(1,$C54))),AND($D54&gt;0,INDEX(Kalender!EE$81:EE$110,MAX(1,$D54))&gt;INDEX(Kalender!$B$81:$B$110,MAX(1,$D54))),AND($E54&gt;0,INDEX(Kalender!EE$81:EE$110,MAX(1,$E54))&gt;INDEX(Kalender!$B$81:$B$110,MAX(1,$E54))),AND($F54&gt;0,INDEX(Kalender!EE$81:EE$110,MAX(1,$F54))&gt;INDEX(Kalender!$B$81:$B$110,MAX(1,$F54)))),2,0))</f>
        <v>0</v>
      </c>
      <c r="EF54" s="5" t="n">
        <f aca="false">IF(Kalender!EF54&lt;&gt;1,0,IF(AND($B54&gt;0,INDEX(Kalender!EF$68:EF$77,MAX(1,$B54))&gt;INDEX(Kalender!$B$68:$B$77,MAX(1,$B54))),1,0)+IF(OR(AND($C54&gt;0,INDEX(Kalender!EF$81:EF$110,MAX(1,$C54))&gt;INDEX(Kalender!$B$81:$B$110,MAX(1,$C54))),AND($D54&gt;0,INDEX(Kalender!EF$81:EF$110,MAX(1,$D54))&gt;INDEX(Kalender!$B$81:$B$110,MAX(1,$D54))),AND($E54&gt;0,INDEX(Kalender!EF$81:EF$110,MAX(1,$E54))&gt;INDEX(Kalender!$B$81:$B$110,MAX(1,$E54))),AND($F54&gt;0,INDEX(Kalender!EF$81:EF$110,MAX(1,$F54))&gt;INDEX(Kalender!$B$81:$B$110,MAX(1,$F54)))),2,0))</f>
        <v>0</v>
      </c>
      <c r="EG54" s="5" t="n">
        <f aca="false">IF(Kalender!EG54&lt;&gt;1,0,IF(AND($B54&gt;0,INDEX(Kalender!EG$68:EG$77,MAX(1,$B54))&gt;INDEX(Kalender!$B$68:$B$77,MAX(1,$B54))),1,0)+IF(OR(AND($C54&gt;0,INDEX(Kalender!EG$81:EG$110,MAX(1,$C54))&gt;INDEX(Kalender!$B$81:$B$110,MAX(1,$C54))),AND($D54&gt;0,INDEX(Kalender!EG$81:EG$110,MAX(1,$D54))&gt;INDEX(Kalender!$B$81:$B$110,MAX(1,$D54))),AND($E54&gt;0,INDEX(Kalender!EG$81:EG$110,MAX(1,$E54))&gt;INDEX(Kalender!$B$81:$B$110,MAX(1,$E54))),AND($F54&gt;0,INDEX(Kalender!EG$81:EG$110,MAX(1,$F54))&gt;INDEX(Kalender!$B$81:$B$110,MAX(1,$F54)))),2,0))</f>
        <v>0</v>
      </c>
      <c r="EH54" s="5" t="n">
        <f aca="false">IF(Kalender!EH54&lt;&gt;1,0,IF(AND($B54&gt;0,INDEX(Kalender!EH$68:EH$77,MAX(1,$B54))&gt;INDEX(Kalender!$B$68:$B$77,MAX(1,$B54))),1,0)+IF(OR(AND($C54&gt;0,INDEX(Kalender!EH$81:EH$110,MAX(1,$C54))&gt;INDEX(Kalender!$B$81:$B$110,MAX(1,$C54))),AND($D54&gt;0,INDEX(Kalender!EH$81:EH$110,MAX(1,$D54))&gt;INDEX(Kalender!$B$81:$B$110,MAX(1,$D54))),AND($E54&gt;0,INDEX(Kalender!EH$81:EH$110,MAX(1,$E54))&gt;INDEX(Kalender!$B$81:$B$110,MAX(1,$E54))),AND($F54&gt;0,INDEX(Kalender!EH$81:EH$110,MAX(1,$F54))&gt;INDEX(Kalender!$B$81:$B$110,MAX(1,$F54)))),2,0))</f>
        <v>0</v>
      </c>
      <c r="EI54" s="5" t="n">
        <f aca="false">IF(Kalender!EI54&lt;&gt;1,0,IF(AND($B54&gt;0,INDEX(Kalender!EI$68:EI$77,MAX(1,$B54))&gt;INDEX(Kalender!$B$68:$B$77,MAX(1,$B54))),1,0)+IF(OR(AND($C54&gt;0,INDEX(Kalender!EI$81:EI$110,MAX(1,$C54))&gt;INDEX(Kalender!$B$81:$B$110,MAX(1,$C54))),AND($D54&gt;0,INDEX(Kalender!EI$81:EI$110,MAX(1,$D54))&gt;INDEX(Kalender!$B$81:$B$110,MAX(1,$D54))),AND($E54&gt;0,INDEX(Kalender!EI$81:EI$110,MAX(1,$E54))&gt;INDEX(Kalender!$B$81:$B$110,MAX(1,$E54))),AND($F54&gt;0,INDEX(Kalender!EI$81:EI$110,MAX(1,$F54))&gt;INDEX(Kalender!$B$81:$B$110,MAX(1,$F54)))),2,0))</f>
        <v>0</v>
      </c>
      <c r="EJ54" s="5" t="n">
        <f aca="false">IF(Kalender!EJ54&lt;&gt;1,0,IF(AND($B54&gt;0,INDEX(Kalender!EJ$68:EJ$77,MAX(1,$B54))&gt;INDEX(Kalender!$B$68:$B$77,MAX(1,$B54))),1,0)+IF(OR(AND($C54&gt;0,INDEX(Kalender!EJ$81:EJ$110,MAX(1,$C54))&gt;INDEX(Kalender!$B$81:$B$110,MAX(1,$C54))),AND($D54&gt;0,INDEX(Kalender!EJ$81:EJ$110,MAX(1,$D54))&gt;INDEX(Kalender!$B$81:$B$110,MAX(1,$D54))),AND($E54&gt;0,INDEX(Kalender!EJ$81:EJ$110,MAX(1,$E54))&gt;INDEX(Kalender!$B$81:$B$110,MAX(1,$E54))),AND($F54&gt;0,INDEX(Kalender!EJ$81:EJ$110,MAX(1,$F54))&gt;INDEX(Kalender!$B$81:$B$110,MAX(1,$F54)))),2,0))</f>
        <v>0</v>
      </c>
      <c r="EK54" s="5" t="n">
        <f aca="false">IF(Kalender!EK54&lt;&gt;1,0,IF(AND($B54&gt;0,INDEX(Kalender!EK$68:EK$77,MAX(1,$B54))&gt;INDEX(Kalender!$B$68:$B$77,MAX(1,$B54))),1,0)+IF(OR(AND($C54&gt;0,INDEX(Kalender!EK$81:EK$110,MAX(1,$C54))&gt;INDEX(Kalender!$B$81:$B$110,MAX(1,$C54))),AND($D54&gt;0,INDEX(Kalender!EK$81:EK$110,MAX(1,$D54))&gt;INDEX(Kalender!$B$81:$B$110,MAX(1,$D54))),AND($E54&gt;0,INDEX(Kalender!EK$81:EK$110,MAX(1,$E54))&gt;INDEX(Kalender!$B$81:$B$110,MAX(1,$E54))),AND($F54&gt;0,INDEX(Kalender!EK$81:EK$110,MAX(1,$F54))&gt;INDEX(Kalender!$B$81:$B$110,MAX(1,$F54)))),2,0))</f>
        <v>0</v>
      </c>
      <c r="EL54" s="5" t="n">
        <f aca="false">IF(Kalender!EL54&lt;&gt;1,0,IF(AND($B54&gt;0,INDEX(Kalender!EL$68:EL$77,MAX(1,$B54))&gt;INDEX(Kalender!$B$68:$B$77,MAX(1,$B54))),1,0)+IF(OR(AND($C54&gt;0,INDEX(Kalender!EL$81:EL$110,MAX(1,$C54))&gt;INDEX(Kalender!$B$81:$B$110,MAX(1,$C54))),AND($D54&gt;0,INDEX(Kalender!EL$81:EL$110,MAX(1,$D54))&gt;INDEX(Kalender!$B$81:$B$110,MAX(1,$D54))),AND($E54&gt;0,INDEX(Kalender!EL$81:EL$110,MAX(1,$E54))&gt;INDEX(Kalender!$B$81:$B$110,MAX(1,$E54))),AND($F54&gt;0,INDEX(Kalender!EL$81:EL$110,MAX(1,$F54))&gt;INDEX(Kalender!$B$81:$B$110,MAX(1,$F54)))),2,0))</f>
        <v>0</v>
      </c>
      <c r="EM54" s="5" t="n">
        <f aca="false">IF(Kalender!EM54&lt;&gt;1,0,IF(AND($B54&gt;0,INDEX(Kalender!EM$68:EM$77,MAX(1,$B54))&gt;INDEX(Kalender!$B$68:$B$77,MAX(1,$B54))),1,0)+IF(OR(AND($C54&gt;0,INDEX(Kalender!EM$81:EM$110,MAX(1,$C54))&gt;INDEX(Kalender!$B$81:$B$110,MAX(1,$C54))),AND($D54&gt;0,INDEX(Kalender!EM$81:EM$110,MAX(1,$D54))&gt;INDEX(Kalender!$B$81:$B$110,MAX(1,$D54))),AND($E54&gt;0,INDEX(Kalender!EM$81:EM$110,MAX(1,$E54))&gt;INDEX(Kalender!$B$81:$B$110,MAX(1,$E54))),AND($F54&gt;0,INDEX(Kalender!EM$81:EM$110,MAX(1,$F54))&gt;INDEX(Kalender!$B$81:$B$110,MAX(1,$F54)))),2,0))</f>
        <v>0</v>
      </c>
      <c r="EN54" s="5" t="n">
        <f aca="false">IF(Kalender!EN54&lt;&gt;1,0,IF(AND($B54&gt;0,INDEX(Kalender!EN$68:EN$77,MAX(1,$B54))&gt;INDEX(Kalender!$B$68:$B$77,MAX(1,$B54))),1,0)+IF(OR(AND($C54&gt;0,INDEX(Kalender!EN$81:EN$110,MAX(1,$C54))&gt;INDEX(Kalender!$B$81:$B$110,MAX(1,$C54))),AND($D54&gt;0,INDEX(Kalender!EN$81:EN$110,MAX(1,$D54))&gt;INDEX(Kalender!$B$81:$B$110,MAX(1,$D54))),AND($E54&gt;0,INDEX(Kalender!EN$81:EN$110,MAX(1,$E54))&gt;INDEX(Kalender!$B$81:$B$110,MAX(1,$E54))),AND($F54&gt;0,INDEX(Kalender!EN$81:EN$110,MAX(1,$F54))&gt;INDEX(Kalender!$B$81:$B$110,MAX(1,$F54)))),2,0))</f>
        <v>0</v>
      </c>
      <c r="EO54" s="5" t="n">
        <f aca="false">IF(Kalender!EO54&lt;&gt;1,0,IF(AND($B54&gt;0,INDEX(Kalender!EO$68:EO$77,MAX(1,$B54))&gt;INDEX(Kalender!$B$68:$B$77,MAX(1,$B54))),1,0)+IF(OR(AND($C54&gt;0,INDEX(Kalender!EO$81:EO$110,MAX(1,$C54))&gt;INDEX(Kalender!$B$81:$B$110,MAX(1,$C54))),AND($D54&gt;0,INDEX(Kalender!EO$81:EO$110,MAX(1,$D54))&gt;INDEX(Kalender!$B$81:$B$110,MAX(1,$D54))),AND($E54&gt;0,INDEX(Kalender!EO$81:EO$110,MAX(1,$E54))&gt;INDEX(Kalender!$B$81:$B$110,MAX(1,$E54))),AND($F54&gt;0,INDEX(Kalender!EO$81:EO$110,MAX(1,$F54))&gt;INDEX(Kalender!$B$81:$B$110,MAX(1,$F54)))),2,0))</f>
        <v>0</v>
      </c>
      <c r="EP54" s="5" t="n">
        <f aca="false">IF(Kalender!EP54&lt;&gt;1,0,IF(AND($B54&gt;0,INDEX(Kalender!EP$68:EP$77,MAX(1,$B54))&gt;INDEX(Kalender!$B$68:$B$77,MAX(1,$B54))),1,0)+IF(OR(AND($C54&gt;0,INDEX(Kalender!EP$81:EP$110,MAX(1,$C54))&gt;INDEX(Kalender!$B$81:$B$110,MAX(1,$C54))),AND($D54&gt;0,INDEX(Kalender!EP$81:EP$110,MAX(1,$D54))&gt;INDEX(Kalender!$B$81:$B$110,MAX(1,$D54))),AND($E54&gt;0,INDEX(Kalender!EP$81:EP$110,MAX(1,$E54))&gt;INDEX(Kalender!$B$81:$B$110,MAX(1,$E54))),AND($F54&gt;0,INDEX(Kalender!EP$81:EP$110,MAX(1,$F54))&gt;INDEX(Kalender!$B$81:$B$110,MAX(1,$F54)))),2,0))</f>
        <v>0</v>
      </c>
      <c r="EQ54" s="5" t="n">
        <f aca="false">IF(Kalender!EQ54&lt;&gt;1,0,IF(AND($B54&gt;0,INDEX(Kalender!EQ$68:EQ$77,MAX(1,$B54))&gt;INDEX(Kalender!$B$68:$B$77,MAX(1,$B54))),1,0)+IF(OR(AND($C54&gt;0,INDEX(Kalender!EQ$81:EQ$110,MAX(1,$C54))&gt;INDEX(Kalender!$B$81:$B$110,MAX(1,$C54))),AND($D54&gt;0,INDEX(Kalender!EQ$81:EQ$110,MAX(1,$D54))&gt;INDEX(Kalender!$B$81:$B$110,MAX(1,$D54))),AND($E54&gt;0,INDEX(Kalender!EQ$81:EQ$110,MAX(1,$E54))&gt;INDEX(Kalender!$B$81:$B$110,MAX(1,$E54))),AND($F54&gt;0,INDEX(Kalender!EQ$81:EQ$110,MAX(1,$F54))&gt;INDEX(Kalender!$B$81:$B$110,MAX(1,$F54)))),2,0))</f>
        <v>0</v>
      </c>
      <c r="ER54" s="5" t="n">
        <f aca="false">IF(Kalender!ER54&lt;&gt;1,0,IF(AND($B54&gt;0,INDEX(Kalender!ER$68:ER$77,MAX(1,$B54))&gt;INDEX(Kalender!$B$68:$B$77,MAX(1,$B54))),1,0)+IF(OR(AND($C54&gt;0,INDEX(Kalender!ER$81:ER$110,MAX(1,$C54))&gt;INDEX(Kalender!$B$81:$B$110,MAX(1,$C54))),AND($D54&gt;0,INDEX(Kalender!ER$81:ER$110,MAX(1,$D54))&gt;INDEX(Kalender!$B$81:$B$110,MAX(1,$D54))),AND($E54&gt;0,INDEX(Kalender!ER$81:ER$110,MAX(1,$E54))&gt;INDEX(Kalender!$B$81:$B$110,MAX(1,$E54))),AND($F54&gt;0,INDEX(Kalender!ER$81:ER$110,MAX(1,$F54))&gt;INDEX(Kalender!$B$81:$B$110,MAX(1,$F54)))),2,0))</f>
        <v>0</v>
      </c>
      <c r="ES54" s="5" t="n">
        <f aca="false">IF(Kalender!ES54&lt;&gt;1,0,IF(AND($B54&gt;0,INDEX(Kalender!ES$68:ES$77,MAX(1,$B54))&gt;INDEX(Kalender!$B$68:$B$77,MAX(1,$B54))),1,0)+IF(OR(AND($C54&gt;0,INDEX(Kalender!ES$81:ES$110,MAX(1,$C54))&gt;INDEX(Kalender!$B$81:$B$110,MAX(1,$C54))),AND($D54&gt;0,INDEX(Kalender!ES$81:ES$110,MAX(1,$D54))&gt;INDEX(Kalender!$B$81:$B$110,MAX(1,$D54))),AND($E54&gt;0,INDEX(Kalender!ES$81:ES$110,MAX(1,$E54))&gt;INDEX(Kalender!$B$81:$B$110,MAX(1,$E54))),AND($F54&gt;0,INDEX(Kalender!ES$81:ES$110,MAX(1,$F54))&gt;INDEX(Kalender!$B$81:$B$110,MAX(1,$F54)))),2,0))</f>
        <v>0</v>
      </c>
      <c r="ET54" s="5" t="n">
        <f aca="false">IF(Kalender!ET54&lt;&gt;1,0,IF(AND($B54&gt;0,INDEX(Kalender!ET$68:ET$77,MAX(1,$B54))&gt;INDEX(Kalender!$B$68:$B$77,MAX(1,$B54))),1,0)+IF(OR(AND($C54&gt;0,INDEX(Kalender!ET$81:ET$110,MAX(1,$C54))&gt;INDEX(Kalender!$B$81:$B$110,MAX(1,$C54))),AND($D54&gt;0,INDEX(Kalender!ET$81:ET$110,MAX(1,$D54))&gt;INDEX(Kalender!$B$81:$B$110,MAX(1,$D54))),AND($E54&gt;0,INDEX(Kalender!ET$81:ET$110,MAX(1,$E54))&gt;INDEX(Kalender!$B$81:$B$110,MAX(1,$E54))),AND($F54&gt;0,INDEX(Kalender!ET$81:ET$110,MAX(1,$F54))&gt;INDEX(Kalender!$B$81:$B$110,MAX(1,$F54)))),2,0))</f>
        <v>0</v>
      </c>
      <c r="EU54" s="5" t="n">
        <f aca="false">IF(Kalender!EU54&lt;&gt;1,0,IF(AND($B54&gt;0,INDEX(Kalender!EU$68:EU$77,MAX(1,$B54))&gt;INDEX(Kalender!$B$68:$B$77,MAX(1,$B54))),1,0)+IF(OR(AND($C54&gt;0,INDEX(Kalender!EU$81:EU$110,MAX(1,$C54))&gt;INDEX(Kalender!$B$81:$B$110,MAX(1,$C54))),AND($D54&gt;0,INDEX(Kalender!EU$81:EU$110,MAX(1,$D54))&gt;INDEX(Kalender!$B$81:$B$110,MAX(1,$D54))),AND($E54&gt;0,INDEX(Kalender!EU$81:EU$110,MAX(1,$E54))&gt;INDEX(Kalender!$B$81:$B$110,MAX(1,$E54))),AND($F54&gt;0,INDEX(Kalender!EU$81:EU$110,MAX(1,$F54))&gt;INDEX(Kalender!$B$81:$B$110,MAX(1,$F54)))),2,0))</f>
        <v>0</v>
      </c>
      <c r="EV54" s="5" t="n">
        <f aca="false">IF(Kalender!EV54&lt;&gt;1,0,IF(AND($B54&gt;0,INDEX(Kalender!EV$68:EV$77,MAX(1,$B54))&gt;INDEX(Kalender!$B$68:$B$77,MAX(1,$B54))),1,0)+IF(OR(AND($C54&gt;0,INDEX(Kalender!EV$81:EV$110,MAX(1,$C54))&gt;INDEX(Kalender!$B$81:$B$110,MAX(1,$C54))),AND($D54&gt;0,INDEX(Kalender!EV$81:EV$110,MAX(1,$D54))&gt;INDEX(Kalender!$B$81:$B$110,MAX(1,$D54))),AND($E54&gt;0,INDEX(Kalender!EV$81:EV$110,MAX(1,$E54))&gt;INDEX(Kalender!$B$81:$B$110,MAX(1,$E54))),AND($F54&gt;0,INDEX(Kalender!EV$81:EV$110,MAX(1,$F54))&gt;INDEX(Kalender!$B$81:$B$110,MAX(1,$F54)))),2,0))</f>
        <v>0</v>
      </c>
      <c r="EW54" s="5" t="n">
        <f aca="false">IF(Kalender!EW54&lt;&gt;1,0,IF(AND($B54&gt;0,INDEX(Kalender!EW$68:EW$77,MAX(1,$B54))&gt;INDEX(Kalender!$B$68:$B$77,MAX(1,$B54))),1,0)+IF(OR(AND($C54&gt;0,INDEX(Kalender!EW$81:EW$110,MAX(1,$C54))&gt;INDEX(Kalender!$B$81:$B$110,MAX(1,$C54))),AND($D54&gt;0,INDEX(Kalender!EW$81:EW$110,MAX(1,$D54))&gt;INDEX(Kalender!$B$81:$B$110,MAX(1,$D54))),AND($E54&gt;0,INDEX(Kalender!EW$81:EW$110,MAX(1,$E54))&gt;INDEX(Kalender!$B$81:$B$110,MAX(1,$E54))),AND($F54&gt;0,INDEX(Kalender!EW$81:EW$110,MAX(1,$F54))&gt;INDEX(Kalender!$B$81:$B$110,MAX(1,$F54)))),2,0))</f>
        <v>0</v>
      </c>
      <c r="EX54" s="5" t="n">
        <f aca="false">IF(Kalender!EX54&lt;&gt;1,0,IF(AND($B54&gt;0,INDEX(Kalender!EX$68:EX$77,MAX(1,$B54))&gt;INDEX(Kalender!$B$68:$B$77,MAX(1,$B54))),1,0)+IF(OR(AND($C54&gt;0,INDEX(Kalender!EX$81:EX$110,MAX(1,$C54))&gt;INDEX(Kalender!$B$81:$B$110,MAX(1,$C54))),AND($D54&gt;0,INDEX(Kalender!EX$81:EX$110,MAX(1,$D54))&gt;INDEX(Kalender!$B$81:$B$110,MAX(1,$D54))),AND($E54&gt;0,INDEX(Kalender!EX$81:EX$110,MAX(1,$E54))&gt;INDEX(Kalender!$B$81:$B$110,MAX(1,$E54))),AND($F54&gt;0,INDEX(Kalender!EX$81:EX$110,MAX(1,$F54))&gt;INDEX(Kalender!$B$81:$B$110,MAX(1,$F54)))),2,0))</f>
        <v>0</v>
      </c>
      <c r="EY54" s="5" t="n">
        <f aca="false">IF(Kalender!EY54&lt;&gt;1,0,IF(AND($B54&gt;0,INDEX(Kalender!EY$68:EY$77,MAX(1,$B54))&gt;INDEX(Kalender!$B$68:$B$77,MAX(1,$B54))),1,0)+IF(OR(AND($C54&gt;0,INDEX(Kalender!EY$81:EY$110,MAX(1,$C54))&gt;INDEX(Kalender!$B$81:$B$110,MAX(1,$C54))),AND($D54&gt;0,INDEX(Kalender!EY$81:EY$110,MAX(1,$D54))&gt;INDEX(Kalender!$B$81:$B$110,MAX(1,$D54))),AND($E54&gt;0,INDEX(Kalender!EY$81:EY$110,MAX(1,$E54))&gt;INDEX(Kalender!$B$81:$B$110,MAX(1,$E54))),AND($F54&gt;0,INDEX(Kalender!EY$81:EY$110,MAX(1,$F54))&gt;INDEX(Kalender!$B$81:$B$110,MAX(1,$F54)))),2,0))</f>
        <v>0</v>
      </c>
      <c r="EZ54" s="5" t="n">
        <f aca="false">IF(Kalender!EZ54&lt;&gt;1,0,IF(AND($B54&gt;0,INDEX(Kalender!EZ$68:EZ$77,MAX(1,$B54))&gt;INDEX(Kalender!$B$68:$B$77,MAX(1,$B54))),1,0)+IF(OR(AND($C54&gt;0,INDEX(Kalender!EZ$81:EZ$110,MAX(1,$C54))&gt;INDEX(Kalender!$B$81:$B$110,MAX(1,$C54))),AND($D54&gt;0,INDEX(Kalender!EZ$81:EZ$110,MAX(1,$D54))&gt;INDEX(Kalender!$B$81:$B$110,MAX(1,$D54))),AND($E54&gt;0,INDEX(Kalender!EZ$81:EZ$110,MAX(1,$E54))&gt;INDEX(Kalender!$B$81:$B$110,MAX(1,$E54))),AND($F54&gt;0,INDEX(Kalender!EZ$81:EZ$110,MAX(1,$F54))&gt;INDEX(Kalender!$B$81:$B$110,MAX(1,$F54)))),2,0))</f>
        <v>0</v>
      </c>
      <c r="FA54" s="5" t="n">
        <f aca="false">IF(Kalender!FA54&lt;&gt;1,0,IF(AND($B54&gt;0,INDEX(Kalender!FA$68:FA$77,MAX(1,$B54))&gt;INDEX(Kalender!$B$68:$B$77,MAX(1,$B54))),1,0)+IF(OR(AND($C54&gt;0,INDEX(Kalender!FA$81:FA$110,MAX(1,$C54))&gt;INDEX(Kalender!$B$81:$B$110,MAX(1,$C54))),AND($D54&gt;0,INDEX(Kalender!FA$81:FA$110,MAX(1,$D54))&gt;INDEX(Kalender!$B$81:$B$110,MAX(1,$D54))),AND($E54&gt;0,INDEX(Kalender!FA$81:FA$110,MAX(1,$E54))&gt;INDEX(Kalender!$B$81:$B$110,MAX(1,$E54))),AND($F54&gt;0,INDEX(Kalender!FA$81:FA$110,MAX(1,$F54))&gt;INDEX(Kalender!$B$81:$B$110,MAX(1,$F54)))),2,0))</f>
        <v>0</v>
      </c>
      <c r="FB54" s="5" t="n">
        <f aca="false">IF(Kalender!FB54&lt;&gt;1,0,IF(AND($B54&gt;0,INDEX(Kalender!FB$68:FB$77,MAX(1,$B54))&gt;INDEX(Kalender!$B$68:$B$77,MAX(1,$B54))),1,0)+IF(OR(AND($C54&gt;0,INDEX(Kalender!FB$81:FB$110,MAX(1,$C54))&gt;INDEX(Kalender!$B$81:$B$110,MAX(1,$C54))),AND($D54&gt;0,INDEX(Kalender!FB$81:FB$110,MAX(1,$D54))&gt;INDEX(Kalender!$B$81:$B$110,MAX(1,$D54))),AND($E54&gt;0,INDEX(Kalender!FB$81:FB$110,MAX(1,$E54))&gt;INDEX(Kalender!$B$81:$B$110,MAX(1,$E54))),AND($F54&gt;0,INDEX(Kalender!FB$81:FB$110,MAX(1,$F54))&gt;INDEX(Kalender!$B$81:$B$110,MAX(1,$F54)))),2,0))</f>
        <v>0</v>
      </c>
      <c r="FC54" s="5" t="n">
        <f aca="false">IF(Kalender!FC54&lt;&gt;1,0,IF(AND($B54&gt;0,INDEX(Kalender!FC$68:FC$77,MAX(1,$B54))&gt;INDEX(Kalender!$B$68:$B$77,MAX(1,$B54))),1,0)+IF(OR(AND($C54&gt;0,INDEX(Kalender!FC$81:FC$110,MAX(1,$C54))&gt;INDEX(Kalender!$B$81:$B$110,MAX(1,$C54))),AND($D54&gt;0,INDEX(Kalender!FC$81:FC$110,MAX(1,$D54))&gt;INDEX(Kalender!$B$81:$B$110,MAX(1,$D54))),AND($E54&gt;0,INDEX(Kalender!FC$81:FC$110,MAX(1,$E54))&gt;INDEX(Kalender!$B$81:$B$110,MAX(1,$E54))),AND($F54&gt;0,INDEX(Kalender!FC$81:FC$110,MAX(1,$F54))&gt;INDEX(Kalender!$B$81:$B$110,MAX(1,$F54)))),2,0))</f>
        <v>0</v>
      </c>
      <c r="FD54" s="5" t="n">
        <f aca="false">IF(Kalender!FD54&lt;&gt;1,0,IF(AND($B54&gt;0,INDEX(Kalender!FD$68:FD$77,MAX(1,$B54))&gt;INDEX(Kalender!$B$68:$B$77,MAX(1,$B54))),1,0)+IF(OR(AND($C54&gt;0,INDEX(Kalender!FD$81:FD$110,MAX(1,$C54))&gt;INDEX(Kalender!$B$81:$B$110,MAX(1,$C54))),AND($D54&gt;0,INDEX(Kalender!FD$81:FD$110,MAX(1,$D54))&gt;INDEX(Kalender!$B$81:$B$110,MAX(1,$D54))),AND($E54&gt;0,INDEX(Kalender!FD$81:FD$110,MAX(1,$E54))&gt;INDEX(Kalender!$B$81:$B$110,MAX(1,$E54))),AND($F54&gt;0,INDEX(Kalender!FD$81:FD$110,MAX(1,$F54))&gt;INDEX(Kalender!$B$81:$B$110,MAX(1,$F54)))),2,0))</f>
        <v>0</v>
      </c>
      <c r="FE54" s="5" t="n">
        <f aca="false">IF(Kalender!FE54&lt;&gt;1,0,IF(AND($B54&gt;0,INDEX(Kalender!FE$68:FE$77,MAX(1,$B54))&gt;INDEX(Kalender!$B$68:$B$77,MAX(1,$B54))),1,0)+IF(OR(AND($C54&gt;0,INDEX(Kalender!FE$81:FE$110,MAX(1,$C54))&gt;INDEX(Kalender!$B$81:$B$110,MAX(1,$C54))),AND($D54&gt;0,INDEX(Kalender!FE$81:FE$110,MAX(1,$D54))&gt;INDEX(Kalender!$B$81:$B$110,MAX(1,$D54))),AND($E54&gt;0,INDEX(Kalender!FE$81:FE$110,MAX(1,$E54))&gt;INDEX(Kalender!$B$81:$B$110,MAX(1,$E54))),AND($F54&gt;0,INDEX(Kalender!FE$81:FE$110,MAX(1,$F54))&gt;INDEX(Kalender!$B$81:$B$110,MAX(1,$F54)))),2,0))</f>
        <v>0</v>
      </c>
      <c r="FF54" s="5" t="n">
        <f aca="false">IF(Kalender!FF54&lt;&gt;1,0,IF(AND($B54&gt;0,INDEX(Kalender!FF$68:FF$77,MAX(1,$B54))&gt;INDEX(Kalender!$B$68:$B$77,MAX(1,$B54))),1,0)+IF(OR(AND($C54&gt;0,INDEX(Kalender!FF$81:FF$110,MAX(1,$C54))&gt;INDEX(Kalender!$B$81:$B$110,MAX(1,$C54))),AND($D54&gt;0,INDEX(Kalender!FF$81:FF$110,MAX(1,$D54))&gt;INDEX(Kalender!$B$81:$B$110,MAX(1,$D54))),AND($E54&gt;0,INDEX(Kalender!FF$81:FF$110,MAX(1,$E54))&gt;INDEX(Kalender!$B$81:$B$110,MAX(1,$E54))),AND($F54&gt;0,INDEX(Kalender!FF$81:FF$110,MAX(1,$F54))&gt;INDEX(Kalender!$B$81:$B$110,MAX(1,$F54)))),2,0))</f>
        <v>0</v>
      </c>
      <c r="FG54" s="5" t="n">
        <f aca="false">IF(Kalender!FG54&lt;&gt;1,0,IF(AND($B54&gt;0,INDEX(Kalender!FG$68:FG$77,MAX(1,$B54))&gt;INDEX(Kalender!$B$68:$B$77,MAX(1,$B54))),1,0)+IF(OR(AND($C54&gt;0,INDEX(Kalender!FG$81:FG$110,MAX(1,$C54))&gt;INDEX(Kalender!$B$81:$B$110,MAX(1,$C54))),AND($D54&gt;0,INDEX(Kalender!FG$81:FG$110,MAX(1,$D54))&gt;INDEX(Kalender!$B$81:$B$110,MAX(1,$D54))),AND($E54&gt;0,INDEX(Kalender!FG$81:FG$110,MAX(1,$E54))&gt;INDEX(Kalender!$B$81:$B$110,MAX(1,$E54))),AND($F54&gt;0,INDEX(Kalender!FG$81:FG$110,MAX(1,$F54))&gt;INDEX(Kalender!$B$81:$B$110,MAX(1,$F54)))),2,0))</f>
        <v>0</v>
      </c>
      <c r="FH54" s="5" t="n">
        <f aca="false">IF(Kalender!FH54&lt;&gt;1,0,IF(AND($B54&gt;0,INDEX(Kalender!FH$68:FH$77,MAX(1,$B54))&gt;INDEX(Kalender!$B$68:$B$77,MAX(1,$B54))),1,0)+IF(OR(AND($C54&gt;0,INDEX(Kalender!FH$81:FH$110,MAX(1,$C54))&gt;INDEX(Kalender!$B$81:$B$110,MAX(1,$C54))),AND($D54&gt;0,INDEX(Kalender!FH$81:FH$110,MAX(1,$D54))&gt;INDEX(Kalender!$B$81:$B$110,MAX(1,$D54))),AND($E54&gt;0,INDEX(Kalender!FH$81:FH$110,MAX(1,$E54))&gt;INDEX(Kalender!$B$81:$B$110,MAX(1,$E54))),AND($F54&gt;0,INDEX(Kalender!FH$81:FH$110,MAX(1,$F54))&gt;INDEX(Kalender!$B$81:$B$110,MAX(1,$F54)))),2,0))</f>
        <v>0</v>
      </c>
      <c r="FI54" s="5" t="n">
        <f aca="false">IF(Kalender!FI54&lt;&gt;1,0,IF(AND($B54&gt;0,INDEX(Kalender!FI$68:FI$77,MAX(1,$B54))&gt;INDEX(Kalender!$B$68:$B$77,MAX(1,$B54))),1,0)+IF(OR(AND($C54&gt;0,INDEX(Kalender!FI$81:FI$110,MAX(1,$C54))&gt;INDEX(Kalender!$B$81:$B$110,MAX(1,$C54))),AND($D54&gt;0,INDEX(Kalender!FI$81:FI$110,MAX(1,$D54))&gt;INDEX(Kalender!$B$81:$B$110,MAX(1,$D54))),AND($E54&gt;0,INDEX(Kalender!FI$81:FI$110,MAX(1,$E54))&gt;INDEX(Kalender!$B$81:$B$110,MAX(1,$E54))),AND($F54&gt;0,INDEX(Kalender!FI$81:FI$110,MAX(1,$F54))&gt;INDEX(Kalender!$B$81:$B$110,MAX(1,$F54)))),2,0))</f>
        <v>0</v>
      </c>
      <c r="FJ54" s="5" t="n">
        <f aca="false">IF(Kalender!FJ54&lt;&gt;1,0,IF(AND($B54&gt;0,INDEX(Kalender!FJ$68:FJ$77,MAX(1,$B54))&gt;INDEX(Kalender!$B$68:$B$77,MAX(1,$B54))),1,0)+IF(OR(AND($C54&gt;0,INDEX(Kalender!FJ$81:FJ$110,MAX(1,$C54))&gt;INDEX(Kalender!$B$81:$B$110,MAX(1,$C54))),AND($D54&gt;0,INDEX(Kalender!FJ$81:FJ$110,MAX(1,$D54))&gt;INDEX(Kalender!$B$81:$B$110,MAX(1,$D54))),AND($E54&gt;0,INDEX(Kalender!FJ$81:FJ$110,MAX(1,$E54))&gt;INDEX(Kalender!$B$81:$B$110,MAX(1,$E54))),AND($F54&gt;0,INDEX(Kalender!FJ$81:FJ$110,MAX(1,$F54))&gt;INDEX(Kalender!$B$81:$B$110,MAX(1,$F54)))),2,0))</f>
        <v>0</v>
      </c>
      <c r="FK54" s="5" t="n">
        <f aca="false">IF(Kalender!FK54&lt;&gt;1,0,IF(AND($B54&gt;0,INDEX(Kalender!FK$68:FK$77,MAX(1,$B54))&gt;INDEX(Kalender!$B$68:$B$77,MAX(1,$B54))),1,0)+IF(OR(AND($C54&gt;0,INDEX(Kalender!FK$81:FK$110,MAX(1,$C54))&gt;INDEX(Kalender!$B$81:$B$110,MAX(1,$C54))),AND($D54&gt;0,INDEX(Kalender!FK$81:FK$110,MAX(1,$D54))&gt;INDEX(Kalender!$B$81:$B$110,MAX(1,$D54))),AND($E54&gt;0,INDEX(Kalender!FK$81:FK$110,MAX(1,$E54))&gt;INDEX(Kalender!$B$81:$B$110,MAX(1,$E54))),AND($F54&gt;0,INDEX(Kalender!FK$81:FK$110,MAX(1,$F54))&gt;INDEX(Kalender!$B$81:$B$110,MAX(1,$F54)))),2,0))</f>
        <v>0</v>
      </c>
      <c r="FL54" s="5" t="n">
        <f aca="false">IF(Kalender!FL54&lt;&gt;1,0,IF(AND($B54&gt;0,INDEX(Kalender!FL$68:FL$77,MAX(1,$B54))&gt;INDEX(Kalender!$B$68:$B$77,MAX(1,$B54))),1,0)+IF(OR(AND($C54&gt;0,INDEX(Kalender!FL$81:FL$110,MAX(1,$C54))&gt;INDEX(Kalender!$B$81:$B$110,MAX(1,$C54))),AND($D54&gt;0,INDEX(Kalender!FL$81:FL$110,MAX(1,$D54))&gt;INDEX(Kalender!$B$81:$B$110,MAX(1,$D54))),AND($E54&gt;0,INDEX(Kalender!FL$81:FL$110,MAX(1,$E54))&gt;INDEX(Kalender!$B$81:$B$110,MAX(1,$E54))),AND($F54&gt;0,INDEX(Kalender!FL$81:FL$110,MAX(1,$F54))&gt;INDEX(Kalender!$B$81:$B$110,MAX(1,$F54)))),2,0))</f>
        <v>0</v>
      </c>
      <c r="FM54" s="5" t="n">
        <f aca="false">IF(Kalender!FM54&lt;&gt;1,0,IF(AND($B54&gt;0,INDEX(Kalender!FM$68:FM$77,MAX(1,$B54))&gt;INDEX(Kalender!$B$68:$B$77,MAX(1,$B54))),1,0)+IF(OR(AND($C54&gt;0,INDEX(Kalender!FM$81:FM$110,MAX(1,$C54))&gt;INDEX(Kalender!$B$81:$B$110,MAX(1,$C54))),AND($D54&gt;0,INDEX(Kalender!FM$81:FM$110,MAX(1,$D54))&gt;INDEX(Kalender!$B$81:$B$110,MAX(1,$D54))),AND($E54&gt;0,INDEX(Kalender!FM$81:FM$110,MAX(1,$E54))&gt;INDEX(Kalender!$B$81:$B$110,MAX(1,$E54))),AND($F54&gt;0,INDEX(Kalender!FM$81:FM$110,MAX(1,$F54))&gt;INDEX(Kalender!$B$81:$B$110,MAX(1,$F54)))),2,0))</f>
        <v>0</v>
      </c>
      <c r="FN54" s="5" t="n">
        <f aca="false">IF(Kalender!FN54&lt;&gt;1,0,IF(AND($B54&gt;0,INDEX(Kalender!FN$68:FN$77,MAX(1,$B54))&gt;INDEX(Kalender!$B$68:$B$77,MAX(1,$B54))),1,0)+IF(OR(AND($C54&gt;0,INDEX(Kalender!FN$81:FN$110,MAX(1,$C54))&gt;INDEX(Kalender!$B$81:$B$110,MAX(1,$C54))),AND($D54&gt;0,INDEX(Kalender!FN$81:FN$110,MAX(1,$D54))&gt;INDEX(Kalender!$B$81:$B$110,MAX(1,$D54))),AND($E54&gt;0,INDEX(Kalender!FN$81:FN$110,MAX(1,$E54))&gt;INDEX(Kalender!$B$81:$B$110,MAX(1,$E54))),AND($F54&gt;0,INDEX(Kalender!FN$81:FN$110,MAX(1,$F54))&gt;INDEX(Kalender!$B$81:$B$110,MAX(1,$F54)))),2,0))</f>
        <v>0</v>
      </c>
      <c r="FO54" s="5" t="n">
        <f aca="false">IF(Kalender!FO54&lt;&gt;1,0,IF(AND($B54&gt;0,INDEX(Kalender!FO$68:FO$77,MAX(1,$B54))&gt;INDEX(Kalender!$B$68:$B$77,MAX(1,$B54))),1,0)+IF(OR(AND($C54&gt;0,INDEX(Kalender!FO$81:FO$110,MAX(1,$C54))&gt;INDEX(Kalender!$B$81:$B$110,MAX(1,$C54))),AND($D54&gt;0,INDEX(Kalender!FO$81:FO$110,MAX(1,$D54))&gt;INDEX(Kalender!$B$81:$B$110,MAX(1,$D54))),AND($E54&gt;0,INDEX(Kalender!FO$81:FO$110,MAX(1,$E54))&gt;INDEX(Kalender!$B$81:$B$110,MAX(1,$E54))),AND($F54&gt;0,INDEX(Kalender!FO$81:FO$110,MAX(1,$F54))&gt;INDEX(Kalender!$B$81:$B$110,MAX(1,$F54)))),2,0))</f>
        <v>0</v>
      </c>
      <c r="FP54" s="5" t="n">
        <f aca="false">IF(Kalender!FP54&lt;&gt;1,0,IF(AND($B54&gt;0,INDEX(Kalender!FP$68:FP$77,MAX(1,$B54))&gt;INDEX(Kalender!$B$68:$B$77,MAX(1,$B54))),1,0)+IF(OR(AND($C54&gt;0,INDEX(Kalender!FP$81:FP$110,MAX(1,$C54))&gt;INDEX(Kalender!$B$81:$B$110,MAX(1,$C54))),AND($D54&gt;0,INDEX(Kalender!FP$81:FP$110,MAX(1,$D54))&gt;INDEX(Kalender!$B$81:$B$110,MAX(1,$D54))),AND($E54&gt;0,INDEX(Kalender!FP$81:FP$110,MAX(1,$E54))&gt;INDEX(Kalender!$B$81:$B$110,MAX(1,$E54))),AND($F54&gt;0,INDEX(Kalender!FP$81:FP$110,MAX(1,$F54))&gt;INDEX(Kalender!$B$81:$B$110,MAX(1,$F54)))),2,0))</f>
        <v>0</v>
      </c>
      <c r="FQ54" s="5" t="n">
        <f aca="false">IF(Kalender!FQ54&lt;&gt;1,0,IF(AND($B54&gt;0,INDEX(Kalender!FQ$68:FQ$77,MAX(1,$B54))&gt;INDEX(Kalender!$B$68:$B$77,MAX(1,$B54))),1,0)+IF(OR(AND($C54&gt;0,INDEX(Kalender!FQ$81:FQ$110,MAX(1,$C54))&gt;INDEX(Kalender!$B$81:$B$110,MAX(1,$C54))),AND($D54&gt;0,INDEX(Kalender!FQ$81:FQ$110,MAX(1,$D54))&gt;INDEX(Kalender!$B$81:$B$110,MAX(1,$D54))),AND($E54&gt;0,INDEX(Kalender!FQ$81:FQ$110,MAX(1,$E54))&gt;INDEX(Kalender!$B$81:$B$110,MAX(1,$E54))),AND($F54&gt;0,INDEX(Kalender!FQ$81:FQ$110,MAX(1,$F54))&gt;INDEX(Kalender!$B$81:$B$110,MAX(1,$F54)))),2,0))</f>
        <v>0</v>
      </c>
      <c r="FR54" s="5" t="n">
        <f aca="false">IF(Kalender!FR54&lt;&gt;1,0,IF(AND($B54&gt;0,INDEX(Kalender!FR$68:FR$77,MAX(1,$B54))&gt;INDEX(Kalender!$B$68:$B$77,MAX(1,$B54))),1,0)+IF(OR(AND($C54&gt;0,INDEX(Kalender!FR$81:FR$110,MAX(1,$C54))&gt;INDEX(Kalender!$B$81:$B$110,MAX(1,$C54))),AND($D54&gt;0,INDEX(Kalender!FR$81:FR$110,MAX(1,$D54))&gt;INDEX(Kalender!$B$81:$B$110,MAX(1,$D54))),AND($E54&gt;0,INDEX(Kalender!FR$81:FR$110,MAX(1,$E54))&gt;INDEX(Kalender!$B$81:$B$110,MAX(1,$E54))),AND($F54&gt;0,INDEX(Kalender!FR$81:FR$110,MAX(1,$F54))&gt;INDEX(Kalender!$B$81:$B$110,MAX(1,$F54)))),2,0))</f>
        <v>0</v>
      </c>
      <c r="FS54" s="5" t="n">
        <f aca="false">IF(Kalender!FS54&lt;&gt;1,0,IF(AND($B54&gt;0,INDEX(Kalender!FS$68:FS$77,MAX(1,$B54))&gt;INDEX(Kalender!$B$68:$B$77,MAX(1,$B54))),1,0)+IF(OR(AND($C54&gt;0,INDEX(Kalender!FS$81:FS$110,MAX(1,$C54))&gt;INDEX(Kalender!$B$81:$B$110,MAX(1,$C54))),AND($D54&gt;0,INDEX(Kalender!FS$81:FS$110,MAX(1,$D54))&gt;INDEX(Kalender!$B$81:$B$110,MAX(1,$D54))),AND($E54&gt;0,INDEX(Kalender!FS$81:FS$110,MAX(1,$E54))&gt;INDEX(Kalender!$B$81:$B$110,MAX(1,$E54))),AND($F54&gt;0,INDEX(Kalender!FS$81:FS$110,MAX(1,$F54))&gt;INDEX(Kalender!$B$81:$B$110,MAX(1,$F54)))),2,0))</f>
        <v>0</v>
      </c>
      <c r="FT54" s="5" t="n">
        <f aca="false">IF(Kalender!FT54&lt;&gt;1,0,IF(AND($B54&gt;0,INDEX(Kalender!FT$68:FT$77,MAX(1,$B54))&gt;INDEX(Kalender!$B$68:$B$77,MAX(1,$B54))),1,0)+IF(OR(AND($C54&gt;0,INDEX(Kalender!FT$81:FT$110,MAX(1,$C54))&gt;INDEX(Kalender!$B$81:$B$110,MAX(1,$C54))),AND($D54&gt;0,INDEX(Kalender!FT$81:FT$110,MAX(1,$D54))&gt;INDEX(Kalender!$B$81:$B$110,MAX(1,$D54))),AND($E54&gt;0,INDEX(Kalender!FT$81:FT$110,MAX(1,$E54))&gt;INDEX(Kalender!$B$81:$B$110,MAX(1,$E54))),AND($F54&gt;0,INDEX(Kalender!FT$81:FT$110,MAX(1,$F54))&gt;INDEX(Kalender!$B$81:$B$110,MAX(1,$F54)))),2,0))</f>
        <v>0</v>
      </c>
      <c r="FU54" s="5" t="n">
        <f aca="false">IF(Kalender!FU54&lt;&gt;1,0,IF(AND($B54&gt;0,INDEX(Kalender!FU$68:FU$77,MAX(1,$B54))&gt;INDEX(Kalender!$B$68:$B$77,MAX(1,$B54))),1,0)+IF(OR(AND($C54&gt;0,INDEX(Kalender!FU$81:FU$110,MAX(1,$C54))&gt;INDEX(Kalender!$B$81:$B$110,MAX(1,$C54))),AND($D54&gt;0,INDEX(Kalender!FU$81:FU$110,MAX(1,$D54))&gt;INDEX(Kalender!$B$81:$B$110,MAX(1,$D54))),AND($E54&gt;0,INDEX(Kalender!FU$81:FU$110,MAX(1,$E54))&gt;INDEX(Kalender!$B$81:$B$110,MAX(1,$E54))),AND($F54&gt;0,INDEX(Kalender!FU$81:FU$110,MAX(1,$F54))&gt;INDEX(Kalender!$B$81:$B$110,MAX(1,$F54)))),2,0))</f>
        <v>0</v>
      </c>
      <c r="FV54" s="5" t="n">
        <f aca="false">IF(Kalender!FV54&lt;&gt;1,0,IF(AND($B54&gt;0,INDEX(Kalender!FV$68:FV$77,MAX(1,$B54))&gt;INDEX(Kalender!$B$68:$B$77,MAX(1,$B54))),1,0)+IF(OR(AND($C54&gt;0,INDEX(Kalender!FV$81:FV$110,MAX(1,$C54))&gt;INDEX(Kalender!$B$81:$B$110,MAX(1,$C54))),AND($D54&gt;0,INDEX(Kalender!FV$81:FV$110,MAX(1,$D54))&gt;INDEX(Kalender!$B$81:$B$110,MAX(1,$D54))),AND($E54&gt;0,INDEX(Kalender!FV$81:FV$110,MAX(1,$E54))&gt;INDEX(Kalender!$B$81:$B$110,MAX(1,$E54))),AND($F54&gt;0,INDEX(Kalender!FV$81:FV$110,MAX(1,$F54))&gt;INDEX(Kalender!$B$81:$B$110,MAX(1,$F54)))),2,0))</f>
        <v>0</v>
      </c>
      <c r="FW54" s="5" t="n">
        <f aca="false">IF(Kalender!FW54&lt;&gt;1,0,IF(AND($B54&gt;0,INDEX(Kalender!FW$68:FW$77,MAX(1,$B54))&gt;INDEX(Kalender!$B$68:$B$77,MAX(1,$B54))),1,0)+IF(OR(AND($C54&gt;0,INDEX(Kalender!FW$81:FW$110,MAX(1,$C54))&gt;INDEX(Kalender!$B$81:$B$110,MAX(1,$C54))),AND($D54&gt;0,INDEX(Kalender!FW$81:FW$110,MAX(1,$D54))&gt;INDEX(Kalender!$B$81:$B$110,MAX(1,$D54))),AND($E54&gt;0,INDEX(Kalender!FW$81:FW$110,MAX(1,$E54))&gt;INDEX(Kalender!$B$81:$B$110,MAX(1,$E54))),AND($F54&gt;0,INDEX(Kalender!FW$81:FW$110,MAX(1,$F54))&gt;INDEX(Kalender!$B$81:$B$110,MAX(1,$F54)))),2,0))</f>
        <v>0</v>
      </c>
      <c r="FX54" s="5" t="n">
        <f aca="false">IF(Kalender!FX54&lt;&gt;1,0,IF(AND($B54&gt;0,INDEX(Kalender!FX$68:FX$77,MAX(1,$B54))&gt;INDEX(Kalender!$B$68:$B$77,MAX(1,$B54))),1,0)+IF(OR(AND($C54&gt;0,INDEX(Kalender!FX$81:FX$110,MAX(1,$C54))&gt;INDEX(Kalender!$B$81:$B$110,MAX(1,$C54))),AND($D54&gt;0,INDEX(Kalender!FX$81:FX$110,MAX(1,$D54))&gt;INDEX(Kalender!$B$81:$B$110,MAX(1,$D54))),AND($E54&gt;0,INDEX(Kalender!FX$81:FX$110,MAX(1,$E54))&gt;INDEX(Kalender!$B$81:$B$110,MAX(1,$E54))),AND($F54&gt;0,INDEX(Kalender!FX$81:FX$110,MAX(1,$F54))&gt;INDEX(Kalender!$B$81:$B$110,MAX(1,$F54)))),2,0))</f>
        <v>0</v>
      </c>
      <c r="FY54" s="5" t="n">
        <f aca="false">IF(Kalender!FY54&lt;&gt;1,0,IF(AND($B54&gt;0,INDEX(Kalender!FY$68:FY$77,MAX(1,$B54))&gt;INDEX(Kalender!$B$68:$B$77,MAX(1,$B54))),1,0)+IF(OR(AND($C54&gt;0,INDEX(Kalender!FY$81:FY$110,MAX(1,$C54))&gt;INDEX(Kalender!$B$81:$B$110,MAX(1,$C54))),AND($D54&gt;0,INDEX(Kalender!FY$81:FY$110,MAX(1,$D54))&gt;INDEX(Kalender!$B$81:$B$110,MAX(1,$D54))),AND($E54&gt;0,INDEX(Kalender!FY$81:FY$110,MAX(1,$E54))&gt;INDEX(Kalender!$B$81:$B$110,MAX(1,$E54))),AND($F54&gt;0,INDEX(Kalender!FY$81:FY$110,MAX(1,$F54))&gt;INDEX(Kalender!$B$81:$B$110,MAX(1,$F54)))),2,0))</f>
        <v>0</v>
      </c>
      <c r="FZ54" s="5" t="n">
        <f aca="false">IF(Kalender!FZ54&lt;&gt;1,0,IF(AND($B54&gt;0,INDEX(Kalender!FZ$68:FZ$77,MAX(1,$B54))&gt;INDEX(Kalender!$B$68:$B$77,MAX(1,$B54))),1,0)+IF(OR(AND($C54&gt;0,INDEX(Kalender!FZ$81:FZ$110,MAX(1,$C54))&gt;INDEX(Kalender!$B$81:$B$110,MAX(1,$C54))),AND($D54&gt;0,INDEX(Kalender!FZ$81:FZ$110,MAX(1,$D54))&gt;INDEX(Kalender!$B$81:$B$110,MAX(1,$D54))),AND($E54&gt;0,INDEX(Kalender!FZ$81:FZ$110,MAX(1,$E54))&gt;INDEX(Kalender!$B$81:$B$110,MAX(1,$E54))),AND($F54&gt;0,INDEX(Kalender!FZ$81:FZ$110,MAX(1,$F54))&gt;INDEX(Kalender!$B$81:$B$110,MAX(1,$F54)))),2,0))</f>
        <v>0</v>
      </c>
      <c r="GA54" s="5" t="n">
        <f aca="false">IF(Kalender!GA54&lt;&gt;1,0,IF(AND($B54&gt;0,INDEX(Kalender!GA$68:GA$77,MAX(1,$B54))&gt;INDEX(Kalender!$B$68:$B$77,MAX(1,$B54))),1,0)+IF(OR(AND($C54&gt;0,INDEX(Kalender!GA$81:GA$110,MAX(1,$C54))&gt;INDEX(Kalender!$B$81:$B$110,MAX(1,$C54))),AND($D54&gt;0,INDEX(Kalender!GA$81:GA$110,MAX(1,$D54))&gt;INDEX(Kalender!$B$81:$B$110,MAX(1,$D54))),AND($E54&gt;0,INDEX(Kalender!GA$81:GA$110,MAX(1,$E54))&gt;INDEX(Kalender!$B$81:$B$110,MAX(1,$E54))),AND($F54&gt;0,INDEX(Kalender!GA$81:GA$110,MAX(1,$F54))&gt;INDEX(Kalender!$B$81:$B$110,MAX(1,$F54)))),2,0))</f>
        <v>0</v>
      </c>
      <c r="GB54" s="5" t="n">
        <f aca="false">IF(Kalender!GB54&lt;&gt;1,0,IF(AND($B54&gt;0,INDEX(Kalender!GB$68:GB$77,MAX(1,$B54))&gt;INDEX(Kalender!$B$68:$B$77,MAX(1,$B54))),1,0)+IF(OR(AND($C54&gt;0,INDEX(Kalender!GB$81:GB$110,MAX(1,$C54))&gt;INDEX(Kalender!$B$81:$B$110,MAX(1,$C54))),AND($D54&gt;0,INDEX(Kalender!GB$81:GB$110,MAX(1,$D54))&gt;INDEX(Kalender!$B$81:$B$110,MAX(1,$D54))),AND($E54&gt;0,INDEX(Kalender!GB$81:GB$110,MAX(1,$E54))&gt;INDEX(Kalender!$B$81:$B$110,MAX(1,$E54))),AND($F54&gt;0,INDEX(Kalender!GB$81:GB$110,MAX(1,$F54))&gt;INDEX(Kalender!$B$81:$B$110,MAX(1,$F54)))),2,0))</f>
        <v>0</v>
      </c>
      <c r="GC54" s="5" t="n">
        <f aca="false">IF(Kalender!GC54&lt;&gt;1,0,IF(AND($B54&gt;0,INDEX(Kalender!GC$68:GC$77,MAX(1,$B54))&gt;INDEX(Kalender!$B$68:$B$77,MAX(1,$B54))),1,0)+IF(OR(AND($C54&gt;0,INDEX(Kalender!GC$81:GC$110,MAX(1,$C54))&gt;INDEX(Kalender!$B$81:$B$110,MAX(1,$C54))),AND($D54&gt;0,INDEX(Kalender!GC$81:GC$110,MAX(1,$D54))&gt;INDEX(Kalender!$B$81:$B$110,MAX(1,$D54))),AND($E54&gt;0,INDEX(Kalender!GC$81:GC$110,MAX(1,$E54))&gt;INDEX(Kalender!$B$81:$B$110,MAX(1,$E54))),AND($F54&gt;0,INDEX(Kalender!GC$81:GC$110,MAX(1,$F54))&gt;INDEX(Kalender!$B$81:$B$110,MAX(1,$F54)))),2,0))</f>
        <v>0</v>
      </c>
      <c r="GD54" s="5" t="n">
        <f aca="false">IF(Kalender!GD54&lt;&gt;1,0,IF(AND($B54&gt;0,INDEX(Kalender!GD$68:GD$77,MAX(1,$B54))&gt;INDEX(Kalender!$B$68:$B$77,MAX(1,$B54))),1,0)+IF(OR(AND($C54&gt;0,INDEX(Kalender!GD$81:GD$110,MAX(1,$C54))&gt;INDEX(Kalender!$B$81:$B$110,MAX(1,$C54))),AND($D54&gt;0,INDEX(Kalender!GD$81:GD$110,MAX(1,$D54))&gt;INDEX(Kalender!$B$81:$B$110,MAX(1,$D54))),AND($E54&gt;0,INDEX(Kalender!GD$81:GD$110,MAX(1,$E54))&gt;INDEX(Kalender!$B$81:$B$110,MAX(1,$E54))),AND($F54&gt;0,INDEX(Kalender!GD$81:GD$110,MAX(1,$F54))&gt;INDEX(Kalender!$B$81:$B$110,MAX(1,$F54)))),2,0))</f>
        <v>0</v>
      </c>
      <c r="GE54" s="5" t="n">
        <f aca="false">IF(Kalender!GE54&lt;&gt;1,0,IF(AND($B54&gt;0,INDEX(Kalender!GE$68:GE$77,MAX(1,$B54))&gt;INDEX(Kalender!$B$68:$B$77,MAX(1,$B54))),1,0)+IF(OR(AND($C54&gt;0,INDEX(Kalender!GE$81:GE$110,MAX(1,$C54))&gt;INDEX(Kalender!$B$81:$B$110,MAX(1,$C54))),AND($D54&gt;0,INDEX(Kalender!GE$81:GE$110,MAX(1,$D54))&gt;INDEX(Kalender!$B$81:$B$110,MAX(1,$D54))),AND($E54&gt;0,INDEX(Kalender!GE$81:GE$110,MAX(1,$E54))&gt;INDEX(Kalender!$B$81:$B$110,MAX(1,$E54))),AND($F54&gt;0,INDEX(Kalender!GE$81:GE$110,MAX(1,$F54))&gt;INDEX(Kalender!$B$81:$B$110,MAX(1,$F54)))),2,0))</f>
        <v>0</v>
      </c>
      <c r="GF54" s="5" t="n">
        <f aca="false">IF(Kalender!GF54&lt;&gt;1,0,IF(AND($B54&gt;0,INDEX(Kalender!GF$68:GF$77,MAX(1,$B54))&gt;INDEX(Kalender!$B$68:$B$77,MAX(1,$B54))),1,0)+IF(OR(AND($C54&gt;0,INDEX(Kalender!GF$81:GF$110,MAX(1,$C54))&gt;INDEX(Kalender!$B$81:$B$110,MAX(1,$C54))),AND($D54&gt;0,INDEX(Kalender!GF$81:GF$110,MAX(1,$D54))&gt;INDEX(Kalender!$B$81:$B$110,MAX(1,$D54))),AND($E54&gt;0,INDEX(Kalender!GF$81:GF$110,MAX(1,$E54))&gt;INDEX(Kalender!$B$81:$B$110,MAX(1,$E54))),AND($F54&gt;0,INDEX(Kalender!GF$81:GF$110,MAX(1,$F54))&gt;INDEX(Kalender!$B$81:$B$110,MAX(1,$F54)))),2,0))</f>
        <v>0</v>
      </c>
      <c r="GG54" s="5" t="n">
        <f aca="false">IF(Kalender!GG54&lt;&gt;1,0,IF(AND($B54&gt;0,INDEX(Kalender!GG$68:GG$77,MAX(1,$B54))&gt;INDEX(Kalender!$B$68:$B$77,MAX(1,$B54))),1,0)+IF(OR(AND($C54&gt;0,INDEX(Kalender!GG$81:GG$110,MAX(1,$C54))&gt;INDEX(Kalender!$B$81:$B$110,MAX(1,$C54))),AND($D54&gt;0,INDEX(Kalender!GG$81:GG$110,MAX(1,$D54))&gt;INDEX(Kalender!$B$81:$B$110,MAX(1,$D54))),AND($E54&gt;0,INDEX(Kalender!GG$81:GG$110,MAX(1,$E54))&gt;INDEX(Kalender!$B$81:$B$110,MAX(1,$E54))),AND($F54&gt;0,INDEX(Kalender!GG$81:GG$110,MAX(1,$F54))&gt;INDEX(Kalender!$B$81:$B$110,MAX(1,$F54)))),2,0))</f>
        <v>0</v>
      </c>
      <c r="GH54" s="5" t="n">
        <f aca="false">IF(Kalender!GH54&lt;&gt;1,0,IF(AND($B54&gt;0,INDEX(Kalender!GH$68:GH$77,MAX(1,$B54))&gt;INDEX(Kalender!$B$68:$B$77,MAX(1,$B54))),1,0)+IF(OR(AND($C54&gt;0,INDEX(Kalender!GH$81:GH$110,MAX(1,$C54))&gt;INDEX(Kalender!$B$81:$B$110,MAX(1,$C54))),AND($D54&gt;0,INDEX(Kalender!GH$81:GH$110,MAX(1,$D54))&gt;INDEX(Kalender!$B$81:$B$110,MAX(1,$D54))),AND($E54&gt;0,INDEX(Kalender!GH$81:GH$110,MAX(1,$E54))&gt;INDEX(Kalender!$B$81:$B$110,MAX(1,$E54))),AND($F54&gt;0,INDEX(Kalender!GH$81:GH$110,MAX(1,$F54))&gt;INDEX(Kalender!$B$81:$B$110,MAX(1,$F54)))),2,0))</f>
        <v>0</v>
      </c>
      <c r="GI54" s="5" t="n">
        <f aca="false">IF(Kalender!GI54&lt;&gt;1,0,IF(AND($B54&gt;0,INDEX(Kalender!GI$68:GI$77,MAX(1,$B54))&gt;INDEX(Kalender!$B$68:$B$77,MAX(1,$B54))),1,0)+IF(OR(AND($C54&gt;0,INDEX(Kalender!GI$81:GI$110,MAX(1,$C54))&gt;INDEX(Kalender!$B$81:$B$110,MAX(1,$C54))),AND($D54&gt;0,INDEX(Kalender!GI$81:GI$110,MAX(1,$D54))&gt;INDEX(Kalender!$B$81:$B$110,MAX(1,$D54))),AND($E54&gt;0,INDEX(Kalender!GI$81:GI$110,MAX(1,$E54))&gt;INDEX(Kalender!$B$81:$B$110,MAX(1,$E54))),AND($F54&gt;0,INDEX(Kalender!GI$81:GI$110,MAX(1,$F54))&gt;INDEX(Kalender!$B$81:$B$110,MAX(1,$F54)))),2,0))</f>
        <v>0</v>
      </c>
      <c r="GJ54" s="5" t="n">
        <f aca="false">IF(Kalender!GJ54&lt;&gt;1,0,IF(AND($B54&gt;0,INDEX(Kalender!GJ$68:GJ$77,MAX(1,$B54))&gt;INDEX(Kalender!$B$68:$B$77,MAX(1,$B54))),1,0)+IF(OR(AND($C54&gt;0,INDEX(Kalender!GJ$81:GJ$110,MAX(1,$C54))&gt;INDEX(Kalender!$B$81:$B$110,MAX(1,$C54))),AND($D54&gt;0,INDEX(Kalender!GJ$81:GJ$110,MAX(1,$D54))&gt;INDEX(Kalender!$B$81:$B$110,MAX(1,$D54))),AND($E54&gt;0,INDEX(Kalender!GJ$81:GJ$110,MAX(1,$E54))&gt;INDEX(Kalender!$B$81:$B$110,MAX(1,$E54))),AND($F54&gt;0,INDEX(Kalender!GJ$81:GJ$110,MAX(1,$F54))&gt;INDEX(Kalender!$B$81:$B$110,MAX(1,$F54)))),2,0))</f>
        <v>0</v>
      </c>
      <c r="GK54" s="5" t="n">
        <f aca="false">IF(Kalender!GK54&lt;&gt;1,0,IF(AND($B54&gt;0,INDEX(Kalender!GK$68:GK$77,MAX(1,$B54))&gt;INDEX(Kalender!$B$68:$B$77,MAX(1,$B54))),1,0)+IF(OR(AND($C54&gt;0,INDEX(Kalender!GK$81:GK$110,MAX(1,$C54))&gt;INDEX(Kalender!$B$81:$B$110,MAX(1,$C54))),AND($D54&gt;0,INDEX(Kalender!GK$81:GK$110,MAX(1,$D54))&gt;INDEX(Kalender!$B$81:$B$110,MAX(1,$D54))),AND($E54&gt;0,INDEX(Kalender!GK$81:GK$110,MAX(1,$E54))&gt;INDEX(Kalender!$B$81:$B$110,MAX(1,$E54))),AND($F54&gt;0,INDEX(Kalender!GK$81:GK$110,MAX(1,$F54))&gt;INDEX(Kalender!$B$81:$B$110,MAX(1,$F54)))),2,0))</f>
        <v>0</v>
      </c>
      <c r="GL54" s="5" t="n">
        <f aca="false">IF(Kalender!GL54&lt;&gt;1,0,IF(AND($B54&gt;0,INDEX(Kalender!GL$68:GL$77,MAX(1,$B54))&gt;INDEX(Kalender!$B$68:$B$77,MAX(1,$B54))),1,0)+IF(OR(AND($C54&gt;0,INDEX(Kalender!GL$81:GL$110,MAX(1,$C54))&gt;INDEX(Kalender!$B$81:$B$110,MAX(1,$C54))),AND($D54&gt;0,INDEX(Kalender!GL$81:GL$110,MAX(1,$D54))&gt;INDEX(Kalender!$B$81:$B$110,MAX(1,$D54))),AND($E54&gt;0,INDEX(Kalender!GL$81:GL$110,MAX(1,$E54))&gt;INDEX(Kalender!$B$81:$B$110,MAX(1,$E54))),AND($F54&gt;0,INDEX(Kalender!GL$81:GL$110,MAX(1,$F54))&gt;INDEX(Kalender!$B$81:$B$110,MAX(1,$F54)))),2,0))</f>
        <v>0</v>
      </c>
      <c r="GM54" s="5" t="n">
        <f aca="false">IF(Kalender!GM54&lt;&gt;1,0,IF(AND($B54&gt;0,INDEX(Kalender!GM$68:GM$77,MAX(1,$B54))&gt;INDEX(Kalender!$B$68:$B$77,MAX(1,$B54))),1,0)+IF(OR(AND($C54&gt;0,INDEX(Kalender!GM$81:GM$110,MAX(1,$C54))&gt;INDEX(Kalender!$B$81:$B$110,MAX(1,$C54))),AND($D54&gt;0,INDEX(Kalender!GM$81:GM$110,MAX(1,$D54))&gt;INDEX(Kalender!$B$81:$B$110,MAX(1,$D54))),AND($E54&gt;0,INDEX(Kalender!GM$81:GM$110,MAX(1,$E54))&gt;INDEX(Kalender!$B$81:$B$110,MAX(1,$E54))),AND($F54&gt;0,INDEX(Kalender!GM$81:GM$110,MAX(1,$F54))&gt;INDEX(Kalender!$B$81:$B$110,MAX(1,$F54)))),2,0))</f>
        <v>0</v>
      </c>
      <c r="GN54" s="5" t="n">
        <f aca="false">IF(Kalender!GN54&lt;&gt;1,0,IF(AND($B54&gt;0,INDEX(Kalender!GN$68:GN$77,MAX(1,$B54))&gt;INDEX(Kalender!$B$68:$B$77,MAX(1,$B54))),1,0)+IF(OR(AND($C54&gt;0,INDEX(Kalender!GN$81:GN$110,MAX(1,$C54))&gt;INDEX(Kalender!$B$81:$B$110,MAX(1,$C54))),AND($D54&gt;0,INDEX(Kalender!GN$81:GN$110,MAX(1,$D54))&gt;INDEX(Kalender!$B$81:$B$110,MAX(1,$D54))),AND($E54&gt;0,INDEX(Kalender!GN$81:GN$110,MAX(1,$E54))&gt;INDEX(Kalender!$B$81:$B$110,MAX(1,$E54))),AND($F54&gt;0,INDEX(Kalender!GN$81:GN$110,MAX(1,$F54))&gt;INDEX(Kalender!$B$81:$B$110,MAX(1,$F54)))),2,0))</f>
        <v>0</v>
      </c>
      <c r="GO54" s="5" t="n">
        <f aca="false">IF(Kalender!GO54&lt;&gt;1,0,IF(AND($B54&gt;0,INDEX(Kalender!GO$68:GO$77,MAX(1,$B54))&gt;INDEX(Kalender!$B$68:$B$77,MAX(1,$B54))),1,0)+IF(OR(AND($C54&gt;0,INDEX(Kalender!GO$81:GO$110,MAX(1,$C54))&gt;INDEX(Kalender!$B$81:$B$110,MAX(1,$C54))),AND($D54&gt;0,INDEX(Kalender!GO$81:GO$110,MAX(1,$D54))&gt;INDEX(Kalender!$B$81:$B$110,MAX(1,$D54))),AND($E54&gt;0,INDEX(Kalender!GO$81:GO$110,MAX(1,$E54))&gt;INDEX(Kalender!$B$81:$B$110,MAX(1,$E54))),AND($F54&gt;0,INDEX(Kalender!GO$81:GO$110,MAX(1,$F54))&gt;INDEX(Kalender!$B$81:$B$110,MAX(1,$F54)))),2,0))</f>
        <v>0</v>
      </c>
      <c r="GP54" s="5" t="n">
        <f aca="false">IF(Kalender!GP54&lt;&gt;1,0,IF(AND($B54&gt;0,INDEX(Kalender!GP$68:GP$77,MAX(1,$B54))&gt;INDEX(Kalender!$B$68:$B$77,MAX(1,$B54))),1,0)+IF(OR(AND($C54&gt;0,INDEX(Kalender!GP$81:GP$110,MAX(1,$C54))&gt;INDEX(Kalender!$B$81:$B$110,MAX(1,$C54))),AND($D54&gt;0,INDEX(Kalender!GP$81:GP$110,MAX(1,$D54))&gt;INDEX(Kalender!$B$81:$B$110,MAX(1,$D54))),AND($E54&gt;0,INDEX(Kalender!GP$81:GP$110,MAX(1,$E54))&gt;INDEX(Kalender!$B$81:$B$110,MAX(1,$E54))),AND($F54&gt;0,INDEX(Kalender!GP$81:GP$110,MAX(1,$F54))&gt;INDEX(Kalender!$B$81:$B$110,MAX(1,$F54)))),2,0))</f>
        <v>0</v>
      </c>
      <c r="GQ54" s="5" t="n">
        <f aca="false">IF(Kalender!GQ54&lt;&gt;1,0,IF(AND($B54&gt;0,INDEX(Kalender!GQ$68:GQ$77,MAX(1,$B54))&gt;INDEX(Kalender!$B$68:$B$77,MAX(1,$B54))),1,0)+IF(OR(AND($C54&gt;0,INDEX(Kalender!GQ$81:GQ$110,MAX(1,$C54))&gt;INDEX(Kalender!$B$81:$B$110,MAX(1,$C54))),AND($D54&gt;0,INDEX(Kalender!GQ$81:GQ$110,MAX(1,$D54))&gt;INDEX(Kalender!$B$81:$B$110,MAX(1,$D54))),AND($E54&gt;0,INDEX(Kalender!GQ$81:GQ$110,MAX(1,$E54))&gt;INDEX(Kalender!$B$81:$B$110,MAX(1,$E54))),AND($F54&gt;0,INDEX(Kalender!GQ$81:GQ$110,MAX(1,$F54))&gt;INDEX(Kalender!$B$81:$B$110,MAX(1,$F54)))),2,0))</f>
        <v>0</v>
      </c>
      <c r="GR54" s="5" t="n">
        <f aca="false">IF(Kalender!GR54&lt;&gt;1,0,IF(AND($B54&gt;0,INDEX(Kalender!GR$68:GR$77,MAX(1,$B54))&gt;INDEX(Kalender!$B$68:$B$77,MAX(1,$B54))),1,0)+IF(OR(AND($C54&gt;0,INDEX(Kalender!GR$81:GR$110,MAX(1,$C54))&gt;INDEX(Kalender!$B$81:$B$110,MAX(1,$C54))),AND($D54&gt;0,INDEX(Kalender!GR$81:GR$110,MAX(1,$D54))&gt;INDEX(Kalender!$B$81:$B$110,MAX(1,$D54))),AND($E54&gt;0,INDEX(Kalender!GR$81:GR$110,MAX(1,$E54))&gt;INDEX(Kalender!$B$81:$B$110,MAX(1,$E54))),AND($F54&gt;0,INDEX(Kalender!GR$81:GR$110,MAX(1,$F54))&gt;INDEX(Kalender!$B$81:$B$110,MAX(1,$F54)))),2,0))</f>
        <v>0</v>
      </c>
      <c r="GS54" s="5" t="n">
        <f aca="false">IF(Kalender!GS54&lt;&gt;1,0,IF(AND($B54&gt;0,INDEX(Kalender!GS$68:GS$77,MAX(1,$B54))&gt;INDEX(Kalender!$B$68:$B$77,MAX(1,$B54))),1,0)+IF(OR(AND($C54&gt;0,INDEX(Kalender!GS$81:GS$110,MAX(1,$C54))&gt;INDEX(Kalender!$B$81:$B$110,MAX(1,$C54))),AND($D54&gt;0,INDEX(Kalender!GS$81:GS$110,MAX(1,$D54))&gt;INDEX(Kalender!$B$81:$B$110,MAX(1,$D54))),AND($E54&gt;0,INDEX(Kalender!GS$81:GS$110,MAX(1,$E54))&gt;INDEX(Kalender!$B$81:$B$110,MAX(1,$E54))),AND($F54&gt;0,INDEX(Kalender!GS$81:GS$110,MAX(1,$F54))&gt;INDEX(Kalender!$B$81:$B$110,MAX(1,$F54)))),2,0))</f>
        <v>0</v>
      </c>
      <c r="GT54" s="5" t="n">
        <f aca="false">IF(Kalender!GT54&lt;&gt;1,0,IF(AND($B54&gt;0,INDEX(Kalender!GT$68:GT$77,MAX(1,$B54))&gt;INDEX(Kalender!$B$68:$B$77,MAX(1,$B54))),1,0)+IF(OR(AND($C54&gt;0,INDEX(Kalender!GT$81:GT$110,MAX(1,$C54))&gt;INDEX(Kalender!$B$81:$B$110,MAX(1,$C54))),AND($D54&gt;0,INDEX(Kalender!GT$81:GT$110,MAX(1,$D54))&gt;INDEX(Kalender!$B$81:$B$110,MAX(1,$D54))),AND($E54&gt;0,INDEX(Kalender!GT$81:GT$110,MAX(1,$E54))&gt;INDEX(Kalender!$B$81:$B$110,MAX(1,$E54))),AND($F54&gt;0,INDEX(Kalender!GT$81:GT$110,MAX(1,$F54))&gt;INDEX(Kalender!$B$81:$B$110,MAX(1,$F54)))),2,0))</f>
        <v>0</v>
      </c>
      <c r="GU54" s="5" t="n">
        <f aca="false">IF(Kalender!GU54&lt;&gt;1,0,IF(AND($B54&gt;0,INDEX(Kalender!GU$68:GU$77,MAX(1,$B54))&gt;INDEX(Kalender!$B$68:$B$77,MAX(1,$B54))),1,0)+IF(OR(AND($C54&gt;0,INDEX(Kalender!GU$81:GU$110,MAX(1,$C54))&gt;INDEX(Kalender!$B$81:$B$110,MAX(1,$C54))),AND($D54&gt;0,INDEX(Kalender!GU$81:GU$110,MAX(1,$D54))&gt;INDEX(Kalender!$B$81:$B$110,MAX(1,$D54))),AND($E54&gt;0,INDEX(Kalender!GU$81:GU$110,MAX(1,$E54))&gt;INDEX(Kalender!$B$81:$B$110,MAX(1,$E54))),AND($F54&gt;0,INDEX(Kalender!GU$81:GU$110,MAX(1,$F54))&gt;INDEX(Kalender!$B$81:$B$110,MAX(1,$F54)))),2,0))</f>
        <v>0</v>
      </c>
      <c r="GV54" s="5" t="n">
        <f aca="false">IF(Kalender!GV54&lt;&gt;1,0,IF(AND($B54&gt;0,INDEX(Kalender!GV$68:GV$77,MAX(1,$B54))&gt;INDEX(Kalender!$B$68:$B$77,MAX(1,$B54))),1,0)+IF(OR(AND($C54&gt;0,INDEX(Kalender!GV$81:GV$110,MAX(1,$C54))&gt;INDEX(Kalender!$B$81:$B$110,MAX(1,$C54))),AND($D54&gt;0,INDEX(Kalender!GV$81:GV$110,MAX(1,$D54))&gt;INDEX(Kalender!$B$81:$B$110,MAX(1,$D54))),AND($E54&gt;0,INDEX(Kalender!GV$81:GV$110,MAX(1,$E54))&gt;INDEX(Kalender!$B$81:$B$110,MAX(1,$E54))),AND($F54&gt;0,INDEX(Kalender!GV$81:GV$110,MAX(1,$F54))&gt;INDEX(Kalender!$B$81:$B$110,MAX(1,$F54)))),2,0))</f>
        <v>0</v>
      </c>
      <c r="GW54" s="5" t="n">
        <f aca="false">IF(Kalender!GW54&lt;&gt;1,0,IF(AND($B54&gt;0,INDEX(Kalender!GW$68:GW$77,MAX(1,$B54))&gt;INDEX(Kalender!$B$68:$B$77,MAX(1,$B54))),1,0)+IF(OR(AND($C54&gt;0,INDEX(Kalender!GW$81:GW$110,MAX(1,$C54))&gt;INDEX(Kalender!$B$81:$B$110,MAX(1,$C54))),AND($D54&gt;0,INDEX(Kalender!GW$81:GW$110,MAX(1,$D54))&gt;INDEX(Kalender!$B$81:$B$110,MAX(1,$D54))),AND($E54&gt;0,INDEX(Kalender!GW$81:GW$110,MAX(1,$E54))&gt;INDEX(Kalender!$B$81:$B$110,MAX(1,$E54))),AND($F54&gt;0,INDEX(Kalender!GW$81:GW$110,MAX(1,$F54))&gt;INDEX(Kalender!$B$81:$B$110,MAX(1,$F54)))),2,0))</f>
        <v>0</v>
      </c>
      <c r="GX54" s="5" t="n">
        <f aca="false">IF(Kalender!GX54&lt;&gt;1,0,IF(AND($B54&gt;0,INDEX(Kalender!GX$68:GX$77,MAX(1,$B54))&gt;INDEX(Kalender!$B$68:$B$77,MAX(1,$B54))),1,0)+IF(OR(AND($C54&gt;0,INDEX(Kalender!GX$81:GX$110,MAX(1,$C54))&gt;INDEX(Kalender!$B$81:$B$110,MAX(1,$C54))),AND($D54&gt;0,INDEX(Kalender!GX$81:GX$110,MAX(1,$D54))&gt;INDEX(Kalender!$B$81:$B$110,MAX(1,$D54))),AND($E54&gt;0,INDEX(Kalender!GX$81:GX$110,MAX(1,$E54))&gt;INDEX(Kalender!$B$81:$B$110,MAX(1,$E54))),AND($F54&gt;0,INDEX(Kalender!GX$81:GX$110,MAX(1,$F54))&gt;INDEX(Kalender!$B$81:$B$110,MAX(1,$F54)))),2,0))</f>
        <v>0</v>
      </c>
      <c r="GY54" s="5" t="n">
        <f aca="false">IF(Kalender!GY54&lt;&gt;1,0,IF(AND($B54&gt;0,INDEX(Kalender!GY$68:GY$77,MAX(1,$B54))&gt;INDEX(Kalender!$B$68:$B$77,MAX(1,$B54))),1,0)+IF(OR(AND($C54&gt;0,INDEX(Kalender!GY$81:GY$110,MAX(1,$C54))&gt;INDEX(Kalender!$B$81:$B$110,MAX(1,$C54))),AND($D54&gt;0,INDEX(Kalender!GY$81:GY$110,MAX(1,$D54))&gt;INDEX(Kalender!$B$81:$B$110,MAX(1,$D54))),AND($E54&gt;0,INDEX(Kalender!GY$81:GY$110,MAX(1,$E54))&gt;INDEX(Kalender!$B$81:$B$110,MAX(1,$E54))),AND($F54&gt;0,INDEX(Kalender!GY$81:GY$110,MAX(1,$F54))&gt;INDEX(Kalender!$B$81:$B$110,MAX(1,$F54)))),2,0))</f>
        <v>0</v>
      </c>
      <c r="GZ54" s="5" t="n">
        <f aca="false">IF(Kalender!GZ54&lt;&gt;1,0,IF(AND($B54&gt;0,INDEX(Kalender!GZ$68:GZ$77,MAX(1,$B54))&gt;INDEX(Kalender!$B$68:$B$77,MAX(1,$B54))),1,0)+IF(OR(AND($C54&gt;0,INDEX(Kalender!GZ$81:GZ$110,MAX(1,$C54))&gt;INDEX(Kalender!$B$81:$B$110,MAX(1,$C54))),AND($D54&gt;0,INDEX(Kalender!GZ$81:GZ$110,MAX(1,$D54))&gt;INDEX(Kalender!$B$81:$B$110,MAX(1,$D54))),AND($E54&gt;0,INDEX(Kalender!GZ$81:GZ$110,MAX(1,$E54))&gt;INDEX(Kalender!$B$81:$B$110,MAX(1,$E54))),AND($F54&gt;0,INDEX(Kalender!GZ$81:GZ$110,MAX(1,$F54))&gt;INDEX(Kalender!$B$81:$B$110,MAX(1,$F54)))),2,0))</f>
        <v>0</v>
      </c>
      <c r="HA54" s="5" t="n">
        <f aca="false">IF(Kalender!HA54&lt;&gt;1,0,IF(AND($B54&gt;0,INDEX(Kalender!HA$68:HA$77,MAX(1,$B54))&gt;INDEX(Kalender!$B$68:$B$77,MAX(1,$B54))),1,0)+IF(OR(AND($C54&gt;0,INDEX(Kalender!HA$81:HA$110,MAX(1,$C54))&gt;INDEX(Kalender!$B$81:$B$110,MAX(1,$C54))),AND($D54&gt;0,INDEX(Kalender!HA$81:HA$110,MAX(1,$D54))&gt;INDEX(Kalender!$B$81:$B$110,MAX(1,$D54))),AND($E54&gt;0,INDEX(Kalender!HA$81:HA$110,MAX(1,$E54))&gt;INDEX(Kalender!$B$81:$B$110,MAX(1,$E54))),AND($F54&gt;0,INDEX(Kalender!HA$81:HA$110,MAX(1,$F54))&gt;INDEX(Kalender!$B$81:$B$110,MAX(1,$F54)))),2,0))</f>
        <v>0</v>
      </c>
      <c r="HB54" s="5" t="n">
        <f aca="false">IF(Kalender!HB54&lt;&gt;1,0,IF(AND($B54&gt;0,INDEX(Kalender!HB$68:HB$77,MAX(1,$B54))&gt;INDEX(Kalender!$B$68:$B$77,MAX(1,$B54))),1,0)+IF(OR(AND($C54&gt;0,INDEX(Kalender!HB$81:HB$110,MAX(1,$C54))&gt;INDEX(Kalender!$B$81:$B$110,MAX(1,$C54))),AND($D54&gt;0,INDEX(Kalender!HB$81:HB$110,MAX(1,$D54))&gt;INDEX(Kalender!$B$81:$B$110,MAX(1,$D54))),AND($E54&gt;0,INDEX(Kalender!HB$81:HB$110,MAX(1,$E54))&gt;INDEX(Kalender!$B$81:$B$110,MAX(1,$E54))),AND($F54&gt;0,INDEX(Kalender!HB$81:HB$110,MAX(1,$F54))&gt;INDEX(Kalender!$B$81:$B$110,MAX(1,$F54)))),2,0))</f>
        <v>0</v>
      </c>
      <c r="HC54" s="5" t="n">
        <f aca="false">IF(Kalender!HC54&lt;&gt;1,0,IF(AND($B54&gt;0,INDEX(Kalender!HC$68:HC$77,MAX(1,$B54))&gt;INDEX(Kalender!$B$68:$B$77,MAX(1,$B54))),1,0)+IF(OR(AND($C54&gt;0,INDEX(Kalender!HC$81:HC$110,MAX(1,$C54))&gt;INDEX(Kalender!$B$81:$B$110,MAX(1,$C54))),AND($D54&gt;0,INDEX(Kalender!HC$81:HC$110,MAX(1,$D54))&gt;INDEX(Kalender!$B$81:$B$110,MAX(1,$D54))),AND($E54&gt;0,INDEX(Kalender!HC$81:HC$110,MAX(1,$E54))&gt;INDEX(Kalender!$B$81:$B$110,MAX(1,$E54))),AND($F54&gt;0,INDEX(Kalender!HC$81:HC$110,MAX(1,$F54))&gt;INDEX(Kalender!$B$81:$B$110,MAX(1,$F54)))),2,0))</f>
        <v>0</v>
      </c>
      <c r="HD54" s="5" t="n">
        <f aca="false">IF(Kalender!HD54&lt;&gt;1,0,IF(AND($B54&gt;0,INDEX(Kalender!HD$68:HD$77,MAX(1,$B54))&gt;INDEX(Kalender!$B$68:$B$77,MAX(1,$B54))),1,0)+IF(OR(AND($C54&gt;0,INDEX(Kalender!HD$81:HD$110,MAX(1,$C54))&gt;INDEX(Kalender!$B$81:$B$110,MAX(1,$C54))),AND($D54&gt;0,INDEX(Kalender!HD$81:HD$110,MAX(1,$D54))&gt;INDEX(Kalender!$B$81:$B$110,MAX(1,$D54))),AND($E54&gt;0,INDEX(Kalender!HD$81:HD$110,MAX(1,$E54))&gt;INDEX(Kalender!$B$81:$B$110,MAX(1,$E54))),AND($F54&gt;0,INDEX(Kalender!HD$81:HD$110,MAX(1,$F54))&gt;INDEX(Kalender!$B$81:$B$110,MAX(1,$F54)))),2,0))</f>
        <v>0</v>
      </c>
      <c r="HE54" s="5" t="n">
        <f aca="false">IF(Kalender!HE54&lt;&gt;1,0,IF(AND($B54&gt;0,INDEX(Kalender!HE$68:HE$77,MAX(1,$B54))&gt;INDEX(Kalender!$B$68:$B$77,MAX(1,$B54))),1,0)+IF(OR(AND($C54&gt;0,INDEX(Kalender!HE$81:HE$110,MAX(1,$C54))&gt;INDEX(Kalender!$B$81:$B$110,MAX(1,$C54))),AND($D54&gt;0,INDEX(Kalender!HE$81:HE$110,MAX(1,$D54))&gt;INDEX(Kalender!$B$81:$B$110,MAX(1,$D54))),AND($E54&gt;0,INDEX(Kalender!HE$81:HE$110,MAX(1,$E54))&gt;INDEX(Kalender!$B$81:$B$110,MAX(1,$E54))),AND($F54&gt;0,INDEX(Kalender!HE$81:HE$110,MAX(1,$F54))&gt;INDEX(Kalender!$B$81:$B$110,MAX(1,$F54)))),2,0))</f>
        <v>0</v>
      </c>
      <c r="HF54" s="5" t="n">
        <f aca="false">IF(Kalender!HF54&lt;&gt;1,0,IF(AND($B54&gt;0,INDEX(Kalender!HF$68:HF$77,MAX(1,$B54))&gt;INDEX(Kalender!$B$68:$B$77,MAX(1,$B54))),1,0)+IF(OR(AND($C54&gt;0,INDEX(Kalender!HF$81:HF$110,MAX(1,$C54))&gt;INDEX(Kalender!$B$81:$B$110,MAX(1,$C54))),AND($D54&gt;0,INDEX(Kalender!HF$81:HF$110,MAX(1,$D54))&gt;INDEX(Kalender!$B$81:$B$110,MAX(1,$D54))),AND($E54&gt;0,INDEX(Kalender!HF$81:HF$110,MAX(1,$E54))&gt;INDEX(Kalender!$B$81:$B$110,MAX(1,$E54))),AND($F54&gt;0,INDEX(Kalender!HF$81:HF$110,MAX(1,$F54))&gt;INDEX(Kalender!$B$81:$B$110,MAX(1,$F54)))),2,0))</f>
        <v>0</v>
      </c>
      <c r="HG54" s="5" t="n">
        <f aca="false">IF(Kalender!HG54&lt;&gt;1,0,IF(AND($B54&gt;0,INDEX(Kalender!HG$68:HG$77,MAX(1,$B54))&gt;INDEX(Kalender!$B$68:$B$77,MAX(1,$B54))),1,0)+IF(OR(AND($C54&gt;0,INDEX(Kalender!HG$81:HG$110,MAX(1,$C54))&gt;INDEX(Kalender!$B$81:$B$110,MAX(1,$C54))),AND($D54&gt;0,INDEX(Kalender!HG$81:HG$110,MAX(1,$D54))&gt;INDEX(Kalender!$B$81:$B$110,MAX(1,$D54))),AND($E54&gt;0,INDEX(Kalender!HG$81:HG$110,MAX(1,$E54))&gt;INDEX(Kalender!$B$81:$B$110,MAX(1,$E54))),AND($F54&gt;0,INDEX(Kalender!HG$81:HG$110,MAX(1,$F54))&gt;INDEX(Kalender!$B$81:$B$110,MAX(1,$F54)))),2,0))</f>
        <v>0</v>
      </c>
      <c r="HH54" s="5" t="n">
        <f aca="false">IF(Kalender!HH54&lt;&gt;1,0,IF(AND($B54&gt;0,INDEX(Kalender!HH$68:HH$77,MAX(1,$B54))&gt;INDEX(Kalender!$B$68:$B$77,MAX(1,$B54))),1,0)+IF(OR(AND($C54&gt;0,INDEX(Kalender!HH$81:HH$110,MAX(1,$C54))&gt;INDEX(Kalender!$B$81:$B$110,MAX(1,$C54))),AND($D54&gt;0,INDEX(Kalender!HH$81:HH$110,MAX(1,$D54))&gt;INDEX(Kalender!$B$81:$B$110,MAX(1,$D54))),AND($E54&gt;0,INDEX(Kalender!HH$81:HH$110,MAX(1,$E54))&gt;INDEX(Kalender!$B$81:$B$110,MAX(1,$E54))),AND($F54&gt;0,INDEX(Kalender!HH$81:HH$110,MAX(1,$F54))&gt;INDEX(Kalender!$B$81:$B$110,MAX(1,$F54)))),2,0))</f>
        <v>0</v>
      </c>
      <c r="HI54" s="5" t="n">
        <f aca="false">IF(Kalender!HI54&lt;&gt;1,0,IF(AND($B54&gt;0,INDEX(Kalender!HI$68:HI$77,MAX(1,$B54))&gt;INDEX(Kalender!$B$68:$B$77,MAX(1,$B54))),1,0)+IF(OR(AND($C54&gt;0,INDEX(Kalender!HI$81:HI$110,MAX(1,$C54))&gt;INDEX(Kalender!$B$81:$B$110,MAX(1,$C54))),AND($D54&gt;0,INDEX(Kalender!HI$81:HI$110,MAX(1,$D54))&gt;INDEX(Kalender!$B$81:$B$110,MAX(1,$D54))),AND($E54&gt;0,INDEX(Kalender!HI$81:HI$110,MAX(1,$E54))&gt;INDEX(Kalender!$B$81:$B$110,MAX(1,$E54))),AND($F54&gt;0,INDEX(Kalender!HI$81:HI$110,MAX(1,$F54))&gt;INDEX(Kalender!$B$81:$B$110,MAX(1,$F54)))),2,0))</f>
        <v>0</v>
      </c>
      <c r="HJ54" s="5" t="n">
        <f aca="false">IF(Kalender!HJ54&lt;&gt;1,0,IF(AND($B54&gt;0,INDEX(Kalender!HJ$68:HJ$77,MAX(1,$B54))&gt;INDEX(Kalender!$B$68:$B$77,MAX(1,$B54))),1,0)+IF(OR(AND($C54&gt;0,INDEX(Kalender!HJ$81:HJ$110,MAX(1,$C54))&gt;INDEX(Kalender!$B$81:$B$110,MAX(1,$C54))),AND($D54&gt;0,INDEX(Kalender!HJ$81:HJ$110,MAX(1,$D54))&gt;INDEX(Kalender!$B$81:$B$110,MAX(1,$D54))),AND($E54&gt;0,INDEX(Kalender!HJ$81:HJ$110,MAX(1,$E54))&gt;INDEX(Kalender!$B$81:$B$110,MAX(1,$E54))),AND($F54&gt;0,INDEX(Kalender!HJ$81:HJ$110,MAX(1,$F54))&gt;INDEX(Kalender!$B$81:$B$110,MAX(1,$F54)))),2,0))</f>
        <v>0</v>
      </c>
      <c r="HK54" s="5" t="n">
        <f aca="false">IF(Kalender!HK54&lt;&gt;1,0,IF(AND($B54&gt;0,INDEX(Kalender!HK$68:HK$77,MAX(1,$B54))&gt;INDEX(Kalender!$B$68:$B$77,MAX(1,$B54))),1,0)+IF(OR(AND($C54&gt;0,INDEX(Kalender!HK$81:HK$110,MAX(1,$C54))&gt;INDEX(Kalender!$B$81:$B$110,MAX(1,$C54))),AND($D54&gt;0,INDEX(Kalender!HK$81:HK$110,MAX(1,$D54))&gt;INDEX(Kalender!$B$81:$B$110,MAX(1,$D54))),AND($E54&gt;0,INDEX(Kalender!HK$81:HK$110,MAX(1,$E54))&gt;INDEX(Kalender!$B$81:$B$110,MAX(1,$E54))),AND($F54&gt;0,INDEX(Kalender!HK$81:HK$110,MAX(1,$F54))&gt;INDEX(Kalender!$B$81:$B$110,MAX(1,$F54)))),2,0))</f>
        <v>0</v>
      </c>
      <c r="HL54" s="5" t="n">
        <f aca="false">IF(Kalender!HL54&lt;&gt;1,0,IF(AND($B54&gt;0,INDEX(Kalender!HL$68:HL$77,MAX(1,$B54))&gt;INDEX(Kalender!$B$68:$B$77,MAX(1,$B54))),1,0)+IF(OR(AND($C54&gt;0,INDEX(Kalender!HL$81:HL$110,MAX(1,$C54))&gt;INDEX(Kalender!$B$81:$B$110,MAX(1,$C54))),AND($D54&gt;0,INDEX(Kalender!HL$81:HL$110,MAX(1,$D54))&gt;INDEX(Kalender!$B$81:$B$110,MAX(1,$D54))),AND($E54&gt;0,INDEX(Kalender!HL$81:HL$110,MAX(1,$E54))&gt;INDEX(Kalender!$B$81:$B$110,MAX(1,$E54))),AND($F54&gt;0,INDEX(Kalender!HL$81:HL$110,MAX(1,$F54))&gt;INDEX(Kalender!$B$81:$B$110,MAX(1,$F54)))),2,0))</f>
        <v>0</v>
      </c>
      <c r="HM54" s="5" t="n">
        <f aca="false">IF(Kalender!HM54&lt;&gt;1,0,IF(AND($B54&gt;0,INDEX(Kalender!HM$68:HM$77,MAX(1,$B54))&gt;INDEX(Kalender!$B$68:$B$77,MAX(1,$B54))),1,0)+IF(OR(AND($C54&gt;0,INDEX(Kalender!HM$81:HM$110,MAX(1,$C54))&gt;INDEX(Kalender!$B$81:$B$110,MAX(1,$C54))),AND($D54&gt;0,INDEX(Kalender!HM$81:HM$110,MAX(1,$D54))&gt;INDEX(Kalender!$B$81:$B$110,MAX(1,$D54))),AND($E54&gt;0,INDEX(Kalender!HM$81:HM$110,MAX(1,$E54))&gt;INDEX(Kalender!$B$81:$B$110,MAX(1,$E54))),AND($F54&gt;0,INDEX(Kalender!HM$81:HM$110,MAX(1,$F54))&gt;INDEX(Kalender!$B$81:$B$110,MAX(1,$F54)))),2,0))</f>
        <v>0</v>
      </c>
      <c r="HN54" s="5" t="n">
        <f aca="false">IF(Kalender!HN54&lt;&gt;1,0,IF(AND($B54&gt;0,INDEX(Kalender!HN$68:HN$77,MAX(1,$B54))&gt;INDEX(Kalender!$B$68:$B$77,MAX(1,$B54))),1,0)+IF(OR(AND($C54&gt;0,INDEX(Kalender!HN$81:HN$110,MAX(1,$C54))&gt;INDEX(Kalender!$B$81:$B$110,MAX(1,$C54))),AND($D54&gt;0,INDEX(Kalender!HN$81:HN$110,MAX(1,$D54))&gt;INDEX(Kalender!$B$81:$B$110,MAX(1,$D54))),AND($E54&gt;0,INDEX(Kalender!HN$81:HN$110,MAX(1,$E54))&gt;INDEX(Kalender!$B$81:$B$110,MAX(1,$E54))),AND($F54&gt;0,INDEX(Kalender!HN$81:HN$110,MAX(1,$F54))&gt;INDEX(Kalender!$B$81:$B$110,MAX(1,$F54)))),2,0))</f>
        <v>0</v>
      </c>
      <c r="HO54" s="5" t="n">
        <f aca="false">IF(Kalender!HO54&lt;&gt;1,0,IF(AND($B54&gt;0,INDEX(Kalender!HO$68:HO$77,MAX(1,$B54))&gt;INDEX(Kalender!$B$68:$B$77,MAX(1,$B54))),1,0)+IF(OR(AND($C54&gt;0,INDEX(Kalender!HO$81:HO$110,MAX(1,$C54))&gt;INDEX(Kalender!$B$81:$B$110,MAX(1,$C54))),AND($D54&gt;0,INDEX(Kalender!HO$81:HO$110,MAX(1,$D54))&gt;INDEX(Kalender!$B$81:$B$110,MAX(1,$D54))),AND($E54&gt;0,INDEX(Kalender!HO$81:HO$110,MAX(1,$E54))&gt;INDEX(Kalender!$B$81:$B$110,MAX(1,$E54))),AND($F54&gt;0,INDEX(Kalender!HO$81:HO$110,MAX(1,$F54))&gt;INDEX(Kalender!$B$81:$B$110,MAX(1,$F54)))),2,0))</f>
        <v>0</v>
      </c>
      <c r="HP54" s="5" t="n">
        <f aca="false">IF(Kalender!HP54&lt;&gt;1,0,IF(AND($B54&gt;0,INDEX(Kalender!HP$68:HP$77,MAX(1,$B54))&gt;INDEX(Kalender!$B$68:$B$77,MAX(1,$B54))),1,0)+IF(OR(AND($C54&gt;0,INDEX(Kalender!HP$81:HP$110,MAX(1,$C54))&gt;INDEX(Kalender!$B$81:$B$110,MAX(1,$C54))),AND($D54&gt;0,INDEX(Kalender!HP$81:HP$110,MAX(1,$D54))&gt;INDEX(Kalender!$B$81:$B$110,MAX(1,$D54))),AND($E54&gt;0,INDEX(Kalender!HP$81:HP$110,MAX(1,$E54))&gt;INDEX(Kalender!$B$81:$B$110,MAX(1,$E54))),AND($F54&gt;0,INDEX(Kalender!HP$81:HP$110,MAX(1,$F54))&gt;INDEX(Kalender!$B$81:$B$110,MAX(1,$F54)))),2,0))</f>
        <v>0</v>
      </c>
      <c r="HQ54" s="5" t="n">
        <f aca="false">IF(Kalender!HQ54&lt;&gt;1,0,IF(AND($B54&gt;0,INDEX(Kalender!HQ$68:HQ$77,MAX(1,$B54))&gt;INDEX(Kalender!$B$68:$B$77,MAX(1,$B54))),1,0)+IF(OR(AND($C54&gt;0,INDEX(Kalender!HQ$81:HQ$110,MAX(1,$C54))&gt;INDEX(Kalender!$B$81:$B$110,MAX(1,$C54))),AND($D54&gt;0,INDEX(Kalender!HQ$81:HQ$110,MAX(1,$D54))&gt;INDEX(Kalender!$B$81:$B$110,MAX(1,$D54))),AND($E54&gt;0,INDEX(Kalender!HQ$81:HQ$110,MAX(1,$E54))&gt;INDEX(Kalender!$B$81:$B$110,MAX(1,$E54))),AND($F54&gt;0,INDEX(Kalender!HQ$81:HQ$110,MAX(1,$F54))&gt;INDEX(Kalender!$B$81:$B$110,MAX(1,$F54)))),2,0))</f>
        <v>0</v>
      </c>
      <c r="HR54" s="5" t="n">
        <f aca="false">IF(Kalender!HR54&lt;&gt;1,0,IF(AND($B54&gt;0,INDEX(Kalender!HR$68:HR$77,MAX(1,$B54))&gt;INDEX(Kalender!$B$68:$B$77,MAX(1,$B54))),1,0)+IF(OR(AND($C54&gt;0,INDEX(Kalender!HR$81:HR$110,MAX(1,$C54))&gt;INDEX(Kalender!$B$81:$B$110,MAX(1,$C54))),AND($D54&gt;0,INDEX(Kalender!HR$81:HR$110,MAX(1,$D54))&gt;INDEX(Kalender!$B$81:$B$110,MAX(1,$D54))),AND($E54&gt;0,INDEX(Kalender!HR$81:HR$110,MAX(1,$E54))&gt;INDEX(Kalender!$B$81:$B$110,MAX(1,$E54))),AND($F54&gt;0,INDEX(Kalender!HR$81:HR$110,MAX(1,$F54))&gt;INDEX(Kalender!$B$81:$B$110,MAX(1,$F54)))),2,0))</f>
        <v>0</v>
      </c>
      <c r="HS54" s="5" t="n">
        <f aca="false">IF(Kalender!HS54&lt;&gt;1,0,IF(AND($B54&gt;0,INDEX(Kalender!HS$68:HS$77,MAX(1,$B54))&gt;INDEX(Kalender!$B$68:$B$77,MAX(1,$B54))),1,0)+IF(OR(AND($C54&gt;0,INDEX(Kalender!HS$81:HS$110,MAX(1,$C54))&gt;INDEX(Kalender!$B$81:$B$110,MAX(1,$C54))),AND($D54&gt;0,INDEX(Kalender!HS$81:HS$110,MAX(1,$D54))&gt;INDEX(Kalender!$B$81:$B$110,MAX(1,$D54))),AND($E54&gt;0,INDEX(Kalender!HS$81:HS$110,MAX(1,$E54))&gt;INDEX(Kalender!$B$81:$B$110,MAX(1,$E54))),AND($F54&gt;0,INDEX(Kalender!HS$81:HS$110,MAX(1,$F54))&gt;INDEX(Kalender!$B$81:$B$110,MAX(1,$F54)))),2,0))</f>
        <v>0</v>
      </c>
      <c r="HT54" s="5" t="n">
        <f aca="false">IF(Kalender!HT54&lt;&gt;1,0,IF(AND($B54&gt;0,INDEX(Kalender!HT$68:HT$77,MAX(1,$B54))&gt;INDEX(Kalender!$B$68:$B$77,MAX(1,$B54))),1,0)+IF(OR(AND($C54&gt;0,INDEX(Kalender!HT$81:HT$110,MAX(1,$C54))&gt;INDEX(Kalender!$B$81:$B$110,MAX(1,$C54))),AND($D54&gt;0,INDEX(Kalender!HT$81:HT$110,MAX(1,$D54))&gt;INDEX(Kalender!$B$81:$B$110,MAX(1,$D54))),AND($E54&gt;0,INDEX(Kalender!HT$81:HT$110,MAX(1,$E54))&gt;INDEX(Kalender!$B$81:$B$110,MAX(1,$E54))),AND($F54&gt;0,INDEX(Kalender!HT$81:HT$110,MAX(1,$F54))&gt;INDEX(Kalender!$B$81:$B$110,MAX(1,$F54)))),2,0))</f>
        <v>0</v>
      </c>
      <c r="HU54" s="5" t="n">
        <f aca="false">IF(Kalender!HU54&lt;&gt;1,0,IF(AND($B54&gt;0,INDEX(Kalender!HU$68:HU$77,MAX(1,$B54))&gt;INDEX(Kalender!$B$68:$B$77,MAX(1,$B54))),1,0)+IF(OR(AND($C54&gt;0,INDEX(Kalender!HU$81:HU$110,MAX(1,$C54))&gt;INDEX(Kalender!$B$81:$B$110,MAX(1,$C54))),AND($D54&gt;0,INDEX(Kalender!HU$81:HU$110,MAX(1,$D54))&gt;INDEX(Kalender!$B$81:$B$110,MAX(1,$D54))),AND($E54&gt;0,INDEX(Kalender!HU$81:HU$110,MAX(1,$E54))&gt;INDEX(Kalender!$B$81:$B$110,MAX(1,$E54))),AND($F54&gt;0,INDEX(Kalender!HU$81:HU$110,MAX(1,$F54))&gt;INDEX(Kalender!$B$81:$B$110,MAX(1,$F54)))),2,0))</f>
        <v>0</v>
      </c>
      <c r="HV54" s="5" t="n">
        <f aca="false">IF(Kalender!HV54&lt;&gt;1,0,IF(AND($B54&gt;0,INDEX(Kalender!HV$68:HV$77,MAX(1,$B54))&gt;INDEX(Kalender!$B$68:$B$77,MAX(1,$B54))),1,0)+IF(OR(AND($C54&gt;0,INDEX(Kalender!HV$81:HV$110,MAX(1,$C54))&gt;INDEX(Kalender!$B$81:$B$110,MAX(1,$C54))),AND($D54&gt;0,INDEX(Kalender!HV$81:HV$110,MAX(1,$D54))&gt;INDEX(Kalender!$B$81:$B$110,MAX(1,$D54))),AND($E54&gt;0,INDEX(Kalender!HV$81:HV$110,MAX(1,$E54))&gt;INDEX(Kalender!$B$81:$B$110,MAX(1,$E54))),AND($F54&gt;0,INDEX(Kalender!HV$81:HV$110,MAX(1,$F54))&gt;INDEX(Kalender!$B$81:$B$110,MAX(1,$F54)))),2,0))</f>
        <v>0</v>
      </c>
      <c r="HW54" s="5" t="n">
        <f aca="false">IF(Kalender!HW54&lt;&gt;1,0,IF(AND($B54&gt;0,INDEX(Kalender!HW$68:HW$77,MAX(1,$B54))&gt;INDEX(Kalender!$B$68:$B$77,MAX(1,$B54))),1,0)+IF(OR(AND($C54&gt;0,INDEX(Kalender!HW$81:HW$110,MAX(1,$C54))&gt;INDEX(Kalender!$B$81:$B$110,MAX(1,$C54))),AND($D54&gt;0,INDEX(Kalender!HW$81:HW$110,MAX(1,$D54))&gt;INDEX(Kalender!$B$81:$B$110,MAX(1,$D54))),AND($E54&gt;0,INDEX(Kalender!HW$81:HW$110,MAX(1,$E54))&gt;INDEX(Kalender!$B$81:$B$110,MAX(1,$E54))),AND($F54&gt;0,INDEX(Kalender!HW$81:HW$110,MAX(1,$F54))&gt;INDEX(Kalender!$B$81:$B$110,MAX(1,$F54)))),2,0))</f>
        <v>0</v>
      </c>
      <c r="HX54" s="5" t="n">
        <f aca="false">IF(Kalender!HX54&lt;&gt;1,0,IF(AND($B54&gt;0,INDEX(Kalender!HX$68:HX$77,MAX(1,$B54))&gt;INDEX(Kalender!$B$68:$B$77,MAX(1,$B54))),1,0)+IF(OR(AND($C54&gt;0,INDEX(Kalender!HX$81:HX$110,MAX(1,$C54))&gt;INDEX(Kalender!$B$81:$B$110,MAX(1,$C54))),AND($D54&gt;0,INDEX(Kalender!HX$81:HX$110,MAX(1,$D54))&gt;INDEX(Kalender!$B$81:$B$110,MAX(1,$D54))),AND($E54&gt;0,INDEX(Kalender!HX$81:HX$110,MAX(1,$E54))&gt;INDEX(Kalender!$B$81:$B$110,MAX(1,$E54))),AND($F54&gt;0,INDEX(Kalender!HX$81:HX$110,MAX(1,$F54))&gt;INDEX(Kalender!$B$81:$B$110,MAX(1,$F54)))),2,0))</f>
        <v>0</v>
      </c>
      <c r="HY54" s="5" t="n">
        <f aca="false">IF(Kalender!HY54&lt;&gt;1,0,IF(AND($B54&gt;0,INDEX(Kalender!HY$68:HY$77,MAX(1,$B54))&gt;INDEX(Kalender!$B$68:$B$77,MAX(1,$B54))),1,0)+IF(OR(AND($C54&gt;0,INDEX(Kalender!HY$81:HY$110,MAX(1,$C54))&gt;INDEX(Kalender!$B$81:$B$110,MAX(1,$C54))),AND($D54&gt;0,INDEX(Kalender!HY$81:HY$110,MAX(1,$D54))&gt;INDEX(Kalender!$B$81:$B$110,MAX(1,$D54))),AND($E54&gt;0,INDEX(Kalender!HY$81:HY$110,MAX(1,$E54))&gt;INDEX(Kalender!$B$81:$B$110,MAX(1,$E54))),AND($F54&gt;0,INDEX(Kalender!HY$81:HY$110,MAX(1,$F54))&gt;INDEX(Kalender!$B$81:$B$110,MAX(1,$F54)))),2,0))</f>
        <v>0</v>
      </c>
      <c r="HZ54" s="5" t="n">
        <f aca="false">IF(Kalender!HZ54&lt;&gt;1,0,IF(AND($B54&gt;0,INDEX(Kalender!HZ$68:HZ$77,MAX(1,$B54))&gt;INDEX(Kalender!$B$68:$B$77,MAX(1,$B54))),1,0)+IF(OR(AND($C54&gt;0,INDEX(Kalender!HZ$81:HZ$110,MAX(1,$C54))&gt;INDEX(Kalender!$B$81:$B$110,MAX(1,$C54))),AND($D54&gt;0,INDEX(Kalender!HZ$81:HZ$110,MAX(1,$D54))&gt;INDEX(Kalender!$B$81:$B$110,MAX(1,$D54))),AND($E54&gt;0,INDEX(Kalender!HZ$81:HZ$110,MAX(1,$E54))&gt;INDEX(Kalender!$B$81:$B$110,MAX(1,$E54))),AND($F54&gt;0,INDEX(Kalender!HZ$81:HZ$110,MAX(1,$F54))&gt;INDEX(Kalender!$B$81:$B$110,MAX(1,$F54)))),2,0))</f>
        <v>0</v>
      </c>
      <c r="IA54" s="5" t="n">
        <f aca="false">IF(Kalender!IA54&lt;&gt;1,0,IF(AND($B54&gt;0,INDEX(Kalender!IA$68:IA$77,MAX(1,$B54))&gt;INDEX(Kalender!$B$68:$B$77,MAX(1,$B54))),1,0)+IF(OR(AND($C54&gt;0,INDEX(Kalender!IA$81:IA$110,MAX(1,$C54))&gt;INDEX(Kalender!$B$81:$B$110,MAX(1,$C54))),AND($D54&gt;0,INDEX(Kalender!IA$81:IA$110,MAX(1,$D54))&gt;INDEX(Kalender!$B$81:$B$110,MAX(1,$D54))),AND($E54&gt;0,INDEX(Kalender!IA$81:IA$110,MAX(1,$E54))&gt;INDEX(Kalender!$B$81:$B$110,MAX(1,$E54))),AND($F54&gt;0,INDEX(Kalender!IA$81:IA$110,MAX(1,$F54))&gt;INDEX(Kalender!$B$81:$B$110,MAX(1,$F54)))),2,0))</f>
        <v>0</v>
      </c>
      <c r="IB54" s="5" t="n">
        <f aca="false">IF(Kalender!IB54&lt;&gt;1,0,IF(AND($B54&gt;0,INDEX(Kalender!IB$68:IB$77,MAX(1,$B54))&gt;INDEX(Kalender!$B$68:$B$77,MAX(1,$B54))),1,0)+IF(OR(AND($C54&gt;0,INDEX(Kalender!IB$81:IB$110,MAX(1,$C54))&gt;INDEX(Kalender!$B$81:$B$110,MAX(1,$C54))),AND($D54&gt;0,INDEX(Kalender!IB$81:IB$110,MAX(1,$D54))&gt;INDEX(Kalender!$B$81:$B$110,MAX(1,$D54))),AND($E54&gt;0,INDEX(Kalender!IB$81:IB$110,MAX(1,$E54))&gt;INDEX(Kalender!$B$81:$B$110,MAX(1,$E54))),AND($F54&gt;0,INDEX(Kalender!IB$81:IB$110,MAX(1,$F54))&gt;INDEX(Kalender!$B$81:$B$110,MAX(1,$F54)))),2,0))</f>
        <v>0</v>
      </c>
      <c r="IC54" s="5" t="n">
        <f aca="false">IF(Kalender!IC54&lt;&gt;1,0,IF(AND($B54&gt;0,INDEX(Kalender!IC$68:IC$77,MAX(1,$B54))&gt;INDEX(Kalender!$B$68:$B$77,MAX(1,$B54))),1,0)+IF(OR(AND($C54&gt;0,INDEX(Kalender!IC$81:IC$110,MAX(1,$C54))&gt;INDEX(Kalender!$B$81:$B$110,MAX(1,$C54))),AND($D54&gt;0,INDEX(Kalender!IC$81:IC$110,MAX(1,$D54))&gt;INDEX(Kalender!$B$81:$B$110,MAX(1,$D54))),AND($E54&gt;0,INDEX(Kalender!IC$81:IC$110,MAX(1,$E54))&gt;INDEX(Kalender!$B$81:$B$110,MAX(1,$E54))),AND($F54&gt;0,INDEX(Kalender!IC$81:IC$110,MAX(1,$F54))&gt;INDEX(Kalender!$B$81:$B$110,MAX(1,$F54)))),2,0))</f>
        <v>0</v>
      </c>
      <c r="ID54" s="5" t="n">
        <f aca="false">IF(Kalender!ID54&lt;&gt;1,0,IF(AND($B54&gt;0,INDEX(Kalender!ID$68:ID$77,MAX(1,$B54))&gt;INDEX(Kalender!$B$68:$B$77,MAX(1,$B54))),1,0)+IF(OR(AND($C54&gt;0,INDEX(Kalender!ID$81:ID$110,MAX(1,$C54))&gt;INDEX(Kalender!$B$81:$B$110,MAX(1,$C54))),AND($D54&gt;0,INDEX(Kalender!ID$81:ID$110,MAX(1,$D54))&gt;INDEX(Kalender!$B$81:$B$110,MAX(1,$D54))),AND($E54&gt;0,INDEX(Kalender!ID$81:ID$110,MAX(1,$E54))&gt;INDEX(Kalender!$B$81:$B$110,MAX(1,$E54))),AND($F54&gt;0,INDEX(Kalender!ID$81:ID$110,MAX(1,$F54))&gt;INDEX(Kalender!$B$81:$B$110,MAX(1,$F54)))),2,0))</f>
        <v>0</v>
      </c>
      <c r="IE54" s="5" t="n">
        <f aca="false">IF(Kalender!IE54&lt;&gt;1,0,IF(AND($B54&gt;0,INDEX(Kalender!IE$68:IE$77,MAX(1,$B54))&gt;INDEX(Kalender!$B$68:$B$77,MAX(1,$B54))),1,0)+IF(OR(AND($C54&gt;0,INDEX(Kalender!IE$81:IE$110,MAX(1,$C54))&gt;INDEX(Kalender!$B$81:$B$110,MAX(1,$C54))),AND($D54&gt;0,INDEX(Kalender!IE$81:IE$110,MAX(1,$D54))&gt;INDEX(Kalender!$B$81:$B$110,MAX(1,$D54))),AND($E54&gt;0,INDEX(Kalender!IE$81:IE$110,MAX(1,$E54))&gt;INDEX(Kalender!$B$81:$B$110,MAX(1,$E54))),AND($F54&gt;0,INDEX(Kalender!IE$81:IE$110,MAX(1,$F54))&gt;INDEX(Kalender!$B$81:$B$110,MAX(1,$F54)))),2,0))</f>
        <v>0</v>
      </c>
      <c r="IF54" s="5" t="n">
        <f aca="false">IF(Kalender!IF54&lt;&gt;1,0,IF(AND($B54&gt;0,INDEX(Kalender!IF$68:IF$77,MAX(1,$B54))&gt;INDEX(Kalender!$B$68:$B$77,MAX(1,$B54))),1,0)+IF(OR(AND($C54&gt;0,INDEX(Kalender!IF$81:IF$110,MAX(1,$C54))&gt;INDEX(Kalender!$B$81:$B$110,MAX(1,$C54))),AND($D54&gt;0,INDEX(Kalender!IF$81:IF$110,MAX(1,$D54))&gt;INDEX(Kalender!$B$81:$B$110,MAX(1,$D54))),AND($E54&gt;0,INDEX(Kalender!IF$81:IF$110,MAX(1,$E54))&gt;INDEX(Kalender!$B$81:$B$110,MAX(1,$E54))),AND($F54&gt;0,INDEX(Kalender!IF$81:IF$110,MAX(1,$F54))&gt;INDEX(Kalender!$B$81:$B$110,MAX(1,$F54)))),2,0))</f>
        <v>0</v>
      </c>
      <c r="IG54" s="5" t="n">
        <f aca="false">IF(Kalender!IG54&lt;&gt;1,0,IF(AND($B54&gt;0,INDEX(Kalender!IG$68:IG$77,MAX(1,$B54))&gt;INDEX(Kalender!$B$68:$B$77,MAX(1,$B54))),1,0)+IF(OR(AND($C54&gt;0,INDEX(Kalender!IG$81:IG$110,MAX(1,$C54))&gt;INDEX(Kalender!$B$81:$B$110,MAX(1,$C54))),AND($D54&gt;0,INDEX(Kalender!IG$81:IG$110,MAX(1,$D54))&gt;INDEX(Kalender!$B$81:$B$110,MAX(1,$D54))),AND($E54&gt;0,INDEX(Kalender!IG$81:IG$110,MAX(1,$E54))&gt;INDEX(Kalender!$B$81:$B$110,MAX(1,$E54))),AND($F54&gt;0,INDEX(Kalender!IG$81:IG$110,MAX(1,$F54))&gt;INDEX(Kalender!$B$81:$B$110,MAX(1,$F54)))),2,0))</f>
        <v>0</v>
      </c>
      <c r="IH54" s="5" t="n">
        <f aca="false">IF(Kalender!IH54&lt;&gt;1,0,IF(AND($B54&gt;0,INDEX(Kalender!IH$68:IH$77,MAX(1,$B54))&gt;INDEX(Kalender!$B$68:$B$77,MAX(1,$B54))),1,0)+IF(OR(AND($C54&gt;0,INDEX(Kalender!IH$81:IH$110,MAX(1,$C54))&gt;INDEX(Kalender!$B$81:$B$110,MAX(1,$C54))),AND($D54&gt;0,INDEX(Kalender!IH$81:IH$110,MAX(1,$D54))&gt;INDEX(Kalender!$B$81:$B$110,MAX(1,$D54))),AND($E54&gt;0,INDEX(Kalender!IH$81:IH$110,MAX(1,$E54))&gt;INDEX(Kalender!$B$81:$B$110,MAX(1,$E54))),AND($F54&gt;0,INDEX(Kalender!IH$81:IH$110,MAX(1,$F54))&gt;INDEX(Kalender!$B$81:$B$110,MAX(1,$F54)))),2,0))</f>
        <v>0</v>
      </c>
      <c r="II54" s="5" t="n">
        <f aca="false">IF(Kalender!II54&lt;&gt;1,0,IF(AND($B54&gt;0,INDEX(Kalender!II$68:II$77,MAX(1,$B54))&gt;INDEX(Kalender!$B$68:$B$77,MAX(1,$B54))),1,0)+IF(OR(AND($C54&gt;0,INDEX(Kalender!II$81:II$110,MAX(1,$C54))&gt;INDEX(Kalender!$B$81:$B$110,MAX(1,$C54))),AND($D54&gt;0,INDEX(Kalender!II$81:II$110,MAX(1,$D54))&gt;INDEX(Kalender!$B$81:$B$110,MAX(1,$D54))),AND($E54&gt;0,INDEX(Kalender!II$81:II$110,MAX(1,$E54))&gt;INDEX(Kalender!$B$81:$B$110,MAX(1,$E54))),AND($F54&gt;0,INDEX(Kalender!II$81:II$110,MAX(1,$F54))&gt;INDEX(Kalender!$B$81:$B$110,MAX(1,$F54)))),2,0))</f>
        <v>0</v>
      </c>
      <c r="IJ54" s="5" t="n">
        <f aca="false">IF(Kalender!IJ54&lt;&gt;1,0,IF(AND($B54&gt;0,INDEX(Kalender!IJ$68:IJ$77,MAX(1,$B54))&gt;INDEX(Kalender!$B$68:$B$77,MAX(1,$B54))),1,0)+IF(OR(AND($C54&gt;0,INDEX(Kalender!IJ$81:IJ$110,MAX(1,$C54))&gt;INDEX(Kalender!$B$81:$B$110,MAX(1,$C54))),AND($D54&gt;0,INDEX(Kalender!IJ$81:IJ$110,MAX(1,$D54))&gt;INDEX(Kalender!$B$81:$B$110,MAX(1,$D54))),AND($E54&gt;0,INDEX(Kalender!IJ$81:IJ$110,MAX(1,$E54))&gt;INDEX(Kalender!$B$81:$B$110,MAX(1,$E54))),AND($F54&gt;0,INDEX(Kalender!IJ$81:IJ$110,MAX(1,$F54))&gt;INDEX(Kalender!$B$81:$B$110,MAX(1,$F54)))),2,0))</f>
        <v>0</v>
      </c>
      <c r="IK54" s="5" t="n">
        <f aca="false">IF(Kalender!IK54&lt;&gt;1,0,IF(AND($B54&gt;0,INDEX(Kalender!IK$68:IK$77,MAX(1,$B54))&gt;INDEX(Kalender!$B$68:$B$77,MAX(1,$B54))),1,0)+IF(OR(AND($C54&gt;0,INDEX(Kalender!IK$81:IK$110,MAX(1,$C54))&gt;INDEX(Kalender!$B$81:$B$110,MAX(1,$C54))),AND($D54&gt;0,INDEX(Kalender!IK$81:IK$110,MAX(1,$D54))&gt;INDEX(Kalender!$B$81:$B$110,MAX(1,$D54))),AND($E54&gt;0,INDEX(Kalender!IK$81:IK$110,MAX(1,$E54))&gt;INDEX(Kalender!$B$81:$B$110,MAX(1,$E54))),AND($F54&gt;0,INDEX(Kalender!IK$81:IK$110,MAX(1,$F54))&gt;INDEX(Kalender!$B$81:$B$110,MAX(1,$F54)))),2,0))</f>
        <v>0</v>
      </c>
      <c r="IL54" s="5" t="n">
        <f aca="false">IF(Kalender!IL54&lt;&gt;1,0,IF(AND($B54&gt;0,INDEX(Kalender!IL$68:IL$77,MAX(1,$B54))&gt;INDEX(Kalender!$B$68:$B$77,MAX(1,$B54))),1,0)+IF(OR(AND($C54&gt;0,INDEX(Kalender!IL$81:IL$110,MAX(1,$C54))&gt;INDEX(Kalender!$B$81:$B$110,MAX(1,$C54))),AND($D54&gt;0,INDEX(Kalender!IL$81:IL$110,MAX(1,$D54))&gt;INDEX(Kalender!$B$81:$B$110,MAX(1,$D54))),AND($E54&gt;0,INDEX(Kalender!IL$81:IL$110,MAX(1,$E54))&gt;INDEX(Kalender!$B$81:$B$110,MAX(1,$E54))),AND($F54&gt;0,INDEX(Kalender!IL$81:IL$110,MAX(1,$F54))&gt;INDEX(Kalender!$B$81:$B$110,MAX(1,$F54)))),2,0))</f>
        <v>0</v>
      </c>
      <c r="IM54" s="5" t="n">
        <f aca="false">IF(Kalender!IM54&lt;&gt;1,0,IF(AND($B54&gt;0,INDEX(Kalender!IM$68:IM$77,MAX(1,$B54))&gt;INDEX(Kalender!$B$68:$B$77,MAX(1,$B54))),1,0)+IF(OR(AND($C54&gt;0,INDEX(Kalender!IM$81:IM$110,MAX(1,$C54))&gt;INDEX(Kalender!$B$81:$B$110,MAX(1,$C54))),AND($D54&gt;0,INDEX(Kalender!IM$81:IM$110,MAX(1,$D54))&gt;INDEX(Kalender!$B$81:$B$110,MAX(1,$D54))),AND($E54&gt;0,INDEX(Kalender!IM$81:IM$110,MAX(1,$E54))&gt;INDEX(Kalender!$B$81:$B$110,MAX(1,$E54))),AND($F54&gt;0,INDEX(Kalender!IM$81:IM$110,MAX(1,$F54))&gt;INDEX(Kalender!$B$81:$B$110,MAX(1,$F54)))),2,0))</f>
        <v>0</v>
      </c>
      <c r="IN54" s="5" t="n">
        <f aca="false">IF(Kalender!IN54&lt;&gt;1,0,IF(AND($B54&gt;0,INDEX(Kalender!IN$68:IN$77,MAX(1,$B54))&gt;INDEX(Kalender!$B$68:$B$77,MAX(1,$B54))),1,0)+IF(OR(AND($C54&gt;0,INDEX(Kalender!IN$81:IN$110,MAX(1,$C54))&gt;INDEX(Kalender!$B$81:$B$110,MAX(1,$C54))),AND($D54&gt;0,INDEX(Kalender!IN$81:IN$110,MAX(1,$D54))&gt;INDEX(Kalender!$B$81:$B$110,MAX(1,$D54))),AND($E54&gt;0,INDEX(Kalender!IN$81:IN$110,MAX(1,$E54))&gt;INDEX(Kalender!$B$81:$B$110,MAX(1,$E54))),AND($F54&gt;0,INDEX(Kalender!IN$81:IN$110,MAX(1,$F54))&gt;INDEX(Kalender!$B$81:$B$110,MAX(1,$F54)))),2,0))</f>
        <v>0</v>
      </c>
      <c r="IO54" s="5" t="n">
        <f aca="false">IF(Kalender!IO54&lt;&gt;1,0,IF(AND($B54&gt;0,INDEX(Kalender!IO$68:IO$77,MAX(1,$B54))&gt;INDEX(Kalender!$B$68:$B$77,MAX(1,$B54))),1,0)+IF(OR(AND($C54&gt;0,INDEX(Kalender!IO$81:IO$110,MAX(1,$C54))&gt;INDEX(Kalender!$B$81:$B$110,MAX(1,$C54))),AND($D54&gt;0,INDEX(Kalender!IO$81:IO$110,MAX(1,$D54))&gt;INDEX(Kalender!$B$81:$B$110,MAX(1,$D54))),AND($E54&gt;0,INDEX(Kalender!IO$81:IO$110,MAX(1,$E54))&gt;INDEX(Kalender!$B$81:$B$110,MAX(1,$E54))),AND($F54&gt;0,INDEX(Kalender!IO$81:IO$110,MAX(1,$F54))&gt;INDEX(Kalender!$B$81:$B$110,MAX(1,$F54)))),2,0))</f>
        <v>0</v>
      </c>
      <c r="IP54" s="5" t="n">
        <f aca="false">IF(Kalender!IP54&lt;&gt;1,0,IF(AND($B54&gt;0,INDEX(Kalender!IP$68:IP$77,MAX(1,$B54))&gt;INDEX(Kalender!$B$68:$B$77,MAX(1,$B54))),1,0)+IF(OR(AND($C54&gt;0,INDEX(Kalender!IP$81:IP$110,MAX(1,$C54))&gt;INDEX(Kalender!$B$81:$B$110,MAX(1,$C54))),AND($D54&gt;0,INDEX(Kalender!IP$81:IP$110,MAX(1,$D54))&gt;INDEX(Kalender!$B$81:$B$110,MAX(1,$D54))),AND($E54&gt;0,INDEX(Kalender!IP$81:IP$110,MAX(1,$E54))&gt;INDEX(Kalender!$B$81:$B$110,MAX(1,$E54))),AND($F54&gt;0,INDEX(Kalender!IP$81:IP$110,MAX(1,$F54))&gt;INDEX(Kalender!$B$81:$B$110,MAX(1,$F54)))),2,0))</f>
        <v>0</v>
      </c>
      <c r="IQ54" s="5" t="n">
        <f aca="false">IF(Kalender!IQ54&lt;&gt;1,0,IF(AND($B54&gt;0,INDEX(Kalender!IQ$68:IQ$77,MAX(1,$B54))&gt;INDEX(Kalender!$B$68:$B$77,MAX(1,$B54))),1,0)+IF(OR(AND($C54&gt;0,INDEX(Kalender!IQ$81:IQ$110,MAX(1,$C54))&gt;INDEX(Kalender!$B$81:$B$110,MAX(1,$C54))),AND($D54&gt;0,INDEX(Kalender!IQ$81:IQ$110,MAX(1,$D54))&gt;INDEX(Kalender!$B$81:$B$110,MAX(1,$D54))),AND($E54&gt;0,INDEX(Kalender!IQ$81:IQ$110,MAX(1,$E54))&gt;INDEX(Kalender!$B$81:$B$110,MAX(1,$E54))),AND($F54&gt;0,INDEX(Kalender!IQ$81:IQ$110,MAX(1,$F54))&gt;INDEX(Kalender!$B$81:$B$110,MAX(1,$F54)))),2,0))</f>
        <v>0</v>
      </c>
      <c r="IR54" s="5" t="n">
        <f aca="false">IF(Kalender!IR54&lt;&gt;1,0,IF(AND($B54&gt;0,INDEX(Kalender!IR$68:IR$77,MAX(1,$B54))&gt;INDEX(Kalender!$B$68:$B$77,MAX(1,$B54))),1,0)+IF(OR(AND($C54&gt;0,INDEX(Kalender!IR$81:IR$110,MAX(1,$C54))&gt;INDEX(Kalender!$B$81:$B$110,MAX(1,$C54))),AND($D54&gt;0,INDEX(Kalender!IR$81:IR$110,MAX(1,$D54))&gt;INDEX(Kalender!$B$81:$B$110,MAX(1,$D54))),AND($E54&gt;0,INDEX(Kalender!IR$81:IR$110,MAX(1,$E54))&gt;INDEX(Kalender!$B$81:$B$110,MAX(1,$E54))),AND($F54&gt;0,INDEX(Kalender!IR$81:IR$110,MAX(1,$F54))&gt;INDEX(Kalender!$B$81:$B$110,MAX(1,$F54)))),2,0))</f>
        <v>0</v>
      </c>
      <c r="IS54" s="5" t="n">
        <f aca="false">IF(Kalender!IS54&lt;&gt;1,0,IF(AND($B54&gt;0,INDEX(Kalender!IS$68:IS$77,MAX(1,$B54))&gt;INDEX(Kalender!$B$68:$B$77,MAX(1,$B54))),1,0)+IF(OR(AND($C54&gt;0,INDEX(Kalender!IS$81:IS$110,MAX(1,$C54))&gt;INDEX(Kalender!$B$81:$B$110,MAX(1,$C54))),AND($D54&gt;0,INDEX(Kalender!IS$81:IS$110,MAX(1,$D54))&gt;INDEX(Kalender!$B$81:$B$110,MAX(1,$D54))),AND($E54&gt;0,INDEX(Kalender!IS$81:IS$110,MAX(1,$E54))&gt;INDEX(Kalender!$B$81:$B$110,MAX(1,$E54))),AND($F54&gt;0,INDEX(Kalender!IS$81:IS$110,MAX(1,$F54))&gt;INDEX(Kalender!$B$81:$B$110,MAX(1,$F54)))),2,0))</f>
        <v>0</v>
      </c>
      <c r="IT54" s="5" t="n">
        <f aca="false">IF(Kalender!IT54&lt;&gt;1,0,IF(AND($B54&gt;0,INDEX(Kalender!IT$68:IT$77,MAX(1,$B54))&gt;INDEX(Kalender!$B$68:$B$77,MAX(1,$B54))),1,0)+IF(OR(AND($C54&gt;0,INDEX(Kalender!IT$81:IT$110,MAX(1,$C54))&gt;INDEX(Kalender!$B$81:$B$110,MAX(1,$C54))),AND($D54&gt;0,INDEX(Kalender!IT$81:IT$110,MAX(1,$D54))&gt;INDEX(Kalender!$B$81:$B$110,MAX(1,$D54))),AND($E54&gt;0,INDEX(Kalender!IT$81:IT$110,MAX(1,$E54))&gt;INDEX(Kalender!$B$81:$B$110,MAX(1,$E54))),AND($F54&gt;0,INDEX(Kalender!IT$81:IT$110,MAX(1,$F54))&gt;INDEX(Kalender!$B$81:$B$110,MAX(1,$F54)))),2,0))</f>
        <v>0</v>
      </c>
      <c r="IU54" s="5" t="n">
        <f aca="false">IF(Kalender!IU54&lt;&gt;1,0,IF(AND($B54&gt;0,INDEX(Kalender!IU$68:IU$77,MAX(1,$B54))&gt;INDEX(Kalender!$B$68:$B$77,MAX(1,$B54))),1,0)+IF(OR(AND($C54&gt;0,INDEX(Kalender!IU$81:IU$110,MAX(1,$C54))&gt;INDEX(Kalender!$B$81:$B$110,MAX(1,$C54))),AND($D54&gt;0,INDEX(Kalender!IU$81:IU$110,MAX(1,$D54))&gt;INDEX(Kalender!$B$81:$B$110,MAX(1,$D54))),AND($E54&gt;0,INDEX(Kalender!IU$81:IU$110,MAX(1,$E54))&gt;INDEX(Kalender!$B$81:$B$110,MAX(1,$E54))),AND($F54&gt;0,INDEX(Kalender!IU$81:IU$110,MAX(1,$F54))&gt;INDEX(Kalender!$B$81:$B$110,MAX(1,$F54)))),2,0))</f>
        <v>0</v>
      </c>
      <c r="IV54" s="5" t="n">
        <f aca="false">IF(Kalender!IV54&lt;&gt;1,0,IF(AND($B54&gt;0,INDEX(Kalender!IV$68:IV$77,MAX(1,$B54))&gt;INDEX(Kalender!$B$68:$B$77,MAX(1,$B54))),1,0)+IF(OR(AND($C54&gt;0,INDEX(Kalender!IV$81:IV$110,MAX(1,$C54))&gt;INDEX(Kalender!$B$81:$B$110,MAX(1,$C54))),AND($D54&gt;0,INDEX(Kalender!IV$81:IV$110,MAX(1,$D54))&gt;INDEX(Kalender!$B$81:$B$110,MAX(1,$D54))),AND($E54&gt;0,INDEX(Kalender!IV$81:IV$110,MAX(1,$E54))&gt;INDEX(Kalender!$B$81:$B$110,MAX(1,$E54))),AND($F54&gt;0,INDEX(Kalender!IV$81:IV$110,MAX(1,$F54))&gt;INDEX(Kalender!$B$81:$B$110,MAX(1,$F54)))),2,0))</f>
        <v>0</v>
      </c>
      <c r="IW54" s="5" t="n">
        <f aca="false">IF(Kalender!IW54&lt;&gt;1,0,IF(AND($B54&gt;0,INDEX(Kalender!IW$68:IW$77,MAX(1,$B54))&gt;INDEX(Kalender!$B$68:$B$77,MAX(1,$B54))),1,0)+IF(OR(AND($C54&gt;0,INDEX(Kalender!IW$81:IW$110,MAX(1,$C54))&gt;INDEX(Kalender!$B$81:$B$110,MAX(1,$C54))),AND($D54&gt;0,INDEX(Kalender!IW$81:IW$110,MAX(1,$D54))&gt;INDEX(Kalender!$B$81:$B$110,MAX(1,$D54))),AND($E54&gt;0,INDEX(Kalender!IW$81:IW$110,MAX(1,$E54))&gt;INDEX(Kalender!$B$81:$B$110,MAX(1,$E54))),AND($F54&gt;0,INDEX(Kalender!IW$81:IW$110,MAX(1,$F54))&gt;INDEX(Kalender!$B$81:$B$110,MAX(1,$F54)))),2,0))</f>
        <v>0</v>
      </c>
      <c r="IX54" s="5" t="n">
        <f aca="false">IF(Kalender!IX54&lt;&gt;1,0,IF(AND($B54&gt;0,INDEX(Kalender!IX$68:IX$77,MAX(1,$B54))&gt;INDEX(Kalender!$B$68:$B$77,MAX(1,$B54))),1,0)+IF(OR(AND($C54&gt;0,INDEX(Kalender!IX$81:IX$110,MAX(1,$C54))&gt;INDEX(Kalender!$B$81:$B$110,MAX(1,$C54))),AND($D54&gt;0,INDEX(Kalender!IX$81:IX$110,MAX(1,$D54))&gt;INDEX(Kalender!$B$81:$B$110,MAX(1,$D54))),AND($E54&gt;0,INDEX(Kalender!IX$81:IX$110,MAX(1,$E54))&gt;INDEX(Kalender!$B$81:$B$110,MAX(1,$E54))),AND($F54&gt;0,INDEX(Kalender!IX$81:IX$110,MAX(1,$F54))&gt;INDEX(Kalender!$B$81:$B$110,MAX(1,$F54)))),2,0))</f>
        <v>0</v>
      </c>
      <c r="IY54" s="5" t="n">
        <f aca="false">IF(Kalender!IY54&lt;&gt;1,0,IF(AND($B54&gt;0,INDEX(Kalender!IY$68:IY$77,MAX(1,$B54))&gt;INDEX(Kalender!$B$68:$B$77,MAX(1,$B54))),1,0)+IF(OR(AND($C54&gt;0,INDEX(Kalender!IY$81:IY$110,MAX(1,$C54))&gt;INDEX(Kalender!$B$81:$B$110,MAX(1,$C54))),AND($D54&gt;0,INDEX(Kalender!IY$81:IY$110,MAX(1,$D54))&gt;INDEX(Kalender!$B$81:$B$110,MAX(1,$D54))),AND($E54&gt;0,INDEX(Kalender!IY$81:IY$110,MAX(1,$E54))&gt;INDEX(Kalender!$B$81:$B$110,MAX(1,$E54))),AND($F54&gt;0,INDEX(Kalender!IY$81:IY$110,MAX(1,$F54))&gt;INDEX(Kalender!$B$81:$B$110,MAX(1,$F54)))),2,0))</f>
        <v>0</v>
      </c>
      <c r="IZ54" s="5" t="n">
        <f aca="false">IF(Kalender!IZ54&lt;&gt;1,0,IF(AND($B54&gt;0,INDEX(Kalender!IZ$68:IZ$77,MAX(1,$B54))&gt;INDEX(Kalender!$B$68:$B$77,MAX(1,$B54))),1,0)+IF(OR(AND($C54&gt;0,INDEX(Kalender!IZ$81:IZ$110,MAX(1,$C54))&gt;INDEX(Kalender!$B$81:$B$110,MAX(1,$C54))),AND($D54&gt;0,INDEX(Kalender!IZ$81:IZ$110,MAX(1,$D54))&gt;INDEX(Kalender!$B$81:$B$110,MAX(1,$D54))),AND($E54&gt;0,INDEX(Kalender!IZ$81:IZ$110,MAX(1,$E54))&gt;INDEX(Kalender!$B$81:$B$110,MAX(1,$E54))),AND($F54&gt;0,INDEX(Kalender!IZ$81:IZ$110,MAX(1,$F54))&gt;INDEX(Kalender!$B$81:$B$110,MAX(1,$F54)))),2,0))</f>
        <v>0</v>
      </c>
      <c r="JA54" s="5" t="n">
        <f aca="false">IF(Kalender!JA54&lt;&gt;1,0,IF(AND($B54&gt;0,INDEX(Kalender!JA$68:JA$77,MAX(1,$B54))&gt;INDEX(Kalender!$B$68:$B$77,MAX(1,$B54))),1,0)+IF(OR(AND($C54&gt;0,INDEX(Kalender!JA$81:JA$110,MAX(1,$C54))&gt;INDEX(Kalender!$B$81:$B$110,MAX(1,$C54))),AND($D54&gt;0,INDEX(Kalender!JA$81:JA$110,MAX(1,$D54))&gt;INDEX(Kalender!$B$81:$B$110,MAX(1,$D54))),AND($E54&gt;0,INDEX(Kalender!JA$81:JA$110,MAX(1,$E54))&gt;INDEX(Kalender!$B$81:$B$110,MAX(1,$E54))),AND($F54&gt;0,INDEX(Kalender!JA$81:JA$110,MAX(1,$F54))&gt;INDEX(Kalender!$B$81:$B$110,MAX(1,$F54)))),2,0))</f>
        <v>0</v>
      </c>
      <c r="JB54" s="5" t="n">
        <f aca="false">IF(Kalender!JB54&lt;&gt;1,0,IF(AND($B54&gt;0,INDEX(Kalender!JB$68:JB$77,MAX(1,$B54))&gt;INDEX(Kalender!$B$68:$B$77,MAX(1,$B54))),1,0)+IF(OR(AND($C54&gt;0,INDEX(Kalender!JB$81:JB$110,MAX(1,$C54))&gt;INDEX(Kalender!$B$81:$B$110,MAX(1,$C54))),AND($D54&gt;0,INDEX(Kalender!JB$81:JB$110,MAX(1,$D54))&gt;INDEX(Kalender!$B$81:$B$110,MAX(1,$D54))),AND($E54&gt;0,INDEX(Kalender!JB$81:JB$110,MAX(1,$E54))&gt;INDEX(Kalender!$B$81:$B$110,MAX(1,$E54))),AND($F54&gt;0,INDEX(Kalender!JB$81:JB$110,MAX(1,$F54))&gt;INDEX(Kalender!$B$81:$B$110,MAX(1,$F54)))),2,0))</f>
        <v>0</v>
      </c>
      <c r="JC54" s="5" t="n">
        <f aca="false">IF(Kalender!JC54&lt;&gt;1,0,IF(AND($B54&gt;0,INDEX(Kalender!JC$68:JC$77,MAX(1,$B54))&gt;INDEX(Kalender!$B$68:$B$77,MAX(1,$B54))),1,0)+IF(OR(AND($C54&gt;0,INDEX(Kalender!JC$81:JC$110,MAX(1,$C54))&gt;INDEX(Kalender!$B$81:$B$110,MAX(1,$C54))),AND($D54&gt;0,INDEX(Kalender!JC$81:JC$110,MAX(1,$D54))&gt;INDEX(Kalender!$B$81:$B$110,MAX(1,$D54))),AND($E54&gt;0,INDEX(Kalender!JC$81:JC$110,MAX(1,$E54))&gt;INDEX(Kalender!$B$81:$B$110,MAX(1,$E54))),AND($F54&gt;0,INDEX(Kalender!JC$81:JC$110,MAX(1,$F54))&gt;INDEX(Kalender!$B$81:$B$110,MAX(1,$F54)))),2,0))</f>
        <v>0</v>
      </c>
      <c r="JD54" s="5" t="n">
        <f aca="false">IF(Kalender!JD54&lt;&gt;1,0,IF(AND($B54&gt;0,INDEX(Kalender!JD$68:JD$77,MAX(1,$B54))&gt;INDEX(Kalender!$B$68:$B$77,MAX(1,$B54))),1,0)+IF(OR(AND($C54&gt;0,INDEX(Kalender!JD$81:JD$110,MAX(1,$C54))&gt;INDEX(Kalender!$B$81:$B$110,MAX(1,$C54))),AND($D54&gt;0,INDEX(Kalender!JD$81:JD$110,MAX(1,$D54))&gt;INDEX(Kalender!$B$81:$B$110,MAX(1,$D54))),AND($E54&gt;0,INDEX(Kalender!JD$81:JD$110,MAX(1,$E54))&gt;INDEX(Kalender!$B$81:$B$110,MAX(1,$E54))),AND($F54&gt;0,INDEX(Kalender!JD$81:JD$110,MAX(1,$F54))&gt;INDEX(Kalender!$B$81:$B$110,MAX(1,$F54)))),2,0))</f>
        <v>0</v>
      </c>
      <c r="JE54" s="5" t="n">
        <f aca="false">IF(Kalender!JE54&lt;&gt;1,0,IF(AND($B54&gt;0,INDEX(Kalender!JE$68:JE$77,MAX(1,$B54))&gt;INDEX(Kalender!$B$68:$B$77,MAX(1,$B54))),1,0)+IF(OR(AND($C54&gt;0,INDEX(Kalender!JE$81:JE$110,MAX(1,$C54))&gt;INDEX(Kalender!$B$81:$B$110,MAX(1,$C54))),AND($D54&gt;0,INDEX(Kalender!JE$81:JE$110,MAX(1,$D54))&gt;INDEX(Kalender!$B$81:$B$110,MAX(1,$D54))),AND($E54&gt;0,INDEX(Kalender!JE$81:JE$110,MAX(1,$E54))&gt;INDEX(Kalender!$B$81:$B$110,MAX(1,$E54))),AND($F54&gt;0,INDEX(Kalender!JE$81:JE$110,MAX(1,$F54))&gt;INDEX(Kalender!$B$81:$B$110,MAX(1,$F54)))),2,0))</f>
        <v>0</v>
      </c>
      <c r="JF54" s="5" t="n">
        <f aca="false">IF(Kalender!JF54&lt;&gt;1,0,IF(AND($B54&gt;0,INDEX(Kalender!JF$68:JF$77,MAX(1,$B54))&gt;INDEX(Kalender!$B$68:$B$77,MAX(1,$B54))),1,0)+IF(OR(AND($C54&gt;0,INDEX(Kalender!JF$81:JF$110,MAX(1,$C54))&gt;INDEX(Kalender!$B$81:$B$110,MAX(1,$C54))),AND($D54&gt;0,INDEX(Kalender!JF$81:JF$110,MAX(1,$D54))&gt;INDEX(Kalender!$B$81:$B$110,MAX(1,$D54))),AND($E54&gt;0,INDEX(Kalender!JF$81:JF$110,MAX(1,$E54))&gt;INDEX(Kalender!$B$81:$B$110,MAX(1,$E54))),AND($F54&gt;0,INDEX(Kalender!JF$81:JF$110,MAX(1,$F54))&gt;INDEX(Kalender!$B$81:$B$110,MAX(1,$F54)))),2,0))</f>
        <v>0</v>
      </c>
      <c r="JG54" s="5" t="n">
        <f aca="false">IF(Kalender!JG54&lt;&gt;1,0,IF(AND($B54&gt;0,INDEX(Kalender!JG$68:JG$77,MAX(1,$B54))&gt;INDEX(Kalender!$B$68:$B$77,MAX(1,$B54))),1,0)+IF(OR(AND($C54&gt;0,INDEX(Kalender!JG$81:JG$110,MAX(1,$C54))&gt;INDEX(Kalender!$B$81:$B$110,MAX(1,$C54))),AND($D54&gt;0,INDEX(Kalender!JG$81:JG$110,MAX(1,$D54))&gt;INDEX(Kalender!$B$81:$B$110,MAX(1,$D54))),AND($E54&gt;0,INDEX(Kalender!JG$81:JG$110,MAX(1,$E54))&gt;INDEX(Kalender!$B$81:$B$110,MAX(1,$E54))),AND($F54&gt;0,INDEX(Kalender!JG$81:JG$110,MAX(1,$F54))&gt;INDEX(Kalender!$B$81:$B$110,MAX(1,$F54)))),2,0))</f>
        <v>0</v>
      </c>
      <c r="JH54" s="5" t="n">
        <f aca="false">IF(Kalender!JH54&lt;&gt;1,0,IF(AND($B54&gt;0,INDEX(Kalender!JH$68:JH$77,MAX(1,$B54))&gt;INDEX(Kalender!$B$68:$B$77,MAX(1,$B54))),1,0)+IF(OR(AND($C54&gt;0,INDEX(Kalender!JH$81:JH$110,MAX(1,$C54))&gt;INDEX(Kalender!$B$81:$B$110,MAX(1,$C54))),AND($D54&gt;0,INDEX(Kalender!JH$81:JH$110,MAX(1,$D54))&gt;INDEX(Kalender!$B$81:$B$110,MAX(1,$D54))),AND($E54&gt;0,INDEX(Kalender!JH$81:JH$110,MAX(1,$E54))&gt;INDEX(Kalender!$B$81:$B$110,MAX(1,$E54))),AND($F54&gt;0,INDEX(Kalender!JH$81:JH$110,MAX(1,$F54))&gt;INDEX(Kalender!$B$81:$B$110,MAX(1,$F54)))),2,0))</f>
        <v>0</v>
      </c>
      <c r="JI54" s="5" t="n">
        <f aca="false">IF(Kalender!JI54&lt;&gt;1,0,IF(AND($B54&gt;0,INDEX(Kalender!JI$68:JI$77,MAX(1,$B54))&gt;INDEX(Kalender!$B$68:$B$77,MAX(1,$B54))),1,0)+IF(OR(AND($C54&gt;0,INDEX(Kalender!JI$81:JI$110,MAX(1,$C54))&gt;INDEX(Kalender!$B$81:$B$110,MAX(1,$C54))),AND($D54&gt;0,INDEX(Kalender!JI$81:JI$110,MAX(1,$D54))&gt;INDEX(Kalender!$B$81:$B$110,MAX(1,$D54))),AND($E54&gt;0,INDEX(Kalender!JI$81:JI$110,MAX(1,$E54))&gt;INDEX(Kalender!$B$81:$B$110,MAX(1,$E54))),AND($F54&gt;0,INDEX(Kalender!JI$81:JI$110,MAX(1,$F54))&gt;INDEX(Kalender!$B$81:$B$110,MAX(1,$F54)))),2,0))</f>
        <v>0</v>
      </c>
      <c r="JJ54" s="5" t="n">
        <f aca="false">IF(Kalender!JJ54&lt;&gt;1,0,IF(AND($B54&gt;0,INDEX(Kalender!JJ$68:JJ$77,MAX(1,$B54))&gt;INDEX(Kalender!$B$68:$B$77,MAX(1,$B54))),1,0)+IF(OR(AND($C54&gt;0,INDEX(Kalender!JJ$81:JJ$110,MAX(1,$C54))&gt;INDEX(Kalender!$B$81:$B$110,MAX(1,$C54))),AND($D54&gt;0,INDEX(Kalender!JJ$81:JJ$110,MAX(1,$D54))&gt;INDEX(Kalender!$B$81:$B$110,MAX(1,$D54))),AND($E54&gt;0,INDEX(Kalender!JJ$81:JJ$110,MAX(1,$E54))&gt;INDEX(Kalender!$B$81:$B$110,MAX(1,$E54))),AND($F54&gt;0,INDEX(Kalender!JJ$81:JJ$110,MAX(1,$F54))&gt;INDEX(Kalender!$B$81:$B$110,MAX(1,$F54)))),2,0))</f>
        <v>0</v>
      </c>
      <c r="JK54" s="5" t="n">
        <f aca="false">IF(Kalender!JK54&lt;&gt;1,0,IF(AND($B54&gt;0,INDEX(Kalender!JK$68:JK$77,MAX(1,$B54))&gt;INDEX(Kalender!$B$68:$B$77,MAX(1,$B54))),1,0)+IF(OR(AND($C54&gt;0,INDEX(Kalender!JK$81:JK$110,MAX(1,$C54))&gt;INDEX(Kalender!$B$81:$B$110,MAX(1,$C54))),AND($D54&gt;0,INDEX(Kalender!JK$81:JK$110,MAX(1,$D54))&gt;INDEX(Kalender!$B$81:$B$110,MAX(1,$D54))),AND($E54&gt;0,INDEX(Kalender!JK$81:JK$110,MAX(1,$E54))&gt;INDEX(Kalender!$B$81:$B$110,MAX(1,$E54))),AND($F54&gt;0,INDEX(Kalender!JK$81:JK$110,MAX(1,$F54))&gt;INDEX(Kalender!$B$81:$B$110,MAX(1,$F54)))),2,0))</f>
        <v>0</v>
      </c>
      <c r="JL54" s="5" t="n">
        <f aca="false">IF(Kalender!JL54&lt;&gt;1,0,IF(AND($B54&gt;0,INDEX(Kalender!JL$68:JL$77,MAX(1,$B54))&gt;INDEX(Kalender!$B$68:$B$77,MAX(1,$B54))),1,0)+IF(OR(AND($C54&gt;0,INDEX(Kalender!JL$81:JL$110,MAX(1,$C54))&gt;INDEX(Kalender!$B$81:$B$110,MAX(1,$C54))),AND($D54&gt;0,INDEX(Kalender!JL$81:JL$110,MAX(1,$D54))&gt;INDEX(Kalender!$B$81:$B$110,MAX(1,$D54))),AND($E54&gt;0,INDEX(Kalender!JL$81:JL$110,MAX(1,$E54))&gt;INDEX(Kalender!$B$81:$B$110,MAX(1,$E54))),AND($F54&gt;0,INDEX(Kalender!JL$81:JL$110,MAX(1,$F54))&gt;INDEX(Kalender!$B$81:$B$110,MAX(1,$F54)))),2,0))</f>
        <v>0</v>
      </c>
      <c r="JM54" s="5" t="n">
        <f aca="false">IF(Kalender!JM54&lt;&gt;1,0,IF(AND($B54&gt;0,INDEX(Kalender!JM$68:JM$77,MAX(1,$B54))&gt;INDEX(Kalender!$B$68:$B$77,MAX(1,$B54))),1,0)+IF(OR(AND($C54&gt;0,INDEX(Kalender!JM$81:JM$110,MAX(1,$C54))&gt;INDEX(Kalender!$B$81:$B$110,MAX(1,$C54))),AND($D54&gt;0,INDEX(Kalender!JM$81:JM$110,MAX(1,$D54))&gt;INDEX(Kalender!$B$81:$B$110,MAX(1,$D54))),AND($E54&gt;0,INDEX(Kalender!JM$81:JM$110,MAX(1,$E54))&gt;INDEX(Kalender!$B$81:$B$110,MAX(1,$E54))),AND($F54&gt;0,INDEX(Kalender!JM$81:JM$110,MAX(1,$F54))&gt;INDEX(Kalender!$B$81:$B$110,MAX(1,$F54)))),2,0))</f>
        <v>0</v>
      </c>
      <c r="JN54" s="5" t="n">
        <f aca="false">IF(Kalender!JN54&lt;&gt;1,0,IF(AND($B54&gt;0,INDEX(Kalender!JN$68:JN$77,MAX(1,$B54))&gt;INDEX(Kalender!$B$68:$B$77,MAX(1,$B54))),1,0)+IF(OR(AND($C54&gt;0,INDEX(Kalender!JN$81:JN$110,MAX(1,$C54))&gt;INDEX(Kalender!$B$81:$B$110,MAX(1,$C54))),AND($D54&gt;0,INDEX(Kalender!JN$81:JN$110,MAX(1,$D54))&gt;INDEX(Kalender!$B$81:$B$110,MAX(1,$D54))),AND($E54&gt;0,INDEX(Kalender!JN$81:JN$110,MAX(1,$E54))&gt;INDEX(Kalender!$B$81:$B$110,MAX(1,$E54))),AND($F54&gt;0,INDEX(Kalender!JN$81:JN$110,MAX(1,$F54))&gt;INDEX(Kalender!$B$81:$B$110,MAX(1,$F54)))),2,0))</f>
        <v>0</v>
      </c>
      <c r="JO54" s="5" t="n">
        <f aca="false">IF(Kalender!JO54&lt;&gt;1,0,IF(AND($B54&gt;0,INDEX(Kalender!JO$68:JO$77,MAX(1,$B54))&gt;INDEX(Kalender!$B$68:$B$77,MAX(1,$B54))),1,0)+IF(OR(AND($C54&gt;0,INDEX(Kalender!JO$81:JO$110,MAX(1,$C54))&gt;INDEX(Kalender!$B$81:$B$110,MAX(1,$C54))),AND($D54&gt;0,INDEX(Kalender!JO$81:JO$110,MAX(1,$D54))&gt;INDEX(Kalender!$B$81:$B$110,MAX(1,$D54))),AND($E54&gt;0,INDEX(Kalender!JO$81:JO$110,MAX(1,$E54))&gt;INDEX(Kalender!$B$81:$B$110,MAX(1,$E54))),AND($F54&gt;0,INDEX(Kalender!JO$81:JO$110,MAX(1,$F54))&gt;INDEX(Kalender!$B$81:$B$110,MAX(1,$F54)))),2,0))</f>
        <v>0</v>
      </c>
      <c r="JP54" s="5" t="n">
        <f aca="false">IF(Kalender!JP54&lt;&gt;1,0,IF(AND($B54&gt;0,INDEX(Kalender!JP$68:JP$77,MAX(1,$B54))&gt;INDEX(Kalender!$B$68:$B$77,MAX(1,$B54))),1,0)+IF(OR(AND($C54&gt;0,INDEX(Kalender!JP$81:JP$110,MAX(1,$C54))&gt;INDEX(Kalender!$B$81:$B$110,MAX(1,$C54))),AND($D54&gt;0,INDEX(Kalender!JP$81:JP$110,MAX(1,$D54))&gt;INDEX(Kalender!$B$81:$B$110,MAX(1,$D54))),AND($E54&gt;0,INDEX(Kalender!JP$81:JP$110,MAX(1,$E54))&gt;INDEX(Kalender!$B$81:$B$110,MAX(1,$E54))),AND($F54&gt;0,INDEX(Kalender!JP$81:JP$110,MAX(1,$F54))&gt;INDEX(Kalender!$B$81:$B$110,MAX(1,$F54)))),2,0))</f>
        <v>0</v>
      </c>
      <c r="JQ54" s="5" t="n">
        <f aca="false">IF(Kalender!JQ54&lt;&gt;1,0,IF(AND($B54&gt;0,INDEX(Kalender!JQ$68:JQ$77,MAX(1,$B54))&gt;INDEX(Kalender!$B$68:$B$77,MAX(1,$B54))),1,0)+IF(OR(AND($C54&gt;0,INDEX(Kalender!JQ$81:JQ$110,MAX(1,$C54))&gt;INDEX(Kalender!$B$81:$B$110,MAX(1,$C54))),AND($D54&gt;0,INDEX(Kalender!JQ$81:JQ$110,MAX(1,$D54))&gt;INDEX(Kalender!$B$81:$B$110,MAX(1,$D54))),AND($E54&gt;0,INDEX(Kalender!JQ$81:JQ$110,MAX(1,$E54))&gt;INDEX(Kalender!$B$81:$B$110,MAX(1,$E54))),AND($F54&gt;0,INDEX(Kalender!JQ$81:JQ$110,MAX(1,$F54))&gt;INDEX(Kalender!$B$81:$B$110,MAX(1,$F54)))),2,0))</f>
        <v>0</v>
      </c>
      <c r="JR54" s="5" t="n">
        <f aca="false">IF(Kalender!JR54&lt;&gt;1,0,IF(AND($B54&gt;0,INDEX(Kalender!JR$68:JR$77,MAX(1,$B54))&gt;INDEX(Kalender!$B$68:$B$77,MAX(1,$B54))),1,0)+IF(OR(AND($C54&gt;0,INDEX(Kalender!JR$81:JR$110,MAX(1,$C54))&gt;INDEX(Kalender!$B$81:$B$110,MAX(1,$C54))),AND($D54&gt;0,INDEX(Kalender!JR$81:JR$110,MAX(1,$D54))&gt;INDEX(Kalender!$B$81:$B$110,MAX(1,$D54))),AND($E54&gt;0,INDEX(Kalender!JR$81:JR$110,MAX(1,$E54))&gt;INDEX(Kalender!$B$81:$B$110,MAX(1,$E54))),AND($F54&gt;0,INDEX(Kalender!JR$81:JR$110,MAX(1,$F54))&gt;INDEX(Kalender!$B$81:$B$110,MAX(1,$F54)))),2,0))</f>
        <v>0</v>
      </c>
      <c r="JS54" s="5" t="n">
        <f aca="false">IF(Kalender!JS54&lt;&gt;1,0,IF(AND($B54&gt;0,INDEX(Kalender!JS$68:JS$77,MAX(1,$B54))&gt;INDEX(Kalender!$B$68:$B$77,MAX(1,$B54))),1,0)+IF(OR(AND($C54&gt;0,INDEX(Kalender!JS$81:JS$110,MAX(1,$C54))&gt;INDEX(Kalender!$B$81:$B$110,MAX(1,$C54))),AND($D54&gt;0,INDEX(Kalender!JS$81:JS$110,MAX(1,$D54))&gt;INDEX(Kalender!$B$81:$B$110,MAX(1,$D54))),AND($E54&gt;0,INDEX(Kalender!JS$81:JS$110,MAX(1,$E54))&gt;INDEX(Kalender!$B$81:$B$110,MAX(1,$E54))),AND($F54&gt;0,INDEX(Kalender!JS$81:JS$110,MAX(1,$F54))&gt;INDEX(Kalender!$B$81:$B$110,MAX(1,$F54)))),2,0))</f>
        <v>0</v>
      </c>
      <c r="JT54" s="5" t="n">
        <f aca="false">IF(Kalender!JT54&lt;&gt;1,0,IF(AND($B54&gt;0,INDEX(Kalender!JT$68:JT$77,MAX(1,$B54))&gt;INDEX(Kalender!$B$68:$B$77,MAX(1,$B54))),1,0)+IF(OR(AND($C54&gt;0,INDEX(Kalender!JT$81:JT$110,MAX(1,$C54))&gt;INDEX(Kalender!$B$81:$B$110,MAX(1,$C54))),AND($D54&gt;0,INDEX(Kalender!JT$81:JT$110,MAX(1,$D54))&gt;INDEX(Kalender!$B$81:$B$110,MAX(1,$D54))),AND($E54&gt;0,INDEX(Kalender!JT$81:JT$110,MAX(1,$E54))&gt;INDEX(Kalender!$B$81:$B$110,MAX(1,$E54))),AND($F54&gt;0,INDEX(Kalender!JT$81:JT$110,MAX(1,$F54))&gt;INDEX(Kalender!$B$81:$B$110,MAX(1,$F54)))),2,0))</f>
        <v>0</v>
      </c>
      <c r="JU54" s="5" t="n">
        <f aca="false">IF(Kalender!JU54&lt;&gt;1,0,IF(AND($B54&gt;0,INDEX(Kalender!JU$68:JU$77,MAX(1,$B54))&gt;INDEX(Kalender!$B$68:$B$77,MAX(1,$B54))),1,0)+IF(OR(AND($C54&gt;0,INDEX(Kalender!JU$81:JU$110,MAX(1,$C54))&gt;INDEX(Kalender!$B$81:$B$110,MAX(1,$C54))),AND($D54&gt;0,INDEX(Kalender!JU$81:JU$110,MAX(1,$D54))&gt;INDEX(Kalender!$B$81:$B$110,MAX(1,$D54))),AND($E54&gt;0,INDEX(Kalender!JU$81:JU$110,MAX(1,$E54))&gt;INDEX(Kalender!$B$81:$B$110,MAX(1,$E54))),AND($F54&gt;0,INDEX(Kalender!JU$81:JU$110,MAX(1,$F54))&gt;INDEX(Kalender!$B$81:$B$110,MAX(1,$F54)))),2,0))</f>
        <v>0</v>
      </c>
      <c r="JV54" s="5" t="n">
        <f aca="false">IF(Kalender!JV54&lt;&gt;1,0,IF(AND($B54&gt;0,INDEX(Kalender!JV$68:JV$77,MAX(1,$B54))&gt;INDEX(Kalender!$B$68:$B$77,MAX(1,$B54))),1,0)+IF(OR(AND($C54&gt;0,INDEX(Kalender!JV$81:JV$110,MAX(1,$C54))&gt;INDEX(Kalender!$B$81:$B$110,MAX(1,$C54))),AND($D54&gt;0,INDEX(Kalender!JV$81:JV$110,MAX(1,$D54))&gt;INDEX(Kalender!$B$81:$B$110,MAX(1,$D54))),AND($E54&gt;0,INDEX(Kalender!JV$81:JV$110,MAX(1,$E54))&gt;INDEX(Kalender!$B$81:$B$110,MAX(1,$E54))),AND($F54&gt;0,INDEX(Kalender!JV$81:JV$110,MAX(1,$F54))&gt;INDEX(Kalender!$B$81:$B$110,MAX(1,$F54)))),2,0))</f>
        <v>0</v>
      </c>
      <c r="JW54" s="5" t="n">
        <f aca="false">IF(Kalender!JW54&lt;&gt;1,0,IF(AND($B54&gt;0,INDEX(Kalender!JW$68:JW$77,MAX(1,$B54))&gt;INDEX(Kalender!$B$68:$B$77,MAX(1,$B54))),1,0)+IF(OR(AND($C54&gt;0,INDEX(Kalender!JW$81:JW$110,MAX(1,$C54))&gt;INDEX(Kalender!$B$81:$B$110,MAX(1,$C54))),AND($D54&gt;0,INDEX(Kalender!JW$81:JW$110,MAX(1,$D54))&gt;INDEX(Kalender!$B$81:$B$110,MAX(1,$D54))),AND($E54&gt;0,INDEX(Kalender!JW$81:JW$110,MAX(1,$E54))&gt;INDEX(Kalender!$B$81:$B$110,MAX(1,$E54))),AND($F54&gt;0,INDEX(Kalender!JW$81:JW$110,MAX(1,$F54))&gt;INDEX(Kalender!$B$81:$B$110,MAX(1,$F54)))),2,0))</f>
        <v>0</v>
      </c>
      <c r="JX54" s="5" t="n">
        <f aca="false">IF(Kalender!JX54&lt;&gt;1,0,IF(AND($B54&gt;0,INDEX(Kalender!JX$68:JX$77,MAX(1,$B54))&gt;INDEX(Kalender!$B$68:$B$77,MAX(1,$B54))),1,0)+IF(OR(AND($C54&gt;0,INDEX(Kalender!JX$81:JX$110,MAX(1,$C54))&gt;INDEX(Kalender!$B$81:$B$110,MAX(1,$C54))),AND($D54&gt;0,INDEX(Kalender!JX$81:JX$110,MAX(1,$D54))&gt;INDEX(Kalender!$B$81:$B$110,MAX(1,$D54))),AND($E54&gt;0,INDEX(Kalender!JX$81:JX$110,MAX(1,$E54))&gt;INDEX(Kalender!$B$81:$B$110,MAX(1,$E54))),AND($F54&gt;0,INDEX(Kalender!JX$81:JX$110,MAX(1,$F54))&gt;INDEX(Kalender!$B$81:$B$110,MAX(1,$F54)))),2,0))</f>
        <v>0</v>
      </c>
      <c r="JY54" s="5" t="n">
        <f aca="false">IF(Kalender!JY54&lt;&gt;1,0,IF(AND($B54&gt;0,INDEX(Kalender!JY$68:JY$77,MAX(1,$B54))&gt;INDEX(Kalender!$B$68:$B$77,MAX(1,$B54))),1,0)+IF(OR(AND($C54&gt;0,INDEX(Kalender!JY$81:JY$110,MAX(1,$C54))&gt;INDEX(Kalender!$B$81:$B$110,MAX(1,$C54))),AND($D54&gt;0,INDEX(Kalender!JY$81:JY$110,MAX(1,$D54))&gt;INDEX(Kalender!$B$81:$B$110,MAX(1,$D54))),AND($E54&gt;0,INDEX(Kalender!JY$81:JY$110,MAX(1,$E54))&gt;INDEX(Kalender!$B$81:$B$110,MAX(1,$E54))),AND($F54&gt;0,INDEX(Kalender!JY$81:JY$110,MAX(1,$F54))&gt;INDEX(Kalender!$B$81:$B$110,MAX(1,$F54)))),2,0))</f>
        <v>0</v>
      </c>
      <c r="JZ54" s="5" t="n">
        <f aca="false">IF(Kalender!JZ54&lt;&gt;1,0,IF(AND($B54&gt;0,INDEX(Kalender!JZ$68:JZ$77,MAX(1,$B54))&gt;INDEX(Kalender!$B$68:$B$77,MAX(1,$B54))),1,0)+IF(OR(AND($C54&gt;0,INDEX(Kalender!JZ$81:JZ$110,MAX(1,$C54))&gt;INDEX(Kalender!$B$81:$B$110,MAX(1,$C54))),AND($D54&gt;0,INDEX(Kalender!JZ$81:JZ$110,MAX(1,$D54))&gt;INDEX(Kalender!$B$81:$B$110,MAX(1,$D54))),AND($E54&gt;0,INDEX(Kalender!JZ$81:JZ$110,MAX(1,$E54))&gt;INDEX(Kalender!$B$81:$B$110,MAX(1,$E54))),AND($F54&gt;0,INDEX(Kalender!JZ$81:JZ$110,MAX(1,$F54))&gt;INDEX(Kalender!$B$81:$B$110,MAX(1,$F54)))),2,0))</f>
        <v>0</v>
      </c>
      <c r="KA54" s="5" t="n">
        <f aca="false">IF(Kalender!KA54&lt;&gt;1,0,IF(AND($B54&gt;0,INDEX(Kalender!KA$68:KA$77,MAX(1,$B54))&gt;INDEX(Kalender!$B$68:$B$77,MAX(1,$B54))),1,0)+IF(OR(AND($C54&gt;0,INDEX(Kalender!KA$81:KA$110,MAX(1,$C54))&gt;INDEX(Kalender!$B$81:$B$110,MAX(1,$C54))),AND($D54&gt;0,INDEX(Kalender!KA$81:KA$110,MAX(1,$D54))&gt;INDEX(Kalender!$B$81:$B$110,MAX(1,$D54))),AND($E54&gt;0,INDEX(Kalender!KA$81:KA$110,MAX(1,$E54))&gt;INDEX(Kalender!$B$81:$B$110,MAX(1,$E54))),AND($F54&gt;0,INDEX(Kalender!KA$81:KA$110,MAX(1,$F54))&gt;INDEX(Kalender!$B$81:$B$110,MAX(1,$F54)))),2,0))</f>
        <v>0</v>
      </c>
      <c r="KB54" s="5" t="n">
        <f aca="false">IF(Kalender!KB54&lt;&gt;1,0,IF(AND($B54&gt;0,INDEX(Kalender!KB$68:KB$77,MAX(1,$B54))&gt;INDEX(Kalender!$B$68:$B$77,MAX(1,$B54))),1,0)+IF(OR(AND($C54&gt;0,INDEX(Kalender!KB$81:KB$110,MAX(1,$C54))&gt;INDEX(Kalender!$B$81:$B$110,MAX(1,$C54))),AND($D54&gt;0,INDEX(Kalender!KB$81:KB$110,MAX(1,$D54))&gt;INDEX(Kalender!$B$81:$B$110,MAX(1,$D54))),AND($E54&gt;0,INDEX(Kalender!KB$81:KB$110,MAX(1,$E54))&gt;INDEX(Kalender!$B$81:$B$110,MAX(1,$E54))),AND($F54&gt;0,INDEX(Kalender!KB$81:KB$110,MAX(1,$F54))&gt;INDEX(Kalender!$B$81:$B$110,MAX(1,$F54)))),2,0))</f>
        <v>0</v>
      </c>
      <c r="KC54" s="5" t="n">
        <f aca="false">IF(Kalender!KC54&lt;&gt;1,0,IF(AND($B54&gt;0,INDEX(Kalender!KC$68:KC$77,MAX(1,$B54))&gt;INDEX(Kalender!$B$68:$B$77,MAX(1,$B54))),1,0)+IF(OR(AND($C54&gt;0,INDEX(Kalender!KC$81:KC$110,MAX(1,$C54))&gt;INDEX(Kalender!$B$81:$B$110,MAX(1,$C54))),AND($D54&gt;0,INDEX(Kalender!KC$81:KC$110,MAX(1,$D54))&gt;INDEX(Kalender!$B$81:$B$110,MAX(1,$D54))),AND($E54&gt;0,INDEX(Kalender!KC$81:KC$110,MAX(1,$E54))&gt;INDEX(Kalender!$B$81:$B$110,MAX(1,$E54))),AND($F54&gt;0,INDEX(Kalender!KC$81:KC$110,MAX(1,$F54))&gt;INDEX(Kalender!$B$81:$B$110,MAX(1,$F54)))),2,0))</f>
        <v>0</v>
      </c>
      <c r="KD54" s="5" t="n">
        <f aca="false">IF(Kalender!KD54&lt;&gt;1,0,IF(AND($B54&gt;0,INDEX(Kalender!KD$68:KD$77,MAX(1,$B54))&gt;INDEX(Kalender!$B$68:$B$77,MAX(1,$B54))),1,0)+IF(OR(AND($C54&gt;0,INDEX(Kalender!KD$81:KD$110,MAX(1,$C54))&gt;INDEX(Kalender!$B$81:$B$110,MAX(1,$C54))),AND($D54&gt;0,INDEX(Kalender!KD$81:KD$110,MAX(1,$D54))&gt;INDEX(Kalender!$B$81:$B$110,MAX(1,$D54))),AND($E54&gt;0,INDEX(Kalender!KD$81:KD$110,MAX(1,$E54))&gt;INDEX(Kalender!$B$81:$B$110,MAX(1,$E54))),AND($F54&gt;0,INDEX(Kalender!KD$81:KD$110,MAX(1,$F54))&gt;INDEX(Kalender!$B$81:$B$110,MAX(1,$F54)))),2,0))</f>
        <v>0</v>
      </c>
      <c r="KE54" s="5" t="n">
        <f aca="false">IF(Kalender!KE54&lt;&gt;1,0,IF(AND($B54&gt;0,INDEX(Kalender!KE$68:KE$77,MAX(1,$B54))&gt;INDEX(Kalender!$B$68:$B$77,MAX(1,$B54))),1,0)+IF(OR(AND($C54&gt;0,INDEX(Kalender!KE$81:KE$110,MAX(1,$C54))&gt;INDEX(Kalender!$B$81:$B$110,MAX(1,$C54))),AND($D54&gt;0,INDEX(Kalender!KE$81:KE$110,MAX(1,$D54))&gt;INDEX(Kalender!$B$81:$B$110,MAX(1,$D54))),AND($E54&gt;0,INDEX(Kalender!KE$81:KE$110,MAX(1,$E54))&gt;INDEX(Kalender!$B$81:$B$110,MAX(1,$E54))),AND($F54&gt;0,INDEX(Kalender!KE$81:KE$110,MAX(1,$F54))&gt;INDEX(Kalender!$B$81:$B$110,MAX(1,$F54)))),2,0))</f>
        <v>0</v>
      </c>
      <c r="KF54" s="5" t="n">
        <f aca="false">IF(Kalender!KF54&lt;&gt;1,0,IF(AND($B54&gt;0,INDEX(Kalender!KF$68:KF$77,MAX(1,$B54))&gt;INDEX(Kalender!$B$68:$B$77,MAX(1,$B54))),1,0)+IF(OR(AND($C54&gt;0,INDEX(Kalender!KF$81:KF$110,MAX(1,$C54))&gt;INDEX(Kalender!$B$81:$B$110,MAX(1,$C54))),AND($D54&gt;0,INDEX(Kalender!KF$81:KF$110,MAX(1,$D54))&gt;INDEX(Kalender!$B$81:$B$110,MAX(1,$D54))),AND($E54&gt;0,INDEX(Kalender!KF$81:KF$110,MAX(1,$E54))&gt;INDEX(Kalender!$B$81:$B$110,MAX(1,$E54))),AND($F54&gt;0,INDEX(Kalender!KF$81:KF$110,MAX(1,$F54))&gt;INDEX(Kalender!$B$81:$B$110,MAX(1,$F54)))),2,0))</f>
        <v>0</v>
      </c>
      <c r="KG54" s="5" t="n">
        <f aca="false">IF(Kalender!KG54&lt;&gt;1,0,IF(AND($B54&gt;0,INDEX(Kalender!KG$68:KG$77,MAX(1,$B54))&gt;INDEX(Kalender!$B$68:$B$77,MAX(1,$B54))),1,0)+IF(OR(AND($C54&gt;0,INDEX(Kalender!KG$81:KG$110,MAX(1,$C54))&gt;INDEX(Kalender!$B$81:$B$110,MAX(1,$C54))),AND($D54&gt;0,INDEX(Kalender!KG$81:KG$110,MAX(1,$D54))&gt;INDEX(Kalender!$B$81:$B$110,MAX(1,$D54))),AND($E54&gt;0,INDEX(Kalender!KG$81:KG$110,MAX(1,$E54))&gt;INDEX(Kalender!$B$81:$B$110,MAX(1,$E54))),AND($F54&gt;0,INDEX(Kalender!KG$81:KG$110,MAX(1,$F54))&gt;INDEX(Kalender!$B$81:$B$110,MAX(1,$F54)))),2,0))</f>
        <v>0</v>
      </c>
      <c r="KH54" s="5" t="n">
        <f aca="false">IF(Kalender!KH54&lt;&gt;1,0,IF(AND($B54&gt;0,INDEX(Kalender!KH$68:KH$77,MAX(1,$B54))&gt;INDEX(Kalender!$B$68:$B$77,MAX(1,$B54))),1,0)+IF(OR(AND($C54&gt;0,INDEX(Kalender!KH$81:KH$110,MAX(1,$C54))&gt;INDEX(Kalender!$B$81:$B$110,MAX(1,$C54))),AND($D54&gt;0,INDEX(Kalender!KH$81:KH$110,MAX(1,$D54))&gt;INDEX(Kalender!$B$81:$B$110,MAX(1,$D54))),AND($E54&gt;0,INDEX(Kalender!KH$81:KH$110,MAX(1,$E54))&gt;INDEX(Kalender!$B$81:$B$110,MAX(1,$E54))),AND($F54&gt;0,INDEX(Kalender!KH$81:KH$110,MAX(1,$F54))&gt;INDEX(Kalender!$B$81:$B$110,MAX(1,$F54)))),2,0))</f>
        <v>0</v>
      </c>
      <c r="KI54" s="5" t="n">
        <f aca="false">IF(Kalender!KI54&lt;&gt;1,0,IF(AND($B54&gt;0,INDEX(Kalender!KI$68:KI$77,MAX(1,$B54))&gt;INDEX(Kalender!$B$68:$B$77,MAX(1,$B54))),1,0)+IF(OR(AND($C54&gt;0,INDEX(Kalender!KI$81:KI$110,MAX(1,$C54))&gt;INDEX(Kalender!$B$81:$B$110,MAX(1,$C54))),AND($D54&gt;0,INDEX(Kalender!KI$81:KI$110,MAX(1,$D54))&gt;INDEX(Kalender!$B$81:$B$110,MAX(1,$D54))),AND($E54&gt;0,INDEX(Kalender!KI$81:KI$110,MAX(1,$E54))&gt;INDEX(Kalender!$B$81:$B$110,MAX(1,$E54))),AND($F54&gt;0,INDEX(Kalender!KI$81:KI$110,MAX(1,$F54))&gt;INDEX(Kalender!$B$81:$B$110,MAX(1,$F54)))),2,0))</f>
        <v>0</v>
      </c>
      <c r="KJ54" s="5" t="n">
        <f aca="false">IF(Kalender!KJ54&lt;&gt;1,0,IF(AND($B54&gt;0,INDEX(Kalender!KJ$68:KJ$77,MAX(1,$B54))&gt;INDEX(Kalender!$B$68:$B$77,MAX(1,$B54))),1,0)+IF(OR(AND($C54&gt;0,INDEX(Kalender!KJ$81:KJ$110,MAX(1,$C54))&gt;INDEX(Kalender!$B$81:$B$110,MAX(1,$C54))),AND($D54&gt;0,INDEX(Kalender!KJ$81:KJ$110,MAX(1,$D54))&gt;INDEX(Kalender!$B$81:$B$110,MAX(1,$D54))),AND($E54&gt;0,INDEX(Kalender!KJ$81:KJ$110,MAX(1,$E54))&gt;INDEX(Kalender!$B$81:$B$110,MAX(1,$E54))),AND($F54&gt;0,INDEX(Kalender!KJ$81:KJ$110,MAX(1,$F54))&gt;INDEX(Kalender!$B$81:$B$110,MAX(1,$F54)))),2,0))</f>
        <v>0</v>
      </c>
      <c r="KK54" s="5" t="n">
        <f aca="false">IF(Kalender!KK54&lt;&gt;1,0,IF(AND($B54&gt;0,INDEX(Kalender!KK$68:KK$77,MAX(1,$B54))&gt;INDEX(Kalender!$B$68:$B$77,MAX(1,$B54))),1,0)+IF(OR(AND($C54&gt;0,INDEX(Kalender!KK$81:KK$110,MAX(1,$C54))&gt;INDEX(Kalender!$B$81:$B$110,MAX(1,$C54))),AND($D54&gt;0,INDEX(Kalender!KK$81:KK$110,MAX(1,$D54))&gt;INDEX(Kalender!$B$81:$B$110,MAX(1,$D54))),AND($E54&gt;0,INDEX(Kalender!KK$81:KK$110,MAX(1,$E54))&gt;INDEX(Kalender!$B$81:$B$110,MAX(1,$E54))),AND($F54&gt;0,INDEX(Kalender!KK$81:KK$110,MAX(1,$F54))&gt;INDEX(Kalender!$B$81:$B$110,MAX(1,$F54)))),2,0))</f>
        <v>0</v>
      </c>
      <c r="KL54" s="5" t="n">
        <f aca="false">IF(Kalender!KL54&lt;&gt;1,0,IF(AND($B54&gt;0,INDEX(Kalender!KL$68:KL$77,MAX(1,$B54))&gt;INDEX(Kalender!$B$68:$B$77,MAX(1,$B54))),1,0)+IF(OR(AND($C54&gt;0,INDEX(Kalender!KL$81:KL$110,MAX(1,$C54))&gt;INDEX(Kalender!$B$81:$B$110,MAX(1,$C54))),AND($D54&gt;0,INDEX(Kalender!KL$81:KL$110,MAX(1,$D54))&gt;INDEX(Kalender!$B$81:$B$110,MAX(1,$D54))),AND($E54&gt;0,INDEX(Kalender!KL$81:KL$110,MAX(1,$E54))&gt;INDEX(Kalender!$B$81:$B$110,MAX(1,$E54))),AND($F54&gt;0,INDEX(Kalender!KL$81:KL$110,MAX(1,$F54))&gt;INDEX(Kalender!$B$81:$B$110,MAX(1,$F54)))),2,0))</f>
        <v>0</v>
      </c>
      <c r="KM54" s="5" t="n">
        <f aca="false">IF(Kalender!KM54&lt;&gt;1,0,IF(AND($B54&gt;0,INDEX(Kalender!KM$68:KM$77,MAX(1,$B54))&gt;INDEX(Kalender!$B$68:$B$77,MAX(1,$B54))),1,0)+IF(OR(AND($C54&gt;0,INDEX(Kalender!KM$81:KM$110,MAX(1,$C54))&gt;INDEX(Kalender!$B$81:$B$110,MAX(1,$C54))),AND($D54&gt;0,INDEX(Kalender!KM$81:KM$110,MAX(1,$D54))&gt;INDEX(Kalender!$B$81:$B$110,MAX(1,$D54))),AND($E54&gt;0,INDEX(Kalender!KM$81:KM$110,MAX(1,$E54))&gt;INDEX(Kalender!$B$81:$B$110,MAX(1,$E54))),AND($F54&gt;0,INDEX(Kalender!KM$81:KM$110,MAX(1,$F54))&gt;INDEX(Kalender!$B$81:$B$110,MAX(1,$F54)))),2,0))</f>
        <v>0</v>
      </c>
      <c r="KN54" s="5" t="n">
        <f aca="false">IF(Kalender!KN54&lt;&gt;1,0,IF(AND($B54&gt;0,INDEX(Kalender!KN$68:KN$77,MAX(1,$B54))&gt;INDEX(Kalender!$B$68:$B$77,MAX(1,$B54))),1,0)+IF(OR(AND($C54&gt;0,INDEX(Kalender!KN$81:KN$110,MAX(1,$C54))&gt;INDEX(Kalender!$B$81:$B$110,MAX(1,$C54))),AND($D54&gt;0,INDEX(Kalender!KN$81:KN$110,MAX(1,$D54))&gt;INDEX(Kalender!$B$81:$B$110,MAX(1,$D54))),AND($E54&gt;0,INDEX(Kalender!KN$81:KN$110,MAX(1,$E54))&gt;INDEX(Kalender!$B$81:$B$110,MAX(1,$E54))),AND($F54&gt;0,INDEX(Kalender!KN$81:KN$110,MAX(1,$F54))&gt;INDEX(Kalender!$B$81:$B$110,MAX(1,$F54)))),2,0))</f>
        <v>0</v>
      </c>
      <c r="KO54" s="5" t="n">
        <f aca="false">IF(Kalender!KO54&lt;&gt;1,0,IF(AND($B54&gt;0,INDEX(Kalender!KO$68:KO$77,MAX(1,$B54))&gt;INDEX(Kalender!$B$68:$B$77,MAX(1,$B54))),1,0)+IF(OR(AND($C54&gt;0,INDEX(Kalender!KO$81:KO$110,MAX(1,$C54))&gt;INDEX(Kalender!$B$81:$B$110,MAX(1,$C54))),AND($D54&gt;0,INDEX(Kalender!KO$81:KO$110,MAX(1,$D54))&gt;INDEX(Kalender!$B$81:$B$110,MAX(1,$D54))),AND($E54&gt;0,INDEX(Kalender!KO$81:KO$110,MAX(1,$E54))&gt;INDEX(Kalender!$B$81:$B$110,MAX(1,$E54))),AND($F54&gt;0,INDEX(Kalender!KO$81:KO$110,MAX(1,$F54))&gt;INDEX(Kalender!$B$81:$B$110,MAX(1,$F54)))),2,0))</f>
        <v>0</v>
      </c>
      <c r="KP54" s="5" t="n">
        <f aca="false">IF(Kalender!KP54&lt;&gt;1,0,IF(AND($B54&gt;0,INDEX(Kalender!KP$68:KP$77,MAX(1,$B54))&gt;INDEX(Kalender!$B$68:$B$77,MAX(1,$B54))),1,0)+IF(OR(AND($C54&gt;0,INDEX(Kalender!KP$81:KP$110,MAX(1,$C54))&gt;INDEX(Kalender!$B$81:$B$110,MAX(1,$C54))),AND($D54&gt;0,INDEX(Kalender!KP$81:KP$110,MAX(1,$D54))&gt;INDEX(Kalender!$B$81:$B$110,MAX(1,$D54))),AND($E54&gt;0,INDEX(Kalender!KP$81:KP$110,MAX(1,$E54))&gt;INDEX(Kalender!$B$81:$B$110,MAX(1,$E54))),AND($F54&gt;0,INDEX(Kalender!KP$81:KP$110,MAX(1,$F54))&gt;INDEX(Kalender!$B$81:$B$110,MAX(1,$F54)))),2,0))</f>
        <v>0</v>
      </c>
      <c r="KQ54" s="5" t="n">
        <f aca="false">IF(Kalender!KQ54&lt;&gt;1,0,IF(AND($B54&gt;0,INDEX(Kalender!KQ$68:KQ$77,MAX(1,$B54))&gt;INDEX(Kalender!$B$68:$B$77,MAX(1,$B54))),1,0)+IF(OR(AND($C54&gt;0,INDEX(Kalender!KQ$81:KQ$110,MAX(1,$C54))&gt;INDEX(Kalender!$B$81:$B$110,MAX(1,$C54))),AND($D54&gt;0,INDEX(Kalender!KQ$81:KQ$110,MAX(1,$D54))&gt;INDEX(Kalender!$B$81:$B$110,MAX(1,$D54))),AND($E54&gt;0,INDEX(Kalender!KQ$81:KQ$110,MAX(1,$E54))&gt;INDEX(Kalender!$B$81:$B$110,MAX(1,$E54))),AND($F54&gt;0,INDEX(Kalender!KQ$81:KQ$110,MAX(1,$F54))&gt;INDEX(Kalender!$B$81:$B$110,MAX(1,$F54)))),2,0))</f>
        <v>0</v>
      </c>
      <c r="KR54" s="5" t="n">
        <f aca="false">IF(Kalender!KR54&lt;&gt;1,0,IF(AND($B54&gt;0,INDEX(Kalender!KR$68:KR$77,MAX(1,$B54))&gt;INDEX(Kalender!$B$68:$B$77,MAX(1,$B54))),1,0)+IF(OR(AND($C54&gt;0,INDEX(Kalender!KR$81:KR$110,MAX(1,$C54))&gt;INDEX(Kalender!$B$81:$B$110,MAX(1,$C54))),AND($D54&gt;0,INDEX(Kalender!KR$81:KR$110,MAX(1,$D54))&gt;INDEX(Kalender!$B$81:$B$110,MAX(1,$D54))),AND($E54&gt;0,INDEX(Kalender!KR$81:KR$110,MAX(1,$E54))&gt;INDEX(Kalender!$B$81:$B$110,MAX(1,$E54))),AND($F54&gt;0,INDEX(Kalender!KR$81:KR$110,MAX(1,$F54))&gt;INDEX(Kalender!$B$81:$B$110,MAX(1,$F54)))),2,0))</f>
        <v>0</v>
      </c>
      <c r="KS54" s="5" t="n">
        <f aca="false">IF(Kalender!KS54&lt;&gt;1,0,IF(AND($B54&gt;0,INDEX(Kalender!KS$68:KS$77,MAX(1,$B54))&gt;INDEX(Kalender!$B$68:$B$77,MAX(1,$B54))),1,0)+IF(OR(AND($C54&gt;0,INDEX(Kalender!KS$81:KS$110,MAX(1,$C54))&gt;INDEX(Kalender!$B$81:$B$110,MAX(1,$C54))),AND($D54&gt;0,INDEX(Kalender!KS$81:KS$110,MAX(1,$D54))&gt;INDEX(Kalender!$B$81:$B$110,MAX(1,$D54))),AND($E54&gt;0,INDEX(Kalender!KS$81:KS$110,MAX(1,$E54))&gt;INDEX(Kalender!$B$81:$B$110,MAX(1,$E54))),AND($F54&gt;0,INDEX(Kalender!KS$81:KS$110,MAX(1,$F54))&gt;INDEX(Kalender!$B$81:$B$110,MAX(1,$F54)))),2,0))</f>
        <v>0</v>
      </c>
      <c r="KT54" s="5" t="n">
        <f aca="false">IF(Kalender!KT54&lt;&gt;1,0,IF(AND($B54&gt;0,INDEX(Kalender!KT$68:KT$77,MAX(1,$B54))&gt;INDEX(Kalender!$B$68:$B$77,MAX(1,$B54))),1,0)+IF(OR(AND($C54&gt;0,INDEX(Kalender!KT$81:KT$110,MAX(1,$C54))&gt;INDEX(Kalender!$B$81:$B$110,MAX(1,$C54))),AND($D54&gt;0,INDEX(Kalender!KT$81:KT$110,MAX(1,$D54))&gt;INDEX(Kalender!$B$81:$B$110,MAX(1,$D54))),AND($E54&gt;0,INDEX(Kalender!KT$81:KT$110,MAX(1,$E54))&gt;INDEX(Kalender!$B$81:$B$110,MAX(1,$E54))),AND($F54&gt;0,INDEX(Kalender!KT$81:KT$110,MAX(1,$F54))&gt;INDEX(Kalender!$B$81:$B$110,MAX(1,$F54)))),2,0))</f>
        <v>0</v>
      </c>
      <c r="KU54" s="5" t="n">
        <f aca="false">IF(Kalender!KU54&lt;&gt;1,0,IF(AND($B54&gt;0,INDEX(Kalender!KU$68:KU$77,MAX(1,$B54))&gt;INDEX(Kalender!$B$68:$B$77,MAX(1,$B54))),1,0)+IF(OR(AND($C54&gt;0,INDEX(Kalender!KU$81:KU$110,MAX(1,$C54))&gt;INDEX(Kalender!$B$81:$B$110,MAX(1,$C54))),AND($D54&gt;0,INDEX(Kalender!KU$81:KU$110,MAX(1,$D54))&gt;INDEX(Kalender!$B$81:$B$110,MAX(1,$D54))),AND($E54&gt;0,INDEX(Kalender!KU$81:KU$110,MAX(1,$E54))&gt;INDEX(Kalender!$B$81:$B$110,MAX(1,$E54))),AND($F54&gt;0,INDEX(Kalender!KU$81:KU$110,MAX(1,$F54))&gt;INDEX(Kalender!$B$81:$B$110,MAX(1,$F54)))),2,0))</f>
        <v>0</v>
      </c>
      <c r="KV54" s="5" t="n">
        <f aca="false">IF(Kalender!KV54&lt;&gt;1,0,IF(AND($B54&gt;0,INDEX(Kalender!KV$68:KV$77,MAX(1,$B54))&gt;INDEX(Kalender!$B$68:$B$77,MAX(1,$B54))),1,0)+IF(OR(AND($C54&gt;0,INDEX(Kalender!KV$81:KV$110,MAX(1,$C54))&gt;INDEX(Kalender!$B$81:$B$110,MAX(1,$C54))),AND($D54&gt;0,INDEX(Kalender!KV$81:KV$110,MAX(1,$D54))&gt;INDEX(Kalender!$B$81:$B$110,MAX(1,$D54))),AND($E54&gt;0,INDEX(Kalender!KV$81:KV$110,MAX(1,$E54))&gt;INDEX(Kalender!$B$81:$B$110,MAX(1,$E54))),AND($F54&gt;0,INDEX(Kalender!KV$81:KV$110,MAX(1,$F54))&gt;INDEX(Kalender!$B$81:$B$110,MAX(1,$F54)))),2,0))</f>
        <v>0</v>
      </c>
      <c r="KW54" s="5" t="n">
        <f aca="false">IF(Kalender!KW54&lt;&gt;1,0,IF(AND($B54&gt;0,INDEX(Kalender!KW$68:KW$77,MAX(1,$B54))&gt;INDEX(Kalender!$B$68:$B$77,MAX(1,$B54))),1,0)+IF(OR(AND($C54&gt;0,INDEX(Kalender!KW$81:KW$110,MAX(1,$C54))&gt;INDEX(Kalender!$B$81:$B$110,MAX(1,$C54))),AND($D54&gt;0,INDEX(Kalender!KW$81:KW$110,MAX(1,$D54))&gt;INDEX(Kalender!$B$81:$B$110,MAX(1,$D54))),AND($E54&gt;0,INDEX(Kalender!KW$81:KW$110,MAX(1,$E54))&gt;INDEX(Kalender!$B$81:$B$110,MAX(1,$E54))),AND($F54&gt;0,INDEX(Kalender!KW$81:KW$110,MAX(1,$F54))&gt;INDEX(Kalender!$B$81:$B$110,MAX(1,$F54)))),2,0))</f>
        <v>0</v>
      </c>
      <c r="KX54" s="5" t="n">
        <f aca="false">IF(Kalender!KX54&lt;&gt;1,0,IF(AND($B54&gt;0,INDEX(Kalender!KX$68:KX$77,MAX(1,$B54))&gt;INDEX(Kalender!$B$68:$B$77,MAX(1,$B54))),1,0)+IF(OR(AND($C54&gt;0,INDEX(Kalender!KX$81:KX$110,MAX(1,$C54))&gt;INDEX(Kalender!$B$81:$B$110,MAX(1,$C54))),AND($D54&gt;0,INDEX(Kalender!KX$81:KX$110,MAX(1,$D54))&gt;INDEX(Kalender!$B$81:$B$110,MAX(1,$D54))),AND($E54&gt;0,INDEX(Kalender!KX$81:KX$110,MAX(1,$E54))&gt;INDEX(Kalender!$B$81:$B$110,MAX(1,$E54))),AND($F54&gt;0,INDEX(Kalender!KX$81:KX$110,MAX(1,$F54))&gt;INDEX(Kalender!$B$81:$B$110,MAX(1,$F54)))),2,0))</f>
        <v>0</v>
      </c>
      <c r="KY54" s="5" t="n">
        <f aca="false">IF(Kalender!KY54&lt;&gt;1,0,IF(AND($B54&gt;0,INDEX(Kalender!KY$68:KY$77,MAX(1,$B54))&gt;INDEX(Kalender!$B$68:$B$77,MAX(1,$B54))),1,0)+IF(OR(AND($C54&gt;0,INDEX(Kalender!KY$81:KY$110,MAX(1,$C54))&gt;INDEX(Kalender!$B$81:$B$110,MAX(1,$C54))),AND($D54&gt;0,INDEX(Kalender!KY$81:KY$110,MAX(1,$D54))&gt;INDEX(Kalender!$B$81:$B$110,MAX(1,$D54))),AND($E54&gt;0,INDEX(Kalender!KY$81:KY$110,MAX(1,$E54))&gt;INDEX(Kalender!$B$81:$B$110,MAX(1,$E54))),AND($F54&gt;0,INDEX(Kalender!KY$81:KY$110,MAX(1,$F54))&gt;INDEX(Kalender!$B$81:$B$110,MAX(1,$F54)))),2,0))</f>
        <v>0</v>
      </c>
      <c r="KZ54" s="5" t="n">
        <f aca="false">IF(Kalender!KZ54&lt;&gt;1,0,IF(AND($B54&gt;0,INDEX(Kalender!KZ$68:KZ$77,MAX(1,$B54))&gt;INDEX(Kalender!$B$68:$B$77,MAX(1,$B54))),1,0)+IF(OR(AND($C54&gt;0,INDEX(Kalender!KZ$81:KZ$110,MAX(1,$C54))&gt;INDEX(Kalender!$B$81:$B$110,MAX(1,$C54))),AND($D54&gt;0,INDEX(Kalender!KZ$81:KZ$110,MAX(1,$D54))&gt;INDEX(Kalender!$B$81:$B$110,MAX(1,$D54))),AND($E54&gt;0,INDEX(Kalender!KZ$81:KZ$110,MAX(1,$E54))&gt;INDEX(Kalender!$B$81:$B$110,MAX(1,$E54))),AND($F54&gt;0,INDEX(Kalender!KZ$81:KZ$110,MAX(1,$F54))&gt;INDEX(Kalender!$B$81:$B$110,MAX(1,$F54)))),2,0))</f>
        <v>0</v>
      </c>
      <c r="LA54" s="5" t="n">
        <f aca="false">IF(Kalender!LA54&lt;&gt;1,0,IF(AND($B54&gt;0,INDEX(Kalender!LA$68:LA$77,MAX(1,$B54))&gt;INDEX(Kalender!$B$68:$B$77,MAX(1,$B54))),1,0)+IF(OR(AND($C54&gt;0,INDEX(Kalender!LA$81:LA$110,MAX(1,$C54))&gt;INDEX(Kalender!$B$81:$B$110,MAX(1,$C54))),AND($D54&gt;0,INDEX(Kalender!LA$81:LA$110,MAX(1,$D54))&gt;INDEX(Kalender!$B$81:$B$110,MAX(1,$D54))),AND($E54&gt;0,INDEX(Kalender!LA$81:LA$110,MAX(1,$E54))&gt;INDEX(Kalender!$B$81:$B$110,MAX(1,$E54))),AND($F54&gt;0,INDEX(Kalender!LA$81:LA$110,MAX(1,$F54))&gt;INDEX(Kalender!$B$81:$B$110,MAX(1,$F54)))),2,0))</f>
        <v>0</v>
      </c>
      <c r="LB54" s="5" t="n">
        <f aca="false">IF(Kalender!LB54&lt;&gt;1,0,IF(AND($B54&gt;0,INDEX(Kalender!LB$68:LB$77,MAX(1,$B54))&gt;INDEX(Kalender!$B$68:$B$77,MAX(1,$B54))),1,0)+IF(OR(AND($C54&gt;0,INDEX(Kalender!LB$81:LB$110,MAX(1,$C54))&gt;INDEX(Kalender!$B$81:$B$110,MAX(1,$C54))),AND($D54&gt;0,INDEX(Kalender!LB$81:LB$110,MAX(1,$D54))&gt;INDEX(Kalender!$B$81:$B$110,MAX(1,$D54))),AND($E54&gt;0,INDEX(Kalender!LB$81:LB$110,MAX(1,$E54))&gt;INDEX(Kalender!$B$81:$B$110,MAX(1,$E54))),AND($F54&gt;0,INDEX(Kalender!LB$81:LB$110,MAX(1,$F54))&gt;INDEX(Kalender!$B$81:$B$110,MAX(1,$F54)))),2,0))</f>
        <v>0</v>
      </c>
      <c r="LC54" s="5" t="n">
        <f aca="false">IF(Kalender!LC54&lt;&gt;1,0,IF(AND($B54&gt;0,INDEX(Kalender!LC$68:LC$77,MAX(1,$B54))&gt;INDEX(Kalender!$B$68:$B$77,MAX(1,$B54))),1,0)+IF(OR(AND($C54&gt;0,INDEX(Kalender!LC$81:LC$110,MAX(1,$C54))&gt;INDEX(Kalender!$B$81:$B$110,MAX(1,$C54))),AND($D54&gt;0,INDEX(Kalender!LC$81:LC$110,MAX(1,$D54))&gt;INDEX(Kalender!$B$81:$B$110,MAX(1,$D54))),AND($E54&gt;0,INDEX(Kalender!LC$81:LC$110,MAX(1,$E54))&gt;INDEX(Kalender!$B$81:$B$110,MAX(1,$E54))),AND($F54&gt;0,INDEX(Kalender!LC$81:LC$110,MAX(1,$F54))&gt;INDEX(Kalender!$B$81:$B$110,MAX(1,$F54)))),2,0))</f>
        <v>0</v>
      </c>
      <c r="LD54" s="5" t="n">
        <f aca="false">IF(Kalender!LD54&lt;&gt;1,0,IF(AND($B54&gt;0,INDEX(Kalender!LD$68:LD$77,MAX(1,$B54))&gt;INDEX(Kalender!$B$68:$B$77,MAX(1,$B54))),1,0)+IF(OR(AND($C54&gt;0,INDEX(Kalender!LD$81:LD$110,MAX(1,$C54))&gt;INDEX(Kalender!$B$81:$B$110,MAX(1,$C54))),AND($D54&gt;0,INDEX(Kalender!LD$81:LD$110,MAX(1,$D54))&gt;INDEX(Kalender!$B$81:$B$110,MAX(1,$D54))),AND($E54&gt;0,INDEX(Kalender!LD$81:LD$110,MAX(1,$E54))&gt;INDEX(Kalender!$B$81:$B$110,MAX(1,$E54))),AND($F54&gt;0,INDEX(Kalender!LD$81:LD$110,MAX(1,$F54))&gt;INDEX(Kalender!$B$81:$B$110,MAX(1,$F54)))),2,0))</f>
        <v>0</v>
      </c>
      <c r="LE54" s="5" t="n">
        <f aca="false">IF(Kalender!LE54&lt;&gt;1,0,IF(AND($B54&gt;0,INDEX(Kalender!LE$68:LE$77,MAX(1,$B54))&gt;INDEX(Kalender!$B$68:$B$77,MAX(1,$B54))),1,0)+IF(OR(AND($C54&gt;0,INDEX(Kalender!LE$81:LE$110,MAX(1,$C54))&gt;INDEX(Kalender!$B$81:$B$110,MAX(1,$C54))),AND($D54&gt;0,INDEX(Kalender!LE$81:LE$110,MAX(1,$D54))&gt;INDEX(Kalender!$B$81:$B$110,MAX(1,$D54))),AND($E54&gt;0,INDEX(Kalender!LE$81:LE$110,MAX(1,$E54))&gt;INDEX(Kalender!$B$81:$B$110,MAX(1,$E54))),AND($F54&gt;0,INDEX(Kalender!LE$81:LE$110,MAX(1,$F54))&gt;INDEX(Kalender!$B$81:$B$110,MAX(1,$F54)))),2,0))</f>
        <v>0</v>
      </c>
      <c r="LF54" s="5" t="n">
        <f aca="false">IF(Kalender!LF54&lt;&gt;1,0,IF(AND($B54&gt;0,INDEX(Kalender!LF$68:LF$77,MAX(1,$B54))&gt;INDEX(Kalender!$B$68:$B$77,MAX(1,$B54))),1,0)+IF(OR(AND($C54&gt;0,INDEX(Kalender!LF$81:LF$110,MAX(1,$C54))&gt;INDEX(Kalender!$B$81:$B$110,MAX(1,$C54))),AND($D54&gt;0,INDEX(Kalender!LF$81:LF$110,MAX(1,$D54))&gt;INDEX(Kalender!$B$81:$B$110,MAX(1,$D54))),AND($E54&gt;0,INDEX(Kalender!LF$81:LF$110,MAX(1,$E54))&gt;INDEX(Kalender!$B$81:$B$110,MAX(1,$E54))),AND($F54&gt;0,INDEX(Kalender!LF$81:LF$110,MAX(1,$F54))&gt;INDEX(Kalender!$B$81:$B$110,MAX(1,$F54)))),2,0))</f>
        <v>0</v>
      </c>
      <c r="LG54" s="5" t="n">
        <f aca="false">IF(Kalender!LG54&lt;&gt;1,0,IF(AND($B54&gt;0,INDEX(Kalender!LG$68:LG$77,MAX(1,$B54))&gt;INDEX(Kalender!$B$68:$B$77,MAX(1,$B54))),1,0)+IF(OR(AND($C54&gt;0,INDEX(Kalender!LG$81:LG$110,MAX(1,$C54))&gt;INDEX(Kalender!$B$81:$B$110,MAX(1,$C54))),AND($D54&gt;0,INDEX(Kalender!LG$81:LG$110,MAX(1,$D54))&gt;INDEX(Kalender!$B$81:$B$110,MAX(1,$D54))),AND($E54&gt;0,INDEX(Kalender!LG$81:LG$110,MAX(1,$E54))&gt;INDEX(Kalender!$B$81:$B$110,MAX(1,$E54))),AND($F54&gt;0,INDEX(Kalender!LG$81:LG$110,MAX(1,$F54))&gt;INDEX(Kalender!$B$81:$B$110,MAX(1,$F54)))),2,0))</f>
        <v>0</v>
      </c>
      <c r="LH54" s="5" t="n">
        <f aca="false">IF(Kalender!LH54&lt;&gt;1,0,IF(AND($B54&gt;0,INDEX(Kalender!LH$68:LH$77,MAX(1,$B54))&gt;INDEX(Kalender!$B$68:$B$77,MAX(1,$B54))),1,0)+IF(OR(AND($C54&gt;0,INDEX(Kalender!LH$81:LH$110,MAX(1,$C54))&gt;INDEX(Kalender!$B$81:$B$110,MAX(1,$C54))),AND($D54&gt;0,INDEX(Kalender!LH$81:LH$110,MAX(1,$D54))&gt;INDEX(Kalender!$B$81:$B$110,MAX(1,$D54))),AND($E54&gt;0,INDEX(Kalender!LH$81:LH$110,MAX(1,$E54))&gt;INDEX(Kalender!$B$81:$B$110,MAX(1,$E54))),AND($F54&gt;0,INDEX(Kalender!LH$81:LH$110,MAX(1,$F54))&gt;INDEX(Kalender!$B$81:$B$110,MAX(1,$F54)))),2,0))</f>
        <v>0</v>
      </c>
      <c r="LI54" s="5" t="n">
        <f aca="false">IF(Kalender!LI54&lt;&gt;1,0,IF(AND($B54&gt;0,INDEX(Kalender!LI$68:LI$77,MAX(1,$B54))&gt;INDEX(Kalender!$B$68:$B$77,MAX(1,$B54))),1,0)+IF(OR(AND($C54&gt;0,INDEX(Kalender!LI$81:LI$110,MAX(1,$C54))&gt;INDEX(Kalender!$B$81:$B$110,MAX(1,$C54))),AND($D54&gt;0,INDEX(Kalender!LI$81:LI$110,MAX(1,$D54))&gt;INDEX(Kalender!$B$81:$B$110,MAX(1,$D54))),AND($E54&gt;0,INDEX(Kalender!LI$81:LI$110,MAX(1,$E54))&gt;INDEX(Kalender!$B$81:$B$110,MAX(1,$E54))),AND($F54&gt;0,INDEX(Kalender!LI$81:LI$110,MAX(1,$F54))&gt;INDEX(Kalender!$B$81:$B$110,MAX(1,$F54)))),2,0))</f>
        <v>0</v>
      </c>
      <c r="LJ54" s="5" t="n">
        <f aca="false">IF(Kalender!LJ54&lt;&gt;1,0,IF(AND($B54&gt;0,INDEX(Kalender!LJ$68:LJ$77,MAX(1,$B54))&gt;INDEX(Kalender!$B$68:$B$77,MAX(1,$B54))),1,0)+IF(OR(AND($C54&gt;0,INDEX(Kalender!LJ$81:LJ$110,MAX(1,$C54))&gt;INDEX(Kalender!$B$81:$B$110,MAX(1,$C54))),AND($D54&gt;0,INDEX(Kalender!LJ$81:LJ$110,MAX(1,$D54))&gt;INDEX(Kalender!$B$81:$B$110,MAX(1,$D54))),AND($E54&gt;0,INDEX(Kalender!LJ$81:LJ$110,MAX(1,$E54))&gt;INDEX(Kalender!$B$81:$B$110,MAX(1,$E54))),AND($F54&gt;0,INDEX(Kalender!LJ$81:LJ$110,MAX(1,$F54))&gt;INDEX(Kalender!$B$81:$B$110,MAX(1,$F54)))),2,0))</f>
        <v>0</v>
      </c>
      <c r="LK54" s="5" t="n">
        <f aca="false">IF(Kalender!LK54&lt;&gt;1,0,IF(AND($B54&gt;0,INDEX(Kalender!LK$68:LK$77,MAX(1,$B54))&gt;INDEX(Kalender!$B$68:$B$77,MAX(1,$B54))),1,0)+IF(OR(AND($C54&gt;0,INDEX(Kalender!LK$81:LK$110,MAX(1,$C54))&gt;INDEX(Kalender!$B$81:$B$110,MAX(1,$C54))),AND($D54&gt;0,INDEX(Kalender!LK$81:LK$110,MAX(1,$D54))&gt;INDEX(Kalender!$B$81:$B$110,MAX(1,$D54))),AND($E54&gt;0,INDEX(Kalender!LK$81:LK$110,MAX(1,$E54))&gt;INDEX(Kalender!$B$81:$B$110,MAX(1,$E54))),AND($F54&gt;0,INDEX(Kalender!LK$81:LK$110,MAX(1,$F54))&gt;INDEX(Kalender!$B$81:$B$110,MAX(1,$F54)))),2,0))</f>
        <v>0</v>
      </c>
      <c r="LL54" s="5" t="n">
        <f aca="false">IF(Kalender!LL54&lt;&gt;1,0,IF(AND($B54&gt;0,INDEX(Kalender!LL$68:LL$77,MAX(1,$B54))&gt;INDEX(Kalender!$B$68:$B$77,MAX(1,$B54))),1,0)+IF(OR(AND($C54&gt;0,INDEX(Kalender!LL$81:LL$110,MAX(1,$C54))&gt;INDEX(Kalender!$B$81:$B$110,MAX(1,$C54))),AND($D54&gt;0,INDEX(Kalender!LL$81:LL$110,MAX(1,$D54))&gt;INDEX(Kalender!$B$81:$B$110,MAX(1,$D54))),AND($E54&gt;0,INDEX(Kalender!LL$81:LL$110,MAX(1,$E54))&gt;INDEX(Kalender!$B$81:$B$110,MAX(1,$E54))),AND($F54&gt;0,INDEX(Kalender!LL$81:LL$110,MAX(1,$F54))&gt;INDEX(Kalender!$B$81:$B$110,MAX(1,$F54)))),2,0))</f>
        <v>0</v>
      </c>
      <c r="LM54" s="5" t="n">
        <f aca="false">IF(Kalender!LM54&lt;&gt;1,0,IF(AND($B54&gt;0,INDEX(Kalender!LM$68:LM$77,MAX(1,$B54))&gt;INDEX(Kalender!$B$68:$B$77,MAX(1,$B54))),1,0)+IF(OR(AND($C54&gt;0,INDEX(Kalender!LM$81:LM$110,MAX(1,$C54))&gt;INDEX(Kalender!$B$81:$B$110,MAX(1,$C54))),AND($D54&gt;0,INDEX(Kalender!LM$81:LM$110,MAX(1,$D54))&gt;INDEX(Kalender!$B$81:$B$110,MAX(1,$D54))),AND($E54&gt;0,INDEX(Kalender!LM$81:LM$110,MAX(1,$E54))&gt;INDEX(Kalender!$B$81:$B$110,MAX(1,$E54))),AND($F54&gt;0,INDEX(Kalender!LM$81:LM$110,MAX(1,$F54))&gt;INDEX(Kalender!$B$81:$B$110,MAX(1,$F54)))),2,0))</f>
        <v>0</v>
      </c>
      <c r="LN54" s="5" t="n">
        <f aca="false">IF(Kalender!LN54&lt;&gt;1,0,IF(AND($B54&gt;0,INDEX(Kalender!LN$68:LN$77,MAX(1,$B54))&gt;INDEX(Kalender!$B$68:$B$77,MAX(1,$B54))),1,0)+IF(OR(AND($C54&gt;0,INDEX(Kalender!LN$81:LN$110,MAX(1,$C54))&gt;INDEX(Kalender!$B$81:$B$110,MAX(1,$C54))),AND($D54&gt;0,INDEX(Kalender!LN$81:LN$110,MAX(1,$D54))&gt;INDEX(Kalender!$B$81:$B$110,MAX(1,$D54))),AND($E54&gt;0,INDEX(Kalender!LN$81:LN$110,MAX(1,$E54))&gt;INDEX(Kalender!$B$81:$B$110,MAX(1,$E54))),AND($F54&gt;0,INDEX(Kalender!LN$81:LN$110,MAX(1,$F54))&gt;INDEX(Kalender!$B$81:$B$110,MAX(1,$F54)))),2,0))</f>
        <v>0</v>
      </c>
      <c r="LO54" s="5" t="n">
        <f aca="false">IF(Kalender!LO54&lt;&gt;1,0,IF(AND($B54&gt;0,INDEX(Kalender!LO$68:LO$77,MAX(1,$B54))&gt;INDEX(Kalender!$B$68:$B$77,MAX(1,$B54))),1,0)+IF(OR(AND($C54&gt;0,INDEX(Kalender!LO$81:LO$110,MAX(1,$C54))&gt;INDEX(Kalender!$B$81:$B$110,MAX(1,$C54))),AND($D54&gt;0,INDEX(Kalender!LO$81:LO$110,MAX(1,$D54))&gt;INDEX(Kalender!$B$81:$B$110,MAX(1,$D54))),AND($E54&gt;0,INDEX(Kalender!LO$81:LO$110,MAX(1,$E54))&gt;INDEX(Kalender!$B$81:$B$110,MAX(1,$E54))),AND($F54&gt;0,INDEX(Kalender!LO$81:LO$110,MAX(1,$F54))&gt;INDEX(Kalender!$B$81:$B$110,MAX(1,$F54)))),2,0))</f>
        <v>0</v>
      </c>
      <c r="LP54" s="5" t="n">
        <f aca="false">IF(Kalender!LP54&lt;&gt;1,0,IF(AND($B54&gt;0,INDEX(Kalender!LP$68:LP$77,MAX(1,$B54))&gt;INDEX(Kalender!$B$68:$B$77,MAX(1,$B54))),1,0)+IF(OR(AND($C54&gt;0,INDEX(Kalender!LP$81:LP$110,MAX(1,$C54))&gt;INDEX(Kalender!$B$81:$B$110,MAX(1,$C54))),AND($D54&gt;0,INDEX(Kalender!LP$81:LP$110,MAX(1,$D54))&gt;INDEX(Kalender!$B$81:$B$110,MAX(1,$D54))),AND($E54&gt;0,INDEX(Kalender!LP$81:LP$110,MAX(1,$E54))&gt;INDEX(Kalender!$B$81:$B$110,MAX(1,$E54))),AND($F54&gt;0,INDEX(Kalender!LP$81:LP$110,MAX(1,$F54))&gt;INDEX(Kalender!$B$81:$B$110,MAX(1,$F54)))),2,0))</f>
        <v>0</v>
      </c>
      <c r="LQ54" s="5" t="n">
        <f aca="false">IF(Kalender!LQ54&lt;&gt;1,0,IF(AND($B54&gt;0,INDEX(Kalender!LQ$68:LQ$77,MAX(1,$B54))&gt;INDEX(Kalender!$B$68:$B$77,MAX(1,$B54))),1,0)+IF(OR(AND($C54&gt;0,INDEX(Kalender!LQ$81:LQ$110,MAX(1,$C54))&gt;INDEX(Kalender!$B$81:$B$110,MAX(1,$C54))),AND($D54&gt;0,INDEX(Kalender!LQ$81:LQ$110,MAX(1,$D54))&gt;INDEX(Kalender!$B$81:$B$110,MAX(1,$D54))),AND($E54&gt;0,INDEX(Kalender!LQ$81:LQ$110,MAX(1,$E54))&gt;INDEX(Kalender!$B$81:$B$110,MAX(1,$E54))),AND($F54&gt;0,INDEX(Kalender!LQ$81:LQ$110,MAX(1,$F54))&gt;INDEX(Kalender!$B$81:$B$110,MAX(1,$F54)))),2,0))</f>
        <v>0</v>
      </c>
      <c r="LR54" s="5" t="n">
        <f aca="false">IF(Kalender!LR54&lt;&gt;1,0,IF(AND($B54&gt;0,INDEX(Kalender!LR$68:LR$77,MAX(1,$B54))&gt;INDEX(Kalender!$B$68:$B$77,MAX(1,$B54))),1,0)+IF(OR(AND($C54&gt;0,INDEX(Kalender!LR$81:LR$110,MAX(1,$C54))&gt;INDEX(Kalender!$B$81:$B$110,MAX(1,$C54))),AND($D54&gt;0,INDEX(Kalender!LR$81:LR$110,MAX(1,$D54))&gt;INDEX(Kalender!$B$81:$B$110,MAX(1,$D54))),AND($E54&gt;0,INDEX(Kalender!LR$81:LR$110,MAX(1,$E54))&gt;INDEX(Kalender!$B$81:$B$110,MAX(1,$E54))),AND($F54&gt;0,INDEX(Kalender!LR$81:LR$110,MAX(1,$F54))&gt;INDEX(Kalender!$B$81:$B$110,MAX(1,$F54)))),2,0))</f>
        <v>0</v>
      </c>
      <c r="LS54" s="5" t="n">
        <f aca="false">IF(Kalender!LS54&lt;&gt;1,0,IF(AND($B54&gt;0,INDEX(Kalender!LS$68:LS$77,MAX(1,$B54))&gt;INDEX(Kalender!$B$68:$B$77,MAX(1,$B54))),1,0)+IF(OR(AND($C54&gt;0,INDEX(Kalender!LS$81:LS$110,MAX(1,$C54))&gt;INDEX(Kalender!$B$81:$B$110,MAX(1,$C54))),AND($D54&gt;0,INDEX(Kalender!LS$81:LS$110,MAX(1,$D54))&gt;INDEX(Kalender!$B$81:$B$110,MAX(1,$D54))),AND($E54&gt;0,INDEX(Kalender!LS$81:LS$110,MAX(1,$E54))&gt;INDEX(Kalender!$B$81:$B$110,MAX(1,$E54))),AND($F54&gt;0,INDEX(Kalender!LS$81:LS$110,MAX(1,$F54))&gt;INDEX(Kalender!$B$81:$B$110,MAX(1,$F54)))),2,0))</f>
        <v>0</v>
      </c>
      <c r="LT54" s="5" t="n">
        <f aca="false">IF(Kalender!LT54&lt;&gt;1,0,IF(AND($B54&gt;0,INDEX(Kalender!LT$68:LT$77,MAX(1,$B54))&gt;INDEX(Kalender!$B$68:$B$77,MAX(1,$B54))),1,0)+IF(OR(AND($C54&gt;0,INDEX(Kalender!LT$81:LT$110,MAX(1,$C54))&gt;INDEX(Kalender!$B$81:$B$110,MAX(1,$C54))),AND($D54&gt;0,INDEX(Kalender!LT$81:LT$110,MAX(1,$D54))&gt;INDEX(Kalender!$B$81:$B$110,MAX(1,$D54))),AND($E54&gt;0,INDEX(Kalender!LT$81:LT$110,MAX(1,$E54))&gt;INDEX(Kalender!$B$81:$B$110,MAX(1,$E54))),AND($F54&gt;0,INDEX(Kalender!LT$81:LT$110,MAX(1,$F54))&gt;INDEX(Kalender!$B$81:$B$110,MAX(1,$F54)))),2,0))</f>
        <v>0</v>
      </c>
      <c r="LU54" s="5" t="n">
        <f aca="false">IF(Kalender!LU54&lt;&gt;1,0,IF(AND($B54&gt;0,INDEX(Kalender!LU$68:LU$77,MAX(1,$B54))&gt;INDEX(Kalender!$B$68:$B$77,MAX(1,$B54))),1,0)+IF(OR(AND($C54&gt;0,INDEX(Kalender!LU$81:LU$110,MAX(1,$C54))&gt;INDEX(Kalender!$B$81:$B$110,MAX(1,$C54))),AND($D54&gt;0,INDEX(Kalender!LU$81:LU$110,MAX(1,$D54))&gt;INDEX(Kalender!$B$81:$B$110,MAX(1,$D54))),AND($E54&gt;0,INDEX(Kalender!LU$81:LU$110,MAX(1,$E54))&gt;INDEX(Kalender!$B$81:$B$110,MAX(1,$E54))),AND($F54&gt;0,INDEX(Kalender!LU$81:LU$110,MAX(1,$F54))&gt;INDEX(Kalender!$B$81:$B$110,MAX(1,$F54)))),2,0))</f>
        <v>0</v>
      </c>
      <c r="LV54" s="5" t="n">
        <f aca="false">IF(Kalender!LV54&lt;&gt;1,0,IF(AND($B54&gt;0,INDEX(Kalender!LV$68:LV$77,MAX(1,$B54))&gt;INDEX(Kalender!$B$68:$B$77,MAX(1,$B54))),1,0)+IF(OR(AND($C54&gt;0,INDEX(Kalender!LV$81:LV$110,MAX(1,$C54))&gt;INDEX(Kalender!$B$81:$B$110,MAX(1,$C54))),AND($D54&gt;0,INDEX(Kalender!LV$81:LV$110,MAX(1,$D54))&gt;INDEX(Kalender!$B$81:$B$110,MAX(1,$D54))),AND($E54&gt;0,INDEX(Kalender!LV$81:LV$110,MAX(1,$E54))&gt;INDEX(Kalender!$B$81:$B$110,MAX(1,$E54))),AND($F54&gt;0,INDEX(Kalender!LV$81:LV$110,MAX(1,$F54))&gt;INDEX(Kalender!$B$81:$B$110,MAX(1,$F54)))),2,0))</f>
        <v>0</v>
      </c>
      <c r="LW54" s="5" t="n">
        <f aca="false">IF(Kalender!LW54&lt;&gt;1,0,IF(AND($B54&gt;0,INDEX(Kalender!LW$68:LW$77,MAX(1,$B54))&gt;INDEX(Kalender!$B$68:$B$77,MAX(1,$B54))),1,0)+IF(OR(AND($C54&gt;0,INDEX(Kalender!LW$81:LW$110,MAX(1,$C54))&gt;INDEX(Kalender!$B$81:$B$110,MAX(1,$C54))),AND($D54&gt;0,INDEX(Kalender!LW$81:LW$110,MAX(1,$D54))&gt;INDEX(Kalender!$B$81:$B$110,MAX(1,$D54))),AND($E54&gt;0,INDEX(Kalender!LW$81:LW$110,MAX(1,$E54))&gt;INDEX(Kalender!$B$81:$B$110,MAX(1,$E54))),AND($F54&gt;0,INDEX(Kalender!LW$81:LW$110,MAX(1,$F54))&gt;INDEX(Kalender!$B$81:$B$110,MAX(1,$F54)))),2,0))</f>
        <v>0</v>
      </c>
      <c r="LX54" s="5" t="n">
        <f aca="false">IF(Kalender!LX54&lt;&gt;1,0,IF(AND($B54&gt;0,INDEX(Kalender!LX$68:LX$77,MAX(1,$B54))&gt;INDEX(Kalender!$B$68:$B$77,MAX(1,$B54))),1,0)+IF(OR(AND($C54&gt;0,INDEX(Kalender!LX$81:LX$110,MAX(1,$C54))&gt;INDEX(Kalender!$B$81:$B$110,MAX(1,$C54))),AND($D54&gt;0,INDEX(Kalender!LX$81:LX$110,MAX(1,$D54))&gt;INDEX(Kalender!$B$81:$B$110,MAX(1,$D54))),AND($E54&gt;0,INDEX(Kalender!LX$81:LX$110,MAX(1,$E54))&gt;INDEX(Kalender!$B$81:$B$110,MAX(1,$E54))),AND($F54&gt;0,INDEX(Kalender!LX$81:LX$110,MAX(1,$F54))&gt;INDEX(Kalender!$B$81:$B$110,MAX(1,$F54)))),2,0))</f>
        <v>0</v>
      </c>
      <c r="LY54" s="5" t="n">
        <f aca="false">IF(Kalender!LY54&lt;&gt;1,0,IF(AND($B54&gt;0,INDEX(Kalender!LY$68:LY$77,MAX(1,$B54))&gt;INDEX(Kalender!$B$68:$B$77,MAX(1,$B54))),1,0)+IF(OR(AND($C54&gt;0,INDEX(Kalender!LY$81:LY$110,MAX(1,$C54))&gt;INDEX(Kalender!$B$81:$B$110,MAX(1,$C54))),AND($D54&gt;0,INDEX(Kalender!LY$81:LY$110,MAX(1,$D54))&gt;INDEX(Kalender!$B$81:$B$110,MAX(1,$D54))),AND($E54&gt;0,INDEX(Kalender!LY$81:LY$110,MAX(1,$E54))&gt;INDEX(Kalender!$B$81:$B$110,MAX(1,$E54))),AND($F54&gt;0,INDEX(Kalender!LY$81:LY$110,MAX(1,$F54))&gt;INDEX(Kalender!$B$81:$B$110,MAX(1,$F54)))),2,0))</f>
        <v>0</v>
      </c>
      <c r="LZ54" s="5" t="n">
        <f aca="false">IF(Kalender!LZ54&lt;&gt;1,0,IF(AND($B54&gt;0,INDEX(Kalender!LZ$68:LZ$77,MAX(1,$B54))&gt;INDEX(Kalender!$B$68:$B$77,MAX(1,$B54))),1,0)+IF(OR(AND($C54&gt;0,INDEX(Kalender!LZ$81:LZ$110,MAX(1,$C54))&gt;INDEX(Kalender!$B$81:$B$110,MAX(1,$C54))),AND($D54&gt;0,INDEX(Kalender!LZ$81:LZ$110,MAX(1,$D54))&gt;INDEX(Kalender!$B$81:$B$110,MAX(1,$D54))),AND($E54&gt;0,INDEX(Kalender!LZ$81:LZ$110,MAX(1,$E54))&gt;INDEX(Kalender!$B$81:$B$110,MAX(1,$E54))),AND($F54&gt;0,INDEX(Kalender!LZ$81:LZ$110,MAX(1,$F54))&gt;INDEX(Kalender!$B$81:$B$110,MAX(1,$F54)))),2,0))</f>
        <v>0</v>
      </c>
      <c r="MA54" s="5" t="n">
        <f aca="false">IF(Kalender!MA54&lt;&gt;1,0,IF(AND($B54&gt;0,INDEX(Kalender!MA$68:MA$77,MAX(1,$B54))&gt;INDEX(Kalender!$B$68:$B$77,MAX(1,$B54))),1,0)+IF(OR(AND($C54&gt;0,INDEX(Kalender!MA$81:MA$110,MAX(1,$C54))&gt;INDEX(Kalender!$B$81:$B$110,MAX(1,$C54))),AND($D54&gt;0,INDEX(Kalender!MA$81:MA$110,MAX(1,$D54))&gt;INDEX(Kalender!$B$81:$B$110,MAX(1,$D54))),AND($E54&gt;0,INDEX(Kalender!MA$81:MA$110,MAX(1,$E54))&gt;INDEX(Kalender!$B$81:$B$110,MAX(1,$E54))),AND($F54&gt;0,INDEX(Kalender!MA$81:MA$110,MAX(1,$F54))&gt;INDEX(Kalender!$B$81:$B$110,MAX(1,$F54)))),2,0))</f>
        <v>0</v>
      </c>
      <c r="MB54" s="5" t="n">
        <f aca="false">IF(Kalender!MB54&lt;&gt;1,0,IF(AND($B54&gt;0,INDEX(Kalender!MB$68:MB$77,MAX(1,$B54))&gt;INDEX(Kalender!$B$68:$B$77,MAX(1,$B54))),1,0)+IF(OR(AND($C54&gt;0,INDEX(Kalender!MB$81:MB$110,MAX(1,$C54))&gt;INDEX(Kalender!$B$81:$B$110,MAX(1,$C54))),AND($D54&gt;0,INDEX(Kalender!MB$81:MB$110,MAX(1,$D54))&gt;INDEX(Kalender!$B$81:$B$110,MAX(1,$D54))),AND($E54&gt;0,INDEX(Kalender!MB$81:MB$110,MAX(1,$E54))&gt;INDEX(Kalender!$B$81:$B$110,MAX(1,$E54))),AND($F54&gt;0,INDEX(Kalender!MB$81:MB$110,MAX(1,$F54))&gt;INDEX(Kalender!$B$81:$B$110,MAX(1,$F54)))),2,0))</f>
        <v>0</v>
      </c>
      <c r="MC54" s="5" t="n">
        <f aca="false">IF(Kalender!MC54&lt;&gt;1,0,IF(AND($B54&gt;0,INDEX(Kalender!MC$68:MC$77,MAX(1,$B54))&gt;INDEX(Kalender!$B$68:$B$77,MAX(1,$B54))),1,0)+IF(OR(AND($C54&gt;0,INDEX(Kalender!MC$81:MC$110,MAX(1,$C54))&gt;INDEX(Kalender!$B$81:$B$110,MAX(1,$C54))),AND($D54&gt;0,INDEX(Kalender!MC$81:MC$110,MAX(1,$D54))&gt;INDEX(Kalender!$B$81:$B$110,MAX(1,$D54))),AND($E54&gt;0,INDEX(Kalender!MC$81:MC$110,MAX(1,$E54))&gt;INDEX(Kalender!$B$81:$B$110,MAX(1,$E54))),AND($F54&gt;0,INDEX(Kalender!MC$81:MC$110,MAX(1,$F54))&gt;INDEX(Kalender!$B$81:$B$110,MAX(1,$F54)))),2,0))</f>
        <v>0</v>
      </c>
      <c r="MD54" s="5" t="n">
        <f aca="false">IF(Kalender!MD54&lt;&gt;1,0,IF(AND($B54&gt;0,INDEX(Kalender!MD$68:MD$77,MAX(1,$B54))&gt;INDEX(Kalender!$B$68:$B$77,MAX(1,$B54))),1,0)+IF(OR(AND($C54&gt;0,INDEX(Kalender!MD$81:MD$110,MAX(1,$C54))&gt;INDEX(Kalender!$B$81:$B$110,MAX(1,$C54))),AND($D54&gt;0,INDEX(Kalender!MD$81:MD$110,MAX(1,$D54))&gt;INDEX(Kalender!$B$81:$B$110,MAX(1,$D54))),AND($E54&gt;0,INDEX(Kalender!MD$81:MD$110,MAX(1,$E54))&gt;INDEX(Kalender!$B$81:$B$110,MAX(1,$E54))),AND($F54&gt;0,INDEX(Kalender!MD$81:MD$110,MAX(1,$F54))&gt;INDEX(Kalender!$B$81:$B$110,MAX(1,$F54)))),2,0))</f>
        <v>0</v>
      </c>
      <c r="ME54" s="5" t="n">
        <f aca="false">IF(Kalender!ME54&lt;&gt;1,0,IF(AND($B54&gt;0,INDEX(Kalender!ME$68:ME$77,MAX(1,$B54))&gt;INDEX(Kalender!$B$68:$B$77,MAX(1,$B54))),1,0)+IF(OR(AND($C54&gt;0,INDEX(Kalender!ME$81:ME$110,MAX(1,$C54))&gt;INDEX(Kalender!$B$81:$B$110,MAX(1,$C54))),AND($D54&gt;0,INDEX(Kalender!ME$81:ME$110,MAX(1,$D54))&gt;INDEX(Kalender!$B$81:$B$110,MAX(1,$D54))),AND($E54&gt;0,INDEX(Kalender!ME$81:ME$110,MAX(1,$E54))&gt;INDEX(Kalender!$B$81:$B$110,MAX(1,$E54))),AND($F54&gt;0,INDEX(Kalender!ME$81:ME$110,MAX(1,$F54))&gt;INDEX(Kalender!$B$81:$B$110,MAX(1,$F54)))),2,0))</f>
        <v>0</v>
      </c>
      <c r="MF54" s="5" t="n">
        <f aca="false">IF(Kalender!MF54&lt;&gt;1,0,IF(AND($B54&gt;0,INDEX(Kalender!MF$68:MF$77,MAX(1,$B54))&gt;INDEX(Kalender!$B$68:$B$77,MAX(1,$B54))),1,0)+IF(OR(AND($C54&gt;0,INDEX(Kalender!MF$81:MF$110,MAX(1,$C54))&gt;INDEX(Kalender!$B$81:$B$110,MAX(1,$C54))),AND($D54&gt;0,INDEX(Kalender!MF$81:MF$110,MAX(1,$D54))&gt;INDEX(Kalender!$B$81:$B$110,MAX(1,$D54))),AND($E54&gt;0,INDEX(Kalender!MF$81:MF$110,MAX(1,$E54))&gt;INDEX(Kalender!$B$81:$B$110,MAX(1,$E54))),AND($F54&gt;0,INDEX(Kalender!MF$81:MF$110,MAX(1,$F54))&gt;INDEX(Kalender!$B$81:$B$110,MAX(1,$F54)))),2,0))</f>
        <v>0</v>
      </c>
      <c r="MG54" s="5" t="n">
        <f aca="false">IF(Kalender!MG54&lt;&gt;1,0,IF(AND($B54&gt;0,INDEX(Kalender!MG$68:MG$77,MAX(1,$B54))&gt;INDEX(Kalender!$B$68:$B$77,MAX(1,$B54))),1,0)+IF(OR(AND($C54&gt;0,INDEX(Kalender!MG$81:MG$110,MAX(1,$C54))&gt;INDEX(Kalender!$B$81:$B$110,MAX(1,$C54))),AND($D54&gt;0,INDEX(Kalender!MG$81:MG$110,MAX(1,$D54))&gt;INDEX(Kalender!$B$81:$B$110,MAX(1,$D54))),AND($E54&gt;0,INDEX(Kalender!MG$81:MG$110,MAX(1,$E54))&gt;INDEX(Kalender!$B$81:$B$110,MAX(1,$E54))),AND($F54&gt;0,INDEX(Kalender!MG$81:MG$110,MAX(1,$F54))&gt;INDEX(Kalender!$B$81:$B$110,MAX(1,$F54)))),2,0))</f>
        <v>0</v>
      </c>
      <c r="MH54" s="5" t="n">
        <f aca="false">IF(Kalender!MH54&lt;&gt;1,0,IF(AND($B54&gt;0,INDEX(Kalender!MH$68:MH$77,MAX(1,$B54))&gt;INDEX(Kalender!$B$68:$B$77,MAX(1,$B54))),1,0)+IF(OR(AND($C54&gt;0,INDEX(Kalender!MH$81:MH$110,MAX(1,$C54))&gt;INDEX(Kalender!$B$81:$B$110,MAX(1,$C54))),AND($D54&gt;0,INDEX(Kalender!MH$81:MH$110,MAX(1,$D54))&gt;INDEX(Kalender!$B$81:$B$110,MAX(1,$D54))),AND($E54&gt;0,INDEX(Kalender!MH$81:MH$110,MAX(1,$E54))&gt;INDEX(Kalender!$B$81:$B$110,MAX(1,$E54))),AND($F54&gt;0,INDEX(Kalender!MH$81:MH$110,MAX(1,$F54))&gt;INDEX(Kalender!$B$81:$B$110,MAX(1,$F54)))),2,0))</f>
        <v>0</v>
      </c>
      <c r="MI54" s="5" t="n">
        <f aca="false">IF(Kalender!MI54&lt;&gt;1,0,IF(AND($B54&gt;0,INDEX(Kalender!MI$68:MI$77,MAX(1,$B54))&gt;INDEX(Kalender!$B$68:$B$77,MAX(1,$B54))),1,0)+IF(OR(AND($C54&gt;0,INDEX(Kalender!MI$81:MI$110,MAX(1,$C54))&gt;INDEX(Kalender!$B$81:$B$110,MAX(1,$C54))),AND($D54&gt;0,INDEX(Kalender!MI$81:MI$110,MAX(1,$D54))&gt;INDEX(Kalender!$B$81:$B$110,MAX(1,$D54))),AND($E54&gt;0,INDEX(Kalender!MI$81:MI$110,MAX(1,$E54))&gt;INDEX(Kalender!$B$81:$B$110,MAX(1,$E54))),AND($F54&gt;0,INDEX(Kalender!MI$81:MI$110,MAX(1,$F54))&gt;INDEX(Kalender!$B$81:$B$110,MAX(1,$F54)))),2,0))</f>
        <v>0</v>
      </c>
      <c r="MJ54" s="5" t="n">
        <f aca="false">IF(Kalender!MJ54&lt;&gt;1,0,IF(AND($B54&gt;0,INDEX(Kalender!MJ$68:MJ$77,MAX(1,$B54))&gt;INDEX(Kalender!$B$68:$B$77,MAX(1,$B54))),1,0)+IF(OR(AND($C54&gt;0,INDEX(Kalender!MJ$81:MJ$110,MAX(1,$C54))&gt;INDEX(Kalender!$B$81:$B$110,MAX(1,$C54))),AND($D54&gt;0,INDEX(Kalender!MJ$81:MJ$110,MAX(1,$D54))&gt;INDEX(Kalender!$B$81:$B$110,MAX(1,$D54))),AND($E54&gt;0,INDEX(Kalender!MJ$81:MJ$110,MAX(1,$E54))&gt;INDEX(Kalender!$B$81:$B$110,MAX(1,$E54))),AND($F54&gt;0,INDEX(Kalender!MJ$81:MJ$110,MAX(1,$F54))&gt;INDEX(Kalender!$B$81:$B$110,MAX(1,$F54)))),2,0))</f>
        <v>0</v>
      </c>
      <c r="MK54" s="5" t="n">
        <f aca="false">IF(Kalender!MK54&lt;&gt;1,0,IF(AND($B54&gt;0,INDEX(Kalender!MK$68:MK$77,MAX(1,$B54))&gt;INDEX(Kalender!$B$68:$B$77,MAX(1,$B54))),1,0)+IF(OR(AND($C54&gt;0,INDEX(Kalender!MK$81:MK$110,MAX(1,$C54))&gt;INDEX(Kalender!$B$81:$B$110,MAX(1,$C54))),AND($D54&gt;0,INDEX(Kalender!MK$81:MK$110,MAX(1,$D54))&gt;INDEX(Kalender!$B$81:$B$110,MAX(1,$D54))),AND($E54&gt;0,INDEX(Kalender!MK$81:MK$110,MAX(1,$E54))&gt;INDEX(Kalender!$B$81:$B$110,MAX(1,$E54))),AND($F54&gt;0,INDEX(Kalender!MK$81:MK$110,MAX(1,$F54))&gt;INDEX(Kalender!$B$81:$B$110,MAX(1,$F54)))),2,0))</f>
        <v>0</v>
      </c>
      <c r="ML54" s="5" t="n">
        <f aca="false">IF(Kalender!ML54&lt;&gt;1,0,IF(AND($B54&gt;0,INDEX(Kalender!ML$68:ML$77,MAX(1,$B54))&gt;INDEX(Kalender!$B$68:$B$77,MAX(1,$B54))),1,0)+IF(OR(AND($C54&gt;0,INDEX(Kalender!ML$81:ML$110,MAX(1,$C54))&gt;INDEX(Kalender!$B$81:$B$110,MAX(1,$C54))),AND($D54&gt;0,INDEX(Kalender!ML$81:ML$110,MAX(1,$D54))&gt;INDEX(Kalender!$B$81:$B$110,MAX(1,$D54))),AND($E54&gt;0,INDEX(Kalender!ML$81:ML$110,MAX(1,$E54))&gt;INDEX(Kalender!$B$81:$B$110,MAX(1,$E54))),AND($F54&gt;0,INDEX(Kalender!ML$81:ML$110,MAX(1,$F54))&gt;INDEX(Kalender!$B$81:$B$110,MAX(1,$F54)))),2,0))</f>
        <v>0</v>
      </c>
      <c r="MM54" s="5" t="n">
        <f aca="false">IF(Kalender!MM54&lt;&gt;1,0,IF(AND($B54&gt;0,INDEX(Kalender!MM$68:MM$77,MAX(1,$B54))&gt;INDEX(Kalender!$B$68:$B$77,MAX(1,$B54))),1,0)+IF(OR(AND($C54&gt;0,INDEX(Kalender!MM$81:MM$110,MAX(1,$C54))&gt;INDEX(Kalender!$B$81:$B$110,MAX(1,$C54))),AND($D54&gt;0,INDEX(Kalender!MM$81:MM$110,MAX(1,$D54))&gt;INDEX(Kalender!$B$81:$B$110,MAX(1,$D54))),AND($E54&gt;0,INDEX(Kalender!MM$81:MM$110,MAX(1,$E54))&gt;INDEX(Kalender!$B$81:$B$110,MAX(1,$E54))),AND($F54&gt;0,INDEX(Kalender!MM$81:MM$110,MAX(1,$F54))&gt;INDEX(Kalender!$B$81:$B$110,MAX(1,$F54)))),2,0))</f>
        <v>0</v>
      </c>
      <c r="MN54" s="5" t="n">
        <f aca="false">IF(Kalender!MN54&lt;&gt;1,0,IF(AND($B54&gt;0,INDEX(Kalender!MN$68:MN$77,MAX(1,$B54))&gt;INDEX(Kalender!$B$68:$B$77,MAX(1,$B54))),1,0)+IF(OR(AND($C54&gt;0,INDEX(Kalender!MN$81:MN$110,MAX(1,$C54))&gt;INDEX(Kalender!$B$81:$B$110,MAX(1,$C54))),AND($D54&gt;0,INDEX(Kalender!MN$81:MN$110,MAX(1,$D54))&gt;INDEX(Kalender!$B$81:$B$110,MAX(1,$D54))),AND($E54&gt;0,INDEX(Kalender!MN$81:MN$110,MAX(1,$E54))&gt;INDEX(Kalender!$B$81:$B$110,MAX(1,$E54))),AND($F54&gt;0,INDEX(Kalender!MN$81:MN$110,MAX(1,$F54))&gt;INDEX(Kalender!$B$81:$B$110,MAX(1,$F54)))),2,0))</f>
        <v>0</v>
      </c>
      <c r="MO54" s="5" t="n">
        <f aca="false">IF(Kalender!MO54&lt;&gt;1,0,IF(AND($B54&gt;0,INDEX(Kalender!MO$68:MO$77,MAX(1,$B54))&gt;INDEX(Kalender!$B$68:$B$77,MAX(1,$B54))),1,0)+IF(OR(AND($C54&gt;0,INDEX(Kalender!MO$81:MO$110,MAX(1,$C54))&gt;INDEX(Kalender!$B$81:$B$110,MAX(1,$C54))),AND($D54&gt;0,INDEX(Kalender!MO$81:MO$110,MAX(1,$D54))&gt;INDEX(Kalender!$B$81:$B$110,MAX(1,$D54))),AND($E54&gt;0,INDEX(Kalender!MO$81:MO$110,MAX(1,$E54))&gt;INDEX(Kalender!$B$81:$B$110,MAX(1,$E54))),AND($F54&gt;0,INDEX(Kalender!MO$81:MO$110,MAX(1,$F54))&gt;INDEX(Kalender!$B$81:$B$110,MAX(1,$F54)))),2,0))</f>
        <v>0</v>
      </c>
      <c r="MP54" s="5" t="n">
        <f aca="false">IF(Kalender!MP54&lt;&gt;1,0,IF(AND($B54&gt;0,INDEX(Kalender!MP$68:MP$77,MAX(1,$B54))&gt;INDEX(Kalender!$B$68:$B$77,MAX(1,$B54))),1,0)+IF(OR(AND($C54&gt;0,INDEX(Kalender!MP$81:MP$110,MAX(1,$C54))&gt;INDEX(Kalender!$B$81:$B$110,MAX(1,$C54))),AND($D54&gt;0,INDEX(Kalender!MP$81:MP$110,MAX(1,$D54))&gt;INDEX(Kalender!$B$81:$B$110,MAX(1,$D54))),AND($E54&gt;0,INDEX(Kalender!MP$81:MP$110,MAX(1,$E54))&gt;INDEX(Kalender!$B$81:$B$110,MAX(1,$E54))),AND($F54&gt;0,INDEX(Kalender!MP$81:MP$110,MAX(1,$F54))&gt;INDEX(Kalender!$B$81:$B$110,MAX(1,$F54)))),2,0))</f>
        <v>0</v>
      </c>
      <c r="MQ54" s="5" t="n">
        <f aca="false">IF(Kalender!MQ54&lt;&gt;1,0,IF(AND($B54&gt;0,INDEX(Kalender!MQ$68:MQ$77,MAX(1,$B54))&gt;INDEX(Kalender!$B$68:$B$77,MAX(1,$B54))),1,0)+IF(OR(AND($C54&gt;0,INDEX(Kalender!MQ$81:MQ$110,MAX(1,$C54))&gt;INDEX(Kalender!$B$81:$B$110,MAX(1,$C54))),AND($D54&gt;0,INDEX(Kalender!MQ$81:MQ$110,MAX(1,$D54))&gt;INDEX(Kalender!$B$81:$B$110,MAX(1,$D54))),AND($E54&gt;0,INDEX(Kalender!MQ$81:MQ$110,MAX(1,$E54))&gt;INDEX(Kalender!$B$81:$B$110,MAX(1,$E54))),AND($F54&gt;0,INDEX(Kalender!MQ$81:MQ$110,MAX(1,$F54))&gt;INDEX(Kalender!$B$81:$B$110,MAX(1,$F54)))),2,0))</f>
        <v>0</v>
      </c>
      <c r="MR54" s="5" t="n">
        <f aca="false">IF(Kalender!MR54&lt;&gt;1,0,IF(AND($B54&gt;0,INDEX(Kalender!MR$68:MR$77,MAX(1,$B54))&gt;INDEX(Kalender!$B$68:$B$77,MAX(1,$B54))),1,0)+IF(OR(AND($C54&gt;0,INDEX(Kalender!MR$81:MR$110,MAX(1,$C54))&gt;INDEX(Kalender!$B$81:$B$110,MAX(1,$C54))),AND($D54&gt;0,INDEX(Kalender!MR$81:MR$110,MAX(1,$D54))&gt;INDEX(Kalender!$B$81:$B$110,MAX(1,$D54))),AND($E54&gt;0,INDEX(Kalender!MR$81:MR$110,MAX(1,$E54))&gt;INDEX(Kalender!$B$81:$B$110,MAX(1,$E54))),AND($F54&gt;0,INDEX(Kalender!MR$81:MR$110,MAX(1,$F54))&gt;INDEX(Kalender!$B$81:$B$110,MAX(1,$F54)))),2,0))</f>
        <v>0</v>
      </c>
      <c r="MS54" s="5" t="n">
        <f aca="false">IF(Kalender!MS54&lt;&gt;1,0,IF(AND($B54&gt;0,INDEX(Kalender!MS$68:MS$77,MAX(1,$B54))&gt;INDEX(Kalender!$B$68:$B$77,MAX(1,$B54))),1,0)+IF(OR(AND($C54&gt;0,INDEX(Kalender!MS$81:MS$110,MAX(1,$C54))&gt;INDEX(Kalender!$B$81:$B$110,MAX(1,$C54))),AND($D54&gt;0,INDEX(Kalender!MS$81:MS$110,MAX(1,$D54))&gt;INDEX(Kalender!$B$81:$B$110,MAX(1,$D54))),AND($E54&gt;0,INDEX(Kalender!MS$81:MS$110,MAX(1,$E54))&gt;INDEX(Kalender!$B$81:$B$110,MAX(1,$E54))),AND($F54&gt;0,INDEX(Kalender!MS$81:MS$110,MAX(1,$F54))&gt;INDEX(Kalender!$B$81:$B$110,MAX(1,$F54)))),2,0))</f>
        <v>0</v>
      </c>
      <c r="MT54" s="5" t="n">
        <f aca="false">IF(Kalender!MT54&lt;&gt;1,0,IF(AND($B54&gt;0,INDEX(Kalender!MT$68:MT$77,MAX(1,$B54))&gt;INDEX(Kalender!$B$68:$B$77,MAX(1,$B54))),1,0)+IF(OR(AND($C54&gt;0,INDEX(Kalender!MT$81:MT$110,MAX(1,$C54))&gt;INDEX(Kalender!$B$81:$B$110,MAX(1,$C54))),AND($D54&gt;0,INDEX(Kalender!MT$81:MT$110,MAX(1,$D54))&gt;INDEX(Kalender!$B$81:$B$110,MAX(1,$D54))),AND($E54&gt;0,INDEX(Kalender!MT$81:MT$110,MAX(1,$E54))&gt;INDEX(Kalender!$B$81:$B$110,MAX(1,$E54))),AND($F54&gt;0,INDEX(Kalender!MT$81:MT$110,MAX(1,$F54))&gt;INDEX(Kalender!$B$81:$B$110,MAX(1,$F54)))),2,0))</f>
        <v>0</v>
      </c>
      <c r="MU54" s="5" t="n">
        <f aca="false">IF(Kalender!MU54&lt;&gt;1,0,IF(AND($B54&gt;0,INDEX(Kalender!MU$68:MU$77,MAX(1,$B54))&gt;INDEX(Kalender!$B$68:$B$77,MAX(1,$B54))),1,0)+IF(OR(AND($C54&gt;0,INDEX(Kalender!MU$81:MU$110,MAX(1,$C54))&gt;INDEX(Kalender!$B$81:$B$110,MAX(1,$C54))),AND($D54&gt;0,INDEX(Kalender!MU$81:MU$110,MAX(1,$D54))&gt;INDEX(Kalender!$B$81:$B$110,MAX(1,$D54))),AND($E54&gt;0,INDEX(Kalender!MU$81:MU$110,MAX(1,$E54))&gt;INDEX(Kalender!$B$81:$B$110,MAX(1,$E54))),AND($F54&gt;0,INDEX(Kalender!MU$81:MU$110,MAX(1,$F54))&gt;INDEX(Kalender!$B$81:$B$110,MAX(1,$F54)))),2,0))</f>
        <v>0</v>
      </c>
      <c r="MV54" s="5" t="n">
        <f aca="false">IF(Kalender!MV54&lt;&gt;1,0,IF(AND($B54&gt;0,INDEX(Kalender!MV$68:MV$77,MAX(1,$B54))&gt;INDEX(Kalender!$B$68:$B$77,MAX(1,$B54))),1,0)+IF(OR(AND($C54&gt;0,INDEX(Kalender!MV$81:MV$110,MAX(1,$C54))&gt;INDEX(Kalender!$B$81:$B$110,MAX(1,$C54))),AND($D54&gt;0,INDEX(Kalender!MV$81:MV$110,MAX(1,$D54))&gt;INDEX(Kalender!$B$81:$B$110,MAX(1,$D54))),AND($E54&gt;0,INDEX(Kalender!MV$81:MV$110,MAX(1,$E54))&gt;INDEX(Kalender!$B$81:$B$110,MAX(1,$E54))),AND($F54&gt;0,INDEX(Kalender!MV$81:MV$110,MAX(1,$F54))&gt;INDEX(Kalender!$B$81:$B$110,MAX(1,$F54)))),2,0))</f>
        <v>0</v>
      </c>
      <c r="MW54" s="5" t="n">
        <f aca="false">IF(Kalender!MW54&lt;&gt;1,0,IF(AND($B54&gt;0,INDEX(Kalender!MW$68:MW$77,MAX(1,$B54))&gt;INDEX(Kalender!$B$68:$B$77,MAX(1,$B54))),1,0)+IF(OR(AND($C54&gt;0,INDEX(Kalender!MW$81:MW$110,MAX(1,$C54))&gt;INDEX(Kalender!$B$81:$B$110,MAX(1,$C54))),AND($D54&gt;0,INDEX(Kalender!MW$81:MW$110,MAX(1,$D54))&gt;INDEX(Kalender!$B$81:$B$110,MAX(1,$D54))),AND($E54&gt;0,INDEX(Kalender!MW$81:MW$110,MAX(1,$E54))&gt;INDEX(Kalender!$B$81:$B$110,MAX(1,$E54))),AND($F54&gt;0,INDEX(Kalender!MW$81:MW$110,MAX(1,$F54))&gt;INDEX(Kalender!$B$81:$B$110,MAX(1,$F54)))),2,0))</f>
        <v>0</v>
      </c>
      <c r="MX54" s="5" t="n">
        <f aca="false">IF(Kalender!MX54&lt;&gt;1,0,IF(AND($B54&gt;0,INDEX(Kalender!MX$68:MX$77,MAX(1,$B54))&gt;INDEX(Kalender!$B$68:$B$77,MAX(1,$B54))),1,0)+IF(OR(AND($C54&gt;0,INDEX(Kalender!MX$81:MX$110,MAX(1,$C54))&gt;INDEX(Kalender!$B$81:$B$110,MAX(1,$C54))),AND($D54&gt;0,INDEX(Kalender!MX$81:MX$110,MAX(1,$D54))&gt;INDEX(Kalender!$B$81:$B$110,MAX(1,$D54))),AND($E54&gt;0,INDEX(Kalender!MX$81:MX$110,MAX(1,$E54))&gt;INDEX(Kalender!$B$81:$B$110,MAX(1,$E54))),AND($F54&gt;0,INDEX(Kalender!MX$81:MX$110,MAX(1,$F54))&gt;INDEX(Kalender!$B$81:$B$110,MAX(1,$F54)))),2,0))</f>
        <v>0</v>
      </c>
      <c r="MY54" s="5" t="n">
        <f aca="false">IF(Kalender!MY54&lt;&gt;1,0,IF(AND($B54&gt;0,INDEX(Kalender!MY$68:MY$77,MAX(1,$B54))&gt;INDEX(Kalender!$B$68:$B$77,MAX(1,$B54))),1,0)+IF(OR(AND($C54&gt;0,INDEX(Kalender!MY$81:MY$110,MAX(1,$C54))&gt;INDEX(Kalender!$B$81:$B$110,MAX(1,$C54))),AND($D54&gt;0,INDEX(Kalender!MY$81:MY$110,MAX(1,$D54))&gt;INDEX(Kalender!$B$81:$B$110,MAX(1,$D54))),AND($E54&gt;0,INDEX(Kalender!MY$81:MY$110,MAX(1,$E54))&gt;INDEX(Kalender!$B$81:$B$110,MAX(1,$E54))),AND($F54&gt;0,INDEX(Kalender!MY$81:MY$110,MAX(1,$F54))&gt;INDEX(Kalender!$B$81:$B$110,MAX(1,$F54)))),2,0))</f>
        <v>0</v>
      </c>
      <c r="MZ54" s="5" t="n">
        <f aca="false">IF(Kalender!MZ54&lt;&gt;1,0,IF(AND($B54&gt;0,INDEX(Kalender!MZ$68:MZ$77,MAX(1,$B54))&gt;INDEX(Kalender!$B$68:$B$77,MAX(1,$B54))),1,0)+IF(OR(AND($C54&gt;0,INDEX(Kalender!MZ$81:MZ$110,MAX(1,$C54))&gt;INDEX(Kalender!$B$81:$B$110,MAX(1,$C54))),AND($D54&gt;0,INDEX(Kalender!MZ$81:MZ$110,MAX(1,$D54))&gt;INDEX(Kalender!$B$81:$B$110,MAX(1,$D54))),AND($E54&gt;0,INDEX(Kalender!MZ$81:MZ$110,MAX(1,$E54))&gt;INDEX(Kalender!$B$81:$B$110,MAX(1,$E54))),AND($F54&gt;0,INDEX(Kalender!MZ$81:MZ$110,MAX(1,$F54))&gt;INDEX(Kalender!$B$81:$B$110,MAX(1,$F54)))),2,0))</f>
        <v>0</v>
      </c>
      <c r="NA54" s="5" t="n">
        <f aca="false">IF(Kalender!NA54&lt;&gt;1,0,IF(AND($B54&gt;0,INDEX(Kalender!NA$68:NA$77,MAX(1,$B54))&gt;INDEX(Kalender!$B$68:$B$77,MAX(1,$B54))),1,0)+IF(OR(AND($C54&gt;0,INDEX(Kalender!NA$81:NA$110,MAX(1,$C54))&gt;INDEX(Kalender!$B$81:$B$110,MAX(1,$C54))),AND($D54&gt;0,INDEX(Kalender!NA$81:NA$110,MAX(1,$D54))&gt;INDEX(Kalender!$B$81:$B$110,MAX(1,$D54))),AND($E54&gt;0,INDEX(Kalender!NA$81:NA$110,MAX(1,$E54))&gt;INDEX(Kalender!$B$81:$B$110,MAX(1,$E54))),AND($F54&gt;0,INDEX(Kalender!NA$81:NA$110,MAX(1,$F54))&gt;INDEX(Kalender!$B$81:$B$110,MAX(1,$F54)))),2,0))</f>
        <v>0</v>
      </c>
      <c r="NB54" s="5" t="n">
        <f aca="false">IF(Kalender!NB54&lt;&gt;1,0,IF(AND($B54&gt;0,INDEX(Kalender!NB$68:NB$77,MAX(1,$B54))&gt;INDEX(Kalender!$B$68:$B$77,MAX(1,$B54))),1,0)+IF(OR(AND($C54&gt;0,INDEX(Kalender!NB$81:NB$110,MAX(1,$C54))&gt;INDEX(Kalender!$B$81:$B$110,MAX(1,$C54))),AND($D54&gt;0,INDEX(Kalender!NB$81:NB$110,MAX(1,$D54))&gt;INDEX(Kalender!$B$81:$B$110,MAX(1,$D54))),AND($E54&gt;0,INDEX(Kalender!NB$81:NB$110,MAX(1,$E54))&gt;INDEX(Kalender!$B$81:$B$110,MAX(1,$E54))),AND($F54&gt;0,INDEX(Kalender!NB$81:NB$110,MAX(1,$F54))&gt;INDEX(Kalender!$B$81:$B$110,MAX(1,$F54)))),2,0))</f>
        <v>0</v>
      </c>
      <c r="NC54" s="5" t="n">
        <f aca="false">IF(Kalender!NC54&lt;&gt;1,0,IF(AND($B54&gt;0,INDEX(Kalender!NC$68:NC$77,MAX(1,$B54))&gt;INDEX(Kalender!$B$68:$B$77,MAX(1,$B54))),1,0)+IF(OR(AND($C54&gt;0,INDEX(Kalender!NC$81:NC$110,MAX(1,$C54))&gt;INDEX(Kalender!$B$81:$B$110,MAX(1,$C54))),AND($D54&gt;0,INDEX(Kalender!NC$81:NC$110,MAX(1,$D54))&gt;INDEX(Kalender!$B$81:$B$110,MAX(1,$D54))),AND($E54&gt;0,INDEX(Kalender!NC$81:NC$110,MAX(1,$E54))&gt;INDEX(Kalender!$B$81:$B$110,MAX(1,$E54))),AND($F54&gt;0,INDEX(Kalender!NC$81:NC$110,MAX(1,$F54))&gt;INDEX(Kalender!$B$81:$B$110,MAX(1,$F54)))),2,0))</f>
        <v>0</v>
      </c>
      <c r="ND54" s="5" t="n">
        <f aca="false">IF(Kalender!ND54&lt;&gt;1,0,IF(AND($B54&gt;0,INDEX(Kalender!ND$68:ND$77,MAX(1,$B54))&gt;INDEX(Kalender!$B$68:$B$77,MAX(1,$B54))),1,0)+IF(OR(AND($C54&gt;0,INDEX(Kalender!ND$81:ND$110,MAX(1,$C54))&gt;INDEX(Kalender!$B$81:$B$110,MAX(1,$C54))),AND($D54&gt;0,INDEX(Kalender!ND$81:ND$110,MAX(1,$D54))&gt;INDEX(Kalender!$B$81:$B$110,MAX(1,$D54))),AND($E54&gt;0,INDEX(Kalender!ND$81:ND$110,MAX(1,$E54))&gt;INDEX(Kalender!$B$81:$B$110,MAX(1,$E54))),AND($F54&gt;0,INDEX(Kalender!ND$81:ND$110,MAX(1,$F54))&gt;INDEX(Kalender!$B$81:$B$110,MAX(1,$F54)))),2,0))</f>
        <v>0</v>
      </c>
      <c r="NE54" s="5" t="n">
        <f aca="false">IF(Kalender!NE54&lt;&gt;1,0,IF(AND($B54&gt;0,INDEX(Kalender!NE$68:NE$77,MAX(1,$B54))&gt;INDEX(Kalender!$B$68:$B$77,MAX(1,$B54))),1,0)+IF(OR(AND($C54&gt;0,INDEX(Kalender!NE$81:NE$110,MAX(1,$C54))&gt;INDEX(Kalender!$B$81:$B$110,MAX(1,$C54))),AND($D54&gt;0,INDEX(Kalender!NE$81:NE$110,MAX(1,$D54))&gt;INDEX(Kalender!$B$81:$B$110,MAX(1,$D54))),AND($E54&gt;0,INDEX(Kalender!NE$81:NE$110,MAX(1,$E54))&gt;INDEX(Kalender!$B$81:$B$110,MAX(1,$E54))),AND($F54&gt;0,INDEX(Kalender!NE$81:NE$110,MAX(1,$F54))&gt;INDEX(Kalender!$B$81:$B$110,MAX(1,$F54)))),2,0))</f>
        <v>0</v>
      </c>
      <c r="NF54" s="5" t="n">
        <f aca="false">IF(Kalender!NF54&lt;&gt;1,0,IF(AND($B54&gt;0,INDEX(Kalender!NF$68:NF$77,MAX(1,$B54))&gt;INDEX(Kalender!$B$68:$B$77,MAX(1,$B54))),1,0)+IF(OR(AND($C54&gt;0,INDEX(Kalender!NF$81:NF$110,MAX(1,$C54))&gt;INDEX(Kalender!$B$81:$B$110,MAX(1,$C54))),AND($D54&gt;0,INDEX(Kalender!NF$81:NF$110,MAX(1,$D54))&gt;INDEX(Kalender!$B$81:$B$110,MAX(1,$D54))),AND($E54&gt;0,INDEX(Kalender!NF$81:NF$110,MAX(1,$E54))&gt;INDEX(Kalender!$B$81:$B$110,MAX(1,$E54))),AND($F54&gt;0,INDEX(Kalender!NF$81:NF$110,MAX(1,$F54))&gt;INDEX(Kalender!$B$81:$B$110,MAX(1,$F54)))),2,0))</f>
        <v>0</v>
      </c>
      <c r="NG54" s="5" t="n">
        <f aca="false">IF(Kalender!NG54&lt;&gt;1,0,IF(AND($B54&gt;0,INDEX(Kalender!NG$68:NG$77,MAX(1,$B54))&gt;INDEX(Kalender!$B$68:$B$77,MAX(1,$B54))),1,0)+IF(OR(AND($C54&gt;0,INDEX(Kalender!NG$81:NG$110,MAX(1,$C54))&gt;INDEX(Kalender!$B$81:$B$110,MAX(1,$C54))),AND($D54&gt;0,INDEX(Kalender!NG$81:NG$110,MAX(1,$D54))&gt;INDEX(Kalender!$B$81:$B$110,MAX(1,$D54))),AND($E54&gt;0,INDEX(Kalender!NG$81:NG$110,MAX(1,$E54))&gt;INDEX(Kalender!$B$81:$B$110,MAX(1,$E54))),AND($F54&gt;0,INDEX(Kalender!NG$81:NG$110,MAX(1,$F54))&gt;INDEX(Kalender!$B$81:$B$110,MAX(1,$F54)))),2,0))</f>
        <v>0</v>
      </c>
      <c r="NH54" s="5" t="n">
        <f aca="false">IF(Kalender!NH54&lt;&gt;1,0,IF(AND($B54&gt;0,INDEX(Kalender!NH$68:NH$77,MAX(1,$B54))&gt;INDEX(Kalender!$B$68:$B$77,MAX(1,$B54))),1,0)+IF(OR(AND($C54&gt;0,INDEX(Kalender!NH$81:NH$110,MAX(1,$C54))&gt;INDEX(Kalender!$B$81:$B$110,MAX(1,$C54))),AND($D54&gt;0,INDEX(Kalender!NH$81:NH$110,MAX(1,$D54))&gt;INDEX(Kalender!$B$81:$B$110,MAX(1,$D54))),AND($E54&gt;0,INDEX(Kalender!NH$81:NH$110,MAX(1,$E54))&gt;INDEX(Kalender!$B$81:$B$110,MAX(1,$E54))),AND($F54&gt;0,INDEX(Kalender!NH$81:NH$110,MAX(1,$F54))&gt;INDEX(Kalender!$B$81:$B$110,MAX(1,$F54)))),2,0))</f>
        <v>0</v>
      </c>
    </row>
    <row r="55" customFormat="false" ht="15" hidden="false" customHeight="false" outlineLevel="0" collapsed="false">
      <c r="A55" s="5" t="str">
        <f aca="false">Kalender!A55</f>
        <v/>
      </c>
      <c r="B55" s="5" t="n">
        <f aca="false">IFERROR(MATCH(Kalender!$B55,Kalender!$A$68:$A$77,0),0)</f>
        <v>5</v>
      </c>
      <c r="C55" s="5" t="n">
        <f aca="false">IF(Kalender!C55="",0,IFERROR(MATCH(Kalender!C55,Kalender!$A$81:$A$110,0),0))</f>
        <v>0</v>
      </c>
      <c r="D55" s="5" t="n">
        <f aca="false">IF(Kalender!D55="",0,IFERROR(MATCH(Kalender!D55,Kalender!$A$81:$A$110,0),0))</f>
        <v>0</v>
      </c>
      <c r="E55" s="5" t="n">
        <f aca="false">IF(Kalender!E55="",0,IFERROR(MATCH(Kalender!E55,Kalender!$A$81:$A$110,0),0))</f>
        <v>0</v>
      </c>
      <c r="F55" s="5" t="n">
        <f aca="false">IF(Kalender!F55="",0,IFERROR(MATCH(Kalender!F55,Kalender!$A$81:$A$110,0),0))</f>
        <v>0</v>
      </c>
      <c r="G55" s="5" t="n">
        <f aca="false">IF(Kalender!G55&lt;&gt;1,0,IF(AND($B55&gt;0,INDEX(Kalender!G$68:G$77,MAX(1,$B55))&gt;INDEX(Kalender!$B$68:$B$77,MAX(1,$B55))),1,0)+IF(OR(AND($C55&gt;0,INDEX(Kalender!G$81:G$110,MAX(1,$C55))&gt;INDEX(Kalender!$B$81:$B$110,MAX(1,$C55))),AND($D55&gt;0,INDEX(Kalender!G$81:G$110,MAX(1,$D55))&gt;INDEX(Kalender!$B$81:$B$110,MAX(1,$D55))),AND($E55&gt;0,INDEX(Kalender!G$81:G$110,MAX(1,$E55))&gt;INDEX(Kalender!$B$81:$B$110,MAX(1,$E55))),AND($F55&gt;0,INDEX(Kalender!G$81:G$110,MAX(1,$F55))&gt;INDEX(Kalender!$B$81:$B$110,MAX(1,$F55)))),2,0))</f>
        <v>0</v>
      </c>
      <c r="H55" s="5" t="n">
        <f aca="false">IF(Kalender!H55&lt;&gt;1,0,IF(AND($B55&gt;0,INDEX(Kalender!H$68:H$77,MAX(1,$B55))&gt;INDEX(Kalender!$B$68:$B$77,MAX(1,$B55))),1,0)+IF(OR(AND($C55&gt;0,INDEX(Kalender!H$81:H$110,MAX(1,$C55))&gt;INDEX(Kalender!$B$81:$B$110,MAX(1,$C55))),AND($D55&gt;0,INDEX(Kalender!H$81:H$110,MAX(1,$D55))&gt;INDEX(Kalender!$B$81:$B$110,MAX(1,$D55))),AND($E55&gt;0,INDEX(Kalender!H$81:H$110,MAX(1,$E55))&gt;INDEX(Kalender!$B$81:$B$110,MAX(1,$E55))),AND($F55&gt;0,INDEX(Kalender!H$81:H$110,MAX(1,$F55))&gt;INDEX(Kalender!$B$81:$B$110,MAX(1,$F55)))),2,0))</f>
        <v>0</v>
      </c>
      <c r="I55" s="5" t="n">
        <f aca="false">IF(Kalender!I55&lt;&gt;1,0,IF(AND($B55&gt;0,INDEX(Kalender!I$68:I$77,MAX(1,$B55))&gt;INDEX(Kalender!$B$68:$B$77,MAX(1,$B55))),1,0)+IF(OR(AND($C55&gt;0,INDEX(Kalender!I$81:I$110,MAX(1,$C55))&gt;INDEX(Kalender!$B$81:$B$110,MAX(1,$C55))),AND($D55&gt;0,INDEX(Kalender!I$81:I$110,MAX(1,$D55))&gt;INDEX(Kalender!$B$81:$B$110,MAX(1,$D55))),AND($E55&gt;0,INDEX(Kalender!I$81:I$110,MAX(1,$E55))&gt;INDEX(Kalender!$B$81:$B$110,MAX(1,$E55))),AND($F55&gt;0,INDEX(Kalender!I$81:I$110,MAX(1,$F55))&gt;INDEX(Kalender!$B$81:$B$110,MAX(1,$F55)))),2,0))</f>
        <v>0</v>
      </c>
      <c r="J55" s="5" t="n">
        <f aca="false">IF(Kalender!J55&lt;&gt;1,0,IF(AND($B55&gt;0,INDEX(Kalender!J$68:J$77,MAX(1,$B55))&gt;INDEX(Kalender!$B$68:$B$77,MAX(1,$B55))),1,0)+IF(OR(AND($C55&gt;0,INDEX(Kalender!J$81:J$110,MAX(1,$C55))&gt;INDEX(Kalender!$B$81:$B$110,MAX(1,$C55))),AND($D55&gt;0,INDEX(Kalender!J$81:J$110,MAX(1,$D55))&gt;INDEX(Kalender!$B$81:$B$110,MAX(1,$D55))),AND($E55&gt;0,INDEX(Kalender!J$81:J$110,MAX(1,$E55))&gt;INDEX(Kalender!$B$81:$B$110,MAX(1,$E55))),AND($F55&gt;0,INDEX(Kalender!J$81:J$110,MAX(1,$F55))&gt;INDEX(Kalender!$B$81:$B$110,MAX(1,$F55)))),2,0))</f>
        <v>0</v>
      </c>
      <c r="K55" s="5" t="n">
        <f aca="false">IF(Kalender!K55&lt;&gt;1,0,IF(AND($B55&gt;0,INDEX(Kalender!K$68:K$77,MAX(1,$B55))&gt;INDEX(Kalender!$B$68:$B$77,MAX(1,$B55))),1,0)+IF(OR(AND($C55&gt;0,INDEX(Kalender!K$81:K$110,MAX(1,$C55))&gt;INDEX(Kalender!$B$81:$B$110,MAX(1,$C55))),AND($D55&gt;0,INDEX(Kalender!K$81:K$110,MAX(1,$D55))&gt;INDEX(Kalender!$B$81:$B$110,MAX(1,$D55))),AND($E55&gt;0,INDEX(Kalender!K$81:K$110,MAX(1,$E55))&gt;INDEX(Kalender!$B$81:$B$110,MAX(1,$E55))),AND($F55&gt;0,INDEX(Kalender!K$81:K$110,MAX(1,$F55))&gt;INDEX(Kalender!$B$81:$B$110,MAX(1,$F55)))),2,0))</f>
        <v>0</v>
      </c>
      <c r="L55" s="5" t="n">
        <f aca="false">IF(Kalender!L55&lt;&gt;1,0,IF(AND($B55&gt;0,INDEX(Kalender!L$68:L$77,MAX(1,$B55))&gt;INDEX(Kalender!$B$68:$B$77,MAX(1,$B55))),1,0)+IF(OR(AND($C55&gt;0,INDEX(Kalender!L$81:L$110,MAX(1,$C55))&gt;INDEX(Kalender!$B$81:$B$110,MAX(1,$C55))),AND($D55&gt;0,INDEX(Kalender!L$81:L$110,MAX(1,$D55))&gt;INDEX(Kalender!$B$81:$B$110,MAX(1,$D55))),AND($E55&gt;0,INDEX(Kalender!L$81:L$110,MAX(1,$E55))&gt;INDEX(Kalender!$B$81:$B$110,MAX(1,$E55))),AND($F55&gt;0,INDEX(Kalender!L$81:L$110,MAX(1,$F55))&gt;INDEX(Kalender!$B$81:$B$110,MAX(1,$F55)))),2,0))</f>
        <v>0</v>
      </c>
      <c r="M55" s="5" t="n">
        <f aca="false">IF(Kalender!M55&lt;&gt;1,0,IF(AND($B55&gt;0,INDEX(Kalender!M$68:M$77,MAX(1,$B55))&gt;INDEX(Kalender!$B$68:$B$77,MAX(1,$B55))),1,0)+IF(OR(AND($C55&gt;0,INDEX(Kalender!M$81:M$110,MAX(1,$C55))&gt;INDEX(Kalender!$B$81:$B$110,MAX(1,$C55))),AND($D55&gt;0,INDEX(Kalender!M$81:M$110,MAX(1,$D55))&gt;INDEX(Kalender!$B$81:$B$110,MAX(1,$D55))),AND($E55&gt;0,INDEX(Kalender!M$81:M$110,MAX(1,$E55))&gt;INDEX(Kalender!$B$81:$B$110,MAX(1,$E55))),AND($F55&gt;0,INDEX(Kalender!M$81:M$110,MAX(1,$F55))&gt;INDEX(Kalender!$B$81:$B$110,MAX(1,$F55)))),2,0))</f>
        <v>0</v>
      </c>
      <c r="N55" s="5" t="n">
        <f aca="false">IF(Kalender!N55&lt;&gt;1,0,IF(AND($B55&gt;0,INDEX(Kalender!N$68:N$77,MAX(1,$B55))&gt;INDEX(Kalender!$B$68:$B$77,MAX(1,$B55))),1,0)+IF(OR(AND($C55&gt;0,INDEX(Kalender!N$81:N$110,MAX(1,$C55))&gt;INDEX(Kalender!$B$81:$B$110,MAX(1,$C55))),AND($D55&gt;0,INDEX(Kalender!N$81:N$110,MAX(1,$D55))&gt;INDEX(Kalender!$B$81:$B$110,MAX(1,$D55))),AND($E55&gt;0,INDEX(Kalender!N$81:N$110,MAX(1,$E55))&gt;INDEX(Kalender!$B$81:$B$110,MAX(1,$E55))),AND($F55&gt;0,INDEX(Kalender!N$81:N$110,MAX(1,$F55))&gt;INDEX(Kalender!$B$81:$B$110,MAX(1,$F55)))),2,0))</f>
        <v>0</v>
      </c>
      <c r="O55" s="5" t="n">
        <f aca="false">IF(Kalender!O55&lt;&gt;1,0,IF(AND($B55&gt;0,INDEX(Kalender!O$68:O$77,MAX(1,$B55))&gt;INDEX(Kalender!$B$68:$B$77,MAX(1,$B55))),1,0)+IF(OR(AND($C55&gt;0,INDEX(Kalender!O$81:O$110,MAX(1,$C55))&gt;INDEX(Kalender!$B$81:$B$110,MAX(1,$C55))),AND($D55&gt;0,INDEX(Kalender!O$81:O$110,MAX(1,$D55))&gt;INDEX(Kalender!$B$81:$B$110,MAX(1,$D55))),AND($E55&gt;0,INDEX(Kalender!O$81:O$110,MAX(1,$E55))&gt;INDEX(Kalender!$B$81:$B$110,MAX(1,$E55))),AND($F55&gt;0,INDEX(Kalender!O$81:O$110,MAX(1,$F55))&gt;INDEX(Kalender!$B$81:$B$110,MAX(1,$F55)))),2,0))</f>
        <v>0</v>
      </c>
      <c r="P55" s="5" t="n">
        <f aca="false">IF(Kalender!P55&lt;&gt;1,0,IF(AND($B55&gt;0,INDEX(Kalender!P$68:P$77,MAX(1,$B55))&gt;INDEX(Kalender!$B$68:$B$77,MAX(1,$B55))),1,0)+IF(OR(AND($C55&gt;0,INDEX(Kalender!P$81:P$110,MAX(1,$C55))&gt;INDEX(Kalender!$B$81:$B$110,MAX(1,$C55))),AND($D55&gt;0,INDEX(Kalender!P$81:P$110,MAX(1,$D55))&gt;INDEX(Kalender!$B$81:$B$110,MAX(1,$D55))),AND($E55&gt;0,INDEX(Kalender!P$81:P$110,MAX(1,$E55))&gt;INDEX(Kalender!$B$81:$B$110,MAX(1,$E55))),AND($F55&gt;0,INDEX(Kalender!P$81:P$110,MAX(1,$F55))&gt;INDEX(Kalender!$B$81:$B$110,MAX(1,$F55)))),2,0))</f>
        <v>0</v>
      </c>
      <c r="Q55" s="5" t="n">
        <f aca="false">IF(Kalender!Q55&lt;&gt;1,0,IF(AND($B55&gt;0,INDEX(Kalender!Q$68:Q$77,MAX(1,$B55))&gt;INDEX(Kalender!$B$68:$B$77,MAX(1,$B55))),1,0)+IF(OR(AND($C55&gt;0,INDEX(Kalender!Q$81:Q$110,MAX(1,$C55))&gt;INDEX(Kalender!$B$81:$B$110,MAX(1,$C55))),AND($D55&gt;0,INDEX(Kalender!Q$81:Q$110,MAX(1,$D55))&gt;INDEX(Kalender!$B$81:$B$110,MAX(1,$D55))),AND($E55&gt;0,INDEX(Kalender!Q$81:Q$110,MAX(1,$E55))&gt;INDEX(Kalender!$B$81:$B$110,MAX(1,$E55))),AND($F55&gt;0,INDEX(Kalender!Q$81:Q$110,MAX(1,$F55))&gt;INDEX(Kalender!$B$81:$B$110,MAX(1,$F55)))),2,0))</f>
        <v>0</v>
      </c>
      <c r="R55" s="5" t="n">
        <f aca="false">IF(Kalender!R55&lt;&gt;1,0,IF(AND($B55&gt;0,INDEX(Kalender!R$68:R$77,MAX(1,$B55))&gt;INDEX(Kalender!$B$68:$B$77,MAX(1,$B55))),1,0)+IF(OR(AND($C55&gt;0,INDEX(Kalender!R$81:R$110,MAX(1,$C55))&gt;INDEX(Kalender!$B$81:$B$110,MAX(1,$C55))),AND($D55&gt;0,INDEX(Kalender!R$81:R$110,MAX(1,$D55))&gt;INDEX(Kalender!$B$81:$B$110,MAX(1,$D55))),AND($E55&gt;0,INDEX(Kalender!R$81:R$110,MAX(1,$E55))&gt;INDEX(Kalender!$B$81:$B$110,MAX(1,$E55))),AND($F55&gt;0,INDEX(Kalender!R$81:R$110,MAX(1,$F55))&gt;INDEX(Kalender!$B$81:$B$110,MAX(1,$F55)))),2,0))</f>
        <v>0</v>
      </c>
      <c r="S55" s="5" t="n">
        <f aca="false">IF(Kalender!S55&lt;&gt;1,0,IF(AND($B55&gt;0,INDEX(Kalender!S$68:S$77,MAX(1,$B55))&gt;INDEX(Kalender!$B$68:$B$77,MAX(1,$B55))),1,0)+IF(OR(AND($C55&gt;0,INDEX(Kalender!S$81:S$110,MAX(1,$C55))&gt;INDEX(Kalender!$B$81:$B$110,MAX(1,$C55))),AND($D55&gt;0,INDEX(Kalender!S$81:S$110,MAX(1,$D55))&gt;INDEX(Kalender!$B$81:$B$110,MAX(1,$D55))),AND($E55&gt;0,INDEX(Kalender!S$81:S$110,MAX(1,$E55))&gt;INDEX(Kalender!$B$81:$B$110,MAX(1,$E55))),AND($F55&gt;0,INDEX(Kalender!S$81:S$110,MAX(1,$F55))&gt;INDEX(Kalender!$B$81:$B$110,MAX(1,$F55)))),2,0))</f>
        <v>0</v>
      </c>
      <c r="T55" s="5" t="n">
        <f aca="false">IF(Kalender!T55&lt;&gt;1,0,IF(AND($B55&gt;0,INDEX(Kalender!T$68:T$77,MAX(1,$B55))&gt;INDEX(Kalender!$B$68:$B$77,MAX(1,$B55))),1,0)+IF(OR(AND($C55&gt;0,INDEX(Kalender!T$81:T$110,MAX(1,$C55))&gt;INDEX(Kalender!$B$81:$B$110,MAX(1,$C55))),AND($D55&gt;0,INDEX(Kalender!T$81:T$110,MAX(1,$D55))&gt;INDEX(Kalender!$B$81:$B$110,MAX(1,$D55))),AND($E55&gt;0,INDEX(Kalender!T$81:T$110,MAX(1,$E55))&gt;INDEX(Kalender!$B$81:$B$110,MAX(1,$E55))),AND($F55&gt;0,INDEX(Kalender!T$81:T$110,MAX(1,$F55))&gt;INDEX(Kalender!$B$81:$B$110,MAX(1,$F55)))),2,0))</f>
        <v>0</v>
      </c>
      <c r="U55" s="5" t="n">
        <f aca="false">IF(Kalender!U55&lt;&gt;1,0,IF(AND($B55&gt;0,INDEX(Kalender!U$68:U$77,MAX(1,$B55))&gt;INDEX(Kalender!$B$68:$B$77,MAX(1,$B55))),1,0)+IF(OR(AND($C55&gt;0,INDEX(Kalender!U$81:U$110,MAX(1,$C55))&gt;INDEX(Kalender!$B$81:$B$110,MAX(1,$C55))),AND($D55&gt;0,INDEX(Kalender!U$81:U$110,MAX(1,$D55))&gt;INDEX(Kalender!$B$81:$B$110,MAX(1,$D55))),AND($E55&gt;0,INDEX(Kalender!U$81:U$110,MAX(1,$E55))&gt;INDEX(Kalender!$B$81:$B$110,MAX(1,$E55))),AND($F55&gt;0,INDEX(Kalender!U$81:U$110,MAX(1,$F55))&gt;INDEX(Kalender!$B$81:$B$110,MAX(1,$F55)))),2,0))</f>
        <v>0</v>
      </c>
      <c r="V55" s="5" t="n">
        <f aca="false">IF(Kalender!V55&lt;&gt;1,0,IF(AND($B55&gt;0,INDEX(Kalender!V$68:V$77,MAX(1,$B55))&gt;INDEX(Kalender!$B$68:$B$77,MAX(1,$B55))),1,0)+IF(OR(AND($C55&gt;0,INDEX(Kalender!V$81:V$110,MAX(1,$C55))&gt;INDEX(Kalender!$B$81:$B$110,MAX(1,$C55))),AND($D55&gt;0,INDEX(Kalender!V$81:V$110,MAX(1,$D55))&gt;INDEX(Kalender!$B$81:$B$110,MAX(1,$D55))),AND($E55&gt;0,INDEX(Kalender!V$81:V$110,MAX(1,$E55))&gt;INDEX(Kalender!$B$81:$B$110,MAX(1,$E55))),AND($F55&gt;0,INDEX(Kalender!V$81:V$110,MAX(1,$F55))&gt;INDEX(Kalender!$B$81:$B$110,MAX(1,$F55)))),2,0))</f>
        <v>0</v>
      </c>
      <c r="W55" s="5" t="n">
        <f aca="false">IF(Kalender!W55&lt;&gt;1,0,IF(AND($B55&gt;0,INDEX(Kalender!W$68:W$77,MAX(1,$B55))&gt;INDEX(Kalender!$B$68:$B$77,MAX(1,$B55))),1,0)+IF(OR(AND($C55&gt;0,INDEX(Kalender!W$81:W$110,MAX(1,$C55))&gt;INDEX(Kalender!$B$81:$B$110,MAX(1,$C55))),AND($D55&gt;0,INDEX(Kalender!W$81:W$110,MAX(1,$D55))&gt;INDEX(Kalender!$B$81:$B$110,MAX(1,$D55))),AND($E55&gt;0,INDEX(Kalender!W$81:W$110,MAX(1,$E55))&gt;INDEX(Kalender!$B$81:$B$110,MAX(1,$E55))),AND($F55&gt;0,INDEX(Kalender!W$81:W$110,MAX(1,$F55))&gt;INDEX(Kalender!$B$81:$B$110,MAX(1,$F55)))),2,0))</f>
        <v>0</v>
      </c>
      <c r="X55" s="5" t="n">
        <f aca="false">IF(Kalender!X55&lt;&gt;1,0,IF(AND($B55&gt;0,INDEX(Kalender!X$68:X$77,MAX(1,$B55))&gt;INDEX(Kalender!$B$68:$B$77,MAX(1,$B55))),1,0)+IF(OR(AND($C55&gt;0,INDEX(Kalender!X$81:X$110,MAX(1,$C55))&gt;INDEX(Kalender!$B$81:$B$110,MAX(1,$C55))),AND($D55&gt;0,INDEX(Kalender!X$81:X$110,MAX(1,$D55))&gt;INDEX(Kalender!$B$81:$B$110,MAX(1,$D55))),AND($E55&gt;0,INDEX(Kalender!X$81:X$110,MAX(1,$E55))&gt;INDEX(Kalender!$B$81:$B$110,MAX(1,$E55))),AND($F55&gt;0,INDEX(Kalender!X$81:X$110,MAX(1,$F55))&gt;INDEX(Kalender!$B$81:$B$110,MAX(1,$F55)))),2,0))</f>
        <v>0</v>
      </c>
      <c r="Y55" s="5" t="n">
        <f aca="false">IF(Kalender!Y55&lt;&gt;1,0,IF(AND($B55&gt;0,INDEX(Kalender!Y$68:Y$77,MAX(1,$B55))&gt;INDEX(Kalender!$B$68:$B$77,MAX(1,$B55))),1,0)+IF(OR(AND($C55&gt;0,INDEX(Kalender!Y$81:Y$110,MAX(1,$C55))&gt;INDEX(Kalender!$B$81:$B$110,MAX(1,$C55))),AND($D55&gt;0,INDEX(Kalender!Y$81:Y$110,MAX(1,$D55))&gt;INDEX(Kalender!$B$81:$B$110,MAX(1,$D55))),AND($E55&gt;0,INDEX(Kalender!Y$81:Y$110,MAX(1,$E55))&gt;INDEX(Kalender!$B$81:$B$110,MAX(1,$E55))),AND($F55&gt;0,INDEX(Kalender!Y$81:Y$110,MAX(1,$F55))&gt;INDEX(Kalender!$B$81:$B$110,MAX(1,$F55)))),2,0))</f>
        <v>0</v>
      </c>
      <c r="Z55" s="5" t="n">
        <f aca="false">IF(Kalender!Z55&lt;&gt;1,0,IF(AND($B55&gt;0,INDEX(Kalender!Z$68:Z$77,MAX(1,$B55))&gt;INDEX(Kalender!$B$68:$B$77,MAX(1,$B55))),1,0)+IF(OR(AND($C55&gt;0,INDEX(Kalender!Z$81:Z$110,MAX(1,$C55))&gt;INDEX(Kalender!$B$81:$B$110,MAX(1,$C55))),AND($D55&gt;0,INDEX(Kalender!Z$81:Z$110,MAX(1,$D55))&gt;INDEX(Kalender!$B$81:$B$110,MAX(1,$D55))),AND($E55&gt;0,INDEX(Kalender!Z$81:Z$110,MAX(1,$E55))&gt;INDEX(Kalender!$B$81:$B$110,MAX(1,$E55))),AND($F55&gt;0,INDEX(Kalender!Z$81:Z$110,MAX(1,$F55))&gt;INDEX(Kalender!$B$81:$B$110,MAX(1,$F55)))),2,0))</f>
        <v>0</v>
      </c>
      <c r="AA55" s="5" t="n">
        <f aca="false">IF(Kalender!AA55&lt;&gt;1,0,IF(AND($B55&gt;0,INDEX(Kalender!AA$68:AA$77,MAX(1,$B55))&gt;INDEX(Kalender!$B$68:$B$77,MAX(1,$B55))),1,0)+IF(OR(AND($C55&gt;0,INDEX(Kalender!AA$81:AA$110,MAX(1,$C55))&gt;INDEX(Kalender!$B$81:$B$110,MAX(1,$C55))),AND($D55&gt;0,INDEX(Kalender!AA$81:AA$110,MAX(1,$D55))&gt;INDEX(Kalender!$B$81:$B$110,MAX(1,$D55))),AND($E55&gt;0,INDEX(Kalender!AA$81:AA$110,MAX(1,$E55))&gt;INDEX(Kalender!$B$81:$B$110,MAX(1,$E55))),AND($F55&gt;0,INDEX(Kalender!AA$81:AA$110,MAX(1,$F55))&gt;INDEX(Kalender!$B$81:$B$110,MAX(1,$F55)))),2,0))</f>
        <v>0</v>
      </c>
      <c r="AB55" s="5" t="n">
        <f aca="false">IF(Kalender!AB55&lt;&gt;1,0,IF(AND($B55&gt;0,INDEX(Kalender!AB$68:AB$77,MAX(1,$B55))&gt;INDEX(Kalender!$B$68:$B$77,MAX(1,$B55))),1,0)+IF(OR(AND($C55&gt;0,INDEX(Kalender!AB$81:AB$110,MAX(1,$C55))&gt;INDEX(Kalender!$B$81:$B$110,MAX(1,$C55))),AND($D55&gt;0,INDEX(Kalender!AB$81:AB$110,MAX(1,$D55))&gt;INDEX(Kalender!$B$81:$B$110,MAX(1,$D55))),AND($E55&gt;0,INDEX(Kalender!AB$81:AB$110,MAX(1,$E55))&gt;INDEX(Kalender!$B$81:$B$110,MAX(1,$E55))),AND($F55&gt;0,INDEX(Kalender!AB$81:AB$110,MAX(1,$F55))&gt;INDEX(Kalender!$B$81:$B$110,MAX(1,$F55)))),2,0))</f>
        <v>0</v>
      </c>
      <c r="AC55" s="5" t="n">
        <f aca="false">IF(Kalender!AC55&lt;&gt;1,0,IF(AND($B55&gt;0,INDEX(Kalender!AC$68:AC$77,MAX(1,$B55))&gt;INDEX(Kalender!$B$68:$B$77,MAX(1,$B55))),1,0)+IF(OR(AND($C55&gt;0,INDEX(Kalender!AC$81:AC$110,MAX(1,$C55))&gt;INDEX(Kalender!$B$81:$B$110,MAX(1,$C55))),AND($D55&gt;0,INDEX(Kalender!AC$81:AC$110,MAX(1,$D55))&gt;INDEX(Kalender!$B$81:$B$110,MAX(1,$D55))),AND($E55&gt;0,INDEX(Kalender!AC$81:AC$110,MAX(1,$E55))&gt;INDEX(Kalender!$B$81:$B$110,MAX(1,$E55))),AND($F55&gt;0,INDEX(Kalender!AC$81:AC$110,MAX(1,$F55))&gt;INDEX(Kalender!$B$81:$B$110,MAX(1,$F55)))),2,0))</f>
        <v>0</v>
      </c>
      <c r="AD55" s="5" t="n">
        <f aca="false">IF(Kalender!AD55&lt;&gt;1,0,IF(AND($B55&gt;0,INDEX(Kalender!AD$68:AD$77,MAX(1,$B55))&gt;INDEX(Kalender!$B$68:$B$77,MAX(1,$B55))),1,0)+IF(OR(AND($C55&gt;0,INDEX(Kalender!AD$81:AD$110,MAX(1,$C55))&gt;INDEX(Kalender!$B$81:$B$110,MAX(1,$C55))),AND($D55&gt;0,INDEX(Kalender!AD$81:AD$110,MAX(1,$D55))&gt;INDEX(Kalender!$B$81:$B$110,MAX(1,$D55))),AND($E55&gt;0,INDEX(Kalender!AD$81:AD$110,MAX(1,$E55))&gt;INDEX(Kalender!$B$81:$B$110,MAX(1,$E55))),AND($F55&gt;0,INDEX(Kalender!AD$81:AD$110,MAX(1,$F55))&gt;INDEX(Kalender!$B$81:$B$110,MAX(1,$F55)))),2,0))</f>
        <v>0</v>
      </c>
      <c r="AE55" s="5" t="n">
        <f aca="false">IF(Kalender!AE55&lt;&gt;1,0,IF(AND($B55&gt;0,INDEX(Kalender!AE$68:AE$77,MAX(1,$B55))&gt;INDEX(Kalender!$B$68:$B$77,MAX(1,$B55))),1,0)+IF(OR(AND($C55&gt;0,INDEX(Kalender!AE$81:AE$110,MAX(1,$C55))&gt;INDEX(Kalender!$B$81:$B$110,MAX(1,$C55))),AND($D55&gt;0,INDEX(Kalender!AE$81:AE$110,MAX(1,$D55))&gt;INDEX(Kalender!$B$81:$B$110,MAX(1,$D55))),AND($E55&gt;0,INDEX(Kalender!AE$81:AE$110,MAX(1,$E55))&gt;INDEX(Kalender!$B$81:$B$110,MAX(1,$E55))),AND($F55&gt;0,INDEX(Kalender!AE$81:AE$110,MAX(1,$F55))&gt;INDEX(Kalender!$B$81:$B$110,MAX(1,$F55)))),2,0))</f>
        <v>0</v>
      </c>
      <c r="AF55" s="5" t="n">
        <f aca="false">IF(Kalender!AF55&lt;&gt;1,0,IF(AND($B55&gt;0,INDEX(Kalender!AF$68:AF$77,MAX(1,$B55))&gt;INDEX(Kalender!$B$68:$B$77,MAX(1,$B55))),1,0)+IF(OR(AND($C55&gt;0,INDEX(Kalender!AF$81:AF$110,MAX(1,$C55))&gt;INDEX(Kalender!$B$81:$B$110,MAX(1,$C55))),AND($D55&gt;0,INDEX(Kalender!AF$81:AF$110,MAX(1,$D55))&gt;INDEX(Kalender!$B$81:$B$110,MAX(1,$D55))),AND($E55&gt;0,INDEX(Kalender!AF$81:AF$110,MAX(1,$E55))&gt;INDEX(Kalender!$B$81:$B$110,MAX(1,$E55))),AND($F55&gt;0,INDEX(Kalender!AF$81:AF$110,MAX(1,$F55))&gt;INDEX(Kalender!$B$81:$B$110,MAX(1,$F55)))),2,0))</f>
        <v>0</v>
      </c>
      <c r="AG55" s="5" t="n">
        <f aca="false">IF(Kalender!AG55&lt;&gt;1,0,IF(AND($B55&gt;0,INDEX(Kalender!AG$68:AG$77,MAX(1,$B55))&gt;INDEX(Kalender!$B$68:$B$77,MAX(1,$B55))),1,0)+IF(OR(AND($C55&gt;0,INDEX(Kalender!AG$81:AG$110,MAX(1,$C55))&gt;INDEX(Kalender!$B$81:$B$110,MAX(1,$C55))),AND($D55&gt;0,INDEX(Kalender!AG$81:AG$110,MAX(1,$D55))&gt;INDEX(Kalender!$B$81:$B$110,MAX(1,$D55))),AND($E55&gt;0,INDEX(Kalender!AG$81:AG$110,MAX(1,$E55))&gt;INDEX(Kalender!$B$81:$B$110,MAX(1,$E55))),AND($F55&gt;0,INDEX(Kalender!AG$81:AG$110,MAX(1,$F55))&gt;INDEX(Kalender!$B$81:$B$110,MAX(1,$F55)))),2,0))</f>
        <v>0</v>
      </c>
      <c r="AH55" s="5" t="n">
        <f aca="false">IF(Kalender!AH55&lt;&gt;1,0,IF(AND($B55&gt;0,INDEX(Kalender!AH$68:AH$77,MAX(1,$B55))&gt;INDEX(Kalender!$B$68:$B$77,MAX(1,$B55))),1,0)+IF(OR(AND($C55&gt;0,INDEX(Kalender!AH$81:AH$110,MAX(1,$C55))&gt;INDEX(Kalender!$B$81:$B$110,MAX(1,$C55))),AND($D55&gt;0,INDEX(Kalender!AH$81:AH$110,MAX(1,$D55))&gt;INDEX(Kalender!$B$81:$B$110,MAX(1,$D55))),AND($E55&gt;0,INDEX(Kalender!AH$81:AH$110,MAX(1,$E55))&gt;INDEX(Kalender!$B$81:$B$110,MAX(1,$E55))),AND($F55&gt;0,INDEX(Kalender!AH$81:AH$110,MAX(1,$F55))&gt;INDEX(Kalender!$B$81:$B$110,MAX(1,$F55)))),2,0))</f>
        <v>0</v>
      </c>
      <c r="AI55" s="5" t="n">
        <f aca="false">IF(Kalender!AI55&lt;&gt;1,0,IF(AND($B55&gt;0,INDEX(Kalender!AI$68:AI$77,MAX(1,$B55))&gt;INDEX(Kalender!$B$68:$B$77,MAX(1,$B55))),1,0)+IF(OR(AND($C55&gt;0,INDEX(Kalender!AI$81:AI$110,MAX(1,$C55))&gt;INDEX(Kalender!$B$81:$B$110,MAX(1,$C55))),AND($D55&gt;0,INDEX(Kalender!AI$81:AI$110,MAX(1,$D55))&gt;INDEX(Kalender!$B$81:$B$110,MAX(1,$D55))),AND($E55&gt;0,INDEX(Kalender!AI$81:AI$110,MAX(1,$E55))&gt;INDEX(Kalender!$B$81:$B$110,MAX(1,$E55))),AND($F55&gt;0,INDEX(Kalender!AI$81:AI$110,MAX(1,$F55))&gt;INDEX(Kalender!$B$81:$B$110,MAX(1,$F55)))),2,0))</f>
        <v>0</v>
      </c>
      <c r="AJ55" s="5" t="n">
        <f aca="false">IF(Kalender!AJ55&lt;&gt;1,0,IF(AND($B55&gt;0,INDEX(Kalender!AJ$68:AJ$77,MAX(1,$B55))&gt;INDEX(Kalender!$B$68:$B$77,MAX(1,$B55))),1,0)+IF(OR(AND($C55&gt;0,INDEX(Kalender!AJ$81:AJ$110,MAX(1,$C55))&gt;INDEX(Kalender!$B$81:$B$110,MAX(1,$C55))),AND($D55&gt;0,INDEX(Kalender!AJ$81:AJ$110,MAX(1,$D55))&gt;INDEX(Kalender!$B$81:$B$110,MAX(1,$D55))),AND($E55&gt;0,INDEX(Kalender!AJ$81:AJ$110,MAX(1,$E55))&gt;INDEX(Kalender!$B$81:$B$110,MAX(1,$E55))),AND($F55&gt;0,INDEX(Kalender!AJ$81:AJ$110,MAX(1,$F55))&gt;INDEX(Kalender!$B$81:$B$110,MAX(1,$F55)))),2,0))</f>
        <v>0</v>
      </c>
      <c r="AK55" s="5" t="n">
        <f aca="false">IF(Kalender!AK55&lt;&gt;1,0,IF(AND($B55&gt;0,INDEX(Kalender!AK$68:AK$77,MAX(1,$B55))&gt;INDEX(Kalender!$B$68:$B$77,MAX(1,$B55))),1,0)+IF(OR(AND($C55&gt;0,INDEX(Kalender!AK$81:AK$110,MAX(1,$C55))&gt;INDEX(Kalender!$B$81:$B$110,MAX(1,$C55))),AND($D55&gt;0,INDEX(Kalender!AK$81:AK$110,MAX(1,$D55))&gt;INDEX(Kalender!$B$81:$B$110,MAX(1,$D55))),AND($E55&gt;0,INDEX(Kalender!AK$81:AK$110,MAX(1,$E55))&gt;INDEX(Kalender!$B$81:$B$110,MAX(1,$E55))),AND($F55&gt;0,INDEX(Kalender!AK$81:AK$110,MAX(1,$F55))&gt;INDEX(Kalender!$B$81:$B$110,MAX(1,$F55)))),2,0))</f>
        <v>0</v>
      </c>
      <c r="AL55" s="5" t="n">
        <f aca="false">IF(Kalender!AL55&lt;&gt;1,0,IF(AND($B55&gt;0,INDEX(Kalender!AL$68:AL$77,MAX(1,$B55))&gt;INDEX(Kalender!$B$68:$B$77,MAX(1,$B55))),1,0)+IF(OR(AND($C55&gt;0,INDEX(Kalender!AL$81:AL$110,MAX(1,$C55))&gt;INDEX(Kalender!$B$81:$B$110,MAX(1,$C55))),AND($D55&gt;0,INDEX(Kalender!AL$81:AL$110,MAX(1,$D55))&gt;INDEX(Kalender!$B$81:$B$110,MAX(1,$D55))),AND($E55&gt;0,INDEX(Kalender!AL$81:AL$110,MAX(1,$E55))&gt;INDEX(Kalender!$B$81:$B$110,MAX(1,$E55))),AND($F55&gt;0,INDEX(Kalender!AL$81:AL$110,MAX(1,$F55))&gt;INDEX(Kalender!$B$81:$B$110,MAX(1,$F55)))),2,0))</f>
        <v>0</v>
      </c>
      <c r="AM55" s="5" t="n">
        <f aca="false">IF(Kalender!AM55&lt;&gt;1,0,IF(AND($B55&gt;0,INDEX(Kalender!AM$68:AM$77,MAX(1,$B55))&gt;INDEX(Kalender!$B$68:$B$77,MAX(1,$B55))),1,0)+IF(OR(AND($C55&gt;0,INDEX(Kalender!AM$81:AM$110,MAX(1,$C55))&gt;INDEX(Kalender!$B$81:$B$110,MAX(1,$C55))),AND($D55&gt;0,INDEX(Kalender!AM$81:AM$110,MAX(1,$D55))&gt;INDEX(Kalender!$B$81:$B$110,MAX(1,$D55))),AND($E55&gt;0,INDEX(Kalender!AM$81:AM$110,MAX(1,$E55))&gt;INDEX(Kalender!$B$81:$B$110,MAX(1,$E55))),AND($F55&gt;0,INDEX(Kalender!AM$81:AM$110,MAX(1,$F55))&gt;INDEX(Kalender!$B$81:$B$110,MAX(1,$F55)))),2,0))</f>
        <v>0</v>
      </c>
      <c r="AN55" s="5" t="n">
        <f aca="false">IF(Kalender!AN55&lt;&gt;1,0,IF(AND($B55&gt;0,INDEX(Kalender!AN$68:AN$77,MAX(1,$B55))&gt;INDEX(Kalender!$B$68:$B$77,MAX(1,$B55))),1,0)+IF(OR(AND($C55&gt;0,INDEX(Kalender!AN$81:AN$110,MAX(1,$C55))&gt;INDEX(Kalender!$B$81:$B$110,MAX(1,$C55))),AND($D55&gt;0,INDEX(Kalender!AN$81:AN$110,MAX(1,$D55))&gt;INDEX(Kalender!$B$81:$B$110,MAX(1,$D55))),AND($E55&gt;0,INDEX(Kalender!AN$81:AN$110,MAX(1,$E55))&gt;INDEX(Kalender!$B$81:$B$110,MAX(1,$E55))),AND($F55&gt;0,INDEX(Kalender!AN$81:AN$110,MAX(1,$F55))&gt;INDEX(Kalender!$B$81:$B$110,MAX(1,$F55)))),2,0))</f>
        <v>0</v>
      </c>
      <c r="AO55" s="5" t="n">
        <f aca="false">IF(Kalender!AO55&lt;&gt;1,0,IF(AND($B55&gt;0,INDEX(Kalender!AO$68:AO$77,MAX(1,$B55))&gt;INDEX(Kalender!$B$68:$B$77,MAX(1,$B55))),1,0)+IF(OR(AND($C55&gt;0,INDEX(Kalender!AO$81:AO$110,MAX(1,$C55))&gt;INDEX(Kalender!$B$81:$B$110,MAX(1,$C55))),AND($D55&gt;0,INDEX(Kalender!AO$81:AO$110,MAX(1,$D55))&gt;INDEX(Kalender!$B$81:$B$110,MAX(1,$D55))),AND($E55&gt;0,INDEX(Kalender!AO$81:AO$110,MAX(1,$E55))&gt;INDEX(Kalender!$B$81:$B$110,MAX(1,$E55))),AND($F55&gt;0,INDEX(Kalender!AO$81:AO$110,MAX(1,$F55))&gt;INDEX(Kalender!$B$81:$B$110,MAX(1,$F55)))),2,0))</f>
        <v>0</v>
      </c>
      <c r="AP55" s="5" t="n">
        <f aca="false">IF(Kalender!AP55&lt;&gt;1,0,IF(AND($B55&gt;0,INDEX(Kalender!AP$68:AP$77,MAX(1,$B55))&gt;INDEX(Kalender!$B$68:$B$77,MAX(1,$B55))),1,0)+IF(OR(AND($C55&gt;0,INDEX(Kalender!AP$81:AP$110,MAX(1,$C55))&gt;INDEX(Kalender!$B$81:$B$110,MAX(1,$C55))),AND($D55&gt;0,INDEX(Kalender!AP$81:AP$110,MAX(1,$D55))&gt;INDEX(Kalender!$B$81:$B$110,MAX(1,$D55))),AND($E55&gt;0,INDEX(Kalender!AP$81:AP$110,MAX(1,$E55))&gt;INDEX(Kalender!$B$81:$B$110,MAX(1,$E55))),AND($F55&gt;0,INDEX(Kalender!AP$81:AP$110,MAX(1,$F55))&gt;INDEX(Kalender!$B$81:$B$110,MAX(1,$F55)))),2,0))</f>
        <v>0</v>
      </c>
      <c r="AQ55" s="5" t="n">
        <f aca="false">IF(Kalender!AQ55&lt;&gt;1,0,IF(AND($B55&gt;0,INDEX(Kalender!AQ$68:AQ$77,MAX(1,$B55))&gt;INDEX(Kalender!$B$68:$B$77,MAX(1,$B55))),1,0)+IF(OR(AND($C55&gt;0,INDEX(Kalender!AQ$81:AQ$110,MAX(1,$C55))&gt;INDEX(Kalender!$B$81:$B$110,MAX(1,$C55))),AND($D55&gt;0,INDEX(Kalender!AQ$81:AQ$110,MAX(1,$D55))&gt;INDEX(Kalender!$B$81:$B$110,MAX(1,$D55))),AND($E55&gt;0,INDEX(Kalender!AQ$81:AQ$110,MAX(1,$E55))&gt;INDEX(Kalender!$B$81:$B$110,MAX(1,$E55))),AND($F55&gt;0,INDEX(Kalender!AQ$81:AQ$110,MAX(1,$F55))&gt;INDEX(Kalender!$B$81:$B$110,MAX(1,$F55)))),2,0))</f>
        <v>0</v>
      </c>
      <c r="AR55" s="5" t="n">
        <f aca="false">IF(Kalender!AR55&lt;&gt;1,0,IF(AND($B55&gt;0,INDEX(Kalender!AR$68:AR$77,MAX(1,$B55))&gt;INDEX(Kalender!$B$68:$B$77,MAX(1,$B55))),1,0)+IF(OR(AND($C55&gt;0,INDEX(Kalender!AR$81:AR$110,MAX(1,$C55))&gt;INDEX(Kalender!$B$81:$B$110,MAX(1,$C55))),AND($D55&gt;0,INDEX(Kalender!AR$81:AR$110,MAX(1,$D55))&gt;INDEX(Kalender!$B$81:$B$110,MAX(1,$D55))),AND($E55&gt;0,INDEX(Kalender!AR$81:AR$110,MAX(1,$E55))&gt;INDEX(Kalender!$B$81:$B$110,MAX(1,$E55))),AND($F55&gt;0,INDEX(Kalender!AR$81:AR$110,MAX(1,$F55))&gt;INDEX(Kalender!$B$81:$B$110,MAX(1,$F55)))),2,0))</f>
        <v>0</v>
      </c>
      <c r="AS55" s="5" t="n">
        <f aca="false">IF(Kalender!AS55&lt;&gt;1,0,IF(AND($B55&gt;0,INDEX(Kalender!AS$68:AS$77,MAX(1,$B55))&gt;INDEX(Kalender!$B$68:$B$77,MAX(1,$B55))),1,0)+IF(OR(AND($C55&gt;0,INDEX(Kalender!AS$81:AS$110,MAX(1,$C55))&gt;INDEX(Kalender!$B$81:$B$110,MAX(1,$C55))),AND($D55&gt;0,INDEX(Kalender!AS$81:AS$110,MAX(1,$D55))&gt;INDEX(Kalender!$B$81:$B$110,MAX(1,$D55))),AND($E55&gt;0,INDEX(Kalender!AS$81:AS$110,MAX(1,$E55))&gt;INDEX(Kalender!$B$81:$B$110,MAX(1,$E55))),AND($F55&gt;0,INDEX(Kalender!AS$81:AS$110,MAX(1,$F55))&gt;INDEX(Kalender!$B$81:$B$110,MAX(1,$F55)))),2,0))</f>
        <v>0</v>
      </c>
      <c r="AT55" s="5" t="n">
        <f aca="false">IF(Kalender!AT55&lt;&gt;1,0,IF(AND($B55&gt;0,INDEX(Kalender!AT$68:AT$77,MAX(1,$B55))&gt;INDEX(Kalender!$B$68:$B$77,MAX(1,$B55))),1,0)+IF(OR(AND($C55&gt;0,INDEX(Kalender!AT$81:AT$110,MAX(1,$C55))&gt;INDEX(Kalender!$B$81:$B$110,MAX(1,$C55))),AND($D55&gt;0,INDEX(Kalender!AT$81:AT$110,MAX(1,$D55))&gt;INDEX(Kalender!$B$81:$B$110,MAX(1,$D55))),AND($E55&gt;0,INDEX(Kalender!AT$81:AT$110,MAX(1,$E55))&gt;INDEX(Kalender!$B$81:$B$110,MAX(1,$E55))),AND($F55&gt;0,INDEX(Kalender!AT$81:AT$110,MAX(1,$F55))&gt;INDEX(Kalender!$B$81:$B$110,MAX(1,$F55)))),2,0))</f>
        <v>0</v>
      </c>
      <c r="AU55" s="5" t="n">
        <f aca="false">IF(Kalender!AU55&lt;&gt;1,0,IF(AND($B55&gt;0,INDEX(Kalender!AU$68:AU$77,MAX(1,$B55))&gt;INDEX(Kalender!$B$68:$B$77,MAX(1,$B55))),1,0)+IF(OR(AND($C55&gt;0,INDEX(Kalender!AU$81:AU$110,MAX(1,$C55))&gt;INDEX(Kalender!$B$81:$B$110,MAX(1,$C55))),AND($D55&gt;0,INDEX(Kalender!AU$81:AU$110,MAX(1,$D55))&gt;INDEX(Kalender!$B$81:$B$110,MAX(1,$D55))),AND($E55&gt;0,INDEX(Kalender!AU$81:AU$110,MAX(1,$E55))&gt;INDEX(Kalender!$B$81:$B$110,MAX(1,$E55))),AND($F55&gt;0,INDEX(Kalender!AU$81:AU$110,MAX(1,$F55))&gt;INDEX(Kalender!$B$81:$B$110,MAX(1,$F55)))),2,0))</f>
        <v>0</v>
      </c>
      <c r="AV55" s="5" t="n">
        <f aca="false">IF(Kalender!AV55&lt;&gt;1,0,IF(AND($B55&gt;0,INDEX(Kalender!AV$68:AV$77,MAX(1,$B55))&gt;INDEX(Kalender!$B$68:$B$77,MAX(1,$B55))),1,0)+IF(OR(AND($C55&gt;0,INDEX(Kalender!AV$81:AV$110,MAX(1,$C55))&gt;INDEX(Kalender!$B$81:$B$110,MAX(1,$C55))),AND($D55&gt;0,INDEX(Kalender!AV$81:AV$110,MAX(1,$D55))&gt;INDEX(Kalender!$B$81:$B$110,MAX(1,$D55))),AND($E55&gt;0,INDEX(Kalender!AV$81:AV$110,MAX(1,$E55))&gt;INDEX(Kalender!$B$81:$B$110,MAX(1,$E55))),AND($F55&gt;0,INDEX(Kalender!AV$81:AV$110,MAX(1,$F55))&gt;INDEX(Kalender!$B$81:$B$110,MAX(1,$F55)))),2,0))</f>
        <v>0</v>
      </c>
      <c r="AW55" s="5" t="n">
        <f aca="false">IF(Kalender!AW55&lt;&gt;1,0,IF(AND($B55&gt;0,INDEX(Kalender!AW$68:AW$77,MAX(1,$B55))&gt;INDEX(Kalender!$B$68:$B$77,MAX(1,$B55))),1,0)+IF(OR(AND($C55&gt;0,INDEX(Kalender!AW$81:AW$110,MAX(1,$C55))&gt;INDEX(Kalender!$B$81:$B$110,MAX(1,$C55))),AND($D55&gt;0,INDEX(Kalender!AW$81:AW$110,MAX(1,$D55))&gt;INDEX(Kalender!$B$81:$B$110,MAX(1,$D55))),AND($E55&gt;0,INDEX(Kalender!AW$81:AW$110,MAX(1,$E55))&gt;INDEX(Kalender!$B$81:$B$110,MAX(1,$E55))),AND($F55&gt;0,INDEX(Kalender!AW$81:AW$110,MAX(1,$F55))&gt;INDEX(Kalender!$B$81:$B$110,MAX(1,$F55)))),2,0))</f>
        <v>0</v>
      </c>
      <c r="AX55" s="5" t="n">
        <f aca="false">IF(Kalender!AX55&lt;&gt;1,0,IF(AND($B55&gt;0,INDEX(Kalender!AX$68:AX$77,MAX(1,$B55))&gt;INDEX(Kalender!$B$68:$B$77,MAX(1,$B55))),1,0)+IF(OR(AND($C55&gt;0,INDEX(Kalender!AX$81:AX$110,MAX(1,$C55))&gt;INDEX(Kalender!$B$81:$B$110,MAX(1,$C55))),AND($D55&gt;0,INDEX(Kalender!AX$81:AX$110,MAX(1,$D55))&gt;INDEX(Kalender!$B$81:$B$110,MAX(1,$D55))),AND($E55&gt;0,INDEX(Kalender!AX$81:AX$110,MAX(1,$E55))&gt;INDEX(Kalender!$B$81:$B$110,MAX(1,$E55))),AND($F55&gt;0,INDEX(Kalender!AX$81:AX$110,MAX(1,$F55))&gt;INDEX(Kalender!$B$81:$B$110,MAX(1,$F55)))),2,0))</f>
        <v>0</v>
      </c>
      <c r="AY55" s="5" t="n">
        <f aca="false">IF(Kalender!AY55&lt;&gt;1,0,IF(AND($B55&gt;0,INDEX(Kalender!AY$68:AY$77,MAX(1,$B55))&gt;INDEX(Kalender!$B$68:$B$77,MAX(1,$B55))),1,0)+IF(OR(AND($C55&gt;0,INDEX(Kalender!AY$81:AY$110,MAX(1,$C55))&gt;INDEX(Kalender!$B$81:$B$110,MAX(1,$C55))),AND($D55&gt;0,INDEX(Kalender!AY$81:AY$110,MAX(1,$D55))&gt;INDEX(Kalender!$B$81:$B$110,MAX(1,$D55))),AND($E55&gt;0,INDEX(Kalender!AY$81:AY$110,MAX(1,$E55))&gt;INDEX(Kalender!$B$81:$B$110,MAX(1,$E55))),AND($F55&gt;0,INDEX(Kalender!AY$81:AY$110,MAX(1,$F55))&gt;INDEX(Kalender!$B$81:$B$110,MAX(1,$F55)))),2,0))</f>
        <v>0</v>
      </c>
      <c r="AZ55" s="5" t="n">
        <f aca="false">IF(Kalender!AZ55&lt;&gt;1,0,IF(AND($B55&gt;0,INDEX(Kalender!AZ$68:AZ$77,MAX(1,$B55))&gt;INDEX(Kalender!$B$68:$B$77,MAX(1,$B55))),1,0)+IF(OR(AND($C55&gt;0,INDEX(Kalender!AZ$81:AZ$110,MAX(1,$C55))&gt;INDEX(Kalender!$B$81:$B$110,MAX(1,$C55))),AND($D55&gt;0,INDEX(Kalender!AZ$81:AZ$110,MAX(1,$D55))&gt;INDEX(Kalender!$B$81:$B$110,MAX(1,$D55))),AND($E55&gt;0,INDEX(Kalender!AZ$81:AZ$110,MAX(1,$E55))&gt;INDEX(Kalender!$B$81:$B$110,MAX(1,$E55))),AND($F55&gt;0,INDEX(Kalender!AZ$81:AZ$110,MAX(1,$F55))&gt;INDEX(Kalender!$B$81:$B$110,MAX(1,$F55)))),2,0))</f>
        <v>0</v>
      </c>
      <c r="BA55" s="5" t="n">
        <f aca="false">IF(Kalender!BA55&lt;&gt;1,0,IF(AND($B55&gt;0,INDEX(Kalender!BA$68:BA$77,MAX(1,$B55))&gt;INDEX(Kalender!$B$68:$B$77,MAX(1,$B55))),1,0)+IF(OR(AND($C55&gt;0,INDEX(Kalender!BA$81:BA$110,MAX(1,$C55))&gt;INDEX(Kalender!$B$81:$B$110,MAX(1,$C55))),AND($D55&gt;0,INDEX(Kalender!BA$81:BA$110,MAX(1,$D55))&gt;INDEX(Kalender!$B$81:$B$110,MAX(1,$D55))),AND($E55&gt;0,INDEX(Kalender!BA$81:BA$110,MAX(1,$E55))&gt;INDEX(Kalender!$B$81:$B$110,MAX(1,$E55))),AND($F55&gt;0,INDEX(Kalender!BA$81:BA$110,MAX(1,$F55))&gt;INDEX(Kalender!$B$81:$B$110,MAX(1,$F55)))),2,0))</f>
        <v>0</v>
      </c>
      <c r="BB55" s="5" t="n">
        <f aca="false">IF(Kalender!BB55&lt;&gt;1,0,IF(AND($B55&gt;0,INDEX(Kalender!BB$68:BB$77,MAX(1,$B55))&gt;INDEX(Kalender!$B$68:$B$77,MAX(1,$B55))),1,0)+IF(OR(AND($C55&gt;0,INDEX(Kalender!BB$81:BB$110,MAX(1,$C55))&gt;INDEX(Kalender!$B$81:$B$110,MAX(1,$C55))),AND($D55&gt;0,INDEX(Kalender!BB$81:BB$110,MAX(1,$D55))&gt;INDEX(Kalender!$B$81:$B$110,MAX(1,$D55))),AND($E55&gt;0,INDEX(Kalender!BB$81:BB$110,MAX(1,$E55))&gt;INDEX(Kalender!$B$81:$B$110,MAX(1,$E55))),AND($F55&gt;0,INDEX(Kalender!BB$81:BB$110,MAX(1,$F55))&gt;INDEX(Kalender!$B$81:$B$110,MAX(1,$F55)))),2,0))</f>
        <v>0</v>
      </c>
      <c r="BC55" s="5" t="n">
        <f aca="false">IF(Kalender!BC55&lt;&gt;1,0,IF(AND($B55&gt;0,INDEX(Kalender!BC$68:BC$77,MAX(1,$B55))&gt;INDEX(Kalender!$B$68:$B$77,MAX(1,$B55))),1,0)+IF(OR(AND($C55&gt;0,INDEX(Kalender!BC$81:BC$110,MAX(1,$C55))&gt;INDEX(Kalender!$B$81:$B$110,MAX(1,$C55))),AND($D55&gt;0,INDEX(Kalender!BC$81:BC$110,MAX(1,$D55))&gt;INDEX(Kalender!$B$81:$B$110,MAX(1,$D55))),AND($E55&gt;0,INDEX(Kalender!BC$81:BC$110,MAX(1,$E55))&gt;INDEX(Kalender!$B$81:$B$110,MAX(1,$E55))),AND($F55&gt;0,INDEX(Kalender!BC$81:BC$110,MAX(1,$F55))&gt;INDEX(Kalender!$B$81:$B$110,MAX(1,$F55)))),2,0))</f>
        <v>0</v>
      </c>
      <c r="BD55" s="5" t="n">
        <f aca="false">IF(Kalender!BD55&lt;&gt;1,0,IF(AND($B55&gt;0,INDEX(Kalender!BD$68:BD$77,MAX(1,$B55))&gt;INDEX(Kalender!$B$68:$B$77,MAX(1,$B55))),1,0)+IF(OR(AND($C55&gt;0,INDEX(Kalender!BD$81:BD$110,MAX(1,$C55))&gt;INDEX(Kalender!$B$81:$B$110,MAX(1,$C55))),AND($D55&gt;0,INDEX(Kalender!BD$81:BD$110,MAX(1,$D55))&gt;INDEX(Kalender!$B$81:$B$110,MAX(1,$D55))),AND($E55&gt;0,INDEX(Kalender!BD$81:BD$110,MAX(1,$E55))&gt;INDEX(Kalender!$B$81:$B$110,MAX(1,$E55))),AND($F55&gt;0,INDEX(Kalender!BD$81:BD$110,MAX(1,$F55))&gt;INDEX(Kalender!$B$81:$B$110,MAX(1,$F55)))),2,0))</f>
        <v>0</v>
      </c>
      <c r="BE55" s="5" t="n">
        <f aca="false">IF(Kalender!BE55&lt;&gt;1,0,IF(AND($B55&gt;0,INDEX(Kalender!BE$68:BE$77,MAX(1,$B55))&gt;INDEX(Kalender!$B$68:$B$77,MAX(1,$B55))),1,0)+IF(OR(AND($C55&gt;0,INDEX(Kalender!BE$81:BE$110,MAX(1,$C55))&gt;INDEX(Kalender!$B$81:$B$110,MAX(1,$C55))),AND($D55&gt;0,INDEX(Kalender!BE$81:BE$110,MAX(1,$D55))&gt;INDEX(Kalender!$B$81:$B$110,MAX(1,$D55))),AND($E55&gt;0,INDEX(Kalender!BE$81:BE$110,MAX(1,$E55))&gt;INDEX(Kalender!$B$81:$B$110,MAX(1,$E55))),AND($F55&gt;0,INDEX(Kalender!BE$81:BE$110,MAX(1,$F55))&gt;INDEX(Kalender!$B$81:$B$110,MAX(1,$F55)))),2,0))</f>
        <v>0</v>
      </c>
      <c r="BF55" s="5" t="n">
        <f aca="false">IF(Kalender!BF55&lt;&gt;1,0,IF(AND($B55&gt;0,INDEX(Kalender!BF$68:BF$77,MAX(1,$B55))&gt;INDEX(Kalender!$B$68:$B$77,MAX(1,$B55))),1,0)+IF(OR(AND($C55&gt;0,INDEX(Kalender!BF$81:BF$110,MAX(1,$C55))&gt;INDEX(Kalender!$B$81:$B$110,MAX(1,$C55))),AND($D55&gt;0,INDEX(Kalender!BF$81:BF$110,MAX(1,$D55))&gt;INDEX(Kalender!$B$81:$B$110,MAX(1,$D55))),AND($E55&gt;0,INDEX(Kalender!BF$81:BF$110,MAX(1,$E55))&gt;INDEX(Kalender!$B$81:$B$110,MAX(1,$E55))),AND($F55&gt;0,INDEX(Kalender!BF$81:BF$110,MAX(1,$F55))&gt;INDEX(Kalender!$B$81:$B$110,MAX(1,$F55)))),2,0))</f>
        <v>0</v>
      </c>
      <c r="BG55" s="5" t="n">
        <f aca="false">IF(Kalender!BG55&lt;&gt;1,0,IF(AND($B55&gt;0,INDEX(Kalender!BG$68:BG$77,MAX(1,$B55))&gt;INDEX(Kalender!$B$68:$B$77,MAX(1,$B55))),1,0)+IF(OR(AND($C55&gt;0,INDEX(Kalender!BG$81:BG$110,MAX(1,$C55))&gt;INDEX(Kalender!$B$81:$B$110,MAX(1,$C55))),AND($D55&gt;0,INDEX(Kalender!BG$81:BG$110,MAX(1,$D55))&gt;INDEX(Kalender!$B$81:$B$110,MAX(1,$D55))),AND($E55&gt;0,INDEX(Kalender!BG$81:BG$110,MAX(1,$E55))&gt;INDEX(Kalender!$B$81:$B$110,MAX(1,$E55))),AND($F55&gt;0,INDEX(Kalender!BG$81:BG$110,MAX(1,$F55))&gt;INDEX(Kalender!$B$81:$B$110,MAX(1,$F55)))),2,0))</f>
        <v>0</v>
      </c>
      <c r="BH55" s="5" t="n">
        <f aca="false">IF(Kalender!BH55&lt;&gt;1,0,IF(AND($B55&gt;0,INDEX(Kalender!BH$68:BH$77,MAX(1,$B55))&gt;INDEX(Kalender!$B$68:$B$77,MAX(1,$B55))),1,0)+IF(OR(AND($C55&gt;0,INDEX(Kalender!BH$81:BH$110,MAX(1,$C55))&gt;INDEX(Kalender!$B$81:$B$110,MAX(1,$C55))),AND($D55&gt;0,INDEX(Kalender!BH$81:BH$110,MAX(1,$D55))&gt;INDEX(Kalender!$B$81:$B$110,MAX(1,$D55))),AND($E55&gt;0,INDEX(Kalender!BH$81:BH$110,MAX(1,$E55))&gt;INDEX(Kalender!$B$81:$B$110,MAX(1,$E55))),AND($F55&gt;0,INDEX(Kalender!BH$81:BH$110,MAX(1,$F55))&gt;INDEX(Kalender!$B$81:$B$110,MAX(1,$F55)))),2,0))</f>
        <v>0</v>
      </c>
      <c r="BI55" s="5" t="n">
        <f aca="false">IF(Kalender!BI55&lt;&gt;1,0,IF(AND($B55&gt;0,INDEX(Kalender!BI$68:BI$77,MAX(1,$B55))&gt;INDEX(Kalender!$B$68:$B$77,MAX(1,$B55))),1,0)+IF(OR(AND($C55&gt;0,INDEX(Kalender!BI$81:BI$110,MAX(1,$C55))&gt;INDEX(Kalender!$B$81:$B$110,MAX(1,$C55))),AND($D55&gt;0,INDEX(Kalender!BI$81:BI$110,MAX(1,$D55))&gt;INDEX(Kalender!$B$81:$B$110,MAX(1,$D55))),AND($E55&gt;0,INDEX(Kalender!BI$81:BI$110,MAX(1,$E55))&gt;INDEX(Kalender!$B$81:$B$110,MAX(1,$E55))),AND($F55&gt;0,INDEX(Kalender!BI$81:BI$110,MAX(1,$F55))&gt;INDEX(Kalender!$B$81:$B$110,MAX(1,$F55)))),2,0))</f>
        <v>0</v>
      </c>
      <c r="BJ55" s="5" t="n">
        <f aca="false">IF(Kalender!BJ55&lt;&gt;1,0,IF(AND($B55&gt;0,INDEX(Kalender!BJ$68:BJ$77,MAX(1,$B55))&gt;INDEX(Kalender!$B$68:$B$77,MAX(1,$B55))),1,0)+IF(OR(AND($C55&gt;0,INDEX(Kalender!BJ$81:BJ$110,MAX(1,$C55))&gt;INDEX(Kalender!$B$81:$B$110,MAX(1,$C55))),AND($D55&gt;0,INDEX(Kalender!BJ$81:BJ$110,MAX(1,$D55))&gt;INDEX(Kalender!$B$81:$B$110,MAX(1,$D55))),AND($E55&gt;0,INDEX(Kalender!BJ$81:BJ$110,MAX(1,$E55))&gt;INDEX(Kalender!$B$81:$B$110,MAX(1,$E55))),AND($F55&gt;0,INDEX(Kalender!BJ$81:BJ$110,MAX(1,$F55))&gt;INDEX(Kalender!$B$81:$B$110,MAX(1,$F55)))),2,0))</f>
        <v>0</v>
      </c>
      <c r="BK55" s="5" t="n">
        <f aca="false">IF(Kalender!BK55&lt;&gt;1,0,IF(AND($B55&gt;0,INDEX(Kalender!BK$68:BK$77,MAX(1,$B55))&gt;INDEX(Kalender!$B$68:$B$77,MAX(1,$B55))),1,0)+IF(OR(AND($C55&gt;0,INDEX(Kalender!BK$81:BK$110,MAX(1,$C55))&gt;INDEX(Kalender!$B$81:$B$110,MAX(1,$C55))),AND($D55&gt;0,INDEX(Kalender!BK$81:BK$110,MAX(1,$D55))&gt;INDEX(Kalender!$B$81:$B$110,MAX(1,$D55))),AND($E55&gt;0,INDEX(Kalender!BK$81:BK$110,MAX(1,$E55))&gt;INDEX(Kalender!$B$81:$B$110,MAX(1,$E55))),AND($F55&gt;0,INDEX(Kalender!BK$81:BK$110,MAX(1,$F55))&gt;INDEX(Kalender!$B$81:$B$110,MAX(1,$F55)))),2,0))</f>
        <v>0</v>
      </c>
      <c r="BL55" s="5" t="n">
        <f aca="false">IF(Kalender!BL55&lt;&gt;1,0,IF(AND($B55&gt;0,INDEX(Kalender!BL$68:BL$77,MAX(1,$B55))&gt;INDEX(Kalender!$B$68:$B$77,MAX(1,$B55))),1,0)+IF(OR(AND($C55&gt;0,INDEX(Kalender!BL$81:BL$110,MAX(1,$C55))&gt;INDEX(Kalender!$B$81:$B$110,MAX(1,$C55))),AND($D55&gt;0,INDEX(Kalender!BL$81:BL$110,MAX(1,$D55))&gt;INDEX(Kalender!$B$81:$B$110,MAX(1,$D55))),AND($E55&gt;0,INDEX(Kalender!BL$81:BL$110,MAX(1,$E55))&gt;INDEX(Kalender!$B$81:$B$110,MAX(1,$E55))),AND($F55&gt;0,INDEX(Kalender!BL$81:BL$110,MAX(1,$F55))&gt;INDEX(Kalender!$B$81:$B$110,MAX(1,$F55)))),2,0))</f>
        <v>0</v>
      </c>
      <c r="BM55" s="5" t="n">
        <f aca="false">IF(Kalender!BM55&lt;&gt;1,0,IF(AND($B55&gt;0,INDEX(Kalender!BM$68:BM$77,MAX(1,$B55))&gt;INDEX(Kalender!$B$68:$B$77,MAX(1,$B55))),1,0)+IF(OR(AND($C55&gt;0,INDEX(Kalender!BM$81:BM$110,MAX(1,$C55))&gt;INDEX(Kalender!$B$81:$B$110,MAX(1,$C55))),AND($D55&gt;0,INDEX(Kalender!BM$81:BM$110,MAX(1,$D55))&gt;INDEX(Kalender!$B$81:$B$110,MAX(1,$D55))),AND($E55&gt;0,INDEX(Kalender!BM$81:BM$110,MAX(1,$E55))&gt;INDEX(Kalender!$B$81:$B$110,MAX(1,$E55))),AND($F55&gt;0,INDEX(Kalender!BM$81:BM$110,MAX(1,$F55))&gt;INDEX(Kalender!$B$81:$B$110,MAX(1,$F55)))),2,0))</f>
        <v>0</v>
      </c>
      <c r="BN55" s="5" t="n">
        <f aca="false">IF(Kalender!BN55&lt;&gt;1,0,IF(AND($B55&gt;0,INDEX(Kalender!BN$68:BN$77,MAX(1,$B55))&gt;INDEX(Kalender!$B$68:$B$77,MAX(1,$B55))),1,0)+IF(OR(AND($C55&gt;0,INDEX(Kalender!BN$81:BN$110,MAX(1,$C55))&gt;INDEX(Kalender!$B$81:$B$110,MAX(1,$C55))),AND($D55&gt;0,INDEX(Kalender!BN$81:BN$110,MAX(1,$D55))&gt;INDEX(Kalender!$B$81:$B$110,MAX(1,$D55))),AND($E55&gt;0,INDEX(Kalender!BN$81:BN$110,MAX(1,$E55))&gt;INDEX(Kalender!$B$81:$B$110,MAX(1,$E55))),AND($F55&gt;0,INDEX(Kalender!BN$81:BN$110,MAX(1,$F55))&gt;INDEX(Kalender!$B$81:$B$110,MAX(1,$F55)))),2,0))</f>
        <v>0</v>
      </c>
      <c r="BO55" s="5" t="n">
        <f aca="false">IF(Kalender!BO55&lt;&gt;1,0,IF(AND($B55&gt;0,INDEX(Kalender!BO$68:BO$77,MAX(1,$B55))&gt;INDEX(Kalender!$B$68:$B$77,MAX(1,$B55))),1,0)+IF(OR(AND($C55&gt;0,INDEX(Kalender!BO$81:BO$110,MAX(1,$C55))&gt;INDEX(Kalender!$B$81:$B$110,MAX(1,$C55))),AND($D55&gt;0,INDEX(Kalender!BO$81:BO$110,MAX(1,$D55))&gt;INDEX(Kalender!$B$81:$B$110,MAX(1,$D55))),AND($E55&gt;0,INDEX(Kalender!BO$81:BO$110,MAX(1,$E55))&gt;INDEX(Kalender!$B$81:$B$110,MAX(1,$E55))),AND($F55&gt;0,INDEX(Kalender!BO$81:BO$110,MAX(1,$F55))&gt;INDEX(Kalender!$B$81:$B$110,MAX(1,$F55)))),2,0))</f>
        <v>0</v>
      </c>
      <c r="BP55" s="5" t="n">
        <f aca="false">IF(Kalender!BP55&lt;&gt;1,0,IF(AND($B55&gt;0,INDEX(Kalender!BP$68:BP$77,MAX(1,$B55))&gt;INDEX(Kalender!$B$68:$B$77,MAX(1,$B55))),1,0)+IF(OR(AND($C55&gt;0,INDEX(Kalender!BP$81:BP$110,MAX(1,$C55))&gt;INDEX(Kalender!$B$81:$B$110,MAX(1,$C55))),AND($D55&gt;0,INDEX(Kalender!BP$81:BP$110,MAX(1,$D55))&gt;INDEX(Kalender!$B$81:$B$110,MAX(1,$D55))),AND($E55&gt;0,INDEX(Kalender!BP$81:BP$110,MAX(1,$E55))&gt;INDEX(Kalender!$B$81:$B$110,MAX(1,$E55))),AND($F55&gt;0,INDEX(Kalender!BP$81:BP$110,MAX(1,$F55))&gt;INDEX(Kalender!$B$81:$B$110,MAX(1,$F55)))),2,0))</f>
        <v>0</v>
      </c>
      <c r="BQ55" s="5" t="n">
        <f aca="false">IF(Kalender!BQ55&lt;&gt;1,0,IF(AND($B55&gt;0,INDEX(Kalender!BQ$68:BQ$77,MAX(1,$B55))&gt;INDEX(Kalender!$B$68:$B$77,MAX(1,$B55))),1,0)+IF(OR(AND($C55&gt;0,INDEX(Kalender!BQ$81:BQ$110,MAX(1,$C55))&gt;INDEX(Kalender!$B$81:$B$110,MAX(1,$C55))),AND($D55&gt;0,INDEX(Kalender!BQ$81:BQ$110,MAX(1,$D55))&gt;INDEX(Kalender!$B$81:$B$110,MAX(1,$D55))),AND($E55&gt;0,INDEX(Kalender!BQ$81:BQ$110,MAX(1,$E55))&gt;INDEX(Kalender!$B$81:$B$110,MAX(1,$E55))),AND($F55&gt;0,INDEX(Kalender!BQ$81:BQ$110,MAX(1,$F55))&gt;INDEX(Kalender!$B$81:$B$110,MAX(1,$F55)))),2,0))</f>
        <v>0</v>
      </c>
      <c r="BR55" s="5" t="n">
        <f aca="false">IF(Kalender!BR55&lt;&gt;1,0,IF(AND($B55&gt;0,INDEX(Kalender!BR$68:BR$77,MAX(1,$B55))&gt;INDEX(Kalender!$B$68:$B$77,MAX(1,$B55))),1,0)+IF(OR(AND($C55&gt;0,INDEX(Kalender!BR$81:BR$110,MAX(1,$C55))&gt;INDEX(Kalender!$B$81:$B$110,MAX(1,$C55))),AND($D55&gt;0,INDEX(Kalender!BR$81:BR$110,MAX(1,$D55))&gt;INDEX(Kalender!$B$81:$B$110,MAX(1,$D55))),AND($E55&gt;0,INDEX(Kalender!BR$81:BR$110,MAX(1,$E55))&gt;INDEX(Kalender!$B$81:$B$110,MAX(1,$E55))),AND($F55&gt;0,INDEX(Kalender!BR$81:BR$110,MAX(1,$F55))&gt;INDEX(Kalender!$B$81:$B$110,MAX(1,$F55)))),2,0))</f>
        <v>0</v>
      </c>
      <c r="BS55" s="5" t="n">
        <f aca="false">IF(Kalender!BS55&lt;&gt;1,0,IF(AND($B55&gt;0,INDEX(Kalender!BS$68:BS$77,MAX(1,$B55))&gt;INDEX(Kalender!$B$68:$B$77,MAX(1,$B55))),1,0)+IF(OR(AND($C55&gt;0,INDEX(Kalender!BS$81:BS$110,MAX(1,$C55))&gt;INDEX(Kalender!$B$81:$B$110,MAX(1,$C55))),AND($D55&gt;0,INDEX(Kalender!BS$81:BS$110,MAX(1,$D55))&gt;INDEX(Kalender!$B$81:$B$110,MAX(1,$D55))),AND($E55&gt;0,INDEX(Kalender!BS$81:BS$110,MAX(1,$E55))&gt;INDEX(Kalender!$B$81:$B$110,MAX(1,$E55))),AND($F55&gt;0,INDEX(Kalender!BS$81:BS$110,MAX(1,$F55))&gt;INDEX(Kalender!$B$81:$B$110,MAX(1,$F55)))),2,0))</f>
        <v>0</v>
      </c>
      <c r="BT55" s="5" t="n">
        <f aca="false">IF(Kalender!BT55&lt;&gt;1,0,IF(AND($B55&gt;0,INDEX(Kalender!BT$68:BT$77,MAX(1,$B55))&gt;INDEX(Kalender!$B$68:$B$77,MAX(1,$B55))),1,0)+IF(OR(AND($C55&gt;0,INDEX(Kalender!BT$81:BT$110,MAX(1,$C55))&gt;INDEX(Kalender!$B$81:$B$110,MAX(1,$C55))),AND($D55&gt;0,INDEX(Kalender!BT$81:BT$110,MAX(1,$D55))&gt;INDEX(Kalender!$B$81:$B$110,MAX(1,$D55))),AND($E55&gt;0,INDEX(Kalender!BT$81:BT$110,MAX(1,$E55))&gt;INDEX(Kalender!$B$81:$B$110,MAX(1,$E55))),AND($F55&gt;0,INDEX(Kalender!BT$81:BT$110,MAX(1,$F55))&gt;INDEX(Kalender!$B$81:$B$110,MAX(1,$F55)))),2,0))</f>
        <v>0</v>
      </c>
      <c r="BU55" s="5" t="n">
        <f aca="false">IF(Kalender!BU55&lt;&gt;1,0,IF(AND($B55&gt;0,INDEX(Kalender!BU$68:BU$77,MAX(1,$B55))&gt;INDEX(Kalender!$B$68:$B$77,MAX(1,$B55))),1,0)+IF(OR(AND($C55&gt;0,INDEX(Kalender!BU$81:BU$110,MAX(1,$C55))&gt;INDEX(Kalender!$B$81:$B$110,MAX(1,$C55))),AND($D55&gt;0,INDEX(Kalender!BU$81:BU$110,MAX(1,$D55))&gt;INDEX(Kalender!$B$81:$B$110,MAX(1,$D55))),AND($E55&gt;0,INDEX(Kalender!BU$81:BU$110,MAX(1,$E55))&gt;INDEX(Kalender!$B$81:$B$110,MAX(1,$E55))),AND($F55&gt;0,INDEX(Kalender!BU$81:BU$110,MAX(1,$F55))&gt;INDEX(Kalender!$B$81:$B$110,MAX(1,$F55)))),2,0))</f>
        <v>0</v>
      </c>
      <c r="BV55" s="5" t="n">
        <f aca="false">IF(Kalender!BV55&lt;&gt;1,0,IF(AND($B55&gt;0,INDEX(Kalender!BV$68:BV$77,MAX(1,$B55))&gt;INDEX(Kalender!$B$68:$B$77,MAX(1,$B55))),1,0)+IF(OR(AND($C55&gt;0,INDEX(Kalender!BV$81:BV$110,MAX(1,$C55))&gt;INDEX(Kalender!$B$81:$B$110,MAX(1,$C55))),AND($D55&gt;0,INDEX(Kalender!BV$81:BV$110,MAX(1,$D55))&gt;INDEX(Kalender!$B$81:$B$110,MAX(1,$D55))),AND($E55&gt;0,INDEX(Kalender!BV$81:BV$110,MAX(1,$E55))&gt;INDEX(Kalender!$B$81:$B$110,MAX(1,$E55))),AND($F55&gt;0,INDEX(Kalender!BV$81:BV$110,MAX(1,$F55))&gt;INDEX(Kalender!$B$81:$B$110,MAX(1,$F55)))),2,0))</f>
        <v>0</v>
      </c>
      <c r="BW55" s="5" t="n">
        <f aca="false">IF(Kalender!BW55&lt;&gt;1,0,IF(AND($B55&gt;0,INDEX(Kalender!BW$68:BW$77,MAX(1,$B55))&gt;INDEX(Kalender!$B$68:$B$77,MAX(1,$B55))),1,0)+IF(OR(AND($C55&gt;0,INDEX(Kalender!BW$81:BW$110,MAX(1,$C55))&gt;INDEX(Kalender!$B$81:$B$110,MAX(1,$C55))),AND($D55&gt;0,INDEX(Kalender!BW$81:BW$110,MAX(1,$D55))&gt;INDEX(Kalender!$B$81:$B$110,MAX(1,$D55))),AND($E55&gt;0,INDEX(Kalender!BW$81:BW$110,MAX(1,$E55))&gt;INDEX(Kalender!$B$81:$B$110,MAX(1,$E55))),AND($F55&gt;0,INDEX(Kalender!BW$81:BW$110,MAX(1,$F55))&gt;INDEX(Kalender!$B$81:$B$110,MAX(1,$F55)))),2,0))</f>
        <v>0</v>
      </c>
      <c r="BX55" s="5" t="n">
        <f aca="false">IF(Kalender!BX55&lt;&gt;1,0,IF(AND($B55&gt;0,INDEX(Kalender!BX$68:BX$77,MAX(1,$B55))&gt;INDEX(Kalender!$B$68:$B$77,MAX(1,$B55))),1,0)+IF(OR(AND($C55&gt;0,INDEX(Kalender!BX$81:BX$110,MAX(1,$C55))&gt;INDEX(Kalender!$B$81:$B$110,MAX(1,$C55))),AND($D55&gt;0,INDEX(Kalender!BX$81:BX$110,MAX(1,$D55))&gt;INDEX(Kalender!$B$81:$B$110,MAX(1,$D55))),AND($E55&gt;0,INDEX(Kalender!BX$81:BX$110,MAX(1,$E55))&gt;INDEX(Kalender!$B$81:$B$110,MAX(1,$E55))),AND($F55&gt;0,INDEX(Kalender!BX$81:BX$110,MAX(1,$F55))&gt;INDEX(Kalender!$B$81:$B$110,MAX(1,$F55)))),2,0))</f>
        <v>0</v>
      </c>
      <c r="BY55" s="5" t="n">
        <f aca="false">IF(Kalender!BY55&lt;&gt;1,0,IF(AND($B55&gt;0,INDEX(Kalender!BY$68:BY$77,MAX(1,$B55))&gt;INDEX(Kalender!$B$68:$B$77,MAX(1,$B55))),1,0)+IF(OR(AND($C55&gt;0,INDEX(Kalender!BY$81:BY$110,MAX(1,$C55))&gt;INDEX(Kalender!$B$81:$B$110,MAX(1,$C55))),AND($D55&gt;0,INDEX(Kalender!BY$81:BY$110,MAX(1,$D55))&gt;INDEX(Kalender!$B$81:$B$110,MAX(1,$D55))),AND($E55&gt;0,INDEX(Kalender!BY$81:BY$110,MAX(1,$E55))&gt;INDEX(Kalender!$B$81:$B$110,MAX(1,$E55))),AND($F55&gt;0,INDEX(Kalender!BY$81:BY$110,MAX(1,$F55))&gt;INDEX(Kalender!$B$81:$B$110,MAX(1,$F55)))),2,0))</f>
        <v>0</v>
      </c>
      <c r="BZ55" s="5" t="n">
        <f aca="false">IF(Kalender!BZ55&lt;&gt;1,0,IF(AND($B55&gt;0,INDEX(Kalender!BZ$68:BZ$77,MAX(1,$B55))&gt;INDEX(Kalender!$B$68:$B$77,MAX(1,$B55))),1,0)+IF(OR(AND($C55&gt;0,INDEX(Kalender!BZ$81:BZ$110,MAX(1,$C55))&gt;INDEX(Kalender!$B$81:$B$110,MAX(1,$C55))),AND($D55&gt;0,INDEX(Kalender!BZ$81:BZ$110,MAX(1,$D55))&gt;INDEX(Kalender!$B$81:$B$110,MAX(1,$D55))),AND($E55&gt;0,INDEX(Kalender!BZ$81:BZ$110,MAX(1,$E55))&gt;INDEX(Kalender!$B$81:$B$110,MAX(1,$E55))),AND($F55&gt;0,INDEX(Kalender!BZ$81:BZ$110,MAX(1,$F55))&gt;INDEX(Kalender!$B$81:$B$110,MAX(1,$F55)))),2,0))</f>
        <v>0</v>
      </c>
      <c r="CA55" s="5" t="n">
        <f aca="false">IF(Kalender!CA55&lt;&gt;1,0,IF(AND($B55&gt;0,INDEX(Kalender!CA$68:CA$77,MAX(1,$B55))&gt;INDEX(Kalender!$B$68:$B$77,MAX(1,$B55))),1,0)+IF(OR(AND($C55&gt;0,INDEX(Kalender!CA$81:CA$110,MAX(1,$C55))&gt;INDEX(Kalender!$B$81:$B$110,MAX(1,$C55))),AND($D55&gt;0,INDEX(Kalender!CA$81:CA$110,MAX(1,$D55))&gt;INDEX(Kalender!$B$81:$B$110,MAX(1,$D55))),AND($E55&gt;0,INDEX(Kalender!CA$81:CA$110,MAX(1,$E55))&gt;INDEX(Kalender!$B$81:$B$110,MAX(1,$E55))),AND($F55&gt;0,INDEX(Kalender!CA$81:CA$110,MAX(1,$F55))&gt;INDEX(Kalender!$B$81:$B$110,MAX(1,$F55)))),2,0))</f>
        <v>0</v>
      </c>
      <c r="CB55" s="5" t="n">
        <f aca="false">IF(Kalender!CB55&lt;&gt;1,0,IF(AND($B55&gt;0,INDEX(Kalender!CB$68:CB$77,MAX(1,$B55))&gt;INDEX(Kalender!$B$68:$B$77,MAX(1,$B55))),1,0)+IF(OR(AND($C55&gt;0,INDEX(Kalender!CB$81:CB$110,MAX(1,$C55))&gt;INDEX(Kalender!$B$81:$B$110,MAX(1,$C55))),AND($D55&gt;0,INDEX(Kalender!CB$81:CB$110,MAX(1,$D55))&gt;INDEX(Kalender!$B$81:$B$110,MAX(1,$D55))),AND($E55&gt;0,INDEX(Kalender!CB$81:CB$110,MAX(1,$E55))&gt;INDEX(Kalender!$B$81:$B$110,MAX(1,$E55))),AND($F55&gt;0,INDEX(Kalender!CB$81:CB$110,MAX(1,$F55))&gt;INDEX(Kalender!$B$81:$B$110,MAX(1,$F55)))),2,0))</f>
        <v>0</v>
      </c>
      <c r="CC55" s="5" t="n">
        <f aca="false">IF(Kalender!CC55&lt;&gt;1,0,IF(AND($B55&gt;0,INDEX(Kalender!CC$68:CC$77,MAX(1,$B55))&gt;INDEX(Kalender!$B$68:$B$77,MAX(1,$B55))),1,0)+IF(OR(AND($C55&gt;0,INDEX(Kalender!CC$81:CC$110,MAX(1,$C55))&gt;INDEX(Kalender!$B$81:$B$110,MAX(1,$C55))),AND($D55&gt;0,INDEX(Kalender!CC$81:CC$110,MAX(1,$D55))&gt;INDEX(Kalender!$B$81:$B$110,MAX(1,$D55))),AND($E55&gt;0,INDEX(Kalender!CC$81:CC$110,MAX(1,$E55))&gt;INDEX(Kalender!$B$81:$B$110,MAX(1,$E55))),AND($F55&gt;0,INDEX(Kalender!CC$81:CC$110,MAX(1,$F55))&gt;INDEX(Kalender!$B$81:$B$110,MAX(1,$F55)))),2,0))</f>
        <v>0</v>
      </c>
      <c r="CD55" s="5" t="n">
        <f aca="false">IF(Kalender!CD55&lt;&gt;1,0,IF(AND($B55&gt;0,INDEX(Kalender!CD$68:CD$77,MAX(1,$B55))&gt;INDEX(Kalender!$B$68:$B$77,MAX(1,$B55))),1,0)+IF(OR(AND($C55&gt;0,INDEX(Kalender!CD$81:CD$110,MAX(1,$C55))&gt;INDEX(Kalender!$B$81:$B$110,MAX(1,$C55))),AND($D55&gt;0,INDEX(Kalender!CD$81:CD$110,MAX(1,$D55))&gt;INDEX(Kalender!$B$81:$B$110,MAX(1,$D55))),AND($E55&gt;0,INDEX(Kalender!CD$81:CD$110,MAX(1,$E55))&gt;INDEX(Kalender!$B$81:$B$110,MAX(1,$E55))),AND($F55&gt;0,INDEX(Kalender!CD$81:CD$110,MAX(1,$F55))&gt;INDEX(Kalender!$B$81:$B$110,MAX(1,$F55)))),2,0))</f>
        <v>0</v>
      </c>
      <c r="CE55" s="5" t="n">
        <f aca="false">IF(Kalender!CE55&lt;&gt;1,0,IF(AND($B55&gt;0,INDEX(Kalender!CE$68:CE$77,MAX(1,$B55))&gt;INDEX(Kalender!$B$68:$B$77,MAX(1,$B55))),1,0)+IF(OR(AND($C55&gt;0,INDEX(Kalender!CE$81:CE$110,MAX(1,$C55))&gt;INDEX(Kalender!$B$81:$B$110,MAX(1,$C55))),AND($D55&gt;0,INDEX(Kalender!CE$81:CE$110,MAX(1,$D55))&gt;INDEX(Kalender!$B$81:$B$110,MAX(1,$D55))),AND($E55&gt;0,INDEX(Kalender!CE$81:CE$110,MAX(1,$E55))&gt;INDEX(Kalender!$B$81:$B$110,MAX(1,$E55))),AND($F55&gt;0,INDEX(Kalender!CE$81:CE$110,MAX(1,$F55))&gt;INDEX(Kalender!$B$81:$B$110,MAX(1,$F55)))),2,0))</f>
        <v>0</v>
      </c>
      <c r="CF55" s="5" t="n">
        <f aca="false">IF(Kalender!CF55&lt;&gt;1,0,IF(AND($B55&gt;0,INDEX(Kalender!CF$68:CF$77,MAX(1,$B55))&gt;INDEX(Kalender!$B$68:$B$77,MAX(1,$B55))),1,0)+IF(OR(AND($C55&gt;0,INDEX(Kalender!CF$81:CF$110,MAX(1,$C55))&gt;INDEX(Kalender!$B$81:$B$110,MAX(1,$C55))),AND($D55&gt;0,INDEX(Kalender!CF$81:CF$110,MAX(1,$D55))&gt;INDEX(Kalender!$B$81:$B$110,MAX(1,$D55))),AND($E55&gt;0,INDEX(Kalender!CF$81:CF$110,MAX(1,$E55))&gt;INDEX(Kalender!$B$81:$B$110,MAX(1,$E55))),AND($F55&gt;0,INDEX(Kalender!CF$81:CF$110,MAX(1,$F55))&gt;INDEX(Kalender!$B$81:$B$110,MAX(1,$F55)))),2,0))</f>
        <v>0</v>
      </c>
      <c r="CG55" s="5" t="n">
        <f aca="false">IF(Kalender!CG55&lt;&gt;1,0,IF(AND($B55&gt;0,INDEX(Kalender!CG$68:CG$77,MAX(1,$B55))&gt;INDEX(Kalender!$B$68:$B$77,MAX(1,$B55))),1,0)+IF(OR(AND($C55&gt;0,INDEX(Kalender!CG$81:CG$110,MAX(1,$C55))&gt;INDEX(Kalender!$B$81:$B$110,MAX(1,$C55))),AND($D55&gt;0,INDEX(Kalender!CG$81:CG$110,MAX(1,$D55))&gt;INDEX(Kalender!$B$81:$B$110,MAX(1,$D55))),AND($E55&gt;0,INDEX(Kalender!CG$81:CG$110,MAX(1,$E55))&gt;INDEX(Kalender!$B$81:$B$110,MAX(1,$E55))),AND($F55&gt;0,INDEX(Kalender!CG$81:CG$110,MAX(1,$F55))&gt;INDEX(Kalender!$B$81:$B$110,MAX(1,$F55)))),2,0))</f>
        <v>0</v>
      </c>
      <c r="CH55" s="5" t="n">
        <f aca="false">IF(Kalender!CH55&lt;&gt;1,0,IF(AND($B55&gt;0,INDEX(Kalender!CH$68:CH$77,MAX(1,$B55))&gt;INDEX(Kalender!$B$68:$B$77,MAX(1,$B55))),1,0)+IF(OR(AND($C55&gt;0,INDEX(Kalender!CH$81:CH$110,MAX(1,$C55))&gt;INDEX(Kalender!$B$81:$B$110,MAX(1,$C55))),AND($D55&gt;0,INDEX(Kalender!CH$81:CH$110,MAX(1,$D55))&gt;INDEX(Kalender!$B$81:$B$110,MAX(1,$D55))),AND($E55&gt;0,INDEX(Kalender!CH$81:CH$110,MAX(1,$E55))&gt;INDEX(Kalender!$B$81:$B$110,MAX(1,$E55))),AND($F55&gt;0,INDEX(Kalender!CH$81:CH$110,MAX(1,$F55))&gt;INDEX(Kalender!$B$81:$B$110,MAX(1,$F55)))),2,0))</f>
        <v>0</v>
      </c>
      <c r="CI55" s="5" t="n">
        <f aca="false">IF(Kalender!CI55&lt;&gt;1,0,IF(AND($B55&gt;0,INDEX(Kalender!CI$68:CI$77,MAX(1,$B55))&gt;INDEX(Kalender!$B$68:$B$77,MAX(1,$B55))),1,0)+IF(OR(AND($C55&gt;0,INDEX(Kalender!CI$81:CI$110,MAX(1,$C55))&gt;INDEX(Kalender!$B$81:$B$110,MAX(1,$C55))),AND($D55&gt;0,INDEX(Kalender!CI$81:CI$110,MAX(1,$D55))&gt;INDEX(Kalender!$B$81:$B$110,MAX(1,$D55))),AND($E55&gt;0,INDEX(Kalender!CI$81:CI$110,MAX(1,$E55))&gt;INDEX(Kalender!$B$81:$B$110,MAX(1,$E55))),AND($F55&gt;0,INDEX(Kalender!CI$81:CI$110,MAX(1,$F55))&gt;INDEX(Kalender!$B$81:$B$110,MAX(1,$F55)))),2,0))</f>
        <v>0</v>
      </c>
      <c r="CJ55" s="5" t="n">
        <f aca="false">IF(Kalender!CJ55&lt;&gt;1,0,IF(AND($B55&gt;0,INDEX(Kalender!CJ$68:CJ$77,MAX(1,$B55))&gt;INDEX(Kalender!$B$68:$B$77,MAX(1,$B55))),1,0)+IF(OR(AND($C55&gt;0,INDEX(Kalender!CJ$81:CJ$110,MAX(1,$C55))&gt;INDEX(Kalender!$B$81:$B$110,MAX(1,$C55))),AND($D55&gt;0,INDEX(Kalender!CJ$81:CJ$110,MAX(1,$D55))&gt;INDEX(Kalender!$B$81:$B$110,MAX(1,$D55))),AND($E55&gt;0,INDEX(Kalender!CJ$81:CJ$110,MAX(1,$E55))&gt;INDEX(Kalender!$B$81:$B$110,MAX(1,$E55))),AND($F55&gt;0,INDEX(Kalender!CJ$81:CJ$110,MAX(1,$F55))&gt;INDEX(Kalender!$B$81:$B$110,MAX(1,$F55)))),2,0))</f>
        <v>0</v>
      </c>
      <c r="CK55" s="5" t="n">
        <f aca="false">IF(Kalender!CK55&lt;&gt;1,0,IF(AND($B55&gt;0,INDEX(Kalender!CK$68:CK$77,MAX(1,$B55))&gt;INDEX(Kalender!$B$68:$B$77,MAX(1,$B55))),1,0)+IF(OR(AND($C55&gt;0,INDEX(Kalender!CK$81:CK$110,MAX(1,$C55))&gt;INDEX(Kalender!$B$81:$B$110,MAX(1,$C55))),AND($D55&gt;0,INDEX(Kalender!CK$81:CK$110,MAX(1,$D55))&gt;INDEX(Kalender!$B$81:$B$110,MAX(1,$D55))),AND($E55&gt;0,INDEX(Kalender!CK$81:CK$110,MAX(1,$E55))&gt;INDEX(Kalender!$B$81:$B$110,MAX(1,$E55))),AND($F55&gt;0,INDEX(Kalender!CK$81:CK$110,MAX(1,$F55))&gt;INDEX(Kalender!$B$81:$B$110,MAX(1,$F55)))),2,0))</f>
        <v>0</v>
      </c>
      <c r="CL55" s="5" t="n">
        <f aca="false">IF(Kalender!CL55&lt;&gt;1,0,IF(AND($B55&gt;0,INDEX(Kalender!CL$68:CL$77,MAX(1,$B55))&gt;INDEX(Kalender!$B$68:$B$77,MAX(1,$B55))),1,0)+IF(OR(AND($C55&gt;0,INDEX(Kalender!CL$81:CL$110,MAX(1,$C55))&gt;INDEX(Kalender!$B$81:$B$110,MAX(1,$C55))),AND($D55&gt;0,INDEX(Kalender!CL$81:CL$110,MAX(1,$D55))&gt;INDEX(Kalender!$B$81:$B$110,MAX(1,$D55))),AND($E55&gt;0,INDEX(Kalender!CL$81:CL$110,MAX(1,$E55))&gt;INDEX(Kalender!$B$81:$B$110,MAX(1,$E55))),AND($F55&gt;0,INDEX(Kalender!CL$81:CL$110,MAX(1,$F55))&gt;INDEX(Kalender!$B$81:$B$110,MAX(1,$F55)))),2,0))</f>
        <v>0</v>
      </c>
      <c r="CM55" s="5" t="n">
        <f aca="false">IF(Kalender!CM55&lt;&gt;1,0,IF(AND($B55&gt;0,INDEX(Kalender!CM$68:CM$77,MAX(1,$B55))&gt;INDEX(Kalender!$B$68:$B$77,MAX(1,$B55))),1,0)+IF(OR(AND($C55&gt;0,INDEX(Kalender!CM$81:CM$110,MAX(1,$C55))&gt;INDEX(Kalender!$B$81:$B$110,MAX(1,$C55))),AND($D55&gt;0,INDEX(Kalender!CM$81:CM$110,MAX(1,$D55))&gt;INDEX(Kalender!$B$81:$B$110,MAX(1,$D55))),AND($E55&gt;0,INDEX(Kalender!CM$81:CM$110,MAX(1,$E55))&gt;INDEX(Kalender!$B$81:$B$110,MAX(1,$E55))),AND($F55&gt;0,INDEX(Kalender!CM$81:CM$110,MAX(1,$F55))&gt;INDEX(Kalender!$B$81:$B$110,MAX(1,$F55)))),2,0))</f>
        <v>0</v>
      </c>
      <c r="CN55" s="5" t="n">
        <f aca="false">IF(Kalender!CN55&lt;&gt;1,0,IF(AND($B55&gt;0,INDEX(Kalender!CN$68:CN$77,MAX(1,$B55))&gt;INDEX(Kalender!$B$68:$B$77,MAX(1,$B55))),1,0)+IF(OR(AND($C55&gt;0,INDEX(Kalender!CN$81:CN$110,MAX(1,$C55))&gt;INDEX(Kalender!$B$81:$B$110,MAX(1,$C55))),AND($D55&gt;0,INDEX(Kalender!CN$81:CN$110,MAX(1,$D55))&gt;INDEX(Kalender!$B$81:$B$110,MAX(1,$D55))),AND($E55&gt;0,INDEX(Kalender!CN$81:CN$110,MAX(1,$E55))&gt;INDEX(Kalender!$B$81:$B$110,MAX(1,$E55))),AND($F55&gt;0,INDEX(Kalender!CN$81:CN$110,MAX(1,$F55))&gt;INDEX(Kalender!$B$81:$B$110,MAX(1,$F55)))),2,0))</f>
        <v>0</v>
      </c>
      <c r="CO55" s="5" t="n">
        <f aca="false">IF(Kalender!CO55&lt;&gt;1,0,IF(AND($B55&gt;0,INDEX(Kalender!CO$68:CO$77,MAX(1,$B55))&gt;INDEX(Kalender!$B$68:$B$77,MAX(1,$B55))),1,0)+IF(OR(AND($C55&gt;0,INDEX(Kalender!CO$81:CO$110,MAX(1,$C55))&gt;INDEX(Kalender!$B$81:$B$110,MAX(1,$C55))),AND($D55&gt;0,INDEX(Kalender!CO$81:CO$110,MAX(1,$D55))&gt;INDEX(Kalender!$B$81:$B$110,MAX(1,$D55))),AND($E55&gt;0,INDEX(Kalender!CO$81:CO$110,MAX(1,$E55))&gt;INDEX(Kalender!$B$81:$B$110,MAX(1,$E55))),AND($F55&gt;0,INDEX(Kalender!CO$81:CO$110,MAX(1,$F55))&gt;INDEX(Kalender!$B$81:$B$110,MAX(1,$F55)))),2,0))</f>
        <v>0</v>
      </c>
      <c r="CP55" s="5" t="n">
        <f aca="false">IF(Kalender!CP55&lt;&gt;1,0,IF(AND($B55&gt;0,INDEX(Kalender!CP$68:CP$77,MAX(1,$B55))&gt;INDEX(Kalender!$B$68:$B$77,MAX(1,$B55))),1,0)+IF(OR(AND($C55&gt;0,INDEX(Kalender!CP$81:CP$110,MAX(1,$C55))&gt;INDEX(Kalender!$B$81:$B$110,MAX(1,$C55))),AND($D55&gt;0,INDEX(Kalender!CP$81:CP$110,MAX(1,$D55))&gt;INDEX(Kalender!$B$81:$B$110,MAX(1,$D55))),AND($E55&gt;0,INDEX(Kalender!CP$81:CP$110,MAX(1,$E55))&gt;INDEX(Kalender!$B$81:$B$110,MAX(1,$E55))),AND($F55&gt;0,INDEX(Kalender!CP$81:CP$110,MAX(1,$F55))&gt;INDEX(Kalender!$B$81:$B$110,MAX(1,$F55)))),2,0))</f>
        <v>0</v>
      </c>
      <c r="CQ55" s="5" t="n">
        <f aca="false">IF(Kalender!CQ55&lt;&gt;1,0,IF(AND($B55&gt;0,INDEX(Kalender!CQ$68:CQ$77,MAX(1,$B55))&gt;INDEX(Kalender!$B$68:$B$77,MAX(1,$B55))),1,0)+IF(OR(AND($C55&gt;0,INDEX(Kalender!CQ$81:CQ$110,MAX(1,$C55))&gt;INDEX(Kalender!$B$81:$B$110,MAX(1,$C55))),AND($D55&gt;0,INDEX(Kalender!CQ$81:CQ$110,MAX(1,$D55))&gt;INDEX(Kalender!$B$81:$B$110,MAX(1,$D55))),AND($E55&gt;0,INDEX(Kalender!CQ$81:CQ$110,MAX(1,$E55))&gt;INDEX(Kalender!$B$81:$B$110,MAX(1,$E55))),AND($F55&gt;0,INDEX(Kalender!CQ$81:CQ$110,MAX(1,$F55))&gt;INDEX(Kalender!$B$81:$B$110,MAX(1,$F55)))),2,0))</f>
        <v>0</v>
      </c>
      <c r="CR55" s="5" t="n">
        <f aca="false">IF(Kalender!CR55&lt;&gt;1,0,IF(AND($B55&gt;0,INDEX(Kalender!CR$68:CR$77,MAX(1,$B55))&gt;INDEX(Kalender!$B$68:$B$77,MAX(1,$B55))),1,0)+IF(OR(AND($C55&gt;0,INDEX(Kalender!CR$81:CR$110,MAX(1,$C55))&gt;INDEX(Kalender!$B$81:$B$110,MAX(1,$C55))),AND($D55&gt;0,INDEX(Kalender!CR$81:CR$110,MAX(1,$D55))&gt;INDEX(Kalender!$B$81:$B$110,MAX(1,$D55))),AND($E55&gt;0,INDEX(Kalender!CR$81:CR$110,MAX(1,$E55))&gt;INDEX(Kalender!$B$81:$B$110,MAX(1,$E55))),AND($F55&gt;0,INDEX(Kalender!CR$81:CR$110,MAX(1,$F55))&gt;INDEX(Kalender!$B$81:$B$110,MAX(1,$F55)))),2,0))</f>
        <v>0</v>
      </c>
      <c r="CS55" s="5" t="n">
        <f aca="false">IF(Kalender!CS55&lt;&gt;1,0,IF(AND($B55&gt;0,INDEX(Kalender!CS$68:CS$77,MAX(1,$B55))&gt;INDEX(Kalender!$B$68:$B$77,MAX(1,$B55))),1,0)+IF(OR(AND($C55&gt;0,INDEX(Kalender!CS$81:CS$110,MAX(1,$C55))&gt;INDEX(Kalender!$B$81:$B$110,MAX(1,$C55))),AND($D55&gt;0,INDEX(Kalender!CS$81:CS$110,MAX(1,$D55))&gt;INDEX(Kalender!$B$81:$B$110,MAX(1,$D55))),AND($E55&gt;0,INDEX(Kalender!CS$81:CS$110,MAX(1,$E55))&gt;INDEX(Kalender!$B$81:$B$110,MAX(1,$E55))),AND($F55&gt;0,INDEX(Kalender!CS$81:CS$110,MAX(1,$F55))&gt;INDEX(Kalender!$B$81:$B$110,MAX(1,$F55)))),2,0))</f>
        <v>0</v>
      </c>
      <c r="CT55" s="5" t="n">
        <f aca="false">IF(Kalender!CT55&lt;&gt;1,0,IF(AND($B55&gt;0,INDEX(Kalender!CT$68:CT$77,MAX(1,$B55))&gt;INDEX(Kalender!$B$68:$B$77,MAX(1,$B55))),1,0)+IF(OR(AND($C55&gt;0,INDEX(Kalender!CT$81:CT$110,MAX(1,$C55))&gt;INDEX(Kalender!$B$81:$B$110,MAX(1,$C55))),AND($D55&gt;0,INDEX(Kalender!CT$81:CT$110,MAX(1,$D55))&gt;INDEX(Kalender!$B$81:$B$110,MAX(1,$D55))),AND($E55&gt;0,INDEX(Kalender!CT$81:CT$110,MAX(1,$E55))&gt;INDEX(Kalender!$B$81:$B$110,MAX(1,$E55))),AND($F55&gt;0,INDEX(Kalender!CT$81:CT$110,MAX(1,$F55))&gt;INDEX(Kalender!$B$81:$B$110,MAX(1,$F55)))),2,0))</f>
        <v>0</v>
      </c>
      <c r="CU55" s="5" t="n">
        <f aca="false">IF(Kalender!CU55&lt;&gt;1,0,IF(AND($B55&gt;0,INDEX(Kalender!CU$68:CU$77,MAX(1,$B55))&gt;INDEX(Kalender!$B$68:$B$77,MAX(1,$B55))),1,0)+IF(OR(AND($C55&gt;0,INDEX(Kalender!CU$81:CU$110,MAX(1,$C55))&gt;INDEX(Kalender!$B$81:$B$110,MAX(1,$C55))),AND($D55&gt;0,INDEX(Kalender!CU$81:CU$110,MAX(1,$D55))&gt;INDEX(Kalender!$B$81:$B$110,MAX(1,$D55))),AND($E55&gt;0,INDEX(Kalender!CU$81:CU$110,MAX(1,$E55))&gt;INDEX(Kalender!$B$81:$B$110,MAX(1,$E55))),AND($F55&gt;0,INDEX(Kalender!CU$81:CU$110,MAX(1,$F55))&gt;INDEX(Kalender!$B$81:$B$110,MAX(1,$F55)))),2,0))</f>
        <v>0</v>
      </c>
      <c r="CV55" s="5" t="n">
        <f aca="false">IF(Kalender!CV55&lt;&gt;1,0,IF(AND($B55&gt;0,INDEX(Kalender!CV$68:CV$77,MAX(1,$B55))&gt;INDEX(Kalender!$B$68:$B$77,MAX(1,$B55))),1,0)+IF(OR(AND($C55&gt;0,INDEX(Kalender!CV$81:CV$110,MAX(1,$C55))&gt;INDEX(Kalender!$B$81:$B$110,MAX(1,$C55))),AND($D55&gt;0,INDEX(Kalender!CV$81:CV$110,MAX(1,$D55))&gt;INDEX(Kalender!$B$81:$B$110,MAX(1,$D55))),AND($E55&gt;0,INDEX(Kalender!CV$81:CV$110,MAX(1,$E55))&gt;INDEX(Kalender!$B$81:$B$110,MAX(1,$E55))),AND($F55&gt;0,INDEX(Kalender!CV$81:CV$110,MAX(1,$F55))&gt;INDEX(Kalender!$B$81:$B$110,MAX(1,$F55)))),2,0))</f>
        <v>0</v>
      </c>
      <c r="CW55" s="5" t="n">
        <f aca="false">IF(Kalender!CW55&lt;&gt;1,0,IF(AND($B55&gt;0,INDEX(Kalender!CW$68:CW$77,MAX(1,$B55))&gt;INDEX(Kalender!$B$68:$B$77,MAX(1,$B55))),1,0)+IF(OR(AND($C55&gt;0,INDEX(Kalender!CW$81:CW$110,MAX(1,$C55))&gt;INDEX(Kalender!$B$81:$B$110,MAX(1,$C55))),AND($D55&gt;0,INDEX(Kalender!CW$81:CW$110,MAX(1,$D55))&gt;INDEX(Kalender!$B$81:$B$110,MAX(1,$D55))),AND($E55&gt;0,INDEX(Kalender!CW$81:CW$110,MAX(1,$E55))&gt;INDEX(Kalender!$B$81:$B$110,MAX(1,$E55))),AND($F55&gt;0,INDEX(Kalender!CW$81:CW$110,MAX(1,$F55))&gt;INDEX(Kalender!$B$81:$B$110,MAX(1,$F55)))),2,0))</f>
        <v>0</v>
      </c>
      <c r="CX55" s="5" t="n">
        <f aca="false">IF(Kalender!CX55&lt;&gt;1,0,IF(AND($B55&gt;0,INDEX(Kalender!CX$68:CX$77,MAX(1,$B55))&gt;INDEX(Kalender!$B$68:$B$77,MAX(1,$B55))),1,0)+IF(OR(AND($C55&gt;0,INDEX(Kalender!CX$81:CX$110,MAX(1,$C55))&gt;INDEX(Kalender!$B$81:$B$110,MAX(1,$C55))),AND($D55&gt;0,INDEX(Kalender!CX$81:CX$110,MAX(1,$D55))&gt;INDEX(Kalender!$B$81:$B$110,MAX(1,$D55))),AND($E55&gt;0,INDEX(Kalender!CX$81:CX$110,MAX(1,$E55))&gt;INDEX(Kalender!$B$81:$B$110,MAX(1,$E55))),AND($F55&gt;0,INDEX(Kalender!CX$81:CX$110,MAX(1,$F55))&gt;INDEX(Kalender!$B$81:$B$110,MAX(1,$F55)))),2,0))</f>
        <v>0</v>
      </c>
      <c r="CY55" s="5" t="n">
        <f aca="false">IF(Kalender!CY55&lt;&gt;1,0,IF(AND($B55&gt;0,INDEX(Kalender!CY$68:CY$77,MAX(1,$B55))&gt;INDEX(Kalender!$B$68:$B$77,MAX(1,$B55))),1,0)+IF(OR(AND($C55&gt;0,INDEX(Kalender!CY$81:CY$110,MAX(1,$C55))&gt;INDEX(Kalender!$B$81:$B$110,MAX(1,$C55))),AND($D55&gt;0,INDEX(Kalender!CY$81:CY$110,MAX(1,$D55))&gt;INDEX(Kalender!$B$81:$B$110,MAX(1,$D55))),AND($E55&gt;0,INDEX(Kalender!CY$81:CY$110,MAX(1,$E55))&gt;INDEX(Kalender!$B$81:$B$110,MAX(1,$E55))),AND($F55&gt;0,INDEX(Kalender!CY$81:CY$110,MAX(1,$F55))&gt;INDEX(Kalender!$B$81:$B$110,MAX(1,$F55)))),2,0))</f>
        <v>0</v>
      </c>
      <c r="CZ55" s="5" t="n">
        <f aca="false">IF(Kalender!CZ55&lt;&gt;1,0,IF(AND($B55&gt;0,INDEX(Kalender!CZ$68:CZ$77,MAX(1,$B55))&gt;INDEX(Kalender!$B$68:$B$77,MAX(1,$B55))),1,0)+IF(OR(AND($C55&gt;0,INDEX(Kalender!CZ$81:CZ$110,MAX(1,$C55))&gt;INDEX(Kalender!$B$81:$B$110,MAX(1,$C55))),AND($D55&gt;0,INDEX(Kalender!CZ$81:CZ$110,MAX(1,$D55))&gt;INDEX(Kalender!$B$81:$B$110,MAX(1,$D55))),AND($E55&gt;0,INDEX(Kalender!CZ$81:CZ$110,MAX(1,$E55))&gt;INDEX(Kalender!$B$81:$B$110,MAX(1,$E55))),AND($F55&gt;0,INDEX(Kalender!CZ$81:CZ$110,MAX(1,$F55))&gt;INDEX(Kalender!$B$81:$B$110,MAX(1,$F55)))),2,0))</f>
        <v>0</v>
      </c>
      <c r="DA55" s="5" t="n">
        <f aca="false">IF(Kalender!DA55&lt;&gt;1,0,IF(AND($B55&gt;0,INDEX(Kalender!DA$68:DA$77,MAX(1,$B55))&gt;INDEX(Kalender!$B$68:$B$77,MAX(1,$B55))),1,0)+IF(OR(AND($C55&gt;0,INDEX(Kalender!DA$81:DA$110,MAX(1,$C55))&gt;INDEX(Kalender!$B$81:$B$110,MAX(1,$C55))),AND($D55&gt;0,INDEX(Kalender!DA$81:DA$110,MAX(1,$D55))&gt;INDEX(Kalender!$B$81:$B$110,MAX(1,$D55))),AND($E55&gt;0,INDEX(Kalender!DA$81:DA$110,MAX(1,$E55))&gt;INDEX(Kalender!$B$81:$B$110,MAX(1,$E55))),AND($F55&gt;0,INDEX(Kalender!DA$81:DA$110,MAX(1,$F55))&gt;INDEX(Kalender!$B$81:$B$110,MAX(1,$F55)))),2,0))</f>
        <v>0</v>
      </c>
      <c r="DB55" s="5" t="n">
        <f aca="false">IF(Kalender!DB55&lt;&gt;1,0,IF(AND($B55&gt;0,INDEX(Kalender!DB$68:DB$77,MAX(1,$B55))&gt;INDEX(Kalender!$B$68:$B$77,MAX(1,$B55))),1,0)+IF(OR(AND($C55&gt;0,INDEX(Kalender!DB$81:DB$110,MAX(1,$C55))&gt;INDEX(Kalender!$B$81:$B$110,MAX(1,$C55))),AND($D55&gt;0,INDEX(Kalender!DB$81:DB$110,MAX(1,$D55))&gt;INDEX(Kalender!$B$81:$B$110,MAX(1,$D55))),AND($E55&gt;0,INDEX(Kalender!DB$81:DB$110,MAX(1,$E55))&gt;INDEX(Kalender!$B$81:$B$110,MAX(1,$E55))),AND($F55&gt;0,INDEX(Kalender!DB$81:DB$110,MAX(1,$F55))&gt;INDEX(Kalender!$B$81:$B$110,MAX(1,$F55)))),2,0))</f>
        <v>0</v>
      </c>
      <c r="DC55" s="5" t="n">
        <f aca="false">IF(Kalender!DC55&lt;&gt;1,0,IF(AND($B55&gt;0,INDEX(Kalender!DC$68:DC$77,MAX(1,$B55))&gt;INDEX(Kalender!$B$68:$B$77,MAX(1,$B55))),1,0)+IF(OR(AND($C55&gt;0,INDEX(Kalender!DC$81:DC$110,MAX(1,$C55))&gt;INDEX(Kalender!$B$81:$B$110,MAX(1,$C55))),AND($D55&gt;0,INDEX(Kalender!DC$81:DC$110,MAX(1,$D55))&gt;INDEX(Kalender!$B$81:$B$110,MAX(1,$D55))),AND($E55&gt;0,INDEX(Kalender!DC$81:DC$110,MAX(1,$E55))&gt;INDEX(Kalender!$B$81:$B$110,MAX(1,$E55))),AND($F55&gt;0,INDEX(Kalender!DC$81:DC$110,MAX(1,$F55))&gt;INDEX(Kalender!$B$81:$B$110,MAX(1,$F55)))),2,0))</f>
        <v>0</v>
      </c>
      <c r="DD55" s="5" t="n">
        <f aca="false">IF(Kalender!DD55&lt;&gt;1,0,IF(AND($B55&gt;0,INDEX(Kalender!DD$68:DD$77,MAX(1,$B55))&gt;INDEX(Kalender!$B$68:$B$77,MAX(1,$B55))),1,0)+IF(OR(AND($C55&gt;0,INDEX(Kalender!DD$81:DD$110,MAX(1,$C55))&gt;INDEX(Kalender!$B$81:$B$110,MAX(1,$C55))),AND($D55&gt;0,INDEX(Kalender!DD$81:DD$110,MAX(1,$D55))&gt;INDEX(Kalender!$B$81:$B$110,MAX(1,$D55))),AND($E55&gt;0,INDEX(Kalender!DD$81:DD$110,MAX(1,$E55))&gt;INDEX(Kalender!$B$81:$B$110,MAX(1,$E55))),AND($F55&gt;0,INDEX(Kalender!DD$81:DD$110,MAX(1,$F55))&gt;INDEX(Kalender!$B$81:$B$110,MAX(1,$F55)))),2,0))</f>
        <v>0</v>
      </c>
      <c r="DE55" s="5" t="n">
        <f aca="false">IF(Kalender!DE55&lt;&gt;1,0,IF(AND($B55&gt;0,INDEX(Kalender!DE$68:DE$77,MAX(1,$B55))&gt;INDEX(Kalender!$B$68:$B$77,MAX(1,$B55))),1,0)+IF(OR(AND($C55&gt;0,INDEX(Kalender!DE$81:DE$110,MAX(1,$C55))&gt;INDEX(Kalender!$B$81:$B$110,MAX(1,$C55))),AND($D55&gt;0,INDEX(Kalender!DE$81:DE$110,MAX(1,$D55))&gt;INDEX(Kalender!$B$81:$B$110,MAX(1,$D55))),AND($E55&gt;0,INDEX(Kalender!DE$81:DE$110,MAX(1,$E55))&gt;INDEX(Kalender!$B$81:$B$110,MAX(1,$E55))),AND($F55&gt;0,INDEX(Kalender!DE$81:DE$110,MAX(1,$F55))&gt;INDEX(Kalender!$B$81:$B$110,MAX(1,$F55)))),2,0))</f>
        <v>0</v>
      </c>
      <c r="DF55" s="5" t="n">
        <f aca="false">IF(Kalender!DF55&lt;&gt;1,0,IF(AND($B55&gt;0,INDEX(Kalender!DF$68:DF$77,MAX(1,$B55))&gt;INDEX(Kalender!$B$68:$B$77,MAX(1,$B55))),1,0)+IF(OR(AND($C55&gt;0,INDEX(Kalender!DF$81:DF$110,MAX(1,$C55))&gt;INDEX(Kalender!$B$81:$B$110,MAX(1,$C55))),AND($D55&gt;0,INDEX(Kalender!DF$81:DF$110,MAX(1,$D55))&gt;INDEX(Kalender!$B$81:$B$110,MAX(1,$D55))),AND($E55&gt;0,INDEX(Kalender!DF$81:DF$110,MAX(1,$E55))&gt;INDEX(Kalender!$B$81:$B$110,MAX(1,$E55))),AND($F55&gt;0,INDEX(Kalender!DF$81:DF$110,MAX(1,$F55))&gt;INDEX(Kalender!$B$81:$B$110,MAX(1,$F55)))),2,0))</f>
        <v>0</v>
      </c>
      <c r="DG55" s="5" t="n">
        <f aca="false">IF(Kalender!DG55&lt;&gt;1,0,IF(AND($B55&gt;0,INDEX(Kalender!DG$68:DG$77,MAX(1,$B55))&gt;INDEX(Kalender!$B$68:$B$77,MAX(1,$B55))),1,0)+IF(OR(AND($C55&gt;0,INDEX(Kalender!DG$81:DG$110,MAX(1,$C55))&gt;INDEX(Kalender!$B$81:$B$110,MAX(1,$C55))),AND($D55&gt;0,INDEX(Kalender!DG$81:DG$110,MAX(1,$D55))&gt;INDEX(Kalender!$B$81:$B$110,MAX(1,$D55))),AND($E55&gt;0,INDEX(Kalender!DG$81:DG$110,MAX(1,$E55))&gt;INDEX(Kalender!$B$81:$B$110,MAX(1,$E55))),AND($F55&gt;0,INDEX(Kalender!DG$81:DG$110,MAX(1,$F55))&gt;INDEX(Kalender!$B$81:$B$110,MAX(1,$F55)))),2,0))</f>
        <v>0</v>
      </c>
      <c r="DH55" s="5" t="n">
        <f aca="false">IF(Kalender!DH55&lt;&gt;1,0,IF(AND($B55&gt;0,INDEX(Kalender!DH$68:DH$77,MAX(1,$B55))&gt;INDEX(Kalender!$B$68:$B$77,MAX(1,$B55))),1,0)+IF(OR(AND($C55&gt;0,INDEX(Kalender!DH$81:DH$110,MAX(1,$C55))&gt;INDEX(Kalender!$B$81:$B$110,MAX(1,$C55))),AND($D55&gt;0,INDEX(Kalender!DH$81:DH$110,MAX(1,$D55))&gt;INDEX(Kalender!$B$81:$B$110,MAX(1,$D55))),AND($E55&gt;0,INDEX(Kalender!DH$81:DH$110,MAX(1,$E55))&gt;INDEX(Kalender!$B$81:$B$110,MAX(1,$E55))),AND($F55&gt;0,INDEX(Kalender!DH$81:DH$110,MAX(1,$F55))&gt;INDEX(Kalender!$B$81:$B$110,MAX(1,$F55)))),2,0))</f>
        <v>0</v>
      </c>
      <c r="DI55" s="5" t="n">
        <f aca="false">IF(Kalender!DI55&lt;&gt;1,0,IF(AND($B55&gt;0,INDEX(Kalender!DI$68:DI$77,MAX(1,$B55))&gt;INDEX(Kalender!$B$68:$B$77,MAX(1,$B55))),1,0)+IF(OR(AND($C55&gt;0,INDEX(Kalender!DI$81:DI$110,MAX(1,$C55))&gt;INDEX(Kalender!$B$81:$B$110,MAX(1,$C55))),AND($D55&gt;0,INDEX(Kalender!DI$81:DI$110,MAX(1,$D55))&gt;INDEX(Kalender!$B$81:$B$110,MAX(1,$D55))),AND($E55&gt;0,INDEX(Kalender!DI$81:DI$110,MAX(1,$E55))&gt;INDEX(Kalender!$B$81:$B$110,MAX(1,$E55))),AND($F55&gt;0,INDEX(Kalender!DI$81:DI$110,MAX(1,$F55))&gt;INDEX(Kalender!$B$81:$B$110,MAX(1,$F55)))),2,0))</f>
        <v>0</v>
      </c>
      <c r="DJ55" s="5" t="n">
        <f aca="false">IF(Kalender!DJ55&lt;&gt;1,0,IF(AND($B55&gt;0,INDEX(Kalender!DJ$68:DJ$77,MAX(1,$B55))&gt;INDEX(Kalender!$B$68:$B$77,MAX(1,$B55))),1,0)+IF(OR(AND($C55&gt;0,INDEX(Kalender!DJ$81:DJ$110,MAX(1,$C55))&gt;INDEX(Kalender!$B$81:$B$110,MAX(1,$C55))),AND($D55&gt;0,INDEX(Kalender!DJ$81:DJ$110,MAX(1,$D55))&gt;INDEX(Kalender!$B$81:$B$110,MAX(1,$D55))),AND($E55&gt;0,INDEX(Kalender!DJ$81:DJ$110,MAX(1,$E55))&gt;INDEX(Kalender!$B$81:$B$110,MAX(1,$E55))),AND($F55&gt;0,INDEX(Kalender!DJ$81:DJ$110,MAX(1,$F55))&gt;INDEX(Kalender!$B$81:$B$110,MAX(1,$F55)))),2,0))</f>
        <v>0</v>
      </c>
      <c r="DK55" s="5" t="n">
        <f aca="false">IF(Kalender!DK55&lt;&gt;1,0,IF(AND($B55&gt;0,INDEX(Kalender!DK$68:DK$77,MAX(1,$B55))&gt;INDEX(Kalender!$B$68:$B$77,MAX(1,$B55))),1,0)+IF(OR(AND($C55&gt;0,INDEX(Kalender!DK$81:DK$110,MAX(1,$C55))&gt;INDEX(Kalender!$B$81:$B$110,MAX(1,$C55))),AND($D55&gt;0,INDEX(Kalender!DK$81:DK$110,MAX(1,$D55))&gt;INDEX(Kalender!$B$81:$B$110,MAX(1,$D55))),AND($E55&gt;0,INDEX(Kalender!DK$81:DK$110,MAX(1,$E55))&gt;INDEX(Kalender!$B$81:$B$110,MAX(1,$E55))),AND($F55&gt;0,INDEX(Kalender!DK$81:DK$110,MAX(1,$F55))&gt;INDEX(Kalender!$B$81:$B$110,MAX(1,$F55)))),2,0))</f>
        <v>0</v>
      </c>
      <c r="DL55" s="5" t="n">
        <f aca="false">IF(Kalender!DL55&lt;&gt;1,0,IF(AND($B55&gt;0,INDEX(Kalender!DL$68:DL$77,MAX(1,$B55))&gt;INDEX(Kalender!$B$68:$B$77,MAX(1,$B55))),1,0)+IF(OR(AND($C55&gt;0,INDEX(Kalender!DL$81:DL$110,MAX(1,$C55))&gt;INDEX(Kalender!$B$81:$B$110,MAX(1,$C55))),AND($D55&gt;0,INDEX(Kalender!DL$81:DL$110,MAX(1,$D55))&gt;INDEX(Kalender!$B$81:$B$110,MAX(1,$D55))),AND($E55&gt;0,INDEX(Kalender!DL$81:DL$110,MAX(1,$E55))&gt;INDEX(Kalender!$B$81:$B$110,MAX(1,$E55))),AND($F55&gt;0,INDEX(Kalender!DL$81:DL$110,MAX(1,$F55))&gt;INDEX(Kalender!$B$81:$B$110,MAX(1,$F55)))),2,0))</f>
        <v>0</v>
      </c>
      <c r="DM55" s="5" t="n">
        <f aca="false">IF(Kalender!DM55&lt;&gt;1,0,IF(AND($B55&gt;0,INDEX(Kalender!DM$68:DM$77,MAX(1,$B55))&gt;INDEX(Kalender!$B$68:$B$77,MAX(1,$B55))),1,0)+IF(OR(AND($C55&gt;0,INDEX(Kalender!DM$81:DM$110,MAX(1,$C55))&gt;INDEX(Kalender!$B$81:$B$110,MAX(1,$C55))),AND($D55&gt;0,INDEX(Kalender!DM$81:DM$110,MAX(1,$D55))&gt;INDEX(Kalender!$B$81:$B$110,MAX(1,$D55))),AND($E55&gt;0,INDEX(Kalender!DM$81:DM$110,MAX(1,$E55))&gt;INDEX(Kalender!$B$81:$B$110,MAX(1,$E55))),AND($F55&gt;0,INDEX(Kalender!DM$81:DM$110,MAX(1,$F55))&gt;INDEX(Kalender!$B$81:$B$110,MAX(1,$F55)))),2,0))</f>
        <v>0</v>
      </c>
      <c r="DN55" s="5" t="n">
        <f aca="false">IF(Kalender!DN55&lt;&gt;1,0,IF(AND($B55&gt;0,INDEX(Kalender!DN$68:DN$77,MAX(1,$B55))&gt;INDEX(Kalender!$B$68:$B$77,MAX(1,$B55))),1,0)+IF(OR(AND($C55&gt;0,INDEX(Kalender!DN$81:DN$110,MAX(1,$C55))&gt;INDEX(Kalender!$B$81:$B$110,MAX(1,$C55))),AND($D55&gt;0,INDEX(Kalender!DN$81:DN$110,MAX(1,$D55))&gt;INDEX(Kalender!$B$81:$B$110,MAX(1,$D55))),AND($E55&gt;0,INDEX(Kalender!DN$81:DN$110,MAX(1,$E55))&gt;INDEX(Kalender!$B$81:$B$110,MAX(1,$E55))),AND($F55&gt;0,INDEX(Kalender!DN$81:DN$110,MAX(1,$F55))&gt;INDEX(Kalender!$B$81:$B$110,MAX(1,$F55)))),2,0))</f>
        <v>0</v>
      </c>
      <c r="DO55" s="5" t="n">
        <f aca="false">IF(Kalender!DO55&lt;&gt;1,0,IF(AND($B55&gt;0,INDEX(Kalender!DO$68:DO$77,MAX(1,$B55))&gt;INDEX(Kalender!$B$68:$B$77,MAX(1,$B55))),1,0)+IF(OR(AND($C55&gt;0,INDEX(Kalender!DO$81:DO$110,MAX(1,$C55))&gt;INDEX(Kalender!$B$81:$B$110,MAX(1,$C55))),AND($D55&gt;0,INDEX(Kalender!DO$81:DO$110,MAX(1,$D55))&gt;INDEX(Kalender!$B$81:$B$110,MAX(1,$D55))),AND($E55&gt;0,INDEX(Kalender!DO$81:DO$110,MAX(1,$E55))&gt;INDEX(Kalender!$B$81:$B$110,MAX(1,$E55))),AND($F55&gt;0,INDEX(Kalender!DO$81:DO$110,MAX(1,$F55))&gt;INDEX(Kalender!$B$81:$B$110,MAX(1,$F55)))),2,0))</f>
        <v>0</v>
      </c>
      <c r="DP55" s="5" t="n">
        <f aca="false">IF(Kalender!DP55&lt;&gt;1,0,IF(AND($B55&gt;0,INDEX(Kalender!DP$68:DP$77,MAX(1,$B55))&gt;INDEX(Kalender!$B$68:$B$77,MAX(1,$B55))),1,0)+IF(OR(AND($C55&gt;0,INDEX(Kalender!DP$81:DP$110,MAX(1,$C55))&gt;INDEX(Kalender!$B$81:$B$110,MAX(1,$C55))),AND($D55&gt;0,INDEX(Kalender!DP$81:DP$110,MAX(1,$D55))&gt;INDEX(Kalender!$B$81:$B$110,MAX(1,$D55))),AND($E55&gt;0,INDEX(Kalender!DP$81:DP$110,MAX(1,$E55))&gt;INDEX(Kalender!$B$81:$B$110,MAX(1,$E55))),AND($F55&gt;0,INDEX(Kalender!DP$81:DP$110,MAX(1,$F55))&gt;INDEX(Kalender!$B$81:$B$110,MAX(1,$F55)))),2,0))</f>
        <v>0</v>
      </c>
      <c r="DQ55" s="5" t="n">
        <f aca="false">IF(Kalender!DQ55&lt;&gt;1,0,IF(AND($B55&gt;0,INDEX(Kalender!DQ$68:DQ$77,MAX(1,$B55))&gt;INDEX(Kalender!$B$68:$B$77,MAX(1,$B55))),1,0)+IF(OR(AND($C55&gt;0,INDEX(Kalender!DQ$81:DQ$110,MAX(1,$C55))&gt;INDEX(Kalender!$B$81:$B$110,MAX(1,$C55))),AND($D55&gt;0,INDEX(Kalender!DQ$81:DQ$110,MAX(1,$D55))&gt;INDEX(Kalender!$B$81:$B$110,MAX(1,$D55))),AND($E55&gt;0,INDEX(Kalender!DQ$81:DQ$110,MAX(1,$E55))&gt;INDEX(Kalender!$B$81:$B$110,MAX(1,$E55))),AND($F55&gt;0,INDEX(Kalender!DQ$81:DQ$110,MAX(1,$F55))&gt;INDEX(Kalender!$B$81:$B$110,MAX(1,$F55)))),2,0))</f>
        <v>0</v>
      </c>
      <c r="DR55" s="5" t="n">
        <f aca="false">IF(Kalender!DR55&lt;&gt;1,0,IF(AND($B55&gt;0,INDEX(Kalender!DR$68:DR$77,MAX(1,$B55))&gt;INDEX(Kalender!$B$68:$B$77,MAX(1,$B55))),1,0)+IF(OR(AND($C55&gt;0,INDEX(Kalender!DR$81:DR$110,MAX(1,$C55))&gt;INDEX(Kalender!$B$81:$B$110,MAX(1,$C55))),AND($D55&gt;0,INDEX(Kalender!DR$81:DR$110,MAX(1,$D55))&gt;INDEX(Kalender!$B$81:$B$110,MAX(1,$D55))),AND($E55&gt;0,INDEX(Kalender!DR$81:DR$110,MAX(1,$E55))&gt;INDEX(Kalender!$B$81:$B$110,MAX(1,$E55))),AND($F55&gt;0,INDEX(Kalender!DR$81:DR$110,MAX(1,$F55))&gt;INDEX(Kalender!$B$81:$B$110,MAX(1,$F55)))),2,0))</f>
        <v>0</v>
      </c>
      <c r="DS55" s="5" t="n">
        <f aca="false">IF(Kalender!DS55&lt;&gt;1,0,IF(AND($B55&gt;0,INDEX(Kalender!DS$68:DS$77,MAX(1,$B55))&gt;INDEX(Kalender!$B$68:$B$77,MAX(1,$B55))),1,0)+IF(OR(AND($C55&gt;0,INDEX(Kalender!DS$81:DS$110,MAX(1,$C55))&gt;INDEX(Kalender!$B$81:$B$110,MAX(1,$C55))),AND($D55&gt;0,INDEX(Kalender!DS$81:DS$110,MAX(1,$D55))&gt;INDEX(Kalender!$B$81:$B$110,MAX(1,$D55))),AND($E55&gt;0,INDEX(Kalender!DS$81:DS$110,MAX(1,$E55))&gt;INDEX(Kalender!$B$81:$B$110,MAX(1,$E55))),AND($F55&gt;0,INDEX(Kalender!DS$81:DS$110,MAX(1,$F55))&gt;INDEX(Kalender!$B$81:$B$110,MAX(1,$F55)))),2,0))</f>
        <v>0</v>
      </c>
      <c r="DT55" s="5" t="n">
        <f aca="false">IF(Kalender!DT55&lt;&gt;1,0,IF(AND($B55&gt;0,INDEX(Kalender!DT$68:DT$77,MAX(1,$B55))&gt;INDEX(Kalender!$B$68:$B$77,MAX(1,$B55))),1,0)+IF(OR(AND($C55&gt;0,INDEX(Kalender!DT$81:DT$110,MAX(1,$C55))&gt;INDEX(Kalender!$B$81:$B$110,MAX(1,$C55))),AND($D55&gt;0,INDEX(Kalender!DT$81:DT$110,MAX(1,$D55))&gt;INDEX(Kalender!$B$81:$B$110,MAX(1,$D55))),AND($E55&gt;0,INDEX(Kalender!DT$81:DT$110,MAX(1,$E55))&gt;INDEX(Kalender!$B$81:$B$110,MAX(1,$E55))),AND($F55&gt;0,INDEX(Kalender!DT$81:DT$110,MAX(1,$F55))&gt;INDEX(Kalender!$B$81:$B$110,MAX(1,$F55)))),2,0))</f>
        <v>0</v>
      </c>
      <c r="DU55" s="5" t="n">
        <f aca="false">IF(Kalender!DU55&lt;&gt;1,0,IF(AND($B55&gt;0,INDEX(Kalender!DU$68:DU$77,MAX(1,$B55))&gt;INDEX(Kalender!$B$68:$B$77,MAX(1,$B55))),1,0)+IF(OR(AND($C55&gt;0,INDEX(Kalender!DU$81:DU$110,MAX(1,$C55))&gt;INDEX(Kalender!$B$81:$B$110,MAX(1,$C55))),AND($D55&gt;0,INDEX(Kalender!DU$81:DU$110,MAX(1,$D55))&gt;INDEX(Kalender!$B$81:$B$110,MAX(1,$D55))),AND($E55&gt;0,INDEX(Kalender!DU$81:DU$110,MAX(1,$E55))&gt;INDEX(Kalender!$B$81:$B$110,MAX(1,$E55))),AND($F55&gt;0,INDEX(Kalender!DU$81:DU$110,MAX(1,$F55))&gt;INDEX(Kalender!$B$81:$B$110,MAX(1,$F55)))),2,0))</f>
        <v>0</v>
      </c>
      <c r="DV55" s="5" t="n">
        <f aca="false">IF(Kalender!DV55&lt;&gt;1,0,IF(AND($B55&gt;0,INDEX(Kalender!DV$68:DV$77,MAX(1,$B55))&gt;INDEX(Kalender!$B$68:$B$77,MAX(1,$B55))),1,0)+IF(OR(AND($C55&gt;0,INDEX(Kalender!DV$81:DV$110,MAX(1,$C55))&gt;INDEX(Kalender!$B$81:$B$110,MAX(1,$C55))),AND($D55&gt;0,INDEX(Kalender!DV$81:DV$110,MAX(1,$D55))&gt;INDEX(Kalender!$B$81:$B$110,MAX(1,$D55))),AND($E55&gt;0,INDEX(Kalender!DV$81:DV$110,MAX(1,$E55))&gt;INDEX(Kalender!$B$81:$B$110,MAX(1,$E55))),AND($F55&gt;0,INDEX(Kalender!DV$81:DV$110,MAX(1,$F55))&gt;INDEX(Kalender!$B$81:$B$110,MAX(1,$F55)))),2,0))</f>
        <v>0</v>
      </c>
      <c r="DW55" s="5" t="n">
        <f aca="false">IF(Kalender!DW55&lt;&gt;1,0,IF(AND($B55&gt;0,INDEX(Kalender!DW$68:DW$77,MAX(1,$B55))&gt;INDEX(Kalender!$B$68:$B$77,MAX(1,$B55))),1,0)+IF(OR(AND($C55&gt;0,INDEX(Kalender!DW$81:DW$110,MAX(1,$C55))&gt;INDEX(Kalender!$B$81:$B$110,MAX(1,$C55))),AND($D55&gt;0,INDEX(Kalender!DW$81:DW$110,MAX(1,$D55))&gt;INDEX(Kalender!$B$81:$B$110,MAX(1,$D55))),AND($E55&gt;0,INDEX(Kalender!DW$81:DW$110,MAX(1,$E55))&gt;INDEX(Kalender!$B$81:$B$110,MAX(1,$E55))),AND($F55&gt;0,INDEX(Kalender!DW$81:DW$110,MAX(1,$F55))&gt;INDEX(Kalender!$B$81:$B$110,MAX(1,$F55)))),2,0))</f>
        <v>0</v>
      </c>
      <c r="DX55" s="5" t="n">
        <f aca="false">IF(Kalender!DX55&lt;&gt;1,0,IF(AND($B55&gt;0,INDEX(Kalender!DX$68:DX$77,MAX(1,$B55))&gt;INDEX(Kalender!$B$68:$B$77,MAX(1,$B55))),1,0)+IF(OR(AND($C55&gt;0,INDEX(Kalender!DX$81:DX$110,MAX(1,$C55))&gt;INDEX(Kalender!$B$81:$B$110,MAX(1,$C55))),AND($D55&gt;0,INDEX(Kalender!DX$81:DX$110,MAX(1,$D55))&gt;INDEX(Kalender!$B$81:$B$110,MAX(1,$D55))),AND($E55&gt;0,INDEX(Kalender!DX$81:DX$110,MAX(1,$E55))&gt;INDEX(Kalender!$B$81:$B$110,MAX(1,$E55))),AND($F55&gt;0,INDEX(Kalender!DX$81:DX$110,MAX(1,$F55))&gt;INDEX(Kalender!$B$81:$B$110,MAX(1,$F55)))),2,0))</f>
        <v>0</v>
      </c>
      <c r="DY55" s="5" t="n">
        <f aca="false">IF(Kalender!DY55&lt;&gt;1,0,IF(AND($B55&gt;0,INDEX(Kalender!DY$68:DY$77,MAX(1,$B55))&gt;INDEX(Kalender!$B$68:$B$77,MAX(1,$B55))),1,0)+IF(OR(AND($C55&gt;0,INDEX(Kalender!DY$81:DY$110,MAX(1,$C55))&gt;INDEX(Kalender!$B$81:$B$110,MAX(1,$C55))),AND($D55&gt;0,INDEX(Kalender!DY$81:DY$110,MAX(1,$D55))&gt;INDEX(Kalender!$B$81:$B$110,MAX(1,$D55))),AND($E55&gt;0,INDEX(Kalender!DY$81:DY$110,MAX(1,$E55))&gt;INDEX(Kalender!$B$81:$B$110,MAX(1,$E55))),AND($F55&gt;0,INDEX(Kalender!DY$81:DY$110,MAX(1,$F55))&gt;INDEX(Kalender!$B$81:$B$110,MAX(1,$F55)))),2,0))</f>
        <v>0</v>
      </c>
      <c r="DZ55" s="5" t="n">
        <f aca="false">IF(Kalender!DZ55&lt;&gt;1,0,IF(AND($B55&gt;0,INDEX(Kalender!DZ$68:DZ$77,MAX(1,$B55))&gt;INDEX(Kalender!$B$68:$B$77,MAX(1,$B55))),1,0)+IF(OR(AND($C55&gt;0,INDEX(Kalender!DZ$81:DZ$110,MAX(1,$C55))&gt;INDEX(Kalender!$B$81:$B$110,MAX(1,$C55))),AND($D55&gt;0,INDEX(Kalender!DZ$81:DZ$110,MAX(1,$D55))&gt;INDEX(Kalender!$B$81:$B$110,MAX(1,$D55))),AND($E55&gt;0,INDEX(Kalender!DZ$81:DZ$110,MAX(1,$E55))&gt;INDEX(Kalender!$B$81:$B$110,MAX(1,$E55))),AND($F55&gt;0,INDEX(Kalender!DZ$81:DZ$110,MAX(1,$F55))&gt;INDEX(Kalender!$B$81:$B$110,MAX(1,$F55)))),2,0))</f>
        <v>0</v>
      </c>
      <c r="EA55" s="5" t="n">
        <f aca="false">IF(Kalender!EA55&lt;&gt;1,0,IF(AND($B55&gt;0,INDEX(Kalender!EA$68:EA$77,MAX(1,$B55))&gt;INDEX(Kalender!$B$68:$B$77,MAX(1,$B55))),1,0)+IF(OR(AND($C55&gt;0,INDEX(Kalender!EA$81:EA$110,MAX(1,$C55))&gt;INDEX(Kalender!$B$81:$B$110,MAX(1,$C55))),AND($D55&gt;0,INDEX(Kalender!EA$81:EA$110,MAX(1,$D55))&gt;INDEX(Kalender!$B$81:$B$110,MAX(1,$D55))),AND($E55&gt;0,INDEX(Kalender!EA$81:EA$110,MAX(1,$E55))&gt;INDEX(Kalender!$B$81:$B$110,MAX(1,$E55))),AND($F55&gt;0,INDEX(Kalender!EA$81:EA$110,MAX(1,$F55))&gt;INDEX(Kalender!$B$81:$B$110,MAX(1,$F55)))),2,0))</f>
        <v>0</v>
      </c>
      <c r="EB55" s="5" t="n">
        <f aca="false">IF(Kalender!EB55&lt;&gt;1,0,IF(AND($B55&gt;0,INDEX(Kalender!EB$68:EB$77,MAX(1,$B55))&gt;INDEX(Kalender!$B$68:$B$77,MAX(1,$B55))),1,0)+IF(OR(AND($C55&gt;0,INDEX(Kalender!EB$81:EB$110,MAX(1,$C55))&gt;INDEX(Kalender!$B$81:$B$110,MAX(1,$C55))),AND($D55&gt;0,INDEX(Kalender!EB$81:EB$110,MAX(1,$D55))&gt;INDEX(Kalender!$B$81:$B$110,MAX(1,$D55))),AND($E55&gt;0,INDEX(Kalender!EB$81:EB$110,MAX(1,$E55))&gt;INDEX(Kalender!$B$81:$B$110,MAX(1,$E55))),AND($F55&gt;0,INDEX(Kalender!EB$81:EB$110,MAX(1,$F55))&gt;INDEX(Kalender!$B$81:$B$110,MAX(1,$F55)))),2,0))</f>
        <v>0</v>
      </c>
      <c r="EC55" s="5" t="n">
        <f aca="false">IF(Kalender!EC55&lt;&gt;1,0,IF(AND($B55&gt;0,INDEX(Kalender!EC$68:EC$77,MAX(1,$B55))&gt;INDEX(Kalender!$B$68:$B$77,MAX(1,$B55))),1,0)+IF(OR(AND($C55&gt;0,INDEX(Kalender!EC$81:EC$110,MAX(1,$C55))&gt;INDEX(Kalender!$B$81:$B$110,MAX(1,$C55))),AND($D55&gt;0,INDEX(Kalender!EC$81:EC$110,MAX(1,$D55))&gt;INDEX(Kalender!$B$81:$B$110,MAX(1,$D55))),AND($E55&gt;0,INDEX(Kalender!EC$81:EC$110,MAX(1,$E55))&gt;INDEX(Kalender!$B$81:$B$110,MAX(1,$E55))),AND($F55&gt;0,INDEX(Kalender!EC$81:EC$110,MAX(1,$F55))&gt;INDEX(Kalender!$B$81:$B$110,MAX(1,$F55)))),2,0))</f>
        <v>0</v>
      </c>
      <c r="ED55" s="5" t="n">
        <f aca="false">IF(Kalender!ED55&lt;&gt;1,0,IF(AND($B55&gt;0,INDEX(Kalender!ED$68:ED$77,MAX(1,$B55))&gt;INDEX(Kalender!$B$68:$B$77,MAX(1,$B55))),1,0)+IF(OR(AND($C55&gt;0,INDEX(Kalender!ED$81:ED$110,MAX(1,$C55))&gt;INDEX(Kalender!$B$81:$B$110,MAX(1,$C55))),AND($D55&gt;0,INDEX(Kalender!ED$81:ED$110,MAX(1,$D55))&gt;INDEX(Kalender!$B$81:$B$110,MAX(1,$D55))),AND($E55&gt;0,INDEX(Kalender!ED$81:ED$110,MAX(1,$E55))&gt;INDEX(Kalender!$B$81:$B$110,MAX(1,$E55))),AND($F55&gt;0,INDEX(Kalender!ED$81:ED$110,MAX(1,$F55))&gt;INDEX(Kalender!$B$81:$B$110,MAX(1,$F55)))),2,0))</f>
        <v>0</v>
      </c>
      <c r="EE55" s="5" t="n">
        <f aca="false">IF(Kalender!EE55&lt;&gt;1,0,IF(AND($B55&gt;0,INDEX(Kalender!EE$68:EE$77,MAX(1,$B55))&gt;INDEX(Kalender!$B$68:$B$77,MAX(1,$B55))),1,0)+IF(OR(AND($C55&gt;0,INDEX(Kalender!EE$81:EE$110,MAX(1,$C55))&gt;INDEX(Kalender!$B$81:$B$110,MAX(1,$C55))),AND($D55&gt;0,INDEX(Kalender!EE$81:EE$110,MAX(1,$D55))&gt;INDEX(Kalender!$B$81:$B$110,MAX(1,$D55))),AND($E55&gt;0,INDEX(Kalender!EE$81:EE$110,MAX(1,$E55))&gt;INDEX(Kalender!$B$81:$B$110,MAX(1,$E55))),AND($F55&gt;0,INDEX(Kalender!EE$81:EE$110,MAX(1,$F55))&gt;INDEX(Kalender!$B$81:$B$110,MAX(1,$F55)))),2,0))</f>
        <v>0</v>
      </c>
      <c r="EF55" s="5" t="n">
        <f aca="false">IF(Kalender!EF55&lt;&gt;1,0,IF(AND($B55&gt;0,INDEX(Kalender!EF$68:EF$77,MAX(1,$B55))&gt;INDEX(Kalender!$B$68:$B$77,MAX(1,$B55))),1,0)+IF(OR(AND($C55&gt;0,INDEX(Kalender!EF$81:EF$110,MAX(1,$C55))&gt;INDEX(Kalender!$B$81:$B$110,MAX(1,$C55))),AND($D55&gt;0,INDEX(Kalender!EF$81:EF$110,MAX(1,$D55))&gt;INDEX(Kalender!$B$81:$B$110,MAX(1,$D55))),AND($E55&gt;0,INDEX(Kalender!EF$81:EF$110,MAX(1,$E55))&gt;INDEX(Kalender!$B$81:$B$110,MAX(1,$E55))),AND($F55&gt;0,INDEX(Kalender!EF$81:EF$110,MAX(1,$F55))&gt;INDEX(Kalender!$B$81:$B$110,MAX(1,$F55)))),2,0))</f>
        <v>0</v>
      </c>
      <c r="EG55" s="5" t="n">
        <f aca="false">IF(Kalender!EG55&lt;&gt;1,0,IF(AND($B55&gt;0,INDEX(Kalender!EG$68:EG$77,MAX(1,$B55))&gt;INDEX(Kalender!$B$68:$B$77,MAX(1,$B55))),1,0)+IF(OR(AND($C55&gt;0,INDEX(Kalender!EG$81:EG$110,MAX(1,$C55))&gt;INDEX(Kalender!$B$81:$B$110,MAX(1,$C55))),AND($D55&gt;0,INDEX(Kalender!EG$81:EG$110,MAX(1,$D55))&gt;INDEX(Kalender!$B$81:$B$110,MAX(1,$D55))),AND($E55&gt;0,INDEX(Kalender!EG$81:EG$110,MAX(1,$E55))&gt;INDEX(Kalender!$B$81:$B$110,MAX(1,$E55))),AND($F55&gt;0,INDEX(Kalender!EG$81:EG$110,MAX(1,$F55))&gt;INDEX(Kalender!$B$81:$B$110,MAX(1,$F55)))),2,0))</f>
        <v>0</v>
      </c>
      <c r="EH55" s="5" t="n">
        <f aca="false">IF(Kalender!EH55&lt;&gt;1,0,IF(AND($B55&gt;0,INDEX(Kalender!EH$68:EH$77,MAX(1,$B55))&gt;INDEX(Kalender!$B$68:$B$77,MAX(1,$B55))),1,0)+IF(OR(AND($C55&gt;0,INDEX(Kalender!EH$81:EH$110,MAX(1,$C55))&gt;INDEX(Kalender!$B$81:$B$110,MAX(1,$C55))),AND($D55&gt;0,INDEX(Kalender!EH$81:EH$110,MAX(1,$D55))&gt;INDEX(Kalender!$B$81:$B$110,MAX(1,$D55))),AND($E55&gt;0,INDEX(Kalender!EH$81:EH$110,MAX(1,$E55))&gt;INDEX(Kalender!$B$81:$B$110,MAX(1,$E55))),AND($F55&gt;0,INDEX(Kalender!EH$81:EH$110,MAX(1,$F55))&gt;INDEX(Kalender!$B$81:$B$110,MAX(1,$F55)))),2,0))</f>
        <v>0</v>
      </c>
      <c r="EI55" s="5" t="n">
        <f aca="false">IF(Kalender!EI55&lt;&gt;1,0,IF(AND($B55&gt;0,INDEX(Kalender!EI$68:EI$77,MAX(1,$B55))&gt;INDEX(Kalender!$B$68:$B$77,MAX(1,$B55))),1,0)+IF(OR(AND($C55&gt;0,INDEX(Kalender!EI$81:EI$110,MAX(1,$C55))&gt;INDEX(Kalender!$B$81:$B$110,MAX(1,$C55))),AND($D55&gt;0,INDEX(Kalender!EI$81:EI$110,MAX(1,$D55))&gt;INDEX(Kalender!$B$81:$B$110,MAX(1,$D55))),AND($E55&gt;0,INDEX(Kalender!EI$81:EI$110,MAX(1,$E55))&gt;INDEX(Kalender!$B$81:$B$110,MAX(1,$E55))),AND($F55&gt;0,INDEX(Kalender!EI$81:EI$110,MAX(1,$F55))&gt;INDEX(Kalender!$B$81:$B$110,MAX(1,$F55)))),2,0))</f>
        <v>0</v>
      </c>
      <c r="EJ55" s="5" t="n">
        <f aca="false">IF(Kalender!EJ55&lt;&gt;1,0,IF(AND($B55&gt;0,INDEX(Kalender!EJ$68:EJ$77,MAX(1,$B55))&gt;INDEX(Kalender!$B$68:$B$77,MAX(1,$B55))),1,0)+IF(OR(AND($C55&gt;0,INDEX(Kalender!EJ$81:EJ$110,MAX(1,$C55))&gt;INDEX(Kalender!$B$81:$B$110,MAX(1,$C55))),AND($D55&gt;0,INDEX(Kalender!EJ$81:EJ$110,MAX(1,$D55))&gt;INDEX(Kalender!$B$81:$B$110,MAX(1,$D55))),AND($E55&gt;0,INDEX(Kalender!EJ$81:EJ$110,MAX(1,$E55))&gt;INDEX(Kalender!$B$81:$B$110,MAX(1,$E55))),AND($F55&gt;0,INDEX(Kalender!EJ$81:EJ$110,MAX(1,$F55))&gt;INDEX(Kalender!$B$81:$B$110,MAX(1,$F55)))),2,0))</f>
        <v>0</v>
      </c>
      <c r="EK55" s="5" t="n">
        <f aca="false">IF(Kalender!EK55&lt;&gt;1,0,IF(AND($B55&gt;0,INDEX(Kalender!EK$68:EK$77,MAX(1,$B55))&gt;INDEX(Kalender!$B$68:$B$77,MAX(1,$B55))),1,0)+IF(OR(AND($C55&gt;0,INDEX(Kalender!EK$81:EK$110,MAX(1,$C55))&gt;INDEX(Kalender!$B$81:$B$110,MAX(1,$C55))),AND($D55&gt;0,INDEX(Kalender!EK$81:EK$110,MAX(1,$D55))&gt;INDEX(Kalender!$B$81:$B$110,MAX(1,$D55))),AND($E55&gt;0,INDEX(Kalender!EK$81:EK$110,MAX(1,$E55))&gt;INDEX(Kalender!$B$81:$B$110,MAX(1,$E55))),AND($F55&gt;0,INDEX(Kalender!EK$81:EK$110,MAX(1,$F55))&gt;INDEX(Kalender!$B$81:$B$110,MAX(1,$F55)))),2,0))</f>
        <v>0</v>
      </c>
      <c r="EL55" s="5" t="n">
        <f aca="false">IF(Kalender!EL55&lt;&gt;1,0,IF(AND($B55&gt;0,INDEX(Kalender!EL$68:EL$77,MAX(1,$B55))&gt;INDEX(Kalender!$B$68:$B$77,MAX(1,$B55))),1,0)+IF(OR(AND($C55&gt;0,INDEX(Kalender!EL$81:EL$110,MAX(1,$C55))&gt;INDEX(Kalender!$B$81:$B$110,MAX(1,$C55))),AND($D55&gt;0,INDEX(Kalender!EL$81:EL$110,MAX(1,$D55))&gt;INDEX(Kalender!$B$81:$B$110,MAX(1,$D55))),AND($E55&gt;0,INDEX(Kalender!EL$81:EL$110,MAX(1,$E55))&gt;INDEX(Kalender!$B$81:$B$110,MAX(1,$E55))),AND($F55&gt;0,INDEX(Kalender!EL$81:EL$110,MAX(1,$F55))&gt;INDEX(Kalender!$B$81:$B$110,MAX(1,$F55)))),2,0))</f>
        <v>0</v>
      </c>
      <c r="EM55" s="5" t="n">
        <f aca="false">IF(Kalender!EM55&lt;&gt;1,0,IF(AND($B55&gt;0,INDEX(Kalender!EM$68:EM$77,MAX(1,$B55))&gt;INDEX(Kalender!$B$68:$B$77,MAX(1,$B55))),1,0)+IF(OR(AND($C55&gt;0,INDEX(Kalender!EM$81:EM$110,MAX(1,$C55))&gt;INDEX(Kalender!$B$81:$B$110,MAX(1,$C55))),AND($D55&gt;0,INDEX(Kalender!EM$81:EM$110,MAX(1,$D55))&gt;INDEX(Kalender!$B$81:$B$110,MAX(1,$D55))),AND($E55&gt;0,INDEX(Kalender!EM$81:EM$110,MAX(1,$E55))&gt;INDEX(Kalender!$B$81:$B$110,MAX(1,$E55))),AND($F55&gt;0,INDEX(Kalender!EM$81:EM$110,MAX(1,$F55))&gt;INDEX(Kalender!$B$81:$B$110,MAX(1,$F55)))),2,0))</f>
        <v>0</v>
      </c>
      <c r="EN55" s="5" t="n">
        <f aca="false">IF(Kalender!EN55&lt;&gt;1,0,IF(AND($B55&gt;0,INDEX(Kalender!EN$68:EN$77,MAX(1,$B55))&gt;INDEX(Kalender!$B$68:$B$77,MAX(1,$B55))),1,0)+IF(OR(AND($C55&gt;0,INDEX(Kalender!EN$81:EN$110,MAX(1,$C55))&gt;INDEX(Kalender!$B$81:$B$110,MAX(1,$C55))),AND($D55&gt;0,INDEX(Kalender!EN$81:EN$110,MAX(1,$D55))&gt;INDEX(Kalender!$B$81:$B$110,MAX(1,$D55))),AND($E55&gt;0,INDEX(Kalender!EN$81:EN$110,MAX(1,$E55))&gt;INDEX(Kalender!$B$81:$B$110,MAX(1,$E55))),AND($F55&gt;0,INDEX(Kalender!EN$81:EN$110,MAX(1,$F55))&gt;INDEX(Kalender!$B$81:$B$110,MAX(1,$F55)))),2,0))</f>
        <v>0</v>
      </c>
      <c r="EO55" s="5" t="n">
        <f aca="false">IF(Kalender!EO55&lt;&gt;1,0,IF(AND($B55&gt;0,INDEX(Kalender!EO$68:EO$77,MAX(1,$B55))&gt;INDEX(Kalender!$B$68:$B$77,MAX(1,$B55))),1,0)+IF(OR(AND($C55&gt;0,INDEX(Kalender!EO$81:EO$110,MAX(1,$C55))&gt;INDEX(Kalender!$B$81:$B$110,MAX(1,$C55))),AND($D55&gt;0,INDEX(Kalender!EO$81:EO$110,MAX(1,$D55))&gt;INDEX(Kalender!$B$81:$B$110,MAX(1,$D55))),AND($E55&gt;0,INDEX(Kalender!EO$81:EO$110,MAX(1,$E55))&gt;INDEX(Kalender!$B$81:$B$110,MAX(1,$E55))),AND($F55&gt;0,INDEX(Kalender!EO$81:EO$110,MAX(1,$F55))&gt;INDEX(Kalender!$B$81:$B$110,MAX(1,$F55)))),2,0))</f>
        <v>0</v>
      </c>
      <c r="EP55" s="5" t="n">
        <f aca="false">IF(Kalender!EP55&lt;&gt;1,0,IF(AND($B55&gt;0,INDEX(Kalender!EP$68:EP$77,MAX(1,$B55))&gt;INDEX(Kalender!$B$68:$B$77,MAX(1,$B55))),1,0)+IF(OR(AND($C55&gt;0,INDEX(Kalender!EP$81:EP$110,MAX(1,$C55))&gt;INDEX(Kalender!$B$81:$B$110,MAX(1,$C55))),AND($D55&gt;0,INDEX(Kalender!EP$81:EP$110,MAX(1,$D55))&gt;INDEX(Kalender!$B$81:$B$110,MAX(1,$D55))),AND($E55&gt;0,INDEX(Kalender!EP$81:EP$110,MAX(1,$E55))&gt;INDEX(Kalender!$B$81:$B$110,MAX(1,$E55))),AND($F55&gt;0,INDEX(Kalender!EP$81:EP$110,MAX(1,$F55))&gt;INDEX(Kalender!$B$81:$B$110,MAX(1,$F55)))),2,0))</f>
        <v>0</v>
      </c>
      <c r="EQ55" s="5" t="n">
        <f aca="false">IF(Kalender!EQ55&lt;&gt;1,0,IF(AND($B55&gt;0,INDEX(Kalender!EQ$68:EQ$77,MAX(1,$B55))&gt;INDEX(Kalender!$B$68:$B$77,MAX(1,$B55))),1,0)+IF(OR(AND($C55&gt;0,INDEX(Kalender!EQ$81:EQ$110,MAX(1,$C55))&gt;INDEX(Kalender!$B$81:$B$110,MAX(1,$C55))),AND($D55&gt;0,INDEX(Kalender!EQ$81:EQ$110,MAX(1,$D55))&gt;INDEX(Kalender!$B$81:$B$110,MAX(1,$D55))),AND($E55&gt;0,INDEX(Kalender!EQ$81:EQ$110,MAX(1,$E55))&gt;INDEX(Kalender!$B$81:$B$110,MAX(1,$E55))),AND($F55&gt;0,INDEX(Kalender!EQ$81:EQ$110,MAX(1,$F55))&gt;INDEX(Kalender!$B$81:$B$110,MAX(1,$F55)))),2,0))</f>
        <v>0</v>
      </c>
      <c r="ER55" s="5" t="n">
        <f aca="false">IF(Kalender!ER55&lt;&gt;1,0,IF(AND($B55&gt;0,INDEX(Kalender!ER$68:ER$77,MAX(1,$B55))&gt;INDEX(Kalender!$B$68:$B$77,MAX(1,$B55))),1,0)+IF(OR(AND($C55&gt;0,INDEX(Kalender!ER$81:ER$110,MAX(1,$C55))&gt;INDEX(Kalender!$B$81:$B$110,MAX(1,$C55))),AND($D55&gt;0,INDEX(Kalender!ER$81:ER$110,MAX(1,$D55))&gt;INDEX(Kalender!$B$81:$B$110,MAX(1,$D55))),AND($E55&gt;0,INDEX(Kalender!ER$81:ER$110,MAX(1,$E55))&gt;INDEX(Kalender!$B$81:$B$110,MAX(1,$E55))),AND($F55&gt;0,INDEX(Kalender!ER$81:ER$110,MAX(1,$F55))&gt;INDEX(Kalender!$B$81:$B$110,MAX(1,$F55)))),2,0))</f>
        <v>0</v>
      </c>
      <c r="ES55" s="5" t="n">
        <f aca="false">IF(Kalender!ES55&lt;&gt;1,0,IF(AND($B55&gt;0,INDEX(Kalender!ES$68:ES$77,MAX(1,$B55))&gt;INDEX(Kalender!$B$68:$B$77,MAX(1,$B55))),1,0)+IF(OR(AND($C55&gt;0,INDEX(Kalender!ES$81:ES$110,MAX(1,$C55))&gt;INDEX(Kalender!$B$81:$B$110,MAX(1,$C55))),AND($D55&gt;0,INDEX(Kalender!ES$81:ES$110,MAX(1,$D55))&gt;INDEX(Kalender!$B$81:$B$110,MAX(1,$D55))),AND($E55&gt;0,INDEX(Kalender!ES$81:ES$110,MAX(1,$E55))&gt;INDEX(Kalender!$B$81:$B$110,MAX(1,$E55))),AND($F55&gt;0,INDEX(Kalender!ES$81:ES$110,MAX(1,$F55))&gt;INDEX(Kalender!$B$81:$B$110,MAX(1,$F55)))),2,0))</f>
        <v>0</v>
      </c>
      <c r="ET55" s="5" t="n">
        <f aca="false">IF(Kalender!ET55&lt;&gt;1,0,IF(AND($B55&gt;0,INDEX(Kalender!ET$68:ET$77,MAX(1,$B55))&gt;INDEX(Kalender!$B$68:$B$77,MAX(1,$B55))),1,0)+IF(OR(AND($C55&gt;0,INDEX(Kalender!ET$81:ET$110,MAX(1,$C55))&gt;INDEX(Kalender!$B$81:$B$110,MAX(1,$C55))),AND($D55&gt;0,INDEX(Kalender!ET$81:ET$110,MAX(1,$D55))&gt;INDEX(Kalender!$B$81:$B$110,MAX(1,$D55))),AND($E55&gt;0,INDEX(Kalender!ET$81:ET$110,MAX(1,$E55))&gt;INDEX(Kalender!$B$81:$B$110,MAX(1,$E55))),AND($F55&gt;0,INDEX(Kalender!ET$81:ET$110,MAX(1,$F55))&gt;INDEX(Kalender!$B$81:$B$110,MAX(1,$F55)))),2,0))</f>
        <v>0</v>
      </c>
      <c r="EU55" s="5" t="n">
        <f aca="false">IF(Kalender!EU55&lt;&gt;1,0,IF(AND($B55&gt;0,INDEX(Kalender!EU$68:EU$77,MAX(1,$B55))&gt;INDEX(Kalender!$B$68:$B$77,MAX(1,$B55))),1,0)+IF(OR(AND($C55&gt;0,INDEX(Kalender!EU$81:EU$110,MAX(1,$C55))&gt;INDEX(Kalender!$B$81:$B$110,MAX(1,$C55))),AND($D55&gt;0,INDEX(Kalender!EU$81:EU$110,MAX(1,$D55))&gt;INDEX(Kalender!$B$81:$B$110,MAX(1,$D55))),AND($E55&gt;0,INDEX(Kalender!EU$81:EU$110,MAX(1,$E55))&gt;INDEX(Kalender!$B$81:$B$110,MAX(1,$E55))),AND($F55&gt;0,INDEX(Kalender!EU$81:EU$110,MAX(1,$F55))&gt;INDEX(Kalender!$B$81:$B$110,MAX(1,$F55)))),2,0))</f>
        <v>0</v>
      </c>
      <c r="EV55" s="5" t="n">
        <f aca="false">IF(Kalender!EV55&lt;&gt;1,0,IF(AND($B55&gt;0,INDEX(Kalender!EV$68:EV$77,MAX(1,$B55))&gt;INDEX(Kalender!$B$68:$B$77,MAX(1,$B55))),1,0)+IF(OR(AND($C55&gt;0,INDEX(Kalender!EV$81:EV$110,MAX(1,$C55))&gt;INDEX(Kalender!$B$81:$B$110,MAX(1,$C55))),AND($D55&gt;0,INDEX(Kalender!EV$81:EV$110,MAX(1,$D55))&gt;INDEX(Kalender!$B$81:$B$110,MAX(1,$D55))),AND($E55&gt;0,INDEX(Kalender!EV$81:EV$110,MAX(1,$E55))&gt;INDEX(Kalender!$B$81:$B$110,MAX(1,$E55))),AND($F55&gt;0,INDEX(Kalender!EV$81:EV$110,MAX(1,$F55))&gt;INDEX(Kalender!$B$81:$B$110,MAX(1,$F55)))),2,0))</f>
        <v>0</v>
      </c>
      <c r="EW55" s="5" t="n">
        <f aca="false">IF(Kalender!EW55&lt;&gt;1,0,IF(AND($B55&gt;0,INDEX(Kalender!EW$68:EW$77,MAX(1,$B55))&gt;INDEX(Kalender!$B$68:$B$77,MAX(1,$B55))),1,0)+IF(OR(AND($C55&gt;0,INDEX(Kalender!EW$81:EW$110,MAX(1,$C55))&gt;INDEX(Kalender!$B$81:$B$110,MAX(1,$C55))),AND($D55&gt;0,INDEX(Kalender!EW$81:EW$110,MAX(1,$D55))&gt;INDEX(Kalender!$B$81:$B$110,MAX(1,$D55))),AND($E55&gt;0,INDEX(Kalender!EW$81:EW$110,MAX(1,$E55))&gt;INDEX(Kalender!$B$81:$B$110,MAX(1,$E55))),AND($F55&gt;0,INDEX(Kalender!EW$81:EW$110,MAX(1,$F55))&gt;INDEX(Kalender!$B$81:$B$110,MAX(1,$F55)))),2,0))</f>
        <v>0</v>
      </c>
      <c r="EX55" s="5" t="n">
        <f aca="false">IF(Kalender!EX55&lt;&gt;1,0,IF(AND($B55&gt;0,INDEX(Kalender!EX$68:EX$77,MAX(1,$B55))&gt;INDEX(Kalender!$B$68:$B$77,MAX(1,$B55))),1,0)+IF(OR(AND($C55&gt;0,INDEX(Kalender!EX$81:EX$110,MAX(1,$C55))&gt;INDEX(Kalender!$B$81:$B$110,MAX(1,$C55))),AND($D55&gt;0,INDEX(Kalender!EX$81:EX$110,MAX(1,$D55))&gt;INDEX(Kalender!$B$81:$B$110,MAX(1,$D55))),AND($E55&gt;0,INDEX(Kalender!EX$81:EX$110,MAX(1,$E55))&gt;INDEX(Kalender!$B$81:$B$110,MAX(1,$E55))),AND($F55&gt;0,INDEX(Kalender!EX$81:EX$110,MAX(1,$F55))&gt;INDEX(Kalender!$B$81:$B$110,MAX(1,$F55)))),2,0))</f>
        <v>0</v>
      </c>
      <c r="EY55" s="5" t="n">
        <f aca="false">IF(Kalender!EY55&lt;&gt;1,0,IF(AND($B55&gt;0,INDEX(Kalender!EY$68:EY$77,MAX(1,$B55))&gt;INDEX(Kalender!$B$68:$B$77,MAX(1,$B55))),1,0)+IF(OR(AND($C55&gt;0,INDEX(Kalender!EY$81:EY$110,MAX(1,$C55))&gt;INDEX(Kalender!$B$81:$B$110,MAX(1,$C55))),AND($D55&gt;0,INDEX(Kalender!EY$81:EY$110,MAX(1,$D55))&gt;INDEX(Kalender!$B$81:$B$110,MAX(1,$D55))),AND($E55&gt;0,INDEX(Kalender!EY$81:EY$110,MAX(1,$E55))&gt;INDEX(Kalender!$B$81:$B$110,MAX(1,$E55))),AND($F55&gt;0,INDEX(Kalender!EY$81:EY$110,MAX(1,$F55))&gt;INDEX(Kalender!$B$81:$B$110,MAX(1,$F55)))),2,0))</f>
        <v>0</v>
      </c>
      <c r="EZ55" s="5" t="n">
        <f aca="false">IF(Kalender!EZ55&lt;&gt;1,0,IF(AND($B55&gt;0,INDEX(Kalender!EZ$68:EZ$77,MAX(1,$B55))&gt;INDEX(Kalender!$B$68:$B$77,MAX(1,$B55))),1,0)+IF(OR(AND($C55&gt;0,INDEX(Kalender!EZ$81:EZ$110,MAX(1,$C55))&gt;INDEX(Kalender!$B$81:$B$110,MAX(1,$C55))),AND($D55&gt;0,INDEX(Kalender!EZ$81:EZ$110,MAX(1,$D55))&gt;INDEX(Kalender!$B$81:$B$110,MAX(1,$D55))),AND($E55&gt;0,INDEX(Kalender!EZ$81:EZ$110,MAX(1,$E55))&gt;INDEX(Kalender!$B$81:$B$110,MAX(1,$E55))),AND($F55&gt;0,INDEX(Kalender!EZ$81:EZ$110,MAX(1,$F55))&gt;INDEX(Kalender!$B$81:$B$110,MAX(1,$F55)))),2,0))</f>
        <v>0</v>
      </c>
      <c r="FA55" s="5" t="n">
        <f aca="false">IF(Kalender!FA55&lt;&gt;1,0,IF(AND($B55&gt;0,INDEX(Kalender!FA$68:FA$77,MAX(1,$B55))&gt;INDEX(Kalender!$B$68:$B$77,MAX(1,$B55))),1,0)+IF(OR(AND($C55&gt;0,INDEX(Kalender!FA$81:FA$110,MAX(1,$C55))&gt;INDEX(Kalender!$B$81:$B$110,MAX(1,$C55))),AND($D55&gt;0,INDEX(Kalender!FA$81:FA$110,MAX(1,$D55))&gt;INDEX(Kalender!$B$81:$B$110,MAX(1,$D55))),AND($E55&gt;0,INDEX(Kalender!FA$81:FA$110,MAX(1,$E55))&gt;INDEX(Kalender!$B$81:$B$110,MAX(1,$E55))),AND($F55&gt;0,INDEX(Kalender!FA$81:FA$110,MAX(1,$F55))&gt;INDEX(Kalender!$B$81:$B$110,MAX(1,$F55)))),2,0))</f>
        <v>0</v>
      </c>
      <c r="FB55" s="5" t="n">
        <f aca="false">IF(Kalender!FB55&lt;&gt;1,0,IF(AND($B55&gt;0,INDEX(Kalender!FB$68:FB$77,MAX(1,$B55))&gt;INDEX(Kalender!$B$68:$B$77,MAX(1,$B55))),1,0)+IF(OR(AND($C55&gt;0,INDEX(Kalender!FB$81:FB$110,MAX(1,$C55))&gt;INDEX(Kalender!$B$81:$B$110,MAX(1,$C55))),AND($D55&gt;0,INDEX(Kalender!FB$81:FB$110,MAX(1,$D55))&gt;INDEX(Kalender!$B$81:$B$110,MAX(1,$D55))),AND($E55&gt;0,INDEX(Kalender!FB$81:FB$110,MAX(1,$E55))&gt;INDEX(Kalender!$B$81:$B$110,MAX(1,$E55))),AND($F55&gt;0,INDEX(Kalender!FB$81:FB$110,MAX(1,$F55))&gt;INDEX(Kalender!$B$81:$B$110,MAX(1,$F55)))),2,0))</f>
        <v>0</v>
      </c>
      <c r="FC55" s="5" t="n">
        <f aca="false">IF(Kalender!FC55&lt;&gt;1,0,IF(AND($B55&gt;0,INDEX(Kalender!FC$68:FC$77,MAX(1,$B55))&gt;INDEX(Kalender!$B$68:$B$77,MAX(1,$B55))),1,0)+IF(OR(AND($C55&gt;0,INDEX(Kalender!FC$81:FC$110,MAX(1,$C55))&gt;INDEX(Kalender!$B$81:$B$110,MAX(1,$C55))),AND($D55&gt;0,INDEX(Kalender!FC$81:FC$110,MAX(1,$D55))&gt;INDEX(Kalender!$B$81:$B$110,MAX(1,$D55))),AND($E55&gt;0,INDEX(Kalender!FC$81:FC$110,MAX(1,$E55))&gt;INDEX(Kalender!$B$81:$B$110,MAX(1,$E55))),AND($F55&gt;0,INDEX(Kalender!FC$81:FC$110,MAX(1,$F55))&gt;INDEX(Kalender!$B$81:$B$110,MAX(1,$F55)))),2,0))</f>
        <v>0</v>
      </c>
      <c r="FD55" s="5" t="n">
        <f aca="false">IF(Kalender!FD55&lt;&gt;1,0,IF(AND($B55&gt;0,INDEX(Kalender!FD$68:FD$77,MAX(1,$B55))&gt;INDEX(Kalender!$B$68:$B$77,MAX(1,$B55))),1,0)+IF(OR(AND($C55&gt;0,INDEX(Kalender!FD$81:FD$110,MAX(1,$C55))&gt;INDEX(Kalender!$B$81:$B$110,MAX(1,$C55))),AND($D55&gt;0,INDEX(Kalender!FD$81:FD$110,MAX(1,$D55))&gt;INDEX(Kalender!$B$81:$B$110,MAX(1,$D55))),AND($E55&gt;0,INDEX(Kalender!FD$81:FD$110,MAX(1,$E55))&gt;INDEX(Kalender!$B$81:$B$110,MAX(1,$E55))),AND($F55&gt;0,INDEX(Kalender!FD$81:FD$110,MAX(1,$F55))&gt;INDEX(Kalender!$B$81:$B$110,MAX(1,$F55)))),2,0))</f>
        <v>0</v>
      </c>
      <c r="FE55" s="5" t="n">
        <f aca="false">IF(Kalender!FE55&lt;&gt;1,0,IF(AND($B55&gt;0,INDEX(Kalender!FE$68:FE$77,MAX(1,$B55))&gt;INDEX(Kalender!$B$68:$B$77,MAX(1,$B55))),1,0)+IF(OR(AND($C55&gt;0,INDEX(Kalender!FE$81:FE$110,MAX(1,$C55))&gt;INDEX(Kalender!$B$81:$B$110,MAX(1,$C55))),AND($D55&gt;0,INDEX(Kalender!FE$81:FE$110,MAX(1,$D55))&gt;INDEX(Kalender!$B$81:$B$110,MAX(1,$D55))),AND($E55&gt;0,INDEX(Kalender!FE$81:FE$110,MAX(1,$E55))&gt;INDEX(Kalender!$B$81:$B$110,MAX(1,$E55))),AND($F55&gt;0,INDEX(Kalender!FE$81:FE$110,MAX(1,$F55))&gt;INDEX(Kalender!$B$81:$B$110,MAX(1,$F55)))),2,0))</f>
        <v>0</v>
      </c>
      <c r="FF55" s="5" t="n">
        <f aca="false">IF(Kalender!FF55&lt;&gt;1,0,IF(AND($B55&gt;0,INDEX(Kalender!FF$68:FF$77,MAX(1,$B55))&gt;INDEX(Kalender!$B$68:$B$77,MAX(1,$B55))),1,0)+IF(OR(AND($C55&gt;0,INDEX(Kalender!FF$81:FF$110,MAX(1,$C55))&gt;INDEX(Kalender!$B$81:$B$110,MAX(1,$C55))),AND($D55&gt;0,INDEX(Kalender!FF$81:FF$110,MAX(1,$D55))&gt;INDEX(Kalender!$B$81:$B$110,MAX(1,$D55))),AND($E55&gt;0,INDEX(Kalender!FF$81:FF$110,MAX(1,$E55))&gt;INDEX(Kalender!$B$81:$B$110,MAX(1,$E55))),AND($F55&gt;0,INDEX(Kalender!FF$81:FF$110,MAX(1,$F55))&gt;INDEX(Kalender!$B$81:$B$110,MAX(1,$F55)))),2,0))</f>
        <v>0</v>
      </c>
      <c r="FG55" s="5" t="n">
        <f aca="false">IF(Kalender!FG55&lt;&gt;1,0,IF(AND($B55&gt;0,INDEX(Kalender!FG$68:FG$77,MAX(1,$B55))&gt;INDEX(Kalender!$B$68:$B$77,MAX(1,$B55))),1,0)+IF(OR(AND($C55&gt;0,INDEX(Kalender!FG$81:FG$110,MAX(1,$C55))&gt;INDEX(Kalender!$B$81:$B$110,MAX(1,$C55))),AND($D55&gt;0,INDEX(Kalender!FG$81:FG$110,MAX(1,$D55))&gt;INDEX(Kalender!$B$81:$B$110,MAX(1,$D55))),AND($E55&gt;0,INDEX(Kalender!FG$81:FG$110,MAX(1,$E55))&gt;INDEX(Kalender!$B$81:$B$110,MAX(1,$E55))),AND($F55&gt;0,INDEX(Kalender!FG$81:FG$110,MAX(1,$F55))&gt;INDEX(Kalender!$B$81:$B$110,MAX(1,$F55)))),2,0))</f>
        <v>0</v>
      </c>
      <c r="FH55" s="5" t="n">
        <f aca="false">IF(Kalender!FH55&lt;&gt;1,0,IF(AND($B55&gt;0,INDEX(Kalender!FH$68:FH$77,MAX(1,$B55))&gt;INDEX(Kalender!$B$68:$B$77,MAX(1,$B55))),1,0)+IF(OR(AND($C55&gt;0,INDEX(Kalender!FH$81:FH$110,MAX(1,$C55))&gt;INDEX(Kalender!$B$81:$B$110,MAX(1,$C55))),AND($D55&gt;0,INDEX(Kalender!FH$81:FH$110,MAX(1,$D55))&gt;INDEX(Kalender!$B$81:$B$110,MAX(1,$D55))),AND($E55&gt;0,INDEX(Kalender!FH$81:FH$110,MAX(1,$E55))&gt;INDEX(Kalender!$B$81:$B$110,MAX(1,$E55))),AND($F55&gt;0,INDEX(Kalender!FH$81:FH$110,MAX(1,$F55))&gt;INDEX(Kalender!$B$81:$B$110,MAX(1,$F55)))),2,0))</f>
        <v>0</v>
      </c>
      <c r="FI55" s="5" t="n">
        <f aca="false">IF(Kalender!FI55&lt;&gt;1,0,IF(AND($B55&gt;0,INDEX(Kalender!FI$68:FI$77,MAX(1,$B55))&gt;INDEX(Kalender!$B$68:$B$77,MAX(1,$B55))),1,0)+IF(OR(AND($C55&gt;0,INDEX(Kalender!FI$81:FI$110,MAX(1,$C55))&gt;INDEX(Kalender!$B$81:$B$110,MAX(1,$C55))),AND($D55&gt;0,INDEX(Kalender!FI$81:FI$110,MAX(1,$D55))&gt;INDEX(Kalender!$B$81:$B$110,MAX(1,$D55))),AND($E55&gt;0,INDEX(Kalender!FI$81:FI$110,MAX(1,$E55))&gt;INDEX(Kalender!$B$81:$B$110,MAX(1,$E55))),AND($F55&gt;0,INDEX(Kalender!FI$81:FI$110,MAX(1,$F55))&gt;INDEX(Kalender!$B$81:$B$110,MAX(1,$F55)))),2,0))</f>
        <v>0</v>
      </c>
      <c r="FJ55" s="5" t="n">
        <f aca="false">IF(Kalender!FJ55&lt;&gt;1,0,IF(AND($B55&gt;0,INDEX(Kalender!FJ$68:FJ$77,MAX(1,$B55))&gt;INDEX(Kalender!$B$68:$B$77,MAX(1,$B55))),1,0)+IF(OR(AND($C55&gt;0,INDEX(Kalender!FJ$81:FJ$110,MAX(1,$C55))&gt;INDEX(Kalender!$B$81:$B$110,MAX(1,$C55))),AND($D55&gt;0,INDEX(Kalender!FJ$81:FJ$110,MAX(1,$D55))&gt;INDEX(Kalender!$B$81:$B$110,MAX(1,$D55))),AND($E55&gt;0,INDEX(Kalender!FJ$81:FJ$110,MAX(1,$E55))&gt;INDEX(Kalender!$B$81:$B$110,MAX(1,$E55))),AND($F55&gt;0,INDEX(Kalender!FJ$81:FJ$110,MAX(1,$F55))&gt;INDEX(Kalender!$B$81:$B$110,MAX(1,$F55)))),2,0))</f>
        <v>0</v>
      </c>
      <c r="FK55" s="5" t="n">
        <f aca="false">IF(Kalender!FK55&lt;&gt;1,0,IF(AND($B55&gt;0,INDEX(Kalender!FK$68:FK$77,MAX(1,$B55))&gt;INDEX(Kalender!$B$68:$B$77,MAX(1,$B55))),1,0)+IF(OR(AND($C55&gt;0,INDEX(Kalender!FK$81:FK$110,MAX(1,$C55))&gt;INDEX(Kalender!$B$81:$B$110,MAX(1,$C55))),AND($D55&gt;0,INDEX(Kalender!FK$81:FK$110,MAX(1,$D55))&gt;INDEX(Kalender!$B$81:$B$110,MAX(1,$D55))),AND($E55&gt;0,INDEX(Kalender!FK$81:FK$110,MAX(1,$E55))&gt;INDEX(Kalender!$B$81:$B$110,MAX(1,$E55))),AND($F55&gt;0,INDEX(Kalender!FK$81:FK$110,MAX(1,$F55))&gt;INDEX(Kalender!$B$81:$B$110,MAX(1,$F55)))),2,0))</f>
        <v>0</v>
      </c>
      <c r="FL55" s="5" t="n">
        <f aca="false">IF(Kalender!FL55&lt;&gt;1,0,IF(AND($B55&gt;0,INDEX(Kalender!FL$68:FL$77,MAX(1,$B55))&gt;INDEX(Kalender!$B$68:$B$77,MAX(1,$B55))),1,0)+IF(OR(AND($C55&gt;0,INDEX(Kalender!FL$81:FL$110,MAX(1,$C55))&gt;INDEX(Kalender!$B$81:$B$110,MAX(1,$C55))),AND($D55&gt;0,INDEX(Kalender!FL$81:FL$110,MAX(1,$D55))&gt;INDEX(Kalender!$B$81:$B$110,MAX(1,$D55))),AND($E55&gt;0,INDEX(Kalender!FL$81:FL$110,MAX(1,$E55))&gt;INDEX(Kalender!$B$81:$B$110,MAX(1,$E55))),AND($F55&gt;0,INDEX(Kalender!FL$81:FL$110,MAX(1,$F55))&gt;INDEX(Kalender!$B$81:$B$110,MAX(1,$F55)))),2,0))</f>
        <v>0</v>
      </c>
      <c r="FM55" s="5" t="n">
        <f aca="false">IF(Kalender!FM55&lt;&gt;1,0,IF(AND($B55&gt;0,INDEX(Kalender!FM$68:FM$77,MAX(1,$B55))&gt;INDEX(Kalender!$B$68:$B$77,MAX(1,$B55))),1,0)+IF(OR(AND($C55&gt;0,INDEX(Kalender!FM$81:FM$110,MAX(1,$C55))&gt;INDEX(Kalender!$B$81:$B$110,MAX(1,$C55))),AND($D55&gt;0,INDEX(Kalender!FM$81:FM$110,MAX(1,$D55))&gt;INDEX(Kalender!$B$81:$B$110,MAX(1,$D55))),AND($E55&gt;0,INDEX(Kalender!FM$81:FM$110,MAX(1,$E55))&gt;INDEX(Kalender!$B$81:$B$110,MAX(1,$E55))),AND($F55&gt;0,INDEX(Kalender!FM$81:FM$110,MAX(1,$F55))&gt;INDEX(Kalender!$B$81:$B$110,MAX(1,$F55)))),2,0))</f>
        <v>0</v>
      </c>
      <c r="FN55" s="5" t="n">
        <f aca="false">IF(Kalender!FN55&lt;&gt;1,0,IF(AND($B55&gt;0,INDEX(Kalender!FN$68:FN$77,MAX(1,$B55))&gt;INDEX(Kalender!$B$68:$B$77,MAX(1,$B55))),1,0)+IF(OR(AND($C55&gt;0,INDEX(Kalender!FN$81:FN$110,MAX(1,$C55))&gt;INDEX(Kalender!$B$81:$B$110,MAX(1,$C55))),AND($D55&gt;0,INDEX(Kalender!FN$81:FN$110,MAX(1,$D55))&gt;INDEX(Kalender!$B$81:$B$110,MAX(1,$D55))),AND($E55&gt;0,INDEX(Kalender!FN$81:FN$110,MAX(1,$E55))&gt;INDEX(Kalender!$B$81:$B$110,MAX(1,$E55))),AND($F55&gt;0,INDEX(Kalender!FN$81:FN$110,MAX(1,$F55))&gt;INDEX(Kalender!$B$81:$B$110,MAX(1,$F55)))),2,0))</f>
        <v>0</v>
      </c>
      <c r="FO55" s="5" t="n">
        <f aca="false">IF(Kalender!FO55&lt;&gt;1,0,IF(AND($B55&gt;0,INDEX(Kalender!FO$68:FO$77,MAX(1,$B55))&gt;INDEX(Kalender!$B$68:$B$77,MAX(1,$B55))),1,0)+IF(OR(AND($C55&gt;0,INDEX(Kalender!FO$81:FO$110,MAX(1,$C55))&gt;INDEX(Kalender!$B$81:$B$110,MAX(1,$C55))),AND($D55&gt;0,INDEX(Kalender!FO$81:FO$110,MAX(1,$D55))&gt;INDEX(Kalender!$B$81:$B$110,MAX(1,$D55))),AND($E55&gt;0,INDEX(Kalender!FO$81:FO$110,MAX(1,$E55))&gt;INDEX(Kalender!$B$81:$B$110,MAX(1,$E55))),AND($F55&gt;0,INDEX(Kalender!FO$81:FO$110,MAX(1,$F55))&gt;INDEX(Kalender!$B$81:$B$110,MAX(1,$F55)))),2,0))</f>
        <v>0</v>
      </c>
      <c r="FP55" s="5" t="n">
        <f aca="false">IF(Kalender!FP55&lt;&gt;1,0,IF(AND($B55&gt;0,INDEX(Kalender!FP$68:FP$77,MAX(1,$B55))&gt;INDEX(Kalender!$B$68:$B$77,MAX(1,$B55))),1,0)+IF(OR(AND($C55&gt;0,INDEX(Kalender!FP$81:FP$110,MAX(1,$C55))&gt;INDEX(Kalender!$B$81:$B$110,MAX(1,$C55))),AND($D55&gt;0,INDEX(Kalender!FP$81:FP$110,MAX(1,$D55))&gt;INDEX(Kalender!$B$81:$B$110,MAX(1,$D55))),AND($E55&gt;0,INDEX(Kalender!FP$81:FP$110,MAX(1,$E55))&gt;INDEX(Kalender!$B$81:$B$110,MAX(1,$E55))),AND($F55&gt;0,INDEX(Kalender!FP$81:FP$110,MAX(1,$F55))&gt;INDEX(Kalender!$B$81:$B$110,MAX(1,$F55)))),2,0))</f>
        <v>0</v>
      </c>
      <c r="FQ55" s="5" t="n">
        <f aca="false">IF(Kalender!FQ55&lt;&gt;1,0,IF(AND($B55&gt;0,INDEX(Kalender!FQ$68:FQ$77,MAX(1,$B55))&gt;INDEX(Kalender!$B$68:$B$77,MAX(1,$B55))),1,0)+IF(OR(AND($C55&gt;0,INDEX(Kalender!FQ$81:FQ$110,MAX(1,$C55))&gt;INDEX(Kalender!$B$81:$B$110,MAX(1,$C55))),AND($D55&gt;0,INDEX(Kalender!FQ$81:FQ$110,MAX(1,$D55))&gt;INDEX(Kalender!$B$81:$B$110,MAX(1,$D55))),AND($E55&gt;0,INDEX(Kalender!FQ$81:FQ$110,MAX(1,$E55))&gt;INDEX(Kalender!$B$81:$B$110,MAX(1,$E55))),AND($F55&gt;0,INDEX(Kalender!FQ$81:FQ$110,MAX(1,$F55))&gt;INDEX(Kalender!$B$81:$B$110,MAX(1,$F55)))),2,0))</f>
        <v>0</v>
      </c>
      <c r="FR55" s="5" t="n">
        <f aca="false">IF(Kalender!FR55&lt;&gt;1,0,IF(AND($B55&gt;0,INDEX(Kalender!FR$68:FR$77,MAX(1,$B55))&gt;INDEX(Kalender!$B$68:$B$77,MAX(1,$B55))),1,0)+IF(OR(AND($C55&gt;0,INDEX(Kalender!FR$81:FR$110,MAX(1,$C55))&gt;INDEX(Kalender!$B$81:$B$110,MAX(1,$C55))),AND($D55&gt;0,INDEX(Kalender!FR$81:FR$110,MAX(1,$D55))&gt;INDEX(Kalender!$B$81:$B$110,MAX(1,$D55))),AND($E55&gt;0,INDEX(Kalender!FR$81:FR$110,MAX(1,$E55))&gt;INDEX(Kalender!$B$81:$B$110,MAX(1,$E55))),AND($F55&gt;0,INDEX(Kalender!FR$81:FR$110,MAX(1,$F55))&gt;INDEX(Kalender!$B$81:$B$110,MAX(1,$F55)))),2,0))</f>
        <v>0</v>
      </c>
      <c r="FS55" s="5" t="n">
        <f aca="false">IF(Kalender!FS55&lt;&gt;1,0,IF(AND($B55&gt;0,INDEX(Kalender!FS$68:FS$77,MAX(1,$B55))&gt;INDEX(Kalender!$B$68:$B$77,MAX(1,$B55))),1,0)+IF(OR(AND($C55&gt;0,INDEX(Kalender!FS$81:FS$110,MAX(1,$C55))&gt;INDEX(Kalender!$B$81:$B$110,MAX(1,$C55))),AND($D55&gt;0,INDEX(Kalender!FS$81:FS$110,MAX(1,$D55))&gt;INDEX(Kalender!$B$81:$B$110,MAX(1,$D55))),AND($E55&gt;0,INDEX(Kalender!FS$81:FS$110,MAX(1,$E55))&gt;INDEX(Kalender!$B$81:$B$110,MAX(1,$E55))),AND($F55&gt;0,INDEX(Kalender!FS$81:FS$110,MAX(1,$F55))&gt;INDEX(Kalender!$B$81:$B$110,MAX(1,$F55)))),2,0))</f>
        <v>0</v>
      </c>
      <c r="FT55" s="5" t="n">
        <f aca="false">IF(Kalender!FT55&lt;&gt;1,0,IF(AND($B55&gt;0,INDEX(Kalender!FT$68:FT$77,MAX(1,$B55))&gt;INDEX(Kalender!$B$68:$B$77,MAX(1,$B55))),1,0)+IF(OR(AND($C55&gt;0,INDEX(Kalender!FT$81:FT$110,MAX(1,$C55))&gt;INDEX(Kalender!$B$81:$B$110,MAX(1,$C55))),AND($D55&gt;0,INDEX(Kalender!FT$81:FT$110,MAX(1,$D55))&gt;INDEX(Kalender!$B$81:$B$110,MAX(1,$D55))),AND($E55&gt;0,INDEX(Kalender!FT$81:FT$110,MAX(1,$E55))&gt;INDEX(Kalender!$B$81:$B$110,MAX(1,$E55))),AND($F55&gt;0,INDEX(Kalender!FT$81:FT$110,MAX(1,$F55))&gt;INDEX(Kalender!$B$81:$B$110,MAX(1,$F55)))),2,0))</f>
        <v>0</v>
      </c>
      <c r="FU55" s="5" t="n">
        <f aca="false">IF(Kalender!FU55&lt;&gt;1,0,IF(AND($B55&gt;0,INDEX(Kalender!FU$68:FU$77,MAX(1,$B55))&gt;INDEX(Kalender!$B$68:$B$77,MAX(1,$B55))),1,0)+IF(OR(AND($C55&gt;0,INDEX(Kalender!FU$81:FU$110,MAX(1,$C55))&gt;INDEX(Kalender!$B$81:$B$110,MAX(1,$C55))),AND($D55&gt;0,INDEX(Kalender!FU$81:FU$110,MAX(1,$D55))&gt;INDEX(Kalender!$B$81:$B$110,MAX(1,$D55))),AND($E55&gt;0,INDEX(Kalender!FU$81:FU$110,MAX(1,$E55))&gt;INDEX(Kalender!$B$81:$B$110,MAX(1,$E55))),AND($F55&gt;0,INDEX(Kalender!FU$81:FU$110,MAX(1,$F55))&gt;INDEX(Kalender!$B$81:$B$110,MAX(1,$F55)))),2,0))</f>
        <v>0</v>
      </c>
      <c r="FV55" s="5" t="n">
        <f aca="false">IF(Kalender!FV55&lt;&gt;1,0,IF(AND($B55&gt;0,INDEX(Kalender!FV$68:FV$77,MAX(1,$B55))&gt;INDEX(Kalender!$B$68:$B$77,MAX(1,$B55))),1,0)+IF(OR(AND($C55&gt;0,INDEX(Kalender!FV$81:FV$110,MAX(1,$C55))&gt;INDEX(Kalender!$B$81:$B$110,MAX(1,$C55))),AND($D55&gt;0,INDEX(Kalender!FV$81:FV$110,MAX(1,$D55))&gt;INDEX(Kalender!$B$81:$B$110,MAX(1,$D55))),AND($E55&gt;0,INDEX(Kalender!FV$81:FV$110,MAX(1,$E55))&gt;INDEX(Kalender!$B$81:$B$110,MAX(1,$E55))),AND($F55&gt;0,INDEX(Kalender!FV$81:FV$110,MAX(1,$F55))&gt;INDEX(Kalender!$B$81:$B$110,MAX(1,$F55)))),2,0))</f>
        <v>0</v>
      </c>
      <c r="FW55" s="5" t="n">
        <f aca="false">IF(Kalender!FW55&lt;&gt;1,0,IF(AND($B55&gt;0,INDEX(Kalender!FW$68:FW$77,MAX(1,$B55))&gt;INDEX(Kalender!$B$68:$B$77,MAX(1,$B55))),1,0)+IF(OR(AND($C55&gt;0,INDEX(Kalender!FW$81:FW$110,MAX(1,$C55))&gt;INDEX(Kalender!$B$81:$B$110,MAX(1,$C55))),AND($D55&gt;0,INDEX(Kalender!FW$81:FW$110,MAX(1,$D55))&gt;INDEX(Kalender!$B$81:$B$110,MAX(1,$D55))),AND($E55&gt;0,INDEX(Kalender!FW$81:FW$110,MAX(1,$E55))&gt;INDEX(Kalender!$B$81:$B$110,MAX(1,$E55))),AND($F55&gt;0,INDEX(Kalender!FW$81:FW$110,MAX(1,$F55))&gt;INDEX(Kalender!$B$81:$B$110,MAX(1,$F55)))),2,0))</f>
        <v>0</v>
      </c>
      <c r="FX55" s="5" t="n">
        <f aca="false">IF(Kalender!FX55&lt;&gt;1,0,IF(AND($B55&gt;0,INDEX(Kalender!FX$68:FX$77,MAX(1,$B55))&gt;INDEX(Kalender!$B$68:$B$77,MAX(1,$B55))),1,0)+IF(OR(AND($C55&gt;0,INDEX(Kalender!FX$81:FX$110,MAX(1,$C55))&gt;INDEX(Kalender!$B$81:$B$110,MAX(1,$C55))),AND($D55&gt;0,INDEX(Kalender!FX$81:FX$110,MAX(1,$D55))&gt;INDEX(Kalender!$B$81:$B$110,MAX(1,$D55))),AND($E55&gt;0,INDEX(Kalender!FX$81:FX$110,MAX(1,$E55))&gt;INDEX(Kalender!$B$81:$B$110,MAX(1,$E55))),AND($F55&gt;0,INDEX(Kalender!FX$81:FX$110,MAX(1,$F55))&gt;INDEX(Kalender!$B$81:$B$110,MAX(1,$F55)))),2,0))</f>
        <v>0</v>
      </c>
      <c r="FY55" s="5" t="n">
        <f aca="false">IF(Kalender!FY55&lt;&gt;1,0,IF(AND($B55&gt;0,INDEX(Kalender!FY$68:FY$77,MAX(1,$B55))&gt;INDEX(Kalender!$B$68:$B$77,MAX(1,$B55))),1,0)+IF(OR(AND($C55&gt;0,INDEX(Kalender!FY$81:FY$110,MAX(1,$C55))&gt;INDEX(Kalender!$B$81:$B$110,MAX(1,$C55))),AND($D55&gt;0,INDEX(Kalender!FY$81:FY$110,MAX(1,$D55))&gt;INDEX(Kalender!$B$81:$B$110,MAX(1,$D55))),AND($E55&gt;0,INDEX(Kalender!FY$81:FY$110,MAX(1,$E55))&gt;INDEX(Kalender!$B$81:$B$110,MAX(1,$E55))),AND($F55&gt;0,INDEX(Kalender!FY$81:FY$110,MAX(1,$F55))&gt;INDEX(Kalender!$B$81:$B$110,MAX(1,$F55)))),2,0))</f>
        <v>0</v>
      </c>
      <c r="FZ55" s="5" t="n">
        <f aca="false">IF(Kalender!FZ55&lt;&gt;1,0,IF(AND($B55&gt;0,INDEX(Kalender!FZ$68:FZ$77,MAX(1,$B55))&gt;INDEX(Kalender!$B$68:$B$77,MAX(1,$B55))),1,0)+IF(OR(AND($C55&gt;0,INDEX(Kalender!FZ$81:FZ$110,MAX(1,$C55))&gt;INDEX(Kalender!$B$81:$B$110,MAX(1,$C55))),AND($D55&gt;0,INDEX(Kalender!FZ$81:FZ$110,MAX(1,$D55))&gt;INDEX(Kalender!$B$81:$B$110,MAX(1,$D55))),AND($E55&gt;0,INDEX(Kalender!FZ$81:FZ$110,MAX(1,$E55))&gt;INDEX(Kalender!$B$81:$B$110,MAX(1,$E55))),AND($F55&gt;0,INDEX(Kalender!FZ$81:FZ$110,MAX(1,$F55))&gt;INDEX(Kalender!$B$81:$B$110,MAX(1,$F55)))),2,0))</f>
        <v>0</v>
      </c>
      <c r="GA55" s="5" t="n">
        <f aca="false">IF(Kalender!GA55&lt;&gt;1,0,IF(AND($B55&gt;0,INDEX(Kalender!GA$68:GA$77,MAX(1,$B55))&gt;INDEX(Kalender!$B$68:$B$77,MAX(1,$B55))),1,0)+IF(OR(AND($C55&gt;0,INDEX(Kalender!GA$81:GA$110,MAX(1,$C55))&gt;INDEX(Kalender!$B$81:$B$110,MAX(1,$C55))),AND($D55&gt;0,INDEX(Kalender!GA$81:GA$110,MAX(1,$D55))&gt;INDEX(Kalender!$B$81:$B$110,MAX(1,$D55))),AND($E55&gt;0,INDEX(Kalender!GA$81:GA$110,MAX(1,$E55))&gt;INDEX(Kalender!$B$81:$B$110,MAX(1,$E55))),AND($F55&gt;0,INDEX(Kalender!GA$81:GA$110,MAX(1,$F55))&gt;INDEX(Kalender!$B$81:$B$110,MAX(1,$F55)))),2,0))</f>
        <v>0</v>
      </c>
      <c r="GB55" s="5" t="n">
        <f aca="false">IF(Kalender!GB55&lt;&gt;1,0,IF(AND($B55&gt;0,INDEX(Kalender!GB$68:GB$77,MAX(1,$B55))&gt;INDEX(Kalender!$B$68:$B$77,MAX(1,$B55))),1,0)+IF(OR(AND($C55&gt;0,INDEX(Kalender!GB$81:GB$110,MAX(1,$C55))&gt;INDEX(Kalender!$B$81:$B$110,MAX(1,$C55))),AND($D55&gt;0,INDEX(Kalender!GB$81:GB$110,MAX(1,$D55))&gt;INDEX(Kalender!$B$81:$B$110,MAX(1,$D55))),AND($E55&gt;0,INDEX(Kalender!GB$81:GB$110,MAX(1,$E55))&gt;INDEX(Kalender!$B$81:$B$110,MAX(1,$E55))),AND($F55&gt;0,INDEX(Kalender!GB$81:GB$110,MAX(1,$F55))&gt;INDEX(Kalender!$B$81:$B$110,MAX(1,$F55)))),2,0))</f>
        <v>0</v>
      </c>
      <c r="GC55" s="5" t="n">
        <f aca="false">IF(Kalender!GC55&lt;&gt;1,0,IF(AND($B55&gt;0,INDEX(Kalender!GC$68:GC$77,MAX(1,$B55))&gt;INDEX(Kalender!$B$68:$B$77,MAX(1,$B55))),1,0)+IF(OR(AND($C55&gt;0,INDEX(Kalender!GC$81:GC$110,MAX(1,$C55))&gt;INDEX(Kalender!$B$81:$B$110,MAX(1,$C55))),AND($D55&gt;0,INDEX(Kalender!GC$81:GC$110,MAX(1,$D55))&gt;INDEX(Kalender!$B$81:$B$110,MAX(1,$D55))),AND($E55&gt;0,INDEX(Kalender!GC$81:GC$110,MAX(1,$E55))&gt;INDEX(Kalender!$B$81:$B$110,MAX(1,$E55))),AND($F55&gt;0,INDEX(Kalender!GC$81:GC$110,MAX(1,$F55))&gt;INDEX(Kalender!$B$81:$B$110,MAX(1,$F55)))),2,0))</f>
        <v>0</v>
      </c>
      <c r="GD55" s="5" t="n">
        <f aca="false">IF(Kalender!GD55&lt;&gt;1,0,IF(AND($B55&gt;0,INDEX(Kalender!GD$68:GD$77,MAX(1,$B55))&gt;INDEX(Kalender!$B$68:$B$77,MAX(1,$B55))),1,0)+IF(OR(AND($C55&gt;0,INDEX(Kalender!GD$81:GD$110,MAX(1,$C55))&gt;INDEX(Kalender!$B$81:$B$110,MAX(1,$C55))),AND($D55&gt;0,INDEX(Kalender!GD$81:GD$110,MAX(1,$D55))&gt;INDEX(Kalender!$B$81:$B$110,MAX(1,$D55))),AND($E55&gt;0,INDEX(Kalender!GD$81:GD$110,MAX(1,$E55))&gt;INDEX(Kalender!$B$81:$B$110,MAX(1,$E55))),AND($F55&gt;0,INDEX(Kalender!GD$81:GD$110,MAX(1,$F55))&gt;INDEX(Kalender!$B$81:$B$110,MAX(1,$F55)))),2,0))</f>
        <v>0</v>
      </c>
      <c r="GE55" s="5" t="n">
        <f aca="false">IF(Kalender!GE55&lt;&gt;1,0,IF(AND($B55&gt;0,INDEX(Kalender!GE$68:GE$77,MAX(1,$B55))&gt;INDEX(Kalender!$B$68:$B$77,MAX(1,$B55))),1,0)+IF(OR(AND($C55&gt;0,INDEX(Kalender!GE$81:GE$110,MAX(1,$C55))&gt;INDEX(Kalender!$B$81:$B$110,MAX(1,$C55))),AND($D55&gt;0,INDEX(Kalender!GE$81:GE$110,MAX(1,$D55))&gt;INDEX(Kalender!$B$81:$B$110,MAX(1,$D55))),AND($E55&gt;0,INDEX(Kalender!GE$81:GE$110,MAX(1,$E55))&gt;INDEX(Kalender!$B$81:$B$110,MAX(1,$E55))),AND($F55&gt;0,INDEX(Kalender!GE$81:GE$110,MAX(1,$F55))&gt;INDEX(Kalender!$B$81:$B$110,MAX(1,$F55)))),2,0))</f>
        <v>0</v>
      </c>
      <c r="GF55" s="5" t="n">
        <f aca="false">IF(Kalender!GF55&lt;&gt;1,0,IF(AND($B55&gt;0,INDEX(Kalender!GF$68:GF$77,MAX(1,$B55))&gt;INDEX(Kalender!$B$68:$B$77,MAX(1,$B55))),1,0)+IF(OR(AND($C55&gt;0,INDEX(Kalender!GF$81:GF$110,MAX(1,$C55))&gt;INDEX(Kalender!$B$81:$B$110,MAX(1,$C55))),AND($D55&gt;0,INDEX(Kalender!GF$81:GF$110,MAX(1,$D55))&gt;INDEX(Kalender!$B$81:$B$110,MAX(1,$D55))),AND($E55&gt;0,INDEX(Kalender!GF$81:GF$110,MAX(1,$E55))&gt;INDEX(Kalender!$B$81:$B$110,MAX(1,$E55))),AND($F55&gt;0,INDEX(Kalender!GF$81:GF$110,MAX(1,$F55))&gt;INDEX(Kalender!$B$81:$B$110,MAX(1,$F55)))),2,0))</f>
        <v>0</v>
      </c>
      <c r="GG55" s="5" t="n">
        <f aca="false">IF(Kalender!GG55&lt;&gt;1,0,IF(AND($B55&gt;0,INDEX(Kalender!GG$68:GG$77,MAX(1,$B55))&gt;INDEX(Kalender!$B$68:$B$77,MAX(1,$B55))),1,0)+IF(OR(AND($C55&gt;0,INDEX(Kalender!GG$81:GG$110,MAX(1,$C55))&gt;INDEX(Kalender!$B$81:$B$110,MAX(1,$C55))),AND($D55&gt;0,INDEX(Kalender!GG$81:GG$110,MAX(1,$D55))&gt;INDEX(Kalender!$B$81:$B$110,MAX(1,$D55))),AND($E55&gt;0,INDEX(Kalender!GG$81:GG$110,MAX(1,$E55))&gt;INDEX(Kalender!$B$81:$B$110,MAX(1,$E55))),AND($F55&gt;0,INDEX(Kalender!GG$81:GG$110,MAX(1,$F55))&gt;INDEX(Kalender!$B$81:$B$110,MAX(1,$F55)))),2,0))</f>
        <v>0</v>
      </c>
      <c r="GH55" s="5" t="n">
        <f aca="false">IF(Kalender!GH55&lt;&gt;1,0,IF(AND($B55&gt;0,INDEX(Kalender!GH$68:GH$77,MAX(1,$B55))&gt;INDEX(Kalender!$B$68:$B$77,MAX(1,$B55))),1,0)+IF(OR(AND($C55&gt;0,INDEX(Kalender!GH$81:GH$110,MAX(1,$C55))&gt;INDEX(Kalender!$B$81:$B$110,MAX(1,$C55))),AND($D55&gt;0,INDEX(Kalender!GH$81:GH$110,MAX(1,$D55))&gt;INDEX(Kalender!$B$81:$B$110,MAX(1,$D55))),AND($E55&gt;0,INDEX(Kalender!GH$81:GH$110,MAX(1,$E55))&gt;INDEX(Kalender!$B$81:$B$110,MAX(1,$E55))),AND($F55&gt;0,INDEX(Kalender!GH$81:GH$110,MAX(1,$F55))&gt;INDEX(Kalender!$B$81:$B$110,MAX(1,$F55)))),2,0))</f>
        <v>0</v>
      </c>
      <c r="GI55" s="5" t="n">
        <f aca="false">IF(Kalender!GI55&lt;&gt;1,0,IF(AND($B55&gt;0,INDEX(Kalender!GI$68:GI$77,MAX(1,$B55))&gt;INDEX(Kalender!$B$68:$B$77,MAX(1,$B55))),1,0)+IF(OR(AND($C55&gt;0,INDEX(Kalender!GI$81:GI$110,MAX(1,$C55))&gt;INDEX(Kalender!$B$81:$B$110,MAX(1,$C55))),AND($D55&gt;0,INDEX(Kalender!GI$81:GI$110,MAX(1,$D55))&gt;INDEX(Kalender!$B$81:$B$110,MAX(1,$D55))),AND($E55&gt;0,INDEX(Kalender!GI$81:GI$110,MAX(1,$E55))&gt;INDEX(Kalender!$B$81:$B$110,MAX(1,$E55))),AND($F55&gt;0,INDEX(Kalender!GI$81:GI$110,MAX(1,$F55))&gt;INDEX(Kalender!$B$81:$B$110,MAX(1,$F55)))),2,0))</f>
        <v>0</v>
      </c>
      <c r="GJ55" s="5" t="n">
        <f aca="false">IF(Kalender!GJ55&lt;&gt;1,0,IF(AND($B55&gt;0,INDEX(Kalender!GJ$68:GJ$77,MAX(1,$B55))&gt;INDEX(Kalender!$B$68:$B$77,MAX(1,$B55))),1,0)+IF(OR(AND($C55&gt;0,INDEX(Kalender!GJ$81:GJ$110,MAX(1,$C55))&gt;INDEX(Kalender!$B$81:$B$110,MAX(1,$C55))),AND($D55&gt;0,INDEX(Kalender!GJ$81:GJ$110,MAX(1,$D55))&gt;INDEX(Kalender!$B$81:$B$110,MAX(1,$D55))),AND($E55&gt;0,INDEX(Kalender!GJ$81:GJ$110,MAX(1,$E55))&gt;INDEX(Kalender!$B$81:$B$110,MAX(1,$E55))),AND($F55&gt;0,INDEX(Kalender!GJ$81:GJ$110,MAX(1,$F55))&gt;INDEX(Kalender!$B$81:$B$110,MAX(1,$F55)))),2,0))</f>
        <v>0</v>
      </c>
      <c r="GK55" s="5" t="n">
        <f aca="false">IF(Kalender!GK55&lt;&gt;1,0,IF(AND($B55&gt;0,INDEX(Kalender!GK$68:GK$77,MAX(1,$B55))&gt;INDEX(Kalender!$B$68:$B$77,MAX(1,$B55))),1,0)+IF(OR(AND($C55&gt;0,INDEX(Kalender!GK$81:GK$110,MAX(1,$C55))&gt;INDEX(Kalender!$B$81:$B$110,MAX(1,$C55))),AND($D55&gt;0,INDEX(Kalender!GK$81:GK$110,MAX(1,$D55))&gt;INDEX(Kalender!$B$81:$B$110,MAX(1,$D55))),AND($E55&gt;0,INDEX(Kalender!GK$81:GK$110,MAX(1,$E55))&gt;INDEX(Kalender!$B$81:$B$110,MAX(1,$E55))),AND($F55&gt;0,INDEX(Kalender!GK$81:GK$110,MAX(1,$F55))&gt;INDEX(Kalender!$B$81:$B$110,MAX(1,$F55)))),2,0))</f>
        <v>0</v>
      </c>
      <c r="GL55" s="5" t="n">
        <f aca="false">IF(Kalender!GL55&lt;&gt;1,0,IF(AND($B55&gt;0,INDEX(Kalender!GL$68:GL$77,MAX(1,$B55))&gt;INDEX(Kalender!$B$68:$B$77,MAX(1,$B55))),1,0)+IF(OR(AND($C55&gt;0,INDEX(Kalender!GL$81:GL$110,MAX(1,$C55))&gt;INDEX(Kalender!$B$81:$B$110,MAX(1,$C55))),AND($D55&gt;0,INDEX(Kalender!GL$81:GL$110,MAX(1,$D55))&gt;INDEX(Kalender!$B$81:$B$110,MAX(1,$D55))),AND($E55&gt;0,INDEX(Kalender!GL$81:GL$110,MAX(1,$E55))&gt;INDEX(Kalender!$B$81:$B$110,MAX(1,$E55))),AND($F55&gt;0,INDEX(Kalender!GL$81:GL$110,MAX(1,$F55))&gt;INDEX(Kalender!$B$81:$B$110,MAX(1,$F55)))),2,0))</f>
        <v>0</v>
      </c>
      <c r="GM55" s="5" t="n">
        <f aca="false">IF(Kalender!GM55&lt;&gt;1,0,IF(AND($B55&gt;0,INDEX(Kalender!GM$68:GM$77,MAX(1,$B55))&gt;INDEX(Kalender!$B$68:$B$77,MAX(1,$B55))),1,0)+IF(OR(AND($C55&gt;0,INDEX(Kalender!GM$81:GM$110,MAX(1,$C55))&gt;INDEX(Kalender!$B$81:$B$110,MAX(1,$C55))),AND($D55&gt;0,INDEX(Kalender!GM$81:GM$110,MAX(1,$D55))&gt;INDEX(Kalender!$B$81:$B$110,MAX(1,$D55))),AND($E55&gt;0,INDEX(Kalender!GM$81:GM$110,MAX(1,$E55))&gt;INDEX(Kalender!$B$81:$B$110,MAX(1,$E55))),AND($F55&gt;0,INDEX(Kalender!GM$81:GM$110,MAX(1,$F55))&gt;INDEX(Kalender!$B$81:$B$110,MAX(1,$F55)))),2,0))</f>
        <v>0</v>
      </c>
      <c r="GN55" s="5" t="n">
        <f aca="false">IF(Kalender!GN55&lt;&gt;1,0,IF(AND($B55&gt;0,INDEX(Kalender!GN$68:GN$77,MAX(1,$B55))&gt;INDEX(Kalender!$B$68:$B$77,MAX(1,$B55))),1,0)+IF(OR(AND($C55&gt;0,INDEX(Kalender!GN$81:GN$110,MAX(1,$C55))&gt;INDEX(Kalender!$B$81:$B$110,MAX(1,$C55))),AND($D55&gt;0,INDEX(Kalender!GN$81:GN$110,MAX(1,$D55))&gt;INDEX(Kalender!$B$81:$B$110,MAX(1,$D55))),AND($E55&gt;0,INDEX(Kalender!GN$81:GN$110,MAX(1,$E55))&gt;INDEX(Kalender!$B$81:$B$110,MAX(1,$E55))),AND($F55&gt;0,INDEX(Kalender!GN$81:GN$110,MAX(1,$F55))&gt;INDEX(Kalender!$B$81:$B$110,MAX(1,$F55)))),2,0))</f>
        <v>0</v>
      </c>
      <c r="GO55" s="5" t="n">
        <f aca="false">IF(Kalender!GO55&lt;&gt;1,0,IF(AND($B55&gt;0,INDEX(Kalender!GO$68:GO$77,MAX(1,$B55))&gt;INDEX(Kalender!$B$68:$B$77,MAX(1,$B55))),1,0)+IF(OR(AND($C55&gt;0,INDEX(Kalender!GO$81:GO$110,MAX(1,$C55))&gt;INDEX(Kalender!$B$81:$B$110,MAX(1,$C55))),AND($D55&gt;0,INDEX(Kalender!GO$81:GO$110,MAX(1,$D55))&gt;INDEX(Kalender!$B$81:$B$110,MAX(1,$D55))),AND($E55&gt;0,INDEX(Kalender!GO$81:GO$110,MAX(1,$E55))&gt;INDEX(Kalender!$B$81:$B$110,MAX(1,$E55))),AND($F55&gt;0,INDEX(Kalender!GO$81:GO$110,MAX(1,$F55))&gt;INDEX(Kalender!$B$81:$B$110,MAX(1,$F55)))),2,0))</f>
        <v>0</v>
      </c>
      <c r="GP55" s="5" t="n">
        <f aca="false">IF(Kalender!GP55&lt;&gt;1,0,IF(AND($B55&gt;0,INDEX(Kalender!GP$68:GP$77,MAX(1,$B55))&gt;INDEX(Kalender!$B$68:$B$77,MAX(1,$B55))),1,0)+IF(OR(AND($C55&gt;0,INDEX(Kalender!GP$81:GP$110,MAX(1,$C55))&gt;INDEX(Kalender!$B$81:$B$110,MAX(1,$C55))),AND($D55&gt;0,INDEX(Kalender!GP$81:GP$110,MAX(1,$D55))&gt;INDEX(Kalender!$B$81:$B$110,MAX(1,$D55))),AND($E55&gt;0,INDEX(Kalender!GP$81:GP$110,MAX(1,$E55))&gt;INDEX(Kalender!$B$81:$B$110,MAX(1,$E55))),AND($F55&gt;0,INDEX(Kalender!GP$81:GP$110,MAX(1,$F55))&gt;INDEX(Kalender!$B$81:$B$110,MAX(1,$F55)))),2,0))</f>
        <v>0</v>
      </c>
      <c r="GQ55" s="5" t="n">
        <f aca="false">IF(Kalender!GQ55&lt;&gt;1,0,IF(AND($B55&gt;0,INDEX(Kalender!GQ$68:GQ$77,MAX(1,$B55))&gt;INDEX(Kalender!$B$68:$B$77,MAX(1,$B55))),1,0)+IF(OR(AND($C55&gt;0,INDEX(Kalender!GQ$81:GQ$110,MAX(1,$C55))&gt;INDEX(Kalender!$B$81:$B$110,MAX(1,$C55))),AND($D55&gt;0,INDEX(Kalender!GQ$81:GQ$110,MAX(1,$D55))&gt;INDEX(Kalender!$B$81:$B$110,MAX(1,$D55))),AND($E55&gt;0,INDEX(Kalender!GQ$81:GQ$110,MAX(1,$E55))&gt;INDEX(Kalender!$B$81:$B$110,MAX(1,$E55))),AND($F55&gt;0,INDEX(Kalender!GQ$81:GQ$110,MAX(1,$F55))&gt;INDEX(Kalender!$B$81:$B$110,MAX(1,$F55)))),2,0))</f>
        <v>0</v>
      </c>
      <c r="GR55" s="5" t="n">
        <f aca="false">IF(Kalender!GR55&lt;&gt;1,0,IF(AND($B55&gt;0,INDEX(Kalender!GR$68:GR$77,MAX(1,$B55))&gt;INDEX(Kalender!$B$68:$B$77,MAX(1,$B55))),1,0)+IF(OR(AND($C55&gt;0,INDEX(Kalender!GR$81:GR$110,MAX(1,$C55))&gt;INDEX(Kalender!$B$81:$B$110,MAX(1,$C55))),AND($D55&gt;0,INDEX(Kalender!GR$81:GR$110,MAX(1,$D55))&gt;INDEX(Kalender!$B$81:$B$110,MAX(1,$D55))),AND($E55&gt;0,INDEX(Kalender!GR$81:GR$110,MAX(1,$E55))&gt;INDEX(Kalender!$B$81:$B$110,MAX(1,$E55))),AND($F55&gt;0,INDEX(Kalender!GR$81:GR$110,MAX(1,$F55))&gt;INDEX(Kalender!$B$81:$B$110,MAX(1,$F55)))),2,0))</f>
        <v>0</v>
      </c>
      <c r="GS55" s="5" t="n">
        <f aca="false">IF(Kalender!GS55&lt;&gt;1,0,IF(AND($B55&gt;0,INDEX(Kalender!GS$68:GS$77,MAX(1,$B55))&gt;INDEX(Kalender!$B$68:$B$77,MAX(1,$B55))),1,0)+IF(OR(AND($C55&gt;0,INDEX(Kalender!GS$81:GS$110,MAX(1,$C55))&gt;INDEX(Kalender!$B$81:$B$110,MAX(1,$C55))),AND($D55&gt;0,INDEX(Kalender!GS$81:GS$110,MAX(1,$D55))&gt;INDEX(Kalender!$B$81:$B$110,MAX(1,$D55))),AND($E55&gt;0,INDEX(Kalender!GS$81:GS$110,MAX(1,$E55))&gt;INDEX(Kalender!$B$81:$B$110,MAX(1,$E55))),AND($F55&gt;0,INDEX(Kalender!GS$81:GS$110,MAX(1,$F55))&gt;INDEX(Kalender!$B$81:$B$110,MAX(1,$F55)))),2,0))</f>
        <v>0</v>
      </c>
      <c r="GT55" s="5" t="n">
        <f aca="false">IF(Kalender!GT55&lt;&gt;1,0,IF(AND($B55&gt;0,INDEX(Kalender!GT$68:GT$77,MAX(1,$B55))&gt;INDEX(Kalender!$B$68:$B$77,MAX(1,$B55))),1,0)+IF(OR(AND($C55&gt;0,INDEX(Kalender!GT$81:GT$110,MAX(1,$C55))&gt;INDEX(Kalender!$B$81:$B$110,MAX(1,$C55))),AND($D55&gt;0,INDEX(Kalender!GT$81:GT$110,MAX(1,$D55))&gt;INDEX(Kalender!$B$81:$B$110,MAX(1,$D55))),AND($E55&gt;0,INDEX(Kalender!GT$81:GT$110,MAX(1,$E55))&gt;INDEX(Kalender!$B$81:$B$110,MAX(1,$E55))),AND($F55&gt;0,INDEX(Kalender!GT$81:GT$110,MAX(1,$F55))&gt;INDEX(Kalender!$B$81:$B$110,MAX(1,$F55)))),2,0))</f>
        <v>0</v>
      </c>
      <c r="GU55" s="5" t="n">
        <f aca="false">IF(Kalender!GU55&lt;&gt;1,0,IF(AND($B55&gt;0,INDEX(Kalender!GU$68:GU$77,MAX(1,$B55))&gt;INDEX(Kalender!$B$68:$B$77,MAX(1,$B55))),1,0)+IF(OR(AND($C55&gt;0,INDEX(Kalender!GU$81:GU$110,MAX(1,$C55))&gt;INDEX(Kalender!$B$81:$B$110,MAX(1,$C55))),AND($D55&gt;0,INDEX(Kalender!GU$81:GU$110,MAX(1,$D55))&gt;INDEX(Kalender!$B$81:$B$110,MAX(1,$D55))),AND($E55&gt;0,INDEX(Kalender!GU$81:GU$110,MAX(1,$E55))&gt;INDEX(Kalender!$B$81:$B$110,MAX(1,$E55))),AND($F55&gt;0,INDEX(Kalender!GU$81:GU$110,MAX(1,$F55))&gt;INDEX(Kalender!$B$81:$B$110,MAX(1,$F55)))),2,0))</f>
        <v>0</v>
      </c>
      <c r="GV55" s="5" t="n">
        <f aca="false">IF(Kalender!GV55&lt;&gt;1,0,IF(AND($B55&gt;0,INDEX(Kalender!GV$68:GV$77,MAX(1,$B55))&gt;INDEX(Kalender!$B$68:$B$77,MAX(1,$B55))),1,0)+IF(OR(AND($C55&gt;0,INDEX(Kalender!GV$81:GV$110,MAX(1,$C55))&gt;INDEX(Kalender!$B$81:$B$110,MAX(1,$C55))),AND($D55&gt;0,INDEX(Kalender!GV$81:GV$110,MAX(1,$D55))&gt;INDEX(Kalender!$B$81:$B$110,MAX(1,$D55))),AND($E55&gt;0,INDEX(Kalender!GV$81:GV$110,MAX(1,$E55))&gt;INDEX(Kalender!$B$81:$B$110,MAX(1,$E55))),AND($F55&gt;0,INDEX(Kalender!GV$81:GV$110,MAX(1,$F55))&gt;INDEX(Kalender!$B$81:$B$110,MAX(1,$F55)))),2,0))</f>
        <v>0</v>
      </c>
      <c r="GW55" s="5" t="n">
        <f aca="false">IF(Kalender!GW55&lt;&gt;1,0,IF(AND($B55&gt;0,INDEX(Kalender!GW$68:GW$77,MAX(1,$B55))&gt;INDEX(Kalender!$B$68:$B$77,MAX(1,$B55))),1,0)+IF(OR(AND($C55&gt;0,INDEX(Kalender!GW$81:GW$110,MAX(1,$C55))&gt;INDEX(Kalender!$B$81:$B$110,MAX(1,$C55))),AND($D55&gt;0,INDEX(Kalender!GW$81:GW$110,MAX(1,$D55))&gt;INDEX(Kalender!$B$81:$B$110,MAX(1,$D55))),AND($E55&gt;0,INDEX(Kalender!GW$81:GW$110,MAX(1,$E55))&gt;INDEX(Kalender!$B$81:$B$110,MAX(1,$E55))),AND($F55&gt;0,INDEX(Kalender!GW$81:GW$110,MAX(1,$F55))&gt;INDEX(Kalender!$B$81:$B$110,MAX(1,$F55)))),2,0))</f>
        <v>0</v>
      </c>
      <c r="GX55" s="5" t="n">
        <f aca="false">IF(Kalender!GX55&lt;&gt;1,0,IF(AND($B55&gt;0,INDEX(Kalender!GX$68:GX$77,MAX(1,$B55))&gt;INDEX(Kalender!$B$68:$B$77,MAX(1,$B55))),1,0)+IF(OR(AND($C55&gt;0,INDEX(Kalender!GX$81:GX$110,MAX(1,$C55))&gt;INDEX(Kalender!$B$81:$B$110,MAX(1,$C55))),AND($D55&gt;0,INDEX(Kalender!GX$81:GX$110,MAX(1,$D55))&gt;INDEX(Kalender!$B$81:$B$110,MAX(1,$D55))),AND($E55&gt;0,INDEX(Kalender!GX$81:GX$110,MAX(1,$E55))&gt;INDEX(Kalender!$B$81:$B$110,MAX(1,$E55))),AND($F55&gt;0,INDEX(Kalender!GX$81:GX$110,MAX(1,$F55))&gt;INDEX(Kalender!$B$81:$B$110,MAX(1,$F55)))),2,0))</f>
        <v>0</v>
      </c>
      <c r="GY55" s="5" t="n">
        <f aca="false">IF(Kalender!GY55&lt;&gt;1,0,IF(AND($B55&gt;0,INDEX(Kalender!GY$68:GY$77,MAX(1,$B55))&gt;INDEX(Kalender!$B$68:$B$77,MAX(1,$B55))),1,0)+IF(OR(AND($C55&gt;0,INDEX(Kalender!GY$81:GY$110,MAX(1,$C55))&gt;INDEX(Kalender!$B$81:$B$110,MAX(1,$C55))),AND($D55&gt;0,INDEX(Kalender!GY$81:GY$110,MAX(1,$D55))&gt;INDEX(Kalender!$B$81:$B$110,MAX(1,$D55))),AND($E55&gt;0,INDEX(Kalender!GY$81:GY$110,MAX(1,$E55))&gt;INDEX(Kalender!$B$81:$B$110,MAX(1,$E55))),AND($F55&gt;0,INDEX(Kalender!GY$81:GY$110,MAX(1,$F55))&gt;INDEX(Kalender!$B$81:$B$110,MAX(1,$F55)))),2,0))</f>
        <v>0</v>
      </c>
      <c r="GZ55" s="5" t="n">
        <f aca="false">IF(Kalender!GZ55&lt;&gt;1,0,IF(AND($B55&gt;0,INDEX(Kalender!GZ$68:GZ$77,MAX(1,$B55))&gt;INDEX(Kalender!$B$68:$B$77,MAX(1,$B55))),1,0)+IF(OR(AND($C55&gt;0,INDEX(Kalender!GZ$81:GZ$110,MAX(1,$C55))&gt;INDEX(Kalender!$B$81:$B$110,MAX(1,$C55))),AND($D55&gt;0,INDEX(Kalender!GZ$81:GZ$110,MAX(1,$D55))&gt;INDEX(Kalender!$B$81:$B$110,MAX(1,$D55))),AND($E55&gt;0,INDEX(Kalender!GZ$81:GZ$110,MAX(1,$E55))&gt;INDEX(Kalender!$B$81:$B$110,MAX(1,$E55))),AND($F55&gt;0,INDEX(Kalender!GZ$81:GZ$110,MAX(1,$F55))&gt;INDEX(Kalender!$B$81:$B$110,MAX(1,$F55)))),2,0))</f>
        <v>0</v>
      </c>
      <c r="HA55" s="5" t="n">
        <f aca="false">IF(Kalender!HA55&lt;&gt;1,0,IF(AND($B55&gt;0,INDEX(Kalender!HA$68:HA$77,MAX(1,$B55))&gt;INDEX(Kalender!$B$68:$B$77,MAX(1,$B55))),1,0)+IF(OR(AND($C55&gt;0,INDEX(Kalender!HA$81:HA$110,MAX(1,$C55))&gt;INDEX(Kalender!$B$81:$B$110,MAX(1,$C55))),AND($D55&gt;0,INDEX(Kalender!HA$81:HA$110,MAX(1,$D55))&gt;INDEX(Kalender!$B$81:$B$110,MAX(1,$D55))),AND($E55&gt;0,INDEX(Kalender!HA$81:HA$110,MAX(1,$E55))&gt;INDEX(Kalender!$B$81:$B$110,MAX(1,$E55))),AND($F55&gt;0,INDEX(Kalender!HA$81:HA$110,MAX(1,$F55))&gt;INDEX(Kalender!$B$81:$B$110,MAX(1,$F55)))),2,0))</f>
        <v>0</v>
      </c>
      <c r="HB55" s="5" t="n">
        <f aca="false">IF(Kalender!HB55&lt;&gt;1,0,IF(AND($B55&gt;0,INDEX(Kalender!HB$68:HB$77,MAX(1,$B55))&gt;INDEX(Kalender!$B$68:$B$77,MAX(1,$B55))),1,0)+IF(OR(AND($C55&gt;0,INDEX(Kalender!HB$81:HB$110,MAX(1,$C55))&gt;INDEX(Kalender!$B$81:$B$110,MAX(1,$C55))),AND($D55&gt;0,INDEX(Kalender!HB$81:HB$110,MAX(1,$D55))&gt;INDEX(Kalender!$B$81:$B$110,MAX(1,$D55))),AND($E55&gt;0,INDEX(Kalender!HB$81:HB$110,MAX(1,$E55))&gt;INDEX(Kalender!$B$81:$B$110,MAX(1,$E55))),AND($F55&gt;0,INDEX(Kalender!HB$81:HB$110,MAX(1,$F55))&gt;INDEX(Kalender!$B$81:$B$110,MAX(1,$F55)))),2,0))</f>
        <v>0</v>
      </c>
      <c r="HC55" s="5" t="n">
        <f aca="false">IF(Kalender!HC55&lt;&gt;1,0,IF(AND($B55&gt;0,INDEX(Kalender!HC$68:HC$77,MAX(1,$B55))&gt;INDEX(Kalender!$B$68:$B$77,MAX(1,$B55))),1,0)+IF(OR(AND($C55&gt;0,INDEX(Kalender!HC$81:HC$110,MAX(1,$C55))&gt;INDEX(Kalender!$B$81:$B$110,MAX(1,$C55))),AND($D55&gt;0,INDEX(Kalender!HC$81:HC$110,MAX(1,$D55))&gt;INDEX(Kalender!$B$81:$B$110,MAX(1,$D55))),AND($E55&gt;0,INDEX(Kalender!HC$81:HC$110,MAX(1,$E55))&gt;INDEX(Kalender!$B$81:$B$110,MAX(1,$E55))),AND($F55&gt;0,INDEX(Kalender!HC$81:HC$110,MAX(1,$F55))&gt;INDEX(Kalender!$B$81:$B$110,MAX(1,$F55)))),2,0))</f>
        <v>0</v>
      </c>
      <c r="HD55" s="5" t="n">
        <f aca="false">IF(Kalender!HD55&lt;&gt;1,0,IF(AND($B55&gt;0,INDEX(Kalender!HD$68:HD$77,MAX(1,$B55))&gt;INDEX(Kalender!$B$68:$B$77,MAX(1,$B55))),1,0)+IF(OR(AND($C55&gt;0,INDEX(Kalender!HD$81:HD$110,MAX(1,$C55))&gt;INDEX(Kalender!$B$81:$B$110,MAX(1,$C55))),AND($D55&gt;0,INDEX(Kalender!HD$81:HD$110,MAX(1,$D55))&gt;INDEX(Kalender!$B$81:$B$110,MAX(1,$D55))),AND($E55&gt;0,INDEX(Kalender!HD$81:HD$110,MAX(1,$E55))&gt;INDEX(Kalender!$B$81:$B$110,MAX(1,$E55))),AND($F55&gt;0,INDEX(Kalender!HD$81:HD$110,MAX(1,$F55))&gt;INDEX(Kalender!$B$81:$B$110,MAX(1,$F55)))),2,0))</f>
        <v>0</v>
      </c>
      <c r="HE55" s="5" t="n">
        <f aca="false">IF(Kalender!HE55&lt;&gt;1,0,IF(AND($B55&gt;0,INDEX(Kalender!HE$68:HE$77,MAX(1,$B55))&gt;INDEX(Kalender!$B$68:$B$77,MAX(1,$B55))),1,0)+IF(OR(AND($C55&gt;0,INDEX(Kalender!HE$81:HE$110,MAX(1,$C55))&gt;INDEX(Kalender!$B$81:$B$110,MAX(1,$C55))),AND($D55&gt;0,INDEX(Kalender!HE$81:HE$110,MAX(1,$D55))&gt;INDEX(Kalender!$B$81:$B$110,MAX(1,$D55))),AND($E55&gt;0,INDEX(Kalender!HE$81:HE$110,MAX(1,$E55))&gt;INDEX(Kalender!$B$81:$B$110,MAX(1,$E55))),AND($F55&gt;0,INDEX(Kalender!HE$81:HE$110,MAX(1,$F55))&gt;INDEX(Kalender!$B$81:$B$110,MAX(1,$F55)))),2,0))</f>
        <v>0</v>
      </c>
      <c r="HF55" s="5" t="n">
        <f aca="false">IF(Kalender!HF55&lt;&gt;1,0,IF(AND($B55&gt;0,INDEX(Kalender!HF$68:HF$77,MAX(1,$B55))&gt;INDEX(Kalender!$B$68:$B$77,MAX(1,$B55))),1,0)+IF(OR(AND($C55&gt;0,INDEX(Kalender!HF$81:HF$110,MAX(1,$C55))&gt;INDEX(Kalender!$B$81:$B$110,MAX(1,$C55))),AND($D55&gt;0,INDEX(Kalender!HF$81:HF$110,MAX(1,$D55))&gt;INDEX(Kalender!$B$81:$B$110,MAX(1,$D55))),AND($E55&gt;0,INDEX(Kalender!HF$81:HF$110,MAX(1,$E55))&gt;INDEX(Kalender!$B$81:$B$110,MAX(1,$E55))),AND($F55&gt;0,INDEX(Kalender!HF$81:HF$110,MAX(1,$F55))&gt;INDEX(Kalender!$B$81:$B$110,MAX(1,$F55)))),2,0))</f>
        <v>0</v>
      </c>
      <c r="HG55" s="5" t="n">
        <f aca="false">IF(Kalender!HG55&lt;&gt;1,0,IF(AND($B55&gt;0,INDEX(Kalender!HG$68:HG$77,MAX(1,$B55))&gt;INDEX(Kalender!$B$68:$B$77,MAX(1,$B55))),1,0)+IF(OR(AND($C55&gt;0,INDEX(Kalender!HG$81:HG$110,MAX(1,$C55))&gt;INDEX(Kalender!$B$81:$B$110,MAX(1,$C55))),AND($D55&gt;0,INDEX(Kalender!HG$81:HG$110,MAX(1,$D55))&gt;INDEX(Kalender!$B$81:$B$110,MAX(1,$D55))),AND($E55&gt;0,INDEX(Kalender!HG$81:HG$110,MAX(1,$E55))&gt;INDEX(Kalender!$B$81:$B$110,MAX(1,$E55))),AND($F55&gt;0,INDEX(Kalender!HG$81:HG$110,MAX(1,$F55))&gt;INDEX(Kalender!$B$81:$B$110,MAX(1,$F55)))),2,0))</f>
        <v>0</v>
      </c>
      <c r="HH55" s="5" t="n">
        <f aca="false">IF(Kalender!HH55&lt;&gt;1,0,IF(AND($B55&gt;0,INDEX(Kalender!HH$68:HH$77,MAX(1,$B55))&gt;INDEX(Kalender!$B$68:$B$77,MAX(1,$B55))),1,0)+IF(OR(AND($C55&gt;0,INDEX(Kalender!HH$81:HH$110,MAX(1,$C55))&gt;INDEX(Kalender!$B$81:$B$110,MAX(1,$C55))),AND($D55&gt;0,INDEX(Kalender!HH$81:HH$110,MAX(1,$D55))&gt;INDEX(Kalender!$B$81:$B$110,MAX(1,$D55))),AND($E55&gt;0,INDEX(Kalender!HH$81:HH$110,MAX(1,$E55))&gt;INDEX(Kalender!$B$81:$B$110,MAX(1,$E55))),AND($F55&gt;0,INDEX(Kalender!HH$81:HH$110,MAX(1,$F55))&gt;INDEX(Kalender!$B$81:$B$110,MAX(1,$F55)))),2,0))</f>
        <v>0</v>
      </c>
      <c r="HI55" s="5" t="n">
        <f aca="false">IF(Kalender!HI55&lt;&gt;1,0,IF(AND($B55&gt;0,INDEX(Kalender!HI$68:HI$77,MAX(1,$B55))&gt;INDEX(Kalender!$B$68:$B$77,MAX(1,$B55))),1,0)+IF(OR(AND($C55&gt;0,INDEX(Kalender!HI$81:HI$110,MAX(1,$C55))&gt;INDEX(Kalender!$B$81:$B$110,MAX(1,$C55))),AND($D55&gt;0,INDEX(Kalender!HI$81:HI$110,MAX(1,$D55))&gt;INDEX(Kalender!$B$81:$B$110,MAX(1,$D55))),AND($E55&gt;0,INDEX(Kalender!HI$81:HI$110,MAX(1,$E55))&gt;INDEX(Kalender!$B$81:$B$110,MAX(1,$E55))),AND($F55&gt;0,INDEX(Kalender!HI$81:HI$110,MAX(1,$F55))&gt;INDEX(Kalender!$B$81:$B$110,MAX(1,$F55)))),2,0))</f>
        <v>0</v>
      </c>
      <c r="HJ55" s="5" t="n">
        <f aca="false">IF(Kalender!HJ55&lt;&gt;1,0,IF(AND($B55&gt;0,INDEX(Kalender!HJ$68:HJ$77,MAX(1,$B55))&gt;INDEX(Kalender!$B$68:$B$77,MAX(1,$B55))),1,0)+IF(OR(AND($C55&gt;0,INDEX(Kalender!HJ$81:HJ$110,MAX(1,$C55))&gt;INDEX(Kalender!$B$81:$B$110,MAX(1,$C55))),AND($D55&gt;0,INDEX(Kalender!HJ$81:HJ$110,MAX(1,$D55))&gt;INDEX(Kalender!$B$81:$B$110,MAX(1,$D55))),AND($E55&gt;0,INDEX(Kalender!HJ$81:HJ$110,MAX(1,$E55))&gt;INDEX(Kalender!$B$81:$B$110,MAX(1,$E55))),AND($F55&gt;0,INDEX(Kalender!HJ$81:HJ$110,MAX(1,$F55))&gt;INDEX(Kalender!$B$81:$B$110,MAX(1,$F55)))),2,0))</f>
        <v>0</v>
      </c>
      <c r="HK55" s="5" t="n">
        <f aca="false">IF(Kalender!HK55&lt;&gt;1,0,IF(AND($B55&gt;0,INDEX(Kalender!HK$68:HK$77,MAX(1,$B55))&gt;INDEX(Kalender!$B$68:$B$77,MAX(1,$B55))),1,0)+IF(OR(AND($C55&gt;0,INDEX(Kalender!HK$81:HK$110,MAX(1,$C55))&gt;INDEX(Kalender!$B$81:$B$110,MAX(1,$C55))),AND($D55&gt;0,INDEX(Kalender!HK$81:HK$110,MAX(1,$D55))&gt;INDEX(Kalender!$B$81:$B$110,MAX(1,$D55))),AND($E55&gt;0,INDEX(Kalender!HK$81:HK$110,MAX(1,$E55))&gt;INDEX(Kalender!$B$81:$B$110,MAX(1,$E55))),AND($F55&gt;0,INDEX(Kalender!HK$81:HK$110,MAX(1,$F55))&gt;INDEX(Kalender!$B$81:$B$110,MAX(1,$F55)))),2,0))</f>
        <v>0</v>
      </c>
      <c r="HL55" s="5" t="n">
        <f aca="false">IF(Kalender!HL55&lt;&gt;1,0,IF(AND($B55&gt;0,INDEX(Kalender!HL$68:HL$77,MAX(1,$B55))&gt;INDEX(Kalender!$B$68:$B$77,MAX(1,$B55))),1,0)+IF(OR(AND($C55&gt;0,INDEX(Kalender!HL$81:HL$110,MAX(1,$C55))&gt;INDEX(Kalender!$B$81:$B$110,MAX(1,$C55))),AND($D55&gt;0,INDEX(Kalender!HL$81:HL$110,MAX(1,$D55))&gt;INDEX(Kalender!$B$81:$B$110,MAX(1,$D55))),AND($E55&gt;0,INDEX(Kalender!HL$81:HL$110,MAX(1,$E55))&gt;INDEX(Kalender!$B$81:$B$110,MAX(1,$E55))),AND($F55&gt;0,INDEX(Kalender!HL$81:HL$110,MAX(1,$F55))&gt;INDEX(Kalender!$B$81:$B$110,MAX(1,$F55)))),2,0))</f>
        <v>0</v>
      </c>
      <c r="HM55" s="5" t="n">
        <f aca="false">IF(Kalender!HM55&lt;&gt;1,0,IF(AND($B55&gt;0,INDEX(Kalender!HM$68:HM$77,MAX(1,$B55))&gt;INDEX(Kalender!$B$68:$B$77,MAX(1,$B55))),1,0)+IF(OR(AND($C55&gt;0,INDEX(Kalender!HM$81:HM$110,MAX(1,$C55))&gt;INDEX(Kalender!$B$81:$B$110,MAX(1,$C55))),AND($D55&gt;0,INDEX(Kalender!HM$81:HM$110,MAX(1,$D55))&gt;INDEX(Kalender!$B$81:$B$110,MAX(1,$D55))),AND($E55&gt;0,INDEX(Kalender!HM$81:HM$110,MAX(1,$E55))&gt;INDEX(Kalender!$B$81:$B$110,MAX(1,$E55))),AND($F55&gt;0,INDEX(Kalender!HM$81:HM$110,MAX(1,$F55))&gt;INDEX(Kalender!$B$81:$B$110,MAX(1,$F55)))),2,0))</f>
        <v>0</v>
      </c>
      <c r="HN55" s="5" t="n">
        <f aca="false">IF(Kalender!HN55&lt;&gt;1,0,IF(AND($B55&gt;0,INDEX(Kalender!HN$68:HN$77,MAX(1,$B55))&gt;INDEX(Kalender!$B$68:$B$77,MAX(1,$B55))),1,0)+IF(OR(AND($C55&gt;0,INDEX(Kalender!HN$81:HN$110,MAX(1,$C55))&gt;INDEX(Kalender!$B$81:$B$110,MAX(1,$C55))),AND($D55&gt;0,INDEX(Kalender!HN$81:HN$110,MAX(1,$D55))&gt;INDEX(Kalender!$B$81:$B$110,MAX(1,$D55))),AND($E55&gt;0,INDEX(Kalender!HN$81:HN$110,MAX(1,$E55))&gt;INDEX(Kalender!$B$81:$B$110,MAX(1,$E55))),AND($F55&gt;0,INDEX(Kalender!HN$81:HN$110,MAX(1,$F55))&gt;INDEX(Kalender!$B$81:$B$110,MAX(1,$F55)))),2,0))</f>
        <v>0</v>
      </c>
      <c r="HO55" s="5" t="n">
        <f aca="false">IF(Kalender!HO55&lt;&gt;1,0,IF(AND($B55&gt;0,INDEX(Kalender!HO$68:HO$77,MAX(1,$B55))&gt;INDEX(Kalender!$B$68:$B$77,MAX(1,$B55))),1,0)+IF(OR(AND($C55&gt;0,INDEX(Kalender!HO$81:HO$110,MAX(1,$C55))&gt;INDEX(Kalender!$B$81:$B$110,MAX(1,$C55))),AND($D55&gt;0,INDEX(Kalender!HO$81:HO$110,MAX(1,$D55))&gt;INDEX(Kalender!$B$81:$B$110,MAX(1,$D55))),AND($E55&gt;0,INDEX(Kalender!HO$81:HO$110,MAX(1,$E55))&gt;INDEX(Kalender!$B$81:$B$110,MAX(1,$E55))),AND($F55&gt;0,INDEX(Kalender!HO$81:HO$110,MAX(1,$F55))&gt;INDEX(Kalender!$B$81:$B$110,MAX(1,$F55)))),2,0))</f>
        <v>0</v>
      </c>
      <c r="HP55" s="5" t="n">
        <f aca="false">IF(Kalender!HP55&lt;&gt;1,0,IF(AND($B55&gt;0,INDEX(Kalender!HP$68:HP$77,MAX(1,$B55))&gt;INDEX(Kalender!$B$68:$B$77,MAX(1,$B55))),1,0)+IF(OR(AND($C55&gt;0,INDEX(Kalender!HP$81:HP$110,MAX(1,$C55))&gt;INDEX(Kalender!$B$81:$B$110,MAX(1,$C55))),AND($D55&gt;0,INDEX(Kalender!HP$81:HP$110,MAX(1,$D55))&gt;INDEX(Kalender!$B$81:$B$110,MAX(1,$D55))),AND($E55&gt;0,INDEX(Kalender!HP$81:HP$110,MAX(1,$E55))&gt;INDEX(Kalender!$B$81:$B$110,MAX(1,$E55))),AND($F55&gt;0,INDEX(Kalender!HP$81:HP$110,MAX(1,$F55))&gt;INDEX(Kalender!$B$81:$B$110,MAX(1,$F55)))),2,0))</f>
        <v>0</v>
      </c>
      <c r="HQ55" s="5" t="n">
        <f aca="false">IF(Kalender!HQ55&lt;&gt;1,0,IF(AND($B55&gt;0,INDEX(Kalender!HQ$68:HQ$77,MAX(1,$B55))&gt;INDEX(Kalender!$B$68:$B$77,MAX(1,$B55))),1,0)+IF(OR(AND($C55&gt;0,INDEX(Kalender!HQ$81:HQ$110,MAX(1,$C55))&gt;INDEX(Kalender!$B$81:$B$110,MAX(1,$C55))),AND($D55&gt;0,INDEX(Kalender!HQ$81:HQ$110,MAX(1,$D55))&gt;INDEX(Kalender!$B$81:$B$110,MAX(1,$D55))),AND($E55&gt;0,INDEX(Kalender!HQ$81:HQ$110,MAX(1,$E55))&gt;INDEX(Kalender!$B$81:$B$110,MAX(1,$E55))),AND($F55&gt;0,INDEX(Kalender!HQ$81:HQ$110,MAX(1,$F55))&gt;INDEX(Kalender!$B$81:$B$110,MAX(1,$F55)))),2,0))</f>
        <v>0</v>
      </c>
      <c r="HR55" s="5" t="n">
        <f aca="false">IF(Kalender!HR55&lt;&gt;1,0,IF(AND($B55&gt;0,INDEX(Kalender!HR$68:HR$77,MAX(1,$B55))&gt;INDEX(Kalender!$B$68:$B$77,MAX(1,$B55))),1,0)+IF(OR(AND($C55&gt;0,INDEX(Kalender!HR$81:HR$110,MAX(1,$C55))&gt;INDEX(Kalender!$B$81:$B$110,MAX(1,$C55))),AND($D55&gt;0,INDEX(Kalender!HR$81:HR$110,MAX(1,$D55))&gt;INDEX(Kalender!$B$81:$B$110,MAX(1,$D55))),AND($E55&gt;0,INDEX(Kalender!HR$81:HR$110,MAX(1,$E55))&gt;INDEX(Kalender!$B$81:$B$110,MAX(1,$E55))),AND($F55&gt;0,INDEX(Kalender!HR$81:HR$110,MAX(1,$F55))&gt;INDEX(Kalender!$B$81:$B$110,MAX(1,$F55)))),2,0))</f>
        <v>0</v>
      </c>
      <c r="HS55" s="5" t="n">
        <f aca="false">IF(Kalender!HS55&lt;&gt;1,0,IF(AND($B55&gt;0,INDEX(Kalender!HS$68:HS$77,MAX(1,$B55))&gt;INDEX(Kalender!$B$68:$B$77,MAX(1,$B55))),1,0)+IF(OR(AND($C55&gt;0,INDEX(Kalender!HS$81:HS$110,MAX(1,$C55))&gt;INDEX(Kalender!$B$81:$B$110,MAX(1,$C55))),AND($D55&gt;0,INDEX(Kalender!HS$81:HS$110,MAX(1,$D55))&gt;INDEX(Kalender!$B$81:$B$110,MAX(1,$D55))),AND($E55&gt;0,INDEX(Kalender!HS$81:HS$110,MAX(1,$E55))&gt;INDEX(Kalender!$B$81:$B$110,MAX(1,$E55))),AND($F55&gt;0,INDEX(Kalender!HS$81:HS$110,MAX(1,$F55))&gt;INDEX(Kalender!$B$81:$B$110,MAX(1,$F55)))),2,0))</f>
        <v>0</v>
      </c>
      <c r="HT55" s="5" t="n">
        <f aca="false">IF(Kalender!HT55&lt;&gt;1,0,IF(AND($B55&gt;0,INDEX(Kalender!HT$68:HT$77,MAX(1,$B55))&gt;INDEX(Kalender!$B$68:$B$77,MAX(1,$B55))),1,0)+IF(OR(AND($C55&gt;0,INDEX(Kalender!HT$81:HT$110,MAX(1,$C55))&gt;INDEX(Kalender!$B$81:$B$110,MAX(1,$C55))),AND($D55&gt;0,INDEX(Kalender!HT$81:HT$110,MAX(1,$D55))&gt;INDEX(Kalender!$B$81:$B$110,MAX(1,$D55))),AND($E55&gt;0,INDEX(Kalender!HT$81:HT$110,MAX(1,$E55))&gt;INDEX(Kalender!$B$81:$B$110,MAX(1,$E55))),AND($F55&gt;0,INDEX(Kalender!HT$81:HT$110,MAX(1,$F55))&gt;INDEX(Kalender!$B$81:$B$110,MAX(1,$F55)))),2,0))</f>
        <v>0</v>
      </c>
      <c r="HU55" s="5" t="n">
        <f aca="false">IF(Kalender!HU55&lt;&gt;1,0,IF(AND($B55&gt;0,INDEX(Kalender!HU$68:HU$77,MAX(1,$B55))&gt;INDEX(Kalender!$B$68:$B$77,MAX(1,$B55))),1,0)+IF(OR(AND($C55&gt;0,INDEX(Kalender!HU$81:HU$110,MAX(1,$C55))&gt;INDEX(Kalender!$B$81:$B$110,MAX(1,$C55))),AND($D55&gt;0,INDEX(Kalender!HU$81:HU$110,MAX(1,$D55))&gt;INDEX(Kalender!$B$81:$B$110,MAX(1,$D55))),AND($E55&gt;0,INDEX(Kalender!HU$81:HU$110,MAX(1,$E55))&gt;INDEX(Kalender!$B$81:$B$110,MAX(1,$E55))),AND($F55&gt;0,INDEX(Kalender!HU$81:HU$110,MAX(1,$F55))&gt;INDEX(Kalender!$B$81:$B$110,MAX(1,$F55)))),2,0))</f>
        <v>0</v>
      </c>
      <c r="HV55" s="5" t="n">
        <f aca="false">IF(Kalender!HV55&lt;&gt;1,0,IF(AND($B55&gt;0,INDEX(Kalender!HV$68:HV$77,MAX(1,$B55))&gt;INDEX(Kalender!$B$68:$B$77,MAX(1,$B55))),1,0)+IF(OR(AND($C55&gt;0,INDEX(Kalender!HV$81:HV$110,MAX(1,$C55))&gt;INDEX(Kalender!$B$81:$B$110,MAX(1,$C55))),AND($D55&gt;0,INDEX(Kalender!HV$81:HV$110,MAX(1,$D55))&gt;INDEX(Kalender!$B$81:$B$110,MAX(1,$D55))),AND($E55&gt;0,INDEX(Kalender!HV$81:HV$110,MAX(1,$E55))&gt;INDEX(Kalender!$B$81:$B$110,MAX(1,$E55))),AND($F55&gt;0,INDEX(Kalender!HV$81:HV$110,MAX(1,$F55))&gt;INDEX(Kalender!$B$81:$B$110,MAX(1,$F55)))),2,0))</f>
        <v>0</v>
      </c>
      <c r="HW55" s="5" t="n">
        <f aca="false">IF(Kalender!HW55&lt;&gt;1,0,IF(AND($B55&gt;0,INDEX(Kalender!HW$68:HW$77,MAX(1,$B55))&gt;INDEX(Kalender!$B$68:$B$77,MAX(1,$B55))),1,0)+IF(OR(AND($C55&gt;0,INDEX(Kalender!HW$81:HW$110,MAX(1,$C55))&gt;INDEX(Kalender!$B$81:$B$110,MAX(1,$C55))),AND($D55&gt;0,INDEX(Kalender!HW$81:HW$110,MAX(1,$D55))&gt;INDEX(Kalender!$B$81:$B$110,MAX(1,$D55))),AND($E55&gt;0,INDEX(Kalender!HW$81:HW$110,MAX(1,$E55))&gt;INDEX(Kalender!$B$81:$B$110,MAX(1,$E55))),AND($F55&gt;0,INDEX(Kalender!HW$81:HW$110,MAX(1,$F55))&gt;INDEX(Kalender!$B$81:$B$110,MAX(1,$F55)))),2,0))</f>
        <v>0</v>
      </c>
      <c r="HX55" s="5" t="n">
        <f aca="false">IF(Kalender!HX55&lt;&gt;1,0,IF(AND($B55&gt;0,INDEX(Kalender!HX$68:HX$77,MAX(1,$B55))&gt;INDEX(Kalender!$B$68:$B$77,MAX(1,$B55))),1,0)+IF(OR(AND($C55&gt;0,INDEX(Kalender!HX$81:HX$110,MAX(1,$C55))&gt;INDEX(Kalender!$B$81:$B$110,MAX(1,$C55))),AND($D55&gt;0,INDEX(Kalender!HX$81:HX$110,MAX(1,$D55))&gt;INDEX(Kalender!$B$81:$B$110,MAX(1,$D55))),AND($E55&gt;0,INDEX(Kalender!HX$81:HX$110,MAX(1,$E55))&gt;INDEX(Kalender!$B$81:$B$110,MAX(1,$E55))),AND($F55&gt;0,INDEX(Kalender!HX$81:HX$110,MAX(1,$F55))&gt;INDEX(Kalender!$B$81:$B$110,MAX(1,$F55)))),2,0))</f>
        <v>0</v>
      </c>
      <c r="HY55" s="5" t="n">
        <f aca="false">IF(Kalender!HY55&lt;&gt;1,0,IF(AND($B55&gt;0,INDEX(Kalender!HY$68:HY$77,MAX(1,$B55))&gt;INDEX(Kalender!$B$68:$B$77,MAX(1,$B55))),1,0)+IF(OR(AND($C55&gt;0,INDEX(Kalender!HY$81:HY$110,MAX(1,$C55))&gt;INDEX(Kalender!$B$81:$B$110,MAX(1,$C55))),AND($D55&gt;0,INDEX(Kalender!HY$81:HY$110,MAX(1,$D55))&gt;INDEX(Kalender!$B$81:$B$110,MAX(1,$D55))),AND($E55&gt;0,INDEX(Kalender!HY$81:HY$110,MAX(1,$E55))&gt;INDEX(Kalender!$B$81:$B$110,MAX(1,$E55))),AND($F55&gt;0,INDEX(Kalender!HY$81:HY$110,MAX(1,$F55))&gt;INDEX(Kalender!$B$81:$B$110,MAX(1,$F55)))),2,0))</f>
        <v>0</v>
      </c>
      <c r="HZ55" s="5" t="n">
        <f aca="false">IF(Kalender!HZ55&lt;&gt;1,0,IF(AND($B55&gt;0,INDEX(Kalender!HZ$68:HZ$77,MAX(1,$B55))&gt;INDEX(Kalender!$B$68:$B$77,MAX(1,$B55))),1,0)+IF(OR(AND($C55&gt;0,INDEX(Kalender!HZ$81:HZ$110,MAX(1,$C55))&gt;INDEX(Kalender!$B$81:$B$110,MAX(1,$C55))),AND($D55&gt;0,INDEX(Kalender!HZ$81:HZ$110,MAX(1,$D55))&gt;INDEX(Kalender!$B$81:$B$110,MAX(1,$D55))),AND($E55&gt;0,INDEX(Kalender!HZ$81:HZ$110,MAX(1,$E55))&gt;INDEX(Kalender!$B$81:$B$110,MAX(1,$E55))),AND($F55&gt;0,INDEX(Kalender!HZ$81:HZ$110,MAX(1,$F55))&gt;INDEX(Kalender!$B$81:$B$110,MAX(1,$F55)))),2,0))</f>
        <v>0</v>
      </c>
      <c r="IA55" s="5" t="n">
        <f aca="false">IF(Kalender!IA55&lt;&gt;1,0,IF(AND($B55&gt;0,INDEX(Kalender!IA$68:IA$77,MAX(1,$B55))&gt;INDEX(Kalender!$B$68:$B$77,MAX(1,$B55))),1,0)+IF(OR(AND($C55&gt;0,INDEX(Kalender!IA$81:IA$110,MAX(1,$C55))&gt;INDEX(Kalender!$B$81:$B$110,MAX(1,$C55))),AND($D55&gt;0,INDEX(Kalender!IA$81:IA$110,MAX(1,$D55))&gt;INDEX(Kalender!$B$81:$B$110,MAX(1,$D55))),AND($E55&gt;0,INDEX(Kalender!IA$81:IA$110,MAX(1,$E55))&gt;INDEX(Kalender!$B$81:$B$110,MAX(1,$E55))),AND($F55&gt;0,INDEX(Kalender!IA$81:IA$110,MAX(1,$F55))&gt;INDEX(Kalender!$B$81:$B$110,MAX(1,$F55)))),2,0))</f>
        <v>0</v>
      </c>
      <c r="IB55" s="5" t="n">
        <f aca="false">IF(Kalender!IB55&lt;&gt;1,0,IF(AND($B55&gt;0,INDEX(Kalender!IB$68:IB$77,MAX(1,$B55))&gt;INDEX(Kalender!$B$68:$B$77,MAX(1,$B55))),1,0)+IF(OR(AND($C55&gt;0,INDEX(Kalender!IB$81:IB$110,MAX(1,$C55))&gt;INDEX(Kalender!$B$81:$B$110,MAX(1,$C55))),AND($D55&gt;0,INDEX(Kalender!IB$81:IB$110,MAX(1,$D55))&gt;INDEX(Kalender!$B$81:$B$110,MAX(1,$D55))),AND($E55&gt;0,INDEX(Kalender!IB$81:IB$110,MAX(1,$E55))&gt;INDEX(Kalender!$B$81:$B$110,MAX(1,$E55))),AND($F55&gt;0,INDEX(Kalender!IB$81:IB$110,MAX(1,$F55))&gt;INDEX(Kalender!$B$81:$B$110,MAX(1,$F55)))),2,0))</f>
        <v>0</v>
      </c>
      <c r="IC55" s="5" t="n">
        <f aca="false">IF(Kalender!IC55&lt;&gt;1,0,IF(AND($B55&gt;0,INDEX(Kalender!IC$68:IC$77,MAX(1,$B55))&gt;INDEX(Kalender!$B$68:$B$77,MAX(1,$B55))),1,0)+IF(OR(AND($C55&gt;0,INDEX(Kalender!IC$81:IC$110,MAX(1,$C55))&gt;INDEX(Kalender!$B$81:$B$110,MAX(1,$C55))),AND($D55&gt;0,INDEX(Kalender!IC$81:IC$110,MAX(1,$D55))&gt;INDEX(Kalender!$B$81:$B$110,MAX(1,$D55))),AND($E55&gt;0,INDEX(Kalender!IC$81:IC$110,MAX(1,$E55))&gt;INDEX(Kalender!$B$81:$B$110,MAX(1,$E55))),AND($F55&gt;0,INDEX(Kalender!IC$81:IC$110,MAX(1,$F55))&gt;INDEX(Kalender!$B$81:$B$110,MAX(1,$F55)))),2,0))</f>
        <v>0</v>
      </c>
      <c r="ID55" s="5" t="n">
        <f aca="false">IF(Kalender!ID55&lt;&gt;1,0,IF(AND($B55&gt;0,INDEX(Kalender!ID$68:ID$77,MAX(1,$B55))&gt;INDEX(Kalender!$B$68:$B$77,MAX(1,$B55))),1,0)+IF(OR(AND($C55&gt;0,INDEX(Kalender!ID$81:ID$110,MAX(1,$C55))&gt;INDEX(Kalender!$B$81:$B$110,MAX(1,$C55))),AND($D55&gt;0,INDEX(Kalender!ID$81:ID$110,MAX(1,$D55))&gt;INDEX(Kalender!$B$81:$B$110,MAX(1,$D55))),AND($E55&gt;0,INDEX(Kalender!ID$81:ID$110,MAX(1,$E55))&gt;INDEX(Kalender!$B$81:$B$110,MAX(1,$E55))),AND($F55&gt;0,INDEX(Kalender!ID$81:ID$110,MAX(1,$F55))&gt;INDEX(Kalender!$B$81:$B$110,MAX(1,$F55)))),2,0))</f>
        <v>0</v>
      </c>
      <c r="IE55" s="5" t="n">
        <f aca="false">IF(Kalender!IE55&lt;&gt;1,0,IF(AND($B55&gt;0,INDEX(Kalender!IE$68:IE$77,MAX(1,$B55))&gt;INDEX(Kalender!$B$68:$B$77,MAX(1,$B55))),1,0)+IF(OR(AND($C55&gt;0,INDEX(Kalender!IE$81:IE$110,MAX(1,$C55))&gt;INDEX(Kalender!$B$81:$B$110,MAX(1,$C55))),AND($D55&gt;0,INDEX(Kalender!IE$81:IE$110,MAX(1,$D55))&gt;INDEX(Kalender!$B$81:$B$110,MAX(1,$D55))),AND($E55&gt;0,INDEX(Kalender!IE$81:IE$110,MAX(1,$E55))&gt;INDEX(Kalender!$B$81:$B$110,MAX(1,$E55))),AND($F55&gt;0,INDEX(Kalender!IE$81:IE$110,MAX(1,$F55))&gt;INDEX(Kalender!$B$81:$B$110,MAX(1,$F55)))),2,0))</f>
        <v>0</v>
      </c>
      <c r="IF55" s="5" t="n">
        <f aca="false">IF(Kalender!IF55&lt;&gt;1,0,IF(AND($B55&gt;0,INDEX(Kalender!IF$68:IF$77,MAX(1,$B55))&gt;INDEX(Kalender!$B$68:$B$77,MAX(1,$B55))),1,0)+IF(OR(AND($C55&gt;0,INDEX(Kalender!IF$81:IF$110,MAX(1,$C55))&gt;INDEX(Kalender!$B$81:$B$110,MAX(1,$C55))),AND($D55&gt;0,INDEX(Kalender!IF$81:IF$110,MAX(1,$D55))&gt;INDEX(Kalender!$B$81:$B$110,MAX(1,$D55))),AND($E55&gt;0,INDEX(Kalender!IF$81:IF$110,MAX(1,$E55))&gt;INDEX(Kalender!$B$81:$B$110,MAX(1,$E55))),AND($F55&gt;0,INDEX(Kalender!IF$81:IF$110,MAX(1,$F55))&gt;INDEX(Kalender!$B$81:$B$110,MAX(1,$F55)))),2,0))</f>
        <v>0</v>
      </c>
      <c r="IG55" s="5" t="n">
        <f aca="false">IF(Kalender!IG55&lt;&gt;1,0,IF(AND($B55&gt;0,INDEX(Kalender!IG$68:IG$77,MAX(1,$B55))&gt;INDEX(Kalender!$B$68:$B$77,MAX(1,$B55))),1,0)+IF(OR(AND($C55&gt;0,INDEX(Kalender!IG$81:IG$110,MAX(1,$C55))&gt;INDEX(Kalender!$B$81:$B$110,MAX(1,$C55))),AND($D55&gt;0,INDEX(Kalender!IG$81:IG$110,MAX(1,$D55))&gt;INDEX(Kalender!$B$81:$B$110,MAX(1,$D55))),AND($E55&gt;0,INDEX(Kalender!IG$81:IG$110,MAX(1,$E55))&gt;INDEX(Kalender!$B$81:$B$110,MAX(1,$E55))),AND($F55&gt;0,INDEX(Kalender!IG$81:IG$110,MAX(1,$F55))&gt;INDEX(Kalender!$B$81:$B$110,MAX(1,$F55)))),2,0))</f>
        <v>0</v>
      </c>
      <c r="IH55" s="5" t="n">
        <f aca="false">IF(Kalender!IH55&lt;&gt;1,0,IF(AND($B55&gt;0,INDEX(Kalender!IH$68:IH$77,MAX(1,$B55))&gt;INDEX(Kalender!$B$68:$B$77,MAX(1,$B55))),1,0)+IF(OR(AND($C55&gt;0,INDEX(Kalender!IH$81:IH$110,MAX(1,$C55))&gt;INDEX(Kalender!$B$81:$B$110,MAX(1,$C55))),AND($D55&gt;0,INDEX(Kalender!IH$81:IH$110,MAX(1,$D55))&gt;INDEX(Kalender!$B$81:$B$110,MAX(1,$D55))),AND($E55&gt;0,INDEX(Kalender!IH$81:IH$110,MAX(1,$E55))&gt;INDEX(Kalender!$B$81:$B$110,MAX(1,$E55))),AND($F55&gt;0,INDEX(Kalender!IH$81:IH$110,MAX(1,$F55))&gt;INDEX(Kalender!$B$81:$B$110,MAX(1,$F55)))),2,0))</f>
        <v>0</v>
      </c>
      <c r="II55" s="5" t="n">
        <f aca="false">IF(Kalender!II55&lt;&gt;1,0,IF(AND($B55&gt;0,INDEX(Kalender!II$68:II$77,MAX(1,$B55))&gt;INDEX(Kalender!$B$68:$B$77,MAX(1,$B55))),1,0)+IF(OR(AND($C55&gt;0,INDEX(Kalender!II$81:II$110,MAX(1,$C55))&gt;INDEX(Kalender!$B$81:$B$110,MAX(1,$C55))),AND($D55&gt;0,INDEX(Kalender!II$81:II$110,MAX(1,$D55))&gt;INDEX(Kalender!$B$81:$B$110,MAX(1,$D55))),AND($E55&gt;0,INDEX(Kalender!II$81:II$110,MAX(1,$E55))&gt;INDEX(Kalender!$B$81:$B$110,MAX(1,$E55))),AND($F55&gt;0,INDEX(Kalender!II$81:II$110,MAX(1,$F55))&gt;INDEX(Kalender!$B$81:$B$110,MAX(1,$F55)))),2,0))</f>
        <v>0</v>
      </c>
      <c r="IJ55" s="5" t="n">
        <f aca="false">IF(Kalender!IJ55&lt;&gt;1,0,IF(AND($B55&gt;0,INDEX(Kalender!IJ$68:IJ$77,MAX(1,$B55))&gt;INDEX(Kalender!$B$68:$B$77,MAX(1,$B55))),1,0)+IF(OR(AND($C55&gt;0,INDEX(Kalender!IJ$81:IJ$110,MAX(1,$C55))&gt;INDEX(Kalender!$B$81:$B$110,MAX(1,$C55))),AND($D55&gt;0,INDEX(Kalender!IJ$81:IJ$110,MAX(1,$D55))&gt;INDEX(Kalender!$B$81:$B$110,MAX(1,$D55))),AND($E55&gt;0,INDEX(Kalender!IJ$81:IJ$110,MAX(1,$E55))&gt;INDEX(Kalender!$B$81:$B$110,MAX(1,$E55))),AND($F55&gt;0,INDEX(Kalender!IJ$81:IJ$110,MAX(1,$F55))&gt;INDEX(Kalender!$B$81:$B$110,MAX(1,$F55)))),2,0))</f>
        <v>0</v>
      </c>
      <c r="IK55" s="5" t="n">
        <f aca="false">IF(Kalender!IK55&lt;&gt;1,0,IF(AND($B55&gt;0,INDEX(Kalender!IK$68:IK$77,MAX(1,$B55))&gt;INDEX(Kalender!$B$68:$B$77,MAX(1,$B55))),1,0)+IF(OR(AND($C55&gt;0,INDEX(Kalender!IK$81:IK$110,MAX(1,$C55))&gt;INDEX(Kalender!$B$81:$B$110,MAX(1,$C55))),AND($D55&gt;0,INDEX(Kalender!IK$81:IK$110,MAX(1,$D55))&gt;INDEX(Kalender!$B$81:$B$110,MAX(1,$D55))),AND($E55&gt;0,INDEX(Kalender!IK$81:IK$110,MAX(1,$E55))&gt;INDEX(Kalender!$B$81:$B$110,MAX(1,$E55))),AND($F55&gt;0,INDEX(Kalender!IK$81:IK$110,MAX(1,$F55))&gt;INDEX(Kalender!$B$81:$B$110,MAX(1,$F55)))),2,0))</f>
        <v>0</v>
      </c>
      <c r="IL55" s="5" t="n">
        <f aca="false">IF(Kalender!IL55&lt;&gt;1,0,IF(AND($B55&gt;0,INDEX(Kalender!IL$68:IL$77,MAX(1,$B55))&gt;INDEX(Kalender!$B$68:$B$77,MAX(1,$B55))),1,0)+IF(OR(AND($C55&gt;0,INDEX(Kalender!IL$81:IL$110,MAX(1,$C55))&gt;INDEX(Kalender!$B$81:$B$110,MAX(1,$C55))),AND($D55&gt;0,INDEX(Kalender!IL$81:IL$110,MAX(1,$D55))&gt;INDEX(Kalender!$B$81:$B$110,MAX(1,$D55))),AND($E55&gt;0,INDEX(Kalender!IL$81:IL$110,MAX(1,$E55))&gt;INDEX(Kalender!$B$81:$B$110,MAX(1,$E55))),AND($F55&gt;0,INDEX(Kalender!IL$81:IL$110,MAX(1,$F55))&gt;INDEX(Kalender!$B$81:$B$110,MAX(1,$F55)))),2,0))</f>
        <v>0</v>
      </c>
      <c r="IM55" s="5" t="n">
        <f aca="false">IF(Kalender!IM55&lt;&gt;1,0,IF(AND($B55&gt;0,INDEX(Kalender!IM$68:IM$77,MAX(1,$B55))&gt;INDEX(Kalender!$B$68:$B$77,MAX(1,$B55))),1,0)+IF(OR(AND($C55&gt;0,INDEX(Kalender!IM$81:IM$110,MAX(1,$C55))&gt;INDEX(Kalender!$B$81:$B$110,MAX(1,$C55))),AND($D55&gt;0,INDEX(Kalender!IM$81:IM$110,MAX(1,$D55))&gt;INDEX(Kalender!$B$81:$B$110,MAX(1,$D55))),AND($E55&gt;0,INDEX(Kalender!IM$81:IM$110,MAX(1,$E55))&gt;INDEX(Kalender!$B$81:$B$110,MAX(1,$E55))),AND($F55&gt;0,INDEX(Kalender!IM$81:IM$110,MAX(1,$F55))&gt;INDEX(Kalender!$B$81:$B$110,MAX(1,$F55)))),2,0))</f>
        <v>0</v>
      </c>
      <c r="IN55" s="5" t="n">
        <f aca="false">IF(Kalender!IN55&lt;&gt;1,0,IF(AND($B55&gt;0,INDEX(Kalender!IN$68:IN$77,MAX(1,$B55))&gt;INDEX(Kalender!$B$68:$B$77,MAX(1,$B55))),1,0)+IF(OR(AND($C55&gt;0,INDEX(Kalender!IN$81:IN$110,MAX(1,$C55))&gt;INDEX(Kalender!$B$81:$B$110,MAX(1,$C55))),AND($D55&gt;0,INDEX(Kalender!IN$81:IN$110,MAX(1,$D55))&gt;INDEX(Kalender!$B$81:$B$110,MAX(1,$D55))),AND($E55&gt;0,INDEX(Kalender!IN$81:IN$110,MAX(1,$E55))&gt;INDEX(Kalender!$B$81:$B$110,MAX(1,$E55))),AND($F55&gt;0,INDEX(Kalender!IN$81:IN$110,MAX(1,$F55))&gt;INDEX(Kalender!$B$81:$B$110,MAX(1,$F55)))),2,0))</f>
        <v>0</v>
      </c>
      <c r="IO55" s="5" t="n">
        <f aca="false">IF(Kalender!IO55&lt;&gt;1,0,IF(AND($B55&gt;0,INDEX(Kalender!IO$68:IO$77,MAX(1,$B55))&gt;INDEX(Kalender!$B$68:$B$77,MAX(1,$B55))),1,0)+IF(OR(AND($C55&gt;0,INDEX(Kalender!IO$81:IO$110,MAX(1,$C55))&gt;INDEX(Kalender!$B$81:$B$110,MAX(1,$C55))),AND($D55&gt;0,INDEX(Kalender!IO$81:IO$110,MAX(1,$D55))&gt;INDEX(Kalender!$B$81:$B$110,MAX(1,$D55))),AND($E55&gt;0,INDEX(Kalender!IO$81:IO$110,MAX(1,$E55))&gt;INDEX(Kalender!$B$81:$B$110,MAX(1,$E55))),AND($F55&gt;0,INDEX(Kalender!IO$81:IO$110,MAX(1,$F55))&gt;INDEX(Kalender!$B$81:$B$110,MAX(1,$F55)))),2,0))</f>
        <v>0</v>
      </c>
      <c r="IP55" s="5" t="n">
        <f aca="false">IF(Kalender!IP55&lt;&gt;1,0,IF(AND($B55&gt;0,INDEX(Kalender!IP$68:IP$77,MAX(1,$B55))&gt;INDEX(Kalender!$B$68:$B$77,MAX(1,$B55))),1,0)+IF(OR(AND($C55&gt;0,INDEX(Kalender!IP$81:IP$110,MAX(1,$C55))&gt;INDEX(Kalender!$B$81:$B$110,MAX(1,$C55))),AND($D55&gt;0,INDEX(Kalender!IP$81:IP$110,MAX(1,$D55))&gt;INDEX(Kalender!$B$81:$B$110,MAX(1,$D55))),AND($E55&gt;0,INDEX(Kalender!IP$81:IP$110,MAX(1,$E55))&gt;INDEX(Kalender!$B$81:$B$110,MAX(1,$E55))),AND($F55&gt;0,INDEX(Kalender!IP$81:IP$110,MAX(1,$F55))&gt;INDEX(Kalender!$B$81:$B$110,MAX(1,$F55)))),2,0))</f>
        <v>0</v>
      </c>
      <c r="IQ55" s="5" t="n">
        <f aca="false">IF(Kalender!IQ55&lt;&gt;1,0,IF(AND($B55&gt;0,INDEX(Kalender!IQ$68:IQ$77,MAX(1,$B55))&gt;INDEX(Kalender!$B$68:$B$77,MAX(1,$B55))),1,0)+IF(OR(AND($C55&gt;0,INDEX(Kalender!IQ$81:IQ$110,MAX(1,$C55))&gt;INDEX(Kalender!$B$81:$B$110,MAX(1,$C55))),AND($D55&gt;0,INDEX(Kalender!IQ$81:IQ$110,MAX(1,$D55))&gt;INDEX(Kalender!$B$81:$B$110,MAX(1,$D55))),AND($E55&gt;0,INDEX(Kalender!IQ$81:IQ$110,MAX(1,$E55))&gt;INDEX(Kalender!$B$81:$B$110,MAX(1,$E55))),AND($F55&gt;0,INDEX(Kalender!IQ$81:IQ$110,MAX(1,$F55))&gt;INDEX(Kalender!$B$81:$B$110,MAX(1,$F55)))),2,0))</f>
        <v>0</v>
      </c>
      <c r="IR55" s="5" t="n">
        <f aca="false">IF(Kalender!IR55&lt;&gt;1,0,IF(AND($B55&gt;0,INDEX(Kalender!IR$68:IR$77,MAX(1,$B55))&gt;INDEX(Kalender!$B$68:$B$77,MAX(1,$B55))),1,0)+IF(OR(AND($C55&gt;0,INDEX(Kalender!IR$81:IR$110,MAX(1,$C55))&gt;INDEX(Kalender!$B$81:$B$110,MAX(1,$C55))),AND($D55&gt;0,INDEX(Kalender!IR$81:IR$110,MAX(1,$D55))&gt;INDEX(Kalender!$B$81:$B$110,MAX(1,$D55))),AND($E55&gt;0,INDEX(Kalender!IR$81:IR$110,MAX(1,$E55))&gt;INDEX(Kalender!$B$81:$B$110,MAX(1,$E55))),AND($F55&gt;0,INDEX(Kalender!IR$81:IR$110,MAX(1,$F55))&gt;INDEX(Kalender!$B$81:$B$110,MAX(1,$F55)))),2,0))</f>
        <v>0</v>
      </c>
      <c r="IS55" s="5" t="n">
        <f aca="false">IF(Kalender!IS55&lt;&gt;1,0,IF(AND($B55&gt;0,INDEX(Kalender!IS$68:IS$77,MAX(1,$B55))&gt;INDEX(Kalender!$B$68:$B$77,MAX(1,$B55))),1,0)+IF(OR(AND($C55&gt;0,INDEX(Kalender!IS$81:IS$110,MAX(1,$C55))&gt;INDEX(Kalender!$B$81:$B$110,MAX(1,$C55))),AND($D55&gt;0,INDEX(Kalender!IS$81:IS$110,MAX(1,$D55))&gt;INDEX(Kalender!$B$81:$B$110,MAX(1,$D55))),AND($E55&gt;0,INDEX(Kalender!IS$81:IS$110,MAX(1,$E55))&gt;INDEX(Kalender!$B$81:$B$110,MAX(1,$E55))),AND($F55&gt;0,INDEX(Kalender!IS$81:IS$110,MAX(1,$F55))&gt;INDEX(Kalender!$B$81:$B$110,MAX(1,$F55)))),2,0))</f>
        <v>0</v>
      </c>
      <c r="IT55" s="5" t="n">
        <f aca="false">IF(Kalender!IT55&lt;&gt;1,0,IF(AND($B55&gt;0,INDEX(Kalender!IT$68:IT$77,MAX(1,$B55))&gt;INDEX(Kalender!$B$68:$B$77,MAX(1,$B55))),1,0)+IF(OR(AND($C55&gt;0,INDEX(Kalender!IT$81:IT$110,MAX(1,$C55))&gt;INDEX(Kalender!$B$81:$B$110,MAX(1,$C55))),AND($D55&gt;0,INDEX(Kalender!IT$81:IT$110,MAX(1,$D55))&gt;INDEX(Kalender!$B$81:$B$110,MAX(1,$D55))),AND($E55&gt;0,INDEX(Kalender!IT$81:IT$110,MAX(1,$E55))&gt;INDEX(Kalender!$B$81:$B$110,MAX(1,$E55))),AND($F55&gt;0,INDEX(Kalender!IT$81:IT$110,MAX(1,$F55))&gt;INDEX(Kalender!$B$81:$B$110,MAX(1,$F55)))),2,0))</f>
        <v>0</v>
      </c>
      <c r="IU55" s="5" t="n">
        <f aca="false">IF(Kalender!IU55&lt;&gt;1,0,IF(AND($B55&gt;0,INDEX(Kalender!IU$68:IU$77,MAX(1,$B55))&gt;INDEX(Kalender!$B$68:$B$77,MAX(1,$B55))),1,0)+IF(OR(AND($C55&gt;0,INDEX(Kalender!IU$81:IU$110,MAX(1,$C55))&gt;INDEX(Kalender!$B$81:$B$110,MAX(1,$C55))),AND($D55&gt;0,INDEX(Kalender!IU$81:IU$110,MAX(1,$D55))&gt;INDEX(Kalender!$B$81:$B$110,MAX(1,$D55))),AND($E55&gt;0,INDEX(Kalender!IU$81:IU$110,MAX(1,$E55))&gt;INDEX(Kalender!$B$81:$B$110,MAX(1,$E55))),AND($F55&gt;0,INDEX(Kalender!IU$81:IU$110,MAX(1,$F55))&gt;INDEX(Kalender!$B$81:$B$110,MAX(1,$F55)))),2,0))</f>
        <v>0</v>
      </c>
      <c r="IV55" s="5" t="n">
        <f aca="false">IF(Kalender!IV55&lt;&gt;1,0,IF(AND($B55&gt;0,INDEX(Kalender!IV$68:IV$77,MAX(1,$B55))&gt;INDEX(Kalender!$B$68:$B$77,MAX(1,$B55))),1,0)+IF(OR(AND($C55&gt;0,INDEX(Kalender!IV$81:IV$110,MAX(1,$C55))&gt;INDEX(Kalender!$B$81:$B$110,MAX(1,$C55))),AND($D55&gt;0,INDEX(Kalender!IV$81:IV$110,MAX(1,$D55))&gt;INDEX(Kalender!$B$81:$B$110,MAX(1,$D55))),AND($E55&gt;0,INDEX(Kalender!IV$81:IV$110,MAX(1,$E55))&gt;INDEX(Kalender!$B$81:$B$110,MAX(1,$E55))),AND($F55&gt;0,INDEX(Kalender!IV$81:IV$110,MAX(1,$F55))&gt;INDEX(Kalender!$B$81:$B$110,MAX(1,$F55)))),2,0))</f>
        <v>0</v>
      </c>
      <c r="IW55" s="5" t="n">
        <f aca="false">IF(Kalender!IW55&lt;&gt;1,0,IF(AND($B55&gt;0,INDEX(Kalender!IW$68:IW$77,MAX(1,$B55))&gt;INDEX(Kalender!$B$68:$B$77,MAX(1,$B55))),1,0)+IF(OR(AND($C55&gt;0,INDEX(Kalender!IW$81:IW$110,MAX(1,$C55))&gt;INDEX(Kalender!$B$81:$B$110,MAX(1,$C55))),AND($D55&gt;0,INDEX(Kalender!IW$81:IW$110,MAX(1,$D55))&gt;INDEX(Kalender!$B$81:$B$110,MAX(1,$D55))),AND($E55&gt;0,INDEX(Kalender!IW$81:IW$110,MAX(1,$E55))&gt;INDEX(Kalender!$B$81:$B$110,MAX(1,$E55))),AND($F55&gt;0,INDEX(Kalender!IW$81:IW$110,MAX(1,$F55))&gt;INDEX(Kalender!$B$81:$B$110,MAX(1,$F55)))),2,0))</f>
        <v>0</v>
      </c>
      <c r="IX55" s="5" t="n">
        <f aca="false">IF(Kalender!IX55&lt;&gt;1,0,IF(AND($B55&gt;0,INDEX(Kalender!IX$68:IX$77,MAX(1,$B55))&gt;INDEX(Kalender!$B$68:$B$77,MAX(1,$B55))),1,0)+IF(OR(AND($C55&gt;0,INDEX(Kalender!IX$81:IX$110,MAX(1,$C55))&gt;INDEX(Kalender!$B$81:$B$110,MAX(1,$C55))),AND($D55&gt;0,INDEX(Kalender!IX$81:IX$110,MAX(1,$D55))&gt;INDEX(Kalender!$B$81:$B$110,MAX(1,$D55))),AND($E55&gt;0,INDEX(Kalender!IX$81:IX$110,MAX(1,$E55))&gt;INDEX(Kalender!$B$81:$B$110,MAX(1,$E55))),AND($F55&gt;0,INDEX(Kalender!IX$81:IX$110,MAX(1,$F55))&gt;INDEX(Kalender!$B$81:$B$110,MAX(1,$F55)))),2,0))</f>
        <v>0</v>
      </c>
      <c r="IY55" s="5" t="n">
        <f aca="false">IF(Kalender!IY55&lt;&gt;1,0,IF(AND($B55&gt;0,INDEX(Kalender!IY$68:IY$77,MAX(1,$B55))&gt;INDEX(Kalender!$B$68:$B$77,MAX(1,$B55))),1,0)+IF(OR(AND($C55&gt;0,INDEX(Kalender!IY$81:IY$110,MAX(1,$C55))&gt;INDEX(Kalender!$B$81:$B$110,MAX(1,$C55))),AND($D55&gt;0,INDEX(Kalender!IY$81:IY$110,MAX(1,$D55))&gt;INDEX(Kalender!$B$81:$B$110,MAX(1,$D55))),AND($E55&gt;0,INDEX(Kalender!IY$81:IY$110,MAX(1,$E55))&gt;INDEX(Kalender!$B$81:$B$110,MAX(1,$E55))),AND($F55&gt;0,INDEX(Kalender!IY$81:IY$110,MAX(1,$F55))&gt;INDEX(Kalender!$B$81:$B$110,MAX(1,$F55)))),2,0))</f>
        <v>0</v>
      </c>
      <c r="IZ55" s="5" t="n">
        <f aca="false">IF(Kalender!IZ55&lt;&gt;1,0,IF(AND($B55&gt;0,INDEX(Kalender!IZ$68:IZ$77,MAX(1,$B55))&gt;INDEX(Kalender!$B$68:$B$77,MAX(1,$B55))),1,0)+IF(OR(AND($C55&gt;0,INDEX(Kalender!IZ$81:IZ$110,MAX(1,$C55))&gt;INDEX(Kalender!$B$81:$B$110,MAX(1,$C55))),AND($D55&gt;0,INDEX(Kalender!IZ$81:IZ$110,MAX(1,$D55))&gt;INDEX(Kalender!$B$81:$B$110,MAX(1,$D55))),AND($E55&gt;0,INDEX(Kalender!IZ$81:IZ$110,MAX(1,$E55))&gt;INDEX(Kalender!$B$81:$B$110,MAX(1,$E55))),AND($F55&gt;0,INDEX(Kalender!IZ$81:IZ$110,MAX(1,$F55))&gt;INDEX(Kalender!$B$81:$B$110,MAX(1,$F55)))),2,0))</f>
        <v>0</v>
      </c>
      <c r="JA55" s="5" t="n">
        <f aca="false">IF(Kalender!JA55&lt;&gt;1,0,IF(AND($B55&gt;0,INDEX(Kalender!JA$68:JA$77,MAX(1,$B55))&gt;INDEX(Kalender!$B$68:$B$77,MAX(1,$B55))),1,0)+IF(OR(AND($C55&gt;0,INDEX(Kalender!JA$81:JA$110,MAX(1,$C55))&gt;INDEX(Kalender!$B$81:$B$110,MAX(1,$C55))),AND($D55&gt;0,INDEX(Kalender!JA$81:JA$110,MAX(1,$D55))&gt;INDEX(Kalender!$B$81:$B$110,MAX(1,$D55))),AND($E55&gt;0,INDEX(Kalender!JA$81:JA$110,MAX(1,$E55))&gt;INDEX(Kalender!$B$81:$B$110,MAX(1,$E55))),AND($F55&gt;0,INDEX(Kalender!JA$81:JA$110,MAX(1,$F55))&gt;INDEX(Kalender!$B$81:$B$110,MAX(1,$F55)))),2,0))</f>
        <v>0</v>
      </c>
      <c r="JB55" s="5" t="n">
        <f aca="false">IF(Kalender!JB55&lt;&gt;1,0,IF(AND($B55&gt;0,INDEX(Kalender!JB$68:JB$77,MAX(1,$B55))&gt;INDEX(Kalender!$B$68:$B$77,MAX(1,$B55))),1,0)+IF(OR(AND($C55&gt;0,INDEX(Kalender!JB$81:JB$110,MAX(1,$C55))&gt;INDEX(Kalender!$B$81:$B$110,MAX(1,$C55))),AND($D55&gt;0,INDEX(Kalender!JB$81:JB$110,MAX(1,$D55))&gt;INDEX(Kalender!$B$81:$B$110,MAX(1,$D55))),AND($E55&gt;0,INDEX(Kalender!JB$81:JB$110,MAX(1,$E55))&gt;INDEX(Kalender!$B$81:$B$110,MAX(1,$E55))),AND($F55&gt;0,INDEX(Kalender!JB$81:JB$110,MAX(1,$F55))&gt;INDEX(Kalender!$B$81:$B$110,MAX(1,$F55)))),2,0))</f>
        <v>0</v>
      </c>
      <c r="JC55" s="5" t="n">
        <f aca="false">IF(Kalender!JC55&lt;&gt;1,0,IF(AND($B55&gt;0,INDEX(Kalender!JC$68:JC$77,MAX(1,$B55))&gt;INDEX(Kalender!$B$68:$B$77,MAX(1,$B55))),1,0)+IF(OR(AND($C55&gt;0,INDEX(Kalender!JC$81:JC$110,MAX(1,$C55))&gt;INDEX(Kalender!$B$81:$B$110,MAX(1,$C55))),AND($D55&gt;0,INDEX(Kalender!JC$81:JC$110,MAX(1,$D55))&gt;INDEX(Kalender!$B$81:$B$110,MAX(1,$D55))),AND($E55&gt;0,INDEX(Kalender!JC$81:JC$110,MAX(1,$E55))&gt;INDEX(Kalender!$B$81:$B$110,MAX(1,$E55))),AND($F55&gt;0,INDEX(Kalender!JC$81:JC$110,MAX(1,$F55))&gt;INDEX(Kalender!$B$81:$B$110,MAX(1,$F55)))),2,0))</f>
        <v>0</v>
      </c>
      <c r="JD55" s="5" t="n">
        <f aca="false">IF(Kalender!JD55&lt;&gt;1,0,IF(AND($B55&gt;0,INDEX(Kalender!JD$68:JD$77,MAX(1,$B55))&gt;INDEX(Kalender!$B$68:$B$77,MAX(1,$B55))),1,0)+IF(OR(AND($C55&gt;0,INDEX(Kalender!JD$81:JD$110,MAX(1,$C55))&gt;INDEX(Kalender!$B$81:$B$110,MAX(1,$C55))),AND($D55&gt;0,INDEX(Kalender!JD$81:JD$110,MAX(1,$D55))&gt;INDEX(Kalender!$B$81:$B$110,MAX(1,$D55))),AND($E55&gt;0,INDEX(Kalender!JD$81:JD$110,MAX(1,$E55))&gt;INDEX(Kalender!$B$81:$B$110,MAX(1,$E55))),AND($F55&gt;0,INDEX(Kalender!JD$81:JD$110,MAX(1,$F55))&gt;INDEX(Kalender!$B$81:$B$110,MAX(1,$F55)))),2,0))</f>
        <v>0</v>
      </c>
      <c r="JE55" s="5" t="n">
        <f aca="false">IF(Kalender!JE55&lt;&gt;1,0,IF(AND($B55&gt;0,INDEX(Kalender!JE$68:JE$77,MAX(1,$B55))&gt;INDEX(Kalender!$B$68:$B$77,MAX(1,$B55))),1,0)+IF(OR(AND($C55&gt;0,INDEX(Kalender!JE$81:JE$110,MAX(1,$C55))&gt;INDEX(Kalender!$B$81:$B$110,MAX(1,$C55))),AND($D55&gt;0,INDEX(Kalender!JE$81:JE$110,MAX(1,$D55))&gt;INDEX(Kalender!$B$81:$B$110,MAX(1,$D55))),AND($E55&gt;0,INDEX(Kalender!JE$81:JE$110,MAX(1,$E55))&gt;INDEX(Kalender!$B$81:$B$110,MAX(1,$E55))),AND($F55&gt;0,INDEX(Kalender!JE$81:JE$110,MAX(1,$F55))&gt;INDEX(Kalender!$B$81:$B$110,MAX(1,$F55)))),2,0))</f>
        <v>0</v>
      </c>
      <c r="JF55" s="5" t="n">
        <f aca="false">IF(Kalender!JF55&lt;&gt;1,0,IF(AND($B55&gt;0,INDEX(Kalender!JF$68:JF$77,MAX(1,$B55))&gt;INDEX(Kalender!$B$68:$B$77,MAX(1,$B55))),1,0)+IF(OR(AND($C55&gt;0,INDEX(Kalender!JF$81:JF$110,MAX(1,$C55))&gt;INDEX(Kalender!$B$81:$B$110,MAX(1,$C55))),AND($D55&gt;0,INDEX(Kalender!JF$81:JF$110,MAX(1,$D55))&gt;INDEX(Kalender!$B$81:$B$110,MAX(1,$D55))),AND($E55&gt;0,INDEX(Kalender!JF$81:JF$110,MAX(1,$E55))&gt;INDEX(Kalender!$B$81:$B$110,MAX(1,$E55))),AND($F55&gt;0,INDEX(Kalender!JF$81:JF$110,MAX(1,$F55))&gt;INDEX(Kalender!$B$81:$B$110,MAX(1,$F55)))),2,0))</f>
        <v>0</v>
      </c>
      <c r="JG55" s="5" t="n">
        <f aca="false">IF(Kalender!JG55&lt;&gt;1,0,IF(AND($B55&gt;0,INDEX(Kalender!JG$68:JG$77,MAX(1,$B55))&gt;INDEX(Kalender!$B$68:$B$77,MAX(1,$B55))),1,0)+IF(OR(AND($C55&gt;0,INDEX(Kalender!JG$81:JG$110,MAX(1,$C55))&gt;INDEX(Kalender!$B$81:$B$110,MAX(1,$C55))),AND($D55&gt;0,INDEX(Kalender!JG$81:JG$110,MAX(1,$D55))&gt;INDEX(Kalender!$B$81:$B$110,MAX(1,$D55))),AND($E55&gt;0,INDEX(Kalender!JG$81:JG$110,MAX(1,$E55))&gt;INDEX(Kalender!$B$81:$B$110,MAX(1,$E55))),AND($F55&gt;0,INDEX(Kalender!JG$81:JG$110,MAX(1,$F55))&gt;INDEX(Kalender!$B$81:$B$110,MAX(1,$F55)))),2,0))</f>
        <v>0</v>
      </c>
      <c r="JH55" s="5" t="n">
        <f aca="false">IF(Kalender!JH55&lt;&gt;1,0,IF(AND($B55&gt;0,INDEX(Kalender!JH$68:JH$77,MAX(1,$B55))&gt;INDEX(Kalender!$B$68:$B$77,MAX(1,$B55))),1,0)+IF(OR(AND($C55&gt;0,INDEX(Kalender!JH$81:JH$110,MAX(1,$C55))&gt;INDEX(Kalender!$B$81:$B$110,MAX(1,$C55))),AND($D55&gt;0,INDEX(Kalender!JH$81:JH$110,MAX(1,$D55))&gt;INDEX(Kalender!$B$81:$B$110,MAX(1,$D55))),AND($E55&gt;0,INDEX(Kalender!JH$81:JH$110,MAX(1,$E55))&gt;INDEX(Kalender!$B$81:$B$110,MAX(1,$E55))),AND($F55&gt;0,INDEX(Kalender!JH$81:JH$110,MAX(1,$F55))&gt;INDEX(Kalender!$B$81:$B$110,MAX(1,$F55)))),2,0))</f>
        <v>0</v>
      </c>
      <c r="JI55" s="5" t="n">
        <f aca="false">IF(Kalender!JI55&lt;&gt;1,0,IF(AND($B55&gt;0,INDEX(Kalender!JI$68:JI$77,MAX(1,$B55))&gt;INDEX(Kalender!$B$68:$B$77,MAX(1,$B55))),1,0)+IF(OR(AND($C55&gt;0,INDEX(Kalender!JI$81:JI$110,MAX(1,$C55))&gt;INDEX(Kalender!$B$81:$B$110,MAX(1,$C55))),AND($D55&gt;0,INDEX(Kalender!JI$81:JI$110,MAX(1,$D55))&gt;INDEX(Kalender!$B$81:$B$110,MAX(1,$D55))),AND($E55&gt;0,INDEX(Kalender!JI$81:JI$110,MAX(1,$E55))&gt;INDEX(Kalender!$B$81:$B$110,MAX(1,$E55))),AND($F55&gt;0,INDEX(Kalender!JI$81:JI$110,MAX(1,$F55))&gt;INDEX(Kalender!$B$81:$B$110,MAX(1,$F55)))),2,0))</f>
        <v>0</v>
      </c>
      <c r="JJ55" s="5" t="n">
        <f aca="false">IF(Kalender!JJ55&lt;&gt;1,0,IF(AND($B55&gt;0,INDEX(Kalender!JJ$68:JJ$77,MAX(1,$B55))&gt;INDEX(Kalender!$B$68:$B$77,MAX(1,$B55))),1,0)+IF(OR(AND($C55&gt;0,INDEX(Kalender!JJ$81:JJ$110,MAX(1,$C55))&gt;INDEX(Kalender!$B$81:$B$110,MAX(1,$C55))),AND($D55&gt;0,INDEX(Kalender!JJ$81:JJ$110,MAX(1,$D55))&gt;INDEX(Kalender!$B$81:$B$110,MAX(1,$D55))),AND($E55&gt;0,INDEX(Kalender!JJ$81:JJ$110,MAX(1,$E55))&gt;INDEX(Kalender!$B$81:$B$110,MAX(1,$E55))),AND($F55&gt;0,INDEX(Kalender!JJ$81:JJ$110,MAX(1,$F55))&gt;INDEX(Kalender!$B$81:$B$110,MAX(1,$F55)))),2,0))</f>
        <v>0</v>
      </c>
      <c r="JK55" s="5" t="n">
        <f aca="false">IF(Kalender!JK55&lt;&gt;1,0,IF(AND($B55&gt;0,INDEX(Kalender!JK$68:JK$77,MAX(1,$B55))&gt;INDEX(Kalender!$B$68:$B$77,MAX(1,$B55))),1,0)+IF(OR(AND($C55&gt;0,INDEX(Kalender!JK$81:JK$110,MAX(1,$C55))&gt;INDEX(Kalender!$B$81:$B$110,MAX(1,$C55))),AND($D55&gt;0,INDEX(Kalender!JK$81:JK$110,MAX(1,$D55))&gt;INDEX(Kalender!$B$81:$B$110,MAX(1,$D55))),AND($E55&gt;0,INDEX(Kalender!JK$81:JK$110,MAX(1,$E55))&gt;INDEX(Kalender!$B$81:$B$110,MAX(1,$E55))),AND($F55&gt;0,INDEX(Kalender!JK$81:JK$110,MAX(1,$F55))&gt;INDEX(Kalender!$B$81:$B$110,MAX(1,$F55)))),2,0))</f>
        <v>0</v>
      </c>
      <c r="JL55" s="5" t="n">
        <f aca="false">IF(Kalender!JL55&lt;&gt;1,0,IF(AND($B55&gt;0,INDEX(Kalender!JL$68:JL$77,MAX(1,$B55))&gt;INDEX(Kalender!$B$68:$B$77,MAX(1,$B55))),1,0)+IF(OR(AND($C55&gt;0,INDEX(Kalender!JL$81:JL$110,MAX(1,$C55))&gt;INDEX(Kalender!$B$81:$B$110,MAX(1,$C55))),AND($D55&gt;0,INDEX(Kalender!JL$81:JL$110,MAX(1,$D55))&gt;INDEX(Kalender!$B$81:$B$110,MAX(1,$D55))),AND($E55&gt;0,INDEX(Kalender!JL$81:JL$110,MAX(1,$E55))&gt;INDEX(Kalender!$B$81:$B$110,MAX(1,$E55))),AND($F55&gt;0,INDEX(Kalender!JL$81:JL$110,MAX(1,$F55))&gt;INDEX(Kalender!$B$81:$B$110,MAX(1,$F55)))),2,0))</f>
        <v>0</v>
      </c>
      <c r="JM55" s="5" t="n">
        <f aca="false">IF(Kalender!JM55&lt;&gt;1,0,IF(AND($B55&gt;0,INDEX(Kalender!JM$68:JM$77,MAX(1,$B55))&gt;INDEX(Kalender!$B$68:$B$77,MAX(1,$B55))),1,0)+IF(OR(AND($C55&gt;0,INDEX(Kalender!JM$81:JM$110,MAX(1,$C55))&gt;INDEX(Kalender!$B$81:$B$110,MAX(1,$C55))),AND($D55&gt;0,INDEX(Kalender!JM$81:JM$110,MAX(1,$D55))&gt;INDEX(Kalender!$B$81:$B$110,MAX(1,$D55))),AND($E55&gt;0,INDEX(Kalender!JM$81:JM$110,MAX(1,$E55))&gt;INDEX(Kalender!$B$81:$B$110,MAX(1,$E55))),AND($F55&gt;0,INDEX(Kalender!JM$81:JM$110,MAX(1,$F55))&gt;INDEX(Kalender!$B$81:$B$110,MAX(1,$F55)))),2,0))</f>
        <v>0</v>
      </c>
      <c r="JN55" s="5" t="n">
        <f aca="false">IF(Kalender!JN55&lt;&gt;1,0,IF(AND($B55&gt;0,INDEX(Kalender!JN$68:JN$77,MAX(1,$B55))&gt;INDEX(Kalender!$B$68:$B$77,MAX(1,$B55))),1,0)+IF(OR(AND($C55&gt;0,INDEX(Kalender!JN$81:JN$110,MAX(1,$C55))&gt;INDEX(Kalender!$B$81:$B$110,MAX(1,$C55))),AND($D55&gt;0,INDEX(Kalender!JN$81:JN$110,MAX(1,$D55))&gt;INDEX(Kalender!$B$81:$B$110,MAX(1,$D55))),AND($E55&gt;0,INDEX(Kalender!JN$81:JN$110,MAX(1,$E55))&gt;INDEX(Kalender!$B$81:$B$110,MAX(1,$E55))),AND($F55&gt;0,INDEX(Kalender!JN$81:JN$110,MAX(1,$F55))&gt;INDEX(Kalender!$B$81:$B$110,MAX(1,$F55)))),2,0))</f>
        <v>0</v>
      </c>
      <c r="JO55" s="5" t="n">
        <f aca="false">IF(Kalender!JO55&lt;&gt;1,0,IF(AND($B55&gt;0,INDEX(Kalender!JO$68:JO$77,MAX(1,$B55))&gt;INDEX(Kalender!$B$68:$B$77,MAX(1,$B55))),1,0)+IF(OR(AND($C55&gt;0,INDEX(Kalender!JO$81:JO$110,MAX(1,$C55))&gt;INDEX(Kalender!$B$81:$B$110,MAX(1,$C55))),AND($D55&gt;0,INDEX(Kalender!JO$81:JO$110,MAX(1,$D55))&gt;INDEX(Kalender!$B$81:$B$110,MAX(1,$D55))),AND($E55&gt;0,INDEX(Kalender!JO$81:JO$110,MAX(1,$E55))&gt;INDEX(Kalender!$B$81:$B$110,MAX(1,$E55))),AND($F55&gt;0,INDEX(Kalender!JO$81:JO$110,MAX(1,$F55))&gt;INDEX(Kalender!$B$81:$B$110,MAX(1,$F55)))),2,0))</f>
        <v>0</v>
      </c>
      <c r="JP55" s="5" t="n">
        <f aca="false">IF(Kalender!JP55&lt;&gt;1,0,IF(AND($B55&gt;0,INDEX(Kalender!JP$68:JP$77,MAX(1,$B55))&gt;INDEX(Kalender!$B$68:$B$77,MAX(1,$B55))),1,0)+IF(OR(AND($C55&gt;0,INDEX(Kalender!JP$81:JP$110,MAX(1,$C55))&gt;INDEX(Kalender!$B$81:$B$110,MAX(1,$C55))),AND($D55&gt;0,INDEX(Kalender!JP$81:JP$110,MAX(1,$D55))&gt;INDEX(Kalender!$B$81:$B$110,MAX(1,$D55))),AND($E55&gt;0,INDEX(Kalender!JP$81:JP$110,MAX(1,$E55))&gt;INDEX(Kalender!$B$81:$B$110,MAX(1,$E55))),AND($F55&gt;0,INDEX(Kalender!JP$81:JP$110,MAX(1,$F55))&gt;INDEX(Kalender!$B$81:$B$110,MAX(1,$F55)))),2,0))</f>
        <v>0</v>
      </c>
      <c r="JQ55" s="5" t="n">
        <f aca="false">IF(Kalender!JQ55&lt;&gt;1,0,IF(AND($B55&gt;0,INDEX(Kalender!JQ$68:JQ$77,MAX(1,$B55))&gt;INDEX(Kalender!$B$68:$B$77,MAX(1,$B55))),1,0)+IF(OR(AND($C55&gt;0,INDEX(Kalender!JQ$81:JQ$110,MAX(1,$C55))&gt;INDEX(Kalender!$B$81:$B$110,MAX(1,$C55))),AND($D55&gt;0,INDEX(Kalender!JQ$81:JQ$110,MAX(1,$D55))&gt;INDEX(Kalender!$B$81:$B$110,MAX(1,$D55))),AND($E55&gt;0,INDEX(Kalender!JQ$81:JQ$110,MAX(1,$E55))&gt;INDEX(Kalender!$B$81:$B$110,MAX(1,$E55))),AND($F55&gt;0,INDEX(Kalender!JQ$81:JQ$110,MAX(1,$F55))&gt;INDEX(Kalender!$B$81:$B$110,MAX(1,$F55)))),2,0))</f>
        <v>0</v>
      </c>
      <c r="JR55" s="5" t="n">
        <f aca="false">IF(Kalender!JR55&lt;&gt;1,0,IF(AND($B55&gt;0,INDEX(Kalender!JR$68:JR$77,MAX(1,$B55))&gt;INDEX(Kalender!$B$68:$B$77,MAX(1,$B55))),1,0)+IF(OR(AND($C55&gt;0,INDEX(Kalender!JR$81:JR$110,MAX(1,$C55))&gt;INDEX(Kalender!$B$81:$B$110,MAX(1,$C55))),AND($D55&gt;0,INDEX(Kalender!JR$81:JR$110,MAX(1,$D55))&gt;INDEX(Kalender!$B$81:$B$110,MAX(1,$D55))),AND($E55&gt;0,INDEX(Kalender!JR$81:JR$110,MAX(1,$E55))&gt;INDEX(Kalender!$B$81:$B$110,MAX(1,$E55))),AND($F55&gt;0,INDEX(Kalender!JR$81:JR$110,MAX(1,$F55))&gt;INDEX(Kalender!$B$81:$B$110,MAX(1,$F55)))),2,0))</f>
        <v>0</v>
      </c>
      <c r="JS55" s="5" t="n">
        <f aca="false">IF(Kalender!JS55&lt;&gt;1,0,IF(AND($B55&gt;0,INDEX(Kalender!JS$68:JS$77,MAX(1,$B55))&gt;INDEX(Kalender!$B$68:$B$77,MAX(1,$B55))),1,0)+IF(OR(AND($C55&gt;0,INDEX(Kalender!JS$81:JS$110,MAX(1,$C55))&gt;INDEX(Kalender!$B$81:$B$110,MAX(1,$C55))),AND($D55&gt;0,INDEX(Kalender!JS$81:JS$110,MAX(1,$D55))&gt;INDEX(Kalender!$B$81:$B$110,MAX(1,$D55))),AND($E55&gt;0,INDEX(Kalender!JS$81:JS$110,MAX(1,$E55))&gt;INDEX(Kalender!$B$81:$B$110,MAX(1,$E55))),AND($F55&gt;0,INDEX(Kalender!JS$81:JS$110,MAX(1,$F55))&gt;INDEX(Kalender!$B$81:$B$110,MAX(1,$F55)))),2,0))</f>
        <v>0</v>
      </c>
      <c r="JT55" s="5" t="n">
        <f aca="false">IF(Kalender!JT55&lt;&gt;1,0,IF(AND($B55&gt;0,INDEX(Kalender!JT$68:JT$77,MAX(1,$B55))&gt;INDEX(Kalender!$B$68:$B$77,MAX(1,$B55))),1,0)+IF(OR(AND($C55&gt;0,INDEX(Kalender!JT$81:JT$110,MAX(1,$C55))&gt;INDEX(Kalender!$B$81:$B$110,MAX(1,$C55))),AND($D55&gt;0,INDEX(Kalender!JT$81:JT$110,MAX(1,$D55))&gt;INDEX(Kalender!$B$81:$B$110,MAX(1,$D55))),AND($E55&gt;0,INDEX(Kalender!JT$81:JT$110,MAX(1,$E55))&gt;INDEX(Kalender!$B$81:$B$110,MAX(1,$E55))),AND($F55&gt;0,INDEX(Kalender!JT$81:JT$110,MAX(1,$F55))&gt;INDEX(Kalender!$B$81:$B$110,MAX(1,$F55)))),2,0))</f>
        <v>0</v>
      </c>
      <c r="JU55" s="5" t="n">
        <f aca="false">IF(Kalender!JU55&lt;&gt;1,0,IF(AND($B55&gt;0,INDEX(Kalender!JU$68:JU$77,MAX(1,$B55))&gt;INDEX(Kalender!$B$68:$B$77,MAX(1,$B55))),1,0)+IF(OR(AND($C55&gt;0,INDEX(Kalender!JU$81:JU$110,MAX(1,$C55))&gt;INDEX(Kalender!$B$81:$B$110,MAX(1,$C55))),AND($D55&gt;0,INDEX(Kalender!JU$81:JU$110,MAX(1,$D55))&gt;INDEX(Kalender!$B$81:$B$110,MAX(1,$D55))),AND($E55&gt;0,INDEX(Kalender!JU$81:JU$110,MAX(1,$E55))&gt;INDEX(Kalender!$B$81:$B$110,MAX(1,$E55))),AND($F55&gt;0,INDEX(Kalender!JU$81:JU$110,MAX(1,$F55))&gt;INDEX(Kalender!$B$81:$B$110,MAX(1,$F55)))),2,0))</f>
        <v>0</v>
      </c>
      <c r="JV55" s="5" t="n">
        <f aca="false">IF(Kalender!JV55&lt;&gt;1,0,IF(AND($B55&gt;0,INDEX(Kalender!JV$68:JV$77,MAX(1,$B55))&gt;INDEX(Kalender!$B$68:$B$77,MAX(1,$B55))),1,0)+IF(OR(AND($C55&gt;0,INDEX(Kalender!JV$81:JV$110,MAX(1,$C55))&gt;INDEX(Kalender!$B$81:$B$110,MAX(1,$C55))),AND($D55&gt;0,INDEX(Kalender!JV$81:JV$110,MAX(1,$D55))&gt;INDEX(Kalender!$B$81:$B$110,MAX(1,$D55))),AND($E55&gt;0,INDEX(Kalender!JV$81:JV$110,MAX(1,$E55))&gt;INDEX(Kalender!$B$81:$B$110,MAX(1,$E55))),AND($F55&gt;0,INDEX(Kalender!JV$81:JV$110,MAX(1,$F55))&gt;INDEX(Kalender!$B$81:$B$110,MAX(1,$F55)))),2,0))</f>
        <v>0</v>
      </c>
      <c r="JW55" s="5" t="n">
        <f aca="false">IF(Kalender!JW55&lt;&gt;1,0,IF(AND($B55&gt;0,INDEX(Kalender!JW$68:JW$77,MAX(1,$B55))&gt;INDEX(Kalender!$B$68:$B$77,MAX(1,$B55))),1,0)+IF(OR(AND($C55&gt;0,INDEX(Kalender!JW$81:JW$110,MAX(1,$C55))&gt;INDEX(Kalender!$B$81:$B$110,MAX(1,$C55))),AND($D55&gt;0,INDEX(Kalender!JW$81:JW$110,MAX(1,$D55))&gt;INDEX(Kalender!$B$81:$B$110,MAX(1,$D55))),AND($E55&gt;0,INDEX(Kalender!JW$81:JW$110,MAX(1,$E55))&gt;INDEX(Kalender!$B$81:$B$110,MAX(1,$E55))),AND($F55&gt;0,INDEX(Kalender!JW$81:JW$110,MAX(1,$F55))&gt;INDEX(Kalender!$B$81:$B$110,MAX(1,$F55)))),2,0))</f>
        <v>0</v>
      </c>
      <c r="JX55" s="5" t="n">
        <f aca="false">IF(Kalender!JX55&lt;&gt;1,0,IF(AND($B55&gt;0,INDEX(Kalender!JX$68:JX$77,MAX(1,$B55))&gt;INDEX(Kalender!$B$68:$B$77,MAX(1,$B55))),1,0)+IF(OR(AND($C55&gt;0,INDEX(Kalender!JX$81:JX$110,MAX(1,$C55))&gt;INDEX(Kalender!$B$81:$B$110,MAX(1,$C55))),AND($D55&gt;0,INDEX(Kalender!JX$81:JX$110,MAX(1,$D55))&gt;INDEX(Kalender!$B$81:$B$110,MAX(1,$D55))),AND($E55&gt;0,INDEX(Kalender!JX$81:JX$110,MAX(1,$E55))&gt;INDEX(Kalender!$B$81:$B$110,MAX(1,$E55))),AND($F55&gt;0,INDEX(Kalender!JX$81:JX$110,MAX(1,$F55))&gt;INDEX(Kalender!$B$81:$B$110,MAX(1,$F55)))),2,0))</f>
        <v>0</v>
      </c>
      <c r="JY55" s="5" t="n">
        <f aca="false">IF(Kalender!JY55&lt;&gt;1,0,IF(AND($B55&gt;0,INDEX(Kalender!JY$68:JY$77,MAX(1,$B55))&gt;INDEX(Kalender!$B$68:$B$77,MAX(1,$B55))),1,0)+IF(OR(AND($C55&gt;0,INDEX(Kalender!JY$81:JY$110,MAX(1,$C55))&gt;INDEX(Kalender!$B$81:$B$110,MAX(1,$C55))),AND($D55&gt;0,INDEX(Kalender!JY$81:JY$110,MAX(1,$D55))&gt;INDEX(Kalender!$B$81:$B$110,MAX(1,$D55))),AND($E55&gt;0,INDEX(Kalender!JY$81:JY$110,MAX(1,$E55))&gt;INDEX(Kalender!$B$81:$B$110,MAX(1,$E55))),AND($F55&gt;0,INDEX(Kalender!JY$81:JY$110,MAX(1,$F55))&gt;INDEX(Kalender!$B$81:$B$110,MAX(1,$F55)))),2,0))</f>
        <v>0</v>
      </c>
      <c r="JZ55" s="5" t="n">
        <f aca="false">IF(Kalender!JZ55&lt;&gt;1,0,IF(AND($B55&gt;0,INDEX(Kalender!JZ$68:JZ$77,MAX(1,$B55))&gt;INDEX(Kalender!$B$68:$B$77,MAX(1,$B55))),1,0)+IF(OR(AND($C55&gt;0,INDEX(Kalender!JZ$81:JZ$110,MAX(1,$C55))&gt;INDEX(Kalender!$B$81:$B$110,MAX(1,$C55))),AND($D55&gt;0,INDEX(Kalender!JZ$81:JZ$110,MAX(1,$D55))&gt;INDEX(Kalender!$B$81:$B$110,MAX(1,$D55))),AND($E55&gt;0,INDEX(Kalender!JZ$81:JZ$110,MAX(1,$E55))&gt;INDEX(Kalender!$B$81:$B$110,MAX(1,$E55))),AND($F55&gt;0,INDEX(Kalender!JZ$81:JZ$110,MAX(1,$F55))&gt;INDEX(Kalender!$B$81:$B$110,MAX(1,$F55)))),2,0))</f>
        <v>0</v>
      </c>
      <c r="KA55" s="5" t="n">
        <f aca="false">IF(Kalender!KA55&lt;&gt;1,0,IF(AND($B55&gt;0,INDEX(Kalender!KA$68:KA$77,MAX(1,$B55))&gt;INDEX(Kalender!$B$68:$B$77,MAX(1,$B55))),1,0)+IF(OR(AND($C55&gt;0,INDEX(Kalender!KA$81:KA$110,MAX(1,$C55))&gt;INDEX(Kalender!$B$81:$B$110,MAX(1,$C55))),AND($D55&gt;0,INDEX(Kalender!KA$81:KA$110,MAX(1,$D55))&gt;INDEX(Kalender!$B$81:$B$110,MAX(1,$D55))),AND($E55&gt;0,INDEX(Kalender!KA$81:KA$110,MAX(1,$E55))&gt;INDEX(Kalender!$B$81:$B$110,MAX(1,$E55))),AND($F55&gt;0,INDEX(Kalender!KA$81:KA$110,MAX(1,$F55))&gt;INDEX(Kalender!$B$81:$B$110,MAX(1,$F55)))),2,0))</f>
        <v>0</v>
      </c>
      <c r="KB55" s="5" t="n">
        <f aca="false">IF(Kalender!KB55&lt;&gt;1,0,IF(AND($B55&gt;0,INDEX(Kalender!KB$68:KB$77,MAX(1,$B55))&gt;INDEX(Kalender!$B$68:$B$77,MAX(1,$B55))),1,0)+IF(OR(AND($C55&gt;0,INDEX(Kalender!KB$81:KB$110,MAX(1,$C55))&gt;INDEX(Kalender!$B$81:$B$110,MAX(1,$C55))),AND($D55&gt;0,INDEX(Kalender!KB$81:KB$110,MAX(1,$D55))&gt;INDEX(Kalender!$B$81:$B$110,MAX(1,$D55))),AND($E55&gt;0,INDEX(Kalender!KB$81:KB$110,MAX(1,$E55))&gt;INDEX(Kalender!$B$81:$B$110,MAX(1,$E55))),AND($F55&gt;0,INDEX(Kalender!KB$81:KB$110,MAX(1,$F55))&gt;INDEX(Kalender!$B$81:$B$110,MAX(1,$F55)))),2,0))</f>
        <v>0</v>
      </c>
      <c r="KC55" s="5" t="n">
        <f aca="false">IF(Kalender!KC55&lt;&gt;1,0,IF(AND($B55&gt;0,INDEX(Kalender!KC$68:KC$77,MAX(1,$B55))&gt;INDEX(Kalender!$B$68:$B$77,MAX(1,$B55))),1,0)+IF(OR(AND($C55&gt;0,INDEX(Kalender!KC$81:KC$110,MAX(1,$C55))&gt;INDEX(Kalender!$B$81:$B$110,MAX(1,$C55))),AND($D55&gt;0,INDEX(Kalender!KC$81:KC$110,MAX(1,$D55))&gt;INDEX(Kalender!$B$81:$B$110,MAX(1,$D55))),AND($E55&gt;0,INDEX(Kalender!KC$81:KC$110,MAX(1,$E55))&gt;INDEX(Kalender!$B$81:$B$110,MAX(1,$E55))),AND($F55&gt;0,INDEX(Kalender!KC$81:KC$110,MAX(1,$F55))&gt;INDEX(Kalender!$B$81:$B$110,MAX(1,$F55)))),2,0))</f>
        <v>0</v>
      </c>
      <c r="KD55" s="5" t="n">
        <f aca="false">IF(Kalender!KD55&lt;&gt;1,0,IF(AND($B55&gt;0,INDEX(Kalender!KD$68:KD$77,MAX(1,$B55))&gt;INDEX(Kalender!$B$68:$B$77,MAX(1,$B55))),1,0)+IF(OR(AND($C55&gt;0,INDEX(Kalender!KD$81:KD$110,MAX(1,$C55))&gt;INDEX(Kalender!$B$81:$B$110,MAX(1,$C55))),AND($D55&gt;0,INDEX(Kalender!KD$81:KD$110,MAX(1,$D55))&gt;INDEX(Kalender!$B$81:$B$110,MAX(1,$D55))),AND($E55&gt;0,INDEX(Kalender!KD$81:KD$110,MAX(1,$E55))&gt;INDEX(Kalender!$B$81:$B$110,MAX(1,$E55))),AND($F55&gt;0,INDEX(Kalender!KD$81:KD$110,MAX(1,$F55))&gt;INDEX(Kalender!$B$81:$B$110,MAX(1,$F55)))),2,0))</f>
        <v>0</v>
      </c>
      <c r="KE55" s="5" t="n">
        <f aca="false">IF(Kalender!KE55&lt;&gt;1,0,IF(AND($B55&gt;0,INDEX(Kalender!KE$68:KE$77,MAX(1,$B55))&gt;INDEX(Kalender!$B$68:$B$77,MAX(1,$B55))),1,0)+IF(OR(AND($C55&gt;0,INDEX(Kalender!KE$81:KE$110,MAX(1,$C55))&gt;INDEX(Kalender!$B$81:$B$110,MAX(1,$C55))),AND($D55&gt;0,INDEX(Kalender!KE$81:KE$110,MAX(1,$D55))&gt;INDEX(Kalender!$B$81:$B$110,MAX(1,$D55))),AND($E55&gt;0,INDEX(Kalender!KE$81:KE$110,MAX(1,$E55))&gt;INDEX(Kalender!$B$81:$B$110,MAX(1,$E55))),AND($F55&gt;0,INDEX(Kalender!KE$81:KE$110,MAX(1,$F55))&gt;INDEX(Kalender!$B$81:$B$110,MAX(1,$F55)))),2,0))</f>
        <v>0</v>
      </c>
      <c r="KF55" s="5" t="n">
        <f aca="false">IF(Kalender!KF55&lt;&gt;1,0,IF(AND($B55&gt;0,INDEX(Kalender!KF$68:KF$77,MAX(1,$B55))&gt;INDEX(Kalender!$B$68:$B$77,MAX(1,$B55))),1,0)+IF(OR(AND($C55&gt;0,INDEX(Kalender!KF$81:KF$110,MAX(1,$C55))&gt;INDEX(Kalender!$B$81:$B$110,MAX(1,$C55))),AND($D55&gt;0,INDEX(Kalender!KF$81:KF$110,MAX(1,$D55))&gt;INDEX(Kalender!$B$81:$B$110,MAX(1,$D55))),AND($E55&gt;0,INDEX(Kalender!KF$81:KF$110,MAX(1,$E55))&gt;INDEX(Kalender!$B$81:$B$110,MAX(1,$E55))),AND($F55&gt;0,INDEX(Kalender!KF$81:KF$110,MAX(1,$F55))&gt;INDEX(Kalender!$B$81:$B$110,MAX(1,$F55)))),2,0))</f>
        <v>0</v>
      </c>
      <c r="KG55" s="5" t="n">
        <f aca="false">IF(Kalender!KG55&lt;&gt;1,0,IF(AND($B55&gt;0,INDEX(Kalender!KG$68:KG$77,MAX(1,$B55))&gt;INDEX(Kalender!$B$68:$B$77,MAX(1,$B55))),1,0)+IF(OR(AND($C55&gt;0,INDEX(Kalender!KG$81:KG$110,MAX(1,$C55))&gt;INDEX(Kalender!$B$81:$B$110,MAX(1,$C55))),AND($D55&gt;0,INDEX(Kalender!KG$81:KG$110,MAX(1,$D55))&gt;INDEX(Kalender!$B$81:$B$110,MAX(1,$D55))),AND($E55&gt;0,INDEX(Kalender!KG$81:KG$110,MAX(1,$E55))&gt;INDEX(Kalender!$B$81:$B$110,MAX(1,$E55))),AND($F55&gt;0,INDEX(Kalender!KG$81:KG$110,MAX(1,$F55))&gt;INDEX(Kalender!$B$81:$B$110,MAX(1,$F55)))),2,0))</f>
        <v>0</v>
      </c>
      <c r="KH55" s="5" t="n">
        <f aca="false">IF(Kalender!KH55&lt;&gt;1,0,IF(AND($B55&gt;0,INDEX(Kalender!KH$68:KH$77,MAX(1,$B55))&gt;INDEX(Kalender!$B$68:$B$77,MAX(1,$B55))),1,0)+IF(OR(AND($C55&gt;0,INDEX(Kalender!KH$81:KH$110,MAX(1,$C55))&gt;INDEX(Kalender!$B$81:$B$110,MAX(1,$C55))),AND($D55&gt;0,INDEX(Kalender!KH$81:KH$110,MAX(1,$D55))&gt;INDEX(Kalender!$B$81:$B$110,MAX(1,$D55))),AND($E55&gt;0,INDEX(Kalender!KH$81:KH$110,MAX(1,$E55))&gt;INDEX(Kalender!$B$81:$B$110,MAX(1,$E55))),AND($F55&gt;0,INDEX(Kalender!KH$81:KH$110,MAX(1,$F55))&gt;INDEX(Kalender!$B$81:$B$110,MAX(1,$F55)))),2,0))</f>
        <v>0</v>
      </c>
      <c r="KI55" s="5" t="n">
        <f aca="false">IF(Kalender!KI55&lt;&gt;1,0,IF(AND($B55&gt;0,INDEX(Kalender!KI$68:KI$77,MAX(1,$B55))&gt;INDEX(Kalender!$B$68:$B$77,MAX(1,$B55))),1,0)+IF(OR(AND($C55&gt;0,INDEX(Kalender!KI$81:KI$110,MAX(1,$C55))&gt;INDEX(Kalender!$B$81:$B$110,MAX(1,$C55))),AND($D55&gt;0,INDEX(Kalender!KI$81:KI$110,MAX(1,$D55))&gt;INDEX(Kalender!$B$81:$B$110,MAX(1,$D55))),AND($E55&gt;0,INDEX(Kalender!KI$81:KI$110,MAX(1,$E55))&gt;INDEX(Kalender!$B$81:$B$110,MAX(1,$E55))),AND($F55&gt;0,INDEX(Kalender!KI$81:KI$110,MAX(1,$F55))&gt;INDEX(Kalender!$B$81:$B$110,MAX(1,$F55)))),2,0))</f>
        <v>0</v>
      </c>
      <c r="KJ55" s="5" t="n">
        <f aca="false">IF(Kalender!KJ55&lt;&gt;1,0,IF(AND($B55&gt;0,INDEX(Kalender!KJ$68:KJ$77,MAX(1,$B55))&gt;INDEX(Kalender!$B$68:$B$77,MAX(1,$B55))),1,0)+IF(OR(AND($C55&gt;0,INDEX(Kalender!KJ$81:KJ$110,MAX(1,$C55))&gt;INDEX(Kalender!$B$81:$B$110,MAX(1,$C55))),AND($D55&gt;0,INDEX(Kalender!KJ$81:KJ$110,MAX(1,$D55))&gt;INDEX(Kalender!$B$81:$B$110,MAX(1,$D55))),AND($E55&gt;0,INDEX(Kalender!KJ$81:KJ$110,MAX(1,$E55))&gt;INDEX(Kalender!$B$81:$B$110,MAX(1,$E55))),AND($F55&gt;0,INDEX(Kalender!KJ$81:KJ$110,MAX(1,$F55))&gt;INDEX(Kalender!$B$81:$B$110,MAX(1,$F55)))),2,0))</f>
        <v>0</v>
      </c>
      <c r="KK55" s="5" t="n">
        <f aca="false">IF(Kalender!KK55&lt;&gt;1,0,IF(AND($B55&gt;0,INDEX(Kalender!KK$68:KK$77,MAX(1,$B55))&gt;INDEX(Kalender!$B$68:$B$77,MAX(1,$B55))),1,0)+IF(OR(AND($C55&gt;0,INDEX(Kalender!KK$81:KK$110,MAX(1,$C55))&gt;INDEX(Kalender!$B$81:$B$110,MAX(1,$C55))),AND($D55&gt;0,INDEX(Kalender!KK$81:KK$110,MAX(1,$D55))&gt;INDEX(Kalender!$B$81:$B$110,MAX(1,$D55))),AND($E55&gt;0,INDEX(Kalender!KK$81:KK$110,MAX(1,$E55))&gt;INDEX(Kalender!$B$81:$B$110,MAX(1,$E55))),AND($F55&gt;0,INDEX(Kalender!KK$81:KK$110,MAX(1,$F55))&gt;INDEX(Kalender!$B$81:$B$110,MAX(1,$F55)))),2,0))</f>
        <v>0</v>
      </c>
      <c r="KL55" s="5" t="n">
        <f aca="false">IF(Kalender!KL55&lt;&gt;1,0,IF(AND($B55&gt;0,INDEX(Kalender!KL$68:KL$77,MAX(1,$B55))&gt;INDEX(Kalender!$B$68:$B$77,MAX(1,$B55))),1,0)+IF(OR(AND($C55&gt;0,INDEX(Kalender!KL$81:KL$110,MAX(1,$C55))&gt;INDEX(Kalender!$B$81:$B$110,MAX(1,$C55))),AND($D55&gt;0,INDEX(Kalender!KL$81:KL$110,MAX(1,$D55))&gt;INDEX(Kalender!$B$81:$B$110,MAX(1,$D55))),AND($E55&gt;0,INDEX(Kalender!KL$81:KL$110,MAX(1,$E55))&gt;INDEX(Kalender!$B$81:$B$110,MAX(1,$E55))),AND($F55&gt;0,INDEX(Kalender!KL$81:KL$110,MAX(1,$F55))&gt;INDEX(Kalender!$B$81:$B$110,MAX(1,$F55)))),2,0))</f>
        <v>0</v>
      </c>
      <c r="KM55" s="5" t="n">
        <f aca="false">IF(Kalender!KM55&lt;&gt;1,0,IF(AND($B55&gt;0,INDEX(Kalender!KM$68:KM$77,MAX(1,$B55))&gt;INDEX(Kalender!$B$68:$B$77,MAX(1,$B55))),1,0)+IF(OR(AND($C55&gt;0,INDEX(Kalender!KM$81:KM$110,MAX(1,$C55))&gt;INDEX(Kalender!$B$81:$B$110,MAX(1,$C55))),AND($D55&gt;0,INDEX(Kalender!KM$81:KM$110,MAX(1,$D55))&gt;INDEX(Kalender!$B$81:$B$110,MAX(1,$D55))),AND($E55&gt;0,INDEX(Kalender!KM$81:KM$110,MAX(1,$E55))&gt;INDEX(Kalender!$B$81:$B$110,MAX(1,$E55))),AND($F55&gt;0,INDEX(Kalender!KM$81:KM$110,MAX(1,$F55))&gt;INDEX(Kalender!$B$81:$B$110,MAX(1,$F55)))),2,0))</f>
        <v>0</v>
      </c>
      <c r="KN55" s="5" t="n">
        <f aca="false">IF(Kalender!KN55&lt;&gt;1,0,IF(AND($B55&gt;0,INDEX(Kalender!KN$68:KN$77,MAX(1,$B55))&gt;INDEX(Kalender!$B$68:$B$77,MAX(1,$B55))),1,0)+IF(OR(AND($C55&gt;0,INDEX(Kalender!KN$81:KN$110,MAX(1,$C55))&gt;INDEX(Kalender!$B$81:$B$110,MAX(1,$C55))),AND($D55&gt;0,INDEX(Kalender!KN$81:KN$110,MAX(1,$D55))&gt;INDEX(Kalender!$B$81:$B$110,MAX(1,$D55))),AND($E55&gt;0,INDEX(Kalender!KN$81:KN$110,MAX(1,$E55))&gt;INDEX(Kalender!$B$81:$B$110,MAX(1,$E55))),AND($F55&gt;0,INDEX(Kalender!KN$81:KN$110,MAX(1,$F55))&gt;INDEX(Kalender!$B$81:$B$110,MAX(1,$F55)))),2,0))</f>
        <v>0</v>
      </c>
      <c r="KO55" s="5" t="n">
        <f aca="false">IF(Kalender!KO55&lt;&gt;1,0,IF(AND($B55&gt;0,INDEX(Kalender!KO$68:KO$77,MAX(1,$B55))&gt;INDEX(Kalender!$B$68:$B$77,MAX(1,$B55))),1,0)+IF(OR(AND($C55&gt;0,INDEX(Kalender!KO$81:KO$110,MAX(1,$C55))&gt;INDEX(Kalender!$B$81:$B$110,MAX(1,$C55))),AND($D55&gt;0,INDEX(Kalender!KO$81:KO$110,MAX(1,$D55))&gt;INDEX(Kalender!$B$81:$B$110,MAX(1,$D55))),AND($E55&gt;0,INDEX(Kalender!KO$81:KO$110,MAX(1,$E55))&gt;INDEX(Kalender!$B$81:$B$110,MAX(1,$E55))),AND($F55&gt;0,INDEX(Kalender!KO$81:KO$110,MAX(1,$F55))&gt;INDEX(Kalender!$B$81:$B$110,MAX(1,$F55)))),2,0))</f>
        <v>0</v>
      </c>
      <c r="KP55" s="5" t="n">
        <f aca="false">IF(Kalender!KP55&lt;&gt;1,0,IF(AND($B55&gt;0,INDEX(Kalender!KP$68:KP$77,MAX(1,$B55))&gt;INDEX(Kalender!$B$68:$B$77,MAX(1,$B55))),1,0)+IF(OR(AND($C55&gt;0,INDEX(Kalender!KP$81:KP$110,MAX(1,$C55))&gt;INDEX(Kalender!$B$81:$B$110,MAX(1,$C55))),AND($D55&gt;0,INDEX(Kalender!KP$81:KP$110,MAX(1,$D55))&gt;INDEX(Kalender!$B$81:$B$110,MAX(1,$D55))),AND($E55&gt;0,INDEX(Kalender!KP$81:KP$110,MAX(1,$E55))&gt;INDEX(Kalender!$B$81:$B$110,MAX(1,$E55))),AND($F55&gt;0,INDEX(Kalender!KP$81:KP$110,MAX(1,$F55))&gt;INDEX(Kalender!$B$81:$B$110,MAX(1,$F55)))),2,0))</f>
        <v>0</v>
      </c>
      <c r="KQ55" s="5" t="n">
        <f aca="false">IF(Kalender!KQ55&lt;&gt;1,0,IF(AND($B55&gt;0,INDEX(Kalender!KQ$68:KQ$77,MAX(1,$B55))&gt;INDEX(Kalender!$B$68:$B$77,MAX(1,$B55))),1,0)+IF(OR(AND($C55&gt;0,INDEX(Kalender!KQ$81:KQ$110,MAX(1,$C55))&gt;INDEX(Kalender!$B$81:$B$110,MAX(1,$C55))),AND($D55&gt;0,INDEX(Kalender!KQ$81:KQ$110,MAX(1,$D55))&gt;INDEX(Kalender!$B$81:$B$110,MAX(1,$D55))),AND($E55&gt;0,INDEX(Kalender!KQ$81:KQ$110,MAX(1,$E55))&gt;INDEX(Kalender!$B$81:$B$110,MAX(1,$E55))),AND($F55&gt;0,INDEX(Kalender!KQ$81:KQ$110,MAX(1,$F55))&gt;INDEX(Kalender!$B$81:$B$110,MAX(1,$F55)))),2,0))</f>
        <v>0</v>
      </c>
      <c r="KR55" s="5" t="n">
        <f aca="false">IF(Kalender!KR55&lt;&gt;1,0,IF(AND($B55&gt;0,INDEX(Kalender!KR$68:KR$77,MAX(1,$B55))&gt;INDEX(Kalender!$B$68:$B$77,MAX(1,$B55))),1,0)+IF(OR(AND($C55&gt;0,INDEX(Kalender!KR$81:KR$110,MAX(1,$C55))&gt;INDEX(Kalender!$B$81:$B$110,MAX(1,$C55))),AND($D55&gt;0,INDEX(Kalender!KR$81:KR$110,MAX(1,$D55))&gt;INDEX(Kalender!$B$81:$B$110,MAX(1,$D55))),AND($E55&gt;0,INDEX(Kalender!KR$81:KR$110,MAX(1,$E55))&gt;INDEX(Kalender!$B$81:$B$110,MAX(1,$E55))),AND($F55&gt;0,INDEX(Kalender!KR$81:KR$110,MAX(1,$F55))&gt;INDEX(Kalender!$B$81:$B$110,MAX(1,$F55)))),2,0))</f>
        <v>0</v>
      </c>
      <c r="KS55" s="5" t="n">
        <f aca="false">IF(Kalender!KS55&lt;&gt;1,0,IF(AND($B55&gt;0,INDEX(Kalender!KS$68:KS$77,MAX(1,$B55))&gt;INDEX(Kalender!$B$68:$B$77,MAX(1,$B55))),1,0)+IF(OR(AND($C55&gt;0,INDEX(Kalender!KS$81:KS$110,MAX(1,$C55))&gt;INDEX(Kalender!$B$81:$B$110,MAX(1,$C55))),AND($D55&gt;0,INDEX(Kalender!KS$81:KS$110,MAX(1,$D55))&gt;INDEX(Kalender!$B$81:$B$110,MAX(1,$D55))),AND($E55&gt;0,INDEX(Kalender!KS$81:KS$110,MAX(1,$E55))&gt;INDEX(Kalender!$B$81:$B$110,MAX(1,$E55))),AND($F55&gt;0,INDEX(Kalender!KS$81:KS$110,MAX(1,$F55))&gt;INDEX(Kalender!$B$81:$B$110,MAX(1,$F55)))),2,0))</f>
        <v>0</v>
      </c>
      <c r="KT55" s="5" t="n">
        <f aca="false">IF(Kalender!KT55&lt;&gt;1,0,IF(AND($B55&gt;0,INDEX(Kalender!KT$68:KT$77,MAX(1,$B55))&gt;INDEX(Kalender!$B$68:$B$77,MAX(1,$B55))),1,0)+IF(OR(AND($C55&gt;0,INDEX(Kalender!KT$81:KT$110,MAX(1,$C55))&gt;INDEX(Kalender!$B$81:$B$110,MAX(1,$C55))),AND($D55&gt;0,INDEX(Kalender!KT$81:KT$110,MAX(1,$D55))&gt;INDEX(Kalender!$B$81:$B$110,MAX(1,$D55))),AND($E55&gt;0,INDEX(Kalender!KT$81:KT$110,MAX(1,$E55))&gt;INDEX(Kalender!$B$81:$B$110,MAX(1,$E55))),AND($F55&gt;0,INDEX(Kalender!KT$81:KT$110,MAX(1,$F55))&gt;INDEX(Kalender!$B$81:$B$110,MAX(1,$F55)))),2,0))</f>
        <v>0</v>
      </c>
      <c r="KU55" s="5" t="n">
        <f aca="false">IF(Kalender!KU55&lt;&gt;1,0,IF(AND($B55&gt;0,INDEX(Kalender!KU$68:KU$77,MAX(1,$B55))&gt;INDEX(Kalender!$B$68:$B$77,MAX(1,$B55))),1,0)+IF(OR(AND($C55&gt;0,INDEX(Kalender!KU$81:KU$110,MAX(1,$C55))&gt;INDEX(Kalender!$B$81:$B$110,MAX(1,$C55))),AND($D55&gt;0,INDEX(Kalender!KU$81:KU$110,MAX(1,$D55))&gt;INDEX(Kalender!$B$81:$B$110,MAX(1,$D55))),AND($E55&gt;0,INDEX(Kalender!KU$81:KU$110,MAX(1,$E55))&gt;INDEX(Kalender!$B$81:$B$110,MAX(1,$E55))),AND($F55&gt;0,INDEX(Kalender!KU$81:KU$110,MAX(1,$F55))&gt;INDEX(Kalender!$B$81:$B$110,MAX(1,$F55)))),2,0))</f>
        <v>0</v>
      </c>
      <c r="KV55" s="5" t="n">
        <f aca="false">IF(Kalender!KV55&lt;&gt;1,0,IF(AND($B55&gt;0,INDEX(Kalender!KV$68:KV$77,MAX(1,$B55))&gt;INDEX(Kalender!$B$68:$B$77,MAX(1,$B55))),1,0)+IF(OR(AND($C55&gt;0,INDEX(Kalender!KV$81:KV$110,MAX(1,$C55))&gt;INDEX(Kalender!$B$81:$B$110,MAX(1,$C55))),AND($D55&gt;0,INDEX(Kalender!KV$81:KV$110,MAX(1,$D55))&gt;INDEX(Kalender!$B$81:$B$110,MAX(1,$D55))),AND($E55&gt;0,INDEX(Kalender!KV$81:KV$110,MAX(1,$E55))&gt;INDEX(Kalender!$B$81:$B$110,MAX(1,$E55))),AND($F55&gt;0,INDEX(Kalender!KV$81:KV$110,MAX(1,$F55))&gt;INDEX(Kalender!$B$81:$B$110,MAX(1,$F55)))),2,0))</f>
        <v>0</v>
      </c>
      <c r="KW55" s="5" t="n">
        <f aca="false">IF(Kalender!KW55&lt;&gt;1,0,IF(AND($B55&gt;0,INDEX(Kalender!KW$68:KW$77,MAX(1,$B55))&gt;INDEX(Kalender!$B$68:$B$77,MAX(1,$B55))),1,0)+IF(OR(AND($C55&gt;0,INDEX(Kalender!KW$81:KW$110,MAX(1,$C55))&gt;INDEX(Kalender!$B$81:$B$110,MAX(1,$C55))),AND($D55&gt;0,INDEX(Kalender!KW$81:KW$110,MAX(1,$D55))&gt;INDEX(Kalender!$B$81:$B$110,MAX(1,$D55))),AND($E55&gt;0,INDEX(Kalender!KW$81:KW$110,MAX(1,$E55))&gt;INDEX(Kalender!$B$81:$B$110,MAX(1,$E55))),AND($F55&gt;0,INDEX(Kalender!KW$81:KW$110,MAX(1,$F55))&gt;INDEX(Kalender!$B$81:$B$110,MAX(1,$F55)))),2,0))</f>
        <v>0</v>
      </c>
      <c r="KX55" s="5" t="n">
        <f aca="false">IF(Kalender!KX55&lt;&gt;1,0,IF(AND($B55&gt;0,INDEX(Kalender!KX$68:KX$77,MAX(1,$B55))&gt;INDEX(Kalender!$B$68:$B$77,MAX(1,$B55))),1,0)+IF(OR(AND($C55&gt;0,INDEX(Kalender!KX$81:KX$110,MAX(1,$C55))&gt;INDEX(Kalender!$B$81:$B$110,MAX(1,$C55))),AND($D55&gt;0,INDEX(Kalender!KX$81:KX$110,MAX(1,$D55))&gt;INDEX(Kalender!$B$81:$B$110,MAX(1,$D55))),AND($E55&gt;0,INDEX(Kalender!KX$81:KX$110,MAX(1,$E55))&gt;INDEX(Kalender!$B$81:$B$110,MAX(1,$E55))),AND($F55&gt;0,INDEX(Kalender!KX$81:KX$110,MAX(1,$F55))&gt;INDEX(Kalender!$B$81:$B$110,MAX(1,$F55)))),2,0))</f>
        <v>0</v>
      </c>
      <c r="KY55" s="5" t="n">
        <f aca="false">IF(Kalender!KY55&lt;&gt;1,0,IF(AND($B55&gt;0,INDEX(Kalender!KY$68:KY$77,MAX(1,$B55))&gt;INDEX(Kalender!$B$68:$B$77,MAX(1,$B55))),1,0)+IF(OR(AND($C55&gt;0,INDEX(Kalender!KY$81:KY$110,MAX(1,$C55))&gt;INDEX(Kalender!$B$81:$B$110,MAX(1,$C55))),AND($D55&gt;0,INDEX(Kalender!KY$81:KY$110,MAX(1,$D55))&gt;INDEX(Kalender!$B$81:$B$110,MAX(1,$D55))),AND($E55&gt;0,INDEX(Kalender!KY$81:KY$110,MAX(1,$E55))&gt;INDEX(Kalender!$B$81:$B$110,MAX(1,$E55))),AND($F55&gt;0,INDEX(Kalender!KY$81:KY$110,MAX(1,$F55))&gt;INDEX(Kalender!$B$81:$B$110,MAX(1,$F55)))),2,0))</f>
        <v>0</v>
      </c>
      <c r="KZ55" s="5" t="n">
        <f aca="false">IF(Kalender!KZ55&lt;&gt;1,0,IF(AND($B55&gt;0,INDEX(Kalender!KZ$68:KZ$77,MAX(1,$B55))&gt;INDEX(Kalender!$B$68:$B$77,MAX(1,$B55))),1,0)+IF(OR(AND($C55&gt;0,INDEX(Kalender!KZ$81:KZ$110,MAX(1,$C55))&gt;INDEX(Kalender!$B$81:$B$110,MAX(1,$C55))),AND($D55&gt;0,INDEX(Kalender!KZ$81:KZ$110,MAX(1,$D55))&gt;INDEX(Kalender!$B$81:$B$110,MAX(1,$D55))),AND($E55&gt;0,INDEX(Kalender!KZ$81:KZ$110,MAX(1,$E55))&gt;INDEX(Kalender!$B$81:$B$110,MAX(1,$E55))),AND($F55&gt;0,INDEX(Kalender!KZ$81:KZ$110,MAX(1,$F55))&gt;INDEX(Kalender!$B$81:$B$110,MAX(1,$F55)))),2,0))</f>
        <v>0</v>
      </c>
      <c r="LA55" s="5" t="n">
        <f aca="false">IF(Kalender!LA55&lt;&gt;1,0,IF(AND($B55&gt;0,INDEX(Kalender!LA$68:LA$77,MAX(1,$B55))&gt;INDEX(Kalender!$B$68:$B$77,MAX(1,$B55))),1,0)+IF(OR(AND($C55&gt;0,INDEX(Kalender!LA$81:LA$110,MAX(1,$C55))&gt;INDEX(Kalender!$B$81:$B$110,MAX(1,$C55))),AND($D55&gt;0,INDEX(Kalender!LA$81:LA$110,MAX(1,$D55))&gt;INDEX(Kalender!$B$81:$B$110,MAX(1,$D55))),AND($E55&gt;0,INDEX(Kalender!LA$81:LA$110,MAX(1,$E55))&gt;INDEX(Kalender!$B$81:$B$110,MAX(1,$E55))),AND($F55&gt;0,INDEX(Kalender!LA$81:LA$110,MAX(1,$F55))&gt;INDEX(Kalender!$B$81:$B$110,MAX(1,$F55)))),2,0))</f>
        <v>0</v>
      </c>
      <c r="LB55" s="5" t="n">
        <f aca="false">IF(Kalender!LB55&lt;&gt;1,0,IF(AND($B55&gt;0,INDEX(Kalender!LB$68:LB$77,MAX(1,$B55))&gt;INDEX(Kalender!$B$68:$B$77,MAX(1,$B55))),1,0)+IF(OR(AND($C55&gt;0,INDEX(Kalender!LB$81:LB$110,MAX(1,$C55))&gt;INDEX(Kalender!$B$81:$B$110,MAX(1,$C55))),AND($D55&gt;0,INDEX(Kalender!LB$81:LB$110,MAX(1,$D55))&gt;INDEX(Kalender!$B$81:$B$110,MAX(1,$D55))),AND($E55&gt;0,INDEX(Kalender!LB$81:LB$110,MAX(1,$E55))&gt;INDEX(Kalender!$B$81:$B$110,MAX(1,$E55))),AND($F55&gt;0,INDEX(Kalender!LB$81:LB$110,MAX(1,$F55))&gt;INDEX(Kalender!$B$81:$B$110,MAX(1,$F55)))),2,0))</f>
        <v>0</v>
      </c>
      <c r="LC55" s="5" t="n">
        <f aca="false">IF(Kalender!LC55&lt;&gt;1,0,IF(AND($B55&gt;0,INDEX(Kalender!LC$68:LC$77,MAX(1,$B55))&gt;INDEX(Kalender!$B$68:$B$77,MAX(1,$B55))),1,0)+IF(OR(AND($C55&gt;0,INDEX(Kalender!LC$81:LC$110,MAX(1,$C55))&gt;INDEX(Kalender!$B$81:$B$110,MAX(1,$C55))),AND($D55&gt;0,INDEX(Kalender!LC$81:LC$110,MAX(1,$D55))&gt;INDEX(Kalender!$B$81:$B$110,MAX(1,$D55))),AND($E55&gt;0,INDEX(Kalender!LC$81:LC$110,MAX(1,$E55))&gt;INDEX(Kalender!$B$81:$B$110,MAX(1,$E55))),AND($F55&gt;0,INDEX(Kalender!LC$81:LC$110,MAX(1,$F55))&gt;INDEX(Kalender!$B$81:$B$110,MAX(1,$F55)))),2,0))</f>
        <v>0</v>
      </c>
      <c r="LD55" s="5" t="n">
        <f aca="false">IF(Kalender!LD55&lt;&gt;1,0,IF(AND($B55&gt;0,INDEX(Kalender!LD$68:LD$77,MAX(1,$B55))&gt;INDEX(Kalender!$B$68:$B$77,MAX(1,$B55))),1,0)+IF(OR(AND($C55&gt;0,INDEX(Kalender!LD$81:LD$110,MAX(1,$C55))&gt;INDEX(Kalender!$B$81:$B$110,MAX(1,$C55))),AND($D55&gt;0,INDEX(Kalender!LD$81:LD$110,MAX(1,$D55))&gt;INDEX(Kalender!$B$81:$B$110,MAX(1,$D55))),AND($E55&gt;0,INDEX(Kalender!LD$81:LD$110,MAX(1,$E55))&gt;INDEX(Kalender!$B$81:$B$110,MAX(1,$E55))),AND($F55&gt;0,INDEX(Kalender!LD$81:LD$110,MAX(1,$F55))&gt;INDEX(Kalender!$B$81:$B$110,MAX(1,$F55)))),2,0))</f>
        <v>0</v>
      </c>
      <c r="LE55" s="5" t="n">
        <f aca="false">IF(Kalender!LE55&lt;&gt;1,0,IF(AND($B55&gt;0,INDEX(Kalender!LE$68:LE$77,MAX(1,$B55))&gt;INDEX(Kalender!$B$68:$B$77,MAX(1,$B55))),1,0)+IF(OR(AND($C55&gt;0,INDEX(Kalender!LE$81:LE$110,MAX(1,$C55))&gt;INDEX(Kalender!$B$81:$B$110,MAX(1,$C55))),AND($D55&gt;0,INDEX(Kalender!LE$81:LE$110,MAX(1,$D55))&gt;INDEX(Kalender!$B$81:$B$110,MAX(1,$D55))),AND($E55&gt;0,INDEX(Kalender!LE$81:LE$110,MAX(1,$E55))&gt;INDEX(Kalender!$B$81:$B$110,MAX(1,$E55))),AND($F55&gt;0,INDEX(Kalender!LE$81:LE$110,MAX(1,$F55))&gt;INDEX(Kalender!$B$81:$B$110,MAX(1,$F55)))),2,0))</f>
        <v>0</v>
      </c>
      <c r="LF55" s="5" t="n">
        <f aca="false">IF(Kalender!LF55&lt;&gt;1,0,IF(AND($B55&gt;0,INDEX(Kalender!LF$68:LF$77,MAX(1,$B55))&gt;INDEX(Kalender!$B$68:$B$77,MAX(1,$B55))),1,0)+IF(OR(AND($C55&gt;0,INDEX(Kalender!LF$81:LF$110,MAX(1,$C55))&gt;INDEX(Kalender!$B$81:$B$110,MAX(1,$C55))),AND($D55&gt;0,INDEX(Kalender!LF$81:LF$110,MAX(1,$D55))&gt;INDEX(Kalender!$B$81:$B$110,MAX(1,$D55))),AND($E55&gt;0,INDEX(Kalender!LF$81:LF$110,MAX(1,$E55))&gt;INDEX(Kalender!$B$81:$B$110,MAX(1,$E55))),AND($F55&gt;0,INDEX(Kalender!LF$81:LF$110,MAX(1,$F55))&gt;INDEX(Kalender!$B$81:$B$110,MAX(1,$F55)))),2,0))</f>
        <v>0</v>
      </c>
      <c r="LG55" s="5" t="n">
        <f aca="false">IF(Kalender!LG55&lt;&gt;1,0,IF(AND($B55&gt;0,INDEX(Kalender!LG$68:LG$77,MAX(1,$B55))&gt;INDEX(Kalender!$B$68:$B$77,MAX(1,$B55))),1,0)+IF(OR(AND($C55&gt;0,INDEX(Kalender!LG$81:LG$110,MAX(1,$C55))&gt;INDEX(Kalender!$B$81:$B$110,MAX(1,$C55))),AND($D55&gt;0,INDEX(Kalender!LG$81:LG$110,MAX(1,$D55))&gt;INDEX(Kalender!$B$81:$B$110,MAX(1,$D55))),AND($E55&gt;0,INDEX(Kalender!LG$81:LG$110,MAX(1,$E55))&gt;INDEX(Kalender!$B$81:$B$110,MAX(1,$E55))),AND($F55&gt;0,INDEX(Kalender!LG$81:LG$110,MAX(1,$F55))&gt;INDEX(Kalender!$B$81:$B$110,MAX(1,$F55)))),2,0))</f>
        <v>0</v>
      </c>
      <c r="LH55" s="5" t="n">
        <f aca="false">IF(Kalender!LH55&lt;&gt;1,0,IF(AND($B55&gt;0,INDEX(Kalender!LH$68:LH$77,MAX(1,$B55))&gt;INDEX(Kalender!$B$68:$B$77,MAX(1,$B55))),1,0)+IF(OR(AND($C55&gt;0,INDEX(Kalender!LH$81:LH$110,MAX(1,$C55))&gt;INDEX(Kalender!$B$81:$B$110,MAX(1,$C55))),AND($D55&gt;0,INDEX(Kalender!LH$81:LH$110,MAX(1,$D55))&gt;INDEX(Kalender!$B$81:$B$110,MAX(1,$D55))),AND($E55&gt;0,INDEX(Kalender!LH$81:LH$110,MAX(1,$E55))&gt;INDEX(Kalender!$B$81:$B$110,MAX(1,$E55))),AND($F55&gt;0,INDEX(Kalender!LH$81:LH$110,MAX(1,$F55))&gt;INDEX(Kalender!$B$81:$B$110,MAX(1,$F55)))),2,0))</f>
        <v>0</v>
      </c>
      <c r="LI55" s="5" t="n">
        <f aca="false">IF(Kalender!LI55&lt;&gt;1,0,IF(AND($B55&gt;0,INDEX(Kalender!LI$68:LI$77,MAX(1,$B55))&gt;INDEX(Kalender!$B$68:$B$77,MAX(1,$B55))),1,0)+IF(OR(AND($C55&gt;0,INDEX(Kalender!LI$81:LI$110,MAX(1,$C55))&gt;INDEX(Kalender!$B$81:$B$110,MAX(1,$C55))),AND($D55&gt;0,INDEX(Kalender!LI$81:LI$110,MAX(1,$D55))&gt;INDEX(Kalender!$B$81:$B$110,MAX(1,$D55))),AND($E55&gt;0,INDEX(Kalender!LI$81:LI$110,MAX(1,$E55))&gt;INDEX(Kalender!$B$81:$B$110,MAX(1,$E55))),AND($F55&gt;0,INDEX(Kalender!LI$81:LI$110,MAX(1,$F55))&gt;INDEX(Kalender!$B$81:$B$110,MAX(1,$F55)))),2,0))</f>
        <v>0</v>
      </c>
      <c r="LJ55" s="5" t="n">
        <f aca="false">IF(Kalender!LJ55&lt;&gt;1,0,IF(AND($B55&gt;0,INDEX(Kalender!LJ$68:LJ$77,MAX(1,$B55))&gt;INDEX(Kalender!$B$68:$B$77,MAX(1,$B55))),1,0)+IF(OR(AND($C55&gt;0,INDEX(Kalender!LJ$81:LJ$110,MAX(1,$C55))&gt;INDEX(Kalender!$B$81:$B$110,MAX(1,$C55))),AND($D55&gt;0,INDEX(Kalender!LJ$81:LJ$110,MAX(1,$D55))&gt;INDEX(Kalender!$B$81:$B$110,MAX(1,$D55))),AND($E55&gt;0,INDEX(Kalender!LJ$81:LJ$110,MAX(1,$E55))&gt;INDEX(Kalender!$B$81:$B$110,MAX(1,$E55))),AND($F55&gt;0,INDEX(Kalender!LJ$81:LJ$110,MAX(1,$F55))&gt;INDEX(Kalender!$B$81:$B$110,MAX(1,$F55)))),2,0))</f>
        <v>0</v>
      </c>
      <c r="LK55" s="5" t="n">
        <f aca="false">IF(Kalender!LK55&lt;&gt;1,0,IF(AND($B55&gt;0,INDEX(Kalender!LK$68:LK$77,MAX(1,$B55))&gt;INDEX(Kalender!$B$68:$B$77,MAX(1,$B55))),1,0)+IF(OR(AND($C55&gt;0,INDEX(Kalender!LK$81:LK$110,MAX(1,$C55))&gt;INDEX(Kalender!$B$81:$B$110,MAX(1,$C55))),AND($D55&gt;0,INDEX(Kalender!LK$81:LK$110,MAX(1,$D55))&gt;INDEX(Kalender!$B$81:$B$110,MAX(1,$D55))),AND($E55&gt;0,INDEX(Kalender!LK$81:LK$110,MAX(1,$E55))&gt;INDEX(Kalender!$B$81:$B$110,MAX(1,$E55))),AND($F55&gt;0,INDEX(Kalender!LK$81:LK$110,MAX(1,$F55))&gt;INDEX(Kalender!$B$81:$B$110,MAX(1,$F55)))),2,0))</f>
        <v>0</v>
      </c>
      <c r="LL55" s="5" t="n">
        <f aca="false">IF(Kalender!LL55&lt;&gt;1,0,IF(AND($B55&gt;0,INDEX(Kalender!LL$68:LL$77,MAX(1,$B55))&gt;INDEX(Kalender!$B$68:$B$77,MAX(1,$B55))),1,0)+IF(OR(AND($C55&gt;0,INDEX(Kalender!LL$81:LL$110,MAX(1,$C55))&gt;INDEX(Kalender!$B$81:$B$110,MAX(1,$C55))),AND($D55&gt;0,INDEX(Kalender!LL$81:LL$110,MAX(1,$D55))&gt;INDEX(Kalender!$B$81:$B$110,MAX(1,$D55))),AND($E55&gt;0,INDEX(Kalender!LL$81:LL$110,MAX(1,$E55))&gt;INDEX(Kalender!$B$81:$B$110,MAX(1,$E55))),AND($F55&gt;0,INDEX(Kalender!LL$81:LL$110,MAX(1,$F55))&gt;INDEX(Kalender!$B$81:$B$110,MAX(1,$F55)))),2,0))</f>
        <v>0</v>
      </c>
      <c r="LM55" s="5" t="n">
        <f aca="false">IF(Kalender!LM55&lt;&gt;1,0,IF(AND($B55&gt;0,INDEX(Kalender!LM$68:LM$77,MAX(1,$B55))&gt;INDEX(Kalender!$B$68:$B$77,MAX(1,$B55))),1,0)+IF(OR(AND($C55&gt;0,INDEX(Kalender!LM$81:LM$110,MAX(1,$C55))&gt;INDEX(Kalender!$B$81:$B$110,MAX(1,$C55))),AND($D55&gt;0,INDEX(Kalender!LM$81:LM$110,MAX(1,$D55))&gt;INDEX(Kalender!$B$81:$B$110,MAX(1,$D55))),AND($E55&gt;0,INDEX(Kalender!LM$81:LM$110,MAX(1,$E55))&gt;INDEX(Kalender!$B$81:$B$110,MAX(1,$E55))),AND($F55&gt;0,INDEX(Kalender!LM$81:LM$110,MAX(1,$F55))&gt;INDEX(Kalender!$B$81:$B$110,MAX(1,$F55)))),2,0))</f>
        <v>0</v>
      </c>
      <c r="LN55" s="5" t="n">
        <f aca="false">IF(Kalender!LN55&lt;&gt;1,0,IF(AND($B55&gt;0,INDEX(Kalender!LN$68:LN$77,MAX(1,$B55))&gt;INDEX(Kalender!$B$68:$B$77,MAX(1,$B55))),1,0)+IF(OR(AND($C55&gt;0,INDEX(Kalender!LN$81:LN$110,MAX(1,$C55))&gt;INDEX(Kalender!$B$81:$B$110,MAX(1,$C55))),AND($D55&gt;0,INDEX(Kalender!LN$81:LN$110,MAX(1,$D55))&gt;INDEX(Kalender!$B$81:$B$110,MAX(1,$D55))),AND($E55&gt;0,INDEX(Kalender!LN$81:LN$110,MAX(1,$E55))&gt;INDEX(Kalender!$B$81:$B$110,MAX(1,$E55))),AND($F55&gt;0,INDEX(Kalender!LN$81:LN$110,MAX(1,$F55))&gt;INDEX(Kalender!$B$81:$B$110,MAX(1,$F55)))),2,0))</f>
        <v>0</v>
      </c>
      <c r="LO55" s="5" t="n">
        <f aca="false">IF(Kalender!LO55&lt;&gt;1,0,IF(AND($B55&gt;0,INDEX(Kalender!LO$68:LO$77,MAX(1,$B55))&gt;INDEX(Kalender!$B$68:$B$77,MAX(1,$B55))),1,0)+IF(OR(AND($C55&gt;0,INDEX(Kalender!LO$81:LO$110,MAX(1,$C55))&gt;INDEX(Kalender!$B$81:$B$110,MAX(1,$C55))),AND($D55&gt;0,INDEX(Kalender!LO$81:LO$110,MAX(1,$D55))&gt;INDEX(Kalender!$B$81:$B$110,MAX(1,$D55))),AND($E55&gt;0,INDEX(Kalender!LO$81:LO$110,MAX(1,$E55))&gt;INDEX(Kalender!$B$81:$B$110,MAX(1,$E55))),AND($F55&gt;0,INDEX(Kalender!LO$81:LO$110,MAX(1,$F55))&gt;INDEX(Kalender!$B$81:$B$110,MAX(1,$F55)))),2,0))</f>
        <v>0</v>
      </c>
      <c r="LP55" s="5" t="n">
        <f aca="false">IF(Kalender!LP55&lt;&gt;1,0,IF(AND($B55&gt;0,INDEX(Kalender!LP$68:LP$77,MAX(1,$B55))&gt;INDEX(Kalender!$B$68:$B$77,MAX(1,$B55))),1,0)+IF(OR(AND($C55&gt;0,INDEX(Kalender!LP$81:LP$110,MAX(1,$C55))&gt;INDEX(Kalender!$B$81:$B$110,MAX(1,$C55))),AND($D55&gt;0,INDEX(Kalender!LP$81:LP$110,MAX(1,$D55))&gt;INDEX(Kalender!$B$81:$B$110,MAX(1,$D55))),AND($E55&gt;0,INDEX(Kalender!LP$81:LP$110,MAX(1,$E55))&gt;INDEX(Kalender!$B$81:$B$110,MAX(1,$E55))),AND($F55&gt;0,INDEX(Kalender!LP$81:LP$110,MAX(1,$F55))&gt;INDEX(Kalender!$B$81:$B$110,MAX(1,$F55)))),2,0))</f>
        <v>0</v>
      </c>
      <c r="LQ55" s="5" t="n">
        <f aca="false">IF(Kalender!LQ55&lt;&gt;1,0,IF(AND($B55&gt;0,INDEX(Kalender!LQ$68:LQ$77,MAX(1,$B55))&gt;INDEX(Kalender!$B$68:$B$77,MAX(1,$B55))),1,0)+IF(OR(AND($C55&gt;0,INDEX(Kalender!LQ$81:LQ$110,MAX(1,$C55))&gt;INDEX(Kalender!$B$81:$B$110,MAX(1,$C55))),AND($D55&gt;0,INDEX(Kalender!LQ$81:LQ$110,MAX(1,$D55))&gt;INDEX(Kalender!$B$81:$B$110,MAX(1,$D55))),AND($E55&gt;0,INDEX(Kalender!LQ$81:LQ$110,MAX(1,$E55))&gt;INDEX(Kalender!$B$81:$B$110,MAX(1,$E55))),AND($F55&gt;0,INDEX(Kalender!LQ$81:LQ$110,MAX(1,$F55))&gt;INDEX(Kalender!$B$81:$B$110,MAX(1,$F55)))),2,0))</f>
        <v>0</v>
      </c>
      <c r="LR55" s="5" t="n">
        <f aca="false">IF(Kalender!LR55&lt;&gt;1,0,IF(AND($B55&gt;0,INDEX(Kalender!LR$68:LR$77,MAX(1,$B55))&gt;INDEX(Kalender!$B$68:$B$77,MAX(1,$B55))),1,0)+IF(OR(AND($C55&gt;0,INDEX(Kalender!LR$81:LR$110,MAX(1,$C55))&gt;INDEX(Kalender!$B$81:$B$110,MAX(1,$C55))),AND($D55&gt;0,INDEX(Kalender!LR$81:LR$110,MAX(1,$D55))&gt;INDEX(Kalender!$B$81:$B$110,MAX(1,$D55))),AND($E55&gt;0,INDEX(Kalender!LR$81:LR$110,MAX(1,$E55))&gt;INDEX(Kalender!$B$81:$B$110,MAX(1,$E55))),AND($F55&gt;0,INDEX(Kalender!LR$81:LR$110,MAX(1,$F55))&gt;INDEX(Kalender!$B$81:$B$110,MAX(1,$F55)))),2,0))</f>
        <v>0</v>
      </c>
      <c r="LS55" s="5" t="n">
        <f aca="false">IF(Kalender!LS55&lt;&gt;1,0,IF(AND($B55&gt;0,INDEX(Kalender!LS$68:LS$77,MAX(1,$B55))&gt;INDEX(Kalender!$B$68:$B$77,MAX(1,$B55))),1,0)+IF(OR(AND($C55&gt;0,INDEX(Kalender!LS$81:LS$110,MAX(1,$C55))&gt;INDEX(Kalender!$B$81:$B$110,MAX(1,$C55))),AND($D55&gt;0,INDEX(Kalender!LS$81:LS$110,MAX(1,$D55))&gt;INDEX(Kalender!$B$81:$B$110,MAX(1,$D55))),AND($E55&gt;0,INDEX(Kalender!LS$81:LS$110,MAX(1,$E55))&gt;INDEX(Kalender!$B$81:$B$110,MAX(1,$E55))),AND($F55&gt;0,INDEX(Kalender!LS$81:LS$110,MAX(1,$F55))&gt;INDEX(Kalender!$B$81:$B$110,MAX(1,$F55)))),2,0))</f>
        <v>0</v>
      </c>
      <c r="LT55" s="5" t="n">
        <f aca="false">IF(Kalender!LT55&lt;&gt;1,0,IF(AND($B55&gt;0,INDEX(Kalender!LT$68:LT$77,MAX(1,$B55))&gt;INDEX(Kalender!$B$68:$B$77,MAX(1,$B55))),1,0)+IF(OR(AND($C55&gt;0,INDEX(Kalender!LT$81:LT$110,MAX(1,$C55))&gt;INDEX(Kalender!$B$81:$B$110,MAX(1,$C55))),AND($D55&gt;0,INDEX(Kalender!LT$81:LT$110,MAX(1,$D55))&gt;INDEX(Kalender!$B$81:$B$110,MAX(1,$D55))),AND($E55&gt;0,INDEX(Kalender!LT$81:LT$110,MAX(1,$E55))&gt;INDEX(Kalender!$B$81:$B$110,MAX(1,$E55))),AND($F55&gt;0,INDEX(Kalender!LT$81:LT$110,MAX(1,$F55))&gt;INDEX(Kalender!$B$81:$B$110,MAX(1,$F55)))),2,0))</f>
        <v>0</v>
      </c>
      <c r="LU55" s="5" t="n">
        <f aca="false">IF(Kalender!LU55&lt;&gt;1,0,IF(AND($B55&gt;0,INDEX(Kalender!LU$68:LU$77,MAX(1,$B55))&gt;INDEX(Kalender!$B$68:$B$77,MAX(1,$B55))),1,0)+IF(OR(AND($C55&gt;0,INDEX(Kalender!LU$81:LU$110,MAX(1,$C55))&gt;INDEX(Kalender!$B$81:$B$110,MAX(1,$C55))),AND($D55&gt;0,INDEX(Kalender!LU$81:LU$110,MAX(1,$D55))&gt;INDEX(Kalender!$B$81:$B$110,MAX(1,$D55))),AND($E55&gt;0,INDEX(Kalender!LU$81:LU$110,MAX(1,$E55))&gt;INDEX(Kalender!$B$81:$B$110,MAX(1,$E55))),AND($F55&gt;0,INDEX(Kalender!LU$81:LU$110,MAX(1,$F55))&gt;INDEX(Kalender!$B$81:$B$110,MAX(1,$F55)))),2,0))</f>
        <v>0</v>
      </c>
      <c r="LV55" s="5" t="n">
        <f aca="false">IF(Kalender!LV55&lt;&gt;1,0,IF(AND($B55&gt;0,INDEX(Kalender!LV$68:LV$77,MAX(1,$B55))&gt;INDEX(Kalender!$B$68:$B$77,MAX(1,$B55))),1,0)+IF(OR(AND($C55&gt;0,INDEX(Kalender!LV$81:LV$110,MAX(1,$C55))&gt;INDEX(Kalender!$B$81:$B$110,MAX(1,$C55))),AND($D55&gt;0,INDEX(Kalender!LV$81:LV$110,MAX(1,$D55))&gt;INDEX(Kalender!$B$81:$B$110,MAX(1,$D55))),AND($E55&gt;0,INDEX(Kalender!LV$81:LV$110,MAX(1,$E55))&gt;INDEX(Kalender!$B$81:$B$110,MAX(1,$E55))),AND($F55&gt;0,INDEX(Kalender!LV$81:LV$110,MAX(1,$F55))&gt;INDEX(Kalender!$B$81:$B$110,MAX(1,$F55)))),2,0))</f>
        <v>0</v>
      </c>
      <c r="LW55" s="5" t="n">
        <f aca="false">IF(Kalender!LW55&lt;&gt;1,0,IF(AND($B55&gt;0,INDEX(Kalender!LW$68:LW$77,MAX(1,$B55))&gt;INDEX(Kalender!$B$68:$B$77,MAX(1,$B55))),1,0)+IF(OR(AND($C55&gt;0,INDEX(Kalender!LW$81:LW$110,MAX(1,$C55))&gt;INDEX(Kalender!$B$81:$B$110,MAX(1,$C55))),AND($D55&gt;0,INDEX(Kalender!LW$81:LW$110,MAX(1,$D55))&gt;INDEX(Kalender!$B$81:$B$110,MAX(1,$D55))),AND($E55&gt;0,INDEX(Kalender!LW$81:LW$110,MAX(1,$E55))&gt;INDEX(Kalender!$B$81:$B$110,MAX(1,$E55))),AND($F55&gt;0,INDEX(Kalender!LW$81:LW$110,MAX(1,$F55))&gt;INDEX(Kalender!$B$81:$B$110,MAX(1,$F55)))),2,0))</f>
        <v>0</v>
      </c>
      <c r="LX55" s="5" t="n">
        <f aca="false">IF(Kalender!LX55&lt;&gt;1,0,IF(AND($B55&gt;0,INDEX(Kalender!LX$68:LX$77,MAX(1,$B55))&gt;INDEX(Kalender!$B$68:$B$77,MAX(1,$B55))),1,0)+IF(OR(AND($C55&gt;0,INDEX(Kalender!LX$81:LX$110,MAX(1,$C55))&gt;INDEX(Kalender!$B$81:$B$110,MAX(1,$C55))),AND($D55&gt;0,INDEX(Kalender!LX$81:LX$110,MAX(1,$D55))&gt;INDEX(Kalender!$B$81:$B$110,MAX(1,$D55))),AND($E55&gt;0,INDEX(Kalender!LX$81:LX$110,MAX(1,$E55))&gt;INDEX(Kalender!$B$81:$B$110,MAX(1,$E55))),AND($F55&gt;0,INDEX(Kalender!LX$81:LX$110,MAX(1,$F55))&gt;INDEX(Kalender!$B$81:$B$110,MAX(1,$F55)))),2,0))</f>
        <v>0</v>
      </c>
      <c r="LY55" s="5" t="n">
        <f aca="false">IF(Kalender!LY55&lt;&gt;1,0,IF(AND($B55&gt;0,INDEX(Kalender!LY$68:LY$77,MAX(1,$B55))&gt;INDEX(Kalender!$B$68:$B$77,MAX(1,$B55))),1,0)+IF(OR(AND($C55&gt;0,INDEX(Kalender!LY$81:LY$110,MAX(1,$C55))&gt;INDEX(Kalender!$B$81:$B$110,MAX(1,$C55))),AND($D55&gt;0,INDEX(Kalender!LY$81:LY$110,MAX(1,$D55))&gt;INDEX(Kalender!$B$81:$B$110,MAX(1,$D55))),AND($E55&gt;0,INDEX(Kalender!LY$81:LY$110,MAX(1,$E55))&gt;INDEX(Kalender!$B$81:$B$110,MAX(1,$E55))),AND($F55&gt;0,INDEX(Kalender!LY$81:LY$110,MAX(1,$F55))&gt;INDEX(Kalender!$B$81:$B$110,MAX(1,$F55)))),2,0))</f>
        <v>0</v>
      </c>
      <c r="LZ55" s="5" t="n">
        <f aca="false">IF(Kalender!LZ55&lt;&gt;1,0,IF(AND($B55&gt;0,INDEX(Kalender!LZ$68:LZ$77,MAX(1,$B55))&gt;INDEX(Kalender!$B$68:$B$77,MAX(1,$B55))),1,0)+IF(OR(AND($C55&gt;0,INDEX(Kalender!LZ$81:LZ$110,MAX(1,$C55))&gt;INDEX(Kalender!$B$81:$B$110,MAX(1,$C55))),AND($D55&gt;0,INDEX(Kalender!LZ$81:LZ$110,MAX(1,$D55))&gt;INDEX(Kalender!$B$81:$B$110,MAX(1,$D55))),AND($E55&gt;0,INDEX(Kalender!LZ$81:LZ$110,MAX(1,$E55))&gt;INDEX(Kalender!$B$81:$B$110,MAX(1,$E55))),AND($F55&gt;0,INDEX(Kalender!LZ$81:LZ$110,MAX(1,$F55))&gt;INDEX(Kalender!$B$81:$B$110,MAX(1,$F55)))),2,0))</f>
        <v>0</v>
      </c>
      <c r="MA55" s="5" t="n">
        <f aca="false">IF(Kalender!MA55&lt;&gt;1,0,IF(AND($B55&gt;0,INDEX(Kalender!MA$68:MA$77,MAX(1,$B55))&gt;INDEX(Kalender!$B$68:$B$77,MAX(1,$B55))),1,0)+IF(OR(AND($C55&gt;0,INDEX(Kalender!MA$81:MA$110,MAX(1,$C55))&gt;INDEX(Kalender!$B$81:$B$110,MAX(1,$C55))),AND($D55&gt;0,INDEX(Kalender!MA$81:MA$110,MAX(1,$D55))&gt;INDEX(Kalender!$B$81:$B$110,MAX(1,$D55))),AND($E55&gt;0,INDEX(Kalender!MA$81:MA$110,MAX(1,$E55))&gt;INDEX(Kalender!$B$81:$B$110,MAX(1,$E55))),AND($F55&gt;0,INDEX(Kalender!MA$81:MA$110,MAX(1,$F55))&gt;INDEX(Kalender!$B$81:$B$110,MAX(1,$F55)))),2,0))</f>
        <v>0</v>
      </c>
      <c r="MB55" s="5" t="n">
        <f aca="false">IF(Kalender!MB55&lt;&gt;1,0,IF(AND($B55&gt;0,INDEX(Kalender!MB$68:MB$77,MAX(1,$B55))&gt;INDEX(Kalender!$B$68:$B$77,MAX(1,$B55))),1,0)+IF(OR(AND($C55&gt;0,INDEX(Kalender!MB$81:MB$110,MAX(1,$C55))&gt;INDEX(Kalender!$B$81:$B$110,MAX(1,$C55))),AND($D55&gt;0,INDEX(Kalender!MB$81:MB$110,MAX(1,$D55))&gt;INDEX(Kalender!$B$81:$B$110,MAX(1,$D55))),AND($E55&gt;0,INDEX(Kalender!MB$81:MB$110,MAX(1,$E55))&gt;INDEX(Kalender!$B$81:$B$110,MAX(1,$E55))),AND($F55&gt;0,INDEX(Kalender!MB$81:MB$110,MAX(1,$F55))&gt;INDEX(Kalender!$B$81:$B$110,MAX(1,$F55)))),2,0))</f>
        <v>0</v>
      </c>
      <c r="MC55" s="5" t="n">
        <f aca="false">IF(Kalender!MC55&lt;&gt;1,0,IF(AND($B55&gt;0,INDEX(Kalender!MC$68:MC$77,MAX(1,$B55))&gt;INDEX(Kalender!$B$68:$B$77,MAX(1,$B55))),1,0)+IF(OR(AND($C55&gt;0,INDEX(Kalender!MC$81:MC$110,MAX(1,$C55))&gt;INDEX(Kalender!$B$81:$B$110,MAX(1,$C55))),AND($D55&gt;0,INDEX(Kalender!MC$81:MC$110,MAX(1,$D55))&gt;INDEX(Kalender!$B$81:$B$110,MAX(1,$D55))),AND($E55&gt;0,INDEX(Kalender!MC$81:MC$110,MAX(1,$E55))&gt;INDEX(Kalender!$B$81:$B$110,MAX(1,$E55))),AND($F55&gt;0,INDEX(Kalender!MC$81:MC$110,MAX(1,$F55))&gt;INDEX(Kalender!$B$81:$B$110,MAX(1,$F55)))),2,0))</f>
        <v>0</v>
      </c>
      <c r="MD55" s="5" t="n">
        <f aca="false">IF(Kalender!MD55&lt;&gt;1,0,IF(AND($B55&gt;0,INDEX(Kalender!MD$68:MD$77,MAX(1,$B55))&gt;INDEX(Kalender!$B$68:$B$77,MAX(1,$B55))),1,0)+IF(OR(AND($C55&gt;0,INDEX(Kalender!MD$81:MD$110,MAX(1,$C55))&gt;INDEX(Kalender!$B$81:$B$110,MAX(1,$C55))),AND($D55&gt;0,INDEX(Kalender!MD$81:MD$110,MAX(1,$D55))&gt;INDEX(Kalender!$B$81:$B$110,MAX(1,$D55))),AND($E55&gt;0,INDEX(Kalender!MD$81:MD$110,MAX(1,$E55))&gt;INDEX(Kalender!$B$81:$B$110,MAX(1,$E55))),AND($F55&gt;0,INDEX(Kalender!MD$81:MD$110,MAX(1,$F55))&gt;INDEX(Kalender!$B$81:$B$110,MAX(1,$F55)))),2,0))</f>
        <v>0</v>
      </c>
      <c r="ME55" s="5" t="n">
        <f aca="false">IF(Kalender!ME55&lt;&gt;1,0,IF(AND($B55&gt;0,INDEX(Kalender!ME$68:ME$77,MAX(1,$B55))&gt;INDEX(Kalender!$B$68:$B$77,MAX(1,$B55))),1,0)+IF(OR(AND($C55&gt;0,INDEX(Kalender!ME$81:ME$110,MAX(1,$C55))&gt;INDEX(Kalender!$B$81:$B$110,MAX(1,$C55))),AND($D55&gt;0,INDEX(Kalender!ME$81:ME$110,MAX(1,$D55))&gt;INDEX(Kalender!$B$81:$B$110,MAX(1,$D55))),AND($E55&gt;0,INDEX(Kalender!ME$81:ME$110,MAX(1,$E55))&gt;INDEX(Kalender!$B$81:$B$110,MAX(1,$E55))),AND($F55&gt;0,INDEX(Kalender!ME$81:ME$110,MAX(1,$F55))&gt;INDEX(Kalender!$B$81:$B$110,MAX(1,$F55)))),2,0))</f>
        <v>0</v>
      </c>
      <c r="MF55" s="5" t="n">
        <f aca="false">IF(Kalender!MF55&lt;&gt;1,0,IF(AND($B55&gt;0,INDEX(Kalender!MF$68:MF$77,MAX(1,$B55))&gt;INDEX(Kalender!$B$68:$B$77,MAX(1,$B55))),1,0)+IF(OR(AND($C55&gt;0,INDEX(Kalender!MF$81:MF$110,MAX(1,$C55))&gt;INDEX(Kalender!$B$81:$B$110,MAX(1,$C55))),AND($D55&gt;0,INDEX(Kalender!MF$81:MF$110,MAX(1,$D55))&gt;INDEX(Kalender!$B$81:$B$110,MAX(1,$D55))),AND($E55&gt;0,INDEX(Kalender!MF$81:MF$110,MAX(1,$E55))&gt;INDEX(Kalender!$B$81:$B$110,MAX(1,$E55))),AND($F55&gt;0,INDEX(Kalender!MF$81:MF$110,MAX(1,$F55))&gt;INDEX(Kalender!$B$81:$B$110,MAX(1,$F55)))),2,0))</f>
        <v>0</v>
      </c>
      <c r="MG55" s="5" t="n">
        <f aca="false">IF(Kalender!MG55&lt;&gt;1,0,IF(AND($B55&gt;0,INDEX(Kalender!MG$68:MG$77,MAX(1,$B55))&gt;INDEX(Kalender!$B$68:$B$77,MAX(1,$B55))),1,0)+IF(OR(AND($C55&gt;0,INDEX(Kalender!MG$81:MG$110,MAX(1,$C55))&gt;INDEX(Kalender!$B$81:$B$110,MAX(1,$C55))),AND($D55&gt;0,INDEX(Kalender!MG$81:MG$110,MAX(1,$D55))&gt;INDEX(Kalender!$B$81:$B$110,MAX(1,$D55))),AND($E55&gt;0,INDEX(Kalender!MG$81:MG$110,MAX(1,$E55))&gt;INDEX(Kalender!$B$81:$B$110,MAX(1,$E55))),AND($F55&gt;0,INDEX(Kalender!MG$81:MG$110,MAX(1,$F55))&gt;INDEX(Kalender!$B$81:$B$110,MAX(1,$F55)))),2,0))</f>
        <v>0</v>
      </c>
      <c r="MH55" s="5" t="n">
        <f aca="false">IF(Kalender!MH55&lt;&gt;1,0,IF(AND($B55&gt;0,INDEX(Kalender!MH$68:MH$77,MAX(1,$B55))&gt;INDEX(Kalender!$B$68:$B$77,MAX(1,$B55))),1,0)+IF(OR(AND($C55&gt;0,INDEX(Kalender!MH$81:MH$110,MAX(1,$C55))&gt;INDEX(Kalender!$B$81:$B$110,MAX(1,$C55))),AND($D55&gt;0,INDEX(Kalender!MH$81:MH$110,MAX(1,$D55))&gt;INDEX(Kalender!$B$81:$B$110,MAX(1,$D55))),AND($E55&gt;0,INDEX(Kalender!MH$81:MH$110,MAX(1,$E55))&gt;INDEX(Kalender!$B$81:$B$110,MAX(1,$E55))),AND($F55&gt;0,INDEX(Kalender!MH$81:MH$110,MAX(1,$F55))&gt;INDEX(Kalender!$B$81:$B$110,MAX(1,$F55)))),2,0))</f>
        <v>0</v>
      </c>
      <c r="MI55" s="5" t="n">
        <f aca="false">IF(Kalender!MI55&lt;&gt;1,0,IF(AND($B55&gt;0,INDEX(Kalender!MI$68:MI$77,MAX(1,$B55))&gt;INDEX(Kalender!$B$68:$B$77,MAX(1,$B55))),1,0)+IF(OR(AND($C55&gt;0,INDEX(Kalender!MI$81:MI$110,MAX(1,$C55))&gt;INDEX(Kalender!$B$81:$B$110,MAX(1,$C55))),AND($D55&gt;0,INDEX(Kalender!MI$81:MI$110,MAX(1,$D55))&gt;INDEX(Kalender!$B$81:$B$110,MAX(1,$D55))),AND($E55&gt;0,INDEX(Kalender!MI$81:MI$110,MAX(1,$E55))&gt;INDEX(Kalender!$B$81:$B$110,MAX(1,$E55))),AND($F55&gt;0,INDEX(Kalender!MI$81:MI$110,MAX(1,$F55))&gt;INDEX(Kalender!$B$81:$B$110,MAX(1,$F55)))),2,0))</f>
        <v>0</v>
      </c>
      <c r="MJ55" s="5" t="n">
        <f aca="false">IF(Kalender!MJ55&lt;&gt;1,0,IF(AND($B55&gt;0,INDEX(Kalender!MJ$68:MJ$77,MAX(1,$B55))&gt;INDEX(Kalender!$B$68:$B$77,MAX(1,$B55))),1,0)+IF(OR(AND($C55&gt;0,INDEX(Kalender!MJ$81:MJ$110,MAX(1,$C55))&gt;INDEX(Kalender!$B$81:$B$110,MAX(1,$C55))),AND($D55&gt;0,INDEX(Kalender!MJ$81:MJ$110,MAX(1,$D55))&gt;INDEX(Kalender!$B$81:$B$110,MAX(1,$D55))),AND($E55&gt;0,INDEX(Kalender!MJ$81:MJ$110,MAX(1,$E55))&gt;INDEX(Kalender!$B$81:$B$110,MAX(1,$E55))),AND($F55&gt;0,INDEX(Kalender!MJ$81:MJ$110,MAX(1,$F55))&gt;INDEX(Kalender!$B$81:$B$110,MAX(1,$F55)))),2,0))</f>
        <v>0</v>
      </c>
      <c r="MK55" s="5" t="n">
        <f aca="false">IF(Kalender!MK55&lt;&gt;1,0,IF(AND($B55&gt;0,INDEX(Kalender!MK$68:MK$77,MAX(1,$B55))&gt;INDEX(Kalender!$B$68:$B$77,MAX(1,$B55))),1,0)+IF(OR(AND($C55&gt;0,INDEX(Kalender!MK$81:MK$110,MAX(1,$C55))&gt;INDEX(Kalender!$B$81:$B$110,MAX(1,$C55))),AND($D55&gt;0,INDEX(Kalender!MK$81:MK$110,MAX(1,$D55))&gt;INDEX(Kalender!$B$81:$B$110,MAX(1,$D55))),AND($E55&gt;0,INDEX(Kalender!MK$81:MK$110,MAX(1,$E55))&gt;INDEX(Kalender!$B$81:$B$110,MAX(1,$E55))),AND($F55&gt;0,INDEX(Kalender!MK$81:MK$110,MAX(1,$F55))&gt;INDEX(Kalender!$B$81:$B$110,MAX(1,$F55)))),2,0))</f>
        <v>0</v>
      </c>
      <c r="ML55" s="5" t="n">
        <f aca="false">IF(Kalender!ML55&lt;&gt;1,0,IF(AND($B55&gt;0,INDEX(Kalender!ML$68:ML$77,MAX(1,$B55))&gt;INDEX(Kalender!$B$68:$B$77,MAX(1,$B55))),1,0)+IF(OR(AND($C55&gt;0,INDEX(Kalender!ML$81:ML$110,MAX(1,$C55))&gt;INDEX(Kalender!$B$81:$B$110,MAX(1,$C55))),AND($D55&gt;0,INDEX(Kalender!ML$81:ML$110,MAX(1,$D55))&gt;INDEX(Kalender!$B$81:$B$110,MAX(1,$D55))),AND($E55&gt;0,INDEX(Kalender!ML$81:ML$110,MAX(1,$E55))&gt;INDEX(Kalender!$B$81:$B$110,MAX(1,$E55))),AND($F55&gt;0,INDEX(Kalender!ML$81:ML$110,MAX(1,$F55))&gt;INDEX(Kalender!$B$81:$B$110,MAX(1,$F55)))),2,0))</f>
        <v>0</v>
      </c>
      <c r="MM55" s="5" t="n">
        <f aca="false">IF(Kalender!MM55&lt;&gt;1,0,IF(AND($B55&gt;0,INDEX(Kalender!MM$68:MM$77,MAX(1,$B55))&gt;INDEX(Kalender!$B$68:$B$77,MAX(1,$B55))),1,0)+IF(OR(AND($C55&gt;0,INDEX(Kalender!MM$81:MM$110,MAX(1,$C55))&gt;INDEX(Kalender!$B$81:$B$110,MAX(1,$C55))),AND($D55&gt;0,INDEX(Kalender!MM$81:MM$110,MAX(1,$D55))&gt;INDEX(Kalender!$B$81:$B$110,MAX(1,$D55))),AND($E55&gt;0,INDEX(Kalender!MM$81:MM$110,MAX(1,$E55))&gt;INDEX(Kalender!$B$81:$B$110,MAX(1,$E55))),AND($F55&gt;0,INDEX(Kalender!MM$81:MM$110,MAX(1,$F55))&gt;INDEX(Kalender!$B$81:$B$110,MAX(1,$F55)))),2,0))</f>
        <v>0</v>
      </c>
      <c r="MN55" s="5" t="n">
        <f aca="false">IF(Kalender!MN55&lt;&gt;1,0,IF(AND($B55&gt;0,INDEX(Kalender!MN$68:MN$77,MAX(1,$B55))&gt;INDEX(Kalender!$B$68:$B$77,MAX(1,$B55))),1,0)+IF(OR(AND($C55&gt;0,INDEX(Kalender!MN$81:MN$110,MAX(1,$C55))&gt;INDEX(Kalender!$B$81:$B$110,MAX(1,$C55))),AND($D55&gt;0,INDEX(Kalender!MN$81:MN$110,MAX(1,$D55))&gt;INDEX(Kalender!$B$81:$B$110,MAX(1,$D55))),AND($E55&gt;0,INDEX(Kalender!MN$81:MN$110,MAX(1,$E55))&gt;INDEX(Kalender!$B$81:$B$110,MAX(1,$E55))),AND($F55&gt;0,INDEX(Kalender!MN$81:MN$110,MAX(1,$F55))&gt;INDEX(Kalender!$B$81:$B$110,MAX(1,$F55)))),2,0))</f>
        <v>0</v>
      </c>
      <c r="MO55" s="5" t="n">
        <f aca="false">IF(Kalender!MO55&lt;&gt;1,0,IF(AND($B55&gt;0,INDEX(Kalender!MO$68:MO$77,MAX(1,$B55))&gt;INDEX(Kalender!$B$68:$B$77,MAX(1,$B55))),1,0)+IF(OR(AND($C55&gt;0,INDEX(Kalender!MO$81:MO$110,MAX(1,$C55))&gt;INDEX(Kalender!$B$81:$B$110,MAX(1,$C55))),AND($D55&gt;0,INDEX(Kalender!MO$81:MO$110,MAX(1,$D55))&gt;INDEX(Kalender!$B$81:$B$110,MAX(1,$D55))),AND($E55&gt;0,INDEX(Kalender!MO$81:MO$110,MAX(1,$E55))&gt;INDEX(Kalender!$B$81:$B$110,MAX(1,$E55))),AND($F55&gt;0,INDEX(Kalender!MO$81:MO$110,MAX(1,$F55))&gt;INDEX(Kalender!$B$81:$B$110,MAX(1,$F55)))),2,0))</f>
        <v>0</v>
      </c>
      <c r="MP55" s="5" t="n">
        <f aca="false">IF(Kalender!MP55&lt;&gt;1,0,IF(AND($B55&gt;0,INDEX(Kalender!MP$68:MP$77,MAX(1,$B55))&gt;INDEX(Kalender!$B$68:$B$77,MAX(1,$B55))),1,0)+IF(OR(AND($C55&gt;0,INDEX(Kalender!MP$81:MP$110,MAX(1,$C55))&gt;INDEX(Kalender!$B$81:$B$110,MAX(1,$C55))),AND($D55&gt;0,INDEX(Kalender!MP$81:MP$110,MAX(1,$D55))&gt;INDEX(Kalender!$B$81:$B$110,MAX(1,$D55))),AND($E55&gt;0,INDEX(Kalender!MP$81:MP$110,MAX(1,$E55))&gt;INDEX(Kalender!$B$81:$B$110,MAX(1,$E55))),AND($F55&gt;0,INDEX(Kalender!MP$81:MP$110,MAX(1,$F55))&gt;INDEX(Kalender!$B$81:$B$110,MAX(1,$F55)))),2,0))</f>
        <v>0</v>
      </c>
      <c r="MQ55" s="5" t="n">
        <f aca="false">IF(Kalender!MQ55&lt;&gt;1,0,IF(AND($B55&gt;0,INDEX(Kalender!MQ$68:MQ$77,MAX(1,$B55))&gt;INDEX(Kalender!$B$68:$B$77,MAX(1,$B55))),1,0)+IF(OR(AND($C55&gt;0,INDEX(Kalender!MQ$81:MQ$110,MAX(1,$C55))&gt;INDEX(Kalender!$B$81:$B$110,MAX(1,$C55))),AND($D55&gt;0,INDEX(Kalender!MQ$81:MQ$110,MAX(1,$D55))&gt;INDEX(Kalender!$B$81:$B$110,MAX(1,$D55))),AND($E55&gt;0,INDEX(Kalender!MQ$81:MQ$110,MAX(1,$E55))&gt;INDEX(Kalender!$B$81:$B$110,MAX(1,$E55))),AND($F55&gt;0,INDEX(Kalender!MQ$81:MQ$110,MAX(1,$F55))&gt;INDEX(Kalender!$B$81:$B$110,MAX(1,$F55)))),2,0))</f>
        <v>0</v>
      </c>
      <c r="MR55" s="5" t="n">
        <f aca="false">IF(Kalender!MR55&lt;&gt;1,0,IF(AND($B55&gt;0,INDEX(Kalender!MR$68:MR$77,MAX(1,$B55))&gt;INDEX(Kalender!$B$68:$B$77,MAX(1,$B55))),1,0)+IF(OR(AND($C55&gt;0,INDEX(Kalender!MR$81:MR$110,MAX(1,$C55))&gt;INDEX(Kalender!$B$81:$B$110,MAX(1,$C55))),AND($D55&gt;0,INDEX(Kalender!MR$81:MR$110,MAX(1,$D55))&gt;INDEX(Kalender!$B$81:$B$110,MAX(1,$D55))),AND($E55&gt;0,INDEX(Kalender!MR$81:MR$110,MAX(1,$E55))&gt;INDEX(Kalender!$B$81:$B$110,MAX(1,$E55))),AND($F55&gt;0,INDEX(Kalender!MR$81:MR$110,MAX(1,$F55))&gt;INDEX(Kalender!$B$81:$B$110,MAX(1,$F55)))),2,0))</f>
        <v>0</v>
      </c>
      <c r="MS55" s="5" t="n">
        <f aca="false">IF(Kalender!MS55&lt;&gt;1,0,IF(AND($B55&gt;0,INDEX(Kalender!MS$68:MS$77,MAX(1,$B55))&gt;INDEX(Kalender!$B$68:$B$77,MAX(1,$B55))),1,0)+IF(OR(AND($C55&gt;0,INDEX(Kalender!MS$81:MS$110,MAX(1,$C55))&gt;INDEX(Kalender!$B$81:$B$110,MAX(1,$C55))),AND($D55&gt;0,INDEX(Kalender!MS$81:MS$110,MAX(1,$D55))&gt;INDEX(Kalender!$B$81:$B$110,MAX(1,$D55))),AND($E55&gt;0,INDEX(Kalender!MS$81:MS$110,MAX(1,$E55))&gt;INDEX(Kalender!$B$81:$B$110,MAX(1,$E55))),AND($F55&gt;0,INDEX(Kalender!MS$81:MS$110,MAX(1,$F55))&gt;INDEX(Kalender!$B$81:$B$110,MAX(1,$F55)))),2,0))</f>
        <v>0</v>
      </c>
      <c r="MT55" s="5" t="n">
        <f aca="false">IF(Kalender!MT55&lt;&gt;1,0,IF(AND($B55&gt;0,INDEX(Kalender!MT$68:MT$77,MAX(1,$B55))&gt;INDEX(Kalender!$B$68:$B$77,MAX(1,$B55))),1,0)+IF(OR(AND($C55&gt;0,INDEX(Kalender!MT$81:MT$110,MAX(1,$C55))&gt;INDEX(Kalender!$B$81:$B$110,MAX(1,$C55))),AND($D55&gt;0,INDEX(Kalender!MT$81:MT$110,MAX(1,$D55))&gt;INDEX(Kalender!$B$81:$B$110,MAX(1,$D55))),AND($E55&gt;0,INDEX(Kalender!MT$81:MT$110,MAX(1,$E55))&gt;INDEX(Kalender!$B$81:$B$110,MAX(1,$E55))),AND($F55&gt;0,INDEX(Kalender!MT$81:MT$110,MAX(1,$F55))&gt;INDEX(Kalender!$B$81:$B$110,MAX(1,$F55)))),2,0))</f>
        <v>0</v>
      </c>
      <c r="MU55" s="5" t="n">
        <f aca="false">IF(Kalender!MU55&lt;&gt;1,0,IF(AND($B55&gt;0,INDEX(Kalender!MU$68:MU$77,MAX(1,$B55))&gt;INDEX(Kalender!$B$68:$B$77,MAX(1,$B55))),1,0)+IF(OR(AND($C55&gt;0,INDEX(Kalender!MU$81:MU$110,MAX(1,$C55))&gt;INDEX(Kalender!$B$81:$B$110,MAX(1,$C55))),AND($D55&gt;0,INDEX(Kalender!MU$81:MU$110,MAX(1,$D55))&gt;INDEX(Kalender!$B$81:$B$110,MAX(1,$D55))),AND($E55&gt;0,INDEX(Kalender!MU$81:MU$110,MAX(1,$E55))&gt;INDEX(Kalender!$B$81:$B$110,MAX(1,$E55))),AND($F55&gt;0,INDEX(Kalender!MU$81:MU$110,MAX(1,$F55))&gt;INDEX(Kalender!$B$81:$B$110,MAX(1,$F55)))),2,0))</f>
        <v>0</v>
      </c>
      <c r="MV55" s="5" t="n">
        <f aca="false">IF(Kalender!MV55&lt;&gt;1,0,IF(AND($B55&gt;0,INDEX(Kalender!MV$68:MV$77,MAX(1,$B55))&gt;INDEX(Kalender!$B$68:$B$77,MAX(1,$B55))),1,0)+IF(OR(AND($C55&gt;0,INDEX(Kalender!MV$81:MV$110,MAX(1,$C55))&gt;INDEX(Kalender!$B$81:$B$110,MAX(1,$C55))),AND($D55&gt;0,INDEX(Kalender!MV$81:MV$110,MAX(1,$D55))&gt;INDEX(Kalender!$B$81:$B$110,MAX(1,$D55))),AND($E55&gt;0,INDEX(Kalender!MV$81:MV$110,MAX(1,$E55))&gt;INDEX(Kalender!$B$81:$B$110,MAX(1,$E55))),AND($F55&gt;0,INDEX(Kalender!MV$81:MV$110,MAX(1,$F55))&gt;INDEX(Kalender!$B$81:$B$110,MAX(1,$F55)))),2,0))</f>
        <v>0</v>
      </c>
      <c r="MW55" s="5" t="n">
        <f aca="false">IF(Kalender!MW55&lt;&gt;1,0,IF(AND($B55&gt;0,INDEX(Kalender!MW$68:MW$77,MAX(1,$B55))&gt;INDEX(Kalender!$B$68:$B$77,MAX(1,$B55))),1,0)+IF(OR(AND($C55&gt;0,INDEX(Kalender!MW$81:MW$110,MAX(1,$C55))&gt;INDEX(Kalender!$B$81:$B$110,MAX(1,$C55))),AND($D55&gt;0,INDEX(Kalender!MW$81:MW$110,MAX(1,$D55))&gt;INDEX(Kalender!$B$81:$B$110,MAX(1,$D55))),AND($E55&gt;0,INDEX(Kalender!MW$81:MW$110,MAX(1,$E55))&gt;INDEX(Kalender!$B$81:$B$110,MAX(1,$E55))),AND($F55&gt;0,INDEX(Kalender!MW$81:MW$110,MAX(1,$F55))&gt;INDEX(Kalender!$B$81:$B$110,MAX(1,$F55)))),2,0))</f>
        <v>0</v>
      </c>
      <c r="MX55" s="5" t="n">
        <f aca="false">IF(Kalender!MX55&lt;&gt;1,0,IF(AND($B55&gt;0,INDEX(Kalender!MX$68:MX$77,MAX(1,$B55))&gt;INDEX(Kalender!$B$68:$B$77,MAX(1,$B55))),1,0)+IF(OR(AND($C55&gt;0,INDEX(Kalender!MX$81:MX$110,MAX(1,$C55))&gt;INDEX(Kalender!$B$81:$B$110,MAX(1,$C55))),AND($D55&gt;0,INDEX(Kalender!MX$81:MX$110,MAX(1,$D55))&gt;INDEX(Kalender!$B$81:$B$110,MAX(1,$D55))),AND($E55&gt;0,INDEX(Kalender!MX$81:MX$110,MAX(1,$E55))&gt;INDEX(Kalender!$B$81:$B$110,MAX(1,$E55))),AND($F55&gt;0,INDEX(Kalender!MX$81:MX$110,MAX(1,$F55))&gt;INDEX(Kalender!$B$81:$B$110,MAX(1,$F55)))),2,0))</f>
        <v>0</v>
      </c>
      <c r="MY55" s="5" t="n">
        <f aca="false">IF(Kalender!MY55&lt;&gt;1,0,IF(AND($B55&gt;0,INDEX(Kalender!MY$68:MY$77,MAX(1,$B55))&gt;INDEX(Kalender!$B$68:$B$77,MAX(1,$B55))),1,0)+IF(OR(AND($C55&gt;0,INDEX(Kalender!MY$81:MY$110,MAX(1,$C55))&gt;INDEX(Kalender!$B$81:$B$110,MAX(1,$C55))),AND($D55&gt;0,INDEX(Kalender!MY$81:MY$110,MAX(1,$D55))&gt;INDEX(Kalender!$B$81:$B$110,MAX(1,$D55))),AND($E55&gt;0,INDEX(Kalender!MY$81:MY$110,MAX(1,$E55))&gt;INDEX(Kalender!$B$81:$B$110,MAX(1,$E55))),AND($F55&gt;0,INDEX(Kalender!MY$81:MY$110,MAX(1,$F55))&gt;INDEX(Kalender!$B$81:$B$110,MAX(1,$F55)))),2,0))</f>
        <v>0</v>
      </c>
      <c r="MZ55" s="5" t="n">
        <f aca="false">IF(Kalender!MZ55&lt;&gt;1,0,IF(AND($B55&gt;0,INDEX(Kalender!MZ$68:MZ$77,MAX(1,$B55))&gt;INDEX(Kalender!$B$68:$B$77,MAX(1,$B55))),1,0)+IF(OR(AND($C55&gt;0,INDEX(Kalender!MZ$81:MZ$110,MAX(1,$C55))&gt;INDEX(Kalender!$B$81:$B$110,MAX(1,$C55))),AND($D55&gt;0,INDEX(Kalender!MZ$81:MZ$110,MAX(1,$D55))&gt;INDEX(Kalender!$B$81:$B$110,MAX(1,$D55))),AND($E55&gt;0,INDEX(Kalender!MZ$81:MZ$110,MAX(1,$E55))&gt;INDEX(Kalender!$B$81:$B$110,MAX(1,$E55))),AND($F55&gt;0,INDEX(Kalender!MZ$81:MZ$110,MAX(1,$F55))&gt;INDEX(Kalender!$B$81:$B$110,MAX(1,$F55)))),2,0))</f>
        <v>0</v>
      </c>
      <c r="NA55" s="5" t="n">
        <f aca="false">IF(Kalender!NA55&lt;&gt;1,0,IF(AND($B55&gt;0,INDEX(Kalender!NA$68:NA$77,MAX(1,$B55))&gt;INDEX(Kalender!$B$68:$B$77,MAX(1,$B55))),1,0)+IF(OR(AND($C55&gt;0,INDEX(Kalender!NA$81:NA$110,MAX(1,$C55))&gt;INDEX(Kalender!$B$81:$B$110,MAX(1,$C55))),AND($D55&gt;0,INDEX(Kalender!NA$81:NA$110,MAX(1,$D55))&gt;INDEX(Kalender!$B$81:$B$110,MAX(1,$D55))),AND($E55&gt;0,INDEX(Kalender!NA$81:NA$110,MAX(1,$E55))&gt;INDEX(Kalender!$B$81:$B$110,MAX(1,$E55))),AND($F55&gt;0,INDEX(Kalender!NA$81:NA$110,MAX(1,$F55))&gt;INDEX(Kalender!$B$81:$B$110,MAX(1,$F55)))),2,0))</f>
        <v>0</v>
      </c>
      <c r="NB55" s="5" t="n">
        <f aca="false">IF(Kalender!NB55&lt;&gt;1,0,IF(AND($B55&gt;0,INDEX(Kalender!NB$68:NB$77,MAX(1,$B55))&gt;INDEX(Kalender!$B$68:$B$77,MAX(1,$B55))),1,0)+IF(OR(AND($C55&gt;0,INDEX(Kalender!NB$81:NB$110,MAX(1,$C55))&gt;INDEX(Kalender!$B$81:$B$110,MAX(1,$C55))),AND($D55&gt;0,INDEX(Kalender!NB$81:NB$110,MAX(1,$D55))&gt;INDEX(Kalender!$B$81:$B$110,MAX(1,$D55))),AND($E55&gt;0,INDEX(Kalender!NB$81:NB$110,MAX(1,$E55))&gt;INDEX(Kalender!$B$81:$B$110,MAX(1,$E55))),AND($F55&gt;0,INDEX(Kalender!NB$81:NB$110,MAX(1,$F55))&gt;INDEX(Kalender!$B$81:$B$110,MAX(1,$F55)))),2,0))</f>
        <v>0</v>
      </c>
      <c r="NC55" s="5" t="n">
        <f aca="false">IF(Kalender!NC55&lt;&gt;1,0,IF(AND($B55&gt;0,INDEX(Kalender!NC$68:NC$77,MAX(1,$B55))&gt;INDEX(Kalender!$B$68:$B$77,MAX(1,$B55))),1,0)+IF(OR(AND($C55&gt;0,INDEX(Kalender!NC$81:NC$110,MAX(1,$C55))&gt;INDEX(Kalender!$B$81:$B$110,MAX(1,$C55))),AND($D55&gt;0,INDEX(Kalender!NC$81:NC$110,MAX(1,$D55))&gt;INDEX(Kalender!$B$81:$B$110,MAX(1,$D55))),AND($E55&gt;0,INDEX(Kalender!NC$81:NC$110,MAX(1,$E55))&gt;INDEX(Kalender!$B$81:$B$110,MAX(1,$E55))),AND($F55&gt;0,INDEX(Kalender!NC$81:NC$110,MAX(1,$F55))&gt;INDEX(Kalender!$B$81:$B$110,MAX(1,$F55)))),2,0))</f>
        <v>0</v>
      </c>
      <c r="ND55" s="5" t="n">
        <f aca="false">IF(Kalender!ND55&lt;&gt;1,0,IF(AND($B55&gt;0,INDEX(Kalender!ND$68:ND$77,MAX(1,$B55))&gt;INDEX(Kalender!$B$68:$B$77,MAX(1,$B55))),1,0)+IF(OR(AND($C55&gt;0,INDEX(Kalender!ND$81:ND$110,MAX(1,$C55))&gt;INDEX(Kalender!$B$81:$B$110,MAX(1,$C55))),AND($D55&gt;0,INDEX(Kalender!ND$81:ND$110,MAX(1,$D55))&gt;INDEX(Kalender!$B$81:$B$110,MAX(1,$D55))),AND($E55&gt;0,INDEX(Kalender!ND$81:ND$110,MAX(1,$E55))&gt;INDEX(Kalender!$B$81:$B$110,MAX(1,$E55))),AND($F55&gt;0,INDEX(Kalender!ND$81:ND$110,MAX(1,$F55))&gt;INDEX(Kalender!$B$81:$B$110,MAX(1,$F55)))),2,0))</f>
        <v>0</v>
      </c>
      <c r="NE55" s="5" t="n">
        <f aca="false">IF(Kalender!NE55&lt;&gt;1,0,IF(AND($B55&gt;0,INDEX(Kalender!NE$68:NE$77,MAX(1,$B55))&gt;INDEX(Kalender!$B$68:$B$77,MAX(1,$B55))),1,0)+IF(OR(AND($C55&gt;0,INDEX(Kalender!NE$81:NE$110,MAX(1,$C55))&gt;INDEX(Kalender!$B$81:$B$110,MAX(1,$C55))),AND($D55&gt;0,INDEX(Kalender!NE$81:NE$110,MAX(1,$D55))&gt;INDEX(Kalender!$B$81:$B$110,MAX(1,$D55))),AND($E55&gt;0,INDEX(Kalender!NE$81:NE$110,MAX(1,$E55))&gt;INDEX(Kalender!$B$81:$B$110,MAX(1,$E55))),AND($F55&gt;0,INDEX(Kalender!NE$81:NE$110,MAX(1,$F55))&gt;INDEX(Kalender!$B$81:$B$110,MAX(1,$F55)))),2,0))</f>
        <v>0</v>
      </c>
      <c r="NF55" s="5" t="n">
        <f aca="false">IF(Kalender!NF55&lt;&gt;1,0,IF(AND($B55&gt;0,INDEX(Kalender!NF$68:NF$77,MAX(1,$B55))&gt;INDEX(Kalender!$B$68:$B$77,MAX(1,$B55))),1,0)+IF(OR(AND($C55&gt;0,INDEX(Kalender!NF$81:NF$110,MAX(1,$C55))&gt;INDEX(Kalender!$B$81:$B$110,MAX(1,$C55))),AND($D55&gt;0,INDEX(Kalender!NF$81:NF$110,MAX(1,$D55))&gt;INDEX(Kalender!$B$81:$B$110,MAX(1,$D55))),AND($E55&gt;0,INDEX(Kalender!NF$81:NF$110,MAX(1,$E55))&gt;INDEX(Kalender!$B$81:$B$110,MAX(1,$E55))),AND($F55&gt;0,INDEX(Kalender!NF$81:NF$110,MAX(1,$F55))&gt;INDEX(Kalender!$B$81:$B$110,MAX(1,$F55)))),2,0))</f>
        <v>0</v>
      </c>
      <c r="NG55" s="5" t="n">
        <f aca="false">IF(Kalender!NG55&lt;&gt;1,0,IF(AND($B55&gt;0,INDEX(Kalender!NG$68:NG$77,MAX(1,$B55))&gt;INDEX(Kalender!$B$68:$B$77,MAX(1,$B55))),1,0)+IF(OR(AND($C55&gt;0,INDEX(Kalender!NG$81:NG$110,MAX(1,$C55))&gt;INDEX(Kalender!$B$81:$B$110,MAX(1,$C55))),AND($D55&gt;0,INDEX(Kalender!NG$81:NG$110,MAX(1,$D55))&gt;INDEX(Kalender!$B$81:$B$110,MAX(1,$D55))),AND($E55&gt;0,INDEX(Kalender!NG$81:NG$110,MAX(1,$E55))&gt;INDEX(Kalender!$B$81:$B$110,MAX(1,$E55))),AND($F55&gt;0,INDEX(Kalender!NG$81:NG$110,MAX(1,$F55))&gt;INDEX(Kalender!$B$81:$B$110,MAX(1,$F55)))),2,0))</f>
        <v>0</v>
      </c>
      <c r="NH55" s="5" t="n">
        <f aca="false">IF(Kalender!NH55&lt;&gt;1,0,IF(AND($B55&gt;0,INDEX(Kalender!NH$68:NH$77,MAX(1,$B55))&gt;INDEX(Kalender!$B$68:$B$77,MAX(1,$B55))),1,0)+IF(OR(AND($C55&gt;0,INDEX(Kalender!NH$81:NH$110,MAX(1,$C55))&gt;INDEX(Kalender!$B$81:$B$110,MAX(1,$C55))),AND($D55&gt;0,INDEX(Kalender!NH$81:NH$110,MAX(1,$D55))&gt;INDEX(Kalender!$B$81:$B$110,MAX(1,$D55))),AND($E55&gt;0,INDEX(Kalender!NH$81:NH$110,MAX(1,$E55))&gt;INDEX(Kalender!$B$81:$B$110,MAX(1,$E55))),AND($F55&gt;0,INDEX(Kalender!NH$81:NH$110,MAX(1,$F55))&gt;INDEX(Kalender!$B$81:$B$110,MAX(1,$F55)))),2,0))</f>
        <v>0</v>
      </c>
    </row>
    <row r="56" customFormat="false" ht="15" hidden="false" customHeight="false" outlineLevel="0" collapsed="false">
      <c r="A56" s="5" t="str">
        <f aca="false">Kalender!A56</f>
        <v/>
      </c>
      <c r="B56" s="5" t="n">
        <f aca="false">IFERROR(MATCH(Kalender!$B56,Kalender!$A$68:$A$77,0),0)</f>
        <v>5</v>
      </c>
      <c r="C56" s="5" t="n">
        <f aca="false">IF(Kalender!C56="",0,IFERROR(MATCH(Kalender!C56,Kalender!$A$81:$A$110,0),0))</f>
        <v>0</v>
      </c>
      <c r="D56" s="5" t="n">
        <f aca="false">IF(Kalender!D56="",0,IFERROR(MATCH(Kalender!D56,Kalender!$A$81:$A$110,0),0))</f>
        <v>0</v>
      </c>
      <c r="E56" s="5" t="n">
        <f aca="false">IF(Kalender!E56="",0,IFERROR(MATCH(Kalender!E56,Kalender!$A$81:$A$110,0),0))</f>
        <v>0</v>
      </c>
      <c r="F56" s="5" t="n">
        <f aca="false">IF(Kalender!F56="",0,IFERROR(MATCH(Kalender!F56,Kalender!$A$81:$A$110,0),0))</f>
        <v>0</v>
      </c>
      <c r="G56" s="5" t="n">
        <f aca="false">IF(Kalender!G56&lt;&gt;1,0,IF(AND($B56&gt;0,INDEX(Kalender!G$68:G$77,MAX(1,$B56))&gt;INDEX(Kalender!$B$68:$B$77,MAX(1,$B56))),1,0)+IF(OR(AND($C56&gt;0,INDEX(Kalender!G$81:G$110,MAX(1,$C56))&gt;INDEX(Kalender!$B$81:$B$110,MAX(1,$C56))),AND($D56&gt;0,INDEX(Kalender!G$81:G$110,MAX(1,$D56))&gt;INDEX(Kalender!$B$81:$B$110,MAX(1,$D56))),AND($E56&gt;0,INDEX(Kalender!G$81:G$110,MAX(1,$E56))&gt;INDEX(Kalender!$B$81:$B$110,MAX(1,$E56))),AND($F56&gt;0,INDEX(Kalender!G$81:G$110,MAX(1,$F56))&gt;INDEX(Kalender!$B$81:$B$110,MAX(1,$F56)))),2,0))</f>
        <v>0</v>
      </c>
      <c r="H56" s="5" t="n">
        <f aca="false">IF(Kalender!H56&lt;&gt;1,0,IF(AND($B56&gt;0,INDEX(Kalender!H$68:H$77,MAX(1,$B56))&gt;INDEX(Kalender!$B$68:$B$77,MAX(1,$B56))),1,0)+IF(OR(AND($C56&gt;0,INDEX(Kalender!H$81:H$110,MAX(1,$C56))&gt;INDEX(Kalender!$B$81:$B$110,MAX(1,$C56))),AND($D56&gt;0,INDEX(Kalender!H$81:H$110,MAX(1,$D56))&gt;INDEX(Kalender!$B$81:$B$110,MAX(1,$D56))),AND($E56&gt;0,INDEX(Kalender!H$81:H$110,MAX(1,$E56))&gt;INDEX(Kalender!$B$81:$B$110,MAX(1,$E56))),AND($F56&gt;0,INDEX(Kalender!H$81:H$110,MAX(1,$F56))&gt;INDEX(Kalender!$B$81:$B$110,MAX(1,$F56)))),2,0))</f>
        <v>0</v>
      </c>
      <c r="I56" s="5" t="n">
        <f aca="false">IF(Kalender!I56&lt;&gt;1,0,IF(AND($B56&gt;0,INDEX(Kalender!I$68:I$77,MAX(1,$B56))&gt;INDEX(Kalender!$B$68:$B$77,MAX(1,$B56))),1,0)+IF(OR(AND($C56&gt;0,INDEX(Kalender!I$81:I$110,MAX(1,$C56))&gt;INDEX(Kalender!$B$81:$B$110,MAX(1,$C56))),AND($D56&gt;0,INDEX(Kalender!I$81:I$110,MAX(1,$D56))&gt;INDEX(Kalender!$B$81:$B$110,MAX(1,$D56))),AND($E56&gt;0,INDEX(Kalender!I$81:I$110,MAX(1,$E56))&gt;INDEX(Kalender!$B$81:$B$110,MAX(1,$E56))),AND($F56&gt;0,INDEX(Kalender!I$81:I$110,MAX(1,$F56))&gt;INDEX(Kalender!$B$81:$B$110,MAX(1,$F56)))),2,0))</f>
        <v>0</v>
      </c>
      <c r="J56" s="5" t="n">
        <f aca="false">IF(Kalender!J56&lt;&gt;1,0,IF(AND($B56&gt;0,INDEX(Kalender!J$68:J$77,MAX(1,$B56))&gt;INDEX(Kalender!$B$68:$B$77,MAX(1,$B56))),1,0)+IF(OR(AND($C56&gt;0,INDEX(Kalender!J$81:J$110,MAX(1,$C56))&gt;INDEX(Kalender!$B$81:$B$110,MAX(1,$C56))),AND($D56&gt;0,INDEX(Kalender!J$81:J$110,MAX(1,$D56))&gt;INDEX(Kalender!$B$81:$B$110,MAX(1,$D56))),AND($E56&gt;0,INDEX(Kalender!J$81:J$110,MAX(1,$E56))&gt;INDEX(Kalender!$B$81:$B$110,MAX(1,$E56))),AND($F56&gt;0,INDEX(Kalender!J$81:J$110,MAX(1,$F56))&gt;INDEX(Kalender!$B$81:$B$110,MAX(1,$F56)))),2,0))</f>
        <v>0</v>
      </c>
      <c r="K56" s="5" t="n">
        <f aca="false">IF(Kalender!K56&lt;&gt;1,0,IF(AND($B56&gt;0,INDEX(Kalender!K$68:K$77,MAX(1,$B56))&gt;INDEX(Kalender!$B$68:$B$77,MAX(1,$B56))),1,0)+IF(OR(AND($C56&gt;0,INDEX(Kalender!K$81:K$110,MAX(1,$C56))&gt;INDEX(Kalender!$B$81:$B$110,MAX(1,$C56))),AND($D56&gt;0,INDEX(Kalender!K$81:K$110,MAX(1,$D56))&gt;INDEX(Kalender!$B$81:$B$110,MAX(1,$D56))),AND($E56&gt;0,INDEX(Kalender!K$81:K$110,MAX(1,$E56))&gt;INDEX(Kalender!$B$81:$B$110,MAX(1,$E56))),AND($F56&gt;0,INDEX(Kalender!K$81:K$110,MAX(1,$F56))&gt;INDEX(Kalender!$B$81:$B$110,MAX(1,$F56)))),2,0))</f>
        <v>0</v>
      </c>
      <c r="L56" s="5" t="n">
        <f aca="false">IF(Kalender!L56&lt;&gt;1,0,IF(AND($B56&gt;0,INDEX(Kalender!L$68:L$77,MAX(1,$B56))&gt;INDEX(Kalender!$B$68:$B$77,MAX(1,$B56))),1,0)+IF(OR(AND($C56&gt;0,INDEX(Kalender!L$81:L$110,MAX(1,$C56))&gt;INDEX(Kalender!$B$81:$B$110,MAX(1,$C56))),AND($D56&gt;0,INDEX(Kalender!L$81:L$110,MAX(1,$D56))&gt;INDEX(Kalender!$B$81:$B$110,MAX(1,$D56))),AND($E56&gt;0,INDEX(Kalender!L$81:L$110,MAX(1,$E56))&gt;INDEX(Kalender!$B$81:$B$110,MAX(1,$E56))),AND($F56&gt;0,INDEX(Kalender!L$81:L$110,MAX(1,$F56))&gt;INDEX(Kalender!$B$81:$B$110,MAX(1,$F56)))),2,0))</f>
        <v>0</v>
      </c>
      <c r="M56" s="5" t="n">
        <f aca="false">IF(Kalender!M56&lt;&gt;1,0,IF(AND($B56&gt;0,INDEX(Kalender!M$68:M$77,MAX(1,$B56))&gt;INDEX(Kalender!$B$68:$B$77,MAX(1,$B56))),1,0)+IF(OR(AND($C56&gt;0,INDEX(Kalender!M$81:M$110,MAX(1,$C56))&gt;INDEX(Kalender!$B$81:$B$110,MAX(1,$C56))),AND($D56&gt;0,INDEX(Kalender!M$81:M$110,MAX(1,$D56))&gt;INDEX(Kalender!$B$81:$B$110,MAX(1,$D56))),AND($E56&gt;0,INDEX(Kalender!M$81:M$110,MAX(1,$E56))&gt;INDEX(Kalender!$B$81:$B$110,MAX(1,$E56))),AND($F56&gt;0,INDEX(Kalender!M$81:M$110,MAX(1,$F56))&gt;INDEX(Kalender!$B$81:$B$110,MAX(1,$F56)))),2,0))</f>
        <v>0</v>
      </c>
      <c r="N56" s="5" t="n">
        <f aca="false">IF(Kalender!N56&lt;&gt;1,0,IF(AND($B56&gt;0,INDEX(Kalender!N$68:N$77,MAX(1,$B56))&gt;INDEX(Kalender!$B$68:$B$77,MAX(1,$B56))),1,0)+IF(OR(AND($C56&gt;0,INDEX(Kalender!N$81:N$110,MAX(1,$C56))&gt;INDEX(Kalender!$B$81:$B$110,MAX(1,$C56))),AND($D56&gt;0,INDEX(Kalender!N$81:N$110,MAX(1,$D56))&gt;INDEX(Kalender!$B$81:$B$110,MAX(1,$D56))),AND($E56&gt;0,INDEX(Kalender!N$81:N$110,MAX(1,$E56))&gt;INDEX(Kalender!$B$81:$B$110,MAX(1,$E56))),AND($F56&gt;0,INDEX(Kalender!N$81:N$110,MAX(1,$F56))&gt;INDEX(Kalender!$B$81:$B$110,MAX(1,$F56)))),2,0))</f>
        <v>0</v>
      </c>
      <c r="O56" s="5" t="n">
        <f aca="false">IF(Kalender!O56&lt;&gt;1,0,IF(AND($B56&gt;0,INDEX(Kalender!O$68:O$77,MAX(1,$B56))&gt;INDEX(Kalender!$B$68:$B$77,MAX(1,$B56))),1,0)+IF(OR(AND($C56&gt;0,INDEX(Kalender!O$81:O$110,MAX(1,$C56))&gt;INDEX(Kalender!$B$81:$B$110,MAX(1,$C56))),AND($D56&gt;0,INDEX(Kalender!O$81:O$110,MAX(1,$D56))&gt;INDEX(Kalender!$B$81:$B$110,MAX(1,$D56))),AND($E56&gt;0,INDEX(Kalender!O$81:O$110,MAX(1,$E56))&gt;INDEX(Kalender!$B$81:$B$110,MAX(1,$E56))),AND($F56&gt;0,INDEX(Kalender!O$81:O$110,MAX(1,$F56))&gt;INDEX(Kalender!$B$81:$B$110,MAX(1,$F56)))),2,0))</f>
        <v>0</v>
      </c>
      <c r="P56" s="5" t="n">
        <f aca="false">IF(Kalender!P56&lt;&gt;1,0,IF(AND($B56&gt;0,INDEX(Kalender!P$68:P$77,MAX(1,$B56))&gt;INDEX(Kalender!$B$68:$B$77,MAX(1,$B56))),1,0)+IF(OR(AND($C56&gt;0,INDEX(Kalender!P$81:P$110,MAX(1,$C56))&gt;INDEX(Kalender!$B$81:$B$110,MAX(1,$C56))),AND($D56&gt;0,INDEX(Kalender!P$81:P$110,MAX(1,$D56))&gt;INDEX(Kalender!$B$81:$B$110,MAX(1,$D56))),AND($E56&gt;0,INDEX(Kalender!P$81:P$110,MAX(1,$E56))&gt;INDEX(Kalender!$B$81:$B$110,MAX(1,$E56))),AND($F56&gt;0,INDEX(Kalender!P$81:P$110,MAX(1,$F56))&gt;INDEX(Kalender!$B$81:$B$110,MAX(1,$F56)))),2,0))</f>
        <v>0</v>
      </c>
      <c r="Q56" s="5" t="n">
        <f aca="false">IF(Kalender!Q56&lt;&gt;1,0,IF(AND($B56&gt;0,INDEX(Kalender!Q$68:Q$77,MAX(1,$B56))&gt;INDEX(Kalender!$B$68:$B$77,MAX(1,$B56))),1,0)+IF(OR(AND($C56&gt;0,INDEX(Kalender!Q$81:Q$110,MAX(1,$C56))&gt;INDEX(Kalender!$B$81:$B$110,MAX(1,$C56))),AND($D56&gt;0,INDEX(Kalender!Q$81:Q$110,MAX(1,$D56))&gt;INDEX(Kalender!$B$81:$B$110,MAX(1,$D56))),AND($E56&gt;0,INDEX(Kalender!Q$81:Q$110,MAX(1,$E56))&gt;INDEX(Kalender!$B$81:$B$110,MAX(1,$E56))),AND($F56&gt;0,INDEX(Kalender!Q$81:Q$110,MAX(1,$F56))&gt;INDEX(Kalender!$B$81:$B$110,MAX(1,$F56)))),2,0))</f>
        <v>0</v>
      </c>
      <c r="R56" s="5" t="n">
        <f aca="false">IF(Kalender!R56&lt;&gt;1,0,IF(AND($B56&gt;0,INDEX(Kalender!R$68:R$77,MAX(1,$B56))&gt;INDEX(Kalender!$B$68:$B$77,MAX(1,$B56))),1,0)+IF(OR(AND($C56&gt;0,INDEX(Kalender!R$81:R$110,MAX(1,$C56))&gt;INDEX(Kalender!$B$81:$B$110,MAX(1,$C56))),AND($D56&gt;0,INDEX(Kalender!R$81:R$110,MAX(1,$D56))&gt;INDEX(Kalender!$B$81:$B$110,MAX(1,$D56))),AND($E56&gt;0,INDEX(Kalender!R$81:R$110,MAX(1,$E56))&gt;INDEX(Kalender!$B$81:$B$110,MAX(1,$E56))),AND($F56&gt;0,INDEX(Kalender!R$81:R$110,MAX(1,$F56))&gt;INDEX(Kalender!$B$81:$B$110,MAX(1,$F56)))),2,0))</f>
        <v>0</v>
      </c>
      <c r="S56" s="5" t="n">
        <f aca="false">IF(Kalender!S56&lt;&gt;1,0,IF(AND($B56&gt;0,INDEX(Kalender!S$68:S$77,MAX(1,$B56))&gt;INDEX(Kalender!$B$68:$B$77,MAX(1,$B56))),1,0)+IF(OR(AND($C56&gt;0,INDEX(Kalender!S$81:S$110,MAX(1,$C56))&gt;INDEX(Kalender!$B$81:$B$110,MAX(1,$C56))),AND($D56&gt;0,INDEX(Kalender!S$81:S$110,MAX(1,$D56))&gt;INDEX(Kalender!$B$81:$B$110,MAX(1,$D56))),AND($E56&gt;0,INDEX(Kalender!S$81:S$110,MAX(1,$E56))&gt;INDEX(Kalender!$B$81:$B$110,MAX(1,$E56))),AND($F56&gt;0,INDEX(Kalender!S$81:S$110,MAX(1,$F56))&gt;INDEX(Kalender!$B$81:$B$110,MAX(1,$F56)))),2,0))</f>
        <v>0</v>
      </c>
      <c r="T56" s="5" t="n">
        <f aca="false">IF(Kalender!T56&lt;&gt;1,0,IF(AND($B56&gt;0,INDEX(Kalender!T$68:T$77,MAX(1,$B56))&gt;INDEX(Kalender!$B$68:$B$77,MAX(1,$B56))),1,0)+IF(OR(AND($C56&gt;0,INDEX(Kalender!T$81:T$110,MAX(1,$C56))&gt;INDEX(Kalender!$B$81:$B$110,MAX(1,$C56))),AND($D56&gt;0,INDEX(Kalender!T$81:T$110,MAX(1,$D56))&gt;INDEX(Kalender!$B$81:$B$110,MAX(1,$D56))),AND($E56&gt;0,INDEX(Kalender!T$81:T$110,MAX(1,$E56))&gt;INDEX(Kalender!$B$81:$B$110,MAX(1,$E56))),AND($F56&gt;0,INDEX(Kalender!T$81:T$110,MAX(1,$F56))&gt;INDEX(Kalender!$B$81:$B$110,MAX(1,$F56)))),2,0))</f>
        <v>0</v>
      </c>
      <c r="U56" s="5" t="n">
        <f aca="false">IF(Kalender!U56&lt;&gt;1,0,IF(AND($B56&gt;0,INDEX(Kalender!U$68:U$77,MAX(1,$B56))&gt;INDEX(Kalender!$B$68:$B$77,MAX(1,$B56))),1,0)+IF(OR(AND($C56&gt;0,INDEX(Kalender!U$81:U$110,MAX(1,$C56))&gt;INDEX(Kalender!$B$81:$B$110,MAX(1,$C56))),AND($D56&gt;0,INDEX(Kalender!U$81:U$110,MAX(1,$D56))&gt;INDEX(Kalender!$B$81:$B$110,MAX(1,$D56))),AND($E56&gt;0,INDEX(Kalender!U$81:U$110,MAX(1,$E56))&gt;INDEX(Kalender!$B$81:$B$110,MAX(1,$E56))),AND($F56&gt;0,INDEX(Kalender!U$81:U$110,MAX(1,$F56))&gt;INDEX(Kalender!$B$81:$B$110,MAX(1,$F56)))),2,0))</f>
        <v>0</v>
      </c>
      <c r="V56" s="5" t="n">
        <f aca="false">IF(Kalender!V56&lt;&gt;1,0,IF(AND($B56&gt;0,INDEX(Kalender!V$68:V$77,MAX(1,$B56))&gt;INDEX(Kalender!$B$68:$B$77,MAX(1,$B56))),1,0)+IF(OR(AND($C56&gt;0,INDEX(Kalender!V$81:V$110,MAX(1,$C56))&gt;INDEX(Kalender!$B$81:$B$110,MAX(1,$C56))),AND($D56&gt;0,INDEX(Kalender!V$81:V$110,MAX(1,$D56))&gt;INDEX(Kalender!$B$81:$B$110,MAX(1,$D56))),AND($E56&gt;0,INDEX(Kalender!V$81:V$110,MAX(1,$E56))&gt;INDEX(Kalender!$B$81:$B$110,MAX(1,$E56))),AND($F56&gt;0,INDEX(Kalender!V$81:V$110,MAX(1,$F56))&gt;INDEX(Kalender!$B$81:$B$110,MAX(1,$F56)))),2,0))</f>
        <v>0</v>
      </c>
      <c r="W56" s="5" t="n">
        <f aca="false">IF(Kalender!W56&lt;&gt;1,0,IF(AND($B56&gt;0,INDEX(Kalender!W$68:W$77,MAX(1,$B56))&gt;INDEX(Kalender!$B$68:$B$77,MAX(1,$B56))),1,0)+IF(OR(AND($C56&gt;0,INDEX(Kalender!W$81:W$110,MAX(1,$C56))&gt;INDEX(Kalender!$B$81:$B$110,MAX(1,$C56))),AND($D56&gt;0,INDEX(Kalender!W$81:W$110,MAX(1,$D56))&gt;INDEX(Kalender!$B$81:$B$110,MAX(1,$D56))),AND($E56&gt;0,INDEX(Kalender!W$81:W$110,MAX(1,$E56))&gt;INDEX(Kalender!$B$81:$B$110,MAX(1,$E56))),AND($F56&gt;0,INDEX(Kalender!W$81:W$110,MAX(1,$F56))&gt;INDEX(Kalender!$B$81:$B$110,MAX(1,$F56)))),2,0))</f>
        <v>0</v>
      </c>
      <c r="X56" s="5" t="n">
        <f aca="false">IF(Kalender!X56&lt;&gt;1,0,IF(AND($B56&gt;0,INDEX(Kalender!X$68:X$77,MAX(1,$B56))&gt;INDEX(Kalender!$B$68:$B$77,MAX(1,$B56))),1,0)+IF(OR(AND($C56&gt;0,INDEX(Kalender!X$81:X$110,MAX(1,$C56))&gt;INDEX(Kalender!$B$81:$B$110,MAX(1,$C56))),AND($D56&gt;0,INDEX(Kalender!X$81:X$110,MAX(1,$D56))&gt;INDEX(Kalender!$B$81:$B$110,MAX(1,$D56))),AND($E56&gt;0,INDEX(Kalender!X$81:X$110,MAX(1,$E56))&gt;INDEX(Kalender!$B$81:$B$110,MAX(1,$E56))),AND($F56&gt;0,INDEX(Kalender!X$81:X$110,MAX(1,$F56))&gt;INDEX(Kalender!$B$81:$B$110,MAX(1,$F56)))),2,0))</f>
        <v>0</v>
      </c>
      <c r="Y56" s="5" t="n">
        <f aca="false">IF(Kalender!Y56&lt;&gt;1,0,IF(AND($B56&gt;0,INDEX(Kalender!Y$68:Y$77,MAX(1,$B56))&gt;INDEX(Kalender!$B$68:$B$77,MAX(1,$B56))),1,0)+IF(OR(AND($C56&gt;0,INDEX(Kalender!Y$81:Y$110,MAX(1,$C56))&gt;INDEX(Kalender!$B$81:$B$110,MAX(1,$C56))),AND($D56&gt;0,INDEX(Kalender!Y$81:Y$110,MAX(1,$D56))&gt;INDEX(Kalender!$B$81:$B$110,MAX(1,$D56))),AND($E56&gt;0,INDEX(Kalender!Y$81:Y$110,MAX(1,$E56))&gt;INDEX(Kalender!$B$81:$B$110,MAX(1,$E56))),AND($F56&gt;0,INDEX(Kalender!Y$81:Y$110,MAX(1,$F56))&gt;INDEX(Kalender!$B$81:$B$110,MAX(1,$F56)))),2,0))</f>
        <v>0</v>
      </c>
      <c r="Z56" s="5" t="n">
        <f aca="false">IF(Kalender!Z56&lt;&gt;1,0,IF(AND($B56&gt;0,INDEX(Kalender!Z$68:Z$77,MAX(1,$B56))&gt;INDEX(Kalender!$B$68:$B$77,MAX(1,$B56))),1,0)+IF(OR(AND($C56&gt;0,INDEX(Kalender!Z$81:Z$110,MAX(1,$C56))&gt;INDEX(Kalender!$B$81:$B$110,MAX(1,$C56))),AND($D56&gt;0,INDEX(Kalender!Z$81:Z$110,MAX(1,$D56))&gt;INDEX(Kalender!$B$81:$B$110,MAX(1,$D56))),AND($E56&gt;0,INDEX(Kalender!Z$81:Z$110,MAX(1,$E56))&gt;INDEX(Kalender!$B$81:$B$110,MAX(1,$E56))),AND($F56&gt;0,INDEX(Kalender!Z$81:Z$110,MAX(1,$F56))&gt;INDEX(Kalender!$B$81:$B$110,MAX(1,$F56)))),2,0))</f>
        <v>0</v>
      </c>
      <c r="AA56" s="5" t="n">
        <f aca="false">IF(Kalender!AA56&lt;&gt;1,0,IF(AND($B56&gt;0,INDEX(Kalender!AA$68:AA$77,MAX(1,$B56))&gt;INDEX(Kalender!$B$68:$B$77,MAX(1,$B56))),1,0)+IF(OR(AND($C56&gt;0,INDEX(Kalender!AA$81:AA$110,MAX(1,$C56))&gt;INDEX(Kalender!$B$81:$B$110,MAX(1,$C56))),AND($D56&gt;0,INDEX(Kalender!AA$81:AA$110,MAX(1,$D56))&gt;INDEX(Kalender!$B$81:$B$110,MAX(1,$D56))),AND($E56&gt;0,INDEX(Kalender!AA$81:AA$110,MAX(1,$E56))&gt;INDEX(Kalender!$B$81:$B$110,MAX(1,$E56))),AND($F56&gt;0,INDEX(Kalender!AA$81:AA$110,MAX(1,$F56))&gt;INDEX(Kalender!$B$81:$B$110,MAX(1,$F56)))),2,0))</f>
        <v>0</v>
      </c>
      <c r="AB56" s="5" t="n">
        <f aca="false">IF(Kalender!AB56&lt;&gt;1,0,IF(AND($B56&gt;0,INDEX(Kalender!AB$68:AB$77,MAX(1,$B56))&gt;INDEX(Kalender!$B$68:$B$77,MAX(1,$B56))),1,0)+IF(OR(AND($C56&gt;0,INDEX(Kalender!AB$81:AB$110,MAX(1,$C56))&gt;INDEX(Kalender!$B$81:$B$110,MAX(1,$C56))),AND($D56&gt;0,INDEX(Kalender!AB$81:AB$110,MAX(1,$D56))&gt;INDEX(Kalender!$B$81:$B$110,MAX(1,$D56))),AND($E56&gt;0,INDEX(Kalender!AB$81:AB$110,MAX(1,$E56))&gt;INDEX(Kalender!$B$81:$B$110,MAX(1,$E56))),AND($F56&gt;0,INDEX(Kalender!AB$81:AB$110,MAX(1,$F56))&gt;INDEX(Kalender!$B$81:$B$110,MAX(1,$F56)))),2,0))</f>
        <v>0</v>
      </c>
      <c r="AC56" s="5" t="n">
        <f aca="false">IF(Kalender!AC56&lt;&gt;1,0,IF(AND($B56&gt;0,INDEX(Kalender!AC$68:AC$77,MAX(1,$B56))&gt;INDEX(Kalender!$B$68:$B$77,MAX(1,$B56))),1,0)+IF(OR(AND($C56&gt;0,INDEX(Kalender!AC$81:AC$110,MAX(1,$C56))&gt;INDEX(Kalender!$B$81:$B$110,MAX(1,$C56))),AND($D56&gt;0,INDEX(Kalender!AC$81:AC$110,MAX(1,$D56))&gt;INDEX(Kalender!$B$81:$B$110,MAX(1,$D56))),AND($E56&gt;0,INDEX(Kalender!AC$81:AC$110,MAX(1,$E56))&gt;INDEX(Kalender!$B$81:$B$110,MAX(1,$E56))),AND($F56&gt;0,INDEX(Kalender!AC$81:AC$110,MAX(1,$F56))&gt;INDEX(Kalender!$B$81:$B$110,MAX(1,$F56)))),2,0))</f>
        <v>0</v>
      </c>
      <c r="AD56" s="5" t="n">
        <f aca="false">IF(Kalender!AD56&lt;&gt;1,0,IF(AND($B56&gt;0,INDEX(Kalender!AD$68:AD$77,MAX(1,$B56))&gt;INDEX(Kalender!$B$68:$B$77,MAX(1,$B56))),1,0)+IF(OR(AND($C56&gt;0,INDEX(Kalender!AD$81:AD$110,MAX(1,$C56))&gt;INDEX(Kalender!$B$81:$B$110,MAX(1,$C56))),AND($D56&gt;0,INDEX(Kalender!AD$81:AD$110,MAX(1,$D56))&gt;INDEX(Kalender!$B$81:$B$110,MAX(1,$D56))),AND($E56&gt;0,INDEX(Kalender!AD$81:AD$110,MAX(1,$E56))&gt;INDEX(Kalender!$B$81:$B$110,MAX(1,$E56))),AND($F56&gt;0,INDEX(Kalender!AD$81:AD$110,MAX(1,$F56))&gt;INDEX(Kalender!$B$81:$B$110,MAX(1,$F56)))),2,0))</f>
        <v>0</v>
      </c>
      <c r="AE56" s="5" t="n">
        <f aca="false">IF(Kalender!AE56&lt;&gt;1,0,IF(AND($B56&gt;0,INDEX(Kalender!AE$68:AE$77,MAX(1,$B56))&gt;INDEX(Kalender!$B$68:$B$77,MAX(1,$B56))),1,0)+IF(OR(AND($C56&gt;0,INDEX(Kalender!AE$81:AE$110,MAX(1,$C56))&gt;INDEX(Kalender!$B$81:$B$110,MAX(1,$C56))),AND($D56&gt;0,INDEX(Kalender!AE$81:AE$110,MAX(1,$D56))&gt;INDEX(Kalender!$B$81:$B$110,MAX(1,$D56))),AND($E56&gt;0,INDEX(Kalender!AE$81:AE$110,MAX(1,$E56))&gt;INDEX(Kalender!$B$81:$B$110,MAX(1,$E56))),AND($F56&gt;0,INDEX(Kalender!AE$81:AE$110,MAX(1,$F56))&gt;INDEX(Kalender!$B$81:$B$110,MAX(1,$F56)))),2,0))</f>
        <v>0</v>
      </c>
      <c r="AF56" s="5" t="n">
        <f aca="false">IF(Kalender!AF56&lt;&gt;1,0,IF(AND($B56&gt;0,INDEX(Kalender!AF$68:AF$77,MAX(1,$B56))&gt;INDEX(Kalender!$B$68:$B$77,MAX(1,$B56))),1,0)+IF(OR(AND($C56&gt;0,INDEX(Kalender!AF$81:AF$110,MAX(1,$C56))&gt;INDEX(Kalender!$B$81:$B$110,MAX(1,$C56))),AND($D56&gt;0,INDEX(Kalender!AF$81:AF$110,MAX(1,$D56))&gt;INDEX(Kalender!$B$81:$B$110,MAX(1,$D56))),AND($E56&gt;0,INDEX(Kalender!AF$81:AF$110,MAX(1,$E56))&gt;INDEX(Kalender!$B$81:$B$110,MAX(1,$E56))),AND($F56&gt;0,INDEX(Kalender!AF$81:AF$110,MAX(1,$F56))&gt;INDEX(Kalender!$B$81:$B$110,MAX(1,$F56)))),2,0))</f>
        <v>0</v>
      </c>
      <c r="AG56" s="5" t="n">
        <f aca="false">IF(Kalender!AG56&lt;&gt;1,0,IF(AND($B56&gt;0,INDEX(Kalender!AG$68:AG$77,MAX(1,$B56))&gt;INDEX(Kalender!$B$68:$B$77,MAX(1,$B56))),1,0)+IF(OR(AND($C56&gt;0,INDEX(Kalender!AG$81:AG$110,MAX(1,$C56))&gt;INDEX(Kalender!$B$81:$B$110,MAX(1,$C56))),AND($D56&gt;0,INDEX(Kalender!AG$81:AG$110,MAX(1,$D56))&gt;INDEX(Kalender!$B$81:$B$110,MAX(1,$D56))),AND($E56&gt;0,INDEX(Kalender!AG$81:AG$110,MAX(1,$E56))&gt;INDEX(Kalender!$B$81:$B$110,MAX(1,$E56))),AND($F56&gt;0,INDEX(Kalender!AG$81:AG$110,MAX(1,$F56))&gt;INDEX(Kalender!$B$81:$B$110,MAX(1,$F56)))),2,0))</f>
        <v>0</v>
      </c>
      <c r="AH56" s="5" t="n">
        <f aca="false">IF(Kalender!AH56&lt;&gt;1,0,IF(AND($B56&gt;0,INDEX(Kalender!AH$68:AH$77,MAX(1,$B56))&gt;INDEX(Kalender!$B$68:$B$77,MAX(1,$B56))),1,0)+IF(OR(AND($C56&gt;0,INDEX(Kalender!AH$81:AH$110,MAX(1,$C56))&gt;INDEX(Kalender!$B$81:$B$110,MAX(1,$C56))),AND($D56&gt;0,INDEX(Kalender!AH$81:AH$110,MAX(1,$D56))&gt;INDEX(Kalender!$B$81:$B$110,MAX(1,$D56))),AND($E56&gt;0,INDEX(Kalender!AH$81:AH$110,MAX(1,$E56))&gt;INDEX(Kalender!$B$81:$B$110,MAX(1,$E56))),AND($F56&gt;0,INDEX(Kalender!AH$81:AH$110,MAX(1,$F56))&gt;INDEX(Kalender!$B$81:$B$110,MAX(1,$F56)))),2,0))</f>
        <v>0</v>
      </c>
      <c r="AI56" s="5" t="n">
        <f aca="false">IF(Kalender!AI56&lt;&gt;1,0,IF(AND($B56&gt;0,INDEX(Kalender!AI$68:AI$77,MAX(1,$B56))&gt;INDEX(Kalender!$B$68:$B$77,MAX(1,$B56))),1,0)+IF(OR(AND($C56&gt;0,INDEX(Kalender!AI$81:AI$110,MAX(1,$C56))&gt;INDEX(Kalender!$B$81:$B$110,MAX(1,$C56))),AND($D56&gt;0,INDEX(Kalender!AI$81:AI$110,MAX(1,$D56))&gt;INDEX(Kalender!$B$81:$B$110,MAX(1,$D56))),AND($E56&gt;0,INDEX(Kalender!AI$81:AI$110,MAX(1,$E56))&gt;INDEX(Kalender!$B$81:$B$110,MAX(1,$E56))),AND($F56&gt;0,INDEX(Kalender!AI$81:AI$110,MAX(1,$F56))&gt;INDEX(Kalender!$B$81:$B$110,MAX(1,$F56)))),2,0))</f>
        <v>0</v>
      </c>
      <c r="AJ56" s="5" t="n">
        <f aca="false">IF(Kalender!AJ56&lt;&gt;1,0,IF(AND($B56&gt;0,INDEX(Kalender!AJ$68:AJ$77,MAX(1,$B56))&gt;INDEX(Kalender!$B$68:$B$77,MAX(1,$B56))),1,0)+IF(OR(AND($C56&gt;0,INDEX(Kalender!AJ$81:AJ$110,MAX(1,$C56))&gt;INDEX(Kalender!$B$81:$B$110,MAX(1,$C56))),AND($D56&gt;0,INDEX(Kalender!AJ$81:AJ$110,MAX(1,$D56))&gt;INDEX(Kalender!$B$81:$B$110,MAX(1,$D56))),AND($E56&gt;0,INDEX(Kalender!AJ$81:AJ$110,MAX(1,$E56))&gt;INDEX(Kalender!$B$81:$B$110,MAX(1,$E56))),AND($F56&gt;0,INDEX(Kalender!AJ$81:AJ$110,MAX(1,$F56))&gt;INDEX(Kalender!$B$81:$B$110,MAX(1,$F56)))),2,0))</f>
        <v>0</v>
      </c>
      <c r="AK56" s="5" t="n">
        <f aca="false">IF(Kalender!AK56&lt;&gt;1,0,IF(AND($B56&gt;0,INDEX(Kalender!AK$68:AK$77,MAX(1,$B56))&gt;INDEX(Kalender!$B$68:$B$77,MAX(1,$B56))),1,0)+IF(OR(AND($C56&gt;0,INDEX(Kalender!AK$81:AK$110,MAX(1,$C56))&gt;INDEX(Kalender!$B$81:$B$110,MAX(1,$C56))),AND($D56&gt;0,INDEX(Kalender!AK$81:AK$110,MAX(1,$D56))&gt;INDEX(Kalender!$B$81:$B$110,MAX(1,$D56))),AND($E56&gt;0,INDEX(Kalender!AK$81:AK$110,MAX(1,$E56))&gt;INDEX(Kalender!$B$81:$B$110,MAX(1,$E56))),AND($F56&gt;0,INDEX(Kalender!AK$81:AK$110,MAX(1,$F56))&gt;INDEX(Kalender!$B$81:$B$110,MAX(1,$F56)))),2,0))</f>
        <v>0</v>
      </c>
      <c r="AL56" s="5" t="n">
        <f aca="false">IF(Kalender!AL56&lt;&gt;1,0,IF(AND($B56&gt;0,INDEX(Kalender!AL$68:AL$77,MAX(1,$B56))&gt;INDEX(Kalender!$B$68:$B$77,MAX(1,$B56))),1,0)+IF(OR(AND($C56&gt;0,INDEX(Kalender!AL$81:AL$110,MAX(1,$C56))&gt;INDEX(Kalender!$B$81:$B$110,MAX(1,$C56))),AND($D56&gt;0,INDEX(Kalender!AL$81:AL$110,MAX(1,$D56))&gt;INDEX(Kalender!$B$81:$B$110,MAX(1,$D56))),AND($E56&gt;0,INDEX(Kalender!AL$81:AL$110,MAX(1,$E56))&gt;INDEX(Kalender!$B$81:$B$110,MAX(1,$E56))),AND($F56&gt;0,INDEX(Kalender!AL$81:AL$110,MAX(1,$F56))&gt;INDEX(Kalender!$B$81:$B$110,MAX(1,$F56)))),2,0))</f>
        <v>0</v>
      </c>
      <c r="AM56" s="5" t="n">
        <f aca="false">IF(Kalender!AM56&lt;&gt;1,0,IF(AND($B56&gt;0,INDEX(Kalender!AM$68:AM$77,MAX(1,$B56))&gt;INDEX(Kalender!$B$68:$B$77,MAX(1,$B56))),1,0)+IF(OR(AND($C56&gt;0,INDEX(Kalender!AM$81:AM$110,MAX(1,$C56))&gt;INDEX(Kalender!$B$81:$B$110,MAX(1,$C56))),AND($D56&gt;0,INDEX(Kalender!AM$81:AM$110,MAX(1,$D56))&gt;INDEX(Kalender!$B$81:$B$110,MAX(1,$D56))),AND($E56&gt;0,INDEX(Kalender!AM$81:AM$110,MAX(1,$E56))&gt;INDEX(Kalender!$B$81:$B$110,MAX(1,$E56))),AND($F56&gt;0,INDEX(Kalender!AM$81:AM$110,MAX(1,$F56))&gt;INDEX(Kalender!$B$81:$B$110,MAX(1,$F56)))),2,0))</f>
        <v>0</v>
      </c>
      <c r="AN56" s="5" t="n">
        <f aca="false">IF(Kalender!AN56&lt;&gt;1,0,IF(AND($B56&gt;0,INDEX(Kalender!AN$68:AN$77,MAX(1,$B56))&gt;INDEX(Kalender!$B$68:$B$77,MAX(1,$B56))),1,0)+IF(OR(AND($C56&gt;0,INDEX(Kalender!AN$81:AN$110,MAX(1,$C56))&gt;INDEX(Kalender!$B$81:$B$110,MAX(1,$C56))),AND($D56&gt;0,INDEX(Kalender!AN$81:AN$110,MAX(1,$D56))&gt;INDEX(Kalender!$B$81:$B$110,MAX(1,$D56))),AND($E56&gt;0,INDEX(Kalender!AN$81:AN$110,MAX(1,$E56))&gt;INDEX(Kalender!$B$81:$B$110,MAX(1,$E56))),AND($F56&gt;0,INDEX(Kalender!AN$81:AN$110,MAX(1,$F56))&gt;INDEX(Kalender!$B$81:$B$110,MAX(1,$F56)))),2,0))</f>
        <v>0</v>
      </c>
      <c r="AO56" s="5" t="n">
        <f aca="false">IF(Kalender!AO56&lt;&gt;1,0,IF(AND($B56&gt;0,INDEX(Kalender!AO$68:AO$77,MAX(1,$B56))&gt;INDEX(Kalender!$B$68:$B$77,MAX(1,$B56))),1,0)+IF(OR(AND($C56&gt;0,INDEX(Kalender!AO$81:AO$110,MAX(1,$C56))&gt;INDEX(Kalender!$B$81:$B$110,MAX(1,$C56))),AND($D56&gt;0,INDEX(Kalender!AO$81:AO$110,MAX(1,$D56))&gt;INDEX(Kalender!$B$81:$B$110,MAX(1,$D56))),AND($E56&gt;0,INDEX(Kalender!AO$81:AO$110,MAX(1,$E56))&gt;INDEX(Kalender!$B$81:$B$110,MAX(1,$E56))),AND($F56&gt;0,INDEX(Kalender!AO$81:AO$110,MAX(1,$F56))&gt;INDEX(Kalender!$B$81:$B$110,MAX(1,$F56)))),2,0))</f>
        <v>0</v>
      </c>
      <c r="AP56" s="5" t="n">
        <f aca="false">IF(Kalender!AP56&lt;&gt;1,0,IF(AND($B56&gt;0,INDEX(Kalender!AP$68:AP$77,MAX(1,$B56))&gt;INDEX(Kalender!$B$68:$B$77,MAX(1,$B56))),1,0)+IF(OR(AND($C56&gt;0,INDEX(Kalender!AP$81:AP$110,MAX(1,$C56))&gt;INDEX(Kalender!$B$81:$B$110,MAX(1,$C56))),AND($D56&gt;0,INDEX(Kalender!AP$81:AP$110,MAX(1,$D56))&gt;INDEX(Kalender!$B$81:$B$110,MAX(1,$D56))),AND($E56&gt;0,INDEX(Kalender!AP$81:AP$110,MAX(1,$E56))&gt;INDEX(Kalender!$B$81:$B$110,MAX(1,$E56))),AND($F56&gt;0,INDEX(Kalender!AP$81:AP$110,MAX(1,$F56))&gt;INDEX(Kalender!$B$81:$B$110,MAX(1,$F56)))),2,0))</f>
        <v>0</v>
      </c>
      <c r="AQ56" s="5" t="n">
        <f aca="false">IF(Kalender!AQ56&lt;&gt;1,0,IF(AND($B56&gt;0,INDEX(Kalender!AQ$68:AQ$77,MAX(1,$B56))&gt;INDEX(Kalender!$B$68:$B$77,MAX(1,$B56))),1,0)+IF(OR(AND($C56&gt;0,INDEX(Kalender!AQ$81:AQ$110,MAX(1,$C56))&gt;INDEX(Kalender!$B$81:$B$110,MAX(1,$C56))),AND($D56&gt;0,INDEX(Kalender!AQ$81:AQ$110,MAX(1,$D56))&gt;INDEX(Kalender!$B$81:$B$110,MAX(1,$D56))),AND($E56&gt;0,INDEX(Kalender!AQ$81:AQ$110,MAX(1,$E56))&gt;INDEX(Kalender!$B$81:$B$110,MAX(1,$E56))),AND($F56&gt;0,INDEX(Kalender!AQ$81:AQ$110,MAX(1,$F56))&gt;INDEX(Kalender!$B$81:$B$110,MAX(1,$F56)))),2,0))</f>
        <v>0</v>
      </c>
      <c r="AR56" s="5" t="n">
        <f aca="false">IF(Kalender!AR56&lt;&gt;1,0,IF(AND($B56&gt;0,INDEX(Kalender!AR$68:AR$77,MAX(1,$B56))&gt;INDEX(Kalender!$B$68:$B$77,MAX(1,$B56))),1,0)+IF(OR(AND($C56&gt;0,INDEX(Kalender!AR$81:AR$110,MAX(1,$C56))&gt;INDEX(Kalender!$B$81:$B$110,MAX(1,$C56))),AND($D56&gt;0,INDEX(Kalender!AR$81:AR$110,MAX(1,$D56))&gt;INDEX(Kalender!$B$81:$B$110,MAX(1,$D56))),AND($E56&gt;0,INDEX(Kalender!AR$81:AR$110,MAX(1,$E56))&gt;INDEX(Kalender!$B$81:$B$110,MAX(1,$E56))),AND($F56&gt;0,INDEX(Kalender!AR$81:AR$110,MAX(1,$F56))&gt;INDEX(Kalender!$B$81:$B$110,MAX(1,$F56)))),2,0))</f>
        <v>0</v>
      </c>
      <c r="AS56" s="5" t="n">
        <f aca="false">IF(Kalender!AS56&lt;&gt;1,0,IF(AND($B56&gt;0,INDEX(Kalender!AS$68:AS$77,MAX(1,$B56))&gt;INDEX(Kalender!$B$68:$B$77,MAX(1,$B56))),1,0)+IF(OR(AND($C56&gt;0,INDEX(Kalender!AS$81:AS$110,MAX(1,$C56))&gt;INDEX(Kalender!$B$81:$B$110,MAX(1,$C56))),AND($D56&gt;0,INDEX(Kalender!AS$81:AS$110,MAX(1,$D56))&gt;INDEX(Kalender!$B$81:$B$110,MAX(1,$D56))),AND($E56&gt;0,INDEX(Kalender!AS$81:AS$110,MAX(1,$E56))&gt;INDEX(Kalender!$B$81:$B$110,MAX(1,$E56))),AND($F56&gt;0,INDEX(Kalender!AS$81:AS$110,MAX(1,$F56))&gt;INDEX(Kalender!$B$81:$B$110,MAX(1,$F56)))),2,0))</f>
        <v>0</v>
      </c>
      <c r="AT56" s="5" t="n">
        <f aca="false">IF(Kalender!AT56&lt;&gt;1,0,IF(AND($B56&gt;0,INDEX(Kalender!AT$68:AT$77,MAX(1,$B56))&gt;INDEX(Kalender!$B$68:$B$77,MAX(1,$B56))),1,0)+IF(OR(AND($C56&gt;0,INDEX(Kalender!AT$81:AT$110,MAX(1,$C56))&gt;INDEX(Kalender!$B$81:$B$110,MAX(1,$C56))),AND($D56&gt;0,INDEX(Kalender!AT$81:AT$110,MAX(1,$D56))&gt;INDEX(Kalender!$B$81:$B$110,MAX(1,$D56))),AND($E56&gt;0,INDEX(Kalender!AT$81:AT$110,MAX(1,$E56))&gt;INDEX(Kalender!$B$81:$B$110,MAX(1,$E56))),AND($F56&gt;0,INDEX(Kalender!AT$81:AT$110,MAX(1,$F56))&gt;INDEX(Kalender!$B$81:$B$110,MAX(1,$F56)))),2,0))</f>
        <v>0</v>
      </c>
      <c r="AU56" s="5" t="n">
        <f aca="false">IF(Kalender!AU56&lt;&gt;1,0,IF(AND($B56&gt;0,INDEX(Kalender!AU$68:AU$77,MAX(1,$B56))&gt;INDEX(Kalender!$B$68:$B$77,MAX(1,$B56))),1,0)+IF(OR(AND($C56&gt;0,INDEX(Kalender!AU$81:AU$110,MAX(1,$C56))&gt;INDEX(Kalender!$B$81:$B$110,MAX(1,$C56))),AND($D56&gt;0,INDEX(Kalender!AU$81:AU$110,MAX(1,$D56))&gt;INDEX(Kalender!$B$81:$B$110,MAX(1,$D56))),AND($E56&gt;0,INDEX(Kalender!AU$81:AU$110,MAX(1,$E56))&gt;INDEX(Kalender!$B$81:$B$110,MAX(1,$E56))),AND($F56&gt;0,INDEX(Kalender!AU$81:AU$110,MAX(1,$F56))&gt;INDEX(Kalender!$B$81:$B$110,MAX(1,$F56)))),2,0))</f>
        <v>0</v>
      </c>
      <c r="AV56" s="5" t="n">
        <f aca="false">IF(Kalender!AV56&lt;&gt;1,0,IF(AND($B56&gt;0,INDEX(Kalender!AV$68:AV$77,MAX(1,$B56))&gt;INDEX(Kalender!$B$68:$B$77,MAX(1,$B56))),1,0)+IF(OR(AND($C56&gt;0,INDEX(Kalender!AV$81:AV$110,MAX(1,$C56))&gt;INDEX(Kalender!$B$81:$B$110,MAX(1,$C56))),AND($D56&gt;0,INDEX(Kalender!AV$81:AV$110,MAX(1,$D56))&gt;INDEX(Kalender!$B$81:$B$110,MAX(1,$D56))),AND($E56&gt;0,INDEX(Kalender!AV$81:AV$110,MAX(1,$E56))&gt;INDEX(Kalender!$B$81:$B$110,MAX(1,$E56))),AND($F56&gt;0,INDEX(Kalender!AV$81:AV$110,MAX(1,$F56))&gt;INDEX(Kalender!$B$81:$B$110,MAX(1,$F56)))),2,0))</f>
        <v>0</v>
      </c>
      <c r="AW56" s="5" t="n">
        <f aca="false">IF(Kalender!AW56&lt;&gt;1,0,IF(AND($B56&gt;0,INDEX(Kalender!AW$68:AW$77,MAX(1,$B56))&gt;INDEX(Kalender!$B$68:$B$77,MAX(1,$B56))),1,0)+IF(OR(AND($C56&gt;0,INDEX(Kalender!AW$81:AW$110,MAX(1,$C56))&gt;INDEX(Kalender!$B$81:$B$110,MAX(1,$C56))),AND($D56&gt;0,INDEX(Kalender!AW$81:AW$110,MAX(1,$D56))&gt;INDEX(Kalender!$B$81:$B$110,MAX(1,$D56))),AND($E56&gt;0,INDEX(Kalender!AW$81:AW$110,MAX(1,$E56))&gt;INDEX(Kalender!$B$81:$B$110,MAX(1,$E56))),AND($F56&gt;0,INDEX(Kalender!AW$81:AW$110,MAX(1,$F56))&gt;INDEX(Kalender!$B$81:$B$110,MAX(1,$F56)))),2,0))</f>
        <v>0</v>
      </c>
      <c r="AX56" s="5" t="n">
        <f aca="false">IF(Kalender!AX56&lt;&gt;1,0,IF(AND($B56&gt;0,INDEX(Kalender!AX$68:AX$77,MAX(1,$B56))&gt;INDEX(Kalender!$B$68:$B$77,MAX(1,$B56))),1,0)+IF(OR(AND($C56&gt;0,INDEX(Kalender!AX$81:AX$110,MAX(1,$C56))&gt;INDEX(Kalender!$B$81:$B$110,MAX(1,$C56))),AND($D56&gt;0,INDEX(Kalender!AX$81:AX$110,MAX(1,$D56))&gt;INDEX(Kalender!$B$81:$B$110,MAX(1,$D56))),AND($E56&gt;0,INDEX(Kalender!AX$81:AX$110,MAX(1,$E56))&gt;INDEX(Kalender!$B$81:$B$110,MAX(1,$E56))),AND($F56&gt;0,INDEX(Kalender!AX$81:AX$110,MAX(1,$F56))&gt;INDEX(Kalender!$B$81:$B$110,MAX(1,$F56)))),2,0))</f>
        <v>0</v>
      </c>
      <c r="AY56" s="5" t="n">
        <f aca="false">IF(Kalender!AY56&lt;&gt;1,0,IF(AND($B56&gt;0,INDEX(Kalender!AY$68:AY$77,MAX(1,$B56))&gt;INDEX(Kalender!$B$68:$B$77,MAX(1,$B56))),1,0)+IF(OR(AND($C56&gt;0,INDEX(Kalender!AY$81:AY$110,MAX(1,$C56))&gt;INDEX(Kalender!$B$81:$B$110,MAX(1,$C56))),AND($D56&gt;0,INDEX(Kalender!AY$81:AY$110,MAX(1,$D56))&gt;INDEX(Kalender!$B$81:$B$110,MAX(1,$D56))),AND($E56&gt;0,INDEX(Kalender!AY$81:AY$110,MAX(1,$E56))&gt;INDEX(Kalender!$B$81:$B$110,MAX(1,$E56))),AND($F56&gt;0,INDEX(Kalender!AY$81:AY$110,MAX(1,$F56))&gt;INDEX(Kalender!$B$81:$B$110,MAX(1,$F56)))),2,0))</f>
        <v>0</v>
      </c>
      <c r="AZ56" s="5" t="n">
        <f aca="false">IF(Kalender!AZ56&lt;&gt;1,0,IF(AND($B56&gt;0,INDEX(Kalender!AZ$68:AZ$77,MAX(1,$B56))&gt;INDEX(Kalender!$B$68:$B$77,MAX(1,$B56))),1,0)+IF(OR(AND($C56&gt;0,INDEX(Kalender!AZ$81:AZ$110,MAX(1,$C56))&gt;INDEX(Kalender!$B$81:$B$110,MAX(1,$C56))),AND($D56&gt;0,INDEX(Kalender!AZ$81:AZ$110,MAX(1,$D56))&gt;INDEX(Kalender!$B$81:$B$110,MAX(1,$D56))),AND($E56&gt;0,INDEX(Kalender!AZ$81:AZ$110,MAX(1,$E56))&gt;INDEX(Kalender!$B$81:$B$110,MAX(1,$E56))),AND($F56&gt;0,INDEX(Kalender!AZ$81:AZ$110,MAX(1,$F56))&gt;INDEX(Kalender!$B$81:$B$110,MAX(1,$F56)))),2,0))</f>
        <v>0</v>
      </c>
      <c r="BA56" s="5" t="n">
        <f aca="false">IF(Kalender!BA56&lt;&gt;1,0,IF(AND($B56&gt;0,INDEX(Kalender!BA$68:BA$77,MAX(1,$B56))&gt;INDEX(Kalender!$B$68:$B$77,MAX(1,$B56))),1,0)+IF(OR(AND($C56&gt;0,INDEX(Kalender!BA$81:BA$110,MAX(1,$C56))&gt;INDEX(Kalender!$B$81:$B$110,MAX(1,$C56))),AND($D56&gt;0,INDEX(Kalender!BA$81:BA$110,MAX(1,$D56))&gt;INDEX(Kalender!$B$81:$B$110,MAX(1,$D56))),AND($E56&gt;0,INDEX(Kalender!BA$81:BA$110,MAX(1,$E56))&gt;INDEX(Kalender!$B$81:$B$110,MAX(1,$E56))),AND($F56&gt;0,INDEX(Kalender!BA$81:BA$110,MAX(1,$F56))&gt;INDEX(Kalender!$B$81:$B$110,MAX(1,$F56)))),2,0))</f>
        <v>0</v>
      </c>
      <c r="BB56" s="5" t="n">
        <f aca="false">IF(Kalender!BB56&lt;&gt;1,0,IF(AND($B56&gt;0,INDEX(Kalender!BB$68:BB$77,MAX(1,$B56))&gt;INDEX(Kalender!$B$68:$B$77,MAX(1,$B56))),1,0)+IF(OR(AND($C56&gt;0,INDEX(Kalender!BB$81:BB$110,MAX(1,$C56))&gt;INDEX(Kalender!$B$81:$B$110,MAX(1,$C56))),AND($D56&gt;0,INDEX(Kalender!BB$81:BB$110,MAX(1,$D56))&gt;INDEX(Kalender!$B$81:$B$110,MAX(1,$D56))),AND($E56&gt;0,INDEX(Kalender!BB$81:BB$110,MAX(1,$E56))&gt;INDEX(Kalender!$B$81:$B$110,MAX(1,$E56))),AND($F56&gt;0,INDEX(Kalender!BB$81:BB$110,MAX(1,$F56))&gt;INDEX(Kalender!$B$81:$B$110,MAX(1,$F56)))),2,0))</f>
        <v>0</v>
      </c>
      <c r="BC56" s="5" t="n">
        <f aca="false">IF(Kalender!BC56&lt;&gt;1,0,IF(AND($B56&gt;0,INDEX(Kalender!BC$68:BC$77,MAX(1,$B56))&gt;INDEX(Kalender!$B$68:$B$77,MAX(1,$B56))),1,0)+IF(OR(AND($C56&gt;0,INDEX(Kalender!BC$81:BC$110,MAX(1,$C56))&gt;INDEX(Kalender!$B$81:$B$110,MAX(1,$C56))),AND($D56&gt;0,INDEX(Kalender!BC$81:BC$110,MAX(1,$D56))&gt;INDEX(Kalender!$B$81:$B$110,MAX(1,$D56))),AND($E56&gt;0,INDEX(Kalender!BC$81:BC$110,MAX(1,$E56))&gt;INDEX(Kalender!$B$81:$B$110,MAX(1,$E56))),AND($F56&gt;0,INDEX(Kalender!BC$81:BC$110,MAX(1,$F56))&gt;INDEX(Kalender!$B$81:$B$110,MAX(1,$F56)))),2,0))</f>
        <v>0</v>
      </c>
      <c r="BD56" s="5" t="n">
        <f aca="false">IF(Kalender!BD56&lt;&gt;1,0,IF(AND($B56&gt;0,INDEX(Kalender!BD$68:BD$77,MAX(1,$B56))&gt;INDEX(Kalender!$B$68:$B$77,MAX(1,$B56))),1,0)+IF(OR(AND($C56&gt;0,INDEX(Kalender!BD$81:BD$110,MAX(1,$C56))&gt;INDEX(Kalender!$B$81:$B$110,MAX(1,$C56))),AND($D56&gt;0,INDEX(Kalender!BD$81:BD$110,MAX(1,$D56))&gt;INDEX(Kalender!$B$81:$B$110,MAX(1,$D56))),AND($E56&gt;0,INDEX(Kalender!BD$81:BD$110,MAX(1,$E56))&gt;INDEX(Kalender!$B$81:$B$110,MAX(1,$E56))),AND($F56&gt;0,INDEX(Kalender!BD$81:BD$110,MAX(1,$F56))&gt;INDEX(Kalender!$B$81:$B$110,MAX(1,$F56)))),2,0))</f>
        <v>0</v>
      </c>
      <c r="BE56" s="5" t="n">
        <f aca="false">IF(Kalender!BE56&lt;&gt;1,0,IF(AND($B56&gt;0,INDEX(Kalender!BE$68:BE$77,MAX(1,$B56))&gt;INDEX(Kalender!$B$68:$B$77,MAX(1,$B56))),1,0)+IF(OR(AND($C56&gt;0,INDEX(Kalender!BE$81:BE$110,MAX(1,$C56))&gt;INDEX(Kalender!$B$81:$B$110,MAX(1,$C56))),AND($D56&gt;0,INDEX(Kalender!BE$81:BE$110,MAX(1,$D56))&gt;INDEX(Kalender!$B$81:$B$110,MAX(1,$D56))),AND($E56&gt;0,INDEX(Kalender!BE$81:BE$110,MAX(1,$E56))&gt;INDEX(Kalender!$B$81:$B$110,MAX(1,$E56))),AND($F56&gt;0,INDEX(Kalender!BE$81:BE$110,MAX(1,$F56))&gt;INDEX(Kalender!$B$81:$B$110,MAX(1,$F56)))),2,0))</f>
        <v>0</v>
      </c>
      <c r="BF56" s="5" t="n">
        <f aca="false">IF(Kalender!BF56&lt;&gt;1,0,IF(AND($B56&gt;0,INDEX(Kalender!BF$68:BF$77,MAX(1,$B56))&gt;INDEX(Kalender!$B$68:$B$77,MAX(1,$B56))),1,0)+IF(OR(AND($C56&gt;0,INDEX(Kalender!BF$81:BF$110,MAX(1,$C56))&gt;INDEX(Kalender!$B$81:$B$110,MAX(1,$C56))),AND($D56&gt;0,INDEX(Kalender!BF$81:BF$110,MAX(1,$D56))&gt;INDEX(Kalender!$B$81:$B$110,MAX(1,$D56))),AND($E56&gt;0,INDEX(Kalender!BF$81:BF$110,MAX(1,$E56))&gt;INDEX(Kalender!$B$81:$B$110,MAX(1,$E56))),AND($F56&gt;0,INDEX(Kalender!BF$81:BF$110,MAX(1,$F56))&gt;INDEX(Kalender!$B$81:$B$110,MAX(1,$F56)))),2,0))</f>
        <v>0</v>
      </c>
      <c r="BG56" s="5" t="n">
        <f aca="false">IF(Kalender!BG56&lt;&gt;1,0,IF(AND($B56&gt;0,INDEX(Kalender!BG$68:BG$77,MAX(1,$B56))&gt;INDEX(Kalender!$B$68:$B$77,MAX(1,$B56))),1,0)+IF(OR(AND($C56&gt;0,INDEX(Kalender!BG$81:BG$110,MAX(1,$C56))&gt;INDEX(Kalender!$B$81:$B$110,MAX(1,$C56))),AND($D56&gt;0,INDEX(Kalender!BG$81:BG$110,MAX(1,$D56))&gt;INDEX(Kalender!$B$81:$B$110,MAX(1,$D56))),AND($E56&gt;0,INDEX(Kalender!BG$81:BG$110,MAX(1,$E56))&gt;INDEX(Kalender!$B$81:$B$110,MAX(1,$E56))),AND($F56&gt;0,INDEX(Kalender!BG$81:BG$110,MAX(1,$F56))&gt;INDEX(Kalender!$B$81:$B$110,MAX(1,$F56)))),2,0))</f>
        <v>0</v>
      </c>
      <c r="BH56" s="5" t="n">
        <f aca="false">IF(Kalender!BH56&lt;&gt;1,0,IF(AND($B56&gt;0,INDEX(Kalender!BH$68:BH$77,MAX(1,$B56))&gt;INDEX(Kalender!$B$68:$B$77,MAX(1,$B56))),1,0)+IF(OR(AND($C56&gt;0,INDEX(Kalender!BH$81:BH$110,MAX(1,$C56))&gt;INDEX(Kalender!$B$81:$B$110,MAX(1,$C56))),AND($D56&gt;0,INDEX(Kalender!BH$81:BH$110,MAX(1,$D56))&gt;INDEX(Kalender!$B$81:$B$110,MAX(1,$D56))),AND($E56&gt;0,INDEX(Kalender!BH$81:BH$110,MAX(1,$E56))&gt;INDEX(Kalender!$B$81:$B$110,MAX(1,$E56))),AND($F56&gt;0,INDEX(Kalender!BH$81:BH$110,MAX(1,$F56))&gt;INDEX(Kalender!$B$81:$B$110,MAX(1,$F56)))),2,0))</f>
        <v>0</v>
      </c>
      <c r="BI56" s="5" t="n">
        <f aca="false">IF(Kalender!BI56&lt;&gt;1,0,IF(AND($B56&gt;0,INDEX(Kalender!BI$68:BI$77,MAX(1,$B56))&gt;INDEX(Kalender!$B$68:$B$77,MAX(1,$B56))),1,0)+IF(OR(AND($C56&gt;0,INDEX(Kalender!BI$81:BI$110,MAX(1,$C56))&gt;INDEX(Kalender!$B$81:$B$110,MAX(1,$C56))),AND($D56&gt;0,INDEX(Kalender!BI$81:BI$110,MAX(1,$D56))&gt;INDEX(Kalender!$B$81:$B$110,MAX(1,$D56))),AND($E56&gt;0,INDEX(Kalender!BI$81:BI$110,MAX(1,$E56))&gt;INDEX(Kalender!$B$81:$B$110,MAX(1,$E56))),AND($F56&gt;0,INDEX(Kalender!BI$81:BI$110,MAX(1,$F56))&gt;INDEX(Kalender!$B$81:$B$110,MAX(1,$F56)))),2,0))</f>
        <v>0</v>
      </c>
      <c r="BJ56" s="5" t="n">
        <f aca="false">IF(Kalender!BJ56&lt;&gt;1,0,IF(AND($B56&gt;0,INDEX(Kalender!BJ$68:BJ$77,MAX(1,$B56))&gt;INDEX(Kalender!$B$68:$B$77,MAX(1,$B56))),1,0)+IF(OR(AND($C56&gt;0,INDEX(Kalender!BJ$81:BJ$110,MAX(1,$C56))&gt;INDEX(Kalender!$B$81:$B$110,MAX(1,$C56))),AND($D56&gt;0,INDEX(Kalender!BJ$81:BJ$110,MAX(1,$D56))&gt;INDEX(Kalender!$B$81:$B$110,MAX(1,$D56))),AND($E56&gt;0,INDEX(Kalender!BJ$81:BJ$110,MAX(1,$E56))&gt;INDEX(Kalender!$B$81:$B$110,MAX(1,$E56))),AND($F56&gt;0,INDEX(Kalender!BJ$81:BJ$110,MAX(1,$F56))&gt;INDEX(Kalender!$B$81:$B$110,MAX(1,$F56)))),2,0))</f>
        <v>0</v>
      </c>
      <c r="BK56" s="5" t="n">
        <f aca="false">IF(Kalender!BK56&lt;&gt;1,0,IF(AND($B56&gt;0,INDEX(Kalender!BK$68:BK$77,MAX(1,$B56))&gt;INDEX(Kalender!$B$68:$B$77,MAX(1,$B56))),1,0)+IF(OR(AND($C56&gt;0,INDEX(Kalender!BK$81:BK$110,MAX(1,$C56))&gt;INDEX(Kalender!$B$81:$B$110,MAX(1,$C56))),AND($D56&gt;0,INDEX(Kalender!BK$81:BK$110,MAX(1,$D56))&gt;INDEX(Kalender!$B$81:$B$110,MAX(1,$D56))),AND($E56&gt;0,INDEX(Kalender!BK$81:BK$110,MAX(1,$E56))&gt;INDEX(Kalender!$B$81:$B$110,MAX(1,$E56))),AND($F56&gt;0,INDEX(Kalender!BK$81:BK$110,MAX(1,$F56))&gt;INDEX(Kalender!$B$81:$B$110,MAX(1,$F56)))),2,0))</f>
        <v>0</v>
      </c>
      <c r="BL56" s="5" t="n">
        <f aca="false">IF(Kalender!BL56&lt;&gt;1,0,IF(AND($B56&gt;0,INDEX(Kalender!BL$68:BL$77,MAX(1,$B56))&gt;INDEX(Kalender!$B$68:$B$77,MAX(1,$B56))),1,0)+IF(OR(AND($C56&gt;0,INDEX(Kalender!BL$81:BL$110,MAX(1,$C56))&gt;INDEX(Kalender!$B$81:$B$110,MAX(1,$C56))),AND($D56&gt;0,INDEX(Kalender!BL$81:BL$110,MAX(1,$D56))&gt;INDEX(Kalender!$B$81:$B$110,MAX(1,$D56))),AND($E56&gt;0,INDEX(Kalender!BL$81:BL$110,MAX(1,$E56))&gt;INDEX(Kalender!$B$81:$B$110,MAX(1,$E56))),AND($F56&gt;0,INDEX(Kalender!BL$81:BL$110,MAX(1,$F56))&gt;INDEX(Kalender!$B$81:$B$110,MAX(1,$F56)))),2,0))</f>
        <v>0</v>
      </c>
      <c r="BM56" s="5" t="n">
        <f aca="false">IF(Kalender!BM56&lt;&gt;1,0,IF(AND($B56&gt;0,INDEX(Kalender!BM$68:BM$77,MAX(1,$B56))&gt;INDEX(Kalender!$B$68:$B$77,MAX(1,$B56))),1,0)+IF(OR(AND($C56&gt;0,INDEX(Kalender!BM$81:BM$110,MAX(1,$C56))&gt;INDEX(Kalender!$B$81:$B$110,MAX(1,$C56))),AND($D56&gt;0,INDEX(Kalender!BM$81:BM$110,MAX(1,$D56))&gt;INDEX(Kalender!$B$81:$B$110,MAX(1,$D56))),AND($E56&gt;0,INDEX(Kalender!BM$81:BM$110,MAX(1,$E56))&gt;INDEX(Kalender!$B$81:$B$110,MAX(1,$E56))),AND($F56&gt;0,INDEX(Kalender!BM$81:BM$110,MAX(1,$F56))&gt;INDEX(Kalender!$B$81:$B$110,MAX(1,$F56)))),2,0))</f>
        <v>0</v>
      </c>
      <c r="BN56" s="5" t="n">
        <f aca="false">IF(Kalender!BN56&lt;&gt;1,0,IF(AND($B56&gt;0,INDEX(Kalender!BN$68:BN$77,MAX(1,$B56))&gt;INDEX(Kalender!$B$68:$B$77,MAX(1,$B56))),1,0)+IF(OR(AND($C56&gt;0,INDEX(Kalender!BN$81:BN$110,MAX(1,$C56))&gt;INDEX(Kalender!$B$81:$B$110,MAX(1,$C56))),AND($D56&gt;0,INDEX(Kalender!BN$81:BN$110,MAX(1,$D56))&gt;INDEX(Kalender!$B$81:$B$110,MAX(1,$D56))),AND($E56&gt;0,INDEX(Kalender!BN$81:BN$110,MAX(1,$E56))&gt;INDEX(Kalender!$B$81:$B$110,MAX(1,$E56))),AND($F56&gt;0,INDEX(Kalender!BN$81:BN$110,MAX(1,$F56))&gt;INDEX(Kalender!$B$81:$B$110,MAX(1,$F56)))),2,0))</f>
        <v>0</v>
      </c>
      <c r="BO56" s="5" t="n">
        <f aca="false">IF(Kalender!BO56&lt;&gt;1,0,IF(AND($B56&gt;0,INDEX(Kalender!BO$68:BO$77,MAX(1,$B56))&gt;INDEX(Kalender!$B$68:$B$77,MAX(1,$B56))),1,0)+IF(OR(AND($C56&gt;0,INDEX(Kalender!BO$81:BO$110,MAX(1,$C56))&gt;INDEX(Kalender!$B$81:$B$110,MAX(1,$C56))),AND($D56&gt;0,INDEX(Kalender!BO$81:BO$110,MAX(1,$D56))&gt;INDEX(Kalender!$B$81:$B$110,MAX(1,$D56))),AND($E56&gt;0,INDEX(Kalender!BO$81:BO$110,MAX(1,$E56))&gt;INDEX(Kalender!$B$81:$B$110,MAX(1,$E56))),AND($F56&gt;0,INDEX(Kalender!BO$81:BO$110,MAX(1,$F56))&gt;INDEX(Kalender!$B$81:$B$110,MAX(1,$F56)))),2,0))</f>
        <v>0</v>
      </c>
      <c r="BP56" s="5" t="n">
        <f aca="false">IF(Kalender!BP56&lt;&gt;1,0,IF(AND($B56&gt;0,INDEX(Kalender!BP$68:BP$77,MAX(1,$B56))&gt;INDEX(Kalender!$B$68:$B$77,MAX(1,$B56))),1,0)+IF(OR(AND($C56&gt;0,INDEX(Kalender!BP$81:BP$110,MAX(1,$C56))&gt;INDEX(Kalender!$B$81:$B$110,MAX(1,$C56))),AND($D56&gt;0,INDEX(Kalender!BP$81:BP$110,MAX(1,$D56))&gt;INDEX(Kalender!$B$81:$B$110,MAX(1,$D56))),AND($E56&gt;0,INDEX(Kalender!BP$81:BP$110,MAX(1,$E56))&gt;INDEX(Kalender!$B$81:$B$110,MAX(1,$E56))),AND($F56&gt;0,INDEX(Kalender!BP$81:BP$110,MAX(1,$F56))&gt;INDEX(Kalender!$B$81:$B$110,MAX(1,$F56)))),2,0))</f>
        <v>0</v>
      </c>
      <c r="BQ56" s="5" t="n">
        <f aca="false">IF(Kalender!BQ56&lt;&gt;1,0,IF(AND($B56&gt;0,INDEX(Kalender!BQ$68:BQ$77,MAX(1,$B56))&gt;INDEX(Kalender!$B$68:$B$77,MAX(1,$B56))),1,0)+IF(OR(AND($C56&gt;0,INDEX(Kalender!BQ$81:BQ$110,MAX(1,$C56))&gt;INDEX(Kalender!$B$81:$B$110,MAX(1,$C56))),AND($D56&gt;0,INDEX(Kalender!BQ$81:BQ$110,MAX(1,$D56))&gt;INDEX(Kalender!$B$81:$B$110,MAX(1,$D56))),AND($E56&gt;0,INDEX(Kalender!BQ$81:BQ$110,MAX(1,$E56))&gt;INDEX(Kalender!$B$81:$B$110,MAX(1,$E56))),AND($F56&gt;0,INDEX(Kalender!BQ$81:BQ$110,MAX(1,$F56))&gt;INDEX(Kalender!$B$81:$B$110,MAX(1,$F56)))),2,0))</f>
        <v>0</v>
      </c>
      <c r="BR56" s="5" t="n">
        <f aca="false">IF(Kalender!BR56&lt;&gt;1,0,IF(AND($B56&gt;0,INDEX(Kalender!BR$68:BR$77,MAX(1,$B56))&gt;INDEX(Kalender!$B$68:$B$77,MAX(1,$B56))),1,0)+IF(OR(AND($C56&gt;0,INDEX(Kalender!BR$81:BR$110,MAX(1,$C56))&gt;INDEX(Kalender!$B$81:$B$110,MAX(1,$C56))),AND($D56&gt;0,INDEX(Kalender!BR$81:BR$110,MAX(1,$D56))&gt;INDEX(Kalender!$B$81:$B$110,MAX(1,$D56))),AND($E56&gt;0,INDEX(Kalender!BR$81:BR$110,MAX(1,$E56))&gt;INDEX(Kalender!$B$81:$B$110,MAX(1,$E56))),AND($F56&gt;0,INDEX(Kalender!BR$81:BR$110,MAX(1,$F56))&gt;INDEX(Kalender!$B$81:$B$110,MAX(1,$F56)))),2,0))</f>
        <v>0</v>
      </c>
      <c r="BS56" s="5" t="n">
        <f aca="false">IF(Kalender!BS56&lt;&gt;1,0,IF(AND($B56&gt;0,INDEX(Kalender!BS$68:BS$77,MAX(1,$B56))&gt;INDEX(Kalender!$B$68:$B$77,MAX(1,$B56))),1,0)+IF(OR(AND($C56&gt;0,INDEX(Kalender!BS$81:BS$110,MAX(1,$C56))&gt;INDEX(Kalender!$B$81:$B$110,MAX(1,$C56))),AND($D56&gt;0,INDEX(Kalender!BS$81:BS$110,MAX(1,$D56))&gt;INDEX(Kalender!$B$81:$B$110,MAX(1,$D56))),AND($E56&gt;0,INDEX(Kalender!BS$81:BS$110,MAX(1,$E56))&gt;INDEX(Kalender!$B$81:$B$110,MAX(1,$E56))),AND($F56&gt;0,INDEX(Kalender!BS$81:BS$110,MAX(1,$F56))&gt;INDEX(Kalender!$B$81:$B$110,MAX(1,$F56)))),2,0))</f>
        <v>0</v>
      </c>
      <c r="BT56" s="5" t="n">
        <f aca="false">IF(Kalender!BT56&lt;&gt;1,0,IF(AND($B56&gt;0,INDEX(Kalender!BT$68:BT$77,MAX(1,$B56))&gt;INDEX(Kalender!$B$68:$B$77,MAX(1,$B56))),1,0)+IF(OR(AND($C56&gt;0,INDEX(Kalender!BT$81:BT$110,MAX(1,$C56))&gt;INDEX(Kalender!$B$81:$B$110,MAX(1,$C56))),AND($D56&gt;0,INDEX(Kalender!BT$81:BT$110,MAX(1,$D56))&gt;INDEX(Kalender!$B$81:$B$110,MAX(1,$D56))),AND($E56&gt;0,INDEX(Kalender!BT$81:BT$110,MAX(1,$E56))&gt;INDEX(Kalender!$B$81:$B$110,MAX(1,$E56))),AND($F56&gt;0,INDEX(Kalender!BT$81:BT$110,MAX(1,$F56))&gt;INDEX(Kalender!$B$81:$B$110,MAX(1,$F56)))),2,0))</f>
        <v>0</v>
      </c>
      <c r="BU56" s="5" t="n">
        <f aca="false">IF(Kalender!BU56&lt;&gt;1,0,IF(AND($B56&gt;0,INDEX(Kalender!BU$68:BU$77,MAX(1,$B56))&gt;INDEX(Kalender!$B$68:$B$77,MAX(1,$B56))),1,0)+IF(OR(AND($C56&gt;0,INDEX(Kalender!BU$81:BU$110,MAX(1,$C56))&gt;INDEX(Kalender!$B$81:$B$110,MAX(1,$C56))),AND($D56&gt;0,INDEX(Kalender!BU$81:BU$110,MAX(1,$D56))&gt;INDEX(Kalender!$B$81:$B$110,MAX(1,$D56))),AND($E56&gt;0,INDEX(Kalender!BU$81:BU$110,MAX(1,$E56))&gt;INDEX(Kalender!$B$81:$B$110,MAX(1,$E56))),AND($F56&gt;0,INDEX(Kalender!BU$81:BU$110,MAX(1,$F56))&gt;INDEX(Kalender!$B$81:$B$110,MAX(1,$F56)))),2,0))</f>
        <v>0</v>
      </c>
      <c r="BV56" s="5" t="n">
        <f aca="false">IF(Kalender!BV56&lt;&gt;1,0,IF(AND($B56&gt;0,INDEX(Kalender!BV$68:BV$77,MAX(1,$B56))&gt;INDEX(Kalender!$B$68:$B$77,MAX(1,$B56))),1,0)+IF(OR(AND($C56&gt;0,INDEX(Kalender!BV$81:BV$110,MAX(1,$C56))&gt;INDEX(Kalender!$B$81:$B$110,MAX(1,$C56))),AND($D56&gt;0,INDEX(Kalender!BV$81:BV$110,MAX(1,$D56))&gt;INDEX(Kalender!$B$81:$B$110,MAX(1,$D56))),AND($E56&gt;0,INDEX(Kalender!BV$81:BV$110,MAX(1,$E56))&gt;INDEX(Kalender!$B$81:$B$110,MAX(1,$E56))),AND($F56&gt;0,INDEX(Kalender!BV$81:BV$110,MAX(1,$F56))&gt;INDEX(Kalender!$B$81:$B$110,MAX(1,$F56)))),2,0))</f>
        <v>0</v>
      </c>
      <c r="BW56" s="5" t="n">
        <f aca="false">IF(Kalender!BW56&lt;&gt;1,0,IF(AND($B56&gt;0,INDEX(Kalender!BW$68:BW$77,MAX(1,$B56))&gt;INDEX(Kalender!$B$68:$B$77,MAX(1,$B56))),1,0)+IF(OR(AND($C56&gt;0,INDEX(Kalender!BW$81:BW$110,MAX(1,$C56))&gt;INDEX(Kalender!$B$81:$B$110,MAX(1,$C56))),AND($D56&gt;0,INDEX(Kalender!BW$81:BW$110,MAX(1,$D56))&gt;INDEX(Kalender!$B$81:$B$110,MAX(1,$D56))),AND($E56&gt;0,INDEX(Kalender!BW$81:BW$110,MAX(1,$E56))&gt;INDEX(Kalender!$B$81:$B$110,MAX(1,$E56))),AND($F56&gt;0,INDEX(Kalender!BW$81:BW$110,MAX(1,$F56))&gt;INDEX(Kalender!$B$81:$B$110,MAX(1,$F56)))),2,0))</f>
        <v>0</v>
      </c>
      <c r="BX56" s="5" t="n">
        <f aca="false">IF(Kalender!BX56&lt;&gt;1,0,IF(AND($B56&gt;0,INDEX(Kalender!BX$68:BX$77,MAX(1,$B56))&gt;INDEX(Kalender!$B$68:$B$77,MAX(1,$B56))),1,0)+IF(OR(AND($C56&gt;0,INDEX(Kalender!BX$81:BX$110,MAX(1,$C56))&gt;INDEX(Kalender!$B$81:$B$110,MAX(1,$C56))),AND($D56&gt;0,INDEX(Kalender!BX$81:BX$110,MAX(1,$D56))&gt;INDEX(Kalender!$B$81:$B$110,MAX(1,$D56))),AND($E56&gt;0,INDEX(Kalender!BX$81:BX$110,MAX(1,$E56))&gt;INDEX(Kalender!$B$81:$B$110,MAX(1,$E56))),AND($F56&gt;0,INDEX(Kalender!BX$81:BX$110,MAX(1,$F56))&gt;INDEX(Kalender!$B$81:$B$110,MAX(1,$F56)))),2,0))</f>
        <v>0</v>
      </c>
      <c r="BY56" s="5" t="n">
        <f aca="false">IF(Kalender!BY56&lt;&gt;1,0,IF(AND($B56&gt;0,INDEX(Kalender!BY$68:BY$77,MAX(1,$B56))&gt;INDEX(Kalender!$B$68:$B$77,MAX(1,$B56))),1,0)+IF(OR(AND($C56&gt;0,INDEX(Kalender!BY$81:BY$110,MAX(1,$C56))&gt;INDEX(Kalender!$B$81:$B$110,MAX(1,$C56))),AND($D56&gt;0,INDEX(Kalender!BY$81:BY$110,MAX(1,$D56))&gt;INDEX(Kalender!$B$81:$B$110,MAX(1,$D56))),AND($E56&gt;0,INDEX(Kalender!BY$81:BY$110,MAX(1,$E56))&gt;INDEX(Kalender!$B$81:$B$110,MAX(1,$E56))),AND($F56&gt;0,INDEX(Kalender!BY$81:BY$110,MAX(1,$F56))&gt;INDEX(Kalender!$B$81:$B$110,MAX(1,$F56)))),2,0))</f>
        <v>0</v>
      </c>
      <c r="BZ56" s="5" t="n">
        <f aca="false">IF(Kalender!BZ56&lt;&gt;1,0,IF(AND($B56&gt;0,INDEX(Kalender!BZ$68:BZ$77,MAX(1,$B56))&gt;INDEX(Kalender!$B$68:$B$77,MAX(1,$B56))),1,0)+IF(OR(AND($C56&gt;0,INDEX(Kalender!BZ$81:BZ$110,MAX(1,$C56))&gt;INDEX(Kalender!$B$81:$B$110,MAX(1,$C56))),AND($D56&gt;0,INDEX(Kalender!BZ$81:BZ$110,MAX(1,$D56))&gt;INDEX(Kalender!$B$81:$B$110,MAX(1,$D56))),AND($E56&gt;0,INDEX(Kalender!BZ$81:BZ$110,MAX(1,$E56))&gt;INDEX(Kalender!$B$81:$B$110,MAX(1,$E56))),AND($F56&gt;0,INDEX(Kalender!BZ$81:BZ$110,MAX(1,$F56))&gt;INDEX(Kalender!$B$81:$B$110,MAX(1,$F56)))),2,0))</f>
        <v>0</v>
      </c>
      <c r="CA56" s="5" t="n">
        <f aca="false">IF(Kalender!CA56&lt;&gt;1,0,IF(AND($B56&gt;0,INDEX(Kalender!CA$68:CA$77,MAX(1,$B56))&gt;INDEX(Kalender!$B$68:$B$77,MAX(1,$B56))),1,0)+IF(OR(AND($C56&gt;0,INDEX(Kalender!CA$81:CA$110,MAX(1,$C56))&gt;INDEX(Kalender!$B$81:$B$110,MAX(1,$C56))),AND($D56&gt;0,INDEX(Kalender!CA$81:CA$110,MAX(1,$D56))&gt;INDEX(Kalender!$B$81:$B$110,MAX(1,$D56))),AND($E56&gt;0,INDEX(Kalender!CA$81:CA$110,MAX(1,$E56))&gt;INDEX(Kalender!$B$81:$B$110,MAX(1,$E56))),AND($F56&gt;0,INDEX(Kalender!CA$81:CA$110,MAX(1,$F56))&gt;INDEX(Kalender!$B$81:$B$110,MAX(1,$F56)))),2,0))</f>
        <v>0</v>
      </c>
      <c r="CB56" s="5" t="n">
        <f aca="false">IF(Kalender!CB56&lt;&gt;1,0,IF(AND($B56&gt;0,INDEX(Kalender!CB$68:CB$77,MAX(1,$B56))&gt;INDEX(Kalender!$B$68:$B$77,MAX(1,$B56))),1,0)+IF(OR(AND($C56&gt;0,INDEX(Kalender!CB$81:CB$110,MAX(1,$C56))&gt;INDEX(Kalender!$B$81:$B$110,MAX(1,$C56))),AND($D56&gt;0,INDEX(Kalender!CB$81:CB$110,MAX(1,$D56))&gt;INDEX(Kalender!$B$81:$B$110,MAX(1,$D56))),AND($E56&gt;0,INDEX(Kalender!CB$81:CB$110,MAX(1,$E56))&gt;INDEX(Kalender!$B$81:$B$110,MAX(1,$E56))),AND($F56&gt;0,INDEX(Kalender!CB$81:CB$110,MAX(1,$F56))&gt;INDEX(Kalender!$B$81:$B$110,MAX(1,$F56)))),2,0))</f>
        <v>0</v>
      </c>
      <c r="CC56" s="5" t="n">
        <f aca="false">IF(Kalender!CC56&lt;&gt;1,0,IF(AND($B56&gt;0,INDEX(Kalender!CC$68:CC$77,MAX(1,$B56))&gt;INDEX(Kalender!$B$68:$B$77,MAX(1,$B56))),1,0)+IF(OR(AND($C56&gt;0,INDEX(Kalender!CC$81:CC$110,MAX(1,$C56))&gt;INDEX(Kalender!$B$81:$B$110,MAX(1,$C56))),AND($D56&gt;0,INDEX(Kalender!CC$81:CC$110,MAX(1,$D56))&gt;INDEX(Kalender!$B$81:$B$110,MAX(1,$D56))),AND($E56&gt;0,INDEX(Kalender!CC$81:CC$110,MAX(1,$E56))&gt;INDEX(Kalender!$B$81:$B$110,MAX(1,$E56))),AND($F56&gt;0,INDEX(Kalender!CC$81:CC$110,MAX(1,$F56))&gt;INDEX(Kalender!$B$81:$B$110,MAX(1,$F56)))),2,0))</f>
        <v>0</v>
      </c>
      <c r="CD56" s="5" t="n">
        <f aca="false">IF(Kalender!CD56&lt;&gt;1,0,IF(AND($B56&gt;0,INDEX(Kalender!CD$68:CD$77,MAX(1,$B56))&gt;INDEX(Kalender!$B$68:$B$77,MAX(1,$B56))),1,0)+IF(OR(AND($C56&gt;0,INDEX(Kalender!CD$81:CD$110,MAX(1,$C56))&gt;INDEX(Kalender!$B$81:$B$110,MAX(1,$C56))),AND($D56&gt;0,INDEX(Kalender!CD$81:CD$110,MAX(1,$D56))&gt;INDEX(Kalender!$B$81:$B$110,MAX(1,$D56))),AND($E56&gt;0,INDEX(Kalender!CD$81:CD$110,MAX(1,$E56))&gt;INDEX(Kalender!$B$81:$B$110,MAX(1,$E56))),AND($F56&gt;0,INDEX(Kalender!CD$81:CD$110,MAX(1,$F56))&gt;INDEX(Kalender!$B$81:$B$110,MAX(1,$F56)))),2,0))</f>
        <v>0</v>
      </c>
      <c r="CE56" s="5" t="n">
        <f aca="false">IF(Kalender!CE56&lt;&gt;1,0,IF(AND($B56&gt;0,INDEX(Kalender!CE$68:CE$77,MAX(1,$B56))&gt;INDEX(Kalender!$B$68:$B$77,MAX(1,$B56))),1,0)+IF(OR(AND($C56&gt;0,INDEX(Kalender!CE$81:CE$110,MAX(1,$C56))&gt;INDEX(Kalender!$B$81:$B$110,MAX(1,$C56))),AND($D56&gt;0,INDEX(Kalender!CE$81:CE$110,MAX(1,$D56))&gt;INDEX(Kalender!$B$81:$B$110,MAX(1,$D56))),AND($E56&gt;0,INDEX(Kalender!CE$81:CE$110,MAX(1,$E56))&gt;INDEX(Kalender!$B$81:$B$110,MAX(1,$E56))),AND($F56&gt;0,INDEX(Kalender!CE$81:CE$110,MAX(1,$F56))&gt;INDEX(Kalender!$B$81:$B$110,MAX(1,$F56)))),2,0))</f>
        <v>0</v>
      </c>
      <c r="CF56" s="5" t="n">
        <f aca="false">IF(Kalender!CF56&lt;&gt;1,0,IF(AND($B56&gt;0,INDEX(Kalender!CF$68:CF$77,MAX(1,$B56))&gt;INDEX(Kalender!$B$68:$B$77,MAX(1,$B56))),1,0)+IF(OR(AND($C56&gt;0,INDEX(Kalender!CF$81:CF$110,MAX(1,$C56))&gt;INDEX(Kalender!$B$81:$B$110,MAX(1,$C56))),AND($D56&gt;0,INDEX(Kalender!CF$81:CF$110,MAX(1,$D56))&gt;INDEX(Kalender!$B$81:$B$110,MAX(1,$D56))),AND($E56&gt;0,INDEX(Kalender!CF$81:CF$110,MAX(1,$E56))&gt;INDEX(Kalender!$B$81:$B$110,MAX(1,$E56))),AND($F56&gt;0,INDEX(Kalender!CF$81:CF$110,MAX(1,$F56))&gt;INDEX(Kalender!$B$81:$B$110,MAX(1,$F56)))),2,0))</f>
        <v>0</v>
      </c>
      <c r="CG56" s="5" t="n">
        <f aca="false">IF(Kalender!CG56&lt;&gt;1,0,IF(AND($B56&gt;0,INDEX(Kalender!CG$68:CG$77,MAX(1,$B56))&gt;INDEX(Kalender!$B$68:$B$77,MAX(1,$B56))),1,0)+IF(OR(AND($C56&gt;0,INDEX(Kalender!CG$81:CG$110,MAX(1,$C56))&gt;INDEX(Kalender!$B$81:$B$110,MAX(1,$C56))),AND($D56&gt;0,INDEX(Kalender!CG$81:CG$110,MAX(1,$D56))&gt;INDEX(Kalender!$B$81:$B$110,MAX(1,$D56))),AND($E56&gt;0,INDEX(Kalender!CG$81:CG$110,MAX(1,$E56))&gt;INDEX(Kalender!$B$81:$B$110,MAX(1,$E56))),AND($F56&gt;0,INDEX(Kalender!CG$81:CG$110,MAX(1,$F56))&gt;INDEX(Kalender!$B$81:$B$110,MAX(1,$F56)))),2,0))</f>
        <v>0</v>
      </c>
      <c r="CH56" s="5" t="n">
        <f aca="false">IF(Kalender!CH56&lt;&gt;1,0,IF(AND($B56&gt;0,INDEX(Kalender!CH$68:CH$77,MAX(1,$B56))&gt;INDEX(Kalender!$B$68:$B$77,MAX(1,$B56))),1,0)+IF(OR(AND($C56&gt;0,INDEX(Kalender!CH$81:CH$110,MAX(1,$C56))&gt;INDEX(Kalender!$B$81:$B$110,MAX(1,$C56))),AND($D56&gt;0,INDEX(Kalender!CH$81:CH$110,MAX(1,$D56))&gt;INDEX(Kalender!$B$81:$B$110,MAX(1,$D56))),AND($E56&gt;0,INDEX(Kalender!CH$81:CH$110,MAX(1,$E56))&gt;INDEX(Kalender!$B$81:$B$110,MAX(1,$E56))),AND($F56&gt;0,INDEX(Kalender!CH$81:CH$110,MAX(1,$F56))&gt;INDEX(Kalender!$B$81:$B$110,MAX(1,$F56)))),2,0))</f>
        <v>0</v>
      </c>
      <c r="CI56" s="5" t="n">
        <f aca="false">IF(Kalender!CI56&lt;&gt;1,0,IF(AND($B56&gt;0,INDEX(Kalender!CI$68:CI$77,MAX(1,$B56))&gt;INDEX(Kalender!$B$68:$B$77,MAX(1,$B56))),1,0)+IF(OR(AND($C56&gt;0,INDEX(Kalender!CI$81:CI$110,MAX(1,$C56))&gt;INDEX(Kalender!$B$81:$B$110,MAX(1,$C56))),AND($D56&gt;0,INDEX(Kalender!CI$81:CI$110,MAX(1,$D56))&gt;INDEX(Kalender!$B$81:$B$110,MAX(1,$D56))),AND($E56&gt;0,INDEX(Kalender!CI$81:CI$110,MAX(1,$E56))&gt;INDEX(Kalender!$B$81:$B$110,MAX(1,$E56))),AND($F56&gt;0,INDEX(Kalender!CI$81:CI$110,MAX(1,$F56))&gt;INDEX(Kalender!$B$81:$B$110,MAX(1,$F56)))),2,0))</f>
        <v>0</v>
      </c>
      <c r="CJ56" s="5" t="n">
        <f aca="false">IF(Kalender!CJ56&lt;&gt;1,0,IF(AND($B56&gt;0,INDEX(Kalender!CJ$68:CJ$77,MAX(1,$B56))&gt;INDEX(Kalender!$B$68:$B$77,MAX(1,$B56))),1,0)+IF(OR(AND($C56&gt;0,INDEX(Kalender!CJ$81:CJ$110,MAX(1,$C56))&gt;INDEX(Kalender!$B$81:$B$110,MAX(1,$C56))),AND($D56&gt;0,INDEX(Kalender!CJ$81:CJ$110,MAX(1,$D56))&gt;INDEX(Kalender!$B$81:$B$110,MAX(1,$D56))),AND($E56&gt;0,INDEX(Kalender!CJ$81:CJ$110,MAX(1,$E56))&gt;INDEX(Kalender!$B$81:$B$110,MAX(1,$E56))),AND($F56&gt;0,INDEX(Kalender!CJ$81:CJ$110,MAX(1,$F56))&gt;INDEX(Kalender!$B$81:$B$110,MAX(1,$F56)))),2,0))</f>
        <v>0</v>
      </c>
      <c r="CK56" s="5" t="n">
        <f aca="false">IF(Kalender!CK56&lt;&gt;1,0,IF(AND($B56&gt;0,INDEX(Kalender!CK$68:CK$77,MAX(1,$B56))&gt;INDEX(Kalender!$B$68:$B$77,MAX(1,$B56))),1,0)+IF(OR(AND($C56&gt;0,INDEX(Kalender!CK$81:CK$110,MAX(1,$C56))&gt;INDEX(Kalender!$B$81:$B$110,MAX(1,$C56))),AND($D56&gt;0,INDEX(Kalender!CK$81:CK$110,MAX(1,$D56))&gt;INDEX(Kalender!$B$81:$B$110,MAX(1,$D56))),AND($E56&gt;0,INDEX(Kalender!CK$81:CK$110,MAX(1,$E56))&gt;INDEX(Kalender!$B$81:$B$110,MAX(1,$E56))),AND($F56&gt;0,INDEX(Kalender!CK$81:CK$110,MAX(1,$F56))&gt;INDEX(Kalender!$B$81:$B$110,MAX(1,$F56)))),2,0))</f>
        <v>0</v>
      </c>
      <c r="CL56" s="5" t="n">
        <f aca="false">IF(Kalender!CL56&lt;&gt;1,0,IF(AND($B56&gt;0,INDEX(Kalender!CL$68:CL$77,MAX(1,$B56))&gt;INDEX(Kalender!$B$68:$B$77,MAX(1,$B56))),1,0)+IF(OR(AND($C56&gt;0,INDEX(Kalender!CL$81:CL$110,MAX(1,$C56))&gt;INDEX(Kalender!$B$81:$B$110,MAX(1,$C56))),AND($D56&gt;0,INDEX(Kalender!CL$81:CL$110,MAX(1,$D56))&gt;INDEX(Kalender!$B$81:$B$110,MAX(1,$D56))),AND($E56&gt;0,INDEX(Kalender!CL$81:CL$110,MAX(1,$E56))&gt;INDEX(Kalender!$B$81:$B$110,MAX(1,$E56))),AND($F56&gt;0,INDEX(Kalender!CL$81:CL$110,MAX(1,$F56))&gt;INDEX(Kalender!$B$81:$B$110,MAX(1,$F56)))),2,0))</f>
        <v>0</v>
      </c>
      <c r="CM56" s="5" t="n">
        <f aca="false">IF(Kalender!CM56&lt;&gt;1,0,IF(AND($B56&gt;0,INDEX(Kalender!CM$68:CM$77,MAX(1,$B56))&gt;INDEX(Kalender!$B$68:$B$77,MAX(1,$B56))),1,0)+IF(OR(AND($C56&gt;0,INDEX(Kalender!CM$81:CM$110,MAX(1,$C56))&gt;INDEX(Kalender!$B$81:$B$110,MAX(1,$C56))),AND($D56&gt;0,INDEX(Kalender!CM$81:CM$110,MAX(1,$D56))&gt;INDEX(Kalender!$B$81:$B$110,MAX(1,$D56))),AND($E56&gt;0,INDEX(Kalender!CM$81:CM$110,MAX(1,$E56))&gt;INDEX(Kalender!$B$81:$B$110,MAX(1,$E56))),AND($F56&gt;0,INDEX(Kalender!CM$81:CM$110,MAX(1,$F56))&gt;INDEX(Kalender!$B$81:$B$110,MAX(1,$F56)))),2,0))</f>
        <v>0</v>
      </c>
      <c r="CN56" s="5" t="n">
        <f aca="false">IF(Kalender!CN56&lt;&gt;1,0,IF(AND($B56&gt;0,INDEX(Kalender!CN$68:CN$77,MAX(1,$B56))&gt;INDEX(Kalender!$B$68:$B$77,MAX(1,$B56))),1,0)+IF(OR(AND($C56&gt;0,INDEX(Kalender!CN$81:CN$110,MAX(1,$C56))&gt;INDEX(Kalender!$B$81:$B$110,MAX(1,$C56))),AND($D56&gt;0,INDEX(Kalender!CN$81:CN$110,MAX(1,$D56))&gt;INDEX(Kalender!$B$81:$B$110,MAX(1,$D56))),AND($E56&gt;0,INDEX(Kalender!CN$81:CN$110,MAX(1,$E56))&gt;INDEX(Kalender!$B$81:$B$110,MAX(1,$E56))),AND($F56&gt;0,INDEX(Kalender!CN$81:CN$110,MAX(1,$F56))&gt;INDEX(Kalender!$B$81:$B$110,MAX(1,$F56)))),2,0))</f>
        <v>0</v>
      </c>
      <c r="CO56" s="5" t="n">
        <f aca="false">IF(Kalender!CO56&lt;&gt;1,0,IF(AND($B56&gt;0,INDEX(Kalender!CO$68:CO$77,MAX(1,$B56))&gt;INDEX(Kalender!$B$68:$B$77,MAX(1,$B56))),1,0)+IF(OR(AND($C56&gt;0,INDEX(Kalender!CO$81:CO$110,MAX(1,$C56))&gt;INDEX(Kalender!$B$81:$B$110,MAX(1,$C56))),AND($D56&gt;0,INDEX(Kalender!CO$81:CO$110,MAX(1,$D56))&gt;INDEX(Kalender!$B$81:$B$110,MAX(1,$D56))),AND($E56&gt;0,INDEX(Kalender!CO$81:CO$110,MAX(1,$E56))&gt;INDEX(Kalender!$B$81:$B$110,MAX(1,$E56))),AND($F56&gt;0,INDEX(Kalender!CO$81:CO$110,MAX(1,$F56))&gt;INDEX(Kalender!$B$81:$B$110,MAX(1,$F56)))),2,0))</f>
        <v>0</v>
      </c>
      <c r="CP56" s="5" t="n">
        <f aca="false">IF(Kalender!CP56&lt;&gt;1,0,IF(AND($B56&gt;0,INDEX(Kalender!CP$68:CP$77,MAX(1,$B56))&gt;INDEX(Kalender!$B$68:$B$77,MAX(1,$B56))),1,0)+IF(OR(AND($C56&gt;0,INDEX(Kalender!CP$81:CP$110,MAX(1,$C56))&gt;INDEX(Kalender!$B$81:$B$110,MAX(1,$C56))),AND($D56&gt;0,INDEX(Kalender!CP$81:CP$110,MAX(1,$D56))&gt;INDEX(Kalender!$B$81:$B$110,MAX(1,$D56))),AND($E56&gt;0,INDEX(Kalender!CP$81:CP$110,MAX(1,$E56))&gt;INDEX(Kalender!$B$81:$B$110,MAX(1,$E56))),AND($F56&gt;0,INDEX(Kalender!CP$81:CP$110,MAX(1,$F56))&gt;INDEX(Kalender!$B$81:$B$110,MAX(1,$F56)))),2,0))</f>
        <v>0</v>
      </c>
      <c r="CQ56" s="5" t="n">
        <f aca="false">IF(Kalender!CQ56&lt;&gt;1,0,IF(AND($B56&gt;0,INDEX(Kalender!CQ$68:CQ$77,MAX(1,$B56))&gt;INDEX(Kalender!$B$68:$B$77,MAX(1,$B56))),1,0)+IF(OR(AND($C56&gt;0,INDEX(Kalender!CQ$81:CQ$110,MAX(1,$C56))&gt;INDEX(Kalender!$B$81:$B$110,MAX(1,$C56))),AND($D56&gt;0,INDEX(Kalender!CQ$81:CQ$110,MAX(1,$D56))&gt;INDEX(Kalender!$B$81:$B$110,MAX(1,$D56))),AND($E56&gt;0,INDEX(Kalender!CQ$81:CQ$110,MAX(1,$E56))&gt;INDEX(Kalender!$B$81:$B$110,MAX(1,$E56))),AND($F56&gt;0,INDEX(Kalender!CQ$81:CQ$110,MAX(1,$F56))&gt;INDEX(Kalender!$B$81:$B$110,MAX(1,$F56)))),2,0))</f>
        <v>0</v>
      </c>
      <c r="CR56" s="5" t="n">
        <f aca="false">IF(Kalender!CR56&lt;&gt;1,0,IF(AND($B56&gt;0,INDEX(Kalender!CR$68:CR$77,MAX(1,$B56))&gt;INDEX(Kalender!$B$68:$B$77,MAX(1,$B56))),1,0)+IF(OR(AND($C56&gt;0,INDEX(Kalender!CR$81:CR$110,MAX(1,$C56))&gt;INDEX(Kalender!$B$81:$B$110,MAX(1,$C56))),AND($D56&gt;0,INDEX(Kalender!CR$81:CR$110,MAX(1,$D56))&gt;INDEX(Kalender!$B$81:$B$110,MAX(1,$D56))),AND($E56&gt;0,INDEX(Kalender!CR$81:CR$110,MAX(1,$E56))&gt;INDEX(Kalender!$B$81:$B$110,MAX(1,$E56))),AND($F56&gt;0,INDEX(Kalender!CR$81:CR$110,MAX(1,$F56))&gt;INDEX(Kalender!$B$81:$B$110,MAX(1,$F56)))),2,0))</f>
        <v>0</v>
      </c>
      <c r="CS56" s="5" t="n">
        <f aca="false">IF(Kalender!CS56&lt;&gt;1,0,IF(AND($B56&gt;0,INDEX(Kalender!CS$68:CS$77,MAX(1,$B56))&gt;INDEX(Kalender!$B$68:$B$77,MAX(1,$B56))),1,0)+IF(OR(AND($C56&gt;0,INDEX(Kalender!CS$81:CS$110,MAX(1,$C56))&gt;INDEX(Kalender!$B$81:$B$110,MAX(1,$C56))),AND($D56&gt;0,INDEX(Kalender!CS$81:CS$110,MAX(1,$D56))&gt;INDEX(Kalender!$B$81:$B$110,MAX(1,$D56))),AND($E56&gt;0,INDEX(Kalender!CS$81:CS$110,MAX(1,$E56))&gt;INDEX(Kalender!$B$81:$B$110,MAX(1,$E56))),AND($F56&gt;0,INDEX(Kalender!CS$81:CS$110,MAX(1,$F56))&gt;INDEX(Kalender!$B$81:$B$110,MAX(1,$F56)))),2,0))</f>
        <v>0</v>
      </c>
      <c r="CT56" s="5" t="n">
        <f aca="false">IF(Kalender!CT56&lt;&gt;1,0,IF(AND($B56&gt;0,INDEX(Kalender!CT$68:CT$77,MAX(1,$B56))&gt;INDEX(Kalender!$B$68:$B$77,MAX(1,$B56))),1,0)+IF(OR(AND($C56&gt;0,INDEX(Kalender!CT$81:CT$110,MAX(1,$C56))&gt;INDEX(Kalender!$B$81:$B$110,MAX(1,$C56))),AND($D56&gt;0,INDEX(Kalender!CT$81:CT$110,MAX(1,$D56))&gt;INDEX(Kalender!$B$81:$B$110,MAX(1,$D56))),AND($E56&gt;0,INDEX(Kalender!CT$81:CT$110,MAX(1,$E56))&gt;INDEX(Kalender!$B$81:$B$110,MAX(1,$E56))),AND($F56&gt;0,INDEX(Kalender!CT$81:CT$110,MAX(1,$F56))&gt;INDEX(Kalender!$B$81:$B$110,MAX(1,$F56)))),2,0))</f>
        <v>0</v>
      </c>
      <c r="CU56" s="5" t="n">
        <f aca="false">IF(Kalender!CU56&lt;&gt;1,0,IF(AND($B56&gt;0,INDEX(Kalender!CU$68:CU$77,MAX(1,$B56))&gt;INDEX(Kalender!$B$68:$B$77,MAX(1,$B56))),1,0)+IF(OR(AND($C56&gt;0,INDEX(Kalender!CU$81:CU$110,MAX(1,$C56))&gt;INDEX(Kalender!$B$81:$B$110,MAX(1,$C56))),AND($D56&gt;0,INDEX(Kalender!CU$81:CU$110,MAX(1,$D56))&gt;INDEX(Kalender!$B$81:$B$110,MAX(1,$D56))),AND($E56&gt;0,INDEX(Kalender!CU$81:CU$110,MAX(1,$E56))&gt;INDEX(Kalender!$B$81:$B$110,MAX(1,$E56))),AND($F56&gt;0,INDEX(Kalender!CU$81:CU$110,MAX(1,$F56))&gt;INDEX(Kalender!$B$81:$B$110,MAX(1,$F56)))),2,0))</f>
        <v>0</v>
      </c>
      <c r="CV56" s="5" t="n">
        <f aca="false">IF(Kalender!CV56&lt;&gt;1,0,IF(AND($B56&gt;0,INDEX(Kalender!CV$68:CV$77,MAX(1,$B56))&gt;INDEX(Kalender!$B$68:$B$77,MAX(1,$B56))),1,0)+IF(OR(AND($C56&gt;0,INDEX(Kalender!CV$81:CV$110,MAX(1,$C56))&gt;INDEX(Kalender!$B$81:$B$110,MAX(1,$C56))),AND($D56&gt;0,INDEX(Kalender!CV$81:CV$110,MAX(1,$D56))&gt;INDEX(Kalender!$B$81:$B$110,MAX(1,$D56))),AND($E56&gt;0,INDEX(Kalender!CV$81:CV$110,MAX(1,$E56))&gt;INDEX(Kalender!$B$81:$B$110,MAX(1,$E56))),AND($F56&gt;0,INDEX(Kalender!CV$81:CV$110,MAX(1,$F56))&gt;INDEX(Kalender!$B$81:$B$110,MAX(1,$F56)))),2,0))</f>
        <v>0</v>
      </c>
      <c r="CW56" s="5" t="n">
        <f aca="false">IF(Kalender!CW56&lt;&gt;1,0,IF(AND($B56&gt;0,INDEX(Kalender!CW$68:CW$77,MAX(1,$B56))&gt;INDEX(Kalender!$B$68:$B$77,MAX(1,$B56))),1,0)+IF(OR(AND($C56&gt;0,INDEX(Kalender!CW$81:CW$110,MAX(1,$C56))&gt;INDEX(Kalender!$B$81:$B$110,MAX(1,$C56))),AND($D56&gt;0,INDEX(Kalender!CW$81:CW$110,MAX(1,$D56))&gt;INDEX(Kalender!$B$81:$B$110,MAX(1,$D56))),AND($E56&gt;0,INDEX(Kalender!CW$81:CW$110,MAX(1,$E56))&gt;INDEX(Kalender!$B$81:$B$110,MAX(1,$E56))),AND($F56&gt;0,INDEX(Kalender!CW$81:CW$110,MAX(1,$F56))&gt;INDEX(Kalender!$B$81:$B$110,MAX(1,$F56)))),2,0))</f>
        <v>0</v>
      </c>
      <c r="CX56" s="5" t="n">
        <f aca="false">IF(Kalender!CX56&lt;&gt;1,0,IF(AND($B56&gt;0,INDEX(Kalender!CX$68:CX$77,MAX(1,$B56))&gt;INDEX(Kalender!$B$68:$B$77,MAX(1,$B56))),1,0)+IF(OR(AND($C56&gt;0,INDEX(Kalender!CX$81:CX$110,MAX(1,$C56))&gt;INDEX(Kalender!$B$81:$B$110,MAX(1,$C56))),AND($D56&gt;0,INDEX(Kalender!CX$81:CX$110,MAX(1,$D56))&gt;INDEX(Kalender!$B$81:$B$110,MAX(1,$D56))),AND($E56&gt;0,INDEX(Kalender!CX$81:CX$110,MAX(1,$E56))&gt;INDEX(Kalender!$B$81:$B$110,MAX(1,$E56))),AND($F56&gt;0,INDEX(Kalender!CX$81:CX$110,MAX(1,$F56))&gt;INDEX(Kalender!$B$81:$B$110,MAX(1,$F56)))),2,0))</f>
        <v>0</v>
      </c>
      <c r="CY56" s="5" t="n">
        <f aca="false">IF(Kalender!CY56&lt;&gt;1,0,IF(AND($B56&gt;0,INDEX(Kalender!CY$68:CY$77,MAX(1,$B56))&gt;INDEX(Kalender!$B$68:$B$77,MAX(1,$B56))),1,0)+IF(OR(AND($C56&gt;0,INDEX(Kalender!CY$81:CY$110,MAX(1,$C56))&gt;INDEX(Kalender!$B$81:$B$110,MAX(1,$C56))),AND($D56&gt;0,INDEX(Kalender!CY$81:CY$110,MAX(1,$D56))&gt;INDEX(Kalender!$B$81:$B$110,MAX(1,$D56))),AND($E56&gt;0,INDEX(Kalender!CY$81:CY$110,MAX(1,$E56))&gt;INDEX(Kalender!$B$81:$B$110,MAX(1,$E56))),AND($F56&gt;0,INDEX(Kalender!CY$81:CY$110,MAX(1,$F56))&gt;INDEX(Kalender!$B$81:$B$110,MAX(1,$F56)))),2,0))</f>
        <v>0</v>
      </c>
      <c r="CZ56" s="5" t="n">
        <f aca="false">IF(Kalender!CZ56&lt;&gt;1,0,IF(AND($B56&gt;0,INDEX(Kalender!CZ$68:CZ$77,MAX(1,$B56))&gt;INDEX(Kalender!$B$68:$B$77,MAX(1,$B56))),1,0)+IF(OR(AND($C56&gt;0,INDEX(Kalender!CZ$81:CZ$110,MAX(1,$C56))&gt;INDEX(Kalender!$B$81:$B$110,MAX(1,$C56))),AND($D56&gt;0,INDEX(Kalender!CZ$81:CZ$110,MAX(1,$D56))&gt;INDEX(Kalender!$B$81:$B$110,MAX(1,$D56))),AND($E56&gt;0,INDEX(Kalender!CZ$81:CZ$110,MAX(1,$E56))&gt;INDEX(Kalender!$B$81:$B$110,MAX(1,$E56))),AND($F56&gt;0,INDEX(Kalender!CZ$81:CZ$110,MAX(1,$F56))&gt;INDEX(Kalender!$B$81:$B$110,MAX(1,$F56)))),2,0))</f>
        <v>0</v>
      </c>
      <c r="DA56" s="5" t="n">
        <f aca="false">IF(Kalender!DA56&lt;&gt;1,0,IF(AND($B56&gt;0,INDEX(Kalender!DA$68:DA$77,MAX(1,$B56))&gt;INDEX(Kalender!$B$68:$B$77,MAX(1,$B56))),1,0)+IF(OR(AND($C56&gt;0,INDEX(Kalender!DA$81:DA$110,MAX(1,$C56))&gt;INDEX(Kalender!$B$81:$B$110,MAX(1,$C56))),AND($D56&gt;0,INDEX(Kalender!DA$81:DA$110,MAX(1,$D56))&gt;INDEX(Kalender!$B$81:$B$110,MAX(1,$D56))),AND($E56&gt;0,INDEX(Kalender!DA$81:DA$110,MAX(1,$E56))&gt;INDEX(Kalender!$B$81:$B$110,MAX(1,$E56))),AND($F56&gt;0,INDEX(Kalender!DA$81:DA$110,MAX(1,$F56))&gt;INDEX(Kalender!$B$81:$B$110,MAX(1,$F56)))),2,0))</f>
        <v>0</v>
      </c>
      <c r="DB56" s="5" t="n">
        <f aca="false">IF(Kalender!DB56&lt;&gt;1,0,IF(AND($B56&gt;0,INDEX(Kalender!DB$68:DB$77,MAX(1,$B56))&gt;INDEX(Kalender!$B$68:$B$77,MAX(1,$B56))),1,0)+IF(OR(AND($C56&gt;0,INDEX(Kalender!DB$81:DB$110,MAX(1,$C56))&gt;INDEX(Kalender!$B$81:$B$110,MAX(1,$C56))),AND($D56&gt;0,INDEX(Kalender!DB$81:DB$110,MAX(1,$D56))&gt;INDEX(Kalender!$B$81:$B$110,MAX(1,$D56))),AND($E56&gt;0,INDEX(Kalender!DB$81:DB$110,MAX(1,$E56))&gt;INDEX(Kalender!$B$81:$B$110,MAX(1,$E56))),AND($F56&gt;0,INDEX(Kalender!DB$81:DB$110,MAX(1,$F56))&gt;INDEX(Kalender!$B$81:$B$110,MAX(1,$F56)))),2,0))</f>
        <v>0</v>
      </c>
      <c r="DC56" s="5" t="n">
        <f aca="false">IF(Kalender!DC56&lt;&gt;1,0,IF(AND($B56&gt;0,INDEX(Kalender!DC$68:DC$77,MAX(1,$B56))&gt;INDEX(Kalender!$B$68:$B$77,MAX(1,$B56))),1,0)+IF(OR(AND($C56&gt;0,INDEX(Kalender!DC$81:DC$110,MAX(1,$C56))&gt;INDEX(Kalender!$B$81:$B$110,MAX(1,$C56))),AND($D56&gt;0,INDEX(Kalender!DC$81:DC$110,MAX(1,$D56))&gt;INDEX(Kalender!$B$81:$B$110,MAX(1,$D56))),AND($E56&gt;0,INDEX(Kalender!DC$81:DC$110,MAX(1,$E56))&gt;INDEX(Kalender!$B$81:$B$110,MAX(1,$E56))),AND($F56&gt;0,INDEX(Kalender!DC$81:DC$110,MAX(1,$F56))&gt;INDEX(Kalender!$B$81:$B$110,MAX(1,$F56)))),2,0))</f>
        <v>0</v>
      </c>
      <c r="DD56" s="5" t="n">
        <f aca="false">IF(Kalender!DD56&lt;&gt;1,0,IF(AND($B56&gt;0,INDEX(Kalender!DD$68:DD$77,MAX(1,$B56))&gt;INDEX(Kalender!$B$68:$B$77,MAX(1,$B56))),1,0)+IF(OR(AND($C56&gt;0,INDEX(Kalender!DD$81:DD$110,MAX(1,$C56))&gt;INDEX(Kalender!$B$81:$B$110,MAX(1,$C56))),AND($D56&gt;0,INDEX(Kalender!DD$81:DD$110,MAX(1,$D56))&gt;INDEX(Kalender!$B$81:$B$110,MAX(1,$D56))),AND($E56&gt;0,INDEX(Kalender!DD$81:DD$110,MAX(1,$E56))&gt;INDEX(Kalender!$B$81:$B$110,MAX(1,$E56))),AND($F56&gt;0,INDEX(Kalender!DD$81:DD$110,MAX(1,$F56))&gt;INDEX(Kalender!$B$81:$B$110,MAX(1,$F56)))),2,0))</f>
        <v>0</v>
      </c>
      <c r="DE56" s="5" t="n">
        <f aca="false">IF(Kalender!DE56&lt;&gt;1,0,IF(AND($B56&gt;0,INDEX(Kalender!DE$68:DE$77,MAX(1,$B56))&gt;INDEX(Kalender!$B$68:$B$77,MAX(1,$B56))),1,0)+IF(OR(AND($C56&gt;0,INDEX(Kalender!DE$81:DE$110,MAX(1,$C56))&gt;INDEX(Kalender!$B$81:$B$110,MAX(1,$C56))),AND($D56&gt;0,INDEX(Kalender!DE$81:DE$110,MAX(1,$D56))&gt;INDEX(Kalender!$B$81:$B$110,MAX(1,$D56))),AND($E56&gt;0,INDEX(Kalender!DE$81:DE$110,MAX(1,$E56))&gt;INDEX(Kalender!$B$81:$B$110,MAX(1,$E56))),AND($F56&gt;0,INDEX(Kalender!DE$81:DE$110,MAX(1,$F56))&gt;INDEX(Kalender!$B$81:$B$110,MAX(1,$F56)))),2,0))</f>
        <v>0</v>
      </c>
      <c r="DF56" s="5" t="n">
        <f aca="false">IF(Kalender!DF56&lt;&gt;1,0,IF(AND($B56&gt;0,INDEX(Kalender!DF$68:DF$77,MAX(1,$B56))&gt;INDEX(Kalender!$B$68:$B$77,MAX(1,$B56))),1,0)+IF(OR(AND($C56&gt;0,INDEX(Kalender!DF$81:DF$110,MAX(1,$C56))&gt;INDEX(Kalender!$B$81:$B$110,MAX(1,$C56))),AND($D56&gt;0,INDEX(Kalender!DF$81:DF$110,MAX(1,$D56))&gt;INDEX(Kalender!$B$81:$B$110,MAX(1,$D56))),AND($E56&gt;0,INDEX(Kalender!DF$81:DF$110,MAX(1,$E56))&gt;INDEX(Kalender!$B$81:$B$110,MAX(1,$E56))),AND($F56&gt;0,INDEX(Kalender!DF$81:DF$110,MAX(1,$F56))&gt;INDEX(Kalender!$B$81:$B$110,MAX(1,$F56)))),2,0))</f>
        <v>0</v>
      </c>
      <c r="DG56" s="5" t="n">
        <f aca="false">IF(Kalender!DG56&lt;&gt;1,0,IF(AND($B56&gt;0,INDEX(Kalender!DG$68:DG$77,MAX(1,$B56))&gt;INDEX(Kalender!$B$68:$B$77,MAX(1,$B56))),1,0)+IF(OR(AND($C56&gt;0,INDEX(Kalender!DG$81:DG$110,MAX(1,$C56))&gt;INDEX(Kalender!$B$81:$B$110,MAX(1,$C56))),AND($D56&gt;0,INDEX(Kalender!DG$81:DG$110,MAX(1,$D56))&gt;INDEX(Kalender!$B$81:$B$110,MAX(1,$D56))),AND($E56&gt;0,INDEX(Kalender!DG$81:DG$110,MAX(1,$E56))&gt;INDEX(Kalender!$B$81:$B$110,MAX(1,$E56))),AND($F56&gt;0,INDEX(Kalender!DG$81:DG$110,MAX(1,$F56))&gt;INDEX(Kalender!$B$81:$B$110,MAX(1,$F56)))),2,0))</f>
        <v>0</v>
      </c>
      <c r="DH56" s="5" t="n">
        <f aca="false">IF(Kalender!DH56&lt;&gt;1,0,IF(AND($B56&gt;0,INDEX(Kalender!DH$68:DH$77,MAX(1,$B56))&gt;INDEX(Kalender!$B$68:$B$77,MAX(1,$B56))),1,0)+IF(OR(AND($C56&gt;0,INDEX(Kalender!DH$81:DH$110,MAX(1,$C56))&gt;INDEX(Kalender!$B$81:$B$110,MAX(1,$C56))),AND($D56&gt;0,INDEX(Kalender!DH$81:DH$110,MAX(1,$D56))&gt;INDEX(Kalender!$B$81:$B$110,MAX(1,$D56))),AND($E56&gt;0,INDEX(Kalender!DH$81:DH$110,MAX(1,$E56))&gt;INDEX(Kalender!$B$81:$B$110,MAX(1,$E56))),AND($F56&gt;0,INDEX(Kalender!DH$81:DH$110,MAX(1,$F56))&gt;INDEX(Kalender!$B$81:$B$110,MAX(1,$F56)))),2,0))</f>
        <v>0</v>
      </c>
      <c r="DI56" s="5" t="n">
        <f aca="false">IF(Kalender!DI56&lt;&gt;1,0,IF(AND($B56&gt;0,INDEX(Kalender!DI$68:DI$77,MAX(1,$B56))&gt;INDEX(Kalender!$B$68:$B$77,MAX(1,$B56))),1,0)+IF(OR(AND($C56&gt;0,INDEX(Kalender!DI$81:DI$110,MAX(1,$C56))&gt;INDEX(Kalender!$B$81:$B$110,MAX(1,$C56))),AND($D56&gt;0,INDEX(Kalender!DI$81:DI$110,MAX(1,$D56))&gt;INDEX(Kalender!$B$81:$B$110,MAX(1,$D56))),AND($E56&gt;0,INDEX(Kalender!DI$81:DI$110,MAX(1,$E56))&gt;INDEX(Kalender!$B$81:$B$110,MAX(1,$E56))),AND($F56&gt;0,INDEX(Kalender!DI$81:DI$110,MAX(1,$F56))&gt;INDEX(Kalender!$B$81:$B$110,MAX(1,$F56)))),2,0))</f>
        <v>0</v>
      </c>
      <c r="DJ56" s="5" t="n">
        <f aca="false">IF(Kalender!DJ56&lt;&gt;1,0,IF(AND($B56&gt;0,INDEX(Kalender!DJ$68:DJ$77,MAX(1,$B56))&gt;INDEX(Kalender!$B$68:$B$77,MAX(1,$B56))),1,0)+IF(OR(AND($C56&gt;0,INDEX(Kalender!DJ$81:DJ$110,MAX(1,$C56))&gt;INDEX(Kalender!$B$81:$B$110,MAX(1,$C56))),AND($D56&gt;0,INDEX(Kalender!DJ$81:DJ$110,MAX(1,$D56))&gt;INDEX(Kalender!$B$81:$B$110,MAX(1,$D56))),AND($E56&gt;0,INDEX(Kalender!DJ$81:DJ$110,MAX(1,$E56))&gt;INDEX(Kalender!$B$81:$B$110,MAX(1,$E56))),AND($F56&gt;0,INDEX(Kalender!DJ$81:DJ$110,MAX(1,$F56))&gt;INDEX(Kalender!$B$81:$B$110,MAX(1,$F56)))),2,0))</f>
        <v>0</v>
      </c>
      <c r="DK56" s="5" t="n">
        <f aca="false">IF(Kalender!DK56&lt;&gt;1,0,IF(AND($B56&gt;0,INDEX(Kalender!DK$68:DK$77,MAX(1,$B56))&gt;INDEX(Kalender!$B$68:$B$77,MAX(1,$B56))),1,0)+IF(OR(AND($C56&gt;0,INDEX(Kalender!DK$81:DK$110,MAX(1,$C56))&gt;INDEX(Kalender!$B$81:$B$110,MAX(1,$C56))),AND($D56&gt;0,INDEX(Kalender!DK$81:DK$110,MAX(1,$D56))&gt;INDEX(Kalender!$B$81:$B$110,MAX(1,$D56))),AND($E56&gt;0,INDEX(Kalender!DK$81:DK$110,MAX(1,$E56))&gt;INDEX(Kalender!$B$81:$B$110,MAX(1,$E56))),AND($F56&gt;0,INDEX(Kalender!DK$81:DK$110,MAX(1,$F56))&gt;INDEX(Kalender!$B$81:$B$110,MAX(1,$F56)))),2,0))</f>
        <v>0</v>
      </c>
      <c r="DL56" s="5" t="n">
        <f aca="false">IF(Kalender!DL56&lt;&gt;1,0,IF(AND($B56&gt;0,INDEX(Kalender!DL$68:DL$77,MAX(1,$B56))&gt;INDEX(Kalender!$B$68:$B$77,MAX(1,$B56))),1,0)+IF(OR(AND($C56&gt;0,INDEX(Kalender!DL$81:DL$110,MAX(1,$C56))&gt;INDEX(Kalender!$B$81:$B$110,MAX(1,$C56))),AND($D56&gt;0,INDEX(Kalender!DL$81:DL$110,MAX(1,$D56))&gt;INDEX(Kalender!$B$81:$B$110,MAX(1,$D56))),AND($E56&gt;0,INDEX(Kalender!DL$81:DL$110,MAX(1,$E56))&gt;INDEX(Kalender!$B$81:$B$110,MAX(1,$E56))),AND($F56&gt;0,INDEX(Kalender!DL$81:DL$110,MAX(1,$F56))&gt;INDEX(Kalender!$B$81:$B$110,MAX(1,$F56)))),2,0))</f>
        <v>0</v>
      </c>
      <c r="DM56" s="5" t="n">
        <f aca="false">IF(Kalender!DM56&lt;&gt;1,0,IF(AND($B56&gt;0,INDEX(Kalender!DM$68:DM$77,MAX(1,$B56))&gt;INDEX(Kalender!$B$68:$B$77,MAX(1,$B56))),1,0)+IF(OR(AND($C56&gt;0,INDEX(Kalender!DM$81:DM$110,MAX(1,$C56))&gt;INDEX(Kalender!$B$81:$B$110,MAX(1,$C56))),AND($D56&gt;0,INDEX(Kalender!DM$81:DM$110,MAX(1,$D56))&gt;INDEX(Kalender!$B$81:$B$110,MAX(1,$D56))),AND($E56&gt;0,INDEX(Kalender!DM$81:DM$110,MAX(1,$E56))&gt;INDEX(Kalender!$B$81:$B$110,MAX(1,$E56))),AND($F56&gt;0,INDEX(Kalender!DM$81:DM$110,MAX(1,$F56))&gt;INDEX(Kalender!$B$81:$B$110,MAX(1,$F56)))),2,0))</f>
        <v>0</v>
      </c>
      <c r="DN56" s="5" t="n">
        <f aca="false">IF(Kalender!DN56&lt;&gt;1,0,IF(AND($B56&gt;0,INDEX(Kalender!DN$68:DN$77,MAX(1,$B56))&gt;INDEX(Kalender!$B$68:$B$77,MAX(1,$B56))),1,0)+IF(OR(AND($C56&gt;0,INDEX(Kalender!DN$81:DN$110,MAX(1,$C56))&gt;INDEX(Kalender!$B$81:$B$110,MAX(1,$C56))),AND($D56&gt;0,INDEX(Kalender!DN$81:DN$110,MAX(1,$D56))&gt;INDEX(Kalender!$B$81:$B$110,MAX(1,$D56))),AND($E56&gt;0,INDEX(Kalender!DN$81:DN$110,MAX(1,$E56))&gt;INDEX(Kalender!$B$81:$B$110,MAX(1,$E56))),AND($F56&gt;0,INDEX(Kalender!DN$81:DN$110,MAX(1,$F56))&gt;INDEX(Kalender!$B$81:$B$110,MAX(1,$F56)))),2,0))</f>
        <v>0</v>
      </c>
      <c r="DO56" s="5" t="n">
        <f aca="false">IF(Kalender!DO56&lt;&gt;1,0,IF(AND($B56&gt;0,INDEX(Kalender!DO$68:DO$77,MAX(1,$B56))&gt;INDEX(Kalender!$B$68:$B$77,MAX(1,$B56))),1,0)+IF(OR(AND($C56&gt;0,INDEX(Kalender!DO$81:DO$110,MAX(1,$C56))&gt;INDEX(Kalender!$B$81:$B$110,MAX(1,$C56))),AND($D56&gt;0,INDEX(Kalender!DO$81:DO$110,MAX(1,$D56))&gt;INDEX(Kalender!$B$81:$B$110,MAX(1,$D56))),AND($E56&gt;0,INDEX(Kalender!DO$81:DO$110,MAX(1,$E56))&gt;INDEX(Kalender!$B$81:$B$110,MAX(1,$E56))),AND($F56&gt;0,INDEX(Kalender!DO$81:DO$110,MAX(1,$F56))&gt;INDEX(Kalender!$B$81:$B$110,MAX(1,$F56)))),2,0))</f>
        <v>0</v>
      </c>
      <c r="DP56" s="5" t="n">
        <f aca="false">IF(Kalender!DP56&lt;&gt;1,0,IF(AND($B56&gt;0,INDEX(Kalender!DP$68:DP$77,MAX(1,$B56))&gt;INDEX(Kalender!$B$68:$B$77,MAX(1,$B56))),1,0)+IF(OR(AND($C56&gt;0,INDEX(Kalender!DP$81:DP$110,MAX(1,$C56))&gt;INDEX(Kalender!$B$81:$B$110,MAX(1,$C56))),AND($D56&gt;0,INDEX(Kalender!DP$81:DP$110,MAX(1,$D56))&gt;INDEX(Kalender!$B$81:$B$110,MAX(1,$D56))),AND($E56&gt;0,INDEX(Kalender!DP$81:DP$110,MAX(1,$E56))&gt;INDEX(Kalender!$B$81:$B$110,MAX(1,$E56))),AND($F56&gt;0,INDEX(Kalender!DP$81:DP$110,MAX(1,$F56))&gt;INDEX(Kalender!$B$81:$B$110,MAX(1,$F56)))),2,0))</f>
        <v>0</v>
      </c>
      <c r="DQ56" s="5" t="n">
        <f aca="false">IF(Kalender!DQ56&lt;&gt;1,0,IF(AND($B56&gt;0,INDEX(Kalender!DQ$68:DQ$77,MAX(1,$B56))&gt;INDEX(Kalender!$B$68:$B$77,MAX(1,$B56))),1,0)+IF(OR(AND($C56&gt;0,INDEX(Kalender!DQ$81:DQ$110,MAX(1,$C56))&gt;INDEX(Kalender!$B$81:$B$110,MAX(1,$C56))),AND($D56&gt;0,INDEX(Kalender!DQ$81:DQ$110,MAX(1,$D56))&gt;INDEX(Kalender!$B$81:$B$110,MAX(1,$D56))),AND($E56&gt;0,INDEX(Kalender!DQ$81:DQ$110,MAX(1,$E56))&gt;INDEX(Kalender!$B$81:$B$110,MAX(1,$E56))),AND($F56&gt;0,INDEX(Kalender!DQ$81:DQ$110,MAX(1,$F56))&gt;INDEX(Kalender!$B$81:$B$110,MAX(1,$F56)))),2,0))</f>
        <v>0</v>
      </c>
      <c r="DR56" s="5" t="n">
        <f aca="false">IF(Kalender!DR56&lt;&gt;1,0,IF(AND($B56&gt;0,INDEX(Kalender!DR$68:DR$77,MAX(1,$B56))&gt;INDEX(Kalender!$B$68:$B$77,MAX(1,$B56))),1,0)+IF(OR(AND($C56&gt;0,INDEX(Kalender!DR$81:DR$110,MAX(1,$C56))&gt;INDEX(Kalender!$B$81:$B$110,MAX(1,$C56))),AND($D56&gt;0,INDEX(Kalender!DR$81:DR$110,MAX(1,$D56))&gt;INDEX(Kalender!$B$81:$B$110,MAX(1,$D56))),AND($E56&gt;0,INDEX(Kalender!DR$81:DR$110,MAX(1,$E56))&gt;INDEX(Kalender!$B$81:$B$110,MAX(1,$E56))),AND($F56&gt;0,INDEX(Kalender!DR$81:DR$110,MAX(1,$F56))&gt;INDEX(Kalender!$B$81:$B$110,MAX(1,$F56)))),2,0))</f>
        <v>0</v>
      </c>
      <c r="DS56" s="5" t="n">
        <f aca="false">IF(Kalender!DS56&lt;&gt;1,0,IF(AND($B56&gt;0,INDEX(Kalender!DS$68:DS$77,MAX(1,$B56))&gt;INDEX(Kalender!$B$68:$B$77,MAX(1,$B56))),1,0)+IF(OR(AND($C56&gt;0,INDEX(Kalender!DS$81:DS$110,MAX(1,$C56))&gt;INDEX(Kalender!$B$81:$B$110,MAX(1,$C56))),AND($D56&gt;0,INDEX(Kalender!DS$81:DS$110,MAX(1,$D56))&gt;INDEX(Kalender!$B$81:$B$110,MAX(1,$D56))),AND($E56&gt;0,INDEX(Kalender!DS$81:DS$110,MAX(1,$E56))&gt;INDEX(Kalender!$B$81:$B$110,MAX(1,$E56))),AND($F56&gt;0,INDEX(Kalender!DS$81:DS$110,MAX(1,$F56))&gt;INDEX(Kalender!$B$81:$B$110,MAX(1,$F56)))),2,0))</f>
        <v>0</v>
      </c>
      <c r="DT56" s="5" t="n">
        <f aca="false">IF(Kalender!DT56&lt;&gt;1,0,IF(AND($B56&gt;0,INDEX(Kalender!DT$68:DT$77,MAX(1,$B56))&gt;INDEX(Kalender!$B$68:$B$77,MAX(1,$B56))),1,0)+IF(OR(AND($C56&gt;0,INDEX(Kalender!DT$81:DT$110,MAX(1,$C56))&gt;INDEX(Kalender!$B$81:$B$110,MAX(1,$C56))),AND($D56&gt;0,INDEX(Kalender!DT$81:DT$110,MAX(1,$D56))&gt;INDEX(Kalender!$B$81:$B$110,MAX(1,$D56))),AND($E56&gt;0,INDEX(Kalender!DT$81:DT$110,MAX(1,$E56))&gt;INDEX(Kalender!$B$81:$B$110,MAX(1,$E56))),AND($F56&gt;0,INDEX(Kalender!DT$81:DT$110,MAX(1,$F56))&gt;INDEX(Kalender!$B$81:$B$110,MAX(1,$F56)))),2,0))</f>
        <v>0</v>
      </c>
      <c r="DU56" s="5" t="n">
        <f aca="false">IF(Kalender!DU56&lt;&gt;1,0,IF(AND($B56&gt;0,INDEX(Kalender!DU$68:DU$77,MAX(1,$B56))&gt;INDEX(Kalender!$B$68:$B$77,MAX(1,$B56))),1,0)+IF(OR(AND($C56&gt;0,INDEX(Kalender!DU$81:DU$110,MAX(1,$C56))&gt;INDEX(Kalender!$B$81:$B$110,MAX(1,$C56))),AND($D56&gt;0,INDEX(Kalender!DU$81:DU$110,MAX(1,$D56))&gt;INDEX(Kalender!$B$81:$B$110,MAX(1,$D56))),AND($E56&gt;0,INDEX(Kalender!DU$81:DU$110,MAX(1,$E56))&gt;INDEX(Kalender!$B$81:$B$110,MAX(1,$E56))),AND($F56&gt;0,INDEX(Kalender!DU$81:DU$110,MAX(1,$F56))&gt;INDEX(Kalender!$B$81:$B$110,MAX(1,$F56)))),2,0))</f>
        <v>0</v>
      </c>
      <c r="DV56" s="5" t="n">
        <f aca="false">IF(Kalender!DV56&lt;&gt;1,0,IF(AND($B56&gt;0,INDEX(Kalender!DV$68:DV$77,MAX(1,$B56))&gt;INDEX(Kalender!$B$68:$B$77,MAX(1,$B56))),1,0)+IF(OR(AND($C56&gt;0,INDEX(Kalender!DV$81:DV$110,MAX(1,$C56))&gt;INDEX(Kalender!$B$81:$B$110,MAX(1,$C56))),AND($D56&gt;0,INDEX(Kalender!DV$81:DV$110,MAX(1,$D56))&gt;INDEX(Kalender!$B$81:$B$110,MAX(1,$D56))),AND($E56&gt;0,INDEX(Kalender!DV$81:DV$110,MAX(1,$E56))&gt;INDEX(Kalender!$B$81:$B$110,MAX(1,$E56))),AND($F56&gt;0,INDEX(Kalender!DV$81:DV$110,MAX(1,$F56))&gt;INDEX(Kalender!$B$81:$B$110,MAX(1,$F56)))),2,0))</f>
        <v>0</v>
      </c>
      <c r="DW56" s="5" t="n">
        <f aca="false">IF(Kalender!DW56&lt;&gt;1,0,IF(AND($B56&gt;0,INDEX(Kalender!DW$68:DW$77,MAX(1,$B56))&gt;INDEX(Kalender!$B$68:$B$77,MAX(1,$B56))),1,0)+IF(OR(AND($C56&gt;0,INDEX(Kalender!DW$81:DW$110,MAX(1,$C56))&gt;INDEX(Kalender!$B$81:$B$110,MAX(1,$C56))),AND($D56&gt;0,INDEX(Kalender!DW$81:DW$110,MAX(1,$D56))&gt;INDEX(Kalender!$B$81:$B$110,MAX(1,$D56))),AND($E56&gt;0,INDEX(Kalender!DW$81:DW$110,MAX(1,$E56))&gt;INDEX(Kalender!$B$81:$B$110,MAX(1,$E56))),AND($F56&gt;0,INDEX(Kalender!DW$81:DW$110,MAX(1,$F56))&gt;INDEX(Kalender!$B$81:$B$110,MAX(1,$F56)))),2,0))</f>
        <v>0</v>
      </c>
      <c r="DX56" s="5" t="n">
        <f aca="false">IF(Kalender!DX56&lt;&gt;1,0,IF(AND($B56&gt;0,INDEX(Kalender!DX$68:DX$77,MAX(1,$B56))&gt;INDEX(Kalender!$B$68:$B$77,MAX(1,$B56))),1,0)+IF(OR(AND($C56&gt;0,INDEX(Kalender!DX$81:DX$110,MAX(1,$C56))&gt;INDEX(Kalender!$B$81:$B$110,MAX(1,$C56))),AND($D56&gt;0,INDEX(Kalender!DX$81:DX$110,MAX(1,$D56))&gt;INDEX(Kalender!$B$81:$B$110,MAX(1,$D56))),AND($E56&gt;0,INDEX(Kalender!DX$81:DX$110,MAX(1,$E56))&gt;INDEX(Kalender!$B$81:$B$110,MAX(1,$E56))),AND($F56&gt;0,INDEX(Kalender!DX$81:DX$110,MAX(1,$F56))&gt;INDEX(Kalender!$B$81:$B$110,MAX(1,$F56)))),2,0))</f>
        <v>0</v>
      </c>
      <c r="DY56" s="5" t="n">
        <f aca="false">IF(Kalender!DY56&lt;&gt;1,0,IF(AND($B56&gt;0,INDEX(Kalender!DY$68:DY$77,MAX(1,$B56))&gt;INDEX(Kalender!$B$68:$B$77,MAX(1,$B56))),1,0)+IF(OR(AND($C56&gt;0,INDEX(Kalender!DY$81:DY$110,MAX(1,$C56))&gt;INDEX(Kalender!$B$81:$B$110,MAX(1,$C56))),AND($D56&gt;0,INDEX(Kalender!DY$81:DY$110,MAX(1,$D56))&gt;INDEX(Kalender!$B$81:$B$110,MAX(1,$D56))),AND($E56&gt;0,INDEX(Kalender!DY$81:DY$110,MAX(1,$E56))&gt;INDEX(Kalender!$B$81:$B$110,MAX(1,$E56))),AND($F56&gt;0,INDEX(Kalender!DY$81:DY$110,MAX(1,$F56))&gt;INDEX(Kalender!$B$81:$B$110,MAX(1,$F56)))),2,0))</f>
        <v>0</v>
      </c>
      <c r="DZ56" s="5" t="n">
        <f aca="false">IF(Kalender!DZ56&lt;&gt;1,0,IF(AND($B56&gt;0,INDEX(Kalender!DZ$68:DZ$77,MAX(1,$B56))&gt;INDEX(Kalender!$B$68:$B$77,MAX(1,$B56))),1,0)+IF(OR(AND($C56&gt;0,INDEX(Kalender!DZ$81:DZ$110,MAX(1,$C56))&gt;INDEX(Kalender!$B$81:$B$110,MAX(1,$C56))),AND($D56&gt;0,INDEX(Kalender!DZ$81:DZ$110,MAX(1,$D56))&gt;INDEX(Kalender!$B$81:$B$110,MAX(1,$D56))),AND($E56&gt;0,INDEX(Kalender!DZ$81:DZ$110,MAX(1,$E56))&gt;INDEX(Kalender!$B$81:$B$110,MAX(1,$E56))),AND($F56&gt;0,INDEX(Kalender!DZ$81:DZ$110,MAX(1,$F56))&gt;INDEX(Kalender!$B$81:$B$110,MAX(1,$F56)))),2,0))</f>
        <v>0</v>
      </c>
      <c r="EA56" s="5" t="n">
        <f aca="false">IF(Kalender!EA56&lt;&gt;1,0,IF(AND($B56&gt;0,INDEX(Kalender!EA$68:EA$77,MAX(1,$B56))&gt;INDEX(Kalender!$B$68:$B$77,MAX(1,$B56))),1,0)+IF(OR(AND($C56&gt;0,INDEX(Kalender!EA$81:EA$110,MAX(1,$C56))&gt;INDEX(Kalender!$B$81:$B$110,MAX(1,$C56))),AND($D56&gt;0,INDEX(Kalender!EA$81:EA$110,MAX(1,$D56))&gt;INDEX(Kalender!$B$81:$B$110,MAX(1,$D56))),AND($E56&gt;0,INDEX(Kalender!EA$81:EA$110,MAX(1,$E56))&gt;INDEX(Kalender!$B$81:$B$110,MAX(1,$E56))),AND($F56&gt;0,INDEX(Kalender!EA$81:EA$110,MAX(1,$F56))&gt;INDEX(Kalender!$B$81:$B$110,MAX(1,$F56)))),2,0))</f>
        <v>0</v>
      </c>
      <c r="EB56" s="5" t="n">
        <f aca="false">IF(Kalender!EB56&lt;&gt;1,0,IF(AND($B56&gt;0,INDEX(Kalender!EB$68:EB$77,MAX(1,$B56))&gt;INDEX(Kalender!$B$68:$B$77,MAX(1,$B56))),1,0)+IF(OR(AND($C56&gt;0,INDEX(Kalender!EB$81:EB$110,MAX(1,$C56))&gt;INDEX(Kalender!$B$81:$B$110,MAX(1,$C56))),AND($D56&gt;0,INDEX(Kalender!EB$81:EB$110,MAX(1,$D56))&gt;INDEX(Kalender!$B$81:$B$110,MAX(1,$D56))),AND($E56&gt;0,INDEX(Kalender!EB$81:EB$110,MAX(1,$E56))&gt;INDEX(Kalender!$B$81:$B$110,MAX(1,$E56))),AND($F56&gt;0,INDEX(Kalender!EB$81:EB$110,MAX(1,$F56))&gt;INDEX(Kalender!$B$81:$B$110,MAX(1,$F56)))),2,0))</f>
        <v>0</v>
      </c>
      <c r="EC56" s="5" t="n">
        <f aca="false">IF(Kalender!EC56&lt;&gt;1,0,IF(AND($B56&gt;0,INDEX(Kalender!EC$68:EC$77,MAX(1,$B56))&gt;INDEX(Kalender!$B$68:$B$77,MAX(1,$B56))),1,0)+IF(OR(AND($C56&gt;0,INDEX(Kalender!EC$81:EC$110,MAX(1,$C56))&gt;INDEX(Kalender!$B$81:$B$110,MAX(1,$C56))),AND($D56&gt;0,INDEX(Kalender!EC$81:EC$110,MAX(1,$D56))&gt;INDEX(Kalender!$B$81:$B$110,MAX(1,$D56))),AND($E56&gt;0,INDEX(Kalender!EC$81:EC$110,MAX(1,$E56))&gt;INDEX(Kalender!$B$81:$B$110,MAX(1,$E56))),AND($F56&gt;0,INDEX(Kalender!EC$81:EC$110,MAX(1,$F56))&gt;INDEX(Kalender!$B$81:$B$110,MAX(1,$F56)))),2,0))</f>
        <v>0</v>
      </c>
      <c r="ED56" s="5" t="n">
        <f aca="false">IF(Kalender!ED56&lt;&gt;1,0,IF(AND($B56&gt;0,INDEX(Kalender!ED$68:ED$77,MAX(1,$B56))&gt;INDEX(Kalender!$B$68:$B$77,MAX(1,$B56))),1,0)+IF(OR(AND($C56&gt;0,INDEX(Kalender!ED$81:ED$110,MAX(1,$C56))&gt;INDEX(Kalender!$B$81:$B$110,MAX(1,$C56))),AND($D56&gt;0,INDEX(Kalender!ED$81:ED$110,MAX(1,$D56))&gt;INDEX(Kalender!$B$81:$B$110,MAX(1,$D56))),AND($E56&gt;0,INDEX(Kalender!ED$81:ED$110,MAX(1,$E56))&gt;INDEX(Kalender!$B$81:$B$110,MAX(1,$E56))),AND($F56&gt;0,INDEX(Kalender!ED$81:ED$110,MAX(1,$F56))&gt;INDEX(Kalender!$B$81:$B$110,MAX(1,$F56)))),2,0))</f>
        <v>0</v>
      </c>
      <c r="EE56" s="5" t="n">
        <f aca="false">IF(Kalender!EE56&lt;&gt;1,0,IF(AND($B56&gt;0,INDEX(Kalender!EE$68:EE$77,MAX(1,$B56))&gt;INDEX(Kalender!$B$68:$B$77,MAX(1,$B56))),1,0)+IF(OR(AND($C56&gt;0,INDEX(Kalender!EE$81:EE$110,MAX(1,$C56))&gt;INDEX(Kalender!$B$81:$B$110,MAX(1,$C56))),AND($D56&gt;0,INDEX(Kalender!EE$81:EE$110,MAX(1,$D56))&gt;INDEX(Kalender!$B$81:$B$110,MAX(1,$D56))),AND($E56&gt;0,INDEX(Kalender!EE$81:EE$110,MAX(1,$E56))&gt;INDEX(Kalender!$B$81:$B$110,MAX(1,$E56))),AND($F56&gt;0,INDEX(Kalender!EE$81:EE$110,MAX(1,$F56))&gt;INDEX(Kalender!$B$81:$B$110,MAX(1,$F56)))),2,0))</f>
        <v>0</v>
      </c>
      <c r="EF56" s="5" t="n">
        <f aca="false">IF(Kalender!EF56&lt;&gt;1,0,IF(AND($B56&gt;0,INDEX(Kalender!EF$68:EF$77,MAX(1,$B56))&gt;INDEX(Kalender!$B$68:$B$77,MAX(1,$B56))),1,0)+IF(OR(AND($C56&gt;0,INDEX(Kalender!EF$81:EF$110,MAX(1,$C56))&gt;INDEX(Kalender!$B$81:$B$110,MAX(1,$C56))),AND($D56&gt;0,INDEX(Kalender!EF$81:EF$110,MAX(1,$D56))&gt;INDEX(Kalender!$B$81:$B$110,MAX(1,$D56))),AND($E56&gt;0,INDEX(Kalender!EF$81:EF$110,MAX(1,$E56))&gt;INDEX(Kalender!$B$81:$B$110,MAX(1,$E56))),AND($F56&gt;0,INDEX(Kalender!EF$81:EF$110,MAX(1,$F56))&gt;INDEX(Kalender!$B$81:$B$110,MAX(1,$F56)))),2,0))</f>
        <v>0</v>
      </c>
      <c r="EG56" s="5" t="n">
        <f aca="false">IF(Kalender!EG56&lt;&gt;1,0,IF(AND($B56&gt;0,INDEX(Kalender!EG$68:EG$77,MAX(1,$B56))&gt;INDEX(Kalender!$B$68:$B$77,MAX(1,$B56))),1,0)+IF(OR(AND($C56&gt;0,INDEX(Kalender!EG$81:EG$110,MAX(1,$C56))&gt;INDEX(Kalender!$B$81:$B$110,MAX(1,$C56))),AND($D56&gt;0,INDEX(Kalender!EG$81:EG$110,MAX(1,$D56))&gt;INDEX(Kalender!$B$81:$B$110,MAX(1,$D56))),AND($E56&gt;0,INDEX(Kalender!EG$81:EG$110,MAX(1,$E56))&gt;INDEX(Kalender!$B$81:$B$110,MAX(1,$E56))),AND($F56&gt;0,INDEX(Kalender!EG$81:EG$110,MAX(1,$F56))&gt;INDEX(Kalender!$B$81:$B$110,MAX(1,$F56)))),2,0))</f>
        <v>0</v>
      </c>
      <c r="EH56" s="5" t="n">
        <f aca="false">IF(Kalender!EH56&lt;&gt;1,0,IF(AND($B56&gt;0,INDEX(Kalender!EH$68:EH$77,MAX(1,$B56))&gt;INDEX(Kalender!$B$68:$B$77,MAX(1,$B56))),1,0)+IF(OR(AND($C56&gt;0,INDEX(Kalender!EH$81:EH$110,MAX(1,$C56))&gt;INDEX(Kalender!$B$81:$B$110,MAX(1,$C56))),AND($D56&gt;0,INDEX(Kalender!EH$81:EH$110,MAX(1,$D56))&gt;INDEX(Kalender!$B$81:$B$110,MAX(1,$D56))),AND($E56&gt;0,INDEX(Kalender!EH$81:EH$110,MAX(1,$E56))&gt;INDEX(Kalender!$B$81:$B$110,MAX(1,$E56))),AND($F56&gt;0,INDEX(Kalender!EH$81:EH$110,MAX(1,$F56))&gt;INDEX(Kalender!$B$81:$B$110,MAX(1,$F56)))),2,0))</f>
        <v>0</v>
      </c>
      <c r="EI56" s="5" t="n">
        <f aca="false">IF(Kalender!EI56&lt;&gt;1,0,IF(AND($B56&gt;0,INDEX(Kalender!EI$68:EI$77,MAX(1,$B56))&gt;INDEX(Kalender!$B$68:$B$77,MAX(1,$B56))),1,0)+IF(OR(AND($C56&gt;0,INDEX(Kalender!EI$81:EI$110,MAX(1,$C56))&gt;INDEX(Kalender!$B$81:$B$110,MAX(1,$C56))),AND($D56&gt;0,INDEX(Kalender!EI$81:EI$110,MAX(1,$D56))&gt;INDEX(Kalender!$B$81:$B$110,MAX(1,$D56))),AND($E56&gt;0,INDEX(Kalender!EI$81:EI$110,MAX(1,$E56))&gt;INDEX(Kalender!$B$81:$B$110,MAX(1,$E56))),AND($F56&gt;0,INDEX(Kalender!EI$81:EI$110,MAX(1,$F56))&gt;INDEX(Kalender!$B$81:$B$110,MAX(1,$F56)))),2,0))</f>
        <v>0</v>
      </c>
      <c r="EJ56" s="5" t="n">
        <f aca="false">IF(Kalender!EJ56&lt;&gt;1,0,IF(AND($B56&gt;0,INDEX(Kalender!EJ$68:EJ$77,MAX(1,$B56))&gt;INDEX(Kalender!$B$68:$B$77,MAX(1,$B56))),1,0)+IF(OR(AND($C56&gt;0,INDEX(Kalender!EJ$81:EJ$110,MAX(1,$C56))&gt;INDEX(Kalender!$B$81:$B$110,MAX(1,$C56))),AND($D56&gt;0,INDEX(Kalender!EJ$81:EJ$110,MAX(1,$D56))&gt;INDEX(Kalender!$B$81:$B$110,MAX(1,$D56))),AND($E56&gt;0,INDEX(Kalender!EJ$81:EJ$110,MAX(1,$E56))&gt;INDEX(Kalender!$B$81:$B$110,MAX(1,$E56))),AND($F56&gt;0,INDEX(Kalender!EJ$81:EJ$110,MAX(1,$F56))&gt;INDEX(Kalender!$B$81:$B$110,MAX(1,$F56)))),2,0))</f>
        <v>0</v>
      </c>
      <c r="EK56" s="5" t="n">
        <f aca="false">IF(Kalender!EK56&lt;&gt;1,0,IF(AND($B56&gt;0,INDEX(Kalender!EK$68:EK$77,MAX(1,$B56))&gt;INDEX(Kalender!$B$68:$B$77,MAX(1,$B56))),1,0)+IF(OR(AND($C56&gt;0,INDEX(Kalender!EK$81:EK$110,MAX(1,$C56))&gt;INDEX(Kalender!$B$81:$B$110,MAX(1,$C56))),AND($D56&gt;0,INDEX(Kalender!EK$81:EK$110,MAX(1,$D56))&gt;INDEX(Kalender!$B$81:$B$110,MAX(1,$D56))),AND($E56&gt;0,INDEX(Kalender!EK$81:EK$110,MAX(1,$E56))&gt;INDEX(Kalender!$B$81:$B$110,MAX(1,$E56))),AND($F56&gt;0,INDEX(Kalender!EK$81:EK$110,MAX(1,$F56))&gt;INDEX(Kalender!$B$81:$B$110,MAX(1,$F56)))),2,0))</f>
        <v>0</v>
      </c>
      <c r="EL56" s="5" t="n">
        <f aca="false">IF(Kalender!EL56&lt;&gt;1,0,IF(AND($B56&gt;0,INDEX(Kalender!EL$68:EL$77,MAX(1,$B56))&gt;INDEX(Kalender!$B$68:$B$77,MAX(1,$B56))),1,0)+IF(OR(AND($C56&gt;0,INDEX(Kalender!EL$81:EL$110,MAX(1,$C56))&gt;INDEX(Kalender!$B$81:$B$110,MAX(1,$C56))),AND($D56&gt;0,INDEX(Kalender!EL$81:EL$110,MAX(1,$D56))&gt;INDEX(Kalender!$B$81:$B$110,MAX(1,$D56))),AND($E56&gt;0,INDEX(Kalender!EL$81:EL$110,MAX(1,$E56))&gt;INDEX(Kalender!$B$81:$B$110,MAX(1,$E56))),AND($F56&gt;0,INDEX(Kalender!EL$81:EL$110,MAX(1,$F56))&gt;INDEX(Kalender!$B$81:$B$110,MAX(1,$F56)))),2,0))</f>
        <v>0</v>
      </c>
      <c r="EM56" s="5" t="n">
        <f aca="false">IF(Kalender!EM56&lt;&gt;1,0,IF(AND($B56&gt;0,INDEX(Kalender!EM$68:EM$77,MAX(1,$B56))&gt;INDEX(Kalender!$B$68:$B$77,MAX(1,$B56))),1,0)+IF(OR(AND($C56&gt;0,INDEX(Kalender!EM$81:EM$110,MAX(1,$C56))&gt;INDEX(Kalender!$B$81:$B$110,MAX(1,$C56))),AND($D56&gt;0,INDEX(Kalender!EM$81:EM$110,MAX(1,$D56))&gt;INDEX(Kalender!$B$81:$B$110,MAX(1,$D56))),AND($E56&gt;0,INDEX(Kalender!EM$81:EM$110,MAX(1,$E56))&gt;INDEX(Kalender!$B$81:$B$110,MAX(1,$E56))),AND($F56&gt;0,INDEX(Kalender!EM$81:EM$110,MAX(1,$F56))&gt;INDEX(Kalender!$B$81:$B$110,MAX(1,$F56)))),2,0))</f>
        <v>0</v>
      </c>
      <c r="EN56" s="5" t="n">
        <f aca="false">IF(Kalender!EN56&lt;&gt;1,0,IF(AND($B56&gt;0,INDEX(Kalender!EN$68:EN$77,MAX(1,$B56))&gt;INDEX(Kalender!$B$68:$B$77,MAX(1,$B56))),1,0)+IF(OR(AND($C56&gt;0,INDEX(Kalender!EN$81:EN$110,MAX(1,$C56))&gt;INDEX(Kalender!$B$81:$B$110,MAX(1,$C56))),AND($D56&gt;0,INDEX(Kalender!EN$81:EN$110,MAX(1,$D56))&gt;INDEX(Kalender!$B$81:$B$110,MAX(1,$D56))),AND($E56&gt;0,INDEX(Kalender!EN$81:EN$110,MAX(1,$E56))&gt;INDEX(Kalender!$B$81:$B$110,MAX(1,$E56))),AND($F56&gt;0,INDEX(Kalender!EN$81:EN$110,MAX(1,$F56))&gt;INDEX(Kalender!$B$81:$B$110,MAX(1,$F56)))),2,0))</f>
        <v>0</v>
      </c>
      <c r="EO56" s="5" t="n">
        <f aca="false">IF(Kalender!EO56&lt;&gt;1,0,IF(AND($B56&gt;0,INDEX(Kalender!EO$68:EO$77,MAX(1,$B56))&gt;INDEX(Kalender!$B$68:$B$77,MAX(1,$B56))),1,0)+IF(OR(AND($C56&gt;0,INDEX(Kalender!EO$81:EO$110,MAX(1,$C56))&gt;INDEX(Kalender!$B$81:$B$110,MAX(1,$C56))),AND($D56&gt;0,INDEX(Kalender!EO$81:EO$110,MAX(1,$D56))&gt;INDEX(Kalender!$B$81:$B$110,MAX(1,$D56))),AND($E56&gt;0,INDEX(Kalender!EO$81:EO$110,MAX(1,$E56))&gt;INDEX(Kalender!$B$81:$B$110,MAX(1,$E56))),AND($F56&gt;0,INDEX(Kalender!EO$81:EO$110,MAX(1,$F56))&gt;INDEX(Kalender!$B$81:$B$110,MAX(1,$F56)))),2,0))</f>
        <v>0</v>
      </c>
      <c r="EP56" s="5" t="n">
        <f aca="false">IF(Kalender!EP56&lt;&gt;1,0,IF(AND($B56&gt;0,INDEX(Kalender!EP$68:EP$77,MAX(1,$B56))&gt;INDEX(Kalender!$B$68:$B$77,MAX(1,$B56))),1,0)+IF(OR(AND($C56&gt;0,INDEX(Kalender!EP$81:EP$110,MAX(1,$C56))&gt;INDEX(Kalender!$B$81:$B$110,MAX(1,$C56))),AND($D56&gt;0,INDEX(Kalender!EP$81:EP$110,MAX(1,$D56))&gt;INDEX(Kalender!$B$81:$B$110,MAX(1,$D56))),AND($E56&gt;0,INDEX(Kalender!EP$81:EP$110,MAX(1,$E56))&gt;INDEX(Kalender!$B$81:$B$110,MAX(1,$E56))),AND($F56&gt;0,INDEX(Kalender!EP$81:EP$110,MAX(1,$F56))&gt;INDEX(Kalender!$B$81:$B$110,MAX(1,$F56)))),2,0))</f>
        <v>0</v>
      </c>
      <c r="EQ56" s="5" t="n">
        <f aca="false">IF(Kalender!EQ56&lt;&gt;1,0,IF(AND($B56&gt;0,INDEX(Kalender!EQ$68:EQ$77,MAX(1,$B56))&gt;INDEX(Kalender!$B$68:$B$77,MAX(1,$B56))),1,0)+IF(OR(AND($C56&gt;0,INDEX(Kalender!EQ$81:EQ$110,MAX(1,$C56))&gt;INDEX(Kalender!$B$81:$B$110,MAX(1,$C56))),AND($D56&gt;0,INDEX(Kalender!EQ$81:EQ$110,MAX(1,$D56))&gt;INDEX(Kalender!$B$81:$B$110,MAX(1,$D56))),AND($E56&gt;0,INDEX(Kalender!EQ$81:EQ$110,MAX(1,$E56))&gt;INDEX(Kalender!$B$81:$B$110,MAX(1,$E56))),AND($F56&gt;0,INDEX(Kalender!EQ$81:EQ$110,MAX(1,$F56))&gt;INDEX(Kalender!$B$81:$B$110,MAX(1,$F56)))),2,0))</f>
        <v>0</v>
      </c>
      <c r="ER56" s="5" t="n">
        <f aca="false">IF(Kalender!ER56&lt;&gt;1,0,IF(AND($B56&gt;0,INDEX(Kalender!ER$68:ER$77,MAX(1,$B56))&gt;INDEX(Kalender!$B$68:$B$77,MAX(1,$B56))),1,0)+IF(OR(AND($C56&gt;0,INDEX(Kalender!ER$81:ER$110,MAX(1,$C56))&gt;INDEX(Kalender!$B$81:$B$110,MAX(1,$C56))),AND($D56&gt;0,INDEX(Kalender!ER$81:ER$110,MAX(1,$D56))&gt;INDEX(Kalender!$B$81:$B$110,MAX(1,$D56))),AND($E56&gt;0,INDEX(Kalender!ER$81:ER$110,MAX(1,$E56))&gt;INDEX(Kalender!$B$81:$B$110,MAX(1,$E56))),AND($F56&gt;0,INDEX(Kalender!ER$81:ER$110,MAX(1,$F56))&gt;INDEX(Kalender!$B$81:$B$110,MAX(1,$F56)))),2,0))</f>
        <v>0</v>
      </c>
      <c r="ES56" s="5" t="n">
        <f aca="false">IF(Kalender!ES56&lt;&gt;1,0,IF(AND($B56&gt;0,INDEX(Kalender!ES$68:ES$77,MAX(1,$B56))&gt;INDEX(Kalender!$B$68:$B$77,MAX(1,$B56))),1,0)+IF(OR(AND($C56&gt;0,INDEX(Kalender!ES$81:ES$110,MAX(1,$C56))&gt;INDEX(Kalender!$B$81:$B$110,MAX(1,$C56))),AND($D56&gt;0,INDEX(Kalender!ES$81:ES$110,MAX(1,$D56))&gt;INDEX(Kalender!$B$81:$B$110,MAX(1,$D56))),AND($E56&gt;0,INDEX(Kalender!ES$81:ES$110,MAX(1,$E56))&gt;INDEX(Kalender!$B$81:$B$110,MAX(1,$E56))),AND($F56&gt;0,INDEX(Kalender!ES$81:ES$110,MAX(1,$F56))&gt;INDEX(Kalender!$B$81:$B$110,MAX(1,$F56)))),2,0))</f>
        <v>0</v>
      </c>
      <c r="ET56" s="5" t="n">
        <f aca="false">IF(Kalender!ET56&lt;&gt;1,0,IF(AND($B56&gt;0,INDEX(Kalender!ET$68:ET$77,MAX(1,$B56))&gt;INDEX(Kalender!$B$68:$B$77,MAX(1,$B56))),1,0)+IF(OR(AND($C56&gt;0,INDEX(Kalender!ET$81:ET$110,MAX(1,$C56))&gt;INDEX(Kalender!$B$81:$B$110,MAX(1,$C56))),AND($D56&gt;0,INDEX(Kalender!ET$81:ET$110,MAX(1,$D56))&gt;INDEX(Kalender!$B$81:$B$110,MAX(1,$D56))),AND($E56&gt;0,INDEX(Kalender!ET$81:ET$110,MAX(1,$E56))&gt;INDEX(Kalender!$B$81:$B$110,MAX(1,$E56))),AND($F56&gt;0,INDEX(Kalender!ET$81:ET$110,MAX(1,$F56))&gt;INDEX(Kalender!$B$81:$B$110,MAX(1,$F56)))),2,0))</f>
        <v>0</v>
      </c>
      <c r="EU56" s="5" t="n">
        <f aca="false">IF(Kalender!EU56&lt;&gt;1,0,IF(AND($B56&gt;0,INDEX(Kalender!EU$68:EU$77,MAX(1,$B56))&gt;INDEX(Kalender!$B$68:$B$77,MAX(1,$B56))),1,0)+IF(OR(AND($C56&gt;0,INDEX(Kalender!EU$81:EU$110,MAX(1,$C56))&gt;INDEX(Kalender!$B$81:$B$110,MAX(1,$C56))),AND($D56&gt;0,INDEX(Kalender!EU$81:EU$110,MAX(1,$D56))&gt;INDEX(Kalender!$B$81:$B$110,MAX(1,$D56))),AND($E56&gt;0,INDEX(Kalender!EU$81:EU$110,MAX(1,$E56))&gt;INDEX(Kalender!$B$81:$B$110,MAX(1,$E56))),AND($F56&gt;0,INDEX(Kalender!EU$81:EU$110,MAX(1,$F56))&gt;INDEX(Kalender!$B$81:$B$110,MAX(1,$F56)))),2,0))</f>
        <v>0</v>
      </c>
      <c r="EV56" s="5" t="n">
        <f aca="false">IF(Kalender!EV56&lt;&gt;1,0,IF(AND($B56&gt;0,INDEX(Kalender!EV$68:EV$77,MAX(1,$B56))&gt;INDEX(Kalender!$B$68:$B$77,MAX(1,$B56))),1,0)+IF(OR(AND($C56&gt;0,INDEX(Kalender!EV$81:EV$110,MAX(1,$C56))&gt;INDEX(Kalender!$B$81:$B$110,MAX(1,$C56))),AND($D56&gt;0,INDEX(Kalender!EV$81:EV$110,MAX(1,$D56))&gt;INDEX(Kalender!$B$81:$B$110,MAX(1,$D56))),AND($E56&gt;0,INDEX(Kalender!EV$81:EV$110,MAX(1,$E56))&gt;INDEX(Kalender!$B$81:$B$110,MAX(1,$E56))),AND($F56&gt;0,INDEX(Kalender!EV$81:EV$110,MAX(1,$F56))&gt;INDEX(Kalender!$B$81:$B$110,MAX(1,$F56)))),2,0))</f>
        <v>0</v>
      </c>
      <c r="EW56" s="5" t="n">
        <f aca="false">IF(Kalender!EW56&lt;&gt;1,0,IF(AND($B56&gt;0,INDEX(Kalender!EW$68:EW$77,MAX(1,$B56))&gt;INDEX(Kalender!$B$68:$B$77,MAX(1,$B56))),1,0)+IF(OR(AND($C56&gt;0,INDEX(Kalender!EW$81:EW$110,MAX(1,$C56))&gt;INDEX(Kalender!$B$81:$B$110,MAX(1,$C56))),AND($D56&gt;0,INDEX(Kalender!EW$81:EW$110,MAX(1,$D56))&gt;INDEX(Kalender!$B$81:$B$110,MAX(1,$D56))),AND($E56&gt;0,INDEX(Kalender!EW$81:EW$110,MAX(1,$E56))&gt;INDEX(Kalender!$B$81:$B$110,MAX(1,$E56))),AND($F56&gt;0,INDEX(Kalender!EW$81:EW$110,MAX(1,$F56))&gt;INDEX(Kalender!$B$81:$B$110,MAX(1,$F56)))),2,0))</f>
        <v>0</v>
      </c>
      <c r="EX56" s="5" t="n">
        <f aca="false">IF(Kalender!EX56&lt;&gt;1,0,IF(AND($B56&gt;0,INDEX(Kalender!EX$68:EX$77,MAX(1,$B56))&gt;INDEX(Kalender!$B$68:$B$77,MAX(1,$B56))),1,0)+IF(OR(AND($C56&gt;0,INDEX(Kalender!EX$81:EX$110,MAX(1,$C56))&gt;INDEX(Kalender!$B$81:$B$110,MAX(1,$C56))),AND($D56&gt;0,INDEX(Kalender!EX$81:EX$110,MAX(1,$D56))&gt;INDEX(Kalender!$B$81:$B$110,MAX(1,$D56))),AND($E56&gt;0,INDEX(Kalender!EX$81:EX$110,MAX(1,$E56))&gt;INDEX(Kalender!$B$81:$B$110,MAX(1,$E56))),AND($F56&gt;0,INDEX(Kalender!EX$81:EX$110,MAX(1,$F56))&gt;INDEX(Kalender!$B$81:$B$110,MAX(1,$F56)))),2,0))</f>
        <v>0</v>
      </c>
      <c r="EY56" s="5" t="n">
        <f aca="false">IF(Kalender!EY56&lt;&gt;1,0,IF(AND($B56&gt;0,INDEX(Kalender!EY$68:EY$77,MAX(1,$B56))&gt;INDEX(Kalender!$B$68:$B$77,MAX(1,$B56))),1,0)+IF(OR(AND($C56&gt;0,INDEX(Kalender!EY$81:EY$110,MAX(1,$C56))&gt;INDEX(Kalender!$B$81:$B$110,MAX(1,$C56))),AND($D56&gt;0,INDEX(Kalender!EY$81:EY$110,MAX(1,$D56))&gt;INDEX(Kalender!$B$81:$B$110,MAX(1,$D56))),AND($E56&gt;0,INDEX(Kalender!EY$81:EY$110,MAX(1,$E56))&gt;INDEX(Kalender!$B$81:$B$110,MAX(1,$E56))),AND($F56&gt;0,INDEX(Kalender!EY$81:EY$110,MAX(1,$F56))&gt;INDEX(Kalender!$B$81:$B$110,MAX(1,$F56)))),2,0))</f>
        <v>0</v>
      </c>
      <c r="EZ56" s="5" t="n">
        <f aca="false">IF(Kalender!EZ56&lt;&gt;1,0,IF(AND($B56&gt;0,INDEX(Kalender!EZ$68:EZ$77,MAX(1,$B56))&gt;INDEX(Kalender!$B$68:$B$77,MAX(1,$B56))),1,0)+IF(OR(AND($C56&gt;0,INDEX(Kalender!EZ$81:EZ$110,MAX(1,$C56))&gt;INDEX(Kalender!$B$81:$B$110,MAX(1,$C56))),AND($D56&gt;0,INDEX(Kalender!EZ$81:EZ$110,MAX(1,$D56))&gt;INDEX(Kalender!$B$81:$B$110,MAX(1,$D56))),AND($E56&gt;0,INDEX(Kalender!EZ$81:EZ$110,MAX(1,$E56))&gt;INDEX(Kalender!$B$81:$B$110,MAX(1,$E56))),AND($F56&gt;0,INDEX(Kalender!EZ$81:EZ$110,MAX(1,$F56))&gt;INDEX(Kalender!$B$81:$B$110,MAX(1,$F56)))),2,0))</f>
        <v>0</v>
      </c>
      <c r="FA56" s="5" t="n">
        <f aca="false">IF(Kalender!FA56&lt;&gt;1,0,IF(AND($B56&gt;0,INDEX(Kalender!FA$68:FA$77,MAX(1,$B56))&gt;INDEX(Kalender!$B$68:$B$77,MAX(1,$B56))),1,0)+IF(OR(AND($C56&gt;0,INDEX(Kalender!FA$81:FA$110,MAX(1,$C56))&gt;INDEX(Kalender!$B$81:$B$110,MAX(1,$C56))),AND($D56&gt;0,INDEX(Kalender!FA$81:FA$110,MAX(1,$D56))&gt;INDEX(Kalender!$B$81:$B$110,MAX(1,$D56))),AND($E56&gt;0,INDEX(Kalender!FA$81:FA$110,MAX(1,$E56))&gt;INDEX(Kalender!$B$81:$B$110,MAX(1,$E56))),AND($F56&gt;0,INDEX(Kalender!FA$81:FA$110,MAX(1,$F56))&gt;INDEX(Kalender!$B$81:$B$110,MAX(1,$F56)))),2,0))</f>
        <v>0</v>
      </c>
      <c r="FB56" s="5" t="n">
        <f aca="false">IF(Kalender!FB56&lt;&gt;1,0,IF(AND($B56&gt;0,INDEX(Kalender!FB$68:FB$77,MAX(1,$B56))&gt;INDEX(Kalender!$B$68:$B$77,MAX(1,$B56))),1,0)+IF(OR(AND($C56&gt;0,INDEX(Kalender!FB$81:FB$110,MAX(1,$C56))&gt;INDEX(Kalender!$B$81:$B$110,MAX(1,$C56))),AND($D56&gt;0,INDEX(Kalender!FB$81:FB$110,MAX(1,$D56))&gt;INDEX(Kalender!$B$81:$B$110,MAX(1,$D56))),AND($E56&gt;0,INDEX(Kalender!FB$81:FB$110,MAX(1,$E56))&gt;INDEX(Kalender!$B$81:$B$110,MAX(1,$E56))),AND($F56&gt;0,INDEX(Kalender!FB$81:FB$110,MAX(1,$F56))&gt;INDEX(Kalender!$B$81:$B$110,MAX(1,$F56)))),2,0))</f>
        <v>0</v>
      </c>
      <c r="FC56" s="5" t="n">
        <f aca="false">IF(Kalender!FC56&lt;&gt;1,0,IF(AND($B56&gt;0,INDEX(Kalender!FC$68:FC$77,MAX(1,$B56))&gt;INDEX(Kalender!$B$68:$B$77,MAX(1,$B56))),1,0)+IF(OR(AND($C56&gt;0,INDEX(Kalender!FC$81:FC$110,MAX(1,$C56))&gt;INDEX(Kalender!$B$81:$B$110,MAX(1,$C56))),AND($D56&gt;0,INDEX(Kalender!FC$81:FC$110,MAX(1,$D56))&gt;INDEX(Kalender!$B$81:$B$110,MAX(1,$D56))),AND($E56&gt;0,INDEX(Kalender!FC$81:FC$110,MAX(1,$E56))&gt;INDEX(Kalender!$B$81:$B$110,MAX(1,$E56))),AND($F56&gt;0,INDEX(Kalender!FC$81:FC$110,MAX(1,$F56))&gt;INDEX(Kalender!$B$81:$B$110,MAX(1,$F56)))),2,0))</f>
        <v>0</v>
      </c>
      <c r="FD56" s="5" t="n">
        <f aca="false">IF(Kalender!FD56&lt;&gt;1,0,IF(AND($B56&gt;0,INDEX(Kalender!FD$68:FD$77,MAX(1,$B56))&gt;INDEX(Kalender!$B$68:$B$77,MAX(1,$B56))),1,0)+IF(OR(AND($C56&gt;0,INDEX(Kalender!FD$81:FD$110,MAX(1,$C56))&gt;INDEX(Kalender!$B$81:$B$110,MAX(1,$C56))),AND($D56&gt;0,INDEX(Kalender!FD$81:FD$110,MAX(1,$D56))&gt;INDEX(Kalender!$B$81:$B$110,MAX(1,$D56))),AND($E56&gt;0,INDEX(Kalender!FD$81:FD$110,MAX(1,$E56))&gt;INDEX(Kalender!$B$81:$B$110,MAX(1,$E56))),AND($F56&gt;0,INDEX(Kalender!FD$81:FD$110,MAX(1,$F56))&gt;INDEX(Kalender!$B$81:$B$110,MAX(1,$F56)))),2,0))</f>
        <v>0</v>
      </c>
      <c r="FE56" s="5" t="n">
        <f aca="false">IF(Kalender!FE56&lt;&gt;1,0,IF(AND($B56&gt;0,INDEX(Kalender!FE$68:FE$77,MAX(1,$B56))&gt;INDEX(Kalender!$B$68:$B$77,MAX(1,$B56))),1,0)+IF(OR(AND($C56&gt;0,INDEX(Kalender!FE$81:FE$110,MAX(1,$C56))&gt;INDEX(Kalender!$B$81:$B$110,MAX(1,$C56))),AND($D56&gt;0,INDEX(Kalender!FE$81:FE$110,MAX(1,$D56))&gt;INDEX(Kalender!$B$81:$B$110,MAX(1,$D56))),AND($E56&gt;0,INDEX(Kalender!FE$81:FE$110,MAX(1,$E56))&gt;INDEX(Kalender!$B$81:$B$110,MAX(1,$E56))),AND($F56&gt;0,INDEX(Kalender!FE$81:FE$110,MAX(1,$F56))&gt;INDEX(Kalender!$B$81:$B$110,MAX(1,$F56)))),2,0))</f>
        <v>0</v>
      </c>
      <c r="FF56" s="5" t="n">
        <f aca="false">IF(Kalender!FF56&lt;&gt;1,0,IF(AND($B56&gt;0,INDEX(Kalender!FF$68:FF$77,MAX(1,$B56))&gt;INDEX(Kalender!$B$68:$B$77,MAX(1,$B56))),1,0)+IF(OR(AND($C56&gt;0,INDEX(Kalender!FF$81:FF$110,MAX(1,$C56))&gt;INDEX(Kalender!$B$81:$B$110,MAX(1,$C56))),AND($D56&gt;0,INDEX(Kalender!FF$81:FF$110,MAX(1,$D56))&gt;INDEX(Kalender!$B$81:$B$110,MAX(1,$D56))),AND($E56&gt;0,INDEX(Kalender!FF$81:FF$110,MAX(1,$E56))&gt;INDEX(Kalender!$B$81:$B$110,MAX(1,$E56))),AND($F56&gt;0,INDEX(Kalender!FF$81:FF$110,MAX(1,$F56))&gt;INDEX(Kalender!$B$81:$B$110,MAX(1,$F56)))),2,0))</f>
        <v>0</v>
      </c>
      <c r="FG56" s="5" t="n">
        <f aca="false">IF(Kalender!FG56&lt;&gt;1,0,IF(AND($B56&gt;0,INDEX(Kalender!FG$68:FG$77,MAX(1,$B56))&gt;INDEX(Kalender!$B$68:$B$77,MAX(1,$B56))),1,0)+IF(OR(AND($C56&gt;0,INDEX(Kalender!FG$81:FG$110,MAX(1,$C56))&gt;INDEX(Kalender!$B$81:$B$110,MAX(1,$C56))),AND($D56&gt;0,INDEX(Kalender!FG$81:FG$110,MAX(1,$D56))&gt;INDEX(Kalender!$B$81:$B$110,MAX(1,$D56))),AND($E56&gt;0,INDEX(Kalender!FG$81:FG$110,MAX(1,$E56))&gt;INDEX(Kalender!$B$81:$B$110,MAX(1,$E56))),AND($F56&gt;0,INDEX(Kalender!FG$81:FG$110,MAX(1,$F56))&gt;INDEX(Kalender!$B$81:$B$110,MAX(1,$F56)))),2,0))</f>
        <v>0</v>
      </c>
      <c r="FH56" s="5" t="n">
        <f aca="false">IF(Kalender!FH56&lt;&gt;1,0,IF(AND($B56&gt;0,INDEX(Kalender!FH$68:FH$77,MAX(1,$B56))&gt;INDEX(Kalender!$B$68:$B$77,MAX(1,$B56))),1,0)+IF(OR(AND($C56&gt;0,INDEX(Kalender!FH$81:FH$110,MAX(1,$C56))&gt;INDEX(Kalender!$B$81:$B$110,MAX(1,$C56))),AND($D56&gt;0,INDEX(Kalender!FH$81:FH$110,MAX(1,$D56))&gt;INDEX(Kalender!$B$81:$B$110,MAX(1,$D56))),AND($E56&gt;0,INDEX(Kalender!FH$81:FH$110,MAX(1,$E56))&gt;INDEX(Kalender!$B$81:$B$110,MAX(1,$E56))),AND($F56&gt;0,INDEX(Kalender!FH$81:FH$110,MAX(1,$F56))&gt;INDEX(Kalender!$B$81:$B$110,MAX(1,$F56)))),2,0))</f>
        <v>0</v>
      </c>
      <c r="FI56" s="5" t="n">
        <f aca="false">IF(Kalender!FI56&lt;&gt;1,0,IF(AND($B56&gt;0,INDEX(Kalender!FI$68:FI$77,MAX(1,$B56))&gt;INDEX(Kalender!$B$68:$B$77,MAX(1,$B56))),1,0)+IF(OR(AND($C56&gt;0,INDEX(Kalender!FI$81:FI$110,MAX(1,$C56))&gt;INDEX(Kalender!$B$81:$B$110,MAX(1,$C56))),AND($D56&gt;0,INDEX(Kalender!FI$81:FI$110,MAX(1,$D56))&gt;INDEX(Kalender!$B$81:$B$110,MAX(1,$D56))),AND($E56&gt;0,INDEX(Kalender!FI$81:FI$110,MAX(1,$E56))&gt;INDEX(Kalender!$B$81:$B$110,MAX(1,$E56))),AND($F56&gt;0,INDEX(Kalender!FI$81:FI$110,MAX(1,$F56))&gt;INDEX(Kalender!$B$81:$B$110,MAX(1,$F56)))),2,0))</f>
        <v>0</v>
      </c>
      <c r="FJ56" s="5" t="n">
        <f aca="false">IF(Kalender!FJ56&lt;&gt;1,0,IF(AND($B56&gt;0,INDEX(Kalender!FJ$68:FJ$77,MAX(1,$B56))&gt;INDEX(Kalender!$B$68:$B$77,MAX(1,$B56))),1,0)+IF(OR(AND($C56&gt;0,INDEX(Kalender!FJ$81:FJ$110,MAX(1,$C56))&gt;INDEX(Kalender!$B$81:$B$110,MAX(1,$C56))),AND($D56&gt;0,INDEX(Kalender!FJ$81:FJ$110,MAX(1,$D56))&gt;INDEX(Kalender!$B$81:$B$110,MAX(1,$D56))),AND($E56&gt;0,INDEX(Kalender!FJ$81:FJ$110,MAX(1,$E56))&gt;INDEX(Kalender!$B$81:$B$110,MAX(1,$E56))),AND($F56&gt;0,INDEX(Kalender!FJ$81:FJ$110,MAX(1,$F56))&gt;INDEX(Kalender!$B$81:$B$110,MAX(1,$F56)))),2,0))</f>
        <v>0</v>
      </c>
      <c r="FK56" s="5" t="n">
        <f aca="false">IF(Kalender!FK56&lt;&gt;1,0,IF(AND($B56&gt;0,INDEX(Kalender!FK$68:FK$77,MAX(1,$B56))&gt;INDEX(Kalender!$B$68:$B$77,MAX(1,$B56))),1,0)+IF(OR(AND($C56&gt;0,INDEX(Kalender!FK$81:FK$110,MAX(1,$C56))&gt;INDEX(Kalender!$B$81:$B$110,MAX(1,$C56))),AND($D56&gt;0,INDEX(Kalender!FK$81:FK$110,MAX(1,$D56))&gt;INDEX(Kalender!$B$81:$B$110,MAX(1,$D56))),AND($E56&gt;0,INDEX(Kalender!FK$81:FK$110,MAX(1,$E56))&gt;INDEX(Kalender!$B$81:$B$110,MAX(1,$E56))),AND($F56&gt;0,INDEX(Kalender!FK$81:FK$110,MAX(1,$F56))&gt;INDEX(Kalender!$B$81:$B$110,MAX(1,$F56)))),2,0))</f>
        <v>0</v>
      </c>
      <c r="FL56" s="5" t="n">
        <f aca="false">IF(Kalender!FL56&lt;&gt;1,0,IF(AND($B56&gt;0,INDEX(Kalender!FL$68:FL$77,MAX(1,$B56))&gt;INDEX(Kalender!$B$68:$B$77,MAX(1,$B56))),1,0)+IF(OR(AND($C56&gt;0,INDEX(Kalender!FL$81:FL$110,MAX(1,$C56))&gt;INDEX(Kalender!$B$81:$B$110,MAX(1,$C56))),AND($D56&gt;0,INDEX(Kalender!FL$81:FL$110,MAX(1,$D56))&gt;INDEX(Kalender!$B$81:$B$110,MAX(1,$D56))),AND($E56&gt;0,INDEX(Kalender!FL$81:FL$110,MAX(1,$E56))&gt;INDEX(Kalender!$B$81:$B$110,MAX(1,$E56))),AND($F56&gt;0,INDEX(Kalender!FL$81:FL$110,MAX(1,$F56))&gt;INDEX(Kalender!$B$81:$B$110,MAX(1,$F56)))),2,0))</f>
        <v>0</v>
      </c>
      <c r="FM56" s="5" t="n">
        <f aca="false">IF(Kalender!FM56&lt;&gt;1,0,IF(AND($B56&gt;0,INDEX(Kalender!FM$68:FM$77,MAX(1,$B56))&gt;INDEX(Kalender!$B$68:$B$77,MAX(1,$B56))),1,0)+IF(OR(AND($C56&gt;0,INDEX(Kalender!FM$81:FM$110,MAX(1,$C56))&gt;INDEX(Kalender!$B$81:$B$110,MAX(1,$C56))),AND($D56&gt;0,INDEX(Kalender!FM$81:FM$110,MAX(1,$D56))&gt;INDEX(Kalender!$B$81:$B$110,MAX(1,$D56))),AND($E56&gt;0,INDEX(Kalender!FM$81:FM$110,MAX(1,$E56))&gt;INDEX(Kalender!$B$81:$B$110,MAX(1,$E56))),AND($F56&gt;0,INDEX(Kalender!FM$81:FM$110,MAX(1,$F56))&gt;INDEX(Kalender!$B$81:$B$110,MAX(1,$F56)))),2,0))</f>
        <v>0</v>
      </c>
      <c r="FN56" s="5" t="n">
        <f aca="false">IF(Kalender!FN56&lt;&gt;1,0,IF(AND($B56&gt;0,INDEX(Kalender!FN$68:FN$77,MAX(1,$B56))&gt;INDEX(Kalender!$B$68:$B$77,MAX(1,$B56))),1,0)+IF(OR(AND($C56&gt;0,INDEX(Kalender!FN$81:FN$110,MAX(1,$C56))&gt;INDEX(Kalender!$B$81:$B$110,MAX(1,$C56))),AND($D56&gt;0,INDEX(Kalender!FN$81:FN$110,MAX(1,$D56))&gt;INDEX(Kalender!$B$81:$B$110,MAX(1,$D56))),AND($E56&gt;0,INDEX(Kalender!FN$81:FN$110,MAX(1,$E56))&gt;INDEX(Kalender!$B$81:$B$110,MAX(1,$E56))),AND($F56&gt;0,INDEX(Kalender!FN$81:FN$110,MAX(1,$F56))&gt;INDEX(Kalender!$B$81:$B$110,MAX(1,$F56)))),2,0))</f>
        <v>0</v>
      </c>
      <c r="FO56" s="5" t="n">
        <f aca="false">IF(Kalender!FO56&lt;&gt;1,0,IF(AND($B56&gt;0,INDEX(Kalender!FO$68:FO$77,MAX(1,$B56))&gt;INDEX(Kalender!$B$68:$B$77,MAX(1,$B56))),1,0)+IF(OR(AND($C56&gt;0,INDEX(Kalender!FO$81:FO$110,MAX(1,$C56))&gt;INDEX(Kalender!$B$81:$B$110,MAX(1,$C56))),AND($D56&gt;0,INDEX(Kalender!FO$81:FO$110,MAX(1,$D56))&gt;INDEX(Kalender!$B$81:$B$110,MAX(1,$D56))),AND($E56&gt;0,INDEX(Kalender!FO$81:FO$110,MAX(1,$E56))&gt;INDEX(Kalender!$B$81:$B$110,MAX(1,$E56))),AND($F56&gt;0,INDEX(Kalender!FO$81:FO$110,MAX(1,$F56))&gt;INDEX(Kalender!$B$81:$B$110,MAX(1,$F56)))),2,0))</f>
        <v>0</v>
      </c>
      <c r="FP56" s="5" t="n">
        <f aca="false">IF(Kalender!FP56&lt;&gt;1,0,IF(AND($B56&gt;0,INDEX(Kalender!FP$68:FP$77,MAX(1,$B56))&gt;INDEX(Kalender!$B$68:$B$77,MAX(1,$B56))),1,0)+IF(OR(AND($C56&gt;0,INDEX(Kalender!FP$81:FP$110,MAX(1,$C56))&gt;INDEX(Kalender!$B$81:$B$110,MAX(1,$C56))),AND($D56&gt;0,INDEX(Kalender!FP$81:FP$110,MAX(1,$D56))&gt;INDEX(Kalender!$B$81:$B$110,MAX(1,$D56))),AND($E56&gt;0,INDEX(Kalender!FP$81:FP$110,MAX(1,$E56))&gt;INDEX(Kalender!$B$81:$B$110,MAX(1,$E56))),AND($F56&gt;0,INDEX(Kalender!FP$81:FP$110,MAX(1,$F56))&gt;INDEX(Kalender!$B$81:$B$110,MAX(1,$F56)))),2,0))</f>
        <v>0</v>
      </c>
      <c r="FQ56" s="5" t="n">
        <f aca="false">IF(Kalender!FQ56&lt;&gt;1,0,IF(AND($B56&gt;0,INDEX(Kalender!FQ$68:FQ$77,MAX(1,$B56))&gt;INDEX(Kalender!$B$68:$B$77,MAX(1,$B56))),1,0)+IF(OR(AND($C56&gt;0,INDEX(Kalender!FQ$81:FQ$110,MAX(1,$C56))&gt;INDEX(Kalender!$B$81:$B$110,MAX(1,$C56))),AND($D56&gt;0,INDEX(Kalender!FQ$81:FQ$110,MAX(1,$D56))&gt;INDEX(Kalender!$B$81:$B$110,MAX(1,$D56))),AND($E56&gt;0,INDEX(Kalender!FQ$81:FQ$110,MAX(1,$E56))&gt;INDEX(Kalender!$B$81:$B$110,MAX(1,$E56))),AND($F56&gt;0,INDEX(Kalender!FQ$81:FQ$110,MAX(1,$F56))&gt;INDEX(Kalender!$B$81:$B$110,MAX(1,$F56)))),2,0))</f>
        <v>0</v>
      </c>
      <c r="FR56" s="5" t="n">
        <f aca="false">IF(Kalender!FR56&lt;&gt;1,0,IF(AND($B56&gt;0,INDEX(Kalender!FR$68:FR$77,MAX(1,$B56))&gt;INDEX(Kalender!$B$68:$B$77,MAX(1,$B56))),1,0)+IF(OR(AND($C56&gt;0,INDEX(Kalender!FR$81:FR$110,MAX(1,$C56))&gt;INDEX(Kalender!$B$81:$B$110,MAX(1,$C56))),AND($D56&gt;0,INDEX(Kalender!FR$81:FR$110,MAX(1,$D56))&gt;INDEX(Kalender!$B$81:$B$110,MAX(1,$D56))),AND($E56&gt;0,INDEX(Kalender!FR$81:FR$110,MAX(1,$E56))&gt;INDEX(Kalender!$B$81:$B$110,MAX(1,$E56))),AND($F56&gt;0,INDEX(Kalender!FR$81:FR$110,MAX(1,$F56))&gt;INDEX(Kalender!$B$81:$B$110,MAX(1,$F56)))),2,0))</f>
        <v>0</v>
      </c>
      <c r="FS56" s="5" t="n">
        <f aca="false">IF(Kalender!FS56&lt;&gt;1,0,IF(AND($B56&gt;0,INDEX(Kalender!FS$68:FS$77,MAX(1,$B56))&gt;INDEX(Kalender!$B$68:$B$77,MAX(1,$B56))),1,0)+IF(OR(AND($C56&gt;0,INDEX(Kalender!FS$81:FS$110,MAX(1,$C56))&gt;INDEX(Kalender!$B$81:$B$110,MAX(1,$C56))),AND($D56&gt;0,INDEX(Kalender!FS$81:FS$110,MAX(1,$D56))&gt;INDEX(Kalender!$B$81:$B$110,MAX(1,$D56))),AND($E56&gt;0,INDEX(Kalender!FS$81:FS$110,MAX(1,$E56))&gt;INDEX(Kalender!$B$81:$B$110,MAX(1,$E56))),AND($F56&gt;0,INDEX(Kalender!FS$81:FS$110,MAX(1,$F56))&gt;INDEX(Kalender!$B$81:$B$110,MAX(1,$F56)))),2,0))</f>
        <v>0</v>
      </c>
      <c r="FT56" s="5" t="n">
        <f aca="false">IF(Kalender!FT56&lt;&gt;1,0,IF(AND($B56&gt;0,INDEX(Kalender!FT$68:FT$77,MAX(1,$B56))&gt;INDEX(Kalender!$B$68:$B$77,MAX(1,$B56))),1,0)+IF(OR(AND($C56&gt;0,INDEX(Kalender!FT$81:FT$110,MAX(1,$C56))&gt;INDEX(Kalender!$B$81:$B$110,MAX(1,$C56))),AND($D56&gt;0,INDEX(Kalender!FT$81:FT$110,MAX(1,$D56))&gt;INDEX(Kalender!$B$81:$B$110,MAX(1,$D56))),AND($E56&gt;0,INDEX(Kalender!FT$81:FT$110,MAX(1,$E56))&gt;INDEX(Kalender!$B$81:$B$110,MAX(1,$E56))),AND($F56&gt;0,INDEX(Kalender!FT$81:FT$110,MAX(1,$F56))&gt;INDEX(Kalender!$B$81:$B$110,MAX(1,$F56)))),2,0))</f>
        <v>0</v>
      </c>
      <c r="FU56" s="5" t="n">
        <f aca="false">IF(Kalender!FU56&lt;&gt;1,0,IF(AND($B56&gt;0,INDEX(Kalender!FU$68:FU$77,MAX(1,$B56))&gt;INDEX(Kalender!$B$68:$B$77,MAX(1,$B56))),1,0)+IF(OR(AND($C56&gt;0,INDEX(Kalender!FU$81:FU$110,MAX(1,$C56))&gt;INDEX(Kalender!$B$81:$B$110,MAX(1,$C56))),AND($D56&gt;0,INDEX(Kalender!FU$81:FU$110,MAX(1,$D56))&gt;INDEX(Kalender!$B$81:$B$110,MAX(1,$D56))),AND($E56&gt;0,INDEX(Kalender!FU$81:FU$110,MAX(1,$E56))&gt;INDEX(Kalender!$B$81:$B$110,MAX(1,$E56))),AND($F56&gt;0,INDEX(Kalender!FU$81:FU$110,MAX(1,$F56))&gt;INDEX(Kalender!$B$81:$B$110,MAX(1,$F56)))),2,0))</f>
        <v>0</v>
      </c>
      <c r="FV56" s="5" t="n">
        <f aca="false">IF(Kalender!FV56&lt;&gt;1,0,IF(AND($B56&gt;0,INDEX(Kalender!FV$68:FV$77,MAX(1,$B56))&gt;INDEX(Kalender!$B$68:$B$77,MAX(1,$B56))),1,0)+IF(OR(AND($C56&gt;0,INDEX(Kalender!FV$81:FV$110,MAX(1,$C56))&gt;INDEX(Kalender!$B$81:$B$110,MAX(1,$C56))),AND($D56&gt;0,INDEX(Kalender!FV$81:FV$110,MAX(1,$D56))&gt;INDEX(Kalender!$B$81:$B$110,MAX(1,$D56))),AND($E56&gt;0,INDEX(Kalender!FV$81:FV$110,MAX(1,$E56))&gt;INDEX(Kalender!$B$81:$B$110,MAX(1,$E56))),AND($F56&gt;0,INDEX(Kalender!FV$81:FV$110,MAX(1,$F56))&gt;INDEX(Kalender!$B$81:$B$110,MAX(1,$F56)))),2,0))</f>
        <v>0</v>
      </c>
      <c r="FW56" s="5" t="n">
        <f aca="false">IF(Kalender!FW56&lt;&gt;1,0,IF(AND($B56&gt;0,INDEX(Kalender!FW$68:FW$77,MAX(1,$B56))&gt;INDEX(Kalender!$B$68:$B$77,MAX(1,$B56))),1,0)+IF(OR(AND($C56&gt;0,INDEX(Kalender!FW$81:FW$110,MAX(1,$C56))&gt;INDEX(Kalender!$B$81:$B$110,MAX(1,$C56))),AND($D56&gt;0,INDEX(Kalender!FW$81:FW$110,MAX(1,$D56))&gt;INDEX(Kalender!$B$81:$B$110,MAX(1,$D56))),AND($E56&gt;0,INDEX(Kalender!FW$81:FW$110,MAX(1,$E56))&gt;INDEX(Kalender!$B$81:$B$110,MAX(1,$E56))),AND($F56&gt;0,INDEX(Kalender!FW$81:FW$110,MAX(1,$F56))&gt;INDEX(Kalender!$B$81:$B$110,MAX(1,$F56)))),2,0))</f>
        <v>0</v>
      </c>
      <c r="FX56" s="5" t="n">
        <f aca="false">IF(Kalender!FX56&lt;&gt;1,0,IF(AND($B56&gt;0,INDEX(Kalender!FX$68:FX$77,MAX(1,$B56))&gt;INDEX(Kalender!$B$68:$B$77,MAX(1,$B56))),1,0)+IF(OR(AND($C56&gt;0,INDEX(Kalender!FX$81:FX$110,MAX(1,$C56))&gt;INDEX(Kalender!$B$81:$B$110,MAX(1,$C56))),AND($D56&gt;0,INDEX(Kalender!FX$81:FX$110,MAX(1,$D56))&gt;INDEX(Kalender!$B$81:$B$110,MAX(1,$D56))),AND($E56&gt;0,INDEX(Kalender!FX$81:FX$110,MAX(1,$E56))&gt;INDEX(Kalender!$B$81:$B$110,MAX(1,$E56))),AND($F56&gt;0,INDEX(Kalender!FX$81:FX$110,MAX(1,$F56))&gt;INDEX(Kalender!$B$81:$B$110,MAX(1,$F56)))),2,0))</f>
        <v>0</v>
      </c>
      <c r="FY56" s="5" t="n">
        <f aca="false">IF(Kalender!FY56&lt;&gt;1,0,IF(AND($B56&gt;0,INDEX(Kalender!FY$68:FY$77,MAX(1,$B56))&gt;INDEX(Kalender!$B$68:$B$77,MAX(1,$B56))),1,0)+IF(OR(AND($C56&gt;0,INDEX(Kalender!FY$81:FY$110,MAX(1,$C56))&gt;INDEX(Kalender!$B$81:$B$110,MAX(1,$C56))),AND($D56&gt;0,INDEX(Kalender!FY$81:FY$110,MAX(1,$D56))&gt;INDEX(Kalender!$B$81:$B$110,MAX(1,$D56))),AND($E56&gt;0,INDEX(Kalender!FY$81:FY$110,MAX(1,$E56))&gt;INDEX(Kalender!$B$81:$B$110,MAX(1,$E56))),AND($F56&gt;0,INDEX(Kalender!FY$81:FY$110,MAX(1,$F56))&gt;INDEX(Kalender!$B$81:$B$110,MAX(1,$F56)))),2,0))</f>
        <v>0</v>
      </c>
      <c r="FZ56" s="5" t="n">
        <f aca="false">IF(Kalender!FZ56&lt;&gt;1,0,IF(AND($B56&gt;0,INDEX(Kalender!FZ$68:FZ$77,MAX(1,$B56))&gt;INDEX(Kalender!$B$68:$B$77,MAX(1,$B56))),1,0)+IF(OR(AND($C56&gt;0,INDEX(Kalender!FZ$81:FZ$110,MAX(1,$C56))&gt;INDEX(Kalender!$B$81:$B$110,MAX(1,$C56))),AND($D56&gt;0,INDEX(Kalender!FZ$81:FZ$110,MAX(1,$D56))&gt;INDEX(Kalender!$B$81:$B$110,MAX(1,$D56))),AND($E56&gt;0,INDEX(Kalender!FZ$81:FZ$110,MAX(1,$E56))&gt;INDEX(Kalender!$B$81:$B$110,MAX(1,$E56))),AND($F56&gt;0,INDEX(Kalender!FZ$81:FZ$110,MAX(1,$F56))&gt;INDEX(Kalender!$B$81:$B$110,MAX(1,$F56)))),2,0))</f>
        <v>0</v>
      </c>
      <c r="GA56" s="5" t="n">
        <f aca="false">IF(Kalender!GA56&lt;&gt;1,0,IF(AND($B56&gt;0,INDEX(Kalender!GA$68:GA$77,MAX(1,$B56))&gt;INDEX(Kalender!$B$68:$B$77,MAX(1,$B56))),1,0)+IF(OR(AND($C56&gt;0,INDEX(Kalender!GA$81:GA$110,MAX(1,$C56))&gt;INDEX(Kalender!$B$81:$B$110,MAX(1,$C56))),AND($D56&gt;0,INDEX(Kalender!GA$81:GA$110,MAX(1,$D56))&gt;INDEX(Kalender!$B$81:$B$110,MAX(1,$D56))),AND($E56&gt;0,INDEX(Kalender!GA$81:GA$110,MAX(1,$E56))&gt;INDEX(Kalender!$B$81:$B$110,MAX(1,$E56))),AND($F56&gt;0,INDEX(Kalender!GA$81:GA$110,MAX(1,$F56))&gt;INDEX(Kalender!$B$81:$B$110,MAX(1,$F56)))),2,0))</f>
        <v>0</v>
      </c>
      <c r="GB56" s="5" t="n">
        <f aca="false">IF(Kalender!GB56&lt;&gt;1,0,IF(AND($B56&gt;0,INDEX(Kalender!GB$68:GB$77,MAX(1,$B56))&gt;INDEX(Kalender!$B$68:$B$77,MAX(1,$B56))),1,0)+IF(OR(AND($C56&gt;0,INDEX(Kalender!GB$81:GB$110,MAX(1,$C56))&gt;INDEX(Kalender!$B$81:$B$110,MAX(1,$C56))),AND($D56&gt;0,INDEX(Kalender!GB$81:GB$110,MAX(1,$D56))&gt;INDEX(Kalender!$B$81:$B$110,MAX(1,$D56))),AND($E56&gt;0,INDEX(Kalender!GB$81:GB$110,MAX(1,$E56))&gt;INDEX(Kalender!$B$81:$B$110,MAX(1,$E56))),AND($F56&gt;0,INDEX(Kalender!GB$81:GB$110,MAX(1,$F56))&gt;INDEX(Kalender!$B$81:$B$110,MAX(1,$F56)))),2,0))</f>
        <v>0</v>
      </c>
      <c r="GC56" s="5" t="n">
        <f aca="false">IF(Kalender!GC56&lt;&gt;1,0,IF(AND($B56&gt;0,INDEX(Kalender!GC$68:GC$77,MAX(1,$B56))&gt;INDEX(Kalender!$B$68:$B$77,MAX(1,$B56))),1,0)+IF(OR(AND($C56&gt;0,INDEX(Kalender!GC$81:GC$110,MAX(1,$C56))&gt;INDEX(Kalender!$B$81:$B$110,MAX(1,$C56))),AND($D56&gt;0,INDEX(Kalender!GC$81:GC$110,MAX(1,$D56))&gt;INDEX(Kalender!$B$81:$B$110,MAX(1,$D56))),AND($E56&gt;0,INDEX(Kalender!GC$81:GC$110,MAX(1,$E56))&gt;INDEX(Kalender!$B$81:$B$110,MAX(1,$E56))),AND($F56&gt;0,INDEX(Kalender!GC$81:GC$110,MAX(1,$F56))&gt;INDEX(Kalender!$B$81:$B$110,MAX(1,$F56)))),2,0))</f>
        <v>0</v>
      </c>
      <c r="GD56" s="5" t="n">
        <f aca="false">IF(Kalender!GD56&lt;&gt;1,0,IF(AND($B56&gt;0,INDEX(Kalender!GD$68:GD$77,MAX(1,$B56))&gt;INDEX(Kalender!$B$68:$B$77,MAX(1,$B56))),1,0)+IF(OR(AND($C56&gt;0,INDEX(Kalender!GD$81:GD$110,MAX(1,$C56))&gt;INDEX(Kalender!$B$81:$B$110,MAX(1,$C56))),AND($D56&gt;0,INDEX(Kalender!GD$81:GD$110,MAX(1,$D56))&gt;INDEX(Kalender!$B$81:$B$110,MAX(1,$D56))),AND($E56&gt;0,INDEX(Kalender!GD$81:GD$110,MAX(1,$E56))&gt;INDEX(Kalender!$B$81:$B$110,MAX(1,$E56))),AND($F56&gt;0,INDEX(Kalender!GD$81:GD$110,MAX(1,$F56))&gt;INDEX(Kalender!$B$81:$B$110,MAX(1,$F56)))),2,0))</f>
        <v>0</v>
      </c>
      <c r="GE56" s="5" t="n">
        <f aca="false">IF(Kalender!GE56&lt;&gt;1,0,IF(AND($B56&gt;0,INDEX(Kalender!GE$68:GE$77,MAX(1,$B56))&gt;INDEX(Kalender!$B$68:$B$77,MAX(1,$B56))),1,0)+IF(OR(AND($C56&gt;0,INDEX(Kalender!GE$81:GE$110,MAX(1,$C56))&gt;INDEX(Kalender!$B$81:$B$110,MAX(1,$C56))),AND($D56&gt;0,INDEX(Kalender!GE$81:GE$110,MAX(1,$D56))&gt;INDEX(Kalender!$B$81:$B$110,MAX(1,$D56))),AND($E56&gt;0,INDEX(Kalender!GE$81:GE$110,MAX(1,$E56))&gt;INDEX(Kalender!$B$81:$B$110,MAX(1,$E56))),AND($F56&gt;0,INDEX(Kalender!GE$81:GE$110,MAX(1,$F56))&gt;INDEX(Kalender!$B$81:$B$110,MAX(1,$F56)))),2,0))</f>
        <v>0</v>
      </c>
      <c r="GF56" s="5" t="n">
        <f aca="false">IF(Kalender!GF56&lt;&gt;1,0,IF(AND($B56&gt;0,INDEX(Kalender!GF$68:GF$77,MAX(1,$B56))&gt;INDEX(Kalender!$B$68:$B$77,MAX(1,$B56))),1,0)+IF(OR(AND($C56&gt;0,INDEX(Kalender!GF$81:GF$110,MAX(1,$C56))&gt;INDEX(Kalender!$B$81:$B$110,MAX(1,$C56))),AND($D56&gt;0,INDEX(Kalender!GF$81:GF$110,MAX(1,$D56))&gt;INDEX(Kalender!$B$81:$B$110,MAX(1,$D56))),AND($E56&gt;0,INDEX(Kalender!GF$81:GF$110,MAX(1,$E56))&gt;INDEX(Kalender!$B$81:$B$110,MAX(1,$E56))),AND($F56&gt;0,INDEX(Kalender!GF$81:GF$110,MAX(1,$F56))&gt;INDEX(Kalender!$B$81:$B$110,MAX(1,$F56)))),2,0))</f>
        <v>0</v>
      </c>
      <c r="GG56" s="5" t="n">
        <f aca="false">IF(Kalender!GG56&lt;&gt;1,0,IF(AND($B56&gt;0,INDEX(Kalender!GG$68:GG$77,MAX(1,$B56))&gt;INDEX(Kalender!$B$68:$B$77,MAX(1,$B56))),1,0)+IF(OR(AND($C56&gt;0,INDEX(Kalender!GG$81:GG$110,MAX(1,$C56))&gt;INDEX(Kalender!$B$81:$B$110,MAX(1,$C56))),AND($D56&gt;0,INDEX(Kalender!GG$81:GG$110,MAX(1,$D56))&gt;INDEX(Kalender!$B$81:$B$110,MAX(1,$D56))),AND($E56&gt;0,INDEX(Kalender!GG$81:GG$110,MAX(1,$E56))&gt;INDEX(Kalender!$B$81:$B$110,MAX(1,$E56))),AND($F56&gt;0,INDEX(Kalender!GG$81:GG$110,MAX(1,$F56))&gt;INDEX(Kalender!$B$81:$B$110,MAX(1,$F56)))),2,0))</f>
        <v>0</v>
      </c>
      <c r="GH56" s="5" t="n">
        <f aca="false">IF(Kalender!GH56&lt;&gt;1,0,IF(AND($B56&gt;0,INDEX(Kalender!GH$68:GH$77,MAX(1,$B56))&gt;INDEX(Kalender!$B$68:$B$77,MAX(1,$B56))),1,0)+IF(OR(AND($C56&gt;0,INDEX(Kalender!GH$81:GH$110,MAX(1,$C56))&gt;INDEX(Kalender!$B$81:$B$110,MAX(1,$C56))),AND($D56&gt;0,INDEX(Kalender!GH$81:GH$110,MAX(1,$D56))&gt;INDEX(Kalender!$B$81:$B$110,MAX(1,$D56))),AND($E56&gt;0,INDEX(Kalender!GH$81:GH$110,MAX(1,$E56))&gt;INDEX(Kalender!$B$81:$B$110,MAX(1,$E56))),AND($F56&gt;0,INDEX(Kalender!GH$81:GH$110,MAX(1,$F56))&gt;INDEX(Kalender!$B$81:$B$110,MAX(1,$F56)))),2,0))</f>
        <v>0</v>
      </c>
      <c r="GI56" s="5" t="n">
        <f aca="false">IF(Kalender!GI56&lt;&gt;1,0,IF(AND($B56&gt;0,INDEX(Kalender!GI$68:GI$77,MAX(1,$B56))&gt;INDEX(Kalender!$B$68:$B$77,MAX(1,$B56))),1,0)+IF(OR(AND($C56&gt;0,INDEX(Kalender!GI$81:GI$110,MAX(1,$C56))&gt;INDEX(Kalender!$B$81:$B$110,MAX(1,$C56))),AND($D56&gt;0,INDEX(Kalender!GI$81:GI$110,MAX(1,$D56))&gt;INDEX(Kalender!$B$81:$B$110,MAX(1,$D56))),AND($E56&gt;0,INDEX(Kalender!GI$81:GI$110,MAX(1,$E56))&gt;INDEX(Kalender!$B$81:$B$110,MAX(1,$E56))),AND($F56&gt;0,INDEX(Kalender!GI$81:GI$110,MAX(1,$F56))&gt;INDEX(Kalender!$B$81:$B$110,MAX(1,$F56)))),2,0))</f>
        <v>0</v>
      </c>
      <c r="GJ56" s="5" t="n">
        <f aca="false">IF(Kalender!GJ56&lt;&gt;1,0,IF(AND($B56&gt;0,INDEX(Kalender!GJ$68:GJ$77,MAX(1,$B56))&gt;INDEX(Kalender!$B$68:$B$77,MAX(1,$B56))),1,0)+IF(OR(AND($C56&gt;0,INDEX(Kalender!GJ$81:GJ$110,MAX(1,$C56))&gt;INDEX(Kalender!$B$81:$B$110,MAX(1,$C56))),AND($D56&gt;0,INDEX(Kalender!GJ$81:GJ$110,MAX(1,$D56))&gt;INDEX(Kalender!$B$81:$B$110,MAX(1,$D56))),AND($E56&gt;0,INDEX(Kalender!GJ$81:GJ$110,MAX(1,$E56))&gt;INDEX(Kalender!$B$81:$B$110,MAX(1,$E56))),AND($F56&gt;0,INDEX(Kalender!GJ$81:GJ$110,MAX(1,$F56))&gt;INDEX(Kalender!$B$81:$B$110,MAX(1,$F56)))),2,0))</f>
        <v>0</v>
      </c>
      <c r="GK56" s="5" t="n">
        <f aca="false">IF(Kalender!GK56&lt;&gt;1,0,IF(AND($B56&gt;0,INDEX(Kalender!GK$68:GK$77,MAX(1,$B56))&gt;INDEX(Kalender!$B$68:$B$77,MAX(1,$B56))),1,0)+IF(OR(AND($C56&gt;0,INDEX(Kalender!GK$81:GK$110,MAX(1,$C56))&gt;INDEX(Kalender!$B$81:$B$110,MAX(1,$C56))),AND($D56&gt;0,INDEX(Kalender!GK$81:GK$110,MAX(1,$D56))&gt;INDEX(Kalender!$B$81:$B$110,MAX(1,$D56))),AND($E56&gt;0,INDEX(Kalender!GK$81:GK$110,MAX(1,$E56))&gt;INDEX(Kalender!$B$81:$B$110,MAX(1,$E56))),AND($F56&gt;0,INDEX(Kalender!GK$81:GK$110,MAX(1,$F56))&gt;INDEX(Kalender!$B$81:$B$110,MAX(1,$F56)))),2,0))</f>
        <v>0</v>
      </c>
      <c r="GL56" s="5" t="n">
        <f aca="false">IF(Kalender!GL56&lt;&gt;1,0,IF(AND($B56&gt;0,INDEX(Kalender!GL$68:GL$77,MAX(1,$B56))&gt;INDEX(Kalender!$B$68:$B$77,MAX(1,$B56))),1,0)+IF(OR(AND($C56&gt;0,INDEX(Kalender!GL$81:GL$110,MAX(1,$C56))&gt;INDEX(Kalender!$B$81:$B$110,MAX(1,$C56))),AND($D56&gt;0,INDEX(Kalender!GL$81:GL$110,MAX(1,$D56))&gt;INDEX(Kalender!$B$81:$B$110,MAX(1,$D56))),AND($E56&gt;0,INDEX(Kalender!GL$81:GL$110,MAX(1,$E56))&gt;INDEX(Kalender!$B$81:$B$110,MAX(1,$E56))),AND($F56&gt;0,INDEX(Kalender!GL$81:GL$110,MAX(1,$F56))&gt;INDEX(Kalender!$B$81:$B$110,MAX(1,$F56)))),2,0))</f>
        <v>0</v>
      </c>
      <c r="GM56" s="5" t="n">
        <f aca="false">IF(Kalender!GM56&lt;&gt;1,0,IF(AND($B56&gt;0,INDEX(Kalender!GM$68:GM$77,MAX(1,$B56))&gt;INDEX(Kalender!$B$68:$B$77,MAX(1,$B56))),1,0)+IF(OR(AND($C56&gt;0,INDEX(Kalender!GM$81:GM$110,MAX(1,$C56))&gt;INDEX(Kalender!$B$81:$B$110,MAX(1,$C56))),AND($D56&gt;0,INDEX(Kalender!GM$81:GM$110,MAX(1,$D56))&gt;INDEX(Kalender!$B$81:$B$110,MAX(1,$D56))),AND($E56&gt;0,INDEX(Kalender!GM$81:GM$110,MAX(1,$E56))&gt;INDEX(Kalender!$B$81:$B$110,MAX(1,$E56))),AND($F56&gt;0,INDEX(Kalender!GM$81:GM$110,MAX(1,$F56))&gt;INDEX(Kalender!$B$81:$B$110,MAX(1,$F56)))),2,0))</f>
        <v>0</v>
      </c>
      <c r="GN56" s="5" t="n">
        <f aca="false">IF(Kalender!GN56&lt;&gt;1,0,IF(AND($B56&gt;0,INDEX(Kalender!GN$68:GN$77,MAX(1,$B56))&gt;INDEX(Kalender!$B$68:$B$77,MAX(1,$B56))),1,0)+IF(OR(AND($C56&gt;0,INDEX(Kalender!GN$81:GN$110,MAX(1,$C56))&gt;INDEX(Kalender!$B$81:$B$110,MAX(1,$C56))),AND($D56&gt;0,INDEX(Kalender!GN$81:GN$110,MAX(1,$D56))&gt;INDEX(Kalender!$B$81:$B$110,MAX(1,$D56))),AND($E56&gt;0,INDEX(Kalender!GN$81:GN$110,MAX(1,$E56))&gt;INDEX(Kalender!$B$81:$B$110,MAX(1,$E56))),AND($F56&gt;0,INDEX(Kalender!GN$81:GN$110,MAX(1,$F56))&gt;INDEX(Kalender!$B$81:$B$110,MAX(1,$F56)))),2,0))</f>
        <v>0</v>
      </c>
      <c r="GO56" s="5" t="n">
        <f aca="false">IF(Kalender!GO56&lt;&gt;1,0,IF(AND($B56&gt;0,INDEX(Kalender!GO$68:GO$77,MAX(1,$B56))&gt;INDEX(Kalender!$B$68:$B$77,MAX(1,$B56))),1,0)+IF(OR(AND($C56&gt;0,INDEX(Kalender!GO$81:GO$110,MAX(1,$C56))&gt;INDEX(Kalender!$B$81:$B$110,MAX(1,$C56))),AND($D56&gt;0,INDEX(Kalender!GO$81:GO$110,MAX(1,$D56))&gt;INDEX(Kalender!$B$81:$B$110,MAX(1,$D56))),AND($E56&gt;0,INDEX(Kalender!GO$81:GO$110,MAX(1,$E56))&gt;INDEX(Kalender!$B$81:$B$110,MAX(1,$E56))),AND($F56&gt;0,INDEX(Kalender!GO$81:GO$110,MAX(1,$F56))&gt;INDEX(Kalender!$B$81:$B$110,MAX(1,$F56)))),2,0))</f>
        <v>0</v>
      </c>
      <c r="GP56" s="5" t="n">
        <f aca="false">IF(Kalender!GP56&lt;&gt;1,0,IF(AND($B56&gt;0,INDEX(Kalender!GP$68:GP$77,MAX(1,$B56))&gt;INDEX(Kalender!$B$68:$B$77,MAX(1,$B56))),1,0)+IF(OR(AND($C56&gt;0,INDEX(Kalender!GP$81:GP$110,MAX(1,$C56))&gt;INDEX(Kalender!$B$81:$B$110,MAX(1,$C56))),AND($D56&gt;0,INDEX(Kalender!GP$81:GP$110,MAX(1,$D56))&gt;INDEX(Kalender!$B$81:$B$110,MAX(1,$D56))),AND($E56&gt;0,INDEX(Kalender!GP$81:GP$110,MAX(1,$E56))&gt;INDEX(Kalender!$B$81:$B$110,MAX(1,$E56))),AND($F56&gt;0,INDEX(Kalender!GP$81:GP$110,MAX(1,$F56))&gt;INDEX(Kalender!$B$81:$B$110,MAX(1,$F56)))),2,0))</f>
        <v>0</v>
      </c>
      <c r="GQ56" s="5" t="n">
        <f aca="false">IF(Kalender!GQ56&lt;&gt;1,0,IF(AND($B56&gt;0,INDEX(Kalender!GQ$68:GQ$77,MAX(1,$B56))&gt;INDEX(Kalender!$B$68:$B$77,MAX(1,$B56))),1,0)+IF(OR(AND($C56&gt;0,INDEX(Kalender!GQ$81:GQ$110,MAX(1,$C56))&gt;INDEX(Kalender!$B$81:$B$110,MAX(1,$C56))),AND($D56&gt;0,INDEX(Kalender!GQ$81:GQ$110,MAX(1,$D56))&gt;INDEX(Kalender!$B$81:$B$110,MAX(1,$D56))),AND($E56&gt;0,INDEX(Kalender!GQ$81:GQ$110,MAX(1,$E56))&gt;INDEX(Kalender!$B$81:$B$110,MAX(1,$E56))),AND($F56&gt;0,INDEX(Kalender!GQ$81:GQ$110,MAX(1,$F56))&gt;INDEX(Kalender!$B$81:$B$110,MAX(1,$F56)))),2,0))</f>
        <v>0</v>
      </c>
      <c r="GR56" s="5" t="n">
        <f aca="false">IF(Kalender!GR56&lt;&gt;1,0,IF(AND($B56&gt;0,INDEX(Kalender!GR$68:GR$77,MAX(1,$B56))&gt;INDEX(Kalender!$B$68:$B$77,MAX(1,$B56))),1,0)+IF(OR(AND($C56&gt;0,INDEX(Kalender!GR$81:GR$110,MAX(1,$C56))&gt;INDEX(Kalender!$B$81:$B$110,MAX(1,$C56))),AND($D56&gt;0,INDEX(Kalender!GR$81:GR$110,MAX(1,$D56))&gt;INDEX(Kalender!$B$81:$B$110,MAX(1,$D56))),AND($E56&gt;0,INDEX(Kalender!GR$81:GR$110,MAX(1,$E56))&gt;INDEX(Kalender!$B$81:$B$110,MAX(1,$E56))),AND($F56&gt;0,INDEX(Kalender!GR$81:GR$110,MAX(1,$F56))&gt;INDEX(Kalender!$B$81:$B$110,MAX(1,$F56)))),2,0))</f>
        <v>0</v>
      </c>
      <c r="GS56" s="5" t="n">
        <f aca="false">IF(Kalender!GS56&lt;&gt;1,0,IF(AND($B56&gt;0,INDEX(Kalender!GS$68:GS$77,MAX(1,$B56))&gt;INDEX(Kalender!$B$68:$B$77,MAX(1,$B56))),1,0)+IF(OR(AND($C56&gt;0,INDEX(Kalender!GS$81:GS$110,MAX(1,$C56))&gt;INDEX(Kalender!$B$81:$B$110,MAX(1,$C56))),AND($D56&gt;0,INDEX(Kalender!GS$81:GS$110,MAX(1,$D56))&gt;INDEX(Kalender!$B$81:$B$110,MAX(1,$D56))),AND($E56&gt;0,INDEX(Kalender!GS$81:GS$110,MAX(1,$E56))&gt;INDEX(Kalender!$B$81:$B$110,MAX(1,$E56))),AND($F56&gt;0,INDEX(Kalender!GS$81:GS$110,MAX(1,$F56))&gt;INDEX(Kalender!$B$81:$B$110,MAX(1,$F56)))),2,0))</f>
        <v>0</v>
      </c>
      <c r="GT56" s="5" t="n">
        <f aca="false">IF(Kalender!GT56&lt;&gt;1,0,IF(AND($B56&gt;0,INDEX(Kalender!GT$68:GT$77,MAX(1,$B56))&gt;INDEX(Kalender!$B$68:$B$77,MAX(1,$B56))),1,0)+IF(OR(AND($C56&gt;0,INDEX(Kalender!GT$81:GT$110,MAX(1,$C56))&gt;INDEX(Kalender!$B$81:$B$110,MAX(1,$C56))),AND($D56&gt;0,INDEX(Kalender!GT$81:GT$110,MAX(1,$D56))&gt;INDEX(Kalender!$B$81:$B$110,MAX(1,$D56))),AND($E56&gt;0,INDEX(Kalender!GT$81:GT$110,MAX(1,$E56))&gt;INDEX(Kalender!$B$81:$B$110,MAX(1,$E56))),AND($F56&gt;0,INDEX(Kalender!GT$81:GT$110,MAX(1,$F56))&gt;INDEX(Kalender!$B$81:$B$110,MAX(1,$F56)))),2,0))</f>
        <v>0</v>
      </c>
      <c r="GU56" s="5" t="n">
        <f aca="false">IF(Kalender!GU56&lt;&gt;1,0,IF(AND($B56&gt;0,INDEX(Kalender!GU$68:GU$77,MAX(1,$B56))&gt;INDEX(Kalender!$B$68:$B$77,MAX(1,$B56))),1,0)+IF(OR(AND($C56&gt;0,INDEX(Kalender!GU$81:GU$110,MAX(1,$C56))&gt;INDEX(Kalender!$B$81:$B$110,MAX(1,$C56))),AND($D56&gt;0,INDEX(Kalender!GU$81:GU$110,MAX(1,$D56))&gt;INDEX(Kalender!$B$81:$B$110,MAX(1,$D56))),AND($E56&gt;0,INDEX(Kalender!GU$81:GU$110,MAX(1,$E56))&gt;INDEX(Kalender!$B$81:$B$110,MAX(1,$E56))),AND($F56&gt;0,INDEX(Kalender!GU$81:GU$110,MAX(1,$F56))&gt;INDEX(Kalender!$B$81:$B$110,MAX(1,$F56)))),2,0))</f>
        <v>0</v>
      </c>
      <c r="GV56" s="5" t="n">
        <f aca="false">IF(Kalender!GV56&lt;&gt;1,0,IF(AND($B56&gt;0,INDEX(Kalender!GV$68:GV$77,MAX(1,$B56))&gt;INDEX(Kalender!$B$68:$B$77,MAX(1,$B56))),1,0)+IF(OR(AND($C56&gt;0,INDEX(Kalender!GV$81:GV$110,MAX(1,$C56))&gt;INDEX(Kalender!$B$81:$B$110,MAX(1,$C56))),AND($D56&gt;0,INDEX(Kalender!GV$81:GV$110,MAX(1,$D56))&gt;INDEX(Kalender!$B$81:$B$110,MAX(1,$D56))),AND($E56&gt;0,INDEX(Kalender!GV$81:GV$110,MAX(1,$E56))&gt;INDEX(Kalender!$B$81:$B$110,MAX(1,$E56))),AND($F56&gt;0,INDEX(Kalender!GV$81:GV$110,MAX(1,$F56))&gt;INDEX(Kalender!$B$81:$B$110,MAX(1,$F56)))),2,0))</f>
        <v>0</v>
      </c>
      <c r="GW56" s="5" t="n">
        <f aca="false">IF(Kalender!GW56&lt;&gt;1,0,IF(AND($B56&gt;0,INDEX(Kalender!GW$68:GW$77,MAX(1,$B56))&gt;INDEX(Kalender!$B$68:$B$77,MAX(1,$B56))),1,0)+IF(OR(AND($C56&gt;0,INDEX(Kalender!GW$81:GW$110,MAX(1,$C56))&gt;INDEX(Kalender!$B$81:$B$110,MAX(1,$C56))),AND($D56&gt;0,INDEX(Kalender!GW$81:GW$110,MAX(1,$D56))&gt;INDEX(Kalender!$B$81:$B$110,MAX(1,$D56))),AND($E56&gt;0,INDEX(Kalender!GW$81:GW$110,MAX(1,$E56))&gt;INDEX(Kalender!$B$81:$B$110,MAX(1,$E56))),AND($F56&gt;0,INDEX(Kalender!GW$81:GW$110,MAX(1,$F56))&gt;INDEX(Kalender!$B$81:$B$110,MAX(1,$F56)))),2,0))</f>
        <v>0</v>
      </c>
      <c r="GX56" s="5" t="n">
        <f aca="false">IF(Kalender!GX56&lt;&gt;1,0,IF(AND($B56&gt;0,INDEX(Kalender!GX$68:GX$77,MAX(1,$B56))&gt;INDEX(Kalender!$B$68:$B$77,MAX(1,$B56))),1,0)+IF(OR(AND($C56&gt;0,INDEX(Kalender!GX$81:GX$110,MAX(1,$C56))&gt;INDEX(Kalender!$B$81:$B$110,MAX(1,$C56))),AND($D56&gt;0,INDEX(Kalender!GX$81:GX$110,MAX(1,$D56))&gt;INDEX(Kalender!$B$81:$B$110,MAX(1,$D56))),AND($E56&gt;0,INDEX(Kalender!GX$81:GX$110,MAX(1,$E56))&gt;INDEX(Kalender!$B$81:$B$110,MAX(1,$E56))),AND($F56&gt;0,INDEX(Kalender!GX$81:GX$110,MAX(1,$F56))&gt;INDEX(Kalender!$B$81:$B$110,MAX(1,$F56)))),2,0))</f>
        <v>0</v>
      </c>
      <c r="GY56" s="5" t="n">
        <f aca="false">IF(Kalender!GY56&lt;&gt;1,0,IF(AND($B56&gt;0,INDEX(Kalender!GY$68:GY$77,MAX(1,$B56))&gt;INDEX(Kalender!$B$68:$B$77,MAX(1,$B56))),1,0)+IF(OR(AND($C56&gt;0,INDEX(Kalender!GY$81:GY$110,MAX(1,$C56))&gt;INDEX(Kalender!$B$81:$B$110,MAX(1,$C56))),AND($D56&gt;0,INDEX(Kalender!GY$81:GY$110,MAX(1,$D56))&gt;INDEX(Kalender!$B$81:$B$110,MAX(1,$D56))),AND($E56&gt;0,INDEX(Kalender!GY$81:GY$110,MAX(1,$E56))&gt;INDEX(Kalender!$B$81:$B$110,MAX(1,$E56))),AND($F56&gt;0,INDEX(Kalender!GY$81:GY$110,MAX(1,$F56))&gt;INDEX(Kalender!$B$81:$B$110,MAX(1,$F56)))),2,0))</f>
        <v>0</v>
      </c>
      <c r="GZ56" s="5" t="n">
        <f aca="false">IF(Kalender!GZ56&lt;&gt;1,0,IF(AND($B56&gt;0,INDEX(Kalender!GZ$68:GZ$77,MAX(1,$B56))&gt;INDEX(Kalender!$B$68:$B$77,MAX(1,$B56))),1,0)+IF(OR(AND($C56&gt;0,INDEX(Kalender!GZ$81:GZ$110,MAX(1,$C56))&gt;INDEX(Kalender!$B$81:$B$110,MAX(1,$C56))),AND($D56&gt;0,INDEX(Kalender!GZ$81:GZ$110,MAX(1,$D56))&gt;INDEX(Kalender!$B$81:$B$110,MAX(1,$D56))),AND($E56&gt;0,INDEX(Kalender!GZ$81:GZ$110,MAX(1,$E56))&gt;INDEX(Kalender!$B$81:$B$110,MAX(1,$E56))),AND($F56&gt;0,INDEX(Kalender!GZ$81:GZ$110,MAX(1,$F56))&gt;INDEX(Kalender!$B$81:$B$110,MAX(1,$F56)))),2,0))</f>
        <v>0</v>
      </c>
      <c r="HA56" s="5" t="n">
        <f aca="false">IF(Kalender!HA56&lt;&gt;1,0,IF(AND($B56&gt;0,INDEX(Kalender!HA$68:HA$77,MAX(1,$B56))&gt;INDEX(Kalender!$B$68:$B$77,MAX(1,$B56))),1,0)+IF(OR(AND($C56&gt;0,INDEX(Kalender!HA$81:HA$110,MAX(1,$C56))&gt;INDEX(Kalender!$B$81:$B$110,MAX(1,$C56))),AND($D56&gt;0,INDEX(Kalender!HA$81:HA$110,MAX(1,$D56))&gt;INDEX(Kalender!$B$81:$B$110,MAX(1,$D56))),AND($E56&gt;0,INDEX(Kalender!HA$81:HA$110,MAX(1,$E56))&gt;INDEX(Kalender!$B$81:$B$110,MAX(1,$E56))),AND($F56&gt;0,INDEX(Kalender!HA$81:HA$110,MAX(1,$F56))&gt;INDEX(Kalender!$B$81:$B$110,MAX(1,$F56)))),2,0))</f>
        <v>0</v>
      </c>
      <c r="HB56" s="5" t="n">
        <f aca="false">IF(Kalender!HB56&lt;&gt;1,0,IF(AND($B56&gt;0,INDEX(Kalender!HB$68:HB$77,MAX(1,$B56))&gt;INDEX(Kalender!$B$68:$B$77,MAX(1,$B56))),1,0)+IF(OR(AND($C56&gt;0,INDEX(Kalender!HB$81:HB$110,MAX(1,$C56))&gt;INDEX(Kalender!$B$81:$B$110,MAX(1,$C56))),AND($D56&gt;0,INDEX(Kalender!HB$81:HB$110,MAX(1,$D56))&gt;INDEX(Kalender!$B$81:$B$110,MAX(1,$D56))),AND($E56&gt;0,INDEX(Kalender!HB$81:HB$110,MAX(1,$E56))&gt;INDEX(Kalender!$B$81:$B$110,MAX(1,$E56))),AND($F56&gt;0,INDEX(Kalender!HB$81:HB$110,MAX(1,$F56))&gt;INDEX(Kalender!$B$81:$B$110,MAX(1,$F56)))),2,0))</f>
        <v>0</v>
      </c>
      <c r="HC56" s="5" t="n">
        <f aca="false">IF(Kalender!HC56&lt;&gt;1,0,IF(AND($B56&gt;0,INDEX(Kalender!HC$68:HC$77,MAX(1,$B56))&gt;INDEX(Kalender!$B$68:$B$77,MAX(1,$B56))),1,0)+IF(OR(AND($C56&gt;0,INDEX(Kalender!HC$81:HC$110,MAX(1,$C56))&gt;INDEX(Kalender!$B$81:$B$110,MAX(1,$C56))),AND($D56&gt;0,INDEX(Kalender!HC$81:HC$110,MAX(1,$D56))&gt;INDEX(Kalender!$B$81:$B$110,MAX(1,$D56))),AND($E56&gt;0,INDEX(Kalender!HC$81:HC$110,MAX(1,$E56))&gt;INDEX(Kalender!$B$81:$B$110,MAX(1,$E56))),AND($F56&gt;0,INDEX(Kalender!HC$81:HC$110,MAX(1,$F56))&gt;INDEX(Kalender!$B$81:$B$110,MAX(1,$F56)))),2,0))</f>
        <v>0</v>
      </c>
      <c r="HD56" s="5" t="n">
        <f aca="false">IF(Kalender!HD56&lt;&gt;1,0,IF(AND($B56&gt;0,INDEX(Kalender!HD$68:HD$77,MAX(1,$B56))&gt;INDEX(Kalender!$B$68:$B$77,MAX(1,$B56))),1,0)+IF(OR(AND($C56&gt;0,INDEX(Kalender!HD$81:HD$110,MAX(1,$C56))&gt;INDEX(Kalender!$B$81:$B$110,MAX(1,$C56))),AND($D56&gt;0,INDEX(Kalender!HD$81:HD$110,MAX(1,$D56))&gt;INDEX(Kalender!$B$81:$B$110,MAX(1,$D56))),AND($E56&gt;0,INDEX(Kalender!HD$81:HD$110,MAX(1,$E56))&gt;INDEX(Kalender!$B$81:$B$110,MAX(1,$E56))),AND($F56&gt;0,INDEX(Kalender!HD$81:HD$110,MAX(1,$F56))&gt;INDEX(Kalender!$B$81:$B$110,MAX(1,$F56)))),2,0))</f>
        <v>0</v>
      </c>
      <c r="HE56" s="5" t="n">
        <f aca="false">IF(Kalender!HE56&lt;&gt;1,0,IF(AND($B56&gt;0,INDEX(Kalender!HE$68:HE$77,MAX(1,$B56))&gt;INDEX(Kalender!$B$68:$B$77,MAX(1,$B56))),1,0)+IF(OR(AND($C56&gt;0,INDEX(Kalender!HE$81:HE$110,MAX(1,$C56))&gt;INDEX(Kalender!$B$81:$B$110,MAX(1,$C56))),AND($D56&gt;0,INDEX(Kalender!HE$81:HE$110,MAX(1,$D56))&gt;INDEX(Kalender!$B$81:$B$110,MAX(1,$D56))),AND($E56&gt;0,INDEX(Kalender!HE$81:HE$110,MAX(1,$E56))&gt;INDEX(Kalender!$B$81:$B$110,MAX(1,$E56))),AND($F56&gt;0,INDEX(Kalender!HE$81:HE$110,MAX(1,$F56))&gt;INDEX(Kalender!$B$81:$B$110,MAX(1,$F56)))),2,0))</f>
        <v>0</v>
      </c>
      <c r="HF56" s="5" t="n">
        <f aca="false">IF(Kalender!HF56&lt;&gt;1,0,IF(AND($B56&gt;0,INDEX(Kalender!HF$68:HF$77,MAX(1,$B56))&gt;INDEX(Kalender!$B$68:$B$77,MAX(1,$B56))),1,0)+IF(OR(AND($C56&gt;0,INDEX(Kalender!HF$81:HF$110,MAX(1,$C56))&gt;INDEX(Kalender!$B$81:$B$110,MAX(1,$C56))),AND($D56&gt;0,INDEX(Kalender!HF$81:HF$110,MAX(1,$D56))&gt;INDEX(Kalender!$B$81:$B$110,MAX(1,$D56))),AND($E56&gt;0,INDEX(Kalender!HF$81:HF$110,MAX(1,$E56))&gt;INDEX(Kalender!$B$81:$B$110,MAX(1,$E56))),AND($F56&gt;0,INDEX(Kalender!HF$81:HF$110,MAX(1,$F56))&gt;INDEX(Kalender!$B$81:$B$110,MAX(1,$F56)))),2,0))</f>
        <v>0</v>
      </c>
      <c r="HG56" s="5" t="n">
        <f aca="false">IF(Kalender!HG56&lt;&gt;1,0,IF(AND($B56&gt;0,INDEX(Kalender!HG$68:HG$77,MAX(1,$B56))&gt;INDEX(Kalender!$B$68:$B$77,MAX(1,$B56))),1,0)+IF(OR(AND($C56&gt;0,INDEX(Kalender!HG$81:HG$110,MAX(1,$C56))&gt;INDEX(Kalender!$B$81:$B$110,MAX(1,$C56))),AND($D56&gt;0,INDEX(Kalender!HG$81:HG$110,MAX(1,$D56))&gt;INDEX(Kalender!$B$81:$B$110,MAX(1,$D56))),AND($E56&gt;0,INDEX(Kalender!HG$81:HG$110,MAX(1,$E56))&gt;INDEX(Kalender!$B$81:$B$110,MAX(1,$E56))),AND($F56&gt;0,INDEX(Kalender!HG$81:HG$110,MAX(1,$F56))&gt;INDEX(Kalender!$B$81:$B$110,MAX(1,$F56)))),2,0))</f>
        <v>0</v>
      </c>
      <c r="HH56" s="5" t="n">
        <f aca="false">IF(Kalender!HH56&lt;&gt;1,0,IF(AND($B56&gt;0,INDEX(Kalender!HH$68:HH$77,MAX(1,$B56))&gt;INDEX(Kalender!$B$68:$B$77,MAX(1,$B56))),1,0)+IF(OR(AND($C56&gt;0,INDEX(Kalender!HH$81:HH$110,MAX(1,$C56))&gt;INDEX(Kalender!$B$81:$B$110,MAX(1,$C56))),AND($D56&gt;0,INDEX(Kalender!HH$81:HH$110,MAX(1,$D56))&gt;INDEX(Kalender!$B$81:$B$110,MAX(1,$D56))),AND($E56&gt;0,INDEX(Kalender!HH$81:HH$110,MAX(1,$E56))&gt;INDEX(Kalender!$B$81:$B$110,MAX(1,$E56))),AND($F56&gt;0,INDEX(Kalender!HH$81:HH$110,MAX(1,$F56))&gt;INDEX(Kalender!$B$81:$B$110,MAX(1,$F56)))),2,0))</f>
        <v>0</v>
      </c>
      <c r="HI56" s="5" t="n">
        <f aca="false">IF(Kalender!HI56&lt;&gt;1,0,IF(AND($B56&gt;0,INDEX(Kalender!HI$68:HI$77,MAX(1,$B56))&gt;INDEX(Kalender!$B$68:$B$77,MAX(1,$B56))),1,0)+IF(OR(AND($C56&gt;0,INDEX(Kalender!HI$81:HI$110,MAX(1,$C56))&gt;INDEX(Kalender!$B$81:$B$110,MAX(1,$C56))),AND($D56&gt;0,INDEX(Kalender!HI$81:HI$110,MAX(1,$D56))&gt;INDEX(Kalender!$B$81:$B$110,MAX(1,$D56))),AND($E56&gt;0,INDEX(Kalender!HI$81:HI$110,MAX(1,$E56))&gt;INDEX(Kalender!$B$81:$B$110,MAX(1,$E56))),AND($F56&gt;0,INDEX(Kalender!HI$81:HI$110,MAX(1,$F56))&gt;INDEX(Kalender!$B$81:$B$110,MAX(1,$F56)))),2,0))</f>
        <v>0</v>
      </c>
      <c r="HJ56" s="5" t="n">
        <f aca="false">IF(Kalender!HJ56&lt;&gt;1,0,IF(AND($B56&gt;0,INDEX(Kalender!HJ$68:HJ$77,MAX(1,$B56))&gt;INDEX(Kalender!$B$68:$B$77,MAX(1,$B56))),1,0)+IF(OR(AND($C56&gt;0,INDEX(Kalender!HJ$81:HJ$110,MAX(1,$C56))&gt;INDEX(Kalender!$B$81:$B$110,MAX(1,$C56))),AND($D56&gt;0,INDEX(Kalender!HJ$81:HJ$110,MAX(1,$D56))&gt;INDEX(Kalender!$B$81:$B$110,MAX(1,$D56))),AND($E56&gt;0,INDEX(Kalender!HJ$81:HJ$110,MAX(1,$E56))&gt;INDEX(Kalender!$B$81:$B$110,MAX(1,$E56))),AND($F56&gt;0,INDEX(Kalender!HJ$81:HJ$110,MAX(1,$F56))&gt;INDEX(Kalender!$B$81:$B$110,MAX(1,$F56)))),2,0))</f>
        <v>0</v>
      </c>
      <c r="HK56" s="5" t="n">
        <f aca="false">IF(Kalender!HK56&lt;&gt;1,0,IF(AND($B56&gt;0,INDEX(Kalender!HK$68:HK$77,MAX(1,$B56))&gt;INDEX(Kalender!$B$68:$B$77,MAX(1,$B56))),1,0)+IF(OR(AND($C56&gt;0,INDEX(Kalender!HK$81:HK$110,MAX(1,$C56))&gt;INDEX(Kalender!$B$81:$B$110,MAX(1,$C56))),AND($D56&gt;0,INDEX(Kalender!HK$81:HK$110,MAX(1,$D56))&gt;INDEX(Kalender!$B$81:$B$110,MAX(1,$D56))),AND($E56&gt;0,INDEX(Kalender!HK$81:HK$110,MAX(1,$E56))&gt;INDEX(Kalender!$B$81:$B$110,MAX(1,$E56))),AND($F56&gt;0,INDEX(Kalender!HK$81:HK$110,MAX(1,$F56))&gt;INDEX(Kalender!$B$81:$B$110,MAX(1,$F56)))),2,0))</f>
        <v>0</v>
      </c>
      <c r="HL56" s="5" t="n">
        <f aca="false">IF(Kalender!HL56&lt;&gt;1,0,IF(AND($B56&gt;0,INDEX(Kalender!HL$68:HL$77,MAX(1,$B56))&gt;INDEX(Kalender!$B$68:$B$77,MAX(1,$B56))),1,0)+IF(OR(AND($C56&gt;0,INDEX(Kalender!HL$81:HL$110,MAX(1,$C56))&gt;INDEX(Kalender!$B$81:$B$110,MAX(1,$C56))),AND($D56&gt;0,INDEX(Kalender!HL$81:HL$110,MAX(1,$D56))&gt;INDEX(Kalender!$B$81:$B$110,MAX(1,$D56))),AND($E56&gt;0,INDEX(Kalender!HL$81:HL$110,MAX(1,$E56))&gt;INDEX(Kalender!$B$81:$B$110,MAX(1,$E56))),AND($F56&gt;0,INDEX(Kalender!HL$81:HL$110,MAX(1,$F56))&gt;INDEX(Kalender!$B$81:$B$110,MAX(1,$F56)))),2,0))</f>
        <v>0</v>
      </c>
      <c r="HM56" s="5" t="n">
        <f aca="false">IF(Kalender!HM56&lt;&gt;1,0,IF(AND($B56&gt;0,INDEX(Kalender!HM$68:HM$77,MAX(1,$B56))&gt;INDEX(Kalender!$B$68:$B$77,MAX(1,$B56))),1,0)+IF(OR(AND($C56&gt;0,INDEX(Kalender!HM$81:HM$110,MAX(1,$C56))&gt;INDEX(Kalender!$B$81:$B$110,MAX(1,$C56))),AND($D56&gt;0,INDEX(Kalender!HM$81:HM$110,MAX(1,$D56))&gt;INDEX(Kalender!$B$81:$B$110,MAX(1,$D56))),AND($E56&gt;0,INDEX(Kalender!HM$81:HM$110,MAX(1,$E56))&gt;INDEX(Kalender!$B$81:$B$110,MAX(1,$E56))),AND($F56&gt;0,INDEX(Kalender!HM$81:HM$110,MAX(1,$F56))&gt;INDEX(Kalender!$B$81:$B$110,MAX(1,$F56)))),2,0))</f>
        <v>0</v>
      </c>
      <c r="HN56" s="5" t="n">
        <f aca="false">IF(Kalender!HN56&lt;&gt;1,0,IF(AND($B56&gt;0,INDEX(Kalender!HN$68:HN$77,MAX(1,$B56))&gt;INDEX(Kalender!$B$68:$B$77,MAX(1,$B56))),1,0)+IF(OR(AND($C56&gt;0,INDEX(Kalender!HN$81:HN$110,MAX(1,$C56))&gt;INDEX(Kalender!$B$81:$B$110,MAX(1,$C56))),AND($D56&gt;0,INDEX(Kalender!HN$81:HN$110,MAX(1,$D56))&gt;INDEX(Kalender!$B$81:$B$110,MAX(1,$D56))),AND($E56&gt;0,INDEX(Kalender!HN$81:HN$110,MAX(1,$E56))&gt;INDEX(Kalender!$B$81:$B$110,MAX(1,$E56))),AND($F56&gt;0,INDEX(Kalender!HN$81:HN$110,MAX(1,$F56))&gt;INDEX(Kalender!$B$81:$B$110,MAX(1,$F56)))),2,0))</f>
        <v>0</v>
      </c>
      <c r="HO56" s="5" t="n">
        <f aca="false">IF(Kalender!HO56&lt;&gt;1,0,IF(AND($B56&gt;0,INDEX(Kalender!HO$68:HO$77,MAX(1,$B56))&gt;INDEX(Kalender!$B$68:$B$77,MAX(1,$B56))),1,0)+IF(OR(AND($C56&gt;0,INDEX(Kalender!HO$81:HO$110,MAX(1,$C56))&gt;INDEX(Kalender!$B$81:$B$110,MAX(1,$C56))),AND($D56&gt;0,INDEX(Kalender!HO$81:HO$110,MAX(1,$D56))&gt;INDEX(Kalender!$B$81:$B$110,MAX(1,$D56))),AND($E56&gt;0,INDEX(Kalender!HO$81:HO$110,MAX(1,$E56))&gt;INDEX(Kalender!$B$81:$B$110,MAX(1,$E56))),AND($F56&gt;0,INDEX(Kalender!HO$81:HO$110,MAX(1,$F56))&gt;INDEX(Kalender!$B$81:$B$110,MAX(1,$F56)))),2,0))</f>
        <v>0</v>
      </c>
      <c r="HP56" s="5" t="n">
        <f aca="false">IF(Kalender!HP56&lt;&gt;1,0,IF(AND($B56&gt;0,INDEX(Kalender!HP$68:HP$77,MAX(1,$B56))&gt;INDEX(Kalender!$B$68:$B$77,MAX(1,$B56))),1,0)+IF(OR(AND($C56&gt;0,INDEX(Kalender!HP$81:HP$110,MAX(1,$C56))&gt;INDEX(Kalender!$B$81:$B$110,MAX(1,$C56))),AND($D56&gt;0,INDEX(Kalender!HP$81:HP$110,MAX(1,$D56))&gt;INDEX(Kalender!$B$81:$B$110,MAX(1,$D56))),AND($E56&gt;0,INDEX(Kalender!HP$81:HP$110,MAX(1,$E56))&gt;INDEX(Kalender!$B$81:$B$110,MAX(1,$E56))),AND($F56&gt;0,INDEX(Kalender!HP$81:HP$110,MAX(1,$F56))&gt;INDEX(Kalender!$B$81:$B$110,MAX(1,$F56)))),2,0))</f>
        <v>0</v>
      </c>
      <c r="HQ56" s="5" t="n">
        <f aca="false">IF(Kalender!HQ56&lt;&gt;1,0,IF(AND($B56&gt;0,INDEX(Kalender!HQ$68:HQ$77,MAX(1,$B56))&gt;INDEX(Kalender!$B$68:$B$77,MAX(1,$B56))),1,0)+IF(OR(AND($C56&gt;0,INDEX(Kalender!HQ$81:HQ$110,MAX(1,$C56))&gt;INDEX(Kalender!$B$81:$B$110,MAX(1,$C56))),AND($D56&gt;0,INDEX(Kalender!HQ$81:HQ$110,MAX(1,$D56))&gt;INDEX(Kalender!$B$81:$B$110,MAX(1,$D56))),AND($E56&gt;0,INDEX(Kalender!HQ$81:HQ$110,MAX(1,$E56))&gt;INDEX(Kalender!$B$81:$B$110,MAX(1,$E56))),AND($F56&gt;0,INDEX(Kalender!HQ$81:HQ$110,MAX(1,$F56))&gt;INDEX(Kalender!$B$81:$B$110,MAX(1,$F56)))),2,0))</f>
        <v>0</v>
      </c>
      <c r="HR56" s="5" t="n">
        <f aca="false">IF(Kalender!HR56&lt;&gt;1,0,IF(AND($B56&gt;0,INDEX(Kalender!HR$68:HR$77,MAX(1,$B56))&gt;INDEX(Kalender!$B$68:$B$77,MAX(1,$B56))),1,0)+IF(OR(AND($C56&gt;0,INDEX(Kalender!HR$81:HR$110,MAX(1,$C56))&gt;INDEX(Kalender!$B$81:$B$110,MAX(1,$C56))),AND($D56&gt;0,INDEX(Kalender!HR$81:HR$110,MAX(1,$D56))&gt;INDEX(Kalender!$B$81:$B$110,MAX(1,$D56))),AND($E56&gt;0,INDEX(Kalender!HR$81:HR$110,MAX(1,$E56))&gt;INDEX(Kalender!$B$81:$B$110,MAX(1,$E56))),AND($F56&gt;0,INDEX(Kalender!HR$81:HR$110,MAX(1,$F56))&gt;INDEX(Kalender!$B$81:$B$110,MAX(1,$F56)))),2,0))</f>
        <v>0</v>
      </c>
      <c r="HS56" s="5" t="n">
        <f aca="false">IF(Kalender!HS56&lt;&gt;1,0,IF(AND($B56&gt;0,INDEX(Kalender!HS$68:HS$77,MAX(1,$B56))&gt;INDEX(Kalender!$B$68:$B$77,MAX(1,$B56))),1,0)+IF(OR(AND($C56&gt;0,INDEX(Kalender!HS$81:HS$110,MAX(1,$C56))&gt;INDEX(Kalender!$B$81:$B$110,MAX(1,$C56))),AND($D56&gt;0,INDEX(Kalender!HS$81:HS$110,MAX(1,$D56))&gt;INDEX(Kalender!$B$81:$B$110,MAX(1,$D56))),AND($E56&gt;0,INDEX(Kalender!HS$81:HS$110,MAX(1,$E56))&gt;INDEX(Kalender!$B$81:$B$110,MAX(1,$E56))),AND($F56&gt;0,INDEX(Kalender!HS$81:HS$110,MAX(1,$F56))&gt;INDEX(Kalender!$B$81:$B$110,MAX(1,$F56)))),2,0))</f>
        <v>0</v>
      </c>
      <c r="HT56" s="5" t="n">
        <f aca="false">IF(Kalender!HT56&lt;&gt;1,0,IF(AND($B56&gt;0,INDEX(Kalender!HT$68:HT$77,MAX(1,$B56))&gt;INDEX(Kalender!$B$68:$B$77,MAX(1,$B56))),1,0)+IF(OR(AND($C56&gt;0,INDEX(Kalender!HT$81:HT$110,MAX(1,$C56))&gt;INDEX(Kalender!$B$81:$B$110,MAX(1,$C56))),AND($D56&gt;0,INDEX(Kalender!HT$81:HT$110,MAX(1,$D56))&gt;INDEX(Kalender!$B$81:$B$110,MAX(1,$D56))),AND($E56&gt;0,INDEX(Kalender!HT$81:HT$110,MAX(1,$E56))&gt;INDEX(Kalender!$B$81:$B$110,MAX(1,$E56))),AND($F56&gt;0,INDEX(Kalender!HT$81:HT$110,MAX(1,$F56))&gt;INDEX(Kalender!$B$81:$B$110,MAX(1,$F56)))),2,0))</f>
        <v>0</v>
      </c>
      <c r="HU56" s="5" t="n">
        <f aca="false">IF(Kalender!HU56&lt;&gt;1,0,IF(AND($B56&gt;0,INDEX(Kalender!HU$68:HU$77,MAX(1,$B56))&gt;INDEX(Kalender!$B$68:$B$77,MAX(1,$B56))),1,0)+IF(OR(AND($C56&gt;0,INDEX(Kalender!HU$81:HU$110,MAX(1,$C56))&gt;INDEX(Kalender!$B$81:$B$110,MAX(1,$C56))),AND($D56&gt;0,INDEX(Kalender!HU$81:HU$110,MAX(1,$D56))&gt;INDEX(Kalender!$B$81:$B$110,MAX(1,$D56))),AND($E56&gt;0,INDEX(Kalender!HU$81:HU$110,MAX(1,$E56))&gt;INDEX(Kalender!$B$81:$B$110,MAX(1,$E56))),AND($F56&gt;0,INDEX(Kalender!HU$81:HU$110,MAX(1,$F56))&gt;INDEX(Kalender!$B$81:$B$110,MAX(1,$F56)))),2,0))</f>
        <v>0</v>
      </c>
      <c r="HV56" s="5" t="n">
        <f aca="false">IF(Kalender!HV56&lt;&gt;1,0,IF(AND($B56&gt;0,INDEX(Kalender!HV$68:HV$77,MAX(1,$B56))&gt;INDEX(Kalender!$B$68:$B$77,MAX(1,$B56))),1,0)+IF(OR(AND($C56&gt;0,INDEX(Kalender!HV$81:HV$110,MAX(1,$C56))&gt;INDEX(Kalender!$B$81:$B$110,MAX(1,$C56))),AND($D56&gt;0,INDEX(Kalender!HV$81:HV$110,MAX(1,$D56))&gt;INDEX(Kalender!$B$81:$B$110,MAX(1,$D56))),AND($E56&gt;0,INDEX(Kalender!HV$81:HV$110,MAX(1,$E56))&gt;INDEX(Kalender!$B$81:$B$110,MAX(1,$E56))),AND($F56&gt;0,INDEX(Kalender!HV$81:HV$110,MAX(1,$F56))&gt;INDEX(Kalender!$B$81:$B$110,MAX(1,$F56)))),2,0))</f>
        <v>0</v>
      </c>
      <c r="HW56" s="5" t="n">
        <f aca="false">IF(Kalender!HW56&lt;&gt;1,0,IF(AND($B56&gt;0,INDEX(Kalender!HW$68:HW$77,MAX(1,$B56))&gt;INDEX(Kalender!$B$68:$B$77,MAX(1,$B56))),1,0)+IF(OR(AND($C56&gt;0,INDEX(Kalender!HW$81:HW$110,MAX(1,$C56))&gt;INDEX(Kalender!$B$81:$B$110,MAX(1,$C56))),AND($D56&gt;0,INDEX(Kalender!HW$81:HW$110,MAX(1,$D56))&gt;INDEX(Kalender!$B$81:$B$110,MAX(1,$D56))),AND($E56&gt;0,INDEX(Kalender!HW$81:HW$110,MAX(1,$E56))&gt;INDEX(Kalender!$B$81:$B$110,MAX(1,$E56))),AND($F56&gt;0,INDEX(Kalender!HW$81:HW$110,MAX(1,$F56))&gt;INDEX(Kalender!$B$81:$B$110,MAX(1,$F56)))),2,0))</f>
        <v>0</v>
      </c>
      <c r="HX56" s="5" t="n">
        <f aca="false">IF(Kalender!HX56&lt;&gt;1,0,IF(AND($B56&gt;0,INDEX(Kalender!HX$68:HX$77,MAX(1,$B56))&gt;INDEX(Kalender!$B$68:$B$77,MAX(1,$B56))),1,0)+IF(OR(AND($C56&gt;0,INDEX(Kalender!HX$81:HX$110,MAX(1,$C56))&gt;INDEX(Kalender!$B$81:$B$110,MAX(1,$C56))),AND($D56&gt;0,INDEX(Kalender!HX$81:HX$110,MAX(1,$D56))&gt;INDEX(Kalender!$B$81:$B$110,MAX(1,$D56))),AND($E56&gt;0,INDEX(Kalender!HX$81:HX$110,MAX(1,$E56))&gt;INDEX(Kalender!$B$81:$B$110,MAX(1,$E56))),AND($F56&gt;0,INDEX(Kalender!HX$81:HX$110,MAX(1,$F56))&gt;INDEX(Kalender!$B$81:$B$110,MAX(1,$F56)))),2,0))</f>
        <v>0</v>
      </c>
      <c r="HY56" s="5" t="n">
        <f aca="false">IF(Kalender!HY56&lt;&gt;1,0,IF(AND($B56&gt;0,INDEX(Kalender!HY$68:HY$77,MAX(1,$B56))&gt;INDEX(Kalender!$B$68:$B$77,MAX(1,$B56))),1,0)+IF(OR(AND($C56&gt;0,INDEX(Kalender!HY$81:HY$110,MAX(1,$C56))&gt;INDEX(Kalender!$B$81:$B$110,MAX(1,$C56))),AND($D56&gt;0,INDEX(Kalender!HY$81:HY$110,MAX(1,$D56))&gt;INDEX(Kalender!$B$81:$B$110,MAX(1,$D56))),AND($E56&gt;0,INDEX(Kalender!HY$81:HY$110,MAX(1,$E56))&gt;INDEX(Kalender!$B$81:$B$110,MAX(1,$E56))),AND($F56&gt;0,INDEX(Kalender!HY$81:HY$110,MAX(1,$F56))&gt;INDEX(Kalender!$B$81:$B$110,MAX(1,$F56)))),2,0))</f>
        <v>0</v>
      </c>
      <c r="HZ56" s="5" t="n">
        <f aca="false">IF(Kalender!HZ56&lt;&gt;1,0,IF(AND($B56&gt;0,INDEX(Kalender!HZ$68:HZ$77,MAX(1,$B56))&gt;INDEX(Kalender!$B$68:$B$77,MAX(1,$B56))),1,0)+IF(OR(AND($C56&gt;0,INDEX(Kalender!HZ$81:HZ$110,MAX(1,$C56))&gt;INDEX(Kalender!$B$81:$B$110,MAX(1,$C56))),AND($D56&gt;0,INDEX(Kalender!HZ$81:HZ$110,MAX(1,$D56))&gt;INDEX(Kalender!$B$81:$B$110,MAX(1,$D56))),AND($E56&gt;0,INDEX(Kalender!HZ$81:HZ$110,MAX(1,$E56))&gt;INDEX(Kalender!$B$81:$B$110,MAX(1,$E56))),AND($F56&gt;0,INDEX(Kalender!HZ$81:HZ$110,MAX(1,$F56))&gt;INDEX(Kalender!$B$81:$B$110,MAX(1,$F56)))),2,0))</f>
        <v>0</v>
      </c>
      <c r="IA56" s="5" t="n">
        <f aca="false">IF(Kalender!IA56&lt;&gt;1,0,IF(AND($B56&gt;0,INDEX(Kalender!IA$68:IA$77,MAX(1,$B56))&gt;INDEX(Kalender!$B$68:$B$77,MAX(1,$B56))),1,0)+IF(OR(AND($C56&gt;0,INDEX(Kalender!IA$81:IA$110,MAX(1,$C56))&gt;INDEX(Kalender!$B$81:$B$110,MAX(1,$C56))),AND($D56&gt;0,INDEX(Kalender!IA$81:IA$110,MAX(1,$D56))&gt;INDEX(Kalender!$B$81:$B$110,MAX(1,$D56))),AND($E56&gt;0,INDEX(Kalender!IA$81:IA$110,MAX(1,$E56))&gt;INDEX(Kalender!$B$81:$B$110,MAX(1,$E56))),AND($F56&gt;0,INDEX(Kalender!IA$81:IA$110,MAX(1,$F56))&gt;INDEX(Kalender!$B$81:$B$110,MAX(1,$F56)))),2,0))</f>
        <v>0</v>
      </c>
      <c r="IB56" s="5" t="n">
        <f aca="false">IF(Kalender!IB56&lt;&gt;1,0,IF(AND($B56&gt;0,INDEX(Kalender!IB$68:IB$77,MAX(1,$B56))&gt;INDEX(Kalender!$B$68:$B$77,MAX(1,$B56))),1,0)+IF(OR(AND($C56&gt;0,INDEX(Kalender!IB$81:IB$110,MAX(1,$C56))&gt;INDEX(Kalender!$B$81:$B$110,MAX(1,$C56))),AND($D56&gt;0,INDEX(Kalender!IB$81:IB$110,MAX(1,$D56))&gt;INDEX(Kalender!$B$81:$B$110,MAX(1,$D56))),AND($E56&gt;0,INDEX(Kalender!IB$81:IB$110,MAX(1,$E56))&gt;INDEX(Kalender!$B$81:$B$110,MAX(1,$E56))),AND($F56&gt;0,INDEX(Kalender!IB$81:IB$110,MAX(1,$F56))&gt;INDEX(Kalender!$B$81:$B$110,MAX(1,$F56)))),2,0))</f>
        <v>0</v>
      </c>
      <c r="IC56" s="5" t="n">
        <f aca="false">IF(Kalender!IC56&lt;&gt;1,0,IF(AND($B56&gt;0,INDEX(Kalender!IC$68:IC$77,MAX(1,$B56))&gt;INDEX(Kalender!$B$68:$B$77,MAX(1,$B56))),1,0)+IF(OR(AND($C56&gt;0,INDEX(Kalender!IC$81:IC$110,MAX(1,$C56))&gt;INDEX(Kalender!$B$81:$B$110,MAX(1,$C56))),AND($D56&gt;0,INDEX(Kalender!IC$81:IC$110,MAX(1,$D56))&gt;INDEX(Kalender!$B$81:$B$110,MAX(1,$D56))),AND($E56&gt;0,INDEX(Kalender!IC$81:IC$110,MAX(1,$E56))&gt;INDEX(Kalender!$B$81:$B$110,MAX(1,$E56))),AND($F56&gt;0,INDEX(Kalender!IC$81:IC$110,MAX(1,$F56))&gt;INDEX(Kalender!$B$81:$B$110,MAX(1,$F56)))),2,0))</f>
        <v>0</v>
      </c>
      <c r="ID56" s="5" t="n">
        <f aca="false">IF(Kalender!ID56&lt;&gt;1,0,IF(AND($B56&gt;0,INDEX(Kalender!ID$68:ID$77,MAX(1,$B56))&gt;INDEX(Kalender!$B$68:$B$77,MAX(1,$B56))),1,0)+IF(OR(AND($C56&gt;0,INDEX(Kalender!ID$81:ID$110,MAX(1,$C56))&gt;INDEX(Kalender!$B$81:$B$110,MAX(1,$C56))),AND($D56&gt;0,INDEX(Kalender!ID$81:ID$110,MAX(1,$D56))&gt;INDEX(Kalender!$B$81:$B$110,MAX(1,$D56))),AND($E56&gt;0,INDEX(Kalender!ID$81:ID$110,MAX(1,$E56))&gt;INDEX(Kalender!$B$81:$B$110,MAX(1,$E56))),AND($F56&gt;0,INDEX(Kalender!ID$81:ID$110,MAX(1,$F56))&gt;INDEX(Kalender!$B$81:$B$110,MAX(1,$F56)))),2,0))</f>
        <v>0</v>
      </c>
      <c r="IE56" s="5" t="n">
        <f aca="false">IF(Kalender!IE56&lt;&gt;1,0,IF(AND($B56&gt;0,INDEX(Kalender!IE$68:IE$77,MAX(1,$B56))&gt;INDEX(Kalender!$B$68:$B$77,MAX(1,$B56))),1,0)+IF(OR(AND($C56&gt;0,INDEX(Kalender!IE$81:IE$110,MAX(1,$C56))&gt;INDEX(Kalender!$B$81:$B$110,MAX(1,$C56))),AND($D56&gt;0,INDEX(Kalender!IE$81:IE$110,MAX(1,$D56))&gt;INDEX(Kalender!$B$81:$B$110,MAX(1,$D56))),AND($E56&gt;0,INDEX(Kalender!IE$81:IE$110,MAX(1,$E56))&gt;INDEX(Kalender!$B$81:$B$110,MAX(1,$E56))),AND($F56&gt;0,INDEX(Kalender!IE$81:IE$110,MAX(1,$F56))&gt;INDEX(Kalender!$B$81:$B$110,MAX(1,$F56)))),2,0))</f>
        <v>0</v>
      </c>
      <c r="IF56" s="5" t="n">
        <f aca="false">IF(Kalender!IF56&lt;&gt;1,0,IF(AND($B56&gt;0,INDEX(Kalender!IF$68:IF$77,MAX(1,$B56))&gt;INDEX(Kalender!$B$68:$B$77,MAX(1,$B56))),1,0)+IF(OR(AND($C56&gt;0,INDEX(Kalender!IF$81:IF$110,MAX(1,$C56))&gt;INDEX(Kalender!$B$81:$B$110,MAX(1,$C56))),AND($D56&gt;0,INDEX(Kalender!IF$81:IF$110,MAX(1,$D56))&gt;INDEX(Kalender!$B$81:$B$110,MAX(1,$D56))),AND($E56&gt;0,INDEX(Kalender!IF$81:IF$110,MAX(1,$E56))&gt;INDEX(Kalender!$B$81:$B$110,MAX(1,$E56))),AND($F56&gt;0,INDEX(Kalender!IF$81:IF$110,MAX(1,$F56))&gt;INDEX(Kalender!$B$81:$B$110,MAX(1,$F56)))),2,0))</f>
        <v>0</v>
      </c>
      <c r="IG56" s="5" t="n">
        <f aca="false">IF(Kalender!IG56&lt;&gt;1,0,IF(AND($B56&gt;0,INDEX(Kalender!IG$68:IG$77,MAX(1,$B56))&gt;INDEX(Kalender!$B$68:$B$77,MAX(1,$B56))),1,0)+IF(OR(AND($C56&gt;0,INDEX(Kalender!IG$81:IG$110,MAX(1,$C56))&gt;INDEX(Kalender!$B$81:$B$110,MAX(1,$C56))),AND($D56&gt;0,INDEX(Kalender!IG$81:IG$110,MAX(1,$D56))&gt;INDEX(Kalender!$B$81:$B$110,MAX(1,$D56))),AND($E56&gt;0,INDEX(Kalender!IG$81:IG$110,MAX(1,$E56))&gt;INDEX(Kalender!$B$81:$B$110,MAX(1,$E56))),AND($F56&gt;0,INDEX(Kalender!IG$81:IG$110,MAX(1,$F56))&gt;INDEX(Kalender!$B$81:$B$110,MAX(1,$F56)))),2,0))</f>
        <v>0</v>
      </c>
      <c r="IH56" s="5" t="n">
        <f aca="false">IF(Kalender!IH56&lt;&gt;1,0,IF(AND($B56&gt;0,INDEX(Kalender!IH$68:IH$77,MAX(1,$B56))&gt;INDEX(Kalender!$B$68:$B$77,MAX(1,$B56))),1,0)+IF(OR(AND($C56&gt;0,INDEX(Kalender!IH$81:IH$110,MAX(1,$C56))&gt;INDEX(Kalender!$B$81:$B$110,MAX(1,$C56))),AND($D56&gt;0,INDEX(Kalender!IH$81:IH$110,MAX(1,$D56))&gt;INDEX(Kalender!$B$81:$B$110,MAX(1,$D56))),AND($E56&gt;0,INDEX(Kalender!IH$81:IH$110,MAX(1,$E56))&gt;INDEX(Kalender!$B$81:$B$110,MAX(1,$E56))),AND($F56&gt;0,INDEX(Kalender!IH$81:IH$110,MAX(1,$F56))&gt;INDEX(Kalender!$B$81:$B$110,MAX(1,$F56)))),2,0))</f>
        <v>0</v>
      </c>
      <c r="II56" s="5" t="n">
        <f aca="false">IF(Kalender!II56&lt;&gt;1,0,IF(AND($B56&gt;0,INDEX(Kalender!II$68:II$77,MAX(1,$B56))&gt;INDEX(Kalender!$B$68:$B$77,MAX(1,$B56))),1,0)+IF(OR(AND($C56&gt;0,INDEX(Kalender!II$81:II$110,MAX(1,$C56))&gt;INDEX(Kalender!$B$81:$B$110,MAX(1,$C56))),AND($D56&gt;0,INDEX(Kalender!II$81:II$110,MAX(1,$D56))&gt;INDEX(Kalender!$B$81:$B$110,MAX(1,$D56))),AND($E56&gt;0,INDEX(Kalender!II$81:II$110,MAX(1,$E56))&gt;INDEX(Kalender!$B$81:$B$110,MAX(1,$E56))),AND($F56&gt;0,INDEX(Kalender!II$81:II$110,MAX(1,$F56))&gt;INDEX(Kalender!$B$81:$B$110,MAX(1,$F56)))),2,0))</f>
        <v>0</v>
      </c>
      <c r="IJ56" s="5" t="n">
        <f aca="false">IF(Kalender!IJ56&lt;&gt;1,0,IF(AND($B56&gt;0,INDEX(Kalender!IJ$68:IJ$77,MAX(1,$B56))&gt;INDEX(Kalender!$B$68:$B$77,MAX(1,$B56))),1,0)+IF(OR(AND($C56&gt;0,INDEX(Kalender!IJ$81:IJ$110,MAX(1,$C56))&gt;INDEX(Kalender!$B$81:$B$110,MAX(1,$C56))),AND($D56&gt;0,INDEX(Kalender!IJ$81:IJ$110,MAX(1,$D56))&gt;INDEX(Kalender!$B$81:$B$110,MAX(1,$D56))),AND($E56&gt;0,INDEX(Kalender!IJ$81:IJ$110,MAX(1,$E56))&gt;INDEX(Kalender!$B$81:$B$110,MAX(1,$E56))),AND($F56&gt;0,INDEX(Kalender!IJ$81:IJ$110,MAX(1,$F56))&gt;INDEX(Kalender!$B$81:$B$110,MAX(1,$F56)))),2,0))</f>
        <v>0</v>
      </c>
      <c r="IK56" s="5" t="n">
        <f aca="false">IF(Kalender!IK56&lt;&gt;1,0,IF(AND($B56&gt;0,INDEX(Kalender!IK$68:IK$77,MAX(1,$B56))&gt;INDEX(Kalender!$B$68:$B$77,MAX(1,$B56))),1,0)+IF(OR(AND($C56&gt;0,INDEX(Kalender!IK$81:IK$110,MAX(1,$C56))&gt;INDEX(Kalender!$B$81:$B$110,MAX(1,$C56))),AND($D56&gt;0,INDEX(Kalender!IK$81:IK$110,MAX(1,$D56))&gt;INDEX(Kalender!$B$81:$B$110,MAX(1,$D56))),AND($E56&gt;0,INDEX(Kalender!IK$81:IK$110,MAX(1,$E56))&gt;INDEX(Kalender!$B$81:$B$110,MAX(1,$E56))),AND($F56&gt;0,INDEX(Kalender!IK$81:IK$110,MAX(1,$F56))&gt;INDEX(Kalender!$B$81:$B$110,MAX(1,$F56)))),2,0))</f>
        <v>0</v>
      </c>
      <c r="IL56" s="5" t="n">
        <f aca="false">IF(Kalender!IL56&lt;&gt;1,0,IF(AND($B56&gt;0,INDEX(Kalender!IL$68:IL$77,MAX(1,$B56))&gt;INDEX(Kalender!$B$68:$B$77,MAX(1,$B56))),1,0)+IF(OR(AND($C56&gt;0,INDEX(Kalender!IL$81:IL$110,MAX(1,$C56))&gt;INDEX(Kalender!$B$81:$B$110,MAX(1,$C56))),AND($D56&gt;0,INDEX(Kalender!IL$81:IL$110,MAX(1,$D56))&gt;INDEX(Kalender!$B$81:$B$110,MAX(1,$D56))),AND($E56&gt;0,INDEX(Kalender!IL$81:IL$110,MAX(1,$E56))&gt;INDEX(Kalender!$B$81:$B$110,MAX(1,$E56))),AND($F56&gt;0,INDEX(Kalender!IL$81:IL$110,MAX(1,$F56))&gt;INDEX(Kalender!$B$81:$B$110,MAX(1,$F56)))),2,0))</f>
        <v>0</v>
      </c>
      <c r="IM56" s="5" t="n">
        <f aca="false">IF(Kalender!IM56&lt;&gt;1,0,IF(AND($B56&gt;0,INDEX(Kalender!IM$68:IM$77,MAX(1,$B56))&gt;INDEX(Kalender!$B$68:$B$77,MAX(1,$B56))),1,0)+IF(OR(AND($C56&gt;0,INDEX(Kalender!IM$81:IM$110,MAX(1,$C56))&gt;INDEX(Kalender!$B$81:$B$110,MAX(1,$C56))),AND($D56&gt;0,INDEX(Kalender!IM$81:IM$110,MAX(1,$D56))&gt;INDEX(Kalender!$B$81:$B$110,MAX(1,$D56))),AND($E56&gt;0,INDEX(Kalender!IM$81:IM$110,MAX(1,$E56))&gt;INDEX(Kalender!$B$81:$B$110,MAX(1,$E56))),AND($F56&gt;0,INDEX(Kalender!IM$81:IM$110,MAX(1,$F56))&gt;INDEX(Kalender!$B$81:$B$110,MAX(1,$F56)))),2,0))</f>
        <v>0</v>
      </c>
      <c r="IN56" s="5" t="n">
        <f aca="false">IF(Kalender!IN56&lt;&gt;1,0,IF(AND($B56&gt;0,INDEX(Kalender!IN$68:IN$77,MAX(1,$B56))&gt;INDEX(Kalender!$B$68:$B$77,MAX(1,$B56))),1,0)+IF(OR(AND($C56&gt;0,INDEX(Kalender!IN$81:IN$110,MAX(1,$C56))&gt;INDEX(Kalender!$B$81:$B$110,MAX(1,$C56))),AND($D56&gt;0,INDEX(Kalender!IN$81:IN$110,MAX(1,$D56))&gt;INDEX(Kalender!$B$81:$B$110,MAX(1,$D56))),AND($E56&gt;0,INDEX(Kalender!IN$81:IN$110,MAX(1,$E56))&gt;INDEX(Kalender!$B$81:$B$110,MAX(1,$E56))),AND($F56&gt;0,INDEX(Kalender!IN$81:IN$110,MAX(1,$F56))&gt;INDEX(Kalender!$B$81:$B$110,MAX(1,$F56)))),2,0))</f>
        <v>0</v>
      </c>
      <c r="IO56" s="5" t="n">
        <f aca="false">IF(Kalender!IO56&lt;&gt;1,0,IF(AND($B56&gt;0,INDEX(Kalender!IO$68:IO$77,MAX(1,$B56))&gt;INDEX(Kalender!$B$68:$B$77,MAX(1,$B56))),1,0)+IF(OR(AND($C56&gt;0,INDEX(Kalender!IO$81:IO$110,MAX(1,$C56))&gt;INDEX(Kalender!$B$81:$B$110,MAX(1,$C56))),AND($D56&gt;0,INDEX(Kalender!IO$81:IO$110,MAX(1,$D56))&gt;INDEX(Kalender!$B$81:$B$110,MAX(1,$D56))),AND($E56&gt;0,INDEX(Kalender!IO$81:IO$110,MAX(1,$E56))&gt;INDEX(Kalender!$B$81:$B$110,MAX(1,$E56))),AND($F56&gt;0,INDEX(Kalender!IO$81:IO$110,MAX(1,$F56))&gt;INDEX(Kalender!$B$81:$B$110,MAX(1,$F56)))),2,0))</f>
        <v>0</v>
      </c>
      <c r="IP56" s="5" t="n">
        <f aca="false">IF(Kalender!IP56&lt;&gt;1,0,IF(AND($B56&gt;0,INDEX(Kalender!IP$68:IP$77,MAX(1,$B56))&gt;INDEX(Kalender!$B$68:$B$77,MAX(1,$B56))),1,0)+IF(OR(AND($C56&gt;0,INDEX(Kalender!IP$81:IP$110,MAX(1,$C56))&gt;INDEX(Kalender!$B$81:$B$110,MAX(1,$C56))),AND($D56&gt;0,INDEX(Kalender!IP$81:IP$110,MAX(1,$D56))&gt;INDEX(Kalender!$B$81:$B$110,MAX(1,$D56))),AND($E56&gt;0,INDEX(Kalender!IP$81:IP$110,MAX(1,$E56))&gt;INDEX(Kalender!$B$81:$B$110,MAX(1,$E56))),AND($F56&gt;0,INDEX(Kalender!IP$81:IP$110,MAX(1,$F56))&gt;INDEX(Kalender!$B$81:$B$110,MAX(1,$F56)))),2,0))</f>
        <v>0</v>
      </c>
      <c r="IQ56" s="5" t="n">
        <f aca="false">IF(Kalender!IQ56&lt;&gt;1,0,IF(AND($B56&gt;0,INDEX(Kalender!IQ$68:IQ$77,MAX(1,$B56))&gt;INDEX(Kalender!$B$68:$B$77,MAX(1,$B56))),1,0)+IF(OR(AND($C56&gt;0,INDEX(Kalender!IQ$81:IQ$110,MAX(1,$C56))&gt;INDEX(Kalender!$B$81:$B$110,MAX(1,$C56))),AND($D56&gt;0,INDEX(Kalender!IQ$81:IQ$110,MAX(1,$D56))&gt;INDEX(Kalender!$B$81:$B$110,MAX(1,$D56))),AND($E56&gt;0,INDEX(Kalender!IQ$81:IQ$110,MAX(1,$E56))&gt;INDEX(Kalender!$B$81:$B$110,MAX(1,$E56))),AND($F56&gt;0,INDEX(Kalender!IQ$81:IQ$110,MAX(1,$F56))&gt;INDEX(Kalender!$B$81:$B$110,MAX(1,$F56)))),2,0))</f>
        <v>0</v>
      </c>
      <c r="IR56" s="5" t="n">
        <f aca="false">IF(Kalender!IR56&lt;&gt;1,0,IF(AND($B56&gt;0,INDEX(Kalender!IR$68:IR$77,MAX(1,$B56))&gt;INDEX(Kalender!$B$68:$B$77,MAX(1,$B56))),1,0)+IF(OR(AND($C56&gt;0,INDEX(Kalender!IR$81:IR$110,MAX(1,$C56))&gt;INDEX(Kalender!$B$81:$B$110,MAX(1,$C56))),AND($D56&gt;0,INDEX(Kalender!IR$81:IR$110,MAX(1,$D56))&gt;INDEX(Kalender!$B$81:$B$110,MAX(1,$D56))),AND($E56&gt;0,INDEX(Kalender!IR$81:IR$110,MAX(1,$E56))&gt;INDEX(Kalender!$B$81:$B$110,MAX(1,$E56))),AND($F56&gt;0,INDEX(Kalender!IR$81:IR$110,MAX(1,$F56))&gt;INDEX(Kalender!$B$81:$B$110,MAX(1,$F56)))),2,0))</f>
        <v>0</v>
      </c>
      <c r="IS56" s="5" t="n">
        <f aca="false">IF(Kalender!IS56&lt;&gt;1,0,IF(AND($B56&gt;0,INDEX(Kalender!IS$68:IS$77,MAX(1,$B56))&gt;INDEX(Kalender!$B$68:$B$77,MAX(1,$B56))),1,0)+IF(OR(AND($C56&gt;0,INDEX(Kalender!IS$81:IS$110,MAX(1,$C56))&gt;INDEX(Kalender!$B$81:$B$110,MAX(1,$C56))),AND($D56&gt;0,INDEX(Kalender!IS$81:IS$110,MAX(1,$D56))&gt;INDEX(Kalender!$B$81:$B$110,MAX(1,$D56))),AND($E56&gt;0,INDEX(Kalender!IS$81:IS$110,MAX(1,$E56))&gt;INDEX(Kalender!$B$81:$B$110,MAX(1,$E56))),AND($F56&gt;0,INDEX(Kalender!IS$81:IS$110,MAX(1,$F56))&gt;INDEX(Kalender!$B$81:$B$110,MAX(1,$F56)))),2,0))</f>
        <v>0</v>
      </c>
      <c r="IT56" s="5" t="n">
        <f aca="false">IF(Kalender!IT56&lt;&gt;1,0,IF(AND($B56&gt;0,INDEX(Kalender!IT$68:IT$77,MAX(1,$B56))&gt;INDEX(Kalender!$B$68:$B$77,MAX(1,$B56))),1,0)+IF(OR(AND($C56&gt;0,INDEX(Kalender!IT$81:IT$110,MAX(1,$C56))&gt;INDEX(Kalender!$B$81:$B$110,MAX(1,$C56))),AND($D56&gt;0,INDEX(Kalender!IT$81:IT$110,MAX(1,$D56))&gt;INDEX(Kalender!$B$81:$B$110,MAX(1,$D56))),AND($E56&gt;0,INDEX(Kalender!IT$81:IT$110,MAX(1,$E56))&gt;INDEX(Kalender!$B$81:$B$110,MAX(1,$E56))),AND($F56&gt;0,INDEX(Kalender!IT$81:IT$110,MAX(1,$F56))&gt;INDEX(Kalender!$B$81:$B$110,MAX(1,$F56)))),2,0))</f>
        <v>0</v>
      </c>
      <c r="IU56" s="5" t="n">
        <f aca="false">IF(Kalender!IU56&lt;&gt;1,0,IF(AND($B56&gt;0,INDEX(Kalender!IU$68:IU$77,MAX(1,$B56))&gt;INDEX(Kalender!$B$68:$B$77,MAX(1,$B56))),1,0)+IF(OR(AND($C56&gt;0,INDEX(Kalender!IU$81:IU$110,MAX(1,$C56))&gt;INDEX(Kalender!$B$81:$B$110,MAX(1,$C56))),AND($D56&gt;0,INDEX(Kalender!IU$81:IU$110,MAX(1,$D56))&gt;INDEX(Kalender!$B$81:$B$110,MAX(1,$D56))),AND($E56&gt;0,INDEX(Kalender!IU$81:IU$110,MAX(1,$E56))&gt;INDEX(Kalender!$B$81:$B$110,MAX(1,$E56))),AND($F56&gt;0,INDEX(Kalender!IU$81:IU$110,MAX(1,$F56))&gt;INDEX(Kalender!$B$81:$B$110,MAX(1,$F56)))),2,0))</f>
        <v>0</v>
      </c>
      <c r="IV56" s="5" t="n">
        <f aca="false">IF(Kalender!IV56&lt;&gt;1,0,IF(AND($B56&gt;0,INDEX(Kalender!IV$68:IV$77,MAX(1,$B56))&gt;INDEX(Kalender!$B$68:$B$77,MAX(1,$B56))),1,0)+IF(OR(AND($C56&gt;0,INDEX(Kalender!IV$81:IV$110,MAX(1,$C56))&gt;INDEX(Kalender!$B$81:$B$110,MAX(1,$C56))),AND($D56&gt;0,INDEX(Kalender!IV$81:IV$110,MAX(1,$D56))&gt;INDEX(Kalender!$B$81:$B$110,MAX(1,$D56))),AND($E56&gt;0,INDEX(Kalender!IV$81:IV$110,MAX(1,$E56))&gt;INDEX(Kalender!$B$81:$B$110,MAX(1,$E56))),AND($F56&gt;0,INDEX(Kalender!IV$81:IV$110,MAX(1,$F56))&gt;INDEX(Kalender!$B$81:$B$110,MAX(1,$F56)))),2,0))</f>
        <v>0</v>
      </c>
      <c r="IW56" s="5" t="n">
        <f aca="false">IF(Kalender!IW56&lt;&gt;1,0,IF(AND($B56&gt;0,INDEX(Kalender!IW$68:IW$77,MAX(1,$B56))&gt;INDEX(Kalender!$B$68:$B$77,MAX(1,$B56))),1,0)+IF(OR(AND($C56&gt;0,INDEX(Kalender!IW$81:IW$110,MAX(1,$C56))&gt;INDEX(Kalender!$B$81:$B$110,MAX(1,$C56))),AND($D56&gt;0,INDEX(Kalender!IW$81:IW$110,MAX(1,$D56))&gt;INDEX(Kalender!$B$81:$B$110,MAX(1,$D56))),AND($E56&gt;0,INDEX(Kalender!IW$81:IW$110,MAX(1,$E56))&gt;INDEX(Kalender!$B$81:$B$110,MAX(1,$E56))),AND($F56&gt;0,INDEX(Kalender!IW$81:IW$110,MAX(1,$F56))&gt;INDEX(Kalender!$B$81:$B$110,MAX(1,$F56)))),2,0))</f>
        <v>0</v>
      </c>
      <c r="IX56" s="5" t="n">
        <f aca="false">IF(Kalender!IX56&lt;&gt;1,0,IF(AND($B56&gt;0,INDEX(Kalender!IX$68:IX$77,MAX(1,$B56))&gt;INDEX(Kalender!$B$68:$B$77,MAX(1,$B56))),1,0)+IF(OR(AND($C56&gt;0,INDEX(Kalender!IX$81:IX$110,MAX(1,$C56))&gt;INDEX(Kalender!$B$81:$B$110,MAX(1,$C56))),AND($D56&gt;0,INDEX(Kalender!IX$81:IX$110,MAX(1,$D56))&gt;INDEX(Kalender!$B$81:$B$110,MAX(1,$D56))),AND($E56&gt;0,INDEX(Kalender!IX$81:IX$110,MAX(1,$E56))&gt;INDEX(Kalender!$B$81:$B$110,MAX(1,$E56))),AND($F56&gt;0,INDEX(Kalender!IX$81:IX$110,MAX(1,$F56))&gt;INDEX(Kalender!$B$81:$B$110,MAX(1,$F56)))),2,0))</f>
        <v>0</v>
      </c>
      <c r="IY56" s="5" t="n">
        <f aca="false">IF(Kalender!IY56&lt;&gt;1,0,IF(AND($B56&gt;0,INDEX(Kalender!IY$68:IY$77,MAX(1,$B56))&gt;INDEX(Kalender!$B$68:$B$77,MAX(1,$B56))),1,0)+IF(OR(AND($C56&gt;0,INDEX(Kalender!IY$81:IY$110,MAX(1,$C56))&gt;INDEX(Kalender!$B$81:$B$110,MAX(1,$C56))),AND($D56&gt;0,INDEX(Kalender!IY$81:IY$110,MAX(1,$D56))&gt;INDEX(Kalender!$B$81:$B$110,MAX(1,$D56))),AND($E56&gt;0,INDEX(Kalender!IY$81:IY$110,MAX(1,$E56))&gt;INDEX(Kalender!$B$81:$B$110,MAX(1,$E56))),AND($F56&gt;0,INDEX(Kalender!IY$81:IY$110,MAX(1,$F56))&gt;INDEX(Kalender!$B$81:$B$110,MAX(1,$F56)))),2,0))</f>
        <v>0</v>
      </c>
      <c r="IZ56" s="5" t="n">
        <f aca="false">IF(Kalender!IZ56&lt;&gt;1,0,IF(AND($B56&gt;0,INDEX(Kalender!IZ$68:IZ$77,MAX(1,$B56))&gt;INDEX(Kalender!$B$68:$B$77,MAX(1,$B56))),1,0)+IF(OR(AND($C56&gt;0,INDEX(Kalender!IZ$81:IZ$110,MAX(1,$C56))&gt;INDEX(Kalender!$B$81:$B$110,MAX(1,$C56))),AND($D56&gt;0,INDEX(Kalender!IZ$81:IZ$110,MAX(1,$D56))&gt;INDEX(Kalender!$B$81:$B$110,MAX(1,$D56))),AND($E56&gt;0,INDEX(Kalender!IZ$81:IZ$110,MAX(1,$E56))&gt;INDEX(Kalender!$B$81:$B$110,MAX(1,$E56))),AND($F56&gt;0,INDEX(Kalender!IZ$81:IZ$110,MAX(1,$F56))&gt;INDEX(Kalender!$B$81:$B$110,MAX(1,$F56)))),2,0))</f>
        <v>0</v>
      </c>
      <c r="JA56" s="5" t="n">
        <f aca="false">IF(Kalender!JA56&lt;&gt;1,0,IF(AND($B56&gt;0,INDEX(Kalender!JA$68:JA$77,MAX(1,$B56))&gt;INDEX(Kalender!$B$68:$B$77,MAX(1,$B56))),1,0)+IF(OR(AND($C56&gt;0,INDEX(Kalender!JA$81:JA$110,MAX(1,$C56))&gt;INDEX(Kalender!$B$81:$B$110,MAX(1,$C56))),AND($D56&gt;0,INDEX(Kalender!JA$81:JA$110,MAX(1,$D56))&gt;INDEX(Kalender!$B$81:$B$110,MAX(1,$D56))),AND($E56&gt;0,INDEX(Kalender!JA$81:JA$110,MAX(1,$E56))&gt;INDEX(Kalender!$B$81:$B$110,MAX(1,$E56))),AND($F56&gt;0,INDEX(Kalender!JA$81:JA$110,MAX(1,$F56))&gt;INDEX(Kalender!$B$81:$B$110,MAX(1,$F56)))),2,0))</f>
        <v>0</v>
      </c>
      <c r="JB56" s="5" t="n">
        <f aca="false">IF(Kalender!JB56&lt;&gt;1,0,IF(AND($B56&gt;0,INDEX(Kalender!JB$68:JB$77,MAX(1,$B56))&gt;INDEX(Kalender!$B$68:$B$77,MAX(1,$B56))),1,0)+IF(OR(AND($C56&gt;0,INDEX(Kalender!JB$81:JB$110,MAX(1,$C56))&gt;INDEX(Kalender!$B$81:$B$110,MAX(1,$C56))),AND($D56&gt;0,INDEX(Kalender!JB$81:JB$110,MAX(1,$D56))&gt;INDEX(Kalender!$B$81:$B$110,MAX(1,$D56))),AND($E56&gt;0,INDEX(Kalender!JB$81:JB$110,MAX(1,$E56))&gt;INDEX(Kalender!$B$81:$B$110,MAX(1,$E56))),AND($F56&gt;0,INDEX(Kalender!JB$81:JB$110,MAX(1,$F56))&gt;INDEX(Kalender!$B$81:$B$110,MAX(1,$F56)))),2,0))</f>
        <v>0</v>
      </c>
      <c r="JC56" s="5" t="n">
        <f aca="false">IF(Kalender!JC56&lt;&gt;1,0,IF(AND($B56&gt;0,INDEX(Kalender!JC$68:JC$77,MAX(1,$B56))&gt;INDEX(Kalender!$B$68:$B$77,MAX(1,$B56))),1,0)+IF(OR(AND($C56&gt;0,INDEX(Kalender!JC$81:JC$110,MAX(1,$C56))&gt;INDEX(Kalender!$B$81:$B$110,MAX(1,$C56))),AND($D56&gt;0,INDEX(Kalender!JC$81:JC$110,MAX(1,$D56))&gt;INDEX(Kalender!$B$81:$B$110,MAX(1,$D56))),AND($E56&gt;0,INDEX(Kalender!JC$81:JC$110,MAX(1,$E56))&gt;INDEX(Kalender!$B$81:$B$110,MAX(1,$E56))),AND($F56&gt;0,INDEX(Kalender!JC$81:JC$110,MAX(1,$F56))&gt;INDEX(Kalender!$B$81:$B$110,MAX(1,$F56)))),2,0))</f>
        <v>0</v>
      </c>
      <c r="JD56" s="5" t="n">
        <f aca="false">IF(Kalender!JD56&lt;&gt;1,0,IF(AND($B56&gt;0,INDEX(Kalender!JD$68:JD$77,MAX(1,$B56))&gt;INDEX(Kalender!$B$68:$B$77,MAX(1,$B56))),1,0)+IF(OR(AND($C56&gt;0,INDEX(Kalender!JD$81:JD$110,MAX(1,$C56))&gt;INDEX(Kalender!$B$81:$B$110,MAX(1,$C56))),AND($D56&gt;0,INDEX(Kalender!JD$81:JD$110,MAX(1,$D56))&gt;INDEX(Kalender!$B$81:$B$110,MAX(1,$D56))),AND($E56&gt;0,INDEX(Kalender!JD$81:JD$110,MAX(1,$E56))&gt;INDEX(Kalender!$B$81:$B$110,MAX(1,$E56))),AND($F56&gt;0,INDEX(Kalender!JD$81:JD$110,MAX(1,$F56))&gt;INDEX(Kalender!$B$81:$B$110,MAX(1,$F56)))),2,0))</f>
        <v>0</v>
      </c>
      <c r="JE56" s="5" t="n">
        <f aca="false">IF(Kalender!JE56&lt;&gt;1,0,IF(AND($B56&gt;0,INDEX(Kalender!JE$68:JE$77,MAX(1,$B56))&gt;INDEX(Kalender!$B$68:$B$77,MAX(1,$B56))),1,0)+IF(OR(AND($C56&gt;0,INDEX(Kalender!JE$81:JE$110,MAX(1,$C56))&gt;INDEX(Kalender!$B$81:$B$110,MAX(1,$C56))),AND($D56&gt;0,INDEX(Kalender!JE$81:JE$110,MAX(1,$D56))&gt;INDEX(Kalender!$B$81:$B$110,MAX(1,$D56))),AND($E56&gt;0,INDEX(Kalender!JE$81:JE$110,MAX(1,$E56))&gt;INDEX(Kalender!$B$81:$B$110,MAX(1,$E56))),AND($F56&gt;0,INDEX(Kalender!JE$81:JE$110,MAX(1,$F56))&gt;INDEX(Kalender!$B$81:$B$110,MAX(1,$F56)))),2,0))</f>
        <v>0</v>
      </c>
      <c r="JF56" s="5" t="n">
        <f aca="false">IF(Kalender!JF56&lt;&gt;1,0,IF(AND($B56&gt;0,INDEX(Kalender!JF$68:JF$77,MAX(1,$B56))&gt;INDEX(Kalender!$B$68:$B$77,MAX(1,$B56))),1,0)+IF(OR(AND($C56&gt;0,INDEX(Kalender!JF$81:JF$110,MAX(1,$C56))&gt;INDEX(Kalender!$B$81:$B$110,MAX(1,$C56))),AND($D56&gt;0,INDEX(Kalender!JF$81:JF$110,MAX(1,$D56))&gt;INDEX(Kalender!$B$81:$B$110,MAX(1,$D56))),AND($E56&gt;0,INDEX(Kalender!JF$81:JF$110,MAX(1,$E56))&gt;INDEX(Kalender!$B$81:$B$110,MAX(1,$E56))),AND($F56&gt;0,INDEX(Kalender!JF$81:JF$110,MAX(1,$F56))&gt;INDEX(Kalender!$B$81:$B$110,MAX(1,$F56)))),2,0))</f>
        <v>0</v>
      </c>
      <c r="JG56" s="5" t="n">
        <f aca="false">IF(Kalender!JG56&lt;&gt;1,0,IF(AND($B56&gt;0,INDEX(Kalender!JG$68:JG$77,MAX(1,$B56))&gt;INDEX(Kalender!$B$68:$B$77,MAX(1,$B56))),1,0)+IF(OR(AND($C56&gt;0,INDEX(Kalender!JG$81:JG$110,MAX(1,$C56))&gt;INDEX(Kalender!$B$81:$B$110,MAX(1,$C56))),AND($D56&gt;0,INDEX(Kalender!JG$81:JG$110,MAX(1,$D56))&gt;INDEX(Kalender!$B$81:$B$110,MAX(1,$D56))),AND($E56&gt;0,INDEX(Kalender!JG$81:JG$110,MAX(1,$E56))&gt;INDEX(Kalender!$B$81:$B$110,MAX(1,$E56))),AND($F56&gt;0,INDEX(Kalender!JG$81:JG$110,MAX(1,$F56))&gt;INDEX(Kalender!$B$81:$B$110,MAX(1,$F56)))),2,0))</f>
        <v>0</v>
      </c>
      <c r="JH56" s="5" t="n">
        <f aca="false">IF(Kalender!JH56&lt;&gt;1,0,IF(AND($B56&gt;0,INDEX(Kalender!JH$68:JH$77,MAX(1,$B56))&gt;INDEX(Kalender!$B$68:$B$77,MAX(1,$B56))),1,0)+IF(OR(AND($C56&gt;0,INDEX(Kalender!JH$81:JH$110,MAX(1,$C56))&gt;INDEX(Kalender!$B$81:$B$110,MAX(1,$C56))),AND($D56&gt;0,INDEX(Kalender!JH$81:JH$110,MAX(1,$D56))&gt;INDEX(Kalender!$B$81:$B$110,MAX(1,$D56))),AND($E56&gt;0,INDEX(Kalender!JH$81:JH$110,MAX(1,$E56))&gt;INDEX(Kalender!$B$81:$B$110,MAX(1,$E56))),AND($F56&gt;0,INDEX(Kalender!JH$81:JH$110,MAX(1,$F56))&gt;INDEX(Kalender!$B$81:$B$110,MAX(1,$F56)))),2,0))</f>
        <v>0</v>
      </c>
      <c r="JI56" s="5" t="n">
        <f aca="false">IF(Kalender!JI56&lt;&gt;1,0,IF(AND($B56&gt;0,INDEX(Kalender!JI$68:JI$77,MAX(1,$B56))&gt;INDEX(Kalender!$B$68:$B$77,MAX(1,$B56))),1,0)+IF(OR(AND($C56&gt;0,INDEX(Kalender!JI$81:JI$110,MAX(1,$C56))&gt;INDEX(Kalender!$B$81:$B$110,MAX(1,$C56))),AND($D56&gt;0,INDEX(Kalender!JI$81:JI$110,MAX(1,$D56))&gt;INDEX(Kalender!$B$81:$B$110,MAX(1,$D56))),AND($E56&gt;0,INDEX(Kalender!JI$81:JI$110,MAX(1,$E56))&gt;INDEX(Kalender!$B$81:$B$110,MAX(1,$E56))),AND($F56&gt;0,INDEX(Kalender!JI$81:JI$110,MAX(1,$F56))&gt;INDEX(Kalender!$B$81:$B$110,MAX(1,$F56)))),2,0))</f>
        <v>0</v>
      </c>
      <c r="JJ56" s="5" t="n">
        <f aca="false">IF(Kalender!JJ56&lt;&gt;1,0,IF(AND($B56&gt;0,INDEX(Kalender!JJ$68:JJ$77,MAX(1,$B56))&gt;INDEX(Kalender!$B$68:$B$77,MAX(1,$B56))),1,0)+IF(OR(AND($C56&gt;0,INDEX(Kalender!JJ$81:JJ$110,MAX(1,$C56))&gt;INDEX(Kalender!$B$81:$B$110,MAX(1,$C56))),AND($D56&gt;0,INDEX(Kalender!JJ$81:JJ$110,MAX(1,$D56))&gt;INDEX(Kalender!$B$81:$B$110,MAX(1,$D56))),AND($E56&gt;0,INDEX(Kalender!JJ$81:JJ$110,MAX(1,$E56))&gt;INDEX(Kalender!$B$81:$B$110,MAX(1,$E56))),AND($F56&gt;0,INDEX(Kalender!JJ$81:JJ$110,MAX(1,$F56))&gt;INDEX(Kalender!$B$81:$B$110,MAX(1,$F56)))),2,0))</f>
        <v>0</v>
      </c>
      <c r="JK56" s="5" t="n">
        <f aca="false">IF(Kalender!JK56&lt;&gt;1,0,IF(AND($B56&gt;0,INDEX(Kalender!JK$68:JK$77,MAX(1,$B56))&gt;INDEX(Kalender!$B$68:$B$77,MAX(1,$B56))),1,0)+IF(OR(AND($C56&gt;0,INDEX(Kalender!JK$81:JK$110,MAX(1,$C56))&gt;INDEX(Kalender!$B$81:$B$110,MAX(1,$C56))),AND($D56&gt;0,INDEX(Kalender!JK$81:JK$110,MAX(1,$D56))&gt;INDEX(Kalender!$B$81:$B$110,MAX(1,$D56))),AND($E56&gt;0,INDEX(Kalender!JK$81:JK$110,MAX(1,$E56))&gt;INDEX(Kalender!$B$81:$B$110,MAX(1,$E56))),AND($F56&gt;0,INDEX(Kalender!JK$81:JK$110,MAX(1,$F56))&gt;INDEX(Kalender!$B$81:$B$110,MAX(1,$F56)))),2,0))</f>
        <v>0</v>
      </c>
      <c r="JL56" s="5" t="n">
        <f aca="false">IF(Kalender!JL56&lt;&gt;1,0,IF(AND($B56&gt;0,INDEX(Kalender!JL$68:JL$77,MAX(1,$B56))&gt;INDEX(Kalender!$B$68:$B$77,MAX(1,$B56))),1,0)+IF(OR(AND($C56&gt;0,INDEX(Kalender!JL$81:JL$110,MAX(1,$C56))&gt;INDEX(Kalender!$B$81:$B$110,MAX(1,$C56))),AND($D56&gt;0,INDEX(Kalender!JL$81:JL$110,MAX(1,$D56))&gt;INDEX(Kalender!$B$81:$B$110,MAX(1,$D56))),AND($E56&gt;0,INDEX(Kalender!JL$81:JL$110,MAX(1,$E56))&gt;INDEX(Kalender!$B$81:$B$110,MAX(1,$E56))),AND($F56&gt;0,INDEX(Kalender!JL$81:JL$110,MAX(1,$F56))&gt;INDEX(Kalender!$B$81:$B$110,MAX(1,$F56)))),2,0))</f>
        <v>0</v>
      </c>
      <c r="JM56" s="5" t="n">
        <f aca="false">IF(Kalender!JM56&lt;&gt;1,0,IF(AND($B56&gt;0,INDEX(Kalender!JM$68:JM$77,MAX(1,$B56))&gt;INDEX(Kalender!$B$68:$B$77,MAX(1,$B56))),1,0)+IF(OR(AND($C56&gt;0,INDEX(Kalender!JM$81:JM$110,MAX(1,$C56))&gt;INDEX(Kalender!$B$81:$B$110,MAX(1,$C56))),AND($D56&gt;0,INDEX(Kalender!JM$81:JM$110,MAX(1,$D56))&gt;INDEX(Kalender!$B$81:$B$110,MAX(1,$D56))),AND($E56&gt;0,INDEX(Kalender!JM$81:JM$110,MAX(1,$E56))&gt;INDEX(Kalender!$B$81:$B$110,MAX(1,$E56))),AND($F56&gt;0,INDEX(Kalender!JM$81:JM$110,MAX(1,$F56))&gt;INDEX(Kalender!$B$81:$B$110,MAX(1,$F56)))),2,0))</f>
        <v>0</v>
      </c>
      <c r="JN56" s="5" t="n">
        <f aca="false">IF(Kalender!JN56&lt;&gt;1,0,IF(AND($B56&gt;0,INDEX(Kalender!JN$68:JN$77,MAX(1,$B56))&gt;INDEX(Kalender!$B$68:$B$77,MAX(1,$B56))),1,0)+IF(OR(AND($C56&gt;0,INDEX(Kalender!JN$81:JN$110,MAX(1,$C56))&gt;INDEX(Kalender!$B$81:$B$110,MAX(1,$C56))),AND($D56&gt;0,INDEX(Kalender!JN$81:JN$110,MAX(1,$D56))&gt;INDEX(Kalender!$B$81:$B$110,MAX(1,$D56))),AND($E56&gt;0,INDEX(Kalender!JN$81:JN$110,MAX(1,$E56))&gt;INDEX(Kalender!$B$81:$B$110,MAX(1,$E56))),AND($F56&gt;0,INDEX(Kalender!JN$81:JN$110,MAX(1,$F56))&gt;INDEX(Kalender!$B$81:$B$110,MAX(1,$F56)))),2,0))</f>
        <v>0</v>
      </c>
      <c r="JO56" s="5" t="n">
        <f aca="false">IF(Kalender!JO56&lt;&gt;1,0,IF(AND($B56&gt;0,INDEX(Kalender!JO$68:JO$77,MAX(1,$B56))&gt;INDEX(Kalender!$B$68:$B$77,MAX(1,$B56))),1,0)+IF(OR(AND($C56&gt;0,INDEX(Kalender!JO$81:JO$110,MAX(1,$C56))&gt;INDEX(Kalender!$B$81:$B$110,MAX(1,$C56))),AND($D56&gt;0,INDEX(Kalender!JO$81:JO$110,MAX(1,$D56))&gt;INDEX(Kalender!$B$81:$B$110,MAX(1,$D56))),AND($E56&gt;0,INDEX(Kalender!JO$81:JO$110,MAX(1,$E56))&gt;INDEX(Kalender!$B$81:$B$110,MAX(1,$E56))),AND($F56&gt;0,INDEX(Kalender!JO$81:JO$110,MAX(1,$F56))&gt;INDEX(Kalender!$B$81:$B$110,MAX(1,$F56)))),2,0))</f>
        <v>0</v>
      </c>
      <c r="JP56" s="5" t="n">
        <f aca="false">IF(Kalender!JP56&lt;&gt;1,0,IF(AND($B56&gt;0,INDEX(Kalender!JP$68:JP$77,MAX(1,$B56))&gt;INDEX(Kalender!$B$68:$B$77,MAX(1,$B56))),1,0)+IF(OR(AND($C56&gt;0,INDEX(Kalender!JP$81:JP$110,MAX(1,$C56))&gt;INDEX(Kalender!$B$81:$B$110,MAX(1,$C56))),AND($D56&gt;0,INDEX(Kalender!JP$81:JP$110,MAX(1,$D56))&gt;INDEX(Kalender!$B$81:$B$110,MAX(1,$D56))),AND($E56&gt;0,INDEX(Kalender!JP$81:JP$110,MAX(1,$E56))&gt;INDEX(Kalender!$B$81:$B$110,MAX(1,$E56))),AND($F56&gt;0,INDEX(Kalender!JP$81:JP$110,MAX(1,$F56))&gt;INDEX(Kalender!$B$81:$B$110,MAX(1,$F56)))),2,0))</f>
        <v>0</v>
      </c>
      <c r="JQ56" s="5" t="n">
        <f aca="false">IF(Kalender!JQ56&lt;&gt;1,0,IF(AND($B56&gt;0,INDEX(Kalender!JQ$68:JQ$77,MAX(1,$B56))&gt;INDEX(Kalender!$B$68:$B$77,MAX(1,$B56))),1,0)+IF(OR(AND($C56&gt;0,INDEX(Kalender!JQ$81:JQ$110,MAX(1,$C56))&gt;INDEX(Kalender!$B$81:$B$110,MAX(1,$C56))),AND($D56&gt;0,INDEX(Kalender!JQ$81:JQ$110,MAX(1,$D56))&gt;INDEX(Kalender!$B$81:$B$110,MAX(1,$D56))),AND($E56&gt;0,INDEX(Kalender!JQ$81:JQ$110,MAX(1,$E56))&gt;INDEX(Kalender!$B$81:$B$110,MAX(1,$E56))),AND($F56&gt;0,INDEX(Kalender!JQ$81:JQ$110,MAX(1,$F56))&gt;INDEX(Kalender!$B$81:$B$110,MAX(1,$F56)))),2,0))</f>
        <v>0</v>
      </c>
      <c r="JR56" s="5" t="n">
        <f aca="false">IF(Kalender!JR56&lt;&gt;1,0,IF(AND($B56&gt;0,INDEX(Kalender!JR$68:JR$77,MAX(1,$B56))&gt;INDEX(Kalender!$B$68:$B$77,MAX(1,$B56))),1,0)+IF(OR(AND($C56&gt;0,INDEX(Kalender!JR$81:JR$110,MAX(1,$C56))&gt;INDEX(Kalender!$B$81:$B$110,MAX(1,$C56))),AND($D56&gt;0,INDEX(Kalender!JR$81:JR$110,MAX(1,$D56))&gt;INDEX(Kalender!$B$81:$B$110,MAX(1,$D56))),AND($E56&gt;0,INDEX(Kalender!JR$81:JR$110,MAX(1,$E56))&gt;INDEX(Kalender!$B$81:$B$110,MAX(1,$E56))),AND($F56&gt;0,INDEX(Kalender!JR$81:JR$110,MAX(1,$F56))&gt;INDEX(Kalender!$B$81:$B$110,MAX(1,$F56)))),2,0))</f>
        <v>0</v>
      </c>
      <c r="JS56" s="5" t="n">
        <f aca="false">IF(Kalender!JS56&lt;&gt;1,0,IF(AND($B56&gt;0,INDEX(Kalender!JS$68:JS$77,MAX(1,$B56))&gt;INDEX(Kalender!$B$68:$B$77,MAX(1,$B56))),1,0)+IF(OR(AND($C56&gt;0,INDEX(Kalender!JS$81:JS$110,MAX(1,$C56))&gt;INDEX(Kalender!$B$81:$B$110,MAX(1,$C56))),AND($D56&gt;0,INDEX(Kalender!JS$81:JS$110,MAX(1,$D56))&gt;INDEX(Kalender!$B$81:$B$110,MAX(1,$D56))),AND($E56&gt;0,INDEX(Kalender!JS$81:JS$110,MAX(1,$E56))&gt;INDEX(Kalender!$B$81:$B$110,MAX(1,$E56))),AND($F56&gt;0,INDEX(Kalender!JS$81:JS$110,MAX(1,$F56))&gt;INDEX(Kalender!$B$81:$B$110,MAX(1,$F56)))),2,0))</f>
        <v>0</v>
      </c>
      <c r="JT56" s="5" t="n">
        <f aca="false">IF(Kalender!JT56&lt;&gt;1,0,IF(AND($B56&gt;0,INDEX(Kalender!JT$68:JT$77,MAX(1,$B56))&gt;INDEX(Kalender!$B$68:$B$77,MAX(1,$B56))),1,0)+IF(OR(AND($C56&gt;0,INDEX(Kalender!JT$81:JT$110,MAX(1,$C56))&gt;INDEX(Kalender!$B$81:$B$110,MAX(1,$C56))),AND($D56&gt;0,INDEX(Kalender!JT$81:JT$110,MAX(1,$D56))&gt;INDEX(Kalender!$B$81:$B$110,MAX(1,$D56))),AND($E56&gt;0,INDEX(Kalender!JT$81:JT$110,MAX(1,$E56))&gt;INDEX(Kalender!$B$81:$B$110,MAX(1,$E56))),AND($F56&gt;0,INDEX(Kalender!JT$81:JT$110,MAX(1,$F56))&gt;INDEX(Kalender!$B$81:$B$110,MAX(1,$F56)))),2,0))</f>
        <v>0</v>
      </c>
      <c r="JU56" s="5" t="n">
        <f aca="false">IF(Kalender!JU56&lt;&gt;1,0,IF(AND($B56&gt;0,INDEX(Kalender!JU$68:JU$77,MAX(1,$B56))&gt;INDEX(Kalender!$B$68:$B$77,MAX(1,$B56))),1,0)+IF(OR(AND($C56&gt;0,INDEX(Kalender!JU$81:JU$110,MAX(1,$C56))&gt;INDEX(Kalender!$B$81:$B$110,MAX(1,$C56))),AND($D56&gt;0,INDEX(Kalender!JU$81:JU$110,MAX(1,$D56))&gt;INDEX(Kalender!$B$81:$B$110,MAX(1,$D56))),AND($E56&gt;0,INDEX(Kalender!JU$81:JU$110,MAX(1,$E56))&gt;INDEX(Kalender!$B$81:$B$110,MAX(1,$E56))),AND($F56&gt;0,INDEX(Kalender!JU$81:JU$110,MAX(1,$F56))&gt;INDEX(Kalender!$B$81:$B$110,MAX(1,$F56)))),2,0))</f>
        <v>0</v>
      </c>
      <c r="JV56" s="5" t="n">
        <f aca="false">IF(Kalender!JV56&lt;&gt;1,0,IF(AND($B56&gt;0,INDEX(Kalender!JV$68:JV$77,MAX(1,$B56))&gt;INDEX(Kalender!$B$68:$B$77,MAX(1,$B56))),1,0)+IF(OR(AND($C56&gt;0,INDEX(Kalender!JV$81:JV$110,MAX(1,$C56))&gt;INDEX(Kalender!$B$81:$B$110,MAX(1,$C56))),AND($D56&gt;0,INDEX(Kalender!JV$81:JV$110,MAX(1,$D56))&gt;INDEX(Kalender!$B$81:$B$110,MAX(1,$D56))),AND($E56&gt;0,INDEX(Kalender!JV$81:JV$110,MAX(1,$E56))&gt;INDEX(Kalender!$B$81:$B$110,MAX(1,$E56))),AND($F56&gt;0,INDEX(Kalender!JV$81:JV$110,MAX(1,$F56))&gt;INDEX(Kalender!$B$81:$B$110,MAX(1,$F56)))),2,0))</f>
        <v>0</v>
      </c>
      <c r="JW56" s="5" t="n">
        <f aca="false">IF(Kalender!JW56&lt;&gt;1,0,IF(AND($B56&gt;0,INDEX(Kalender!JW$68:JW$77,MAX(1,$B56))&gt;INDEX(Kalender!$B$68:$B$77,MAX(1,$B56))),1,0)+IF(OR(AND($C56&gt;0,INDEX(Kalender!JW$81:JW$110,MAX(1,$C56))&gt;INDEX(Kalender!$B$81:$B$110,MAX(1,$C56))),AND($D56&gt;0,INDEX(Kalender!JW$81:JW$110,MAX(1,$D56))&gt;INDEX(Kalender!$B$81:$B$110,MAX(1,$D56))),AND($E56&gt;0,INDEX(Kalender!JW$81:JW$110,MAX(1,$E56))&gt;INDEX(Kalender!$B$81:$B$110,MAX(1,$E56))),AND($F56&gt;0,INDEX(Kalender!JW$81:JW$110,MAX(1,$F56))&gt;INDEX(Kalender!$B$81:$B$110,MAX(1,$F56)))),2,0))</f>
        <v>0</v>
      </c>
      <c r="JX56" s="5" t="n">
        <f aca="false">IF(Kalender!JX56&lt;&gt;1,0,IF(AND($B56&gt;0,INDEX(Kalender!JX$68:JX$77,MAX(1,$B56))&gt;INDEX(Kalender!$B$68:$B$77,MAX(1,$B56))),1,0)+IF(OR(AND($C56&gt;0,INDEX(Kalender!JX$81:JX$110,MAX(1,$C56))&gt;INDEX(Kalender!$B$81:$B$110,MAX(1,$C56))),AND($D56&gt;0,INDEX(Kalender!JX$81:JX$110,MAX(1,$D56))&gt;INDEX(Kalender!$B$81:$B$110,MAX(1,$D56))),AND($E56&gt;0,INDEX(Kalender!JX$81:JX$110,MAX(1,$E56))&gt;INDEX(Kalender!$B$81:$B$110,MAX(1,$E56))),AND($F56&gt;0,INDEX(Kalender!JX$81:JX$110,MAX(1,$F56))&gt;INDEX(Kalender!$B$81:$B$110,MAX(1,$F56)))),2,0))</f>
        <v>0</v>
      </c>
      <c r="JY56" s="5" t="n">
        <f aca="false">IF(Kalender!JY56&lt;&gt;1,0,IF(AND($B56&gt;0,INDEX(Kalender!JY$68:JY$77,MAX(1,$B56))&gt;INDEX(Kalender!$B$68:$B$77,MAX(1,$B56))),1,0)+IF(OR(AND($C56&gt;0,INDEX(Kalender!JY$81:JY$110,MAX(1,$C56))&gt;INDEX(Kalender!$B$81:$B$110,MAX(1,$C56))),AND($D56&gt;0,INDEX(Kalender!JY$81:JY$110,MAX(1,$D56))&gt;INDEX(Kalender!$B$81:$B$110,MAX(1,$D56))),AND($E56&gt;0,INDEX(Kalender!JY$81:JY$110,MAX(1,$E56))&gt;INDEX(Kalender!$B$81:$B$110,MAX(1,$E56))),AND($F56&gt;0,INDEX(Kalender!JY$81:JY$110,MAX(1,$F56))&gt;INDEX(Kalender!$B$81:$B$110,MAX(1,$F56)))),2,0))</f>
        <v>0</v>
      </c>
      <c r="JZ56" s="5" t="n">
        <f aca="false">IF(Kalender!JZ56&lt;&gt;1,0,IF(AND($B56&gt;0,INDEX(Kalender!JZ$68:JZ$77,MAX(1,$B56))&gt;INDEX(Kalender!$B$68:$B$77,MAX(1,$B56))),1,0)+IF(OR(AND($C56&gt;0,INDEX(Kalender!JZ$81:JZ$110,MAX(1,$C56))&gt;INDEX(Kalender!$B$81:$B$110,MAX(1,$C56))),AND($D56&gt;0,INDEX(Kalender!JZ$81:JZ$110,MAX(1,$D56))&gt;INDEX(Kalender!$B$81:$B$110,MAX(1,$D56))),AND($E56&gt;0,INDEX(Kalender!JZ$81:JZ$110,MAX(1,$E56))&gt;INDEX(Kalender!$B$81:$B$110,MAX(1,$E56))),AND($F56&gt;0,INDEX(Kalender!JZ$81:JZ$110,MAX(1,$F56))&gt;INDEX(Kalender!$B$81:$B$110,MAX(1,$F56)))),2,0))</f>
        <v>0</v>
      </c>
      <c r="KA56" s="5" t="n">
        <f aca="false">IF(Kalender!KA56&lt;&gt;1,0,IF(AND($B56&gt;0,INDEX(Kalender!KA$68:KA$77,MAX(1,$B56))&gt;INDEX(Kalender!$B$68:$B$77,MAX(1,$B56))),1,0)+IF(OR(AND($C56&gt;0,INDEX(Kalender!KA$81:KA$110,MAX(1,$C56))&gt;INDEX(Kalender!$B$81:$B$110,MAX(1,$C56))),AND($D56&gt;0,INDEX(Kalender!KA$81:KA$110,MAX(1,$D56))&gt;INDEX(Kalender!$B$81:$B$110,MAX(1,$D56))),AND($E56&gt;0,INDEX(Kalender!KA$81:KA$110,MAX(1,$E56))&gt;INDEX(Kalender!$B$81:$B$110,MAX(1,$E56))),AND($F56&gt;0,INDEX(Kalender!KA$81:KA$110,MAX(1,$F56))&gt;INDEX(Kalender!$B$81:$B$110,MAX(1,$F56)))),2,0))</f>
        <v>0</v>
      </c>
      <c r="KB56" s="5" t="n">
        <f aca="false">IF(Kalender!KB56&lt;&gt;1,0,IF(AND($B56&gt;0,INDEX(Kalender!KB$68:KB$77,MAX(1,$B56))&gt;INDEX(Kalender!$B$68:$B$77,MAX(1,$B56))),1,0)+IF(OR(AND($C56&gt;0,INDEX(Kalender!KB$81:KB$110,MAX(1,$C56))&gt;INDEX(Kalender!$B$81:$B$110,MAX(1,$C56))),AND($D56&gt;0,INDEX(Kalender!KB$81:KB$110,MAX(1,$D56))&gt;INDEX(Kalender!$B$81:$B$110,MAX(1,$D56))),AND($E56&gt;0,INDEX(Kalender!KB$81:KB$110,MAX(1,$E56))&gt;INDEX(Kalender!$B$81:$B$110,MAX(1,$E56))),AND($F56&gt;0,INDEX(Kalender!KB$81:KB$110,MAX(1,$F56))&gt;INDEX(Kalender!$B$81:$B$110,MAX(1,$F56)))),2,0))</f>
        <v>0</v>
      </c>
      <c r="KC56" s="5" t="n">
        <f aca="false">IF(Kalender!KC56&lt;&gt;1,0,IF(AND($B56&gt;0,INDEX(Kalender!KC$68:KC$77,MAX(1,$B56))&gt;INDEX(Kalender!$B$68:$B$77,MAX(1,$B56))),1,0)+IF(OR(AND($C56&gt;0,INDEX(Kalender!KC$81:KC$110,MAX(1,$C56))&gt;INDEX(Kalender!$B$81:$B$110,MAX(1,$C56))),AND($D56&gt;0,INDEX(Kalender!KC$81:KC$110,MAX(1,$D56))&gt;INDEX(Kalender!$B$81:$B$110,MAX(1,$D56))),AND($E56&gt;0,INDEX(Kalender!KC$81:KC$110,MAX(1,$E56))&gt;INDEX(Kalender!$B$81:$B$110,MAX(1,$E56))),AND($F56&gt;0,INDEX(Kalender!KC$81:KC$110,MAX(1,$F56))&gt;INDEX(Kalender!$B$81:$B$110,MAX(1,$F56)))),2,0))</f>
        <v>0</v>
      </c>
      <c r="KD56" s="5" t="n">
        <f aca="false">IF(Kalender!KD56&lt;&gt;1,0,IF(AND($B56&gt;0,INDEX(Kalender!KD$68:KD$77,MAX(1,$B56))&gt;INDEX(Kalender!$B$68:$B$77,MAX(1,$B56))),1,0)+IF(OR(AND($C56&gt;0,INDEX(Kalender!KD$81:KD$110,MAX(1,$C56))&gt;INDEX(Kalender!$B$81:$B$110,MAX(1,$C56))),AND($D56&gt;0,INDEX(Kalender!KD$81:KD$110,MAX(1,$D56))&gt;INDEX(Kalender!$B$81:$B$110,MAX(1,$D56))),AND($E56&gt;0,INDEX(Kalender!KD$81:KD$110,MAX(1,$E56))&gt;INDEX(Kalender!$B$81:$B$110,MAX(1,$E56))),AND($F56&gt;0,INDEX(Kalender!KD$81:KD$110,MAX(1,$F56))&gt;INDEX(Kalender!$B$81:$B$110,MAX(1,$F56)))),2,0))</f>
        <v>0</v>
      </c>
      <c r="KE56" s="5" t="n">
        <f aca="false">IF(Kalender!KE56&lt;&gt;1,0,IF(AND($B56&gt;0,INDEX(Kalender!KE$68:KE$77,MAX(1,$B56))&gt;INDEX(Kalender!$B$68:$B$77,MAX(1,$B56))),1,0)+IF(OR(AND($C56&gt;0,INDEX(Kalender!KE$81:KE$110,MAX(1,$C56))&gt;INDEX(Kalender!$B$81:$B$110,MAX(1,$C56))),AND($D56&gt;0,INDEX(Kalender!KE$81:KE$110,MAX(1,$D56))&gt;INDEX(Kalender!$B$81:$B$110,MAX(1,$D56))),AND($E56&gt;0,INDEX(Kalender!KE$81:KE$110,MAX(1,$E56))&gt;INDEX(Kalender!$B$81:$B$110,MAX(1,$E56))),AND($F56&gt;0,INDEX(Kalender!KE$81:KE$110,MAX(1,$F56))&gt;INDEX(Kalender!$B$81:$B$110,MAX(1,$F56)))),2,0))</f>
        <v>0</v>
      </c>
      <c r="KF56" s="5" t="n">
        <f aca="false">IF(Kalender!KF56&lt;&gt;1,0,IF(AND($B56&gt;0,INDEX(Kalender!KF$68:KF$77,MAX(1,$B56))&gt;INDEX(Kalender!$B$68:$B$77,MAX(1,$B56))),1,0)+IF(OR(AND($C56&gt;0,INDEX(Kalender!KF$81:KF$110,MAX(1,$C56))&gt;INDEX(Kalender!$B$81:$B$110,MAX(1,$C56))),AND($D56&gt;0,INDEX(Kalender!KF$81:KF$110,MAX(1,$D56))&gt;INDEX(Kalender!$B$81:$B$110,MAX(1,$D56))),AND($E56&gt;0,INDEX(Kalender!KF$81:KF$110,MAX(1,$E56))&gt;INDEX(Kalender!$B$81:$B$110,MAX(1,$E56))),AND($F56&gt;0,INDEX(Kalender!KF$81:KF$110,MAX(1,$F56))&gt;INDEX(Kalender!$B$81:$B$110,MAX(1,$F56)))),2,0))</f>
        <v>0</v>
      </c>
      <c r="KG56" s="5" t="n">
        <f aca="false">IF(Kalender!KG56&lt;&gt;1,0,IF(AND($B56&gt;0,INDEX(Kalender!KG$68:KG$77,MAX(1,$B56))&gt;INDEX(Kalender!$B$68:$B$77,MAX(1,$B56))),1,0)+IF(OR(AND($C56&gt;0,INDEX(Kalender!KG$81:KG$110,MAX(1,$C56))&gt;INDEX(Kalender!$B$81:$B$110,MAX(1,$C56))),AND($D56&gt;0,INDEX(Kalender!KG$81:KG$110,MAX(1,$D56))&gt;INDEX(Kalender!$B$81:$B$110,MAX(1,$D56))),AND($E56&gt;0,INDEX(Kalender!KG$81:KG$110,MAX(1,$E56))&gt;INDEX(Kalender!$B$81:$B$110,MAX(1,$E56))),AND($F56&gt;0,INDEX(Kalender!KG$81:KG$110,MAX(1,$F56))&gt;INDEX(Kalender!$B$81:$B$110,MAX(1,$F56)))),2,0))</f>
        <v>0</v>
      </c>
      <c r="KH56" s="5" t="n">
        <f aca="false">IF(Kalender!KH56&lt;&gt;1,0,IF(AND($B56&gt;0,INDEX(Kalender!KH$68:KH$77,MAX(1,$B56))&gt;INDEX(Kalender!$B$68:$B$77,MAX(1,$B56))),1,0)+IF(OR(AND($C56&gt;0,INDEX(Kalender!KH$81:KH$110,MAX(1,$C56))&gt;INDEX(Kalender!$B$81:$B$110,MAX(1,$C56))),AND($D56&gt;0,INDEX(Kalender!KH$81:KH$110,MAX(1,$D56))&gt;INDEX(Kalender!$B$81:$B$110,MAX(1,$D56))),AND($E56&gt;0,INDEX(Kalender!KH$81:KH$110,MAX(1,$E56))&gt;INDEX(Kalender!$B$81:$B$110,MAX(1,$E56))),AND($F56&gt;0,INDEX(Kalender!KH$81:KH$110,MAX(1,$F56))&gt;INDEX(Kalender!$B$81:$B$110,MAX(1,$F56)))),2,0))</f>
        <v>0</v>
      </c>
      <c r="KI56" s="5" t="n">
        <f aca="false">IF(Kalender!KI56&lt;&gt;1,0,IF(AND($B56&gt;0,INDEX(Kalender!KI$68:KI$77,MAX(1,$B56))&gt;INDEX(Kalender!$B$68:$B$77,MAX(1,$B56))),1,0)+IF(OR(AND($C56&gt;0,INDEX(Kalender!KI$81:KI$110,MAX(1,$C56))&gt;INDEX(Kalender!$B$81:$B$110,MAX(1,$C56))),AND($D56&gt;0,INDEX(Kalender!KI$81:KI$110,MAX(1,$D56))&gt;INDEX(Kalender!$B$81:$B$110,MAX(1,$D56))),AND($E56&gt;0,INDEX(Kalender!KI$81:KI$110,MAX(1,$E56))&gt;INDEX(Kalender!$B$81:$B$110,MAX(1,$E56))),AND($F56&gt;0,INDEX(Kalender!KI$81:KI$110,MAX(1,$F56))&gt;INDEX(Kalender!$B$81:$B$110,MAX(1,$F56)))),2,0))</f>
        <v>0</v>
      </c>
      <c r="KJ56" s="5" t="n">
        <f aca="false">IF(Kalender!KJ56&lt;&gt;1,0,IF(AND($B56&gt;0,INDEX(Kalender!KJ$68:KJ$77,MAX(1,$B56))&gt;INDEX(Kalender!$B$68:$B$77,MAX(1,$B56))),1,0)+IF(OR(AND($C56&gt;0,INDEX(Kalender!KJ$81:KJ$110,MAX(1,$C56))&gt;INDEX(Kalender!$B$81:$B$110,MAX(1,$C56))),AND($D56&gt;0,INDEX(Kalender!KJ$81:KJ$110,MAX(1,$D56))&gt;INDEX(Kalender!$B$81:$B$110,MAX(1,$D56))),AND($E56&gt;0,INDEX(Kalender!KJ$81:KJ$110,MAX(1,$E56))&gt;INDEX(Kalender!$B$81:$B$110,MAX(1,$E56))),AND($F56&gt;0,INDEX(Kalender!KJ$81:KJ$110,MAX(1,$F56))&gt;INDEX(Kalender!$B$81:$B$110,MAX(1,$F56)))),2,0))</f>
        <v>0</v>
      </c>
      <c r="KK56" s="5" t="n">
        <f aca="false">IF(Kalender!KK56&lt;&gt;1,0,IF(AND($B56&gt;0,INDEX(Kalender!KK$68:KK$77,MAX(1,$B56))&gt;INDEX(Kalender!$B$68:$B$77,MAX(1,$B56))),1,0)+IF(OR(AND($C56&gt;0,INDEX(Kalender!KK$81:KK$110,MAX(1,$C56))&gt;INDEX(Kalender!$B$81:$B$110,MAX(1,$C56))),AND($D56&gt;0,INDEX(Kalender!KK$81:KK$110,MAX(1,$D56))&gt;INDEX(Kalender!$B$81:$B$110,MAX(1,$D56))),AND($E56&gt;0,INDEX(Kalender!KK$81:KK$110,MAX(1,$E56))&gt;INDEX(Kalender!$B$81:$B$110,MAX(1,$E56))),AND($F56&gt;0,INDEX(Kalender!KK$81:KK$110,MAX(1,$F56))&gt;INDEX(Kalender!$B$81:$B$110,MAX(1,$F56)))),2,0))</f>
        <v>0</v>
      </c>
      <c r="KL56" s="5" t="n">
        <f aca="false">IF(Kalender!KL56&lt;&gt;1,0,IF(AND($B56&gt;0,INDEX(Kalender!KL$68:KL$77,MAX(1,$B56))&gt;INDEX(Kalender!$B$68:$B$77,MAX(1,$B56))),1,0)+IF(OR(AND($C56&gt;0,INDEX(Kalender!KL$81:KL$110,MAX(1,$C56))&gt;INDEX(Kalender!$B$81:$B$110,MAX(1,$C56))),AND($D56&gt;0,INDEX(Kalender!KL$81:KL$110,MAX(1,$D56))&gt;INDEX(Kalender!$B$81:$B$110,MAX(1,$D56))),AND($E56&gt;0,INDEX(Kalender!KL$81:KL$110,MAX(1,$E56))&gt;INDEX(Kalender!$B$81:$B$110,MAX(1,$E56))),AND($F56&gt;0,INDEX(Kalender!KL$81:KL$110,MAX(1,$F56))&gt;INDEX(Kalender!$B$81:$B$110,MAX(1,$F56)))),2,0))</f>
        <v>0</v>
      </c>
      <c r="KM56" s="5" t="n">
        <f aca="false">IF(Kalender!KM56&lt;&gt;1,0,IF(AND($B56&gt;0,INDEX(Kalender!KM$68:KM$77,MAX(1,$B56))&gt;INDEX(Kalender!$B$68:$B$77,MAX(1,$B56))),1,0)+IF(OR(AND($C56&gt;0,INDEX(Kalender!KM$81:KM$110,MAX(1,$C56))&gt;INDEX(Kalender!$B$81:$B$110,MAX(1,$C56))),AND($D56&gt;0,INDEX(Kalender!KM$81:KM$110,MAX(1,$D56))&gt;INDEX(Kalender!$B$81:$B$110,MAX(1,$D56))),AND($E56&gt;0,INDEX(Kalender!KM$81:KM$110,MAX(1,$E56))&gt;INDEX(Kalender!$B$81:$B$110,MAX(1,$E56))),AND($F56&gt;0,INDEX(Kalender!KM$81:KM$110,MAX(1,$F56))&gt;INDEX(Kalender!$B$81:$B$110,MAX(1,$F56)))),2,0))</f>
        <v>0</v>
      </c>
      <c r="KN56" s="5" t="n">
        <f aca="false">IF(Kalender!KN56&lt;&gt;1,0,IF(AND($B56&gt;0,INDEX(Kalender!KN$68:KN$77,MAX(1,$B56))&gt;INDEX(Kalender!$B$68:$B$77,MAX(1,$B56))),1,0)+IF(OR(AND($C56&gt;0,INDEX(Kalender!KN$81:KN$110,MAX(1,$C56))&gt;INDEX(Kalender!$B$81:$B$110,MAX(1,$C56))),AND($D56&gt;0,INDEX(Kalender!KN$81:KN$110,MAX(1,$D56))&gt;INDEX(Kalender!$B$81:$B$110,MAX(1,$D56))),AND($E56&gt;0,INDEX(Kalender!KN$81:KN$110,MAX(1,$E56))&gt;INDEX(Kalender!$B$81:$B$110,MAX(1,$E56))),AND($F56&gt;0,INDEX(Kalender!KN$81:KN$110,MAX(1,$F56))&gt;INDEX(Kalender!$B$81:$B$110,MAX(1,$F56)))),2,0))</f>
        <v>0</v>
      </c>
      <c r="KO56" s="5" t="n">
        <f aca="false">IF(Kalender!KO56&lt;&gt;1,0,IF(AND($B56&gt;0,INDEX(Kalender!KO$68:KO$77,MAX(1,$B56))&gt;INDEX(Kalender!$B$68:$B$77,MAX(1,$B56))),1,0)+IF(OR(AND($C56&gt;0,INDEX(Kalender!KO$81:KO$110,MAX(1,$C56))&gt;INDEX(Kalender!$B$81:$B$110,MAX(1,$C56))),AND($D56&gt;0,INDEX(Kalender!KO$81:KO$110,MAX(1,$D56))&gt;INDEX(Kalender!$B$81:$B$110,MAX(1,$D56))),AND($E56&gt;0,INDEX(Kalender!KO$81:KO$110,MAX(1,$E56))&gt;INDEX(Kalender!$B$81:$B$110,MAX(1,$E56))),AND($F56&gt;0,INDEX(Kalender!KO$81:KO$110,MAX(1,$F56))&gt;INDEX(Kalender!$B$81:$B$110,MAX(1,$F56)))),2,0))</f>
        <v>0</v>
      </c>
      <c r="KP56" s="5" t="n">
        <f aca="false">IF(Kalender!KP56&lt;&gt;1,0,IF(AND($B56&gt;0,INDEX(Kalender!KP$68:KP$77,MAX(1,$B56))&gt;INDEX(Kalender!$B$68:$B$77,MAX(1,$B56))),1,0)+IF(OR(AND($C56&gt;0,INDEX(Kalender!KP$81:KP$110,MAX(1,$C56))&gt;INDEX(Kalender!$B$81:$B$110,MAX(1,$C56))),AND($D56&gt;0,INDEX(Kalender!KP$81:KP$110,MAX(1,$D56))&gt;INDEX(Kalender!$B$81:$B$110,MAX(1,$D56))),AND($E56&gt;0,INDEX(Kalender!KP$81:KP$110,MAX(1,$E56))&gt;INDEX(Kalender!$B$81:$B$110,MAX(1,$E56))),AND($F56&gt;0,INDEX(Kalender!KP$81:KP$110,MAX(1,$F56))&gt;INDEX(Kalender!$B$81:$B$110,MAX(1,$F56)))),2,0))</f>
        <v>0</v>
      </c>
      <c r="KQ56" s="5" t="n">
        <f aca="false">IF(Kalender!KQ56&lt;&gt;1,0,IF(AND($B56&gt;0,INDEX(Kalender!KQ$68:KQ$77,MAX(1,$B56))&gt;INDEX(Kalender!$B$68:$B$77,MAX(1,$B56))),1,0)+IF(OR(AND($C56&gt;0,INDEX(Kalender!KQ$81:KQ$110,MAX(1,$C56))&gt;INDEX(Kalender!$B$81:$B$110,MAX(1,$C56))),AND($D56&gt;0,INDEX(Kalender!KQ$81:KQ$110,MAX(1,$D56))&gt;INDEX(Kalender!$B$81:$B$110,MAX(1,$D56))),AND($E56&gt;0,INDEX(Kalender!KQ$81:KQ$110,MAX(1,$E56))&gt;INDEX(Kalender!$B$81:$B$110,MAX(1,$E56))),AND($F56&gt;0,INDEX(Kalender!KQ$81:KQ$110,MAX(1,$F56))&gt;INDEX(Kalender!$B$81:$B$110,MAX(1,$F56)))),2,0))</f>
        <v>0</v>
      </c>
      <c r="KR56" s="5" t="n">
        <f aca="false">IF(Kalender!KR56&lt;&gt;1,0,IF(AND($B56&gt;0,INDEX(Kalender!KR$68:KR$77,MAX(1,$B56))&gt;INDEX(Kalender!$B$68:$B$77,MAX(1,$B56))),1,0)+IF(OR(AND($C56&gt;0,INDEX(Kalender!KR$81:KR$110,MAX(1,$C56))&gt;INDEX(Kalender!$B$81:$B$110,MAX(1,$C56))),AND($D56&gt;0,INDEX(Kalender!KR$81:KR$110,MAX(1,$D56))&gt;INDEX(Kalender!$B$81:$B$110,MAX(1,$D56))),AND($E56&gt;0,INDEX(Kalender!KR$81:KR$110,MAX(1,$E56))&gt;INDEX(Kalender!$B$81:$B$110,MAX(1,$E56))),AND($F56&gt;0,INDEX(Kalender!KR$81:KR$110,MAX(1,$F56))&gt;INDEX(Kalender!$B$81:$B$110,MAX(1,$F56)))),2,0))</f>
        <v>0</v>
      </c>
      <c r="KS56" s="5" t="n">
        <f aca="false">IF(Kalender!KS56&lt;&gt;1,0,IF(AND($B56&gt;0,INDEX(Kalender!KS$68:KS$77,MAX(1,$B56))&gt;INDEX(Kalender!$B$68:$B$77,MAX(1,$B56))),1,0)+IF(OR(AND($C56&gt;0,INDEX(Kalender!KS$81:KS$110,MAX(1,$C56))&gt;INDEX(Kalender!$B$81:$B$110,MAX(1,$C56))),AND($D56&gt;0,INDEX(Kalender!KS$81:KS$110,MAX(1,$D56))&gt;INDEX(Kalender!$B$81:$B$110,MAX(1,$D56))),AND($E56&gt;0,INDEX(Kalender!KS$81:KS$110,MAX(1,$E56))&gt;INDEX(Kalender!$B$81:$B$110,MAX(1,$E56))),AND($F56&gt;0,INDEX(Kalender!KS$81:KS$110,MAX(1,$F56))&gt;INDEX(Kalender!$B$81:$B$110,MAX(1,$F56)))),2,0))</f>
        <v>0</v>
      </c>
      <c r="KT56" s="5" t="n">
        <f aca="false">IF(Kalender!KT56&lt;&gt;1,0,IF(AND($B56&gt;0,INDEX(Kalender!KT$68:KT$77,MAX(1,$B56))&gt;INDEX(Kalender!$B$68:$B$77,MAX(1,$B56))),1,0)+IF(OR(AND($C56&gt;0,INDEX(Kalender!KT$81:KT$110,MAX(1,$C56))&gt;INDEX(Kalender!$B$81:$B$110,MAX(1,$C56))),AND($D56&gt;0,INDEX(Kalender!KT$81:KT$110,MAX(1,$D56))&gt;INDEX(Kalender!$B$81:$B$110,MAX(1,$D56))),AND($E56&gt;0,INDEX(Kalender!KT$81:KT$110,MAX(1,$E56))&gt;INDEX(Kalender!$B$81:$B$110,MAX(1,$E56))),AND($F56&gt;0,INDEX(Kalender!KT$81:KT$110,MAX(1,$F56))&gt;INDEX(Kalender!$B$81:$B$110,MAX(1,$F56)))),2,0))</f>
        <v>0</v>
      </c>
      <c r="KU56" s="5" t="n">
        <f aca="false">IF(Kalender!KU56&lt;&gt;1,0,IF(AND($B56&gt;0,INDEX(Kalender!KU$68:KU$77,MAX(1,$B56))&gt;INDEX(Kalender!$B$68:$B$77,MAX(1,$B56))),1,0)+IF(OR(AND($C56&gt;0,INDEX(Kalender!KU$81:KU$110,MAX(1,$C56))&gt;INDEX(Kalender!$B$81:$B$110,MAX(1,$C56))),AND($D56&gt;0,INDEX(Kalender!KU$81:KU$110,MAX(1,$D56))&gt;INDEX(Kalender!$B$81:$B$110,MAX(1,$D56))),AND($E56&gt;0,INDEX(Kalender!KU$81:KU$110,MAX(1,$E56))&gt;INDEX(Kalender!$B$81:$B$110,MAX(1,$E56))),AND($F56&gt;0,INDEX(Kalender!KU$81:KU$110,MAX(1,$F56))&gt;INDEX(Kalender!$B$81:$B$110,MAX(1,$F56)))),2,0))</f>
        <v>0</v>
      </c>
      <c r="KV56" s="5" t="n">
        <f aca="false">IF(Kalender!KV56&lt;&gt;1,0,IF(AND($B56&gt;0,INDEX(Kalender!KV$68:KV$77,MAX(1,$B56))&gt;INDEX(Kalender!$B$68:$B$77,MAX(1,$B56))),1,0)+IF(OR(AND($C56&gt;0,INDEX(Kalender!KV$81:KV$110,MAX(1,$C56))&gt;INDEX(Kalender!$B$81:$B$110,MAX(1,$C56))),AND($D56&gt;0,INDEX(Kalender!KV$81:KV$110,MAX(1,$D56))&gt;INDEX(Kalender!$B$81:$B$110,MAX(1,$D56))),AND($E56&gt;0,INDEX(Kalender!KV$81:KV$110,MAX(1,$E56))&gt;INDEX(Kalender!$B$81:$B$110,MAX(1,$E56))),AND($F56&gt;0,INDEX(Kalender!KV$81:KV$110,MAX(1,$F56))&gt;INDEX(Kalender!$B$81:$B$110,MAX(1,$F56)))),2,0))</f>
        <v>0</v>
      </c>
      <c r="KW56" s="5" t="n">
        <f aca="false">IF(Kalender!KW56&lt;&gt;1,0,IF(AND($B56&gt;0,INDEX(Kalender!KW$68:KW$77,MAX(1,$B56))&gt;INDEX(Kalender!$B$68:$B$77,MAX(1,$B56))),1,0)+IF(OR(AND($C56&gt;0,INDEX(Kalender!KW$81:KW$110,MAX(1,$C56))&gt;INDEX(Kalender!$B$81:$B$110,MAX(1,$C56))),AND($D56&gt;0,INDEX(Kalender!KW$81:KW$110,MAX(1,$D56))&gt;INDEX(Kalender!$B$81:$B$110,MAX(1,$D56))),AND($E56&gt;0,INDEX(Kalender!KW$81:KW$110,MAX(1,$E56))&gt;INDEX(Kalender!$B$81:$B$110,MAX(1,$E56))),AND($F56&gt;0,INDEX(Kalender!KW$81:KW$110,MAX(1,$F56))&gt;INDEX(Kalender!$B$81:$B$110,MAX(1,$F56)))),2,0))</f>
        <v>0</v>
      </c>
      <c r="KX56" s="5" t="n">
        <f aca="false">IF(Kalender!KX56&lt;&gt;1,0,IF(AND($B56&gt;0,INDEX(Kalender!KX$68:KX$77,MAX(1,$B56))&gt;INDEX(Kalender!$B$68:$B$77,MAX(1,$B56))),1,0)+IF(OR(AND($C56&gt;0,INDEX(Kalender!KX$81:KX$110,MAX(1,$C56))&gt;INDEX(Kalender!$B$81:$B$110,MAX(1,$C56))),AND($D56&gt;0,INDEX(Kalender!KX$81:KX$110,MAX(1,$D56))&gt;INDEX(Kalender!$B$81:$B$110,MAX(1,$D56))),AND($E56&gt;0,INDEX(Kalender!KX$81:KX$110,MAX(1,$E56))&gt;INDEX(Kalender!$B$81:$B$110,MAX(1,$E56))),AND($F56&gt;0,INDEX(Kalender!KX$81:KX$110,MAX(1,$F56))&gt;INDEX(Kalender!$B$81:$B$110,MAX(1,$F56)))),2,0))</f>
        <v>0</v>
      </c>
      <c r="KY56" s="5" t="n">
        <f aca="false">IF(Kalender!KY56&lt;&gt;1,0,IF(AND($B56&gt;0,INDEX(Kalender!KY$68:KY$77,MAX(1,$B56))&gt;INDEX(Kalender!$B$68:$B$77,MAX(1,$B56))),1,0)+IF(OR(AND($C56&gt;0,INDEX(Kalender!KY$81:KY$110,MAX(1,$C56))&gt;INDEX(Kalender!$B$81:$B$110,MAX(1,$C56))),AND($D56&gt;0,INDEX(Kalender!KY$81:KY$110,MAX(1,$D56))&gt;INDEX(Kalender!$B$81:$B$110,MAX(1,$D56))),AND($E56&gt;0,INDEX(Kalender!KY$81:KY$110,MAX(1,$E56))&gt;INDEX(Kalender!$B$81:$B$110,MAX(1,$E56))),AND($F56&gt;0,INDEX(Kalender!KY$81:KY$110,MAX(1,$F56))&gt;INDEX(Kalender!$B$81:$B$110,MAX(1,$F56)))),2,0))</f>
        <v>0</v>
      </c>
      <c r="KZ56" s="5" t="n">
        <f aca="false">IF(Kalender!KZ56&lt;&gt;1,0,IF(AND($B56&gt;0,INDEX(Kalender!KZ$68:KZ$77,MAX(1,$B56))&gt;INDEX(Kalender!$B$68:$B$77,MAX(1,$B56))),1,0)+IF(OR(AND($C56&gt;0,INDEX(Kalender!KZ$81:KZ$110,MAX(1,$C56))&gt;INDEX(Kalender!$B$81:$B$110,MAX(1,$C56))),AND($D56&gt;0,INDEX(Kalender!KZ$81:KZ$110,MAX(1,$D56))&gt;INDEX(Kalender!$B$81:$B$110,MAX(1,$D56))),AND($E56&gt;0,INDEX(Kalender!KZ$81:KZ$110,MAX(1,$E56))&gt;INDEX(Kalender!$B$81:$B$110,MAX(1,$E56))),AND($F56&gt;0,INDEX(Kalender!KZ$81:KZ$110,MAX(1,$F56))&gt;INDEX(Kalender!$B$81:$B$110,MAX(1,$F56)))),2,0))</f>
        <v>0</v>
      </c>
      <c r="LA56" s="5" t="n">
        <f aca="false">IF(Kalender!LA56&lt;&gt;1,0,IF(AND($B56&gt;0,INDEX(Kalender!LA$68:LA$77,MAX(1,$B56))&gt;INDEX(Kalender!$B$68:$B$77,MAX(1,$B56))),1,0)+IF(OR(AND($C56&gt;0,INDEX(Kalender!LA$81:LA$110,MAX(1,$C56))&gt;INDEX(Kalender!$B$81:$B$110,MAX(1,$C56))),AND($D56&gt;0,INDEX(Kalender!LA$81:LA$110,MAX(1,$D56))&gt;INDEX(Kalender!$B$81:$B$110,MAX(1,$D56))),AND($E56&gt;0,INDEX(Kalender!LA$81:LA$110,MAX(1,$E56))&gt;INDEX(Kalender!$B$81:$B$110,MAX(1,$E56))),AND($F56&gt;0,INDEX(Kalender!LA$81:LA$110,MAX(1,$F56))&gt;INDEX(Kalender!$B$81:$B$110,MAX(1,$F56)))),2,0))</f>
        <v>0</v>
      </c>
      <c r="LB56" s="5" t="n">
        <f aca="false">IF(Kalender!LB56&lt;&gt;1,0,IF(AND($B56&gt;0,INDEX(Kalender!LB$68:LB$77,MAX(1,$B56))&gt;INDEX(Kalender!$B$68:$B$77,MAX(1,$B56))),1,0)+IF(OR(AND($C56&gt;0,INDEX(Kalender!LB$81:LB$110,MAX(1,$C56))&gt;INDEX(Kalender!$B$81:$B$110,MAX(1,$C56))),AND($D56&gt;0,INDEX(Kalender!LB$81:LB$110,MAX(1,$D56))&gt;INDEX(Kalender!$B$81:$B$110,MAX(1,$D56))),AND($E56&gt;0,INDEX(Kalender!LB$81:LB$110,MAX(1,$E56))&gt;INDEX(Kalender!$B$81:$B$110,MAX(1,$E56))),AND($F56&gt;0,INDEX(Kalender!LB$81:LB$110,MAX(1,$F56))&gt;INDEX(Kalender!$B$81:$B$110,MAX(1,$F56)))),2,0))</f>
        <v>0</v>
      </c>
      <c r="LC56" s="5" t="n">
        <f aca="false">IF(Kalender!LC56&lt;&gt;1,0,IF(AND($B56&gt;0,INDEX(Kalender!LC$68:LC$77,MAX(1,$B56))&gt;INDEX(Kalender!$B$68:$B$77,MAX(1,$B56))),1,0)+IF(OR(AND($C56&gt;0,INDEX(Kalender!LC$81:LC$110,MAX(1,$C56))&gt;INDEX(Kalender!$B$81:$B$110,MAX(1,$C56))),AND($D56&gt;0,INDEX(Kalender!LC$81:LC$110,MAX(1,$D56))&gt;INDEX(Kalender!$B$81:$B$110,MAX(1,$D56))),AND($E56&gt;0,INDEX(Kalender!LC$81:LC$110,MAX(1,$E56))&gt;INDEX(Kalender!$B$81:$B$110,MAX(1,$E56))),AND($F56&gt;0,INDEX(Kalender!LC$81:LC$110,MAX(1,$F56))&gt;INDEX(Kalender!$B$81:$B$110,MAX(1,$F56)))),2,0))</f>
        <v>0</v>
      </c>
      <c r="LD56" s="5" t="n">
        <f aca="false">IF(Kalender!LD56&lt;&gt;1,0,IF(AND($B56&gt;0,INDEX(Kalender!LD$68:LD$77,MAX(1,$B56))&gt;INDEX(Kalender!$B$68:$B$77,MAX(1,$B56))),1,0)+IF(OR(AND($C56&gt;0,INDEX(Kalender!LD$81:LD$110,MAX(1,$C56))&gt;INDEX(Kalender!$B$81:$B$110,MAX(1,$C56))),AND($D56&gt;0,INDEX(Kalender!LD$81:LD$110,MAX(1,$D56))&gt;INDEX(Kalender!$B$81:$B$110,MAX(1,$D56))),AND($E56&gt;0,INDEX(Kalender!LD$81:LD$110,MAX(1,$E56))&gt;INDEX(Kalender!$B$81:$B$110,MAX(1,$E56))),AND($F56&gt;0,INDEX(Kalender!LD$81:LD$110,MAX(1,$F56))&gt;INDEX(Kalender!$B$81:$B$110,MAX(1,$F56)))),2,0))</f>
        <v>0</v>
      </c>
      <c r="LE56" s="5" t="n">
        <f aca="false">IF(Kalender!LE56&lt;&gt;1,0,IF(AND($B56&gt;0,INDEX(Kalender!LE$68:LE$77,MAX(1,$B56))&gt;INDEX(Kalender!$B$68:$B$77,MAX(1,$B56))),1,0)+IF(OR(AND($C56&gt;0,INDEX(Kalender!LE$81:LE$110,MAX(1,$C56))&gt;INDEX(Kalender!$B$81:$B$110,MAX(1,$C56))),AND($D56&gt;0,INDEX(Kalender!LE$81:LE$110,MAX(1,$D56))&gt;INDEX(Kalender!$B$81:$B$110,MAX(1,$D56))),AND($E56&gt;0,INDEX(Kalender!LE$81:LE$110,MAX(1,$E56))&gt;INDEX(Kalender!$B$81:$B$110,MAX(1,$E56))),AND($F56&gt;0,INDEX(Kalender!LE$81:LE$110,MAX(1,$F56))&gt;INDEX(Kalender!$B$81:$B$110,MAX(1,$F56)))),2,0))</f>
        <v>0</v>
      </c>
      <c r="LF56" s="5" t="n">
        <f aca="false">IF(Kalender!LF56&lt;&gt;1,0,IF(AND($B56&gt;0,INDEX(Kalender!LF$68:LF$77,MAX(1,$B56))&gt;INDEX(Kalender!$B$68:$B$77,MAX(1,$B56))),1,0)+IF(OR(AND($C56&gt;0,INDEX(Kalender!LF$81:LF$110,MAX(1,$C56))&gt;INDEX(Kalender!$B$81:$B$110,MAX(1,$C56))),AND($D56&gt;0,INDEX(Kalender!LF$81:LF$110,MAX(1,$D56))&gt;INDEX(Kalender!$B$81:$B$110,MAX(1,$D56))),AND($E56&gt;0,INDEX(Kalender!LF$81:LF$110,MAX(1,$E56))&gt;INDEX(Kalender!$B$81:$B$110,MAX(1,$E56))),AND($F56&gt;0,INDEX(Kalender!LF$81:LF$110,MAX(1,$F56))&gt;INDEX(Kalender!$B$81:$B$110,MAX(1,$F56)))),2,0))</f>
        <v>0</v>
      </c>
      <c r="LG56" s="5" t="n">
        <f aca="false">IF(Kalender!LG56&lt;&gt;1,0,IF(AND($B56&gt;0,INDEX(Kalender!LG$68:LG$77,MAX(1,$B56))&gt;INDEX(Kalender!$B$68:$B$77,MAX(1,$B56))),1,0)+IF(OR(AND($C56&gt;0,INDEX(Kalender!LG$81:LG$110,MAX(1,$C56))&gt;INDEX(Kalender!$B$81:$B$110,MAX(1,$C56))),AND($D56&gt;0,INDEX(Kalender!LG$81:LG$110,MAX(1,$D56))&gt;INDEX(Kalender!$B$81:$B$110,MAX(1,$D56))),AND($E56&gt;0,INDEX(Kalender!LG$81:LG$110,MAX(1,$E56))&gt;INDEX(Kalender!$B$81:$B$110,MAX(1,$E56))),AND($F56&gt;0,INDEX(Kalender!LG$81:LG$110,MAX(1,$F56))&gt;INDEX(Kalender!$B$81:$B$110,MAX(1,$F56)))),2,0))</f>
        <v>0</v>
      </c>
      <c r="LH56" s="5" t="n">
        <f aca="false">IF(Kalender!LH56&lt;&gt;1,0,IF(AND($B56&gt;0,INDEX(Kalender!LH$68:LH$77,MAX(1,$B56))&gt;INDEX(Kalender!$B$68:$B$77,MAX(1,$B56))),1,0)+IF(OR(AND($C56&gt;0,INDEX(Kalender!LH$81:LH$110,MAX(1,$C56))&gt;INDEX(Kalender!$B$81:$B$110,MAX(1,$C56))),AND($D56&gt;0,INDEX(Kalender!LH$81:LH$110,MAX(1,$D56))&gt;INDEX(Kalender!$B$81:$B$110,MAX(1,$D56))),AND($E56&gt;0,INDEX(Kalender!LH$81:LH$110,MAX(1,$E56))&gt;INDEX(Kalender!$B$81:$B$110,MAX(1,$E56))),AND($F56&gt;0,INDEX(Kalender!LH$81:LH$110,MAX(1,$F56))&gt;INDEX(Kalender!$B$81:$B$110,MAX(1,$F56)))),2,0))</f>
        <v>0</v>
      </c>
      <c r="LI56" s="5" t="n">
        <f aca="false">IF(Kalender!LI56&lt;&gt;1,0,IF(AND($B56&gt;0,INDEX(Kalender!LI$68:LI$77,MAX(1,$B56))&gt;INDEX(Kalender!$B$68:$B$77,MAX(1,$B56))),1,0)+IF(OR(AND($C56&gt;0,INDEX(Kalender!LI$81:LI$110,MAX(1,$C56))&gt;INDEX(Kalender!$B$81:$B$110,MAX(1,$C56))),AND($D56&gt;0,INDEX(Kalender!LI$81:LI$110,MAX(1,$D56))&gt;INDEX(Kalender!$B$81:$B$110,MAX(1,$D56))),AND($E56&gt;0,INDEX(Kalender!LI$81:LI$110,MAX(1,$E56))&gt;INDEX(Kalender!$B$81:$B$110,MAX(1,$E56))),AND($F56&gt;0,INDEX(Kalender!LI$81:LI$110,MAX(1,$F56))&gt;INDEX(Kalender!$B$81:$B$110,MAX(1,$F56)))),2,0))</f>
        <v>0</v>
      </c>
      <c r="LJ56" s="5" t="n">
        <f aca="false">IF(Kalender!LJ56&lt;&gt;1,0,IF(AND($B56&gt;0,INDEX(Kalender!LJ$68:LJ$77,MAX(1,$B56))&gt;INDEX(Kalender!$B$68:$B$77,MAX(1,$B56))),1,0)+IF(OR(AND($C56&gt;0,INDEX(Kalender!LJ$81:LJ$110,MAX(1,$C56))&gt;INDEX(Kalender!$B$81:$B$110,MAX(1,$C56))),AND($D56&gt;0,INDEX(Kalender!LJ$81:LJ$110,MAX(1,$D56))&gt;INDEX(Kalender!$B$81:$B$110,MAX(1,$D56))),AND($E56&gt;0,INDEX(Kalender!LJ$81:LJ$110,MAX(1,$E56))&gt;INDEX(Kalender!$B$81:$B$110,MAX(1,$E56))),AND($F56&gt;0,INDEX(Kalender!LJ$81:LJ$110,MAX(1,$F56))&gt;INDEX(Kalender!$B$81:$B$110,MAX(1,$F56)))),2,0))</f>
        <v>0</v>
      </c>
      <c r="LK56" s="5" t="n">
        <f aca="false">IF(Kalender!LK56&lt;&gt;1,0,IF(AND($B56&gt;0,INDEX(Kalender!LK$68:LK$77,MAX(1,$B56))&gt;INDEX(Kalender!$B$68:$B$77,MAX(1,$B56))),1,0)+IF(OR(AND($C56&gt;0,INDEX(Kalender!LK$81:LK$110,MAX(1,$C56))&gt;INDEX(Kalender!$B$81:$B$110,MAX(1,$C56))),AND($D56&gt;0,INDEX(Kalender!LK$81:LK$110,MAX(1,$D56))&gt;INDEX(Kalender!$B$81:$B$110,MAX(1,$D56))),AND($E56&gt;0,INDEX(Kalender!LK$81:LK$110,MAX(1,$E56))&gt;INDEX(Kalender!$B$81:$B$110,MAX(1,$E56))),AND($F56&gt;0,INDEX(Kalender!LK$81:LK$110,MAX(1,$F56))&gt;INDEX(Kalender!$B$81:$B$110,MAX(1,$F56)))),2,0))</f>
        <v>0</v>
      </c>
      <c r="LL56" s="5" t="n">
        <f aca="false">IF(Kalender!LL56&lt;&gt;1,0,IF(AND($B56&gt;0,INDEX(Kalender!LL$68:LL$77,MAX(1,$B56))&gt;INDEX(Kalender!$B$68:$B$77,MAX(1,$B56))),1,0)+IF(OR(AND($C56&gt;0,INDEX(Kalender!LL$81:LL$110,MAX(1,$C56))&gt;INDEX(Kalender!$B$81:$B$110,MAX(1,$C56))),AND($D56&gt;0,INDEX(Kalender!LL$81:LL$110,MAX(1,$D56))&gt;INDEX(Kalender!$B$81:$B$110,MAX(1,$D56))),AND($E56&gt;0,INDEX(Kalender!LL$81:LL$110,MAX(1,$E56))&gt;INDEX(Kalender!$B$81:$B$110,MAX(1,$E56))),AND($F56&gt;0,INDEX(Kalender!LL$81:LL$110,MAX(1,$F56))&gt;INDEX(Kalender!$B$81:$B$110,MAX(1,$F56)))),2,0))</f>
        <v>0</v>
      </c>
      <c r="LM56" s="5" t="n">
        <f aca="false">IF(Kalender!LM56&lt;&gt;1,0,IF(AND($B56&gt;0,INDEX(Kalender!LM$68:LM$77,MAX(1,$B56))&gt;INDEX(Kalender!$B$68:$B$77,MAX(1,$B56))),1,0)+IF(OR(AND($C56&gt;0,INDEX(Kalender!LM$81:LM$110,MAX(1,$C56))&gt;INDEX(Kalender!$B$81:$B$110,MAX(1,$C56))),AND($D56&gt;0,INDEX(Kalender!LM$81:LM$110,MAX(1,$D56))&gt;INDEX(Kalender!$B$81:$B$110,MAX(1,$D56))),AND($E56&gt;0,INDEX(Kalender!LM$81:LM$110,MAX(1,$E56))&gt;INDEX(Kalender!$B$81:$B$110,MAX(1,$E56))),AND($F56&gt;0,INDEX(Kalender!LM$81:LM$110,MAX(1,$F56))&gt;INDEX(Kalender!$B$81:$B$110,MAX(1,$F56)))),2,0))</f>
        <v>0</v>
      </c>
      <c r="LN56" s="5" t="n">
        <f aca="false">IF(Kalender!LN56&lt;&gt;1,0,IF(AND($B56&gt;0,INDEX(Kalender!LN$68:LN$77,MAX(1,$B56))&gt;INDEX(Kalender!$B$68:$B$77,MAX(1,$B56))),1,0)+IF(OR(AND($C56&gt;0,INDEX(Kalender!LN$81:LN$110,MAX(1,$C56))&gt;INDEX(Kalender!$B$81:$B$110,MAX(1,$C56))),AND($D56&gt;0,INDEX(Kalender!LN$81:LN$110,MAX(1,$D56))&gt;INDEX(Kalender!$B$81:$B$110,MAX(1,$D56))),AND($E56&gt;0,INDEX(Kalender!LN$81:LN$110,MAX(1,$E56))&gt;INDEX(Kalender!$B$81:$B$110,MAX(1,$E56))),AND($F56&gt;0,INDEX(Kalender!LN$81:LN$110,MAX(1,$F56))&gt;INDEX(Kalender!$B$81:$B$110,MAX(1,$F56)))),2,0))</f>
        <v>0</v>
      </c>
      <c r="LO56" s="5" t="n">
        <f aca="false">IF(Kalender!LO56&lt;&gt;1,0,IF(AND($B56&gt;0,INDEX(Kalender!LO$68:LO$77,MAX(1,$B56))&gt;INDEX(Kalender!$B$68:$B$77,MAX(1,$B56))),1,0)+IF(OR(AND($C56&gt;0,INDEX(Kalender!LO$81:LO$110,MAX(1,$C56))&gt;INDEX(Kalender!$B$81:$B$110,MAX(1,$C56))),AND($D56&gt;0,INDEX(Kalender!LO$81:LO$110,MAX(1,$D56))&gt;INDEX(Kalender!$B$81:$B$110,MAX(1,$D56))),AND($E56&gt;0,INDEX(Kalender!LO$81:LO$110,MAX(1,$E56))&gt;INDEX(Kalender!$B$81:$B$110,MAX(1,$E56))),AND($F56&gt;0,INDEX(Kalender!LO$81:LO$110,MAX(1,$F56))&gt;INDEX(Kalender!$B$81:$B$110,MAX(1,$F56)))),2,0))</f>
        <v>0</v>
      </c>
      <c r="LP56" s="5" t="n">
        <f aca="false">IF(Kalender!LP56&lt;&gt;1,0,IF(AND($B56&gt;0,INDEX(Kalender!LP$68:LP$77,MAX(1,$B56))&gt;INDEX(Kalender!$B$68:$B$77,MAX(1,$B56))),1,0)+IF(OR(AND($C56&gt;0,INDEX(Kalender!LP$81:LP$110,MAX(1,$C56))&gt;INDEX(Kalender!$B$81:$B$110,MAX(1,$C56))),AND($D56&gt;0,INDEX(Kalender!LP$81:LP$110,MAX(1,$D56))&gt;INDEX(Kalender!$B$81:$B$110,MAX(1,$D56))),AND($E56&gt;0,INDEX(Kalender!LP$81:LP$110,MAX(1,$E56))&gt;INDEX(Kalender!$B$81:$B$110,MAX(1,$E56))),AND($F56&gt;0,INDEX(Kalender!LP$81:LP$110,MAX(1,$F56))&gt;INDEX(Kalender!$B$81:$B$110,MAX(1,$F56)))),2,0))</f>
        <v>0</v>
      </c>
      <c r="LQ56" s="5" t="n">
        <f aca="false">IF(Kalender!LQ56&lt;&gt;1,0,IF(AND($B56&gt;0,INDEX(Kalender!LQ$68:LQ$77,MAX(1,$B56))&gt;INDEX(Kalender!$B$68:$B$77,MAX(1,$B56))),1,0)+IF(OR(AND($C56&gt;0,INDEX(Kalender!LQ$81:LQ$110,MAX(1,$C56))&gt;INDEX(Kalender!$B$81:$B$110,MAX(1,$C56))),AND($D56&gt;0,INDEX(Kalender!LQ$81:LQ$110,MAX(1,$D56))&gt;INDEX(Kalender!$B$81:$B$110,MAX(1,$D56))),AND($E56&gt;0,INDEX(Kalender!LQ$81:LQ$110,MAX(1,$E56))&gt;INDEX(Kalender!$B$81:$B$110,MAX(1,$E56))),AND($F56&gt;0,INDEX(Kalender!LQ$81:LQ$110,MAX(1,$F56))&gt;INDEX(Kalender!$B$81:$B$110,MAX(1,$F56)))),2,0))</f>
        <v>0</v>
      </c>
      <c r="LR56" s="5" t="n">
        <f aca="false">IF(Kalender!LR56&lt;&gt;1,0,IF(AND($B56&gt;0,INDEX(Kalender!LR$68:LR$77,MAX(1,$B56))&gt;INDEX(Kalender!$B$68:$B$77,MAX(1,$B56))),1,0)+IF(OR(AND($C56&gt;0,INDEX(Kalender!LR$81:LR$110,MAX(1,$C56))&gt;INDEX(Kalender!$B$81:$B$110,MAX(1,$C56))),AND($D56&gt;0,INDEX(Kalender!LR$81:LR$110,MAX(1,$D56))&gt;INDEX(Kalender!$B$81:$B$110,MAX(1,$D56))),AND($E56&gt;0,INDEX(Kalender!LR$81:LR$110,MAX(1,$E56))&gt;INDEX(Kalender!$B$81:$B$110,MAX(1,$E56))),AND($F56&gt;0,INDEX(Kalender!LR$81:LR$110,MAX(1,$F56))&gt;INDEX(Kalender!$B$81:$B$110,MAX(1,$F56)))),2,0))</f>
        <v>0</v>
      </c>
      <c r="LS56" s="5" t="n">
        <f aca="false">IF(Kalender!LS56&lt;&gt;1,0,IF(AND($B56&gt;0,INDEX(Kalender!LS$68:LS$77,MAX(1,$B56))&gt;INDEX(Kalender!$B$68:$B$77,MAX(1,$B56))),1,0)+IF(OR(AND($C56&gt;0,INDEX(Kalender!LS$81:LS$110,MAX(1,$C56))&gt;INDEX(Kalender!$B$81:$B$110,MAX(1,$C56))),AND($D56&gt;0,INDEX(Kalender!LS$81:LS$110,MAX(1,$D56))&gt;INDEX(Kalender!$B$81:$B$110,MAX(1,$D56))),AND($E56&gt;0,INDEX(Kalender!LS$81:LS$110,MAX(1,$E56))&gt;INDEX(Kalender!$B$81:$B$110,MAX(1,$E56))),AND($F56&gt;0,INDEX(Kalender!LS$81:LS$110,MAX(1,$F56))&gt;INDEX(Kalender!$B$81:$B$110,MAX(1,$F56)))),2,0))</f>
        <v>0</v>
      </c>
      <c r="LT56" s="5" t="n">
        <f aca="false">IF(Kalender!LT56&lt;&gt;1,0,IF(AND($B56&gt;0,INDEX(Kalender!LT$68:LT$77,MAX(1,$B56))&gt;INDEX(Kalender!$B$68:$B$77,MAX(1,$B56))),1,0)+IF(OR(AND($C56&gt;0,INDEX(Kalender!LT$81:LT$110,MAX(1,$C56))&gt;INDEX(Kalender!$B$81:$B$110,MAX(1,$C56))),AND($D56&gt;0,INDEX(Kalender!LT$81:LT$110,MAX(1,$D56))&gt;INDEX(Kalender!$B$81:$B$110,MAX(1,$D56))),AND($E56&gt;0,INDEX(Kalender!LT$81:LT$110,MAX(1,$E56))&gt;INDEX(Kalender!$B$81:$B$110,MAX(1,$E56))),AND($F56&gt;0,INDEX(Kalender!LT$81:LT$110,MAX(1,$F56))&gt;INDEX(Kalender!$B$81:$B$110,MAX(1,$F56)))),2,0))</f>
        <v>0</v>
      </c>
      <c r="LU56" s="5" t="n">
        <f aca="false">IF(Kalender!LU56&lt;&gt;1,0,IF(AND($B56&gt;0,INDEX(Kalender!LU$68:LU$77,MAX(1,$B56))&gt;INDEX(Kalender!$B$68:$B$77,MAX(1,$B56))),1,0)+IF(OR(AND($C56&gt;0,INDEX(Kalender!LU$81:LU$110,MAX(1,$C56))&gt;INDEX(Kalender!$B$81:$B$110,MAX(1,$C56))),AND($D56&gt;0,INDEX(Kalender!LU$81:LU$110,MAX(1,$D56))&gt;INDEX(Kalender!$B$81:$B$110,MAX(1,$D56))),AND($E56&gt;0,INDEX(Kalender!LU$81:LU$110,MAX(1,$E56))&gt;INDEX(Kalender!$B$81:$B$110,MAX(1,$E56))),AND($F56&gt;0,INDEX(Kalender!LU$81:LU$110,MAX(1,$F56))&gt;INDEX(Kalender!$B$81:$B$110,MAX(1,$F56)))),2,0))</f>
        <v>0</v>
      </c>
      <c r="LV56" s="5" t="n">
        <f aca="false">IF(Kalender!LV56&lt;&gt;1,0,IF(AND($B56&gt;0,INDEX(Kalender!LV$68:LV$77,MAX(1,$B56))&gt;INDEX(Kalender!$B$68:$B$77,MAX(1,$B56))),1,0)+IF(OR(AND($C56&gt;0,INDEX(Kalender!LV$81:LV$110,MAX(1,$C56))&gt;INDEX(Kalender!$B$81:$B$110,MAX(1,$C56))),AND($D56&gt;0,INDEX(Kalender!LV$81:LV$110,MAX(1,$D56))&gt;INDEX(Kalender!$B$81:$B$110,MAX(1,$D56))),AND($E56&gt;0,INDEX(Kalender!LV$81:LV$110,MAX(1,$E56))&gt;INDEX(Kalender!$B$81:$B$110,MAX(1,$E56))),AND($F56&gt;0,INDEX(Kalender!LV$81:LV$110,MAX(1,$F56))&gt;INDEX(Kalender!$B$81:$B$110,MAX(1,$F56)))),2,0))</f>
        <v>0</v>
      </c>
      <c r="LW56" s="5" t="n">
        <f aca="false">IF(Kalender!LW56&lt;&gt;1,0,IF(AND($B56&gt;0,INDEX(Kalender!LW$68:LW$77,MAX(1,$B56))&gt;INDEX(Kalender!$B$68:$B$77,MAX(1,$B56))),1,0)+IF(OR(AND($C56&gt;0,INDEX(Kalender!LW$81:LW$110,MAX(1,$C56))&gt;INDEX(Kalender!$B$81:$B$110,MAX(1,$C56))),AND($D56&gt;0,INDEX(Kalender!LW$81:LW$110,MAX(1,$D56))&gt;INDEX(Kalender!$B$81:$B$110,MAX(1,$D56))),AND($E56&gt;0,INDEX(Kalender!LW$81:LW$110,MAX(1,$E56))&gt;INDEX(Kalender!$B$81:$B$110,MAX(1,$E56))),AND($F56&gt;0,INDEX(Kalender!LW$81:LW$110,MAX(1,$F56))&gt;INDEX(Kalender!$B$81:$B$110,MAX(1,$F56)))),2,0))</f>
        <v>0</v>
      </c>
      <c r="LX56" s="5" t="n">
        <f aca="false">IF(Kalender!LX56&lt;&gt;1,0,IF(AND($B56&gt;0,INDEX(Kalender!LX$68:LX$77,MAX(1,$B56))&gt;INDEX(Kalender!$B$68:$B$77,MAX(1,$B56))),1,0)+IF(OR(AND($C56&gt;0,INDEX(Kalender!LX$81:LX$110,MAX(1,$C56))&gt;INDEX(Kalender!$B$81:$B$110,MAX(1,$C56))),AND($D56&gt;0,INDEX(Kalender!LX$81:LX$110,MAX(1,$D56))&gt;INDEX(Kalender!$B$81:$B$110,MAX(1,$D56))),AND($E56&gt;0,INDEX(Kalender!LX$81:LX$110,MAX(1,$E56))&gt;INDEX(Kalender!$B$81:$B$110,MAX(1,$E56))),AND($F56&gt;0,INDEX(Kalender!LX$81:LX$110,MAX(1,$F56))&gt;INDEX(Kalender!$B$81:$B$110,MAX(1,$F56)))),2,0))</f>
        <v>0</v>
      </c>
      <c r="LY56" s="5" t="n">
        <f aca="false">IF(Kalender!LY56&lt;&gt;1,0,IF(AND($B56&gt;0,INDEX(Kalender!LY$68:LY$77,MAX(1,$B56))&gt;INDEX(Kalender!$B$68:$B$77,MAX(1,$B56))),1,0)+IF(OR(AND($C56&gt;0,INDEX(Kalender!LY$81:LY$110,MAX(1,$C56))&gt;INDEX(Kalender!$B$81:$B$110,MAX(1,$C56))),AND($D56&gt;0,INDEX(Kalender!LY$81:LY$110,MAX(1,$D56))&gt;INDEX(Kalender!$B$81:$B$110,MAX(1,$D56))),AND($E56&gt;0,INDEX(Kalender!LY$81:LY$110,MAX(1,$E56))&gt;INDEX(Kalender!$B$81:$B$110,MAX(1,$E56))),AND($F56&gt;0,INDEX(Kalender!LY$81:LY$110,MAX(1,$F56))&gt;INDEX(Kalender!$B$81:$B$110,MAX(1,$F56)))),2,0))</f>
        <v>0</v>
      </c>
      <c r="LZ56" s="5" t="n">
        <f aca="false">IF(Kalender!LZ56&lt;&gt;1,0,IF(AND($B56&gt;0,INDEX(Kalender!LZ$68:LZ$77,MAX(1,$B56))&gt;INDEX(Kalender!$B$68:$B$77,MAX(1,$B56))),1,0)+IF(OR(AND($C56&gt;0,INDEX(Kalender!LZ$81:LZ$110,MAX(1,$C56))&gt;INDEX(Kalender!$B$81:$B$110,MAX(1,$C56))),AND($D56&gt;0,INDEX(Kalender!LZ$81:LZ$110,MAX(1,$D56))&gt;INDEX(Kalender!$B$81:$B$110,MAX(1,$D56))),AND($E56&gt;0,INDEX(Kalender!LZ$81:LZ$110,MAX(1,$E56))&gt;INDEX(Kalender!$B$81:$B$110,MAX(1,$E56))),AND($F56&gt;0,INDEX(Kalender!LZ$81:LZ$110,MAX(1,$F56))&gt;INDEX(Kalender!$B$81:$B$110,MAX(1,$F56)))),2,0))</f>
        <v>0</v>
      </c>
      <c r="MA56" s="5" t="n">
        <f aca="false">IF(Kalender!MA56&lt;&gt;1,0,IF(AND($B56&gt;0,INDEX(Kalender!MA$68:MA$77,MAX(1,$B56))&gt;INDEX(Kalender!$B$68:$B$77,MAX(1,$B56))),1,0)+IF(OR(AND($C56&gt;0,INDEX(Kalender!MA$81:MA$110,MAX(1,$C56))&gt;INDEX(Kalender!$B$81:$B$110,MAX(1,$C56))),AND($D56&gt;0,INDEX(Kalender!MA$81:MA$110,MAX(1,$D56))&gt;INDEX(Kalender!$B$81:$B$110,MAX(1,$D56))),AND($E56&gt;0,INDEX(Kalender!MA$81:MA$110,MAX(1,$E56))&gt;INDEX(Kalender!$B$81:$B$110,MAX(1,$E56))),AND($F56&gt;0,INDEX(Kalender!MA$81:MA$110,MAX(1,$F56))&gt;INDEX(Kalender!$B$81:$B$110,MAX(1,$F56)))),2,0))</f>
        <v>0</v>
      </c>
      <c r="MB56" s="5" t="n">
        <f aca="false">IF(Kalender!MB56&lt;&gt;1,0,IF(AND($B56&gt;0,INDEX(Kalender!MB$68:MB$77,MAX(1,$B56))&gt;INDEX(Kalender!$B$68:$B$77,MAX(1,$B56))),1,0)+IF(OR(AND($C56&gt;0,INDEX(Kalender!MB$81:MB$110,MAX(1,$C56))&gt;INDEX(Kalender!$B$81:$B$110,MAX(1,$C56))),AND($D56&gt;0,INDEX(Kalender!MB$81:MB$110,MAX(1,$D56))&gt;INDEX(Kalender!$B$81:$B$110,MAX(1,$D56))),AND($E56&gt;0,INDEX(Kalender!MB$81:MB$110,MAX(1,$E56))&gt;INDEX(Kalender!$B$81:$B$110,MAX(1,$E56))),AND($F56&gt;0,INDEX(Kalender!MB$81:MB$110,MAX(1,$F56))&gt;INDEX(Kalender!$B$81:$B$110,MAX(1,$F56)))),2,0))</f>
        <v>0</v>
      </c>
      <c r="MC56" s="5" t="n">
        <f aca="false">IF(Kalender!MC56&lt;&gt;1,0,IF(AND($B56&gt;0,INDEX(Kalender!MC$68:MC$77,MAX(1,$B56))&gt;INDEX(Kalender!$B$68:$B$77,MAX(1,$B56))),1,0)+IF(OR(AND($C56&gt;0,INDEX(Kalender!MC$81:MC$110,MAX(1,$C56))&gt;INDEX(Kalender!$B$81:$B$110,MAX(1,$C56))),AND($D56&gt;0,INDEX(Kalender!MC$81:MC$110,MAX(1,$D56))&gt;INDEX(Kalender!$B$81:$B$110,MAX(1,$D56))),AND($E56&gt;0,INDEX(Kalender!MC$81:MC$110,MAX(1,$E56))&gt;INDEX(Kalender!$B$81:$B$110,MAX(1,$E56))),AND($F56&gt;0,INDEX(Kalender!MC$81:MC$110,MAX(1,$F56))&gt;INDEX(Kalender!$B$81:$B$110,MAX(1,$F56)))),2,0))</f>
        <v>0</v>
      </c>
      <c r="MD56" s="5" t="n">
        <f aca="false">IF(Kalender!MD56&lt;&gt;1,0,IF(AND($B56&gt;0,INDEX(Kalender!MD$68:MD$77,MAX(1,$B56))&gt;INDEX(Kalender!$B$68:$B$77,MAX(1,$B56))),1,0)+IF(OR(AND($C56&gt;0,INDEX(Kalender!MD$81:MD$110,MAX(1,$C56))&gt;INDEX(Kalender!$B$81:$B$110,MAX(1,$C56))),AND($D56&gt;0,INDEX(Kalender!MD$81:MD$110,MAX(1,$D56))&gt;INDEX(Kalender!$B$81:$B$110,MAX(1,$D56))),AND($E56&gt;0,INDEX(Kalender!MD$81:MD$110,MAX(1,$E56))&gt;INDEX(Kalender!$B$81:$B$110,MAX(1,$E56))),AND($F56&gt;0,INDEX(Kalender!MD$81:MD$110,MAX(1,$F56))&gt;INDEX(Kalender!$B$81:$B$110,MAX(1,$F56)))),2,0))</f>
        <v>0</v>
      </c>
      <c r="ME56" s="5" t="n">
        <f aca="false">IF(Kalender!ME56&lt;&gt;1,0,IF(AND($B56&gt;0,INDEX(Kalender!ME$68:ME$77,MAX(1,$B56))&gt;INDEX(Kalender!$B$68:$B$77,MAX(1,$B56))),1,0)+IF(OR(AND($C56&gt;0,INDEX(Kalender!ME$81:ME$110,MAX(1,$C56))&gt;INDEX(Kalender!$B$81:$B$110,MAX(1,$C56))),AND($D56&gt;0,INDEX(Kalender!ME$81:ME$110,MAX(1,$D56))&gt;INDEX(Kalender!$B$81:$B$110,MAX(1,$D56))),AND($E56&gt;0,INDEX(Kalender!ME$81:ME$110,MAX(1,$E56))&gt;INDEX(Kalender!$B$81:$B$110,MAX(1,$E56))),AND($F56&gt;0,INDEX(Kalender!ME$81:ME$110,MAX(1,$F56))&gt;INDEX(Kalender!$B$81:$B$110,MAX(1,$F56)))),2,0))</f>
        <v>0</v>
      </c>
      <c r="MF56" s="5" t="n">
        <f aca="false">IF(Kalender!MF56&lt;&gt;1,0,IF(AND($B56&gt;0,INDEX(Kalender!MF$68:MF$77,MAX(1,$B56))&gt;INDEX(Kalender!$B$68:$B$77,MAX(1,$B56))),1,0)+IF(OR(AND($C56&gt;0,INDEX(Kalender!MF$81:MF$110,MAX(1,$C56))&gt;INDEX(Kalender!$B$81:$B$110,MAX(1,$C56))),AND($D56&gt;0,INDEX(Kalender!MF$81:MF$110,MAX(1,$D56))&gt;INDEX(Kalender!$B$81:$B$110,MAX(1,$D56))),AND($E56&gt;0,INDEX(Kalender!MF$81:MF$110,MAX(1,$E56))&gt;INDEX(Kalender!$B$81:$B$110,MAX(1,$E56))),AND($F56&gt;0,INDEX(Kalender!MF$81:MF$110,MAX(1,$F56))&gt;INDEX(Kalender!$B$81:$B$110,MAX(1,$F56)))),2,0))</f>
        <v>0</v>
      </c>
      <c r="MG56" s="5" t="n">
        <f aca="false">IF(Kalender!MG56&lt;&gt;1,0,IF(AND($B56&gt;0,INDEX(Kalender!MG$68:MG$77,MAX(1,$B56))&gt;INDEX(Kalender!$B$68:$B$77,MAX(1,$B56))),1,0)+IF(OR(AND($C56&gt;0,INDEX(Kalender!MG$81:MG$110,MAX(1,$C56))&gt;INDEX(Kalender!$B$81:$B$110,MAX(1,$C56))),AND($D56&gt;0,INDEX(Kalender!MG$81:MG$110,MAX(1,$D56))&gt;INDEX(Kalender!$B$81:$B$110,MAX(1,$D56))),AND($E56&gt;0,INDEX(Kalender!MG$81:MG$110,MAX(1,$E56))&gt;INDEX(Kalender!$B$81:$B$110,MAX(1,$E56))),AND($F56&gt;0,INDEX(Kalender!MG$81:MG$110,MAX(1,$F56))&gt;INDEX(Kalender!$B$81:$B$110,MAX(1,$F56)))),2,0))</f>
        <v>0</v>
      </c>
      <c r="MH56" s="5" t="n">
        <f aca="false">IF(Kalender!MH56&lt;&gt;1,0,IF(AND($B56&gt;0,INDEX(Kalender!MH$68:MH$77,MAX(1,$B56))&gt;INDEX(Kalender!$B$68:$B$77,MAX(1,$B56))),1,0)+IF(OR(AND($C56&gt;0,INDEX(Kalender!MH$81:MH$110,MAX(1,$C56))&gt;INDEX(Kalender!$B$81:$B$110,MAX(1,$C56))),AND($D56&gt;0,INDEX(Kalender!MH$81:MH$110,MAX(1,$D56))&gt;INDEX(Kalender!$B$81:$B$110,MAX(1,$D56))),AND($E56&gt;0,INDEX(Kalender!MH$81:MH$110,MAX(1,$E56))&gt;INDEX(Kalender!$B$81:$B$110,MAX(1,$E56))),AND($F56&gt;0,INDEX(Kalender!MH$81:MH$110,MAX(1,$F56))&gt;INDEX(Kalender!$B$81:$B$110,MAX(1,$F56)))),2,0))</f>
        <v>0</v>
      </c>
      <c r="MI56" s="5" t="n">
        <f aca="false">IF(Kalender!MI56&lt;&gt;1,0,IF(AND($B56&gt;0,INDEX(Kalender!MI$68:MI$77,MAX(1,$B56))&gt;INDEX(Kalender!$B$68:$B$77,MAX(1,$B56))),1,0)+IF(OR(AND($C56&gt;0,INDEX(Kalender!MI$81:MI$110,MAX(1,$C56))&gt;INDEX(Kalender!$B$81:$B$110,MAX(1,$C56))),AND($D56&gt;0,INDEX(Kalender!MI$81:MI$110,MAX(1,$D56))&gt;INDEX(Kalender!$B$81:$B$110,MAX(1,$D56))),AND($E56&gt;0,INDEX(Kalender!MI$81:MI$110,MAX(1,$E56))&gt;INDEX(Kalender!$B$81:$B$110,MAX(1,$E56))),AND($F56&gt;0,INDEX(Kalender!MI$81:MI$110,MAX(1,$F56))&gt;INDEX(Kalender!$B$81:$B$110,MAX(1,$F56)))),2,0))</f>
        <v>0</v>
      </c>
      <c r="MJ56" s="5" t="n">
        <f aca="false">IF(Kalender!MJ56&lt;&gt;1,0,IF(AND($B56&gt;0,INDEX(Kalender!MJ$68:MJ$77,MAX(1,$B56))&gt;INDEX(Kalender!$B$68:$B$77,MAX(1,$B56))),1,0)+IF(OR(AND($C56&gt;0,INDEX(Kalender!MJ$81:MJ$110,MAX(1,$C56))&gt;INDEX(Kalender!$B$81:$B$110,MAX(1,$C56))),AND($D56&gt;0,INDEX(Kalender!MJ$81:MJ$110,MAX(1,$D56))&gt;INDEX(Kalender!$B$81:$B$110,MAX(1,$D56))),AND($E56&gt;0,INDEX(Kalender!MJ$81:MJ$110,MAX(1,$E56))&gt;INDEX(Kalender!$B$81:$B$110,MAX(1,$E56))),AND($F56&gt;0,INDEX(Kalender!MJ$81:MJ$110,MAX(1,$F56))&gt;INDEX(Kalender!$B$81:$B$110,MAX(1,$F56)))),2,0))</f>
        <v>0</v>
      </c>
      <c r="MK56" s="5" t="n">
        <f aca="false">IF(Kalender!MK56&lt;&gt;1,0,IF(AND($B56&gt;0,INDEX(Kalender!MK$68:MK$77,MAX(1,$B56))&gt;INDEX(Kalender!$B$68:$B$77,MAX(1,$B56))),1,0)+IF(OR(AND($C56&gt;0,INDEX(Kalender!MK$81:MK$110,MAX(1,$C56))&gt;INDEX(Kalender!$B$81:$B$110,MAX(1,$C56))),AND($D56&gt;0,INDEX(Kalender!MK$81:MK$110,MAX(1,$D56))&gt;INDEX(Kalender!$B$81:$B$110,MAX(1,$D56))),AND($E56&gt;0,INDEX(Kalender!MK$81:MK$110,MAX(1,$E56))&gt;INDEX(Kalender!$B$81:$B$110,MAX(1,$E56))),AND($F56&gt;0,INDEX(Kalender!MK$81:MK$110,MAX(1,$F56))&gt;INDEX(Kalender!$B$81:$B$110,MAX(1,$F56)))),2,0))</f>
        <v>0</v>
      </c>
      <c r="ML56" s="5" t="n">
        <f aca="false">IF(Kalender!ML56&lt;&gt;1,0,IF(AND($B56&gt;0,INDEX(Kalender!ML$68:ML$77,MAX(1,$B56))&gt;INDEX(Kalender!$B$68:$B$77,MAX(1,$B56))),1,0)+IF(OR(AND($C56&gt;0,INDEX(Kalender!ML$81:ML$110,MAX(1,$C56))&gt;INDEX(Kalender!$B$81:$B$110,MAX(1,$C56))),AND($D56&gt;0,INDEX(Kalender!ML$81:ML$110,MAX(1,$D56))&gt;INDEX(Kalender!$B$81:$B$110,MAX(1,$D56))),AND($E56&gt;0,INDEX(Kalender!ML$81:ML$110,MAX(1,$E56))&gt;INDEX(Kalender!$B$81:$B$110,MAX(1,$E56))),AND($F56&gt;0,INDEX(Kalender!ML$81:ML$110,MAX(1,$F56))&gt;INDEX(Kalender!$B$81:$B$110,MAX(1,$F56)))),2,0))</f>
        <v>0</v>
      </c>
      <c r="MM56" s="5" t="n">
        <f aca="false">IF(Kalender!MM56&lt;&gt;1,0,IF(AND($B56&gt;0,INDEX(Kalender!MM$68:MM$77,MAX(1,$B56))&gt;INDEX(Kalender!$B$68:$B$77,MAX(1,$B56))),1,0)+IF(OR(AND($C56&gt;0,INDEX(Kalender!MM$81:MM$110,MAX(1,$C56))&gt;INDEX(Kalender!$B$81:$B$110,MAX(1,$C56))),AND($D56&gt;0,INDEX(Kalender!MM$81:MM$110,MAX(1,$D56))&gt;INDEX(Kalender!$B$81:$B$110,MAX(1,$D56))),AND($E56&gt;0,INDEX(Kalender!MM$81:MM$110,MAX(1,$E56))&gt;INDEX(Kalender!$B$81:$B$110,MAX(1,$E56))),AND($F56&gt;0,INDEX(Kalender!MM$81:MM$110,MAX(1,$F56))&gt;INDEX(Kalender!$B$81:$B$110,MAX(1,$F56)))),2,0))</f>
        <v>0</v>
      </c>
      <c r="MN56" s="5" t="n">
        <f aca="false">IF(Kalender!MN56&lt;&gt;1,0,IF(AND($B56&gt;0,INDEX(Kalender!MN$68:MN$77,MAX(1,$B56))&gt;INDEX(Kalender!$B$68:$B$77,MAX(1,$B56))),1,0)+IF(OR(AND($C56&gt;0,INDEX(Kalender!MN$81:MN$110,MAX(1,$C56))&gt;INDEX(Kalender!$B$81:$B$110,MAX(1,$C56))),AND($D56&gt;0,INDEX(Kalender!MN$81:MN$110,MAX(1,$D56))&gt;INDEX(Kalender!$B$81:$B$110,MAX(1,$D56))),AND($E56&gt;0,INDEX(Kalender!MN$81:MN$110,MAX(1,$E56))&gt;INDEX(Kalender!$B$81:$B$110,MAX(1,$E56))),AND($F56&gt;0,INDEX(Kalender!MN$81:MN$110,MAX(1,$F56))&gt;INDEX(Kalender!$B$81:$B$110,MAX(1,$F56)))),2,0))</f>
        <v>0</v>
      </c>
      <c r="MO56" s="5" t="n">
        <f aca="false">IF(Kalender!MO56&lt;&gt;1,0,IF(AND($B56&gt;0,INDEX(Kalender!MO$68:MO$77,MAX(1,$B56))&gt;INDEX(Kalender!$B$68:$B$77,MAX(1,$B56))),1,0)+IF(OR(AND($C56&gt;0,INDEX(Kalender!MO$81:MO$110,MAX(1,$C56))&gt;INDEX(Kalender!$B$81:$B$110,MAX(1,$C56))),AND($D56&gt;0,INDEX(Kalender!MO$81:MO$110,MAX(1,$D56))&gt;INDEX(Kalender!$B$81:$B$110,MAX(1,$D56))),AND($E56&gt;0,INDEX(Kalender!MO$81:MO$110,MAX(1,$E56))&gt;INDEX(Kalender!$B$81:$B$110,MAX(1,$E56))),AND($F56&gt;0,INDEX(Kalender!MO$81:MO$110,MAX(1,$F56))&gt;INDEX(Kalender!$B$81:$B$110,MAX(1,$F56)))),2,0))</f>
        <v>0</v>
      </c>
      <c r="MP56" s="5" t="n">
        <f aca="false">IF(Kalender!MP56&lt;&gt;1,0,IF(AND($B56&gt;0,INDEX(Kalender!MP$68:MP$77,MAX(1,$B56))&gt;INDEX(Kalender!$B$68:$B$77,MAX(1,$B56))),1,0)+IF(OR(AND($C56&gt;0,INDEX(Kalender!MP$81:MP$110,MAX(1,$C56))&gt;INDEX(Kalender!$B$81:$B$110,MAX(1,$C56))),AND($D56&gt;0,INDEX(Kalender!MP$81:MP$110,MAX(1,$D56))&gt;INDEX(Kalender!$B$81:$B$110,MAX(1,$D56))),AND($E56&gt;0,INDEX(Kalender!MP$81:MP$110,MAX(1,$E56))&gt;INDEX(Kalender!$B$81:$B$110,MAX(1,$E56))),AND($F56&gt;0,INDEX(Kalender!MP$81:MP$110,MAX(1,$F56))&gt;INDEX(Kalender!$B$81:$B$110,MAX(1,$F56)))),2,0))</f>
        <v>0</v>
      </c>
      <c r="MQ56" s="5" t="n">
        <f aca="false">IF(Kalender!MQ56&lt;&gt;1,0,IF(AND($B56&gt;0,INDEX(Kalender!MQ$68:MQ$77,MAX(1,$B56))&gt;INDEX(Kalender!$B$68:$B$77,MAX(1,$B56))),1,0)+IF(OR(AND($C56&gt;0,INDEX(Kalender!MQ$81:MQ$110,MAX(1,$C56))&gt;INDEX(Kalender!$B$81:$B$110,MAX(1,$C56))),AND($D56&gt;0,INDEX(Kalender!MQ$81:MQ$110,MAX(1,$D56))&gt;INDEX(Kalender!$B$81:$B$110,MAX(1,$D56))),AND($E56&gt;0,INDEX(Kalender!MQ$81:MQ$110,MAX(1,$E56))&gt;INDEX(Kalender!$B$81:$B$110,MAX(1,$E56))),AND($F56&gt;0,INDEX(Kalender!MQ$81:MQ$110,MAX(1,$F56))&gt;INDEX(Kalender!$B$81:$B$110,MAX(1,$F56)))),2,0))</f>
        <v>0</v>
      </c>
      <c r="MR56" s="5" t="n">
        <f aca="false">IF(Kalender!MR56&lt;&gt;1,0,IF(AND($B56&gt;0,INDEX(Kalender!MR$68:MR$77,MAX(1,$B56))&gt;INDEX(Kalender!$B$68:$B$77,MAX(1,$B56))),1,0)+IF(OR(AND($C56&gt;0,INDEX(Kalender!MR$81:MR$110,MAX(1,$C56))&gt;INDEX(Kalender!$B$81:$B$110,MAX(1,$C56))),AND($D56&gt;0,INDEX(Kalender!MR$81:MR$110,MAX(1,$D56))&gt;INDEX(Kalender!$B$81:$B$110,MAX(1,$D56))),AND($E56&gt;0,INDEX(Kalender!MR$81:MR$110,MAX(1,$E56))&gt;INDEX(Kalender!$B$81:$B$110,MAX(1,$E56))),AND($F56&gt;0,INDEX(Kalender!MR$81:MR$110,MAX(1,$F56))&gt;INDEX(Kalender!$B$81:$B$110,MAX(1,$F56)))),2,0))</f>
        <v>0</v>
      </c>
      <c r="MS56" s="5" t="n">
        <f aca="false">IF(Kalender!MS56&lt;&gt;1,0,IF(AND($B56&gt;0,INDEX(Kalender!MS$68:MS$77,MAX(1,$B56))&gt;INDEX(Kalender!$B$68:$B$77,MAX(1,$B56))),1,0)+IF(OR(AND($C56&gt;0,INDEX(Kalender!MS$81:MS$110,MAX(1,$C56))&gt;INDEX(Kalender!$B$81:$B$110,MAX(1,$C56))),AND($D56&gt;0,INDEX(Kalender!MS$81:MS$110,MAX(1,$D56))&gt;INDEX(Kalender!$B$81:$B$110,MAX(1,$D56))),AND($E56&gt;0,INDEX(Kalender!MS$81:MS$110,MAX(1,$E56))&gt;INDEX(Kalender!$B$81:$B$110,MAX(1,$E56))),AND($F56&gt;0,INDEX(Kalender!MS$81:MS$110,MAX(1,$F56))&gt;INDEX(Kalender!$B$81:$B$110,MAX(1,$F56)))),2,0))</f>
        <v>0</v>
      </c>
      <c r="MT56" s="5" t="n">
        <f aca="false">IF(Kalender!MT56&lt;&gt;1,0,IF(AND($B56&gt;0,INDEX(Kalender!MT$68:MT$77,MAX(1,$B56))&gt;INDEX(Kalender!$B$68:$B$77,MAX(1,$B56))),1,0)+IF(OR(AND($C56&gt;0,INDEX(Kalender!MT$81:MT$110,MAX(1,$C56))&gt;INDEX(Kalender!$B$81:$B$110,MAX(1,$C56))),AND($D56&gt;0,INDEX(Kalender!MT$81:MT$110,MAX(1,$D56))&gt;INDEX(Kalender!$B$81:$B$110,MAX(1,$D56))),AND($E56&gt;0,INDEX(Kalender!MT$81:MT$110,MAX(1,$E56))&gt;INDEX(Kalender!$B$81:$B$110,MAX(1,$E56))),AND($F56&gt;0,INDEX(Kalender!MT$81:MT$110,MAX(1,$F56))&gt;INDEX(Kalender!$B$81:$B$110,MAX(1,$F56)))),2,0))</f>
        <v>0</v>
      </c>
      <c r="MU56" s="5" t="n">
        <f aca="false">IF(Kalender!MU56&lt;&gt;1,0,IF(AND($B56&gt;0,INDEX(Kalender!MU$68:MU$77,MAX(1,$B56))&gt;INDEX(Kalender!$B$68:$B$77,MAX(1,$B56))),1,0)+IF(OR(AND($C56&gt;0,INDEX(Kalender!MU$81:MU$110,MAX(1,$C56))&gt;INDEX(Kalender!$B$81:$B$110,MAX(1,$C56))),AND($D56&gt;0,INDEX(Kalender!MU$81:MU$110,MAX(1,$D56))&gt;INDEX(Kalender!$B$81:$B$110,MAX(1,$D56))),AND($E56&gt;0,INDEX(Kalender!MU$81:MU$110,MAX(1,$E56))&gt;INDEX(Kalender!$B$81:$B$110,MAX(1,$E56))),AND($F56&gt;0,INDEX(Kalender!MU$81:MU$110,MAX(1,$F56))&gt;INDEX(Kalender!$B$81:$B$110,MAX(1,$F56)))),2,0))</f>
        <v>0</v>
      </c>
      <c r="MV56" s="5" t="n">
        <f aca="false">IF(Kalender!MV56&lt;&gt;1,0,IF(AND($B56&gt;0,INDEX(Kalender!MV$68:MV$77,MAX(1,$B56))&gt;INDEX(Kalender!$B$68:$B$77,MAX(1,$B56))),1,0)+IF(OR(AND($C56&gt;0,INDEX(Kalender!MV$81:MV$110,MAX(1,$C56))&gt;INDEX(Kalender!$B$81:$B$110,MAX(1,$C56))),AND($D56&gt;0,INDEX(Kalender!MV$81:MV$110,MAX(1,$D56))&gt;INDEX(Kalender!$B$81:$B$110,MAX(1,$D56))),AND($E56&gt;0,INDEX(Kalender!MV$81:MV$110,MAX(1,$E56))&gt;INDEX(Kalender!$B$81:$B$110,MAX(1,$E56))),AND($F56&gt;0,INDEX(Kalender!MV$81:MV$110,MAX(1,$F56))&gt;INDEX(Kalender!$B$81:$B$110,MAX(1,$F56)))),2,0))</f>
        <v>0</v>
      </c>
      <c r="MW56" s="5" t="n">
        <f aca="false">IF(Kalender!MW56&lt;&gt;1,0,IF(AND($B56&gt;0,INDEX(Kalender!MW$68:MW$77,MAX(1,$B56))&gt;INDEX(Kalender!$B$68:$B$77,MAX(1,$B56))),1,0)+IF(OR(AND($C56&gt;0,INDEX(Kalender!MW$81:MW$110,MAX(1,$C56))&gt;INDEX(Kalender!$B$81:$B$110,MAX(1,$C56))),AND($D56&gt;0,INDEX(Kalender!MW$81:MW$110,MAX(1,$D56))&gt;INDEX(Kalender!$B$81:$B$110,MAX(1,$D56))),AND($E56&gt;0,INDEX(Kalender!MW$81:MW$110,MAX(1,$E56))&gt;INDEX(Kalender!$B$81:$B$110,MAX(1,$E56))),AND($F56&gt;0,INDEX(Kalender!MW$81:MW$110,MAX(1,$F56))&gt;INDEX(Kalender!$B$81:$B$110,MAX(1,$F56)))),2,0))</f>
        <v>0</v>
      </c>
      <c r="MX56" s="5" t="n">
        <f aca="false">IF(Kalender!MX56&lt;&gt;1,0,IF(AND($B56&gt;0,INDEX(Kalender!MX$68:MX$77,MAX(1,$B56))&gt;INDEX(Kalender!$B$68:$B$77,MAX(1,$B56))),1,0)+IF(OR(AND($C56&gt;0,INDEX(Kalender!MX$81:MX$110,MAX(1,$C56))&gt;INDEX(Kalender!$B$81:$B$110,MAX(1,$C56))),AND($D56&gt;0,INDEX(Kalender!MX$81:MX$110,MAX(1,$D56))&gt;INDEX(Kalender!$B$81:$B$110,MAX(1,$D56))),AND($E56&gt;0,INDEX(Kalender!MX$81:MX$110,MAX(1,$E56))&gt;INDEX(Kalender!$B$81:$B$110,MAX(1,$E56))),AND($F56&gt;0,INDEX(Kalender!MX$81:MX$110,MAX(1,$F56))&gt;INDEX(Kalender!$B$81:$B$110,MAX(1,$F56)))),2,0))</f>
        <v>0</v>
      </c>
      <c r="MY56" s="5" t="n">
        <f aca="false">IF(Kalender!MY56&lt;&gt;1,0,IF(AND($B56&gt;0,INDEX(Kalender!MY$68:MY$77,MAX(1,$B56))&gt;INDEX(Kalender!$B$68:$B$77,MAX(1,$B56))),1,0)+IF(OR(AND($C56&gt;0,INDEX(Kalender!MY$81:MY$110,MAX(1,$C56))&gt;INDEX(Kalender!$B$81:$B$110,MAX(1,$C56))),AND($D56&gt;0,INDEX(Kalender!MY$81:MY$110,MAX(1,$D56))&gt;INDEX(Kalender!$B$81:$B$110,MAX(1,$D56))),AND($E56&gt;0,INDEX(Kalender!MY$81:MY$110,MAX(1,$E56))&gt;INDEX(Kalender!$B$81:$B$110,MAX(1,$E56))),AND($F56&gt;0,INDEX(Kalender!MY$81:MY$110,MAX(1,$F56))&gt;INDEX(Kalender!$B$81:$B$110,MAX(1,$F56)))),2,0))</f>
        <v>0</v>
      </c>
      <c r="MZ56" s="5" t="n">
        <f aca="false">IF(Kalender!MZ56&lt;&gt;1,0,IF(AND($B56&gt;0,INDEX(Kalender!MZ$68:MZ$77,MAX(1,$B56))&gt;INDEX(Kalender!$B$68:$B$77,MAX(1,$B56))),1,0)+IF(OR(AND($C56&gt;0,INDEX(Kalender!MZ$81:MZ$110,MAX(1,$C56))&gt;INDEX(Kalender!$B$81:$B$110,MAX(1,$C56))),AND($D56&gt;0,INDEX(Kalender!MZ$81:MZ$110,MAX(1,$D56))&gt;INDEX(Kalender!$B$81:$B$110,MAX(1,$D56))),AND($E56&gt;0,INDEX(Kalender!MZ$81:MZ$110,MAX(1,$E56))&gt;INDEX(Kalender!$B$81:$B$110,MAX(1,$E56))),AND($F56&gt;0,INDEX(Kalender!MZ$81:MZ$110,MAX(1,$F56))&gt;INDEX(Kalender!$B$81:$B$110,MAX(1,$F56)))),2,0))</f>
        <v>0</v>
      </c>
      <c r="NA56" s="5" t="n">
        <f aca="false">IF(Kalender!NA56&lt;&gt;1,0,IF(AND($B56&gt;0,INDEX(Kalender!NA$68:NA$77,MAX(1,$B56))&gt;INDEX(Kalender!$B$68:$B$77,MAX(1,$B56))),1,0)+IF(OR(AND($C56&gt;0,INDEX(Kalender!NA$81:NA$110,MAX(1,$C56))&gt;INDEX(Kalender!$B$81:$B$110,MAX(1,$C56))),AND($D56&gt;0,INDEX(Kalender!NA$81:NA$110,MAX(1,$D56))&gt;INDEX(Kalender!$B$81:$B$110,MAX(1,$D56))),AND($E56&gt;0,INDEX(Kalender!NA$81:NA$110,MAX(1,$E56))&gt;INDEX(Kalender!$B$81:$B$110,MAX(1,$E56))),AND($F56&gt;0,INDEX(Kalender!NA$81:NA$110,MAX(1,$F56))&gt;INDEX(Kalender!$B$81:$B$110,MAX(1,$F56)))),2,0))</f>
        <v>0</v>
      </c>
      <c r="NB56" s="5" t="n">
        <f aca="false">IF(Kalender!NB56&lt;&gt;1,0,IF(AND($B56&gt;0,INDEX(Kalender!NB$68:NB$77,MAX(1,$B56))&gt;INDEX(Kalender!$B$68:$B$77,MAX(1,$B56))),1,0)+IF(OR(AND($C56&gt;0,INDEX(Kalender!NB$81:NB$110,MAX(1,$C56))&gt;INDEX(Kalender!$B$81:$B$110,MAX(1,$C56))),AND($D56&gt;0,INDEX(Kalender!NB$81:NB$110,MAX(1,$D56))&gt;INDEX(Kalender!$B$81:$B$110,MAX(1,$D56))),AND($E56&gt;0,INDEX(Kalender!NB$81:NB$110,MAX(1,$E56))&gt;INDEX(Kalender!$B$81:$B$110,MAX(1,$E56))),AND($F56&gt;0,INDEX(Kalender!NB$81:NB$110,MAX(1,$F56))&gt;INDEX(Kalender!$B$81:$B$110,MAX(1,$F56)))),2,0))</f>
        <v>0</v>
      </c>
      <c r="NC56" s="5" t="n">
        <f aca="false">IF(Kalender!NC56&lt;&gt;1,0,IF(AND($B56&gt;0,INDEX(Kalender!NC$68:NC$77,MAX(1,$B56))&gt;INDEX(Kalender!$B$68:$B$77,MAX(1,$B56))),1,0)+IF(OR(AND($C56&gt;0,INDEX(Kalender!NC$81:NC$110,MAX(1,$C56))&gt;INDEX(Kalender!$B$81:$B$110,MAX(1,$C56))),AND($D56&gt;0,INDEX(Kalender!NC$81:NC$110,MAX(1,$D56))&gt;INDEX(Kalender!$B$81:$B$110,MAX(1,$D56))),AND($E56&gt;0,INDEX(Kalender!NC$81:NC$110,MAX(1,$E56))&gt;INDEX(Kalender!$B$81:$B$110,MAX(1,$E56))),AND($F56&gt;0,INDEX(Kalender!NC$81:NC$110,MAX(1,$F56))&gt;INDEX(Kalender!$B$81:$B$110,MAX(1,$F56)))),2,0))</f>
        <v>0</v>
      </c>
      <c r="ND56" s="5" t="n">
        <f aca="false">IF(Kalender!ND56&lt;&gt;1,0,IF(AND($B56&gt;0,INDEX(Kalender!ND$68:ND$77,MAX(1,$B56))&gt;INDEX(Kalender!$B$68:$B$77,MAX(1,$B56))),1,0)+IF(OR(AND($C56&gt;0,INDEX(Kalender!ND$81:ND$110,MAX(1,$C56))&gt;INDEX(Kalender!$B$81:$B$110,MAX(1,$C56))),AND($D56&gt;0,INDEX(Kalender!ND$81:ND$110,MAX(1,$D56))&gt;INDEX(Kalender!$B$81:$B$110,MAX(1,$D56))),AND($E56&gt;0,INDEX(Kalender!ND$81:ND$110,MAX(1,$E56))&gt;INDEX(Kalender!$B$81:$B$110,MAX(1,$E56))),AND($F56&gt;0,INDEX(Kalender!ND$81:ND$110,MAX(1,$F56))&gt;INDEX(Kalender!$B$81:$B$110,MAX(1,$F56)))),2,0))</f>
        <v>0</v>
      </c>
      <c r="NE56" s="5" t="n">
        <f aca="false">IF(Kalender!NE56&lt;&gt;1,0,IF(AND($B56&gt;0,INDEX(Kalender!NE$68:NE$77,MAX(1,$B56))&gt;INDEX(Kalender!$B$68:$B$77,MAX(1,$B56))),1,0)+IF(OR(AND($C56&gt;0,INDEX(Kalender!NE$81:NE$110,MAX(1,$C56))&gt;INDEX(Kalender!$B$81:$B$110,MAX(1,$C56))),AND($D56&gt;0,INDEX(Kalender!NE$81:NE$110,MAX(1,$D56))&gt;INDEX(Kalender!$B$81:$B$110,MAX(1,$D56))),AND($E56&gt;0,INDEX(Kalender!NE$81:NE$110,MAX(1,$E56))&gt;INDEX(Kalender!$B$81:$B$110,MAX(1,$E56))),AND($F56&gt;0,INDEX(Kalender!NE$81:NE$110,MAX(1,$F56))&gt;INDEX(Kalender!$B$81:$B$110,MAX(1,$F56)))),2,0))</f>
        <v>0</v>
      </c>
      <c r="NF56" s="5" t="n">
        <f aca="false">IF(Kalender!NF56&lt;&gt;1,0,IF(AND($B56&gt;0,INDEX(Kalender!NF$68:NF$77,MAX(1,$B56))&gt;INDEX(Kalender!$B$68:$B$77,MAX(1,$B56))),1,0)+IF(OR(AND($C56&gt;0,INDEX(Kalender!NF$81:NF$110,MAX(1,$C56))&gt;INDEX(Kalender!$B$81:$B$110,MAX(1,$C56))),AND($D56&gt;0,INDEX(Kalender!NF$81:NF$110,MAX(1,$D56))&gt;INDEX(Kalender!$B$81:$B$110,MAX(1,$D56))),AND($E56&gt;0,INDEX(Kalender!NF$81:NF$110,MAX(1,$E56))&gt;INDEX(Kalender!$B$81:$B$110,MAX(1,$E56))),AND($F56&gt;0,INDEX(Kalender!NF$81:NF$110,MAX(1,$F56))&gt;INDEX(Kalender!$B$81:$B$110,MAX(1,$F56)))),2,0))</f>
        <v>0</v>
      </c>
      <c r="NG56" s="5" t="n">
        <f aca="false">IF(Kalender!NG56&lt;&gt;1,0,IF(AND($B56&gt;0,INDEX(Kalender!NG$68:NG$77,MAX(1,$B56))&gt;INDEX(Kalender!$B$68:$B$77,MAX(1,$B56))),1,0)+IF(OR(AND($C56&gt;0,INDEX(Kalender!NG$81:NG$110,MAX(1,$C56))&gt;INDEX(Kalender!$B$81:$B$110,MAX(1,$C56))),AND($D56&gt;0,INDEX(Kalender!NG$81:NG$110,MAX(1,$D56))&gt;INDEX(Kalender!$B$81:$B$110,MAX(1,$D56))),AND($E56&gt;0,INDEX(Kalender!NG$81:NG$110,MAX(1,$E56))&gt;INDEX(Kalender!$B$81:$B$110,MAX(1,$E56))),AND($F56&gt;0,INDEX(Kalender!NG$81:NG$110,MAX(1,$F56))&gt;INDEX(Kalender!$B$81:$B$110,MAX(1,$F56)))),2,0))</f>
        <v>0</v>
      </c>
      <c r="NH56" s="5" t="n">
        <f aca="false">IF(Kalender!NH56&lt;&gt;1,0,IF(AND($B56&gt;0,INDEX(Kalender!NH$68:NH$77,MAX(1,$B56))&gt;INDEX(Kalender!$B$68:$B$77,MAX(1,$B56))),1,0)+IF(OR(AND($C56&gt;0,INDEX(Kalender!NH$81:NH$110,MAX(1,$C56))&gt;INDEX(Kalender!$B$81:$B$110,MAX(1,$C56))),AND($D56&gt;0,INDEX(Kalender!NH$81:NH$110,MAX(1,$D56))&gt;INDEX(Kalender!$B$81:$B$110,MAX(1,$D56))),AND($E56&gt;0,INDEX(Kalender!NH$81:NH$110,MAX(1,$E56))&gt;INDEX(Kalender!$B$81:$B$110,MAX(1,$E56))),AND($F56&gt;0,INDEX(Kalender!NH$81:NH$110,MAX(1,$F56))&gt;INDEX(Kalender!$B$81:$B$110,MAX(1,$F56)))),2,0))</f>
        <v>0</v>
      </c>
    </row>
    <row r="57" customFormat="false" ht="15" hidden="false" customHeight="false" outlineLevel="0" collapsed="false">
      <c r="A57" s="5" t="str">
        <f aca="false">Kalender!A57</f>
        <v/>
      </c>
      <c r="B57" s="5" t="n">
        <f aca="false">IFERROR(MATCH(Kalender!$B57,Kalender!$A$68:$A$77,0),0)</f>
        <v>5</v>
      </c>
      <c r="C57" s="5" t="n">
        <f aca="false">IF(Kalender!C57="",0,IFERROR(MATCH(Kalender!C57,Kalender!$A$81:$A$110,0),0))</f>
        <v>0</v>
      </c>
      <c r="D57" s="5" t="n">
        <f aca="false">IF(Kalender!D57="",0,IFERROR(MATCH(Kalender!D57,Kalender!$A$81:$A$110,0),0))</f>
        <v>0</v>
      </c>
      <c r="E57" s="5" t="n">
        <f aca="false">IF(Kalender!E57="",0,IFERROR(MATCH(Kalender!E57,Kalender!$A$81:$A$110,0),0))</f>
        <v>0</v>
      </c>
      <c r="F57" s="5" t="n">
        <f aca="false">IF(Kalender!F57="",0,IFERROR(MATCH(Kalender!F57,Kalender!$A$81:$A$110,0),0))</f>
        <v>0</v>
      </c>
      <c r="G57" s="5" t="n">
        <f aca="false">IF(Kalender!G57&lt;&gt;1,0,IF(AND($B57&gt;0,INDEX(Kalender!G$68:G$77,MAX(1,$B57))&gt;INDEX(Kalender!$B$68:$B$77,MAX(1,$B57))),1,0)+IF(OR(AND($C57&gt;0,INDEX(Kalender!G$81:G$110,MAX(1,$C57))&gt;INDEX(Kalender!$B$81:$B$110,MAX(1,$C57))),AND($D57&gt;0,INDEX(Kalender!G$81:G$110,MAX(1,$D57))&gt;INDEX(Kalender!$B$81:$B$110,MAX(1,$D57))),AND($E57&gt;0,INDEX(Kalender!G$81:G$110,MAX(1,$E57))&gt;INDEX(Kalender!$B$81:$B$110,MAX(1,$E57))),AND($F57&gt;0,INDEX(Kalender!G$81:G$110,MAX(1,$F57))&gt;INDEX(Kalender!$B$81:$B$110,MAX(1,$F57)))),2,0))</f>
        <v>0</v>
      </c>
      <c r="H57" s="5" t="n">
        <f aca="false">IF(Kalender!H57&lt;&gt;1,0,IF(AND($B57&gt;0,INDEX(Kalender!H$68:H$77,MAX(1,$B57))&gt;INDEX(Kalender!$B$68:$B$77,MAX(1,$B57))),1,0)+IF(OR(AND($C57&gt;0,INDEX(Kalender!H$81:H$110,MAX(1,$C57))&gt;INDEX(Kalender!$B$81:$B$110,MAX(1,$C57))),AND($D57&gt;0,INDEX(Kalender!H$81:H$110,MAX(1,$D57))&gt;INDEX(Kalender!$B$81:$B$110,MAX(1,$D57))),AND($E57&gt;0,INDEX(Kalender!H$81:H$110,MAX(1,$E57))&gt;INDEX(Kalender!$B$81:$B$110,MAX(1,$E57))),AND($F57&gt;0,INDEX(Kalender!H$81:H$110,MAX(1,$F57))&gt;INDEX(Kalender!$B$81:$B$110,MAX(1,$F57)))),2,0))</f>
        <v>0</v>
      </c>
      <c r="I57" s="5" t="n">
        <f aca="false">IF(Kalender!I57&lt;&gt;1,0,IF(AND($B57&gt;0,INDEX(Kalender!I$68:I$77,MAX(1,$B57))&gt;INDEX(Kalender!$B$68:$B$77,MAX(1,$B57))),1,0)+IF(OR(AND($C57&gt;0,INDEX(Kalender!I$81:I$110,MAX(1,$C57))&gt;INDEX(Kalender!$B$81:$B$110,MAX(1,$C57))),AND($D57&gt;0,INDEX(Kalender!I$81:I$110,MAX(1,$D57))&gt;INDEX(Kalender!$B$81:$B$110,MAX(1,$D57))),AND($E57&gt;0,INDEX(Kalender!I$81:I$110,MAX(1,$E57))&gt;INDEX(Kalender!$B$81:$B$110,MAX(1,$E57))),AND($F57&gt;0,INDEX(Kalender!I$81:I$110,MAX(1,$F57))&gt;INDEX(Kalender!$B$81:$B$110,MAX(1,$F57)))),2,0))</f>
        <v>0</v>
      </c>
      <c r="J57" s="5" t="n">
        <f aca="false">IF(Kalender!J57&lt;&gt;1,0,IF(AND($B57&gt;0,INDEX(Kalender!J$68:J$77,MAX(1,$B57))&gt;INDEX(Kalender!$B$68:$B$77,MAX(1,$B57))),1,0)+IF(OR(AND($C57&gt;0,INDEX(Kalender!J$81:J$110,MAX(1,$C57))&gt;INDEX(Kalender!$B$81:$B$110,MAX(1,$C57))),AND($D57&gt;0,INDEX(Kalender!J$81:J$110,MAX(1,$D57))&gt;INDEX(Kalender!$B$81:$B$110,MAX(1,$D57))),AND($E57&gt;0,INDEX(Kalender!J$81:J$110,MAX(1,$E57))&gt;INDEX(Kalender!$B$81:$B$110,MAX(1,$E57))),AND($F57&gt;0,INDEX(Kalender!J$81:J$110,MAX(1,$F57))&gt;INDEX(Kalender!$B$81:$B$110,MAX(1,$F57)))),2,0))</f>
        <v>0</v>
      </c>
      <c r="K57" s="5" t="n">
        <f aca="false">IF(Kalender!K57&lt;&gt;1,0,IF(AND($B57&gt;0,INDEX(Kalender!K$68:K$77,MAX(1,$B57))&gt;INDEX(Kalender!$B$68:$B$77,MAX(1,$B57))),1,0)+IF(OR(AND($C57&gt;0,INDEX(Kalender!K$81:K$110,MAX(1,$C57))&gt;INDEX(Kalender!$B$81:$B$110,MAX(1,$C57))),AND($D57&gt;0,INDEX(Kalender!K$81:K$110,MAX(1,$D57))&gt;INDEX(Kalender!$B$81:$B$110,MAX(1,$D57))),AND($E57&gt;0,INDEX(Kalender!K$81:K$110,MAX(1,$E57))&gt;INDEX(Kalender!$B$81:$B$110,MAX(1,$E57))),AND($F57&gt;0,INDEX(Kalender!K$81:K$110,MAX(1,$F57))&gt;INDEX(Kalender!$B$81:$B$110,MAX(1,$F57)))),2,0))</f>
        <v>0</v>
      </c>
      <c r="L57" s="5" t="n">
        <f aca="false">IF(Kalender!L57&lt;&gt;1,0,IF(AND($B57&gt;0,INDEX(Kalender!L$68:L$77,MAX(1,$B57))&gt;INDEX(Kalender!$B$68:$B$77,MAX(1,$B57))),1,0)+IF(OR(AND($C57&gt;0,INDEX(Kalender!L$81:L$110,MAX(1,$C57))&gt;INDEX(Kalender!$B$81:$B$110,MAX(1,$C57))),AND($D57&gt;0,INDEX(Kalender!L$81:L$110,MAX(1,$D57))&gt;INDEX(Kalender!$B$81:$B$110,MAX(1,$D57))),AND($E57&gt;0,INDEX(Kalender!L$81:L$110,MAX(1,$E57))&gt;INDEX(Kalender!$B$81:$B$110,MAX(1,$E57))),AND($F57&gt;0,INDEX(Kalender!L$81:L$110,MAX(1,$F57))&gt;INDEX(Kalender!$B$81:$B$110,MAX(1,$F57)))),2,0))</f>
        <v>0</v>
      </c>
      <c r="M57" s="5" t="n">
        <f aca="false">IF(Kalender!M57&lt;&gt;1,0,IF(AND($B57&gt;0,INDEX(Kalender!M$68:M$77,MAX(1,$B57))&gt;INDEX(Kalender!$B$68:$B$77,MAX(1,$B57))),1,0)+IF(OR(AND($C57&gt;0,INDEX(Kalender!M$81:M$110,MAX(1,$C57))&gt;INDEX(Kalender!$B$81:$B$110,MAX(1,$C57))),AND($D57&gt;0,INDEX(Kalender!M$81:M$110,MAX(1,$D57))&gt;INDEX(Kalender!$B$81:$B$110,MAX(1,$D57))),AND($E57&gt;0,INDEX(Kalender!M$81:M$110,MAX(1,$E57))&gt;INDEX(Kalender!$B$81:$B$110,MAX(1,$E57))),AND($F57&gt;0,INDEX(Kalender!M$81:M$110,MAX(1,$F57))&gt;INDEX(Kalender!$B$81:$B$110,MAX(1,$F57)))),2,0))</f>
        <v>0</v>
      </c>
      <c r="N57" s="5" t="n">
        <f aca="false">IF(Kalender!N57&lt;&gt;1,0,IF(AND($B57&gt;0,INDEX(Kalender!N$68:N$77,MAX(1,$B57))&gt;INDEX(Kalender!$B$68:$B$77,MAX(1,$B57))),1,0)+IF(OR(AND($C57&gt;0,INDEX(Kalender!N$81:N$110,MAX(1,$C57))&gt;INDEX(Kalender!$B$81:$B$110,MAX(1,$C57))),AND($D57&gt;0,INDEX(Kalender!N$81:N$110,MAX(1,$D57))&gt;INDEX(Kalender!$B$81:$B$110,MAX(1,$D57))),AND($E57&gt;0,INDEX(Kalender!N$81:N$110,MAX(1,$E57))&gt;INDEX(Kalender!$B$81:$B$110,MAX(1,$E57))),AND($F57&gt;0,INDEX(Kalender!N$81:N$110,MAX(1,$F57))&gt;INDEX(Kalender!$B$81:$B$110,MAX(1,$F57)))),2,0))</f>
        <v>0</v>
      </c>
      <c r="O57" s="5" t="n">
        <f aca="false">IF(Kalender!O57&lt;&gt;1,0,IF(AND($B57&gt;0,INDEX(Kalender!O$68:O$77,MAX(1,$B57))&gt;INDEX(Kalender!$B$68:$B$77,MAX(1,$B57))),1,0)+IF(OR(AND($C57&gt;0,INDEX(Kalender!O$81:O$110,MAX(1,$C57))&gt;INDEX(Kalender!$B$81:$B$110,MAX(1,$C57))),AND($D57&gt;0,INDEX(Kalender!O$81:O$110,MAX(1,$D57))&gt;INDEX(Kalender!$B$81:$B$110,MAX(1,$D57))),AND($E57&gt;0,INDEX(Kalender!O$81:O$110,MAX(1,$E57))&gt;INDEX(Kalender!$B$81:$B$110,MAX(1,$E57))),AND($F57&gt;0,INDEX(Kalender!O$81:O$110,MAX(1,$F57))&gt;INDEX(Kalender!$B$81:$B$110,MAX(1,$F57)))),2,0))</f>
        <v>0</v>
      </c>
      <c r="P57" s="5" t="n">
        <f aca="false">IF(Kalender!P57&lt;&gt;1,0,IF(AND($B57&gt;0,INDEX(Kalender!P$68:P$77,MAX(1,$B57))&gt;INDEX(Kalender!$B$68:$B$77,MAX(1,$B57))),1,0)+IF(OR(AND($C57&gt;0,INDEX(Kalender!P$81:P$110,MAX(1,$C57))&gt;INDEX(Kalender!$B$81:$B$110,MAX(1,$C57))),AND($D57&gt;0,INDEX(Kalender!P$81:P$110,MAX(1,$D57))&gt;INDEX(Kalender!$B$81:$B$110,MAX(1,$D57))),AND($E57&gt;0,INDEX(Kalender!P$81:P$110,MAX(1,$E57))&gt;INDEX(Kalender!$B$81:$B$110,MAX(1,$E57))),AND($F57&gt;0,INDEX(Kalender!P$81:P$110,MAX(1,$F57))&gt;INDEX(Kalender!$B$81:$B$110,MAX(1,$F57)))),2,0))</f>
        <v>0</v>
      </c>
      <c r="Q57" s="5" t="n">
        <f aca="false">IF(Kalender!Q57&lt;&gt;1,0,IF(AND($B57&gt;0,INDEX(Kalender!Q$68:Q$77,MAX(1,$B57))&gt;INDEX(Kalender!$B$68:$B$77,MAX(1,$B57))),1,0)+IF(OR(AND($C57&gt;0,INDEX(Kalender!Q$81:Q$110,MAX(1,$C57))&gt;INDEX(Kalender!$B$81:$B$110,MAX(1,$C57))),AND($D57&gt;0,INDEX(Kalender!Q$81:Q$110,MAX(1,$D57))&gt;INDEX(Kalender!$B$81:$B$110,MAX(1,$D57))),AND($E57&gt;0,INDEX(Kalender!Q$81:Q$110,MAX(1,$E57))&gt;INDEX(Kalender!$B$81:$B$110,MAX(1,$E57))),AND($F57&gt;0,INDEX(Kalender!Q$81:Q$110,MAX(1,$F57))&gt;INDEX(Kalender!$B$81:$B$110,MAX(1,$F57)))),2,0))</f>
        <v>0</v>
      </c>
      <c r="R57" s="5" t="n">
        <f aca="false">IF(Kalender!R57&lt;&gt;1,0,IF(AND($B57&gt;0,INDEX(Kalender!R$68:R$77,MAX(1,$B57))&gt;INDEX(Kalender!$B$68:$B$77,MAX(1,$B57))),1,0)+IF(OR(AND($C57&gt;0,INDEX(Kalender!R$81:R$110,MAX(1,$C57))&gt;INDEX(Kalender!$B$81:$B$110,MAX(1,$C57))),AND($D57&gt;0,INDEX(Kalender!R$81:R$110,MAX(1,$D57))&gt;INDEX(Kalender!$B$81:$B$110,MAX(1,$D57))),AND($E57&gt;0,INDEX(Kalender!R$81:R$110,MAX(1,$E57))&gt;INDEX(Kalender!$B$81:$B$110,MAX(1,$E57))),AND($F57&gt;0,INDEX(Kalender!R$81:R$110,MAX(1,$F57))&gt;INDEX(Kalender!$B$81:$B$110,MAX(1,$F57)))),2,0))</f>
        <v>0</v>
      </c>
      <c r="S57" s="5" t="n">
        <f aca="false">IF(Kalender!S57&lt;&gt;1,0,IF(AND($B57&gt;0,INDEX(Kalender!S$68:S$77,MAX(1,$B57))&gt;INDEX(Kalender!$B$68:$B$77,MAX(1,$B57))),1,0)+IF(OR(AND($C57&gt;0,INDEX(Kalender!S$81:S$110,MAX(1,$C57))&gt;INDEX(Kalender!$B$81:$B$110,MAX(1,$C57))),AND($D57&gt;0,INDEX(Kalender!S$81:S$110,MAX(1,$D57))&gt;INDEX(Kalender!$B$81:$B$110,MAX(1,$D57))),AND($E57&gt;0,INDEX(Kalender!S$81:S$110,MAX(1,$E57))&gt;INDEX(Kalender!$B$81:$B$110,MAX(1,$E57))),AND($F57&gt;0,INDEX(Kalender!S$81:S$110,MAX(1,$F57))&gt;INDEX(Kalender!$B$81:$B$110,MAX(1,$F57)))),2,0))</f>
        <v>0</v>
      </c>
      <c r="T57" s="5" t="n">
        <f aca="false">IF(Kalender!T57&lt;&gt;1,0,IF(AND($B57&gt;0,INDEX(Kalender!T$68:T$77,MAX(1,$B57))&gt;INDEX(Kalender!$B$68:$B$77,MAX(1,$B57))),1,0)+IF(OR(AND($C57&gt;0,INDEX(Kalender!T$81:T$110,MAX(1,$C57))&gt;INDEX(Kalender!$B$81:$B$110,MAX(1,$C57))),AND($D57&gt;0,INDEX(Kalender!T$81:T$110,MAX(1,$D57))&gt;INDEX(Kalender!$B$81:$B$110,MAX(1,$D57))),AND($E57&gt;0,INDEX(Kalender!T$81:T$110,MAX(1,$E57))&gt;INDEX(Kalender!$B$81:$B$110,MAX(1,$E57))),AND($F57&gt;0,INDEX(Kalender!T$81:T$110,MAX(1,$F57))&gt;INDEX(Kalender!$B$81:$B$110,MAX(1,$F57)))),2,0))</f>
        <v>0</v>
      </c>
      <c r="U57" s="5" t="n">
        <f aca="false">IF(Kalender!U57&lt;&gt;1,0,IF(AND($B57&gt;0,INDEX(Kalender!U$68:U$77,MAX(1,$B57))&gt;INDEX(Kalender!$B$68:$B$77,MAX(1,$B57))),1,0)+IF(OR(AND($C57&gt;0,INDEX(Kalender!U$81:U$110,MAX(1,$C57))&gt;INDEX(Kalender!$B$81:$B$110,MAX(1,$C57))),AND($D57&gt;0,INDEX(Kalender!U$81:U$110,MAX(1,$D57))&gt;INDEX(Kalender!$B$81:$B$110,MAX(1,$D57))),AND($E57&gt;0,INDEX(Kalender!U$81:U$110,MAX(1,$E57))&gt;INDEX(Kalender!$B$81:$B$110,MAX(1,$E57))),AND($F57&gt;0,INDEX(Kalender!U$81:U$110,MAX(1,$F57))&gt;INDEX(Kalender!$B$81:$B$110,MAX(1,$F57)))),2,0))</f>
        <v>0</v>
      </c>
      <c r="V57" s="5" t="n">
        <f aca="false">IF(Kalender!V57&lt;&gt;1,0,IF(AND($B57&gt;0,INDEX(Kalender!V$68:V$77,MAX(1,$B57))&gt;INDEX(Kalender!$B$68:$B$77,MAX(1,$B57))),1,0)+IF(OR(AND($C57&gt;0,INDEX(Kalender!V$81:V$110,MAX(1,$C57))&gt;INDEX(Kalender!$B$81:$B$110,MAX(1,$C57))),AND($D57&gt;0,INDEX(Kalender!V$81:V$110,MAX(1,$D57))&gt;INDEX(Kalender!$B$81:$B$110,MAX(1,$D57))),AND($E57&gt;0,INDEX(Kalender!V$81:V$110,MAX(1,$E57))&gt;INDEX(Kalender!$B$81:$B$110,MAX(1,$E57))),AND($F57&gt;0,INDEX(Kalender!V$81:V$110,MAX(1,$F57))&gt;INDEX(Kalender!$B$81:$B$110,MAX(1,$F57)))),2,0))</f>
        <v>0</v>
      </c>
      <c r="W57" s="5" t="n">
        <f aca="false">IF(Kalender!W57&lt;&gt;1,0,IF(AND($B57&gt;0,INDEX(Kalender!W$68:W$77,MAX(1,$B57))&gt;INDEX(Kalender!$B$68:$B$77,MAX(1,$B57))),1,0)+IF(OR(AND($C57&gt;0,INDEX(Kalender!W$81:W$110,MAX(1,$C57))&gt;INDEX(Kalender!$B$81:$B$110,MAX(1,$C57))),AND($D57&gt;0,INDEX(Kalender!W$81:W$110,MAX(1,$D57))&gt;INDEX(Kalender!$B$81:$B$110,MAX(1,$D57))),AND($E57&gt;0,INDEX(Kalender!W$81:W$110,MAX(1,$E57))&gt;INDEX(Kalender!$B$81:$B$110,MAX(1,$E57))),AND($F57&gt;0,INDEX(Kalender!W$81:W$110,MAX(1,$F57))&gt;INDEX(Kalender!$B$81:$B$110,MAX(1,$F57)))),2,0))</f>
        <v>0</v>
      </c>
      <c r="X57" s="5" t="n">
        <f aca="false">IF(Kalender!X57&lt;&gt;1,0,IF(AND($B57&gt;0,INDEX(Kalender!X$68:X$77,MAX(1,$B57))&gt;INDEX(Kalender!$B$68:$B$77,MAX(1,$B57))),1,0)+IF(OR(AND($C57&gt;0,INDEX(Kalender!X$81:X$110,MAX(1,$C57))&gt;INDEX(Kalender!$B$81:$B$110,MAX(1,$C57))),AND($D57&gt;0,INDEX(Kalender!X$81:X$110,MAX(1,$D57))&gt;INDEX(Kalender!$B$81:$B$110,MAX(1,$D57))),AND($E57&gt;0,INDEX(Kalender!X$81:X$110,MAX(1,$E57))&gt;INDEX(Kalender!$B$81:$B$110,MAX(1,$E57))),AND($F57&gt;0,INDEX(Kalender!X$81:X$110,MAX(1,$F57))&gt;INDEX(Kalender!$B$81:$B$110,MAX(1,$F57)))),2,0))</f>
        <v>0</v>
      </c>
      <c r="Y57" s="5" t="n">
        <f aca="false">IF(Kalender!Y57&lt;&gt;1,0,IF(AND($B57&gt;0,INDEX(Kalender!Y$68:Y$77,MAX(1,$B57))&gt;INDEX(Kalender!$B$68:$B$77,MAX(1,$B57))),1,0)+IF(OR(AND($C57&gt;0,INDEX(Kalender!Y$81:Y$110,MAX(1,$C57))&gt;INDEX(Kalender!$B$81:$B$110,MAX(1,$C57))),AND($D57&gt;0,INDEX(Kalender!Y$81:Y$110,MAX(1,$D57))&gt;INDEX(Kalender!$B$81:$B$110,MAX(1,$D57))),AND($E57&gt;0,INDEX(Kalender!Y$81:Y$110,MAX(1,$E57))&gt;INDEX(Kalender!$B$81:$B$110,MAX(1,$E57))),AND($F57&gt;0,INDEX(Kalender!Y$81:Y$110,MAX(1,$F57))&gt;INDEX(Kalender!$B$81:$B$110,MAX(1,$F57)))),2,0))</f>
        <v>0</v>
      </c>
      <c r="Z57" s="5" t="n">
        <f aca="false">IF(Kalender!Z57&lt;&gt;1,0,IF(AND($B57&gt;0,INDEX(Kalender!Z$68:Z$77,MAX(1,$B57))&gt;INDEX(Kalender!$B$68:$B$77,MAX(1,$B57))),1,0)+IF(OR(AND($C57&gt;0,INDEX(Kalender!Z$81:Z$110,MAX(1,$C57))&gt;INDEX(Kalender!$B$81:$B$110,MAX(1,$C57))),AND($D57&gt;0,INDEX(Kalender!Z$81:Z$110,MAX(1,$D57))&gt;INDEX(Kalender!$B$81:$B$110,MAX(1,$D57))),AND($E57&gt;0,INDEX(Kalender!Z$81:Z$110,MAX(1,$E57))&gt;INDEX(Kalender!$B$81:$B$110,MAX(1,$E57))),AND($F57&gt;0,INDEX(Kalender!Z$81:Z$110,MAX(1,$F57))&gt;INDEX(Kalender!$B$81:$B$110,MAX(1,$F57)))),2,0))</f>
        <v>0</v>
      </c>
      <c r="AA57" s="5" t="n">
        <f aca="false">IF(Kalender!AA57&lt;&gt;1,0,IF(AND($B57&gt;0,INDEX(Kalender!AA$68:AA$77,MAX(1,$B57))&gt;INDEX(Kalender!$B$68:$B$77,MAX(1,$B57))),1,0)+IF(OR(AND($C57&gt;0,INDEX(Kalender!AA$81:AA$110,MAX(1,$C57))&gt;INDEX(Kalender!$B$81:$B$110,MAX(1,$C57))),AND($D57&gt;0,INDEX(Kalender!AA$81:AA$110,MAX(1,$D57))&gt;INDEX(Kalender!$B$81:$B$110,MAX(1,$D57))),AND($E57&gt;0,INDEX(Kalender!AA$81:AA$110,MAX(1,$E57))&gt;INDEX(Kalender!$B$81:$B$110,MAX(1,$E57))),AND($F57&gt;0,INDEX(Kalender!AA$81:AA$110,MAX(1,$F57))&gt;INDEX(Kalender!$B$81:$B$110,MAX(1,$F57)))),2,0))</f>
        <v>0</v>
      </c>
      <c r="AB57" s="5" t="n">
        <f aca="false">IF(Kalender!AB57&lt;&gt;1,0,IF(AND($B57&gt;0,INDEX(Kalender!AB$68:AB$77,MAX(1,$B57))&gt;INDEX(Kalender!$B$68:$B$77,MAX(1,$B57))),1,0)+IF(OR(AND($C57&gt;0,INDEX(Kalender!AB$81:AB$110,MAX(1,$C57))&gt;INDEX(Kalender!$B$81:$B$110,MAX(1,$C57))),AND($D57&gt;0,INDEX(Kalender!AB$81:AB$110,MAX(1,$D57))&gt;INDEX(Kalender!$B$81:$B$110,MAX(1,$D57))),AND($E57&gt;0,INDEX(Kalender!AB$81:AB$110,MAX(1,$E57))&gt;INDEX(Kalender!$B$81:$B$110,MAX(1,$E57))),AND($F57&gt;0,INDEX(Kalender!AB$81:AB$110,MAX(1,$F57))&gt;INDEX(Kalender!$B$81:$B$110,MAX(1,$F57)))),2,0))</f>
        <v>0</v>
      </c>
      <c r="AC57" s="5" t="n">
        <f aca="false">IF(Kalender!AC57&lt;&gt;1,0,IF(AND($B57&gt;0,INDEX(Kalender!AC$68:AC$77,MAX(1,$B57))&gt;INDEX(Kalender!$B$68:$B$77,MAX(1,$B57))),1,0)+IF(OR(AND($C57&gt;0,INDEX(Kalender!AC$81:AC$110,MAX(1,$C57))&gt;INDEX(Kalender!$B$81:$B$110,MAX(1,$C57))),AND($D57&gt;0,INDEX(Kalender!AC$81:AC$110,MAX(1,$D57))&gt;INDEX(Kalender!$B$81:$B$110,MAX(1,$D57))),AND($E57&gt;0,INDEX(Kalender!AC$81:AC$110,MAX(1,$E57))&gt;INDEX(Kalender!$B$81:$B$110,MAX(1,$E57))),AND($F57&gt;0,INDEX(Kalender!AC$81:AC$110,MAX(1,$F57))&gt;INDEX(Kalender!$B$81:$B$110,MAX(1,$F57)))),2,0))</f>
        <v>0</v>
      </c>
      <c r="AD57" s="5" t="n">
        <f aca="false">IF(Kalender!AD57&lt;&gt;1,0,IF(AND($B57&gt;0,INDEX(Kalender!AD$68:AD$77,MAX(1,$B57))&gt;INDEX(Kalender!$B$68:$B$77,MAX(1,$B57))),1,0)+IF(OR(AND($C57&gt;0,INDEX(Kalender!AD$81:AD$110,MAX(1,$C57))&gt;INDEX(Kalender!$B$81:$B$110,MAX(1,$C57))),AND($D57&gt;0,INDEX(Kalender!AD$81:AD$110,MAX(1,$D57))&gt;INDEX(Kalender!$B$81:$B$110,MAX(1,$D57))),AND($E57&gt;0,INDEX(Kalender!AD$81:AD$110,MAX(1,$E57))&gt;INDEX(Kalender!$B$81:$B$110,MAX(1,$E57))),AND($F57&gt;0,INDEX(Kalender!AD$81:AD$110,MAX(1,$F57))&gt;INDEX(Kalender!$B$81:$B$110,MAX(1,$F57)))),2,0))</f>
        <v>0</v>
      </c>
      <c r="AE57" s="5" t="n">
        <f aca="false">IF(Kalender!AE57&lt;&gt;1,0,IF(AND($B57&gt;0,INDEX(Kalender!AE$68:AE$77,MAX(1,$B57))&gt;INDEX(Kalender!$B$68:$B$77,MAX(1,$B57))),1,0)+IF(OR(AND($C57&gt;0,INDEX(Kalender!AE$81:AE$110,MAX(1,$C57))&gt;INDEX(Kalender!$B$81:$B$110,MAX(1,$C57))),AND($D57&gt;0,INDEX(Kalender!AE$81:AE$110,MAX(1,$D57))&gt;INDEX(Kalender!$B$81:$B$110,MAX(1,$D57))),AND($E57&gt;0,INDEX(Kalender!AE$81:AE$110,MAX(1,$E57))&gt;INDEX(Kalender!$B$81:$B$110,MAX(1,$E57))),AND($F57&gt;0,INDEX(Kalender!AE$81:AE$110,MAX(1,$F57))&gt;INDEX(Kalender!$B$81:$B$110,MAX(1,$F57)))),2,0))</f>
        <v>0</v>
      </c>
      <c r="AF57" s="5" t="n">
        <f aca="false">IF(Kalender!AF57&lt;&gt;1,0,IF(AND($B57&gt;0,INDEX(Kalender!AF$68:AF$77,MAX(1,$B57))&gt;INDEX(Kalender!$B$68:$B$77,MAX(1,$B57))),1,0)+IF(OR(AND($C57&gt;0,INDEX(Kalender!AF$81:AF$110,MAX(1,$C57))&gt;INDEX(Kalender!$B$81:$B$110,MAX(1,$C57))),AND($D57&gt;0,INDEX(Kalender!AF$81:AF$110,MAX(1,$D57))&gt;INDEX(Kalender!$B$81:$B$110,MAX(1,$D57))),AND($E57&gt;0,INDEX(Kalender!AF$81:AF$110,MAX(1,$E57))&gt;INDEX(Kalender!$B$81:$B$110,MAX(1,$E57))),AND($F57&gt;0,INDEX(Kalender!AF$81:AF$110,MAX(1,$F57))&gt;INDEX(Kalender!$B$81:$B$110,MAX(1,$F57)))),2,0))</f>
        <v>0</v>
      </c>
      <c r="AG57" s="5" t="n">
        <f aca="false">IF(Kalender!AG57&lt;&gt;1,0,IF(AND($B57&gt;0,INDEX(Kalender!AG$68:AG$77,MAX(1,$B57))&gt;INDEX(Kalender!$B$68:$B$77,MAX(1,$B57))),1,0)+IF(OR(AND($C57&gt;0,INDEX(Kalender!AG$81:AG$110,MAX(1,$C57))&gt;INDEX(Kalender!$B$81:$B$110,MAX(1,$C57))),AND($D57&gt;0,INDEX(Kalender!AG$81:AG$110,MAX(1,$D57))&gt;INDEX(Kalender!$B$81:$B$110,MAX(1,$D57))),AND($E57&gt;0,INDEX(Kalender!AG$81:AG$110,MAX(1,$E57))&gt;INDEX(Kalender!$B$81:$B$110,MAX(1,$E57))),AND($F57&gt;0,INDEX(Kalender!AG$81:AG$110,MAX(1,$F57))&gt;INDEX(Kalender!$B$81:$B$110,MAX(1,$F57)))),2,0))</f>
        <v>0</v>
      </c>
      <c r="AH57" s="5" t="n">
        <f aca="false">IF(Kalender!AH57&lt;&gt;1,0,IF(AND($B57&gt;0,INDEX(Kalender!AH$68:AH$77,MAX(1,$B57))&gt;INDEX(Kalender!$B$68:$B$77,MAX(1,$B57))),1,0)+IF(OR(AND($C57&gt;0,INDEX(Kalender!AH$81:AH$110,MAX(1,$C57))&gt;INDEX(Kalender!$B$81:$B$110,MAX(1,$C57))),AND($D57&gt;0,INDEX(Kalender!AH$81:AH$110,MAX(1,$D57))&gt;INDEX(Kalender!$B$81:$B$110,MAX(1,$D57))),AND($E57&gt;0,INDEX(Kalender!AH$81:AH$110,MAX(1,$E57))&gt;INDEX(Kalender!$B$81:$B$110,MAX(1,$E57))),AND($F57&gt;0,INDEX(Kalender!AH$81:AH$110,MAX(1,$F57))&gt;INDEX(Kalender!$B$81:$B$110,MAX(1,$F57)))),2,0))</f>
        <v>0</v>
      </c>
      <c r="AI57" s="5" t="n">
        <f aca="false">IF(Kalender!AI57&lt;&gt;1,0,IF(AND($B57&gt;0,INDEX(Kalender!AI$68:AI$77,MAX(1,$B57))&gt;INDEX(Kalender!$B$68:$B$77,MAX(1,$B57))),1,0)+IF(OR(AND($C57&gt;0,INDEX(Kalender!AI$81:AI$110,MAX(1,$C57))&gt;INDEX(Kalender!$B$81:$B$110,MAX(1,$C57))),AND($D57&gt;0,INDEX(Kalender!AI$81:AI$110,MAX(1,$D57))&gt;INDEX(Kalender!$B$81:$B$110,MAX(1,$D57))),AND($E57&gt;0,INDEX(Kalender!AI$81:AI$110,MAX(1,$E57))&gt;INDEX(Kalender!$B$81:$B$110,MAX(1,$E57))),AND($F57&gt;0,INDEX(Kalender!AI$81:AI$110,MAX(1,$F57))&gt;INDEX(Kalender!$B$81:$B$110,MAX(1,$F57)))),2,0))</f>
        <v>0</v>
      </c>
      <c r="AJ57" s="5" t="n">
        <f aca="false">IF(Kalender!AJ57&lt;&gt;1,0,IF(AND($B57&gt;0,INDEX(Kalender!AJ$68:AJ$77,MAX(1,$B57))&gt;INDEX(Kalender!$B$68:$B$77,MAX(1,$B57))),1,0)+IF(OR(AND($C57&gt;0,INDEX(Kalender!AJ$81:AJ$110,MAX(1,$C57))&gt;INDEX(Kalender!$B$81:$B$110,MAX(1,$C57))),AND($D57&gt;0,INDEX(Kalender!AJ$81:AJ$110,MAX(1,$D57))&gt;INDEX(Kalender!$B$81:$B$110,MAX(1,$D57))),AND($E57&gt;0,INDEX(Kalender!AJ$81:AJ$110,MAX(1,$E57))&gt;INDEX(Kalender!$B$81:$B$110,MAX(1,$E57))),AND($F57&gt;0,INDEX(Kalender!AJ$81:AJ$110,MAX(1,$F57))&gt;INDEX(Kalender!$B$81:$B$110,MAX(1,$F57)))),2,0))</f>
        <v>0</v>
      </c>
      <c r="AK57" s="5" t="n">
        <f aca="false">IF(Kalender!AK57&lt;&gt;1,0,IF(AND($B57&gt;0,INDEX(Kalender!AK$68:AK$77,MAX(1,$B57))&gt;INDEX(Kalender!$B$68:$B$77,MAX(1,$B57))),1,0)+IF(OR(AND($C57&gt;0,INDEX(Kalender!AK$81:AK$110,MAX(1,$C57))&gt;INDEX(Kalender!$B$81:$B$110,MAX(1,$C57))),AND($D57&gt;0,INDEX(Kalender!AK$81:AK$110,MAX(1,$D57))&gt;INDEX(Kalender!$B$81:$B$110,MAX(1,$D57))),AND($E57&gt;0,INDEX(Kalender!AK$81:AK$110,MAX(1,$E57))&gt;INDEX(Kalender!$B$81:$B$110,MAX(1,$E57))),AND($F57&gt;0,INDEX(Kalender!AK$81:AK$110,MAX(1,$F57))&gt;INDEX(Kalender!$B$81:$B$110,MAX(1,$F57)))),2,0))</f>
        <v>0</v>
      </c>
      <c r="AL57" s="5" t="n">
        <f aca="false">IF(Kalender!AL57&lt;&gt;1,0,IF(AND($B57&gt;0,INDEX(Kalender!AL$68:AL$77,MAX(1,$B57))&gt;INDEX(Kalender!$B$68:$B$77,MAX(1,$B57))),1,0)+IF(OR(AND($C57&gt;0,INDEX(Kalender!AL$81:AL$110,MAX(1,$C57))&gt;INDEX(Kalender!$B$81:$B$110,MAX(1,$C57))),AND($D57&gt;0,INDEX(Kalender!AL$81:AL$110,MAX(1,$D57))&gt;INDEX(Kalender!$B$81:$B$110,MAX(1,$D57))),AND($E57&gt;0,INDEX(Kalender!AL$81:AL$110,MAX(1,$E57))&gt;INDEX(Kalender!$B$81:$B$110,MAX(1,$E57))),AND($F57&gt;0,INDEX(Kalender!AL$81:AL$110,MAX(1,$F57))&gt;INDEX(Kalender!$B$81:$B$110,MAX(1,$F57)))),2,0))</f>
        <v>0</v>
      </c>
      <c r="AM57" s="5" t="n">
        <f aca="false">IF(Kalender!AM57&lt;&gt;1,0,IF(AND($B57&gt;0,INDEX(Kalender!AM$68:AM$77,MAX(1,$B57))&gt;INDEX(Kalender!$B$68:$B$77,MAX(1,$B57))),1,0)+IF(OR(AND($C57&gt;0,INDEX(Kalender!AM$81:AM$110,MAX(1,$C57))&gt;INDEX(Kalender!$B$81:$B$110,MAX(1,$C57))),AND($D57&gt;0,INDEX(Kalender!AM$81:AM$110,MAX(1,$D57))&gt;INDEX(Kalender!$B$81:$B$110,MAX(1,$D57))),AND($E57&gt;0,INDEX(Kalender!AM$81:AM$110,MAX(1,$E57))&gt;INDEX(Kalender!$B$81:$B$110,MAX(1,$E57))),AND($F57&gt;0,INDEX(Kalender!AM$81:AM$110,MAX(1,$F57))&gt;INDEX(Kalender!$B$81:$B$110,MAX(1,$F57)))),2,0))</f>
        <v>0</v>
      </c>
      <c r="AN57" s="5" t="n">
        <f aca="false">IF(Kalender!AN57&lt;&gt;1,0,IF(AND($B57&gt;0,INDEX(Kalender!AN$68:AN$77,MAX(1,$B57))&gt;INDEX(Kalender!$B$68:$B$77,MAX(1,$B57))),1,0)+IF(OR(AND($C57&gt;0,INDEX(Kalender!AN$81:AN$110,MAX(1,$C57))&gt;INDEX(Kalender!$B$81:$B$110,MAX(1,$C57))),AND($D57&gt;0,INDEX(Kalender!AN$81:AN$110,MAX(1,$D57))&gt;INDEX(Kalender!$B$81:$B$110,MAX(1,$D57))),AND($E57&gt;0,INDEX(Kalender!AN$81:AN$110,MAX(1,$E57))&gt;INDEX(Kalender!$B$81:$B$110,MAX(1,$E57))),AND($F57&gt;0,INDEX(Kalender!AN$81:AN$110,MAX(1,$F57))&gt;INDEX(Kalender!$B$81:$B$110,MAX(1,$F57)))),2,0))</f>
        <v>0</v>
      </c>
      <c r="AO57" s="5" t="n">
        <f aca="false">IF(Kalender!AO57&lt;&gt;1,0,IF(AND($B57&gt;0,INDEX(Kalender!AO$68:AO$77,MAX(1,$B57))&gt;INDEX(Kalender!$B$68:$B$77,MAX(1,$B57))),1,0)+IF(OR(AND($C57&gt;0,INDEX(Kalender!AO$81:AO$110,MAX(1,$C57))&gt;INDEX(Kalender!$B$81:$B$110,MAX(1,$C57))),AND($D57&gt;0,INDEX(Kalender!AO$81:AO$110,MAX(1,$D57))&gt;INDEX(Kalender!$B$81:$B$110,MAX(1,$D57))),AND($E57&gt;0,INDEX(Kalender!AO$81:AO$110,MAX(1,$E57))&gt;INDEX(Kalender!$B$81:$B$110,MAX(1,$E57))),AND($F57&gt;0,INDEX(Kalender!AO$81:AO$110,MAX(1,$F57))&gt;INDEX(Kalender!$B$81:$B$110,MAX(1,$F57)))),2,0))</f>
        <v>0</v>
      </c>
      <c r="AP57" s="5" t="n">
        <f aca="false">IF(Kalender!AP57&lt;&gt;1,0,IF(AND($B57&gt;0,INDEX(Kalender!AP$68:AP$77,MAX(1,$B57))&gt;INDEX(Kalender!$B$68:$B$77,MAX(1,$B57))),1,0)+IF(OR(AND($C57&gt;0,INDEX(Kalender!AP$81:AP$110,MAX(1,$C57))&gt;INDEX(Kalender!$B$81:$B$110,MAX(1,$C57))),AND($D57&gt;0,INDEX(Kalender!AP$81:AP$110,MAX(1,$D57))&gt;INDEX(Kalender!$B$81:$B$110,MAX(1,$D57))),AND($E57&gt;0,INDEX(Kalender!AP$81:AP$110,MAX(1,$E57))&gt;INDEX(Kalender!$B$81:$B$110,MAX(1,$E57))),AND($F57&gt;0,INDEX(Kalender!AP$81:AP$110,MAX(1,$F57))&gt;INDEX(Kalender!$B$81:$B$110,MAX(1,$F57)))),2,0))</f>
        <v>0</v>
      </c>
      <c r="AQ57" s="5" t="n">
        <f aca="false">IF(Kalender!AQ57&lt;&gt;1,0,IF(AND($B57&gt;0,INDEX(Kalender!AQ$68:AQ$77,MAX(1,$B57))&gt;INDEX(Kalender!$B$68:$B$77,MAX(1,$B57))),1,0)+IF(OR(AND($C57&gt;0,INDEX(Kalender!AQ$81:AQ$110,MAX(1,$C57))&gt;INDEX(Kalender!$B$81:$B$110,MAX(1,$C57))),AND($D57&gt;0,INDEX(Kalender!AQ$81:AQ$110,MAX(1,$D57))&gt;INDEX(Kalender!$B$81:$B$110,MAX(1,$D57))),AND($E57&gt;0,INDEX(Kalender!AQ$81:AQ$110,MAX(1,$E57))&gt;INDEX(Kalender!$B$81:$B$110,MAX(1,$E57))),AND($F57&gt;0,INDEX(Kalender!AQ$81:AQ$110,MAX(1,$F57))&gt;INDEX(Kalender!$B$81:$B$110,MAX(1,$F57)))),2,0))</f>
        <v>0</v>
      </c>
      <c r="AR57" s="5" t="n">
        <f aca="false">IF(Kalender!AR57&lt;&gt;1,0,IF(AND($B57&gt;0,INDEX(Kalender!AR$68:AR$77,MAX(1,$B57))&gt;INDEX(Kalender!$B$68:$B$77,MAX(1,$B57))),1,0)+IF(OR(AND($C57&gt;0,INDEX(Kalender!AR$81:AR$110,MAX(1,$C57))&gt;INDEX(Kalender!$B$81:$B$110,MAX(1,$C57))),AND($D57&gt;0,INDEX(Kalender!AR$81:AR$110,MAX(1,$D57))&gt;INDEX(Kalender!$B$81:$B$110,MAX(1,$D57))),AND($E57&gt;0,INDEX(Kalender!AR$81:AR$110,MAX(1,$E57))&gt;INDEX(Kalender!$B$81:$B$110,MAX(1,$E57))),AND($F57&gt;0,INDEX(Kalender!AR$81:AR$110,MAX(1,$F57))&gt;INDEX(Kalender!$B$81:$B$110,MAX(1,$F57)))),2,0))</f>
        <v>0</v>
      </c>
      <c r="AS57" s="5" t="n">
        <f aca="false">IF(Kalender!AS57&lt;&gt;1,0,IF(AND($B57&gt;0,INDEX(Kalender!AS$68:AS$77,MAX(1,$B57))&gt;INDEX(Kalender!$B$68:$B$77,MAX(1,$B57))),1,0)+IF(OR(AND($C57&gt;0,INDEX(Kalender!AS$81:AS$110,MAX(1,$C57))&gt;INDEX(Kalender!$B$81:$B$110,MAX(1,$C57))),AND($D57&gt;0,INDEX(Kalender!AS$81:AS$110,MAX(1,$D57))&gt;INDEX(Kalender!$B$81:$B$110,MAX(1,$D57))),AND($E57&gt;0,INDEX(Kalender!AS$81:AS$110,MAX(1,$E57))&gt;INDEX(Kalender!$B$81:$B$110,MAX(1,$E57))),AND($F57&gt;0,INDEX(Kalender!AS$81:AS$110,MAX(1,$F57))&gt;INDEX(Kalender!$B$81:$B$110,MAX(1,$F57)))),2,0))</f>
        <v>0</v>
      </c>
      <c r="AT57" s="5" t="n">
        <f aca="false">IF(Kalender!AT57&lt;&gt;1,0,IF(AND($B57&gt;0,INDEX(Kalender!AT$68:AT$77,MAX(1,$B57))&gt;INDEX(Kalender!$B$68:$B$77,MAX(1,$B57))),1,0)+IF(OR(AND($C57&gt;0,INDEX(Kalender!AT$81:AT$110,MAX(1,$C57))&gt;INDEX(Kalender!$B$81:$B$110,MAX(1,$C57))),AND($D57&gt;0,INDEX(Kalender!AT$81:AT$110,MAX(1,$D57))&gt;INDEX(Kalender!$B$81:$B$110,MAX(1,$D57))),AND($E57&gt;0,INDEX(Kalender!AT$81:AT$110,MAX(1,$E57))&gt;INDEX(Kalender!$B$81:$B$110,MAX(1,$E57))),AND($F57&gt;0,INDEX(Kalender!AT$81:AT$110,MAX(1,$F57))&gt;INDEX(Kalender!$B$81:$B$110,MAX(1,$F57)))),2,0))</f>
        <v>0</v>
      </c>
      <c r="AU57" s="5" t="n">
        <f aca="false">IF(Kalender!AU57&lt;&gt;1,0,IF(AND($B57&gt;0,INDEX(Kalender!AU$68:AU$77,MAX(1,$B57))&gt;INDEX(Kalender!$B$68:$B$77,MAX(1,$B57))),1,0)+IF(OR(AND($C57&gt;0,INDEX(Kalender!AU$81:AU$110,MAX(1,$C57))&gt;INDEX(Kalender!$B$81:$B$110,MAX(1,$C57))),AND($D57&gt;0,INDEX(Kalender!AU$81:AU$110,MAX(1,$D57))&gt;INDEX(Kalender!$B$81:$B$110,MAX(1,$D57))),AND($E57&gt;0,INDEX(Kalender!AU$81:AU$110,MAX(1,$E57))&gt;INDEX(Kalender!$B$81:$B$110,MAX(1,$E57))),AND($F57&gt;0,INDEX(Kalender!AU$81:AU$110,MAX(1,$F57))&gt;INDEX(Kalender!$B$81:$B$110,MAX(1,$F57)))),2,0))</f>
        <v>0</v>
      </c>
      <c r="AV57" s="5" t="n">
        <f aca="false">IF(Kalender!AV57&lt;&gt;1,0,IF(AND($B57&gt;0,INDEX(Kalender!AV$68:AV$77,MAX(1,$B57))&gt;INDEX(Kalender!$B$68:$B$77,MAX(1,$B57))),1,0)+IF(OR(AND($C57&gt;0,INDEX(Kalender!AV$81:AV$110,MAX(1,$C57))&gt;INDEX(Kalender!$B$81:$B$110,MAX(1,$C57))),AND($D57&gt;0,INDEX(Kalender!AV$81:AV$110,MAX(1,$D57))&gt;INDEX(Kalender!$B$81:$B$110,MAX(1,$D57))),AND($E57&gt;0,INDEX(Kalender!AV$81:AV$110,MAX(1,$E57))&gt;INDEX(Kalender!$B$81:$B$110,MAX(1,$E57))),AND($F57&gt;0,INDEX(Kalender!AV$81:AV$110,MAX(1,$F57))&gt;INDEX(Kalender!$B$81:$B$110,MAX(1,$F57)))),2,0))</f>
        <v>0</v>
      </c>
      <c r="AW57" s="5" t="n">
        <f aca="false">IF(Kalender!AW57&lt;&gt;1,0,IF(AND($B57&gt;0,INDEX(Kalender!AW$68:AW$77,MAX(1,$B57))&gt;INDEX(Kalender!$B$68:$B$77,MAX(1,$B57))),1,0)+IF(OR(AND($C57&gt;0,INDEX(Kalender!AW$81:AW$110,MAX(1,$C57))&gt;INDEX(Kalender!$B$81:$B$110,MAX(1,$C57))),AND($D57&gt;0,INDEX(Kalender!AW$81:AW$110,MAX(1,$D57))&gt;INDEX(Kalender!$B$81:$B$110,MAX(1,$D57))),AND($E57&gt;0,INDEX(Kalender!AW$81:AW$110,MAX(1,$E57))&gt;INDEX(Kalender!$B$81:$B$110,MAX(1,$E57))),AND($F57&gt;0,INDEX(Kalender!AW$81:AW$110,MAX(1,$F57))&gt;INDEX(Kalender!$B$81:$B$110,MAX(1,$F57)))),2,0))</f>
        <v>0</v>
      </c>
      <c r="AX57" s="5" t="n">
        <f aca="false">IF(Kalender!AX57&lt;&gt;1,0,IF(AND($B57&gt;0,INDEX(Kalender!AX$68:AX$77,MAX(1,$B57))&gt;INDEX(Kalender!$B$68:$B$77,MAX(1,$B57))),1,0)+IF(OR(AND($C57&gt;0,INDEX(Kalender!AX$81:AX$110,MAX(1,$C57))&gt;INDEX(Kalender!$B$81:$B$110,MAX(1,$C57))),AND($D57&gt;0,INDEX(Kalender!AX$81:AX$110,MAX(1,$D57))&gt;INDEX(Kalender!$B$81:$B$110,MAX(1,$D57))),AND($E57&gt;0,INDEX(Kalender!AX$81:AX$110,MAX(1,$E57))&gt;INDEX(Kalender!$B$81:$B$110,MAX(1,$E57))),AND($F57&gt;0,INDEX(Kalender!AX$81:AX$110,MAX(1,$F57))&gt;INDEX(Kalender!$B$81:$B$110,MAX(1,$F57)))),2,0))</f>
        <v>0</v>
      </c>
      <c r="AY57" s="5" t="n">
        <f aca="false">IF(Kalender!AY57&lt;&gt;1,0,IF(AND($B57&gt;0,INDEX(Kalender!AY$68:AY$77,MAX(1,$B57))&gt;INDEX(Kalender!$B$68:$B$77,MAX(1,$B57))),1,0)+IF(OR(AND($C57&gt;0,INDEX(Kalender!AY$81:AY$110,MAX(1,$C57))&gt;INDEX(Kalender!$B$81:$B$110,MAX(1,$C57))),AND($D57&gt;0,INDEX(Kalender!AY$81:AY$110,MAX(1,$D57))&gt;INDEX(Kalender!$B$81:$B$110,MAX(1,$D57))),AND($E57&gt;0,INDEX(Kalender!AY$81:AY$110,MAX(1,$E57))&gt;INDEX(Kalender!$B$81:$B$110,MAX(1,$E57))),AND($F57&gt;0,INDEX(Kalender!AY$81:AY$110,MAX(1,$F57))&gt;INDEX(Kalender!$B$81:$B$110,MAX(1,$F57)))),2,0))</f>
        <v>0</v>
      </c>
      <c r="AZ57" s="5" t="n">
        <f aca="false">IF(Kalender!AZ57&lt;&gt;1,0,IF(AND($B57&gt;0,INDEX(Kalender!AZ$68:AZ$77,MAX(1,$B57))&gt;INDEX(Kalender!$B$68:$B$77,MAX(1,$B57))),1,0)+IF(OR(AND($C57&gt;0,INDEX(Kalender!AZ$81:AZ$110,MAX(1,$C57))&gt;INDEX(Kalender!$B$81:$B$110,MAX(1,$C57))),AND($D57&gt;0,INDEX(Kalender!AZ$81:AZ$110,MAX(1,$D57))&gt;INDEX(Kalender!$B$81:$B$110,MAX(1,$D57))),AND($E57&gt;0,INDEX(Kalender!AZ$81:AZ$110,MAX(1,$E57))&gt;INDEX(Kalender!$B$81:$B$110,MAX(1,$E57))),AND($F57&gt;0,INDEX(Kalender!AZ$81:AZ$110,MAX(1,$F57))&gt;INDEX(Kalender!$B$81:$B$110,MAX(1,$F57)))),2,0))</f>
        <v>0</v>
      </c>
      <c r="BA57" s="5" t="n">
        <f aca="false">IF(Kalender!BA57&lt;&gt;1,0,IF(AND($B57&gt;0,INDEX(Kalender!BA$68:BA$77,MAX(1,$B57))&gt;INDEX(Kalender!$B$68:$B$77,MAX(1,$B57))),1,0)+IF(OR(AND($C57&gt;0,INDEX(Kalender!BA$81:BA$110,MAX(1,$C57))&gt;INDEX(Kalender!$B$81:$B$110,MAX(1,$C57))),AND($D57&gt;0,INDEX(Kalender!BA$81:BA$110,MAX(1,$D57))&gt;INDEX(Kalender!$B$81:$B$110,MAX(1,$D57))),AND($E57&gt;0,INDEX(Kalender!BA$81:BA$110,MAX(1,$E57))&gt;INDEX(Kalender!$B$81:$B$110,MAX(1,$E57))),AND($F57&gt;0,INDEX(Kalender!BA$81:BA$110,MAX(1,$F57))&gt;INDEX(Kalender!$B$81:$B$110,MAX(1,$F57)))),2,0))</f>
        <v>0</v>
      </c>
      <c r="BB57" s="5" t="n">
        <f aca="false">IF(Kalender!BB57&lt;&gt;1,0,IF(AND($B57&gt;0,INDEX(Kalender!BB$68:BB$77,MAX(1,$B57))&gt;INDEX(Kalender!$B$68:$B$77,MAX(1,$B57))),1,0)+IF(OR(AND($C57&gt;0,INDEX(Kalender!BB$81:BB$110,MAX(1,$C57))&gt;INDEX(Kalender!$B$81:$B$110,MAX(1,$C57))),AND($D57&gt;0,INDEX(Kalender!BB$81:BB$110,MAX(1,$D57))&gt;INDEX(Kalender!$B$81:$B$110,MAX(1,$D57))),AND($E57&gt;0,INDEX(Kalender!BB$81:BB$110,MAX(1,$E57))&gt;INDEX(Kalender!$B$81:$B$110,MAX(1,$E57))),AND($F57&gt;0,INDEX(Kalender!BB$81:BB$110,MAX(1,$F57))&gt;INDEX(Kalender!$B$81:$B$110,MAX(1,$F57)))),2,0))</f>
        <v>0</v>
      </c>
      <c r="BC57" s="5" t="n">
        <f aca="false">IF(Kalender!BC57&lt;&gt;1,0,IF(AND($B57&gt;0,INDEX(Kalender!BC$68:BC$77,MAX(1,$B57))&gt;INDEX(Kalender!$B$68:$B$77,MAX(1,$B57))),1,0)+IF(OR(AND($C57&gt;0,INDEX(Kalender!BC$81:BC$110,MAX(1,$C57))&gt;INDEX(Kalender!$B$81:$B$110,MAX(1,$C57))),AND($D57&gt;0,INDEX(Kalender!BC$81:BC$110,MAX(1,$D57))&gt;INDEX(Kalender!$B$81:$B$110,MAX(1,$D57))),AND($E57&gt;0,INDEX(Kalender!BC$81:BC$110,MAX(1,$E57))&gt;INDEX(Kalender!$B$81:$B$110,MAX(1,$E57))),AND($F57&gt;0,INDEX(Kalender!BC$81:BC$110,MAX(1,$F57))&gt;INDEX(Kalender!$B$81:$B$110,MAX(1,$F57)))),2,0))</f>
        <v>0</v>
      </c>
      <c r="BD57" s="5" t="n">
        <f aca="false">IF(Kalender!BD57&lt;&gt;1,0,IF(AND($B57&gt;0,INDEX(Kalender!BD$68:BD$77,MAX(1,$B57))&gt;INDEX(Kalender!$B$68:$B$77,MAX(1,$B57))),1,0)+IF(OR(AND($C57&gt;0,INDEX(Kalender!BD$81:BD$110,MAX(1,$C57))&gt;INDEX(Kalender!$B$81:$B$110,MAX(1,$C57))),AND($D57&gt;0,INDEX(Kalender!BD$81:BD$110,MAX(1,$D57))&gt;INDEX(Kalender!$B$81:$B$110,MAX(1,$D57))),AND($E57&gt;0,INDEX(Kalender!BD$81:BD$110,MAX(1,$E57))&gt;INDEX(Kalender!$B$81:$B$110,MAX(1,$E57))),AND($F57&gt;0,INDEX(Kalender!BD$81:BD$110,MAX(1,$F57))&gt;INDEX(Kalender!$B$81:$B$110,MAX(1,$F57)))),2,0))</f>
        <v>0</v>
      </c>
      <c r="BE57" s="5" t="n">
        <f aca="false">IF(Kalender!BE57&lt;&gt;1,0,IF(AND($B57&gt;0,INDEX(Kalender!BE$68:BE$77,MAX(1,$B57))&gt;INDEX(Kalender!$B$68:$B$77,MAX(1,$B57))),1,0)+IF(OR(AND($C57&gt;0,INDEX(Kalender!BE$81:BE$110,MAX(1,$C57))&gt;INDEX(Kalender!$B$81:$B$110,MAX(1,$C57))),AND($D57&gt;0,INDEX(Kalender!BE$81:BE$110,MAX(1,$D57))&gt;INDEX(Kalender!$B$81:$B$110,MAX(1,$D57))),AND($E57&gt;0,INDEX(Kalender!BE$81:BE$110,MAX(1,$E57))&gt;INDEX(Kalender!$B$81:$B$110,MAX(1,$E57))),AND($F57&gt;0,INDEX(Kalender!BE$81:BE$110,MAX(1,$F57))&gt;INDEX(Kalender!$B$81:$B$110,MAX(1,$F57)))),2,0))</f>
        <v>0</v>
      </c>
      <c r="BF57" s="5" t="n">
        <f aca="false">IF(Kalender!BF57&lt;&gt;1,0,IF(AND($B57&gt;0,INDEX(Kalender!BF$68:BF$77,MAX(1,$B57))&gt;INDEX(Kalender!$B$68:$B$77,MAX(1,$B57))),1,0)+IF(OR(AND($C57&gt;0,INDEX(Kalender!BF$81:BF$110,MAX(1,$C57))&gt;INDEX(Kalender!$B$81:$B$110,MAX(1,$C57))),AND($D57&gt;0,INDEX(Kalender!BF$81:BF$110,MAX(1,$D57))&gt;INDEX(Kalender!$B$81:$B$110,MAX(1,$D57))),AND($E57&gt;0,INDEX(Kalender!BF$81:BF$110,MAX(1,$E57))&gt;INDEX(Kalender!$B$81:$B$110,MAX(1,$E57))),AND($F57&gt;0,INDEX(Kalender!BF$81:BF$110,MAX(1,$F57))&gt;INDEX(Kalender!$B$81:$B$110,MAX(1,$F57)))),2,0))</f>
        <v>0</v>
      </c>
      <c r="BG57" s="5" t="n">
        <f aca="false">IF(Kalender!BG57&lt;&gt;1,0,IF(AND($B57&gt;0,INDEX(Kalender!BG$68:BG$77,MAX(1,$B57))&gt;INDEX(Kalender!$B$68:$B$77,MAX(1,$B57))),1,0)+IF(OR(AND($C57&gt;0,INDEX(Kalender!BG$81:BG$110,MAX(1,$C57))&gt;INDEX(Kalender!$B$81:$B$110,MAX(1,$C57))),AND($D57&gt;0,INDEX(Kalender!BG$81:BG$110,MAX(1,$D57))&gt;INDEX(Kalender!$B$81:$B$110,MAX(1,$D57))),AND($E57&gt;0,INDEX(Kalender!BG$81:BG$110,MAX(1,$E57))&gt;INDEX(Kalender!$B$81:$B$110,MAX(1,$E57))),AND($F57&gt;0,INDEX(Kalender!BG$81:BG$110,MAX(1,$F57))&gt;INDEX(Kalender!$B$81:$B$110,MAX(1,$F57)))),2,0))</f>
        <v>0</v>
      </c>
      <c r="BH57" s="5" t="n">
        <f aca="false">IF(Kalender!BH57&lt;&gt;1,0,IF(AND($B57&gt;0,INDEX(Kalender!BH$68:BH$77,MAX(1,$B57))&gt;INDEX(Kalender!$B$68:$B$77,MAX(1,$B57))),1,0)+IF(OR(AND($C57&gt;0,INDEX(Kalender!BH$81:BH$110,MAX(1,$C57))&gt;INDEX(Kalender!$B$81:$B$110,MAX(1,$C57))),AND($D57&gt;0,INDEX(Kalender!BH$81:BH$110,MAX(1,$D57))&gt;INDEX(Kalender!$B$81:$B$110,MAX(1,$D57))),AND($E57&gt;0,INDEX(Kalender!BH$81:BH$110,MAX(1,$E57))&gt;INDEX(Kalender!$B$81:$B$110,MAX(1,$E57))),AND($F57&gt;0,INDEX(Kalender!BH$81:BH$110,MAX(1,$F57))&gt;INDEX(Kalender!$B$81:$B$110,MAX(1,$F57)))),2,0))</f>
        <v>0</v>
      </c>
      <c r="BI57" s="5" t="n">
        <f aca="false">IF(Kalender!BI57&lt;&gt;1,0,IF(AND($B57&gt;0,INDEX(Kalender!BI$68:BI$77,MAX(1,$B57))&gt;INDEX(Kalender!$B$68:$B$77,MAX(1,$B57))),1,0)+IF(OR(AND($C57&gt;0,INDEX(Kalender!BI$81:BI$110,MAX(1,$C57))&gt;INDEX(Kalender!$B$81:$B$110,MAX(1,$C57))),AND($D57&gt;0,INDEX(Kalender!BI$81:BI$110,MAX(1,$D57))&gt;INDEX(Kalender!$B$81:$B$110,MAX(1,$D57))),AND($E57&gt;0,INDEX(Kalender!BI$81:BI$110,MAX(1,$E57))&gt;INDEX(Kalender!$B$81:$B$110,MAX(1,$E57))),AND($F57&gt;0,INDEX(Kalender!BI$81:BI$110,MAX(1,$F57))&gt;INDEX(Kalender!$B$81:$B$110,MAX(1,$F57)))),2,0))</f>
        <v>0</v>
      </c>
      <c r="BJ57" s="5" t="n">
        <f aca="false">IF(Kalender!BJ57&lt;&gt;1,0,IF(AND($B57&gt;0,INDEX(Kalender!BJ$68:BJ$77,MAX(1,$B57))&gt;INDEX(Kalender!$B$68:$B$77,MAX(1,$B57))),1,0)+IF(OR(AND($C57&gt;0,INDEX(Kalender!BJ$81:BJ$110,MAX(1,$C57))&gt;INDEX(Kalender!$B$81:$B$110,MAX(1,$C57))),AND($D57&gt;0,INDEX(Kalender!BJ$81:BJ$110,MAX(1,$D57))&gt;INDEX(Kalender!$B$81:$B$110,MAX(1,$D57))),AND($E57&gt;0,INDEX(Kalender!BJ$81:BJ$110,MAX(1,$E57))&gt;INDEX(Kalender!$B$81:$B$110,MAX(1,$E57))),AND($F57&gt;0,INDEX(Kalender!BJ$81:BJ$110,MAX(1,$F57))&gt;INDEX(Kalender!$B$81:$B$110,MAX(1,$F57)))),2,0))</f>
        <v>0</v>
      </c>
      <c r="BK57" s="5" t="n">
        <f aca="false">IF(Kalender!BK57&lt;&gt;1,0,IF(AND($B57&gt;0,INDEX(Kalender!BK$68:BK$77,MAX(1,$B57))&gt;INDEX(Kalender!$B$68:$B$77,MAX(1,$B57))),1,0)+IF(OR(AND($C57&gt;0,INDEX(Kalender!BK$81:BK$110,MAX(1,$C57))&gt;INDEX(Kalender!$B$81:$B$110,MAX(1,$C57))),AND($D57&gt;0,INDEX(Kalender!BK$81:BK$110,MAX(1,$D57))&gt;INDEX(Kalender!$B$81:$B$110,MAX(1,$D57))),AND($E57&gt;0,INDEX(Kalender!BK$81:BK$110,MAX(1,$E57))&gt;INDEX(Kalender!$B$81:$B$110,MAX(1,$E57))),AND($F57&gt;0,INDEX(Kalender!BK$81:BK$110,MAX(1,$F57))&gt;INDEX(Kalender!$B$81:$B$110,MAX(1,$F57)))),2,0))</f>
        <v>0</v>
      </c>
      <c r="BL57" s="5" t="n">
        <f aca="false">IF(Kalender!BL57&lt;&gt;1,0,IF(AND($B57&gt;0,INDEX(Kalender!BL$68:BL$77,MAX(1,$B57))&gt;INDEX(Kalender!$B$68:$B$77,MAX(1,$B57))),1,0)+IF(OR(AND($C57&gt;0,INDEX(Kalender!BL$81:BL$110,MAX(1,$C57))&gt;INDEX(Kalender!$B$81:$B$110,MAX(1,$C57))),AND($D57&gt;0,INDEX(Kalender!BL$81:BL$110,MAX(1,$D57))&gt;INDEX(Kalender!$B$81:$B$110,MAX(1,$D57))),AND($E57&gt;0,INDEX(Kalender!BL$81:BL$110,MAX(1,$E57))&gt;INDEX(Kalender!$B$81:$B$110,MAX(1,$E57))),AND($F57&gt;0,INDEX(Kalender!BL$81:BL$110,MAX(1,$F57))&gt;INDEX(Kalender!$B$81:$B$110,MAX(1,$F57)))),2,0))</f>
        <v>0</v>
      </c>
      <c r="BM57" s="5" t="n">
        <f aca="false">IF(Kalender!BM57&lt;&gt;1,0,IF(AND($B57&gt;0,INDEX(Kalender!BM$68:BM$77,MAX(1,$B57))&gt;INDEX(Kalender!$B$68:$B$77,MAX(1,$B57))),1,0)+IF(OR(AND($C57&gt;0,INDEX(Kalender!BM$81:BM$110,MAX(1,$C57))&gt;INDEX(Kalender!$B$81:$B$110,MAX(1,$C57))),AND($D57&gt;0,INDEX(Kalender!BM$81:BM$110,MAX(1,$D57))&gt;INDEX(Kalender!$B$81:$B$110,MAX(1,$D57))),AND($E57&gt;0,INDEX(Kalender!BM$81:BM$110,MAX(1,$E57))&gt;INDEX(Kalender!$B$81:$B$110,MAX(1,$E57))),AND($F57&gt;0,INDEX(Kalender!BM$81:BM$110,MAX(1,$F57))&gt;INDEX(Kalender!$B$81:$B$110,MAX(1,$F57)))),2,0))</f>
        <v>0</v>
      </c>
      <c r="BN57" s="5" t="n">
        <f aca="false">IF(Kalender!BN57&lt;&gt;1,0,IF(AND($B57&gt;0,INDEX(Kalender!BN$68:BN$77,MAX(1,$B57))&gt;INDEX(Kalender!$B$68:$B$77,MAX(1,$B57))),1,0)+IF(OR(AND($C57&gt;0,INDEX(Kalender!BN$81:BN$110,MAX(1,$C57))&gt;INDEX(Kalender!$B$81:$B$110,MAX(1,$C57))),AND($D57&gt;0,INDEX(Kalender!BN$81:BN$110,MAX(1,$D57))&gt;INDEX(Kalender!$B$81:$B$110,MAX(1,$D57))),AND($E57&gt;0,INDEX(Kalender!BN$81:BN$110,MAX(1,$E57))&gt;INDEX(Kalender!$B$81:$B$110,MAX(1,$E57))),AND($F57&gt;0,INDEX(Kalender!BN$81:BN$110,MAX(1,$F57))&gt;INDEX(Kalender!$B$81:$B$110,MAX(1,$F57)))),2,0))</f>
        <v>0</v>
      </c>
      <c r="BO57" s="5" t="n">
        <f aca="false">IF(Kalender!BO57&lt;&gt;1,0,IF(AND($B57&gt;0,INDEX(Kalender!BO$68:BO$77,MAX(1,$B57))&gt;INDEX(Kalender!$B$68:$B$77,MAX(1,$B57))),1,0)+IF(OR(AND($C57&gt;0,INDEX(Kalender!BO$81:BO$110,MAX(1,$C57))&gt;INDEX(Kalender!$B$81:$B$110,MAX(1,$C57))),AND($D57&gt;0,INDEX(Kalender!BO$81:BO$110,MAX(1,$D57))&gt;INDEX(Kalender!$B$81:$B$110,MAX(1,$D57))),AND($E57&gt;0,INDEX(Kalender!BO$81:BO$110,MAX(1,$E57))&gt;INDEX(Kalender!$B$81:$B$110,MAX(1,$E57))),AND($F57&gt;0,INDEX(Kalender!BO$81:BO$110,MAX(1,$F57))&gt;INDEX(Kalender!$B$81:$B$110,MAX(1,$F57)))),2,0))</f>
        <v>0</v>
      </c>
      <c r="BP57" s="5" t="n">
        <f aca="false">IF(Kalender!BP57&lt;&gt;1,0,IF(AND($B57&gt;0,INDEX(Kalender!BP$68:BP$77,MAX(1,$B57))&gt;INDEX(Kalender!$B$68:$B$77,MAX(1,$B57))),1,0)+IF(OR(AND($C57&gt;0,INDEX(Kalender!BP$81:BP$110,MAX(1,$C57))&gt;INDEX(Kalender!$B$81:$B$110,MAX(1,$C57))),AND($D57&gt;0,INDEX(Kalender!BP$81:BP$110,MAX(1,$D57))&gt;INDEX(Kalender!$B$81:$B$110,MAX(1,$D57))),AND($E57&gt;0,INDEX(Kalender!BP$81:BP$110,MAX(1,$E57))&gt;INDEX(Kalender!$B$81:$B$110,MAX(1,$E57))),AND($F57&gt;0,INDEX(Kalender!BP$81:BP$110,MAX(1,$F57))&gt;INDEX(Kalender!$B$81:$B$110,MAX(1,$F57)))),2,0))</f>
        <v>0</v>
      </c>
      <c r="BQ57" s="5" t="n">
        <f aca="false">IF(Kalender!BQ57&lt;&gt;1,0,IF(AND($B57&gt;0,INDEX(Kalender!BQ$68:BQ$77,MAX(1,$B57))&gt;INDEX(Kalender!$B$68:$B$77,MAX(1,$B57))),1,0)+IF(OR(AND($C57&gt;0,INDEX(Kalender!BQ$81:BQ$110,MAX(1,$C57))&gt;INDEX(Kalender!$B$81:$B$110,MAX(1,$C57))),AND($D57&gt;0,INDEX(Kalender!BQ$81:BQ$110,MAX(1,$D57))&gt;INDEX(Kalender!$B$81:$B$110,MAX(1,$D57))),AND($E57&gt;0,INDEX(Kalender!BQ$81:BQ$110,MAX(1,$E57))&gt;INDEX(Kalender!$B$81:$B$110,MAX(1,$E57))),AND($F57&gt;0,INDEX(Kalender!BQ$81:BQ$110,MAX(1,$F57))&gt;INDEX(Kalender!$B$81:$B$110,MAX(1,$F57)))),2,0))</f>
        <v>0</v>
      </c>
      <c r="BR57" s="5" t="n">
        <f aca="false">IF(Kalender!BR57&lt;&gt;1,0,IF(AND($B57&gt;0,INDEX(Kalender!BR$68:BR$77,MAX(1,$B57))&gt;INDEX(Kalender!$B$68:$B$77,MAX(1,$B57))),1,0)+IF(OR(AND($C57&gt;0,INDEX(Kalender!BR$81:BR$110,MAX(1,$C57))&gt;INDEX(Kalender!$B$81:$B$110,MAX(1,$C57))),AND($D57&gt;0,INDEX(Kalender!BR$81:BR$110,MAX(1,$D57))&gt;INDEX(Kalender!$B$81:$B$110,MAX(1,$D57))),AND($E57&gt;0,INDEX(Kalender!BR$81:BR$110,MAX(1,$E57))&gt;INDEX(Kalender!$B$81:$B$110,MAX(1,$E57))),AND($F57&gt;0,INDEX(Kalender!BR$81:BR$110,MAX(1,$F57))&gt;INDEX(Kalender!$B$81:$B$110,MAX(1,$F57)))),2,0))</f>
        <v>0</v>
      </c>
      <c r="BS57" s="5" t="n">
        <f aca="false">IF(Kalender!BS57&lt;&gt;1,0,IF(AND($B57&gt;0,INDEX(Kalender!BS$68:BS$77,MAX(1,$B57))&gt;INDEX(Kalender!$B$68:$B$77,MAX(1,$B57))),1,0)+IF(OR(AND($C57&gt;0,INDEX(Kalender!BS$81:BS$110,MAX(1,$C57))&gt;INDEX(Kalender!$B$81:$B$110,MAX(1,$C57))),AND($D57&gt;0,INDEX(Kalender!BS$81:BS$110,MAX(1,$D57))&gt;INDEX(Kalender!$B$81:$B$110,MAX(1,$D57))),AND($E57&gt;0,INDEX(Kalender!BS$81:BS$110,MAX(1,$E57))&gt;INDEX(Kalender!$B$81:$B$110,MAX(1,$E57))),AND($F57&gt;0,INDEX(Kalender!BS$81:BS$110,MAX(1,$F57))&gt;INDEX(Kalender!$B$81:$B$110,MAX(1,$F57)))),2,0))</f>
        <v>0</v>
      </c>
      <c r="BT57" s="5" t="n">
        <f aca="false">IF(Kalender!BT57&lt;&gt;1,0,IF(AND($B57&gt;0,INDEX(Kalender!BT$68:BT$77,MAX(1,$B57))&gt;INDEX(Kalender!$B$68:$B$77,MAX(1,$B57))),1,0)+IF(OR(AND($C57&gt;0,INDEX(Kalender!BT$81:BT$110,MAX(1,$C57))&gt;INDEX(Kalender!$B$81:$B$110,MAX(1,$C57))),AND($D57&gt;0,INDEX(Kalender!BT$81:BT$110,MAX(1,$D57))&gt;INDEX(Kalender!$B$81:$B$110,MAX(1,$D57))),AND($E57&gt;0,INDEX(Kalender!BT$81:BT$110,MAX(1,$E57))&gt;INDEX(Kalender!$B$81:$B$110,MAX(1,$E57))),AND($F57&gt;0,INDEX(Kalender!BT$81:BT$110,MAX(1,$F57))&gt;INDEX(Kalender!$B$81:$B$110,MAX(1,$F57)))),2,0))</f>
        <v>0</v>
      </c>
      <c r="BU57" s="5" t="n">
        <f aca="false">IF(Kalender!BU57&lt;&gt;1,0,IF(AND($B57&gt;0,INDEX(Kalender!BU$68:BU$77,MAX(1,$B57))&gt;INDEX(Kalender!$B$68:$B$77,MAX(1,$B57))),1,0)+IF(OR(AND($C57&gt;0,INDEX(Kalender!BU$81:BU$110,MAX(1,$C57))&gt;INDEX(Kalender!$B$81:$B$110,MAX(1,$C57))),AND($D57&gt;0,INDEX(Kalender!BU$81:BU$110,MAX(1,$D57))&gt;INDEX(Kalender!$B$81:$B$110,MAX(1,$D57))),AND($E57&gt;0,INDEX(Kalender!BU$81:BU$110,MAX(1,$E57))&gt;INDEX(Kalender!$B$81:$B$110,MAX(1,$E57))),AND($F57&gt;0,INDEX(Kalender!BU$81:BU$110,MAX(1,$F57))&gt;INDEX(Kalender!$B$81:$B$110,MAX(1,$F57)))),2,0))</f>
        <v>0</v>
      </c>
      <c r="BV57" s="5" t="n">
        <f aca="false">IF(Kalender!BV57&lt;&gt;1,0,IF(AND($B57&gt;0,INDEX(Kalender!BV$68:BV$77,MAX(1,$B57))&gt;INDEX(Kalender!$B$68:$B$77,MAX(1,$B57))),1,0)+IF(OR(AND($C57&gt;0,INDEX(Kalender!BV$81:BV$110,MAX(1,$C57))&gt;INDEX(Kalender!$B$81:$B$110,MAX(1,$C57))),AND($D57&gt;0,INDEX(Kalender!BV$81:BV$110,MAX(1,$D57))&gt;INDEX(Kalender!$B$81:$B$110,MAX(1,$D57))),AND($E57&gt;0,INDEX(Kalender!BV$81:BV$110,MAX(1,$E57))&gt;INDEX(Kalender!$B$81:$B$110,MAX(1,$E57))),AND($F57&gt;0,INDEX(Kalender!BV$81:BV$110,MAX(1,$F57))&gt;INDEX(Kalender!$B$81:$B$110,MAX(1,$F57)))),2,0))</f>
        <v>0</v>
      </c>
      <c r="BW57" s="5" t="n">
        <f aca="false">IF(Kalender!BW57&lt;&gt;1,0,IF(AND($B57&gt;0,INDEX(Kalender!BW$68:BW$77,MAX(1,$B57))&gt;INDEX(Kalender!$B$68:$B$77,MAX(1,$B57))),1,0)+IF(OR(AND($C57&gt;0,INDEX(Kalender!BW$81:BW$110,MAX(1,$C57))&gt;INDEX(Kalender!$B$81:$B$110,MAX(1,$C57))),AND($D57&gt;0,INDEX(Kalender!BW$81:BW$110,MAX(1,$D57))&gt;INDEX(Kalender!$B$81:$B$110,MAX(1,$D57))),AND($E57&gt;0,INDEX(Kalender!BW$81:BW$110,MAX(1,$E57))&gt;INDEX(Kalender!$B$81:$B$110,MAX(1,$E57))),AND($F57&gt;0,INDEX(Kalender!BW$81:BW$110,MAX(1,$F57))&gt;INDEX(Kalender!$B$81:$B$110,MAX(1,$F57)))),2,0))</f>
        <v>0</v>
      </c>
      <c r="BX57" s="5" t="n">
        <f aca="false">IF(Kalender!BX57&lt;&gt;1,0,IF(AND($B57&gt;0,INDEX(Kalender!BX$68:BX$77,MAX(1,$B57))&gt;INDEX(Kalender!$B$68:$B$77,MAX(1,$B57))),1,0)+IF(OR(AND($C57&gt;0,INDEX(Kalender!BX$81:BX$110,MAX(1,$C57))&gt;INDEX(Kalender!$B$81:$B$110,MAX(1,$C57))),AND($D57&gt;0,INDEX(Kalender!BX$81:BX$110,MAX(1,$D57))&gt;INDEX(Kalender!$B$81:$B$110,MAX(1,$D57))),AND($E57&gt;0,INDEX(Kalender!BX$81:BX$110,MAX(1,$E57))&gt;INDEX(Kalender!$B$81:$B$110,MAX(1,$E57))),AND($F57&gt;0,INDEX(Kalender!BX$81:BX$110,MAX(1,$F57))&gt;INDEX(Kalender!$B$81:$B$110,MAX(1,$F57)))),2,0))</f>
        <v>0</v>
      </c>
      <c r="BY57" s="5" t="n">
        <f aca="false">IF(Kalender!BY57&lt;&gt;1,0,IF(AND($B57&gt;0,INDEX(Kalender!BY$68:BY$77,MAX(1,$B57))&gt;INDEX(Kalender!$B$68:$B$77,MAX(1,$B57))),1,0)+IF(OR(AND($C57&gt;0,INDEX(Kalender!BY$81:BY$110,MAX(1,$C57))&gt;INDEX(Kalender!$B$81:$B$110,MAX(1,$C57))),AND($D57&gt;0,INDEX(Kalender!BY$81:BY$110,MAX(1,$D57))&gt;INDEX(Kalender!$B$81:$B$110,MAX(1,$D57))),AND($E57&gt;0,INDEX(Kalender!BY$81:BY$110,MAX(1,$E57))&gt;INDEX(Kalender!$B$81:$B$110,MAX(1,$E57))),AND($F57&gt;0,INDEX(Kalender!BY$81:BY$110,MAX(1,$F57))&gt;INDEX(Kalender!$B$81:$B$110,MAX(1,$F57)))),2,0))</f>
        <v>0</v>
      </c>
      <c r="BZ57" s="5" t="n">
        <f aca="false">IF(Kalender!BZ57&lt;&gt;1,0,IF(AND($B57&gt;0,INDEX(Kalender!BZ$68:BZ$77,MAX(1,$B57))&gt;INDEX(Kalender!$B$68:$B$77,MAX(1,$B57))),1,0)+IF(OR(AND($C57&gt;0,INDEX(Kalender!BZ$81:BZ$110,MAX(1,$C57))&gt;INDEX(Kalender!$B$81:$B$110,MAX(1,$C57))),AND($D57&gt;0,INDEX(Kalender!BZ$81:BZ$110,MAX(1,$D57))&gt;INDEX(Kalender!$B$81:$B$110,MAX(1,$D57))),AND($E57&gt;0,INDEX(Kalender!BZ$81:BZ$110,MAX(1,$E57))&gt;INDEX(Kalender!$B$81:$B$110,MAX(1,$E57))),AND($F57&gt;0,INDEX(Kalender!BZ$81:BZ$110,MAX(1,$F57))&gt;INDEX(Kalender!$B$81:$B$110,MAX(1,$F57)))),2,0))</f>
        <v>0</v>
      </c>
      <c r="CA57" s="5" t="n">
        <f aca="false">IF(Kalender!CA57&lt;&gt;1,0,IF(AND($B57&gt;0,INDEX(Kalender!CA$68:CA$77,MAX(1,$B57))&gt;INDEX(Kalender!$B$68:$B$77,MAX(1,$B57))),1,0)+IF(OR(AND($C57&gt;0,INDEX(Kalender!CA$81:CA$110,MAX(1,$C57))&gt;INDEX(Kalender!$B$81:$B$110,MAX(1,$C57))),AND($D57&gt;0,INDEX(Kalender!CA$81:CA$110,MAX(1,$D57))&gt;INDEX(Kalender!$B$81:$B$110,MAX(1,$D57))),AND($E57&gt;0,INDEX(Kalender!CA$81:CA$110,MAX(1,$E57))&gt;INDEX(Kalender!$B$81:$B$110,MAX(1,$E57))),AND($F57&gt;0,INDEX(Kalender!CA$81:CA$110,MAX(1,$F57))&gt;INDEX(Kalender!$B$81:$B$110,MAX(1,$F57)))),2,0))</f>
        <v>0</v>
      </c>
      <c r="CB57" s="5" t="n">
        <f aca="false">IF(Kalender!CB57&lt;&gt;1,0,IF(AND($B57&gt;0,INDEX(Kalender!CB$68:CB$77,MAX(1,$B57))&gt;INDEX(Kalender!$B$68:$B$77,MAX(1,$B57))),1,0)+IF(OR(AND($C57&gt;0,INDEX(Kalender!CB$81:CB$110,MAX(1,$C57))&gt;INDEX(Kalender!$B$81:$B$110,MAX(1,$C57))),AND($D57&gt;0,INDEX(Kalender!CB$81:CB$110,MAX(1,$D57))&gt;INDEX(Kalender!$B$81:$B$110,MAX(1,$D57))),AND($E57&gt;0,INDEX(Kalender!CB$81:CB$110,MAX(1,$E57))&gt;INDEX(Kalender!$B$81:$B$110,MAX(1,$E57))),AND($F57&gt;0,INDEX(Kalender!CB$81:CB$110,MAX(1,$F57))&gt;INDEX(Kalender!$B$81:$B$110,MAX(1,$F57)))),2,0))</f>
        <v>0</v>
      </c>
      <c r="CC57" s="5" t="n">
        <f aca="false">IF(Kalender!CC57&lt;&gt;1,0,IF(AND($B57&gt;0,INDEX(Kalender!CC$68:CC$77,MAX(1,$B57))&gt;INDEX(Kalender!$B$68:$B$77,MAX(1,$B57))),1,0)+IF(OR(AND($C57&gt;0,INDEX(Kalender!CC$81:CC$110,MAX(1,$C57))&gt;INDEX(Kalender!$B$81:$B$110,MAX(1,$C57))),AND($D57&gt;0,INDEX(Kalender!CC$81:CC$110,MAX(1,$D57))&gt;INDEX(Kalender!$B$81:$B$110,MAX(1,$D57))),AND($E57&gt;0,INDEX(Kalender!CC$81:CC$110,MAX(1,$E57))&gt;INDEX(Kalender!$B$81:$B$110,MAX(1,$E57))),AND($F57&gt;0,INDEX(Kalender!CC$81:CC$110,MAX(1,$F57))&gt;INDEX(Kalender!$B$81:$B$110,MAX(1,$F57)))),2,0))</f>
        <v>0</v>
      </c>
      <c r="CD57" s="5" t="n">
        <f aca="false">IF(Kalender!CD57&lt;&gt;1,0,IF(AND($B57&gt;0,INDEX(Kalender!CD$68:CD$77,MAX(1,$B57))&gt;INDEX(Kalender!$B$68:$B$77,MAX(1,$B57))),1,0)+IF(OR(AND($C57&gt;0,INDEX(Kalender!CD$81:CD$110,MAX(1,$C57))&gt;INDEX(Kalender!$B$81:$B$110,MAX(1,$C57))),AND($D57&gt;0,INDEX(Kalender!CD$81:CD$110,MAX(1,$D57))&gt;INDEX(Kalender!$B$81:$B$110,MAX(1,$D57))),AND($E57&gt;0,INDEX(Kalender!CD$81:CD$110,MAX(1,$E57))&gt;INDEX(Kalender!$B$81:$B$110,MAX(1,$E57))),AND($F57&gt;0,INDEX(Kalender!CD$81:CD$110,MAX(1,$F57))&gt;INDEX(Kalender!$B$81:$B$110,MAX(1,$F57)))),2,0))</f>
        <v>0</v>
      </c>
      <c r="CE57" s="5" t="n">
        <f aca="false">IF(Kalender!CE57&lt;&gt;1,0,IF(AND($B57&gt;0,INDEX(Kalender!CE$68:CE$77,MAX(1,$B57))&gt;INDEX(Kalender!$B$68:$B$77,MAX(1,$B57))),1,0)+IF(OR(AND($C57&gt;0,INDEX(Kalender!CE$81:CE$110,MAX(1,$C57))&gt;INDEX(Kalender!$B$81:$B$110,MAX(1,$C57))),AND($D57&gt;0,INDEX(Kalender!CE$81:CE$110,MAX(1,$D57))&gt;INDEX(Kalender!$B$81:$B$110,MAX(1,$D57))),AND($E57&gt;0,INDEX(Kalender!CE$81:CE$110,MAX(1,$E57))&gt;INDEX(Kalender!$B$81:$B$110,MAX(1,$E57))),AND($F57&gt;0,INDEX(Kalender!CE$81:CE$110,MAX(1,$F57))&gt;INDEX(Kalender!$B$81:$B$110,MAX(1,$F57)))),2,0))</f>
        <v>0</v>
      </c>
      <c r="CF57" s="5" t="n">
        <f aca="false">IF(Kalender!CF57&lt;&gt;1,0,IF(AND($B57&gt;0,INDEX(Kalender!CF$68:CF$77,MAX(1,$B57))&gt;INDEX(Kalender!$B$68:$B$77,MAX(1,$B57))),1,0)+IF(OR(AND($C57&gt;0,INDEX(Kalender!CF$81:CF$110,MAX(1,$C57))&gt;INDEX(Kalender!$B$81:$B$110,MAX(1,$C57))),AND($D57&gt;0,INDEX(Kalender!CF$81:CF$110,MAX(1,$D57))&gt;INDEX(Kalender!$B$81:$B$110,MAX(1,$D57))),AND($E57&gt;0,INDEX(Kalender!CF$81:CF$110,MAX(1,$E57))&gt;INDEX(Kalender!$B$81:$B$110,MAX(1,$E57))),AND($F57&gt;0,INDEX(Kalender!CF$81:CF$110,MAX(1,$F57))&gt;INDEX(Kalender!$B$81:$B$110,MAX(1,$F57)))),2,0))</f>
        <v>0</v>
      </c>
      <c r="CG57" s="5" t="n">
        <f aca="false">IF(Kalender!CG57&lt;&gt;1,0,IF(AND($B57&gt;0,INDEX(Kalender!CG$68:CG$77,MAX(1,$B57))&gt;INDEX(Kalender!$B$68:$B$77,MAX(1,$B57))),1,0)+IF(OR(AND($C57&gt;0,INDEX(Kalender!CG$81:CG$110,MAX(1,$C57))&gt;INDEX(Kalender!$B$81:$B$110,MAX(1,$C57))),AND($D57&gt;0,INDEX(Kalender!CG$81:CG$110,MAX(1,$D57))&gt;INDEX(Kalender!$B$81:$B$110,MAX(1,$D57))),AND($E57&gt;0,INDEX(Kalender!CG$81:CG$110,MAX(1,$E57))&gt;INDEX(Kalender!$B$81:$B$110,MAX(1,$E57))),AND($F57&gt;0,INDEX(Kalender!CG$81:CG$110,MAX(1,$F57))&gt;INDEX(Kalender!$B$81:$B$110,MAX(1,$F57)))),2,0))</f>
        <v>0</v>
      </c>
      <c r="CH57" s="5" t="n">
        <f aca="false">IF(Kalender!CH57&lt;&gt;1,0,IF(AND($B57&gt;0,INDEX(Kalender!CH$68:CH$77,MAX(1,$B57))&gt;INDEX(Kalender!$B$68:$B$77,MAX(1,$B57))),1,0)+IF(OR(AND($C57&gt;0,INDEX(Kalender!CH$81:CH$110,MAX(1,$C57))&gt;INDEX(Kalender!$B$81:$B$110,MAX(1,$C57))),AND($D57&gt;0,INDEX(Kalender!CH$81:CH$110,MAX(1,$D57))&gt;INDEX(Kalender!$B$81:$B$110,MAX(1,$D57))),AND($E57&gt;0,INDEX(Kalender!CH$81:CH$110,MAX(1,$E57))&gt;INDEX(Kalender!$B$81:$B$110,MAX(1,$E57))),AND($F57&gt;0,INDEX(Kalender!CH$81:CH$110,MAX(1,$F57))&gt;INDEX(Kalender!$B$81:$B$110,MAX(1,$F57)))),2,0))</f>
        <v>0</v>
      </c>
      <c r="CI57" s="5" t="n">
        <f aca="false">IF(Kalender!CI57&lt;&gt;1,0,IF(AND($B57&gt;0,INDEX(Kalender!CI$68:CI$77,MAX(1,$B57))&gt;INDEX(Kalender!$B$68:$B$77,MAX(1,$B57))),1,0)+IF(OR(AND($C57&gt;0,INDEX(Kalender!CI$81:CI$110,MAX(1,$C57))&gt;INDEX(Kalender!$B$81:$B$110,MAX(1,$C57))),AND($D57&gt;0,INDEX(Kalender!CI$81:CI$110,MAX(1,$D57))&gt;INDEX(Kalender!$B$81:$B$110,MAX(1,$D57))),AND($E57&gt;0,INDEX(Kalender!CI$81:CI$110,MAX(1,$E57))&gt;INDEX(Kalender!$B$81:$B$110,MAX(1,$E57))),AND($F57&gt;0,INDEX(Kalender!CI$81:CI$110,MAX(1,$F57))&gt;INDEX(Kalender!$B$81:$B$110,MAX(1,$F57)))),2,0))</f>
        <v>0</v>
      </c>
      <c r="CJ57" s="5" t="n">
        <f aca="false">IF(Kalender!CJ57&lt;&gt;1,0,IF(AND($B57&gt;0,INDEX(Kalender!CJ$68:CJ$77,MAX(1,$B57))&gt;INDEX(Kalender!$B$68:$B$77,MAX(1,$B57))),1,0)+IF(OR(AND($C57&gt;0,INDEX(Kalender!CJ$81:CJ$110,MAX(1,$C57))&gt;INDEX(Kalender!$B$81:$B$110,MAX(1,$C57))),AND($D57&gt;0,INDEX(Kalender!CJ$81:CJ$110,MAX(1,$D57))&gt;INDEX(Kalender!$B$81:$B$110,MAX(1,$D57))),AND($E57&gt;0,INDEX(Kalender!CJ$81:CJ$110,MAX(1,$E57))&gt;INDEX(Kalender!$B$81:$B$110,MAX(1,$E57))),AND($F57&gt;0,INDEX(Kalender!CJ$81:CJ$110,MAX(1,$F57))&gt;INDEX(Kalender!$B$81:$B$110,MAX(1,$F57)))),2,0))</f>
        <v>0</v>
      </c>
      <c r="CK57" s="5" t="n">
        <f aca="false">IF(Kalender!CK57&lt;&gt;1,0,IF(AND($B57&gt;0,INDEX(Kalender!CK$68:CK$77,MAX(1,$B57))&gt;INDEX(Kalender!$B$68:$B$77,MAX(1,$B57))),1,0)+IF(OR(AND($C57&gt;0,INDEX(Kalender!CK$81:CK$110,MAX(1,$C57))&gt;INDEX(Kalender!$B$81:$B$110,MAX(1,$C57))),AND($D57&gt;0,INDEX(Kalender!CK$81:CK$110,MAX(1,$D57))&gt;INDEX(Kalender!$B$81:$B$110,MAX(1,$D57))),AND($E57&gt;0,INDEX(Kalender!CK$81:CK$110,MAX(1,$E57))&gt;INDEX(Kalender!$B$81:$B$110,MAX(1,$E57))),AND($F57&gt;0,INDEX(Kalender!CK$81:CK$110,MAX(1,$F57))&gt;INDEX(Kalender!$B$81:$B$110,MAX(1,$F57)))),2,0))</f>
        <v>0</v>
      </c>
      <c r="CL57" s="5" t="n">
        <f aca="false">IF(Kalender!CL57&lt;&gt;1,0,IF(AND($B57&gt;0,INDEX(Kalender!CL$68:CL$77,MAX(1,$B57))&gt;INDEX(Kalender!$B$68:$B$77,MAX(1,$B57))),1,0)+IF(OR(AND($C57&gt;0,INDEX(Kalender!CL$81:CL$110,MAX(1,$C57))&gt;INDEX(Kalender!$B$81:$B$110,MAX(1,$C57))),AND($D57&gt;0,INDEX(Kalender!CL$81:CL$110,MAX(1,$D57))&gt;INDEX(Kalender!$B$81:$B$110,MAX(1,$D57))),AND($E57&gt;0,INDEX(Kalender!CL$81:CL$110,MAX(1,$E57))&gt;INDEX(Kalender!$B$81:$B$110,MAX(1,$E57))),AND($F57&gt;0,INDEX(Kalender!CL$81:CL$110,MAX(1,$F57))&gt;INDEX(Kalender!$B$81:$B$110,MAX(1,$F57)))),2,0))</f>
        <v>0</v>
      </c>
      <c r="CM57" s="5" t="n">
        <f aca="false">IF(Kalender!CM57&lt;&gt;1,0,IF(AND($B57&gt;0,INDEX(Kalender!CM$68:CM$77,MAX(1,$B57))&gt;INDEX(Kalender!$B$68:$B$77,MAX(1,$B57))),1,0)+IF(OR(AND($C57&gt;0,INDEX(Kalender!CM$81:CM$110,MAX(1,$C57))&gt;INDEX(Kalender!$B$81:$B$110,MAX(1,$C57))),AND($D57&gt;0,INDEX(Kalender!CM$81:CM$110,MAX(1,$D57))&gt;INDEX(Kalender!$B$81:$B$110,MAX(1,$D57))),AND($E57&gt;0,INDEX(Kalender!CM$81:CM$110,MAX(1,$E57))&gt;INDEX(Kalender!$B$81:$B$110,MAX(1,$E57))),AND($F57&gt;0,INDEX(Kalender!CM$81:CM$110,MAX(1,$F57))&gt;INDEX(Kalender!$B$81:$B$110,MAX(1,$F57)))),2,0))</f>
        <v>0</v>
      </c>
      <c r="CN57" s="5" t="n">
        <f aca="false">IF(Kalender!CN57&lt;&gt;1,0,IF(AND($B57&gt;0,INDEX(Kalender!CN$68:CN$77,MAX(1,$B57))&gt;INDEX(Kalender!$B$68:$B$77,MAX(1,$B57))),1,0)+IF(OR(AND($C57&gt;0,INDEX(Kalender!CN$81:CN$110,MAX(1,$C57))&gt;INDEX(Kalender!$B$81:$B$110,MAX(1,$C57))),AND($D57&gt;0,INDEX(Kalender!CN$81:CN$110,MAX(1,$D57))&gt;INDEX(Kalender!$B$81:$B$110,MAX(1,$D57))),AND($E57&gt;0,INDEX(Kalender!CN$81:CN$110,MAX(1,$E57))&gt;INDEX(Kalender!$B$81:$B$110,MAX(1,$E57))),AND($F57&gt;0,INDEX(Kalender!CN$81:CN$110,MAX(1,$F57))&gt;INDEX(Kalender!$B$81:$B$110,MAX(1,$F57)))),2,0))</f>
        <v>0</v>
      </c>
      <c r="CO57" s="5" t="n">
        <f aca="false">IF(Kalender!CO57&lt;&gt;1,0,IF(AND($B57&gt;0,INDEX(Kalender!CO$68:CO$77,MAX(1,$B57))&gt;INDEX(Kalender!$B$68:$B$77,MAX(1,$B57))),1,0)+IF(OR(AND($C57&gt;0,INDEX(Kalender!CO$81:CO$110,MAX(1,$C57))&gt;INDEX(Kalender!$B$81:$B$110,MAX(1,$C57))),AND($D57&gt;0,INDEX(Kalender!CO$81:CO$110,MAX(1,$D57))&gt;INDEX(Kalender!$B$81:$B$110,MAX(1,$D57))),AND($E57&gt;0,INDEX(Kalender!CO$81:CO$110,MAX(1,$E57))&gt;INDEX(Kalender!$B$81:$B$110,MAX(1,$E57))),AND($F57&gt;0,INDEX(Kalender!CO$81:CO$110,MAX(1,$F57))&gt;INDEX(Kalender!$B$81:$B$110,MAX(1,$F57)))),2,0))</f>
        <v>0</v>
      </c>
      <c r="CP57" s="5" t="n">
        <f aca="false">IF(Kalender!CP57&lt;&gt;1,0,IF(AND($B57&gt;0,INDEX(Kalender!CP$68:CP$77,MAX(1,$B57))&gt;INDEX(Kalender!$B$68:$B$77,MAX(1,$B57))),1,0)+IF(OR(AND($C57&gt;0,INDEX(Kalender!CP$81:CP$110,MAX(1,$C57))&gt;INDEX(Kalender!$B$81:$B$110,MAX(1,$C57))),AND($D57&gt;0,INDEX(Kalender!CP$81:CP$110,MAX(1,$D57))&gt;INDEX(Kalender!$B$81:$B$110,MAX(1,$D57))),AND($E57&gt;0,INDEX(Kalender!CP$81:CP$110,MAX(1,$E57))&gt;INDEX(Kalender!$B$81:$B$110,MAX(1,$E57))),AND($F57&gt;0,INDEX(Kalender!CP$81:CP$110,MAX(1,$F57))&gt;INDEX(Kalender!$B$81:$B$110,MAX(1,$F57)))),2,0))</f>
        <v>0</v>
      </c>
      <c r="CQ57" s="5" t="n">
        <f aca="false">IF(Kalender!CQ57&lt;&gt;1,0,IF(AND($B57&gt;0,INDEX(Kalender!CQ$68:CQ$77,MAX(1,$B57))&gt;INDEX(Kalender!$B$68:$B$77,MAX(1,$B57))),1,0)+IF(OR(AND($C57&gt;0,INDEX(Kalender!CQ$81:CQ$110,MAX(1,$C57))&gt;INDEX(Kalender!$B$81:$B$110,MAX(1,$C57))),AND($D57&gt;0,INDEX(Kalender!CQ$81:CQ$110,MAX(1,$D57))&gt;INDEX(Kalender!$B$81:$B$110,MAX(1,$D57))),AND($E57&gt;0,INDEX(Kalender!CQ$81:CQ$110,MAX(1,$E57))&gt;INDEX(Kalender!$B$81:$B$110,MAX(1,$E57))),AND($F57&gt;0,INDEX(Kalender!CQ$81:CQ$110,MAX(1,$F57))&gt;INDEX(Kalender!$B$81:$B$110,MAX(1,$F57)))),2,0))</f>
        <v>0</v>
      </c>
      <c r="CR57" s="5" t="n">
        <f aca="false">IF(Kalender!CR57&lt;&gt;1,0,IF(AND($B57&gt;0,INDEX(Kalender!CR$68:CR$77,MAX(1,$B57))&gt;INDEX(Kalender!$B$68:$B$77,MAX(1,$B57))),1,0)+IF(OR(AND($C57&gt;0,INDEX(Kalender!CR$81:CR$110,MAX(1,$C57))&gt;INDEX(Kalender!$B$81:$B$110,MAX(1,$C57))),AND($D57&gt;0,INDEX(Kalender!CR$81:CR$110,MAX(1,$D57))&gt;INDEX(Kalender!$B$81:$B$110,MAX(1,$D57))),AND($E57&gt;0,INDEX(Kalender!CR$81:CR$110,MAX(1,$E57))&gt;INDEX(Kalender!$B$81:$B$110,MAX(1,$E57))),AND($F57&gt;0,INDEX(Kalender!CR$81:CR$110,MAX(1,$F57))&gt;INDEX(Kalender!$B$81:$B$110,MAX(1,$F57)))),2,0))</f>
        <v>0</v>
      </c>
      <c r="CS57" s="5" t="n">
        <f aca="false">IF(Kalender!CS57&lt;&gt;1,0,IF(AND($B57&gt;0,INDEX(Kalender!CS$68:CS$77,MAX(1,$B57))&gt;INDEX(Kalender!$B$68:$B$77,MAX(1,$B57))),1,0)+IF(OR(AND($C57&gt;0,INDEX(Kalender!CS$81:CS$110,MAX(1,$C57))&gt;INDEX(Kalender!$B$81:$B$110,MAX(1,$C57))),AND($D57&gt;0,INDEX(Kalender!CS$81:CS$110,MAX(1,$D57))&gt;INDEX(Kalender!$B$81:$B$110,MAX(1,$D57))),AND($E57&gt;0,INDEX(Kalender!CS$81:CS$110,MAX(1,$E57))&gt;INDEX(Kalender!$B$81:$B$110,MAX(1,$E57))),AND($F57&gt;0,INDEX(Kalender!CS$81:CS$110,MAX(1,$F57))&gt;INDEX(Kalender!$B$81:$B$110,MAX(1,$F57)))),2,0))</f>
        <v>0</v>
      </c>
      <c r="CT57" s="5" t="n">
        <f aca="false">IF(Kalender!CT57&lt;&gt;1,0,IF(AND($B57&gt;0,INDEX(Kalender!CT$68:CT$77,MAX(1,$B57))&gt;INDEX(Kalender!$B$68:$B$77,MAX(1,$B57))),1,0)+IF(OR(AND($C57&gt;0,INDEX(Kalender!CT$81:CT$110,MAX(1,$C57))&gt;INDEX(Kalender!$B$81:$B$110,MAX(1,$C57))),AND($D57&gt;0,INDEX(Kalender!CT$81:CT$110,MAX(1,$D57))&gt;INDEX(Kalender!$B$81:$B$110,MAX(1,$D57))),AND($E57&gt;0,INDEX(Kalender!CT$81:CT$110,MAX(1,$E57))&gt;INDEX(Kalender!$B$81:$B$110,MAX(1,$E57))),AND($F57&gt;0,INDEX(Kalender!CT$81:CT$110,MAX(1,$F57))&gt;INDEX(Kalender!$B$81:$B$110,MAX(1,$F57)))),2,0))</f>
        <v>0</v>
      </c>
      <c r="CU57" s="5" t="n">
        <f aca="false">IF(Kalender!CU57&lt;&gt;1,0,IF(AND($B57&gt;0,INDEX(Kalender!CU$68:CU$77,MAX(1,$B57))&gt;INDEX(Kalender!$B$68:$B$77,MAX(1,$B57))),1,0)+IF(OR(AND($C57&gt;0,INDEX(Kalender!CU$81:CU$110,MAX(1,$C57))&gt;INDEX(Kalender!$B$81:$B$110,MAX(1,$C57))),AND($D57&gt;0,INDEX(Kalender!CU$81:CU$110,MAX(1,$D57))&gt;INDEX(Kalender!$B$81:$B$110,MAX(1,$D57))),AND($E57&gt;0,INDEX(Kalender!CU$81:CU$110,MAX(1,$E57))&gt;INDEX(Kalender!$B$81:$B$110,MAX(1,$E57))),AND($F57&gt;0,INDEX(Kalender!CU$81:CU$110,MAX(1,$F57))&gt;INDEX(Kalender!$B$81:$B$110,MAX(1,$F57)))),2,0))</f>
        <v>0</v>
      </c>
      <c r="CV57" s="5" t="n">
        <f aca="false">IF(Kalender!CV57&lt;&gt;1,0,IF(AND($B57&gt;0,INDEX(Kalender!CV$68:CV$77,MAX(1,$B57))&gt;INDEX(Kalender!$B$68:$B$77,MAX(1,$B57))),1,0)+IF(OR(AND($C57&gt;0,INDEX(Kalender!CV$81:CV$110,MAX(1,$C57))&gt;INDEX(Kalender!$B$81:$B$110,MAX(1,$C57))),AND($D57&gt;0,INDEX(Kalender!CV$81:CV$110,MAX(1,$D57))&gt;INDEX(Kalender!$B$81:$B$110,MAX(1,$D57))),AND($E57&gt;0,INDEX(Kalender!CV$81:CV$110,MAX(1,$E57))&gt;INDEX(Kalender!$B$81:$B$110,MAX(1,$E57))),AND($F57&gt;0,INDEX(Kalender!CV$81:CV$110,MAX(1,$F57))&gt;INDEX(Kalender!$B$81:$B$110,MAX(1,$F57)))),2,0))</f>
        <v>0</v>
      </c>
      <c r="CW57" s="5" t="n">
        <f aca="false">IF(Kalender!CW57&lt;&gt;1,0,IF(AND($B57&gt;0,INDEX(Kalender!CW$68:CW$77,MAX(1,$B57))&gt;INDEX(Kalender!$B$68:$B$77,MAX(1,$B57))),1,0)+IF(OR(AND($C57&gt;0,INDEX(Kalender!CW$81:CW$110,MAX(1,$C57))&gt;INDEX(Kalender!$B$81:$B$110,MAX(1,$C57))),AND($D57&gt;0,INDEX(Kalender!CW$81:CW$110,MAX(1,$D57))&gt;INDEX(Kalender!$B$81:$B$110,MAX(1,$D57))),AND($E57&gt;0,INDEX(Kalender!CW$81:CW$110,MAX(1,$E57))&gt;INDEX(Kalender!$B$81:$B$110,MAX(1,$E57))),AND($F57&gt;0,INDEX(Kalender!CW$81:CW$110,MAX(1,$F57))&gt;INDEX(Kalender!$B$81:$B$110,MAX(1,$F57)))),2,0))</f>
        <v>0</v>
      </c>
      <c r="CX57" s="5" t="n">
        <f aca="false">IF(Kalender!CX57&lt;&gt;1,0,IF(AND($B57&gt;0,INDEX(Kalender!CX$68:CX$77,MAX(1,$B57))&gt;INDEX(Kalender!$B$68:$B$77,MAX(1,$B57))),1,0)+IF(OR(AND($C57&gt;0,INDEX(Kalender!CX$81:CX$110,MAX(1,$C57))&gt;INDEX(Kalender!$B$81:$B$110,MAX(1,$C57))),AND($D57&gt;0,INDEX(Kalender!CX$81:CX$110,MAX(1,$D57))&gt;INDEX(Kalender!$B$81:$B$110,MAX(1,$D57))),AND($E57&gt;0,INDEX(Kalender!CX$81:CX$110,MAX(1,$E57))&gt;INDEX(Kalender!$B$81:$B$110,MAX(1,$E57))),AND($F57&gt;0,INDEX(Kalender!CX$81:CX$110,MAX(1,$F57))&gt;INDEX(Kalender!$B$81:$B$110,MAX(1,$F57)))),2,0))</f>
        <v>0</v>
      </c>
      <c r="CY57" s="5" t="n">
        <f aca="false">IF(Kalender!CY57&lt;&gt;1,0,IF(AND($B57&gt;0,INDEX(Kalender!CY$68:CY$77,MAX(1,$B57))&gt;INDEX(Kalender!$B$68:$B$77,MAX(1,$B57))),1,0)+IF(OR(AND($C57&gt;0,INDEX(Kalender!CY$81:CY$110,MAX(1,$C57))&gt;INDEX(Kalender!$B$81:$B$110,MAX(1,$C57))),AND($D57&gt;0,INDEX(Kalender!CY$81:CY$110,MAX(1,$D57))&gt;INDEX(Kalender!$B$81:$B$110,MAX(1,$D57))),AND($E57&gt;0,INDEX(Kalender!CY$81:CY$110,MAX(1,$E57))&gt;INDEX(Kalender!$B$81:$B$110,MAX(1,$E57))),AND($F57&gt;0,INDEX(Kalender!CY$81:CY$110,MAX(1,$F57))&gt;INDEX(Kalender!$B$81:$B$110,MAX(1,$F57)))),2,0))</f>
        <v>0</v>
      </c>
      <c r="CZ57" s="5" t="n">
        <f aca="false">IF(Kalender!CZ57&lt;&gt;1,0,IF(AND($B57&gt;0,INDEX(Kalender!CZ$68:CZ$77,MAX(1,$B57))&gt;INDEX(Kalender!$B$68:$B$77,MAX(1,$B57))),1,0)+IF(OR(AND($C57&gt;0,INDEX(Kalender!CZ$81:CZ$110,MAX(1,$C57))&gt;INDEX(Kalender!$B$81:$B$110,MAX(1,$C57))),AND($D57&gt;0,INDEX(Kalender!CZ$81:CZ$110,MAX(1,$D57))&gt;INDEX(Kalender!$B$81:$B$110,MAX(1,$D57))),AND($E57&gt;0,INDEX(Kalender!CZ$81:CZ$110,MAX(1,$E57))&gt;INDEX(Kalender!$B$81:$B$110,MAX(1,$E57))),AND($F57&gt;0,INDEX(Kalender!CZ$81:CZ$110,MAX(1,$F57))&gt;INDEX(Kalender!$B$81:$B$110,MAX(1,$F57)))),2,0))</f>
        <v>0</v>
      </c>
      <c r="DA57" s="5" t="n">
        <f aca="false">IF(Kalender!DA57&lt;&gt;1,0,IF(AND($B57&gt;0,INDEX(Kalender!DA$68:DA$77,MAX(1,$B57))&gt;INDEX(Kalender!$B$68:$B$77,MAX(1,$B57))),1,0)+IF(OR(AND($C57&gt;0,INDEX(Kalender!DA$81:DA$110,MAX(1,$C57))&gt;INDEX(Kalender!$B$81:$B$110,MAX(1,$C57))),AND($D57&gt;0,INDEX(Kalender!DA$81:DA$110,MAX(1,$D57))&gt;INDEX(Kalender!$B$81:$B$110,MAX(1,$D57))),AND($E57&gt;0,INDEX(Kalender!DA$81:DA$110,MAX(1,$E57))&gt;INDEX(Kalender!$B$81:$B$110,MAX(1,$E57))),AND($F57&gt;0,INDEX(Kalender!DA$81:DA$110,MAX(1,$F57))&gt;INDEX(Kalender!$B$81:$B$110,MAX(1,$F57)))),2,0))</f>
        <v>0</v>
      </c>
      <c r="DB57" s="5" t="n">
        <f aca="false">IF(Kalender!DB57&lt;&gt;1,0,IF(AND($B57&gt;0,INDEX(Kalender!DB$68:DB$77,MAX(1,$B57))&gt;INDEX(Kalender!$B$68:$B$77,MAX(1,$B57))),1,0)+IF(OR(AND($C57&gt;0,INDEX(Kalender!DB$81:DB$110,MAX(1,$C57))&gt;INDEX(Kalender!$B$81:$B$110,MAX(1,$C57))),AND($D57&gt;0,INDEX(Kalender!DB$81:DB$110,MAX(1,$D57))&gt;INDEX(Kalender!$B$81:$B$110,MAX(1,$D57))),AND($E57&gt;0,INDEX(Kalender!DB$81:DB$110,MAX(1,$E57))&gt;INDEX(Kalender!$B$81:$B$110,MAX(1,$E57))),AND($F57&gt;0,INDEX(Kalender!DB$81:DB$110,MAX(1,$F57))&gt;INDEX(Kalender!$B$81:$B$110,MAX(1,$F57)))),2,0))</f>
        <v>0</v>
      </c>
      <c r="DC57" s="5" t="n">
        <f aca="false">IF(Kalender!DC57&lt;&gt;1,0,IF(AND($B57&gt;0,INDEX(Kalender!DC$68:DC$77,MAX(1,$B57))&gt;INDEX(Kalender!$B$68:$B$77,MAX(1,$B57))),1,0)+IF(OR(AND($C57&gt;0,INDEX(Kalender!DC$81:DC$110,MAX(1,$C57))&gt;INDEX(Kalender!$B$81:$B$110,MAX(1,$C57))),AND($D57&gt;0,INDEX(Kalender!DC$81:DC$110,MAX(1,$D57))&gt;INDEX(Kalender!$B$81:$B$110,MAX(1,$D57))),AND($E57&gt;0,INDEX(Kalender!DC$81:DC$110,MAX(1,$E57))&gt;INDEX(Kalender!$B$81:$B$110,MAX(1,$E57))),AND($F57&gt;0,INDEX(Kalender!DC$81:DC$110,MAX(1,$F57))&gt;INDEX(Kalender!$B$81:$B$110,MAX(1,$F57)))),2,0))</f>
        <v>0</v>
      </c>
      <c r="DD57" s="5" t="n">
        <f aca="false">IF(Kalender!DD57&lt;&gt;1,0,IF(AND($B57&gt;0,INDEX(Kalender!DD$68:DD$77,MAX(1,$B57))&gt;INDEX(Kalender!$B$68:$B$77,MAX(1,$B57))),1,0)+IF(OR(AND($C57&gt;0,INDEX(Kalender!DD$81:DD$110,MAX(1,$C57))&gt;INDEX(Kalender!$B$81:$B$110,MAX(1,$C57))),AND($D57&gt;0,INDEX(Kalender!DD$81:DD$110,MAX(1,$D57))&gt;INDEX(Kalender!$B$81:$B$110,MAX(1,$D57))),AND($E57&gt;0,INDEX(Kalender!DD$81:DD$110,MAX(1,$E57))&gt;INDEX(Kalender!$B$81:$B$110,MAX(1,$E57))),AND($F57&gt;0,INDEX(Kalender!DD$81:DD$110,MAX(1,$F57))&gt;INDEX(Kalender!$B$81:$B$110,MAX(1,$F57)))),2,0))</f>
        <v>0</v>
      </c>
      <c r="DE57" s="5" t="n">
        <f aca="false">IF(Kalender!DE57&lt;&gt;1,0,IF(AND($B57&gt;0,INDEX(Kalender!DE$68:DE$77,MAX(1,$B57))&gt;INDEX(Kalender!$B$68:$B$77,MAX(1,$B57))),1,0)+IF(OR(AND($C57&gt;0,INDEX(Kalender!DE$81:DE$110,MAX(1,$C57))&gt;INDEX(Kalender!$B$81:$B$110,MAX(1,$C57))),AND($D57&gt;0,INDEX(Kalender!DE$81:DE$110,MAX(1,$D57))&gt;INDEX(Kalender!$B$81:$B$110,MAX(1,$D57))),AND($E57&gt;0,INDEX(Kalender!DE$81:DE$110,MAX(1,$E57))&gt;INDEX(Kalender!$B$81:$B$110,MAX(1,$E57))),AND($F57&gt;0,INDEX(Kalender!DE$81:DE$110,MAX(1,$F57))&gt;INDEX(Kalender!$B$81:$B$110,MAX(1,$F57)))),2,0))</f>
        <v>0</v>
      </c>
      <c r="DF57" s="5" t="n">
        <f aca="false">IF(Kalender!DF57&lt;&gt;1,0,IF(AND($B57&gt;0,INDEX(Kalender!DF$68:DF$77,MAX(1,$B57))&gt;INDEX(Kalender!$B$68:$B$77,MAX(1,$B57))),1,0)+IF(OR(AND($C57&gt;0,INDEX(Kalender!DF$81:DF$110,MAX(1,$C57))&gt;INDEX(Kalender!$B$81:$B$110,MAX(1,$C57))),AND($D57&gt;0,INDEX(Kalender!DF$81:DF$110,MAX(1,$D57))&gt;INDEX(Kalender!$B$81:$B$110,MAX(1,$D57))),AND($E57&gt;0,INDEX(Kalender!DF$81:DF$110,MAX(1,$E57))&gt;INDEX(Kalender!$B$81:$B$110,MAX(1,$E57))),AND($F57&gt;0,INDEX(Kalender!DF$81:DF$110,MAX(1,$F57))&gt;INDEX(Kalender!$B$81:$B$110,MAX(1,$F57)))),2,0))</f>
        <v>0</v>
      </c>
      <c r="DG57" s="5" t="n">
        <f aca="false">IF(Kalender!DG57&lt;&gt;1,0,IF(AND($B57&gt;0,INDEX(Kalender!DG$68:DG$77,MAX(1,$B57))&gt;INDEX(Kalender!$B$68:$B$77,MAX(1,$B57))),1,0)+IF(OR(AND($C57&gt;0,INDEX(Kalender!DG$81:DG$110,MAX(1,$C57))&gt;INDEX(Kalender!$B$81:$B$110,MAX(1,$C57))),AND($D57&gt;0,INDEX(Kalender!DG$81:DG$110,MAX(1,$D57))&gt;INDEX(Kalender!$B$81:$B$110,MAX(1,$D57))),AND($E57&gt;0,INDEX(Kalender!DG$81:DG$110,MAX(1,$E57))&gt;INDEX(Kalender!$B$81:$B$110,MAX(1,$E57))),AND($F57&gt;0,INDEX(Kalender!DG$81:DG$110,MAX(1,$F57))&gt;INDEX(Kalender!$B$81:$B$110,MAX(1,$F57)))),2,0))</f>
        <v>0</v>
      </c>
      <c r="DH57" s="5" t="n">
        <f aca="false">IF(Kalender!DH57&lt;&gt;1,0,IF(AND($B57&gt;0,INDEX(Kalender!DH$68:DH$77,MAX(1,$B57))&gt;INDEX(Kalender!$B$68:$B$77,MAX(1,$B57))),1,0)+IF(OR(AND($C57&gt;0,INDEX(Kalender!DH$81:DH$110,MAX(1,$C57))&gt;INDEX(Kalender!$B$81:$B$110,MAX(1,$C57))),AND($D57&gt;0,INDEX(Kalender!DH$81:DH$110,MAX(1,$D57))&gt;INDEX(Kalender!$B$81:$B$110,MAX(1,$D57))),AND($E57&gt;0,INDEX(Kalender!DH$81:DH$110,MAX(1,$E57))&gt;INDEX(Kalender!$B$81:$B$110,MAX(1,$E57))),AND($F57&gt;0,INDEX(Kalender!DH$81:DH$110,MAX(1,$F57))&gt;INDEX(Kalender!$B$81:$B$110,MAX(1,$F57)))),2,0))</f>
        <v>0</v>
      </c>
      <c r="DI57" s="5" t="n">
        <f aca="false">IF(Kalender!DI57&lt;&gt;1,0,IF(AND($B57&gt;0,INDEX(Kalender!DI$68:DI$77,MAX(1,$B57))&gt;INDEX(Kalender!$B$68:$B$77,MAX(1,$B57))),1,0)+IF(OR(AND($C57&gt;0,INDEX(Kalender!DI$81:DI$110,MAX(1,$C57))&gt;INDEX(Kalender!$B$81:$B$110,MAX(1,$C57))),AND($D57&gt;0,INDEX(Kalender!DI$81:DI$110,MAX(1,$D57))&gt;INDEX(Kalender!$B$81:$B$110,MAX(1,$D57))),AND($E57&gt;0,INDEX(Kalender!DI$81:DI$110,MAX(1,$E57))&gt;INDEX(Kalender!$B$81:$B$110,MAX(1,$E57))),AND($F57&gt;0,INDEX(Kalender!DI$81:DI$110,MAX(1,$F57))&gt;INDEX(Kalender!$B$81:$B$110,MAX(1,$F57)))),2,0))</f>
        <v>0</v>
      </c>
      <c r="DJ57" s="5" t="n">
        <f aca="false">IF(Kalender!DJ57&lt;&gt;1,0,IF(AND($B57&gt;0,INDEX(Kalender!DJ$68:DJ$77,MAX(1,$B57))&gt;INDEX(Kalender!$B$68:$B$77,MAX(1,$B57))),1,0)+IF(OR(AND($C57&gt;0,INDEX(Kalender!DJ$81:DJ$110,MAX(1,$C57))&gt;INDEX(Kalender!$B$81:$B$110,MAX(1,$C57))),AND($D57&gt;0,INDEX(Kalender!DJ$81:DJ$110,MAX(1,$D57))&gt;INDEX(Kalender!$B$81:$B$110,MAX(1,$D57))),AND($E57&gt;0,INDEX(Kalender!DJ$81:DJ$110,MAX(1,$E57))&gt;INDEX(Kalender!$B$81:$B$110,MAX(1,$E57))),AND($F57&gt;0,INDEX(Kalender!DJ$81:DJ$110,MAX(1,$F57))&gt;INDEX(Kalender!$B$81:$B$110,MAX(1,$F57)))),2,0))</f>
        <v>0</v>
      </c>
      <c r="DK57" s="5" t="n">
        <f aca="false">IF(Kalender!DK57&lt;&gt;1,0,IF(AND($B57&gt;0,INDEX(Kalender!DK$68:DK$77,MAX(1,$B57))&gt;INDEX(Kalender!$B$68:$B$77,MAX(1,$B57))),1,0)+IF(OR(AND($C57&gt;0,INDEX(Kalender!DK$81:DK$110,MAX(1,$C57))&gt;INDEX(Kalender!$B$81:$B$110,MAX(1,$C57))),AND($D57&gt;0,INDEX(Kalender!DK$81:DK$110,MAX(1,$D57))&gt;INDEX(Kalender!$B$81:$B$110,MAX(1,$D57))),AND($E57&gt;0,INDEX(Kalender!DK$81:DK$110,MAX(1,$E57))&gt;INDEX(Kalender!$B$81:$B$110,MAX(1,$E57))),AND($F57&gt;0,INDEX(Kalender!DK$81:DK$110,MAX(1,$F57))&gt;INDEX(Kalender!$B$81:$B$110,MAX(1,$F57)))),2,0))</f>
        <v>0</v>
      </c>
      <c r="DL57" s="5" t="n">
        <f aca="false">IF(Kalender!DL57&lt;&gt;1,0,IF(AND($B57&gt;0,INDEX(Kalender!DL$68:DL$77,MAX(1,$B57))&gt;INDEX(Kalender!$B$68:$B$77,MAX(1,$B57))),1,0)+IF(OR(AND($C57&gt;0,INDEX(Kalender!DL$81:DL$110,MAX(1,$C57))&gt;INDEX(Kalender!$B$81:$B$110,MAX(1,$C57))),AND($D57&gt;0,INDEX(Kalender!DL$81:DL$110,MAX(1,$D57))&gt;INDEX(Kalender!$B$81:$B$110,MAX(1,$D57))),AND($E57&gt;0,INDEX(Kalender!DL$81:DL$110,MAX(1,$E57))&gt;INDEX(Kalender!$B$81:$B$110,MAX(1,$E57))),AND($F57&gt;0,INDEX(Kalender!DL$81:DL$110,MAX(1,$F57))&gt;INDEX(Kalender!$B$81:$B$110,MAX(1,$F57)))),2,0))</f>
        <v>0</v>
      </c>
      <c r="DM57" s="5" t="n">
        <f aca="false">IF(Kalender!DM57&lt;&gt;1,0,IF(AND($B57&gt;0,INDEX(Kalender!DM$68:DM$77,MAX(1,$B57))&gt;INDEX(Kalender!$B$68:$B$77,MAX(1,$B57))),1,0)+IF(OR(AND($C57&gt;0,INDEX(Kalender!DM$81:DM$110,MAX(1,$C57))&gt;INDEX(Kalender!$B$81:$B$110,MAX(1,$C57))),AND($D57&gt;0,INDEX(Kalender!DM$81:DM$110,MAX(1,$D57))&gt;INDEX(Kalender!$B$81:$B$110,MAX(1,$D57))),AND($E57&gt;0,INDEX(Kalender!DM$81:DM$110,MAX(1,$E57))&gt;INDEX(Kalender!$B$81:$B$110,MAX(1,$E57))),AND($F57&gt;0,INDEX(Kalender!DM$81:DM$110,MAX(1,$F57))&gt;INDEX(Kalender!$B$81:$B$110,MAX(1,$F57)))),2,0))</f>
        <v>0</v>
      </c>
      <c r="DN57" s="5" t="n">
        <f aca="false">IF(Kalender!DN57&lt;&gt;1,0,IF(AND($B57&gt;0,INDEX(Kalender!DN$68:DN$77,MAX(1,$B57))&gt;INDEX(Kalender!$B$68:$B$77,MAX(1,$B57))),1,0)+IF(OR(AND($C57&gt;0,INDEX(Kalender!DN$81:DN$110,MAX(1,$C57))&gt;INDEX(Kalender!$B$81:$B$110,MAX(1,$C57))),AND($D57&gt;0,INDEX(Kalender!DN$81:DN$110,MAX(1,$D57))&gt;INDEX(Kalender!$B$81:$B$110,MAX(1,$D57))),AND($E57&gt;0,INDEX(Kalender!DN$81:DN$110,MAX(1,$E57))&gt;INDEX(Kalender!$B$81:$B$110,MAX(1,$E57))),AND($F57&gt;0,INDEX(Kalender!DN$81:DN$110,MAX(1,$F57))&gt;INDEX(Kalender!$B$81:$B$110,MAX(1,$F57)))),2,0))</f>
        <v>0</v>
      </c>
      <c r="DO57" s="5" t="n">
        <f aca="false">IF(Kalender!DO57&lt;&gt;1,0,IF(AND($B57&gt;0,INDEX(Kalender!DO$68:DO$77,MAX(1,$B57))&gt;INDEX(Kalender!$B$68:$B$77,MAX(1,$B57))),1,0)+IF(OR(AND($C57&gt;0,INDEX(Kalender!DO$81:DO$110,MAX(1,$C57))&gt;INDEX(Kalender!$B$81:$B$110,MAX(1,$C57))),AND($D57&gt;0,INDEX(Kalender!DO$81:DO$110,MAX(1,$D57))&gt;INDEX(Kalender!$B$81:$B$110,MAX(1,$D57))),AND($E57&gt;0,INDEX(Kalender!DO$81:DO$110,MAX(1,$E57))&gt;INDEX(Kalender!$B$81:$B$110,MAX(1,$E57))),AND($F57&gt;0,INDEX(Kalender!DO$81:DO$110,MAX(1,$F57))&gt;INDEX(Kalender!$B$81:$B$110,MAX(1,$F57)))),2,0))</f>
        <v>0</v>
      </c>
      <c r="DP57" s="5" t="n">
        <f aca="false">IF(Kalender!DP57&lt;&gt;1,0,IF(AND($B57&gt;0,INDEX(Kalender!DP$68:DP$77,MAX(1,$B57))&gt;INDEX(Kalender!$B$68:$B$77,MAX(1,$B57))),1,0)+IF(OR(AND($C57&gt;0,INDEX(Kalender!DP$81:DP$110,MAX(1,$C57))&gt;INDEX(Kalender!$B$81:$B$110,MAX(1,$C57))),AND($D57&gt;0,INDEX(Kalender!DP$81:DP$110,MAX(1,$D57))&gt;INDEX(Kalender!$B$81:$B$110,MAX(1,$D57))),AND($E57&gt;0,INDEX(Kalender!DP$81:DP$110,MAX(1,$E57))&gt;INDEX(Kalender!$B$81:$B$110,MAX(1,$E57))),AND($F57&gt;0,INDEX(Kalender!DP$81:DP$110,MAX(1,$F57))&gt;INDEX(Kalender!$B$81:$B$110,MAX(1,$F57)))),2,0))</f>
        <v>0</v>
      </c>
      <c r="DQ57" s="5" t="n">
        <f aca="false">IF(Kalender!DQ57&lt;&gt;1,0,IF(AND($B57&gt;0,INDEX(Kalender!DQ$68:DQ$77,MAX(1,$B57))&gt;INDEX(Kalender!$B$68:$B$77,MAX(1,$B57))),1,0)+IF(OR(AND($C57&gt;0,INDEX(Kalender!DQ$81:DQ$110,MAX(1,$C57))&gt;INDEX(Kalender!$B$81:$B$110,MAX(1,$C57))),AND($D57&gt;0,INDEX(Kalender!DQ$81:DQ$110,MAX(1,$D57))&gt;INDEX(Kalender!$B$81:$B$110,MAX(1,$D57))),AND($E57&gt;0,INDEX(Kalender!DQ$81:DQ$110,MAX(1,$E57))&gt;INDEX(Kalender!$B$81:$B$110,MAX(1,$E57))),AND($F57&gt;0,INDEX(Kalender!DQ$81:DQ$110,MAX(1,$F57))&gt;INDEX(Kalender!$B$81:$B$110,MAX(1,$F57)))),2,0))</f>
        <v>0</v>
      </c>
      <c r="DR57" s="5" t="n">
        <f aca="false">IF(Kalender!DR57&lt;&gt;1,0,IF(AND($B57&gt;0,INDEX(Kalender!DR$68:DR$77,MAX(1,$B57))&gt;INDEX(Kalender!$B$68:$B$77,MAX(1,$B57))),1,0)+IF(OR(AND($C57&gt;0,INDEX(Kalender!DR$81:DR$110,MAX(1,$C57))&gt;INDEX(Kalender!$B$81:$B$110,MAX(1,$C57))),AND($D57&gt;0,INDEX(Kalender!DR$81:DR$110,MAX(1,$D57))&gt;INDEX(Kalender!$B$81:$B$110,MAX(1,$D57))),AND($E57&gt;0,INDEX(Kalender!DR$81:DR$110,MAX(1,$E57))&gt;INDEX(Kalender!$B$81:$B$110,MAX(1,$E57))),AND($F57&gt;0,INDEX(Kalender!DR$81:DR$110,MAX(1,$F57))&gt;INDEX(Kalender!$B$81:$B$110,MAX(1,$F57)))),2,0))</f>
        <v>0</v>
      </c>
      <c r="DS57" s="5" t="n">
        <f aca="false">IF(Kalender!DS57&lt;&gt;1,0,IF(AND($B57&gt;0,INDEX(Kalender!DS$68:DS$77,MAX(1,$B57))&gt;INDEX(Kalender!$B$68:$B$77,MAX(1,$B57))),1,0)+IF(OR(AND($C57&gt;0,INDEX(Kalender!DS$81:DS$110,MAX(1,$C57))&gt;INDEX(Kalender!$B$81:$B$110,MAX(1,$C57))),AND($D57&gt;0,INDEX(Kalender!DS$81:DS$110,MAX(1,$D57))&gt;INDEX(Kalender!$B$81:$B$110,MAX(1,$D57))),AND($E57&gt;0,INDEX(Kalender!DS$81:DS$110,MAX(1,$E57))&gt;INDEX(Kalender!$B$81:$B$110,MAX(1,$E57))),AND($F57&gt;0,INDEX(Kalender!DS$81:DS$110,MAX(1,$F57))&gt;INDEX(Kalender!$B$81:$B$110,MAX(1,$F57)))),2,0))</f>
        <v>0</v>
      </c>
      <c r="DT57" s="5" t="n">
        <f aca="false">IF(Kalender!DT57&lt;&gt;1,0,IF(AND($B57&gt;0,INDEX(Kalender!DT$68:DT$77,MAX(1,$B57))&gt;INDEX(Kalender!$B$68:$B$77,MAX(1,$B57))),1,0)+IF(OR(AND($C57&gt;0,INDEX(Kalender!DT$81:DT$110,MAX(1,$C57))&gt;INDEX(Kalender!$B$81:$B$110,MAX(1,$C57))),AND($D57&gt;0,INDEX(Kalender!DT$81:DT$110,MAX(1,$D57))&gt;INDEX(Kalender!$B$81:$B$110,MAX(1,$D57))),AND($E57&gt;0,INDEX(Kalender!DT$81:DT$110,MAX(1,$E57))&gt;INDEX(Kalender!$B$81:$B$110,MAX(1,$E57))),AND($F57&gt;0,INDEX(Kalender!DT$81:DT$110,MAX(1,$F57))&gt;INDEX(Kalender!$B$81:$B$110,MAX(1,$F57)))),2,0))</f>
        <v>0</v>
      </c>
      <c r="DU57" s="5" t="n">
        <f aca="false">IF(Kalender!DU57&lt;&gt;1,0,IF(AND($B57&gt;0,INDEX(Kalender!DU$68:DU$77,MAX(1,$B57))&gt;INDEX(Kalender!$B$68:$B$77,MAX(1,$B57))),1,0)+IF(OR(AND($C57&gt;0,INDEX(Kalender!DU$81:DU$110,MAX(1,$C57))&gt;INDEX(Kalender!$B$81:$B$110,MAX(1,$C57))),AND($D57&gt;0,INDEX(Kalender!DU$81:DU$110,MAX(1,$D57))&gt;INDEX(Kalender!$B$81:$B$110,MAX(1,$D57))),AND($E57&gt;0,INDEX(Kalender!DU$81:DU$110,MAX(1,$E57))&gt;INDEX(Kalender!$B$81:$B$110,MAX(1,$E57))),AND($F57&gt;0,INDEX(Kalender!DU$81:DU$110,MAX(1,$F57))&gt;INDEX(Kalender!$B$81:$B$110,MAX(1,$F57)))),2,0))</f>
        <v>0</v>
      </c>
      <c r="DV57" s="5" t="n">
        <f aca="false">IF(Kalender!DV57&lt;&gt;1,0,IF(AND($B57&gt;0,INDEX(Kalender!DV$68:DV$77,MAX(1,$B57))&gt;INDEX(Kalender!$B$68:$B$77,MAX(1,$B57))),1,0)+IF(OR(AND($C57&gt;0,INDEX(Kalender!DV$81:DV$110,MAX(1,$C57))&gt;INDEX(Kalender!$B$81:$B$110,MAX(1,$C57))),AND($D57&gt;0,INDEX(Kalender!DV$81:DV$110,MAX(1,$D57))&gt;INDEX(Kalender!$B$81:$B$110,MAX(1,$D57))),AND($E57&gt;0,INDEX(Kalender!DV$81:DV$110,MAX(1,$E57))&gt;INDEX(Kalender!$B$81:$B$110,MAX(1,$E57))),AND($F57&gt;0,INDEX(Kalender!DV$81:DV$110,MAX(1,$F57))&gt;INDEX(Kalender!$B$81:$B$110,MAX(1,$F57)))),2,0))</f>
        <v>0</v>
      </c>
      <c r="DW57" s="5" t="n">
        <f aca="false">IF(Kalender!DW57&lt;&gt;1,0,IF(AND($B57&gt;0,INDEX(Kalender!DW$68:DW$77,MAX(1,$B57))&gt;INDEX(Kalender!$B$68:$B$77,MAX(1,$B57))),1,0)+IF(OR(AND($C57&gt;0,INDEX(Kalender!DW$81:DW$110,MAX(1,$C57))&gt;INDEX(Kalender!$B$81:$B$110,MAX(1,$C57))),AND($D57&gt;0,INDEX(Kalender!DW$81:DW$110,MAX(1,$D57))&gt;INDEX(Kalender!$B$81:$B$110,MAX(1,$D57))),AND($E57&gt;0,INDEX(Kalender!DW$81:DW$110,MAX(1,$E57))&gt;INDEX(Kalender!$B$81:$B$110,MAX(1,$E57))),AND($F57&gt;0,INDEX(Kalender!DW$81:DW$110,MAX(1,$F57))&gt;INDEX(Kalender!$B$81:$B$110,MAX(1,$F57)))),2,0))</f>
        <v>0</v>
      </c>
      <c r="DX57" s="5" t="n">
        <f aca="false">IF(Kalender!DX57&lt;&gt;1,0,IF(AND($B57&gt;0,INDEX(Kalender!DX$68:DX$77,MAX(1,$B57))&gt;INDEX(Kalender!$B$68:$B$77,MAX(1,$B57))),1,0)+IF(OR(AND($C57&gt;0,INDEX(Kalender!DX$81:DX$110,MAX(1,$C57))&gt;INDEX(Kalender!$B$81:$B$110,MAX(1,$C57))),AND($D57&gt;0,INDEX(Kalender!DX$81:DX$110,MAX(1,$D57))&gt;INDEX(Kalender!$B$81:$B$110,MAX(1,$D57))),AND($E57&gt;0,INDEX(Kalender!DX$81:DX$110,MAX(1,$E57))&gt;INDEX(Kalender!$B$81:$B$110,MAX(1,$E57))),AND($F57&gt;0,INDEX(Kalender!DX$81:DX$110,MAX(1,$F57))&gt;INDEX(Kalender!$B$81:$B$110,MAX(1,$F57)))),2,0))</f>
        <v>0</v>
      </c>
      <c r="DY57" s="5" t="n">
        <f aca="false">IF(Kalender!DY57&lt;&gt;1,0,IF(AND($B57&gt;0,INDEX(Kalender!DY$68:DY$77,MAX(1,$B57))&gt;INDEX(Kalender!$B$68:$B$77,MAX(1,$B57))),1,0)+IF(OR(AND($C57&gt;0,INDEX(Kalender!DY$81:DY$110,MAX(1,$C57))&gt;INDEX(Kalender!$B$81:$B$110,MAX(1,$C57))),AND($D57&gt;0,INDEX(Kalender!DY$81:DY$110,MAX(1,$D57))&gt;INDEX(Kalender!$B$81:$B$110,MAX(1,$D57))),AND($E57&gt;0,INDEX(Kalender!DY$81:DY$110,MAX(1,$E57))&gt;INDEX(Kalender!$B$81:$B$110,MAX(1,$E57))),AND($F57&gt;0,INDEX(Kalender!DY$81:DY$110,MAX(1,$F57))&gt;INDEX(Kalender!$B$81:$B$110,MAX(1,$F57)))),2,0))</f>
        <v>0</v>
      </c>
      <c r="DZ57" s="5" t="n">
        <f aca="false">IF(Kalender!DZ57&lt;&gt;1,0,IF(AND($B57&gt;0,INDEX(Kalender!DZ$68:DZ$77,MAX(1,$B57))&gt;INDEX(Kalender!$B$68:$B$77,MAX(1,$B57))),1,0)+IF(OR(AND($C57&gt;0,INDEX(Kalender!DZ$81:DZ$110,MAX(1,$C57))&gt;INDEX(Kalender!$B$81:$B$110,MAX(1,$C57))),AND($D57&gt;0,INDEX(Kalender!DZ$81:DZ$110,MAX(1,$D57))&gt;INDEX(Kalender!$B$81:$B$110,MAX(1,$D57))),AND($E57&gt;0,INDEX(Kalender!DZ$81:DZ$110,MAX(1,$E57))&gt;INDEX(Kalender!$B$81:$B$110,MAX(1,$E57))),AND($F57&gt;0,INDEX(Kalender!DZ$81:DZ$110,MAX(1,$F57))&gt;INDEX(Kalender!$B$81:$B$110,MAX(1,$F57)))),2,0))</f>
        <v>0</v>
      </c>
      <c r="EA57" s="5" t="n">
        <f aca="false">IF(Kalender!EA57&lt;&gt;1,0,IF(AND($B57&gt;0,INDEX(Kalender!EA$68:EA$77,MAX(1,$B57))&gt;INDEX(Kalender!$B$68:$B$77,MAX(1,$B57))),1,0)+IF(OR(AND($C57&gt;0,INDEX(Kalender!EA$81:EA$110,MAX(1,$C57))&gt;INDEX(Kalender!$B$81:$B$110,MAX(1,$C57))),AND($D57&gt;0,INDEX(Kalender!EA$81:EA$110,MAX(1,$D57))&gt;INDEX(Kalender!$B$81:$B$110,MAX(1,$D57))),AND($E57&gt;0,INDEX(Kalender!EA$81:EA$110,MAX(1,$E57))&gt;INDEX(Kalender!$B$81:$B$110,MAX(1,$E57))),AND($F57&gt;0,INDEX(Kalender!EA$81:EA$110,MAX(1,$F57))&gt;INDEX(Kalender!$B$81:$B$110,MAX(1,$F57)))),2,0))</f>
        <v>0</v>
      </c>
      <c r="EB57" s="5" t="n">
        <f aca="false">IF(Kalender!EB57&lt;&gt;1,0,IF(AND($B57&gt;0,INDEX(Kalender!EB$68:EB$77,MAX(1,$B57))&gt;INDEX(Kalender!$B$68:$B$77,MAX(1,$B57))),1,0)+IF(OR(AND($C57&gt;0,INDEX(Kalender!EB$81:EB$110,MAX(1,$C57))&gt;INDEX(Kalender!$B$81:$B$110,MAX(1,$C57))),AND($D57&gt;0,INDEX(Kalender!EB$81:EB$110,MAX(1,$D57))&gt;INDEX(Kalender!$B$81:$B$110,MAX(1,$D57))),AND($E57&gt;0,INDEX(Kalender!EB$81:EB$110,MAX(1,$E57))&gt;INDEX(Kalender!$B$81:$B$110,MAX(1,$E57))),AND($F57&gt;0,INDEX(Kalender!EB$81:EB$110,MAX(1,$F57))&gt;INDEX(Kalender!$B$81:$B$110,MAX(1,$F57)))),2,0))</f>
        <v>0</v>
      </c>
      <c r="EC57" s="5" t="n">
        <f aca="false">IF(Kalender!EC57&lt;&gt;1,0,IF(AND($B57&gt;0,INDEX(Kalender!EC$68:EC$77,MAX(1,$B57))&gt;INDEX(Kalender!$B$68:$B$77,MAX(1,$B57))),1,0)+IF(OR(AND($C57&gt;0,INDEX(Kalender!EC$81:EC$110,MAX(1,$C57))&gt;INDEX(Kalender!$B$81:$B$110,MAX(1,$C57))),AND($D57&gt;0,INDEX(Kalender!EC$81:EC$110,MAX(1,$D57))&gt;INDEX(Kalender!$B$81:$B$110,MAX(1,$D57))),AND($E57&gt;0,INDEX(Kalender!EC$81:EC$110,MAX(1,$E57))&gt;INDEX(Kalender!$B$81:$B$110,MAX(1,$E57))),AND($F57&gt;0,INDEX(Kalender!EC$81:EC$110,MAX(1,$F57))&gt;INDEX(Kalender!$B$81:$B$110,MAX(1,$F57)))),2,0))</f>
        <v>0</v>
      </c>
      <c r="ED57" s="5" t="n">
        <f aca="false">IF(Kalender!ED57&lt;&gt;1,0,IF(AND($B57&gt;0,INDEX(Kalender!ED$68:ED$77,MAX(1,$B57))&gt;INDEX(Kalender!$B$68:$B$77,MAX(1,$B57))),1,0)+IF(OR(AND($C57&gt;0,INDEX(Kalender!ED$81:ED$110,MAX(1,$C57))&gt;INDEX(Kalender!$B$81:$B$110,MAX(1,$C57))),AND($D57&gt;0,INDEX(Kalender!ED$81:ED$110,MAX(1,$D57))&gt;INDEX(Kalender!$B$81:$B$110,MAX(1,$D57))),AND($E57&gt;0,INDEX(Kalender!ED$81:ED$110,MAX(1,$E57))&gt;INDEX(Kalender!$B$81:$B$110,MAX(1,$E57))),AND($F57&gt;0,INDEX(Kalender!ED$81:ED$110,MAX(1,$F57))&gt;INDEX(Kalender!$B$81:$B$110,MAX(1,$F57)))),2,0))</f>
        <v>0</v>
      </c>
      <c r="EE57" s="5" t="n">
        <f aca="false">IF(Kalender!EE57&lt;&gt;1,0,IF(AND($B57&gt;0,INDEX(Kalender!EE$68:EE$77,MAX(1,$B57))&gt;INDEX(Kalender!$B$68:$B$77,MAX(1,$B57))),1,0)+IF(OR(AND($C57&gt;0,INDEX(Kalender!EE$81:EE$110,MAX(1,$C57))&gt;INDEX(Kalender!$B$81:$B$110,MAX(1,$C57))),AND($D57&gt;0,INDEX(Kalender!EE$81:EE$110,MAX(1,$D57))&gt;INDEX(Kalender!$B$81:$B$110,MAX(1,$D57))),AND($E57&gt;0,INDEX(Kalender!EE$81:EE$110,MAX(1,$E57))&gt;INDEX(Kalender!$B$81:$B$110,MAX(1,$E57))),AND($F57&gt;0,INDEX(Kalender!EE$81:EE$110,MAX(1,$F57))&gt;INDEX(Kalender!$B$81:$B$110,MAX(1,$F57)))),2,0))</f>
        <v>0</v>
      </c>
      <c r="EF57" s="5" t="n">
        <f aca="false">IF(Kalender!EF57&lt;&gt;1,0,IF(AND($B57&gt;0,INDEX(Kalender!EF$68:EF$77,MAX(1,$B57))&gt;INDEX(Kalender!$B$68:$B$77,MAX(1,$B57))),1,0)+IF(OR(AND($C57&gt;0,INDEX(Kalender!EF$81:EF$110,MAX(1,$C57))&gt;INDEX(Kalender!$B$81:$B$110,MAX(1,$C57))),AND($D57&gt;0,INDEX(Kalender!EF$81:EF$110,MAX(1,$D57))&gt;INDEX(Kalender!$B$81:$B$110,MAX(1,$D57))),AND($E57&gt;0,INDEX(Kalender!EF$81:EF$110,MAX(1,$E57))&gt;INDEX(Kalender!$B$81:$B$110,MAX(1,$E57))),AND($F57&gt;0,INDEX(Kalender!EF$81:EF$110,MAX(1,$F57))&gt;INDEX(Kalender!$B$81:$B$110,MAX(1,$F57)))),2,0))</f>
        <v>0</v>
      </c>
      <c r="EG57" s="5" t="n">
        <f aca="false">IF(Kalender!EG57&lt;&gt;1,0,IF(AND($B57&gt;0,INDEX(Kalender!EG$68:EG$77,MAX(1,$B57))&gt;INDEX(Kalender!$B$68:$B$77,MAX(1,$B57))),1,0)+IF(OR(AND($C57&gt;0,INDEX(Kalender!EG$81:EG$110,MAX(1,$C57))&gt;INDEX(Kalender!$B$81:$B$110,MAX(1,$C57))),AND($D57&gt;0,INDEX(Kalender!EG$81:EG$110,MAX(1,$D57))&gt;INDEX(Kalender!$B$81:$B$110,MAX(1,$D57))),AND($E57&gt;0,INDEX(Kalender!EG$81:EG$110,MAX(1,$E57))&gt;INDEX(Kalender!$B$81:$B$110,MAX(1,$E57))),AND($F57&gt;0,INDEX(Kalender!EG$81:EG$110,MAX(1,$F57))&gt;INDEX(Kalender!$B$81:$B$110,MAX(1,$F57)))),2,0))</f>
        <v>0</v>
      </c>
      <c r="EH57" s="5" t="n">
        <f aca="false">IF(Kalender!EH57&lt;&gt;1,0,IF(AND($B57&gt;0,INDEX(Kalender!EH$68:EH$77,MAX(1,$B57))&gt;INDEX(Kalender!$B$68:$B$77,MAX(1,$B57))),1,0)+IF(OR(AND($C57&gt;0,INDEX(Kalender!EH$81:EH$110,MAX(1,$C57))&gt;INDEX(Kalender!$B$81:$B$110,MAX(1,$C57))),AND($D57&gt;0,INDEX(Kalender!EH$81:EH$110,MAX(1,$D57))&gt;INDEX(Kalender!$B$81:$B$110,MAX(1,$D57))),AND($E57&gt;0,INDEX(Kalender!EH$81:EH$110,MAX(1,$E57))&gt;INDEX(Kalender!$B$81:$B$110,MAX(1,$E57))),AND($F57&gt;0,INDEX(Kalender!EH$81:EH$110,MAX(1,$F57))&gt;INDEX(Kalender!$B$81:$B$110,MAX(1,$F57)))),2,0))</f>
        <v>0</v>
      </c>
      <c r="EI57" s="5" t="n">
        <f aca="false">IF(Kalender!EI57&lt;&gt;1,0,IF(AND($B57&gt;0,INDEX(Kalender!EI$68:EI$77,MAX(1,$B57))&gt;INDEX(Kalender!$B$68:$B$77,MAX(1,$B57))),1,0)+IF(OR(AND($C57&gt;0,INDEX(Kalender!EI$81:EI$110,MAX(1,$C57))&gt;INDEX(Kalender!$B$81:$B$110,MAX(1,$C57))),AND($D57&gt;0,INDEX(Kalender!EI$81:EI$110,MAX(1,$D57))&gt;INDEX(Kalender!$B$81:$B$110,MAX(1,$D57))),AND($E57&gt;0,INDEX(Kalender!EI$81:EI$110,MAX(1,$E57))&gt;INDEX(Kalender!$B$81:$B$110,MAX(1,$E57))),AND($F57&gt;0,INDEX(Kalender!EI$81:EI$110,MAX(1,$F57))&gt;INDEX(Kalender!$B$81:$B$110,MAX(1,$F57)))),2,0))</f>
        <v>0</v>
      </c>
      <c r="EJ57" s="5" t="n">
        <f aca="false">IF(Kalender!EJ57&lt;&gt;1,0,IF(AND($B57&gt;0,INDEX(Kalender!EJ$68:EJ$77,MAX(1,$B57))&gt;INDEX(Kalender!$B$68:$B$77,MAX(1,$B57))),1,0)+IF(OR(AND($C57&gt;0,INDEX(Kalender!EJ$81:EJ$110,MAX(1,$C57))&gt;INDEX(Kalender!$B$81:$B$110,MAX(1,$C57))),AND($D57&gt;0,INDEX(Kalender!EJ$81:EJ$110,MAX(1,$D57))&gt;INDEX(Kalender!$B$81:$B$110,MAX(1,$D57))),AND($E57&gt;0,INDEX(Kalender!EJ$81:EJ$110,MAX(1,$E57))&gt;INDEX(Kalender!$B$81:$B$110,MAX(1,$E57))),AND($F57&gt;0,INDEX(Kalender!EJ$81:EJ$110,MAX(1,$F57))&gt;INDEX(Kalender!$B$81:$B$110,MAX(1,$F57)))),2,0))</f>
        <v>0</v>
      </c>
      <c r="EK57" s="5" t="n">
        <f aca="false">IF(Kalender!EK57&lt;&gt;1,0,IF(AND($B57&gt;0,INDEX(Kalender!EK$68:EK$77,MAX(1,$B57))&gt;INDEX(Kalender!$B$68:$B$77,MAX(1,$B57))),1,0)+IF(OR(AND($C57&gt;0,INDEX(Kalender!EK$81:EK$110,MAX(1,$C57))&gt;INDEX(Kalender!$B$81:$B$110,MAX(1,$C57))),AND($D57&gt;0,INDEX(Kalender!EK$81:EK$110,MAX(1,$D57))&gt;INDEX(Kalender!$B$81:$B$110,MAX(1,$D57))),AND($E57&gt;0,INDEX(Kalender!EK$81:EK$110,MAX(1,$E57))&gt;INDEX(Kalender!$B$81:$B$110,MAX(1,$E57))),AND($F57&gt;0,INDEX(Kalender!EK$81:EK$110,MAX(1,$F57))&gt;INDEX(Kalender!$B$81:$B$110,MAX(1,$F57)))),2,0))</f>
        <v>0</v>
      </c>
      <c r="EL57" s="5" t="n">
        <f aca="false">IF(Kalender!EL57&lt;&gt;1,0,IF(AND($B57&gt;0,INDEX(Kalender!EL$68:EL$77,MAX(1,$B57))&gt;INDEX(Kalender!$B$68:$B$77,MAX(1,$B57))),1,0)+IF(OR(AND($C57&gt;0,INDEX(Kalender!EL$81:EL$110,MAX(1,$C57))&gt;INDEX(Kalender!$B$81:$B$110,MAX(1,$C57))),AND($D57&gt;0,INDEX(Kalender!EL$81:EL$110,MAX(1,$D57))&gt;INDEX(Kalender!$B$81:$B$110,MAX(1,$D57))),AND($E57&gt;0,INDEX(Kalender!EL$81:EL$110,MAX(1,$E57))&gt;INDEX(Kalender!$B$81:$B$110,MAX(1,$E57))),AND($F57&gt;0,INDEX(Kalender!EL$81:EL$110,MAX(1,$F57))&gt;INDEX(Kalender!$B$81:$B$110,MAX(1,$F57)))),2,0))</f>
        <v>0</v>
      </c>
      <c r="EM57" s="5" t="n">
        <f aca="false">IF(Kalender!EM57&lt;&gt;1,0,IF(AND($B57&gt;0,INDEX(Kalender!EM$68:EM$77,MAX(1,$B57))&gt;INDEX(Kalender!$B$68:$B$77,MAX(1,$B57))),1,0)+IF(OR(AND($C57&gt;0,INDEX(Kalender!EM$81:EM$110,MAX(1,$C57))&gt;INDEX(Kalender!$B$81:$B$110,MAX(1,$C57))),AND($D57&gt;0,INDEX(Kalender!EM$81:EM$110,MAX(1,$D57))&gt;INDEX(Kalender!$B$81:$B$110,MAX(1,$D57))),AND($E57&gt;0,INDEX(Kalender!EM$81:EM$110,MAX(1,$E57))&gt;INDEX(Kalender!$B$81:$B$110,MAX(1,$E57))),AND($F57&gt;0,INDEX(Kalender!EM$81:EM$110,MAX(1,$F57))&gt;INDEX(Kalender!$B$81:$B$110,MAX(1,$F57)))),2,0))</f>
        <v>0</v>
      </c>
      <c r="EN57" s="5" t="n">
        <f aca="false">IF(Kalender!EN57&lt;&gt;1,0,IF(AND($B57&gt;0,INDEX(Kalender!EN$68:EN$77,MAX(1,$B57))&gt;INDEX(Kalender!$B$68:$B$77,MAX(1,$B57))),1,0)+IF(OR(AND($C57&gt;0,INDEX(Kalender!EN$81:EN$110,MAX(1,$C57))&gt;INDEX(Kalender!$B$81:$B$110,MAX(1,$C57))),AND($D57&gt;0,INDEX(Kalender!EN$81:EN$110,MAX(1,$D57))&gt;INDEX(Kalender!$B$81:$B$110,MAX(1,$D57))),AND($E57&gt;0,INDEX(Kalender!EN$81:EN$110,MAX(1,$E57))&gt;INDEX(Kalender!$B$81:$B$110,MAX(1,$E57))),AND($F57&gt;0,INDEX(Kalender!EN$81:EN$110,MAX(1,$F57))&gt;INDEX(Kalender!$B$81:$B$110,MAX(1,$F57)))),2,0))</f>
        <v>0</v>
      </c>
      <c r="EO57" s="5" t="n">
        <f aca="false">IF(Kalender!EO57&lt;&gt;1,0,IF(AND($B57&gt;0,INDEX(Kalender!EO$68:EO$77,MAX(1,$B57))&gt;INDEX(Kalender!$B$68:$B$77,MAX(1,$B57))),1,0)+IF(OR(AND($C57&gt;0,INDEX(Kalender!EO$81:EO$110,MAX(1,$C57))&gt;INDEX(Kalender!$B$81:$B$110,MAX(1,$C57))),AND($D57&gt;0,INDEX(Kalender!EO$81:EO$110,MAX(1,$D57))&gt;INDEX(Kalender!$B$81:$B$110,MAX(1,$D57))),AND($E57&gt;0,INDEX(Kalender!EO$81:EO$110,MAX(1,$E57))&gt;INDEX(Kalender!$B$81:$B$110,MAX(1,$E57))),AND($F57&gt;0,INDEX(Kalender!EO$81:EO$110,MAX(1,$F57))&gt;INDEX(Kalender!$B$81:$B$110,MAX(1,$F57)))),2,0))</f>
        <v>0</v>
      </c>
      <c r="EP57" s="5" t="n">
        <f aca="false">IF(Kalender!EP57&lt;&gt;1,0,IF(AND($B57&gt;0,INDEX(Kalender!EP$68:EP$77,MAX(1,$B57))&gt;INDEX(Kalender!$B$68:$B$77,MAX(1,$B57))),1,0)+IF(OR(AND($C57&gt;0,INDEX(Kalender!EP$81:EP$110,MAX(1,$C57))&gt;INDEX(Kalender!$B$81:$B$110,MAX(1,$C57))),AND($D57&gt;0,INDEX(Kalender!EP$81:EP$110,MAX(1,$D57))&gt;INDEX(Kalender!$B$81:$B$110,MAX(1,$D57))),AND($E57&gt;0,INDEX(Kalender!EP$81:EP$110,MAX(1,$E57))&gt;INDEX(Kalender!$B$81:$B$110,MAX(1,$E57))),AND($F57&gt;0,INDEX(Kalender!EP$81:EP$110,MAX(1,$F57))&gt;INDEX(Kalender!$B$81:$B$110,MAX(1,$F57)))),2,0))</f>
        <v>0</v>
      </c>
      <c r="EQ57" s="5" t="n">
        <f aca="false">IF(Kalender!EQ57&lt;&gt;1,0,IF(AND($B57&gt;0,INDEX(Kalender!EQ$68:EQ$77,MAX(1,$B57))&gt;INDEX(Kalender!$B$68:$B$77,MAX(1,$B57))),1,0)+IF(OR(AND($C57&gt;0,INDEX(Kalender!EQ$81:EQ$110,MAX(1,$C57))&gt;INDEX(Kalender!$B$81:$B$110,MAX(1,$C57))),AND($D57&gt;0,INDEX(Kalender!EQ$81:EQ$110,MAX(1,$D57))&gt;INDEX(Kalender!$B$81:$B$110,MAX(1,$D57))),AND($E57&gt;0,INDEX(Kalender!EQ$81:EQ$110,MAX(1,$E57))&gt;INDEX(Kalender!$B$81:$B$110,MAX(1,$E57))),AND($F57&gt;0,INDEX(Kalender!EQ$81:EQ$110,MAX(1,$F57))&gt;INDEX(Kalender!$B$81:$B$110,MAX(1,$F57)))),2,0))</f>
        <v>0</v>
      </c>
      <c r="ER57" s="5" t="n">
        <f aca="false">IF(Kalender!ER57&lt;&gt;1,0,IF(AND($B57&gt;0,INDEX(Kalender!ER$68:ER$77,MAX(1,$B57))&gt;INDEX(Kalender!$B$68:$B$77,MAX(1,$B57))),1,0)+IF(OR(AND($C57&gt;0,INDEX(Kalender!ER$81:ER$110,MAX(1,$C57))&gt;INDEX(Kalender!$B$81:$B$110,MAX(1,$C57))),AND($D57&gt;0,INDEX(Kalender!ER$81:ER$110,MAX(1,$D57))&gt;INDEX(Kalender!$B$81:$B$110,MAX(1,$D57))),AND($E57&gt;0,INDEX(Kalender!ER$81:ER$110,MAX(1,$E57))&gt;INDEX(Kalender!$B$81:$B$110,MAX(1,$E57))),AND($F57&gt;0,INDEX(Kalender!ER$81:ER$110,MAX(1,$F57))&gt;INDEX(Kalender!$B$81:$B$110,MAX(1,$F57)))),2,0))</f>
        <v>0</v>
      </c>
      <c r="ES57" s="5" t="n">
        <f aca="false">IF(Kalender!ES57&lt;&gt;1,0,IF(AND($B57&gt;0,INDEX(Kalender!ES$68:ES$77,MAX(1,$B57))&gt;INDEX(Kalender!$B$68:$B$77,MAX(1,$B57))),1,0)+IF(OR(AND($C57&gt;0,INDEX(Kalender!ES$81:ES$110,MAX(1,$C57))&gt;INDEX(Kalender!$B$81:$B$110,MAX(1,$C57))),AND($D57&gt;0,INDEX(Kalender!ES$81:ES$110,MAX(1,$D57))&gt;INDEX(Kalender!$B$81:$B$110,MAX(1,$D57))),AND($E57&gt;0,INDEX(Kalender!ES$81:ES$110,MAX(1,$E57))&gt;INDEX(Kalender!$B$81:$B$110,MAX(1,$E57))),AND($F57&gt;0,INDEX(Kalender!ES$81:ES$110,MAX(1,$F57))&gt;INDEX(Kalender!$B$81:$B$110,MAX(1,$F57)))),2,0))</f>
        <v>0</v>
      </c>
      <c r="ET57" s="5" t="n">
        <f aca="false">IF(Kalender!ET57&lt;&gt;1,0,IF(AND($B57&gt;0,INDEX(Kalender!ET$68:ET$77,MAX(1,$B57))&gt;INDEX(Kalender!$B$68:$B$77,MAX(1,$B57))),1,0)+IF(OR(AND($C57&gt;0,INDEX(Kalender!ET$81:ET$110,MAX(1,$C57))&gt;INDEX(Kalender!$B$81:$B$110,MAX(1,$C57))),AND($D57&gt;0,INDEX(Kalender!ET$81:ET$110,MAX(1,$D57))&gt;INDEX(Kalender!$B$81:$B$110,MAX(1,$D57))),AND($E57&gt;0,INDEX(Kalender!ET$81:ET$110,MAX(1,$E57))&gt;INDEX(Kalender!$B$81:$B$110,MAX(1,$E57))),AND($F57&gt;0,INDEX(Kalender!ET$81:ET$110,MAX(1,$F57))&gt;INDEX(Kalender!$B$81:$B$110,MAX(1,$F57)))),2,0))</f>
        <v>0</v>
      </c>
      <c r="EU57" s="5" t="n">
        <f aca="false">IF(Kalender!EU57&lt;&gt;1,0,IF(AND($B57&gt;0,INDEX(Kalender!EU$68:EU$77,MAX(1,$B57))&gt;INDEX(Kalender!$B$68:$B$77,MAX(1,$B57))),1,0)+IF(OR(AND($C57&gt;0,INDEX(Kalender!EU$81:EU$110,MAX(1,$C57))&gt;INDEX(Kalender!$B$81:$B$110,MAX(1,$C57))),AND($D57&gt;0,INDEX(Kalender!EU$81:EU$110,MAX(1,$D57))&gt;INDEX(Kalender!$B$81:$B$110,MAX(1,$D57))),AND($E57&gt;0,INDEX(Kalender!EU$81:EU$110,MAX(1,$E57))&gt;INDEX(Kalender!$B$81:$B$110,MAX(1,$E57))),AND($F57&gt;0,INDEX(Kalender!EU$81:EU$110,MAX(1,$F57))&gt;INDEX(Kalender!$B$81:$B$110,MAX(1,$F57)))),2,0))</f>
        <v>0</v>
      </c>
      <c r="EV57" s="5" t="n">
        <f aca="false">IF(Kalender!EV57&lt;&gt;1,0,IF(AND($B57&gt;0,INDEX(Kalender!EV$68:EV$77,MAX(1,$B57))&gt;INDEX(Kalender!$B$68:$B$77,MAX(1,$B57))),1,0)+IF(OR(AND($C57&gt;0,INDEX(Kalender!EV$81:EV$110,MAX(1,$C57))&gt;INDEX(Kalender!$B$81:$B$110,MAX(1,$C57))),AND($D57&gt;0,INDEX(Kalender!EV$81:EV$110,MAX(1,$D57))&gt;INDEX(Kalender!$B$81:$B$110,MAX(1,$D57))),AND($E57&gt;0,INDEX(Kalender!EV$81:EV$110,MAX(1,$E57))&gt;INDEX(Kalender!$B$81:$B$110,MAX(1,$E57))),AND($F57&gt;0,INDEX(Kalender!EV$81:EV$110,MAX(1,$F57))&gt;INDEX(Kalender!$B$81:$B$110,MAX(1,$F57)))),2,0))</f>
        <v>0</v>
      </c>
      <c r="EW57" s="5" t="n">
        <f aca="false">IF(Kalender!EW57&lt;&gt;1,0,IF(AND($B57&gt;0,INDEX(Kalender!EW$68:EW$77,MAX(1,$B57))&gt;INDEX(Kalender!$B$68:$B$77,MAX(1,$B57))),1,0)+IF(OR(AND($C57&gt;0,INDEX(Kalender!EW$81:EW$110,MAX(1,$C57))&gt;INDEX(Kalender!$B$81:$B$110,MAX(1,$C57))),AND($D57&gt;0,INDEX(Kalender!EW$81:EW$110,MAX(1,$D57))&gt;INDEX(Kalender!$B$81:$B$110,MAX(1,$D57))),AND($E57&gt;0,INDEX(Kalender!EW$81:EW$110,MAX(1,$E57))&gt;INDEX(Kalender!$B$81:$B$110,MAX(1,$E57))),AND($F57&gt;0,INDEX(Kalender!EW$81:EW$110,MAX(1,$F57))&gt;INDEX(Kalender!$B$81:$B$110,MAX(1,$F57)))),2,0))</f>
        <v>0</v>
      </c>
      <c r="EX57" s="5" t="n">
        <f aca="false">IF(Kalender!EX57&lt;&gt;1,0,IF(AND($B57&gt;0,INDEX(Kalender!EX$68:EX$77,MAX(1,$B57))&gt;INDEX(Kalender!$B$68:$B$77,MAX(1,$B57))),1,0)+IF(OR(AND($C57&gt;0,INDEX(Kalender!EX$81:EX$110,MAX(1,$C57))&gt;INDEX(Kalender!$B$81:$B$110,MAX(1,$C57))),AND($D57&gt;0,INDEX(Kalender!EX$81:EX$110,MAX(1,$D57))&gt;INDEX(Kalender!$B$81:$B$110,MAX(1,$D57))),AND($E57&gt;0,INDEX(Kalender!EX$81:EX$110,MAX(1,$E57))&gt;INDEX(Kalender!$B$81:$B$110,MAX(1,$E57))),AND($F57&gt;0,INDEX(Kalender!EX$81:EX$110,MAX(1,$F57))&gt;INDEX(Kalender!$B$81:$B$110,MAX(1,$F57)))),2,0))</f>
        <v>0</v>
      </c>
      <c r="EY57" s="5" t="n">
        <f aca="false">IF(Kalender!EY57&lt;&gt;1,0,IF(AND($B57&gt;0,INDEX(Kalender!EY$68:EY$77,MAX(1,$B57))&gt;INDEX(Kalender!$B$68:$B$77,MAX(1,$B57))),1,0)+IF(OR(AND($C57&gt;0,INDEX(Kalender!EY$81:EY$110,MAX(1,$C57))&gt;INDEX(Kalender!$B$81:$B$110,MAX(1,$C57))),AND($D57&gt;0,INDEX(Kalender!EY$81:EY$110,MAX(1,$D57))&gt;INDEX(Kalender!$B$81:$B$110,MAX(1,$D57))),AND($E57&gt;0,INDEX(Kalender!EY$81:EY$110,MAX(1,$E57))&gt;INDEX(Kalender!$B$81:$B$110,MAX(1,$E57))),AND($F57&gt;0,INDEX(Kalender!EY$81:EY$110,MAX(1,$F57))&gt;INDEX(Kalender!$B$81:$B$110,MAX(1,$F57)))),2,0))</f>
        <v>0</v>
      </c>
      <c r="EZ57" s="5" t="n">
        <f aca="false">IF(Kalender!EZ57&lt;&gt;1,0,IF(AND($B57&gt;0,INDEX(Kalender!EZ$68:EZ$77,MAX(1,$B57))&gt;INDEX(Kalender!$B$68:$B$77,MAX(1,$B57))),1,0)+IF(OR(AND($C57&gt;0,INDEX(Kalender!EZ$81:EZ$110,MAX(1,$C57))&gt;INDEX(Kalender!$B$81:$B$110,MAX(1,$C57))),AND($D57&gt;0,INDEX(Kalender!EZ$81:EZ$110,MAX(1,$D57))&gt;INDEX(Kalender!$B$81:$B$110,MAX(1,$D57))),AND($E57&gt;0,INDEX(Kalender!EZ$81:EZ$110,MAX(1,$E57))&gt;INDEX(Kalender!$B$81:$B$110,MAX(1,$E57))),AND($F57&gt;0,INDEX(Kalender!EZ$81:EZ$110,MAX(1,$F57))&gt;INDEX(Kalender!$B$81:$B$110,MAX(1,$F57)))),2,0))</f>
        <v>0</v>
      </c>
      <c r="FA57" s="5" t="n">
        <f aca="false">IF(Kalender!FA57&lt;&gt;1,0,IF(AND($B57&gt;0,INDEX(Kalender!FA$68:FA$77,MAX(1,$B57))&gt;INDEX(Kalender!$B$68:$B$77,MAX(1,$B57))),1,0)+IF(OR(AND($C57&gt;0,INDEX(Kalender!FA$81:FA$110,MAX(1,$C57))&gt;INDEX(Kalender!$B$81:$B$110,MAX(1,$C57))),AND($D57&gt;0,INDEX(Kalender!FA$81:FA$110,MAX(1,$D57))&gt;INDEX(Kalender!$B$81:$B$110,MAX(1,$D57))),AND($E57&gt;0,INDEX(Kalender!FA$81:FA$110,MAX(1,$E57))&gt;INDEX(Kalender!$B$81:$B$110,MAX(1,$E57))),AND($F57&gt;0,INDEX(Kalender!FA$81:FA$110,MAX(1,$F57))&gt;INDEX(Kalender!$B$81:$B$110,MAX(1,$F57)))),2,0))</f>
        <v>0</v>
      </c>
      <c r="FB57" s="5" t="n">
        <f aca="false">IF(Kalender!FB57&lt;&gt;1,0,IF(AND($B57&gt;0,INDEX(Kalender!FB$68:FB$77,MAX(1,$B57))&gt;INDEX(Kalender!$B$68:$B$77,MAX(1,$B57))),1,0)+IF(OR(AND($C57&gt;0,INDEX(Kalender!FB$81:FB$110,MAX(1,$C57))&gt;INDEX(Kalender!$B$81:$B$110,MAX(1,$C57))),AND($D57&gt;0,INDEX(Kalender!FB$81:FB$110,MAX(1,$D57))&gt;INDEX(Kalender!$B$81:$B$110,MAX(1,$D57))),AND($E57&gt;0,INDEX(Kalender!FB$81:FB$110,MAX(1,$E57))&gt;INDEX(Kalender!$B$81:$B$110,MAX(1,$E57))),AND($F57&gt;0,INDEX(Kalender!FB$81:FB$110,MAX(1,$F57))&gt;INDEX(Kalender!$B$81:$B$110,MAX(1,$F57)))),2,0))</f>
        <v>0</v>
      </c>
      <c r="FC57" s="5" t="n">
        <f aca="false">IF(Kalender!FC57&lt;&gt;1,0,IF(AND($B57&gt;0,INDEX(Kalender!FC$68:FC$77,MAX(1,$B57))&gt;INDEX(Kalender!$B$68:$B$77,MAX(1,$B57))),1,0)+IF(OR(AND($C57&gt;0,INDEX(Kalender!FC$81:FC$110,MAX(1,$C57))&gt;INDEX(Kalender!$B$81:$B$110,MAX(1,$C57))),AND($D57&gt;0,INDEX(Kalender!FC$81:FC$110,MAX(1,$D57))&gt;INDEX(Kalender!$B$81:$B$110,MAX(1,$D57))),AND($E57&gt;0,INDEX(Kalender!FC$81:FC$110,MAX(1,$E57))&gt;INDEX(Kalender!$B$81:$B$110,MAX(1,$E57))),AND($F57&gt;0,INDEX(Kalender!FC$81:FC$110,MAX(1,$F57))&gt;INDEX(Kalender!$B$81:$B$110,MAX(1,$F57)))),2,0))</f>
        <v>0</v>
      </c>
      <c r="FD57" s="5" t="n">
        <f aca="false">IF(Kalender!FD57&lt;&gt;1,0,IF(AND($B57&gt;0,INDEX(Kalender!FD$68:FD$77,MAX(1,$B57))&gt;INDEX(Kalender!$B$68:$B$77,MAX(1,$B57))),1,0)+IF(OR(AND($C57&gt;0,INDEX(Kalender!FD$81:FD$110,MAX(1,$C57))&gt;INDEX(Kalender!$B$81:$B$110,MAX(1,$C57))),AND($D57&gt;0,INDEX(Kalender!FD$81:FD$110,MAX(1,$D57))&gt;INDEX(Kalender!$B$81:$B$110,MAX(1,$D57))),AND($E57&gt;0,INDEX(Kalender!FD$81:FD$110,MAX(1,$E57))&gt;INDEX(Kalender!$B$81:$B$110,MAX(1,$E57))),AND($F57&gt;0,INDEX(Kalender!FD$81:FD$110,MAX(1,$F57))&gt;INDEX(Kalender!$B$81:$B$110,MAX(1,$F57)))),2,0))</f>
        <v>0</v>
      </c>
      <c r="FE57" s="5" t="n">
        <f aca="false">IF(Kalender!FE57&lt;&gt;1,0,IF(AND($B57&gt;0,INDEX(Kalender!FE$68:FE$77,MAX(1,$B57))&gt;INDEX(Kalender!$B$68:$B$77,MAX(1,$B57))),1,0)+IF(OR(AND($C57&gt;0,INDEX(Kalender!FE$81:FE$110,MAX(1,$C57))&gt;INDEX(Kalender!$B$81:$B$110,MAX(1,$C57))),AND($D57&gt;0,INDEX(Kalender!FE$81:FE$110,MAX(1,$D57))&gt;INDEX(Kalender!$B$81:$B$110,MAX(1,$D57))),AND($E57&gt;0,INDEX(Kalender!FE$81:FE$110,MAX(1,$E57))&gt;INDEX(Kalender!$B$81:$B$110,MAX(1,$E57))),AND($F57&gt;0,INDEX(Kalender!FE$81:FE$110,MAX(1,$F57))&gt;INDEX(Kalender!$B$81:$B$110,MAX(1,$F57)))),2,0))</f>
        <v>0</v>
      </c>
      <c r="FF57" s="5" t="n">
        <f aca="false">IF(Kalender!FF57&lt;&gt;1,0,IF(AND($B57&gt;0,INDEX(Kalender!FF$68:FF$77,MAX(1,$B57))&gt;INDEX(Kalender!$B$68:$B$77,MAX(1,$B57))),1,0)+IF(OR(AND($C57&gt;0,INDEX(Kalender!FF$81:FF$110,MAX(1,$C57))&gt;INDEX(Kalender!$B$81:$B$110,MAX(1,$C57))),AND($D57&gt;0,INDEX(Kalender!FF$81:FF$110,MAX(1,$D57))&gt;INDEX(Kalender!$B$81:$B$110,MAX(1,$D57))),AND($E57&gt;0,INDEX(Kalender!FF$81:FF$110,MAX(1,$E57))&gt;INDEX(Kalender!$B$81:$B$110,MAX(1,$E57))),AND($F57&gt;0,INDEX(Kalender!FF$81:FF$110,MAX(1,$F57))&gt;INDEX(Kalender!$B$81:$B$110,MAX(1,$F57)))),2,0))</f>
        <v>0</v>
      </c>
      <c r="FG57" s="5" t="n">
        <f aca="false">IF(Kalender!FG57&lt;&gt;1,0,IF(AND($B57&gt;0,INDEX(Kalender!FG$68:FG$77,MAX(1,$B57))&gt;INDEX(Kalender!$B$68:$B$77,MAX(1,$B57))),1,0)+IF(OR(AND($C57&gt;0,INDEX(Kalender!FG$81:FG$110,MAX(1,$C57))&gt;INDEX(Kalender!$B$81:$B$110,MAX(1,$C57))),AND($D57&gt;0,INDEX(Kalender!FG$81:FG$110,MAX(1,$D57))&gt;INDEX(Kalender!$B$81:$B$110,MAX(1,$D57))),AND($E57&gt;0,INDEX(Kalender!FG$81:FG$110,MAX(1,$E57))&gt;INDEX(Kalender!$B$81:$B$110,MAX(1,$E57))),AND($F57&gt;0,INDEX(Kalender!FG$81:FG$110,MAX(1,$F57))&gt;INDEX(Kalender!$B$81:$B$110,MAX(1,$F57)))),2,0))</f>
        <v>0</v>
      </c>
      <c r="FH57" s="5" t="n">
        <f aca="false">IF(Kalender!FH57&lt;&gt;1,0,IF(AND($B57&gt;0,INDEX(Kalender!FH$68:FH$77,MAX(1,$B57))&gt;INDEX(Kalender!$B$68:$B$77,MAX(1,$B57))),1,0)+IF(OR(AND($C57&gt;0,INDEX(Kalender!FH$81:FH$110,MAX(1,$C57))&gt;INDEX(Kalender!$B$81:$B$110,MAX(1,$C57))),AND($D57&gt;0,INDEX(Kalender!FH$81:FH$110,MAX(1,$D57))&gt;INDEX(Kalender!$B$81:$B$110,MAX(1,$D57))),AND($E57&gt;0,INDEX(Kalender!FH$81:FH$110,MAX(1,$E57))&gt;INDEX(Kalender!$B$81:$B$110,MAX(1,$E57))),AND($F57&gt;0,INDEX(Kalender!FH$81:FH$110,MAX(1,$F57))&gt;INDEX(Kalender!$B$81:$B$110,MAX(1,$F57)))),2,0))</f>
        <v>0</v>
      </c>
      <c r="FI57" s="5" t="n">
        <f aca="false">IF(Kalender!FI57&lt;&gt;1,0,IF(AND($B57&gt;0,INDEX(Kalender!FI$68:FI$77,MAX(1,$B57))&gt;INDEX(Kalender!$B$68:$B$77,MAX(1,$B57))),1,0)+IF(OR(AND($C57&gt;0,INDEX(Kalender!FI$81:FI$110,MAX(1,$C57))&gt;INDEX(Kalender!$B$81:$B$110,MAX(1,$C57))),AND($D57&gt;0,INDEX(Kalender!FI$81:FI$110,MAX(1,$D57))&gt;INDEX(Kalender!$B$81:$B$110,MAX(1,$D57))),AND($E57&gt;0,INDEX(Kalender!FI$81:FI$110,MAX(1,$E57))&gt;INDEX(Kalender!$B$81:$B$110,MAX(1,$E57))),AND($F57&gt;0,INDEX(Kalender!FI$81:FI$110,MAX(1,$F57))&gt;INDEX(Kalender!$B$81:$B$110,MAX(1,$F57)))),2,0))</f>
        <v>0</v>
      </c>
      <c r="FJ57" s="5" t="n">
        <f aca="false">IF(Kalender!FJ57&lt;&gt;1,0,IF(AND($B57&gt;0,INDEX(Kalender!FJ$68:FJ$77,MAX(1,$B57))&gt;INDEX(Kalender!$B$68:$B$77,MAX(1,$B57))),1,0)+IF(OR(AND($C57&gt;0,INDEX(Kalender!FJ$81:FJ$110,MAX(1,$C57))&gt;INDEX(Kalender!$B$81:$B$110,MAX(1,$C57))),AND($D57&gt;0,INDEX(Kalender!FJ$81:FJ$110,MAX(1,$D57))&gt;INDEX(Kalender!$B$81:$B$110,MAX(1,$D57))),AND($E57&gt;0,INDEX(Kalender!FJ$81:FJ$110,MAX(1,$E57))&gt;INDEX(Kalender!$B$81:$B$110,MAX(1,$E57))),AND($F57&gt;0,INDEX(Kalender!FJ$81:FJ$110,MAX(1,$F57))&gt;INDEX(Kalender!$B$81:$B$110,MAX(1,$F57)))),2,0))</f>
        <v>0</v>
      </c>
      <c r="FK57" s="5" t="n">
        <f aca="false">IF(Kalender!FK57&lt;&gt;1,0,IF(AND($B57&gt;0,INDEX(Kalender!FK$68:FK$77,MAX(1,$B57))&gt;INDEX(Kalender!$B$68:$B$77,MAX(1,$B57))),1,0)+IF(OR(AND($C57&gt;0,INDEX(Kalender!FK$81:FK$110,MAX(1,$C57))&gt;INDEX(Kalender!$B$81:$B$110,MAX(1,$C57))),AND($D57&gt;0,INDEX(Kalender!FK$81:FK$110,MAX(1,$D57))&gt;INDEX(Kalender!$B$81:$B$110,MAX(1,$D57))),AND($E57&gt;0,INDEX(Kalender!FK$81:FK$110,MAX(1,$E57))&gt;INDEX(Kalender!$B$81:$B$110,MAX(1,$E57))),AND($F57&gt;0,INDEX(Kalender!FK$81:FK$110,MAX(1,$F57))&gt;INDEX(Kalender!$B$81:$B$110,MAX(1,$F57)))),2,0))</f>
        <v>0</v>
      </c>
      <c r="FL57" s="5" t="n">
        <f aca="false">IF(Kalender!FL57&lt;&gt;1,0,IF(AND($B57&gt;0,INDEX(Kalender!FL$68:FL$77,MAX(1,$B57))&gt;INDEX(Kalender!$B$68:$B$77,MAX(1,$B57))),1,0)+IF(OR(AND($C57&gt;0,INDEX(Kalender!FL$81:FL$110,MAX(1,$C57))&gt;INDEX(Kalender!$B$81:$B$110,MAX(1,$C57))),AND($D57&gt;0,INDEX(Kalender!FL$81:FL$110,MAX(1,$D57))&gt;INDEX(Kalender!$B$81:$B$110,MAX(1,$D57))),AND($E57&gt;0,INDEX(Kalender!FL$81:FL$110,MAX(1,$E57))&gt;INDEX(Kalender!$B$81:$B$110,MAX(1,$E57))),AND($F57&gt;0,INDEX(Kalender!FL$81:FL$110,MAX(1,$F57))&gt;INDEX(Kalender!$B$81:$B$110,MAX(1,$F57)))),2,0))</f>
        <v>0</v>
      </c>
      <c r="FM57" s="5" t="n">
        <f aca="false">IF(Kalender!FM57&lt;&gt;1,0,IF(AND($B57&gt;0,INDEX(Kalender!FM$68:FM$77,MAX(1,$B57))&gt;INDEX(Kalender!$B$68:$B$77,MAX(1,$B57))),1,0)+IF(OR(AND($C57&gt;0,INDEX(Kalender!FM$81:FM$110,MAX(1,$C57))&gt;INDEX(Kalender!$B$81:$B$110,MAX(1,$C57))),AND($D57&gt;0,INDEX(Kalender!FM$81:FM$110,MAX(1,$D57))&gt;INDEX(Kalender!$B$81:$B$110,MAX(1,$D57))),AND($E57&gt;0,INDEX(Kalender!FM$81:FM$110,MAX(1,$E57))&gt;INDEX(Kalender!$B$81:$B$110,MAX(1,$E57))),AND($F57&gt;0,INDEX(Kalender!FM$81:FM$110,MAX(1,$F57))&gt;INDEX(Kalender!$B$81:$B$110,MAX(1,$F57)))),2,0))</f>
        <v>0</v>
      </c>
      <c r="FN57" s="5" t="n">
        <f aca="false">IF(Kalender!FN57&lt;&gt;1,0,IF(AND($B57&gt;0,INDEX(Kalender!FN$68:FN$77,MAX(1,$B57))&gt;INDEX(Kalender!$B$68:$B$77,MAX(1,$B57))),1,0)+IF(OR(AND($C57&gt;0,INDEX(Kalender!FN$81:FN$110,MAX(1,$C57))&gt;INDEX(Kalender!$B$81:$B$110,MAX(1,$C57))),AND($D57&gt;0,INDEX(Kalender!FN$81:FN$110,MAX(1,$D57))&gt;INDEX(Kalender!$B$81:$B$110,MAX(1,$D57))),AND($E57&gt;0,INDEX(Kalender!FN$81:FN$110,MAX(1,$E57))&gt;INDEX(Kalender!$B$81:$B$110,MAX(1,$E57))),AND($F57&gt;0,INDEX(Kalender!FN$81:FN$110,MAX(1,$F57))&gt;INDEX(Kalender!$B$81:$B$110,MAX(1,$F57)))),2,0))</f>
        <v>0</v>
      </c>
      <c r="FO57" s="5" t="n">
        <f aca="false">IF(Kalender!FO57&lt;&gt;1,0,IF(AND($B57&gt;0,INDEX(Kalender!FO$68:FO$77,MAX(1,$B57))&gt;INDEX(Kalender!$B$68:$B$77,MAX(1,$B57))),1,0)+IF(OR(AND($C57&gt;0,INDEX(Kalender!FO$81:FO$110,MAX(1,$C57))&gt;INDEX(Kalender!$B$81:$B$110,MAX(1,$C57))),AND($D57&gt;0,INDEX(Kalender!FO$81:FO$110,MAX(1,$D57))&gt;INDEX(Kalender!$B$81:$B$110,MAX(1,$D57))),AND($E57&gt;0,INDEX(Kalender!FO$81:FO$110,MAX(1,$E57))&gt;INDEX(Kalender!$B$81:$B$110,MAX(1,$E57))),AND($F57&gt;0,INDEX(Kalender!FO$81:FO$110,MAX(1,$F57))&gt;INDEX(Kalender!$B$81:$B$110,MAX(1,$F57)))),2,0))</f>
        <v>0</v>
      </c>
      <c r="FP57" s="5" t="n">
        <f aca="false">IF(Kalender!FP57&lt;&gt;1,0,IF(AND($B57&gt;0,INDEX(Kalender!FP$68:FP$77,MAX(1,$B57))&gt;INDEX(Kalender!$B$68:$B$77,MAX(1,$B57))),1,0)+IF(OR(AND($C57&gt;0,INDEX(Kalender!FP$81:FP$110,MAX(1,$C57))&gt;INDEX(Kalender!$B$81:$B$110,MAX(1,$C57))),AND($D57&gt;0,INDEX(Kalender!FP$81:FP$110,MAX(1,$D57))&gt;INDEX(Kalender!$B$81:$B$110,MAX(1,$D57))),AND($E57&gt;0,INDEX(Kalender!FP$81:FP$110,MAX(1,$E57))&gt;INDEX(Kalender!$B$81:$B$110,MAX(1,$E57))),AND($F57&gt;0,INDEX(Kalender!FP$81:FP$110,MAX(1,$F57))&gt;INDEX(Kalender!$B$81:$B$110,MAX(1,$F57)))),2,0))</f>
        <v>0</v>
      </c>
      <c r="FQ57" s="5" t="n">
        <f aca="false">IF(Kalender!FQ57&lt;&gt;1,0,IF(AND($B57&gt;0,INDEX(Kalender!FQ$68:FQ$77,MAX(1,$B57))&gt;INDEX(Kalender!$B$68:$B$77,MAX(1,$B57))),1,0)+IF(OR(AND($C57&gt;0,INDEX(Kalender!FQ$81:FQ$110,MAX(1,$C57))&gt;INDEX(Kalender!$B$81:$B$110,MAX(1,$C57))),AND($D57&gt;0,INDEX(Kalender!FQ$81:FQ$110,MAX(1,$D57))&gt;INDEX(Kalender!$B$81:$B$110,MAX(1,$D57))),AND($E57&gt;0,INDEX(Kalender!FQ$81:FQ$110,MAX(1,$E57))&gt;INDEX(Kalender!$B$81:$B$110,MAX(1,$E57))),AND($F57&gt;0,INDEX(Kalender!FQ$81:FQ$110,MAX(1,$F57))&gt;INDEX(Kalender!$B$81:$B$110,MAX(1,$F57)))),2,0))</f>
        <v>0</v>
      </c>
      <c r="FR57" s="5" t="n">
        <f aca="false">IF(Kalender!FR57&lt;&gt;1,0,IF(AND($B57&gt;0,INDEX(Kalender!FR$68:FR$77,MAX(1,$B57))&gt;INDEX(Kalender!$B$68:$B$77,MAX(1,$B57))),1,0)+IF(OR(AND($C57&gt;0,INDEX(Kalender!FR$81:FR$110,MAX(1,$C57))&gt;INDEX(Kalender!$B$81:$B$110,MAX(1,$C57))),AND($D57&gt;0,INDEX(Kalender!FR$81:FR$110,MAX(1,$D57))&gt;INDEX(Kalender!$B$81:$B$110,MAX(1,$D57))),AND($E57&gt;0,INDEX(Kalender!FR$81:FR$110,MAX(1,$E57))&gt;INDEX(Kalender!$B$81:$B$110,MAX(1,$E57))),AND($F57&gt;0,INDEX(Kalender!FR$81:FR$110,MAX(1,$F57))&gt;INDEX(Kalender!$B$81:$B$110,MAX(1,$F57)))),2,0))</f>
        <v>0</v>
      </c>
      <c r="FS57" s="5" t="n">
        <f aca="false">IF(Kalender!FS57&lt;&gt;1,0,IF(AND($B57&gt;0,INDEX(Kalender!FS$68:FS$77,MAX(1,$B57))&gt;INDEX(Kalender!$B$68:$B$77,MAX(1,$B57))),1,0)+IF(OR(AND($C57&gt;0,INDEX(Kalender!FS$81:FS$110,MAX(1,$C57))&gt;INDEX(Kalender!$B$81:$B$110,MAX(1,$C57))),AND($D57&gt;0,INDEX(Kalender!FS$81:FS$110,MAX(1,$D57))&gt;INDEX(Kalender!$B$81:$B$110,MAX(1,$D57))),AND($E57&gt;0,INDEX(Kalender!FS$81:FS$110,MAX(1,$E57))&gt;INDEX(Kalender!$B$81:$B$110,MAX(1,$E57))),AND($F57&gt;0,INDEX(Kalender!FS$81:FS$110,MAX(1,$F57))&gt;INDEX(Kalender!$B$81:$B$110,MAX(1,$F57)))),2,0))</f>
        <v>0</v>
      </c>
      <c r="FT57" s="5" t="n">
        <f aca="false">IF(Kalender!FT57&lt;&gt;1,0,IF(AND($B57&gt;0,INDEX(Kalender!FT$68:FT$77,MAX(1,$B57))&gt;INDEX(Kalender!$B$68:$B$77,MAX(1,$B57))),1,0)+IF(OR(AND($C57&gt;0,INDEX(Kalender!FT$81:FT$110,MAX(1,$C57))&gt;INDEX(Kalender!$B$81:$B$110,MAX(1,$C57))),AND($D57&gt;0,INDEX(Kalender!FT$81:FT$110,MAX(1,$D57))&gt;INDEX(Kalender!$B$81:$B$110,MAX(1,$D57))),AND($E57&gt;0,INDEX(Kalender!FT$81:FT$110,MAX(1,$E57))&gt;INDEX(Kalender!$B$81:$B$110,MAX(1,$E57))),AND($F57&gt;0,INDEX(Kalender!FT$81:FT$110,MAX(1,$F57))&gt;INDEX(Kalender!$B$81:$B$110,MAX(1,$F57)))),2,0))</f>
        <v>0</v>
      </c>
      <c r="FU57" s="5" t="n">
        <f aca="false">IF(Kalender!FU57&lt;&gt;1,0,IF(AND($B57&gt;0,INDEX(Kalender!FU$68:FU$77,MAX(1,$B57))&gt;INDEX(Kalender!$B$68:$B$77,MAX(1,$B57))),1,0)+IF(OR(AND($C57&gt;0,INDEX(Kalender!FU$81:FU$110,MAX(1,$C57))&gt;INDEX(Kalender!$B$81:$B$110,MAX(1,$C57))),AND($D57&gt;0,INDEX(Kalender!FU$81:FU$110,MAX(1,$D57))&gt;INDEX(Kalender!$B$81:$B$110,MAX(1,$D57))),AND($E57&gt;0,INDEX(Kalender!FU$81:FU$110,MAX(1,$E57))&gt;INDEX(Kalender!$B$81:$B$110,MAX(1,$E57))),AND($F57&gt;0,INDEX(Kalender!FU$81:FU$110,MAX(1,$F57))&gt;INDEX(Kalender!$B$81:$B$110,MAX(1,$F57)))),2,0))</f>
        <v>0</v>
      </c>
      <c r="FV57" s="5" t="n">
        <f aca="false">IF(Kalender!FV57&lt;&gt;1,0,IF(AND($B57&gt;0,INDEX(Kalender!FV$68:FV$77,MAX(1,$B57))&gt;INDEX(Kalender!$B$68:$B$77,MAX(1,$B57))),1,0)+IF(OR(AND($C57&gt;0,INDEX(Kalender!FV$81:FV$110,MAX(1,$C57))&gt;INDEX(Kalender!$B$81:$B$110,MAX(1,$C57))),AND($D57&gt;0,INDEX(Kalender!FV$81:FV$110,MAX(1,$D57))&gt;INDEX(Kalender!$B$81:$B$110,MAX(1,$D57))),AND($E57&gt;0,INDEX(Kalender!FV$81:FV$110,MAX(1,$E57))&gt;INDEX(Kalender!$B$81:$B$110,MAX(1,$E57))),AND($F57&gt;0,INDEX(Kalender!FV$81:FV$110,MAX(1,$F57))&gt;INDEX(Kalender!$B$81:$B$110,MAX(1,$F57)))),2,0))</f>
        <v>0</v>
      </c>
      <c r="FW57" s="5" t="n">
        <f aca="false">IF(Kalender!FW57&lt;&gt;1,0,IF(AND($B57&gt;0,INDEX(Kalender!FW$68:FW$77,MAX(1,$B57))&gt;INDEX(Kalender!$B$68:$B$77,MAX(1,$B57))),1,0)+IF(OR(AND($C57&gt;0,INDEX(Kalender!FW$81:FW$110,MAX(1,$C57))&gt;INDEX(Kalender!$B$81:$B$110,MAX(1,$C57))),AND($D57&gt;0,INDEX(Kalender!FW$81:FW$110,MAX(1,$D57))&gt;INDEX(Kalender!$B$81:$B$110,MAX(1,$D57))),AND($E57&gt;0,INDEX(Kalender!FW$81:FW$110,MAX(1,$E57))&gt;INDEX(Kalender!$B$81:$B$110,MAX(1,$E57))),AND($F57&gt;0,INDEX(Kalender!FW$81:FW$110,MAX(1,$F57))&gt;INDEX(Kalender!$B$81:$B$110,MAX(1,$F57)))),2,0))</f>
        <v>0</v>
      </c>
      <c r="FX57" s="5" t="n">
        <f aca="false">IF(Kalender!FX57&lt;&gt;1,0,IF(AND($B57&gt;0,INDEX(Kalender!FX$68:FX$77,MAX(1,$B57))&gt;INDEX(Kalender!$B$68:$B$77,MAX(1,$B57))),1,0)+IF(OR(AND($C57&gt;0,INDEX(Kalender!FX$81:FX$110,MAX(1,$C57))&gt;INDEX(Kalender!$B$81:$B$110,MAX(1,$C57))),AND($D57&gt;0,INDEX(Kalender!FX$81:FX$110,MAX(1,$D57))&gt;INDEX(Kalender!$B$81:$B$110,MAX(1,$D57))),AND($E57&gt;0,INDEX(Kalender!FX$81:FX$110,MAX(1,$E57))&gt;INDEX(Kalender!$B$81:$B$110,MAX(1,$E57))),AND($F57&gt;0,INDEX(Kalender!FX$81:FX$110,MAX(1,$F57))&gt;INDEX(Kalender!$B$81:$B$110,MAX(1,$F57)))),2,0))</f>
        <v>0</v>
      </c>
      <c r="FY57" s="5" t="n">
        <f aca="false">IF(Kalender!FY57&lt;&gt;1,0,IF(AND($B57&gt;0,INDEX(Kalender!FY$68:FY$77,MAX(1,$B57))&gt;INDEX(Kalender!$B$68:$B$77,MAX(1,$B57))),1,0)+IF(OR(AND($C57&gt;0,INDEX(Kalender!FY$81:FY$110,MAX(1,$C57))&gt;INDEX(Kalender!$B$81:$B$110,MAX(1,$C57))),AND($D57&gt;0,INDEX(Kalender!FY$81:FY$110,MAX(1,$D57))&gt;INDEX(Kalender!$B$81:$B$110,MAX(1,$D57))),AND($E57&gt;0,INDEX(Kalender!FY$81:FY$110,MAX(1,$E57))&gt;INDEX(Kalender!$B$81:$B$110,MAX(1,$E57))),AND($F57&gt;0,INDEX(Kalender!FY$81:FY$110,MAX(1,$F57))&gt;INDEX(Kalender!$B$81:$B$110,MAX(1,$F57)))),2,0))</f>
        <v>0</v>
      </c>
      <c r="FZ57" s="5" t="n">
        <f aca="false">IF(Kalender!FZ57&lt;&gt;1,0,IF(AND($B57&gt;0,INDEX(Kalender!FZ$68:FZ$77,MAX(1,$B57))&gt;INDEX(Kalender!$B$68:$B$77,MAX(1,$B57))),1,0)+IF(OR(AND($C57&gt;0,INDEX(Kalender!FZ$81:FZ$110,MAX(1,$C57))&gt;INDEX(Kalender!$B$81:$B$110,MAX(1,$C57))),AND($D57&gt;0,INDEX(Kalender!FZ$81:FZ$110,MAX(1,$D57))&gt;INDEX(Kalender!$B$81:$B$110,MAX(1,$D57))),AND($E57&gt;0,INDEX(Kalender!FZ$81:FZ$110,MAX(1,$E57))&gt;INDEX(Kalender!$B$81:$B$110,MAX(1,$E57))),AND($F57&gt;0,INDEX(Kalender!FZ$81:FZ$110,MAX(1,$F57))&gt;INDEX(Kalender!$B$81:$B$110,MAX(1,$F57)))),2,0))</f>
        <v>0</v>
      </c>
      <c r="GA57" s="5" t="n">
        <f aca="false">IF(Kalender!GA57&lt;&gt;1,0,IF(AND($B57&gt;0,INDEX(Kalender!GA$68:GA$77,MAX(1,$B57))&gt;INDEX(Kalender!$B$68:$B$77,MAX(1,$B57))),1,0)+IF(OR(AND($C57&gt;0,INDEX(Kalender!GA$81:GA$110,MAX(1,$C57))&gt;INDEX(Kalender!$B$81:$B$110,MAX(1,$C57))),AND($D57&gt;0,INDEX(Kalender!GA$81:GA$110,MAX(1,$D57))&gt;INDEX(Kalender!$B$81:$B$110,MAX(1,$D57))),AND($E57&gt;0,INDEX(Kalender!GA$81:GA$110,MAX(1,$E57))&gt;INDEX(Kalender!$B$81:$B$110,MAX(1,$E57))),AND($F57&gt;0,INDEX(Kalender!GA$81:GA$110,MAX(1,$F57))&gt;INDEX(Kalender!$B$81:$B$110,MAX(1,$F57)))),2,0))</f>
        <v>0</v>
      </c>
      <c r="GB57" s="5" t="n">
        <f aca="false">IF(Kalender!GB57&lt;&gt;1,0,IF(AND($B57&gt;0,INDEX(Kalender!GB$68:GB$77,MAX(1,$B57))&gt;INDEX(Kalender!$B$68:$B$77,MAX(1,$B57))),1,0)+IF(OR(AND($C57&gt;0,INDEX(Kalender!GB$81:GB$110,MAX(1,$C57))&gt;INDEX(Kalender!$B$81:$B$110,MAX(1,$C57))),AND($D57&gt;0,INDEX(Kalender!GB$81:GB$110,MAX(1,$D57))&gt;INDEX(Kalender!$B$81:$B$110,MAX(1,$D57))),AND($E57&gt;0,INDEX(Kalender!GB$81:GB$110,MAX(1,$E57))&gt;INDEX(Kalender!$B$81:$B$110,MAX(1,$E57))),AND($F57&gt;0,INDEX(Kalender!GB$81:GB$110,MAX(1,$F57))&gt;INDEX(Kalender!$B$81:$B$110,MAX(1,$F57)))),2,0))</f>
        <v>0</v>
      </c>
      <c r="GC57" s="5" t="n">
        <f aca="false">IF(Kalender!GC57&lt;&gt;1,0,IF(AND($B57&gt;0,INDEX(Kalender!GC$68:GC$77,MAX(1,$B57))&gt;INDEX(Kalender!$B$68:$B$77,MAX(1,$B57))),1,0)+IF(OR(AND($C57&gt;0,INDEX(Kalender!GC$81:GC$110,MAX(1,$C57))&gt;INDEX(Kalender!$B$81:$B$110,MAX(1,$C57))),AND($D57&gt;0,INDEX(Kalender!GC$81:GC$110,MAX(1,$D57))&gt;INDEX(Kalender!$B$81:$B$110,MAX(1,$D57))),AND($E57&gt;0,INDEX(Kalender!GC$81:GC$110,MAX(1,$E57))&gt;INDEX(Kalender!$B$81:$B$110,MAX(1,$E57))),AND($F57&gt;0,INDEX(Kalender!GC$81:GC$110,MAX(1,$F57))&gt;INDEX(Kalender!$B$81:$B$110,MAX(1,$F57)))),2,0))</f>
        <v>0</v>
      </c>
      <c r="GD57" s="5" t="n">
        <f aca="false">IF(Kalender!GD57&lt;&gt;1,0,IF(AND($B57&gt;0,INDEX(Kalender!GD$68:GD$77,MAX(1,$B57))&gt;INDEX(Kalender!$B$68:$B$77,MAX(1,$B57))),1,0)+IF(OR(AND($C57&gt;0,INDEX(Kalender!GD$81:GD$110,MAX(1,$C57))&gt;INDEX(Kalender!$B$81:$B$110,MAX(1,$C57))),AND($D57&gt;0,INDEX(Kalender!GD$81:GD$110,MAX(1,$D57))&gt;INDEX(Kalender!$B$81:$B$110,MAX(1,$D57))),AND($E57&gt;0,INDEX(Kalender!GD$81:GD$110,MAX(1,$E57))&gt;INDEX(Kalender!$B$81:$B$110,MAX(1,$E57))),AND($F57&gt;0,INDEX(Kalender!GD$81:GD$110,MAX(1,$F57))&gt;INDEX(Kalender!$B$81:$B$110,MAX(1,$F57)))),2,0))</f>
        <v>0</v>
      </c>
      <c r="GE57" s="5" t="n">
        <f aca="false">IF(Kalender!GE57&lt;&gt;1,0,IF(AND($B57&gt;0,INDEX(Kalender!GE$68:GE$77,MAX(1,$B57))&gt;INDEX(Kalender!$B$68:$B$77,MAX(1,$B57))),1,0)+IF(OR(AND($C57&gt;0,INDEX(Kalender!GE$81:GE$110,MAX(1,$C57))&gt;INDEX(Kalender!$B$81:$B$110,MAX(1,$C57))),AND($D57&gt;0,INDEX(Kalender!GE$81:GE$110,MAX(1,$D57))&gt;INDEX(Kalender!$B$81:$B$110,MAX(1,$D57))),AND($E57&gt;0,INDEX(Kalender!GE$81:GE$110,MAX(1,$E57))&gt;INDEX(Kalender!$B$81:$B$110,MAX(1,$E57))),AND($F57&gt;0,INDEX(Kalender!GE$81:GE$110,MAX(1,$F57))&gt;INDEX(Kalender!$B$81:$B$110,MAX(1,$F57)))),2,0))</f>
        <v>0</v>
      </c>
      <c r="GF57" s="5" t="n">
        <f aca="false">IF(Kalender!GF57&lt;&gt;1,0,IF(AND($B57&gt;0,INDEX(Kalender!GF$68:GF$77,MAX(1,$B57))&gt;INDEX(Kalender!$B$68:$B$77,MAX(1,$B57))),1,0)+IF(OR(AND($C57&gt;0,INDEX(Kalender!GF$81:GF$110,MAX(1,$C57))&gt;INDEX(Kalender!$B$81:$B$110,MAX(1,$C57))),AND($D57&gt;0,INDEX(Kalender!GF$81:GF$110,MAX(1,$D57))&gt;INDEX(Kalender!$B$81:$B$110,MAX(1,$D57))),AND($E57&gt;0,INDEX(Kalender!GF$81:GF$110,MAX(1,$E57))&gt;INDEX(Kalender!$B$81:$B$110,MAX(1,$E57))),AND($F57&gt;0,INDEX(Kalender!GF$81:GF$110,MAX(1,$F57))&gt;INDEX(Kalender!$B$81:$B$110,MAX(1,$F57)))),2,0))</f>
        <v>0</v>
      </c>
      <c r="GG57" s="5" t="n">
        <f aca="false">IF(Kalender!GG57&lt;&gt;1,0,IF(AND($B57&gt;0,INDEX(Kalender!GG$68:GG$77,MAX(1,$B57))&gt;INDEX(Kalender!$B$68:$B$77,MAX(1,$B57))),1,0)+IF(OR(AND($C57&gt;0,INDEX(Kalender!GG$81:GG$110,MAX(1,$C57))&gt;INDEX(Kalender!$B$81:$B$110,MAX(1,$C57))),AND($D57&gt;0,INDEX(Kalender!GG$81:GG$110,MAX(1,$D57))&gt;INDEX(Kalender!$B$81:$B$110,MAX(1,$D57))),AND($E57&gt;0,INDEX(Kalender!GG$81:GG$110,MAX(1,$E57))&gt;INDEX(Kalender!$B$81:$B$110,MAX(1,$E57))),AND($F57&gt;0,INDEX(Kalender!GG$81:GG$110,MAX(1,$F57))&gt;INDEX(Kalender!$B$81:$B$110,MAX(1,$F57)))),2,0))</f>
        <v>0</v>
      </c>
      <c r="GH57" s="5" t="n">
        <f aca="false">IF(Kalender!GH57&lt;&gt;1,0,IF(AND($B57&gt;0,INDEX(Kalender!GH$68:GH$77,MAX(1,$B57))&gt;INDEX(Kalender!$B$68:$B$77,MAX(1,$B57))),1,0)+IF(OR(AND($C57&gt;0,INDEX(Kalender!GH$81:GH$110,MAX(1,$C57))&gt;INDEX(Kalender!$B$81:$B$110,MAX(1,$C57))),AND($D57&gt;0,INDEX(Kalender!GH$81:GH$110,MAX(1,$D57))&gt;INDEX(Kalender!$B$81:$B$110,MAX(1,$D57))),AND($E57&gt;0,INDEX(Kalender!GH$81:GH$110,MAX(1,$E57))&gt;INDEX(Kalender!$B$81:$B$110,MAX(1,$E57))),AND($F57&gt;0,INDEX(Kalender!GH$81:GH$110,MAX(1,$F57))&gt;INDEX(Kalender!$B$81:$B$110,MAX(1,$F57)))),2,0))</f>
        <v>0</v>
      </c>
      <c r="GI57" s="5" t="n">
        <f aca="false">IF(Kalender!GI57&lt;&gt;1,0,IF(AND($B57&gt;0,INDEX(Kalender!GI$68:GI$77,MAX(1,$B57))&gt;INDEX(Kalender!$B$68:$B$77,MAX(1,$B57))),1,0)+IF(OR(AND($C57&gt;0,INDEX(Kalender!GI$81:GI$110,MAX(1,$C57))&gt;INDEX(Kalender!$B$81:$B$110,MAX(1,$C57))),AND($D57&gt;0,INDEX(Kalender!GI$81:GI$110,MAX(1,$D57))&gt;INDEX(Kalender!$B$81:$B$110,MAX(1,$D57))),AND($E57&gt;0,INDEX(Kalender!GI$81:GI$110,MAX(1,$E57))&gt;INDEX(Kalender!$B$81:$B$110,MAX(1,$E57))),AND($F57&gt;0,INDEX(Kalender!GI$81:GI$110,MAX(1,$F57))&gt;INDEX(Kalender!$B$81:$B$110,MAX(1,$F57)))),2,0))</f>
        <v>0</v>
      </c>
      <c r="GJ57" s="5" t="n">
        <f aca="false">IF(Kalender!GJ57&lt;&gt;1,0,IF(AND($B57&gt;0,INDEX(Kalender!GJ$68:GJ$77,MAX(1,$B57))&gt;INDEX(Kalender!$B$68:$B$77,MAX(1,$B57))),1,0)+IF(OR(AND($C57&gt;0,INDEX(Kalender!GJ$81:GJ$110,MAX(1,$C57))&gt;INDEX(Kalender!$B$81:$B$110,MAX(1,$C57))),AND($D57&gt;0,INDEX(Kalender!GJ$81:GJ$110,MAX(1,$D57))&gt;INDEX(Kalender!$B$81:$B$110,MAX(1,$D57))),AND($E57&gt;0,INDEX(Kalender!GJ$81:GJ$110,MAX(1,$E57))&gt;INDEX(Kalender!$B$81:$B$110,MAX(1,$E57))),AND($F57&gt;0,INDEX(Kalender!GJ$81:GJ$110,MAX(1,$F57))&gt;INDEX(Kalender!$B$81:$B$110,MAX(1,$F57)))),2,0))</f>
        <v>0</v>
      </c>
      <c r="GK57" s="5" t="n">
        <f aca="false">IF(Kalender!GK57&lt;&gt;1,0,IF(AND($B57&gt;0,INDEX(Kalender!GK$68:GK$77,MAX(1,$B57))&gt;INDEX(Kalender!$B$68:$B$77,MAX(1,$B57))),1,0)+IF(OR(AND($C57&gt;0,INDEX(Kalender!GK$81:GK$110,MAX(1,$C57))&gt;INDEX(Kalender!$B$81:$B$110,MAX(1,$C57))),AND($D57&gt;0,INDEX(Kalender!GK$81:GK$110,MAX(1,$D57))&gt;INDEX(Kalender!$B$81:$B$110,MAX(1,$D57))),AND($E57&gt;0,INDEX(Kalender!GK$81:GK$110,MAX(1,$E57))&gt;INDEX(Kalender!$B$81:$B$110,MAX(1,$E57))),AND($F57&gt;0,INDEX(Kalender!GK$81:GK$110,MAX(1,$F57))&gt;INDEX(Kalender!$B$81:$B$110,MAX(1,$F57)))),2,0))</f>
        <v>0</v>
      </c>
      <c r="GL57" s="5" t="n">
        <f aca="false">IF(Kalender!GL57&lt;&gt;1,0,IF(AND($B57&gt;0,INDEX(Kalender!GL$68:GL$77,MAX(1,$B57))&gt;INDEX(Kalender!$B$68:$B$77,MAX(1,$B57))),1,0)+IF(OR(AND($C57&gt;0,INDEX(Kalender!GL$81:GL$110,MAX(1,$C57))&gt;INDEX(Kalender!$B$81:$B$110,MAX(1,$C57))),AND($D57&gt;0,INDEX(Kalender!GL$81:GL$110,MAX(1,$D57))&gt;INDEX(Kalender!$B$81:$B$110,MAX(1,$D57))),AND($E57&gt;0,INDEX(Kalender!GL$81:GL$110,MAX(1,$E57))&gt;INDEX(Kalender!$B$81:$B$110,MAX(1,$E57))),AND($F57&gt;0,INDEX(Kalender!GL$81:GL$110,MAX(1,$F57))&gt;INDEX(Kalender!$B$81:$B$110,MAX(1,$F57)))),2,0))</f>
        <v>0</v>
      </c>
      <c r="GM57" s="5" t="n">
        <f aca="false">IF(Kalender!GM57&lt;&gt;1,0,IF(AND($B57&gt;0,INDEX(Kalender!GM$68:GM$77,MAX(1,$B57))&gt;INDEX(Kalender!$B$68:$B$77,MAX(1,$B57))),1,0)+IF(OR(AND($C57&gt;0,INDEX(Kalender!GM$81:GM$110,MAX(1,$C57))&gt;INDEX(Kalender!$B$81:$B$110,MAX(1,$C57))),AND($D57&gt;0,INDEX(Kalender!GM$81:GM$110,MAX(1,$D57))&gt;INDEX(Kalender!$B$81:$B$110,MAX(1,$D57))),AND($E57&gt;0,INDEX(Kalender!GM$81:GM$110,MAX(1,$E57))&gt;INDEX(Kalender!$B$81:$B$110,MAX(1,$E57))),AND($F57&gt;0,INDEX(Kalender!GM$81:GM$110,MAX(1,$F57))&gt;INDEX(Kalender!$B$81:$B$110,MAX(1,$F57)))),2,0))</f>
        <v>0</v>
      </c>
      <c r="GN57" s="5" t="n">
        <f aca="false">IF(Kalender!GN57&lt;&gt;1,0,IF(AND($B57&gt;0,INDEX(Kalender!GN$68:GN$77,MAX(1,$B57))&gt;INDEX(Kalender!$B$68:$B$77,MAX(1,$B57))),1,0)+IF(OR(AND($C57&gt;0,INDEX(Kalender!GN$81:GN$110,MAX(1,$C57))&gt;INDEX(Kalender!$B$81:$B$110,MAX(1,$C57))),AND($D57&gt;0,INDEX(Kalender!GN$81:GN$110,MAX(1,$D57))&gt;INDEX(Kalender!$B$81:$B$110,MAX(1,$D57))),AND($E57&gt;0,INDEX(Kalender!GN$81:GN$110,MAX(1,$E57))&gt;INDEX(Kalender!$B$81:$B$110,MAX(1,$E57))),AND($F57&gt;0,INDEX(Kalender!GN$81:GN$110,MAX(1,$F57))&gt;INDEX(Kalender!$B$81:$B$110,MAX(1,$F57)))),2,0))</f>
        <v>0</v>
      </c>
      <c r="GO57" s="5" t="n">
        <f aca="false">IF(Kalender!GO57&lt;&gt;1,0,IF(AND($B57&gt;0,INDEX(Kalender!GO$68:GO$77,MAX(1,$B57))&gt;INDEX(Kalender!$B$68:$B$77,MAX(1,$B57))),1,0)+IF(OR(AND($C57&gt;0,INDEX(Kalender!GO$81:GO$110,MAX(1,$C57))&gt;INDEX(Kalender!$B$81:$B$110,MAX(1,$C57))),AND($D57&gt;0,INDEX(Kalender!GO$81:GO$110,MAX(1,$D57))&gt;INDEX(Kalender!$B$81:$B$110,MAX(1,$D57))),AND($E57&gt;0,INDEX(Kalender!GO$81:GO$110,MAX(1,$E57))&gt;INDEX(Kalender!$B$81:$B$110,MAX(1,$E57))),AND($F57&gt;0,INDEX(Kalender!GO$81:GO$110,MAX(1,$F57))&gt;INDEX(Kalender!$B$81:$B$110,MAX(1,$F57)))),2,0))</f>
        <v>0</v>
      </c>
      <c r="GP57" s="5" t="n">
        <f aca="false">IF(Kalender!GP57&lt;&gt;1,0,IF(AND($B57&gt;0,INDEX(Kalender!GP$68:GP$77,MAX(1,$B57))&gt;INDEX(Kalender!$B$68:$B$77,MAX(1,$B57))),1,0)+IF(OR(AND($C57&gt;0,INDEX(Kalender!GP$81:GP$110,MAX(1,$C57))&gt;INDEX(Kalender!$B$81:$B$110,MAX(1,$C57))),AND($D57&gt;0,INDEX(Kalender!GP$81:GP$110,MAX(1,$D57))&gt;INDEX(Kalender!$B$81:$B$110,MAX(1,$D57))),AND($E57&gt;0,INDEX(Kalender!GP$81:GP$110,MAX(1,$E57))&gt;INDEX(Kalender!$B$81:$B$110,MAX(1,$E57))),AND($F57&gt;0,INDEX(Kalender!GP$81:GP$110,MAX(1,$F57))&gt;INDEX(Kalender!$B$81:$B$110,MAX(1,$F57)))),2,0))</f>
        <v>0</v>
      </c>
      <c r="GQ57" s="5" t="n">
        <f aca="false">IF(Kalender!GQ57&lt;&gt;1,0,IF(AND($B57&gt;0,INDEX(Kalender!GQ$68:GQ$77,MAX(1,$B57))&gt;INDEX(Kalender!$B$68:$B$77,MAX(1,$B57))),1,0)+IF(OR(AND($C57&gt;0,INDEX(Kalender!GQ$81:GQ$110,MAX(1,$C57))&gt;INDEX(Kalender!$B$81:$B$110,MAX(1,$C57))),AND($D57&gt;0,INDEX(Kalender!GQ$81:GQ$110,MAX(1,$D57))&gt;INDEX(Kalender!$B$81:$B$110,MAX(1,$D57))),AND($E57&gt;0,INDEX(Kalender!GQ$81:GQ$110,MAX(1,$E57))&gt;INDEX(Kalender!$B$81:$B$110,MAX(1,$E57))),AND($F57&gt;0,INDEX(Kalender!GQ$81:GQ$110,MAX(1,$F57))&gt;INDEX(Kalender!$B$81:$B$110,MAX(1,$F57)))),2,0))</f>
        <v>0</v>
      </c>
      <c r="GR57" s="5" t="n">
        <f aca="false">IF(Kalender!GR57&lt;&gt;1,0,IF(AND($B57&gt;0,INDEX(Kalender!GR$68:GR$77,MAX(1,$B57))&gt;INDEX(Kalender!$B$68:$B$77,MAX(1,$B57))),1,0)+IF(OR(AND($C57&gt;0,INDEX(Kalender!GR$81:GR$110,MAX(1,$C57))&gt;INDEX(Kalender!$B$81:$B$110,MAX(1,$C57))),AND($D57&gt;0,INDEX(Kalender!GR$81:GR$110,MAX(1,$D57))&gt;INDEX(Kalender!$B$81:$B$110,MAX(1,$D57))),AND($E57&gt;0,INDEX(Kalender!GR$81:GR$110,MAX(1,$E57))&gt;INDEX(Kalender!$B$81:$B$110,MAX(1,$E57))),AND($F57&gt;0,INDEX(Kalender!GR$81:GR$110,MAX(1,$F57))&gt;INDEX(Kalender!$B$81:$B$110,MAX(1,$F57)))),2,0))</f>
        <v>0</v>
      </c>
      <c r="GS57" s="5" t="n">
        <f aca="false">IF(Kalender!GS57&lt;&gt;1,0,IF(AND($B57&gt;0,INDEX(Kalender!GS$68:GS$77,MAX(1,$B57))&gt;INDEX(Kalender!$B$68:$B$77,MAX(1,$B57))),1,0)+IF(OR(AND($C57&gt;0,INDEX(Kalender!GS$81:GS$110,MAX(1,$C57))&gt;INDEX(Kalender!$B$81:$B$110,MAX(1,$C57))),AND($D57&gt;0,INDEX(Kalender!GS$81:GS$110,MAX(1,$D57))&gt;INDEX(Kalender!$B$81:$B$110,MAX(1,$D57))),AND($E57&gt;0,INDEX(Kalender!GS$81:GS$110,MAX(1,$E57))&gt;INDEX(Kalender!$B$81:$B$110,MAX(1,$E57))),AND($F57&gt;0,INDEX(Kalender!GS$81:GS$110,MAX(1,$F57))&gt;INDEX(Kalender!$B$81:$B$110,MAX(1,$F57)))),2,0))</f>
        <v>0</v>
      </c>
      <c r="GT57" s="5" t="n">
        <f aca="false">IF(Kalender!GT57&lt;&gt;1,0,IF(AND($B57&gt;0,INDEX(Kalender!GT$68:GT$77,MAX(1,$B57))&gt;INDEX(Kalender!$B$68:$B$77,MAX(1,$B57))),1,0)+IF(OR(AND($C57&gt;0,INDEX(Kalender!GT$81:GT$110,MAX(1,$C57))&gt;INDEX(Kalender!$B$81:$B$110,MAX(1,$C57))),AND($D57&gt;0,INDEX(Kalender!GT$81:GT$110,MAX(1,$D57))&gt;INDEX(Kalender!$B$81:$B$110,MAX(1,$D57))),AND($E57&gt;0,INDEX(Kalender!GT$81:GT$110,MAX(1,$E57))&gt;INDEX(Kalender!$B$81:$B$110,MAX(1,$E57))),AND($F57&gt;0,INDEX(Kalender!GT$81:GT$110,MAX(1,$F57))&gt;INDEX(Kalender!$B$81:$B$110,MAX(1,$F57)))),2,0))</f>
        <v>0</v>
      </c>
      <c r="GU57" s="5" t="n">
        <f aca="false">IF(Kalender!GU57&lt;&gt;1,0,IF(AND($B57&gt;0,INDEX(Kalender!GU$68:GU$77,MAX(1,$B57))&gt;INDEX(Kalender!$B$68:$B$77,MAX(1,$B57))),1,0)+IF(OR(AND($C57&gt;0,INDEX(Kalender!GU$81:GU$110,MAX(1,$C57))&gt;INDEX(Kalender!$B$81:$B$110,MAX(1,$C57))),AND($D57&gt;0,INDEX(Kalender!GU$81:GU$110,MAX(1,$D57))&gt;INDEX(Kalender!$B$81:$B$110,MAX(1,$D57))),AND($E57&gt;0,INDEX(Kalender!GU$81:GU$110,MAX(1,$E57))&gt;INDEX(Kalender!$B$81:$B$110,MAX(1,$E57))),AND($F57&gt;0,INDEX(Kalender!GU$81:GU$110,MAX(1,$F57))&gt;INDEX(Kalender!$B$81:$B$110,MAX(1,$F57)))),2,0))</f>
        <v>0</v>
      </c>
      <c r="GV57" s="5" t="n">
        <f aca="false">IF(Kalender!GV57&lt;&gt;1,0,IF(AND($B57&gt;0,INDEX(Kalender!GV$68:GV$77,MAX(1,$B57))&gt;INDEX(Kalender!$B$68:$B$77,MAX(1,$B57))),1,0)+IF(OR(AND($C57&gt;0,INDEX(Kalender!GV$81:GV$110,MAX(1,$C57))&gt;INDEX(Kalender!$B$81:$B$110,MAX(1,$C57))),AND($D57&gt;0,INDEX(Kalender!GV$81:GV$110,MAX(1,$D57))&gt;INDEX(Kalender!$B$81:$B$110,MAX(1,$D57))),AND($E57&gt;0,INDEX(Kalender!GV$81:GV$110,MAX(1,$E57))&gt;INDEX(Kalender!$B$81:$B$110,MAX(1,$E57))),AND($F57&gt;0,INDEX(Kalender!GV$81:GV$110,MAX(1,$F57))&gt;INDEX(Kalender!$B$81:$B$110,MAX(1,$F57)))),2,0))</f>
        <v>0</v>
      </c>
      <c r="GW57" s="5" t="n">
        <f aca="false">IF(Kalender!GW57&lt;&gt;1,0,IF(AND($B57&gt;0,INDEX(Kalender!GW$68:GW$77,MAX(1,$B57))&gt;INDEX(Kalender!$B$68:$B$77,MAX(1,$B57))),1,0)+IF(OR(AND($C57&gt;0,INDEX(Kalender!GW$81:GW$110,MAX(1,$C57))&gt;INDEX(Kalender!$B$81:$B$110,MAX(1,$C57))),AND($D57&gt;0,INDEX(Kalender!GW$81:GW$110,MAX(1,$D57))&gt;INDEX(Kalender!$B$81:$B$110,MAX(1,$D57))),AND($E57&gt;0,INDEX(Kalender!GW$81:GW$110,MAX(1,$E57))&gt;INDEX(Kalender!$B$81:$B$110,MAX(1,$E57))),AND($F57&gt;0,INDEX(Kalender!GW$81:GW$110,MAX(1,$F57))&gt;INDEX(Kalender!$B$81:$B$110,MAX(1,$F57)))),2,0))</f>
        <v>0</v>
      </c>
      <c r="GX57" s="5" t="n">
        <f aca="false">IF(Kalender!GX57&lt;&gt;1,0,IF(AND($B57&gt;0,INDEX(Kalender!GX$68:GX$77,MAX(1,$B57))&gt;INDEX(Kalender!$B$68:$B$77,MAX(1,$B57))),1,0)+IF(OR(AND($C57&gt;0,INDEX(Kalender!GX$81:GX$110,MAX(1,$C57))&gt;INDEX(Kalender!$B$81:$B$110,MAX(1,$C57))),AND($D57&gt;0,INDEX(Kalender!GX$81:GX$110,MAX(1,$D57))&gt;INDEX(Kalender!$B$81:$B$110,MAX(1,$D57))),AND($E57&gt;0,INDEX(Kalender!GX$81:GX$110,MAX(1,$E57))&gt;INDEX(Kalender!$B$81:$B$110,MAX(1,$E57))),AND($F57&gt;0,INDEX(Kalender!GX$81:GX$110,MAX(1,$F57))&gt;INDEX(Kalender!$B$81:$B$110,MAX(1,$F57)))),2,0))</f>
        <v>0</v>
      </c>
      <c r="GY57" s="5" t="n">
        <f aca="false">IF(Kalender!GY57&lt;&gt;1,0,IF(AND($B57&gt;0,INDEX(Kalender!GY$68:GY$77,MAX(1,$B57))&gt;INDEX(Kalender!$B$68:$B$77,MAX(1,$B57))),1,0)+IF(OR(AND($C57&gt;0,INDEX(Kalender!GY$81:GY$110,MAX(1,$C57))&gt;INDEX(Kalender!$B$81:$B$110,MAX(1,$C57))),AND($D57&gt;0,INDEX(Kalender!GY$81:GY$110,MAX(1,$D57))&gt;INDEX(Kalender!$B$81:$B$110,MAX(1,$D57))),AND($E57&gt;0,INDEX(Kalender!GY$81:GY$110,MAX(1,$E57))&gt;INDEX(Kalender!$B$81:$B$110,MAX(1,$E57))),AND($F57&gt;0,INDEX(Kalender!GY$81:GY$110,MAX(1,$F57))&gt;INDEX(Kalender!$B$81:$B$110,MAX(1,$F57)))),2,0))</f>
        <v>0</v>
      </c>
      <c r="GZ57" s="5" t="n">
        <f aca="false">IF(Kalender!GZ57&lt;&gt;1,0,IF(AND($B57&gt;0,INDEX(Kalender!GZ$68:GZ$77,MAX(1,$B57))&gt;INDEX(Kalender!$B$68:$B$77,MAX(1,$B57))),1,0)+IF(OR(AND($C57&gt;0,INDEX(Kalender!GZ$81:GZ$110,MAX(1,$C57))&gt;INDEX(Kalender!$B$81:$B$110,MAX(1,$C57))),AND($D57&gt;0,INDEX(Kalender!GZ$81:GZ$110,MAX(1,$D57))&gt;INDEX(Kalender!$B$81:$B$110,MAX(1,$D57))),AND($E57&gt;0,INDEX(Kalender!GZ$81:GZ$110,MAX(1,$E57))&gt;INDEX(Kalender!$B$81:$B$110,MAX(1,$E57))),AND($F57&gt;0,INDEX(Kalender!GZ$81:GZ$110,MAX(1,$F57))&gt;INDEX(Kalender!$B$81:$B$110,MAX(1,$F57)))),2,0))</f>
        <v>0</v>
      </c>
      <c r="HA57" s="5" t="n">
        <f aca="false">IF(Kalender!HA57&lt;&gt;1,0,IF(AND($B57&gt;0,INDEX(Kalender!HA$68:HA$77,MAX(1,$B57))&gt;INDEX(Kalender!$B$68:$B$77,MAX(1,$B57))),1,0)+IF(OR(AND($C57&gt;0,INDEX(Kalender!HA$81:HA$110,MAX(1,$C57))&gt;INDEX(Kalender!$B$81:$B$110,MAX(1,$C57))),AND($D57&gt;0,INDEX(Kalender!HA$81:HA$110,MAX(1,$D57))&gt;INDEX(Kalender!$B$81:$B$110,MAX(1,$D57))),AND($E57&gt;0,INDEX(Kalender!HA$81:HA$110,MAX(1,$E57))&gt;INDEX(Kalender!$B$81:$B$110,MAX(1,$E57))),AND($F57&gt;0,INDEX(Kalender!HA$81:HA$110,MAX(1,$F57))&gt;INDEX(Kalender!$B$81:$B$110,MAX(1,$F57)))),2,0))</f>
        <v>0</v>
      </c>
      <c r="HB57" s="5" t="n">
        <f aca="false">IF(Kalender!HB57&lt;&gt;1,0,IF(AND($B57&gt;0,INDEX(Kalender!HB$68:HB$77,MAX(1,$B57))&gt;INDEX(Kalender!$B$68:$B$77,MAX(1,$B57))),1,0)+IF(OR(AND($C57&gt;0,INDEX(Kalender!HB$81:HB$110,MAX(1,$C57))&gt;INDEX(Kalender!$B$81:$B$110,MAX(1,$C57))),AND($D57&gt;0,INDEX(Kalender!HB$81:HB$110,MAX(1,$D57))&gt;INDEX(Kalender!$B$81:$B$110,MAX(1,$D57))),AND($E57&gt;0,INDEX(Kalender!HB$81:HB$110,MAX(1,$E57))&gt;INDEX(Kalender!$B$81:$B$110,MAX(1,$E57))),AND($F57&gt;0,INDEX(Kalender!HB$81:HB$110,MAX(1,$F57))&gt;INDEX(Kalender!$B$81:$B$110,MAX(1,$F57)))),2,0))</f>
        <v>0</v>
      </c>
      <c r="HC57" s="5" t="n">
        <f aca="false">IF(Kalender!HC57&lt;&gt;1,0,IF(AND($B57&gt;0,INDEX(Kalender!HC$68:HC$77,MAX(1,$B57))&gt;INDEX(Kalender!$B$68:$B$77,MAX(1,$B57))),1,0)+IF(OR(AND($C57&gt;0,INDEX(Kalender!HC$81:HC$110,MAX(1,$C57))&gt;INDEX(Kalender!$B$81:$B$110,MAX(1,$C57))),AND($D57&gt;0,INDEX(Kalender!HC$81:HC$110,MAX(1,$D57))&gt;INDEX(Kalender!$B$81:$B$110,MAX(1,$D57))),AND($E57&gt;0,INDEX(Kalender!HC$81:HC$110,MAX(1,$E57))&gt;INDEX(Kalender!$B$81:$B$110,MAX(1,$E57))),AND($F57&gt;0,INDEX(Kalender!HC$81:HC$110,MAX(1,$F57))&gt;INDEX(Kalender!$B$81:$B$110,MAX(1,$F57)))),2,0))</f>
        <v>0</v>
      </c>
      <c r="HD57" s="5" t="n">
        <f aca="false">IF(Kalender!HD57&lt;&gt;1,0,IF(AND($B57&gt;0,INDEX(Kalender!HD$68:HD$77,MAX(1,$B57))&gt;INDEX(Kalender!$B$68:$B$77,MAX(1,$B57))),1,0)+IF(OR(AND($C57&gt;0,INDEX(Kalender!HD$81:HD$110,MAX(1,$C57))&gt;INDEX(Kalender!$B$81:$B$110,MAX(1,$C57))),AND($D57&gt;0,INDEX(Kalender!HD$81:HD$110,MAX(1,$D57))&gt;INDEX(Kalender!$B$81:$B$110,MAX(1,$D57))),AND($E57&gt;0,INDEX(Kalender!HD$81:HD$110,MAX(1,$E57))&gt;INDEX(Kalender!$B$81:$B$110,MAX(1,$E57))),AND($F57&gt;0,INDEX(Kalender!HD$81:HD$110,MAX(1,$F57))&gt;INDEX(Kalender!$B$81:$B$110,MAX(1,$F57)))),2,0))</f>
        <v>0</v>
      </c>
      <c r="HE57" s="5" t="n">
        <f aca="false">IF(Kalender!HE57&lt;&gt;1,0,IF(AND($B57&gt;0,INDEX(Kalender!HE$68:HE$77,MAX(1,$B57))&gt;INDEX(Kalender!$B$68:$B$77,MAX(1,$B57))),1,0)+IF(OR(AND($C57&gt;0,INDEX(Kalender!HE$81:HE$110,MAX(1,$C57))&gt;INDEX(Kalender!$B$81:$B$110,MAX(1,$C57))),AND($D57&gt;0,INDEX(Kalender!HE$81:HE$110,MAX(1,$D57))&gt;INDEX(Kalender!$B$81:$B$110,MAX(1,$D57))),AND($E57&gt;0,INDEX(Kalender!HE$81:HE$110,MAX(1,$E57))&gt;INDEX(Kalender!$B$81:$B$110,MAX(1,$E57))),AND($F57&gt;0,INDEX(Kalender!HE$81:HE$110,MAX(1,$F57))&gt;INDEX(Kalender!$B$81:$B$110,MAX(1,$F57)))),2,0))</f>
        <v>0</v>
      </c>
      <c r="HF57" s="5" t="n">
        <f aca="false">IF(Kalender!HF57&lt;&gt;1,0,IF(AND($B57&gt;0,INDEX(Kalender!HF$68:HF$77,MAX(1,$B57))&gt;INDEX(Kalender!$B$68:$B$77,MAX(1,$B57))),1,0)+IF(OR(AND($C57&gt;0,INDEX(Kalender!HF$81:HF$110,MAX(1,$C57))&gt;INDEX(Kalender!$B$81:$B$110,MAX(1,$C57))),AND($D57&gt;0,INDEX(Kalender!HF$81:HF$110,MAX(1,$D57))&gt;INDEX(Kalender!$B$81:$B$110,MAX(1,$D57))),AND($E57&gt;0,INDEX(Kalender!HF$81:HF$110,MAX(1,$E57))&gt;INDEX(Kalender!$B$81:$B$110,MAX(1,$E57))),AND($F57&gt;0,INDEX(Kalender!HF$81:HF$110,MAX(1,$F57))&gt;INDEX(Kalender!$B$81:$B$110,MAX(1,$F57)))),2,0))</f>
        <v>0</v>
      </c>
      <c r="HG57" s="5" t="n">
        <f aca="false">IF(Kalender!HG57&lt;&gt;1,0,IF(AND($B57&gt;0,INDEX(Kalender!HG$68:HG$77,MAX(1,$B57))&gt;INDEX(Kalender!$B$68:$B$77,MAX(1,$B57))),1,0)+IF(OR(AND($C57&gt;0,INDEX(Kalender!HG$81:HG$110,MAX(1,$C57))&gt;INDEX(Kalender!$B$81:$B$110,MAX(1,$C57))),AND($D57&gt;0,INDEX(Kalender!HG$81:HG$110,MAX(1,$D57))&gt;INDEX(Kalender!$B$81:$B$110,MAX(1,$D57))),AND($E57&gt;0,INDEX(Kalender!HG$81:HG$110,MAX(1,$E57))&gt;INDEX(Kalender!$B$81:$B$110,MAX(1,$E57))),AND($F57&gt;0,INDEX(Kalender!HG$81:HG$110,MAX(1,$F57))&gt;INDEX(Kalender!$B$81:$B$110,MAX(1,$F57)))),2,0))</f>
        <v>0</v>
      </c>
      <c r="HH57" s="5" t="n">
        <f aca="false">IF(Kalender!HH57&lt;&gt;1,0,IF(AND($B57&gt;0,INDEX(Kalender!HH$68:HH$77,MAX(1,$B57))&gt;INDEX(Kalender!$B$68:$B$77,MAX(1,$B57))),1,0)+IF(OR(AND($C57&gt;0,INDEX(Kalender!HH$81:HH$110,MAX(1,$C57))&gt;INDEX(Kalender!$B$81:$B$110,MAX(1,$C57))),AND($D57&gt;0,INDEX(Kalender!HH$81:HH$110,MAX(1,$D57))&gt;INDEX(Kalender!$B$81:$B$110,MAX(1,$D57))),AND($E57&gt;0,INDEX(Kalender!HH$81:HH$110,MAX(1,$E57))&gt;INDEX(Kalender!$B$81:$B$110,MAX(1,$E57))),AND($F57&gt;0,INDEX(Kalender!HH$81:HH$110,MAX(1,$F57))&gt;INDEX(Kalender!$B$81:$B$110,MAX(1,$F57)))),2,0))</f>
        <v>0</v>
      </c>
      <c r="HI57" s="5" t="n">
        <f aca="false">IF(Kalender!HI57&lt;&gt;1,0,IF(AND($B57&gt;0,INDEX(Kalender!HI$68:HI$77,MAX(1,$B57))&gt;INDEX(Kalender!$B$68:$B$77,MAX(1,$B57))),1,0)+IF(OR(AND($C57&gt;0,INDEX(Kalender!HI$81:HI$110,MAX(1,$C57))&gt;INDEX(Kalender!$B$81:$B$110,MAX(1,$C57))),AND($D57&gt;0,INDEX(Kalender!HI$81:HI$110,MAX(1,$D57))&gt;INDEX(Kalender!$B$81:$B$110,MAX(1,$D57))),AND($E57&gt;0,INDEX(Kalender!HI$81:HI$110,MAX(1,$E57))&gt;INDEX(Kalender!$B$81:$B$110,MAX(1,$E57))),AND($F57&gt;0,INDEX(Kalender!HI$81:HI$110,MAX(1,$F57))&gt;INDEX(Kalender!$B$81:$B$110,MAX(1,$F57)))),2,0))</f>
        <v>0</v>
      </c>
      <c r="HJ57" s="5" t="n">
        <f aca="false">IF(Kalender!HJ57&lt;&gt;1,0,IF(AND($B57&gt;0,INDEX(Kalender!HJ$68:HJ$77,MAX(1,$B57))&gt;INDEX(Kalender!$B$68:$B$77,MAX(1,$B57))),1,0)+IF(OR(AND($C57&gt;0,INDEX(Kalender!HJ$81:HJ$110,MAX(1,$C57))&gt;INDEX(Kalender!$B$81:$B$110,MAX(1,$C57))),AND($D57&gt;0,INDEX(Kalender!HJ$81:HJ$110,MAX(1,$D57))&gt;INDEX(Kalender!$B$81:$B$110,MAX(1,$D57))),AND($E57&gt;0,INDEX(Kalender!HJ$81:HJ$110,MAX(1,$E57))&gt;INDEX(Kalender!$B$81:$B$110,MAX(1,$E57))),AND($F57&gt;0,INDEX(Kalender!HJ$81:HJ$110,MAX(1,$F57))&gt;INDEX(Kalender!$B$81:$B$110,MAX(1,$F57)))),2,0))</f>
        <v>0</v>
      </c>
      <c r="HK57" s="5" t="n">
        <f aca="false">IF(Kalender!HK57&lt;&gt;1,0,IF(AND($B57&gt;0,INDEX(Kalender!HK$68:HK$77,MAX(1,$B57))&gt;INDEX(Kalender!$B$68:$B$77,MAX(1,$B57))),1,0)+IF(OR(AND($C57&gt;0,INDEX(Kalender!HK$81:HK$110,MAX(1,$C57))&gt;INDEX(Kalender!$B$81:$B$110,MAX(1,$C57))),AND($D57&gt;0,INDEX(Kalender!HK$81:HK$110,MAX(1,$D57))&gt;INDEX(Kalender!$B$81:$B$110,MAX(1,$D57))),AND($E57&gt;0,INDEX(Kalender!HK$81:HK$110,MAX(1,$E57))&gt;INDEX(Kalender!$B$81:$B$110,MAX(1,$E57))),AND($F57&gt;0,INDEX(Kalender!HK$81:HK$110,MAX(1,$F57))&gt;INDEX(Kalender!$B$81:$B$110,MAX(1,$F57)))),2,0))</f>
        <v>0</v>
      </c>
      <c r="HL57" s="5" t="n">
        <f aca="false">IF(Kalender!HL57&lt;&gt;1,0,IF(AND($B57&gt;0,INDEX(Kalender!HL$68:HL$77,MAX(1,$B57))&gt;INDEX(Kalender!$B$68:$B$77,MAX(1,$B57))),1,0)+IF(OR(AND($C57&gt;0,INDEX(Kalender!HL$81:HL$110,MAX(1,$C57))&gt;INDEX(Kalender!$B$81:$B$110,MAX(1,$C57))),AND($D57&gt;0,INDEX(Kalender!HL$81:HL$110,MAX(1,$D57))&gt;INDEX(Kalender!$B$81:$B$110,MAX(1,$D57))),AND($E57&gt;0,INDEX(Kalender!HL$81:HL$110,MAX(1,$E57))&gt;INDEX(Kalender!$B$81:$B$110,MAX(1,$E57))),AND($F57&gt;0,INDEX(Kalender!HL$81:HL$110,MAX(1,$F57))&gt;INDEX(Kalender!$B$81:$B$110,MAX(1,$F57)))),2,0))</f>
        <v>0</v>
      </c>
      <c r="HM57" s="5" t="n">
        <f aca="false">IF(Kalender!HM57&lt;&gt;1,0,IF(AND($B57&gt;0,INDEX(Kalender!HM$68:HM$77,MAX(1,$B57))&gt;INDEX(Kalender!$B$68:$B$77,MAX(1,$B57))),1,0)+IF(OR(AND($C57&gt;0,INDEX(Kalender!HM$81:HM$110,MAX(1,$C57))&gt;INDEX(Kalender!$B$81:$B$110,MAX(1,$C57))),AND($D57&gt;0,INDEX(Kalender!HM$81:HM$110,MAX(1,$D57))&gt;INDEX(Kalender!$B$81:$B$110,MAX(1,$D57))),AND($E57&gt;0,INDEX(Kalender!HM$81:HM$110,MAX(1,$E57))&gt;INDEX(Kalender!$B$81:$B$110,MAX(1,$E57))),AND($F57&gt;0,INDEX(Kalender!HM$81:HM$110,MAX(1,$F57))&gt;INDEX(Kalender!$B$81:$B$110,MAX(1,$F57)))),2,0))</f>
        <v>0</v>
      </c>
      <c r="HN57" s="5" t="n">
        <f aca="false">IF(Kalender!HN57&lt;&gt;1,0,IF(AND($B57&gt;0,INDEX(Kalender!HN$68:HN$77,MAX(1,$B57))&gt;INDEX(Kalender!$B$68:$B$77,MAX(1,$B57))),1,0)+IF(OR(AND($C57&gt;0,INDEX(Kalender!HN$81:HN$110,MAX(1,$C57))&gt;INDEX(Kalender!$B$81:$B$110,MAX(1,$C57))),AND($D57&gt;0,INDEX(Kalender!HN$81:HN$110,MAX(1,$D57))&gt;INDEX(Kalender!$B$81:$B$110,MAX(1,$D57))),AND($E57&gt;0,INDEX(Kalender!HN$81:HN$110,MAX(1,$E57))&gt;INDEX(Kalender!$B$81:$B$110,MAX(1,$E57))),AND($F57&gt;0,INDEX(Kalender!HN$81:HN$110,MAX(1,$F57))&gt;INDEX(Kalender!$B$81:$B$110,MAX(1,$F57)))),2,0))</f>
        <v>0</v>
      </c>
      <c r="HO57" s="5" t="n">
        <f aca="false">IF(Kalender!HO57&lt;&gt;1,0,IF(AND($B57&gt;0,INDEX(Kalender!HO$68:HO$77,MAX(1,$B57))&gt;INDEX(Kalender!$B$68:$B$77,MAX(1,$B57))),1,0)+IF(OR(AND($C57&gt;0,INDEX(Kalender!HO$81:HO$110,MAX(1,$C57))&gt;INDEX(Kalender!$B$81:$B$110,MAX(1,$C57))),AND($D57&gt;0,INDEX(Kalender!HO$81:HO$110,MAX(1,$D57))&gt;INDEX(Kalender!$B$81:$B$110,MAX(1,$D57))),AND($E57&gt;0,INDEX(Kalender!HO$81:HO$110,MAX(1,$E57))&gt;INDEX(Kalender!$B$81:$B$110,MAX(1,$E57))),AND($F57&gt;0,INDEX(Kalender!HO$81:HO$110,MAX(1,$F57))&gt;INDEX(Kalender!$B$81:$B$110,MAX(1,$F57)))),2,0))</f>
        <v>0</v>
      </c>
      <c r="HP57" s="5" t="n">
        <f aca="false">IF(Kalender!HP57&lt;&gt;1,0,IF(AND($B57&gt;0,INDEX(Kalender!HP$68:HP$77,MAX(1,$B57))&gt;INDEX(Kalender!$B$68:$B$77,MAX(1,$B57))),1,0)+IF(OR(AND($C57&gt;0,INDEX(Kalender!HP$81:HP$110,MAX(1,$C57))&gt;INDEX(Kalender!$B$81:$B$110,MAX(1,$C57))),AND($D57&gt;0,INDEX(Kalender!HP$81:HP$110,MAX(1,$D57))&gt;INDEX(Kalender!$B$81:$B$110,MAX(1,$D57))),AND($E57&gt;0,INDEX(Kalender!HP$81:HP$110,MAX(1,$E57))&gt;INDEX(Kalender!$B$81:$B$110,MAX(1,$E57))),AND($F57&gt;0,INDEX(Kalender!HP$81:HP$110,MAX(1,$F57))&gt;INDEX(Kalender!$B$81:$B$110,MAX(1,$F57)))),2,0))</f>
        <v>0</v>
      </c>
      <c r="HQ57" s="5" t="n">
        <f aca="false">IF(Kalender!HQ57&lt;&gt;1,0,IF(AND($B57&gt;0,INDEX(Kalender!HQ$68:HQ$77,MAX(1,$B57))&gt;INDEX(Kalender!$B$68:$B$77,MAX(1,$B57))),1,0)+IF(OR(AND($C57&gt;0,INDEX(Kalender!HQ$81:HQ$110,MAX(1,$C57))&gt;INDEX(Kalender!$B$81:$B$110,MAX(1,$C57))),AND($D57&gt;0,INDEX(Kalender!HQ$81:HQ$110,MAX(1,$D57))&gt;INDEX(Kalender!$B$81:$B$110,MAX(1,$D57))),AND($E57&gt;0,INDEX(Kalender!HQ$81:HQ$110,MAX(1,$E57))&gt;INDEX(Kalender!$B$81:$B$110,MAX(1,$E57))),AND($F57&gt;0,INDEX(Kalender!HQ$81:HQ$110,MAX(1,$F57))&gt;INDEX(Kalender!$B$81:$B$110,MAX(1,$F57)))),2,0))</f>
        <v>0</v>
      </c>
      <c r="HR57" s="5" t="n">
        <f aca="false">IF(Kalender!HR57&lt;&gt;1,0,IF(AND($B57&gt;0,INDEX(Kalender!HR$68:HR$77,MAX(1,$B57))&gt;INDEX(Kalender!$B$68:$B$77,MAX(1,$B57))),1,0)+IF(OR(AND($C57&gt;0,INDEX(Kalender!HR$81:HR$110,MAX(1,$C57))&gt;INDEX(Kalender!$B$81:$B$110,MAX(1,$C57))),AND($D57&gt;0,INDEX(Kalender!HR$81:HR$110,MAX(1,$D57))&gt;INDEX(Kalender!$B$81:$B$110,MAX(1,$D57))),AND($E57&gt;0,INDEX(Kalender!HR$81:HR$110,MAX(1,$E57))&gt;INDEX(Kalender!$B$81:$B$110,MAX(1,$E57))),AND($F57&gt;0,INDEX(Kalender!HR$81:HR$110,MAX(1,$F57))&gt;INDEX(Kalender!$B$81:$B$110,MAX(1,$F57)))),2,0))</f>
        <v>0</v>
      </c>
      <c r="HS57" s="5" t="n">
        <f aca="false">IF(Kalender!HS57&lt;&gt;1,0,IF(AND($B57&gt;0,INDEX(Kalender!HS$68:HS$77,MAX(1,$B57))&gt;INDEX(Kalender!$B$68:$B$77,MAX(1,$B57))),1,0)+IF(OR(AND($C57&gt;0,INDEX(Kalender!HS$81:HS$110,MAX(1,$C57))&gt;INDEX(Kalender!$B$81:$B$110,MAX(1,$C57))),AND($D57&gt;0,INDEX(Kalender!HS$81:HS$110,MAX(1,$D57))&gt;INDEX(Kalender!$B$81:$B$110,MAX(1,$D57))),AND($E57&gt;0,INDEX(Kalender!HS$81:HS$110,MAX(1,$E57))&gt;INDEX(Kalender!$B$81:$B$110,MAX(1,$E57))),AND($F57&gt;0,INDEX(Kalender!HS$81:HS$110,MAX(1,$F57))&gt;INDEX(Kalender!$B$81:$B$110,MAX(1,$F57)))),2,0))</f>
        <v>0</v>
      </c>
      <c r="HT57" s="5" t="n">
        <f aca="false">IF(Kalender!HT57&lt;&gt;1,0,IF(AND($B57&gt;0,INDEX(Kalender!HT$68:HT$77,MAX(1,$B57))&gt;INDEX(Kalender!$B$68:$B$77,MAX(1,$B57))),1,0)+IF(OR(AND($C57&gt;0,INDEX(Kalender!HT$81:HT$110,MAX(1,$C57))&gt;INDEX(Kalender!$B$81:$B$110,MAX(1,$C57))),AND($D57&gt;0,INDEX(Kalender!HT$81:HT$110,MAX(1,$D57))&gt;INDEX(Kalender!$B$81:$B$110,MAX(1,$D57))),AND($E57&gt;0,INDEX(Kalender!HT$81:HT$110,MAX(1,$E57))&gt;INDEX(Kalender!$B$81:$B$110,MAX(1,$E57))),AND($F57&gt;0,INDEX(Kalender!HT$81:HT$110,MAX(1,$F57))&gt;INDEX(Kalender!$B$81:$B$110,MAX(1,$F57)))),2,0))</f>
        <v>0</v>
      </c>
      <c r="HU57" s="5" t="n">
        <f aca="false">IF(Kalender!HU57&lt;&gt;1,0,IF(AND($B57&gt;0,INDEX(Kalender!HU$68:HU$77,MAX(1,$B57))&gt;INDEX(Kalender!$B$68:$B$77,MAX(1,$B57))),1,0)+IF(OR(AND($C57&gt;0,INDEX(Kalender!HU$81:HU$110,MAX(1,$C57))&gt;INDEX(Kalender!$B$81:$B$110,MAX(1,$C57))),AND($D57&gt;0,INDEX(Kalender!HU$81:HU$110,MAX(1,$D57))&gt;INDEX(Kalender!$B$81:$B$110,MAX(1,$D57))),AND($E57&gt;0,INDEX(Kalender!HU$81:HU$110,MAX(1,$E57))&gt;INDEX(Kalender!$B$81:$B$110,MAX(1,$E57))),AND($F57&gt;0,INDEX(Kalender!HU$81:HU$110,MAX(1,$F57))&gt;INDEX(Kalender!$B$81:$B$110,MAX(1,$F57)))),2,0))</f>
        <v>0</v>
      </c>
      <c r="HV57" s="5" t="n">
        <f aca="false">IF(Kalender!HV57&lt;&gt;1,0,IF(AND($B57&gt;0,INDEX(Kalender!HV$68:HV$77,MAX(1,$B57))&gt;INDEX(Kalender!$B$68:$B$77,MAX(1,$B57))),1,0)+IF(OR(AND($C57&gt;0,INDEX(Kalender!HV$81:HV$110,MAX(1,$C57))&gt;INDEX(Kalender!$B$81:$B$110,MAX(1,$C57))),AND($D57&gt;0,INDEX(Kalender!HV$81:HV$110,MAX(1,$D57))&gt;INDEX(Kalender!$B$81:$B$110,MAX(1,$D57))),AND($E57&gt;0,INDEX(Kalender!HV$81:HV$110,MAX(1,$E57))&gt;INDEX(Kalender!$B$81:$B$110,MAX(1,$E57))),AND($F57&gt;0,INDEX(Kalender!HV$81:HV$110,MAX(1,$F57))&gt;INDEX(Kalender!$B$81:$B$110,MAX(1,$F57)))),2,0))</f>
        <v>0</v>
      </c>
      <c r="HW57" s="5" t="n">
        <f aca="false">IF(Kalender!HW57&lt;&gt;1,0,IF(AND($B57&gt;0,INDEX(Kalender!HW$68:HW$77,MAX(1,$B57))&gt;INDEX(Kalender!$B$68:$B$77,MAX(1,$B57))),1,0)+IF(OR(AND($C57&gt;0,INDEX(Kalender!HW$81:HW$110,MAX(1,$C57))&gt;INDEX(Kalender!$B$81:$B$110,MAX(1,$C57))),AND($D57&gt;0,INDEX(Kalender!HW$81:HW$110,MAX(1,$D57))&gt;INDEX(Kalender!$B$81:$B$110,MAX(1,$D57))),AND($E57&gt;0,INDEX(Kalender!HW$81:HW$110,MAX(1,$E57))&gt;INDEX(Kalender!$B$81:$B$110,MAX(1,$E57))),AND($F57&gt;0,INDEX(Kalender!HW$81:HW$110,MAX(1,$F57))&gt;INDEX(Kalender!$B$81:$B$110,MAX(1,$F57)))),2,0))</f>
        <v>0</v>
      </c>
      <c r="HX57" s="5" t="n">
        <f aca="false">IF(Kalender!HX57&lt;&gt;1,0,IF(AND($B57&gt;0,INDEX(Kalender!HX$68:HX$77,MAX(1,$B57))&gt;INDEX(Kalender!$B$68:$B$77,MAX(1,$B57))),1,0)+IF(OR(AND($C57&gt;0,INDEX(Kalender!HX$81:HX$110,MAX(1,$C57))&gt;INDEX(Kalender!$B$81:$B$110,MAX(1,$C57))),AND($D57&gt;0,INDEX(Kalender!HX$81:HX$110,MAX(1,$D57))&gt;INDEX(Kalender!$B$81:$B$110,MAX(1,$D57))),AND($E57&gt;0,INDEX(Kalender!HX$81:HX$110,MAX(1,$E57))&gt;INDEX(Kalender!$B$81:$B$110,MAX(1,$E57))),AND($F57&gt;0,INDEX(Kalender!HX$81:HX$110,MAX(1,$F57))&gt;INDEX(Kalender!$B$81:$B$110,MAX(1,$F57)))),2,0))</f>
        <v>0</v>
      </c>
      <c r="HY57" s="5" t="n">
        <f aca="false">IF(Kalender!HY57&lt;&gt;1,0,IF(AND($B57&gt;0,INDEX(Kalender!HY$68:HY$77,MAX(1,$B57))&gt;INDEX(Kalender!$B$68:$B$77,MAX(1,$B57))),1,0)+IF(OR(AND($C57&gt;0,INDEX(Kalender!HY$81:HY$110,MAX(1,$C57))&gt;INDEX(Kalender!$B$81:$B$110,MAX(1,$C57))),AND($D57&gt;0,INDEX(Kalender!HY$81:HY$110,MAX(1,$D57))&gt;INDEX(Kalender!$B$81:$B$110,MAX(1,$D57))),AND($E57&gt;0,INDEX(Kalender!HY$81:HY$110,MAX(1,$E57))&gt;INDEX(Kalender!$B$81:$B$110,MAX(1,$E57))),AND($F57&gt;0,INDEX(Kalender!HY$81:HY$110,MAX(1,$F57))&gt;INDEX(Kalender!$B$81:$B$110,MAX(1,$F57)))),2,0))</f>
        <v>0</v>
      </c>
      <c r="HZ57" s="5" t="n">
        <f aca="false">IF(Kalender!HZ57&lt;&gt;1,0,IF(AND($B57&gt;0,INDEX(Kalender!HZ$68:HZ$77,MAX(1,$B57))&gt;INDEX(Kalender!$B$68:$B$77,MAX(1,$B57))),1,0)+IF(OR(AND($C57&gt;0,INDEX(Kalender!HZ$81:HZ$110,MAX(1,$C57))&gt;INDEX(Kalender!$B$81:$B$110,MAX(1,$C57))),AND($D57&gt;0,INDEX(Kalender!HZ$81:HZ$110,MAX(1,$D57))&gt;INDEX(Kalender!$B$81:$B$110,MAX(1,$D57))),AND($E57&gt;0,INDEX(Kalender!HZ$81:HZ$110,MAX(1,$E57))&gt;INDEX(Kalender!$B$81:$B$110,MAX(1,$E57))),AND($F57&gt;0,INDEX(Kalender!HZ$81:HZ$110,MAX(1,$F57))&gt;INDEX(Kalender!$B$81:$B$110,MAX(1,$F57)))),2,0))</f>
        <v>0</v>
      </c>
      <c r="IA57" s="5" t="n">
        <f aca="false">IF(Kalender!IA57&lt;&gt;1,0,IF(AND($B57&gt;0,INDEX(Kalender!IA$68:IA$77,MAX(1,$B57))&gt;INDEX(Kalender!$B$68:$B$77,MAX(1,$B57))),1,0)+IF(OR(AND($C57&gt;0,INDEX(Kalender!IA$81:IA$110,MAX(1,$C57))&gt;INDEX(Kalender!$B$81:$B$110,MAX(1,$C57))),AND($D57&gt;0,INDEX(Kalender!IA$81:IA$110,MAX(1,$D57))&gt;INDEX(Kalender!$B$81:$B$110,MAX(1,$D57))),AND($E57&gt;0,INDEX(Kalender!IA$81:IA$110,MAX(1,$E57))&gt;INDEX(Kalender!$B$81:$B$110,MAX(1,$E57))),AND($F57&gt;0,INDEX(Kalender!IA$81:IA$110,MAX(1,$F57))&gt;INDEX(Kalender!$B$81:$B$110,MAX(1,$F57)))),2,0))</f>
        <v>0</v>
      </c>
      <c r="IB57" s="5" t="n">
        <f aca="false">IF(Kalender!IB57&lt;&gt;1,0,IF(AND($B57&gt;0,INDEX(Kalender!IB$68:IB$77,MAX(1,$B57))&gt;INDEX(Kalender!$B$68:$B$77,MAX(1,$B57))),1,0)+IF(OR(AND($C57&gt;0,INDEX(Kalender!IB$81:IB$110,MAX(1,$C57))&gt;INDEX(Kalender!$B$81:$B$110,MAX(1,$C57))),AND($D57&gt;0,INDEX(Kalender!IB$81:IB$110,MAX(1,$D57))&gt;INDEX(Kalender!$B$81:$B$110,MAX(1,$D57))),AND($E57&gt;0,INDEX(Kalender!IB$81:IB$110,MAX(1,$E57))&gt;INDEX(Kalender!$B$81:$B$110,MAX(1,$E57))),AND($F57&gt;0,INDEX(Kalender!IB$81:IB$110,MAX(1,$F57))&gt;INDEX(Kalender!$B$81:$B$110,MAX(1,$F57)))),2,0))</f>
        <v>0</v>
      </c>
      <c r="IC57" s="5" t="n">
        <f aca="false">IF(Kalender!IC57&lt;&gt;1,0,IF(AND($B57&gt;0,INDEX(Kalender!IC$68:IC$77,MAX(1,$B57))&gt;INDEX(Kalender!$B$68:$B$77,MAX(1,$B57))),1,0)+IF(OR(AND($C57&gt;0,INDEX(Kalender!IC$81:IC$110,MAX(1,$C57))&gt;INDEX(Kalender!$B$81:$B$110,MAX(1,$C57))),AND($D57&gt;0,INDEX(Kalender!IC$81:IC$110,MAX(1,$D57))&gt;INDEX(Kalender!$B$81:$B$110,MAX(1,$D57))),AND($E57&gt;0,INDEX(Kalender!IC$81:IC$110,MAX(1,$E57))&gt;INDEX(Kalender!$B$81:$B$110,MAX(1,$E57))),AND($F57&gt;0,INDEX(Kalender!IC$81:IC$110,MAX(1,$F57))&gt;INDEX(Kalender!$B$81:$B$110,MAX(1,$F57)))),2,0))</f>
        <v>0</v>
      </c>
      <c r="ID57" s="5" t="n">
        <f aca="false">IF(Kalender!ID57&lt;&gt;1,0,IF(AND($B57&gt;0,INDEX(Kalender!ID$68:ID$77,MAX(1,$B57))&gt;INDEX(Kalender!$B$68:$B$77,MAX(1,$B57))),1,0)+IF(OR(AND($C57&gt;0,INDEX(Kalender!ID$81:ID$110,MAX(1,$C57))&gt;INDEX(Kalender!$B$81:$B$110,MAX(1,$C57))),AND($D57&gt;0,INDEX(Kalender!ID$81:ID$110,MAX(1,$D57))&gt;INDEX(Kalender!$B$81:$B$110,MAX(1,$D57))),AND($E57&gt;0,INDEX(Kalender!ID$81:ID$110,MAX(1,$E57))&gt;INDEX(Kalender!$B$81:$B$110,MAX(1,$E57))),AND($F57&gt;0,INDEX(Kalender!ID$81:ID$110,MAX(1,$F57))&gt;INDEX(Kalender!$B$81:$B$110,MAX(1,$F57)))),2,0))</f>
        <v>0</v>
      </c>
      <c r="IE57" s="5" t="n">
        <f aca="false">IF(Kalender!IE57&lt;&gt;1,0,IF(AND($B57&gt;0,INDEX(Kalender!IE$68:IE$77,MAX(1,$B57))&gt;INDEX(Kalender!$B$68:$B$77,MAX(1,$B57))),1,0)+IF(OR(AND($C57&gt;0,INDEX(Kalender!IE$81:IE$110,MAX(1,$C57))&gt;INDEX(Kalender!$B$81:$B$110,MAX(1,$C57))),AND($D57&gt;0,INDEX(Kalender!IE$81:IE$110,MAX(1,$D57))&gt;INDEX(Kalender!$B$81:$B$110,MAX(1,$D57))),AND($E57&gt;0,INDEX(Kalender!IE$81:IE$110,MAX(1,$E57))&gt;INDEX(Kalender!$B$81:$B$110,MAX(1,$E57))),AND($F57&gt;0,INDEX(Kalender!IE$81:IE$110,MAX(1,$F57))&gt;INDEX(Kalender!$B$81:$B$110,MAX(1,$F57)))),2,0))</f>
        <v>0</v>
      </c>
      <c r="IF57" s="5" t="n">
        <f aca="false">IF(Kalender!IF57&lt;&gt;1,0,IF(AND($B57&gt;0,INDEX(Kalender!IF$68:IF$77,MAX(1,$B57))&gt;INDEX(Kalender!$B$68:$B$77,MAX(1,$B57))),1,0)+IF(OR(AND($C57&gt;0,INDEX(Kalender!IF$81:IF$110,MAX(1,$C57))&gt;INDEX(Kalender!$B$81:$B$110,MAX(1,$C57))),AND($D57&gt;0,INDEX(Kalender!IF$81:IF$110,MAX(1,$D57))&gt;INDEX(Kalender!$B$81:$B$110,MAX(1,$D57))),AND($E57&gt;0,INDEX(Kalender!IF$81:IF$110,MAX(1,$E57))&gt;INDEX(Kalender!$B$81:$B$110,MAX(1,$E57))),AND($F57&gt;0,INDEX(Kalender!IF$81:IF$110,MAX(1,$F57))&gt;INDEX(Kalender!$B$81:$B$110,MAX(1,$F57)))),2,0))</f>
        <v>0</v>
      </c>
      <c r="IG57" s="5" t="n">
        <f aca="false">IF(Kalender!IG57&lt;&gt;1,0,IF(AND($B57&gt;0,INDEX(Kalender!IG$68:IG$77,MAX(1,$B57))&gt;INDEX(Kalender!$B$68:$B$77,MAX(1,$B57))),1,0)+IF(OR(AND($C57&gt;0,INDEX(Kalender!IG$81:IG$110,MAX(1,$C57))&gt;INDEX(Kalender!$B$81:$B$110,MAX(1,$C57))),AND($D57&gt;0,INDEX(Kalender!IG$81:IG$110,MAX(1,$D57))&gt;INDEX(Kalender!$B$81:$B$110,MAX(1,$D57))),AND($E57&gt;0,INDEX(Kalender!IG$81:IG$110,MAX(1,$E57))&gt;INDEX(Kalender!$B$81:$B$110,MAX(1,$E57))),AND($F57&gt;0,INDEX(Kalender!IG$81:IG$110,MAX(1,$F57))&gt;INDEX(Kalender!$B$81:$B$110,MAX(1,$F57)))),2,0))</f>
        <v>0</v>
      </c>
      <c r="IH57" s="5" t="n">
        <f aca="false">IF(Kalender!IH57&lt;&gt;1,0,IF(AND($B57&gt;0,INDEX(Kalender!IH$68:IH$77,MAX(1,$B57))&gt;INDEX(Kalender!$B$68:$B$77,MAX(1,$B57))),1,0)+IF(OR(AND($C57&gt;0,INDEX(Kalender!IH$81:IH$110,MAX(1,$C57))&gt;INDEX(Kalender!$B$81:$B$110,MAX(1,$C57))),AND($D57&gt;0,INDEX(Kalender!IH$81:IH$110,MAX(1,$D57))&gt;INDEX(Kalender!$B$81:$B$110,MAX(1,$D57))),AND($E57&gt;0,INDEX(Kalender!IH$81:IH$110,MAX(1,$E57))&gt;INDEX(Kalender!$B$81:$B$110,MAX(1,$E57))),AND($F57&gt;0,INDEX(Kalender!IH$81:IH$110,MAX(1,$F57))&gt;INDEX(Kalender!$B$81:$B$110,MAX(1,$F57)))),2,0))</f>
        <v>0</v>
      </c>
      <c r="II57" s="5" t="n">
        <f aca="false">IF(Kalender!II57&lt;&gt;1,0,IF(AND($B57&gt;0,INDEX(Kalender!II$68:II$77,MAX(1,$B57))&gt;INDEX(Kalender!$B$68:$B$77,MAX(1,$B57))),1,0)+IF(OR(AND($C57&gt;0,INDEX(Kalender!II$81:II$110,MAX(1,$C57))&gt;INDEX(Kalender!$B$81:$B$110,MAX(1,$C57))),AND($D57&gt;0,INDEX(Kalender!II$81:II$110,MAX(1,$D57))&gt;INDEX(Kalender!$B$81:$B$110,MAX(1,$D57))),AND($E57&gt;0,INDEX(Kalender!II$81:II$110,MAX(1,$E57))&gt;INDEX(Kalender!$B$81:$B$110,MAX(1,$E57))),AND($F57&gt;0,INDEX(Kalender!II$81:II$110,MAX(1,$F57))&gt;INDEX(Kalender!$B$81:$B$110,MAX(1,$F57)))),2,0))</f>
        <v>0</v>
      </c>
      <c r="IJ57" s="5" t="n">
        <f aca="false">IF(Kalender!IJ57&lt;&gt;1,0,IF(AND($B57&gt;0,INDEX(Kalender!IJ$68:IJ$77,MAX(1,$B57))&gt;INDEX(Kalender!$B$68:$B$77,MAX(1,$B57))),1,0)+IF(OR(AND($C57&gt;0,INDEX(Kalender!IJ$81:IJ$110,MAX(1,$C57))&gt;INDEX(Kalender!$B$81:$B$110,MAX(1,$C57))),AND($D57&gt;0,INDEX(Kalender!IJ$81:IJ$110,MAX(1,$D57))&gt;INDEX(Kalender!$B$81:$B$110,MAX(1,$D57))),AND($E57&gt;0,INDEX(Kalender!IJ$81:IJ$110,MAX(1,$E57))&gt;INDEX(Kalender!$B$81:$B$110,MAX(1,$E57))),AND($F57&gt;0,INDEX(Kalender!IJ$81:IJ$110,MAX(1,$F57))&gt;INDEX(Kalender!$B$81:$B$110,MAX(1,$F57)))),2,0))</f>
        <v>0</v>
      </c>
      <c r="IK57" s="5" t="n">
        <f aca="false">IF(Kalender!IK57&lt;&gt;1,0,IF(AND($B57&gt;0,INDEX(Kalender!IK$68:IK$77,MAX(1,$B57))&gt;INDEX(Kalender!$B$68:$B$77,MAX(1,$B57))),1,0)+IF(OR(AND($C57&gt;0,INDEX(Kalender!IK$81:IK$110,MAX(1,$C57))&gt;INDEX(Kalender!$B$81:$B$110,MAX(1,$C57))),AND($D57&gt;0,INDEX(Kalender!IK$81:IK$110,MAX(1,$D57))&gt;INDEX(Kalender!$B$81:$B$110,MAX(1,$D57))),AND($E57&gt;0,INDEX(Kalender!IK$81:IK$110,MAX(1,$E57))&gt;INDEX(Kalender!$B$81:$B$110,MAX(1,$E57))),AND($F57&gt;0,INDEX(Kalender!IK$81:IK$110,MAX(1,$F57))&gt;INDEX(Kalender!$B$81:$B$110,MAX(1,$F57)))),2,0))</f>
        <v>0</v>
      </c>
      <c r="IL57" s="5" t="n">
        <f aca="false">IF(Kalender!IL57&lt;&gt;1,0,IF(AND($B57&gt;0,INDEX(Kalender!IL$68:IL$77,MAX(1,$B57))&gt;INDEX(Kalender!$B$68:$B$77,MAX(1,$B57))),1,0)+IF(OR(AND($C57&gt;0,INDEX(Kalender!IL$81:IL$110,MAX(1,$C57))&gt;INDEX(Kalender!$B$81:$B$110,MAX(1,$C57))),AND($D57&gt;0,INDEX(Kalender!IL$81:IL$110,MAX(1,$D57))&gt;INDEX(Kalender!$B$81:$B$110,MAX(1,$D57))),AND($E57&gt;0,INDEX(Kalender!IL$81:IL$110,MAX(1,$E57))&gt;INDEX(Kalender!$B$81:$B$110,MAX(1,$E57))),AND($F57&gt;0,INDEX(Kalender!IL$81:IL$110,MAX(1,$F57))&gt;INDEX(Kalender!$B$81:$B$110,MAX(1,$F57)))),2,0))</f>
        <v>0</v>
      </c>
      <c r="IM57" s="5" t="n">
        <f aca="false">IF(Kalender!IM57&lt;&gt;1,0,IF(AND($B57&gt;0,INDEX(Kalender!IM$68:IM$77,MAX(1,$B57))&gt;INDEX(Kalender!$B$68:$B$77,MAX(1,$B57))),1,0)+IF(OR(AND($C57&gt;0,INDEX(Kalender!IM$81:IM$110,MAX(1,$C57))&gt;INDEX(Kalender!$B$81:$B$110,MAX(1,$C57))),AND($D57&gt;0,INDEX(Kalender!IM$81:IM$110,MAX(1,$D57))&gt;INDEX(Kalender!$B$81:$B$110,MAX(1,$D57))),AND($E57&gt;0,INDEX(Kalender!IM$81:IM$110,MAX(1,$E57))&gt;INDEX(Kalender!$B$81:$B$110,MAX(1,$E57))),AND($F57&gt;0,INDEX(Kalender!IM$81:IM$110,MAX(1,$F57))&gt;INDEX(Kalender!$B$81:$B$110,MAX(1,$F57)))),2,0))</f>
        <v>0</v>
      </c>
      <c r="IN57" s="5" t="n">
        <f aca="false">IF(Kalender!IN57&lt;&gt;1,0,IF(AND($B57&gt;0,INDEX(Kalender!IN$68:IN$77,MAX(1,$B57))&gt;INDEX(Kalender!$B$68:$B$77,MAX(1,$B57))),1,0)+IF(OR(AND($C57&gt;0,INDEX(Kalender!IN$81:IN$110,MAX(1,$C57))&gt;INDEX(Kalender!$B$81:$B$110,MAX(1,$C57))),AND($D57&gt;0,INDEX(Kalender!IN$81:IN$110,MAX(1,$D57))&gt;INDEX(Kalender!$B$81:$B$110,MAX(1,$D57))),AND($E57&gt;0,INDEX(Kalender!IN$81:IN$110,MAX(1,$E57))&gt;INDEX(Kalender!$B$81:$B$110,MAX(1,$E57))),AND($F57&gt;0,INDEX(Kalender!IN$81:IN$110,MAX(1,$F57))&gt;INDEX(Kalender!$B$81:$B$110,MAX(1,$F57)))),2,0))</f>
        <v>0</v>
      </c>
      <c r="IO57" s="5" t="n">
        <f aca="false">IF(Kalender!IO57&lt;&gt;1,0,IF(AND($B57&gt;0,INDEX(Kalender!IO$68:IO$77,MAX(1,$B57))&gt;INDEX(Kalender!$B$68:$B$77,MAX(1,$B57))),1,0)+IF(OR(AND($C57&gt;0,INDEX(Kalender!IO$81:IO$110,MAX(1,$C57))&gt;INDEX(Kalender!$B$81:$B$110,MAX(1,$C57))),AND($D57&gt;0,INDEX(Kalender!IO$81:IO$110,MAX(1,$D57))&gt;INDEX(Kalender!$B$81:$B$110,MAX(1,$D57))),AND($E57&gt;0,INDEX(Kalender!IO$81:IO$110,MAX(1,$E57))&gt;INDEX(Kalender!$B$81:$B$110,MAX(1,$E57))),AND($F57&gt;0,INDEX(Kalender!IO$81:IO$110,MAX(1,$F57))&gt;INDEX(Kalender!$B$81:$B$110,MAX(1,$F57)))),2,0))</f>
        <v>0</v>
      </c>
      <c r="IP57" s="5" t="n">
        <f aca="false">IF(Kalender!IP57&lt;&gt;1,0,IF(AND($B57&gt;0,INDEX(Kalender!IP$68:IP$77,MAX(1,$B57))&gt;INDEX(Kalender!$B$68:$B$77,MAX(1,$B57))),1,0)+IF(OR(AND($C57&gt;0,INDEX(Kalender!IP$81:IP$110,MAX(1,$C57))&gt;INDEX(Kalender!$B$81:$B$110,MAX(1,$C57))),AND($D57&gt;0,INDEX(Kalender!IP$81:IP$110,MAX(1,$D57))&gt;INDEX(Kalender!$B$81:$B$110,MAX(1,$D57))),AND($E57&gt;0,INDEX(Kalender!IP$81:IP$110,MAX(1,$E57))&gt;INDEX(Kalender!$B$81:$B$110,MAX(1,$E57))),AND($F57&gt;0,INDEX(Kalender!IP$81:IP$110,MAX(1,$F57))&gt;INDEX(Kalender!$B$81:$B$110,MAX(1,$F57)))),2,0))</f>
        <v>0</v>
      </c>
      <c r="IQ57" s="5" t="n">
        <f aca="false">IF(Kalender!IQ57&lt;&gt;1,0,IF(AND($B57&gt;0,INDEX(Kalender!IQ$68:IQ$77,MAX(1,$B57))&gt;INDEX(Kalender!$B$68:$B$77,MAX(1,$B57))),1,0)+IF(OR(AND($C57&gt;0,INDEX(Kalender!IQ$81:IQ$110,MAX(1,$C57))&gt;INDEX(Kalender!$B$81:$B$110,MAX(1,$C57))),AND($D57&gt;0,INDEX(Kalender!IQ$81:IQ$110,MAX(1,$D57))&gt;INDEX(Kalender!$B$81:$B$110,MAX(1,$D57))),AND($E57&gt;0,INDEX(Kalender!IQ$81:IQ$110,MAX(1,$E57))&gt;INDEX(Kalender!$B$81:$B$110,MAX(1,$E57))),AND($F57&gt;0,INDEX(Kalender!IQ$81:IQ$110,MAX(1,$F57))&gt;INDEX(Kalender!$B$81:$B$110,MAX(1,$F57)))),2,0))</f>
        <v>0</v>
      </c>
      <c r="IR57" s="5" t="n">
        <f aca="false">IF(Kalender!IR57&lt;&gt;1,0,IF(AND($B57&gt;0,INDEX(Kalender!IR$68:IR$77,MAX(1,$B57))&gt;INDEX(Kalender!$B$68:$B$77,MAX(1,$B57))),1,0)+IF(OR(AND($C57&gt;0,INDEX(Kalender!IR$81:IR$110,MAX(1,$C57))&gt;INDEX(Kalender!$B$81:$B$110,MAX(1,$C57))),AND($D57&gt;0,INDEX(Kalender!IR$81:IR$110,MAX(1,$D57))&gt;INDEX(Kalender!$B$81:$B$110,MAX(1,$D57))),AND($E57&gt;0,INDEX(Kalender!IR$81:IR$110,MAX(1,$E57))&gt;INDEX(Kalender!$B$81:$B$110,MAX(1,$E57))),AND($F57&gt;0,INDEX(Kalender!IR$81:IR$110,MAX(1,$F57))&gt;INDEX(Kalender!$B$81:$B$110,MAX(1,$F57)))),2,0))</f>
        <v>0</v>
      </c>
      <c r="IS57" s="5" t="n">
        <f aca="false">IF(Kalender!IS57&lt;&gt;1,0,IF(AND($B57&gt;0,INDEX(Kalender!IS$68:IS$77,MAX(1,$B57))&gt;INDEX(Kalender!$B$68:$B$77,MAX(1,$B57))),1,0)+IF(OR(AND($C57&gt;0,INDEX(Kalender!IS$81:IS$110,MAX(1,$C57))&gt;INDEX(Kalender!$B$81:$B$110,MAX(1,$C57))),AND($D57&gt;0,INDEX(Kalender!IS$81:IS$110,MAX(1,$D57))&gt;INDEX(Kalender!$B$81:$B$110,MAX(1,$D57))),AND($E57&gt;0,INDEX(Kalender!IS$81:IS$110,MAX(1,$E57))&gt;INDEX(Kalender!$B$81:$B$110,MAX(1,$E57))),AND($F57&gt;0,INDEX(Kalender!IS$81:IS$110,MAX(1,$F57))&gt;INDEX(Kalender!$B$81:$B$110,MAX(1,$F57)))),2,0))</f>
        <v>0</v>
      </c>
      <c r="IT57" s="5" t="n">
        <f aca="false">IF(Kalender!IT57&lt;&gt;1,0,IF(AND($B57&gt;0,INDEX(Kalender!IT$68:IT$77,MAX(1,$B57))&gt;INDEX(Kalender!$B$68:$B$77,MAX(1,$B57))),1,0)+IF(OR(AND($C57&gt;0,INDEX(Kalender!IT$81:IT$110,MAX(1,$C57))&gt;INDEX(Kalender!$B$81:$B$110,MAX(1,$C57))),AND($D57&gt;0,INDEX(Kalender!IT$81:IT$110,MAX(1,$D57))&gt;INDEX(Kalender!$B$81:$B$110,MAX(1,$D57))),AND($E57&gt;0,INDEX(Kalender!IT$81:IT$110,MAX(1,$E57))&gt;INDEX(Kalender!$B$81:$B$110,MAX(1,$E57))),AND($F57&gt;0,INDEX(Kalender!IT$81:IT$110,MAX(1,$F57))&gt;INDEX(Kalender!$B$81:$B$110,MAX(1,$F57)))),2,0))</f>
        <v>0</v>
      </c>
      <c r="IU57" s="5" t="n">
        <f aca="false">IF(Kalender!IU57&lt;&gt;1,0,IF(AND($B57&gt;0,INDEX(Kalender!IU$68:IU$77,MAX(1,$B57))&gt;INDEX(Kalender!$B$68:$B$77,MAX(1,$B57))),1,0)+IF(OR(AND($C57&gt;0,INDEX(Kalender!IU$81:IU$110,MAX(1,$C57))&gt;INDEX(Kalender!$B$81:$B$110,MAX(1,$C57))),AND($D57&gt;0,INDEX(Kalender!IU$81:IU$110,MAX(1,$D57))&gt;INDEX(Kalender!$B$81:$B$110,MAX(1,$D57))),AND($E57&gt;0,INDEX(Kalender!IU$81:IU$110,MAX(1,$E57))&gt;INDEX(Kalender!$B$81:$B$110,MAX(1,$E57))),AND($F57&gt;0,INDEX(Kalender!IU$81:IU$110,MAX(1,$F57))&gt;INDEX(Kalender!$B$81:$B$110,MAX(1,$F57)))),2,0))</f>
        <v>0</v>
      </c>
      <c r="IV57" s="5" t="n">
        <f aca="false">IF(Kalender!IV57&lt;&gt;1,0,IF(AND($B57&gt;0,INDEX(Kalender!IV$68:IV$77,MAX(1,$B57))&gt;INDEX(Kalender!$B$68:$B$77,MAX(1,$B57))),1,0)+IF(OR(AND($C57&gt;0,INDEX(Kalender!IV$81:IV$110,MAX(1,$C57))&gt;INDEX(Kalender!$B$81:$B$110,MAX(1,$C57))),AND($D57&gt;0,INDEX(Kalender!IV$81:IV$110,MAX(1,$D57))&gt;INDEX(Kalender!$B$81:$B$110,MAX(1,$D57))),AND($E57&gt;0,INDEX(Kalender!IV$81:IV$110,MAX(1,$E57))&gt;INDEX(Kalender!$B$81:$B$110,MAX(1,$E57))),AND($F57&gt;0,INDEX(Kalender!IV$81:IV$110,MAX(1,$F57))&gt;INDEX(Kalender!$B$81:$B$110,MAX(1,$F57)))),2,0))</f>
        <v>0</v>
      </c>
      <c r="IW57" s="5" t="n">
        <f aca="false">IF(Kalender!IW57&lt;&gt;1,0,IF(AND($B57&gt;0,INDEX(Kalender!IW$68:IW$77,MAX(1,$B57))&gt;INDEX(Kalender!$B$68:$B$77,MAX(1,$B57))),1,0)+IF(OR(AND($C57&gt;0,INDEX(Kalender!IW$81:IW$110,MAX(1,$C57))&gt;INDEX(Kalender!$B$81:$B$110,MAX(1,$C57))),AND($D57&gt;0,INDEX(Kalender!IW$81:IW$110,MAX(1,$D57))&gt;INDEX(Kalender!$B$81:$B$110,MAX(1,$D57))),AND($E57&gt;0,INDEX(Kalender!IW$81:IW$110,MAX(1,$E57))&gt;INDEX(Kalender!$B$81:$B$110,MAX(1,$E57))),AND($F57&gt;0,INDEX(Kalender!IW$81:IW$110,MAX(1,$F57))&gt;INDEX(Kalender!$B$81:$B$110,MAX(1,$F57)))),2,0))</f>
        <v>0</v>
      </c>
      <c r="IX57" s="5" t="n">
        <f aca="false">IF(Kalender!IX57&lt;&gt;1,0,IF(AND($B57&gt;0,INDEX(Kalender!IX$68:IX$77,MAX(1,$B57))&gt;INDEX(Kalender!$B$68:$B$77,MAX(1,$B57))),1,0)+IF(OR(AND($C57&gt;0,INDEX(Kalender!IX$81:IX$110,MAX(1,$C57))&gt;INDEX(Kalender!$B$81:$B$110,MAX(1,$C57))),AND($D57&gt;0,INDEX(Kalender!IX$81:IX$110,MAX(1,$D57))&gt;INDEX(Kalender!$B$81:$B$110,MAX(1,$D57))),AND($E57&gt;0,INDEX(Kalender!IX$81:IX$110,MAX(1,$E57))&gt;INDEX(Kalender!$B$81:$B$110,MAX(1,$E57))),AND($F57&gt;0,INDEX(Kalender!IX$81:IX$110,MAX(1,$F57))&gt;INDEX(Kalender!$B$81:$B$110,MAX(1,$F57)))),2,0))</f>
        <v>0</v>
      </c>
      <c r="IY57" s="5" t="n">
        <f aca="false">IF(Kalender!IY57&lt;&gt;1,0,IF(AND($B57&gt;0,INDEX(Kalender!IY$68:IY$77,MAX(1,$B57))&gt;INDEX(Kalender!$B$68:$B$77,MAX(1,$B57))),1,0)+IF(OR(AND($C57&gt;0,INDEX(Kalender!IY$81:IY$110,MAX(1,$C57))&gt;INDEX(Kalender!$B$81:$B$110,MAX(1,$C57))),AND($D57&gt;0,INDEX(Kalender!IY$81:IY$110,MAX(1,$D57))&gt;INDEX(Kalender!$B$81:$B$110,MAX(1,$D57))),AND($E57&gt;0,INDEX(Kalender!IY$81:IY$110,MAX(1,$E57))&gt;INDEX(Kalender!$B$81:$B$110,MAX(1,$E57))),AND($F57&gt;0,INDEX(Kalender!IY$81:IY$110,MAX(1,$F57))&gt;INDEX(Kalender!$B$81:$B$110,MAX(1,$F57)))),2,0))</f>
        <v>0</v>
      </c>
      <c r="IZ57" s="5" t="n">
        <f aca="false">IF(Kalender!IZ57&lt;&gt;1,0,IF(AND($B57&gt;0,INDEX(Kalender!IZ$68:IZ$77,MAX(1,$B57))&gt;INDEX(Kalender!$B$68:$B$77,MAX(1,$B57))),1,0)+IF(OR(AND($C57&gt;0,INDEX(Kalender!IZ$81:IZ$110,MAX(1,$C57))&gt;INDEX(Kalender!$B$81:$B$110,MAX(1,$C57))),AND($D57&gt;0,INDEX(Kalender!IZ$81:IZ$110,MAX(1,$D57))&gt;INDEX(Kalender!$B$81:$B$110,MAX(1,$D57))),AND($E57&gt;0,INDEX(Kalender!IZ$81:IZ$110,MAX(1,$E57))&gt;INDEX(Kalender!$B$81:$B$110,MAX(1,$E57))),AND($F57&gt;0,INDEX(Kalender!IZ$81:IZ$110,MAX(1,$F57))&gt;INDEX(Kalender!$B$81:$B$110,MAX(1,$F57)))),2,0))</f>
        <v>0</v>
      </c>
      <c r="JA57" s="5" t="n">
        <f aca="false">IF(Kalender!JA57&lt;&gt;1,0,IF(AND($B57&gt;0,INDEX(Kalender!JA$68:JA$77,MAX(1,$B57))&gt;INDEX(Kalender!$B$68:$B$77,MAX(1,$B57))),1,0)+IF(OR(AND($C57&gt;0,INDEX(Kalender!JA$81:JA$110,MAX(1,$C57))&gt;INDEX(Kalender!$B$81:$B$110,MAX(1,$C57))),AND($D57&gt;0,INDEX(Kalender!JA$81:JA$110,MAX(1,$D57))&gt;INDEX(Kalender!$B$81:$B$110,MAX(1,$D57))),AND($E57&gt;0,INDEX(Kalender!JA$81:JA$110,MAX(1,$E57))&gt;INDEX(Kalender!$B$81:$B$110,MAX(1,$E57))),AND($F57&gt;0,INDEX(Kalender!JA$81:JA$110,MAX(1,$F57))&gt;INDEX(Kalender!$B$81:$B$110,MAX(1,$F57)))),2,0))</f>
        <v>0</v>
      </c>
      <c r="JB57" s="5" t="n">
        <f aca="false">IF(Kalender!JB57&lt;&gt;1,0,IF(AND($B57&gt;0,INDEX(Kalender!JB$68:JB$77,MAX(1,$B57))&gt;INDEX(Kalender!$B$68:$B$77,MAX(1,$B57))),1,0)+IF(OR(AND($C57&gt;0,INDEX(Kalender!JB$81:JB$110,MAX(1,$C57))&gt;INDEX(Kalender!$B$81:$B$110,MAX(1,$C57))),AND($D57&gt;0,INDEX(Kalender!JB$81:JB$110,MAX(1,$D57))&gt;INDEX(Kalender!$B$81:$B$110,MAX(1,$D57))),AND($E57&gt;0,INDEX(Kalender!JB$81:JB$110,MAX(1,$E57))&gt;INDEX(Kalender!$B$81:$B$110,MAX(1,$E57))),AND($F57&gt;0,INDEX(Kalender!JB$81:JB$110,MAX(1,$F57))&gt;INDEX(Kalender!$B$81:$B$110,MAX(1,$F57)))),2,0))</f>
        <v>0</v>
      </c>
      <c r="JC57" s="5" t="n">
        <f aca="false">IF(Kalender!JC57&lt;&gt;1,0,IF(AND($B57&gt;0,INDEX(Kalender!JC$68:JC$77,MAX(1,$B57))&gt;INDEX(Kalender!$B$68:$B$77,MAX(1,$B57))),1,0)+IF(OR(AND($C57&gt;0,INDEX(Kalender!JC$81:JC$110,MAX(1,$C57))&gt;INDEX(Kalender!$B$81:$B$110,MAX(1,$C57))),AND($D57&gt;0,INDEX(Kalender!JC$81:JC$110,MAX(1,$D57))&gt;INDEX(Kalender!$B$81:$B$110,MAX(1,$D57))),AND($E57&gt;0,INDEX(Kalender!JC$81:JC$110,MAX(1,$E57))&gt;INDEX(Kalender!$B$81:$B$110,MAX(1,$E57))),AND($F57&gt;0,INDEX(Kalender!JC$81:JC$110,MAX(1,$F57))&gt;INDEX(Kalender!$B$81:$B$110,MAX(1,$F57)))),2,0))</f>
        <v>0</v>
      </c>
      <c r="JD57" s="5" t="n">
        <f aca="false">IF(Kalender!JD57&lt;&gt;1,0,IF(AND($B57&gt;0,INDEX(Kalender!JD$68:JD$77,MAX(1,$B57))&gt;INDEX(Kalender!$B$68:$B$77,MAX(1,$B57))),1,0)+IF(OR(AND($C57&gt;0,INDEX(Kalender!JD$81:JD$110,MAX(1,$C57))&gt;INDEX(Kalender!$B$81:$B$110,MAX(1,$C57))),AND($D57&gt;0,INDEX(Kalender!JD$81:JD$110,MAX(1,$D57))&gt;INDEX(Kalender!$B$81:$B$110,MAX(1,$D57))),AND($E57&gt;0,INDEX(Kalender!JD$81:JD$110,MAX(1,$E57))&gt;INDEX(Kalender!$B$81:$B$110,MAX(1,$E57))),AND($F57&gt;0,INDEX(Kalender!JD$81:JD$110,MAX(1,$F57))&gt;INDEX(Kalender!$B$81:$B$110,MAX(1,$F57)))),2,0))</f>
        <v>0</v>
      </c>
      <c r="JE57" s="5" t="n">
        <f aca="false">IF(Kalender!JE57&lt;&gt;1,0,IF(AND($B57&gt;0,INDEX(Kalender!JE$68:JE$77,MAX(1,$B57))&gt;INDEX(Kalender!$B$68:$B$77,MAX(1,$B57))),1,0)+IF(OR(AND($C57&gt;0,INDEX(Kalender!JE$81:JE$110,MAX(1,$C57))&gt;INDEX(Kalender!$B$81:$B$110,MAX(1,$C57))),AND($D57&gt;0,INDEX(Kalender!JE$81:JE$110,MAX(1,$D57))&gt;INDEX(Kalender!$B$81:$B$110,MAX(1,$D57))),AND($E57&gt;0,INDEX(Kalender!JE$81:JE$110,MAX(1,$E57))&gt;INDEX(Kalender!$B$81:$B$110,MAX(1,$E57))),AND($F57&gt;0,INDEX(Kalender!JE$81:JE$110,MAX(1,$F57))&gt;INDEX(Kalender!$B$81:$B$110,MAX(1,$F57)))),2,0))</f>
        <v>0</v>
      </c>
      <c r="JF57" s="5" t="n">
        <f aca="false">IF(Kalender!JF57&lt;&gt;1,0,IF(AND($B57&gt;0,INDEX(Kalender!JF$68:JF$77,MAX(1,$B57))&gt;INDEX(Kalender!$B$68:$B$77,MAX(1,$B57))),1,0)+IF(OR(AND($C57&gt;0,INDEX(Kalender!JF$81:JF$110,MAX(1,$C57))&gt;INDEX(Kalender!$B$81:$B$110,MAX(1,$C57))),AND($D57&gt;0,INDEX(Kalender!JF$81:JF$110,MAX(1,$D57))&gt;INDEX(Kalender!$B$81:$B$110,MAX(1,$D57))),AND($E57&gt;0,INDEX(Kalender!JF$81:JF$110,MAX(1,$E57))&gt;INDEX(Kalender!$B$81:$B$110,MAX(1,$E57))),AND($F57&gt;0,INDEX(Kalender!JF$81:JF$110,MAX(1,$F57))&gt;INDEX(Kalender!$B$81:$B$110,MAX(1,$F57)))),2,0))</f>
        <v>0</v>
      </c>
      <c r="JG57" s="5" t="n">
        <f aca="false">IF(Kalender!JG57&lt;&gt;1,0,IF(AND($B57&gt;0,INDEX(Kalender!JG$68:JG$77,MAX(1,$B57))&gt;INDEX(Kalender!$B$68:$B$77,MAX(1,$B57))),1,0)+IF(OR(AND($C57&gt;0,INDEX(Kalender!JG$81:JG$110,MAX(1,$C57))&gt;INDEX(Kalender!$B$81:$B$110,MAX(1,$C57))),AND($D57&gt;0,INDEX(Kalender!JG$81:JG$110,MAX(1,$D57))&gt;INDEX(Kalender!$B$81:$B$110,MAX(1,$D57))),AND($E57&gt;0,INDEX(Kalender!JG$81:JG$110,MAX(1,$E57))&gt;INDEX(Kalender!$B$81:$B$110,MAX(1,$E57))),AND($F57&gt;0,INDEX(Kalender!JG$81:JG$110,MAX(1,$F57))&gt;INDEX(Kalender!$B$81:$B$110,MAX(1,$F57)))),2,0))</f>
        <v>0</v>
      </c>
      <c r="JH57" s="5" t="n">
        <f aca="false">IF(Kalender!JH57&lt;&gt;1,0,IF(AND($B57&gt;0,INDEX(Kalender!JH$68:JH$77,MAX(1,$B57))&gt;INDEX(Kalender!$B$68:$B$77,MAX(1,$B57))),1,0)+IF(OR(AND($C57&gt;0,INDEX(Kalender!JH$81:JH$110,MAX(1,$C57))&gt;INDEX(Kalender!$B$81:$B$110,MAX(1,$C57))),AND($D57&gt;0,INDEX(Kalender!JH$81:JH$110,MAX(1,$D57))&gt;INDEX(Kalender!$B$81:$B$110,MAX(1,$D57))),AND($E57&gt;0,INDEX(Kalender!JH$81:JH$110,MAX(1,$E57))&gt;INDEX(Kalender!$B$81:$B$110,MAX(1,$E57))),AND($F57&gt;0,INDEX(Kalender!JH$81:JH$110,MAX(1,$F57))&gt;INDEX(Kalender!$B$81:$B$110,MAX(1,$F57)))),2,0))</f>
        <v>0</v>
      </c>
      <c r="JI57" s="5" t="n">
        <f aca="false">IF(Kalender!JI57&lt;&gt;1,0,IF(AND($B57&gt;0,INDEX(Kalender!JI$68:JI$77,MAX(1,$B57))&gt;INDEX(Kalender!$B$68:$B$77,MAX(1,$B57))),1,0)+IF(OR(AND($C57&gt;0,INDEX(Kalender!JI$81:JI$110,MAX(1,$C57))&gt;INDEX(Kalender!$B$81:$B$110,MAX(1,$C57))),AND($D57&gt;0,INDEX(Kalender!JI$81:JI$110,MAX(1,$D57))&gt;INDEX(Kalender!$B$81:$B$110,MAX(1,$D57))),AND($E57&gt;0,INDEX(Kalender!JI$81:JI$110,MAX(1,$E57))&gt;INDEX(Kalender!$B$81:$B$110,MAX(1,$E57))),AND($F57&gt;0,INDEX(Kalender!JI$81:JI$110,MAX(1,$F57))&gt;INDEX(Kalender!$B$81:$B$110,MAX(1,$F57)))),2,0))</f>
        <v>0</v>
      </c>
      <c r="JJ57" s="5" t="n">
        <f aca="false">IF(Kalender!JJ57&lt;&gt;1,0,IF(AND($B57&gt;0,INDEX(Kalender!JJ$68:JJ$77,MAX(1,$B57))&gt;INDEX(Kalender!$B$68:$B$77,MAX(1,$B57))),1,0)+IF(OR(AND($C57&gt;0,INDEX(Kalender!JJ$81:JJ$110,MAX(1,$C57))&gt;INDEX(Kalender!$B$81:$B$110,MAX(1,$C57))),AND($D57&gt;0,INDEX(Kalender!JJ$81:JJ$110,MAX(1,$D57))&gt;INDEX(Kalender!$B$81:$B$110,MAX(1,$D57))),AND($E57&gt;0,INDEX(Kalender!JJ$81:JJ$110,MAX(1,$E57))&gt;INDEX(Kalender!$B$81:$B$110,MAX(1,$E57))),AND($F57&gt;0,INDEX(Kalender!JJ$81:JJ$110,MAX(1,$F57))&gt;INDEX(Kalender!$B$81:$B$110,MAX(1,$F57)))),2,0))</f>
        <v>0</v>
      </c>
      <c r="JK57" s="5" t="n">
        <f aca="false">IF(Kalender!JK57&lt;&gt;1,0,IF(AND($B57&gt;0,INDEX(Kalender!JK$68:JK$77,MAX(1,$B57))&gt;INDEX(Kalender!$B$68:$B$77,MAX(1,$B57))),1,0)+IF(OR(AND($C57&gt;0,INDEX(Kalender!JK$81:JK$110,MAX(1,$C57))&gt;INDEX(Kalender!$B$81:$B$110,MAX(1,$C57))),AND($D57&gt;0,INDEX(Kalender!JK$81:JK$110,MAX(1,$D57))&gt;INDEX(Kalender!$B$81:$B$110,MAX(1,$D57))),AND($E57&gt;0,INDEX(Kalender!JK$81:JK$110,MAX(1,$E57))&gt;INDEX(Kalender!$B$81:$B$110,MAX(1,$E57))),AND($F57&gt;0,INDEX(Kalender!JK$81:JK$110,MAX(1,$F57))&gt;INDEX(Kalender!$B$81:$B$110,MAX(1,$F57)))),2,0))</f>
        <v>0</v>
      </c>
      <c r="JL57" s="5" t="n">
        <f aca="false">IF(Kalender!JL57&lt;&gt;1,0,IF(AND($B57&gt;0,INDEX(Kalender!JL$68:JL$77,MAX(1,$B57))&gt;INDEX(Kalender!$B$68:$B$77,MAX(1,$B57))),1,0)+IF(OR(AND($C57&gt;0,INDEX(Kalender!JL$81:JL$110,MAX(1,$C57))&gt;INDEX(Kalender!$B$81:$B$110,MAX(1,$C57))),AND($D57&gt;0,INDEX(Kalender!JL$81:JL$110,MAX(1,$D57))&gt;INDEX(Kalender!$B$81:$B$110,MAX(1,$D57))),AND($E57&gt;0,INDEX(Kalender!JL$81:JL$110,MAX(1,$E57))&gt;INDEX(Kalender!$B$81:$B$110,MAX(1,$E57))),AND($F57&gt;0,INDEX(Kalender!JL$81:JL$110,MAX(1,$F57))&gt;INDEX(Kalender!$B$81:$B$110,MAX(1,$F57)))),2,0))</f>
        <v>0</v>
      </c>
      <c r="JM57" s="5" t="n">
        <f aca="false">IF(Kalender!JM57&lt;&gt;1,0,IF(AND($B57&gt;0,INDEX(Kalender!JM$68:JM$77,MAX(1,$B57))&gt;INDEX(Kalender!$B$68:$B$77,MAX(1,$B57))),1,0)+IF(OR(AND($C57&gt;0,INDEX(Kalender!JM$81:JM$110,MAX(1,$C57))&gt;INDEX(Kalender!$B$81:$B$110,MAX(1,$C57))),AND($D57&gt;0,INDEX(Kalender!JM$81:JM$110,MAX(1,$D57))&gt;INDEX(Kalender!$B$81:$B$110,MAX(1,$D57))),AND($E57&gt;0,INDEX(Kalender!JM$81:JM$110,MAX(1,$E57))&gt;INDEX(Kalender!$B$81:$B$110,MAX(1,$E57))),AND($F57&gt;0,INDEX(Kalender!JM$81:JM$110,MAX(1,$F57))&gt;INDEX(Kalender!$B$81:$B$110,MAX(1,$F57)))),2,0))</f>
        <v>0</v>
      </c>
      <c r="JN57" s="5" t="n">
        <f aca="false">IF(Kalender!JN57&lt;&gt;1,0,IF(AND($B57&gt;0,INDEX(Kalender!JN$68:JN$77,MAX(1,$B57))&gt;INDEX(Kalender!$B$68:$B$77,MAX(1,$B57))),1,0)+IF(OR(AND($C57&gt;0,INDEX(Kalender!JN$81:JN$110,MAX(1,$C57))&gt;INDEX(Kalender!$B$81:$B$110,MAX(1,$C57))),AND($D57&gt;0,INDEX(Kalender!JN$81:JN$110,MAX(1,$D57))&gt;INDEX(Kalender!$B$81:$B$110,MAX(1,$D57))),AND($E57&gt;0,INDEX(Kalender!JN$81:JN$110,MAX(1,$E57))&gt;INDEX(Kalender!$B$81:$B$110,MAX(1,$E57))),AND($F57&gt;0,INDEX(Kalender!JN$81:JN$110,MAX(1,$F57))&gt;INDEX(Kalender!$B$81:$B$110,MAX(1,$F57)))),2,0))</f>
        <v>0</v>
      </c>
      <c r="JO57" s="5" t="n">
        <f aca="false">IF(Kalender!JO57&lt;&gt;1,0,IF(AND($B57&gt;0,INDEX(Kalender!JO$68:JO$77,MAX(1,$B57))&gt;INDEX(Kalender!$B$68:$B$77,MAX(1,$B57))),1,0)+IF(OR(AND($C57&gt;0,INDEX(Kalender!JO$81:JO$110,MAX(1,$C57))&gt;INDEX(Kalender!$B$81:$B$110,MAX(1,$C57))),AND($D57&gt;0,INDEX(Kalender!JO$81:JO$110,MAX(1,$D57))&gt;INDEX(Kalender!$B$81:$B$110,MAX(1,$D57))),AND($E57&gt;0,INDEX(Kalender!JO$81:JO$110,MAX(1,$E57))&gt;INDEX(Kalender!$B$81:$B$110,MAX(1,$E57))),AND($F57&gt;0,INDEX(Kalender!JO$81:JO$110,MAX(1,$F57))&gt;INDEX(Kalender!$B$81:$B$110,MAX(1,$F57)))),2,0))</f>
        <v>0</v>
      </c>
      <c r="JP57" s="5" t="n">
        <f aca="false">IF(Kalender!JP57&lt;&gt;1,0,IF(AND($B57&gt;0,INDEX(Kalender!JP$68:JP$77,MAX(1,$B57))&gt;INDEX(Kalender!$B$68:$B$77,MAX(1,$B57))),1,0)+IF(OR(AND($C57&gt;0,INDEX(Kalender!JP$81:JP$110,MAX(1,$C57))&gt;INDEX(Kalender!$B$81:$B$110,MAX(1,$C57))),AND($D57&gt;0,INDEX(Kalender!JP$81:JP$110,MAX(1,$D57))&gt;INDEX(Kalender!$B$81:$B$110,MAX(1,$D57))),AND($E57&gt;0,INDEX(Kalender!JP$81:JP$110,MAX(1,$E57))&gt;INDEX(Kalender!$B$81:$B$110,MAX(1,$E57))),AND($F57&gt;0,INDEX(Kalender!JP$81:JP$110,MAX(1,$F57))&gt;INDEX(Kalender!$B$81:$B$110,MAX(1,$F57)))),2,0))</f>
        <v>0</v>
      </c>
      <c r="JQ57" s="5" t="n">
        <f aca="false">IF(Kalender!JQ57&lt;&gt;1,0,IF(AND($B57&gt;0,INDEX(Kalender!JQ$68:JQ$77,MAX(1,$B57))&gt;INDEX(Kalender!$B$68:$B$77,MAX(1,$B57))),1,0)+IF(OR(AND($C57&gt;0,INDEX(Kalender!JQ$81:JQ$110,MAX(1,$C57))&gt;INDEX(Kalender!$B$81:$B$110,MAX(1,$C57))),AND($D57&gt;0,INDEX(Kalender!JQ$81:JQ$110,MAX(1,$D57))&gt;INDEX(Kalender!$B$81:$B$110,MAX(1,$D57))),AND($E57&gt;0,INDEX(Kalender!JQ$81:JQ$110,MAX(1,$E57))&gt;INDEX(Kalender!$B$81:$B$110,MAX(1,$E57))),AND($F57&gt;0,INDEX(Kalender!JQ$81:JQ$110,MAX(1,$F57))&gt;INDEX(Kalender!$B$81:$B$110,MAX(1,$F57)))),2,0))</f>
        <v>0</v>
      </c>
      <c r="JR57" s="5" t="n">
        <f aca="false">IF(Kalender!JR57&lt;&gt;1,0,IF(AND($B57&gt;0,INDEX(Kalender!JR$68:JR$77,MAX(1,$B57))&gt;INDEX(Kalender!$B$68:$B$77,MAX(1,$B57))),1,0)+IF(OR(AND($C57&gt;0,INDEX(Kalender!JR$81:JR$110,MAX(1,$C57))&gt;INDEX(Kalender!$B$81:$B$110,MAX(1,$C57))),AND($D57&gt;0,INDEX(Kalender!JR$81:JR$110,MAX(1,$D57))&gt;INDEX(Kalender!$B$81:$B$110,MAX(1,$D57))),AND($E57&gt;0,INDEX(Kalender!JR$81:JR$110,MAX(1,$E57))&gt;INDEX(Kalender!$B$81:$B$110,MAX(1,$E57))),AND($F57&gt;0,INDEX(Kalender!JR$81:JR$110,MAX(1,$F57))&gt;INDEX(Kalender!$B$81:$B$110,MAX(1,$F57)))),2,0))</f>
        <v>0</v>
      </c>
      <c r="JS57" s="5" t="n">
        <f aca="false">IF(Kalender!JS57&lt;&gt;1,0,IF(AND($B57&gt;0,INDEX(Kalender!JS$68:JS$77,MAX(1,$B57))&gt;INDEX(Kalender!$B$68:$B$77,MAX(1,$B57))),1,0)+IF(OR(AND($C57&gt;0,INDEX(Kalender!JS$81:JS$110,MAX(1,$C57))&gt;INDEX(Kalender!$B$81:$B$110,MAX(1,$C57))),AND($D57&gt;0,INDEX(Kalender!JS$81:JS$110,MAX(1,$D57))&gt;INDEX(Kalender!$B$81:$B$110,MAX(1,$D57))),AND($E57&gt;0,INDEX(Kalender!JS$81:JS$110,MAX(1,$E57))&gt;INDEX(Kalender!$B$81:$B$110,MAX(1,$E57))),AND($F57&gt;0,INDEX(Kalender!JS$81:JS$110,MAX(1,$F57))&gt;INDEX(Kalender!$B$81:$B$110,MAX(1,$F57)))),2,0))</f>
        <v>0</v>
      </c>
      <c r="JT57" s="5" t="n">
        <f aca="false">IF(Kalender!JT57&lt;&gt;1,0,IF(AND($B57&gt;0,INDEX(Kalender!JT$68:JT$77,MAX(1,$B57))&gt;INDEX(Kalender!$B$68:$B$77,MAX(1,$B57))),1,0)+IF(OR(AND($C57&gt;0,INDEX(Kalender!JT$81:JT$110,MAX(1,$C57))&gt;INDEX(Kalender!$B$81:$B$110,MAX(1,$C57))),AND($D57&gt;0,INDEX(Kalender!JT$81:JT$110,MAX(1,$D57))&gt;INDEX(Kalender!$B$81:$B$110,MAX(1,$D57))),AND($E57&gt;0,INDEX(Kalender!JT$81:JT$110,MAX(1,$E57))&gt;INDEX(Kalender!$B$81:$B$110,MAX(1,$E57))),AND($F57&gt;0,INDEX(Kalender!JT$81:JT$110,MAX(1,$F57))&gt;INDEX(Kalender!$B$81:$B$110,MAX(1,$F57)))),2,0))</f>
        <v>0</v>
      </c>
      <c r="JU57" s="5" t="n">
        <f aca="false">IF(Kalender!JU57&lt;&gt;1,0,IF(AND($B57&gt;0,INDEX(Kalender!JU$68:JU$77,MAX(1,$B57))&gt;INDEX(Kalender!$B$68:$B$77,MAX(1,$B57))),1,0)+IF(OR(AND($C57&gt;0,INDEX(Kalender!JU$81:JU$110,MAX(1,$C57))&gt;INDEX(Kalender!$B$81:$B$110,MAX(1,$C57))),AND($D57&gt;0,INDEX(Kalender!JU$81:JU$110,MAX(1,$D57))&gt;INDEX(Kalender!$B$81:$B$110,MAX(1,$D57))),AND($E57&gt;0,INDEX(Kalender!JU$81:JU$110,MAX(1,$E57))&gt;INDEX(Kalender!$B$81:$B$110,MAX(1,$E57))),AND($F57&gt;0,INDEX(Kalender!JU$81:JU$110,MAX(1,$F57))&gt;INDEX(Kalender!$B$81:$B$110,MAX(1,$F57)))),2,0))</f>
        <v>0</v>
      </c>
      <c r="JV57" s="5" t="n">
        <f aca="false">IF(Kalender!JV57&lt;&gt;1,0,IF(AND($B57&gt;0,INDEX(Kalender!JV$68:JV$77,MAX(1,$B57))&gt;INDEX(Kalender!$B$68:$B$77,MAX(1,$B57))),1,0)+IF(OR(AND($C57&gt;0,INDEX(Kalender!JV$81:JV$110,MAX(1,$C57))&gt;INDEX(Kalender!$B$81:$B$110,MAX(1,$C57))),AND($D57&gt;0,INDEX(Kalender!JV$81:JV$110,MAX(1,$D57))&gt;INDEX(Kalender!$B$81:$B$110,MAX(1,$D57))),AND($E57&gt;0,INDEX(Kalender!JV$81:JV$110,MAX(1,$E57))&gt;INDEX(Kalender!$B$81:$B$110,MAX(1,$E57))),AND($F57&gt;0,INDEX(Kalender!JV$81:JV$110,MAX(1,$F57))&gt;INDEX(Kalender!$B$81:$B$110,MAX(1,$F57)))),2,0))</f>
        <v>0</v>
      </c>
      <c r="JW57" s="5" t="n">
        <f aca="false">IF(Kalender!JW57&lt;&gt;1,0,IF(AND($B57&gt;0,INDEX(Kalender!JW$68:JW$77,MAX(1,$B57))&gt;INDEX(Kalender!$B$68:$B$77,MAX(1,$B57))),1,0)+IF(OR(AND($C57&gt;0,INDEX(Kalender!JW$81:JW$110,MAX(1,$C57))&gt;INDEX(Kalender!$B$81:$B$110,MAX(1,$C57))),AND($D57&gt;0,INDEX(Kalender!JW$81:JW$110,MAX(1,$D57))&gt;INDEX(Kalender!$B$81:$B$110,MAX(1,$D57))),AND($E57&gt;0,INDEX(Kalender!JW$81:JW$110,MAX(1,$E57))&gt;INDEX(Kalender!$B$81:$B$110,MAX(1,$E57))),AND($F57&gt;0,INDEX(Kalender!JW$81:JW$110,MAX(1,$F57))&gt;INDEX(Kalender!$B$81:$B$110,MAX(1,$F57)))),2,0))</f>
        <v>0</v>
      </c>
      <c r="JX57" s="5" t="n">
        <f aca="false">IF(Kalender!JX57&lt;&gt;1,0,IF(AND($B57&gt;0,INDEX(Kalender!JX$68:JX$77,MAX(1,$B57))&gt;INDEX(Kalender!$B$68:$B$77,MAX(1,$B57))),1,0)+IF(OR(AND($C57&gt;0,INDEX(Kalender!JX$81:JX$110,MAX(1,$C57))&gt;INDEX(Kalender!$B$81:$B$110,MAX(1,$C57))),AND($D57&gt;0,INDEX(Kalender!JX$81:JX$110,MAX(1,$D57))&gt;INDEX(Kalender!$B$81:$B$110,MAX(1,$D57))),AND($E57&gt;0,INDEX(Kalender!JX$81:JX$110,MAX(1,$E57))&gt;INDEX(Kalender!$B$81:$B$110,MAX(1,$E57))),AND($F57&gt;0,INDEX(Kalender!JX$81:JX$110,MAX(1,$F57))&gt;INDEX(Kalender!$B$81:$B$110,MAX(1,$F57)))),2,0))</f>
        <v>0</v>
      </c>
      <c r="JY57" s="5" t="n">
        <f aca="false">IF(Kalender!JY57&lt;&gt;1,0,IF(AND($B57&gt;0,INDEX(Kalender!JY$68:JY$77,MAX(1,$B57))&gt;INDEX(Kalender!$B$68:$B$77,MAX(1,$B57))),1,0)+IF(OR(AND($C57&gt;0,INDEX(Kalender!JY$81:JY$110,MAX(1,$C57))&gt;INDEX(Kalender!$B$81:$B$110,MAX(1,$C57))),AND($D57&gt;0,INDEX(Kalender!JY$81:JY$110,MAX(1,$D57))&gt;INDEX(Kalender!$B$81:$B$110,MAX(1,$D57))),AND($E57&gt;0,INDEX(Kalender!JY$81:JY$110,MAX(1,$E57))&gt;INDEX(Kalender!$B$81:$B$110,MAX(1,$E57))),AND($F57&gt;0,INDEX(Kalender!JY$81:JY$110,MAX(1,$F57))&gt;INDEX(Kalender!$B$81:$B$110,MAX(1,$F57)))),2,0))</f>
        <v>0</v>
      </c>
      <c r="JZ57" s="5" t="n">
        <f aca="false">IF(Kalender!JZ57&lt;&gt;1,0,IF(AND($B57&gt;0,INDEX(Kalender!JZ$68:JZ$77,MAX(1,$B57))&gt;INDEX(Kalender!$B$68:$B$77,MAX(1,$B57))),1,0)+IF(OR(AND($C57&gt;0,INDEX(Kalender!JZ$81:JZ$110,MAX(1,$C57))&gt;INDEX(Kalender!$B$81:$B$110,MAX(1,$C57))),AND($D57&gt;0,INDEX(Kalender!JZ$81:JZ$110,MAX(1,$D57))&gt;INDEX(Kalender!$B$81:$B$110,MAX(1,$D57))),AND($E57&gt;0,INDEX(Kalender!JZ$81:JZ$110,MAX(1,$E57))&gt;INDEX(Kalender!$B$81:$B$110,MAX(1,$E57))),AND($F57&gt;0,INDEX(Kalender!JZ$81:JZ$110,MAX(1,$F57))&gt;INDEX(Kalender!$B$81:$B$110,MAX(1,$F57)))),2,0))</f>
        <v>0</v>
      </c>
      <c r="KA57" s="5" t="n">
        <f aca="false">IF(Kalender!KA57&lt;&gt;1,0,IF(AND($B57&gt;0,INDEX(Kalender!KA$68:KA$77,MAX(1,$B57))&gt;INDEX(Kalender!$B$68:$B$77,MAX(1,$B57))),1,0)+IF(OR(AND($C57&gt;0,INDEX(Kalender!KA$81:KA$110,MAX(1,$C57))&gt;INDEX(Kalender!$B$81:$B$110,MAX(1,$C57))),AND($D57&gt;0,INDEX(Kalender!KA$81:KA$110,MAX(1,$D57))&gt;INDEX(Kalender!$B$81:$B$110,MAX(1,$D57))),AND($E57&gt;0,INDEX(Kalender!KA$81:KA$110,MAX(1,$E57))&gt;INDEX(Kalender!$B$81:$B$110,MAX(1,$E57))),AND($F57&gt;0,INDEX(Kalender!KA$81:KA$110,MAX(1,$F57))&gt;INDEX(Kalender!$B$81:$B$110,MAX(1,$F57)))),2,0))</f>
        <v>0</v>
      </c>
      <c r="KB57" s="5" t="n">
        <f aca="false">IF(Kalender!KB57&lt;&gt;1,0,IF(AND($B57&gt;0,INDEX(Kalender!KB$68:KB$77,MAX(1,$B57))&gt;INDEX(Kalender!$B$68:$B$77,MAX(1,$B57))),1,0)+IF(OR(AND($C57&gt;0,INDEX(Kalender!KB$81:KB$110,MAX(1,$C57))&gt;INDEX(Kalender!$B$81:$B$110,MAX(1,$C57))),AND($D57&gt;0,INDEX(Kalender!KB$81:KB$110,MAX(1,$D57))&gt;INDEX(Kalender!$B$81:$B$110,MAX(1,$D57))),AND($E57&gt;0,INDEX(Kalender!KB$81:KB$110,MAX(1,$E57))&gt;INDEX(Kalender!$B$81:$B$110,MAX(1,$E57))),AND($F57&gt;0,INDEX(Kalender!KB$81:KB$110,MAX(1,$F57))&gt;INDEX(Kalender!$B$81:$B$110,MAX(1,$F57)))),2,0))</f>
        <v>0</v>
      </c>
      <c r="KC57" s="5" t="n">
        <f aca="false">IF(Kalender!KC57&lt;&gt;1,0,IF(AND($B57&gt;0,INDEX(Kalender!KC$68:KC$77,MAX(1,$B57))&gt;INDEX(Kalender!$B$68:$B$77,MAX(1,$B57))),1,0)+IF(OR(AND($C57&gt;0,INDEX(Kalender!KC$81:KC$110,MAX(1,$C57))&gt;INDEX(Kalender!$B$81:$B$110,MAX(1,$C57))),AND($D57&gt;0,INDEX(Kalender!KC$81:KC$110,MAX(1,$D57))&gt;INDEX(Kalender!$B$81:$B$110,MAX(1,$D57))),AND($E57&gt;0,INDEX(Kalender!KC$81:KC$110,MAX(1,$E57))&gt;INDEX(Kalender!$B$81:$B$110,MAX(1,$E57))),AND($F57&gt;0,INDEX(Kalender!KC$81:KC$110,MAX(1,$F57))&gt;INDEX(Kalender!$B$81:$B$110,MAX(1,$F57)))),2,0))</f>
        <v>0</v>
      </c>
      <c r="KD57" s="5" t="n">
        <f aca="false">IF(Kalender!KD57&lt;&gt;1,0,IF(AND($B57&gt;0,INDEX(Kalender!KD$68:KD$77,MAX(1,$B57))&gt;INDEX(Kalender!$B$68:$B$77,MAX(1,$B57))),1,0)+IF(OR(AND($C57&gt;0,INDEX(Kalender!KD$81:KD$110,MAX(1,$C57))&gt;INDEX(Kalender!$B$81:$B$110,MAX(1,$C57))),AND($D57&gt;0,INDEX(Kalender!KD$81:KD$110,MAX(1,$D57))&gt;INDEX(Kalender!$B$81:$B$110,MAX(1,$D57))),AND($E57&gt;0,INDEX(Kalender!KD$81:KD$110,MAX(1,$E57))&gt;INDEX(Kalender!$B$81:$B$110,MAX(1,$E57))),AND($F57&gt;0,INDEX(Kalender!KD$81:KD$110,MAX(1,$F57))&gt;INDEX(Kalender!$B$81:$B$110,MAX(1,$F57)))),2,0))</f>
        <v>0</v>
      </c>
      <c r="KE57" s="5" t="n">
        <f aca="false">IF(Kalender!KE57&lt;&gt;1,0,IF(AND($B57&gt;0,INDEX(Kalender!KE$68:KE$77,MAX(1,$B57))&gt;INDEX(Kalender!$B$68:$B$77,MAX(1,$B57))),1,0)+IF(OR(AND($C57&gt;0,INDEX(Kalender!KE$81:KE$110,MAX(1,$C57))&gt;INDEX(Kalender!$B$81:$B$110,MAX(1,$C57))),AND($D57&gt;0,INDEX(Kalender!KE$81:KE$110,MAX(1,$D57))&gt;INDEX(Kalender!$B$81:$B$110,MAX(1,$D57))),AND($E57&gt;0,INDEX(Kalender!KE$81:KE$110,MAX(1,$E57))&gt;INDEX(Kalender!$B$81:$B$110,MAX(1,$E57))),AND($F57&gt;0,INDEX(Kalender!KE$81:KE$110,MAX(1,$F57))&gt;INDEX(Kalender!$B$81:$B$110,MAX(1,$F57)))),2,0))</f>
        <v>0</v>
      </c>
      <c r="KF57" s="5" t="n">
        <f aca="false">IF(Kalender!KF57&lt;&gt;1,0,IF(AND($B57&gt;0,INDEX(Kalender!KF$68:KF$77,MAX(1,$B57))&gt;INDEX(Kalender!$B$68:$B$77,MAX(1,$B57))),1,0)+IF(OR(AND($C57&gt;0,INDEX(Kalender!KF$81:KF$110,MAX(1,$C57))&gt;INDEX(Kalender!$B$81:$B$110,MAX(1,$C57))),AND($D57&gt;0,INDEX(Kalender!KF$81:KF$110,MAX(1,$D57))&gt;INDEX(Kalender!$B$81:$B$110,MAX(1,$D57))),AND($E57&gt;0,INDEX(Kalender!KF$81:KF$110,MAX(1,$E57))&gt;INDEX(Kalender!$B$81:$B$110,MAX(1,$E57))),AND($F57&gt;0,INDEX(Kalender!KF$81:KF$110,MAX(1,$F57))&gt;INDEX(Kalender!$B$81:$B$110,MAX(1,$F57)))),2,0))</f>
        <v>0</v>
      </c>
      <c r="KG57" s="5" t="n">
        <f aca="false">IF(Kalender!KG57&lt;&gt;1,0,IF(AND($B57&gt;0,INDEX(Kalender!KG$68:KG$77,MAX(1,$B57))&gt;INDEX(Kalender!$B$68:$B$77,MAX(1,$B57))),1,0)+IF(OR(AND($C57&gt;0,INDEX(Kalender!KG$81:KG$110,MAX(1,$C57))&gt;INDEX(Kalender!$B$81:$B$110,MAX(1,$C57))),AND($D57&gt;0,INDEX(Kalender!KG$81:KG$110,MAX(1,$D57))&gt;INDEX(Kalender!$B$81:$B$110,MAX(1,$D57))),AND($E57&gt;0,INDEX(Kalender!KG$81:KG$110,MAX(1,$E57))&gt;INDEX(Kalender!$B$81:$B$110,MAX(1,$E57))),AND($F57&gt;0,INDEX(Kalender!KG$81:KG$110,MAX(1,$F57))&gt;INDEX(Kalender!$B$81:$B$110,MAX(1,$F57)))),2,0))</f>
        <v>0</v>
      </c>
      <c r="KH57" s="5" t="n">
        <f aca="false">IF(Kalender!KH57&lt;&gt;1,0,IF(AND($B57&gt;0,INDEX(Kalender!KH$68:KH$77,MAX(1,$B57))&gt;INDEX(Kalender!$B$68:$B$77,MAX(1,$B57))),1,0)+IF(OR(AND($C57&gt;0,INDEX(Kalender!KH$81:KH$110,MAX(1,$C57))&gt;INDEX(Kalender!$B$81:$B$110,MAX(1,$C57))),AND($D57&gt;0,INDEX(Kalender!KH$81:KH$110,MAX(1,$D57))&gt;INDEX(Kalender!$B$81:$B$110,MAX(1,$D57))),AND($E57&gt;0,INDEX(Kalender!KH$81:KH$110,MAX(1,$E57))&gt;INDEX(Kalender!$B$81:$B$110,MAX(1,$E57))),AND($F57&gt;0,INDEX(Kalender!KH$81:KH$110,MAX(1,$F57))&gt;INDEX(Kalender!$B$81:$B$110,MAX(1,$F57)))),2,0))</f>
        <v>0</v>
      </c>
      <c r="KI57" s="5" t="n">
        <f aca="false">IF(Kalender!KI57&lt;&gt;1,0,IF(AND($B57&gt;0,INDEX(Kalender!KI$68:KI$77,MAX(1,$B57))&gt;INDEX(Kalender!$B$68:$B$77,MAX(1,$B57))),1,0)+IF(OR(AND($C57&gt;0,INDEX(Kalender!KI$81:KI$110,MAX(1,$C57))&gt;INDEX(Kalender!$B$81:$B$110,MAX(1,$C57))),AND($D57&gt;0,INDEX(Kalender!KI$81:KI$110,MAX(1,$D57))&gt;INDEX(Kalender!$B$81:$B$110,MAX(1,$D57))),AND($E57&gt;0,INDEX(Kalender!KI$81:KI$110,MAX(1,$E57))&gt;INDEX(Kalender!$B$81:$B$110,MAX(1,$E57))),AND($F57&gt;0,INDEX(Kalender!KI$81:KI$110,MAX(1,$F57))&gt;INDEX(Kalender!$B$81:$B$110,MAX(1,$F57)))),2,0))</f>
        <v>0</v>
      </c>
      <c r="KJ57" s="5" t="n">
        <f aca="false">IF(Kalender!KJ57&lt;&gt;1,0,IF(AND($B57&gt;0,INDEX(Kalender!KJ$68:KJ$77,MAX(1,$B57))&gt;INDEX(Kalender!$B$68:$B$77,MAX(1,$B57))),1,0)+IF(OR(AND($C57&gt;0,INDEX(Kalender!KJ$81:KJ$110,MAX(1,$C57))&gt;INDEX(Kalender!$B$81:$B$110,MAX(1,$C57))),AND($D57&gt;0,INDEX(Kalender!KJ$81:KJ$110,MAX(1,$D57))&gt;INDEX(Kalender!$B$81:$B$110,MAX(1,$D57))),AND($E57&gt;0,INDEX(Kalender!KJ$81:KJ$110,MAX(1,$E57))&gt;INDEX(Kalender!$B$81:$B$110,MAX(1,$E57))),AND($F57&gt;0,INDEX(Kalender!KJ$81:KJ$110,MAX(1,$F57))&gt;INDEX(Kalender!$B$81:$B$110,MAX(1,$F57)))),2,0))</f>
        <v>0</v>
      </c>
      <c r="KK57" s="5" t="n">
        <f aca="false">IF(Kalender!KK57&lt;&gt;1,0,IF(AND($B57&gt;0,INDEX(Kalender!KK$68:KK$77,MAX(1,$B57))&gt;INDEX(Kalender!$B$68:$B$77,MAX(1,$B57))),1,0)+IF(OR(AND($C57&gt;0,INDEX(Kalender!KK$81:KK$110,MAX(1,$C57))&gt;INDEX(Kalender!$B$81:$B$110,MAX(1,$C57))),AND($D57&gt;0,INDEX(Kalender!KK$81:KK$110,MAX(1,$D57))&gt;INDEX(Kalender!$B$81:$B$110,MAX(1,$D57))),AND($E57&gt;0,INDEX(Kalender!KK$81:KK$110,MAX(1,$E57))&gt;INDEX(Kalender!$B$81:$B$110,MAX(1,$E57))),AND($F57&gt;0,INDEX(Kalender!KK$81:KK$110,MAX(1,$F57))&gt;INDEX(Kalender!$B$81:$B$110,MAX(1,$F57)))),2,0))</f>
        <v>0</v>
      </c>
      <c r="KL57" s="5" t="n">
        <f aca="false">IF(Kalender!KL57&lt;&gt;1,0,IF(AND($B57&gt;0,INDEX(Kalender!KL$68:KL$77,MAX(1,$B57))&gt;INDEX(Kalender!$B$68:$B$77,MAX(1,$B57))),1,0)+IF(OR(AND($C57&gt;0,INDEX(Kalender!KL$81:KL$110,MAX(1,$C57))&gt;INDEX(Kalender!$B$81:$B$110,MAX(1,$C57))),AND($D57&gt;0,INDEX(Kalender!KL$81:KL$110,MAX(1,$D57))&gt;INDEX(Kalender!$B$81:$B$110,MAX(1,$D57))),AND($E57&gt;0,INDEX(Kalender!KL$81:KL$110,MAX(1,$E57))&gt;INDEX(Kalender!$B$81:$B$110,MAX(1,$E57))),AND($F57&gt;0,INDEX(Kalender!KL$81:KL$110,MAX(1,$F57))&gt;INDEX(Kalender!$B$81:$B$110,MAX(1,$F57)))),2,0))</f>
        <v>0</v>
      </c>
      <c r="KM57" s="5" t="n">
        <f aca="false">IF(Kalender!KM57&lt;&gt;1,0,IF(AND($B57&gt;0,INDEX(Kalender!KM$68:KM$77,MAX(1,$B57))&gt;INDEX(Kalender!$B$68:$B$77,MAX(1,$B57))),1,0)+IF(OR(AND($C57&gt;0,INDEX(Kalender!KM$81:KM$110,MAX(1,$C57))&gt;INDEX(Kalender!$B$81:$B$110,MAX(1,$C57))),AND($D57&gt;0,INDEX(Kalender!KM$81:KM$110,MAX(1,$D57))&gt;INDEX(Kalender!$B$81:$B$110,MAX(1,$D57))),AND($E57&gt;0,INDEX(Kalender!KM$81:KM$110,MAX(1,$E57))&gt;INDEX(Kalender!$B$81:$B$110,MAX(1,$E57))),AND($F57&gt;0,INDEX(Kalender!KM$81:KM$110,MAX(1,$F57))&gt;INDEX(Kalender!$B$81:$B$110,MAX(1,$F57)))),2,0))</f>
        <v>0</v>
      </c>
      <c r="KN57" s="5" t="n">
        <f aca="false">IF(Kalender!KN57&lt;&gt;1,0,IF(AND($B57&gt;0,INDEX(Kalender!KN$68:KN$77,MAX(1,$B57))&gt;INDEX(Kalender!$B$68:$B$77,MAX(1,$B57))),1,0)+IF(OR(AND($C57&gt;0,INDEX(Kalender!KN$81:KN$110,MAX(1,$C57))&gt;INDEX(Kalender!$B$81:$B$110,MAX(1,$C57))),AND($D57&gt;0,INDEX(Kalender!KN$81:KN$110,MAX(1,$D57))&gt;INDEX(Kalender!$B$81:$B$110,MAX(1,$D57))),AND($E57&gt;0,INDEX(Kalender!KN$81:KN$110,MAX(1,$E57))&gt;INDEX(Kalender!$B$81:$B$110,MAX(1,$E57))),AND($F57&gt;0,INDEX(Kalender!KN$81:KN$110,MAX(1,$F57))&gt;INDEX(Kalender!$B$81:$B$110,MAX(1,$F57)))),2,0))</f>
        <v>0</v>
      </c>
      <c r="KO57" s="5" t="n">
        <f aca="false">IF(Kalender!KO57&lt;&gt;1,0,IF(AND($B57&gt;0,INDEX(Kalender!KO$68:KO$77,MAX(1,$B57))&gt;INDEX(Kalender!$B$68:$B$77,MAX(1,$B57))),1,0)+IF(OR(AND($C57&gt;0,INDEX(Kalender!KO$81:KO$110,MAX(1,$C57))&gt;INDEX(Kalender!$B$81:$B$110,MAX(1,$C57))),AND($D57&gt;0,INDEX(Kalender!KO$81:KO$110,MAX(1,$D57))&gt;INDEX(Kalender!$B$81:$B$110,MAX(1,$D57))),AND($E57&gt;0,INDEX(Kalender!KO$81:KO$110,MAX(1,$E57))&gt;INDEX(Kalender!$B$81:$B$110,MAX(1,$E57))),AND($F57&gt;0,INDEX(Kalender!KO$81:KO$110,MAX(1,$F57))&gt;INDEX(Kalender!$B$81:$B$110,MAX(1,$F57)))),2,0))</f>
        <v>0</v>
      </c>
      <c r="KP57" s="5" t="n">
        <f aca="false">IF(Kalender!KP57&lt;&gt;1,0,IF(AND($B57&gt;0,INDEX(Kalender!KP$68:KP$77,MAX(1,$B57))&gt;INDEX(Kalender!$B$68:$B$77,MAX(1,$B57))),1,0)+IF(OR(AND($C57&gt;0,INDEX(Kalender!KP$81:KP$110,MAX(1,$C57))&gt;INDEX(Kalender!$B$81:$B$110,MAX(1,$C57))),AND($D57&gt;0,INDEX(Kalender!KP$81:KP$110,MAX(1,$D57))&gt;INDEX(Kalender!$B$81:$B$110,MAX(1,$D57))),AND($E57&gt;0,INDEX(Kalender!KP$81:KP$110,MAX(1,$E57))&gt;INDEX(Kalender!$B$81:$B$110,MAX(1,$E57))),AND($F57&gt;0,INDEX(Kalender!KP$81:KP$110,MAX(1,$F57))&gt;INDEX(Kalender!$B$81:$B$110,MAX(1,$F57)))),2,0))</f>
        <v>0</v>
      </c>
      <c r="KQ57" s="5" t="n">
        <f aca="false">IF(Kalender!KQ57&lt;&gt;1,0,IF(AND($B57&gt;0,INDEX(Kalender!KQ$68:KQ$77,MAX(1,$B57))&gt;INDEX(Kalender!$B$68:$B$77,MAX(1,$B57))),1,0)+IF(OR(AND($C57&gt;0,INDEX(Kalender!KQ$81:KQ$110,MAX(1,$C57))&gt;INDEX(Kalender!$B$81:$B$110,MAX(1,$C57))),AND($D57&gt;0,INDEX(Kalender!KQ$81:KQ$110,MAX(1,$D57))&gt;INDEX(Kalender!$B$81:$B$110,MAX(1,$D57))),AND($E57&gt;0,INDEX(Kalender!KQ$81:KQ$110,MAX(1,$E57))&gt;INDEX(Kalender!$B$81:$B$110,MAX(1,$E57))),AND($F57&gt;0,INDEX(Kalender!KQ$81:KQ$110,MAX(1,$F57))&gt;INDEX(Kalender!$B$81:$B$110,MAX(1,$F57)))),2,0))</f>
        <v>0</v>
      </c>
      <c r="KR57" s="5" t="n">
        <f aca="false">IF(Kalender!KR57&lt;&gt;1,0,IF(AND($B57&gt;0,INDEX(Kalender!KR$68:KR$77,MAX(1,$B57))&gt;INDEX(Kalender!$B$68:$B$77,MAX(1,$B57))),1,0)+IF(OR(AND($C57&gt;0,INDEX(Kalender!KR$81:KR$110,MAX(1,$C57))&gt;INDEX(Kalender!$B$81:$B$110,MAX(1,$C57))),AND($D57&gt;0,INDEX(Kalender!KR$81:KR$110,MAX(1,$D57))&gt;INDEX(Kalender!$B$81:$B$110,MAX(1,$D57))),AND($E57&gt;0,INDEX(Kalender!KR$81:KR$110,MAX(1,$E57))&gt;INDEX(Kalender!$B$81:$B$110,MAX(1,$E57))),AND($F57&gt;0,INDEX(Kalender!KR$81:KR$110,MAX(1,$F57))&gt;INDEX(Kalender!$B$81:$B$110,MAX(1,$F57)))),2,0))</f>
        <v>0</v>
      </c>
      <c r="KS57" s="5" t="n">
        <f aca="false">IF(Kalender!KS57&lt;&gt;1,0,IF(AND($B57&gt;0,INDEX(Kalender!KS$68:KS$77,MAX(1,$B57))&gt;INDEX(Kalender!$B$68:$B$77,MAX(1,$B57))),1,0)+IF(OR(AND($C57&gt;0,INDEX(Kalender!KS$81:KS$110,MAX(1,$C57))&gt;INDEX(Kalender!$B$81:$B$110,MAX(1,$C57))),AND($D57&gt;0,INDEX(Kalender!KS$81:KS$110,MAX(1,$D57))&gt;INDEX(Kalender!$B$81:$B$110,MAX(1,$D57))),AND($E57&gt;0,INDEX(Kalender!KS$81:KS$110,MAX(1,$E57))&gt;INDEX(Kalender!$B$81:$B$110,MAX(1,$E57))),AND($F57&gt;0,INDEX(Kalender!KS$81:KS$110,MAX(1,$F57))&gt;INDEX(Kalender!$B$81:$B$110,MAX(1,$F57)))),2,0))</f>
        <v>0</v>
      </c>
      <c r="KT57" s="5" t="n">
        <f aca="false">IF(Kalender!KT57&lt;&gt;1,0,IF(AND($B57&gt;0,INDEX(Kalender!KT$68:KT$77,MAX(1,$B57))&gt;INDEX(Kalender!$B$68:$B$77,MAX(1,$B57))),1,0)+IF(OR(AND($C57&gt;0,INDEX(Kalender!KT$81:KT$110,MAX(1,$C57))&gt;INDEX(Kalender!$B$81:$B$110,MAX(1,$C57))),AND($D57&gt;0,INDEX(Kalender!KT$81:KT$110,MAX(1,$D57))&gt;INDEX(Kalender!$B$81:$B$110,MAX(1,$D57))),AND($E57&gt;0,INDEX(Kalender!KT$81:KT$110,MAX(1,$E57))&gt;INDEX(Kalender!$B$81:$B$110,MAX(1,$E57))),AND($F57&gt;0,INDEX(Kalender!KT$81:KT$110,MAX(1,$F57))&gt;INDEX(Kalender!$B$81:$B$110,MAX(1,$F57)))),2,0))</f>
        <v>0</v>
      </c>
      <c r="KU57" s="5" t="n">
        <f aca="false">IF(Kalender!KU57&lt;&gt;1,0,IF(AND($B57&gt;0,INDEX(Kalender!KU$68:KU$77,MAX(1,$B57))&gt;INDEX(Kalender!$B$68:$B$77,MAX(1,$B57))),1,0)+IF(OR(AND($C57&gt;0,INDEX(Kalender!KU$81:KU$110,MAX(1,$C57))&gt;INDEX(Kalender!$B$81:$B$110,MAX(1,$C57))),AND($D57&gt;0,INDEX(Kalender!KU$81:KU$110,MAX(1,$D57))&gt;INDEX(Kalender!$B$81:$B$110,MAX(1,$D57))),AND($E57&gt;0,INDEX(Kalender!KU$81:KU$110,MAX(1,$E57))&gt;INDEX(Kalender!$B$81:$B$110,MAX(1,$E57))),AND($F57&gt;0,INDEX(Kalender!KU$81:KU$110,MAX(1,$F57))&gt;INDEX(Kalender!$B$81:$B$110,MAX(1,$F57)))),2,0))</f>
        <v>0</v>
      </c>
      <c r="KV57" s="5" t="n">
        <f aca="false">IF(Kalender!KV57&lt;&gt;1,0,IF(AND($B57&gt;0,INDEX(Kalender!KV$68:KV$77,MAX(1,$B57))&gt;INDEX(Kalender!$B$68:$B$77,MAX(1,$B57))),1,0)+IF(OR(AND($C57&gt;0,INDEX(Kalender!KV$81:KV$110,MAX(1,$C57))&gt;INDEX(Kalender!$B$81:$B$110,MAX(1,$C57))),AND($D57&gt;0,INDEX(Kalender!KV$81:KV$110,MAX(1,$D57))&gt;INDEX(Kalender!$B$81:$B$110,MAX(1,$D57))),AND($E57&gt;0,INDEX(Kalender!KV$81:KV$110,MAX(1,$E57))&gt;INDEX(Kalender!$B$81:$B$110,MAX(1,$E57))),AND($F57&gt;0,INDEX(Kalender!KV$81:KV$110,MAX(1,$F57))&gt;INDEX(Kalender!$B$81:$B$110,MAX(1,$F57)))),2,0))</f>
        <v>0</v>
      </c>
      <c r="KW57" s="5" t="n">
        <f aca="false">IF(Kalender!KW57&lt;&gt;1,0,IF(AND($B57&gt;0,INDEX(Kalender!KW$68:KW$77,MAX(1,$B57))&gt;INDEX(Kalender!$B$68:$B$77,MAX(1,$B57))),1,0)+IF(OR(AND($C57&gt;0,INDEX(Kalender!KW$81:KW$110,MAX(1,$C57))&gt;INDEX(Kalender!$B$81:$B$110,MAX(1,$C57))),AND($D57&gt;0,INDEX(Kalender!KW$81:KW$110,MAX(1,$D57))&gt;INDEX(Kalender!$B$81:$B$110,MAX(1,$D57))),AND($E57&gt;0,INDEX(Kalender!KW$81:KW$110,MAX(1,$E57))&gt;INDEX(Kalender!$B$81:$B$110,MAX(1,$E57))),AND($F57&gt;0,INDEX(Kalender!KW$81:KW$110,MAX(1,$F57))&gt;INDEX(Kalender!$B$81:$B$110,MAX(1,$F57)))),2,0))</f>
        <v>0</v>
      </c>
      <c r="KX57" s="5" t="n">
        <f aca="false">IF(Kalender!KX57&lt;&gt;1,0,IF(AND($B57&gt;0,INDEX(Kalender!KX$68:KX$77,MAX(1,$B57))&gt;INDEX(Kalender!$B$68:$B$77,MAX(1,$B57))),1,0)+IF(OR(AND($C57&gt;0,INDEX(Kalender!KX$81:KX$110,MAX(1,$C57))&gt;INDEX(Kalender!$B$81:$B$110,MAX(1,$C57))),AND($D57&gt;0,INDEX(Kalender!KX$81:KX$110,MAX(1,$D57))&gt;INDEX(Kalender!$B$81:$B$110,MAX(1,$D57))),AND($E57&gt;0,INDEX(Kalender!KX$81:KX$110,MAX(1,$E57))&gt;INDEX(Kalender!$B$81:$B$110,MAX(1,$E57))),AND($F57&gt;0,INDEX(Kalender!KX$81:KX$110,MAX(1,$F57))&gt;INDEX(Kalender!$B$81:$B$110,MAX(1,$F57)))),2,0))</f>
        <v>0</v>
      </c>
      <c r="KY57" s="5" t="n">
        <f aca="false">IF(Kalender!KY57&lt;&gt;1,0,IF(AND($B57&gt;0,INDEX(Kalender!KY$68:KY$77,MAX(1,$B57))&gt;INDEX(Kalender!$B$68:$B$77,MAX(1,$B57))),1,0)+IF(OR(AND($C57&gt;0,INDEX(Kalender!KY$81:KY$110,MAX(1,$C57))&gt;INDEX(Kalender!$B$81:$B$110,MAX(1,$C57))),AND($D57&gt;0,INDEX(Kalender!KY$81:KY$110,MAX(1,$D57))&gt;INDEX(Kalender!$B$81:$B$110,MAX(1,$D57))),AND($E57&gt;0,INDEX(Kalender!KY$81:KY$110,MAX(1,$E57))&gt;INDEX(Kalender!$B$81:$B$110,MAX(1,$E57))),AND($F57&gt;0,INDEX(Kalender!KY$81:KY$110,MAX(1,$F57))&gt;INDEX(Kalender!$B$81:$B$110,MAX(1,$F57)))),2,0))</f>
        <v>0</v>
      </c>
      <c r="KZ57" s="5" t="n">
        <f aca="false">IF(Kalender!KZ57&lt;&gt;1,0,IF(AND($B57&gt;0,INDEX(Kalender!KZ$68:KZ$77,MAX(1,$B57))&gt;INDEX(Kalender!$B$68:$B$77,MAX(1,$B57))),1,0)+IF(OR(AND($C57&gt;0,INDEX(Kalender!KZ$81:KZ$110,MAX(1,$C57))&gt;INDEX(Kalender!$B$81:$B$110,MAX(1,$C57))),AND($D57&gt;0,INDEX(Kalender!KZ$81:KZ$110,MAX(1,$D57))&gt;INDEX(Kalender!$B$81:$B$110,MAX(1,$D57))),AND($E57&gt;0,INDEX(Kalender!KZ$81:KZ$110,MAX(1,$E57))&gt;INDEX(Kalender!$B$81:$B$110,MAX(1,$E57))),AND($F57&gt;0,INDEX(Kalender!KZ$81:KZ$110,MAX(1,$F57))&gt;INDEX(Kalender!$B$81:$B$110,MAX(1,$F57)))),2,0))</f>
        <v>0</v>
      </c>
      <c r="LA57" s="5" t="n">
        <f aca="false">IF(Kalender!LA57&lt;&gt;1,0,IF(AND($B57&gt;0,INDEX(Kalender!LA$68:LA$77,MAX(1,$B57))&gt;INDEX(Kalender!$B$68:$B$77,MAX(1,$B57))),1,0)+IF(OR(AND($C57&gt;0,INDEX(Kalender!LA$81:LA$110,MAX(1,$C57))&gt;INDEX(Kalender!$B$81:$B$110,MAX(1,$C57))),AND($D57&gt;0,INDEX(Kalender!LA$81:LA$110,MAX(1,$D57))&gt;INDEX(Kalender!$B$81:$B$110,MAX(1,$D57))),AND($E57&gt;0,INDEX(Kalender!LA$81:LA$110,MAX(1,$E57))&gt;INDEX(Kalender!$B$81:$B$110,MAX(1,$E57))),AND($F57&gt;0,INDEX(Kalender!LA$81:LA$110,MAX(1,$F57))&gt;INDEX(Kalender!$B$81:$B$110,MAX(1,$F57)))),2,0))</f>
        <v>0</v>
      </c>
      <c r="LB57" s="5" t="n">
        <f aca="false">IF(Kalender!LB57&lt;&gt;1,0,IF(AND($B57&gt;0,INDEX(Kalender!LB$68:LB$77,MAX(1,$B57))&gt;INDEX(Kalender!$B$68:$B$77,MAX(1,$B57))),1,0)+IF(OR(AND($C57&gt;0,INDEX(Kalender!LB$81:LB$110,MAX(1,$C57))&gt;INDEX(Kalender!$B$81:$B$110,MAX(1,$C57))),AND($D57&gt;0,INDEX(Kalender!LB$81:LB$110,MAX(1,$D57))&gt;INDEX(Kalender!$B$81:$B$110,MAX(1,$D57))),AND($E57&gt;0,INDEX(Kalender!LB$81:LB$110,MAX(1,$E57))&gt;INDEX(Kalender!$B$81:$B$110,MAX(1,$E57))),AND($F57&gt;0,INDEX(Kalender!LB$81:LB$110,MAX(1,$F57))&gt;INDEX(Kalender!$B$81:$B$110,MAX(1,$F57)))),2,0))</f>
        <v>0</v>
      </c>
      <c r="LC57" s="5" t="n">
        <f aca="false">IF(Kalender!LC57&lt;&gt;1,0,IF(AND($B57&gt;0,INDEX(Kalender!LC$68:LC$77,MAX(1,$B57))&gt;INDEX(Kalender!$B$68:$B$77,MAX(1,$B57))),1,0)+IF(OR(AND($C57&gt;0,INDEX(Kalender!LC$81:LC$110,MAX(1,$C57))&gt;INDEX(Kalender!$B$81:$B$110,MAX(1,$C57))),AND($D57&gt;0,INDEX(Kalender!LC$81:LC$110,MAX(1,$D57))&gt;INDEX(Kalender!$B$81:$B$110,MAX(1,$D57))),AND($E57&gt;0,INDEX(Kalender!LC$81:LC$110,MAX(1,$E57))&gt;INDEX(Kalender!$B$81:$B$110,MAX(1,$E57))),AND($F57&gt;0,INDEX(Kalender!LC$81:LC$110,MAX(1,$F57))&gt;INDEX(Kalender!$B$81:$B$110,MAX(1,$F57)))),2,0))</f>
        <v>0</v>
      </c>
      <c r="LD57" s="5" t="n">
        <f aca="false">IF(Kalender!LD57&lt;&gt;1,0,IF(AND($B57&gt;0,INDEX(Kalender!LD$68:LD$77,MAX(1,$B57))&gt;INDEX(Kalender!$B$68:$B$77,MAX(1,$B57))),1,0)+IF(OR(AND($C57&gt;0,INDEX(Kalender!LD$81:LD$110,MAX(1,$C57))&gt;INDEX(Kalender!$B$81:$B$110,MAX(1,$C57))),AND($D57&gt;0,INDEX(Kalender!LD$81:LD$110,MAX(1,$D57))&gt;INDEX(Kalender!$B$81:$B$110,MAX(1,$D57))),AND($E57&gt;0,INDEX(Kalender!LD$81:LD$110,MAX(1,$E57))&gt;INDEX(Kalender!$B$81:$B$110,MAX(1,$E57))),AND($F57&gt;0,INDEX(Kalender!LD$81:LD$110,MAX(1,$F57))&gt;INDEX(Kalender!$B$81:$B$110,MAX(1,$F57)))),2,0))</f>
        <v>0</v>
      </c>
      <c r="LE57" s="5" t="n">
        <f aca="false">IF(Kalender!LE57&lt;&gt;1,0,IF(AND($B57&gt;0,INDEX(Kalender!LE$68:LE$77,MAX(1,$B57))&gt;INDEX(Kalender!$B$68:$B$77,MAX(1,$B57))),1,0)+IF(OR(AND($C57&gt;0,INDEX(Kalender!LE$81:LE$110,MAX(1,$C57))&gt;INDEX(Kalender!$B$81:$B$110,MAX(1,$C57))),AND($D57&gt;0,INDEX(Kalender!LE$81:LE$110,MAX(1,$D57))&gt;INDEX(Kalender!$B$81:$B$110,MAX(1,$D57))),AND($E57&gt;0,INDEX(Kalender!LE$81:LE$110,MAX(1,$E57))&gt;INDEX(Kalender!$B$81:$B$110,MAX(1,$E57))),AND($F57&gt;0,INDEX(Kalender!LE$81:LE$110,MAX(1,$F57))&gt;INDEX(Kalender!$B$81:$B$110,MAX(1,$F57)))),2,0))</f>
        <v>0</v>
      </c>
      <c r="LF57" s="5" t="n">
        <f aca="false">IF(Kalender!LF57&lt;&gt;1,0,IF(AND($B57&gt;0,INDEX(Kalender!LF$68:LF$77,MAX(1,$B57))&gt;INDEX(Kalender!$B$68:$B$77,MAX(1,$B57))),1,0)+IF(OR(AND($C57&gt;0,INDEX(Kalender!LF$81:LF$110,MAX(1,$C57))&gt;INDEX(Kalender!$B$81:$B$110,MAX(1,$C57))),AND($D57&gt;0,INDEX(Kalender!LF$81:LF$110,MAX(1,$D57))&gt;INDEX(Kalender!$B$81:$B$110,MAX(1,$D57))),AND($E57&gt;0,INDEX(Kalender!LF$81:LF$110,MAX(1,$E57))&gt;INDEX(Kalender!$B$81:$B$110,MAX(1,$E57))),AND($F57&gt;0,INDEX(Kalender!LF$81:LF$110,MAX(1,$F57))&gt;INDEX(Kalender!$B$81:$B$110,MAX(1,$F57)))),2,0))</f>
        <v>0</v>
      </c>
      <c r="LG57" s="5" t="n">
        <f aca="false">IF(Kalender!LG57&lt;&gt;1,0,IF(AND($B57&gt;0,INDEX(Kalender!LG$68:LG$77,MAX(1,$B57))&gt;INDEX(Kalender!$B$68:$B$77,MAX(1,$B57))),1,0)+IF(OR(AND($C57&gt;0,INDEX(Kalender!LG$81:LG$110,MAX(1,$C57))&gt;INDEX(Kalender!$B$81:$B$110,MAX(1,$C57))),AND($D57&gt;0,INDEX(Kalender!LG$81:LG$110,MAX(1,$D57))&gt;INDEX(Kalender!$B$81:$B$110,MAX(1,$D57))),AND($E57&gt;0,INDEX(Kalender!LG$81:LG$110,MAX(1,$E57))&gt;INDEX(Kalender!$B$81:$B$110,MAX(1,$E57))),AND($F57&gt;0,INDEX(Kalender!LG$81:LG$110,MAX(1,$F57))&gt;INDEX(Kalender!$B$81:$B$110,MAX(1,$F57)))),2,0))</f>
        <v>0</v>
      </c>
      <c r="LH57" s="5" t="n">
        <f aca="false">IF(Kalender!LH57&lt;&gt;1,0,IF(AND($B57&gt;0,INDEX(Kalender!LH$68:LH$77,MAX(1,$B57))&gt;INDEX(Kalender!$B$68:$B$77,MAX(1,$B57))),1,0)+IF(OR(AND($C57&gt;0,INDEX(Kalender!LH$81:LH$110,MAX(1,$C57))&gt;INDEX(Kalender!$B$81:$B$110,MAX(1,$C57))),AND($D57&gt;0,INDEX(Kalender!LH$81:LH$110,MAX(1,$D57))&gt;INDEX(Kalender!$B$81:$B$110,MAX(1,$D57))),AND($E57&gt;0,INDEX(Kalender!LH$81:LH$110,MAX(1,$E57))&gt;INDEX(Kalender!$B$81:$B$110,MAX(1,$E57))),AND($F57&gt;0,INDEX(Kalender!LH$81:LH$110,MAX(1,$F57))&gt;INDEX(Kalender!$B$81:$B$110,MAX(1,$F57)))),2,0))</f>
        <v>0</v>
      </c>
      <c r="LI57" s="5" t="n">
        <f aca="false">IF(Kalender!LI57&lt;&gt;1,0,IF(AND($B57&gt;0,INDEX(Kalender!LI$68:LI$77,MAX(1,$B57))&gt;INDEX(Kalender!$B$68:$B$77,MAX(1,$B57))),1,0)+IF(OR(AND($C57&gt;0,INDEX(Kalender!LI$81:LI$110,MAX(1,$C57))&gt;INDEX(Kalender!$B$81:$B$110,MAX(1,$C57))),AND($D57&gt;0,INDEX(Kalender!LI$81:LI$110,MAX(1,$D57))&gt;INDEX(Kalender!$B$81:$B$110,MAX(1,$D57))),AND($E57&gt;0,INDEX(Kalender!LI$81:LI$110,MAX(1,$E57))&gt;INDEX(Kalender!$B$81:$B$110,MAX(1,$E57))),AND($F57&gt;0,INDEX(Kalender!LI$81:LI$110,MAX(1,$F57))&gt;INDEX(Kalender!$B$81:$B$110,MAX(1,$F57)))),2,0))</f>
        <v>0</v>
      </c>
      <c r="LJ57" s="5" t="n">
        <f aca="false">IF(Kalender!LJ57&lt;&gt;1,0,IF(AND($B57&gt;0,INDEX(Kalender!LJ$68:LJ$77,MAX(1,$B57))&gt;INDEX(Kalender!$B$68:$B$77,MAX(1,$B57))),1,0)+IF(OR(AND($C57&gt;0,INDEX(Kalender!LJ$81:LJ$110,MAX(1,$C57))&gt;INDEX(Kalender!$B$81:$B$110,MAX(1,$C57))),AND($D57&gt;0,INDEX(Kalender!LJ$81:LJ$110,MAX(1,$D57))&gt;INDEX(Kalender!$B$81:$B$110,MAX(1,$D57))),AND($E57&gt;0,INDEX(Kalender!LJ$81:LJ$110,MAX(1,$E57))&gt;INDEX(Kalender!$B$81:$B$110,MAX(1,$E57))),AND($F57&gt;0,INDEX(Kalender!LJ$81:LJ$110,MAX(1,$F57))&gt;INDEX(Kalender!$B$81:$B$110,MAX(1,$F57)))),2,0))</f>
        <v>0</v>
      </c>
      <c r="LK57" s="5" t="n">
        <f aca="false">IF(Kalender!LK57&lt;&gt;1,0,IF(AND($B57&gt;0,INDEX(Kalender!LK$68:LK$77,MAX(1,$B57))&gt;INDEX(Kalender!$B$68:$B$77,MAX(1,$B57))),1,0)+IF(OR(AND($C57&gt;0,INDEX(Kalender!LK$81:LK$110,MAX(1,$C57))&gt;INDEX(Kalender!$B$81:$B$110,MAX(1,$C57))),AND($D57&gt;0,INDEX(Kalender!LK$81:LK$110,MAX(1,$D57))&gt;INDEX(Kalender!$B$81:$B$110,MAX(1,$D57))),AND($E57&gt;0,INDEX(Kalender!LK$81:LK$110,MAX(1,$E57))&gt;INDEX(Kalender!$B$81:$B$110,MAX(1,$E57))),AND($F57&gt;0,INDEX(Kalender!LK$81:LK$110,MAX(1,$F57))&gt;INDEX(Kalender!$B$81:$B$110,MAX(1,$F57)))),2,0))</f>
        <v>0</v>
      </c>
      <c r="LL57" s="5" t="n">
        <f aca="false">IF(Kalender!LL57&lt;&gt;1,0,IF(AND($B57&gt;0,INDEX(Kalender!LL$68:LL$77,MAX(1,$B57))&gt;INDEX(Kalender!$B$68:$B$77,MAX(1,$B57))),1,0)+IF(OR(AND($C57&gt;0,INDEX(Kalender!LL$81:LL$110,MAX(1,$C57))&gt;INDEX(Kalender!$B$81:$B$110,MAX(1,$C57))),AND($D57&gt;0,INDEX(Kalender!LL$81:LL$110,MAX(1,$D57))&gt;INDEX(Kalender!$B$81:$B$110,MAX(1,$D57))),AND($E57&gt;0,INDEX(Kalender!LL$81:LL$110,MAX(1,$E57))&gt;INDEX(Kalender!$B$81:$B$110,MAX(1,$E57))),AND($F57&gt;0,INDEX(Kalender!LL$81:LL$110,MAX(1,$F57))&gt;INDEX(Kalender!$B$81:$B$110,MAX(1,$F57)))),2,0))</f>
        <v>0</v>
      </c>
      <c r="LM57" s="5" t="n">
        <f aca="false">IF(Kalender!LM57&lt;&gt;1,0,IF(AND($B57&gt;0,INDEX(Kalender!LM$68:LM$77,MAX(1,$B57))&gt;INDEX(Kalender!$B$68:$B$77,MAX(1,$B57))),1,0)+IF(OR(AND($C57&gt;0,INDEX(Kalender!LM$81:LM$110,MAX(1,$C57))&gt;INDEX(Kalender!$B$81:$B$110,MAX(1,$C57))),AND($D57&gt;0,INDEX(Kalender!LM$81:LM$110,MAX(1,$D57))&gt;INDEX(Kalender!$B$81:$B$110,MAX(1,$D57))),AND($E57&gt;0,INDEX(Kalender!LM$81:LM$110,MAX(1,$E57))&gt;INDEX(Kalender!$B$81:$B$110,MAX(1,$E57))),AND($F57&gt;0,INDEX(Kalender!LM$81:LM$110,MAX(1,$F57))&gt;INDEX(Kalender!$B$81:$B$110,MAX(1,$F57)))),2,0))</f>
        <v>0</v>
      </c>
      <c r="LN57" s="5" t="n">
        <f aca="false">IF(Kalender!LN57&lt;&gt;1,0,IF(AND($B57&gt;0,INDEX(Kalender!LN$68:LN$77,MAX(1,$B57))&gt;INDEX(Kalender!$B$68:$B$77,MAX(1,$B57))),1,0)+IF(OR(AND($C57&gt;0,INDEX(Kalender!LN$81:LN$110,MAX(1,$C57))&gt;INDEX(Kalender!$B$81:$B$110,MAX(1,$C57))),AND($D57&gt;0,INDEX(Kalender!LN$81:LN$110,MAX(1,$D57))&gt;INDEX(Kalender!$B$81:$B$110,MAX(1,$D57))),AND($E57&gt;0,INDEX(Kalender!LN$81:LN$110,MAX(1,$E57))&gt;INDEX(Kalender!$B$81:$B$110,MAX(1,$E57))),AND($F57&gt;0,INDEX(Kalender!LN$81:LN$110,MAX(1,$F57))&gt;INDEX(Kalender!$B$81:$B$110,MAX(1,$F57)))),2,0))</f>
        <v>0</v>
      </c>
      <c r="LO57" s="5" t="n">
        <f aca="false">IF(Kalender!LO57&lt;&gt;1,0,IF(AND($B57&gt;0,INDEX(Kalender!LO$68:LO$77,MAX(1,$B57))&gt;INDEX(Kalender!$B$68:$B$77,MAX(1,$B57))),1,0)+IF(OR(AND($C57&gt;0,INDEX(Kalender!LO$81:LO$110,MAX(1,$C57))&gt;INDEX(Kalender!$B$81:$B$110,MAX(1,$C57))),AND($D57&gt;0,INDEX(Kalender!LO$81:LO$110,MAX(1,$D57))&gt;INDEX(Kalender!$B$81:$B$110,MAX(1,$D57))),AND($E57&gt;0,INDEX(Kalender!LO$81:LO$110,MAX(1,$E57))&gt;INDEX(Kalender!$B$81:$B$110,MAX(1,$E57))),AND($F57&gt;0,INDEX(Kalender!LO$81:LO$110,MAX(1,$F57))&gt;INDEX(Kalender!$B$81:$B$110,MAX(1,$F57)))),2,0))</f>
        <v>0</v>
      </c>
      <c r="LP57" s="5" t="n">
        <f aca="false">IF(Kalender!LP57&lt;&gt;1,0,IF(AND($B57&gt;0,INDEX(Kalender!LP$68:LP$77,MAX(1,$B57))&gt;INDEX(Kalender!$B$68:$B$77,MAX(1,$B57))),1,0)+IF(OR(AND($C57&gt;0,INDEX(Kalender!LP$81:LP$110,MAX(1,$C57))&gt;INDEX(Kalender!$B$81:$B$110,MAX(1,$C57))),AND($D57&gt;0,INDEX(Kalender!LP$81:LP$110,MAX(1,$D57))&gt;INDEX(Kalender!$B$81:$B$110,MAX(1,$D57))),AND($E57&gt;0,INDEX(Kalender!LP$81:LP$110,MAX(1,$E57))&gt;INDEX(Kalender!$B$81:$B$110,MAX(1,$E57))),AND($F57&gt;0,INDEX(Kalender!LP$81:LP$110,MAX(1,$F57))&gt;INDEX(Kalender!$B$81:$B$110,MAX(1,$F57)))),2,0))</f>
        <v>0</v>
      </c>
      <c r="LQ57" s="5" t="n">
        <f aca="false">IF(Kalender!LQ57&lt;&gt;1,0,IF(AND($B57&gt;0,INDEX(Kalender!LQ$68:LQ$77,MAX(1,$B57))&gt;INDEX(Kalender!$B$68:$B$77,MAX(1,$B57))),1,0)+IF(OR(AND($C57&gt;0,INDEX(Kalender!LQ$81:LQ$110,MAX(1,$C57))&gt;INDEX(Kalender!$B$81:$B$110,MAX(1,$C57))),AND($D57&gt;0,INDEX(Kalender!LQ$81:LQ$110,MAX(1,$D57))&gt;INDEX(Kalender!$B$81:$B$110,MAX(1,$D57))),AND($E57&gt;0,INDEX(Kalender!LQ$81:LQ$110,MAX(1,$E57))&gt;INDEX(Kalender!$B$81:$B$110,MAX(1,$E57))),AND($F57&gt;0,INDEX(Kalender!LQ$81:LQ$110,MAX(1,$F57))&gt;INDEX(Kalender!$B$81:$B$110,MAX(1,$F57)))),2,0))</f>
        <v>0</v>
      </c>
      <c r="LR57" s="5" t="n">
        <f aca="false">IF(Kalender!LR57&lt;&gt;1,0,IF(AND($B57&gt;0,INDEX(Kalender!LR$68:LR$77,MAX(1,$B57))&gt;INDEX(Kalender!$B$68:$B$77,MAX(1,$B57))),1,0)+IF(OR(AND($C57&gt;0,INDEX(Kalender!LR$81:LR$110,MAX(1,$C57))&gt;INDEX(Kalender!$B$81:$B$110,MAX(1,$C57))),AND($D57&gt;0,INDEX(Kalender!LR$81:LR$110,MAX(1,$D57))&gt;INDEX(Kalender!$B$81:$B$110,MAX(1,$D57))),AND($E57&gt;0,INDEX(Kalender!LR$81:LR$110,MAX(1,$E57))&gt;INDEX(Kalender!$B$81:$B$110,MAX(1,$E57))),AND($F57&gt;0,INDEX(Kalender!LR$81:LR$110,MAX(1,$F57))&gt;INDEX(Kalender!$B$81:$B$110,MAX(1,$F57)))),2,0))</f>
        <v>0</v>
      </c>
      <c r="LS57" s="5" t="n">
        <f aca="false">IF(Kalender!LS57&lt;&gt;1,0,IF(AND($B57&gt;0,INDEX(Kalender!LS$68:LS$77,MAX(1,$B57))&gt;INDEX(Kalender!$B$68:$B$77,MAX(1,$B57))),1,0)+IF(OR(AND($C57&gt;0,INDEX(Kalender!LS$81:LS$110,MAX(1,$C57))&gt;INDEX(Kalender!$B$81:$B$110,MAX(1,$C57))),AND($D57&gt;0,INDEX(Kalender!LS$81:LS$110,MAX(1,$D57))&gt;INDEX(Kalender!$B$81:$B$110,MAX(1,$D57))),AND($E57&gt;0,INDEX(Kalender!LS$81:LS$110,MAX(1,$E57))&gt;INDEX(Kalender!$B$81:$B$110,MAX(1,$E57))),AND($F57&gt;0,INDEX(Kalender!LS$81:LS$110,MAX(1,$F57))&gt;INDEX(Kalender!$B$81:$B$110,MAX(1,$F57)))),2,0))</f>
        <v>0</v>
      </c>
      <c r="LT57" s="5" t="n">
        <f aca="false">IF(Kalender!LT57&lt;&gt;1,0,IF(AND($B57&gt;0,INDEX(Kalender!LT$68:LT$77,MAX(1,$B57))&gt;INDEX(Kalender!$B$68:$B$77,MAX(1,$B57))),1,0)+IF(OR(AND($C57&gt;0,INDEX(Kalender!LT$81:LT$110,MAX(1,$C57))&gt;INDEX(Kalender!$B$81:$B$110,MAX(1,$C57))),AND($D57&gt;0,INDEX(Kalender!LT$81:LT$110,MAX(1,$D57))&gt;INDEX(Kalender!$B$81:$B$110,MAX(1,$D57))),AND($E57&gt;0,INDEX(Kalender!LT$81:LT$110,MAX(1,$E57))&gt;INDEX(Kalender!$B$81:$B$110,MAX(1,$E57))),AND($F57&gt;0,INDEX(Kalender!LT$81:LT$110,MAX(1,$F57))&gt;INDEX(Kalender!$B$81:$B$110,MAX(1,$F57)))),2,0))</f>
        <v>0</v>
      </c>
      <c r="LU57" s="5" t="n">
        <f aca="false">IF(Kalender!LU57&lt;&gt;1,0,IF(AND($B57&gt;0,INDEX(Kalender!LU$68:LU$77,MAX(1,$B57))&gt;INDEX(Kalender!$B$68:$B$77,MAX(1,$B57))),1,0)+IF(OR(AND($C57&gt;0,INDEX(Kalender!LU$81:LU$110,MAX(1,$C57))&gt;INDEX(Kalender!$B$81:$B$110,MAX(1,$C57))),AND($D57&gt;0,INDEX(Kalender!LU$81:LU$110,MAX(1,$D57))&gt;INDEX(Kalender!$B$81:$B$110,MAX(1,$D57))),AND($E57&gt;0,INDEX(Kalender!LU$81:LU$110,MAX(1,$E57))&gt;INDEX(Kalender!$B$81:$B$110,MAX(1,$E57))),AND($F57&gt;0,INDEX(Kalender!LU$81:LU$110,MAX(1,$F57))&gt;INDEX(Kalender!$B$81:$B$110,MAX(1,$F57)))),2,0))</f>
        <v>0</v>
      </c>
      <c r="LV57" s="5" t="n">
        <f aca="false">IF(Kalender!LV57&lt;&gt;1,0,IF(AND($B57&gt;0,INDEX(Kalender!LV$68:LV$77,MAX(1,$B57))&gt;INDEX(Kalender!$B$68:$B$77,MAX(1,$B57))),1,0)+IF(OR(AND($C57&gt;0,INDEX(Kalender!LV$81:LV$110,MAX(1,$C57))&gt;INDEX(Kalender!$B$81:$B$110,MAX(1,$C57))),AND($D57&gt;0,INDEX(Kalender!LV$81:LV$110,MAX(1,$D57))&gt;INDEX(Kalender!$B$81:$B$110,MAX(1,$D57))),AND($E57&gt;0,INDEX(Kalender!LV$81:LV$110,MAX(1,$E57))&gt;INDEX(Kalender!$B$81:$B$110,MAX(1,$E57))),AND($F57&gt;0,INDEX(Kalender!LV$81:LV$110,MAX(1,$F57))&gt;INDEX(Kalender!$B$81:$B$110,MAX(1,$F57)))),2,0))</f>
        <v>0</v>
      </c>
      <c r="LW57" s="5" t="n">
        <f aca="false">IF(Kalender!LW57&lt;&gt;1,0,IF(AND($B57&gt;0,INDEX(Kalender!LW$68:LW$77,MAX(1,$B57))&gt;INDEX(Kalender!$B$68:$B$77,MAX(1,$B57))),1,0)+IF(OR(AND($C57&gt;0,INDEX(Kalender!LW$81:LW$110,MAX(1,$C57))&gt;INDEX(Kalender!$B$81:$B$110,MAX(1,$C57))),AND($D57&gt;0,INDEX(Kalender!LW$81:LW$110,MAX(1,$D57))&gt;INDEX(Kalender!$B$81:$B$110,MAX(1,$D57))),AND($E57&gt;0,INDEX(Kalender!LW$81:LW$110,MAX(1,$E57))&gt;INDEX(Kalender!$B$81:$B$110,MAX(1,$E57))),AND($F57&gt;0,INDEX(Kalender!LW$81:LW$110,MAX(1,$F57))&gt;INDEX(Kalender!$B$81:$B$110,MAX(1,$F57)))),2,0))</f>
        <v>0</v>
      </c>
      <c r="LX57" s="5" t="n">
        <f aca="false">IF(Kalender!LX57&lt;&gt;1,0,IF(AND($B57&gt;0,INDEX(Kalender!LX$68:LX$77,MAX(1,$B57))&gt;INDEX(Kalender!$B$68:$B$77,MAX(1,$B57))),1,0)+IF(OR(AND($C57&gt;0,INDEX(Kalender!LX$81:LX$110,MAX(1,$C57))&gt;INDEX(Kalender!$B$81:$B$110,MAX(1,$C57))),AND($D57&gt;0,INDEX(Kalender!LX$81:LX$110,MAX(1,$D57))&gt;INDEX(Kalender!$B$81:$B$110,MAX(1,$D57))),AND($E57&gt;0,INDEX(Kalender!LX$81:LX$110,MAX(1,$E57))&gt;INDEX(Kalender!$B$81:$B$110,MAX(1,$E57))),AND($F57&gt;0,INDEX(Kalender!LX$81:LX$110,MAX(1,$F57))&gt;INDEX(Kalender!$B$81:$B$110,MAX(1,$F57)))),2,0))</f>
        <v>0</v>
      </c>
      <c r="LY57" s="5" t="n">
        <f aca="false">IF(Kalender!LY57&lt;&gt;1,0,IF(AND($B57&gt;0,INDEX(Kalender!LY$68:LY$77,MAX(1,$B57))&gt;INDEX(Kalender!$B$68:$B$77,MAX(1,$B57))),1,0)+IF(OR(AND($C57&gt;0,INDEX(Kalender!LY$81:LY$110,MAX(1,$C57))&gt;INDEX(Kalender!$B$81:$B$110,MAX(1,$C57))),AND($D57&gt;0,INDEX(Kalender!LY$81:LY$110,MAX(1,$D57))&gt;INDEX(Kalender!$B$81:$B$110,MAX(1,$D57))),AND($E57&gt;0,INDEX(Kalender!LY$81:LY$110,MAX(1,$E57))&gt;INDEX(Kalender!$B$81:$B$110,MAX(1,$E57))),AND($F57&gt;0,INDEX(Kalender!LY$81:LY$110,MAX(1,$F57))&gt;INDEX(Kalender!$B$81:$B$110,MAX(1,$F57)))),2,0))</f>
        <v>0</v>
      </c>
      <c r="LZ57" s="5" t="n">
        <f aca="false">IF(Kalender!LZ57&lt;&gt;1,0,IF(AND($B57&gt;0,INDEX(Kalender!LZ$68:LZ$77,MAX(1,$B57))&gt;INDEX(Kalender!$B$68:$B$77,MAX(1,$B57))),1,0)+IF(OR(AND($C57&gt;0,INDEX(Kalender!LZ$81:LZ$110,MAX(1,$C57))&gt;INDEX(Kalender!$B$81:$B$110,MAX(1,$C57))),AND($D57&gt;0,INDEX(Kalender!LZ$81:LZ$110,MAX(1,$D57))&gt;INDEX(Kalender!$B$81:$B$110,MAX(1,$D57))),AND($E57&gt;0,INDEX(Kalender!LZ$81:LZ$110,MAX(1,$E57))&gt;INDEX(Kalender!$B$81:$B$110,MAX(1,$E57))),AND($F57&gt;0,INDEX(Kalender!LZ$81:LZ$110,MAX(1,$F57))&gt;INDEX(Kalender!$B$81:$B$110,MAX(1,$F57)))),2,0))</f>
        <v>0</v>
      </c>
      <c r="MA57" s="5" t="n">
        <f aca="false">IF(Kalender!MA57&lt;&gt;1,0,IF(AND($B57&gt;0,INDEX(Kalender!MA$68:MA$77,MAX(1,$B57))&gt;INDEX(Kalender!$B$68:$B$77,MAX(1,$B57))),1,0)+IF(OR(AND($C57&gt;0,INDEX(Kalender!MA$81:MA$110,MAX(1,$C57))&gt;INDEX(Kalender!$B$81:$B$110,MAX(1,$C57))),AND($D57&gt;0,INDEX(Kalender!MA$81:MA$110,MAX(1,$D57))&gt;INDEX(Kalender!$B$81:$B$110,MAX(1,$D57))),AND($E57&gt;0,INDEX(Kalender!MA$81:MA$110,MAX(1,$E57))&gt;INDEX(Kalender!$B$81:$B$110,MAX(1,$E57))),AND($F57&gt;0,INDEX(Kalender!MA$81:MA$110,MAX(1,$F57))&gt;INDEX(Kalender!$B$81:$B$110,MAX(1,$F57)))),2,0))</f>
        <v>0</v>
      </c>
      <c r="MB57" s="5" t="n">
        <f aca="false">IF(Kalender!MB57&lt;&gt;1,0,IF(AND($B57&gt;0,INDEX(Kalender!MB$68:MB$77,MAX(1,$B57))&gt;INDEX(Kalender!$B$68:$B$77,MAX(1,$B57))),1,0)+IF(OR(AND($C57&gt;0,INDEX(Kalender!MB$81:MB$110,MAX(1,$C57))&gt;INDEX(Kalender!$B$81:$B$110,MAX(1,$C57))),AND($D57&gt;0,INDEX(Kalender!MB$81:MB$110,MAX(1,$D57))&gt;INDEX(Kalender!$B$81:$B$110,MAX(1,$D57))),AND($E57&gt;0,INDEX(Kalender!MB$81:MB$110,MAX(1,$E57))&gt;INDEX(Kalender!$B$81:$B$110,MAX(1,$E57))),AND($F57&gt;0,INDEX(Kalender!MB$81:MB$110,MAX(1,$F57))&gt;INDEX(Kalender!$B$81:$B$110,MAX(1,$F57)))),2,0))</f>
        <v>0</v>
      </c>
      <c r="MC57" s="5" t="n">
        <f aca="false">IF(Kalender!MC57&lt;&gt;1,0,IF(AND($B57&gt;0,INDEX(Kalender!MC$68:MC$77,MAX(1,$B57))&gt;INDEX(Kalender!$B$68:$B$77,MAX(1,$B57))),1,0)+IF(OR(AND($C57&gt;0,INDEX(Kalender!MC$81:MC$110,MAX(1,$C57))&gt;INDEX(Kalender!$B$81:$B$110,MAX(1,$C57))),AND($D57&gt;0,INDEX(Kalender!MC$81:MC$110,MAX(1,$D57))&gt;INDEX(Kalender!$B$81:$B$110,MAX(1,$D57))),AND($E57&gt;0,INDEX(Kalender!MC$81:MC$110,MAX(1,$E57))&gt;INDEX(Kalender!$B$81:$B$110,MAX(1,$E57))),AND($F57&gt;0,INDEX(Kalender!MC$81:MC$110,MAX(1,$F57))&gt;INDEX(Kalender!$B$81:$B$110,MAX(1,$F57)))),2,0))</f>
        <v>0</v>
      </c>
      <c r="MD57" s="5" t="n">
        <f aca="false">IF(Kalender!MD57&lt;&gt;1,0,IF(AND($B57&gt;0,INDEX(Kalender!MD$68:MD$77,MAX(1,$B57))&gt;INDEX(Kalender!$B$68:$B$77,MAX(1,$B57))),1,0)+IF(OR(AND($C57&gt;0,INDEX(Kalender!MD$81:MD$110,MAX(1,$C57))&gt;INDEX(Kalender!$B$81:$B$110,MAX(1,$C57))),AND($D57&gt;0,INDEX(Kalender!MD$81:MD$110,MAX(1,$D57))&gt;INDEX(Kalender!$B$81:$B$110,MAX(1,$D57))),AND($E57&gt;0,INDEX(Kalender!MD$81:MD$110,MAX(1,$E57))&gt;INDEX(Kalender!$B$81:$B$110,MAX(1,$E57))),AND($F57&gt;0,INDEX(Kalender!MD$81:MD$110,MAX(1,$F57))&gt;INDEX(Kalender!$B$81:$B$110,MAX(1,$F57)))),2,0))</f>
        <v>0</v>
      </c>
      <c r="ME57" s="5" t="n">
        <f aca="false">IF(Kalender!ME57&lt;&gt;1,0,IF(AND($B57&gt;0,INDEX(Kalender!ME$68:ME$77,MAX(1,$B57))&gt;INDEX(Kalender!$B$68:$B$77,MAX(1,$B57))),1,0)+IF(OR(AND($C57&gt;0,INDEX(Kalender!ME$81:ME$110,MAX(1,$C57))&gt;INDEX(Kalender!$B$81:$B$110,MAX(1,$C57))),AND($D57&gt;0,INDEX(Kalender!ME$81:ME$110,MAX(1,$D57))&gt;INDEX(Kalender!$B$81:$B$110,MAX(1,$D57))),AND($E57&gt;0,INDEX(Kalender!ME$81:ME$110,MAX(1,$E57))&gt;INDEX(Kalender!$B$81:$B$110,MAX(1,$E57))),AND($F57&gt;0,INDEX(Kalender!ME$81:ME$110,MAX(1,$F57))&gt;INDEX(Kalender!$B$81:$B$110,MAX(1,$F57)))),2,0))</f>
        <v>0</v>
      </c>
      <c r="MF57" s="5" t="n">
        <f aca="false">IF(Kalender!MF57&lt;&gt;1,0,IF(AND($B57&gt;0,INDEX(Kalender!MF$68:MF$77,MAX(1,$B57))&gt;INDEX(Kalender!$B$68:$B$77,MAX(1,$B57))),1,0)+IF(OR(AND($C57&gt;0,INDEX(Kalender!MF$81:MF$110,MAX(1,$C57))&gt;INDEX(Kalender!$B$81:$B$110,MAX(1,$C57))),AND($D57&gt;0,INDEX(Kalender!MF$81:MF$110,MAX(1,$D57))&gt;INDEX(Kalender!$B$81:$B$110,MAX(1,$D57))),AND($E57&gt;0,INDEX(Kalender!MF$81:MF$110,MAX(1,$E57))&gt;INDEX(Kalender!$B$81:$B$110,MAX(1,$E57))),AND($F57&gt;0,INDEX(Kalender!MF$81:MF$110,MAX(1,$F57))&gt;INDEX(Kalender!$B$81:$B$110,MAX(1,$F57)))),2,0))</f>
        <v>0</v>
      </c>
      <c r="MG57" s="5" t="n">
        <f aca="false">IF(Kalender!MG57&lt;&gt;1,0,IF(AND($B57&gt;0,INDEX(Kalender!MG$68:MG$77,MAX(1,$B57))&gt;INDEX(Kalender!$B$68:$B$77,MAX(1,$B57))),1,0)+IF(OR(AND($C57&gt;0,INDEX(Kalender!MG$81:MG$110,MAX(1,$C57))&gt;INDEX(Kalender!$B$81:$B$110,MAX(1,$C57))),AND($D57&gt;0,INDEX(Kalender!MG$81:MG$110,MAX(1,$D57))&gt;INDEX(Kalender!$B$81:$B$110,MAX(1,$D57))),AND($E57&gt;0,INDEX(Kalender!MG$81:MG$110,MAX(1,$E57))&gt;INDEX(Kalender!$B$81:$B$110,MAX(1,$E57))),AND($F57&gt;0,INDEX(Kalender!MG$81:MG$110,MAX(1,$F57))&gt;INDEX(Kalender!$B$81:$B$110,MAX(1,$F57)))),2,0))</f>
        <v>0</v>
      </c>
      <c r="MH57" s="5" t="n">
        <f aca="false">IF(Kalender!MH57&lt;&gt;1,0,IF(AND($B57&gt;0,INDEX(Kalender!MH$68:MH$77,MAX(1,$B57))&gt;INDEX(Kalender!$B$68:$B$77,MAX(1,$B57))),1,0)+IF(OR(AND($C57&gt;0,INDEX(Kalender!MH$81:MH$110,MAX(1,$C57))&gt;INDEX(Kalender!$B$81:$B$110,MAX(1,$C57))),AND($D57&gt;0,INDEX(Kalender!MH$81:MH$110,MAX(1,$D57))&gt;INDEX(Kalender!$B$81:$B$110,MAX(1,$D57))),AND($E57&gt;0,INDEX(Kalender!MH$81:MH$110,MAX(1,$E57))&gt;INDEX(Kalender!$B$81:$B$110,MAX(1,$E57))),AND($F57&gt;0,INDEX(Kalender!MH$81:MH$110,MAX(1,$F57))&gt;INDEX(Kalender!$B$81:$B$110,MAX(1,$F57)))),2,0))</f>
        <v>0</v>
      </c>
      <c r="MI57" s="5" t="n">
        <f aca="false">IF(Kalender!MI57&lt;&gt;1,0,IF(AND($B57&gt;0,INDEX(Kalender!MI$68:MI$77,MAX(1,$B57))&gt;INDEX(Kalender!$B$68:$B$77,MAX(1,$B57))),1,0)+IF(OR(AND($C57&gt;0,INDEX(Kalender!MI$81:MI$110,MAX(1,$C57))&gt;INDEX(Kalender!$B$81:$B$110,MAX(1,$C57))),AND($D57&gt;0,INDEX(Kalender!MI$81:MI$110,MAX(1,$D57))&gt;INDEX(Kalender!$B$81:$B$110,MAX(1,$D57))),AND($E57&gt;0,INDEX(Kalender!MI$81:MI$110,MAX(1,$E57))&gt;INDEX(Kalender!$B$81:$B$110,MAX(1,$E57))),AND($F57&gt;0,INDEX(Kalender!MI$81:MI$110,MAX(1,$F57))&gt;INDEX(Kalender!$B$81:$B$110,MAX(1,$F57)))),2,0))</f>
        <v>0</v>
      </c>
      <c r="MJ57" s="5" t="n">
        <f aca="false">IF(Kalender!MJ57&lt;&gt;1,0,IF(AND($B57&gt;0,INDEX(Kalender!MJ$68:MJ$77,MAX(1,$B57))&gt;INDEX(Kalender!$B$68:$B$77,MAX(1,$B57))),1,0)+IF(OR(AND($C57&gt;0,INDEX(Kalender!MJ$81:MJ$110,MAX(1,$C57))&gt;INDEX(Kalender!$B$81:$B$110,MAX(1,$C57))),AND($D57&gt;0,INDEX(Kalender!MJ$81:MJ$110,MAX(1,$D57))&gt;INDEX(Kalender!$B$81:$B$110,MAX(1,$D57))),AND($E57&gt;0,INDEX(Kalender!MJ$81:MJ$110,MAX(1,$E57))&gt;INDEX(Kalender!$B$81:$B$110,MAX(1,$E57))),AND($F57&gt;0,INDEX(Kalender!MJ$81:MJ$110,MAX(1,$F57))&gt;INDEX(Kalender!$B$81:$B$110,MAX(1,$F57)))),2,0))</f>
        <v>0</v>
      </c>
      <c r="MK57" s="5" t="n">
        <f aca="false">IF(Kalender!MK57&lt;&gt;1,0,IF(AND($B57&gt;0,INDEX(Kalender!MK$68:MK$77,MAX(1,$B57))&gt;INDEX(Kalender!$B$68:$B$77,MAX(1,$B57))),1,0)+IF(OR(AND($C57&gt;0,INDEX(Kalender!MK$81:MK$110,MAX(1,$C57))&gt;INDEX(Kalender!$B$81:$B$110,MAX(1,$C57))),AND($D57&gt;0,INDEX(Kalender!MK$81:MK$110,MAX(1,$D57))&gt;INDEX(Kalender!$B$81:$B$110,MAX(1,$D57))),AND($E57&gt;0,INDEX(Kalender!MK$81:MK$110,MAX(1,$E57))&gt;INDEX(Kalender!$B$81:$B$110,MAX(1,$E57))),AND($F57&gt;0,INDEX(Kalender!MK$81:MK$110,MAX(1,$F57))&gt;INDEX(Kalender!$B$81:$B$110,MAX(1,$F57)))),2,0))</f>
        <v>0</v>
      </c>
      <c r="ML57" s="5" t="n">
        <f aca="false">IF(Kalender!ML57&lt;&gt;1,0,IF(AND($B57&gt;0,INDEX(Kalender!ML$68:ML$77,MAX(1,$B57))&gt;INDEX(Kalender!$B$68:$B$77,MAX(1,$B57))),1,0)+IF(OR(AND($C57&gt;0,INDEX(Kalender!ML$81:ML$110,MAX(1,$C57))&gt;INDEX(Kalender!$B$81:$B$110,MAX(1,$C57))),AND($D57&gt;0,INDEX(Kalender!ML$81:ML$110,MAX(1,$D57))&gt;INDEX(Kalender!$B$81:$B$110,MAX(1,$D57))),AND($E57&gt;0,INDEX(Kalender!ML$81:ML$110,MAX(1,$E57))&gt;INDEX(Kalender!$B$81:$B$110,MAX(1,$E57))),AND($F57&gt;0,INDEX(Kalender!ML$81:ML$110,MAX(1,$F57))&gt;INDEX(Kalender!$B$81:$B$110,MAX(1,$F57)))),2,0))</f>
        <v>0</v>
      </c>
      <c r="MM57" s="5" t="n">
        <f aca="false">IF(Kalender!MM57&lt;&gt;1,0,IF(AND($B57&gt;0,INDEX(Kalender!MM$68:MM$77,MAX(1,$B57))&gt;INDEX(Kalender!$B$68:$B$77,MAX(1,$B57))),1,0)+IF(OR(AND($C57&gt;0,INDEX(Kalender!MM$81:MM$110,MAX(1,$C57))&gt;INDEX(Kalender!$B$81:$B$110,MAX(1,$C57))),AND($D57&gt;0,INDEX(Kalender!MM$81:MM$110,MAX(1,$D57))&gt;INDEX(Kalender!$B$81:$B$110,MAX(1,$D57))),AND($E57&gt;0,INDEX(Kalender!MM$81:MM$110,MAX(1,$E57))&gt;INDEX(Kalender!$B$81:$B$110,MAX(1,$E57))),AND($F57&gt;0,INDEX(Kalender!MM$81:MM$110,MAX(1,$F57))&gt;INDEX(Kalender!$B$81:$B$110,MAX(1,$F57)))),2,0))</f>
        <v>0</v>
      </c>
      <c r="MN57" s="5" t="n">
        <f aca="false">IF(Kalender!MN57&lt;&gt;1,0,IF(AND($B57&gt;0,INDEX(Kalender!MN$68:MN$77,MAX(1,$B57))&gt;INDEX(Kalender!$B$68:$B$77,MAX(1,$B57))),1,0)+IF(OR(AND($C57&gt;0,INDEX(Kalender!MN$81:MN$110,MAX(1,$C57))&gt;INDEX(Kalender!$B$81:$B$110,MAX(1,$C57))),AND($D57&gt;0,INDEX(Kalender!MN$81:MN$110,MAX(1,$D57))&gt;INDEX(Kalender!$B$81:$B$110,MAX(1,$D57))),AND($E57&gt;0,INDEX(Kalender!MN$81:MN$110,MAX(1,$E57))&gt;INDEX(Kalender!$B$81:$B$110,MAX(1,$E57))),AND($F57&gt;0,INDEX(Kalender!MN$81:MN$110,MAX(1,$F57))&gt;INDEX(Kalender!$B$81:$B$110,MAX(1,$F57)))),2,0))</f>
        <v>0</v>
      </c>
      <c r="MO57" s="5" t="n">
        <f aca="false">IF(Kalender!MO57&lt;&gt;1,0,IF(AND($B57&gt;0,INDEX(Kalender!MO$68:MO$77,MAX(1,$B57))&gt;INDEX(Kalender!$B$68:$B$77,MAX(1,$B57))),1,0)+IF(OR(AND($C57&gt;0,INDEX(Kalender!MO$81:MO$110,MAX(1,$C57))&gt;INDEX(Kalender!$B$81:$B$110,MAX(1,$C57))),AND($D57&gt;0,INDEX(Kalender!MO$81:MO$110,MAX(1,$D57))&gt;INDEX(Kalender!$B$81:$B$110,MAX(1,$D57))),AND($E57&gt;0,INDEX(Kalender!MO$81:MO$110,MAX(1,$E57))&gt;INDEX(Kalender!$B$81:$B$110,MAX(1,$E57))),AND($F57&gt;0,INDEX(Kalender!MO$81:MO$110,MAX(1,$F57))&gt;INDEX(Kalender!$B$81:$B$110,MAX(1,$F57)))),2,0))</f>
        <v>0</v>
      </c>
      <c r="MP57" s="5" t="n">
        <f aca="false">IF(Kalender!MP57&lt;&gt;1,0,IF(AND($B57&gt;0,INDEX(Kalender!MP$68:MP$77,MAX(1,$B57))&gt;INDEX(Kalender!$B$68:$B$77,MAX(1,$B57))),1,0)+IF(OR(AND($C57&gt;0,INDEX(Kalender!MP$81:MP$110,MAX(1,$C57))&gt;INDEX(Kalender!$B$81:$B$110,MAX(1,$C57))),AND($D57&gt;0,INDEX(Kalender!MP$81:MP$110,MAX(1,$D57))&gt;INDEX(Kalender!$B$81:$B$110,MAX(1,$D57))),AND($E57&gt;0,INDEX(Kalender!MP$81:MP$110,MAX(1,$E57))&gt;INDEX(Kalender!$B$81:$B$110,MAX(1,$E57))),AND($F57&gt;0,INDEX(Kalender!MP$81:MP$110,MAX(1,$F57))&gt;INDEX(Kalender!$B$81:$B$110,MAX(1,$F57)))),2,0))</f>
        <v>0</v>
      </c>
      <c r="MQ57" s="5" t="n">
        <f aca="false">IF(Kalender!MQ57&lt;&gt;1,0,IF(AND($B57&gt;0,INDEX(Kalender!MQ$68:MQ$77,MAX(1,$B57))&gt;INDEX(Kalender!$B$68:$B$77,MAX(1,$B57))),1,0)+IF(OR(AND($C57&gt;0,INDEX(Kalender!MQ$81:MQ$110,MAX(1,$C57))&gt;INDEX(Kalender!$B$81:$B$110,MAX(1,$C57))),AND($D57&gt;0,INDEX(Kalender!MQ$81:MQ$110,MAX(1,$D57))&gt;INDEX(Kalender!$B$81:$B$110,MAX(1,$D57))),AND($E57&gt;0,INDEX(Kalender!MQ$81:MQ$110,MAX(1,$E57))&gt;INDEX(Kalender!$B$81:$B$110,MAX(1,$E57))),AND($F57&gt;0,INDEX(Kalender!MQ$81:MQ$110,MAX(1,$F57))&gt;INDEX(Kalender!$B$81:$B$110,MAX(1,$F57)))),2,0))</f>
        <v>0</v>
      </c>
      <c r="MR57" s="5" t="n">
        <f aca="false">IF(Kalender!MR57&lt;&gt;1,0,IF(AND($B57&gt;0,INDEX(Kalender!MR$68:MR$77,MAX(1,$B57))&gt;INDEX(Kalender!$B$68:$B$77,MAX(1,$B57))),1,0)+IF(OR(AND($C57&gt;0,INDEX(Kalender!MR$81:MR$110,MAX(1,$C57))&gt;INDEX(Kalender!$B$81:$B$110,MAX(1,$C57))),AND($D57&gt;0,INDEX(Kalender!MR$81:MR$110,MAX(1,$D57))&gt;INDEX(Kalender!$B$81:$B$110,MAX(1,$D57))),AND($E57&gt;0,INDEX(Kalender!MR$81:MR$110,MAX(1,$E57))&gt;INDEX(Kalender!$B$81:$B$110,MAX(1,$E57))),AND($F57&gt;0,INDEX(Kalender!MR$81:MR$110,MAX(1,$F57))&gt;INDEX(Kalender!$B$81:$B$110,MAX(1,$F57)))),2,0))</f>
        <v>0</v>
      </c>
      <c r="MS57" s="5" t="n">
        <f aca="false">IF(Kalender!MS57&lt;&gt;1,0,IF(AND($B57&gt;0,INDEX(Kalender!MS$68:MS$77,MAX(1,$B57))&gt;INDEX(Kalender!$B$68:$B$77,MAX(1,$B57))),1,0)+IF(OR(AND($C57&gt;0,INDEX(Kalender!MS$81:MS$110,MAX(1,$C57))&gt;INDEX(Kalender!$B$81:$B$110,MAX(1,$C57))),AND($D57&gt;0,INDEX(Kalender!MS$81:MS$110,MAX(1,$D57))&gt;INDEX(Kalender!$B$81:$B$110,MAX(1,$D57))),AND($E57&gt;0,INDEX(Kalender!MS$81:MS$110,MAX(1,$E57))&gt;INDEX(Kalender!$B$81:$B$110,MAX(1,$E57))),AND($F57&gt;0,INDEX(Kalender!MS$81:MS$110,MAX(1,$F57))&gt;INDEX(Kalender!$B$81:$B$110,MAX(1,$F57)))),2,0))</f>
        <v>0</v>
      </c>
      <c r="MT57" s="5" t="n">
        <f aca="false">IF(Kalender!MT57&lt;&gt;1,0,IF(AND($B57&gt;0,INDEX(Kalender!MT$68:MT$77,MAX(1,$B57))&gt;INDEX(Kalender!$B$68:$B$77,MAX(1,$B57))),1,0)+IF(OR(AND($C57&gt;0,INDEX(Kalender!MT$81:MT$110,MAX(1,$C57))&gt;INDEX(Kalender!$B$81:$B$110,MAX(1,$C57))),AND($D57&gt;0,INDEX(Kalender!MT$81:MT$110,MAX(1,$D57))&gt;INDEX(Kalender!$B$81:$B$110,MAX(1,$D57))),AND($E57&gt;0,INDEX(Kalender!MT$81:MT$110,MAX(1,$E57))&gt;INDEX(Kalender!$B$81:$B$110,MAX(1,$E57))),AND($F57&gt;0,INDEX(Kalender!MT$81:MT$110,MAX(1,$F57))&gt;INDEX(Kalender!$B$81:$B$110,MAX(1,$F57)))),2,0))</f>
        <v>0</v>
      </c>
      <c r="MU57" s="5" t="n">
        <f aca="false">IF(Kalender!MU57&lt;&gt;1,0,IF(AND($B57&gt;0,INDEX(Kalender!MU$68:MU$77,MAX(1,$B57))&gt;INDEX(Kalender!$B$68:$B$77,MAX(1,$B57))),1,0)+IF(OR(AND($C57&gt;0,INDEX(Kalender!MU$81:MU$110,MAX(1,$C57))&gt;INDEX(Kalender!$B$81:$B$110,MAX(1,$C57))),AND($D57&gt;0,INDEX(Kalender!MU$81:MU$110,MAX(1,$D57))&gt;INDEX(Kalender!$B$81:$B$110,MAX(1,$D57))),AND($E57&gt;0,INDEX(Kalender!MU$81:MU$110,MAX(1,$E57))&gt;INDEX(Kalender!$B$81:$B$110,MAX(1,$E57))),AND($F57&gt;0,INDEX(Kalender!MU$81:MU$110,MAX(1,$F57))&gt;INDEX(Kalender!$B$81:$B$110,MAX(1,$F57)))),2,0))</f>
        <v>0</v>
      </c>
      <c r="MV57" s="5" t="n">
        <f aca="false">IF(Kalender!MV57&lt;&gt;1,0,IF(AND($B57&gt;0,INDEX(Kalender!MV$68:MV$77,MAX(1,$B57))&gt;INDEX(Kalender!$B$68:$B$77,MAX(1,$B57))),1,0)+IF(OR(AND($C57&gt;0,INDEX(Kalender!MV$81:MV$110,MAX(1,$C57))&gt;INDEX(Kalender!$B$81:$B$110,MAX(1,$C57))),AND($D57&gt;0,INDEX(Kalender!MV$81:MV$110,MAX(1,$D57))&gt;INDEX(Kalender!$B$81:$B$110,MAX(1,$D57))),AND($E57&gt;0,INDEX(Kalender!MV$81:MV$110,MAX(1,$E57))&gt;INDEX(Kalender!$B$81:$B$110,MAX(1,$E57))),AND($F57&gt;0,INDEX(Kalender!MV$81:MV$110,MAX(1,$F57))&gt;INDEX(Kalender!$B$81:$B$110,MAX(1,$F57)))),2,0))</f>
        <v>0</v>
      </c>
      <c r="MW57" s="5" t="n">
        <f aca="false">IF(Kalender!MW57&lt;&gt;1,0,IF(AND($B57&gt;0,INDEX(Kalender!MW$68:MW$77,MAX(1,$B57))&gt;INDEX(Kalender!$B$68:$B$77,MAX(1,$B57))),1,0)+IF(OR(AND($C57&gt;0,INDEX(Kalender!MW$81:MW$110,MAX(1,$C57))&gt;INDEX(Kalender!$B$81:$B$110,MAX(1,$C57))),AND($D57&gt;0,INDEX(Kalender!MW$81:MW$110,MAX(1,$D57))&gt;INDEX(Kalender!$B$81:$B$110,MAX(1,$D57))),AND($E57&gt;0,INDEX(Kalender!MW$81:MW$110,MAX(1,$E57))&gt;INDEX(Kalender!$B$81:$B$110,MAX(1,$E57))),AND($F57&gt;0,INDEX(Kalender!MW$81:MW$110,MAX(1,$F57))&gt;INDEX(Kalender!$B$81:$B$110,MAX(1,$F57)))),2,0))</f>
        <v>0</v>
      </c>
      <c r="MX57" s="5" t="n">
        <f aca="false">IF(Kalender!MX57&lt;&gt;1,0,IF(AND($B57&gt;0,INDEX(Kalender!MX$68:MX$77,MAX(1,$B57))&gt;INDEX(Kalender!$B$68:$B$77,MAX(1,$B57))),1,0)+IF(OR(AND($C57&gt;0,INDEX(Kalender!MX$81:MX$110,MAX(1,$C57))&gt;INDEX(Kalender!$B$81:$B$110,MAX(1,$C57))),AND($D57&gt;0,INDEX(Kalender!MX$81:MX$110,MAX(1,$D57))&gt;INDEX(Kalender!$B$81:$B$110,MAX(1,$D57))),AND($E57&gt;0,INDEX(Kalender!MX$81:MX$110,MAX(1,$E57))&gt;INDEX(Kalender!$B$81:$B$110,MAX(1,$E57))),AND($F57&gt;0,INDEX(Kalender!MX$81:MX$110,MAX(1,$F57))&gt;INDEX(Kalender!$B$81:$B$110,MAX(1,$F57)))),2,0))</f>
        <v>0</v>
      </c>
      <c r="MY57" s="5" t="n">
        <f aca="false">IF(Kalender!MY57&lt;&gt;1,0,IF(AND($B57&gt;0,INDEX(Kalender!MY$68:MY$77,MAX(1,$B57))&gt;INDEX(Kalender!$B$68:$B$77,MAX(1,$B57))),1,0)+IF(OR(AND($C57&gt;0,INDEX(Kalender!MY$81:MY$110,MAX(1,$C57))&gt;INDEX(Kalender!$B$81:$B$110,MAX(1,$C57))),AND($D57&gt;0,INDEX(Kalender!MY$81:MY$110,MAX(1,$D57))&gt;INDEX(Kalender!$B$81:$B$110,MAX(1,$D57))),AND($E57&gt;0,INDEX(Kalender!MY$81:MY$110,MAX(1,$E57))&gt;INDEX(Kalender!$B$81:$B$110,MAX(1,$E57))),AND($F57&gt;0,INDEX(Kalender!MY$81:MY$110,MAX(1,$F57))&gt;INDEX(Kalender!$B$81:$B$110,MAX(1,$F57)))),2,0))</f>
        <v>0</v>
      </c>
      <c r="MZ57" s="5" t="n">
        <f aca="false">IF(Kalender!MZ57&lt;&gt;1,0,IF(AND($B57&gt;0,INDEX(Kalender!MZ$68:MZ$77,MAX(1,$B57))&gt;INDEX(Kalender!$B$68:$B$77,MAX(1,$B57))),1,0)+IF(OR(AND($C57&gt;0,INDEX(Kalender!MZ$81:MZ$110,MAX(1,$C57))&gt;INDEX(Kalender!$B$81:$B$110,MAX(1,$C57))),AND($D57&gt;0,INDEX(Kalender!MZ$81:MZ$110,MAX(1,$D57))&gt;INDEX(Kalender!$B$81:$B$110,MAX(1,$D57))),AND($E57&gt;0,INDEX(Kalender!MZ$81:MZ$110,MAX(1,$E57))&gt;INDEX(Kalender!$B$81:$B$110,MAX(1,$E57))),AND($F57&gt;0,INDEX(Kalender!MZ$81:MZ$110,MAX(1,$F57))&gt;INDEX(Kalender!$B$81:$B$110,MAX(1,$F57)))),2,0))</f>
        <v>0</v>
      </c>
      <c r="NA57" s="5" t="n">
        <f aca="false">IF(Kalender!NA57&lt;&gt;1,0,IF(AND($B57&gt;0,INDEX(Kalender!NA$68:NA$77,MAX(1,$B57))&gt;INDEX(Kalender!$B$68:$B$77,MAX(1,$B57))),1,0)+IF(OR(AND($C57&gt;0,INDEX(Kalender!NA$81:NA$110,MAX(1,$C57))&gt;INDEX(Kalender!$B$81:$B$110,MAX(1,$C57))),AND($D57&gt;0,INDEX(Kalender!NA$81:NA$110,MAX(1,$D57))&gt;INDEX(Kalender!$B$81:$B$110,MAX(1,$D57))),AND($E57&gt;0,INDEX(Kalender!NA$81:NA$110,MAX(1,$E57))&gt;INDEX(Kalender!$B$81:$B$110,MAX(1,$E57))),AND($F57&gt;0,INDEX(Kalender!NA$81:NA$110,MAX(1,$F57))&gt;INDEX(Kalender!$B$81:$B$110,MAX(1,$F57)))),2,0))</f>
        <v>0</v>
      </c>
      <c r="NB57" s="5" t="n">
        <f aca="false">IF(Kalender!NB57&lt;&gt;1,0,IF(AND($B57&gt;0,INDEX(Kalender!NB$68:NB$77,MAX(1,$B57))&gt;INDEX(Kalender!$B$68:$B$77,MAX(1,$B57))),1,0)+IF(OR(AND($C57&gt;0,INDEX(Kalender!NB$81:NB$110,MAX(1,$C57))&gt;INDEX(Kalender!$B$81:$B$110,MAX(1,$C57))),AND($D57&gt;0,INDEX(Kalender!NB$81:NB$110,MAX(1,$D57))&gt;INDEX(Kalender!$B$81:$B$110,MAX(1,$D57))),AND($E57&gt;0,INDEX(Kalender!NB$81:NB$110,MAX(1,$E57))&gt;INDEX(Kalender!$B$81:$B$110,MAX(1,$E57))),AND($F57&gt;0,INDEX(Kalender!NB$81:NB$110,MAX(1,$F57))&gt;INDEX(Kalender!$B$81:$B$110,MAX(1,$F57)))),2,0))</f>
        <v>0</v>
      </c>
      <c r="NC57" s="5" t="n">
        <f aca="false">IF(Kalender!NC57&lt;&gt;1,0,IF(AND($B57&gt;0,INDEX(Kalender!NC$68:NC$77,MAX(1,$B57))&gt;INDEX(Kalender!$B$68:$B$77,MAX(1,$B57))),1,0)+IF(OR(AND($C57&gt;0,INDEX(Kalender!NC$81:NC$110,MAX(1,$C57))&gt;INDEX(Kalender!$B$81:$B$110,MAX(1,$C57))),AND($D57&gt;0,INDEX(Kalender!NC$81:NC$110,MAX(1,$D57))&gt;INDEX(Kalender!$B$81:$B$110,MAX(1,$D57))),AND($E57&gt;0,INDEX(Kalender!NC$81:NC$110,MAX(1,$E57))&gt;INDEX(Kalender!$B$81:$B$110,MAX(1,$E57))),AND($F57&gt;0,INDEX(Kalender!NC$81:NC$110,MAX(1,$F57))&gt;INDEX(Kalender!$B$81:$B$110,MAX(1,$F57)))),2,0))</f>
        <v>0</v>
      </c>
      <c r="ND57" s="5" t="n">
        <f aca="false">IF(Kalender!ND57&lt;&gt;1,0,IF(AND($B57&gt;0,INDEX(Kalender!ND$68:ND$77,MAX(1,$B57))&gt;INDEX(Kalender!$B$68:$B$77,MAX(1,$B57))),1,0)+IF(OR(AND($C57&gt;0,INDEX(Kalender!ND$81:ND$110,MAX(1,$C57))&gt;INDEX(Kalender!$B$81:$B$110,MAX(1,$C57))),AND($D57&gt;0,INDEX(Kalender!ND$81:ND$110,MAX(1,$D57))&gt;INDEX(Kalender!$B$81:$B$110,MAX(1,$D57))),AND($E57&gt;0,INDEX(Kalender!ND$81:ND$110,MAX(1,$E57))&gt;INDEX(Kalender!$B$81:$B$110,MAX(1,$E57))),AND($F57&gt;0,INDEX(Kalender!ND$81:ND$110,MAX(1,$F57))&gt;INDEX(Kalender!$B$81:$B$110,MAX(1,$F57)))),2,0))</f>
        <v>0</v>
      </c>
      <c r="NE57" s="5" t="n">
        <f aca="false">IF(Kalender!NE57&lt;&gt;1,0,IF(AND($B57&gt;0,INDEX(Kalender!NE$68:NE$77,MAX(1,$B57))&gt;INDEX(Kalender!$B$68:$B$77,MAX(1,$B57))),1,0)+IF(OR(AND($C57&gt;0,INDEX(Kalender!NE$81:NE$110,MAX(1,$C57))&gt;INDEX(Kalender!$B$81:$B$110,MAX(1,$C57))),AND($D57&gt;0,INDEX(Kalender!NE$81:NE$110,MAX(1,$D57))&gt;INDEX(Kalender!$B$81:$B$110,MAX(1,$D57))),AND($E57&gt;0,INDEX(Kalender!NE$81:NE$110,MAX(1,$E57))&gt;INDEX(Kalender!$B$81:$B$110,MAX(1,$E57))),AND($F57&gt;0,INDEX(Kalender!NE$81:NE$110,MAX(1,$F57))&gt;INDEX(Kalender!$B$81:$B$110,MAX(1,$F57)))),2,0))</f>
        <v>0</v>
      </c>
      <c r="NF57" s="5" t="n">
        <f aca="false">IF(Kalender!NF57&lt;&gt;1,0,IF(AND($B57&gt;0,INDEX(Kalender!NF$68:NF$77,MAX(1,$B57))&gt;INDEX(Kalender!$B$68:$B$77,MAX(1,$B57))),1,0)+IF(OR(AND($C57&gt;0,INDEX(Kalender!NF$81:NF$110,MAX(1,$C57))&gt;INDEX(Kalender!$B$81:$B$110,MAX(1,$C57))),AND($D57&gt;0,INDEX(Kalender!NF$81:NF$110,MAX(1,$D57))&gt;INDEX(Kalender!$B$81:$B$110,MAX(1,$D57))),AND($E57&gt;0,INDEX(Kalender!NF$81:NF$110,MAX(1,$E57))&gt;INDEX(Kalender!$B$81:$B$110,MAX(1,$E57))),AND($F57&gt;0,INDEX(Kalender!NF$81:NF$110,MAX(1,$F57))&gt;INDEX(Kalender!$B$81:$B$110,MAX(1,$F57)))),2,0))</f>
        <v>0</v>
      </c>
      <c r="NG57" s="5" t="n">
        <f aca="false">IF(Kalender!NG57&lt;&gt;1,0,IF(AND($B57&gt;0,INDEX(Kalender!NG$68:NG$77,MAX(1,$B57))&gt;INDEX(Kalender!$B$68:$B$77,MAX(1,$B57))),1,0)+IF(OR(AND($C57&gt;0,INDEX(Kalender!NG$81:NG$110,MAX(1,$C57))&gt;INDEX(Kalender!$B$81:$B$110,MAX(1,$C57))),AND($D57&gt;0,INDEX(Kalender!NG$81:NG$110,MAX(1,$D57))&gt;INDEX(Kalender!$B$81:$B$110,MAX(1,$D57))),AND($E57&gt;0,INDEX(Kalender!NG$81:NG$110,MAX(1,$E57))&gt;INDEX(Kalender!$B$81:$B$110,MAX(1,$E57))),AND($F57&gt;0,INDEX(Kalender!NG$81:NG$110,MAX(1,$F57))&gt;INDEX(Kalender!$B$81:$B$110,MAX(1,$F57)))),2,0))</f>
        <v>0</v>
      </c>
      <c r="NH57" s="5" t="n">
        <f aca="false">IF(Kalender!NH57&lt;&gt;1,0,IF(AND($B57&gt;0,INDEX(Kalender!NH$68:NH$77,MAX(1,$B57))&gt;INDEX(Kalender!$B$68:$B$77,MAX(1,$B57))),1,0)+IF(OR(AND($C57&gt;0,INDEX(Kalender!NH$81:NH$110,MAX(1,$C57))&gt;INDEX(Kalender!$B$81:$B$110,MAX(1,$C57))),AND($D57&gt;0,INDEX(Kalender!NH$81:NH$110,MAX(1,$D57))&gt;INDEX(Kalender!$B$81:$B$110,MAX(1,$D57))),AND($E57&gt;0,INDEX(Kalender!NH$81:NH$110,MAX(1,$E57))&gt;INDEX(Kalender!$B$81:$B$110,MAX(1,$E57))),AND($F57&gt;0,INDEX(Kalender!NH$81:NH$110,MAX(1,$F57))&gt;INDEX(Kalender!$B$81:$B$110,MAX(1,$F57)))),2,0))</f>
        <v>0</v>
      </c>
    </row>
    <row r="58" customFormat="false" ht="15" hidden="false" customHeight="false" outlineLevel="0" collapsed="false">
      <c r="A58" s="5" t="str">
        <f aca="false">Kalender!A58</f>
        <v/>
      </c>
      <c r="B58" s="5" t="n">
        <f aca="false">IFERROR(MATCH(Kalender!$B58,Kalender!$A$68:$A$77,0),0)</f>
        <v>5</v>
      </c>
      <c r="C58" s="5" t="n">
        <f aca="false">IF(Kalender!C58="",0,IFERROR(MATCH(Kalender!C58,Kalender!$A$81:$A$110,0),0))</f>
        <v>0</v>
      </c>
      <c r="D58" s="5" t="n">
        <f aca="false">IF(Kalender!D58="",0,IFERROR(MATCH(Kalender!D58,Kalender!$A$81:$A$110,0),0))</f>
        <v>0</v>
      </c>
      <c r="E58" s="5" t="n">
        <f aca="false">IF(Kalender!E58="",0,IFERROR(MATCH(Kalender!E58,Kalender!$A$81:$A$110,0),0))</f>
        <v>0</v>
      </c>
      <c r="F58" s="5" t="n">
        <f aca="false">IF(Kalender!F58="",0,IFERROR(MATCH(Kalender!F58,Kalender!$A$81:$A$110,0),0))</f>
        <v>0</v>
      </c>
      <c r="G58" s="5" t="n">
        <f aca="false">IF(Kalender!G58&lt;&gt;1,0,IF(AND($B58&gt;0,INDEX(Kalender!G$68:G$77,MAX(1,$B58))&gt;INDEX(Kalender!$B$68:$B$77,MAX(1,$B58))),1,0)+IF(OR(AND($C58&gt;0,INDEX(Kalender!G$81:G$110,MAX(1,$C58))&gt;INDEX(Kalender!$B$81:$B$110,MAX(1,$C58))),AND($D58&gt;0,INDEX(Kalender!G$81:G$110,MAX(1,$D58))&gt;INDEX(Kalender!$B$81:$B$110,MAX(1,$D58))),AND($E58&gt;0,INDEX(Kalender!G$81:G$110,MAX(1,$E58))&gt;INDEX(Kalender!$B$81:$B$110,MAX(1,$E58))),AND($F58&gt;0,INDEX(Kalender!G$81:G$110,MAX(1,$F58))&gt;INDEX(Kalender!$B$81:$B$110,MAX(1,$F58)))),2,0))</f>
        <v>0</v>
      </c>
      <c r="H58" s="5" t="n">
        <f aca="false">IF(Kalender!H58&lt;&gt;1,0,IF(AND($B58&gt;0,INDEX(Kalender!H$68:H$77,MAX(1,$B58))&gt;INDEX(Kalender!$B$68:$B$77,MAX(1,$B58))),1,0)+IF(OR(AND($C58&gt;0,INDEX(Kalender!H$81:H$110,MAX(1,$C58))&gt;INDEX(Kalender!$B$81:$B$110,MAX(1,$C58))),AND($D58&gt;0,INDEX(Kalender!H$81:H$110,MAX(1,$D58))&gt;INDEX(Kalender!$B$81:$B$110,MAX(1,$D58))),AND($E58&gt;0,INDEX(Kalender!H$81:H$110,MAX(1,$E58))&gt;INDEX(Kalender!$B$81:$B$110,MAX(1,$E58))),AND($F58&gt;0,INDEX(Kalender!H$81:H$110,MAX(1,$F58))&gt;INDEX(Kalender!$B$81:$B$110,MAX(1,$F58)))),2,0))</f>
        <v>0</v>
      </c>
      <c r="I58" s="5" t="n">
        <f aca="false">IF(Kalender!I58&lt;&gt;1,0,IF(AND($B58&gt;0,INDEX(Kalender!I$68:I$77,MAX(1,$B58))&gt;INDEX(Kalender!$B$68:$B$77,MAX(1,$B58))),1,0)+IF(OR(AND($C58&gt;0,INDEX(Kalender!I$81:I$110,MAX(1,$C58))&gt;INDEX(Kalender!$B$81:$B$110,MAX(1,$C58))),AND($D58&gt;0,INDEX(Kalender!I$81:I$110,MAX(1,$D58))&gt;INDEX(Kalender!$B$81:$B$110,MAX(1,$D58))),AND($E58&gt;0,INDEX(Kalender!I$81:I$110,MAX(1,$E58))&gt;INDEX(Kalender!$B$81:$B$110,MAX(1,$E58))),AND($F58&gt;0,INDEX(Kalender!I$81:I$110,MAX(1,$F58))&gt;INDEX(Kalender!$B$81:$B$110,MAX(1,$F58)))),2,0))</f>
        <v>0</v>
      </c>
      <c r="J58" s="5" t="n">
        <f aca="false">IF(Kalender!J58&lt;&gt;1,0,IF(AND($B58&gt;0,INDEX(Kalender!J$68:J$77,MAX(1,$B58))&gt;INDEX(Kalender!$B$68:$B$77,MAX(1,$B58))),1,0)+IF(OR(AND($C58&gt;0,INDEX(Kalender!J$81:J$110,MAX(1,$C58))&gt;INDEX(Kalender!$B$81:$B$110,MAX(1,$C58))),AND($D58&gt;0,INDEX(Kalender!J$81:J$110,MAX(1,$D58))&gt;INDEX(Kalender!$B$81:$B$110,MAX(1,$D58))),AND($E58&gt;0,INDEX(Kalender!J$81:J$110,MAX(1,$E58))&gt;INDEX(Kalender!$B$81:$B$110,MAX(1,$E58))),AND($F58&gt;0,INDEX(Kalender!J$81:J$110,MAX(1,$F58))&gt;INDEX(Kalender!$B$81:$B$110,MAX(1,$F58)))),2,0))</f>
        <v>0</v>
      </c>
      <c r="K58" s="5" t="n">
        <f aca="false">IF(Kalender!K58&lt;&gt;1,0,IF(AND($B58&gt;0,INDEX(Kalender!K$68:K$77,MAX(1,$B58))&gt;INDEX(Kalender!$B$68:$B$77,MAX(1,$B58))),1,0)+IF(OR(AND($C58&gt;0,INDEX(Kalender!K$81:K$110,MAX(1,$C58))&gt;INDEX(Kalender!$B$81:$B$110,MAX(1,$C58))),AND($D58&gt;0,INDEX(Kalender!K$81:K$110,MAX(1,$D58))&gt;INDEX(Kalender!$B$81:$B$110,MAX(1,$D58))),AND($E58&gt;0,INDEX(Kalender!K$81:K$110,MAX(1,$E58))&gt;INDEX(Kalender!$B$81:$B$110,MAX(1,$E58))),AND($F58&gt;0,INDEX(Kalender!K$81:K$110,MAX(1,$F58))&gt;INDEX(Kalender!$B$81:$B$110,MAX(1,$F58)))),2,0))</f>
        <v>0</v>
      </c>
      <c r="L58" s="5" t="n">
        <f aca="false">IF(Kalender!L58&lt;&gt;1,0,IF(AND($B58&gt;0,INDEX(Kalender!L$68:L$77,MAX(1,$B58))&gt;INDEX(Kalender!$B$68:$B$77,MAX(1,$B58))),1,0)+IF(OR(AND($C58&gt;0,INDEX(Kalender!L$81:L$110,MAX(1,$C58))&gt;INDEX(Kalender!$B$81:$B$110,MAX(1,$C58))),AND($D58&gt;0,INDEX(Kalender!L$81:L$110,MAX(1,$D58))&gt;INDEX(Kalender!$B$81:$B$110,MAX(1,$D58))),AND($E58&gt;0,INDEX(Kalender!L$81:L$110,MAX(1,$E58))&gt;INDEX(Kalender!$B$81:$B$110,MAX(1,$E58))),AND($F58&gt;0,INDEX(Kalender!L$81:L$110,MAX(1,$F58))&gt;INDEX(Kalender!$B$81:$B$110,MAX(1,$F58)))),2,0))</f>
        <v>0</v>
      </c>
      <c r="M58" s="5" t="n">
        <f aca="false">IF(Kalender!M58&lt;&gt;1,0,IF(AND($B58&gt;0,INDEX(Kalender!M$68:M$77,MAX(1,$B58))&gt;INDEX(Kalender!$B$68:$B$77,MAX(1,$B58))),1,0)+IF(OR(AND($C58&gt;0,INDEX(Kalender!M$81:M$110,MAX(1,$C58))&gt;INDEX(Kalender!$B$81:$B$110,MAX(1,$C58))),AND($D58&gt;0,INDEX(Kalender!M$81:M$110,MAX(1,$D58))&gt;INDEX(Kalender!$B$81:$B$110,MAX(1,$D58))),AND($E58&gt;0,INDEX(Kalender!M$81:M$110,MAX(1,$E58))&gt;INDEX(Kalender!$B$81:$B$110,MAX(1,$E58))),AND($F58&gt;0,INDEX(Kalender!M$81:M$110,MAX(1,$F58))&gt;INDEX(Kalender!$B$81:$B$110,MAX(1,$F58)))),2,0))</f>
        <v>0</v>
      </c>
      <c r="N58" s="5" t="n">
        <f aca="false">IF(Kalender!N58&lt;&gt;1,0,IF(AND($B58&gt;0,INDEX(Kalender!N$68:N$77,MAX(1,$B58))&gt;INDEX(Kalender!$B$68:$B$77,MAX(1,$B58))),1,0)+IF(OR(AND($C58&gt;0,INDEX(Kalender!N$81:N$110,MAX(1,$C58))&gt;INDEX(Kalender!$B$81:$B$110,MAX(1,$C58))),AND($D58&gt;0,INDEX(Kalender!N$81:N$110,MAX(1,$D58))&gt;INDEX(Kalender!$B$81:$B$110,MAX(1,$D58))),AND($E58&gt;0,INDEX(Kalender!N$81:N$110,MAX(1,$E58))&gt;INDEX(Kalender!$B$81:$B$110,MAX(1,$E58))),AND($F58&gt;0,INDEX(Kalender!N$81:N$110,MAX(1,$F58))&gt;INDEX(Kalender!$B$81:$B$110,MAX(1,$F58)))),2,0))</f>
        <v>0</v>
      </c>
      <c r="O58" s="5" t="n">
        <f aca="false">IF(Kalender!O58&lt;&gt;1,0,IF(AND($B58&gt;0,INDEX(Kalender!O$68:O$77,MAX(1,$B58))&gt;INDEX(Kalender!$B$68:$B$77,MAX(1,$B58))),1,0)+IF(OR(AND($C58&gt;0,INDEX(Kalender!O$81:O$110,MAX(1,$C58))&gt;INDEX(Kalender!$B$81:$B$110,MAX(1,$C58))),AND($D58&gt;0,INDEX(Kalender!O$81:O$110,MAX(1,$D58))&gt;INDEX(Kalender!$B$81:$B$110,MAX(1,$D58))),AND($E58&gt;0,INDEX(Kalender!O$81:O$110,MAX(1,$E58))&gt;INDEX(Kalender!$B$81:$B$110,MAX(1,$E58))),AND($F58&gt;0,INDEX(Kalender!O$81:O$110,MAX(1,$F58))&gt;INDEX(Kalender!$B$81:$B$110,MAX(1,$F58)))),2,0))</f>
        <v>0</v>
      </c>
      <c r="P58" s="5" t="n">
        <f aca="false">IF(Kalender!P58&lt;&gt;1,0,IF(AND($B58&gt;0,INDEX(Kalender!P$68:P$77,MAX(1,$B58))&gt;INDEX(Kalender!$B$68:$B$77,MAX(1,$B58))),1,0)+IF(OR(AND($C58&gt;0,INDEX(Kalender!P$81:P$110,MAX(1,$C58))&gt;INDEX(Kalender!$B$81:$B$110,MAX(1,$C58))),AND($D58&gt;0,INDEX(Kalender!P$81:P$110,MAX(1,$D58))&gt;INDEX(Kalender!$B$81:$B$110,MAX(1,$D58))),AND($E58&gt;0,INDEX(Kalender!P$81:P$110,MAX(1,$E58))&gt;INDEX(Kalender!$B$81:$B$110,MAX(1,$E58))),AND($F58&gt;0,INDEX(Kalender!P$81:P$110,MAX(1,$F58))&gt;INDEX(Kalender!$B$81:$B$110,MAX(1,$F58)))),2,0))</f>
        <v>0</v>
      </c>
      <c r="Q58" s="5" t="n">
        <f aca="false">IF(Kalender!Q58&lt;&gt;1,0,IF(AND($B58&gt;0,INDEX(Kalender!Q$68:Q$77,MAX(1,$B58))&gt;INDEX(Kalender!$B$68:$B$77,MAX(1,$B58))),1,0)+IF(OR(AND($C58&gt;0,INDEX(Kalender!Q$81:Q$110,MAX(1,$C58))&gt;INDEX(Kalender!$B$81:$B$110,MAX(1,$C58))),AND($D58&gt;0,INDEX(Kalender!Q$81:Q$110,MAX(1,$D58))&gt;INDEX(Kalender!$B$81:$B$110,MAX(1,$D58))),AND($E58&gt;0,INDEX(Kalender!Q$81:Q$110,MAX(1,$E58))&gt;INDEX(Kalender!$B$81:$B$110,MAX(1,$E58))),AND($F58&gt;0,INDEX(Kalender!Q$81:Q$110,MAX(1,$F58))&gt;INDEX(Kalender!$B$81:$B$110,MAX(1,$F58)))),2,0))</f>
        <v>0</v>
      </c>
      <c r="R58" s="5" t="n">
        <f aca="false">IF(Kalender!R58&lt;&gt;1,0,IF(AND($B58&gt;0,INDEX(Kalender!R$68:R$77,MAX(1,$B58))&gt;INDEX(Kalender!$B$68:$B$77,MAX(1,$B58))),1,0)+IF(OR(AND($C58&gt;0,INDEX(Kalender!R$81:R$110,MAX(1,$C58))&gt;INDEX(Kalender!$B$81:$B$110,MAX(1,$C58))),AND($D58&gt;0,INDEX(Kalender!R$81:R$110,MAX(1,$D58))&gt;INDEX(Kalender!$B$81:$B$110,MAX(1,$D58))),AND($E58&gt;0,INDEX(Kalender!R$81:R$110,MAX(1,$E58))&gt;INDEX(Kalender!$B$81:$B$110,MAX(1,$E58))),AND($F58&gt;0,INDEX(Kalender!R$81:R$110,MAX(1,$F58))&gt;INDEX(Kalender!$B$81:$B$110,MAX(1,$F58)))),2,0))</f>
        <v>0</v>
      </c>
      <c r="S58" s="5" t="n">
        <f aca="false">IF(Kalender!S58&lt;&gt;1,0,IF(AND($B58&gt;0,INDEX(Kalender!S$68:S$77,MAX(1,$B58))&gt;INDEX(Kalender!$B$68:$B$77,MAX(1,$B58))),1,0)+IF(OR(AND($C58&gt;0,INDEX(Kalender!S$81:S$110,MAX(1,$C58))&gt;INDEX(Kalender!$B$81:$B$110,MAX(1,$C58))),AND($D58&gt;0,INDEX(Kalender!S$81:S$110,MAX(1,$D58))&gt;INDEX(Kalender!$B$81:$B$110,MAX(1,$D58))),AND($E58&gt;0,INDEX(Kalender!S$81:S$110,MAX(1,$E58))&gt;INDEX(Kalender!$B$81:$B$110,MAX(1,$E58))),AND($F58&gt;0,INDEX(Kalender!S$81:S$110,MAX(1,$F58))&gt;INDEX(Kalender!$B$81:$B$110,MAX(1,$F58)))),2,0))</f>
        <v>0</v>
      </c>
      <c r="T58" s="5" t="n">
        <f aca="false">IF(Kalender!T58&lt;&gt;1,0,IF(AND($B58&gt;0,INDEX(Kalender!T$68:T$77,MAX(1,$B58))&gt;INDEX(Kalender!$B$68:$B$77,MAX(1,$B58))),1,0)+IF(OR(AND($C58&gt;0,INDEX(Kalender!T$81:T$110,MAX(1,$C58))&gt;INDEX(Kalender!$B$81:$B$110,MAX(1,$C58))),AND($D58&gt;0,INDEX(Kalender!T$81:T$110,MAX(1,$D58))&gt;INDEX(Kalender!$B$81:$B$110,MAX(1,$D58))),AND($E58&gt;0,INDEX(Kalender!T$81:T$110,MAX(1,$E58))&gt;INDEX(Kalender!$B$81:$B$110,MAX(1,$E58))),AND($F58&gt;0,INDEX(Kalender!T$81:T$110,MAX(1,$F58))&gt;INDEX(Kalender!$B$81:$B$110,MAX(1,$F58)))),2,0))</f>
        <v>0</v>
      </c>
      <c r="U58" s="5" t="n">
        <f aca="false">IF(Kalender!U58&lt;&gt;1,0,IF(AND($B58&gt;0,INDEX(Kalender!U$68:U$77,MAX(1,$B58))&gt;INDEX(Kalender!$B$68:$B$77,MAX(1,$B58))),1,0)+IF(OR(AND($C58&gt;0,INDEX(Kalender!U$81:U$110,MAX(1,$C58))&gt;INDEX(Kalender!$B$81:$B$110,MAX(1,$C58))),AND($D58&gt;0,INDEX(Kalender!U$81:U$110,MAX(1,$D58))&gt;INDEX(Kalender!$B$81:$B$110,MAX(1,$D58))),AND($E58&gt;0,INDEX(Kalender!U$81:U$110,MAX(1,$E58))&gt;INDEX(Kalender!$B$81:$B$110,MAX(1,$E58))),AND($F58&gt;0,INDEX(Kalender!U$81:U$110,MAX(1,$F58))&gt;INDEX(Kalender!$B$81:$B$110,MAX(1,$F58)))),2,0))</f>
        <v>0</v>
      </c>
      <c r="V58" s="5" t="n">
        <f aca="false">IF(Kalender!V58&lt;&gt;1,0,IF(AND($B58&gt;0,INDEX(Kalender!V$68:V$77,MAX(1,$B58))&gt;INDEX(Kalender!$B$68:$B$77,MAX(1,$B58))),1,0)+IF(OR(AND($C58&gt;0,INDEX(Kalender!V$81:V$110,MAX(1,$C58))&gt;INDEX(Kalender!$B$81:$B$110,MAX(1,$C58))),AND($D58&gt;0,INDEX(Kalender!V$81:V$110,MAX(1,$D58))&gt;INDEX(Kalender!$B$81:$B$110,MAX(1,$D58))),AND($E58&gt;0,INDEX(Kalender!V$81:V$110,MAX(1,$E58))&gt;INDEX(Kalender!$B$81:$B$110,MAX(1,$E58))),AND($F58&gt;0,INDEX(Kalender!V$81:V$110,MAX(1,$F58))&gt;INDEX(Kalender!$B$81:$B$110,MAX(1,$F58)))),2,0))</f>
        <v>0</v>
      </c>
      <c r="W58" s="5" t="n">
        <f aca="false">IF(Kalender!W58&lt;&gt;1,0,IF(AND($B58&gt;0,INDEX(Kalender!W$68:W$77,MAX(1,$B58))&gt;INDEX(Kalender!$B$68:$B$77,MAX(1,$B58))),1,0)+IF(OR(AND($C58&gt;0,INDEX(Kalender!W$81:W$110,MAX(1,$C58))&gt;INDEX(Kalender!$B$81:$B$110,MAX(1,$C58))),AND($D58&gt;0,INDEX(Kalender!W$81:W$110,MAX(1,$D58))&gt;INDEX(Kalender!$B$81:$B$110,MAX(1,$D58))),AND($E58&gt;0,INDEX(Kalender!W$81:W$110,MAX(1,$E58))&gt;INDEX(Kalender!$B$81:$B$110,MAX(1,$E58))),AND($F58&gt;0,INDEX(Kalender!W$81:W$110,MAX(1,$F58))&gt;INDEX(Kalender!$B$81:$B$110,MAX(1,$F58)))),2,0))</f>
        <v>0</v>
      </c>
      <c r="X58" s="5" t="n">
        <f aca="false">IF(Kalender!X58&lt;&gt;1,0,IF(AND($B58&gt;0,INDEX(Kalender!X$68:X$77,MAX(1,$B58))&gt;INDEX(Kalender!$B$68:$B$77,MAX(1,$B58))),1,0)+IF(OR(AND($C58&gt;0,INDEX(Kalender!X$81:X$110,MAX(1,$C58))&gt;INDEX(Kalender!$B$81:$B$110,MAX(1,$C58))),AND($D58&gt;0,INDEX(Kalender!X$81:X$110,MAX(1,$D58))&gt;INDEX(Kalender!$B$81:$B$110,MAX(1,$D58))),AND($E58&gt;0,INDEX(Kalender!X$81:X$110,MAX(1,$E58))&gt;INDEX(Kalender!$B$81:$B$110,MAX(1,$E58))),AND($F58&gt;0,INDEX(Kalender!X$81:X$110,MAX(1,$F58))&gt;INDEX(Kalender!$B$81:$B$110,MAX(1,$F58)))),2,0))</f>
        <v>0</v>
      </c>
      <c r="Y58" s="5" t="n">
        <f aca="false">IF(Kalender!Y58&lt;&gt;1,0,IF(AND($B58&gt;0,INDEX(Kalender!Y$68:Y$77,MAX(1,$B58))&gt;INDEX(Kalender!$B$68:$B$77,MAX(1,$B58))),1,0)+IF(OR(AND($C58&gt;0,INDEX(Kalender!Y$81:Y$110,MAX(1,$C58))&gt;INDEX(Kalender!$B$81:$B$110,MAX(1,$C58))),AND($D58&gt;0,INDEX(Kalender!Y$81:Y$110,MAX(1,$D58))&gt;INDEX(Kalender!$B$81:$B$110,MAX(1,$D58))),AND($E58&gt;0,INDEX(Kalender!Y$81:Y$110,MAX(1,$E58))&gt;INDEX(Kalender!$B$81:$B$110,MAX(1,$E58))),AND($F58&gt;0,INDEX(Kalender!Y$81:Y$110,MAX(1,$F58))&gt;INDEX(Kalender!$B$81:$B$110,MAX(1,$F58)))),2,0))</f>
        <v>0</v>
      </c>
      <c r="Z58" s="5" t="n">
        <f aca="false">IF(Kalender!Z58&lt;&gt;1,0,IF(AND($B58&gt;0,INDEX(Kalender!Z$68:Z$77,MAX(1,$B58))&gt;INDEX(Kalender!$B$68:$B$77,MAX(1,$B58))),1,0)+IF(OR(AND($C58&gt;0,INDEX(Kalender!Z$81:Z$110,MAX(1,$C58))&gt;INDEX(Kalender!$B$81:$B$110,MAX(1,$C58))),AND($D58&gt;0,INDEX(Kalender!Z$81:Z$110,MAX(1,$D58))&gt;INDEX(Kalender!$B$81:$B$110,MAX(1,$D58))),AND($E58&gt;0,INDEX(Kalender!Z$81:Z$110,MAX(1,$E58))&gt;INDEX(Kalender!$B$81:$B$110,MAX(1,$E58))),AND($F58&gt;0,INDEX(Kalender!Z$81:Z$110,MAX(1,$F58))&gt;INDEX(Kalender!$B$81:$B$110,MAX(1,$F58)))),2,0))</f>
        <v>0</v>
      </c>
      <c r="AA58" s="5" t="n">
        <f aca="false">IF(Kalender!AA58&lt;&gt;1,0,IF(AND($B58&gt;0,INDEX(Kalender!AA$68:AA$77,MAX(1,$B58))&gt;INDEX(Kalender!$B$68:$B$77,MAX(1,$B58))),1,0)+IF(OR(AND($C58&gt;0,INDEX(Kalender!AA$81:AA$110,MAX(1,$C58))&gt;INDEX(Kalender!$B$81:$B$110,MAX(1,$C58))),AND($D58&gt;0,INDEX(Kalender!AA$81:AA$110,MAX(1,$D58))&gt;INDEX(Kalender!$B$81:$B$110,MAX(1,$D58))),AND($E58&gt;0,INDEX(Kalender!AA$81:AA$110,MAX(1,$E58))&gt;INDEX(Kalender!$B$81:$B$110,MAX(1,$E58))),AND($F58&gt;0,INDEX(Kalender!AA$81:AA$110,MAX(1,$F58))&gt;INDEX(Kalender!$B$81:$B$110,MAX(1,$F58)))),2,0))</f>
        <v>0</v>
      </c>
      <c r="AB58" s="5" t="n">
        <f aca="false">IF(Kalender!AB58&lt;&gt;1,0,IF(AND($B58&gt;0,INDEX(Kalender!AB$68:AB$77,MAX(1,$B58))&gt;INDEX(Kalender!$B$68:$B$77,MAX(1,$B58))),1,0)+IF(OR(AND($C58&gt;0,INDEX(Kalender!AB$81:AB$110,MAX(1,$C58))&gt;INDEX(Kalender!$B$81:$B$110,MAX(1,$C58))),AND($D58&gt;0,INDEX(Kalender!AB$81:AB$110,MAX(1,$D58))&gt;INDEX(Kalender!$B$81:$B$110,MAX(1,$D58))),AND($E58&gt;0,INDEX(Kalender!AB$81:AB$110,MAX(1,$E58))&gt;INDEX(Kalender!$B$81:$B$110,MAX(1,$E58))),AND($F58&gt;0,INDEX(Kalender!AB$81:AB$110,MAX(1,$F58))&gt;INDEX(Kalender!$B$81:$B$110,MAX(1,$F58)))),2,0))</f>
        <v>0</v>
      </c>
      <c r="AC58" s="5" t="n">
        <f aca="false">IF(Kalender!AC58&lt;&gt;1,0,IF(AND($B58&gt;0,INDEX(Kalender!AC$68:AC$77,MAX(1,$B58))&gt;INDEX(Kalender!$B$68:$B$77,MAX(1,$B58))),1,0)+IF(OR(AND($C58&gt;0,INDEX(Kalender!AC$81:AC$110,MAX(1,$C58))&gt;INDEX(Kalender!$B$81:$B$110,MAX(1,$C58))),AND($D58&gt;0,INDEX(Kalender!AC$81:AC$110,MAX(1,$D58))&gt;INDEX(Kalender!$B$81:$B$110,MAX(1,$D58))),AND($E58&gt;0,INDEX(Kalender!AC$81:AC$110,MAX(1,$E58))&gt;INDEX(Kalender!$B$81:$B$110,MAX(1,$E58))),AND($F58&gt;0,INDEX(Kalender!AC$81:AC$110,MAX(1,$F58))&gt;INDEX(Kalender!$B$81:$B$110,MAX(1,$F58)))),2,0))</f>
        <v>0</v>
      </c>
      <c r="AD58" s="5" t="n">
        <f aca="false">IF(Kalender!AD58&lt;&gt;1,0,IF(AND($B58&gt;0,INDEX(Kalender!AD$68:AD$77,MAX(1,$B58))&gt;INDEX(Kalender!$B$68:$B$77,MAX(1,$B58))),1,0)+IF(OR(AND($C58&gt;0,INDEX(Kalender!AD$81:AD$110,MAX(1,$C58))&gt;INDEX(Kalender!$B$81:$B$110,MAX(1,$C58))),AND($D58&gt;0,INDEX(Kalender!AD$81:AD$110,MAX(1,$D58))&gt;INDEX(Kalender!$B$81:$B$110,MAX(1,$D58))),AND($E58&gt;0,INDEX(Kalender!AD$81:AD$110,MAX(1,$E58))&gt;INDEX(Kalender!$B$81:$B$110,MAX(1,$E58))),AND($F58&gt;0,INDEX(Kalender!AD$81:AD$110,MAX(1,$F58))&gt;INDEX(Kalender!$B$81:$B$110,MAX(1,$F58)))),2,0))</f>
        <v>0</v>
      </c>
      <c r="AE58" s="5" t="n">
        <f aca="false">IF(Kalender!AE58&lt;&gt;1,0,IF(AND($B58&gt;0,INDEX(Kalender!AE$68:AE$77,MAX(1,$B58))&gt;INDEX(Kalender!$B$68:$B$77,MAX(1,$B58))),1,0)+IF(OR(AND($C58&gt;0,INDEX(Kalender!AE$81:AE$110,MAX(1,$C58))&gt;INDEX(Kalender!$B$81:$B$110,MAX(1,$C58))),AND($D58&gt;0,INDEX(Kalender!AE$81:AE$110,MAX(1,$D58))&gt;INDEX(Kalender!$B$81:$B$110,MAX(1,$D58))),AND($E58&gt;0,INDEX(Kalender!AE$81:AE$110,MAX(1,$E58))&gt;INDEX(Kalender!$B$81:$B$110,MAX(1,$E58))),AND($F58&gt;0,INDEX(Kalender!AE$81:AE$110,MAX(1,$F58))&gt;INDEX(Kalender!$B$81:$B$110,MAX(1,$F58)))),2,0))</f>
        <v>0</v>
      </c>
      <c r="AF58" s="5" t="n">
        <f aca="false">IF(Kalender!AF58&lt;&gt;1,0,IF(AND($B58&gt;0,INDEX(Kalender!AF$68:AF$77,MAX(1,$B58))&gt;INDEX(Kalender!$B$68:$B$77,MAX(1,$B58))),1,0)+IF(OR(AND($C58&gt;0,INDEX(Kalender!AF$81:AF$110,MAX(1,$C58))&gt;INDEX(Kalender!$B$81:$B$110,MAX(1,$C58))),AND($D58&gt;0,INDEX(Kalender!AF$81:AF$110,MAX(1,$D58))&gt;INDEX(Kalender!$B$81:$B$110,MAX(1,$D58))),AND($E58&gt;0,INDEX(Kalender!AF$81:AF$110,MAX(1,$E58))&gt;INDEX(Kalender!$B$81:$B$110,MAX(1,$E58))),AND($F58&gt;0,INDEX(Kalender!AF$81:AF$110,MAX(1,$F58))&gt;INDEX(Kalender!$B$81:$B$110,MAX(1,$F58)))),2,0))</f>
        <v>0</v>
      </c>
      <c r="AG58" s="5" t="n">
        <f aca="false">IF(Kalender!AG58&lt;&gt;1,0,IF(AND($B58&gt;0,INDEX(Kalender!AG$68:AG$77,MAX(1,$B58))&gt;INDEX(Kalender!$B$68:$B$77,MAX(1,$B58))),1,0)+IF(OR(AND($C58&gt;0,INDEX(Kalender!AG$81:AG$110,MAX(1,$C58))&gt;INDEX(Kalender!$B$81:$B$110,MAX(1,$C58))),AND($D58&gt;0,INDEX(Kalender!AG$81:AG$110,MAX(1,$D58))&gt;INDEX(Kalender!$B$81:$B$110,MAX(1,$D58))),AND($E58&gt;0,INDEX(Kalender!AG$81:AG$110,MAX(1,$E58))&gt;INDEX(Kalender!$B$81:$B$110,MAX(1,$E58))),AND($F58&gt;0,INDEX(Kalender!AG$81:AG$110,MAX(1,$F58))&gt;INDEX(Kalender!$B$81:$B$110,MAX(1,$F58)))),2,0))</f>
        <v>0</v>
      </c>
      <c r="AH58" s="5" t="n">
        <f aca="false">IF(Kalender!AH58&lt;&gt;1,0,IF(AND($B58&gt;0,INDEX(Kalender!AH$68:AH$77,MAX(1,$B58))&gt;INDEX(Kalender!$B$68:$B$77,MAX(1,$B58))),1,0)+IF(OR(AND($C58&gt;0,INDEX(Kalender!AH$81:AH$110,MAX(1,$C58))&gt;INDEX(Kalender!$B$81:$B$110,MAX(1,$C58))),AND($D58&gt;0,INDEX(Kalender!AH$81:AH$110,MAX(1,$D58))&gt;INDEX(Kalender!$B$81:$B$110,MAX(1,$D58))),AND($E58&gt;0,INDEX(Kalender!AH$81:AH$110,MAX(1,$E58))&gt;INDEX(Kalender!$B$81:$B$110,MAX(1,$E58))),AND($F58&gt;0,INDEX(Kalender!AH$81:AH$110,MAX(1,$F58))&gt;INDEX(Kalender!$B$81:$B$110,MAX(1,$F58)))),2,0))</f>
        <v>0</v>
      </c>
      <c r="AI58" s="5" t="n">
        <f aca="false">IF(Kalender!AI58&lt;&gt;1,0,IF(AND($B58&gt;0,INDEX(Kalender!AI$68:AI$77,MAX(1,$B58))&gt;INDEX(Kalender!$B$68:$B$77,MAX(1,$B58))),1,0)+IF(OR(AND($C58&gt;0,INDEX(Kalender!AI$81:AI$110,MAX(1,$C58))&gt;INDEX(Kalender!$B$81:$B$110,MAX(1,$C58))),AND($D58&gt;0,INDEX(Kalender!AI$81:AI$110,MAX(1,$D58))&gt;INDEX(Kalender!$B$81:$B$110,MAX(1,$D58))),AND($E58&gt;0,INDEX(Kalender!AI$81:AI$110,MAX(1,$E58))&gt;INDEX(Kalender!$B$81:$B$110,MAX(1,$E58))),AND($F58&gt;0,INDEX(Kalender!AI$81:AI$110,MAX(1,$F58))&gt;INDEX(Kalender!$B$81:$B$110,MAX(1,$F58)))),2,0))</f>
        <v>0</v>
      </c>
      <c r="AJ58" s="5" t="n">
        <f aca="false">IF(Kalender!AJ58&lt;&gt;1,0,IF(AND($B58&gt;0,INDEX(Kalender!AJ$68:AJ$77,MAX(1,$B58))&gt;INDEX(Kalender!$B$68:$B$77,MAX(1,$B58))),1,0)+IF(OR(AND($C58&gt;0,INDEX(Kalender!AJ$81:AJ$110,MAX(1,$C58))&gt;INDEX(Kalender!$B$81:$B$110,MAX(1,$C58))),AND($D58&gt;0,INDEX(Kalender!AJ$81:AJ$110,MAX(1,$D58))&gt;INDEX(Kalender!$B$81:$B$110,MAX(1,$D58))),AND($E58&gt;0,INDEX(Kalender!AJ$81:AJ$110,MAX(1,$E58))&gt;INDEX(Kalender!$B$81:$B$110,MAX(1,$E58))),AND($F58&gt;0,INDEX(Kalender!AJ$81:AJ$110,MAX(1,$F58))&gt;INDEX(Kalender!$B$81:$B$110,MAX(1,$F58)))),2,0))</f>
        <v>0</v>
      </c>
      <c r="AK58" s="5" t="n">
        <f aca="false">IF(Kalender!AK58&lt;&gt;1,0,IF(AND($B58&gt;0,INDEX(Kalender!AK$68:AK$77,MAX(1,$B58))&gt;INDEX(Kalender!$B$68:$B$77,MAX(1,$B58))),1,0)+IF(OR(AND($C58&gt;0,INDEX(Kalender!AK$81:AK$110,MAX(1,$C58))&gt;INDEX(Kalender!$B$81:$B$110,MAX(1,$C58))),AND($D58&gt;0,INDEX(Kalender!AK$81:AK$110,MAX(1,$D58))&gt;INDEX(Kalender!$B$81:$B$110,MAX(1,$D58))),AND($E58&gt;0,INDEX(Kalender!AK$81:AK$110,MAX(1,$E58))&gt;INDEX(Kalender!$B$81:$B$110,MAX(1,$E58))),AND($F58&gt;0,INDEX(Kalender!AK$81:AK$110,MAX(1,$F58))&gt;INDEX(Kalender!$B$81:$B$110,MAX(1,$F58)))),2,0))</f>
        <v>0</v>
      </c>
      <c r="AL58" s="5" t="n">
        <f aca="false">IF(Kalender!AL58&lt;&gt;1,0,IF(AND($B58&gt;0,INDEX(Kalender!AL$68:AL$77,MAX(1,$B58))&gt;INDEX(Kalender!$B$68:$B$77,MAX(1,$B58))),1,0)+IF(OR(AND($C58&gt;0,INDEX(Kalender!AL$81:AL$110,MAX(1,$C58))&gt;INDEX(Kalender!$B$81:$B$110,MAX(1,$C58))),AND($D58&gt;0,INDEX(Kalender!AL$81:AL$110,MAX(1,$D58))&gt;INDEX(Kalender!$B$81:$B$110,MAX(1,$D58))),AND($E58&gt;0,INDEX(Kalender!AL$81:AL$110,MAX(1,$E58))&gt;INDEX(Kalender!$B$81:$B$110,MAX(1,$E58))),AND($F58&gt;0,INDEX(Kalender!AL$81:AL$110,MAX(1,$F58))&gt;INDEX(Kalender!$B$81:$B$110,MAX(1,$F58)))),2,0))</f>
        <v>0</v>
      </c>
      <c r="AM58" s="5" t="n">
        <f aca="false">IF(Kalender!AM58&lt;&gt;1,0,IF(AND($B58&gt;0,INDEX(Kalender!AM$68:AM$77,MAX(1,$B58))&gt;INDEX(Kalender!$B$68:$B$77,MAX(1,$B58))),1,0)+IF(OR(AND($C58&gt;0,INDEX(Kalender!AM$81:AM$110,MAX(1,$C58))&gt;INDEX(Kalender!$B$81:$B$110,MAX(1,$C58))),AND($D58&gt;0,INDEX(Kalender!AM$81:AM$110,MAX(1,$D58))&gt;INDEX(Kalender!$B$81:$B$110,MAX(1,$D58))),AND($E58&gt;0,INDEX(Kalender!AM$81:AM$110,MAX(1,$E58))&gt;INDEX(Kalender!$B$81:$B$110,MAX(1,$E58))),AND($F58&gt;0,INDEX(Kalender!AM$81:AM$110,MAX(1,$F58))&gt;INDEX(Kalender!$B$81:$B$110,MAX(1,$F58)))),2,0))</f>
        <v>0</v>
      </c>
      <c r="AN58" s="5" t="n">
        <f aca="false">IF(Kalender!AN58&lt;&gt;1,0,IF(AND($B58&gt;0,INDEX(Kalender!AN$68:AN$77,MAX(1,$B58))&gt;INDEX(Kalender!$B$68:$B$77,MAX(1,$B58))),1,0)+IF(OR(AND($C58&gt;0,INDEX(Kalender!AN$81:AN$110,MAX(1,$C58))&gt;INDEX(Kalender!$B$81:$B$110,MAX(1,$C58))),AND($D58&gt;0,INDEX(Kalender!AN$81:AN$110,MAX(1,$D58))&gt;INDEX(Kalender!$B$81:$B$110,MAX(1,$D58))),AND($E58&gt;0,INDEX(Kalender!AN$81:AN$110,MAX(1,$E58))&gt;INDEX(Kalender!$B$81:$B$110,MAX(1,$E58))),AND($F58&gt;0,INDEX(Kalender!AN$81:AN$110,MAX(1,$F58))&gt;INDEX(Kalender!$B$81:$B$110,MAX(1,$F58)))),2,0))</f>
        <v>0</v>
      </c>
      <c r="AO58" s="5" t="n">
        <f aca="false">IF(Kalender!AO58&lt;&gt;1,0,IF(AND($B58&gt;0,INDEX(Kalender!AO$68:AO$77,MAX(1,$B58))&gt;INDEX(Kalender!$B$68:$B$77,MAX(1,$B58))),1,0)+IF(OR(AND($C58&gt;0,INDEX(Kalender!AO$81:AO$110,MAX(1,$C58))&gt;INDEX(Kalender!$B$81:$B$110,MAX(1,$C58))),AND($D58&gt;0,INDEX(Kalender!AO$81:AO$110,MAX(1,$D58))&gt;INDEX(Kalender!$B$81:$B$110,MAX(1,$D58))),AND($E58&gt;0,INDEX(Kalender!AO$81:AO$110,MAX(1,$E58))&gt;INDEX(Kalender!$B$81:$B$110,MAX(1,$E58))),AND($F58&gt;0,INDEX(Kalender!AO$81:AO$110,MAX(1,$F58))&gt;INDEX(Kalender!$B$81:$B$110,MAX(1,$F58)))),2,0))</f>
        <v>0</v>
      </c>
      <c r="AP58" s="5" t="n">
        <f aca="false">IF(Kalender!AP58&lt;&gt;1,0,IF(AND($B58&gt;0,INDEX(Kalender!AP$68:AP$77,MAX(1,$B58))&gt;INDEX(Kalender!$B$68:$B$77,MAX(1,$B58))),1,0)+IF(OR(AND($C58&gt;0,INDEX(Kalender!AP$81:AP$110,MAX(1,$C58))&gt;INDEX(Kalender!$B$81:$B$110,MAX(1,$C58))),AND($D58&gt;0,INDEX(Kalender!AP$81:AP$110,MAX(1,$D58))&gt;INDEX(Kalender!$B$81:$B$110,MAX(1,$D58))),AND($E58&gt;0,INDEX(Kalender!AP$81:AP$110,MAX(1,$E58))&gt;INDEX(Kalender!$B$81:$B$110,MAX(1,$E58))),AND($F58&gt;0,INDEX(Kalender!AP$81:AP$110,MAX(1,$F58))&gt;INDEX(Kalender!$B$81:$B$110,MAX(1,$F58)))),2,0))</f>
        <v>0</v>
      </c>
      <c r="AQ58" s="5" t="n">
        <f aca="false">IF(Kalender!AQ58&lt;&gt;1,0,IF(AND($B58&gt;0,INDEX(Kalender!AQ$68:AQ$77,MAX(1,$B58))&gt;INDEX(Kalender!$B$68:$B$77,MAX(1,$B58))),1,0)+IF(OR(AND($C58&gt;0,INDEX(Kalender!AQ$81:AQ$110,MAX(1,$C58))&gt;INDEX(Kalender!$B$81:$B$110,MAX(1,$C58))),AND($D58&gt;0,INDEX(Kalender!AQ$81:AQ$110,MAX(1,$D58))&gt;INDEX(Kalender!$B$81:$B$110,MAX(1,$D58))),AND($E58&gt;0,INDEX(Kalender!AQ$81:AQ$110,MAX(1,$E58))&gt;INDEX(Kalender!$B$81:$B$110,MAX(1,$E58))),AND($F58&gt;0,INDEX(Kalender!AQ$81:AQ$110,MAX(1,$F58))&gt;INDEX(Kalender!$B$81:$B$110,MAX(1,$F58)))),2,0))</f>
        <v>0</v>
      </c>
      <c r="AR58" s="5" t="n">
        <f aca="false">IF(Kalender!AR58&lt;&gt;1,0,IF(AND($B58&gt;0,INDEX(Kalender!AR$68:AR$77,MAX(1,$B58))&gt;INDEX(Kalender!$B$68:$B$77,MAX(1,$B58))),1,0)+IF(OR(AND($C58&gt;0,INDEX(Kalender!AR$81:AR$110,MAX(1,$C58))&gt;INDEX(Kalender!$B$81:$B$110,MAX(1,$C58))),AND($D58&gt;0,INDEX(Kalender!AR$81:AR$110,MAX(1,$D58))&gt;INDEX(Kalender!$B$81:$B$110,MAX(1,$D58))),AND($E58&gt;0,INDEX(Kalender!AR$81:AR$110,MAX(1,$E58))&gt;INDEX(Kalender!$B$81:$B$110,MAX(1,$E58))),AND($F58&gt;0,INDEX(Kalender!AR$81:AR$110,MAX(1,$F58))&gt;INDEX(Kalender!$B$81:$B$110,MAX(1,$F58)))),2,0))</f>
        <v>0</v>
      </c>
      <c r="AS58" s="5" t="n">
        <f aca="false">IF(Kalender!AS58&lt;&gt;1,0,IF(AND($B58&gt;0,INDEX(Kalender!AS$68:AS$77,MAX(1,$B58))&gt;INDEX(Kalender!$B$68:$B$77,MAX(1,$B58))),1,0)+IF(OR(AND($C58&gt;0,INDEX(Kalender!AS$81:AS$110,MAX(1,$C58))&gt;INDEX(Kalender!$B$81:$B$110,MAX(1,$C58))),AND($D58&gt;0,INDEX(Kalender!AS$81:AS$110,MAX(1,$D58))&gt;INDEX(Kalender!$B$81:$B$110,MAX(1,$D58))),AND($E58&gt;0,INDEX(Kalender!AS$81:AS$110,MAX(1,$E58))&gt;INDEX(Kalender!$B$81:$B$110,MAX(1,$E58))),AND($F58&gt;0,INDEX(Kalender!AS$81:AS$110,MAX(1,$F58))&gt;INDEX(Kalender!$B$81:$B$110,MAX(1,$F58)))),2,0))</f>
        <v>0</v>
      </c>
      <c r="AT58" s="5" t="n">
        <f aca="false">IF(Kalender!AT58&lt;&gt;1,0,IF(AND($B58&gt;0,INDEX(Kalender!AT$68:AT$77,MAX(1,$B58))&gt;INDEX(Kalender!$B$68:$B$77,MAX(1,$B58))),1,0)+IF(OR(AND($C58&gt;0,INDEX(Kalender!AT$81:AT$110,MAX(1,$C58))&gt;INDEX(Kalender!$B$81:$B$110,MAX(1,$C58))),AND($D58&gt;0,INDEX(Kalender!AT$81:AT$110,MAX(1,$D58))&gt;INDEX(Kalender!$B$81:$B$110,MAX(1,$D58))),AND($E58&gt;0,INDEX(Kalender!AT$81:AT$110,MAX(1,$E58))&gt;INDEX(Kalender!$B$81:$B$110,MAX(1,$E58))),AND($F58&gt;0,INDEX(Kalender!AT$81:AT$110,MAX(1,$F58))&gt;INDEX(Kalender!$B$81:$B$110,MAX(1,$F58)))),2,0))</f>
        <v>0</v>
      </c>
      <c r="AU58" s="5" t="n">
        <f aca="false">IF(Kalender!AU58&lt;&gt;1,0,IF(AND($B58&gt;0,INDEX(Kalender!AU$68:AU$77,MAX(1,$B58))&gt;INDEX(Kalender!$B$68:$B$77,MAX(1,$B58))),1,0)+IF(OR(AND($C58&gt;0,INDEX(Kalender!AU$81:AU$110,MAX(1,$C58))&gt;INDEX(Kalender!$B$81:$B$110,MAX(1,$C58))),AND($D58&gt;0,INDEX(Kalender!AU$81:AU$110,MAX(1,$D58))&gt;INDEX(Kalender!$B$81:$B$110,MAX(1,$D58))),AND($E58&gt;0,INDEX(Kalender!AU$81:AU$110,MAX(1,$E58))&gt;INDEX(Kalender!$B$81:$B$110,MAX(1,$E58))),AND($F58&gt;0,INDEX(Kalender!AU$81:AU$110,MAX(1,$F58))&gt;INDEX(Kalender!$B$81:$B$110,MAX(1,$F58)))),2,0))</f>
        <v>0</v>
      </c>
      <c r="AV58" s="5" t="n">
        <f aca="false">IF(Kalender!AV58&lt;&gt;1,0,IF(AND($B58&gt;0,INDEX(Kalender!AV$68:AV$77,MAX(1,$B58))&gt;INDEX(Kalender!$B$68:$B$77,MAX(1,$B58))),1,0)+IF(OR(AND($C58&gt;0,INDEX(Kalender!AV$81:AV$110,MAX(1,$C58))&gt;INDEX(Kalender!$B$81:$B$110,MAX(1,$C58))),AND($D58&gt;0,INDEX(Kalender!AV$81:AV$110,MAX(1,$D58))&gt;INDEX(Kalender!$B$81:$B$110,MAX(1,$D58))),AND($E58&gt;0,INDEX(Kalender!AV$81:AV$110,MAX(1,$E58))&gt;INDEX(Kalender!$B$81:$B$110,MAX(1,$E58))),AND($F58&gt;0,INDEX(Kalender!AV$81:AV$110,MAX(1,$F58))&gt;INDEX(Kalender!$B$81:$B$110,MAX(1,$F58)))),2,0))</f>
        <v>0</v>
      </c>
      <c r="AW58" s="5" t="n">
        <f aca="false">IF(Kalender!AW58&lt;&gt;1,0,IF(AND($B58&gt;0,INDEX(Kalender!AW$68:AW$77,MAX(1,$B58))&gt;INDEX(Kalender!$B$68:$B$77,MAX(1,$B58))),1,0)+IF(OR(AND($C58&gt;0,INDEX(Kalender!AW$81:AW$110,MAX(1,$C58))&gt;INDEX(Kalender!$B$81:$B$110,MAX(1,$C58))),AND($D58&gt;0,INDEX(Kalender!AW$81:AW$110,MAX(1,$D58))&gt;INDEX(Kalender!$B$81:$B$110,MAX(1,$D58))),AND($E58&gt;0,INDEX(Kalender!AW$81:AW$110,MAX(1,$E58))&gt;INDEX(Kalender!$B$81:$B$110,MAX(1,$E58))),AND($F58&gt;0,INDEX(Kalender!AW$81:AW$110,MAX(1,$F58))&gt;INDEX(Kalender!$B$81:$B$110,MAX(1,$F58)))),2,0))</f>
        <v>0</v>
      </c>
      <c r="AX58" s="5" t="n">
        <f aca="false">IF(Kalender!AX58&lt;&gt;1,0,IF(AND($B58&gt;0,INDEX(Kalender!AX$68:AX$77,MAX(1,$B58))&gt;INDEX(Kalender!$B$68:$B$77,MAX(1,$B58))),1,0)+IF(OR(AND($C58&gt;0,INDEX(Kalender!AX$81:AX$110,MAX(1,$C58))&gt;INDEX(Kalender!$B$81:$B$110,MAX(1,$C58))),AND($D58&gt;0,INDEX(Kalender!AX$81:AX$110,MAX(1,$D58))&gt;INDEX(Kalender!$B$81:$B$110,MAX(1,$D58))),AND($E58&gt;0,INDEX(Kalender!AX$81:AX$110,MAX(1,$E58))&gt;INDEX(Kalender!$B$81:$B$110,MAX(1,$E58))),AND($F58&gt;0,INDEX(Kalender!AX$81:AX$110,MAX(1,$F58))&gt;INDEX(Kalender!$B$81:$B$110,MAX(1,$F58)))),2,0))</f>
        <v>0</v>
      </c>
      <c r="AY58" s="5" t="n">
        <f aca="false">IF(Kalender!AY58&lt;&gt;1,0,IF(AND($B58&gt;0,INDEX(Kalender!AY$68:AY$77,MAX(1,$B58))&gt;INDEX(Kalender!$B$68:$B$77,MAX(1,$B58))),1,0)+IF(OR(AND($C58&gt;0,INDEX(Kalender!AY$81:AY$110,MAX(1,$C58))&gt;INDEX(Kalender!$B$81:$B$110,MAX(1,$C58))),AND($D58&gt;0,INDEX(Kalender!AY$81:AY$110,MAX(1,$D58))&gt;INDEX(Kalender!$B$81:$B$110,MAX(1,$D58))),AND($E58&gt;0,INDEX(Kalender!AY$81:AY$110,MAX(1,$E58))&gt;INDEX(Kalender!$B$81:$B$110,MAX(1,$E58))),AND($F58&gt;0,INDEX(Kalender!AY$81:AY$110,MAX(1,$F58))&gt;INDEX(Kalender!$B$81:$B$110,MAX(1,$F58)))),2,0))</f>
        <v>0</v>
      </c>
      <c r="AZ58" s="5" t="n">
        <f aca="false">IF(Kalender!AZ58&lt;&gt;1,0,IF(AND($B58&gt;0,INDEX(Kalender!AZ$68:AZ$77,MAX(1,$B58))&gt;INDEX(Kalender!$B$68:$B$77,MAX(1,$B58))),1,0)+IF(OR(AND($C58&gt;0,INDEX(Kalender!AZ$81:AZ$110,MAX(1,$C58))&gt;INDEX(Kalender!$B$81:$B$110,MAX(1,$C58))),AND($D58&gt;0,INDEX(Kalender!AZ$81:AZ$110,MAX(1,$D58))&gt;INDEX(Kalender!$B$81:$B$110,MAX(1,$D58))),AND($E58&gt;0,INDEX(Kalender!AZ$81:AZ$110,MAX(1,$E58))&gt;INDEX(Kalender!$B$81:$B$110,MAX(1,$E58))),AND($F58&gt;0,INDEX(Kalender!AZ$81:AZ$110,MAX(1,$F58))&gt;INDEX(Kalender!$B$81:$B$110,MAX(1,$F58)))),2,0))</f>
        <v>0</v>
      </c>
      <c r="BA58" s="5" t="n">
        <f aca="false">IF(Kalender!BA58&lt;&gt;1,0,IF(AND($B58&gt;0,INDEX(Kalender!BA$68:BA$77,MAX(1,$B58))&gt;INDEX(Kalender!$B$68:$B$77,MAX(1,$B58))),1,0)+IF(OR(AND($C58&gt;0,INDEX(Kalender!BA$81:BA$110,MAX(1,$C58))&gt;INDEX(Kalender!$B$81:$B$110,MAX(1,$C58))),AND($D58&gt;0,INDEX(Kalender!BA$81:BA$110,MAX(1,$D58))&gt;INDEX(Kalender!$B$81:$B$110,MAX(1,$D58))),AND($E58&gt;0,INDEX(Kalender!BA$81:BA$110,MAX(1,$E58))&gt;INDEX(Kalender!$B$81:$B$110,MAX(1,$E58))),AND($F58&gt;0,INDEX(Kalender!BA$81:BA$110,MAX(1,$F58))&gt;INDEX(Kalender!$B$81:$B$110,MAX(1,$F58)))),2,0))</f>
        <v>0</v>
      </c>
      <c r="BB58" s="5" t="n">
        <f aca="false">IF(Kalender!BB58&lt;&gt;1,0,IF(AND($B58&gt;0,INDEX(Kalender!BB$68:BB$77,MAX(1,$B58))&gt;INDEX(Kalender!$B$68:$B$77,MAX(1,$B58))),1,0)+IF(OR(AND($C58&gt;0,INDEX(Kalender!BB$81:BB$110,MAX(1,$C58))&gt;INDEX(Kalender!$B$81:$B$110,MAX(1,$C58))),AND($D58&gt;0,INDEX(Kalender!BB$81:BB$110,MAX(1,$D58))&gt;INDEX(Kalender!$B$81:$B$110,MAX(1,$D58))),AND($E58&gt;0,INDEX(Kalender!BB$81:BB$110,MAX(1,$E58))&gt;INDEX(Kalender!$B$81:$B$110,MAX(1,$E58))),AND($F58&gt;0,INDEX(Kalender!BB$81:BB$110,MAX(1,$F58))&gt;INDEX(Kalender!$B$81:$B$110,MAX(1,$F58)))),2,0))</f>
        <v>0</v>
      </c>
      <c r="BC58" s="5" t="n">
        <f aca="false">IF(Kalender!BC58&lt;&gt;1,0,IF(AND($B58&gt;0,INDEX(Kalender!BC$68:BC$77,MAX(1,$B58))&gt;INDEX(Kalender!$B$68:$B$77,MAX(1,$B58))),1,0)+IF(OR(AND($C58&gt;0,INDEX(Kalender!BC$81:BC$110,MAX(1,$C58))&gt;INDEX(Kalender!$B$81:$B$110,MAX(1,$C58))),AND($D58&gt;0,INDEX(Kalender!BC$81:BC$110,MAX(1,$D58))&gt;INDEX(Kalender!$B$81:$B$110,MAX(1,$D58))),AND($E58&gt;0,INDEX(Kalender!BC$81:BC$110,MAX(1,$E58))&gt;INDEX(Kalender!$B$81:$B$110,MAX(1,$E58))),AND($F58&gt;0,INDEX(Kalender!BC$81:BC$110,MAX(1,$F58))&gt;INDEX(Kalender!$B$81:$B$110,MAX(1,$F58)))),2,0))</f>
        <v>0</v>
      </c>
      <c r="BD58" s="5" t="n">
        <f aca="false">IF(Kalender!BD58&lt;&gt;1,0,IF(AND($B58&gt;0,INDEX(Kalender!BD$68:BD$77,MAX(1,$B58))&gt;INDEX(Kalender!$B$68:$B$77,MAX(1,$B58))),1,0)+IF(OR(AND($C58&gt;0,INDEX(Kalender!BD$81:BD$110,MAX(1,$C58))&gt;INDEX(Kalender!$B$81:$B$110,MAX(1,$C58))),AND($D58&gt;0,INDEX(Kalender!BD$81:BD$110,MAX(1,$D58))&gt;INDEX(Kalender!$B$81:$B$110,MAX(1,$D58))),AND($E58&gt;0,INDEX(Kalender!BD$81:BD$110,MAX(1,$E58))&gt;INDEX(Kalender!$B$81:$B$110,MAX(1,$E58))),AND($F58&gt;0,INDEX(Kalender!BD$81:BD$110,MAX(1,$F58))&gt;INDEX(Kalender!$B$81:$B$110,MAX(1,$F58)))),2,0))</f>
        <v>0</v>
      </c>
      <c r="BE58" s="5" t="n">
        <f aca="false">IF(Kalender!BE58&lt;&gt;1,0,IF(AND($B58&gt;0,INDEX(Kalender!BE$68:BE$77,MAX(1,$B58))&gt;INDEX(Kalender!$B$68:$B$77,MAX(1,$B58))),1,0)+IF(OR(AND($C58&gt;0,INDEX(Kalender!BE$81:BE$110,MAX(1,$C58))&gt;INDEX(Kalender!$B$81:$B$110,MAX(1,$C58))),AND($D58&gt;0,INDEX(Kalender!BE$81:BE$110,MAX(1,$D58))&gt;INDEX(Kalender!$B$81:$B$110,MAX(1,$D58))),AND($E58&gt;0,INDEX(Kalender!BE$81:BE$110,MAX(1,$E58))&gt;INDEX(Kalender!$B$81:$B$110,MAX(1,$E58))),AND($F58&gt;0,INDEX(Kalender!BE$81:BE$110,MAX(1,$F58))&gt;INDEX(Kalender!$B$81:$B$110,MAX(1,$F58)))),2,0))</f>
        <v>0</v>
      </c>
      <c r="BF58" s="5" t="n">
        <f aca="false">IF(Kalender!BF58&lt;&gt;1,0,IF(AND($B58&gt;0,INDEX(Kalender!BF$68:BF$77,MAX(1,$B58))&gt;INDEX(Kalender!$B$68:$B$77,MAX(1,$B58))),1,0)+IF(OR(AND($C58&gt;0,INDEX(Kalender!BF$81:BF$110,MAX(1,$C58))&gt;INDEX(Kalender!$B$81:$B$110,MAX(1,$C58))),AND($D58&gt;0,INDEX(Kalender!BF$81:BF$110,MAX(1,$D58))&gt;INDEX(Kalender!$B$81:$B$110,MAX(1,$D58))),AND($E58&gt;0,INDEX(Kalender!BF$81:BF$110,MAX(1,$E58))&gt;INDEX(Kalender!$B$81:$B$110,MAX(1,$E58))),AND($F58&gt;0,INDEX(Kalender!BF$81:BF$110,MAX(1,$F58))&gt;INDEX(Kalender!$B$81:$B$110,MAX(1,$F58)))),2,0))</f>
        <v>0</v>
      </c>
      <c r="BG58" s="5" t="n">
        <f aca="false">IF(Kalender!BG58&lt;&gt;1,0,IF(AND($B58&gt;0,INDEX(Kalender!BG$68:BG$77,MAX(1,$B58))&gt;INDEX(Kalender!$B$68:$B$77,MAX(1,$B58))),1,0)+IF(OR(AND($C58&gt;0,INDEX(Kalender!BG$81:BG$110,MAX(1,$C58))&gt;INDEX(Kalender!$B$81:$B$110,MAX(1,$C58))),AND($D58&gt;0,INDEX(Kalender!BG$81:BG$110,MAX(1,$D58))&gt;INDEX(Kalender!$B$81:$B$110,MAX(1,$D58))),AND($E58&gt;0,INDEX(Kalender!BG$81:BG$110,MAX(1,$E58))&gt;INDEX(Kalender!$B$81:$B$110,MAX(1,$E58))),AND($F58&gt;0,INDEX(Kalender!BG$81:BG$110,MAX(1,$F58))&gt;INDEX(Kalender!$B$81:$B$110,MAX(1,$F58)))),2,0))</f>
        <v>0</v>
      </c>
      <c r="BH58" s="5" t="n">
        <f aca="false">IF(Kalender!BH58&lt;&gt;1,0,IF(AND($B58&gt;0,INDEX(Kalender!BH$68:BH$77,MAX(1,$B58))&gt;INDEX(Kalender!$B$68:$B$77,MAX(1,$B58))),1,0)+IF(OR(AND($C58&gt;0,INDEX(Kalender!BH$81:BH$110,MAX(1,$C58))&gt;INDEX(Kalender!$B$81:$B$110,MAX(1,$C58))),AND($D58&gt;0,INDEX(Kalender!BH$81:BH$110,MAX(1,$D58))&gt;INDEX(Kalender!$B$81:$B$110,MAX(1,$D58))),AND($E58&gt;0,INDEX(Kalender!BH$81:BH$110,MAX(1,$E58))&gt;INDEX(Kalender!$B$81:$B$110,MAX(1,$E58))),AND($F58&gt;0,INDEX(Kalender!BH$81:BH$110,MAX(1,$F58))&gt;INDEX(Kalender!$B$81:$B$110,MAX(1,$F58)))),2,0))</f>
        <v>0</v>
      </c>
      <c r="BI58" s="5" t="n">
        <f aca="false">IF(Kalender!BI58&lt;&gt;1,0,IF(AND($B58&gt;0,INDEX(Kalender!BI$68:BI$77,MAX(1,$B58))&gt;INDEX(Kalender!$B$68:$B$77,MAX(1,$B58))),1,0)+IF(OR(AND($C58&gt;0,INDEX(Kalender!BI$81:BI$110,MAX(1,$C58))&gt;INDEX(Kalender!$B$81:$B$110,MAX(1,$C58))),AND($D58&gt;0,INDEX(Kalender!BI$81:BI$110,MAX(1,$D58))&gt;INDEX(Kalender!$B$81:$B$110,MAX(1,$D58))),AND($E58&gt;0,INDEX(Kalender!BI$81:BI$110,MAX(1,$E58))&gt;INDEX(Kalender!$B$81:$B$110,MAX(1,$E58))),AND($F58&gt;0,INDEX(Kalender!BI$81:BI$110,MAX(1,$F58))&gt;INDEX(Kalender!$B$81:$B$110,MAX(1,$F58)))),2,0))</f>
        <v>0</v>
      </c>
      <c r="BJ58" s="5" t="n">
        <f aca="false">IF(Kalender!BJ58&lt;&gt;1,0,IF(AND($B58&gt;0,INDEX(Kalender!BJ$68:BJ$77,MAX(1,$B58))&gt;INDEX(Kalender!$B$68:$B$77,MAX(1,$B58))),1,0)+IF(OR(AND($C58&gt;0,INDEX(Kalender!BJ$81:BJ$110,MAX(1,$C58))&gt;INDEX(Kalender!$B$81:$B$110,MAX(1,$C58))),AND($D58&gt;0,INDEX(Kalender!BJ$81:BJ$110,MAX(1,$D58))&gt;INDEX(Kalender!$B$81:$B$110,MAX(1,$D58))),AND($E58&gt;0,INDEX(Kalender!BJ$81:BJ$110,MAX(1,$E58))&gt;INDEX(Kalender!$B$81:$B$110,MAX(1,$E58))),AND($F58&gt;0,INDEX(Kalender!BJ$81:BJ$110,MAX(1,$F58))&gt;INDEX(Kalender!$B$81:$B$110,MAX(1,$F58)))),2,0))</f>
        <v>0</v>
      </c>
      <c r="BK58" s="5" t="n">
        <f aca="false">IF(Kalender!BK58&lt;&gt;1,0,IF(AND($B58&gt;0,INDEX(Kalender!BK$68:BK$77,MAX(1,$B58))&gt;INDEX(Kalender!$B$68:$B$77,MAX(1,$B58))),1,0)+IF(OR(AND($C58&gt;0,INDEX(Kalender!BK$81:BK$110,MAX(1,$C58))&gt;INDEX(Kalender!$B$81:$B$110,MAX(1,$C58))),AND($D58&gt;0,INDEX(Kalender!BK$81:BK$110,MAX(1,$D58))&gt;INDEX(Kalender!$B$81:$B$110,MAX(1,$D58))),AND($E58&gt;0,INDEX(Kalender!BK$81:BK$110,MAX(1,$E58))&gt;INDEX(Kalender!$B$81:$B$110,MAX(1,$E58))),AND($F58&gt;0,INDEX(Kalender!BK$81:BK$110,MAX(1,$F58))&gt;INDEX(Kalender!$B$81:$B$110,MAX(1,$F58)))),2,0))</f>
        <v>0</v>
      </c>
      <c r="BL58" s="5" t="n">
        <f aca="false">IF(Kalender!BL58&lt;&gt;1,0,IF(AND($B58&gt;0,INDEX(Kalender!BL$68:BL$77,MAX(1,$B58))&gt;INDEX(Kalender!$B$68:$B$77,MAX(1,$B58))),1,0)+IF(OR(AND($C58&gt;0,INDEX(Kalender!BL$81:BL$110,MAX(1,$C58))&gt;INDEX(Kalender!$B$81:$B$110,MAX(1,$C58))),AND($D58&gt;0,INDEX(Kalender!BL$81:BL$110,MAX(1,$D58))&gt;INDEX(Kalender!$B$81:$B$110,MAX(1,$D58))),AND($E58&gt;0,INDEX(Kalender!BL$81:BL$110,MAX(1,$E58))&gt;INDEX(Kalender!$B$81:$B$110,MAX(1,$E58))),AND($F58&gt;0,INDEX(Kalender!BL$81:BL$110,MAX(1,$F58))&gt;INDEX(Kalender!$B$81:$B$110,MAX(1,$F58)))),2,0))</f>
        <v>0</v>
      </c>
      <c r="BM58" s="5" t="n">
        <f aca="false">IF(Kalender!BM58&lt;&gt;1,0,IF(AND($B58&gt;0,INDEX(Kalender!BM$68:BM$77,MAX(1,$B58))&gt;INDEX(Kalender!$B$68:$B$77,MAX(1,$B58))),1,0)+IF(OR(AND($C58&gt;0,INDEX(Kalender!BM$81:BM$110,MAX(1,$C58))&gt;INDEX(Kalender!$B$81:$B$110,MAX(1,$C58))),AND($D58&gt;0,INDEX(Kalender!BM$81:BM$110,MAX(1,$D58))&gt;INDEX(Kalender!$B$81:$B$110,MAX(1,$D58))),AND($E58&gt;0,INDEX(Kalender!BM$81:BM$110,MAX(1,$E58))&gt;INDEX(Kalender!$B$81:$B$110,MAX(1,$E58))),AND($F58&gt;0,INDEX(Kalender!BM$81:BM$110,MAX(1,$F58))&gt;INDEX(Kalender!$B$81:$B$110,MAX(1,$F58)))),2,0))</f>
        <v>0</v>
      </c>
      <c r="BN58" s="5" t="n">
        <f aca="false">IF(Kalender!BN58&lt;&gt;1,0,IF(AND($B58&gt;0,INDEX(Kalender!BN$68:BN$77,MAX(1,$B58))&gt;INDEX(Kalender!$B$68:$B$77,MAX(1,$B58))),1,0)+IF(OR(AND($C58&gt;0,INDEX(Kalender!BN$81:BN$110,MAX(1,$C58))&gt;INDEX(Kalender!$B$81:$B$110,MAX(1,$C58))),AND($D58&gt;0,INDEX(Kalender!BN$81:BN$110,MAX(1,$D58))&gt;INDEX(Kalender!$B$81:$B$110,MAX(1,$D58))),AND($E58&gt;0,INDEX(Kalender!BN$81:BN$110,MAX(1,$E58))&gt;INDEX(Kalender!$B$81:$B$110,MAX(1,$E58))),AND($F58&gt;0,INDEX(Kalender!BN$81:BN$110,MAX(1,$F58))&gt;INDEX(Kalender!$B$81:$B$110,MAX(1,$F58)))),2,0))</f>
        <v>0</v>
      </c>
      <c r="BO58" s="5" t="n">
        <f aca="false">IF(Kalender!BO58&lt;&gt;1,0,IF(AND($B58&gt;0,INDEX(Kalender!BO$68:BO$77,MAX(1,$B58))&gt;INDEX(Kalender!$B$68:$B$77,MAX(1,$B58))),1,0)+IF(OR(AND($C58&gt;0,INDEX(Kalender!BO$81:BO$110,MAX(1,$C58))&gt;INDEX(Kalender!$B$81:$B$110,MAX(1,$C58))),AND($D58&gt;0,INDEX(Kalender!BO$81:BO$110,MAX(1,$D58))&gt;INDEX(Kalender!$B$81:$B$110,MAX(1,$D58))),AND($E58&gt;0,INDEX(Kalender!BO$81:BO$110,MAX(1,$E58))&gt;INDEX(Kalender!$B$81:$B$110,MAX(1,$E58))),AND($F58&gt;0,INDEX(Kalender!BO$81:BO$110,MAX(1,$F58))&gt;INDEX(Kalender!$B$81:$B$110,MAX(1,$F58)))),2,0))</f>
        <v>0</v>
      </c>
      <c r="BP58" s="5" t="n">
        <f aca="false">IF(Kalender!BP58&lt;&gt;1,0,IF(AND($B58&gt;0,INDEX(Kalender!BP$68:BP$77,MAX(1,$B58))&gt;INDEX(Kalender!$B$68:$B$77,MAX(1,$B58))),1,0)+IF(OR(AND($C58&gt;0,INDEX(Kalender!BP$81:BP$110,MAX(1,$C58))&gt;INDEX(Kalender!$B$81:$B$110,MAX(1,$C58))),AND($D58&gt;0,INDEX(Kalender!BP$81:BP$110,MAX(1,$D58))&gt;INDEX(Kalender!$B$81:$B$110,MAX(1,$D58))),AND($E58&gt;0,INDEX(Kalender!BP$81:BP$110,MAX(1,$E58))&gt;INDEX(Kalender!$B$81:$B$110,MAX(1,$E58))),AND($F58&gt;0,INDEX(Kalender!BP$81:BP$110,MAX(1,$F58))&gt;INDEX(Kalender!$B$81:$B$110,MAX(1,$F58)))),2,0))</f>
        <v>0</v>
      </c>
      <c r="BQ58" s="5" t="n">
        <f aca="false">IF(Kalender!BQ58&lt;&gt;1,0,IF(AND($B58&gt;0,INDEX(Kalender!BQ$68:BQ$77,MAX(1,$B58))&gt;INDEX(Kalender!$B$68:$B$77,MAX(1,$B58))),1,0)+IF(OR(AND($C58&gt;0,INDEX(Kalender!BQ$81:BQ$110,MAX(1,$C58))&gt;INDEX(Kalender!$B$81:$B$110,MAX(1,$C58))),AND($D58&gt;0,INDEX(Kalender!BQ$81:BQ$110,MAX(1,$D58))&gt;INDEX(Kalender!$B$81:$B$110,MAX(1,$D58))),AND($E58&gt;0,INDEX(Kalender!BQ$81:BQ$110,MAX(1,$E58))&gt;INDEX(Kalender!$B$81:$B$110,MAX(1,$E58))),AND($F58&gt;0,INDEX(Kalender!BQ$81:BQ$110,MAX(1,$F58))&gt;INDEX(Kalender!$B$81:$B$110,MAX(1,$F58)))),2,0))</f>
        <v>0</v>
      </c>
      <c r="BR58" s="5" t="n">
        <f aca="false">IF(Kalender!BR58&lt;&gt;1,0,IF(AND($B58&gt;0,INDEX(Kalender!BR$68:BR$77,MAX(1,$B58))&gt;INDEX(Kalender!$B$68:$B$77,MAX(1,$B58))),1,0)+IF(OR(AND($C58&gt;0,INDEX(Kalender!BR$81:BR$110,MAX(1,$C58))&gt;INDEX(Kalender!$B$81:$B$110,MAX(1,$C58))),AND($D58&gt;0,INDEX(Kalender!BR$81:BR$110,MAX(1,$D58))&gt;INDEX(Kalender!$B$81:$B$110,MAX(1,$D58))),AND($E58&gt;0,INDEX(Kalender!BR$81:BR$110,MAX(1,$E58))&gt;INDEX(Kalender!$B$81:$B$110,MAX(1,$E58))),AND($F58&gt;0,INDEX(Kalender!BR$81:BR$110,MAX(1,$F58))&gt;INDEX(Kalender!$B$81:$B$110,MAX(1,$F58)))),2,0))</f>
        <v>0</v>
      </c>
      <c r="BS58" s="5" t="n">
        <f aca="false">IF(Kalender!BS58&lt;&gt;1,0,IF(AND($B58&gt;0,INDEX(Kalender!BS$68:BS$77,MAX(1,$B58))&gt;INDEX(Kalender!$B$68:$B$77,MAX(1,$B58))),1,0)+IF(OR(AND($C58&gt;0,INDEX(Kalender!BS$81:BS$110,MAX(1,$C58))&gt;INDEX(Kalender!$B$81:$B$110,MAX(1,$C58))),AND($D58&gt;0,INDEX(Kalender!BS$81:BS$110,MAX(1,$D58))&gt;INDEX(Kalender!$B$81:$B$110,MAX(1,$D58))),AND($E58&gt;0,INDEX(Kalender!BS$81:BS$110,MAX(1,$E58))&gt;INDEX(Kalender!$B$81:$B$110,MAX(1,$E58))),AND($F58&gt;0,INDEX(Kalender!BS$81:BS$110,MAX(1,$F58))&gt;INDEX(Kalender!$B$81:$B$110,MAX(1,$F58)))),2,0))</f>
        <v>0</v>
      </c>
      <c r="BT58" s="5" t="n">
        <f aca="false">IF(Kalender!BT58&lt;&gt;1,0,IF(AND($B58&gt;0,INDEX(Kalender!BT$68:BT$77,MAX(1,$B58))&gt;INDEX(Kalender!$B$68:$B$77,MAX(1,$B58))),1,0)+IF(OR(AND($C58&gt;0,INDEX(Kalender!BT$81:BT$110,MAX(1,$C58))&gt;INDEX(Kalender!$B$81:$B$110,MAX(1,$C58))),AND($D58&gt;0,INDEX(Kalender!BT$81:BT$110,MAX(1,$D58))&gt;INDEX(Kalender!$B$81:$B$110,MAX(1,$D58))),AND($E58&gt;0,INDEX(Kalender!BT$81:BT$110,MAX(1,$E58))&gt;INDEX(Kalender!$B$81:$B$110,MAX(1,$E58))),AND($F58&gt;0,INDEX(Kalender!BT$81:BT$110,MAX(1,$F58))&gt;INDEX(Kalender!$B$81:$B$110,MAX(1,$F58)))),2,0))</f>
        <v>0</v>
      </c>
      <c r="BU58" s="5" t="n">
        <f aca="false">IF(Kalender!BU58&lt;&gt;1,0,IF(AND($B58&gt;0,INDEX(Kalender!BU$68:BU$77,MAX(1,$B58))&gt;INDEX(Kalender!$B$68:$B$77,MAX(1,$B58))),1,0)+IF(OR(AND($C58&gt;0,INDEX(Kalender!BU$81:BU$110,MAX(1,$C58))&gt;INDEX(Kalender!$B$81:$B$110,MAX(1,$C58))),AND($D58&gt;0,INDEX(Kalender!BU$81:BU$110,MAX(1,$D58))&gt;INDEX(Kalender!$B$81:$B$110,MAX(1,$D58))),AND($E58&gt;0,INDEX(Kalender!BU$81:BU$110,MAX(1,$E58))&gt;INDEX(Kalender!$B$81:$B$110,MAX(1,$E58))),AND($F58&gt;0,INDEX(Kalender!BU$81:BU$110,MAX(1,$F58))&gt;INDEX(Kalender!$B$81:$B$110,MAX(1,$F58)))),2,0))</f>
        <v>0</v>
      </c>
      <c r="BV58" s="5" t="n">
        <f aca="false">IF(Kalender!BV58&lt;&gt;1,0,IF(AND($B58&gt;0,INDEX(Kalender!BV$68:BV$77,MAX(1,$B58))&gt;INDEX(Kalender!$B$68:$B$77,MAX(1,$B58))),1,0)+IF(OR(AND($C58&gt;0,INDEX(Kalender!BV$81:BV$110,MAX(1,$C58))&gt;INDEX(Kalender!$B$81:$B$110,MAX(1,$C58))),AND($D58&gt;0,INDEX(Kalender!BV$81:BV$110,MAX(1,$D58))&gt;INDEX(Kalender!$B$81:$B$110,MAX(1,$D58))),AND($E58&gt;0,INDEX(Kalender!BV$81:BV$110,MAX(1,$E58))&gt;INDEX(Kalender!$B$81:$B$110,MAX(1,$E58))),AND($F58&gt;0,INDEX(Kalender!BV$81:BV$110,MAX(1,$F58))&gt;INDEX(Kalender!$B$81:$B$110,MAX(1,$F58)))),2,0))</f>
        <v>0</v>
      </c>
      <c r="BW58" s="5" t="n">
        <f aca="false">IF(Kalender!BW58&lt;&gt;1,0,IF(AND($B58&gt;0,INDEX(Kalender!BW$68:BW$77,MAX(1,$B58))&gt;INDEX(Kalender!$B$68:$B$77,MAX(1,$B58))),1,0)+IF(OR(AND($C58&gt;0,INDEX(Kalender!BW$81:BW$110,MAX(1,$C58))&gt;INDEX(Kalender!$B$81:$B$110,MAX(1,$C58))),AND($D58&gt;0,INDEX(Kalender!BW$81:BW$110,MAX(1,$D58))&gt;INDEX(Kalender!$B$81:$B$110,MAX(1,$D58))),AND($E58&gt;0,INDEX(Kalender!BW$81:BW$110,MAX(1,$E58))&gt;INDEX(Kalender!$B$81:$B$110,MAX(1,$E58))),AND($F58&gt;0,INDEX(Kalender!BW$81:BW$110,MAX(1,$F58))&gt;INDEX(Kalender!$B$81:$B$110,MAX(1,$F58)))),2,0))</f>
        <v>0</v>
      </c>
      <c r="BX58" s="5" t="n">
        <f aca="false">IF(Kalender!BX58&lt;&gt;1,0,IF(AND($B58&gt;0,INDEX(Kalender!BX$68:BX$77,MAX(1,$B58))&gt;INDEX(Kalender!$B$68:$B$77,MAX(1,$B58))),1,0)+IF(OR(AND($C58&gt;0,INDEX(Kalender!BX$81:BX$110,MAX(1,$C58))&gt;INDEX(Kalender!$B$81:$B$110,MAX(1,$C58))),AND($D58&gt;0,INDEX(Kalender!BX$81:BX$110,MAX(1,$D58))&gt;INDEX(Kalender!$B$81:$B$110,MAX(1,$D58))),AND($E58&gt;0,INDEX(Kalender!BX$81:BX$110,MAX(1,$E58))&gt;INDEX(Kalender!$B$81:$B$110,MAX(1,$E58))),AND($F58&gt;0,INDEX(Kalender!BX$81:BX$110,MAX(1,$F58))&gt;INDEX(Kalender!$B$81:$B$110,MAX(1,$F58)))),2,0))</f>
        <v>0</v>
      </c>
      <c r="BY58" s="5" t="n">
        <f aca="false">IF(Kalender!BY58&lt;&gt;1,0,IF(AND($B58&gt;0,INDEX(Kalender!BY$68:BY$77,MAX(1,$B58))&gt;INDEX(Kalender!$B$68:$B$77,MAX(1,$B58))),1,0)+IF(OR(AND($C58&gt;0,INDEX(Kalender!BY$81:BY$110,MAX(1,$C58))&gt;INDEX(Kalender!$B$81:$B$110,MAX(1,$C58))),AND($D58&gt;0,INDEX(Kalender!BY$81:BY$110,MAX(1,$D58))&gt;INDEX(Kalender!$B$81:$B$110,MAX(1,$D58))),AND($E58&gt;0,INDEX(Kalender!BY$81:BY$110,MAX(1,$E58))&gt;INDEX(Kalender!$B$81:$B$110,MAX(1,$E58))),AND($F58&gt;0,INDEX(Kalender!BY$81:BY$110,MAX(1,$F58))&gt;INDEX(Kalender!$B$81:$B$110,MAX(1,$F58)))),2,0))</f>
        <v>0</v>
      </c>
      <c r="BZ58" s="5" t="n">
        <f aca="false">IF(Kalender!BZ58&lt;&gt;1,0,IF(AND($B58&gt;0,INDEX(Kalender!BZ$68:BZ$77,MAX(1,$B58))&gt;INDEX(Kalender!$B$68:$B$77,MAX(1,$B58))),1,0)+IF(OR(AND($C58&gt;0,INDEX(Kalender!BZ$81:BZ$110,MAX(1,$C58))&gt;INDEX(Kalender!$B$81:$B$110,MAX(1,$C58))),AND($D58&gt;0,INDEX(Kalender!BZ$81:BZ$110,MAX(1,$D58))&gt;INDEX(Kalender!$B$81:$B$110,MAX(1,$D58))),AND($E58&gt;0,INDEX(Kalender!BZ$81:BZ$110,MAX(1,$E58))&gt;INDEX(Kalender!$B$81:$B$110,MAX(1,$E58))),AND($F58&gt;0,INDEX(Kalender!BZ$81:BZ$110,MAX(1,$F58))&gt;INDEX(Kalender!$B$81:$B$110,MAX(1,$F58)))),2,0))</f>
        <v>0</v>
      </c>
      <c r="CA58" s="5" t="n">
        <f aca="false">IF(Kalender!CA58&lt;&gt;1,0,IF(AND($B58&gt;0,INDEX(Kalender!CA$68:CA$77,MAX(1,$B58))&gt;INDEX(Kalender!$B$68:$B$77,MAX(1,$B58))),1,0)+IF(OR(AND($C58&gt;0,INDEX(Kalender!CA$81:CA$110,MAX(1,$C58))&gt;INDEX(Kalender!$B$81:$B$110,MAX(1,$C58))),AND($D58&gt;0,INDEX(Kalender!CA$81:CA$110,MAX(1,$D58))&gt;INDEX(Kalender!$B$81:$B$110,MAX(1,$D58))),AND($E58&gt;0,INDEX(Kalender!CA$81:CA$110,MAX(1,$E58))&gt;INDEX(Kalender!$B$81:$B$110,MAX(1,$E58))),AND($F58&gt;0,INDEX(Kalender!CA$81:CA$110,MAX(1,$F58))&gt;INDEX(Kalender!$B$81:$B$110,MAX(1,$F58)))),2,0))</f>
        <v>0</v>
      </c>
      <c r="CB58" s="5" t="n">
        <f aca="false">IF(Kalender!CB58&lt;&gt;1,0,IF(AND($B58&gt;0,INDEX(Kalender!CB$68:CB$77,MAX(1,$B58))&gt;INDEX(Kalender!$B$68:$B$77,MAX(1,$B58))),1,0)+IF(OR(AND($C58&gt;0,INDEX(Kalender!CB$81:CB$110,MAX(1,$C58))&gt;INDEX(Kalender!$B$81:$B$110,MAX(1,$C58))),AND($D58&gt;0,INDEX(Kalender!CB$81:CB$110,MAX(1,$D58))&gt;INDEX(Kalender!$B$81:$B$110,MAX(1,$D58))),AND($E58&gt;0,INDEX(Kalender!CB$81:CB$110,MAX(1,$E58))&gt;INDEX(Kalender!$B$81:$B$110,MAX(1,$E58))),AND($F58&gt;0,INDEX(Kalender!CB$81:CB$110,MAX(1,$F58))&gt;INDEX(Kalender!$B$81:$B$110,MAX(1,$F58)))),2,0))</f>
        <v>0</v>
      </c>
      <c r="CC58" s="5" t="n">
        <f aca="false">IF(Kalender!CC58&lt;&gt;1,0,IF(AND($B58&gt;0,INDEX(Kalender!CC$68:CC$77,MAX(1,$B58))&gt;INDEX(Kalender!$B$68:$B$77,MAX(1,$B58))),1,0)+IF(OR(AND($C58&gt;0,INDEX(Kalender!CC$81:CC$110,MAX(1,$C58))&gt;INDEX(Kalender!$B$81:$B$110,MAX(1,$C58))),AND($D58&gt;0,INDEX(Kalender!CC$81:CC$110,MAX(1,$D58))&gt;INDEX(Kalender!$B$81:$B$110,MAX(1,$D58))),AND($E58&gt;0,INDEX(Kalender!CC$81:CC$110,MAX(1,$E58))&gt;INDEX(Kalender!$B$81:$B$110,MAX(1,$E58))),AND($F58&gt;0,INDEX(Kalender!CC$81:CC$110,MAX(1,$F58))&gt;INDEX(Kalender!$B$81:$B$110,MAX(1,$F58)))),2,0))</f>
        <v>0</v>
      </c>
      <c r="CD58" s="5" t="n">
        <f aca="false">IF(Kalender!CD58&lt;&gt;1,0,IF(AND($B58&gt;0,INDEX(Kalender!CD$68:CD$77,MAX(1,$B58))&gt;INDEX(Kalender!$B$68:$B$77,MAX(1,$B58))),1,0)+IF(OR(AND($C58&gt;0,INDEX(Kalender!CD$81:CD$110,MAX(1,$C58))&gt;INDEX(Kalender!$B$81:$B$110,MAX(1,$C58))),AND($D58&gt;0,INDEX(Kalender!CD$81:CD$110,MAX(1,$D58))&gt;INDEX(Kalender!$B$81:$B$110,MAX(1,$D58))),AND($E58&gt;0,INDEX(Kalender!CD$81:CD$110,MAX(1,$E58))&gt;INDEX(Kalender!$B$81:$B$110,MAX(1,$E58))),AND($F58&gt;0,INDEX(Kalender!CD$81:CD$110,MAX(1,$F58))&gt;INDEX(Kalender!$B$81:$B$110,MAX(1,$F58)))),2,0))</f>
        <v>0</v>
      </c>
      <c r="CE58" s="5" t="n">
        <f aca="false">IF(Kalender!CE58&lt;&gt;1,0,IF(AND($B58&gt;0,INDEX(Kalender!CE$68:CE$77,MAX(1,$B58))&gt;INDEX(Kalender!$B$68:$B$77,MAX(1,$B58))),1,0)+IF(OR(AND($C58&gt;0,INDEX(Kalender!CE$81:CE$110,MAX(1,$C58))&gt;INDEX(Kalender!$B$81:$B$110,MAX(1,$C58))),AND($D58&gt;0,INDEX(Kalender!CE$81:CE$110,MAX(1,$D58))&gt;INDEX(Kalender!$B$81:$B$110,MAX(1,$D58))),AND($E58&gt;0,INDEX(Kalender!CE$81:CE$110,MAX(1,$E58))&gt;INDEX(Kalender!$B$81:$B$110,MAX(1,$E58))),AND($F58&gt;0,INDEX(Kalender!CE$81:CE$110,MAX(1,$F58))&gt;INDEX(Kalender!$B$81:$B$110,MAX(1,$F58)))),2,0))</f>
        <v>0</v>
      </c>
      <c r="CF58" s="5" t="n">
        <f aca="false">IF(Kalender!CF58&lt;&gt;1,0,IF(AND($B58&gt;0,INDEX(Kalender!CF$68:CF$77,MAX(1,$B58))&gt;INDEX(Kalender!$B$68:$B$77,MAX(1,$B58))),1,0)+IF(OR(AND($C58&gt;0,INDEX(Kalender!CF$81:CF$110,MAX(1,$C58))&gt;INDEX(Kalender!$B$81:$B$110,MAX(1,$C58))),AND($D58&gt;0,INDEX(Kalender!CF$81:CF$110,MAX(1,$D58))&gt;INDEX(Kalender!$B$81:$B$110,MAX(1,$D58))),AND($E58&gt;0,INDEX(Kalender!CF$81:CF$110,MAX(1,$E58))&gt;INDEX(Kalender!$B$81:$B$110,MAX(1,$E58))),AND($F58&gt;0,INDEX(Kalender!CF$81:CF$110,MAX(1,$F58))&gt;INDEX(Kalender!$B$81:$B$110,MAX(1,$F58)))),2,0))</f>
        <v>0</v>
      </c>
      <c r="CG58" s="5" t="n">
        <f aca="false">IF(Kalender!CG58&lt;&gt;1,0,IF(AND($B58&gt;0,INDEX(Kalender!CG$68:CG$77,MAX(1,$B58))&gt;INDEX(Kalender!$B$68:$B$77,MAX(1,$B58))),1,0)+IF(OR(AND($C58&gt;0,INDEX(Kalender!CG$81:CG$110,MAX(1,$C58))&gt;INDEX(Kalender!$B$81:$B$110,MAX(1,$C58))),AND($D58&gt;0,INDEX(Kalender!CG$81:CG$110,MAX(1,$D58))&gt;INDEX(Kalender!$B$81:$B$110,MAX(1,$D58))),AND($E58&gt;0,INDEX(Kalender!CG$81:CG$110,MAX(1,$E58))&gt;INDEX(Kalender!$B$81:$B$110,MAX(1,$E58))),AND($F58&gt;0,INDEX(Kalender!CG$81:CG$110,MAX(1,$F58))&gt;INDEX(Kalender!$B$81:$B$110,MAX(1,$F58)))),2,0))</f>
        <v>0</v>
      </c>
      <c r="CH58" s="5" t="n">
        <f aca="false">IF(Kalender!CH58&lt;&gt;1,0,IF(AND($B58&gt;0,INDEX(Kalender!CH$68:CH$77,MAX(1,$B58))&gt;INDEX(Kalender!$B$68:$B$77,MAX(1,$B58))),1,0)+IF(OR(AND($C58&gt;0,INDEX(Kalender!CH$81:CH$110,MAX(1,$C58))&gt;INDEX(Kalender!$B$81:$B$110,MAX(1,$C58))),AND($D58&gt;0,INDEX(Kalender!CH$81:CH$110,MAX(1,$D58))&gt;INDEX(Kalender!$B$81:$B$110,MAX(1,$D58))),AND($E58&gt;0,INDEX(Kalender!CH$81:CH$110,MAX(1,$E58))&gt;INDEX(Kalender!$B$81:$B$110,MAX(1,$E58))),AND($F58&gt;0,INDEX(Kalender!CH$81:CH$110,MAX(1,$F58))&gt;INDEX(Kalender!$B$81:$B$110,MAX(1,$F58)))),2,0))</f>
        <v>0</v>
      </c>
      <c r="CI58" s="5" t="n">
        <f aca="false">IF(Kalender!CI58&lt;&gt;1,0,IF(AND($B58&gt;0,INDEX(Kalender!CI$68:CI$77,MAX(1,$B58))&gt;INDEX(Kalender!$B$68:$B$77,MAX(1,$B58))),1,0)+IF(OR(AND($C58&gt;0,INDEX(Kalender!CI$81:CI$110,MAX(1,$C58))&gt;INDEX(Kalender!$B$81:$B$110,MAX(1,$C58))),AND($D58&gt;0,INDEX(Kalender!CI$81:CI$110,MAX(1,$D58))&gt;INDEX(Kalender!$B$81:$B$110,MAX(1,$D58))),AND($E58&gt;0,INDEX(Kalender!CI$81:CI$110,MAX(1,$E58))&gt;INDEX(Kalender!$B$81:$B$110,MAX(1,$E58))),AND($F58&gt;0,INDEX(Kalender!CI$81:CI$110,MAX(1,$F58))&gt;INDEX(Kalender!$B$81:$B$110,MAX(1,$F58)))),2,0))</f>
        <v>0</v>
      </c>
      <c r="CJ58" s="5" t="n">
        <f aca="false">IF(Kalender!CJ58&lt;&gt;1,0,IF(AND($B58&gt;0,INDEX(Kalender!CJ$68:CJ$77,MAX(1,$B58))&gt;INDEX(Kalender!$B$68:$B$77,MAX(1,$B58))),1,0)+IF(OR(AND($C58&gt;0,INDEX(Kalender!CJ$81:CJ$110,MAX(1,$C58))&gt;INDEX(Kalender!$B$81:$B$110,MAX(1,$C58))),AND($D58&gt;0,INDEX(Kalender!CJ$81:CJ$110,MAX(1,$D58))&gt;INDEX(Kalender!$B$81:$B$110,MAX(1,$D58))),AND($E58&gt;0,INDEX(Kalender!CJ$81:CJ$110,MAX(1,$E58))&gt;INDEX(Kalender!$B$81:$B$110,MAX(1,$E58))),AND($F58&gt;0,INDEX(Kalender!CJ$81:CJ$110,MAX(1,$F58))&gt;INDEX(Kalender!$B$81:$B$110,MAX(1,$F58)))),2,0))</f>
        <v>0</v>
      </c>
      <c r="CK58" s="5" t="n">
        <f aca="false">IF(Kalender!CK58&lt;&gt;1,0,IF(AND($B58&gt;0,INDEX(Kalender!CK$68:CK$77,MAX(1,$B58))&gt;INDEX(Kalender!$B$68:$B$77,MAX(1,$B58))),1,0)+IF(OR(AND($C58&gt;0,INDEX(Kalender!CK$81:CK$110,MAX(1,$C58))&gt;INDEX(Kalender!$B$81:$B$110,MAX(1,$C58))),AND($D58&gt;0,INDEX(Kalender!CK$81:CK$110,MAX(1,$D58))&gt;INDEX(Kalender!$B$81:$B$110,MAX(1,$D58))),AND($E58&gt;0,INDEX(Kalender!CK$81:CK$110,MAX(1,$E58))&gt;INDEX(Kalender!$B$81:$B$110,MAX(1,$E58))),AND($F58&gt;0,INDEX(Kalender!CK$81:CK$110,MAX(1,$F58))&gt;INDEX(Kalender!$B$81:$B$110,MAX(1,$F58)))),2,0))</f>
        <v>0</v>
      </c>
      <c r="CL58" s="5" t="n">
        <f aca="false">IF(Kalender!CL58&lt;&gt;1,0,IF(AND($B58&gt;0,INDEX(Kalender!CL$68:CL$77,MAX(1,$B58))&gt;INDEX(Kalender!$B$68:$B$77,MAX(1,$B58))),1,0)+IF(OR(AND($C58&gt;0,INDEX(Kalender!CL$81:CL$110,MAX(1,$C58))&gt;INDEX(Kalender!$B$81:$B$110,MAX(1,$C58))),AND($D58&gt;0,INDEX(Kalender!CL$81:CL$110,MAX(1,$D58))&gt;INDEX(Kalender!$B$81:$B$110,MAX(1,$D58))),AND($E58&gt;0,INDEX(Kalender!CL$81:CL$110,MAX(1,$E58))&gt;INDEX(Kalender!$B$81:$B$110,MAX(1,$E58))),AND($F58&gt;0,INDEX(Kalender!CL$81:CL$110,MAX(1,$F58))&gt;INDEX(Kalender!$B$81:$B$110,MAX(1,$F58)))),2,0))</f>
        <v>0</v>
      </c>
      <c r="CM58" s="5" t="n">
        <f aca="false">IF(Kalender!CM58&lt;&gt;1,0,IF(AND($B58&gt;0,INDEX(Kalender!CM$68:CM$77,MAX(1,$B58))&gt;INDEX(Kalender!$B$68:$B$77,MAX(1,$B58))),1,0)+IF(OR(AND($C58&gt;0,INDEX(Kalender!CM$81:CM$110,MAX(1,$C58))&gt;INDEX(Kalender!$B$81:$B$110,MAX(1,$C58))),AND($D58&gt;0,INDEX(Kalender!CM$81:CM$110,MAX(1,$D58))&gt;INDEX(Kalender!$B$81:$B$110,MAX(1,$D58))),AND($E58&gt;0,INDEX(Kalender!CM$81:CM$110,MAX(1,$E58))&gt;INDEX(Kalender!$B$81:$B$110,MAX(1,$E58))),AND($F58&gt;0,INDEX(Kalender!CM$81:CM$110,MAX(1,$F58))&gt;INDEX(Kalender!$B$81:$B$110,MAX(1,$F58)))),2,0))</f>
        <v>0</v>
      </c>
      <c r="CN58" s="5" t="n">
        <f aca="false">IF(Kalender!CN58&lt;&gt;1,0,IF(AND($B58&gt;0,INDEX(Kalender!CN$68:CN$77,MAX(1,$B58))&gt;INDEX(Kalender!$B$68:$B$77,MAX(1,$B58))),1,0)+IF(OR(AND($C58&gt;0,INDEX(Kalender!CN$81:CN$110,MAX(1,$C58))&gt;INDEX(Kalender!$B$81:$B$110,MAX(1,$C58))),AND($D58&gt;0,INDEX(Kalender!CN$81:CN$110,MAX(1,$D58))&gt;INDEX(Kalender!$B$81:$B$110,MAX(1,$D58))),AND($E58&gt;0,INDEX(Kalender!CN$81:CN$110,MAX(1,$E58))&gt;INDEX(Kalender!$B$81:$B$110,MAX(1,$E58))),AND($F58&gt;0,INDEX(Kalender!CN$81:CN$110,MAX(1,$F58))&gt;INDEX(Kalender!$B$81:$B$110,MAX(1,$F58)))),2,0))</f>
        <v>0</v>
      </c>
      <c r="CO58" s="5" t="n">
        <f aca="false">IF(Kalender!CO58&lt;&gt;1,0,IF(AND($B58&gt;0,INDEX(Kalender!CO$68:CO$77,MAX(1,$B58))&gt;INDEX(Kalender!$B$68:$B$77,MAX(1,$B58))),1,0)+IF(OR(AND($C58&gt;0,INDEX(Kalender!CO$81:CO$110,MAX(1,$C58))&gt;INDEX(Kalender!$B$81:$B$110,MAX(1,$C58))),AND($D58&gt;0,INDEX(Kalender!CO$81:CO$110,MAX(1,$D58))&gt;INDEX(Kalender!$B$81:$B$110,MAX(1,$D58))),AND($E58&gt;0,INDEX(Kalender!CO$81:CO$110,MAX(1,$E58))&gt;INDEX(Kalender!$B$81:$B$110,MAX(1,$E58))),AND($F58&gt;0,INDEX(Kalender!CO$81:CO$110,MAX(1,$F58))&gt;INDEX(Kalender!$B$81:$B$110,MAX(1,$F58)))),2,0))</f>
        <v>0</v>
      </c>
      <c r="CP58" s="5" t="n">
        <f aca="false">IF(Kalender!CP58&lt;&gt;1,0,IF(AND($B58&gt;0,INDEX(Kalender!CP$68:CP$77,MAX(1,$B58))&gt;INDEX(Kalender!$B$68:$B$77,MAX(1,$B58))),1,0)+IF(OR(AND($C58&gt;0,INDEX(Kalender!CP$81:CP$110,MAX(1,$C58))&gt;INDEX(Kalender!$B$81:$B$110,MAX(1,$C58))),AND($D58&gt;0,INDEX(Kalender!CP$81:CP$110,MAX(1,$D58))&gt;INDEX(Kalender!$B$81:$B$110,MAX(1,$D58))),AND($E58&gt;0,INDEX(Kalender!CP$81:CP$110,MAX(1,$E58))&gt;INDEX(Kalender!$B$81:$B$110,MAX(1,$E58))),AND($F58&gt;0,INDEX(Kalender!CP$81:CP$110,MAX(1,$F58))&gt;INDEX(Kalender!$B$81:$B$110,MAX(1,$F58)))),2,0))</f>
        <v>0</v>
      </c>
      <c r="CQ58" s="5" t="n">
        <f aca="false">IF(Kalender!CQ58&lt;&gt;1,0,IF(AND($B58&gt;0,INDEX(Kalender!CQ$68:CQ$77,MAX(1,$B58))&gt;INDEX(Kalender!$B$68:$B$77,MAX(1,$B58))),1,0)+IF(OR(AND($C58&gt;0,INDEX(Kalender!CQ$81:CQ$110,MAX(1,$C58))&gt;INDEX(Kalender!$B$81:$B$110,MAX(1,$C58))),AND($D58&gt;0,INDEX(Kalender!CQ$81:CQ$110,MAX(1,$D58))&gt;INDEX(Kalender!$B$81:$B$110,MAX(1,$D58))),AND($E58&gt;0,INDEX(Kalender!CQ$81:CQ$110,MAX(1,$E58))&gt;INDEX(Kalender!$B$81:$B$110,MAX(1,$E58))),AND($F58&gt;0,INDEX(Kalender!CQ$81:CQ$110,MAX(1,$F58))&gt;INDEX(Kalender!$B$81:$B$110,MAX(1,$F58)))),2,0))</f>
        <v>0</v>
      </c>
      <c r="CR58" s="5" t="n">
        <f aca="false">IF(Kalender!CR58&lt;&gt;1,0,IF(AND($B58&gt;0,INDEX(Kalender!CR$68:CR$77,MAX(1,$B58))&gt;INDEX(Kalender!$B$68:$B$77,MAX(1,$B58))),1,0)+IF(OR(AND($C58&gt;0,INDEX(Kalender!CR$81:CR$110,MAX(1,$C58))&gt;INDEX(Kalender!$B$81:$B$110,MAX(1,$C58))),AND($D58&gt;0,INDEX(Kalender!CR$81:CR$110,MAX(1,$D58))&gt;INDEX(Kalender!$B$81:$B$110,MAX(1,$D58))),AND($E58&gt;0,INDEX(Kalender!CR$81:CR$110,MAX(1,$E58))&gt;INDEX(Kalender!$B$81:$B$110,MAX(1,$E58))),AND($F58&gt;0,INDEX(Kalender!CR$81:CR$110,MAX(1,$F58))&gt;INDEX(Kalender!$B$81:$B$110,MAX(1,$F58)))),2,0))</f>
        <v>0</v>
      </c>
      <c r="CS58" s="5" t="n">
        <f aca="false">IF(Kalender!CS58&lt;&gt;1,0,IF(AND($B58&gt;0,INDEX(Kalender!CS$68:CS$77,MAX(1,$B58))&gt;INDEX(Kalender!$B$68:$B$77,MAX(1,$B58))),1,0)+IF(OR(AND($C58&gt;0,INDEX(Kalender!CS$81:CS$110,MAX(1,$C58))&gt;INDEX(Kalender!$B$81:$B$110,MAX(1,$C58))),AND($D58&gt;0,INDEX(Kalender!CS$81:CS$110,MAX(1,$D58))&gt;INDEX(Kalender!$B$81:$B$110,MAX(1,$D58))),AND($E58&gt;0,INDEX(Kalender!CS$81:CS$110,MAX(1,$E58))&gt;INDEX(Kalender!$B$81:$B$110,MAX(1,$E58))),AND($F58&gt;0,INDEX(Kalender!CS$81:CS$110,MAX(1,$F58))&gt;INDEX(Kalender!$B$81:$B$110,MAX(1,$F58)))),2,0))</f>
        <v>0</v>
      </c>
      <c r="CT58" s="5" t="n">
        <f aca="false">IF(Kalender!CT58&lt;&gt;1,0,IF(AND($B58&gt;0,INDEX(Kalender!CT$68:CT$77,MAX(1,$B58))&gt;INDEX(Kalender!$B$68:$B$77,MAX(1,$B58))),1,0)+IF(OR(AND($C58&gt;0,INDEX(Kalender!CT$81:CT$110,MAX(1,$C58))&gt;INDEX(Kalender!$B$81:$B$110,MAX(1,$C58))),AND($D58&gt;0,INDEX(Kalender!CT$81:CT$110,MAX(1,$D58))&gt;INDEX(Kalender!$B$81:$B$110,MAX(1,$D58))),AND($E58&gt;0,INDEX(Kalender!CT$81:CT$110,MAX(1,$E58))&gt;INDEX(Kalender!$B$81:$B$110,MAX(1,$E58))),AND($F58&gt;0,INDEX(Kalender!CT$81:CT$110,MAX(1,$F58))&gt;INDEX(Kalender!$B$81:$B$110,MAX(1,$F58)))),2,0))</f>
        <v>0</v>
      </c>
      <c r="CU58" s="5" t="n">
        <f aca="false">IF(Kalender!CU58&lt;&gt;1,0,IF(AND($B58&gt;0,INDEX(Kalender!CU$68:CU$77,MAX(1,$B58))&gt;INDEX(Kalender!$B$68:$B$77,MAX(1,$B58))),1,0)+IF(OR(AND($C58&gt;0,INDEX(Kalender!CU$81:CU$110,MAX(1,$C58))&gt;INDEX(Kalender!$B$81:$B$110,MAX(1,$C58))),AND($D58&gt;0,INDEX(Kalender!CU$81:CU$110,MAX(1,$D58))&gt;INDEX(Kalender!$B$81:$B$110,MAX(1,$D58))),AND($E58&gt;0,INDEX(Kalender!CU$81:CU$110,MAX(1,$E58))&gt;INDEX(Kalender!$B$81:$B$110,MAX(1,$E58))),AND($F58&gt;0,INDEX(Kalender!CU$81:CU$110,MAX(1,$F58))&gt;INDEX(Kalender!$B$81:$B$110,MAX(1,$F58)))),2,0))</f>
        <v>0</v>
      </c>
      <c r="CV58" s="5" t="n">
        <f aca="false">IF(Kalender!CV58&lt;&gt;1,0,IF(AND($B58&gt;0,INDEX(Kalender!CV$68:CV$77,MAX(1,$B58))&gt;INDEX(Kalender!$B$68:$B$77,MAX(1,$B58))),1,0)+IF(OR(AND($C58&gt;0,INDEX(Kalender!CV$81:CV$110,MAX(1,$C58))&gt;INDEX(Kalender!$B$81:$B$110,MAX(1,$C58))),AND($D58&gt;0,INDEX(Kalender!CV$81:CV$110,MAX(1,$D58))&gt;INDEX(Kalender!$B$81:$B$110,MAX(1,$D58))),AND($E58&gt;0,INDEX(Kalender!CV$81:CV$110,MAX(1,$E58))&gt;INDEX(Kalender!$B$81:$B$110,MAX(1,$E58))),AND($F58&gt;0,INDEX(Kalender!CV$81:CV$110,MAX(1,$F58))&gt;INDEX(Kalender!$B$81:$B$110,MAX(1,$F58)))),2,0))</f>
        <v>0</v>
      </c>
      <c r="CW58" s="5" t="n">
        <f aca="false">IF(Kalender!CW58&lt;&gt;1,0,IF(AND($B58&gt;0,INDEX(Kalender!CW$68:CW$77,MAX(1,$B58))&gt;INDEX(Kalender!$B$68:$B$77,MAX(1,$B58))),1,0)+IF(OR(AND($C58&gt;0,INDEX(Kalender!CW$81:CW$110,MAX(1,$C58))&gt;INDEX(Kalender!$B$81:$B$110,MAX(1,$C58))),AND($D58&gt;0,INDEX(Kalender!CW$81:CW$110,MAX(1,$D58))&gt;INDEX(Kalender!$B$81:$B$110,MAX(1,$D58))),AND($E58&gt;0,INDEX(Kalender!CW$81:CW$110,MAX(1,$E58))&gt;INDEX(Kalender!$B$81:$B$110,MAX(1,$E58))),AND($F58&gt;0,INDEX(Kalender!CW$81:CW$110,MAX(1,$F58))&gt;INDEX(Kalender!$B$81:$B$110,MAX(1,$F58)))),2,0))</f>
        <v>0</v>
      </c>
      <c r="CX58" s="5" t="n">
        <f aca="false">IF(Kalender!CX58&lt;&gt;1,0,IF(AND($B58&gt;0,INDEX(Kalender!CX$68:CX$77,MAX(1,$B58))&gt;INDEX(Kalender!$B$68:$B$77,MAX(1,$B58))),1,0)+IF(OR(AND($C58&gt;0,INDEX(Kalender!CX$81:CX$110,MAX(1,$C58))&gt;INDEX(Kalender!$B$81:$B$110,MAX(1,$C58))),AND($D58&gt;0,INDEX(Kalender!CX$81:CX$110,MAX(1,$D58))&gt;INDEX(Kalender!$B$81:$B$110,MAX(1,$D58))),AND($E58&gt;0,INDEX(Kalender!CX$81:CX$110,MAX(1,$E58))&gt;INDEX(Kalender!$B$81:$B$110,MAX(1,$E58))),AND($F58&gt;0,INDEX(Kalender!CX$81:CX$110,MAX(1,$F58))&gt;INDEX(Kalender!$B$81:$B$110,MAX(1,$F58)))),2,0))</f>
        <v>0</v>
      </c>
      <c r="CY58" s="5" t="n">
        <f aca="false">IF(Kalender!CY58&lt;&gt;1,0,IF(AND($B58&gt;0,INDEX(Kalender!CY$68:CY$77,MAX(1,$B58))&gt;INDEX(Kalender!$B$68:$B$77,MAX(1,$B58))),1,0)+IF(OR(AND($C58&gt;0,INDEX(Kalender!CY$81:CY$110,MAX(1,$C58))&gt;INDEX(Kalender!$B$81:$B$110,MAX(1,$C58))),AND($D58&gt;0,INDEX(Kalender!CY$81:CY$110,MAX(1,$D58))&gt;INDEX(Kalender!$B$81:$B$110,MAX(1,$D58))),AND($E58&gt;0,INDEX(Kalender!CY$81:CY$110,MAX(1,$E58))&gt;INDEX(Kalender!$B$81:$B$110,MAX(1,$E58))),AND($F58&gt;0,INDEX(Kalender!CY$81:CY$110,MAX(1,$F58))&gt;INDEX(Kalender!$B$81:$B$110,MAX(1,$F58)))),2,0))</f>
        <v>0</v>
      </c>
      <c r="CZ58" s="5" t="n">
        <f aca="false">IF(Kalender!CZ58&lt;&gt;1,0,IF(AND($B58&gt;0,INDEX(Kalender!CZ$68:CZ$77,MAX(1,$B58))&gt;INDEX(Kalender!$B$68:$B$77,MAX(1,$B58))),1,0)+IF(OR(AND($C58&gt;0,INDEX(Kalender!CZ$81:CZ$110,MAX(1,$C58))&gt;INDEX(Kalender!$B$81:$B$110,MAX(1,$C58))),AND($D58&gt;0,INDEX(Kalender!CZ$81:CZ$110,MAX(1,$D58))&gt;INDEX(Kalender!$B$81:$B$110,MAX(1,$D58))),AND($E58&gt;0,INDEX(Kalender!CZ$81:CZ$110,MAX(1,$E58))&gt;INDEX(Kalender!$B$81:$B$110,MAX(1,$E58))),AND($F58&gt;0,INDEX(Kalender!CZ$81:CZ$110,MAX(1,$F58))&gt;INDEX(Kalender!$B$81:$B$110,MAX(1,$F58)))),2,0))</f>
        <v>0</v>
      </c>
      <c r="DA58" s="5" t="n">
        <f aca="false">IF(Kalender!DA58&lt;&gt;1,0,IF(AND($B58&gt;0,INDEX(Kalender!DA$68:DA$77,MAX(1,$B58))&gt;INDEX(Kalender!$B$68:$B$77,MAX(1,$B58))),1,0)+IF(OR(AND($C58&gt;0,INDEX(Kalender!DA$81:DA$110,MAX(1,$C58))&gt;INDEX(Kalender!$B$81:$B$110,MAX(1,$C58))),AND($D58&gt;0,INDEX(Kalender!DA$81:DA$110,MAX(1,$D58))&gt;INDEX(Kalender!$B$81:$B$110,MAX(1,$D58))),AND($E58&gt;0,INDEX(Kalender!DA$81:DA$110,MAX(1,$E58))&gt;INDEX(Kalender!$B$81:$B$110,MAX(1,$E58))),AND($F58&gt;0,INDEX(Kalender!DA$81:DA$110,MAX(1,$F58))&gt;INDEX(Kalender!$B$81:$B$110,MAX(1,$F58)))),2,0))</f>
        <v>0</v>
      </c>
      <c r="DB58" s="5" t="n">
        <f aca="false">IF(Kalender!DB58&lt;&gt;1,0,IF(AND($B58&gt;0,INDEX(Kalender!DB$68:DB$77,MAX(1,$B58))&gt;INDEX(Kalender!$B$68:$B$77,MAX(1,$B58))),1,0)+IF(OR(AND($C58&gt;0,INDEX(Kalender!DB$81:DB$110,MAX(1,$C58))&gt;INDEX(Kalender!$B$81:$B$110,MAX(1,$C58))),AND($D58&gt;0,INDEX(Kalender!DB$81:DB$110,MAX(1,$D58))&gt;INDEX(Kalender!$B$81:$B$110,MAX(1,$D58))),AND($E58&gt;0,INDEX(Kalender!DB$81:DB$110,MAX(1,$E58))&gt;INDEX(Kalender!$B$81:$B$110,MAX(1,$E58))),AND($F58&gt;0,INDEX(Kalender!DB$81:DB$110,MAX(1,$F58))&gt;INDEX(Kalender!$B$81:$B$110,MAX(1,$F58)))),2,0))</f>
        <v>0</v>
      </c>
      <c r="DC58" s="5" t="n">
        <f aca="false">IF(Kalender!DC58&lt;&gt;1,0,IF(AND($B58&gt;0,INDEX(Kalender!DC$68:DC$77,MAX(1,$B58))&gt;INDEX(Kalender!$B$68:$B$77,MAX(1,$B58))),1,0)+IF(OR(AND($C58&gt;0,INDEX(Kalender!DC$81:DC$110,MAX(1,$C58))&gt;INDEX(Kalender!$B$81:$B$110,MAX(1,$C58))),AND($D58&gt;0,INDEX(Kalender!DC$81:DC$110,MAX(1,$D58))&gt;INDEX(Kalender!$B$81:$B$110,MAX(1,$D58))),AND($E58&gt;0,INDEX(Kalender!DC$81:DC$110,MAX(1,$E58))&gt;INDEX(Kalender!$B$81:$B$110,MAX(1,$E58))),AND($F58&gt;0,INDEX(Kalender!DC$81:DC$110,MAX(1,$F58))&gt;INDEX(Kalender!$B$81:$B$110,MAX(1,$F58)))),2,0))</f>
        <v>0</v>
      </c>
      <c r="DD58" s="5" t="n">
        <f aca="false">IF(Kalender!DD58&lt;&gt;1,0,IF(AND($B58&gt;0,INDEX(Kalender!DD$68:DD$77,MAX(1,$B58))&gt;INDEX(Kalender!$B$68:$B$77,MAX(1,$B58))),1,0)+IF(OR(AND($C58&gt;0,INDEX(Kalender!DD$81:DD$110,MAX(1,$C58))&gt;INDEX(Kalender!$B$81:$B$110,MAX(1,$C58))),AND($D58&gt;0,INDEX(Kalender!DD$81:DD$110,MAX(1,$D58))&gt;INDEX(Kalender!$B$81:$B$110,MAX(1,$D58))),AND($E58&gt;0,INDEX(Kalender!DD$81:DD$110,MAX(1,$E58))&gt;INDEX(Kalender!$B$81:$B$110,MAX(1,$E58))),AND($F58&gt;0,INDEX(Kalender!DD$81:DD$110,MAX(1,$F58))&gt;INDEX(Kalender!$B$81:$B$110,MAX(1,$F58)))),2,0))</f>
        <v>0</v>
      </c>
      <c r="DE58" s="5" t="n">
        <f aca="false">IF(Kalender!DE58&lt;&gt;1,0,IF(AND($B58&gt;0,INDEX(Kalender!DE$68:DE$77,MAX(1,$B58))&gt;INDEX(Kalender!$B$68:$B$77,MAX(1,$B58))),1,0)+IF(OR(AND($C58&gt;0,INDEX(Kalender!DE$81:DE$110,MAX(1,$C58))&gt;INDEX(Kalender!$B$81:$B$110,MAX(1,$C58))),AND($D58&gt;0,INDEX(Kalender!DE$81:DE$110,MAX(1,$D58))&gt;INDEX(Kalender!$B$81:$B$110,MAX(1,$D58))),AND($E58&gt;0,INDEX(Kalender!DE$81:DE$110,MAX(1,$E58))&gt;INDEX(Kalender!$B$81:$B$110,MAX(1,$E58))),AND($F58&gt;0,INDEX(Kalender!DE$81:DE$110,MAX(1,$F58))&gt;INDEX(Kalender!$B$81:$B$110,MAX(1,$F58)))),2,0))</f>
        <v>0</v>
      </c>
      <c r="DF58" s="5" t="n">
        <f aca="false">IF(Kalender!DF58&lt;&gt;1,0,IF(AND($B58&gt;0,INDEX(Kalender!DF$68:DF$77,MAX(1,$B58))&gt;INDEX(Kalender!$B$68:$B$77,MAX(1,$B58))),1,0)+IF(OR(AND($C58&gt;0,INDEX(Kalender!DF$81:DF$110,MAX(1,$C58))&gt;INDEX(Kalender!$B$81:$B$110,MAX(1,$C58))),AND($D58&gt;0,INDEX(Kalender!DF$81:DF$110,MAX(1,$D58))&gt;INDEX(Kalender!$B$81:$B$110,MAX(1,$D58))),AND($E58&gt;0,INDEX(Kalender!DF$81:DF$110,MAX(1,$E58))&gt;INDEX(Kalender!$B$81:$B$110,MAX(1,$E58))),AND($F58&gt;0,INDEX(Kalender!DF$81:DF$110,MAX(1,$F58))&gt;INDEX(Kalender!$B$81:$B$110,MAX(1,$F58)))),2,0))</f>
        <v>0</v>
      </c>
      <c r="DG58" s="5" t="n">
        <f aca="false">IF(Kalender!DG58&lt;&gt;1,0,IF(AND($B58&gt;0,INDEX(Kalender!DG$68:DG$77,MAX(1,$B58))&gt;INDEX(Kalender!$B$68:$B$77,MAX(1,$B58))),1,0)+IF(OR(AND($C58&gt;0,INDEX(Kalender!DG$81:DG$110,MAX(1,$C58))&gt;INDEX(Kalender!$B$81:$B$110,MAX(1,$C58))),AND($D58&gt;0,INDEX(Kalender!DG$81:DG$110,MAX(1,$D58))&gt;INDEX(Kalender!$B$81:$B$110,MAX(1,$D58))),AND($E58&gt;0,INDEX(Kalender!DG$81:DG$110,MAX(1,$E58))&gt;INDEX(Kalender!$B$81:$B$110,MAX(1,$E58))),AND($F58&gt;0,INDEX(Kalender!DG$81:DG$110,MAX(1,$F58))&gt;INDEX(Kalender!$B$81:$B$110,MAX(1,$F58)))),2,0))</f>
        <v>0</v>
      </c>
      <c r="DH58" s="5" t="n">
        <f aca="false">IF(Kalender!DH58&lt;&gt;1,0,IF(AND($B58&gt;0,INDEX(Kalender!DH$68:DH$77,MAX(1,$B58))&gt;INDEX(Kalender!$B$68:$B$77,MAX(1,$B58))),1,0)+IF(OR(AND($C58&gt;0,INDEX(Kalender!DH$81:DH$110,MAX(1,$C58))&gt;INDEX(Kalender!$B$81:$B$110,MAX(1,$C58))),AND($D58&gt;0,INDEX(Kalender!DH$81:DH$110,MAX(1,$D58))&gt;INDEX(Kalender!$B$81:$B$110,MAX(1,$D58))),AND($E58&gt;0,INDEX(Kalender!DH$81:DH$110,MAX(1,$E58))&gt;INDEX(Kalender!$B$81:$B$110,MAX(1,$E58))),AND($F58&gt;0,INDEX(Kalender!DH$81:DH$110,MAX(1,$F58))&gt;INDEX(Kalender!$B$81:$B$110,MAX(1,$F58)))),2,0))</f>
        <v>0</v>
      </c>
      <c r="DI58" s="5" t="n">
        <f aca="false">IF(Kalender!DI58&lt;&gt;1,0,IF(AND($B58&gt;0,INDEX(Kalender!DI$68:DI$77,MAX(1,$B58))&gt;INDEX(Kalender!$B$68:$B$77,MAX(1,$B58))),1,0)+IF(OR(AND($C58&gt;0,INDEX(Kalender!DI$81:DI$110,MAX(1,$C58))&gt;INDEX(Kalender!$B$81:$B$110,MAX(1,$C58))),AND($D58&gt;0,INDEX(Kalender!DI$81:DI$110,MAX(1,$D58))&gt;INDEX(Kalender!$B$81:$B$110,MAX(1,$D58))),AND($E58&gt;0,INDEX(Kalender!DI$81:DI$110,MAX(1,$E58))&gt;INDEX(Kalender!$B$81:$B$110,MAX(1,$E58))),AND($F58&gt;0,INDEX(Kalender!DI$81:DI$110,MAX(1,$F58))&gt;INDEX(Kalender!$B$81:$B$110,MAX(1,$F58)))),2,0))</f>
        <v>0</v>
      </c>
      <c r="DJ58" s="5" t="n">
        <f aca="false">IF(Kalender!DJ58&lt;&gt;1,0,IF(AND($B58&gt;0,INDEX(Kalender!DJ$68:DJ$77,MAX(1,$B58))&gt;INDEX(Kalender!$B$68:$B$77,MAX(1,$B58))),1,0)+IF(OR(AND($C58&gt;0,INDEX(Kalender!DJ$81:DJ$110,MAX(1,$C58))&gt;INDEX(Kalender!$B$81:$B$110,MAX(1,$C58))),AND($D58&gt;0,INDEX(Kalender!DJ$81:DJ$110,MAX(1,$D58))&gt;INDEX(Kalender!$B$81:$B$110,MAX(1,$D58))),AND($E58&gt;0,INDEX(Kalender!DJ$81:DJ$110,MAX(1,$E58))&gt;INDEX(Kalender!$B$81:$B$110,MAX(1,$E58))),AND($F58&gt;0,INDEX(Kalender!DJ$81:DJ$110,MAX(1,$F58))&gt;INDEX(Kalender!$B$81:$B$110,MAX(1,$F58)))),2,0))</f>
        <v>0</v>
      </c>
      <c r="DK58" s="5" t="n">
        <f aca="false">IF(Kalender!DK58&lt;&gt;1,0,IF(AND($B58&gt;0,INDEX(Kalender!DK$68:DK$77,MAX(1,$B58))&gt;INDEX(Kalender!$B$68:$B$77,MAX(1,$B58))),1,0)+IF(OR(AND($C58&gt;0,INDEX(Kalender!DK$81:DK$110,MAX(1,$C58))&gt;INDEX(Kalender!$B$81:$B$110,MAX(1,$C58))),AND($D58&gt;0,INDEX(Kalender!DK$81:DK$110,MAX(1,$D58))&gt;INDEX(Kalender!$B$81:$B$110,MAX(1,$D58))),AND($E58&gt;0,INDEX(Kalender!DK$81:DK$110,MAX(1,$E58))&gt;INDEX(Kalender!$B$81:$B$110,MAX(1,$E58))),AND($F58&gt;0,INDEX(Kalender!DK$81:DK$110,MAX(1,$F58))&gt;INDEX(Kalender!$B$81:$B$110,MAX(1,$F58)))),2,0))</f>
        <v>0</v>
      </c>
      <c r="DL58" s="5" t="n">
        <f aca="false">IF(Kalender!DL58&lt;&gt;1,0,IF(AND($B58&gt;0,INDEX(Kalender!DL$68:DL$77,MAX(1,$B58))&gt;INDEX(Kalender!$B$68:$B$77,MAX(1,$B58))),1,0)+IF(OR(AND($C58&gt;0,INDEX(Kalender!DL$81:DL$110,MAX(1,$C58))&gt;INDEX(Kalender!$B$81:$B$110,MAX(1,$C58))),AND($D58&gt;0,INDEX(Kalender!DL$81:DL$110,MAX(1,$D58))&gt;INDEX(Kalender!$B$81:$B$110,MAX(1,$D58))),AND($E58&gt;0,INDEX(Kalender!DL$81:DL$110,MAX(1,$E58))&gt;INDEX(Kalender!$B$81:$B$110,MAX(1,$E58))),AND($F58&gt;0,INDEX(Kalender!DL$81:DL$110,MAX(1,$F58))&gt;INDEX(Kalender!$B$81:$B$110,MAX(1,$F58)))),2,0))</f>
        <v>0</v>
      </c>
      <c r="DM58" s="5" t="n">
        <f aca="false">IF(Kalender!DM58&lt;&gt;1,0,IF(AND($B58&gt;0,INDEX(Kalender!DM$68:DM$77,MAX(1,$B58))&gt;INDEX(Kalender!$B$68:$B$77,MAX(1,$B58))),1,0)+IF(OR(AND($C58&gt;0,INDEX(Kalender!DM$81:DM$110,MAX(1,$C58))&gt;INDEX(Kalender!$B$81:$B$110,MAX(1,$C58))),AND($D58&gt;0,INDEX(Kalender!DM$81:DM$110,MAX(1,$D58))&gt;INDEX(Kalender!$B$81:$B$110,MAX(1,$D58))),AND($E58&gt;0,INDEX(Kalender!DM$81:DM$110,MAX(1,$E58))&gt;INDEX(Kalender!$B$81:$B$110,MAX(1,$E58))),AND($F58&gt;0,INDEX(Kalender!DM$81:DM$110,MAX(1,$F58))&gt;INDEX(Kalender!$B$81:$B$110,MAX(1,$F58)))),2,0))</f>
        <v>0</v>
      </c>
      <c r="DN58" s="5" t="n">
        <f aca="false">IF(Kalender!DN58&lt;&gt;1,0,IF(AND($B58&gt;0,INDEX(Kalender!DN$68:DN$77,MAX(1,$B58))&gt;INDEX(Kalender!$B$68:$B$77,MAX(1,$B58))),1,0)+IF(OR(AND($C58&gt;0,INDEX(Kalender!DN$81:DN$110,MAX(1,$C58))&gt;INDEX(Kalender!$B$81:$B$110,MAX(1,$C58))),AND($D58&gt;0,INDEX(Kalender!DN$81:DN$110,MAX(1,$D58))&gt;INDEX(Kalender!$B$81:$B$110,MAX(1,$D58))),AND($E58&gt;0,INDEX(Kalender!DN$81:DN$110,MAX(1,$E58))&gt;INDEX(Kalender!$B$81:$B$110,MAX(1,$E58))),AND($F58&gt;0,INDEX(Kalender!DN$81:DN$110,MAX(1,$F58))&gt;INDEX(Kalender!$B$81:$B$110,MAX(1,$F58)))),2,0))</f>
        <v>0</v>
      </c>
      <c r="DO58" s="5" t="n">
        <f aca="false">IF(Kalender!DO58&lt;&gt;1,0,IF(AND($B58&gt;0,INDEX(Kalender!DO$68:DO$77,MAX(1,$B58))&gt;INDEX(Kalender!$B$68:$B$77,MAX(1,$B58))),1,0)+IF(OR(AND($C58&gt;0,INDEX(Kalender!DO$81:DO$110,MAX(1,$C58))&gt;INDEX(Kalender!$B$81:$B$110,MAX(1,$C58))),AND($D58&gt;0,INDEX(Kalender!DO$81:DO$110,MAX(1,$D58))&gt;INDEX(Kalender!$B$81:$B$110,MAX(1,$D58))),AND($E58&gt;0,INDEX(Kalender!DO$81:DO$110,MAX(1,$E58))&gt;INDEX(Kalender!$B$81:$B$110,MAX(1,$E58))),AND($F58&gt;0,INDEX(Kalender!DO$81:DO$110,MAX(1,$F58))&gt;INDEX(Kalender!$B$81:$B$110,MAX(1,$F58)))),2,0))</f>
        <v>0</v>
      </c>
      <c r="DP58" s="5" t="n">
        <f aca="false">IF(Kalender!DP58&lt;&gt;1,0,IF(AND($B58&gt;0,INDEX(Kalender!DP$68:DP$77,MAX(1,$B58))&gt;INDEX(Kalender!$B$68:$B$77,MAX(1,$B58))),1,0)+IF(OR(AND($C58&gt;0,INDEX(Kalender!DP$81:DP$110,MAX(1,$C58))&gt;INDEX(Kalender!$B$81:$B$110,MAX(1,$C58))),AND($D58&gt;0,INDEX(Kalender!DP$81:DP$110,MAX(1,$D58))&gt;INDEX(Kalender!$B$81:$B$110,MAX(1,$D58))),AND($E58&gt;0,INDEX(Kalender!DP$81:DP$110,MAX(1,$E58))&gt;INDEX(Kalender!$B$81:$B$110,MAX(1,$E58))),AND($F58&gt;0,INDEX(Kalender!DP$81:DP$110,MAX(1,$F58))&gt;INDEX(Kalender!$B$81:$B$110,MAX(1,$F58)))),2,0))</f>
        <v>0</v>
      </c>
      <c r="DQ58" s="5" t="n">
        <f aca="false">IF(Kalender!DQ58&lt;&gt;1,0,IF(AND($B58&gt;0,INDEX(Kalender!DQ$68:DQ$77,MAX(1,$B58))&gt;INDEX(Kalender!$B$68:$B$77,MAX(1,$B58))),1,0)+IF(OR(AND($C58&gt;0,INDEX(Kalender!DQ$81:DQ$110,MAX(1,$C58))&gt;INDEX(Kalender!$B$81:$B$110,MAX(1,$C58))),AND($D58&gt;0,INDEX(Kalender!DQ$81:DQ$110,MAX(1,$D58))&gt;INDEX(Kalender!$B$81:$B$110,MAX(1,$D58))),AND($E58&gt;0,INDEX(Kalender!DQ$81:DQ$110,MAX(1,$E58))&gt;INDEX(Kalender!$B$81:$B$110,MAX(1,$E58))),AND($F58&gt;0,INDEX(Kalender!DQ$81:DQ$110,MAX(1,$F58))&gt;INDEX(Kalender!$B$81:$B$110,MAX(1,$F58)))),2,0))</f>
        <v>0</v>
      </c>
      <c r="DR58" s="5" t="n">
        <f aca="false">IF(Kalender!DR58&lt;&gt;1,0,IF(AND($B58&gt;0,INDEX(Kalender!DR$68:DR$77,MAX(1,$B58))&gt;INDEX(Kalender!$B$68:$B$77,MAX(1,$B58))),1,0)+IF(OR(AND($C58&gt;0,INDEX(Kalender!DR$81:DR$110,MAX(1,$C58))&gt;INDEX(Kalender!$B$81:$B$110,MAX(1,$C58))),AND($D58&gt;0,INDEX(Kalender!DR$81:DR$110,MAX(1,$D58))&gt;INDEX(Kalender!$B$81:$B$110,MAX(1,$D58))),AND($E58&gt;0,INDEX(Kalender!DR$81:DR$110,MAX(1,$E58))&gt;INDEX(Kalender!$B$81:$B$110,MAX(1,$E58))),AND($F58&gt;0,INDEX(Kalender!DR$81:DR$110,MAX(1,$F58))&gt;INDEX(Kalender!$B$81:$B$110,MAX(1,$F58)))),2,0))</f>
        <v>0</v>
      </c>
      <c r="DS58" s="5" t="n">
        <f aca="false">IF(Kalender!DS58&lt;&gt;1,0,IF(AND($B58&gt;0,INDEX(Kalender!DS$68:DS$77,MAX(1,$B58))&gt;INDEX(Kalender!$B$68:$B$77,MAX(1,$B58))),1,0)+IF(OR(AND($C58&gt;0,INDEX(Kalender!DS$81:DS$110,MAX(1,$C58))&gt;INDEX(Kalender!$B$81:$B$110,MAX(1,$C58))),AND($D58&gt;0,INDEX(Kalender!DS$81:DS$110,MAX(1,$D58))&gt;INDEX(Kalender!$B$81:$B$110,MAX(1,$D58))),AND($E58&gt;0,INDEX(Kalender!DS$81:DS$110,MAX(1,$E58))&gt;INDEX(Kalender!$B$81:$B$110,MAX(1,$E58))),AND($F58&gt;0,INDEX(Kalender!DS$81:DS$110,MAX(1,$F58))&gt;INDEX(Kalender!$B$81:$B$110,MAX(1,$F58)))),2,0))</f>
        <v>0</v>
      </c>
      <c r="DT58" s="5" t="n">
        <f aca="false">IF(Kalender!DT58&lt;&gt;1,0,IF(AND($B58&gt;0,INDEX(Kalender!DT$68:DT$77,MAX(1,$B58))&gt;INDEX(Kalender!$B$68:$B$77,MAX(1,$B58))),1,0)+IF(OR(AND($C58&gt;0,INDEX(Kalender!DT$81:DT$110,MAX(1,$C58))&gt;INDEX(Kalender!$B$81:$B$110,MAX(1,$C58))),AND($D58&gt;0,INDEX(Kalender!DT$81:DT$110,MAX(1,$D58))&gt;INDEX(Kalender!$B$81:$B$110,MAX(1,$D58))),AND($E58&gt;0,INDEX(Kalender!DT$81:DT$110,MAX(1,$E58))&gt;INDEX(Kalender!$B$81:$B$110,MAX(1,$E58))),AND($F58&gt;0,INDEX(Kalender!DT$81:DT$110,MAX(1,$F58))&gt;INDEX(Kalender!$B$81:$B$110,MAX(1,$F58)))),2,0))</f>
        <v>0</v>
      </c>
      <c r="DU58" s="5" t="n">
        <f aca="false">IF(Kalender!DU58&lt;&gt;1,0,IF(AND($B58&gt;0,INDEX(Kalender!DU$68:DU$77,MAX(1,$B58))&gt;INDEX(Kalender!$B$68:$B$77,MAX(1,$B58))),1,0)+IF(OR(AND($C58&gt;0,INDEX(Kalender!DU$81:DU$110,MAX(1,$C58))&gt;INDEX(Kalender!$B$81:$B$110,MAX(1,$C58))),AND($D58&gt;0,INDEX(Kalender!DU$81:DU$110,MAX(1,$D58))&gt;INDEX(Kalender!$B$81:$B$110,MAX(1,$D58))),AND($E58&gt;0,INDEX(Kalender!DU$81:DU$110,MAX(1,$E58))&gt;INDEX(Kalender!$B$81:$B$110,MAX(1,$E58))),AND($F58&gt;0,INDEX(Kalender!DU$81:DU$110,MAX(1,$F58))&gt;INDEX(Kalender!$B$81:$B$110,MAX(1,$F58)))),2,0))</f>
        <v>0</v>
      </c>
      <c r="DV58" s="5" t="n">
        <f aca="false">IF(Kalender!DV58&lt;&gt;1,0,IF(AND($B58&gt;0,INDEX(Kalender!DV$68:DV$77,MAX(1,$B58))&gt;INDEX(Kalender!$B$68:$B$77,MAX(1,$B58))),1,0)+IF(OR(AND($C58&gt;0,INDEX(Kalender!DV$81:DV$110,MAX(1,$C58))&gt;INDEX(Kalender!$B$81:$B$110,MAX(1,$C58))),AND($D58&gt;0,INDEX(Kalender!DV$81:DV$110,MAX(1,$D58))&gt;INDEX(Kalender!$B$81:$B$110,MAX(1,$D58))),AND($E58&gt;0,INDEX(Kalender!DV$81:DV$110,MAX(1,$E58))&gt;INDEX(Kalender!$B$81:$B$110,MAX(1,$E58))),AND($F58&gt;0,INDEX(Kalender!DV$81:DV$110,MAX(1,$F58))&gt;INDEX(Kalender!$B$81:$B$110,MAX(1,$F58)))),2,0))</f>
        <v>0</v>
      </c>
      <c r="DW58" s="5" t="n">
        <f aca="false">IF(Kalender!DW58&lt;&gt;1,0,IF(AND($B58&gt;0,INDEX(Kalender!DW$68:DW$77,MAX(1,$B58))&gt;INDEX(Kalender!$B$68:$B$77,MAX(1,$B58))),1,0)+IF(OR(AND($C58&gt;0,INDEX(Kalender!DW$81:DW$110,MAX(1,$C58))&gt;INDEX(Kalender!$B$81:$B$110,MAX(1,$C58))),AND($D58&gt;0,INDEX(Kalender!DW$81:DW$110,MAX(1,$D58))&gt;INDEX(Kalender!$B$81:$B$110,MAX(1,$D58))),AND($E58&gt;0,INDEX(Kalender!DW$81:DW$110,MAX(1,$E58))&gt;INDEX(Kalender!$B$81:$B$110,MAX(1,$E58))),AND($F58&gt;0,INDEX(Kalender!DW$81:DW$110,MAX(1,$F58))&gt;INDEX(Kalender!$B$81:$B$110,MAX(1,$F58)))),2,0))</f>
        <v>0</v>
      </c>
      <c r="DX58" s="5" t="n">
        <f aca="false">IF(Kalender!DX58&lt;&gt;1,0,IF(AND($B58&gt;0,INDEX(Kalender!DX$68:DX$77,MAX(1,$B58))&gt;INDEX(Kalender!$B$68:$B$77,MAX(1,$B58))),1,0)+IF(OR(AND($C58&gt;0,INDEX(Kalender!DX$81:DX$110,MAX(1,$C58))&gt;INDEX(Kalender!$B$81:$B$110,MAX(1,$C58))),AND($D58&gt;0,INDEX(Kalender!DX$81:DX$110,MAX(1,$D58))&gt;INDEX(Kalender!$B$81:$B$110,MAX(1,$D58))),AND($E58&gt;0,INDEX(Kalender!DX$81:DX$110,MAX(1,$E58))&gt;INDEX(Kalender!$B$81:$B$110,MAX(1,$E58))),AND($F58&gt;0,INDEX(Kalender!DX$81:DX$110,MAX(1,$F58))&gt;INDEX(Kalender!$B$81:$B$110,MAX(1,$F58)))),2,0))</f>
        <v>0</v>
      </c>
      <c r="DY58" s="5" t="n">
        <f aca="false">IF(Kalender!DY58&lt;&gt;1,0,IF(AND($B58&gt;0,INDEX(Kalender!DY$68:DY$77,MAX(1,$B58))&gt;INDEX(Kalender!$B$68:$B$77,MAX(1,$B58))),1,0)+IF(OR(AND($C58&gt;0,INDEX(Kalender!DY$81:DY$110,MAX(1,$C58))&gt;INDEX(Kalender!$B$81:$B$110,MAX(1,$C58))),AND($D58&gt;0,INDEX(Kalender!DY$81:DY$110,MAX(1,$D58))&gt;INDEX(Kalender!$B$81:$B$110,MAX(1,$D58))),AND($E58&gt;0,INDEX(Kalender!DY$81:DY$110,MAX(1,$E58))&gt;INDEX(Kalender!$B$81:$B$110,MAX(1,$E58))),AND($F58&gt;0,INDEX(Kalender!DY$81:DY$110,MAX(1,$F58))&gt;INDEX(Kalender!$B$81:$B$110,MAX(1,$F58)))),2,0))</f>
        <v>0</v>
      </c>
      <c r="DZ58" s="5" t="n">
        <f aca="false">IF(Kalender!DZ58&lt;&gt;1,0,IF(AND($B58&gt;0,INDEX(Kalender!DZ$68:DZ$77,MAX(1,$B58))&gt;INDEX(Kalender!$B$68:$B$77,MAX(1,$B58))),1,0)+IF(OR(AND($C58&gt;0,INDEX(Kalender!DZ$81:DZ$110,MAX(1,$C58))&gt;INDEX(Kalender!$B$81:$B$110,MAX(1,$C58))),AND($D58&gt;0,INDEX(Kalender!DZ$81:DZ$110,MAX(1,$D58))&gt;INDEX(Kalender!$B$81:$B$110,MAX(1,$D58))),AND($E58&gt;0,INDEX(Kalender!DZ$81:DZ$110,MAX(1,$E58))&gt;INDEX(Kalender!$B$81:$B$110,MAX(1,$E58))),AND($F58&gt;0,INDEX(Kalender!DZ$81:DZ$110,MAX(1,$F58))&gt;INDEX(Kalender!$B$81:$B$110,MAX(1,$F58)))),2,0))</f>
        <v>0</v>
      </c>
      <c r="EA58" s="5" t="n">
        <f aca="false">IF(Kalender!EA58&lt;&gt;1,0,IF(AND($B58&gt;0,INDEX(Kalender!EA$68:EA$77,MAX(1,$B58))&gt;INDEX(Kalender!$B$68:$B$77,MAX(1,$B58))),1,0)+IF(OR(AND($C58&gt;0,INDEX(Kalender!EA$81:EA$110,MAX(1,$C58))&gt;INDEX(Kalender!$B$81:$B$110,MAX(1,$C58))),AND($D58&gt;0,INDEX(Kalender!EA$81:EA$110,MAX(1,$D58))&gt;INDEX(Kalender!$B$81:$B$110,MAX(1,$D58))),AND($E58&gt;0,INDEX(Kalender!EA$81:EA$110,MAX(1,$E58))&gt;INDEX(Kalender!$B$81:$B$110,MAX(1,$E58))),AND($F58&gt;0,INDEX(Kalender!EA$81:EA$110,MAX(1,$F58))&gt;INDEX(Kalender!$B$81:$B$110,MAX(1,$F58)))),2,0))</f>
        <v>0</v>
      </c>
      <c r="EB58" s="5" t="n">
        <f aca="false">IF(Kalender!EB58&lt;&gt;1,0,IF(AND($B58&gt;0,INDEX(Kalender!EB$68:EB$77,MAX(1,$B58))&gt;INDEX(Kalender!$B$68:$B$77,MAX(1,$B58))),1,0)+IF(OR(AND($C58&gt;0,INDEX(Kalender!EB$81:EB$110,MAX(1,$C58))&gt;INDEX(Kalender!$B$81:$B$110,MAX(1,$C58))),AND($D58&gt;0,INDEX(Kalender!EB$81:EB$110,MAX(1,$D58))&gt;INDEX(Kalender!$B$81:$B$110,MAX(1,$D58))),AND($E58&gt;0,INDEX(Kalender!EB$81:EB$110,MAX(1,$E58))&gt;INDEX(Kalender!$B$81:$B$110,MAX(1,$E58))),AND($F58&gt;0,INDEX(Kalender!EB$81:EB$110,MAX(1,$F58))&gt;INDEX(Kalender!$B$81:$B$110,MAX(1,$F58)))),2,0))</f>
        <v>0</v>
      </c>
      <c r="EC58" s="5" t="n">
        <f aca="false">IF(Kalender!EC58&lt;&gt;1,0,IF(AND($B58&gt;0,INDEX(Kalender!EC$68:EC$77,MAX(1,$B58))&gt;INDEX(Kalender!$B$68:$B$77,MAX(1,$B58))),1,0)+IF(OR(AND($C58&gt;0,INDEX(Kalender!EC$81:EC$110,MAX(1,$C58))&gt;INDEX(Kalender!$B$81:$B$110,MAX(1,$C58))),AND($D58&gt;0,INDEX(Kalender!EC$81:EC$110,MAX(1,$D58))&gt;INDEX(Kalender!$B$81:$B$110,MAX(1,$D58))),AND($E58&gt;0,INDEX(Kalender!EC$81:EC$110,MAX(1,$E58))&gt;INDEX(Kalender!$B$81:$B$110,MAX(1,$E58))),AND($F58&gt;0,INDEX(Kalender!EC$81:EC$110,MAX(1,$F58))&gt;INDEX(Kalender!$B$81:$B$110,MAX(1,$F58)))),2,0))</f>
        <v>0</v>
      </c>
      <c r="ED58" s="5" t="n">
        <f aca="false">IF(Kalender!ED58&lt;&gt;1,0,IF(AND($B58&gt;0,INDEX(Kalender!ED$68:ED$77,MAX(1,$B58))&gt;INDEX(Kalender!$B$68:$B$77,MAX(1,$B58))),1,0)+IF(OR(AND($C58&gt;0,INDEX(Kalender!ED$81:ED$110,MAX(1,$C58))&gt;INDEX(Kalender!$B$81:$B$110,MAX(1,$C58))),AND($D58&gt;0,INDEX(Kalender!ED$81:ED$110,MAX(1,$D58))&gt;INDEX(Kalender!$B$81:$B$110,MAX(1,$D58))),AND($E58&gt;0,INDEX(Kalender!ED$81:ED$110,MAX(1,$E58))&gt;INDEX(Kalender!$B$81:$B$110,MAX(1,$E58))),AND($F58&gt;0,INDEX(Kalender!ED$81:ED$110,MAX(1,$F58))&gt;INDEX(Kalender!$B$81:$B$110,MAX(1,$F58)))),2,0))</f>
        <v>0</v>
      </c>
      <c r="EE58" s="5" t="n">
        <f aca="false">IF(Kalender!EE58&lt;&gt;1,0,IF(AND($B58&gt;0,INDEX(Kalender!EE$68:EE$77,MAX(1,$B58))&gt;INDEX(Kalender!$B$68:$B$77,MAX(1,$B58))),1,0)+IF(OR(AND($C58&gt;0,INDEX(Kalender!EE$81:EE$110,MAX(1,$C58))&gt;INDEX(Kalender!$B$81:$B$110,MAX(1,$C58))),AND($D58&gt;0,INDEX(Kalender!EE$81:EE$110,MAX(1,$D58))&gt;INDEX(Kalender!$B$81:$B$110,MAX(1,$D58))),AND($E58&gt;0,INDEX(Kalender!EE$81:EE$110,MAX(1,$E58))&gt;INDEX(Kalender!$B$81:$B$110,MAX(1,$E58))),AND($F58&gt;0,INDEX(Kalender!EE$81:EE$110,MAX(1,$F58))&gt;INDEX(Kalender!$B$81:$B$110,MAX(1,$F58)))),2,0))</f>
        <v>0</v>
      </c>
      <c r="EF58" s="5" t="n">
        <f aca="false">IF(Kalender!EF58&lt;&gt;1,0,IF(AND($B58&gt;0,INDEX(Kalender!EF$68:EF$77,MAX(1,$B58))&gt;INDEX(Kalender!$B$68:$B$77,MAX(1,$B58))),1,0)+IF(OR(AND($C58&gt;0,INDEX(Kalender!EF$81:EF$110,MAX(1,$C58))&gt;INDEX(Kalender!$B$81:$B$110,MAX(1,$C58))),AND($D58&gt;0,INDEX(Kalender!EF$81:EF$110,MAX(1,$D58))&gt;INDEX(Kalender!$B$81:$B$110,MAX(1,$D58))),AND($E58&gt;0,INDEX(Kalender!EF$81:EF$110,MAX(1,$E58))&gt;INDEX(Kalender!$B$81:$B$110,MAX(1,$E58))),AND($F58&gt;0,INDEX(Kalender!EF$81:EF$110,MAX(1,$F58))&gt;INDEX(Kalender!$B$81:$B$110,MAX(1,$F58)))),2,0))</f>
        <v>0</v>
      </c>
      <c r="EG58" s="5" t="n">
        <f aca="false">IF(Kalender!EG58&lt;&gt;1,0,IF(AND($B58&gt;0,INDEX(Kalender!EG$68:EG$77,MAX(1,$B58))&gt;INDEX(Kalender!$B$68:$B$77,MAX(1,$B58))),1,0)+IF(OR(AND($C58&gt;0,INDEX(Kalender!EG$81:EG$110,MAX(1,$C58))&gt;INDEX(Kalender!$B$81:$B$110,MAX(1,$C58))),AND($D58&gt;0,INDEX(Kalender!EG$81:EG$110,MAX(1,$D58))&gt;INDEX(Kalender!$B$81:$B$110,MAX(1,$D58))),AND($E58&gt;0,INDEX(Kalender!EG$81:EG$110,MAX(1,$E58))&gt;INDEX(Kalender!$B$81:$B$110,MAX(1,$E58))),AND($F58&gt;0,INDEX(Kalender!EG$81:EG$110,MAX(1,$F58))&gt;INDEX(Kalender!$B$81:$B$110,MAX(1,$F58)))),2,0))</f>
        <v>0</v>
      </c>
      <c r="EH58" s="5" t="n">
        <f aca="false">IF(Kalender!EH58&lt;&gt;1,0,IF(AND($B58&gt;0,INDEX(Kalender!EH$68:EH$77,MAX(1,$B58))&gt;INDEX(Kalender!$B$68:$B$77,MAX(1,$B58))),1,0)+IF(OR(AND($C58&gt;0,INDEX(Kalender!EH$81:EH$110,MAX(1,$C58))&gt;INDEX(Kalender!$B$81:$B$110,MAX(1,$C58))),AND($D58&gt;0,INDEX(Kalender!EH$81:EH$110,MAX(1,$D58))&gt;INDEX(Kalender!$B$81:$B$110,MAX(1,$D58))),AND($E58&gt;0,INDEX(Kalender!EH$81:EH$110,MAX(1,$E58))&gt;INDEX(Kalender!$B$81:$B$110,MAX(1,$E58))),AND($F58&gt;0,INDEX(Kalender!EH$81:EH$110,MAX(1,$F58))&gt;INDEX(Kalender!$B$81:$B$110,MAX(1,$F58)))),2,0))</f>
        <v>0</v>
      </c>
      <c r="EI58" s="5" t="n">
        <f aca="false">IF(Kalender!EI58&lt;&gt;1,0,IF(AND($B58&gt;0,INDEX(Kalender!EI$68:EI$77,MAX(1,$B58))&gt;INDEX(Kalender!$B$68:$B$77,MAX(1,$B58))),1,0)+IF(OR(AND($C58&gt;0,INDEX(Kalender!EI$81:EI$110,MAX(1,$C58))&gt;INDEX(Kalender!$B$81:$B$110,MAX(1,$C58))),AND($D58&gt;0,INDEX(Kalender!EI$81:EI$110,MAX(1,$D58))&gt;INDEX(Kalender!$B$81:$B$110,MAX(1,$D58))),AND($E58&gt;0,INDEX(Kalender!EI$81:EI$110,MAX(1,$E58))&gt;INDEX(Kalender!$B$81:$B$110,MAX(1,$E58))),AND($F58&gt;0,INDEX(Kalender!EI$81:EI$110,MAX(1,$F58))&gt;INDEX(Kalender!$B$81:$B$110,MAX(1,$F58)))),2,0))</f>
        <v>0</v>
      </c>
      <c r="EJ58" s="5" t="n">
        <f aca="false">IF(Kalender!EJ58&lt;&gt;1,0,IF(AND($B58&gt;0,INDEX(Kalender!EJ$68:EJ$77,MAX(1,$B58))&gt;INDEX(Kalender!$B$68:$B$77,MAX(1,$B58))),1,0)+IF(OR(AND($C58&gt;0,INDEX(Kalender!EJ$81:EJ$110,MAX(1,$C58))&gt;INDEX(Kalender!$B$81:$B$110,MAX(1,$C58))),AND($D58&gt;0,INDEX(Kalender!EJ$81:EJ$110,MAX(1,$D58))&gt;INDEX(Kalender!$B$81:$B$110,MAX(1,$D58))),AND($E58&gt;0,INDEX(Kalender!EJ$81:EJ$110,MAX(1,$E58))&gt;INDEX(Kalender!$B$81:$B$110,MAX(1,$E58))),AND($F58&gt;0,INDEX(Kalender!EJ$81:EJ$110,MAX(1,$F58))&gt;INDEX(Kalender!$B$81:$B$110,MAX(1,$F58)))),2,0))</f>
        <v>0</v>
      </c>
      <c r="EK58" s="5" t="n">
        <f aca="false">IF(Kalender!EK58&lt;&gt;1,0,IF(AND($B58&gt;0,INDEX(Kalender!EK$68:EK$77,MAX(1,$B58))&gt;INDEX(Kalender!$B$68:$B$77,MAX(1,$B58))),1,0)+IF(OR(AND($C58&gt;0,INDEX(Kalender!EK$81:EK$110,MAX(1,$C58))&gt;INDEX(Kalender!$B$81:$B$110,MAX(1,$C58))),AND($D58&gt;0,INDEX(Kalender!EK$81:EK$110,MAX(1,$D58))&gt;INDEX(Kalender!$B$81:$B$110,MAX(1,$D58))),AND($E58&gt;0,INDEX(Kalender!EK$81:EK$110,MAX(1,$E58))&gt;INDEX(Kalender!$B$81:$B$110,MAX(1,$E58))),AND($F58&gt;0,INDEX(Kalender!EK$81:EK$110,MAX(1,$F58))&gt;INDEX(Kalender!$B$81:$B$110,MAX(1,$F58)))),2,0))</f>
        <v>0</v>
      </c>
      <c r="EL58" s="5" t="n">
        <f aca="false">IF(Kalender!EL58&lt;&gt;1,0,IF(AND($B58&gt;0,INDEX(Kalender!EL$68:EL$77,MAX(1,$B58))&gt;INDEX(Kalender!$B$68:$B$77,MAX(1,$B58))),1,0)+IF(OR(AND($C58&gt;0,INDEX(Kalender!EL$81:EL$110,MAX(1,$C58))&gt;INDEX(Kalender!$B$81:$B$110,MAX(1,$C58))),AND($D58&gt;0,INDEX(Kalender!EL$81:EL$110,MAX(1,$D58))&gt;INDEX(Kalender!$B$81:$B$110,MAX(1,$D58))),AND($E58&gt;0,INDEX(Kalender!EL$81:EL$110,MAX(1,$E58))&gt;INDEX(Kalender!$B$81:$B$110,MAX(1,$E58))),AND($F58&gt;0,INDEX(Kalender!EL$81:EL$110,MAX(1,$F58))&gt;INDEX(Kalender!$B$81:$B$110,MAX(1,$F58)))),2,0))</f>
        <v>0</v>
      </c>
      <c r="EM58" s="5" t="n">
        <f aca="false">IF(Kalender!EM58&lt;&gt;1,0,IF(AND($B58&gt;0,INDEX(Kalender!EM$68:EM$77,MAX(1,$B58))&gt;INDEX(Kalender!$B$68:$B$77,MAX(1,$B58))),1,0)+IF(OR(AND($C58&gt;0,INDEX(Kalender!EM$81:EM$110,MAX(1,$C58))&gt;INDEX(Kalender!$B$81:$B$110,MAX(1,$C58))),AND($D58&gt;0,INDEX(Kalender!EM$81:EM$110,MAX(1,$D58))&gt;INDEX(Kalender!$B$81:$B$110,MAX(1,$D58))),AND($E58&gt;0,INDEX(Kalender!EM$81:EM$110,MAX(1,$E58))&gt;INDEX(Kalender!$B$81:$B$110,MAX(1,$E58))),AND($F58&gt;0,INDEX(Kalender!EM$81:EM$110,MAX(1,$F58))&gt;INDEX(Kalender!$B$81:$B$110,MAX(1,$F58)))),2,0))</f>
        <v>0</v>
      </c>
      <c r="EN58" s="5" t="n">
        <f aca="false">IF(Kalender!EN58&lt;&gt;1,0,IF(AND($B58&gt;0,INDEX(Kalender!EN$68:EN$77,MAX(1,$B58))&gt;INDEX(Kalender!$B$68:$B$77,MAX(1,$B58))),1,0)+IF(OR(AND($C58&gt;0,INDEX(Kalender!EN$81:EN$110,MAX(1,$C58))&gt;INDEX(Kalender!$B$81:$B$110,MAX(1,$C58))),AND($D58&gt;0,INDEX(Kalender!EN$81:EN$110,MAX(1,$D58))&gt;INDEX(Kalender!$B$81:$B$110,MAX(1,$D58))),AND($E58&gt;0,INDEX(Kalender!EN$81:EN$110,MAX(1,$E58))&gt;INDEX(Kalender!$B$81:$B$110,MAX(1,$E58))),AND($F58&gt;0,INDEX(Kalender!EN$81:EN$110,MAX(1,$F58))&gt;INDEX(Kalender!$B$81:$B$110,MAX(1,$F58)))),2,0))</f>
        <v>0</v>
      </c>
      <c r="EO58" s="5" t="n">
        <f aca="false">IF(Kalender!EO58&lt;&gt;1,0,IF(AND($B58&gt;0,INDEX(Kalender!EO$68:EO$77,MAX(1,$B58))&gt;INDEX(Kalender!$B$68:$B$77,MAX(1,$B58))),1,0)+IF(OR(AND($C58&gt;0,INDEX(Kalender!EO$81:EO$110,MAX(1,$C58))&gt;INDEX(Kalender!$B$81:$B$110,MAX(1,$C58))),AND($D58&gt;0,INDEX(Kalender!EO$81:EO$110,MAX(1,$D58))&gt;INDEX(Kalender!$B$81:$B$110,MAX(1,$D58))),AND($E58&gt;0,INDEX(Kalender!EO$81:EO$110,MAX(1,$E58))&gt;INDEX(Kalender!$B$81:$B$110,MAX(1,$E58))),AND($F58&gt;0,INDEX(Kalender!EO$81:EO$110,MAX(1,$F58))&gt;INDEX(Kalender!$B$81:$B$110,MAX(1,$F58)))),2,0))</f>
        <v>0</v>
      </c>
      <c r="EP58" s="5" t="n">
        <f aca="false">IF(Kalender!EP58&lt;&gt;1,0,IF(AND($B58&gt;0,INDEX(Kalender!EP$68:EP$77,MAX(1,$B58))&gt;INDEX(Kalender!$B$68:$B$77,MAX(1,$B58))),1,0)+IF(OR(AND($C58&gt;0,INDEX(Kalender!EP$81:EP$110,MAX(1,$C58))&gt;INDEX(Kalender!$B$81:$B$110,MAX(1,$C58))),AND($D58&gt;0,INDEX(Kalender!EP$81:EP$110,MAX(1,$D58))&gt;INDEX(Kalender!$B$81:$B$110,MAX(1,$D58))),AND($E58&gt;0,INDEX(Kalender!EP$81:EP$110,MAX(1,$E58))&gt;INDEX(Kalender!$B$81:$B$110,MAX(1,$E58))),AND($F58&gt;0,INDEX(Kalender!EP$81:EP$110,MAX(1,$F58))&gt;INDEX(Kalender!$B$81:$B$110,MAX(1,$F58)))),2,0))</f>
        <v>0</v>
      </c>
      <c r="EQ58" s="5" t="n">
        <f aca="false">IF(Kalender!EQ58&lt;&gt;1,0,IF(AND($B58&gt;0,INDEX(Kalender!EQ$68:EQ$77,MAX(1,$B58))&gt;INDEX(Kalender!$B$68:$B$77,MAX(1,$B58))),1,0)+IF(OR(AND($C58&gt;0,INDEX(Kalender!EQ$81:EQ$110,MAX(1,$C58))&gt;INDEX(Kalender!$B$81:$B$110,MAX(1,$C58))),AND($D58&gt;0,INDEX(Kalender!EQ$81:EQ$110,MAX(1,$D58))&gt;INDEX(Kalender!$B$81:$B$110,MAX(1,$D58))),AND($E58&gt;0,INDEX(Kalender!EQ$81:EQ$110,MAX(1,$E58))&gt;INDEX(Kalender!$B$81:$B$110,MAX(1,$E58))),AND($F58&gt;0,INDEX(Kalender!EQ$81:EQ$110,MAX(1,$F58))&gt;INDEX(Kalender!$B$81:$B$110,MAX(1,$F58)))),2,0))</f>
        <v>0</v>
      </c>
      <c r="ER58" s="5" t="n">
        <f aca="false">IF(Kalender!ER58&lt;&gt;1,0,IF(AND($B58&gt;0,INDEX(Kalender!ER$68:ER$77,MAX(1,$B58))&gt;INDEX(Kalender!$B$68:$B$77,MAX(1,$B58))),1,0)+IF(OR(AND($C58&gt;0,INDEX(Kalender!ER$81:ER$110,MAX(1,$C58))&gt;INDEX(Kalender!$B$81:$B$110,MAX(1,$C58))),AND($D58&gt;0,INDEX(Kalender!ER$81:ER$110,MAX(1,$D58))&gt;INDEX(Kalender!$B$81:$B$110,MAX(1,$D58))),AND($E58&gt;0,INDEX(Kalender!ER$81:ER$110,MAX(1,$E58))&gt;INDEX(Kalender!$B$81:$B$110,MAX(1,$E58))),AND($F58&gt;0,INDEX(Kalender!ER$81:ER$110,MAX(1,$F58))&gt;INDEX(Kalender!$B$81:$B$110,MAX(1,$F58)))),2,0))</f>
        <v>0</v>
      </c>
      <c r="ES58" s="5" t="n">
        <f aca="false">IF(Kalender!ES58&lt;&gt;1,0,IF(AND($B58&gt;0,INDEX(Kalender!ES$68:ES$77,MAX(1,$B58))&gt;INDEX(Kalender!$B$68:$B$77,MAX(1,$B58))),1,0)+IF(OR(AND($C58&gt;0,INDEX(Kalender!ES$81:ES$110,MAX(1,$C58))&gt;INDEX(Kalender!$B$81:$B$110,MAX(1,$C58))),AND($D58&gt;0,INDEX(Kalender!ES$81:ES$110,MAX(1,$D58))&gt;INDEX(Kalender!$B$81:$B$110,MAX(1,$D58))),AND($E58&gt;0,INDEX(Kalender!ES$81:ES$110,MAX(1,$E58))&gt;INDEX(Kalender!$B$81:$B$110,MAX(1,$E58))),AND($F58&gt;0,INDEX(Kalender!ES$81:ES$110,MAX(1,$F58))&gt;INDEX(Kalender!$B$81:$B$110,MAX(1,$F58)))),2,0))</f>
        <v>0</v>
      </c>
      <c r="ET58" s="5" t="n">
        <f aca="false">IF(Kalender!ET58&lt;&gt;1,0,IF(AND($B58&gt;0,INDEX(Kalender!ET$68:ET$77,MAX(1,$B58))&gt;INDEX(Kalender!$B$68:$B$77,MAX(1,$B58))),1,0)+IF(OR(AND($C58&gt;0,INDEX(Kalender!ET$81:ET$110,MAX(1,$C58))&gt;INDEX(Kalender!$B$81:$B$110,MAX(1,$C58))),AND($D58&gt;0,INDEX(Kalender!ET$81:ET$110,MAX(1,$D58))&gt;INDEX(Kalender!$B$81:$B$110,MAX(1,$D58))),AND($E58&gt;0,INDEX(Kalender!ET$81:ET$110,MAX(1,$E58))&gt;INDEX(Kalender!$B$81:$B$110,MAX(1,$E58))),AND($F58&gt;0,INDEX(Kalender!ET$81:ET$110,MAX(1,$F58))&gt;INDEX(Kalender!$B$81:$B$110,MAX(1,$F58)))),2,0))</f>
        <v>0</v>
      </c>
      <c r="EU58" s="5" t="n">
        <f aca="false">IF(Kalender!EU58&lt;&gt;1,0,IF(AND($B58&gt;0,INDEX(Kalender!EU$68:EU$77,MAX(1,$B58))&gt;INDEX(Kalender!$B$68:$B$77,MAX(1,$B58))),1,0)+IF(OR(AND($C58&gt;0,INDEX(Kalender!EU$81:EU$110,MAX(1,$C58))&gt;INDEX(Kalender!$B$81:$B$110,MAX(1,$C58))),AND($D58&gt;0,INDEX(Kalender!EU$81:EU$110,MAX(1,$D58))&gt;INDEX(Kalender!$B$81:$B$110,MAX(1,$D58))),AND($E58&gt;0,INDEX(Kalender!EU$81:EU$110,MAX(1,$E58))&gt;INDEX(Kalender!$B$81:$B$110,MAX(1,$E58))),AND($F58&gt;0,INDEX(Kalender!EU$81:EU$110,MAX(1,$F58))&gt;INDEX(Kalender!$B$81:$B$110,MAX(1,$F58)))),2,0))</f>
        <v>0</v>
      </c>
      <c r="EV58" s="5" t="n">
        <f aca="false">IF(Kalender!EV58&lt;&gt;1,0,IF(AND($B58&gt;0,INDEX(Kalender!EV$68:EV$77,MAX(1,$B58))&gt;INDEX(Kalender!$B$68:$B$77,MAX(1,$B58))),1,0)+IF(OR(AND($C58&gt;0,INDEX(Kalender!EV$81:EV$110,MAX(1,$C58))&gt;INDEX(Kalender!$B$81:$B$110,MAX(1,$C58))),AND($D58&gt;0,INDEX(Kalender!EV$81:EV$110,MAX(1,$D58))&gt;INDEX(Kalender!$B$81:$B$110,MAX(1,$D58))),AND($E58&gt;0,INDEX(Kalender!EV$81:EV$110,MAX(1,$E58))&gt;INDEX(Kalender!$B$81:$B$110,MAX(1,$E58))),AND($F58&gt;0,INDEX(Kalender!EV$81:EV$110,MAX(1,$F58))&gt;INDEX(Kalender!$B$81:$B$110,MAX(1,$F58)))),2,0))</f>
        <v>0</v>
      </c>
      <c r="EW58" s="5" t="n">
        <f aca="false">IF(Kalender!EW58&lt;&gt;1,0,IF(AND($B58&gt;0,INDEX(Kalender!EW$68:EW$77,MAX(1,$B58))&gt;INDEX(Kalender!$B$68:$B$77,MAX(1,$B58))),1,0)+IF(OR(AND($C58&gt;0,INDEX(Kalender!EW$81:EW$110,MAX(1,$C58))&gt;INDEX(Kalender!$B$81:$B$110,MAX(1,$C58))),AND($D58&gt;0,INDEX(Kalender!EW$81:EW$110,MAX(1,$D58))&gt;INDEX(Kalender!$B$81:$B$110,MAX(1,$D58))),AND($E58&gt;0,INDEX(Kalender!EW$81:EW$110,MAX(1,$E58))&gt;INDEX(Kalender!$B$81:$B$110,MAX(1,$E58))),AND($F58&gt;0,INDEX(Kalender!EW$81:EW$110,MAX(1,$F58))&gt;INDEX(Kalender!$B$81:$B$110,MAX(1,$F58)))),2,0))</f>
        <v>0</v>
      </c>
      <c r="EX58" s="5" t="n">
        <f aca="false">IF(Kalender!EX58&lt;&gt;1,0,IF(AND($B58&gt;0,INDEX(Kalender!EX$68:EX$77,MAX(1,$B58))&gt;INDEX(Kalender!$B$68:$B$77,MAX(1,$B58))),1,0)+IF(OR(AND($C58&gt;0,INDEX(Kalender!EX$81:EX$110,MAX(1,$C58))&gt;INDEX(Kalender!$B$81:$B$110,MAX(1,$C58))),AND($D58&gt;0,INDEX(Kalender!EX$81:EX$110,MAX(1,$D58))&gt;INDEX(Kalender!$B$81:$B$110,MAX(1,$D58))),AND($E58&gt;0,INDEX(Kalender!EX$81:EX$110,MAX(1,$E58))&gt;INDEX(Kalender!$B$81:$B$110,MAX(1,$E58))),AND($F58&gt;0,INDEX(Kalender!EX$81:EX$110,MAX(1,$F58))&gt;INDEX(Kalender!$B$81:$B$110,MAX(1,$F58)))),2,0))</f>
        <v>0</v>
      </c>
      <c r="EY58" s="5" t="n">
        <f aca="false">IF(Kalender!EY58&lt;&gt;1,0,IF(AND($B58&gt;0,INDEX(Kalender!EY$68:EY$77,MAX(1,$B58))&gt;INDEX(Kalender!$B$68:$B$77,MAX(1,$B58))),1,0)+IF(OR(AND($C58&gt;0,INDEX(Kalender!EY$81:EY$110,MAX(1,$C58))&gt;INDEX(Kalender!$B$81:$B$110,MAX(1,$C58))),AND($D58&gt;0,INDEX(Kalender!EY$81:EY$110,MAX(1,$D58))&gt;INDEX(Kalender!$B$81:$B$110,MAX(1,$D58))),AND($E58&gt;0,INDEX(Kalender!EY$81:EY$110,MAX(1,$E58))&gt;INDEX(Kalender!$B$81:$B$110,MAX(1,$E58))),AND($F58&gt;0,INDEX(Kalender!EY$81:EY$110,MAX(1,$F58))&gt;INDEX(Kalender!$B$81:$B$110,MAX(1,$F58)))),2,0))</f>
        <v>0</v>
      </c>
      <c r="EZ58" s="5" t="n">
        <f aca="false">IF(Kalender!EZ58&lt;&gt;1,0,IF(AND($B58&gt;0,INDEX(Kalender!EZ$68:EZ$77,MAX(1,$B58))&gt;INDEX(Kalender!$B$68:$B$77,MAX(1,$B58))),1,0)+IF(OR(AND($C58&gt;0,INDEX(Kalender!EZ$81:EZ$110,MAX(1,$C58))&gt;INDEX(Kalender!$B$81:$B$110,MAX(1,$C58))),AND($D58&gt;0,INDEX(Kalender!EZ$81:EZ$110,MAX(1,$D58))&gt;INDEX(Kalender!$B$81:$B$110,MAX(1,$D58))),AND($E58&gt;0,INDEX(Kalender!EZ$81:EZ$110,MAX(1,$E58))&gt;INDEX(Kalender!$B$81:$B$110,MAX(1,$E58))),AND($F58&gt;0,INDEX(Kalender!EZ$81:EZ$110,MAX(1,$F58))&gt;INDEX(Kalender!$B$81:$B$110,MAX(1,$F58)))),2,0))</f>
        <v>0</v>
      </c>
      <c r="FA58" s="5" t="n">
        <f aca="false">IF(Kalender!FA58&lt;&gt;1,0,IF(AND($B58&gt;0,INDEX(Kalender!FA$68:FA$77,MAX(1,$B58))&gt;INDEX(Kalender!$B$68:$B$77,MAX(1,$B58))),1,0)+IF(OR(AND($C58&gt;0,INDEX(Kalender!FA$81:FA$110,MAX(1,$C58))&gt;INDEX(Kalender!$B$81:$B$110,MAX(1,$C58))),AND($D58&gt;0,INDEX(Kalender!FA$81:FA$110,MAX(1,$D58))&gt;INDEX(Kalender!$B$81:$B$110,MAX(1,$D58))),AND($E58&gt;0,INDEX(Kalender!FA$81:FA$110,MAX(1,$E58))&gt;INDEX(Kalender!$B$81:$B$110,MAX(1,$E58))),AND($F58&gt;0,INDEX(Kalender!FA$81:FA$110,MAX(1,$F58))&gt;INDEX(Kalender!$B$81:$B$110,MAX(1,$F58)))),2,0))</f>
        <v>0</v>
      </c>
      <c r="FB58" s="5" t="n">
        <f aca="false">IF(Kalender!FB58&lt;&gt;1,0,IF(AND($B58&gt;0,INDEX(Kalender!FB$68:FB$77,MAX(1,$B58))&gt;INDEX(Kalender!$B$68:$B$77,MAX(1,$B58))),1,0)+IF(OR(AND($C58&gt;0,INDEX(Kalender!FB$81:FB$110,MAX(1,$C58))&gt;INDEX(Kalender!$B$81:$B$110,MAX(1,$C58))),AND($D58&gt;0,INDEX(Kalender!FB$81:FB$110,MAX(1,$D58))&gt;INDEX(Kalender!$B$81:$B$110,MAX(1,$D58))),AND($E58&gt;0,INDEX(Kalender!FB$81:FB$110,MAX(1,$E58))&gt;INDEX(Kalender!$B$81:$B$110,MAX(1,$E58))),AND($F58&gt;0,INDEX(Kalender!FB$81:FB$110,MAX(1,$F58))&gt;INDEX(Kalender!$B$81:$B$110,MAX(1,$F58)))),2,0))</f>
        <v>0</v>
      </c>
      <c r="FC58" s="5" t="n">
        <f aca="false">IF(Kalender!FC58&lt;&gt;1,0,IF(AND($B58&gt;0,INDEX(Kalender!FC$68:FC$77,MAX(1,$B58))&gt;INDEX(Kalender!$B$68:$B$77,MAX(1,$B58))),1,0)+IF(OR(AND($C58&gt;0,INDEX(Kalender!FC$81:FC$110,MAX(1,$C58))&gt;INDEX(Kalender!$B$81:$B$110,MAX(1,$C58))),AND($D58&gt;0,INDEX(Kalender!FC$81:FC$110,MAX(1,$D58))&gt;INDEX(Kalender!$B$81:$B$110,MAX(1,$D58))),AND($E58&gt;0,INDEX(Kalender!FC$81:FC$110,MAX(1,$E58))&gt;INDEX(Kalender!$B$81:$B$110,MAX(1,$E58))),AND($F58&gt;0,INDEX(Kalender!FC$81:FC$110,MAX(1,$F58))&gt;INDEX(Kalender!$B$81:$B$110,MAX(1,$F58)))),2,0))</f>
        <v>0</v>
      </c>
      <c r="FD58" s="5" t="n">
        <f aca="false">IF(Kalender!FD58&lt;&gt;1,0,IF(AND($B58&gt;0,INDEX(Kalender!FD$68:FD$77,MAX(1,$B58))&gt;INDEX(Kalender!$B$68:$B$77,MAX(1,$B58))),1,0)+IF(OR(AND($C58&gt;0,INDEX(Kalender!FD$81:FD$110,MAX(1,$C58))&gt;INDEX(Kalender!$B$81:$B$110,MAX(1,$C58))),AND($D58&gt;0,INDEX(Kalender!FD$81:FD$110,MAX(1,$D58))&gt;INDEX(Kalender!$B$81:$B$110,MAX(1,$D58))),AND($E58&gt;0,INDEX(Kalender!FD$81:FD$110,MAX(1,$E58))&gt;INDEX(Kalender!$B$81:$B$110,MAX(1,$E58))),AND($F58&gt;0,INDEX(Kalender!FD$81:FD$110,MAX(1,$F58))&gt;INDEX(Kalender!$B$81:$B$110,MAX(1,$F58)))),2,0))</f>
        <v>0</v>
      </c>
      <c r="FE58" s="5" t="n">
        <f aca="false">IF(Kalender!FE58&lt;&gt;1,0,IF(AND($B58&gt;0,INDEX(Kalender!FE$68:FE$77,MAX(1,$B58))&gt;INDEX(Kalender!$B$68:$B$77,MAX(1,$B58))),1,0)+IF(OR(AND($C58&gt;0,INDEX(Kalender!FE$81:FE$110,MAX(1,$C58))&gt;INDEX(Kalender!$B$81:$B$110,MAX(1,$C58))),AND($D58&gt;0,INDEX(Kalender!FE$81:FE$110,MAX(1,$D58))&gt;INDEX(Kalender!$B$81:$B$110,MAX(1,$D58))),AND($E58&gt;0,INDEX(Kalender!FE$81:FE$110,MAX(1,$E58))&gt;INDEX(Kalender!$B$81:$B$110,MAX(1,$E58))),AND($F58&gt;0,INDEX(Kalender!FE$81:FE$110,MAX(1,$F58))&gt;INDEX(Kalender!$B$81:$B$110,MAX(1,$F58)))),2,0))</f>
        <v>0</v>
      </c>
      <c r="FF58" s="5" t="n">
        <f aca="false">IF(Kalender!FF58&lt;&gt;1,0,IF(AND($B58&gt;0,INDEX(Kalender!FF$68:FF$77,MAX(1,$B58))&gt;INDEX(Kalender!$B$68:$B$77,MAX(1,$B58))),1,0)+IF(OR(AND($C58&gt;0,INDEX(Kalender!FF$81:FF$110,MAX(1,$C58))&gt;INDEX(Kalender!$B$81:$B$110,MAX(1,$C58))),AND($D58&gt;0,INDEX(Kalender!FF$81:FF$110,MAX(1,$D58))&gt;INDEX(Kalender!$B$81:$B$110,MAX(1,$D58))),AND($E58&gt;0,INDEX(Kalender!FF$81:FF$110,MAX(1,$E58))&gt;INDEX(Kalender!$B$81:$B$110,MAX(1,$E58))),AND($F58&gt;0,INDEX(Kalender!FF$81:FF$110,MAX(1,$F58))&gt;INDEX(Kalender!$B$81:$B$110,MAX(1,$F58)))),2,0))</f>
        <v>0</v>
      </c>
      <c r="FG58" s="5" t="n">
        <f aca="false">IF(Kalender!FG58&lt;&gt;1,0,IF(AND($B58&gt;0,INDEX(Kalender!FG$68:FG$77,MAX(1,$B58))&gt;INDEX(Kalender!$B$68:$B$77,MAX(1,$B58))),1,0)+IF(OR(AND($C58&gt;0,INDEX(Kalender!FG$81:FG$110,MAX(1,$C58))&gt;INDEX(Kalender!$B$81:$B$110,MAX(1,$C58))),AND($D58&gt;0,INDEX(Kalender!FG$81:FG$110,MAX(1,$D58))&gt;INDEX(Kalender!$B$81:$B$110,MAX(1,$D58))),AND($E58&gt;0,INDEX(Kalender!FG$81:FG$110,MAX(1,$E58))&gt;INDEX(Kalender!$B$81:$B$110,MAX(1,$E58))),AND($F58&gt;0,INDEX(Kalender!FG$81:FG$110,MAX(1,$F58))&gt;INDEX(Kalender!$B$81:$B$110,MAX(1,$F58)))),2,0))</f>
        <v>0</v>
      </c>
      <c r="FH58" s="5" t="n">
        <f aca="false">IF(Kalender!FH58&lt;&gt;1,0,IF(AND($B58&gt;0,INDEX(Kalender!FH$68:FH$77,MAX(1,$B58))&gt;INDEX(Kalender!$B$68:$B$77,MAX(1,$B58))),1,0)+IF(OR(AND($C58&gt;0,INDEX(Kalender!FH$81:FH$110,MAX(1,$C58))&gt;INDEX(Kalender!$B$81:$B$110,MAX(1,$C58))),AND($D58&gt;0,INDEX(Kalender!FH$81:FH$110,MAX(1,$D58))&gt;INDEX(Kalender!$B$81:$B$110,MAX(1,$D58))),AND($E58&gt;0,INDEX(Kalender!FH$81:FH$110,MAX(1,$E58))&gt;INDEX(Kalender!$B$81:$B$110,MAX(1,$E58))),AND($F58&gt;0,INDEX(Kalender!FH$81:FH$110,MAX(1,$F58))&gt;INDEX(Kalender!$B$81:$B$110,MAX(1,$F58)))),2,0))</f>
        <v>0</v>
      </c>
      <c r="FI58" s="5" t="n">
        <f aca="false">IF(Kalender!FI58&lt;&gt;1,0,IF(AND($B58&gt;0,INDEX(Kalender!FI$68:FI$77,MAX(1,$B58))&gt;INDEX(Kalender!$B$68:$B$77,MAX(1,$B58))),1,0)+IF(OR(AND($C58&gt;0,INDEX(Kalender!FI$81:FI$110,MAX(1,$C58))&gt;INDEX(Kalender!$B$81:$B$110,MAX(1,$C58))),AND($D58&gt;0,INDEX(Kalender!FI$81:FI$110,MAX(1,$D58))&gt;INDEX(Kalender!$B$81:$B$110,MAX(1,$D58))),AND($E58&gt;0,INDEX(Kalender!FI$81:FI$110,MAX(1,$E58))&gt;INDEX(Kalender!$B$81:$B$110,MAX(1,$E58))),AND($F58&gt;0,INDEX(Kalender!FI$81:FI$110,MAX(1,$F58))&gt;INDEX(Kalender!$B$81:$B$110,MAX(1,$F58)))),2,0))</f>
        <v>0</v>
      </c>
      <c r="FJ58" s="5" t="n">
        <f aca="false">IF(Kalender!FJ58&lt;&gt;1,0,IF(AND($B58&gt;0,INDEX(Kalender!FJ$68:FJ$77,MAX(1,$B58))&gt;INDEX(Kalender!$B$68:$B$77,MAX(1,$B58))),1,0)+IF(OR(AND($C58&gt;0,INDEX(Kalender!FJ$81:FJ$110,MAX(1,$C58))&gt;INDEX(Kalender!$B$81:$B$110,MAX(1,$C58))),AND($D58&gt;0,INDEX(Kalender!FJ$81:FJ$110,MAX(1,$D58))&gt;INDEX(Kalender!$B$81:$B$110,MAX(1,$D58))),AND($E58&gt;0,INDEX(Kalender!FJ$81:FJ$110,MAX(1,$E58))&gt;INDEX(Kalender!$B$81:$B$110,MAX(1,$E58))),AND($F58&gt;0,INDEX(Kalender!FJ$81:FJ$110,MAX(1,$F58))&gt;INDEX(Kalender!$B$81:$B$110,MAX(1,$F58)))),2,0))</f>
        <v>0</v>
      </c>
      <c r="FK58" s="5" t="n">
        <f aca="false">IF(Kalender!FK58&lt;&gt;1,0,IF(AND($B58&gt;0,INDEX(Kalender!FK$68:FK$77,MAX(1,$B58))&gt;INDEX(Kalender!$B$68:$B$77,MAX(1,$B58))),1,0)+IF(OR(AND($C58&gt;0,INDEX(Kalender!FK$81:FK$110,MAX(1,$C58))&gt;INDEX(Kalender!$B$81:$B$110,MAX(1,$C58))),AND($D58&gt;0,INDEX(Kalender!FK$81:FK$110,MAX(1,$D58))&gt;INDEX(Kalender!$B$81:$B$110,MAX(1,$D58))),AND($E58&gt;0,INDEX(Kalender!FK$81:FK$110,MAX(1,$E58))&gt;INDEX(Kalender!$B$81:$B$110,MAX(1,$E58))),AND($F58&gt;0,INDEX(Kalender!FK$81:FK$110,MAX(1,$F58))&gt;INDEX(Kalender!$B$81:$B$110,MAX(1,$F58)))),2,0))</f>
        <v>0</v>
      </c>
      <c r="FL58" s="5" t="n">
        <f aca="false">IF(Kalender!FL58&lt;&gt;1,0,IF(AND($B58&gt;0,INDEX(Kalender!FL$68:FL$77,MAX(1,$B58))&gt;INDEX(Kalender!$B$68:$B$77,MAX(1,$B58))),1,0)+IF(OR(AND($C58&gt;0,INDEX(Kalender!FL$81:FL$110,MAX(1,$C58))&gt;INDEX(Kalender!$B$81:$B$110,MAX(1,$C58))),AND($D58&gt;0,INDEX(Kalender!FL$81:FL$110,MAX(1,$D58))&gt;INDEX(Kalender!$B$81:$B$110,MAX(1,$D58))),AND($E58&gt;0,INDEX(Kalender!FL$81:FL$110,MAX(1,$E58))&gt;INDEX(Kalender!$B$81:$B$110,MAX(1,$E58))),AND($F58&gt;0,INDEX(Kalender!FL$81:FL$110,MAX(1,$F58))&gt;INDEX(Kalender!$B$81:$B$110,MAX(1,$F58)))),2,0))</f>
        <v>0</v>
      </c>
      <c r="FM58" s="5" t="n">
        <f aca="false">IF(Kalender!FM58&lt;&gt;1,0,IF(AND($B58&gt;0,INDEX(Kalender!FM$68:FM$77,MAX(1,$B58))&gt;INDEX(Kalender!$B$68:$B$77,MAX(1,$B58))),1,0)+IF(OR(AND($C58&gt;0,INDEX(Kalender!FM$81:FM$110,MAX(1,$C58))&gt;INDEX(Kalender!$B$81:$B$110,MAX(1,$C58))),AND($D58&gt;0,INDEX(Kalender!FM$81:FM$110,MAX(1,$D58))&gt;INDEX(Kalender!$B$81:$B$110,MAX(1,$D58))),AND($E58&gt;0,INDEX(Kalender!FM$81:FM$110,MAX(1,$E58))&gt;INDEX(Kalender!$B$81:$B$110,MAX(1,$E58))),AND($F58&gt;0,INDEX(Kalender!FM$81:FM$110,MAX(1,$F58))&gt;INDEX(Kalender!$B$81:$B$110,MAX(1,$F58)))),2,0))</f>
        <v>0</v>
      </c>
      <c r="FN58" s="5" t="n">
        <f aca="false">IF(Kalender!FN58&lt;&gt;1,0,IF(AND($B58&gt;0,INDEX(Kalender!FN$68:FN$77,MAX(1,$B58))&gt;INDEX(Kalender!$B$68:$B$77,MAX(1,$B58))),1,0)+IF(OR(AND($C58&gt;0,INDEX(Kalender!FN$81:FN$110,MAX(1,$C58))&gt;INDEX(Kalender!$B$81:$B$110,MAX(1,$C58))),AND($D58&gt;0,INDEX(Kalender!FN$81:FN$110,MAX(1,$D58))&gt;INDEX(Kalender!$B$81:$B$110,MAX(1,$D58))),AND($E58&gt;0,INDEX(Kalender!FN$81:FN$110,MAX(1,$E58))&gt;INDEX(Kalender!$B$81:$B$110,MAX(1,$E58))),AND($F58&gt;0,INDEX(Kalender!FN$81:FN$110,MAX(1,$F58))&gt;INDEX(Kalender!$B$81:$B$110,MAX(1,$F58)))),2,0))</f>
        <v>0</v>
      </c>
      <c r="FO58" s="5" t="n">
        <f aca="false">IF(Kalender!FO58&lt;&gt;1,0,IF(AND($B58&gt;0,INDEX(Kalender!FO$68:FO$77,MAX(1,$B58))&gt;INDEX(Kalender!$B$68:$B$77,MAX(1,$B58))),1,0)+IF(OR(AND($C58&gt;0,INDEX(Kalender!FO$81:FO$110,MAX(1,$C58))&gt;INDEX(Kalender!$B$81:$B$110,MAX(1,$C58))),AND($D58&gt;0,INDEX(Kalender!FO$81:FO$110,MAX(1,$D58))&gt;INDEX(Kalender!$B$81:$B$110,MAX(1,$D58))),AND($E58&gt;0,INDEX(Kalender!FO$81:FO$110,MAX(1,$E58))&gt;INDEX(Kalender!$B$81:$B$110,MAX(1,$E58))),AND($F58&gt;0,INDEX(Kalender!FO$81:FO$110,MAX(1,$F58))&gt;INDEX(Kalender!$B$81:$B$110,MAX(1,$F58)))),2,0))</f>
        <v>0</v>
      </c>
      <c r="FP58" s="5" t="n">
        <f aca="false">IF(Kalender!FP58&lt;&gt;1,0,IF(AND($B58&gt;0,INDEX(Kalender!FP$68:FP$77,MAX(1,$B58))&gt;INDEX(Kalender!$B$68:$B$77,MAX(1,$B58))),1,0)+IF(OR(AND($C58&gt;0,INDEX(Kalender!FP$81:FP$110,MAX(1,$C58))&gt;INDEX(Kalender!$B$81:$B$110,MAX(1,$C58))),AND($D58&gt;0,INDEX(Kalender!FP$81:FP$110,MAX(1,$D58))&gt;INDEX(Kalender!$B$81:$B$110,MAX(1,$D58))),AND($E58&gt;0,INDEX(Kalender!FP$81:FP$110,MAX(1,$E58))&gt;INDEX(Kalender!$B$81:$B$110,MAX(1,$E58))),AND($F58&gt;0,INDEX(Kalender!FP$81:FP$110,MAX(1,$F58))&gt;INDEX(Kalender!$B$81:$B$110,MAX(1,$F58)))),2,0))</f>
        <v>0</v>
      </c>
      <c r="FQ58" s="5" t="n">
        <f aca="false">IF(Kalender!FQ58&lt;&gt;1,0,IF(AND($B58&gt;0,INDEX(Kalender!FQ$68:FQ$77,MAX(1,$B58))&gt;INDEX(Kalender!$B$68:$B$77,MAX(1,$B58))),1,0)+IF(OR(AND($C58&gt;0,INDEX(Kalender!FQ$81:FQ$110,MAX(1,$C58))&gt;INDEX(Kalender!$B$81:$B$110,MAX(1,$C58))),AND($D58&gt;0,INDEX(Kalender!FQ$81:FQ$110,MAX(1,$D58))&gt;INDEX(Kalender!$B$81:$B$110,MAX(1,$D58))),AND($E58&gt;0,INDEX(Kalender!FQ$81:FQ$110,MAX(1,$E58))&gt;INDEX(Kalender!$B$81:$B$110,MAX(1,$E58))),AND($F58&gt;0,INDEX(Kalender!FQ$81:FQ$110,MAX(1,$F58))&gt;INDEX(Kalender!$B$81:$B$110,MAX(1,$F58)))),2,0))</f>
        <v>0</v>
      </c>
      <c r="FR58" s="5" t="n">
        <f aca="false">IF(Kalender!FR58&lt;&gt;1,0,IF(AND($B58&gt;0,INDEX(Kalender!FR$68:FR$77,MAX(1,$B58))&gt;INDEX(Kalender!$B$68:$B$77,MAX(1,$B58))),1,0)+IF(OR(AND($C58&gt;0,INDEX(Kalender!FR$81:FR$110,MAX(1,$C58))&gt;INDEX(Kalender!$B$81:$B$110,MAX(1,$C58))),AND($D58&gt;0,INDEX(Kalender!FR$81:FR$110,MAX(1,$D58))&gt;INDEX(Kalender!$B$81:$B$110,MAX(1,$D58))),AND($E58&gt;0,INDEX(Kalender!FR$81:FR$110,MAX(1,$E58))&gt;INDEX(Kalender!$B$81:$B$110,MAX(1,$E58))),AND($F58&gt;0,INDEX(Kalender!FR$81:FR$110,MAX(1,$F58))&gt;INDEX(Kalender!$B$81:$B$110,MAX(1,$F58)))),2,0))</f>
        <v>0</v>
      </c>
      <c r="FS58" s="5" t="n">
        <f aca="false">IF(Kalender!FS58&lt;&gt;1,0,IF(AND($B58&gt;0,INDEX(Kalender!FS$68:FS$77,MAX(1,$B58))&gt;INDEX(Kalender!$B$68:$B$77,MAX(1,$B58))),1,0)+IF(OR(AND($C58&gt;0,INDEX(Kalender!FS$81:FS$110,MAX(1,$C58))&gt;INDEX(Kalender!$B$81:$B$110,MAX(1,$C58))),AND($D58&gt;0,INDEX(Kalender!FS$81:FS$110,MAX(1,$D58))&gt;INDEX(Kalender!$B$81:$B$110,MAX(1,$D58))),AND($E58&gt;0,INDEX(Kalender!FS$81:FS$110,MAX(1,$E58))&gt;INDEX(Kalender!$B$81:$B$110,MAX(1,$E58))),AND($F58&gt;0,INDEX(Kalender!FS$81:FS$110,MAX(1,$F58))&gt;INDEX(Kalender!$B$81:$B$110,MAX(1,$F58)))),2,0))</f>
        <v>0</v>
      </c>
      <c r="FT58" s="5" t="n">
        <f aca="false">IF(Kalender!FT58&lt;&gt;1,0,IF(AND($B58&gt;0,INDEX(Kalender!FT$68:FT$77,MAX(1,$B58))&gt;INDEX(Kalender!$B$68:$B$77,MAX(1,$B58))),1,0)+IF(OR(AND($C58&gt;0,INDEX(Kalender!FT$81:FT$110,MAX(1,$C58))&gt;INDEX(Kalender!$B$81:$B$110,MAX(1,$C58))),AND($D58&gt;0,INDEX(Kalender!FT$81:FT$110,MAX(1,$D58))&gt;INDEX(Kalender!$B$81:$B$110,MAX(1,$D58))),AND($E58&gt;0,INDEX(Kalender!FT$81:FT$110,MAX(1,$E58))&gt;INDEX(Kalender!$B$81:$B$110,MAX(1,$E58))),AND($F58&gt;0,INDEX(Kalender!FT$81:FT$110,MAX(1,$F58))&gt;INDEX(Kalender!$B$81:$B$110,MAX(1,$F58)))),2,0))</f>
        <v>0</v>
      </c>
      <c r="FU58" s="5" t="n">
        <f aca="false">IF(Kalender!FU58&lt;&gt;1,0,IF(AND($B58&gt;0,INDEX(Kalender!FU$68:FU$77,MAX(1,$B58))&gt;INDEX(Kalender!$B$68:$B$77,MAX(1,$B58))),1,0)+IF(OR(AND($C58&gt;0,INDEX(Kalender!FU$81:FU$110,MAX(1,$C58))&gt;INDEX(Kalender!$B$81:$B$110,MAX(1,$C58))),AND($D58&gt;0,INDEX(Kalender!FU$81:FU$110,MAX(1,$D58))&gt;INDEX(Kalender!$B$81:$B$110,MAX(1,$D58))),AND($E58&gt;0,INDEX(Kalender!FU$81:FU$110,MAX(1,$E58))&gt;INDEX(Kalender!$B$81:$B$110,MAX(1,$E58))),AND($F58&gt;0,INDEX(Kalender!FU$81:FU$110,MAX(1,$F58))&gt;INDEX(Kalender!$B$81:$B$110,MAX(1,$F58)))),2,0))</f>
        <v>0</v>
      </c>
      <c r="FV58" s="5" t="n">
        <f aca="false">IF(Kalender!FV58&lt;&gt;1,0,IF(AND($B58&gt;0,INDEX(Kalender!FV$68:FV$77,MAX(1,$B58))&gt;INDEX(Kalender!$B$68:$B$77,MAX(1,$B58))),1,0)+IF(OR(AND($C58&gt;0,INDEX(Kalender!FV$81:FV$110,MAX(1,$C58))&gt;INDEX(Kalender!$B$81:$B$110,MAX(1,$C58))),AND($D58&gt;0,INDEX(Kalender!FV$81:FV$110,MAX(1,$D58))&gt;INDEX(Kalender!$B$81:$B$110,MAX(1,$D58))),AND($E58&gt;0,INDEX(Kalender!FV$81:FV$110,MAX(1,$E58))&gt;INDEX(Kalender!$B$81:$B$110,MAX(1,$E58))),AND($F58&gt;0,INDEX(Kalender!FV$81:FV$110,MAX(1,$F58))&gt;INDEX(Kalender!$B$81:$B$110,MAX(1,$F58)))),2,0))</f>
        <v>0</v>
      </c>
      <c r="FW58" s="5" t="n">
        <f aca="false">IF(Kalender!FW58&lt;&gt;1,0,IF(AND($B58&gt;0,INDEX(Kalender!FW$68:FW$77,MAX(1,$B58))&gt;INDEX(Kalender!$B$68:$B$77,MAX(1,$B58))),1,0)+IF(OR(AND($C58&gt;0,INDEX(Kalender!FW$81:FW$110,MAX(1,$C58))&gt;INDEX(Kalender!$B$81:$B$110,MAX(1,$C58))),AND($D58&gt;0,INDEX(Kalender!FW$81:FW$110,MAX(1,$D58))&gt;INDEX(Kalender!$B$81:$B$110,MAX(1,$D58))),AND($E58&gt;0,INDEX(Kalender!FW$81:FW$110,MAX(1,$E58))&gt;INDEX(Kalender!$B$81:$B$110,MAX(1,$E58))),AND($F58&gt;0,INDEX(Kalender!FW$81:FW$110,MAX(1,$F58))&gt;INDEX(Kalender!$B$81:$B$110,MAX(1,$F58)))),2,0))</f>
        <v>0</v>
      </c>
      <c r="FX58" s="5" t="n">
        <f aca="false">IF(Kalender!FX58&lt;&gt;1,0,IF(AND($B58&gt;0,INDEX(Kalender!FX$68:FX$77,MAX(1,$B58))&gt;INDEX(Kalender!$B$68:$B$77,MAX(1,$B58))),1,0)+IF(OR(AND($C58&gt;0,INDEX(Kalender!FX$81:FX$110,MAX(1,$C58))&gt;INDEX(Kalender!$B$81:$B$110,MAX(1,$C58))),AND($D58&gt;0,INDEX(Kalender!FX$81:FX$110,MAX(1,$D58))&gt;INDEX(Kalender!$B$81:$B$110,MAX(1,$D58))),AND($E58&gt;0,INDEX(Kalender!FX$81:FX$110,MAX(1,$E58))&gt;INDEX(Kalender!$B$81:$B$110,MAX(1,$E58))),AND($F58&gt;0,INDEX(Kalender!FX$81:FX$110,MAX(1,$F58))&gt;INDEX(Kalender!$B$81:$B$110,MAX(1,$F58)))),2,0))</f>
        <v>0</v>
      </c>
      <c r="FY58" s="5" t="n">
        <f aca="false">IF(Kalender!FY58&lt;&gt;1,0,IF(AND($B58&gt;0,INDEX(Kalender!FY$68:FY$77,MAX(1,$B58))&gt;INDEX(Kalender!$B$68:$B$77,MAX(1,$B58))),1,0)+IF(OR(AND($C58&gt;0,INDEX(Kalender!FY$81:FY$110,MAX(1,$C58))&gt;INDEX(Kalender!$B$81:$B$110,MAX(1,$C58))),AND($D58&gt;0,INDEX(Kalender!FY$81:FY$110,MAX(1,$D58))&gt;INDEX(Kalender!$B$81:$B$110,MAX(1,$D58))),AND($E58&gt;0,INDEX(Kalender!FY$81:FY$110,MAX(1,$E58))&gt;INDEX(Kalender!$B$81:$B$110,MAX(1,$E58))),AND($F58&gt;0,INDEX(Kalender!FY$81:FY$110,MAX(1,$F58))&gt;INDEX(Kalender!$B$81:$B$110,MAX(1,$F58)))),2,0))</f>
        <v>0</v>
      </c>
      <c r="FZ58" s="5" t="n">
        <f aca="false">IF(Kalender!FZ58&lt;&gt;1,0,IF(AND($B58&gt;0,INDEX(Kalender!FZ$68:FZ$77,MAX(1,$B58))&gt;INDEX(Kalender!$B$68:$B$77,MAX(1,$B58))),1,0)+IF(OR(AND($C58&gt;0,INDEX(Kalender!FZ$81:FZ$110,MAX(1,$C58))&gt;INDEX(Kalender!$B$81:$B$110,MAX(1,$C58))),AND($D58&gt;0,INDEX(Kalender!FZ$81:FZ$110,MAX(1,$D58))&gt;INDEX(Kalender!$B$81:$B$110,MAX(1,$D58))),AND($E58&gt;0,INDEX(Kalender!FZ$81:FZ$110,MAX(1,$E58))&gt;INDEX(Kalender!$B$81:$B$110,MAX(1,$E58))),AND($F58&gt;0,INDEX(Kalender!FZ$81:FZ$110,MAX(1,$F58))&gt;INDEX(Kalender!$B$81:$B$110,MAX(1,$F58)))),2,0))</f>
        <v>0</v>
      </c>
      <c r="GA58" s="5" t="n">
        <f aca="false">IF(Kalender!GA58&lt;&gt;1,0,IF(AND($B58&gt;0,INDEX(Kalender!GA$68:GA$77,MAX(1,$B58))&gt;INDEX(Kalender!$B$68:$B$77,MAX(1,$B58))),1,0)+IF(OR(AND($C58&gt;0,INDEX(Kalender!GA$81:GA$110,MAX(1,$C58))&gt;INDEX(Kalender!$B$81:$B$110,MAX(1,$C58))),AND($D58&gt;0,INDEX(Kalender!GA$81:GA$110,MAX(1,$D58))&gt;INDEX(Kalender!$B$81:$B$110,MAX(1,$D58))),AND($E58&gt;0,INDEX(Kalender!GA$81:GA$110,MAX(1,$E58))&gt;INDEX(Kalender!$B$81:$B$110,MAX(1,$E58))),AND($F58&gt;0,INDEX(Kalender!GA$81:GA$110,MAX(1,$F58))&gt;INDEX(Kalender!$B$81:$B$110,MAX(1,$F58)))),2,0))</f>
        <v>0</v>
      </c>
      <c r="GB58" s="5" t="n">
        <f aca="false">IF(Kalender!GB58&lt;&gt;1,0,IF(AND($B58&gt;0,INDEX(Kalender!GB$68:GB$77,MAX(1,$B58))&gt;INDEX(Kalender!$B$68:$B$77,MAX(1,$B58))),1,0)+IF(OR(AND($C58&gt;0,INDEX(Kalender!GB$81:GB$110,MAX(1,$C58))&gt;INDEX(Kalender!$B$81:$B$110,MAX(1,$C58))),AND($D58&gt;0,INDEX(Kalender!GB$81:GB$110,MAX(1,$D58))&gt;INDEX(Kalender!$B$81:$B$110,MAX(1,$D58))),AND($E58&gt;0,INDEX(Kalender!GB$81:GB$110,MAX(1,$E58))&gt;INDEX(Kalender!$B$81:$B$110,MAX(1,$E58))),AND($F58&gt;0,INDEX(Kalender!GB$81:GB$110,MAX(1,$F58))&gt;INDEX(Kalender!$B$81:$B$110,MAX(1,$F58)))),2,0))</f>
        <v>0</v>
      </c>
      <c r="GC58" s="5" t="n">
        <f aca="false">IF(Kalender!GC58&lt;&gt;1,0,IF(AND($B58&gt;0,INDEX(Kalender!GC$68:GC$77,MAX(1,$B58))&gt;INDEX(Kalender!$B$68:$B$77,MAX(1,$B58))),1,0)+IF(OR(AND($C58&gt;0,INDEX(Kalender!GC$81:GC$110,MAX(1,$C58))&gt;INDEX(Kalender!$B$81:$B$110,MAX(1,$C58))),AND($D58&gt;0,INDEX(Kalender!GC$81:GC$110,MAX(1,$D58))&gt;INDEX(Kalender!$B$81:$B$110,MAX(1,$D58))),AND($E58&gt;0,INDEX(Kalender!GC$81:GC$110,MAX(1,$E58))&gt;INDEX(Kalender!$B$81:$B$110,MAX(1,$E58))),AND($F58&gt;0,INDEX(Kalender!GC$81:GC$110,MAX(1,$F58))&gt;INDEX(Kalender!$B$81:$B$110,MAX(1,$F58)))),2,0))</f>
        <v>0</v>
      </c>
      <c r="GD58" s="5" t="n">
        <f aca="false">IF(Kalender!GD58&lt;&gt;1,0,IF(AND($B58&gt;0,INDEX(Kalender!GD$68:GD$77,MAX(1,$B58))&gt;INDEX(Kalender!$B$68:$B$77,MAX(1,$B58))),1,0)+IF(OR(AND($C58&gt;0,INDEX(Kalender!GD$81:GD$110,MAX(1,$C58))&gt;INDEX(Kalender!$B$81:$B$110,MAX(1,$C58))),AND($D58&gt;0,INDEX(Kalender!GD$81:GD$110,MAX(1,$D58))&gt;INDEX(Kalender!$B$81:$B$110,MAX(1,$D58))),AND($E58&gt;0,INDEX(Kalender!GD$81:GD$110,MAX(1,$E58))&gt;INDEX(Kalender!$B$81:$B$110,MAX(1,$E58))),AND($F58&gt;0,INDEX(Kalender!GD$81:GD$110,MAX(1,$F58))&gt;INDEX(Kalender!$B$81:$B$110,MAX(1,$F58)))),2,0))</f>
        <v>0</v>
      </c>
      <c r="GE58" s="5" t="n">
        <f aca="false">IF(Kalender!GE58&lt;&gt;1,0,IF(AND($B58&gt;0,INDEX(Kalender!GE$68:GE$77,MAX(1,$B58))&gt;INDEX(Kalender!$B$68:$B$77,MAX(1,$B58))),1,0)+IF(OR(AND($C58&gt;0,INDEX(Kalender!GE$81:GE$110,MAX(1,$C58))&gt;INDEX(Kalender!$B$81:$B$110,MAX(1,$C58))),AND($D58&gt;0,INDEX(Kalender!GE$81:GE$110,MAX(1,$D58))&gt;INDEX(Kalender!$B$81:$B$110,MAX(1,$D58))),AND($E58&gt;0,INDEX(Kalender!GE$81:GE$110,MAX(1,$E58))&gt;INDEX(Kalender!$B$81:$B$110,MAX(1,$E58))),AND($F58&gt;0,INDEX(Kalender!GE$81:GE$110,MAX(1,$F58))&gt;INDEX(Kalender!$B$81:$B$110,MAX(1,$F58)))),2,0))</f>
        <v>0</v>
      </c>
      <c r="GF58" s="5" t="n">
        <f aca="false">IF(Kalender!GF58&lt;&gt;1,0,IF(AND($B58&gt;0,INDEX(Kalender!GF$68:GF$77,MAX(1,$B58))&gt;INDEX(Kalender!$B$68:$B$77,MAX(1,$B58))),1,0)+IF(OR(AND($C58&gt;0,INDEX(Kalender!GF$81:GF$110,MAX(1,$C58))&gt;INDEX(Kalender!$B$81:$B$110,MAX(1,$C58))),AND($D58&gt;0,INDEX(Kalender!GF$81:GF$110,MAX(1,$D58))&gt;INDEX(Kalender!$B$81:$B$110,MAX(1,$D58))),AND($E58&gt;0,INDEX(Kalender!GF$81:GF$110,MAX(1,$E58))&gt;INDEX(Kalender!$B$81:$B$110,MAX(1,$E58))),AND($F58&gt;0,INDEX(Kalender!GF$81:GF$110,MAX(1,$F58))&gt;INDEX(Kalender!$B$81:$B$110,MAX(1,$F58)))),2,0))</f>
        <v>0</v>
      </c>
      <c r="GG58" s="5" t="n">
        <f aca="false">IF(Kalender!GG58&lt;&gt;1,0,IF(AND($B58&gt;0,INDEX(Kalender!GG$68:GG$77,MAX(1,$B58))&gt;INDEX(Kalender!$B$68:$B$77,MAX(1,$B58))),1,0)+IF(OR(AND($C58&gt;0,INDEX(Kalender!GG$81:GG$110,MAX(1,$C58))&gt;INDEX(Kalender!$B$81:$B$110,MAX(1,$C58))),AND($D58&gt;0,INDEX(Kalender!GG$81:GG$110,MAX(1,$D58))&gt;INDEX(Kalender!$B$81:$B$110,MAX(1,$D58))),AND($E58&gt;0,INDEX(Kalender!GG$81:GG$110,MAX(1,$E58))&gt;INDEX(Kalender!$B$81:$B$110,MAX(1,$E58))),AND($F58&gt;0,INDEX(Kalender!GG$81:GG$110,MAX(1,$F58))&gt;INDEX(Kalender!$B$81:$B$110,MAX(1,$F58)))),2,0))</f>
        <v>0</v>
      </c>
      <c r="GH58" s="5" t="n">
        <f aca="false">IF(Kalender!GH58&lt;&gt;1,0,IF(AND($B58&gt;0,INDEX(Kalender!GH$68:GH$77,MAX(1,$B58))&gt;INDEX(Kalender!$B$68:$B$77,MAX(1,$B58))),1,0)+IF(OR(AND($C58&gt;0,INDEX(Kalender!GH$81:GH$110,MAX(1,$C58))&gt;INDEX(Kalender!$B$81:$B$110,MAX(1,$C58))),AND($D58&gt;0,INDEX(Kalender!GH$81:GH$110,MAX(1,$D58))&gt;INDEX(Kalender!$B$81:$B$110,MAX(1,$D58))),AND($E58&gt;0,INDEX(Kalender!GH$81:GH$110,MAX(1,$E58))&gt;INDEX(Kalender!$B$81:$B$110,MAX(1,$E58))),AND($F58&gt;0,INDEX(Kalender!GH$81:GH$110,MAX(1,$F58))&gt;INDEX(Kalender!$B$81:$B$110,MAX(1,$F58)))),2,0))</f>
        <v>0</v>
      </c>
      <c r="GI58" s="5" t="n">
        <f aca="false">IF(Kalender!GI58&lt;&gt;1,0,IF(AND($B58&gt;0,INDEX(Kalender!GI$68:GI$77,MAX(1,$B58))&gt;INDEX(Kalender!$B$68:$B$77,MAX(1,$B58))),1,0)+IF(OR(AND($C58&gt;0,INDEX(Kalender!GI$81:GI$110,MAX(1,$C58))&gt;INDEX(Kalender!$B$81:$B$110,MAX(1,$C58))),AND($D58&gt;0,INDEX(Kalender!GI$81:GI$110,MAX(1,$D58))&gt;INDEX(Kalender!$B$81:$B$110,MAX(1,$D58))),AND($E58&gt;0,INDEX(Kalender!GI$81:GI$110,MAX(1,$E58))&gt;INDEX(Kalender!$B$81:$B$110,MAX(1,$E58))),AND($F58&gt;0,INDEX(Kalender!GI$81:GI$110,MAX(1,$F58))&gt;INDEX(Kalender!$B$81:$B$110,MAX(1,$F58)))),2,0))</f>
        <v>0</v>
      </c>
      <c r="GJ58" s="5" t="n">
        <f aca="false">IF(Kalender!GJ58&lt;&gt;1,0,IF(AND($B58&gt;0,INDEX(Kalender!GJ$68:GJ$77,MAX(1,$B58))&gt;INDEX(Kalender!$B$68:$B$77,MAX(1,$B58))),1,0)+IF(OR(AND($C58&gt;0,INDEX(Kalender!GJ$81:GJ$110,MAX(1,$C58))&gt;INDEX(Kalender!$B$81:$B$110,MAX(1,$C58))),AND($D58&gt;0,INDEX(Kalender!GJ$81:GJ$110,MAX(1,$D58))&gt;INDEX(Kalender!$B$81:$B$110,MAX(1,$D58))),AND($E58&gt;0,INDEX(Kalender!GJ$81:GJ$110,MAX(1,$E58))&gt;INDEX(Kalender!$B$81:$B$110,MAX(1,$E58))),AND($F58&gt;0,INDEX(Kalender!GJ$81:GJ$110,MAX(1,$F58))&gt;INDEX(Kalender!$B$81:$B$110,MAX(1,$F58)))),2,0))</f>
        <v>0</v>
      </c>
      <c r="GK58" s="5" t="n">
        <f aca="false">IF(Kalender!GK58&lt;&gt;1,0,IF(AND($B58&gt;0,INDEX(Kalender!GK$68:GK$77,MAX(1,$B58))&gt;INDEX(Kalender!$B$68:$B$77,MAX(1,$B58))),1,0)+IF(OR(AND($C58&gt;0,INDEX(Kalender!GK$81:GK$110,MAX(1,$C58))&gt;INDEX(Kalender!$B$81:$B$110,MAX(1,$C58))),AND($D58&gt;0,INDEX(Kalender!GK$81:GK$110,MAX(1,$D58))&gt;INDEX(Kalender!$B$81:$B$110,MAX(1,$D58))),AND($E58&gt;0,INDEX(Kalender!GK$81:GK$110,MAX(1,$E58))&gt;INDEX(Kalender!$B$81:$B$110,MAX(1,$E58))),AND($F58&gt;0,INDEX(Kalender!GK$81:GK$110,MAX(1,$F58))&gt;INDEX(Kalender!$B$81:$B$110,MAX(1,$F58)))),2,0))</f>
        <v>0</v>
      </c>
      <c r="GL58" s="5" t="n">
        <f aca="false">IF(Kalender!GL58&lt;&gt;1,0,IF(AND($B58&gt;0,INDEX(Kalender!GL$68:GL$77,MAX(1,$B58))&gt;INDEX(Kalender!$B$68:$B$77,MAX(1,$B58))),1,0)+IF(OR(AND($C58&gt;0,INDEX(Kalender!GL$81:GL$110,MAX(1,$C58))&gt;INDEX(Kalender!$B$81:$B$110,MAX(1,$C58))),AND($D58&gt;0,INDEX(Kalender!GL$81:GL$110,MAX(1,$D58))&gt;INDEX(Kalender!$B$81:$B$110,MAX(1,$D58))),AND($E58&gt;0,INDEX(Kalender!GL$81:GL$110,MAX(1,$E58))&gt;INDEX(Kalender!$B$81:$B$110,MAX(1,$E58))),AND($F58&gt;0,INDEX(Kalender!GL$81:GL$110,MAX(1,$F58))&gt;INDEX(Kalender!$B$81:$B$110,MAX(1,$F58)))),2,0))</f>
        <v>0</v>
      </c>
      <c r="GM58" s="5" t="n">
        <f aca="false">IF(Kalender!GM58&lt;&gt;1,0,IF(AND($B58&gt;0,INDEX(Kalender!GM$68:GM$77,MAX(1,$B58))&gt;INDEX(Kalender!$B$68:$B$77,MAX(1,$B58))),1,0)+IF(OR(AND($C58&gt;0,INDEX(Kalender!GM$81:GM$110,MAX(1,$C58))&gt;INDEX(Kalender!$B$81:$B$110,MAX(1,$C58))),AND($D58&gt;0,INDEX(Kalender!GM$81:GM$110,MAX(1,$D58))&gt;INDEX(Kalender!$B$81:$B$110,MAX(1,$D58))),AND($E58&gt;0,INDEX(Kalender!GM$81:GM$110,MAX(1,$E58))&gt;INDEX(Kalender!$B$81:$B$110,MAX(1,$E58))),AND($F58&gt;0,INDEX(Kalender!GM$81:GM$110,MAX(1,$F58))&gt;INDEX(Kalender!$B$81:$B$110,MAX(1,$F58)))),2,0))</f>
        <v>0</v>
      </c>
      <c r="GN58" s="5" t="n">
        <f aca="false">IF(Kalender!GN58&lt;&gt;1,0,IF(AND($B58&gt;0,INDEX(Kalender!GN$68:GN$77,MAX(1,$B58))&gt;INDEX(Kalender!$B$68:$B$77,MAX(1,$B58))),1,0)+IF(OR(AND($C58&gt;0,INDEX(Kalender!GN$81:GN$110,MAX(1,$C58))&gt;INDEX(Kalender!$B$81:$B$110,MAX(1,$C58))),AND($D58&gt;0,INDEX(Kalender!GN$81:GN$110,MAX(1,$D58))&gt;INDEX(Kalender!$B$81:$B$110,MAX(1,$D58))),AND($E58&gt;0,INDEX(Kalender!GN$81:GN$110,MAX(1,$E58))&gt;INDEX(Kalender!$B$81:$B$110,MAX(1,$E58))),AND($F58&gt;0,INDEX(Kalender!GN$81:GN$110,MAX(1,$F58))&gt;INDEX(Kalender!$B$81:$B$110,MAX(1,$F58)))),2,0))</f>
        <v>0</v>
      </c>
      <c r="GO58" s="5" t="n">
        <f aca="false">IF(Kalender!GO58&lt;&gt;1,0,IF(AND($B58&gt;0,INDEX(Kalender!GO$68:GO$77,MAX(1,$B58))&gt;INDEX(Kalender!$B$68:$B$77,MAX(1,$B58))),1,0)+IF(OR(AND($C58&gt;0,INDEX(Kalender!GO$81:GO$110,MAX(1,$C58))&gt;INDEX(Kalender!$B$81:$B$110,MAX(1,$C58))),AND($D58&gt;0,INDEX(Kalender!GO$81:GO$110,MAX(1,$D58))&gt;INDEX(Kalender!$B$81:$B$110,MAX(1,$D58))),AND($E58&gt;0,INDEX(Kalender!GO$81:GO$110,MAX(1,$E58))&gt;INDEX(Kalender!$B$81:$B$110,MAX(1,$E58))),AND($F58&gt;0,INDEX(Kalender!GO$81:GO$110,MAX(1,$F58))&gt;INDEX(Kalender!$B$81:$B$110,MAX(1,$F58)))),2,0))</f>
        <v>0</v>
      </c>
      <c r="GP58" s="5" t="n">
        <f aca="false">IF(Kalender!GP58&lt;&gt;1,0,IF(AND($B58&gt;0,INDEX(Kalender!GP$68:GP$77,MAX(1,$B58))&gt;INDEX(Kalender!$B$68:$B$77,MAX(1,$B58))),1,0)+IF(OR(AND($C58&gt;0,INDEX(Kalender!GP$81:GP$110,MAX(1,$C58))&gt;INDEX(Kalender!$B$81:$B$110,MAX(1,$C58))),AND($D58&gt;0,INDEX(Kalender!GP$81:GP$110,MAX(1,$D58))&gt;INDEX(Kalender!$B$81:$B$110,MAX(1,$D58))),AND($E58&gt;0,INDEX(Kalender!GP$81:GP$110,MAX(1,$E58))&gt;INDEX(Kalender!$B$81:$B$110,MAX(1,$E58))),AND($F58&gt;0,INDEX(Kalender!GP$81:GP$110,MAX(1,$F58))&gt;INDEX(Kalender!$B$81:$B$110,MAX(1,$F58)))),2,0))</f>
        <v>0</v>
      </c>
      <c r="GQ58" s="5" t="n">
        <f aca="false">IF(Kalender!GQ58&lt;&gt;1,0,IF(AND($B58&gt;0,INDEX(Kalender!GQ$68:GQ$77,MAX(1,$B58))&gt;INDEX(Kalender!$B$68:$B$77,MAX(1,$B58))),1,0)+IF(OR(AND($C58&gt;0,INDEX(Kalender!GQ$81:GQ$110,MAX(1,$C58))&gt;INDEX(Kalender!$B$81:$B$110,MAX(1,$C58))),AND($D58&gt;0,INDEX(Kalender!GQ$81:GQ$110,MAX(1,$D58))&gt;INDEX(Kalender!$B$81:$B$110,MAX(1,$D58))),AND($E58&gt;0,INDEX(Kalender!GQ$81:GQ$110,MAX(1,$E58))&gt;INDEX(Kalender!$B$81:$B$110,MAX(1,$E58))),AND($F58&gt;0,INDEX(Kalender!GQ$81:GQ$110,MAX(1,$F58))&gt;INDEX(Kalender!$B$81:$B$110,MAX(1,$F58)))),2,0))</f>
        <v>0</v>
      </c>
      <c r="GR58" s="5" t="n">
        <f aca="false">IF(Kalender!GR58&lt;&gt;1,0,IF(AND($B58&gt;0,INDEX(Kalender!GR$68:GR$77,MAX(1,$B58))&gt;INDEX(Kalender!$B$68:$B$77,MAX(1,$B58))),1,0)+IF(OR(AND($C58&gt;0,INDEX(Kalender!GR$81:GR$110,MAX(1,$C58))&gt;INDEX(Kalender!$B$81:$B$110,MAX(1,$C58))),AND($D58&gt;0,INDEX(Kalender!GR$81:GR$110,MAX(1,$D58))&gt;INDEX(Kalender!$B$81:$B$110,MAX(1,$D58))),AND($E58&gt;0,INDEX(Kalender!GR$81:GR$110,MAX(1,$E58))&gt;INDEX(Kalender!$B$81:$B$110,MAX(1,$E58))),AND($F58&gt;0,INDEX(Kalender!GR$81:GR$110,MAX(1,$F58))&gt;INDEX(Kalender!$B$81:$B$110,MAX(1,$F58)))),2,0))</f>
        <v>0</v>
      </c>
      <c r="GS58" s="5" t="n">
        <f aca="false">IF(Kalender!GS58&lt;&gt;1,0,IF(AND($B58&gt;0,INDEX(Kalender!GS$68:GS$77,MAX(1,$B58))&gt;INDEX(Kalender!$B$68:$B$77,MAX(1,$B58))),1,0)+IF(OR(AND($C58&gt;0,INDEX(Kalender!GS$81:GS$110,MAX(1,$C58))&gt;INDEX(Kalender!$B$81:$B$110,MAX(1,$C58))),AND($D58&gt;0,INDEX(Kalender!GS$81:GS$110,MAX(1,$D58))&gt;INDEX(Kalender!$B$81:$B$110,MAX(1,$D58))),AND($E58&gt;0,INDEX(Kalender!GS$81:GS$110,MAX(1,$E58))&gt;INDEX(Kalender!$B$81:$B$110,MAX(1,$E58))),AND($F58&gt;0,INDEX(Kalender!GS$81:GS$110,MAX(1,$F58))&gt;INDEX(Kalender!$B$81:$B$110,MAX(1,$F58)))),2,0))</f>
        <v>0</v>
      </c>
      <c r="GT58" s="5" t="n">
        <f aca="false">IF(Kalender!GT58&lt;&gt;1,0,IF(AND($B58&gt;0,INDEX(Kalender!GT$68:GT$77,MAX(1,$B58))&gt;INDEX(Kalender!$B$68:$B$77,MAX(1,$B58))),1,0)+IF(OR(AND($C58&gt;0,INDEX(Kalender!GT$81:GT$110,MAX(1,$C58))&gt;INDEX(Kalender!$B$81:$B$110,MAX(1,$C58))),AND($D58&gt;0,INDEX(Kalender!GT$81:GT$110,MAX(1,$D58))&gt;INDEX(Kalender!$B$81:$B$110,MAX(1,$D58))),AND($E58&gt;0,INDEX(Kalender!GT$81:GT$110,MAX(1,$E58))&gt;INDEX(Kalender!$B$81:$B$110,MAX(1,$E58))),AND($F58&gt;0,INDEX(Kalender!GT$81:GT$110,MAX(1,$F58))&gt;INDEX(Kalender!$B$81:$B$110,MAX(1,$F58)))),2,0))</f>
        <v>0</v>
      </c>
      <c r="GU58" s="5" t="n">
        <f aca="false">IF(Kalender!GU58&lt;&gt;1,0,IF(AND($B58&gt;0,INDEX(Kalender!GU$68:GU$77,MAX(1,$B58))&gt;INDEX(Kalender!$B$68:$B$77,MAX(1,$B58))),1,0)+IF(OR(AND($C58&gt;0,INDEX(Kalender!GU$81:GU$110,MAX(1,$C58))&gt;INDEX(Kalender!$B$81:$B$110,MAX(1,$C58))),AND($D58&gt;0,INDEX(Kalender!GU$81:GU$110,MAX(1,$D58))&gt;INDEX(Kalender!$B$81:$B$110,MAX(1,$D58))),AND($E58&gt;0,INDEX(Kalender!GU$81:GU$110,MAX(1,$E58))&gt;INDEX(Kalender!$B$81:$B$110,MAX(1,$E58))),AND($F58&gt;0,INDEX(Kalender!GU$81:GU$110,MAX(1,$F58))&gt;INDEX(Kalender!$B$81:$B$110,MAX(1,$F58)))),2,0))</f>
        <v>0</v>
      </c>
      <c r="GV58" s="5" t="n">
        <f aca="false">IF(Kalender!GV58&lt;&gt;1,0,IF(AND($B58&gt;0,INDEX(Kalender!GV$68:GV$77,MAX(1,$B58))&gt;INDEX(Kalender!$B$68:$B$77,MAX(1,$B58))),1,0)+IF(OR(AND($C58&gt;0,INDEX(Kalender!GV$81:GV$110,MAX(1,$C58))&gt;INDEX(Kalender!$B$81:$B$110,MAX(1,$C58))),AND($D58&gt;0,INDEX(Kalender!GV$81:GV$110,MAX(1,$D58))&gt;INDEX(Kalender!$B$81:$B$110,MAX(1,$D58))),AND($E58&gt;0,INDEX(Kalender!GV$81:GV$110,MAX(1,$E58))&gt;INDEX(Kalender!$B$81:$B$110,MAX(1,$E58))),AND($F58&gt;0,INDEX(Kalender!GV$81:GV$110,MAX(1,$F58))&gt;INDEX(Kalender!$B$81:$B$110,MAX(1,$F58)))),2,0))</f>
        <v>0</v>
      </c>
      <c r="GW58" s="5" t="n">
        <f aca="false">IF(Kalender!GW58&lt;&gt;1,0,IF(AND($B58&gt;0,INDEX(Kalender!GW$68:GW$77,MAX(1,$B58))&gt;INDEX(Kalender!$B$68:$B$77,MAX(1,$B58))),1,0)+IF(OR(AND($C58&gt;0,INDEX(Kalender!GW$81:GW$110,MAX(1,$C58))&gt;INDEX(Kalender!$B$81:$B$110,MAX(1,$C58))),AND($D58&gt;0,INDEX(Kalender!GW$81:GW$110,MAX(1,$D58))&gt;INDEX(Kalender!$B$81:$B$110,MAX(1,$D58))),AND($E58&gt;0,INDEX(Kalender!GW$81:GW$110,MAX(1,$E58))&gt;INDEX(Kalender!$B$81:$B$110,MAX(1,$E58))),AND($F58&gt;0,INDEX(Kalender!GW$81:GW$110,MAX(1,$F58))&gt;INDEX(Kalender!$B$81:$B$110,MAX(1,$F58)))),2,0))</f>
        <v>0</v>
      </c>
      <c r="GX58" s="5" t="n">
        <f aca="false">IF(Kalender!GX58&lt;&gt;1,0,IF(AND($B58&gt;0,INDEX(Kalender!GX$68:GX$77,MAX(1,$B58))&gt;INDEX(Kalender!$B$68:$B$77,MAX(1,$B58))),1,0)+IF(OR(AND($C58&gt;0,INDEX(Kalender!GX$81:GX$110,MAX(1,$C58))&gt;INDEX(Kalender!$B$81:$B$110,MAX(1,$C58))),AND($D58&gt;0,INDEX(Kalender!GX$81:GX$110,MAX(1,$D58))&gt;INDEX(Kalender!$B$81:$B$110,MAX(1,$D58))),AND($E58&gt;0,INDEX(Kalender!GX$81:GX$110,MAX(1,$E58))&gt;INDEX(Kalender!$B$81:$B$110,MAX(1,$E58))),AND($F58&gt;0,INDEX(Kalender!GX$81:GX$110,MAX(1,$F58))&gt;INDEX(Kalender!$B$81:$B$110,MAX(1,$F58)))),2,0))</f>
        <v>0</v>
      </c>
      <c r="GY58" s="5" t="n">
        <f aca="false">IF(Kalender!GY58&lt;&gt;1,0,IF(AND($B58&gt;0,INDEX(Kalender!GY$68:GY$77,MAX(1,$B58))&gt;INDEX(Kalender!$B$68:$B$77,MAX(1,$B58))),1,0)+IF(OR(AND($C58&gt;0,INDEX(Kalender!GY$81:GY$110,MAX(1,$C58))&gt;INDEX(Kalender!$B$81:$B$110,MAX(1,$C58))),AND($D58&gt;0,INDEX(Kalender!GY$81:GY$110,MAX(1,$D58))&gt;INDEX(Kalender!$B$81:$B$110,MAX(1,$D58))),AND($E58&gt;0,INDEX(Kalender!GY$81:GY$110,MAX(1,$E58))&gt;INDEX(Kalender!$B$81:$B$110,MAX(1,$E58))),AND($F58&gt;0,INDEX(Kalender!GY$81:GY$110,MAX(1,$F58))&gt;INDEX(Kalender!$B$81:$B$110,MAX(1,$F58)))),2,0))</f>
        <v>0</v>
      </c>
      <c r="GZ58" s="5" t="n">
        <f aca="false">IF(Kalender!GZ58&lt;&gt;1,0,IF(AND($B58&gt;0,INDEX(Kalender!GZ$68:GZ$77,MAX(1,$B58))&gt;INDEX(Kalender!$B$68:$B$77,MAX(1,$B58))),1,0)+IF(OR(AND($C58&gt;0,INDEX(Kalender!GZ$81:GZ$110,MAX(1,$C58))&gt;INDEX(Kalender!$B$81:$B$110,MAX(1,$C58))),AND($D58&gt;0,INDEX(Kalender!GZ$81:GZ$110,MAX(1,$D58))&gt;INDEX(Kalender!$B$81:$B$110,MAX(1,$D58))),AND($E58&gt;0,INDEX(Kalender!GZ$81:GZ$110,MAX(1,$E58))&gt;INDEX(Kalender!$B$81:$B$110,MAX(1,$E58))),AND($F58&gt;0,INDEX(Kalender!GZ$81:GZ$110,MAX(1,$F58))&gt;INDEX(Kalender!$B$81:$B$110,MAX(1,$F58)))),2,0))</f>
        <v>0</v>
      </c>
      <c r="HA58" s="5" t="n">
        <f aca="false">IF(Kalender!HA58&lt;&gt;1,0,IF(AND($B58&gt;0,INDEX(Kalender!HA$68:HA$77,MAX(1,$B58))&gt;INDEX(Kalender!$B$68:$B$77,MAX(1,$B58))),1,0)+IF(OR(AND($C58&gt;0,INDEX(Kalender!HA$81:HA$110,MAX(1,$C58))&gt;INDEX(Kalender!$B$81:$B$110,MAX(1,$C58))),AND($D58&gt;0,INDEX(Kalender!HA$81:HA$110,MAX(1,$D58))&gt;INDEX(Kalender!$B$81:$B$110,MAX(1,$D58))),AND($E58&gt;0,INDEX(Kalender!HA$81:HA$110,MAX(1,$E58))&gt;INDEX(Kalender!$B$81:$B$110,MAX(1,$E58))),AND($F58&gt;0,INDEX(Kalender!HA$81:HA$110,MAX(1,$F58))&gt;INDEX(Kalender!$B$81:$B$110,MAX(1,$F58)))),2,0))</f>
        <v>0</v>
      </c>
      <c r="HB58" s="5" t="n">
        <f aca="false">IF(Kalender!HB58&lt;&gt;1,0,IF(AND($B58&gt;0,INDEX(Kalender!HB$68:HB$77,MAX(1,$B58))&gt;INDEX(Kalender!$B$68:$B$77,MAX(1,$B58))),1,0)+IF(OR(AND($C58&gt;0,INDEX(Kalender!HB$81:HB$110,MAX(1,$C58))&gt;INDEX(Kalender!$B$81:$B$110,MAX(1,$C58))),AND($D58&gt;0,INDEX(Kalender!HB$81:HB$110,MAX(1,$D58))&gt;INDEX(Kalender!$B$81:$B$110,MAX(1,$D58))),AND($E58&gt;0,INDEX(Kalender!HB$81:HB$110,MAX(1,$E58))&gt;INDEX(Kalender!$B$81:$B$110,MAX(1,$E58))),AND($F58&gt;0,INDEX(Kalender!HB$81:HB$110,MAX(1,$F58))&gt;INDEX(Kalender!$B$81:$B$110,MAX(1,$F58)))),2,0))</f>
        <v>0</v>
      </c>
      <c r="HC58" s="5" t="n">
        <f aca="false">IF(Kalender!HC58&lt;&gt;1,0,IF(AND($B58&gt;0,INDEX(Kalender!HC$68:HC$77,MAX(1,$B58))&gt;INDEX(Kalender!$B$68:$B$77,MAX(1,$B58))),1,0)+IF(OR(AND($C58&gt;0,INDEX(Kalender!HC$81:HC$110,MAX(1,$C58))&gt;INDEX(Kalender!$B$81:$B$110,MAX(1,$C58))),AND($D58&gt;0,INDEX(Kalender!HC$81:HC$110,MAX(1,$D58))&gt;INDEX(Kalender!$B$81:$B$110,MAX(1,$D58))),AND($E58&gt;0,INDEX(Kalender!HC$81:HC$110,MAX(1,$E58))&gt;INDEX(Kalender!$B$81:$B$110,MAX(1,$E58))),AND($F58&gt;0,INDEX(Kalender!HC$81:HC$110,MAX(1,$F58))&gt;INDEX(Kalender!$B$81:$B$110,MAX(1,$F58)))),2,0))</f>
        <v>0</v>
      </c>
      <c r="HD58" s="5" t="n">
        <f aca="false">IF(Kalender!HD58&lt;&gt;1,0,IF(AND($B58&gt;0,INDEX(Kalender!HD$68:HD$77,MAX(1,$B58))&gt;INDEX(Kalender!$B$68:$B$77,MAX(1,$B58))),1,0)+IF(OR(AND($C58&gt;0,INDEX(Kalender!HD$81:HD$110,MAX(1,$C58))&gt;INDEX(Kalender!$B$81:$B$110,MAX(1,$C58))),AND($D58&gt;0,INDEX(Kalender!HD$81:HD$110,MAX(1,$D58))&gt;INDEX(Kalender!$B$81:$B$110,MAX(1,$D58))),AND($E58&gt;0,INDEX(Kalender!HD$81:HD$110,MAX(1,$E58))&gt;INDEX(Kalender!$B$81:$B$110,MAX(1,$E58))),AND($F58&gt;0,INDEX(Kalender!HD$81:HD$110,MAX(1,$F58))&gt;INDEX(Kalender!$B$81:$B$110,MAX(1,$F58)))),2,0))</f>
        <v>0</v>
      </c>
      <c r="HE58" s="5" t="n">
        <f aca="false">IF(Kalender!HE58&lt;&gt;1,0,IF(AND($B58&gt;0,INDEX(Kalender!HE$68:HE$77,MAX(1,$B58))&gt;INDEX(Kalender!$B$68:$B$77,MAX(1,$B58))),1,0)+IF(OR(AND($C58&gt;0,INDEX(Kalender!HE$81:HE$110,MAX(1,$C58))&gt;INDEX(Kalender!$B$81:$B$110,MAX(1,$C58))),AND($D58&gt;0,INDEX(Kalender!HE$81:HE$110,MAX(1,$D58))&gt;INDEX(Kalender!$B$81:$B$110,MAX(1,$D58))),AND($E58&gt;0,INDEX(Kalender!HE$81:HE$110,MAX(1,$E58))&gt;INDEX(Kalender!$B$81:$B$110,MAX(1,$E58))),AND($F58&gt;0,INDEX(Kalender!HE$81:HE$110,MAX(1,$F58))&gt;INDEX(Kalender!$B$81:$B$110,MAX(1,$F58)))),2,0))</f>
        <v>0</v>
      </c>
      <c r="HF58" s="5" t="n">
        <f aca="false">IF(Kalender!HF58&lt;&gt;1,0,IF(AND($B58&gt;0,INDEX(Kalender!HF$68:HF$77,MAX(1,$B58))&gt;INDEX(Kalender!$B$68:$B$77,MAX(1,$B58))),1,0)+IF(OR(AND($C58&gt;0,INDEX(Kalender!HF$81:HF$110,MAX(1,$C58))&gt;INDEX(Kalender!$B$81:$B$110,MAX(1,$C58))),AND($D58&gt;0,INDEX(Kalender!HF$81:HF$110,MAX(1,$D58))&gt;INDEX(Kalender!$B$81:$B$110,MAX(1,$D58))),AND($E58&gt;0,INDEX(Kalender!HF$81:HF$110,MAX(1,$E58))&gt;INDEX(Kalender!$B$81:$B$110,MAX(1,$E58))),AND($F58&gt;0,INDEX(Kalender!HF$81:HF$110,MAX(1,$F58))&gt;INDEX(Kalender!$B$81:$B$110,MAX(1,$F58)))),2,0))</f>
        <v>0</v>
      </c>
      <c r="HG58" s="5" t="n">
        <f aca="false">IF(Kalender!HG58&lt;&gt;1,0,IF(AND($B58&gt;0,INDEX(Kalender!HG$68:HG$77,MAX(1,$B58))&gt;INDEX(Kalender!$B$68:$B$77,MAX(1,$B58))),1,0)+IF(OR(AND($C58&gt;0,INDEX(Kalender!HG$81:HG$110,MAX(1,$C58))&gt;INDEX(Kalender!$B$81:$B$110,MAX(1,$C58))),AND($D58&gt;0,INDEX(Kalender!HG$81:HG$110,MAX(1,$D58))&gt;INDEX(Kalender!$B$81:$B$110,MAX(1,$D58))),AND($E58&gt;0,INDEX(Kalender!HG$81:HG$110,MAX(1,$E58))&gt;INDEX(Kalender!$B$81:$B$110,MAX(1,$E58))),AND($F58&gt;0,INDEX(Kalender!HG$81:HG$110,MAX(1,$F58))&gt;INDEX(Kalender!$B$81:$B$110,MAX(1,$F58)))),2,0))</f>
        <v>0</v>
      </c>
      <c r="HH58" s="5" t="n">
        <f aca="false">IF(Kalender!HH58&lt;&gt;1,0,IF(AND($B58&gt;0,INDEX(Kalender!HH$68:HH$77,MAX(1,$B58))&gt;INDEX(Kalender!$B$68:$B$77,MAX(1,$B58))),1,0)+IF(OR(AND($C58&gt;0,INDEX(Kalender!HH$81:HH$110,MAX(1,$C58))&gt;INDEX(Kalender!$B$81:$B$110,MAX(1,$C58))),AND($D58&gt;0,INDEX(Kalender!HH$81:HH$110,MAX(1,$D58))&gt;INDEX(Kalender!$B$81:$B$110,MAX(1,$D58))),AND($E58&gt;0,INDEX(Kalender!HH$81:HH$110,MAX(1,$E58))&gt;INDEX(Kalender!$B$81:$B$110,MAX(1,$E58))),AND($F58&gt;0,INDEX(Kalender!HH$81:HH$110,MAX(1,$F58))&gt;INDEX(Kalender!$B$81:$B$110,MAX(1,$F58)))),2,0))</f>
        <v>0</v>
      </c>
      <c r="HI58" s="5" t="n">
        <f aca="false">IF(Kalender!HI58&lt;&gt;1,0,IF(AND($B58&gt;0,INDEX(Kalender!HI$68:HI$77,MAX(1,$B58))&gt;INDEX(Kalender!$B$68:$B$77,MAX(1,$B58))),1,0)+IF(OR(AND($C58&gt;0,INDEX(Kalender!HI$81:HI$110,MAX(1,$C58))&gt;INDEX(Kalender!$B$81:$B$110,MAX(1,$C58))),AND($D58&gt;0,INDEX(Kalender!HI$81:HI$110,MAX(1,$D58))&gt;INDEX(Kalender!$B$81:$B$110,MAX(1,$D58))),AND($E58&gt;0,INDEX(Kalender!HI$81:HI$110,MAX(1,$E58))&gt;INDEX(Kalender!$B$81:$B$110,MAX(1,$E58))),AND($F58&gt;0,INDEX(Kalender!HI$81:HI$110,MAX(1,$F58))&gt;INDEX(Kalender!$B$81:$B$110,MAX(1,$F58)))),2,0))</f>
        <v>0</v>
      </c>
      <c r="HJ58" s="5" t="n">
        <f aca="false">IF(Kalender!HJ58&lt;&gt;1,0,IF(AND($B58&gt;0,INDEX(Kalender!HJ$68:HJ$77,MAX(1,$B58))&gt;INDEX(Kalender!$B$68:$B$77,MAX(1,$B58))),1,0)+IF(OR(AND($C58&gt;0,INDEX(Kalender!HJ$81:HJ$110,MAX(1,$C58))&gt;INDEX(Kalender!$B$81:$B$110,MAX(1,$C58))),AND($D58&gt;0,INDEX(Kalender!HJ$81:HJ$110,MAX(1,$D58))&gt;INDEX(Kalender!$B$81:$B$110,MAX(1,$D58))),AND($E58&gt;0,INDEX(Kalender!HJ$81:HJ$110,MAX(1,$E58))&gt;INDEX(Kalender!$B$81:$B$110,MAX(1,$E58))),AND($F58&gt;0,INDEX(Kalender!HJ$81:HJ$110,MAX(1,$F58))&gt;INDEX(Kalender!$B$81:$B$110,MAX(1,$F58)))),2,0))</f>
        <v>0</v>
      </c>
      <c r="HK58" s="5" t="n">
        <f aca="false">IF(Kalender!HK58&lt;&gt;1,0,IF(AND($B58&gt;0,INDEX(Kalender!HK$68:HK$77,MAX(1,$B58))&gt;INDEX(Kalender!$B$68:$B$77,MAX(1,$B58))),1,0)+IF(OR(AND($C58&gt;0,INDEX(Kalender!HK$81:HK$110,MAX(1,$C58))&gt;INDEX(Kalender!$B$81:$B$110,MAX(1,$C58))),AND($D58&gt;0,INDEX(Kalender!HK$81:HK$110,MAX(1,$D58))&gt;INDEX(Kalender!$B$81:$B$110,MAX(1,$D58))),AND($E58&gt;0,INDEX(Kalender!HK$81:HK$110,MAX(1,$E58))&gt;INDEX(Kalender!$B$81:$B$110,MAX(1,$E58))),AND($F58&gt;0,INDEX(Kalender!HK$81:HK$110,MAX(1,$F58))&gt;INDEX(Kalender!$B$81:$B$110,MAX(1,$F58)))),2,0))</f>
        <v>0</v>
      </c>
      <c r="HL58" s="5" t="n">
        <f aca="false">IF(Kalender!HL58&lt;&gt;1,0,IF(AND($B58&gt;0,INDEX(Kalender!HL$68:HL$77,MAX(1,$B58))&gt;INDEX(Kalender!$B$68:$B$77,MAX(1,$B58))),1,0)+IF(OR(AND($C58&gt;0,INDEX(Kalender!HL$81:HL$110,MAX(1,$C58))&gt;INDEX(Kalender!$B$81:$B$110,MAX(1,$C58))),AND($D58&gt;0,INDEX(Kalender!HL$81:HL$110,MAX(1,$D58))&gt;INDEX(Kalender!$B$81:$B$110,MAX(1,$D58))),AND($E58&gt;0,INDEX(Kalender!HL$81:HL$110,MAX(1,$E58))&gt;INDEX(Kalender!$B$81:$B$110,MAX(1,$E58))),AND($F58&gt;0,INDEX(Kalender!HL$81:HL$110,MAX(1,$F58))&gt;INDEX(Kalender!$B$81:$B$110,MAX(1,$F58)))),2,0))</f>
        <v>0</v>
      </c>
      <c r="HM58" s="5" t="n">
        <f aca="false">IF(Kalender!HM58&lt;&gt;1,0,IF(AND($B58&gt;0,INDEX(Kalender!HM$68:HM$77,MAX(1,$B58))&gt;INDEX(Kalender!$B$68:$B$77,MAX(1,$B58))),1,0)+IF(OR(AND($C58&gt;0,INDEX(Kalender!HM$81:HM$110,MAX(1,$C58))&gt;INDEX(Kalender!$B$81:$B$110,MAX(1,$C58))),AND($D58&gt;0,INDEX(Kalender!HM$81:HM$110,MAX(1,$D58))&gt;INDEX(Kalender!$B$81:$B$110,MAX(1,$D58))),AND($E58&gt;0,INDEX(Kalender!HM$81:HM$110,MAX(1,$E58))&gt;INDEX(Kalender!$B$81:$B$110,MAX(1,$E58))),AND($F58&gt;0,INDEX(Kalender!HM$81:HM$110,MAX(1,$F58))&gt;INDEX(Kalender!$B$81:$B$110,MAX(1,$F58)))),2,0))</f>
        <v>0</v>
      </c>
      <c r="HN58" s="5" t="n">
        <f aca="false">IF(Kalender!HN58&lt;&gt;1,0,IF(AND($B58&gt;0,INDEX(Kalender!HN$68:HN$77,MAX(1,$B58))&gt;INDEX(Kalender!$B$68:$B$77,MAX(1,$B58))),1,0)+IF(OR(AND($C58&gt;0,INDEX(Kalender!HN$81:HN$110,MAX(1,$C58))&gt;INDEX(Kalender!$B$81:$B$110,MAX(1,$C58))),AND($D58&gt;0,INDEX(Kalender!HN$81:HN$110,MAX(1,$D58))&gt;INDEX(Kalender!$B$81:$B$110,MAX(1,$D58))),AND($E58&gt;0,INDEX(Kalender!HN$81:HN$110,MAX(1,$E58))&gt;INDEX(Kalender!$B$81:$B$110,MAX(1,$E58))),AND($F58&gt;0,INDEX(Kalender!HN$81:HN$110,MAX(1,$F58))&gt;INDEX(Kalender!$B$81:$B$110,MAX(1,$F58)))),2,0))</f>
        <v>0</v>
      </c>
      <c r="HO58" s="5" t="n">
        <f aca="false">IF(Kalender!HO58&lt;&gt;1,0,IF(AND($B58&gt;0,INDEX(Kalender!HO$68:HO$77,MAX(1,$B58))&gt;INDEX(Kalender!$B$68:$B$77,MAX(1,$B58))),1,0)+IF(OR(AND($C58&gt;0,INDEX(Kalender!HO$81:HO$110,MAX(1,$C58))&gt;INDEX(Kalender!$B$81:$B$110,MAX(1,$C58))),AND($D58&gt;0,INDEX(Kalender!HO$81:HO$110,MAX(1,$D58))&gt;INDEX(Kalender!$B$81:$B$110,MAX(1,$D58))),AND($E58&gt;0,INDEX(Kalender!HO$81:HO$110,MAX(1,$E58))&gt;INDEX(Kalender!$B$81:$B$110,MAX(1,$E58))),AND($F58&gt;0,INDEX(Kalender!HO$81:HO$110,MAX(1,$F58))&gt;INDEX(Kalender!$B$81:$B$110,MAX(1,$F58)))),2,0))</f>
        <v>0</v>
      </c>
      <c r="HP58" s="5" t="n">
        <f aca="false">IF(Kalender!HP58&lt;&gt;1,0,IF(AND($B58&gt;0,INDEX(Kalender!HP$68:HP$77,MAX(1,$B58))&gt;INDEX(Kalender!$B$68:$B$77,MAX(1,$B58))),1,0)+IF(OR(AND($C58&gt;0,INDEX(Kalender!HP$81:HP$110,MAX(1,$C58))&gt;INDEX(Kalender!$B$81:$B$110,MAX(1,$C58))),AND($D58&gt;0,INDEX(Kalender!HP$81:HP$110,MAX(1,$D58))&gt;INDEX(Kalender!$B$81:$B$110,MAX(1,$D58))),AND($E58&gt;0,INDEX(Kalender!HP$81:HP$110,MAX(1,$E58))&gt;INDEX(Kalender!$B$81:$B$110,MAX(1,$E58))),AND($F58&gt;0,INDEX(Kalender!HP$81:HP$110,MAX(1,$F58))&gt;INDEX(Kalender!$B$81:$B$110,MAX(1,$F58)))),2,0))</f>
        <v>0</v>
      </c>
      <c r="HQ58" s="5" t="n">
        <f aca="false">IF(Kalender!HQ58&lt;&gt;1,0,IF(AND($B58&gt;0,INDEX(Kalender!HQ$68:HQ$77,MAX(1,$B58))&gt;INDEX(Kalender!$B$68:$B$77,MAX(1,$B58))),1,0)+IF(OR(AND($C58&gt;0,INDEX(Kalender!HQ$81:HQ$110,MAX(1,$C58))&gt;INDEX(Kalender!$B$81:$B$110,MAX(1,$C58))),AND($D58&gt;0,INDEX(Kalender!HQ$81:HQ$110,MAX(1,$D58))&gt;INDEX(Kalender!$B$81:$B$110,MAX(1,$D58))),AND($E58&gt;0,INDEX(Kalender!HQ$81:HQ$110,MAX(1,$E58))&gt;INDEX(Kalender!$B$81:$B$110,MAX(1,$E58))),AND($F58&gt;0,INDEX(Kalender!HQ$81:HQ$110,MAX(1,$F58))&gt;INDEX(Kalender!$B$81:$B$110,MAX(1,$F58)))),2,0))</f>
        <v>0</v>
      </c>
      <c r="HR58" s="5" t="n">
        <f aca="false">IF(Kalender!HR58&lt;&gt;1,0,IF(AND($B58&gt;0,INDEX(Kalender!HR$68:HR$77,MAX(1,$B58))&gt;INDEX(Kalender!$B$68:$B$77,MAX(1,$B58))),1,0)+IF(OR(AND($C58&gt;0,INDEX(Kalender!HR$81:HR$110,MAX(1,$C58))&gt;INDEX(Kalender!$B$81:$B$110,MAX(1,$C58))),AND($D58&gt;0,INDEX(Kalender!HR$81:HR$110,MAX(1,$D58))&gt;INDEX(Kalender!$B$81:$B$110,MAX(1,$D58))),AND($E58&gt;0,INDEX(Kalender!HR$81:HR$110,MAX(1,$E58))&gt;INDEX(Kalender!$B$81:$B$110,MAX(1,$E58))),AND($F58&gt;0,INDEX(Kalender!HR$81:HR$110,MAX(1,$F58))&gt;INDEX(Kalender!$B$81:$B$110,MAX(1,$F58)))),2,0))</f>
        <v>0</v>
      </c>
      <c r="HS58" s="5" t="n">
        <f aca="false">IF(Kalender!HS58&lt;&gt;1,0,IF(AND($B58&gt;0,INDEX(Kalender!HS$68:HS$77,MAX(1,$B58))&gt;INDEX(Kalender!$B$68:$B$77,MAX(1,$B58))),1,0)+IF(OR(AND($C58&gt;0,INDEX(Kalender!HS$81:HS$110,MAX(1,$C58))&gt;INDEX(Kalender!$B$81:$B$110,MAX(1,$C58))),AND($D58&gt;0,INDEX(Kalender!HS$81:HS$110,MAX(1,$D58))&gt;INDEX(Kalender!$B$81:$B$110,MAX(1,$D58))),AND($E58&gt;0,INDEX(Kalender!HS$81:HS$110,MAX(1,$E58))&gt;INDEX(Kalender!$B$81:$B$110,MAX(1,$E58))),AND($F58&gt;0,INDEX(Kalender!HS$81:HS$110,MAX(1,$F58))&gt;INDEX(Kalender!$B$81:$B$110,MAX(1,$F58)))),2,0))</f>
        <v>0</v>
      </c>
      <c r="HT58" s="5" t="n">
        <f aca="false">IF(Kalender!HT58&lt;&gt;1,0,IF(AND($B58&gt;0,INDEX(Kalender!HT$68:HT$77,MAX(1,$B58))&gt;INDEX(Kalender!$B$68:$B$77,MAX(1,$B58))),1,0)+IF(OR(AND($C58&gt;0,INDEX(Kalender!HT$81:HT$110,MAX(1,$C58))&gt;INDEX(Kalender!$B$81:$B$110,MAX(1,$C58))),AND($D58&gt;0,INDEX(Kalender!HT$81:HT$110,MAX(1,$D58))&gt;INDEX(Kalender!$B$81:$B$110,MAX(1,$D58))),AND($E58&gt;0,INDEX(Kalender!HT$81:HT$110,MAX(1,$E58))&gt;INDEX(Kalender!$B$81:$B$110,MAX(1,$E58))),AND($F58&gt;0,INDEX(Kalender!HT$81:HT$110,MAX(1,$F58))&gt;INDEX(Kalender!$B$81:$B$110,MAX(1,$F58)))),2,0))</f>
        <v>0</v>
      </c>
      <c r="HU58" s="5" t="n">
        <f aca="false">IF(Kalender!HU58&lt;&gt;1,0,IF(AND($B58&gt;0,INDEX(Kalender!HU$68:HU$77,MAX(1,$B58))&gt;INDEX(Kalender!$B$68:$B$77,MAX(1,$B58))),1,0)+IF(OR(AND($C58&gt;0,INDEX(Kalender!HU$81:HU$110,MAX(1,$C58))&gt;INDEX(Kalender!$B$81:$B$110,MAX(1,$C58))),AND($D58&gt;0,INDEX(Kalender!HU$81:HU$110,MAX(1,$D58))&gt;INDEX(Kalender!$B$81:$B$110,MAX(1,$D58))),AND($E58&gt;0,INDEX(Kalender!HU$81:HU$110,MAX(1,$E58))&gt;INDEX(Kalender!$B$81:$B$110,MAX(1,$E58))),AND($F58&gt;0,INDEX(Kalender!HU$81:HU$110,MAX(1,$F58))&gt;INDEX(Kalender!$B$81:$B$110,MAX(1,$F58)))),2,0))</f>
        <v>0</v>
      </c>
      <c r="HV58" s="5" t="n">
        <f aca="false">IF(Kalender!HV58&lt;&gt;1,0,IF(AND($B58&gt;0,INDEX(Kalender!HV$68:HV$77,MAX(1,$B58))&gt;INDEX(Kalender!$B$68:$B$77,MAX(1,$B58))),1,0)+IF(OR(AND($C58&gt;0,INDEX(Kalender!HV$81:HV$110,MAX(1,$C58))&gt;INDEX(Kalender!$B$81:$B$110,MAX(1,$C58))),AND($D58&gt;0,INDEX(Kalender!HV$81:HV$110,MAX(1,$D58))&gt;INDEX(Kalender!$B$81:$B$110,MAX(1,$D58))),AND($E58&gt;0,INDEX(Kalender!HV$81:HV$110,MAX(1,$E58))&gt;INDEX(Kalender!$B$81:$B$110,MAX(1,$E58))),AND($F58&gt;0,INDEX(Kalender!HV$81:HV$110,MAX(1,$F58))&gt;INDEX(Kalender!$B$81:$B$110,MAX(1,$F58)))),2,0))</f>
        <v>0</v>
      </c>
      <c r="HW58" s="5" t="n">
        <f aca="false">IF(Kalender!HW58&lt;&gt;1,0,IF(AND($B58&gt;0,INDEX(Kalender!HW$68:HW$77,MAX(1,$B58))&gt;INDEX(Kalender!$B$68:$B$77,MAX(1,$B58))),1,0)+IF(OR(AND($C58&gt;0,INDEX(Kalender!HW$81:HW$110,MAX(1,$C58))&gt;INDEX(Kalender!$B$81:$B$110,MAX(1,$C58))),AND($D58&gt;0,INDEX(Kalender!HW$81:HW$110,MAX(1,$D58))&gt;INDEX(Kalender!$B$81:$B$110,MAX(1,$D58))),AND($E58&gt;0,INDEX(Kalender!HW$81:HW$110,MAX(1,$E58))&gt;INDEX(Kalender!$B$81:$B$110,MAX(1,$E58))),AND($F58&gt;0,INDEX(Kalender!HW$81:HW$110,MAX(1,$F58))&gt;INDEX(Kalender!$B$81:$B$110,MAX(1,$F58)))),2,0))</f>
        <v>0</v>
      </c>
      <c r="HX58" s="5" t="n">
        <f aca="false">IF(Kalender!HX58&lt;&gt;1,0,IF(AND($B58&gt;0,INDEX(Kalender!HX$68:HX$77,MAX(1,$B58))&gt;INDEX(Kalender!$B$68:$B$77,MAX(1,$B58))),1,0)+IF(OR(AND($C58&gt;0,INDEX(Kalender!HX$81:HX$110,MAX(1,$C58))&gt;INDEX(Kalender!$B$81:$B$110,MAX(1,$C58))),AND($D58&gt;0,INDEX(Kalender!HX$81:HX$110,MAX(1,$D58))&gt;INDEX(Kalender!$B$81:$B$110,MAX(1,$D58))),AND($E58&gt;0,INDEX(Kalender!HX$81:HX$110,MAX(1,$E58))&gt;INDEX(Kalender!$B$81:$B$110,MAX(1,$E58))),AND($F58&gt;0,INDEX(Kalender!HX$81:HX$110,MAX(1,$F58))&gt;INDEX(Kalender!$B$81:$B$110,MAX(1,$F58)))),2,0))</f>
        <v>0</v>
      </c>
      <c r="HY58" s="5" t="n">
        <f aca="false">IF(Kalender!HY58&lt;&gt;1,0,IF(AND($B58&gt;0,INDEX(Kalender!HY$68:HY$77,MAX(1,$B58))&gt;INDEX(Kalender!$B$68:$B$77,MAX(1,$B58))),1,0)+IF(OR(AND($C58&gt;0,INDEX(Kalender!HY$81:HY$110,MAX(1,$C58))&gt;INDEX(Kalender!$B$81:$B$110,MAX(1,$C58))),AND($D58&gt;0,INDEX(Kalender!HY$81:HY$110,MAX(1,$D58))&gt;INDEX(Kalender!$B$81:$B$110,MAX(1,$D58))),AND($E58&gt;0,INDEX(Kalender!HY$81:HY$110,MAX(1,$E58))&gt;INDEX(Kalender!$B$81:$B$110,MAX(1,$E58))),AND($F58&gt;0,INDEX(Kalender!HY$81:HY$110,MAX(1,$F58))&gt;INDEX(Kalender!$B$81:$B$110,MAX(1,$F58)))),2,0))</f>
        <v>0</v>
      </c>
      <c r="HZ58" s="5" t="n">
        <f aca="false">IF(Kalender!HZ58&lt;&gt;1,0,IF(AND($B58&gt;0,INDEX(Kalender!HZ$68:HZ$77,MAX(1,$B58))&gt;INDEX(Kalender!$B$68:$B$77,MAX(1,$B58))),1,0)+IF(OR(AND($C58&gt;0,INDEX(Kalender!HZ$81:HZ$110,MAX(1,$C58))&gt;INDEX(Kalender!$B$81:$B$110,MAX(1,$C58))),AND($D58&gt;0,INDEX(Kalender!HZ$81:HZ$110,MAX(1,$D58))&gt;INDEX(Kalender!$B$81:$B$110,MAX(1,$D58))),AND($E58&gt;0,INDEX(Kalender!HZ$81:HZ$110,MAX(1,$E58))&gt;INDEX(Kalender!$B$81:$B$110,MAX(1,$E58))),AND($F58&gt;0,INDEX(Kalender!HZ$81:HZ$110,MAX(1,$F58))&gt;INDEX(Kalender!$B$81:$B$110,MAX(1,$F58)))),2,0))</f>
        <v>0</v>
      </c>
      <c r="IA58" s="5" t="n">
        <f aca="false">IF(Kalender!IA58&lt;&gt;1,0,IF(AND($B58&gt;0,INDEX(Kalender!IA$68:IA$77,MAX(1,$B58))&gt;INDEX(Kalender!$B$68:$B$77,MAX(1,$B58))),1,0)+IF(OR(AND($C58&gt;0,INDEX(Kalender!IA$81:IA$110,MAX(1,$C58))&gt;INDEX(Kalender!$B$81:$B$110,MAX(1,$C58))),AND($D58&gt;0,INDEX(Kalender!IA$81:IA$110,MAX(1,$D58))&gt;INDEX(Kalender!$B$81:$B$110,MAX(1,$D58))),AND($E58&gt;0,INDEX(Kalender!IA$81:IA$110,MAX(1,$E58))&gt;INDEX(Kalender!$B$81:$B$110,MAX(1,$E58))),AND($F58&gt;0,INDEX(Kalender!IA$81:IA$110,MAX(1,$F58))&gt;INDEX(Kalender!$B$81:$B$110,MAX(1,$F58)))),2,0))</f>
        <v>0</v>
      </c>
      <c r="IB58" s="5" t="n">
        <f aca="false">IF(Kalender!IB58&lt;&gt;1,0,IF(AND($B58&gt;0,INDEX(Kalender!IB$68:IB$77,MAX(1,$B58))&gt;INDEX(Kalender!$B$68:$B$77,MAX(1,$B58))),1,0)+IF(OR(AND($C58&gt;0,INDEX(Kalender!IB$81:IB$110,MAX(1,$C58))&gt;INDEX(Kalender!$B$81:$B$110,MAX(1,$C58))),AND($D58&gt;0,INDEX(Kalender!IB$81:IB$110,MAX(1,$D58))&gt;INDEX(Kalender!$B$81:$B$110,MAX(1,$D58))),AND($E58&gt;0,INDEX(Kalender!IB$81:IB$110,MAX(1,$E58))&gt;INDEX(Kalender!$B$81:$B$110,MAX(1,$E58))),AND($F58&gt;0,INDEX(Kalender!IB$81:IB$110,MAX(1,$F58))&gt;INDEX(Kalender!$B$81:$B$110,MAX(1,$F58)))),2,0))</f>
        <v>0</v>
      </c>
      <c r="IC58" s="5" t="n">
        <f aca="false">IF(Kalender!IC58&lt;&gt;1,0,IF(AND($B58&gt;0,INDEX(Kalender!IC$68:IC$77,MAX(1,$B58))&gt;INDEX(Kalender!$B$68:$B$77,MAX(1,$B58))),1,0)+IF(OR(AND($C58&gt;0,INDEX(Kalender!IC$81:IC$110,MAX(1,$C58))&gt;INDEX(Kalender!$B$81:$B$110,MAX(1,$C58))),AND($D58&gt;0,INDEX(Kalender!IC$81:IC$110,MAX(1,$D58))&gt;INDEX(Kalender!$B$81:$B$110,MAX(1,$D58))),AND($E58&gt;0,INDEX(Kalender!IC$81:IC$110,MAX(1,$E58))&gt;INDEX(Kalender!$B$81:$B$110,MAX(1,$E58))),AND($F58&gt;0,INDEX(Kalender!IC$81:IC$110,MAX(1,$F58))&gt;INDEX(Kalender!$B$81:$B$110,MAX(1,$F58)))),2,0))</f>
        <v>0</v>
      </c>
      <c r="ID58" s="5" t="n">
        <f aca="false">IF(Kalender!ID58&lt;&gt;1,0,IF(AND($B58&gt;0,INDEX(Kalender!ID$68:ID$77,MAX(1,$B58))&gt;INDEX(Kalender!$B$68:$B$77,MAX(1,$B58))),1,0)+IF(OR(AND($C58&gt;0,INDEX(Kalender!ID$81:ID$110,MAX(1,$C58))&gt;INDEX(Kalender!$B$81:$B$110,MAX(1,$C58))),AND($D58&gt;0,INDEX(Kalender!ID$81:ID$110,MAX(1,$D58))&gt;INDEX(Kalender!$B$81:$B$110,MAX(1,$D58))),AND($E58&gt;0,INDEX(Kalender!ID$81:ID$110,MAX(1,$E58))&gt;INDEX(Kalender!$B$81:$B$110,MAX(1,$E58))),AND($F58&gt;0,INDEX(Kalender!ID$81:ID$110,MAX(1,$F58))&gt;INDEX(Kalender!$B$81:$B$110,MAX(1,$F58)))),2,0))</f>
        <v>0</v>
      </c>
      <c r="IE58" s="5" t="n">
        <f aca="false">IF(Kalender!IE58&lt;&gt;1,0,IF(AND($B58&gt;0,INDEX(Kalender!IE$68:IE$77,MAX(1,$B58))&gt;INDEX(Kalender!$B$68:$B$77,MAX(1,$B58))),1,0)+IF(OR(AND($C58&gt;0,INDEX(Kalender!IE$81:IE$110,MAX(1,$C58))&gt;INDEX(Kalender!$B$81:$B$110,MAX(1,$C58))),AND($D58&gt;0,INDEX(Kalender!IE$81:IE$110,MAX(1,$D58))&gt;INDEX(Kalender!$B$81:$B$110,MAX(1,$D58))),AND($E58&gt;0,INDEX(Kalender!IE$81:IE$110,MAX(1,$E58))&gt;INDEX(Kalender!$B$81:$B$110,MAX(1,$E58))),AND($F58&gt;0,INDEX(Kalender!IE$81:IE$110,MAX(1,$F58))&gt;INDEX(Kalender!$B$81:$B$110,MAX(1,$F58)))),2,0))</f>
        <v>0</v>
      </c>
      <c r="IF58" s="5" t="n">
        <f aca="false">IF(Kalender!IF58&lt;&gt;1,0,IF(AND($B58&gt;0,INDEX(Kalender!IF$68:IF$77,MAX(1,$B58))&gt;INDEX(Kalender!$B$68:$B$77,MAX(1,$B58))),1,0)+IF(OR(AND($C58&gt;0,INDEX(Kalender!IF$81:IF$110,MAX(1,$C58))&gt;INDEX(Kalender!$B$81:$B$110,MAX(1,$C58))),AND($D58&gt;0,INDEX(Kalender!IF$81:IF$110,MAX(1,$D58))&gt;INDEX(Kalender!$B$81:$B$110,MAX(1,$D58))),AND($E58&gt;0,INDEX(Kalender!IF$81:IF$110,MAX(1,$E58))&gt;INDEX(Kalender!$B$81:$B$110,MAX(1,$E58))),AND($F58&gt;0,INDEX(Kalender!IF$81:IF$110,MAX(1,$F58))&gt;INDEX(Kalender!$B$81:$B$110,MAX(1,$F58)))),2,0))</f>
        <v>0</v>
      </c>
      <c r="IG58" s="5" t="n">
        <f aca="false">IF(Kalender!IG58&lt;&gt;1,0,IF(AND($B58&gt;0,INDEX(Kalender!IG$68:IG$77,MAX(1,$B58))&gt;INDEX(Kalender!$B$68:$B$77,MAX(1,$B58))),1,0)+IF(OR(AND($C58&gt;0,INDEX(Kalender!IG$81:IG$110,MAX(1,$C58))&gt;INDEX(Kalender!$B$81:$B$110,MAX(1,$C58))),AND($D58&gt;0,INDEX(Kalender!IG$81:IG$110,MAX(1,$D58))&gt;INDEX(Kalender!$B$81:$B$110,MAX(1,$D58))),AND($E58&gt;0,INDEX(Kalender!IG$81:IG$110,MAX(1,$E58))&gt;INDEX(Kalender!$B$81:$B$110,MAX(1,$E58))),AND($F58&gt;0,INDEX(Kalender!IG$81:IG$110,MAX(1,$F58))&gt;INDEX(Kalender!$B$81:$B$110,MAX(1,$F58)))),2,0))</f>
        <v>0</v>
      </c>
      <c r="IH58" s="5" t="n">
        <f aca="false">IF(Kalender!IH58&lt;&gt;1,0,IF(AND($B58&gt;0,INDEX(Kalender!IH$68:IH$77,MAX(1,$B58))&gt;INDEX(Kalender!$B$68:$B$77,MAX(1,$B58))),1,0)+IF(OR(AND($C58&gt;0,INDEX(Kalender!IH$81:IH$110,MAX(1,$C58))&gt;INDEX(Kalender!$B$81:$B$110,MAX(1,$C58))),AND($D58&gt;0,INDEX(Kalender!IH$81:IH$110,MAX(1,$D58))&gt;INDEX(Kalender!$B$81:$B$110,MAX(1,$D58))),AND($E58&gt;0,INDEX(Kalender!IH$81:IH$110,MAX(1,$E58))&gt;INDEX(Kalender!$B$81:$B$110,MAX(1,$E58))),AND($F58&gt;0,INDEX(Kalender!IH$81:IH$110,MAX(1,$F58))&gt;INDEX(Kalender!$B$81:$B$110,MAX(1,$F58)))),2,0))</f>
        <v>0</v>
      </c>
      <c r="II58" s="5" t="n">
        <f aca="false">IF(Kalender!II58&lt;&gt;1,0,IF(AND($B58&gt;0,INDEX(Kalender!II$68:II$77,MAX(1,$B58))&gt;INDEX(Kalender!$B$68:$B$77,MAX(1,$B58))),1,0)+IF(OR(AND($C58&gt;0,INDEX(Kalender!II$81:II$110,MAX(1,$C58))&gt;INDEX(Kalender!$B$81:$B$110,MAX(1,$C58))),AND($D58&gt;0,INDEX(Kalender!II$81:II$110,MAX(1,$D58))&gt;INDEX(Kalender!$B$81:$B$110,MAX(1,$D58))),AND($E58&gt;0,INDEX(Kalender!II$81:II$110,MAX(1,$E58))&gt;INDEX(Kalender!$B$81:$B$110,MAX(1,$E58))),AND($F58&gt;0,INDEX(Kalender!II$81:II$110,MAX(1,$F58))&gt;INDEX(Kalender!$B$81:$B$110,MAX(1,$F58)))),2,0))</f>
        <v>0</v>
      </c>
      <c r="IJ58" s="5" t="n">
        <f aca="false">IF(Kalender!IJ58&lt;&gt;1,0,IF(AND($B58&gt;0,INDEX(Kalender!IJ$68:IJ$77,MAX(1,$B58))&gt;INDEX(Kalender!$B$68:$B$77,MAX(1,$B58))),1,0)+IF(OR(AND($C58&gt;0,INDEX(Kalender!IJ$81:IJ$110,MAX(1,$C58))&gt;INDEX(Kalender!$B$81:$B$110,MAX(1,$C58))),AND($D58&gt;0,INDEX(Kalender!IJ$81:IJ$110,MAX(1,$D58))&gt;INDEX(Kalender!$B$81:$B$110,MAX(1,$D58))),AND($E58&gt;0,INDEX(Kalender!IJ$81:IJ$110,MAX(1,$E58))&gt;INDEX(Kalender!$B$81:$B$110,MAX(1,$E58))),AND($F58&gt;0,INDEX(Kalender!IJ$81:IJ$110,MAX(1,$F58))&gt;INDEX(Kalender!$B$81:$B$110,MAX(1,$F58)))),2,0))</f>
        <v>0</v>
      </c>
      <c r="IK58" s="5" t="n">
        <f aca="false">IF(Kalender!IK58&lt;&gt;1,0,IF(AND($B58&gt;0,INDEX(Kalender!IK$68:IK$77,MAX(1,$B58))&gt;INDEX(Kalender!$B$68:$B$77,MAX(1,$B58))),1,0)+IF(OR(AND($C58&gt;0,INDEX(Kalender!IK$81:IK$110,MAX(1,$C58))&gt;INDEX(Kalender!$B$81:$B$110,MAX(1,$C58))),AND($D58&gt;0,INDEX(Kalender!IK$81:IK$110,MAX(1,$D58))&gt;INDEX(Kalender!$B$81:$B$110,MAX(1,$D58))),AND($E58&gt;0,INDEX(Kalender!IK$81:IK$110,MAX(1,$E58))&gt;INDEX(Kalender!$B$81:$B$110,MAX(1,$E58))),AND($F58&gt;0,INDEX(Kalender!IK$81:IK$110,MAX(1,$F58))&gt;INDEX(Kalender!$B$81:$B$110,MAX(1,$F58)))),2,0))</f>
        <v>0</v>
      </c>
      <c r="IL58" s="5" t="n">
        <f aca="false">IF(Kalender!IL58&lt;&gt;1,0,IF(AND($B58&gt;0,INDEX(Kalender!IL$68:IL$77,MAX(1,$B58))&gt;INDEX(Kalender!$B$68:$B$77,MAX(1,$B58))),1,0)+IF(OR(AND($C58&gt;0,INDEX(Kalender!IL$81:IL$110,MAX(1,$C58))&gt;INDEX(Kalender!$B$81:$B$110,MAX(1,$C58))),AND($D58&gt;0,INDEX(Kalender!IL$81:IL$110,MAX(1,$D58))&gt;INDEX(Kalender!$B$81:$B$110,MAX(1,$D58))),AND($E58&gt;0,INDEX(Kalender!IL$81:IL$110,MAX(1,$E58))&gt;INDEX(Kalender!$B$81:$B$110,MAX(1,$E58))),AND($F58&gt;0,INDEX(Kalender!IL$81:IL$110,MAX(1,$F58))&gt;INDEX(Kalender!$B$81:$B$110,MAX(1,$F58)))),2,0))</f>
        <v>0</v>
      </c>
      <c r="IM58" s="5" t="n">
        <f aca="false">IF(Kalender!IM58&lt;&gt;1,0,IF(AND($B58&gt;0,INDEX(Kalender!IM$68:IM$77,MAX(1,$B58))&gt;INDEX(Kalender!$B$68:$B$77,MAX(1,$B58))),1,0)+IF(OR(AND($C58&gt;0,INDEX(Kalender!IM$81:IM$110,MAX(1,$C58))&gt;INDEX(Kalender!$B$81:$B$110,MAX(1,$C58))),AND($D58&gt;0,INDEX(Kalender!IM$81:IM$110,MAX(1,$D58))&gt;INDEX(Kalender!$B$81:$B$110,MAX(1,$D58))),AND($E58&gt;0,INDEX(Kalender!IM$81:IM$110,MAX(1,$E58))&gt;INDEX(Kalender!$B$81:$B$110,MAX(1,$E58))),AND($F58&gt;0,INDEX(Kalender!IM$81:IM$110,MAX(1,$F58))&gt;INDEX(Kalender!$B$81:$B$110,MAX(1,$F58)))),2,0))</f>
        <v>0</v>
      </c>
      <c r="IN58" s="5" t="n">
        <f aca="false">IF(Kalender!IN58&lt;&gt;1,0,IF(AND($B58&gt;0,INDEX(Kalender!IN$68:IN$77,MAX(1,$B58))&gt;INDEX(Kalender!$B$68:$B$77,MAX(1,$B58))),1,0)+IF(OR(AND($C58&gt;0,INDEX(Kalender!IN$81:IN$110,MAX(1,$C58))&gt;INDEX(Kalender!$B$81:$B$110,MAX(1,$C58))),AND($D58&gt;0,INDEX(Kalender!IN$81:IN$110,MAX(1,$D58))&gt;INDEX(Kalender!$B$81:$B$110,MAX(1,$D58))),AND($E58&gt;0,INDEX(Kalender!IN$81:IN$110,MAX(1,$E58))&gt;INDEX(Kalender!$B$81:$B$110,MAX(1,$E58))),AND($F58&gt;0,INDEX(Kalender!IN$81:IN$110,MAX(1,$F58))&gt;INDEX(Kalender!$B$81:$B$110,MAX(1,$F58)))),2,0))</f>
        <v>0</v>
      </c>
      <c r="IO58" s="5" t="n">
        <f aca="false">IF(Kalender!IO58&lt;&gt;1,0,IF(AND($B58&gt;0,INDEX(Kalender!IO$68:IO$77,MAX(1,$B58))&gt;INDEX(Kalender!$B$68:$B$77,MAX(1,$B58))),1,0)+IF(OR(AND($C58&gt;0,INDEX(Kalender!IO$81:IO$110,MAX(1,$C58))&gt;INDEX(Kalender!$B$81:$B$110,MAX(1,$C58))),AND($D58&gt;0,INDEX(Kalender!IO$81:IO$110,MAX(1,$D58))&gt;INDEX(Kalender!$B$81:$B$110,MAX(1,$D58))),AND($E58&gt;0,INDEX(Kalender!IO$81:IO$110,MAX(1,$E58))&gt;INDEX(Kalender!$B$81:$B$110,MAX(1,$E58))),AND($F58&gt;0,INDEX(Kalender!IO$81:IO$110,MAX(1,$F58))&gt;INDEX(Kalender!$B$81:$B$110,MAX(1,$F58)))),2,0))</f>
        <v>0</v>
      </c>
      <c r="IP58" s="5" t="n">
        <f aca="false">IF(Kalender!IP58&lt;&gt;1,0,IF(AND($B58&gt;0,INDEX(Kalender!IP$68:IP$77,MAX(1,$B58))&gt;INDEX(Kalender!$B$68:$B$77,MAX(1,$B58))),1,0)+IF(OR(AND($C58&gt;0,INDEX(Kalender!IP$81:IP$110,MAX(1,$C58))&gt;INDEX(Kalender!$B$81:$B$110,MAX(1,$C58))),AND($D58&gt;0,INDEX(Kalender!IP$81:IP$110,MAX(1,$D58))&gt;INDEX(Kalender!$B$81:$B$110,MAX(1,$D58))),AND($E58&gt;0,INDEX(Kalender!IP$81:IP$110,MAX(1,$E58))&gt;INDEX(Kalender!$B$81:$B$110,MAX(1,$E58))),AND($F58&gt;0,INDEX(Kalender!IP$81:IP$110,MAX(1,$F58))&gt;INDEX(Kalender!$B$81:$B$110,MAX(1,$F58)))),2,0))</f>
        <v>0</v>
      </c>
      <c r="IQ58" s="5" t="n">
        <f aca="false">IF(Kalender!IQ58&lt;&gt;1,0,IF(AND($B58&gt;0,INDEX(Kalender!IQ$68:IQ$77,MAX(1,$B58))&gt;INDEX(Kalender!$B$68:$B$77,MAX(1,$B58))),1,0)+IF(OR(AND($C58&gt;0,INDEX(Kalender!IQ$81:IQ$110,MAX(1,$C58))&gt;INDEX(Kalender!$B$81:$B$110,MAX(1,$C58))),AND($D58&gt;0,INDEX(Kalender!IQ$81:IQ$110,MAX(1,$D58))&gt;INDEX(Kalender!$B$81:$B$110,MAX(1,$D58))),AND($E58&gt;0,INDEX(Kalender!IQ$81:IQ$110,MAX(1,$E58))&gt;INDEX(Kalender!$B$81:$B$110,MAX(1,$E58))),AND($F58&gt;0,INDEX(Kalender!IQ$81:IQ$110,MAX(1,$F58))&gt;INDEX(Kalender!$B$81:$B$110,MAX(1,$F58)))),2,0))</f>
        <v>0</v>
      </c>
      <c r="IR58" s="5" t="n">
        <f aca="false">IF(Kalender!IR58&lt;&gt;1,0,IF(AND($B58&gt;0,INDEX(Kalender!IR$68:IR$77,MAX(1,$B58))&gt;INDEX(Kalender!$B$68:$B$77,MAX(1,$B58))),1,0)+IF(OR(AND($C58&gt;0,INDEX(Kalender!IR$81:IR$110,MAX(1,$C58))&gt;INDEX(Kalender!$B$81:$B$110,MAX(1,$C58))),AND($D58&gt;0,INDEX(Kalender!IR$81:IR$110,MAX(1,$D58))&gt;INDEX(Kalender!$B$81:$B$110,MAX(1,$D58))),AND($E58&gt;0,INDEX(Kalender!IR$81:IR$110,MAX(1,$E58))&gt;INDEX(Kalender!$B$81:$B$110,MAX(1,$E58))),AND($F58&gt;0,INDEX(Kalender!IR$81:IR$110,MAX(1,$F58))&gt;INDEX(Kalender!$B$81:$B$110,MAX(1,$F58)))),2,0))</f>
        <v>0</v>
      </c>
      <c r="IS58" s="5" t="n">
        <f aca="false">IF(Kalender!IS58&lt;&gt;1,0,IF(AND($B58&gt;0,INDEX(Kalender!IS$68:IS$77,MAX(1,$B58))&gt;INDEX(Kalender!$B$68:$B$77,MAX(1,$B58))),1,0)+IF(OR(AND($C58&gt;0,INDEX(Kalender!IS$81:IS$110,MAX(1,$C58))&gt;INDEX(Kalender!$B$81:$B$110,MAX(1,$C58))),AND($D58&gt;0,INDEX(Kalender!IS$81:IS$110,MAX(1,$D58))&gt;INDEX(Kalender!$B$81:$B$110,MAX(1,$D58))),AND($E58&gt;0,INDEX(Kalender!IS$81:IS$110,MAX(1,$E58))&gt;INDEX(Kalender!$B$81:$B$110,MAX(1,$E58))),AND($F58&gt;0,INDEX(Kalender!IS$81:IS$110,MAX(1,$F58))&gt;INDEX(Kalender!$B$81:$B$110,MAX(1,$F58)))),2,0))</f>
        <v>0</v>
      </c>
      <c r="IT58" s="5" t="n">
        <f aca="false">IF(Kalender!IT58&lt;&gt;1,0,IF(AND($B58&gt;0,INDEX(Kalender!IT$68:IT$77,MAX(1,$B58))&gt;INDEX(Kalender!$B$68:$B$77,MAX(1,$B58))),1,0)+IF(OR(AND($C58&gt;0,INDEX(Kalender!IT$81:IT$110,MAX(1,$C58))&gt;INDEX(Kalender!$B$81:$B$110,MAX(1,$C58))),AND($D58&gt;0,INDEX(Kalender!IT$81:IT$110,MAX(1,$D58))&gt;INDEX(Kalender!$B$81:$B$110,MAX(1,$D58))),AND($E58&gt;0,INDEX(Kalender!IT$81:IT$110,MAX(1,$E58))&gt;INDEX(Kalender!$B$81:$B$110,MAX(1,$E58))),AND($F58&gt;0,INDEX(Kalender!IT$81:IT$110,MAX(1,$F58))&gt;INDEX(Kalender!$B$81:$B$110,MAX(1,$F58)))),2,0))</f>
        <v>0</v>
      </c>
      <c r="IU58" s="5" t="n">
        <f aca="false">IF(Kalender!IU58&lt;&gt;1,0,IF(AND($B58&gt;0,INDEX(Kalender!IU$68:IU$77,MAX(1,$B58))&gt;INDEX(Kalender!$B$68:$B$77,MAX(1,$B58))),1,0)+IF(OR(AND($C58&gt;0,INDEX(Kalender!IU$81:IU$110,MAX(1,$C58))&gt;INDEX(Kalender!$B$81:$B$110,MAX(1,$C58))),AND($D58&gt;0,INDEX(Kalender!IU$81:IU$110,MAX(1,$D58))&gt;INDEX(Kalender!$B$81:$B$110,MAX(1,$D58))),AND($E58&gt;0,INDEX(Kalender!IU$81:IU$110,MAX(1,$E58))&gt;INDEX(Kalender!$B$81:$B$110,MAX(1,$E58))),AND($F58&gt;0,INDEX(Kalender!IU$81:IU$110,MAX(1,$F58))&gt;INDEX(Kalender!$B$81:$B$110,MAX(1,$F58)))),2,0))</f>
        <v>0</v>
      </c>
      <c r="IV58" s="5" t="n">
        <f aca="false">IF(Kalender!IV58&lt;&gt;1,0,IF(AND($B58&gt;0,INDEX(Kalender!IV$68:IV$77,MAX(1,$B58))&gt;INDEX(Kalender!$B$68:$B$77,MAX(1,$B58))),1,0)+IF(OR(AND($C58&gt;0,INDEX(Kalender!IV$81:IV$110,MAX(1,$C58))&gt;INDEX(Kalender!$B$81:$B$110,MAX(1,$C58))),AND($D58&gt;0,INDEX(Kalender!IV$81:IV$110,MAX(1,$D58))&gt;INDEX(Kalender!$B$81:$B$110,MAX(1,$D58))),AND($E58&gt;0,INDEX(Kalender!IV$81:IV$110,MAX(1,$E58))&gt;INDEX(Kalender!$B$81:$B$110,MAX(1,$E58))),AND($F58&gt;0,INDEX(Kalender!IV$81:IV$110,MAX(1,$F58))&gt;INDEX(Kalender!$B$81:$B$110,MAX(1,$F58)))),2,0))</f>
        <v>0</v>
      </c>
      <c r="IW58" s="5" t="n">
        <f aca="false">IF(Kalender!IW58&lt;&gt;1,0,IF(AND($B58&gt;0,INDEX(Kalender!IW$68:IW$77,MAX(1,$B58))&gt;INDEX(Kalender!$B$68:$B$77,MAX(1,$B58))),1,0)+IF(OR(AND($C58&gt;0,INDEX(Kalender!IW$81:IW$110,MAX(1,$C58))&gt;INDEX(Kalender!$B$81:$B$110,MAX(1,$C58))),AND($D58&gt;0,INDEX(Kalender!IW$81:IW$110,MAX(1,$D58))&gt;INDEX(Kalender!$B$81:$B$110,MAX(1,$D58))),AND($E58&gt;0,INDEX(Kalender!IW$81:IW$110,MAX(1,$E58))&gt;INDEX(Kalender!$B$81:$B$110,MAX(1,$E58))),AND($F58&gt;0,INDEX(Kalender!IW$81:IW$110,MAX(1,$F58))&gt;INDEX(Kalender!$B$81:$B$110,MAX(1,$F58)))),2,0))</f>
        <v>0</v>
      </c>
      <c r="IX58" s="5" t="n">
        <f aca="false">IF(Kalender!IX58&lt;&gt;1,0,IF(AND($B58&gt;0,INDEX(Kalender!IX$68:IX$77,MAX(1,$B58))&gt;INDEX(Kalender!$B$68:$B$77,MAX(1,$B58))),1,0)+IF(OR(AND($C58&gt;0,INDEX(Kalender!IX$81:IX$110,MAX(1,$C58))&gt;INDEX(Kalender!$B$81:$B$110,MAX(1,$C58))),AND($D58&gt;0,INDEX(Kalender!IX$81:IX$110,MAX(1,$D58))&gt;INDEX(Kalender!$B$81:$B$110,MAX(1,$D58))),AND($E58&gt;0,INDEX(Kalender!IX$81:IX$110,MAX(1,$E58))&gt;INDEX(Kalender!$B$81:$B$110,MAX(1,$E58))),AND($F58&gt;0,INDEX(Kalender!IX$81:IX$110,MAX(1,$F58))&gt;INDEX(Kalender!$B$81:$B$110,MAX(1,$F58)))),2,0))</f>
        <v>0</v>
      </c>
      <c r="IY58" s="5" t="n">
        <f aca="false">IF(Kalender!IY58&lt;&gt;1,0,IF(AND($B58&gt;0,INDEX(Kalender!IY$68:IY$77,MAX(1,$B58))&gt;INDEX(Kalender!$B$68:$B$77,MAX(1,$B58))),1,0)+IF(OR(AND($C58&gt;0,INDEX(Kalender!IY$81:IY$110,MAX(1,$C58))&gt;INDEX(Kalender!$B$81:$B$110,MAX(1,$C58))),AND($D58&gt;0,INDEX(Kalender!IY$81:IY$110,MAX(1,$D58))&gt;INDEX(Kalender!$B$81:$B$110,MAX(1,$D58))),AND($E58&gt;0,INDEX(Kalender!IY$81:IY$110,MAX(1,$E58))&gt;INDEX(Kalender!$B$81:$B$110,MAX(1,$E58))),AND($F58&gt;0,INDEX(Kalender!IY$81:IY$110,MAX(1,$F58))&gt;INDEX(Kalender!$B$81:$B$110,MAX(1,$F58)))),2,0))</f>
        <v>0</v>
      </c>
      <c r="IZ58" s="5" t="n">
        <f aca="false">IF(Kalender!IZ58&lt;&gt;1,0,IF(AND($B58&gt;0,INDEX(Kalender!IZ$68:IZ$77,MAX(1,$B58))&gt;INDEX(Kalender!$B$68:$B$77,MAX(1,$B58))),1,0)+IF(OR(AND($C58&gt;0,INDEX(Kalender!IZ$81:IZ$110,MAX(1,$C58))&gt;INDEX(Kalender!$B$81:$B$110,MAX(1,$C58))),AND($D58&gt;0,INDEX(Kalender!IZ$81:IZ$110,MAX(1,$D58))&gt;INDEX(Kalender!$B$81:$B$110,MAX(1,$D58))),AND($E58&gt;0,INDEX(Kalender!IZ$81:IZ$110,MAX(1,$E58))&gt;INDEX(Kalender!$B$81:$B$110,MAX(1,$E58))),AND($F58&gt;0,INDEX(Kalender!IZ$81:IZ$110,MAX(1,$F58))&gt;INDEX(Kalender!$B$81:$B$110,MAX(1,$F58)))),2,0))</f>
        <v>0</v>
      </c>
      <c r="JA58" s="5" t="n">
        <f aca="false">IF(Kalender!JA58&lt;&gt;1,0,IF(AND($B58&gt;0,INDEX(Kalender!JA$68:JA$77,MAX(1,$B58))&gt;INDEX(Kalender!$B$68:$B$77,MAX(1,$B58))),1,0)+IF(OR(AND($C58&gt;0,INDEX(Kalender!JA$81:JA$110,MAX(1,$C58))&gt;INDEX(Kalender!$B$81:$B$110,MAX(1,$C58))),AND($D58&gt;0,INDEX(Kalender!JA$81:JA$110,MAX(1,$D58))&gt;INDEX(Kalender!$B$81:$B$110,MAX(1,$D58))),AND($E58&gt;0,INDEX(Kalender!JA$81:JA$110,MAX(1,$E58))&gt;INDEX(Kalender!$B$81:$B$110,MAX(1,$E58))),AND($F58&gt;0,INDEX(Kalender!JA$81:JA$110,MAX(1,$F58))&gt;INDEX(Kalender!$B$81:$B$110,MAX(1,$F58)))),2,0))</f>
        <v>0</v>
      </c>
      <c r="JB58" s="5" t="n">
        <f aca="false">IF(Kalender!JB58&lt;&gt;1,0,IF(AND($B58&gt;0,INDEX(Kalender!JB$68:JB$77,MAX(1,$B58))&gt;INDEX(Kalender!$B$68:$B$77,MAX(1,$B58))),1,0)+IF(OR(AND($C58&gt;0,INDEX(Kalender!JB$81:JB$110,MAX(1,$C58))&gt;INDEX(Kalender!$B$81:$B$110,MAX(1,$C58))),AND($D58&gt;0,INDEX(Kalender!JB$81:JB$110,MAX(1,$D58))&gt;INDEX(Kalender!$B$81:$B$110,MAX(1,$D58))),AND($E58&gt;0,INDEX(Kalender!JB$81:JB$110,MAX(1,$E58))&gt;INDEX(Kalender!$B$81:$B$110,MAX(1,$E58))),AND($F58&gt;0,INDEX(Kalender!JB$81:JB$110,MAX(1,$F58))&gt;INDEX(Kalender!$B$81:$B$110,MAX(1,$F58)))),2,0))</f>
        <v>0</v>
      </c>
      <c r="JC58" s="5" t="n">
        <f aca="false">IF(Kalender!JC58&lt;&gt;1,0,IF(AND($B58&gt;0,INDEX(Kalender!JC$68:JC$77,MAX(1,$B58))&gt;INDEX(Kalender!$B$68:$B$77,MAX(1,$B58))),1,0)+IF(OR(AND($C58&gt;0,INDEX(Kalender!JC$81:JC$110,MAX(1,$C58))&gt;INDEX(Kalender!$B$81:$B$110,MAX(1,$C58))),AND($D58&gt;0,INDEX(Kalender!JC$81:JC$110,MAX(1,$D58))&gt;INDEX(Kalender!$B$81:$B$110,MAX(1,$D58))),AND($E58&gt;0,INDEX(Kalender!JC$81:JC$110,MAX(1,$E58))&gt;INDEX(Kalender!$B$81:$B$110,MAX(1,$E58))),AND($F58&gt;0,INDEX(Kalender!JC$81:JC$110,MAX(1,$F58))&gt;INDEX(Kalender!$B$81:$B$110,MAX(1,$F58)))),2,0))</f>
        <v>0</v>
      </c>
      <c r="JD58" s="5" t="n">
        <f aca="false">IF(Kalender!JD58&lt;&gt;1,0,IF(AND($B58&gt;0,INDEX(Kalender!JD$68:JD$77,MAX(1,$B58))&gt;INDEX(Kalender!$B$68:$B$77,MAX(1,$B58))),1,0)+IF(OR(AND($C58&gt;0,INDEX(Kalender!JD$81:JD$110,MAX(1,$C58))&gt;INDEX(Kalender!$B$81:$B$110,MAX(1,$C58))),AND($D58&gt;0,INDEX(Kalender!JD$81:JD$110,MAX(1,$D58))&gt;INDEX(Kalender!$B$81:$B$110,MAX(1,$D58))),AND($E58&gt;0,INDEX(Kalender!JD$81:JD$110,MAX(1,$E58))&gt;INDEX(Kalender!$B$81:$B$110,MAX(1,$E58))),AND($F58&gt;0,INDEX(Kalender!JD$81:JD$110,MAX(1,$F58))&gt;INDEX(Kalender!$B$81:$B$110,MAX(1,$F58)))),2,0))</f>
        <v>0</v>
      </c>
      <c r="JE58" s="5" t="n">
        <f aca="false">IF(Kalender!JE58&lt;&gt;1,0,IF(AND($B58&gt;0,INDEX(Kalender!JE$68:JE$77,MAX(1,$B58))&gt;INDEX(Kalender!$B$68:$B$77,MAX(1,$B58))),1,0)+IF(OR(AND($C58&gt;0,INDEX(Kalender!JE$81:JE$110,MAX(1,$C58))&gt;INDEX(Kalender!$B$81:$B$110,MAX(1,$C58))),AND($D58&gt;0,INDEX(Kalender!JE$81:JE$110,MAX(1,$D58))&gt;INDEX(Kalender!$B$81:$B$110,MAX(1,$D58))),AND($E58&gt;0,INDEX(Kalender!JE$81:JE$110,MAX(1,$E58))&gt;INDEX(Kalender!$B$81:$B$110,MAX(1,$E58))),AND($F58&gt;0,INDEX(Kalender!JE$81:JE$110,MAX(1,$F58))&gt;INDEX(Kalender!$B$81:$B$110,MAX(1,$F58)))),2,0))</f>
        <v>0</v>
      </c>
      <c r="JF58" s="5" t="n">
        <f aca="false">IF(Kalender!JF58&lt;&gt;1,0,IF(AND($B58&gt;0,INDEX(Kalender!JF$68:JF$77,MAX(1,$B58))&gt;INDEX(Kalender!$B$68:$B$77,MAX(1,$B58))),1,0)+IF(OR(AND($C58&gt;0,INDEX(Kalender!JF$81:JF$110,MAX(1,$C58))&gt;INDEX(Kalender!$B$81:$B$110,MAX(1,$C58))),AND($D58&gt;0,INDEX(Kalender!JF$81:JF$110,MAX(1,$D58))&gt;INDEX(Kalender!$B$81:$B$110,MAX(1,$D58))),AND($E58&gt;0,INDEX(Kalender!JF$81:JF$110,MAX(1,$E58))&gt;INDEX(Kalender!$B$81:$B$110,MAX(1,$E58))),AND($F58&gt;0,INDEX(Kalender!JF$81:JF$110,MAX(1,$F58))&gt;INDEX(Kalender!$B$81:$B$110,MAX(1,$F58)))),2,0))</f>
        <v>0</v>
      </c>
      <c r="JG58" s="5" t="n">
        <f aca="false">IF(Kalender!JG58&lt;&gt;1,0,IF(AND($B58&gt;0,INDEX(Kalender!JG$68:JG$77,MAX(1,$B58))&gt;INDEX(Kalender!$B$68:$B$77,MAX(1,$B58))),1,0)+IF(OR(AND($C58&gt;0,INDEX(Kalender!JG$81:JG$110,MAX(1,$C58))&gt;INDEX(Kalender!$B$81:$B$110,MAX(1,$C58))),AND($D58&gt;0,INDEX(Kalender!JG$81:JG$110,MAX(1,$D58))&gt;INDEX(Kalender!$B$81:$B$110,MAX(1,$D58))),AND($E58&gt;0,INDEX(Kalender!JG$81:JG$110,MAX(1,$E58))&gt;INDEX(Kalender!$B$81:$B$110,MAX(1,$E58))),AND($F58&gt;0,INDEX(Kalender!JG$81:JG$110,MAX(1,$F58))&gt;INDEX(Kalender!$B$81:$B$110,MAX(1,$F58)))),2,0))</f>
        <v>0</v>
      </c>
      <c r="JH58" s="5" t="n">
        <f aca="false">IF(Kalender!JH58&lt;&gt;1,0,IF(AND($B58&gt;0,INDEX(Kalender!JH$68:JH$77,MAX(1,$B58))&gt;INDEX(Kalender!$B$68:$B$77,MAX(1,$B58))),1,0)+IF(OR(AND($C58&gt;0,INDEX(Kalender!JH$81:JH$110,MAX(1,$C58))&gt;INDEX(Kalender!$B$81:$B$110,MAX(1,$C58))),AND($D58&gt;0,INDEX(Kalender!JH$81:JH$110,MAX(1,$D58))&gt;INDEX(Kalender!$B$81:$B$110,MAX(1,$D58))),AND($E58&gt;0,INDEX(Kalender!JH$81:JH$110,MAX(1,$E58))&gt;INDEX(Kalender!$B$81:$B$110,MAX(1,$E58))),AND($F58&gt;0,INDEX(Kalender!JH$81:JH$110,MAX(1,$F58))&gt;INDEX(Kalender!$B$81:$B$110,MAX(1,$F58)))),2,0))</f>
        <v>0</v>
      </c>
      <c r="JI58" s="5" t="n">
        <f aca="false">IF(Kalender!JI58&lt;&gt;1,0,IF(AND($B58&gt;0,INDEX(Kalender!JI$68:JI$77,MAX(1,$B58))&gt;INDEX(Kalender!$B$68:$B$77,MAX(1,$B58))),1,0)+IF(OR(AND($C58&gt;0,INDEX(Kalender!JI$81:JI$110,MAX(1,$C58))&gt;INDEX(Kalender!$B$81:$B$110,MAX(1,$C58))),AND($D58&gt;0,INDEX(Kalender!JI$81:JI$110,MAX(1,$D58))&gt;INDEX(Kalender!$B$81:$B$110,MAX(1,$D58))),AND($E58&gt;0,INDEX(Kalender!JI$81:JI$110,MAX(1,$E58))&gt;INDEX(Kalender!$B$81:$B$110,MAX(1,$E58))),AND($F58&gt;0,INDEX(Kalender!JI$81:JI$110,MAX(1,$F58))&gt;INDEX(Kalender!$B$81:$B$110,MAX(1,$F58)))),2,0))</f>
        <v>0</v>
      </c>
      <c r="JJ58" s="5" t="n">
        <f aca="false">IF(Kalender!JJ58&lt;&gt;1,0,IF(AND($B58&gt;0,INDEX(Kalender!JJ$68:JJ$77,MAX(1,$B58))&gt;INDEX(Kalender!$B$68:$B$77,MAX(1,$B58))),1,0)+IF(OR(AND($C58&gt;0,INDEX(Kalender!JJ$81:JJ$110,MAX(1,$C58))&gt;INDEX(Kalender!$B$81:$B$110,MAX(1,$C58))),AND($D58&gt;0,INDEX(Kalender!JJ$81:JJ$110,MAX(1,$D58))&gt;INDEX(Kalender!$B$81:$B$110,MAX(1,$D58))),AND($E58&gt;0,INDEX(Kalender!JJ$81:JJ$110,MAX(1,$E58))&gt;INDEX(Kalender!$B$81:$B$110,MAX(1,$E58))),AND($F58&gt;0,INDEX(Kalender!JJ$81:JJ$110,MAX(1,$F58))&gt;INDEX(Kalender!$B$81:$B$110,MAX(1,$F58)))),2,0))</f>
        <v>0</v>
      </c>
      <c r="JK58" s="5" t="n">
        <f aca="false">IF(Kalender!JK58&lt;&gt;1,0,IF(AND($B58&gt;0,INDEX(Kalender!JK$68:JK$77,MAX(1,$B58))&gt;INDEX(Kalender!$B$68:$B$77,MAX(1,$B58))),1,0)+IF(OR(AND($C58&gt;0,INDEX(Kalender!JK$81:JK$110,MAX(1,$C58))&gt;INDEX(Kalender!$B$81:$B$110,MAX(1,$C58))),AND($D58&gt;0,INDEX(Kalender!JK$81:JK$110,MAX(1,$D58))&gt;INDEX(Kalender!$B$81:$B$110,MAX(1,$D58))),AND($E58&gt;0,INDEX(Kalender!JK$81:JK$110,MAX(1,$E58))&gt;INDEX(Kalender!$B$81:$B$110,MAX(1,$E58))),AND($F58&gt;0,INDEX(Kalender!JK$81:JK$110,MAX(1,$F58))&gt;INDEX(Kalender!$B$81:$B$110,MAX(1,$F58)))),2,0))</f>
        <v>0</v>
      </c>
      <c r="JL58" s="5" t="n">
        <f aca="false">IF(Kalender!JL58&lt;&gt;1,0,IF(AND($B58&gt;0,INDEX(Kalender!JL$68:JL$77,MAX(1,$B58))&gt;INDEX(Kalender!$B$68:$B$77,MAX(1,$B58))),1,0)+IF(OR(AND($C58&gt;0,INDEX(Kalender!JL$81:JL$110,MAX(1,$C58))&gt;INDEX(Kalender!$B$81:$B$110,MAX(1,$C58))),AND($D58&gt;0,INDEX(Kalender!JL$81:JL$110,MAX(1,$D58))&gt;INDEX(Kalender!$B$81:$B$110,MAX(1,$D58))),AND($E58&gt;0,INDEX(Kalender!JL$81:JL$110,MAX(1,$E58))&gt;INDEX(Kalender!$B$81:$B$110,MAX(1,$E58))),AND($F58&gt;0,INDEX(Kalender!JL$81:JL$110,MAX(1,$F58))&gt;INDEX(Kalender!$B$81:$B$110,MAX(1,$F58)))),2,0))</f>
        <v>0</v>
      </c>
      <c r="JM58" s="5" t="n">
        <f aca="false">IF(Kalender!JM58&lt;&gt;1,0,IF(AND($B58&gt;0,INDEX(Kalender!JM$68:JM$77,MAX(1,$B58))&gt;INDEX(Kalender!$B$68:$B$77,MAX(1,$B58))),1,0)+IF(OR(AND($C58&gt;0,INDEX(Kalender!JM$81:JM$110,MAX(1,$C58))&gt;INDEX(Kalender!$B$81:$B$110,MAX(1,$C58))),AND($D58&gt;0,INDEX(Kalender!JM$81:JM$110,MAX(1,$D58))&gt;INDEX(Kalender!$B$81:$B$110,MAX(1,$D58))),AND($E58&gt;0,INDEX(Kalender!JM$81:JM$110,MAX(1,$E58))&gt;INDEX(Kalender!$B$81:$B$110,MAX(1,$E58))),AND($F58&gt;0,INDEX(Kalender!JM$81:JM$110,MAX(1,$F58))&gt;INDEX(Kalender!$B$81:$B$110,MAX(1,$F58)))),2,0))</f>
        <v>0</v>
      </c>
      <c r="JN58" s="5" t="n">
        <f aca="false">IF(Kalender!JN58&lt;&gt;1,0,IF(AND($B58&gt;0,INDEX(Kalender!JN$68:JN$77,MAX(1,$B58))&gt;INDEX(Kalender!$B$68:$B$77,MAX(1,$B58))),1,0)+IF(OR(AND($C58&gt;0,INDEX(Kalender!JN$81:JN$110,MAX(1,$C58))&gt;INDEX(Kalender!$B$81:$B$110,MAX(1,$C58))),AND($D58&gt;0,INDEX(Kalender!JN$81:JN$110,MAX(1,$D58))&gt;INDEX(Kalender!$B$81:$B$110,MAX(1,$D58))),AND($E58&gt;0,INDEX(Kalender!JN$81:JN$110,MAX(1,$E58))&gt;INDEX(Kalender!$B$81:$B$110,MAX(1,$E58))),AND($F58&gt;0,INDEX(Kalender!JN$81:JN$110,MAX(1,$F58))&gt;INDEX(Kalender!$B$81:$B$110,MAX(1,$F58)))),2,0))</f>
        <v>0</v>
      </c>
      <c r="JO58" s="5" t="n">
        <f aca="false">IF(Kalender!JO58&lt;&gt;1,0,IF(AND($B58&gt;0,INDEX(Kalender!JO$68:JO$77,MAX(1,$B58))&gt;INDEX(Kalender!$B$68:$B$77,MAX(1,$B58))),1,0)+IF(OR(AND($C58&gt;0,INDEX(Kalender!JO$81:JO$110,MAX(1,$C58))&gt;INDEX(Kalender!$B$81:$B$110,MAX(1,$C58))),AND($D58&gt;0,INDEX(Kalender!JO$81:JO$110,MAX(1,$D58))&gt;INDEX(Kalender!$B$81:$B$110,MAX(1,$D58))),AND($E58&gt;0,INDEX(Kalender!JO$81:JO$110,MAX(1,$E58))&gt;INDEX(Kalender!$B$81:$B$110,MAX(1,$E58))),AND($F58&gt;0,INDEX(Kalender!JO$81:JO$110,MAX(1,$F58))&gt;INDEX(Kalender!$B$81:$B$110,MAX(1,$F58)))),2,0))</f>
        <v>0</v>
      </c>
      <c r="JP58" s="5" t="n">
        <f aca="false">IF(Kalender!JP58&lt;&gt;1,0,IF(AND($B58&gt;0,INDEX(Kalender!JP$68:JP$77,MAX(1,$B58))&gt;INDEX(Kalender!$B$68:$B$77,MAX(1,$B58))),1,0)+IF(OR(AND($C58&gt;0,INDEX(Kalender!JP$81:JP$110,MAX(1,$C58))&gt;INDEX(Kalender!$B$81:$B$110,MAX(1,$C58))),AND($D58&gt;0,INDEX(Kalender!JP$81:JP$110,MAX(1,$D58))&gt;INDEX(Kalender!$B$81:$B$110,MAX(1,$D58))),AND($E58&gt;0,INDEX(Kalender!JP$81:JP$110,MAX(1,$E58))&gt;INDEX(Kalender!$B$81:$B$110,MAX(1,$E58))),AND($F58&gt;0,INDEX(Kalender!JP$81:JP$110,MAX(1,$F58))&gt;INDEX(Kalender!$B$81:$B$110,MAX(1,$F58)))),2,0))</f>
        <v>0</v>
      </c>
      <c r="JQ58" s="5" t="n">
        <f aca="false">IF(Kalender!JQ58&lt;&gt;1,0,IF(AND($B58&gt;0,INDEX(Kalender!JQ$68:JQ$77,MAX(1,$B58))&gt;INDEX(Kalender!$B$68:$B$77,MAX(1,$B58))),1,0)+IF(OR(AND($C58&gt;0,INDEX(Kalender!JQ$81:JQ$110,MAX(1,$C58))&gt;INDEX(Kalender!$B$81:$B$110,MAX(1,$C58))),AND($D58&gt;0,INDEX(Kalender!JQ$81:JQ$110,MAX(1,$D58))&gt;INDEX(Kalender!$B$81:$B$110,MAX(1,$D58))),AND($E58&gt;0,INDEX(Kalender!JQ$81:JQ$110,MAX(1,$E58))&gt;INDEX(Kalender!$B$81:$B$110,MAX(1,$E58))),AND($F58&gt;0,INDEX(Kalender!JQ$81:JQ$110,MAX(1,$F58))&gt;INDEX(Kalender!$B$81:$B$110,MAX(1,$F58)))),2,0))</f>
        <v>0</v>
      </c>
      <c r="JR58" s="5" t="n">
        <f aca="false">IF(Kalender!JR58&lt;&gt;1,0,IF(AND($B58&gt;0,INDEX(Kalender!JR$68:JR$77,MAX(1,$B58))&gt;INDEX(Kalender!$B$68:$B$77,MAX(1,$B58))),1,0)+IF(OR(AND($C58&gt;0,INDEX(Kalender!JR$81:JR$110,MAX(1,$C58))&gt;INDEX(Kalender!$B$81:$B$110,MAX(1,$C58))),AND($D58&gt;0,INDEX(Kalender!JR$81:JR$110,MAX(1,$D58))&gt;INDEX(Kalender!$B$81:$B$110,MAX(1,$D58))),AND($E58&gt;0,INDEX(Kalender!JR$81:JR$110,MAX(1,$E58))&gt;INDEX(Kalender!$B$81:$B$110,MAX(1,$E58))),AND($F58&gt;0,INDEX(Kalender!JR$81:JR$110,MAX(1,$F58))&gt;INDEX(Kalender!$B$81:$B$110,MAX(1,$F58)))),2,0))</f>
        <v>0</v>
      </c>
      <c r="JS58" s="5" t="n">
        <f aca="false">IF(Kalender!JS58&lt;&gt;1,0,IF(AND($B58&gt;0,INDEX(Kalender!JS$68:JS$77,MAX(1,$B58))&gt;INDEX(Kalender!$B$68:$B$77,MAX(1,$B58))),1,0)+IF(OR(AND($C58&gt;0,INDEX(Kalender!JS$81:JS$110,MAX(1,$C58))&gt;INDEX(Kalender!$B$81:$B$110,MAX(1,$C58))),AND($D58&gt;0,INDEX(Kalender!JS$81:JS$110,MAX(1,$D58))&gt;INDEX(Kalender!$B$81:$B$110,MAX(1,$D58))),AND($E58&gt;0,INDEX(Kalender!JS$81:JS$110,MAX(1,$E58))&gt;INDEX(Kalender!$B$81:$B$110,MAX(1,$E58))),AND($F58&gt;0,INDEX(Kalender!JS$81:JS$110,MAX(1,$F58))&gt;INDEX(Kalender!$B$81:$B$110,MAX(1,$F58)))),2,0))</f>
        <v>0</v>
      </c>
      <c r="JT58" s="5" t="n">
        <f aca="false">IF(Kalender!JT58&lt;&gt;1,0,IF(AND($B58&gt;0,INDEX(Kalender!JT$68:JT$77,MAX(1,$B58))&gt;INDEX(Kalender!$B$68:$B$77,MAX(1,$B58))),1,0)+IF(OR(AND($C58&gt;0,INDEX(Kalender!JT$81:JT$110,MAX(1,$C58))&gt;INDEX(Kalender!$B$81:$B$110,MAX(1,$C58))),AND($D58&gt;0,INDEX(Kalender!JT$81:JT$110,MAX(1,$D58))&gt;INDEX(Kalender!$B$81:$B$110,MAX(1,$D58))),AND($E58&gt;0,INDEX(Kalender!JT$81:JT$110,MAX(1,$E58))&gt;INDEX(Kalender!$B$81:$B$110,MAX(1,$E58))),AND($F58&gt;0,INDEX(Kalender!JT$81:JT$110,MAX(1,$F58))&gt;INDEX(Kalender!$B$81:$B$110,MAX(1,$F58)))),2,0))</f>
        <v>0</v>
      </c>
      <c r="JU58" s="5" t="n">
        <f aca="false">IF(Kalender!JU58&lt;&gt;1,0,IF(AND($B58&gt;0,INDEX(Kalender!JU$68:JU$77,MAX(1,$B58))&gt;INDEX(Kalender!$B$68:$B$77,MAX(1,$B58))),1,0)+IF(OR(AND($C58&gt;0,INDEX(Kalender!JU$81:JU$110,MAX(1,$C58))&gt;INDEX(Kalender!$B$81:$B$110,MAX(1,$C58))),AND($D58&gt;0,INDEX(Kalender!JU$81:JU$110,MAX(1,$D58))&gt;INDEX(Kalender!$B$81:$B$110,MAX(1,$D58))),AND($E58&gt;0,INDEX(Kalender!JU$81:JU$110,MAX(1,$E58))&gt;INDEX(Kalender!$B$81:$B$110,MAX(1,$E58))),AND($F58&gt;0,INDEX(Kalender!JU$81:JU$110,MAX(1,$F58))&gt;INDEX(Kalender!$B$81:$B$110,MAX(1,$F58)))),2,0))</f>
        <v>0</v>
      </c>
      <c r="JV58" s="5" t="n">
        <f aca="false">IF(Kalender!JV58&lt;&gt;1,0,IF(AND($B58&gt;0,INDEX(Kalender!JV$68:JV$77,MAX(1,$B58))&gt;INDEX(Kalender!$B$68:$B$77,MAX(1,$B58))),1,0)+IF(OR(AND($C58&gt;0,INDEX(Kalender!JV$81:JV$110,MAX(1,$C58))&gt;INDEX(Kalender!$B$81:$B$110,MAX(1,$C58))),AND($D58&gt;0,INDEX(Kalender!JV$81:JV$110,MAX(1,$D58))&gt;INDEX(Kalender!$B$81:$B$110,MAX(1,$D58))),AND($E58&gt;0,INDEX(Kalender!JV$81:JV$110,MAX(1,$E58))&gt;INDEX(Kalender!$B$81:$B$110,MAX(1,$E58))),AND($F58&gt;0,INDEX(Kalender!JV$81:JV$110,MAX(1,$F58))&gt;INDEX(Kalender!$B$81:$B$110,MAX(1,$F58)))),2,0))</f>
        <v>0</v>
      </c>
      <c r="JW58" s="5" t="n">
        <f aca="false">IF(Kalender!JW58&lt;&gt;1,0,IF(AND($B58&gt;0,INDEX(Kalender!JW$68:JW$77,MAX(1,$B58))&gt;INDEX(Kalender!$B$68:$B$77,MAX(1,$B58))),1,0)+IF(OR(AND($C58&gt;0,INDEX(Kalender!JW$81:JW$110,MAX(1,$C58))&gt;INDEX(Kalender!$B$81:$B$110,MAX(1,$C58))),AND($D58&gt;0,INDEX(Kalender!JW$81:JW$110,MAX(1,$D58))&gt;INDEX(Kalender!$B$81:$B$110,MAX(1,$D58))),AND($E58&gt;0,INDEX(Kalender!JW$81:JW$110,MAX(1,$E58))&gt;INDEX(Kalender!$B$81:$B$110,MAX(1,$E58))),AND($F58&gt;0,INDEX(Kalender!JW$81:JW$110,MAX(1,$F58))&gt;INDEX(Kalender!$B$81:$B$110,MAX(1,$F58)))),2,0))</f>
        <v>0</v>
      </c>
      <c r="JX58" s="5" t="n">
        <f aca="false">IF(Kalender!JX58&lt;&gt;1,0,IF(AND($B58&gt;0,INDEX(Kalender!JX$68:JX$77,MAX(1,$B58))&gt;INDEX(Kalender!$B$68:$B$77,MAX(1,$B58))),1,0)+IF(OR(AND($C58&gt;0,INDEX(Kalender!JX$81:JX$110,MAX(1,$C58))&gt;INDEX(Kalender!$B$81:$B$110,MAX(1,$C58))),AND($D58&gt;0,INDEX(Kalender!JX$81:JX$110,MAX(1,$D58))&gt;INDEX(Kalender!$B$81:$B$110,MAX(1,$D58))),AND($E58&gt;0,INDEX(Kalender!JX$81:JX$110,MAX(1,$E58))&gt;INDEX(Kalender!$B$81:$B$110,MAX(1,$E58))),AND($F58&gt;0,INDEX(Kalender!JX$81:JX$110,MAX(1,$F58))&gt;INDEX(Kalender!$B$81:$B$110,MAX(1,$F58)))),2,0))</f>
        <v>0</v>
      </c>
      <c r="JY58" s="5" t="n">
        <f aca="false">IF(Kalender!JY58&lt;&gt;1,0,IF(AND($B58&gt;0,INDEX(Kalender!JY$68:JY$77,MAX(1,$B58))&gt;INDEX(Kalender!$B$68:$B$77,MAX(1,$B58))),1,0)+IF(OR(AND($C58&gt;0,INDEX(Kalender!JY$81:JY$110,MAX(1,$C58))&gt;INDEX(Kalender!$B$81:$B$110,MAX(1,$C58))),AND($D58&gt;0,INDEX(Kalender!JY$81:JY$110,MAX(1,$D58))&gt;INDEX(Kalender!$B$81:$B$110,MAX(1,$D58))),AND($E58&gt;0,INDEX(Kalender!JY$81:JY$110,MAX(1,$E58))&gt;INDEX(Kalender!$B$81:$B$110,MAX(1,$E58))),AND($F58&gt;0,INDEX(Kalender!JY$81:JY$110,MAX(1,$F58))&gt;INDEX(Kalender!$B$81:$B$110,MAX(1,$F58)))),2,0))</f>
        <v>0</v>
      </c>
      <c r="JZ58" s="5" t="n">
        <f aca="false">IF(Kalender!JZ58&lt;&gt;1,0,IF(AND($B58&gt;0,INDEX(Kalender!JZ$68:JZ$77,MAX(1,$B58))&gt;INDEX(Kalender!$B$68:$B$77,MAX(1,$B58))),1,0)+IF(OR(AND($C58&gt;0,INDEX(Kalender!JZ$81:JZ$110,MAX(1,$C58))&gt;INDEX(Kalender!$B$81:$B$110,MAX(1,$C58))),AND($D58&gt;0,INDEX(Kalender!JZ$81:JZ$110,MAX(1,$D58))&gt;INDEX(Kalender!$B$81:$B$110,MAX(1,$D58))),AND($E58&gt;0,INDEX(Kalender!JZ$81:JZ$110,MAX(1,$E58))&gt;INDEX(Kalender!$B$81:$B$110,MAX(1,$E58))),AND($F58&gt;0,INDEX(Kalender!JZ$81:JZ$110,MAX(1,$F58))&gt;INDEX(Kalender!$B$81:$B$110,MAX(1,$F58)))),2,0))</f>
        <v>0</v>
      </c>
      <c r="KA58" s="5" t="n">
        <f aca="false">IF(Kalender!KA58&lt;&gt;1,0,IF(AND($B58&gt;0,INDEX(Kalender!KA$68:KA$77,MAX(1,$B58))&gt;INDEX(Kalender!$B$68:$B$77,MAX(1,$B58))),1,0)+IF(OR(AND($C58&gt;0,INDEX(Kalender!KA$81:KA$110,MAX(1,$C58))&gt;INDEX(Kalender!$B$81:$B$110,MAX(1,$C58))),AND($D58&gt;0,INDEX(Kalender!KA$81:KA$110,MAX(1,$D58))&gt;INDEX(Kalender!$B$81:$B$110,MAX(1,$D58))),AND($E58&gt;0,INDEX(Kalender!KA$81:KA$110,MAX(1,$E58))&gt;INDEX(Kalender!$B$81:$B$110,MAX(1,$E58))),AND($F58&gt;0,INDEX(Kalender!KA$81:KA$110,MAX(1,$F58))&gt;INDEX(Kalender!$B$81:$B$110,MAX(1,$F58)))),2,0))</f>
        <v>0</v>
      </c>
      <c r="KB58" s="5" t="n">
        <f aca="false">IF(Kalender!KB58&lt;&gt;1,0,IF(AND($B58&gt;0,INDEX(Kalender!KB$68:KB$77,MAX(1,$B58))&gt;INDEX(Kalender!$B$68:$B$77,MAX(1,$B58))),1,0)+IF(OR(AND($C58&gt;0,INDEX(Kalender!KB$81:KB$110,MAX(1,$C58))&gt;INDEX(Kalender!$B$81:$B$110,MAX(1,$C58))),AND($D58&gt;0,INDEX(Kalender!KB$81:KB$110,MAX(1,$D58))&gt;INDEX(Kalender!$B$81:$B$110,MAX(1,$D58))),AND($E58&gt;0,INDEX(Kalender!KB$81:KB$110,MAX(1,$E58))&gt;INDEX(Kalender!$B$81:$B$110,MAX(1,$E58))),AND($F58&gt;0,INDEX(Kalender!KB$81:KB$110,MAX(1,$F58))&gt;INDEX(Kalender!$B$81:$B$110,MAX(1,$F58)))),2,0))</f>
        <v>0</v>
      </c>
      <c r="KC58" s="5" t="n">
        <f aca="false">IF(Kalender!KC58&lt;&gt;1,0,IF(AND($B58&gt;0,INDEX(Kalender!KC$68:KC$77,MAX(1,$B58))&gt;INDEX(Kalender!$B$68:$B$77,MAX(1,$B58))),1,0)+IF(OR(AND($C58&gt;0,INDEX(Kalender!KC$81:KC$110,MAX(1,$C58))&gt;INDEX(Kalender!$B$81:$B$110,MAX(1,$C58))),AND($D58&gt;0,INDEX(Kalender!KC$81:KC$110,MAX(1,$D58))&gt;INDEX(Kalender!$B$81:$B$110,MAX(1,$D58))),AND($E58&gt;0,INDEX(Kalender!KC$81:KC$110,MAX(1,$E58))&gt;INDEX(Kalender!$B$81:$B$110,MAX(1,$E58))),AND($F58&gt;0,INDEX(Kalender!KC$81:KC$110,MAX(1,$F58))&gt;INDEX(Kalender!$B$81:$B$110,MAX(1,$F58)))),2,0))</f>
        <v>0</v>
      </c>
      <c r="KD58" s="5" t="n">
        <f aca="false">IF(Kalender!KD58&lt;&gt;1,0,IF(AND($B58&gt;0,INDEX(Kalender!KD$68:KD$77,MAX(1,$B58))&gt;INDEX(Kalender!$B$68:$B$77,MAX(1,$B58))),1,0)+IF(OR(AND($C58&gt;0,INDEX(Kalender!KD$81:KD$110,MAX(1,$C58))&gt;INDEX(Kalender!$B$81:$B$110,MAX(1,$C58))),AND($D58&gt;0,INDEX(Kalender!KD$81:KD$110,MAX(1,$D58))&gt;INDEX(Kalender!$B$81:$B$110,MAX(1,$D58))),AND($E58&gt;0,INDEX(Kalender!KD$81:KD$110,MAX(1,$E58))&gt;INDEX(Kalender!$B$81:$B$110,MAX(1,$E58))),AND($F58&gt;0,INDEX(Kalender!KD$81:KD$110,MAX(1,$F58))&gt;INDEX(Kalender!$B$81:$B$110,MAX(1,$F58)))),2,0))</f>
        <v>0</v>
      </c>
      <c r="KE58" s="5" t="n">
        <f aca="false">IF(Kalender!KE58&lt;&gt;1,0,IF(AND($B58&gt;0,INDEX(Kalender!KE$68:KE$77,MAX(1,$B58))&gt;INDEX(Kalender!$B$68:$B$77,MAX(1,$B58))),1,0)+IF(OR(AND($C58&gt;0,INDEX(Kalender!KE$81:KE$110,MAX(1,$C58))&gt;INDEX(Kalender!$B$81:$B$110,MAX(1,$C58))),AND($D58&gt;0,INDEX(Kalender!KE$81:KE$110,MAX(1,$D58))&gt;INDEX(Kalender!$B$81:$B$110,MAX(1,$D58))),AND($E58&gt;0,INDEX(Kalender!KE$81:KE$110,MAX(1,$E58))&gt;INDEX(Kalender!$B$81:$B$110,MAX(1,$E58))),AND($F58&gt;0,INDEX(Kalender!KE$81:KE$110,MAX(1,$F58))&gt;INDEX(Kalender!$B$81:$B$110,MAX(1,$F58)))),2,0))</f>
        <v>0</v>
      </c>
      <c r="KF58" s="5" t="n">
        <f aca="false">IF(Kalender!KF58&lt;&gt;1,0,IF(AND($B58&gt;0,INDEX(Kalender!KF$68:KF$77,MAX(1,$B58))&gt;INDEX(Kalender!$B$68:$B$77,MAX(1,$B58))),1,0)+IF(OR(AND($C58&gt;0,INDEX(Kalender!KF$81:KF$110,MAX(1,$C58))&gt;INDEX(Kalender!$B$81:$B$110,MAX(1,$C58))),AND($D58&gt;0,INDEX(Kalender!KF$81:KF$110,MAX(1,$D58))&gt;INDEX(Kalender!$B$81:$B$110,MAX(1,$D58))),AND($E58&gt;0,INDEX(Kalender!KF$81:KF$110,MAX(1,$E58))&gt;INDEX(Kalender!$B$81:$B$110,MAX(1,$E58))),AND($F58&gt;0,INDEX(Kalender!KF$81:KF$110,MAX(1,$F58))&gt;INDEX(Kalender!$B$81:$B$110,MAX(1,$F58)))),2,0))</f>
        <v>0</v>
      </c>
      <c r="KG58" s="5" t="n">
        <f aca="false">IF(Kalender!KG58&lt;&gt;1,0,IF(AND($B58&gt;0,INDEX(Kalender!KG$68:KG$77,MAX(1,$B58))&gt;INDEX(Kalender!$B$68:$B$77,MAX(1,$B58))),1,0)+IF(OR(AND($C58&gt;0,INDEX(Kalender!KG$81:KG$110,MAX(1,$C58))&gt;INDEX(Kalender!$B$81:$B$110,MAX(1,$C58))),AND($D58&gt;0,INDEX(Kalender!KG$81:KG$110,MAX(1,$D58))&gt;INDEX(Kalender!$B$81:$B$110,MAX(1,$D58))),AND($E58&gt;0,INDEX(Kalender!KG$81:KG$110,MAX(1,$E58))&gt;INDEX(Kalender!$B$81:$B$110,MAX(1,$E58))),AND($F58&gt;0,INDEX(Kalender!KG$81:KG$110,MAX(1,$F58))&gt;INDEX(Kalender!$B$81:$B$110,MAX(1,$F58)))),2,0))</f>
        <v>0</v>
      </c>
      <c r="KH58" s="5" t="n">
        <f aca="false">IF(Kalender!KH58&lt;&gt;1,0,IF(AND($B58&gt;0,INDEX(Kalender!KH$68:KH$77,MAX(1,$B58))&gt;INDEX(Kalender!$B$68:$B$77,MAX(1,$B58))),1,0)+IF(OR(AND($C58&gt;0,INDEX(Kalender!KH$81:KH$110,MAX(1,$C58))&gt;INDEX(Kalender!$B$81:$B$110,MAX(1,$C58))),AND($D58&gt;0,INDEX(Kalender!KH$81:KH$110,MAX(1,$D58))&gt;INDEX(Kalender!$B$81:$B$110,MAX(1,$D58))),AND($E58&gt;0,INDEX(Kalender!KH$81:KH$110,MAX(1,$E58))&gt;INDEX(Kalender!$B$81:$B$110,MAX(1,$E58))),AND($F58&gt;0,INDEX(Kalender!KH$81:KH$110,MAX(1,$F58))&gt;INDEX(Kalender!$B$81:$B$110,MAX(1,$F58)))),2,0))</f>
        <v>0</v>
      </c>
      <c r="KI58" s="5" t="n">
        <f aca="false">IF(Kalender!KI58&lt;&gt;1,0,IF(AND($B58&gt;0,INDEX(Kalender!KI$68:KI$77,MAX(1,$B58))&gt;INDEX(Kalender!$B$68:$B$77,MAX(1,$B58))),1,0)+IF(OR(AND($C58&gt;0,INDEX(Kalender!KI$81:KI$110,MAX(1,$C58))&gt;INDEX(Kalender!$B$81:$B$110,MAX(1,$C58))),AND($D58&gt;0,INDEX(Kalender!KI$81:KI$110,MAX(1,$D58))&gt;INDEX(Kalender!$B$81:$B$110,MAX(1,$D58))),AND($E58&gt;0,INDEX(Kalender!KI$81:KI$110,MAX(1,$E58))&gt;INDEX(Kalender!$B$81:$B$110,MAX(1,$E58))),AND($F58&gt;0,INDEX(Kalender!KI$81:KI$110,MAX(1,$F58))&gt;INDEX(Kalender!$B$81:$B$110,MAX(1,$F58)))),2,0))</f>
        <v>0</v>
      </c>
      <c r="KJ58" s="5" t="n">
        <f aca="false">IF(Kalender!KJ58&lt;&gt;1,0,IF(AND($B58&gt;0,INDEX(Kalender!KJ$68:KJ$77,MAX(1,$B58))&gt;INDEX(Kalender!$B$68:$B$77,MAX(1,$B58))),1,0)+IF(OR(AND($C58&gt;0,INDEX(Kalender!KJ$81:KJ$110,MAX(1,$C58))&gt;INDEX(Kalender!$B$81:$B$110,MAX(1,$C58))),AND($D58&gt;0,INDEX(Kalender!KJ$81:KJ$110,MAX(1,$D58))&gt;INDEX(Kalender!$B$81:$B$110,MAX(1,$D58))),AND($E58&gt;0,INDEX(Kalender!KJ$81:KJ$110,MAX(1,$E58))&gt;INDEX(Kalender!$B$81:$B$110,MAX(1,$E58))),AND($F58&gt;0,INDEX(Kalender!KJ$81:KJ$110,MAX(1,$F58))&gt;INDEX(Kalender!$B$81:$B$110,MAX(1,$F58)))),2,0))</f>
        <v>0</v>
      </c>
      <c r="KK58" s="5" t="n">
        <f aca="false">IF(Kalender!KK58&lt;&gt;1,0,IF(AND($B58&gt;0,INDEX(Kalender!KK$68:KK$77,MAX(1,$B58))&gt;INDEX(Kalender!$B$68:$B$77,MAX(1,$B58))),1,0)+IF(OR(AND($C58&gt;0,INDEX(Kalender!KK$81:KK$110,MAX(1,$C58))&gt;INDEX(Kalender!$B$81:$B$110,MAX(1,$C58))),AND($D58&gt;0,INDEX(Kalender!KK$81:KK$110,MAX(1,$D58))&gt;INDEX(Kalender!$B$81:$B$110,MAX(1,$D58))),AND($E58&gt;0,INDEX(Kalender!KK$81:KK$110,MAX(1,$E58))&gt;INDEX(Kalender!$B$81:$B$110,MAX(1,$E58))),AND($F58&gt;0,INDEX(Kalender!KK$81:KK$110,MAX(1,$F58))&gt;INDEX(Kalender!$B$81:$B$110,MAX(1,$F58)))),2,0))</f>
        <v>0</v>
      </c>
      <c r="KL58" s="5" t="n">
        <f aca="false">IF(Kalender!KL58&lt;&gt;1,0,IF(AND($B58&gt;0,INDEX(Kalender!KL$68:KL$77,MAX(1,$B58))&gt;INDEX(Kalender!$B$68:$B$77,MAX(1,$B58))),1,0)+IF(OR(AND($C58&gt;0,INDEX(Kalender!KL$81:KL$110,MAX(1,$C58))&gt;INDEX(Kalender!$B$81:$B$110,MAX(1,$C58))),AND($D58&gt;0,INDEX(Kalender!KL$81:KL$110,MAX(1,$D58))&gt;INDEX(Kalender!$B$81:$B$110,MAX(1,$D58))),AND($E58&gt;0,INDEX(Kalender!KL$81:KL$110,MAX(1,$E58))&gt;INDEX(Kalender!$B$81:$B$110,MAX(1,$E58))),AND($F58&gt;0,INDEX(Kalender!KL$81:KL$110,MAX(1,$F58))&gt;INDEX(Kalender!$B$81:$B$110,MAX(1,$F58)))),2,0))</f>
        <v>0</v>
      </c>
      <c r="KM58" s="5" t="n">
        <f aca="false">IF(Kalender!KM58&lt;&gt;1,0,IF(AND($B58&gt;0,INDEX(Kalender!KM$68:KM$77,MAX(1,$B58))&gt;INDEX(Kalender!$B$68:$B$77,MAX(1,$B58))),1,0)+IF(OR(AND($C58&gt;0,INDEX(Kalender!KM$81:KM$110,MAX(1,$C58))&gt;INDEX(Kalender!$B$81:$B$110,MAX(1,$C58))),AND($D58&gt;0,INDEX(Kalender!KM$81:KM$110,MAX(1,$D58))&gt;INDEX(Kalender!$B$81:$B$110,MAX(1,$D58))),AND($E58&gt;0,INDEX(Kalender!KM$81:KM$110,MAX(1,$E58))&gt;INDEX(Kalender!$B$81:$B$110,MAX(1,$E58))),AND($F58&gt;0,INDEX(Kalender!KM$81:KM$110,MAX(1,$F58))&gt;INDEX(Kalender!$B$81:$B$110,MAX(1,$F58)))),2,0))</f>
        <v>0</v>
      </c>
      <c r="KN58" s="5" t="n">
        <f aca="false">IF(Kalender!KN58&lt;&gt;1,0,IF(AND($B58&gt;0,INDEX(Kalender!KN$68:KN$77,MAX(1,$B58))&gt;INDEX(Kalender!$B$68:$B$77,MAX(1,$B58))),1,0)+IF(OR(AND($C58&gt;0,INDEX(Kalender!KN$81:KN$110,MAX(1,$C58))&gt;INDEX(Kalender!$B$81:$B$110,MAX(1,$C58))),AND($D58&gt;0,INDEX(Kalender!KN$81:KN$110,MAX(1,$D58))&gt;INDEX(Kalender!$B$81:$B$110,MAX(1,$D58))),AND($E58&gt;0,INDEX(Kalender!KN$81:KN$110,MAX(1,$E58))&gt;INDEX(Kalender!$B$81:$B$110,MAX(1,$E58))),AND($F58&gt;0,INDEX(Kalender!KN$81:KN$110,MAX(1,$F58))&gt;INDEX(Kalender!$B$81:$B$110,MAX(1,$F58)))),2,0))</f>
        <v>0</v>
      </c>
      <c r="KO58" s="5" t="n">
        <f aca="false">IF(Kalender!KO58&lt;&gt;1,0,IF(AND($B58&gt;0,INDEX(Kalender!KO$68:KO$77,MAX(1,$B58))&gt;INDEX(Kalender!$B$68:$B$77,MAX(1,$B58))),1,0)+IF(OR(AND($C58&gt;0,INDEX(Kalender!KO$81:KO$110,MAX(1,$C58))&gt;INDEX(Kalender!$B$81:$B$110,MAX(1,$C58))),AND($D58&gt;0,INDEX(Kalender!KO$81:KO$110,MAX(1,$D58))&gt;INDEX(Kalender!$B$81:$B$110,MAX(1,$D58))),AND($E58&gt;0,INDEX(Kalender!KO$81:KO$110,MAX(1,$E58))&gt;INDEX(Kalender!$B$81:$B$110,MAX(1,$E58))),AND($F58&gt;0,INDEX(Kalender!KO$81:KO$110,MAX(1,$F58))&gt;INDEX(Kalender!$B$81:$B$110,MAX(1,$F58)))),2,0))</f>
        <v>0</v>
      </c>
      <c r="KP58" s="5" t="n">
        <f aca="false">IF(Kalender!KP58&lt;&gt;1,0,IF(AND($B58&gt;0,INDEX(Kalender!KP$68:KP$77,MAX(1,$B58))&gt;INDEX(Kalender!$B$68:$B$77,MAX(1,$B58))),1,0)+IF(OR(AND($C58&gt;0,INDEX(Kalender!KP$81:KP$110,MAX(1,$C58))&gt;INDEX(Kalender!$B$81:$B$110,MAX(1,$C58))),AND($D58&gt;0,INDEX(Kalender!KP$81:KP$110,MAX(1,$D58))&gt;INDEX(Kalender!$B$81:$B$110,MAX(1,$D58))),AND($E58&gt;0,INDEX(Kalender!KP$81:KP$110,MAX(1,$E58))&gt;INDEX(Kalender!$B$81:$B$110,MAX(1,$E58))),AND($F58&gt;0,INDEX(Kalender!KP$81:KP$110,MAX(1,$F58))&gt;INDEX(Kalender!$B$81:$B$110,MAX(1,$F58)))),2,0))</f>
        <v>0</v>
      </c>
      <c r="KQ58" s="5" t="n">
        <f aca="false">IF(Kalender!KQ58&lt;&gt;1,0,IF(AND($B58&gt;0,INDEX(Kalender!KQ$68:KQ$77,MAX(1,$B58))&gt;INDEX(Kalender!$B$68:$B$77,MAX(1,$B58))),1,0)+IF(OR(AND($C58&gt;0,INDEX(Kalender!KQ$81:KQ$110,MAX(1,$C58))&gt;INDEX(Kalender!$B$81:$B$110,MAX(1,$C58))),AND($D58&gt;0,INDEX(Kalender!KQ$81:KQ$110,MAX(1,$D58))&gt;INDEX(Kalender!$B$81:$B$110,MAX(1,$D58))),AND($E58&gt;0,INDEX(Kalender!KQ$81:KQ$110,MAX(1,$E58))&gt;INDEX(Kalender!$B$81:$B$110,MAX(1,$E58))),AND($F58&gt;0,INDEX(Kalender!KQ$81:KQ$110,MAX(1,$F58))&gt;INDEX(Kalender!$B$81:$B$110,MAX(1,$F58)))),2,0))</f>
        <v>0</v>
      </c>
      <c r="KR58" s="5" t="n">
        <f aca="false">IF(Kalender!KR58&lt;&gt;1,0,IF(AND($B58&gt;0,INDEX(Kalender!KR$68:KR$77,MAX(1,$B58))&gt;INDEX(Kalender!$B$68:$B$77,MAX(1,$B58))),1,0)+IF(OR(AND($C58&gt;0,INDEX(Kalender!KR$81:KR$110,MAX(1,$C58))&gt;INDEX(Kalender!$B$81:$B$110,MAX(1,$C58))),AND($D58&gt;0,INDEX(Kalender!KR$81:KR$110,MAX(1,$D58))&gt;INDEX(Kalender!$B$81:$B$110,MAX(1,$D58))),AND($E58&gt;0,INDEX(Kalender!KR$81:KR$110,MAX(1,$E58))&gt;INDEX(Kalender!$B$81:$B$110,MAX(1,$E58))),AND($F58&gt;0,INDEX(Kalender!KR$81:KR$110,MAX(1,$F58))&gt;INDEX(Kalender!$B$81:$B$110,MAX(1,$F58)))),2,0))</f>
        <v>0</v>
      </c>
      <c r="KS58" s="5" t="n">
        <f aca="false">IF(Kalender!KS58&lt;&gt;1,0,IF(AND($B58&gt;0,INDEX(Kalender!KS$68:KS$77,MAX(1,$B58))&gt;INDEX(Kalender!$B$68:$B$77,MAX(1,$B58))),1,0)+IF(OR(AND($C58&gt;0,INDEX(Kalender!KS$81:KS$110,MAX(1,$C58))&gt;INDEX(Kalender!$B$81:$B$110,MAX(1,$C58))),AND($D58&gt;0,INDEX(Kalender!KS$81:KS$110,MAX(1,$D58))&gt;INDEX(Kalender!$B$81:$B$110,MAX(1,$D58))),AND($E58&gt;0,INDEX(Kalender!KS$81:KS$110,MAX(1,$E58))&gt;INDEX(Kalender!$B$81:$B$110,MAX(1,$E58))),AND($F58&gt;0,INDEX(Kalender!KS$81:KS$110,MAX(1,$F58))&gt;INDEX(Kalender!$B$81:$B$110,MAX(1,$F58)))),2,0))</f>
        <v>0</v>
      </c>
      <c r="KT58" s="5" t="n">
        <f aca="false">IF(Kalender!KT58&lt;&gt;1,0,IF(AND($B58&gt;0,INDEX(Kalender!KT$68:KT$77,MAX(1,$B58))&gt;INDEX(Kalender!$B$68:$B$77,MAX(1,$B58))),1,0)+IF(OR(AND($C58&gt;0,INDEX(Kalender!KT$81:KT$110,MAX(1,$C58))&gt;INDEX(Kalender!$B$81:$B$110,MAX(1,$C58))),AND($D58&gt;0,INDEX(Kalender!KT$81:KT$110,MAX(1,$D58))&gt;INDEX(Kalender!$B$81:$B$110,MAX(1,$D58))),AND($E58&gt;0,INDEX(Kalender!KT$81:KT$110,MAX(1,$E58))&gt;INDEX(Kalender!$B$81:$B$110,MAX(1,$E58))),AND($F58&gt;0,INDEX(Kalender!KT$81:KT$110,MAX(1,$F58))&gt;INDEX(Kalender!$B$81:$B$110,MAX(1,$F58)))),2,0))</f>
        <v>0</v>
      </c>
      <c r="KU58" s="5" t="n">
        <f aca="false">IF(Kalender!KU58&lt;&gt;1,0,IF(AND($B58&gt;0,INDEX(Kalender!KU$68:KU$77,MAX(1,$B58))&gt;INDEX(Kalender!$B$68:$B$77,MAX(1,$B58))),1,0)+IF(OR(AND($C58&gt;0,INDEX(Kalender!KU$81:KU$110,MAX(1,$C58))&gt;INDEX(Kalender!$B$81:$B$110,MAX(1,$C58))),AND($D58&gt;0,INDEX(Kalender!KU$81:KU$110,MAX(1,$D58))&gt;INDEX(Kalender!$B$81:$B$110,MAX(1,$D58))),AND($E58&gt;0,INDEX(Kalender!KU$81:KU$110,MAX(1,$E58))&gt;INDEX(Kalender!$B$81:$B$110,MAX(1,$E58))),AND($F58&gt;0,INDEX(Kalender!KU$81:KU$110,MAX(1,$F58))&gt;INDEX(Kalender!$B$81:$B$110,MAX(1,$F58)))),2,0))</f>
        <v>0</v>
      </c>
      <c r="KV58" s="5" t="n">
        <f aca="false">IF(Kalender!KV58&lt;&gt;1,0,IF(AND($B58&gt;0,INDEX(Kalender!KV$68:KV$77,MAX(1,$B58))&gt;INDEX(Kalender!$B$68:$B$77,MAX(1,$B58))),1,0)+IF(OR(AND($C58&gt;0,INDEX(Kalender!KV$81:KV$110,MAX(1,$C58))&gt;INDEX(Kalender!$B$81:$B$110,MAX(1,$C58))),AND($D58&gt;0,INDEX(Kalender!KV$81:KV$110,MAX(1,$D58))&gt;INDEX(Kalender!$B$81:$B$110,MAX(1,$D58))),AND($E58&gt;0,INDEX(Kalender!KV$81:KV$110,MAX(1,$E58))&gt;INDEX(Kalender!$B$81:$B$110,MAX(1,$E58))),AND($F58&gt;0,INDEX(Kalender!KV$81:KV$110,MAX(1,$F58))&gt;INDEX(Kalender!$B$81:$B$110,MAX(1,$F58)))),2,0))</f>
        <v>0</v>
      </c>
      <c r="KW58" s="5" t="n">
        <f aca="false">IF(Kalender!KW58&lt;&gt;1,0,IF(AND($B58&gt;0,INDEX(Kalender!KW$68:KW$77,MAX(1,$B58))&gt;INDEX(Kalender!$B$68:$B$77,MAX(1,$B58))),1,0)+IF(OR(AND($C58&gt;0,INDEX(Kalender!KW$81:KW$110,MAX(1,$C58))&gt;INDEX(Kalender!$B$81:$B$110,MAX(1,$C58))),AND($D58&gt;0,INDEX(Kalender!KW$81:KW$110,MAX(1,$D58))&gt;INDEX(Kalender!$B$81:$B$110,MAX(1,$D58))),AND($E58&gt;0,INDEX(Kalender!KW$81:KW$110,MAX(1,$E58))&gt;INDEX(Kalender!$B$81:$B$110,MAX(1,$E58))),AND($F58&gt;0,INDEX(Kalender!KW$81:KW$110,MAX(1,$F58))&gt;INDEX(Kalender!$B$81:$B$110,MAX(1,$F58)))),2,0))</f>
        <v>0</v>
      </c>
      <c r="KX58" s="5" t="n">
        <f aca="false">IF(Kalender!KX58&lt;&gt;1,0,IF(AND($B58&gt;0,INDEX(Kalender!KX$68:KX$77,MAX(1,$B58))&gt;INDEX(Kalender!$B$68:$B$77,MAX(1,$B58))),1,0)+IF(OR(AND($C58&gt;0,INDEX(Kalender!KX$81:KX$110,MAX(1,$C58))&gt;INDEX(Kalender!$B$81:$B$110,MAX(1,$C58))),AND($D58&gt;0,INDEX(Kalender!KX$81:KX$110,MAX(1,$D58))&gt;INDEX(Kalender!$B$81:$B$110,MAX(1,$D58))),AND($E58&gt;0,INDEX(Kalender!KX$81:KX$110,MAX(1,$E58))&gt;INDEX(Kalender!$B$81:$B$110,MAX(1,$E58))),AND($F58&gt;0,INDEX(Kalender!KX$81:KX$110,MAX(1,$F58))&gt;INDEX(Kalender!$B$81:$B$110,MAX(1,$F58)))),2,0))</f>
        <v>0</v>
      </c>
      <c r="KY58" s="5" t="n">
        <f aca="false">IF(Kalender!KY58&lt;&gt;1,0,IF(AND($B58&gt;0,INDEX(Kalender!KY$68:KY$77,MAX(1,$B58))&gt;INDEX(Kalender!$B$68:$B$77,MAX(1,$B58))),1,0)+IF(OR(AND($C58&gt;0,INDEX(Kalender!KY$81:KY$110,MAX(1,$C58))&gt;INDEX(Kalender!$B$81:$B$110,MAX(1,$C58))),AND($D58&gt;0,INDEX(Kalender!KY$81:KY$110,MAX(1,$D58))&gt;INDEX(Kalender!$B$81:$B$110,MAX(1,$D58))),AND($E58&gt;0,INDEX(Kalender!KY$81:KY$110,MAX(1,$E58))&gt;INDEX(Kalender!$B$81:$B$110,MAX(1,$E58))),AND($F58&gt;0,INDEX(Kalender!KY$81:KY$110,MAX(1,$F58))&gt;INDEX(Kalender!$B$81:$B$110,MAX(1,$F58)))),2,0))</f>
        <v>0</v>
      </c>
      <c r="KZ58" s="5" t="n">
        <f aca="false">IF(Kalender!KZ58&lt;&gt;1,0,IF(AND($B58&gt;0,INDEX(Kalender!KZ$68:KZ$77,MAX(1,$B58))&gt;INDEX(Kalender!$B$68:$B$77,MAX(1,$B58))),1,0)+IF(OR(AND($C58&gt;0,INDEX(Kalender!KZ$81:KZ$110,MAX(1,$C58))&gt;INDEX(Kalender!$B$81:$B$110,MAX(1,$C58))),AND($D58&gt;0,INDEX(Kalender!KZ$81:KZ$110,MAX(1,$D58))&gt;INDEX(Kalender!$B$81:$B$110,MAX(1,$D58))),AND($E58&gt;0,INDEX(Kalender!KZ$81:KZ$110,MAX(1,$E58))&gt;INDEX(Kalender!$B$81:$B$110,MAX(1,$E58))),AND($F58&gt;0,INDEX(Kalender!KZ$81:KZ$110,MAX(1,$F58))&gt;INDEX(Kalender!$B$81:$B$110,MAX(1,$F58)))),2,0))</f>
        <v>0</v>
      </c>
      <c r="LA58" s="5" t="n">
        <f aca="false">IF(Kalender!LA58&lt;&gt;1,0,IF(AND($B58&gt;0,INDEX(Kalender!LA$68:LA$77,MAX(1,$B58))&gt;INDEX(Kalender!$B$68:$B$77,MAX(1,$B58))),1,0)+IF(OR(AND($C58&gt;0,INDEX(Kalender!LA$81:LA$110,MAX(1,$C58))&gt;INDEX(Kalender!$B$81:$B$110,MAX(1,$C58))),AND($D58&gt;0,INDEX(Kalender!LA$81:LA$110,MAX(1,$D58))&gt;INDEX(Kalender!$B$81:$B$110,MAX(1,$D58))),AND($E58&gt;0,INDEX(Kalender!LA$81:LA$110,MAX(1,$E58))&gt;INDEX(Kalender!$B$81:$B$110,MAX(1,$E58))),AND($F58&gt;0,INDEX(Kalender!LA$81:LA$110,MAX(1,$F58))&gt;INDEX(Kalender!$B$81:$B$110,MAX(1,$F58)))),2,0))</f>
        <v>0</v>
      </c>
      <c r="LB58" s="5" t="n">
        <f aca="false">IF(Kalender!LB58&lt;&gt;1,0,IF(AND($B58&gt;0,INDEX(Kalender!LB$68:LB$77,MAX(1,$B58))&gt;INDEX(Kalender!$B$68:$B$77,MAX(1,$B58))),1,0)+IF(OR(AND($C58&gt;0,INDEX(Kalender!LB$81:LB$110,MAX(1,$C58))&gt;INDEX(Kalender!$B$81:$B$110,MAX(1,$C58))),AND($D58&gt;0,INDEX(Kalender!LB$81:LB$110,MAX(1,$D58))&gt;INDEX(Kalender!$B$81:$B$110,MAX(1,$D58))),AND($E58&gt;0,INDEX(Kalender!LB$81:LB$110,MAX(1,$E58))&gt;INDEX(Kalender!$B$81:$B$110,MAX(1,$E58))),AND($F58&gt;0,INDEX(Kalender!LB$81:LB$110,MAX(1,$F58))&gt;INDEX(Kalender!$B$81:$B$110,MAX(1,$F58)))),2,0))</f>
        <v>0</v>
      </c>
      <c r="LC58" s="5" t="n">
        <f aca="false">IF(Kalender!LC58&lt;&gt;1,0,IF(AND($B58&gt;0,INDEX(Kalender!LC$68:LC$77,MAX(1,$B58))&gt;INDEX(Kalender!$B$68:$B$77,MAX(1,$B58))),1,0)+IF(OR(AND($C58&gt;0,INDEX(Kalender!LC$81:LC$110,MAX(1,$C58))&gt;INDEX(Kalender!$B$81:$B$110,MAX(1,$C58))),AND($D58&gt;0,INDEX(Kalender!LC$81:LC$110,MAX(1,$D58))&gt;INDEX(Kalender!$B$81:$B$110,MAX(1,$D58))),AND($E58&gt;0,INDEX(Kalender!LC$81:LC$110,MAX(1,$E58))&gt;INDEX(Kalender!$B$81:$B$110,MAX(1,$E58))),AND($F58&gt;0,INDEX(Kalender!LC$81:LC$110,MAX(1,$F58))&gt;INDEX(Kalender!$B$81:$B$110,MAX(1,$F58)))),2,0))</f>
        <v>0</v>
      </c>
      <c r="LD58" s="5" t="n">
        <f aca="false">IF(Kalender!LD58&lt;&gt;1,0,IF(AND($B58&gt;0,INDEX(Kalender!LD$68:LD$77,MAX(1,$B58))&gt;INDEX(Kalender!$B$68:$B$77,MAX(1,$B58))),1,0)+IF(OR(AND($C58&gt;0,INDEX(Kalender!LD$81:LD$110,MAX(1,$C58))&gt;INDEX(Kalender!$B$81:$B$110,MAX(1,$C58))),AND($D58&gt;0,INDEX(Kalender!LD$81:LD$110,MAX(1,$D58))&gt;INDEX(Kalender!$B$81:$B$110,MAX(1,$D58))),AND($E58&gt;0,INDEX(Kalender!LD$81:LD$110,MAX(1,$E58))&gt;INDEX(Kalender!$B$81:$B$110,MAX(1,$E58))),AND($F58&gt;0,INDEX(Kalender!LD$81:LD$110,MAX(1,$F58))&gt;INDEX(Kalender!$B$81:$B$110,MAX(1,$F58)))),2,0))</f>
        <v>0</v>
      </c>
      <c r="LE58" s="5" t="n">
        <f aca="false">IF(Kalender!LE58&lt;&gt;1,0,IF(AND($B58&gt;0,INDEX(Kalender!LE$68:LE$77,MAX(1,$B58))&gt;INDEX(Kalender!$B$68:$B$77,MAX(1,$B58))),1,0)+IF(OR(AND($C58&gt;0,INDEX(Kalender!LE$81:LE$110,MAX(1,$C58))&gt;INDEX(Kalender!$B$81:$B$110,MAX(1,$C58))),AND($D58&gt;0,INDEX(Kalender!LE$81:LE$110,MAX(1,$D58))&gt;INDEX(Kalender!$B$81:$B$110,MAX(1,$D58))),AND($E58&gt;0,INDEX(Kalender!LE$81:LE$110,MAX(1,$E58))&gt;INDEX(Kalender!$B$81:$B$110,MAX(1,$E58))),AND($F58&gt;0,INDEX(Kalender!LE$81:LE$110,MAX(1,$F58))&gt;INDEX(Kalender!$B$81:$B$110,MAX(1,$F58)))),2,0))</f>
        <v>0</v>
      </c>
      <c r="LF58" s="5" t="n">
        <f aca="false">IF(Kalender!LF58&lt;&gt;1,0,IF(AND($B58&gt;0,INDEX(Kalender!LF$68:LF$77,MAX(1,$B58))&gt;INDEX(Kalender!$B$68:$B$77,MAX(1,$B58))),1,0)+IF(OR(AND($C58&gt;0,INDEX(Kalender!LF$81:LF$110,MAX(1,$C58))&gt;INDEX(Kalender!$B$81:$B$110,MAX(1,$C58))),AND($D58&gt;0,INDEX(Kalender!LF$81:LF$110,MAX(1,$D58))&gt;INDEX(Kalender!$B$81:$B$110,MAX(1,$D58))),AND($E58&gt;0,INDEX(Kalender!LF$81:LF$110,MAX(1,$E58))&gt;INDEX(Kalender!$B$81:$B$110,MAX(1,$E58))),AND($F58&gt;0,INDEX(Kalender!LF$81:LF$110,MAX(1,$F58))&gt;INDEX(Kalender!$B$81:$B$110,MAX(1,$F58)))),2,0))</f>
        <v>0</v>
      </c>
      <c r="LG58" s="5" t="n">
        <f aca="false">IF(Kalender!LG58&lt;&gt;1,0,IF(AND($B58&gt;0,INDEX(Kalender!LG$68:LG$77,MAX(1,$B58))&gt;INDEX(Kalender!$B$68:$B$77,MAX(1,$B58))),1,0)+IF(OR(AND($C58&gt;0,INDEX(Kalender!LG$81:LG$110,MAX(1,$C58))&gt;INDEX(Kalender!$B$81:$B$110,MAX(1,$C58))),AND($D58&gt;0,INDEX(Kalender!LG$81:LG$110,MAX(1,$D58))&gt;INDEX(Kalender!$B$81:$B$110,MAX(1,$D58))),AND($E58&gt;0,INDEX(Kalender!LG$81:LG$110,MAX(1,$E58))&gt;INDEX(Kalender!$B$81:$B$110,MAX(1,$E58))),AND($F58&gt;0,INDEX(Kalender!LG$81:LG$110,MAX(1,$F58))&gt;INDEX(Kalender!$B$81:$B$110,MAX(1,$F58)))),2,0))</f>
        <v>0</v>
      </c>
      <c r="LH58" s="5" t="n">
        <f aca="false">IF(Kalender!LH58&lt;&gt;1,0,IF(AND($B58&gt;0,INDEX(Kalender!LH$68:LH$77,MAX(1,$B58))&gt;INDEX(Kalender!$B$68:$B$77,MAX(1,$B58))),1,0)+IF(OR(AND($C58&gt;0,INDEX(Kalender!LH$81:LH$110,MAX(1,$C58))&gt;INDEX(Kalender!$B$81:$B$110,MAX(1,$C58))),AND($D58&gt;0,INDEX(Kalender!LH$81:LH$110,MAX(1,$D58))&gt;INDEX(Kalender!$B$81:$B$110,MAX(1,$D58))),AND($E58&gt;0,INDEX(Kalender!LH$81:LH$110,MAX(1,$E58))&gt;INDEX(Kalender!$B$81:$B$110,MAX(1,$E58))),AND($F58&gt;0,INDEX(Kalender!LH$81:LH$110,MAX(1,$F58))&gt;INDEX(Kalender!$B$81:$B$110,MAX(1,$F58)))),2,0))</f>
        <v>0</v>
      </c>
      <c r="LI58" s="5" t="n">
        <f aca="false">IF(Kalender!LI58&lt;&gt;1,0,IF(AND($B58&gt;0,INDEX(Kalender!LI$68:LI$77,MAX(1,$B58))&gt;INDEX(Kalender!$B$68:$B$77,MAX(1,$B58))),1,0)+IF(OR(AND($C58&gt;0,INDEX(Kalender!LI$81:LI$110,MAX(1,$C58))&gt;INDEX(Kalender!$B$81:$B$110,MAX(1,$C58))),AND($D58&gt;0,INDEX(Kalender!LI$81:LI$110,MAX(1,$D58))&gt;INDEX(Kalender!$B$81:$B$110,MAX(1,$D58))),AND($E58&gt;0,INDEX(Kalender!LI$81:LI$110,MAX(1,$E58))&gt;INDEX(Kalender!$B$81:$B$110,MAX(1,$E58))),AND($F58&gt;0,INDEX(Kalender!LI$81:LI$110,MAX(1,$F58))&gt;INDEX(Kalender!$B$81:$B$110,MAX(1,$F58)))),2,0))</f>
        <v>0</v>
      </c>
      <c r="LJ58" s="5" t="n">
        <f aca="false">IF(Kalender!LJ58&lt;&gt;1,0,IF(AND($B58&gt;0,INDEX(Kalender!LJ$68:LJ$77,MAX(1,$B58))&gt;INDEX(Kalender!$B$68:$B$77,MAX(1,$B58))),1,0)+IF(OR(AND($C58&gt;0,INDEX(Kalender!LJ$81:LJ$110,MAX(1,$C58))&gt;INDEX(Kalender!$B$81:$B$110,MAX(1,$C58))),AND($D58&gt;0,INDEX(Kalender!LJ$81:LJ$110,MAX(1,$D58))&gt;INDEX(Kalender!$B$81:$B$110,MAX(1,$D58))),AND($E58&gt;0,INDEX(Kalender!LJ$81:LJ$110,MAX(1,$E58))&gt;INDEX(Kalender!$B$81:$B$110,MAX(1,$E58))),AND($F58&gt;0,INDEX(Kalender!LJ$81:LJ$110,MAX(1,$F58))&gt;INDEX(Kalender!$B$81:$B$110,MAX(1,$F58)))),2,0))</f>
        <v>0</v>
      </c>
      <c r="LK58" s="5" t="n">
        <f aca="false">IF(Kalender!LK58&lt;&gt;1,0,IF(AND($B58&gt;0,INDEX(Kalender!LK$68:LK$77,MAX(1,$B58))&gt;INDEX(Kalender!$B$68:$B$77,MAX(1,$B58))),1,0)+IF(OR(AND($C58&gt;0,INDEX(Kalender!LK$81:LK$110,MAX(1,$C58))&gt;INDEX(Kalender!$B$81:$B$110,MAX(1,$C58))),AND($D58&gt;0,INDEX(Kalender!LK$81:LK$110,MAX(1,$D58))&gt;INDEX(Kalender!$B$81:$B$110,MAX(1,$D58))),AND($E58&gt;0,INDEX(Kalender!LK$81:LK$110,MAX(1,$E58))&gt;INDEX(Kalender!$B$81:$B$110,MAX(1,$E58))),AND($F58&gt;0,INDEX(Kalender!LK$81:LK$110,MAX(1,$F58))&gt;INDEX(Kalender!$B$81:$B$110,MAX(1,$F58)))),2,0))</f>
        <v>0</v>
      </c>
      <c r="LL58" s="5" t="n">
        <f aca="false">IF(Kalender!LL58&lt;&gt;1,0,IF(AND($B58&gt;0,INDEX(Kalender!LL$68:LL$77,MAX(1,$B58))&gt;INDEX(Kalender!$B$68:$B$77,MAX(1,$B58))),1,0)+IF(OR(AND($C58&gt;0,INDEX(Kalender!LL$81:LL$110,MAX(1,$C58))&gt;INDEX(Kalender!$B$81:$B$110,MAX(1,$C58))),AND($D58&gt;0,INDEX(Kalender!LL$81:LL$110,MAX(1,$D58))&gt;INDEX(Kalender!$B$81:$B$110,MAX(1,$D58))),AND($E58&gt;0,INDEX(Kalender!LL$81:LL$110,MAX(1,$E58))&gt;INDEX(Kalender!$B$81:$B$110,MAX(1,$E58))),AND($F58&gt;0,INDEX(Kalender!LL$81:LL$110,MAX(1,$F58))&gt;INDEX(Kalender!$B$81:$B$110,MAX(1,$F58)))),2,0))</f>
        <v>0</v>
      </c>
      <c r="LM58" s="5" t="n">
        <f aca="false">IF(Kalender!LM58&lt;&gt;1,0,IF(AND($B58&gt;0,INDEX(Kalender!LM$68:LM$77,MAX(1,$B58))&gt;INDEX(Kalender!$B$68:$B$77,MAX(1,$B58))),1,0)+IF(OR(AND($C58&gt;0,INDEX(Kalender!LM$81:LM$110,MAX(1,$C58))&gt;INDEX(Kalender!$B$81:$B$110,MAX(1,$C58))),AND($D58&gt;0,INDEX(Kalender!LM$81:LM$110,MAX(1,$D58))&gt;INDEX(Kalender!$B$81:$B$110,MAX(1,$D58))),AND($E58&gt;0,INDEX(Kalender!LM$81:LM$110,MAX(1,$E58))&gt;INDEX(Kalender!$B$81:$B$110,MAX(1,$E58))),AND($F58&gt;0,INDEX(Kalender!LM$81:LM$110,MAX(1,$F58))&gt;INDEX(Kalender!$B$81:$B$110,MAX(1,$F58)))),2,0))</f>
        <v>0</v>
      </c>
      <c r="LN58" s="5" t="n">
        <f aca="false">IF(Kalender!LN58&lt;&gt;1,0,IF(AND($B58&gt;0,INDEX(Kalender!LN$68:LN$77,MAX(1,$B58))&gt;INDEX(Kalender!$B$68:$B$77,MAX(1,$B58))),1,0)+IF(OR(AND($C58&gt;0,INDEX(Kalender!LN$81:LN$110,MAX(1,$C58))&gt;INDEX(Kalender!$B$81:$B$110,MAX(1,$C58))),AND($D58&gt;0,INDEX(Kalender!LN$81:LN$110,MAX(1,$D58))&gt;INDEX(Kalender!$B$81:$B$110,MAX(1,$D58))),AND($E58&gt;0,INDEX(Kalender!LN$81:LN$110,MAX(1,$E58))&gt;INDEX(Kalender!$B$81:$B$110,MAX(1,$E58))),AND($F58&gt;0,INDEX(Kalender!LN$81:LN$110,MAX(1,$F58))&gt;INDEX(Kalender!$B$81:$B$110,MAX(1,$F58)))),2,0))</f>
        <v>0</v>
      </c>
      <c r="LO58" s="5" t="n">
        <f aca="false">IF(Kalender!LO58&lt;&gt;1,0,IF(AND($B58&gt;0,INDEX(Kalender!LO$68:LO$77,MAX(1,$B58))&gt;INDEX(Kalender!$B$68:$B$77,MAX(1,$B58))),1,0)+IF(OR(AND($C58&gt;0,INDEX(Kalender!LO$81:LO$110,MAX(1,$C58))&gt;INDEX(Kalender!$B$81:$B$110,MAX(1,$C58))),AND($D58&gt;0,INDEX(Kalender!LO$81:LO$110,MAX(1,$D58))&gt;INDEX(Kalender!$B$81:$B$110,MAX(1,$D58))),AND($E58&gt;0,INDEX(Kalender!LO$81:LO$110,MAX(1,$E58))&gt;INDEX(Kalender!$B$81:$B$110,MAX(1,$E58))),AND($F58&gt;0,INDEX(Kalender!LO$81:LO$110,MAX(1,$F58))&gt;INDEX(Kalender!$B$81:$B$110,MAX(1,$F58)))),2,0))</f>
        <v>0</v>
      </c>
      <c r="LP58" s="5" t="n">
        <f aca="false">IF(Kalender!LP58&lt;&gt;1,0,IF(AND($B58&gt;0,INDEX(Kalender!LP$68:LP$77,MAX(1,$B58))&gt;INDEX(Kalender!$B$68:$B$77,MAX(1,$B58))),1,0)+IF(OR(AND($C58&gt;0,INDEX(Kalender!LP$81:LP$110,MAX(1,$C58))&gt;INDEX(Kalender!$B$81:$B$110,MAX(1,$C58))),AND($D58&gt;0,INDEX(Kalender!LP$81:LP$110,MAX(1,$D58))&gt;INDEX(Kalender!$B$81:$B$110,MAX(1,$D58))),AND($E58&gt;0,INDEX(Kalender!LP$81:LP$110,MAX(1,$E58))&gt;INDEX(Kalender!$B$81:$B$110,MAX(1,$E58))),AND($F58&gt;0,INDEX(Kalender!LP$81:LP$110,MAX(1,$F58))&gt;INDEX(Kalender!$B$81:$B$110,MAX(1,$F58)))),2,0))</f>
        <v>0</v>
      </c>
      <c r="LQ58" s="5" t="n">
        <f aca="false">IF(Kalender!LQ58&lt;&gt;1,0,IF(AND($B58&gt;0,INDEX(Kalender!LQ$68:LQ$77,MAX(1,$B58))&gt;INDEX(Kalender!$B$68:$B$77,MAX(1,$B58))),1,0)+IF(OR(AND($C58&gt;0,INDEX(Kalender!LQ$81:LQ$110,MAX(1,$C58))&gt;INDEX(Kalender!$B$81:$B$110,MAX(1,$C58))),AND($D58&gt;0,INDEX(Kalender!LQ$81:LQ$110,MAX(1,$D58))&gt;INDEX(Kalender!$B$81:$B$110,MAX(1,$D58))),AND($E58&gt;0,INDEX(Kalender!LQ$81:LQ$110,MAX(1,$E58))&gt;INDEX(Kalender!$B$81:$B$110,MAX(1,$E58))),AND($F58&gt;0,INDEX(Kalender!LQ$81:LQ$110,MAX(1,$F58))&gt;INDEX(Kalender!$B$81:$B$110,MAX(1,$F58)))),2,0))</f>
        <v>0</v>
      </c>
      <c r="LR58" s="5" t="n">
        <f aca="false">IF(Kalender!LR58&lt;&gt;1,0,IF(AND($B58&gt;0,INDEX(Kalender!LR$68:LR$77,MAX(1,$B58))&gt;INDEX(Kalender!$B$68:$B$77,MAX(1,$B58))),1,0)+IF(OR(AND($C58&gt;0,INDEX(Kalender!LR$81:LR$110,MAX(1,$C58))&gt;INDEX(Kalender!$B$81:$B$110,MAX(1,$C58))),AND($D58&gt;0,INDEX(Kalender!LR$81:LR$110,MAX(1,$D58))&gt;INDEX(Kalender!$B$81:$B$110,MAX(1,$D58))),AND($E58&gt;0,INDEX(Kalender!LR$81:LR$110,MAX(1,$E58))&gt;INDEX(Kalender!$B$81:$B$110,MAX(1,$E58))),AND($F58&gt;0,INDEX(Kalender!LR$81:LR$110,MAX(1,$F58))&gt;INDEX(Kalender!$B$81:$B$110,MAX(1,$F58)))),2,0))</f>
        <v>0</v>
      </c>
      <c r="LS58" s="5" t="n">
        <f aca="false">IF(Kalender!LS58&lt;&gt;1,0,IF(AND($B58&gt;0,INDEX(Kalender!LS$68:LS$77,MAX(1,$B58))&gt;INDEX(Kalender!$B$68:$B$77,MAX(1,$B58))),1,0)+IF(OR(AND($C58&gt;0,INDEX(Kalender!LS$81:LS$110,MAX(1,$C58))&gt;INDEX(Kalender!$B$81:$B$110,MAX(1,$C58))),AND($D58&gt;0,INDEX(Kalender!LS$81:LS$110,MAX(1,$D58))&gt;INDEX(Kalender!$B$81:$B$110,MAX(1,$D58))),AND($E58&gt;0,INDEX(Kalender!LS$81:LS$110,MAX(1,$E58))&gt;INDEX(Kalender!$B$81:$B$110,MAX(1,$E58))),AND($F58&gt;0,INDEX(Kalender!LS$81:LS$110,MAX(1,$F58))&gt;INDEX(Kalender!$B$81:$B$110,MAX(1,$F58)))),2,0))</f>
        <v>0</v>
      </c>
      <c r="LT58" s="5" t="n">
        <f aca="false">IF(Kalender!LT58&lt;&gt;1,0,IF(AND($B58&gt;0,INDEX(Kalender!LT$68:LT$77,MAX(1,$B58))&gt;INDEX(Kalender!$B$68:$B$77,MAX(1,$B58))),1,0)+IF(OR(AND($C58&gt;0,INDEX(Kalender!LT$81:LT$110,MAX(1,$C58))&gt;INDEX(Kalender!$B$81:$B$110,MAX(1,$C58))),AND($D58&gt;0,INDEX(Kalender!LT$81:LT$110,MAX(1,$D58))&gt;INDEX(Kalender!$B$81:$B$110,MAX(1,$D58))),AND($E58&gt;0,INDEX(Kalender!LT$81:LT$110,MAX(1,$E58))&gt;INDEX(Kalender!$B$81:$B$110,MAX(1,$E58))),AND($F58&gt;0,INDEX(Kalender!LT$81:LT$110,MAX(1,$F58))&gt;INDEX(Kalender!$B$81:$B$110,MAX(1,$F58)))),2,0))</f>
        <v>0</v>
      </c>
      <c r="LU58" s="5" t="n">
        <f aca="false">IF(Kalender!LU58&lt;&gt;1,0,IF(AND($B58&gt;0,INDEX(Kalender!LU$68:LU$77,MAX(1,$B58))&gt;INDEX(Kalender!$B$68:$B$77,MAX(1,$B58))),1,0)+IF(OR(AND($C58&gt;0,INDEX(Kalender!LU$81:LU$110,MAX(1,$C58))&gt;INDEX(Kalender!$B$81:$B$110,MAX(1,$C58))),AND($D58&gt;0,INDEX(Kalender!LU$81:LU$110,MAX(1,$D58))&gt;INDEX(Kalender!$B$81:$B$110,MAX(1,$D58))),AND($E58&gt;0,INDEX(Kalender!LU$81:LU$110,MAX(1,$E58))&gt;INDEX(Kalender!$B$81:$B$110,MAX(1,$E58))),AND($F58&gt;0,INDEX(Kalender!LU$81:LU$110,MAX(1,$F58))&gt;INDEX(Kalender!$B$81:$B$110,MAX(1,$F58)))),2,0))</f>
        <v>0</v>
      </c>
      <c r="LV58" s="5" t="n">
        <f aca="false">IF(Kalender!LV58&lt;&gt;1,0,IF(AND($B58&gt;0,INDEX(Kalender!LV$68:LV$77,MAX(1,$B58))&gt;INDEX(Kalender!$B$68:$B$77,MAX(1,$B58))),1,0)+IF(OR(AND($C58&gt;0,INDEX(Kalender!LV$81:LV$110,MAX(1,$C58))&gt;INDEX(Kalender!$B$81:$B$110,MAX(1,$C58))),AND($D58&gt;0,INDEX(Kalender!LV$81:LV$110,MAX(1,$D58))&gt;INDEX(Kalender!$B$81:$B$110,MAX(1,$D58))),AND($E58&gt;0,INDEX(Kalender!LV$81:LV$110,MAX(1,$E58))&gt;INDEX(Kalender!$B$81:$B$110,MAX(1,$E58))),AND($F58&gt;0,INDEX(Kalender!LV$81:LV$110,MAX(1,$F58))&gt;INDEX(Kalender!$B$81:$B$110,MAX(1,$F58)))),2,0))</f>
        <v>0</v>
      </c>
      <c r="LW58" s="5" t="n">
        <f aca="false">IF(Kalender!LW58&lt;&gt;1,0,IF(AND($B58&gt;0,INDEX(Kalender!LW$68:LW$77,MAX(1,$B58))&gt;INDEX(Kalender!$B$68:$B$77,MAX(1,$B58))),1,0)+IF(OR(AND($C58&gt;0,INDEX(Kalender!LW$81:LW$110,MAX(1,$C58))&gt;INDEX(Kalender!$B$81:$B$110,MAX(1,$C58))),AND($D58&gt;0,INDEX(Kalender!LW$81:LW$110,MAX(1,$D58))&gt;INDEX(Kalender!$B$81:$B$110,MAX(1,$D58))),AND($E58&gt;0,INDEX(Kalender!LW$81:LW$110,MAX(1,$E58))&gt;INDEX(Kalender!$B$81:$B$110,MAX(1,$E58))),AND($F58&gt;0,INDEX(Kalender!LW$81:LW$110,MAX(1,$F58))&gt;INDEX(Kalender!$B$81:$B$110,MAX(1,$F58)))),2,0))</f>
        <v>0</v>
      </c>
      <c r="LX58" s="5" t="n">
        <f aca="false">IF(Kalender!LX58&lt;&gt;1,0,IF(AND($B58&gt;0,INDEX(Kalender!LX$68:LX$77,MAX(1,$B58))&gt;INDEX(Kalender!$B$68:$B$77,MAX(1,$B58))),1,0)+IF(OR(AND($C58&gt;0,INDEX(Kalender!LX$81:LX$110,MAX(1,$C58))&gt;INDEX(Kalender!$B$81:$B$110,MAX(1,$C58))),AND($D58&gt;0,INDEX(Kalender!LX$81:LX$110,MAX(1,$D58))&gt;INDEX(Kalender!$B$81:$B$110,MAX(1,$D58))),AND($E58&gt;0,INDEX(Kalender!LX$81:LX$110,MAX(1,$E58))&gt;INDEX(Kalender!$B$81:$B$110,MAX(1,$E58))),AND($F58&gt;0,INDEX(Kalender!LX$81:LX$110,MAX(1,$F58))&gt;INDEX(Kalender!$B$81:$B$110,MAX(1,$F58)))),2,0))</f>
        <v>0</v>
      </c>
      <c r="LY58" s="5" t="n">
        <f aca="false">IF(Kalender!LY58&lt;&gt;1,0,IF(AND($B58&gt;0,INDEX(Kalender!LY$68:LY$77,MAX(1,$B58))&gt;INDEX(Kalender!$B$68:$B$77,MAX(1,$B58))),1,0)+IF(OR(AND($C58&gt;0,INDEX(Kalender!LY$81:LY$110,MAX(1,$C58))&gt;INDEX(Kalender!$B$81:$B$110,MAX(1,$C58))),AND($D58&gt;0,INDEX(Kalender!LY$81:LY$110,MAX(1,$D58))&gt;INDEX(Kalender!$B$81:$B$110,MAX(1,$D58))),AND($E58&gt;0,INDEX(Kalender!LY$81:LY$110,MAX(1,$E58))&gt;INDEX(Kalender!$B$81:$B$110,MAX(1,$E58))),AND($F58&gt;0,INDEX(Kalender!LY$81:LY$110,MAX(1,$F58))&gt;INDEX(Kalender!$B$81:$B$110,MAX(1,$F58)))),2,0))</f>
        <v>0</v>
      </c>
      <c r="LZ58" s="5" t="n">
        <f aca="false">IF(Kalender!LZ58&lt;&gt;1,0,IF(AND($B58&gt;0,INDEX(Kalender!LZ$68:LZ$77,MAX(1,$B58))&gt;INDEX(Kalender!$B$68:$B$77,MAX(1,$B58))),1,0)+IF(OR(AND($C58&gt;0,INDEX(Kalender!LZ$81:LZ$110,MAX(1,$C58))&gt;INDEX(Kalender!$B$81:$B$110,MAX(1,$C58))),AND($D58&gt;0,INDEX(Kalender!LZ$81:LZ$110,MAX(1,$D58))&gt;INDEX(Kalender!$B$81:$B$110,MAX(1,$D58))),AND($E58&gt;0,INDEX(Kalender!LZ$81:LZ$110,MAX(1,$E58))&gt;INDEX(Kalender!$B$81:$B$110,MAX(1,$E58))),AND($F58&gt;0,INDEX(Kalender!LZ$81:LZ$110,MAX(1,$F58))&gt;INDEX(Kalender!$B$81:$B$110,MAX(1,$F58)))),2,0))</f>
        <v>0</v>
      </c>
      <c r="MA58" s="5" t="n">
        <f aca="false">IF(Kalender!MA58&lt;&gt;1,0,IF(AND($B58&gt;0,INDEX(Kalender!MA$68:MA$77,MAX(1,$B58))&gt;INDEX(Kalender!$B$68:$B$77,MAX(1,$B58))),1,0)+IF(OR(AND($C58&gt;0,INDEX(Kalender!MA$81:MA$110,MAX(1,$C58))&gt;INDEX(Kalender!$B$81:$B$110,MAX(1,$C58))),AND($D58&gt;0,INDEX(Kalender!MA$81:MA$110,MAX(1,$D58))&gt;INDEX(Kalender!$B$81:$B$110,MAX(1,$D58))),AND($E58&gt;0,INDEX(Kalender!MA$81:MA$110,MAX(1,$E58))&gt;INDEX(Kalender!$B$81:$B$110,MAX(1,$E58))),AND($F58&gt;0,INDEX(Kalender!MA$81:MA$110,MAX(1,$F58))&gt;INDEX(Kalender!$B$81:$B$110,MAX(1,$F58)))),2,0))</f>
        <v>0</v>
      </c>
      <c r="MB58" s="5" t="n">
        <f aca="false">IF(Kalender!MB58&lt;&gt;1,0,IF(AND($B58&gt;0,INDEX(Kalender!MB$68:MB$77,MAX(1,$B58))&gt;INDEX(Kalender!$B$68:$B$77,MAX(1,$B58))),1,0)+IF(OR(AND($C58&gt;0,INDEX(Kalender!MB$81:MB$110,MAX(1,$C58))&gt;INDEX(Kalender!$B$81:$B$110,MAX(1,$C58))),AND($D58&gt;0,INDEX(Kalender!MB$81:MB$110,MAX(1,$D58))&gt;INDEX(Kalender!$B$81:$B$110,MAX(1,$D58))),AND($E58&gt;0,INDEX(Kalender!MB$81:MB$110,MAX(1,$E58))&gt;INDEX(Kalender!$B$81:$B$110,MAX(1,$E58))),AND($F58&gt;0,INDEX(Kalender!MB$81:MB$110,MAX(1,$F58))&gt;INDEX(Kalender!$B$81:$B$110,MAX(1,$F58)))),2,0))</f>
        <v>0</v>
      </c>
      <c r="MC58" s="5" t="n">
        <f aca="false">IF(Kalender!MC58&lt;&gt;1,0,IF(AND($B58&gt;0,INDEX(Kalender!MC$68:MC$77,MAX(1,$B58))&gt;INDEX(Kalender!$B$68:$B$77,MAX(1,$B58))),1,0)+IF(OR(AND($C58&gt;0,INDEX(Kalender!MC$81:MC$110,MAX(1,$C58))&gt;INDEX(Kalender!$B$81:$B$110,MAX(1,$C58))),AND($D58&gt;0,INDEX(Kalender!MC$81:MC$110,MAX(1,$D58))&gt;INDEX(Kalender!$B$81:$B$110,MAX(1,$D58))),AND($E58&gt;0,INDEX(Kalender!MC$81:MC$110,MAX(1,$E58))&gt;INDEX(Kalender!$B$81:$B$110,MAX(1,$E58))),AND($F58&gt;0,INDEX(Kalender!MC$81:MC$110,MAX(1,$F58))&gt;INDEX(Kalender!$B$81:$B$110,MAX(1,$F58)))),2,0))</f>
        <v>0</v>
      </c>
      <c r="MD58" s="5" t="n">
        <f aca="false">IF(Kalender!MD58&lt;&gt;1,0,IF(AND($B58&gt;0,INDEX(Kalender!MD$68:MD$77,MAX(1,$B58))&gt;INDEX(Kalender!$B$68:$B$77,MAX(1,$B58))),1,0)+IF(OR(AND($C58&gt;0,INDEX(Kalender!MD$81:MD$110,MAX(1,$C58))&gt;INDEX(Kalender!$B$81:$B$110,MAX(1,$C58))),AND($D58&gt;0,INDEX(Kalender!MD$81:MD$110,MAX(1,$D58))&gt;INDEX(Kalender!$B$81:$B$110,MAX(1,$D58))),AND($E58&gt;0,INDEX(Kalender!MD$81:MD$110,MAX(1,$E58))&gt;INDEX(Kalender!$B$81:$B$110,MAX(1,$E58))),AND($F58&gt;0,INDEX(Kalender!MD$81:MD$110,MAX(1,$F58))&gt;INDEX(Kalender!$B$81:$B$110,MAX(1,$F58)))),2,0))</f>
        <v>0</v>
      </c>
      <c r="ME58" s="5" t="n">
        <f aca="false">IF(Kalender!ME58&lt;&gt;1,0,IF(AND($B58&gt;0,INDEX(Kalender!ME$68:ME$77,MAX(1,$B58))&gt;INDEX(Kalender!$B$68:$B$77,MAX(1,$B58))),1,0)+IF(OR(AND($C58&gt;0,INDEX(Kalender!ME$81:ME$110,MAX(1,$C58))&gt;INDEX(Kalender!$B$81:$B$110,MAX(1,$C58))),AND($D58&gt;0,INDEX(Kalender!ME$81:ME$110,MAX(1,$D58))&gt;INDEX(Kalender!$B$81:$B$110,MAX(1,$D58))),AND($E58&gt;0,INDEX(Kalender!ME$81:ME$110,MAX(1,$E58))&gt;INDEX(Kalender!$B$81:$B$110,MAX(1,$E58))),AND($F58&gt;0,INDEX(Kalender!ME$81:ME$110,MAX(1,$F58))&gt;INDEX(Kalender!$B$81:$B$110,MAX(1,$F58)))),2,0))</f>
        <v>0</v>
      </c>
      <c r="MF58" s="5" t="n">
        <f aca="false">IF(Kalender!MF58&lt;&gt;1,0,IF(AND($B58&gt;0,INDEX(Kalender!MF$68:MF$77,MAX(1,$B58))&gt;INDEX(Kalender!$B$68:$B$77,MAX(1,$B58))),1,0)+IF(OR(AND($C58&gt;0,INDEX(Kalender!MF$81:MF$110,MAX(1,$C58))&gt;INDEX(Kalender!$B$81:$B$110,MAX(1,$C58))),AND($D58&gt;0,INDEX(Kalender!MF$81:MF$110,MAX(1,$D58))&gt;INDEX(Kalender!$B$81:$B$110,MAX(1,$D58))),AND($E58&gt;0,INDEX(Kalender!MF$81:MF$110,MAX(1,$E58))&gt;INDEX(Kalender!$B$81:$B$110,MAX(1,$E58))),AND($F58&gt;0,INDEX(Kalender!MF$81:MF$110,MAX(1,$F58))&gt;INDEX(Kalender!$B$81:$B$110,MAX(1,$F58)))),2,0))</f>
        <v>0</v>
      </c>
      <c r="MG58" s="5" t="n">
        <f aca="false">IF(Kalender!MG58&lt;&gt;1,0,IF(AND($B58&gt;0,INDEX(Kalender!MG$68:MG$77,MAX(1,$B58))&gt;INDEX(Kalender!$B$68:$B$77,MAX(1,$B58))),1,0)+IF(OR(AND($C58&gt;0,INDEX(Kalender!MG$81:MG$110,MAX(1,$C58))&gt;INDEX(Kalender!$B$81:$B$110,MAX(1,$C58))),AND($D58&gt;0,INDEX(Kalender!MG$81:MG$110,MAX(1,$D58))&gt;INDEX(Kalender!$B$81:$B$110,MAX(1,$D58))),AND($E58&gt;0,INDEX(Kalender!MG$81:MG$110,MAX(1,$E58))&gt;INDEX(Kalender!$B$81:$B$110,MAX(1,$E58))),AND($F58&gt;0,INDEX(Kalender!MG$81:MG$110,MAX(1,$F58))&gt;INDEX(Kalender!$B$81:$B$110,MAX(1,$F58)))),2,0))</f>
        <v>0</v>
      </c>
      <c r="MH58" s="5" t="n">
        <f aca="false">IF(Kalender!MH58&lt;&gt;1,0,IF(AND($B58&gt;0,INDEX(Kalender!MH$68:MH$77,MAX(1,$B58))&gt;INDEX(Kalender!$B$68:$B$77,MAX(1,$B58))),1,0)+IF(OR(AND($C58&gt;0,INDEX(Kalender!MH$81:MH$110,MAX(1,$C58))&gt;INDEX(Kalender!$B$81:$B$110,MAX(1,$C58))),AND($D58&gt;0,INDEX(Kalender!MH$81:MH$110,MAX(1,$D58))&gt;INDEX(Kalender!$B$81:$B$110,MAX(1,$D58))),AND($E58&gt;0,INDEX(Kalender!MH$81:MH$110,MAX(1,$E58))&gt;INDEX(Kalender!$B$81:$B$110,MAX(1,$E58))),AND($F58&gt;0,INDEX(Kalender!MH$81:MH$110,MAX(1,$F58))&gt;INDEX(Kalender!$B$81:$B$110,MAX(1,$F58)))),2,0))</f>
        <v>0</v>
      </c>
      <c r="MI58" s="5" t="n">
        <f aca="false">IF(Kalender!MI58&lt;&gt;1,0,IF(AND($B58&gt;0,INDEX(Kalender!MI$68:MI$77,MAX(1,$B58))&gt;INDEX(Kalender!$B$68:$B$77,MAX(1,$B58))),1,0)+IF(OR(AND($C58&gt;0,INDEX(Kalender!MI$81:MI$110,MAX(1,$C58))&gt;INDEX(Kalender!$B$81:$B$110,MAX(1,$C58))),AND($D58&gt;0,INDEX(Kalender!MI$81:MI$110,MAX(1,$D58))&gt;INDEX(Kalender!$B$81:$B$110,MAX(1,$D58))),AND($E58&gt;0,INDEX(Kalender!MI$81:MI$110,MAX(1,$E58))&gt;INDEX(Kalender!$B$81:$B$110,MAX(1,$E58))),AND($F58&gt;0,INDEX(Kalender!MI$81:MI$110,MAX(1,$F58))&gt;INDEX(Kalender!$B$81:$B$110,MAX(1,$F58)))),2,0))</f>
        <v>0</v>
      </c>
      <c r="MJ58" s="5" t="n">
        <f aca="false">IF(Kalender!MJ58&lt;&gt;1,0,IF(AND($B58&gt;0,INDEX(Kalender!MJ$68:MJ$77,MAX(1,$B58))&gt;INDEX(Kalender!$B$68:$B$77,MAX(1,$B58))),1,0)+IF(OR(AND($C58&gt;0,INDEX(Kalender!MJ$81:MJ$110,MAX(1,$C58))&gt;INDEX(Kalender!$B$81:$B$110,MAX(1,$C58))),AND($D58&gt;0,INDEX(Kalender!MJ$81:MJ$110,MAX(1,$D58))&gt;INDEX(Kalender!$B$81:$B$110,MAX(1,$D58))),AND($E58&gt;0,INDEX(Kalender!MJ$81:MJ$110,MAX(1,$E58))&gt;INDEX(Kalender!$B$81:$B$110,MAX(1,$E58))),AND($F58&gt;0,INDEX(Kalender!MJ$81:MJ$110,MAX(1,$F58))&gt;INDEX(Kalender!$B$81:$B$110,MAX(1,$F58)))),2,0))</f>
        <v>0</v>
      </c>
      <c r="MK58" s="5" t="n">
        <f aca="false">IF(Kalender!MK58&lt;&gt;1,0,IF(AND($B58&gt;0,INDEX(Kalender!MK$68:MK$77,MAX(1,$B58))&gt;INDEX(Kalender!$B$68:$B$77,MAX(1,$B58))),1,0)+IF(OR(AND($C58&gt;0,INDEX(Kalender!MK$81:MK$110,MAX(1,$C58))&gt;INDEX(Kalender!$B$81:$B$110,MAX(1,$C58))),AND($D58&gt;0,INDEX(Kalender!MK$81:MK$110,MAX(1,$D58))&gt;INDEX(Kalender!$B$81:$B$110,MAX(1,$D58))),AND($E58&gt;0,INDEX(Kalender!MK$81:MK$110,MAX(1,$E58))&gt;INDEX(Kalender!$B$81:$B$110,MAX(1,$E58))),AND($F58&gt;0,INDEX(Kalender!MK$81:MK$110,MAX(1,$F58))&gt;INDEX(Kalender!$B$81:$B$110,MAX(1,$F58)))),2,0))</f>
        <v>0</v>
      </c>
      <c r="ML58" s="5" t="n">
        <f aca="false">IF(Kalender!ML58&lt;&gt;1,0,IF(AND($B58&gt;0,INDEX(Kalender!ML$68:ML$77,MAX(1,$B58))&gt;INDEX(Kalender!$B$68:$B$77,MAX(1,$B58))),1,0)+IF(OR(AND($C58&gt;0,INDEX(Kalender!ML$81:ML$110,MAX(1,$C58))&gt;INDEX(Kalender!$B$81:$B$110,MAX(1,$C58))),AND($D58&gt;0,INDEX(Kalender!ML$81:ML$110,MAX(1,$D58))&gt;INDEX(Kalender!$B$81:$B$110,MAX(1,$D58))),AND($E58&gt;0,INDEX(Kalender!ML$81:ML$110,MAX(1,$E58))&gt;INDEX(Kalender!$B$81:$B$110,MAX(1,$E58))),AND($F58&gt;0,INDEX(Kalender!ML$81:ML$110,MAX(1,$F58))&gt;INDEX(Kalender!$B$81:$B$110,MAX(1,$F58)))),2,0))</f>
        <v>0</v>
      </c>
      <c r="MM58" s="5" t="n">
        <f aca="false">IF(Kalender!MM58&lt;&gt;1,0,IF(AND($B58&gt;0,INDEX(Kalender!MM$68:MM$77,MAX(1,$B58))&gt;INDEX(Kalender!$B$68:$B$77,MAX(1,$B58))),1,0)+IF(OR(AND($C58&gt;0,INDEX(Kalender!MM$81:MM$110,MAX(1,$C58))&gt;INDEX(Kalender!$B$81:$B$110,MAX(1,$C58))),AND($D58&gt;0,INDEX(Kalender!MM$81:MM$110,MAX(1,$D58))&gt;INDEX(Kalender!$B$81:$B$110,MAX(1,$D58))),AND($E58&gt;0,INDEX(Kalender!MM$81:MM$110,MAX(1,$E58))&gt;INDEX(Kalender!$B$81:$B$110,MAX(1,$E58))),AND($F58&gt;0,INDEX(Kalender!MM$81:MM$110,MAX(1,$F58))&gt;INDEX(Kalender!$B$81:$B$110,MAX(1,$F58)))),2,0))</f>
        <v>0</v>
      </c>
      <c r="MN58" s="5" t="n">
        <f aca="false">IF(Kalender!MN58&lt;&gt;1,0,IF(AND($B58&gt;0,INDEX(Kalender!MN$68:MN$77,MAX(1,$B58))&gt;INDEX(Kalender!$B$68:$B$77,MAX(1,$B58))),1,0)+IF(OR(AND($C58&gt;0,INDEX(Kalender!MN$81:MN$110,MAX(1,$C58))&gt;INDEX(Kalender!$B$81:$B$110,MAX(1,$C58))),AND($D58&gt;0,INDEX(Kalender!MN$81:MN$110,MAX(1,$D58))&gt;INDEX(Kalender!$B$81:$B$110,MAX(1,$D58))),AND($E58&gt;0,INDEX(Kalender!MN$81:MN$110,MAX(1,$E58))&gt;INDEX(Kalender!$B$81:$B$110,MAX(1,$E58))),AND($F58&gt;0,INDEX(Kalender!MN$81:MN$110,MAX(1,$F58))&gt;INDEX(Kalender!$B$81:$B$110,MAX(1,$F58)))),2,0))</f>
        <v>0</v>
      </c>
      <c r="MO58" s="5" t="n">
        <f aca="false">IF(Kalender!MO58&lt;&gt;1,0,IF(AND($B58&gt;0,INDEX(Kalender!MO$68:MO$77,MAX(1,$B58))&gt;INDEX(Kalender!$B$68:$B$77,MAX(1,$B58))),1,0)+IF(OR(AND($C58&gt;0,INDEX(Kalender!MO$81:MO$110,MAX(1,$C58))&gt;INDEX(Kalender!$B$81:$B$110,MAX(1,$C58))),AND($D58&gt;0,INDEX(Kalender!MO$81:MO$110,MAX(1,$D58))&gt;INDEX(Kalender!$B$81:$B$110,MAX(1,$D58))),AND($E58&gt;0,INDEX(Kalender!MO$81:MO$110,MAX(1,$E58))&gt;INDEX(Kalender!$B$81:$B$110,MAX(1,$E58))),AND($F58&gt;0,INDEX(Kalender!MO$81:MO$110,MAX(1,$F58))&gt;INDEX(Kalender!$B$81:$B$110,MAX(1,$F58)))),2,0))</f>
        <v>0</v>
      </c>
      <c r="MP58" s="5" t="n">
        <f aca="false">IF(Kalender!MP58&lt;&gt;1,0,IF(AND($B58&gt;0,INDEX(Kalender!MP$68:MP$77,MAX(1,$B58))&gt;INDEX(Kalender!$B$68:$B$77,MAX(1,$B58))),1,0)+IF(OR(AND($C58&gt;0,INDEX(Kalender!MP$81:MP$110,MAX(1,$C58))&gt;INDEX(Kalender!$B$81:$B$110,MAX(1,$C58))),AND($D58&gt;0,INDEX(Kalender!MP$81:MP$110,MAX(1,$D58))&gt;INDEX(Kalender!$B$81:$B$110,MAX(1,$D58))),AND($E58&gt;0,INDEX(Kalender!MP$81:MP$110,MAX(1,$E58))&gt;INDEX(Kalender!$B$81:$B$110,MAX(1,$E58))),AND($F58&gt;0,INDEX(Kalender!MP$81:MP$110,MAX(1,$F58))&gt;INDEX(Kalender!$B$81:$B$110,MAX(1,$F58)))),2,0))</f>
        <v>0</v>
      </c>
      <c r="MQ58" s="5" t="n">
        <f aca="false">IF(Kalender!MQ58&lt;&gt;1,0,IF(AND($B58&gt;0,INDEX(Kalender!MQ$68:MQ$77,MAX(1,$B58))&gt;INDEX(Kalender!$B$68:$B$77,MAX(1,$B58))),1,0)+IF(OR(AND($C58&gt;0,INDEX(Kalender!MQ$81:MQ$110,MAX(1,$C58))&gt;INDEX(Kalender!$B$81:$B$110,MAX(1,$C58))),AND($D58&gt;0,INDEX(Kalender!MQ$81:MQ$110,MAX(1,$D58))&gt;INDEX(Kalender!$B$81:$B$110,MAX(1,$D58))),AND($E58&gt;0,INDEX(Kalender!MQ$81:MQ$110,MAX(1,$E58))&gt;INDEX(Kalender!$B$81:$B$110,MAX(1,$E58))),AND($F58&gt;0,INDEX(Kalender!MQ$81:MQ$110,MAX(1,$F58))&gt;INDEX(Kalender!$B$81:$B$110,MAX(1,$F58)))),2,0))</f>
        <v>0</v>
      </c>
      <c r="MR58" s="5" t="n">
        <f aca="false">IF(Kalender!MR58&lt;&gt;1,0,IF(AND($B58&gt;0,INDEX(Kalender!MR$68:MR$77,MAX(1,$B58))&gt;INDEX(Kalender!$B$68:$B$77,MAX(1,$B58))),1,0)+IF(OR(AND($C58&gt;0,INDEX(Kalender!MR$81:MR$110,MAX(1,$C58))&gt;INDEX(Kalender!$B$81:$B$110,MAX(1,$C58))),AND($D58&gt;0,INDEX(Kalender!MR$81:MR$110,MAX(1,$D58))&gt;INDEX(Kalender!$B$81:$B$110,MAX(1,$D58))),AND($E58&gt;0,INDEX(Kalender!MR$81:MR$110,MAX(1,$E58))&gt;INDEX(Kalender!$B$81:$B$110,MAX(1,$E58))),AND($F58&gt;0,INDEX(Kalender!MR$81:MR$110,MAX(1,$F58))&gt;INDEX(Kalender!$B$81:$B$110,MAX(1,$F58)))),2,0))</f>
        <v>0</v>
      </c>
      <c r="MS58" s="5" t="n">
        <f aca="false">IF(Kalender!MS58&lt;&gt;1,0,IF(AND($B58&gt;0,INDEX(Kalender!MS$68:MS$77,MAX(1,$B58))&gt;INDEX(Kalender!$B$68:$B$77,MAX(1,$B58))),1,0)+IF(OR(AND($C58&gt;0,INDEX(Kalender!MS$81:MS$110,MAX(1,$C58))&gt;INDEX(Kalender!$B$81:$B$110,MAX(1,$C58))),AND($D58&gt;0,INDEX(Kalender!MS$81:MS$110,MAX(1,$D58))&gt;INDEX(Kalender!$B$81:$B$110,MAX(1,$D58))),AND($E58&gt;0,INDEX(Kalender!MS$81:MS$110,MAX(1,$E58))&gt;INDEX(Kalender!$B$81:$B$110,MAX(1,$E58))),AND($F58&gt;0,INDEX(Kalender!MS$81:MS$110,MAX(1,$F58))&gt;INDEX(Kalender!$B$81:$B$110,MAX(1,$F58)))),2,0))</f>
        <v>0</v>
      </c>
      <c r="MT58" s="5" t="n">
        <f aca="false">IF(Kalender!MT58&lt;&gt;1,0,IF(AND($B58&gt;0,INDEX(Kalender!MT$68:MT$77,MAX(1,$B58))&gt;INDEX(Kalender!$B$68:$B$77,MAX(1,$B58))),1,0)+IF(OR(AND($C58&gt;0,INDEX(Kalender!MT$81:MT$110,MAX(1,$C58))&gt;INDEX(Kalender!$B$81:$B$110,MAX(1,$C58))),AND($D58&gt;0,INDEX(Kalender!MT$81:MT$110,MAX(1,$D58))&gt;INDEX(Kalender!$B$81:$B$110,MAX(1,$D58))),AND($E58&gt;0,INDEX(Kalender!MT$81:MT$110,MAX(1,$E58))&gt;INDEX(Kalender!$B$81:$B$110,MAX(1,$E58))),AND($F58&gt;0,INDEX(Kalender!MT$81:MT$110,MAX(1,$F58))&gt;INDEX(Kalender!$B$81:$B$110,MAX(1,$F58)))),2,0))</f>
        <v>0</v>
      </c>
      <c r="MU58" s="5" t="n">
        <f aca="false">IF(Kalender!MU58&lt;&gt;1,0,IF(AND($B58&gt;0,INDEX(Kalender!MU$68:MU$77,MAX(1,$B58))&gt;INDEX(Kalender!$B$68:$B$77,MAX(1,$B58))),1,0)+IF(OR(AND($C58&gt;0,INDEX(Kalender!MU$81:MU$110,MAX(1,$C58))&gt;INDEX(Kalender!$B$81:$B$110,MAX(1,$C58))),AND($D58&gt;0,INDEX(Kalender!MU$81:MU$110,MAX(1,$D58))&gt;INDEX(Kalender!$B$81:$B$110,MAX(1,$D58))),AND($E58&gt;0,INDEX(Kalender!MU$81:MU$110,MAX(1,$E58))&gt;INDEX(Kalender!$B$81:$B$110,MAX(1,$E58))),AND($F58&gt;0,INDEX(Kalender!MU$81:MU$110,MAX(1,$F58))&gt;INDEX(Kalender!$B$81:$B$110,MAX(1,$F58)))),2,0))</f>
        <v>0</v>
      </c>
      <c r="MV58" s="5" t="n">
        <f aca="false">IF(Kalender!MV58&lt;&gt;1,0,IF(AND($B58&gt;0,INDEX(Kalender!MV$68:MV$77,MAX(1,$B58))&gt;INDEX(Kalender!$B$68:$B$77,MAX(1,$B58))),1,0)+IF(OR(AND($C58&gt;0,INDEX(Kalender!MV$81:MV$110,MAX(1,$C58))&gt;INDEX(Kalender!$B$81:$B$110,MAX(1,$C58))),AND($D58&gt;0,INDEX(Kalender!MV$81:MV$110,MAX(1,$D58))&gt;INDEX(Kalender!$B$81:$B$110,MAX(1,$D58))),AND($E58&gt;0,INDEX(Kalender!MV$81:MV$110,MAX(1,$E58))&gt;INDEX(Kalender!$B$81:$B$110,MAX(1,$E58))),AND($F58&gt;0,INDEX(Kalender!MV$81:MV$110,MAX(1,$F58))&gt;INDEX(Kalender!$B$81:$B$110,MAX(1,$F58)))),2,0))</f>
        <v>0</v>
      </c>
      <c r="MW58" s="5" t="n">
        <f aca="false">IF(Kalender!MW58&lt;&gt;1,0,IF(AND($B58&gt;0,INDEX(Kalender!MW$68:MW$77,MAX(1,$B58))&gt;INDEX(Kalender!$B$68:$B$77,MAX(1,$B58))),1,0)+IF(OR(AND($C58&gt;0,INDEX(Kalender!MW$81:MW$110,MAX(1,$C58))&gt;INDEX(Kalender!$B$81:$B$110,MAX(1,$C58))),AND($D58&gt;0,INDEX(Kalender!MW$81:MW$110,MAX(1,$D58))&gt;INDEX(Kalender!$B$81:$B$110,MAX(1,$D58))),AND($E58&gt;0,INDEX(Kalender!MW$81:MW$110,MAX(1,$E58))&gt;INDEX(Kalender!$B$81:$B$110,MAX(1,$E58))),AND($F58&gt;0,INDEX(Kalender!MW$81:MW$110,MAX(1,$F58))&gt;INDEX(Kalender!$B$81:$B$110,MAX(1,$F58)))),2,0))</f>
        <v>0</v>
      </c>
      <c r="MX58" s="5" t="n">
        <f aca="false">IF(Kalender!MX58&lt;&gt;1,0,IF(AND($B58&gt;0,INDEX(Kalender!MX$68:MX$77,MAX(1,$B58))&gt;INDEX(Kalender!$B$68:$B$77,MAX(1,$B58))),1,0)+IF(OR(AND($C58&gt;0,INDEX(Kalender!MX$81:MX$110,MAX(1,$C58))&gt;INDEX(Kalender!$B$81:$B$110,MAX(1,$C58))),AND($D58&gt;0,INDEX(Kalender!MX$81:MX$110,MAX(1,$D58))&gt;INDEX(Kalender!$B$81:$B$110,MAX(1,$D58))),AND($E58&gt;0,INDEX(Kalender!MX$81:MX$110,MAX(1,$E58))&gt;INDEX(Kalender!$B$81:$B$110,MAX(1,$E58))),AND($F58&gt;0,INDEX(Kalender!MX$81:MX$110,MAX(1,$F58))&gt;INDEX(Kalender!$B$81:$B$110,MAX(1,$F58)))),2,0))</f>
        <v>0</v>
      </c>
      <c r="MY58" s="5" t="n">
        <f aca="false">IF(Kalender!MY58&lt;&gt;1,0,IF(AND($B58&gt;0,INDEX(Kalender!MY$68:MY$77,MAX(1,$B58))&gt;INDEX(Kalender!$B$68:$B$77,MAX(1,$B58))),1,0)+IF(OR(AND($C58&gt;0,INDEX(Kalender!MY$81:MY$110,MAX(1,$C58))&gt;INDEX(Kalender!$B$81:$B$110,MAX(1,$C58))),AND($D58&gt;0,INDEX(Kalender!MY$81:MY$110,MAX(1,$D58))&gt;INDEX(Kalender!$B$81:$B$110,MAX(1,$D58))),AND($E58&gt;0,INDEX(Kalender!MY$81:MY$110,MAX(1,$E58))&gt;INDEX(Kalender!$B$81:$B$110,MAX(1,$E58))),AND($F58&gt;0,INDEX(Kalender!MY$81:MY$110,MAX(1,$F58))&gt;INDEX(Kalender!$B$81:$B$110,MAX(1,$F58)))),2,0))</f>
        <v>0</v>
      </c>
      <c r="MZ58" s="5" t="n">
        <f aca="false">IF(Kalender!MZ58&lt;&gt;1,0,IF(AND($B58&gt;0,INDEX(Kalender!MZ$68:MZ$77,MAX(1,$B58))&gt;INDEX(Kalender!$B$68:$B$77,MAX(1,$B58))),1,0)+IF(OR(AND($C58&gt;0,INDEX(Kalender!MZ$81:MZ$110,MAX(1,$C58))&gt;INDEX(Kalender!$B$81:$B$110,MAX(1,$C58))),AND($D58&gt;0,INDEX(Kalender!MZ$81:MZ$110,MAX(1,$D58))&gt;INDEX(Kalender!$B$81:$B$110,MAX(1,$D58))),AND($E58&gt;0,INDEX(Kalender!MZ$81:MZ$110,MAX(1,$E58))&gt;INDEX(Kalender!$B$81:$B$110,MAX(1,$E58))),AND($F58&gt;0,INDEX(Kalender!MZ$81:MZ$110,MAX(1,$F58))&gt;INDEX(Kalender!$B$81:$B$110,MAX(1,$F58)))),2,0))</f>
        <v>0</v>
      </c>
      <c r="NA58" s="5" t="n">
        <f aca="false">IF(Kalender!NA58&lt;&gt;1,0,IF(AND($B58&gt;0,INDEX(Kalender!NA$68:NA$77,MAX(1,$B58))&gt;INDEX(Kalender!$B$68:$B$77,MAX(1,$B58))),1,0)+IF(OR(AND($C58&gt;0,INDEX(Kalender!NA$81:NA$110,MAX(1,$C58))&gt;INDEX(Kalender!$B$81:$B$110,MAX(1,$C58))),AND($D58&gt;0,INDEX(Kalender!NA$81:NA$110,MAX(1,$D58))&gt;INDEX(Kalender!$B$81:$B$110,MAX(1,$D58))),AND($E58&gt;0,INDEX(Kalender!NA$81:NA$110,MAX(1,$E58))&gt;INDEX(Kalender!$B$81:$B$110,MAX(1,$E58))),AND($F58&gt;0,INDEX(Kalender!NA$81:NA$110,MAX(1,$F58))&gt;INDEX(Kalender!$B$81:$B$110,MAX(1,$F58)))),2,0))</f>
        <v>0</v>
      </c>
      <c r="NB58" s="5" t="n">
        <f aca="false">IF(Kalender!NB58&lt;&gt;1,0,IF(AND($B58&gt;0,INDEX(Kalender!NB$68:NB$77,MAX(1,$B58))&gt;INDEX(Kalender!$B$68:$B$77,MAX(1,$B58))),1,0)+IF(OR(AND($C58&gt;0,INDEX(Kalender!NB$81:NB$110,MAX(1,$C58))&gt;INDEX(Kalender!$B$81:$B$110,MAX(1,$C58))),AND($D58&gt;0,INDEX(Kalender!NB$81:NB$110,MAX(1,$D58))&gt;INDEX(Kalender!$B$81:$B$110,MAX(1,$D58))),AND($E58&gt;0,INDEX(Kalender!NB$81:NB$110,MAX(1,$E58))&gt;INDEX(Kalender!$B$81:$B$110,MAX(1,$E58))),AND($F58&gt;0,INDEX(Kalender!NB$81:NB$110,MAX(1,$F58))&gt;INDEX(Kalender!$B$81:$B$110,MAX(1,$F58)))),2,0))</f>
        <v>0</v>
      </c>
      <c r="NC58" s="5" t="n">
        <f aca="false">IF(Kalender!NC58&lt;&gt;1,0,IF(AND($B58&gt;0,INDEX(Kalender!NC$68:NC$77,MAX(1,$B58))&gt;INDEX(Kalender!$B$68:$B$77,MAX(1,$B58))),1,0)+IF(OR(AND($C58&gt;0,INDEX(Kalender!NC$81:NC$110,MAX(1,$C58))&gt;INDEX(Kalender!$B$81:$B$110,MAX(1,$C58))),AND($D58&gt;0,INDEX(Kalender!NC$81:NC$110,MAX(1,$D58))&gt;INDEX(Kalender!$B$81:$B$110,MAX(1,$D58))),AND($E58&gt;0,INDEX(Kalender!NC$81:NC$110,MAX(1,$E58))&gt;INDEX(Kalender!$B$81:$B$110,MAX(1,$E58))),AND($F58&gt;0,INDEX(Kalender!NC$81:NC$110,MAX(1,$F58))&gt;INDEX(Kalender!$B$81:$B$110,MAX(1,$F58)))),2,0))</f>
        <v>0</v>
      </c>
      <c r="ND58" s="5" t="n">
        <f aca="false">IF(Kalender!ND58&lt;&gt;1,0,IF(AND($B58&gt;0,INDEX(Kalender!ND$68:ND$77,MAX(1,$B58))&gt;INDEX(Kalender!$B$68:$B$77,MAX(1,$B58))),1,0)+IF(OR(AND($C58&gt;0,INDEX(Kalender!ND$81:ND$110,MAX(1,$C58))&gt;INDEX(Kalender!$B$81:$B$110,MAX(1,$C58))),AND($D58&gt;0,INDEX(Kalender!ND$81:ND$110,MAX(1,$D58))&gt;INDEX(Kalender!$B$81:$B$110,MAX(1,$D58))),AND($E58&gt;0,INDEX(Kalender!ND$81:ND$110,MAX(1,$E58))&gt;INDEX(Kalender!$B$81:$B$110,MAX(1,$E58))),AND($F58&gt;0,INDEX(Kalender!ND$81:ND$110,MAX(1,$F58))&gt;INDEX(Kalender!$B$81:$B$110,MAX(1,$F58)))),2,0))</f>
        <v>0</v>
      </c>
      <c r="NE58" s="5" t="n">
        <f aca="false">IF(Kalender!NE58&lt;&gt;1,0,IF(AND($B58&gt;0,INDEX(Kalender!NE$68:NE$77,MAX(1,$B58))&gt;INDEX(Kalender!$B$68:$B$77,MAX(1,$B58))),1,0)+IF(OR(AND($C58&gt;0,INDEX(Kalender!NE$81:NE$110,MAX(1,$C58))&gt;INDEX(Kalender!$B$81:$B$110,MAX(1,$C58))),AND($D58&gt;0,INDEX(Kalender!NE$81:NE$110,MAX(1,$D58))&gt;INDEX(Kalender!$B$81:$B$110,MAX(1,$D58))),AND($E58&gt;0,INDEX(Kalender!NE$81:NE$110,MAX(1,$E58))&gt;INDEX(Kalender!$B$81:$B$110,MAX(1,$E58))),AND($F58&gt;0,INDEX(Kalender!NE$81:NE$110,MAX(1,$F58))&gt;INDEX(Kalender!$B$81:$B$110,MAX(1,$F58)))),2,0))</f>
        <v>0</v>
      </c>
      <c r="NF58" s="5" t="n">
        <f aca="false">IF(Kalender!NF58&lt;&gt;1,0,IF(AND($B58&gt;0,INDEX(Kalender!NF$68:NF$77,MAX(1,$B58))&gt;INDEX(Kalender!$B$68:$B$77,MAX(1,$B58))),1,0)+IF(OR(AND($C58&gt;0,INDEX(Kalender!NF$81:NF$110,MAX(1,$C58))&gt;INDEX(Kalender!$B$81:$B$110,MAX(1,$C58))),AND($D58&gt;0,INDEX(Kalender!NF$81:NF$110,MAX(1,$D58))&gt;INDEX(Kalender!$B$81:$B$110,MAX(1,$D58))),AND($E58&gt;0,INDEX(Kalender!NF$81:NF$110,MAX(1,$E58))&gt;INDEX(Kalender!$B$81:$B$110,MAX(1,$E58))),AND($F58&gt;0,INDEX(Kalender!NF$81:NF$110,MAX(1,$F58))&gt;INDEX(Kalender!$B$81:$B$110,MAX(1,$F58)))),2,0))</f>
        <v>0</v>
      </c>
      <c r="NG58" s="5" t="n">
        <f aca="false">IF(Kalender!NG58&lt;&gt;1,0,IF(AND($B58&gt;0,INDEX(Kalender!NG$68:NG$77,MAX(1,$B58))&gt;INDEX(Kalender!$B$68:$B$77,MAX(1,$B58))),1,0)+IF(OR(AND($C58&gt;0,INDEX(Kalender!NG$81:NG$110,MAX(1,$C58))&gt;INDEX(Kalender!$B$81:$B$110,MAX(1,$C58))),AND($D58&gt;0,INDEX(Kalender!NG$81:NG$110,MAX(1,$D58))&gt;INDEX(Kalender!$B$81:$B$110,MAX(1,$D58))),AND($E58&gt;0,INDEX(Kalender!NG$81:NG$110,MAX(1,$E58))&gt;INDEX(Kalender!$B$81:$B$110,MAX(1,$E58))),AND($F58&gt;0,INDEX(Kalender!NG$81:NG$110,MAX(1,$F58))&gt;INDEX(Kalender!$B$81:$B$110,MAX(1,$F58)))),2,0))</f>
        <v>0</v>
      </c>
      <c r="NH58" s="5" t="n">
        <f aca="false">IF(Kalender!NH58&lt;&gt;1,0,IF(AND($B58&gt;0,INDEX(Kalender!NH$68:NH$77,MAX(1,$B58))&gt;INDEX(Kalender!$B$68:$B$77,MAX(1,$B58))),1,0)+IF(OR(AND($C58&gt;0,INDEX(Kalender!NH$81:NH$110,MAX(1,$C58))&gt;INDEX(Kalender!$B$81:$B$110,MAX(1,$C58))),AND($D58&gt;0,INDEX(Kalender!NH$81:NH$110,MAX(1,$D58))&gt;INDEX(Kalender!$B$81:$B$110,MAX(1,$D58))),AND($E58&gt;0,INDEX(Kalender!NH$81:NH$110,MAX(1,$E58))&gt;INDEX(Kalender!$B$81:$B$110,MAX(1,$E58))),AND($F58&gt;0,INDEX(Kalender!NH$81:NH$110,MAX(1,$F58))&gt;INDEX(Kalender!$B$81:$B$110,MAX(1,$F58)))),2,0))</f>
        <v>0</v>
      </c>
    </row>
    <row r="59" customFormat="false" ht="15" hidden="false" customHeight="false" outlineLevel="0" collapsed="false">
      <c r="A59" s="5" t="str">
        <f aca="false">Kalender!A59</f>
        <v/>
      </c>
      <c r="B59" s="5" t="n">
        <f aca="false">IFERROR(MATCH(Kalender!$B59,Kalender!$A$68:$A$77,0),0)</f>
        <v>5</v>
      </c>
      <c r="C59" s="5" t="n">
        <f aca="false">IF(Kalender!C59="",0,IFERROR(MATCH(Kalender!C59,Kalender!$A$81:$A$110,0),0))</f>
        <v>0</v>
      </c>
      <c r="D59" s="5" t="n">
        <f aca="false">IF(Kalender!D59="",0,IFERROR(MATCH(Kalender!D59,Kalender!$A$81:$A$110,0),0))</f>
        <v>0</v>
      </c>
      <c r="E59" s="5" t="n">
        <f aca="false">IF(Kalender!E59="",0,IFERROR(MATCH(Kalender!E59,Kalender!$A$81:$A$110,0),0))</f>
        <v>0</v>
      </c>
      <c r="F59" s="5" t="n">
        <f aca="false">IF(Kalender!F59="",0,IFERROR(MATCH(Kalender!F59,Kalender!$A$81:$A$110,0),0))</f>
        <v>0</v>
      </c>
      <c r="G59" s="5" t="n">
        <f aca="false">IF(Kalender!G59&lt;&gt;1,0,IF(AND($B59&gt;0,INDEX(Kalender!G$68:G$77,MAX(1,$B59))&gt;INDEX(Kalender!$B$68:$B$77,MAX(1,$B59))),1,0)+IF(OR(AND($C59&gt;0,INDEX(Kalender!G$81:G$110,MAX(1,$C59))&gt;INDEX(Kalender!$B$81:$B$110,MAX(1,$C59))),AND($D59&gt;0,INDEX(Kalender!G$81:G$110,MAX(1,$D59))&gt;INDEX(Kalender!$B$81:$B$110,MAX(1,$D59))),AND($E59&gt;0,INDEX(Kalender!G$81:G$110,MAX(1,$E59))&gt;INDEX(Kalender!$B$81:$B$110,MAX(1,$E59))),AND($F59&gt;0,INDEX(Kalender!G$81:G$110,MAX(1,$F59))&gt;INDEX(Kalender!$B$81:$B$110,MAX(1,$F59)))),2,0))</f>
        <v>0</v>
      </c>
      <c r="H59" s="5" t="n">
        <f aca="false">IF(Kalender!H59&lt;&gt;1,0,IF(AND($B59&gt;0,INDEX(Kalender!H$68:H$77,MAX(1,$B59))&gt;INDEX(Kalender!$B$68:$B$77,MAX(1,$B59))),1,0)+IF(OR(AND($C59&gt;0,INDEX(Kalender!H$81:H$110,MAX(1,$C59))&gt;INDEX(Kalender!$B$81:$B$110,MAX(1,$C59))),AND($D59&gt;0,INDEX(Kalender!H$81:H$110,MAX(1,$D59))&gt;INDEX(Kalender!$B$81:$B$110,MAX(1,$D59))),AND($E59&gt;0,INDEX(Kalender!H$81:H$110,MAX(1,$E59))&gt;INDEX(Kalender!$B$81:$B$110,MAX(1,$E59))),AND($F59&gt;0,INDEX(Kalender!H$81:H$110,MAX(1,$F59))&gt;INDEX(Kalender!$B$81:$B$110,MAX(1,$F59)))),2,0))</f>
        <v>0</v>
      </c>
      <c r="I59" s="5" t="n">
        <f aca="false">IF(Kalender!I59&lt;&gt;1,0,IF(AND($B59&gt;0,INDEX(Kalender!I$68:I$77,MAX(1,$B59))&gt;INDEX(Kalender!$B$68:$B$77,MAX(1,$B59))),1,0)+IF(OR(AND($C59&gt;0,INDEX(Kalender!I$81:I$110,MAX(1,$C59))&gt;INDEX(Kalender!$B$81:$B$110,MAX(1,$C59))),AND($D59&gt;0,INDEX(Kalender!I$81:I$110,MAX(1,$D59))&gt;INDEX(Kalender!$B$81:$B$110,MAX(1,$D59))),AND($E59&gt;0,INDEX(Kalender!I$81:I$110,MAX(1,$E59))&gt;INDEX(Kalender!$B$81:$B$110,MAX(1,$E59))),AND($F59&gt;0,INDEX(Kalender!I$81:I$110,MAX(1,$F59))&gt;INDEX(Kalender!$B$81:$B$110,MAX(1,$F59)))),2,0))</f>
        <v>0</v>
      </c>
      <c r="J59" s="5" t="n">
        <f aca="false">IF(Kalender!J59&lt;&gt;1,0,IF(AND($B59&gt;0,INDEX(Kalender!J$68:J$77,MAX(1,$B59))&gt;INDEX(Kalender!$B$68:$B$77,MAX(1,$B59))),1,0)+IF(OR(AND($C59&gt;0,INDEX(Kalender!J$81:J$110,MAX(1,$C59))&gt;INDEX(Kalender!$B$81:$B$110,MAX(1,$C59))),AND($D59&gt;0,INDEX(Kalender!J$81:J$110,MAX(1,$D59))&gt;INDEX(Kalender!$B$81:$B$110,MAX(1,$D59))),AND($E59&gt;0,INDEX(Kalender!J$81:J$110,MAX(1,$E59))&gt;INDEX(Kalender!$B$81:$B$110,MAX(1,$E59))),AND($F59&gt;0,INDEX(Kalender!J$81:J$110,MAX(1,$F59))&gt;INDEX(Kalender!$B$81:$B$110,MAX(1,$F59)))),2,0))</f>
        <v>0</v>
      </c>
      <c r="K59" s="5" t="n">
        <f aca="false">IF(Kalender!K59&lt;&gt;1,0,IF(AND($B59&gt;0,INDEX(Kalender!K$68:K$77,MAX(1,$B59))&gt;INDEX(Kalender!$B$68:$B$77,MAX(1,$B59))),1,0)+IF(OR(AND($C59&gt;0,INDEX(Kalender!K$81:K$110,MAX(1,$C59))&gt;INDEX(Kalender!$B$81:$B$110,MAX(1,$C59))),AND($D59&gt;0,INDEX(Kalender!K$81:K$110,MAX(1,$D59))&gt;INDEX(Kalender!$B$81:$B$110,MAX(1,$D59))),AND($E59&gt;0,INDEX(Kalender!K$81:K$110,MAX(1,$E59))&gt;INDEX(Kalender!$B$81:$B$110,MAX(1,$E59))),AND($F59&gt;0,INDEX(Kalender!K$81:K$110,MAX(1,$F59))&gt;INDEX(Kalender!$B$81:$B$110,MAX(1,$F59)))),2,0))</f>
        <v>0</v>
      </c>
      <c r="L59" s="5" t="n">
        <f aca="false">IF(Kalender!L59&lt;&gt;1,0,IF(AND($B59&gt;0,INDEX(Kalender!L$68:L$77,MAX(1,$B59))&gt;INDEX(Kalender!$B$68:$B$77,MAX(1,$B59))),1,0)+IF(OR(AND($C59&gt;0,INDEX(Kalender!L$81:L$110,MAX(1,$C59))&gt;INDEX(Kalender!$B$81:$B$110,MAX(1,$C59))),AND($D59&gt;0,INDEX(Kalender!L$81:L$110,MAX(1,$D59))&gt;INDEX(Kalender!$B$81:$B$110,MAX(1,$D59))),AND($E59&gt;0,INDEX(Kalender!L$81:L$110,MAX(1,$E59))&gt;INDEX(Kalender!$B$81:$B$110,MAX(1,$E59))),AND($F59&gt;0,INDEX(Kalender!L$81:L$110,MAX(1,$F59))&gt;INDEX(Kalender!$B$81:$B$110,MAX(1,$F59)))),2,0))</f>
        <v>0</v>
      </c>
      <c r="M59" s="5" t="n">
        <f aca="false">IF(Kalender!M59&lt;&gt;1,0,IF(AND($B59&gt;0,INDEX(Kalender!M$68:M$77,MAX(1,$B59))&gt;INDEX(Kalender!$B$68:$B$77,MAX(1,$B59))),1,0)+IF(OR(AND($C59&gt;0,INDEX(Kalender!M$81:M$110,MAX(1,$C59))&gt;INDEX(Kalender!$B$81:$B$110,MAX(1,$C59))),AND($D59&gt;0,INDEX(Kalender!M$81:M$110,MAX(1,$D59))&gt;INDEX(Kalender!$B$81:$B$110,MAX(1,$D59))),AND($E59&gt;0,INDEX(Kalender!M$81:M$110,MAX(1,$E59))&gt;INDEX(Kalender!$B$81:$B$110,MAX(1,$E59))),AND($F59&gt;0,INDEX(Kalender!M$81:M$110,MAX(1,$F59))&gt;INDEX(Kalender!$B$81:$B$110,MAX(1,$F59)))),2,0))</f>
        <v>0</v>
      </c>
      <c r="N59" s="5" t="n">
        <f aca="false">IF(Kalender!N59&lt;&gt;1,0,IF(AND($B59&gt;0,INDEX(Kalender!N$68:N$77,MAX(1,$B59))&gt;INDEX(Kalender!$B$68:$B$77,MAX(1,$B59))),1,0)+IF(OR(AND($C59&gt;0,INDEX(Kalender!N$81:N$110,MAX(1,$C59))&gt;INDEX(Kalender!$B$81:$B$110,MAX(1,$C59))),AND($D59&gt;0,INDEX(Kalender!N$81:N$110,MAX(1,$D59))&gt;INDEX(Kalender!$B$81:$B$110,MAX(1,$D59))),AND($E59&gt;0,INDEX(Kalender!N$81:N$110,MAX(1,$E59))&gt;INDEX(Kalender!$B$81:$B$110,MAX(1,$E59))),AND($F59&gt;0,INDEX(Kalender!N$81:N$110,MAX(1,$F59))&gt;INDEX(Kalender!$B$81:$B$110,MAX(1,$F59)))),2,0))</f>
        <v>0</v>
      </c>
      <c r="O59" s="5" t="n">
        <f aca="false">IF(Kalender!O59&lt;&gt;1,0,IF(AND($B59&gt;0,INDEX(Kalender!O$68:O$77,MAX(1,$B59))&gt;INDEX(Kalender!$B$68:$B$77,MAX(1,$B59))),1,0)+IF(OR(AND($C59&gt;0,INDEX(Kalender!O$81:O$110,MAX(1,$C59))&gt;INDEX(Kalender!$B$81:$B$110,MAX(1,$C59))),AND($D59&gt;0,INDEX(Kalender!O$81:O$110,MAX(1,$D59))&gt;INDEX(Kalender!$B$81:$B$110,MAX(1,$D59))),AND($E59&gt;0,INDEX(Kalender!O$81:O$110,MAX(1,$E59))&gt;INDEX(Kalender!$B$81:$B$110,MAX(1,$E59))),AND($F59&gt;0,INDEX(Kalender!O$81:O$110,MAX(1,$F59))&gt;INDEX(Kalender!$B$81:$B$110,MAX(1,$F59)))),2,0))</f>
        <v>0</v>
      </c>
      <c r="P59" s="5" t="n">
        <f aca="false">IF(Kalender!P59&lt;&gt;1,0,IF(AND($B59&gt;0,INDEX(Kalender!P$68:P$77,MAX(1,$B59))&gt;INDEX(Kalender!$B$68:$B$77,MAX(1,$B59))),1,0)+IF(OR(AND($C59&gt;0,INDEX(Kalender!P$81:P$110,MAX(1,$C59))&gt;INDEX(Kalender!$B$81:$B$110,MAX(1,$C59))),AND($D59&gt;0,INDEX(Kalender!P$81:P$110,MAX(1,$D59))&gt;INDEX(Kalender!$B$81:$B$110,MAX(1,$D59))),AND($E59&gt;0,INDEX(Kalender!P$81:P$110,MAX(1,$E59))&gt;INDEX(Kalender!$B$81:$B$110,MAX(1,$E59))),AND($F59&gt;0,INDEX(Kalender!P$81:P$110,MAX(1,$F59))&gt;INDEX(Kalender!$B$81:$B$110,MAX(1,$F59)))),2,0))</f>
        <v>0</v>
      </c>
      <c r="Q59" s="5" t="n">
        <f aca="false">IF(Kalender!Q59&lt;&gt;1,0,IF(AND($B59&gt;0,INDEX(Kalender!Q$68:Q$77,MAX(1,$B59))&gt;INDEX(Kalender!$B$68:$B$77,MAX(1,$B59))),1,0)+IF(OR(AND($C59&gt;0,INDEX(Kalender!Q$81:Q$110,MAX(1,$C59))&gt;INDEX(Kalender!$B$81:$B$110,MAX(1,$C59))),AND($D59&gt;0,INDEX(Kalender!Q$81:Q$110,MAX(1,$D59))&gt;INDEX(Kalender!$B$81:$B$110,MAX(1,$D59))),AND($E59&gt;0,INDEX(Kalender!Q$81:Q$110,MAX(1,$E59))&gt;INDEX(Kalender!$B$81:$B$110,MAX(1,$E59))),AND($F59&gt;0,INDEX(Kalender!Q$81:Q$110,MAX(1,$F59))&gt;INDEX(Kalender!$B$81:$B$110,MAX(1,$F59)))),2,0))</f>
        <v>0</v>
      </c>
      <c r="R59" s="5" t="n">
        <f aca="false">IF(Kalender!R59&lt;&gt;1,0,IF(AND($B59&gt;0,INDEX(Kalender!R$68:R$77,MAX(1,$B59))&gt;INDEX(Kalender!$B$68:$B$77,MAX(1,$B59))),1,0)+IF(OR(AND($C59&gt;0,INDEX(Kalender!R$81:R$110,MAX(1,$C59))&gt;INDEX(Kalender!$B$81:$B$110,MAX(1,$C59))),AND($D59&gt;0,INDEX(Kalender!R$81:R$110,MAX(1,$D59))&gt;INDEX(Kalender!$B$81:$B$110,MAX(1,$D59))),AND($E59&gt;0,INDEX(Kalender!R$81:R$110,MAX(1,$E59))&gt;INDEX(Kalender!$B$81:$B$110,MAX(1,$E59))),AND($F59&gt;0,INDEX(Kalender!R$81:R$110,MAX(1,$F59))&gt;INDEX(Kalender!$B$81:$B$110,MAX(1,$F59)))),2,0))</f>
        <v>0</v>
      </c>
      <c r="S59" s="5" t="n">
        <f aca="false">IF(Kalender!S59&lt;&gt;1,0,IF(AND($B59&gt;0,INDEX(Kalender!S$68:S$77,MAX(1,$B59))&gt;INDEX(Kalender!$B$68:$B$77,MAX(1,$B59))),1,0)+IF(OR(AND($C59&gt;0,INDEX(Kalender!S$81:S$110,MAX(1,$C59))&gt;INDEX(Kalender!$B$81:$B$110,MAX(1,$C59))),AND($D59&gt;0,INDEX(Kalender!S$81:S$110,MAX(1,$D59))&gt;INDEX(Kalender!$B$81:$B$110,MAX(1,$D59))),AND($E59&gt;0,INDEX(Kalender!S$81:S$110,MAX(1,$E59))&gt;INDEX(Kalender!$B$81:$B$110,MAX(1,$E59))),AND($F59&gt;0,INDEX(Kalender!S$81:S$110,MAX(1,$F59))&gt;INDEX(Kalender!$B$81:$B$110,MAX(1,$F59)))),2,0))</f>
        <v>0</v>
      </c>
      <c r="T59" s="5" t="n">
        <f aca="false">IF(Kalender!T59&lt;&gt;1,0,IF(AND($B59&gt;0,INDEX(Kalender!T$68:T$77,MAX(1,$B59))&gt;INDEX(Kalender!$B$68:$B$77,MAX(1,$B59))),1,0)+IF(OR(AND($C59&gt;0,INDEX(Kalender!T$81:T$110,MAX(1,$C59))&gt;INDEX(Kalender!$B$81:$B$110,MAX(1,$C59))),AND($D59&gt;0,INDEX(Kalender!T$81:T$110,MAX(1,$D59))&gt;INDEX(Kalender!$B$81:$B$110,MAX(1,$D59))),AND($E59&gt;0,INDEX(Kalender!T$81:T$110,MAX(1,$E59))&gt;INDEX(Kalender!$B$81:$B$110,MAX(1,$E59))),AND($F59&gt;0,INDEX(Kalender!T$81:T$110,MAX(1,$F59))&gt;INDEX(Kalender!$B$81:$B$110,MAX(1,$F59)))),2,0))</f>
        <v>0</v>
      </c>
      <c r="U59" s="5" t="n">
        <f aca="false">IF(Kalender!U59&lt;&gt;1,0,IF(AND($B59&gt;0,INDEX(Kalender!U$68:U$77,MAX(1,$B59))&gt;INDEX(Kalender!$B$68:$B$77,MAX(1,$B59))),1,0)+IF(OR(AND($C59&gt;0,INDEX(Kalender!U$81:U$110,MAX(1,$C59))&gt;INDEX(Kalender!$B$81:$B$110,MAX(1,$C59))),AND($D59&gt;0,INDEX(Kalender!U$81:U$110,MAX(1,$D59))&gt;INDEX(Kalender!$B$81:$B$110,MAX(1,$D59))),AND($E59&gt;0,INDEX(Kalender!U$81:U$110,MAX(1,$E59))&gt;INDEX(Kalender!$B$81:$B$110,MAX(1,$E59))),AND($F59&gt;0,INDEX(Kalender!U$81:U$110,MAX(1,$F59))&gt;INDEX(Kalender!$B$81:$B$110,MAX(1,$F59)))),2,0))</f>
        <v>0</v>
      </c>
      <c r="V59" s="5" t="n">
        <f aca="false">IF(Kalender!V59&lt;&gt;1,0,IF(AND($B59&gt;0,INDEX(Kalender!V$68:V$77,MAX(1,$B59))&gt;INDEX(Kalender!$B$68:$B$77,MAX(1,$B59))),1,0)+IF(OR(AND($C59&gt;0,INDEX(Kalender!V$81:V$110,MAX(1,$C59))&gt;INDEX(Kalender!$B$81:$B$110,MAX(1,$C59))),AND($D59&gt;0,INDEX(Kalender!V$81:V$110,MAX(1,$D59))&gt;INDEX(Kalender!$B$81:$B$110,MAX(1,$D59))),AND($E59&gt;0,INDEX(Kalender!V$81:V$110,MAX(1,$E59))&gt;INDEX(Kalender!$B$81:$B$110,MAX(1,$E59))),AND($F59&gt;0,INDEX(Kalender!V$81:V$110,MAX(1,$F59))&gt;INDEX(Kalender!$B$81:$B$110,MAX(1,$F59)))),2,0))</f>
        <v>0</v>
      </c>
      <c r="W59" s="5" t="n">
        <f aca="false">IF(Kalender!W59&lt;&gt;1,0,IF(AND($B59&gt;0,INDEX(Kalender!W$68:W$77,MAX(1,$B59))&gt;INDEX(Kalender!$B$68:$B$77,MAX(1,$B59))),1,0)+IF(OR(AND($C59&gt;0,INDEX(Kalender!W$81:W$110,MAX(1,$C59))&gt;INDEX(Kalender!$B$81:$B$110,MAX(1,$C59))),AND($D59&gt;0,INDEX(Kalender!W$81:W$110,MAX(1,$D59))&gt;INDEX(Kalender!$B$81:$B$110,MAX(1,$D59))),AND($E59&gt;0,INDEX(Kalender!W$81:W$110,MAX(1,$E59))&gt;INDEX(Kalender!$B$81:$B$110,MAX(1,$E59))),AND($F59&gt;0,INDEX(Kalender!W$81:W$110,MAX(1,$F59))&gt;INDEX(Kalender!$B$81:$B$110,MAX(1,$F59)))),2,0))</f>
        <v>0</v>
      </c>
      <c r="X59" s="5" t="n">
        <f aca="false">IF(Kalender!X59&lt;&gt;1,0,IF(AND($B59&gt;0,INDEX(Kalender!X$68:X$77,MAX(1,$B59))&gt;INDEX(Kalender!$B$68:$B$77,MAX(1,$B59))),1,0)+IF(OR(AND($C59&gt;0,INDEX(Kalender!X$81:X$110,MAX(1,$C59))&gt;INDEX(Kalender!$B$81:$B$110,MAX(1,$C59))),AND($D59&gt;0,INDEX(Kalender!X$81:X$110,MAX(1,$D59))&gt;INDEX(Kalender!$B$81:$B$110,MAX(1,$D59))),AND($E59&gt;0,INDEX(Kalender!X$81:X$110,MAX(1,$E59))&gt;INDEX(Kalender!$B$81:$B$110,MAX(1,$E59))),AND($F59&gt;0,INDEX(Kalender!X$81:X$110,MAX(1,$F59))&gt;INDEX(Kalender!$B$81:$B$110,MAX(1,$F59)))),2,0))</f>
        <v>0</v>
      </c>
      <c r="Y59" s="5" t="n">
        <f aca="false">IF(Kalender!Y59&lt;&gt;1,0,IF(AND($B59&gt;0,INDEX(Kalender!Y$68:Y$77,MAX(1,$B59))&gt;INDEX(Kalender!$B$68:$B$77,MAX(1,$B59))),1,0)+IF(OR(AND($C59&gt;0,INDEX(Kalender!Y$81:Y$110,MAX(1,$C59))&gt;INDEX(Kalender!$B$81:$B$110,MAX(1,$C59))),AND($D59&gt;0,INDEX(Kalender!Y$81:Y$110,MAX(1,$D59))&gt;INDEX(Kalender!$B$81:$B$110,MAX(1,$D59))),AND($E59&gt;0,INDEX(Kalender!Y$81:Y$110,MAX(1,$E59))&gt;INDEX(Kalender!$B$81:$B$110,MAX(1,$E59))),AND($F59&gt;0,INDEX(Kalender!Y$81:Y$110,MAX(1,$F59))&gt;INDEX(Kalender!$B$81:$B$110,MAX(1,$F59)))),2,0))</f>
        <v>0</v>
      </c>
      <c r="Z59" s="5" t="n">
        <f aca="false">IF(Kalender!Z59&lt;&gt;1,0,IF(AND($B59&gt;0,INDEX(Kalender!Z$68:Z$77,MAX(1,$B59))&gt;INDEX(Kalender!$B$68:$B$77,MAX(1,$B59))),1,0)+IF(OR(AND($C59&gt;0,INDEX(Kalender!Z$81:Z$110,MAX(1,$C59))&gt;INDEX(Kalender!$B$81:$B$110,MAX(1,$C59))),AND($D59&gt;0,INDEX(Kalender!Z$81:Z$110,MAX(1,$D59))&gt;INDEX(Kalender!$B$81:$B$110,MAX(1,$D59))),AND($E59&gt;0,INDEX(Kalender!Z$81:Z$110,MAX(1,$E59))&gt;INDEX(Kalender!$B$81:$B$110,MAX(1,$E59))),AND($F59&gt;0,INDEX(Kalender!Z$81:Z$110,MAX(1,$F59))&gt;INDEX(Kalender!$B$81:$B$110,MAX(1,$F59)))),2,0))</f>
        <v>0</v>
      </c>
      <c r="AA59" s="5" t="n">
        <f aca="false">IF(Kalender!AA59&lt;&gt;1,0,IF(AND($B59&gt;0,INDEX(Kalender!AA$68:AA$77,MAX(1,$B59))&gt;INDEX(Kalender!$B$68:$B$77,MAX(1,$B59))),1,0)+IF(OR(AND($C59&gt;0,INDEX(Kalender!AA$81:AA$110,MAX(1,$C59))&gt;INDEX(Kalender!$B$81:$B$110,MAX(1,$C59))),AND($D59&gt;0,INDEX(Kalender!AA$81:AA$110,MAX(1,$D59))&gt;INDEX(Kalender!$B$81:$B$110,MAX(1,$D59))),AND($E59&gt;0,INDEX(Kalender!AA$81:AA$110,MAX(1,$E59))&gt;INDEX(Kalender!$B$81:$B$110,MAX(1,$E59))),AND($F59&gt;0,INDEX(Kalender!AA$81:AA$110,MAX(1,$F59))&gt;INDEX(Kalender!$B$81:$B$110,MAX(1,$F59)))),2,0))</f>
        <v>0</v>
      </c>
      <c r="AB59" s="5" t="n">
        <f aca="false">IF(Kalender!AB59&lt;&gt;1,0,IF(AND($B59&gt;0,INDEX(Kalender!AB$68:AB$77,MAX(1,$B59))&gt;INDEX(Kalender!$B$68:$B$77,MAX(1,$B59))),1,0)+IF(OR(AND($C59&gt;0,INDEX(Kalender!AB$81:AB$110,MAX(1,$C59))&gt;INDEX(Kalender!$B$81:$B$110,MAX(1,$C59))),AND($D59&gt;0,INDEX(Kalender!AB$81:AB$110,MAX(1,$D59))&gt;INDEX(Kalender!$B$81:$B$110,MAX(1,$D59))),AND($E59&gt;0,INDEX(Kalender!AB$81:AB$110,MAX(1,$E59))&gt;INDEX(Kalender!$B$81:$B$110,MAX(1,$E59))),AND($F59&gt;0,INDEX(Kalender!AB$81:AB$110,MAX(1,$F59))&gt;INDEX(Kalender!$B$81:$B$110,MAX(1,$F59)))),2,0))</f>
        <v>0</v>
      </c>
      <c r="AC59" s="5" t="n">
        <f aca="false">IF(Kalender!AC59&lt;&gt;1,0,IF(AND($B59&gt;0,INDEX(Kalender!AC$68:AC$77,MAX(1,$B59))&gt;INDEX(Kalender!$B$68:$B$77,MAX(1,$B59))),1,0)+IF(OR(AND($C59&gt;0,INDEX(Kalender!AC$81:AC$110,MAX(1,$C59))&gt;INDEX(Kalender!$B$81:$B$110,MAX(1,$C59))),AND($D59&gt;0,INDEX(Kalender!AC$81:AC$110,MAX(1,$D59))&gt;INDEX(Kalender!$B$81:$B$110,MAX(1,$D59))),AND($E59&gt;0,INDEX(Kalender!AC$81:AC$110,MAX(1,$E59))&gt;INDEX(Kalender!$B$81:$B$110,MAX(1,$E59))),AND($F59&gt;0,INDEX(Kalender!AC$81:AC$110,MAX(1,$F59))&gt;INDEX(Kalender!$B$81:$B$110,MAX(1,$F59)))),2,0))</f>
        <v>0</v>
      </c>
      <c r="AD59" s="5" t="n">
        <f aca="false">IF(Kalender!AD59&lt;&gt;1,0,IF(AND($B59&gt;0,INDEX(Kalender!AD$68:AD$77,MAX(1,$B59))&gt;INDEX(Kalender!$B$68:$B$77,MAX(1,$B59))),1,0)+IF(OR(AND($C59&gt;0,INDEX(Kalender!AD$81:AD$110,MAX(1,$C59))&gt;INDEX(Kalender!$B$81:$B$110,MAX(1,$C59))),AND($D59&gt;0,INDEX(Kalender!AD$81:AD$110,MAX(1,$D59))&gt;INDEX(Kalender!$B$81:$B$110,MAX(1,$D59))),AND($E59&gt;0,INDEX(Kalender!AD$81:AD$110,MAX(1,$E59))&gt;INDEX(Kalender!$B$81:$B$110,MAX(1,$E59))),AND($F59&gt;0,INDEX(Kalender!AD$81:AD$110,MAX(1,$F59))&gt;INDEX(Kalender!$B$81:$B$110,MAX(1,$F59)))),2,0))</f>
        <v>0</v>
      </c>
      <c r="AE59" s="5" t="n">
        <f aca="false">IF(Kalender!AE59&lt;&gt;1,0,IF(AND($B59&gt;0,INDEX(Kalender!AE$68:AE$77,MAX(1,$B59))&gt;INDEX(Kalender!$B$68:$B$77,MAX(1,$B59))),1,0)+IF(OR(AND($C59&gt;0,INDEX(Kalender!AE$81:AE$110,MAX(1,$C59))&gt;INDEX(Kalender!$B$81:$B$110,MAX(1,$C59))),AND($D59&gt;0,INDEX(Kalender!AE$81:AE$110,MAX(1,$D59))&gt;INDEX(Kalender!$B$81:$B$110,MAX(1,$D59))),AND($E59&gt;0,INDEX(Kalender!AE$81:AE$110,MAX(1,$E59))&gt;INDEX(Kalender!$B$81:$B$110,MAX(1,$E59))),AND($F59&gt;0,INDEX(Kalender!AE$81:AE$110,MAX(1,$F59))&gt;INDEX(Kalender!$B$81:$B$110,MAX(1,$F59)))),2,0))</f>
        <v>0</v>
      </c>
      <c r="AF59" s="5" t="n">
        <f aca="false">IF(Kalender!AF59&lt;&gt;1,0,IF(AND($B59&gt;0,INDEX(Kalender!AF$68:AF$77,MAX(1,$B59))&gt;INDEX(Kalender!$B$68:$B$77,MAX(1,$B59))),1,0)+IF(OR(AND($C59&gt;0,INDEX(Kalender!AF$81:AF$110,MAX(1,$C59))&gt;INDEX(Kalender!$B$81:$B$110,MAX(1,$C59))),AND($D59&gt;0,INDEX(Kalender!AF$81:AF$110,MAX(1,$D59))&gt;INDEX(Kalender!$B$81:$B$110,MAX(1,$D59))),AND($E59&gt;0,INDEX(Kalender!AF$81:AF$110,MAX(1,$E59))&gt;INDEX(Kalender!$B$81:$B$110,MAX(1,$E59))),AND($F59&gt;0,INDEX(Kalender!AF$81:AF$110,MAX(1,$F59))&gt;INDEX(Kalender!$B$81:$B$110,MAX(1,$F59)))),2,0))</f>
        <v>0</v>
      </c>
      <c r="AG59" s="5" t="n">
        <f aca="false">IF(Kalender!AG59&lt;&gt;1,0,IF(AND($B59&gt;0,INDEX(Kalender!AG$68:AG$77,MAX(1,$B59))&gt;INDEX(Kalender!$B$68:$B$77,MAX(1,$B59))),1,0)+IF(OR(AND($C59&gt;0,INDEX(Kalender!AG$81:AG$110,MAX(1,$C59))&gt;INDEX(Kalender!$B$81:$B$110,MAX(1,$C59))),AND($D59&gt;0,INDEX(Kalender!AG$81:AG$110,MAX(1,$D59))&gt;INDEX(Kalender!$B$81:$B$110,MAX(1,$D59))),AND($E59&gt;0,INDEX(Kalender!AG$81:AG$110,MAX(1,$E59))&gt;INDEX(Kalender!$B$81:$B$110,MAX(1,$E59))),AND($F59&gt;0,INDEX(Kalender!AG$81:AG$110,MAX(1,$F59))&gt;INDEX(Kalender!$B$81:$B$110,MAX(1,$F59)))),2,0))</f>
        <v>0</v>
      </c>
      <c r="AH59" s="5" t="n">
        <f aca="false">IF(Kalender!AH59&lt;&gt;1,0,IF(AND($B59&gt;0,INDEX(Kalender!AH$68:AH$77,MAX(1,$B59))&gt;INDEX(Kalender!$B$68:$B$77,MAX(1,$B59))),1,0)+IF(OR(AND($C59&gt;0,INDEX(Kalender!AH$81:AH$110,MAX(1,$C59))&gt;INDEX(Kalender!$B$81:$B$110,MAX(1,$C59))),AND($D59&gt;0,INDEX(Kalender!AH$81:AH$110,MAX(1,$D59))&gt;INDEX(Kalender!$B$81:$B$110,MAX(1,$D59))),AND($E59&gt;0,INDEX(Kalender!AH$81:AH$110,MAX(1,$E59))&gt;INDEX(Kalender!$B$81:$B$110,MAX(1,$E59))),AND($F59&gt;0,INDEX(Kalender!AH$81:AH$110,MAX(1,$F59))&gt;INDEX(Kalender!$B$81:$B$110,MAX(1,$F59)))),2,0))</f>
        <v>0</v>
      </c>
      <c r="AI59" s="5" t="n">
        <f aca="false">IF(Kalender!AI59&lt;&gt;1,0,IF(AND($B59&gt;0,INDEX(Kalender!AI$68:AI$77,MAX(1,$B59))&gt;INDEX(Kalender!$B$68:$B$77,MAX(1,$B59))),1,0)+IF(OR(AND($C59&gt;0,INDEX(Kalender!AI$81:AI$110,MAX(1,$C59))&gt;INDEX(Kalender!$B$81:$B$110,MAX(1,$C59))),AND($D59&gt;0,INDEX(Kalender!AI$81:AI$110,MAX(1,$D59))&gt;INDEX(Kalender!$B$81:$B$110,MAX(1,$D59))),AND($E59&gt;0,INDEX(Kalender!AI$81:AI$110,MAX(1,$E59))&gt;INDEX(Kalender!$B$81:$B$110,MAX(1,$E59))),AND($F59&gt;0,INDEX(Kalender!AI$81:AI$110,MAX(1,$F59))&gt;INDEX(Kalender!$B$81:$B$110,MAX(1,$F59)))),2,0))</f>
        <v>0</v>
      </c>
      <c r="AJ59" s="5" t="n">
        <f aca="false">IF(Kalender!AJ59&lt;&gt;1,0,IF(AND($B59&gt;0,INDEX(Kalender!AJ$68:AJ$77,MAX(1,$B59))&gt;INDEX(Kalender!$B$68:$B$77,MAX(1,$B59))),1,0)+IF(OR(AND($C59&gt;0,INDEX(Kalender!AJ$81:AJ$110,MAX(1,$C59))&gt;INDEX(Kalender!$B$81:$B$110,MAX(1,$C59))),AND($D59&gt;0,INDEX(Kalender!AJ$81:AJ$110,MAX(1,$D59))&gt;INDEX(Kalender!$B$81:$B$110,MAX(1,$D59))),AND($E59&gt;0,INDEX(Kalender!AJ$81:AJ$110,MAX(1,$E59))&gt;INDEX(Kalender!$B$81:$B$110,MAX(1,$E59))),AND($F59&gt;0,INDEX(Kalender!AJ$81:AJ$110,MAX(1,$F59))&gt;INDEX(Kalender!$B$81:$B$110,MAX(1,$F59)))),2,0))</f>
        <v>0</v>
      </c>
      <c r="AK59" s="5" t="n">
        <f aca="false">IF(Kalender!AK59&lt;&gt;1,0,IF(AND($B59&gt;0,INDEX(Kalender!AK$68:AK$77,MAX(1,$B59))&gt;INDEX(Kalender!$B$68:$B$77,MAX(1,$B59))),1,0)+IF(OR(AND($C59&gt;0,INDEX(Kalender!AK$81:AK$110,MAX(1,$C59))&gt;INDEX(Kalender!$B$81:$B$110,MAX(1,$C59))),AND($D59&gt;0,INDEX(Kalender!AK$81:AK$110,MAX(1,$D59))&gt;INDEX(Kalender!$B$81:$B$110,MAX(1,$D59))),AND($E59&gt;0,INDEX(Kalender!AK$81:AK$110,MAX(1,$E59))&gt;INDEX(Kalender!$B$81:$B$110,MAX(1,$E59))),AND($F59&gt;0,INDEX(Kalender!AK$81:AK$110,MAX(1,$F59))&gt;INDEX(Kalender!$B$81:$B$110,MAX(1,$F59)))),2,0))</f>
        <v>0</v>
      </c>
      <c r="AL59" s="5" t="n">
        <f aca="false">IF(Kalender!AL59&lt;&gt;1,0,IF(AND($B59&gt;0,INDEX(Kalender!AL$68:AL$77,MAX(1,$B59))&gt;INDEX(Kalender!$B$68:$B$77,MAX(1,$B59))),1,0)+IF(OR(AND($C59&gt;0,INDEX(Kalender!AL$81:AL$110,MAX(1,$C59))&gt;INDEX(Kalender!$B$81:$B$110,MAX(1,$C59))),AND($D59&gt;0,INDEX(Kalender!AL$81:AL$110,MAX(1,$D59))&gt;INDEX(Kalender!$B$81:$B$110,MAX(1,$D59))),AND($E59&gt;0,INDEX(Kalender!AL$81:AL$110,MAX(1,$E59))&gt;INDEX(Kalender!$B$81:$B$110,MAX(1,$E59))),AND($F59&gt;0,INDEX(Kalender!AL$81:AL$110,MAX(1,$F59))&gt;INDEX(Kalender!$B$81:$B$110,MAX(1,$F59)))),2,0))</f>
        <v>0</v>
      </c>
      <c r="AM59" s="5" t="n">
        <f aca="false">IF(Kalender!AM59&lt;&gt;1,0,IF(AND($B59&gt;0,INDEX(Kalender!AM$68:AM$77,MAX(1,$B59))&gt;INDEX(Kalender!$B$68:$B$77,MAX(1,$B59))),1,0)+IF(OR(AND($C59&gt;0,INDEX(Kalender!AM$81:AM$110,MAX(1,$C59))&gt;INDEX(Kalender!$B$81:$B$110,MAX(1,$C59))),AND($D59&gt;0,INDEX(Kalender!AM$81:AM$110,MAX(1,$D59))&gt;INDEX(Kalender!$B$81:$B$110,MAX(1,$D59))),AND($E59&gt;0,INDEX(Kalender!AM$81:AM$110,MAX(1,$E59))&gt;INDEX(Kalender!$B$81:$B$110,MAX(1,$E59))),AND($F59&gt;0,INDEX(Kalender!AM$81:AM$110,MAX(1,$F59))&gt;INDEX(Kalender!$B$81:$B$110,MAX(1,$F59)))),2,0))</f>
        <v>0</v>
      </c>
      <c r="AN59" s="5" t="n">
        <f aca="false">IF(Kalender!AN59&lt;&gt;1,0,IF(AND($B59&gt;0,INDEX(Kalender!AN$68:AN$77,MAX(1,$B59))&gt;INDEX(Kalender!$B$68:$B$77,MAX(1,$B59))),1,0)+IF(OR(AND($C59&gt;0,INDEX(Kalender!AN$81:AN$110,MAX(1,$C59))&gt;INDEX(Kalender!$B$81:$B$110,MAX(1,$C59))),AND($D59&gt;0,INDEX(Kalender!AN$81:AN$110,MAX(1,$D59))&gt;INDEX(Kalender!$B$81:$B$110,MAX(1,$D59))),AND($E59&gt;0,INDEX(Kalender!AN$81:AN$110,MAX(1,$E59))&gt;INDEX(Kalender!$B$81:$B$110,MAX(1,$E59))),AND($F59&gt;0,INDEX(Kalender!AN$81:AN$110,MAX(1,$F59))&gt;INDEX(Kalender!$B$81:$B$110,MAX(1,$F59)))),2,0))</f>
        <v>0</v>
      </c>
      <c r="AO59" s="5" t="n">
        <f aca="false">IF(Kalender!AO59&lt;&gt;1,0,IF(AND($B59&gt;0,INDEX(Kalender!AO$68:AO$77,MAX(1,$B59))&gt;INDEX(Kalender!$B$68:$B$77,MAX(1,$B59))),1,0)+IF(OR(AND($C59&gt;0,INDEX(Kalender!AO$81:AO$110,MAX(1,$C59))&gt;INDEX(Kalender!$B$81:$B$110,MAX(1,$C59))),AND($D59&gt;0,INDEX(Kalender!AO$81:AO$110,MAX(1,$D59))&gt;INDEX(Kalender!$B$81:$B$110,MAX(1,$D59))),AND($E59&gt;0,INDEX(Kalender!AO$81:AO$110,MAX(1,$E59))&gt;INDEX(Kalender!$B$81:$B$110,MAX(1,$E59))),AND($F59&gt;0,INDEX(Kalender!AO$81:AO$110,MAX(1,$F59))&gt;INDEX(Kalender!$B$81:$B$110,MAX(1,$F59)))),2,0))</f>
        <v>0</v>
      </c>
      <c r="AP59" s="5" t="n">
        <f aca="false">IF(Kalender!AP59&lt;&gt;1,0,IF(AND($B59&gt;0,INDEX(Kalender!AP$68:AP$77,MAX(1,$B59))&gt;INDEX(Kalender!$B$68:$B$77,MAX(1,$B59))),1,0)+IF(OR(AND($C59&gt;0,INDEX(Kalender!AP$81:AP$110,MAX(1,$C59))&gt;INDEX(Kalender!$B$81:$B$110,MAX(1,$C59))),AND($D59&gt;0,INDEX(Kalender!AP$81:AP$110,MAX(1,$D59))&gt;INDEX(Kalender!$B$81:$B$110,MAX(1,$D59))),AND($E59&gt;0,INDEX(Kalender!AP$81:AP$110,MAX(1,$E59))&gt;INDEX(Kalender!$B$81:$B$110,MAX(1,$E59))),AND($F59&gt;0,INDEX(Kalender!AP$81:AP$110,MAX(1,$F59))&gt;INDEX(Kalender!$B$81:$B$110,MAX(1,$F59)))),2,0))</f>
        <v>0</v>
      </c>
      <c r="AQ59" s="5" t="n">
        <f aca="false">IF(Kalender!AQ59&lt;&gt;1,0,IF(AND($B59&gt;0,INDEX(Kalender!AQ$68:AQ$77,MAX(1,$B59))&gt;INDEX(Kalender!$B$68:$B$77,MAX(1,$B59))),1,0)+IF(OR(AND($C59&gt;0,INDEX(Kalender!AQ$81:AQ$110,MAX(1,$C59))&gt;INDEX(Kalender!$B$81:$B$110,MAX(1,$C59))),AND($D59&gt;0,INDEX(Kalender!AQ$81:AQ$110,MAX(1,$D59))&gt;INDEX(Kalender!$B$81:$B$110,MAX(1,$D59))),AND($E59&gt;0,INDEX(Kalender!AQ$81:AQ$110,MAX(1,$E59))&gt;INDEX(Kalender!$B$81:$B$110,MAX(1,$E59))),AND($F59&gt;0,INDEX(Kalender!AQ$81:AQ$110,MAX(1,$F59))&gt;INDEX(Kalender!$B$81:$B$110,MAX(1,$F59)))),2,0))</f>
        <v>0</v>
      </c>
      <c r="AR59" s="5" t="n">
        <f aca="false">IF(Kalender!AR59&lt;&gt;1,0,IF(AND($B59&gt;0,INDEX(Kalender!AR$68:AR$77,MAX(1,$B59))&gt;INDEX(Kalender!$B$68:$B$77,MAX(1,$B59))),1,0)+IF(OR(AND($C59&gt;0,INDEX(Kalender!AR$81:AR$110,MAX(1,$C59))&gt;INDEX(Kalender!$B$81:$B$110,MAX(1,$C59))),AND($D59&gt;0,INDEX(Kalender!AR$81:AR$110,MAX(1,$D59))&gt;INDEX(Kalender!$B$81:$B$110,MAX(1,$D59))),AND($E59&gt;0,INDEX(Kalender!AR$81:AR$110,MAX(1,$E59))&gt;INDEX(Kalender!$B$81:$B$110,MAX(1,$E59))),AND($F59&gt;0,INDEX(Kalender!AR$81:AR$110,MAX(1,$F59))&gt;INDEX(Kalender!$B$81:$B$110,MAX(1,$F59)))),2,0))</f>
        <v>0</v>
      </c>
      <c r="AS59" s="5" t="n">
        <f aca="false">IF(Kalender!AS59&lt;&gt;1,0,IF(AND($B59&gt;0,INDEX(Kalender!AS$68:AS$77,MAX(1,$B59))&gt;INDEX(Kalender!$B$68:$B$77,MAX(1,$B59))),1,0)+IF(OR(AND($C59&gt;0,INDEX(Kalender!AS$81:AS$110,MAX(1,$C59))&gt;INDEX(Kalender!$B$81:$B$110,MAX(1,$C59))),AND($D59&gt;0,INDEX(Kalender!AS$81:AS$110,MAX(1,$D59))&gt;INDEX(Kalender!$B$81:$B$110,MAX(1,$D59))),AND($E59&gt;0,INDEX(Kalender!AS$81:AS$110,MAX(1,$E59))&gt;INDEX(Kalender!$B$81:$B$110,MAX(1,$E59))),AND($F59&gt;0,INDEX(Kalender!AS$81:AS$110,MAX(1,$F59))&gt;INDEX(Kalender!$B$81:$B$110,MAX(1,$F59)))),2,0))</f>
        <v>0</v>
      </c>
      <c r="AT59" s="5" t="n">
        <f aca="false">IF(Kalender!AT59&lt;&gt;1,0,IF(AND($B59&gt;0,INDEX(Kalender!AT$68:AT$77,MAX(1,$B59))&gt;INDEX(Kalender!$B$68:$B$77,MAX(1,$B59))),1,0)+IF(OR(AND($C59&gt;0,INDEX(Kalender!AT$81:AT$110,MAX(1,$C59))&gt;INDEX(Kalender!$B$81:$B$110,MAX(1,$C59))),AND($D59&gt;0,INDEX(Kalender!AT$81:AT$110,MAX(1,$D59))&gt;INDEX(Kalender!$B$81:$B$110,MAX(1,$D59))),AND($E59&gt;0,INDEX(Kalender!AT$81:AT$110,MAX(1,$E59))&gt;INDEX(Kalender!$B$81:$B$110,MAX(1,$E59))),AND($F59&gt;0,INDEX(Kalender!AT$81:AT$110,MAX(1,$F59))&gt;INDEX(Kalender!$B$81:$B$110,MAX(1,$F59)))),2,0))</f>
        <v>0</v>
      </c>
      <c r="AU59" s="5" t="n">
        <f aca="false">IF(Kalender!AU59&lt;&gt;1,0,IF(AND($B59&gt;0,INDEX(Kalender!AU$68:AU$77,MAX(1,$B59))&gt;INDEX(Kalender!$B$68:$B$77,MAX(1,$B59))),1,0)+IF(OR(AND($C59&gt;0,INDEX(Kalender!AU$81:AU$110,MAX(1,$C59))&gt;INDEX(Kalender!$B$81:$B$110,MAX(1,$C59))),AND($D59&gt;0,INDEX(Kalender!AU$81:AU$110,MAX(1,$D59))&gt;INDEX(Kalender!$B$81:$B$110,MAX(1,$D59))),AND($E59&gt;0,INDEX(Kalender!AU$81:AU$110,MAX(1,$E59))&gt;INDEX(Kalender!$B$81:$B$110,MAX(1,$E59))),AND($F59&gt;0,INDEX(Kalender!AU$81:AU$110,MAX(1,$F59))&gt;INDEX(Kalender!$B$81:$B$110,MAX(1,$F59)))),2,0))</f>
        <v>0</v>
      </c>
      <c r="AV59" s="5" t="n">
        <f aca="false">IF(Kalender!AV59&lt;&gt;1,0,IF(AND($B59&gt;0,INDEX(Kalender!AV$68:AV$77,MAX(1,$B59))&gt;INDEX(Kalender!$B$68:$B$77,MAX(1,$B59))),1,0)+IF(OR(AND($C59&gt;0,INDEX(Kalender!AV$81:AV$110,MAX(1,$C59))&gt;INDEX(Kalender!$B$81:$B$110,MAX(1,$C59))),AND($D59&gt;0,INDEX(Kalender!AV$81:AV$110,MAX(1,$D59))&gt;INDEX(Kalender!$B$81:$B$110,MAX(1,$D59))),AND($E59&gt;0,INDEX(Kalender!AV$81:AV$110,MAX(1,$E59))&gt;INDEX(Kalender!$B$81:$B$110,MAX(1,$E59))),AND($F59&gt;0,INDEX(Kalender!AV$81:AV$110,MAX(1,$F59))&gt;INDEX(Kalender!$B$81:$B$110,MAX(1,$F59)))),2,0))</f>
        <v>0</v>
      </c>
      <c r="AW59" s="5" t="n">
        <f aca="false">IF(Kalender!AW59&lt;&gt;1,0,IF(AND($B59&gt;0,INDEX(Kalender!AW$68:AW$77,MAX(1,$B59))&gt;INDEX(Kalender!$B$68:$B$77,MAX(1,$B59))),1,0)+IF(OR(AND($C59&gt;0,INDEX(Kalender!AW$81:AW$110,MAX(1,$C59))&gt;INDEX(Kalender!$B$81:$B$110,MAX(1,$C59))),AND($D59&gt;0,INDEX(Kalender!AW$81:AW$110,MAX(1,$D59))&gt;INDEX(Kalender!$B$81:$B$110,MAX(1,$D59))),AND($E59&gt;0,INDEX(Kalender!AW$81:AW$110,MAX(1,$E59))&gt;INDEX(Kalender!$B$81:$B$110,MAX(1,$E59))),AND($F59&gt;0,INDEX(Kalender!AW$81:AW$110,MAX(1,$F59))&gt;INDEX(Kalender!$B$81:$B$110,MAX(1,$F59)))),2,0))</f>
        <v>0</v>
      </c>
      <c r="AX59" s="5" t="n">
        <f aca="false">IF(Kalender!AX59&lt;&gt;1,0,IF(AND($B59&gt;0,INDEX(Kalender!AX$68:AX$77,MAX(1,$B59))&gt;INDEX(Kalender!$B$68:$B$77,MAX(1,$B59))),1,0)+IF(OR(AND($C59&gt;0,INDEX(Kalender!AX$81:AX$110,MAX(1,$C59))&gt;INDEX(Kalender!$B$81:$B$110,MAX(1,$C59))),AND($D59&gt;0,INDEX(Kalender!AX$81:AX$110,MAX(1,$D59))&gt;INDEX(Kalender!$B$81:$B$110,MAX(1,$D59))),AND($E59&gt;0,INDEX(Kalender!AX$81:AX$110,MAX(1,$E59))&gt;INDEX(Kalender!$B$81:$B$110,MAX(1,$E59))),AND($F59&gt;0,INDEX(Kalender!AX$81:AX$110,MAX(1,$F59))&gt;INDEX(Kalender!$B$81:$B$110,MAX(1,$F59)))),2,0))</f>
        <v>0</v>
      </c>
      <c r="AY59" s="5" t="n">
        <f aca="false">IF(Kalender!AY59&lt;&gt;1,0,IF(AND($B59&gt;0,INDEX(Kalender!AY$68:AY$77,MAX(1,$B59))&gt;INDEX(Kalender!$B$68:$B$77,MAX(1,$B59))),1,0)+IF(OR(AND($C59&gt;0,INDEX(Kalender!AY$81:AY$110,MAX(1,$C59))&gt;INDEX(Kalender!$B$81:$B$110,MAX(1,$C59))),AND($D59&gt;0,INDEX(Kalender!AY$81:AY$110,MAX(1,$D59))&gt;INDEX(Kalender!$B$81:$B$110,MAX(1,$D59))),AND($E59&gt;0,INDEX(Kalender!AY$81:AY$110,MAX(1,$E59))&gt;INDEX(Kalender!$B$81:$B$110,MAX(1,$E59))),AND($F59&gt;0,INDEX(Kalender!AY$81:AY$110,MAX(1,$F59))&gt;INDEX(Kalender!$B$81:$B$110,MAX(1,$F59)))),2,0))</f>
        <v>0</v>
      </c>
      <c r="AZ59" s="5" t="n">
        <f aca="false">IF(Kalender!AZ59&lt;&gt;1,0,IF(AND($B59&gt;0,INDEX(Kalender!AZ$68:AZ$77,MAX(1,$B59))&gt;INDEX(Kalender!$B$68:$B$77,MAX(1,$B59))),1,0)+IF(OR(AND($C59&gt;0,INDEX(Kalender!AZ$81:AZ$110,MAX(1,$C59))&gt;INDEX(Kalender!$B$81:$B$110,MAX(1,$C59))),AND($D59&gt;0,INDEX(Kalender!AZ$81:AZ$110,MAX(1,$D59))&gt;INDEX(Kalender!$B$81:$B$110,MAX(1,$D59))),AND($E59&gt;0,INDEX(Kalender!AZ$81:AZ$110,MAX(1,$E59))&gt;INDEX(Kalender!$B$81:$B$110,MAX(1,$E59))),AND($F59&gt;0,INDEX(Kalender!AZ$81:AZ$110,MAX(1,$F59))&gt;INDEX(Kalender!$B$81:$B$110,MAX(1,$F59)))),2,0))</f>
        <v>0</v>
      </c>
      <c r="BA59" s="5" t="n">
        <f aca="false">IF(Kalender!BA59&lt;&gt;1,0,IF(AND($B59&gt;0,INDEX(Kalender!BA$68:BA$77,MAX(1,$B59))&gt;INDEX(Kalender!$B$68:$B$77,MAX(1,$B59))),1,0)+IF(OR(AND($C59&gt;0,INDEX(Kalender!BA$81:BA$110,MAX(1,$C59))&gt;INDEX(Kalender!$B$81:$B$110,MAX(1,$C59))),AND($D59&gt;0,INDEX(Kalender!BA$81:BA$110,MAX(1,$D59))&gt;INDEX(Kalender!$B$81:$B$110,MAX(1,$D59))),AND($E59&gt;0,INDEX(Kalender!BA$81:BA$110,MAX(1,$E59))&gt;INDEX(Kalender!$B$81:$B$110,MAX(1,$E59))),AND($F59&gt;0,INDEX(Kalender!BA$81:BA$110,MAX(1,$F59))&gt;INDEX(Kalender!$B$81:$B$110,MAX(1,$F59)))),2,0))</f>
        <v>0</v>
      </c>
      <c r="BB59" s="5" t="n">
        <f aca="false">IF(Kalender!BB59&lt;&gt;1,0,IF(AND($B59&gt;0,INDEX(Kalender!BB$68:BB$77,MAX(1,$B59))&gt;INDEX(Kalender!$B$68:$B$77,MAX(1,$B59))),1,0)+IF(OR(AND($C59&gt;0,INDEX(Kalender!BB$81:BB$110,MAX(1,$C59))&gt;INDEX(Kalender!$B$81:$B$110,MAX(1,$C59))),AND($D59&gt;0,INDEX(Kalender!BB$81:BB$110,MAX(1,$D59))&gt;INDEX(Kalender!$B$81:$B$110,MAX(1,$D59))),AND($E59&gt;0,INDEX(Kalender!BB$81:BB$110,MAX(1,$E59))&gt;INDEX(Kalender!$B$81:$B$110,MAX(1,$E59))),AND($F59&gt;0,INDEX(Kalender!BB$81:BB$110,MAX(1,$F59))&gt;INDEX(Kalender!$B$81:$B$110,MAX(1,$F59)))),2,0))</f>
        <v>0</v>
      </c>
      <c r="BC59" s="5" t="n">
        <f aca="false">IF(Kalender!BC59&lt;&gt;1,0,IF(AND($B59&gt;0,INDEX(Kalender!BC$68:BC$77,MAX(1,$B59))&gt;INDEX(Kalender!$B$68:$B$77,MAX(1,$B59))),1,0)+IF(OR(AND($C59&gt;0,INDEX(Kalender!BC$81:BC$110,MAX(1,$C59))&gt;INDEX(Kalender!$B$81:$B$110,MAX(1,$C59))),AND($D59&gt;0,INDEX(Kalender!BC$81:BC$110,MAX(1,$D59))&gt;INDEX(Kalender!$B$81:$B$110,MAX(1,$D59))),AND($E59&gt;0,INDEX(Kalender!BC$81:BC$110,MAX(1,$E59))&gt;INDEX(Kalender!$B$81:$B$110,MAX(1,$E59))),AND($F59&gt;0,INDEX(Kalender!BC$81:BC$110,MAX(1,$F59))&gt;INDEX(Kalender!$B$81:$B$110,MAX(1,$F59)))),2,0))</f>
        <v>0</v>
      </c>
      <c r="BD59" s="5" t="n">
        <f aca="false">IF(Kalender!BD59&lt;&gt;1,0,IF(AND($B59&gt;0,INDEX(Kalender!BD$68:BD$77,MAX(1,$B59))&gt;INDEX(Kalender!$B$68:$B$77,MAX(1,$B59))),1,0)+IF(OR(AND($C59&gt;0,INDEX(Kalender!BD$81:BD$110,MAX(1,$C59))&gt;INDEX(Kalender!$B$81:$B$110,MAX(1,$C59))),AND($D59&gt;0,INDEX(Kalender!BD$81:BD$110,MAX(1,$D59))&gt;INDEX(Kalender!$B$81:$B$110,MAX(1,$D59))),AND($E59&gt;0,INDEX(Kalender!BD$81:BD$110,MAX(1,$E59))&gt;INDEX(Kalender!$B$81:$B$110,MAX(1,$E59))),AND($F59&gt;0,INDEX(Kalender!BD$81:BD$110,MAX(1,$F59))&gt;INDEX(Kalender!$B$81:$B$110,MAX(1,$F59)))),2,0))</f>
        <v>0</v>
      </c>
      <c r="BE59" s="5" t="n">
        <f aca="false">IF(Kalender!BE59&lt;&gt;1,0,IF(AND($B59&gt;0,INDEX(Kalender!BE$68:BE$77,MAX(1,$B59))&gt;INDEX(Kalender!$B$68:$B$77,MAX(1,$B59))),1,0)+IF(OR(AND($C59&gt;0,INDEX(Kalender!BE$81:BE$110,MAX(1,$C59))&gt;INDEX(Kalender!$B$81:$B$110,MAX(1,$C59))),AND($D59&gt;0,INDEX(Kalender!BE$81:BE$110,MAX(1,$D59))&gt;INDEX(Kalender!$B$81:$B$110,MAX(1,$D59))),AND($E59&gt;0,INDEX(Kalender!BE$81:BE$110,MAX(1,$E59))&gt;INDEX(Kalender!$B$81:$B$110,MAX(1,$E59))),AND($F59&gt;0,INDEX(Kalender!BE$81:BE$110,MAX(1,$F59))&gt;INDEX(Kalender!$B$81:$B$110,MAX(1,$F59)))),2,0))</f>
        <v>0</v>
      </c>
      <c r="BF59" s="5" t="n">
        <f aca="false">IF(Kalender!BF59&lt;&gt;1,0,IF(AND($B59&gt;0,INDEX(Kalender!BF$68:BF$77,MAX(1,$B59))&gt;INDEX(Kalender!$B$68:$B$77,MAX(1,$B59))),1,0)+IF(OR(AND($C59&gt;0,INDEX(Kalender!BF$81:BF$110,MAX(1,$C59))&gt;INDEX(Kalender!$B$81:$B$110,MAX(1,$C59))),AND($D59&gt;0,INDEX(Kalender!BF$81:BF$110,MAX(1,$D59))&gt;INDEX(Kalender!$B$81:$B$110,MAX(1,$D59))),AND($E59&gt;0,INDEX(Kalender!BF$81:BF$110,MAX(1,$E59))&gt;INDEX(Kalender!$B$81:$B$110,MAX(1,$E59))),AND($F59&gt;0,INDEX(Kalender!BF$81:BF$110,MAX(1,$F59))&gt;INDEX(Kalender!$B$81:$B$110,MAX(1,$F59)))),2,0))</f>
        <v>0</v>
      </c>
      <c r="BG59" s="5" t="n">
        <f aca="false">IF(Kalender!BG59&lt;&gt;1,0,IF(AND($B59&gt;0,INDEX(Kalender!BG$68:BG$77,MAX(1,$B59))&gt;INDEX(Kalender!$B$68:$B$77,MAX(1,$B59))),1,0)+IF(OR(AND($C59&gt;0,INDEX(Kalender!BG$81:BG$110,MAX(1,$C59))&gt;INDEX(Kalender!$B$81:$B$110,MAX(1,$C59))),AND($D59&gt;0,INDEX(Kalender!BG$81:BG$110,MAX(1,$D59))&gt;INDEX(Kalender!$B$81:$B$110,MAX(1,$D59))),AND($E59&gt;0,INDEX(Kalender!BG$81:BG$110,MAX(1,$E59))&gt;INDEX(Kalender!$B$81:$B$110,MAX(1,$E59))),AND($F59&gt;0,INDEX(Kalender!BG$81:BG$110,MAX(1,$F59))&gt;INDEX(Kalender!$B$81:$B$110,MAX(1,$F59)))),2,0))</f>
        <v>0</v>
      </c>
      <c r="BH59" s="5" t="n">
        <f aca="false">IF(Kalender!BH59&lt;&gt;1,0,IF(AND($B59&gt;0,INDEX(Kalender!BH$68:BH$77,MAX(1,$B59))&gt;INDEX(Kalender!$B$68:$B$77,MAX(1,$B59))),1,0)+IF(OR(AND($C59&gt;0,INDEX(Kalender!BH$81:BH$110,MAX(1,$C59))&gt;INDEX(Kalender!$B$81:$B$110,MAX(1,$C59))),AND($D59&gt;0,INDEX(Kalender!BH$81:BH$110,MAX(1,$D59))&gt;INDEX(Kalender!$B$81:$B$110,MAX(1,$D59))),AND($E59&gt;0,INDEX(Kalender!BH$81:BH$110,MAX(1,$E59))&gt;INDEX(Kalender!$B$81:$B$110,MAX(1,$E59))),AND($F59&gt;0,INDEX(Kalender!BH$81:BH$110,MAX(1,$F59))&gt;INDEX(Kalender!$B$81:$B$110,MAX(1,$F59)))),2,0))</f>
        <v>0</v>
      </c>
      <c r="BI59" s="5" t="n">
        <f aca="false">IF(Kalender!BI59&lt;&gt;1,0,IF(AND($B59&gt;0,INDEX(Kalender!BI$68:BI$77,MAX(1,$B59))&gt;INDEX(Kalender!$B$68:$B$77,MAX(1,$B59))),1,0)+IF(OR(AND($C59&gt;0,INDEX(Kalender!BI$81:BI$110,MAX(1,$C59))&gt;INDEX(Kalender!$B$81:$B$110,MAX(1,$C59))),AND($D59&gt;0,INDEX(Kalender!BI$81:BI$110,MAX(1,$D59))&gt;INDEX(Kalender!$B$81:$B$110,MAX(1,$D59))),AND($E59&gt;0,INDEX(Kalender!BI$81:BI$110,MAX(1,$E59))&gt;INDEX(Kalender!$B$81:$B$110,MAX(1,$E59))),AND($F59&gt;0,INDEX(Kalender!BI$81:BI$110,MAX(1,$F59))&gt;INDEX(Kalender!$B$81:$B$110,MAX(1,$F59)))),2,0))</f>
        <v>0</v>
      </c>
      <c r="BJ59" s="5" t="n">
        <f aca="false">IF(Kalender!BJ59&lt;&gt;1,0,IF(AND($B59&gt;0,INDEX(Kalender!BJ$68:BJ$77,MAX(1,$B59))&gt;INDEX(Kalender!$B$68:$B$77,MAX(1,$B59))),1,0)+IF(OR(AND($C59&gt;0,INDEX(Kalender!BJ$81:BJ$110,MAX(1,$C59))&gt;INDEX(Kalender!$B$81:$B$110,MAX(1,$C59))),AND($D59&gt;0,INDEX(Kalender!BJ$81:BJ$110,MAX(1,$D59))&gt;INDEX(Kalender!$B$81:$B$110,MAX(1,$D59))),AND($E59&gt;0,INDEX(Kalender!BJ$81:BJ$110,MAX(1,$E59))&gt;INDEX(Kalender!$B$81:$B$110,MAX(1,$E59))),AND($F59&gt;0,INDEX(Kalender!BJ$81:BJ$110,MAX(1,$F59))&gt;INDEX(Kalender!$B$81:$B$110,MAX(1,$F59)))),2,0))</f>
        <v>0</v>
      </c>
      <c r="BK59" s="5" t="n">
        <f aca="false">IF(Kalender!BK59&lt;&gt;1,0,IF(AND($B59&gt;0,INDEX(Kalender!BK$68:BK$77,MAX(1,$B59))&gt;INDEX(Kalender!$B$68:$B$77,MAX(1,$B59))),1,0)+IF(OR(AND($C59&gt;0,INDEX(Kalender!BK$81:BK$110,MAX(1,$C59))&gt;INDEX(Kalender!$B$81:$B$110,MAX(1,$C59))),AND($D59&gt;0,INDEX(Kalender!BK$81:BK$110,MAX(1,$D59))&gt;INDEX(Kalender!$B$81:$B$110,MAX(1,$D59))),AND($E59&gt;0,INDEX(Kalender!BK$81:BK$110,MAX(1,$E59))&gt;INDEX(Kalender!$B$81:$B$110,MAX(1,$E59))),AND($F59&gt;0,INDEX(Kalender!BK$81:BK$110,MAX(1,$F59))&gt;INDEX(Kalender!$B$81:$B$110,MAX(1,$F59)))),2,0))</f>
        <v>0</v>
      </c>
      <c r="BL59" s="5" t="n">
        <f aca="false">IF(Kalender!BL59&lt;&gt;1,0,IF(AND($B59&gt;0,INDEX(Kalender!BL$68:BL$77,MAX(1,$B59))&gt;INDEX(Kalender!$B$68:$B$77,MAX(1,$B59))),1,0)+IF(OR(AND($C59&gt;0,INDEX(Kalender!BL$81:BL$110,MAX(1,$C59))&gt;INDEX(Kalender!$B$81:$B$110,MAX(1,$C59))),AND($D59&gt;0,INDEX(Kalender!BL$81:BL$110,MAX(1,$D59))&gt;INDEX(Kalender!$B$81:$B$110,MAX(1,$D59))),AND($E59&gt;0,INDEX(Kalender!BL$81:BL$110,MAX(1,$E59))&gt;INDEX(Kalender!$B$81:$B$110,MAX(1,$E59))),AND($F59&gt;0,INDEX(Kalender!BL$81:BL$110,MAX(1,$F59))&gt;INDEX(Kalender!$B$81:$B$110,MAX(1,$F59)))),2,0))</f>
        <v>0</v>
      </c>
      <c r="BM59" s="5" t="n">
        <f aca="false">IF(Kalender!BM59&lt;&gt;1,0,IF(AND($B59&gt;0,INDEX(Kalender!BM$68:BM$77,MAX(1,$B59))&gt;INDEX(Kalender!$B$68:$B$77,MAX(1,$B59))),1,0)+IF(OR(AND($C59&gt;0,INDEX(Kalender!BM$81:BM$110,MAX(1,$C59))&gt;INDEX(Kalender!$B$81:$B$110,MAX(1,$C59))),AND($D59&gt;0,INDEX(Kalender!BM$81:BM$110,MAX(1,$D59))&gt;INDEX(Kalender!$B$81:$B$110,MAX(1,$D59))),AND($E59&gt;0,INDEX(Kalender!BM$81:BM$110,MAX(1,$E59))&gt;INDEX(Kalender!$B$81:$B$110,MAX(1,$E59))),AND($F59&gt;0,INDEX(Kalender!BM$81:BM$110,MAX(1,$F59))&gt;INDEX(Kalender!$B$81:$B$110,MAX(1,$F59)))),2,0))</f>
        <v>0</v>
      </c>
      <c r="BN59" s="5" t="n">
        <f aca="false">IF(Kalender!BN59&lt;&gt;1,0,IF(AND($B59&gt;0,INDEX(Kalender!BN$68:BN$77,MAX(1,$B59))&gt;INDEX(Kalender!$B$68:$B$77,MAX(1,$B59))),1,0)+IF(OR(AND($C59&gt;0,INDEX(Kalender!BN$81:BN$110,MAX(1,$C59))&gt;INDEX(Kalender!$B$81:$B$110,MAX(1,$C59))),AND($D59&gt;0,INDEX(Kalender!BN$81:BN$110,MAX(1,$D59))&gt;INDEX(Kalender!$B$81:$B$110,MAX(1,$D59))),AND($E59&gt;0,INDEX(Kalender!BN$81:BN$110,MAX(1,$E59))&gt;INDEX(Kalender!$B$81:$B$110,MAX(1,$E59))),AND($F59&gt;0,INDEX(Kalender!BN$81:BN$110,MAX(1,$F59))&gt;INDEX(Kalender!$B$81:$B$110,MAX(1,$F59)))),2,0))</f>
        <v>0</v>
      </c>
      <c r="BO59" s="5" t="n">
        <f aca="false">IF(Kalender!BO59&lt;&gt;1,0,IF(AND($B59&gt;0,INDEX(Kalender!BO$68:BO$77,MAX(1,$B59))&gt;INDEX(Kalender!$B$68:$B$77,MAX(1,$B59))),1,0)+IF(OR(AND($C59&gt;0,INDEX(Kalender!BO$81:BO$110,MAX(1,$C59))&gt;INDEX(Kalender!$B$81:$B$110,MAX(1,$C59))),AND($D59&gt;0,INDEX(Kalender!BO$81:BO$110,MAX(1,$D59))&gt;INDEX(Kalender!$B$81:$B$110,MAX(1,$D59))),AND($E59&gt;0,INDEX(Kalender!BO$81:BO$110,MAX(1,$E59))&gt;INDEX(Kalender!$B$81:$B$110,MAX(1,$E59))),AND($F59&gt;0,INDEX(Kalender!BO$81:BO$110,MAX(1,$F59))&gt;INDEX(Kalender!$B$81:$B$110,MAX(1,$F59)))),2,0))</f>
        <v>0</v>
      </c>
      <c r="BP59" s="5" t="n">
        <f aca="false">IF(Kalender!BP59&lt;&gt;1,0,IF(AND($B59&gt;0,INDEX(Kalender!BP$68:BP$77,MAX(1,$B59))&gt;INDEX(Kalender!$B$68:$B$77,MAX(1,$B59))),1,0)+IF(OR(AND($C59&gt;0,INDEX(Kalender!BP$81:BP$110,MAX(1,$C59))&gt;INDEX(Kalender!$B$81:$B$110,MAX(1,$C59))),AND($D59&gt;0,INDEX(Kalender!BP$81:BP$110,MAX(1,$D59))&gt;INDEX(Kalender!$B$81:$B$110,MAX(1,$D59))),AND($E59&gt;0,INDEX(Kalender!BP$81:BP$110,MAX(1,$E59))&gt;INDEX(Kalender!$B$81:$B$110,MAX(1,$E59))),AND($F59&gt;0,INDEX(Kalender!BP$81:BP$110,MAX(1,$F59))&gt;INDEX(Kalender!$B$81:$B$110,MAX(1,$F59)))),2,0))</f>
        <v>0</v>
      </c>
      <c r="BQ59" s="5" t="n">
        <f aca="false">IF(Kalender!BQ59&lt;&gt;1,0,IF(AND($B59&gt;0,INDEX(Kalender!BQ$68:BQ$77,MAX(1,$B59))&gt;INDEX(Kalender!$B$68:$B$77,MAX(1,$B59))),1,0)+IF(OR(AND($C59&gt;0,INDEX(Kalender!BQ$81:BQ$110,MAX(1,$C59))&gt;INDEX(Kalender!$B$81:$B$110,MAX(1,$C59))),AND($D59&gt;0,INDEX(Kalender!BQ$81:BQ$110,MAX(1,$D59))&gt;INDEX(Kalender!$B$81:$B$110,MAX(1,$D59))),AND($E59&gt;0,INDEX(Kalender!BQ$81:BQ$110,MAX(1,$E59))&gt;INDEX(Kalender!$B$81:$B$110,MAX(1,$E59))),AND($F59&gt;0,INDEX(Kalender!BQ$81:BQ$110,MAX(1,$F59))&gt;INDEX(Kalender!$B$81:$B$110,MAX(1,$F59)))),2,0))</f>
        <v>0</v>
      </c>
      <c r="BR59" s="5" t="n">
        <f aca="false">IF(Kalender!BR59&lt;&gt;1,0,IF(AND($B59&gt;0,INDEX(Kalender!BR$68:BR$77,MAX(1,$B59))&gt;INDEX(Kalender!$B$68:$B$77,MAX(1,$B59))),1,0)+IF(OR(AND($C59&gt;0,INDEX(Kalender!BR$81:BR$110,MAX(1,$C59))&gt;INDEX(Kalender!$B$81:$B$110,MAX(1,$C59))),AND($D59&gt;0,INDEX(Kalender!BR$81:BR$110,MAX(1,$D59))&gt;INDEX(Kalender!$B$81:$B$110,MAX(1,$D59))),AND($E59&gt;0,INDEX(Kalender!BR$81:BR$110,MAX(1,$E59))&gt;INDEX(Kalender!$B$81:$B$110,MAX(1,$E59))),AND($F59&gt;0,INDEX(Kalender!BR$81:BR$110,MAX(1,$F59))&gt;INDEX(Kalender!$B$81:$B$110,MAX(1,$F59)))),2,0))</f>
        <v>0</v>
      </c>
      <c r="BS59" s="5" t="n">
        <f aca="false">IF(Kalender!BS59&lt;&gt;1,0,IF(AND($B59&gt;0,INDEX(Kalender!BS$68:BS$77,MAX(1,$B59))&gt;INDEX(Kalender!$B$68:$B$77,MAX(1,$B59))),1,0)+IF(OR(AND($C59&gt;0,INDEX(Kalender!BS$81:BS$110,MAX(1,$C59))&gt;INDEX(Kalender!$B$81:$B$110,MAX(1,$C59))),AND($D59&gt;0,INDEX(Kalender!BS$81:BS$110,MAX(1,$D59))&gt;INDEX(Kalender!$B$81:$B$110,MAX(1,$D59))),AND($E59&gt;0,INDEX(Kalender!BS$81:BS$110,MAX(1,$E59))&gt;INDEX(Kalender!$B$81:$B$110,MAX(1,$E59))),AND($F59&gt;0,INDEX(Kalender!BS$81:BS$110,MAX(1,$F59))&gt;INDEX(Kalender!$B$81:$B$110,MAX(1,$F59)))),2,0))</f>
        <v>0</v>
      </c>
      <c r="BT59" s="5" t="n">
        <f aca="false">IF(Kalender!BT59&lt;&gt;1,0,IF(AND($B59&gt;0,INDEX(Kalender!BT$68:BT$77,MAX(1,$B59))&gt;INDEX(Kalender!$B$68:$B$77,MAX(1,$B59))),1,0)+IF(OR(AND($C59&gt;0,INDEX(Kalender!BT$81:BT$110,MAX(1,$C59))&gt;INDEX(Kalender!$B$81:$B$110,MAX(1,$C59))),AND($D59&gt;0,INDEX(Kalender!BT$81:BT$110,MAX(1,$D59))&gt;INDEX(Kalender!$B$81:$B$110,MAX(1,$D59))),AND($E59&gt;0,INDEX(Kalender!BT$81:BT$110,MAX(1,$E59))&gt;INDEX(Kalender!$B$81:$B$110,MAX(1,$E59))),AND($F59&gt;0,INDEX(Kalender!BT$81:BT$110,MAX(1,$F59))&gt;INDEX(Kalender!$B$81:$B$110,MAX(1,$F59)))),2,0))</f>
        <v>0</v>
      </c>
      <c r="BU59" s="5" t="n">
        <f aca="false">IF(Kalender!BU59&lt;&gt;1,0,IF(AND($B59&gt;0,INDEX(Kalender!BU$68:BU$77,MAX(1,$B59))&gt;INDEX(Kalender!$B$68:$B$77,MAX(1,$B59))),1,0)+IF(OR(AND($C59&gt;0,INDEX(Kalender!BU$81:BU$110,MAX(1,$C59))&gt;INDEX(Kalender!$B$81:$B$110,MAX(1,$C59))),AND($D59&gt;0,INDEX(Kalender!BU$81:BU$110,MAX(1,$D59))&gt;INDEX(Kalender!$B$81:$B$110,MAX(1,$D59))),AND($E59&gt;0,INDEX(Kalender!BU$81:BU$110,MAX(1,$E59))&gt;INDEX(Kalender!$B$81:$B$110,MAX(1,$E59))),AND($F59&gt;0,INDEX(Kalender!BU$81:BU$110,MAX(1,$F59))&gt;INDEX(Kalender!$B$81:$B$110,MAX(1,$F59)))),2,0))</f>
        <v>0</v>
      </c>
      <c r="BV59" s="5" t="n">
        <f aca="false">IF(Kalender!BV59&lt;&gt;1,0,IF(AND($B59&gt;0,INDEX(Kalender!BV$68:BV$77,MAX(1,$B59))&gt;INDEX(Kalender!$B$68:$B$77,MAX(1,$B59))),1,0)+IF(OR(AND($C59&gt;0,INDEX(Kalender!BV$81:BV$110,MAX(1,$C59))&gt;INDEX(Kalender!$B$81:$B$110,MAX(1,$C59))),AND($D59&gt;0,INDEX(Kalender!BV$81:BV$110,MAX(1,$D59))&gt;INDEX(Kalender!$B$81:$B$110,MAX(1,$D59))),AND($E59&gt;0,INDEX(Kalender!BV$81:BV$110,MAX(1,$E59))&gt;INDEX(Kalender!$B$81:$B$110,MAX(1,$E59))),AND($F59&gt;0,INDEX(Kalender!BV$81:BV$110,MAX(1,$F59))&gt;INDEX(Kalender!$B$81:$B$110,MAX(1,$F59)))),2,0))</f>
        <v>0</v>
      </c>
      <c r="BW59" s="5" t="n">
        <f aca="false">IF(Kalender!BW59&lt;&gt;1,0,IF(AND($B59&gt;0,INDEX(Kalender!BW$68:BW$77,MAX(1,$B59))&gt;INDEX(Kalender!$B$68:$B$77,MAX(1,$B59))),1,0)+IF(OR(AND($C59&gt;0,INDEX(Kalender!BW$81:BW$110,MAX(1,$C59))&gt;INDEX(Kalender!$B$81:$B$110,MAX(1,$C59))),AND($D59&gt;0,INDEX(Kalender!BW$81:BW$110,MAX(1,$D59))&gt;INDEX(Kalender!$B$81:$B$110,MAX(1,$D59))),AND($E59&gt;0,INDEX(Kalender!BW$81:BW$110,MAX(1,$E59))&gt;INDEX(Kalender!$B$81:$B$110,MAX(1,$E59))),AND($F59&gt;0,INDEX(Kalender!BW$81:BW$110,MAX(1,$F59))&gt;INDEX(Kalender!$B$81:$B$110,MAX(1,$F59)))),2,0))</f>
        <v>0</v>
      </c>
      <c r="BX59" s="5" t="n">
        <f aca="false">IF(Kalender!BX59&lt;&gt;1,0,IF(AND($B59&gt;0,INDEX(Kalender!BX$68:BX$77,MAX(1,$B59))&gt;INDEX(Kalender!$B$68:$B$77,MAX(1,$B59))),1,0)+IF(OR(AND($C59&gt;0,INDEX(Kalender!BX$81:BX$110,MAX(1,$C59))&gt;INDEX(Kalender!$B$81:$B$110,MAX(1,$C59))),AND($D59&gt;0,INDEX(Kalender!BX$81:BX$110,MAX(1,$D59))&gt;INDEX(Kalender!$B$81:$B$110,MAX(1,$D59))),AND($E59&gt;0,INDEX(Kalender!BX$81:BX$110,MAX(1,$E59))&gt;INDEX(Kalender!$B$81:$B$110,MAX(1,$E59))),AND($F59&gt;0,INDEX(Kalender!BX$81:BX$110,MAX(1,$F59))&gt;INDEX(Kalender!$B$81:$B$110,MAX(1,$F59)))),2,0))</f>
        <v>0</v>
      </c>
      <c r="BY59" s="5" t="n">
        <f aca="false">IF(Kalender!BY59&lt;&gt;1,0,IF(AND($B59&gt;0,INDEX(Kalender!BY$68:BY$77,MAX(1,$B59))&gt;INDEX(Kalender!$B$68:$B$77,MAX(1,$B59))),1,0)+IF(OR(AND($C59&gt;0,INDEX(Kalender!BY$81:BY$110,MAX(1,$C59))&gt;INDEX(Kalender!$B$81:$B$110,MAX(1,$C59))),AND($D59&gt;0,INDEX(Kalender!BY$81:BY$110,MAX(1,$D59))&gt;INDEX(Kalender!$B$81:$B$110,MAX(1,$D59))),AND($E59&gt;0,INDEX(Kalender!BY$81:BY$110,MAX(1,$E59))&gt;INDEX(Kalender!$B$81:$B$110,MAX(1,$E59))),AND($F59&gt;0,INDEX(Kalender!BY$81:BY$110,MAX(1,$F59))&gt;INDEX(Kalender!$B$81:$B$110,MAX(1,$F59)))),2,0))</f>
        <v>0</v>
      </c>
      <c r="BZ59" s="5" t="n">
        <f aca="false">IF(Kalender!BZ59&lt;&gt;1,0,IF(AND($B59&gt;0,INDEX(Kalender!BZ$68:BZ$77,MAX(1,$B59))&gt;INDEX(Kalender!$B$68:$B$77,MAX(1,$B59))),1,0)+IF(OR(AND($C59&gt;0,INDEX(Kalender!BZ$81:BZ$110,MAX(1,$C59))&gt;INDEX(Kalender!$B$81:$B$110,MAX(1,$C59))),AND($D59&gt;0,INDEX(Kalender!BZ$81:BZ$110,MAX(1,$D59))&gt;INDEX(Kalender!$B$81:$B$110,MAX(1,$D59))),AND($E59&gt;0,INDEX(Kalender!BZ$81:BZ$110,MAX(1,$E59))&gt;INDEX(Kalender!$B$81:$B$110,MAX(1,$E59))),AND($F59&gt;0,INDEX(Kalender!BZ$81:BZ$110,MAX(1,$F59))&gt;INDEX(Kalender!$B$81:$B$110,MAX(1,$F59)))),2,0))</f>
        <v>0</v>
      </c>
      <c r="CA59" s="5" t="n">
        <f aca="false">IF(Kalender!CA59&lt;&gt;1,0,IF(AND($B59&gt;0,INDEX(Kalender!CA$68:CA$77,MAX(1,$B59))&gt;INDEX(Kalender!$B$68:$B$77,MAX(1,$B59))),1,0)+IF(OR(AND($C59&gt;0,INDEX(Kalender!CA$81:CA$110,MAX(1,$C59))&gt;INDEX(Kalender!$B$81:$B$110,MAX(1,$C59))),AND($D59&gt;0,INDEX(Kalender!CA$81:CA$110,MAX(1,$D59))&gt;INDEX(Kalender!$B$81:$B$110,MAX(1,$D59))),AND($E59&gt;0,INDEX(Kalender!CA$81:CA$110,MAX(1,$E59))&gt;INDEX(Kalender!$B$81:$B$110,MAX(1,$E59))),AND($F59&gt;0,INDEX(Kalender!CA$81:CA$110,MAX(1,$F59))&gt;INDEX(Kalender!$B$81:$B$110,MAX(1,$F59)))),2,0))</f>
        <v>0</v>
      </c>
      <c r="CB59" s="5" t="n">
        <f aca="false">IF(Kalender!CB59&lt;&gt;1,0,IF(AND($B59&gt;0,INDEX(Kalender!CB$68:CB$77,MAX(1,$B59))&gt;INDEX(Kalender!$B$68:$B$77,MAX(1,$B59))),1,0)+IF(OR(AND($C59&gt;0,INDEX(Kalender!CB$81:CB$110,MAX(1,$C59))&gt;INDEX(Kalender!$B$81:$B$110,MAX(1,$C59))),AND($D59&gt;0,INDEX(Kalender!CB$81:CB$110,MAX(1,$D59))&gt;INDEX(Kalender!$B$81:$B$110,MAX(1,$D59))),AND($E59&gt;0,INDEX(Kalender!CB$81:CB$110,MAX(1,$E59))&gt;INDEX(Kalender!$B$81:$B$110,MAX(1,$E59))),AND($F59&gt;0,INDEX(Kalender!CB$81:CB$110,MAX(1,$F59))&gt;INDEX(Kalender!$B$81:$B$110,MAX(1,$F59)))),2,0))</f>
        <v>0</v>
      </c>
      <c r="CC59" s="5" t="n">
        <f aca="false">IF(Kalender!CC59&lt;&gt;1,0,IF(AND($B59&gt;0,INDEX(Kalender!CC$68:CC$77,MAX(1,$B59))&gt;INDEX(Kalender!$B$68:$B$77,MAX(1,$B59))),1,0)+IF(OR(AND($C59&gt;0,INDEX(Kalender!CC$81:CC$110,MAX(1,$C59))&gt;INDEX(Kalender!$B$81:$B$110,MAX(1,$C59))),AND($D59&gt;0,INDEX(Kalender!CC$81:CC$110,MAX(1,$D59))&gt;INDEX(Kalender!$B$81:$B$110,MAX(1,$D59))),AND($E59&gt;0,INDEX(Kalender!CC$81:CC$110,MAX(1,$E59))&gt;INDEX(Kalender!$B$81:$B$110,MAX(1,$E59))),AND($F59&gt;0,INDEX(Kalender!CC$81:CC$110,MAX(1,$F59))&gt;INDEX(Kalender!$B$81:$B$110,MAX(1,$F59)))),2,0))</f>
        <v>0</v>
      </c>
      <c r="CD59" s="5" t="n">
        <f aca="false">IF(Kalender!CD59&lt;&gt;1,0,IF(AND($B59&gt;0,INDEX(Kalender!CD$68:CD$77,MAX(1,$B59))&gt;INDEX(Kalender!$B$68:$B$77,MAX(1,$B59))),1,0)+IF(OR(AND($C59&gt;0,INDEX(Kalender!CD$81:CD$110,MAX(1,$C59))&gt;INDEX(Kalender!$B$81:$B$110,MAX(1,$C59))),AND($D59&gt;0,INDEX(Kalender!CD$81:CD$110,MAX(1,$D59))&gt;INDEX(Kalender!$B$81:$B$110,MAX(1,$D59))),AND($E59&gt;0,INDEX(Kalender!CD$81:CD$110,MAX(1,$E59))&gt;INDEX(Kalender!$B$81:$B$110,MAX(1,$E59))),AND($F59&gt;0,INDEX(Kalender!CD$81:CD$110,MAX(1,$F59))&gt;INDEX(Kalender!$B$81:$B$110,MAX(1,$F59)))),2,0))</f>
        <v>0</v>
      </c>
      <c r="CE59" s="5" t="n">
        <f aca="false">IF(Kalender!CE59&lt;&gt;1,0,IF(AND($B59&gt;0,INDEX(Kalender!CE$68:CE$77,MAX(1,$B59))&gt;INDEX(Kalender!$B$68:$B$77,MAX(1,$B59))),1,0)+IF(OR(AND($C59&gt;0,INDEX(Kalender!CE$81:CE$110,MAX(1,$C59))&gt;INDEX(Kalender!$B$81:$B$110,MAX(1,$C59))),AND($D59&gt;0,INDEX(Kalender!CE$81:CE$110,MAX(1,$D59))&gt;INDEX(Kalender!$B$81:$B$110,MAX(1,$D59))),AND($E59&gt;0,INDEX(Kalender!CE$81:CE$110,MAX(1,$E59))&gt;INDEX(Kalender!$B$81:$B$110,MAX(1,$E59))),AND($F59&gt;0,INDEX(Kalender!CE$81:CE$110,MAX(1,$F59))&gt;INDEX(Kalender!$B$81:$B$110,MAX(1,$F59)))),2,0))</f>
        <v>0</v>
      </c>
      <c r="CF59" s="5" t="n">
        <f aca="false">IF(Kalender!CF59&lt;&gt;1,0,IF(AND($B59&gt;0,INDEX(Kalender!CF$68:CF$77,MAX(1,$B59))&gt;INDEX(Kalender!$B$68:$B$77,MAX(1,$B59))),1,0)+IF(OR(AND($C59&gt;0,INDEX(Kalender!CF$81:CF$110,MAX(1,$C59))&gt;INDEX(Kalender!$B$81:$B$110,MAX(1,$C59))),AND($D59&gt;0,INDEX(Kalender!CF$81:CF$110,MAX(1,$D59))&gt;INDEX(Kalender!$B$81:$B$110,MAX(1,$D59))),AND($E59&gt;0,INDEX(Kalender!CF$81:CF$110,MAX(1,$E59))&gt;INDEX(Kalender!$B$81:$B$110,MAX(1,$E59))),AND($F59&gt;0,INDEX(Kalender!CF$81:CF$110,MAX(1,$F59))&gt;INDEX(Kalender!$B$81:$B$110,MAX(1,$F59)))),2,0))</f>
        <v>0</v>
      </c>
      <c r="CG59" s="5" t="n">
        <f aca="false">IF(Kalender!CG59&lt;&gt;1,0,IF(AND($B59&gt;0,INDEX(Kalender!CG$68:CG$77,MAX(1,$B59))&gt;INDEX(Kalender!$B$68:$B$77,MAX(1,$B59))),1,0)+IF(OR(AND($C59&gt;0,INDEX(Kalender!CG$81:CG$110,MAX(1,$C59))&gt;INDEX(Kalender!$B$81:$B$110,MAX(1,$C59))),AND($D59&gt;0,INDEX(Kalender!CG$81:CG$110,MAX(1,$D59))&gt;INDEX(Kalender!$B$81:$B$110,MAX(1,$D59))),AND($E59&gt;0,INDEX(Kalender!CG$81:CG$110,MAX(1,$E59))&gt;INDEX(Kalender!$B$81:$B$110,MAX(1,$E59))),AND($F59&gt;0,INDEX(Kalender!CG$81:CG$110,MAX(1,$F59))&gt;INDEX(Kalender!$B$81:$B$110,MAX(1,$F59)))),2,0))</f>
        <v>0</v>
      </c>
      <c r="CH59" s="5" t="n">
        <f aca="false">IF(Kalender!CH59&lt;&gt;1,0,IF(AND($B59&gt;0,INDEX(Kalender!CH$68:CH$77,MAX(1,$B59))&gt;INDEX(Kalender!$B$68:$B$77,MAX(1,$B59))),1,0)+IF(OR(AND($C59&gt;0,INDEX(Kalender!CH$81:CH$110,MAX(1,$C59))&gt;INDEX(Kalender!$B$81:$B$110,MAX(1,$C59))),AND($D59&gt;0,INDEX(Kalender!CH$81:CH$110,MAX(1,$D59))&gt;INDEX(Kalender!$B$81:$B$110,MAX(1,$D59))),AND($E59&gt;0,INDEX(Kalender!CH$81:CH$110,MAX(1,$E59))&gt;INDEX(Kalender!$B$81:$B$110,MAX(1,$E59))),AND($F59&gt;0,INDEX(Kalender!CH$81:CH$110,MAX(1,$F59))&gt;INDEX(Kalender!$B$81:$B$110,MAX(1,$F59)))),2,0))</f>
        <v>0</v>
      </c>
      <c r="CI59" s="5" t="n">
        <f aca="false">IF(Kalender!CI59&lt;&gt;1,0,IF(AND($B59&gt;0,INDEX(Kalender!CI$68:CI$77,MAX(1,$B59))&gt;INDEX(Kalender!$B$68:$B$77,MAX(1,$B59))),1,0)+IF(OR(AND($C59&gt;0,INDEX(Kalender!CI$81:CI$110,MAX(1,$C59))&gt;INDEX(Kalender!$B$81:$B$110,MAX(1,$C59))),AND($D59&gt;0,INDEX(Kalender!CI$81:CI$110,MAX(1,$D59))&gt;INDEX(Kalender!$B$81:$B$110,MAX(1,$D59))),AND($E59&gt;0,INDEX(Kalender!CI$81:CI$110,MAX(1,$E59))&gt;INDEX(Kalender!$B$81:$B$110,MAX(1,$E59))),AND($F59&gt;0,INDEX(Kalender!CI$81:CI$110,MAX(1,$F59))&gt;INDEX(Kalender!$B$81:$B$110,MAX(1,$F59)))),2,0))</f>
        <v>0</v>
      </c>
      <c r="CJ59" s="5" t="n">
        <f aca="false">IF(Kalender!CJ59&lt;&gt;1,0,IF(AND($B59&gt;0,INDEX(Kalender!CJ$68:CJ$77,MAX(1,$B59))&gt;INDEX(Kalender!$B$68:$B$77,MAX(1,$B59))),1,0)+IF(OR(AND($C59&gt;0,INDEX(Kalender!CJ$81:CJ$110,MAX(1,$C59))&gt;INDEX(Kalender!$B$81:$B$110,MAX(1,$C59))),AND($D59&gt;0,INDEX(Kalender!CJ$81:CJ$110,MAX(1,$D59))&gt;INDEX(Kalender!$B$81:$B$110,MAX(1,$D59))),AND($E59&gt;0,INDEX(Kalender!CJ$81:CJ$110,MAX(1,$E59))&gt;INDEX(Kalender!$B$81:$B$110,MAX(1,$E59))),AND($F59&gt;0,INDEX(Kalender!CJ$81:CJ$110,MAX(1,$F59))&gt;INDEX(Kalender!$B$81:$B$110,MAX(1,$F59)))),2,0))</f>
        <v>0</v>
      </c>
      <c r="CK59" s="5" t="n">
        <f aca="false">IF(Kalender!CK59&lt;&gt;1,0,IF(AND($B59&gt;0,INDEX(Kalender!CK$68:CK$77,MAX(1,$B59))&gt;INDEX(Kalender!$B$68:$B$77,MAX(1,$B59))),1,0)+IF(OR(AND($C59&gt;0,INDEX(Kalender!CK$81:CK$110,MAX(1,$C59))&gt;INDEX(Kalender!$B$81:$B$110,MAX(1,$C59))),AND($D59&gt;0,INDEX(Kalender!CK$81:CK$110,MAX(1,$D59))&gt;INDEX(Kalender!$B$81:$B$110,MAX(1,$D59))),AND($E59&gt;0,INDEX(Kalender!CK$81:CK$110,MAX(1,$E59))&gt;INDEX(Kalender!$B$81:$B$110,MAX(1,$E59))),AND($F59&gt;0,INDEX(Kalender!CK$81:CK$110,MAX(1,$F59))&gt;INDEX(Kalender!$B$81:$B$110,MAX(1,$F59)))),2,0))</f>
        <v>0</v>
      </c>
      <c r="CL59" s="5" t="n">
        <f aca="false">IF(Kalender!CL59&lt;&gt;1,0,IF(AND($B59&gt;0,INDEX(Kalender!CL$68:CL$77,MAX(1,$B59))&gt;INDEX(Kalender!$B$68:$B$77,MAX(1,$B59))),1,0)+IF(OR(AND($C59&gt;0,INDEX(Kalender!CL$81:CL$110,MAX(1,$C59))&gt;INDEX(Kalender!$B$81:$B$110,MAX(1,$C59))),AND($D59&gt;0,INDEX(Kalender!CL$81:CL$110,MAX(1,$D59))&gt;INDEX(Kalender!$B$81:$B$110,MAX(1,$D59))),AND($E59&gt;0,INDEX(Kalender!CL$81:CL$110,MAX(1,$E59))&gt;INDEX(Kalender!$B$81:$B$110,MAX(1,$E59))),AND($F59&gt;0,INDEX(Kalender!CL$81:CL$110,MAX(1,$F59))&gt;INDEX(Kalender!$B$81:$B$110,MAX(1,$F59)))),2,0))</f>
        <v>0</v>
      </c>
      <c r="CM59" s="5" t="n">
        <f aca="false">IF(Kalender!CM59&lt;&gt;1,0,IF(AND($B59&gt;0,INDEX(Kalender!CM$68:CM$77,MAX(1,$B59))&gt;INDEX(Kalender!$B$68:$B$77,MAX(1,$B59))),1,0)+IF(OR(AND($C59&gt;0,INDEX(Kalender!CM$81:CM$110,MAX(1,$C59))&gt;INDEX(Kalender!$B$81:$B$110,MAX(1,$C59))),AND($D59&gt;0,INDEX(Kalender!CM$81:CM$110,MAX(1,$D59))&gt;INDEX(Kalender!$B$81:$B$110,MAX(1,$D59))),AND($E59&gt;0,INDEX(Kalender!CM$81:CM$110,MAX(1,$E59))&gt;INDEX(Kalender!$B$81:$B$110,MAX(1,$E59))),AND($F59&gt;0,INDEX(Kalender!CM$81:CM$110,MAX(1,$F59))&gt;INDEX(Kalender!$B$81:$B$110,MAX(1,$F59)))),2,0))</f>
        <v>0</v>
      </c>
      <c r="CN59" s="5" t="n">
        <f aca="false">IF(Kalender!CN59&lt;&gt;1,0,IF(AND($B59&gt;0,INDEX(Kalender!CN$68:CN$77,MAX(1,$B59))&gt;INDEX(Kalender!$B$68:$B$77,MAX(1,$B59))),1,0)+IF(OR(AND($C59&gt;0,INDEX(Kalender!CN$81:CN$110,MAX(1,$C59))&gt;INDEX(Kalender!$B$81:$B$110,MAX(1,$C59))),AND($D59&gt;0,INDEX(Kalender!CN$81:CN$110,MAX(1,$D59))&gt;INDEX(Kalender!$B$81:$B$110,MAX(1,$D59))),AND($E59&gt;0,INDEX(Kalender!CN$81:CN$110,MAX(1,$E59))&gt;INDEX(Kalender!$B$81:$B$110,MAX(1,$E59))),AND($F59&gt;0,INDEX(Kalender!CN$81:CN$110,MAX(1,$F59))&gt;INDEX(Kalender!$B$81:$B$110,MAX(1,$F59)))),2,0))</f>
        <v>0</v>
      </c>
      <c r="CO59" s="5" t="n">
        <f aca="false">IF(Kalender!CO59&lt;&gt;1,0,IF(AND($B59&gt;0,INDEX(Kalender!CO$68:CO$77,MAX(1,$B59))&gt;INDEX(Kalender!$B$68:$B$77,MAX(1,$B59))),1,0)+IF(OR(AND($C59&gt;0,INDEX(Kalender!CO$81:CO$110,MAX(1,$C59))&gt;INDEX(Kalender!$B$81:$B$110,MAX(1,$C59))),AND($D59&gt;0,INDEX(Kalender!CO$81:CO$110,MAX(1,$D59))&gt;INDEX(Kalender!$B$81:$B$110,MAX(1,$D59))),AND($E59&gt;0,INDEX(Kalender!CO$81:CO$110,MAX(1,$E59))&gt;INDEX(Kalender!$B$81:$B$110,MAX(1,$E59))),AND($F59&gt;0,INDEX(Kalender!CO$81:CO$110,MAX(1,$F59))&gt;INDEX(Kalender!$B$81:$B$110,MAX(1,$F59)))),2,0))</f>
        <v>0</v>
      </c>
      <c r="CP59" s="5" t="n">
        <f aca="false">IF(Kalender!CP59&lt;&gt;1,0,IF(AND($B59&gt;0,INDEX(Kalender!CP$68:CP$77,MAX(1,$B59))&gt;INDEX(Kalender!$B$68:$B$77,MAX(1,$B59))),1,0)+IF(OR(AND($C59&gt;0,INDEX(Kalender!CP$81:CP$110,MAX(1,$C59))&gt;INDEX(Kalender!$B$81:$B$110,MAX(1,$C59))),AND($D59&gt;0,INDEX(Kalender!CP$81:CP$110,MAX(1,$D59))&gt;INDEX(Kalender!$B$81:$B$110,MAX(1,$D59))),AND($E59&gt;0,INDEX(Kalender!CP$81:CP$110,MAX(1,$E59))&gt;INDEX(Kalender!$B$81:$B$110,MAX(1,$E59))),AND($F59&gt;0,INDEX(Kalender!CP$81:CP$110,MAX(1,$F59))&gt;INDEX(Kalender!$B$81:$B$110,MAX(1,$F59)))),2,0))</f>
        <v>0</v>
      </c>
      <c r="CQ59" s="5" t="n">
        <f aca="false">IF(Kalender!CQ59&lt;&gt;1,0,IF(AND($B59&gt;0,INDEX(Kalender!CQ$68:CQ$77,MAX(1,$B59))&gt;INDEX(Kalender!$B$68:$B$77,MAX(1,$B59))),1,0)+IF(OR(AND($C59&gt;0,INDEX(Kalender!CQ$81:CQ$110,MAX(1,$C59))&gt;INDEX(Kalender!$B$81:$B$110,MAX(1,$C59))),AND($D59&gt;0,INDEX(Kalender!CQ$81:CQ$110,MAX(1,$D59))&gt;INDEX(Kalender!$B$81:$B$110,MAX(1,$D59))),AND($E59&gt;0,INDEX(Kalender!CQ$81:CQ$110,MAX(1,$E59))&gt;INDEX(Kalender!$B$81:$B$110,MAX(1,$E59))),AND($F59&gt;0,INDEX(Kalender!CQ$81:CQ$110,MAX(1,$F59))&gt;INDEX(Kalender!$B$81:$B$110,MAX(1,$F59)))),2,0))</f>
        <v>0</v>
      </c>
      <c r="CR59" s="5" t="n">
        <f aca="false">IF(Kalender!CR59&lt;&gt;1,0,IF(AND($B59&gt;0,INDEX(Kalender!CR$68:CR$77,MAX(1,$B59))&gt;INDEX(Kalender!$B$68:$B$77,MAX(1,$B59))),1,0)+IF(OR(AND($C59&gt;0,INDEX(Kalender!CR$81:CR$110,MAX(1,$C59))&gt;INDEX(Kalender!$B$81:$B$110,MAX(1,$C59))),AND($D59&gt;0,INDEX(Kalender!CR$81:CR$110,MAX(1,$D59))&gt;INDEX(Kalender!$B$81:$B$110,MAX(1,$D59))),AND($E59&gt;0,INDEX(Kalender!CR$81:CR$110,MAX(1,$E59))&gt;INDEX(Kalender!$B$81:$B$110,MAX(1,$E59))),AND($F59&gt;0,INDEX(Kalender!CR$81:CR$110,MAX(1,$F59))&gt;INDEX(Kalender!$B$81:$B$110,MAX(1,$F59)))),2,0))</f>
        <v>0</v>
      </c>
      <c r="CS59" s="5" t="n">
        <f aca="false">IF(Kalender!CS59&lt;&gt;1,0,IF(AND($B59&gt;0,INDEX(Kalender!CS$68:CS$77,MAX(1,$B59))&gt;INDEX(Kalender!$B$68:$B$77,MAX(1,$B59))),1,0)+IF(OR(AND($C59&gt;0,INDEX(Kalender!CS$81:CS$110,MAX(1,$C59))&gt;INDEX(Kalender!$B$81:$B$110,MAX(1,$C59))),AND($D59&gt;0,INDEX(Kalender!CS$81:CS$110,MAX(1,$D59))&gt;INDEX(Kalender!$B$81:$B$110,MAX(1,$D59))),AND($E59&gt;0,INDEX(Kalender!CS$81:CS$110,MAX(1,$E59))&gt;INDEX(Kalender!$B$81:$B$110,MAX(1,$E59))),AND($F59&gt;0,INDEX(Kalender!CS$81:CS$110,MAX(1,$F59))&gt;INDEX(Kalender!$B$81:$B$110,MAX(1,$F59)))),2,0))</f>
        <v>0</v>
      </c>
      <c r="CT59" s="5" t="n">
        <f aca="false">IF(Kalender!CT59&lt;&gt;1,0,IF(AND($B59&gt;0,INDEX(Kalender!CT$68:CT$77,MAX(1,$B59))&gt;INDEX(Kalender!$B$68:$B$77,MAX(1,$B59))),1,0)+IF(OR(AND($C59&gt;0,INDEX(Kalender!CT$81:CT$110,MAX(1,$C59))&gt;INDEX(Kalender!$B$81:$B$110,MAX(1,$C59))),AND($D59&gt;0,INDEX(Kalender!CT$81:CT$110,MAX(1,$D59))&gt;INDEX(Kalender!$B$81:$B$110,MAX(1,$D59))),AND($E59&gt;0,INDEX(Kalender!CT$81:CT$110,MAX(1,$E59))&gt;INDEX(Kalender!$B$81:$B$110,MAX(1,$E59))),AND($F59&gt;0,INDEX(Kalender!CT$81:CT$110,MAX(1,$F59))&gt;INDEX(Kalender!$B$81:$B$110,MAX(1,$F59)))),2,0))</f>
        <v>0</v>
      </c>
      <c r="CU59" s="5" t="n">
        <f aca="false">IF(Kalender!CU59&lt;&gt;1,0,IF(AND($B59&gt;0,INDEX(Kalender!CU$68:CU$77,MAX(1,$B59))&gt;INDEX(Kalender!$B$68:$B$77,MAX(1,$B59))),1,0)+IF(OR(AND($C59&gt;0,INDEX(Kalender!CU$81:CU$110,MAX(1,$C59))&gt;INDEX(Kalender!$B$81:$B$110,MAX(1,$C59))),AND($D59&gt;0,INDEX(Kalender!CU$81:CU$110,MAX(1,$D59))&gt;INDEX(Kalender!$B$81:$B$110,MAX(1,$D59))),AND($E59&gt;0,INDEX(Kalender!CU$81:CU$110,MAX(1,$E59))&gt;INDEX(Kalender!$B$81:$B$110,MAX(1,$E59))),AND($F59&gt;0,INDEX(Kalender!CU$81:CU$110,MAX(1,$F59))&gt;INDEX(Kalender!$B$81:$B$110,MAX(1,$F59)))),2,0))</f>
        <v>0</v>
      </c>
      <c r="CV59" s="5" t="n">
        <f aca="false">IF(Kalender!CV59&lt;&gt;1,0,IF(AND($B59&gt;0,INDEX(Kalender!CV$68:CV$77,MAX(1,$B59))&gt;INDEX(Kalender!$B$68:$B$77,MAX(1,$B59))),1,0)+IF(OR(AND($C59&gt;0,INDEX(Kalender!CV$81:CV$110,MAX(1,$C59))&gt;INDEX(Kalender!$B$81:$B$110,MAX(1,$C59))),AND($D59&gt;0,INDEX(Kalender!CV$81:CV$110,MAX(1,$D59))&gt;INDEX(Kalender!$B$81:$B$110,MAX(1,$D59))),AND($E59&gt;0,INDEX(Kalender!CV$81:CV$110,MAX(1,$E59))&gt;INDEX(Kalender!$B$81:$B$110,MAX(1,$E59))),AND($F59&gt;0,INDEX(Kalender!CV$81:CV$110,MAX(1,$F59))&gt;INDEX(Kalender!$B$81:$B$110,MAX(1,$F59)))),2,0))</f>
        <v>0</v>
      </c>
      <c r="CW59" s="5" t="n">
        <f aca="false">IF(Kalender!CW59&lt;&gt;1,0,IF(AND($B59&gt;0,INDEX(Kalender!CW$68:CW$77,MAX(1,$B59))&gt;INDEX(Kalender!$B$68:$B$77,MAX(1,$B59))),1,0)+IF(OR(AND($C59&gt;0,INDEX(Kalender!CW$81:CW$110,MAX(1,$C59))&gt;INDEX(Kalender!$B$81:$B$110,MAX(1,$C59))),AND($D59&gt;0,INDEX(Kalender!CW$81:CW$110,MAX(1,$D59))&gt;INDEX(Kalender!$B$81:$B$110,MAX(1,$D59))),AND($E59&gt;0,INDEX(Kalender!CW$81:CW$110,MAX(1,$E59))&gt;INDEX(Kalender!$B$81:$B$110,MAX(1,$E59))),AND($F59&gt;0,INDEX(Kalender!CW$81:CW$110,MAX(1,$F59))&gt;INDEX(Kalender!$B$81:$B$110,MAX(1,$F59)))),2,0))</f>
        <v>0</v>
      </c>
      <c r="CX59" s="5" t="n">
        <f aca="false">IF(Kalender!CX59&lt;&gt;1,0,IF(AND($B59&gt;0,INDEX(Kalender!CX$68:CX$77,MAX(1,$B59))&gt;INDEX(Kalender!$B$68:$B$77,MAX(1,$B59))),1,0)+IF(OR(AND($C59&gt;0,INDEX(Kalender!CX$81:CX$110,MAX(1,$C59))&gt;INDEX(Kalender!$B$81:$B$110,MAX(1,$C59))),AND($D59&gt;0,INDEX(Kalender!CX$81:CX$110,MAX(1,$D59))&gt;INDEX(Kalender!$B$81:$B$110,MAX(1,$D59))),AND($E59&gt;0,INDEX(Kalender!CX$81:CX$110,MAX(1,$E59))&gt;INDEX(Kalender!$B$81:$B$110,MAX(1,$E59))),AND($F59&gt;0,INDEX(Kalender!CX$81:CX$110,MAX(1,$F59))&gt;INDEX(Kalender!$B$81:$B$110,MAX(1,$F59)))),2,0))</f>
        <v>0</v>
      </c>
      <c r="CY59" s="5" t="n">
        <f aca="false">IF(Kalender!CY59&lt;&gt;1,0,IF(AND($B59&gt;0,INDEX(Kalender!CY$68:CY$77,MAX(1,$B59))&gt;INDEX(Kalender!$B$68:$B$77,MAX(1,$B59))),1,0)+IF(OR(AND($C59&gt;0,INDEX(Kalender!CY$81:CY$110,MAX(1,$C59))&gt;INDEX(Kalender!$B$81:$B$110,MAX(1,$C59))),AND($D59&gt;0,INDEX(Kalender!CY$81:CY$110,MAX(1,$D59))&gt;INDEX(Kalender!$B$81:$B$110,MAX(1,$D59))),AND($E59&gt;0,INDEX(Kalender!CY$81:CY$110,MAX(1,$E59))&gt;INDEX(Kalender!$B$81:$B$110,MAX(1,$E59))),AND($F59&gt;0,INDEX(Kalender!CY$81:CY$110,MAX(1,$F59))&gt;INDEX(Kalender!$B$81:$B$110,MAX(1,$F59)))),2,0))</f>
        <v>0</v>
      </c>
      <c r="CZ59" s="5" t="n">
        <f aca="false">IF(Kalender!CZ59&lt;&gt;1,0,IF(AND($B59&gt;0,INDEX(Kalender!CZ$68:CZ$77,MAX(1,$B59))&gt;INDEX(Kalender!$B$68:$B$77,MAX(1,$B59))),1,0)+IF(OR(AND($C59&gt;0,INDEX(Kalender!CZ$81:CZ$110,MAX(1,$C59))&gt;INDEX(Kalender!$B$81:$B$110,MAX(1,$C59))),AND($D59&gt;0,INDEX(Kalender!CZ$81:CZ$110,MAX(1,$D59))&gt;INDEX(Kalender!$B$81:$B$110,MAX(1,$D59))),AND($E59&gt;0,INDEX(Kalender!CZ$81:CZ$110,MAX(1,$E59))&gt;INDEX(Kalender!$B$81:$B$110,MAX(1,$E59))),AND($F59&gt;0,INDEX(Kalender!CZ$81:CZ$110,MAX(1,$F59))&gt;INDEX(Kalender!$B$81:$B$110,MAX(1,$F59)))),2,0))</f>
        <v>0</v>
      </c>
      <c r="DA59" s="5" t="n">
        <f aca="false">IF(Kalender!DA59&lt;&gt;1,0,IF(AND($B59&gt;0,INDEX(Kalender!DA$68:DA$77,MAX(1,$B59))&gt;INDEX(Kalender!$B$68:$B$77,MAX(1,$B59))),1,0)+IF(OR(AND($C59&gt;0,INDEX(Kalender!DA$81:DA$110,MAX(1,$C59))&gt;INDEX(Kalender!$B$81:$B$110,MAX(1,$C59))),AND($D59&gt;0,INDEX(Kalender!DA$81:DA$110,MAX(1,$D59))&gt;INDEX(Kalender!$B$81:$B$110,MAX(1,$D59))),AND($E59&gt;0,INDEX(Kalender!DA$81:DA$110,MAX(1,$E59))&gt;INDEX(Kalender!$B$81:$B$110,MAX(1,$E59))),AND($F59&gt;0,INDEX(Kalender!DA$81:DA$110,MAX(1,$F59))&gt;INDEX(Kalender!$B$81:$B$110,MAX(1,$F59)))),2,0))</f>
        <v>0</v>
      </c>
      <c r="DB59" s="5" t="n">
        <f aca="false">IF(Kalender!DB59&lt;&gt;1,0,IF(AND($B59&gt;0,INDEX(Kalender!DB$68:DB$77,MAX(1,$B59))&gt;INDEX(Kalender!$B$68:$B$77,MAX(1,$B59))),1,0)+IF(OR(AND($C59&gt;0,INDEX(Kalender!DB$81:DB$110,MAX(1,$C59))&gt;INDEX(Kalender!$B$81:$B$110,MAX(1,$C59))),AND($D59&gt;0,INDEX(Kalender!DB$81:DB$110,MAX(1,$D59))&gt;INDEX(Kalender!$B$81:$B$110,MAX(1,$D59))),AND($E59&gt;0,INDEX(Kalender!DB$81:DB$110,MAX(1,$E59))&gt;INDEX(Kalender!$B$81:$B$110,MAX(1,$E59))),AND($F59&gt;0,INDEX(Kalender!DB$81:DB$110,MAX(1,$F59))&gt;INDEX(Kalender!$B$81:$B$110,MAX(1,$F59)))),2,0))</f>
        <v>0</v>
      </c>
      <c r="DC59" s="5" t="n">
        <f aca="false">IF(Kalender!DC59&lt;&gt;1,0,IF(AND($B59&gt;0,INDEX(Kalender!DC$68:DC$77,MAX(1,$B59))&gt;INDEX(Kalender!$B$68:$B$77,MAX(1,$B59))),1,0)+IF(OR(AND($C59&gt;0,INDEX(Kalender!DC$81:DC$110,MAX(1,$C59))&gt;INDEX(Kalender!$B$81:$B$110,MAX(1,$C59))),AND($D59&gt;0,INDEX(Kalender!DC$81:DC$110,MAX(1,$D59))&gt;INDEX(Kalender!$B$81:$B$110,MAX(1,$D59))),AND($E59&gt;0,INDEX(Kalender!DC$81:DC$110,MAX(1,$E59))&gt;INDEX(Kalender!$B$81:$B$110,MAX(1,$E59))),AND($F59&gt;0,INDEX(Kalender!DC$81:DC$110,MAX(1,$F59))&gt;INDEX(Kalender!$B$81:$B$110,MAX(1,$F59)))),2,0))</f>
        <v>0</v>
      </c>
      <c r="DD59" s="5" t="n">
        <f aca="false">IF(Kalender!DD59&lt;&gt;1,0,IF(AND($B59&gt;0,INDEX(Kalender!DD$68:DD$77,MAX(1,$B59))&gt;INDEX(Kalender!$B$68:$B$77,MAX(1,$B59))),1,0)+IF(OR(AND($C59&gt;0,INDEX(Kalender!DD$81:DD$110,MAX(1,$C59))&gt;INDEX(Kalender!$B$81:$B$110,MAX(1,$C59))),AND($D59&gt;0,INDEX(Kalender!DD$81:DD$110,MAX(1,$D59))&gt;INDEX(Kalender!$B$81:$B$110,MAX(1,$D59))),AND($E59&gt;0,INDEX(Kalender!DD$81:DD$110,MAX(1,$E59))&gt;INDEX(Kalender!$B$81:$B$110,MAX(1,$E59))),AND($F59&gt;0,INDEX(Kalender!DD$81:DD$110,MAX(1,$F59))&gt;INDEX(Kalender!$B$81:$B$110,MAX(1,$F59)))),2,0))</f>
        <v>0</v>
      </c>
      <c r="DE59" s="5" t="n">
        <f aca="false">IF(Kalender!DE59&lt;&gt;1,0,IF(AND($B59&gt;0,INDEX(Kalender!DE$68:DE$77,MAX(1,$B59))&gt;INDEX(Kalender!$B$68:$B$77,MAX(1,$B59))),1,0)+IF(OR(AND($C59&gt;0,INDEX(Kalender!DE$81:DE$110,MAX(1,$C59))&gt;INDEX(Kalender!$B$81:$B$110,MAX(1,$C59))),AND($D59&gt;0,INDEX(Kalender!DE$81:DE$110,MAX(1,$D59))&gt;INDEX(Kalender!$B$81:$B$110,MAX(1,$D59))),AND($E59&gt;0,INDEX(Kalender!DE$81:DE$110,MAX(1,$E59))&gt;INDEX(Kalender!$B$81:$B$110,MAX(1,$E59))),AND($F59&gt;0,INDEX(Kalender!DE$81:DE$110,MAX(1,$F59))&gt;INDEX(Kalender!$B$81:$B$110,MAX(1,$F59)))),2,0))</f>
        <v>0</v>
      </c>
      <c r="DF59" s="5" t="n">
        <f aca="false">IF(Kalender!DF59&lt;&gt;1,0,IF(AND($B59&gt;0,INDEX(Kalender!DF$68:DF$77,MAX(1,$B59))&gt;INDEX(Kalender!$B$68:$B$77,MAX(1,$B59))),1,0)+IF(OR(AND($C59&gt;0,INDEX(Kalender!DF$81:DF$110,MAX(1,$C59))&gt;INDEX(Kalender!$B$81:$B$110,MAX(1,$C59))),AND($D59&gt;0,INDEX(Kalender!DF$81:DF$110,MAX(1,$D59))&gt;INDEX(Kalender!$B$81:$B$110,MAX(1,$D59))),AND($E59&gt;0,INDEX(Kalender!DF$81:DF$110,MAX(1,$E59))&gt;INDEX(Kalender!$B$81:$B$110,MAX(1,$E59))),AND($F59&gt;0,INDEX(Kalender!DF$81:DF$110,MAX(1,$F59))&gt;INDEX(Kalender!$B$81:$B$110,MAX(1,$F59)))),2,0))</f>
        <v>0</v>
      </c>
      <c r="DG59" s="5" t="n">
        <f aca="false">IF(Kalender!DG59&lt;&gt;1,0,IF(AND($B59&gt;0,INDEX(Kalender!DG$68:DG$77,MAX(1,$B59))&gt;INDEX(Kalender!$B$68:$B$77,MAX(1,$B59))),1,0)+IF(OR(AND($C59&gt;0,INDEX(Kalender!DG$81:DG$110,MAX(1,$C59))&gt;INDEX(Kalender!$B$81:$B$110,MAX(1,$C59))),AND($D59&gt;0,INDEX(Kalender!DG$81:DG$110,MAX(1,$D59))&gt;INDEX(Kalender!$B$81:$B$110,MAX(1,$D59))),AND($E59&gt;0,INDEX(Kalender!DG$81:DG$110,MAX(1,$E59))&gt;INDEX(Kalender!$B$81:$B$110,MAX(1,$E59))),AND($F59&gt;0,INDEX(Kalender!DG$81:DG$110,MAX(1,$F59))&gt;INDEX(Kalender!$B$81:$B$110,MAX(1,$F59)))),2,0))</f>
        <v>0</v>
      </c>
      <c r="DH59" s="5" t="n">
        <f aca="false">IF(Kalender!DH59&lt;&gt;1,0,IF(AND($B59&gt;0,INDEX(Kalender!DH$68:DH$77,MAX(1,$B59))&gt;INDEX(Kalender!$B$68:$B$77,MAX(1,$B59))),1,0)+IF(OR(AND($C59&gt;0,INDEX(Kalender!DH$81:DH$110,MAX(1,$C59))&gt;INDEX(Kalender!$B$81:$B$110,MAX(1,$C59))),AND($D59&gt;0,INDEX(Kalender!DH$81:DH$110,MAX(1,$D59))&gt;INDEX(Kalender!$B$81:$B$110,MAX(1,$D59))),AND($E59&gt;0,INDEX(Kalender!DH$81:DH$110,MAX(1,$E59))&gt;INDEX(Kalender!$B$81:$B$110,MAX(1,$E59))),AND($F59&gt;0,INDEX(Kalender!DH$81:DH$110,MAX(1,$F59))&gt;INDEX(Kalender!$B$81:$B$110,MAX(1,$F59)))),2,0))</f>
        <v>0</v>
      </c>
      <c r="DI59" s="5" t="n">
        <f aca="false">IF(Kalender!DI59&lt;&gt;1,0,IF(AND($B59&gt;0,INDEX(Kalender!DI$68:DI$77,MAX(1,$B59))&gt;INDEX(Kalender!$B$68:$B$77,MAX(1,$B59))),1,0)+IF(OR(AND($C59&gt;0,INDEX(Kalender!DI$81:DI$110,MAX(1,$C59))&gt;INDEX(Kalender!$B$81:$B$110,MAX(1,$C59))),AND($D59&gt;0,INDEX(Kalender!DI$81:DI$110,MAX(1,$D59))&gt;INDEX(Kalender!$B$81:$B$110,MAX(1,$D59))),AND($E59&gt;0,INDEX(Kalender!DI$81:DI$110,MAX(1,$E59))&gt;INDEX(Kalender!$B$81:$B$110,MAX(1,$E59))),AND($F59&gt;0,INDEX(Kalender!DI$81:DI$110,MAX(1,$F59))&gt;INDEX(Kalender!$B$81:$B$110,MAX(1,$F59)))),2,0))</f>
        <v>0</v>
      </c>
      <c r="DJ59" s="5" t="n">
        <f aca="false">IF(Kalender!DJ59&lt;&gt;1,0,IF(AND($B59&gt;0,INDEX(Kalender!DJ$68:DJ$77,MAX(1,$B59))&gt;INDEX(Kalender!$B$68:$B$77,MAX(1,$B59))),1,0)+IF(OR(AND($C59&gt;0,INDEX(Kalender!DJ$81:DJ$110,MAX(1,$C59))&gt;INDEX(Kalender!$B$81:$B$110,MAX(1,$C59))),AND($D59&gt;0,INDEX(Kalender!DJ$81:DJ$110,MAX(1,$D59))&gt;INDEX(Kalender!$B$81:$B$110,MAX(1,$D59))),AND($E59&gt;0,INDEX(Kalender!DJ$81:DJ$110,MAX(1,$E59))&gt;INDEX(Kalender!$B$81:$B$110,MAX(1,$E59))),AND($F59&gt;0,INDEX(Kalender!DJ$81:DJ$110,MAX(1,$F59))&gt;INDEX(Kalender!$B$81:$B$110,MAX(1,$F59)))),2,0))</f>
        <v>0</v>
      </c>
      <c r="DK59" s="5" t="n">
        <f aca="false">IF(Kalender!DK59&lt;&gt;1,0,IF(AND($B59&gt;0,INDEX(Kalender!DK$68:DK$77,MAX(1,$B59))&gt;INDEX(Kalender!$B$68:$B$77,MAX(1,$B59))),1,0)+IF(OR(AND($C59&gt;0,INDEX(Kalender!DK$81:DK$110,MAX(1,$C59))&gt;INDEX(Kalender!$B$81:$B$110,MAX(1,$C59))),AND($D59&gt;0,INDEX(Kalender!DK$81:DK$110,MAX(1,$D59))&gt;INDEX(Kalender!$B$81:$B$110,MAX(1,$D59))),AND($E59&gt;0,INDEX(Kalender!DK$81:DK$110,MAX(1,$E59))&gt;INDEX(Kalender!$B$81:$B$110,MAX(1,$E59))),AND($F59&gt;0,INDEX(Kalender!DK$81:DK$110,MAX(1,$F59))&gt;INDEX(Kalender!$B$81:$B$110,MAX(1,$F59)))),2,0))</f>
        <v>0</v>
      </c>
      <c r="DL59" s="5" t="n">
        <f aca="false">IF(Kalender!DL59&lt;&gt;1,0,IF(AND($B59&gt;0,INDEX(Kalender!DL$68:DL$77,MAX(1,$B59))&gt;INDEX(Kalender!$B$68:$B$77,MAX(1,$B59))),1,0)+IF(OR(AND($C59&gt;0,INDEX(Kalender!DL$81:DL$110,MAX(1,$C59))&gt;INDEX(Kalender!$B$81:$B$110,MAX(1,$C59))),AND($D59&gt;0,INDEX(Kalender!DL$81:DL$110,MAX(1,$D59))&gt;INDEX(Kalender!$B$81:$B$110,MAX(1,$D59))),AND($E59&gt;0,INDEX(Kalender!DL$81:DL$110,MAX(1,$E59))&gt;INDEX(Kalender!$B$81:$B$110,MAX(1,$E59))),AND($F59&gt;0,INDEX(Kalender!DL$81:DL$110,MAX(1,$F59))&gt;INDEX(Kalender!$B$81:$B$110,MAX(1,$F59)))),2,0))</f>
        <v>0</v>
      </c>
      <c r="DM59" s="5" t="n">
        <f aca="false">IF(Kalender!DM59&lt;&gt;1,0,IF(AND($B59&gt;0,INDEX(Kalender!DM$68:DM$77,MAX(1,$B59))&gt;INDEX(Kalender!$B$68:$B$77,MAX(1,$B59))),1,0)+IF(OR(AND($C59&gt;0,INDEX(Kalender!DM$81:DM$110,MAX(1,$C59))&gt;INDEX(Kalender!$B$81:$B$110,MAX(1,$C59))),AND($D59&gt;0,INDEX(Kalender!DM$81:DM$110,MAX(1,$D59))&gt;INDEX(Kalender!$B$81:$B$110,MAX(1,$D59))),AND($E59&gt;0,INDEX(Kalender!DM$81:DM$110,MAX(1,$E59))&gt;INDEX(Kalender!$B$81:$B$110,MAX(1,$E59))),AND($F59&gt;0,INDEX(Kalender!DM$81:DM$110,MAX(1,$F59))&gt;INDEX(Kalender!$B$81:$B$110,MAX(1,$F59)))),2,0))</f>
        <v>0</v>
      </c>
      <c r="DN59" s="5" t="n">
        <f aca="false">IF(Kalender!DN59&lt;&gt;1,0,IF(AND($B59&gt;0,INDEX(Kalender!DN$68:DN$77,MAX(1,$B59))&gt;INDEX(Kalender!$B$68:$B$77,MAX(1,$B59))),1,0)+IF(OR(AND($C59&gt;0,INDEX(Kalender!DN$81:DN$110,MAX(1,$C59))&gt;INDEX(Kalender!$B$81:$B$110,MAX(1,$C59))),AND($D59&gt;0,INDEX(Kalender!DN$81:DN$110,MAX(1,$D59))&gt;INDEX(Kalender!$B$81:$B$110,MAX(1,$D59))),AND($E59&gt;0,INDEX(Kalender!DN$81:DN$110,MAX(1,$E59))&gt;INDEX(Kalender!$B$81:$B$110,MAX(1,$E59))),AND($F59&gt;0,INDEX(Kalender!DN$81:DN$110,MAX(1,$F59))&gt;INDEX(Kalender!$B$81:$B$110,MAX(1,$F59)))),2,0))</f>
        <v>0</v>
      </c>
      <c r="DO59" s="5" t="n">
        <f aca="false">IF(Kalender!DO59&lt;&gt;1,0,IF(AND($B59&gt;0,INDEX(Kalender!DO$68:DO$77,MAX(1,$B59))&gt;INDEX(Kalender!$B$68:$B$77,MAX(1,$B59))),1,0)+IF(OR(AND($C59&gt;0,INDEX(Kalender!DO$81:DO$110,MAX(1,$C59))&gt;INDEX(Kalender!$B$81:$B$110,MAX(1,$C59))),AND($D59&gt;0,INDEX(Kalender!DO$81:DO$110,MAX(1,$D59))&gt;INDEX(Kalender!$B$81:$B$110,MAX(1,$D59))),AND($E59&gt;0,INDEX(Kalender!DO$81:DO$110,MAX(1,$E59))&gt;INDEX(Kalender!$B$81:$B$110,MAX(1,$E59))),AND($F59&gt;0,INDEX(Kalender!DO$81:DO$110,MAX(1,$F59))&gt;INDEX(Kalender!$B$81:$B$110,MAX(1,$F59)))),2,0))</f>
        <v>0</v>
      </c>
      <c r="DP59" s="5" t="n">
        <f aca="false">IF(Kalender!DP59&lt;&gt;1,0,IF(AND($B59&gt;0,INDEX(Kalender!DP$68:DP$77,MAX(1,$B59))&gt;INDEX(Kalender!$B$68:$B$77,MAX(1,$B59))),1,0)+IF(OR(AND($C59&gt;0,INDEX(Kalender!DP$81:DP$110,MAX(1,$C59))&gt;INDEX(Kalender!$B$81:$B$110,MAX(1,$C59))),AND($D59&gt;0,INDEX(Kalender!DP$81:DP$110,MAX(1,$D59))&gt;INDEX(Kalender!$B$81:$B$110,MAX(1,$D59))),AND($E59&gt;0,INDEX(Kalender!DP$81:DP$110,MAX(1,$E59))&gt;INDEX(Kalender!$B$81:$B$110,MAX(1,$E59))),AND($F59&gt;0,INDEX(Kalender!DP$81:DP$110,MAX(1,$F59))&gt;INDEX(Kalender!$B$81:$B$110,MAX(1,$F59)))),2,0))</f>
        <v>0</v>
      </c>
      <c r="DQ59" s="5" t="n">
        <f aca="false">IF(Kalender!DQ59&lt;&gt;1,0,IF(AND($B59&gt;0,INDEX(Kalender!DQ$68:DQ$77,MAX(1,$B59))&gt;INDEX(Kalender!$B$68:$B$77,MAX(1,$B59))),1,0)+IF(OR(AND($C59&gt;0,INDEX(Kalender!DQ$81:DQ$110,MAX(1,$C59))&gt;INDEX(Kalender!$B$81:$B$110,MAX(1,$C59))),AND($D59&gt;0,INDEX(Kalender!DQ$81:DQ$110,MAX(1,$D59))&gt;INDEX(Kalender!$B$81:$B$110,MAX(1,$D59))),AND($E59&gt;0,INDEX(Kalender!DQ$81:DQ$110,MAX(1,$E59))&gt;INDEX(Kalender!$B$81:$B$110,MAX(1,$E59))),AND($F59&gt;0,INDEX(Kalender!DQ$81:DQ$110,MAX(1,$F59))&gt;INDEX(Kalender!$B$81:$B$110,MAX(1,$F59)))),2,0))</f>
        <v>0</v>
      </c>
      <c r="DR59" s="5" t="n">
        <f aca="false">IF(Kalender!DR59&lt;&gt;1,0,IF(AND($B59&gt;0,INDEX(Kalender!DR$68:DR$77,MAX(1,$B59))&gt;INDEX(Kalender!$B$68:$B$77,MAX(1,$B59))),1,0)+IF(OR(AND($C59&gt;0,INDEX(Kalender!DR$81:DR$110,MAX(1,$C59))&gt;INDEX(Kalender!$B$81:$B$110,MAX(1,$C59))),AND($D59&gt;0,INDEX(Kalender!DR$81:DR$110,MAX(1,$D59))&gt;INDEX(Kalender!$B$81:$B$110,MAX(1,$D59))),AND($E59&gt;0,INDEX(Kalender!DR$81:DR$110,MAX(1,$E59))&gt;INDEX(Kalender!$B$81:$B$110,MAX(1,$E59))),AND($F59&gt;0,INDEX(Kalender!DR$81:DR$110,MAX(1,$F59))&gt;INDEX(Kalender!$B$81:$B$110,MAX(1,$F59)))),2,0))</f>
        <v>0</v>
      </c>
      <c r="DS59" s="5" t="n">
        <f aca="false">IF(Kalender!DS59&lt;&gt;1,0,IF(AND($B59&gt;0,INDEX(Kalender!DS$68:DS$77,MAX(1,$B59))&gt;INDEX(Kalender!$B$68:$B$77,MAX(1,$B59))),1,0)+IF(OR(AND($C59&gt;0,INDEX(Kalender!DS$81:DS$110,MAX(1,$C59))&gt;INDEX(Kalender!$B$81:$B$110,MAX(1,$C59))),AND($D59&gt;0,INDEX(Kalender!DS$81:DS$110,MAX(1,$D59))&gt;INDEX(Kalender!$B$81:$B$110,MAX(1,$D59))),AND($E59&gt;0,INDEX(Kalender!DS$81:DS$110,MAX(1,$E59))&gt;INDEX(Kalender!$B$81:$B$110,MAX(1,$E59))),AND($F59&gt;0,INDEX(Kalender!DS$81:DS$110,MAX(1,$F59))&gt;INDEX(Kalender!$B$81:$B$110,MAX(1,$F59)))),2,0))</f>
        <v>0</v>
      </c>
      <c r="DT59" s="5" t="n">
        <f aca="false">IF(Kalender!DT59&lt;&gt;1,0,IF(AND($B59&gt;0,INDEX(Kalender!DT$68:DT$77,MAX(1,$B59))&gt;INDEX(Kalender!$B$68:$B$77,MAX(1,$B59))),1,0)+IF(OR(AND($C59&gt;0,INDEX(Kalender!DT$81:DT$110,MAX(1,$C59))&gt;INDEX(Kalender!$B$81:$B$110,MAX(1,$C59))),AND($D59&gt;0,INDEX(Kalender!DT$81:DT$110,MAX(1,$D59))&gt;INDEX(Kalender!$B$81:$B$110,MAX(1,$D59))),AND($E59&gt;0,INDEX(Kalender!DT$81:DT$110,MAX(1,$E59))&gt;INDEX(Kalender!$B$81:$B$110,MAX(1,$E59))),AND($F59&gt;0,INDEX(Kalender!DT$81:DT$110,MAX(1,$F59))&gt;INDEX(Kalender!$B$81:$B$110,MAX(1,$F59)))),2,0))</f>
        <v>0</v>
      </c>
      <c r="DU59" s="5" t="n">
        <f aca="false">IF(Kalender!DU59&lt;&gt;1,0,IF(AND($B59&gt;0,INDEX(Kalender!DU$68:DU$77,MAX(1,$B59))&gt;INDEX(Kalender!$B$68:$B$77,MAX(1,$B59))),1,0)+IF(OR(AND($C59&gt;0,INDEX(Kalender!DU$81:DU$110,MAX(1,$C59))&gt;INDEX(Kalender!$B$81:$B$110,MAX(1,$C59))),AND($D59&gt;0,INDEX(Kalender!DU$81:DU$110,MAX(1,$D59))&gt;INDEX(Kalender!$B$81:$B$110,MAX(1,$D59))),AND($E59&gt;0,INDEX(Kalender!DU$81:DU$110,MAX(1,$E59))&gt;INDEX(Kalender!$B$81:$B$110,MAX(1,$E59))),AND($F59&gt;0,INDEX(Kalender!DU$81:DU$110,MAX(1,$F59))&gt;INDEX(Kalender!$B$81:$B$110,MAX(1,$F59)))),2,0))</f>
        <v>0</v>
      </c>
      <c r="DV59" s="5" t="n">
        <f aca="false">IF(Kalender!DV59&lt;&gt;1,0,IF(AND($B59&gt;0,INDEX(Kalender!DV$68:DV$77,MAX(1,$B59))&gt;INDEX(Kalender!$B$68:$B$77,MAX(1,$B59))),1,0)+IF(OR(AND($C59&gt;0,INDEX(Kalender!DV$81:DV$110,MAX(1,$C59))&gt;INDEX(Kalender!$B$81:$B$110,MAX(1,$C59))),AND($D59&gt;0,INDEX(Kalender!DV$81:DV$110,MAX(1,$D59))&gt;INDEX(Kalender!$B$81:$B$110,MAX(1,$D59))),AND($E59&gt;0,INDEX(Kalender!DV$81:DV$110,MAX(1,$E59))&gt;INDEX(Kalender!$B$81:$B$110,MAX(1,$E59))),AND($F59&gt;0,INDEX(Kalender!DV$81:DV$110,MAX(1,$F59))&gt;INDEX(Kalender!$B$81:$B$110,MAX(1,$F59)))),2,0))</f>
        <v>0</v>
      </c>
      <c r="DW59" s="5" t="n">
        <f aca="false">IF(Kalender!DW59&lt;&gt;1,0,IF(AND($B59&gt;0,INDEX(Kalender!DW$68:DW$77,MAX(1,$B59))&gt;INDEX(Kalender!$B$68:$B$77,MAX(1,$B59))),1,0)+IF(OR(AND($C59&gt;0,INDEX(Kalender!DW$81:DW$110,MAX(1,$C59))&gt;INDEX(Kalender!$B$81:$B$110,MAX(1,$C59))),AND($D59&gt;0,INDEX(Kalender!DW$81:DW$110,MAX(1,$D59))&gt;INDEX(Kalender!$B$81:$B$110,MAX(1,$D59))),AND($E59&gt;0,INDEX(Kalender!DW$81:DW$110,MAX(1,$E59))&gt;INDEX(Kalender!$B$81:$B$110,MAX(1,$E59))),AND($F59&gt;0,INDEX(Kalender!DW$81:DW$110,MAX(1,$F59))&gt;INDEX(Kalender!$B$81:$B$110,MAX(1,$F59)))),2,0))</f>
        <v>0</v>
      </c>
      <c r="DX59" s="5" t="n">
        <f aca="false">IF(Kalender!DX59&lt;&gt;1,0,IF(AND($B59&gt;0,INDEX(Kalender!DX$68:DX$77,MAX(1,$B59))&gt;INDEX(Kalender!$B$68:$B$77,MAX(1,$B59))),1,0)+IF(OR(AND($C59&gt;0,INDEX(Kalender!DX$81:DX$110,MAX(1,$C59))&gt;INDEX(Kalender!$B$81:$B$110,MAX(1,$C59))),AND($D59&gt;0,INDEX(Kalender!DX$81:DX$110,MAX(1,$D59))&gt;INDEX(Kalender!$B$81:$B$110,MAX(1,$D59))),AND($E59&gt;0,INDEX(Kalender!DX$81:DX$110,MAX(1,$E59))&gt;INDEX(Kalender!$B$81:$B$110,MAX(1,$E59))),AND($F59&gt;0,INDEX(Kalender!DX$81:DX$110,MAX(1,$F59))&gt;INDEX(Kalender!$B$81:$B$110,MAX(1,$F59)))),2,0))</f>
        <v>0</v>
      </c>
      <c r="DY59" s="5" t="n">
        <f aca="false">IF(Kalender!DY59&lt;&gt;1,0,IF(AND($B59&gt;0,INDEX(Kalender!DY$68:DY$77,MAX(1,$B59))&gt;INDEX(Kalender!$B$68:$B$77,MAX(1,$B59))),1,0)+IF(OR(AND($C59&gt;0,INDEX(Kalender!DY$81:DY$110,MAX(1,$C59))&gt;INDEX(Kalender!$B$81:$B$110,MAX(1,$C59))),AND($D59&gt;0,INDEX(Kalender!DY$81:DY$110,MAX(1,$D59))&gt;INDEX(Kalender!$B$81:$B$110,MAX(1,$D59))),AND($E59&gt;0,INDEX(Kalender!DY$81:DY$110,MAX(1,$E59))&gt;INDEX(Kalender!$B$81:$B$110,MAX(1,$E59))),AND($F59&gt;0,INDEX(Kalender!DY$81:DY$110,MAX(1,$F59))&gt;INDEX(Kalender!$B$81:$B$110,MAX(1,$F59)))),2,0))</f>
        <v>0</v>
      </c>
      <c r="DZ59" s="5" t="n">
        <f aca="false">IF(Kalender!DZ59&lt;&gt;1,0,IF(AND($B59&gt;0,INDEX(Kalender!DZ$68:DZ$77,MAX(1,$B59))&gt;INDEX(Kalender!$B$68:$B$77,MAX(1,$B59))),1,0)+IF(OR(AND($C59&gt;0,INDEX(Kalender!DZ$81:DZ$110,MAX(1,$C59))&gt;INDEX(Kalender!$B$81:$B$110,MAX(1,$C59))),AND($D59&gt;0,INDEX(Kalender!DZ$81:DZ$110,MAX(1,$D59))&gt;INDEX(Kalender!$B$81:$B$110,MAX(1,$D59))),AND($E59&gt;0,INDEX(Kalender!DZ$81:DZ$110,MAX(1,$E59))&gt;INDEX(Kalender!$B$81:$B$110,MAX(1,$E59))),AND($F59&gt;0,INDEX(Kalender!DZ$81:DZ$110,MAX(1,$F59))&gt;INDEX(Kalender!$B$81:$B$110,MAX(1,$F59)))),2,0))</f>
        <v>0</v>
      </c>
      <c r="EA59" s="5" t="n">
        <f aca="false">IF(Kalender!EA59&lt;&gt;1,0,IF(AND($B59&gt;0,INDEX(Kalender!EA$68:EA$77,MAX(1,$B59))&gt;INDEX(Kalender!$B$68:$B$77,MAX(1,$B59))),1,0)+IF(OR(AND($C59&gt;0,INDEX(Kalender!EA$81:EA$110,MAX(1,$C59))&gt;INDEX(Kalender!$B$81:$B$110,MAX(1,$C59))),AND($D59&gt;0,INDEX(Kalender!EA$81:EA$110,MAX(1,$D59))&gt;INDEX(Kalender!$B$81:$B$110,MAX(1,$D59))),AND($E59&gt;0,INDEX(Kalender!EA$81:EA$110,MAX(1,$E59))&gt;INDEX(Kalender!$B$81:$B$110,MAX(1,$E59))),AND($F59&gt;0,INDEX(Kalender!EA$81:EA$110,MAX(1,$F59))&gt;INDEX(Kalender!$B$81:$B$110,MAX(1,$F59)))),2,0))</f>
        <v>0</v>
      </c>
      <c r="EB59" s="5" t="n">
        <f aca="false">IF(Kalender!EB59&lt;&gt;1,0,IF(AND($B59&gt;0,INDEX(Kalender!EB$68:EB$77,MAX(1,$B59))&gt;INDEX(Kalender!$B$68:$B$77,MAX(1,$B59))),1,0)+IF(OR(AND($C59&gt;0,INDEX(Kalender!EB$81:EB$110,MAX(1,$C59))&gt;INDEX(Kalender!$B$81:$B$110,MAX(1,$C59))),AND($D59&gt;0,INDEX(Kalender!EB$81:EB$110,MAX(1,$D59))&gt;INDEX(Kalender!$B$81:$B$110,MAX(1,$D59))),AND($E59&gt;0,INDEX(Kalender!EB$81:EB$110,MAX(1,$E59))&gt;INDEX(Kalender!$B$81:$B$110,MAX(1,$E59))),AND($F59&gt;0,INDEX(Kalender!EB$81:EB$110,MAX(1,$F59))&gt;INDEX(Kalender!$B$81:$B$110,MAX(1,$F59)))),2,0))</f>
        <v>0</v>
      </c>
      <c r="EC59" s="5" t="n">
        <f aca="false">IF(Kalender!EC59&lt;&gt;1,0,IF(AND($B59&gt;0,INDEX(Kalender!EC$68:EC$77,MAX(1,$B59))&gt;INDEX(Kalender!$B$68:$B$77,MAX(1,$B59))),1,0)+IF(OR(AND($C59&gt;0,INDEX(Kalender!EC$81:EC$110,MAX(1,$C59))&gt;INDEX(Kalender!$B$81:$B$110,MAX(1,$C59))),AND($D59&gt;0,INDEX(Kalender!EC$81:EC$110,MAX(1,$D59))&gt;INDEX(Kalender!$B$81:$B$110,MAX(1,$D59))),AND($E59&gt;0,INDEX(Kalender!EC$81:EC$110,MAX(1,$E59))&gt;INDEX(Kalender!$B$81:$B$110,MAX(1,$E59))),AND($F59&gt;0,INDEX(Kalender!EC$81:EC$110,MAX(1,$F59))&gt;INDEX(Kalender!$B$81:$B$110,MAX(1,$F59)))),2,0))</f>
        <v>0</v>
      </c>
      <c r="ED59" s="5" t="n">
        <f aca="false">IF(Kalender!ED59&lt;&gt;1,0,IF(AND($B59&gt;0,INDEX(Kalender!ED$68:ED$77,MAX(1,$B59))&gt;INDEX(Kalender!$B$68:$B$77,MAX(1,$B59))),1,0)+IF(OR(AND($C59&gt;0,INDEX(Kalender!ED$81:ED$110,MAX(1,$C59))&gt;INDEX(Kalender!$B$81:$B$110,MAX(1,$C59))),AND($D59&gt;0,INDEX(Kalender!ED$81:ED$110,MAX(1,$D59))&gt;INDEX(Kalender!$B$81:$B$110,MAX(1,$D59))),AND($E59&gt;0,INDEX(Kalender!ED$81:ED$110,MAX(1,$E59))&gt;INDEX(Kalender!$B$81:$B$110,MAX(1,$E59))),AND($F59&gt;0,INDEX(Kalender!ED$81:ED$110,MAX(1,$F59))&gt;INDEX(Kalender!$B$81:$B$110,MAX(1,$F59)))),2,0))</f>
        <v>0</v>
      </c>
      <c r="EE59" s="5" t="n">
        <f aca="false">IF(Kalender!EE59&lt;&gt;1,0,IF(AND($B59&gt;0,INDEX(Kalender!EE$68:EE$77,MAX(1,$B59))&gt;INDEX(Kalender!$B$68:$B$77,MAX(1,$B59))),1,0)+IF(OR(AND($C59&gt;0,INDEX(Kalender!EE$81:EE$110,MAX(1,$C59))&gt;INDEX(Kalender!$B$81:$B$110,MAX(1,$C59))),AND($D59&gt;0,INDEX(Kalender!EE$81:EE$110,MAX(1,$D59))&gt;INDEX(Kalender!$B$81:$B$110,MAX(1,$D59))),AND($E59&gt;0,INDEX(Kalender!EE$81:EE$110,MAX(1,$E59))&gt;INDEX(Kalender!$B$81:$B$110,MAX(1,$E59))),AND($F59&gt;0,INDEX(Kalender!EE$81:EE$110,MAX(1,$F59))&gt;INDEX(Kalender!$B$81:$B$110,MAX(1,$F59)))),2,0))</f>
        <v>0</v>
      </c>
      <c r="EF59" s="5" t="n">
        <f aca="false">IF(Kalender!EF59&lt;&gt;1,0,IF(AND($B59&gt;0,INDEX(Kalender!EF$68:EF$77,MAX(1,$B59))&gt;INDEX(Kalender!$B$68:$B$77,MAX(1,$B59))),1,0)+IF(OR(AND($C59&gt;0,INDEX(Kalender!EF$81:EF$110,MAX(1,$C59))&gt;INDEX(Kalender!$B$81:$B$110,MAX(1,$C59))),AND($D59&gt;0,INDEX(Kalender!EF$81:EF$110,MAX(1,$D59))&gt;INDEX(Kalender!$B$81:$B$110,MAX(1,$D59))),AND($E59&gt;0,INDEX(Kalender!EF$81:EF$110,MAX(1,$E59))&gt;INDEX(Kalender!$B$81:$B$110,MAX(1,$E59))),AND($F59&gt;0,INDEX(Kalender!EF$81:EF$110,MAX(1,$F59))&gt;INDEX(Kalender!$B$81:$B$110,MAX(1,$F59)))),2,0))</f>
        <v>0</v>
      </c>
      <c r="EG59" s="5" t="n">
        <f aca="false">IF(Kalender!EG59&lt;&gt;1,0,IF(AND($B59&gt;0,INDEX(Kalender!EG$68:EG$77,MAX(1,$B59))&gt;INDEX(Kalender!$B$68:$B$77,MAX(1,$B59))),1,0)+IF(OR(AND($C59&gt;0,INDEX(Kalender!EG$81:EG$110,MAX(1,$C59))&gt;INDEX(Kalender!$B$81:$B$110,MAX(1,$C59))),AND($D59&gt;0,INDEX(Kalender!EG$81:EG$110,MAX(1,$D59))&gt;INDEX(Kalender!$B$81:$B$110,MAX(1,$D59))),AND($E59&gt;0,INDEX(Kalender!EG$81:EG$110,MAX(1,$E59))&gt;INDEX(Kalender!$B$81:$B$110,MAX(1,$E59))),AND($F59&gt;0,INDEX(Kalender!EG$81:EG$110,MAX(1,$F59))&gt;INDEX(Kalender!$B$81:$B$110,MAX(1,$F59)))),2,0))</f>
        <v>0</v>
      </c>
      <c r="EH59" s="5" t="n">
        <f aca="false">IF(Kalender!EH59&lt;&gt;1,0,IF(AND($B59&gt;0,INDEX(Kalender!EH$68:EH$77,MAX(1,$B59))&gt;INDEX(Kalender!$B$68:$B$77,MAX(1,$B59))),1,0)+IF(OR(AND($C59&gt;0,INDEX(Kalender!EH$81:EH$110,MAX(1,$C59))&gt;INDEX(Kalender!$B$81:$B$110,MAX(1,$C59))),AND($D59&gt;0,INDEX(Kalender!EH$81:EH$110,MAX(1,$D59))&gt;INDEX(Kalender!$B$81:$B$110,MAX(1,$D59))),AND($E59&gt;0,INDEX(Kalender!EH$81:EH$110,MAX(1,$E59))&gt;INDEX(Kalender!$B$81:$B$110,MAX(1,$E59))),AND($F59&gt;0,INDEX(Kalender!EH$81:EH$110,MAX(1,$F59))&gt;INDEX(Kalender!$B$81:$B$110,MAX(1,$F59)))),2,0))</f>
        <v>0</v>
      </c>
      <c r="EI59" s="5" t="n">
        <f aca="false">IF(Kalender!EI59&lt;&gt;1,0,IF(AND($B59&gt;0,INDEX(Kalender!EI$68:EI$77,MAX(1,$B59))&gt;INDEX(Kalender!$B$68:$B$77,MAX(1,$B59))),1,0)+IF(OR(AND($C59&gt;0,INDEX(Kalender!EI$81:EI$110,MAX(1,$C59))&gt;INDEX(Kalender!$B$81:$B$110,MAX(1,$C59))),AND($D59&gt;0,INDEX(Kalender!EI$81:EI$110,MAX(1,$D59))&gt;INDEX(Kalender!$B$81:$B$110,MAX(1,$D59))),AND($E59&gt;0,INDEX(Kalender!EI$81:EI$110,MAX(1,$E59))&gt;INDEX(Kalender!$B$81:$B$110,MAX(1,$E59))),AND($F59&gt;0,INDEX(Kalender!EI$81:EI$110,MAX(1,$F59))&gt;INDEX(Kalender!$B$81:$B$110,MAX(1,$F59)))),2,0))</f>
        <v>0</v>
      </c>
      <c r="EJ59" s="5" t="n">
        <f aca="false">IF(Kalender!EJ59&lt;&gt;1,0,IF(AND($B59&gt;0,INDEX(Kalender!EJ$68:EJ$77,MAX(1,$B59))&gt;INDEX(Kalender!$B$68:$B$77,MAX(1,$B59))),1,0)+IF(OR(AND($C59&gt;0,INDEX(Kalender!EJ$81:EJ$110,MAX(1,$C59))&gt;INDEX(Kalender!$B$81:$B$110,MAX(1,$C59))),AND($D59&gt;0,INDEX(Kalender!EJ$81:EJ$110,MAX(1,$D59))&gt;INDEX(Kalender!$B$81:$B$110,MAX(1,$D59))),AND($E59&gt;0,INDEX(Kalender!EJ$81:EJ$110,MAX(1,$E59))&gt;INDEX(Kalender!$B$81:$B$110,MAX(1,$E59))),AND($F59&gt;0,INDEX(Kalender!EJ$81:EJ$110,MAX(1,$F59))&gt;INDEX(Kalender!$B$81:$B$110,MAX(1,$F59)))),2,0))</f>
        <v>0</v>
      </c>
      <c r="EK59" s="5" t="n">
        <f aca="false">IF(Kalender!EK59&lt;&gt;1,0,IF(AND($B59&gt;0,INDEX(Kalender!EK$68:EK$77,MAX(1,$B59))&gt;INDEX(Kalender!$B$68:$B$77,MAX(1,$B59))),1,0)+IF(OR(AND($C59&gt;0,INDEX(Kalender!EK$81:EK$110,MAX(1,$C59))&gt;INDEX(Kalender!$B$81:$B$110,MAX(1,$C59))),AND($D59&gt;0,INDEX(Kalender!EK$81:EK$110,MAX(1,$D59))&gt;INDEX(Kalender!$B$81:$B$110,MAX(1,$D59))),AND($E59&gt;0,INDEX(Kalender!EK$81:EK$110,MAX(1,$E59))&gt;INDEX(Kalender!$B$81:$B$110,MAX(1,$E59))),AND($F59&gt;0,INDEX(Kalender!EK$81:EK$110,MAX(1,$F59))&gt;INDEX(Kalender!$B$81:$B$110,MAX(1,$F59)))),2,0))</f>
        <v>0</v>
      </c>
      <c r="EL59" s="5" t="n">
        <f aca="false">IF(Kalender!EL59&lt;&gt;1,0,IF(AND($B59&gt;0,INDEX(Kalender!EL$68:EL$77,MAX(1,$B59))&gt;INDEX(Kalender!$B$68:$B$77,MAX(1,$B59))),1,0)+IF(OR(AND($C59&gt;0,INDEX(Kalender!EL$81:EL$110,MAX(1,$C59))&gt;INDEX(Kalender!$B$81:$B$110,MAX(1,$C59))),AND($D59&gt;0,INDEX(Kalender!EL$81:EL$110,MAX(1,$D59))&gt;INDEX(Kalender!$B$81:$B$110,MAX(1,$D59))),AND($E59&gt;0,INDEX(Kalender!EL$81:EL$110,MAX(1,$E59))&gt;INDEX(Kalender!$B$81:$B$110,MAX(1,$E59))),AND($F59&gt;0,INDEX(Kalender!EL$81:EL$110,MAX(1,$F59))&gt;INDEX(Kalender!$B$81:$B$110,MAX(1,$F59)))),2,0))</f>
        <v>0</v>
      </c>
      <c r="EM59" s="5" t="n">
        <f aca="false">IF(Kalender!EM59&lt;&gt;1,0,IF(AND($B59&gt;0,INDEX(Kalender!EM$68:EM$77,MAX(1,$B59))&gt;INDEX(Kalender!$B$68:$B$77,MAX(1,$B59))),1,0)+IF(OR(AND($C59&gt;0,INDEX(Kalender!EM$81:EM$110,MAX(1,$C59))&gt;INDEX(Kalender!$B$81:$B$110,MAX(1,$C59))),AND($D59&gt;0,INDEX(Kalender!EM$81:EM$110,MAX(1,$D59))&gt;INDEX(Kalender!$B$81:$B$110,MAX(1,$D59))),AND($E59&gt;0,INDEX(Kalender!EM$81:EM$110,MAX(1,$E59))&gt;INDEX(Kalender!$B$81:$B$110,MAX(1,$E59))),AND($F59&gt;0,INDEX(Kalender!EM$81:EM$110,MAX(1,$F59))&gt;INDEX(Kalender!$B$81:$B$110,MAX(1,$F59)))),2,0))</f>
        <v>0</v>
      </c>
      <c r="EN59" s="5" t="n">
        <f aca="false">IF(Kalender!EN59&lt;&gt;1,0,IF(AND($B59&gt;0,INDEX(Kalender!EN$68:EN$77,MAX(1,$B59))&gt;INDEX(Kalender!$B$68:$B$77,MAX(1,$B59))),1,0)+IF(OR(AND($C59&gt;0,INDEX(Kalender!EN$81:EN$110,MAX(1,$C59))&gt;INDEX(Kalender!$B$81:$B$110,MAX(1,$C59))),AND($D59&gt;0,INDEX(Kalender!EN$81:EN$110,MAX(1,$D59))&gt;INDEX(Kalender!$B$81:$B$110,MAX(1,$D59))),AND($E59&gt;0,INDEX(Kalender!EN$81:EN$110,MAX(1,$E59))&gt;INDEX(Kalender!$B$81:$B$110,MAX(1,$E59))),AND($F59&gt;0,INDEX(Kalender!EN$81:EN$110,MAX(1,$F59))&gt;INDEX(Kalender!$B$81:$B$110,MAX(1,$F59)))),2,0))</f>
        <v>0</v>
      </c>
      <c r="EO59" s="5" t="n">
        <f aca="false">IF(Kalender!EO59&lt;&gt;1,0,IF(AND($B59&gt;0,INDEX(Kalender!EO$68:EO$77,MAX(1,$B59))&gt;INDEX(Kalender!$B$68:$B$77,MAX(1,$B59))),1,0)+IF(OR(AND($C59&gt;0,INDEX(Kalender!EO$81:EO$110,MAX(1,$C59))&gt;INDEX(Kalender!$B$81:$B$110,MAX(1,$C59))),AND($D59&gt;0,INDEX(Kalender!EO$81:EO$110,MAX(1,$D59))&gt;INDEX(Kalender!$B$81:$B$110,MAX(1,$D59))),AND($E59&gt;0,INDEX(Kalender!EO$81:EO$110,MAX(1,$E59))&gt;INDEX(Kalender!$B$81:$B$110,MAX(1,$E59))),AND($F59&gt;0,INDEX(Kalender!EO$81:EO$110,MAX(1,$F59))&gt;INDEX(Kalender!$B$81:$B$110,MAX(1,$F59)))),2,0))</f>
        <v>0</v>
      </c>
      <c r="EP59" s="5" t="n">
        <f aca="false">IF(Kalender!EP59&lt;&gt;1,0,IF(AND($B59&gt;0,INDEX(Kalender!EP$68:EP$77,MAX(1,$B59))&gt;INDEX(Kalender!$B$68:$B$77,MAX(1,$B59))),1,0)+IF(OR(AND($C59&gt;0,INDEX(Kalender!EP$81:EP$110,MAX(1,$C59))&gt;INDEX(Kalender!$B$81:$B$110,MAX(1,$C59))),AND($D59&gt;0,INDEX(Kalender!EP$81:EP$110,MAX(1,$D59))&gt;INDEX(Kalender!$B$81:$B$110,MAX(1,$D59))),AND($E59&gt;0,INDEX(Kalender!EP$81:EP$110,MAX(1,$E59))&gt;INDEX(Kalender!$B$81:$B$110,MAX(1,$E59))),AND($F59&gt;0,INDEX(Kalender!EP$81:EP$110,MAX(1,$F59))&gt;INDEX(Kalender!$B$81:$B$110,MAX(1,$F59)))),2,0))</f>
        <v>0</v>
      </c>
      <c r="EQ59" s="5" t="n">
        <f aca="false">IF(Kalender!EQ59&lt;&gt;1,0,IF(AND($B59&gt;0,INDEX(Kalender!EQ$68:EQ$77,MAX(1,$B59))&gt;INDEX(Kalender!$B$68:$B$77,MAX(1,$B59))),1,0)+IF(OR(AND($C59&gt;0,INDEX(Kalender!EQ$81:EQ$110,MAX(1,$C59))&gt;INDEX(Kalender!$B$81:$B$110,MAX(1,$C59))),AND($D59&gt;0,INDEX(Kalender!EQ$81:EQ$110,MAX(1,$D59))&gt;INDEX(Kalender!$B$81:$B$110,MAX(1,$D59))),AND($E59&gt;0,INDEX(Kalender!EQ$81:EQ$110,MAX(1,$E59))&gt;INDEX(Kalender!$B$81:$B$110,MAX(1,$E59))),AND($F59&gt;0,INDEX(Kalender!EQ$81:EQ$110,MAX(1,$F59))&gt;INDEX(Kalender!$B$81:$B$110,MAX(1,$F59)))),2,0))</f>
        <v>0</v>
      </c>
      <c r="ER59" s="5" t="n">
        <f aca="false">IF(Kalender!ER59&lt;&gt;1,0,IF(AND($B59&gt;0,INDEX(Kalender!ER$68:ER$77,MAX(1,$B59))&gt;INDEX(Kalender!$B$68:$B$77,MAX(1,$B59))),1,0)+IF(OR(AND($C59&gt;0,INDEX(Kalender!ER$81:ER$110,MAX(1,$C59))&gt;INDEX(Kalender!$B$81:$B$110,MAX(1,$C59))),AND($D59&gt;0,INDEX(Kalender!ER$81:ER$110,MAX(1,$D59))&gt;INDEX(Kalender!$B$81:$B$110,MAX(1,$D59))),AND($E59&gt;0,INDEX(Kalender!ER$81:ER$110,MAX(1,$E59))&gt;INDEX(Kalender!$B$81:$B$110,MAX(1,$E59))),AND($F59&gt;0,INDEX(Kalender!ER$81:ER$110,MAX(1,$F59))&gt;INDEX(Kalender!$B$81:$B$110,MAX(1,$F59)))),2,0))</f>
        <v>0</v>
      </c>
      <c r="ES59" s="5" t="n">
        <f aca="false">IF(Kalender!ES59&lt;&gt;1,0,IF(AND($B59&gt;0,INDEX(Kalender!ES$68:ES$77,MAX(1,$B59))&gt;INDEX(Kalender!$B$68:$B$77,MAX(1,$B59))),1,0)+IF(OR(AND($C59&gt;0,INDEX(Kalender!ES$81:ES$110,MAX(1,$C59))&gt;INDEX(Kalender!$B$81:$B$110,MAX(1,$C59))),AND($D59&gt;0,INDEX(Kalender!ES$81:ES$110,MAX(1,$D59))&gt;INDEX(Kalender!$B$81:$B$110,MAX(1,$D59))),AND($E59&gt;0,INDEX(Kalender!ES$81:ES$110,MAX(1,$E59))&gt;INDEX(Kalender!$B$81:$B$110,MAX(1,$E59))),AND($F59&gt;0,INDEX(Kalender!ES$81:ES$110,MAX(1,$F59))&gt;INDEX(Kalender!$B$81:$B$110,MAX(1,$F59)))),2,0))</f>
        <v>0</v>
      </c>
      <c r="ET59" s="5" t="n">
        <f aca="false">IF(Kalender!ET59&lt;&gt;1,0,IF(AND($B59&gt;0,INDEX(Kalender!ET$68:ET$77,MAX(1,$B59))&gt;INDEX(Kalender!$B$68:$B$77,MAX(1,$B59))),1,0)+IF(OR(AND($C59&gt;0,INDEX(Kalender!ET$81:ET$110,MAX(1,$C59))&gt;INDEX(Kalender!$B$81:$B$110,MAX(1,$C59))),AND($D59&gt;0,INDEX(Kalender!ET$81:ET$110,MAX(1,$D59))&gt;INDEX(Kalender!$B$81:$B$110,MAX(1,$D59))),AND($E59&gt;0,INDEX(Kalender!ET$81:ET$110,MAX(1,$E59))&gt;INDEX(Kalender!$B$81:$B$110,MAX(1,$E59))),AND($F59&gt;0,INDEX(Kalender!ET$81:ET$110,MAX(1,$F59))&gt;INDEX(Kalender!$B$81:$B$110,MAX(1,$F59)))),2,0))</f>
        <v>0</v>
      </c>
      <c r="EU59" s="5" t="n">
        <f aca="false">IF(Kalender!EU59&lt;&gt;1,0,IF(AND($B59&gt;0,INDEX(Kalender!EU$68:EU$77,MAX(1,$B59))&gt;INDEX(Kalender!$B$68:$B$77,MAX(1,$B59))),1,0)+IF(OR(AND($C59&gt;0,INDEX(Kalender!EU$81:EU$110,MAX(1,$C59))&gt;INDEX(Kalender!$B$81:$B$110,MAX(1,$C59))),AND($D59&gt;0,INDEX(Kalender!EU$81:EU$110,MAX(1,$D59))&gt;INDEX(Kalender!$B$81:$B$110,MAX(1,$D59))),AND($E59&gt;0,INDEX(Kalender!EU$81:EU$110,MAX(1,$E59))&gt;INDEX(Kalender!$B$81:$B$110,MAX(1,$E59))),AND($F59&gt;0,INDEX(Kalender!EU$81:EU$110,MAX(1,$F59))&gt;INDEX(Kalender!$B$81:$B$110,MAX(1,$F59)))),2,0))</f>
        <v>0</v>
      </c>
      <c r="EV59" s="5" t="n">
        <f aca="false">IF(Kalender!EV59&lt;&gt;1,0,IF(AND($B59&gt;0,INDEX(Kalender!EV$68:EV$77,MAX(1,$B59))&gt;INDEX(Kalender!$B$68:$B$77,MAX(1,$B59))),1,0)+IF(OR(AND($C59&gt;0,INDEX(Kalender!EV$81:EV$110,MAX(1,$C59))&gt;INDEX(Kalender!$B$81:$B$110,MAX(1,$C59))),AND($D59&gt;0,INDEX(Kalender!EV$81:EV$110,MAX(1,$D59))&gt;INDEX(Kalender!$B$81:$B$110,MAX(1,$D59))),AND($E59&gt;0,INDEX(Kalender!EV$81:EV$110,MAX(1,$E59))&gt;INDEX(Kalender!$B$81:$B$110,MAX(1,$E59))),AND($F59&gt;0,INDEX(Kalender!EV$81:EV$110,MAX(1,$F59))&gt;INDEX(Kalender!$B$81:$B$110,MAX(1,$F59)))),2,0))</f>
        <v>0</v>
      </c>
      <c r="EW59" s="5" t="n">
        <f aca="false">IF(Kalender!EW59&lt;&gt;1,0,IF(AND($B59&gt;0,INDEX(Kalender!EW$68:EW$77,MAX(1,$B59))&gt;INDEX(Kalender!$B$68:$B$77,MAX(1,$B59))),1,0)+IF(OR(AND($C59&gt;0,INDEX(Kalender!EW$81:EW$110,MAX(1,$C59))&gt;INDEX(Kalender!$B$81:$B$110,MAX(1,$C59))),AND($D59&gt;0,INDEX(Kalender!EW$81:EW$110,MAX(1,$D59))&gt;INDEX(Kalender!$B$81:$B$110,MAX(1,$D59))),AND($E59&gt;0,INDEX(Kalender!EW$81:EW$110,MAX(1,$E59))&gt;INDEX(Kalender!$B$81:$B$110,MAX(1,$E59))),AND($F59&gt;0,INDEX(Kalender!EW$81:EW$110,MAX(1,$F59))&gt;INDEX(Kalender!$B$81:$B$110,MAX(1,$F59)))),2,0))</f>
        <v>0</v>
      </c>
      <c r="EX59" s="5" t="n">
        <f aca="false">IF(Kalender!EX59&lt;&gt;1,0,IF(AND($B59&gt;0,INDEX(Kalender!EX$68:EX$77,MAX(1,$B59))&gt;INDEX(Kalender!$B$68:$B$77,MAX(1,$B59))),1,0)+IF(OR(AND($C59&gt;0,INDEX(Kalender!EX$81:EX$110,MAX(1,$C59))&gt;INDEX(Kalender!$B$81:$B$110,MAX(1,$C59))),AND($D59&gt;0,INDEX(Kalender!EX$81:EX$110,MAX(1,$D59))&gt;INDEX(Kalender!$B$81:$B$110,MAX(1,$D59))),AND($E59&gt;0,INDEX(Kalender!EX$81:EX$110,MAX(1,$E59))&gt;INDEX(Kalender!$B$81:$B$110,MAX(1,$E59))),AND($F59&gt;0,INDEX(Kalender!EX$81:EX$110,MAX(1,$F59))&gt;INDEX(Kalender!$B$81:$B$110,MAX(1,$F59)))),2,0))</f>
        <v>0</v>
      </c>
      <c r="EY59" s="5" t="n">
        <f aca="false">IF(Kalender!EY59&lt;&gt;1,0,IF(AND($B59&gt;0,INDEX(Kalender!EY$68:EY$77,MAX(1,$B59))&gt;INDEX(Kalender!$B$68:$B$77,MAX(1,$B59))),1,0)+IF(OR(AND($C59&gt;0,INDEX(Kalender!EY$81:EY$110,MAX(1,$C59))&gt;INDEX(Kalender!$B$81:$B$110,MAX(1,$C59))),AND($D59&gt;0,INDEX(Kalender!EY$81:EY$110,MAX(1,$D59))&gt;INDEX(Kalender!$B$81:$B$110,MAX(1,$D59))),AND($E59&gt;0,INDEX(Kalender!EY$81:EY$110,MAX(1,$E59))&gt;INDEX(Kalender!$B$81:$B$110,MAX(1,$E59))),AND($F59&gt;0,INDEX(Kalender!EY$81:EY$110,MAX(1,$F59))&gt;INDEX(Kalender!$B$81:$B$110,MAX(1,$F59)))),2,0))</f>
        <v>0</v>
      </c>
      <c r="EZ59" s="5" t="n">
        <f aca="false">IF(Kalender!EZ59&lt;&gt;1,0,IF(AND($B59&gt;0,INDEX(Kalender!EZ$68:EZ$77,MAX(1,$B59))&gt;INDEX(Kalender!$B$68:$B$77,MAX(1,$B59))),1,0)+IF(OR(AND($C59&gt;0,INDEX(Kalender!EZ$81:EZ$110,MAX(1,$C59))&gt;INDEX(Kalender!$B$81:$B$110,MAX(1,$C59))),AND($D59&gt;0,INDEX(Kalender!EZ$81:EZ$110,MAX(1,$D59))&gt;INDEX(Kalender!$B$81:$B$110,MAX(1,$D59))),AND($E59&gt;0,INDEX(Kalender!EZ$81:EZ$110,MAX(1,$E59))&gt;INDEX(Kalender!$B$81:$B$110,MAX(1,$E59))),AND($F59&gt;0,INDEX(Kalender!EZ$81:EZ$110,MAX(1,$F59))&gt;INDEX(Kalender!$B$81:$B$110,MAX(1,$F59)))),2,0))</f>
        <v>0</v>
      </c>
      <c r="FA59" s="5" t="n">
        <f aca="false">IF(Kalender!FA59&lt;&gt;1,0,IF(AND($B59&gt;0,INDEX(Kalender!FA$68:FA$77,MAX(1,$B59))&gt;INDEX(Kalender!$B$68:$B$77,MAX(1,$B59))),1,0)+IF(OR(AND($C59&gt;0,INDEX(Kalender!FA$81:FA$110,MAX(1,$C59))&gt;INDEX(Kalender!$B$81:$B$110,MAX(1,$C59))),AND($D59&gt;0,INDEX(Kalender!FA$81:FA$110,MAX(1,$D59))&gt;INDEX(Kalender!$B$81:$B$110,MAX(1,$D59))),AND($E59&gt;0,INDEX(Kalender!FA$81:FA$110,MAX(1,$E59))&gt;INDEX(Kalender!$B$81:$B$110,MAX(1,$E59))),AND($F59&gt;0,INDEX(Kalender!FA$81:FA$110,MAX(1,$F59))&gt;INDEX(Kalender!$B$81:$B$110,MAX(1,$F59)))),2,0))</f>
        <v>0</v>
      </c>
      <c r="FB59" s="5" t="n">
        <f aca="false">IF(Kalender!FB59&lt;&gt;1,0,IF(AND($B59&gt;0,INDEX(Kalender!FB$68:FB$77,MAX(1,$B59))&gt;INDEX(Kalender!$B$68:$B$77,MAX(1,$B59))),1,0)+IF(OR(AND($C59&gt;0,INDEX(Kalender!FB$81:FB$110,MAX(1,$C59))&gt;INDEX(Kalender!$B$81:$B$110,MAX(1,$C59))),AND($D59&gt;0,INDEX(Kalender!FB$81:FB$110,MAX(1,$D59))&gt;INDEX(Kalender!$B$81:$B$110,MAX(1,$D59))),AND($E59&gt;0,INDEX(Kalender!FB$81:FB$110,MAX(1,$E59))&gt;INDEX(Kalender!$B$81:$B$110,MAX(1,$E59))),AND($F59&gt;0,INDEX(Kalender!FB$81:FB$110,MAX(1,$F59))&gt;INDEX(Kalender!$B$81:$B$110,MAX(1,$F59)))),2,0))</f>
        <v>0</v>
      </c>
      <c r="FC59" s="5" t="n">
        <f aca="false">IF(Kalender!FC59&lt;&gt;1,0,IF(AND($B59&gt;0,INDEX(Kalender!FC$68:FC$77,MAX(1,$B59))&gt;INDEX(Kalender!$B$68:$B$77,MAX(1,$B59))),1,0)+IF(OR(AND($C59&gt;0,INDEX(Kalender!FC$81:FC$110,MAX(1,$C59))&gt;INDEX(Kalender!$B$81:$B$110,MAX(1,$C59))),AND($D59&gt;0,INDEX(Kalender!FC$81:FC$110,MAX(1,$D59))&gt;INDEX(Kalender!$B$81:$B$110,MAX(1,$D59))),AND($E59&gt;0,INDEX(Kalender!FC$81:FC$110,MAX(1,$E59))&gt;INDEX(Kalender!$B$81:$B$110,MAX(1,$E59))),AND($F59&gt;0,INDEX(Kalender!FC$81:FC$110,MAX(1,$F59))&gt;INDEX(Kalender!$B$81:$B$110,MAX(1,$F59)))),2,0))</f>
        <v>0</v>
      </c>
      <c r="FD59" s="5" t="n">
        <f aca="false">IF(Kalender!FD59&lt;&gt;1,0,IF(AND($B59&gt;0,INDEX(Kalender!FD$68:FD$77,MAX(1,$B59))&gt;INDEX(Kalender!$B$68:$B$77,MAX(1,$B59))),1,0)+IF(OR(AND($C59&gt;0,INDEX(Kalender!FD$81:FD$110,MAX(1,$C59))&gt;INDEX(Kalender!$B$81:$B$110,MAX(1,$C59))),AND($D59&gt;0,INDEX(Kalender!FD$81:FD$110,MAX(1,$D59))&gt;INDEX(Kalender!$B$81:$B$110,MAX(1,$D59))),AND($E59&gt;0,INDEX(Kalender!FD$81:FD$110,MAX(1,$E59))&gt;INDEX(Kalender!$B$81:$B$110,MAX(1,$E59))),AND($F59&gt;0,INDEX(Kalender!FD$81:FD$110,MAX(1,$F59))&gt;INDEX(Kalender!$B$81:$B$110,MAX(1,$F59)))),2,0))</f>
        <v>0</v>
      </c>
      <c r="FE59" s="5" t="n">
        <f aca="false">IF(Kalender!FE59&lt;&gt;1,0,IF(AND($B59&gt;0,INDEX(Kalender!FE$68:FE$77,MAX(1,$B59))&gt;INDEX(Kalender!$B$68:$B$77,MAX(1,$B59))),1,0)+IF(OR(AND($C59&gt;0,INDEX(Kalender!FE$81:FE$110,MAX(1,$C59))&gt;INDEX(Kalender!$B$81:$B$110,MAX(1,$C59))),AND($D59&gt;0,INDEX(Kalender!FE$81:FE$110,MAX(1,$D59))&gt;INDEX(Kalender!$B$81:$B$110,MAX(1,$D59))),AND($E59&gt;0,INDEX(Kalender!FE$81:FE$110,MAX(1,$E59))&gt;INDEX(Kalender!$B$81:$B$110,MAX(1,$E59))),AND($F59&gt;0,INDEX(Kalender!FE$81:FE$110,MAX(1,$F59))&gt;INDEX(Kalender!$B$81:$B$110,MAX(1,$F59)))),2,0))</f>
        <v>0</v>
      </c>
      <c r="FF59" s="5" t="n">
        <f aca="false">IF(Kalender!FF59&lt;&gt;1,0,IF(AND($B59&gt;0,INDEX(Kalender!FF$68:FF$77,MAX(1,$B59))&gt;INDEX(Kalender!$B$68:$B$77,MAX(1,$B59))),1,0)+IF(OR(AND($C59&gt;0,INDEX(Kalender!FF$81:FF$110,MAX(1,$C59))&gt;INDEX(Kalender!$B$81:$B$110,MAX(1,$C59))),AND($D59&gt;0,INDEX(Kalender!FF$81:FF$110,MAX(1,$D59))&gt;INDEX(Kalender!$B$81:$B$110,MAX(1,$D59))),AND($E59&gt;0,INDEX(Kalender!FF$81:FF$110,MAX(1,$E59))&gt;INDEX(Kalender!$B$81:$B$110,MAX(1,$E59))),AND($F59&gt;0,INDEX(Kalender!FF$81:FF$110,MAX(1,$F59))&gt;INDEX(Kalender!$B$81:$B$110,MAX(1,$F59)))),2,0))</f>
        <v>0</v>
      </c>
      <c r="FG59" s="5" t="n">
        <f aca="false">IF(Kalender!FG59&lt;&gt;1,0,IF(AND($B59&gt;0,INDEX(Kalender!FG$68:FG$77,MAX(1,$B59))&gt;INDEX(Kalender!$B$68:$B$77,MAX(1,$B59))),1,0)+IF(OR(AND($C59&gt;0,INDEX(Kalender!FG$81:FG$110,MAX(1,$C59))&gt;INDEX(Kalender!$B$81:$B$110,MAX(1,$C59))),AND($D59&gt;0,INDEX(Kalender!FG$81:FG$110,MAX(1,$D59))&gt;INDEX(Kalender!$B$81:$B$110,MAX(1,$D59))),AND($E59&gt;0,INDEX(Kalender!FG$81:FG$110,MAX(1,$E59))&gt;INDEX(Kalender!$B$81:$B$110,MAX(1,$E59))),AND($F59&gt;0,INDEX(Kalender!FG$81:FG$110,MAX(1,$F59))&gt;INDEX(Kalender!$B$81:$B$110,MAX(1,$F59)))),2,0))</f>
        <v>0</v>
      </c>
      <c r="FH59" s="5" t="n">
        <f aca="false">IF(Kalender!FH59&lt;&gt;1,0,IF(AND($B59&gt;0,INDEX(Kalender!FH$68:FH$77,MAX(1,$B59))&gt;INDEX(Kalender!$B$68:$B$77,MAX(1,$B59))),1,0)+IF(OR(AND($C59&gt;0,INDEX(Kalender!FH$81:FH$110,MAX(1,$C59))&gt;INDEX(Kalender!$B$81:$B$110,MAX(1,$C59))),AND($D59&gt;0,INDEX(Kalender!FH$81:FH$110,MAX(1,$D59))&gt;INDEX(Kalender!$B$81:$B$110,MAX(1,$D59))),AND($E59&gt;0,INDEX(Kalender!FH$81:FH$110,MAX(1,$E59))&gt;INDEX(Kalender!$B$81:$B$110,MAX(1,$E59))),AND($F59&gt;0,INDEX(Kalender!FH$81:FH$110,MAX(1,$F59))&gt;INDEX(Kalender!$B$81:$B$110,MAX(1,$F59)))),2,0))</f>
        <v>0</v>
      </c>
      <c r="FI59" s="5" t="n">
        <f aca="false">IF(Kalender!FI59&lt;&gt;1,0,IF(AND($B59&gt;0,INDEX(Kalender!FI$68:FI$77,MAX(1,$B59))&gt;INDEX(Kalender!$B$68:$B$77,MAX(1,$B59))),1,0)+IF(OR(AND($C59&gt;0,INDEX(Kalender!FI$81:FI$110,MAX(1,$C59))&gt;INDEX(Kalender!$B$81:$B$110,MAX(1,$C59))),AND($D59&gt;0,INDEX(Kalender!FI$81:FI$110,MAX(1,$D59))&gt;INDEX(Kalender!$B$81:$B$110,MAX(1,$D59))),AND($E59&gt;0,INDEX(Kalender!FI$81:FI$110,MAX(1,$E59))&gt;INDEX(Kalender!$B$81:$B$110,MAX(1,$E59))),AND($F59&gt;0,INDEX(Kalender!FI$81:FI$110,MAX(1,$F59))&gt;INDEX(Kalender!$B$81:$B$110,MAX(1,$F59)))),2,0))</f>
        <v>0</v>
      </c>
      <c r="FJ59" s="5" t="n">
        <f aca="false">IF(Kalender!FJ59&lt;&gt;1,0,IF(AND($B59&gt;0,INDEX(Kalender!FJ$68:FJ$77,MAX(1,$B59))&gt;INDEX(Kalender!$B$68:$B$77,MAX(1,$B59))),1,0)+IF(OR(AND($C59&gt;0,INDEX(Kalender!FJ$81:FJ$110,MAX(1,$C59))&gt;INDEX(Kalender!$B$81:$B$110,MAX(1,$C59))),AND($D59&gt;0,INDEX(Kalender!FJ$81:FJ$110,MAX(1,$D59))&gt;INDEX(Kalender!$B$81:$B$110,MAX(1,$D59))),AND($E59&gt;0,INDEX(Kalender!FJ$81:FJ$110,MAX(1,$E59))&gt;INDEX(Kalender!$B$81:$B$110,MAX(1,$E59))),AND($F59&gt;0,INDEX(Kalender!FJ$81:FJ$110,MAX(1,$F59))&gt;INDEX(Kalender!$B$81:$B$110,MAX(1,$F59)))),2,0))</f>
        <v>0</v>
      </c>
      <c r="FK59" s="5" t="n">
        <f aca="false">IF(Kalender!FK59&lt;&gt;1,0,IF(AND($B59&gt;0,INDEX(Kalender!FK$68:FK$77,MAX(1,$B59))&gt;INDEX(Kalender!$B$68:$B$77,MAX(1,$B59))),1,0)+IF(OR(AND($C59&gt;0,INDEX(Kalender!FK$81:FK$110,MAX(1,$C59))&gt;INDEX(Kalender!$B$81:$B$110,MAX(1,$C59))),AND($D59&gt;0,INDEX(Kalender!FK$81:FK$110,MAX(1,$D59))&gt;INDEX(Kalender!$B$81:$B$110,MAX(1,$D59))),AND($E59&gt;0,INDEX(Kalender!FK$81:FK$110,MAX(1,$E59))&gt;INDEX(Kalender!$B$81:$B$110,MAX(1,$E59))),AND($F59&gt;0,INDEX(Kalender!FK$81:FK$110,MAX(1,$F59))&gt;INDEX(Kalender!$B$81:$B$110,MAX(1,$F59)))),2,0))</f>
        <v>0</v>
      </c>
      <c r="FL59" s="5" t="n">
        <f aca="false">IF(Kalender!FL59&lt;&gt;1,0,IF(AND($B59&gt;0,INDEX(Kalender!FL$68:FL$77,MAX(1,$B59))&gt;INDEX(Kalender!$B$68:$B$77,MAX(1,$B59))),1,0)+IF(OR(AND($C59&gt;0,INDEX(Kalender!FL$81:FL$110,MAX(1,$C59))&gt;INDEX(Kalender!$B$81:$B$110,MAX(1,$C59))),AND($D59&gt;0,INDEX(Kalender!FL$81:FL$110,MAX(1,$D59))&gt;INDEX(Kalender!$B$81:$B$110,MAX(1,$D59))),AND($E59&gt;0,INDEX(Kalender!FL$81:FL$110,MAX(1,$E59))&gt;INDEX(Kalender!$B$81:$B$110,MAX(1,$E59))),AND($F59&gt;0,INDEX(Kalender!FL$81:FL$110,MAX(1,$F59))&gt;INDEX(Kalender!$B$81:$B$110,MAX(1,$F59)))),2,0))</f>
        <v>0</v>
      </c>
      <c r="FM59" s="5" t="n">
        <f aca="false">IF(Kalender!FM59&lt;&gt;1,0,IF(AND($B59&gt;0,INDEX(Kalender!FM$68:FM$77,MAX(1,$B59))&gt;INDEX(Kalender!$B$68:$B$77,MAX(1,$B59))),1,0)+IF(OR(AND($C59&gt;0,INDEX(Kalender!FM$81:FM$110,MAX(1,$C59))&gt;INDEX(Kalender!$B$81:$B$110,MAX(1,$C59))),AND($D59&gt;0,INDEX(Kalender!FM$81:FM$110,MAX(1,$D59))&gt;INDEX(Kalender!$B$81:$B$110,MAX(1,$D59))),AND($E59&gt;0,INDEX(Kalender!FM$81:FM$110,MAX(1,$E59))&gt;INDEX(Kalender!$B$81:$B$110,MAX(1,$E59))),AND($F59&gt;0,INDEX(Kalender!FM$81:FM$110,MAX(1,$F59))&gt;INDEX(Kalender!$B$81:$B$110,MAX(1,$F59)))),2,0))</f>
        <v>0</v>
      </c>
      <c r="FN59" s="5" t="n">
        <f aca="false">IF(Kalender!FN59&lt;&gt;1,0,IF(AND($B59&gt;0,INDEX(Kalender!FN$68:FN$77,MAX(1,$B59))&gt;INDEX(Kalender!$B$68:$B$77,MAX(1,$B59))),1,0)+IF(OR(AND($C59&gt;0,INDEX(Kalender!FN$81:FN$110,MAX(1,$C59))&gt;INDEX(Kalender!$B$81:$B$110,MAX(1,$C59))),AND($D59&gt;0,INDEX(Kalender!FN$81:FN$110,MAX(1,$D59))&gt;INDEX(Kalender!$B$81:$B$110,MAX(1,$D59))),AND($E59&gt;0,INDEX(Kalender!FN$81:FN$110,MAX(1,$E59))&gt;INDEX(Kalender!$B$81:$B$110,MAX(1,$E59))),AND($F59&gt;0,INDEX(Kalender!FN$81:FN$110,MAX(1,$F59))&gt;INDEX(Kalender!$B$81:$B$110,MAX(1,$F59)))),2,0))</f>
        <v>0</v>
      </c>
      <c r="FO59" s="5" t="n">
        <f aca="false">IF(Kalender!FO59&lt;&gt;1,0,IF(AND($B59&gt;0,INDEX(Kalender!FO$68:FO$77,MAX(1,$B59))&gt;INDEX(Kalender!$B$68:$B$77,MAX(1,$B59))),1,0)+IF(OR(AND($C59&gt;0,INDEX(Kalender!FO$81:FO$110,MAX(1,$C59))&gt;INDEX(Kalender!$B$81:$B$110,MAX(1,$C59))),AND($D59&gt;0,INDEX(Kalender!FO$81:FO$110,MAX(1,$D59))&gt;INDEX(Kalender!$B$81:$B$110,MAX(1,$D59))),AND($E59&gt;0,INDEX(Kalender!FO$81:FO$110,MAX(1,$E59))&gt;INDEX(Kalender!$B$81:$B$110,MAX(1,$E59))),AND($F59&gt;0,INDEX(Kalender!FO$81:FO$110,MAX(1,$F59))&gt;INDEX(Kalender!$B$81:$B$110,MAX(1,$F59)))),2,0))</f>
        <v>0</v>
      </c>
      <c r="FP59" s="5" t="n">
        <f aca="false">IF(Kalender!FP59&lt;&gt;1,0,IF(AND($B59&gt;0,INDEX(Kalender!FP$68:FP$77,MAX(1,$B59))&gt;INDEX(Kalender!$B$68:$B$77,MAX(1,$B59))),1,0)+IF(OR(AND($C59&gt;0,INDEX(Kalender!FP$81:FP$110,MAX(1,$C59))&gt;INDEX(Kalender!$B$81:$B$110,MAX(1,$C59))),AND($D59&gt;0,INDEX(Kalender!FP$81:FP$110,MAX(1,$D59))&gt;INDEX(Kalender!$B$81:$B$110,MAX(1,$D59))),AND($E59&gt;0,INDEX(Kalender!FP$81:FP$110,MAX(1,$E59))&gt;INDEX(Kalender!$B$81:$B$110,MAX(1,$E59))),AND($F59&gt;0,INDEX(Kalender!FP$81:FP$110,MAX(1,$F59))&gt;INDEX(Kalender!$B$81:$B$110,MAX(1,$F59)))),2,0))</f>
        <v>0</v>
      </c>
      <c r="FQ59" s="5" t="n">
        <f aca="false">IF(Kalender!FQ59&lt;&gt;1,0,IF(AND($B59&gt;0,INDEX(Kalender!FQ$68:FQ$77,MAX(1,$B59))&gt;INDEX(Kalender!$B$68:$B$77,MAX(1,$B59))),1,0)+IF(OR(AND($C59&gt;0,INDEX(Kalender!FQ$81:FQ$110,MAX(1,$C59))&gt;INDEX(Kalender!$B$81:$B$110,MAX(1,$C59))),AND($D59&gt;0,INDEX(Kalender!FQ$81:FQ$110,MAX(1,$D59))&gt;INDEX(Kalender!$B$81:$B$110,MAX(1,$D59))),AND($E59&gt;0,INDEX(Kalender!FQ$81:FQ$110,MAX(1,$E59))&gt;INDEX(Kalender!$B$81:$B$110,MAX(1,$E59))),AND($F59&gt;0,INDEX(Kalender!FQ$81:FQ$110,MAX(1,$F59))&gt;INDEX(Kalender!$B$81:$B$110,MAX(1,$F59)))),2,0))</f>
        <v>0</v>
      </c>
      <c r="FR59" s="5" t="n">
        <f aca="false">IF(Kalender!FR59&lt;&gt;1,0,IF(AND($B59&gt;0,INDEX(Kalender!FR$68:FR$77,MAX(1,$B59))&gt;INDEX(Kalender!$B$68:$B$77,MAX(1,$B59))),1,0)+IF(OR(AND($C59&gt;0,INDEX(Kalender!FR$81:FR$110,MAX(1,$C59))&gt;INDEX(Kalender!$B$81:$B$110,MAX(1,$C59))),AND($D59&gt;0,INDEX(Kalender!FR$81:FR$110,MAX(1,$D59))&gt;INDEX(Kalender!$B$81:$B$110,MAX(1,$D59))),AND($E59&gt;0,INDEX(Kalender!FR$81:FR$110,MAX(1,$E59))&gt;INDEX(Kalender!$B$81:$B$110,MAX(1,$E59))),AND($F59&gt;0,INDEX(Kalender!FR$81:FR$110,MAX(1,$F59))&gt;INDEX(Kalender!$B$81:$B$110,MAX(1,$F59)))),2,0))</f>
        <v>0</v>
      </c>
      <c r="FS59" s="5" t="n">
        <f aca="false">IF(Kalender!FS59&lt;&gt;1,0,IF(AND($B59&gt;0,INDEX(Kalender!FS$68:FS$77,MAX(1,$B59))&gt;INDEX(Kalender!$B$68:$B$77,MAX(1,$B59))),1,0)+IF(OR(AND($C59&gt;0,INDEX(Kalender!FS$81:FS$110,MAX(1,$C59))&gt;INDEX(Kalender!$B$81:$B$110,MAX(1,$C59))),AND($D59&gt;0,INDEX(Kalender!FS$81:FS$110,MAX(1,$D59))&gt;INDEX(Kalender!$B$81:$B$110,MAX(1,$D59))),AND($E59&gt;0,INDEX(Kalender!FS$81:FS$110,MAX(1,$E59))&gt;INDEX(Kalender!$B$81:$B$110,MAX(1,$E59))),AND($F59&gt;0,INDEX(Kalender!FS$81:FS$110,MAX(1,$F59))&gt;INDEX(Kalender!$B$81:$B$110,MAX(1,$F59)))),2,0))</f>
        <v>0</v>
      </c>
      <c r="FT59" s="5" t="n">
        <f aca="false">IF(Kalender!FT59&lt;&gt;1,0,IF(AND($B59&gt;0,INDEX(Kalender!FT$68:FT$77,MAX(1,$B59))&gt;INDEX(Kalender!$B$68:$B$77,MAX(1,$B59))),1,0)+IF(OR(AND($C59&gt;0,INDEX(Kalender!FT$81:FT$110,MAX(1,$C59))&gt;INDEX(Kalender!$B$81:$B$110,MAX(1,$C59))),AND($D59&gt;0,INDEX(Kalender!FT$81:FT$110,MAX(1,$D59))&gt;INDEX(Kalender!$B$81:$B$110,MAX(1,$D59))),AND($E59&gt;0,INDEX(Kalender!FT$81:FT$110,MAX(1,$E59))&gt;INDEX(Kalender!$B$81:$B$110,MAX(1,$E59))),AND($F59&gt;0,INDEX(Kalender!FT$81:FT$110,MAX(1,$F59))&gt;INDEX(Kalender!$B$81:$B$110,MAX(1,$F59)))),2,0))</f>
        <v>0</v>
      </c>
      <c r="FU59" s="5" t="n">
        <f aca="false">IF(Kalender!FU59&lt;&gt;1,0,IF(AND($B59&gt;0,INDEX(Kalender!FU$68:FU$77,MAX(1,$B59))&gt;INDEX(Kalender!$B$68:$B$77,MAX(1,$B59))),1,0)+IF(OR(AND($C59&gt;0,INDEX(Kalender!FU$81:FU$110,MAX(1,$C59))&gt;INDEX(Kalender!$B$81:$B$110,MAX(1,$C59))),AND($D59&gt;0,INDEX(Kalender!FU$81:FU$110,MAX(1,$D59))&gt;INDEX(Kalender!$B$81:$B$110,MAX(1,$D59))),AND($E59&gt;0,INDEX(Kalender!FU$81:FU$110,MAX(1,$E59))&gt;INDEX(Kalender!$B$81:$B$110,MAX(1,$E59))),AND($F59&gt;0,INDEX(Kalender!FU$81:FU$110,MAX(1,$F59))&gt;INDEX(Kalender!$B$81:$B$110,MAX(1,$F59)))),2,0))</f>
        <v>0</v>
      </c>
      <c r="FV59" s="5" t="n">
        <f aca="false">IF(Kalender!FV59&lt;&gt;1,0,IF(AND($B59&gt;0,INDEX(Kalender!FV$68:FV$77,MAX(1,$B59))&gt;INDEX(Kalender!$B$68:$B$77,MAX(1,$B59))),1,0)+IF(OR(AND($C59&gt;0,INDEX(Kalender!FV$81:FV$110,MAX(1,$C59))&gt;INDEX(Kalender!$B$81:$B$110,MAX(1,$C59))),AND($D59&gt;0,INDEX(Kalender!FV$81:FV$110,MAX(1,$D59))&gt;INDEX(Kalender!$B$81:$B$110,MAX(1,$D59))),AND($E59&gt;0,INDEX(Kalender!FV$81:FV$110,MAX(1,$E59))&gt;INDEX(Kalender!$B$81:$B$110,MAX(1,$E59))),AND($F59&gt;0,INDEX(Kalender!FV$81:FV$110,MAX(1,$F59))&gt;INDEX(Kalender!$B$81:$B$110,MAX(1,$F59)))),2,0))</f>
        <v>0</v>
      </c>
      <c r="FW59" s="5" t="n">
        <f aca="false">IF(Kalender!FW59&lt;&gt;1,0,IF(AND($B59&gt;0,INDEX(Kalender!FW$68:FW$77,MAX(1,$B59))&gt;INDEX(Kalender!$B$68:$B$77,MAX(1,$B59))),1,0)+IF(OR(AND($C59&gt;0,INDEX(Kalender!FW$81:FW$110,MAX(1,$C59))&gt;INDEX(Kalender!$B$81:$B$110,MAX(1,$C59))),AND($D59&gt;0,INDEX(Kalender!FW$81:FW$110,MAX(1,$D59))&gt;INDEX(Kalender!$B$81:$B$110,MAX(1,$D59))),AND($E59&gt;0,INDEX(Kalender!FW$81:FW$110,MAX(1,$E59))&gt;INDEX(Kalender!$B$81:$B$110,MAX(1,$E59))),AND($F59&gt;0,INDEX(Kalender!FW$81:FW$110,MAX(1,$F59))&gt;INDEX(Kalender!$B$81:$B$110,MAX(1,$F59)))),2,0))</f>
        <v>0</v>
      </c>
      <c r="FX59" s="5" t="n">
        <f aca="false">IF(Kalender!FX59&lt;&gt;1,0,IF(AND($B59&gt;0,INDEX(Kalender!FX$68:FX$77,MAX(1,$B59))&gt;INDEX(Kalender!$B$68:$B$77,MAX(1,$B59))),1,0)+IF(OR(AND($C59&gt;0,INDEX(Kalender!FX$81:FX$110,MAX(1,$C59))&gt;INDEX(Kalender!$B$81:$B$110,MAX(1,$C59))),AND($D59&gt;0,INDEX(Kalender!FX$81:FX$110,MAX(1,$D59))&gt;INDEX(Kalender!$B$81:$B$110,MAX(1,$D59))),AND($E59&gt;0,INDEX(Kalender!FX$81:FX$110,MAX(1,$E59))&gt;INDEX(Kalender!$B$81:$B$110,MAX(1,$E59))),AND($F59&gt;0,INDEX(Kalender!FX$81:FX$110,MAX(1,$F59))&gt;INDEX(Kalender!$B$81:$B$110,MAX(1,$F59)))),2,0))</f>
        <v>0</v>
      </c>
      <c r="FY59" s="5" t="n">
        <f aca="false">IF(Kalender!FY59&lt;&gt;1,0,IF(AND($B59&gt;0,INDEX(Kalender!FY$68:FY$77,MAX(1,$B59))&gt;INDEX(Kalender!$B$68:$B$77,MAX(1,$B59))),1,0)+IF(OR(AND($C59&gt;0,INDEX(Kalender!FY$81:FY$110,MAX(1,$C59))&gt;INDEX(Kalender!$B$81:$B$110,MAX(1,$C59))),AND($D59&gt;0,INDEX(Kalender!FY$81:FY$110,MAX(1,$D59))&gt;INDEX(Kalender!$B$81:$B$110,MAX(1,$D59))),AND($E59&gt;0,INDEX(Kalender!FY$81:FY$110,MAX(1,$E59))&gt;INDEX(Kalender!$B$81:$B$110,MAX(1,$E59))),AND($F59&gt;0,INDEX(Kalender!FY$81:FY$110,MAX(1,$F59))&gt;INDEX(Kalender!$B$81:$B$110,MAX(1,$F59)))),2,0))</f>
        <v>0</v>
      </c>
      <c r="FZ59" s="5" t="n">
        <f aca="false">IF(Kalender!FZ59&lt;&gt;1,0,IF(AND($B59&gt;0,INDEX(Kalender!FZ$68:FZ$77,MAX(1,$B59))&gt;INDEX(Kalender!$B$68:$B$77,MAX(1,$B59))),1,0)+IF(OR(AND($C59&gt;0,INDEX(Kalender!FZ$81:FZ$110,MAX(1,$C59))&gt;INDEX(Kalender!$B$81:$B$110,MAX(1,$C59))),AND($D59&gt;0,INDEX(Kalender!FZ$81:FZ$110,MAX(1,$D59))&gt;INDEX(Kalender!$B$81:$B$110,MAX(1,$D59))),AND($E59&gt;0,INDEX(Kalender!FZ$81:FZ$110,MAX(1,$E59))&gt;INDEX(Kalender!$B$81:$B$110,MAX(1,$E59))),AND($F59&gt;0,INDEX(Kalender!FZ$81:FZ$110,MAX(1,$F59))&gt;INDEX(Kalender!$B$81:$B$110,MAX(1,$F59)))),2,0))</f>
        <v>0</v>
      </c>
      <c r="GA59" s="5" t="n">
        <f aca="false">IF(Kalender!GA59&lt;&gt;1,0,IF(AND($B59&gt;0,INDEX(Kalender!GA$68:GA$77,MAX(1,$B59))&gt;INDEX(Kalender!$B$68:$B$77,MAX(1,$B59))),1,0)+IF(OR(AND($C59&gt;0,INDEX(Kalender!GA$81:GA$110,MAX(1,$C59))&gt;INDEX(Kalender!$B$81:$B$110,MAX(1,$C59))),AND($D59&gt;0,INDEX(Kalender!GA$81:GA$110,MAX(1,$D59))&gt;INDEX(Kalender!$B$81:$B$110,MAX(1,$D59))),AND($E59&gt;0,INDEX(Kalender!GA$81:GA$110,MAX(1,$E59))&gt;INDEX(Kalender!$B$81:$B$110,MAX(1,$E59))),AND($F59&gt;0,INDEX(Kalender!GA$81:GA$110,MAX(1,$F59))&gt;INDEX(Kalender!$B$81:$B$110,MAX(1,$F59)))),2,0))</f>
        <v>0</v>
      </c>
      <c r="GB59" s="5" t="n">
        <f aca="false">IF(Kalender!GB59&lt;&gt;1,0,IF(AND($B59&gt;0,INDEX(Kalender!GB$68:GB$77,MAX(1,$B59))&gt;INDEX(Kalender!$B$68:$B$77,MAX(1,$B59))),1,0)+IF(OR(AND($C59&gt;0,INDEX(Kalender!GB$81:GB$110,MAX(1,$C59))&gt;INDEX(Kalender!$B$81:$B$110,MAX(1,$C59))),AND($D59&gt;0,INDEX(Kalender!GB$81:GB$110,MAX(1,$D59))&gt;INDEX(Kalender!$B$81:$B$110,MAX(1,$D59))),AND($E59&gt;0,INDEX(Kalender!GB$81:GB$110,MAX(1,$E59))&gt;INDEX(Kalender!$B$81:$B$110,MAX(1,$E59))),AND($F59&gt;0,INDEX(Kalender!GB$81:GB$110,MAX(1,$F59))&gt;INDEX(Kalender!$B$81:$B$110,MAX(1,$F59)))),2,0))</f>
        <v>0</v>
      </c>
      <c r="GC59" s="5" t="n">
        <f aca="false">IF(Kalender!GC59&lt;&gt;1,0,IF(AND($B59&gt;0,INDEX(Kalender!GC$68:GC$77,MAX(1,$B59))&gt;INDEX(Kalender!$B$68:$B$77,MAX(1,$B59))),1,0)+IF(OR(AND($C59&gt;0,INDEX(Kalender!GC$81:GC$110,MAX(1,$C59))&gt;INDEX(Kalender!$B$81:$B$110,MAX(1,$C59))),AND($D59&gt;0,INDEX(Kalender!GC$81:GC$110,MAX(1,$D59))&gt;INDEX(Kalender!$B$81:$B$110,MAX(1,$D59))),AND($E59&gt;0,INDEX(Kalender!GC$81:GC$110,MAX(1,$E59))&gt;INDEX(Kalender!$B$81:$B$110,MAX(1,$E59))),AND($F59&gt;0,INDEX(Kalender!GC$81:GC$110,MAX(1,$F59))&gt;INDEX(Kalender!$B$81:$B$110,MAX(1,$F59)))),2,0))</f>
        <v>0</v>
      </c>
      <c r="GD59" s="5" t="n">
        <f aca="false">IF(Kalender!GD59&lt;&gt;1,0,IF(AND($B59&gt;0,INDEX(Kalender!GD$68:GD$77,MAX(1,$B59))&gt;INDEX(Kalender!$B$68:$B$77,MAX(1,$B59))),1,0)+IF(OR(AND($C59&gt;0,INDEX(Kalender!GD$81:GD$110,MAX(1,$C59))&gt;INDEX(Kalender!$B$81:$B$110,MAX(1,$C59))),AND($D59&gt;0,INDEX(Kalender!GD$81:GD$110,MAX(1,$D59))&gt;INDEX(Kalender!$B$81:$B$110,MAX(1,$D59))),AND($E59&gt;0,INDEX(Kalender!GD$81:GD$110,MAX(1,$E59))&gt;INDEX(Kalender!$B$81:$B$110,MAX(1,$E59))),AND($F59&gt;0,INDEX(Kalender!GD$81:GD$110,MAX(1,$F59))&gt;INDEX(Kalender!$B$81:$B$110,MAX(1,$F59)))),2,0))</f>
        <v>0</v>
      </c>
      <c r="GE59" s="5" t="n">
        <f aca="false">IF(Kalender!GE59&lt;&gt;1,0,IF(AND($B59&gt;0,INDEX(Kalender!GE$68:GE$77,MAX(1,$B59))&gt;INDEX(Kalender!$B$68:$B$77,MAX(1,$B59))),1,0)+IF(OR(AND($C59&gt;0,INDEX(Kalender!GE$81:GE$110,MAX(1,$C59))&gt;INDEX(Kalender!$B$81:$B$110,MAX(1,$C59))),AND($D59&gt;0,INDEX(Kalender!GE$81:GE$110,MAX(1,$D59))&gt;INDEX(Kalender!$B$81:$B$110,MAX(1,$D59))),AND($E59&gt;0,INDEX(Kalender!GE$81:GE$110,MAX(1,$E59))&gt;INDEX(Kalender!$B$81:$B$110,MAX(1,$E59))),AND($F59&gt;0,INDEX(Kalender!GE$81:GE$110,MAX(1,$F59))&gt;INDEX(Kalender!$B$81:$B$110,MAX(1,$F59)))),2,0))</f>
        <v>0</v>
      </c>
      <c r="GF59" s="5" t="n">
        <f aca="false">IF(Kalender!GF59&lt;&gt;1,0,IF(AND($B59&gt;0,INDEX(Kalender!GF$68:GF$77,MAX(1,$B59))&gt;INDEX(Kalender!$B$68:$B$77,MAX(1,$B59))),1,0)+IF(OR(AND($C59&gt;0,INDEX(Kalender!GF$81:GF$110,MAX(1,$C59))&gt;INDEX(Kalender!$B$81:$B$110,MAX(1,$C59))),AND($D59&gt;0,INDEX(Kalender!GF$81:GF$110,MAX(1,$D59))&gt;INDEX(Kalender!$B$81:$B$110,MAX(1,$D59))),AND($E59&gt;0,INDEX(Kalender!GF$81:GF$110,MAX(1,$E59))&gt;INDEX(Kalender!$B$81:$B$110,MAX(1,$E59))),AND($F59&gt;0,INDEX(Kalender!GF$81:GF$110,MAX(1,$F59))&gt;INDEX(Kalender!$B$81:$B$110,MAX(1,$F59)))),2,0))</f>
        <v>0</v>
      </c>
      <c r="GG59" s="5" t="n">
        <f aca="false">IF(Kalender!GG59&lt;&gt;1,0,IF(AND($B59&gt;0,INDEX(Kalender!GG$68:GG$77,MAX(1,$B59))&gt;INDEX(Kalender!$B$68:$B$77,MAX(1,$B59))),1,0)+IF(OR(AND($C59&gt;0,INDEX(Kalender!GG$81:GG$110,MAX(1,$C59))&gt;INDEX(Kalender!$B$81:$B$110,MAX(1,$C59))),AND($D59&gt;0,INDEX(Kalender!GG$81:GG$110,MAX(1,$D59))&gt;INDEX(Kalender!$B$81:$B$110,MAX(1,$D59))),AND($E59&gt;0,INDEX(Kalender!GG$81:GG$110,MAX(1,$E59))&gt;INDEX(Kalender!$B$81:$B$110,MAX(1,$E59))),AND($F59&gt;0,INDEX(Kalender!GG$81:GG$110,MAX(1,$F59))&gt;INDEX(Kalender!$B$81:$B$110,MAX(1,$F59)))),2,0))</f>
        <v>0</v>
      </c>
      <c r="GH59" s="5" t="n">
        <f aca="false">IF(Kalender!GH59&lt;&gt;1,0,IF(AND($B59&gt;0,INDEX(Kalender!GH$68:GH$77,MAX(1,$B59))&gt;INDEX(Kalender!$B$68:$B$77,MAX(1,$B59))),1,0)+IF(OR(AND($C59&gt;0,INDEX(Kalender!GH$81:GH$110,MAX(1,$C59))&gt;INDEX(Kalender!$B$81:$B$110,MAX(1,$C59))),AND($D59&gt;0,INDEX(Kalender!GH$81:GH$110,MAX(1,$D59))&gt;INDEX(Kalender!$B$81:$B$110,MAX(1,$D59))),AND($E59&gt;0,INDEX(Kalender!GH$81:GH$110,MAX(1,$E59))&gt;INDEX(Kalender!$B$81:$B$110,MAX(1,$E59))),AND($F59&gt;0,INDEX(Kalender!GH$81:GH$110,MAX(1,$F59))&gt;INDEX(Kalender!$B$81:$B$110,MAX(1,$F59)))),2,0))</f>
        <v>0</v>
      </c>
      <c r="GI59" s="5" t="n">
        <f aca="false">IF(Kalender!GI59&lt;&gt;1,0,IF(AND($B59&gt;0,INDEX(Kalender!GI$68:GI$77,MAX(1,$B59))&gt;INDEX(Kalender!$B$68:$B$77,MAX(1,$B59))),1,0)+IF(OR(AND($C59&gt;0,INDEX(Kalender!GI$81:GI$110,MAX(1,$C59))&gt;INDEX(Kalender!$B$81:$B$110,MAX(1,$C59))),AND($D59&gt;0,INDEX(Kalender!GI$81:GI$110,MAX(1,$D59))&gt;INDEX(Kalender!$B$81:$B$110,MAX(1,$D59))),AND($E59&gt;0,INDEX(Kalender!GI$81:GI$110,MAX(1,$E59))&gt;INDEX(Kalender!$B$81:$B$110,MAX(1,$E59))),AND($F59&gt;0,INDEX(Kalender!GI$81:GI$110,MAX(1,$F59))&gt;INDEX(Kalender!$B$81:$B$110,MAX(1,$F59)))),2,0))</f>
        <v>0</v>
      </c>
      <c r="GJ59" s="5" t="n">
        <f aca="false">IF(Kalender!GJ59&lt;&gt;1,0,IF(AND($B59&gt;0,INDEX(Kalender!GJ$68:GJ$77,MAX(1,$B59))&gt;INDEX(Kalender!$B$68:$B$77,MAX(1,$B59))),1,0)+IF(OR(AND($C59&gt;0,INDEX(Kalender!GJ$81:GJ$110,MAX(1,$C59))&gt;INDEX(Kalender!$B$81:$B$110,MAX(1,$C59))),AND($D59&gt;0,INDEX(Kalender!GJ$81:GJ$110,MAX(1,$D59))&gt;INDEX(Kalender!$B$81:$B$110,MAX(1,$D59))),AND($E59&gt;0,INDEX(Kalender!GJ$81:GJ$110,MAX(1,$E59))&gt;INDEX(Kalender!$B$81:$B$110,MAX(1,$E59))),AND($F59&gt;0,INDEX(Kalender!GJ$81:GJ$110,MAX(1,$F59))&gt;INDEX(Kalender!$B$81:$B$110,MAX(1,$F59)))),2,0))</f>
        <v>0</v>
      </c>
      <c r="GK59" s="5" t="n">
        <f aca="false">IF(Kalender!GK59&lt;&gt;1,0,IF(AND($B59&gt;0,INDEX(Kalender!GK$68:GK$77,MAX(1,$B59))&gt;INDEX(Kalender!$B$68:$B$77,MAX(1,$B59))),1,0)+IF(OR(AND($C59&gt;0,INDEX(Kalender!GK$81:GK$110,MAX(1,$C59))&gt;INDEX(Kalender!$B$81:$B$110,MAX(1,$C59))),AND($D59&gt;0,INDEX(Kalender!GK$81:GK$110,MAX(1,$D59))&gt;INDEX(Kalender!$B$81:$B$110,MAX(1,$D59))),AND($E59&gt;0,INDEX(Kalender!GK$81:GK$110,MAX(1,$E59))&gt;INDEX(Kalender!$B$81:$B$110,MAX(1,$E59))),AND($F59&gt;0,INDEX(Kalender!GK$81:GK$110,MAX(1,$F59))&gt;INDEX(Kalender!$B$81:$B$110,MAX(1,$F59)))),2,0))</f>
        <v>0</v>
      </c>
      <c r="GL59" s="5" t="n">
        <f aca="false">IF(Kalender!GL59&lt;&gt;1,0,IF(AND($B59&gt;0,INDEX(Kalender!GL$68:GL$77,MAX(1,$B59))&gt;INDEX(Kalender!$B$68:$B$77,MAX(1,$B59))),1,0)+IF(OR(AND($C59&gt;0,INDEX(Kalender!GL$81:GL$110,MAX(1,$C59))&gt;INDEX(Kalender!$B$81:$B$110,MAX(1,$C59))),AND($D59&gt;0,INDEX(Kalender!GL$81:GL$110,MAX(1,$D59))&gt;INDEX(Kalender!$B$81:$B$110,MAX(1,$D59))),AND($E59&gt;0,INDEX(Kalender!GL$81:GL$110,MAX(1,$E59))&gt;INDEX(Kalender!$B$81:$B$110,MAX(1,$E59))),AND($F59&gt;0,INDEX(Kalender!GL$81:GL$110,MAX(1,$F59))&gt;INDEX(Kalender!$B$81:$B$110,MAX(1,$F59)))),2,0))</f>
        <v>0</v>
      </c>
      <c r="GM59" s="5" t="n">
        <f aca="false">IF(Kalender!GM59&lt;&gt;1,0,IF(AND($B59&gt;0,INDEX(Kalender!GM$68:GM$77,MAX(1,$B59))&gt;INDEX(Kalender!$B$68:$B$77,MAX(1,$B59))),1,0)+IF(OR(AND($C59&gt;0,INDEX(Kalender!GM$81:GM$110,MAX(1,$C59))&gt;INDEX(Kalender!$B$81:$B$110,MAX(1,$C59))),AND($D59&gt;0,INDEX(Kalender!GM$81:GM$110,MAX(1,$D59))&gt;INDEX(Kalender!$B$81:$B$110,MAX(1,$D59))),AND($E59&gt;0,INDEX(Kalender!GM$81:GM$110,MAX(1,$E59))&gt;INDEX(Kalender!$B$81:$B$110,MAX(1,$E59))),AND($F59&gt;0,INDEX(Kalender!GM$81:GM$110,MAX(1,$F59))&gt;INDEX(Kalender!$B$81:$B$110,MAX(1,$F59)))),2,0))</f>
        <v>0</v>
      </c>
      <c r="GN59" s="5" t="n">
        <f aca="false">IF(Kalender!GN59&lt;&gt;1,0,IF(AND($B59&gt;0,INDEX(Kalender!GN$68:GN$77,MAX(1,$B59))&gt;INDEX(Kalender!$B$68:$B$77,MAX(1,$B59))),1,0)+IF(OR(AND($C59&gt;0,INDEX(Kalender!GN$81:GN$110,MAX(1,$C59))&gt;INDEX(Kalender!$B$81:$B$110,MAX(1,$C59))),AND($D59&gt;0,INDEX(Kalender!GN$81:GN$110,MAX(1,$D59))&gt;INDEX(Kalender!$B$81:$B$110,MAX(1,$D59))),AND($E59&gt;0,INDEX(Kalender!GN$81:GN$110,MAX(1,$E59))&gt;INDEX(Kalender!$B$81:$B$110,MAX(1,$E59))),AND($F59&gt;0,INDEX(Kalender!GN$81:GN$110,MAX(1,$F59))&gt;INDEX(Kalender!$B$81:$B$110,MAX(1,$F59)))),2,0))</f>
        <v>0</v>
      </c>
      <c r="GO59" s="5" t="n">
        <f aca="false">IF(Kalender!GO59&lt;&gt;1,0,IF(AND($B59&gt;0,INDEX(Kalender!GO$68:GO$77,MAX(1,$B59))&gt;INDEX(Kalender!$B$68:$B$77,MAX(1,$B59))),1,0)+IF(OR(AND($C59&gt;0,INDEX(Kalender!GO$81:GO$110,MAX(1,$C59))&gt;INDEX(Kalender!$B$81:$B$110,MAX(1,$C59))),AND($D59&gt;0,INDEX(Kalender!GO$81:GO$110,MAX(1,$D59))&gt;INDEX(Kalender!$B$81:$B$110,MAX(1,$D59))),AND($E59&gt;0,INDEX(Kalender!GO$81:GO$110,MAX(1,$E59))&gt;INDEX(Kalender!$B$81:$B$110,MAX(1,$E59))),AND($F59&gt;0,INDEX(Kalender!GO$81:GO$110,MAX(1,$F59))&gt;INDEX(Kalender!$B$81:$B$110,MAX(1,$F59)))),2,0))</f>
        <v>0</v>
      </c>
      <c r="GP59" s="5" t="n">
        <f aca="false">IF(Kalender!GP59&lt;&gt;1,0,IF(AND($B59&gt;0,INDEX(Kalender!GP$68:GP$77,MAX(1,$B59))&gt;INDEX(Kalender!$B$68:$B$77,MAX(1,$B59))),1,0)+IF(OR(AND($C59&gt;0,INDEX(Kalender!GP$81:GP$110,MAX(1,$C59))&gt;INDEX(Kalender!$B$81:$B$110,MAX(1,$C59))),AND($D59&gt;0,INDEX(Kalender!GP$81:GP$110,MAX(1,$D59))&gt;INDEX(Kalender!$B$81:$B$110,MAX(1,$D59))),AND($E59&gt;0,INDEX(Kalender!GP$81:GP$110,MAX(1,$E59))&gt;INDEX(Kalender!$B$81:$B$110,MAX(1,$E59))),AND($F59&gt;0,INDEX(Kalender!GP$81:GP$110,MAX(1,$F59))&gt;INDEX(Kalender!$B$81:$B$110,MAX(1,$F59)))),2,0))</f>
        <v>0</v>
      </c>
      <c r="GQ59" s="5" t="n">
        <f aca="false">IF(Kalender!GQ59&lt;&gt;1,0,IF(AND($B59&gt;0,INDEX(Kalender!GQ$68:GQ$77,MAX(1,$B59))&gt;INDEX(Kalender!$B$68:$B$77,MAX(1,$B59))),1,0)+IF(OR(AND($C59&gt;0,INDEX(Kalender!GQ$81:GQ$110,MAX(1,$C59))&gt;INDEX(Kalender!$B$81:$B$110,MAX(1,$C59))),AND($D59&gt;0,INDEX(Kalender!GQ$81:GQ$110,MAX(1,$D59))&gt;INDEX(Kalender!$B$81:$B$110,MAX(1,$D59))),AND($E59&gt;0,INDEX(Kalender!GQ$81:GQ$110,MAX(1,$E59))&gt;INDEX(Kalender!$B$81:$B$110,MAX(1,$E59))),AND($F59&gt;0,INDEX(Kalender!GQ$81:GQ$110,MAX(1,$F59))&gt;INDEX(Kalender!$B$81:$B$110,MAX(1,$F59)))),2,0))</f>
        <v>0</v>
      </c>
      <c r="GR59" s="5" t="n">
        <f aca="false">IF(Kalender!GR59&lt;&gt;1,0,IF(AND($B59&gt;0,INDEX(Kalender!GR$68:GR$77,MAX(1,$B59))&gt;INDEX(Kalender!$B$68:$B$77,MAX(1,$B59))),1,0)+IF(OR(AND($C59&gt;0,INDEX(Kalender!GR$81:GR$110,MAX(1,$C59))&gt;INDEX(Kalender!$B$81:$B$110,MAX(1,$C59))),AND($D59&gt;0,INDEX(Kalender!GR$81:GR$110,MAX(1,$D59))&gt;INDEX(Kalender!$B$81:$B$110,MAX(1,$D59))),AND($E59&gt;0,INDEX(Kalender!GR$81:GR$110,MAX(1,$E59))&gt;INDEX(Kalender!$B$81:$B$110,MAX(1,$E59))),AND($F59&gt;0,INDEX(Kalender!GR$81:GR$110,MAX(1,$F59))&gt;INDEX(Kalender!$B$81:$B$110,MAX(1,$F59)))),2,0))</f>
        <v>0</v>
      </c>
      <c r="GS59" s="5" t="n">
        <f aca="false">IF(Kalender!GS59&lt;&gt;1,0,IF(AND($B59&gt;0,INDEX(Kalender!GS$68:GS$77,MAX(1,$B59))&gt;INDEX(Kalender!$B$68:$B$77,MAX(1,$B59))),1,0)+IF(OR(AND($C59&gt;0,INDEX(Kalender!GS$81:GS$110,MAX(1,$C59))&gt;INDEX(Kalender!$B$81:$B$110,MAX(1,$C59))),AND($D59&gt;0,INDEX(Kalender!GS$81:GS$110,MAX(1,$D59))&gt;INDEX(Kalender!$B$81:$B$110,MAX(1,$D59))),AND($E59&gt;0,INDEX(Kalender!GS$81:GS$110,MAX(1,$E59))&gt;INDEX(Kalender!$B$81:$B$110,MAX(1,$E59))),AND($F59&gt;0,INDEX(Kalender!GS$81:GS$110,MAX(1,$F59))&gt;INDEX(Kalender!$B$81:$B$110,MAX(1,$F59)))),2,0))</f>
        <v>0</v>
      </c>
      <c r="GT59" s="5" t="n">
        <f aca="false">IF(Kalender!GT59&lt;&gt;1,0,IF(AND($B59&gt;0,INDEX(Kalender!GT$68:GT$77,MAX(1,$B59))&gt;INDEX(Kalender!$B$68:$B$77,MAX(1,$B59))),1,0)+IF(OR(AND($C59&gt;0,INDEX(Kalender!GT$81:GT$110,MAX(1,$C59))&gt;INDEX(Kalender!$B$81:$B$110,MAX(1,$C59))),AND($D59&gt;0,INDEX(Kalender!GT$81:GT$110,MAX(1,$D59))&gt;INDEX(Kalender!$B$81:$B$110,MAX(1,$D59))),AND($E59&gt;0,INDEX(Kalender!GT$81:GT$110,MAX(1,$E59))&gt;INDEX(Kalender!$B$81:$B$110,MAX(1,$E59))),AND($F59&gt;0,INDEX(Kalender!GT$81:GT$110,MAX(1,$F59))&gt;INDEX(Kalender!$B$81:$B$110,MAX(1,$F59)))),2,0))</f>
        <v>0</v>
      </c>
      <c r="GU59" s="5" t="n">
        <f aca="false">IF(Kalender!GU59&lt;&gt;1,0,IF(AND($B59&gt;0,INDEX(Kalender!GU$68:GU$77,MAX(1,$B59))&gt;INDEX(Kalender!$B$68:$B$77,MAX(1,$B59))),1,0)+IF(OR(AND($C59&gt;0,INDEX(Kalender!GU$81:GU$110,MAX(1,$C59))&gt;INDEX(Kalender!$B$81:$B$110,MAX(1,$C59))),AND($D59&gt;0,INDEX(Kalender!GU$81:GU$110,MAX(1,$D59))&gt;INDEX(Kalender!$B$81:$B$110,MAX(1,$D59))),AND($E59&gt;0,INDEX(Kalender!GU$81:GU$110,MAX(1,$E59))&gt;INDEX(Kalender!$B$81:$B$110,MAX(1,$E59))),AND($F59&gt;0,INDEX(Kalender!GU$81:GU$110,MAX(1,$F59))&gt;INDEX(Kalender!$B$81:$B$110,MAX(1,$F59)))),2,0))</f>
        <v>0</v>
      </c>
      <c r="GV59" s="5" t="n">
        <f aca="false">IF(Kalender!GV59&lt;&gt;1,0,IF(AND($B59&gt;0,INDEX(Kalender!GV$68:GV$77,MAX(1,$B59))&gt;INDEX(Kalender!$B$68:$B$77,MAX(1,$B59))),1,0)+IF(OR(AND($C59&gt;0,INDEX(Kalender!GV$81:GV$110,MAX(1,$C59))&gt;INDEX(Kalender!$B$81:$B$110,MAX(1,$C59))),AND($D59&gt;0,INDEX(Kalender!GV$81:GV$110,MAX(1,$D59))&gt;INDEX(Kalender!$B$81:$B$110,MAX(1,$D59))),AND($E59&gt;0,INDEX(Kalender!GV$81:GV$110,MAX(1,$E59))&gt;INDEX(Kalender!$B$81:$B$110,MAX(1,$E59))),AND($F59&gt;0,INDEX(Kalender!GV$81:GV$110,MAX(1,$F59))&gt;INDEX(Kalender!$B$81:$B$110,MAX(1,$F59)))),2,0))</f>
        <v>0</v>
      </c>
      <c r="GW59" s="5" t="n">
        <f aca="false">IF(Kalender!GW59&lt;&gt;1,0,IF(AND($B59&gt;0,INDEX(Kalender!GW$68:GW$77,MAX(1,$B59))&gt;INDEX(Kalender!$B$68:$B$77,MAX(1,$B59))),1,0)+IF(OR(AND($C59&gt;0,INDEX(Kalender!GW$81:GW$110,MAX(1,$C59))&gt;INDEX(Kalender!$B$81:$B$110,MAX(1,$C59))),AND($D59&gt;0,INDEX(Kalender!GW$81:GW$110,MAX(1,$D59))&gt;INDEX(Kalender!$B$81:$B$110,MAX(1,$D59))),AND($E59&gt;0,INDEX(Kalender!GW$81:GW$110,MAX(1,$E59))&gt;INDEX(Kalender!$B$81:$B$110,MAX(1,$E59))),AND($F59&gt;0,INDEX(Kalender!GW$81:GW$110,MAX(1,$F59))&gt;INDEX(Kalender!$B$81:$B$110,MAX(1,$F59)))),2,0))</f>
        <v>0</v>
      </c>
      <c r="GX59" s="5" t="n">
        <f aca="false">IF(Kalender!GX59&lt;&gt;1,0,IF(AND($B59&gt;0,INDEX(Kalender!GX$68:GX$77,MAX(1,$B59))&gt;INDEX(Kalender!$B$68:$B$77,MAX(1,$B59))),1,0)+IF(OR(AND($C59&gt;0,INDEX(Kalender!GX$81:GX$110,MAX(1,$C59))&gt;INDEX(Kalender!$B$81:$B$110,MAX(1,$C59))),AND($D59&gt;0,INDEX(Kalender!GX$81:GX$110,MAX(1,$D59))&gt;INDEX(Kalender!$B$81:$B$110,MAX(1,$D59))),AND($E59&gt;0,INDEX(Kalender!GX$81:GX$110,MAX(1,$E59))&gt;INDEX(Kalender!$B$81:$B$110,MAX(1,$E59))),AND($F59&gt;0,INDEX(Kalender!GX$81:GX$110,MAX(1,$F59))&gt;INDEX(Kalender!$B$81:$B$110,MAX(1,$F59)))),2,0))</f>
        <v>0</v>
      </c>
      <c r="GY59" s="5" t="n">
        <f aca="false">IF(Kalender!GY59&lt;&gt;1,0,IF(AND($B59&gt;0,INDEX(Kalender!GY$68:GY$77,MAX(1,$B59))&gt;INDEX(Kalender!$B$68:$B$77,MAX(1,$B59))),1,0)+IF(OR(AND($C59&gt;0,INDEX(Kalender!GY$81:GY$110,MAX(1,$C59))&gt;INDEX(Kalender!$B$81:$B$110,MAX(1,$C59))),AND($D59&gt;0,INDEX(Kalender!GY$81:GY$110,MAX(1,$D59))&gt;INDEX(Kalender!$B$81:$B$110,MAX(1,$D59))),AND($E59&gt;0,INDEX(Kalender!GY$81:GY$110,MAX(1,$E59))&gt;INDEX(Kalender!$B$81:$B$110,MAX(1,$E59))),AND($F59&gt;0,INDEX(Kalender!GY$81:GY$110,MAX(1,$F59))&gt;INDEX(Kalender!$B$81:$B$110,MAX(1,$F59)))),2,0))</f>
        <v>0</v>
      </c>
      <c r="GZ59" s="5" t="n">
        <f aca="false">IF(Kalender!GZ59&lt;&gt;1,0,IF(AND($B59&gt;0,INDEX(Kalender!GZ$68:GZ$77,MAX(1,$B59))&gt;INDEX(Kalender!$B$68:$B$77,MAX(1,$B59))),1,0)+IF(OR(AND($C59&gt;0,INDEX(Kalender!GZ$81:GZ$110,MAX(1,$C59))&gt;INDEX(Kalender!$B$81:$B$110,MAX(1,$C59))),AND($D59&gt;0,INDEX(Kalender!GZ$81:GZ$110,MAX(1,$D59))&gt;INDEX(Kalender!$B$81:$B$110,MAX(1,$D59))),AND($E59&gt;0,INDEX(Kalender!GZ$81:GZ$110,MAX(1,$E59))&gt;INDEX(Kalender!$B$81:$B$110,MAX(1,$E59))),AND($F59&gt;0,INDEX(Kalender!GZ$81:GZ$110,MAX(1,$F59))&gt;INDEX(Kalender!$B$81:$B$110,MAX(1,$F59)))),2,0))</f>
        <v>0</v>
      </c>
      <c r="HA59" s="5" t="n">
        <f aca="false">IF(Kalender!HA59&lt;&gt;1,0,IF(AND($B59&gt;0,INDEX(Kalender!HA$68:HA$77,MAX(1,$B59))&gt;INDEX(Kalender!$B$68:$B$77,MAX(1,$B59))),1,0)+IF(OR(AND($C59&gt;0,INDEX(Kalender!HA$81:HA$110,MAX(1,$C59))&gt;INDEX(Kalender!$B$81:$B$110,MAX(1,$C59))),AND($D59&gt;0,INDEX(Kalender!HA$81:HA$110,MAX(1,$D59))&gt;INDEX(Kalender!$B$81:$B$110,MAX(1,$D59))),AND($E59&gt;0,INDEX(Kalender!HA$81:HA$110,MAX(1,$E59))&gt;INDEX(Kalender!$B$81:$B$110,MAX(1,$E59))),AND($F59&gt;0,INDEX(Kalender!HA$81:HA$110,MAX(1,$F59))&gt;INDEX(Kalender!$B$81:$B$110,MAX(1,$F59)))),2,0))</f>
        <v>0</v>
      </c>
      <c r="HB59" s="5" t="n">
        <f aca="false">IF(Kalender!HB59&lt;&gt;1,0,IF(AND($B59&gt;0,INDEX(Kalender!HB$68:HB$77,MAX(1,$B59))&gt;INDEX(Kalender!$B$68:$B$77,MAX(1,$B59))),1,0)+IF(OR(AND($C59&gt;0,INDEX(Kalender!HB$81:HB$110,MAX(1,$C59))&gt;INDEX(Kalender!$B$81:$B$110,MAX(1,$C59))),AND($D59&gt;0,INDEX(Kalender!HB$81:HB$110,MAX(1,$D59))&gt;INDEX(Kalender!$B$81:$B$110,MAX(1,$D59))),AND($E59&gt;0,INDEX(Kalender!HB$81:HB$110,MAX(1,$E59))&gt;INDEX(Kalender!$B$81:$B$110,MAX(1,$E59))),AND($F59&gt;0,INDEX(Kalender!HB$81:HB$110,MAX(1,$F59))&gt;INDEX(Kalender!$B$81:$B$110,MAX(1,$F59)))),2,0))</f>
        <v>0</v>
      </c>
      <c r="HC59" s="5" t="n">
        <f aca="false">IF(Kalender!HC59&lt;&gt;1,0,IF(AND($B59&gt;0,INDEX(Kalender!HC$68:HC$77,MAX(1,$B59))&gt;INDEX(Kalender!$B$68:$B$77,MAX(1,$B59))),1,0)+IF(OR(AND($C59&gt;0,INDEX(Kalender!HC$81:HC$110,MAX(1,$C59))&gt;INDEX(Kalender!$B$81:$B$110,MAX(1,$C59))),AND($D59&gt;0,INDEX(Kalender!HC$81:HC$110,MAX(1,$D59))&gt;INDEX(Kalender!$B$81:$B$110,MAX(1,$D59))),AND($E59&gt;0,INDEX(Kalender!HC$81:HC$110,MAX(1,$E59))&gt;INDEX(Kalender!$B$81:$B$110,MAX(1,$E59))),AND($F59&gt;0,INDEX(Kalender!HC$81:HC$110,MAX(1,$F59))&gt;INDEX(Kalender!$B$81:$B$110,MAX(1,$F59)))),2,0))</f>
        <v>0</v>
      </c>
      <c r="HD59" s="5" t="n">
        <f aca="false">IF(Kalender!HD59&lt;&gt;1,0,IF(AND($B59&gt;0,INDEX(Kalender!HD$68:HD$77,MAX(1,$B59))&gt;INDEX(Kalender!$B$68:$B$77,MAX(1,$B59))),1,0)+IF(OR(AND($C59&gt;0,INDEX(Kalender!HD$81:HD$110,MAX(1,$C59))&gt;INDEX(Kalender!$B$81:$B$110,MAX(1,$C59))),AND($D59&gt;0,INDEX(Kalender!HD$81:HD$110,MAX(1,$D59))&gt;INDEX(Kalender!$B$81:$B$110,MAX(1,$D59))),AND($E59&gt;0,INDEX(Kalender!HD$81:HD$110,MAX(1,$E59))&gt;INDEX(Kalender!$B$81:$B$110,MAX(1,$E59))),AND($F59&gt;0,INDEX(Kalender!HD$81:HD$110,MAX(1,$F59))&gt;INDEX(Kalender!$B$81:$B$110,MAX(1,$F59)))),2,0))</f>
        <v>0</v>
      </c>
      <c r="HE59" s="5" t="n">
        <f aca="false">IF(Kalender!HE59&lt;&gt;1,0,IF(AND($B59&gt;0,INDEX(Kalender!HE$68:HE$77,MAX(1,$B59))&gt;INDEX(Kalender!$B$68:$B$77,MAX(1,$B59))),1,0)+IF(OR(AND($C59&gt;0,INDEX(Kalender!HE$81:HE$110,MAX(1,$C59))&gt;INDEX(Kalender!$B$81:$B$110,MAX(1,$C59))),AND($D59&gt;0,INDEX(Kalender!HE$81:HE$110,MAX(1,$D59))&gt;INDEX(Kalender!$B$81:$B$110,MAX(1,$D59))),AND($E59&gt;0,INDEX(Kalender!HE$81:HE$110,MAX(1,$E59))&gt;INDEX(Kalender!$B$81:$B$110,MAX(1,$E59))),AND($F59&gt;0,INDEX(Kalender!HE$81:HE$110,MAX(1,$F59))&gt;INDEX(Kalender!$B$81:$B$110,MAX(1,$F59)))),2,0))</f>
        <v>0</v>
      </c>
      <c r="HF59" s="5" t="n">
        <f aca="false">IF(Kalender!HF59&lt;&gt;1,0,IF(AND($B59&gt;0,INDEX(Kalender!HF$68:HF$77,MAX(1,$B59))&gt;INDEX(Kalender!$B$68:$B$77,MAX(1,$B59))),1,0)+IF(OR(AND($C59&gt;0,INDEX(Kalender!HF$81:HF$110,MAX(1,$C59))&gt;INDEX(Kalender!$B$81:$B$110,MAX(1,$C59))),AND($D59&gt;0,INDEX(Kalender!HF$81:HF$110,MAX(1,$D59))&gt;INDEX(Kalender!$B$81:$B$110,MAX(1,$D59))),AND($E59&gt;0,INDEX(Kalender!HF$81:HF$110,MAX(1,$E59))&gt;INDEX(Kalender!$B$81:$B$110,MAX(1,$E59))),AND($F59&gt;0,INDEX(Kalender!HF$81:HF$110,MAX(1,$F59))&gt;INDEX(Kalender!$B$81:$B$110,MAX(1,$F59)))),2,0))</f>
        <v>0</v>
      </c>
      <c r="HG59" s="5" t="n">
        <f aca="false">IF(Kalender!HG59&lt;&gt;1,0,IF(AND($B59&gt;0,INDEX(Kalender!HG$68:HG$77,MAX(1,$B59))&gt;INDEX(Kalender!$B$68:$B$77,MAX(1,$B59))),1,0)+IF(OR(AND($C59&gt;0,INDEX(Kalender!HG$81:HG$110,MAX(1,$C59))&gt;INDEX(Kalender!$B$81:$B$110,MAX(1,$C59))),AND($D59&gt;0,INDEX(Kalender!HG$81:HG$110,MAX(1,$D59))&gt;INDEX(Kalender!$B$81:$B$110,MAX(1,$D59))),AND($E59&gt;0,INDEX(Kalender!HG$81:HG$110,MAX(1,$E59))&gt;INDEX(Kalender!$B$81:$B$110,MAX(1,$E59))),AND($F59&gt;0,INDEX(Kalender!HG$81:HG$110,MAX(1,$F59))&gt;INDEX(Kalender!$B$81:$B$110,MAX(1,$F59)))),2,0))</f>
        <v>0</v>
      </c>
      <c r="HH59" s="5" t="n">
        <f aca="false">IF(Kalender!HH59&lt;&gt;1,0,IF(AND($B59&gt;0,INDEX(Kalender!HH$68:HH$77,MAX(1,$B59))&gt;INDEX(Kalender!$B$68:$B$77,MAX(1,$B59))),1,0)+IF(OR(AND($C59&gt;0,INDEX(Kalender!HH$81:HH$110,MAX(1,$C59))&gt;INDEX(Kalender!$B$81:$B$110,MAX(1,$C59))),AND($D59&gt;0,INDEX(Kalender!HH$81:HH$110,MAX(1,$D59))&gt;INDEX(Kalender!$B$81:$B$110,MAX(1,$D59))),AND($E59&gt;0,INDEX(Kalender!HH$81:HH$110,MAX(1,$E59))&gt;INDEX(Kalender!$B$81:$B$110,MAX(1,$E59))),AND($F59&gt;0,INDEX(Kalender!HH$81:HH$110,MAX(1,$F59))&gt;INDEX(Kalender!$B$81:$B$110,MAX(1,$F59)))),2,0))</f>
        <v>0</v>
      </c>
      <c r="HI59" s="5" t="n">
        <f aca="false">IF(Kalender!HI59&lt;&gt;1,0,IF(AND($B59&gt;0,INDEX(Kalender!HI$68:HI$77,MAX(1,$B59))&gt;INDEX(Kalender!$B$68:$B$77,MAX(1,$B59))),1,0)+IF(OR(AND($C59&gt;0,INDEX(Kalender!HI$81:HI$110,MAX(1,$C59))&gt;INDEX(Kalender!$B$81:$B$110,MAX(1,$C59))),AND($D59&gt;0,INDEX(Kalender!HI$81:HI$110,MAX(1,$D59))&gt;INDEX(Kalender!$B$81:$B$110,MAX(1,$D59))),AND($E59&gt;0,INDEX(Kalender!HI$81:HI$110,MAX(1,$E59))&gt;INDEX(Kalender!$B$81:$B$110,MAX(1,$E59))),AND($F59&gt;0,INDEX(Kalender!HI$81:HI$110,MAX(1,$F59))&gt;INDEX(Kalender!$B$81:$B$110,MAX(1,$F59)))),2,0))</f>
        <v>0</v>
      </c>
      <c r="HJ59" s="5" t="n">
        <f aca="false">IF(Kalender!HJ59&lt;&gt;1,0,IF(AND($B59&gt;0,INDEX(Kalender!HJ$68:HJ$77,MAX(1,$B59))&gt;INDEX(Kalender!$B$68:$B$77,MAX(1,$B59))),1,0)+IF(OR(AND($C59&gt;0,INDEX(Kalender!HJ$81:HJ$110,MAX(1,$C59))&gt;INDEX(Kalender!$B$81:$B$110,MAX(1,$C59))),AND($D59&gt;0,INDEX(Kalender!HJ$81:HJ$110,MAX(1,$D59))&gt;INDEX(Kalender!$B$81:$B$110,MAX(1,$D59))),AND($E59&gt;0,INDEX(Kalender!HJ$81:HJ$110,MAX(1,$E59))&gt;INDEX(Kalender!$B$81:$B$110,MAX(1,$E59))),AND($F59&gt;0,INDEX(Kalender!HJ$81:HJ$110,MAX(1,$F59))&gt;INDEX(Kalender!$B$81:$B$110,MAX(1,$F59)))),2,0))</f>
        <v>0</v>
      </c>
      <c r="HK59" s="5" t="n">
        <f aca="false">IF(Kalender!HK59&lt;&gt;1,0,IF(AND($B59&gt;0,INDEX(Kalender!HK$68:HK$77,MAX(1,$B59))&gt;INDEX(Kalender!$B$68:$B$77,MAX(1,$B59))),1,0)+IF(OR(AND($C59&gt;0,INDEX(Kalender!HK$81:HK$110,MAX(1,$C59))&gt;INDEX(Kalender!$B$81:$B$110,MAX(1,$C59))),AND($D59&gt;0,INDEX(Kalender!HK$81:HK$110,MAX(1,$D59))&gt;INDEX(Kalender!$B$81:$B$110,MAX(1,$D59))),AND($E59&gt;0,INDEX(Kalender!HK$81:HK$110,MAX(1,$E59))&gt;INDEX(Kalender!$B$81:$B$110,MAX(1,$E59))),AND($F59&gt;0,INDEX(Kalender!HK$81:HK$110,MAX(1,$F59))&gt;INDEX(Kalender!$B$81:$B$110,MAX(1,$F59)))),2,0))</f>
        <v>0</v>
      </c>
      <c r="HL59" s="5" t="n">
        <f aca="false">IF(Kalender!HL59&lt;&gt;1,0,IF(AND($B59&gt;0,INDEX(Kalender!HL$68:HL$77,MAX(1,$B59))&gt;INDEX(Kalender!$B$68:$B$77,MAX(1,$B59))),1,0)+IF(OR(AND($C59&gt;0,INDEX(Kalender!HL$81:HL$110,MAX(1,$C59))&gt;INDEX(Kalender!$B$81:$B$110,MAX(1,$C59))),AND($D59&gt;0,INDEX(Kalender!HL$81:HL$110,MAX(1,$D59))&gt;INDEX(Kalender!$B$81:$B$110,MAX(1,$D59))),AND($E59&gt;0,INDEX(Kalender!HL$81:HL$110,MAX(1,$E59))&gt;INDEX(Kalender!$B$81:$B$110,MAX(1,$E59))),AND($F59&gt;0,INDEX(Kalender!HL$81:HL$110,MAX(1,$F59))&gt;INDEX(Kalender!$B$81:$B$110,MAX(1,$F59)))),2,0))</f>
        <v>0</v>
      </c>
      <c r="HM59" s="5" t="n">
        <f aca="false">IF(Kalender!HM59&lt;&gt;1,0,IF(AND($B59&gt;0,INDEX(Kalender!HM$68:HM$77,MAX(1,$B59))&gt;INDEX(Kalender!$B$68:$B$77,MAX(1,$B59))),1,0)+IF(OR(AND($C59&gt;0,INDEX(Kalender!HM$81:HM$110,MAX(1,$C59))&gt;INDEX(Kalender!$B$81:$B$110,MAX(1,$C59))),AND($D59&gt;0,INDEX(Kalender!HM$81:HM$110,MAX(1,$D59))&gt;INDEX(Kalender!$B$81:$B$110,MAX(1,$D59))),AND($E59&gt;0,INDEX(Kalender!HM$81:HM$110,MAX(1,$E59))&gt;INDEX(Kalender!$B$81:$B$110,MAX(1,$E59))),AND($F59&gt;0,INDEX(Kalender!HM$81:HM$110,MAX(1,$F59))&gt;INDEX(Kalender!$B$81:$B$110,MAX(1,$F59)))),2,0))</f>
        <v>0</v>
      </c>
      <c r="HN59" s="5" t="n">
        <f aca="false">IF(Kalender!HN59&lt;&gt;1,0,IF(AND($B59&gt;0,INDEX(Kalender!HN$68:HN$77,MAX(1,$B59))&gt;INDEX(Kalender!$B$68:$B$77,MAX(1,$B59))),1,0)+IF(OR(AND($C59&gt;0,INDEX(Kalender!HN$81:HN$110,MAX(1,$C59))&gt;INDEX(Kalender!$B$81:$B$110,MAX(1,$C59))),AND($D59&gt;0,INDEX(Kalender!HN$81:HN$110,MAX(1,$D59))&gt;INDEX(Kalender!$B$81:$B$110,MAX(1,$D59))),AND($E59&gt;0,INDEX(Kalender!HN$81:HN$110,MAX(1,$E59))&gt;INDEX(Kalender!$B$81:$B$110,MAX(1,$E59))),AND($F59&gt;0,INDEX(Kalender!HN$81:HN$110,MAX(1,$F59))&gt;INDEX(Kalender!$B$81:$B$110,MAX(1,$F59)))),2,0))</f>
        <v>0</v>
      </c>
      <c r="HO59" s="5" t="n">
        <f aca="false">IF(Kalender!HO59&lt;&gt;1,0,IF(AND($B59&gt;0,INDEX(Kalender!HO$68:HO$77,MAX(1,$B59))&gt;INDEX(Kalender!$B$68:$B$77,MAX(1,$B59))),1,0)+IF(OR(AND($C59&gt;0,INDEX(Kalender!HO$81:HO$110,MAX(1,$C59))&gt;INDEX(Kalender!$B$81:$B$110,MAX(1,$C59))),AND($D59&gt;0,INDEX(Kalender!HO$81:HO$110,MAX(1,$D59))&gt;INDEX(Kalender!$B$81:$B$110,MAX(1,$D59))),AND($E59&gt;0,INDEX(Kalender!HO$81:HO$110,MAX(1,$E59))&gt;INDEX(Kalender!$B$81:$B$110,MAX(1,$E59))),AND($F59&gt;0,INDEX(Kalender!HO$81:HO$110,MAX(1,$F59))&gt;INDEX(Kalender!$B$81:$B$110,MAX(1,$F59)))),2,0))</f>
        <v>0</v>
      </c>
      <c r="HP59" s="5" t="n">
        <f aca="false">IF(Kalender!HP59&lt;&gt;1,0,IF(AND($B59&gt;0,INDEX(Kalender!HP$68:HP$77,MAX(1,$B59))&gt;INDEX(Kalender!$B$68:$B$77,MAX(1,$B59))),1,0)+IF(OR(AND($C59&gt;0,INDEX(Kalender!HP$81:HP$110,MAX(1,$C59))&gt;INDEX(Kalender!$B$81:$B$110,MAX(1,$C59))),AND($D59&gt;0,INDEX(Kalender!HP$81:HP$110,MAX(1,$D59))&gt;INDEX(Kalender!$B$81:$B$110,MAX(1,$D59))),AND($E59&gt;0,INDEX(Kalender!HP$81:HP$110,MAX(1,$E59))&gt;INDEX(Kalender!$B$81:$B$110,MAX(1,$E59))),AND($F59&gt;0,INDEX(Kalender!HP$81:HP$110,MAX(1,$F59))&gt;INDEX(Kalender!$B$81:$B$110,MAX(1,$F59)))),2,0))</f>
        <v>0</v>
      </c>
      <c r="HQ59" s="5" t="n">
        <f aca="false">IF(Kalender!HQ59&lt;&gt;1,0,IF(AND($B59&gt;0,INDEX(Kalender!HQ$68:HQ$77,MAX(1,$B59))&gt;INDEX(Kalender!$B$68:$B$77,MAX(1,$B59))),1,0)+IF(OR(AND($C59&gt;0,INDEX(Kalender!HQ$81:HQ$110,MAX(1,$C59))&gt;INDEX(Kalender!$B$81:$B$110,MAX(1,$C59))),AND($D59&gt;0,INDEX(Kalender!HQ$81:HQ$110,MAX(1,$D59))&gt;INDEX(Kalender!$B$81:$B$110,MAX(1,$D59))),AND($E59&gt;0,INDEX(Kalender!HQ$81:HQ$110,MAX(1,$E59))&gt;INDEX(Kalender!$B$81:$B$110,MAX(1,$E59))),AND($F59&gt;0,INDEX(Kalender!HQ$81:HQ$110,MAX(1,$F59))&gt;INDEX(Kalender!$B$81:$B$110,MAX(1,$F59)))),2,0))</f>
        <v>0</v>
      </c>
      <c r="HR59" s="5" t="n">
        <f aca="false">IF(Kalender!HR59&lt;&gt;1,0,IF(AND($B59&gt;0,INDEX(Kalender!HR$68:HR$77,MAX(1,$B59))&gt;INDEX(Kalender!$B$68:$B$77,MAX(1,$B59))),1,0)+IF(OR(AND($C59&gt;0,INDEX(Kalender!HR$81:HR$110,MAX(1,$C59))&gt;INDEX(Kalender!$B$81:$B$110,MAX(1,$C59))),AND($D59&gt;0,INDEX(Kalender!HR$81:HR$110,MAX(1,$D59))&gt;INDEX(Kalender!$B$81:$B$110,MAX(1,$D59))),AND($E59&gt;0,INDEX(Kalender!HR$81:HR$110,MAX(1,$E59))&gt;INDEX(Kalender!$B$81:$B$110,MAX(1,$E59))),AND($F59&gt;0,INDEX(Kalender!HR$81:HR$110,MAX(1,$F59))&gt;INDEX(Kalender!$B$81:$B$110,MAX(1,$F59)))),2,0))</f>
        <v>0</v>
      </c>
      <c r="HS59" s="5" t="n">
        <f aca="false">IF(Kalender!HS59&lt;&gt;1,0,IF(AND($B59&gt;0,INDEX(Kalender!HS$68:HS$77,MAX(1,$B59))&gt;INDEX(Kalender!$B$68:$B$77,MAX(1,$B59))),1,0)+IF(OR(AND($C59&gt;0,INDEX(Kalender!HS$81:HS$110,MAX(1,$C59))&gt;INDEX(Kalender!$B$81:$B$110,MAX(1,$C59))),AND($D59&gt;0,INDEX(Kalender!HS$81:HS$110,MAX(1,$D59))&gt;INDEX(Kalender!$B$81:$B$110,MAX(1,$D59))),AND($E59&gt;0,INDEX(Kalender!HS$81:HS$110,MAX(1,$E59))&gt;INDEX(Kalender!$B$81:$B$110,MAX(1,$E59))),AND($F59&gt;0,INDEX(Kalender!HS$81:HS$110,MAX(1,$F59))&gt;INDEX(Kalender!$B$81:$B$110,MAX(1,$F59)))),2,0))</f>
        <v>0</v>
      </c>
      <c r="HT59" s="5" t="n">
        <f aca="false">IF(Kalender!HT59&lt;&gt;1,0,IF(AND($B59&gt;0,INDEX(Kalender!HT$68:HT$77,MAX(1,$B59))&gt;INDEX(Kalender!$B$68:$B$77,MAX(1,$B59))),1,0)+IF(OR(AND($C59&gt;0,INDEX(Kalender!HT$81:HT$110,MAX(1,$C59))&gt;INDEX(Kalender!$B$81:$B$110,MAX(1,$C59))),AND($D59&gt;0,INDEX(Kalender!HT$81:HT$110,MAX(1,$D59))&gt;INDEX(Kalender!$B$81:$B$110,MAX(1,$D59))),AND($E59&gt;0,INDEX(Kalender!HT$81:HT$110,MAX(1,$E59))&gt;INDEX(Kalender!$B$81:$B$110,MAX(1,$E59))),AND($F59&gt;0,INDEX(Kalender!HT$81:HT$110,MAX(1,$F59))&gt;INDEX(Kalender!$B$81:$B$110,MAX(1,$F59)))),2,0))</f>
        <v>0</v>
      </c>
      <c r="HU59" s="5" t="n">
        <f aca="false">IF(Kalender!HU59&lt;&gt;1,0,IF(AND($B59&gt;0,INDEX(Kalender!HU$68:HU$77,MAX(1,$B59))&gt;INDEX(Kalender!$B$68:$B$77,MAX(1,$B59))),1,0)+IF(OR(AND($C59&gt;0,INDEX(Kalender!HU$81:HU$110,MAX(1,$C59))&gt;INDEX(Kalender!$B$81:$B$110,MAX(1,$C59))),AND($D59&gt;0,INDEX(Kalender!HU$81:HU$110,MAX(1,$D59))&gt;INDEX(Kalender!$B$81:$B$110,MAX(1,$D59))),AND($E59&gt;0,INDEX(Kalender!HU$81:HU$110,MAX(1,$E59))&gt;INDEX(Kalender!$B$81:$B$110,MAX(1,$E59))),AND($F59&gt;0,INDEX(Kalender!HU$81:HU$110,MAX(1,$F59))&gt;INDEX(Kalender!$B$81:$B$110,MAX(1,$F59)))),2,0))</f>
        <v>0</v>
      </c>
      <c r="HV59" s="5" t="n">
        <f aca="false">IF(Kalender!HV59&lt;&gt;1,0,IF(AND($B59&gt;0,INDEX(Kalender!HV$68:HV$77,MAX(1,$B59))&gt;INDEX(Kalender!$B$68:$B$77,MAX(1,$B59))),1,0)+IF(OR(AND($C59&gt;0,INDEX(Kalender!HV$81:HV$110,MAX(1,$C59))&gt;INDEX(Kalender!$B$81:$B$110,MAX(1,$C59))),AND($D59&gt;0,INDEX(Kalender!HV$81:HV$110,MAX(1,$D59))&gt;INDEX(Kalender!$B$81:$B$110,MAX(1,$D59))),AND($E59&gt;0,INDEX(Kalender!HV$81:HV$110,MAX(1,$E59))&gt;INDEX(Kalender!$B$81:$B$110,MAX(1,$E59))),AND($F59&gt;0,INDEX(Kalender!HV$81:HV$110,MAX(1,$F59))&gt;INDEX(Kalender!$B$81:$B$110,MAX(1,$F59)))),2,0))</f>
        <v>0</v>
      </c>
      <c r="HW59" s="5" t="n">
        <f aca="false">IF(Kalender!HW59&lt;&gt;1,0,IF(AND($B59&gt;0,INDEX(Kalender!HW$68:HW$77,MAX(1,$B59))&gt;INDEX(Kalender!$B$68:$B$77,MAX(1,$B59))),1,0)+IF(OR(AND($C59&gt;0,INDEX(Kalender!HW$81:HW$110,MAX(1,$C59))&gt;INDEX(Kalender!$B$81:$B$110,MAX(1,$C59))),AND($D59&gt;0,INDEX(Kalender!HW$81:HW$110,MAX(1,$D59))&gt;INDEX(Kalender!$B$81:$B$110,MAX(1,$D59))),AND($E59&gt;0,INDEX(Kalender!HW$81:HW$110,MAX(1,$E59))&gt;INDEX(Kalender!$B$81:$B$110,MAX(1,$E59))),AND($F59&gt;0,INDEX(Kalender!HW$81:HW$110,MAX(1,$F59))&gt;INDEX(Kalender!$B$81:$B$110,MAX(1,$F59)))),2,0))</f>
        <v>0</v>
      </c>
      <c r="HX59" s="5" t="n">
        <f aca="false">IF(Kalender!HX59&lt;&gt;1,0,IF(AND($B59&gt;0,INDEX(Kalender!HX$68:HX$77,MAX(1,$B59))&gt;INDEX(Kalender!$B$68:$B$77,MAX(1,$B59))),1,0)+IF(OR(AND($C59&gt;0,INDEX(Kalender!HX$81:HX$110,MAX(1,$C59))&gt;INDEX(Kalender!$B$81:$B$110,MAX(1,$C59))),AND($D59&gt;0,INDEX(Kalender!HX$81:HX$110,MAX(1,$D59))&gt;INDEX(Kalender!$B$81:$B$110,MAX(1,$D59))),AND($E59&gt;0,INDEX(Kalender!HX$81:HX$110,MAX(1,$E59))&gt;INDEX(Kalender!$B$81:$B$110,MAX(1,$E59))),AND($F59&gt;0,INDEX(Kalender!HX$81:HX$110,MAX(1,$F59))&gt;INDEX(Kalender!$B$81:$B$110,MAX(1,$F59)))),2,0))</f>
        <v>0</v>
      </c>
      <c r="HY59" s="5" t="n">
        <f aca="false">IF(Kalender!HY59&lt;&gt;1,0,IF(AND($B59&gt;0,INDEX(Kalender!HY$68:HY$77,MAX(1,$B59))&gt;INDEX(Kalender!$B$68:$B$77,MAX(1,$B59))),1,0)+IF(OR(AND($C59&gt;0,INDEX(Kalender!HY$81:HY$110,MAX(1,$C59))&gt;INDEX(Kalender!$B$81:$B$110,MAX(1,$C59))),AND($D59&gt;0,INDEX(Kalender!HY$81:HY$110,MAX(1,$D59))&gt;INDEX(Kalender!$B$81:$B$110,MAX(1,$D59))),AND($E59&gt;0,INDEX(Kalender!HY$81:HY$110,MAX(1,$E59))&gt;INDEX(Kalender!$B$81:$B$110,MAX(1,$E59))),AND($F59&gt;0,INDEX(Kalender!HY$81:HY$110,MAX(1,$F59))&gt;INDEX(Kalender!$B$81:$B$110,MAX(1,$F59)))),2,0))</f>
        <v>0</v>
      </c>
      <c r="HZ59" s="5" t="n">
        <f aca="false">IF(Kalender!HZ59&lt;&gt;1,0,IF(AND($B59&gt;0,INDEX(Kalender!HZ$68:HZ$77,MAX(1,$B59))&gt;INDEX(Kalender!$B$68:$B$77,MAX(1,$B59))),1,0)+IF(OR(AND($C59&gt;0,INDEX(Kalender!HZ$81:HZ$110,MAX(1,$C59))&gt;INDEX(Kalender!$B$81:$B$110,MAX(1,$C59))),AND($D59&gt;0,INDEX(Kalender!HZ$81:HZ$110,MAX(1,$D59))&gt;INDEX(Kalender!$B$81:$B$110,MAX(1,$D59))),AND($E59&gt;0,INDEX(Kalender!HZ$81:HZ$110,MAX(1,$E59))&gt;INDEX(Kalender!$B$81:$B$110,MAX(1,$E59))),AND($F59&gt;0,INDEX(Kalender!HZ$81:HZ$110,MAX(1,$F59))&gt;INDEX(Kalender!$B$81:$B$110,MAX(1,$F59)))),2,0))</f>
        <v>0</v>
      </c>
      <c r="IA59" s="5" t="n">
        <f aca="false">IF(Kalender!IA59&lt;&gt;1,0,IF(AND($B59&gt;0,INDEX(Kalender!IA$68:IA$77,MAX(1,$B59))&gt;INDEX(Kalender!$B$68:$B$77,MAX(1,$B59))),1,0)+IF(OR(AND($C59&gt;0,INDEX(Kalender!IA$81:IA$110,MAX(1,$C59))&gt;INDEX(Kalender!$B$81:$B$110,MAX(1,$C59))),AND($D59&gt;0,INDEX(Kalender!IA$81:IA$110,MAX(1,$D59))&gt;INDEX(Kalender!$B$81:$B$110,MAX(1,$D59))),AND($E59&gt;0,INDEX(Kalender!IA$81:IA$110,MAX(1,$E59))&gt;INDEX(Kalender!$B$81:$B$110,MAX(1,$E59))),AND($F59&gt;0,INDEX(Kalender!IA$81:IA$110,MAX(1,$F59))&gt;INDEX(Kalender!$B$81:$B$110,MAX(1,$F59)))),2,0))</f>
        <v>0</v>
      </c>
      <c r="IB59" s="5" t="n">
        <f aca="false">IF(Kalender!IB59&lt;&gt;1,0,IF(AND($B59&gt;0,INDEX(Kalender!IB$68:IB$77,MAX(1,$B59))&gt;INDEX(Kalender!$B$68:$B$77,MAX(1,$B59))),1,0)+IF(OR(AND($C59&gt;0,INDEX(Kalender!IB$81:IB$110,MAX(1,$C59))&gt;INDEX(Kalender!$B$81:$B$110,MAX(1,$C59))),AND($D59&gt;0,INDEX(Kalender!IB$81:IB$110,MAX(1,$D59))&gt;INDEX(Kalender!$B$81:$B$110,MAX(1,$D59))),AND($E59&gt;0,INDEX(Kalender!IB$81:IB$110,MAX(1,$E59))&gt;INDEX(Kalender!$B$81:$B$110,MAX(1,$E59))),AND($F59&gt;0,INDEX(Kalender!IB$81:IB$110,MAX(1,$F59))&gt;INDEX(Kalender!$B$81:$B$110,MAX(1,$F59)))),2,0))</f>
        <v>0</v>
      </c>
      <c r="IC59" s="5" t="n">
        <f aca="false">IF(Kalender!IC59&lt;&gt;1,0,IF(AND($B59&gt;0,INDEX(Kalender!IC$68:IC$77,MAX(1,$B59))&gt;INDEX(Kalender!$B$68:$B$77,MAX(1,$B59))),1,0)+IF(OR(AND($C59&gt;0,INDEX(Kalender!IC$81:IC$110,MAX(1,$C59))&gt;INDEX(Kalender!$B$81:$B$110,MAX(1,$C59))),AND($D59&gt;0,INDEX(Kalender!IC$81:IC$110,MAX(1,$D59))&gt;INDEX(Kalender!$B$81:$B$110,MAX(1,$D59))),AND($E59&gt;0,INDEX(Kalender!IC$81:IC$110,MAX(1,$E59))&gt;INDEX(Kalender!$B$81:$B$110,MAX(1,$E59))),AND($F59&gt;0,INDEX(Kalender!IC$81:IC$110,MAX(1,$F59))&gt;INDEX(Kalender!$B$81:$B$110,MAX(1,$F59)))),2,0))</f>
        <v>0</v>
      </c>
      <c r="ID59" s="5" t="n">
        <f aca="false">IF(Kalender!ID59&lt;&gt;1,0,IF(AND($B59&gt;0,INDEX(Kalender!ID$68:ID$77,MAX(1,$B59))&gt;INDEX(Kalender!$B$68:$B$77,MAX(1,$B59))),1,0)+IF(OR(AND($C59&gt;0,INDEX(Kalender!ID$81:ID$110,MAX(1,$C59))&gt;INDEX(Kalender!$B$81:$B$110,MAX(1,$C59))),AND($D59&gt;0,INDEX(Kalender!ID$81:ID$110,MAX(1,$D59))&gt;INDEX(Kalender!$B$81:$B$110,MAX(1,$D59))),AND($E59&gt;0,INDEX(Kalender!ID$81:ID$110,MAX(1,$E59))&gt;INDEX(Kalender!$B$81:$B$110,MAX(1,$E59))),AND($F59&gt;0,INDEX(Kalender!ID$81:ID$110,MAX(1,$F59))&gt;INDEX(Kalender!$B$81:$B$110,MAX(1,$F59)))),2,0))</f>
        <v>0</v>
      </c>
      <c r="IE59" s="5" t="n">
        <f aca="false">IF(Kalender!IE59&lt;&gt;1,0,IF(AND($B59&gt;0,INDEX(Kalender!IE$68:IE$77,MAX(1,$B59))&gt;INDEX(Kalender!$B$68:$B$77,MAX(1,$B59))),1,0)+IF(OR(AND($C59&gt;0,INDEX(Kalender!IE$81:IE$110,MAX(1,$C59))&gt;INDEX(Kalender!$B$81:$B$110,MAX(1,$C59))),AND($D59&gt;0,INDEX(Kalender!IE$81:IE$110,MAX(1,$D59))&gt;INDEX(Kalender!$B$81:$B$110,MAX(1,$D59))),AND($E59&gt;0,INDEX(Kalender!IE$81:IE$110,MAX(1,$E59))&gt;INDEX(Kalender!$B$81:$B$110,MAX(1,$E59))),AND($F59&gt;0,INDEX(Kalender!IE$81:IE$110,MAX(1,$F59))&gt;INDEX(Kalender!$B$81:$B$110,MAX(1,$F59)))),2,0))</f>
        <v>0</v>
      </c>
      <c r="IF59" s="5" t="n">
        <f aca="false">IF(Kalender!IF59&lt;&gt;1,0,IF(AND($B59&gt;0,INDEX(Kalender!IF$68:IF$77,MAX(1,$B59))&gt;INDEX(Kalender!$B$68:$B$77,MAX(1,$B59))),1,0)+IF(OR(AND($C59&gt;0,INDEX(Kalender!IF$81:IF$110,MAX(1,$C59))&gt;INDEX(Kalender!$B$81:$B$110,MAX(1,$C59))),AND($D59&gt;0,INDEX(Kalender!IF$81:IF$110,MAX(1,$D59))&gt;INDEX(Kalender!$B$81:$B$110,MAX(1,$D59))),AND($E59&gt;0,INDEX(Kalender!IF$81:IF$110,MAX(1,$E59))&gt;INDEX(Kalender!$B$81:$B$110,MAX(1,$E59))),AND($F59&gt;0,INDEX(Kalender!IF$81:IF$110,MAX(1,$F59))&gt;INDEX(Kalender!$B$81:$B$110,MAX(1,$F59)))),2,0))</f>
        <v>0</v>
      </c>
      <c r="IG59" s="5" t="n">
        <f aca="false">IF(Kalender!IG59&lt;&gt;1,0,IF(AND($B59&gt;0,INDEX(Kalender!IG$68:IG$77,MAX(1,$B59))&gt;INDEX(Kalender!$B$68:$B$77,MAX(1,$B59))),1,0)+IF(OR(AND($C59&gt;0,INDEX(Kalender!IG$81:IG$110,MAX(1,$C59))&gt;INDEX(Kalender!$B$81:$B$110,MAX(1,$C59))),AND($D59&gt;0,INDEX(Kalender!IG$81:IG$110,MAX(1,$D59))&gt;INDEX(Kalender!$B$81:$B$110,MAX(1,$D59))),AND($E59&gt;0,INDEX(Kalender!IG$81:IG$110,MAX(1,$E59))&gt;INDEX(Kalender!$B$81:$B$110,MAX(1,$E59))),AND($F59&gt;0,INDEX(Kalender!IG$81:IG$110,MAX(1,$F59))&gt;INDEX(Kalender!$B$81:$B$110,MAX(1,$F59)))),2,0))</f>
        <v>0</v>
      </c>
      <c r="IH59" s="5" t="n">
        <f aca="false">IF(Kalender!IH59&lt;&gt;1,0,IF(AND($B59&gt;0,INDEX(Kalender!IH$68:IH$77,MAX(1,$B59))&gt;INDEX(Kalender!$B$68:$B$77,MAX(1,$B59))),1,0)+IF(OR(AND($C59&gt;0,INDEX(Kalender!IH$81:IH$110,MAX(1,$C59))&gt;INDEX(Kalender!$B$81:$B$110,MAX(1,$C59))),AND($D59&gt;0,INDEX(Kalender!IH$81:IH$110,MAX(1,$D59))&gt;INDEX(Kalender!$B$81:$B$110,MAX(1,$D59))),AND($E59&gt;0,INDEX(Kalender!IH$81:IH$110,MAX(1,$E59))&gt;INDEX(Kalender!$B$81:$B$110,MAX(1,$E59))),AND($F59&gt;0,INDEX(Kalender!IH$81:IH$110,MAX(1,$F59))&gt;INDEX(Kalender!$B$81:$B$110,MAX(1,$F59)))),2,0))</f>
        <v>0</v>
      </c>
      <c r="II59" s="5" t="n">
        <f aca="false">IF(Kalender!II59&lt;&gt;1,0,IF(AND($B59&gt;0,INDEX(Kalender!II$68:II$77,MAX(1,$B59))&gt;INDEX(Kalender!$B$68:$B$77,MAX(1,$B59))),1,0)+IF(OR(AND($C59&gt;0,INDEX(Kalender!II$81:II$110,MAX(1,$C59))&gt;INDEX(Kalender!$B$81:$B$110,MAX(1,$C59))),AND($D59&gt;0,INDEX(Kalender!II$81:II$110,MAX(1,$D59))&gt;INDEX(Kalender!$B$81:$B$110,MAX(1,$D59))),AND($E59&gt;0,INDEX(Kalender!II$81:II$110,MAX(1,$E59))&gt;INDEX(Kalender!$B$81:$B$110,MAX(1,$E59))),AND($F59&gt;0,INDEX(Kalender!II$81:II$110,MAX(1,$F59))&gt;INDEX(Kalender!$B$81:$B$110,MAX(1,$F59)))),2,0))</f>
        <v>0</v>
      </c>
      <c r="IJ59" s="5" t="n">
        <f aca="false">IF(Kalender!IJ59&lt;&gt;1,0,IF(AND($B59&gt;0,INDEX(Kalender!IJ$68:IJ$77,MAX(1,$B59))&gt;INDEX(Kalender!$B$68:$B$77,MAX(1,$B59))),1,0)+IF(OR(AND($C59&gt;0,INDEX(Kalender!IJ$81:IJ$110,MAX(1,$C59))&gt;INDEX(Kalender!$B$81:$B$110,MAX(1,$C59))),AND($D59&gt;0,INDEX(Kalender!IJ$81:IJ$110,MAX(1,$D59))&gt;INDEX(Kalender!$B$81:$B$110,MAX(1,$D59))),AND($E59&gt;0,INDEX(Kalender!IJ$81:IJ$110,MAX(1,$E59))&gt;INDEX(Kalender!$B$81:$B$110,MAX(1,$E59))),AND($F59&gt;0,INDEX(Kalender!IJ$81:IJ$110,MAX(1,$F59))&gt;INDEX(Kalender!$B$81:$B$110,MAX(1,$F59)))),2,0))</f>
        <v>0</v>
      </c>
      <c r="IK59" s="5" t="n">
        <f aca="false">IF(Kalender!IK59&lt;&gt;1,0,IF(AND($B59&gt;0,INDEX(Kalender!IK$68:IK$77,MAX(1,$B59))&gt;INDEX(Kalender!$B$68:$B$77,MAX(1,$B59))),1,0)+IF(OR(AND($C59&gt;0,INDEX(Kalender!IK$81:IK$110,MAX(1,$C59))&gt;INDEX(Kalender!$B$81:$B$110,MAX(1,$C59))),AND($D59&gt;0,INDEX(Kalender!IK$81:IK$110,MAX(1,$D59))&gt;INDEX(Kalender!$B$81:$B$110,MAX(1,$D59))),AND($E59&gt;0,INDEX(Kalender!IK$81:IK$110,MAX(1,$E59))&gt;INDEX(Kalender!$B$81:$B$110,MAX(1,$E59))),AND($F59&gt;0,INDEX(Kalender!IK$81:IK$110,MAX(1,$F59))&gt;INDEX(Kalender!$B$81:$B$110,MAX(1,$F59)))),2,0))</f>
        <v>0</v>
      </c>
      <c r="IL59" s="5" t="n">
        <f aca="false">IF(Kalender!IL59&lt;&gt;1,0,IF(AND($B59&gt;0,INDEX(Kalender!IL$68:IL$77,MAX(1,$B59))&gt;INDEX(Kalender!$B$68:$B$77,MAX(1,$B59))),1,0)+IF(OR(AND($C59&gt;0,INDEX(Kalender!IL$81:IL$110,MAX(1,$C59))&gt;INDEX(Kalender!$B$81:$B$110,MAX(1,$C59))),AND($D59&gt;0,INDEX(Kalender!IL$81:IL$110,MAX(1,$D59))&gt;INDEX(Kalender!$B$81:$B$110,MAX(1,$D59))),AND($E59&gt;0,INDEX(Kalender!IL$81:IL$110,MAX(1,$E59))&gt;INDEX(Kalender!$B$81:$B$110,MAX(1,$E59))),AND($F59&gt;0,INDEX(Kalender!IL$81:IL$110,MAX(1,$F59))&gt;INDEX(Kalender!$B$81:$B$110,MAX(1,$F59)))),2,0))</f>
        <v>0</v>
      </c>
      <c r="IM59" s="5" t="n">
        <f aca="false">IF(Kalender!IM59&lt;&gt;1,0,IF(AND($B59&gt;0,INDEX(Kalender!IM$68:IM$77,MAX(1,$B59))&gt;INDEX(Kalender!$B$68:$B$77,MAX(1,$B59))),1,0)+IF(OR(AND($C59&gt;0,INDEX(Kalender!IM$81:IM$110,MAX(1,$C59))&gt;INDEX(Kalender!$B$81:$B$110,MAX(1,$C59))),AND($D59&gt;0,INDEX(Kalender!IM$81:IM$110,MAX(1,$D59))&gt;INDEX(Kalender!$B$81:$B$110,MAX(1,$D59))),AND($E59&gt;0,INDEX(Kalender!IM$81:IM$110,MAX(1,$E59))&gt;INDEX(Kalender!$B$81:$B$110,MAX(1,$E59))),AND($F59&gt;0,INDEX(Kalender!IM$81:IM$110,MAX(1,$F59))&gt;INDEX(Kalender!$B$81:$B$110,MAX(1,$F59)))),2,0))</f>
        <v>0</v>
      </c>
      <c r="IN59" s="5" t="n">
        <f aca="false">IF(Kalender!IN59&lt;&gt;1,0,IF(AND($B59&gt;0,INDEX(Kalender!IN$68:IN$77,MAX(1,$B59))&gt;INDEX(Kalender!$B$68:$B$77,MAX(1,$B59))),1,0)+IF(OR(AND($C59&gt;0,INDEX(Kalender!IN$81:IN$110,MAX(1,$C59))&gt;INDEX(Kalender!$B$81:$B$110,MAX(1,$C59))),AND($D59&gt;0,INDEX(Kalender!IN$81:IN$110,MAX(1,$D59))&gt;INDEX(Kalender!$B$81:$B$110,MAX(1,$D59))),AND($E59&gt;0,INDEX(Kalender!IN$81:IN$110,MAX(1,$E59))&gt;INDEX(Kalender!$B$81:$B$110,MAX(1,$E59))),AND($F59&gt;0,INDEX(Kalender!IN$81:IN$110,MAX(1,$F59))&gt;INDEX(Kalender!$B$81:$B$110,MAX(1,$F59)))),2,0))</f>
        <v>0</v>
      </c>
      <c r="IO59" s="5" t="n">
        <f aca="false">IF(Kalender!IO59&lt;&gt;1,0,IF(AND($B59&gt;0,INDEX(Kalender!IO$68:IO$77,MAX(1,$B59))&gt;INDEX(Kalender!$B$68:$B$77,MAX(1,$B59))),1,0)+IF(OR(AND($C59&gt;0,INDEX(Kalender!IO$81:IO$110,MAX(1,$C59))&gt;INDEX(Kalender!$B$81:$B$110,MAX(1,$C59))),AND($D59&gt;0,INDEX(Kalender!IO$81:IO$110,MAX(1,$D59))&gt;INDEX(Kalender!$B$81:$B$110,MAX(1,$D59))),AND($E59&gt;0,INDEX(Kalender!IO$81:IO$110,MAX(1,$E59))&gt;INDEX(Kalender!$B$81:$B$110,MAX(1,$E59))),AND($F59&gt;0,INDEX(Kalender!IO$81:IO$110,MAX(1,$F59))&gt;INDEX(Kalender!$B$81:$B$110,MAX(1,$F59)))),2,0))</f>
        <v>0</v>
      </c>
      <c r="IP59" s="5" t="n">
        <f aca="false">IF(Kalender!IP59&lt;&gt;1,0,IF(AND($B59&gt;0,INDEX(Kalender!IP$68:IP$77,MAX(1,$B59))&gt;INDEX(Kalender!$B$68:$B$77,MAX(1,$B59))),1,0)+IF(OR(AND($C59&gt;0,INDEX(Kalender!IP$81:IP$110,MAX(1,$C59))&gt;INDEX(Kalender!$B$81:$B$110,MAX(1,$C59))),AND($D59&gt;0,INDEX(Kalender!IP$81:IP$110,MAX(1,$D59))&gt;INDEX(Kalender!$B$81:$B$110,MAX(1,$D59))),AND($E59&gt;0,INDEX(Kalender!IP$81:IP$110,MAX(1,$E59))&gt;INDEX(Kalender!$B$81:$B$110,MAX(1,$E59))),AND($F59&gt;0,INDEX(Kalender!IP$81:IP$110,MAX(1,$F59))&gt;INDEX(Kalender!$B$81:$B$110,MAX(1,$F59)))),2,0))</f>
        <v>0</v>
      </c>
      <c r="IQ59" s="5" t="n">
        <f aca="false">IF(Kalender!IQ59&lt;&gt;1,0,IF(AND($B59&gt;0,INDEX(Kalender!IQ$68:IQ$77,MAX(1,$B59))&gt;INDEX(Kalender!$B$68:$B$77,MAX(1,$B59))),1,0)+IF(OR(AND($C59&gt;0,INDEX(Kalender!IQ$81:IQ$110,MAX(1,$C59))&gt;INDEX(Kalender!$B$81:$B$110,MAX(1,$C59))),AND($D59&gt;0,INDEX(Kalender!IQ$81:IQ$110,MAX(1,$D59))&gt;INDEX(Kalender!$B$81:$B$110,MAX(1,$D59))),AND($E59&gt;0,INDEX(Kalender!IQ$81:IQ$110,MAX(1,$E59))&gt;INDEX(Kalender!$B$81:$B$110,MAX(1,$E59))),AND($F59&gt;0,INDEX(Kalender!IQ$81:IQ$110,MAX(1,$F59))&gt;INDEX(Kalender!$B$81:$B$110,MAX(1,$F59)))),2,0))</f>
        <v>0</v>
      </c>
      <c r="IR59" s="5" t="n">
        <f aca="false">IF(Kalender!IR59&lt;&gt;1,0,IF(AND($B59&gt;0,INDEX(Kalender!IR$68:IR$77,MAX(1,$B59))&gt;INDEX(Kalender!$B$68:$B$77,MAX(1,$B59))),1,0)+IF(OR(AND($C59&gt;0,INDEX(Kalender!IR$81:IR$110,MAX(1,$C59))&gt;INDEX(Kalender!$B$81:$B$110,MAX(1,$C59))),AND($D59&gt;0,INDEX(Kalender!IR$81:IR$110,MAX(1,$D59))&gt;INDEX(Kalender!$B$81:$B$110,MAX(1,$D59))),AND($E59&gt;0,INDEX(Kalender!IR$81:IR$110,MAX(1,$E59))&gt;INDEX(Kalender!$B$81:$B$110,MAX(1,$E59))),AND($F59&gt;0,INDEX(Kalender!IR$81:IR$110,MAX(1,$F59))&gt;INDEX(Kalender!$B$81:$B$110,MAX(1,$F59)))),2,0))</f>
        <v>0</v>
      </c>
      <c r="IS59" s="5" t="n">
        <f aca="false">IF(Kalender!IS59&lt;&gt;1,0,IF(AND($B59&gt;0,INDEX(Kalender!IS$68:IS$77,MAX(1,$B59))&gt;INDEX(Kalender!$B$68:$B$77,MAX(1,$B59))),1,0)+IF(OR(AND($C59&gt;0,INDEX(Kalender!IS$81:IS$110,MAX(1,$C59))&gt;INDEX(Kalender!$B$81:$B$110,MAX(1,$C59))),AND($D59&gt;0,INDEX(Kalender!IS$81:IS$110,MAX(1,$D59))&gt;INDEX(Kalender!$B$81:$B$110,MAX(1,$D59))),AND($E59&gt;0,INDEX(Kalender!IS$81:IS$110,MAX(1,$E59))&gt;INDEX(Kalender!$B$81:$B$110,MAX(1,$E59))),AND($F59&gt;0,INDEX(Kalender!IS$81:IS$110,MAX(1,$F59))&gt;INDEX(Kalender!$B$81:$B$110,MAX(1,$F59)))),2,0))</f>
        <v>0</v>
      </c>
      <c r="IT59" s="5" t="n">
        <f aca="false">IF(Kalender!IT59&lt;&gt;1,0,IF(AND($B59&gt;0,INDEX(Kalender!IT$68:IT$77,MAX(1,$B59))&gt;INDEX(Kalender!$B$68:$B$77,MAX(1,$B59))),1,0)+IF(OR(AND($C59&gt;0,INDEX(Kalender!IT$81:IT$110,MAX(1,$C59))&gt;INDEX(Kalender!$B$81:$B$110,MAX(1,$C59))),AND($D59&gt;0,INDEX(Kalender!IT$81:IT$110,MAX(1,$D59))&gt;INDEX(Kalender!$B$81:$B$110,MAX(1,$D59))),AND($E59&gt;0,INDEX(Kalender!IT$81:IT$110,MAX(1,$E59))&gt;INDEX(Kalender!$B$81:$B$110,MAX(1,$E59))),AND($F59&gt;0,INDEX(Kalender!IT$81:IT$110,MAX(1,$F59))&gt;INDEX(Kalender!$B$81:$B$110,MAX(1,$F59)))),2,0))</f>
        <v>0</v>
      </c>
      <c r="IU59" s="5" t="n">
        <f aca="false">IF(Kalender!IU59&lt;&gt;1,0,IF(AND($B59&gt;0,INDEX(Kalender!IU$68:IU$77,MAX(1,$B59))&gt;INDEX(Kalender!$B$68:$B$77,MAX(1,$B59))),1,0)+IF(OR(AND($C59&gt;0,INDEX(Kalender!IU$81:IU$110,MAX(1,$C59))&gt;INDEX(Kalender!$B$81:$B$110,MAX(1,$C59))),AND($D59&gt;0,INDEX(Kalender!IU$81:IU$110,MAX(1,$D59))&gt;INDEX(Kalender!$B$81:$B$110,MAX(1,$D59))),AND($E59&gt;0,INDEX(Kalender!IU$81:IU$110,MAX(1,$E59))&gt;INDEX(Kalender!$B$81:$B$110,MAX(1,$E59))),AND($F59&gt;0,INDEX(Kalender!IU$81:IU$110,MAX(1,$F59))&gt;INDEX(Kalender!$B$81:$B$110,MAX(1,$F59)))),2,0))</f>
        <v>0</v>
      </c>
      <c r="IV59" s="5" t="n">
        <f aca="false">IF(Kalender!IV59&lt;&gt;1,0,IF(AND($B59&gt;0,INDEX(Kalender!IV$68:IV$77,MAX(1,$B59))&gt;INDEX(Kalender!$B$68:$B$77,MAX(1,$B59))),1,0)+IF(OR(AND($C59&gt;0,INDEX(Kalender!IV$81:IV$110,MAX(1,$C59))&gt;INDEX(Kalender!$B$81:$B$110,MAX(1,$C59))),AND($D59&gt;0,INDEX(Kalender!IV$81:IV$110,MAX(1,$D59))&gt;INDEX(Kalender!$B$81:$B$110,MAX(1,$D59))),AND($E59&gt;0,INDEX(Kalender!IV$81:IV$110,MAX(1,$E59))&gt;INDEX(Kalender!$B$81:$B$110,MAX(1,$E59))),AND($F59&gt;0,INDEX(Kalender!IV$81:IV$110,MAX(1,$F59))&gt;INDEX(Kalender!$B$81:$B$110,MAX(1,$F59)))),2,0))</f>
        <v>0</v>
      </c>
      <c r="IW59" s="5" t="n">
        <f aca="false">IF(Kalender!IW59&lt;&gt;1,0,IF(AND($B59&gt;0,INDEX(Kalender!IW$68:IW$77,MAX(1,$B59))&gt;INDEX(Kalender!$B$68:$B$77,MAX(1,$B59))),1,0)+IF(OR(AND($C59&gt;0,INDEX(Kalender!IW$81:IW$110,MAX(1,$C59))&gt;INDEX(Kalender!$B$81:$B$110,MAX(1,$C59))),AND($D59&gt;0,INDEX(Kalender!IW$81:IW$110,MAX(1,$D59))&gt;INDEX(Kalender!$B$81:$B$110,MAX(1,$D59))),AND($E59&gt;0,INDEX(Kalender!IW$81:IW$110,MAX(1,$E59))&gt;INDEX(Kalender!$B$81:$B$110,MAX(1,$E59))),AND($F59&gt;0,INDEX(Kalender!IW$81:IW$110,MAX(1,$F59))&gt;INDEX(Kalender!$B$81:$B$110,MAX(1,$F59)))),2,0))</f>
        <v>0</v>
      </c>
      <c r="IX59" s="5" t="n">
        <f aca="false">IF(Kalender!IX59&lt;&gt;1,0,IF(AND($B59&gt;0,INDEX(Kalender!IX$68:IX$77,MAX(1,$B59))&gt;INDEX(Kalender!$B$68:$B$77,MAX(1,$B59))),1,0)+IF(OR(AND($C59&gt;0,INDEX(Kalender!IX$81:IX$110,MAX(1,$C59))&gt;INDEX(Kalender!$B$81:$B$110,MAX(1,$C59))),AND($D59&gt;0,INDEX(Kalender!IX$81:IX$110,MAX(1,$D59))&gt;INDEX(Kalender!$B$81:$B$110,MAX(1,$D59))),AND($E59&gt;0,INDEX(Kalender!IX$81:IX$110,MAX(1,$E59))&gt;INDEX(Kalender!$B$81:$B$110,MAX(1,$E59))),AND($F59&gt;0,INDEX(Kalender!IX$81:IX$110,MAX(1,$F59))&gt;INDEX(Kalender!$B$81:$B$110,MAX(1,$F59)))),2,0))</f>
        <v>0</v>
      </c>
      <c r="IY59" s="5" t="n">
        <f aca="false">IF(Kalender!IY59&lt;&gt;1,0,IF(AND($B59&gt;0,INDEX(Kalender!IY$68:IY$77,MAX(1,$B59))&gt;INDEX(Kalender!$B$68:$B$77,MAX(1,$B59))),1,0)+IF(OR(AND($C59&gt;0,INDEX(Kalender!IY$81:IY$110,MAX(1,$C59))&gt;INDEX(Kalender!$B$81:$B$110,MAX(1,$C59))),AND($D59&gt;0,INDEX(Kalender!IY$81:IY$110,MAX(1,$D59))&gt;INDEX(Kalender!$B$81:$B$110,MAX(1,$D59))),AND($E59&gt;0,INDEX(Kalender!IY$81:IY$110,MAX(1,$E59))&gt;INDEX(Kalender!$B$81:$B$110,MAX(1,$E59))),AND($F59&gt;0,INDEX(Kalender!IY$81:IY$110,MAX(1,$F59))&gt;INDEX(Kalender!$B$81:$B$110,MAX(1,$F59)))),2,0))</f>
        <v>0</v>
      </c>
      <c r="IZ59" s="5" t="n">
        <f aca="false">IF(Kalender!IZ59&lt;&gt;1,0,IF(AND($B59&gt;0,INDEX(Kalender!IZ$68:IZ$77,MAX(1,$B59))&gt;INDEX(Kalender!$B$68:$B$77,MAX(1,$B59))),1,0)+IF(OR(AND($C59&gt;0,INDEX(Kalender!IZ$81:IZ$110,MAX(1,$C59))&gt;INDEX(Kalender!$B$81:$B$110,MAX(1,$C59))),AND($D59&gt;0,INDEX(Kalender!IZ$81:IZ$110,MAX(1,$D59))&gt;INDEX(Kalender!$B$81:$B$110,MAX(1,$D59))),AND($E59&gt;0,INDEX(Kalender!IZ$81:IZ$110,MAX(1,$E59))&gt;INDEX(Kalender!$B$81:$B$110,MAX(1,$E59))),AND($F59&gt;0,INDEX(Kalender!IZ$81:IZ$110,MAX(1,$F59))&gt;INDEX(Kalender!$B$81:$B$110,MAX(1,$F59)))),2,0))</f>
        <v>0</v>
      </c>
      <c r="JA59" s="5" t="n">
        <f aca="false">IF(Kalender!JA59&lt;&gt;1,0,IF(AND($B59&gt;0,INDEX(Kalender!JA$68:JA$77,MAX(1,$B59))&gt;INDEX(Kalender!$B$68:$B$77,MAX(1,$B59))),1,0)+IF(OR(AND($C59&gt;0,INDEX(Kalender!JA$81:JA$110,MAX(1,$C59))&gt;INDEX(Kalender!$B$81:$B$110,MAX(1,$C59))),AND($D59&gt;0,INDEX(Kalender!JA$81:JA$110,MAX(1,$D59))&gt;INDEX(Kalender!$B$81:$B$110,MAX(1,$D59))),AND($E59&gt;0,INDEX(Kalender!JA$81:JA$110,MAX(1,$E59))&gt;INDEX(Kalender!$B$81:$B$110,MAX(1,$E59))),AND($F59&gt;0,INDEX(Kalender!JA$81:JA$110,MAX(1,$F59))&gt;INDEX(Kalender!$B$81:$B$110,MAX(1,$F59)))),2,0))</f>
        <v>0</v>
      </c>
      <c r="JB59" s="5" t="n">
        <f aca="false">IF(Kalender!JB59&lt;&gt;1,0,IF(AND($B59&gt;0,INDEX(Kalender!JB$68:JB$77,MAX(1,$B59))&gt;INDEX(Kalender!$B$68:$B$77,MAX(1,$B59))),1,0)+IF(OR(AND($C59&gt;0,INDEX(Kalender!JB$81:JB$110,MAX(1,$C59))&gt;INDEX(Kalender!$B$81:$B$110,MAX(1,$C59))),AND($D59&gt;0,INDEX(Kalender!JB$81:JB$110,MAX(1,$D59))&gt;INDEX(Kalender!$B$81:$B$110,MAX(1,$D59))),AND($E59&gt;0,INDEX(Kalender!JB$81:JB$110,MAX(1,$E59))&gt;INDEX(Kalender!$B$81:$B$110,MAX(1,$E59))),AND($F59&gt;0,INDEX(Kalender!JB$81:JB$110,MAX(1,$F59))&gt;INDEX(Kalender!$B$81:$B$110,MAX(1,$F59)))),2,0))</f>
        <v>0</v>
      </c>
      <c r="JC59" s="5" t="n">
        <f aca="false">IF(Kalender!JC59&lt;&gt;1,0,IF(AND($B59&gt;0,INDEX(Kalender!JC$68:JC$77,MAX(1,$B59))&gt;INDEX(Kalender!$B$68:$B$77,MAX(1,$B59))),1,0)+IF(OR(AND($C59&gt;0,INDEX(Kalender!JC$81:JC$110,MAX(1,$C59))&gt;INDEX(Kalender!$B$81:$B$110,MAX(1,$C59))),AND($D59&gt;0,INDEX(Kalender!JC$81:JC$110,MAX(1,$D59))&gt;INDEX(Kalender!$B$81:$B$110,MAX(1,$D59))),AND($E59&gt;0,INDEX(Kalender!JC$81:JC$110,MAX(1,$E59))&gt;INDEX(Kalender!$B$81:$B$110,MAX(1,$E59))),AND($F59&gt;0,INDEX(Kalender!JC$81:JC$110,MAX(1,$F59))&gt;INDEX(Kalender!$B$81:$B$110,MAX(1,$F59)))),2,0))</f>
        <v>0</v>
      </c>
      <c r="JD59" s="5" t="n">
        <f aca="false">IF(Kalender!JD59&lt;&gt;1,0,IF(AND($B59&gt;0,INDEX(Kalender!JD$68:JD$77,MAX(1,$B59))&gt;INDEX(Kalender!$B$68:$B$77,MAX(1,$B59))),1,0)+IF(OR(AND($C59&gt;0,INDEX(Kalender!JD$81:JD$110,MAX(1,$C59))&gt;INDEX(Kalender!$B$81:$B$110,MAX(1,$C59))),AND($D59&gt;0,INDEX(Kalender!JD$81:JD$110,MAX(1,$D59))&gt;INDEX(Kalender!$B$81:$B$110,MAX(1,$D59))),AND($E59&gt;0,INDEX(Kalender!JD$81:JD$110,MAX(1,$E59))&gt;INDEX(Kalender!$B$81:$B$110,MAX(1,$E59))),AND($F59&gt;0,INDEX(Kalender!JD$81:JD$110,MAX(1,$F59))&gt;INDEX(Kalender!$B$81:$B$110,MAX(1,$F59)))),2,0))</f>
        <v>0</v>
      </c>
      <c r="JE59" s="5" t="n">
        <f aca="false">IF(Kalender!JE59&lt;&gt;1,0,IF(AND($B59&gt;0,INDEX(Kalender!JE$68:JE$77,MAX(1,$B59))&gt;INDEX(Kalender!$B$68:$B$77,MAX(1,$B59))),1,0)+IF(OR(AND($C59&gt;0,INDEX(Kalender!JE$81:JE$110,MAX(1,$C59))&gt;INDEX(Kalender!$B$81:$B$110,MAX(1,$C59))),AND($D59&gt;0,INDEX(Kalender!JE$81:JE$110,MAX(1,$D59))&gt;INDEX(Kalender!$B$81:$B$110,MAX(1,$D59))),AND($E59&gt;0,INDEX(Kalender!JE$81:JE$110,MAX(1,$E59))&gt;INDEX(Kalender!$B$81:$B$110,MAX(1,$E59))),AND($F59&gt;0,INDEX(Kalender!JE$81:JE$110,MAX(1,$F59))&gt;INDEX(Kalender!$B$81:$B$110,MAX(1,$F59)))),2,0))</f>
        <v>0</v>
      </c>
      <c r="JF59" s="5" t="n">
        <f aca="false">IF(Kalender!JF59&lt;&gt;1,0,IF(AND($B59&gt;0,INDEX(Kalender!JF$68:JF$77,MAX(1,$B59))&gt;INDEX(Kalender!$B$68:$B$77,MAX(1,$B59))),1,0)+IF(OR(AND($C59&gt;0,INDEX(Kalender!JF$81:JF$110,MAX(1,$C59))&gt;INDEX(Kalender!$B$81:$B$110,MAX(1,$C59))),AND($D59&gt;0,INDEX(Kalender!JF$81:JF$110,MAX(1,$D59))&gt;INDEX(Kalender!$B$81:$B$110,MAX(1,$D59))),AND($E59&gt;0,INDEX(Kalender!JF$81:JF$110,MAX(1,$E59))&gt;INDEX(Kalender!$B$81:$B$110,MAX(1,$E59))),AND($F59&gt;0,INDEX(Kalender!JF$81:JF$110,MAX(1,$F59))&gt;INDEX(Kalender!$B$81:$B$110,MAX(1,$F59)))),2,0))</f>
        <v>0</v>
      </c>
      <c r="JG59" s="5" t="n">
        <f aca="false">IF(Kalender!JG59&lt;&gt;1,0,IF(AND($B59&gt;0,INDEX(Kalender!JG$68:JG$77,MAX(1,$B59))&gt;INDEX(Kalender!$B$68:$B$77,MAX(1,$B59))),1,0)+IF(OR(AND($C59&gt;0,INDEX(Kalender!JG$81:JG$110,MAX(1,$C59))&gt;INDEX(Kalender!$B$81:$B$110,MAX(1,$C59))),AND($D59&gt;0,INDEX(Kalender!JG$81:JG$110,MAX(1,$D59))&gt;INDEX(Kalender!$B$81:$B$110,MAX(1,$D59))),AND($E59&gt;0,INDEX(Kalender!JG$81:JG$110,MAX(1,$E59))&gt;INDEX(Kalender!$B$81:$B$110,MAX(1,$E59))),AND($F59&gt;0,INDEX(Kalender!JG$81:JG$110,MAX(1,$F59))&gt;INDEX(Kalender!$B$81:$B$110,MAX(1,$F59)))),2,0))</f>
        <v>0</v>
      </c>
      <c r="JH59" s="5" t="n">
        <f aca="false">IF(Kalender!JH59&lt;&gt;1,0,IF(AND($B59&gt;0,INDEX(Kalender!JH$68:JH$77,MAX(1,$B59))&gt;INDEX(Kalender!$B$68:$B$77,MAX(1,$B59))),1,0)+IF(OR(AND($C59&gt;0,INDEX(Kalender!JH$81:JH$110,MAX(1,$C59))&gt;INDEX(Kalender!$B$81:$B$110,MAX(1,$C59))),AND($D59&gt;0,INDEX(Kalender!JH$81:JH$110,MAX(1,$D59))&gt;INDEX(Kalender!$B$81:$B$110,MAX(1,$D59))),AND($E59&gt;0,INDEX(Kalender!JH$81:JH$110,MAX(1,$E59))&gt;INDEX(Kalender!$B$81:$B$110,MAX(1,$E59))),AND($F59&gt;0,INDEX(Kalender!JH$81:JH$110,MAX(1,$F59))&gt;INDEX(Kalender!$B$81:$B$110,MAX(1,$F59)))),2,0))</f>
        <v>0</v>
      </c>
      <c r="JI59" s="5" t="n">
        <f aca="false">IF(Kalender!JI59&lt;&gt;1,0,IF(AND($B59&gt;0,INDEX(Kalender!JI$68:JI$77,MAX(1,$B59))&gt;INDEX(Kalender!$B$68:$B$77,MAX(1,$B59))),1,0)+IF(OR(AND($C59&gt;0,INDEX(Kalender!JI$81:JI$110,MAX(1,$C59))&gt;INDEX(Kalender!$B$81:$B$110,MAX(1,$C59))),AND($D59&gt;0,INDEX(Kalender!JI$81:JI$110,MAX(1,$D59))&gt;INDEX(Kalender!$B$81:$B$110,MAX(1,$D59))),AND($E59&gt;0,INDEX(Kalender!JI$81:JI$110,MAX(1,$E59))&gt;INDEX(Kalender!$B$81:$B$110,MAX(1,$E59))),AND($F59&gt;0,INDEX(Kalender!JI$81:JI$110,MAX(1,$F59))&gt;INDEX(Kalender!$B$81:$B$110,MAX(1,$F59)))),2,0))</f>
        <v>0</v>
      </c>
      <c r="JJ59" s="5" t="n">
        <f aca="false">IF(Kalender!JJ59&lt;&gt;1,0,IF(AND($B59&gt;0,INDEX(Kalender!JJ$68:JJ$77,MAX(1,$B59))&gt;INDEX(Kalender!$B$68:$B$77,MAX(1,$B59))),1,0)+IF(OR(AND($C59&gt;0,INDEX(Kalender!JJ$81:JJ$110,MAX(1,$C59))&gt;INDEX(Kalender!$B$81:$B$110,MAX(1,$C59))),AND($D59&gt;0,INDEX(Kalender!JJ$81:JJ$110,MAX(1,$D59))&gt;INDEX(Kalender!$B$81:$B$110,MAX(1,$D59))),AND($E59&gt;0,INDEX(Kalender!JJ$81:JJ$110,MAX(1,$E59))&gt;INDEX(Kalender!$B$81:$B$110,MAX(1,$E59))),AND($F59&gt;0,INDEX(Kalender!JJ$81:JJ$110,MAX(1,$F59))&gt;INDEX(Kalender!$B$81:$B$110,MAX(1,$F59)))),2,0))</f>
        <v>0</v>
      </c>
      <c r="JK59" s="5" t="n">
        <f aca="false">IF(Kalender!JK59&lt;&gt;1,0,IF(AND($B59&gt;0,INDEX(Kalender!JK$68:JK$77,MAX(1,$B59))&gt;INDEX(Kalender!$B$68:$B$77,MAX(1,$B59))),1,0)+IF(OR(AND($C59&gt;0,INDEX(Kalender!JK$81:JK$110,MAX(1,$C59))&gt;INDEX(Kalender!$B$81:$B$110,MAX(1,$C59))),AND($D59&gt;0,INDEX(Kalender!JK$81:JK$110,MAX(1,$D59))&gt;INDEX(Kalender!$B$81:$B$110,MAX(1,$D59))),AND($E59&gt;0,INDEX(Kalender!JK$81:JK$110,MAX(1,$E59))&gt;INDEX(Kalender!$B$81:$B$110,MAX(1,$E59))),AND($F59&gt;0,INDEX(Kalender!JK$81:JK$110,MAX(1,$F59))&gt;INDEX(Kalender!$B$81:$B$110,MAX(1,$F59)))),2,0))</f>
        <v>0</v>
      </c>
      <c r="JL59" s="5" t="n">
        <f aca="false">IF(Kalender!JL59&lt;&gt;1,0,IF(AND($B59&gt;0,INDEX(Kalender!JL$68:JL$77,MAX(1,$B59))&gt;INDEX(Kalender!$B$68:$B$77,MAX(1,$B59))),1,0)+IF(OR(AND($C59&gt;0,INDEX(Kalender!JL$81:JL$110,MAX(1,$C59))&gt;INDEX(Kalender!$B$81:$B$110,MAX(1,$C59))),AND($D59&gt;0,INDEX(Kalender!JL$81:JL$110,MAX(1,$D59))&gt;INDEX(Kalender!$B$81:$B$110,MAX(1,$D59))),AND($E59&gt;0,INDEX(Kalender!JL$81:JL$110,MAX(1,$E59))&gt;INDEX(Kalender!$B$81:$B$110,MAX(1,$E59))),AND($F59&gt;0,INDEX(Kalender!JL$81:JL$110,MAX(1,$F59))&gt;INDEX(Kalender!$B$81:$B$110,MAX(1,$F59)))),2,0))</f>
        <v>0</v>
      </c>
      <c r="JM59" s="5" t="n">
        <f aca="false">IF(Kalender!JM59&lt;&gt;1,0,IF(AND($B59&gt;0,INDEX(Kalender!JM$68:JM$77,MAX(1,$B59))&gt;INDEX(Kalender!$B$68:$B$77,MAX(1,$B59))),1,0)+IF(OR(AND($C59&gt;0,INDEX(Kalender!JM$81:JM$110,MAX(1,$C59))&gt;INDEX(Kalender!$B$81:$B$110,MAX(1,$C59))),AND($D59&gt;0,INDEX(Kalender!JM$81:JM$110,MAX(1,$D59))&gt;INDEX(Kalender!$B$81:$B$110,MAX(1,$D59))),AND($E59&gt;0,INDEX(Kalender!JM$81:JM$110,MAX(1,$E59))&gt;INDEX(Kalender!$B$81:$B$110,MAX(1,$E59))),AND($F59&gt;0,INDEX(Kalender!JM$81:JM$110,MAX(1,$F59))&gt;INDEX(Kalender!$B$81:$B$110,MAX(1,$F59)))),2,0))</f>
        <v>0</v>
      </c>
      <c r="JN59" s="5" t="n">
        <f aca="false">IF(Kalender!JN59&lt;&gt;1,0,IF(AND($B59&gt;0,INDEX(Kalender!JN$68:JN$77,MAX(1,$B59))&gt;INDEX(Kalender!$B$68:$B$77,MAX(1,$B59))),1,0)+IF(OR(AND($C59&gt;0,INDEX(Kalender!JN$81:JN$110,MAX(1,$C59))&gt;INDEX(Kalender!$B$81:$B$110,MAX(1,$C59))),AND($D59&gt;0,INDEX(Kalender!JN$81:JN$110,MAX(1,$D59))&gt;INDEX(Kalender!$B$81:$B$110,MAX(1,$D59))),AND($E59&gt;0,INDEX(Kalender!JN$81:JN$110,MAX(1,$E59))&gt;INDEX(Kalender!$B$81:$B$110,MAX(1,$E59))),AND($F59&gt;0,INDEX(Kalender!JN$81:JN$110,MAX(1,$F59))&gt;INDEX(Kalender!$B$81:$B$110,MAX(1,$F59)))),2,0))</f>
        <v>0</v>
      </c>
      <c r="JO59" s="5" t="n">
        <f aca="false">IF(Kalender!JO59&lt;&gt;1,0,IF(AND($B59&gt;0,INDEX(Kalender!JO$68:JO$77,MAX(1,$B59))&gt;INDEX(Kalender!$B$68:$B$77,MAX(1,$B59))),1,0)+IF(OR(AND($C59&gt;0,INDEX(Kalender!JO$81:JO$110,MAX(1,$C59))&gt;INDEX(Kalender!$B$81:$B$110,MAX(1,$C59))),AND($D59&gt;0,INDEX(Kalender!JO$81:JO$110,MAX(1,$D59))&gt;INDEX(Kalender!$B$81:$B$110,MAX(1,$D59))),AND($E59&gt;0,INDEX(Kalender!JO$81:JO$110,MAX(1,$E59))&gt;INDEX(Kalender!$B$81:$B$110,MAX(1,$E59))),AND($F59&gt;0,INDEX(Kalender!JO$81:JO$110,MAX(1,$F59))&gt;INDEX(Kalender!$B$81:$B$110,MAX(1,$F59)))),2,0))</f>
        <v>0</v>
      </c>
      <c r="JP59" s="5" t="n">
        <f aca="false">IF(Kalender!JP59&lt;&gt;1,0,IF(AND($B59&gt;0,INDEX(Kalender!JP$68:JP$77,MAX(1,$B59))&gt;INDEX(Kalender!$B$68:$B$77,MAX(1,$B59))),1,0)+IF(OR(AND($C59&gt;0,INDEX(Kalender!JP$81:JP$110,MAX(1,$C59))&gt;INDEX(Kalender!$B$81:$B$110,MAX(1,$C59))),AND($D59&gt;0,INDEX(Kalender!JP$81:JP$110,MAX(1,$D59))&gt;INDEX(Kalender!$B$81:$B$110,MAX(1,$D59))),AND($E59&gt;0,INDEX(Kalender!JP$81:JP$110,MAX(1,$E59))&gt;INDEX(Kalender!$B$81:$B$110,MAX(1,$E59))),AND($F59&gt;0,INDEX(Kalender!JP$81:JP$110,MAX(1,$F59))&gt;INDEX(Kalender!$B$81:$B$110,MAX(1,$F59)))),2,0))</f>
        <v>0</v>
      </c>
      <c r="JQ59" s="5" t="n">
        <f aca="false">IF(Kalender!JQ59&lt;&gt;1,0,IF(AND($B59&gt;0,INDEX(Kalender!JQ$68:JQ$77,MAX(1,$B59))&gt;INDEX(Kalender!$B$68:$B$77,MAX(1,$B59))),1,0)+IF(OR(AND($C59&gt;0,INDEX(Kalender!JQ$81:JQ$110,MAX(1,$C59))&gt;INDEX(Kalender!$B$81:$B$110,MAX(1,$C59))),AND($D59&gt;0,INDEX(Kalender!JQ$81:JQ$110,MAX(1,$D59))&gt;INDEX(Kalender!$B$81:$B$110,MAX(1,$D59))),AND($E59&gt;0,INDEX(Kalender!JQ$81:JQ$110,MAX(1,$E59))&gt;INDEX(Kalender!$B$81:$B$110,MAX(1,$E59))),AND($F59&gt;0,INDEX(Kalender!JQ$81:JQ$110,MAX(1,$F59))&gt;INDEX(Kalender!$B$81:$B$110,MAX(1,$F59)))),2,0))</f>
        <v>0</v>
      </c>
      <c r="JR59" s="5" t="n">
        <f aca="false">IF(Kalender!JR59&lt;&gt;1,0,IF(AND($B59&gt;0,INDEX(Kalender!JR$68:JR$77,MAX(1,$B59))&gt;INDEX(Kalender!$B$68:$B$77,MAX(1,$B59))),1,0)+IF(OR(AND($C59&gt;0,INDEX(Kalender!JR$81:JR$110,MAX(1,$C59))&gt;INDEX(Kalender!$B$81:$B$110,MAX(1,$C59))),AND($D59&gt;0,INDEX(Kalender!JR$81:JR$110,MAX(1,$D59))&gt;INDEX(Kalender!$B$81:$B$110,MAX(1,$D59))),AND($E59&gt;0,INDEX(Kalender!JR$81:JR$110,MAX(1,$E59))&gt;INDEX(Kalender!$B$81:$B$110,MAX(1,$E59))),AND($F59&gt;0,INDEX(Kalender!JR$81:JR$110,MAX(1,$F59))&gt;INDEX(Kalender!$B$81:$B$110,MAX(1,$F59)))),2,0))</f>
        <v>0</v>
      </c>
      <c r="JS59" s="5" t="n">
        <f aca="false">IF(Kalender!JS59&lt;&gt;1,0,IF(AND($B59&gt;0,INDEX(Kalender!JS$68:JS$77,MAX(1,$B59))&gt;INDEX(Kalender!$B$68:$B$77,MAX(1,$B59))),1,0)+IF(OR(AND($C59&gt;0,INDEX(Kalender!JS$81:JS$110,MAX(1,$C59))&gt;INDEX(Kalender!$B$81:$B$110,MAX(1,$C59))),AND($D59&gt;0,INDEX(Kalender!JS$81:JS$110,MAX(1,$D59))&gt;INDEX(Kalender!$B$81:$B$110,MAX(1,$D59))),AND($E59&gt;0,INDEX(Kalender!JS$81:JS$110,MAX(1,$E59))&gt;INDEX(Kalender!$B$81:$B$110,MAX(1,$E59))),AND($F59&gt;0,INDEX(Kalender!JS$81:JS$110,MAX(1,$F59))&gt;INDEX(Kalender!$B$81:$B$110,MAX(1,$F59)))),2,0))</f>
        <v>0</v>
      </c>
      <c r="JT59" s="5" t="n">
        <f aca="false">IF(Kalender!JT59&lt;&gt;1,0,IF(AND($B59&gt;0,INDEX(Kalender!JT$68:JT$77,MAX(1,$B59))&gt;INDEX(Kalender!$B$68:$B$77,MAX(1,$B59))),1,0)+IF(OR(AND($C59&gt;0,INDEX(Kalender!JT$81:JT$110,MAX(1,$C59))&gt;INDEX(Kalender!$B$81:$B$110,MAX(1,$C59))),AND($D59&gt;0,INDEX(Kalender!JT$81:JT$110,MAX(1,$D59))&gt;INDEX(Kalender!$B$81:$B$110,MAX(1,$D59))),AND($E59&gt;0,INDEX(Kalender!JT$81:JT$110,MAX(1,$E59))&gt;INDEX(Kalender!$B$81:$B$110,MAX(1,$E59))),AND($F59&gt;0,INDEX(Kalender!JT$81:JT$110,MAX(1,$F59))&gt;INDEX(Kalender!$B$81:$B$110,MAX(1,$F59)))),2,0))</f>
        <v>0</v>
      </c>
      <c r="JU59" s="5" t="n">
        <f aca="false">IF(Kalender!JU59&lt;&gt;1,0,IF(AND($B59&gt;0,INDEX(Kalender!JU$68:JU$77,MAX(1,$B59))&gt;INDEX(Kalender!$B$68:$B$77,MAX(1,$B59))),1,0)+IF(OR(AND($C59&gt;0,INDEX(Kalender!JU$81:JU$110,MAX(1,$C59))&gt;INDEX(Kalender!$B$81:$B$110,MAX(1,$C59))),AND($D59&gt;0,INDEX(Kalender!JU$81:JU$110,MAX(1,$D59))&gt;INDEX(Kalender!$B$81:$B$110,MAX(1,$D59))),AND($E59&gt;0,INDEX(Kalender!JU$81:JU$110,MAX(1,$E59))&gt;INDEX(Kalender!$B$81:$B$110,MAX(1,$E59))),AND($F59&gt;0,INDEX(Kalender!JU$81:JU$110,MAX(1,$F59))&gt;INDEX(Kalender!$B$81:$B$110,MAX(1,$F59)))),2,0))</f>
        <v>0</v>
      </c>
      <c r="JV59" s="5" t="n">
        <f aca="false">IF(Kalender!JV59&lt;&gt;1,0,IF(AND($B59&gt;0,INDEX(Kalender!JV$68:JV$77,MAX(1,$B59))&gt;INDEX(Kalender!$B$68:$B$77,MAX(1,$B59))),1,0)+IF(OR(AND($C59&gt;0,INDEX(Kalender!JV$81:JV$110,MAX(1,$C59))&gt;INDEX(Kalender!$B$81:$B$110,MAX(1,$C59))),AND($D59&gt;0,INDEX(Kalender!JV$81:JV$110,MAX(1,$D59))&gt;INDEX(Kalender!$B$81:$B$110,MAX(1,$D59))),AND($E59&gt;0,INDEX(Kalender!JV$81:JV$110,MAX(1,$E59))&gt;INDEX(Kalender!$B$81:$B$110,MAX(1,$E59))),AND($F59&gt;0,INDEX(Kalender!JV$81:JV$110,MAX(1,$F59))&gt;INDEX(Kalender!$B$81:$B$110,MAX(1,$F59)))),2,0))</f>
        <v>0</v>
      </c>
      <c r="JW59" s="5" t="n">
        <f aca="false">IF(Kalender!JW59&lt;&gt;1,0,IF(AND($B59&gt;0,INDEX(Kalender!JW$68:JW$77,MAX(1,$B59))&gt;INDEX(Kalender!$B$68:$B$77,MAX(1,$B59))),1,0)+IF(OR(AND($C59&gt;0,INDEX(Kalender!JW$81:JW$110,MAX(1,$C59))&gt;INDEX(Kalender!$B$81:$B$110,MAX(1,$C59))),AND($D59&gt;0,INDEX(Kalender!JW$81:JW$110,MAX(1,$D59))&gt;INDEX(Kalender!$B$81:$B$110,MAX(1,$D59))),AND($E59&gt;0,INDEX(Kalender!JW$81:JW$110,MAX(1,$E59))&gt;INDEX(Kalender!$B$81:$B$110,MAX(1,$E59))),AND($F59&gt;0,INDEX(Kalender!JW$81:JW$110,MAX(1,$F59))&gt;INDEX(Kalender!$B$81:$B$110,MAX(1,$F59)))),2,0))</f>
        <v>0</v>
      </c>
      <c r="JX59" s="5" t="n">
        <f aca="false">IF(Kalender!JX59&lt;&gt;1,0,IF(AND($B59&gt;0,INDEX(Kalender!JX$68:JX$77,MAX(1,$B59))&gt;INDEX(Kalender!$B$68:$B$77,MAX(1,$B59))),1,0)+IF(OR(AND($C59&gt;0,INDEX(Kalender!JX$81:JX$110,MAX(1,$C59))&gt;INDEX(Kalender!$B$81:$B$110,MAX(1,$C59))),AND($D59&gt;0,INDEX(Kalender!JX$81:JX$110,MAX(1,$D59))&gt;INDEX(Kalender!$B$81:$B$110,MAX(1,$D59))),AND($E59&gt;0,INDEX(Kalender!JX$81:JX$110,MAX(1,$E59))&gt;INDEX(Kalender!$B$81:$B$110,MAX(1,$E59))),AND($F59&gt;0,INDEX(Kalender!JX$81:JX$110,MAX(1,$F59))&gt;INDEX(Kalender!$B$81:$B$110,MAX(1,$F59)))),2,0))</f>
        <v>0</v>
      </c>
      <c r="JY59" s="5" t="n">
        <f aca="false">IF(Kalender!JY59&lt;&gt;1,0,IF(AND($B59&gt;0,INDEX(Kalender!JY$68:JY$77,MAX(1,$B59))&gt;INDEX(Kalender!$B$68:$B$77,MAX(1,$B59))),1,0)+IF(OR(AND($C59&gt;0,INDEX(Kalender!JY$81:JY$110,MAX(1,$C59))&gt;INDEX(Kalender!$B$81:$B$110,MAX(1,$C59))),AND($D59&gt;0,INDEX(Kalender!JY$81:JY$110,MAX(1,$D59))&gt;INDEX(Kalender!$B$81:$B$110,MAX(1,$D59))),AND($E59&gt;0,INDEX(Kalender!JY$81:JY$110,MAX(1,$E59))&gt;INDEX(Kalender!$B$81:$B$110,MAX(1,$E59))),AND($F59&gt;0,INDEX(Kalender!JY$81:JY$110,MAX(1,$F59))&gt;INDEX(Kalender!$B$81:$B$110,MAX(1,$F59)))),2,0))</f>
        <v>0</v>
      </c>
      <c r="JZ59" s="5" t="n">
        <f aca="false">IF(Kalender!JZ59&lt;&gt;1,0,IF(AND($B59&gt;0,INDEX(Kalender!JZ$68:JZ$77,MAX(1,$B59))&gt;INDEX(Kalender!$B$68:$B$77,MAX(1,$B59))),1,0)+IF(OR(AND($C59&gt;0,INDEX(Kalender!JZ$81:JZ$110,MAX(1,$C59))&gt;INDEX(Kalender!$B$81:$B$110,MAX(1,$C59))),AND($D59&gt;0,INDEX(Kalender!JZ$81:JZ$110,MAX(1,$D59))&gt;INDEX(Kalender!$B$81:$B$110,MAX(1,$D59))),AND($E59&gt;0,INDEX(Kalender!JZ$81:JZ$110,MAX(1,$E59))&gt;INDEX(Kalender!$B$81:$B$110,MAX(1,$E59))),AND($F59&gt;0,INDEX(Kalender!JZ$81:JZ$110,MAX(1,$F59))&gt;INDEX(Kalender!$B$81:$B$110,MAX(1,$F59)))),2,0))</f>
        <v>0</v>
      </c>
      <c r="KA59" s="5" t="n">
        <f aca="false">IF(Kalender!KA59&lt;&gt;1,0,IF(AND($B59&gt;0,INDEX(Kalender!KA$68:KA$77,MAX(1,$B59))&gt;INDEX(Kalender!$B$68:$B$77,MAX(1,$B59))),1,0)+IF(OR(AND($C59&gt;0,INDEX(Kalender!KA$81:KA$110,MAX(1,$C59))&gt;INDEX(Kalender!$B$81:$B$110,MAX(1,$C59))),AND($D59&gt;0,INDEX(Kalender!KA$81:KA$110,MAX(1,$D59))&gt;INDEX(Kalender!$B$81:$B$110,MAX(1,$D59))),AND($E59&gt;0,INDEX(Kalender!KA$81:KA$110,MAX(1,$E59))&gt;INDEX(Kalender!$B$81:$B$110,MAX(1,$E59))),AND($F59&gt;0,INDEX(Kalender!KA$81:KA$110,MAX(1,$F59))&gt;INDEX(Kalender!$B$81:$B$110,MAX(1,$F59)))),2,0))</f>
        <v>0</v>
      </c>
      <c r="KB59" s="5" t="n">
        <f aca="false">IF(Kalender!KB59&lt;&gt;1,0,IF(AND($B59&gt;0,INDEX(Kalender!KB$68:KB$77,MAX(1,$B59))&gt;INDEX(Kalender!$B$68:$B$77,MAX(1,$B59))),1,0)+IF(OR(AND($C59&gt;0,INDEX(Kalender!KB$81:KB$110,MAX(1,$C59))&gt;INDEX(Kalender!$B$81:$B$110,MAX(1,$C59))),AND($D59&gt;0,INDEX(Kalender!KB$81:KB$110,MAX(1,$D59))&gt;INDEX(Kalender!$B$81:$B$110,MAX(1,$D59))),AND($E59&gt;0,INDEX(Kalender!KB$81:KB$110,MAX(1,$E59))&gt;INDEX(Kalender!$B$81:$B$110,MAX(1,$E59))),AND($F59&gt;0,INDEX(Kalender!KB$81:KB$110,MAX(1,$F59))&gt;INDEX(Kalender!$B$81:$B$110,MAX(1,$F59)))),2,0))</f>
        <v>0</v>
      </c>
      <c r="KC59" s="5" t="n">
        <f aca="false">IF(Kalender!KC59&lt;&gt;1,0,IF(AND($B59&gt;0,INDEX(Kalender!KC$68:KC$77,MAX(1,$B59))&gt;INDEX(Kalender!$B$68:$B$77,MAX(1,$B59))),1,0)+IF(OR(AND($C59&gt;0,INDEX(Kalender!KC$81:KC$110,MAX(1,$C59))&gt;INDEX(Kalender!$B$81:$B$110,MAX(1,$C59))),AND($D59&gt;0,INDEX(Kalender!KC$81:KC$110,MAX(1,$D59))&gt;INDEX(Kalender!$B$81:$B$110,MAX(1,$D59))),AND($E59&gt;0,INDEX(Kalender!KC$81:KC$110,MAX(1,$E59))&gt;INDEX(Kalender!$B$81:$B$110,MAX(1,$E59))),AND($F59&gt;0,INDEX(Kalender!KC$81:KC$110,MAX(1,$F59))&gt;INDEX(Kalender!$B$81:$B$110,MAX(1,$F59)))),2,0))</f>
        <v>0</v>
      </c>
      <c r="KD59" s="5" t="n">
        <f aca="false">IF(Kalender!KD59&lt;&gt;1,0,IF(AND($B59&gt;0,INDEX(Kalender!KD$68:KD$77,MAX(1,$B59))&gt;INDEX(Kalender!$B$68:$B$77,MAX(1,$B59))),1,0)+IF(OR(AND($C59&gt;0,INDEX(Kalender!KD$81:KD$110,MAX(1,$C59))&gt;INDEX(Kalender!$B$81:$B$110,MAX(1,$C59))),AND($D59&gt;0,INDEX(Kalender!KD$81:KD$110,MAX(1,$D59))&gt;INDEX(Kalender!$B$81:$B$110,MAX(1,$D59))),AND($E59&gt;0,INDEX(Kalender!KD$81:KD$110,MAX(1,$E59))&gt;INDEX(Kalender!$B$81:$B$110,MAX(1,$E59))),AND($F59&gt;0,INDEX(Kalender!KD$81:KD$110,MAX(1,$F59))&gt;INDEX(Kalender!$B$81:$B$110,MAX(1,$F59)))),2,0))</f>
        <v>0</v>
      </c>
      <c r="KE59" s="5" t="n">
        <f aca="false">IF(Kalender!KE59&lt;&gt;1,0,IF(AND($B59&gt;0,INDEX(Kalender!KE$68:KE$77,MAX(1,$B59))&gt;INDEX(Kalender!$B$68:$B$77,MAX(1,$B59))),1,0)+IF(OR(AND($C59&gt;0,INDEX(Kalender!KE$81:KE$110,MAX(1,$C59))&gt;INDEX(Kalender!$B$81:$B$110,MAX(1,$C59))),AND($D59&gt;0,INDEX(Kalender!KE$81:KE$110,MAX(1,$D59))&gt;INDEX(Kalender!$B$81:$B$110,MAX(1,$D59))),AND($E59&gt;0,INDEX(Kalender!KE$81:KE$110,MAX(1,$E59))&gt;INDEX(Kalender!$B$81:$B$110,MAX(1,$E59))),AND($F59&gt;0,INDEX(Kalender!KE$81:KE$110,MAX(1,$F59))&gt;INDEX(Kalender!$B$81:$B$110,MAX(1,$F59)))),2,0))</f>
        <v>0</v>
      </c>
      <c r="KF59" s="5" t="n">
        <f aca="false">IF(Kalender!KF59&lt;&gt;1,0,IF(AND($B59&gt;0,INDEX(Kalender!KF$68:KF$77,MAX(1,$B59))&gt;INDEX(Kalender!$B$68:$B$77,MAX(1,$B59))),1,0)+IF(OR(AND($C59&gt;0,INDEX(Kalender!KF$81:KF$110,MAX(1,$C59))&gt;INDEX(Kalender!$B$81:$B$110,MAX(1,$C59))),AND($D59&gt;0,INDEX(Kalender!KF$81:KF$110,MAX(1,$D59))&gt;INDEX(Kalender!$B$81:$B$110,MAX(1,$D59))),AND($E59&gt;0,INDEX(Kalender!KF$81:KF$110,MAX(1,$E59))&gt;INDEX(Kalender!$B$81:$B$110,MAX(1,$E59))),AND($F59&gt;0,INDEX(Kalender!KF$81:KF$110,MAX(1,$F59))&gt;INDEX(Kalender!$B$81:$B$110,MAX(1,$F59)))),2,0))</f>
        <v>0</v>
      </c>
      <c r="KG59" s="5" t="n">
        <f aca="false">IF(Kalender!KG59&lt;&gt;1,0,IF(AND($B59&gt;0,INDEX(Kalender!KG$68:KG$77,MAX(1,$B59))&gt;INDEX(Kalender!$B$68:$B$77,MAX(1,$B59))),1,0)+IF(OR(AND($C59&gt;0,INDEX(Kalender!KG$81:KG$110,MAX(1,$C59))&gt;INDEX(Kalender!$B$81:$B$110,MAX(1,$C59))),AND($D59&gt;0,INDEX(Kalender!KG$81:KG$110,MAX(1,$D59))&gt;INDEX(Kalender!$B$81:$B$110,MAX(1,$D59))),AND($E59&gt;0,INDEX(Kalender!KG$81:KG$110,MAX(1,$E59))&gt;INDEX(Kalender!$B$81:$B$110,MAX(1,$E59))),AND($F59&gt;0,INDEX(Kalender!KG$81:KG$110,MAX(1,$F59))&gt;INDEX(Kalender!$B$81:$B$110,MAX(1,$F59)))),2,0))</f>
        <v>0</v>
      </c>
      <c r="KH59" s="5" t="n">
        <f aca="false">IF(Kalender!KH59&lt;&gt;1,0,IF(AND($B59&gt;0,INDEX(Kalender!KH$68:KH$77,MAX(1,$B59))&gt;INDEX(Kalender!$B$68:$B$77,MAX(1,$B59))),1,0)+IF(OR(AND($C59&gt;0,INDEX(Kalender!KH$81:KH$110,MAX(1,$C59))&gt;INDEX(Kalender!$B$81:$B$110,MAX(1,$C59))),AND($D59&gt;0,INDEX(Kalender!KH$81:KH$110,MAX(1,$D59))&gt;INDEX(Kalender!$B$81:$B$110,MAX(1,$D59))),AND($E59&gt;0,INDEX(Kalender!KH$81:KH$110,MAX(1,$E59))&gt;INDEX(Kalender!$B$81:$B$110,MAX(1,$E59))),AND($F59&gt;0,INDEX(Kalender!KH$81:KH$110,MAX(1,$F59))&gt;INDEX(Kalender!$B$81:$B$110,MAX(1,$F59)))),2,0))</f>
        <v>0</v>
      </c>
      <c r="KI59" s="5" t="n">
        <f aca="false">IF(Kalender!KI59&lt;&gt;1,0,IF(AND($B59&gt;0,INDEX(Kalender!KI$68:KI$77,MAX(1,$B59))&gt;INDEX(Kalender!$B$68:$B$77,MAX(1,$B59))),1,0)+IF(OR(AND($C59&gt;0,INDEX(Kalender!KI$81:KI$110,MAX(1,$C59))&gt;INDEX(Kalender!$B$81:$B$110,MAX(1,$C59))),AND($D59&gt;0,INDEX(Kalender!KI$81:KI$110,MAX(1,$D59))&gt;INDEX(Kalender!$B$81:$B$110,MAX(1,$D59))),AND($E59&gt;0,INDEX(Kalender!KI$81:KI$110,MAX(1,$E59))&gt;INDEX(Kalender!$B$81:$B$110,MAX(1,$E59))),AND($F59&gt;0,INDEX(Kalender!KI$81:KI$110,MAX(1,$F59))&gt;INDEX(Kalender!$B$81:$B$110,MAX(1,$F59)))),2,0))</f>
        <v>0</v>
      </c>
      <c r="KJ59" s="5" t="n">
        <f aca="false">IF(Kalender!KJ59&lt;&gt;1,0,IF(AND($B59&gt;0,INDEX(Kalender!KJ$68:KJ$77,MAX(1,$B59))&gt;INDEX(Kalender!$B$68:$B$77,MAX(1,$B59))),1,0)+IF(OR(AND($C59&gt;0,INDEX(Kalender!KJ$81:KJ$110,MAX(1,$C59))&gt;INDEX(Kalender!$B$81:$B$110,MAX(1,$C59))),AND($D59&gt;0,INDEX(Kalender!KJ$81:KJ$110,MAX(1,$D59))&gt;INDEX(Kalender!$B$81:$B$110,MAX(1,$D59))),AND($E59&gt;0,INDEX(Kalender!KJ$81:KJ$110,MAX(1,$E59))&gt;INDEX(Kalender!$B$81:$B$110,MAX(1,$E59))),AND($F59&gt;0,INDEX(Kalender!KJ$81:KJ$110,MAX(1,$F59))&gt;INDEX(Kalender!$B$81:$B$110,MAX(1,$F59)))),2,0))</f>
        <v>0</v>
      </c>
      <c r="KK59" s="5" t="n">
        <f aca="false">IF(Kalender!KK59&lt;&gt;1,0,IF(AND($B59&gt;0,INDEX(Kalender!KK$68:KK$77,MAX(1,$B59))&gt;INDEX(Kalender!$B$68:$B$77,MAX(1,$B59))),1,0)+IF(OR(AND($C59&gt;0,INDEX(Kalender!KK$81:KK$110,MAX(1,$C59))&gt;INDEX(Kalender!$B$81:$B$110,MAX(1,$C59))),AND($D59&gt;0,INDEX(Kalender!KK$81:KK$110,MAX(1,$D59))&gt;INDEX(Kalender!$B$81:$B$110,MAX(1,$D59))),AND($E59&gt;0,INDEX(Kalender!KK$81:KK$110,MAX(1,$E59))&gt;INDEX(Kalender!$B$81:$B$110,MAX(1,$E59))),AND($F59&gt;0,INDEX(Kalender!KK$81:KK$110,MAX(1,$F59))&gt;INDEX(Kalender!$B$81:$B$110,MAX(1,$F59)))),2,0))</f>
        <v>0</v>
      </c>
      <c r="KL59" s="5" t="n">
        <f aca="false">IF(Kalender!KL59&lt;&gt;1,0,IF(AND($B59&gt;0,INDEX(Kalender!KL$68:KL$77,MAX(1,$B59))&gt;INDEX(Kalender!$B$68:$B$77,MAX(1,$B59))),1,0)+IF(OR(AND($C59&gt;0,INDEX(Kalender!KL$81:KL$110,MAX(1,$C59))&gt;INDEX(Kalender!$B$81:$B$110,MAX(1,$C59))),AND($D59&gt;0,INDEX(Kalender!KL$81:KL$110,MAX(1,$D59))&gt;INDEX(Kalender!$B$81:$B$110,MAX(1,$D59))),AND($E59&gt;0,INDEX(Kalender!KL$81:KL$110,MAX(1,$E59))&gt;INDEX(Kalender!$B$81:$B$110,MAX(1,$E59))),AND($F59&gt;0,INDEX(Kalender!KL$81:KL$110,MAX(1,$F59))&gt;INDEX(Kalender!$B$81:$B$110,MAX(1,$F59)))),2,0))</f>
        <v>0</v>
      </c>
      <c r="KM59" s="5" t="n">
        <f aca="false">IF(Kalender!KM59&lt;&gt;1,0,IF(AND($B59&gt;0,INDEX(Kalender!KM$68:KM$77,MAX(1,$B59))&gt;INDEX(Kalender!$B$68:$B$77,MAX(1,$B59))),1,0)+IF(OR(AND($C59&gt;0,INDEX(Kalender!KM$81:KM$110,MAX(1,$C59))&gt;INDEX(Kalender!$B$81:$B$110,MAX(1,$C59))),AND($D59&gt;0,INDEX(Kalender!KM$81:KM$110,MAX(1,$D59))&gt;INDEX(Kalender!$B$81:$B$110,MAX(1,$D59))),AND($E59&gt;0,INDEX(Kalender!KM$81:KM$110,MAX(1,$E59))&gt;INDEX(Kalender!$B$81:$B$110,MAX(1,$E59))),AND($F59&gt;0,INDEX(Kalender!KM$81:KM$110,MAX(1,$F59))&gt;INDEX(Kalender!$B$81:$B$110,MAX(1,$F59)))),2,0))</f>
        <v>0</v>
      </c>
      <c r="KN59" s="5" t="n">
        <f aca="false">IF(Kalender!KN59&lt;&gt;1,0,IF(AND($B59&gt;0,INDEX(Kalender!KN$68:KN$77,MAX(1,$B59))&gt;INDEX(Kalender!$B$68:$B$77,MAX(1,$B59))),1,0)+IF(OR(AND($C59&gt;0,INDEX(Kalender!KN$81:KN$110,MAX(1,$C59))&gt;INDEX(Kalender!$B$81:$B$110,MAX(1,$C59))),AND($D59&gt;0,INDEX(Kalender!KN$81:KN$110,MAX(1,$D59))&gt;INDEX(Kalender!$B$81:$B$110,MAX(1,$D59))),AND($E59&gt;0,INDEX(Kalender!KN$81:KN$110,MAX(1,$E59))&gt;INDEX(Kalender!$B$81:$B$110,MAX(1,$E59))),AND($F59&gt;0,INDEX(Kalender!KN$81:KN$110,MAX(1,$F59))&gt;INDEX(Kalender!$B$81:$B$110,MAX(1,$F59)))),2,0))</f>
        <v>0</v>
      </c>
      <c r="KO59" s="5" t="n">
        <f aca="false">IF(Kalender!KO59&lt;&gt;1,0,IF(AND($B59&gt;0,INDEX(Kalender!KO$68:KO$77,MAX(1,$B59))&gt;INDEX(Kalender!$B$68:$B$77,MAX(1,$B59))),1,0)+IF(OR(AND($C59&gt;0,INDEX(Kalender!KO$81:KO$110,MAX(1,$C59))&gt;INDEX(Kalender!$B$81:$B$110,MAX(1,$C59))),AND($D59&gt;0,INDEX(Kalender!KO$81:KO$110,MAX(1,$D59))&gt;INDEX(Kalender!$B$81:$B$110,MAX(1,$D59))),AND($E59&gt;0,INDEX(Kalender!KO$81:KO$110,MAX(1,$E59))&gt;INDEX(Kalender!$B$81:$B$110,MAX(1,$E59))),AND($F59&gt;0,INDEX(Kalender!KO$81:KO$110,MAX(1,$F59))&gt;INDEX(Kalender!$B$81:$B$110,MAX(1,$F59)))),2,0))</f>
        <v>0</v>
      </c>
      <c r="KP59" s="5" t="n">
        <f aca="false">IF(Kalender!KP59&lt;&gt;1,0,IF(AND($B59&gt;0,INDEX(Kalender!KP$68:KP$77,MAX(1,$B59))&gt;INDEX(Kalender!$B$68:$B$77,MAX(1,$B59))),1,0)+IF(OR(AND($C59&gt;0,INDEX(Kalender!KP$81:KP$110,MAX(1,$C59))&gt;INDEX(Kalender!$B$81:$B$110,MAX(1,$C59))),AND($D59&gt;0,INDEX(Kalender!KP$81:KP$110,MAX(1,$D59))&gt;INDEX(Kalender!$B$81:$B$110,MAX(1,$D59))),AND($E59&gt;0,INDEX(Kalender!KP$81:KP$110,MAX(1,$E59))&gt;INDEX(Kalender!$B$81:$B$110,MAX(1,$E59))),AND($F59&gt;0,INDEX(Kalender!KP$81:KP$110,MAX(1,$F59))&gt;INDEX(Kalender!$B$81:$B$110,MAX(1,$F59)))),2,0))</f>
        <v>0</v>
      </c>
      <c r="KQ59" s="5" t="n">
        <f aca="false">IF(Kalender!KQ59&lt;&gt;1,0,IF(AND($B59&gt;0,INDEX(Kalender!KQ$68:KQ$77,MAX(1,$B59))&gt;INDEX(Kalender!$B$68:$B$77,MAX(1,$B59))),1,0)+IF(OR(AND($C59&gt;0,INDEX(Kalender!KQ$81:KQ$110,MAX(1,$C59))&gt;INDEX(Kalender!$B$81:$B$110,MAX(1,$C59))),AND($D59&gt;0,INDEX(Kalender!KQ$81:KQ$110,MAX(1,$D59))&gt;INDEX(Kalender!$B$81:$B$110,MAX(1,$D59))),AND($E59&gt;0,INDEX(Kalender!KQ$81:KQ$110,MAX(1,$E59))&gt;INDEX(Kalender!$B$81:$B$110,MAX(1,$E59))),AND($F59&gt;0,INDEX(Kalender!KQ$81:KQ$110,MAX(1,$F59))&gt;INDEX(Kalender!$B$81:$B$110,MAX(1,$F59)))),2,0))</f>
        <v>0</v>
      </c>
      <c r="KR59" s="5" t="n">
        <f aca="false">IF(Kalender!KR59&lt;&gt;1,0,IF(AND($B59&gt;0,INDEX(Kalender!KR$68:KR$77,MAX(1,$B59))&gt;INDEX(Kalender!$B$68:$B$77,MAX(1,$B59))),1,0)+IF(OR(AND($C59&gt;0,INDEX(Kalender!KR$81:KR$110,MAX(1,$C59))&gt;INDEX(Kalender!$B$81:$B$110,MAX(1,$C59))),AND($D59&gt;0,INDEX(Kalender!KR$81:KR$110,MAX(1,$D59))&gt;INDEX(Kalender!$B$81:$B$110,MAX(1,$D59))),AND($E59&gt;0,INDEX(Kalender!KR$81:KR$110,MAX(1,$E59))&gt;INDEX(Kalender!$B$81:$B$110,MAX(1,$E59))),AND($F59&gt;0,INDEX(Kalender!KR$81:KR$110,MAX(1,$F59))&gt;INDEX(Kalender!$B$81:$B$110,MAX(1,$F59)))),2,0))</f>
        <v>0</v>
      </c>
      <c r="KS59" s="5" t="n">
        <f aca="false">IF(Kalender!KS59&lt;&gt;1,0,IF(AND($B59&gt;0,INDEX(Kalender!KS$68:KS$77,MAX(1,$B59))&gt;INDEX(Kalender!$B$68:$B$77,MAX(1,$B59))),1,0)+IF(OR(AND($C59&gt;0,INDEX(Kalender!KS$81:KS$110,MAX(1,$C59))&gt;INDEX(Kalender!$B$81:$B$110,MAX(1,$C59))),AND($D59&gt;0,INDEX(Kalender!KS$81:KS$110,MAX(1,$D59))&gt;INDEX(Kalender!$B$81:$B$110,MAX(1,$D59))),AND($E59&gt;0,INDEX(Kalender!KS$81:KS$110,MAX(1,$E59))&gt;INDEX(Kalender!$B$81:$B$110,MAX(1,$E59))),AND($F59&gt;0,INDEX(Kalender!KS$81:KS$110,MAX(1,$F59))&gt;INDEX(Kalender!$B$81:$B$110,MAX(1,$F59)))),2,0))</f>
        <v>0</v>
      </c>
      <c r="KT59" s="5" t="n">
        <f aca="false">IF(Kalender!KT59&lt;&gt;1,0,IF(AND($B59&gt;0,INDEX(Kalender!KT$68:KT$77,MAX(1,$B59))&gt;INDEX(Kalender!$B$68:$B$77,MAX(1,$B59))),1,0)+IF(OR(AND($C59&gt;0,INDEX(Kalender!KT$81:KT$110,MAX(1,$C59))&gt;INDEX(Kalender!$B$81:$B$110,MAX(1,$C59))),AND($D59&gt;0,INDEX(Kalender!KT$81:KT$110,MAX(1,$D59))&gt;INDEX(Kalender!$B$81:$B$110,MAX(1,$D59))),AND($E59&gt;0,INDEX(Kalender!KT$81:KT$110,MAX(1,$E59))&gt;INDEX(Kalender!$B$81:$B$110,MAX(1,$E59))),AND($F59&gt;0,INDEX(Kalender!KT$81:KT$110,MAX(1,$F59))&gt;INDEX(Kalender!$B$81:$B$110,MAX(1,$F59)))),2,0))</f>
        <v>0</v>
      </c>
      <c r="KU59" s="5" t="n">
        <f aca="false">IF(Kalender!KU59&lt;&gt;1,0,IF(AND($B59&gt;0,INDEX(Kalender!KU$68:KU$77,MAX(1,$B59))&gt;INDEX(Kalender!$B$68:$B$77,MAX(1,$B59))),1,0)+IF(OR(AND($C59&gt;0,INDEX(Kalender!KU$81:KU$110,MAX(1,$C59))&gt;INDEX(Kalender!$B$81:$B$110,MAX(1,$C59))),AND($D59&gt;0,INDEX(Kalender!KU$81:KU$110,MAX(1,$D59))&gt;INDEX(Kalender!$B$81:$B$110,MAX(1,$D59))),AND($E59&gt;0,INDEX(Kalender!KU$81:KU$110,MAX(1,$E59))&gt;INDEX(Kalender!$B$81:$B$110,MAX(1,$E59))),AND($F59&gt;0,INDEX(Kalender!KU$81:KU$110,MAX(1,$F59))&gt;INDEX(Kalender!$B$81:$B$110,MAX(1,$F59)))),2,0))</f>
        <v>0</v>
      </c>
      <c r="KV59" s="5" t="n">
        <f aca="false">IF(Kalender!KV59&lt;&gt;1,0,IF(AND($B59&gt;0,INDEX(Kalender!KV$68:KV$77,MAX(1,$B59))&gt;INDEX(Kalender!$B$68:$B$77,MAX(1,$B59))),1,0)+IF(OR(AND($C59&gt;0,INDEX(Kalender!KV$81:KV$110,MAX(1,$C59))&gt;INDEX(Kalender!$B$81:$B$110,MAX(1,$C59))),AND($D59&gt;0,INDEX(Kalender!KV$81:KV$110,MAX(1,$D59))&gt;INDEX(Kalender!$B$81:$B$110,MAX(1,$D59))),AND($E59&gt;0,INDEX(Kalender!KV$81:KV$110,MAX(1,$E59))&gt;INDEX(Kalender!$B$81:$B$110,MAX(1,$E59))),AND($F59&gt;0,INDEX(Kalender!KV$81:KV$110,MAX(1,$F59))&gt;INDEX(Kalender!$B$81:$B$110,MAX(1,$F59)))),2,0))</f>
        <v>0</v>
      </c>
      <c r="KW59" s="5" t="n">
        <f aca="false">IF(Kalender!KW59&lt;&gt;1,0,IF(AND($B59&gt;0,INDEX(Kalender!KW$68:KW$77,MAX(1,$B59))&gt;INDEX(Kalender!$B$68:$B$77,MAX(1,$B59))),1,0)+IF(OR(AND($C59&gt;0,INDEX(Kalender!KW$81:KW$110,MAX(1,$C59))&gt;INDEX(Kalender!$B$81:$B$110,MAX(1,$C59))),AND($D59&gt;0,INDEX(Kalender!KW$81:KW$110,MAX(1,$D59))&gt;INDEX(Kalender!$B$81:$B$110,MAX(1,$D59))),AND($E59&gt;0,INDEX(Kalender!KW$81:KW$110,MAX(1,$E59))&gt;INDEX(Kalender!$B$81:$B$110,MAX(1,$E59))),AND($F59&gt;0,INDEX(Kalender!KW$81:KW$110,MAX(1,$F59))&gt;INDEX(Kalender!$B$81:$B$110,MAX(1,$F59)))),2,0))</f>
        <v>0</v>
      </c>
      <c r="KX59" s="5" t="n">
        <f aca="false">IF(Kalender!KX59&lt;&gt;1,0,IF(AND($B59&gt;0,INDEX(Kalender!KX$68:KX$77,MAX(1,$B59))&gt;INDEX(Kalender!$B$68:$B$77,MAX(1,$B59))),1,0)+IF(OR(AND($C59&gt;0,INDEX(Kalender!KX$81:KX$110,MAX(1,$C59))&gt;INDEX(Kalender!$B$81:$B$110,MAX(1,$C59))),AND($D59&gt;0,INDEX(Kalender!KX$81:KX$110,MAX(1,$D59))&gt;INDEX(Kalender!$B$81:$B$110,MAX(1,$D59))),AND($E59&gt;0,INDEX(Kalender!KX$81:KX$110,MAX(1,$E59))&gt;INDEX(Kalender!$B$81:$B$110,MAX(1,$E59))),AND($F59&gt;0,INDEX(Kalender!KX$81:KX$110,MAX(1,$F59))&gt;INDEX(Kalender!$B$81:$B$110,MAX(1,$F59)))),2,0))</f>
        <v>0</v>
      </c>
      <c r="KY59" s="5" t="n">
        <f aca="false">IF(Kalender!KY59&lt;&gt;1,0,IF(AND($B59&gt;0,INDEX(Kalender!KY$68:KY$77,MAX(1,$B59))&gt;INDEX(Kalender!$B$68:$B$77,MAX(1,$B59))),1,0)+IF(OR(AND($C59&gt;0,INDEX(Kalender!KY$81:KY$110,MAX(1,$C59))&gt;INDEX(Kalender!$B$81:$B$110,MAX(1,$C59))),AND($D59&gt;0,INDEX(Kalender!KY$81:KY$110,MAX(1,$D59))&gt;INDEX(Kalender!$B$81:$B$110,MAX(1,$D59))),AND($E59&gt;0,INDEX(Kalender!KY$81:KY$110,MAX(1,$E59))&gt;INDEX(Kalender!$B$81:$B$110,MAX(1,$E59))),AND($F59&gt;0,INDEX(Kalender!KY$81:KY$110,MAX(1,$F59))&gt;INDEX(Kalender!$B$81:$B$110,MAX(1,$F59)))),2,0))</f>
        <v>0</v>
      </c>
      <c r="KZ59" s="5" t="n">
        <f aca="false">IF(Kalender!KZ59&lt;&gt;1,0,IF(AND($B59&gt;0,INDEX(Kalender!KZ$68:KZ$77,MAX(1,$B59))&gt;INDEX(Kalender!$B$68:$B$77,MAX(1,$B59))),1,0)+IF(OR(AND($C59&gt;0,INDEX(Kalender!KZ$81:KZ$110,MAX(1,$C59))&gt;INDEX(Kalender!$B$81:$B$110,MAX(1,$C59))),AND($D59&gt;0,INDEX(Kalender!KZ$81:KZ$110,MAX(1,$D59))&gt;INDEX(Kalender!$B$81:$B$110,MAX(1,$D59))),AND($E59&gt;0,INDEX(Kalender!KZ$81:KZ$110,MAX(1,$E59))&gt;INDEX(Kalender!$B$81:$B$110,MAX(1,$E59))),AND($F59&gt;0,INDEX(Kalender!KZ$81:KZ$110,MAX(1,$F59))&gt;INDEX(Kalender!$B$81:$B$110,MAX(1,$F59)))),2,0))</f>
        <v>0</v>
      </c>
      <c r="LA59" s="5" t="n">
        <f aca="false">IF(Kalender!LA59&lt;&gt;1,0,IF(AND($B59&gt;0,INDEX(Kalender!LA$68:LA$77,MAX(1,$B59))&gt;INDEX(Kalender!$B$68:$B$77,MAX(1,$B59))),1,0)+IF(OR(AND($C59&gt;0,INDEX(Kalender!LA$81:LA$110,MAX(1,$C59))&gt;INDEX(Kalender!$B$81:$B$110,MAX(1,$C59))),AND($D59&gt;0,INDEX(Kalender!LA$81:LA$110,MAX(1,$D59))&gt;INDEX(Kalender!$B$81:$B$110,MAX(1,$D59))),AND($E59&gt;0,INDEX(Kalender!LA$81:LA$110,MAX(1,$E59))&gt;INDEX(Kalender!$B$81:$B$110,MAX(1,$E59))),AND($F59&gt;0,INDEX(Kalender!LA$81:LA$110,MAX(1,$F59))&gt;INDEX(Kalender!$B$81:$B$110,MAX(1,$F59)))),2,0))</f>
        <v>0</v>
      </c>
      <c r="LB59" s="5" t="n">
        <f aca="false">IF(Kalender!LB59&lt;&gt;1,0,IF(AND($B59&gt;0,INDEX(Kalender!LB$68:LB$77,MAX(1,$B59))&gt;INDEX(Kalender!$B$68:$B$77,MAX(1,$B59))),1,0)+IF(OR(AND($C59&gt;0,INDEX(Kalender!LB$81:LB$110,MAX(1,$C59))&gt;INDEX(Kalender!$B$81:$B$110,MAX(1,$C59))),AND($D59&gt;0,INDEX(Kalender!LB$81:LB$110,MAX(1,$D59))&gt;INDEX(Kalender!$B$81:$B$110,MAX(1,$D59))),AND($E59&gt;0,INDEX(Kalender!LB$81:LB$110,MAX(1,$E59))&gt;INDEX(Kalender!$B$81:$B$110,MAX(1,$E59))),AND($F59&gt;0,INDEX(Kalender!LB$81:LB$110,MAX(1,$F59))&gt;INDEX(Kalender!$B$81:$B$110,MAX(1,$F59)))),2,0))</f>
        <v>0</v>
      </c>
      <c r="LC59" s="5" t="n">
        <f aca="false">IF(Kalender!LC59&lt;&gt;1,0,IF(AND($B59&gt;0,INDEX(Kalender!LC$68:LC$77,MAX(1,$B59))&gt;INDEX(Kalender!$B$68:$B$77,MAX(1,$B59))),1,0)+IF(OR(AND($C59&gt;0,INDEX(Kalender!LC$81:LC$110,MAX(1,$C59))&gt;INDEX(Kalender!$B$81:$B$110,MAX(1,$C59))),AND($D59&gt;0,INDEX(Kalender!LC$81:LC$110,MAX(1,$D59))&gt;INDEX(Kalender!$B$81:$B$110,MAX(1,$D59))),AND($E59&gt;0,INDEX(Kalender!LC$81:LC$110,MAX(1,$E59))&gt;INDEX(Kalender!$B$81:$B$110,MAX(1,$E59))),AND($F59&gt;0,INDEX(Kalender!LC$81:LC$110,MAX(1,$F59))&gt;INDEX(Kalender!$B$81:$B$110,MAX(1,$F59)))),2,0))</f>
        <v>0</v>
      </c>
      <c r="LD59" s="5" t="n">
        <f aca="false">IF(Kalender!LD59&lt;&gt;1,0,IF(AND($B59&gt;0,INDEX(Kalender!LD$68:LD$77,MAX(1,$B59))&gt;INDEX(Kalender!$B$68:$B$77,MAX(1,$B59))),1,0)+IF(OR(AND($C59&gt;0,INDEX(Kalender!LD$81:LD$110,MAX(1,$C59))&gt;INDEX(Kalender!$B$81:$B$110,MAX(1,$C59))),AND($D59&gt;0,INDEX(Kalender!LD$81:LD$110,MAX(1,$D59))&gt;INDEX(Kalender!$B$81:$B$110,MAX(1,$D59))),AND($E59&gt;0,INDEX(Kalender!LD$81:LD$110,MAX(1,$E59))&gt;INDEX(Kalender!$B$81:$B$110,MAX(1,$E59))),AND($F59&gt;0,INDEX(Kalender!LD$81:LD$110,MAX(1,$F59))&gt;INDEX(Kalender!$B$81:$B$110,MAX(1,$F59)))),2,0))</f>
        <v>0</v>
      </c>
      <c r="LE59" s="5" t="n">
        <f aca="false">IF(Kalender!LE59&lt;&gt;1,0,IF(AND($B59&gt;0,INDEX(Kalender!LE$68:LE$77,MAX(1,$B59))&gt;INDEX(Kalender!$B$68:$B$77,MAX(1,$B59))),1,0)+IF(OR(AND($C59&gt;0,INDEX(Kalender!LE$81:LE$110,MAX(1,$C59))&gt;INDEX(Kalender!$B$81:$B$110,MAX(1,$C59))),AND($D59&gt;0,INDEX(Kalender!LE$81:LE$110,MAX(1,$D59))&gt;INDEX(Kalender!$B$81:$B$110,MAX(1,$D59))),AND($E59&gt;0,INDEX(Kalender!LE$81:LE$110,MAX(1,$E59))&gt;INDEX(Kalender!$B$81:$B$110,MAX(1,$E59))),AND($F59&gt;0,INDEX(Kalender!LE$81:LE$110,MAX(1,$F59))&gt;INDEX(Kalender!$B$81:$B$110,MAX(1,$F59)))),2,0))</f>
        <v>0</v>
      </c>
      <c r="LF59" s="5" t="n">
        <f aca="false">IF(Kalender!LF59&lt;&gt;1,0,IF(AND($B59&gt;0,INDEX(Kalender!LF$68:LF$77,MAX(1,$B59))&gt;INDEX(Kalender!$B$68:$B$77,MAX(1,$B59))),1,0)+IF(OR(AND($C59&gt;0,INDEX(Kalender!LF$81:LF$110,MAX(1,$C59))&gt;INDEX(Kalender!$B$81:$B$110,MAX(1,$C59))),AND($D59&gt;0,INDEX(Kalender!LF$81:LF$110,MAX(1,$D59))&gt;INDEX(Kalender!$B$81:$B$110,MAX(1,$D59))),AND($E59&gt;0,INDEX(Kalender!LF$81:LF$110,MAX(1,$E59))&gt;INDEX(Kalender!$B$81:$B$110,MAX(1,$E59))),AND($F59&gt;0,INDEX(Kalender!LF$81:LF$110,MAX(1,$F59))&gt;INDEX(Kalender!$B$81:$B$110,MAX(1,$F59)))),2,0))</f>
        <v>0</v>
      </c>
      <c r="LG59" s="5" t="n">
        <f aca="false">IF(Kalender!LG59&lt;&gt;1,0,IF(AND($B59&gt;0,INDEX(Kalender!LG$68:LG$77,MAX(1,$B59))&gt;INDEX(Kalender!$B$68:$B$77,MAX(1,$B59))),1,0)+IF(OR(AND($C59&gt;0,INDEX(Kalender!LG$81:LG$110,MAX(1,$C59))&gt;INDEX(Kalender!$B$81:$B$110,MAX(1,$C59))),AND($D59&gt;0,INDEX(Kalender!LG$81:LG$110,MAX(1,$D59))&gt;INDEX(Kalender!$B$81:$B$110,MAX(1,$D59))),AND($E59&gt;0,INDEX(Kalender!LG$81:LG$110,MAX(1,$E59))&gt;INDEX(Kalender!$B$81:$B$110,MAX(1,$E59))),AND($F59&gt;0,INDEX(Kalender!LG$81:LG$110,MAX(1,$F59))&gt;INDEX(Kalender!$B$81:$B$110,MAX(1,$F59)))),2,0))</f>
        <v>0</v>
      </c>
      <c r="LH59" s="5" t="n">
        <f aca="false">IF(Kalender!LH59&lt;&gt;1,0,IF(AND($B59&gt;0,INDEX(Kalender!LH$68:LH$77,MAX(1,$B59))&gt;INDEX(Kalender!$B$68:$B$77,MAX(1,$B59))),1,0)+IF(OR(AND($C59&gt;0,INDEX(Kalender!LH$81:LH$110,MAX(1,$C59))&gt;INDEX(Kalender!$B$81:$B$110,MAX(1,$C59))),AND($D59&gt;0,INDEX(Kalender!LH$81:LH$110,MAX(1,$D59))&gt;INDEX(Kalender!$B$81:$B$110,MAX(1,$D59))),AND($E59&gt;0,INDEX(Kalender!LH$81:LH$110,MAX(1,$E59))&gt;INDEX(Kalender!$B$81:$B$110,MAX(1,$E59))),AND($F59&gt;0,INDEX(Kalender!LH$81:LH$110,MAX(1,$F59))&gt;INDEX(Kalender!$B$81:$B$110,MAX(1,$F59)))),2,0))</f>
        <v>0</v>
      </c>
      <c r="LI59" s="5" t="n">
        <f aca="false">IF(Kalender!LI59&lt;&gt;1,0,IF(AND($B59&gt;0,INDEX(Kalender!LI$68:LI$77,MAX(1,$B59))&gt;INDEX(Kalender!$B$68:$B$77,MAX(1,$B59))),1,0)+IF(OR(AND($C59&gt;0,INDEX(Kalender!LI$81:LI$110,MAX(1,$C59))&gt;INDEX(Kalender!$B$81:$B$110,MAX(1,$C59))),AND($D59&gt;0,INDEX(Kalender!LI$81:LI$110,MAX(1,$D59))&gt;INDEX(Kalender!$B$81:$B$110,MAX(1,$D59))),AND($E59&gt;0,INDEX(Kalender!LI$81:LI$110,MAX(1,$E59))&gt;INDEX(Kalender!$B$81:$B$110,MAX(1,$E59))),AND($F59&gt;0,INDEX(Kalender!LI$81:LI$110,MAX(1,$F59))&gt;INDEX(Kalender!$B$81:$B$110,MAX(1,$F59)))),2,0))</f>
        <v>0</v>
      </c>
      <c r="LJ59" s="5" t="n">
        <f aca="false">IF(Kalender!LJ59&lt;&gt;1,0,IF(AND($B59&gt;0,INDEX(Kalender!LJ$68:LJ$77,MAX(1,$B59))&gt;INDEX(Kalender!$B$68:$B$77,MAX(1,$B59))),1,0)+IF(OR(AND($C59&gt;0,INDEX(Kalender!LJ$81:LJ$110,MAX(1,$C59))&gt;INDEX(Kalender!$B$81:$B$110,MAX(1,$C59))),AND($D59&gt;0,INDEX(Kalender!LJ$81:LJ$110,MAX(1,$D59))&gt;INDEX(Kalender!$B$81:$B$110,MAX(1,$D59))),AND($E59&gt;0,INDEX(Kalender!LJ$81:LJ$110,MAX(1,$E59))&gt;INDEX(Kalender!$B$81:$B$110,MAX(1,$E59))),AND($F59&gt;0,INDEX(Kalender!LJ$81:LJ$110,MAX(1,$F59))&gt;INDEX(Kalender!$B$81:$B$110,MAX(1,$F59)))),2,0))</f>
        <v>0</v>
      </c>
      <c r="LK59" s="5" t="n">
        <f aca="false">IF(Kalender!LK59&lt;&gt;1,0,IF(AND($B59&gt;0,INDEX(Kalender!LK$68:LK$77,MAX(1,$B59))&gt;INDEX(Kalender!$B$68:$B$77,MAX(1,$B59))),1,0)+IF(OR(AND($C59&gt;0,INDEX(Kalender!LK$81:LK$110,MAX(1,$C59))&gt;INDEX(Kalender!$B$81:$B$110,MAX(1,$C59))),AND($D59&gt;0,INDEX(Kalender!LK$81:LK$110,MAX(1,$D59))&gt;INDEX(Kalender!$B$81:$B$110,MAX(1,$D59))),AND($E59&gt;0,INDEX(Kalender!LK$81:LK$110,MAX(1,$E59))&gt;INDEX(Kalender!$B$81:$B$110,MAX(1,$E59))),AND($F59&gt;0,INDEX(Kalender!LK$81:LK$110,MAX(1,$F59))&gt;INDEX(Kalender!$B$81:$B$110,MAX(1,$F59)))),2,0))</f>
        <v>0</v>
      </c>
      <c r="LL59" s="5" t="n">
        <f aca="false">IF(Kalender!LL59&lt;&gt;1,0,IF(AND($B59&gt;0,INDEX(Kalender!LL$68:LL$77,MAX(1,$B59))&gt;INDEX(Kalender!$B$68:$B$77,MAX(1,$B59))),1,0)+IF(OR(AND($C59&gt;0,INDEX(Kalender!LL$81:LL$110,MAX(1,$C59))&gt;INDEX(Kalender!$B$81:$B$110,MAX(1,$C59))),AND($D59&gt;0,INDEX(Kalender!LL$81:LL$110,MAX(1,$D59))&gt;INDEX(Kalender!$B$81:$B$110,MAX(1,$D59))),AND($E59&gt;0,INDEX(Kalender!LL$81:LL$110,MAX(1,$E59))&gt;INDEX(Kalender!$B$81:$B$110,MAX(1,$E59))),AND($F59&gt;0,INDEX(Kalender!LL$81:LL$110,MAX(1,$F59))&gt;INDEX(Kalender!$B$81:$B$110,MAX(1,$F59)))),2,0))</f>
        <v>0</v>
      </c>
      <c r="LM59" s="5" t="n">
        <f aca="false">IF(Kalender!LM59&lt;&gt;1,0,IF(AND($B59&gt;0,INDEX(Kalender!LM$68:LM$77,MAX(1,$B59))&gt;INDEX(Kalender!$B$68:$B$77,MAX(1,$B59))),1,0)+IF(OR(AND($C59&gt;0,INDEX(Kalender!LM$81:LM$110,MAX(1,$C59))&gt;INDEX(Kalender!$B$81:$B$110,MAX(1,$C59))),AND($D59&gt;0,INDEX(Kalender!LM$81:LM$110,MAX(1,$D59))&gt;INDEX(Kalender!$B$81:$B$110,MAX(1,$D59))),AND($E59&gt;0,INDEX(Kalender!LM$81:LM$110,MAX(1,$E59))&gt;INDEX(Kalender!$B$81:$B$110,MAX(1,$E59))),AND($F59&gt;0,INDEX(Kalender!LM$81:LM$110,MAX(1,$F59))&gt;INDEX(Kalender!$B$81:$B$110,MAX(1,$F59)))),2,0))</f>
        <v>0</v>
      </c>
      <c r="LN59" s="5" t="n">
        <f aca="false">IF(Kalender!LN59&lt;&gt;1,0,IF(AND($B59&gt;0,INDEX(Kalender!LN$68:LN$77,MAX(1,$B59))&gt;INDEX(Kalender!$B$68:$B$77,MAX(1,$B59))),1,0)+IF(OR(AND($C59&gt;0,INDEX(Kalender!LN$81:LN$110,MAX(1,$C59))&gt;INDEX(Kalender!$B$81:$B$110,MAX(1,$C59))),AND($D59&gt;0,INDEX(Kalender!LN$81:LN$110,MAX(1,$D59))&gt;INDEX(Kalender!$B$81:$B$110,MAX(1,$D59))),AND($E59&gt;0,INDEX(Kalender!LN$81:LN$110,MAX(1,$E59))&gt;INDEX(Kalender!$B$81:$B$110,MAX(1,$E59))),AND($F59&gt;0,INDEX(Kalender!LN$81:LN$110,MAX(1,$F59))&gt;INDEX(Kalender!$B$81:$B$110,MAX(1,$F59)))),2,0))</f>
        <v>0</v>
      </c>
      <c r="LO59" s="5" t="n">
        <f aca="false">IF(Kalender!LO59&lt;&gt;1,0,IF(AND($B59&gt;0,INDEX(Kalender!LO$68:LO$77,MAX(1,$B59))&gt;INDEX(Kalender!$B$68:$B$77,MAX(1,$B59))),1,0)+IF(OR(AND($C59&gt;0,INDEX(Kalender!LO$81:LO$110,MAX(1,$C59))&gt;INDEX(Kalender!$B$81:$B$110,MAX(1,$C59))),AND($D59&gt;0,INDEX(Kalender!LO$81:LO$110,MAX(1,$D59))&gt;INDEX(Kalender!$B$81:$B$110,MAX(1,$D59))),AND($E59&gt;0,INDEX(Kalender!LO$81:LO$110,MAX(1,$E59))&gt;INDEX(Kalender!$B$81:$B$110,MAX(1,$E59))),AND($F59&gt;0,INDEX(Kalender!LO$81:LO$110,MAX(1,$F59))&gt;INDEX(Kalender!$B$81:$B$110,MAX(1,$F59)))),2,0))</f>
        <v>0</v>
      </c>
      <c r="LP59" s="5" t="n">
        <f aca="false">IF(Kalender!LP59&lt;&gt;1,0,IF(AND($B59&gt;0,INDEX(Kalender!LP$68:LP$77,MAX(1,$B59))&gt;INDEX(Kalender!$B$68:$B$77,MAX(1,$B59))),1,0)+IF(OR(AND($C59&gt;0,INDEX(Kalender!LP$81:LP$110,MAX(1,$C59))&gt;INDEX(Kalender!$B$81:$B$110,MAX(1,$C59))),AND($D59&gt;0,INDEX(Kalender!LP$81:LP$110,MAX(1,$D59))&gt;INDEX(Kalender!$B$81:$B$110,MAX(1,$D59))),AND($E59&gt;0,INDEX(Kalender!LP$81:LP$110,MAX(1,$E59))&gt;INDEX(Kalender!$B$81:$B$110,MAX(1,$E59))),AND($F59&gt;0,INDEX(Kalender!LP$81:LP$110,MAX(1,$F59))&gt;INDEX(Kalender!$B$81:$B$110,MAX(1,$F59)))),2,0))</f>
        <v>0</v>
      </c>
      <c r="LQ59" s="5" t="n">
        <f aca="false">IF(Kalender!LQ59&lt;&gt;1,0,IF(AND($B59&gt;0,INDEX(Kalender!LQ$68:LQ$77,MAX(1,$B59))&gt;INDEX(Kalender!$B$68:$B$77,MAX(1,$B59))),1,0)+IF(OR(AND($C59&gt;0,INDEX(Kalender!LQ$81:LQ$110,MAX(1,$C59))&gt;INDEX(Kalender!$B$81:$B$110,MAX(1,$C59))),AND($D59&gt;0,INDEX(Kalender!LQ$81:LQ$110,MAX(1,$D59))&gt;INDEX(Kalender!$B$81:$B$110,MAX(1,$D59))),AND($E59&gt;0,INDEX(Kalender!LQ$81:LQ$110,MAX(1,$E59))&gt;INDEX(Kalender!$B$81:$B$110,MAX(1,$E59))),AND($F59&gt;0,INDEX(Kalender!LQ$81:LQ$110,MAX(1,$F59))&gt;INDEX(Kalender!$B$81:$B$110,MAX(1,$F59)))),2,0))</f>
        <v>0</v>
      </c>
      <c r="LR59" s="5" t="n">
        <f aca="false">IF(Kalender!LR59&lt;&gt;1,0,IF(AND($B59&gt;0,INDEX(Kalender!LR$68:LR$77,MAX(1,$B59))&gt;INDEX(Kalender!$B$68:$B$77,MAX(1,$B59))),1,0)+IF(OR(AND($C59&gt;0,INDEX(Kalender!LR$81:LR$110,MAX(1,$C59))&gt;INDEX(Kalender!$B$81:$B$110,MAX(1,$C59))),AND($D59&gt;0,INDEX(Kalender!LR$81:LR$110,MAX(1,$D59))&gt;INDEX(Kalender!$B$81:$B$110,MAX(1,$D59))),AND($E59&gt;0,INDEX(Kalender!LR$81:LR$110,MAX(1,$E59))&gt;INDEX(Kalender!$B$81:$B$110,MAX(1,$E59))),AND($F59&gt;0,INDEX(Kalender!LR$81:LR$110,MAX(1,$F59))&gt;INDEX(Kalender!$B$81:$B$110,MAX(1,$F59)))),2,0))</f>
        <v>0</v>
      </c>
      <c r="LS59" s="5" t="n">
        <f aca="false">IF(Kalender!LS59&lt;&gt;1,0,IF(AND($B59&gt;0,INDEX(Kalender!LS$68:LS$77,MAX(1,$B59))&gt;INDEX(Kalender!$B$68:$B$77,MAX(1,$B59))),1,0)+IF(OR(AND($C59&gt;0,INDEX(Kalender!LS$81:LS$110,MAX(1,$C59))&gt;INDEX(Kalender!$B$81:$B$110,MAX(1,$C59))),AND($D59&gt;0,INDEX(Kalender!LS$81:LS$110,MAX(1,$D59))&gt;INDEX(Kalender!$B$81:$B$110,MAX(1,$D59))),AND($E59&gt;0,INDEX(Kalender!LS$81:LS$110,MAX(1,$E59))&gt;INDEX(Kalender!$B$81:$B$110,MAX(1,$E59))),AND($F59&gt;0,INDEX(Kalender!LS$81:LS$110,MAX(1,$F59))&gt;INDEX(Kalender!$B$81:$B$110,MAX(1,$F59)))),2,0))</f>
        <v>0</v>
      </c>
      <c r="LT59" s="5" t="n">
        <f aca="false">IF(Kalender!LT59&lt;&gt;1,0,IF(AND($B59&gt;0,INDEX(Kalender!LT$68:LT$77,MAX(1,$B59))&gt;INDEX(Kalender!$B$68:$B$77,MAX(1,$B59))),1,0)+IF(OR(AND($C59&gt;0,INDEX(Kalender!LT$81:LT$110,MAX(1,$C59))&gt;INDEX(Kalender!$B$81:$B$110,MAX(1,$C59))),AND($D59&gt;0,INDEX(Kalender!LT$81:LT$110,MAX(1,$D59))&gt;INDEX(Kalender!$B$81:$B$110,MAX(1,$D59))),AND($E59&gt;0,INDEX(Kalender!LT$81:LT$110,MAX(1,$E59))&gt;INDEX(Kalender!$B$81:$B$110,MAX(1,$E59))),AND($F59&gt;0,INDEX(Kalender!LT$81:LT$110,MAX(1,$F59))&gt;INDEX(Kalender!$B$81:$B$110,MAX(1,$F59)))),2,0))</f>
        <v>0</v>
      </c>
      <c r="LU59" s="5" t="n">
        <f aca="false">IF(Kalender!LU59&lt;&gt;1,0,IF(AND($B59&gt;0,INDEX(Kalender!LU$68:LU$77,MAX(1,$B59))&gt;INDEX(Kalender!$B$68:$B$77,MAX(1,$B59))),1,0)+IF(OR(AND($C59&gt;0,INDEX(Kalender!LU$81:LU$110,MAX(1,$C59))&gt;INDEX(Kalender!$B$81:$B$110,MAX(1,$C59))),AND($D59&gt;0,INDEX(Kalender!LU$81:LU$110,MAX(1,$D59))&gt;INDEX(Kalender!$B$81:$B$110,MAX(1,$D59))),AND($E59&gt;0,INDEX(Kalender!LU$81:LU$110,MAX(1,$E59))&gt;INDEX(Kalender!$B$81:$B$110,MAX(1,$E59))),AND($F59&gt;0,INDEX(Kalender!LU$81:LU$110,MAX(1,$F59))&gt;INDEX(Kalender!$B$81:$B$110,MAX(1,$F59)))),2,0))</f>
        <v>0</v>
      </c>
      <c r="LV59" s="5" t="n">
        <f aca="false">IF(Kalender!LV59&lt;&gt;1,0,IF(AND($B59&gt;0,INDEX(Kalender!LV$68:LV$77,MAX(1,$B59))&gt;INDEX(Kalender!$B$68:$B$77,MAX(1,$B59))),1,0)+IF(OR(AND($C59&gt;0,INDEX(Kalender!LV$81:LV$110,MAX(1,$C59))&gt;INDEX(Kalender!$B$81:$B$110,MAX(1,$C59))),AND($D59&gt;0,INDEX(Kalender!LV$81:LV$110,MAX(1,$D59))&gt;INDEX(Kalender!$B$81:$B$110,MAX(1,$D59))),AND($E59&gt;0,INDEX(Kalender!LV$81:LV$110,MAX(1,$E59))&gt;INDEX(Kalender!$B$81:$B$110,MAX(1,$E59))),AND($F59&gt;0,INDEX(Kalender!LV$81:LV$110,MAX(1,$F59))&gt;INDEX(Kalender!$B$81:$B$110,MAX(1,$F59)))),2,0))</f>
        <v>0</v>
      </c>
      <c r="LW59" s="5" t="n">
        <f aca="false">IF(Kalender!LW59&lt;&gt;1,0,IF(AND($B59&gt;0,INDEX(Kalender!LW$68:LW$77,MAX(1,$B59))&gt;INDEX(Kalender!$B$68:$B$77,MAX(1,$B59))),1,0)+IF(OR(AND($C59&gt;0,INDEX(Kalender!LW$81:LW$110,MAX(1,$C59))&gt;INDEX(Kalender!$B$81:$B$110,MAX(1,$C59))),AND($D59&gt;0,INDEX(Kalender!LW$81:LW$110,MAX(1,$D59))&gt;INDEX(Kalender!$B$81:$B$110,MAX(1,$D59))),AND($E59&gt;0,INDEX(Kalender!LW$81:LW$110,MAX(1,$E59))&gt;INDEX(Kalender!$B$81:$B$110,MAX(1,$E59))),AND($F59&gt;0,INDEX(Kalender!LW$81:LW$110,MAX(1,$F59))&gt;INDEX(Kalender!$B$81:$B$110,MAX(1,$F59)))),2,0))</f>
        <v>0</v>
      </c>
      <c r="LX59" s="5" t="n">
        <f aca="false">IF(Kalender!LX59&lt;&gt;1,0,IF(AND($B59&gt;0,INDEX(Kalender!LX$68:LX$77,MAX(1,$B59))&gt;INDEX(Kalender!$B$68:$B$77,MAX(1,$B59))),1,0)+IF(OR(AND($C59&gt;0,INDEX(Kalender!LX$81:LX$110,MAX(1,$C59))&gt;INDEX(Kalender!$B$81:$B$110,MAX(1,$C59))),AND($D59&gt;0,INDEX(Kalender!LX$81:LX$110,MAX(1,$D59))&gt;INDEX(Kalender!$B$81:$B$110,MAX(1,$D59))),AND($E59&gt;0,INDEX(Kalender!LX$81:LX$110,MAX(1,$E59))&gt;INDEX(Kalender!$B$81:$B$110,MAX(1,$E59))),AND($F59&gt;0,INDEX(Kalender!LX$81:LX$110,MAX(1,$F59))&gt;INDEX(Kalender!$B$81:$B$110,MAX(1,$F59)))),2,0))</f>
        <v>0</v>
      </c>
      <c r="LY59" s="5" t="n">
        <f aca="false">IF(Kalender!LY59&lt;&gt;1,0,IF(AND($B59&gt;0,INDEX(Kalender!LY$68:LY$77,MAX(1,$B59))&gt;INDEX(Kalender!$B$68:$B$77,MAX(1,$B59))),1,0)+IF(OR(AND($C59&gt;0,INDEX(Kalender!LY$81:LY$110,MAX(1,$C59))&gt;INDEX(Kalender!$B$81:$B$110,MAX(1,$C59))),AND($D59&gt;0,INDEX(Kalender!LY$81:LY$110,MAX(1,$D59))&gt;INDEX(Kalender!$B$81:$B$110,MAX(1,$D59))),AND($E59&gt;0,INDEX(Kalender!LY$81:LY$110,MAX(1,$E59))&gt;INDEX(Kalender!$B$81:$B$110,MAX(1,$E59))),AND($F59&gt;0,INDEX(Kalender!LY$81:LY$110,MAX(1,$F59))&gt;INDEX(Kalender!$B$81:$B$110,MAX(1,$F59)))),2,0))</f>
        <v>0</v>
      </c>
      <c r="LZ59" s="5" t="n">
        <f aca="false">IF(Kalender!LZ59&lt;&gt;1,0,IF(AND($B59&gt;0,INDEX(Kalender!LZ$68:LZ$77,MAX(1,$B59))&gt;INDEX(Kalender!$B$68:$B$77,MAX(1,$B59))),1,0)+IF(OR(AND($C59&gt;0,INDEX(Kalender!LZ$81:LZ$110,MAX(1,$C59))&gt;INDEX(Kalender!$B$81:$B$110,MAX(1,$C59))),AND($D59&gt;0,INDEX(Kalender!LZ$81:LZ$110,MAX(1,$D59))&gt;INDEX(Kalender!$B$81:$B$110,MAX(1,$D59))),AND($E59&gt;0,INDEX(Kalender!LZ$81:LZ$110,MAX(1,$E59))&gt;INDEX(Kalender!$B$81:$B$110,MAX(1,$E59))),AND($F59&gt;0,INDEX(Kalender!LZ$81:LZ$110,MAX(1,$F59))&gt;INDEX(Kalender!$B$81:$B$110,MAX(1,$F59)))),2,0))</f>
        <v>0</v>
      </c>
      <c r="MA59" s="5" t="n">
        <f aca="false">IF(Kalender!MA59&lt;&gt;1,0,IF(AND($B59&gt;0,INDEX(Kalender!MA$68:MA$77,MAX(1,$B59))&gt;INDEX(Kalender!$B$68:$B$77,MAX(1,$B59))),1,0)+IF(OR(AND($C59&gt;0,INDEX(Kalender!MA$81:MA$110,MAX(1,$C59))&gt;INDEX(Kalender!$B$81:$B$110,MAX(1,$C59))),AND($D59&gt;0,INDEX(Kalender!MA$81:MA$110,MAX(1,$D59))&gt;INDEX(Kalender!$B$81:$B$110,MAX(1,$D59))),AND($E59&gt;0,INDEX(Kalender!MA$81:MA$110,MAX(1,$E59))&gt;INDEX(Kalender!$B$81:$B$110,MAX(1,$E59))),AND($F59&gt;0,INDEX(Kalender!MA$81:MA$110,MAX(1,$F59))&gt;INDEX(Kalender!$B$81:$B$110,MAX(1,$F59)))),2,0))</f>
        <v>0</v>
      </c>
      <c r="MB59" s="5" t="n">
        <f aca="false">IF(Kalender!MB59&lt;&gt;1,0,IF(AND($B59&gt;0,INDEX(Kalender!MB$68:MB$77,MAX(1,$B59))&gt;INDEX(Kalender!$B$68:$B$77,MAX(1,$B59))),1,0)+IF(OR(AND($C59&gt;0,INDEX(Kalender!MB$81:MB$110,MAX(1,$C59))&gt;INDEX(Kalender!$B$81:$B$110,MAX(1,$C59))),AND($D59&gt;0,INDEX(Kalender!MB$81:MB$110,MAX(1,$D59))&gt;INDEX(Kalender!$B$81:$B$110,MAX(1,$D59))),AND($E59&gt;0,INDEX(Kalender!MB$81:MB$110,MAX(1,$E59))&gt;INDEX(Kalender!$B$81:$B$110,MAX(1,$E59))),AND($F59&gt;0,INDEX(Kalender!MB$81:MB$110,MAX(1,$F59))&gt;INDEX(Kalender!$B$81:$B$110,MAX(1,$F59)))),2,0))</f>
        <v>0</v>
      </c>
      <c r="MC59" s="5" t="n">
        <f aca="false">IF(Kalender!MC59&lt;&gt;1,0,IF(AND($B59&gt;0,INDEX(Kalender!MC$68:MC$77,MAX(1,$B59))&gt;INDEX(Kalender!$B$68:$B$77,MAX(1,$B59))),1,0)+IF(OR(AND($C59&gt;0,INDEX(Kalender!MC$81:MC$110,MAX(1,$C59))&gt;INDEX(Kalender!$B$81:$B$110,MAX(1,$C59))),AND($D59&gt;0,INDEX(Kalender!MC$81:MC$110,MAX(1,$D59))&gt;INDEX(Kalender!$B$81:$B$110,MAX(1,$D59))),AND($E59&gt;0,INDEX(Kalender!MC$81:MC$110,MAX(1,$E59))&gt;INDEX(Kalender!$B$81:$B$110,MAX(1,$E59))),AND($F59&gt;0,INDEX(Kalender!MC$81:MC$110,MAX(1,$F59))&gt;INDEX(Kalender!$B$81:$B$110,MAX(1,$F59)))),2,0))</f>
        <v>0</v>
      </c>
      <c r="MD59" s="5" t="n">
        <f aca="false">IF(Kalender!MD59&lt;&gt;1,0,IF(AND($B59&gt;0,INDEX(Kalender!MD$68:MD$77,MAX(1,$B59))&gt;INDEX(Kalender!$B$68:$B$77,MAX(1,$B59))),1,0)+IF(OR(AND($C59&gt;0,INDEX(Kalender!MD$81:MD$110,MAX(1,$C59))&gt;INDEX(Kalender!$B$81:$B$110,MAX(1,$C59))),AND($D59&gt;0,INDEX(Kalender!MD$81:MD$110,MAX(1,$D59))&gt;INDEX(Kalender!$B$81:$B$110,MAX(1,$D59))),AND($E59&gt;0,INDEX(Kalender!MD$81:MD$110,MAX(1,$E59))&gt;INDEX(Kalender!$B$81:$B$110,MAX(1,$E59))),AND($F59&gt;0,INDEX(Kalender!MD$81:MD$110,MAX(1,$F59))&gt;INDEX(Kalender!$B$81:$B$110,MAX(1,$F59)))),2,0))</f>
        <v>0</v>
      </c>
      <c r="ME59" s="5" t="n">
        <f aca="false">IF(Kalender!ME59&lt;&gt;1,0,IF(AND($B59&gt;0,INDEX(Kalender!ME$68:ME$77,MAX(1,$B59))&gt;INDEX(Kalender!$B$68:$B$77,MAX(1,$B59))),1,0)+IF(OR(AND($C59&gt;0,INDEX(Kalender!ME$81:ME$110,MAX(1,$C59))&gt;INDEX(Kalender!$B$81:$B$110,MAX(1,$C59))),AND($D59&gt;0,INDEX(Kalender!ME$81:ME$110,MAX(1,$D59))&gt;INDEX(Kalender!$B$81:$B$110,MAX(1,$D59))),AND($E59&gt;0,INDEX(Kalender!ME$81:ME$110,MAX(1,$E59))&gt;INDEX(Kalender!$B$81:$B$110,MAX(1,$E59))),AND($F59&gt;0,INDEX(Kalender!ME$81:ME$110,MAX(1,$F59))&gt;INDEX(Kalender!$B$81:$B$110,MAX(1,$F59)))),2,0))</f>
        <v>0</v>
      </c>
      <c r="MF59" s="5" t="n">
        <f aca="false">IF(Kalender!MF59&lt;&gt;1,0,IF(AND($B59&gt;0,INDEX(Kalender!MF$68:MF$77,MAX(1,$B59))&gt;INDEX(Kalender!$B$68:$B$77,MAX(1,$B59))),1,0)+IF(OR(AND($C59&gt;0,INDEX(Kalender!MF$81:MF$110,MAX(1,$C59))&gt;INDEX(Kalender!$B$81:$B$110,MAX(1,$C59))),AND($D59&gt;0,INDEX(Kalender!MF$81:MF$110,MAX(1,$D59))&gt;INDEX(Kalender!$B$81:$B$110,MAX(1,$D59))),AND($E59&gt;0,INDEX(Kalender!MF$81:MF$110,MAX(1,$E59))&gt;INDEX(Kalender!$B$81:$B$110,MAX(1,$E59))),AND($F59&gt;0,INDEX(Kalender!MF$81:MF$110,MAX(1,$F59))&gt;INDEX(Kalender!$B$81:$B$110,MAX(1,$F59)))),2,0))</f>
        <v>0</v>
      </c>
      <c r="MG59" s="5" t="n">
        <f aca="false">IF(Kalender!MG59&lt;&gt;1,0,IF(AND($B59&gt;0,INDEX(Kalender!MG$68:MG$77,MAX(1,$B59))&gt;INDEX(Kalender!$B$68:$B$77,MAX(1,$B59))),1,0)+IF(OR(AND($C59&gt;0,INDEX(Kalender!MG$81:MG$110,MAX(1,$C59))&gt;INDEX(Kalender!$B$81:$B$110,MAX(1,$C59))),AND($D59&gt;0,INDEX(Kalender!MG$81:MG$110,MAX(1,$D59))&gt;INDEX(Kalender!$B$81:$B$110,MAX(1,$D59))),AND($E59&gt;0,INDEX(Kalender!MG$81:MG$110,MAX(1,$E59))&gt;INDEX(Kalender!$B$81:$B$110,MAX(1,$E59))),AND($F59&gt;0,INDEX(Kalender!MG$81:MG$110,MAX(1,$F59))&gt;INDEX(Kalender!$B$81:$B$110,MAX(1,$F59)))),2,0))</f>
        <v>0</v>
      </c>
      <c r="MH59" s="5" t="n">
        <f aca="false">IF(Kalender!MH59&lt;&gt;1,0,IF(AND($B59&gt;0,INDEX(Kalender!MH$68:MH$77,MAX(1,$B59))&gt;INDEX(Kalender!$B$68:$B$77,MAX(1,$B59))),1,0)+IF(OR(AND($C59&gt;0,INDEX(Kalender!MH$81:MH$110,MAX(1,$C59))&gt;INDEX(Kalender!$B$81:$B$110,MAX(1,$C59))),AND($D59&gt;0,INDEX(Kalender!MH$81:MH$110,MAX(1,$D59))&gt;INDEX(Kalender!$B$81:$B$110,MAX(1,$D59))),AND($E59&gt;0,INDEX(Kalender!MH$81:MH$110,MAX(1,$E59))&gt;INDEX(Kalender!$B$81:$B$110,MAX(1,$E59))),AND($F59&gt;0,INDEX(Kalender!MH$81:MH$110,MAX(1,$F59))&gt;INDEX(Kalender!$B$81:$B$110,MAX(1,$F59)))),2,0))</f>
        <v>0</v>
      </c>
      <c r="MI59" s="5" t="n">
        <f aca="false">IF(Kalender!MI59&lt;&gt;1,0,IF(AND($B59&gt;0,INDEX(Kalender!MI$68:MI$77,MAX(1,$B59))&gt;INDEX(Kalender!$B$68:$B$77,MAX(1,$B59))),1,0)+IF(OR(AND($C59&gt;0,INDEX(Kalender!MI$81:MI$110,MAX(1,$C59))&gt;INDEX(Kalender!$B$81:$B$110,MAX(1,$C59))),AND($D59&gt;0,INDEX(Kalender!MI$81:MI$110,MAX(1,$D59))&gt;INDEX(Kalender!$B$81:$B$110,MAX(1,$D59))),AND($E59&gt;0,INDEX(Kalender!MI$81:MI$110,MAX(1,$E59))&gt;INDEX(Kalender!$B$81:$B$110,MAX(1,$E59))),AND($F59&gt;0,INDEX(Kalender!MI$81:MI$110,MAX(1,$F59))&gt;INDEX(Kalender!$B$81:$B$110,MAX(1,$F59)))),2,0))</f>
        <v>0</v>
      </c>
      <c r="MJ59" s="5" t="n">
        <f aca="false">IF(Kalender!MJ59&lt;&gt;1,0,IF(AND($B59&gt;0,INDEX(Kalender!MJ$68:MJ$77,MAX(1,$B59))&gt;INDEX(Kalender!$B$68:$B$77,MAX(1,$B59))),1,0)+IF(OR(AND($C59&gt;0,INDEX(Kalender!MJ$81:MJ$110,MAX(1,$C59))&gt;INDEX(Kalender!$B$81:$B$110,MAX(1,$C59))),AND($D59&gt;0,INDEX(Kalender!MJ$81:MJ$110,MAX(1,$D59))&gt;INDEX(Kalender!$B$81:$B$110,MAX(1,$D59))),AND($E59&gt;0,INDEX(Kalender!MJ$81:MJ$110,MAX(1,$E59))&gt;INDEX(Kalender!$B$81:$B$110,MAX(1,$E59))),AND($F59&gt;0,INDEX(Kalender!MJ$81:MJ$110,MAX(1,$F59))&gt;INDEX(Kalender!$B$81:$B$110,MAX(1,$F59)))),2,0))</f>
        <v>0</v>
      </c>
      <c r="MK59" s="5" t="n">
        <f aca="false">IF(Kalender!MK59&lt;&gt;1,0,IF(AND($B59&gt;0,INDEX(Kalender!MK$68:MK$77,MAX(1,$B59))&gt;INDEX(Kalender!$B$68:$B$77,MAX(1,$B59))),1,0)+IF(OR(AND($C59&gt;0,INDEX(Kalender!MK$81:MK$110,MAX(1,$C59))&gt;INDEX(Kalender!$B$81:$B$110,MAX(1,$C59))),AND($D59&gt;0,INDEX(Kalender!MK$81:MK$110,MAX(1,$D59))&gt;INDEX(Kalender!$B$81:$B$110,MAX(1,$D59))),AND($E59&gt;0,INDEX(Kalender!MK$81:MK$110,MAX(1,$E59))&gt;INDEX(Kalender!$B$81:$B$110,MAX(1,$E59))),AND($F59&gt;0,INDEX(Kalender!MK$81:MK$110,MAX(1,$F59))&gt;INDEX(Kalender!$B$81:$B$110,MAX(1,$F59)))),2,0))</f>
        <v>0</v>
      </c>
      <c r="ML59" s="5" t="n">
        <f aca="false">IF(Kalender!ML59&lt;&gt;1,0,IF(AND($B59&gt;0,INDEX(Kalender!ML$68:ML$77,MAX(1,$B59))&gt;INDEX(Kalender!$B$68:$B$77,MAX(1,$B59))),1,0)+IF(OR(AND($C59&gt;0,INDEX(Kalender!ML$81:ML$110,MAX(1,$C59))&gt;INDEX(Kalender!$B$81:$B$110,MAX(1,$C59))),AND($D59&gt;0,INDEX(Kalender!ML$81:ML$110,MAX(1,$D59))&gt;INDEX(Kalender!$B$81:$B$110,MAX(1,$D59))),AND($E59&gt;0,INDEX(Kalender!ML$81:ML$110,MAX(1,$E59))&gt;INDEX(Kalender!$B$81:$B$110,MAX(1,$E59))),AND($F59&gt;0,INDEX(Kalender!ML$81:ML$110,MAX(1,$F59))&gt;INDEX(Kalender!$B$81:$B$110,MAX(1,$F59)))),2,0))</f>
        <v>0</v>
      </c>
      <c r="MM59" s="5" t="n">
        <f aca="false">IF(Kalender!MM59&lt;&gt;1,0,IF(AND($B59&gt;0,INDEX(Kalender!MM$68:MM$77,MAX(1,$B59))&gt;INDEX(Kalender!$B$68:$B$77,MAX(1,$B59))),1,0)+IF(OR(AND($C59&gt;0,INDEX(Kalender!MM$81:MM$110,MAX(1,$C59))&gt;INDEX(Kalender!$B$81:$B$110,MAX(1,$C59))),AND($D59&gt;0,INDEX(Kalender!MM$81:MM$110,MAX(1,$D59))&gt;INDEX(Kalender!$B$81:$B$110,MAX(1,$D59))),AND($E59&gt;0,INDEX(Kalender!MM$81:MM$110,MAX(1,$E59))&gt;INDEX(Kalender!$B$81:$B$110,MAX(1,$E59))),AND($F59&gt;0,INDEX(Kalender!MM$81:MM$110,MAX(1,$F59))&gt;INDEX(Kalender!$B$81:$B$110,MAX(1,$F59)))),2,0))</f>
        <v>0</v>
      </c>
      <c r="MN59" s="5" t="n">
        <f aca="false">IF(Kalender!MN59&lt;&gt;1,0,IF(AND($B59&gt;0,INDEX(Kalender!MN$68:MN$77,MAX(1,$B59))&gt;INDEX(Kalender!$B$68:$B$77,MAX(1,$B59))),1,0)+IF(OR(AND($C59&gt;0,INDEX(Kalender!MN$81:MN$110,MAX(1,$C59))&gt;INDEX(Kalender!$B$81:$B$110,MAX(1,$C59))),AND($D59&gt;0,INDEX(Kalender!MN$81:MN$110,MAX(1,$D59))&gt;INDEX(Kalender!$B$81:$B$110,MAX(1,$D59))),AND($E59&gt;0,INDEX(Kalender!MN$81:MN$110,MAX(1,$E59))&gt;INDEX(Kalender!$B$81:$B$110,MAX(1,$E59))),AND($F59&gt;0,INDEX(Kalender!MN$81:MN$110,MAX(1,$F59))&gt;INDEX(Kalender!$B$81:$B$110,MAX(1,$F59)))),2,0))</f>
        <v>0</v>
      </c>
      <c r="MO59" s="5" t="n">
        <f aca="false">IF(Kalender!MO59&lt;&gt;1,0,IF(AND($B59&gt;0,INDEX(Kalender!MO$68:MO$77,MAX(1,$B59))&gt;INDEX(Kalender!$B$68:$B$77,MAX(1,$B59))),1,0)+IF(OR(AND($C59&gt;0,INDEX(Kalender!MO$81:MO$110,MAX(1,$C59))&gt;INDEX(Kalender!$B$81:$B$110,MAX(1,$C59))),AND($D59&gt;0,INDEX(Kalender!MO$81:MO$110,MAX(1,$D59))&gt;INDEX(Kalender!$B$81:$B$110,MAX(1,$D59))),AND($E59&gt;0,INDEX(Kalender!MO$81:MO$110,MAX(1,$E59))&gt;INDEX(Kalender!$B$81:$B$110,MAX(1,$E59))),AND($F59&gt;0,INDEX(Kalender!MO$81:MO$110,MAX(1,$F59))&gt;INDEX(Kalender!$B$81:$B$110,MAX(1,$F59)))),2,0))</f>
        <v>0</v>
      </c>
      <c r="MP59" s="5" t="n">
        <f aca="false">IF(Kalender!MP59&lt;&gt;1,0,IF(AND($B59&gt;0,INDEX(Kalender!MP$68:MP$77,MAX(1,$B59))&gt;INDEX(Kalender!$B$68:$B$77,MAX(1,$B59))),1,0)+IF(OR(AND($C59&gt;0,INDEX(Kalender!MP$81:MP$110,MAX(1,$C59))&gt;INDEX(Kalender!$B$81:$B$110,MAX(1,$C59))),AND($D59&gt;0,INDEX(Kalender!MP$81:MP$110,MAX(1,$D59))&gt;INDEX(Kalender!$B$81:$B$110,MAX(1,$D59))),AND($E59&gt;0,INDEX(Kalender!MP$81:MP$110,MAX(1,$E59))&gt;INDEX(Kalender!$B$81:$B$110,MAX(1,$E59))),AND($F59&gt;0,INDEX(Kalender!MP$81:MP$110,MAX(1,$F59))&gt;INDEX(Kalender!$B$81:$B$110,MAX(1,$F59)))),2,0))</f>
        <v>0</v>
      </c>
      <c r="MQ59" s="5" t="n">
        <f aca="false">IF(Kalender!MQ59&lt;&gt;1,0,IF(AND($B59&gt;0,INDEX(Kalender!MQ$68:MQ$77,MAX(1,$B59))&gt;INDEX(Kalender!$B$68:$B$77,MAX(1,$B59))),1,0)+IF(OR(AND($C59&gt;0,INDEX(Kalender!MQ$81:MQ$110,MAX(1,$C59))&gt;INDEX(Kalender!$B$81:$B$110,MAX(1,$C59))),AND($D59&gt;0,INDEX(Kalender!MQ$81:MQ$110,MAX(1,$D59))&gt;INDEX(Kalender!$B$81:$B$110,MAX(1,$D59))),AND($E59&gt;0,INDEX(Kalender!MQ$81:MQ$110,MAX(1,$E59))&gt;INDEX(Kalender!$B$81:$B$110,MAX(1,$E59))),AND($F59&gt;0,INDEX(Kalender!MQ$81:MQ$110,MAX(1,$F59))&gt;INDEX(Kalender!$B$81:$B$110,MAX(1,$F59)))),2,0))</f>
        <v>0</v>
      </c>
      <c r="MR59" s="5" t="n">
        <f aca="false">IF(Kalender!MR59&lt;&gt;1,0,IF(AND($B59&gt;0,INDEX(Kalender!MR$68:MR$77,MAX(1,$B59))&gt;INDEX(Kalender!$B$68:$B$77,MAX(1,$B59))),1,0)+IF(OR(AND($C59&gt;0,INDEX(Kalender!MR$81:MR$110,MAX(1,$C59))&gt;INDEX(Kalender!$B$81:$B$110,MAX(1,$C59))),AND($D59&gt;0,INDEX(Kalender!MR$81:MR$110,MAX(1,$D59))&gt;INDEX(Kalender!$B$81:$B$110,MAX(1,$D59))),AND($E59&gt;0,INDEX(Kalender!MR$81:MR$110,MAX(1,$E59))&gt;INDEX(Kalender!$B$81:$B$110,MAX(1,$E59))),AND($F59&gt;0,INDEX(Kalender!MR$81:MR$110,MAX(1,$F59))&gt;INDEX(Kalender!$B$81:$B$110,MAX(1,$F59)))),2,0))</f>
        <v>0</v>
      </c>
      <c r="MS59" s="5" t="n">
        <f aca="false">IF(Kalender!MS59&lt;&gt;1,0,IF(AND($B59&gt;0,INDEX(Kalender!MS$68:MS$77,MAX(1,$B59))&gt;INDEX(Kalender!$B$68:$B$77,MAX(1,$B59))),1,0)+IF(OR(AND($C59&gt;0,INDEX(Kalender!MS$81:MS$110,MAX(1,$C59))&gt;INDEX(Kalender!$B$81:$B$110,MAX(1,$C59))),AND($D59&gt;0,INDEX(Kalender!MS$81:MS$110,MAX(1,$D59))&gt;INDEX(Kalender!$B$81:$B$110,MAX(1,$D59))),AND($E59&gt;0,INDEX(Kalender!MS$81:MS$110,MAX(1,$E59))&gt;INDEX(Kalender!$B$81:$B$110,MAX(1,$E59))),AND($F59&gt;0,INDEX(Kalender!MS$81:MS$110,MAX(1,$F59))&gt;INDEX(Kalender!$B$81:$B$110,MAX(1,$F59)))),2,0))</f>
        <v>0</v>
      </c>
      <c r="MT59" s="5" t="n">
        <f aca="false">IF(Kalender!MT59&lt;&gt;1,0,IF(AND($B59&gt;0,INDEX(Kalender!MT$68:MT$77,MAX(1,$B59))&gt;INDEX(Kalender!$B$68:$B$77,MAX(1,$B59))),1,0)+IF(OR(AND($C59&gt;0,INDEX(Kalender!MT$81:MT$110,MAX(1,$C59))&gt;INDEX(Kalender!$B$81:$B$110,MAX(1,$C59))),AND($D59&gt;0,INDEX(Kalender!MT$81:MT$110,MAX(1,$D59))&gt;INDEX(Kalender!$B$81:$B$110,MAX(1,$D59))),AND($E59&gt;0,INDEX(Kalender!MT$81:MT$110,MAX(1,$E59))&gt;INDEX(Kalender!$B$81:$B$110,MAX(1,$E59))),AND($F59&gt;0,INDEX(Kalender!MT$81:MT$110,MAX(1,$F59))&gt;INDEX(Kalender!$B$81:$B$110,MAX(1,$F59)))),2,0))</f>
        <v>0</v>
      </c>
      <c r="MU59" s="5" t="n">
        <f aca="false">IF(Kalender!MU59&lt;&gt;1,0,IF(AND($B59&gt;0,INDEX(Kalender!MU$68:MU$77,MAX(1,$B59))&gt;INDEX(Kalender!$B$68:$B$77,MAX(1,$B59))),1,0)+IF(OR(AND($C59&gt;0,INDEX(Kalender!MU$81:MU$110,MAX(1,$C59))&gt;INDEX(Kalender!$B$81:$B$110,MAX(1,$C59))),AND($D59&gt;0,INDEX(Kalender!MU$81:MU$110,MAX(1,$D59))&gt;INDEX(Kalender!$B$81:$B$110,MAX(1,$D59))),AND($E59&gt;0,INDEX(Kalender!MU$81:MU$110,MAX(1,$E59))&gt;INDEX(Kalender!$B$81:$B$110,MAX(1,$E59))),AND($F59&gt;0,INDEX(Kalender!MU$81:MU$110,MAX(1,$F59))&gt;INDEX(Kalender!$B$81:$B$110,MAX(1,$F59)))),2,0))</f>
        <v>0</v>
      </c>
      <c r="MV59" s="5" t="n">
        <f aca="false">IF(Kalender!MV59&lt;&gt;1,0,IF(AND($B59&gt;0,INDEX(Kalender!MV$68:MV$77,MAX(1,$B59))&gt;INDEX(Kalender!$B$68:$B$77,MAX(1,$B59))),1,0)+IF(OR(AND($C59&gt;0,INDEX(Kalender!MV$81:MV$110,MAX(1,$C59))&gt;INDEX(Kalender!$B$81:$B$110,MAX(1,$C59))),AND($D59&gt;0,INDEX(Kalender!MV$81:MV$110,MAX(1,$D59))&gt;INDEX(Kalender!$B$81:$B$110,MAX(1,$D59))),AND($E59&gt;0,INDEX(Kalender!MV$81:MV$110,MAX(1,$E59))&gt;INDEX(Kalender!$B$81:$B$110,MAX(1,$E59))),AND($F59&gt;0,INDEX(Kalender!MV$81:MV$110,MAX(1,$F59))&gt;INDEX(Kalender!$B$81:$B$110,MAX(1,$F59)))),2,0))</f>
        <v>0</v>
      </c>
      <c r="MW59" s="5" t="n">
        <f aca="false">IF(Kalender!MW59&lt;&gt;1,0,IF(AND($B59&gt;0,INDEX(Kalender!MW$68:MW$77,MAX(1,$B59))&gt;INDEX(Kalender!$B$68:$B$77,MAX(1,$B59))),1,0)+IF(OR(AND($C59&gt;0,INDEX(Kalender!MW$81:MW$110,MAX(1,$C59))&gt;INDEX(Kalender!$B$81:$B$110,MAX(1,$C59))),AND($D59&gt;0,INDEX(Kalender!MW$81:MW$110,MAX(1,$D59))&gt;INDEX(Kalender!$B$81:$B$110,MAX(1,$D59))),AND($E59&gt;0,INDEX(Kalender!MW$81:MW$110,MAX(1,$E59))&gt;INDEX(Kalender!$B$81:$B$110,MAX(1,$E59))),AND($F59&gt;0,INDEX(Kalender!MW$81:MW$110,MAX(1,$F59))&gt;INDEX(Kalender!$B$81:$B$110,MAX(1,$F59)))),2,0))</f>
        <v>0</v>
      </c>
      <c r="MX59" s="5" t="n">
        <f aca="false">IF(Kalender!MX59&lt;&gt;1,0,IF(AND($B59&gt;0,INDEX(Kalender!MX$68:MX$77,MAX(1,$B59))&gt;INDEX(Kalender!$B$68:$B$77,MAX(1,$B59))),1,0)+IF(OR(AND($C59&gt;0,INDEX(Kalender!MX$81:MX$110,MAX(1,$C59))&gt;INDEX(Kalender!$B$81:$B$110,MAX(1,$C59))),AND($D59&gt;0,INDEX(Kalender!MX$81:MX$110,MAX(1,$D59))&gt;INDEX(Kalender!$B$81:$B$110,MAX(1,$D59))),AND($E59&gt;0,INDEX(Kalender!MX$81:MX$110,MAX(1,$E59))&gt;INDEX(Kalender!$B$81:$B$110,MAX(1,$E59))),AND($F59&gt;0,INDEX(Kalender!MX$81:MX$110,MAX(1,$F59))&gt;INDEX(Kalender!$B$81:$B$110,MAX(1,$F59)))),2,0))</f>
        <v>0</v>
      </c>
      <c r="MY59" s="5" t="n">
        <f aca="false">IF(Kalender!MY59&lt;&gt;1,0,IF(AND($B59&gt;0,INDEX(Kalender!MY$68:MY$77,MAX(1,$B59))&gt;INDEX(Kalender!$B$68:$B$77,MAX(1,$B59))),1,0)+IF(OR(AND($C59&gt;0,INDEX(Kalender!MY$81:MY$110,MAX(1,$C59))&gt;INDEX(Kalender!$B$81:$B$110,MAX(1,$C59))),AND($D59&gt;0,INDEX(Kalender!MY$81:MY$110,MAX(1,$D59))&gt;INDEX(Kalender!$B$81:$B$110,MAX(1,$D59))),AND($E59&gt;0,INDEX(Kalender!MY$81:MY$110,MAX(1,$E59))&gt;INDEX(Kalender!$B$81:$B$110,MAX(1,$E59))),AND($F59&gt;0,INDEX(Kalender!MY$81:MY$110,MAX(1,$F59))&gt;INDEX(Kalender!$B$81:$B$110,MAX(1,$F59)))),2,0))</f>
        <v>0</v>
      </c>
      <c r="MZ59" s="5" t="n">
        <f aca="false">IF(Kalender!MZ59&lt;&gt;1,0,IF(AND($B59&gt;0,INDEX(Kalender!MZ$68:MZ$77,MAX(1,$B59))&gt;INDEX(Kalender!$B$68:$B$77,MAX(1,$B59))),1,0)+IF(OR(AND($C59&gt;0,INDEX(Kalender!MZ$81:MZ$110,MAX(1,$C59))&gt;INDEX(Kalender!$B$81:$B$110,MAX(1,$C59))),AND($D59&gt;0,INDEX(Kalender!MZ$81:MZ$110,MAX(1,$D59))&gt;INDEX(Kalender!$B$81:$B$110,MAX(1,$D59))),AND($E59&gt;0,INDEX(Kalender!MZ$81:MZ$110,MAX(1,$E59))&gt;INDEX(Kalender!$B$81:$B$110,MAX(1,$E59))),AND($F59&gt;0,INDEX(Kalender!MZ$81:MZ$110,MAX(1,$F59))&gt;INDEX(Kalender!$B$81:$B$110,MAX(1,$F59)))),2,0))</f>
        <v>0</v>
      </c>
      <c r="NA59" s="5" t="n">
        <f aca="false">IF(Kalender!NA59&lt;&gt;1,0,IF(AND($B59&gt;0,INDEX(Kalender!NA$68:NA$77,MAX(1,$B59))&gt;INDEX(Kalender!$B$68:$B$77,MAX(1,$B59))),1,0)+IF(OR(AND($C59&gt;0,INDEX(Kalender!NA$81:NA$110,MAX(1,$C59))&gt;INDEX(Kalender!$B$81:$B$110,MAX(1,$C59))),AND($D59&gt;0,INDEX(Kalender!NA$81:NA$110,MAX(1,$D59))&gt;INDEX(Kalender!$B$81:$B$110,MAX(1,$D59))),AND($E59&gt;0,INDEX(Kalender!NA$81:NA$110,MAX(1,$E59))&gt;INDEX(Kalender!$B$81:$B$110,MAX(1,$E59))),AND($F59&gt;0,INDEX(Kalender!NA$81:NA$110,MAX(1,$F59))&gt;INDEX(Kalender!$B$81:$B$110,MAX(1,$F59)))),2,0))</f>
        <v>0</v>
      </c>
      <c r="NB59" s="5" t="n">
        <f aca="false">IF(Kalender!NB59&lt;&gt;1,0,IF(AND($B59&gt;0,INDEX(Kalender!NB$68:NB$77,MAX(1,$B59))&gt;INDEX(Kalender!$B$68:$B$77,MAX(1,$B59))),1,0)+IF(OR(AND($C59&gt;0,INDEX(Kalender!NB$81:NB$110,MAX(1,$C59))&gt;INDEX(Kalender!$B$81:$B$110,MAX(1,$C59))),AND($D59&gt;0,INDEX(Kalender!NB$81:NB$110,MAX(1,$D59))&gt;INDEX(Kalender!$B$81:$B$110,MAX(1,$D59))),AND($E59&gt;0,INDEX(Kalender!NB$81:NB$110,MAX(1,$E59))&gt;INDEX(Kalender!$B$81:$B$110,MAX(1,$E59))),AND($F59&gt;0,INDEX(Kalender!NB$81:NB$110,MAX(1,$F59))&gt;INDEX(Kalender!$B$81:$B$110,MAX(1,$F59)))),2,0))</f>
        <v>0</v>
      </c>
      <c r="NC59" s="5" t="n">
        <f aca="false">IF(Kalender!NC59&lt;&gt;1,0,IF(AND($B59&gt;0,INDEX(Kalender!NC$68:NC$77,MAX(1,$B59))&gt;INDEX(Kalender!$B$68:$B$77,MAX(1,$B59))),1,0)+IF(OR(AND($C59&gt;0,INDEX(Kalender!NC$81:NC$110,MAX(1,$C59))&gt;INDEX(Kalender!$B$81:$B$110,MAX(1,$C59))),AND($D59&gt;0,INDEX(Kalender!NC$81:NC$110,MAX(1,$D59))&gt;INDEX(Kalender!$B$81:$B$110,MAX(1,$D59))),AND($E59&gt;0,INDEX(Kalender!NC$81:NC$110,MAX(1,$E59))&gt;INDEX(Kalender!$B$81:$B$110,MAX(1,$E59))),AND($F59&gt;0,INDEX(Kalender!NC$81:NC$110,MAX(1,$F59))&gt;INDEX(Kalender!$B$81:$B$110,MAX(1,$F59)))),2,0))</f>
        <v>0</v>
      </c>
      <c r="ND59" s="5" t="n">
        <f aca="false">IF(Kalender!ND59&lt;&gt;1,0,IF(AND($B59&gt;0,INDEX(Kalender!ND$68:ND$77,MAX(1,$B59))&gt;INDEX(Kalender!$B$68:$B$77,MAX(1,$B59))),1,0)+IF(OR(AND($C59&gt;0,INDEX(Kalender!ND$81:ND$110,MAX(1,$C59))&gt;INDEX(Kalender!$B$81:$B$110,MAX(1,$C59))),AND($D59&gt;0,INDEX(Kalender!ND$81:ND$110,MAX(1,$D59))&gt;INDEX(Kalender!$B$81:$B$110,MAX(1,$D59))),AND($E59&gt;0,INDEX(Kalender!ND$81:ND$110,MAX(1,$E59))&gt;INDEX(Kalender!$B$81:$B$110,MAX(1,$E59))),AND($F59&gt;0,INDEX(Kalender!ND$81:ND$110,MAX(1,$F59))&gt;INDEX(Kalender!$B$81:$B$110,MAX(1,$F59)))),2,0))</f>
        <v>0</v>
      </c>
      <c r="NE59" s="5" t="n">
        <f aca="false">IF(Kalender!NE59&lt;&gt;1,0,IF(AND($B59&gt;0,INDEX(Kalender!NE$68:NE$77,MAX(1,$B59))&gt;INDEX(Kalender!$B$68:$B$77,MAX(1,$B59))),1,0)+IF(OR(AND($C59&gt;0,INDEX(Kalender!NE$81:NE$110,MAX(1,$C59))&gt;INDEX(Kalender!$B$81:$B$110,MAX(1,$C59))),AND($D59&gt;0,INDEX(Kalender!NE$81:NE$110,MAX(1,$D59))&gt;INDEX(Kalender!$B$81:$B$110,MAX(1,$D59))),AND($E59&gt;0,INDEX(Kalender!NE$81:NE$110,MAX(1,$E59))&gt;INDEX(Kalender!$B$81:$B$110,MAX(1,$E59))),AND($F59&gt;0,INDEX(Kalender!NE$81:NE$110,MAX(1,$F59))&gt;INDEX(Kalender!$B$81:$B$110,MAX(1,$F59)))),2,0))</f>
        <v>0</v>
      </c>
      <c r="NF59" s="5" t="n">
        <f aca="false">IF(Kalender!NF59&lt;&gt;1,0,IF(AND($B59&gt;0,INDEX(Kalender!NF$68:NF$77,MAX(1,$B59))&gt;INDEX(Kalender!$B$68:$B$77,MAX(1,$B59))),1,0)+IF(OR(AND($C59&gt;0,INDEX(Kalender!NF$81:NF$110,MAX(1,$C59))&gt;INDEX(Kalender!$B$81:$B$110,MAX(1,$C59))),AND($D59&gt;0,INDEX(Kalender!NF$81:NF$110,MAX(1,$D59))&gt;INDEX(Kalender!$B$81:$B$110,MAX(1,$D59))),AND($E59&gt;0,INDEX(Kalender!NF$81:NF$110,MAX(1,$E59))&gt;INDEX(Kalender!$B$81:$B$110,MAX(1,$E59))),AND($F59&gt;0,INDEX(Kalender!NF$81:NF$110,MAX(1,$F59))&gt;INDEX(Kalender!$B$81:$B$110,MAX(1,$F59)))),2,0))</f>
        <v>0</v>
      </c>
      <c r="NG59" s="5" t="n">
        <f aca="false">IF(Kalender!NG59&lt;&gt;1,0,IF(AND($B59&gt;0,INDEX(Kalender!NG$68:NG$77,MAX(1,$B59))&gt;INDEX(Kalender!$B$68:$B$77,MAX(1,$B59))),1,0)+IF(OR(AND($C59&gt;0,INDEX(Kalender!NG$81:NG$110,MAX(1,$C59))&gt;INDEX(Kalender!$B$81:$B$110,MAX(1,$C59))),AND($D59&gt;0,INDEX(Kalender!NG$81:NG$110,MAX(1,$D59))&gt;INDEX(Kalender!$B$81:$B$110,MAX(1,$D59))),AND($E59&gt;0,INDEX(Kalender!NG$81:NG$110,MAX(1,$E59))&gt;INDEX(Kalender!$B$81:$B$110,MAX(1,$E59))),AND($F59&gt;0,INDEX(Kalender!NG$81:NG$110,MAX(1,$F59))&gt;INDEX(Kalender!$B$81:$B$110,MAX(1,$F59)))),2,0))</f>
        <v>0</v>
      </c>
      <c r="NH59" s="5" t="n">
        <f aca="false">IF(Kalender!NH59&lt;&gt;1,0,IF(AND($B59&gt;0,INDEX(Kalender!NH$68:NH$77,MAX(1,$B59))&gt;INDEX(Kalender!$B$68:$B$77,MAX(1,$B59))),1,0)+IF(OR(AND($C59&gt;0,INDEX(Kalender!NH$81:NH$110,MAX(1,$C59))&gt;INDEX(Kalender!$B$81:$B$110,MAX(1,$C59))),AND($D59&gt;0,INDEX(Kalender!NH$81:NH$110,MAX(1,$D59))&gt;INDEX(Kalender!$B$81:$B$110,MAX(1,$D59))),AND($E59&gt;0,INDEX(Kalender!NH$81:NH$110,MAX(1,$E59))&gt;INDEX(Kalender!$B$81:$B$110,MAX(1,$E59))),AND($F59&gt;0,INDEX(Kalender!NH$81:NH$110,MAX(1,$F59))&gt;INDEX(Kalender!$B$81:$B$110,MAX(1,$F59)))),2,0))</f>
        <v>0</v>
      </c>
    </row>
    <row r="60" customFormat="false" ht="15" hidden="false" customHeight="false" outlineLevel="0" collapsed="false">
      <c r="A60" s="5" t="str">
        <f aca="false">Kalender!A60</f>
        <v/>
      </c>
      <c r="B60" s="5" t="n">
        <f aca="false">IFERROR(MATCH(Kalender!$B60,Kalender!$A$68:$A$77,0),0)</f>
        <v>5</v>
      </c>
      <c r="C60" s="5" t="n">
        <f aca="false">IF(Kalender!C60="",0,IFERROR(MATCH(Kalender!C60,Kalender!$A$81:$A$110,0),0))</f>
        <v>0</v>
      </c>
      <c r="D60" s="5" t="n">
        <f aca="false">IF(Kalender!D60="",0,IFERROR(MATCH(Kalender!D60,Kalender!$A$81:$A$110,0),0))</f>
        <v>0</v>
      </c>
      <c r="E60" s="5" t="n">
        <f aca="false">IF(Kalender!E60="",0,IFERROR(MATCH(Kalender!E60,Kalender!$A$81:$A$110,0),0))</f>
        <v>0</v>
      </c>
      <c r="F60" s="5" t="n">
        <f aca="false">IF(Kalender!F60="",0,IFERROR(MATCH(Kalender!F60,Kalender!$A$81:$A$110,0),0))</f>
        <v>0</v>
      </c>
      <c r="G60" s="5" t="n">
        <f aca="false">IF(Kalender!G60&lt;&gt;1,0,IF(AND($B60&gt;0,INDEX(Kalender!G$68:G$77,MAX(1,$B60))&gt;INDEX(Kalender!$B$68:$B$77,MAX(1,$B60))),1,0)+IF(OR(AND($C60&gt;0,INDEX(Kalender!G$81:G$110,MAX(1,$C60))&gt;INDEX(Kalender!$B$81:$B$110,MAX(1,$C60))),AND($D60&gt;0,INDEX(Kalender!G$81:G$110,MAX(1,$D60))&gt;INDEX(Kalender!$B$81:$B$110,MAX(1,$D60))),AND($E60&gt;0,INDEX(Kalender!G$81:G$110,MAX(1,$E60))&gt;INDEX(Kalender!$B$81:$B$110,MAX(1,$E60))),AND($F60&gt;0,INDEX(Kalender!G$81:G$110,MAX(1,$F60))&gt;INDEX(Kalender!$B$81:$B$110,MAX(1,$F60)))),2,0))</f>
        <v>0</v>
      </c>
      <c r="H60" s="5" t="n">
        <f aca="false">IF(Kalender!H60&lt;&gt;1,0,IF(AND($B60&gt;0,INDEX(Kalender!H$68:H$77,MAX(1,$B60))&gt;INDEX(Kalender!$B$68:$B$77,MAX(1,$B60))),1,0)+IF(OR(AND($C60&gt;0,INDEX(Kalender!H$81:H$110,MAX(1,$C60))&gt;INDEX(Kalender!$B$81:$B$110,MAX(1,$C60))),AND($D60&gt;0,INDEX(Kalender!H$81:H$110,MAX(1,$D60))&gt;INDEX(Kalender!$B$81:$B$110,MAX(1,$D60))),AND($E60&gt;0,INDEX(Kalender!H$81:H$110,MAX(1,$E60))&gt;INDEX(Kalender!$B$81:$B$110,MAX(1,$E60))),AND($F60&gt;0,INDEX(Kalender!H$81:H$110,MAX(1,$F60))&gt;INDEX(Kalender!$B$81:$B$110,MAX(1,$F60)))),2,0))</f>
        <v>0</v>
      </c>
      <c r="I60" s="5" t="n">
        <f aca="false">IF(Kalender!I60&lt;&gt;1,0,IF(AND($B60&gt;0,INDEX(Kalender!I$68:I$77,MAX(1,$B60))&gt;INDEX(Kalender!$B$68:$B$77,MAX(1,$B60))),1,0)+IF(OR(AND($C60&gt;0,INDEX(Kalender!I$81:I$110,MAX(1,$C60))&gt;INDEX(Kalender!$B$81:$B$110,MAX(1,$C60))),AND($D60&gt;0,INDEX(Kalender!I$81:I$110,MAX(1,$D60))&gt;INDEX(Kalender!$B$81:$B$110,MAX(1,$D60))),AND($E60&gt;0,INDEX(Kalender!I$81:I$110,MAX(1,$E60))&gt;INDEX(Kalender!$B$81:$B$110,MAX(1,$E60))),AND($F60&gt;0,INDEX(Kalender!I$81:I$110,MAX(1,$F60))&gt;INDEX(Kalender!$B$81:$B$110,MAX(1,$F60)))),2,0))</f>
        <v>0</v>
      </c>
      <c r="J60" s="5" t="n">
        <f aca="false">IF(Kalender!J60&lt;&gt;1,0,IF(AND($B60&gt;0,INDEX(Kalender!J$68:J$77,MAX(1,$B60))&gt;INDEX(Kalender!$B$68:$B$77,MAX(1,$B60))),1,0)+IF(OR(AND($C60&gt;0,INDEX(Kalender!J$81:J$110,MAX(1,$C60))&gt;INDEX(Kalender!$B$81:$B$110,MAX(1,$C60))),AND($D60&gt;0,INDEX(Kalender!J$81:J$110,MAX(1,$D60))&gt;INDEX(Kalender!$B$81:$B$110,MAX(1,$D60))),AND($E60&gt;0,INDEX(Kalender!J$81:J$110,MAX(1,$E60))&gt;INDEX(Kalender!$B$81:$B$110,MAX(1,$E60))),AND($F60&gt;0,INDEX(Kalender!J$81:J$110,MAX(1,$F60))&gt;INDEX(Kalender!$B$81:$B$110,MAX(1,$F60)))),2,0))</f>
        <v>0</v>
      </c>
      <c r="K60" s="5" t="n">
        <f aca="false">IF(Kalender!K60&lt;&gt;1,0,IF(AND($B60&gt;0,INDEX(Kalender!K$68:K$77,MAX(1,$B60))&gt;INDEX(Kalender!$B$68:$B$77,MAX(1,$B60))),1,0)+IF(OR(AND($C60&gt;0,INDEX(Kalender!K$81:K$110,MAX(1,$C60))&gt;INDEX(Kalender!$B$81:$B$110,MAX(1,$C60))),AND($D60&gt;0,INDEX(Kalender!K$81:K$110,MAX(1,$D60))&gt;INDEX(Kalender!$B$81:$B$110,MAX(1,$D60))),AND($E60&gt;0,INDEX(Kalender!K$81:K$110,MAX(1,$E60))&gt;INDEX(Kalender!$B$81:$B$110,MAX(1,$E60))),AND($F60&gt;0,INDEX(Kalender!K$81:K$110,MAX(1,$F60))&gt;INDEX(Kalender!$B$81:$B$110,MAX(1,$F60)))),2,0))</f>
        <v>0</v>
      </c>
      <c r="L60" s="5" t="n">
        <f aca="false">IF(Kalender!L60&lt;&gt;1,0,IF(AND($B60&gt;0,INDEX(Kalender!L$68:L$77,MAX(1,$B60))&gt;INDEX(Kalender!$B$68:$B$77,MAX(1,$B60))),1,0)+IF(OR(AND($C60&gt;0,INDEX(Kalender!L$81:L$110,MAX(1,$C60))&gt;INDEX(Kalender!$B$81:$B$110,MAX(1,$C60))),AND($D60&gt;0,INDEX(Kalender!L$81:L$110,MAX(1,$D60))&gt;INDEX(Kalender!$B$81:$B$110,MAX(1,$D60))),AND($E60&gt;0,INDEX(Kalender!L$81:L$110,MAX(1,$E60))&gt;INDEX(Kalender!$B$81:$B$110,MAX(1,$E60))),AND($F60&gt;0,INDEX(Kalender!L$81:L$110,MAX(1,$F60))&gt;INDEX(Kalender!$B$81:$B$110,MAX(1,$F60)))),2,0))</f>
        <v>0</v>
      </c>
      <c r="M60" s="5" t="n">
        <f aca="false">IF(Kalender!M60&lt;&gt;1,0,IF(AND($B60&gt;0,INDEX(Kalender!M$68:M$77,MAX(1,$B60))&gt;INDEX(Kalender!$B$68:$B$77,MAX(1,$B60))),1,0)+IF(OR(AND($C60&gt;0,INDEX(Kalender!M$81:M$110,MAX(1,$C60))&gt;INDEX(Kalender!$B$81:$B$110,MAX(1,$C60))),AND($D60&gt;0,INDEX(Kalender!M$81:M$110,MAX(1,$D60))&gt;INDEX(Kalender!$B$81:$B$110,MAX(1,$D60))),AND($E60&gt;0,INDEX(Kalender!M$81:M$110,MAX(1,$E60))&gt;INDEX(Kalender!$B$81:$B$110,MAX(1,$E60))),AND($F60&gt;0,INDEX(Kalender!M$81:M$110,MAX(1,$F60))&gt;INDEX(Kalender!$B$81:$B$110,MAX(1,$F60)))),2,0))</f>
        <v>0</v>
      </c>
      <c r="N60" s="5" t="n">
        <f aca="false">IF(Kalender!N60&lt;&gt;1,0,IF(AND($B60&gt;0,INDEX(Kalender!N$68:N$77,MAX(1,$B60))&gt;INDEX(Kalender!$B$68:$B$77,MAX(1,$B60))),1,0)+IF(OR(AND($C60&gt;0,INDEX(Kalender!N$81:N$110,MAX(1,$C60))&gt;INDEX(Kalender!$B$81:$B$110,MAX(1,$C60))),AND($D60&gt;0,INDEX(Kalender!N$81:N$110,MAX(1,$D60))&gt;INDEX(Kalender!$B$81:$B$110,MAX(1,$D60))),AND($E60&gt;0,INDEX(Kalender!N$81:N$110,MAX(1,$E60))&gt;INDEX(Kalender!$B$81:$B$110,MAX(1,$E60))),AND($F60&gt;0,INDEX(Kalender!N$81:N$110,MAX(1,$F60))&gt;INDEX(Kalender!$B$81:$B$110,MAX(1,$F60)))),2,0))</f>
        <v>0</v>
      </c>
      <c r="O60" s="5" t="n">
        <f aca="false">IF(Kalender!O60&lt;&gt;1,0,IF(AND($B60&gt;0,INDEX(Kalender!O$68:O$77,MAX(1,$B60))&gt;INDEX(Kalender!$B$68:$B$77,MAX(1,$B60))),1,0)+IF(OR(AND($C60&gt;0,INDEX(Kalender!O$81:O$110,MAX(1,$C60))&gt;INDEX(Kalender!$B$81:$B$110,MAX(1,$C60))),AND($D60&gt;0,INDEX(Kalender!O$81:O$110,MAX(1,$D60))&gt;INDEX(Kalender!$B$81:$B$110,MAX(1,$D60))),AND($E60&gt;0,INDEX(Kalender!O$81:O$110,MAX(1,$E60))&gt;INDEX(Kalender!$B$81:$B$110,MAX(1,$E60))),AND($F60&gt;0,INDEX(Kalender!O$81:O$110,MAX(1,$F60))&gt;INDEX(Kalender!$B$81:$B$110,MAX(1,$F60)))),2,0))</f>
        <v>0</v>
      </c>
      <c r="P60" s="5" t="n">
        <f aca="false">IF(Kalender!P60&lt;&gt;1,0,IF(AND($B60&gt;0,INDEX(Kalender!P$68:P$77,MAX(1,$B60))&gt;INDEX(Kalender!$B$68:$B$77,MAX(1,$B60))),1,0)+IF(OR(AND($C60&gt;0,INDEX(Kalender!P$81:P$110,MAX(1,$C60))&gt;INDEX(Kalender!$B$81:$B$110,MAX(1,$C60))),AND($D60&gt;0,INDEX(Kalender!P$81:P$110,MAX(1,$D60))&gt;INDEX(Kalender!$B$81:$B$110,MAX(1,$D60))),AND($E60&gt;0,INDEX(Kalender!P$81:P$110,MAX(1,$E60))&gt;INDEX(Kalender!$B$81:$B$110,MAX(1,$E60))),AND($F60&gt;0,INDEX(Kalender!P$81:P$110,MAX(1,$F60))&gt;INDEX(Kalender!$B$81:$B$110,MAX(1,$F60)))),2,0))</f>
        <v>0</v>
      </c>
      <c r="Q60" s="5" t="n">
        <f aca="false">IF(Kalender!Q60&lt;&gt;1,0,IF(AND($B60&gt;0,INDEX(Kalender!Q$68:Q$77,MAX(1,$B60))&gt;INDEX(Kalender!$B$68:$B$77,MAX(1,$B60))),1,0)+IF(OR(AND($C60&gt;0,INDEX(Kalender!Q$81:Q$110,MAX(1,$C60))&gt;INDEX(Kalender!$B$81:$B$110,MAX(1,$C60))),AND($D60&gt;0,INDEX(Kalender!Q$81:Q$110,MAX(1,$D60))&gt;INDEX(Kalender!$B$81:$B$110,MAX(1,$D60))),AND($E60&gt;0,INDEX(Kalender!Q$81:Q$110,MAX(1,$E60))&gt;INDEX(Kalender!$B$81:$B$110,MAX(1,$E60))),AND($F60&gt;0,INDEX(Kalender!Q$81:Q$110,MAX(1,$F60))&gt;INDEX(Kalender!$B$81:$B$110,MAX(1,$F60)))),2,0))</f>
        <v>0</v>
      </c>
      <c r="R60" s="5" t="n">
        <f aca="false">IF(Kalender!R60&lt;&gt;1,0,IF(AND($B60&gt;0,INDEX(Kalender!R$68:R$77,MAX(1,$B60))&gt;INDEX(Kalender!$B$68:$B$77,MAX(1,$B60))),1,0)+IF(OR(AND($C60&gt;0,INDEX(Kalender!R$81:R$110,MAX(1,$C60))&gt;INDEX(Kalender!$B$81:$B$110,MAX(1,$C60))),AND($D60&gt;0,INDEX(Kalender!R$81:R$110,MAX(1,$D60))&gt;INDEX(Kalender!$B$81:$B$110,MAX(1,$D60))),AND($E60&gt;0,INDEX(Kalender!R$81:R$110,MAX(1,$E60))&gt;INDEX(Kalender!$B$81:$B$110,MAX(1,$E60))),AND($F60&gt;0,INDEX(Kalender!R$81:R$110,MAX(1,$F60))&gt;INDEX(Kalender!$B$81:$B$110,MAX(1,$F60)))),2,0))</f>
        <v>0</v>
      </c>
      <c r="S60" s="5" t="n">
        <f aca="false">IF(Kalender!S60&lt;&gt;1,0,IF(AND($B60&gt;0,INDEX(Kalender!S$68:S$77,MAX(1,$B60))&gt;INDEX(Kalender!$B$68:$B$77,MAX(1,$B60))),1,0)+IF(OR(AND($C60&gt;0,INDEX(Kalender!S$81:S$110,MAX(1,$C60))&gt;INDEX(Kalender!$B$81:$B$110,MAX(1,$C60))),AND($D60&gt;0,INDEX(Kalender!S$81:S$110,MAX(1,$D60))&gt;INDEX(Kalender!$B$81:$B$110,MAX(1,$D60))),AND($E60&gt;0,INDEX(Kalender!S$81:S$110,MAX(1,$E60))&gt;INDEX(Kalender!$B$81:$B$110,MAX(1,$E60))),AND($F60&gt;0,INDEX(Kalender!S$81:S$110,MAX(1,$F60))&gt;INDEX(Kalender!$B$81:$B$110,MAX(1,$F60)))),2,0))</f>
        <v>0</v>
      </c>
      <c r="T60" s="5" t="n">
        <f aca="false">IF(Kalender!T60&lt;&gt;1,0,IF(AND($B60&gt;0,INDEX(Kalender!T$68:T$77,MAX(1,$B60))&gt;INDEX(Kalender!$B$68:$B$77,MAX(1,$B60))),1,0)+IF(OR(AND($C60&gt;0,INDEX(Kalender!T$81:T$110,MAX(1,$C60))&gt;INDEX(Kalender!$B$81:$B$110,MAX(1,$C60))),AND($D60&gt;0,INDEX(Kalender!T$81:T$110,MAX(1,$D60))&gt;INDEX(Kalender!$B$81:$B$110,MAX(1,$D60))),AND($E60&gt;0,INDEX(Kalender!T$81:T$110,MAX(1,$E60))&gt;INDEX(Kalender!$B$81:$B$110,MAX(1,$E60))),AND($F60&gt;0,INDEX(Kalender!T$81:T$110,MAX(1,$F60))&gt;INDEX(Kalender!$B$81:$B$110,MAX(1,$F60)))),2,0))</f>
        <v>0</v>
      </c>
      <c r="U60" s="5" t="n">
        <f aca="false">IF(Kalender!U60&lt;&gt;1,0,IF(AND($B60&gt;0,INDEX(Kalender!U$68:U$77,MAX(1,$B60))&gt;INDEX(Kalender!$B$68:$B$77,MAX(1,$B60))),1,0)+IF(OR(AND($C60&gt;0,INDEX(Kalender!U$81:U$110,MAX(1,$C60))&gt;INDEX(Kalender!$B$81:$B$110,MAX(1,$C60))),AND($D60&gt;0,INDEX(Kalender!U$81:U$110,MAX(1,$D60))&gt;INDEX(Kalender!$B$81:$B$110,MAX(1,$D60))),AND($E60&gt;0,INDEX(Kalender!U$81:U$110,MAX(1,$E60))&gt;INDEX(Kalender!$B$81:$B$110,MAX(1,$E60))),AND($F60&gt;0,INDEX(Kalender!U$81:U$110,MAX(1,$F60))&gt;INDEX(Kalender!$B$81:$B$110,MAX(1,$F60)))),2,0))</f>
        <v>0</v>
      </c>
      <c r="V60" s="5" t="n">
        <f aca="false">IF(Kalender!V60&lt;&gt;1,0,IF(AND($B60&gt;0,INDEX(Kalender!V$68:V$77,MAX(1,$B60))&gt;INDEX(Kalender!$B$68:$B$77,MAX(1,$B60))),1,0)+IF(OR(AND($C60&gt;0,INDEX(Kalender!V$81:V$110,MAX(1,$C60))&gt;INDEX(Kalender!$B$81:$B$110,MAX(1,$C60))),AND($D60&gt;0,INDEX(Kalender!V$81:V$110,MAX(1,$D60))&gt;INDEX(Kalender!$B$81:$B$110,MAX(1,$D60))),AND($E60&gt;0,INDEX(Kalender!V$81:V$110,MAX(1,$E60))&gt;INDEX(Kalender!$B$81:$B$110,MAX(1,$E60))),AND($F60&gt;0,INDEX(Kalender!V$81:V$110,MAX(1,$F60))&gt;INDEX(Kalender!$B$81:$B$110,MAX(1,$F60)))),2,0))</f>
        <v>0</v>
      </c>
      <c r="W60" s="5" t="n">
        <f aca="false">IF(Kalender!W60&lt;&gt;1,0,IF(AND($B60&gt;0,INDEX(Kalender!W$68:W$77,MAX(1,$B60))&gt;INDEX(Kalender!$B$68:$B$77,MAX(1,$B60))),1,0)+IF(OR(AND($C60&gt;0,INDEX(Kalender!W$81:W$110,MAX(1,$C60))&gt;INDEX(Kalender!$B$81:$B$110,MAX(1,$C60))),AND($D60&gt;0,INDEX(Kalender!W$81:W$110,MAX(1,$D60))&gt;INDEX(Kalender!$B$81:$B$110,MAX(1,$D60))),AND($E60&gt;0,INDEX(Kalender!W$81:W$110,MAX(1,$E60))&gt;INDEX(Kalender!$B$81:$B$110,MAX(1,$E60))),AND($F60&gt;0,INDEX(Kalender!W$81:W$110,MAX(1,$F60))&gt;INDEX(Kalender!$B$81:$B$110,MAX(1,$F60)))),2,0))</f>
        <v>0</v>
      </c>
      <c r="X60" s="5" t="n">
        <f aca="false">IF(Kalender!X60&lt;&gt;1,0,IF(AND($B60&gt;0,INDEX(Kalender!X$68:X$77,MAX(1,$B60))&gt;INDEX(Kalender!$B$68:$B$77,MAX(1,$B60))),1,0)+IF(OR(AND($C60&gt;0,INDEX(Kalender!X$81:X$110,MAX(1,$C60))&gt;INDEX(Kalender!$B$81:$B$110,MAX(1,$C60))),AND($D60&gt;0,INDEX(Kalender!X$81:X$110,MAX(1,$D60))&gt;INDEX(Kalender!$B$81:$B$110,MAX(1,$D60))),AND($E60&gt;0,INDEX(Kalender!X$81:X$110,MAX(1,$E60))&gt;INDEX(Kalender!$B$81:$B$110,MAX(1,$E60))),AND($F60&gt;0,INDEX(Kalender!X$81:X$110,MAX(1,$F60))&gt;INDEX(Kalender!$B$81:$B$110,MAX(1,$F60)))),2,0))</f>
        <v>0</v>
      </c>
      <c r="Y60" s="5" t="n">
        <f aca="false">IF(Kalender!Y60&lt;&gt;1,0,IF(AND($B60&gt;0,INDEX(Kalender!Y$68:Y$77,MAX(1,$B60))&gt;INDEX(Kalender!$B$68:$B$77,MAX(1,$B60))),1,0)+IF(OR(AND($C60&gt;0,INDEX(Kalender!Y$81:Y$110,MAX(1,$C60))&gt;INDEX(Kalender!$B$81:$B$110,MAX(1,$C60))),AND($D60&gt;0,INDEX(Kalender!Y$81:Y$110,MAX(1,$D60))&gt;INDEX(Kalender!$B$81:$B$110,MAX(1,$D60))),AND($E60&gt;0,INDEX(Kalender!Y$81:Y$110,MAX(1,$E60))&gt;INDEX(Kalender!$B$81:$B$110,MAX(1,$E60))),AND($F60&gt;0,INDEX(Kalender!Y$81:Y$110,MAX(1,$F60))&gt;INDEX(Kalender!$B$81:$B$110,MAX(1,$F60)))),2,0))</f>
        <v>0</v>
      </c>
      <c r="Z60" s="5" t="n">
        <f aca="false">IF(Kalender!Z60&lt;&gt;1,0,IF(AND($B60&gt;0,INDEX(Kalender!Z$68:Z$77,MAX(1,$B60))&gt;INDEX(Kalender!$B$68:$B$77,MAX(1,$B60))),1,0)+IF(OR(AND($C60&gt;0,INDEX(Kalender!Z$81:Z$110,MAX(1,$C60))&gt;INDEX(Kalender!$B$81:$B$110,MAX(1,$C60))),AND($D60&gt;0,INDEX(Kalender!Z$81:Z$110,MAX(1,$D60))&gt;INDEX(Kalender!$B$81:$B$110,MAX(1,$D60))),AND($E60&gt;0,INDEX(Kalender!Z$81:Z$110,MAX(1,$E60))&gt;INDEX(Kalender!$B$81:$B$110,MAX(1,$E60))),AND($F60&gt;0,INDEX(Kalender!Z$81:Z$110,MAX(1,$F60))&gt;INDEX(Kalender!$B$81:$B$110,MAX(1,$F60)))),2,0))</f>
        <v>0</v>
      </c>
      <c r="AA60" s="5" t="n">
        <f aca="false">IF(Kalender!AA60&lt;&gt;1,0,IF(AND($B60&gt;0,INDEX(Kalender!AA$68:AA$77,MAX(1,$B60))&gt;INDEX(Kalender!$B$68:$B$77,MAX(1,$B60))),1,0)+IF(OR(AND($C60&gt;0,INDEX(Kalender!AA$81:AA$110,MAX(1,$C60))&gt;INDEX(Kalender!$B$81:$B$110,MAX(1,$C60))),AND($D60&gt;0,INDEX(Kalender!AA$81:AA$110,MAX(1,$D60))&gt;INDEX(Kalender!$B$81:$B$110,MAX(1,$D60))),AND($E60&gt;0,INDEX(Kalender!AA$81:AA$110,MAX(1,$E60))&gt;INDEX(Kalender!$B$81:$B$110,MAX(1,$E60))),AND($F60&gt;0,INDEX(Kalender!AA$81:AA$110,MAX(1,$F60))&gt;INDEX(Kalender!$B$81:$B$110,MAX(1,$F60)))),2,0))</f>
        <v>0</v>
      </c>
      <c r="AB60" s="5" t="n">
        <f aca="false">IF(Kalender!AB60&lt;&gt;1,0,IF(AND($B60&gt;0,INDEX(Kalender!AB$68:AB$77,MAX(1,$B60))&gt;INDEX(Kalender!$B$68:$B$77,MAX(1,$B60))),1,0)+IF(OR(AND($C60&gt;0,INDEX(Kalender!AB$81:AB$110,MAX(1,$C60))&gt;INDEX(Kalender!$B$81:$B$110,MAX(1,$C60))),AND($D60&gt;0,INDEX(Kalender!AB$81:AB$110,MAX(1,$D60))&gt;INDEX(Kalender!$B$81:$B$110,MAX(1,$D60))),AND($E60&gt;0,INDEX(Kalender!AB$81:AB$110,MAX(1,$E60))&gt;INDEX(Kalender!$B$81:$B$110,MAX(1,$E60))),AND($F60&gt;0,INDEX(Kalender!AB$81:AB$110,MAX(1,$F60))&gt;INDEX(Kalender!$B$81:$B$110,MAX(1,$F60)))),2,0))</f>
        <v>0</v>
      </c>
      <c r="AC60" s="5" t="n">
        <f aca="false">IF(Kalender!AC60&lt;&gt;1,0,IF(AND($B60&gt;0,INDEX(Kalender!AC$68:AC$77,MAX(1,$B60))&gt;INDEX(Kalender!$B$68:$B$77,MAX(1,$B60))),1,0)+IF(OR(AND($C60&gt;0,INDEX(Kalender!AC$81:AC$110,MAX(1,$C60))&gt;INDEX(Kalender!$B$81:$B$110,MAX(1,$C60))),AND($D60&gt;0,INDEX(Kalender!AC$81:AC$110,MAX(1,$D60))&gt;INDEX(Kalender!$B$81:$B$110,MAX(1,$D60))),AND($E60&gt;0,INDEX(Kalender!AC$81:AC$110,MAX(1,$E60))&gt;INDEX(Kalender!$B$81:$B$110,MAX(1,$E60))),AND($F60&gt;0,INDEX(Kalender!AC$81:AC$110,MAX(1,$F60))&gt;INDEX(Kalender!$B$81:$B$110,MAX(1,$F60)))),2,0))</f>
        <v>0</v>
      </c>
      <c r="AD60" s="5" t="n">
        <f aca="false">IF(Kalender!AD60&lt;&gt;1,0,IF(AND($B60&gt;0,INDEX(Kalender!AD$68:AD$77,MAX(1,$B60))&gt;INDEX(Kalender!$B$68:$B$77,MAX(1,$B60))),1,0)+IF(OR(AND($C60&gt;0,INDEX(Kalender!AD$81:AD$110,MAX(1,$C60))&gt;INDEX(Kalender!$B$81:$B$110,MAX(1,$C60))),AND($D60&gt;0,INDEX(Kalender!AD$81:AD$110,MAX(1,$D60))&gt;INDEX(Kalender!$B$81:$B$110,MAX(1,$D60))),AND($E60&gt;0,INDEX(Kalender!AD$81:AD$110,MAX(1,$E60))&gt;INDEX(Kalender!$B$81:$B$110,MAX(1,$E60))),AND($F60&gt;0,INDEX(Kalender!AD$81:AD$110,MAX(1,$F60))&gt;INDEX(Kalender!$B$81:$B$110,MAX(1,$F60)))),2,0))</f>
        <v>0</v>
      </c>
      <c r="AE60" s="5" t="n">
        <f aca="false">IF(Kalender!AE60&lt;&gt;1,0,IF(AND($B60&gt;0,INDEX(Kalender!AE$68:AE$77,MAX(1,$B60))&gt;INDEX(Kalender!$B$68:$B$77,MAX(1,$B60))),1,0)+IF(OR(AND($C60&gt;0,INDEX(Kalender!AE$81:AE$110,MAX(1,$C60))&gt;INDEX(Kalender!$B$81:$B$110,MAX(1,$C60))),AND($D60&gt;0,INDEX(Kalender!AE$81:AE$110,MAX(1,$D60))&gt;INDEX(Kalender!$B$81:$B$110,MAX(1,$D60))),AND($E60&gt;0,INDEX(Kalender!AE$81:AE$110,MAX(1,$E60))&gt;INDEX(Kalender!$B$81:$B$110,MAX(1,$E60))),AND($F60&gt;0,INDEX(Kalender!AE$81:AE$110,MAX(1,$F60))&gt;INDEX(Kalender!$B$81:$B$110,MAX(1,$F60)))),2,0))</f>
        <v>0</v>
      </c>
      <c r="AF60" s="5" t="n">
        <f aca="false">IF(Kalender!AF60&lt;&gt;1,0,IF(AND($B60&gt;0,INDEX(Kalender!AF$68:AF$77,MAX(1,$B60))&gt;INDEX(Kalender!$B$68:$B$77,MAX(1,$B60))),1,0)+IF(OR(AND($C60&gt;0,INDEX(Kalender!AF$81:AF$110,MAX(1,$C60))&gt;INDEX(Kalender!$B$81:$B$110,MAX(1,$C60))),AND($D60&gt;0,INDEX(Kalender!AF$81:AF$110,MAX(1,$D60))&gt;INDEX(Kalender!$B$81:$B$110,MAX(1,$D60))),AND($E60&gt;0,INDEX(Kalender!AF$81:AF$110,MAX(1,$E60))&gt;INDEX(Kalender!$B$81:$B$110,MAX(1,$E60))),AND($F60&gt;0,INDEX(Kalender!AF$81:AF$110,MAX(1,$F60))&gt;INDEX(Kalender!$B$81:$B$110,MAX(1,$F60)))),2,0))</f>
        <v>0</v>
      </c>
      <c r="AG60" s="5" t="n">
        <f aca="false">IF(Kalender!AG60&lt;&gt;1,0,IF(AND($B60&gt;0,INDEX(Kalender!AG$68:AG$77,MAX(1,$B60))&gt;INDEX(Kalender!$B$68:$B$77,MAX(1,$B60))),1,0)+IF(OR(AND($C60&gt;0,INDEX(Kalender!AG$81:AG$110,MAX(1,$C60))&gt;INDEX(Kalender!$B$81:$B$110,MAX(1,$C60))),AND($D60&gt;0,INDEX(Kalender!AG$81:AG$110,MAX(1,$D60))&gt;INDEX(Kalender!$B$81:$B$110,MAX(1,$D60))),AND($E60&gt;0,INDEX(Kalender!AG$81:AG$110,MAX(1,$E60))&gt;INDEX(Kalender!$B$81:$B$110,MAX(1,$E60))),AND($F60&gt;0,INDEX(Kalender!AG$81:AG$110,MAX(1,$F60))&gt;INDEX(Kalender!$B$81:$B$110,MAX(1,$F60)))),2,0))</f>
        <v>0</v>
      </c>
      <c r="AH60" s="5" t="n">
        <f aca="false">IF(Kalender!AH60&lt;&gt;1,0,IF(AND($B60&gt;0,INDEX(Kalender!AH$68:AH$77,MAX(1,$B60))&gt;INDEX(Kalender!$B$68:$B$77,MAX(1,$B60))),1,0)+IF(OR(AND($C60&gt;0,INDEX(Kalender!AH$81:AH$110,MAX(1,$C60))&gt;INDEX(Kalender!$B$81:$B$110,MAX(1,$C60))),AND($D60&gt;0,INDEX(Kalender!AH$81:AH$110,MAX(1,$D60))&gt;INDEX(Kalender!$B$81:$B$110,MAX(1,$D60))),AND($E60&gt;0,INDEX(Kalender!AH$81:AH$110,MAX(1,$E60))&gt;INDEX(Kalender!$B$81:$B$110,MAX(1,$E60))),AND($F60&gt;0,INDEX(Kalender!AH$81:AH$110,MAX(1,$F60))&gt;INDEX(Kalender!$B$81:$B$110,MAX(1,$F60)))),2,0))</f>
        <v>0</v>
      </c>
      <c r="AI60" s="5" t="n">
        <f aca="false">IF(Kalender!AI60&lt;&gt;1,0,IF(AND($B60&gt;0,INDEX(Kalender!AI$68:AI$77,MAX(1,$B60))&gt;INDEX(Kalender!$B$68:$B$77,MAX(1,$B60))),1,0)+IF(OR(AND($C60&gt;0,INDEX(Kalender!AI$81:AI$110,MAX(1,$C60))&gt;INDEX(Kalender!$B$81:$B$110,MAX(1,$C60))),AND($D60&gt;0,INDEX(Kalender!AI$81:AI$110,MAX(1,$D60))&gt;INDEX(Kalender!$B$81:$B$110,MAX(1,$D60))),AND($E60&gt;0,INDEX(Kalender!AI$81:AI$110,MAX(1,$E60))&gt;INDEX(Kalender!$B$81:$B$110,MAX(1,$E60))),AND($F60&gt;0,INDEX(Kalender!AI$81:AI$110,MAX(1,$F60))&gt;INDEX(Kalender!$B$81:$B$110,MAX(1,$F60)))),2,0))</f>
        <v>0</v>
      </c>
      <c r="AJ60" s="5" t="n">
        <f aca="false">IF(Kalender!AJ60&lt;&gt;1,0,IF(AND($B60&gt;0,INDEX(Kalender!AJ$68:AJ$77,MAX(1,$B60))&gt;INDEX(Kalender!$B$68:$B$77,MAX(1,$B60))),1,0)+IF(OR(AND($C60&gt;0,INDEX(Kalender!AJ$81:AJ$110,MAX(1,$C60))&gt;INDEX(Kalender!$B$81:$B$110,MAX(1,$C60))),AND($D60&gt;0,INDEX(Kalender!AJ$81:AJ$110,MAX(1,$D60))&gt;INDEX(Kalender!$B$81:$B$110,MAX(1,$D60))),AND($E60&gt;0,INDEX(Kalender!AJ$81:AJ$110,MAX(1,$E60))&gt;INDEX(Kalender!$B$81:$B$110,MAX(1,$E60))),AND($F60&gt;0,INDEX(Kalender!AJ$81:AJ$110,MAX(1,$F60))&gt;INDEX(Kalender!$B$81:$B$110,MAX(1,$F60)))),2,0))</f>
        <v>0</v>
      </c>
      <c r="AK60" s="5" t="n">
        <f aca="false">IF(Kalender!AK60&lt;&gt;1,0,IF(AND($B60&gt;0,INDEX(Kalender!AK$68:AK$77,MAX(1,$B60))&gt;INDEX(Kalender!$B$68:$B$77,MAX(1,$B60))),1,0)+IF(OR(AND($C60&gt;0,INDEX(Kalender!AK$81:AK$110,MAX(1,$C60))&gt;INDEX(Kalender!$B$81:$B$110,MAX(1,$C60))),AND($D60&gt;0,INDEX(Kalender!AK$81:AK$110,MAX(1,$D60))&gt;INDEX(Kalender!$B$81:$B$110,MAX(1,$D60))),AND($E60&gt;0,INDEX(Kalender!AK$81:AK$110,MAX(1,$E60))&gt;INDEX(Kalender!$B$81:$B$110,MAX(1,$E60))),AND($F60&gt;0,INDEX(Kalender!AK$81:AK$110,MAX(1,$F60))&gt;INDEX(Kalender!$B$81:$B$110,MAX(1,$F60)))),2,0))</f>
        <v>0</v>
      </c>
      <c r="AL60" s="5" t="n">
        <f aca="false">IF(Kalender!AL60&lt;&gt;1,0,IF(AND($B60&gt;0,INDEX(Kalender!AL$68:AL$77,MAX(1,$B60))&gt;INDEX(Kalender!$B$68:$B$77,MAX(1,$B60))),1,0)+IF(OR(AND($C60&gt;0,INDEX(Kalender!AL$81:AL$110,MAX(1,$C60))&gt;INDEX(Kalender!$B$81:$B$110,MAX(1,$C60))),AND($D60&gt;0,INDEX(Kalender!AL$81:AL$110,MAX(1,$D60))&gt;INDEX(Kalender!$B$81:$B$110,MAX(1,$D60))),AND($E60&gt;0,INDEX(Kalender!AL$81:AL$110,MAX(1,$E60))&gt;INDEX(Kalender!$B$81:$B$110,MAX(1,$E60))),AND($F60&gt;0,INDEX(Kalender!AL$81:AL$110,MAX(1,$F60))&gt;INDEX(Kalender!$B$81:$B$110,MAX(1,$F60)))),2,0))</f>
        <v>0</v>
      </c>
      <c r="AM60" s="5" t="n">
        <f aca="false">IF(Kalender!AM60&lt;&gt;1,0,IF(AND($B60&gt;0,INDEX(Kalender!AM$68:AM$77,MAX(1,$B60))&gt;INDEX(Kalender!$B$68:$B$77,MAX(1,$B60))),1,0)+IF(OR(AND($C60&gt;0,INDEX(Kalender!AM$81:AM$110,MAX(1,$C60))&gt;INDEX(Kalender!$B$81:$B$110,MAX(1,$C60))),AND($D60&gt;0,INDEX(Kalender!AM$81:AM$110,MAX(1,$D60))&gt;INDEX(Kalender!$B$81:$B$110,MAX(1,$D60))),AND($E60&gt;0,INDEX(Kalender!AM$81:AM$110,MAX(1,$E60))&gt;INDEX(Kalender!$B$81:$B$110,MAX(1,$E60))),AND($F60&gt;0,INDEX(Kalender!AM$81:AM$110,MAX(1,$F60))&gt;INDEX(Kalender!$B$81:$B$110,MAX(1,$F60)))),2,0))</f>
        <v>0</v>
      </c>
      <c r="AN60" s="5" t="n">
        <f aca="false">IF(Kalender!AN60&lt;&gt;1,0,IF(AND($B60&gt;0,INDEX(Kalender!AN$68:AN$77,MAX(1,$B60))&gt;INDEX(Kalender!$B$68:$B$77,MAX(1,$B60))),1,0)+IF(OR(AND($C60&gt;0,INDEX(Kalender!AN$81:AN$110,MAX(1,$C60))&gt;INDEX(Kalender!$B$81:$B$110,MAX(1,$C60))),AND($D60&gt;0,INDEX(Kalender!AN$81:AN$110,MAX(1,$D60))&gt;INDEX(Kalender!$B$81:$B$110,MAX(1,$D60))),AND($E60&gt;0,INDEX(Kalender!AN$81:AN$110,MAX(1,$E60))&gt;INDEX(Kalender!$B$81:$B$110,MAX(1,$E60))),AND($F60&gt;0,INDEX(Kalender!AN$81:AN$110,MAX(1,$F60))&gt;INDEX(Kalender!$B$81:$B$110,MAX(1,$F60)))),2,0))</f>
        <v>0</v>
      </c>
      <c r="AO60" s="5" t="n">
        <f aca="false">IF(Kalender!AO60&lt;&gt;1,0,IF(AND($B60&gt;0,INDEX(Kalender!AO$68:AO$77,MAX(1,$B60))&gt;INDEX(Kalender!$B$68:$B$77,MAX(1,$B60))),1,0)+IF(OR(AND($C60&gt;0,INDEX(Kalender!AO$81:AO$110,MAX(1,$C60))&gt;INDEX(Kalender!$B$81:$B$110,MAX(1,$C60))),AND($D60&gt;0,INDEX(Kalender!AO$81:AO$110,MAX(1,$D60))&gt;INDEX(Kalender!$B$81:$B$110,MAX(1,$D60))),AND($E60&gt;0,INDEX(Kalender!AO$81:AO$110,MAX(1,$E60))&gt;INDEX(Kalender!$B$81:$B$110,MAX(1,$E60))),AND($F60&gt;0,INDEX(Kalender!AO$81:AO$110,MAX(1,$F60))&gt;INDEX(Kalender!$B$81:$B$110,MAX(1,$F60)))),2,0))</f>
        <v>0</v>
      </c>
      <c r="AP60" s="5" t="n">
        <f aca="false">IF(Kalender!AP60&lt;&gt;1,0,IF(AND($B60&gt;0,INDEX(Kalender!AP$68:AP$77,MAX(1,$B60))&gt;INDEX(Kalender!$B$68:$B$77,MAX(1,$B60))),1,0)+IF(OR(AND($C60&gt;0,INDEX(Kalender!AP$81:AP$110,MAX(1,$C60))&gt;INDEX(Kalender!$B$81:$B$110,MAX(1,$C60))),AND($D60&gt;0,INDEX(Kalender!AP$81:AP$110,MAX(1,$D60))&gt;INDEX(Kalender!$B$81:$B$110,MAX(1,$D60))),AND($E60&gt;0,INDEX(Kalender!AP$81:AP$110,MAX(1,$E60))&gt;INDEX(Kalender!$B$81:$B$110,MAX(1,$E60))),AND($F60&gt;0,INDEX(Kalender!AP$81:AP$110,MAX(1,$F60))&gt;INDEX(Kalender!$B$81:$B$110,MAX(1,$F60)))),2,0))</f>
        <v>0</v>
      </c>
      <c r="AQ60" s="5" t="n">
        <f aca="false">IF(Kalender!AQ60&lt;&gt;1,0,IF(AND($B60&gt;0,INDEX(Kalender!AQ$68:AQ$77,MAX(1,$B60))&gt;INDEX(Kalender!$B$68:$B$77,MAX(1,$B60))),1,0)+IF(OR(AND($C60&gt;0,INDEX(Kalender!AQ$81:AQ$110,MAX(1,$C60))&gt;INDEX(Kalender!$B$81:$B$110,MAX(1,$C60))),AND($D60&gt;0,INDEX(Kalender!AQ$81:AQ$110,MAX(1,$D60))&gt;INDEX(Kalender!$B$81:$B$110,MAX(1,$D60))),AND($E60&gt;0,INDEX(Kalender!AQ$81:AQ$110,MAX(1,$E60))&gt;INDEX(Kalender!$B$81:$B$110,MAX(1,$E60))),AND($F60&gt;0,INDEX(Kalender!AQ$81:AQ$110,MAX(1,$F60))&gt;INDEX(Kalender!$B$81:$B$110,MAX(1,$F60)))),2,0))</f>
        <v>0</v>
      </c>
      <c r="AR60" s="5" t="n">
        <f aca="false">IF(Kalender!AR60&lt;&gt;1,0,IF(AND($B60&gt;0,INDEX(Kalender!AR$68:AR$77,MAX(1,$B60))&gt;INDEX(Kalender!$B$68:$B$77,MAX(1,$B60))),1,0)+IF(OR(AND($C60&gt;0,INDEX(Kalender!AR$81:AR$110,MAX(1,$C60))&gt;INDEX(Kalender!$B$81:$B$110,MAX(1,$C60))),AND($D60&gt;0,INDEX(Kalender!AR$81:AR$110,MAX(1,$D60))&gt;INDEX(Kalender!$B$81:$B$110,MAX(1,$D60))),AND($E60&gt;0,INDEX(Kalender!AR$81:AR$110,MAX(1,$E60))&gt;INDEX(Kalender!$B$81:$B$110,MAX(1,$E60))),AND($F60&gt;0,INDEX(Kalender!AR$81:AR$110,MAX(1,$F60))&gt;INDEX(Kalender!$B$81:$B$110,MAX(1,$F60)))),2,0))</f>
        <v>0</v>
      </c>
      <c r="AS60" s="5" t="n">
        <f aca="false">IF(Kalender!AS60&lt;&gt;1,0,IF(AND($B60&gt;0,INDEX(Kalender!AS$68:AS$77,MAX(1,$B60))&gt;INDEX(Kalender!$B$68:$B$77,MAX(1,$B60))),1,0)+IF(OR(AND($C60&gt;0,INDEX(Kalender!AS$81:AS$110,MAX(1,$C60))&gt;INDEX(Kalender!$B$81:$B$110,MAX(1,$C60))),AND($D60&gt;0,INDEX(Kalender!AS$81:AS$110,MAX(1,$D60))&gt;INDEX(Kalender!$B$81:$B$110,MAX(1,$D60))),AND($E60&gt;0,INDEX(Kalender!AS$81:AS$110,MAX(1,$E60))&gt;INDEX(Kalender!$B$81:$B$110,MAX(1,$E60))),AND($F60&gt;0,INDEX(Kalender!AS$81:AS$110,MAX(1,$F60))&gt;INDEX(Kalender!$B$81:$B$110,MAX(1,$F60)))),2,0))</f>
        <v>0</v>
      </c>
      <c r="AT60" s="5" t="n">
        <f aca="false">IF(Kalender!AT60&lt;&gt;1,0,IF(AND($B60&gt;0,INDEX(Kalender!AT$68:AT$77,MAX(1,$B60))&gt;INDEX(Kalender!$B$68:$B$77,MAX(1,$B60))),1,0)+IF(OR(AND($C60&gt;0,INDEX(Kalender!AT$81:AT$110,MAX(1,$C60))&gt;INDEX(Kalender!$B$81:$B$110,MAX(1,$C60))),AND($D60&gt;0,INDEX(Kalender!AT$81:AT$110,MAX(1,$D60))&gt;INDEX(Kalender!$B$81:$B$110,MAX(1,$D60))),AND($E60&gt;0,INDEX(Kalender!AT$81:AT$110,MAX(1,$E60))&gt;INDEX(Kalender!$B$81:$B$110,MAX(1,$E60))),AND($F60&gt;0,INDEX(Kalender!AT$81:AT$110,MAX(1,$F60))&gt;INDEX(Kalender!$B$81:$B$110,MAX(1,$F60)))),2,0))</f>
        <v>0</v>
      </c>
      <c r="AU60" s="5" t="n">
        <f aca="false">IF(Kalender!AU60&lt;&gt;1,0,IF(AND($B60&gt;0,INDEX(Kalender!AU$68:AU$77,MAX(1,$B60))&gt;INDEX(Kalender!$B$68:$B$77,MAX(1,$B60))),1,0)+IF(OR(AND($C60&gt;0,INDEX(Kalender!AU$81:AU$110,MAX(1,$C60))&gt;INDEX(Kalender!$B$81:$B$110,MAX(1,$C60))),AND($D60&gt;0,INDEX(Kalender!AU$81:AU$110,MAX(1,$D60))&gt;INDEX(Kalender!$B$81:$B$110,MAX(1,$D60))),AND($E60&gt;0,INDEX(Kalender!AU$81:AU$110,MAX(1,$E60))&gt;INDEX(Kalender!$B$81:$B$110,MAX(1,$E60))),AND($F60&gt;0,INDEX(Kalender!AU$81:AU$110,MAX(1,$F60))&gt;INDEX(Kalender!$B$81:$B$110,MAX(1,$F60)))),2,0))</f>
        <v>0</v>
      </c>
      <c r="AV60" s="5" t="n">
        <f aca="false">IF(Kalender!AV60&lt;&gt;1,0,IF(AND($B60&gt;0,INDEX(Kalender!AV$68:AV$77,MAX(1,$B60))&gt;INDEX(Kalender!$B$68:$B$77,MAX(1,$B60))),1,0)+IF(OR(AND($C60&gt;0,INDEX(Kalender!AV$81:AV$110,MAX(1,$C60))&gt;INDEX(Kalender!$B$81:$B$110,MAX(1,$C60))),AND($D60&gt;0,INDEX(Kalender!AV$81:AV$110,MAX(1,$D60))&gt;INDEX(Kalender!$B$81:$B$110,MAX(1,$D60))),AND($E60&gt;0,INDEX(Kalender!AV$81:AV$110,MAX(1,$E60))&gt;INDEX(Kalender!$B$81:$B$110,MAX(1,$E60))),AND($F60&gt;0,INDEX(Kalender!AV$81:AV$110,MAX(1,$F60))&gt;INDEX(Kalender!$B$81:$B$110,MAX(1,$F60)))),2,0))</f>
        <v>0</v>
      </c>
      <c r="AW60" s="5" t="n">
        <f aca="false">IF(Kalender!AW60&lt;&gt;1,0,IF(AND($B60&gt;0,INDEX(Kalender!AW$68:AW$77,MAX(1,$B60))&gt;INDEX(Kalender!$B$68:$B$77,MAX(1,$B60))),1,0)+IF(OR(AND($C60&gt;0,INDEX(Kalender!AW$81:AW$110,MAX(1,$C60))&gt;INDEX(Kalender!$B$81:$B$110,MAX(1,$C60))),AND($D60&gt;0,INDEX(Kalender!AW$81:AW$110,MAX(1,$D60))&gt;INDEX(Kalender!$B$81:$B$110,MAX(1,$D60))),AND($E60&gt;0,INDEX(Kalender!AW$81:AW$110,MAX(1,$E60))&gt;INDEX(Kalender!$B$81:$B$110,MAX(1,$E60))),AND($F60&gt;0,INDEX(Kalender!AW$81:AW$110,MAX(1,$F60))&gt;INDEX(Kalender!$B$81:$B$110,MAX(1,$F60)))),2,0))</f>
        <v>0</v>
      </c>
      <c r="AX60" s="5" t="n">
        <f aca="false">IF(Kalender!AX60&lt;&gt;1,0,IF(AND($B60&gt;0,INDEX(Kalender!AX$68:AX$77,MAX(1,$B60))&gt;INDEX(Kalender!$B$68:$B$77,MAX(1,$B60))),1,0)+IF(OR(AND($C60&gt;0,INDEX(Kalender!AX$81:AX$110,MAX(1,$C60))&gt;INDEX(Kalender!$B$81:$B$110,MAX(1,$C60))),AND($D60&gt;0,INDEX(Kalender!AX$81:AX$110,MAX(1,$D60))&gt;INDEX(Kalender!$B$81:$B$110,MAX(1,$D60))),AND($E60&gt;0,INDEX(Kalender!AX$81:AX$110,MAX(1,$E60))&gt;INDEX(Kalender!$B$81:$B$110,MAX(1,$E60))),AND($F60&gt;0,INDEX(Kalender!AX$81:AX$110,MAX(1,$F60))&gt;INDEX(Kalender!$B$81:$B$110,MAX(1,$F60)))),2,0))</f>
        <v>0</v>
      </c>
      <c r="AY60" s="5" t="n">
        <f aca="false">IF(Kalender!AY60&lt;&gt;1,0,IF(AND($B60&gt;0,INDEX(Kalender!AY$68:AY$77,MAX(1,$B60))&gt;INDEX(Kalender!$B$68:$B$77,MAX(1,$B60))),1,0)+IF(OR(AND($C60&gt;0,INDEX(Kalender!AY$81:AY$110,MAX(1,$C60))&gt;INDEX(Kalender!$B$81:$B$110,MAX(1,$C60))),AND($D60&gt;0,INDEX(Kalender!AY$81:AY$110,MAX(1,$D60))&gt;INDEX(Kalender!$B$81:$B$110,MAX(1,$D60))),AND($E60&gt;0,INDEX(Kalender!AY$81:AY$110,MAX(1,$E60))&gt;INDEX(Kalender!$B$81:$B$110,MAX(1,$E60))),AND($F60&gt;0,INDEX(Kalender!AY$81:AY$110,MAX(1,$F60))&gt;INDEX(Kalender!$B$81:$B$110,MAX(1,$F60)))),2,0))</f>
        <v>0</v>
      </c>
      <c r="AZ60" s="5" t="n">
        <f aca="false">IF(Kalender!AZ60&lt;&gt;1,0,IF(AND($B60&gt;0,INDEX(Kalender!AZ$68:AZ$77,MAX(1,$B60))&gt;INDEX(Kalender!$B$68:$B$77,MAX(1,$B60))),1,0)+IF(OR(AND($C60&gt;0,INDEX(Kalender!AZ$81:AZ$110,MAX(1,$C60))&gt;INDEX(Kalender!$B$81:$B$110,MAX(1,$C60))),AND($D60&gt;0,INDEX(Kalender!AZ$81:AZ$110,MAX(1,$D60))&gt;INDEX(Kalender!$B$81:$B$110,MAX(1,$D60))),AND($E60&gt;0,INDEX(Kalender!AZ$81:AZ$110,MAX(1,$E60))&gt;INDEX(Kalender!$B$81:$B$110,MAX(1,$E60))),AND($F60&gt;0,INDEX(Kalender!AZ$81:AZ$110,MAX(1,$F60))&gt;INDEX(Kalender!$B$81:$B$110,MAX(1,$F60)))),2,0))</f>
        <v>0</v>
      </c>
      <c r="BA60" s="5" t="n">
        <f aca="false">IF(Kalender!BA60&lt;&gt;1,0,IF(AND($B60&gt;0,INDEX(Kalender!BA$68:BA$77,MAX(1,$B60))&gt;INDEX(Kalender!$B$68:$B$77,MAX(1,$B60))),1,0)+IF(OR(AND($C60&gt;0,INDEX(Kalender!BA$81:BA$110,MAX(1,$C60))&gt;INDEX(Kalender!$B$81:$B$110,MAX(1,$C60))),AND($D60&gt;0,INDEX(Kalender!BA$81:BA$110,MAX(1,$D60))&gt;INDEX(Kalender!$B$81:$B$110,MAX(1,$D60))),AND($E60&gt;0,INDEX(Kalender!BA$81:BA$110,MAX(1,$E60))&gt;INDEX(Kalender!$B$81:$B$110,MAX(1,$E60))),AND($F60&gt;0,INDEX(Kalender!BA$81:BA$110,MAX(1,$F60))&gt;INDEX(Kalender!$B$81:$B$110,MAX(1,$F60)))),2,0))</f>
        <v>0</v>
      </c>
      <c r="BB60" s="5" t="n">
        <f aca="false">IF(Kalender!BB60&lt;&gt;1,0,IF(AND($B60&gt;0,INDEX(Kalender!BB$68:BB$77,MAX(1,$B60))&gt;INDEX(Kalender!$B$68:$B$77,MAX(1,$B60))),1,0)+IF(OR(AND($C60&gt;0,INDEX(Kalender!BB$81:BB$110,MAX(1,$C60))&gt;INDEX(Kalender!$B$81:$B$110,MAX(1,$C60))),AND($D60&gt;0,INDEX(Kalender!BB$81:BB$110,MAX(1,$D60))&gt;INDEX(Kalender!$B$81:$B$110,MAX(1,$D60))),AND($E60&gt;0,INDEX(Kalender!BB$81:BB$110,MAX(1,$E60))&gt;INDEX(Kalender!$B$81:$B$110,MAX(1,$E60))),AND($F60&gt;0,INDEX(Kalender!BB$81:BB$110,MAX(1,$F60))&gt;INDEX(Kalender!$B$81:$B$110,MAX(1,$F60)))),2,0))</f>
        <v>0</v>
      </c>
      <c r="BC60" s="5" t="n">
        <f aca="false">IF(Kalender!BC60&lt;&gt;1,0,IF(AND($B60&gt;0,INDEX(Kalender!BC$68:BC$77,MAX(1,$B60))&gt;INDEX(Kalender!$B$68:$B$77,MAX(1,$B60))),1,0)+IF(OR(AND($C60&gt;0,INDEX(Kalender!BC$81:BC$110,MAX(1,$C60))&gt;INDEX(Kalender!$B$81:$B$110,MAX(1,$C60))),AND($D60&gt;0,INDEX(Kalender!BC$81:BC$110,MAX(1,$D60))&gt;INDEX(Kalender!$B$81:$B$110,MAX(1,$D60))),AND($E60&gt;0,INDEX(Kalender!BC$81:BC$110,MAX(1,$E60))&gt;INDEX(Kalender!$B$81:$B$110,MAX(1,$E60))),AND($F60&gt;0,INDEX(Kalender!BC$81:BC$110,MAX(1,$F60))&gt;INDEX(Kalender!$B$81:$B$110,MAX(1,$F60)))),2,0))</f>
        <v>0</v>
      </c>
      <c r="BD60" s="5" t="n">
        <f aca="false">IF(Kalender!BD60&lt;&gt;1,0,IF(AND($B60&gt;0,INDEX(Kalender!BD$68:BD$77,MAX(1,$B60))&gt;INDEX(Kalender!$B$68:$B$77,MAX(1,$B60))),1,0)+IF(OR(AND($C60&gt;0,INDEX(Kalender!BD$81:BD$110,MAX(1,$C60))&gt;INDEX(Kalender!$B$81:$B$110,MAX(1,$C60))),AND($D60&gt;0,INDEX(Kalender!BD$81:BD$110,MAX(1,$D60))&gt;INDEX(Kalender!$B$81:$B$110,MAX(1,$D60))),AND($E60&gt;0,INDEX(Kalender!BD$81:BD$110,MAX(1,$E60))&gt;INDEX(Kalender!$B$81:$B$110,MAX(1,$E60))),AND($F60&gt;0,INDEX(Kalender!BD$81:BD$110,MAX(1,$F60))&gt;INDEX(Kalender!$B$81:$B$110,MAX(1,$F60)))),2,0))</f>
        <v>0</v>
      </c>
      <c r="BE60" s="5" t="n">
        <f aca="false">IF(Kalender!BE60&lt;&gt;1,0,IF(AND($B60&gt;0,INDEX(Kalender!BE$68:BE$77,MAX(1,$B60))&gt;INDEX(Kalender!$B$68:$B$77,MAX(1,$B60))),1,0)+IF(OR(AND($C60&gt;0,INDEX(Kalender!BE$81:BE$110,MAX(1,$C60))&gt;INDEX(Kalender!$B$81:$B$110,MAX(1,$C60))),AND($D60&gt;0,INDEX(Kalender!BE$81:BE$110,MAX(1,$D60))&gt;INDEX(Kalender!$B$81:$B$110,MAX(1,$D60))),AND($E60&gt;0,INDEX(Kalender!BE$81:BE$110,MAX(1,$E60))&gt;INDEX(Kalender!$B$81:$B$110,MAX(1,$E60))),AND($F60&gt;0,INDEX(Kalender!BE$81:BE$110,MAX(1,$F60))&gt;INDEX(Kalender!$B$81:$B$110,MAX(1,$F60)))),2,0))</f>
        <v>0</v>
      </c>
      <c r="BF60" s="5" t="n">
        <f aca="false">IF(Kalender!BF60&lt;&gt;1,0,IF(AND($B60&gt;0,INDEX(Kalender!BF$68:BF$77,MAX(1,$B60))&gt;INDEX(Kalender!$B$68:$B$77,MAX(1,$B60))),1,0)+IF(OR(AND($C60&gt;0,INDEX(Kalender!BF$81:BF$110,MAX(1,$C60))&gt;INDEX(Kalender!$B$81:$B$110,MAX(1,$C60))),AND($D60&gt;0,INDEX(Kalender!BF$81:BF$110,MAX(1,$D60))&gt;INDEX(Kalender!$B$81:$B$110,MAX(1,$D60))),AND($E60&gt;0,INDEX(Kalender!BF$81:BF$110,MAX(1,$E60))&gt;INDEX(Kalender!$B$81:$B$110,MAX(1,$E60))),AND($F60&gt;0,INDEX(Kalender!BF$81:BF$110,MAX(1,$F60))&gt;INDEX(Kalender!$B$81:$B$110,MAX(1,$F60)))),2,0))</f>
        <v>0</v>
      </c>
      <c r="BG60" s="5" t="n">
        <f aca="false">IF(Kalender!BG60&lt;&gt;1,0,IF(AND($B60&gt;0,INDEX(Kalender!BG$68:BG$77,MAX(1,$B60))&gt;INDEX(Kalender!$B$68:$B$77,MAX(1,$B60))),1,0)+IF(OR(AND($C60&gt;0,INDEX(Kalender!BG$81:BG$110,MAX(1,$C60))&gt;INDEX(Kalender!$B$81:$B$110,MAX(1,$C60))),AND($D60&gt;0,INDEX(Kalender!BG$81:BG$110,MAX(1,$D60))&gt;INDEX(Kalender!$B$81:$B$110,MAX(1,$D60))),AND($E60&gt;0,INDEX(Kalender!BG$81:BG$110,MAX(1,$E60))&gt;INDEX(Kalender!$B$81:$B$110,MAX(1,$E60))),AND($F60&gt;0,INDEX(Kalender!BG$81:BG$110,MAX(1,$F60))&gt;INDEX(Kalender!$B$81:$B$110,MAX(1,$F60)))),2,0))</f>
        <v>0</v>
      </c>
      <c r="BH60" s="5" t="n">
        <f aca="false">IF(Kalender!BH60&lt;&gt;1,0,IF(AND($B60&gt;0,INDEX(Kalender!BH$68:BH$77,MAX(1,$B60))&gt;INDEX(Kalender!$B$68:$B$77,MAX(1,$B60))),1,0)+IF(OR(AND($C60&gt;0,INDEX(Kalender!BH$81:BH$110,MAX(1,$C60))&gt;INDEX(Kalender!$B$81:$B$110,MAX(1,$C60))),AND($D60&gt;0,INDEX(Kalender!BH$81:BH$110,MAX(1,$D60))&gt;INDEX(Kalender!$B$81:$B$110,MAX(1,$D60))),AND($E60&gt;0,INDEX(Kalender!BH$81:BH$110,MAX(1,$E60))&gt;INDEX(Kalender!$B$81:$B$110,MAX(1,$E60))),AND($F60&gt;0,INDEX(Kalender!BH$81:BH$110,MAX(1,$F60))&gt;INDEX(Kalender!$B$81:$B$110,MAX(1,$F60)))),2,0))</f>
        <v>0</v>
      </c>
      <c r="BI60" s="5" t="n">
        <f aca="false">IF(Kalender!BI60&lt;&gt;1,0,IF(AND($B60&gt;0,INDEX(Kalender!BI$68:BI$77,MAX(1,$B60))&gt;INDEX(Kalender!$B$68:$B$77,MAX(1,$B60))),1,0)+IF(OR(AND($C60&gt;0,INDEX(Kalender!BI$81:BI$110,MAX(1,$C60))&gt;INDEX(Kalender!$B$81:$B$110,MAX(1,$C60))),AND($D60&gt;0,INDEX(Kalender!BI$81:BI$110,MAX(1,$D60))&gt;INDEX(Kalender!$B$81:$B$110,MAX(1,$D60))),AND($E60&gt;0,INDEX(Kalender!BI$81:BI$110,MAX(1,$E60))&gt;INDEX(Kalender!$B$81:$B$110,MAX(1,$E60))),AND($F60&gt;0,INDEX(Kalender!BI$81:BI$110,MAX(1,$F60))&gt;INDEX(Kalender!$B$81:$B$110,MAX(1,$F60)))),2,0))</f>
        <v>0</v>
      </c>
      <c r="BJ60" s="5" t="n">
        <f aca="false">IF(Kalender!BJ60&lt;&gt;1,0,IF(AND($B60&gt;0,INDEX(Kalender!BJ$68:BJ$77,MAX(1,$B60))&gt;INDEX(Kalender!$B$68:$B$77,MAX(1,$B60))),1,0)+IF(OR(AND($C60&gt;0,INDEX(Kalender!BJ$81:BJ$110,MAX(1,$C60))&gt;INDEX(Kalender!$B$81:$B$110,MAX(1,$C60))),AND($D60&gt;0,INDEX(Kalender!BJ$81:BJ$110,MAX(1,$D60))&gt;INDEX(Kalender!$B$81:$B$110,MAX(1,$D60))),AND($E60&gt;0,INDEX(Kalender!BJ$81:BJ$110,MAX(1,$E60))&gt;INDEX(Kalender!$B$81:$B$110,MAX(1,$E60))),AND($F60&gt;0,INDEX(Kalender!BJ$81:BJ$110,MAX(1,$F60))&gt;INDEX(Kalender!$B$81:$B$110,MAX(1,$F60)))),2,0))</f>
        <v>0</v>
      </c>
      <c r="BK60" s="5" t="n">
        <f aca="false">IF(Kalender!BK60&lt;&gt;1,0,IF(AND($B60&gt;0,INDEX(Kalender!BK$68:BK$77,MAX(1,$B60))&gt;INDEX(Kalender!$B$68:$B$77,MAX(1,$B60))),1,0)+IF(OR(AND($C60&gt;0,INDEX(Kalender!BK$81:BK$110,MAX(1,$C60))&gt;INDEX(Kalender!$B$81:$B$110,MAX(1,$C60))),AND($D60&gt;0,INDEX(Kalender!BK$81:BK$110,MAX(1,$D60))&gt;INDEX(Kalender!$B$81:$B$110,MAX(1,$D60))),AND($E60&gt;0,INDEX(Kalender!BK$81:BK$110,MAX(1,$E60))&gt;INDEX(Kalender!$B$81:$B$110,MAX(1,$E60))),AND($F60&gt;0,INDEX(Kalender!BK$81:BK$110,MAX(1,$F60))&gt;INDEX(Kalender!$B$81:$B$110,MAX(1,$F60)))),2,0))</f>
        <v>0</v>
      </c>
      <c r="BL60" s="5" t="n">
        <f aca="false">IF(Kalender!BL60&lt;&gt;1,0,IF(AND($B60&gt;0,INDEX(Kalender!BL$68:BL$77,MAX(1,$B60))&gt;INDEX(Kalender!$B$68:$B$77,MAX(1,$B60))),1,0)+IF(OR(AND($C60&gt;0,INDEX(Kalender!BL$81:BL$110,MAX(1,$C60))&gt;INDEX(Kalender!$B$81:$B$110,MAX(1,$C60))),AND($D60&gt;0,INDEX(Kalender!BL$81:BL$110,MAX(1,$D60))&gt;INDEX(Kalender!$B$81:$B$110,MAX(1,$D60))),AND($E60&gt;0,INDEX(Kalender!BL$81:BL$110,MAX(1,$E60))&gt;INDEX(Kalender!$B$81:$B$110,MAX(1,$E60))),AND($F60&gt;0,INDEX(Kalender!BL$81:BL$110,MAX(1,$F60))&gt;INDEX(Kalender!$B$81:$B$110,MAX(1,$F60)))),2,0))</f>
        <v>0</v>
      </c>
      <c r="BM60" s="5" t="n">
        <f aca="false">IF(Kalender!BM60&lt;&gt;1,0,IF(AND($B60&gt;0,INDEX(Kalender!BM$68:BM$77,MAX(1,$B60))&gt;INDEX(Kalender!$B$68:$B$77,MAX(1,$B60))),1,0)+IF(OR(AND($C60&gt;0,INDEX(Kalender!BM$81:BM$110,MAX(1,$C60))&gt;INDEX(Kalender!$B$81:$B$110,MAX(1,$C60))),AND($D60&gt;0,INDEX(Kalender!BM$81:BM$110,MAX(1,$D60))&gt;INDEX(Kalender!$B$81:$B$110,MAX(1,$D60))),AND($E60&gt;0,INDEX(Kalender!BM$81:BM$110,MAX(1,$E60))&gt;INDEX(Kalender!$B$81:$B$110,MAX(1,$E60))),AND($F60&gt;0,INDEX(Kalender!BM$81:BM$110,MAX(1,$F60))&gt;INDEX(Kalender!$B$81:$B$110,MAX(1,$F60)))),2,0))</f>
        <v>0</v>
      </c>
      <c r="BN60" s="5" t="n">
        <f aca="false">IF(Kalender!BN60&lt;&gt;1,0,IF(AND($B60&gt;0,INDEX(Kalender!BN$68:BN$77,MAX(1,$B60))&gt;INDEX(Kalender!$B$68:$B$77,MAX(1,$B60))),1,0)+IF(OR(AND($C60&gt;0,INDEX(Kalender!BN$81:BN$110,MAX(1,$C60))&gt;INDEX(Kalender!$B$81:$B$110,MAX(1,$C60))),AND($D60&gt;0,INDEX(Kalender!BN$81:BN$110,MAX(1,$D60))&gt;INDEX(Kalender!$B$81:$B$110,MAX(1,$D60))),AND($E60&gt;0,INDEX(Kalender!BN$81:BN$110,MAX(1,$E60))&gt;INDEX(Kalender!$B$81:$B$110,MAX(1,$E60))),AND($F60&gt;0,INDEX(Kalender!BN$81:BN$110,MAX(1,$F60))&gt;INDEX(Kalender!$B$81:$B$110,MAX(1,$F60)))),2,0))</f>
        <v>0</v>
      </c>
      <c r="BO60" s="5" t="n">
        <f aca="false">IF(Kalender!BO60&lt;&gt;1,0,IF(AND($B60&gt;0,INDEX(Kalender!BO$68:BO$77,MAX(1,$B60))&gt;INDEX(Kalender!$B$68:$B$77,MAX(1,$B60))),1,0)+IF(OR(AND($C60&gt;0,INDEX(Kalender!BO$81:BO$110,MAX(1,$C60))&gt;INDEX(Kalender!$B$81:$B$110,MAX(1,$C60))),AND($D60&gt;0,INDEX(Kalender!BO$81:BO$110,MAX(1,$D60))&gt;INDEX(Kalender!$B$81:$B$110,MAX(1,$D60))),AND($E60&gt;0,INDEX(Kalender!BO$81:BO$110,MAX(1,$E60))&gt;INDEX(Kalender!$B$81:$B$110,MAX(1,$E60))),AND($F60&gt;0,INDEX(Kalender!BO$81:BO$110,MAX(1,$F60))&gt;INDEX(Kalender!$B$81:$B$110,MAX(1,$F60)))),2,0))</f>
        <v>0</v>
      </c>
      <c r="BP60" s="5" t="n">
        <f aca="false">IF(Kalender!BP60&lt;&gt;1,0,IF(AND($B60&gt;0,INDEX(Kalender!BP$68:BP$77,MAX(1,$B60))&gt;INDEX(Kalender!$B$68:$B$77,MAX(1,$B60))),1,0)+IF(OR(AND($C60&gt;0,INDEX(Kalender!BP$81:BP$110,MAX(1,$C60))&gt;INDEX(Kalender!$B$81:$B$110,MAX(1,$C60))),AND($D60&gt;0,INDEX(Kalender!BP$81:BP$110,MAX(1,$D60))&gt;INDEX(Kalender!$B$81:$B$110,MAX(1,$D60))),AND($E60&gt;0,INDEX(Kalender!BP$81:BP$110,MAX(1,$E60))&gt;INDEX(Kalender!$B$81:$B$110,MAX(1,$E60))),AND($F60&gt;0,INDEX(Kalender!BP$81:BP$110,MAX(1,$F60))&gt;INDEX(Kalender!$B$81:$B$110,MAX(1,$F60)))),2,0))</f>
        <v>0</v>
      </c>
      <c r="BQ60" s="5" t="n">
        <f aca="false">IF(Kalender!BQ60&lt;&gt;1,0,IF(AND($B60&gt;0,INDEX(Kalender!BQ$68:BQ$77,MAX(1,$B60))&gt;INDEX(Kalender!$B$68:$B$77,MAX(1,$B60))),1,0)+IF(OR(AND($C60&gt;0,INDEX(Kalender!BQ$81:BQ$110,MAX(1,$C60))&gt;INDEX(Kalender!$B$81:$B$110,MAX(1,$C60))),AND($D60&gt;0,INDEX(Kalender!BQ$81:BQ$110,MAX(1,$D60))&gt;INDEX(Kalender!$B$81:$B$110,MAX(1,$D60))),AND($E60&gt;0,INDEX(Kalender!BQ$81:BQ$110,MAX(1,$E60))&gt;INDEX(Kalender!$B$81:$B$110,MAX(1,$E60))),AND($F60&gt;0,INDEX(Kalender!BQ$81:BQ$110,MAX(1,$F60))&gt;INDEX(Kalender!$B$81:$B$110,MAX(1,$F60)))),2,0))</f>
        <v>0</v>
      </c>
      <c r="BR60" s="5" t="n">
        <f aca="false">IF(Kalender!BR60&lt;&gt;1,0,IF(AND($B60&gt;0,INDEX(Kalender!BR$68:BR$77,MAX(1,$B60))&gt;INDEX(Kalender!$B$68:$B$77,MAX(1,$B60))),1,0)+IF(OR(AND($C60&gt;0,INDEX(Kalender!BR$81:BR$110,MAX(1,$C60))&gt;INDEX(Kalender!$B$81:$B$110,MAX(1,$C60))),AND($D60&gt;0,INDEX(Kalender!BR$81:BR$110,MAX(1,$D60))&gt;INDEX(Kalender!$B$81:$B$110,MAX(1,$D60))),AND($E60&gt;0,INDEX(Kalender!BR$81:BR$110,MAX(1,$E60))&gt;INDEX(Kalender!$B$81:$B$110,MAX(1,$E60))),AND($F60&gt;0,INDEX(Kalender!BR$81:BR$110,MAX(1,$F60))&gt;INDEX(Kalender!$B$81:$B$110,MAX(1,$F60)))),2,0))</f>
        <v>0</v>
      </c>
      <c r="BS60" s="5" t="n">
        <f aca="false">IF(Kalender!BS60&lt;&gt;1,0,IF(AND($B60&gt;0,INDEX(Kalender!BS$68:BS$77,MAX(1,$B60))&gt;INDEX(Kalender!$B$68:$B$77,MAX(1,$B60))),1,0)+IF(OR(AND($C60&gt;0,INDEX(Kalender!BS$81:BS$110,MAX(1,$C60))&gt;INDEX(Kalender!$B$81:$B$110,MAX(1,$C60))),AND($D60&gt;0,INDEX(Kalender!BS$81:BS$110,MAX(1,$D60))&gt;INDEX(Kalender!$B$81:$B$110,MAX(1,$D60))),AND($E60&gt;0,INDEX(Kalender!BS$81:BS$110,MAX(1,$E60))&gt;INDEX(Kalender!$B$81:$B$110,MAX(1,$E60))),AND($F60&gt;0,INDEX(Kalender!BS$81:BS$110,MAX(1,$F60))&gt;INDEX(Kalender!$B$81:$B$110,MAX(1,$F60)))),2,0))</f>
        <v>0</v>
      </c>
      <c r="BT60" s="5" t="n">
        <f aca="false">IF(Kalender!BT60&lt;&gt;1,0,IF(AND($B60&gt;0,INDEX(Kalender!BT$68:BT$77,MAX(1,$B60))&gt;INDEX(Kalender!$B$68:$B$77,MAX(1,$B60))),1,0)+IF(OR(AND($C60&gt;0,INDEX(Kalender!BT$81:BT$110,MAX(1,$C60))&gt;INDEX(Kalender!$B$81:$B$110,MAX(1,$C60))),AND($D60&gt;0,INDEX(Kalender!BT$81:BT$110,MAX(1,$D60))&gt;INDEX(Kalender!$B$81:$B$110,MAX(1,$D60))),AND($E60&gt;0,INDEX(Kalender!BT$81:BT$110,MAX(1,$E60))&gt;INDEX(Kalender!$B$81:$B$110,MAX(1,$E60))),AND($F60&gt;0,INDEX(Kalender!BT$81:BT$110,MAX(1,$F60))&gt;INDEX(Kalender!$B$81:$B$110,MAX(1,$F60)))),2,0))</f>
        <v>0</v>
      </c>
      <c r="BU60" s="5" t="n">
        <f aca="false">IF(Kalender!BU60&lt;&gt;1,0,IF(AND($B60&gt;0,INDEX(Kalender!BU$68:BU$77,MAX(1,$B60))&gt;INDEX(Kalender!$B$68:$B$77,MAX(1,$B60))),1,0)+IF(OR(AND($C60&gt;0,INDEX(Kalender!BU$81:BU$110,MAX(1,$C60))&gt;INDEX(Kalender!$B$81:$B$110,MAX(1,$C60))),AND($D60&gt;0,INDEX(Kalender!BU$81:BU$110,MAX(1,$D60))&gt;INDEX(Kalender!$B$81:$B$110,MAX(1,$D60))),AND($E60&gt;0,INDEX(Kalender!BU$81:BU$110,MAX(1,$E60))&gt;INDEX(Kalender!$B$81:$B$110,MAX(1,$E60))),AND($F60&gt;0,INDEX(Kalender!BU$81:BU$110,MAX(1,$F60))&gt;INDEX(Kalender!$B$81:$B$110,MAX(1,$F60)))),2,0))</f>
        <v>0</v>
      </c>
      <c r="BV60" s="5" t="n">
        <f aca="false">IF(Kalender!BV60&lt;&gt;1,0,IF(AND($B60&gt;0,INDEX(Kalender!BV$68:BV$77,MAX(1,$B60))&gt;INDEX(Kalender!$B$68:$B$77,MAX(1,$B60))),1,0)+IF(OR(AND($C60&gt;0,INDEX(Kalender!BV$81:BV$110,MAX(1,$C60))&gt;INDEX(Kalender!$B$81:$B$110,MAX(1,$C60))),AND($D60&gt;0,INDEX(Kalender!BV$81:BV$110,MAX(1,$D60))&gt;INDEX(Kalender!$B$81:$B$110,MAX(1,$D60))),AND($E60&gt;0,INDEX(Kalender!BV$81:BV$110,MAX(1,$E60))&gt;INDEX(Kalender!$B$81:$B$110,MAX(1,$E60))),AND($F60&gt;0,INDEX(Kalender!BV$81:BV$110,MAX(1,$F60))&gt;INDEX(Kalender!$B$81:$B$110,MAX(1,$F60)))),2,0))</f>
        <v>0</v>
      </c>
      <c r="BW60" s="5" t="n">
        <f aca="false">IF(Kalender!BW60&lt;&gt;1,0,IF(AND($B60&gt;0,INDEX(Kalender!BW$68:BW$77,MAX(1,$B60))&gt;INDEX(Kalender!$B$68:$B$77,MAX(1,$B60))),1,0)+IF(OR(AND($C60&gt;0,INDEX(Kalender!BW$81:BW$110,MAX(1,$C60))&gt;INDEX(Kalender!$B$81:$B$110,MAX(1,$C60))),AND($D60&gt;0,INDEX(Kalender!BW$81:BW$110,MAX(1,$D60))&gt;INDEX(Kalender!$B$81:$B$110,MAX(1,$D60))),AND($E60&gt;0,INDEX(Kalender!BW$81:BW$110,MAX(1,$E60))&gt;INDEX(Kalender!$B$81:$B$110,MAX(1,$E60))),AND($F60&gt;0,INDEX(Kalender!BW$81:BW$110,MAX(1,$F60))&gt;INDEX(Kalender!$B$81:$B$110,MAX(1,$F60)))),2,0))</f>
        <v>0</v>
      </c>
      <c r="BX60" s="5" t="n">
        <f aca="false">IF(Kalender!BX60&lt;&gt;1,0,IF(AND($B60&gt;0,INDEX(Kalender!BX$68:BX$77,MAX(1,$B60))&gt;INDEX(Kalender!$B$68:$B$77,MAX(1,$B60))),1,0)+IF(OR(AND($C60&gt;0,INDEX(Kalender!BX$81:BX$110,MAX(1,$C60))&gt;INDEX(Kalender!$B$81:$B$110,MAX(1,$C60))),AND($D60&gt;0,INDEX(Kalender!BX$81:BX$110,MAX(1,$D60))&gt;INDEX(Kalender!$B$81:$B$110,MAX(1,$D60))),AND($E60&gt;0,INDEX(Kalender!BX$81:BX$110,MAX(1,$E60))&gt;INDEX(Kalender!$B$81:$B$110,MAX(1,$E60))),AND($F60&gt;0,INDEX(Kalender!BX$81:BX$110,MAX(1,$F60))&gt;INDEX(Kalender!$B$81:$B$110,MAX(1,$F60)))),2,0))</f>
        <v>0</v>
      </c>
      <c r="BY60" s="5" t="n">
        <f aca="false">IF(Kalender!BY60&lt;&gt;1,0,IF(AND($B60&gt;0,INDEX(Kalender!BY$68:BY$77,MAX(1,$B60))&gt;INDEX(Kalender!$B$68:$B$77,MAX(1,$B60))),1,0)+IF(OR(AND($C60&gt;0,INDEX(Kalender!BY$81:BY$110,MAX(1,$C60))&gt;INDEX(Kalender!$B$81:$B$110,MAX(1,$C60))),AND($D60&gt;0,INDEX(Kalender!BY$81:BY$110,MAX(1,$D60))&gt;INDEX(Kalender!$B$81:$B$110,MAX(1,$D60))),AND($E60&gt;0,INDEX(Kalender!BY$81:BY$110,MAX(1,$E60))&gt;INDEX(Kalender!$B$81:$B$110,MAX(1,$E60))),AND($F60&gt;0,INDEX(Kalender!BY$81:BY$110,MAX(1,$F60))&gt;INDEX(Kalender!$B$81:$B$110,MAX(1,$F60)))),2,0))</f>
        <v>0</v>
      </c>
      <c r="BZ60" s="5" t="n">
        <f aca="false">IF(Kalender!BZ60&lt;&gt;1,0,IF(AND($B60&gt;0,INDEX(Kalender!BZ$68:BZ$77,MAX(1,$B60))&gt;INDEX(Kalender!$B$68:$B$77,MAX(1,$B60))),1,0)+IF(OR(AND($C60&gt;0,INDEX(Kalender!BZ$81:BZ$110,MAX(1,$C60))&gt;INDEX(Kalender!$B$81:$B$110,MAX(1,$C60))),AND($D60&gt;0,INDEX(Kalender!BZ$81:BZ$110,MAX(1,$D60))&gt;INDEX(Kalender!$B$81:$B$110,MAX(1,$D60))),AND($E60&gt;0,INDEX(Kalender!BZ$81:BZ$110,MAX(1,$E60))&gt;INDEX(Kalender!$B$81:$B$110,MAX(1,$E60))),AND($F60&gt;0,INDEX(Kalender!BZ$81:BZ$110,MAX(1,$F60))&gt;INDEX(Kalender!$B$81:$B$110,MAX(1,$F60)))),2,0))</f>
        <v>0</v>
      </c>
      <c r="CA60" s="5" t="n">
        <f aca="false">IF(Kalender!CA60&lt;&gt;1,0,IF(AND($B60&gt;0,INDEX(Kalender!CA$68:CA$77,MAX(1,$B60))&gt;INDEX(Kalender!$B$68:$B$77,MAX(1,$B60))),1,0)+IF(OR(AND($C60&gt;0,INDEX(Kalender!CA$81:CA$110,MAX(1,$C60))&gt;INDEX(Kalender!$B$81:$B$110,MAX(1,$C60))),AND($D60&gt;0,INDEX(Kalender!CA$81:CA$110,MAX(1,$D60))&gt;INDEX(Kalender!$B$81:$B$110,MAX(1,$D60))),AND($E60&gt;0,INDEX(Kalender!CA$81:CA$110,MAX(1,$E60))&gt;INDEX(Kalender!$B$81:$B$110,MAX(1,$E60))),AND($F60&gt;0,INDEX(Kalender!CA$81:CA$110,MAX(1,$F60))&gt;INDEX(Kalender!$B$81:$B$110,MAX(1,$F60)))),2,0))</f>
        <v>0</v>
      </c>
      <c r="CB60" s="5" t="n">
        <f aca="false">IF(Kalender!CB60&lt;&gt;1,0,IF(AND($B60&gt;0,INDEX(Kalender!CB$68:CB$77,MAX(1,$B60))&gt;INDEX(Kalender!$B$68:$B$77,MAX(1,$B60))),1,0)+IF(OR(AND($C60&gt;0,INDEX(Kalender!CB$81:CB$110,MAX(1,$C60))&gt;INDEX(Kalender!$B$81:$B$110,MAX(1,$C60))),AND($D60&gt;0,INDEX(Kalender!CB$81:CB$110,MAX(1,$D60))&gt;INDEX(Kalender!$B$81:$B$110,MAX(1,$D60))),AND($E60&gt;0,INDEX(Kalender!CB$81:CB$110,MAX(1,$E60))&gt;INDEX(Kalender!$B$81:$B$110,MAX(1,$E60))),AND($F60&gt;0,INDEX(Kalender!CB$81:CB$110,MAX(1,$F60))&gt;INDEX(Kalender!$B$81:$B$110,MAX(1,$F60)))),2,0))</f>
        <v>0</v>
      </c>
      <c r="CC60" s="5" t="n">
        <f aca="false">IF(Kalender!CC60&lt;&gt;1,0,IF(AND($B60&gt;0,INDEX(Kalender!CC$68:CC$77,MAX(1,$B60))&gt;INDEX(Kalender!$B$68:$B$77,MAX(1,$B60))),1,0)+IF(OR(AND($C60&gt;0,INDEX(Kalender!CC$81:CC$110,MAX(1,$C60))&gt;INDEX(Kalender!$B$81:$B$110,MAX(1,$C60))),AND($D60&gt;0,INDEX(Kalender!CC$81:CC$110,MAX(1,$D60))&gt;INDEX(Kalender!$B$81:$B$110,MAX(1,$D60))),AND($E60&gt;0,INDEX(Kalender!CC$81:CC$110,MAX(1,$E60))&gt;INDEX(Kalender!$B$81:$B$110,MAX(1,$E60))),AND($F60&gt;0,INDEX(Kalender!CC$81:CC$110,MAX(1,$F60))&gt;INDEX(Kalender!$B$81:$B$110,MAX(1,$F60)))),2,0))</f>
        <v>0</v>
      </c>
      <c r="CD60" s="5" t="n">
        <f aca="false">IF(Kalender!CD60&lt;&gt;1,0,IF(AND($B60&gt;0,INDEX(Kalender!CD$68:CD$77,MAX(1,$B60))&gt;INDEX(Kalender!$B$68:$B$77,MAX(1,$B60))),1,0)+IF(OR(AND($C60&gt;0,INDEX(Kalender!CD$81:CD$110,MAX(1,$C60))&gt;INDEX(Kalender!$B$81:$B$110,MAX(1,$C60))),AND($D60&gt;0,INDEX(Kalender!CD$81:CD$110,MAX(1,$D60))&gt;INDEX(Kalender!$B$81:$B$110,MAX(1,$D60))),AND($E60&gt;0,INDEX(Kalender!CD$81:CD$110,MAX(1,$E60))&gt;INDEX(Kalender!$B$81:$B$110,MAX(1,$E60))),AND($F60&gt;0,INDEX(Kalender!CD$81:CD$110,MAX(1,$F60))&gt;INDEX(Kalender!$B$81:$B$110,MAX(1,$F60)))),2,0))</f>
        <v>0</v>
      </c>
      <c r="CE60" s="5" t="n">
        <f aca="false">IF(Kalender!CE60&lt;&gt;1,0,IF(AND($B60&gt;0,INDEX(Kalender!CE$68:CE$77,MAX(1,$B60))&gt;INDEX(Kalender!$B$68:$B$77,MAX(1,$B60))),1,0)+IF(OR(AND($C60&gt;0,INDEX(Kalender!CE$81:CE$110,MAX(1,$C60))&gt;INDEX(Kalender!$B$81:$B$110,MAX(1,$C60))),AND($D60&gt;0,INDEX(Kalender!CE$81:CE$110,MAX(1,$D60))&gt;INDEX(Kalender!$B$81:$B$110,MAX(1,$D60))),AND($E60&gt;0,INDEX(Kalender!CE$81:CE$110,MAX(1,$E60))&gt;INDEX(Kalender!$B$81:$B$110,MAX(1,$E60))),AND($F60&gt;0,INDEX(Kalender!CE$81:CE$110,MAX(1,$F60))&gt;INDEX(Kalender!$B$81:$B$110,MAX(1,$F60)))),2,0))</f>
        <v>0</v>
      </c>
      <c r="CF60" s="5" t="n">
        <f aca="false">IF(Kalender!CF60&lt;&gt;1,0,IF(AND($B60&gt;0,INDEX(Kalender!CF$68:CF$77,MAX(1,$B60))&gt;INDEX(Kalender!$B$68:$B$77,MAX(1,$B60))),1,0)+IF(OR(AND($C60&gt;0,INDEX(Kalender!CF$81:CF$110,MAX(1,$C60))&gt;INDEX(Kalender!$B$81:$B$110,MAX(1,$C60))),AND($D60&gt;0,INDEX(Kalender!CF$81:CF$110,MAX(1,$D60))&gt;INDEX(Kalender!$B$81:$B$110,MAX(1,$D60))),AND($E60&gt;0,INDEX(Kalender!CF$81:CF$110,MAX(1,$E60))&gt;INDEX(Kalender!$B$81:$B$110,MAX(1,$E60))),AND($F60&gt;0,INDEX(Kalender!CF$81:CF$110,MAX(1,$F60))&gt;INDEX(Kalender!$B$81:$B$110,MAX(1,$F60)))),2,0))</f>
        <v>0</v>
      </c>
      <c r="CG60" s="5" t="n">
        <f aca="false">IF(Kalender!CG60&lt;&gt;1,0,IF(AND($B60&gt;0,INDEX(Kalender!CG$68:CG$77,MAX(1,$B60))&gt;INDEX(Kalender!$B$68:$B$77,MAX(1,$B60))),1,0)+IF(OR(AND($C60&gt;0,INDEX(Kalender!CG$81:CG$110,MAX(1,$C60))&gt;INDEX(Kalender!$B$81:$B$110,MAX(1,$C60))),AND($D60&gt;0,INDEX(Kalender!CG$81:CG$110,MAX(1,$D60))&gt;INDEX(Kalender!$B$81:$B$110,MAX(1,$D60))),AND($E60&gt;0,INDEX(Kalender!CG$81:CG$110,MAX(1,$E60))&gt;INDEX(Kalender!$B$81:$B$110,MAX(1,$E60))),AND($F60&gt;0,INDEX(Kalender!CG$81:CG$110,MAX(1,$F60))&gt;INDEX(Kalender!$B$81:$B$110,MAX(1,$F60)))),2,0))</f>
        <v>0</v>
      </c>
      <c r="CH60" s="5" t="n">
        <f aca="false">IF(Kalender!CH60&lt;&gt;1,0,IF(AND($B60&gt;0,INDEX(Kalender!CH$68:CH$77,MAX(1,$B60))&gt;INDEX(Kalender!$B$68:$B$77,MAX(1,$B60))),1,0)+IF(OR(AND($C60&gt;0,INDEX(Kalender!CH$81:CH$110,MAX(1,$C60))&gt;INDEX(Kalender!$B$81:$B$110,MAX(1,$C60))),AND($D60&gt;0,INDEX(Kalender!CH$81:CH$110,MAX(1,$D60))&gt;INDEX(Kalender!$B$81:$B$110,MAX(1,$D60))),AND($E60&gt;0,INDEX(Kalender!CH$81:CH$110,MAX(1,$E60))&gt;INDEX(Kalender!$B$81:$B$110,MAX(1,$E60))),AND($F60&gt;0,INDEX(Kalender!CH$81:CH$110,MAX(1,$F60))&gt;INDEX(Kalender!$B$81:$B$110,MAX(1,$F60)))),2,0))</f>
        <v>0</v>
      </c>
      <c r="CI60" s="5" t="n">
        <f aca="false">IF(Kalender!CI60&lt;&gt;1,0,IF(AND($B60&gt;0,INDEX(Kalender!CI$68:CI$77,MAX(1,$B60))&gt;INDEX(Kalender!$B$68:$B$77,MAX(1,$B60))),1,0)+IF(OR(AND($C60&gt;0,INDEX(Kalender!CI$81:CI$110,MAX(1,$C60))&gt;INDEX(Kalender!$B$81:$B$110,MAX(1,$C60))),AND($D60&gt;0,INDEX(Kalender!CI$81:CI$110,MAX(1,$D60))&gt;INDEX(Kalender!$B$81:$B$110,MAX(1,$D60))),AND($E60&gt;0,INDEX(Kalender!CI$81:CI$110,MAX(1,$E60))&gt;INDEX(Kalender!$B$81:$B$110,MAX(1,$E60))),AND($F60&gt;0,INDEX(Kalender!CI$81:CI$110,MAX(1,$F60))&gt;INDEX(Kalender!$B$81:$B$110,MAX(1,$F60)))),2,0))</f>
        <v>0</v>
      </c>
      <c r="CJ60" s="5" t="n">
        <f aca="false">IF(Kalender!CJ60&lt;&gt;1,0,IF(AND($B60&gt;0,INDEX(Kalender!CJ$68:CJ$77,MAX(1,$B60))&gt;INDEX(Kalender!$B$68:$B$77,MAX(1,$B60))),1,0)+IF(OR(AND($C60&gt;0,INDEX(Kalender!CJ$81:CJ$110,MAX(1,$C60))&gt;INDEX(Kalender!$B$81:$B$110,MAX(1,$C60))),AND($D60&gt;0,INDEX(Kalender!CJ$81:CJ$110,MAX(1,$D60))&gt;INDEX(Kalender!$B$81:$B$110,MAX(1,$D60))),AND($E60&gt;0,INDEX(Kalender!CJ$81:CJ$110,MAX(1,$E60))&gt;INDEX(Kalender!$B$81:$B$110,MAX(1,$E60))),AND($F60&gt;0,INDEX(Kalender!CJ$81:CJ$110,MAX(1,$F60))&gt;INDEX(Kalender!$B$81:$B$110,MAX(1,$F60)))),2,0))</f>
        <v>0</v>
      </c>
      <c r="CK60" s="5" t="n">
        <f aca="false">IF(Kalender!CK60&lt;&gt;1,0,IF(AND($B60&gt;0,INDEX(Kalender!CK$68:CK$77,MAX(1,$B60))&gt;INDEX(Kalender!$B$68:$B$77,MAX(1,$B60))),1,0)+IF(OR(AND($C60&gt;0,INDEX(Kalender!CK$81:CK$110,MAX(1,$C60))&gt;INDEX(Kalender!$B$81:$B$110,MAX(1,$C60))),AND($D60&gt;0,INDEX(Kalender!CK$81:CK$110,MAX(1,$D60))&gt;INDEX(Kalender!$B$81:$B$110,MAX(1,$D60))),AND($E60&gt;0,INDEX(Kalender!CK$81:CK$110,MAX(1,$E60))&gt;INDEX(Kalender!$B$81:$B$110,MAX(1,$E60))),AND($F60&gt;0,INDEX(Kalender!CK$81:CK$110,MAX(1,$F60))&gt;INDEX(Kalender!$B$81:$B$110,MAX(1,$F60)))),2,0))</f>
        <v>0</v>
      </c>
      <c r="CL60" s="5" t="n">
        <f aca="false">IF(Kalender!CL60&lt;&gt;1,0,IF(AND($B60&gt;0,INDEX(Kalender!CL$68:CL$77,MAX(1,$B60))&gt;INDEX(Kalender!$B$68:$B$77,MAX(1,$B60))),1,0)+IF(OR(AND($C60&gt;0,INDEX(Kalender!CL$81:CL$110,MAX(1,$C60))&gt;INDEX(Kalender!$B$81:$B$110,MAX(1,$C60))),AND($D60&gt;0,INDEX(Kalender!CL$81:CL$110,MAX(1,$D60))&gt;INDEX(Kalender!$B$81:$B$110,MAX(1,$D60))),AND($E60&gt;0,INDEX(Kalender!CL$81:CL$110,MAX(1,$E60))&gt;INDEX(Kalender!$B$81:$B$110,MAX(1,$E60))),AND($F60&gt;0,INDEX(Kalender!CL$81:CL$110,MAX(1,$F60))&gt;INDEX(Kalender!$B$81:$B$110,MAX(1,$F60)))),2,0))</f>
        <v>0</v>
      </c>
      <c r="CM60" s="5" t="n">
        <f aca="false">IF(Kalender!CM60&lt;&gt;1,0,IF(AND($B60&gt;0,INDEX(Kalender!CM$68:CM$77,MAX(1,$B60))&gt;INDEX(Kalender!$B$68:$B$77,MAX(1,$B60))),1,0)+IF(OR(AND($C60&gt;0,INDEX(Kalender!CM$81:CM$110,MAX(1,$C60))&gt;INDEX(Kalender!$B$81:$B$110,MAX(1,$C60))),AND($D60&gt;0,INDEX(Kalender!CM$81:CM$110,MAX(1,$D60))&gt;INDEX(Kalender!$B$81:$B$110,MAX(1,$D60))),AND($E60&gt;0,INDEX(Kalender!CM$81:CM$110,MAX(1,$E60))&gt;INDEX(Kalender!$B$81:$B$110,MAX(1,$E60))),AND($F60&gt;0,INDEX(Kalender!CM$81:CM$110,MAX(1,$F60))&gt;INDEX(Kalender!$B$81:$B$110,MAX(1,$F60)))),2,0))</f>
        <v>0</v>
      </c>
      <c r="CN60" s="5" t="n">
        <f aca="false">IF(Kalender!CN60&lt;&gt;1,0,IF(AND($B60&gt;0,INDEX(Kalender!CN$68:CN$77,MAX(1,$B60))&gt;INDEX(Kalender!$B$68:$B$77,MAX(1,$B60))),1,0)+IF(OR(AND($C60&gt;0,INDEX(Kalender!CN$81:CN$110,MAX(1,$C60))&gt;INDEX(Kalender!$B$81:$B$110,MAX(1,$C60))),AND($D60&gt;0,INDEX(Kalender!CN$81:CN$110,MAX(1,$D60))&gt;INDEX(Kalender!$B$81:$B$110,MAX(1,$D60))),AND($E60&gt;0,INDEX(Kalender!CN$81:CN$110,MAX(1,$E60))&gt;INDEX(Kalender!$B$81:$B$110,MAX(1,$E60))),AND($F60&gt;0,INDEX(Kalender!CN$81:CN$110,MAX(1,$F60))&gt;INDEX(Kalender!$B$81:$B$110,MAX(1,$F60)))),2,0))</f>
        <v>0</v>
      </c>
      <c r="CO60" s="5" t="n">
        <f aca="false">IF(Kalender!CO60&lt;&gt;1,0,IF(AND($B60&gt;0,INDEX(Kalender!CO$68:CO$77,MAX(1,$B60))&gt;INDEX(Kalender!$B$68:$B$77,MAX(1,$B60))),1,0)+IF(OR(AND($C60&gt;0,INDEX(Kalender!CO$81:CO$110,MAX(1,$C60))&gt;INDEX(Kalender!$B$81:$B$110,MAX(1,$C60))),AND($D60&gt;0,INDEX(Kalender!CO$81:CO$110,MAX(1,$D60))&gt;INDEX(Kalender!$B$81:$B$110,MAX(1,$D60))),AND($E60&gt;0,INDEX(Kalender!CO$81:CO$110,MAX(1,$E60))&gt;INDEX(Kalender!$B$81:$B$110,MAX(1,$E60))),AND($F60&gt;0,INDEX(Kalender!CO$81:CO$110,MAX(1,$F60))&gt;INDEX(Kalender!$B$81:$B$110,MAX(1,$F60)))),2,0))</f>
        <v>0</v>
      </c>
      <c r="CP60" s="5" t="n">
        <f aca="false">IF(Kalender!CP60&lt;&gt;1,0,IF(AND($B60&gt;0,INDEX(Kalender!CP$68:CP$77,MAX(1,$B60))&gt;INDEX(Kalender!$B$68:$B$77,MAX(1,$B60))),1,0)+IF(OR(AND($C60&gt;0,INDEX(Kalender!CP$81:CP$110,MAX(1,$C60))&gt;INDEX(Kalender!$B$81:$B$110,MAX(1,$C60))),AND($D60&gt;0,INDEX(Kalender!CP$81:CP$110,MAX(1,$D60))&gt;INDEX(Kalender!$B$81:$B$110,MAX(1,$D60))),AND($E60&gt;0,INDEX(Kalender!CP$81:CP$110,MAX(1,$E60))&gt;INDEX(Kalender!$B$81:$B$110,MAX(1,$E60))),AND($F60&gt;0,INDEX(Kalender!CP$81:CP$110,MAX(1,$F60))&gt;INDEX(Kalender!$B$81:$B$110,MAX(1,$F60)))),2,0))</f>
        <v>0</v>
      </c>
      <c r="CQ60" s="5" t="n">
        <f aca="false">IF(Kalender!CQ60&lt;&gt;1,0,IF(AND($B60&gt;0,INDEX(Kalender!CQ$68:CQ$77,MAX(1,$B60))&gt;INDEX(Kalender!$B$68:$B$77,MAX(1,$B60))),1,0)+IF(OR(AND($C60&gt;0,INDEX(Kalender!CQ$81:CQ$110,MAX(1,$C60))&gt;INDEX(Kalender!$B$81:$B$110,MAX(1,$C60))),AND($D60&gt;0,INDEX(Kalender!CQ$81:CQ$110,MAX(1,$D60))&gt;INDEX(Kalender!$B$81:$B$110,MAX(1,$D60))),AND($E60&gt;0,INDEX(Kalender!CQ$81:CQ$110,MAX(1,$E60))&gt;INDEX(Kalender!$B$81:$B$110,MAX(1,$E60))),AND($F60&gt;0,INDEX(Kalender!CQ$81:CQ$110,MAX(1,$F60))&gt;INDEX(Kalender!$B$81:$B$110,MAX(1,$F60)))),2,0))</f>
        <v>0</v>
      </c>
      <c r="CR60" s="5" t="n">
        <f aca="false">IF(Kalender!CR60&lt;&gt;1,0,IF(AND($B60&gt;0,INDEX(Kalender!CR$68:CR$77,MAX(1,$B60))&gt;INDEX(Kalender!$B$68:$B$77,MAX(1,$B60))),1,0)+IF(OR(AND($C60&gt;0,INDEX(Kalender!CR$81:CR$110,MAX(1,$C60))&gt;INDEX(Kalender!$B$81:$B$110,MAX(1,$C60))),AND($D60&gt;0,INDEX(Kalender!CR$81:CR$110,MAX(1,$D60))&gt;INDEX(Kalender!$B$81:$B$110,MAX(1,$D60))),AND($E60&gt;0,INDEX(Kalender!CR$81:CR$110,MAX(1,$E60))&gt;INDEX(Kalender!$B$81:$B$110,MAX(1,$E60))),AND($F60&gt;0,INDEX(Kalender!CR$81:CR$110,MAX(1,$F60))&gt;INDEX(Kalender!$B$81:$B$110,MAX(1,$F60)))),2,0))</f>
        <v>0</v>
      </c>
      <c r="CS60" s="5" t="n">
        <f aca="false">IF(Kalender!CS60&lt;&gt;1,0,IF(AND($B60&gt;0,INDEX(Kalender!CS$68:CS$77,MAX(1,$B60))&gt;INDEX(Kalender!$B$68:$B$77,MAX(1,$B60))),1,0)+IF(OR(AND($C60&gt;0,INDEX(Kalender!CS$81:CS$110,MAX(1,$C60))&gt;INDEX(Kalender!$B$81:$B$110,MAX(1,$C60))),AND($D60&gt;0,INDEX(Kalender!CS$81:CS$110,MAX(1,$D60))&gt;INDEX(Kalender!$B$81:$B$110,MAX(1,$D60))),AND($E60&gt;0,INDEX(Kalender!CS$81:CS$110,MAX(1,$E60))&gt;INDEX(Kalender!$B$81:$B$110,MAX(1,$E60))),AND($F60&gt;0,INDEX(Kalender!CS$81:CS$110,MAX(1,$F60))&gt;INDEX(Kalender!$B$81:$B$110,MAX(1,$F60)))),2,0))</f>
        <v>0</v>
      </c>
      <c r="CT60" s="5" t="n">
        <f aca="false">IF(Kalender!CT60&lt;&gt;1,0,IF(AND($B60&gt;0,INDEX(Kalender!CT$68:CT$77,MAX(1,$B60))&gt;INDEX(Kalender!$B$68:$B$77,MAX(1,$B60))),1,0)+IF(OR(AND($C60&gt;0,INDEX(Kalender!CT$81:CT$110,MAX(1,$C60))&gt;INDEX(Kalender!$B$81:$B$110,MAX(1,$C60))),AND($D60&gt;0,INDEX(Kalender!CT$81:CT$110,MAX(1,$D60))&gt;INDEX(Kalender!$B$81:$B$110,MAX(1,$D60))),AND($E60&gt;0,INDEX(Kalender!CT$81:CT$110,MAX(1,$E60))&gt;INDEX(Kalender!$B$81:$B$110,MAX(1,$E60))),AND($F60&gt;0,INDEX(Kalender!CT$81:CT$110,MAX(1,$F60))&gt;INDEX(Kalender!$B$81:$B$110,MAX(1,$F60)))),2,0))</f>
        <v>0</v>
      </c>
      <c r="CU60" s="5" t="n">
        <f aca="false">IF(Kalender!CU60&lt;&gt;1,0,IF(AND($B60&gt;0,INDEX(Kalender!CU$68:CU$77,MAX(1,$B60))&gt;INDEX(Kalender!$B$68:$B$77,MAX(1,$B60))),1,0)+IF(OR(AND($C60&gt;0,INDEX(Kalender!CU$81:CU$110,MAX(1,$C60))&gt;INDEX(Kalender!$B$81:$B$110,MAX(1,$C60))),AND($D60&gt;0,INDEX(Kalender!CU$81:CU$110,MAX(1,$D60))&gt;INDEX(Kalender!$B$81:$B$110,MAX(1,$D60))),AND($E60&gt;0,INDEX(Kalender!CU$81:CU$110,MAX(1,$E60))&gt;INDEX(Kalender!$B$81:$B$110,MAX(1,$E60))),AND($F60&gt;0,INDEX(Kalender!CU$81:CU$110,MAX(1,$F60))&gt;INDEX(Kalender!$B$81:$B$110,MAX(1,$F60)))),2,0))</f>
        <v>0</v>
      </c>
      <c r="CV60" s="5" t="n">
        <f aca="false">IF(Kalender!CV60&lt;&gt;1,0,IF(AND($B60&gt;0,INDEX(Kalender!CV$68:CV$77,MAX(1,$B60))&gt;INDEX(Kalender!$B$68:$B$77,MAX(1,$B60))),1,0)+IF(OR(AND($C60&gt;0,INDEX(Kalender!CV$81:CV$110,MAX(1,$C60))&gt;INDEX(Kalender!$B$81:$B$110,MAX(1,$C60))),AND($D60&gt;0,INDEX(Kalender!CV$81:CV$110,MAX(1,$D60))&gt;INDEX(Kalender!$B$81:$B$110,MAX(1,$D60))),AND($E60&gt;0,INDEX(Kalender!CV$81:CV$110,MAX(1,$E60))&gt;INDEX(Kalender!$B$81:$B$110,MAX(1,$E60))),AND($F60&gt;0,INDEX(Kalender!CV$81:CV$110,MAX(1,$F60))&gt;INDEX(Kalender!$B$81:$B$110,MAX(1,$F60)))),2,0))</f>
        <v>0</v>
      </c>
      <c r="CW60" s="5" t="n">
        <f aca="false">IF(Kalender!CW60&lt;&gt;1,0,IF(AND($B60&gt;0,INDEX(Kalender!CW$68:CW$77,MAX(1,$B60))&gt;INDEX(Kalender!$B$68:$B$77,MAX(1,$B60))),1,0)+IF(OR(AND($C60&gt;0,INDEX(Kalender!CW$81:CW$110,MAX(1,$C60))&gt;INDEX(Kalender!$B$81:$B$110,MAX(1,$C60))),AND($D60&gt;0,INDEX(Kalender!CW$81:CW$110,MAX(1,$D60))&gt;INDEX(Kalender!$B$81:$B$110,MAX(1,$D60))),AND($E60&gt;0,INDEX(Kalender!CW$81:CW$110,MAX(1,$E60))&gt;INDEX(Kalender!$B$81:$B$110,MAX(1,$E60))),AND($F60&gt;0,INDEX(Kalender!CW$81:CW$110,MAX(1,$F60))&gt;INDEX(Kalender!$B$81:$B$110,MAX(1,$F60)))),2,0))</f>
        <v>0</v>
      </c>
      <c r="CX60" s="5" t="n">
        <f aca="false">IF(Kalender!CX60&lt;&gt;1,0,IF(AND($B60&gt;0,INDEX(Kalender!CX$68:CX$77,MAX(1,$B60))&gt;INDEX(Kalender!$B$68:$B$77,MAX(1,$B60))),1,0)+IF(OR(AND($C60&gt;0,INDEX(Kalender!CX$81:CX$110,MAX(1,$C60))&gt;INDEX(Kalender!$B$81:$B$110,MAX(1,$C60))),AND($D60&gt;0,INDEX(Kalender!CX$81:CX$110,MAX(1,$D60))&gt;INDEX(Kalender!$B$81:$B$110,MAX(1,$D60))),AND($E60&gt;0,INDEX(Kalender!CX$81:CX$110,MAX(1,$E60))&gt;INDEX(Kalender!$B$81:$B$110,MAX(1,$E60))),AND($F60&gt;0,INDEX(Kalender!CX$81:CX$110,MAX(1,$F60))&gt;INDEX(Kalender!$B$81:$B$110,MAX(1,$F60)))),2,0))</f>
        <v>0</v>
      </c>
      <c r="CY60" s="5" t="n">
        <f aca="false">IF(Kalender!CY60&lt;&gt;1,0,IF(AND($B60&gt;0,INDEX(Kalender!CY$68:CY$77,MAX(1,$B60))&gt;INDEX(Kalender!$B$68:$B$77,MAX(1,$B60))),1,0)+IF(OR(AND($C60&gt;0,INDEX(Kalender!CY$81:CY$110,MAX(1,$C60))&gt;INDEX(Kalender!$B$81:$B$110,MAX(1,$C60))),AND($D60&gt;0,INDEX(Kalender!CY$81:CY$110,MAX(1,$D60))&gt;INDEX(Kalender!$B$81:$B$110,MAX(1,$D60))),AND($E60&gt;0,INDEX(Kalender!CY$81:CY$110,MAX(1,$E60))&gt;INDEX(Kalender!$B$81:$B$110,MAX(1,$E60))),AND($F60&gt;0,INDEX(Kalender!CY$81:CY$110,MAX(1,$F60))&gt;INDEX(Kalender!$B$81:$B$110,MAX(1,$F60)))),2,0))</f>
        <v>0</v>
      </c>
      <c r="CZ60" s="5" t="n">
        <f aca="false">IF(Kalender!CZ60&lt;&gt;1,0,IF(AND($B60&gt;0,INDEX(Kalender!CZ$68:CZ$77,MAX(1,$B60))&gt;INDEX(Kalender!$B$68:$B$77,MAX(1,$B60))),1,0)+IF(OR(AND($C60&gt;0,INDEX(Kalender!CZ$81:CZ$110,MAX(1,$C60))&gt;INDEX(Kalender!$B$81:$B$110,MAX(1,$C60))),AND($D60&gt;0,INDEX(Kalender!CZ$81:CZ$110,MAX(1,$D60))&gt;INDEX(Kalender!$B$81:$B$110,MAX(1,$D60))),AND($E60&gt;0,INDEX(Kalender!CZ$81:CZ$110,MAX(1,$E60))&gt;INDEX(Kalender!$B$81:$B$110,MAX(1,$E60))),AND($F60&gt;0,INDEX(Kalender!CZ$81:CZ$110,MAX(1,$F60))&gt;INDEX(Kalender!$B$81:$B$110,MAX(1,$F60)))),2,0))</f>
        <v>0</v>
      </c>
      <c r="DA60" s="5" t="n">
        <f aca="false">IF(Kalender!DA60&lt;&gt;1,0,IF(AND($B60&gt;0,INDEX(Kalender!DA$68:DA$77,MAX(1,$B60))&gt;INDEX(Kalender!$B$68:$B$77,MAX(1,$B60))),1,0)+IF(OR(AND($C60&gt;0,INDEX(Kalender!DA$81:DA$110,MAX(1,$C60))&gt;INDEX(Kalender!$B$81:$B$110,MAX(1,$C60))),AND($D60&gt;0,INDEX(Kalender!DA$81:DA$110,MAX(1,$D60))&gt;INDEX(Kalender!$B$81:$B$110,MAX(1,$D60))),AND($E60&gt;0,INDEX(Kalender!DA$81:DA$110,MAX(1,$E60))&gt;INDEX(Kalender!$B$81:$B$110,MAX(1,$E60))),AND($F60&gt;0,INDEX(Kalender!DA$81:DA$110,MAX(1,$F60))&gt;INDEX(Kalender!$B$81:$B$110,MAX(1,$F60)))),2,0))</f>
        <v>0</v>
      </c>
      <c r="DB60" s="5" t="n">
        <f aca="false">IF(Kalender!DB60&lt;&gt;1,0,IF(AND($B60&gt;0,INDEX(Kalender!DB$68:DB$77,MAX(1,$B60))&gt;INDEX(Kalender!$B$68:$B$77,MAX(1,$B60))),1,0)+IF(OR(AND($C60&gt;0,INDEX(Kalender!DB$81:DB$110,MAX(1,$C60))&gt;INDEX(Kalender!$B$81:$B$110,MAX(1,$C60))),AND($D60&gt;0,INDEX(Kalender!DB$81:DB$110,MAX(1,$D60))&gt;INDEX(Kalender!$B$81:$B$110,MAX(1,$D60))),AND($E60&gt;0,INDEX(Kalender!DB$81:DB$110,MAX(1,$E60))&gt;INDEX(Kalender!$B$81:$B$110,MAX(1,$E60))),AND($F60&gt;0,INDEX(Kalender!DB$81:DB$110,MAX(1,$F60))&gt;INDEX(Kalender!$B$81:$B$110,MAX(1,$F60)))),2,0))</f>
        <v>0</v>
      </c>
      <c r="DC60" s="5" t="n">
        <f aca="false">IF(Kalender!DC60&lt;&gt;1,0,IF(AND($B60&gt;0,INDEX(Kalender!DC$68:DC$77,MAX(1,$B60))&gt;INDEX(Kalender!$B$68:$B$77,MAX(1,$B60))),1,0)+IF(OR(AND($C60&gt;0,INDEX(Kalender!DC$81:DC$110,MAX(1,$C60))&gt;INDEX(Kalender!$B$81:$B$110,MAX(1,$C60))),AND($D60&gt;0,INDEX(Kalender!DC$81:DC$110,MAX(1,$D60))&gt;INDEX(Kalender!$B$81:$B$110,MAX(1,$D60))),AND($E60&gt;0,INDEX(Kalender!DC$81:DC$110,MAX(1,$E60))&gt;INDEX(Kalender!$B$81:$B$110,MAX(1,$E60))),AND($F60&gt;0,INDEX(Kalender!DC$81:DC$110,MAX(1,$F60))&gt;INDEX(Kalender!$B$81:$B$110,MAX(1,$F60)))),2,0))</f>
        <v>0</v>
      </c>
      <c r="DD60" s="5" t="n">
        <f aca="false">IF(Kalender!DD60&lt;&gt;1,0,IF(AND($B60&gt;0,INDEX(Kalender!DD$68:DD$77,MAX(1,$B60))&gt;INDEX(Kalender!$B$68:$B$77,MAX(1,$B60))),1,0)+IF(OR(AND($C60&gt;0,INDEX(Kalender!DD$81:DD$110,MAX(1,$C60))&gt;INDEX(Kalender!$B$81:$B$110,MAX(1,$C60))),AND($D60&gt;0,INDEX(Kalender!DD$81:DD$110,MAX(1,$D60))&gt;INDEX(Kalender!$B$81:$B$110,MAX(1,$D60))),AND($E60&gt;0,INDEX(Kalender!DD$81:DD$110,MAX(1,$E60))&gt;INDEX(Kalender!$B$81:$B$110,MAX(1,$E60))),AND($F60&gt;0,INDEX(Kalender!DD$81:DD$110,MAX(1,$F60))&gt;INDEX(Kalender!$B$81:$B$110,MAX(1,$F60)))),2,0))</f>
        <v>0</v>
      </c>
      <c r="DE60" s="5" t="n">
        <f aca="false">IF(Kalender!DE60&lt;&gt;1,0,IF(AND($B60&gt;0,INDEX(Kalender!DE$68:DE$77,MAX(1,$B60))&gt;INDEX(Kalender!$B$68:$B$77,MAX(1,$B60))),1,0)+IF(OR(AND($C60&gt;0,INDEX(Kalender!DE$81:DE$110,MAX(1,$C60))&gt;INDEX(Kalender!$B$81:$B$110,MAX(1,$C60))),AND($D60&gt;0,INDEX(Kalender!DE$81:DE$110,MAX(1,$D60))&gt;INDEX(Kalender!$B$81:$B$110,MAX(1,$D60))),AND($E60&gt;0,INDEX(Kalender!DE$81:DE$110,MAX(1,$E60))&gt;INDEX(Kalender!$B$81:$B$110,MAX(1,$E60))),AND($F60&gt;0,INDEX(Kalender!DE$81:DE$110,MAX(1,$F60))&gt;INDEX(Kalender!$B$81:$B$110,MAX(1,$F60)))),2,0))</f>
        <v>0</v>
      </c>
      <c r="DF60" s="5" t="n">
        <f aca="false">IF(Kalender!DF60&lt;&gt;1,0,IF(AND($B60&gt;0,INDEX(Kalender!DF$68:DF$77,MAX(1,$B60))&gt;INDEX(Kalender!$B$68:$B$77,MAX(1,$B60))),1,0)+IF(OR(AND($C60&gt;0,INDEX(Kalender!DF$81:DF$110,MAX(1,$C60))&gt;INDEX(Kalender!$B$81:$B$110,MAX(1,$C60))),AND($D60&gt;0,INDEX(Kalender!DF$81:DF$110,MAX(1,$D60))&gt;INDEX(Kalender!$B$81:$B$110,MAX(1,$D60))),AND($E60&gt;0,INDEX(Kalender!DF$81:DF$110,MAX(1,$E60))&gt;INDEX(Kalender!$B$81:$B$110,MAX(1,$E60))),AND($F60&gt;0,INDEX(Kalender!DF$81:DF$110,MAX(1,$F60))&gt;INDEX(Kalender!$B$81:$B$110,MAX(1,$F60)))),2,0))</f>
        <v>0</v>
      </c>
      <c r="DG60" s="5" t="n">
        <f aca="false">IF(Kalender!DG60&lt;&gt;1,0,IF(AND($B60&gt;0,INDEX(Kalender!DG$68:DG$77,MAX(1,$B60))&gt;INDEX(Kalender!$B$68:$B$77,MAX(1,$B60))),1,0)+IF(OR(AND($C60&gt;0,INDEX(Kalender!DG$81:DG$110,MAX(1,$C60))&gt;INDEX(Kalender!$B$81:$B$110,MAX(1,$C60))),AND($D60&gt;0,INDEX(Kalender!DG$81:DG$110,MAX(1,$D60))&gt;INDEX(Kalender!$B$81:$B$110,MAX(1,$D60))),AND($E60&gt;0,INDEX(Kalender!DG$81:DG$110,MAX(1,$E60))&gt;INDEX(Kalender!$B$81:$B$110,MAX(1,$E60))),AND($F60&gt;0,INDEX(Kalender!DG$81:DG$110,MAX(1,$F60))&gt;INDEX(Kalender!$B$81:$B$110,MAX(1,$F60)))),2,0))</f>
        <v>0</v>
      </c>
      <c r="DH60" s="5" t="n">
        <f aca="false">IF(Kalender!DH60&lt;&gt;1,0,IF(AND($B60&gt;0,INDEX(Kalender!DH$68:DH$77,MAX(1,$B60))&gt;INDEX(Kalender!$B$68:$B$77,MAX(1,$B60))),1,0)+IF(OR(AND($C60&gt;0,INDEX(Kalender!DH$81:DH$110,MAX(1,$C60))&gt;INDEX(Kalender!$B$81:$B$110,MAX(1,$C60))),AND($D60&gt;0,INDEX(Kalender!DH$81:DH$110,MAX(1,$D60))&gt;INDEX(Kalender!$B$81:$B$110,MAX(1,$D60))),AND($E60&gt;0,INDEX(Kalender!DH$81:DH$110,MAX(1,$E60))&gt;INDEX(Kalender!$B$81:$B$110,MAX(1,$E60))),AND($F60&gt;0,INDEX(Kalender!DH$81:DH$110,MAX(1,$F60))&gt;INDEX(Kalender!$B$81:$B$110,MAX(1,$F60)))),2,0))</f>
        <v>0</v>
      </c>
      <c r="DI60" s="5" t="n">
        <f aca="false">IF(Kalender!DI60&lt;&gt;1,0,IF(AND($B60&gt;0,INDEX(Kalender!DI$68:DI$77,MAX(1,$B60))&gt;INDEX(Kalender!$B$68:$B$77,MAX(1,$B60))),1,0)+IF(OR(AND($C60&gt;0,INDEX(Kalender!DI$81:DI$110,MAX(1,$C60))&gt;INDEX(Kalender!$B$81:$B$110,MAX(1,$C60))),AND($D60&gt;0,INDEX(Kalender!DI$81:DI$110,MAX(1,$D60))&gt;INDEX(Kalender!$B$81:$B$110,MAX(1,$D60))),AND($E60&gt;0,INDEX(Kalender!DI$81:DI$110,MAX(1,$E60))&gt;INDEX(Kalender!$B$81:$B$110,MAX(1,$E60))),AND($F60&gt;0,INDEX(Kalender!DI$81:DI$110,MAX(1,$F60))&gt;INDEX(Kalender!$B$81:$B$110,MAX(1,$F60)))),2,0))</f>
        <v>0</v>
      </c>
      <c r="DJ60" s="5" t="n">
        <f aca="false">IF(Kalender!DJ60&lt;&gt;1,0,IF(AND($B60&gt;0,INDEX(Kalender!DJ$68:DJ$77,MAX(1,$B60))&gt;INDEX(Kalender!$B$68:$B$77,MAX(1,$B60))),1,0)+IF(OR(AND($C60&gt;0,INDEX(Kalender!DJ$81:DJ$110,MAX(1,$C60))&gt;INDEX(Kalender!$B$81:$B$110,MAX(1,$C60))),AND($D60&gt;0,INDEX(Kalender!DJ$81:DJ$110,MAX(1,$D60))&gt;INDEX(Kalender!$B$81:$B$110,MAX(1,$D60))),AND($E60&gt;0,INDEX(Kalender!DJ$81:DJ$110,MAX(1,$E60))&gt;INDEX(Kalender!$B$81:$B$110,MAX(1,$E60))),AND($F60&gt;0,INDEX(Kalender!DJ$81:DJ$110,MAX(1,$F60))&gt;INDEX(Kalender!$B$81:$B$110,MAX(1,$F60)))),2,0))</f>
        <v>0</v>
      </c>
      <c r="DK60" s="5" t="n">
        <f aca="false">IF(Kalender!DK60&lt;&gt;1,0,IF(AND($B60&gt;0,INDEX(Kalender!DK$68:DK$77,MAX(1,$B60))&gt;INDEX(Kalender!$B$68:$B$77,MAX(1,$B60))),1,0)+IF(OR(AND($C60&gt;0,INDEX(Kalender!DK$81:DK$110,MAX(1,$C60))&gt;INDEX(Kalender!$B$81:$B$110,MAX(1,$C60))),AND($D60&gt;0,INDEX(Kalender!DK$81:DK$110,MAX(1,$D60))&gt;INDEX(Kalender!$B$81:$B$110,MAX(1,$D60))),AND($E60&gt;0,INDEX(Kalender!DK$81:DK$110,MAX(1,$E60))&gt;INDEX(Kalender!$B$81:$B$110,MAX(1,$E60))),AND($F60&gt;0,INDEX(Kalender!DK$81:DK$110,MAX(1,$F60))&gt;INDEX(Kalender!$B$81:$B$110,MAX(1,$F60)))),2,0))</f>
        <v>0</v>
      </c>
      <c r="DL60" s="5" t="n">
        <f aca="false">IF(Kalender!DL60&lt;&gt;1,0,IF(AND($B60&gt;0,INDEX(Kalender!DL$68:DL$77,MAX(1,$B60))&gt;INDEX(Kalender!$B$68:$B$77,MAX(1,$B60))),1,0)+IF(OR(AND($C60&gt;0,INDEX(Kalender!DL$81:DL$110,MAX(1,$C60))&gt;INDEX(Kalender!$B$81:$B$110,MAX(1,$C60))),AND($D60&gt;0,INDEX(Kalender!DL$81:DL$110,MAX(1,$D60))&gt;INDEX(Kalender!$B$81:$B$110,MAX(1,$D60))),AND($E60&gt;0,INDEX(Kalender!DL$81:DL$110,MAX(1,$E60))&gt;INDEX(Kalender!$B$81:$B$110,MAX(1,$E60))),AND($F60&gt;0,INDEX(Kalender!DL$81:DL$110,MAX(1,$F60))&gt;INDEX(Kalender!$B$81:$B$110,MAX(1,$F60)))),2,0))</f>
        <v>0</v>
      </c>
      <c r="DM60" s="5" t="n">
        <f aca="false">IF(Kalender!DM60&lt;&gt;1,0,IF(AND($B60&gt;0,INDEX(Kalender!DM$68:DM$77,MAX(1,$B60))&gt;INDEX(Kalender!$B$68:$B$77,MAX(1,$B60))),1,0)+IF(OR(AND($C60&gt;0,INDEX(Kalender!DM$81:DM$110,MAX(1,$C60))&gt;INDEX(Kalender!$B$81:$B$110,MAX(1,$C60))),AND($D60&gt;0,INDEX(Kalender!DM$81:DM$110,MAX(1,$D60))&gt;INDEX(Kalender!$B$81:$B$110,MAX(1,$D60))),AND($E60&gt;0,INDEX(Kalender!DM$81:DM$110,MAX(1,$E60))&gt;INDEX(Kalender!$B$81:$B$110,MAX(1,$E60))),AND($F60&gt;0,INDEX(Kalender!DM$81:DM$110,MAX(1,$F60))&gt;INDEX(Kalender!$B$81:$B$110,MAX(1,$F60)))),2,0))</f>
        <v>0</v>
      </c>
      <c r="DN60" s="5" t="n">
        <f aca="false">IF(Kalender!DN60&lt;&gt;1,0,IF(AND($B60&gt;0,INDEX(Kalender!DN$68:DN$77,MAX(1,$B60))&gt;INDEX(Kalender!$B$68:$B$77,MAX(1,$B60))),1,0)+IF(OR(AND($C60&gt;0,INDEX(Kalender!DN$81:DN$110,MAX(1,$C60))&gt;INDEX(Kalender!$B$81:$B$110,MAX(1,$C60))),AND($D60&gt;0,INDEX(Kalender!DN$81:DN$110,MAX(1,$D60))&gt;INDEX(Kalender!$B$81:$B$110,MAX(1,$D60))),AND($E60&gt;0,INDEX(Kalender!DN$81:DN$110,MAX(1,$E60))&gt;INDEX(Kalender!$B$81:$B$110,MAX(1,$E60))),AND($F60&gt;0,INDEX(Kalender!DN$81:DN$110,MAX(1,$F60))&gt;INDEX(Kalender!$B$81:$B$110,MAX(1,$F60)))),2,0))</f>
        <v>0</v>
      </c>
      <c r="DO60" s="5" t="n">
        <f aca="false">IF(Kalender!DO60&lt;&gt;1,0,IF(AND($B60&gt;0,INDEX(Kalender!DO$68:DO$77,MAX(1,$B60))&gt;INDEX(Kalender!$B$68:$B$77,MAX(1,$B60))),1,0)+IF(OR(AND($C60&gt;0,INDEX(Kalender!DO$81:DO$110,MAX(1,$C60))&gt;INDEX(Kalender!$B$81:$B$110,MAX(1,$C60))),AND($D60&gt;0,INDEX(Kalender!DO$81:DO$110,MAX(1,$D60))&gt;INDEX(Kalender!$B$81:$B$110,MAX(1,$D60))),AND($E60&gt;0,INDEX(Kalender!DO$81:DO$110,MAX(1,$E60))&gt;INDEX(Kalender!$B$81:$B$110,MAX(1,$E60))),AND($F60&gt;0,INDEX(Kalender!DO$81:DO$110,MAX(1,$F60))&gt;INDEX(Kalender!$B$81:$B$110,MAX(1,$F60)))),2,0))</f>
        <v>0</v>
      </c>
      <c r="DP60" s="5" t="n">
        <f aca="false">IF(Kalender!DP60&lt;&gt;1,0,IF(AND($B60&gt;0,INDEX(Kalender!DP$68:DP$77,MAX(1,$B60))&gt;INDEX(Kalender!$B$68:$B$77,MAX(1,$B60))),1,0)+IF(OR(AND($C60&gt;0,INDEX(Kalender!DP$81:DP$110,MAX(1,$C60))&gt;INDEX(Kalender!$B$81:$B$110,MAX(1,$C60))),AND($D60&gt;0,INDEX(Kalender!DP$81:DP$110,MAX(1,$D60))&gt;INDEX(Kalender!$B$81:$B$110,MAX(1,$D60))),AND($E60&gt;0,INDEX(Kalender!DP$81:DP$110,MAX(1,$E60))&gt;INDEX(Kalender!$B$81:$B$110,MAX(1,$E60))),AND($F60&gt;0,INDEX(Kalender!DP$81:DP$110,MAX(1,$F60))&gt;INDEX(Kalender!$B$81:$B$110,MAX(1,$F60)))),2,0))</f>
        <v>0</v>
      </c>
      <c r="DQ60" s="5" t="n">
        <f aca="false">IF(Kalender!DQ60&lt;&gt;1,0,IF(AND($B60&gt;0,INDEX(Kalender!DQ$68:DQ$77,MAX(1,$B60))&gt;INDEX(Kalender!$B$68:$B$77,MAX(1,$B60))),1,0)+IF(OR(AND($C60&gt;0,INDEX(Kalender!DQ$81:DQ$110,MAX(1,$C60))&gt;INDEX(Kalender!$B$81:$B$110,MAX(1,$C60))),AND($D60&gt;0,INDEX(Kalender!DQ$81:DQ$110,MAX(1,$D60))&gt;INDEX(Kalender!$B$81:$B$110,MAX(1,$D60))),AND($E60&gt;0,INDEX(Kalender!DQ$81:DQ$110,MAX(1,$E60))&gt;INDEX(Kalender!$B$81:$B$110,MAX(1,$E60))),AND($F60&gt;0,INDEX(Kalender!DQ$81:DQ$110,MAX(1,$F60))&gt;INDEX(Kalender!$B$81:$B$110,MAX(1,$F60)))),2,0))</f>
        <v>0</v>
      </c>
      <c r="DR60" s="5" t="n">
        <f aca="false">IF(Kalender!DR60&lt;&gt;1,0,IF(AND($B60&gt;0,INDEX(Kalender!DR$68:DR$77,MAX(1,$B60))&gt;INDEX(Kalender!$B$68:$B$77,MAX(1,$B60))),1,0)+IF(OR(AND($C60&gt;0,INDEX(Kalender!DR$81:DR$110,MAX(1,$C60))&gt;INDEX(Kalender!$B$81:$B$110,MAX(1,$C60))),AND($D60&gt;0,INDEX(Kalender!DR$81:DR$110,MAX(1,$D60))&gt;INDEX(Kalender!$B$81:$B$110,MAX(1,$D60))),AND($E60&gt;0,INDEX(Kalender!DR$81:DR$110,MAX(1,$E60))&gt;INDEX(Kalender!$B$81:$B$110,MAX(1,$E60))),AND($F60&gt;0,INDEX(Kalender!DR$81:DR$110,MAX(1,$F60))&gt;INDEX(Kalender!$B$81:$B$110,MAX(1,$F60)))),2,0))</f>
        <v>0</v>
      </c>
      <c r="DS60" s="5" t="n">
        <f aca="false">IF(Kalender!DS60&lt;&gt;1,0,IF(AND($B60&gt;0,INDEX(Kalender!DS$68:DS$77,MAX(1,$B60))&gt;INDEX(Kalender!$B$68:$B$77,MAX(1,$B60))),1,0)+IF(OR(AND($C60&gt;0,INDEX(Kalender!DS$81:DS$110,MAX(1,$C60))&gt;INDEX(Kalender!$B$81:$B$110,MAX(1,$C60))),AND($D60&gt;0,INDEX(Kalender!DS$81:DS$110,MAX(1,$D60))&gt;INDEX(Kalender!$B$81:$B$110,MAX(1,$D60))),AND($E60&gt;0,INDEX(Kalender!DS$81:DS$110,MAX(1,$E60))&gt;INDEX(Kalender!$B$81:$B$110,MAX(1,$E60))),AND($F60&gt;0,INDEX(Kalender!DS$81:DS$110,MAX(1,$F60))&gt;INDEX(Kalender!$B$81:$B$110,MAX(1,$F60)))),2,0))</f>
        <v>0</v>
      </c>
      <c r="DT60" s="5" t="n">
        <f aca="false">IF(Kalender!DT60&lt;&gt;1,0,IF(AND($B60&gt;0,INDEX(Kalender!DT$68:DT$77,MAX(1,$B60))&gt;INDEX(Kalender!$B$68:$B$77,MAX(1,$B60))),1,0)+IF(OR(AND($C60&gt;0,INDEX(Kalender!DT$81:DT$110,MAX(1,$C60))&gt;INDEX(Kalender!$B$81:$B$110,MAX(1,$C60))),AND($D60&gt;0,INDEX(Kalender!DT$81:DT$110,MAX(1,$D60))&gt;INDEX(Kalender!$B$81:$B$110,MAX(1,$D60))),AND($E60&gt;0,INDEX(Kalender!DT$81:DT$110,MAX(1,$E60))&gt;INDEX(Kalender!$B$81:$B$110,MAX(1,$E60))),AND($F60&gt;0,INDEX(Kalender!DT$81:DT$110,MAX(1,$F60))&gt;INDEX(Kalender!$B$81:$B$110,MAX(1,$F60)))),2,0))</f>
        <v>0</v>
      </c>
      <c r="DU60" s="5" t="n">
        <f aca="false">IF(Kalender!DU60&lt;&gt;1,0,IF(AND($B60&gt;0,INDEX(Kalender!DU$68:DU$77,MAX(1,$B60))&gt;INDEX(Kalender!$B$68:$B$77,MAX(1,$B60))),1,0)+IF(OR(AND($C60&gt;0,INDEX(Kalender!DU$81:DU$110,MAX(1,$C60))&gt;INDEX(Kalender!$B$81:$B$110,MAX(1,$C60))),AND($D60&gt;0,INDEX(Kalender!DU$81:DU$110,MAX(1,$D60))&gt;INDEX(Kalender!$B$81:$B$110,MAX(1,$D60))),AND($E60&gt;0,INDEX(Kalender!DU$81:DU$110,MAX(1,$E60))&gt;INDEX(Kalender!$B$81:$B$110,MAX(1,$E60))),AND($F60&gt;0,INDEX(Kalender!DU$81:DU$110,MAX(1,$F60))&gt;INDEX(Kalender!$B$81:$B$110,MAX(1,$F60)))),2,0))</f>
        <v>0</v>
      </c>
      <c r="DV60" s="5" t="n">
        <f aca="false">IF(Kalender!DV60&lt;&gt;1,0,IF(AND($B60&gt;0,INDEX(Kalender!DV$68:DV$77,MAX(1,$B60))&gt;INDEX(Kalender!$B$68:$B$77,MAX(1,$B60))),1,0)+IF(OR(AND($C60&gt;0,INDEX(Kalender!DV$81:DV$110,MAX(1,$C60))&gt;INDEX(Kalender!$B$81:$B$110,MAX(1,$C60))),AND($D60&gt;0,INDEX(Kalender!DV$81:DV$110,MAX(1,$D60))&gt;INDEX(Kalender!$B$81:$B$110,MAX(1,$D60))),AND($E60&gt;0,INDEX(Kalender!DV$81:DV$110,MAX(1,$E60))&gt;INDEX(Kalender!$B$81:$B$110,MAX(1,$E60))),AND($F60&gt;0,INDEX(Kalender!DV$81:DV$110,MAX(1,$F60))&gt;INDEX(Kalender!$B$81:$B$110,MAX(1,$F60)))),2,0))</f>
        <v>0</v>
      </c>
      <c r="DW60" s="5" t="n">
        <f aca="false">IF(Kalender!DW60&lt;&gt;1,0,IF(AND($B60&gt;0,INDEX(Kalender!DW$68:DW$77,MAX(1,$B60))&gt;INDEX(Kalender!$B$68:$B$77,MAX(1,$B60))),1,0)+IF(OR(AND($C60&gt;0,INDEX(Kalender!DW$81:DW$110,MAX(1,$C60))&gt;INDEX(Kalender!$B$81:$B$110,MAX(1,$C60))),AND($D60&gt;0,INDEX(Kalender!DW$81:DW$110,MAX(1,$D60))&gt;INDEX(Kalender!$B$81:$B$110,MAX(1,$D60))),AND($E60&gt;0,INDEX(Kalender!DW$81:DW$110,MAX(1,$E60))&gt;INDEX(Kalender!$B$81:$B$110,MAX(1,$E60))),AND($F60&gt;0,INDEX(Kalender!DW$81:DW$110,MAX(1,$F60))&gt;INDEX(Kalender!$B$81:$B$110,MAX(1,$F60)))),2,0))</f>
        <v>0</v>
      </c>
      <c r="DX60" s="5" t="n">
        <f aca="false">IF(Kalender!DX60&lt;&gt;1,0,IF(AND($B60&gt;0,INDEX(Kalender!DX$68:DX$77,MAX(1,$B60))&gt;INDEX(Kalender!$B$68:$B$77,MAX(1,$B60))),1,0)+IF(OR(AND($C60&gt;0,INDEX(Kalender!DX$81:DX$110,MAX(1,$C60))&gt;INDEX(Kalender!$B$81:$B$110,MAX(1,$C60))),AND($D60&gt;0,INDEX(Kalender!DX$81:DX$110,MAX(1,$D60))&gt;INDEX(Kalender!$B$81:$B$110,MAX(1,$D60))),AND($E60&gt;0,INDEX(Kalender!DX$81:DX$110,MAX(1,$E60))&gt;INDEX(Kalender!$B$81:$B$110,MAX(1,$E60))),AND($F60&gt;0,INDEX(Kalender!DX$81:DX$110,MAX(1,$F60))&gt;INDEX(Kalender!$B$81:$B$110,MAX(1,$F60)))),2,0))</f>
        <v>0</v>
      </c>
      <c r="DY60" s="5" t="n">
        <f aca="false">IF(Kalender!DY60&lt;&gt;1,0,IF(AND($B60&gt;0,INDEX(Kalender!DY$68:DY$77,MAX(1,$B60))&gt;INDEX(Kalender!$B$68:$B$77,MAX(1,$B60))),1,0)+IF(OR(AND($C60&gt;0,INDEX(Kalender!DY$81:DY$110,MAX(1,$C60))&gt;INDEX(Kalender!$B$81:$B$110,MAX(1,$C60))),AND($D60&gt;0,INDEX(Kalender!DY$81:DY$110,MAX(1,$D60))&gt;INDEX(Kalender!$B$81:$B$110,MAX(1,$D60))),AND($E60&gt;0,INDEX(Kalender!DY$81:DY$110,MAX(1,$E60))&gt;INDEX(Kalender!$B$81:$B$110,MAX(1,$E60))),AND($F60&gt;0,INDEX(Kalender!DY$81:DY$110,MAX(1,$F60))&gt;INDEX(Kalender!$B$81:$B$110,MAX(1,$F60)))),2,0))</f>
        <v>0</v>
      </c>
      <c r="DZ60" s="5" t="n">
        <f aca="false">IF(Kalender!DZ60&lt;&gt;1,0,IF(AND($B60&gt;0,INDEX(Kalender!DZ$68:DZ$77,MAX(1,$B60))&gt;INDEX(Kalender!$B$68:$B$77,MAX(1,$B60))),1,0)+IF(OR(AND($C60&gt;0,INDEX(Kalender!DZ$81:DZ$110,MAX(1,$C60))&gt;INDEX(Kalender!$B$81:$B$110,MAX(1,$C60))),AND($D60&gt;0,INDEX(Kalender!DZ$81:DZ$110,MAX(1,$D60))&gt;INDEX(Kalender!$B$81:$B$110,MAX(1,$D60))),AND($E60&gt;0,INDEX(Kalender!DZ$81:DZ$110,MAX(1,$E60))&gt;INDEX(Kalender!$B$81:$B$110,MAX(1,$E60))),AND($F60&gt;0,INDEX(Kalender!DZ$81:DZ$110,MAX(1,$F60))&gt;INDEX(Kalender!$B$81:$B$110,MAX(1,$F60)))),2,0))</f>
        <v>0</v>
      </c>
      <c r="EA60" s="5" t="n">
        <f aca="false">IF(Kalender!EA60&lt;&gt;1,0,IF(AND($B60&gt;0,INDEX(Kalender!EA$68:EA$77,MAX(1,$B60))&gt;INDEX(Kalender!$B$68:$B$77,MAX(1,$B60))),1,0)+IF(OR(AND($C60&gt;0,INDEX(Kalender!EA$81:EA$110,MAX(1,$C60))&gt;INDEX(Kalender!$B$81:$B$110,MAX(1,$C60))),AND($D60&gt;0,INDEX(Kalender!EA$81:EA$110,MAX(1,$D60))&gt;INDEX(Kalender!$B$81:$B$110,MAX(1,$D60))),AND($E60&gt;0,INDEX(Kalender!EA$81:EA$110,MAX(1,$E60))&gt;INDEX(Kalender!$B$81:$B$110,MAX(1,$E60))),AND($F60&gt;0,INDEX(Kalender!EA$81:EA$110,MAX(1,$F60))&gt;INDEX(Kalender!$B$81:$B$110,MAX(1,$F60)))),2,0))</f>
        <v>0</v>
      </c>
      <c r="EB60" s="5" t="n">
        <f aca="false">IF(Kalender!EB60&lt;&gt;1,0,IF(AND($B60&gt;0,INDEX(Kalender!EB$68:EB$77,MAX(1,$B60))&gt;INDEX(Kalender!$B$68:$B$77,MAX(1,$B60))),1,0)+IF(OR(AND($C60&gt;0,INDEX(Kalender!EB$81:EB$110,MAX(1,$C60))&gt;INDEX(Kalender!$B$81:$B$110,MAX(1,$C60))),AND($D60&gt;0,INDEX(Kalender!EB$81:EB$110,MAX(1,$D60))&gt;INDEX(Kalender!$B$81:$B$110,MAX(1,$D60))),AND($E60&gt;0,INDEX(Kalender!EB$81:EB$110,MAX(1,$E60))&gt;INDEX(Kalender!$B$81:$B$110,MAX(1,$E60))),AND($F60&gt;0,INDEX(Kalender!EB$81:EB$110,MAX(1,$F60))&gt;INDEX(Kalender!$B$81:$B$110,MAX(1,$F60)))),2,0))</f>
        <v>0</v>
      </c>
      <c r="EC60" s="5" t="n">
        <f aca="false">IF(Kalender!EC60&lt;&gt;1,0,IF(AND($B60&gt;0,INDEX(Kalender!EC$68:EC$77,MAX(1,$B60))&gt;INDEX(Kalender!$B$68:$B$77,MAX(1,$B60))),1,0)+IF(OR(AND($C60&gt;0,INDEX(Kalender!EC$81:EC$110,MAX(1,$C60))&gt;INDEX(Kalender!$B$81:$B$110,MAX(1,$C60))),AND($D60&gt;0,INDEX(Kalender!EC$81:EC$110,MAX(1,$D60))&gt;INDEX(Kalender!$B$81:$B$110,MAX(1,$D60))),AND($E60&gt;0,INDEX(Kalender!EC$81:EC$110,MAX(1,$E60))&gt;INDEX(Kalender!$B$81:$B$110,MAX(1,$E60))),AND($F60&gt;0,INDEX(Kalender!EC$81:EC$110,MAX(1,$F60))&gt;INDEX(Kalender!$B$81:$B$110,MAX(1,$F60)))),2,0))</f>
        <v>0</v>
      </c>
      <c r="ED60" s="5" t="n">
        <f aca="false">IF(Kalender!ED60&lt;&gt;1,0,IF(AND($B60&gt;0,INDEX(Kalender!ED$68:ED$77,MAX(1,$B60))&gt;INDEX(Kalender!$B$68:$B$77,MAX(1,$B60))),1,0)+IF(OR(AND($C60&gt;0,INDEX(Kalender!ED$81:ED$110,MAX(1,$C60))&gt;INDEX(Kalender!$B$81:$B$110,MAX(1,$C60))),AND($D60&gt;0,INDEX(Kalender!ED$81:ED$110,MAX(1,$D60))&gt;INDEX(Kalender!$B$81:$B$110,MAX(1,$D60))),AND($E60&gt;0,INDEX(Kalender!ED$81:ED$110,MAX(1,$E60))&gt;INDEX(Kalender!$B$81:$B$110,MAX(1,$E60))),AND($F60&gt;0,INDEX(Kalender!ED$81:ED$110,MAX(1,$F60))&gt;INDEX(Kalender!$B$81:$B$110,MAX(1,$F60)))),2,0))</f>
        <v>0</v>
      </c>
      <c r="EE60" s="5" t="n">
        <f aca="false">IF(Kalender!EE60&lt;&gt;1,0,IF(AND($B60&gt;0,INDEX(Kalender!EE$68:EE$77,MAX(1,$B60))&gt;INDEX(Kalender!$B$68:$B$77,MAX(1,$B60))),1,0)+IF(OR(AND($C60&gt;0,INDEX(Kalender!EE$81:EE$110,MAX(1,$C60))&gt;INDEX(Kalender!$B$81:$B$110,MAX(1,$C60))),AND($D60&gt;0,INDEX(Kalender!EE$81:EE$110,MAX(1,$D60))&gt;INDEX(Kalender!$B$81:$B$110,MAX(1,$D60))),AND($E60&gt;0,INDEX(Kalender!EE$81:EE$110,MAX(1,$E60))&gt;INDEX(Kalender!$B$81:$B$110,MAX(1,$E60))),AND($F60&gt;0,INDEX(Kalender!EE$81:EE$110,MAX(1,$F60))&gt;INDEX(Kalender!$B$81:$B$110,MAX(1,$F60)))),2,0))</f>
        <v>0</v>
      </c>
      <c r="EF60" s="5" t="n">
        <f aca="false">IF(Kalender!EF60&lt;&gt;1,0,IF(AND($B60&gt;0,INDEX(Kalender!EF$68:EF$77,MAX(1,$B60))&gt;INDEX(Kalender!$B$68:$B$77,MAX(1,$B60))),1,0)+IF(OR(AND($C60&gt;0,INDEX(Kalender!EF$81:EF$110,MAX(1,$C60))&gt;INDEX(Kalender!$B$81:$B$110,MAX(1,$C60))),AND($D60&gt;0,INDEX(Kalender!EF$81:EF$110,MAX(1,$D60))&gt;INDEX(Kalender!$B$81:$B$110,MAX(1,$D60))),AND($E60&gt;0,INDEX(Kalender!EF$81:EF$110,MAX(1,$E60))&gt;INDEX(Kalender!$B$81:$B$110,MAX(1,$E60))),AND($F60&gt;0,INDEX(Kalender!EF$81:EF$110,MAX(1,$F60))&gt;INDEX(Kalender!$B$81:$B$110,MAX(1,$F60)))),2,0))</f>
        <v>0</v>
      </c>
      <c r="EG60" s="5" t="n">
        <f aca="false">IF(Kalender!EG60&lt;&gt;1,0,IF(AND($B60&gt;0,INDEX(Kalender!EG$68:EG$77,MAX(1,$B60))&gt;INDEX(Kalender!$B$68:$B$77,MAX(1,$B60))),1,0)+IF(OR(AND($C60&gt;0,INDEX(Kalender!EG$81:EG$110,MAX(1,$C60))&gt;INDEX(Kalender!$B$81:$B$110,MAX(1,$C60))),AND($D60&gt;0,INDEX(Kalender!EG$81:EG$110,MAX(1,$D60))&gt;INDEX(Kalender!$B$81:$B$110,MAX(1,$D60))),AND($E60&gt;0,INDEX(Kalender!EG$81:EG$110,MAX(1,$E60))&gt;INDEX(Kalender!$B$81:$B$110,MAX(1,$E60))),AND($F60&gt;0,INDEX(Kalender!EG$81:EG$110,MAX(1,$F60))&gt;INDEX(Kalender!$B$81:$B$110,MAX(1,$F60)))),2,0))</f>
        <v>0</v>
      </c>
      <c r="EH60" s="5" t="n">
        <f aca="false">IF(Kalender!EH60&lt;&gt;1,0,IF(AND($B60&gt;0,INDEX(Kalender!EH$68:EH$77,MAX(1,$B60))&gt;INDEX(Kalender!$B$68:$B$77,MAX(1,$B60))),1,0)+IF(OR(AND($C60&gt;0,INDEX(Kalender!EH$81:EH$110,MAX(1,$C60))&gt;INDEX(Kalender!$B$81:$B$110,MAX(1,$C60))),AND($D60&gt;0,INDEX(Kalender!EH$81:EH$110,MAX(1,$D60))&gt;INDEX(Kalender!$B$81:$B$110,MAX(1,$D60))),AND($E60&gt;0,INDEX(Kalender!EH$81:EH$110,MAX(1,$E60))&gt;INDEX(Kalender!$B$81:$B$110,MAX(1,$E60))),AND($F60&gt;0,INDEX(Kalender!EH$81:EH$110,MAX(1,$F60))&gt;INDEX(Kalender!$B$81:$B$110,MAX(1,$F60)))),2,0))</f>
        <v>0</v>
      </c>
      <c r="EI60" s="5" t="n">
        <f aca="false">IF(Kalender!EI60&lt;&gt;1,0,IF(AND($B60&gt;0,INDEX(Kalender!EI$68:EI$77,MAX(1,$B60))&gt;INDEX(Kalender!$B$68:$B$77,MAX(1,$B60))),1,0)+IF(OR(AND($C60&gt;0,INDEX(Kalender!EI$81:EI$110,MAX(1,$C60))&gt;INDEX(Kalender!$B$81:$B$110,MAX(1,$C60))),AND($D60&gt;0,INDEX(Kalender!EI$81:EI$110,MAX(1,$D60))&gt;INDEX(Kalender!$B$81:$B$110,MAX(1,$D60))),AND($E60&gt;0,INDEX(Kalender!EI$81:EI$110,MAX(1,$E60))&gt;INDEX(Kalender!$B$81:$B$110,MAX(1,$E60))),AND($F60&gt;0,INDEX(Kalender!EI$81:EI$110,MAX(1,$F60))&gt;INDEX(Kalender!$B$81:$B$110,MAX(1,$F60)))),2,0))</f>
        <v>0</v>
      </c>
      <c r="EJ60" s="5" t="n">
        <f aca="false">IF(Kalender!EJ60&lt;&gt;1,0,IF(AND($B60&gt;0,INDEX(Kalender!EJ$68:EJ$77,MAX(1,$B60))&gt;INDEX(Kalender!$B$68:$B$77,MAX(1,$B60))),1,0)+IF(OR(AND($C60&gt;0,INDEX(Kalender!EJ$81:EJ$110,MAX(1,$C60))&gt;INDEX(Kalender!$B$81:$B$110,MAX(1,$C60))),AND($D60&gt;0,INDEX(Kalender!EJ$81:EJ$110,MAX(1,$D60))&gt;INDEX(Kalender!$B$81:$B$110,MAX(1,$D60))),AND($E60&gt;0,INDEX(Kalender!EJ$81:EJ$110,MAX(1,$E60))&gt;INDEX(Kalender!$B$81:$B$110,MAX(1,$E60))),AND($F60&gt;0,INDEX(Kalender!EJ$81:EJ$110,MAX(1,$F60))&gt;INDEX(Kalender!$B$81:$B$110,MAX(1,$F60)))),2,0))</f>
        <v>0</v>
      </c>
      <c r="EK60" s="5" t="n">
        <f aca="false">IF(Kalender!EK60&lt;&gt;1,0,IF(AND($B60&gt;0,INDEX(Kalender!EK$68:EK$77,MAX(1,$B60))&gt;INDEX(Kalender!$B$68:$B$77,MAX(1,$B60))),1,0)+IF(OR(AND($C60&gt;0,INDEX(Kalender!EK$81:EK$110,MAX(1,$C60))&gt;INDEX(Kalender!$B$81:$B$110,MAX(1,$C60))),AND($D60&gt;0,INDEX(Kalender!EK$81:EK$110,MAX(1,$D60))&gt;INDEX(Kalender!$B$81:$B$110,MAX(1,$D60))),AND($E60&gt;0,INDEX(Kalender!EK$81:EK$110,MAX(1,$E60))&gt;INDEX(Kalender!$B$81:$B$110,MAX(1,$E60))),AND($F60&gt;0,INDEX(Kalender!EK$81:EK$110,MAX(1,$F60))&gt;INDEX(Kalender!$B$81:$B$110,MAX(1,$F60)))),2,0))</f>
        <v>0</v>
      </c>
      <c r="EL60" s="5" t="n">
        <f aca="false">IF(Kalender!EL60&lt;&gt;1,0,IF(AND($B60&gt;0,INDEX(Kalender!EL$68:EL$77,MAX(1,$B60))&gt;INDEX(Kalender!$B$68:$B$77,MAX(1,$B60))),1,0)+IF(OR(AND($C60&gt;0,INDEX(Kalender!EL$81:EL$110,MAX(1,$C60))&gt;INDEX(Kalender!$B$81:$B$110,MAX(1,$C60))),AND($D60&gt;0,INDEX(Kalender!EL$81:EL$110,MAX(1,$D60))&gt;INDEX(Kalender!$B$81:$B$110,MAX(1,$D60))),AND($E60&gt;0,INDEX(Kalender!EL$81:EL$110,MAX(1,$E60))&gt;INDEX(Kalender!$B$81:$B$110,MAX(1,$E60))),AND($F60&gt;0,INDEX(Kalender!EL$81:EL$110,MAX(1,$F60))&gt;INDEX(Kalender!$B$81:$B$110,MAX(1,$F60)))),2,0))</f>
        <v>0</v>
      </c>
      <c r="EM60" s="5" t="n">
        <f aca="false">IF(Kalender!EM60&lt;&gt;1,0,IF(AND($B60&gt;0,INDEX(Kalender!EM$68:EM$77,MAX(1,$B60))&gt;INDEX(Kalender!$B$68:$B$77,MAX(1,$B60))),1,0)+IF(OR(AND($C60&gt;0,INDEX(Kalender!EM$81:EM$110,MAX(1,$C60))&gt;INDEX(Kalender!$B$81:$B$110,MAX(1,$C60))),AND($D60&gt;0,INDEX(Kalender!EM$81:EM$110,MAX(1,$D60))&gt;INDEX(Kalender!$B$81:$B$110,MAX(1,$D60))),AND($E60&gt;0,INDEX(Kalender!EM$81:EM$110,MAX(1,$E60))&gt;INDEX(Kalender!$B$81:$B$110,MAX(1,$E60))),AND($F60&gt;0,INDEX(Kalender!EM$81:EM$110,MAX(1,$F60))&gt;INDEX(Kalender!$B$81:$B$110,MAX(1,$F60)))),2,0))</f>
        <v>0</v>
      </c>
      <c r="EN60" s="5" t="n">
        <f aca="false">IF(Kalender!EN60&lt;&gt;1,0,IF(AND($B60&gt;0,INDEX(Kalender!EN$68:EN$77,MAX(1,$B60))&gt;INDEX(Kalender!$B$68:$B$77,MAX(1,$B60))),1,0)+IF(OR(AND($C60&gt;0,INDEX(Kalender!EN$81:EN$110,MAX(1,$C60))&gt;INDEX(Kalender!$B$81:$B$110,MAX(1,$C60))),AND($D60&gt;0,INDEX(Kalender!EN$81:EN$110,MAX(1,$D60))&gt;INDEX(Kalender!$B$81:$B$110,MAX(1,$D60))),AND($E60&gt;0,INDEX(Kalender!EN$81:EN$110,MAX(1,$E60))&gt;INDEX(Kalender!$B$81:$B$110,MAX(1,$E60))),AND($F60&gt;0,INDEX(Kalender!EN$81:EN$110,MAX(1,$F60))&gt;INDEX(Kalender!$B$81:$B$110,MAX(1,$F60)))),2,0))</f>
        <v>0</v>
      </c>
      <c r="EO60" s="5" t="n">
        <f aca="false">IF(Kalender!EO60&lt;&gt;1,0,IF(AND($B60&gt;0,INDEX(Kalender!EO$68:EO$77,MAX(1,$B60))&gt;INDEX(Kalender!$B$68:$B$77,MAX(1,$B60))),1,0)+IF(OR(AND($C60&gt;0,INDEX(Kalender!EO$81:EO$110,MAX(1,$C60))&gt;INDEX(Kalender!$B$81:$B$110,MAX(1,$C60))),AND($D60&gt;0,INDEX(Kalender!EO$81:EO$110,MAX(1,$D60))&gt;INDEX(Kalender!$B$81:$B$110,MAX(1,$D60))),AND($E60&gt;0,INDEX(Kalender!EO$81:EO$110,MAX(1,$E60))&gt;INDEX(Kalender!$B$81:$B$110,MAX(1,$E60))),AND($F60&gt;0,INDEX(Kalender!EO$81:EO$110,MAX(1,$F60))&gt;INDEX(Kalender!$B$81:$B$110,MAX(1,$F60)))),2,0))</f>
        <v>0</v>
      </c>
      <c r="EP60" s="5" t="n">
        <f aca="false">IF(Kalender!EP60&lt;&gt;1,0,IF(AND($B60&gt;0,INDEX(Kalender!EP$68:EP$77,MAX(1,$B60))&gt;INDEX(Kalender!$B$68:$B$77,MAX(1,$B60))),1,0)+IF(OR(AND($C60&gt;0,INDEX(Kalender!EP$81:EP$110,MAX(1,$C60))&gt;INDEX(Kalender!$B$81:$B$110,MAX(1,$C60))),AND($D60&gt;0,INDEX(Kalender!EP$81:EP$110,MAX(1,$D60))&gt;INDEX(Kalender!$B$81:$B$110,MAX(1,$D60))),AND($E60&gt;0,INDEX(Kalender!EP$81:EP$110,MAX(1,$E60))&gt;INDEX(Kalender!$B$81:$B$110,MAX(1,$E60))),AND($F60&gt;0,INDEX(Kalender!EP$81:EP$110,MAX(1,$F60))&gt;INDEX(Kalender!$B$81:$B$110,MAX(1,$F60)))),2,0))</f>
        <v>0</v>
      </c>
      <c r="EQ60" s="5" t="n">
        <f aca="false">IF(Kalender!EQ60&lt;&gt;1,0,IF(AND($B60&gt;0,INDEX(Kalender!EQ$68:EQ$77,MAX(1,$B60))&gt;INDEX(Kalender!$B$68:$B$77,MAX(1,$B60))),1,0)+IF(OR(AND($C60&gt;0,INDEX(Kalender!EQ$81:EQ$110,MAX(1,$C60))&gt;INDEX(Kalender!$B$81:$B$110,MAX(1,$C60))),AND($D60&gt;0,INDEX(Kalender!EQ$81:EQ$110,MAX(1,$D60))&gt;INDEX(Kalender!$B$81:$B$110,MAX(1,$D60))),AND($E60&gt;0,INDEX(Kalender!EQ$81:EQ$110,MAX(1,$E60))&gt;INDEX(Kalender!$B$81:$B$110,MAX(1,$E60))),AND($F60&gt;0,INDEX(Kalender!EQ$81:EQ$110,MAX(1,$F60))&gt;INDEX(Kalender!$B$81:$B$110,MAX(1,$F60)))),2,0))</f>
        <v>0</v>
      </c>
      <c r="ER60" s="5" t="n">
        <f aca="false">IF(Kalender!ER60&lt;&gt;1,0,IF(AND($B60&gt;0,INDEX(Kalender!ER$68:ER$77,MAX(1,$B60))&gt;INDEX(Kalender!$B$68:$B$77,MAX(1,$B60))),1,0)+IF(OR(AND($C60&gt;0,INDEX(Kalender!ER$81:ER$110,MAX(1,$C60))&gt;INDEX(Kalender!$B$81:$B$110,MAX(1,$C60))),AND($D60&gt;0,INDEX(Kalender!ER$81:ER$110,MAX(1,$D60))&gt;INDEX(Kalender!$B$81:$B$110,MAX(1,$D60))),AND($E60&gt;0,INDEX(Kalender!ER$81:ER$110,MAX(1,$E60))&gt;INDEX(Kalender!$B$81:$B$110,MAX(1,$E60))),AND($F60&gt;0,INDEX(Kalender!ER$81:ER$110,MAX(1,$F60))&gt;INDEX(Kalender!$B$81:$B$110,MAX(1,$F60)))),2,0))</f>
        <v>0</v>
      </c>
      <c r="ES60" s="5" t="n">
        <f aca="false">IF(Kalender!ES60&lt;&gt;1,0,IF(AND($B60&gt;0,INDEX(Kalender!ES$68:ES$77,MAX(1,$B60))&gt;INDEX(Kalender!$B$68:$B$77,MAX(1,$B60))),1,0)+IF(OR(AND($C60&gt;0,INDEX(Kalender!ES$81:ES$110,MAX(1,$C60))&gt;INDEX(Kalender!$B$81:$B$110,MAX(1,$C60))),AND($D60&gt;0,INDEX(Kalender!ES$81:ES$110,MAX(1,$D60))&gt;INDEX(Kalender!$B$81:$B$110,MAX(1,$D60))),AND($E60&gt;0,INDEX(Kalender!ES$81:ES$110,MAX(1,$E60))&gt;INDEX(Kalender!$B$81:$B$110,MAX(1,$E60))),AND($F60&gt;0,INDEX(Kalender!ES$81:ES$110,MAX(1,$F60))&gt;INDEX(Kalender!$B$81:$B$110,MAX(1,$F60)))),2,0))</f>
        <v>0</v>
      </c>
      <c r="ET60" s="5" t="n">
        <f aca="false">IF(Kalender!ET60&lt;&gt;1,0,IF(AND($B60&gt;0,INDEX(Kalender!ET$68:ET$77,MAX(1,$B60))&gt;INDEX(Kalender!$B$68:$B$77,MAX(1,$B60))),1,0)+IF(OR(AND($C60&gt;0,INDEX(Kalender!ET$81:ET$110,MAX(1,$C60))&gt;INDEX(Kalender!$B$81:$B$110,MAX(1,$C60))),AND($D60&gt;0,INDEX(Kalender!ET$81:ET$110,MAX(1,$D60))&gt;INDEX(Kalender!$B$81:$B$110,MAX(1,$D60))),AND($E60&gt;0,INDEX(Kalender!ET$81:ET$110,MAX(1,$E60))&gt;INDEX(Kalender!$B$81:$B$110,MAX(1,$E60))),AND($F60&gt;0,INDEX(Kalender!ET$81:ET$110,MAX(1,$F60))&gt;INDEX(Kalender!$B$81:$B$110,MAX(1,$F60)))),2,0))</f>
        <v>0</v>
      </c>
      <c r="EU60" s="5" t="n">
        <f aca="false">IF(Kalender!EU60&lt;&gt;1,0,IF(AND($B60&gt;0,INDEX(Kalender!EU$68:EU$77,MAX(1,$B60))&gt;INDEX(Kalender!$B$68:$B$77,MAX(1,$B60))),1,0)+IF(OR(AND($C60&gt;0,INDEX(Kalender!EU$81:EU$110,MAX(1,$C60))&gt;INDEX(Kalender!$B$81:$B$110,MAX(1,$C60))),AND($D60&gt;0,INDEX(Kalender!EU$81:EU$110,MAX(1,$D60))&gt;INDEX(Kalender!$B$81:$B$110,MAX(1,$D60))),AND($E60&gt;0,INDEX(Kalender!EU$81:EU$110,MAX(1,$E60))&gt;INDEX(Kalender!$B$81:$B$110,MAX(1,$E60))),AND($F60&gt;0,INDEX(Kalender!EU$81:EU$110,MAX(1,$F60))&gt;INDEX(Kalender!$B$81:$B$110,MAX(1,$F60)))),2,0))</f>
        <v>0</v>
      </c>
      <c r="EV60" s="5" t="n">
        <f aca="false">IF(Kalender!EV60&lt;&gt;1,0,IF(AND($B60&gt;0,INDEX(Kalender!EV$68:EV$77,MAX(1,$B60))&gt;INDEX(Kalender!$B$68:$B$77,MAX(1,$B60))),1,0)+IF(OR(AND($C60&gt;0,INDEX(Kalender!EV$81:EV$110,MAX(1,$C60))&gt;INDEX(Kalender!$B$81:$B$110,MAX(1,$C60))),AND($D60&gt;0,INDEX(Kalender!EV$81:EV$110,MAX(1,$D60))&gt;INDEX(Kalender!$B$81:$B$110,MAX(1,$D60))),AND($E60&gt;0,INDEX(Kalender!EV$81:EV$110,MAX(1,$E60))&gt;INDEX(Kalender!$B$81:$B$110,MAX(1,$E60))),AND($F60&gt;0,INDEX(Kalender!EV$81:EV$110,MAX(1,$F60))&gt;INDEX(Kalender!$B$81:$B$110,MAX(1,$F60)))),2,0))</f>
        <v>0</v>
      </c>
      <c r="EW60" s="5" t="n">
        <f aca="false">IF(Kalender!EW60&lt;&gt;1,0,IF(AND($B60&gt;0,INDEX(Kalender!EW$68:EW$77,MAX(1,$B60))&gt;INDEX(Kalender!$B$68:$B$77,MAX(1,$B60))),1,0)+IF(OR(AND($C60&gt;0,INDEX(Kalender!EW$81:EW$110,MAX(1,$C60))&gt;INDEX(Kalender!$B$81:$B$110,MAX(1,$C60))),AND($D60&gt;0,INDEX(Kalender!EW$81:EW$110,MAX(1,$D60))&gt;INDEX(Kalender!$B$81:$B$110,MAX(1,$D60))),AND($E60&gt;0,INDEX(Kalender!EW$81:EW$110,MAX(1,$E60))&gt;INDEX(Kalender!$B$81:$B$110,MAX(1,$E60))),AND($F60&gt;0,INDEX(Kalender!EW$81:EW$110,MAX(1,$F60))&gt;INDEX(Kalender!$B$81:$B$110,MAX(1,$F60)))),2,0))</f>
        <v>0</v>
      </c>
      <c r="EX60" s="5" t="n">
        <f aca="false">IF(Kalender!EX60&lt;&gt;1,0,IF(AND($B60&gt;0,INDEX(Kalender!EX$68:EX$77,MAX(1,$B60))&gt;INDEX(Kalender!$B$68:$B$77,MAX(1,$B60))),1,0)+IF(OR(AND($C60&gt;0,INDEX(Kalender!EX$81:EX$110,MAX(1,$C60))&gt;INDEX(Kalender!$B$81:$B$110,MAX(1,$C60))),AND($D60&gt;0,INDEX(Kalender!EX$81:EX$110,MAX(1,$D60))&gt;INDEX(Kalender!$B$81:$B$110,MAX(1,$D60))),AND($E60&gt;0,INDEX(Kalender!EX$81:EX$110,MAX(1,$E60))&gt;INDEX(Kalender!$B$81:$B$110,MAX(1,$E60))),AND($F60&gt;0,INDEX(Kalender!EX$81:EX$110,MAX(1,$F60))&gt;INDEX(Kalender!$B$81:$B$110,MAX(1,$F60)))),2,0))</f>
        <v>0</v>
      </c>
      <c r="EY60" s="5" t="n">
        <f aca="false">IF(Kalender!EY60&lt;&gt;1,0,IF(AND($B60&gt;0,INDEX(Kalender!EY$68:EY$77,MAX(1,$B60))&gt;INDEX(Kalender!$B$68:$B$77,MAX(1,$B60))),1,0)+IF(OR(AND($C60&gt;0,INDEX(Kalender!EY$81:EY$110,MAX(1,$C60))&gt;INDEX(Kalender!$B$81:$B$110,MAX(1,$C60))),AND($D60&gt;0,INDEX(Kalender!EY$81:EY$110,MAX(1,$D60))&gt;INDEX(Kalender!$B$81:$B$110,MAX(1,$D60))),AND($E60&gt;0,INDEX(Kalender!EY$81:EY$110,MAX(1,$E60))&gt;INDEX(Kalender!$B$81:$B$110,MAX(1,$E60))),AND($F60&gt;0,INDEX(Kalender!EY$81:EY$110,MAX(1,$F60))&gt;INDEX(Kalender!$B$81:$B$110,MAX(1,$F60)))),2,0))</f>
        <v>0</v>
      </c>
      <c r="EZ60" s="5" t="n">
        <f aca="false">IF(Kalender!EZ60&lt;&gt;1,0,IF(AND($B60&gt;0,INDEX(Kalender!EZ$68:EZ$77,MAX(1,$B60))&gt;INDEX(Kalender!$B$68:$B$77,MAX(1,$B60))),1,0)+IF(OR(AND($C60&gt;0,INDEX(Kalender!EZ$81:EZ$110,MAX(1,$C60))&gt;INDEX(Kalender!$B$81:$B$110,MAX(1,$C60))),AND($D60&gt;0,INDEX(Kalender!EZ$81:EZ$110,MAX(1,$D60))&gt;INDEX(Kalender!$B$81:$B$110,MAX(1,$D60))),AND($E60&gt;0,INDEX(Kalender!EZ$81:EZ$110,MAX(1,$E60))&gt;INDEX(Kalender!$B$81:$B$110,MAX(1,$E60))),AND($F60&gt;0,INDEX(Kalender!EZ$81:EZ$110,MAX(1,$F60))&gt;INDEX(Kalender!$B$81:$B$110,MAX(1,$F60)))),2,0))</f>
        <v>0</v>
      </c>
      <c r="FA60" s="5" t="n">
        <f aca="false">IF(Kalender!FA60&lt;&gt;1,0,IF(AND($B60&gt;0,INDEX(Kalender!FA$68:FA$77,MAX(1,$B60))&gt;INDEX(Kalender!$B$68:$B$77,MAX(1,$B60))),1,0)+IF(OR(AND($C60&gt;0,INDEX(Kalender!FA$81:FA$110,MAX(1,$C60))&gt;INDEX(Kalender!$B$81:$B$110,MAX(1,$C60))),AND($D60&gt;0,INDEX(Kalender!FA$81:FA$110,MAX(1,$D60))&gt;INDEX(Kalender!$B$81:$B$110,MAX(1,$D60))),AND($E60&gt;0,INDEX(Kalender!FA$81:FA$110,MAX(1,$E60))&gt;INDEX(Kalender!$B$81:$B$110,MAX(1,$E60))),AND($F60&gt;0,INDEX(Kalender!FA$81:FA$110,MAX(1,$F60))&gt;INDEX(Kalender!$B$81:$B$110,MAX(1,$F60)))),2,0))</f>
        <v>0</v>
      </c>
      <c r="FB60" s="5" t="n">
        <f aca="false">IF(Kalender!FB60&lt;&gt;1,0,IF(AND($B60&gt;0,INDEX(Kalender!FB$68:FB$77,MAX(1,$B60))&gt;INDEX(Kalender!$B$68:$B$77,MAX(1,$B60))),1,0)+IF(OR(AND($C60&gt;0,INDEX(Kalender!FB$81:FB$110,MAX(1,$C60))&gt;INDEX(Kalender!$B$81:$B$110,MAX(1,$C60))),AND($D60&gt;0,INDEX(Kalender!FB$81:FB$110,MAX(1,$D60))&gt;INDEX(Kalender!$B$81:$B$110,MAX(1,$D60))),AND($E60&gt;0,INDEX(Kalender!FB$81:FB$110,MAX(1,$E60))&gt;INDEX(Kalender!$B$81:$B$110,MAX(1,$E60))),AND($F60&gt;0,INDEX(Kalender!FB$81:FB$110,MAX(1,$F60))&gt;INDEX(Kalender!$B$81:$B$110,MAX(1,$F60)))),2,0))</f>
        <v>0</v>
      </c>
      <c r="FC60" s="5" t="n">
        <f aca="false">IF(Kalender!FC60&lt;&gt;1,0,IF(AND($B60&gt;0,INDEX(Kalender!FC$68:FC$77,MAX(1,$B60))&gt;INDEX(Kalender!$B$68:$B$77,MAX(1,$B60))),1,0)+IF(OR(AND($C60&gt;0,INDEX(Kalender!FC$81:FC$110,MAX(1,$C60))&gt;INDEX(Kalender!$B$81:$B$110,MAX(1,$C60))),AND($D60&gt;0,INDEX(Kalender!FC$81:FC$110,MAX(1,$D60))&gt;INDEX(Kalender!$B$81:$B$110,MAX(1,$D60))),AND($E60&gt;0,INDEX(Kalender!FC$81:FC$110,MAX(1,$E60))&gt;INDEX(Kalender!$B$81:$B$110,MAX(1,$E60))),AND($F60&gt;0,INDEX(Kalender!FC$81:FC$110,MAX(1,$F60))&gt;INDEX(Kalender!$B$81:$B$110,MAX(1,$F60)))),2,0))</f>
        <v>0</v>
      </c>
      <c r="FD60" s="5" t="n">
        <f aca="false">IF(Kalender!FD60&lt;&gt;1,0,IF(AND($B60&gt;0,INDEX(Kalender!FD$68:FD$77,MAX(1,$B60))&gt;INDEX(Kalender!$B$68:$B$77,MAX(1,$B60))),1,0)+IF(OR(AND($C60&gt;0,INDEX(Kalender!FD$81:FD$110,MAX(1,$C60))&gt;INDEX(Kalender!$B$81:$B$110,MAX(1,$C60))),AND($D60&gt;0,INDEX(Kalender!FD$81:FD$110,MAX(1,$D60))&gt;INDEX(Kalender!$B$81:$B$110,MAX(1,$D60))),AND($E60&gt;0,INDEX(Kalender!FD$81:FD$110,MAX(1,$E60))&gt;INDEX(Kalender!$B$81:$B$110,MAX(1,$E60))),AND($F60&gt;0,INDEX(Kalender!FD$81:FD$110,MAX(1,$F60))&gt;INDEX(Kalender!$B$81:$B$110,MAX(1,$F60)))),2,0))</f>
        <v>0</v>
      </c>
      <c r="FE60" s="5" t="n">
        <f aca="false">IF(Kalender!FE60&lt;&gt;1,0,IF(AND($B60&gt;0,INDEX(Kalender!FE$68:FE$77,MAX(1,$B60))&gt;INDEX(Kalender!$B$68:$B$77,MAX(1,$B60))),1,0)+IF(OR(AND($C60&gt;0,INDEX(Kalender!FE$81:FE$110,MAX(1,$C60))&gt;INDEX(Kalender!$B$81:$B$110,MAX(1,$C60))),AND($D60&gt;0,INDEX(Kalender!FE$81:FE$110,MAX(1,$D60))&gt;INDEX(Kalender!$B$81:$B$110,MAX(1,$D60))),AND($E60&gt;0,INDEX(Kalender!FE$81:FE$110,MAX(1,$E60))&gt;INDEX(Kalender!$B$81:$B$110,MAX(1,$E60))),AND($F60&gt;0,INDEX(Kalender!FE$81:FE$110,MAX(1,$F60))&gt;INDEX(Kalender!$B$81:$B$110,MAX(1,$F60)))),2,0))</f>
        <v>0</v>
      </c>
      <c r="FF60" s="5" t="n">
        <f aca="false">IF(Kalender!FF60&lt;&gt;1,0,IF(AND($B60&gt;0,INDEX(Kalender!FF$68:FF$77,MAX(1,$B60))&gt;INDEX(Kalender!$B$68:$B$77,MAX(1,$B60))),1,0)+IF(OR(AND($C60&gt;0,INDEX(Kalender!FF$81:FF$110,MAX(1,$C60))&gt;INDEX(Kalender!$B$81:$B$110,MAX(1,$C60))),AND($D60&gt;0,INDEX(Kalender!FF$81:FF$110,MAX(1,$D60))&gt;INDEX(Kalender!$B$81:$B$110,MAX(1,$D60))),AND($E60&gt;0,INDEX(Kalender!FF$81:FF$110,MAX(1,$E60))&gt;INDEX(Kalender!$B$81:$B$110,MAX(1,$E60))),AND($F60&gt;0,INDEX(Kalender!FF$81:FF$110,MAX(1,$F60))&gt;INDEX(Kalender!$B$81:$B$110,MAX(1,$F60)))),2,0))</f>
        <v>0</v>
      </c>
      <c r="FG60" s="5" t="n">
        <f aca="false">IF(Kalender!FG60&lt;&gt;1,0,IF(AND($B60&gt;0,INDEX(Kalender!FG$68:FG$77,MAX(1,$B60))&gt;INDEX(Kalender!$B$68:$B$77,MAX(1,$B60))),1,0)+IF(OR(AND($C60&gt;0,INDEX(Kalender!FG$81:FG$110,MAX(1,$C60))&gt;INDEX(Kalender!$B$81:$B$110,MAX(1,$C60))),AND($D60&gt;0,INDEX(Kalender!FG$81:FG$110,MAX(1,$D60))&gt;INDEX(Kalender!$B$81:$B$110,MAX(1,$D60))),AND($E60&gt;0,INDEX(Kalender!FG$81:FG$110,MAX(1,$E60))&gt;INDEX(Kalender!$B$81:$B$110,MAX(1,$E60))),AND($F60&gt;0,INDEX(Kalender!FG$81:FG$110,MAX(1,$F60))&gt;INDEX(Kalender!$B$81:$B$110,MAX(1,$F60)))),2,0))</f>
        <v>0</v>
      </c>
      <c r="FH60" s="5" t="n">
        <f aca="false">IF(Kalender!FH60&lt;&gt;1,0,IF(AND($B60&gt;0,INDEX(Kalender!FH$68:FH$77,MAX(1,$B60))&gt;INDEX(Kalender!$B$68:$B$77,MAX(1,$B60))),1,0)+IF(OR(AND($C60&gt;0,INDEX(Kalender!FH$81:FH$110,MAX(1,$C60))&gt;INDEX(Kalender!$B$81:$B$110,MAX(1,$C60))),AND($D60&gt;0,INDEX(Kalender!FH$81:FH$110,MAX(1,$D60))&gt;INDEX(Kalender!$B$81:$B$110,MAX(1,$D60))),AND($E60&gt;0,INDEX(Kalender!FH$81:FH$110,MAX(1,$E60))&gt;INDEX(Kalender!$B$81:$B$110,MAX(1,$E60))),AND($F60&gt;0,INDEX(Kalender!FH$81:FH$110,MAX(1,$F60))&gt;INDEX(Kalender!$B$81:$B$110,MAX(1,$F60)))),2,0))</f>
        <v>0</v>
      </c>
      <c r="FI60" s="5" t="n">
        <f aca="false">IF(Kalender!FI60&lt;&gt;1,0,IF(AND($B60&gt;0,INDEX(Kalender!FI$68:FI$77,MAX(1,$B60))&gt;INDEX(Kalender!$B$68:$B$77,MAX(1,$B60))),1,0)+IF(OR(AND($C60&gt;0,INDEX(Kalender!FI$81:FI$110,MAX(1,$C60))&gt;INDEX(Kalender!$B$81:$B$110,MAX(1,$C60))),AND($D60&gt;0,INDEX(Kalender!FI$81:FI$110,MAX(1,$D60))&gt;INDEX(Kalender!$B$81:$B$110,MAX(1,$D60))),AND($E60&gt;0,INDEX(Kalender!FI$81:FI$110,MAX(1,$E60))&gt;INDEX(Kalender!$B$81:$B$110,MAX(1,$E60))),AND($F60&gt;0,INDEX(Kalender!FI$81:FI$110,MAX(1,$F60))&gt;INDEX(Kalender!$B$81:$B$110,MAX(1,$F60)))),2,0))</f>
        <v>0</v>
      </c>
      <c r="FJ60" s="5" t="n">
        <f aca="false">IF(Kalender!FJ60&lt;&gt;1,0,IF(AND($B60&gt;0,INDEX(Kalender!FJ$68:FJ$77,MAX(1,$B60))&gt;INDEX(Kalender!$B$68:$B$77,MAX(1,$B60))),1,0)+IF(OR(AND($C60&gt;0,INDEX(Kalender!FJ$81:FJ$110,MAX(1,$C60))&gt;INDEX(Kalender!$B$81:$B$110,MAX(1,$C60))),AND($D60&gt;0,INDEX(Kalender!FJ$81:FJ$110,MAX(1,$D60))&gt;INDEX(Kalender!$B$81:$B$110,MAX(1,$D60))),AND($E60&gt;0,INDEX(Kalender!FJ$81:FJ$110,MAX(1,$E60))&gt;INDEX(Kalender!$B$81:$B$110,MAX(1,$E60))),AND($F60&gt;0,INDEX(Kalender!FJ$81:FJ$110,MAX(1,$F60))&gt;INDEX(Kalender!$B$81:$B$110,MAX(1,$F60)))),2,0))</f>
        <v>0</v>
      </c>
      <c r="FK60" s="5" t="n">
        <f aca="false">IF(Kalender!FK60&lt;&gt;1,0,IF(AND($B60&gt;0,INDEX(Kalender!FK$68:FK$77,MAX(1,$B60))&gt;INDEX(Kalender!$B$68:$B$77,MAX(1,$B60))),1,0)+IF(OR(AND($C60&gt;0,INDEX(Kalender!FK$81:FK$110,MAX(1,$C60))&gt;INDEX(Kalender!$B$81:$B$110,MAX(1,$C60))),AND($D60&gt;0,INDEX(Kalender!FK$81:FK$110,MAX(1,$D60))&gt;INDEX(Kalender!$B$81:$B$110,MAX(1,$D60))),AND($E60&gt;0,INDEX(Kalender!FK$81:FK$110,MAX(1,$E60))&gt;INDEX(Kalender!$B$81:$B$110,MAX(1,$E60))),AND($F60&gt;0,INDEX(Kalender!FK$81:FK$110,MAX(1,$F60))&gt;INDEX(Kalender!$B$81:$B$110,MAX(1,$F60)))),2,0))</f>
        <v>0</v>
      </c>
      <c r="FL60" s="5" t="n">
        <f aca="false">IF(Kalender!FL60&lt;&gt;1,0,IF(AND($B60&gt;0,INDEX(Kalender!FL$68:FL$77,MAX(1,$B60))&gt;INDEX(Kalender!$B$68:$B$77,MAX(1,$B60))),1,0)+IF(OR(AND($C60&gt;0,INDEX(Kalender!FL$81:FL$110,MAX(1,$C60))&gt;INDEX(Kalender!$B$81:$B$110,MAX(1,$C60))),AND($D60&gt;0,INDEX(Kalender!FL$81:FL$110,MAX(1,$D60))&gt;INDEX(Kalender!$B$81:$B$110,MAX(1,$D60))),AND($E60&gt;0,INDEX(Kalender!FL$81:FL$110,MAX(1,$E60))&gt;INDEX(Kalender!$B$81:$B$110,MAX(1,$E60))),AND($F60&gt;0,INDEX(Kalender!FL$81:FL$110,MAX(1,$F60))&gt;INDEX(Kalender!$B$81:$B$110,MAX(1,$F60)))),2,0))</f>
        <v>0</v>
      </c>
      <c r="FM60" s="5" t="n">
        <f aca="false">IF(Kalender!FM60&lt;&gt;1,0,IF(AND($B60&gt;0,INDEX(Kalender!FM$68:FM$77,MAX(1,$B60))&gt;INDEX(Kalender!$B$68:$B$77,MAX(1,$B60))),1,0)+IF(OR(AND($C60&gt;0,INDEX(Kalender!FM$81:FM$110,MAX(1,$C60))&gt;INDEX(Kalender!$B$81:$B$110,MAX(1,$C60))),AND($D60&gt;0,INDEX(Kalender!FM$81:FM$110,MAX(1,$D60))&gt;INDEX(Kalender!$B$81:$B$110,MAX(1,$D60))),AND($E60&gt;0,INDEX(Kalender!FM$81:FM$110,MAX(1,$E60))&gt;INDEX(Kalender!$B$81:$B$110,MAX(1,$E60))),AND($F60&gt;0,INDEX(Kalender!FM$81:FM$110,MAX(1,$F60))&gt;INDEX(Kalender!$B$81:$B$110,MAX(1,$F60)))),2,0))</f>
        <v>0</v>
      </c>
      <c r="FN60" s="5" t="n">
        <f aca="false">IF(Kalender!FN60&lt;&gt;1,0,IF(AND($B60&gt;0,INDEX(Kalender!FN$68:FN$77,MAX(1,$B60))&gt;INDEX(Kalender!$B$68:$B$77,MAX(1,$B60))),1,0)+IF(OR(AND($C60&gt;0,INDEX(Kalender!FN$81:FN$110,MAX(1,$C60))&gt;INDEX(Kalender!$B$81:$B$110,MAX(1,$C60))),AND($D60&gt;0,INDEX(Kalender!FN$81:FN$110,MAX(1,$D60))&gt;INDEX(Kalender!$B$81:$B$110,MAX(1,$D60))),AND($E60&gt;0,INDEX(Kalender!FN$81:FN$110,MAX(1,$E60))&gt;INDEX(Kalender!$B$81:$B$110,MAX(1,$E60))),AND($F60&gt;0,INDEX(Kalender!FN$81:FN$110,MAX(1,$F60))&gt;INDEX(Kalender!$B$81:$B$110,MAX(1,$F60)))),2,0))</f>
        <v>0</v>
      </c>
      <c r="FO60" s="5" t="n">
        <f aca="false">IF(Kalender!FO60&lt;&gt;1,0,IF(AND($B60&gt;0,INDEX(Kalender!FO$68:FO$77,MAX(1,$B60))&gt;INDEX(Kalender!$B$68:$B$77,MAX(1,$B60))),1,0)+IF(OR(AND($C60&gt;0,INDEX(Kalender!FO$81:FO$110,MAX(1,$C60))&gt;INDEX(Kalender!$B$81:$B$110,MAX(1,$C60))),AND($D60&gt;0,INDEX(Kalender!FO$81:FO$110,MAX(1,$D60))&gt;INDEX(Kalender!$B$81:$B$110,MAX(1,$D60))),AND($E60&gt;0,INDEX(Kalender!FO$81:FO$110,MAX(1,$E60))&gt;INDEX(Kalender!$B$81:$B$110,MAX(1,$E60))),AND($F60&gt;0,INDEX(Kalender!FO$81:FO$110,MAX(1,$F60))&gt;INDEX(Kalender!$B$81:$B$110,MAX(1,$F60)))),2,0))</f>
        <v>0</v>
      </c>
      <c r="FP60" s="5" t="n">
        <f aca="false">IF(Kalender!FP60&lt;&gt;1,0,IF(AND($B60&gt;0,INDEX(Kalender!FP$68:FP$77,MAX(1,$B60))&gt;INDEX(Kalender!$B$68:$B$77,MAX(1,$B60))),1,0)+IF(OR(AND($C60&gt;0,INDEX(Kalender!FP$81:FP$110,MAX(1,$C60))&gt;INDEX(Kalender!$B$81:$B$110,MAX(1,$C60))),AND($D60&gt;0,INDEX(Kalender!FP$81:FP$110,MAX(1,$D60))&gt;INDEX(Kalender!$B$81:$B$110,MAX(1,$D60))),AND($E60&gt;0,INDEX(Kalender!FP$81:FP$110,MAX(1,$E60))&gt;INDEX(Kalender!$B$81:$B$110,MAX(1,$E60))),AND($F60&gt;0,INDEX(Kalender!FP$81:FP$110,MAX(1,$F60))&gt;INDEX(Kalender!$B$81:$B$110,MAX(1,$F60)))),2,0))</f>
        <v>0</v>
      </c>
      <c r="FQ60" s="5" t="n">
        <f aca="false">IF(Kalender!FQ60&lt;&gt;1,0,IF(AND($B60&gt;0,INDEX(Kalender!FQ$68:FQ$77,MAX(1,$B60))&gt;INDEX(Kalender!$B$68:$B$77,MAX(1,$B60))),1,0)+IF(OR(AND($C60&gt;0,INDEX(Kalender!FQ$81:FQ$110,MAX(1,$C60))&gt;INDEX(Kalender!$B$81:$B$110,MAX(1,$C60))),AND($D60&gt;0,INDEX(Kalender!FQ$81:FQ$110,MAX(1,$D60))&gt;INDEX(Kalender!$B$81:$B$110,MAX(1,$D60))),AND($E60&gt;0,INDEX(Kalender!FQ$81:FQ$110,MAX(1,$E60))&gt;INDEX(Kalender!$B$81:$B$110,MAX(1,$E60))),AND($F60&gt;0,INDEX(Kalender!FQ$81:FQ$110,MAX(1,$F60))&gt;INDEX(Kalender!$B$81:$B$110,MAX(1,$F60)))),2,0))</f>
        <v>0</v>
      </c>
      <c r="FR60" s="5" t="n">
        <f aca="false">IF(Kalender!FR60&lt;&gt;1,0,IF(AND($B60&gt;0,INDEX(Kalender!FR$68:FR$77,MAX(1,$B60))&gt;INDEX(Kalender!$B$68:$B$77,MAX(1,$B60))),1,0)+IF(OR(AND($C60&gt;0,INDEX(Kalender!FR$81:FR$110,MAX(1,$C60))&gt;INDEX(Kalender!$B$81:$B$110,MAX(1,$C60))),AND($D60&gt;0,INDEX(Kalender!FR$81:FR$110,MAX(1,$D60))&gt;INDEX(Kalender!$B$81:$B$110,MAX(1,$D60))),AND($E60&gt;0,INDEX(Kalender!FR$81:FR$110,MAX(1,$E60))&gt;INDEX(Kalender!$B$81:$B$110,MAX(1,$E60))),AND($F60&gt;0,INDEX(Kalender!FR$81:FR$110,MAX(1,$F60))&gt;INDEX(Kalender!$B$81:$B$110,MAX(1,$F60)))),2,0))</f>
        <v>0</v>
      </c>
      <c r="FS60" s="5" t="n">
        <f aca="false">IF(Kalender!FS60&lt;&gt;1,0,IF(AND($B60&gt;0,INDEX(Kalender!FS$68:FS$77,MAX(1,$B60))&gt;INDEX(Kalender!$B$68:$B$77,MAX(1,$B60))),1,0)+IF(OR(AND($C60&gt;0,INDEX(Kalender!FS$81:FS$110,MAX(1,$C60))&gt;INDEX(Kalender!$B$81:$B$110,MAX(1,$C60))),AND($D60&gt;0,INDEX(Kalender!FS$81:FS$110,MAX(1,$D60))&gt;INDEX(Kalender!$B$81:$B$110,MAX(1,$D60))),AND($E60&gt;0,INDEX(Kalender!FS$81:FS$110,MAX(1,$E60))&gt;INDEX(Kalender!$B$81:$B$110,MAX(1,$E60))),AND($F60&gt;0,INDEX(Kalender!FS$81:FS$110,MAX(1,$F60))&gt;INDEX(Kalender!$B$81:$B$110,MAX(1,$F60)))),2,0))</f>
        <v>0</v>
      </c>
      <c r="FT60" s="5" t="n">
        <f aca="false">IF(Kalender!FT60&lt;&gt;1,0,IF(AND($B60&gt;0,INDEX(Kalender!FT$68:FT$77,MAX(1,$B60))&gt;INDEX(Kalender!$B$68:$B$77,MAX(1,$B60))),1,0)+IF(OR(AND($C60&gt;0,INDEX(Kalender!FT$81:FT$110,MAX(1,$C60))&gt;INDEX(Kalender!$B$81:$B$110,MAX(1,$C60))),AND($D60&gt;0,INDEX(Kalender!FT$81:FT$110,MAX(1,$D60))&gt;INDEX(Kalender!$B$81:$B$110,MAX(1,$D60))),AND($E60&gt;0,INDEX(Kalender!FT$81:FT$110,MAX(1,$E60))&gt;INDEX(Kalender!$B$81:$B$110,MAX(1,$E60))),AND($F60&gt;0,INDEX(Kalender!FT$81:FT$110,MAX(1,$F60))&gt;INDEX(Kalender!$B$81:$B$110,MAX(1,$F60)))),2,0))</f>
        <v>0</v>
      </c>
      <c r="FU60" s="5" t="n">
        <f aca="false">IF(Kalender!FU60&lt;&gt;1,0,IF(AND($B60&gt;0,INDEX(Kalender!FU$68:FU$77,MAX(1,$B60))&gt;INDEX(Kalender!$B$68:$B$77,MAX(1,$B60))),1,0)+IF(OR(AND($C60&gt;0,INDEX(Kalender!FU$81:FU$110,MAX(1,$C60))&gt;INDEX(Kalender!$B$81:$B$110,MAX(1,$C60))),AND($D60&gt;0,INDEX(Kalender!FU$81:FU$110,MAX(1,$D60))&gt;INDEX(Kalender!$B$81:$B$110,MAX(1,$D60))),AND($E60&gt;0,INDEX(Kalender!FU$81:FU$110,MAX(1,$E60))&gt;INDEX(Kalender!$B$81:$B$110,MAX(1,$E60))),AND($F60&gt;0,INDEX(Kalender!FU$81:FU$110,MAX(1,$F60))&gt;INDEX(Kalender!$B$81:$B$110,MAX(1,$F60)))),2,0))</f>
        <v>0</v>
      </c>
      <c r="FV60" s="5" t="n">
        <f aca="false">IF(Kalender!FV60&lt;&gt;1,0,IF(AND($B60&gt;0,INDEX(Kalender!FV$68:FV$77,MAX(1,$B60))&gt;INDEX(Kalender!$B$68:$B$77,MAX(1,$B60))),1,0)+IF(OR(AND($C60&gt;0,INDEX(Kalender!FV$81:FV$110,MAX(1,$C60))&gt;INDEX(Kalender!$B$81:$B$110,MAX(1,$C60))),AND($D60&gt;0,INDEX(Kalender!FV$81:FV$110,MAX(1,$D60))&gt;INDEX(Kalender!$B$81:$B$110,MAX(1,$D60))),AND($E60&gt;0,INDEX(Kalender!FV$81:FV$110,MAX(1,$E60))&gt;INDEX(Kalender!$B$81:$B$110,MAX(1,$E60))),AND($F60&gt;0,INDEX(Kalender!FV$81:FV$110,MAX(1,$F60))&gt;INDEX(Kalender!$B$81:$B$110,MAX(1,$F60)))),2,0))</f>
        <v>0</v>
      </c>
      <c r="FW60" s="5" t="n">
        <f aca="false">IF(Kalender!FW60&lt;&gt;1,0,IF(AND($B60&gt;0,INDEX(Kalender!FW$68:FW$77,MAX(1,$B60))&gt;INDEX(Kalender!$B$68:$B$77,MAX(1,$B60))),1,0)+IF(OR(AND($C60&gt;0,INDEX(Kalender!FW$81:FW$110,MAX(1,$C60))&gt;INDEX(Kalender!$B$81:$B$110,MAX(1,$C60))),AND($D60&gt;0,INDEX(Kalender!FW$81:FW$110,MAX(1,$D60))&gt;INDEX(Kalender!$B$81:$B$110,MAX(1,$D60))),AND($E60&gt;0,INDEX(Kalender!FW$81:FW$110,MAX(1,$E60))&gt;INDEX(Kalender!$B$81:$B$110,MAX(1,$E60))),AND($F60&gt;0,INDEX(Kalender!FW$81:FW$110,MAX(1,$F60))&gt;INDEX(Kalender!$B$81:$B$110,MAX(1,$F60)))),2,0))</f>
        <v>0</v>
      </c>
      <c r="FX60" s="5" t="n">
        <f aca="false">IF(Kalender!FX60&lt;&gt;1,0,IF(AND($B60&gt;0,INDEX(Kalender!FX$68:FX$77,MAX(1,$B60))&gt;INDEX(Kalender!$B$68:$B$77,MAX(1,$B60))),1,0)+IF(OR(AND($C60&gt;0,INDEX(Kalender!FX$81:FX$110,MAX(1,$C60))&gt;INDEX(Kalender!$B$81:$B$110,MAX(1,$C60))),AND($D60&gt;0,INDEX(Kalender!FX$81:FX$110,MAX(1,$D60))&gt;INDEX(Kalender!$B$81:$B$110,MAX(1,$D60))),AND($E60&gt;0,INDEX(Kalender!FX$81:FX$110,MAX(1,$E60))&gt;INDEX(Kalender!$B$81:$B$110,MAX(1,$E60))),AND($F60&gt;0,INDEX(Kalender!FX$81:FX$110,MAX(1,$F60))&gt;INDEX(Kalender!$B$81:$B$110,MAX(1,$F60)))),2,0))</f>
        <v>0</v>
      </c>
      <c r="FY60" s="5" t="n">
        <f aca="false">IF(Kalender!FY60&lt;&gt;1,0,IF(AND($B60&gt;0,INDEX(Kalender!FY$68:FY$77,MAX(1,$B60))&gt;INDEX(Kalender!$B$68:$B$77,MAX(1,$B60))),1,0)+IF(OR(AND($C60&gt;0,INDEX(Kalender!FY$81:FY$110,MAX(1,$C60))&gt;INDEX(Kalender!$B$81:$B$110,MAX(1,$C60))),AND($D60&gt;0,INDEX(Kalender!FY$81:FY$110,MAX(1,$D60))&gt;INDEX(Kalender!$B$81:$B$110,MAX(1,$D60))),AND($E60&gt;0,INDEX(Kalender!FY$81:FY$110,MAX(1,$E60))&gt;INDEX(Kalender!$B$81:$B$110,MAX(1,$E60))),AND($F60&gt;0,INDEX(Kalender!FY$81:FY$110,MAX(1,$F60))&gt;INDEX(Kalender!$B$81:$B$110,MAX(1,$F60)))),2,0))</f>
        <v>0</v>
      </c>
      <c r="FZ60" s="5" t="n">
        <f aca="false">IF(Kalender!FZ60&lt;&gt;1,0,IF(AND($B60&gt;0,INDEX(Kalender!FZ$68:FZ$77,MAX(1,$B60))&gt;INDEX(Kalender!$B$68:$B$77,MAX(1,$B60))),1,0)+IF(OR(AND($C60&gt;0,INDEX(Kalender!FZ$81:FZ$110,MAX(1,$C60))&gt;INDEX(Kalender!$B$81:$B$110,MAX(1,$C60))),AND($D60&gt;0,INDEX(Kalender!FZ$81:FZ$110,MAX(1,$D60))&gt;INDEX(Kalender!$B$81:$B$110,MAX(1,$D60))),AND($E60&gt;0,INDEX(Kalender!FZ$81:FZ$110,MAX(1,$E60))&gt;INDEX(Kalender!$B$81:$B$110,MAX(1,$E60))),AND($F60&gt;0,INDEX(Kalender!FZ$81:FZ$110,MAX(1,$F60))&gt;INDEX(Kalender!$B$81:$B$110,MAX(1,$F60)))),2,0))</f>
        <v>0</v>
      </c>
      <c r="GA60" s="5" t="n">
        <f aca="false">IF(Kalender!GA60&lt;&gt;1,0,IF(AND($B60&gt;0,INDEX(Kalender!GA$68:GA$77,MAX(1,$B60))&gt;INDEX(Kalender!$B$68:$B$77,MAX(1,$B60))),1,0)+IF(OR(AND($C60&gt;0,INDEX(Kalender!GA$81:GA$110,MAX(1,$C60))&gt;INDEX(Kalender!$B$81:$B$110,MAX(1,$C60))),AND($D60&gt;0,INDEX(Kalender!GA$81:GA$110,MAX(1,$D60))&gt;INDEX(Kalender!$B$81:$B$110,MAX(1,$D60))),AND($E60&gt;0,INDEX(Kalender!GA$81:GA$110,MAX(1,$E60))&gt;INDEX(Kalender!$B$81:$B$110,MAX(1,$E60))),AND($F60&gt;0,INDEX(Kalender!GA$81:GA$110,MAX(1,$F60))&gt;INDEX(Kalender!$B$81:$B$110,MAX(1,$F60)))),2,0))</f>
        <v>0</v>
      </c>
      <c r="GB60" s="5" t="n">
        <f aca="false">IF(Kalender!GB60&lt;&gt;1,0,IF(AND($B60&gt;0,INDEX(Kalender!GB$68:GB$77,MAX(1,$B60))&gt;INDEX(Kalender!$B$68:$B$77,MAX(1,$B60))),1,0)+IF(OR(AND($C60&gt;0,INDEX(Kalender!GB$81:GB$110,MAX(1,$C60))&gt;INDEX(Kalender!$B$81:$B$110,MAX(1,$C60))),AND($D60&gt;0,INDEX(Kalender!GB$81:GB$110,MAX(1,$D60))&gt;INDEX(Kalender!$B$81:$B$110,MAX(1,$D60))),AND($E60&gt;0,INDEX(Kalender!GB$81:GB$110,MAX(1,$E60))&gt;INDEX(Kalender!$B$81:$B$110,MAX(1,$E60))),AND($F60&gt;0,INDEX(Kalender!GB$81:GB$110,MAX(1,$F60))&gt;INDEX(Kalender!$B$81:$B$110,MAX(1,$F60)))),2,0))</f>
        <v>0</v>
      </c>
      <c r="GC60" s="5" t="n">
        <f aca="false">IF(Kalender!GC60&lt;&gt;1,0,IF(AND($B60&gt;0,INDEX(Kalender!GC$68:GC$77,MAX(1,$B60))&gt;INDEX(Kalender!$B$68:$B$77,MAX(1,$B60))),1,0)+IF(OR(AND($C60&gt;0,INDEX(Kalender!GC$81:GC$110,MAX(1,$C60))&gt;INDEX(Kalender!$B$81:$B$110,MAX(1,$C60))),AND($D60&gt;0,INDEX(Kalender!GC$81:GC$110,MAX(1,$D60))&gt;INDEX(Kalender!$B$81:$B$110,MAX(1,$D60))),AND($E60&gt;0,INDEX(Kalender!GC$81:GC$110,MAX(1,$E60))&gt;INDEX(Kalender!$B$81:$B$110,MAX(1,$E60))),AND($F60&gt;0,INDEX(Kalender!GC$81:GC$110,MAX(1,$F60))&gt;INDEX(Kalender!$B$81:$B$110,MAX(1,$F60)))),2,0))</f>
        <v>0</v>
      </c>
      <c r="GD60" s="5" t="n">
        <f aca="false">IF(Kalender!GD60&lt;&gt;1,0,IF(AND($B60&gt;0,INDEX(Kalender!GD$68:GD$77,MAX(1,$B60))&gt;INDEX(Kalender!$B$68:$B$77,MAX(1,$B60))),1,0)+IF(OR(AND($C60&gt;0,INDEX(Kalender!GD$81:GD$110,MAX(1,$C60))&gt;INDEX(Kalender!$B$81:$B$110,MAX(1,$C60))),AND($D60&gt;0,INDEX(Kalender!GD$81:GD$110,MAX(1,$D60))&gt;INDEX(Kalender!$B$81:$B$110,MAX(1,$D60))),AND($E60&gt;0,INDEX(Kalender!GD$81:GD$110,MAX(1,$E60))&gt;INDEX(Kalender!$B$81:$B$110,MAX(1,$E60))),AND($F60&gt;0,INDEX(Kalender!GD$81:GD$110,MAX(1,$F60))&gt;INDEX(Kalender!$B$81:$B$110,MAX(1,$F60)))),2,0))</f>
        <v>0</v>
      </c>
      <c r="GE60" s="5" t="n">
        <f aca="false">IF(Kalender!GE60&lt;&gt;1,0,IF(AND($B60&gt;0,INDEX(Kalender!GE$68:GE$77,MAX(1,$B60))&gt;INDEX(Kalender!$B$68:$B$77,MAX(1,$B60))),1,0)+IF(OR(AND($C60&gt;0,INDEX(Kalender!GE$81:GE$110,MAX(1,$C60))&gt;INDEX(Kalender!$B$81:$B$110,MAX(1,$C60))),AND($D60&gt;0,INDEX(Kalender!GE$81:GE$110,MAX(1,$D60))&gt;INDEX(Kalender!$B$81:$B$110,MAX(1,$D60))),AND($E60&gt;0,INDEX(Kalender!GE$81:GE$110,MAX(1,$E60))&gt;INDEX(Kalender!$B$81:$B$110,MAX(1,$E60))),AND($F60&gt;0,INDEX(Kalender!GE$81:GE$110,MAX(1,$F60))&gt;INDEX(Kalender!$B$81:$B$110,MAX(1,$F60)))),2,0))</f>
        <v>0</v>
      </c>
      <c r="GF60" s="5" t="n">
        <f aca="false">IF(Kalender!GF60&lt;&gt;1,0,IF(AND($B60&gt;0,INDEX(Kalender!GF$68:GF$77,MAX(1,$B60))&gt;INDEX(Kalender!$B$68:$B$77,MAX(1,$B60))),1,0)+IF(OR(AND($C60&gt;0,INDEX(Kalender!GF$81:GF$110,MAX(1,$C60))&gt;INDEX(Kalender!$B$81:$B$110,MAX(1,$C60))),AND($D60&gt;0,INDEX(Kalender!GF$81:GF$110,MAX(1,$D60))&gt;INDEX(Kalender!$B$81:$B$110,MAX(1,$D60))),AND($E60&gt;0,INDEX(Kalender!GF$81:GF$110,MAX(1,$E60))&gt;INDEX(Kalender!$B$81:$B$110,MAX(1,$E60))),AND($F60&gt;0,INDEX(Kalender!GF$81:GF$110,MAX(1,$F60))&gt;INDEX(Kalender!$B$81:$B$110,MAX(1,$F60)))),2,0))</f>
        <v>0</v>
      </c>
      <c r="GG60" s="5" t="n">
        <f aca="false">IF(Kalender!GG60&lt;&gt;1,0,IF(AND($B60&gt;0,INDEX(Kalender!GG$68:GG$77,MAX(1,$B60))&gt;INDEX(Kalender!$B$68:$B$77,MAX(1,$B60))),1,0)+IF(OR(AND($C60&gt;0,INDEX(Kalender!GG$81:GG$110,MAX(1,$C60))&gt;INDEX(Kalender!$B$81:$B$110,MAX(1,$C60))),AND($D60&gt;0,INDEX(Kalender!GG$81:GG$110,MAX(1,$D60))&gt;INDEX(Kalender!$B$81:$B$110,MAX(1,$D60))),AND($E60&gt;0,INDEX(Kalender!GG$81:GG$110,MAX(1,$E60))&gt;INDEX(Kalender!$B$81:$B$110,MAX(1,$E60))),AND($F60&gt;0,INDEX(Kalender!GG$81:GG$110,MAX(1,$F60))&gt;INDEX(Kalender!$B$81:$B$110,MAX(1,$F60)))),2,0))</f>
        <v>0</v>
      </c>
      <c r="GH60" s="5" t="n">
        <f aca="false">IF(Kalender!GH60&lt;&gt;1,0,IF(AND($B60&gt;0,INDEX(Kalender!GH$68:GH$77,MAX(1,$B60))&gt;INDEX(Kalender!$B$68:$B$77,MAX(1,$B60))),1,0)+IF(OR(AND($C60&gt;0,INDEX(Kalender!GH$81:GH$110,MAX(1,$C60))&gt;INDEX(Kalender!$B$81:$B$110,MAX(1,$C60))),AND($D60&gt;0,INDEX(Kalender!GH$81:GH$110,MAX(1,$D60))&gt;INDEX(Kalender!$B$81:$B$110,MAX(1,$D60))),AND($E60&gt;0,INDEX(Kalender!GH$81:GH$110,MAX(1,$E60))&gt;INDEX(Kalender!$B$81:$B$110,MAX(1,$E60))),AND($F60&gt;0,INDEX(Kalender!GH$81:GH$110,MAX(1,$F60))&gt;INDEX(Kalender!$B$81:$B$110,MAX(1,$F60)))),2,0))</f>
        <v>0</v>
      </c>
      <c r="GI60" s="5" t="n">
        <f aca="false">IF(Kalender!GI60&lt;&gt;1,0,IF(AND($B60&gt;0,INDEX(Kalender!GI$68:GI$77,MAX(1,$B60))&gt;INDEX(Kalender!$B$68:$B$77,MAX(1,$B60))),1,0)+IF(OR(AND($C60&gt;0,INDEX(Kalender!GI$81:GI$110,MAX(1,$C60))&gt;INDEX(Kalender!$B$81:$B$110,MAX(1,$C60))),AND($D60&gt;0,INDEX(Kalender!GI$81:GI$110,MAX(1,$D60))&gt;INDEX(Kalender!$B$81:$B$110,MAX(1,$D60))),AND($E60&gt;0,INDEX(Kalender!GI$81:GI$110,MAX(1,$E60))&gt;INDEX(Kalender!$B$81:$B$110,MAX(1,$E60))),AND($F60&gt;0,INDEX(Kalender!GI$81:GI$110,MAX(1,$F60))&gt;INDEX(Kalender!$B$81:$B$110,MAX(1,$F60)))),2,0))</f>
        <v>0</v>
      </c>
      <c r="GJ60" s="5" t="n">
        <f aca="false">IF(Kalender!GJ60&lt;&gt;1,0,IF(AND($B60&gt;0,INDEX(Kalender!GJ$68:GJ$77,MAX(1,$B60))&gt;INDEX(Kalender!$B$68:$B$77,MAX(1,$B60))),1,0)+IF(OR(AND($C60&gt;0,INDEX(Kalender!GJ$81:GJ$110,MAX(1,$C60))&gt;INDEX(Kalender!$B$81:$B$110,MAX(1,$C60))),AND($D60&gt;0,INDEX(Kalender!GJ$81:GJ$110,MAX(1,$D60))&gt;INDEX(Kalender!$B$81:$B$110,MAX(1,$D60))),AND($E60&gt;0,INDEX(Kalender!GJ$81:GJ$110,MAX(1,$E60))&gt;INDEX(Kalender!$B$81:$B$110,MAX(1,$E60))),AND($F60&gt;0,INDEX(Kalender!GJ$81:GJ$110,MAX(1,$F60))&gt;INDEX(Kalender!$B$81:$B$110,MAX(1,$F60)))),2,0))</f>
        <v>0</v>
      </c>
      <c r="GK60" s="5" t="n">
        <f aca="false">IF(Kalender!GK60&lt;&gt;1,0,IF(AND($B60&gt;0,INDEX(Kalender!GK$68:GK$77,MAX(1,$B60))&gt;INDEX(Kalender!$B$68:$B$77,MAX(1,$B60))),1,0)+IF(OR(AND($C60&gt;0,INDEX(Kalender!GK$81:GK$110,MAX(1,$C60))&gt;INDEX(Kalender!$B$81:$B$110,MAX(1,$C60))),AND($D60&gt;0,INDEX(Kalender!GK$81:GK$110,MAX(1,$D60))&gt;INDEX(Kalender!$B$81:$B$110,MAX(1,$D60))),AND($E60&gt;0,INDEX(Kalender!GK$81:GK$110,MAX(1,$E60))&gt;INDEX(Kalender!$B$81:$B$110,MAX(1,$E60))),AND($F60&gt;0,INDEX(Kalender!GK$81:GK$110,MAX(1,$F60))&gt;INDEX(Kalender!$B$81:$B$110,MAX(1,$F60)))),2,0))</f>
        <v>0</v>
      </c>
      <c r="GL60" s="5" t="n">
        <f aca="false">IF(Kalender!GL60&lt;&gt;1,0,IF(AND($B60&gt;0,INDEX(Kalender!GL$68:GL$77,MAX(1,$B60))&gt;INDEX(Kalender!$B$68:$B$77,MAX(1,$B60))),1,0)+IF(OR(AND($C60&gt;0,INDEX(Kalender!GL$81:GL$110,MAX(1,$C60))&gt;INDEX(Kalender!$B$81:$B$110,MAX(1,$C60))),AND($D60&gt;0,INDEX(Kalender!GL$81:GL$110,MAX(1,$D60))&gt;INDEX(Kalender!$B$81:$B$110,MAX(1,$D60))),AND($E60&gt;0,INDEX(Kalender!GL$81:GL$110,MAX(1,$E60))&gt;INDEX(Kalender!$B$81:$B$110,MAX(1,$E60))),AND($F60&gt;0,INDEX(Kalender!GL$81:GL$110,MAX(1,$F60))&gt;INDEX(Kalender!$B$81:$B$110,MAX(1,$F60)))),2,0))</f>
        <v>0</v>
      </c>
      <c r="GM60" s="5" t="n">
        <f aca="false">IF(Kalender!GM60&lt;&gt;1,0,IF(AND($B60&gt;0,INDEX(Kalender!GM$68:GM$77,MAX(1,$B60))&gt;INDEX(Kalender!$B$68:$B$77,MAX(1,$B60))),1,0)+IF(OR(AND($C60&gt;0,INDEX(Kalender!GM$81:GM$110,MAX(1,$C60))&gt;INDEX(Kalender!$B$81:$B$110,MAX(1,$C60))),AND($D60&gt;0,INDEX(Kalender!GM$81:GM$110,MAX(1,$D60))&gt;INDEX(Kalender!$B$81:$B$110,MAX(1,$D60))),AND($E60&gt;0,INDEX(Kalender!GM$81:GM$110,MAX(1,$E60))&gt;INDEX(Kalender!$B$81:$B$110,MAX(1,$E60))),AND($F60&gt;0,INDEX(Kalender!GM$81:GM$110,MAX(1,$F60))&gt;INDEX(Kalender!$B$81:$B$110,MAX(1,$F60)))),2,0))</f>
        <v>0</v>
      </c>
      <c r="GN60" s="5" t="n">
        <f aca="false">IF(Kalender!GN60&lt;&gt;1,0,IF(AND($B60&gt;0,INDEX(Kalender!GN$68:GN$77,MAX(1,$B60))&gt;INDEX(Kalender!$B$68:$B$77,MAX(1,$B60))),1,0)+IF(OR(AND($C60&gt;0,INDEX(Kalender!GN$81:GN$110,MAX(1,$C60))&gt;INDEX(Kalender!$B$81:$B$110,MAX(1,$C60))),AND($D60&gt;0,INDEX(Kalender!GN$81:GN$110,MAX(1,$D60))&gt;INDEX(Kalender!$B$81:$B$110,MAX(1,$D60))),AND($E60&gt;0,INDEX(Kalender!GN$81:GN$110,MAX(1,$E60))&gt;INDEX(Kalender!$B$81:$B$110,MAX(1,$E60))),AND($F60&gt;0,INDEX(Kalender!GN$81:GN$110,MAX(1,$F60))&gt;INDEX(Kalender!$B$81:$B$110,MAX(1,$F60)))),2,0))</f>
        <v>0</v>
      </c>
      <c r="GO60" s="5" t="n">
        <f aca="false">IF(Kalender!GO60&lt;&gt;1,0,IF(AND($B60&gt;0,INDEX(Kalender!GO$68:GO$77,MAX(1,$B60))&gt;INDEX(Kalender!$B$68:$B$77,MAX(1,$B60))),1,0)+IF(OR(AND($C60&gt;0,INDEX(Kalender!GO$81:GO$110,MAX(1,$C60))&gt;INDEX(Kalender!$B$81:$B$110,MAX(1,$C60))),AND($D60&gt;0,INDEX(Kalender!GO$81:GO$110,MAX(1,$D60))&gt;INDEX(Kalender!$B$81:$B$110,MAX(1,$D60))),AND($E60&gt;0,INDEX(Kalender!GO$81:GO$110,MAX(1,$E60))&gt;INDEX(Kalender!$B$81:$B$110,MAX(1,$E60))),AND($F60&gt;0,INDEX(Kalender!GO$81:GO$110,MAX(1,$F60))&gt;INDEX(Kalender!$B$81:$B$110,MAX(1,$F60)))),2,0))</f>
        <v>0</v>
      </c>
      <c r="GP60" s="5" t="n">
        <f aca="false">IF(Kalender!GP60&lt;&gt;1,0,IF(AND($B60&gt;0,INDEX(Kalender!GP$68:GP$77,MAX(1,$B60))&gt;INDEX(Kalender!$B$68:$B$77,MAX(1,$B60))),1,0)+IF(OR(AND($C60&gt;0,INDEX(Kalender!GP$81:GP$110,MAX(1,$C60))&gt;INDEX(Kalender!$B$81:$B$110,MAX(1,$C60))),AND($D60&gt;0,INDEX(Kalender!GP$81:GP$110,MAX(1,$D60))&gt;INDEX(Kalender!$B$81:$B$110,MAX(1,$D60))),AND($E60&gt;0,INDEX(Kalender!GP$81:GP$110,MAX(1,$E60))&gt;INDEX(Kalender!$B$81:$B$110,MAX(1,$E60))),AND($F60&gt;0,INDEX(Kalender!GP$81:GP$110,MAX(1,$F60))&gt;INDEX(Kalender!$B$81:$B$110,MAX(1,$F60)))),2,0))</f>
        <v>0</v>
      </c>
      <c r="GQ60" s="5" t="n">
        <f aca="false">IF(Kalender!GQ60&lt;&gt;1,0,IF(AND($B60&gt;0,INDEX(Kalender!GQ$68:GQ$77,MAX(1,$B60))&gt;INDEX(Kalender!$B$68:$B$77,MAX(1,$B60))),1,0)+IF(OR(AND($C60&gt;0,INDEX(Kalender!GQ$81:GQ$110,MAX(1,$C60))&gt;INDEX(Kalender!$B$81:$B$110,MAX(1,$C60))),AND($D60&gt;0,INDEX(Kalender!GQ$81:GQ$110,MAX(1,$D60))&gt;INDEX(Kalender!$B$81:$B$110,MAX(1,$D60))),AND($E60&gt;0,INDEX(Kalender!GQ$81:GQ$110,MAX(1,$E60))&gt;INDEX(Kalender!$B$81:$B$110,MAX(1,$E60))),AND($F60&gt;0,INDEX(Kalender!GQ$81:GQ$110,MAX(1,$F60))&gt;INDEX(Kalender!$B$81:$B$110,MAX(1,$F60)))),2,0))</f>
        <v>0</v>
      </c>
      <c r="GR60" s="5" t="n">
        <f aca="false">IF(Kalender!GR60&lt;&gt;1,0,IF(AND($B60&gt;0,INDEX(Kalender!GR$68:GR$77,MAX(1,$B60))&gt;INDEX(Kalender!$B$68:$B$77,MAX(1,$B60))),1,0)+IF(OR(AND($C60&gt;0,INDEX(Kalender!GR$81:GR$110,MAX(1,$C60))&gt;INDEX(Kalender!$B$81:$B$110,MAX(1,$C60))),AND($D60&gt;0,INDEX(Kalender!GR$81:GR$110,MAX(1,$D60))&gt;INDEX(Kalender!$B$81:$B$110,MAX(1,$D60))),AND($E60&gt;0,INDEX(Kalender!GR$81:GR$110,MAX(1,$E60))&gt;INDEX(Kalender!$B$81:$B$110,MAX(1,$E60))),AND($F60&gt;0,INDEX(Kalender!GR$81:GR$110,MAX(1,$F60))&gt;INDEX(Kalender!$B$81:$B$110,MAX(1,$F60)))),2,0))</f>
        <v>0</v>
      </c>
      <c r="GS60" s="5" t="n">
        <f aca="false">IF(Kalender!GS60&lt;&gt;1,0,IF(AND($B60&gt;0,INDEX(Kalender!GS$68:GS$77,MAX(1,$B60))&gt;INDEX(Kalender!$B$68:$B$77,MAX(1,$B60))),1,0)+IF(OR(AND($C60&gt;0,INDEX(Kalender!GS$81:GS$110,MAX(1,$C60))&gt;INDEX(Kalender!$B$81:$B$110,MAX(1,$C60))),AND($D60&gt;0,INDEX(Kalender!GS$81:GS$110,MAX(1,$D60))&gt;INDEX(Kalender!$B$81:$B$110,MAX(1,$D60))),AND($E60&gt;0,INDEX(Kalender!GS$81:GS$110,MAX(1,$E60))&gt;INDEX(Kalender!$B$81:$B$110,MAX(1,$E60))),AND($F60&gt;0,INDEX(Kalender!GS$81:GS$110,MAX(1,$F60))&gt;INDEX(Kalender!$B$81:$B$110,MAX(1,$F60)))),2,0))</f>
        <v>0</v>
      </c>
      <c r="GT60" s="5" t="n">
        <f aca="false">IF(Kalender!GT60&lt;&gt;1,0,IF(AND($B60&gt;0,INDEX(Kalender!GT$68:GT$77,MAX(1,$B60))&gt;INDEX(Kalender!$B$68:$B$77,MAX(1,$B60))),1,0)+IF(OR(AND($C60&gt;0,INDEX(Kalender!GT$81:GT$110,MAX(1,$C60))&gt;INDEX(Kalender!$B$81:$B$110,MAX(1,$C60))),AND($D60&gt;0,INDEX(Kalender!GT$81:GT$110,MAX(1,$D60))&gt;INDEX(Kalender!$B$81:$B$110,MAX(1,$D60))),AND($E60&gt;0,INDEX(Kalender!GT$81:GT$110,MAX(1,$E60))&gt;INDEX(Kalender!$B$81:$B$110,MAX(1,$E60))),AND($F60&gt;0,INDEX(Kalender!GT$81:GT$110,MAX(1,$F60))&gt;INDEX(Kalender!$B$81:$B$110,MAX(1,$F60)))),2,0))</f>
        <v>0</v>
      </c>
      <c r="GU60" s="5" t="n">
        <f aca="false">IF(Kalender!GU60&lt;&gt;1,0,IF(AND($B60&gt;0,INDEX(Kalender!GU$68:GU$77,MAX(1,$B60))&gt;INDEX(Kalender!$B$68:$B$77,MAX(1,$B60))),1,0)+IF(OR(AND($C60&gt;0,INDEX(Kalender!GU$81:GU$110,MAX(1,$C60))&gt;INDEX(Kalender!$B$81:$B$110,MAX(1,$C60))),AND($D60&gt;0,INDEX(Kalender!GU$81:GU$110,MAX(1,$D60))&gt;INDEX(Kalender!$B$81:$B$110,MAX(1,$D60))),AND($E60&gt;0,INDEX(Kalender!GU$81:GU$110,MAX(1,$E60))&gt;INDEX(Kalender!$B$81:$B$110,MAX(1,$E60))),AND($F60&gt;0,INDEX(Kalender!GU$81:GU$110,MAX(1,$F60))&gt;INDEX(Kalender!$B$81:$B$110,MAX(1,$F60)))),2,0))</f>
        <v>0</v>
      </c>
      <c r="GV60" s="5" t="n">
        <f aca="false">IF(Kalender!GV60&lt;&gt;1,0,IF(AND($B60&gt;0,INDEX(Kalender!GV$68:GV$77,MAX(1,$B60))&gt;INDEX(Kalender!$B$68:$B$77,MAX(1,$B60))),1,0)+IF(OR(AND($C60&gt;0,INDEX(Kalender!GV$81:GV$110,MAX(1,$C60))&gt;INDEX(Kalender!$B$81:$B$110,MAX(1,$C60))),AND($D60&gt;0,INDEX(Kalender!GV$81:GV$110,MAX(1,$D60))&gt;INDEX(Kalender!$B$81:$B$110,MAX(1,$D60))),AND($E60&gt;0,INDEX(Kalender!GV$81:GV$110,MAX(1,$E60))&gt;INDEX(Kalender!$B$81:$B$110,MAX(1,$E60))),AND($F60&gt;0,INDEX(Kalender!GV$81:GV$110,MAX(1,$F60))&gt;INDEX(Kalender!$B$81:$B$110,MAX(1,$F60)))),2,0))</f>
        <v>0</v>
      </c>
      <c r="GW60" s="5" t="n">
        <f aca="false">IF(Kalender!GW60&lt;&gt;1,0,IF(AND($B60&gt;0,INDEX(Kalender!GW$68:GW$77,MAX(1,$B60))&gt;INDEX(Kalender!$B$68:$B$77,MAX(1,$B60))),1,0)+IF(OR(AND($C60&gt;0,INDEX(Kalender!GW$81:GW$110,MAX(1,$C60))&gt;INDEX(Kalender!$B$81:$B$110,MAX(1,$C60))),AND($D60&gt;0,INDEX(Kalender!GW$81:GW$110,MAX(1,$D60))&gt;INDEX(Kalender!$B$81:$B$110,MAX(1,$D60))),AND($E60&gt;0,INDEX(Kalender!GW$81:GW$110,MAX(1,$E60))&gt;INDEX(Kalender!$B$81:$B$110,MAX(1,$E60))),AND($F60&gt;0,INDEX(Kalender!GW$81:GW$110,MAX(1,$F60))&gt;INDEX(Kalender!$B$81:$B$110,MAX(1,$F60)))),2,0))</f>
        <v>0</v>
      </c>
      <c r="GX60" s="5" t="n">
        <f aca="false">IF(Kalender!GX60&lt;&gt;1,0,IF(AND($B60&gt;0,INDEX(Kalender!GX$68:GX$77,MAX(1,$B60))&gt;INDEX(Kalender!$B$68:$B$77,MAX(1,$B60))),1,0)+IF(OR(AND($C60&gt;0,INDEX(Kalender!GX$81:GX$110,MAX(1,$C60))&gt;INDEX(Kalender!$B$81:$B$110,MAX(1,$C60))),AND($D60&gt;0,INDEX(Kalender!GX$81:GX$110,MAX(1,$D60))&gt;INDEX(Kalender!$B$81:$B$110,MAX(1,$D60))),AND($E60&gt;0,INDEX(Kalender!GX$81:GX$110,MAX(1,$E60))&gt;INDEX(Kalender!$B$81:$B$110,MAX(1,$E60))),AND($F60&gt;0,INDEX(Kalender!GX$81:GX$110,MAX(1,$F60))&gt;INDEX(Kalender!$B$81:$B$110,MAX(1,$F60)))),2,0))</f>
        <v>0</v>
      </c>
      <c r="GY60" s="5" t="n">
        <f aca="false">IF(Kalender!GY60&lt;&gt;1,0,IF(AND($B60&gt;0,INDEX(Kalender!GY$68:GY$77,MAX(1,$B60))&gt;INDEX(Kalender!$B$68:$B$77,MAX(1,$B60))),1,0)+IF(OR(AND($C60&gt;0,INDEX(Kalender!GY$81:GY$110,MAX(1,$C60))&gt;INDEX(Kalender!$B$81:$B$110,MAX(1,$C60))),AND($D60&gt;0,INDEX(Kalender!GY$81:GY$110,MAX(1,$D60))&gt;INDEX(Kalender!$B$81:$B$110,MAX(1,$D60))),AND($E60&gt;0,INDEX(Kalender!GY$81:GY$110,MAX(1,$E60))&gt;INDEX(Kalender!$B$81:$B$110,MAX(1,$E60))),AND($F60&gt;0,INDEX(Kalender!GY$81:GY$110,MAX(1,$F60))&gt;INDEX(Kalender!$B$81:$B$110,MAX(1,$F60)))),2,0))</f>
        <v>0</v>
      </c>
      <c r="GZ60" s="5" t="n">
        <f aca="false">IF(Kalender!GZ60&lt;&gt;1,0,IF(AND($B60&gt;0,INDEX(Kalender!GZ$68:GZ$77,MAX(1,$B60))&gt;INDEX(Kalender!$B$68:$B$77,MAX(1,$B60))),1,0)+IF(OR(AND($C60&gt;0,INDEX(Kalender!GZ$81:GZ$110,MAX(1,$C60))&gt;INDEX(Kalender!$B$81:$B$110,MAX(1,$C60))),AND($D60&gt;0,INDEX(Kalender!GZ$81:GZ$110,MAX(1,$D60))&gt;INDEX(Kalender!$B$81:$B$110,MAX(1,$D60))),AND($E60&gt;0,INDEX(Kalender!GZ$81:GZ$110,MAX(1,$E60))&gt;INDEX(Kalender!$B$81:$B$110,MAX(1,$E60))),AND($F60&gt;0,INDEX(Kalender!GZ$81:GZ$110,MAX(1,$F60))&gt;INDEX(Kalender!$B$81:$B$110,MAX(1,$F60)))),2,0))</f>
        <v>0</v>
      </c>
      <c r="HA60" s="5" t="n">
        <f aca="false">IF(Kalender!HA60&lt;&gt;1,0,IF(AND($B60&gt;0,INDEX(Kalender!HA$68:HA$77,MAX(1,$B60))&gt;INDEX(Kalender!$B$68:$B$77,MAX(1,$B60))),1,0)+IF(OR(AND($C60&gt;0,INDEX(Kalender!HA$81:HA$110,MAX(1,$C60))&gt;INDEX(Kalender!$B$81:$B$110,MAX(1,$C60))),AND($D60&gt;0,INDEX(Kalender!HA$81:HA$110,MAX(1,$D60))&gt;INDEX(Kalender!$B$81:$B$110,MAX(1,$D60))),AND($E60&gt;0,INDEX(Kalender!HA$81:HA$110,MAX(1,$E60))&gt;INDEX(Kalender!$B$81:$B$110,MAX(1,$E60))),AND($F60&gt;0,INDEX(Kalender!HA$81:HA$110,MAX(1,$F60))&gt;INDEX(Kalender!$B$81:$B$110,MAX(1,$F60)))),2,0))</f>
        <v>0</v>
      </c>
      <c r="HB60" s="5" t="n">
        <f aca="false">IF(Kalender!HB60&lt;&gt;1,0,IF(AND($B60&gt;0,INDEX(Kalender!HB$68:HB$77,MAX(1,$B60))&gt;INDEX(Kalender!$B$68:$B$77,MAX(1,$B60))),1,0)+IF(OR(AND($C60&gt;0,INDEX(Kalender!HB$81:HB$110,MAX(1,$C60))&gt;INDEX(Kalender!$B$81:$B$110,MAX(1,$C60))),AND($D60&gt;0,INDEX(Kalender!HB$81:HB$110,MAX(1,$D60))&gt;INDEX(Kalender!$B$81:$B$110,MAX(1,$D60))),AND($E60&gt;0,INDEX(Kalender!HB$81:HB$110,MAX(1,$E60))&gt;INDEX(Kalender!$B$81:$B$110,MAX(1,$E60))),AND($F60&gt;0,INDEX(Kalender!HB$81:HB$110,MAX(1,$F60))&gt;INDEX(Kalender!$B$81:$B$110,MAX(1,$F60)))),2,0))</f>
        <v>0</v>
      </c>
      <c r="HC60" s="5" t="n">
        <f aca="false">IF(Kalender!HC60&lt;&gt;1,0,IF(AND($B60&gt;0,INDEX(Kalender!HC$68:HC$77,MAX(1,$B60))&gt;INDEX(Kalender!$B$68:$B$77,MAX(1,$B60))),1,0)+IF(OR(AND($C60&gt;0,INDEX(Kalender!HC$81:HC$110,MAX(1,$C60))&gt;INDEX(Kalender!$B$81:$B$110,MAX(1,$C60))),AND($D60&gt;0,INDEX(Kalender!HC$81:HC$110,MAX(1,$D60))&gt;INDEX(Kalender!$B$81:$B$110,MAX(1,$D60))),AND($E60&gt;0,INDEX(Kalender!HC$81:HC$110,MAX(1,$E60))&gt;INDEX(Kalender!$B$81:$B$110,MAX(1,$E60))),AND($F60&gt;0,INDEX(Kalender!HC$81:HC$110,MAX(1,$F60))&gt;INDEX(Kalender!$B$81:$B$110,MAX(1,$F60)))),2,0))</f>
        <v>0</v>
      </c>
      <c r="HD60" s="5" t="n">
        <f aca="false">IF(Kalender!HD60&lt;&gt;1,0,IF(AND($B60&gt;0,INDEX(Kalender!HD$68:HD$77,MAX(1,$B60))&gt;INDEX(Kalender!$B$68:$B$77,MAX(1,$B60))),1,0)+IF(OR(AND($C60&gt;0,INDEX(Kalender!HD$81:HD$110,MAX(1,$C60))&gt;INDEX(Kalender!$B$81:$B$110,MAX(1,$C60))),AND($D60&gt;0,INDEX(Kalender!HD$81:HD$110,MAX(1,$D60))&gt;INDEX(Kalender!$B$81:$B$110,MAX(1,$D60))),AND($E60&gt;0,INDEX(Kalender!HD$81:HD$110,MAX(1,$E60))&gt;INDEX(Kalender!$B$81:$B$110,MAX(1,$E60))),AND($F60&gt;0,INDEX(Kalender!HD$81:HD$110,MAX(1,$F60))&gt;INDEX(Kalender!$B$81:$B$110,MAX(1,$F60)))),2,0))</f>
        <v>0</v>
      </c>
      <c r="HE60" s="5" t="n">
        <f aca="false">IF(Kalender!HE60&lt;&gt;1,0,IF(AND($B60&gt;0,INDEX(Kalender!HE$68:HE$77,MAX(1,$B60))&gt;INDEX(Kalender!$B$68:$B$77,MAX(1,$B60))),1,0)+IF(OR(AND($C60&gt;0,INDEX(Kalender!HE$81:HE$110,MAX(1,$C60))&gt;INDEX(Kalender!$B$81:$B$110,MAX(1,$C60))),AND($D60&gt;0,INDEX(Kalender!HE$81:HE$110,MAX(1,$D60))&gt;INDEX(Kalender!$B$81:$B$110,MAX(1,$D60))),AND($E60&gt;0,INDEX(Kalender!HE$81:HE$110,MAX(1,$E60))&gt;INDEX(Kalender!$B$81:$B$110,MAX(1,$E60))),AND($F60&gt;0,INDEX(Kalender!HE$81:HE$110,MAX(1,$F60))&gt;INDEX(Kalender!$B$81:$B$110,MAX(1,$F60)))),2,0))</f>
        <v>0</v>
      </c>
      <c r="HF60" s="5" t="n">
        <f aca="false">IF(Kalender!HF60&lt;&gt;1,0,IF(AND($B60&gt;0,INDEX(Kalender!HF$68:HF$77,MAX(1,$B60))&gt;INDEX(Kalender!$B$68:$B$77,MAX(1,$B60))),1,0)+IF(OR(AND($C60&gt;0,INDEX(Kalender!HF$81:HF$110,MAX(1,$C60))&gt;INDEX(Kalender!$B$81:$B$110,MAX(1,$C60))),AND($D60&gt;0,INDEX(Kalender!HF$81:HF$110,MAX(1,$D60))&gt;INDEX(Kalender!$B$81:$B$110,MAX(1,$D60))),AND($E60&gt;0,INDEX(Kalender!HF$81:HF$110,MAX(1,$E60))&gt;INDEX(Kalender!$B$81:$B$110,MAX(1,$E60))),AND($F60&gt;0,INDEX(Kalender!HF$81:HF$110,MAX(1,$F60))&gt;INDEX(Kalender!$B$81:$B$110,MAX(1,$F60)))),2,0))</f>
        <v>0</v>
      </c>
      <c r="HG60" s="5" t="n">
        <f aca="false">IF(Kalender!HG60&lt;&gt;1,0,IF(AND($B60&gt;0,INDEX(Kalender!HG$68:HG$77,MAX(1,$B60))&gt;INDEX(Kalender!$B$68:$B$77,MAX(1,$B60))),1,0)+IF(OR(AND($C60&gt;0,INDEX(Kalender!HG$81:HG$110,MAX(1,$C60))&gt;INDEX(Kalender!$B$81:$B$110,MAX(1,$C60))),AND($D60&gt;0,INDEX(Kalender!HG$81:HG$110,MAX(1,$D60))&gt;INDEX(Kalender!$B$81:$B$110,MAX(1,$D60))),AND($E60&gt;0,INDEX(Kalender!HG$81:HG$110,MAX(1,$E60))&gt;INDEX(Kalender!$B$81:$B$110,MAX(1,$E60))),AND($F60&gt;0,INDEX(Kalender!HG$81:HG$110,MAX(1,$F60))&gt;INDEX(Kalender!$B$81:$B$110,MAX(1,$F60)))),2,0))</f>
        <v>0</v>
      </c>
      <c r="HH60" s="5" t="n">
        <f aca="false">IF(Kalender!HH60&lt;&gt;1,0,IF(AND($B60&gt;0,INDEX(Kalender!HH$68:HH$77,MAX(1,$B60))&gt;INDEX(Kalender!$B$68:$B$77,MAX(1,$B60))),1,0)+IF(OR(AND($C60&gt;0,INDEX(Kalender!HH$81:HH$110,MAX(1,$C60))&gt;INDEX(Kalender!$B$81:$B$110,MAX(1,$C60))),AND($D60&gt;0,INDEX(Kalender!HH$81:HH$110,MAX(1,$D60))&gt;INDEX(Kalender!$B$81:$B$110,MAX(1,$D60))),AND($E60&gt;0,INDEX(Kalender!HH$81:HH$110,MAX(1,$E60))&gt;INDEX(Kalender!$B$81:$B$110,MAX(1,$E60))),AND($F60&gt;0,INDEX(Kalender!HH$81:HH$110,MAX(1,$F60))&gt;INDEX(Kalender!$B$81:$B$110,MAX(1,$F60)))),2,0))</f>
        <v>0</v>
      </c>
      <c r="HI60" s="5" t="n">
        <f aca="false">IF(Kalender!HI60&lt;&gt;1,0,IF(AND($B60&gt;0,INDEX(Kalender!HI$68:HI$77,MAX(1,$B60))&gt;INDEX(Kalender!$B$68:$B$77,MAX(1,$B60))),1,0)+IF(OR(AND($C60&gt;0,INDEX(Kalender!HI$81:HI$110,MAX(1,$C60))&gt;INDEX(Kalender!$B$81:$B$110,MAX(1,$C60))),AND($D60&gt;0,INDEX(Kalender!HI$81:HI$110,MAX(1,$D60))&gt;INDEX(Kalender!$B$81:$B$110,MAX(1,$D60))),AND($E60&gt;0,INDEX(Kalender!HI$81:HI$110,MAX(1,$E60))&gt;INDEX(Kalender!$B$81:$B$110,MAX(1,$E60))),AND($F60&gt;0,INDEX(Kalender!HI$81:HI$110,MAX(1,$F60))&gt;INDEX(Kalender!$B$81:$B$110,MAX(1,$F60)))),2,0))</f>
        <v>0</v>
      </c>
      <c r="HJ60" s="5" t="n">
        <f aca="false">IF(Kalender!HJ60&lt;&gt;1,0,IF(AND($B60&gt;0,INDEX(Kalender!HJ$68:HJ$77,MAX(1,$B60))&gt;INDEX(Kalender!$B$68:$B$77,MAX(1,$B60))),1,0)+IF(OR(AND($C60&gt;0,INDEX(Kalender!HJ$81:HJ$110,MAX(1,$C60))&gt;INDEX(Kalender!$B$81:$B$110,MAX(1,$C60))),AND($D60&gt;0,INDEX(Kalender!HJ$81:HJ$110,MAX(1,$D60))&gt;INDEX(Kalender!$B$81:$B$110,MAX(1,$D60))),AND($E60&gt;0,INDEX(Kalender!HJ$81:HJ$110,MAX(1,$E60))&gt;INDEX(Kalender!$B$81:$B$110,MAX(1,$E60))),AND($F60&gt;0,INDEX(Kalender!HJ$81:HJ$110,MAX(1,$F60))&gt;INDEX(Kalender!$B$81:$B$110,MAX(1,$F60)))),2,0))</f>
        <v>0</v>
      </c>
      <c r="HK60" s="5" t="n">
        <f aca="false">IF(Kalender!HK60&lt;&gt;1,0,IF(AND($B60&gt;0,INDEX(Kalender!HK$68:HK$77,MAX(1,$B60))&gt;INDEX(Kalender!$B$68:$B$77,MAX(1,$B60))),1,0)+IF(OR(AND($C60&gt;0,INDEX(Kalender!HK$81:HK$110,MAX(1,$C60))&gt;INDEX(Kalender!$B$81:$B$110,MAX(1,$C60))),AND($D60&gt;0,INDEX(Kalender!HK$81:HK$110,MAX(1,$D60))&gt;INDEX(Kalender!$B$81:$B$110,MAX(1,$D60))),AND($E60&gt;0,INDEX(Kalender!HK$81:HK$110,MAX(1,$E60))&gt;INDEX(Kalender!$B$81:$B$110,MAX(1,$E60))),AND($F60&gt;0,INDEX(Kalender!HK$81:HK$110,MAX(1,$F60))&gt;INDEX(Kalender!$B$81:$B$110,MAX(1,$F60)))),2,0))</f>
        <v>0</v>
      </c>
      <c r="HL60" s="5" t="n">
        <f aca="false">IF(Kalender!HL60&lt;&gt;1,0,IF(AND($B60&gt;0,INDEX(Kalender!HL$68:HL$77,MAX(1,$B60))&gt;INDEX(Kalender!$B$68:$B$77,MAX(1,$B60))),1,0)+IF(OR(AND($C60&gt;0,INDEX(Kalender!HL$81:HL$110,MAX(1,$C60))&gt;INDEX(Kalender!$B$81:$B$110,MAX(1,$C60))),AND($D60&gt;0,INDEX(Kalender!HL$81:HL$110,MAX(1,$D60))&gt;INDEX(Kalender!$B$81:$B$110,MAX(1,$D60))),AND($E60&gt;0,INDEX(Kalender!HL$81:HL$110,MAX(1,$E60))&gt;INDEX(Kalender!$B$81:$B$110,MAX(1,$E60))),AND($F60&gt;0,INDEX(Kalender!HL$81:HL$110,MAX(1,$F60))&gt;INDEX(Kalender!$B$81:$B$110,MAX(1,$F60)))),2,0))</f>
        <v>0</v>
      </c>
      <c r="HM60" s="5" t="n">
        <f aca="false">IF(Kalender!HM60&lt;&gt;1,0,IF(AND($B60&gt;0,INDEX(Kalender!HM$68:HM$77,MAX(1,$B60))&gt;INDEX(Kalender!$B$68:$B$77,MAX(1,$B60))),1,0)+IF(OR(AND($C60&gt;0,INDEX(Kalender!HM$81:HM$110,MAX(1,$C60))&gt;INDEX(Kalender!$B$81:$B$110,MAX(1,$C60))),AND($D60&gt;0,INDEX(Kalender!HM$81:HM$110,MAX(1,$D60))&gt;INDEX(Kalender!$B$81:$B$110,MAX(1,$D60))),AND($E60&gt;0,INDEX(Kalender!HM$81:HM$110,MAX(1,$E60))&gt;INDEX(Kalender!$B$81:$B$110,MAX(1,$E60))),AND($F60&gt;0,INDEX(Kalender!HM$81:HM$110,MAX(1,$F60))&gt;INDEX(Kalender!$B$81:$B$110,MAX(1,$F60)))),2,0))</f>
        <v>0</v>
      </c>
      <c r="HN60" s="5" t="n">
        <f aca="false">IF(Kalender!HN60&lt;&gt;1,0,IF(AND($B60&gt;0,INDEX(Kalender!HN$68:HN$77,MAX(1,$B60))&gt;INDEX(Kalender!$B$68:$B$77,MAX(1,$B60))),1,0)+IF(OR(AND($C60&gt;0,INDEX(Kalender!HN$81:HN$110,MAX(1,$C60))&gt;INDEX(Kalender!$B$81:$B$110,MAX(1,$C60))),AND($D60&gt;0,INDEX(Kalender!HN$81:HN$110,MAX(1,$D60))&gt;INDEX(Kalender!$B$81:$B$110,MAX(1,$D60))),AND($E60&gt;0,INDEX(Kalender!HN$81:HN$110,MAX(1,$E60))&gt;INDEX(Kalender!$B$81:$B$110,MAX(1,$E60))),AND($F60&gt;0,INDEX(Kalender!HN$81:HN$110,MAX(1,$F60))&gt;INDEX(Kalender!$B$81:$B$110,MAX(1,$F60)))),2,0))</f>
        <v>0</v>
      </c>
      <c r="HO60" s="5" t="n">
        <f aca="false">IF(Kalender!HO60&lt;&gt;1,0,IF(AND($B60&gt;0,INDEX(Kalender!HO$68:HO$77,MAX(1,$B60))&gt;INDEX(Kalender!$B$68:$B$77,MAX(1,$B60))),1,0)+IF(OR(AND($C60&gt;0,INDEX(Kalender!HO$81:HO$110,MAX(1,$C60))&gt;INDEX(Kalender!$B$81:$B$110,MAX(1,$C60))),AND($D60&gt;0,INDEX(Kalender!HO$81:HO$110,MAX(1,$D60))&gt;INDEX(Kalender!$B$81:$B$110,MAX(1,$D60))),AND($E60&gt;0,INDEX(Kalender!HO$81:HO$110,MAX(1,$E60))&gt;INDEX(Kalender!$B$81:$B$110,MAX(1,$E60))),AND($F60&gt;0,INDEX(Kalender!HO$81:HO$110,MAX(1,$F60))&gt;INDEX(Kalender!$B$81:$B$110,MAX(1,$F60)))),2,0))</f>
        <v>0</v>
      </c>
      <c r="HP60" s="5" t="n">
        <f aca="false">IF(Kalender!HP60&lt;&gt;1,0,IF(AND($B60&gt;0,INDEX(Kalender!HP$68:HP$77,MAX(1,$B60))&gt;INDEX(Kalender!$B$68:$B$77,MAX(1,$B60))),1,0)+IF(OR(AND($C60&gt;0,INDEX(Kalender!HP$81:HP$110,MAX(1,$C60))&gt;INDEX(Kalender!$B$81:$B$110,MAX(1,$C60))),AND($D60&gt;0,INDEX(Kalender!HP$81:HP$110,MAX(1,$D60))&gt;INDEX(Kalender!$B$81:$B$110,MAX(1,$D60))),AND($E60&gt;0,INDEX(Kalender!HP$81:HP$110,MAX(1,$E60))&gt;INDEX(Kalender!$B$81:$B$110,MAX(1,$E60))),AND($F60&gt;0,INDEX(Kalender!HP$81:HP$110,MAX(1,$F60))&gt;INDEX(Kalender!$B$81:$B$110,MAX(1,$F60)))),2,0))</f>
        <v>0</v>
      </c>
      <c r="HQ60" s="5" t="n">
        <f aca="false">IF(Kalender!HQ60&lt;&gt;1,0,IF(AND($B60&gt;0,INDEX(Kalender!HQ$68:HQ$77,MAX(1,$B60))&gt;INDEX(Kalender!$B$68:$B$77,MAX(1,$B60))),1,0)+IF(OR(AND($C60&gt;0,INDEX(Kalender!HQ$81:HQ$110,MAX(1,$C60))&gt;INDEX(Kalender!$B$81:$B$110,MAX(1,$C60))),AND($D60&gt;0,INDEX(Kalender!HQ$81:HQ$110,MAX(1,$D60))&gt;INDEX(Kalender!$B$81:$B$110,MAX(1,$D60))),AND($E60&gt;0,INDEX(Kalender!HQ$81:HQ$110,MAX(1,$E60))&gt;INDEX(Kalender!$B$81:$B$110,MAX(1,$E60))),AND($F60&gt;0,INDEX(Kalender!HQ$81:HQ$110,MAX(1,$F60))&gt;INDEX(Kalender!$B$81:$B$110,MAX(1,$F60)))),2,0))</f>
        <v>0</v>
      </c>
      <c r="HR60" s="5" t="n">
        <f aca="false">IF(Kalender!HR60&lt;&gt;1,0,IF(AND($B60&gt;0,INDEX(Kalender!HR$68:HR$77,MAX(1,$B60))&gt;INDEX(Kalender!$B$68:$B$77,MAX(1,$B60))),1,0)+IF(OR(AND($C60&gt;0,INDEX(Kalender!HR$81:HR$110,MAX(1,$C60))&gt;INDEX(Kalender!$B$81:$B$110,MAX(1,$C60))),AND($D60&gt;0,INDEX(Kalender!HR$81:HR$110,MAX(1,$D60))&gt;INDEX(Kalender!$B$81:$B$110,MAX(1,$D60))),AND($E60&gt;0,INDEX(Kalender!HR$81:HR$110,MAX(1,$E60))&gt;INDEX(Kalender!$B$81:$B$110,MAX(1,$E60))),AND($F60&gt;0,INDEX(Kalender!HR$81:HR$110,MAX(1,$F60))&gt;INDEX(Kalender!$B$81:$B$110,MAX(1,$F60)))),2,0))</f>
        <v>0</v>
      </c>
      <c r="HS60" s="5" t="n">
        <f aca="false">IF(Kalender!HS60&lt;&gt;1,0,IF(AND($B60&gt;0,INDEX(Kalender!HS$68:HS$77,MAX(1,$B60))&gt;INDEX(Kalender!$B$68:$B$77,MAX(1,$B60))),1,0)+IF(OR(AND($C60&gt;0,INDEX(Kalender!HS$81:HS$110,MAX(1,$C60))&gt;INDEX(Kalender!$B$81:$B$110,MAX(1,$C60))),AND($D60&gt;0,INDEX(Kalender!HS$81:HS$110,MAX(1,$D60))&gt;INDEX(Kalender!$B$81:$B$110,MAX(1,$D60))),AND($E60&gt;0,INDEX(Kalender!HS$81:HS$110,MAX(1,$E60))&gt;INDEX(Kalender!$B$81:$B$110,MAX(1,$E60))),AND($F60&gt;0,INDEX(Kalender!HS$81:HS$110,MAX(1,$F60))&gt;INDEX(Kalender!$B$81:$B$110,MAX(1,$F60)))),2,0))</f>
        <v>0</v>
      </c>
      <c r="HT60" s="5" t="n">
        <f aca="false">IF(Kalender!HT60&lt;&gt;1,0,IF(AND($B60&gt;0,INDEX(Kalender!HT$68:HT$77,MAX(1,$B60))&gt;INDEX(Kalender!$B$68:$B$77,MAX(1,$B60))),1,0)+IF(OR(AND($C60&gt;0,INDEX(Kalender!HT$81:HT$110,MAX(1,$C60))&gt;INDEX(Kalender!$B$81:$B$110,MAX(1,$C60))),AND($D60&gt;0,INDEX(Kalender!HT$81:HT$110,MAX(1,$D60))&gt;INDEX(Kalender!$B$81:$B$110,MAX(1,$D60))),AND($E60&gt;0,INDEX(Kalender!HT$81:HT$110,MAX(1,$E60))&gt;INDEX(Kalender!$B$81:$B$110,MAX(1,$E60))),AND($F60&gt;0,INDEX(Kalender!HT$81:HT$110,MAX(1,$F60))&gt;INDEX(Kalender!$B$81:$B$110,MAX(1,$F60)))),2,0))</f>
        <v>0</v>
      </c>
      <c r="HU60" s="5" t="n">
        <f aca="false">IF(Kalender!HU60&lt;&gt;1,0,IF(AND($B60&gt;0,INDEX(Kalender!HU$68:HU$77,MAX(1,$B60))&gt;INDEX(Kalender!$B$68:$B$77,MAX(1,$B60))),1,0)+IF(OR(AND($C60&gt;0,INDEX(Kalender!HU$81:HU$110,MAX(1,$C60))&gt;INDEX(Kalender!$B$81:$B$110,MAX(1,$C60))),AND($D60&gt;0,INDEX(Kalender!HU$81:HU$110,MAX(1,$D60))&gt;INDEX(Kalender!$B$81:$B$110,MAX(1,$D60))),AND($E60&gt;0,INDEX(Kalender!HU$81:HU$110,MAX(1,$E60))&gt;INDEX(Kalender!$B$81:$B$110,MAX(1,$E60))),AND($F60&gt;0,INDEX(Kalender!HU$81:HU$110,MAX(1,$F60))&gt;INDEX(Kalender!$B$81:$B$110,MAX(1,$F60)))),2,0))</f>
        <v>0</v>
      </c>
      <c r="HV60" s="5" t="n">
        <f aca="false">IF(Kalender!HV60&lt;&gt;1,0,IF(AND($B60&gt;0,INDEX(Kalender!HV$68:HV$77,MAX(1,$B60))&gt;INDEX(Kalender!$B$68:$B$77,MAX(1,$B60))),1,0)+IF(OR(AND($C60&gt;0,INDEX(Kalender!HV$81:HV$110,MAX(1,$C60))&gt;INDEX(Kalender!$B$81:$B$110,MAX(1,$C60))),AND($D60&gt;0,INDEX(Kalender!HV$81:HV$110,MAX(1,$D60))&gt;INDEX(Kalender!$B$81:$B$110,MAX(1,$D60))),AND($E60&gt;0,INDEX(Kalender!HV$81:HV$110,MAX(1,$E60))&gt;INDEX(Kalender!$B$81:$B$110,MAX(1,$E60))),AND($F60&gt;0,INDEX(Kalender!HV$81:HV$110,MAX(1,$F60))&gt;INDEX(Kalender!$B$81:$B$110,MAX(1,$F60)))),2,0))</f>
        <v>0</v>
      </c>
      <c r="HW60" s="5" t="n">
        <f aca="false">IF(Kalender!HW60&lt;&gt;1,0,IF(AND($B60&gt;0,INDEX(Kalender!HW$68:HW$77,MAX(1,$B60))&gt;INDEX(Kalender!$B$68:$B$77,MAX(1,$B60))),1,0)+IF(OR(AND($C60&gt;0,INDEX(Kalender!HW$81:HW$110,MAX(1,$C60))&gt;INDEX(Kalender!$B$81:$B$110,MAX(1,$C60))),AND($D60&gt;0,INDEX(Kalender!HW$81:HW$110,MAX(1,$D60))&gt;INDEX(Kalender!$B$81:$B$110,MAX(1,$D60))),AND($E60&gt;0,INDEX(Kalender!HW$81:HW$110,MAX(1,$E60))&gt;INDEX(Kalender!$B$81:$B$110,MAX(1,$E60))),AND($F60&gt;0,INDEX(Kalender!HW$81:HW$110,MAX(1,$F60))&gt;INDEX(Kalender!$B$81:$B$110,MAX(1,$F60)))),2,0))</f>
        <v>0</v>
      </c>
      <c r="HX60" s="5" t="n">
        <f aca="false">IF(Kalender!HX60&lt;&gt;1,0,IF(AND($B60&gt;0,INDEX(Kalender!HX$68:HX$77,MAX(1,$B60))&gt;INDEX(Kalender!$B$68:$B$77,MAX(1,$B60))),1,0)+IF(OR(AND($C60&gt;0,INDEX(Kalender!HX$81:HX$110,MAX(1,$C60))&gt;INDEX(Kalender!$B$81:$B$110,MAX(1,$C60))),AND($D60&gt;0,INDEX(Kalender!HX$81:HX$110,MAX(1,$D60))&gt;INDEX(Kalender!$B$81:$B$110,MAX(1,$D60))),AND($E60&gt;0,INDEX(Kalender!HX$81:HX$110,MAX(1,$E60))&gt;INDEX(Kalender!$B$81:$B$110,MAX(1,$E60))),AND($F60&gt;0,INDEX(Kalender!HX$81:HX$110,MAX(1,$F60))&gt;INDEX(Kalender!$B$81:$B$110,MAX(1,$F60)))),2,0))</f>
        <v>0</v>
      </c>
      <c r="HY60" s="5" t="n">
        <f aca="false">IF(Kalender!HY60&lt;&gt;1,0,IF(AND($B60&gt;0,INDEX(Kalender!HY$68:HY$77,MAX(1,$B60))&gt;INDEX(Kalender!$B$68:$B$77,MAX(1,$B60))),1,0)+IF(OR(AND($C60&gt;0,INDEX(Kalender!HY$81:HY$110,MAX(1,$C60))&gt;INDEX(Kalender!$B$81:$B$110,MAX(1,$C60))),AND($D60&gt;0,INDEX(Kalender!HY$81:HY$110,MAX(1,$D60))&gt;INDEX(Kalender!$B$81:$B$110,MAX(1,$D60))),AND($E60&gt;0,INDEX(Kalender!HY$81:HY$110,MAX(1,$E60))&gt;INDEX(Kalender!$B$81:$B$110,MAX(1,$E60))),AND($F60&gt;0,INDEX(Kalender!HY$81:HY$110,MAX(1,$F60))&gt;INDEX(Kalender!$B$81:$B$110,MAX(1,$F60)))),2,0))</f>
        <v>0</v>
      </c>
      <c r="HZ60" s="5" t="n">
        <f aca="false">IF(Kalender!HZ60&lt;&gt;1,0,IF(AND($B60&gt;0,INDEX(Kalender!HZ$68:HZ$77,MAX(1,$B60))&gt;INDEX(Kalender!$B$68:$B$77,MAX(1,$B60))),1,0)+IF(OR(AND($C60&gt;0,INDEX(Kalender!HZ$81:HZ$110,MAX(1,$C60))&gt;INDEX(Kalender!$B$81:$B$110,MAX(1,$C60))),AND($D60&gt;0,INDEX(Kalender!HZ$81:HZ$110,MAX(1,$D60))&gt;INDEX(Kalender!$B$81:$B$110,MAX(1,$D60))),AND($E60&gt;0,INDEX(Kalender!HZ$81:HZ$110,MAX(1,$E60))&gt;INDEX(Kalender!$B$81:$B$110,MAX(1,$E60))),AND($F60&gt;0,INDEX(Kalender!HZ$81:HZ$110,MAX(1,$F60))&gt;INDEX(Kalender!$B$81:$B$110,MAX(1,$F60)))),2,0))</f>
        <v>0</v>
      </c>
      <c r="IA60" s="5" t="n">
        <f aca="false">IF(Kalender!IA60&lt;&gt;1,0,IF(AND($B60&gt;0,INDEX(Kalender!IA$68:IA$77,MAX(1,$B60))&gt;INDEX(Kalender!$B$68:$B$77,MAX(1,$B60))),1,0)+IF(OR(AND($C60&gt;0,INDEX(Kalender!IA$81:IA$110,MAX(1,$C60))&gt;INDEX(Kalender!$B$81:$B$110,MAX(1,$C60))),AND($D60&gt;0,INDEX(Kalender!IA$81:IA$110,MAX(1,$D60))&gt;INDEX(Kalender!$B$81:$B$110,MAX(1,$D60))),AND($E60&gt;0,INDEX(Kalender!IA$81:IA$110,MAX(1,$E60))&gt;INDEX(Kalender!$B$81:$B$110,MAX(1,$E60))),AND($F60&gt;0,INDEX(Kalender!IA$81:IA$110,MAX(1,$F60))&gt;INDEX(Kalender!$B$81:$B$110,MAX(1,$F60)))),2,0))</f>
        <v>0</v>
      </c>
      <c r="IB60" s="5" t="n">
        <f aca="false">IF(Kalender!IB60&lt;&gt;1,0,IF(AND($B60&gt;0,INDEX(Kalender!IB$68:IB$77,MAX(1,$B60))&gt;INDEX(Kalender!$B$68:$B$77,MAX(1,$B60))),1,0)+IF(OR(AND($C60&gt;0,INDEX(Kalender!IB$81:IB$110,MAX(1,$C60))&gt;INDEX(Kalender!$B$81:$B$110,MAX(1,$C60))),AND($D60&gt;0,INDEX(Kalender!IB$81:IB$110,MAX(1,$D60))&gt;INDEX(Kalender!$B$81:$B$110,MAX(1,$D60))),AND($E60&gt;0,INDEX(Kalender!IB$81:IB$110,MAX(1,$E60))&gt;INDEX(Kalender!$B$81:$B$110,MAX(1,$E60))),AND($F60&gt;0,INDEX(Kalender!IB$81:IB$110,MAX(1,$F60))&gt;INDEX(Kalender!$B$81:$B$110,MAX(1,$F60)))),2,0))</f>
        <v>0</v>
      </c>
      <c r="IC60" s="5" t="n">
        <f aca="false">IF(Kalender!IC60&lt;&gt;1,0,IF(AND($B60&gt;0,INDEX(Kalender!IC$68:IC$77,MAX(1,$B60))&gt;INDEX(Kalender!$B$68:$B$77,MAX(1,$B60))),1,0)+IF(OR(AND($C60&gt;0,INDEX(Kalender!IC$81:IC$110,MAX(1,$C60))&gt;INDEX(Kalender!$B$81:$B$110,MAX(1,$C60))),AND($D60&gt;0,INDEX(Kalender!IC$81:IC$110,MAX(1,$D60))&gt;INDEX(Kalender!$B$81:$B$110,MAX(1,$D60))),AND($E60&gt;0,INDEX(Kalender!IC$81:IC$110,MAX(1,$E60))&gt;INDEX(Kalender!$B$81:$B$110,MAX(1,$E60))),AND($F60&gt;0,INDEX(Kalender!IC$81:IC$110,MAX(1,$F60))&gt;INDEX(Kalender!$B$81:$B$110,MAX(1,$F60)))),2,0))</f>
        <v>0</v>
      </c>
      <c r="ID60" s="5" t="n">
        <f aca="false">IF(Kalender!ID60&lt;&gt;1,0,IF(AND($B60&gt;0,INDEX(Kalender!ID$68:ID$77,MAX(1,$B60))&gt;INDEX(Kalender!$B$68:$B$77,MAX(1,$B60))),1,0)+IF(OR(AND($C60&gt;0,INDEX(Kalender!ID$81:ID$110,MAX(1,$C60))&gt;INDEX(Kalender!$B$81:$B$110,MAX(1,$C60))),AND($D60&gt;0,INDEX(Kalender!ID$81:ID$110,MAX(1,$D60))&gt;INDEX(Kalender!$B$81:$B$110,MAX(1,$D60))),AND($E60&gt;0,INDEX(Kalender!ID$81:ID$110,MAX(1,$E60))&gt;INDEX(Kalender!$B$81:$B$110,MAX(1,$E60))),AND($F60&gt;0,INDEX(Kalender!ID$81:ID$110,MAX(1,$F60))&gt;INDEX(Kalender!$B$81:$B$110,MAX(1,$F60)))),2,0))</f>
        <v>0</v>
      </c>
      <c r="IE60" s="5" t="n">
        <f aca="false">IF(Kalender!IE60&lt;&gt;1,0,IF(AND($B60&gt;0,INDEX(Kalender!IE$68:IE$77,MAX(1,$B60))&gt;INDEX(Kalender!$B$68:$B$77,MAX(1,$B60))),1,0)+IF(OR(AND($C60&gt;0,INDEX(Kalender!IE$81:IE$110,MAX(1,$C60))&gt;INDEX(Kalender!$B$81:$B$110,MAX(1,$C60))),AND($D60&gt;0,INDEX(Kalender!IE$81:IE$110,MAX(1,$D60))&gt;INDEX(Kalender!$B$81:$B$110,MAX(1,$D60))),AND($E60&gt;0,INDEX(Kalender!IE$81:IE$110,MAX(1,$E60))&gt;INDEX(Kalender!$B$81:$B$110,MAX(1,$E60))),AND($F60&gt;0,INDEX(Kalender!IE$81:IE$110,MAX(1,$F60))&gt;INDEX(Kalender!$B$81:$B$110,MAX(1,$F60)))),2,0))</f>
        <v>0</v>
      </c>
      <c r="IF60" s="5" t="n">
        <f aca="false">IF(Kalender!IF60&lt;&gt;1,0,IF(AND($B60&gt;0,INDEX(Kalender!IF$68:IF$77,MAX(1,$B60))&gt;INDEX(Kalender!$B$68:$B$77,MAX(1,$B60))),1,0)+IF(OR(AND($C60&gt;0,INDEX(Kalender!IF$81:IF$110,MAX(1,$C60))&gt;INDEX(Kalender!$B$81:$B$110,MAX(1,$C60))),AND($D60&gt;0,INDEX(Kalender!IF$81:IF$110,MAX(1,$D60))&gt;INDEX(Kalender!$B$81:$B$110,MAX(1,$D60))),AND($E60&gt;0,INDEX(Kalender!IF$81:IF$110,MAX(1,$E60))&gt;INDEX(Kalender!$B$81:$B$110,MAX(1,$E60))),AND($F60&gt;0,INDEX(Kalender!IF$81:IF$110,MAX(1,$F60))&gt;INDEX(Kalender!$B$81:$B$110,MAX(1,$F60)))),2,0))</f>
        <v>0</v>
      </c>
      <c r="IG60" s="5" t="n">
        <f aca="false">IF(Kalender!IG60&lt;&gt;1,0,IF(AND($B60&gt;0,INDEX(Kalender!IG$68:IG$77,MAX(1,$B60))&gt;INDEX(Kalender!$B$68:$B$77,MAX(1,$B60))),1,0)+IF(OR(AND($C60&gt;0,INDEX(Kalender!IG$81:IG$110,MAX(1,$C60))&gt;INDEX(Kalender!$B$81:$B$110,MAX(1,$C60))),AND($D60&gt;0,INDEX(Kalender!IG$81:IG$110,MAX(1,$D60))&gt;INDEX(Kalender!$B$81:$B$110,MAX(1,$D60))),AND($E60&gt;0,INDEX(Kalender!IG$81:IG$110,MAX(1,$E60))&gt;INDEX(Kalender!$B$81:$B$110,MAX(1,$E60))),AND($F60&gt;0,INDEX(Kalender!IG$81:IG$110,MAX(1,$F60))&gt;INDEX(Kalender!$B$81:$B$110,MAX(1,$F60)))),2,0))</f>
        <v>0</v>
      </c>
      <c r="IH60" s="5" t="n">
        <f aca="false">IF(Kalender!IH60&lt;&gt;1,0,IF(AND($B60&gt;0,INDEX(Kalender!IH$68:IH$77,MAX(1,$B60))&gt;INDEX(Kalender!$B$68:$B$77,MAX(1,$B60))),1,0)+IF(OR(AND($C60&gt;0,INDEX(Kalender!IH$81:IH$110,MAX(1,$C60))&gt;INDEX(Kalender!$B$81:$B$110,MAX(1,$C60))),AND($D60&gt;0,INDEX(Kalender!IH$81:IH$110,MAX(1,$D60))&gt;INDEX(Kalender!$B$81:$B$110,MAX(1,$D60))),AND($E60&gt;0,INDEX(Kalender!IH$81:IH$110,MAX(1,$E60))&gt;INDEX(Kalender!$B$81:$B$110,MAX(1,$E60))),AND($F60&gt;0,INDEX(Kalender!IH$81:IH$110,MAX(1,$F60))&gt;INDEX(Kalender!$B$81:$B$110,MAX(1,$F60)))),2,0))</f>
        <v>0</v>
      </c>
      <c r="II60" s="5" t="n">
        <f aca="false">IF(Kalender!II60&lt;&gt;1,0,IF(AND($B60&gt;0,INDEX(Kalender!II$68:II$77,MAX(1,$B60))&gt;INDEX(Kalender!$B$68:$B$77,MAX(1,$B60))),1,0)+IF(OR(AND($C60&gt;0,INDEX(Kalender!II$81:II$110,MAX(1,$C60))&gt;INDEX(Kalender!$B$81:$B$110,MAX(1,$C60))),AND($D60&gt;0,INDEX(Kalender!II$81:II$110,MAX(1,$D60))&gt;INDEX(Kalender!$B$81:$B$110,MAX(1,$D60))),AND($E60&gt;0,INDEX(Kalender!II$81:II$110,MAX(1,$E60))&gt;INDEX(Kalender!$B$81:$B$110,MAX(1,$E60))),AND($F60&gt;0,INDEX(Kalender!II$81:II$110,MAX(1,$F60))&gt;INDEX(Kalender!$B$81:$B$110,MAX(1,$F60)))),2,0))</f>
        <v>0</v>
      </c>
      <c r="IJ60" s="5" t="n">
        <f aca="false">IF(Kalender!IJ60&lt;&gt;1,0,IF(AND($B60&gt;0,INDEX(Kalender!IJ$68:IJ$77,MAX(1,$B60))&gt;INDEX(Kalender!$B$68:$B$77,MAX(1,$B60))),1,0)+IF(OR(AND($C60&gt;0,INDEX(Kalender!IJ$81:IJ$110,MAX(1,$C60))&gt;INDEX(Kalender!$B$81:$B$110,MAX(1,$C60))),AND($D60&gt;0,INDEX(Kalender!IJ$81:IJ$110,MAX(1,$D60))&gt;INDEX(Kalender!$B$81:$B$110,MAX(1,$D60))),AND($E60&gt;0,INDEX(Kalender!IJ$81:IJ$110,MAX(1,$E60))&gt;INDEX(Kalender!$B$81:$B$110,MAX(1,$E60))),AND($F60&gt;0,INDEX(Kalender!IJ$81:IJ$110,MAX(1,$F60))&gt;INDEX(Kalender!$B$81:$B$110,MAX(1,$F60)))),2,0))</f>
        <v>0</v>
      </c>
      <c r="IK60" s="5" t="n">
        <f aca="false">IF(Kalender!IK60&lt;&gt;1,0,IF(AND($B60&gt;0,INDEX(Kalender!IK$68:IK$77,MAX(1,$B60))&gt;INDEX(Kalender!$B$68:$B$77,MAX(1,$B60))),1,0)+IF(OR(AND($C60&gt;0,INDEX(Kalender!IK$81:IK$110,MAX(1,$C60))&gt;INDEX(Kalender!$B$81:$B$110,MAX(1,$C60))),AND($D60&gt;0,INDEX(Kalender!IK$81:IK$110,MAX(1,$D60))&gt;INDEX(Kalender!$B$81:$B$110,MAX(1,$D60))),AND($E60&gt;0,INDEX(Kalender!IK$81:IK$110,MAX(1,$E60))&gt;INDEX(Kalender!$B$81:$B$110,MAX(1,$E60))),AND($F60&gt;0,INDEX(Kalender!IK$81:IK$110,MAX(1,$F60))&gt;INDEX(Kalender!$B$81:$B$110,MAX(1,$F60)))),2,0))</f>
        <v>0</v>
      </c>
      <c r="IL60" s="5" t="n">
        <f aca="false">IF(Kalender!IL60&lt;&gt;1,0,IF(AND($B60&gt;0,INDEX(Kalender!IL$68:IL$77,MAX(1,$B60))&gt;INDEX(Kalender!$B$68:$B$77,MAX(1,$B60))),1,0)+IF(OR(AND($C60&gt;0,INDEX(Kalender!IL$81:IL$110,MAX(1,$C60))&gt;INDEX(Kalender!$B$81:$B$110,MAX(1,$C60))),AND($D60&gt;0,INDEX(Kalender!IL$81:IL$110,MAX(1,$D60))&gt;INDEX(Kalender!$B$81:$B$110,MAX(1,$D60))),AND($E60&gt;0,INDEX(Kalender!IL$81:IL$110,MAX(1,$E60))&gt;INDEX(Kalender!$B$81:$B$110,MAX(1,$E60))),AND($F60&gt;0,INDEX(Kalender!IL$81:IL$110,MAX(1,$F60))&gt;INDEX(Kalender!$B$81:$B$110,MAX(1,$F60)))),2,0))</f>
        <v>0</v>
      </c>
      <c r="IM60" s="5" t="n">
        <f aca="false">IF(Kalender!IM60&lt;&gt;1,0,IF(AND($B60&gt;0,INDEX(Kalender!IM$68:IM$77,MAX(1,$B60))&gt;INDEX(Kalender!$B$68:$B$77,MAX(1,$B60))),1,0)+IF(OR(AND($C60&gt;0,INDEX(Kalender!IM$81:IM$110,MAX(1,$C60))&gt;INDEX(Kalender!$B$81:$B$110,MAX(1,$C60))),AND($D60&gt;0,INDEX(Kalender!IM$81:IM$110,MAX(1,$D60))&gt;INDEX(Kalender!$B$81:$B$110,MAX(1,$D60))),AND($E60&gt;0,INDEX(Kalender!IM$81:IM$110,MAX(1,$E60))&gt;INDEX(Kalender!$B$81:$B$110,MAX(1,$E60))),AND($F60&gt;0,INDEX(Kalender!IM$81:IM$110,MAX(1,$F60))&gt;INDEX(Kalender!$B$81:$B$110,MAX(1,$F60)))),2,0))</f>
        <v>0</v>
      </c>
      <c r="IN60" s="5" t="n">
        <f aca="false">IF(Kalender!IN60&lt;&gt;1,0,IF(AND($B60&gt;0,INDEX(Kalender!IN$68:IN$77,MAX(1,$B60))&gt;INDEX(Kalender!$B$68:$B$77,MAX(1,$B60))),1,0)+IF(OR(AND($C60&gt;0,INDEX(Kalender!IN$81:IN$110,MAX(1,$C60))&gt;INDEX(Kalender!$B$81:$B$110,MAX(1,$C60))),AND($D60&gt;0,INDEX(Kalender!IN$81:IN$110,MAX(1,$D60))&gt;INDEX(Kalender!$B$81:$B$110,MAX(1,$D60))),AND($E60&gt;0,INDEX(Kalender!IN$81:IN$110,MAX(1,$E60))&gt;INDEX(Kalender!$B$81:$B$110,MAX(1,$E60))),AND($F60&gt;0,INDEX(Kalender!IN$81:IN$110,MAX(1,$F60))&gt;INDEX(Kalender!$B$81:$B$110,MAX(1,$F60)))),2,0))</f>
        <v>0</v>
      </c>
      <c r="IO60" s="5" t="n">
        <f aca="false">IF(Kalender!IO60&lt;&gt;1,0,IF(AND($B60&gt;0,INDEX(Kalender!IO$68:IO$77,MAX(1,$B60))&gt;INDEX(Kalender!$B$68:$B$77,MAX(1,$B60))),1,0)+IF(OR(AND($C60&gt;0,INDEX(Kalender!IO$81:IO$110,MAX(1,$C60))&gt;INDEX(Kalender!$B$81:$B$110,MAX(1,$C60))),AND($D60&gt;0,INDEX(Kalender!IO$81:IO$110,MAX(1,$D60))&gt;INDEX(Kalender!$B$81:$B$110,MAX(1,$D60))),AND($E60&gt;0,INDEX(Kalender!IO$81:IO$110,MAX(1,$E60))&gt;INDEX(Kalender!$B$81:$B$110,MAX(1,$E60))),AND($F60&gt;0,INDEX(Kalender!IO$81:IO$110,MAX(1,$F60))&gt;INDEX(Kalender!$B$81:$B$110,MAX(1,$F60)))),2,0))</f>
        <v>0</v>
      </c>
      <c r="IP60" s="5" t="n">
        <f aca="false">IF(Kalender!IP60&lt;&gt;1,0,IF(AND($B60&gt;0,INDEX(Kalender!IP$68:IP$77,MAX(1,$B60))&gt;INDEX(Kalender!$B$68:$B$77,MAX(1,$B60))),1,0)+IF(OR(AND($C60&gt;0,INDEX(Kalender!IP$81:IP$110,MAX(1,$C60))&gt;INDEX(Kalender!$B$81:$B$110,MAX(1,$C60))),AND($D60&gt;0,INDEX(Kalender!IP$81:IP$110,MAX(1,$D60))&gt;INDEX(Kalender!$B$81:$B$110,MAX(1,$D60))),AND($E60&gt;0,INDEX(Kalender!IP$81:IP$110,MAX(1,$E60))&gt;INDEX(Kalender!$B$81:$B$110,MAX(1,$E60))),AND($F60&gt;0,INDEX(Kalender!IP$81:IP$110,MAX(1,$F60))&gt;INDEX(Kalender!$B$81:$B$110,MAX(1,$F60)))),2,0))</f>
        <v>0</v>
      </c>
      <c r="IQ60" s="5" t="n">
        <f aca="false">IF(Kalender!IQ60&lt;&gt;1,0,IF(AND($B60&gt;0,INDEX(Kalender!IQ$68:IQ$77,MAX(1,$B60))&gt;INDEX(Kalender!$B$68:$B$77,MAX(1,$B60))),1,0)+IF(OR(AND($C60&gt;0,INDEX(Kalender!IQ$81:IQ$110,MAX(1,$C60))&gt;INDEX(Kalender!$B$81:$B$110,MAX(1,$C60))),AND($D60&gt;0,INDEX(Kalender!IQ$81:IQ$110,MAX(1,$D60))&gt;INDEX(Kalender!$B$81:$B$110,MAX(1,$D60))),AND($E60&gt;0,INDEX(Kalender!IQ$81:IQ$110,MAX(1,$E60))&gt;INDEX(Kalender!$B$81:$B$110,MAX(1,$E60))),AND($F60&gt;0,INDEX(Kalender!IQ$81:IQ$110,MAX(1,$F60))&gt;INDEX(Kalender!$B$81:$B$110,MAX(1,$F60)))),2,0))</f>
        <v>0</v>
      </c>
      <c r="IR60" s="5" t="n">
        <f aca="false">IF(Kalender!IR60&lt;&gt;1,0,IF(AND($B60&gt;0,INDEX(Kalender!IR$68:IR$77,MAX(1,$B60))&gt;INDEX(Kalender!$B$68:$B$77,MAX(1,$B60))),1,0)+IF(OR(AND($C60&gt;0,INDEX(Kalender!IR$81:IR$110,MAX(1,$C60))&gt;INDEX(Kalender!$B$81:$B$110,MAX(1,$C60))),AND($D60&gt;0,INDEX(Kalender!IR$81:IR$110,MAX(1,$D60))&gt;INDEX(Kalender!$B$81:$B$110,MAX(1,$D60))),AND($E60&gt;0,INDEX(Kalender!IR$81:IR$110,MAX(1,$E60))&gt;INDEX(Kalender!$B$81:$B$110,MAX(1,$E60))),AND($F60&gt;0,INDEX(Kalender!IR$81:IR$110,MAX(1,$F60))&gt;INDEX(Kalender!$B$81:$B$110,MAX(1,$F60)))),2,0))</f>
        <v>0</v>
      </c>
      <c r="IS60" s="5" t="n">
        <f aca="false">IF(Kalender!IS60&lt;&gt;1,0,IF(AND($B60&gt;0,INDEX(Kalender!IS$68:IS$77,MAX(1,$B60))&gt;INDEX(Kalender!$B$68:$B$77,MAX(1,$B60))),1,0)+IF(OR(AND($C60&gt;0,INDEX(Kalender!IS$81:IS$110,MAX(1,$C60))&gt;INDEX(Kalender!$B$81:$B$110,MAX(1,$C60))),AND($D60&gt;0,INDEX(Kalender!IS$81:IS$110,MAX(1,$D60))&gt;INDEX(Kalender!$B$81:$B$110,MAX(1,$D60))),AND($E60&gt;0,INDEX(Kalender!IS$81:IS$110,MAX(1,$E60))&gt;INDEX(Kalender!$B$81:$B$110,MAX(1,$E60))),AND($F60&gt;0,INDEX(Kalender!IS$81:IS$110,MAX(1,$F60))&gt;INDEX(Kalender!$B$81:$B$110,MAX(1,$F60)))),2,0))</f>
        <v>0</v>
      </c>
      <c r="IT60" s="5" t="n">
        <f aca="false">IF(Kalender!IT60&lt;&gt;1,0,IF(AND($B60&gt;0,INDEX(Kalender!IT$68:IT$77,MAX(1,$B60))&gt;INDEX(Kalender!$B$68:$B$77,MAX(1,$B60))),1,0)+IF(OR(AND($C60&gt;0,INDEX(Kalender!IT$81:IT$110,MAX(1,$C60))&gt;INDEX(Kalender!$B$81:$B$110,MAX(1,$C60))),AND($D60&gt;0,INDEX(Kalender!IT$81:IT$110,MAX(1,$D60))&gt;INDEX(Kalender!$B$81:$B$110,MAX(1,$D60))),AND($E60&gt;0,INDEX(Kalender!IT$81:IT$110,MAX(1,$E60))&gt;INDEX(Kalender!$B$81:$B$110,MAX(1,$E60))),AND($F60&gt;0,INDEX(Kalender!IT$81:IT$110,MAX(1,$F60))&gt;INDEX(Kalender!$B$81:$B$110,MAX(1,$F60)))),2,0))</f>
        <v>0</v>
      </c>
      <c r="IU60" s="5" t="n">
        <f aca="false">IF(Kalender!IU60&lt;&gt;1,0,IF(AND($B60&gt;0,INDEX(Kalender!IU$68:IU$77,MAX(1,$B60))&gt;INDEX(Kalender!$B$68:$B$77,MAX(1,$B60))),1,0)+IF(OR(AND($C60&gt;0,INDEX(Kalender!IU$81:IU$110,MAX(1,$C60))&gt;INDEX(Kalender!$B$81:$B$110,MAX(1,$C60))),AND($D60&gt;0,INDEX(Kalender!IU$81:IU$110,MAX(1,$D60))&gt;INDEX(Kalender!$B$81:$B$110,MAX(1,$D60))),AND($E60&gt;0,INDEX(Kalender!IU$81:IU$110,MAX(1,$E60))&gt;INDEX(Kalender!$B$81:$B$110,MAX(1,$E60))),AND($F60&gt;0,INDEX(Kalender!IU$81:IU$110,MAX(1,$F60))&gt;INDEX(Kalender!$B$81:$B$110,MAX(1,$F60)))),2,0))</f>
        <v>0</v>
      </c>
      <c r="IV60" s="5" t="n">
        <f aca="false">IF(Kalender!IV60&lt;&gt;1,0,IF(AND($B60&gt;0,INDEX(Kalender!IV$68:IV$77,MAX(1,$B60))&gt;INDEX(Kalender!$B$68:$B$77,MAX(1,$B60))),1,0)+IF(OR(AND($C60&gt;0,INDEX(Kalender!IV$81:IV$110,MAX(1,$C60))&gt;INDEX(Kalender!$B$81:$B$110,MAX(1,$C60))),AND($D60&gt;0,INDEX(Kalender!IV$81:IV$110,MAX(1,$D60))&gt;INDEX(Kalender!$B$81:$B$110,MAX(1,$D60))),AND($E60&gt;0,INDEX(Kalender!IV$81:IV$110,MAX(1,$E60))&gt;INDEX(Kalender!$B$81:$B$110,MAX(1,$E60))),AND($F60&gt;0,INDEX(Kalender!IV$81:IV$110,MAX(1,$F60))&gt;INDEX(Kalender!$B$81:$B$110,MAX(1,$F60)))),2,0))</f>
        <v>0</v>
      </c>
      <c r="IW60" s="5" t="n">
        <f aca="false">IF(Kalender!IW60&lt;&gt;1,0,IF(AND($B60&gt;0,INDEX(Kalender!IW$68:IW$77,MAX(1,$B60))&gt;INDEX(Kalender!$B$68:$B$77,MAX(1,$B60))),1,0)+IF(OR(AND($C60&gt;0,INDEX(Kalender!IW$81:IW$110,MAX(1,$C60))&gt;INDEX(Kalender!$B$81:$B$110,MAX(1,$C60))),AND($D60&gt;0,INDEX(Kalender!IW$81:IW$110,MAX(1,$D60))&gt;INDEX(Kalender!$B$81:$B$110,MAX(1,$D60))),AND($E60&gt;0,INDEX(Kalender!IW$81:IW$110,MAX(1,$E60))&gt;INDEX(Kalender!$B$81:$B$110,MAX(1,$E60))),AND($F60&gt;0,INDEX(Kalender!IW$81:IW$110,MAX(1,$F60))&gt;INDEX(Kalender!$B$81:$B$110,MAX(1,$F60)))),2,0))</f>
        <v>0</v>
      </c>
      <c r="IX60" s="5" t="n">
        <f aca="false">IF(Kalender!IX60&lt;&gt;1,0,IF(AND($B60&gt;0,INDEX(Kalender!IX$68:IX$77,MAX(1,$B60))&gt;INDEX(Kalender!$B$68:$B$77,MAX(1,$B60))),1,0)+IF(OR(AND($C60&gt;0,INDEX(Kalender!IX$81:IX$110,MAX(1,$C60))&gt;INDEX(Kalender!$B$81:$B$110,MAX(1,$C60))),AND($D60&gt;0,INDEX(Kalender!IX$81:IX$110,MAX(1,$D60))&gt;INDEX(Kalender!$B$81:$B$110,MAX(1,$D60))),AND($E60&gt;0,INDEX(Kalender!IX$81:IX$110,MAX(1,$E60))&gt;INDEX(Kalender!$B$81:$B$110,MAX(1,$E60))),AND($F60&gt;0,INDEX(Kalender!IX$81:IX$110,MAX(1,$F60))&gt;INDEX(Kalender!$B$81:$B$110,MAX(1,$F60)))),2,0))</f>
        <v>0</v>
      </c>
      <c r="IY60" s="5" t="n">
        <f aca="false">IF(Kalender!IY60&lt;&gt;1,0,IF(AND($B60&gt;0,INDEX(Kalender!IY$68:IY$77,MAX(1,$B60))&gt;INDEX(Kalender!$B$68:$B$77,MAX(1,$B60))),1,0)+IF(OR(AND($C60&gt;0,INDEX(Kalender!IY$81:IY$110,MAX(1,$C60))&gt;INDEX(Kalender!$B$81:$B$110,MAX(1,$C60))),AND($D60&gt;0,INDEX(Kalender!IY$81:IY$110,MAX(1,$D60))&gt;INDEX(Kalender!$B$81:$B$110,MAX(1,$D60))),AND($E60&gt;0,INDEX(Kalender!IY$81:IY$110,MAX(1,$E60))&gt;INDEX(Kalender!$B$81:$B$110,MAX(1,$E60))),AND($F60&gt;0,INDEX(Kalender!IY$81:IY$110,MAX(1,$F60))&gt;INDEX(Kalender!$B$81:$B$110,MAX(1,$F60)))),2,0))</f>
        <v>0</v>
      </c>
      <c r="IZ60" s="5" t="n">
        <f aca="false">IF(Kalender!IZ60&lt;&gt;1,0,IF(AND($B60&gt;0,INDEX(Kalender!IZ$68:IZ$77,MAX(1,$B60))&gt;INDEX(Kalender!$B$68:$B$77,MAX(1,$B60))),1,0)+IF(OR(AND($C60&gt;0,INDEX(Kalender!IZ$81:IZ$110,MAX(1,$C60))&gt;INDEX(Kalender!$B$81:$B$110,MAX(1,$C60))),AND($D60&gt;0,INDEX(Kalender!IZ$81:IZ$110,MAX(1,$D60))&gt;INDEX(Kalender!$B$81:$B$110,MAX(1,$D60))),AND($E60&gt;0,INDEX(Kalender!IZ$81:IZ$110,MAX(1,$E60))&gt;INDEX(Kalender!$B$81:$B$110,MAX(1,$E60))),AND($F60&gt;0,INDEX(Kalender!IZ$81:IZ$110,MAX(1,$F60))&gt;INDEX(Kalender!$B$81:$B$110,MAX(1,$F60)))),2,0))</f>
        <v>0</v>
      </c>
      <c r="JA60" s="5" t="n">
        <f aca="false">IF(Kalender!JA60&lt;&gt;1,0,IF(AND($B60&gt;0,INDEX(Kalender!JA$68:JA$77,MAX(1,$B60))&gt;INDEX(Kalender!$B$68:$B$77,MAX(1,$B60))),1,0)+IF(OR(AND($C60&gt;0,INDEX(Kalender!JA$81:JA$110,MAX(1,$C60))&gt;INDEX(Kalender!$B$81:$B$110,MAX(1,$C60))),AND($D60&gt;0,INDEX(Kalender!JA$81:JA$110,MAX(1,$D60))&gt;INDEX(Kalender!$B$81:$B$110,MAX(1,$D60))),AND($E60&gt;0,INDEX(Kalender!JA$81:JA$110,MAX(1,$E60))&gt;INDEX(Kalender!$B$81:$B$110,MAX(1,$E60))),AND($F60&gt;0,INDEX(Kalender!JA$81:JA$110,MAX(1,$F60))&gt;INDEX(Kalender!$B$81:$B$110,MAX(1,$F60)))),2,0))</f>
        <v>0</v>
      </c>
      <c r="JB60" s="5" t="n">
        <f aca="false">IF(Kalender!JB60&lt;&gt;1,0,IF(AND($B60&gt;0,INDEX(Kalender!JB$68:JB$77,MAX(1,$B60))&gt;INDEX(Kalender!$B$68:$B$77,MAX(1,$B60))),1,0)+IF(OR(AND($C60&gt;0,INDEX(Kalender!JB$81:JB$110,MAX(1,$C60))&gt;INDEX(Kalender!$B$81:$B$110,MAX(1,$C60))),AND($D60&gt;0,INDEX(Kalender!JB$81:JB$110,MAX(1,$D60))&gt;INDEX(Kalender!$B$81:$B$110,MAX(1,$D60))),AND($E60&gt;0,INDEX(Kalender!JB$81:JB$110,MAX(1,$E60))&gt;INDEX(Kalender!$B$81:$B$110,MAX(1,$E60))),AND($F60&gt;0,INDEX(Kalender!JB$81:JB$110,MAX(1,$F60))&gt;INDEX(Kalender!$B$81:$B$110,MAX(1,$F60)))),2,0))</f>
        <v>0</v>
      </c>
      <c r="JC60" s="5" t="n">
        <f aca="false">IF(Kalender!JC60&lt;&gt;1,0,IF(AND($B60&gt;0,INDEX(Kalender!JC$68:JC$77,MAX(1,$B60))&gt;INDEX(Kalender!$B$68:$B$77,MAX(1,$B60))),1,0)+IF(OR(AND($C60&gt;0,INDEX(Kalender!JC$81:JC$110,MAX(1,$C60))&gt;INDEX(Kalender!$B$81:$B$110,MAX(1,$C60))),AND($D60&gt;0,INDEX(Kalender!JC$81:JC$110,MAX(1,$D60))&gt;INDEX(Kalender!$B$81:$B$110,MAX(1,$D60))),AND($E60&gt;0,INDEX(Kalender!JC$81:JC$110,MAX(1,$E60))&gt;INDEX(Kalender!$B$81:$B$110,MAX(1,$E60))),AND($F60&gt;0,INDEX(Kalender!JC$81:JC$110,MAX(1,$F60))&gt;INDEX(Kalender!$B$81:$B$110,MAX(1,$F60)))),2,0))</f>
        <v>0</v>
      </c>
      <c r="JD60" s="5" t="n">
        <f aca="false">IF(Kalender!JD60&lt;&gt;1,0,IF(AND($B60&gt;0,INDEX(Kalender!JD$68:JD$77,MAX(1,$B60))&gt;INDEX(Kalender!$B$68:$B$77,MAX(1,$B60))),1,0)+IF(OR(AND($C60&gt;0,INDEX(Kalender!JD$81:JD$110,MAX(1,$C60))&gt;INDEX(Kalender!$B$81:$B$110,MAX(1,$C60))),AND($D60&gt;0,INDEX(Kalender!JD$81:JD$110,MAX(1,$D60))&gt;INDEX(Kalender!$B$81:$B$110,MAX(1,$D60))),AND($E60&gt;0,INDEX(Kalender!JD$81:JD$110,MAX(1,$E60))&gt;INDEX(Kalender!$B$81:$B$110,MAX(1,$E60))),AND($F60&gt;0,INDEX(Kalender!JD$81:JD$110,MAX(1,$F60))&gt;INDEX(Kalender!$B$81:$B$110,MAX(1,$F60)))),2,0))</f>
        <v>0</v>
      </c>
      <c r="JE60" s="5" t="n">
        <f aca="false">IF(Kalender!JE60&lt;&gt;1,0,IF(AND($B60&gt;0,INDEX(Kalender!JE$68:JE$77,MAX(1,$B60))&gt;INDEX(Kalender!$B$68:$B$77,MAX(1,$B60))),1,0)+IF(OR(AND($C60&gt;0,INDEX(Kalender!JE$81:JE$110,MAX(1,$C60))&gt;INDEX(Kalender!$B$81:$B$110,MAX(1,$C60))),AND($D60&gt;0,INDEX(Kalender!JE$81:JE$110,MAX(1,$D60))&gt;INDEX(Kalender!$B$81:$B$110,MAX(1,$D60))),AND($E60&gt;0,INDEX(Kalender!JE$81:JE$110,MAX(1,$E60))&gt;INDEX(Kalender!$B$81:$B$110,MAX(1,$E60))),AND($F60&gt;0,INDEX(Kalender!JE$81:JE$110,MAX(1,$F60))&gt;INDEX(Kalender!$B$81:$B$110,MAX(1,$F60)))),2,0))</f>
        <v>0</v>
      </c>
      <c r="JF60" s="5" t="n">
        <f aca="false">IF(Kalender!JF60&lt;&gt;1,0,IF(AND($B60&gt;0,INDEX(Kalender!JF$68:JF$77,MAX(1,$B60))&gt;INDEX(Kalender!$B$68:$B$77,MAX(1,$B60))),1,0)+IF(OR(AND($C60&gt;0,INDEX(Kalender!JF$81:JF$110,MAX(1,$C60))&gt;INDEX(Kalender!$B$81:$B$110,MAX(1,$C60))),AND($D60&gt;0,INDEX(Kalender!JF$81:JF$110,MAX(1,$D60))&gt;INDEX(Kalender!$B$81:$B$110,MAX(1,$D60))),AND($E60&gt;0,INDEX(Kalender!JF$81:JF$110,MAX(1,$E60))&gt;INDEX(Kalender!$B$81:$B$110,MAX(1,$E60))),AND($F60&gt;0,INDEX(Kalender!JF$81:JF$110,MAX(1,$F60))&gt;INDEX(Kalender!$B$81:$B$110,MAX(1,$F60)))),2,0))</f>
        <v>0</v>
      </c>
      <c r="JG60" s="5" t="n">
        <f aca="false">IF(Kalender!JG60&lt;&gt;1,0,IF(AND($B60&gt;0,INDEX(Kalender!JG$68:JG$77,MAX(1,$B60))&gt;INDEX(Kalender!$B$68:$B$77,MAX(1,$B60))),1,0)+IF(OR(AND($C60&gt;0,INDEX(Kalender!JG$81:JG$110,MAX(1,$C60))&gt;INDEX(Kalender!$B$81:$B$110,MAX(1,$C60))),AND($D60&gt;0,INDEX(Kalender!JG$81:JG$110,MAX(1,$D60))&gt;INDEX(Kalender!$B$81:$B$110,MAX(1,$D60))),AND($E60&gt;0,INDEX(Kalender!JG$81:JG$110,MAX(1,$E60))&gt;INDEX(Kalender!$B$81:$B$110,MAX(1,$E60))),AND($F60&gt;0,INDEX(Kalender!JG$81:JG$110,MAX(1,$F60))&gt;INDEX(Kalender!$B$81:$B$110,MAX(1,$F60)))),2,0))</f>
        <v>0</v>
      </c>
      <c r="JH60" s="5" t="n">
        <f aca="false">IF(Kalender!JH60&lt;&gt;1,0,IF(AND($B60&gt;0,INDEX(Kalender!JH$68:JH$77,MAX(1,$B60))&gt;INDEX(Kalender!$B$68:$B$77,MAX(1,$B60))),1,0)+IF(OR(AND($C60&gt;0,INDEX(Kalender!JH$81:JH$110,MAX(1,$C60))&gt;INDEX(Kalender!$B$81:$B$110,MAX(1,$C60))),AND($D60&gt;0,INDEX(Kalender!JH$81:JH$110,MAX(1,$D60))&gt;INDEX(Kalender!$B$81:$B$110,MAX(1,$D60))),AND($E60&gt;0,INDEX(Kalender!JH$81:JH$110,MAX(1,$E60))&gt;INDEX(Kalender!$B$81:$B$110,MAX(1,$E60))),AND($F60&gt;0,INDEX(Kalender!JH$81:JH$110,MAX(1,$F60))&gt;INDEX(Kalender!$B$81:$B$110,MAX(1,$F60)))),2,0))</f>
        <v>0</v>
      </c>
      <c r="JI60" s="5" t="n">
        <f aca="false">IF(Kalender!JI60&lt;&gt;1,0,IF(AND($B60&gt;0,INDEX(Kalender!JI$68:JI$77,MAX(1,$B60))&gt;INDEX(Kalender!$B$68:$B$77,MAX(1,$B60))),1,0)+IF(OR(AND($C60&gt;0,INDEX(Kalender!JI$81:JI$110,MAX(1,$C60))&gt;INDEX(Kalender!$B$81:$B$110,MAX(1,$C60))),AND($D60&gt;0,INDEX(Kalender!JI$81:JI$110,MAX(1,$D60))&gt;INDEX(Kalender!$B$81:$B$110,MAX(1,$D60))),AND($E60&gt;0,INDEX(Kalender!JI$81:JI$110,MAX(1,$E60))&gt;INDEX(Kalender!$B$81:$B$110,MAX(1,$E60))),AND($F60&gt;0,INDEX(Kalender!JI$81:JI$110,MAX(1,$F60))&gt;INDEX(Kalender!$B$81:$B$110,MAX(1,$F60)))),2,0))</f>
        <v>0</v>
      </c>
      <c r="JJ60" s="5" t="n">
        <f aca="false">IF(Kalender!JJ60&lt;&gt;1,0,IF(AND($B60&gt;0,INDEX(Kalender!JJ$68:JJ$77,MAX(1,$B60))&gt;INDEX(Kalender!$B$68:$B$77,MAX(1,$B60))),1,0)+IF(OR(AND($C60&gt;0,INDEX(Kalender!JJ$81:JJ$110,MAX(1,$C60))&gt;INDEX(Kalender!$B$81:$B$110,MAX(1,$C60))),AND($D60&gt;0,INDEX(Kalender!JJ$81:JJ$110,MAX(1,$D60))&gt;INDEX(Kalender!$B$81:$B$110,MAX(1,$D60))),AND($E60&gt;0,INDEX(Kalender!JJ$81:JJ$110,MAX(1,$E60))&gt;INDEX(Kalender!$B$81:$B$110,MAX(1,$E60))),AND($F60&gt;0,INDEX(Kalender!JJ$81:JJ$110,MAX(1,$F60))&gt;INDEX(Kalender!$B$81:$B$110,MAX(1,$F60)))),2,0))</f>
        <v>0</v>
      </c>
      <c r="JK60" s="5" t="n">
        <f aca="false">IF(Kalender!JK60&lt;&gt;1,0,IF(AND($B60&gt;0,INDEX(Kalender!JK$68:JK$77,MAX(1,$B60))&gt;INDEX(Kalender!$B$68:$B$77,MAX(1,$B60))),1,0)+IF(OR(AND($C60&gt;0,INDEX(Kalender!JK$81:JK$110,MAX(1,$C60))&gt;INDEX(Kalender!$B$81:$B$110,MAX(1,$C60))),AND($D60&gt;0,INDEX(Kalender!JK$81:JK$110,MAX(1,$D60))&gt;INDEX(Kalender!$B$81:$B$110,MAX(1,$D60))),AND($E60&gt;0,INDEX(Kalender!JK$81:JK$110,MAX(1,$E60))&gt;INDEX(Kalender!$B$81:$B$110,MAX(1,$E60))),AND($F60&gt;0,INDEX(Kalender!JK$81:JK$110,MAX(1,$F60))&gt;INDEX(Kalender!$B$81:$B$110,MAX(1,$F60)))),2,0))</f>
        <v>0</v>
      </c>
      <c r="JL60" s="5" t="n">
        <f aca="false">IF(Kalender!JL60&lt;&gt;1,0,IF(AND($B60&gt;0,INDEX(Kalender!JL$68:JL$77,MAX(1,$B60))&gt;INDEX(Kalender!$B$68:$B$77,MAX(1,$B60))),1,0)+IF(OR(AND($C60&gt;0,INDEX(Kalender!JL$81:JL$110,MAX(1,$C60))&gt;INDEX(Kalender!$B$81:$B$110,MAX(1,$C60))),AND($D60&gt;0,INDEX(Kalender!JL$81:JL$110,MAX(1,$D60))&gt;INDEX(Kalender!$B$81:$B$110,MAX(1,$D60))),AND($E60&gt;0,INDEX(Kalender!JL$81:JL$110,MAX(1,$E60))&gt;INDEX(Kalender!$B$81:$B$110,MAX(1,$E60))),AND($F60&gt;0,INDEX(Kalender!JL$81:JL$110,MAX(1,$F60))&gt;INDEX(Kalender!$B$81:$B$110,MAX(1,$F60)))),2,0))</f>
        <v>0</v>
      </c>
      <c r="JM60" s="5" t="n">
        <f aca="false">IF(Kalender!JM60&lt;&gt;1,0,IF(AND($B60&gt;0,INDEX(Kalender!JM$68:JM$77,MAX(1,$B60))&gt;INDEX(Kalender!$B$68:$B$77,MAX(1,$B60))),1,0)+IF(OR(AND($C60&gt;0,INDEX(Kalender!JM$81:JM$110,MAX(1,$C60))&gt;INDEX(Kalender!$B$81:$B$110,MAX(1,$C60))),AND($D60&gt;0,INDEX(Kalender!JM$81:JM$110,MAX(1,$D60))&gt;INDEX(Kalender!$B$81:$B$110,MAX(1,$D60))),AND($E60&gt;0,INDEX(Kalender!JM$81:JM$110,MAX(1,$E60))&gt;INDEX(Kalender!$B$81:$B$110,MAX(1,$E60))),AND($F60&gt;0,INDEX(Kalender!JM$81:JM$110,MAX(1,$F60))&gt;INDEX(Kalender!$B$81:$B$110,MAX(1,$F60)))),2,0))</f>
        <v>0</v>
      </c>
      <c r="JN60" s="5" t="n">
        <f aca="false">IF(Kalender!JN60&lt;&gt;1,0,IF(AND($B60&gt;0,INDEX(Kalender!JN$68:JN$77,MAX(1,$B60))&gt;INDEX(Kalender!$B$68:$B$77,MAX(1,$B60))),1,0)+IF(OR(AND($C60&gt;0,INDEX(Kalender!JN$81:JN$110,MAX(1,$C60))&gt;INDEX(Kalender!$B$81:$B$110,MAX(1,$C60))),AND($D60&gt;0,INDEX(Kalender!JN$81:JN$110,MAX(1,$D60))&gt;INDEX(Kalender!$B$81:$B$110,MAX(1,$D60))),AND($E60&gt;0,INDEX(Kalender!JN$81:JN$110,MAX(1,$E60))&gt;INDEX(Kalender!$B$81:$B$110,MAX(1,$E60))),AND($F60&gt;0,INDEX(Kalender!JN$81:JN$110,MAX(1,$F60))&gt;INDEX(Kalender!$B$81:$B$110,MAX(1,$F60)))),2,0))</f>
        <v>0</v>
      </c>
      <c r="JO60" s="5" t="n">
        <f aca="false">IF(Kalender!JO60&lt;&gt;1,0,IF(AND($B60&gt;0,INDEX(Kalender!JO$68:JO$77,MAX(1,$B60))&gt;INDEX(Kalender!$B$68:$B$77,MAX(1,$B60))),1,0)+IF(OR(AND($C60&gt;0,INDEX(Kalender!JO$81:JO$110,MAX(1,$C60))&gt;INDEX(Kalender!$B$81:$B$110,MAX(1,$C60))),AND($D60&gt;0,INDEX(Kalender!JO$81:JO$110,MAX(1,$D60))&gt;INDEX(Kalender!$B$81:$B$110,MAX(1,$D60))),AND($E60&gt;0,INDEX(Kalender!JO$81:JO$110,MAX(1,$E60))&gt;INDEX(Kalender!$B$81:$B$110,MAX(1,$E60))),AND($F60&gt;0,INDEX(Kalender!JO$81:JO$110,MAX(1,$F60))&gt;INDEX(Kalender!$B$81:$B$110,MAX(1,$F60)))),2,0))</f>
        <v>0</v>
      </c>
      <c r="JP60" s="5" t="n">
        <f aca="false">IF(Kalender!JP60&lt;&gt;1,0,IF(AND($B60&gt;0,INDEX(Kalender!JP$68:JP$77,MAX(1,$B60))&gt;INDEX(Kalender!$B$68:$B$77,MAX(1,$B60))),1,0)+IF(OR(AND($C60&gt;0,INDEX(Kalender!JP$81:JP$110,MAX(1,$C60))&gt;INDEX(Kalender!$B$81:$B$110,MAX(1,$C60))),AND($D60&gt;0,INDEX(Kalender!JP$81:JP$110,MAX(1,$D60))&gt;INDEX(Kalender!$B$81:$B$110,MAX(1,$D60))),AND($E60&gt;0,INDEX(Kalender!JP$81:JP$110,MAX(1,$E60))&gt;INDEX(Kalender!$B$81:$B$110,MAX(1,$E60))),AND($F60&gt;0,INDEX(Kalender!JP$81:JP$110,MAX(1,$F60))&gt;INDEX(Kalender!$B$81:$B$110,MAX(1,$F60)))),2,0))</f>
        <v>0</v>
      </c>
      <c r="JQ60" s="5" t="n">
        <f aca="false">IF(Kalender!JQ60&lt;&gt;1,0,IF(AND($B60&gt;0,INDEX(Kalender!JQ$68:JQ$77,MAX(1,$B60))&gt;INDEX(Kalender!$B$68:$B$77,MAX(1,$B60))),1,0)+IF(OR(AND($C60&gt;0,INDEX(Kalender!JQ$81:JQ$110,MAX(1,$C60))&gt;INDEX(Kalender!$B$81:$B$110,MAX(1,$C60))),AND($D60&gt;0,INDEX(Kalender!JQ$81:JQ$110,MAX(1,$D60))&gt;INDEX(Kalender!$B$81:$B$110,MAX(1,$D60))),AND($E60&gt;0,INDEX(Kalender!JQ$81:JQ$110,MAX(1,$E60))&gt;INDEX(Kalender!$B$81:$B$110,MAX(1,$E60))),AND($F60&gt;0,INDEX(Kalender!JQ$81:JQ$110,MAX(1,$F60))&gt;INDEX(Kalender!$B$81:$B$110,MAX(1,$F60)))),2,0))</f>
        <v>0</v>
      </c>
      <c r="JR60" s="5" t="n">
        <f aca="false">IF(Kalender!JR60&lt;&gt;1,0,IF(AND($B60&gt;0,INDEX(Kalender!JR$68:JR$77,MAX(1,$B60))&gt;INDEX(Kalender!$B$68:$B$77,MAX(1,$B60))),1,0)+IF(OR(AND($C60&gt;0,INDEX(Kalender!JR$81:JR$110,MAX(1,$C60))&gt;INDEX(Kalender!$B$81:$B$110,MAX(1,$C60))),AND($D60&gt;0,INDEX(Kalender!JR$81:JR$110,MAX(1,$D60))&gt;INDEX(Kalender!$B$81:$B$110,MAX(1,$D60))),AND($E60&gt;0,INDEX(Kalender!JR$81:JR$110,MAX(1,$E60))&gt;INDEX(Kalender!$B$81:$B$110,MAX(1,$E60))),AND($F60&gt;0,INDEX(Kalender!JR$81:JR$110,MAX(1,$F60))&gt;INDEX(Kalender!$B$81:$B$110,MAX(1,$F60)))),2,0))</f>
        <v>0</v>
      </c>
      <c r="JS60" s="5" t="n">
        <f aca="false">IF(Kalender!JS60&lt;&gt;1,0,IF(AND($B60&gt;0,INDEX(Kalender!JS$68:JS$77,MAX(1,$B60))&gt;INDEX(Kalender!$B$68:$B$77,MAX(1,$B60))),1,0)+IF(OR(AND($C60&gt;0,INDEX(Kalender!JS$81:JS$110,MAX(1,$C60))&gt;INDEX(Kalender!$B$81:$B$110,MAX(1,$C60))),AND($D60&gt;0,INDEX(Kalender!JS$81:JS$110,MAX(1,$D60))&gt;INDEX(Kalender!$B$81:$B$110,MAX(1,$D60))),AND($E60&gt;0,INDEX(Kalender!JS$81:JS$110,MAX(1,$E60))&gt;INDEX(Kalender!$B$81:$B$110,MAX(1,$E60))),AND($F60&gt;0,INDEX(Kalender!JS$81:JS$110,MAX(1,$F60))&gt;INDEX(Kalender!$B$81:$B$110,MAX(1,$F60)))),2,0))</f>
        <v>0</v>
      </c>
      <c r="JT60" s="5" t="n">
        <f aca="false">IF(Kalender!JT60&lt;&gt;1,0,IF(AND($B60&gt;0,INDEX(Kalender!JT$68:JT$77,MAX(1,$B60))&gt;INDEX(Kalender!$B$68:$B$77,MAX(1,$B60))),1,0)+IF(OR(AND($C60&gt;0,INDEX(Kalender!JT$81:JT$110,MAX(1,$C60))&gt;INDEX(Kalender!$B$81:$B$110,MAX(1,$C60))),AND($D60&gt;0,INDEX(Kalender!JT$81:JT$110,MAX(1,$D60))&gt;INDEX(Kalender!$B$81:$B$110,MAX(1,$D60))),AND($E60&gt;0,INDEX(Kalender!JT$81:JT$110,MAX(1,$E60))&gt;INDEX(Kalender!$B$81:$B$110,MAX(1,$E60))),AND($F60&gt;0,INDEX(Kalender!JT$81:JT$110,MAX(1,$F60))&gt;INDEX(Kalender!$B$81:$B$110,MAX(1,$F60)))),2,0))</f>
        <v>0</v>
      </c>
      <c r="JU60" s="5" t="n">
        <f aca="false">IF(Kalender!JU60&lt;&gt;1,0,IF(AND($B60&gt;0,INDEX(Kalender!JU$68:JU$77,MAX(1,$B60))&gt;INDEX(Kalender!$B$68:$B$77,MAX(1,$B60))),1,0)+IF(OR(AND($C60&gt;0,INDEX(Kalender!JU$81:JU$110,MAX(1,$C60))&gt;INDEX(Kalender!$B$81:$B$110,MAX(1,$C60))),AND($D60&gt;0,INDEX(Kalender!JU$81:JU$110,MAX(1,$D60))&gt;INDEX(Kalender!$B$81:$B$110,MAX(1,$D60))),AND($E60&gt;0,INDEX(Kalender!JU$81:JU$110,MAX(1,$E60))&gt;INDEX(Kalender!$B$81:$B$110,MAX(1,$E60))),AND($F60&gt;0,INDEX(Kalender!JU$81:JU$110,MAX(1,$F60))&gt;INDEX(Kalender!$B$81:$B$110,MAX(1,$F60)))),2,0))</f>
        <v>0</v>
      </c>
      <c r="JV60" s="5" t="n">
        <f aca="false">IF(Kalender!JV60&lt;&gt;1,0,IF(AND($B60&gt;0,INDEX(Kalender!JV$68:JV$77,MAX(1,$B60))&gt;INDEX(Kalender!$B$68:$B$77,MAX(1,$B60))),1,0)+IF(OR(AND($C60&gt;0,INDEX(Kalender!JV$81:JV$110,MAX(1,$C60))&gt;INDEX(Kalender!$B$81:$B$110,MAX(1,$C60))),AND($D60&gt;0,INDEX(Kalender!JV$81:JV$110,MAX(1,$D60))&gt;INDEX(Kalender!$B$81:$B$110,MAX(1,$D60))),AND($E60&gt;0,INDEX(Kalender!JV$81:JV$110,MAX(1,$E60))&gt;INDEX(Kalender!$B$81:$B$110,MAX(1,$E60))),AND($F60&gt;0,INDEX(Kalender!JV$81:JV$110,MAX(1,$F60))&gt;INDEX(Kalender!$B$81:$B$110,MAX(1,$F60)))),2,0))</f>
        <v>0</v>
      </c>
      <c r="JW60" s="5" t="n">
        <f aca="false">IF(Kalender!JW60&lt;&gt;1,0,IF(AND($B60&gt;0,INDEX(Kalender!JW$68:JW$77,MAX(1,$B60))&gt;INDEX(Kalender!$B$68:$B$77,MAX(1,$B60))),1,0)+IF(OR(AND($C60&gt;0,INDEX(Kalender!JW$81:JW$110,MAX(1,$C60))&gt;INDEX(Kalender!$B$81:$B$110,MAX(1,$C60))),AND($D60&gt;0,INDEX(Kalender!JW$81:JW$110,MAX(1,$D60))&gt;INDEX(Kalender!$B$81:$B$110,MAX(1,$D60))),AND($E60&gt;0,INDEX(Kalender!JW$81:JW$110,MAX(1,$E60))&gt;INDEX(Kalender!$B$81:$B$110,MAX(1,$E60))),AND($F60&gt;0,INDEX(Kalender!JW$81:JW$110,MAX(1,$F60))&gt;INDEX(Kalender!$B$81:$B$110,MAX(1,$F60)))),2,0))</f>
        <v>0</v>
      </c>
      <c r="JX60" s="5" t="n">
        <f aca="false">IF(Kalender!JX60&lt;&gt;1,0,IF(AND($B60&gt;0,INDEX(Kalender!JX$68:JX$77,MAX(1,$B60))&gt;INDEX(Kalender!$B$68:$B$77,MAX(1,$B60))),1,0)+IF(OR(AND($C60&gt;0,INDEX(Kalender!JX$81:JX$110,MAX(1,$C60))&gt;INDEX(Kalender!$B$81:$B$110,MAX(1,$C60))),AND($D60&gt;0,INDEX(Kalender!JX$81:JX$110,MAX(1,$D60))&gt;INDEX(Kalender!$B$81:$B$110,MAX(1,$D60))),AND($E60&gt;0,INDEX(Kalender!JX$81:JX$110,MAX(1,$E60))&gt;INDEX(Kalender!$B$81:$B$110,MAX(1,$E60))),AND($F60&gt;0,INDEX(Kalender!JX$81:JX$110,MAX(1,$F60))&gt;INDEX(Kalender!$B$81:$B$110,MAX(1,$F60)))),2,0))</f>
        <v>0</v>
      </c>
      <c r="JY60" s="5" t="n">
        <f aca="false">IF(Kalender!JY60&lt;&gt;1,0,IF(AND($B60&gt;0,INDEX(Kalender!JY$68:JY$77,MAX(1,$B60))&gt;INDEX(Kalender!$B$68:$B$77,MAX(1,$B60))),1,0)+IF(OR(AND($C60&gt;0,INDEX(Kalender!JY$81:JY$110,MAX(1,$C60))&gt;INDEX(Kalender!$B$81:$B$110,MAX(1,$C60))),AND($D60&gt;0,INDEX(Kalender!JY$81:JY$110,MAX(1,$D60))&gt;INDEX(Kalender!$B$81:$B$110,MAX(1,$D60))),AND($E60&gt;0,INDEX(Kalender!JY$81:JY$110,MAX(1,$E60))&gt;INDEX(Kalender!$B$81:$B$110,MAX(1,$E60))),AND($F60&gt;0,INDEX(Kalender!JY$81:JY$110,MAX(1,$F60))&gt;INDEX(Kalender!$B$81:$B$110,MAX(1,$F60)))),2,0))</f>
        <v>0</v>
      </c>
      <c r="JZ60" s="5" t="n">
        <f aca="false">IF(Kalender!JZ60&lt;&gt;1,0,IF(AND($B60&gt;0,INDEX(Kalender!JZ$68:JZ$77,MAX(1,$B60))&gt;INDEX(Kalender!$B$68:$B$77,MAX(1,$B60))),1,0)+IF(OR(AND($C60&gt;0,INDEX(Kalender!JZ$81:JZ$110,MAX(1,$C60))&gt;INDEX(Kalender!$B$81:$B$110,MAX(1,$C60))),AND($D60&gt;0,INDEX(Kalender!JZ$81:JZ$110,MAX(1,$D60))&gt;INDEX(Kalender!$B$81:$B$110,MAX(1,$D60))),AND($E60&gt;0,INDEX(Kalender!JZ$81:JZ$110,MAX(1,$E60))&gt;INDEX(Kalender!$B$81:$B$110,MAX(1,$E60))),AND($F60&gt;0,INDEX(Kalender!JZ$81:JZ$110,MAX(1,$F60))&gt;INDEX(Kalender!$B$81:$B$110,MAX(1,$F60)))),2,0))</f>
        <v>0</v>
      </c>
      <c r="KA60" s="5" t="n">
        <f aca="false">IF(Kalender!KA60&lt;&gt;1,0,IF(AND($B60&gt;0,INDEX(Kalender!KA$68:KA$77,MAX(1,$B60))&gt;INDEX(Kalender!$B$68:$B$77,MAX(1,$B60))),1,0)+IF(OR(AND($C60&gt;0,INDEX(Kalender!KA$81:KA$110,MAX(1,$C60))&gt;INDEX(Kalender!$B$81:$B$110,MAX(1,$C60))),AND($D60&gt;0,INDEX(Kalender!KA$81:KA$110,MAX(1,$D60))&gt;INDEX(Kalender!$B$81:$B$110,MAX(1,$D60))),AND($E60&gt;0,INDEX(Kalender!KA$81:KA$110,MAX(1,$E60))&gt;INDEX(Kalender!$B$81:$B$110,MAX(1,$E60))),AND($F60&gt;0,INDEX(Kalender!KA$81:KA$110,MAX(1,$F60))&gt;INDEX(Kalender!$B$81:$B$110,MAX(1,$F60)))),2,0))</f>
        <v>0</v>
      </c>
      <c r="KB60" s="5" t="n">
        <f aca="false">IF(Kalender!KB60&lt;&gt;1,0,IF(AND($B60&gt;0,INDEX(Kalender!KB$68:KB$77,MAX(1,$B60))&gt;INDEX(Kalender!$B$68:$B$77,MAX(1,$B60))),1,0)+IF(OR(AND($C60&gt;0,INDEX(Kalender!KB$81:KB$110,MAX(1,$C60))&gt;INDEX(Kalender!$B$81:$B$110,MAX(1,$C60))),AND($D60&gt;0,INDEX(Kalender!KB$81:KB$110,MAX(1,$D60))&gt;INDEX(Kalender!$B$81:$B$110,MAX(1,$D60))),AND($E60&gt;0,INDEX(Kalender!KB$81:KB$110,MAX(1,$E60))&gt;INDEX(Kalender!$B$81:$B$110,MAX(1,$E60))),AND($F60&gt;0,INDEX(Kalender!KB$81:KB$110,MAX(1,$F60))&gt;INDEX(Kalender!$B$81:$B$110,MAX(1,$F60)))),2,0))</f>
        <v>0</v>
      </c>
      <c r="KC60" s="5" t="n">
        <f aca="false">IF(Kalender!KC60&lt;&gt;1,0,IF(AND($B60&gt;0,INDEX(Kalender!KC$68:KC$77,MAX(1,$B60))&gt;INDEX(Kalender!$B$68:$B$77,MAX(1,$B60))),1,0)+IF(OR(AND($C60&gt;0,INDEX(Kalender!KC$81:KC$110,MAX(1,$C60))&gt;INDEX(Kalender!$B$81:$B$110,MAX(1,$C60))),AND($D60&gt;0,INDEX(Kalender!KC$81:KC$110,MAX(1,$D60))&gt;INDEX(Kalender!$B$81:$B$110,MAX(1,$D60))),AND($E60&gt;0,INDEX(Kalender!KC$81:KC$110,MAX(1,$E60))&gt;INDEX(Kalender!$B$81:$B$110,MAX(1,$E60))),AND($F60&gt;0,INDEX(Kalender!KC$81:KC$110,MAX(1,$F60))&gt;INDEX(Kalender!$B$81:$B$110,MAX(1,$F60)))),2,0))</f>
        <v>0</v>
      </c>
      <c r="KD60" s="5" t="n">
        <f aca="false">IF(Kalender!KD60&lt;&gt;1,0,IF(AND($B60&gt;0,INDEX(Kalender!KD$68:KD$77,MAX(1,$B60))&gt;INDEX(Kalender!$B$68:$B$77,MAX(1,$B60))),1,0)+IF(OR(AND($C60&gt;0,INDEX(Kalender!KD$81:KD$110,MAX(1,$C60))&gt;INDEX(Kalender!$B$81:$B$110,MAX(1,$C60))),AND($D60&gt;0,INDEX(Kalender!KD$81:KD$110,MAX(1,$D60))&gt;INDEX(Kalender!$B$81:$B$110,MAX(1,$D60))),AND($E60&gt;0,INDEX(Kalender!KD$81:KD$110,MAX(1,$E60))&gt;INDEX(Kalender!$B$81:$B$110,MAX(1,$E60))),AND($F60&gt;0,INDEX(Kalender!KD$81:KD$110,MAX(1,$F60))&gt;INDEX(Kalender!$B$81:$B$110,MAX(1,$F60)))),2,0))</f>
        <v>0</v>
      </c>
      <c r="KE60" s="5" t="n">
        <f aca="false">IF(Kalender!KE60&lt;&gt;1,0,IF(AND($B60&gt;0,INDEX(Kalender!KE$68:KE$77,MAX(1,$B60))&gt;INDEX(Kalender!$B$68:$B$77,MAX(1,$B60))),1,0)+IF(OR(AND($C60&gt;0,INDEX(Kalender!KE$81:KE$110,MAX(1,$C60))&gt;INDEX(Kalender!$B$81:$B$110,MAX(1,$C60))),AND($D60&gt;0,INDEX(Kalender!KE$81:KE$110,MAX(1,$D60))&gt;INDEX(Kalender!$B$81:$B$110,MAX(1,$D60))),AND($E60&gt;0,INDEX(Kalender!KE$81:KE$110,MAX(1,$E60))&gt;INDEX(Kalender!$B$81:$B$110,MAX(1,$E60))),AND($F60&gt;0,INDEX(Kalender!KE$81:KE$110,MAX(1,$F60))&gt;INDEX(Kalender!$B$81:$B$110,MAX(1,$F60)))),2,0))</f>
        <v>0</v>
      </c>
      <c r="KF60" s="5" t="n">
        <f aca="false">IF(Kalender!KF60&lt;&gt;1,0,IF(AND($B60&gt;0,INDEX(Kalender!KF$68:KF$77,MAX(1,$B60))&gt;INDEX(Kalender!$B$68:$B$77,MAX(1,$B60))),1,0)+IF(OR(AND($C60&gt;0,INDEX(Kalender!KF$81:KF$110,MAX(1,$C60))&gt;INDEX(Kalender!$B$81:$B$110,MAX(1,$C60))),AND($D60&gt;0,INDEX(Kalender!KF$81:KF$110,MAX(1,$D60))&gt;INDEX(Kalender!$B$81:$B$110,MAX(1,$D60))),AND($E60&gt;0,INDEX(Kalender!KF$81:KF$110,MAX(1,$E60))&gt;INDEX(Kalender!$B$81:$B$110,MAX(1,$E60))),AND($F60&gt;0,INDEX(Kalender!KF$81:KF$110,MAX(1,$F60))&gt;INDEX(Kalender!$B$81:$B$110,MAX(1,$F60)))),2,0))</f>
        <v>0</v>
      </c>
      <c r="KG60" s="5" t="n">
        <f aca="false">IF(Kalender!KG60&lt;&gt;1,0,IF(AND($B60&gt;0,INDEX(Kalender!KG$68:KG$77,MAX(1,$B60))&gt;INDEX(Kalender!$B$68:$B$77,MAX(1,$B60))),1,0)+IF(OR(AND($C60&gt;0,INDEX(Kalender!KG$81:KG$110,MAX(1,$C60))&gt;INDEX(Kalender!$B$81:$B$110,MAX(1,$C60))),AND($D60&gt;0,INDEX(Kalender!KG$81:KG$110,MAX(1,$D60))&gt;INDEX(Kalender!$B$81:$B$110,MAX(1,$D60))),AND($E60&gt;0,INDEX(Kalender!KG$81:KG$110,MAX(1,$E60))&gt;INDEX(Kalender!$B$81:$B$110,MAX(1,$E60))),AND($F60&gt;0,INDEX(Kalender!KG$81:KG$110,MAX(1,$F60))&gt;INDEX(Kalender!$B$81:$B$110,MAX(1,$F60)))),2,0))</f>
        <v>0</v>
      </c>
      <c r="KH60" s="5" t="n">
        <f aca="false">IF(Kalender!KH60&lt;&gt;1,0,IF(AND($B60&gt;0,INDEX(Kalender!KH$68:KH$77,MAX(1,$B60))&gt;INDEX(Kalender!$B$68:$B$77,MAX(1,$B60))),1,0)+IF(OR(AND($C60&gt;0,INDEX(Kalender!KH$81:KH$110,MAX(1,$C60))&gt;INDEX(Kalender!$B$81:$B$110,MAX(1,$C60))),AND($D60&gt;0,INDEX(Kalender!KH$81:KH$110,MAX(1,$D60))&gt;INDEX(Kalender!$B$81:$B$110,MAX(1,$D60))),AND($E60&gt;0,INDEX(Kalender!KH$81:KH$110,MAX(1,$E60))&gt;INDEX(Kalender!$B$81:$B$110,MAX(1,$E60))),AND($F60&gt;0,INDEX(Kalender!KH$81:KH$110,MAX(1,$F60))&gt;INDEX(Kalender!$B$81:$B$110,MAX(1,$F60)))),2,0))</f>
        <v>0</v>
      </c>
      <c r="KI60" s="5" t="n">
        <f aca="false">IF(Kalender!KI60&lt;&gt;1,0,IF(AND($B60&gt;0,INDEX(Kalender!KI$68:KI$77,MAX(1,$B60))&gt;INDEX(Kalender!$B$68:$B$77,MAX(1,$B60))),1,0)+IF(OR(AND($C60&gt;0,INDEX(Kalender!KI$81:KI$110,MAX(1,$C60))&gt;INDEX(Kalender!$B$81:$B$110,MAX(1,$C60))),AND($D60&gt;0,INDEX(Kalender!KI$81:KI$110,MAX(1,$D60))&gt;INDEX(Kalender!$B$81:$B$110,MAX(1,$D60))),AND($E60&gt;0,INDEX(Kalender!KI$81:KI$110,MAX(1,$E60))&gt;INDEX(Kalender!$B$81:$B$110,MAX(1,$E60))),AND($F60&gt;0,INDEX(Kalender!KI$81:KI$110,MAX(1,$F60))&gt;INDEX(Kalender!$B$81:$B$110,MAX(1,$F60)))),2,0))</f>
        <v>0</v>
      </c>
      <c r="KJ60" s="5" t="n">
        <f aca="false">IF(Kalender!KJ60&lt;&gt;1,0,IF(AND($B60&gt;0,INDEX(Kalender!KJ$68:KJ$77,MAX(1,$B60))&gt;INDEX(Kalender!$B$68:$B$77,MAX(1,$B60))),1,0)+IF(OR(AND($C60&gt;0,INDEX(Kalender!KJ$81:KJ$110,MAX(1,$C60))&gt;INDEX(Kalender!$B$81:$B$110,MAX(1,$C60))),AND($D60&gt;0,INDEX(Kalender!KJ$81:KJ$110,MAX(1,$D60))&gt;INDEX(Kalender!$B$81:$B$110,MAX(1,$D60))),AND($E60&gt;0,INDEX(Kalender!KJ$81:KJ$110,MAX(1,$E60))&gt;INDEX(Kalender!$B$81:$B$110,MAX(1,$E60))),AND($F60&gt;0,INDEX(Kalender!KJ$81:KJ$110,MAX(1,$F60))&gt;INDEX(Kalender!$B$81:$B$110,MAX(1,$F60)))),2,0))</f>
        <v>0</v>
      </c>
      <c r="KK60" s="5" t="n">
        <f aca="false">IF(Kalender!KK60&lt;&gt;1,0,IF(AND($B60&gt;0,INDEX(Kalender!KK$68:KK$77,MAX(1,$B60))&gt;INDEX(Kalender!$B$68:$B$77,MAX(1,$B60))),1,0)+IF(OR(AND($C60&gt;0,INDEX(Kalender!KK$81:KK$110,MAX(1,$C60))&gt;INDEX(Kalender!$B$81:$B$110,MAX(1,$C60))),AND($D60&gt;0,INDEX(Kalender!KK$81:KK$110,MAX(1,$D60))&gt;INDEX(Kalender!$B$81:$B$110,MAX(1,$D60))),AND($E60&gt;0,INDEX(Kalender!KK$81:KK$110,MAX(1,$E60))&gt;INDEX(Kalender!$B$81:$B$110,MAX(1,$E60))),AND($F60&gt;0,INDEX(Kalender!KK$81:KK$110,MAX(1,$F60))&gt;INDEX(Kalender!$B$81:$B$110,MAX(1,$F60)))),2,0))</f>
        <v>0</v>
      </c>
      <c r="KL60" s="5" t="n">
        <f aca="false">IF(Kalender!KL60&lt;&gt;1,0,IF(AND($B60&gt;0,INDEX(Kalender!KL$68:KL$77,MAX(1,$B60))&gt;INDEX(Kalender!$B$68:$B$77,MAX(1,$B60))),1,0)+IF(OR(AND($C60&gt;0,INDEX(Kalender!KL$81:KL$110,MAX(1,$C60))&gt;INDEX(Kalender!$B$81:$B$110,MAX(1,$C60))),AND($D60&gt;0,INDEX(Kalender!KL$81:KL$110,MAX(1,$D60))&gt;INDEX(Kalender!$B$81:$B$110,MAX(1,$D60))),AND($E60&gt;0,INDEX(Kalender!KL$81:KL$110,MAX(1,$E60))&gt;INDEX(Kalender!$B$81:$B$110,MAX(1,$E60))),AND($F60&gt;0,INDEX(Kalender!KL$81:KL$110,MAX(1,$F60))&gt;INDEX(Kalender!$B$81:$B$110,MAX(1,$F60)))),2,0))</f>
        <v>0</v>
      </c>
      <c r="KM60" s="5" t="n">
        <f aca="false">IF(Kalender!KM60&lt;&gt;1,0,IF(AND($B60&gt;0,INDEX(Kalender!KM$68:KM$77,MAX(1,$B60))&gt;INDEX(Kalender!$B$68:$B$77,MAX(1,$B60))),1,0)+IF(OR(AND($C60&gt;0,INDEX(Kalender!KM$81:KM$110,MAX(1,$C60))&gt;INDEX(Kalender!$B$81:$B$110,MAX(1,$C60))),AND($D60&gt;0,INDEX(Kalender!KM$81:KM$110,MAX(1,$D60))&gt;INDEX(Kalender!$B$81:$B$110,MAX(1,$D60))),AND($E60&gt;0,INDEX(Kalender!KM$81:KM$110,MAX(1,$E60))&gt;INDEX(Kalender!$B$81:$B$110,MAX(1,$E60))),AND($F60&gt;0,INDEX(Kalender!KM$81:KM$110,MAX(1,$F60))&gt;INDEX(Kalender!$B$81:$B$110,MAX(1,$F60)))),2,0))</f>
        <v>0</v>
      </c>
      <c r="KN60" s="5" t="n">
        <f aca="false">IF(Kalender!KN60&lt;&gt;1,0,IF(AND($B60&gt;0,INDEX(Kalender!KN$68:KN$77,MAX(1,$B60))&gt;INDEX(Kalender!$B$68:$B$77,MAX(1,$B60))),1,0)+IF(OR(AND($C60&gt;0,INDEX(Kalender!KN$81:KN$110,MAX(1,$C60))&gt;INDEX(Kalender!$B$81:$B$110,MAX(1,$C60))),AND($D60&gt;0,INDEX(Kalender!KN$81:KN$110,MAX(1,$D60))&gt;INDEX(Kalender!$B$81:$B$110,MAX(1,$D60))),AND($E60&gt;0,INDEX(Kalender!KN$81:KN$110,MAX(1,$E60))&gt;INDEX(Kalender!$B$81:$B$110,MAX(1,$E60))),AND($F60&gt;0,INDEX(Kalender!KN$81:KN$110,MAX(1,$F60))&gt;INDEX(Kalender!$B$81:$B$110,MAX(1,$F60)))),2,0))</f>
        <v>0</v>
      </c>
      <c r="KO60" s="5" t="n">
        <f aca="false">IF(Kalender!KO60&lt;&gt;1,0,IF(AND($B60&gt;0,INDEX(Kalender!KO$68:KO$77,MAX(1,$B60))&gt;INDEX(Kalender!$B$68:$B$77,MAX(1,$B60))),1,0)+IF(OR(AND($C60&gt;0,INDEX(Kalender!KO$81:KO$110,MAX(1,$C60))&gt;INDEX(Kalender!$B$81:$B$110,MAX(1,$C60))),AND($D60&gt;0,INDEX(Kalender!KO$81:KO$110,MAX(1,$D60))&gt;INDEX(Kalender!$B$81:$B$110,MAX(1,$D60))),AND($E60&gt;0,INDEX(Kalender!KO$81:KO$110,MAX(1,$E60))&gt;INDEX(Kalender!$B$81:$B$110,MAX(1,$E60))),AND($F60&gt;0,INDEX(Kalender!KO$81:KO$110,MAX(1,$F60))&gt;INDEX(Kalender!$B$81:$B$110,MAX(1,$F60)))),2,0))</f>
        <v>0</v>
      </c>
      <c r="KP60" s="5" t="n">
        <f aca="false">IF(Kalender!KP60&lt;&gt;1,0,IF(AND($B60&gt;0,INDEX(Kalender!KP$68:KP$77,MAX(1,$B60))&gt;INDEX(Kalender!$B$68:$B$77,MAX(1,$B60))),1,0)+IF(OR(AND($C60&gt;0,INDEX(Kalender!KP$81:KP$110,MAX(1,$C60))&gt;INDEX(Kalender!$B$81:$B$110,MAX(1,$C60))),AND($D60&gt;0,INDEX(Kalender!KP$81:KP$110,MAX(1,$D60))&gt;INDEX(Kalender!$B$81:$B$110,MAX(1,$D60))),AND($E60&gt;0,INDEX(Kalender!KP$81:KP$110,MAX(1,$E60))&gt;INDEX(Kalender!$B$81:$B$110,MAX(1,$E60))),AND($F60&gt;0,INDEX(Kalender!KP$81:KP$110,MAX(1,$F60))&gt;INDEX(Kalender!$B$81:$B$110,MAX(1,$F60)))),2,0))</f>
        <v>0</v>
      </c>
      <c r="KQ60" s="5" t="n">
        <f aca="false">IF(Kalender!KQ60&lt;&gt;1,0,IF(AND($B60&gt;0,INDEX(Kalender!KQ$68:KQ$77,MAX(1,$B60))&gt;INDEX(Kalender!$B$68:$B$77,MAX(1,$B60))),1,0)+IF(OR(AND($C60&gt;0,INDEX(Kalender!KQ$81:KQ$110,MAX(1,$C60))&gt;INDEX(Kalender!$B$81:$B$110,MAX(1,$C60))),AND($D60&gt;0,INDEX(Kalender!KQ$81:KQ$110,MAX(1,$D60))&gt;INDEX(Kalender!$B$81:$B$110,MAX(1,$D60))),AND($E60&gt;0,INDEX(Kalender!KQ$81:KQ$110,MAX(1,$E60))&gt;INDEX(Kalender!$B$81:$B$110,MAX(1,$E60))),AND($F60&gt;0,INDEX(Kalender!KQ$81:KQ$110,MAX(1,$F60))&gt;INDEX(Kalender!$B$81:$B$110,MAX(1,$F60)))),2,0))</f>
        <v>0</v>
      </c>
      <c r="KR60" s="5" t="n">
        <f aca="false">IF(Kalender!KR60&lt;&gt;1,0,IF(AND($B60&gt;0,INDEX(Kalender!KR$68:KR$77,MAX(1,$B60))&gt;INDEX(Kalender!$B$68:$B$77,MAX(1,$B60))),1,0)+IF(OR(AND($C60&gt;0,INDEX(Kalender!KR$81:KR$110,MAX(1,$C60))&gt;INDEX(Kalender!$B$81:$B$110,MAX(1,$C60))),AND($D60&gt;0,INDEX(Kalender!KR$81:KR$110,MAX(1,$D60))&gt;INDEX(Kalender!$B$81:$B$110,MAX(1,$D60))),AND($E60&gt;0,INDEX(Kalender!KR$81:KR$110,MAX(1,$E60))&gt;INDEX(Kalender!$B$81:$B$110,MAX(1,$E60))),AND($F60&gt;0,INDEX(Kalender!KR$81:KR$110,MAX(1,$F60))&gt;INDEX(Kalender!$B$81:$B$110,MAX(1,$F60)))),2,0))</f>
        <v>0</v>
      </c>
      <c r="KS60" s="5" t="n">
        <f aca="false">IF(Kalender!KS60&lt;&gt;1,0,IF(AND($B60&gt;0,INDEX(Kalender!KS$68:KS$77,MAX(1,$B60))&gt;INDEX(Kalender!$B$68:$B$77,MAX(1,$B60))),1,0)+IF(OR(AND($C60&gt;0,INDEX(Kalender!KS$81:KS$110,MAX(1,$C60))&gt;INDEX(Kalender!$B$81:$B$110,MAX(1,$C60))),AND($D60&gt;0,INDEX(Kalender!KS$81:KS$110,MAX(1,$D60))&gt;INDEX(Kalender!$B$81:$B$110,MAX(1,$D60))),AND($E60&gt;0,INDEX(Kalender!KS$81:KS$110,MAX(1,$E60))&gt;INDEX(Kalender!$B$81:$B$110,MAX(1,$E60))),AND($F60&gt;0,INDEX(Kalender!KS$81:KS$110,MAX(1,$F60))&gt;INDEX(Kalender!$B$81:$B$110,MAX(1,$F60)))),2,0))</f>
        <v>0</v>
      </c>
      <c r="KT60" s="5" t="n">
        <f aca="false">IF(Kalender!KT60&lt;&gt;1,0,IF(AND($B60&gt;0,INDEX(Kalender!KT$68:KT$77,MAX(1,$B60))&gt;INDEX(Kalender!$B$68:$B$77,MAX(1,$B60))),1,0)+IF(OR(AND($C60&gt;0,INDEX(Kalender!KT$81:KT$110,MAX(1,$C60))&gt;INDEX(Kalender!$B$81:$B$110,MAX(1,$C60))),AND($D60&gt;0,INDEX(Kalender!KT$81:KT$110,MAX(1,$D60))&gt;INDEX(Kalender!$B$81:$B$110,MAX(1,$D60))),AND($E60&gt;0,INDEX(Kalender!KT$81:KT$110,MAX(1,$E60))&gt;INDEX(Kalender!$B$81:$B$110,MAX(1,$E60))),AND($F60&gt;0,INDEX(Kalender!KT$81:KT$110,MAX(1,$F60))&gt;INDEX(Kalender!$B$81:$B$110,MAX(1,$F60)))),2,0))</f>
        <v>0</v>
      </c>
      <c r="KU60" s="5" t="n">
        <f aca="false">IF(Kalender!KU60&lt;&gt;1,0,IF(AND($B60&gt;0,INDEX(Kalender!KU$68:KU$77,MAX(1,$B60))&gt;INDEX(Kalender!$B$68:$B$77,MAX(1,$B60))),1,0)+IF(OR(AND($C60&gt;0,INDEX(Kalender!KU$81:KU$110,MAX(1,$C60))&gt;INDEX(Kalender!$B$81:$B$110,MAX(1,$C60))),AND($D60&gt;0,INDEX(Kalender!KU$81:KU$110,MAX(1,$D60))&gt;INDEX(Kalender!$B$81:$B$110,MAX(1,$D60))),AND($E60&gt;0,INDEX(Kalender!KU$81:KU$110,MAX(1,$E60))&gt;INDEX(Kalender!$B$81:$B$110,MAX(1,$E60))),AND($F60&gt;0,INDEX(Kalender!KU$81:KU$110,MAX(1,$F60))&gt;INDEX(Kalender!$B$81:$B$110,MAX(1,$F60)))),2,0))</f>
        <v>0</v>
      </c>
      <c r="KV60" s="5" t="n">
        <f aca="false">IF(Kalender!KV60&lt;&gt;1,0,IF(AND($B60&gt;0,INDEX(Kalender!KV$68:KV$77,MAX(1,$B60))&gt;INDEX(Kalender!$B$68:$B$77,MAX(1,$B60))),1,0)+IF(OR(AND($C60&gt;0,INDEX(Kalender!KV$81:KV$110,MAX(1,$C60))&gt;INDEX(Kalender!$B$81:$B$110,MAX(1,$C60))),AND($D60&gt;0,INDEX(Kalender!KV$81:KV$110,MAX(1,$D60))&gt;INDEX(Kalender!$B$81:$B$110,MAX(1,$D60))),AND($E60&gt;0,INDEX(Kalender!KV$81:KV$110,MAX(1,$E60))&gt;INDEX(Kalender!$B$81:$B$110,MAX(1,$E60))),AND($F60&gt;0,INDEX(Kalender!KV$81:KV$110,MAX(1,$F60))&gt;INDEX(Kalender!$B$81:$B$110,MAX(1,$F60)))),2,0))</f>
        <v>0</v>
      </c>
      <c r="KW60" s="5" t="n">
        <f aca="false">IF(Kalender!KW60&lt;&gt;1,0,IF(AND($B60&gt;0,INDEX(Kalender!KW$68:KW$77,MAX(1,$B60))&gt;INDEX(Kalender!$B$68:$B$77,MAX(1,$B60))),1,0)+IF(OR(AND($C60&gt;0,INDEX(Kalender!KW$81:KW$110,MAX(1,$C60))&gt;INDEX(Kalender!$B$81:$B$110,MAX(1,$C60))),AND($D60&gt;0,INDEX(Kalender!KW$81:KW$110,MAX(1,$D60))&gt;INDEX(Kalender!$B$81:$B$110,MAX(1,$D60))),AND($E60&gt;0,INDEX(Kalender!KW$81:KW$110,MAX(1,$E60))&gt;INDEX(Kalender!$B$81:$B$110,MAX(1,$E60))),AND($F60&gt;0,INDEX(Kalender!KW$81:KW$110,MAX(1,$F60))&gt;INDEX(Kalender!$B$81:$B$110,MAX(1,$F60)))),2,0))</f>
        <v>0</v>
      </c>
      <c r="KX60" s="5" t="n">
        <f aca="false">IF(Kalender!KX60&lt;&gt;1,0,IF(AND($B60&gt;0,INDEX(Kalender!KX$68:KX$77,MAX(1,$B60))&gt;INDEX(Kalender!$B$68:$B$77,MAX(1,$B60))),1,0)+IF(OR(AND($C60&gt;0,INDEX(Kalender!KX$81:KX$110,MAX(1,$C60))&gt;INDEX(Kalender!$B$81:$B$110,MAX(1,$C60))),AND($D60&gt;0,INDEX(Kalender!KX$81:KX$110,MAX(1,$D60))&gt;INDEX(Kalender!$B$81:$B$110,MAX(1,$D60))),AND($E60&gt;0,INDEX(Kalender!KX$81:KX$110,MAX(1,$E60))&gt;INDEX(Kalender!$B$81:$B$110,MAX(1,$E60))),AND($F60&gt;0,INDEX(Kalender!KX$81:KX$110,MAX(1,$F60))&gt;INDEX(Kalender!$B$81:$B$110,MAX(1,$F60)))),2,0))</f>
        <v>0</v>
      </c>
      <c r="KY60" s="5" t="n">
        <f aca="false">IF(Kalender!KY60&lt;&gt;1,0,IF(AND($B60&gt;0,INDEX(Kalender!KY$68:KY$77,MAX(1,$B60))&gt;INDEX(Kalender!$B$68:$B$77,MAX(1,$B60))),1,0)+IF(OR(AND($C60&gt;0,INDEX(Kalender!KY$81:KY$110,MAX(1,$C60))&gt;INDEX(Kalender!$B$81:$B$110,MAX(1,$C60))),AND($D60&gt;0,INDEX(Kalender!KY$81:KY$110,MAX(1,$D60))&gt;INDEX(Kalender!$B$81:$B$110,MAX(1,$D60))),AND($E60&gt;0,INDEX(Kalender!KY$81:KY$110,MAX(1,$E60))&gt;INDEX(Kalender!$B$81:$B$110,MAX(1,$E60))),AND($F60&gt;0,INDEX(Kalender!KY$81:KY$110,MAX(1,$F60))&gt;INDEX(Kalender!$B$81:$B$110,MAX(1,$F60)))),2,0))</f>
        <v>0</v>
      </c>
      <c r="KZ60" s="5" t="n">
        <f aca="false">IF(Kalender!KZ60&lt;&gt;1,0,IF(AND($B60&gt;0,INDEX(Kalender!KZ$68:KZ$77,MAX(1,$B60))&gt;INDEX(Kalender!$B$68:$B$77,MAX(1,$B60))),1,0)+IF(OR(AND($C60&gt;0,INDEX(Kalender!KZ$81:KZ$110,MAX(1,$C60))&gt;INDEX(Kalender!$B$81:$B$110,MAX(1,$C60))),AND($D60&gt;0,INDEX(Kalender!KZ$81:KZ$110,MAX(1,$D60))&gt;INDEX(Kalender!$B$81:$B$110,MAX(1,$D60))),AND($E60&gt;0,INDEX(Kalender!KZ$81:KZ$110,MAX(1,$E60))&gt;INDEX(Kalender!$B$81:$B$110,MAX(1,$E60))),AND($F60&gt;0,INDEX(Kalender!KZ$81:KZ$110,MAX(1,$F60))&gt;INDEX(Kalender!$B$81:$B$110,MAX(1,$F60)))),2,0))</f>
        <v>0</v>
      </c>
      <c r="LA60" s="5" t="n">
        <f aca="false">IF(Kalender!LA60&lt;&gt;1,0,IF(AND($B60&gt;0,INDEX(Kalender!LA$68:LA$77,MAX(1,$B60))&gt;INDEX(Kalender!$B$68:$B$77,MAX(1,$B60))),1,0)+IF(OR(AND($C60&gt;0,INDEX(Kalender!LA$81:LA$110,MAX(1,$C60))&gt;INDEX(Kalender!$B$81:$B$110,MAX(1,$C60))),AND($D60&gt;0,INDEX(Kalender!LA$81:LA$110,MAX(1,$D60))&gt;INDEX(Kalender!$B$81:$B$110,MAX(1,$D60))),AND($E60&gt;0,INDEX(Kalender!LA$81:LA$110,MAX(1,$E60))&gt;INDEX(Kalender!$B$81:$B$110,MAX(1,$E60))),AND($F60&gt;0,INDEX(Kalender!LA$81:LA$110,MAX(1,$F60))&gt;INDEX(Kalender!$B$81:$B$110,MAX(1,$F60)))),2,0))</f>
        <v>0</v>
      </c>
      <c r="LB60" s="5" t="n">
        <f aca="false">IF(Kalender!LB60&lt;&gt;1,0,IF(AND($B60&gt;0,INDEX(Kalender!LB$68:LB$77,MAX(1,$B60))&gt;INDEX(Kalender!$B$68:$B$77,MAX(1,$B60))),1,0)+IF(OR(AND($C60&gt;0,INDEX(Kalender!LB$81:LB$110,MAX(1,$C60))&gt;INDEX(Kalender!$B$81:$B$110,MAX(1,$C60))),AND($D60&gt;0,INDEX(Kalender!LB$81:LB$110,MAX(1,$D60))&gt;INDEX(Kalender!$B$81:$B$110,MAX(1,$D60))),AND($E60&gt;0,INDEX(Kalender!LB$81:LB$110,MAX(1,$E60))&gt;INDEX(Kalender!$B$81:$B$110,MAX(1,$E60))),AND($F60&gt;0,INDEX(Kalender!LB$81:LB$110,MAX(1,$F60))&gt;INDEX(Kalender!$B$81:$B$110,MAX(1,$F60)))),2,0))</f>
        <v>0</v>
      </c>
      <c r="LC60" s="5" t="n">
        <f aca="false">IF(Kalender!LC60&lt;&gt;1,0,IF(AND($B60&gt;0,INDEX(Kalender!LC$68:LC$77,MAX(1,$B60))&gt;INDEX(Kalender!$B$68:$B$77,MAX(1,$B60))),1,0)+IF(OR(AND($C60&gt;0,INDEX(Kalender!LC$81:LC$110,MAX(1,$C60))&gt;INDEX(Kalender!$B$81:$B$110,MAX(1,$C60))),AND($D60&gt;0,INDEX(Kalender!LC$81:LC$110,MAX(1,$D60))&gt;INDEX(Kalender!$B$81:$B$110,MAX(1,$D60))),AND($E60&gt;0,INDEX(Kalender!LC$81:LC$110,MAX(1,$E60))&gt;INDEX(Kalender!$B$81:$B$110,MAX(1,$E60))),AND($F60&gt;0,INDEX(Kalender!LC$81:LC$110,MAX(1,$F60))&gt;INDEX(Kalender!$B$81:$B$110,MAX(1,$F60)))),2,0))</f>
        <v>0</v>
      </c>
      <c r="LD60" s="5" t="n">
        <f aca="false">IF(Kalender!LD60&lt;&gt;1,0,IF(AND($B60&gt;0,INDEX(Kalender!LD$68:LD$77,MAX(1,$B60))&gt;INDEX(Kalender!$B$68:$B$77,MAX(1,$B60))),1,0)+IF(OR(AND($C60&gt;0,INDEX(Kalender!LD$81:LD$110,MAX(1,$C60))&gt;INDEX(Kalender!$B$81:$B$110,MAX(1,$C60))),AND($D60&gt;0,INDEX(Kalender!LD$81:LD$110,MAX(1,$D60))&gt;INDEX(Kalender!$B$81:$B$110,MAX(1,$D60))),AND($E60&gt;0,INDEX(Kalender!LD$81:LD$110,MAX(1,$E60))&gt;INDEX(Kalender!$B$81:$B$110,MAX(1,$E60))),AND($F60&gt;0,INDEX(Kalender!LD$81:LD$110,MAX(1,$F60))&gt;INDEX(Kalender!$B$81:$B$110,MAX(1,$F60)))),2,0))</f>
        <v>0</v>
      </c>
      <c r="LE60" s="5" t="n">
        <f aca="false">IF(Kalender!LE60&lt;&gt;1,0,IF(AND($B60&gt;0,INDEX(Kalender!LE$68:LE$77,MAX(1,$B60))&gt;INDEX(Kalender!$B$68:$B$77,MAX(1,$B60))),1,0)+IF(OR(AND($C60&gt;0,INDEX(Kalender!LE$81:LE$110,MAX(1,$C60))&gt;INDEX(Kalender!$B$81:$B$110,MAX(1,$C60))),AND($D60&gt;0,INDEX(Kalender!LE$81:LE$110,MAX(1,$D60))&gt;INDEX(Kalender!$B$81:$B$110,MAX(1,$D60))),AND($E60&gt;0,INDEX(Kalender!LE$81:LE$110,MAX(1,$E60))&gt;INDEX(Kalender!$B$81:$B$110,MAX(1,$E60))),AND($F60&gt;0,INDEX(Kalender!LE$81:LE$110,MAX(1,$F60))&gt;INDEX(Kalender!$B$81:$B$110,MAX(1,$F60)))),2,0))</f>
        <v>0</v>
      </c>
      <c r="LF60" s="5" t="n">
        <f aca="false">IF(Kalender!LF60&lt;&gt;1,0,IF(AND($B60&gt;0,INDEX(Kalender!LF$68:LF$77,MAX(1,$B60))&gt;INDEX(Kalender!$B$68:$B$77,MAX(1,$B60))),1,0)+IF(OR(AND($C60&gt;0,INDEX(Kalender!LF$81:LF$110,MAX(1,$C60))&gt;INDEX(Kalender!$B$81:$B$110,MAX(1,$C60))),AND($D60&gt;0,INDEX(Kalender!LF$81:LF$110,MAX(1,$D60))&gt;INDEX(Kalender!$B$81:$B$110,MAX(1,$D60))),AND($E60&gt;0,INDEX(Kalender!LF$81:LF$110,MAX(1,$E60))&gt;INDEX(Kalender!$B$81:$B$110,MAX(1,$E60))),AND($F60&gt;0,INDEX(Kalender!LF$81:LF$110,MAX(1,$F60))&gt;INDEX(Kalender!$B$81:$B$110,MAX(1,$F60)))),2,0))</f>
        <v>0</v>
      </c>
      <c r="LG60" s="5" t="n">
        <f aca="false">IF(Kalender!LG60&lt;&gt;1,0,IF(AND($B60&gt;0,INDEX(Kalender!LG$68:LG$77,MAX(1,$B60))&gt;INDEX(Kalender!$B$68:$B$77,MAX(1,$B60))),1,0)+IF(OR(AND($C60&gt;0,INDEX(Kalender!LG$81:LG$110,MAX(1,$C60))&gt;INDEX(Kalender!$B$81:$B$110,MAX(1,$C60))),AND($D60&gt;0,INDEX(Kalender!LG$81:LG$110,MAX(1,$D60))&gt;INDEX(Kalender!$B$81:$B$110,MAX(1,$D60))),AND($E60&gt;0,INDEX(Kalender!LG$81:LG$110,MAX(1,$E60))&gt;INDEX(Kalender!$B$81:$B$110,MAX(1,$E60))),AND($F60&gt;0,INDEX(Kalender!LG$81:LG$110,MAX(1,$F60))&gt;INDEX(Kalender!$B$81:$B$110,MAX(1,$F60)))),2,0))</f>
        <v>0</v>
      </c>
      <c r="LH60" s="5" t="n">
        <f aca="false">IF(Kalender!LH60&lt;&gt;1,0,IF(AND($B60&gt;0,INDEX(Kalender!LH$68:LH$77,MAX(1,$B60))&gt;INDEX(Kalender!$B$68:$B$77,MAX(1,$B60))),1,0)+IF(OR(AND($C60&gt;0,INDEX(Kalender!LH$81:LH$110,MAX(1,$C60))&gt;INDEX(Kalender!$B$81:$B$110,MAX(1,$C60))),AND($D60&gt;0,INDEX(Kalender!LH$81:LH$110,MAX(1,$D60))&gt;INDEX(Kalender!$B$81:$B$110,MAX(1,$D60))),AND($E60&gt;0,INDEX(Kalender!LH$81:LH$110,MAX(1,$E60))&gt;INDEX(Kalender!$B$81:$B$110,MAX(1,$E60))),AND($F60&gt;0,INDEX(Kalender!LH$81:LH$110,MAX(1,$F60))&gt;INDEX(Kalender!$B$81:$B$110,MAX(1,$F60)))),2,0))</f>
        <v>0</v>
      </c>
      <c r="LI60" s="5" t="n">
        <f aca="false">IF(Kalender!LI60&lt;&gt;1,0,IF(AND($B60&gt;0,INDEX(Kalender!LI$68:LI$77,MAX(1,$B60))&gt;INDEX(Kalender!$B$68:$B$77,MAX(1,$B60))),1,0)+IF(OR(AND($C60&gt;0,INDEX(Kalender!LI$81:LI$110,MAX(1,$C60))&gt;INDEX(Kalender!$B$81:$B$110,MAX(1,$C60))),AND($D60&gt;0,INDEX(Kalender!LI$81:LI$110,MAX(1,$D60))&gt;INDEX(Kalender!$B$81:$B$110,MAX(1,$D60))),AND($E60&gt;0,INDEX(Kalender!LI$81:LI$110,MAX(1,$E60))&gt;INDEX(Kalender!$B$81:$B$110,MAX(1,$E60))),AND($F60&gt;0,INDEX(Kalender!LI$81:LI$110,MAX(1,$F60))&gt;INDEX(Kalender!$B$81:$B$110,MAX(1,$F60)))),2,0))</f>
        <v>0</v>
      </c>
      <c r="LJ60" s="5" t="n">
        <f aca="false">IF(Kalender!LJ60&lt;&gt;1,0,IF(AND($B60&gt;0,INDEX(Kalender!LJ$68:LJ$77,MAX(1,$B60))&gt;INDEX(Kalender!$B$68:$B$77,MAX(1,$B60))),1,0)+IF(OR(AND($C60&gt;0,INDEX(Kalender!LJ$81:LJ$110,MAX(1,$C60))&gt;INDEX(Kalender!$B$81:$B$110,MAX(1,$C60))),AND($D60&gt;0,INDEX(Kalender!LJ$81:LJ$110,MAX(1,$D60))&gt;INDEX(Kalender!$B$81:$B$110,MAX(1,$D60))),AND($E60&gt;0,INDEX(Kalender!LJ$81:LJ$110,MAX(1,$E60))&gt;INDEX(Kalender!$B$81:$B$110,MAX(1,$E60))),AND($F60&gt;0,INDEX(Kalender!LJ$81:LJ$110,MAX(1,$F60))&gt;INDEX(Kalender!$B$81:$B$110,MAX(1,$F60)))),2,0))</f>
        <v>0</v>
      </c>
      <c r="LK60" s="5" t="n">
        <f aca="false">IF(Kalender!LK60&lt;&gt;1,0,IF(AND($B60&gt;0,INDEX(Kalender!LK$68:LK$77,MAX(1,$B60))&gt;INDEX(Kalender!$B$68:$B$77,MAX(1,$B60))),1,0)+IF(OR(AND($C60&gt;0,INDEX(Kalender!LK$81:LK$110,MAX(1,$C60))&gt;INDEX(Kalender!$B$81:$B$110,MAX(1,$C60))),AND($D60&gt;0,INDEX(Kalender!LK$81:LK$110,MAX(1,$D60))&gt;INDEX(Kalender!$B$81:$B$110,MAX(1,$D60))),AND($E60&gt;0,INDEX(Kalender!LK$81:LK$110,MAX(1,$E60))&gt;INDEX(Kalender!$B$81:$B$110,MAX(1,$E60))),AND($F60&gt;0,INDEX(Kalender!LK$81:LK$110,MAX(1,$F60))&gt;INDEX(Kalender!$B$81:$B$110,MAX(1,$F60)))),2,0))</f>
        <v>0</v>
      </c>
      <c r="LL60" s="5" t="n">
        <f aca="false">IF(Kalender!LL60&lt;&gt;1,0,IF(AND($B60&gt;0,INDEX(Kalender!LL$68:LL$77,MAX(1,$B60))&gt;INDEX(Kalender!$B$68:$B$77,MAX(1,$B60))),1,0)+IF(OR(AND($C60&gt;0,INDEX(Kalender!LL$81:LL$110,MAX(1,$C60))&gt;INDEX(Kalender!$B$81:$B$110,MAX(1,$C60))),AND($D60&gt;0,INDEX(Kalender!LL$81:LL$110,MAX(1,$D60))&gt;INDEX(Kalender!$B$81:$B$110,MAX(1,$D60))),AND($E60&gt;0,INDEX(Kalender!LL$81:LL$110,MAX(1,$E60))&gt;INDEX(Kalender!$B$81:$B$110,MAX(1,$E60))),AND($F60&gt;0,INDEX(Kalender!LL$81:LL$110,MAX(1,$F60))&gt;INDEX(Kalender!$B$81:$B$110,MAX(1,$F60)))),2,0))</f>
        <v>0</v>
      </c>
      <c r="LM60" s="5" t="n">
        <f aca="false">IF(Kalender!LM60&lt;&gt;1,0,IF(AND($B60&gt;0,INDEX(Kalender!LM$68:LM$77,MAX(1,$B60))&gt;INDEX(Kalender!$B$68:$B$77,MAX(1,$B60))),1,0)+IF(OR(AND($C60&gt;0,INDEX(Kalender!LM$81:LM$110,MAX(1,$C60))&gt;INDEX(Kalender!$B$81:$B$110,MAX(1,$C60))),AND($D60&gt;0,INDEX(Kalender!LM$81:LM$110,MAX(1,$D60))&gt;INDEX(Kalender!$B$81:$B$110,MAX(1,$D60))),AND($E60&gt;0,INDEX(Kalender!LM$81:LM$110,MAX(1,$E60))&gt;INDEX(Kalender!$B$81:$B$110,MAX(1,$E60))),AND($F60&gt;0,INDEX(Kalender!LM$81:LM$110,MAX(1,$F60))&gt;INDEX(Kalender!$B$81:$B$110,MAX(1,$F60)))),2,0))</f>
        <v>0</v>
      </c>
      <c r="LN60" s="5" t="n">
        <f aca="false">IF(Kalender!LN60&lt;&gt;1,0,IF(AND($B60&gt;0,INDEX(Kalender!LN$68:LN$77,MAX(1,$B60))&gt;INDEX(Kalender!$B$68:$B$77,MAX(1,$B60))),1,0)+IF(OR(AND($C60&gt;0,INDEX(Kalender!LN$81:LN$110,MAX(1,$C60))&gt;INDEX(Kalender!$B$81:$B$110,MAX(1,$C60))),AND($D60&gt;0,INDEX(Kalender!LN$81:LN$110,MAX(1,$D60))&gt;INDEX(Kalender!$B$81:$B$110,MAX(1,$D60))),AND($E60&gt;0,INDEX(Kalender!LN$81:LN$110,MAX(1,$E60))&gt;INDEX(Kalender!$B$81:$B$110,MAX(1,$E60))),AND($F60&gt;0,INDEX(Kalender!LN$81:LN$110,MAX(1,$F60))&gt;INDEX(Kalender!$B$81:$B$110,MAX(1,$F60)))),2,0))</f>
        <v>0</v>
      </c>
      <c r="LO60" s="5" t="n">
        <f aca="false">IF(Kalender!LO60&lt;&gt;1,0,IF(AND($B60&gt;0,INDEX(Kalender!LO$68:LO$77,MAX(1,$B60))&gt;INDEX(Kalender!$B$68:$B$77,MAX(1,$B60))),1,0)+IF(OR(AND($C60&gt;0,INDEX(Kalender!LO$81:LO$110,MAX(1,$C60))&gt;INDEX(Kalender!$B$81:$B$110,MAX(1,$C60))),AND($D60&gt;0,INDEX(Kalender!LO$81:LO$110,MAX(1,$D60))&gt;INDEX(Kalender!$B$81:$B$110,MAX(1,$D60))),AND($E60&gt;0,INDEX(Kalender!LO$81:LO$110,MAX(1,$E60))&gt;INDEX(Kalender!$B$81:$B$110,MAX(1,$E60))),AND($F60&gt;0,INDEX(Kalender!LO$81:LO$110,MAX(1,$F60))&gt;INDEX(Kalender!$B$81:$B$110,MAX(1,$F60)))),2,0))</f>
        <v>0</v>
      </c>
      <c r="LP60" s="5" t="n">
        <f aca="false">IF(Kalender!LP60&lt;&gt;1,0,IF(AND($B60&gt;0,INDEX(Kalender!LP$68:LP$77,MAX(1,$B60))&gt;INDEX(Kalender!$B$68:$B$77,MAX(1,$B60))),1,0)+IF(OR(AND($C60&gt;0,INDEX(Kalender!LP$81:LP$110,MAX(1,$C60))&gt;INDEX(Kalender!$B$81:$B$110,MAX(1,$C60))),AND($D60&gt;0,INDEX(Kalender!LP$81:LP$110,MAX(1,$D60))&gt;INDEX(Kalender!$B$81:$B$110,MAX(1,$D60))),AND($E60&gt;0,INDEX(Kalender!LP$81:LP$110,MAX(1,$E60))&gt;INDEX(Kalender!$B$81:$B$110,MAX(1,$E60))),AND($F60&gt;0,INDEX(Kalender!LP$81:LP$110,MAX(1,$F60))&gt;INDEX(Kalender!$B$81:$B$110,MAX(1,$F60)))),2,0))</f>
        <v>0</v>
      </c>
      <c r="LQ60" s="5" t="n">
        <f aca="false">IF(Kalender!LQ60&lt;&gt;1,0,IF(AND($B60&gt;0,INDEX(Kalender!LQ$68:LQ$77,MAX(1,$B60))&gt;INDEX(Kalender!$B$68:$B$77,MAX(1,$B60))),1,0)+IF(OR(AND($C60&gt;0,INDEX(Kalender!LQ$81:LQ$110,MAX(1,$C60))&gt;INDEX(Kalender!$B$81:$B$110,MAX(1,$C60))),AND($D60&gt;0,INDEX(Kalender!LQ$81:LQ$110,MAX(1,$D60))&gt;INDEX(Kalender!$B$81:$B$110,MAX(1,$D60))),AND($E60&gt;0,INDEX(Kalender!LQ$81:LQ$110,MAX(1,$E60))&gt;INDEX(Kalender!$B$81:$B$110,MAX(1,$E60))),AND($F60&gt;0,INDEX(Kalender!LQ$81:LQ$110,MAX(1,$F60))&gt;INDEX(Kalender!$B$81:$B$110,MAX(1,$F60)))),2,0))</f>
        <v>0</v>
      </c>
      <c r="LR60" s="5" t="n">
        <f aca="false">IF(Kalender!LR60&lt;&gt;1,0,IF(AND($B60&gt;0,INDEX(Kalender!LR$68:LR$77,MAX(1,$B60))&gt;INDEX(Kalender!$B$68:$B$77,MAX(1,$B60))),1,0)+IF(OR(AND($C60&gt;0,INDEX(Kalender!LR$81:LR$110,MAX(1,$C60))&gt;INDEX(Kalender!$B$81:$B$110,MAX(1,$C60))),AND($D60&gt;0,INDEX(Kalender!LR$81:LR$110,MAX(1,$D60))&gt;INDEX(Kalender!$B$81:$B$110,MAX(1,$D60))),AND($E60&gt;0,INDEX(Kalender!LR$81:LR$110,MAX(1,$E60))&gt;INDEX(Kalender!$B$81:$B$110,MAX(1,$E60))),AND($F60&gt;0,INDEX(Kalender!LR$81:LR$110,MAX(1,$F60))&gt;INDEX(Kalender!$B$81:$B$110,MAX(1,$F60)))),2,0))</f>
        <v>0</v>
      </c>
      <c r="LS60" s="5" t="n">
        <f aca="false">IF(Kalender!LS60&lt;&gt;1,0,IF(AND($B60&gt;0,INDEX(Kalender!LS$68:LS$77,MAX(1,$B60))&gt;INDEX(Kalender!$B$68:$B$77,MAX(1,$B60))),1,0)+IF(OR(AND($C60&gt;0,INDEX(Kalender!LS$81:LS$110,MAX(1,$C60))&gt;INDEX(Kalender!$B$81:$B$110,MAX(1,$C60))),AND($D60&gt;0,INDEX(Kalender!LS$81:LS$110,MAX(1,$D60))&gt;INDEX(Kalender!$B$81:$B$110,MAX(1,$D60))),AND($E60&gt;0,INDEX(Kalender!LS$81:LS$110,MAX(1,$E60))&gt;INDEX(Kalender!$B$81:$B$110,MAX(1,$E60))),AND($F60&gt;0,INDEX(Kalender!LS$81:LS$110,MAX(1,$F60))&gt;INDEX(Kalender!$B$81:$B$110,MAX(1,$F60)))),2,0))</f>
        <v>0</v>
      </c>
      <c r="LT60" s="5" t="n">
        <f aca="false">IF(Kalender!LT60&lt;&gt;1,0,IF(AND($B60&gt;0,INDEX(Kalender!LT$68:LT$77,MAX(1,$B60))&gt;INDEX(Kalender!$B$68:$B$77,MAX(1,$B60))),1,0)+IF(OR(AND($C60&gt;0,INDEX(Kalender!LT$81:LT$110,MAX(1,$C60))&gt;INDEX(Kalender!$B$81:$B$110,MAX(1,$C60))),AND($D60&gt;0,INDEX(Kalender!LT$81:LT$110,MAX(1,$D60))&gt;INDEX(Kalender!$B$81:$B$110,MAX(1,$D60))),AND($E60&gt;0,INDEX(Kalender!LT$81:LT$110,MAX(1,$E60))&gt;INDEX(Kalender!$B$81:$B$110,MAX(1,$E60))),AND($F60&gt;0,INDEX(Kalender!LT$81:LT$110,MAX(1,$F60))&gt;INDEX(Kalender!$B$81:$B$110,MAX(1,$F60)))),2,0))</f>
        <v>0</v>
      </c>
      <c r="LU60" s="5" t="n">
        <f aca="false">IF(Kalender!LU60&lt;&gt;1,0,IF(AND($B60&gt;0,INDEX(Kalender!LU$68:LU$77,MAX(1,$B60))&gt;INDEX(Kalender!$B$68:$B$77,MAX(1,$B60))),1,0)+IF(OR(AND($C60&gt;0,INDEX(Kalender!LU$81:LU$110,MAX(1,$C60))&gt;INDEX(Kalender!$B$81:$B$110,MAX(1,$C60))),AND($D60&gt;0,INDEX(Kalender!LU$81:LU$110,MAX(1,$D60))&gt;INDEX(Kalender!$B$81:$B$110,MAX(1,$D60))),AND($E60&gt;0,INDEX(Kalender!LU$81:LU$110,MAX(1,$E60))&gt;INDEX(Kalender!$B$81:$B$110,MAX(1,$E60))),AND($F60&gt;0,INDEX(Kalender!LU$81:LU$110,MAX(1,$F60))&gt;INDEX(Kalender!$B$81:$B$110,MAX(1,$F60)))),2,0))</f>
        <v>0</v>
      </c>
      <c r="LV60" s="5" t="n">
        <f aca="false">IF(Kalender!LV60&lt;&gt;1,0,IF(AND($B60&gt;0,INDEX(Kalender!LV$68:LV$77,MAX(1,$B60))&gt;INDEX(Kalender!$B$68:$B$77,MAX(1,$B60))),1,0)+IF(OR(AND($C60&gt;0,INDEX(Kalender!LV$81:LV$110,MAX(1,$C60))&gt;INDEX(Kalender!$B$81:$B$110,MAX(1,$C60))),AND($D60&gt;0,INDEX(Kalender!LV$81:LV$110,MAX(1,$D60))&gt;INDEX(Kalender!$B$81:$B$110,MAX(1,$D60))),AND($E60&gt;0,INDEX(Kalender!LV$81:LV$110,MAX(1,$E60))&gt;INDEX(Kalender!$B$81:$B$110,MAX(1,$E60))),AND($F60&gt;0,INDEX(Kalender!LV$81:LV$110,MAX(1,$F60))&gt;INDEX(Kalender!$B$81:$B$110,MAX(1,$F60)))),2,0))</f>
        <v>0</v>
      </c>
      <c r="LW60" s="5" t="n">
        <f aca="false">IF(Kalender!LW60&lt;&gt;1,0,IF(AND($B60&gt;0,INDEX(Kalender!LW$68:LW$77,MAX(1,$B60))&gt;INDEX(Kalender!$B$68:$B$77,MAX(1,$B60))),1,0)+IF(OR(AND($C60&gt;0,INDEX(Kalender!LW$81:LW$110,MAX(1,$C60))&gt;INDEX(Kalender!$B$81:$B$110,MAX(1,$C60))),AND($D60&gt;0,INDEX(Kalender!LW$81:LW$110,MAX(1,$D60))&gt;INDEX(Kalender!$B$81:$B$110,MAX(1,$D60))),AND($E60&gt;0,INDEX(Kalender!LW$81:LW$110,MAX(1,$E60))&gt;INDEX(Kalender!$B$81:$B$110,MAX(1,$E60))),AND($F60&gt;0,INDEX(Kalender!LW$81:LW$110,MAX(1,$F60))&gt;INDEX(Kalender!$B$81:$B$110,MAX(1,$F60)))),2,0))</f>
        <v>0</v>
      </c>
      <c r="LX60" s="5" t="n">
        <f aca="false">IF(Kalender!LX60&lt;&gt;1,0,IF(AND($B60&gt;0,INDEX(Kalender!LX$68:LX$77,MAX(1,$B60))&gt;INDEX(Kalender!$B$68:$B$77,MAX(1,$B60))),1,0)+IF(OR(AND($C60&gt;0,INDEX(Kalender!LX$81:LX$110,MAX(1,$C60))&gt;INDEX(Kalender!$B$81:$B$110,MAX(1,$C60))),AND($D60&gt;0,INDEX(Kalender!LX$81:LX$110,MAX(1,$D60))&gt;INDEX(Kalender!$B$81:$B$110,MAX(1,$D60))),AND($E60&gt;0,INDEX(Kalender!LX$81:LX$110,MAX(1,$E60))&gt;INDEX(Kalender!$B$81:$B$110,MAX(1,$E60))),AND($F60&gt;0,INDEX(Kalender!LX$81:LX$110,MAX(1,$F60))&gt;INDEX(Kalender!$B$81:$B$110,MAX(1,$F60)))),2,0))</f>
        <v>0</v>
      </c>
      <c r="LY60" s="5" t="n">
        <f aca="false">IF(Kalender!LY60&lt;&gt;1,0,IF(AND($B60&gt;0,INDEX(Kalender!LY$68:LY$77,MAX(1,$B60))&gt;INDEX(Kalender!$B$68:$B$77,MAX(1,$B60))),1,0)+IF(OR(AND($C60&gt;0,INDEX(Kalender!LY$81:LY$110,MAX(1,$C60))&gt;INDEX(Kalender!$B$81:$B$110,MAX(1,$C60))),AND($D60&gt;0,INDEX(Kalender!LY$81:LY$110,MAX(1,$D60))&gt;INDEX(Kalender!$B$81:$B$110,MAX(1,$D60))),AND($E60&gt;0,INDEX(Kalender!LY$81:LY$110,MAX(1,$E60))&gt;INDEX(Kalender!$B$81:$B$110,MAX(1,$E60))),AND($F60&gt;0,INDEX(Kalender!LY$81:LY$110,MAX(1,$F60))&gt;INDEX(Kalender!$B$81:$B$110,MAX(1,$F60)))),2,0))</f>
        <v>0</v>
      </c>
      <c r="LZ60" s="5" t="n">
        <f aca="false">IF(Kalender!LZ60&lt;&gt;1,0,IF(AND($B60&gt;0,INDEX(Kalender!LZ$68:LZ$77,MAX(1,$B60))&gt;INDEX(Kalender!$B$68:$B$77,MAX(1,$B60))),1,0)+IF(OR(AND($C60&gt;0,INDEX(Kalender!LZ$81:LZ$110,MAX(1,$C60))&gt;INDEX(Kalender!$B$81:$B$110,MAX(1,$C60))),AND($D60&gt;0,INDEX(Kalender!LZ$81:LZ$110,MAX(1,$D60))&gt;INDEX(Kalender!$B$81:$B$110,MAX(1,$D60))),AND($E60&gt;0,INDEX(Kalender!LZ$81:LZ$110,MAX(1,$E60))&gt;INDEX(Kalender!$B$81:$B$110,MAX(1,$E60))),AND($F60&gt;0,INDEX(Kalender!LZ$81:LZ$110,MAX(1,$F60))&gt;INDEX(Kalender!$B$81:$B$110,MAX(1,$F60)))),2,0))</f>
        <v>0</v>
      </c>
      <c r="MA60" s="5" t="n">
        <f aca="false">IF(Kalender!MA60&lt;&gt;1,0,IF(AND($B60&gt;0,INDEX(Kalender!MA$68:MA$77,MAX(1,$B60))&gt;INDEX(Kalender!$B$68:$B$77,MAX(1,$B60))),1,0)+IF(OR(AND($C60&gt;0,INDEX(Kalender!MA$81:MA$110,MAX(1,$C60))&gt;INDEX(Kalender!$B$81:$B$110,MAX(1,$C60))),AND($D60&gt;0,INDEX(Kalender!MA$81:MA$110,MAX(1,$D60))&gt;INDEX(Kalender!$B$81:$B$110,MAX(1,$D60))),AND($E60&gt;0,INDEX(Kalender!MA$81:MA$110,MAX(1,$E60))&gt;INDEX(Kalender!$B$81:$B$110,MAX(1,$E60))),AND($F60&gt;0,INDEX(Kalender!MA$81:MA$110,MAX(1,$F60))&gt;INDEX(Kalender!$B$81:$B$110,MAX(1,$F60)))),2,0))</f>
        <v>0</v>
      </c>
      <c r="MB60" s="5" t="n">
        <f aca="false">IF(Kalender!MB60&lt;&gt;1,0,IF(AND($B60&gt;0,INDEX(Kalender!MB$68:MB$77,MAX(1,$B60))&gt;INDEX(Kalender!$B$68:$B$77,MAX(1,$B60))),1,0)+IF(OR(AND($C60&gt;0,INDEX(Kalender!MB$81:MB$110,MAX(1,$C60))&gt;INDEX(Kalender!$B$81:$B$110,MAX(1,$C60))),AND($D60&gt;0,INDEX(Kalender!MB$81:MB$110,MAX(1,$D60))&gt;INDEX(Kalender!$B$81:$B$110,MAX(1,$D60))),AND($E60&gt;0,INDEX(Kalender!MB$81:MB$110,MAX(1,$E60))&gt;INDEX(Kalender!$B$81:$B$110,MAX(1,$E60))),AND($F60&gt;0,INDEX(Kalender!MB$81:MB$110,MAX(1,$F60))&gt;INDEX(Kalender!$B$81:$B$110,MAX(1,$F60)))),2,0))</f>
        <v>0</v>
      </c>
      <c r="MC60" s="5" t="n">
        <f aca="false">IF(Kalender!MC60&lt;&gt;1,0,IF(AND($B60&gt;0,INDEX(Kalender!MC$68:MC$77,MAX(1,$B60))&gt;INDEX(Kalender!$B$68:$B$77,MAX(1,$B60))),1,0)+IF(OR(AND($C60&gt;0,INDEX(Kalender!MC$81:MC$110,MAX(1,$C60))&gt;INDEX(Kalender!$B$81:$B$110,MAX(1,$C60))),AND($D60&gt;0,INDEX(Kalender!MC$81:MC$110,MAX(1,$D60))&gt;INDEX(Kalender!$B$81:$B$110,MAX(1,$D60))),AND($E60&gt;0,INDEX(Kalender!MC$81:MC$110,MAX(1,$E60))&gt;INDEX(Kalender!$B$81:$B$110,MAX(1,$E60))),AND($F60&gt;0,INDEX(Kalender!MC$81:MC$110,MAX(1,$F60))&gt;INDEX(Kalender!$B$81:$B$110,MAX(1,$F60)))),2,0))</f>
        <v>0</v>
      </c>
      <c r="MD60" s="5" t="n">
        <f aca="false">IF(Kalender!MD60&lt;&gt;1,0,IF(AND($B60&gt;0,INDEX(Kalender!MD$68:MD$77,MAX(1,$B60))&gt;INDEX(Kalender!$B$68:$B$77,MAX(1,$B60))),1,0)+IF(OR(AND($C60&gt;0,INDEX(Kalender!MD$81:MD$110,MAX(1,$C60))&gt;INDEX(Kalender!$B$81:$B$110,MAX(1,$C60))),AND($D60&gt;0,INDEX(Kalender!MD$81:MD$110,MAX(1,$D60))&gt;INDEX(Kalender!$B$81:$B$110,MAX(1,$D60))),AND($E60&gt;0,INDEX(Kalender!MD$81:MD$110,MAX(1,$E60))&gt;INDEX(Kalender!$B$81:$B$110,MAX(1,$E60))),AND($F60&gt;0,INDEX(Kalender!MD$81:MD$110,MAX(1,$F60))&gt;INDEX(Kalender!$B$81:$B$110,MAX(1,$F60)))),2,0))</f>
        <v>0</v>
      </c>
      <c r="ME60" s="5" t="n">
        <f aca="false">IF(Kalender!ME60&lt;&gt;1,0,IF(AND($B60&gt;0,INDEX(Kalender!ME$68:ME$77,MAX(1,$B60))&gt;INDEX(Kalender!$B$68:$B$77,MAX(1,$B60))),1,0)+IF(OR(AND($C60&gt;0,INDEX(Kalender!ME$81:ME$110,MAX(1,$C60))&gt;INDEX(Kalender!$B$81:$B$110,MAX(1,$C60))),AND($D60&gt;0,INDEX(Kalender!ME$81:ME$110,MAX(1,$D60))&gt;INDEX(Kalender!$B$81:$B$110,MAX(1,$D60))),AND($E60&gt;0,INDEX(Kalender!ME$81:ME$110,MAX(1,$E60))&gt;INDEX(Kalender!$B$81:$B$110,MAX(1,$E60))),AND($F60&gt;0,INDEX(Kalender!ME$81:ME$110,MAX(1,$F60))&gt;INDEX(Kalender!$B$81:$B$110,MAX(1,$F60)))),2,0))</f>
        <v>0</v>
      </c>
      <c r="MF60" s="5" t="n">
        <f aca="false">IF(Kalender!MF60&lt;&gt;1,0,IF(AND($B60&gt;0,INDEX(Kalender!MF$68:MF$77,MAX(1,$B60))&gt;INDEX(Kalender!$B$68:$B$77,MAX(1,$B60))),1,0)+IF(OR(AND($C60&gt;0,INDEX(Kalender!MF$81:MF$110,MAX(1,$C60))&gt;INDEX(Kalender!$B$81:$B$110,MAX(1,$C60))),AND($D60&gt;0,INDEX(Kalender!MF$81:MF$110,MAX(1,$D60))&gt;INDEX(Kalender!$B$81:$B$110,MAX(1,$D60))),AND($E60&gt;0,INDEX(Kalender!MF$81:MF$110,MAX(1,$E60))&gt;INDEX(Kalender!$B$81:$B$110,MAX(1,$E60))),AND($F60&gt;0,INDEX(Kalender!MF$81:MF$110,MAX(1,$F60))&gt;INDEX(Kalender!$B$81:$B$110,MAX(1,$F60)))),2,0))</f>
        <v>0</v>
      </c>
      <c r="MG60" s="5" t="n">
        <f aca="false">IF(Kalender!MG60&lt;&gt;1,0,IF(AND($B60&gt;0,INDEX(Kalender!MG$68:MG$77,MAX(1,$B60))&gt;INDEX(Kalender!$B$68:$B$77,MAX(1,$B60))),1,0)+IF(OR(AND($C60&gt;0,INDEX(Kalender!MG$81:MG$110,MAX(1,$C60))&gt;INDEX(Kalender!$B$81:$B$110,MAX(1,$C60))),AND($D60&gt;0,INDEX(Kalender!MG$81:MG$110,MAX(1,$D60))&gt;INDEX(Kalender!$B$81:$B$110,MAX(1,$D60))),AND($E60&gt;0,INDEX(Kalender!MG$81:MG$110,MAX(1,$E60))&gt;INDEX(Kalender!$B$81:$B$110,MAX(1,$E60))),AND($F60&gt;0,INDEX(Kalender!MG$81:MG$110,MAX(1,$F60))&gt;INDEX(Kalender!$B$81:$B$110,MAX(1,$F60)))),2,0))</f>
        <v>0</v>
      </c>
      <c r="MH60" s="5" t="n">
        <f aca="false">IF(Kalender!MH60&lt;&gt;1,0,IF(AND($B60&gt;0,INDEX(Kalender!MH$68:MH$77,MAX(1,$B60))&gt;INDEX(Kalender!$B$68:$B$77,MAX(1,$B60))),1,0)+IF(OR(AND($C60&gt;0,INDEX(Kalender!MH$81:MH$110,MAX(1,$C60))&gt;INDEX(Kalender!$B$81:$B$110,MAX(1,$C60))),AND($D60&gt;0,INDEX(Kalender!MH$81:MH$110,MAX(1,$D60))&gt;INDEX(Kalender!$B$81:$B$110,MAX(1,$D60))),AND($E60&gt;0,INDEX(Kalender!MH$81:MH$110,MAX(1,$E60))&gt;INDEX(Kalender!$B$81:$B$110,MAX(1,$E60))),AND($F60&gt;0,INDEX(Kalender!MH$81:MH$110,MAX(1,$F60))&gt;INDEX(Kalender!$B$81:$B$110,MAX(1,$F60)))),2,0))</f>
        <v>0</v>
      </c>
      <c r="MI60" s="5" t="n">
        <f aca="false">IF(Kalender!MI60&lt;&gt;1,0,IF(AND($B60&gt;0,INDEX(Kalender!MI$68:MI$77,MAX(1,$B60))&gt;INDEX(Kalender!$B$68:$B$77,MAX(1,$B60))),1,0)+IF(OR(AND($C60&gt;0,INDEX(Kalender!MI$81:MI$110,MAX(1,$C60))&gt;INDEX(Kalender!$B$81:$B$110,MAX(1,$C60))),AND($D60&gt;0,INDEX(Kalender!MI$81:MI$110,MAX(1,$D60))&gt;INDEX(Kalender!$B$81:$B$110,MAX(1,$D60))),AND($E60&gt;0,INDEX(Kalender!MI$81:MI$110,MAX(1,$E60))&gt;INDEX(Kalender!$B$81:$B$110,MAX(1,$E60))),AND($F60&gt;0,INDEX(Kalender!MI$81:MI$110,MAX(1,$F60))&gt;INDEX(Kalender!$B$81:$B$110,MAX(1,$F60)))),2,0))</f>
        <v>0</v>
      </c>
      <c r="MJ60" s="5" t="n">
        <f aca="false">IF(Kalender!MJ60&lt;&gt;1,0,IF(AND($B60&gt;0,INDEX(Kalender!MJ$68:MJ$77,MAX(1,$B60))&gt;INDEX(Kalender!$B$68:$B$77,MAX(1,$B60))),1,0)+IF(OR(AND($C60&gt;0,INDEX(Kalender!MJ$81:MJ$110,MAX(1,$C60))&gt;INDEX(Kalender!$B$81:$B$110,MAX(1,$C60))),AND($D60&gt;0,INDEX(Kalender!MJ$81:MJ$110,MAX(1,$D60))&gt;INDEX(Kalender!$B$81:$B$110,MAX(1,$D60))),AND($E60&gt;0,INDEX(Kalender!MJ$81:MJ$110,MAX(1,$E60))&gt;INDEX(Kalender!$B$81:$B$110,MAX(1,$E60))),AND($F60&gt;0,INDEX(Kalender!MJ$81:MJ$110,MAX(1,$F60))&gt;INDEX(Kalender!$B$81:$B$110,MAX(1,$F60)))),2,0))</f>
        <v>0</v>
      </c>
      <c r="MK60" s="5" t="n">
        <f aca="false">IF(Kalender!MK60&lt;&gt;1,0,IF(AND($B60&gt;0,INDEX(Kalender!MK$68:MK$77,MAX(1,$B60))&gt;INDEX(Kalender!$B$68:$B$77,MAX(1,$B60))),1,0)+IF(OR(AND($C60&gt;0,INDEX(Kalender!MK$81:MK$110,MAX(1,$C60))&gt;INDEX(Kalender!$B$81:$B$110,MAX(1,$C60))),AND($D60&gt;0,INDEX(Kalender!MK$81:MK$110,MAX(1,$D60))&gt;INDEX(Kalender!$B$81:$B$110,MAX(1,$D60))),AND($E60&gt;0,INDEX(Kalender!MK$81:MK$110,MAX(1,$E60))&gt;INDEX(Kalender!$B$81:$B$110,MAX(1,$E60))),AND($F60&gt;0,INDEX(Kalender!MK$81:MK$110,MAX(1,$F60))&gt;INDEX(Kalender!$B$81:$B$110,MAX(1,$F60)))),2,0))</f>
        <v>0</v>
      </c>
      <c r="ML60" s="5" t="n">
        <f aca="false">IF(Kalender!ML60&lt;&gt;1,0,IF(AND($B60&gt;0,INDEX(Kalender!ML$68:ML$77,MAX(1,$B60))&gt;INDEX(Kalender!$B$68:$B$77,MAX(1,$B60))),1,0)+IF(OR(AND($C60&gt;0,INDEX(Kalender!ML$81:ML$110,MAX(1,$C60))&gt;INDEX(Kalender!$B$81:$B$110,MAX(1,$C60))),AND($D60&gt;0,INDEX(Kalender!ML$81:ML$110,MAX(1,$D60))&gt;INDEX(Kalender!$B$81:$B$110,MAX(1,$D60))),AND($E60&gt;0,INDEX(Kalender!ML$81:ML$110,MAX(1,$E60))&gt;INDEX(Kalender!$B$81:$B$110,MAX(1,$E60))),AND($F60&gt;0,INDEX(Kalender!ML$81:ML$110,MAX(1,$F60))&gt;INDEX(Kalender!$B$81:$B$110,MAX(1,$F60)))),2,0))</f>
        <v>0</v>
      </c>
      <c r="MM60" s="5" t="n">
        <f aca="false">IF(Kalender!MM60&lt;&gt;1,0,IF(AND($B60&gt;0,INDEX(Kalender!MM$68:MM$77,MAX(1,$B60))&gt;INDEX(Kalender!$B$68:$B$77,MAX(1,$B60))),1,0)+IF(OR(AND($C60&gt;0,INDEX(Kalender!MM$81:MM$110,MAX(1,$C60))&gt;INDEX(Kalender!$B$81:$B$110,MAX(1,$C60))),AND($D60&gt;0,INDEX(Kalender!MM$81:MM$110,MAX(1,$D60))&gt;INDEX(Kalender!$B$81:$B$110,MAX(1,$D60))),AND($E60&gt;0,INDEX(Kalender!MM$81:MM$110,MAX(1,$E60))&gt;INDEX(Kalender!$B$81:$B$110,MAX(1,$E60))),AND($F60&gt;0,INDEX(Kalender!MM$81:MM$110,MAX(1,$F60))&gt;INDEX(Kalender!$B$81:$B$110,MAX(1,$F60)))),2,0))</f>
        <v>0</v>
      </c>
      <c r="MN60" s="5" t="n">
        <f aca="false">IF(Kalender!MN60&lt;&gt;1,0,IF(AND($B60&gt;0,INDEX(Kalender!MN$68:MN$77,MAX(1,$B60))&gt;INDEX(Kalender!$B$68:$B$77,MAX(1,$B60))),1,0)+IF(OR(AND($C60&gt;0,INDEX(Kalender!MN$81:MN$110,MAX(1,$C60))&gt;INDEX(Kalender!$B$81:$B$110,MAX(1,$C60))),AND($D60&gt;0,INDEX(Kalender!MN$81:MN$110,MAX(1,$D60))&gt;INDEX(Kalender!$B$81:$B$110,MAX(1,$D60))),AND($E60&gt;0,INDEX(Kalender!MN$81:MN$110,MAX(1,$E60))&gt;INDEX(Kalender!$B$81:$B$110,MAX(1,$E60))),AND($F60&gt;0,INDEX(Kalender!MN$81:MN$110,MAX(1,$F60))&gt;INDEX(Kalender!$B$81:$B$110,MAX(1,$F60)))),2,0))</f>
        <v>0</v>
      </c>
      <c r="MO60" s="5" t="n">
        <f aca="false">IF(Kalender!MO60&lt;&gt;1,0,IF(AND($B60&gt;0,INDEX(Kalender!MO$68:MO$77,MAX(1,$B60))&gt;INDEX(Kalender!$B$68:$B$77,MAX(1,$B60))),1,0)+IF(OR(AND($C60&gt;0,INDEX(Kalender!MO$81:MO$110,MAX(1,$C60))&gt;INDEX(Kalender!$B$81:$B$110,MAX(1,$C60))),AND($D60&gt;0,INDEX(Kalender!MO$81:MO$110,MAX(1,$D60))&gt;INDEX(Kalender!$B$81:$B$110,MAX(1,$D60))),AND($E60&gt;0,INDEX(Kalender!MO$81:MO$110,MAX(1,$E60))&gt;INDEX(Kalender!$B$81:$B$110,MAX(1,$E60))),AND($F60&gt;0,INDEX(Kalender!MO$81:MO$110,MAX(1,$F60))&gt;INDEX(Kalender!$B$81:$B$110,MAX(1,$F60)))),2,0))</f>
        <v>0</v>
      </c>
      <c r="MP60" s="5" t="n">
        <f aca="false">IF(Kalender!MP60&lt;&gt;1,0,IF(AND($B60&gt;0,INDEX(Kalender!MP$68:MP$77,MAX(1,$B60))&gt;INDEX(Kalender!$B$68:$B$77,MAX(1,$B60))),1,0)+IF(OR(AND($C60&gt;0,INDEX(Kalender!MP$81:MP$110,MAX(1,$C60))&gt;INDEX(Kalender!$B$81:$B$110,MAX(1,$C60))),AND($D60&gt;0,INDEX(Kalender!MP$81:MP$110,MAX(1,$D60))&gt;INDEX(Kalender!$B$81:$B$110,MAX(1,$D60))),AND($E60&gt;0,INDEX(Kalender!MP$81:MP$110,MAX(1,$E60))&gt;INDEX(Kalender!$B$81:$B$110,MAX(1,$E60))),AND($F60&gt;0,INDEX(Kalender!MP$81:MP$110,MAX(1,$F60))&gt;INDEX(Kalender!$B$81:$B$110,MAX(1,$F60)))),2,0))</f>
        <v>0</v>
      </c>
      <c r="MQ60" s="5" t="n">
        <f aca="false">IF(Kalender!MQ60&lt;&gt;1,0,IF(AND($B60&gt;0,INDEX(Kalender!MQ$68:MQ$77,MAX(1,$B60))&gt;INDEX(Kalender!$B$68:$B$77,MAX(1,$B60))),1,0)+IF(OR(AND($C60&gt;0,INDEX(Kalender!MQ$81:MQ$110,MAX(1,$C60))&gt;INDEX(Kalender!$B$81:$B$110,MAX(1,$C60))),AND($D60&gt;0,INDEX(Kalender!MQ$81:MQ$110,MAX(1,$D60))&gt;INDEX(Kalender!$B$81:$B$110,MAX(1,$D60))),AND($E60&gt;0,INDEX(Kalender!MQ$81:MQ$110,MAX(1,$E60))&gt;INDEX(Kalender!$B$81:$B$110,MAX(1,$E60))),AND($F60&gt;0,INDEX(Kalender!MQ$81:MQ$110,MAX(1,$F60))&gt;INDEX(Kalender!$B$81:$B$110,MAX(1,$F60)))),2,0))</f>
        <v>0</v>
      </c>
      <c r="MR60" s="5" t="n">
        <f aca="false">IF(Kalender!MR60&lt;&gt;1,0,IF(AND($B60&gt;0,INDEX(Kalender!MR$68:MR$77,MAX(1,$B60))&gt;INDEX(Kalender!$B$68:$B$77,MAX(1,$B60))),1,0)+IF(OR(AND($C60&gt;0,INDEX(Kalender!MR$81:MR$110,MAX(1,$C60))&gt;INDEX(Kalender!$B$81:$B$110,MAX(1,$C60))),AND($D60&gt;0,INDEX(Kalender!MR$81:MR$110,MAX(1,$D60))&gt;INDEX(Kalender!$B$81:$B$110,MAX(1,$D60))),AND($E60&gt;0,INDEX(Kalender!MR$81:MR$110,MAX(1,$E60))&gt;INDEX(Kalender!$B$81:$B$110,MAX(1,$E60))),AND($F60&gt;0,INDEX(Kalender!MR$81:MR$110,MAX(1,$F60))&gt;INDEX(Kalender!$B$81:$B$110,MAX(1,$F60)))),2,0))</f>
        <v>0</v>
      </c>
      <c r="MS60" s="5" t="n">
        <f aca="false">IF(Kalender!MS60&lt;&gt;1,0,IF(AND($B60&gt;0,INDEX(Kalender!MS$68:MS$77,MAX(1,$B60))&gt;INDEX(Kalender!$B$68:$B$77,MAX(1,$B60))),1,0)+IF(OR(AND($C60&gt;0,INDEX(Kalender!MS$81:MS$110,MAX(1,$C60))&gt;INDEX(Kalender!$B$81:$B$110,MAX(1,$C60))),AND($D60&gt;0,INDEX(Kalender!MS$81:MS$110,MAX(1,$D60))&gt;INDEX(Kalender!$B$81:$B$110,MAX(1,$D60))),AND($E60&gt;0,INDEX(Kalender!MS$81:MS$110,MAX(1,$E60))&gt;INDEX(Kalender!$B$81:$B$110,MAX(1,$E60))),AND($F60&gt;0,INDEX(Kalender!MS$81:MS$110,MAX(1,$F60))&gt;INDEX(Kalender!$B$81:$B$110,MAX(1,$F60)))),2,0))</f>
        <v>0</v>
      </c>
      <c r="MT60" s="5" t="n">
        <f aca="false">IF(Kalender!MT60&lt;&gt;1,0,IF(AND($B60&gt;0,INDEX(Kalender!MT$68:MT$77,MAX(1,$B60))&gt;INDEX(Kalender!$B$68:$B$77,MAX(1,$B60))),1,0)+IF(OR(AND($C60&gt;0,INDEX(Kalender!MT$81:MT$110,MAX(1,$C60))&gt;INDEX(Kalender!$B$81:$B$110,MAX(1,$C60))),AND($D60&gt;0,INDEX(Kalender!MT$81:MT$110,MAX(1,$D60))&gt;INDEX(Kalender!$B$81:$B$110,MAX(1,$D60))),AND($E60&gt;0,INDEX(Kalender!MT$81:MT$110,MAX(1,$E60))&gt;INDEX(Kalender!$B$81:$B$110,MAX(1,$E60))),AND($F60&gt;0,INDEX(Kalender!MT$81:MT$110,MAX(1,$F60))&gt;INDEX(Kalender!$B$81:$B$110,MAX(1,$F60)))),2,0))</f>
        <v>0</v>
      </c>
      <c r="MU60" s="5" t="n">
        <f aca="false">IF(Kalender!MU60&lt;&gt;1,0,IF(AND($B60&gt;0,INDEX(Kalender!MU$68:MU$77,MAX(1,$B60))&gt;INDEX(Kalender!$B$68:$B$77,MAX(1,$B60))),1,0)+IF(OR(AND($C60&gt;0,INDEX(Kalender!MU$81:MU$110,MAX(1,$C60))&gt;INDEX(Kalender!$B$81:$B$110,MAX(1,$C60))),AND($D60&gt;0,INDEX(Kalender!MU$81:MU$110,MAX(1,$D60))&gt;INDEX(Kalender!$B$81:$B$110,MAX(1,$D60))),AND($E60&gt;0,INDEX(Kalender!MU$81:MU$110,MAX(1,$E60))&gt;INDEX(Kalender!$B$81:$B$110,MAX(1,$E60))),AND($F60&gt;0,INDEX(Kalender!MU$81:MU$110,MAX(1,$F60))&gt;INDEX(Kalender!$B$81:$B$110,MAX(1,$F60)))),2,0))</f>
        <v>0</v>
      </c>
      <c r="MV60" s="5" t="n">
        <f aca="false">IF(Kalender!MV60&lt;&gt;1,0,IF(AND($B60&gt;0,INDEX(Kalender!MV$68:MV$77,MAX(1,$B60))&gt;INDEX(Kalender!$B$68:$B$77,MAX(1,$B60))),1,0)+IF(OR(AND($C60&gt;0,INDEX(Kalender!MV$81:MV$110,MAX(1,$C60))&gt;INDEX(Kalender!$B$81:$B$110,MAX(1,$C60))),AND($D60&gt;0,INDEX(Kalender!MV$81:MV$110,MAX(1,$D60))&gt;INDEX(Kalender!$B$81:$B$110,MAX(1,$D60))),AND($E60&gt;0,INDEX(Kalender!MV$81:MV$110,MAX(1,$E60))&gt;INDEX(Kalender!$B$81:$B$110,MAX(1,$E60))),AND($F60&gt;0,INDEX(Kalender!MV$81:MV$110,MAX(1,$F60))&gt;INDEX(Kalender!$B$81:$B$110,MAX(1,$F60)))),2,0))</f>
        <v>0</v>
      </c>
      <c r="MW60" s="5" t="n">
        <f aca="false">IF(Kalender!MW60&lt;&gt;1,0,IF(AND($B60&gt;0,INDEX(Kalender!MW$68:MW$77,MAX(1,$B60))&gt;INDEX(Kalender!$B$68:$B$77,MAX(1,$B60))),1,0)+IF(OR(AND($C60&gt;0,INDEX(Kalender!MW$81:MW$110,MAX(1,$C60))&gt;INDEX(Kalender!$B$81:$B$110,MAX(1,$C60))),AND($D60&gt;0,INDEX(Kalender!MW$81:MW$110,MAX(1,$D60))&gt;INDEX(Kalender!$B$81:$B$110,MAX(1,$D60))),AND($E60&gt;0,INDEX(Kalender!MW$81:MW$110,MAX(1,$E60))&gt;INDEX(Kalender!$B$81:$B$110,MAX(1,$E60))),AND($F60&gt;0,INDEX(Kalender!MW$81:MW$110,MAX(1,$F60))&gt;INDEX(Kalender!$B$81:$B$110,MAX(1,$F60)))),2,0))</f>
        <v>0</v>
      </c>
      <c r="MX60" s="5" t="n">
        <f aca="false">IF(Kalender!MX60&lt;&gt;1,0,IF(AND($B60&gt;0,INDEX(Kalender!MX$68:MX$77,MAX(1,$B60))&gt;INDEX(Kalender!$B$68:$B$77,MAX(1,$B60))),1,0)+IF(OR(AND($C60&gt;0,INDEX(Kalender!MX$81:MX$110,MAX(1,$C60))&gt;INDEX(Kalender!$B$81:$B$110,MAX(1,$C60))),AND($D60&gt;0,INDEX(Kalender!MX$81:MX$110,MAX(1,$D60))&gt;INDEX(Kalender!$B$81:$B$110,MAX(1,$D60))),AND($E60&gt;0,INDEX(Kalender!MX$81:MX$110,MAX(1,$E60))&gt;INDEX(Kalender!$B$81:$B$110,MAX(1,$E60))),AND($F60&gt;0,INDEX(Kalender!MX$81:MX$110,MAX(1,$F60))&gt;INDEX(Kalender!$B$81:$B$110,MAX(1,$F60)))),2,0))</f>
        <v>0</v>
      </c>
      <c r="MY60" s="5" t="n">
        <f aca="false">IF(Kalender!MY60&lt;&gt;1,0,IF(AND($B60&gt;0,INDEX(Kalender!MY$68:MY$77,MAX(1,$B60))&gt;INDEX(Kalender!$B$68:$B$77,MAX(1,$B60))),1,0)+IF(OR(AND($C60&gt;0,INDEX(Kalender!MY$81:MY$110,MAX(1,$C60))&gt;INDEX(Kalender!$B$81:$B$110,MAX(1,$C60))),AND($D60&gt;0,INDEX(Kalender!MY$81:MY$110,MAX(1,$D60))&gt;INDEX(Kalender!$B$81:$B$110,MAX(1,$D60))),AND($E60&gt;0,INDEX(Kalender!MY$81:MY$110,MAX(1,$E60))&gt;INDEX(Kalender!$B$81:$B$110,MAX(1,$E60))),AND($F60&gt;0,INDEX(Kalender!MY$81:MY$110,MAX(1,$F60))&gt;INDEX(Kalender!$B$81:$B$110,MAX(1,$F60)))),2,0))</f>
        <v>0</v>
      </c>
      <c r="MZ60" s="5" t="n">
        <f aca="false">IF(Kalender!MZ60&lt;&gt;1,0,IF(AND($B60&gt;0,INDEX(Kalender!MZ$68:MZ$77,MAX(1,$B60))&gt;INDEX(Kalender!$B$68:$B$77,MAX(1,$B60))),1,0)+IF(OR(AND($C60&gt;0,INDEX(Kalender!MZ$81:MZ$110,MAX(1,$C60))&gt;INDEX(Kalender!$B$81:$B$110,MAX(1,$C60))),AND($D60&gt;0,INDEX(Kalender!MZ$81:MZ$110,MAX(1,$D60))&gt;INDEX(Kalender!$B$81:$B$110,MAX(1,$D60))),AND($E60&gt;0,INDEX(Kalender!MZ$81:MZ$110,MAX(1,$E60))&gt;INDEX(Kalender!$B$81:$B$110,MAX(1,$E60))),AND($F60&gt;0,INDEX(Kalender!MZ$81:MZ$110,MAX(1,$F60))&gt;INDEX(Kalender!$B$81:$B$110,MAX(1,$F60)))),2,0))</f>
        <v>0</v>
      </c>
      <c r="NA60" s="5" t="n">
        <f aca="false">IF(Kalender!NA60&lt;&gt;1,0,IF(AND($B60&gt;0,INDEX(Kalender!NA$68:NA$77,MAX(1,$B60))&gt;INDEX(Kalender!$B$68:$B$77,MAX(1,$B60))),1,0)+IF(OR(AND($C60&gt;0,INDEX(Kalender!NA$81:NA$110,MAX(1,$C60))&gt;INDEX(Kalender!$B$81:$B$110,MAX(1,$C60))),AND($D60&gt;0,INDEX(Kalender!NA$81:NA$110,MAX(1,$D60))&gt;INDEX(Kalender!$B$81:$B$110,MAX(1,$D60))),AND($E60&gt;0,INDEX(Kalender!NA$81:NA$110,MAX(1,$E60))&gt;INDEX(Kalender!$B$81:$B$110,MAX(1,$E60))),AND($F60&gt;0,INDEX(Kalender!NA$81:NA$110,MAX(1,$F60))&gt;INDEX(Kalender!$B$81:$B$110,MAX(1,$F60)))),2,0))</f>
        <v>0</v>
      </c>
      <c r="NB60" s="5" t="n">
        <f aca="false">IF(Kalender!NB60&lt;&gt;1,0,IF(AND($B60&gt;0,INDEX(Kalender!NB$68:NB$77,MAX(1,$B60))&gt;INDEX(Kalender!$B$68:$B$77,MAX(1,$B60))),1,0)+IF(OR(AND($C60&gt;0,INDEX(Kalender!NB$81:NB$110,MAX(1,$C60))&gt;INDEX(Kalender!$B$81:$B$110,MAX(1,$C60))),AND($D60&gt;0,INDEX(Kalender!NB$81:NB$110,MAX(1,$D60))&gt;INDEX(Kalender!$B$81:$B$110,MAX(1,$D60))),AND($E60&gt;0,INDEX(Kalender!NB$81:NB$110,MAX(1,$E60))&gt;INDEX(Kalender!$B$81:$B$110,MAX(1,$E60))),AND($F60&gt;0,INDEX(Kalender!NB$81:NB$110,MAX(1,$F60))&gt;INDEX(Kalender!$B$81:$B$110,MAX(1,$F60)))),2,0))</f>
        <v>0</v>
      </c>
      <c r="NC60" s="5" t="n">
        <f aca="false">IF(Kalender!NC60&lt;&gt;1,0,IF(AND($B60&gt;0,INDEX(Kalender!NC$68:NC$77,MAX(1,$B60))&gt;INDEX(Kalender!$B$68:$B$77,MAX(1,$B60))),1,0)+IF(OR(AND($C60&gt;0,INDEX(Kalender!NC$81:NC$110,MAX(1,$C60))&gt;INDEX(Kalender!$B$81:$B$110,MAX(1,$C60))),AND($D60&gt;0,INDEX(Kalender!NC$81:NC$110,MAX(1,$D60))&gt;INDEX(Kalender!$B$81:$B$110,MAX(1,$D60))),AND($E60&gt;0,INDEX(Kalender!NC$81:NC$110,MAX(1,$E60))&gt;INDEX(Kalender!$B$81:$B$110,MAX(1,$E60))),AND($F60&gt;0,INDEX(Kalender!NC$81:NC$110,MAX(1,$F60))&gt;INDEX(Kalender!$B$81:$B$110,MAX(1,$F60)))),2,0))</f>
        <v>0</v>
      </c>
      <c r="ND60" s="5" t="n">
        <f aca="false">IF(Kalender!ND60&lt;&gt;1,0,IF(AND($B60&gt;0,INDEX(Kalender!ND$68:ND$77,MAX(1,$B60))&gt;INDEX(Kalender!$B$68:$B$77,MAX(1,$B60))),1,0)+IF(OR(AND($C60&gt;0,INDEX(Kalender!ND$81:ND$110,MAX(1,$C60))&gt;INDEX(Kalender!$B$81:$B$110,MAX(1,$C60))),AND($D60&gt;0,INDEX(Kalender!ND$81:ND$110,MAX(1,$D60))&gt;INDEX(Kalender!$B$81:$B$110,MAX(1,$D60))),AND($E60&gt;0,INDEX(Kalender!ND$81:ND$110,MAX(1,$E60))&gt;INDEX(Kalender!$B$81:$B$110,MAX(1,$E60))),AND($F60&gt;0,INDEX(Kalender!ND$81:ND$110,MAX(1,$F60))&gt;INDEX(Kalender!$B$81:$B$110,MAX(1,$F60)))),2,0))</f>
        <v>0</v>
      </c>
      <c r="NE60" s="5" t="n">
        <f aca="false">IF(Kalender!NE60&lt;&gt;1,0,IF(AND($B60&gt;0,INDEX(Kalender!NE$68:NE$77,MAX(1,$B60))&gt;INDEX(Kalender!$B$68:$B$77,MAX(1,$B60))),1,0)+IF(OR(AND($C60&gt;0,INDEX(Kalender!NE$81:NE$110,MAX(1,$C60))&gt;INDEX(Kalender!$B$81:$B$110,MAX(1,$C60))),AND($D60&gt;0,INDEX(Kalender!NE$81:NE$110,MAX(1,$D60))&gt;INDEX(Kalender!$B$81:$B$110,MAX(1,$D60))),AND($E60&gt;0,INDEX(Kalender!NE$81:NE$110,MAX(1,$E60))&gt;INDEX(Kalender!$B$81:$B$110,MAX(1,$E60))),AND($F60&gt;0,INDEX(Kalender!NE$81:NE$110,MAX(1,$F60))&gt;INDEX(Kalender!$B$81:$B$110,MAX(1,$F60)))),2,0))</f>
        <v>0</v>
      </c>
      <c r="NF60" s="5" t="n">
        <f aca="false">IF(Kalender!NF60&lt;&gt;1,0,IF(AND($B60&gt;0,INDEX(Kalender!NF$68:NF$77,MAX(1,$B60))&gt;INDEX(Kalender!$B$68:$B$77,MAX(1,$B60))),1,0)+IF(OR(AND($C60&gt;0,INDEX(Kalender!NF$81:NF$110,MAX(1,$C60))&gt;INDEX(Kalender!$B$81:$B$110,MAX(1,$C60))),AND($D60&gt;0,INDEX(Kalender!NF$81:NF$110,MAX(1,$D60))&gt;INDEX(Kalender!$B$81:$B$110,MAX(1,$D60))),AND($E60&gt;0,INDEX(Kalender!NF$81:NF$110,MAX(1,$E60))&gt;INDEX(Kalender!$B$81:$B$110,MAX(1,$E60))),AND($F60&gt;0,INDEX(Kalender!NF$81:NF$110,MAX(1,$F60))&gt;INDEX(Kalender!$B$81:$B$110,MAX(1,$F60)))),2,0))</f>
        <v>0</v>
      </c>
      <c r="NG60" s="5" t="n">
        <f aca="false">IF(Kalender!NG60&lt;&gt;1,0,IF(AND($B60&gt;0,INDEX(Kalender!NG$68:NG$77,MAX(1,$B60))&gt;INDEX(Kalender!$B$68:$B$77,MAX(1,$B60))),1,0)+IF(OR(AND($C60&gt;0,INDEX(Kalender!NG$81:NG$110,MAX(1,$C60))&gt;INDEX(Kalender!$B$81:$B$110,MAX(1,$C60))),AND($D60&gt;0,INDEX(Kalender!NG$81:NG$110,MAX(1,$D60))&gt;INDEX(Kalender!$B$81:$B$110,MAX(1,$D60))),AND($E60&gt;0,INDEX(Kalender!NG$81:NG$110,MAX(1,$E60))&gt;INDEX(Kalender!$B$81:$B$110,MAX(1,$E60))),AND($F60&gt;0,INDEX(Kalender!NG$81:NG$110,MAX(1,$F60))&gt;INDEX(Kalender!$B$81:$B$110,MAX(1,$F60)))),2,0))</f>
        <v>0</v>
      </c>
      <c r="NH60" s="5" t="n">
        <f aca="false">IF(Kalender!NH60&lt;&gt;1,0,IF(AND($B60&gt;0,INDEX(Kalender!NH$68:NH$77,MAX(1,$B60))&gt;INDEX(Kalender!$B$68:$B$77,MAX(1,$B60))),1,0)+IF(OR(AND($C60&gt;0,INDEX(Kalender!NH$81:NH$110,MAX(1,$C60))&gt;INDEX(Kalender!$B$81:$B$110,MAX(1,$C60))),AND($D60&gt;0,INDEX(Kalender!NH$81:NH$110,MAX(1,$D60))&gt;INDEX(Kalender!$B$81:$B$110,MAX(1,$D60))),AND($E60&gt;0,INDEX(Kalender!NH$81:NH$110,MAX(1,$E60))&gt;INDEX(Kalender!$B$81:$B$110,MAX(1,$E60))),AND($F60&gt;0,INDEX(Kalender!NH$81:NH$110,MAX(1,$F60))&gt;INDEX(Kalender!$B$81:$B$110,MAX(1,$F60)))),2,0))</f>
        <v>0</v>
      </c>
    </row>
    <row r="61" customFormat="false" ht="15" hidden="false" customHeight="false" outlineLevel="0" collapsed="false">
      <c r="A61" s="5" t="str">
        <f aca="false">Kalender!A61</f>
        <v/>
      </c>
      <c r="B61" s="5" t="n">
        <f aca="false">IFERROR(MATCH(Kalender!$B61,Kalender!$A$68:$A$77,0),0)</f>
        <v>5</v>
      </c>
      <c r="C61" s="5" t="n">
        <f aca="false">IF(Kalender!C61="",0,IFERROR(MATCH(Kalender!C61,Kalender!$A$81:$A$110,0),0))</f>
        <v>0</v>
      </c>
      <c r="D61" s="5" t="n">
        <f aca="false">IF(Kalender!D61="",0,IFERROR(MATCH(Kalender!D61,Kalender!$A$81:$A$110,0),0))</f>
        <v>0</v>
      </c>
      <c r="E61" s="5" t="n">
        <f aca="false">IF(Kalender!E61="",0,IFERROR(MATCH(Kalender!E61,Kalender!$A$81:$A$110,0),0))</f>
        <v>0</v>
      </c>
      <c r="F61" s="5" t="n">
        <f aca="false">IF(Kalender!F61="",0,IFERROR(MATCH(Kalender!F61,Kalender!$A$81:$A$110,0),0))</f>
        <v>0</v>
      </c>
      <c r="G61" s="5" t="n">
        <f aca="false">IF(Kalender!G61&lt;&gt;1,0,IF(AND($B61&gt;0,INDEX(Kalender!G$68:G$77,MAX(1,$B61))&gt;INDEX(Kalender!$B$68:$B$77,MAX(1,$B61))),1,0)+IF(OR(AND($C61&gt;0,INDEX(Kalender!G$81:G$110,MAX(1,$C61))&gt;INDEX(Kalender!$B$81:$B$110,MAX(1,$C61))),AND($D61&gt;0,INDEX(Kalender!G$81:G$110,MAX(1,$D61))&gt;INDEX(Kalender!$B$81:$B$110,MAX(1,$D61))),AND($E61&gt;0,INDEX(Kalender!G$81:G$110,MAX(1,$E61))&gt;INDEX(Kalender!$B$81:$B$110,MAX(1,$E61))),AND($F61&gt;0,INDEX(Kalender!G$81:G$110,MAX(1,$F61))&gt;INDEX(Kalender!$B$81:$B$110,MAX(1,$F61)))),2,0))</f>
        <v>0</v>
      </c>
      <c r="H61" s="5" t="n">
        <f aca="false">IF(Kalender!H61&lt;&gt;1,0,IF(AND($B61&gt;0,INDEX(Kalender!H$68:H$77,MAX(1,$B61))&gt;INDEX(Kalender!$B$68:$B$77,MAX(1,$B61))),1,0)+IF(OR(AND($C61&gt;0,INDEX(Kalender!H$81:H$110,MAX(1,$C61))&gt;INDEX(Kalender!$B$81:$B$110,MAX(1,$C61))),AND($D61&gt;0,INDEX(Kalender!H$81:H$110,MAX(1,$D61))&gt;INDEX(Kalender!$B$81:$B$110,MAX(1,$D61))),AND($E61&gt;0,INDEX(Kalender!H$81:H$110,MAX(1,$E61))&gt;INDEX(Kalender!$B$81:$B$110,MAX(1,$E61))),AND($F61&gt;0,INDEX(Kalender!H$81:H$110,MAX(1,$F61))&gt;INDEX(Kalender!$B$81:$B$110,MAX(1,$F61)))),2,0))</f>
        <v>0</v>
      </c>
      <c r="I61" s="5" t="n">
        <f aca="false">IF(Kalender!I61&lt;&gt;1,0,IF(AND($B61&gt;0,INDEX(Kalender!I$68:I$77,MAX(1,$B61))&gt;INDEX(Kalender!$B$68:$B$77,MAX(1,$B61))),1,0)+IF(OR(AND($C61&gt;0,INDEX(Kalender!I$81:I$110,MAX(1,$C61))&gt;INDEX(Kalender!$B$81:$B$110,MAX(1,$C61))),AND($D61&gt;0,INDEX(Kalender!I$81:I$110,MAX(1,$D61))&gt;INDEX(Kalender!$B$81:$B$110,MAX(1,$D61))),AND($E61&gt;0,INDEX(Kalender!I$81:I$110,MAX(1,$E61))&gt;INDEX(Kalender!$B$81:$B$110,MAX(1,$E61))),AND($F61&gt;0,INDEX(Kalender!I$81:I$110,MAX(1,$F61))&gt;INDEX(Kalender!$B$81:$B$110,MAX(1,$F61)))),2,0))</f>
        <v>0</v>
      </c>
      <c r="J61" s="5" t="n">
        <f aca="false">IF(Kalender!J61&lt;&gt;1,0,IF(AND($B61&gt;0,INDEX(Kalender!J$68:J$77,MAX(1,$B61))&gt;INDEX(Kalender!$B$68:$B$77,MAX(1,$B61))),1,0)+IF(OR(AND($C61&gt;0,INDEX(Kalender!J$81:J$110,MAX(1,$C61))&gt;INDEX(Kalender!$B$81:$B$110,MAX(1,$C61))),AND($D61&gt;0,INDEX(Kalender!J$81:J$110,MAX(1,$D61))&gt;INDEX(Kalender!$B$81:$B$110,MAX(1,$D61))),AND($E61&gt;0,INDEX(Kalender!J$81:J$110,MAX(1,$E61))&gt;INDEX(Kalender!$B$81:$B$110,MAX(1,$E61))),AND($F61&gt;0,INDEX(Kalender!J$81:J$110,MAX(1,$F61))&gt;INDEX(Kalender!$B$81:$B$110,MAX(1,$F61)))),2,0))</f>
        <v>0</v>
      </c>
      <c r="K61" s="5" t="n">
        <f aca="false">IF(Kalender!K61&lt;&gt;1,0,IF(AND($B61&gt;0,INDEX(Kalender!K$68:K$77,MAX(1,$B61))&gt;INDEX(Kalender!$B$68:$B$77,MAX(1,$B61))),1,0)+IF(OR(AND($C61&gt;0,INDEX(Kalender!K$81:K$110,MAX(1,$C61))&gt;INDEX(Kalender!$B$81:$B$110,MAX(1,$C61))),AND($D61&gt;0,INDEX(Kalender!K$81:K$110,MAX(1,$D61))&gt;INDEX(Kalender!$B$81:$B$110,MAX(1,$D61))),AND($E61&gt;0,INDEX(Kalender!K$81:K$110,MAX(1,$E61))&gt;INDEX(Kalender!$B$81:$B$110,MAX(1,$E61))),AND($F61&gt;0,INDEX(Kalender!K$81:K$110,MAX(1,$F61))&gt;INDEX(Kalender!$B$81:$B$110,MAX(1,$F61)))),2,0))</f>
        <v>0</v>
      </c>
      <c r="L61" s="5" t="n">
        <f aca="false">IF(Kalender!L61&lt;&gt;1,0,IF(AND($B61&gt;0,INDEX(Kalender!L$68:L$77,MAX(1,$B61))&gt;INDEX(Kalender!$B$68:$B$77,MAX(1,$B61))),1,0)+IF(OR(AND($C61&gt;0,INDEX(Kalender!L$81:L$110,MAX(1,$C61))&gt;INDEX(Kalender!$B$81:$B$110,MAX(1,$C61))),AND($D61&gt;0,INDEX(Kalender!L$81:L$110,MAX(1,$D61))&gt;INDEX(Kalender!$B$81:$B$110,MAX(1,$D61))),AND($E61&gt;0,INDEX(Kalender!L$81:L$110,MAX(1,$E61))&gt;INDEX(Kalender!$B$81:$B$110,MAX(1,$E61))),AND($F61&gt;0,INDEX(Kalender!L$81:L$110,MAX(1,$F61))&gt;INDEX(Kalender!$B$81:$B$110,MAX(1,$F61)))),2,0))</f>
        <v>0</v>
      </c>
      <c r="M61" s="5" t="n">
        <f aca="false">IF(Kalender!M61&lt;&gt;1,0,IF(AND($B61&gt;0,INDEX(Kalender!M$68:M$77,MAX(1,$B61))&gt;INDEX(Kalender!$B$68:$B$77,MAX(1,$B61))),1,0)+IF(OR(AND($C61&gt;0,INDEX(Kalender!M$81:M$110,MAX(1,$C61))&gt;INDEX(Kalender!$B$81:$B$110,MAX(1,$C61))),AND($D61&gt;0,INDEX(Kalender!M$81:M$110,MAX(1,$D61))&gt;INDEX(Kalender!$B$81:$B$110,MAX(1,$D61))),AND($E61&gt;0,INDEX(Kalender!M$81:M$110,MAX(1,$E61))&gt;INDEX(Kalender!$B$81:$B$110,MAX(1,$E61))),AND($F61&gt;0,INDEX(Kalender!M$81:M$110,MAX(1,$F61))&gt;INDEX(Kalender!$B$81:$B$110,MAX(1,$F61)))),2,0))</f>
        <v>0</v>
      </c>
      <c r="N61" s="5" t="n">
        <f aca="false">IF(Kalender!N61&lt;&gt;1,0,IF(AND($B61&gt;0,INDEX(Kalender!N$68:N$77,MAX(1,$B61))&gt;INDEX(Kalender!$B$68:$B$77,MAX(1,$B61))),1,0)+IF(OR(AND($C61&gt;0,INDEX(Kalender!N$81:N$110,MAX(1,$C61))&gt;INDEX(Kalender!$B$81:$B$110,MAX(1,$C61))),AND($D61&gt;0,INDEX(Kalender!N$81:N$110,MAX(1,$D61))&gt;INDEX(Kalender!$B$81:$B$110,MAX(1,$D61))),AND($E61&gt;0,INDEX(Kalender!N$81:N$110,MAX(1,$E61))&gt;INDEX(Kalender!$B$81:$B$110,MAX(1,$E61))),AND($F61&gt;0,INDEX(Kalender!N$81:N$110,MAX(1,$F61))&gt;INDEX(Kalender!$B$81:$B$110,MAX(1,$F61)))),2,0))</f>
        <v>0</v>
      </c>
      <c r="O61" s="5" t="n">
        <f aca="false">IF(Kalender!O61&lt;&gt;1,0,IF(AND($B61&gt;0,INDEX(Kalender!O$68:O$77,MAX(1,$B61))&gt;INDEX(Kalender!$B$68:$B$77,MAX(1,$B61))),1,0)+IF(OR(AND($C61&gt;0,INDEX(Kalender!O$81:O$110,MAX(1,$C61))&gt;INDEX(Kalender!$B$81:$B$110,MAX(1,$C61))),AND($D61&gt;0,INDEX(Kalender!O$81:O$110,MAX(1,$D61))&gt;INDEX(Kalender!$B$81:$B$110,MAX(1,$D61))),AND($E61&gt;0,INDEX(Kalender!O$81:O$110,MAX(1,$E61))&gt;INDEX(Kalender!$B$81:$B$110,MAX(1,$E61))),AND($F61&gt;0,INDEX(Kalender!O$81:O$110,MAX(1,$F61))&gt;INDEX(Kalender!$B$81:$B$110,MAX(1,$F61)))),2,0))</f>
        <v>0</v>
      </c>
      <c r="P61" s="5" t="n">
        <f aca="false">IF(Kalender!P61&lt;&gt;1,0,IF(AND($B61&gt;0,INDEX(Kalender!P$68:P$77,MAX(1,$B61))&gt;INDEX(Kalender!$B$68:$B$77,MAX(1,$B61))),1,0)+IF(OR(AND($C61&gt;0,INDEX(Kalender!P$81:P$110,MAX(1,$C61))&gt;INDEX(Kalender!$B$81:$B$110,MAX(1,$C61))),AND($D61&gt;0,INDEX(Kalender!P$81:P$110,MAX(1,$D61))&gt;INDEX(Kalender!$B$81:$B$110,MAX(1,$D61))),AND($E61&gt;0,INDEX(Kalender!P$81:P$110,MAX(1,$E61))&gt;INDEX(Kalender!$B$81:$B$110,MAX(1,$E61))),AND($F61&gt;0,INDEX(Kalender!P$81:P$110,MAX(1,$F61))&gt;INDEX(Kalender!$B$81:$B$110,MAX(1,$F61)))),2,0))</f>
        <v>0</v>
      </c>
      <c r="Q61" s="5" t="n">
        <f aca="false">IF(Kalender!Q61&lt;&gt;1,0,IF(AND($B61&gt;0,INDEX(Kalender!Q$68:Q$77,MAX(1,$B61))&gt;INDEX(Kalender!$B$68:$B$77,MAX(1,$B61))),1,0)+IF(OR(AND($C61&gt;0,INDEX(Kalender!Q$81:Q$110,MAX(1,$C61))&gt;INDEX(Kalender!$B$81:$B$110,MAX(1,$C61))),AND($D61&gt;0,INDEX(Kalender!Q$81:Q$110,MAX(1,$D61))&gt;INDEX(Kalender!$B$81:$B$110,MAX(1,$D61))),AND($E61&gt;0,INDEX(Kalender!Q$81:Q$110,MAX(1,$E61))&gt;INDEX(Kalender!$B$81:$B$110,MAX(1,$E61))),AND($F61&gt;0,INDEX(Kalender!Q$81:Q$110,MAX(1,$F61))&gt;INDEX(Kalender!$B$81:$B$110,MAX(1,$F61)))),2,0))</f>
        <v>0</v>
      </c>
      <c r="R61" s="5" t="n">
        <f aca="false">IF(Kalender!R61&lt;&gt;1,0,IF(AND($B61&gt;0,INDEX(Kalender!R$68:R$77,MAX(1,$B61))&gt;INDEX(Kalender!$B$68:$B$77,MAX(1,$B61))),1,0)+IF(OR(AND($C61&gt;0,INDEX(Kalender!R$81:R$110,MAX(1,$C61))&gt;INDEX(Kalender!$B$81:$B$110,MAX(1,$C61))),AND($D61&gt;0,INDEX(Kalender!R$81:R$110,MAX(1,$D61))&gt;INDEX(Kalender!$B$81:$B$110,MAX(1,$D61))),AND($E61&gt;0,INDEX(Kalender!R$81:R$110,MAX(1,$E61))&gt;INDEX(Kalender!$B$81:$B$110,MAX(1,$E61))),AND($F61&gt;0,INDEX(Kalender!R$81:R$110,MAX(1,$F61))&gt;INDEX(Kalender!$B$81:$B$110,MAX(1,$F61)))),2,0))</f>
        <v>0</v>
      </c>
      <c r="S61" s="5" t="n">
        <f aca="false">IF(Kalender!S61&lt;&gt;1,0,IF(AND($B61&gt;0,INDEX(Kalender!S$68:S$77,MAX(1,$B61))&gt;INDEX(Kalender!$B$68:$B$77,MAX(1,$B61))),1,0)+IF(OR(AND($C61&gt;0,INDEX(Kalender!S$81:S$110,MAX(1,$C61))&gt;INDEX(Kalender!$B$81:$B$110,MAX(1,$C61))),AND($D61&gt;0,INDEX(Kalender!S$81:S$110,MAX(1,$D61))&gt;INDEX(Kalender!$B$81:$B$110,MAX(1,$D61))),AND($E61&gt;0,INDEX(Kalender!S$81:S$110,MAX(1,$E61))&gt;INDEX(Kalender!$B$81:$B$110,MAX(1,$E61))),AND($F61&gt;0,INDEX(Kalender!S$81:S$110,MAX(1,$F61))&gt;INDEX(Kalender!$B$81:$B$110,MAX(1,$F61)))),2,0))</f>
        <v>0</v>
      </c>
      <c r="T61" s="5" t="n">
        <f aca="false">IF(Kalender!T61&lt;&gt;1,0,IF(AND($B61&gt;0,INDEX(Kalender!T$68:T$77,MAX(1,$B61))&gt;INDEX(Kalender!$B$68:$B$77,MAX(1,$B61))),1,0)+IF(OR(AND($C61&gt;0,INDEX(Kalender!T$81:T$110,MAX(1,$C61))&gt;INDEX(Kalender!$B$81:$B$110,MAX(1,$C61))),AND($D61&gt;0,INDEX(Kalender!T$81:T$110,MAX(1,$D61))&gt;INDEX(Kalender!$B$81:$B$110,MAX(1,$D61))),AND($E61&gt;0,INDEX(Kalender!T$81:T$110,MAX(1,$E61))&gt;INDEX(Kalender!$B$81:$B$110,MAX(1,$E61))),AND($F61&gt;0,INDEX(Kalender!T$81:T$110,MAX(1,$F61))&gt;INDEX(Kalender!$B$81:$B$110,MAX(1,$F61)))),2,0))</f>
        <v>0</v>
      </c>
      <c r="U61" s="5" t="n">
        <f aca="false">IF(Kalender!U61&lt;&gt;1,0,IF(AND($B61&gt;0,INDEX(Kalender!U$68:U$77,MAX(1,$B61))&gt;INDEX(Kalender!$B$68:$B$77,MAX(1,$B61))),1,0)+IF(OR(AND($C61&gt;0,INDEX(Kalender!U$81:U$110,MAX(1,$C61))&gt;INDEX(Kalender!$B$81:$B$110,MAX(1,$C61))),AND($D61&gt;0,INDEX(Kalender!U$81:U$110,MAX(1,$D61))&gt;INDEX(Kalender!$B$81:$B$110,MAX(1,$D61))),AND($E61&gt;0,INDEX(Kalender!U$81:U$110,MAX(1,$E61))&gt;INDEX(Kalender!$B$81:$B$110,MAX(1,$E61))),AND($F61&gt;0,INDEX(Kalender!U$81:U$110,MAX(1,$F61))&gt;INDEX(Kalender!$B$81:$B$110,MAX(1,$F61)))),2,0))</f>
        <v>0</v>
      </c>
      <c r="V61" s="5" t="n">
        <f aca="false">IF(Kalender!V61&lt;&gt;1,0,IF(AND($B61&gt;0,INDEX(Kalender!V$68:V$77,MAX(1,$B61))&gt;INDEX(Kalender!$B$68:$B$77,MAX(1,$B61))),1,0)+IF(OR(AND($C61&gt;0,INDEX(Kalender!V$81:V$110,MAX(1,$C61))&gt;INDEX(Kalender!$B$81:$B$110,MAX(1,$C61))),AND($D61&gt;0,INDEX(Kalender!V$81:V$110,MAX(1,$D61))&gt;INDEX(Kalender!$B$81:$B$110,MAX(1,$D61))),AND($E61&gt;0,INDEX(Kalender!V$81:V$110,MAX(1,$E61))&gt;INDEX(Kalender!$B$81:$B$110,MAX(1,$E61))),AND($F61&gt;0,INDEX(Kalender!V$81:V$110,MAX(1,$F61))&gt;INDEX(Kalender!$B$81:$B$110,MAX(1,$F61)))),2,0))</f>
        <v>0</v>
      </c>
      <c r="W61" s="5" t="n">
        <f aca="false">IF(Kalender!W61&lt;&gt;1,0,IF(AND($B61&gt;0,INDEX(Kalender!W$68:W$77,MAX(1,$B61))&gt;INDEX(Kalender!$B$68:$B$77,MAX(1,$B61))),1,0)+IF(OR(AND($C61&gt;0,INDEX(Kalender!W$81:W$110,MAX(1,$C61))&gt;INDEX(Kalender!$B$81:$B$110,MAX(1,$C61))),AND($D61&gt;0,INDEX(Kalender!W$81:W$110,MAX(1,$D61))&gt;INDEX(Kalender!$B$81:$B$110,MAX(1,$D61))),AND($E61&gt;0,INDEX(Kalender!W$81:W$110,MAX(1,$E61))&gt;INDEX(Kalender!$B$81:$B$110,MAX(1,$E61))),AND($F61&gt;0,INDEX(Kalender!W$81:W$110,MAX(1,$F61))&gt;INDEX(Kalender!$B$81:$B$110,MAX(1,$F61)))),2,0))</f>
        <v>0</v>
      </c>
      <c r="X61" s="5" t="n">
        <f aca="false">IF(Kalender!X61&lt;&gt;1,0,IF(AND($B61&gt;0,INDEX(Kalender!X$68:X$77,MAX(1,$B61))&gt;INDEX(Kalender!$B$68:$B$77,MAX(1,$B61))),1,0)+IF(OR(AND($C61&gt;0,INDEX(Kalender!X$81:X$110,MAX(1,$C61))&gt;INDEX(Kalender!$B$81:$B$110,MAX(1,$C61))),AND($D61&gt;0,INDEX(Kalender!X$81:X$110,MAX(1,$D61))&gt;INDEX(Kalender!$B$81:$B$110,MAX(1,$D61))),AND($E61&gt;0,INDEX(Kalender!X$81:X$110,MAX(1,$E61))&gt;INDEX(Kalender!$B$81:$B$110,MAX(1,$E61))),AND($F61&gt;0,INDEX(Kalender!X$81:X$110,MAX(1,$F61))&gt;INDEX(Kalender!$B$81:$B$110,MAX(1,$F61)))),2,0))</f>
        <v>0</v>
      </c>
      <c r="Y61" s="5" t="n">
        <f aca="false">IF(Kalender!Y61&lt;&gt;1,0,IF(AND($B61&gt;0,INDEX(Kalender!Y$68:Y$77,MAX(1,$B61))&gt;INDEX(Kalender!$B$68:$B$77,MAX(1,$B61))),1,0)+IF(OR(AND($C61&gt;0,INDEX(Kalender!Y$81:Y$110,MAX(1,$C61))&gt;INDEX(Kalender!$B$81:$B$110,MAX(1,$C61))),AND($D61&gt;0,INDEX(Kalender!Y$81:Y$110,MAX(1,$D61))&gt;INDEX(Kalender!$B$81:$B$110,MAX(1,$D61))),AND($E61&gt;0,INDEX(Kalender!Y$81:Y$110,MAX(1,$E61))&gt;INDEX(Kalender!$B$81:$B$110,MAX(1,$E61))),AND($F61&gt;0,INDEX(Kalender!Y$81:Y$110,MAX(1,$F61))&gt;INDEX(Kalender!$B$81:$B$110,MAX(1,$F61)))),2,0))</f>
        <v>0</v>
      </c>
      <c r="Z61" s="5" t="n">
        <f aca="false">IF(Kalender!Z61&lt;&gt;1,0,IF(AND($B61&gt;0,INDEX(Kalender!Z$68:Z$77,MAX(1,$B61))&gt;INDEX(Kalender!$B$68:$B$77,MAX(1,$B61))),1,0)+IF(OR(AND($C61&gt;0,INDEX(Kalender!Z$81:Z$110,MAX(1,$C61))&gt;INDEX(Kalender!$B$81:$B$110,MAX(1,$C61))),AND($D61&gt;0,INDEX(Kalender!Z$81:Z$110,MAX(1,$D61))&gt;INDEX(Kalender!$B$81:$B$110,MAX(1,$D61))),AND($E61&gt;0,INDEX(Kalender!Z$81:Z$110,MAX(1,$E61))&gt;INDEX(Kalender!$B$81:$B$110,MAX(1,$E61))),AND($F61&gt;0,INDEX(Kalender!Z$81:Z$110,MAX(1,$F61))&gt;INDEX(Kalender!$B$81:$B$110,MAX(1,$F61)))),2,0))</f>
        <v>0</v>
      </c>
      <c r="AA61" s="5" t="n">
        <f aca="false">IF(Kalender!AA61&lt;&gt;1,0,IF(AND($B61&gt;0,INDEX(Kalender!AA$68:AA$77,MAX(1,$B61))&gt;INDEX(Kalender!$B$68:$B$77,MAX(1,$B61))),1,0)+IF(OR(AND($C61&gt;0,INDEX(Kalender!AA$81:AA$110,MAX(1,$C61))&gt;INDEX(Kalender!$B$81:$B$110,MAX(1,$C61))),AND($D61&gt;0,INDEX(Kalender!AA$81:AA$110,MAX(1,$D61))&gt;INDEX(Kalender!$B$81:$B$110,MAX(1,$D61))),AND($E61&gt;0,INDEX(Kalender!AA$81:AA$110,MAX(1,$E61))&gt;INDEX(Kalender!$B$81:$B$110,MAX(1,$E61))),AND($F61&gt;0,INDEX(Kalender!AA$81:AA$110,MAX(1,$F61))&gt;INDEX(Kalender!$B$81:$B$110,MAX(1,$F61)))),2,0))</f>
        <v>0</v>
      </c>
      <c r="AB61" s="5" t="n">
        <f aca="false">IF(Kalender!AB61&lt;&gt;1,0,IF(AND($B61&gt;0,INDEX(Kalender!AB$68:AB$77,MAX(1,$B61))&gt;INDEX(Kalender!$B$68:$B$77,MAX(1,$B61))),1,0)+IF(OR(AND($C61&gt;0,INDEX(Kalender!AB$81:AB$110,MAX(1,$C61))&gt;INDEX(Kalender!$B$81:$B$110,MAX(1,$C61))),AND($D61&gt;0,INDEX(Kalender!AB$81:AB$110,MAX(1,$D61))&gt;INDEX(Kalender!$B$81:$B$110,MAX(1,$D61))),AND($E61&gt;0,INDEX(Kalender!AB$81:AB$110,MAX(1,$E61))&gt;INDEX(Kalender!$B$81:$B$110,MAX(1,$E61))),AND($F61&gt;0,INDEX(Kalender!AB$81:AB$110,MAX(1,$F61))&gt;INDEX(Kalender!$B$81:$B$110,MAX(1,$F61)))),2,0))</f>
        <v>0</v>
      </c>
      <c r="AC61" s="5" t="n">
        <f aca="false">IF(Kalender!AC61&lt;&gt;1,0,IF(AND($B61&gt;0,INDEX(Kalender!AC$68:AC$77,MAX(1,$B61))&gt;INDEX(Kalender!$B$68:$B$77,MAX(1,$B61))),1,0)+IF(OR(AND($C61&gt;0,INDEX(Kalender!AC$81:AC$110,MAX(1,$C61))&gt;INDEX(Kalender!$B$81:$B$110,MAX(1,$C61))),AND($D61&gt;0,INDEX(Kalender!AC$81:AC$110,MAX(1,$D61))&gt;INDEX(Kalender!$B$81:$B$110,MAX(1,$D61))),AND($E61&gt;0,INDEX(Kalender!AC$81:AC$110,MAX(1,$E61))&gt;INDEX(Kalender!$B$81:$B$110,MAX(1,$E61))),AND($F61&gt;0,INDEX(Kalender!AC$81:AC$110,MAX(1,$F61))&gt;INDEX(Kalender!$B$81:$B$110,MAX(1,$F61)))),2,0))</f>
        <v>0</v>
      </c>
      <c r="AD61" s="5" t="n">
        <f aca="false">IF(Kalender!AD61&lt;&gt;1,0,IF(AND($B61&gt;0,INDEX(Kalender!AD$68:AD$77,MAX(1,$B61))&gt;INDEX(Kalender!$B$68:$B$77,MAX(1,$B61))),1,0)+IF(OR(AND($C61&gt;0,INDEX(Kalender!AD$81:AD$110,MAX(1,$C61))&gt;INDEX(Kalender!$B$81:$B$110,MAX(1,$C61))),AND($D61&gt;0,INDEX(Kalender!AD$81:AD$110,MAX(1,$D61))&gt;INDEX(Kalender!$B$81:$B$110,MAX(1,$D61))),AND($E61&gt;0,INDEX(Kalender!AD$81:AD$110,MAX(1,$E61))&gt;INDEX(Kalender!$B$81:$B$110,MAX(1,$E61))),AND($F61&gt;0,INDEX(Kalender!AD$81:AD$110,MAX(1,$F61))&gt;INDEX(Kalender!$B$81:$B$110,MAX(1,$F61)))),2,0))</f>
        <v>0</v>
      </c>
      <c r="AE61" s="5" t="n">
        <f aca="false">IF(Kalender!AE61&lt;&gt;1,0,IF(AND($B61&gt;0,INDEX(Kalender!AE$68:AE$77,MAX(1,$B61))&gt;INDEX(Kalender!$B$68:$B$77,MAX(1,$B61))),1,0)+IF(OR(AND($C61&gt;0,INDEX(Kalender!AE$81:AE$110,MAX(1,$C61))&gt;INDEX(Kalender!$B$81:$B$110,MAX(1,$C61))),AND($D61&gt;0,INDEX(Kalender!AE$81:AE$110,MAX(1,$D61))&gt;INDEX(Kalender!$B$81:$B$110,MAX(1,$D61))),AND($E61&gt;0,INDEX(Kalender!AE$81:AE$110,MAX(1,$E61))&gt;INDEX(Kalender!$B$81:$B$110,MAX(1,$E61))),AND($F61&gt;0,INDEX(Kalender!AE$81:AE$110,MAX(1,$F61))&gt;INDEX(Kalender!$B$81:$B$110,MAX(1,$F61)))),2,0))</f>
        <v>0</v>
      </c>
      <c r="AF61" s="5" t="n">
        <f aca="false">IF(Kalender!AF61&lt;&gt;1,0,IF(AND($B61&gt;0,INDEX(Kalender!AF$68:AF$77,MAX(1,$B61))&gt;INDEX(Kalender!$B$68:$B$77,MAX(1,$B61))),1,0)+IF(OR(AND($C61&gt;0,INDEX(Kalender!AF$81:AF$110,MAX(1,$C61))&gt;INDEX(Kalender!$B$81:$B$110,MAX(1,$C61))),AND($D61&gt;0,INDEX(Kalender!AF$81:AF$110,MAX(1,$D61))&gt;INDEX(Kalender!$B$81:$B$110,MAX(1,$D61))),AND($E61&gt;0,INDEX(Kalender!AF$81:AF$110,MAX(1,$E61))&gt;INDEX(Kalender!$B$81:$B$110,MAX(1,$E61))),AND($F61&gt;0,INDEX(Kalender!AF$81:AF$110,MAX(1,$F61))&gt;INDEX(Kalender!$B$81:$B$110,MAX(1,$F61)))),2,0))</f>
        <v>0</v>
      </c>
      <c r="AG61" s="5" t="n">
        <f aca="false">IF(Kalender!AG61&lt;&gt;1,0,IF(AND($B61&gt;0,INDEX(Kalender!AG$68:AG$77,MAX(1,$B61))&gt;INDEX(Kalender!$B$68:$B$77,MAX(1,$B61))),1,0)+IF(OR(AND($C61&gt;0,INDEX(Kalender!AG$81:AG$110,MAX(1,$C61))&gt;INDEX(Kalender!$B$81:$B$110,MAX(1,$C61))),AND($D61&gt;0,INDEX(Kalender!AG$81:AG$110,MAX(1,$D61))&gt;INDEX(Kalender!$B$81:$B$110,MAX(1,$D61))),AND($E61&gt;0,INDEX(Kalender!AG$81:AG$110,MAX(1,$E61))&gt;INDEX(Kalender!$B$81:$B$110,MAX(1,$E61))),AND($F61&gt;0,INDEX(Kalender!AG$81:AG$110,MAX(1,$F61))&gt;INDEX(Kalender!$B$81:$B$110,MAX(1,$F61)))),2,0))</f>
        <v>0</v>
      </c>
      <c r="AH61" s="5" t="n">
        <f aca="false">IF(Kalender!AH61&lt;&gt;1,0,IF(AND($B61&gt;0,INDEX(Kalender!AH$68:AH$77,MAX(1,$B61))&gt;INDEX(Kalender!$B$68:$B$77,MAX(1,$B61))),1,0)+IF(OR(AND($C61&gt;0,INDEX(Kalender!AH$81:AH$110,MAX(1,$C61))&gt;INDEX(Kalender!$B$81:$B$110,MAX(1,$C61))),AND($D61&gt;0,INDEX(Kalender!AH$81:AH$110,MAX(1,$D61))&gt;INDEX(Kalender!$B$81:$B$110,MAX(1,$D61))),AND($E61&gt;0,INDEX(Kalender!AH$81:AH$110,MAX(1,$E61))&gt;INDEX(Kalender!$B$81:$B$110,MAX(1,$E61))),AND($F61&gt;0,INDEX(Kalender!AH$81:AH$110,MAX(1,$F61))&gt;INDEX(Kalender!$B$81:$B$110,MAX(1,$F61)))),2,0))</f>
        <v>0</v>
      </c>
      <c r="AI61" s="5" t="n">
        <f aca="false">IF(Kalender!AI61&lt;&gt;1,0,IF(AND($B61&gt;0,INDEX(Kalender!AI$68:AI$77,MAX(1,$B61))&gt;INDEX(Kalender!$B$68:$B$77,MAX(1,$B61))),1,0)+IF(OR(AND($C61&gt;0,INDEX(Kalender!AI$81:AI$110,MAX(1,$C61))&gt;INDEX(Kalender!$B$81:$B$110,MAX(1,$C61))),AND($D61&gt;0,INDEX(Kalender!AI$81:AI$110,MAX(1,$D61))&gt;INDEX(Kalender!$B$81:$B$110,MAX(1,$D61))),AND($E61&gt;0,INDEX(Kalender!AI$81:AI$110,MAX(1,$E61))&gt;INDEX(Kalender!$B$81:$B$110,MAX(1,$E61))),AND($F61&gt;0,INDEX(Kalender!AI$81:AI$110,MAX(1,$F61))&gt;INDEX(Kalender!$B$81:$B$110,MAX(1,$F61)))),2,0))</f>
        <v>0</v>
      </c>
      <c r="AJ61" s="5" t="n">
        <f aca="false">IF(Kalender!AJ61&lt;&gt;1,0,IF(AND($B61&gt;0,INDEX(Kalender!AJ$68:AJ$77,MAX(1,$B61))&gt;INDEX(Kalender!$B$68:$B$77,MAX(1,$B61))),1,0)+IF(OR(AND($C61&gt;0,INDEX(Kalender!AJ$81:AJ$110,MAX(1,$C61))&gt;INDEX(Kalender!$B$81:$B$110,MAX(1,$C61))),AND($D61&gt;0,INDEX(Kalender!AJ$81:AJ$110,MAX(1,$D61))&gt;INDEX(Kalender!$B$81:$B$110,MAX(1,$D61))),AND($E61&gt;0,INDEX(Kalender!AJ$81:AJ$110,MAX(1,$E61))&gt;INDEX(Kalender!$B$81:$B$110,MAX(1,$E61))),AND($F61&gt;0,INDEX(Kalender!AJ$81:AJ$110,MAX(1,$F61))&gt;INDEX(Kalender!$B$81:$B$110,MAX(1,$F61)))),2,0))</f>
        <v>0</v>
      </c>
      <c r="AK61" s="5" t="n">
        <f aca="false">IF(Kalender!AK61&lt;&gt;1,0,IF(AND($B61&gt;0,INDEX(Kalender!AK$68:AK$77,MAX(1,$B61))&gt;INDEX(Kalender!$B$68:$B$77,MAX(1,$B61))),1,0)+IF(OR(AND($C61&gt;0,INDEX(Kalender!AK$81:AK$110,MAX(1,$C61))&gt;INDEX(Kalender!$B$81:$B$110,MAX(1,$C61))),AND($D61&gt;0,INDEX(Kalender!AK$81:AK$110,MAX(1,$D61))&gt;INDEX(Kalender!$B$81:$B$110,MAX(1,$D61))),AND($E61&gt;0,INDEX(Kalender!AK$81:AK$110,MAX(1,$E61))&gt;INDEX(Kalender!$B$81:$B$110,MAX(1,$E61))),AND($F61&gt;0,INDEX(Kalender!AK$81:AK$110,MAX(1,$F61))&gt;INDEX(Kalender!$B$81:$B$110,MAX(1,$F61)))),2,0))</f>
        <v>0</v>
      </c>
      <c r="AL61" s="5" t="n">
        <f aca="false">IF(Kalender!AL61&lt;&gt;1,0,IF(AND($B61&gt;0,INDEX(Kalender!AL$68:AL$77,MAX(1,$B61))&gt;INDEX(Kalender!$B$68:$B$77,MAX(1,$B61))),1,0)+IF(OR(AND($C61&gt;0,INDEX(Kalender!AL$81:AL$110,MAX(1,$C61))&gt;INDEX(Kalender!$B$81:$B$110,MAX(1,$C61))),AND($D61&gt;0,INDEX(Kalender!AL$81:AL$110,MAX(1,$D61))&gt;INDEX(Kalender!$B$81:$B$110,MAX(1,$D61))),AND($E61&gt;0,INDEX(Kalender!AL$81:AL$110,MAX(1,$E61))&gt;INDEX(Kalender!$B$81:$B$110,MAX(1,$E61))),AND($F61&gt;0,INDEX(Kalender!AL$81:AL$110,MAX(1,$F61))&gt;INDEX(Kalender!$B$81:$B$110,MAX(1,$F61)))),2,0))</f>
        <v>0</v>
      </c>
      <c r="AM61" s="5" t="n">
        <f aca="false">IF(Kalender!AM61&lt;&gt;1,0,IF(AND($B61&gt;0,INDEX(Kalender!AM$68:AM$77,MAX(1,$B61))&gt;INDEX(Kalender!$B$68:$B$77,MAX(1,$B61))),1,0)+IF(OR(AND($C61&gt;0,INDEX(Kalender!AM$81:AM$110,MAX(1,$C61))&gt;INDEX(Kalender!$B$81:$B$110,MAX(1,$C61))),AND($D61&gt;0,INDEX(Kalender!AM$81:AM$110,MAX(1,$D61))&gt;INDEX(Kalender!$B$81:$B$110,MAX(1,$D61))),AND($E61&gt;0,INDEX(Kalender!AM$81:AM$110,MAX(1,$E61))&gt;INDEX(Kalender!$B$81:$B$110,MAX(1,$E61))),AND($F61&gt;0,INDEX(Kalender!AM$81:AM$110,MAX(1,$F61))&gt;INDEX(Kalender!$B$81:$B$110,MAX(1,$F61)))),2,0))</f>
        <v>0</v>
      </c>
      <c r="AN61" s="5" t="n">
        <f aca="false">IF(Kalender!AN61&lt;&gt;1,0,IF(AND($B61&gt;0,INDEX(Kalender!AN$68:AN$77,MAX(1,$B61))&gt;INDEX(Kalender!$B$68:$B$77,MAX(1,$B61))),1,0)+IF(OR(AND($C61&gt;0,INDEX(Kalender!AN$81:AN$110,MAX(1,$C61))&gt;INDEX(Kalender!$B$81:$B$110,MAX(1,$C61))),AND($D61&gt;0,INDEX(Kalender!AN$81:AN$110,MAX(1,$D61))&gt;INDEX(Kalender!$B$81:$B$110,MAX(1,$D61))),AND($E61&gt;0,INDEX(Kalender!AN$81:AN$110,MAX(1,$E61))&gt;INDEX(Kalender!$B$81:$B$110,MAX(1,$E61))),AND($F61&gt;0,INDEX(Kalender!AN$81:AN$110,MAX(1,$F61))&gt;INDEX(Kalender!$B$81:$B$110,MAX(1,$F61)))),2,0))</f>
        <v>0</v>
      </c>
      <c r="AO61" s="5" t="n">
        <f aca="false">IF(Kalender!AO61&lt;&gt;1,0,IF(AND($B61&gt;0,INDEX(Kalender!AO$68:AO$77,MAX(1,$B61))&gt;INDEX(Kalender!$B$68:$B$77,MAX(1,$B61))),1,0)+IF(OR(AND($C61&gt;0,INDEX(Kalender!AO$81:AO$110,MAX(1,$C61))&gt;INDEX(Kalender!$B$81:$B$110,MAX(1,$C61))),AND($D61&gt;0,INDEX(Kalender!AO$81:AO$110,MAX(1,$D61))&gt;INDEX(Kalender!$B$81:$B$110,MAX(1,$D61))),AND($E61&gt;0,INDEX(Kalender!AO$81:AO$110,MAX(1,$E61))&gt;INDEX(Kalender!$B$81:$B$110,MAX(1,$E61))),AND($F61&gt;0,INDEX(Kalender!AO$81:AO$110,MAX(1,$F61))&gt;INDEX(Kalender!$B$81:$B$110,MAX(1,$F61)))),2,0))</f>
        <v>0</v>
      </c>
      <c r="AP61" s="5" t="n">
        <f aca="false">IF(Kalender!AP61&lt;&gt;1,0,IF(AND($B61&gt;0,INDEX(Kalender!AP$68:AP$77,MAX(1,$B61))&gt;INDEX(Kalender!$B$68:$B$77,MAX(1,$B61))),1,0)+IF(OR(AND($C61&gt;0,INDEX(Kalender!AP$81:AP$110,MAX(1,$C61))&gt;INDEX(Kalender!$B$81:$B$110,MAX(1,$C61))),AND($D61&gt;0,INDEX(Kalender!AP$81:AP$110,MAX(1,$D61))&gt;INDEX(Kalender!$B$81:$B$110,MAX(1,$D61))),AND($E61&gt;0,INDEX(Kalender!AP$81:AP$110,MAX(1,$E61))&gt;INDEX(Kalender!$B$81:$B$110,MAX(1,$E61))),AND($F61&gt;0,INDEX(Kalender!AP$81:AP$110,MAX(1,$F61))&gt;INDEX(Kalender!$B$81:$B$110,MAX(1,$F61)))),2,0))</f>
        <v>0</v>
      </c>
      <c r="AQ61" s="5" t="n">
        <f aca="false">IF(Kalender!AQ61&lt;&gt;1,0,IF(AND($B61&gt;0,INDEX(Kalender!AQ$68:AQ$77,MAX(1,$B61))&gt;INDEX(Kalender!$B$68:$B$77,MAX(1,$B61))),1,0)+IF(OR(AND($C61&gt;0,INDEX(Kalender!AQ$81:AQ$110,MAX(1,$C61))&gt;INDEX(Kalender!$B$81:$B$110,MAX(1,$C61))),AND($D61&gt;0,INDEX(Kalender!AQ$81:AQ$110,MAX(1,$D61))&gt;INDEX(Kalender!$B$81:$B$110,MAX(1,$D61))),AND($E61&gt;0,INDEX(Kalender!AQ$81:AQ$110,MAX(1,$E61))&gt;INDEX(Kalender!$B$81:$B$110,MAX(1,$E61))),AND($F61&gt;0,INDEX(Kalender!AQ$81:AQ$110,MAX(1,$F61))&gt;INDEX(Kalender!$B$81:$B$110,MAX(1,$F61)))),2,0))</f>
        <v>0</v>
      </c>
      <c r="AR61" s="5" t="n">
        <f aca="false">IF(Kalender!AR61&lt;&gt;1,0,IF(AND($B61&gt;0,INDEX(Kalender!AR$68:AR$77,MAX(1,$B61))&gt;INDEX(Kalender!$B$68:$B$77,MAX(1,$B61))),1,0)+IF(OR(AND($C61&gt;0,INDEX(Kalender!AR$81:AR$110,MAX(1,$C61))&gt;INDEX(Kalender!$B$81:$B$110,MAX(1,$C61))),AND($D61&gt;0,INDEX(Kalender!AR$81:AR$110,MAX(1,$D61))&gt;INDEX(Kalender!$B$81:$B$110,MAX(1,$D61))),AND($E61&gt;0,INDEX(Kalender!AR$81:AR$110,MAX(1,$E61))&gt;INDEX(Kalender!$B$81:$B$110,MAX(1,$E61))),AND($F61&gt;0,INDEX(Kalender!AR$81:AR$110,MAX(1,$F61))&gt;INDEX(Kalender!$B$81:$B$110,MAX(1,$F61)))),2,0))</f>
        <v>0</v>
      </c>
      <c r="AS61" s="5" t="n">
        <f aca="false">IF(Kalender!AS61&lt;&gt;1,0,IF(AND($B61&gt;0,INDEX(Kalender!AS$68:AS$77,MAX(1,$B61))&gt;INDEX(Kalender!$B$68:$B$77,MAX(1,$B61))),1,0)+IF(OR(AND($C61&gt;0,INDEX(Kalender!AS$81:AS$110,MAX(1,$C61))&gt;INDEX(Kalender!$B$81:$B$110,MAX(1,$C61))),AND($D61&gt;0,INDEX(Kalender!AS$81:AS$110,MAX(1,$D61))&gt;INDEX(Kalender!$B$81:$B$110,MAX(1,$D61))),AND($E61&gt;0,INDEX(Kalender!AS$81:AS$110,MAX(1,$E61))&gt;INDEX(Kalender!$B$81:$B$110,MAX(1,$E61))),AND($F61&gt;0,INDEX(Kalender!AS$81:AS$110,MAX(1,$F61))&gt;INDEX(Kalender!$B$81:$B$110,MAX(1,$F61)))),2,0))</f>
        <v>0</v>
      </c>
      <c r="AT61" s="5" t="n">
        <f aca="false">IF(Kalender!AT61&lt;&gt;1,0,IF(AND($B61&gt;0,INDEX(Kalender!AT$68:AT$77,MAX(1,$B61))&gt;INDEX(Kalender!$B$68:$B$77,MAX(1,$B61))),1,0)+IF(OR(AND($C61&gt;0,INDEX(Kalender!AT$81:AT$110,MAX(1,$C61))&gt;INDEX(Kalender!$B$81:$B$110,MAX(1,$C61))),AND($D61&gt;0,INDEX(Kalender!AT$81:AT$110,MAX(1,$D61))&gt;INDEX(Kalender!$B$81:$B$110,MAX(1,$D61))),AND($E61&gt;0,INDEX(Kalender!AT$81:AT$110,MAX(1,$E61))&gt;INDEX(Kalender!$B$81:$B$110,MAX(1,$E61))),AND($F61&gt;0,INDEX(Kalender!AT$81:AT$110,MAX(1,$F61))&gt;INDEX(Kalender!$B$81:$B$110,MAX(1,$F61)))),2,0))</f>
        <v>0</v>
      </c>
      <c r="AU61" s="5" t="n">
        <f aca="false">IF(Kalender!AU61&lt;&gt;1,0,IF(AND($B61&gt;0,INDEX(Kalender!AU$68:AU$77,MAX(1,$B61))&gt;INDEX(Kalender!$B$68:$B$77,MAX(1,$B61))),1,0)+IF(OR(AND($C61&gt;0,INDEX(Kalender!AU$81:AU$110,MAX(1,$C61))&gt;INDEX(Kalender!$B$81:$B$110,MAX(1,$C61))),AND($D61&gt;0,INDEX(Kalender!AU$81:AU$110,MAX(1,$D61))&gt;INDEX(Kalender!$B$81:$B$110,MAX(1,$D61))),AND($E61&gt;0,INDEX(Kalender!AU$81:AU$110,MAX(1,$E61))&gt;INDEX(Kalender!$B$81:$B$110,MAX(1,$E61))),AND($F61&gt;0,INDEX(Kalender!AU$81:AU$110,MAX(1,$F61))&gt;INDEX(Kalender!$B$81:$B$110,MAX(1,$F61)))),2,0))</f>
        <v>0</v>
      </c>
      <c r="AV61" s="5" t="n">
        <f aca="false">IF(Kalender!AV61&lt;&gt;1,0,IF(AND($B61&gt;0,INDEX(Kalender!AV$68:AV$77,MAX(1,$B61))&gt;INDEX(Kalender!$B$68:$B$77,MAX(1,$B61))),1,0)+IF(OR(AND($C61&gt;0,INDEX(Kalender!AV$81:AV$110,MAX(1,$C61))&gt;INDEX(Kalender!$B$81:$B$110,MAX(1,$C61))),AND($D61&gt;0,INDEX(Kalender!AV$81:AV$110,MAX(1,$D61))&gt;INDEX(Kalender!$B$81:$B$110,MAX(1,$D61))),AND($E61&gt;0,INDEX(Kalender!AV$81:AV$110,MAX(1,$E61))&gt;INDEX(Kalender!$B$81:$B$110,MAX(1,$E61))),AND($F61&gt;0,INDEX(Kalender!AV$81:AV$110,MAX(1,$F61))&gt;INDEX(Kalender!$B$81:$B$110,MAX(1,$F61)))),2,0))</f>
        <v>0</v>
      </c>
      <c r="AW61" s="5" t="n">
        <f aca="false">IF(Kalender!AW61&lt;&gt;1,0,IF(AND($B61&gt;0,INDEX(Kalender!AW$68:AW$77,MAX(1,$B61))&gt;INDEX(Kalender!$B$68:$B$77,MAX(1,$B61))),1,0)+IF(OR(AND($C61&gt;0,INDEX(Kalender!AW$81:AW$110,MAX(1,$C61))&gt;INDEX(Kalender!$B$81:$B$110,MAX(1,$C61))),AND($D61&gt;0,INDEX(Kalender!AW$81:AW$110,MAX(1,$D61))&gt;INDEX(Kalender!$B$81:$B$110,MAX(1,$D61))),AND($E61&gt;0,INDEX(Kalender!AW$81:AW$110,MAX(1,$E61))&gt;INDEX(Kalender!$B$81:$B$110,MAX(1,$E61))),AND($F61&gt;0,INDEX(Kalender!AW$81:AW$110,MAX(1,$F61))&gt;INDEX(Kalender!$B$81:$B$110,MAX(1,$F61)))),2,0))</f>
        <v>0</v>
      </c>
      <c r="AX61" s="5" t="n">
        <f aca="false">IF(Kalender!AX61&lt;&gt;1,0,IF(AND($B61&gt;0,INDEX(Kalender!AX$68:AX$77,MAX(1,$B61))&gt;INDEX(Kalender!$B$68:$B$77,MAX(1,$B61))),1,0)+IF(OR(AND($C61&gt;0,INDEX(Kalender!AX$81:AX$110,MAX(1,$C61))&gt;INDEX(Kalender!$B$81:$B$110,MAX(1,$C61))),AND($D61&gt;0,INDEX(Kalender!AX$81:AX$110,MAX(1,$D61))&gt;INDEX(Kalender!$B$81:$B$110,MAX(1,$D61))),AND($E61&gt;0,INDEX(Kalender!AX$81:AX$110,MAX(1,$E61))&gt;INDEX(Kalender!$B$81:$B$110,MAX(1,$E61))),AND($F61&gt;0,INDEX(Kalender!AX$81:AX$110,MAX(1,$F61))&gt;INDEX(Kalender!$B$81:$B$110,MAX(1,$F61)))),2,0))</f>
        <v>0</v>
      </c>
      <c r="AY61" s="5" t="n">
        <f aca="false">IF(Kalender!AY61&lt;&gt;1,0,IF(AND($B61&gt;0,INDEX(Kalender!AY$68:AY$77,MAX(1,$B61))&gt;INDEX(Kalender!$B$68:$B$77,MAX(1,$B61))),1,0)+IF(OR(AND($C61&gt;0,INDEX(Kalender!AY$81:AY$110,MAX(1,$C61))&gt;INDEX(Kalender!$B$81:$B$110,MAX(1,$C61))),AND($D61&gt;0,INDEX(Kalender!AY$81:AY$110,MAX(1,$D61))&gt;INDEX(Kalender!$B$81:$B$110,MAX(1,$D61))),AND($E61&gt;0,INDEX(Kalender!AY$81:AY$110,MAX(1,$E61))&gt;INDEX(Kalender!$B$81:$B$110,MAX(1,$E61))),AND($F61&gt;0,INDEX(Kalender!AY$81:AY$110,MAX(1,$F61))&gt;INDEX(Kalender!$B$81:$B$110,MAX(1,$F61)))),2,0))</f>
        <v>0</v>
      </c>
      <c r="AZ61" s="5" t="n">
        <f aca="false">IF(Kalender!AZ61&lt;&gt;1,0,IF(AND($B61&gt;0,INDEX(Kalender!AZ$68:AZ$77,MAX(1,$B61))&gt;INDEX(Kalender!$B$68:$B$77,MAX(1,$B61))),1,0)+IF(OR(AND($C61&gt;0,INDEX(Kalender!AZ$81:AZ$110,MAX(1,$C61))&gt;INDEX(Kalender!$B$81:$B$110,MAX(1,$C61))),AND($D61&gt;0,INDEX(Kalender!AZ$81:AZ$110,MAX(1,$D61))&gt;INDEX(Kalender!$B$81:$B$110,MAX(1,$D61))),AND($E61&gt;0,INDEX(Kalender!AZ$81:AZ$110,MAX(1,$E61))&gt;INDEX(Kalender!$B$81:$B$110,MAX(1,$E61))),AND($F61&gt;0,INDEX(Kalender!AZ$81:AZ$110,MAX(1,$F61))&gt;INDEX(Kalender!$B$81:$B$110,MAX(1,$F61)))),2,0))</f>
        <v>0</v>
      </c>
      <c r="BA61" s="5" t="n">
        <f aca="false">IF(Kalender!BA61&lt;&gt;1,0,IF(AND($B61&gt;0,INDEX(Kalender!BA$68:BA$77,MAX(1,$B61))&gt;INDEX(Kalender!$B$68:$B$77,MAX(1,$B61))),1,0)+IF(OR(AND($C61&gt;0,INDEX(Kalender!BA$81:BA$110,MAX(1,$C61))&gt;INDEX(Kalender!$B$81:$B$110,MAX(1,$C61))),AND($D61&gt;0,INDEX(Kalender!BA$81:BA$110,MAX(1,$D61))&gt;INDEX(Kalender!$B$81:$B$110,MAX(1,$D61))),AND($E61&gt;0,INDEX(Kalender!BA$81:BA$110,MAX(1,$E61))&gt;INDEX(Kalender!$B$81:$B$110,MAX(1,$E61))),AND($F61&gt;0,INDEX(Kalender!BA$81:BA$110,MAX(1,$F61))&gt;INDEX(Kalender!$B$81:$B$110,MAX(1,$F61)))),2,0))</f>
        <v>0</v>
      </c>
      <c r="BB61" s="5" t="n">
        <f aca="false">IF(Kalender!BB61&lt;&gt;1,0,IF(AND($B61&gt;0,INDEX(Kalender!BB$68:BB$77,MAX(1,$B61))&gt;INDEX(Kalender!$B$68:$B$77,MAX(1,$B61))),1,0)+IF(OR(AND($C61&gt;0,INDEX(Kalender!BB$81:BB$110,MAX(1,$C61))&gt;INDEX(Kalender!$B$81:$B$110,MAX(1,$C61))),AND($D61&gt;0,INDEX(Kalender!BB$81:BB$110,MAX(1,$D61))&gt;INDEX(Kalender!$B$81:$B$110,MAX(1,$D61))),AND($E61&gt;0,INDEX(Kalender!BB$81:BB$110,MAX(1,$E61))&gt;INDEX(Kalender!$B$81:$B$110,MAX(1,$E61))),AND($F61&gt;0,INDEX(Kalender!BB$81:BB$110,MAX(1,$F61))&gt;INDEX(Kalender!$B$81:$B$110,MAX(1,$F61)))),2,0))</f>
        <v>0</v>
      </c>
      <c r="BC61" s="5" t="n">
        <f aca="false">IF(Kalender!BC61&lt;&gt;1,0,IF(AND($B61&gt;0,INDEX(Kalender!BC$68:BC$77,MAX(1,$B61))&gt;INDEX(Kalender!$B$68:$B$77,MAX(1,$B61))),1,0)+IF(OR(AND($C61&gt;0,INDEX(Kalender!BC$81:BC$110,MAX(1,$C61))&gt;INDEX(Kalender!$B$81:$B$110,MAX(1,$C61))),AND($D61&gt;0,INDEX(Kalender!BC$81:BC$110,MAX(1,$D61))&gt;INDEX(Kalender!$B$81:$B$110,MAX(1,$D61))),AND($E61&gt;0,INDEX(Kalender!BC$81:BC$110,MAX(1,$E61))&gt;INDEX(Kalender!$B$81:$B$110,MAX(1,$E61))),AND($F61&gt;0,INDEX(Kalender!BC$81:BC$110,MAX(1,$F61))&gt;INDEX(Kalender!$B$81:$B$110,MAX(1,$F61)))),2,0))</f>
        <v>0</v>
      </c>
      <c r="BD61" s="5" t="n">
        <f aca="false">IF(Kalender!BD61&lt;&gt;1,0,IF(AND($B61&gt;0,INDEX(Kalender!BD$68:BD$77,MAX(1,$B61))&gt;INDEX(Kalender!$B$68:$B$77,MAX(1,$B61))),1,0)+IF(OR(AND($C61&gt;0,INDEX(Kalender!BD$81:BD$110,MAX(1,$C61))&gt;INDEX(Kalender!$B$81:$B$110,MAX(1,$C61))),AND($D61&gt;0,INDEX(Kalender!BD$81:BD$110,MAX(1,$D61))&gt;INDEX(Kalender!$B$81:$B$110,MAX(1,$D61))),AND($E61&gt;0,INDEX(Kalender!BD$81:BD$110,MAX(1,$E61))&gt;INDEX(Kalender!$B$81:$B$110,MAX(1,$E61))),AND($F61&gt;0,INDEX(Kalender!BD$81:BD$110,MAX(1,$F61))&gt;INDEX(Kalender!$B$81:$B$110,MAX(1,$F61)))),2,0))</f>
        <v>0</v>
      </c>
      <c r="BE61" s="5" t="n">
        <f aca="false">IF(Kalender!BE61&lt;&gt;1,0,IF(AND($B61&gt;0,INDEX(Kalender!BE$68:BE$77,MAX(1,$B61))&gt;INDEX(Kalender!$B$68:$B$77,MAX(1,$B61))),1,0)+IF(OR(AND($C61&gt;0,INDEX(Kalender!BE$81:BE$110,MAX(1,$C61))&gt;INDEX(Kalender!$B$81:$B$110,MAX(1,$C61))),AND($D61&gt;0,INDEX(Kalender!BE$81:BE$110,MAX(1,$D61))&gt;INDEX(Kalender!$B$81:$B$110,MAX(1,$D61))),AND($E61&gt;0,INDEX(Kalender!BE$81:BE$110,MAX(1,$E61))&gt;INDEX(Kalender!$B$81:$B$110,MAX(1,$E61))),AND($F61&gt;0,INDEX(Kalender!BE$81:BE$110,MAX(1,$F61))&gt;INDEX(Kalender!$B$81:$B$110,MAX(1,$F61)))),2,0))</f>
        <v>0</v>
      </c>
      <c r="BF61" s="5" t="n">
        <f aca="false">IF(Kalender!BF61&lt;&gt;1,0,IF(AND($B61&gt;0,INDEX(Kalender!BF$68:BF$77,MAX(1,$B61))&gt;INDEX(Kalender!$B$68:$B$77,MAX(1,$B61))),1,0)+IF(OR(AND($C61&gt;0,INDEX(Kalender!BF$81:BF$110,MAX(1,$C61))&gt;INDEX(Kalender!$B$81:$B$110,MAX(1,$C61))),AND($D61&gt;0,INDEX(Kalender!BF$81:BF$110,MAX(1,$D61))&gt;INDEX(Kalender!$B$81:$B$110,MAX(1,$D61))),AND($E61&gt;0,INDEX(Kalender!BF$81:BF$110,MAX(1,$E61))&gt;INDEX(Kalender!$B$81:$B$110,MAX(1,$E61))),AND($F61&gt;0,INDEX(Kalender!BF$81:BF$110,MAX(1,$F61))&gt;INDEX(Kalender!$B$81:$B$110,MAX(1,$F61)))),2,0))</f>
        <v>0</v>
      </c>
      <c r="BG61" s="5" t="n">
        <f aca="false">IF(Kalender!BG61&lt;&gt;1,0,IF(AND($B61&gt;0,INDEX(Kalender!BG$68:BG$77,MAX(1,$B61))&gt;INDEX(Kalender!$B$68:$B$77,MAX(1,$B61))),1,0)+IF(OR(AND($C61&gt;0,INDEX(Kalender!BG$81:BG$110,MAX(1,$C61))&gt;INDEX(Kalender!$B$81:$B$110,MAX(1,$C61))),AND($D61&gt;0,INDEX(Kalender!BG$81:BG$110,MAX(1,$D61))&gt;INDEX(Kalender!$B$81:$B$110,MAX(1,$D61))),AND($E61&gt;0,INDEX(Kalender!BG$81:BG$110,MAX(1,$E61))&gt;INDEX(Kalender!$B$81:$B$110,MAX(1,$E61))),AND($F61&gt;0,INDEX(Kalender!BG$81:BG$110,MAX(1,$F61))&gt;INDEX(Kalender!$B$81:$B$110,MAX(1,$F61)))),2,0))</f>
        <v>0</v>
      </c>
      <c r="BH61" s="5" t="n">
        <f aca="false">IF(Kalender!BH61&lt;&gt;1,0,IF(AND($B61&gt;0,INDEX(Kalender!BH$68:BH$77,MAX(1,$B61))&gt;INDEX(Kalender!$B$68:$B$77,MAX(1,$B61))),1,0)+IF(OR(AND($C61&gt;0,INDEX(Kalender!BH$81:BH$110,MAX(1,$C61))&gt;INDEX(Kalender!$B$81:$B$110,MAX(1,$C61))),AND($D61&gt;0,INDEX(Kalender!BH$81:BH$110,MAX(1,$D61))&gt;INDEX(Kalender!$B$81:$B$110,MAX(1,$D61))),AND($E61&gt;0,INDEX(Kalender!BH$81:BH$110,MAX(1,$E61))&gt;INDEX(Kalender!$B$81:$B$110,MAX(1,$E61))),AND($F61&gt;0,INDEX(Kalender!BH$81:BH$110,MAX(1,$F61))&gt;INDEX(Kalender!$B$81:$B$110,MAX(1,$F61)))),2,0))</f>
        <v>0</v>
      </c>
      <c r="BI61" s="5" t="n">
        <f aca="false">IF(Kalender!BI61&lt;&gt;1,0,IF(AND($B61&gt;0,INDEX(Kalender!BI$68:BI$77,MAX(1,$B61))&gt;INDEX(Kalender!$B$68:$B$77,MAX(1,$B61))),1,0)+IF(OR(AND($C61&gt;0,INDEX(Kalender!BI$81:BI$110,MAX(1,$C61))&gt;INDEX(Kalender!$B$81:$B$110,MAX(1,$C61))),AND($D61&gt;0,INDEX(Kalender!BI$81:BI$110,MAX(1,$D61))&gt;INDEX(Kalender!$B$81:$B$110,MAX(1,$D61))),AND($E61&gt;0,INDEX(Kalender!BI$81:BI$110,MAX(1,$E61))&gt;INDEX(Kalender!$B$81:$B$110,MAX(1,$E61))),AND($F61&gt;0,INDEX(Kalender!BI$81:BI$110,MAX(1,$F61))&gt;INDEX(Kalender!$B$81:$B$110,MAX(1,$F61)))),2,0))</f>
        <v>0</v>
      </c>
      <c r="BJ61" s="5" t="n">
        <f aca="false">IF(Kalender!BJ61&lt;&gt;1,0,IF(AND($B61&gt;0,INDEX(Kalender!BJ$68:BJ$77,MAX(1,$B61))&gt;INDEX(Kalender!$B$68:$B$77,MAX(1,$B61))),1,0)+IF(OR(AND($C61&gt;0,INDEX(Kalender!BJ$81:BJ$110,MAX(1,$C61))&gt;INDEX(Kalender!$B$81:$B$110,MAX(1,$C61))),AND($D61&gt;0,INDEX(Kalender!BJ$81:BJ$110,MAX(1,$D61))&gt;INDEX(Kalender!$B$81:$B$110,MAX(1,$D61))),AND($E61&gt;0,INDEX(Kalender!BJ$81:BJ$110,MAX(1,$E61))&gt;INDEX(Kalender!$B$81:$B$110,MAX(1,$E61))),AND($F61&gt;0,INDEX(Kalender!BJ$81:BJ$110,MAX(1,$F61))&gt;INDEX(Kalender!$B$81:$B$110,MAX(1,$F61)))),2,0))</f>
        <v>0</v>
      </c>
      <c r="BK61" s="5" t="n">
        <f aca="false">IF(Kalender!BK61&lt;&gt;1,0,IF(AND($B61&gt;0,INDEX(Kalender!BK$68:BK$77,MAX(1,$B61))&gt;INDEX(Kalender!$B$68:$B$77,MAX(1,$B61))),1,0)+IF(OR(AND($C61&gt;0,INDEX(Kalender!BK$81:BK$110,MAX(1,$C61))&gt;INDEX(Kalender!$B$81:$B$110,MAX(1,$C61))),AND($D61&gt;0,INDEX(Kalender!BK$81:BK$110,MAX(1,$D61))&gt;INDEX(Kalender!$B$81:$B$110,MAX(1,$D61))),AND($E61&gt;0,INDEX(Kalender!BK$81:BK$110,MAX(1,$E61))&gt;INDEX(Kalender!$B$81:$B$110,MAX(1,$E61))),AND($F61&gt;0,INDEX(Kalender!BK$81:BK$110,MAX(1,$F61))&gt;INDEX(Kalender!$B$81:$B$110,MAX(1,$F61)))),2,0))</f>
        <v>0</v>
      </c>
      <c r="BL61" s="5" t="n">
        <f aca="false">IF(Kalender!BL61&lt;&gt;1,0,IF(AND($B61&gt;0,INDEX(Kalender!BL$68:BL$77,MAX(1,$B61))&gt;INDEX(Kalender!$B$68:$B$77,MAX(1,$B61))),1,0)+IF(OR(AND($C61&gt;0,INDEX(Kalender!BL$81:BL$110,MAX(1,$C61))&gt;INDEX(Kalender!$B$81:$B$110,MAX(1,$C61))),AND($D61&gt;0,INDEX(Kalender!BL$81:BL$110,MAX(1,$D61))&gt;INDEX(Kalender!$B$81:$B$110,MAX(1,$D61))),AND($E61&gt;0,INDEX(Kalender!BL$81:BL$110,MAX(1,$E61))&gt;INDEX(Kalender!$B$81:$B$110,MAX(1,$E61))),AND($F61&gt;0,INDEX(Kalender!BL$81:BL$110,MAX(1,$F61))&gt;INDEX(Kalender!$B$81:$B$110,MAX(1,$F61)))),2,0))</f>
        <v>0</v>
      </c>
      <c r="BM61" s="5" t="n">
        <f aca="false">IF(Kalender!BM61&lt;&gt;1,0,IF(AND($B61&gt;0,INDEX(Kalender!BM$68:BM$77,MAX(1,$B61))&gt;INDEX(Kalender!$B$68:$B$77,MAX(1,$B61))),1,0)+IF(OR(AND($C61&gt;0,INDEX(Kalender!BM$81:BM$110,MAX(1,$C61))&gt;INDEX(Kalender!$B$81:$B$110,MAX(1,$C61))),AND($D61&gt;0,INDEX(Kalender!BM$81:BM$110,MAX(1,$D61))&gt;INDEX(Kalender!$B$81:$B$110,MAX(1,$D61))),AND($E61&gt;0,INDEX(Kalender!BM$81:BM$110,MAX(1,$E61))&gt;INDEX(Kalender!$B$81:$B$110,MAX(1,$E61))),AND($F61&gt;0,INDEX(Kalender!BM$81:BM$110,MAX(1,$F61))&gt;INDEX(Kalender!$B$81:$B$110,MAX(1,$F61)))),2,0))</f>
        <v>0</v>
      </c>
      <c r="BN61" s="5" t="n">
        <f aca="false">IF(Kalender!BN61&lt;&gt;1,0,IF(AND($B61&gt;0,INDEX(Kalender!BN$68:BN$77,MAX(1,$B61))&gt;INDEX(Kalender!$B$68:$B$77,MAX(1,$B61))),1,0)+IF(OR(AND($C61&gt;0,INDEX(Kalender!BN$81:BN$110,MAX(1,$C61))&gt;INDEX(Kalender!$B$81:$B$110,MAX(1,$C61))),AND($D61&gt;0,INDEX(Kalender!BN$81:BN$110,MAX(1,$D61))&gt;INDEX(Kalender!$B$81:$B$110,MAX(1,$D61))),AND($E61&gt;0,INDEX(Kalender!BN$81:BN$110,MAX(1,$E61))&gt;INDEX(Kalender!$B$81:$B$110,MAX(1,$E61))),AND($F61&gt;0,INDEX(Kalender!BN$81:BN$110,MAX(1,$F61))&gt;INDEX(Kalender!$B$81:$B$110,MAX(1,$F61)))),2,0))</f>
        <v>0</v>
      </c>
      <c r="BO61" s="5" t="n">
        <f aca="false">IF(Kalender!BO61&lt;&gt;1,0,IF(AND($B61&gt;0,INDEX(Kalender!BO$68:BO$77,MAX(1,$B61))&gt;INDEX(Kalender!$B$68:$B$77,MAX(1,$B61))),1,0)+IF(OR(AND($C61&gt;0,INDEX(Kalender!BO$81:BO$110,MAX(1,$C61))&gt;INDEX(Kalender!$B$81:$B$110,MAX(1,$C61))),AND($D61&gt;0,INDEX(Kalender!BO$81:BO$110,MAX(1,$D61))&gt;INDEX(Kalender!$B$81:$B$110,MAX(1,$D61))),AND($E61&gt;0,INDEX(Kalender!BO$81:BO$110,MAX(1,$E61))&gt;INDEX(Kalender!$B$81:$B$110,MAX(1,$E61))),AND($F61&gt;0,INDEX(Kalender!BO$81:BO$110,MAX(1,$F61))&gt;INDEX(Kalender!$B$81:$B$110,MAX(1,$F61)))),2,0))</f>
        <v>0</v>
      </c>
      <c r="BP61" s="5" t="n">
        <f aca="false">IF(Kalender!BP61&lt;&gt;1,0,IF(AND($B61&gt;0,INDEX(Kalender!BP$68:BP$77,MAX(1,$B61))&gt;INDEX(Kalender!$B$68:$B$77,MAX(1,$B61))),1,0)+IF(OR(AND($C61&gt;0,INDEX(Kalender!BP$81:BP$110,MAX(1,$C61))&gt;INDEX(Kalender!$B$81:$B$110,MAX(1,$C61))),AND($D61&gt;0,INDEX(Kalender!BP$81:BP$110,MAX(1,$D61))&gt;INDEX(Kalender!$B$81:$B$110,MAX(1,$D61))),AND($E61&gt;0,INDEX(Kalender!BP$81:BP$110,MAX(1,$E61))&gt;INDEX(Kalender!$B$81:$B$110,MAX(1,$E61))),AND($F61&gt;0,INDEX(Kalender!BP$81:BP$110,MAX(1,$F61))&gt;INDEX(Kalender!$B$81:$B$110,MAX(1,$F61)))),2,0))</f>
        <v>0</v>
      </c>
      <c r="BQ61" s="5" t="n">
        <f aca="false">IF(Kalender!BQ61&lt;&gt;1,0,IF(AND($B61&gt;0,INDEX(Kalender!BQ$68:BQ$77,MAX(1,$B61))&gt;INDEX(Kalender!$B$68:$B$77,MAX(1,$B61))),1,0)+IF(OR(AND($C61&gt;0,INDEX(Kalender!BQ$81:BQ$110,MAX(1,$C61))&gt;INDEX(Kalender!$B$81:$B$110,MAX(1,$C61))),AND($D61&gt;0,INDEX(Kalender!BQ$81:BQ$110,MAX(1,$D61))&gt;INDEX(Kalender!$B$81:$B$110,MAX(1,$D61))),AND($E61&gt;0,INDEX(Kalender!BQ$81:BQ$110,MAX(1,$E61))&gt;INDEX(Kalender!$B$81:$B$110,MAX(1,$E61))),AND($F61&gt;0,INDEX(Kalender!BQ$81:BQ$110,MAX(1,$F61))&gt;INDEX(Kalender!$B$81:$B$110,MAX(1,$F61)))),2,0))</f>
        <v>0</v>
      </c>
      <c r="BR61" s="5" t="n">
        <f aca="false">IF(Kalender!BR61&lt;&gt;1,0,IF(AND($B61&gt;0,INDEX(Kalender!BR$68:BR$77,MAX(1,$B61))&gt;INDEX(Kalender!$B$68:$B$77,MAX(1,$B61))),1,0)+IF(OR(AND($C61&gt;0,INDEX(Kalender!BR$81:BR$110,MAX(1,$C61))&gt;INDEX(Kalender!$B$81:$B$110,MAX(1,$C61))),AND($D61&gt;0,INDEX(Kalender!BR$81:BR$110,MAX(1,$D61))&gt;INDEX(Kalender!$B$81:$B$110,MAX(1,$D61))),AND($E61&gt;0,INDEX(Kalender!BR$81:BR$110,MAX(1,$E61))&gt;INDEX(Kalender!$B$81:$B$110,MAX(1,$E61))),AND($F61&gt;0,INDEX(Kalender!BR$81:BR$110,MAX(1,$F61))&gt;INDEX(Kalender!$B$81:$B$110,MAX(1,$F61)))),2,0))</f>
        <v>0</v>
      </c>
      <c r="BS61" s="5" t="n">
        <f aca="false">IF(Kalender!BS61&lt;&gt;1,0,IF(AND($B61&gt;0,INDEX(Kalender!BS$68:BS$77,MAX(1,$B61))&gt;INDEX(Kalender!$B$68:$B$77,MAX(1,$B61))),1,0)+IF(OR(AND($C61&gt;0,INDEX(Kalender!BS$81:BS$110,MAX(1,$C61))&gt;INDEX(Kalender!$B$81:$B$110,MAX(1,$C61))),AND($D61&gt;0,INDEX(Kalender!BS$81:BS$110,MAX(1,$D61))&gt;INDEX(Kalender!$B$81:$B$110,MAX(1,$D61))),AND($E61&gt;0,INDEX(Kalender!BS$81:BS$110,MAX(1,$E61))&gt;INDEX(Kalender!$B$81:$B$110,MAX(1,$E61))),AND($F61&gt;0,INDEX(Kalender!BS$81:BS$110,MAX(1,$F61))&gt;INDEX(Kalender!$B$81:$B$110,MAX(1,$F61)))),2,0))</f>
        <v>0</v>
      </c>
      <c r="BT61" s="5" t="n">
        <f aca="false">IF(Kalender!BT61&lt;&gt;1,0,IF(AND($B61&gt;0,INDEX(Kalender!BT$68:BT$77,MAX(1,$B61))&gt;INDEX(Kalender!$B$68:$B$77,MAX(1,$B61))),1,0)+IF(OR(AND($C61&gt;0,INDEX(Kalender!BT$81:BT$110,MAX(1,$C61))&gt;INDEX(Kalender!$B$81:$B$110,MAX(1,$C61))),AND($D61&gt;0,INDEX(Kalender!BT$81:BT$110,MAX(1,$D61))&gt;INDEX(Kalender!$B$81:$B$110,MAX(1,$D61))),AND($E61&gt;0,INDEX(Kalender!BT$81:BT$110,MAX(1,$E61))&gt;INDEX(Kalender!$B$81:$B$110,MAX(1,$E61))),AND($F61&gt;0,INDEX(Kalender!BT$81:BT$110,MAX(1,$F61))&gt;INDEX(Kalender!$B$81:$B$110,MAX(1,$F61)))),2,0))</f>
        <v>0</v>
      </c>
      <c r="BU61" s="5" t="n">
        <f aca="false">IF(Kalender!BU61&lt;&gt;1,0,IF(AND($B61&gt;0,INDEX(Kalender!BU$68:BU$77,MAX(1,$B61))&gt;INDEX(Kalender!$B$68:$B$77,MAX(1,$B61))),1,0)+IF(OR(AND($C61&gt;0,INDEX(Kalender!BU$81:BU$110,MAX(1,$C61))&gt;INDEX(Kalender!$B$81:$B$110,MAX(1,$C61))),AND($D61&gt;0,INDEX(Kalender!BU$81:BU$110,MAX(1,$D61))&gt;INDEX(Kalender!$B$81:$B$110,MAX(1,$D61))),AND($E61&gt;0,INDEX(Kalender!BU$81:BU$110,MAX(1,$E61))&gt;INDEX(Kalender!$B$81:$B$110,MAX(1,$E61))),AND($F61&gt;0,INDEX(Kalender!BU$81:BU$110,MAX(1,$F61))&gt;INDEX(Kalender!$B$81:$B$110,MAX(1,$F61)))),2,0))</f>
        <v>0</v>
      </c>
      <c r="BV61" s="5" t="n">
        <f aca="false">IF(Kalender!BV61&lt;&gt;1,0,IF(AND($B61&gt;0,INDEX(Kalender!BV$68:BV$77,MAX(1,$B61))&gt;INDEX(Kalender!$B$68:$B$77,MAX(1,$B61))),1,0)+IF(OR(AND($C61&gt;0,INDEX(Kalender!BV$81:BV$110,MAX(1,$C61))&gt;INDEX(Kalender!$B$81:$B$110,MAX(1,$C61))),AND($D61&gt;0,INDEX(Kalender!BV$81:BV$110,MAX(1,$D61))&gt;INDEX(Kalender!$B$81:$B$110,MAX(1,$D61))),AND($E61&gt;0,INDEX(Kalender!BV$81:BV$110,MAX(1,$E61))&gt;INDEX(Kalender!$B$81:$B$110,MAX(1,$E61))),AND($F61&gt;0,INDEX(Kalender!BV$81:BV$110,MAX(1,$F61))&gt;INDEX(Kalender!$B$81:$B$110,MAX(1,$F61)))),2,0))</f>
        <v>0</v>
      </c>
      <c r="BW61" s="5" t="n">
        <f aca="false">IF(Kalender!BW61&lt;&gt;1,0,IF(AND($B61&gt;0,INDEX(Kalender!BW$68:BW$77,MAX(1,$B61))&gt;INDEX(Kalender!$B$68:$B$77,MAX(1,$B61))),1,0)+IF(OR(AND($C61&gt;0,INDEX(Kalender!BW$81:BW$110,MAX(1,$C61))&gt;INDEX(Kalender!$B$81:$B$110,MAX(1,$C61))),AND($D61&gt;0,INDEX(Kalender!BW$81:BW$110,MAX(1,$D61))&gt;INDEX(Kalender!$B$81:$B$110,MAX(1,$D61))),AND($E61&gt;0,INDEX(Kalender!BW$81:BW$110,MAX(1,$E61))&gt;INDEX(Kalender!$B$81:$B$110,MAX(1,$E61))),AND($F61&gt;0,INDEX(Kalender!BW$81:BW$110,MAX(1,$F61))&gt;INDEX(Kalender!$B$81:$B$110,MAX(1,$F61)))),2,0))</f>
        <v>0</v>
      </c>
      <c r="BX61" s="5" t="n">
        <f aca="false">IF(Kalender!BX61&lt;&gt;1,0,IF(AND($B61&gt;0,INDEX(Kalender!BX$68:BX$77,MAX(1,$B61))&gt;INDEX(Kalender!$B$68:$B$77,MAX(1,$B61))),1,0)+IF(OR(AND($C61&gt;0,INDEX(Kalender!BX$81:BX$110,MAX(1,$C61))&gt;INDEX(Kalender!$B$81:$B$110,MAX(1,$C61))),AND($D61&gt;0,INDEX(Kalender!BX$81:BX$110,MAX(1,$D61))&gt;INDEX(Kalender!$B$81:$B$110,MAX(1,$D61))),AND($E61&gt;0,INDEX(Kalender!BX$81:BX$110,MAX(1,$E61))&gt;INDEX(Kalender!$B$81:$B$110,MAX(1,$E61))),AND($F61&gt;0,INDEX(Kalender!BX$81:BX$110,MAX(1,$F61))&gt;INDEX(Kalender!$B$81:$B$110,MAX(1,$F61)))),2,0))</f>
        <v>0</v>
      </c>
      <c r="BY61" s="5" t="n">
        <f aca="false">IF(Kalender!BY61&lt;&gt;1,0,IF(AND($B61&gt;0,INDEX(Kalender!BY$68:BY$77,MAX(1,$B61))&gt;INDEX(Kalender!$B$68:$B$77,MAX(1,$B61))),1,0)+IF(OR(AND($C61&gt;0,INDEX(Kalender!BY$81:BY$110,MAX(1,$C61))&gt;INDEX(Kalender!$B$81:$B$110,MAX(1,$C61))),AND($D61&gt;0,INDEX(Kalender!BY$81:BY$110,MAX(1,$D61))&gt;INDEX(Kalender!$B$81:$B$110,MAX(1,$D61))),AND($E61&gt;0,INDEX(Kalender!BY$81:BY$110,MAX(1,$E61))&gt;INDEX(Kalender!$B$81:$B$110,MAX(1,$E61))),AND($F61&gt;0,INDEX(Kalender!BY$81:BY$110,MAX(1,$F61))&gt;INDEX(Kalender!$B$81:$B$110,MAX(1,$F61)))),2,0))</f>
        <v>0</v>
      </c>
      <c r="BZ61" s="5" t="n">
        <f aca="false">IF(Kalender!BZ61&lt;&gt;1,0,IF(AND($B61&gt;0,INDEX(Kalender!BZ$68:BZ$77,MAX(1,$B61))&gt;INDEX(Kalender!$B$68:$B$77,MAX(1,$B61))),1,0)+IF(OR(AND($C61&gt;0,INDEX(Kalender!BZ$81:BZ$110,MAX(1,$C61))&gt;INDEX(Kalender!$B$81:$B$110,MAX(1,$C61))),AND($D61&gt;0,INDEX(Kalender!BZ$81:BZ$110,MAX(1,$D61))&gt;INDEX(Kalender!$B$81:$B$110,MAX(1,$D61))),AND($E61&gt;0,INDEX(Kalender!BZ$81:BZ$110,MAX(1,$E61))&gt;INDEX(Kalender!$B$81:$B$110,MAX(1,$E61))),AND($F61&gt;0,INDEX(Kalender!BZ$81:BZ$110,MAX(1,$F61))&gt;INDEX(Kalender!$B$81:$B$110,MAX(1,$F61)))),2,0))</f>
        <v>0</v>
      </c>
      <c r="CA61" s="5" t="n">
        <f aca="false">IF(Kalender!CA61&lt;&gt;1,0,IF(AND($B61&gt;0,INDEX(Kalender!CA$68:CA$77,MAX(1,$B61))&gt;INDEX(Kalender!$B$68:$B$77,MAX(1,$B61))),1,0)+IF(OR(AND($C61&gt;0,INDEX(Kalender!CA$81:CA$110,MAX(1,$C61))&gt;INDEX(Kalender!$B$81:$B$110,MAX(1,$C61))),AND($D61&gt;0,INDEX(Kalender!CA$81:CA$110,MAX(1,$D61))&gt;INDEX(Kalender!$B$81:$B$110,MAX(1,$D61))),AND($E61&gt;0,INDEX(Kalender!CA$81:CA$110,MAX(1,$E61))&gt;INDEX(Kalender!$B$81:$B$110,MAX(1,$E61))),AND($F61&gt;0,INDEX(Kalender!CA$81:CA$110,MAX(1,$F61))&gt;INDEX(Kalender!$B$81:$B$110,MAX(1,$F61)))),2,0))</f>
        <v>0</v>
      </c>
      <c r="CB61" s="5" t="n">
        <f aca="false">IF(Kalender!CB61&lt;&gt;1,0,IF(AND($B61&gt;0,INDEX(Kalender!CB$68:CB$77,MAX(1,$B61))&gt;INDEX(Kalender!$B$68:$B$77,MAX(1,$B61))),1,0)+IF(OR(AND($C61&gt;0,INDEX(Kalender!CB$81:CB$110,MAX(1,$C61))&gt;INDEX(Kalender!$B$81:$B$110,MAX(1,$C61))),AND($D61&gt;0,INDEX(Kalender!CB$81:CB$110,MAX(1,$D61))&gt;INDEX(Kalender!$B$81:$B$110,MAX(1,$D61))),AND($E61&gt;0,INDEX(Kalender!CB$81:CB$110,MAX(1,$E61))&gt;INDEX(Kalender!$B$81:$B$110,MAX(1,$E61))),AND($F61&gt;0,INDEX(Kalender!CB$81:CB$110,MAX(1,$F61))&gt;INDEX(Kalender!$B$81:$B$110,MAX(1,$F61)))),2,0))</f>
        <v>0</v>
      </c>
      <c r="CC61" s="5" t="n">
        <f aca="false">IF(Kalender!CC61&lt;&gt;1,0,IF(AND($B61&gt;0,INDEX(Kalender!CC$68:CC$77,MAX(1,$B61))&gt;INDEX(Kalender!$B$68:$B$77,MAX(1,$B61))),1,0)+IF(OR(AND($C61&gt;0,INDEX(Kalender!CC$81:CC$110,MAX(1,$C61))&gt;INDEX(Kalender!$B$81:$B$110,MAX(1,$C61))),AND($D61&gt;0,INDEX(Kalender!CC$81:CC$110,MAX(1,$D61))&gt;INDEX(Kalender!$B$81:$B$110,MAX(1,$D61))),AND($E61&gt;0,INDEX(Kalender!CC$81:CC$110,MAX(1,$E61))&gt;INDEX(Kalender!$B$81:$B$110,MAX(1,$E61))),AND($F61&gt;0,INDEX(Kalender!CC$81:CC$110,MAX(1,$F61))&gt;INDEX(Kalender!$B$81:$B$110,MAX(1,$F61)))),2,0))</f>
        <v>0</v>
      </c>
      <c r="CD61" s="5" t="n">
        <f aca="false">IF(Kalender!CD61&lt;&gt;1,0,IF(AND($B61&gt;0,INDEX(Kalender!CD$68:CD$77,MAX(1,$B61))&gt;INDEX(Kalender!$B$68:$B$77,MAX(1,$B61))),1,0)+IF(OR(AND($C61&gt;0,INDEX(Kalender!CD$81:CD$110,MAX(1,$C61))&gt;INDEX(Kalender!$B$81:$B$110,MAX(1,$C61))),AND($D61&gt;0,INDEX(Kalender!CD$81:CD$110,MAX(1,$D61))&gt;INDEX(Kalender!$B$81:$B$110,MAX(1,$D61))),AND($E61&gt;0,INDEX(Kalender!CD$81:CD$110,MAX(1,$E61))&gt;INDEX(Kalender!$B$81:$B$110,MAX(1,$E61))),AND($F61&gt;0,INDEX(Kalender!CD$81:CD$110,MAX(1,$F61))&gt;INDEX(Kalender!$B$81:$B$110,MAX(1,$F61)))),2,0))</f>
        <v>0</v>
      </c>
      <c r="CE61" s="5" t="n">
        <f aca="false">IF(Kalender!CE61&lt;&gt;1,0,IF(AND($B61&gt;0,INDEX(Kalender!CE$68:CE$77,MAX(1,$B61))&gt;INDEX(Kalender!$B$68:$B$77,MAX(1,$B61))),1,0)+IF(OR(AND($C61&gt;0,INDEX(Kalender!CE$81:CE$110,MAX(1,$C61))&gt;INDEX(Kalender!$B$81:$B$110,MAX(1,$C61))),AND($D61&gt;0,INDEX(Kalender!CE$81:CE$110,MAX(1,$D61))&gt;INDEX(Kalender!$B$81:$B$110,MAX(1,$D61))),AND($E61&gt;0,INDEX(Kalender!CE$81:CE$110,MAX(1,$E61))&gt;INDEX(Kalender!$B$81:$B$110,MAX(1,$E61))),AND($F61&gt;0,INDEX(Kalender!CE$81:CE$110,MAX(1,$F61))&gt;INDEX(Kalender!$B$81:$B$110,MAX(1,$F61)))),2,0))</f>
        <v>0</v>
      </c>
      <c r="CF61" s="5" t="n">
        <f aca="false">IF(Kalender!CF61&lt;&gt;1,0,IF(AND($B61&gt;0,INDEX(Kalender!CF$68:CF$77,MAX(1,$B61))&gt;INDEX(Kalender!$B$68:$B$77,MAX(1,$B61))),1,0)+IF(OR(AND($C61&gt;0,INDEX(Kalender!CF$81:CF$110,MAX(1,$C61))&gt;INDEX(Kalender!$B$81:$B$110,MAX(1,$C61))),AND($D61&gt;0,INDEX(Kalender!CF$81:CF$110,MAX(1,$D61))&gt;INDEX(Kalender!$B$81:$B$110,MAX(1,$D61))),AND($E61&gt;0,INDEX(Kalender!CF$81:CF$110,MAX(1,$E61))&gt;INDEX(Kalender!$B$81:$B$110,MAX(1,$E61))),AND($F61&gt;0,INDEX(Kalender!CF$81:CF$110,MAX(1,$F61))&gt;INDEX(Kalender!$B$81:$B$110,MAX(1,$F61)))),2,0))</f>
        <v>0</v>
      </c>
      <c r="CG61" s="5" t="n">
        <f aca="false">IF(Kalender!CG61&lt;&gt;1,0,IF(AND($B61&gt;0,INDEX(Kalender!CG$68:CG$77,MAX(1,$B61))&gt;INDEX(Kalender!$B$68:$B$77,MAX(1,$B61))),1,0)+IF(OR(AND($C61&gt;0,INDEX(Kalender!CG$81:CG$110,MAX(1,$C61))&gt;INDEX(Kalender!$B$81:$B$110,MAX(1,$C61))),AND($D61&gt;0,INDEX(Kalender!CG$81:CG$110,MAX(1,$D61))&gt;INDEX(Kalender!$B$81:$B$110,MAX(1,$D61))),AND($E61&gt;0,INDEX(Kalender!CG$81:CG$110,MAX(1,$E61))&gt;INDEX(Kalender!$B$81:$B$110,MAX(1,$E61))),AND($F61&gt;0,INDEX(Kalender!CG$81:CG$110,MAX(1,$F61))&gt;INDEX(Kalender!$B$81:$B$110,MAX(1,$F61)))),2,0))</f>
        <v>0</v>
      </c>
      <c r="CH61" s="5" t="n">
        <f aca="false">IF(Kalender!CH61&lt;&gt;1,0,IF(AND($B61&gt;0,INDEX(Kalender!CH$68:CH$77,MAX(1,$B61))&gt;INDEX(Kalender!$B$68:$B$77,MAX(1,$B61))),1,0)+IF(OR(AND($C61&gt;0,INDEX(Kalender!CH$81:CH$110,MAX(1,$C61))&gt;INDEX(Kalender!$B$81:$B$110,MAX(1,$C61))),AND($D61&gt;0,INDEX(Kalender!CH$81:CH$110,MAX(1,$D61))&gt;INDEX(Kalender!$B$81:$B$110,MAX(1,$D61))),AND($E61&gt;0,INDEX(Kalender!CH$81:CH$110,MAX(1,$E61))&gt;INDEX(Kalender!$B$81:$B$110,MAX(1,$E61))),AND($F61&gt;0,INDEX(Kalender!CH$81:CH$110,MAX(1,$F61))&gt;INDEX(Kalender!$B$81:$B$110,MAX(1,$F61)))),2,0))</f>
        <v>0</v>
      </c>
      <c r="CI61" s="5" t="n">
        <f aca="false">IF(Kalender!CI61&lt;&gt;1,0,IF(AND($B61&gt;0,INDEX(Kalender!CI$68:CI$77,MAX(1,$B61))&gt;INDEX(Kalender!$B$68:$B$77,MAX(1,$B61))),1,0)+IF(OR(AND($C61&gt;0,INDEX(Kalender!CI$81:CI$110,MAX(1,$C61))&gt;INDEX(Kalender!$B$81:$B$110,MAX(1,$C61))),AND($D61&gt;0,INDEX(Kalender!CI$81:CI$110,MAX(1,$D61))&gt;INDEX(Kalender!$B$81:$B$110,MAX(1,$D61))),AND($E61&gt;0,INDEX(Kalender!CI$81:CI$110,MAX(1,$E61))&gt;INDEX(Kalender!$B$81:$B$110,MAX(1,$E61))),AND($F61&gt;0,INDEX(Kalender!CI$81:CI$110,MAX(1,$F61))&gt;INDEX(Kalender!$B$81:$B$110,MAX(1,$F61)))),2,0))</f>
        <v>0</v>
      </c>
      <c r="CJ61" s="5" t="n">
        <f aca="false">IF(Kalender!CJ61&lt;&gt;1,0,IF(AND($B61&gt;0,INDEX(Kalender!CJ$68:CJ$77,MAX(1,$B61))&gt;INDEX(Kalender!$B$68:$B$77,MAX(1,$B61))),1,0)+IF(OR(AND($C61&gt;0,INDEX(Kalender!CJ$81:CJ$110,MAX(1,$C61))&gt;INDEX(Kalender!$B$81:$B$110,MAX(1,$C61))),AND($D61&gt;0,INDEX(Kalender!CJ$81:CJ$110,MAX(1,$D61))&gt;INDEX(Kalender!$B$81:$B$110,MAX(1,$D61))),AND($E61&gt;0,INDEX(Kalender!CJ$81:CJ$110,MAX(1,$E61))&gt;INDEX(Kalender!$B$81:$B$110,MAX(1,$E61))),AND($F61&gt;0,INDEX(Kalender!CJ$81:CJ$110,MAX(1,$F61))&gt;INDEX(Kalender!$B$81:$B$110,MAX(1,$F61)))),2,0))</f>
        <v>0</v>
      </c>
      <c r="CK61" s="5" t="n">
        <f aca="false">IF(Kalender!CK61&lt;&gt;1,0,IF(AND($B61&gt;0,INDEX(Kalender!CK$68:CK$77,MAX(1,$B61))&gt;INDEX(Kalender!$B$68:$B$77,MAX(1,$B61))),1,0)+IF(OR(AND($C61&gt;0,INDEX(Kalender!CK$81:CK$110,MAX(1,$C61))&gt;INDEX(Kalender!$B$81:$B$110,MAX(1,$C61))),AND($D61&gt;0,INDEX(Kalender!CK$81:CK$110,MAX(1,$D61))&gt;INDEX(Kalender!$B$81:$B$110,MAX(1,$D61))),AND($E61&gt;0,INDEX(Kalender!CK$81:CK$110,MAX(1,$E61))&gt;INDEX(Kalender!$B$81:$B$110,MAX(1,$E61))),AND($F61&gt;0,INDEX(Kalender!CK$81:CK$110,MAX(1,$F61))&gt;INDEX(Kalender!$B$81:$B$110,MAX(1,$F61)))),2,0))</f>
        <v>0</v>
      </c>
      <c r="CL61" s="5" t="n">
        <f aca="false">IF(Kalender!CL61&lt;&gt;1,0,IF(AND($B61&gt;0,INDEX(Kalender!CL$68:CL$77,MAX(1,$B61))&gt;INDEX(Kalender!$B$68:$B$77,MAX(1,$B61))),1,0)+IF(OR(AND($C61&gt;0,INDEX(Kalender!CL$81:CL$110,MAX(1,$C61))&gt;INDEX(Kalender!$B$81:$B$110,MAX(1,$C61))),AND($D61&gt;0,INDEX(Kalender!CL$81:CL$110,MAX(1,$D61))&gt;INDEX(Kalender!$B$81:$B$110,MAX(1,$D61))),AND($E61&gt;0,INDEX(Kalender!CL$81:CL$110,MAX(1,$E61))&gt;INDEX(Kalender!$B$81:$B$110,MAX(1,$E61))),AND($F61&gt;0,INDEX(Kalender!CL$81:CL$110,MAX(1,$F61))&gt;INDEX(Kalender!$B$81:$B$110,MAX(1,$F61)))),2,0))</f>
        <v>0</v>
      </c>
      <c r="CM61" s="5" t="n">
        <f aca="false">IF(Kalender!CM61&lt;&gt;1,0,IF(AND($B61&gt;0,INDEX(Kalender!CM$68:CM$77,MAX(1,$B61))&gt;INDEX(Kalender!$B$68:$B$77,MAX(1,$B61))),1,0)+IF(OR(AND($C61&gt;0,INDEX(Kalender!CM$81:CM$110,MAX(1,$C61))&gt;INDEX(Kalender!$B$81:$B$110,MAX(1,$C61))),AND($D61&gt;0,INDEX(Kalender!CM$81:CM$110,MAX(1,$D61))&gt;INDEX(Kalender!$B$81:$B$110,MAX(1,$D61))),AND($E61&gt;0,INDEX(Kalender!CM$81:CM$110,MAX(1,$E61))&gt;INDEX(Kalender!$B$81:$B$110,MAX(1,$E61))),AND($F61&gt;0,INDEX(Kalender!CM$81:CM$110,MAX(1,$F61))&gt;INDEX(Kalender!$B$81:$B$110,MAX(1,$F61)))),2,0))</f>
        <v>0</v>
      </c>
      <c r="CN61" s="5" t="n">
        <f aca="false">IF(Kalender!CN61&lt;&gt;1,0,IF(AND($B61&gt;0,INDEX(Kalender!CN$68:CN$77,MAX(1,$B61))&gt;INDEX(Kalender!$B$68:$B$77,MAX(1,$B61))),1,0)+IF(OR(AND($C61&gt;0,INDEX(Kalender!CN$81:CN$110,MAX(1,$C61))&gt;INDEX(Kalender!$B$81:$B$110,MAX(1,$C61))),AND($D61&gt;0,INDEX(Kalender!CN$81:CN$110,MAX(1,$D61))&gt;INDEX(Kalender!$B$81:$B$110,MAX(1,$D61))),AND($E61&gt;0,INDEX(Kalender!CN$81:CN$110,MAX(1,$E61))&gt;INDEX(Kalender!$B$81:$B$110,MAX(1,$E61))),AND($F61&gt;0,INDEX(Kalender!CN$81:CN$110,MAX(1,$F61))&gt;INDEX(Kalender!$B$81:$B$110,MAX(1,$F61)))),2,0))</f>
        <v>0</v>
      </c>
      <c r="CO61" s="5" t="n">
        <f aca="false">IF(Kalender!CO61&lt;&gt;1,0,IF(AND($B61&gt;0,INDEX(Kalender!CO$68:CO$77,MAX(1,$B61))&gt;INDEX(Kalender!$B$68:$B$77,MAX(1,$B61))),1,0)+IF(OR(AND($C61&gt;0,INDEX(Kalender!CO$81:CO$110,MAX(1,$C61))&gt;INDEX(Kalender!$B$81:$B$110,MAX(1,$C61))),AND($D61&gt;0,INDEX(Kalender!CO$81:CO$110,MAX(1,$D61))&gt;INDEX(Kalender!$B$81:$B$110,MAX(1,$D61))),AND($E61&gt;0,INDEX(Kalender!CO$81:CO$110,MAX(1,$E61))&gt;INDEX(Kalender!$B$81:$B$110,MAX(1,$E61))),AND($F61&gt;0,INDEX(Kalender!CO$81:CO$110,MAX(1,$F61))&gt;INDEX(Kalender!$B$81:$B$110,MAX(1,$F61)))),2,0))</f>
        <v>0</v>
      </c>
      <c r="CP61" s="5" t="n">
        <f aca="false">IF(Kalender!CP61&lt;&gt;1,0,IF(AND($B61&gt;0,INDEX(Kalender!CP$68:CP$77,MAX(1,$B61))&gt;INDEX(Kalender!$B$68:$B$77,MAX(1,$B61))),1,0)+IF(OR(AND($C61&gt;0,INDEX(Kalender!CP$81:CP$110,MAX(1,$C61))&gt;INDEX(Kalender!$B$81:$B$110,MAX(1,$C61))),AND($D61&gt;0,INDEX(Kalender!CP$81:CP$110,MAX(1,$D61))&gt;INDEX(Kalender!$B$81:$B$110,MAX(1,$D61))),AND($E61&gt;0,INDEX(Kalender!CP$81:CP$110,MAX(1,$E61))&gt;INDEX(Kalender!$B$81:$B$110,MAX(1,$E61))),AND($F61&gt;0,INDEX(Kalender!CP$81:CP$110,MAX(1,$F61))&gt;INDEX(Kalender!$B$81:$B$110,MAX(1,$F61)))),2,0))</f>
        <v>0</v>
      </c>
      <c r="CQ61" s="5" t="n">
        <f aca="false">IF(Kalender!CQ61&lt;&gt;1,0,IF(AND($B61&gt;0,INDEX(Kalender!CQ$68:CQ$77,MAX(1,$B61))&gt;INDEX(Kalender!$B$68:$B$77,MAX(1,$B61))),1,0)+IF(OR(AND($C61&gt;0,INDEX(Kalender!CQ$81:CQ$110,MAX(1,$C61))&gt;INDEX(Kalender!$B$81:$B$110,MAX(1,$C61))),AND($D61&gt;0,INDEX(Kalender!CQ$81:CQ$110,MAX(1,$D61))&gt;INDEX(Kalender!$B$81:$B$110,MAX(1,$D61))),AND($E61&gt;0,INDEX(Kalender!CQ$81:CQ$110,MAX(1,$E61))&gt;INDEX(Kalender!$B$81:$B$110,MAX(1,$E61))),AND($F61&gt;0,INDEX(Kalender!CQ$81:CQ$110,MAX(1,$F61))&gt;INDEX(Kalender!$B$81:$B$110,MAX(1,$F61)))),2,0))</f>
        <v>0</v>
      </c>
      <c r="CR61" s="5" t="n">
        <f aca="false">IF(Kalender!CR61&lt;&gt;1,0,IF(AND($B61&gt;0,INDEX(Kalender!CR$68:CR$77,MAX(1,$B61))&gt;INDEX(Kalender!$B$68:$B$77,MAX(1,$B61))),1,0)+IF(OR(AND($C61&gt;0,INDEX(Kalender!CR$81:CR$110,MAX(1,$C61))&gt;INDEX(Kalender!$B$81:$B$110,MAX(1,$C61))),AND($D61&gt;0,INDEX(Kalender!CR$81:CR$110,MAX(1,$D61))&gt;INDEX(Kalender!$B$81:$B$110,MAX(1,$D61))),AND($E61&gt;0,INDEX(Kalender!CR$81:CR$110,MAX(1,$E61))&gt;INDEX(Kalender!$B$81:$B$110,MAX(1,$E61))),AND($F61&gt;0,INDEX(Kalender!CR$81:CR$110,MAX(1,$F61))&gt;INDEX(Kalender!$B$81:$B$110,MAX(1,$F61)))),2,0))</f>
        <v>0</v>
      </c>
      <c r="CS61" s="5" t="n">
        <f aca="false">IF(Kalender!CS61&lt;&gt;1,0,IF(AND($B61&gt;0,INDEX(Kalender!CS$68:CS$77,MAX(1,$B61))&gt;INDEX(Kalender!$B$68:$B$77,MAX(1,$B61))),1,0)+IF(OR(AND($C61&gt;0,INDEX(Kalender!CS$81:CS$110,MAX(1,$C61))&gt;INDEX(Kalender!$B$81:$B$110,MAX(1,$C61))),AND($D61&gt;0,INDEX(Kalender!CS$81:CS$110,MAX(1,$D61))&gt;INDEX(Kalender!$B$81:$B$110,MAX(1,$D61))),AND($E61&gt;0,INDEX(Kalender!CS$81:CS$110,MAX(1,$E61))&gt;INDEX(Kalender!$B$81:$B$110,MAX(1,$E61))),AND($F61&gt;0,INDEX(Kalender!CS$81:CS$110,MAX(1,$F61))&gt;INDEX(Kalender!$B$81:$B$110,MAX(1,$F61)))),2,0))</f>
        <v>0</v>
      </c>
      <c r="CT61" s="5" t="n">
        <f aca="false">IF(Kalender!CT61&lt;&gt;1,0,IF(AND($B61&gt;0,INDEX(Kalender!CT$68:CT$77,MAX(1,$B61))&gt;INDEX(Kalender!$B$68:$B$77,MAX(1,$B61))),1,0)+IF(OR(AND($C61&gt;0,INDEX(Kalender!CT$81:CT$110,MAX(1,$C61))&gt;INDEX(Kalender!$B$81:$B$110,MAX(1,$C61))),AND($D61&gt;0,INDEX(Kalender!CT$81:CT$110,MAX(1,$D61))&gt;INDEX(Kalender!$B$81:$B$110,MAX(1,$D61))),AND($E61&gt;0,INDEX(Kalender!CT$81:CT$110,MAX(1,$E61))&gt;INDEX(Kalender!$B$81:$B$110,MAX(1,$E61))),AND($F61&gt;0,INDEX(Kalender!CT$81:CT$110,MAX(1,$F61))&gt;INDEX(Kalender!$B$81:$B$110,MAX(1,$F61)))),2,0))</f>
        <v>0</v>
      </c>
      <c r="CU61" s="5" t="n">
        <f aca="false">IF(Kalender!CU61&lt;&gt;1,0,IF(AND($B61&gt;0,INDEX(Kalender!CU$68:CU$77,MAX(1,$B61))&gt;INDEX(Kalender!$B$68:$B$77,MAX(1,$B61))),1,0)+IF(OR(AND($C61&gt;0,INDEX(Kalender!CU$81:CU$110,MAX(1,$C61))&gt;INDEX(Kalender!$B$81:$B$110,MAX(1,$C61))),AND($D61&gt;0,INDEX(Kalender!CU$81:CU$110,MAX(1,$D61))&gt;INDEX(Kalender!$B$81:$B$110,MAX(1,$D61))),AND($E61&gt;0,INDEX(Kalender!CU$81:CU$110,MAX(1,$E61))&gt;INDEX(Kalender!$B$81:$B$110,MAX(1,$E61))),AND($F61&gt;0,INDEX(Kalender!CU$81:CU$110,MAX(1,$F61))&gt;INDEX(Kalender!$B$81:$B$110,MAX(1,$F61)))),2,0))</f>
        <v>0</v>
      </c>
      <c r="CV61" s="5" t="n">
        <f aca="false">IF(Kalender!CV61&lt;&gt;1,0,IF(AND($B61&gt;0,INDEX(Kalender!CV$68:CV$77,MAX(1,$B61))&gt;INDEX(Kalender!$B$68:$B$77,MAX(1,$B61))),1,0)+IF(OR(AND($C61&gt;0,INDEX(Kalender!CV$81:CV$110,MAX(1,$C61))&gt;INDEX(Kalender!$B$81:$B$110,MAX(1,$C61))),AND($D61&gt;0,INDEX(Kalender!CV$81:CV$110,MAX(1,$D61))&gt;INDEX(Kalender!$B$81:$B$110,MAX(1,$D61))),AND($E61&gt;0,INDEX(Kalender!CV$81:CV$110,MAX(1,$E61))&gt;INDEX(Kalender!$B$81:$B$110,MAX(1,$E61))),AND($F61&gt;0,INDEX(Kalender!CV$81:CV$110,MAX(1,$F61))&gt;INDEX(Kalender!$B$81:$B$110,MAX(1,$F61)))),2,0))</f>
        <v>0</v>
      </c>
      <c r="CW61" s="5" t="n">
        <f aca="false">IF(Kalender!CW61&lt;&gt;1,0,IF(AND($B61&gt;0,INDEX(Kalender!CW$68:CW$77,MAX(1,$B61))&gt;INDEX(Kalender!$B$68:$B$77,MAX(1,$B61))),1,0)+IF(OR(AND($C61&gt;0,INDEX(Kalender!CW$81:CW$110,MAX(1,$C61))&gt;INDEX(Kalender!$B$81:$B$110,MAX(1,$C61))),AND($D61&gt;0,INDEX(Kalender!CW$81:CW$110,MAX(1,$D61))&gt;INDEX(Kalender!$B$81:$B$110,MAX(1,$D61))),AND($E61&gt;0,INDEX(Kalender!CW$81:CW$110,MAX(1,$E61))&gt;INDEX(Kalender!$B$81:$B$110,MAX(1,$E61))),AND($F61&gt;0,INDEX(Kalender!CW$81:CW$110,MAX(1,$F61))&gt;INDEX(Kalender!$B$81:$B$110,MAX(1,$F61)))),2,0))</f>
        <v>0</v>
      </c>
      <c r="CX61" s="5" t="n">
        <f aca="false">IF(Kalender!CX61&lt;&gt;1,0,IF(AND($B61&gt;0,INDEX(Kalender!CX$68:CX$77,MAX(1,$B61))&gt;INDEX(Kalender!$B$68:$B$77,MAX(1,$B61))),1,0)+IF(OR(AND($C61&gt;0,INDEX(Kalender!CX$81:CX$110,MAX(1,$C61))&gt;INDEX(Kalender!$B$81:$B$110,MAX(1,$C61))),AND($D61&gt;0,INDEX(Kalender!CX$81:CX$110,MAX(1,$D61))&gt;INDEX(Kalender!$B$81:$B$110,MAX(1,$D61))),AND($E61&gt;0,INDEX(Kalender!CX$81:CX$110,MAX(1,$E61))&gt;INDEX(Kalender!$B$81:$B$110,MAX(1,$E61))),AND($F61&gt;0,INDEX(Kalender!CX$81:CX$110,MAX(1,$F61))&gt;INDEX(Kalender!$B$81:$B$110,MAX(1,$F61)))),2,0))</f>
        <v>0</v>
      </c>
      <c r="CY61" s="5" t="n">
        <f aca="false">IF(Kalender!CY61&lt;&gt;1,0,IF(AND($B61&gt;0,INDEX(Kalender!CY$68:CY$77,MAX(1,$B61))&gt;INDEX(Kalender!$B$68:$B$77,MAX(1,$B61))),1,0)+IF(OR(AND($C61&gt;0,INDEX(Kalender!CY$81:CY$110,MAX(1,$C61))&gt;INDEX(Kalender!$B$81:$B$110,MAX(1,$C61))),AND($D61&gt;0,INDEX(Kalender!CY$81:CY$110,MAX(1,$D61))&gt;INDEX(Kalender!$B$81:$B$110,MAX(1,$D61))),AND($E61&gt;0,INDEX(Kalender!CY$81:CY$110,MAX(1,$E61))&gt;INDEX(Kalender!$B$81:$B$110,MAX(1,$E61))),AND($F61&gt;0,INDEX(Kalender!CY$81:CY$110,MAX(1,$F61))&gt;INDEX(Kalender!$B$81:$B$110,MAX(1,$F61)))),2,0))</f>
        <v>0</v>
      </c>
      <c r="CZ61" s="5" t="n">
        <f aca="false">IF(Kalender!CZ61&lt;&gt;1,0,IF(AND($B61&gt;0,INDEX(Kalender!CZ$68:CZ$77,MAX(1,$B61))&gt;INDEX(Kalender!$B$68:$B$77,MAX(1,$B61))),1,0)+IF(OR(AND($C61&gt;0,INDEX(Kalender!CZ$81:CZ$110,MAX(1,$C61))&gt;INDEX(Kalender!$B$81:$B$110,MAX(1,$C61))),AND($D61&gt;0,INDEX(Kalender!CZ$81:CZ$110,MAX(1,$D61))&gt;INDEX(Kalender!$B$81:$B$110,MAX(1,$D61))),AND($E61&gt;0,INDEX(Kalender!CZ$81:CZ$110,MAX(1,$E61))&gt;INDEX(Kalender!$B$81:$B$110,MAX(1,$E61))),AND($F61&gt;0,INDEX(Kalender!CZ$81:CZ$110,MAX(1,$F61))&gt;INDEX(Kalender!$B$81:$B$110,MAX(1,$F61)))),2,0))</f>
        <v>0</v>
      </c>
      <c r="DA61" s="5" t="n">
        <f aca="false">IF(Kalender!DA61&lt;&gt;1,0,IF(AND($B61&gt;0,INDEX(Kalender!DA$68:DA$77,MAX(1,$B61))&gt;INDEX(Kalender!$B$68:$B$77,MAX(1,$B61))),1,0)+IF(OR(AND($C61&gt;0,INDEX(Kalender!DA$81:DA$110,MAX(1,$C61))&gt;INDEX(Kalender!$B$81:$B$110,MAX(1,$C61))),AND($D61&gt;0,INDEX(Kalender!DA$81:DA$110,MAX(1,$D61))&gt;INDEX(Kalender!$B$81:$B$110,MAX(1,$D61))),AND($E61&gt;0,INDEX(Kalender!DA$81:DA$110,MAX(1,$E61))&gt;INDEX(Kalender!$B$81:$B$110,MAX(1,$E61))),AND($F61&gt;0,INDEX(Kalender!DA$81:DA$110,MAX(1,$F61))&gt;INDEX(Kalender!$B$81:$B$110,MAX(1,$F61)))),2,0))</f>
        <v>0</v>
      </c>
      <c r="DB61" s="5" t="n">
        <f aca="false">IF(Kalender!DB61&lt;&gt;1,0,IF(AND($B61&gt;0,INDEX(Kalender!DB$68:DB$77,MAX(1,$B61))&gt;INDEX(Kalender!$B$68:$B$77,MAX(1,$B61))),1,0)+IF(OR(AND($C61&gt;0,INDEX(Kalender!DB$81:DB$110,MAX(1,$C61))&gt;INDEX(Kalender!$B$81:$B$110,MAX(1,$C61))),AND($D61&gt;0,INDEX(Kalender!DB$81:DB$110,MAX(1,$D61))&gt;INDEX(Kalender!$B$81:$B$110,MAX(1,$D61))),AND($E61&gt;0,INDEX(Kalender!DB$81:DB$110,MAX(1,$E61))&gt;INDEX(Kalender!$B$81:$B$110,MAX(1,$E61))),AND($F61&gt;0,INDEX(Kalender!DB$81:DB$110,MAX(1,$F61))&gt;INDEX(Kalender!$B$81:$B$110,MAX(1,$F61)))),2,0))</f>
        <v>0</v>
      </c>
      <c r="DC61" s="5" t="n">
        <f aca="false">IF(Kalender!DC61&lt;&gt;1,0,IF(AND($B61&gt;0,INDEX(Kalender!DC$68:DC$77,MAX(1,$B61))&gt;INDEX(Kalender!$B$68:$B$77,MAX(1,$B61))),1,0)+IF(OR(AND($C61&gt;0,INDEX(Kalender!DC$81:DC$110,MAX(1,$C61))&gt;INDEX(Kalender!$B$81:$B$110,MAX(1,$C61))),AND($D61&gt;0,INDEX(Kalender!DC$81:DC$110,MAX(1,$D61))&gt;INDEX(Kalender!$B$81:$B$110,MAX(1,$D61))),AND($E61&gt;0,INDEX(Kalender!DC$81:DC$110,MAX(1,$E61))&gt;INDEX(Kalender!$B$81:$B$110,MAX(1,$E61))),AND($F61&gt;0,INDEX(Kalender!DC$81:DC$110,MAX(1,$F61))&gt;INDEX(Kalender!$B$81:$B$110,MAX(1,$F61)))),2,0))</f>
        <v>0</v>
      </c>
      <c r="DD61" s="5" t="n">
        <f aca="false">IF(Kalender!DD61&lt;&gt;1,0,IF(AND($B61&gt;0,INDEX(Kalender!DD$68:DD$77,MAX(1,$B61))&gt;INDEX(Kalender!$B$68:$B$77,MAX(1,$B61))),1,0)+IF(OR(AND($C61&gt;0,INDEX(Kalender!DD$81:DD$110,MAX(1,$C61))&gt;INDEX(Kalender!$B$81:$B$110,MAX(1,$C61))),AND($D61&gt;0,INDEX(Kalender!DD$81:DD$110,MAX(1,$D61))&gt;INDEX(Kalender!$B$81:$B$110,MAX(1,$D61))),AND($E61&gt;0,INDEX(Kalender!DD$81:DD$110,MAX(1,$E61))&gt;INDEX(Kalender!$B$81:$B$110,MAX(1,$E61))),AND($F61&gt;0,INDEX(Kalender!DD$81:DD$110,MAX(1,$F61))&gt;INDEX(Kalender!$B$81:$B$110,MAX(1,$F61)))),2,0))</f>
        <v>0</v>
      </c>
      <c r="DE61" s="5" t="n">
        <f aca="false">IF(Kalender!DE61&lt;&gt;1,0,IF(AND($B61&gt;0,INDEX(Kalender!DE$68:DE$77,MAX(1,$B61))&gt;INDEX(Kalender!$B$68:$B$77,MAX(1,$B61))),1,0)+IF(OR(AND($C61&gt;0,INDEX(Kalender!DE$81:DE$110,MAX(1,$C61))&gt;INDEX(Kalender!$B$81:$B$110,MAX(1,$C61))),AND($D61&gt;0,INDEX(Kalender!DE$81:DE$110,MAX(1,$D61))&gt;INDEX(Kalender!$B$81:$B$110,MAX(1,$D61))),AND($E61&gt;0,INDEX(Kalender!DE$81:DE$110,MAX(1,$E61))&gt;INDEX(Kalender!$B$81:$B$110,MAX(1,$E61))),AND($F61&gt;0,INDEX(Kalender!DE$81:DE$110,MAX(1,$F61))&gt;INDEX(Kalender!$B$81:$B$110,MAX(1,$F61)))),2,0))</f>
        <v>0</v>
      </c>
      <c r="DF61" s="5" t="n">
        <f aca="false">IF(Kalender!DF61&lt;&gt;1,0,IF(AND($B61&gt;0,INDEX(Kalender!DF$68:DF$77,MAX(1,$B61))&gt;INDEX(Kalender!$B$68:$B$77,MAX(1,$B61))),1,0)+IF(OR(AND($C61&gt;0,INDEX(Kalender!DF$81:DF$110,MAX(1,$C61))&gt;INDEX(Kalender!$B$81:$B$110,MAX(1,$C61))),AND($D61&gt;0,INDEX(Kalender!DF$81:DF$110,MAX(1,$D61))&gt;INDEX(Kalender!$B$81:$B$110,MAX(1,$D61))),AND($E61&gt;0,INDEX(Kalender!DF$81:DF$110,MAX(1,$E61))&gt;INDEX(Kalender!$B$81:$B$110,MAX(1,$E61))),AND($F61&gt;0,INDEX(Kalender!DF$81:DF$110,MAX(1,$F61))&gt;INDEX(Kalender!$B$81:$B$110,MAX(1,$F61)))),2,0))</f>
        <v>0</v>
      </c>
      <c r="DG61" s="5" t="n">
        <f aca="false">IF(Kalender!DG61&lt;&gt;1,0,IF(AND($B61&gt;0,INDEX(Kalender!DG$68:DG$77,MAX(1,$B61))&gt;INDEX(Kalender!$B$68:$B$77,MAX(1,$B61))),1,0)+IF(OR(AND($C61&gt;0,INDEX(Kalender!DG$81:DG$110,MAX(1,$C61))&gt;INDEX(Kalender!$B$81:$B$110,MAX(1,$C61))),AND($D61&gt;0,INDEX(Kalender!DG$81:DG$110,MAX(1,$D61))&gt;INDEX(Kalender!$B$81:$B$110,MAX(1,$D61))),AND($E61&gt;0,INDEX(Kalender!DG$81:DG$110,MAX(1,$E61))&gt;INDEX(Kalender!$B$81:$B$110,MAX(1,$E61))),AND($F61&gt;0,INDEX(Kalender!DG$81:DG$110,MAX(1,$F61))&gt;INDEX(Kalender!$B$81:$B$110,MAX(1,$F61)))),2,0))</f>
        <v>0</v>
      </c>
      <c r="DH61" s="5" t="n">
        <f aca="false">IF(Kalender!DH61&lt;&gt;1,0,IF(AND($B61&gt;0,INDEX(Kalender!DH$68:DH$77,MAX(1,$B61))&gt;INDEX(Kalender!$B$68:$B$77,MAX(1,$B61))),1,0)+IF(OR(AND($C61&gt;0,INDEX(Kalender!DH$81:DH$110,MAX(1,$C61))&gt;INDEX(Kalender!$B$81:$B$110,MAX(1,$C61))),AND($D61&gt;0,INDEX(Kalender!DH$81:DH$110,MAX(1,$D61))&gt;INDEX(Kalender!$B$81:$B$110,MAX(1,$D61))),AND($E61&gt;0,INDEX(Kalender!DH$81:DH$110,MAX(1,$E61))&gt;INDEX(Kalender!$B$81:$B$110,MAX(1,$E61))),AND($F61&gt;0,INDEX(Kalender!DH$81:DH$110,MAX(1,$F61))&gt;INDEX(Kalender!$B$81:$B$110,MAX(1,$F61)))),2,0))</f>
        <v>0</v>
      </c>
      <c r="DI61" s="5" t="n">
        <f aca="false">IF(Kalender!DI61&lt;&gt;1,0,IF(AND($B61&gt;0,INDEX(Kalender!DI$68:DI$77,MAX(1,$B61))&gt;INDEX(Kalender!$B$68:$B$77,MAX(1,$B61))),1,0)+IF(OR(AND($C61&gt;0,INDEX(Kalender!DI$81:DI$110,MAX(1,$C61))&gt;INDEX(Kalender!$B$81:$B$110,MAX(1,$C61))),AND($D61&gt;0,INDEX(Kalender!DI$81:DI$110,MAX(1,$D61))&gt;INDEX(Kalender!$B$81:$B$110,MAX(1,$D61))),AND($E61&gt;0,INDEX(Kalender!DI$81:DI$110,MAX(1,$E61))&gt;INDEX(Kalender!$B$81:$B$110,MAX(1,$E61))),AND($F61&gt;0,INDEX(Kalender!DI$81:DI$110,MAX(1,$F61))&gt;INDEX(Kalender!$B$81:$B$110,MAX(1,$F61)))),2,0))</f>
        <v>0</v>
      </c>
      <c r="DJ61" s="5" t="n">
        <f aca="false">IF(Kalender!DJ61&lt;&gt;1,0,IF(AND($B61&gt;0,INDEX(Kalender!DJ$68:DJ$77,MAX(1,$B61))&gt;INDEX(Kalender!$B$68:$B$77,MAX(1,$B61))),1,0)+IF(OR(AND($C61&gt;0,INDEX(Kalender!DJ$81:DJ$110,MAX(1,$C61))&gt;INDEX(Kalender!$B$81:$B$110,MAX(1,$C61))),AND($D61&gt;0,INDEX(Kalender!DJ$81:DJ$110,MAX(1,$D61))&gt;INDEX(Kalender!$B$81:$B$110,MAX(1,$D61))),AND($E61&gt;0,INDEX(Kalender!DJ$81:DJ$110,MAX(1,$E61))&gt;INDEX(Kalender!$B$81:$B$110,MAX(1,$E61))),AND($F61&gt;0,INDEX(Kalender!DJ$81:DJ$110,MAX(1,$F61))&gt;INDEX(Kalender!$B$81:$B$110,MAX(1,$F61)))),2,0))</f>
        <v>0</v>
      </c>
      <c r="DK61" s="5" t="n">
        <f aca="false">IF(Kalender!DK61&lt;&gt;1,0,IF(AND($B61&gt;0,INDEX(Kalender!DK$68:DK$77,MAX(1,$B61))&gt;INDEX(Kalender!$B$68:$B$77,MAX(1,$B61))),1,0)+IF(OR(AND($C61&gt;0,INDEX(Kalender!DK$81:DK$110,MAX(1,$C61))&gt;INDEX(Kalender!$B$81:$B$110,MAX(1,$C61))),AND($D61&gt;0,INDEX(Kalender!DK$81:DK$110,MAX(1,$D61))&gt;INDEX(Kalender!$B$81:$B$110,MAX(1,$D61))),AND($E61&gt;0,INDEX(Kalender!DK$81:DK$110,MAX(1,$E61))&gt;INDEX(Kalender!$B$81:$B$110,MAX(1,$E61))),AND($F61&gt;0,INDEX(Kalender!DK$81:DK$110,MAX(1,$F61))&gt;INDEX(Kalender!$B$81:$B$110,MAX(1,$F61)))),2,0))</f>
        <v>0</v>
      </c>
      <c r="DL61" s="5" t="n">
        <f aca="false">IF(Kalender!DL61&lt;&gt;1,0,IF(AND($B61&gt;0,INDEX(Kalender!DL$68:DL$77,MAX(1,$B61))&gt;INDEX(Kalender!$B$68:$B$77,MAX(1,$B61))),1,0)+IF(OR(AND($C61&gt;0,INDEX(Kalender!DL$81:DL$110,MAX(1,$C61))&gt;INDEX(Kalender!$B$81:$B$110,MAX(1,$C61))),AND($D61&gt;0,INDEX(Kalender!DL$81:DL$110,MAX(1,$D61))&gt;INDEX(Kalender!$B$81:$B$110,MAX(1,$D61))),AND($E61&gt;0,INDEX(Kalender!DL$81:DL$110,MAX(1,$E61))&gt;INDEX(Kalender!$B$81:$B$110,MAX(1,$E61))),AND($F61&gt;0,INDEX(Kalender!DL$81:DL$110,MAX(1,$F61))&gt;INDEX(Kalender!$B$81:$B$110,MAX(1,$F61)))),2,0))</f>
        <v>0</v>
      </c>
      <c r="DM61" s="5" t="n">
        <f aca="false">IF(Kalender!DM61&lt;&gt;1,0,IF(AND($B61&gt;0,INDEX(Kalender!DM$68:DM$77,MAX(1,$B61))&gt;INDEX(Kalender!$B$68:$B$77,MAX(1,$B61))),1,0)+IF(OR(AND($C61&gt;0,INDEX(Kalender!DM$81:DM$110,MAX(1,$C61))&gt;INDEX(Kalender!$B$81:$B$110,MAX(1,$C61))),AND($D61&gt;0,INDEX(Kalender!DM$81:DM$110,MAX(1,$D61))&gt;INDEX(Kalender!$B$81:$B$110,MAX(1,$D61))),AND($E61&gt;0,INDEX(Kalender!DM$81:DM$110,MAX(1,$E61))&gt;INDEX(Kalender!$B$81:$B$110,MAX(1,$E61))),AND($F61&gt;0,INDEX(Kalender!DM$81:DM$110,MAX(1,$F61))&gt;INDEX(Kalender!$B$81:$B$110,MAX(1,$F61)))),2,0))</f>
        <v>0</v>
      </c>
      <c r="DN61" s="5" t="n">
        <f aca="false">IF(Kalender!DN61&lt;&gt;1,0,IF(AND($B61&gt;0,INDEX(Kalender!DN$68:DN$77,MAX(1,$B61))&gt;INDEX(Kalender!$B$68:$B$77,MAX(1,$B61))),1,0)+IF(OR(AND($C61&gt;0,INDEX(Kalender!DN$81:DN$110,MAX(1,$C61))&gt;INDEX(Kalender!$B$81:$B$110,MAX(1,$C61))),AND($D61&gt;0,INDEX(Kalender!DN$81:DN$110,MAX(1,$D61))&gt;INDEX(Kalender!$B$81:$B$110,MAX(1,$D61))),AND($E61&gt;0,INDEX(Kalender!DN$81:DN$110,MAX(1,$E61))&gt;INDEX(Kalender!$B$81:$B$110,MAX(1,$E61))),AND($F61&gt;0,INDEX(Kalender!DN$81:DN$110,MAX(1,$F61))&gt;INDEX(Kalender!$B$81:$B$110,MAX(1,$F61)))),2,0))</f>
        <v>0</v>
      </c>
      <c r="DO61" s="5" t="n">
        <f aca="false">IF(Kalender!DO61&lt;&gt;1,0,IF(AND($B61&gt;0,INDEX(Kalender!DO$68:DO$77,MAX(1,$B61))&gt;INDEX(Kalender!$B$68:$B$77,MAX(1,$B61))),1,0)+IF(OR(AND($C61&gt;0,INDEX(Kalender!DO$81:DO$110,MAX(1,$C61))&gt;INDEX(Kalender!$B$81:$B$110,MAX(1,$C61))),AND($D61&gt;0,INDEX(Kalender!DO$81:DO$110,MAX(1,$D61))&gt;INDEX(Kalender!$B$81:$B$110,MAX(1,$D61))),AND($E61&gt;0,INDEX(Kalender!DO$81:DO$110,MAX(1,$E61))&gt;INDEX(Kalender!$B$81:$B$110,MAX(1,$E61))),AND($F61&gt;0,INDEX(Kalender!DO$81:DO$110,MAX(1,$F61))&gt;INDEX(Kalender!$B$81:$B$110,MAX(1,$F61)))),2,0))</f>
        <v>0</v>
      </c>
      <c r="DP61" s="5" t="n">
        <f aca="false">IF(Kalender!DP61&lt;&gt;1,0,IF(AND($B61&gt;0,INDEX(Kalender!DP$68:DP$77,MAX(1,$B61))&gt;INDEX(Kalender!$B$68:$B$77,MAX(1,$B61))),1,0)+IF(OR(AND($C61&gt;0,INDEX(Kalender!DP$81:DP$110,MAX(1,$C61))&gt;INDEX(Kalender!$B$81:$B$110,MAX(1,$C61))),AND($D61&gt;0,INDEX(Kalender!DP$81:DP$110,MAX(1,$D61))&gt;INDEX(Kalender!$B$81:$B$110,MAX(1,$D61))),AND($E61&gt;0,INDEX(Kalender!DP$81:DP$110,MAX(1,$E61))&gt;INDEX(Kalender!$B$81:$B$110,MAX(1,$E61))),AND($F61&gt;0,INDEX(Kalender!DP$81:DP$110,MAX(1,$F61))&gt;INDEX(Kalender!$B$81:$B$110,MAX(1,$F61)))),2,0))</f>
        <v>0</v>
      </c>
      <c r="DQ61" s="5" t="n">
        <f aca="false">IF(Kalender!DQ61&lt;&gt;1,0,IF(AND($B61&gt;0,INDEX(Kalender!DQ$68:DQ$77,MAX(1,$B61))&gt;INDEX(Kalender!$B$68:$B$77,MAX(1,$B61))),1,0)+IF(OR(AND($C61&gt;0,INDEX(Kalender!DQ$81:DQ$110,MAX(1,$C61))&gt;INDEX(Kalender!$B$81:$B$110,MAX(1,$C61))),AND($D61&gt;0,INDEX(Kalender!DQ$81:DQ$110,MAX(1,$D61))&gt;INDEX(Kalender!$B$81:$B$110,MAX(1,$D61))),AND($E61&gt;0,INDEX(Kalender!DQ$81:DQ$110,MAX(1,$E61))&gt;INDEX(Kalender!$B$81:$B$110,MAX(1,$E61))),AND($F61&gt;0,INDEX(Kalender!DQ$81:DQ$110,MAX(1,$F61))&gt;INDEX(Kalender!$B$81:$B$110,MAX(1,$F61)))),2,0))</f>
        <v>0</v>
      </c>
      <c r="DR61" s="5" t="n">
        <f aca="false">IF(Kalender!DR61&lt;&gt;1,0,IF(AND($B61&gt;0,INDEX(Kalender!DR$68:DR$77,MAX(1,$B61))&gt;INDEX(Kalender!$B$68:$B$77,MAX(1,$B61))),1,0)+IF(OR(AND($C61&gt;0,INDEX(Kalender!DR$81:DR$110,MAX(1,$C61))&gt;INDEX(Kalender!$B$81:$B$110,MAX(1,$C61))),AND($D61&gt;0,INDEX(Kalender!DR$81:DR$110,MAX(1,$D61))&gt;INDEX(Kalender!$B$81:$B$110,MAX(1,$D61))),AND($E61&gt;0,INDEX(Kalender!DR$81:DR$110,MAX(1,$E61))&gt;INDEX(Kalender!$B$81:$B$110,MAX(1,$E61))),AND($F61&gt;0,INDEX(Kalender!DR$81:DR$110,MAX(1,$F61))&gt;INDEX(Kalender!$B$81:$B$110,MAX(1,$F61)))),2,0))</f>
        <v>0</v>
      </c>
      <c r="DS61" s="5" t="n">
        <f aca="false">IF(Kalender!DS61&lt;&gt;1,0,IF(AND($B61&gt;0,INDEX(Kalender!DS$68:DS$77,MAX(1,$B61))&gt;INDEX(Kalender!$B$68:$B$77,MAX(1,$B61))),1,0)+IF(OR(AND($C61&gt;0,INDEX(Kalender!DS$81:DS$110,MAX(1,$C61))&gt;INDEX(Kalender!$B$81:$B$110,MAX(1,$C61))),AND($D61&gt;0,INDEX(Kalender!DS$81:DS$110,MAX(1,$D61))&gt;INDEX(Kalender!$B$81:$B$110,MAX(1,$D61))),AND($E61&gt;0,INDEX(Kalender!DS$81:DS$110,MAX(1,$E61))&gt;INDEX(Kalender!$B$81:$B$110,MAX(1,$E61))),AND($F61&gt;0,INDEX(Kalender!DS$81:DS$110,MAX(1,$F61))&gt;INDEX(Kalender!$B$81:$B$110,MAX(1,$F61)))),2,0))</f>
        <v>0</v>
      </c>
      <c r="DT61" s="5" t="n">
        <f aca="false">IF(Kalender!DT61&lt;&gt;1,0,IF(AND($B61&gt;0,INDEX(Kalender!DT$68:DT$77,MAX(1,$B61))&gt;INDEX(Kalender!$B$68:$B$77,MAX(1,$B61))),1,0)+IF(OR(AND($C61&gt;0,INDEX(Kalender!DT$81:DT$110,MAX(1,$C61))&gt;INDEX(Kalender!$B$81:$B$110,MAX(1,$C61))),AND($D61&gt;0,INDEX(Kalender!DT$81:DT$110,MAX(1,$D61))&gt;INDEX(Kalender!$B$81:$B$110,MAX(1,$D61))),AND($E61&gt;0,INDEX(Kalender!DT$81:DT$110,MAX(1,$E61))&gt;INDEX(Kalender!$B$81:$B$110,MAX(1,$E61))),AND($F61&gt;0,INDEX(Kalender!DT$81:DT$110,MAX(1,$F61))&gt;INDEX(Kalender!$B$81:$B$110,MAX(1,$F61)))),2,0))</f>
        <v>0</v>
      </c>
      <c r="DU61" s="5" t="n">
        <f aca="false">IF(Kalender!DU61&lt;&gt;1,0,IF(AND($B61&gt;0,INDEX(Kalender!DU$68:DU$77,MAX(1,$B61))&gt;INDEX(Kalender!$B$68:$B$77,MAX(1,$B61))),1,0)+IF(OR(AND($C61&gt;0,INDEX(Kalender!DU$81:DU$110,MAX(1,$C61))&gt;INDEX(Kalender!$B$81:$B$110,MAX(1,$C61))),AND($D61&gt;0,INDEX(Kalender!DU$81:DU$110,MAX(1,$D61))&gt;INDEX(Kalender!$B$81:$B$110,MAX(1,$D61))),AND($E61&gt;0,INDEX(Kalender!DU$81:DU$110,MAX(1,$E61))&gt;INDEX(Kalender!$B$81:$B$110,MAX(1,$E61))),AND($F61&gt;0,INDEX(Kalender!DU$81:DU$110,MAX(1,$F61))&gt;INDEX(Kalender!$B$81:$B$110,MAX(1,$F61)))),2,0))</f>
        <v>0</v>
      </c>
      <c r="DV61" s="5" t="n">
        <f aca="false">IF(Kalender!DV61&lt;&gt;1,0,IF(AND($B61&gt;0,INDEX(Kalender!DV$68:DV$77,MAX(1,$B61))&gt;INDEX(Kalender!$B$68:$B$77,MAX(1,$B61))),1,0)+IF(OR(AND($C61&gt;0,INDEX(Kalender!DV$81:DV$110,MAX(1,$C61))&gt;INDEX(Kalender!$B$81:$B$110,MAX(1,$C61))),AND($D61&gt;0,INDEX(Kalender!DV$81:DV$110,MAX(1,$D61))&gt;INDEX(Kalender!$B$81:$B$110,MAX(1,$D61))),AND($E61&gt;0,INDEX(Kalender!DV$81:DV$110,MAX(1,$E61))&gt;INDEX(Kalender!$B$81:$B$110,MAX(1,$E61))),AND($F61&gt;0,INDEX(Kalender!DV$81:DV$110,MAX(1,$F61))&gt;INDEX(Kalender!$B$81:$B$110,MAX(1,$F61)))),2,0))</f>
        <v>0</v>
      </c>
      <c r="DW61" s="5" t="n">
        <f aca="false">IF(Kalender!DW61&lt;&gt;1,0,IF(AND($B61&gt;0,INDEX(Kalender!DW$68:DW$77,MAX(1,$B61))&gt;INDEX(Kalender!$B$68:$B$77,MAX(1,$B61))),1,0)+IF(OR(AND($C61&gt;0,INDEX(Kalender!DW$81:DW$110,MAX(1,$C61))&gt;INDEX(Kalender!$B$81:$B$110,MAX(1,$C61))),AND($D61&gt;0,INDEX(Kalender!DW$81:DW$110,MAX(1,$D61))&gt;INDEX(Kalender!$B$81:$B$110,MAX(1,$D61))),AND($E61&gt;0,INDEX(Kalender!DW$81:DW$110,MAX(1,$E61))&gt;INDEX(Kalender!$B$81:$B$110,MAX(1,$E61))),AND($F61&gt;0,INDEX(Kalender!DW$81:DW$110,MAX(1,$F61))&gt;INDEX(Kalender!$B$81:$B$110,MAX(1,$F61)))),2,0))</f>
        <v>0</v>
      </c>
      <c r="DX61" s="5" t="n">
        <f aca="false">IF(Kalender!DX61&lt;&gt;1,0,IF(AND($B61&gt;0,INDEX(Kalender!DX$68:DX$77,MAX(1,$B61))&gt;INDEX(Kalender!$B$68:$B$77,MAX(1,$B61))),1,0)+IF(OR(AND($C61&gt;0,INDEX(Kalender!DX$81:DX$110,MAX(1,$C61))&gt;INDEX(Kalender!$B$81:$B$110,MAX(1,$C61))),AND($D61&gt;0,INDEX(Kalender!DX$81:DX$110,MAX(1,$D61))&gt;INDEX(Kalender!$B$81:$B$110,MAX(1,$D61))),AND($E61&gt;0,INDEX(Kalender!DX$81:DX$110,MAX(1,$E61))&gt;INDEX(Kalender!$B$81:$B$110,MAX(1,$E61))),AND($F61&gt;0,INDEX(Kalender!DX$81:DX$110,MAX(1,$F61))&gt;INDEX(Kalender!$B$81:$B$110,MAX(1,$F61)))),2,0))</f>
        <v>0</v>
      </c>
      <c r="DY61" s="5" t="n">
        <f aca="false">IF(Kalender!DY61&lt;&gt;1,0,IF(AND($B61&gt;0,INDEX(Kalender!DY$68:DY$77,MAX(1,$B61))&gt;INDEX(Kalender!$B$68:$B$77,MAX(1,$B61))),1,0)+IF(OR(AND($C61&gt;0,INDEX(Kalender!DY$81:DY$110,MAX(1,$C61))&gt;INDEX(Kalender!$B$81:$B$110,MAX(1,$C61))),AND($D61&gt;0,INDEX(Kalender!DY$81:DY$110,MAX(1,$D61))&gt;INDEX(Kalender!$B$81:$B$110,MAX(1,$D61))),AND($E61&gt;0,INDEX(Kalender!DY$81:DY$110,MAX(1,$E61))&gt;INDEX(Kalender!$B$81:$B$110,MAX(1,$E61))),AND($F61&gt;0,INDEX(Kalender!DY$81:DY$110,MAX(1,$F61))&gt;INDEX(Kalender!$B$81:$B$110,MAX(1,$F61)))),2,0))</f>
        <v>0</v>
      </c>
      <c r="DZ61" s="5" t="n">
        <f aca="false">IF(Kalender!DZ61&lt;&gt;1,0,IF(AND($B61&gt;0,INDEX(Kalender!DZ$68:DZ$77,MAX(1,$B61))&gt;INDEX(Kalender!$B$68:$B$77,MAX(1,$B61))),1,0)+IF(OR(AND($C61&gt;0,INDEX(Kalender!DZ$81:DZ$110,MAX(1,$C61))&gt;INDEX(Kalender!$B$81:$B$110,MAX(1,$C61))),AND($D61&gt;0,INDEX(Kalender!DZ$81:DZ$110,MAX(1,$D61))&gt;INDEX(Kalender!$B$81:$B$110,MAX(1,$D61))),AND($E61&gt;0,INDEX(Kalender!DZ$81:DZ$110,MAX(1,$E61))&gt;INDEX(Kalender!$B$81:$B$110,MAX(1,$E61))),AND($F61&gt;0,INDEX(Kalender!DZ$81:DZ$110,MAX(1,$F61))&gt;INDEX(Kalender!$B$81:$B$110,MAX(1,$F61)))),2,0))</f>
        <v>0</v>
      </c>
      <c r="EA61" s="5" t="n">
        <f aca="false">IF(Kalender!EA61&lt;&gt;1,0,IF(AND($B61&gt;0,INDEX(Kalender!EA$68:EA$77,MAX(1,$B61))&gt;INDEX(Kalender!$B$68:$B$77,MAX(1,$B61))),1,0)+IF(OR(AND($C61&gt;0,INDEX(Kalender!EA$81:EA$110,MAX(1,$C61))&gt;INDEX(Kalender!$B$81:$B$110,MAX(1,$C61))),AND($D61&gt;0,INDEX(Kalender!EA$81:EA$110,MAX(1,$D61))&gt;INDEX(Kalender!$B$81:$B$110,MAX(1,$D61))),AND($E61&gt;0,INDEX(Kalender!EA$81:EA$110,MAX(1,$E61))&gt;INDEX(Kalender!$B$81:$B$110,MAX(1,$E61))),AND($F61&gt;0,INDEX(Kalender!EA$81:EA$110,MAX(1,$F61))&gt;INDEX(Kalender!$B$81:$B$110,MAX(1,$F61)))),2,0))</f>
        <v>0</v>
      </c>
      <c r="EB61" s="5" t="n">
        <f aca="false">IF(Kalender!EB61&lt;&gt;1,0,IF(AND($B61&gt;0,INDEX(Kalender!EB$68:EB$77,MAX(1,$B61))&gt;INDEX(Kalender!$B$68:$B$77,MAX(1,$B61))),1,0)+IF(OR(AND($C61&gt;0,INDEX(Kalender!EB$81:EB$110,MAX(1,$C61))&gt;INDEX(Kalender!$B$81:$B$110,MAX(1,$C61))),AND($D61&gt;0,INDEX(Kalender!EB$81:EB$110,MAX(1,$D61))&gt;INDEX(Kalender!$B$81:$B$110,MAX(1,$D61))),AND($E61&gt;0,INDEX(Kalender!EB$81:EB$110,MAX(1,$E61))&gt;INDEX(Kalender!$B$81:$B$110,MAX(1,$E61))),AND($F61&gt;0,INDEX(Kalender!EB$81:EB$110,MAX(1,$F61))&gt;INDEX(Kalender!$B$81:$B$110,MAX(1,$F61)))),2,0))</f>
        <v>0</v>
      </c>
      <c r="EC61" s="5" t="n">
        <f aca="false">IF(Kalender!EC61&lt;&gt;1,0,IF(AND($B61&gt;0,INDEX(Kalender!EC$68:EC$77,MAX(1,$B61))&gt;INDEX(Kalender!$B$68:$B$77,MAX(1,$B61))),1,0)+IF(OR(AND($C61&gt;0,INDEX(Kalender!EC$81:EC$110,MAX(1,$C61))&gt;INDEX(Kalender!$B$81:$B$110,MAX(1,$C61))),AND($D61&gt;0,INDEX(Kalender!EC$81:EC$110,MAX(1,$D61))&gt;INDEX(Kalender!$B$81:$B$110,MAX(1,$D61))),AND($E61&gt;0,INDEX(Kalender!EC$81:EC$110,MAX(1,$E61))&gt;INDEX(Kalender!$B$81:$B$110,MAX(1,$E61))),AND($F61&gt;0,INDEX(Kalender!EC$81:EC$110,MAX(1,$F61))&gt;INDEX(Kalender!$B$81:$B$110,MAX(1,$F61)))),2,0))</f>
        <v>0</v>
      </c>
      <c r="ED61" s="5" t="n">
        <f aca="false">IF(Kalender!ED61&lt;&gt;1,0,IF(AND($B61&gt;0,INDEX(Kalender!ED$68:ED$77,MAX(1,$B61))&gt;INDEX(Kalender!$B$68:$B$77,MAX(1,$B61))),1,0)+IF(OR(AND($C61&gt;0,INDEX(Kalender!ED$81:ED$110,MAX(1,$C61))&gt;INDEX(Kalender!$B$81:$B$110,MAX(1,$C61))),AND($D61&gt;0,INDEX(Kalender!ED$81:ED$110,MAX(1,$D61))&gt;INDEX(Kalender!$B$81:$B$110,MAX(1,$D61))),AND($E61&gt;0,INDEX(Kalender!ED$81:ED$110,MAX(1,$E61))&gt;INDEX(Kalender!$B$81:$B$110,MAX(1,$E61))),AND($F61&gt;0,INDEX(Kalender!ED$81:ED$110,MAX(1,$F61))&gt;INDEX(Kalender!$B$81:$B$110,MAX(1,$F61)))),2,0))</f>
        <v>0</v>
      </c>
      <c r="EE61" s="5" t="n">
        <f aca="false">IF(Kalender!EE61&lt;&gt;1,0,IF(AND($B61&gt;0,INDEX(Kalender!EE$68:EE$77,MAX(1,$B61))&gt;INDEX(Kalender!$B$68:$B$77,MAX(1,$B61))),1,0)+IF(OR(AND($C61&gt;0,INDEX(Kalender!EE$81:EE$110,MAX(1,$C61))&gt;INDEX(Kalender!$B$81:$B$110,MAX(1,$C61))),AND($D61&gt;0,INDEX(Kalender!EE$81:EE$110,MAX(1,$D61))&gt;INDEX(Kalender!$B$81:$B$110,MAX(1,$D61))),AND($E61&gt;0,INDEX(Kalender!EE$81:EE$110,MAX(1,$E61))&gt;INDEX(Kalender!$B$81:$B$110,MAX(1,$E61))),AND($F61&gt;0,INDEX(Kalender!EE$81:EE$110,MAX(1,$F61))&gt;INDEX(Kalender!$B$81:$B$110,MAX(1,$F61)))),2,0))</f>
        <v>0</v>
      </c>
      <c r="EF61" s="5" t="n">
        <f aca="false">IF(Kalender!EF61&lt;&gt;1,0,IF(AND($B61&gt;0,INDEX(Kalender!EF$68:EF$77,MAX(1,$B61))&gt;INDEX(Kalender!$B$68:$B$77,MAX(1,$B61))),1,0)+IF(OR(AND($C61&gt;0,INDEX(Kalender!EF$81:EF$110,MAX(1,$C61))&gt;INDEX(Kalender!$B$81:$B$110,MAX(1,$C61))),AND($D61&gt;0,INDEX(Kalender!EF$81:EF$110,MAX(1,$D61))&gt;INDEX(Kalender!$B$81:$B$110,MAX(1,$D61))),AND($E61&gt;0,INDEX(Kalender!EF$81:EF$110,MAX(1,$E61))&gt;INDEX(Kalender!$B$81:$B$110,MAX(1,$E61))),AND($F61&gt;0,INDEX(Kalender!EF$81:EF$110,MAX(1,$F61))&gt;INDEX(Kalender!$B$81:$B$110,MAX(1,$F61)))),2,0))</f>
        <v>0</v>
      </c>
      <c r="EG61" s="5" t="n">
        <f aca="false">IF(Kalender!EG61&lt;&gt;1,0,IF(AND($B61&gt;0,INDEX(Kalender!EG$68:EG$77,MAX(1,$B61))&gt;INDEX(Kalender!$B$68:$B$77,MAX(1,$B61))),1,0)+IF(OR(AND($C61&gt;0,INDEX(Kalender!EG$81:EG$110,MAX(1,$C61))&gt;INDEX(Kalender!$B$81:$B$110,MAX(1,$C61))),AND($D61&gt;0,INDEX(Kalender!EG$81:EG$110,MAX(1,$D61))&gt;INDEX(Kalender!$B$81:$B$110,MAX(1,$D61))),AND($E61&gt;0,INDEX(Kalender!EG$81:EG$110,MAX(1,$E61))&gt;INDEX(Kalender!$B$81:$B$110,MAX(1,$E61))),AND($F61&gt;0,INDEX(Kalender!EG$81:EG$110,MAX(1,$F61))&gt;INDEX(Kalender!$B$81:$B$110,MAX(1,$F61)))),2,0))</f>
        <v>0</v>
      </c>
      <c r="EH61" s="5" t="n">
        <f aca="false">IF(Kalender!EH61&lt;&gt;1,0,IF(AND($B61&gt;0,INDEX(Kalender!EH$68:EH$77,MAX(1,$B61))&gt;INDEX(Kalender!$B$68:$B$77,MAX(1,$B61))),1,0)+IF(OR(AND($C61&gt;0,INDEX(Kalender!EH$81:EH$110,MAX(1,$C61))&gt;INDEX(Kalender!$B$81:$B$110,MAX(1,$C61))),AND($D61&gt;0,INDEX(Kalender!EH$81:EH$110,MAX(1,$D61))&gt;INDEX(Kalender!$B$81:$B$110,MAX(1,$D61))),AND($E61&gt;0,INDEX(Kalender!EH$81:EH$110,MAX(1,$E61))&gt;INDEX(Kalender!$B$81:$B$110,MAX(1,$E61))),AND($F61&gt;0,INDEX(Kalender!EH$81:EH$110,MAX(1,$F61))&gt;INDEX(Kalender!$B$81:$B$110,MAX(1,$F61)))),2,0))</f>
        <v>0</v>
      </c>
      <c r="EI61" s="5" t="n">
        <f aca="false">IF(Kalender!EI61&lt;&gt;1,0,IF(AND($B61&gt;0,INDEX(Kalender!EI$68:EI$77,MAX(1,$B61))&gt;INDEX(Kalender!$B$68:$B$77,MAX(1,$B61))),1,0)+IF(OR(AND($C61&gt;0,INDEX(Kalender!EI$81:EI$110,MAX(1,$C61))&gt;INDEX(Kalender!$B$81:$B$110,MAX(1,$C61))),AND($D61&gt;0,INDEX(Kalender!EI$81:EI$110,MAX(1,$D61))&gt;INDEX(Kalender!$B$81:$B$110,MAX(1,$D61))),AND($E61&gt;0,INDEX(Kalender!EI$81:EI$110,MAX(1,$E61))&gt;INDEX(Kalender!$B$81:$B$110,MAX(1,$E61))),AND($F61&gt;0,INDEX(Kalender!EI$81:EI$110,MAX(1,$F61))&gt;INDEX(Kalender!$B$81:$B$110,MAX(1,$F61)))),2,0))</f>
        <v>0</v>
      </c>
      <c r="EJ61" s="5" t="n">
        <f aca="false">IF(Kalender!EJ61&lt;&gt;1,0,IF(AND($B61&gt;0,INDEX(Kalender!EJ$68:EJ$77,MAX(1,$B61))&gt;INDEX(Kalender!$B$68:$B$77,MAX(1,$B61))),1,0)+IF(OR(AND($C61&gt;0,INDEX(Kalender!EJ$81:EJ$110,MAX(1,$C61))&gt;INDEX(Kalender!$B$81:$B$110,MAX(1,$C61))),AND($D61&gt;0,INDEX(Kalender!EJ$81:EJ$110,MAX(1,$D61))&gt;INDEX(Kalender!$B$81:$B$110,MAX(1,$D61))),AND($E61&gt;0,INDEX(Kalender!EJ$81:EJ$110,MAX(1,$E61))&gt;INDEX(Kalender!$B$81:$B$110,MAX(1,$E61))),AND($F61&gt;0,INDEX(Kalender!EJ$81:EJ$110,MAX(1,$F61))&gt;INDEX(Kalender!$B$81:$B$110,MAX(1,$F61)))),2,0))</f>
        <v>0</v>
      </c>
      <c r="EK61" s="5" t="n">
        <f aca="false">IF(Kalender!EK61&lt;&gt;1,0,IF(AND($B61&gt;0,INDEX(Kalender!EK$68:EK$77,MAX(1,$B61))&gt;INDEX(Kalender!$B$68:$B$77,MAX(1,$B61))),1,0)+IF(OR(AND($C61&gt;0,INDEX(Kalender!EK$81:EK$110,MAX(1,$C61))&gt;INDEX(Kalender!$B$81:$B$110,MAX(1,$C61))),AND($D61&gt;0,INDEX(Kalender!EK$81:EK$110,MAX(1,$D61))&gt;INDEX(Kalender!$B$81:$B$110,MAX(1,$D61))),AND($E61&gt;0,INDEX(Kalender!EK$81:EK$110,MAX(1,$E61))&gt;INDEX(Kalender!$B$81:$B$110,MAX(1,$E61))),AND($F61&gt;0,INDEX(Kalender!EK$81:EK$110,MAX(1,$F61))&gt;INDEX(Kalender!$B$81:$B$110,MAX(1,$F61)))),2,0))</f>
        <v>0</v>
      </c>
      <c r="EL61" s="5" t="n">
        <f aca="false">IF(Kalender!EL61&lt;&gt;1,0,IF(AND($B61&gt;0,INDEX(Kalender!EL$68:EL$77,MAX(1,$B61))&gt;INDEX(Kalender!$B$68:$B$77,MAX(1,$B61))),1,0)+IF(OR(AND($C61&gt;0,INDEX(Kalender!EL$81:EL$110,MAX(1,$C61))&gt;INDEX(Kalender!$B$81:$B$110,MAX(1,$C61))),AND($D61&gt;0,INDEX(Kalender!EL$81:EL$110,MAX(1,$D61))&gt;INDEX(Kalender!$B$81:$B$110,MAX(1,$D61))),AND($E61&gt;0,INDEX(Kalender!EL$81:EL$110,MAX(1,$E61))&gt;INDEX(Kalender!$B$81:$B$110,MAX(1,$E61))),AND($F61&gt;0,INDEX(Kalender!EL$81:EL$110,MAX(1,$F61))&gt;INDEX(Kalender!$B$81:$B$110,MAX(1,$F61)))),2,0))</f>
        <v>0</v>
      </c>
      <c r="EM61" s="5" t="n">
        <f aca="false">IF(Kalender!EM61&lt;&gt;1,0,IF(AND($B61&gt;0,INDEX(Kalender!EM$68:EM$77,MAX(1,$B61))&gt;INDEX(Kalender!$B$68:$B$77,MAX(1,$B61))),1,0)+IF(OR(AND($C61&gt;0,INDEX(Kalender!EM$81:EM$110,MAX(1,$C61))&gt;INDEX(Kalender!$B$81:$B$110,MAX(1,$C61))),AND($D61&gt;0,INDEX(Kalender!EM$81:EM$110,MAX(1,$D61))&gt;INDEX(Kalender!$B$81:$B$110,MAX(1,$D61))),AND($E61&gt;0,INDEX(Kalender!EM$81:EM$110,MAX(1,$E61))&gt;INDEX(Kalender!$B$81:$B$110,MAX(1,$E61))),AND($F61&gt;0,INDEX(Kalender!EM$81:EM$110,MAX(1,$F61))&gt;INDEX(Kalender!$B$81:$B$110,MAX(1,$F61)))),2,0))</f>
        <v>0</v>
      </c>
      <c r="EN61" s="5" t="n">
        <f aca="false">IF(Kalender!EN61&lt;&gt;1,0,IF(AND($B61&gt;0,INDEX(Kalender!EN$68:EN$77,MAX(1,$B61))&gt;INDEX(Kalender!$B$68:$B$77,MAX(1,$B61))),1,0)+IF(OR(AND($C61&gt;0,INDEX(Kalender!EN$81:EN$110,MAX(1,$C61))&gt;INDEX(Kalender!$B$81:$B$110,MAX(1,$C61))),AND($D61&gt;0,INDEX(Kalender!EN$81:EN$110,MAX(1,$D61))&gt;INDEX(Kalender!$B$81:$B$110,MAX(1,$D61))),AND($E61&gt;0,INDEX(Kalender!EN$81:EN$110,MAX(1,$E61))&gt;INDEX(Kalender!$B$81:$B$110,MAX(1,$E61))),AND($F61&gt;0,INDEX(Kalender!EN$81:EN$110,MAX(1,$F61))&gt;INDEX(Kalender!$B$81:$B$110,MAX(1,$F61)))),2,0))</f>
        <v>0</v>
      </c>
      <c r="EO61" s="5" t="n">
        <f aca="false">IF(Kalender!EO61&lt;&gt;1,0,IF(AND($B61&gt;0,INDEX(Kalender!EO$68:EO$77,MAX(1,$B61))&gt;INDEX(Kalender!$B$68:$B$77,MAX(1,$B61))),1,0)+IF(OR(AND($C61&gt;0,INDEX(Kalender!EO$81:EO$110,MAX(1,$C61))&gt;INDEX(Kalender!$B$81:$B$110,MAX(1,$C61))),AND($D61&gt;0,INDEX(Kalender!EO$81:EO$110,MAX(1,$D61))&gt;INDEX(Kalender!$B$81:$B$110,MAX(1,$D61))),AND($E61&gt;0,INDEX(Kalender!EO$81:EO$110,MAX(1,$E61))&gt;INDEX(Kalender!$B$81:$B$110,MAX(1,$E61))),AND($F61&gt;0,INDEX(Kalender!EO$81:EO$110,MAX(1,$F61))&gt;INDEX(Kalender!$B$81:$B$110,MAX(1,$F61)))),2,0))</f>
        <v>0</v>
      </c>
      <c r="EP61" s="5" t="n">
        <f aca="false">IF(Kalender!EP61&lt;&gt;1,0,IF(AND($B61&gt;0,INDEX(Kalender!EP$68:EP$77,MAX(1,$B61))&gt;INDEX(Kalender!$B$68:$B$77,MAX(1,$B61))),1,0)+IF(OR(AND($C61&gt;0,INDEX(Kalender!EP$81:EP$110,MAX(1,$C61))&gt;INDEX(Kalender!$B$81:$B$110,MAX(1,$C61))),AND($D61&gt;0,INDEX(Kalender!EP$81:EP$110,MAX(1,$D61))&gt;INDEX(Kalender!$B$81:$B$110,MAX(1,$D61))),AND($E61&gt;0,INDEX(Kalender!EP$81:EP$110,MAX(1,$E61))&gt;INDEX(Kalender!$B$81:$B$110,MAX(1,$E61))),AND($F61&gt;0,INDEX(Kalender!EP$81:EP$110,MAX(1,$F61))&gt;INDEX(Kalender!$B$81:$B$110,MAX(1,$F61)))),2,0))</f>
        <v>0</v>
      </c>
      <c r="EQ61" s="5" t="n">
        <f aca="false">IF(Kalender!EQ61&lt;&gt;1,0,IF(AND($B61&gt;0,INDEX(Kalender!EQ$68:EQ$77,MAX(1,$B61))&gt;INDEX(Kalender!$B$68:$B$77,MAX(1,$B61))),1,0)+IF(OR(AND($C61&gt;0,INDEX(Kalender!EQ$81:EQ$110,MAX(1,$C61))&gt;INDEX(Kalender!$B$81:$B$110,MAX(1,$C61))),AND($D61&gt;0,INDEX(Kalender!EQ$81:EQ$110,MAX(1,$D61))&gt;INDEX(Kalender!$B$81:$B$110,MAX(1,$D61))),AND($E61&gt;0,INDEX(Kalender!EQ$81:EQ$110,MAX(1,$E61))&gt;INDEX(Kalender!$B$81:$B$110,MAX(1,$E61))),AND($F61&gt;0,INDEX(Kalender!EQ$81:EQ$110,MAX(1,$F61))&gt;INDEX(Kalender!$B$81:$B$110,MAX(1,$F61)))),2,0))</f>
        <v>0</v>
      </c>
      <c r="ER61" s="5" t="n">
        <f aca="false">IF(Kalender!ER61&lt;&gt;1,0,IF(AND($B61&gt;0,INDEX(Kalender!ER$68:ER$77,MAX(1,$B61))&gt;INDEX(Kalender!$B$68:$B$77,MAX(1,$B61))),1,0)+IF(OR(AND($C61&gt;0,INDEX(Kalender!ER$81:ER$110,MAX(1,$C61))&gt;INDEX(Kalender!$B$81:$B$110,MAX(1,$C61))),AND($D61&gt;0,INDEX(Kalender!ER$81:ER$110,MAX(1,$D61))&gt;INDEX(Kalender!$B$81:$B$110,MAX(1,$D61))),AND($E61&gt;0,INDEX(Kalender!ER$81:ER$110,MAX(1,$E61))&gt;INDEX(Kalender!$B$81:$B$110,MAX(1,$E61))),AND($F61&gt;0,INDEX(Kalender!ER$81:ER$110,MAX(1,$F61))&gt;INDEX(Kalender!$B$81:$B$110,MAX(1,$F61)))),2,0))</f>
        <v>0</v>
      </c>
      <c r="ES61" s="5" t="n">
        <f aca="false">IF(Kalender!ES61&lt;&gt;1,0,IF(AND($B61&gt;0,INDEX(Kalender!ES$68:ES$77,MAX(1,$B61))&gt;INDEX(Kalender!$B$68:$B$77,MAX(1,$B61))),1,0)+IF(OR(AND($C61&gt;0,INDEX(Kalender!ES$81:ES$110,MAX(1,$C61))&gt;INDEX(Kalender!$B$81:$B$110,MAX(1,$C61))),AND($D61&gt;0,INDEX(Kalender!ES$81:ES$110,MAX(1,$D61))&gt;INDEX(Kalender!$B$81:$B$110,MAX(1,$D61))),AND($E61&gt;0,INDEX(Kalender!ES$81:ES$110,MAX(1,$E61))&gt;INDEX(Kalender!$B$81:$B$110,MAX(1,$E61))),AND($F61&gt;0,INDEX(Kalender!ES$81:ES$110,MAX(1,$F61))&gt;INDEX(Kalender!$B$81:$B$110,MAX(1,$F61)))),2,0))</f>
        <v>0</v>
      </c>
      <c r="ET61" s="5" t="n">
        <f aca="false">IF(Kalender!ET61&lt;&gt;1,0,IF(AND($B61&gt;0,INDEX(Kalender!ET$68:ET$77,MAX(1,$B61))&gt;INDEX(Kalender!$B$68:$B$77,MAX(1,$B61))),1,0)+IF(OR(AND($C61&gt;0,INDEX(Kalender!ET$81:ET$110,MAX(1,$C61))&gt;INDEX(Kalender!$B$81:$B$110,MAX(1,$C61))),AND($D61&gt;0,INDEX(Kalender!ET$81:ET$110,MAX(1,$D61))&gt;INDEX(Kalender!$B$81:$B$110,MAX(1,$D61))),AND($E61&gt;0,INDEX(Kalender!ET$81:ET$110,MAX(1,$E61))&gt;INDEX(Kalender!$B$81:$B$110,MAX(1,$E61))),AND($F61&gt;0,INDEX(Kalender!ET$81:ET$110,MAX(1,$F61))&gt;INDEX(Kalender!$B$81:$B$110,MAX(1,$F61)))),2,0))</f>
        <v>0</v>
      </c>
      <c r="EU61" s="5" t="n">
        <f aca="false">IF(Kalender!EU61&lt;&gt;1,0,IF(AND($B61&gt;0,INDEX(Kalender!EU$68:EU$77,MAX(1,$B61))&gt;INDEX(Kalender!$B$68:$B$77,MAX(1,$B61))),1,0)+IF(OR(AND($C61&gt;0,INDEX(Kalender!EU$81:EU$110,MAX(1,$C61))&gt;INDEX(Kalender!$B$81:$B$110,MAX(1,$C61))),AND($D61&gt;0,INDEX(Kalender!EU$81:EU$110,MAX(1,$D61))&gt;INDEX(Kalender!$B$81:$B$110,MAX(1,$D61))),AND($E61&gt;0,INDEX(Kalender!EU$81:EU$110,MAX(1,$E61))&gt;INDEX(Kalender!$B$81:$B$110,MAX(1,$E61))),AND($F61&gt;0,INDEX(Kalender!EU$81:EU$110,MAX(1,$F61))&gt;INDEX(Kalender!$B$81:$B$110,MAX(1,$F61)))),2,0))</f>
        <v>0</v>
      </c>
      <c r="EV61" s="5" t="n">
        <f aca="false">IF(Kalender!EV61&lt;&gt;1,0,IF(AND($B61&gt;0,INDEX(Kalender!EV$68:EV$77,MAX(1,$B61))&gt;INDEX(Kalender!$B$68:$B$77,MAX(1,$B61))),1,0)+IF(OR(AND($C61&gt;0,INDEX(Kalender!EV$81:EV$110,MAX(1,$C61))&gt;INDEX(Kalender!$B$81:$B$110,MAX(1,$C61))),AND($D61&gt;0,INDEX(Kalender!EV$81:EV$110,MAX(1,$D61))&gt;INDEX(Kalender!$B$81:$B$110,MAX(1,$D61))),AND($E61&gt;0,INDEX(Kalender!EV$81:EV$110,MAX(1,$E61))&gt;INDEX(Kalender!$B$81:$B$110,MAX(1,$E61))),AND($F61&gt;0,INDEX(Kalender!EV$81:EV$110,MAX(1,$F61))&gt;INDEX(Kalender!$B$81:$B$110,MAX(1,$F61)))),2,0))</f>
        <v>0</v>
      </c>
      <c r="EW61" s="5" t="n">
        <f aca="false">IF(Kalender!EW61&lt;&gt;1,0,IF(AND($B61&gt;0,INDEX(Kalender!EW$68:EW$77,MAX(1,$B61))&gt;INDEX(Kalender!$B$68:$B$77,MAX(1,$B61))),1,0)+IF(OR(AND($C61&gt;0,INDEX(Kalender!EW$81:EW$110,MAX(1,$C61))&gt;INDEX(Kalender!$B$81:$B$110,MAX(1,$C61))),AND($D61&gt;0,INDEX(Kalender!EW$81:EW$110,MAX(1,$D61))&gt;INDEX(Kalender!$B$81:$B$110,MAX(1,$D61))),AND($E61&gt;0,INDEX(Kalender!EW$81:EW$110,MAX(1,$E61))&gt;INDEX(Kalender!$B$81:$B$110,MAX(1,$E61))),AND($F61&gt;0,INDEX(Kalender!EW$81:EW$110,MAX(1,$F61))&gt;INDEX(Kalender!$B$81:$B$110,MAX(1,$F61)))),2,0))</f>
        <v>0</v>
      </c>
      <c r="EX61" s="5" t="n">
        <f aca="false">IF(Kalender!EX61&lt;&gt;1,0,IF(AND($B61&gt;0,INDEX(Kalender!EX$68:EX$77,MAX(1,$B61))&gt;INDEX(Kalender!$B$68:$B$77,MAX(1,$B61))),1,0)+IF(OR(AND($C61&gt;0,INDEX(Kalender!EX$81:EX$110,MAX(1,$C61))&gt;INDEX(Kalender!$B$81:$B$110,MAX(1,$C61))),AND($D61&gt;0,INDEX(Kalender!EX$81:EX$110,MAX(1,$D61))&gt;INDEX(Kalender!$B$81:$B$110,MAX(1,$D61))),AND($E61&gt;0,INDEX(Kalender!EX$81:EX$110,MAX(1,$E61))&gt;INDEX(Kalender!$B$81:$B$110,MAX(1,$E61))),AND($F61&gt;0,INDEX(Kalender!EX$81:EX$110,MAX(1,$F61))&gt;INDEX(Kalender!$B$81:$B$110,MAX(1,$F61)))),2,0))</f>
        <v>0</v>
      </c>
      <c r="EY61" s="5" t="n">
        <f aca="false">IF(Kalender!EY61&lt;&gt;1,0,IF(AND($B61&gt;0,INDEX(Kalender!EY$68:EY$77,MAX(1,$B61))&gt;INDEX(Kalender!$B$68:$B$77,MAX(1,$B61))),1,0)+IF(OR(AND($C61&gt;0,INDEX(Kalender!EY$81:EY$110,MAX(1,$C61))&gt;INDEX(Kalender!$B$81:$B$110,MAX(1,$C61))),AND($D61&gt;0,INDEX(Kalender!EY$81:EY$110,MAX(1,$D61))&gt;INDEX(Kalender!$B$81:$B$110,MAX(1,$D61))),AND($E61&gt;0,INDEX(Kalender!EY$81:EY$110,MAX(1,$E61))&gt;INDEX(Kalender!$B$81:$B$110,MAX(1,$E61))),AND($F61&gt;0,INDEX(Kalender!EY$81:EY$110,MAX(1,$F61))&gt;INDEX(Kalender!$B$81:$B$110,MAX(1,$F61)))),2,0))</f>
        <v>0</v>
      </c>
      <c r="EZ61" s="5" t="n">
        <f aca="false">IF(Kalender!EZ61&lt;&gt;1,0,IF(AND($B61&gt;0,INDEX(Kalender!EZ$68:EZ$77,MAX(1,$B61))&gt;INDEX(Kalender!$B$68:$B$77,MAX(1,$B61))),1,0)+IF(OR(AND($C61&gt;0,INDEX(Kalender!EZ$81:EZ$110,MAX(1,$C61))&gt;INDEX(Kalender!$B$81:$B$110,MAX(1,$C61))),AND($D61&gt;0,INDEX(Kalender!EZ$81:EZ$110,MAX(1,$D61))&gt;INDEX(Kalender!$B$81:$B$110,MAX(1,$D61))),AND($E61&gt;0,INDEX(Kalender!EZ$81:EZ$110,MAX(1,$E61))&gt;INDEX(Kalender!$B$81:$B$110,MAX(1,$E61))),AND($F61&gt;0,INDEX(Kalender!EZ$81:EZ$110,MAX(1,$F61))&gt;INDEX(Kalender!$B$81:$B$110,MAX(1,$F61)))),2,0))</f>
        <v>0</v>
      </c>
      <c r="FA61" s="5" t="n">
        <f aca="false">IF(Kalender!FA61&lt;&gt;1,0,IF(AND($B61&gt;0,INDEX(Kalender!FA$68:FA$77,MAX(1,$B61))&gt;INDEX(Kalender!$B$68:$B$77,MAX(1,$B61))),1,0)+IF(OR(AND($C61&gt;0,INDEX(Kalender!FA$81:FA$110,MAX(1,$C61))&gt;INDEX(Kalender!$B$81:$B$110,MAX(1,$C61))),AND($D61&gt;0,INDEX(Kalender!FA$81:FA$110,MAX(1,$D61))&gt;INDEX(Kalender!$B$81:$B$110,MAX(1,$D61))),AND($E61&gt;0,INDEX(Kalender!FA$81:FA$110,MAX(1,$E61))&gt;INDEX(Kalender!$B$81:$B$110,MAX(1,$E61))),AND($F61&gt;0,INDEX(Kalender!FA$81:FA$110,MAX(1,$F61))&gt;INDEX(Kalender!$B$81:$B$110,MAX(1,$F61)))),2,0))</f>
        <v>0</v>
      </c>
      <c r="FB61" s="5" t="n">
        <f aca="false">IF(Kalender!FB61&lt;&gt;1,0,IF(AND($B61&gt;0,INDEX(Kalender!FB$68:FB$77,MAX(1,$B61))&gt;INDEX(Kalender!$B$68:$B$77,MAX(1,$B61))),1,0)+IF(OR(AND($C61&gt;0,INDEX(Kalender!FB$81:FB$110,MAX(1,$C61))&gt;INDEX(Kalender!$B$81:$B$110,MAX(1,$C61))),AND($D61&gt;0,INDEX(Kalender!FB$81:FB$110,MAX(1,$D61))&gt;INDEX(Kalender!$B$81:$B$110,MAX(1,$D61))),AND($E61&gt;0,INDEX(Kalender!FB$81:FB$110,MAX(1,$E61))&gt;INDEX(Kalender!$B$81:$B$110,MAX(1,$E61))),AND($F61&gt;0,INDEX(Kalender!FB$81:FB$110,MAX(1,$F61))&gt;INDEX(Kalender!$B$81:$B$110,MAX(1,$F61)))),2,0))</f>
        <v>0</v>
      </c>
      <c r="FC61" s="5" t="n">
        <f aca="false">IF(Kalender!FC61&lt;&gt;1,0,IF(AND($B61&gt;0,INDEX(Kalender!FC$68:FC$77,MAX(1,$B61))&gt;INDEX(Kalender!$B$68:$B$77,MAX(1,$B61))),1,0)+IF(OR(AND($C61&gt;0,INDEX(Kalender!FC$81:FC$110,MAX(1,$C61))&gt;INDEX(Kalender!$B$81:$B$110,MAX(1,$C61))),AND($D61&gt;0,INDEX(Kalender!FC$81:FC$110,MAX(1,$D61))&gt;INDEX(Kalender!$B$81:$B$110,MAX(1,$D61))),AND($E61&gt;0,INDEX(Kalender!FC$81:FC$110,MAX(1,$E61))&gt;INDEX(Kalender!$B$81:$B$110,MAX(1,$E61))),AND($F61&gt;0,INDEX(Kalender!FC$81:FC$110,MAX(1,$F61))&gt;INDEX(Kalender!$B$81:$B$110,MAX(1,$F61)))),2,0))</f>
        <v>0</v>
      </c>
      <c r="FD61" s="5" t="n">
        <f aca="false">IF(Kalender!FD61&lt;&gt;1,0,IF(AND($B61&gt;0,INDEX(Kalender!FD$68:FD$77,MAX(1,$B61))&gt;INDEX(Kalender!$B$68:$B$77,MAX(1,$B61))),1,0)+IF(OR(AND($C61&gt;0,INDEX(Kalender!FD$81:FD$110,MAX(1,$C61))&gt;INDEX(Kalender!$B$81:$B$110,MAX(1,$C61))),AND($D61&gt;0,INDEX(Kalender!FD$81:FD$110,MAX(1,$D61))&gt;INDEX(Kalender!$B$81:$B$110,MAX(1,$D61))),AND($E61&gt;0,INDEX(Kalender!FD$81:FD$110,MAX(1,$E61))&gt;INDEX(Kalender!$B$81:$B$110,MAX(1,$E61))),AND($F61&gt;0,INDEX(Kalender!FD$81:FD$110,MAX(1,$F61))&gt;INDEX(Kalender!$B$81:$B$110,MAX(1,$F61)))),2,0))</f>
        <v>0</v>
      </c>
      <c r="FE61" s="5" t="n">
        <f aca="false">IF(Kalender!FE61&lt;&gt;1,0,IF(AND($B61&gt;0,INDEX(Kalender!FE$68:FE$77,MAX(1,$B61))&gt;INDEX(Kalender!$B$68:$B$77,MAX(1,$B61))),1,0)+IF(OR(AND($C61&gt;0,INDEX(Kalender!FE$81:FE$110,MAX(1,$C61))&gt;INDEX(Kalender!$B$81:$B$110,MAX(1,$C61))),AND($D61&gt;0,INDEX(Kalender!FE$81:FE$110,MAX(1,$D61))&gt;INDEX(Kalender!$B$81:$B$110,MAX(1,$D61))),AND($E61&gt;0,INDEX(Kalender!FE$81:FE$110,MAX(1,$E61))&gt;INDEX(Kalender!$B$81:$B$110,MAX(1,$E61))),AND($F61&gt;0,INDEX(Kalender!FE$81:FE$110,MAX(1,$F61))&gt;INDEX(Kalender!$B$81:$B$110,MAX(1,$F61)))),2,0))</f>
        <v>0</v>
      </c>
      <c r="FF61" s="5" t="n">
        <f aca="false">IF(Kalender!FF61&lt;&gt;1,0,IF(AND($B61&gt;0,INDEX(Kalender!FF$68:FF$77,MAX(1,$B61))&gt;INDEX(Kalender!$B$68:$B$77,MAX(1,$B61))),1,0)+IF(OR(AND($C61&gt;0,INDEX(Kalender!FF$81:FF$110,MAX(1,$C61))&gt;INDEX(Kalender!$B$81:$B$110,MAX(1,$C61))),AND($D61&gt;0,INDEX(Kalender!FF$81:FF$110,MAX(1,$D61))&gt;INDEX(Kalender!$B$81:$B$110,MAX(1,$D61))),AND($E61&gt;0,INDEX(Kalender!FF$81:FF$110,MAX(1,$E61))&gt;INDEX(Kalender!$B$81:$B$110,MAX(1,$E61))),AND($F61&gt;0,INDEX(Kalender!FF$81:FF$110,MAX(1,$F61))&gt;INDEX(Kalender!$B$81:$B$110,MAX(1,$F61)))),2,0))</f>
        <v>0</v>
      </c>
      <c r="FG61" s="5" t="n">
        <f aca="false">IF(Kalender!FG61&lt;&gt;1,0,IF(AND($B61&gt;0,INDEX(Kalender!FG$68:FG$77,MAX(1,$B61))&gt;INDEX(Kalender!$B$68:$B$77,MAX(1,$B61))),1,0)+IF(OR(AND($C61&gt;0,INDEX(Kalender!FG$81:FG$110,MAX(1,$C61))&gt;INDEX(Kalender!$B$81:$B$110,MAX(1,$C61))),AND($D61&gt;0,INDEX(Kalender!FG$81:FG$110,MAX(1,$D61))&gt;INDEX(Kalender!$B$81:$B$110,MAX(1,$D61))),AND($E61&gt;0,INDEX(Kalender!FG$81:FG$110,MAX(1,$E61))&gt;INDEX(Kalender!$B$81:$B$110,MAX(1,$E61))),AND($F61&gt;0,INDEX(Kalender!FG$81:FG$110,MAX(1,$F61))&gt;INDEX(Kalender!$B$81:$B$110,MAX(1,$F61)))),2,0))</f>
        <v>0</v>
      </c>
      <c r="FH61" s="5" t="n">
        <f aca="false">IF(Kalender!FH61&lt;&gt;1,0,IF(AND($B61&gt;0,INDEX(Kalender!FH$68:FH$77,MAX(1,$B61))&gt;INDEX(Kalender!$B$68:$B$77,MAX(1,$B61))),1,0)+IF(OR(AND($C61&gt;0,INDEX(Kalender!FH$81:FH$110,MAX(1,$C61))&gt;INDEX(Kalender!$B$81:$B$110,MAX(1,$C61))),AND($D61&gt;0,INDEX(Kalender!FH$81:FH$110,MAX(1,$D61))&gt;INDEX(Kalender!$B$81:$B$110,MAX(1,$D61))),AND($E61&gt;0,INDEX(Kalender!FH$81:FH$110,MAX(1,$E61))&gt;INDEX(Kalender!$B$81:$B$110,MAX(1,$E61))),AND($F61&gt;0,INDEX(Kalender!FH$81:FH$110,MAX(1,$F61))&gt;INDEX(Kalender!$B$81:$B$110,MAX(1,$F61)))),2,0))</f>
        <v>0</v>
      </c>
      <c r="FI61" s="5" t="n">
        <f aca="false">IF(Kalender!FI61&lt;&gt;1,0,IF(AND($B61&gt;0,INDEX(Kalender!FI$68:FI$77,MAX(1,$B61))&gt;INDEX(Kalender!$B$68:$B$77,MAX(1,$B61))),1,0)+IF(OR(AND($C61&gt;0,INDEX(Kalender!FI$81:FI$110,MAX(1,$C61))&gt;INDEX(Kalender!$B$81:$B$110,MAX(1,$C61))),AND($D61&gt;0,INDEX(Kalender!FI$81:FI$110,MAX(1,$D61))&gt;INDEX(Kalender!$B$81:$B$110,MAX(1,$D61))),AND($E61&gt;0,INDEX(Kalender!FI$81:FI$110,MAX(1,$E61))&gt;INDEX(Kalender!$B$81:$B$110,MAX(1,$E61))),AND($F61&gt;0,INDEX(Kalender!FI$81:FI$110,MAX(1,$F61))&gt;INDEX(Kalender!$B$81:$B$110,MAX(1,$F61)))),2,0))</f>
        <v>0</v>
      </c>
      <c r="FJ61" s="5" t="n">
        <f aca="false">IF(Kalender!FJ61&lt;&gt;1,0,IF(AND($B61&gt;0,INDEX(Kalender!FJ$68:FJ$77,MAX(1,$B61))&gt;INDEX(Kalender!$B$68:$B$77,MAX(1,$B61))),1,0)+IF(OR(AND($C61&gt;0,INDEX(Kalender!FJ$81:FJ$110,MAX(1,$C61))&gt;INDEX(Kalender!$B$81:$B$110,MAX(1,$C61))),AND($D61&gt;0,INDEX(Kalender!FJ$81:FJ$110,MAX(1,$D61))&gt;INDEX(Kalender!$B$81:$B$110,MAX(1,$D61))),AND($E61&gt;0,INDEX(Kalender!FJ$81:FJ$110,MAX(1,$E61))&gt;INDEX(Kalender!$B$81:$B$110,MAX(1,$E61))),AND($F61&gt;0,INDEX(Kalender!FJ$81:FJ$110,MAX(1,$F61))&gt;INDEX(Kalender!$B$81:$B$110,MAX(1,$F61)))),2,0))</f>
        <v>0</v>
      </c>
      <c r="FK61" s="5" t="n">
        <f aca="false">IF(Kalender!FK61&lt;&gt;1,0,IF(AND($B61&gt;0,INDEX(Kalender!FK$68:FK$77,MAX(1,$B61))&gt;INDEX(Kalender!$B$68:$B$77,MAX(1,$B61))),1,0)+IF(OR(AND($C61&gt;0,INDEX(Kalender!FK$81:FK$110,MAX(1,$C61))&gt;INDEX(Kalender!$B$81:$B$110,MAX(1,$C61))),AND($D61&gt;0,INDEX(Kalender!FK$81:FK$110,MAX(1,$D61))&gt;INDEX(Kalender!$B$81:$B$110,MAX(1,$D61))),AND($E61&gt;0,INDEX(Kalender!FK$81:FK$110,MAX(1,$E61))&gt;INDEX(Kalender!$B$81:$B$110,MAX(1,$E61))),AND($F61&gt;0,INDEX(Kalender!FK$81:FK$110,MAX(1,$F61))&gt;INDEX(Kalender!$B$81:$B$110,MAX(1,$F61)))),2,0))</f>
        <v>0</v>
      </c>
      <c r="FL61" s="5" t="n">
        <f aca="false">IF(Kalender!FL61&lt;&gt;1,0,IF(AND($B61&gt;0,INDEX(Kalender!FL$68:FL$77,MAX(1,$B61))&gt;INDEX(Kalender!$B$68:$B$77,MAX(1,$B61))),1,0)+IF(OR(AND($C61&gt;0,INDEX(Kalender!FL$81:FL$110,MAX(1,$C61))&gt;INDEX(Kalender!$B$81:$B$110,MAX(1,$C61))),AND($D61&gt;0,INDEX(Kalender!FL$81:FL$110,MAX(1,$D61))&gt;INDEX(Kalender!$B$81:$B$110,MAX(1,$D61))),AND($E61&gt;0,INDEX(Kalender!FL$81:FL$110,MAX(1,$E61))&gt;INDEX(Kalender!$B$81:$B$110,MAX(1,$E61))),AND($F61&gt;0,INDEX(Kalender!FL$81:FL$110,MAX(1,$F61))&gt;INDEX(Kalender!$B$81:$B$110,MAX(1,$F61)))),2,0))</f>
        <v>0</v>
      </c>
      <c r="FM61" s="5" t="n">
        <f aca="false">IF(Kalender!FM61&lt;&gt;1,0,IF(AND($B61&gt;0,INDEX(Kalender!FM$68:FM$77,MAX(1,$B61))&gt;INDEX(Kalender!$B$68:$B$77,MAX(1,$B61))),1,0)+IF(OR(AND($C61&gt;0,INDEX(Kalender!FM$81:FM$110,MAX(1,$C61))&gt;INDEX(Kalender!$B$81:$B$110,MAX(1,$C61))),AND($D61&gt;0,INDEX(Kalender!FM$81:FM$110,MAX(1,$D61))&gt;INDEX(Kalender!$B$81:$B$110,MAX(1,$D61))),AND($E61&gt;0,INDEX(Kalender!FM$81:FM$110,MAX(1,$E61))&gt;INDEX(Kalender!$B$81:$B$110,MAX(1,$E61))),AND($F61&gt;0,INDEX(Kalender!FM$81:FM$110,MAX(1,$F61))&gt;INDEX(Kalender!$B$81:$B$110,MAX(1,$F61)))),2,0))</f>
        <v>0</v>
      </c>
      <c r="FN61" s="5" t="n">
        <f aca="false">IF(Kalender!FN61&lt;&gt;1,0,IF(AND($B61&gt;0,INDEX(Kalender!FN$68:FN$77,MAX(1,$B61))&gt;INDEX(Kalender!$B$68:$B$77,MAX(1,$B61))),1,0)+IF(OR(AND($C61&gt;0,INDEX(Kalender!FN$81:FN$110,MAX(1,$C61))&gt;INDEX(Kalender!$B$81:$B$110,MAX(1,$C61))),AND($D61&gt;0,INDEX(Kalender!FN$81:FN$110,MAX(1,$D61))&gt;INDEX(Kalender!$B$81:$B$110,MAX(1,$D61))),AND($E61&gt;0,INDEX(Kalender!FN$81:FN$110,MAX(1,$E61))&gt;INDEX(Kalender!$B$81:$B$110,MAX(1,$E61))),AND($F61&gt;0,INDEX(Kalender!FN$81:FN$110,MAX(1,$F61))&gt;INDEX(Kalender!$B$81:$B$110,MAX(1,$F61)))),2,0))</f>
        <v>0</v>
      </c>
      <c r="FO61" s="5" t="n">
        <f aca="false">IF(Kalender!FO61&lt;&gt;1,0,IF(AND($B61&gt;0,INDEX(Kalender!FO$68:FO$77,MAX(1,$B61))&gt;INDEX(Kalender!$B$68:$B$77,MAX(1,$B61))),1,0)+IF(OR(AND($C61&gt;0,INDEX(Kalender!FO$81:FO$110,MAX(1,$C61))&gt;INDEX(Kalender!$B$81:$B$110,MAX(1,$C61))),AND($D61&gt;0,INDEX(Kalender!FO$81:FO$110,MAX(1,$D61))&gt;INDEX(Kalender!$B$81:$B$110,MAX(1,$D61))),AND($E61&gt;0,INDEX(Kalender!FO$81:FO$110,MAX(1,$E61))&gt;INDEX(Kalender!$B$81:$B$110,MAX(1,$E61))),AND($F61&gt;0,INDEX(Kalender!FO$81:FO$110,MAX(1,$F61))&gt;INDEX(Kalender!$B$81:$B$110,MAX(1,$F61)))),2,0))</f>
        <v>0</v>
      </c>
      <c r="FP61" s="5" t="n">
        <f aca="false">IF(Kalender!FP61&lt;&gt;1,0,IF(AND($B61&gt;0,INDEX(Kalender!FP$68:FP$77,MAX(1,$B61))&gt;INDEX(Kalender!$B$68:$B$77,MAX(1,$B61))),1,0)+IF(OR(AND($C61&gt;0,INDEX(Kalender!FP$81:FP$110,MAX(1,$C61))&gt;INDEX(Kalender!$B$81:$B$110,MAX(1,$C61))),AND($D61&gt;0,INDEX(Kalender!FP$81:FP$110,MAX(1,$D61))&gt;INDEX(Kalender!$B$81:$B$110,MAX(1,$D61))),AND($E61&gt;0,INDEX(Kalender!FP$81:FP$110,MAX(1,$E61))&gt;INDEX(Kalender!$B$81:$B$110,MAX(1,$E61))),AND($F61&gt;0,INDEX(Kalender!FP$81:FP$110,MAX(1,$F61))&gt;INDEX(Kalender!$B$81:$B$110,MAX(1,$F61)))),2,0))</f>
        <v>0</v>
      </c>
      <c r="FQ61" s="5" t="n">
        <f aca="false">IF(Kalender!FQ61&lt;&gt;1,0,IF(AND($B61&gt;0,INDEX(Kalender!FQ$68:FQ$77,MAX(1,$B61))&gt;INDEX(Kalender!$B$68:$B$77,MAX(1,$B61))),1,0)+IF(OR(AND($C61&gt;0,INDEX(Kalender!FQ$81:FQ$110,MAX(1,$C61))&gt;INDEX(Kalender!$B$81:$B$110,MAX(1,$C61))),AND($D61&gt;0,INDEX(Kalender!FQ$81:FQ$110,MAX(1,$D61))&gt;INDEX(Kalender!$B$81:$B$110,MAX(1,$D61))),AND($E61&gt;0,INDEX(Kalender!FQ$81:FQ$110,MAX(1,$E61))&gt;INDEX(Kalender!$B$81:$B$110,MAX(1,$E61))),AND($F61&gt;0,INDEX(Kalender!FQ$81:FQ$110,MAX(1,$F61))&gt;INDEX(Kalender!$B$81:$B$110,MAX(1,$F61)))),2,0))</f>
        <v>0</v>
      </c>
      <c r="FR61" s="5" t="n">
        <f aca="false">IF(Kalender!FR61&lt;&gt;1,0,IF(AND($B61&gt;0,INDEX(Kalender!FR$68:FR$77,MAX(1,$B61))&gt;INDEX(Kalender!$B$68:$B$77,MAX(1,$B61))),1,0)+IF(OR(AND($C61&gt;0,INDEX(Kalender!FR$81:FR$110,MAX(1,$C61))&gt;INDEX(Kalender!$B$81:$B$110,MAX(1,$C61))),AND($D61&gt;0,INDEX(Kalender!FR$81:FR$110,MAX(1,$D61))&gt;INDEX(Kalender!$B$81:$B$110,MAX(1,$D61))),AND($E61&gt;0,INDEX(Kalender!FR$81:FR$110,MAX(1,$E61))&gt;INDEX(Kalender!$B$81:$B$110,MAX(1,$E61))),AND($F61&gt;0,INDEX(Kalender!FR$81:FR$110,MAX(1,$F61))&gt;INDEX(Kalender!$B$81:$B$110,MAX(1,$F61)))),2,0))</f>
        <v>0</v>
      </c>
      <c r="FS61" s="5" t="n">
        <f aca="false">IF(Kalender!FS61&lt;&gt;1,0,IF(AND($B61&gt;0,INDEX(Kalender!FS$68:FS$77,MAX(1,$B61))&gt;INDEX(Kalender!$B$68:$B$77,MAX(1,$B61))),1,0)+IF(OR(AND($C61&gt;0,INDEX(Kalender!FS$81:FS$110,MAX(1,$C61))&gt;INDEX(Kalender!$B$81:$B$110,MAX(1,$C61))),AND($D61&gt;0,INDEX(Kalender!FS$81:FS$110,MAX(1,$D61))&gt;INDEX(Kalender!$B$81:$B$110,MAX(1,$D61))),AND($E61&gt;0,INDEX(Kalender!FS$81:FS$110,MAX(1,$E61))&gt;INDEX(Kalender!$B$81:$B$110,MAX(1,$E61))),AND($F61&gt;0,INDEX(Kalender!FS$81:FS$110,MAX(1,$F61))&gt;INDEX(Kalender!$B$81:$B$110,MAX(1,$F61)))),2,0))</f>
        <v>0</v>
      </c>
      <c r="FT61" s="5" t="n">
        <f aca="false">IF(Kalender!FT61&lt;&gt;1,0,IF(AND($B61&gt;0,INDEX(Kalender!FT$68:FT$77,MAX(1,$B61))&gt;INDEX(Kalender!$B$68:$B$77,MAX(1,$B61))),1,0)+IF(OR(AND($C61&gt;0,INDEX(Kalender!FT$81:FT$110,MAX(1,$C61))&gt;INDEX(Kalender!$B$81:$B$110,MAX(1,$C61))),AND($D61&gt;0,INDEX(Kalender!FT$81:FT$110,MAX(1,$D61))&gt;INDEX(Kalender!$B$81:$B$110,MAX(1,$D61))),AND($E61&gt;0,INDEX(Kalender!FT$81:FT$110,MAX(1,$E61))&gt;INDEX(Kalender!$B$81:$B$110,MAX(1,$E61))),AND($F61&gt;0,INDEX(Kalender!FT$81:FT$110,MAX(1,$F61))&gt;INDEX(Kalender!$B$81:$B$110,MAX(1,$F61)))),2,0))</f>
        <v>0</v>
      </c>
      <c r="FU61" s="5" t="n">
        <f aca="false">IF(Kalender!FU61&lt;&gt;1,0,IF(AND($B61&gt;0,INDEX(Kalender!FU$68:FU$77,MAX(1,$B61))&gt;INDEX(Kalender!$B$68:$B$77,MAX(1,$B61))),1,0)+IF(OR(AND($C61&gt;0,INDEX(Kalender!FU$81:FU$110,MAX(1,$C61))&gt;INDEX(Kalender!$B$81:$B$110,MAX(1,$C61))),AND($D61&gt;0,INDEX(Kalender!FU$81:FU$110,MAX(1,$D61))&gt;INDEX(Kalender!$B$81:$B$110,MAX(1,$D61))),AND($E61&gt;0,INDEX(Kalender!FU$81:FU$110,MAX(1,$E61))&gt;INDEX(Kalender!$B$81:$B$110,MAX(1,$E61))),AND($F61&gt;0,INDEX(Kalender!FU$81:FU$110,MAX(1,$F61))&gt;INDEX(Kalender!$B$81:$B$110,MAX(1,$F61)))),2,0))</f>
        <v>0</v>
      </c>
      <c r="FV61" s="5" t="n">
        <f aca="false">IF(Kalender!FV61&lt;&gt;1,0,IF(AND($B61&gt;0,INDEX(Kalender!FV$68:FV$77,MAX(1,$B61))&gt;INDEX(Kalender!$B$68:$B$77,MAX(1,$B61))),1,0)+IF(OR(AND($C61&gt;0,INDEX(Kalender!FV$81:FV$110,MAX(1,$C61))&gt;INDEX(Kalender!$B$81:$B$110,MAX(1,$C61))),AND($D61&gt;0,INDEX(Kalender!FV$81:FV$110,MAX(1,$D61))&gt;INDEX(Kalender!$B$81:$B$110,MAX(1,$D61))),AND($E61&gt;0,INDEX(Kalender!FV$81:FV$110,MAX(1,$E61))&gt;INDEX(Kalender!$B$81:$B$110,MAX(1,$E61))),AND($F61&gt;0,INDEX(Kalender!FV$81:FV$110,MAX(1,$F61))&gt;INDEX(Kalender!$B$81:$B$110,MAX(1,$F61)))),2,0))</f>
        <v>0</v>
      </c>
      <c r="FW61" s="5" t="n">
        <f aca="false">IF(Kalender!FW61&lt;&gt;1,0,IF(AND($B61&gt;0,INDEX(Kalender!FW$68:FW$77,MAX(1,$B61))&gt;INDEX(Kalender!$B$68:$B$77,MAX(1,$B61))),1,0)+IF(OR(AND($C61&gt;0,INDEX(Kalender!FW$81:FW$110,MAX(1,$C61))&gt;INDEX(Kalender!$B$81:$B$110,MAX(1,$C61))),AND($D61&gt;0,INDEX(Kalender!FW$81:FW$110,MAX(1,$D61))&gt;INDEX(Kalender!$B$81:$B$110,MAX(1,$D61))),AND($E61&gt;0,INDEX(Kalender!FW$81:FW$110,MAX(1,$E61))&gt;INDEX(Kalender!$B$81:$B$110,MAX(1,$E61))),AND($F61&gt;0,INDEX(Kalender!FW$81:FW$110,MAX(1,$F61))&gt;INDEX(Kalender!$B$81:$B$110,MAX(1,$F61)))),2,0))</f>
        <v>0</v>
      </c>
      <c r="FX61" s="5" t="n">
        <f aca="false">IF(Kalender!FX61&lt;&gt;1,0,IF(AND($B61&gt;0,INDEX(Kalender!FX$68:FX$77,MAX(1,$B61))&gt;INDEX(Kalender!$B$68:$B$77,MAX(1,$B61))),1,0)+IF(OR(AND($C61&gt;0,INDEX(Kalender!FX$81:FX$110,MAX(1,$C61))&gt;INDEX(Kalender!$B$81:$B$110,MAX(1,$C61))),AND($D61&gt;0,INDEX(Kalender!FX$81:FX$110,MAX(1,$D61))&gt;INDEX(Kalender!$B$81:$B$110,MAX(1,$D61))),AND($E61&gt;0,INDEX(Kalender!FX$81:FX$110,MAX(1,$E61))&gt;INDEX(Kalender!$B$81:$B$110,MAX(1,$E61))),AND($F61&gt;0,INDEX(Kalender!FX$81:FX$110,MAX(1,$F61))&gt;INDEX(Kalender!$B$81:$B$110,MAX(1,$F61)))),2,0))</f>
        <v>0</v>
      </c>
      <c r="FY61" s="5" t="n">
        <f aca="false">IF(Kalender!FY61&lt;&gt;1,0,IF(AND($B61&gt;0,INDEX(Kalender!FY$68:FY$77,MAX(1,$B61))&gt;INDEX(Kalender!$B$68:$B$77,MAX(1,$B61))),1,0)+IF(OR(AND($C61&gt;0,INDEX(Kalender!FY$81:FY$110,MAX(1,$C61))&gt;INDEX(Kalender!$B$81:$B$110,MAX(1,$C61))),AND($D61&gt;0,INDEX(Kalender!FY$81:FY$110,MAX(1,$D61))&gt;INDEX(Kalender!$B$81:$B$110,MAX(1,$D61))),AND($E61&gt;0,INDEX(Kalender!FY$81:FY$110,MAX(1,$E61))&gt;INDEX(Kalender!$B$81:$B$110,MAX(1,$E61))),AND($F61&gt;0,INDEX(Kalender!FY$81:FY$110,MAX(1,$F61))&gt;INDEX(Kalender!$B$81:$B$110,MAX(1,$F61)))),2,0))</f>
        <v>0</v>
      </c>
      <c r="FZ61" s="5" t="n">
        <f aca="false">IF(Kalender!FZ61&lt;&gt;1,0,IF(AND($B61&gt;0,INDEX(Kalender!FZ$68:FZ$77,MAX(1,$B61))&gt;INDEX(Kalender!$B$68:$B$77,MAX(1,$B61))),1,0)+IF(OR(AND($C61&gt;0,INDEX(Kalender!FZ$81:FZ$110,MAX(1,$C61))&gt;INDEX(Kalender!$B$81:$B$110,MAX(1,$C61))),AND($D61&gt;0,INDEX(Kalender!FZ$81:FZ$110,MAX(1,$D61))&gt;INDEX(Kalender!$B$81:$B$110,MAX(1,$D61))),AND($E61&gt;0,INDEX(Kalender!FZ$81:FZ$110,MAX(1,$E61))&gt;INDEX(Kalender!$B$81:$B$110,MAX(1,$E61))),AND($F61&gt;0,INDEX(Kalender!FZ$81:FZ$110,MAX(1,$F61))&gt;INDEX(Kalender!$B$81:$B$110,MAX(1,$F61)))),2,0))</f>
        <v>0</v>
      </c>
      <c r="GA61" s="5" t="n">
        <f aca="false">IF(Kalender!GA61&lt;&gt;1,0,IF(AND($B61&gt;0,INDEX(Kalender!GA$68:GA$77,MAX(1,$B61))&gt;INDEX(Kalender!$B$68:$B$77,MAX(1,$B61))),1,0)+IF(OR(AND($C61&gt;0,INDEX(Kalender!GA$81:GA$110,MAX(1,$C61))&gt;INDEX(Kalender!$B$81:$B$110,MAX(1,$C61))),AND($D61&gt;0,INDEX(Kalender!GA$81:GA$110,MAX(1,$D61))&gt;INDEX(Kalender!$B$81:$B$110,MAX(1,$D61))),AND($E61&gt;0,INDEX(Kalender!GA$81:GA$110,MAX(1,$E61))&gt;INDEX(Kalender!$B$81:$B$110,MAX(1,$E61))),AND($F61&gt;0,INDEX(Kalender!GA$81:GA$110,MAX(1,$F61))&gt;INDEX(Kalender!$B$81:$B$110,MAX(1,$F61)))),2,0))</f>
        <v>0</v>
      </c>
      <c r="GB61" s="5" t="n">
        <f aca="false">IF(Kalender!GB61&lt;&gt;1,0,IF(AND($B61&gt;0,INDEX(Kalender!GB$68:GB$77,MAX(1,$B61))&gt;INDEX(Kalender!$B$68:$B$77,MAX(1,$B61))),1,0)+IF(OR(AND($C61&gt;0,INDEX(Kalender!GB$81:GB$110,MAX(1,$C61))&gt;INDEX(Kalender!$B$81:$B$110,MAX(1,$C61))),AND($D61&gt;0,INDEX(Kalender!GB$81:GB$110,MAX(1,$D61))&gt;INDEX(Kalender!$B$81:$B$110,MAX(1,$D61))),AND($E61&gt;0,INDEX(Kalender!GB$81:GB$110,MAX(1,$E61))&gt;INDEX(Kalender!$B$81:$B$110,MAX(1,$E61))),AND($F61&gt;0,INDEX(Kalender!GB$81:GB$110,MAX(1,$F61))&gt;INDEX(Kalender!$B$81:$B$110,MAX(1,$F61)))),2,0))</f>
        <v>0</v>
      </c>
      <c r="GC61" s="5" t="n">
        <f aca="false">IF(Kalender!GC61&lt;&gt;1,0,IF(AND($B61&gt;0,INDEX(Kalender!GC$68:GC$77,MAX(1,$B61))&gt;INDEX(Kalender!$B$68:$B$77,MAX(1,$B61))),1,0)+IF(OR(AND($C61&gt;0,INDEX(Kalender!GC$81:GC$110,MAX(1,$C61))&gt;INDEX(Kalender!$B$81:$B$110,MAX(1,$C61))),AND($D61&gt;0,INDEX(Kalender!GC$81:GC$110,MAX(1,$D61))&gt;INDEX(Kalender!$B$81:$B$110,MAX(1,$D61))),AND($E61&gt;0,INDEX(Kalender!GC$81:GC$110,MAX(1,$E61))&gt;INDEX(Kalender!$B$81:$B$110,MAX(1,$E61))),AND($F61&gt;0,INDEX(Kalender!GC$81:GC$110,MAX(1,$F61))&gt;INDEX(Kalender!$B$81:$B$110,MAX(1,$F61)))),2,0))</f>
        <v>0</v>
      </c>
      <c r="GD61" s="5" t="n">
        <f aca="false">IF(Kalender!GD61&lt;&gt;1,0,IF(AND($B61&gt;0,INDEX(Kalender!GD$68:GD$77,MAX(1,$B61))&gt;INDEX(Kalender!$B$68:$B$77,MAX(1,$B61))),1,0)+IF(OR(AND($C61&gt;0,INDEX(Kalender!GD$81:GD$110,MAX(1,$C61))&gt;INDEX(Kalender!$B$81:$B$110,MAX(1,$C61))),AND($D61&gt;0,INDEX(Kalender!GD$81:GD$110,MAX(1,$D61))&gt;INDEX(Kalender!$B$81:$B$110,MAX(1,$D61))),AND($E61&gt;0,INDEX(Kalender!GD$81:GD$110,MAX(1,$E61))&gt;INDEX(Kalender!$B$81:$B$110,MAX(1,$E61))),AND($F61&gt;0,INDEX(Kalender!GD$81:GD$110,MAX(1,$F61))&gt;INDEX(Kalender!$B$81:$B$110,MAX(1,$F61)))),2,0))</f>
        <v>0</v>
      </c>
      <c r="GE61" s="5" t="n">
        <f aca="false">IF(Kalender!GE61&lt;&gt;1,0,IF(AND($B61&gt;0,INDEX(Kalender!GE$68:GE$77,MAX(1,$B61))&gt;INDEX(Kalender!$B$68:$B$77,MAX(1,$B61))),1,0)+IF(OR(AND($C61&gt;0,INDEX(Kalender!GE$81:GE$110,MAX(1,$C61))&gt;INDEX(Kalender!$B$81:$B$110,MAX(1,$C61))),AND($D61&gt;0,INDEX(Kalender!GE$81:GE$110,MAX(1,$D61))&gt;INDEX(Kalender!$B$81:$B$110,MAX(1,$D61))),AND($E61&gt;0,INDEX(Kalender!GE$81:GE$110,MAX(1,$E61))&gt;INDEX(Kalender!$B$81:$B$110,MAX(1,$E61))),AND($F61&gt;0,INDEX(Kalender!GE$81:GE$110,MAX(1,$F61))&gt;INDEX(Kalender!$B$81:$B$110,MAX(1,$F61)))),2,0))</f>
        <v>0</v>
      </c>
      <c r="GF61" s="5" t="n">
        <f aca="false">IF(Kalender!GF61&lt;&gt;1,0,IF(AND($B61&gt;0,INDEX(Kalender!GF$68:GF$77,MAX(1,$B61))&gt;INDEX(Kalender!$B$68:$B$77,MAX(1,$B61))),1,0)+IF(OR(AND($C61&gt;0,INDEX(Kalender!GF$81:GF$110,MAX(1,$C61))&gt;INDEX(Kalender!$B$81:$B$110,MAX(1,$C61))),AND($D61&gt;0,INDEX(Kalender!GF$81:GF$110,MAX(1,$D61))&gt;INDEX(Kalender!$B$81:$B$110,MAX(1,$D61))),AND($E61&gt;0,INDEX(Kalender!GF$81:GF$110,MAX(1,$E61))&gt;INDEX(Kalender!$B$81:$B$110,MAX(1,$E61))),AND($F61&gt;0,INDEX(Kalender!GF$81:GF$110,MAX(1,$F61))&gt;INDEX(Kalender!$B$81:$B$110,MAX(1,$F61)))),2,0))</f>
        <v>0</v>
      </c>
      <c r="GG61" s="5" t="n">
        <f aca="false">IF(Kalender!GG61&lt;&gt;1,0,IF(AND($B61&gt;0,INDEX(Kalender!GG$68:GG$77,MAX(1,$B61))&gt;INDEX(Kalender!$B$68:$B$77,MAX(1,$B61))),1,0)+IF(OR(AND($C61&gt;0,INDEX(Kalender!GG$81:GG$110,MAX(1,$C61))&gt;INDEX(Kalender!$B$81:$B$110,MAX(1,$C61))),AND($D61&gt;0,INDEX(Kalender!GG$81:GG$110,MAX(1,$D61))&gt;INDEX(Kalender!$B$81:$B$110,MAX(1,$D61))),AND($E61&gt;0,INDEX(Kalender!GG$81:GG$110,MAX(1,$E61))&gt;INDEX(Kalender!$B$81:$B$110,MAX(1,$E61))),AND($F61&gt;0,INDEX(Kalender!GG$81:GG$110,MAX(1,$F61))&gt;INDEX(Kalender!$B$81:$B$110,MAX(1,$F61)))),2,0))</f>
        <v>0</v>
      </c>
      <c r="GH61" s="5" t="n">
        <f aca="false">IF(Kalender!GH61&lt;&gt;1,0,IF(AND($B61&gt;0,INDEX(Kalender!GH$68:GH$77,MAX(1,$B61))&gt;INDEX(Kalender!$B$68:$B$77,MAX(1,$B61))),1,0)+IF(OR(AND($C61&gt;0,INDEX(Kalender!GH$81:GH$110,MAX(1,$C61))&gt;INDEX(Kalender!$B$81:$B$110,MAX(1,$C61))),AND($D61&gt;0,INDEX(Kalender!GH$81:GH$110,MAX(1,$D61))&gt;INDEX(Kalender!$B$81:$B$110,MAX(1,$D61))),AND($E61&gt;0,INDEX(Kalender!GH$81:GH$110,MAX(1,$E61))&gt;INDEX(Kalender!$B$81:$B$110,MAX(1,$E61))),AND($F61&gt;0,INDEX(Kalender!GH$81:GH$110,MAX(1,$F61))&gt;INDEX(Kalender!$B$81:$B$110,MAX(1,$F61)))),2,0))</f>
        <v>0</v>
      </c>
      <c r="GI61" s="5" t="n">
        <f aca="false">IF(Kalender!GI61&lt;&gt;1,0,IF(AND($B61&gt;0,INDEX(Kalender!GI$68:GI$77,MAX(1,$B61))&gt;INDEX(Kalender!$B$68:$B$77,MAX(1,$B61))),1,0)+IF(OR(AND($C61&gt;0,INDEX(Kalender!GI$81:GI$110,MAX(1,$C61))&gt;INDEX(Kalender!$B$81:$B$110,MAX(1,$C61))),AND($D61&gt;0,INDEX(Kalender!GI$81:GI$110,MAX(1,$D61))&gt;INDEX(Kalender!$B$81:$B$110,MAX(1,$D61))),AND($E61&gt;0,INDEX(Kalender!GI$81:GI$110,MAX(1,$E61))&gt;INDEX(Kalender!$B$81:$B$110,MAX(1,$E61))),AND($F61&gt;0,INDEX(Kalender!GI$81:GI$110,MAX(1,$F61))&gt;INDEX(Kalender!$B$81:$B$110,MAX(1,$F61)))),2,0))</f>
        <v>0</v>
      </c>
      <c r="GJ61" s="5" t="n">
        <f aca="false">IF(Kalender!GJ61&lt;&gt;1,0,IF(AND($B61&gt;0,INDEX(Kalender!GJ$68:GJ$77,MAX(1,$B61))&gt;INDEX(Kalender!$B$68:$B$77,MAX(1,$B61))),1,0)+IF(OR(AND($C61&gt;0,INDEX(Kalender!GJ$81:GJ$110,MAX(1,$C61))&gt;INDEX(Kalender!$B$81:$B$110,MAX(1,$C61))),AND($D61&gt;0,INDEX(Kalender!GJ$81:GJ$110,MAX(1,$D61))&gt;INDEX(Kalender!$B$81:$B$110,MAX(1,$D61))),AND($E61&gt;0,INDEX(Kalender!GJ$81:GJ$110,MAX(1,$E61))&gt;INDEX(Kalender!$B$81:$B$110,MAX(1,$E61))),AND($F61&gt;0,INDEX(Kalender!GJ$81:GJ$110,MAX(1,$F61))&gt;INDEX(Kalender!$B$81:$B$110,MAX(1,$F61)))),2,0))</f>
        <v>0</v>
      </c>
      <c r="GK61" s="5" t="n">
        <f aca="false">IF(Kalender!GK61&lt;&gt;1,0,IF(AND($B61&gt;0,INDEX(Kalender!GK$68:GK$77,MAX(1,$B61))&gt;INDEX(Kalender!$B$68:$B$77,MAX(1,$B61))),1,0)+IF(OR(AND($C61&gt;0,INDEX(Kalender!GK$81:GK$110,MAX(1,$C61))&gt;INDEX(Kalender!$B$81:$B$110,MAX(1,$C61))),AND($D61&gt;0,INDEX(Kalender!GK$81:GK$110,MAX(1,$D61))&gt;INDEX(Kalender!$B$81:$B$110,MAX(1,$D61))),AND($E61&gt;0,INDEX(Kalender!GK$81:GK$110,MAX(1,$E61))&gt;INDEX(Kalender!$B$81:$B$110,MAX(1,$E61))),AND($F61&gt;0,INDEX(Kalender!GK$81:GK$110,MAX(1,$F61))&gt;INDEX(Kalender!$B$81:$B$110,MAX(1,$F61)))),2,0))</f>
        <v>0</v>
      </c>
      <c r="GL61" s="5" t="n">
        <f aca="false">IF(Kalender!GL61&lt;&gt;1,0,IF(AND($B61&gt;0,INDEX(Kalender!GL$68:GL$77,MAX(1,$B61))&gt;INDEX(Kalender!$B$68:$B$77,MAX(1,$B61))),1,0)+IF(OR(AND($C61&gt;0,INDEX(Kalender!GL$81:GL$110,MAX(1,$C61))&gt;INDEX(Kalender!$B$81:$B$110,MAX(1,$C61))),AND($D61&gt;0,INDEX(Kalender!GL$81:GL$110,MAX(1,$D61))&gt;INDEX(Kalender!$B$81:$B$110,MAX(1,$D61))),AND($E61&gt;0,INDEX(Kalender!GL$81:GL$110,MAX(1,$E61))&gt;INDEX(Kalender!$B$81:$B$110,MAX(1,$E61))),AND($F61&gt;0,INDEX(Kalender!GL$81:GL$110,MAX(1,$F61))&gt;INDEX(Kalender!$B$81:$B$110,MAX(1,$F61)))),2,0))</f>
        <v>0</v>
      </c>
      <c r="GM61" s="5" t="n">
        <f aca="false">IF(Kalender!GM61&lt;&gt;1,0,IF(AND($B61&gt;0,INDEX(Kalender!GM$68:GM$77,MAX(1,$B61))&gt;INDEX(Kalender!$B$68:$B$77,MAX(1,$B61))),1,0)+IF(OR(AND($C61&gt;0,INDEX(Kalender!GM$81:GM$110,MAX(1,$C61))&gt;INDEX(Kalender!$B$81:$B$110,MAX(1,$C61))),AND($D61&gt;0,INDEX(Kalender!GM$81:GM$110,MAX(1,$D61))&gt;INDEX(Kalender!$B$81:$B$110,MAX(1,$D61))),AND($E61&gt;0,INDEX(Kalender!GM$81:GM$110,MAX(1,$E61))&gt;INDEX(Kalender!$B$81:$B$110,MAX(1,$E61))),AND($F61&gt;0,INDEX(Kalender!GM$81:GM$110,MAX(1,$F61))&gt;INDEX(Kalender!$B$81:$B$110,MAX(1,$F61)))),2,0))</f>
        <v>0</v>
      </c>
      <c r="GN61" s="5" t="n">
        <f aca="false">IF(Kalender!GN61&lt;&gt;1,0,IF(AND($B61&gt;0,INDEX(Kalender!GN$68:GN$77,MAX(1,$B61))&gt;INDEX(Kalender!$B$68:$B$77,MAX(1,$B61))),1,0)+IF(OR(AND($C61&gt;0,INDEX(Kalender!GN$81:GN$110,MAX(1,$C61))&gt;INDEX(Kalender!$B$81:$B$110,MAX(1,$C61))),AND($D61&gt;0,INDEX(Kalender!GN$81:GN$110,MAX(1,$D61))&gt;INDEX(Kalender!$B$81:$B$110,MAX(1,$D61))),AND($E61&gt;0,INDEX(Kalender!GN$81:GN$110,MAX(1,$E61))&gt;INDEX(Kalender!$B$81:$B$110,MAX(1,$E61))),AND($F61&gt;0,INDEX(Kalender!GN$81:GN$110,MAX(1,$F61))&gt;INDEX(Kalender!$B$81:$B$110,MAX(1,$F61)))),2,0))</f>
        <v>0</v>
      </c>
      <c r="GO61" s="5" t="n">
        <f aca="false">IF(Kalender!GO61&lt;&gt;1,0,IF(AND($B61&gt;0,INDEX(Kalender!GO$68:GO$77,MAX(1,$B61))&gt;INDEX(Kalender!$B$68:$B$77,MAX(1,$B61))),1,0)+IF(OR(AND($C61&gt;0,INDEX(Kalender!GO$81:GO$110,MAX(1,$C61))&gt;INDEX(Kalender!$B$81:$B$110,MAX(1,$C61))),AND($D61&gt;0,INDEX(Kalender!GO$81:GO$110,MAX(1,$D61))&gt;INDEX(Kalender!$B$81:$B$110,MAX(1,$D61))),AND($E61&gt;0,INDEX(Kalender!GO$81:GO$110,MAX(1,$E61))&gt;INDEX(Kalender!$B$81:$B$110,MAX(1,$E61))),AND($F61&gt;0,INDEX(Kalender!GO$81:GO$110,MAX(1,$F61))&gt;INDEX(Kalender!$B$81:$B$110,MAX(1,$F61)))),2,0))</f>
        <v>0</v>
      </c>
      <c r="GP61" s="5" t="n">
        <f aca="false">IF(Kalender!GP61&lt;&gt;1,0,IF(AND($B61&gt;0,INDEX(Kalender!GP$68:GP$77,MAX(1,$B61))&gt;INDEX(Kalender!$B$68:$B$77,MAX(1,$B61))),1,0)+IF(OR(AND($C61&gt;0,INDEX(Kalender!GP$81:GP$110,MAX(1,$C61))&gt;INDEX(Kalender!$B$81:$B$110,MAX(1,$C61))),AND($D61&gt;0,INDEX(Kalender!GP$81:GP$110,MAX(1,$D61))&gt;INDEX(Kalender!$B$81:$B$110,MAX(1,$D61))),AND($E61&gt;0,INDEX(Kalender!GP$81:GP$110,MAX(1,$E61))&gt;INDEX(Kalender!$B$81:$B$110,MAX(1,$E61))),AND($F61&gt;0,INDEX(Kalender!GP$81:GP$110,MAX(1,$F61))&gt;INDEX(Kalender!$B$81:$B$110,MAX(1,$F61)))),2,0))</f>
        <v>0</v>
      </c>
      <c r="GQ61" s="5" t="n">
        <f aca="false">IF(Kalender!GQ61&lt;&gt;1,0,IF(AND($B61&gt;0,INDEX(Kalender!GQ$68:GQ$77,MAX(1,$B61))&gt;INDEX(Kalender!$B$68:$B$77,MAX(1,$B61))),1,0)+IF(OR(AND($C61&gt;0,INDEX(Kalender!GQ$81:GQ$110,MAX(1,$C61))&gt;INDEX(Kalender!$B$81:$B$110,MAX(1,$C61))),AND($D61&gt;0,INDEX(Kalender!GQ$81:GQ$110,MAX(1,$D61))&gt;INDEX(Kalender!$B$81:$B$110,MAX(1,$D61))),AND($E61&gt;0,INDEX(Kalender!GQ$81:GQ$110,MAX(1,$E61))&gt;INDEX(Kalender!$B$81:$B$110,MAX(1,$E61))),AND($F61&gt;0,INDEX(Kalender!GQ$81:GQ$110,MAX(1,$F61))&gt;INDEX(Kalender!$B$81:$B$110,MAX(1,$F61)))),2,0))</f>
        <v>0</v>
      </c>
      <c r="GR61" s="5" t="n">
        <f aca="false">IF(Kalender!GR61&lt;&gt;1,0,IF(AND($B61&gt;0,INDEX(Kalender!GR$68:GR$77,MAX(1,$B61))&gt;INDEX(Kalender!$B$68:$B$77,MAX(1,$B61))),1,0)+IF(OR(AND($C61&gt;0,INDEX(Kalender!GR$81:GR$110,MAX(1,$C61))&gt;INDEX(Kalender!$B$81:$B$110,MAX(1,$C61))),AND($D61&gt;0,INDEX(Kalender!GR$81:GR$110,MAX(1,$D61))&gt;INDEX(Kalender!$B$81:$B$110,MAX(1,$D61))),AND($E61&gt;0,INDEX(Kalender!GR$81:GR$110,MAX(1,$E61))&gt;INDEX(Kalender!$B$81:$B$110,MAX(1,$E61))),AND($F61&gt;0,INDEX(Kalender!GR$81:GR$110,MAX(1,$F61))&gt;INDEX(Kalender!$B$81:$B$110,MAX(1,$F61)))),2,0))</f>
        <v>0</v>
      </c>
      <c r="GS61" s="5" t="n">
        <f aca="false">IF(Kalender!GS61&lt;&gt;1,0,IF(AND($B61&gt;0,INDEX(Kalender!GS$68:GS$77,MAX(1,$B61))&gt;INDEX(Kalender!$B$68:$B$77,MAX(1,$B61))),1,0)+IF(OR(AND($C61&gt;0,INDEX(Kalender!GS$81:GS$110,MAX(1,$C61))&gt;INDEX(Kalender!$B$81:$B$110,MAX(1,$C61))),AND($D61&gt;0,INDEX(Kalender!GS$81:GS$110,MAX(1,$D61))&gt;INDEX(Kalender!$B$81:$B$110,MAX(1,$D61))),AND($E61&gt;0,INDEX(Kalender!GS$81:GS$110,MAX(1,$E61))&gt;INDEX(Kalender!$B$81:$B$110,MAX(1,$E61))),AND($F61&gt;0,INDEX(Kalender!GS$81:GS$110,MAX(1,$F61))&gt;INDEX(Kalender!$B$81:$B$110,MAX(1,$F61)))),2,0))</f>
        <v>0</v>
      </c>
      <c r="GT61" s="5" t="n">
        <f aca="false">IF(Kalender!GT61&lt;&gt;1,0,IF(AND($B61&gt;0,INDEX(Kalender!GT$68:GT$77,MAX(1,$B61))&gt;INDEX(Kalender!$B$68:$B$77,MAX(1,$B61))),1,0)+IF(OR(AND($C61&gt;0,INDEX(Kalender!GT$81:GT$110,MAX(1,$C61))&gt;INDEX(Kalender!$B$81:$B$110,MAX(1,$C61))),AND($D61&gt;0,INDEX(Kalender!GT$81:GT$110,MAX(1,$D61))&gt;INDEX(Kalender!$B$81:$B$110,MAX(1,$D61))),AND($E61&gt;0,INDEX(Kalender!GT$81:GT$110,MAX(1,$E61))&gt;INDEX(Kalender!$B$81:$B$110,MAX(1,$E61))),AND($F61&gt;0,INDEX(Kalender!GT$81:GT$110,MAX(1,$F61))&gt;INDEX(Kalender!$B$81:$B$110,MAX(1,$F61)))),2,0))</f>
        <v>0</v>
      </c>
      <c r="GU61" s="5" t="n">
        <f aca="false">IF(Kalender!GU61&lt;&gt;1,0,IF(AND($B61&gt;0,INDEX(Kalender!GU$68:GU$77,MAX(1,$B61))&gt;INDEX(Kalender!$B$68:$B$77,MAX(1,$B61))),1,0)+IF(OR(AND($C61&gt;0,INDEX(Kalender!GU$81:GU$110,MAX(1,$C61))&gt;INDEX(Kalender!$B$81:$B$110,MAX(1,$C61))),AND($D61&gt;0,INDEX(Kalender!GU$81:GU$110,MAX(1,$D61))&gt;INDEX(Kalender!$B$81:$B$110,MAX(1,$D61))),AND($E61&gt;0,INDEX(Kalender!GU$81:GU$110,MAX(1,$E61))&gt;INDEX(Kalender!$B$81:$B$110,MAX(1,$E61))),AND($F61&gt;0,INDEX(Kalender!GU$81:GU$110,MAX(1,$F61))&gt;INDEX(Kalender!$B$81:$B$110,MAX(1,$F61)))),2,0))</f>
        <v>0</v>
      </c>
      <c r="GV61" s="5" t="n">
        <f aca="false">IF(Kalender!GV61&lt;&gt;1,0,IF(AND($B61&gt;0,INDEX(Kalender!GV$68:GV$77,MAX(1,$B61))&gt;INDEX(Kalender!$B$68:$B$77,MAX(1,$B61))),1,0)+IF(OR(AND($C61&gt;0,INDEX(Kalender!GV$81:GV$110,MAX(1,$C61))&gt;INDEX(Kalender!$B$81:$B$110,MAX(1,$C61))),AND($D61&gt;0,INDEX(Kalender!GV$81:GV$110,MAX(1,$D61))&gt;INDEX(Kalender!$B$81:$B$110,MAX(1,$D61))),AND($E61&gt;0,INDEX(Kalender!GV$81:GV$110,MAX(1,$E61))&gt;INDEX(Kalender!$B$81:$B$110,MAX(1,$E61))),AND($F61&gt;0,INDEX(Kalender!GV$81:GV$110,MAX(1,$F61))&gt;INDEX(Kalender!$B$81:$B$110,MAX(1,$F61)))),2,0))</f>
        <v>0</v>
      </c>
      <c r="GW61" s="5" t="n">
        <f aca="false">IF(Kalender!GW61&lt;&gt;1,0,IF(AND($B61&gt;0,INDEX(Kalender!GW$68:GW$77,MAX(1,$B61))&gt;INDEX(Kalender!$B$68:$B$77,MAX(1,$B61))),1,0)+IF(OR(AND($C61&gt;0,INDEX(Kalender!GW$81:GW$110,MAX(1,$C61))&gt;INDEX(Kalender!$B$81:$B$110,MAX(1,$C61))),AND($D61&gt;0,INDEX(Kalender!GW$81:GW$110,MAX(1,$D61))&gt;INDEX(Kalender!$B$81:$B$110,MAX(1,$D61))),AND($E61&gt;0,INDEX(Kalender!GW$81:GW$110,MAX(1,$E61))&gt;INDEX(Kalender!$B$81:$B$110,MAX(1,$E61))),AND($F61&gt;0,INDEX(Kalender!GW$81:GW$110,MAX(1,$F61))&gt;INDEX(Kalender!$B$81:$B$110,MAX(1,$F61)))),2,0))</f>
        <v>0</v>
      </c>
      <c r="GX61" s="5" t="n">
        <f aca="false">IF(Kalender!GX61&lt;&gt;1,0,IF(AND($B61&gt;0,INDEX(Kalender!GX$68:GX$77,MAX(1,$B61))&gt;INDEX(Kalender!$B$68:$B$77,MAX(1,$B61))),1,0)+IF(OR(AND($C61&gt;0,INDEX(Kalender!GX$81:GX$110,MAX(1,$C61))&gt;INDEX(Kalender!$B$81:$B$110,MAX(1,$C61))),AND($D61&gt;0,INDEX(Kalender!GX$81:GX$110,MAX(1,$D61))&gt;INDEX(Kalender!$B$81:$B$110,MAX(1,$D61))),AND($E61&gt;0,INDEX(Kalender!GX$81:GX$110,MAX(1,$E61))&gt;INDEX(Kalender!$B$81:$B$110,MAX(1,$E61))),AND($F61&gt;0,INDEX(Kalender!GX$81:GX$110,MAX(1,$F61))&gt;INDEX(Kalender!$B$81:$B$110,MAX(1,$F61)))),2,0))</f>
        <v>0</v>
      </c>
      <c r="GY61" s="5" t="n">
        <f aca="false">IF(Kalender!GY61&lt;&gt;1,0,IF(AND($B61&gt;0,INDEX(Kalender!GY$68:GY$77,MAX(1,$B61))&gt;INDEX(Kalender!$B$68:$B$77,MAX(1,$B61))),1,0)+IF(OR(AND($C61&gt;0,INDEX(Kalender!GY$81:GY$110,MAX(1,$C61))&gt;INDEX(Kalender!$B$81:$B$110,MAX(1,$C61))),AND($D61&gt;0,INDEX(Kalender!GY$81:GY$110,MAX(1,$D61))&gt;INDEX(Kalender!$B$81:$B$110,MAX(1,$D61))),AND($E61&gt;0,INDEX(Kalender!GY$81:GY$110,MAX(1,$E61))&gt;INDEX(Kalender!$B$81:$B$110,MAX(1,$E61))),AND($F61&gt;0,INDEX(Kalender!GY$81:GY$110,MAX(1,$F61))&gt;INDEX(Kalender!$B$81:$B$110,MAX(1,$F61)))),2,0))</f>
        <v>0</v>
      </c>
      <c r="GZ61" s="5" t="n">
        <f aca="false">IF(Kalender!GZ61&lt;&gt;1,0,IF(AND($B61&gt;0,INDEX(Kalender!GZ$68:GZ$77,MAX(1,$B61))&gt;INDEX(Kalender!$B$68:$B$77,MAX(1,$B61))),1,0)+IF(OR(AND($C61&gt;0,INDEX(Kalender!GZ$81:GZ$110,MAX(1,$C61))&gt;INDEX(Kalender!$B$81:$B$110,MAX(1,$C61))),AND($D61&gt;0,INDEX(Kalender!GZ$81:GZ$110,MAX(1,$D61))&gt;INDEX(Kalender!$B$81:$B$110,MAX(1,$D61))),AND($E61&gt;0,INDEX(Kalender!GZ$81:GZ$110,MAX(1,$E61))&gt;INDEX(Kalender!$B$81:$B$110,MAX(1,$E61))),AND($F61&gt;0,INDEX(Kalender!GZ$81:GZ$110,MAX(1,$F61))&gt;INDEX(Kalender!$B$81:$B$110,MAX(1,$F61)))),2,0))</f>
        <v>0</v>
      </c>
      <c r="HA61" s="5" t="n">
        <f aca="false">IF(Kalender!HA61&lt;&gt;1,0,IF(AND($B61&gt;0,INDEX(Kalender!HA$68:HA$77,MAX(1,$B61))&gt;INDEX(Kalender!$B$68:$B$77,MAX(1,$B61))),1,0)+IF(OR(AND($C61&gt;0,INDEX(Kalender!HA$81:HA$110,MAX(1,$C61))&gt;INDEX(Kalender!$B$81:$B$110,MAX(1,$C61))),AND($D61&gt;0,INDEX(Kalender!HA$81:HA$110,MAX(1,$D61))&gt;INDEX(Kalender!$B$81:$B$110,MAX(1,$D61))),AND($E61&gt;0,INDEX(Kalender!HA$81:HA$110,MAX(1,$E61))&gt;INDEX(Kalender!$B$81:$B$110,MAX(1,$E61))),AND($F61&gt;0,INDEX(Kalender!HA$81:HA$110,MAX(1,$F61))&gt;INDEX(Kalender!$B$81:$B$110,MAX(1,$F61)))),2,0))</f>
        <v>0</v>
      </c>
      <c r="HB61" s="5" t="n">
        <f aca="false">IF(Kalender!HB61&lt;&gt;1,0,IF(AND($B61&gt;0,INDEX(Kalender!HB$68:HB$77,MAX(1,$B61))&gt;INDEX(Kalender!$B$68:$B$77,MAX(1,$B61))),1,0)+IF(OR(AND($C61&gt;0,INDEX(Kalender!HB$81:HB$110,MAX(1,$C61))&gt;INDEX(Kalender!$B$81:$B$110,MAX(1,$C61))),AND($D61&gt;0,INDEX(Kalender!HB$81:HB$110,MAX(1,$D61))&gt;INDEX(Kalender!$B$81:$B$110,MAX(1,$D61))),AND($E61&gt;0,INDEX(Kalender!HB$81:HB$110,MAX(1,$E61))&gt;INDEX(Kalender!$B$81:$B$110,MAX(1,$E61))),AND($F61&gt;0,INDEX(Kalender!HB$81:HB$110,MAX(1,$F61))&gt;INDEX(Kalender!$B$81:$B$110,MAX(1,$F61)))),2,0))</f>
        <v>0</v>
      </c>
      <c r="HC61" s="5" t="n">
        <f aca="false">IF(Kalender!HC61&lt;&gt;1,0,IF(AND($B61&gt;0,INDEX(Kalender!HC$68:HC$77,MAX(1,$B61))&gt;INDEX(Kalender!$B$68:$B$77,MAX(1,$B61))),1,0)+IF(OR(AND($C61&gt;0,INDEX(Kalender!HC$81:HC$110,MAX(1,$C61))&gt;INDEX(Kalender!$B$81:$B$110,MAX(1,$C61))),AND($D61&gt;0,INDEX(Kalender!HC$81:HC$110,MAX(1,$D61))&gt;INDEX(Kalender!$B$81:$B$110,MAX(1,$D61))),AND($E61&gt;0,INDEX(Kalender!HC$81:HC$110,MAX(1,$E61))&gt;INDEX(Kalender!$B$81:$B$110,MAX(1,$E61))),AND($F61&gt;0,INDEX(Kalender!HC$81:HC$110,MAX(1,$F61))&gt;INDEX(Kalender!$B$81:$B$110,MAX(1,$F61)))),2,0))</f>
        <v>0</v>
      </c>
      <c r="HD61" s="5" t="n">
        <f aca="false">IF(Kalender!HD61&lt;&gt;1,0,IF(AND($B61&gt;0,INDEX(Kalender!HD$68:HD$77,MAX(1,$B61))&gt;INDEX(Kalender!$B$68:$B$77,MAX(1,$B61))),1,0)+IF(OR(AND($C61&gt;0,INDEX(Kalender!HD$81:HD$110,MAX(1,$C61))&gt;INDEX(Kalender!$B$81:$B$110,MAX(1,$C61))),AND($D61&gt;0,INDEX(Kalender!HD$81:HD$110,MAX(1,$D61))&gt;INDEX(Kalender!$B$81:$B$110,MAX(1,$D61))),AND($E61&gt;0,INDEX(Kalender!HD$81:HD$110,MAX(1,$E61))&gt;INDEX(Kalender!$B$81:$B$110,MAX(1,$E61))),AND($F61&gt;0,INDEX(Kalender!HD$81:HD$110,MAX(1,$F61))&gt;INDEX(Kalender!$B$81:$B$110,MAX(1,$F61)))),2,0))</f>
        <v>0</v>
      </c>
      <c r="HE61" s="5" t="n">
        <f aca="false">IF(Kalender!HE61&lt;&gt;1,0,IF(AND($B61&gt;0,INDEX(Kalender!HE$68:HE$77,MAX(1,$B61))&gt;INDEX(Kalender!$B$68:$B$77,MAX(1,$B61))),1,0)+IF(OR(AND($C61&gt;0,INDEX(Kalender!HE$81:HE$110,MAX(1,$C61))&gt;INDEX(Kalender!$B$81:$B$110,MAX(1,$C61))),AND($D61&gt;0,INDEX(Kalender!HE$81:HE$110,MAX(1,$D61))&gt;INDEX(Kalender!$B$81:$B$110,MAX(1,$D61))),AND($E61&gt;0,INDEX(Kalender!HE$81:HE$110,MAX(1,$E61))&gt;INDEX(Kalender!$B$81:$B$110,MAX(1,$E61))),AND($F61&gt;0,INDEX(Kalender!HE$81:HE$110,MAX(1,$F61))&gt;INDEX(Kalender!$B$81:$B$110,MAX(1,$F61)))),2,0))</f>
        <v>0</v>
      </c>
      <c r="HF61" s="5" t="n">
        <f aca="false">IF(Kalender!HF61&lt;&gt;1,0,IF(AND($B61&gt;0,INDEX(Kalender!HF$68:HF$77,MAX(1,$B61))&gt;INDEX(Kalender!$B$68:$B$77,MAX(1,$B61))),1,0)+IF(OR(AND($C61&gt;0,INDEX(Kalender!HF$81:HF$110,MAX(1,$C61))&gt;INDEX(Kalender!$B$81:$B$110,MAX(1,$C61))),AND($D61&gt;0,INDEX(Kalender!HF$81:HF$110,MAX(1,$D61))&gt;INDEX(Kalender!$B$81:$B$110,MAX(1,$D61))),AND($E61&gt;0,INDEX(Kalender!HF$81:HF$110,MAX(1,$E61))&gt;INDEX(Kalender!$B$81:$B$110,MAX(1,$E61))),AND($F61&gt;0,INDEX(Kalender!HF$81:HF$110,MAX(1,$F61))&gt;INDEX(Kalender!$B$81:$B$110,MAX(1,$F61)))),2,0))</f>
        <v>0</v>
      </c>
      <c r="HG61" s="5" t="n">
        <f aca="false">IF(Kalender!HG61&lt;&gt;1,0,IF(AND($B61&gt;0,INDEX(Kalender!HG$68:HG$77,MAX(1,$B61))&gt;INDEX(Kalender!$B$68:$B$77,MAX(1,$B61))),1,0)+IF(OR(AND($C61&gt;0,INDEX(Kalender!HG$81:HG$110,MAX(1,$C61))&gt;INDEX(Kalender!$B$81:$B$110,MAX(1,$C61))),AND($D61&gt;0,INDEX(Kalender!HG$81:HG$110,MAX(1,$D61))&gt;INDEX(Kalender!$B$81:$B$110,MAX(1,$D61))),AND($E61&gt;0,INDEX(Kalender!HG$81:HG$110,MAX(1,$E61))&gt;INDEX(Kalender!$B$81:$B$110,MAX(1,$E61))),AND($F61&gt;0,INDEX(Kalender!HG$81:HG$110,MAX(1,$F61))&gt;INDEX(Kalender!$B$81:$B$110,MAX(1,$F61)))),2,0))</f>
        <v>0</v>
      </c>
      <c r="HH61" s="5" t="n">
        <f aca="false">IF(Kalender!HH61&lt;&gt;1,0,IF(AND($B61&gt;0,INDEX(Kalender!HH$68:HH$77,MAX(1,$B61))&gt;INDEX(Kalender!$B$68:$B$77,MAX(1,$B61))),1,0)+IF(OR(AND($C61&gt;0,INDEX(Kalender!HH$81:HH$110,MAX(1,$C61))&gt;INDEX(Kalender!$B$81:$B$110,MAX(1,$C61))),AND($D61&gt;0,INDEX(Kalender!HH$81:HH$110,MAX(1,$D61))&gt;INDEX(Kalender!$B$81:$B$110,MAX(1,$D61))),AND($E61&gt;0,INDEX(Kalender!HH$81:HH$110,MAX(1,$E61))&gt;INDEX(Kalender!$B$81:$B$110,MAX(1,$E61))),AND($F61&gt;0,INDEX(Kalender!HH$81:HH$110,MAX(1,$F61))&gt;INDEX(Kalender!$B$81:$B$110,MAX(1,$F61)))),2,0))</f>
        <v>0</v>
      </c>
      <c r="HI61" s="5" t="n">
        <f aca="false">IF(Kalender!HI61&lt;&gt;1,0,IF(AND($B61&gt;0,INDEX(Kalender!HI$68:HI$77,MAX(1,$B61))&gt;INDEX(Kalender!$B$68:$B$77,MAX(1,$B61))),1,0)+IF(OR(AND($C61&gt;0,INDEX(Kalender!HI$81:HI$110,MAX(1,$C61))&gt;INDEX(Kalender!$B$81:$B$110,MAX(1,$C61))),AND($D61&gt;0,INDEX(Kalender!HI$81:HI$110,MAX(1,$D61))&gt;INDEX(Kalender!$B$81:$B$110,MAX(1,$D61))),AND($E61&gt;0,INDEX(Kalender!HI$81:HI$110,MAX(1,$E61))&gt;INDEX(Kalender!$B$81:$B$110,MAX(1,$E61))),AND($F61&gt;0,INDEX(Kalender!HI$81:HI$110,MAX(1,$F61))&gt;INDEX(Kalender!$B$81:$B$110,MAX(1,$F61)))),2,0))</f>
        <v>0</v>
      </c>
      <c r="HJ61" s="5" t="n">
        <f aca="false">IF(Kalender!HJ61&lt;&gt;1,0,IF(AND($B61&gt;0,INDEX(Kalender!HJ$68:HJ$77,MAX(1,$B61))&gt;INDEX(Kalender!$B$68:$B$77,MAX(1,$B61))),1,0)+IF(OR(AND($C61&gt;0,INDEX(Kalender!HJ$81:HJ$110,MAX(1,$C61))&gt;INDEX(Kalender!$B$81:$B$110,MAX(1,$C61))),AND($D61&gt;0,INDEX(Kalender!HJ$81:HJ$110,MAX(1,$D61))&gt;INDEX(Kalender!$B$81:$B$110,MAX(1,$D61))),AND($E61&gt;0,INDEX(Kalender!HJ$81:HJ$110,MAX(1,$E61))&gt;INDEX(Kalender!$B$81:$B$110,MAX(1,$E61))),AND($F61&gt;0,INDEX(Kalender!HJ$81:HJ$110,MAX(1,$F61))&gt;INDEX(Kalender!$B$81:$B$110,MAX(1,$F61)))),2,0))</f>
        <v>0</v>
      </c>
      <c r="HK61" s="5" t="n">
        <f aca="false">IF(Kalender!HK61&lt;&gt;1,0,IF(AND($B61&gt;0,INDEX(Kalender!HK$68:HK$77,MAX(1,$B61))&gt;INDEX(Kalender!$B$68:$B$77,MAX(1,$B61))),1,0)+IF(OR(AND($C61&gt;0,INDEX(Kalender!HK$81:HK$110,MAX(1,$C61))&gt;INDEX(Kalender!$B$81:$B$110,MAX(1,$C61))),AND($D61&gt;0,INDEX(Kalender!HK$81:HK$110,MAX(1,$D61))&gt;INDEX(Kalender!$B$81:$B$110,MAX(1,$D61))),AND($E61&gt;0,INDEX(Kalender!HK$81:HK$110,MAX(1,$E61))&gt;INDEX(Kalender!$B$81:$B$110,MAX(1,$E61))),AND($F61&gt;0,INDEX(Kalender!HK$81:HK$110,MAX(1,$F61))&gt;INDEX(Kalender!$B$81:$B$110,MAX(1,$F61)))),2,0))</f>
        <v>0</v>
      </c>
      <c r="HL61" s="5" t="n">
        <f aca="false">IF(Kalender!HL61&lt;&gt;1,0,IF(AND($B61&gt;0,INDEX(Kalender!HL$68:HL$77,MAX(1,$B61))&gt;INDEX(Kalender!$B$68:$B$77,MAX(1,$B61))),1,0)+IF(OR(AND($C61&gt;0,INDEX(Kalender!HL$81:HL$110,MAX(1,$C61))&gt;INDEX(Kalender!$B$81:$B$110,MAX(1,$C61))),AND($D61&gt;0,INDEX(Kalender!HL$81:HL$110,MAX(1,$D61))&gt;INDEX(Kalender!$B$81:$B$110,MAX(1,$D61))),AND($E61&gt;0,INDEX(Kalender!HL$81:HL$110,MAX(1,$E61))&gt;INDEX(Kalender!$B$81:$B$110,MAX(1,$E61))),AND($F61&gt;0,INDEX(Kalender!HL$81:HL$110,MAX(1,$F61))&gt;INDEX(Kalender!$B$81:$B$110,MAX(1,$F61)))),2,0))</f>
        <v>0</v>
      </c>
      <c r="HM61" s="5" t="n">
        <f aca="false">IF(Kalender!HM61&lt;&gt;1,0,IF(AND($B61&gt;0,INDEX(Kalender!HM$68:HM$77,MAX(1,$B61))&gt;INDEX(Kalender!$B$68:$B$77,MAX(1,$B61))),1,0)+IF(OR(AND($C61&gt;0,INDEX(Kalender!HM$81:HM$110,MAX(1,$C61))&gt;INDEX(Kalender!$B$81:$B$110,MAX(1,$C61))),AND($D61&gt;0,INDEX(Kalender!HM$81:HM$110,MAX(1,$D61))&gt;INDEX(Kalender!$B$81:$B$110,MAX(1,$D61))),AND($E61&gt;0,INDEX(Kalender!HM$81:HM$110,MAX(1,$E61))&gt;INDEX(Kalender!$B$81:$B$110,MAX(1,$E61))),AND($F61&gt;0,INDEX(Kalender!HM$81:HM$110,MAX(1,$F61))&gt;INDEX(Kalender!$B$81:$B$110,MAX(1,$F61)))),2,0))</f>
        <v>0</v>
      </c>
      <c r="HN61" s="5" t="n">
        <f aca="false">IF(Kalender!HN61&lt;&gt;1,0,IF(AND($B61&gt;0,INDEX(Kalender!HN$68:HN$77,MAX(1,$B61))&gt;INDEX(Kalender!$B$68:$B$77,MAX(1,$B61))),1,0)+IF(OR(AND($C61&gt;0,INDEX(Kalender!HN$81:HN$110,MAX(1,$C61))&gt;INDEX(Kalender!$B$81:$B$110,MAX(1,$C61))),AND($D61&gt;0,INDEX(Kalender!HN$81:HN$110,MAX(1,$D61))&gt;INDEX(Kalender!$B$81:$B$110,MAX(1,$D61))),AND($E61&gt;0,INDEX(Kalender!HN$81:HN$110,MAX(1,$E61))&gt;INDEX(Kalender!$B$81:$B$110,MAX(1,$E61))),AND($F61&gt;0,INDEX(Kalender!HN$81:HN$110,MAX(1,$F61))&gt;INDEX(Kalender!$B$81:$B$110,MAX(1,$F61)))),2,0))</f>
        <v>0</v>
      </c>
      <c r="HO61" s="5" t="n">
        <f aca="false">IF(Kalender!HO61&lt;&gt;1,0,IF(AND($B61&gt;0,INDEX(Kalender!HO$68:HO$77,MAX(1,$B61))&gt;INDEX(Kalender!$B$68:$B$77,MAX(1,$B61))),1,0)+IF(OR(AND($C61&gt;0,INDEX(Kalender!HO$81:HO$110,MAX(1,$C61))&gt;INDEX(Kalender!$B$81:$B$110,MAX(1,$C61))),AND($D61&gt;0,INDEX(Kalender!HO$81:HO$110,MAX(1,$D61))&gt;INDEX(Kalender!$B$81:$B$110,MAX(1,$D61))),AND($E61&gt;0,INDEX(Kalender!HO$81:HO$110,MAX(1,$E61))&gt;INDEX(Kalender!$B$81:$B$110,MAX(1,$E61))),AND($F61&gt;0,INDEX(Kalender!HO$81:HO$110,MAX(1,$F61))&gt;INDEX(Kalender!$B$81:$B$110,MAX(1,$F61)))),2,0))</f>
        <v>0</v>
      </c>
      <c r="HP61" s="5" t="n">
        <f aca="false">IF(Kalender!HP61&lt;&gt;1,0,IF(AND($B61&gt;0,INDEX(Kalender!HP$68:HP$77,MAX(1,$B61))&gt;INDEX(Kalender!$B$68:$B$77,MAX(1,$B61))),1,0)+IF(OR(AND($C61&gt;0,INDEX(Kalender!HP$81:HP$110,MAX(1,$C61))&gt;INDEX(Kalender!$B$81:$B$110,MAX(1,$C61))),AND($D61&gt;0,INDEX(Kalender!HP$81:HP$110,MAX(1,$D61))&gt;INDEX(Kalender!$B$81:$B$110,MAX(1,$D61))),AND($E61&gt;0,INDEX(Kalender!HP$81:HP$110,MAX(1,$E61))&gt;INDEX(Kalender!$B$81:$B$110,MAX(1,$E61))),AND($F61&gt;0,INDEX(Kalender!HP$81:HP$110,MAX(1,$F61))&gt;INDEX(Kalender!$B$81:$B$110,MAX(1,$F61)))),2,0))</f>
        <v>0</v>
      </c>
      <c r="HQ61" s="5" t="n">
        <f aca="false">IF(Kalender!HQ61&lt;&gt;1,0,IF(AND($B61&gt;0,INDEX(Kalender!HQ$68:HQ$77,MAX(1,$B61))&gt;INDEX(Kalender!$B$68:$B$77,MAX(1,$B61))),1,0)+IF(OR(AND($C61&gt;0,INDEX(Kalender!HQ$81:HQ$110,MAX(1,$C61))&gt;INDEX(Kalender!$B$81:$B$110,MAX(1,$C61))),AND($D61&gt;0,INDEX(Kalender!HQ$81:HQ$110,MAX(1,$D61))&gt;INDEX(Kalender!$B$81:$B$110,MAX(1,$D61))),AND($E61&gt;0,INDEX(Kalender!HQ$81:HQ$110,MAX(1,$E61))&gt;INDEX(Kalender!$B$81:$B$110,MAX(1,$E61))),AND($F61&gt;0,INDEX(Kalender!HQ$81:HQ$110,MAX(1,$F61))&gt;INDEX(Kalender!$B$81:$B$110,MAX(1,$F61)))),2,0))</f>
        <v>0</v>
      </c>
      <c r="HR61" s="5" t="n">
        <f aca="false">IF(Kalender!HR61&lt;&gt;1,0,IF(AND($B61&gt;0,INDEX(Kalender!HR$68:HR$77,MAX(1,$B61))&gt;INDEX(Kalender!$B$68:$B$77,MAX(1,$B61))),1,0)+IF(OR(AND($C61&gt;0,INDEX(Kalender!HR$81:HR$110,MAX(1,$C61))&gt;INDEX(Kalender!$B$81:$B$110,MAX(1,$C61))),AND($D61&gt;0,INDEX(Kalender!HR$81:HR$110,MAX(1,$D61))&gt;INDEX(Kalender!$B$81:$B$110,MAX(1,$D61))),AND($E61&gt;0,INDEX(Kalender!HR$81:HR$110,MAX(1,$E61))&gt;INDEX(Kalender!$B$81:$B$110,MAX(1,$E61))),AND($F61&gt;0,INDEX(Kalender!HR$81:HR$110,MAX(1,$F61))&gt;INDEX(Kalender!$B$81:$B$110,MAX(1,$F61)))),2,0))</f>
        <v>0</v>
      </c>
      <c r="HS61" s="5" t="n">
        <f aca="false">IF(Kalender!HS61&lt;&gt;1,0,IF(AND($B61&gt;0,INDEX(Kalender!HS$68:HS$77,MAX(1,$B61))&gt;INDEX(Kalender!$B$68:$B$77,MAX(1,$B61))),1,0)+IF(OR(AND($C61&gt;0,INDEX(Kalender!HS$81:HS$110,MAX(1,$C61))&gt;INDEX(Kalender!$B$81:$B$110,MAX(1,$C61))),AND($D61&gt;0,INDEX(Kalender!HS$81:HS$110,MAX(1,$D61))&gt;INDEX(Kalender!$B$81:$B$110,MAX(1,$D61))),AND($E61&gt;0,INDEX(Kalender!HS$81:HS$110,MAX(1,$E61))&gt;INDEX(Kalender!$B$81:$B$110,MAX(1,$E61))),AND($F61&gt;0,INDEX(Kalender!HS$81:HS$110,MAX(1,$F61))&gt;INDEX(Kalender!$B$81:$B$110,MAX(1,$F61)))),2,0))</f>
        <v>0</v>
      </c>
      <c r="HT61" s="5" t="n">
        <f aca="false">IF(Kalender!HT61&lt;&gt;1,0,IF(AND($B61&gt;0,INDEX(Kalender!HT$68:HT$77,MAX(1,$B61))&gt;INDEX(Kalender!$B$68:$B$77,MAX(1,$B61))),1,0)+IF(OR(AND($C61&gt;0,INDEX(Kalender!HT$81:HT$110,MAX(1,$C61))&gt;INDEX(Kalender!$B$81:$B$110,MAX(1,$C61))),AND($D61&gt;0,INDEX(Kalender!HT$81:HT$110,MAX(1,$D61))&gt;INDEX(Kalender!$B$81:$B$110,MAX(1,$D61))),AND($E61&gt;0,INDEX(Kalender!HT$81:HT$110,MAX(1,$E61))&gt;INDEX(Kalender!$B$81:$B$110,MAX(1,$E61))),AND($F61&gt;0,INDEX(Kalender!HT$81:HT$110,MAX(1,$F61))&gt;INDEX(Kalender!$B$81:$B$110,MAX(1,$F61)))),2,0))</f>
        <v>0</v>
      </c>
      <c r="HU61" s="5" t="n">
        <f aca="false">IF(Kalender!HU61&lt;&gt;1,0,IF(AND($B61&gt;0,INDEX(Kalender!HU$68:HU$77,MAX(1,$B61))&gt;INDEX(Kalender!$B$68:$B$77,MAX(1,$B61))),1,0)+IF(OR(AND($C61&gt;0,INDEX(Kalender!HU$81:HU$110,MAX(1,$C61))&gt;INDEX(Kalender!$B$81:$B$110,MAX(1,$C61))),AND($D61&gt;0,INDEX(Kalender!HU$81:HU$110,MAX(1,$D61))&gt;INDEX(Kalender!$B$81:$B$110,MAX(1,$D61))),AND($E61&gt;0,INDEX(Kalender!HU$81:HU$110,MAX(1,$E61))&gt;INDEX(Kalender!$B$81:$B$110,MAX(1,$E61))),AND($F61&gt;0,INDEX(Kalender!HU$81:HU$110,MAX(1,$F61))&gt;INDEX(Kalender!$B$81:$B$110,MAX(1,$F61)))),2,0))</f>
        <v>0</v>
      </c>
      <c r="HV61" s="5" t="n">
        <f aca="false">IF(Kalender!HV61&lt;&gt;1,0,IF(AND($B61&gt;0,INDEX(Kalender!HV$68:HV$77,MAX(1,$B61))&gt;INDEX(Kalender!$B$68:$B$77,MAX(1,$B61))),1,0)+IF(OR(AND($C61&gt;0,INDEX(Kalender!HV$81:HV$110,MAX(1,$C61))&gt;INDEX(Kalender!$B$81:$B$110,MAX(1,$C61))),AND($D61&gt;0,INDEX(Kalender!HV$81:HV$110,MAX(1,$D61))&gt;INDEX(Kalender!$B$81:$B$110,MAX(1,$D61))),AND($E61&gt;0,INDEX(Kalender!HV$81:HV$110,MAX(1,$E61))&gt;INDEX(Kalender!$B$81:$B$110,MAX(1,$E61))),AND($F61&gt;0,INDEX(Kalender!HV$81:HV$110,MAX(1,$F61))&gt;INDEX(Kalender!$B$81:$B$110,MAX(1,$F61)))),2,0))</f>
        <v>0</v>
      </c>
      <c r="HW61" s="5" t="n">
        <f aca="false">IF(Kalender!HW61&lt;&gt;1,0,IF(AND($B61&gt;0,INDEX(Kalender!HW$68:HW$77,MAX(1,$B61))&gt;INDEX(Kalender!$B$68:$B$77,MAX(1,$B61))),1,0)+IF(OR(AND($C61&gt;0,INDEX(Kalender!HW$81:HW$110,MAX(1,$C61))&gt;INDEX(Kalender!$B$81:$B$110,MAX(1,$C61))),AND($D61&gt;0,INDEX(Kalender!HW$81:HW$110,MAX(1,$D61))&gt;INDEX(Kalender!$B$81:$B$110,MAX(1,$D61))),AND($E61&gt;0,INDEX(Kalender!HW$81:HW$110,MAX(1,$E61))&gt;INDEX(Kalender!$B$81:$B$110,MAX(1,$E61))),AND($F61&gt;0,INDEX(Kalender!HW$81:HW$110,MAX(1,$F61))&gt;INDEX(Kalender!$B$81:$B$110,MAX(1,$F61)))),2,0))</f>
        <v>0</v>
      </c>
      <c r="HX61" s="5" t="n">
        <f aca="false">IF(Kalender!HX61&lt;&gt;1,0,IF(AND($B61&gt;0,INDEX(Kalender!HX$68:HX$77,MAX(1,$B61))&gt;INDEX(Kalender!$B$68:$B$77,MAX(1,$B61))),1,0)+IF(OR(AND($C61&gt;0,INDEX(Kalender!HX$81:HX$110,MAX(1,$C61))&gt;INDEX(Kalender!$B$81:$B$110,MAX(1,$C61))),AND($D61&gt;0,INDEX(Kalender!HX$81:HX$110,MAX(1,$D61))&gt;INDEX(Kalender!$B$81:$B$110,MAX(1,$D61))),AND($E61&gt;0,INDEX(Kalender!HX$81:HX$110,MAX(1,$E61))&gt;INDEX(Kalender!$B$81:$B$110,MAX(1,$E61))),AND($F61&gt;0,INDEX(Kalender!HX$81:HX$110,MAX(1,$F61))&gt;INDEX(Kalender!$B$81:$B$110,MAX(1,$F61)))),2,0))</f>
        <v>0</v>
      </c>
      <c r="HY61" s="5" t="n">
        <f aca="false">IF(Kalender!HY61&lt;&gt;1,0,IF(AND($B61&gt;0,INDEX(Kalender!HY$68:HY$77,MAX(1,$B61))&gt;INDEX(Kalender!$B$68:$B$77,MAX(1,$B61))),1,0)+IF(OR(AND($C61&gt;0,INDEX(Kalender!HY$81:HY$110,MAX(1,$C61))&gt;INDEX(Kalender!$B$81:$B$110,MAX(1,$C61))),AND($D61&gt;0,INDEX(Kalender!HY$81:HY$110,MAX(1,$D61))&gt;INDEX(Kalender!$B$81:$B$110,MAX(1,$D61))),AND($E61&gt;0,INDEX(Kalender!HY$81:HY$110,MAX(1,$E61))&gt;INDEX(Kalender!$B$81:$B$110,MAX(1,$E61))),AND($F61&gt;0,INDEX(Kalender!HY$81:HY$110,MAX(1,$F61))&gt;INDEX(Kalender!$B$81:$B$110,MAX(1,$F61)))),2,0))</f>
        <v>0</v>
      </c>
      <c r="HZ61" s="5" t="n">
        <f aca="false">IF(Kalender!HZ61&lt;&gt;1,0,IF(AND($B61&gt;0,INDEX(Kalender!HZ$68:HZ$77,MAX(1,$B61))&gt;INDEX(Kalender!$B$68:$B$77,MAX(1,$B61))),1,0)+IF(OR(AND($C61&gt;0,INDEX(Kalender!HZ$81:HZ$110,MAX(1,$C61))&gt;INDEX(Kalender!$B$81:$B$110,MAX(1,$C61))),AND($D61&gt;0,INDEX(Kalender!HZ$81:HZ$110,MAX(1,$D61))&gt;INDEX(Kalender!$B$81:$B$110,MAX(1,$D61))),AND($E61&gt;0,INDEX(Kalender!HZ$81:HZ$110,MAX(1,$E61))&gt;INDEX(Kalender!$B$81:$B$110,MAX(1,$E61))),AND($F61&gt;0,INDEX(Kalender!HZ$81:HZ$110,MAX(1,$F61))&gt;INDEX(Kalender!$B$81:$B$110,MAX(1,$F61)))),2,0))</f>
        <v>0</v>
      </c>
      <c r="IA61" s="5" t="n">
        <f aca="false">IF(Kalender!IA61&lt;&gt;1,0,IF(AND($B61&gt;0,INDEX(Kalender!IA$68:IA$77,MAX(1,$B61))&gt;INDEX(Kalender!$B$68:$B$77,MAX(1,$B61))),1,0)+IF(OR(AND($C61&gt;0,INDEX(Kalender!IA$81:IA$110,MAX(1,$C61))&gt;INDEX(Kalender!$B$81:$B$110,MAX(1,$C61))),AND($D61&gt;0,INDEX(Kalender!IA$81:IA$110,MAX(1,$D61))&gt;INDEX(Kalender!$B$81:$B$110,MAX(1,$D61))),AND($E61&gt;0,INDEX(Kalender!IA$81:IA$110,MAX(1,$E61))&gt;INDEX(Kalender!$B$81:$B$110,MAX(1,$E61))),AND($F61&gt;0,INDEX(Kalender!IA$81:IA$110,MAX(1,$F61))&gt;INDEX(Kalender!$B$81:$B$110,MAX(1,$F61)))),2,0))</f>
        <v>0</v>
      </c>
      <c r="IB61" s="5" t="n">
        <f aca="false">IF(Kalender!IB61&lt;&gt;1,0,IF(AND($B61&gt;0,INDEX(Kalender!IB$68:IB$77,MAX(1,$B61))&gt;INDEX(Kalender!$B$68:$B$77,MAX(1,$B61))),1,0)+IF(OR(AND($C61&gt;0,INDEX(Kalender!IB$81:IB$110,MAX(1,$C61))&gt;INDEX(Kalender!$B$81:$B$110,MAX(1,$C61))),AND($D61&gt;0,INDEX(Kalender!IB$81:IB$110,MAX(1,$D61))&gt;INDEX(Kalender!$B$81:$B$110,MAX(1,$D61))),AND($E61&gt;0,INDEX(Kalender!IB$81:IB$110,MAX(1,$E61))&gt;INDEX(Kalender!$B$81:$B$110,MAX(1,$E61))),AND($F61&gt;0,INDEX(Kalender!IB$81:IB$110,MAX(1,$F61))&gt;INDEX(Kalender!$B$81:$B$110,MAX(1,$F61)))),2,0))</f>
        <v>0</v>
      </c>
      <c r="IC61" s="5" t="n">
        <f aca="false">IF(Kalender!IC61&lt;&gt;1,0,IF(AND($B61&gt;0,INDEX(Kalender!IC$68:IC$77,MAX(1,$B61))&gt;INDEX(Kalender!$B$68:$B$77,MAX(1,$B61))),1,0)+IF(OR(AND($C61&gt;0,INDEX(Kalender!IC$81:IC$110,MAX(1,$C61))&gt;INDEX(Kalender!$B$81:$B$110,MAX(1,$C61))),AND($D61&gt;0,INDEX(Kalender!IC$81:IC$110,MAX(1,$D61))&gt;INDEX(Kalender!$B$81:$B$110,MAX(1,$D61))),AND($E61&gt;0,INDEX(Kalender!IC$81:IC$110,MAX(1,$E61))&gt;INDEX(Kalender!$B$81:$B$110,MAX(1,$E61))),AND($F61&gt;0,INDEX(Kalender!IC$81:IC$110,MAX(1,$F61))&gt;INDEX(Kalender!$B$81:$B$110,MAX(1,$F61)))),2,0))</f>
        <v>0</v>
      </c>
      <c r="ID61" s="5" t="n">
        <f aca="false">IF(Kalender!ID61&lt;&gt;1,0,IF(AND($B61&gt;0,INDEX(Kalender!ID$68:ID$77,MAX(1,$B61))&gt;INDEX(Kalender!$B$68:$B$77,MAX(1,$B61))),1,0)+IF(OR(AND($C61&gt;0,INDEX(Kalender!ID$81:ID$110,MAX(1,$C61))&gt;INDEX(Kalender!$B$81:$B$110,MAX(1,$C61))),AND($D61&gt;0,INDEX(Kalender!ID$81:ID$110,MAX(1,$D61))&gt;INDEX(Kalender!$B$81:$B$110,MAX(1,$D61))),AND($E61&gt;0,INDEX(Kalender!ID$81:ID$110,MAX(1,$E61))&gt;INDEX(Kalender!$B$81:$B$110,MAX(1,$E61))),AND($F61&gt;0,INDEX(Kalender!ID$81:ID$110,MAX(1,$F61))&gt;INDEX(Kalender!$B$81:$B$110,MAX(1,$F61)))),2,0))</f>
        <v>0</v>
      </c>
      <c r="IE61" s="5" t="n">
        <f aca="false">IF(Kalender!IE61&lt;&gt;1,0,IF(AND($B61&gt;0,INDEX(Kalender!IE$68:IE$77,MAX(1,$B61))&gt;INDEX(Kalender!$B$68:$B$77,MAX(1,$B61))),1,0)+IF(OR(AND($C61&gt;0,INDEX(Kalender!IE$81:IE$110,MAX(1,$C61))&gt;INDEX(Kalender!$B$81:$B$110,MAX(1,$C61))),AND($D61&gt;0,INDEX(Kalender!IE$81:IE$110,MAX(1,$D61))&gt;INDEX(Kalender!$B$81:$B$110,MAX(1,$D61))),AND($E61&gt;0,INDEX(Kalender!IE$81:IE$110,MAX(1,$E61))&gt;INDEX(Kalender!$B$81:$B$110,MAX(1,$E61))),AND($F61&gt;0,INDEX(Kalender!IE$81:IE$110,MAX(1,$F61))&gt;INDEX(Kalender!$B$81:$B$110,MAX(1,$F61)))),2,0))</f>
        <v>0</v>
      </c>
      <c r="IF61" s="5" t="n">
        <f aca="false">IF(Kalender!IF61&lt;&gt;1,0,IF(AND($B61&gt;0,INDEX(Kalender!IF$68:IF$77,MAX(1,$B61))&gt;INDEX(Kalender!$B$68:$B$77,MAX(1,$B61))),1,0)+IF(OR(AND($C61&gt;0,INDEX(Kalender!IF$81:IF$110,MAX(1,$C61))&gt;INDEX(Kalender!$B$81:$B$110,MAX(1,$C61))),AND($D61&gt;0,INDEX(Kalender!IF$81:IF$110,MAX(1,$D61))&gt;INDEX(Kalender!$B$81:$B$110,MAX(1,$D61))),AND($E61&gt;0,INDEX(Kalender!IF$81:IF$110,MAX(1,$E61))&gt;INDEX(Kalender!$B$81:$B$110,MAX(1,$E61))),AND($F61&gt;0,INDEX(Kalender!IF$81:IF$110,MAX(1,$F61))&gt;INDEX(Kalender!$B$81:$B$110,MAX(1,$F61)))),2,0))</f>
        <v>0</v>
      </c>
      <c r="IG61" s="5" t="n">
        <f aca="false">IF(Kalender!IG61&lt;&gt;1,0,IF(AND($B61&gt;0,INDEX(Kalender!IG$68:IG$77,MAX(1,$B61))&gt;INDEX(Kalender!$B$68:$B$77,MAX(1,$B61))),1,0)+IF(OR(AND($C61&gt;0,INDEX(Kalender!IG$81:IG$110,MAX(1,$C61))&gt;INDEX(Kalender!$B$81:$B$110,MAX(1,$C61))),AND($D61&gt;0,INDEX(Kalender!IG$81:IG$110,MAX(1,$D61))&gt;INDEX(Kalender!$B$81:$B$110,MAX(1,$D61))),AND($E61&gt;0,INDEX(Kalender!IG$81:IG$110,MAX(1,$E61))&gt;INDEX(Kalender!$B$81:$B$110,MAX(1,$E61))),AND($F61&gt;0,INDEX(Kalender!IG$81:IG$110,MAX(1,$F61))&gt;INDEX(Kalender!$B$81:$B$110,MAX(1,$F61)))),2,0))</f>
        <v>0</v>
      </c>
      <c r="IH61" s="5" t="n">
        <f aca="false">IF(Kalender!IH61&lt;&gt;1,0,IF(AND($B61&gt;0,INDEX(Kalender!IH$68:IH$77,MAX(1,$B61))&gt;INDEX(Kalender!$B$68:$B$77,MAX(1,$B61))),1,0)+IF(OR(AND($C61&gt;0,INDEX(Kalender!IH$81:IH$110,MAX(1,$C61))&gt;INDEX(Kalender!$B$81:$B$110,MAX(1,$C61))),AND($D61&gt;0,INDEX(Kalender!IH$81:IH$110,MAX(1,$D61))&gt;INDEX(Kalender!$B$81:$B$110,MAX(1,$D61))),AND($E61&gt;0,INDEX(Kalender!IH$81:IH$110,MAX(1,$E61))&gt;INDEX(Kalender!$B$81:$B$110,MAX(1,$E61))),AND($F61&gt;0,INDEX(Kalender!IH$81:IH$110,MAX(1,$F61))&gt;INDEX(Kalender!$B$81:$B$110,MAX(1,$F61)))),2,0))</f>
        <v>0</v>
      </c>
      <c r="II61" s="5" t="n">
        <f aca="false">IF(Kalender!II61&lt;&gt;1,0,IF(AND($B61&gt;0,INDEX(Kalender!II$68:II$77,MAX(1,$B61))&gt;INDEX(Kalender!$B$68:$B$77,MAX(1,$B61))),1,0)+IF(OR(AND($C61&gt;0,INDEX(Kalender!II$81:II$110,MAX(1,$C61))&gt;INDEX(Kalender!$B$81:$B$110,MAX(1,$C61))),AND($D61&gt;0,INDEX(Kalender!II$81:II$110,MAX(1,$D61))&gt;INDEX(Kalender!$B$81:$B$110,MAX(1,$D61))),AND($E61&gt;0,INDEX(Kalender!II$81:II$110,MAX(1,$E61))&gt;INDEX(Kalender!$B$81:$B$110,MAX(1,$E61))),AND($F61&gt;0,INDEX(Kalender!II$81:II$110,MAX(1,$F61))&gt;INDEX(Kalender!$B$81:$B$110,MAX(1,$F61)))),2,0))</f>
        <v>0</v>
      </c>
      <c r="IJ61" s="5" t="n">
        <f aca="false">IF(Kalender!IJ61&lt;&gt;1,0,IF(AND($B61&gt;0,INDEX(Kalender!IJ$68:IJ$77,MAX(1,$B61))&gt;INDEX(Kalender!$B$68:$B$77,MAX(1,$B61))),1,0)+IF(OR(AND($C61&gt;0,INDEX(Kalender!IJ$81:IJ$110,MAX(1,$C61))&gt;INDEX(Kalender!$B$81:$B$110,MAX(1,$C61))),AND($D61&gt;0,INDEX(Kalender!IJ$81:IJ$110,MAX(1,$D61))&gt;INDEX(Kalender!$B$81:$B$110,MAX(1,$D61))),AND($E61&gt;0,INDEX(Kalender!IJ$81:IJ$110,MAX(1,$E61))&gt;INDEX(Kalender!$B$81:$B$110,MAX(1,$E61))),AND($F61&gt;0,INDEX(Kalender!IJ$81:IJ$110,MAX(1,$F61))&gt;INDEX(Kalender!$B$81:$B$110,MAX(1,$F61)))),2,0))</f>
        <v>0</v>
      </c>
      <c r="IK61" s="5" t="n">
        <f aca="false">IF(Kalender!IK61&lt;&gt;1,0,IF(AND($B61&gt;0,INDEX(Kalender!IK$68:IK$77,MAX(1,$B61))&gt;INDEX(Kalender!$B$68:$B$77,MAX(1,$B61))),1,0)+IF(OR(AND($C61&gt;0,INDEX(Kalender!IK$81:IK$110,MAX(1,$C61))&gt;INDEX(Kalender!$B$81:$B$110,MAX(1,$C61))),AND($D61&gt;0,INDEX(Kalender!IK$81:IK$110,MAX(1,$D61))&gt;INDEX(Kalender!$B$81:$B$110,MAX(1,$D61))),AND($E61&gt;0,INDEX(Kalender!IK$81:IK$110,MAX(1,$E61))&gt;INDEX(Kalender!$B$81:$B$110,MAX(1,$E61))),AND($F61&gt;0,INDEX(Kalender!IK$81:IK$110,MAX(1,$F61))&gt;INDEX(Kalender!$B$81:$B$110,MAX(1,$F61)))),2,0))</f>
        <v>0</v>
      </c>
      <c r="IL61" s="5" t="n">
        <f aca="false">IF(Kalender!IL61&lt;&gt;1,0,IF(AND($B61&gt;0,INDEX(Kalender!IL$68:IL$77,MAX(1,$B61))&gt;INDEX(Kalender!$B$68:$B$77,MAX(1,$B61))),1,0)+IF(OR(AND($C61&gt;0,INDEX(Kalender!IL$81:IL$110,MAX(1,$C61))&gt;INDEX(Kalender!$B$81:$B$110,MAX(1,$C61))),AND($D61&gt;0,INDEX(Kalender!IL$81:IL$110,MAX(1,$D61))&gt;INDEX(Kalender!$B$81:$B$110,MAX(1,$D61))),AND($E61&gt;0,INDEX(Kalender!IL$81:IL$110,MAX(1,$E61))&gt;INDEX(Kalender!$B$81:$B$110,MAX(1,$E61))),AND($F61&gt;0,INDEX(Kalender!IL$81:IL$110,MAX(1,$F61))&gt;INDEX(Kalender!$B$81:$B$110,MAX(1,$F61)))),2,0))</f>
        <v>0</v>
      </c>
      <c r="IM61" s="5" t="n">
        <f aca="false">IF(Kalender!IM61&lt;&gt;1,0,IF(AND($B61&gt;0,INDEX(Kalender!IM$68:IM$77,MAX(1,$B61))&gt;INDEX(Kalender!$B$68:$B$77,MAX(1,$B61))),1,0)+IF(OR(AND($C61&gt;0,INDEX(Kalender!IM$81:IM$110,MAX(1,$C61))&gt;INDEX(Kalender!$B$81:$B$110,MAX(1,$C61))),AND($D61&gt;0,INDEX(Kalender!IM$81:IM$110,MAX(1,$D61))&gt;INDEX(Kalender!$B$81:$B$110,MAX(1,$D61))),AND($E61&gt;0,INDEX(Kalender!IM$81:IM$110,MAX(1,$E61))&gt;INDEX(Kalender!$B$81:$B$110,MAX(1,$E61))),AND($F61&gt;0,INDEX(Kalender!IM$81:IM$110,MAX(1,$F61))&gt;INDEX(Kalender!$B$81:$B$110,MAX(1,$F61)))),2,0))</f>
        <v>0</v>
      </c>
      <c r="IN61" s="5" t="n">
        <f aca="false">IF(Kalender!IN61&lt;&gt;1,0,IF(AND($B61&gt;0,INDEX(Kalender!IN$68:IN$77,MAX(1,$B61))&gt;INDEX(Kalender!$B$68:$B$77,MAX(1,$B61))),1,0)+IF(OR(AND($C61&gt;0,INDEX(Kalender!IN$81:IN$110,MAX(1,$C61))&gt;INDEX(Kalender!$B$81:$B$110,MAX(1,$C61))),AND($D61&gt;0,INDEX(Kalender!IN$81:IN$110,MAX(1,$D61))&gt;INDEX(Kalender!$B$81:$B$110,MAX(1,$D61))),AND($E61&gt;0,INDEX(Kalender!IN$81:IN$110,MAX(1,$E61))&gt;INDEX(Kalender!$B$81:$B$110,MAX(1,$E61))),AND($F61&gt;0,INDEX(Kalender!IN$81:IN$110,MAX(1,$F61))&gt;INDEX(Kalender!$B$81:$B$110,MAX(1,$F61)))),2,0))</f>
        <v>0</v>
      </c>
      <c r="IO61" s="5" t="n">
        <f aca="false">IF(Kalender!IO61&lt;&gt;1,0,IF(AND($B61&gt;0,INDEX(Kalender!IO$68:IO$77,MAX(1,$B61))&gt;INDEX(Kalender!$B$68:$B$77,MAX(1,$B61))),1,0)+IF(OR(AND($C61&gt;0,INDEX(Kalender!IO$81:IO$110,MAX(1,$C61))&gt;INDEX(Kalender!$B$81:$B$110,MAX(1,$C61))),AND($D61&gt;0,INDEX(Kalender!IO$81:IO$110,MAX(1,$D61))&gt;INDEX(Kalender!$B$81:$B$110,MAX(1,$D61))),AND($E61&gt;0,INDEX(Kalender!IO$81:IO$110,MAX(1,$E61))&gt;INDEX(Kalender!$B$81:$B$110,MAX(1,$E61))),AND($F61&gt;0,INDEX(Kalender!IO$81:IO$110,MAX(1,$F61))&gt;INDEX(Kalender!$B$81:$B$110,MAX(1,$F61)))),2,0))</f>
        <v>0</v>
      </c>
      <c r="IP61" s="5" t="n">
        <f aca="false">IF(Kalender!IP61&lt;&gt;1,0,IF(AND($B61&gt;0,INDEX(Kalender!IP$68:IP$77,MAX(1,$B61))&gt;INDEX(Kalender!$B$68:$B$77,MAX(1,$B61))),1,0)+IF(OR(AND($C61&gt;0,INDEX(Kalender!IP$81:IP$110,MAX(1,$C61))&gt;INDEX(Kalender!$B$81:$B$110,MAX(1,$C61))),AND($D61&gt;0,INDEX(Kalender!IP$81:IP$110,MAX(1,$D61))&gt;INDEX(Kalender!$B$81:$B$110,MAX(1,$D61))),AND($E61&gt;0,INDEX(Kalender!IP$81:IP$110,MAX(1,$E61))&gt;INDEX(Kalender!$B$81:$B$110,MAX(1,$E61))),AND($F61&gt;0,INDEX(Kalender!IP$81:IP$110,MAX(1,$F61))&gt;INDEX(Kalender!$B$81:$B$110,MAX(1,$F61)))),2,0))</f>
        <v>0</v>
      </c>
      <c r="IQ61" s="5" t="n">
        <f aca="false">IF(Kalender!IQ61&lt;&gt;1,0,IF(AND($B61&gt;0,INDEX(Kalender!IQ$68:IQ$77,MAX(1,$B61))&gt;INDEX(Kalender!$B$68:$B$77,MAX(1,$B61))),1,0)+IF(OR(AND($C61&gt;0,INDEX(Kalender!IQ$81:IQ$110,MAX(1,$C61))&gt;INDEX(Kalender!$B$81:$B$110,MAX(1,$C61))),AND($D61&gt;0,INDEX(Kalender!IQ$81:IQ$110,MAX(1,$D61))&gt;INDEX(Kalender!$B$81:$B$110,MAX(1,$D61))),AND($E61&gt;0,INDEX(Kalender!IQ$81:IQ$110,MAX(1,$E61))&gt;INDEX(Kalender!$B$81:$B$110,MAX(1,$E61))),AND($F61&gt;0,INDEX(Kalender!IQ$81:IQ$110,MAX(1,$F61))&gt;INDEX(Kalender!$B$81:$B$110,MAX(1,$F61)))),2,0))</f>
        <v>0</v>
      </c>
      <c r="IR61" s="5" t="n">
        <f aca="false">IF(Kalender!IR61&lt;&gt;1,0,IF(AND($B61&gt;0,INDEX(Kalender!IR$68:IR$77,MAX(1,$B61))&gt;INDEX(Kalender!$B$68:$B$77,MAX(1,$B61))),1,0)+IF(OR(AND($C61&gt;0,INDEX(Kalender!IR$81:IR$110,MAX(1,$C61))&gt;INDEX(Kalender!$B$81:$B$110,MAX(1,$C61))),AND($D61&gt;0,INDEX(Kalender!IR$81:IR$110,MAX(1,$D61))&gt;INDEX(Kalender!$B$81:$B$110,MAX(1,$D61))),AND($E61&gt;0,INDEX(Kalender!IR$81:IR$110,MAX(1,$E61))&gt;INDEX(Kalender!$B$81:$B$110,MAX(1,$E61))),AND($F61&gt;0,INDEX(Kalender!IR$81:IR$110,MAX(1,$F61))&gt;INDEX(Kalender!$B$81:$B$110,MAX(1,$F61)))),2,0))</f>
        <v>0</v>
      </c>
      <c r="IS61" s="5" t="n">
        <f aca="false">IF(Kalender!IS61&lt;&gt;1,0,IF(AND($B61&gt;0,INDEX(Kalender!IS$68:IS$77,MAX(1,$B61))&gt;INDEX(Kalender!$B$68:$B$77,MAX(1,$B61))),1,0)+IF(OR(AND($C61&gt;0,INDEX(Kalender!IS$81:IS$110,MAX(1,$C61))&gt;INDEX(Kalender!$B$81:$B$110,MAX(1,$C61))),AND($D61&gt;0,INDEX(Kalender!IS$81:IS$110,MAX(1,$D61))&gt;INDEX(Kalender!$B$81:$B$110,MAX(1,$D61))),AND($E61&gt;0,INDEX(Kalender!IS$81:IS$110,MAX(1,$E61))&gt;INDEX(Kalender!$B$81:$B$110,MAX(1,$E61))),AND($F61&gt;0,INDEX(Kalender!IS$81:IS$110,MAX(1,$F61))&gt;INDEX(Kalender!$B$81:$B$110,MAX(1,$F61)))),2,0))</f>
        <v>0</v>
      </c>
      <c r="IT61" s="5" t="n">
        <f aca="false">IF(Kalender!IT61&lt;&gt;1,0,IF(AND($B61&gt;0,INDEX(Kalender!IT$68:IT$77,MAX(1,$B61))&gt;INDEX(Kalender!$B$68:$B$77,MAX(1,$B61))),1,0)+IF(OR(AND($C61&gt;0,INDEX(Kalender!IT$81:IT$110,MAX(1,$C61))&gt;INDEX(Kalender!$B$81:$B$110,MAX(1,$C61))),AND($D61&gt;0,INDEX(Kalender!IT$81:IT$110,MAX(1,$D61))&gt;INDEX(Kalender!$B$81:$B$110,MAX(1,$D61))),AND($E61&gt;0,INDEX(Kalender!IT$81:IT$110,MAX(1,$E61))&gt;INDEX(Kalender!$B$81:$B$110,MAX(1,$E61))),AND($F61&gt;0,INDEX(Kalender!IT$81:IT$110,MAX(1,$F61))&gt;INDEX(Kalender!$B$81:$B$110,MAX(1,$F61)))),2,0))</f>
        <v>0</v>
      </c>
      <c r="IU61" s="5" t="n">
        <f aca="false">IF(Kalender!IU61&lt;&gt;1,0,IF(AND($B61&gt;0,INDEX(Kalender!IU$68:IU$77,MAX(1,$B61))&gt;INDEX(Kalender!$B$68:$B$77,MAX(1,$B61))),1,0)+IF(OR(AND($C61&gt;0,INDEX(Kalender!IU$81:IU$110,MAX(1,$C61))&gt;INDEX(Kalender!$B$81:$B$110,MAX(1,$C61))),AND($D61&gt;0,INDEX(Kalender!IU$81:IU$110,MAX(1,$D61))&gt;INDEX(Kalender!$B$81:$B$110,MAX(1,$D61))),AND($E61&gt;0,INDEX(Kalender!IU$81:IU$110,MAX(1,$E61))&gt;INDEX(Kalender!$B$81:$B$110,MAX(1,$E61))),AND($F61&gt;0,INDEX(Kalender!IU$81:IU$110,MAX(1,$F61))&gt;INDEX(Kalender!$B$81:$B$110,MAX(1,$F61)))),2,0))</f>
        <v>0</v>
      </c>
      <c r="IV61" s="5" t="n">
        <f aca="false">IF(Kalender!IV61&lt;&gt;1,0,IF(AND($B61&gt;0,INDEX(Kalender!IV$68:IV$77,MAX(1,$B61))&gt;INDEX(Kalender!$B$68:$B$77,MAX(1,$B61))),1,0)+IF(OR(AND($C61&gt;0,INDEX(Kalender!IV$81:IV$110,MAX(1,$C61))&gt;INDEX(Kalender!$B$81:$B$110,MAX(1,$C61))),AND($D61&gt;0,INDEX(Kalender!IV$81:IV$110,MAX(1,$D61))&gt;INDEX(Kalender!$B$81:$B$110,MAX(1,$D61))),AND($E61&gt;0,INDEX(Kalender!IV$81:IV$110,MAX(1,$E61))&gt;INDEX(Kalender!$B$81:$B$110,MAX(1,$E61))),AND($F61&gt;0,INDEX(Kalender!IV$81:IV$110,MAX(1,$F61))&gt;INDEX(Kalender!$B$81:$B$110,MAX(1,$F61)))),2,0))</f>
        <v>0</v>
      </c>
      <c r="IW61" s="5" t="n">
        <f aca="false">IF(Kalender!IW61&lt;&gt;1,0,IF(AND($B61&gt;0,INDEX(Kalender!IW$68:IW$77,MAX(1,$B61))&gt;INDEX(Kalender!$B$68:$B$77,MAX(1,$B61))),1,0)+IF(OR(AND($C61&gt;0,INDEX(Kalender!IW$81:IW$110,MAX(1,$C61))&gt;INDEX(Kalender!$B$81:$B$110,MAX(1,$C61))),AND($D61&gt;0,INDEX(Kalender!IW$81:IW$110,MAX(1,$D61))&gt;INDEX(Kalender!$B$81:$B$110,MAX(1,$D61))),AND($E61&gt;0,INDEX(Kalender!IW$81:IW$110,MAX(1,$E61))&gt;INDEX(Kalender!$B$81:$B$110,MAX(1,$E61))),AND($F61&gt;0,INDEX(Kalender!IW$81:IW$110,MAX(1,$F61))&gt;INDEX(Kalender!$B$81:$B$110,MAX(1,$F61)))),2,0))</f>
        <v>0</v>
      </c>
      <c r="IX61" s="5" t="n">
        <f aca="false">IF(Kalender!IX61&lt;&gt;1,0,IF(AND($B61&gt;0,INDEX(Kalender!IX$68:IX$77,MAX(1,$B61))&gt;INDEX(Kalender!$B$68:$B$77,MAX(1,$B61))),1,0)+IF(OR(AND($C61&gt;0,INDEX(Kalender!IX$81:IX$110,MAX(1,$C61))&gt;INDEX(Kalender!$B$81:$B$110,MAX(1,$C61))),AND($D61&gt;0,INDEX(Kalender!IX$81:IX$110,MAX(1,$D61))&gt;INDEX(Kalender!$B$81:$B$110,MAX(1,$D61))),AND($E61&gt;0,INDEX(Kalender!IX$81:IX$110,MAX(1,$E61))&gt;INDEX(Kalender!$B$81:$B$110,MAX(1,$E61))),AND($F61&gt;0,INDEX(Kalender!IX$81:IX$110,MAX(1,$F61))&gt;INDEX(Kalender!$B$81:$B$110,MAX(1,$F61)))),2,0))</f>
        <v>0</v>
      </c>
      <c r="IY61" s="5" t="n">
        <f aca="false">IF(Kalender!IY61&lt;&gt;1,0,IF(AND($B61&gt;0,INDEX(Kalender!IY$68:IY$77,MAX(1,$B61))&gt;INDEX(Kalender!$B$68:$B$77,MAX(1,$B61))),1,0)+IF(OR(AND($C61&gt;0,INDEX(Kalender!IY$81:IY$110,MAX(1,$C61))&gt;INDEX(Kalender!$B$81:$B$110,MAX(1,$C61))),AND($D61&gt;0,INDEX(Kalender!IY$81:IY$110,MAX(1,$D61))&gt;INDEX(Kalender!$B$81:$B$110,MAX(1,$D61))),AND($E61&gt;0,INDEX(Kalender!IY$81:IY$110,MAX(1,$E61))&gt;INDEX(Kalender!$B$81:$B$110,MAX(1,$E61))),AND($F61&gt;0,INDEX(Kalender!IY$81:IY$110,MAX(1,$F61))&gt;INDEX(Kalender!$B$81:$B$110,MAX(1,$F61)))),2,0))</f>
        <v>0</v>
      </c>
      <c r="IZ61" s="5" t="n">
        <f aca="false">IF(Kalender!IZ61&lt;&gt;1,0,IF(AND($B61&gt;0,INDEX(Kalender!IZ$68:IZ$77,MAX(1,$B61))&gt;INDEX(Kalender!$B$68:$B$77,MAX(1,$B61))),1,0)+IF(OR(AND($C61&gt;0,INDEX(Kalender!IZ$81:IZ$110,MAX(1,$C61))&gt;INDEX(Kalender!$B$81:$B$110,MAX(1,$C61))),AND($D61&gt;0,INDEX(Kalender!IZ$81:IZ$110,MAX(1,$D61))&gt;INDEX(Kalender!$B$81:$B$110,MAX(1,$D61))),AND($E61&gt;0,INDEX(Kalender!IZ$81:IZ$110,MAX(1,$E61))&gt;INDEX(Kalender!$B$81:$B$110,MAX(1,$E61))),AND($F61&gt;0,INDEX(Kalender!IZ$81:IZ$110,MAX(1,$F61))&gt;INDEX(Kalender!$B$81:$B$110,MAX(1,$F61)))),2,0))</f>
        <v>0</v>
      </c>
      <c r="JA61" s="5" t="n">
        <f aca="false">IF(Kalender!JA61&lt;&gt;1,0,IF(AND($B61&gt;0,INDEX(Kalender!JA$68:JA$77,MAX(1,$B61))&gt;INDEX(Kalender!$B$68:$B$77,MAX(1,$B61))),1,0)+IF(OR(AND($C61&gt;0,INDEX(Kalender!JA$81:JA$110,MAX(1,$C61))&gt;INDEX(Kalender!$B$81:$B$110,MAX(1,$C61))),AND($D61&gt;0,INDEX(Kalender!JA$81:JA$110,MAX(1,$D61))&gt;INDEX(Kalender!$B$81:$B$110,MAX(1,$D61))),AND($E61&gt;0,INDEX(Kalender!JA$81:JA$110,MAX(1,$E61))&gt;INDEX(Kalender!$B$81:$B$110,MAX(1,$E61))),AND($F61&gt;0,INDEX(Kalender!JA$81:JA$110,MAX(1,$F61))&gt;INDEX(Kalender!$B$81:$B$110,MAX(1,$F61)))),2,0))</f>
        <v>0</v>
      </c>
      <c r="JB61" s="5" t="n">
        <f aca="false">IF(Kalender!JB61&lt;&gt;1,0,IF(AND($B61&gt;0,INDEX(Kalender!JB$68:JB$77,MAX(1,$B61))&gt;INDEX(Kalender!$B$68:$B$77,MAX(1,$B61))),1,0)+IF(OR(AND($C61&gt;0,INDEX(Kalender!JB$81:JB$110,MAX(1,$C61))&gt;INDEX(Kalender!$B$81:$B$110,MAX(1,$C61))),AND($D61&gt;0,INDEX(Kalender!JB$81:JB$110,MAX(1,$D61))&gt;INDEX(Kalender!$B$81:$B$110,MAX(1,$D61))),AND($E61&gt;0,INDEX(Kalender!JB$81:JB$110,MAX(1,$E61))&gt;INDEX(Kalender!$B$81:$B$110,MAX(1,$E61))),AND($F61&gt;0,INDEX(Kalender!JB$81:JB$110,MAX(1,$F61))&gt;INDEX(Kalender!$B$81:$B$110,MAX(1,$F61)))),2,0))</f>
        <v>0</v>
      </c>
      <c r="JC61" s="5" t="n">
        <f aca="false">IF(Kalender!JC61&lt;&gt;1,0,IF(AND($B61&gt;0,INDEX(Kalender!JC$68:JC$77,MAX(1,$B61))&gt;INDEX(Kalender!$B$68:$B$77,MAX(1,$B61))),1,0)+IF(OR(AND($C61&gt;0,INDEX(Kalender!JC$81:JC$110,MAX(1,$C61))&gt;INDEX(Kalender!$B$81:$B$110,MAX(1,$C61))),AND($D61&gt;0,INDEX(Kalender!JC$81:JC$110,MAX(1,$D61))&gt;INDEX(Kalender!$B$81:$B$110,MAX(1,$D61))),AND($E61&gt;0,INDEX(Kalender!JC$81:JC$110,MAX(1,$E61))&gt;INDEX(Kalender!$B$81:$B$110,MAX(1,$E61))),AND($F61&gt;0,INDEX(Kalender!JC$81:JC$110,MAX(1,$F61))&gt;INDEX(Kalender!$B$81:$B$110,MAX(1,$F61)))),2,0))</f>
        <v>0</v>
      </c>
      <c r="JD61" s="5" t="n">
        <f aca="false">IF(Kalender!JD61&lt;&gt;1,0,IF(AND($B61&gt;0,INDEX(Kalender!JD$68:JD$77,MAX(1,$B61))&gt;INDEX(Kalender!$B$68:$B$77,MAX(1,$B61))),1,0)+IF(OR(AND($C61&gt;0,INDEX(Kalender!JD$81:JD$110,MAX(1,$C61))&gt;INDEX(Kalender!$B$81:$B$110,MAX(1,$C61))),AND($D61&gt;0,INDEX(Kalender!JD$81:JD$110,MAX(1,$D61))&gt;INDEX(Kalender!$B$81:$B$110,MAX(1,$D61))),AND($E61&gt;0,INDEX(Kalender!JD$81:JD$110,MAX(1,$E61))&gt;INDEX(Kalender!$B$81:$B$110,MAX(1,$E61))),AND($F61&gt;0,INDEX(Kalender!JD$81:JD$110,MAX(1,$F61))&gt;INDEX(Kalender!$B$81:$B$110,MAX(1,$F61)))),2,0))</f>
        <v>0</v>
      </c>
      <c r="JE61" s="5" t="n">
        <f aca="false">IF(Kalender!JE61&lt;&gt;1,0,IF(AND($B61&gt;0,INDEX(Kalender!JE$68:JE$77,MAX(1,$B61))&gt;INDEX(Kalender!$B$68:$B$77,MAX(1,$B61))),1,0)+IF(OR(AND($C61&gt;0,INDEX(Kalender!JE$81:JE$110,MAX(1,$C61))&gt;INDEX(Kalender!$B$81:$B$110,MAX(1,$C61))),AND($D61&gt;0,INDEX(Kalender!JE$81:JE$110,MAX(1,$D61))&gt;INDEX(Kalender!$B$81:$B$110,MAX(1,$D61))),AND($E61&gt;0,INDEX(Kalender!JE$81:JE$110,MAX(1,$E61))&gt;INDEX(Kalender!$B$81:$B$110,MAX(1,$E61))),AND($F61&gt;0,INDEX(Kalender!JE$81:JE$110,MAX(1,$F61))&gt;INDEX(Kalender!$B$81:$B$110,MAX(1,$F61)))),2,0))</f>
        <v>0</v>
      </c>
      <c r="JF61" s="5" t="n">
        <f aca="false">IF(Kalender!JF61&lt;&gt;1,0,IF(AND($B61&gt;0,INDEX(Kalender!JF$68:JF$77,MAX(1,$B61))&gt;INDEX(Kalender!$B$68:$B$77,MAX(1,$B61))),1,0)+IF(OR(AND($C61&gt;0,INDEX(Kalender!JF$81:JF$110,MAX(1,$C61))&gt;INDEX(Kalender!$B$81:$B$110,MAX(1,$C61))),AND($D61&gt;0,INDEX(Kalender!JF$81:JF$110,MAX(1,$D61))&gt;INDEX(Kalender!$B$81:$B$110,MAX(1,$D61))),AND($E61&gt;0,INDEX(Kalender!JF$81:JF$110,MAX(1,$E61))&gt;INDEX(Kalender!$B$81:$B$110,MAX(1,$E61))),AND($F61&gt;0,INDEX(Kalender!JF$81:JF$110,MAX(1,$F61))&gt;INDEX(Kalender!$B$81:$B$110,MAX(1,$F61)))),2,0))</f>
        <v>0</v>
      </c>
      <c r="JG61" s="5" t="n">
        <f aca="false">IF(Kalender!JG61&lt;&gt;1,0,IF(AND($B61&gt;0,INDEX(Kalender!JG$68:JG$77,MAX(1,$B61))&gt;INDEX(Kalender!$B$68:$B$77,MAX(1,$B61))),1,0)+IF(OR(AND($C61&gt;0,INDEX(Kalender!JG$81:JG$110,MAX(1,$C61))&gt;INDEX(Kalender!$B$81:$B$110,MAX(1,$C61))),AND($D61&gt;0,INDEX(Kalender!JG$81:JG$110,MAX(1,$D61))&gt;INDEX(Kalender!$B$81:$B$110,MAX(1,$D61))),AND($E61&gt;0,INDEX(Kalender!JG$81:JG$110,MAX(1,$E61))&gt;INDEX(Kalender!$B$81:$B$110,MAX(1,$E61))),AND($F61&gt;0,INDEX(Kalender!JG$81:JG$110,MAX(1,$F61))&gt;INDEX(Kalender!$B$81:$B$110,MAX(1,$F61)))),2,0))</f>
        <v>0</v>
      </c>
      <c r="JH61" s="5" t="n">
        <f aca="false">IF(Kalender!JH61&lt;&gt;1,0,IF(AND($B61&gt;0,INDEX(Kalender!JH$68:JH$77,MAX(1,$B61))&gt;INDEX(Kalender!$B$68:$B$77,MAX(1,$B61))),1,0)+IF(OR(AND($C61&gt;0,INDEX(Kalender!JH$81:JH$110,MAX(1,$C61))&gt;INDEX(Kalender!$B$81:$B$110,MAX(1,$C61))),AND($D61&gt;0,INDEX(Kalender!JH$81:JH$110,MAX(1,$D61))&gt;INDEX(Kalender!$B$81:$B$110,MAX(1,$D61))),AND($E61&gt;0,INDEX(Kalender!JH$81:JH$110,MAX(1,$E61))&gt;INDEX(Kalender!$B$81:$B$110,MAX(1,$E61))),AND($F61&gt;0,INDEX(Kalender!JH$81:JH$110,MAX(1,$F61))&gt;INDEX(Kalender!$B$81:$B$110,MAX(1,$F61)))),2,0))</f>
        <v>0</v>
      </c>
      <c r="JI61" s="5" t="n">
        <f aca="false">IF(Kalender!JI61&lt;&gt;1,0,IF(AND($B61&gt;0,INDEX(Kalender!JI$68:JI$77,MAX(1,$B61))&gt;INDEX(Kalender!$B$68:$B$77,MAX(1,$B61))),1,0)+IF(OR(AND($C61&gt;0,INDEX(Kalender!JI$81:JI$110,MAX(1,$C61))&gt;INDEX(Kalender!$B$81:$B$110,MAX(1,$C61))),AND($D61&gt;0,INDEX(Kalender!JI$81:JI$110,MAX(1,$D61))&gt;INDEX(Kalender!$B$81:$B$110,MAX(1,$D61))),AND($E61&gt;0,INDEX(Kalender!JI$81:JI$110,MAX(1,$E61))&gt;INDEX(Kalender!$B$81:$B$110,MAX(1,$E61))),AND($F61&gt;0,INDEX(Kalender!JI$81:JI$110,MAX(1,$F61))&gt;INDEX(Kalender!$B$81:$B$110,MAX(1,$F61)))),2,0))</f>
        <v>0</v>
      </c>
      <c r="JJ61" s="5" t="n">
        <f aca="false">IF(Kalender!JJ61&lt;&gt;1,0,IF(AND($B61&gt;0,INDEX(Kalender!JJ$68:JJ$77,MAX(1,$B61))&gt;INDEX(Kalender!$B$68:$B$77,MAX(1,$B61))),1,0)+IF(OR(AND($C61&gt;0,INDEX(Kalender!JJ$81:JJ$110,MAX(1,$C61))&gt;INDEX(Kalender!$B$81:$B$110,MAX(1,$C61))),AND($D61&gt;0,INDEX(Kalender!JJ$81:JJ$110,MAX(1,$D61))&gt;INDEX(Kalender!$B$81:$B$110,MAX(1,$D61))),AND($E61&gt;0,INDEX(Kalender!JJ$81:JJ$110,MAX(1,$E61))&gt;INDEX(Kalender!$B$81:$B$110,MAX(1,$E61))),AND($F61&gt;0,INDEX(Kalender!JJ$81:JJ$110,MAX(1,$F61))&gt;INDEX(Kalender!$B$81:$B$110,MAX(1,$F61)))),2,0))</f>
        <v>0</v>
      </c>
      <c r="JK61" s="5" t="n">
        <f aca="false">IF(Kalender!JK61&lt;&gt;1,0,IF(AND($B61&gt;0,INDEX(Kalender!JK$68:JK$77,MAX(1,$B61))&gt;INDEX(Kalender!$B$68:$B$77,MAX(1,$B61))),1,0)+IF(OR(AND($C61&gt;0,INDEX(Kalender!JK$81:JK$110,MAX(1,$C61))&gt;INDEX(Kalender!$B$81:$B$110,MAX(1,$C61))),AND($D61&gt;0,INDEX(Kalender!JK$81:JK$110,MAX(1,$D61))&gt;INDEX(Kalender!$B$81:$B$110,MAX(1,$D61))),AND($E61&gt;0,INDEX(Kalender!JK$81:JK$110,MAX(1,$E61))&gt;INDEX(Kalender!$B$81:$B$110,MAX(1,$E61))),AND($F61&gt;0,INDEX(Kalender!JK$81:JK$110,MAX(1,$F61))&gt;INDEX(Kalender!$B$81:$B$110,MAX(1,$F61)))),2,0))</f>
        <v>0</v>
      </c>
      <c r="JL61" s="5" t="n">
        <f aca="false">IF(Kalender!JL61&lt;&gt;1,0,IF(AND($B61&gt;0,INDEX(Kalender!JL$68:JL$77,MAX(1,$B61))&gt;INDEX(Kalender!$B$68:$B$77,MAX(1,$B61))),1,0)+IF(OR(AND($C61&gt;0,INDEX(Kalender!JL$81:JL$110,MAX(1,$C61))&gt;INDEX(Kalender!$B$81:$B$110,MAX(1,$C61))),AND($D61&gt;0,INDEX(Kalender!JL$81:JL$110,MAX(1,$D61))&gt;INDEX(Kalender!$B$81:$B$110,MAX(1,$D61))),AND($E61&gt;0,INDEX(Kalender!JL$81:JL$110,MAX(1,$E61))&gt;INDEX(Kalender!$B$81:$B$110,MAX(1,$E61))),AND($F61&gt;0,INDEX(Kalender!JL$81:JL$110,MAX(1,$F61))&gt;INDEX(Kalender!$B$81:$B$110,MAX(1,$F61)))),2,0))</f>
        <v>0</v>
      </c>
      <c r="JM61" s="5" t="n">
        <f aca="false">IF(Kalender!JM61&lt;&gt;1,0,IF(AND($B61&gt;0,INDEX(Kalender!JM$68:JM$77,MAX(1,$B61))&gt;INDEX(Kalender!$B$68:$B$77,MAX(1,$B61))),1,0)+IF(OR(AND($C61&gt;0,INDEX(Kalender!JM$81:JM$110,MAX(1,$C61))&gt;INDEX(Kalender!$B$81:$B$110,MAX(1,$C61))),AND($D61&gt;0,INDEX(Kalender!JM$81:JM$110,MAX(1,$D61))&gt;INDEX(Kalender!$B$81:$B$110,MAX(1,$D61))),AND($E61&gt;0,INDEX(Kalender!JM$81:JM$110,MAX(1,$E61))&gt;INDEX(Kalender!$B$81:$B$110,MAX(1,$E61))),AND($F61&gt;0,INDEX(Kalender!JM$81:JM$110,MAX(1,$F61))&gt;INDEX(Kalender!$B$81:$B$110,MAX(1,$F61)))),2,0))</f>
        <v>0</v>
      </c>
      <c r="JN61" s="5" t="n">
        <f aca="false">IF(Kalender!JN61&lt;&gt;1,0,IF(AND($B61&gt;0,INDEX(Kalender!JN$68:JN$77,MAX(1,$B61))&gt;INDEX(Kalender!$B$68:$B$77,MAX(1,$B61))),1,0)+IF(OR(AND($C61&gt;0,INDEX(Kalender!JN$81:JN$110,MAX(1,$C61))&gt;INDEX(Kalender!$B$81:$B$110,MAX(1,$C61))),AND($D61&gt;0,INDEX(Kalender!JN$81:JN$110,MAX(1,$D61))&gt;INDEX(Kalender!$B$81:$B$110,MAX(1,$D61))),AND($E61&gt;0,INDEX(Kalender!JN$81:JN$110,MAX(1,$E61))&gt;INDEX(Kalender!$B$81:$B$110,MAX(1,$E61))),AND($F61&gt;0,INDEX(Kalender!JN$81:JN$110,MAX(1,$F61))&gt;INDEX(Kalender!$B$81:$B$110,MAX(1,$F61)))),2,0))</f>
        <v>0</v>
      </c>
      <c r="JO61" s="5" t="n">
        <f aca="false">IF(Kalender!JO61&lt;&gt;1,0,IF(AND($B61&gt;0,INDEX(Kalender!JO$68:JO$77,MAX(1,$B61))&gt;INDEX(Kalender!$B$68:$B$77,MAX(1,$B61))),1,0)+IF(OR(AND($C61&gt;0,INDEX(Kalender!JO$81:JO$110,MAX(1,$C61))&gt;INDEX(Kalender!$B$81:$B$110,MAX(1,$C61))),AND($D61&gt;0,INDEX(Kalender!JO$81:JO$110,MAX(1,$D61))&gt;INDEX(Kalender!$B$81:$B$110,MAX(1,$D61))),AND($E61&gt;0,INDEX(Kalender!JO$81:JO$110,MAX(1,$E61))&gt;INDEX(Kalender!$B$81:$B$110,MAX(1,$E61))),AND($F61&gt;0,INDEX(Kalender!JO$81:JO$110,MAX(1,$F61))&gt;INDEX(Kalender!$B$81:$B$110,MAX(1,$F61)))),2,0))</f>
        <v>0</v>
      </c>
      <c r="JP61" s="5" t="n">
        <f aca="false">IF(Kalender!JP61&lt;&gt;1,0,IF(AND($B61&gt;0,INDEX(Kalender!JP$68:JP$77,MAX(1,$B61))&gt;INDEX(Kalender!$B$68:$B$77,MAX(1,$B61))),1,0)+IF(OR(AND($C61&gt;0,INDEX(Kalender!JP$81:JP$110,MAX(1,$C61))&gt;INDEX(Kalender!$B$81:$B$110,MAX(1,$C61))),AND($D61&gt;0,INDEX(Kalender!JP$81:JP$110,MAX(1,$D61))&gt;INDEX(Kalender!$B$81:$B$110,MAX(1,$D61))),AND($E61&gt;0,INDEX(Kalender!JP$81:JP$110,MAX(1,$E61))&gt;INDEX(Kalender!$B$81:$B$110,MAX(1,$E61))),AND($F61&gt;0,INDEX(Kalender!JP$81:JP$110,MAX(1,$F61))&gt;INDEX(Kalender!$B$81:$B$110,MAX(1,$F61)))),2,0))</f>
        <v>0</v>
      </c>
      <c r="JQ61" s="5" t="n">
        <f aca="false">IF(Kalender!JQ61&lt;&gt;1,0,IF(AND($B61&gt;0,INDEX(Kalender!JQ$68:JQ$77,MAX(1,$B61))&gt;INDEX(Kalender!$B$68:$B$77,MAX(1,$B61))),1,0)+IF(OR(AND($C61&gt;0,INDEX(Kalender!JQ$81:JQ$110,MAX(1,$C61))&gt;INDEX(Kalender!$B$81:$B$110,MAX(1,$C61))),AND($D61&gt;0,INDEX(Kalender!JQ$81:JQ$110,MAX(1,$D61))&gt;INDEX(Kalender!$B$81:$B$110,MAX(1,$D61))),AND($E61&gt;0,INDEX(Kalender!JQ$81:JQ$110,MAX(1,$E61))&gt;INDEX(Kalender!$B$81:$B$110,MAX(1,$E61))),AND($F61&gt;0,INDEX(Kalender!JQ$81:JQ$110,MAX(1,$F61))&gt;INDEX(Kalender!$B$81:$B$110,MAX(1,$F61)))),2,0))</f>
        <v>0</v>
      </c>
      <c r="JR61" s="5" t="n">
        <f aca="false">IF(Kalender!JR61&lt;&gt;1,0,IF(AND($B61&gt;0,INDEX(Kalender!JR$68:JR$77,MAX(1,$B61))&gt;INDEX(Kalender!$B$68:$B$77,MAX(1,$B61))),1,0)+IF(OR(AND($C61&gt;0,INDEX(Kalender!JR$81:JR$110,MAX(1,$C61))&gt;INDEX(Kalender!$B$81:$B$110,MAX(1,$C61))),AND($D61&gt;0,INDEX(Kalender!JR$81:JR$110,MAX(1,$D61))&gt;INDEX(Kalender!$B$81:$B$110,MAX(1,$D61))),AND($E61&gt;0,INDEX(Kalender!JR$81:JR$110,MAX(1,$E61))&gt;INDEX(Kalender!$B$81:$B$110,MAX(1,$E61))),AND($F61&gt;0,INDEX(Kalender!JR$81:JR$110,MAX(1,$F61))&gt;INDEX(Kalender!$B$81:$B$110,MAX(1,$F61)))),2,0))</f>
        <v>0</v>
      </c>
      <c r="JS61" s="5" t="n">
        <f aca="false">IF(Kalender!JS61&lt;&gt;1,0,IF(AND($B61&gt;0,INDEX(Kalender!JS$68:JS$77,MAX(1,$B61))&gt;INDEX(Kalender!$B$68:$B$77,MAX(1,$B61))),1,0)+IF(OR(AND($C61&gt;0,INDEX(Kalender!JS$81:JS$110,MAX(1,$C61))&gt;INDEX(Kalender!$B$81:$B$110,MAX(1,$C61))),AND($D61&gt;0,INDEX(Kalender!JS$81:JS$110,MAX(1,$D61))&gt;INDEX(Kalender!$B$81:$B$110,MAX(1,$D61))),AND($E61&gt;0,INDEX(Kalender!JS$81:JS$110,MAX(1,$E61))&gt;INDEX(Kalender!$B$81:$B$110,MAX(1,$E61))),AND($F61&gt;0,INDEX(Kalender!JS$81:JS$110,MAX(1,$F61))&gt;INDEX(Kalender!$B$81:$B$110,MAX(1,$F61)))),2,0))</f>
        <v>0</v>
      </c>
      <c r="JT61" s="5" t="n">
        <f aca="false">IF(Kalender!JT61&lt;&gt;1,0,IF(AND($B61&gt;0,INDEX(Kalender!JT$68:JT$77,MAX(1,$B61))&gt;INDEX(Kalender!$B$68:$B$77,MAX(1,$B61))),1,0)+IF(OR(AND($C61&gt;0,INDEX(Kalender!JT$81:JT$110,MAX(1,$C61))&gt;INDEX(Kalender!$B$81:$B$110,MAX(1,$C61))),AND($D61&gt;0,INDEX(Kalender!JT$81:JT$110,MAX(1,$D61))&gt;INDEX(Kalender!$B$81:$B$110,MAX(1,$D61))),AND($E61&gt;0,INDEX(Kalender!JT$81:JT$110,MAX(1,$E61))&gt;INDEX(Kalender!$B$81:$B$110,MAX(1,$E61))),AND($F61&gt;0,INDEX(Kalender!JT$81:JT$110,MAX(1,$F61))&gt;INDEX(Kalender!$B$81:$B$110,MAX(1,$F61)))),2,0))</f>
        <v>0</v>
      </c>
      <c r="JU61" s="5" t="n">
        <f aca="false">IF(Kalender!JU61&lt;&gt;1,0,IF(AND($B61&gt;0,INDEX(Kalender!JU$68:JU$77,MAX(1,$B61))&gt;INDEX(Kalender!$B$68:$B$77,MAX(1,$B61))),1,0)+IF(OR(AND($C61&gt;0,INDEX(Kalender!JU$81:JU$110,MAX(1,$C61))&gt;INDEX(Kalender!$B$81:$B$110,MAX(1,$C61))),AND($D61&gt;0,INDEX(Kalender!JU$81:JU$110,MAX(1,$D61))&gt;INDEX(Kalender!$B$81:$B$110,MAX(1,$D61))),AND($E61&gt;0,INDEX(Kalender!JU$81:JU$110,MAX(1,$E61))&gt;INDEX(Kalender!$B$81:$B$110,MAX(1,$E61))),AND($F61&gt;0,INDEX(Kalender!JU$81:JU$110,MAX(1,$F61))&gt;INDEX(Kalender!$B$81:$B$110,MAX(1,$F61)))),2,0))</f>
        <v>0</v>
      </c>
      <c r="JV61" s="5" t="n">
        <f aca="false">IF(Kalender!JV61&lt;&gt;1,0,IF(AND($B61&gt;0,INDEX(Kalender!JV$68:JV$77,MAX(1,$B61))&gt;INDEX(Kalender!$B$68:$B$77,MAX(1,$B61))),1,0)+IF(OR(AND($C61&gt;0,INDEX(Kalender!JV$81:JV$110,MAX(1,$C61))&gt;INDEX(Kalender!$B$81:$B$110,MAX(1,$C61))),AND($D61&gt;0,INDEX(Kalender!JV$81:JV$110,MAX(1,$D61))&gt;INDEX(Kalender!$B$81:$B$110,MAX(1,$D61))),AND($E61&gt;0,INDEX(Kalender!JV$81:JV$110,MAX(1,$E61))&gt;INDEX(Kalender!$B$81:$B$110,MAX(1,$E61))),AND($F61&gt;0,INDEX(Kalender!JV$81:JV$110,MAX(1,$F61))&gt;INDEX(Kalender!$B$81:$B$110,MAX(1,$F61)))),2,0))</f>
        <v>0</v>
      </c>
      <c r="JW61" s="5" t="n">
        <f aca="false">IF(Kalender!JW61&lt;&gt;1,0,IF(AND($B61&gt;0,INDEX(Kalender!JW$68:JW$77,MAX(1,$B61))&gt;INDEX(Kalender!$B$68:$B$77,MAX(1,$B61))),1,0)+IF(OR(AND($C61&gt;0,INDEX(Kalender!JW$81:JW$110,MAX(1,$C61))&gt;INDEX(Kalender!$B$81:$B$110,MAX(1,$C61))),AND($D61&gt;0,INDEX(Kalender!JW$81:JW$110,MAX(1,$D61))&gt;INDEX(Kalender!$B$81:$B$110,MAX(1,$D61))),AND($E61&gt;0,INDEX(Kalender!JW$81:JW$110,MAX(1,$E61))&gt;INDEX(Kalender!$B$81:$B$110,MAX(1,$E61))),AND($F61&gt;0,INDEX(Kalender!JW$81:JW$110,MAX(1,$F61))&gt;INDEX(Kalender!$B$81:$B$110,MAX(1,$F61)))),2,0))</f>
        <v>0</v>
      </c>
      <c r="JX61" s="5" t="n">
        <f aca="false">IF(Kalender!JX61&lt;&gt;1,0,IF(AND($B61&gt;0,INDEX(Kalender!JX$68:JX$77,MAX(1,$B61))&gt;INDEX(Kalender!$B$68:$B$77,MAX(1,$B61))),1,0)+IF(OR(AND($C61&gt;0,INDEX(Kalender!JX$81:JX$110,MAX(1,$C61))&gt;INDEX(Kalender!$B$81:$B$110,MAX(1,$C61))),AND($D61&gt;0,INDEX(Kalender!JX$81:JX$110,MAX(1,$D61))&gt;INDEX(Kalender!$B$81:$B$110,MAX(1,$D61))),AND($E61&gt;0,INDEX(Kalender!JX$81:JX$110,MAX(1,$E61))&gt;INDEX(Kalender!$B$81:$B$110,MAX(1,$E61))),AND($F61&gt;0,INDEX(Kalender!JX$81:JX$110,MAX(1,$F61))&gt;INDEX(Kalender!$B$81:$B$110,MAX(1,$F61)))),2,0))</f>
        <v>0</v>
      </c>
      <c r="JY61" s="5" t="n">
        <f aca="false">IF(Kalender!JY61&lt;&gt;1,0,IF(AND($B61&gt;0,INDEX(Kalender!JY$68:JY$77,MAX(1,$B61))&gt;INDEX(Kalender!$B$68:$B$77,MAX(1,$B61))),1,0)+IF(OR(AND($C61&gt;0,INDEX(Kalender!JY$81:JY$110,MAX(1,$C61))&gt;INDEX(Kalender!$B$81:$B$110,MAX(1,$C61))),AND($D61&gt;0,INDEX(Kalender!JY$81:JY$110,MAX(1,$D61))&gt;INDEX(Kalender!$B$81:$B$110,MAX(1,$D61))),AND($E61&gt;0,INDEX(Kalender!JY$81:JY$110,MAX(1,$E61))&gt;INDEX(Kalender!$B$81:$B$110,MAX(1,$E61))),AND($F61&gt;0,INDEX(Kalender!JY$81:JY$110,MAX(1,$F61))&gt;INDEX(Kalender!$B$81:$B$110,MAX(1,$F61)))),2,0))</f>
        <v>0</v>
      </c>
      <c r="JZ61" s="5" t="n">
        <f aca="false">IF(Kalender!JZ61&lt;&gt;1,0,IF(AND($B61&gt;0,INDEX(Kalender!JZ$68:JZ$77,MAX(1,$B61))&gt;INDEX(Kalender!$B$68:$B$77,MAX(1,$B61))),1,0)+IF(OR(AND($C61&gt;0,INDEX(Kalender!JZ$81:JZ$110,MAX(1,$C61))&gt;INDEX(Kalender!$B$81:$B$110,MAX(1,$C61))),AND($D61&gt;0,INDEX(Kalender!JZ$81:JZ$110,MAX(1,$D61))&gt;INDEX(Kalender!$B$81:$B$110,MAX(1,$D61))),AND($E61&gt;0,INDEX(Kalender!JZ$81:JZ$110,MAX(1,$E61))&gt;INDEX(Kalender!$B$81:$B$110,MAX(1,$E61))),AND($F61&gt;0,INDEX(Kalender!JZ$81:JZ$110,MAX(1,$F61))&gt;INDEX(Kalender!$B$81:$B$110,MAX(1,$F61)))),2,0))</f>
        <v>0</v>
      </c>
      <c r="KA61" s="5" t="n">
        <f aca="false">IF(Kalender!KA61&lt;&gt;1,0,IF(AND($B61&gt;0,INDEX(Kalender!KA$68:KA$77,MAX(1,$B61))&gt;INDEX(Kalender!$B$68:$B$77,MAX(1,$B61))),1,0)+IF(OR(AND($C61&gt;0,INDEX(Kalender!KA$81:KA$110,MAX(1,$C61))&gt;INDEX(Kalender!$B$81:$B$110,MAX(1,$C61))),AND($D61&gt;0,INDEX(Kalender!KA$81:KA$110,MAX(1,$D61))&gt;INDEX(Kalender!$B$81:$B$110,MAX(1,$D61))),AND($E61&gt;0,INDEX(Kalender!KA$81:KA$110,MAX(1,$E61))&gt;INDEX(Kalender!$B$81:$B$110,MAX(1,$E61))),AND($F61&gt;0,INDEX(Kalender!KA$81:KA$110,MAX(1,$F61))&gt;INDEX(Kalender!$B$81:$B$110,MAX(1,$F61)))),2,0))</f>
        <v>0</v>
      </c>
      <c r="KB61" s="5" t="n">
        <f aca="false">IF(Kalender!KB61&lt;&gt;1,0,IF(AND($B61&gt;0,INDEX(Kalender!KB$68:KB$77,MAX(1,$B61))&gt;INDEX(Kalender!$B$68:$B$77,MAX(1,$B61))),1,0)+IF(OR(AND($C61&gt;0,INDEX(Kalender!KB$81:KB$110,MAX(1,$C61))&gt;INDEX(Kalender!$B$81:$B$110,MAX(1,$C61))),AND($D61&gt;0,INDEX(Kalender!KB$81:KB$110,MAX(1,$D61))&gt;INDEX(Kalender!$B$81:$B$110,MAX(1,$D61))),AND($E61&gt;0,INDEX(Kalender!KB$81:KB$110,MAX(1,$E61))&gt;INDEX(Kalender!$B$81:$B$110,MAX(1,$E61))),AND($F61&gt;0,INDEX(Kalender!KB$81:KB$110,MAX(1,$F61))&gt;INDEX(Kalender!$B$81:$B$110,MAX(1,$F61)))),2,0))</f>
        <v>0</v>
      </c>
      <c r="KC61" s="5" t="n">
        <f aca="false">IF(Kalender!KC61&lt;&gt;1,0,IF(AND($B61&gt;0,INDEX(Kalender!KC$68:KC$77,MAX(1,$B61))&gt;INDEX(Kalender!$B$68:$B$77,MAX(1,$B61))),1,0)+IF(OR(AND($C61&gt;0,INDEX(Kalender!KC$81:KC$110,MAX(1,$C61))&gt;INDEX(Kalender!$B$81:$B$110,MAX(1,$C61))),AND($D61&gt;0,INDEX(Kalender!KC$81:KC$110,MAX(1,$D61))&gt;INDEX(Kalender!$B$81:$B$110,MAX(1,$D61))),AND($E61&gt;0,INDEX(Kalender!KC$81:KC$110,MAX(1,$E61))&gt;INDEX(Kalender!$B$81:$B$110,MAX(1,$E61))),AND($F61&gt;0,INDEX(Kalender!KC$81:KC$110,MAX(1,$F61))&gt;INDEX(Kalender!$B$81:$B$110,MAX(1,$F61)))),2,0))</f>
        <v>0</v>
      </c>
      <c r="KD61" s="5" t="n">
        <f aca="false">IF(Kalender!KD61&lt;&gt;1,0,IF(AND($B61&gt;0,INDEX(Kalender!KD$68:KD$77,MAX(1,$B61))&gt;INDEX(Kalender!$B$68:$B$77,MAX(1,$B61))),1,0)+IF(OR(AND($C61&gt;0,INDEX(Kalender!KD$81:KD$110,MAX(1,$C61))&gt;INDEX(Kalender!$B$81:$B$110,MAX(1,$C61))),AND($D61&gt;0,INDEX(Kalender!KD$81:KD$110,MAX(1,$D61))&gt;INDEX(Kalender!$B$81:$B$110,MAX(1,$D61))),AND($E61&gt;0,INDEX(Kalender!KD$81:KD$110,MAX(1,$E61))&gt;INDEX(Kalender!$B$81:$B$110,MAX(1,$E61))),AND($F61&gt;0,INDEX(Kalender!KD$81:KD$110,MAX(1,$F61))&gt;INDEX(Kalender!$B$81:$B$110,MAX(1,$F61)))),2,0))</f>
        <v>0</v>
      </c>
      <c r="KE61" s="5" t="n">
        <f aca="false">IF(Kalender!KE61&lt;&gt;1,0,IF(AND($B61&gt;0,INDEX(Kalender!KE$68:KE$77,MAX(1,$B61))&gt;INDEX(Kalender!$B$68:$B$77,MAX(1,$B61))),1,0)+IF(OR(AND($C61&gt;0,INDEX(Kalender!KE$81:KE$110,MAX(1,$C61))&gt;INDEX(Kalender!$B$81:$B$110,MAX(1,$C61))),AND($D61&gt;0,INDEX(Kalender!KE$81:KE$110,MAX(1,$D61))&gt;INDEX(Kalender!$B$81:$B$110,MAX(1,$D61))),AND($E61&gt;0,INDEX(Kalender!KE$81:KE$110,MAX(1,$E61))&gt;INDEX(Kalender!$B$81:$B$110,MAX(1,$E61))),AND($F61&gt;0,INDEX(Kalender!KE$81:KE$110,MAX(1,$F61))&gt;INDEX(Kalender!$B$81:$B$110,MAX(1,$F61)))),2,0))</f>
        <v>0</v>
      </c>
      <c r="KF61" s="5" t="n">
        <f aca="false">IF(Kalender!KF61&lt;&gt;1,0,IF(AND($B61&gt;0,INDEX(Kalender!KF$68:KF$77,MAX(1,$B61))&gt;INDEX(Kalender!$B$68:$B$77,MAX(1,$B61))),1,0)+IF(OR(AND($C61&gt;0,INDEX(Kalender!KF$81:KF$110,MAX(1,$C61))&gt;INDEX(Kalender!$B$81:$B$110,MAX(1,$C61))),AND($D61&gt;0,INDEX(Kalender!KF$81:KF$110,MAX(1,$D61))&gt;INDEX(Kalender!$B$81:$B$110,MAX(1,$D61))),AND($E61&gt;0,INDEX(Kalender!KF$81:KF$110,MAX(1,$E61))&gt;INDEX(Kalender!$B$81:$B$110,MAX(1,$E61))),AND($F61&gt;0,INDEX(Kalender!KF$81:KF$110,MAX(1,$F61))&gt;INDEX(Kalender!$B$81:$B$110,MAX(1,$F61)))),2,0))</f>
        <v>0</v>
      </c>
      <c r="KG61" s="5" t="n">
        <f aca="false">IF(Kalender!KG61&lt;&gt;1,0,IF(AND($B61&gt;0,INDEX(Kalender!KG$68:KG$77,MAX(1,$B61))&gt;INDEX(Kalender!$B$68:$B$77,MAX(1,$B61))),1,0)+IF(OR(AND($C61&gt;0,INDEX(Kalender!KG$81:KG$110,MAX(1,$C61))&gt;INDEX(Kalender!$B$81:$B$110,MAX(1,$C61))),AND($D61&gt;0,INDEX(Kalender!KG$81:KG$110,MAX(1,$D61))&gt;INDEX(Kalender!$B$81:$B$110,MAX(1,$D61))),AND($E61&gt;0,INDEX(Kalender!KG$81:KG$110,MAX(1,$E61))&gt;INDEX(Kalender!$B$81:$B$110,MAX(1,$E61))),AND($F61&gt;0,INDEX(Kalender!KG$81:KG$110,MAX(1,$F61))&gt;INDEX(Kalender!$B$81:$B$110,MAX(1,$F61)))),2,0))</f>
        <v>0</v>
      </c>
      <c r="KH61" s="5" t="n">
        <f aca="false">IF(Kalender!KH61&lt;&gt;1,0,IF(AND($B61&gt;0,INDEX(Kalender!KH$68:KH$77,MAX(1,$B61))&gt;INDEX(Kalender!$B$68:$B$77,MAX(1,$B61))),1,0)+IF(OR(AND($C61&gt;0,INDEX(Kalender!KH$81:KH$110,MAX(1,$C61))&gt;INDEX(Kalender!$B$81:$B$110,MAX(1,$C61))),AND($D61&gt;0,INDEX(Kalender!KH$81:KH$110,MAX(1,$D61))&gt;INDEX(Kalender!$B$81:$B$110,MAX(1,$D61))),AND($E61&gt;0,INDEX(Kalender!KH$81:KH$110,MAX(1,$E61))&gt;INDEX(Kalender!$B$81:$B$110,MAX(1,$E61))),AND($F61&gt;0,INDEX(Kalender!KH$81:KH$110,MAX(1,$F61))&gt;INDEX(Kalender!$B$81:$B$110,MAX(1,$F61)))),2,0))</f>
        <v>0</v>
      </c>
      <c r="KI61" s="5" t="n">
        <f aca="false">IF(Kalender!KI61&lt;&gt;1,0,IF(AND($B61&gt;0,INDEX(Kalender!KI$68:KI$77,MAX(1,$B61))&gt;INDEX(Kalender!$B$68:$B$77,MAX(1,$B61))),1,0)+IF(OR(AND($C61&gt;0,INDEX(Kalender!KI$81:KI$110,MAX(1,$C61))&gt;INDEX(Kalender!$B$81:$B$110,MAX(1,$C61))),AND($D61&gt;0,INDEX(Kalender!KI$81:KI$110,MAX(1,$D61))&gt;INDEX(Kalender!$B$81:$B$110,MAX(1,$D61))),AND($E61&gt;0,INDEX(Kalender!KI$81:KI$110,MAX(1,$E61))&gt;INDEX(Kalender!$B$81:$B$110,MAX(1,$E61))),AND($F61&gt;0,INDEX(Kalender!KI$81:KI$110,MAX(1,$F61))&gt;INDEX(Kalender!$B$81:$B$110,MAX(1,$F61)))),2,0))</f>
        <v>0</v>
      </c>
      <c r="KJ61" s="5" t="n">
        <f aca="false">IF(Kalender!KJ61&lt;&gt;1,0,IF(AND($B61&gt;0,INDEX(Kalender!KJ$68:KJ$77,MAX(1,$B61))&gt;INDEX(Kalender!$B$68:$B$77,MAX(1,$B61))),1,0)+IF(OR(AND($C61&gt;0,INDEX(Kalender!KJ$81:KJ$110,MAX(1,$C61))&gt;INDEX(Kalender!$B$81:$B$110,MAX(1,$C61))),AND($D61&gt;0,INDEX(Kalender!KJ$81:KJ$110,MAX(1,$D61))&gt;INDEX(Kalender!$B$81:$B$110,MAX(1,$D61))),AND($E61&gt;0,INDEX(Kalender!KJ$81:KJ$110,MAX(1,$E61))&gt;INDEX(Kalender!$B$81:$B$110,MAX(1,$E61))),AND($F61&gt;0,INDEX(Kalender!KJ$81:KJ$110,MAX(1,$F61))&gt;INDEX(Kalender!$B$81:$B$110,MAX(1,$F61)))),2,0))</f>
        <v>0</v>
      </c>
      <c r="KK61" s="5" t="n">
        <f aca="false">IF(Kalender!KK61&lt;&gt;1,0,IF(AND($B61&gt;0,INDEX(Kalender!KK$68:KK$77,MAX(1,$B61))&gt;INDEX(Kalender!$B$68:$B$77,MAX(1,$B61))),1,0)+IF(OR(AND($C61&gt;0,INDEX(Kalender!KK$81:KK$110,MAX(1,$C61))&gt;INDEX(Kalender!$B$81:$B$110,MAX(1,$C61))),AND($D61&gt;0,INDEX(Kalender!KK$81:KK$110,MAX(1,$D61))&gt;INDEX(Kalender!$B$81:$B$110,MAX(1,$D61))),AND($E61&gt;0,INDEX(Kalender!KK$81:KK$110,MAX(1,$E61))&gt;INDEX(Kalender!$B$81:$B$110,MAX(1,$E61))),AND($F61&gt;0,INDEX(Kalender!KK$81:KK$110,MAX(1,$F61))&gt;INDEX(Kalender!$B$81:$B$110,MAX(1,$F61)))),2,0))</f>
        <v>0</v>
      </c>
      <c r="KL61" s="5" t="n">
        <f aca="false">IF(Kalender!KL61&lt;&gt;1,0,IF(AND($B61&gt;0,INDEX(Kalender!KL$68:KL$77,MAX(1,$B61))&gt;INDEX(Kalender!$B$68:$B$77,MAX(1,$B61))),1,0)+IF(OR(AND($C61&gt;0,INDEX(Kalender!KL$81:KL$110,MAX(1,$C61))&gt;INDEX(Kalender!$B$81:$B$110,MAX(1,$C61))),AND($D61&gt;0,INDEX(Kalender!KL$81:KL$110,MAX(1,$D61))&gt;INDEX(Kalender!$B$81:$B$110,MAX(1,$D61))),AND($E61&gt;0,INDEX(Kalender!KL$81:KL$110,MAX(1,$E61))&gt;INDEX(Kalender!$B$81:$B$110,MAX(1,$E61))),AND($F61&gt;0,INDEX(Kalender!KL$81:KL$110,MAX(1,$F61))&gt;INDEX(Kalender!$B$81:$B$110,MAX(1,$F61)))),2,0))</f>
        <v>0</v>
      </c>
      <c r="KM61" s="5" t="n">
        <f aca="false">IF(Kalender!KM61&lt;&gt;1,0,IF(AND($B61&gt;0,INDEX(Kalender!KM$68:KM$77,MAX(1,$B61))&gt;INDEX(Kalender!$B$68:$B$77,MAX(1,$B61))),1,0)+IF(OR(AND($C61&gt;0,INDEX(Kalender!KM$81:KM$110,MAX(1,$C61))&gt;INDEX(Kalender!$B$81:$B$110,MAX(1,$C61))),AND($D61&gt;0,INDEX(Kalender!KM$81:KM$110,MAX(1,$D61))&gt;INDEX(Kalender!$B$81:$B$110,MAX(1,$D61))),AND($E61&gt;0,INDEX(Kalender!KM$81:KM$110,MAX(1,$E61))&gt;INDEX(Kalender!$B$81:$B$110,MAX(1,$E61))),AND($F61&gt;0,INDEX(Kalender!KM$81:KM$110,MAX(1,$F61))&gt;INDEX(Kalender!$B$81:$B$110,MAX(1,$F61)))),2,0))</f>
        <v>0</v>
      </c>
      <c r="KN61" s="5" t="n">
        <f aca="false">IF(Kalender!KN61&lt;&gt;1,0,IF(AND($B61&gt;0,INDEX(Kalender!KN$68:KN$77,MAX(1,$B61))&gt;INDEX(Kalender!$B$68:$B$77,MAX(1,$B61))),1,0)+IF(OR(AND($C61&gt;0,INDEX(Kalender!KN$81:KN$110,MAX(1,$C61))&gt;INDEX(Kalender!$B$81:$B$110,MAX(1,$C61))),AND($D61&gt;0,INDEX(Kalender!KN$81:KN$110,MAX(1,$D61))&gt;INDEX(Kalender!$B$81:$B$110,MAX(1,$D61))),AND($E61&gt;0,INDEX(Kalender!KN$81:KN$110,MAX(1,$E61))&gt;INDEX(Kalender!$B$81:$B$110,MAX(1,$E61))),AND($F61&gt;0,INDEX(Kalender!KN$81:KN$110,MAX(1,$F61))&gt;INDEX(Kalender!$B$81:$B$110,MAX(1,$F61)))),2,0))</f>
        <v>0</v>
      </c>
      <c r="KO61" s="5" t="n">
        <f aca="false">IF(Kalender!KO61&lt;&gt;1,0,IF(AND($B61&gt;0,INDEX(Kalender!KO$68:KO$77,MAX(1,$B61))&gt;INDEX(Kalender!$B$68:$B$77,MAX(1,$B61))),1,0)+IF(OR(AND($C61&gt;0,INDEX(Kalender!KO$81:KO$110,MAX(1,$C61))&gt;INDEX(Kalender!$B$81:$B$110,MAX(1,$C61))),AND($D61&gt;0,INDEX(Kalender!KO$81:KO$110,MAX(1,$D61))&gt;INDEX(Kalender!$B$81:$B$110,MAX(1,$D61))),AND($E61&gt;0,INDEX(Kalender!KO$81:KO$110,MAX(1,$E61))&gt;INDEX(Kalender!$B$81:$B$110,MAX(1,$E61))),AND($F61&gt;0,INDEX(Kalender!KO$81:KO$110,MAX(1,$F61))&gt;INDEX(Kalender!$B$81:$B$110,MAX(1,$F61)))),2,0))</f>
        <v>0</v>
      </c>
      <c r="KP61" s="5" t="n">
        <f aca="false">IF(Kalender!KP61&lt;&gt;1,0,IF(AND($B61&gt;0,INDEX(Kalender!KP$68:KP$77,MAX(1,$B61))&gt;INDEX(Kalender!$B$68:$B$77,MAX(1,$B61))),1,0)+IF(OR(AND($C61&gt;0,INDEX(Kalender!KP$81:KP$110,MAX(1,$C61))&gt;INDEX(Kalender!$B$81:$B$110,MAX(1,$C61))),AND($D61&gt;0,INDEX(Kalender!KP$81:KP$110,MAX(1,$D61))&gt;INDEX(Kalender!$B$81:$B$110,MAX(1,$D61))),AND($E61&gt;0,INDEX(Kalender!KP$81:KP$110,MAX(1,$E61))&gt;INDEX(Kalender!$B$81:$B$110,MAX(1,$E61))),AND($F61&gt;0,INDEX(Kalender!KP$81:KP$110,MAX(1,$F61))&gt;INDEX(Kalender!$B$81:$B$110,MAX(1,$F61)))),2,0))</f>
        <v>0</v>
      </c>
      <c r="KQ61" s="5" t="n">
        <f aca="false">IF(Kalender!KQ61&lt;&gt;1,0,IF(AND($B61&gt;0,INDEX(Kalender!KQ$68:KQ$77,MAX(1,$B61))&gt;INDEX(Kalender!$B$68:$B$77,MAX(1,$B61))),1,0)+IF(OR(AND($C61&gt;0,INDEX(Kalender!KQ$81:KQ$110,MAX(1,$C61))&gt;INDEX(Kalender!$B$81:$B$110,MAX(1,$C61))),AND($D61&gt;0,INDEX(Kalender!KQ$81:KQ$110,MAX(1,$D61))&gt;INDEX(Kalender!$B$81:$B$110,MAX(1,$D61))),AND($E61&gt;0,INDEX(Kalender!KQ$81:KQ$110,MAX(1,$E61))&gt;INDEX(Kalender!$B$81:$B$110,MAX(1,$E61))),AND($F61&gt;0,INDEX(Kalender!KQ$81:KQ$110,MAX(1,$F61))&gt;INDEX(Kalender!$B$81:$B$110,MAX(1,$F61)))),2,0))</f>
        <v>0</v>
      </c>
      <c r="KR61" s="5" t="n">
        <f aca="false">IF(Kalender!KR61&lt;&gt;1,0,IF(AND($B61&gt;0,INDEX(Kalender!KR$68:KR$77,MAX(1,$B61))&gt;INDEX(Kalender!$B$68:$B$77,MAX(1,$B61))),1,0)+IF(OR(AND($C61&gt;0,INDEX(Kalender!KR$81:KR$110,MAX(1,$C61))&gt;INDEX(Kalender!$B$81:$B$110,MAX(1,$C61))),AND($D61&gt;0,INDEX(Kalender!KR$81:KR$110,MAX(1,$D61))&gt;INDEX(Kalender!$B$81:$B$110,MAX(1,$D61))),AND($E61&gt;0,INDEX(Kalender!KR$81:KR$110,MAX(1,$E61))&gt;INDEX(Kalender!$B$81:$B$110,MAX(1,$E61))),AND($F61&gt;0,INDEX(Kalender!KR$81:KR$110,MAX(1,$F61))&gt;INDEX(Kalender!$B$81:$B$110,MAX(1,$F61)))),2,0))</f>
        <v>0</v>
      </c>
      <c r="KS61" s="5" t="n">
        <f aca="false">IF(Kalender!KS61&lt;&gt;1,0,IF(AND($B61&gt;0,INDEX(Kalender!KS$68:KS$77,MAX(1,$B61))&gt;INDEX(Kalender!$B$68:$B$77,MAX(1,$B61))),1,0)+IF(OR(AND($C61&gt;0,INDEX(Kalender!KS$81:KS$110,MAX(1,$C61))&gt;INDEX(Kalender!$B$81:$B$110,MAX(1,$C61))),AND($D61&gt;0,INDEX(Kalender!KS$81:KS$110,MAX(1,$D61))&gt;INDEX(Kalender!$B$81:$B$110,MAX(1,$D61))),AND($E61&gt;0,INDEX(Kalender!KS$81:KS$110,MAX(1,$E61))&gt;INDEX(Kalender!$B$81:$B$110,MAX(1,$E61))),AND($F61&gt;0,INDEX(Kalender!KS$81:KS$110,MAX(1,$F61))&gt;INDEX(Kalender!$B$81:$B$110,MAX(1,$F61)))),2,0))</f>
        <v>0</v>
      </c>
      <c r="KT61" s="5" t="n">
        <f aca="false">IF(Kalender!KT61&lt;&gt;1,0,IF(AND($B61&gt;0,INDEX(Kalender!KT$68:KT$77,MAX(1,$B61))&gt;INDEX(Kalender!$B$68:$B$77,MAX(1,$B61))),1,0)+IF(OR(AND($C61&gt;0,INDEX(Kalender!KT$81:KT$110,MAX(1,$C61))&gt;INDEX(Kalender!$B$81:$B$110,MAX(1,$C61))),AND($D61&gt;0,INDEX(Kalender!KT$81:KT$110,MAX(1,$D61))&gt;INDEX(Kalender!$B$81:$B$110,MAX(1,$D61))),AND($E61&gt;0,INDEX(Kalender!KT$81:KT$110,MAX(1,$E61))&gt;INDEX(Kalender!$B$81:$B$110,MAX(1,$E61))),AND($F61&gt;0,INDEX(Kalender!KT$81:KT$110,MAX(1,$F61))&gt;INDEX(Kalender!$B$81:$B$110,MAX(1,$F61)))),2,0))</f>
        <v>0</v>
      </c>
      <c r="KU61" s="5" t="n">
        <f aca="false">IF(Kalender!KU61&lt;&gt;1,0,IF(AND($B61&gt;0,INDEX(Kalender!KU$68:KU$77,MAX(1,$B61))&gt;INDEX(Kalender!$B$68:$B$77,MAX(1,$B61))),1,0)+IF(OR(AND($C61&gt;0,INDEX(Kalender!KU$81:KU$110,MAX(1,$C61))&gt;INDEX(Kalender!$B$81:$B$110,MAX(1,$C61))),AND($D61&gt;0,INDEX(Kalender!KU$81:KU$110,MAX(1,$D61))&gt;INDEX(Kalender!$B$81:$B$110,MAX(1,$D61))),AND($E61&gt;0,INDEX(Kalender!KU$81:KU$110,MAX(1,$E61))&gt;INDEX(Kalender!$B$81:$B$110,MAX(1,$E61))),AND($F61&gt;0,INDEX(Kalender!KU$81:KU$110,MAX(1,$F61))&gt;INDEX(Kalender!$B$81:$B$110,MAX(1,$F61)))),2,0))</f>
        <v>0</v>
      </c>
      <c r="KV61" s="5" t="n">
        <f aca="false">IF(Kalender!KV61&lt;&gt;1,0,IF(AND($B61&gt;0,INDEX(Kalender!KV$68:KV$77,MAX(1,$B61))&gt;INDEX(Kalender!$B$68:$B$77,MAX(1,$B61))),1,0)+IF(OR(AND($C61&gt;0,INDEX(Kalender!KV$81:KV$110,MAX(1,$C61))&gt;INDEX(Kalender!$B$81:$B$110,MAX(1,$C61))),AND($D61&gt;0,INDEX(Kalender!KV$81:KV$110,MAX(1,$D61))&gt;INDEX(Kalender!$B$81:$B$110,MAX(1,$D61))),AND($E61&gt;0,INDEX(Kalender!KV$81:KV$110,MAX(1,$E61))&gt;INDEX(Kalender!$B$81:$B$110,MAX(1,$E61))),AND($F61&gt;0,INDEX(Kalender!KV$81:KV$110,MAX(1,$F61))&gt;INDEX(Kalender!$B$81:$B$110,MAX(1,$F61)))),2,0))</f>
        <v>0</v>
      </c>
      <c r="KW61" s="5" t="n">
        <f aca="false">IF(Kalender!KW61&lt;&gt;1,0,IF(AND($B61&gt;0,INDEX(Kalender!KW$68:KW$77,MAX(1,$B61))&gt;INDEX(Kalender!$B$68:$B$77,MAX(1,$B61))),1,0)+IF(OR(AND($C61&gt;0,INDEX(Kalender!KW$81:KW$110,MAX(1,$C61))&gt;INDEX(Kalender!$B$81:$B$110,MAX(1,$C61))),AND($D61&gt;0,INDEX(Kalender!KW$81:KW$110,MAX(1,$D61))&gt;INDEX(Kalender!$B$81:$B$110,MAX(1,$D61))),AND($E61&gt;0,INDEX(Kalender!KW$81:KW$110,MAX(1,$E61))&gt;INDEX(Kalender!$B$81:$B$110,MAX(1,$E61))),AND($F61&gt;0,INDEX(Kalender!KW$81:KW$110,MAX(1,$F61))&gt;INDEX(Kalender!$B$81:$B$110,MAX(1,$F61)))),2,0))</f>
        <v>0</v>
      </c>
      <c r="KX61" s="5" t="n">
        <f aca="false">IF(Kalender!KX61&lt;&gt;1,0,IF(AND($B61&gt;0,INDEX(Kalender!KX$68:KX$77,MAX(1,$B61))&gt;INDEX(Kalender!$B$68:$B$77,MAX(1,$B61))),1,0)+IF(OR(AND($C61&gt;0,INDEX(Kalender!KX$81:KX$110,MAX(1,$C61))&gt;INDEX(Kalender!$B$81:$B$110,MAX(1,$C61))),AND($D61&gt;0,INDEX(Kalender!KX$81:KX$110,MAX(1,$D61))&gt;INDEX(Kalender!$B$81:$B$110,MAX(1,$D61))),AND($E61&gt;0,INDEX(Kalender!KX$81:KX$110,MAX(1,$E61))&gt;INDEX(Kalender!$B$81:$B$110,MAX(1,$E61))),AND($F61&gt;0,INDEX(Kalender!KX$81:KX$110,MAX(1,$F61))&gt;INDEX(Kalender!$B$81:$B$110,MAX(1,$F61)))),2,0))</f>
        <v>0</v>
      </c>
      <c r="KY61" s="5" t="n">
        <f aca="false">IF(Kalender!KY61&lt;&gt;1,0,IF(AND($B61&gt;0,INDEX(Kalender!KY$68:KY$77,MAX(1,$B61))&gt;INDEX(Kalender!$B$68:$B$77,MAX(1,$B61))),1,0)+IF(OR(AND($C61&gt;0,INDEX(Kalender!KY$81:KY$110,MAX(1,$C61))&gt;INDEX(Kalender!$B$81:$B$110,MAX(1,$C61))),AND($D61&gt;0,INDEX(Kalender!KY$81:KY$110,MAX(1,$D61))&gt;INDEX(Kalender!$B$81:$B$110,MAX(1,$D61))),AND($E61&gt;0,INDEX(Kalender!KY$81:KY$110,MAX(1,$E61))&gt;INDEX(Kalender!$B$81:$B$110,MAX(1,$E61))),AND($F61&gt;0,INDEX(Kalender!KY$81:KY$110,MAX(1,$F61))&gt;INDEX(Kalender!$B$81:$B$110,MAX(1,$F61)))),2,0))</f>
        <v>0</v>
      </c>
      <c r="KZ61" s="5" t="n">
        <f aca="false">IF(Kalender!KZ61&lt;&gt;1,0,IF(AND($B61&gt;0,INDEX(Kalender!KZ$68:KZ$77,MAX(1,$B61))&gt;INDEX(Kalender!$B$68:$B$77,MAX(1,$B61))),1,0)+IF(OR(AND($C61&gt;0,INDEX(Kalender!KZ$81:KZ$110,MAX(1,$C61))&gt;INDEX(Kalender!$B$81:$B$110,MAX(1,$C61))),AND($D61&gt;0,INDEX(Kalender!KZ$81:KZ$110,MAX(1,$D61))&gt;INDEX(Kalender!$B$81:$B$110,MAX(1,$D61))),AND($E61&gt;0,INDEX(Kalender!KZ$81:KZ$110,MAX(1,$E61))&gt;INDEX(Kalender!$B$81:$B$110,MAX(1,$E61))),AND($F61&gt;0,INDEX(Kalender!KZ$81:KZ$110,MAX(1,$F61))&gt;INDEX(Kalender!$B$81:$B$110,MAX(1,$F61)))),2,0))</f>
        <v>0</v>
      </c>
      <c r="LA61" s="5" t="n">
        <f aca="false">IF(Kalender!LA61&lt;&gt;1,0,IF(AND($B61&gt;0,INDEX(Kalender!LA$68:LA$77,MAX(1,$B61))&gt;INDEX(Kalender!$B$68:$B$77,MAX(1,$B61))),1,0)+IF(OR(AND($C61&gt;0,INDEX(Kalender!LA$81:LA$110,MAX(1,$C61))&gt;INDEX(Kalender!$B$81:$B$110,MAX(1,$C61))),AND($D61&gt;0,INDEX(Kalender!LA$81:LA$110,MAX(1,$D61))&gt;INDEX(Kalender!$B$81:$B$110,MAX(1,$D61))),AND($E61&gt;0,INDEX(Kalender!LA$81:LA$110,MAX(1,$E61))&gt;INDEX(Kalender!$B$81:$B$110,MAX(1,$E61))),AND($F61&gt;0,INDEX(Kalender!LA$81:LA$110,MAX(1,$F61))&gt;INDEX(Kalender!$B$81:$B$110,MAX(1,$F61)))),2,0))</f>
        <v>0</v>
      </c>
      <c r="LB61" s="5" t="n">
        <f aca="false">IF(Kalender!LB61&lt;&gt;1,0,IF(AND($B61&gt;0,INDEX(Kalender!LB$68:LB$77,MAX(1,$B61))&gt;INDEX(Kalender!$B$68:$B$77,MAX(1,$B61))),1,0)+IF(OR(AND($C61&gt;0,INDEX(Kalender!LB$81:LB$110,MAX(1,$C61))&gt;INDEX(Kalender!$B$81:$B$110,MAX(1,$C61))),AND($D61&gt;0,INDEX(Kalender!LB$81:LB$110,MAX(1,$D61))&gt;INDEX(Kalender!$B$81:$B$110,MAX(1,$D61))),AND($E61&gt;0,INDEX(Kalender!LB$81:LB$110,MAX(1,$E61))&gt;INDEX(Kalender!$B$81:$B$110,MAX(1,$E61))),AND($F61&gt;0,INDEX(Kalender!LB$81:LB$110,MAX(1,$F61))&gt;INDEX(Kalender!$B$81:$B$110,MAX(1,$F61)))),2,0))</f>
        <v>0</v>
      </c>
      <c r="LC61" s="5" t="n">
        <f aca="false">IF(Kalender!LC61&lt;&gt;1,0,IF(AND($B61&gt;0,INDEX(Kalender!LC$68:LC$77,MAX(1,$B61))&gt;INDEX(Kalender!$B$68:$B$77,MAX(1,$B61))),1,0)+IF(OR(AND($C61&gt;0,INDEX(Kalender!LC$81:LC$110,MAX(1,$C61))&gt;INDEX(Kalender!$B$81:$B$110,MAX(1,$C61))),AND($D61&gt;0,INDEX(Kalender!LC$81:LC$110,MAX(1,$D61))&gt;INDEX(Kalender!$B$81:$B$110,MAX(1,$D61))),AND($E61&gt;0,INDEX(Kalender!LC$81:LC$110,MAX(1,$E61))&gt;INDEX(Kalender!$B$81:$B$110,MAX(1,$E61))),AND($F61&gt;0,INDEX(Kalender!LC$81:LC$110,MAX(1,$F61))&gt;INDEX(Kalender!$B$81:$B$110,MAX(1,$F61)))),2,0))</f>
        <v>0</v>
      </c>
      <c r="LD61" s="5" t="n">
        <f aca="false">IF(Kalender!LD61&lt;&gt;1,0,IF(AND($B61&gt;0,INDEX(Kalender!LD$68:LD$77,MAX(1,$B61))&gt;INDEX(Kalender!$B$68:$B$77,MAX(1,$B61))),1,0)+IF(OR(AND($C61&gt;0,INDEX(Kalender!LD$81:LD$110,MAX(1,$C61))&gt;INDEX(Kalender!$B$81:$B$110,MAX(1,$C61))),AND($D61&gt;0,INDEX(Kalender!LD$81:LD$110,MAX(1,$D61))&gt;INDEX(Kalender!$B$81:$B$110,MAX(1,$D61))),AND($E61&gt;0,INDEX(Kalender!LD$81:LD$110,MAX(1,$E61))&gt;INDEX(Kalender!$B$81:$B$110,MAX(1,$E61))),AND($F61&gt;0,INDEX(Kalender!LD$81:LD$110,MAX(1,$F61))&gt;INDEX(Kalender!$B$81:$B$110,MAX(1,$F61)))),2,0))</f>
        <v>0</v>
      </c>
      <c r="LE61" s="5" t="n">
        <f aca="false">IF(Kalender!LE61&lt;&gt;1,0,IF(AND($B61&gt;0,INDEX(Kalender!LE$68:LE$77,MAX(1,$B61))&gt;INDEX(Kalender!$B$68:$B$77,MAX(1,$B61))),1,0)+IF(OR(AND($C61&gt;0,INDEX(Kalender!LE$81:LE$110,MAX(1,$C61))&gt;INDEX(Kalender!$B$81:$B$110,MAX(1,$C61))),AND($D61&gt;0,INDEX(Kalender!LE$81:LE$110,MAX(1,$D61))&gt;INDEX(Kalender!$B$81:$B$110,MAX(1,$D61))),AND($E61&gt;0,INDEX(Kalender!LE$81:LE$110,MAX(1,$E61))&gt;INDEX(Kalender!$B$81:$B$110,MAX(1,$E61))),AND($F61&gt;0,INDEX(Kalender!LE$81:LE$110,MAX(1,$F61))&gt;INDEX(Kalender!$B$81:$B$110,MAX(1,$F61)))),2,0))</f>
        <v>0</v>
      </c>
      <c r="LF61" s="5" t="n">
        <f aca="false">IF(Kalender!LF61&lt;&gt;1,0,IF(AND($B61&gt;0,INDEX(Kalender!LF$68:LF$77,MAX(1,$B61))&gt;INDEX(Kalender!$B$68:$B$77,MAX(1,$B61))),1,0)+IF(OR(AND($C61&gt;0,INDEX(Kalender!LF$81:LF$110,MAX(1,$C61))&gt;INDEX(Kalender!$B$81:$B$110,MAX(1,$C61))),AND($D61&gt;0,INDEX(Kalender!LF$81:LF$110,MAX(1,$D61))&gt;INDEX(Kalender!$B$81:$B$110,MAX(1,$D61))),AND($E61&gt;0,INDEX(Kalender!LF$81:LF$110,MAX(1,$E61))&gt;INDEX(Kalender!$B$81:$B$110,MAX(1,$E61))),AND($F61&gt;0,INDEX(Kalender!LF$81:LF$110,MAX(1,$F61))&gt;INDEX(Kalender!$B$81:$B$110,MAX(1,$F61)))),2,0))</f>
        <v>0</v>
      </c>
      <c r="LG61" s="5" t="n">
        <f aca="false">IF(Kalender!LG61&lt;&gt;1,0,IF(AND($B61&gt;0,INDEX(Kalender!LG$68:LG$77,MAX(1,$B61))&gt;INDEX(Kalender!$B$68:$B$77,MAX(1,$B61))),1,0)+IF(OR(AND($C61&gt;0,INDEX(Kalender!LG$81:LG$110,MAX(1,$C61))&gt;INDEX(Kalender!$B$81:$B$110,MAX(1,$C61))),AND($D61&gt;0,INDEX(Kalender!LG$81:LG$110,MAX(1,$D61))&gt;INDEX(Kalender!$B$81:$B$110,MAX(1,$D61))),AND($E61&gt;0,INDEX(Kalender!LG$81:LG$110,MAX(1,$E61))&gt;INDEX(Kalender!$B$81:$B$110,MAX(1,$E61))),AND($F61&gt;0,INDEX(Kalender!LG$81:LG$110,MAX(1,$F61))&gt;INDEX(Kalender!$B$81:$B$110,MAX(1,$F61)))),2,0))</f>
        <v>0</v>
      </c>
      <c r="LH61" s="5" t="n">
        <f aca="false">IF(Kalender!LH61&lt;&gt;1,0,IF(AND($B61&gt;0,INDEX(Kalender!LH$68:LH$77,MAX(1,$B61))&gt;INDEX(Kalender!$B$68:$B$77,MAX(1,$B61))),1,0)+IF(OR(AND($C61&gt;0,INDEX(Kalender!LH$81:LH$110,MAX(1,$C61))&gt;INDEX(Kalender!$B$81:$B$110,MAX(1,$C61))),AND($D61&gt;0,INDEX(Kalender!LH$81:LH$110,MAX(1,$D61))&gt;INDEX(Kalender!$B$81:$B$110,MAX(1,$D61))),AND($E61&gt;0,INDEX(Kalender!LH$81:LH$110,MAX(1,$E61))&gt;INDEX(Kalender!$B$81:$B$110,MAX(1,$E61))),AND($F61&gt;0,INDEX(Kalender!LH$81:LH$110,MAX(1,$F61))&gt;INDEX(Kalender!$B$81:$B$110,MAX(1,$F61)))),2,0))</f>
        <v>0</v>
      </c>
      <c r="LI61" s="5" t="n">
        <f aca="false">IF(Kalender!LI61&lt;&gt;1,0,IF(AND($B61&gt;0,INDEX(Kalender!LI$68:LI$77,MAX(1,$B61))&gt;INDEX(Kalender!$B$68:$B$77,MAX(1,$B61))),1,0)+IF(OR(AND($C61&gt;0,INDEX(Kalender!LI$81:LI$110,MAX(1,$C61))&gt;INDEX(Kalender!$B$81:$B$110,MAX(1,$C61))),AND($D61&gt;0,INDEX(Kalender!LI$81:LI$110,MAX(1,$D61))&gt;INDEX(Kalender!$B$81:$B$110,MAX(1,$D61))),AND($E61&gt;0,INDEX(Kalender!LI$81:LI$110,MAX(1,$E61))&gt;INDEX(Kalender!$B$81:$B$110,MAX(1,$E61))),AND($F61&gt;0,INDEX(Kalender!LI$81:LI$110,MAX(1,$F61))&gt;INDEX(Kalender!$B$81:$B$110,MAX(1,$F61)))),2,0))</f>
        <v>0</v>
      </c>
      <c r="LJ61" s="5" t="n">
        <f aca="false">IF(Kalender!LJ61&lt;&gt;1,0,IF(AND($B61&gt;0,INDEX(Kalender!LJ$68:LJ$77,MAX(1,$B61))&gt;INDEX(Kalender!$B$68:$B$77,MAX(1,$B61))),1,0)+IF(OR(AND($C61&gt;0,INDEX(Kalender!LJ$81:LJ$110,MAX(1,$C61))&gt;INDEX(Kalender!$B$81:$B$110,MAX(1,$C61))),AND($D61&gt;0,INDEX(Kalender!LJ$81:LJ$110,MAX(1,$D61))&gt;INDEX(Kalender!$B$81:$B$110,MAX(1,$D61))),AND($E61&gt;0,INDEX(Kalender!LJ$81:LJ$110,MAX(1,$E61))&gt;INDEX(Kalender!$B$81:$B$110,MAX(1,$E61))),AND($F61&gt;0,INDEX(Kalender!LJ$81:LJ$110,MAX(1,$F61))&gt;INDEX(Kalender!$B$81:$B$110,MAX(1,$F61)))),2,0))</f>
        <v>0</v>
      </c>
      <c r="LK61" s="5" t="n">
        <f aca="false">IF(Kalender!LK61&lt;&gt;1,0,IF(AND($B61&gt;0,INDEX(Kalender!LK$68:LK$77,MAX(1,$B61))&gt;INDEX(Kalender!$B$68:$B$77,MAX(1,$B61))),1,0)+IF(OR(AND($C61&gt;0,INDEX(Kalender!LK$81:LK$110,MAX(1,$C61))&gt;INDEX(Kalender!$B$81:$B$110,MAX(1,$C61))),AND($D61&gt;0,INDEX(Kalender!LK$81:LK$110,MAX(1,$D61))&gt;INDEX(Kalender!$B$81:$B$110,MAX(1,$D61))),AND($E61&gt;0,INDEX(Kalender!LK$81:LK$110,MAX(1,$E61))&gt;INDEX(Kalender!$B$81:$B$110,MAX(1,$E61))),AND($F61&gt;0,INDEX(Kalender!LK$81:LK$110,MAX(1,$F61))&gt;INDEX(Kalender!$B$81:$B$110,MAX(1,$F61)))),2,0))</f>
        <v>0</v>
      </c>
      <c r="LL61" s="5" t="n">
        <f aca="false">IF(Kalender!LL61&lt;&gt;1,0,IF(AND($B61&gt;0,INDEX(Kalender!LL$68:LL$77,MAX(1,$B61))&gt;INDEX(Kalender!$B$68:$B$77,MAX(1,$B61))),1,0)+IF(OR(AND($C61&gt;0,INDEX(Kalender!LL$81:LL$110,MAX(1,$C61))&gt;INDEX(Kalender!$B$81:$B$110,MAX(1,$C61))),AND($D61&gt;0,INDEX(Kalender!LL$81:LL$110,MAX(1,$D61))&gt;INDEX(Kalender!$B$81:$B$110,MAX(1,$D61))),AND($E61&gt;0,INDEX(Kalender!LL$81:LL$110,MAX(1,$E61))&gt;INDEX(Kalender!$B$81:$B$110,MAX(1,$E61))),AND($F61&gt;0,INDEX(Kalender!LL$81:LL$110,MAX(1,$F61))&gt;INDEX(Kalender!$B$81:$B$110,MAX(1,$F61)))),2,0))</f>
        <v>0</v>
      </c>
      <c r="LM61" s="5" t="n">
        <f aca="false">IF(Kalender!LM61&lt;&gt;1,0,IF(AND($B61&gt;0,INDEX(Kalender!LM$68:LM$77,MAX(1,$B61))&gt;INDEX(Kalender!$B$68:$B$77,MAX(1,$B61))),1,0)+IF(OR(AND($C61&gt;0,INDEX(Kalender!LM$81:LM$110,MAX(1,$C61))&gt;INDEX(Kalender!$B$81:$B$110,MAX(1,$C61))),AND($D61&gt;0,INDEX(Kalender!LM$81:LM$110,MAX(1,$D61))&gt;INDEX(Kalender!$B$81:$B$110,MAX(1,$D61))),AND($E61&gt;0,INDEX(Kalender!LM$81:LM$110,MAX(1,$E61))&gt;INDEX(Kalender!$B$81:$B$110,MAX(1,$E61))),AND($F61&gt;0,INDEX(Kalender!LM$81:LM$110,MAX(1,$F61))&gt;INDEX(Kalender!$B$81:$B$110,MAX(1,$F61)))),2,0))</f>
        <v>0</v>
      </c>
      <c r="LN61" s="5" t="n">
        <f aca="false">IF(Kalender!LN61&lt;&gt;1,0,IF(AND($B61&gt;0,INDEX(Kalender!LN$68:LN$77,MAX(1,$B61))&gt;INDEX(Kalender!$B$68:$B$77,MAX(1,$B61))),1,0)+IF(OR(AND($C61&gt;0,INDEX(Kalender!LN$81:LN$110,MAX(1,$C61))&gt;INDEX(Kalender!$B$81:$B$110,MAX(1,$C61))),AND($D61&gt;0,INDEX(Kalender!LN$81:LN$110,MAX(1,$D61))&gt;INDEX(Kalender!$B$81:$B$110,MAX(1,$D61))),AND($E61&gt;0,INDEX(Kalender!LN$81:LN$110,MAX(1,$E61))&gt;INDEX(Kalender!$B$81:$B$110,MAX(1,$E61))),AND($F61&gt;0,INDEX(Kalender!LN$81:LN$110,MAX(1,$F61))&gt;INDEX(Kalender!$B$81:$B$110,MAX(1,$F61)))),2,0))</f>
        <v>0</v>
      </c>
      <c r="LO61" s="5" t="n">
        <f aca="false">IF(Kalender!LO61&lt;&gt;1,0,IF(AND($B61&gt;0,INDEX(Kalender!LO$68:LO$77,MAX(1,$B61))&gt;INDEX(Kalender!$B$68:$B$77,MAX(1,$B61))),1,0)+IF(OR(AND($C61&gt;0,INDEX(Kalender!LO$81:LO$110,MAX(1,$C61))&gt;INDEX(Kalender!$B$81:$B$110,MAX(1,$C61))),AND($D61&gt;0,INDEX(Kalender!LO$81:LO$110,MAX(1,$D61))&gt;INDEX(Kalender!$B$81:$B$110,MAX(1,$D61))),AND($E61&gt;0,INDEX(Kalender!LO$81:LO$110,MAX(1,$E61))&gt;INDEX(Kalender!$B$81:$B$110,MAX(1,$E61))),AND($F61&gt;0,INDEX(Kalender!LO$81:LO$110,MAX(1,$F61))&gt;INDEX(Kalender!$B$81:$B$110,MAX(1,$F61)))),2,0))</f>
        <v>0</v>
      </c>
      <c r="LP61" s="5" t="n">
        <f aca="false">IF(Kalender!LP61&lt;&gt;1,0,IF(AND($B61&gt;0,INDEX(Kalender!LP$68:LP$77,MAX(1,$B61))&gt;INDEX(Kalender!$B$68:$B$77,MAX(1,$B61))),1,0)+IF(OR(AND($C61&gt;0,INDEX(Kalender!LP$81:LP$110,MAX(1,$C61))&gt;INDEX(Kalender!$B$81:$B$110,MAX(1,$C61))),AND($D61&gt;0,INDEX(Kalender!LP$81:LP$110,MAX(1,$D61))&gt;INDEX(Kalender!$B$81:$B$110,MAX(1,$D61))),AND($E61&gt;0,INDEX(Kalender!LP$81:LP$110,MAX(1,$E61))&gt;INDEX(Kalender!$B$81:$B$110,MAX(1,$E61))),AND($F61&gt;0,INDEX(Kalender!LP$81:LP$110,MAX(1,$F61))&gt;INDEX(Kalender!$B$81:$B$110,MAX(1,$F61)))),2,0))</f>
        <v>0</v>
      </c>
      <c r="LQ61" s="5" t="n">
        <f aca="false">IF(Kalender!LQ61&lt;&gt;1,0,IF(AND($B61&gt;0,INDEX(Kalender!LQ$68:LQ$77,MAX(1,$B61))&gt;INDEX(Kalender!$B$68:$B$77,MAX(1,$B61))),1,0)+IF(OR(AND($C61&gt;0,INDEX(Kalender!LQ$81:LQ$110,MAX(1,$C61))&gt;INDEX(Kalender!$B$81:$B$110,MAX(1,$C61))),AND($D61&gt;0,INDEX(Kalender!LQ$81:LQ$110,MAX(1,$D61))&gt;INDEX(Kalender!$B$81:$B$110,MAX(1,$D61))),AND($E61&gt;0,INDEX(Kalender!LQ$81:LQ$110,MAX(1,$E61))&gt;INDEX(Kalender!$B$81:$B$110,MAX(1,$E61))),AND($F61&gt;0,INDEX(Kalender!LQ$81:LQ$110,MAX(1,$F61))&gt;INDEX(Kalender!$B$81:$B$110,MAX(1,$F61)))),2,0))</f>
        <v>0</v>
      </c>
      <c r="LR61" s="5" t="n">
        <f aca="false">IF(Kalender!LR61&lt;&gt;1,0,IF(AND($B61&gt;0,INDEX(Kalender!LR$68:LR$77,MAX(1,$B61))&gt;INDEX(Kalender!$B$68:$B$77,MAX(1,$B61))),1,0)+IF(OR(AND($C61&gt;0,INDEX(Kalender!LR$81:LR$110,MAX(1,$C61))&gt;INDEX(Kalender!$B$81:$B$110,MAX(1,$C61))),AND($D61&gt;0,INDEX(Kalender!LR$81:LR$110,MAX(1,$D61))&gt;INDEX(Kalender!$B$81:$B$110,MAX(1,$D61))),AND($E61&gt;0,INDEX(Kalender!LR$81:LR$110,MAX(1,$E61))&gt;INDEX(Kalender!$B$81:$B$110,MAX(1,$E61))),AND($F61&gt;0,INDEX(Kalender!LR$81:LR$110,MAX(1,$F61))&gt;INDEX(Kalender!$B$81:$B$110,MAX(1,$F61)))),2,0))</f>
        <v>0</v>
      </c>
      <c r="LS61" s="5" t="n">
        <f aca="false">IF(Kalender!LS61&lt;&gt;1,0,IF(AND($B61&gt;0,INDEX(Kalender!LS$68:LS$77,MAX(1,$B61))&gt;INDEX(Kalender!$B$68:$B$77,MAX(1,$B61))),1,0)+IF(OR(AND($C61&gt;0,INDEX(Kalender!LS$81:LS$110,MAX(1,$C61))&gt;INDEX(Kalender!$B$81:$B$110,MAX(1,$C61))),AND($D61&gt;0,INDEX(Kalender!LS$81:LS$110,MAX(1,$D61))&gt;INDEX(Kalender!$B$81:$B$110,MAX(1,$D61))),AND($E61&gt;0,INDEX(Kalender!LS$81:LS$110,MAX(1,$E61))&gt;INDEX(Kalender!$B$81:$B$110,MAX(1,$E61))),AND($F61&gt;0,INDEX(Kalender!LS$81:LS$110,MAX(1,$F61))&gt;INDEX(Kalender!$B$81:$B$110,MAX(1,$F61)))),2,0))</f>
        <v>0</v>
      </c>
      <c r="LT61" s="5" t="n">
        <f aca="false">IF(Kalender!LT61&lt;&gt;1,0,IF(AND($B61&gt;0,INDEX(Kalender!LT$68:LT$77,MAX(1,$B61))&gt;INDEX(Kalender!$B$68:$B$77,MAX(1,$B61))),1,0)+IF(OR(AND($C61&gt;0,INDEX(Kalender!LT$81:LT$110,MAX(1,$C61))&gt;INDEX(Kalender!$B$81:$B$110,MAX(1,$C61))),AND($D61&gt;0,INDEX(Kalender!LT$81:LT$110,MAX(1,$D61))&gt;INDEX(Kalender!$B$81:$B$110,MAX(1,$D61))),AND($E61&gt;0,INDEX(Kalender!LT$81:LT$110,MAX(1,$E61))&gt;INDEX(Kalender!$B$81:$B$110,MAX(1,$E61))),AND($F61&gt;0,INDEX(Kalender!LT$81:LT$110,MAX(1,$F61))&gt;INDEX(Kalender!$B$81:$B$110,MAX(1,$F61)))),2,0))</f>
        <v>0</v>
      </c>
      <c r="LU61" s="5" t="n">
        <f aca="false">IF(Kalender!LU61&lt;&gt;1,0,IF(AND($B61&gt;0,INDEX(Kalender!LU$68:LU$77,MAX(1,$B61))&gt;INDEX(Kalender!$B$68:$B$77,MAX(1,$B61))),1,0)+IF(OR(AND($C61&gt;0,INDEX(Kalender!LU$81:LU$110,MAX(1,$C61))&gt;INDEX(Kalender!$B$81:$B$110,MAX(1,$C61))),AND($D61&gt;0,INDEX(Kalender!LU$81:LU$110,MAX(1,$D61))&gt;INDEX(Kalender!$B$81:$B$110,MAX(1,$D61))),AND($E61&gt;0,INDEX(Kalender!LU$81:LU$110,MAX(1,$E61))&gt;INDEX(Kalender!$B$81:$B$110,MAX(1,$E61))),AND($F61&gt;0,INDEX(Kalender!LU$81:LU$110,MAX(1,$F61))&gt;INDEX(Kalender!$B$81:$B$110,MAX(1,$F61)))),2,0))</f>
        <v>0</v>
      </c>
      <c r="LV61" s="5" t="n">
        <f aca="false">IF(Kalender!LV61&lt;&gt;1,0,IF(AND($B61&gt;0,INDEX(Kalender!LV$68:LV$77,MAX(1,$B61))&gt;INDEX(Kalender!$B$68:$B$77,MAX(1,$B61))),1,0)+IF(OR(AND($C61&gt;0,INDEX(Kalender!LV$81:LV$110,MAX(1,$C61))&gt;INDEX(Kalender!$B$81:$B$110,MAX(1,$C61))),AND($D61&gt;0,INDEX(Kalender!LV$81:LV$110,MAX(1,$D61))&gt;INDEX(Kalender!$B$81:$B$110,MAX(1,$D61))),AND($E61&gt;0,INDEX(Kalender!LV$81:LV$110,MAX(1,$E61))&gt;INDEX(Kalender!$B$81:$B$110,MAX(1,$E61))),AND($F61&gt;0,INDEX(Kalender!LV$81:LV$110,MAX(1,$F61))&gt;INDEX(Kalender!$B$81:$B$110,MAX(1,$F61)))),2,0))</f>
        <v>0</v>
      </c>
      <c r="LW61" s="5" t="n">
        <f aca="false">IF(Kalender!LW61&lt;&gt;1,0,IF(AND($B61&gt;0,INDEX(Kalender!LW$68:LW$77,MAX(1,$B61))&gt;INDEX(Kalender!$B$68:$B$77,MAX(1,$B61))),1,0)+IF(OR(AND($C61&gt;0,INDEX(Kalender!LW$81:LW$110,MAX(1,$C61))&gt;INDEX(Kalender!$B$81:$B$110,MAX(1,$C61))),AND($D61&gt;0,INDEX(Kalender!LW$81:LW$110,MAX(1,$D61))&gt;INDEX(Kalender!$B$81:$B$110,MAX(1,$D61))),AND($E61&gt;0,INDEX(Kalender!LW$81:LW$110,MAX(1,$E61))&gt;INDEX(Kalender!$B$81:$B$110,MAX(1,$E61))),AND($F61&gt;0,INDEX(Kalender!LW$81:LW$110,MAX(1,$F61))&gt;INDEX(Kalender!$B$81:$B$110,MAX(1,$F61)))),2,0))</f>
        <v>0</v>
      </c>
      <c r="LX61" s="5" t="n">
        <f aca="false">IF(Kalender!LX61&lt;&gt;1,0,IF(AND($B61&gt;0,INDEX(Kalender!LX$68:LX$77,MAX(1,$B61))&gt;INDEX(Kalender!$B$68:$B$77,MAX(1,$B61))),1,0)+IF(OR(AND($C61&gt;0,INDEX(Kalender!LX$81:LX$110,MAX(1,$C61))&gt;INDEX(Kalender!$B$81:$B$110,MAX(1,$C61))),AND($D61&gt;0,INDEX(Kalender!LX$81:LX$110,MAX(1,$D61))&gt;INDEX(Kalender!$B$81:$B$110,MAX(1,$D61))),AND($E61&gt;0,INDEX(Kalender!LX$81:LX$110,MAX(1,$E61))&gt;INDEX(Kalender!$B$81:$B$110,MAX(1,$E61))),AND($F61&gt;0,INDEX(Kalender!LX$81:LX$110,MAX(1,$F61))&gt;INDEX(Kalender!$B$81:$B$110,MAX(1,$F61)))),2,0))</f>
        <v>0</v>
      </c>
      <c r="LY61" s="5" t="n">
        <f aca="false">IF(Kalender!LY61&lt;&gt;1,0,IF(AND($B61&gt;0,INDEX(Kalender!LY$68:LY$77,MAX(1,$B61))&gt;INDEX(Kalender!$B$68:$B$77,MAX(1,$B61))),1,0)+IF(OR(AND($C61&gt;0,INDEX(Kalender!LY$81:LY$110,MAX(1,$C61))&gt;INDEX(Kalender!$B$81:$B$110,MAX(1,$C61))),AND($D61&gt;0,INDEX(Kalender!LY$81:LY$110,MAX(1,$D61))&gt;INDEX(Kalender!$B$81:$B$110,MAX(1,$D61))),AND($E61&gt;0,INDEX(Kalender!LY$81:LY$110,MAX(1,$E61))&gt;INDEX(Kalender!$B$81:$B$110,MAX(1,$E61))),AND($F61&gt;0,INDEX(Kalender!LY$81:LY$110,MAX(1,$F61))&gt;INDEX(Kalender!$B$81:$B$110,MAX(1,$F61)))),2,0))</f>
        <v>0</v>
      </c>
      <c r="LZ61" s="5" t="n">
        <f aca="false">IF(Kalender!LZ61&lt;&gt;1,0,IF(AND($B61&gt;0,INDEX(Kalender!LZ$68:LZ$77,MAX(1,$B61))&gt;INDEX(Kalender!$B$68:$B$77,MAX(1,$B61))),1,0)+IF(OR(AND($C61&gt;0,INDEX(Kalender!LZ$81:LZ$110,MAX(1,$C61))&gt;INDEX(Kalender!$B$81:$B$110,MAX(1,$C61))),AND($D61&gt;0,INDEX(Kalender!LZ$81:LZ$110,MAX(1,$D61))&gt;INDEX(Kalender!$B$81:$B$110,MAX(1,$D61))),AND($E61&gt;0,INDEX(Kalender!LZ$81:LZ$110,MAX(1,$E61))&gt;INDEX(Kalender!$B$81:$B$110,MAX(1,$E61))),AND($F61&gt;0,INDEX(Kalender!LZ$81:LZ$110,MAX(1,$F61))&gt;INDEX(Kalender!$B$81:$B$110,MAX(1,$F61)))),2,0))</f>
        <v>0</v>
      </c>
      <c r="MA61" s="5" t="n">
        <f aca="false">IF(Kalender!MA61&lt;&gt;1,0,IF(AND($B61&gt;0,INDEX(Kalender!MA$68:MA$77,MAX(1,$B61))&gt;INDEX(Kalender!$B$68:$B$77,MAX(1,$B61))),1,0)+IF(OR(AND($C61&gt;0,INDEX(Kalender!MA$81:MA$110,MAX(1,$C61))&gt;INDEX(Kalender!$B$81:$B$110,MAX(1,$C61))),AND($D61&gt;0,INDEX(Kalender!MA$81:MA$110,MAX(1,$D61))&gt;INDEX(Kalender!$B$81:$B$110,MAX(1,$D61))),AND($E61&gt;0,INDEX(Kalender!MA$81:MA$110,MAX(1,$E61))&gt;INDEX(Kalender!$B$81:$B$110,MAX(1,$E61))),AND($F61&gt;0,INDEX(Kalender!MA$81:MA$110,MAX(1,$F61))&gt;INDEX(Kalender!$B$81:$B$110,MAX(1,$F61)))),2,0))</f>
        <v>0</v>
      </c>
      <c r="MB61" s="5" t="n">
        <f aca="false">IF(Kalender!MB61&lt;&gt;1,0,IF(AND($B61&gt;0,INDEX(Kalender!MB$68:MB$77,MAX(1,$B61))&gt;INDEX(Kalender!$B$68:$B$77,MAX(1,$B61))),1,0)+IF(OR(AND($C61&gt;0,INDEX(Kalender!MB$81:MB$110,MAX(1,$C61))&gt;INDEX(Kalender!$B$81:$B$110,MAX(1,$C61))),AND($D61&gt;0,INDEX(Kalender!MB$81:MB$110,MAX(1,$D61))&gt;INDEX(Kalender!$B$81:$B$110,MAX(1,$D61))),AND($E61&gt;0,INDEX(Kalender!MB$81:MB$110,MAX(1,$E61))&gt;INDEX(Kalender!$B$81:$B$110,MAX(1,$E61))),AND($F61&gt;0,INDEX(Kalender!MB$81:MB$110,MAX(1,$F61))&gt;INDEX(Kalender!$B$81:$B$110,MAX(1,$F61)))),2,0))</f>
        <v>0</v>
      </c>
      <c r="MC61" s="5" t="n">
        <f aca="false">IF(Kalender!MC61&lt;&gt;1,0,IF(AND($B61&gt;0,INDEX(Kalender!MC$68:MC$77,MAX(1,$B61))&gt;INDEX(Kalender!$B$68:$B$77,MAX(1,$B61))),1,0)+IF(OR(AND($C61&gt;0,INDEX(Kalender!MC$81:MC$110,MAX(1,$C61))&gt;INDEX(Kalender!$B$81:$B$110,MAX(1,$C61))),AND($D61&gt;0,INDEX(Kalender!MC$81:MC$110,MAX(1,$D61))&gt;INDEX(Kalender!$B$81:$B$110,MAX(1,$D61))),AND($E61&gt;0,INDEX(Kalender!MC$81:MC$110,MAX(1,$E61))&gt;INDEX(Kalender!$B$81:$B$110,MAX(1,$E61))),AND($F61&gt;0,INDEX(Kalender!MC$81:MC$110,MAX(1,$F61))&gt;INDEX(Kalender!$B$81:$B$110,MAX(1,$F61)))),2,0))</f>
        <v>0</v>
      </c>
      <c r="MD61" s="5" t="n">
        <f aca="false">IF(Kalender!MD61&lt;&gt;1,0,IF(AND($B61&gt;0,INDEX(Kalender!MD$68:MD$77,MAX(1,$B61))&gt;INDEX(Kalender!$B$68:$B$77,MAX(1,$B61))),1,0)+IF(OR(AND($C61&gt;0,INDEX(Kalender!MD$81:MD$110,MAX(1,$C61))&gt;INDEX(Kalender!$B$81:$B$110,MAX(1,$C61))),AND($D61&gt;0,INDEX(Kalender!MD$81:MD$110,MAX(1,$D61))&gt;INDEX(Kalender!$B$81:$B$110,MAX(1,$D61))),AND($E61&gt;0,INDEX(Kalender!MD$81:MD$110,MAX(1,$E61))&gt;INDEX(Kalender!$B$81:$B$110,MAX(1,$E61))),AND($F61&gt;0,INDEX(Kalender!MD$81:MD$110,MAX(1,$F61))&gt;INDEX(Kalender!$B$81:$B$110,MAX(1,$F61)))),2,0))</f>
        <v>0</v>
      </c>
      <c r="ME61" s="5" t="n">
        <f aca="false">IF(Kalender!ME61&lt;&gt;1,0,IF(AND($B61&gt;0,INDEX(Kalender!ME$68:ME$77,MAX(1,$B61))&gt;INDEX(Kalender!$B$68:$B$77,MAX(1,$B61))),1,0)+IF(OR(AND($C61&gt;0,INDEX(Kalender!ME$81:ME$110,MAX(1,$C61))&gt;INDEX(Kalender!$B$81:$B$110,MAX(1,$C61))),AND($D61&gt;0,INDEX(Kalender!ME$81:ME$110,MAX(1,$D61))&gt;INDEX(Kalender!$B$81:$B$110,MAX(1,$D61))),AND($E61&gt;0,INDEX(Kalender!ME$81:ME$110,MAX(1,$E61))&gt;INDEX(Kalender!$B$81:$B$110,MAX(1,$E61))),AND($F61&gt;0,INDEX(Kalender!ME$81:ME$110,MAX(1,$F61))&gt;INDEX(Kalender!$B$81:$B$110,MAX(1,$F61)))),2,0))</f>
        <v>0</v>
      </c>
      <c r="MF61" s="5" t="n">
        <f aca="false">IF(Kalender!MF61&lt;&gt;1,0,IF(AND($B61&gt;0,INDEX(Kalender!MF$68:MF$77,MAX(1,$B61))&gt;INDEX(Kalender!$B$68:$B$77,MAX(1,$B61))),1,0)+IF(OR(AND($C61&gt;0,INDEX(Kalender!MF$81:MF$110,MAX(1,$C61))&gt;INDEX(Kalender!$B$81:$B$110,MAX(1,$C61))),AND($D61&gt;0,INDEX(Kalender!MF$81:MF$110,MAX(1,$D61))&gt;INDEX(Kalender!$B$81:$B$110,MAX(1,$D61))),AND($E61&gt;0,INDEX(Kalender!MF$81:MF$110,MAX(1,$E61))&gt;INDEX(Kalender!$B$81:$B$110,MAX(1,$E61))),AND($F61&gt;0,INDEX(Kalender!MF$81:MF$110,MAX(1,$F61))&gt;INDEX(Kalender!$B$81:$B$110,MAX(1,$F61)))),2,0))</f>
        <v>0</v>
      </c>
      <c r="MG61" s="5" t="n">
        <f aca="false">IF(Kalender!MG61&lt;&gt;1,0,IF(AND($B61&gt;0,INDEX(Kalender!MG$68:MG$77,MAX(1,$B61))&gt;INDEX(Kalender!$B$68:$B$77,MAX(1,$B61))),1,0)+IF(OR(AND($C61&gt;0,INDEX(Kalender!MG$81:MG$110,MAX(1,$C61))&gt;INDEX(Kalender!$B$81:$B$110,MAX(1,$C61))),AND($D61&gt;0,INDEX(Kalender!MG$81:MG$110,MAX(1,$D61))&gt;INDEX(Kalender!$B$81:$B$110,MAX(1,$D61))),AND($E61&gt;0,INDEX(Kalender!MG$81:MG$110,MAX(1,$E61))&gt;INDEX(Kalender!$B$81:$B$110,MAX(1,$E61))),AND($F61&gt;0,INDEX(Kalender!MG$81:MG$110,MAX(1,$F61))&gt;INDEX(Kalender!$B$81:$B$110,MAX(1,$F61)))),2,0))</f>
        <v>0</v>
      </c>
      <c r="MH61" s="5" t="n">
        <f aca="false">IF(Kalender!MH61&lt;&gt;1,0,IF(AND($B61&gt;0,INDEX(Kalender!MH$68:MH$77,MAX(1,$B61))&gt;INDEX(Kalender!$B$68:$B$77,MAX(1,$B61))),1,0)+IF(OR(AND($C61&gt;0,INDEX(Kalender!MH$81:MH$110,MAX(1,$C61))&gt;INDEX(Kalender!$B$81:$B$110,MAX(1,$C61))),AND($D61&gt;0,INDEX(Kalender!MH$81:MH$110,MAX(1,$D61))&gt;INDEX(Kalender!$B$81:$B$110,MAX(1,$D61))),AND($E61&gt;0,INDEX(Kalender!MH$81:MH$110,MAX(1,$E61))&gt;INDEX(Kalender!$B$81:$B$110,MAX(1,$E61))),AND($F61&gt;0,INDEX(Kalender!MH$81:MH$110,MAX(1,$F61))&gt;INDEX(Kalender!$B$81:$B$110,MAX(1,$F61)))),2,0))</f>
        <v>0</v>
      </c>
      <c r="MI61" s="5" t="n">
        <f aca="false">IF(Kalender!MI61&lt;&gt;1,0,IF(AND($B61&gt;0,INDEX(Kalender!MI$68:MI$77,MAX(1,$B61))&gt;INDEX(Kalender!$B$68:$B$77,MAX(1,$B61))),1,0)+IF(OR(AND($C61&gt;0,INDEX(Kalender!MI$81:MI$110,MAX(1,$C61))&gt;INDEX(Kalender!$B$81:$B$110,MAX(1,$C61))),AND($D61&gt;0,INDEX(Kalender!MI$81:MI$110,MAX(1,$D61))&gt;INDEX(Kalender!$B$81:$B$110,MAX(1,$D61))),AND($E61&gt;0,INDEX(Kalender!MI$81:MI$110,MAX(1,$E61))&gt;INDEX(Kalender!$B$81:$B$110,MAX(1,$E61))),AND($F61&gt;0,INDEX(Kalender!MI$81:MI$110,MAX(1,$F61))&gt;INDEX(Kalender!$B$81:$B$110,MAX(1,$F61)))),2,0))</f>
        <v>0</v>
      </c>
      <c r="MJ61" s="5" t="n">
        <f aca="false">IF(Kalender!MJ61&lt;&gt;1,0,IF(AND($B61&gt;0,INDEX(Kalender!MJ$68:MJ$77,MAX(1,$B61))&gt;INDEX(Kalender!$B$68:$B$77,MAX(1,$B61))),1,0)+IF(OR(AND($C61&gt;0,INDEX(Kalender!MJ$81:MJ$110,MAX(1,$C61))&gt;INDEX(Kalender!$B$81:$B$110,MAX(1,$C61))),AND($D61&gt;0,INDEX(Kalender!MJ$81:MJ$110,MAX(1,$D61))&gt;INDEX(Kalender!$B$81:$B$110,MAX(1,$D61))),AND($E61&gt;0,INDEX(Kalender!MJ$81:MJ$110,MAX(1,$E61))&gt;INDEX(Kalender!$B$81:$B$110,MAX(1,$E61))),AND($F61&gt;0,INDEX(Kalender!MJ$81:MJ$110,MAX(1,$F61))&gt;INDEX(Kalender!$B$81:$B$110,MAX(1,$F61)))),2,0))</f>
        <v>0</v>
      </c>
      <c r="MK61" s="5" t="n">
        <f aca="false">IF(Kalender!MK61&lt;&gt;1,0,IF(AND($B61&gt;0,INDEX(Kalender!MK$68:MK$77,MAX(1,$B61))&gt;INDEX(Kalender!$B$68:$B$77,MAX(1,$B61))),1,0)+IF(OR(AND($C61&gt;0,INDEX(Kalender!MK$81:MK$110,MAX(1,$C61))&gt;INDEX(Kalender!$B$81:$B$110,MAX(1,$C61))),AND($D61&gt;0,INDEX(Kalender!MK$81:MK$110,MAX(1,$D61))&gt;INDEX(Kalender!$B$81:$B$110,MAX(1,$D61))),AND($E61&gt;0,INDEX(Kalender!MK$81:MK$110,MAX(1,$E61))&gt;INDEX(Kalender!$B$81:$B$110,MAX(1,$E61))),AND($F61&gt;0,INDEX(Kalender!MK$81:MK$110,MAX(1,$F61))&gt;INDEX(Kalender!$B$81:$B$110,MAX(1,$F61)))),2,0))</f>
        <v>0</v>
      </c>
      <c r="ML61" s="5" t="n">
        <f aca="false">IF(Kalender!ML61&lt;&gt;1,0,IF(AND($B61&gt;0,INDEX(Kalender!ML$68:ML$77,MAX(1,$B61))&gt;INDEX(Kalender!$B$68:$B$77,MAX(1,$B61))),1,0)+IF(OR(AND($C61&gt;0,INDEX(Kalender!ML$81:ML$110,MAX(1,$C61))&gt;INDEX(Kalender!$B$81:$B$110,MAX(1,$C61))),AND($D61&gt;0,INDEX(Kalender!ML$81:ML$110,MAX(1,$D61))&gt;INDEX(Kalender!$B$81:$B$110,MAX(1,$D61))),AND($E61&gt;0,INDEX(Kalender!ML$81:ML$110,MAX(1,$E61))&gt;INDEX(Kalender!$B$81:$B$110,MAX(1,$E61))),AND($F61&gt;0,INDEX(Kalender!ML$81:ML$110,MAX(1,$F61))&gt;INDEX(Kalender!$B$81:$B$110,MAX(1,$F61)))),2,0))</f>
        <v>0</v>
      </c>
      <c r="MM61" s="5" t="n">
        <f aca="false">IF(Kalender!MM61&lt;&gt;1,0,IF(AND($B61&gt;0,INDEX(Kalender!MM$68:MM$77,MAX(1,$B61))&gt;INDEX(Kalender!$B$68:$B$77,MAX(1,$B61))),1,0)+IF(OR(AND($C61&gt;0,INDEX(Kalender!MM$81:MM$110,MAX(1,$C61))&gt;INDEX(Kalender!$B$81:$B$110,MAX(1,$C61))),AND($D61&gt;0,INDEX(Kalender!MM$81:MM$110,MAX(1,$D61))&gt;INDEX(Kalender!$B$81:$B$110,MAX(1,$D61))),AND($E61&gt;0,INDEX(Kalender!MM$81:MM$110,MAX(1,$E61))&gt;INDEX(Kalender!$B$81:$B$110,MAX(1,$E61))),AND($F61&gt;0,INDEX(Kalender!MM$81:MM$110,MAX(1,$F61))&gt;INDEX(Kalender!$B$81:$B$110,MAX(1,$F61)))),2,0))</f>
        <v>0</v>
      </c>
      <c r="MN61" s="5" t="n">
        <f aca="false">IF(Kalender!MN61&lt;&gt;1,0,IF(AND($B61&gt;0,INDEX(Kalender!MN$68:MN$77,MAX(1,$B61))&gt;INDEX(Kalender!$B$68:$B$77,MAX(1,$B61))),1,0)+IF(OR(AND($C61&gt;0,INDEX(Kalender!MN$81:MN$110,MAX(1,$C61))&gt;INDEX(Kalender!$B$81:$B$110,MAX(1,$C61))),AND($D61&gt;0,INDEX(Kalender!MN$81:MN$110,MAX(1,$D61))&gt;INDEX(Kalender!$B$81:$B$110,MAX(1,$D61))),AND($E61&gt;0,INDEX(Kalender!MN$81:MN$110,MAX(1,$E61))&gt;INDEX(Kalender!$B$81:$B$110,MAX(1,$E61))),AND($F61&gt;0,INDEX(Kalender!MN$81:MN$110,MAX(1,$F61))&gt;INDEX(Kalender!$B$81:$B$110,MAX(1,$F61)))),2,0))</f>
        <v>0</v>
      </c>
      <c r="MO61" s="5" t="n">
        <f aca="false">IF(Kalender!MO61&lt;&gt;1,0,IF(AND($B61&gt;0,INDEX(Kalender!MO$68:MO$77,MAX(1,$B61))&gt;INDEX(Kalender!$B$68:$B$77,MAX(1,$B61))),1,0)+IF(OR(AND($C61&gt;0,INDEX(Kalender!MO$81:MO$110,MAX(1,$C61))&gt;INDEX(Kalender!$B$81:$B$110,MAX(1,$C61))),AND($D61&gt;0,INDEX(Kalender!MO$81:MO$110,MAX(1,$D61))&gt;INDEX(Kalender!$B$81:$B$110,MAX(1,$D61))),AND($E61&gt;0,INDEX(Kalender!MO$81:MO$110,MAX(1,$E61))&gt;INDEX(Kalender!$B$81:$B$110,MAX(1,$E61))),AND($F61&gt;0,INDEX(Kalender!MO$81:MO$110,MAX(1,$F61))&gt;INDEX(Kalender!$B$81:$B$110,MAX(1,$F61)))),2,0))</f>
        <v>0</v>
      </c>
      <c r="MP61" s="5" t="n">
        <f aca="false">IF(Kalender!MP61&lt;&gt;1,0,IF(AND($B61&gt;0,INDEX(Kalender!MP$68:MP$77,MAX(1,$B61))&gt;INDEX(Kalender!$B$68:$B$77,MAX(1,$B61))),1,0)+IF(OR(AND($C61&gt;0,INDEX(Kalender!MP$81:MP$110,MAX(1,$C61))&gt;INDEX(Kalender!$B$81:$B$110,MAX(1,$C61))),AND($D61&gt;0,INDEX(Kalender!MP$81:MP$110,MAX(1,$D61))&gt;INDEX(Kalender!$B$81:$B$110,MAX(1,$D61))),AND($E61&gt;0,INDEX(Kalender!MP$81:MP$110,MAX(1,$E61))&gt;INDEX(Kalender!$B$81:$B$110,MAX(1,$E61))),AND($F61&gt;0,INDEX(Kalender!MP$81:MP$110,MAX(1,$F61))&gt;INDEX(Kalender!$B$81:$B$110,MAX(1,$F61)))),2,0))</f>
        <v>0</v>
      </c>
      <c r="MQ61" s="5" t="n">
        <f aca="false">IF(Kalender!MQ61&lt;&gt;1,0,IF(AND($B61&gt;0,INDEX(Kalender!MQ$68:MQ$77,MAX(1,$B61))&gt;INDEX(Kalender!$B$68:$B$77,MAX(1,$B61))),1,0)+IF(OR(AND($C61&gt;0,INDEX(Kalender!MQ$81:MQ$110,MAX(1,$C61))&gt;INDEX(Kalender!$B$81:$B$110,MAX(1,$C61))),AND($D61&gt;0,INDEX(Kalender!MQ$81:MQ$110,MAX(1,$D61))&gt;INDEX(Kalender!$B$81:$B$110,MAX(1,$D61))),AND($E61&gt;0,INDEX(Kalender!MQ$81:MQ$110,MAX(1,$E61))&gt;INDEX(Kalender!$B$81:$B$110,MAX(1,$E61))),AND($F61&gt;0,INDEX(Kalender!MQ$81:MQ$110,MAX(1,$F61))&gt;INDEX(Kalender!$B$81:$B$110,MAX(1,$F61)))),2,0))</f>
        <v>0</v>
      </c>
      <c r="MR61" s="5" t="n">
        <f aca="false">IF(Kalender!MR61&lt;&gt;1,0,IF(AND($B61&gt;0,INDEX(Kalender!MR$68:MR$77,MAX(1,$B61))&gt;INDEX(Kalender!$B$68:$B$77,MAX(1,$B61))),1,0)+IF(OR(AND($C61&gt;0,INDEX(Kalender!MR$81:MR$110,MAX(1,$C61))&gt;INDEX(Kalender!$B$81:$B$110,MAX(1,$C61))),AND($D61&gt;0,INDEX(Kalender!MR$81:MR$110,MAX(1,$D61))&gt;INDEX(Kalender!$B$81:$B$110,MAX(1,$D61))),AND($E61&gt;0,INDEX(Kalender!MR$81:MR$110,MAX(1,$E61))&gt;INDEX(Kalender!$B$81:$B$110,MAX(1,$E61))),AND($F61&gt;0,INDEX(Kalender!MR$81:MR$110,MAX(1,$F61))&gt;INDEX(Kalender!$B$81:$B$110,MAX(1,$F61)))),2,0))</f>
        <v>0</v>
      </c>
      <c r="MS61" s="5" t="n">
        <f aca="false">IF(Kalender!MS61&lt;&gt;1,0,IF(AND($B61&gt;0,INDEX(Kalender!MS$68:MS$77,MAX(1,$B61))&gt;INDEX(Kalender!$B$68:$B$77,MAX(1,$B61))),1,0)+IF(OR(AND($C61&gt;0,INDEX(Kalender!MS$81:MS$110,MAX(1,$C61))&gt;INDEX(Kalender!$B$81:$B$110,MAX(1,$C61))),AND($D61&gt;0,INDEX(Kalender!MS$81:MS$110,MAX(1,$D61))&gt;INDEX(Kalender!$B$81:$B$110,MAX(1,$D61))),AND($E61&gt;0,INDEX(Kalender!MS$81:MS$110,MAX(1,$E61))&gt;INDEX(Kalender!$B$81:$B$110,MAX(1,$E61))),AND($F61&gt;0,INDEX(Kalender!MS$81:MS$110,MAX(1,$F61))&gt;INDEX(Kalender!$B$81:$B$110,MAX(1,$F61)))),2,0))</f>
        <v>0</v>
      </c>
      <c r="MT61" s="5" t="n">
        <f aca="false">IF(Kalender!MT61&lt;&gt;1,0,IF(AND($B61&gt;0,INDEX(Kalender!MT$68:MT$77,MAX(1,$B61))&gt;INDEX(Kalender!$B$68:$B$77,MAX(1,$B61))),1,0)+IF(OR(AND($C61&gt;0,INDEX(Kalender!MT$81:MT$110,MAX(1,$C61))&gt;INDEX(Kalender!$B$81:$B$110,MAX(1,$C61))),AND($D61&gt;0,INDEX(Kalender!MT$81:MT$110,MAX(1,$D61))&gt;INDEX(Kalender!$B$81:$B$110,MAX(1,$D61))),AND($E61&gt;0,INDEX(Kalender!MT$81:MT$110,MAX(1,$E61))&gt;INDEX(Kalender!$B$81:$B$110,MAX(1,$E61))),AND($F61&gt;0,INDEX(Kalender!MT$81:MT$110,MAX(1,$F61))&gt;INDEX(Kalender!$B$81:$B$110,MAX(1,$F61)))),2,0))</f>
        <v>0</v>
      </c>
      <c r="MU61" s="5" t="n">
        <f aca="false">IF(Kalender!MU61&lt;&gt;1,0,IF(AND($B61&gt;0,INDEX(Kalender!MU$68:MU$77,MAX(1,$B61))&gt;INDEX(Kalender!$B$68:$B$77,MAX(1,$B61))),1,0)+IF(OR(AND($C61&gt;0,INDEX(Kalender!MU$81:MU$110,MAX(1,$C61))&gt;INDEX(Kalender!$B$81:$B$110,MAX(1,$C61))),AND($D61&gt;0,INDEX(Kalender!MU$81:MU$110,MAX(1,$D61))&gt;INDEX(Kalender!$B$81:$B$110,MAX(1,$D61))),AND($E61&gt;0,INDEX(Kalender!MU$81:MU$110,MAX(1,$E61))&gt;INDEX(Kalender!$B$81:$B$110,MAX(1,$E61))),AND($F61&gt;0,INDEX(Kalender!MU$81:MU$110,MAX(1,$F61))&gt;INDEX(Kalender!$B$81:$B$110,MAX(1,$F61)))),2,0))</f>
        <v>0</v>
      </c>
      <c r="MV61" s="5" t="n">
        <f aca="false">IF(Kalender!MV61&lt;&gt;1,0,IF(AND($B61&gt;0,INDEX(Kalender!MV$68:MV$77,MAX(1,$B61))&gt;INDEX(Kalender!$B$68:$B$77,MAX(1,$B61))),1,0)+IF(OR(AND($C61&gt;0,INDEX(Kalender!MV$81:MV$110,MAX(1,$C61))&gt;INDEX(Kalender!$B$81:$B$110,MAX(1,$C61))),AND($D61&gt;0,INDEX(Kalender!MV$81:MV$110,MAX(1,$D61))&gt;INDEX(Kalender!$B$81:$B$110,MAX(1,$D61))),AND($E61&gt;0,INDEX(Kalender!MV$81:MV$110,MAX(1,$E61))&gt;INDEX(Kalender!$B$81:$B$110,MAX(1,$E61))),AND($F61&gt;0,INDEX(Kalender!MV$81:MV$110,MAX(1,$F61))&gt;INDEX(Kalender!$B$81:$B$110,MAX(1,$F61)))),2,0))</f>
        <v>0</v>
      </c>
      <c r="MW61" s="5" t="n">
        <f aca="false">IF(Kalender!MW61&lt;&gt;1,0,IF(AND($B61&gt;0,INDEX(Kalender!MW$68:MW$77,MAX(1,$B61))&gt;INDEX(Kalender!$B$68:$B$77,MAX(1,$B61))),1,0)+IF(OR(AND($C61&gt;0,INDEX(Kalender!MW$81:MW$110,MAX(1,$C61))&gt;INDEX(Kalender!$B$81:$B$110,MAX(1,$C61))),AND($D61&gt;0,INDEX(Kalender!MW$81:MW$110,MAX(1,$D61))&gt;INDEX(Kalender!$B$81:$B$110,MAX(1,$D61))),AND($E61&gt;0,INDEX(Kalender!MW$81:MW$110,MAX(1,$E61))&gt;INDEX(Kalender!$B$81:$B$110,MAX(1,$E61))),AND($F61&gt;0,INDEX(Kalender!MW$81:MW$110,MAX(1,$F61))&gt;INDEX(Kalender!$B$81:$B$110,MAX(1,$F61)))),2,0))</f>
        <v>0</v>
      </c>
      <c r="MX61" s="5" t="n">
        <f aca="false">IF(Kalender!MX61&lt;&gt;1,0,IF(AND($B61&gt;0,INDEX(Kalender!MX$68:MX$77,MAX(1,$B61))&gt;INDEX(Kalender!$B$68:$B$77,MAX(1,$B61))),1,0)+IF(OR(AND($C61&gt;0,INDEX(Kalender!MX$81:MX$110,MAX(1,$C61))&gt;INDEX(Kalender!$B$81:$B$110,MAX(1,$C61))),AND($D61&gt;0,INDEX(Kalender!MX$81:MX$110,MAX(1,$D61))&gt;INDEX(Kalender!$B$81:$B$110,MAX(1,$D61))),AND($E61&gt;0,INDEX(Kalender!MX$81:MX$110,MAX(1,$E61))&gt;INDEX(Kalender!$B$81:$B$110,MAX(1,$E61))),AND($F61&gt;0,INDEX(Kalender!MX$81:MX$110,MAX(1,$F61))&gt;INDEX(Kalender!$B$81:$B$110,MAX(1,$F61)))),2,0))</f>
        <v>0</v>
      </c>
      <c r="MY61" s="5" t="n">
        <f aca="false">IF(Kalender!MY61&lt;&gt;1,0,IF(AND($B61&gt;0,INDEX(Kalender!MY$68:MY$77,MAX(1,$B61))&gt;INDEX(Kalender!$B$68:$B$77,MAX(1,$B61))),1,0)+IF(OR(AND($C61&gt;0,INDEX(Kalender!MY$81:MY$110,MAX(1,$C61))&gt;INDEX(Kalender!$B$81:$B$110,MAX(1,$C61))),AND($D61&gt;0,INDEX(Kalender!MY$81:MY$110,MAX(1,$D61))&gt;INDEX(Kalender!$B$81:$B$110,MAX(1,$D61))),AND($E61&gt;0,INDEX(Kalender!MY$81:MY$110,MAX(1,$E61))&gt;INDEX(Kalender!$B$81:$B$110,MAX(1,$E61))),AND($F61&gt;0,INDEX(Kalender!MY$81:MY$110,MAX(1,$F61))&gt;INDEX(Kalender!$B$81:$B$110,MAX(1,$F61)))),2,0))</f>
        <v>0</v>
      </c>
      <c r="MZ61" s="5" t="n">
        <f aca="false">IF(Kalender!MZ61&lt;&gt;1,0,IF(AND($B61&gt;0,INDEX(Kalender!MZ$68:MZ$77,MAX(1,$B61))&gt;INDEX(Kalender!$B$68:$B$77,MAX(1,$B61))),1,0)+IF(OR(AND($C61&gt;0,INDEX(Kalender!MZ$81:MZ$110,MAX(1,$C61))&gt;INDEX(Kalender!$B$81:$B$110,MAX(1,$C61))),AND($D61&gt;0,INDEX(Kalender!MZ$81:MZ$110,MAX(1,$D61))&gt;INDEX(Kalender!$B$81:$B$110,MAX(1,$D61))),AND($E61&gt;0,INDEX(Kalender!MZ$81:MZ$110,MAX(1,$E61))&gt;INDEX(Kalender!$B$81:$B$110,MAX(1,$E61))),AND($F61&gt;0,INDEX(Kalender!MZ$81:MZ$110,MAX(1,$F61))&gt;INDEX(Kalender!$B$81:$B$110,MAX(1,$F61)))),2,0))</f>
        <v>0</v>
      </c>
      <c r="NA61" s="5" t="n">
        <f aca="false">IF(Kalender!NA61&lt;&gt;1,0,IF(AND($B61&gt;0,INDEX(Kalender!NA$68:NA$77,MAX(1,$B61))&gt;INDEX(Kalender!$B$68:$B$77,MAX(1,$B61))),1,0)+IF(OR(AND($C61&gt;0,INDEX(Kalender!NA$81:NA$110,MAX(1,$C61))&gt;INDEX(Kalender!$B$81:$B$110,MAX(1,$C61))),AND($D61&gt;0,INDEX(Kalender!NA$81:NA$110,MAX(1,$D61))&gt;INDEX(Kalender!$B$81:$B$110,MAX(1,$D61))),AND($E61&gt;0,INDEX(Kalender!NA$81:NA$110,MAX(1,$E61))&gt;INDEX(Kalender!$B$81:$B$110,MAX(1,$E61))),AND($F61&gt;0,INDEX(Kalender!NA$81:NA$110,MAX(1,$F61))&gt;INDEX(Kalender!$B$81:$B$110,MAX(1,$F61)))),2,0))</f>
        <v>0</v>
      </c>
      <c r="NB61" s="5" t="n">
        <f aca="false">IF(Kalender!NB61&lt;&gt;1,0,IF(AND($B61&gt;0,INDEX(Kalender!NB$68:NB$77,MAX(1,$B61))&gt;INDEX(Kalender!$B$68:$B$77,MAX(1,$B61))),1,0)+IF(OR(AND($C61&gt;0,INDEX(Kalender!NB$81:NB$110,MAX(1,$C61))&gt;INDEX(Kalender!$B$81:$B$110,MAX(1,$C61))),AND($D61&gt;0,INDEX(Kalender!NB$81:NB$110,MAX(1,$D61))&gt;INDEX(Kalender!$B$81:$B$110,MAX(1,$D61))),AND($E61&gt;0,INDEX(Kalender!NB$81:NB$110,MAX(1,$E61))&gt;INDEX(Kalender!$B$81:$B$110,MAX(1,$E61))),AND($F61&gt;0,INDEX(Kalender!NB$81:NB$110,MAX(1,$F61))&gt;INDEX(Kalender!$B$81:$B$110,MAX(1,$F61)))),2,0))</f>
        <v>0</v>
      </c>
      <c r="NC61" s="5" t="n">
        <f aca="false">IF(Kalender!NC61&lt;&gt;1,0,IF(AND($B61&gt;0,INDEX(Kalender!NC$68:NC$77,MAX(1,$B61))&gt;INDEX(Kalender!$B$68:$B$77,MAX(1,$B61))),1,0)+IF(OR(AND($C61&gt;0,INDEX(Kalender!NC$81:NC$110,MAX(1,$C61))&gt;INDEX(Kalender!$B$81:$B$110,MAX(1,$C61))),AND($D61&gt;0,INDEX(Kalender!NC$81:NC$110,MAX(1,$D61))&gt;INDEX(Kalender!$B$81:$B$110,MAX(1,$D61))),AND($E61&gt;0,INDEX(Kalender!NC$81:NC$110,MAX(1,$E61))&gt;INDEX(Kalender!$B$81:$B$110,MAX(1,$E61))),AND($F61&gt;0,INDEX(Kalender!NC$81:NC$110,MAX(1,$F61))&gt;INDEX(Kalender!$B$81:$B$110,MAX(1,$F61)))),2,0))</f>
        <v>0</v>
      </c>
      <c r="ND61" s="5" t="n">
        <f aca="false">IF(Kalender!ND61&lt;&gt;1,0,IF(AND($B61&gt;0,INDEX(Kalender!ND$68:ND$77,MAX(1,$B61))&gt;INDEX(Kalender!$B$68:$B$77,MAX(1,$B61))),1,0)+IF(OR(AND($C61&gt;0,INDEX(Kalender!ND$81:ND$110,MAX(1,$C61))&gt;INDEX(Kalender!$B$81:$B$110,MAX(1,$C61))),AND($D61&gt;0,INDEX(Kalender!ND$81:ND$110,MAX(1,$D61))&gt;INDEX(Kalender!$B$81:$B$110,MAX(1,$D61))),AND($E61&gt;0,INDEX(Kalender!ND$81:ND$110,MAX(1,$E61))&gt;INDEX(Kalender!$B$81:$B$110,MAX(1,$E61))),AND($F61&gt;0,INDEX(Kalender!ND$81:ND$110,MAX(1,$F61))&gt;INDEX(Kalender!$B$81:$B$110,MAX(1,$F61)))),2,0))</f>
        <v>0</v>
      </c>
      <c r="NE61" s="5" t="n">
        <f aca="false">IF(Kalender!NE61&lt;&gt;1,0,IF(AND($B61&gt;0,INDEX(Kalender!NE$68:NE$77,MAX(1,$B61))&gt;INDEX(Kalender!$B$68:$B$77,MAX(1,$B61))),1,0)+IF(OR(AND($C61&gt;0,INDEX(Kalender!NE$81:NE$110,MAX(1,$C61))&gt;INDEX(Kalender!$B$81:$B$110,MAX(1,$C61))),AND($D61&gt;0,INDEX(Kalender!NE$81:NE$110,MAX(1,$D61))&gt;INDEX(Kalender!$B$81:$B$110,MAX(1,$D61))),AND($E61&gt;0,INDEX(Kalender!NE$81:NE$110,MAX(1,$E61))&gt;INDEX(Kalender!$B$81:$B$110,MAX(1,$E61))),AND($F61&gt;0,INDEX(Kalender!NE$81:NE$110,MAX(1,$F61))&gt;INDEX(Kalender!$B$81:$B$110,MAX(1,$F61)))),2,0))</f>
        <v>0</v>
      </c>
      <c r="NF61" s="5" t="n">
        <f aca="false">IF(Kalender!NF61&lt;&gt;1,0,IF(AND($B61&gt;0,INDEX(Kalender!NF$68:NF$77,MAX(1,$B61))&gt;INDEX(Kalender!$B$68:$B$77,MAX(1,$B61))),1,0)+IF(OR(AND($C61&gt;0,INDEX(Kalender!NF$81:NF$110,MAX(1,$C61))&gt;INDEX(Kalender!$B$81:$B$110,MAX(1,$C61))),AND($D61&gt;0,INDEX(Kalender!NF$81:NF$110,MAX(1,$D61))&gt;INDEX(Kalender!$B$81:$B$110,MAX(1,$D61))),AND($E61&gt;0,INDEX(Kalender!NF$81:NF$110,MAX(1,$E61))&gt;INDEX(Kalender!$B$81:$B$110,MAX(1,$E61))),AND($F61&gt;0,INDEX(Kalender!NF$81:NF$110,MAX(1,$F61))&gt;INDEX(Kalender!$B$81:$B$110,MAX(1,$F61)))),2,0))</f>
        <v>0</v>
      </c>
      <c r="NG61" s="5" t="n">
        <f aca="false">IF(Kalender!NG61&lt;&gt;1,0,IF(AND($B61&gt;0,INDEX(Kalender!NG$68:NG$77,MAX(1,$B61))&gt;INDEX(Kalender!$B$68:$B$77,MAX(1,$B61))),1,0)+IF(OR(AND($C61&gt;0,INDEX(Kalender!NG$81:NG$110,MAX(1,$C61))&gt;INDEX(Kalender!$B$81:$B$110,MAX(1,$C61))),AND($D61&gt;0,INDEX(Kalender!NG$81:NG$110,MAX(1,$D61))&gt;INDEX(Kalender!$B$81:$B$110,MAX(1,$D61))),AND($E61&gt;0,INDEX(Kalender!NG$81:NG$110,MAX(1,$E61))&gt;INDEX(Kalender!$B$81:$B$110,MAX(1,$E61))),AND($F61&gt;0,INDEX(Kalender!NG$81:NG$110,MAX(1,$F61))&gt;INDEX(Kalender!$B$81:$B$110,MAX(1,$F61)))),2,0))</f>
        <v>0</v>
      </c>
      <c r="NH61" s="5" t="n">
        <f aca="false">IF(Kalender!NH61&lt;&gt;1,0,IF(AND($B61&gt;0,INDEX(Kalender!NH$68:NH$77,MAX(1,$B61))&gt;INDEX(Kalender!$B$68:$B$77,MAX(1,$B61))),1,0)+IF(OR(AND($C61&gt;0,INDEX(Kalender!NH$81:NH$110,MAX(1,$C61))&gt;INDEX(Kalender!$B$81:$B$110,MAX(1,$C61))),AND($D61&gt;0,INDEX(Kalender!NH$81:NH$110,MAX(1,$D61))&gt;INDEX(Kalender!$B$81:$B$110,MAX(1,$D61))),AND($E61&gt;0,INDEX(Kalender!NH$81:NH$110,MAX(1,$E61))&gt;INDEX(Kalender!$B$81:$B$110,MAX(1,$E61))),AND($F61&gt;0,INDEX(Kalender!NH$81:NH$110,MAX(1,$F61))&gt;INDEX(Kalender!$B$81:$B$110,MAX(1,$F61)))),2,0))</f>
        <v>0</v>
      </c>
    </row>
    <row r="62" customFormat="false" ht="15" hidden="false" customHeight="false" outlineLevel="0" collapsed="false">
      <c r="A62" s="5" t="str">
        <f aca="false">Kalender!A62</f>
        <v/>
      </c>
      <c r="B62" s="5" t="n">
        <f aca="false">IFERROR(MATCH(Kalender!$B62,Kalender!$A$68:$A$77,0),0)</f>
        <v>5</v>
      </c>
      <c r="C62" s="5" t="n">
        <f aca="false">IF(Kalender!C62="",0,IFERROR(MATCH(Kalender!C62,Kalender!$A$81:$A$110,0),0))</f>
        <v>0</v>
      </c>
      <c r="D62" s="5" t="n">
        <f aca="false">IF(Kalender!D62="",0,IFERROR(MATCH(Kalender!D62,Kalender!$A$81:$A$110,0),0))</f>
        <v>0</v>
      </c>
      <c r="E62" s="5" t="n">
        <f aca="false">IF(Kalender!E62="",0,IFERROR(MATCH(Kalender!E62,Kalender!$A$81:$A$110,0),0))</f>
        <v>0</v>
      </c>
      <c r="F62" s="5" t="n">
        <f aca="false">IF(Kalender!F62="",0,IFERROR(MATCH(Kalender!F62,Kalender!$A$81:$A$110,0),0))</f>
        <v>0</v>
      </c>
      <c r="G62" s="5" t="n">
        <f aca="false">IF(Kalender!G62&lt;&gt;1,0,IF(AND($B62&gt;0,INDEX(Kalender!G$68:G$77,MAX(1,$B62))&gt;INDEX(Kalender!$B$68:$B$77,MAX(1,$B62))),1,0)+IF(OR(AND($C62&gt;0,INDEX(Kalender!G$81:G$110,MAX(1,$C62))&gt;INDEX(Kalender!$B$81:$B$110,MAX(1,$C62))),AND($D62&gt;0,INDEX(Kalender!G$81:G$110,MAX(1,$D62))&gt;INDEX(Kalender!$B$81:$B$110,MAX(1,$D62))),AND($E62&gt;0,INDEX(Kalender!G$81:G$110,MAX(1,$E62))&gt;INDEX(Kalender!$B$81:$B$110,MAX(1,$E62))),AND($F62&gt;0,INDEX(Kalender!G$81:G$110,MAX(1,$F62))&gt;INDEX(Kalender!$B$81:$B$110,MAX(1,$F62)))),2,0))</f>
        <v>0</v>
      </c>
      <c r="H62" s="5" t="n">
        <f aca="false">IF(Kalender!H62&lt;&gt;1,0,IF(AND($B62&gt;0,INDEX(Kalender!H$68:H$77,MAX(1,$B62))&gt;INDEX(Kalender!$B$68:$B$77,MAX(1,$B62))),1,0)+IF(OR(AND($C62&gt;0,INDEX(Kalender!H$81:H$110,MAX(1,$C62))&gt;INDEX(Kalender!$B$81:$B$110,MAX(1,$C62))),AND($D62&gt;0,INDEX(Kalender!H$81:H$110,MAX(1,$D62))&gt;INDEX(Kalender!$B$81:$B$110,MAX(1,$D62))),AND($E62&gt;0,INDEX(Kalender!H$81:H$110,MAX(1,$E62))&gt;INDEX(Kalender!$B$81:$B$110,MAX(1,$E62))),AND($F62&gt;0,INDEX(Kalender!H$81:H$110,MAX(1,$F62))&gt;INDEX(Kalender!$B$81:$B$110,MAX(1,$F62)))),2,0))</f>
        <v>0</v>
      </c>
      <c r="I62" s="5" t="n">
        <f aca="false">IF(Kalender!I62&lt;&gt;1,0,IF(AND($B62&gt;0,INDEX(Kalender!I$68:I$77,MAX(1,$B62))&gt;INDEX(Kalender!$B$68:$B$77,MAX(1,$B62))),1,0)+IF(OR(AND($C62&gt;0,INDEX(Kalender!I$81:I$110,MAX(1,$C62))&gt;INDEX(Kalender!$B$81:$B$110,MAX(1,$C62))),AND($D62&gt;0,INDEX(Kalender!I$81:I$110,MAX(1,$D62))&gt;INDEX(Kalender!$B$81:$B$110,MAX(1,$D62))),AND($E62&gt;0,INDEX(Kalender!I$81:I$110,MAX(1,$E62))&gt;INDEX(Kalender!$B$81:$B$110,MAX(1,$E62))),AND($F62&gt;0,INDEX(Kalender!I$81:I$110,MAX(1,$F62))&gt;INDEX(Kalender!$B$81:$B$110,MAX(1,$F62)))),2,0))</f>
        <v>0</v>
      </c>
      <c r="J62" s="5" t="n">
        <f aca="false">IF(Kalender!J62&lt;&gt;1,0,IF(AND($B62&gt;0,INDEX(Kalender!J$68:J$77,MAX(1,$B62))&gt;INDEX(Kalender!$B$68:$B$77,MAX(1,$B62))),1,0)+IF(OR(AND($C62&gt;0,INDEX(Kalender!J$81:J$110,MAX(1,$C62))&gt;INDEX(Kalender!$B$81:$B$110,MAX(1,$C62))),AND($D62&gt;0,INDEX(Kalender!J$81:J$110,MAX(1,$D62))&gt;INDEX(Kalender!$B$81:$B$110,MAX(1,$D62))),AND($E62&gt;0,INDEX(Kalender!J$81:J$110,MAX(1,$E62))&gt;INDEX(Kalender!$B$81:$B$110,MAX(1,$E62))),AND($F62&gt;0,INDEX(Kalender!J$81:J$110,MAX(1,$F62))&gt;INDEX(Kalender!$B$81:$B$110,MAX(1,$F62)))),2,0))</f>
        <v>0</v>
      </c>
      <c r="K62" s="5" t="n">
        <f aca="false">IF(Kalender!K62&lt;&gt;1,0,IF(AND($B62&gt;0,INDEX(Kalender!K$68:K$77,MAX(1,$B62))&gt;INDEX(Kalender!$B$68:$B$77,MAX(1,$B62))),1,0)+IF(OR(AND($C62&gt;0,INDEX(Kalender!K$81:K$110,MAX(1,$C62))&gt;INDEX(Kalender!$B$81:$B$110,MAX(1,$C62))),AND($D62&gt;0,INDEX(Kalender!K$81:K$110,MAX(1,$D62))&gt;INDEX(Kalender!$B$81:$B$110,MAX(1,$D62))),AND($E62&gt;0,INDEX(Kalender!K$81:K$110,MAX(1,$E62))&gt;INDEX(Kalender!$B$81:$B$110,MAX(1,$E62))),AND($F62&gt;0,INDEX(Kalender!K$81:K$110,MAX(1,$F62))&gt;INDEX(Kalender!$B$81:$B$110,MAX(1,$F62)))),2,0))</f>
        <v>0</v>
      </c>
      <c r="L62" s="5" t="n">
        <f aca="false">IF(Kalender!L62&lt;&gt;1,0,IF(AND($B62&gt;0,INDEX(Kalender!L$68:L$77,MAX(1,$B62))&gt;INDEX(Kalender!$B$68:$B$77,MAX(1,$B62))),1,0)+IF(OR(AND($C62&gt;0,INDEX(Kalender!L$81:L$110,MAX(1,$C62))&gt;INDEX(Kalender!$B$81:$B$110,MAX(1,$C62))),AND($D62&gt;0,INDEX(Kalender!L$81:L$110,MAX(1,$D62))&gt;INDEX(Kalender!$B$81:$B$110,MAX(1,$D62))),AND($E62&gt;0,INDEX(Kalender!L$81:L$110,MAX(1,$E62))&gt;INDEX(Kalender!$B$81:$B$110,MAX(1,$E62))),AND($F62&gt;0,INDEX(Kalender!L$81:L$110,MAX(1,$F62))&gt;INDEX(Kalender!$B$81:$B$110,MAX(1,$F62)))),2,0))</f>
        <v>0</v>
      </c>
      <c r="M62" s="5" t="n">
        <f aca="false">IF(Kalender!M62&lt;&gt;1,0,IF(AND($B62&gt;0,INDEX(Kalender!M$68:M$77,MAX(1,$B62))&gt;INDEX(Kalender!$B$68:$B$77,MAX(1,$B62))),1,0)+IF(OR(AND($C62&gt;0,INDEX(Kalender!M$81:M$110,MAX(1,$C62))&gt;INDEX(Kalender!$B$81:$B$110,MAX(1,$C62))),AND($D62&gt;0,INDEX(Kalender!M$81:M$110,MAX(1,$D62))&gt;INDEX(Kalender!$B$81:$B$110,MAX(1,$D62))),AND($E62&gt;0,INDEX(Kalender!M$81:M$110,MAX(1,$E62))&gt;INDEX(Kalender!$B$81:$B$110,MAX(1,$E62))),AND($F62&gt;0,INDEX(Kalender!M$81:M$110,MAX(1,$F62))&gt;INDEX(Kalender!$B$81:$B$110,MAX(1,$F62)))),2,0))</f>
        <v>0</v>
      </c>
      <c r="N62" s="5" t="n">
        <f aca="false">IF(Kalender!N62&lt;&gt;1,0,IF(AND($B62&gt;0,INDEX(Kalender!N$68:N$77,MAX(1,$B62))&gt;INDEX(Kalender!$B$68:$B$77,MAX(1,$B62))),1,0)+IF(OR(AND($C62&gt;0,INDEX(Kalender!N$81:N$110,MAX(1,$C62))&gt;INDEX(Kalender!$B$81:$B$110,MAX(1,$C62))),AND($D62&gt;0,INDEX(Kalender!N$81:N$110,MAX(1,$D62))&gt;INDEX(Kalender!$B$81:$B$110,MAX(1,$D62))),AND($E62&gt;0,INDEX(Kalender!N$81:N$110,MAX(1,$E62))&gt;INDEX(Kalender!$B$81:$B$110,MAX(1,$E62))),AND($F62&gt;0,INDEX(Kalender!N$81:N$110,MAX(1,$F62))&gt;INDEX(Kalender!$B$81:$B$110,MAX(1,$F62)))),2,0))</f>
        <v>0</v>
      </c>
      <c r="O62" s="5" t="n">
        <f aca="false">IF(Kalender!O62&lt;&gt;1,0,IF(AND($B62&gt;0,INDEX(Kalender!O$68:O$77,MAX(1,$B62))&gt;INDEX(Kalender!$B$68:$B$77,MAX(1,$B62))),1,0)+IF(OR(AND($C62&gt;0,INDEX(Kalender!O$81:O$110,MAX(1,$C62))&gt;INDEX(Kalender!$B$81:$B$110,MAX(1,$C62))),AND($D62&gt;0,INDEX(Kalender!O$81:O$110,MAX(1,$D62))&gt;INDEX(Kalender!$B$81:$B$110,MAX(1,$D62))),AND($E62&gt;0,INDEX(Kalender!O$81:O$110,MAX(1,$E62))&gt;INDEX(Kalender!$B$81:$B$110,MAX(1,$E62))),AND($F62&gt;0,INDEX(Kalender!O$81:O$110,MAX(1,$F62))&gt;INDEX(Kalender!$B$81:$B$110,MAX(1,$F62)))),2,0))</f>
        <v>0</v>
      </c>
      <c r="P62" s="5" t="n">
        <f aca="false">IF(Kalender!P62&lt;&gt;1,0,IF(AND($B62&gt;0,INDEX(Kalender!P$68:P$77,MAX(1,$B62))&gt;INDEX(Kalender!$B$68:$B$77,MAX(1,$B62))),1,0)+IF(OR(AND($C62&gt;0,INDEX(Kalender!P$81:P$110,MAX(1,$C62))&gt;INDEX(Kalender!$B$81:$B$110,MAX(1,$C62))),AND($D62&gt;0,INDEX(Kalender!P$81:P$110,MAX(1,$D62))&gt;INDEX(Kalender!$B$81:$B$110,MAX(1,$D62))),AND($E62&gt;0,INDEX(Kalender!P$81:P$110,MAX(1,$E62))&gt;INDEX(Kalender!$B$81:$B$110,MAX(1,$E62))),AND($F62&gt;0,INDEX(Kalender!P$81:P$110,MAX(1,$F62))&gt;INDEX(Kalender!$B$81:$B$110,MAX(1,$F62)))),2,0))</f>
        <v>0</v>
      </c>
      <c r="Q62" s="5" t="n">
        <f aca="false">IF(Kalender!Q62&lt;&gt;1,0,IF(AND($B62&gt;0,INDEX(Kalender!Q$68:Q$77,MAX(1,$B62))&gt;INDEX(Kalender!$B$68:$B$77,MAX(1,$B62))),1,0)+IF(OR(AND($C62&gt;0,INDEX(Kalender!Q$81:Q$110,MAX(1,$C62))&gt;INDEX(Kalender!$B$81:$B$110,MAX(1,$C62))),AND($D62&gt;0,INDEX(Kalender!Q$81:Q$110,MAX(1,$D62))&gt;INDEX(Kalender!$B$81:$B$110,MAX(1,$D62))),AND($E62&gt;0,INDEX(Kalender!Q$81:Q$110,MAX(1,$E62))&gt;INDEX(Kalender!$B$81:$B$110,MAX(1,$E62))),AND($F62&gt;0,INDEX(Kalender!Q$81:Q$110,MAX(1,$F62))&gt;INDEX(Kalender!$B$81:$B$110,MAX(1,$F62)))),2,0))</f>
        <v>0</v>
      </c>
      <c r="R62" s="5" t="n">
        <f aca="false">IF(Kalender!R62&lt;&gt;1,0,IF(AND($B62&gt;0,INDEX(Kalender!R$68:R$77,MAX(1,$B62))&gt;INDEX(Kalender!$B$68:$B$77,MAX(1,$B62))),1,0)+IF(OR(AND($C62&gt;0,INDEX(Kalender!R$81:R$110,MAX(1,$C62))&gt;INDEX(Kalender!$B$81:$B$110,MAX(1,$C62))),AND($D62&gt;0,INDEX(Kalender!R$81:R$110,MAX(1,$D62))&gt;INDEX(Kalender!$B$81:$B$110,MAX(1,$D62))),AND($E62&gt;0,INDEX(Kalender!R$81:R$110,MAX(1,$E62))&gt;INDEX(Kalender!$B$81:$B$110,MAX(1,$E62))),AND($F62&gt;0,INDEX(Kalender!R$81:R$110,MAX(1,$F62))&gt;INDEX(Kalender!$B$81:$B$110,MAX(1,$F62)))),2,0))</f>
        <v>0</v>
      </c>
      <c r="S62" s="5" t="n">
        <f aca="false">IF(Kalender!S62&lt;&gt;1,0,IF(AND($B62&gt;0,INDEX(Kalender!S$68:S$77,MAX(1,$B62))&gt;INDEX(Kalender!$B$68:$B$77,MAX(1,$B62))),1,0)+IF(OR(AND($C62&gt;0,INDEX(Kalender!S$81:S$110,MAX(1,$C62))&gt;INDEX(Kalender!$B$81:$B$110,MAX(1,$C62))),AND($D62&gt;0,INDEX(Kalender!S$81:S$110,MAX(1,$D62))&gt;INDEX(Kalender!$B$81:$B$110,MAX(1,$D62))),AND($E62&gt;0,INDEX(Kalender!S$81:S$110,MAX(1,$E62))&gt;INDEX(Kalender!$B$81:$B$110,MAX(1,$E62))),AND($F62&gt;0,INDEX(Kalender!S$81:S$110,MAX(1,$F62))&gt;INDEX(Kalender!$B$81:$B$110,MAX(1,$F62)))),2,0))</f>
        <v>0</v>
      </c>
      <c r="T62" s="5" t="n">
        <f aca="false">IF(Kalender!T62&lt;&gt;1,0,IF(AND($B62&gt;0,INDEX(Kalender!T$68:T$77,MAX(1,$B62))&gt;INDEX(Kalender!$B$68:$B$77,MAX(1,$B62))),1,0)+IF(OR(AND($C62&gt;0,INDEX(Kalender!T$81:T$110,MAX(1,$C62))&gt;INDEX(Kalender!$B$81:$B$110,MAX(1,$C62))),AND($D62&gt;0,INDEX(Kalender!T$81:T$110,MAX(1,$D62))&gt;INDEX(Kalender!$B$81:$B$110,MAX(1,$D62))),AND($E62&gt;0,INDEX(Kalender!T$81:T$110,MAX(1,$E62))&gt;INDEX(Kalender!$B$81:$B$110,MAX(1,$E62))),AND($F62&gt;0,INDEX(Kalender!T$81:T$110,MAX(1,$F62))&gt;INDEX(Kalender!$B$81:$B$110,MAX(1,$F62)))),2,0))</f>
        <v>0</v>
      </c>
      <c r="U62" s="5" t="n">
        <f aca="false">IF(Kalender!U62&lt;&gt;1,0,IF(AND($B62&gt;0,INDEX(Kalender!U$68:U$77,MAX(1,$B62))&gt;INDEX(Kalender!$B$68:$B$77,MAX(1,$B62))),1,0)+IF(OR(AND($C62&gt;0,INDEX(Kalender!U$81:U$110,MAX(1,$C62))&gt;INDEX(Kalender!$B$81:$B$110,MAX(1,$C62))),AND($D62&gt;0,INDEX(Kalender!U$81:U$110,MAX(1,$D62))&gt;INDEX(Kalender!$B$81:$B$110,MAX(1,$D62))),AND($E62&gt;0,INDEX(Kalender!U$81:U$110,MAX(1,$E62))&gt;INDEX(Kalender!$B$81:$B$110,MAX(1,$E62))),AND($F62&gt;0,INDEX(Kalender!U$81:U$110,MAX(1,$F62))&gt;INDEX(Kalender!$B$81:$B$110,MAX(1,$F62)))),2,0))</f>
        <v>0</v>
      </c>
      <c r="V62" s="5" t="n">
        <f aca="false">IF(Kalender!V62&lt;&gt;1,0,IF(AND($B62&gt;0,INDEX(Kalender!V$68:V$77,MAX(1,$B62))&gt;INDEX(Kalender!$B$68:$B$77,MAX(1,$B62))),1,0)+IF(OR(AND($C62&gt;0,INDEX(Kalender!V$81:V$110,MAX(1,$C62))&gt;INDEX(Kalender!$B$81:$B$110,MAX(1,$C62))),AND($D62&gt;0,INDEX(Kalender!V$81:V$110,MAX(1,$D62))&gt;INDEX(Kalender!$B$81:$B$110,MAX(1,$D62))),AND($E62&gt;0,INDEX(Kalender!V$81:V$110,MAX(1,$E62))&gt;INDEX(Kalender!$B$81:$B$110,MAX(1,$E62))),AND($F62&gt;0,INDEX(Kalender!V$81:V$110,MAX(1,$F62))&gt;INDEX(Kalender!$B$81:$B$110,MAX(1,$F62)))),2,0))</f>
        <v>0</v>
      </c>
      <c r="W62" s="5" t="n">
        <f aca="false">IF(Kalender!W62&lt;&gt;1,0,IF(AND($B62&gt;0,INDEX(Kalender!W$68:W$77,MAX(1,$B62))&gt;INDEX(Kalender!$B$68:$B$77,MAX(1,$B62))),1,0)+IF(OR(AND($C62&gt;0,INDEX(Kalender!W$81:W$110,MAX(1,$C62))&gt;INDEX(Kalender!$B$81:$B$110,MAX(1,$C62))),AND($D62&gt;0,INDEX(Kalender!W$81:W$110,MAX(1,$D62))&gt;INDEX(Kalender!$B$81:$B$110,MAX(1,$D62))),AND($E62&gt;0,INDEX(Kalender!W$81:W$110,MAX(1,$E62))&gt;INDEX(Kalender!$B$81:$B$110,MAX(1,$E62))),AND($F62&gt;0,INDEX(Kalender!W$81:W$110,MAX(1,$F62))&gt;INDEX(Kalender!$B$81:$B$110,MAX(1,$F62)))),2,0))</f>
        <v>0</v>
      </c>
      <c r="X62" s="5" t="n">
        <f aca="false">IF(Kalender!X62&lt;&gt;1,0,IF(AND($B62&gt;0,INDEX(Kalender!X$68:X$77,MAX(1,$B62))&gt;INDEX(Kalender!$B$68:$B$77,MAX(1,$B62))),1,0)+IF(OR(AND($C62&gt;0,INDEX(Kalender!X$81:X$110,MAX(1,$C62))&gt;INDEX(Kalender!$B$81:$B$110,MAX(1,$C62))),AND($D62&gt;0,INDEX(Kalender!X$81:X$110,MAX(1,$D62))&gt;INDEX(Kalender!$B$81:$B$110,MAX(1,$D62))),AND($E62&gt;0,INDEX(Kalender!X$81:X$110,MAX(1,$E62))&gt;INDEX(Kalender!$B$81:$B$110,MAX(1,$E62))),AND($F62&gt;0,INDEX(Kalender!X$81:X$110,MAX(1,$F62))&gt;INDEX(Kalender!$B$81:$B$110,MAX(1,$F62)))),2,0))</f>
        <v>0</v>
      </c>
      <c r="Y62" s="5" t="n">
        <f aca="false">IF(Kalender!Y62&lt;&gt;1,0,IF(AND($B62&gt;0,INDEX(Kalender!Y$68:Y$77,MAX(1,$B62))&gt;INDEX(Kalender!$B$68:$B$77,MAX(1,$B62))),1,0)+IF(OR(AND($C62&gt;0,INDEX(Kalender!Y$81:Y$110,MAX(1,$C62))&gt;INDEX(Kalender!$B$81:$B$110,MAX(1,$C62))),AND($D62&gt;0,INDEX(Kalender!Y$81:Y$110,MAX(1,$D62))&gt;INDEX(Kalender!$B$81:$B$110,MAX(1,$D62))),AND($E62&gt;0,INDEX(Kalender!Y$81:Y$110,MAX(1,$E62))&gt;INDEX(Kalender!$B$81:$B$110,MAX(1,$E62))),AND($F62&gt;0,INDEX(Kalender!Y$81:Y$110,MAX(1,$F62))&gt;INDEX(Kalender!$B$81:$B$110,MAX(1,$F62)))),2,0))</f>
        <v>0</v>
      </c>
      <c r="Z62" s="5" t="n">
        <f aca="false">IF(Kalender!Z62&lt;&gt;1,0,IF(AND($B62&gt;0,INDEX(Kalender!Z$68:Z$77,MAX(1,$B62))&gt;INDEX(Kalender!$B$68:$B$77,MAX(1,$B62))),1,0)+IF(OR(AND($C62&gt;0,INDEX(Kalender!Z$81:Z$110,MAX(1,$C62))&gt;INDEX(Kalender!$B$81:$B$110,MAX(1,$C62))),AND($D62&gt;0,INDEX(Kalender!Z$81:Z$110,MAX(1,$D62))&gt;INDEX(Kalender!$B$81:$B$110,MAX(1,$D62))),AND($E62&gt;0,INDEX(Kalender!Z$81:Z$110,MAX(1,$E62))&gt;INDEX(Kalender!$B$81:$B$110,MAX(1,$E62))),AND($F62&gt;0,INDEX(Kalender!Z$81:Z$110,MAX(1,$F62))&gt;INDEX(Kalender!$B$81:$B$110,MAX(1,$F62)))),2,0))</f>
        <v>0</v>
      </c>
      <c r="AA62" s="5" t="n">
        <f aca="false">IF(Kalender!AA62&lt;&gt;1,0,IF(AND($B62&gt;0,INDEX(Kalender!AA$68:AA$77,MAX(1,$B62))&gt;INDEX(Kalender!$B$68:$B$77,MAX(1,$B62))),1,0)+IF(OR(AND($C62&gt;0,INDEX(Kalender!AA$81:AA$110,MAX(1,$C62))&gt;INDEX(Kalender!$B$81:$B$110,MAX(1,$C62))),AND($D62&gt;0,INDEX(Kalender!AA$81:AA$110,MAX(1,$D62))&gt;INDEX(Kalender!$B$81:$B$110,MAX(1,$D62))),AND($E62&gt;0,INDEX(Kalender!AA$81:AA$110,MAX(1,$E62))&gt;INDEX(Kalender!$B$81:$B$110,MAX(1,$E62))),AND($F62&gt;0,INDEX(Kalender!AA$81:AA$110,MAX(1,$F62))&gt;INDEX(Kalender!$B$81:$B$110,MAX(1,$F62)))),2,0))</f>
        <v>0</v>
      </c>
      <c r="AB62" s="5" t="n">
        <f aca="false">IF(Kalender!AB62&lt;&gt;1,0,IF(AND($B62&gt;0,INDEX(Kalender!AB$68:AB$77,MAX(1,$B62))&gt;INDEX(Kalender!$B$68:$B$77,MAX(1,$B62))),1,0)+IF(OR(AND($C62&gt;0,INDEX(Kalender!AB$81:AB$110,MAX(1,$C62))&gt;INDEX(Kalender!$B$81:$B$110,MAX(1,$C62))),AND($D62&gt;0,INDEX(Kalender!AB$81:AB$110,MAX(1,$D62))&gt;INDEX(Kalender!$B$81:$B$110,MAX(1,$D62))),AND($E62&gt;0,INDEX(Kalender!AB$81:AB$110,MAX(1,$E62))&gt;INDEX(Kalender!$B$81:$B$110,MAX(1,$E62))),AND($F62&gt;0,INDEX(Kalender!AB$81:AB$110,MAX(1,$F62))&gt;INDEX(Kalender!$B$81:$B$110,MAX(1,$F62)))),2,0))</f>
        <v>0</v>
      </c>
      <c r="AC62" s="5" t="n">
        <f aca="false">IF(Kalender!AC62&lt;&gt;1,0,IF(AND($B62&gt;0,INDEX(Kalender!AC$68:AC$77,MAX(1,$B62))&gt;INDEX(Kalender!$B$68:$B$77,MAX(1,$B62))),1,0)+IF(OR(AND($C62&gt;0,INDEX(Kalender!AC$81:AC$110,MAX(1,$C62))&gt;INDEX(Kalender!$B$81:$B$110,MAX(1,$C62))),AND($D62&gt;0,INDEX(Kalender!AC$81:AC$110,MAX(1,$D62))&gt;INDEX(Kalender!$B$81:$B$110,MAX(1,$D62))),AND($E62&gt;0,INDEX(Kalender!AC$81:AC$110,MAX(1,$E62))&gt;INDEX(Kalender!$B$81:$B$110,MAX(1,$E62))),AND($F62&gt;0,INDEX(Kalender!AC$81:AC$110,MAX(1,$F62))&gt;INDEX(Kalender!$B$81:$B$110,MAX(1,$F62)))),2,0))</f>
        <v>0</v>
      </c>
      <c r="AD62" s="5" t="n">
        <f aca="false">IF(Kalender!AD62&lt;&gt;1,0,IF(AND($B62&gt;0,INDEX(Kalender!AD$68:AD$77,MAX(1,$B62))&gt;INDEX(Kalender!$B$68:$B$77,MAX(1,$B62))),1,0)+IF(OR(AND($C62&gt;0,INDEX(Kalender!AD$81:AD$110,MAX(1,$C62))&gt;INDEX(Kalender!$B$81:$B$110,MAX(1,$C62))),AND($D62&gt;0,INDEX(Kalender!AD$81:AD$110,MAX(1,$D62))&gt;INDEX(Kalender!$B$81:$B$110,MAX(1,$D62))),AND($E62&gt;0,INDEX(Kalender!AD$81:AD$110,MAX(1,$E62))&gt;INDEX(Kalender!$B$81:$B$110,MAX(1,$E62))),AND($F62&gt;0,INDEX(Kalender!AD$81:AD$110,MAX(1,$F62))&gt;INDEX(Kalender!$B$81:$B$110,MAX(1,$F62)))),2,0))</f>
        <v>0</v>
      </c>
      <c r="AE62" s="5" t="n">
        <f aca="false">IF(Kalender!AE62&lt;&gt;1,0,IF(AND($B62&gt;0,INDEX(Kalender!AE$68:AE$77,MAX(1,$B62))&gt;INDEX(Kalender!$B$68:$B$77,MAX(1,$B62))),1,0)+IF(OR(AND($C62&gt;0,INDEX(Kalender!AE$81:AE$110,MAX(1,$C62))&gt;INDEX(Kalender!$B$81:$B$110,MAX(1,$C62))),AND($D62&gt;0,INDEX(Kalender!AE$81:AE$110,MAX(1,$D62))&gt;INDEX(Kalender!$B$81:$B$110,MAX(1,$D62))),AND($E62&gt;0,INDEX(Kalender!AE$81:AE$110,MAX(1,$E62))&gt;INDEX(Kalender!$B$81:$B$110,MAX(1,$E62))),AND($F62&gt;0,INDEX(Kalender!AE$81:AE$110,MAX(1,$F62))&gt;INDEX(Kalender!$B$81:$B$110,MAX(1,$F62)))),2,0))</f>
        <v>0</v>
      </c>
      <c r="AF62" s="5" t="n">
        <f aca="false">IF(Kalender!AF62&lt;&gt;1,0,IF(AND($B62&gt;0,INDEX(Kalender!AF$68:AF$77,MAX(1,$B62))&gt;INDEX(Kalender!$B$68:$B$77,MAX(1,$B62))),1,0)+IF(OR(AND($C62&gt;0,INDEX(Kalender!AF$81:AF$110,MAX(1,$C62))&gt;INDEX(Kalender!$B$81:$B$110,MAX(1,$C62))),AND($D62&gt;0,INDEX(Kalender!AF$81:AF$110,MAX(1,$D62))&gt;INDEX(Kalender!$B$81:$B$110,MAX(1,$D62))),AND($E62&gt;0,INDEX(Kalender!AF$81:AF$110,MAX(1,$E62))&gt;INDEX(Kalender!$B$81:$B$110,MAX(1,$E62))),AND($F62&gt;0,INDEX(Kalender!AF$81:AF$110,MAX(1,$F62))&gt;INDEX(Kalender!$B$81:$B$110,MAX(1,$F62)))),2,0))</f>
        <v>0</v>
      </c>
      <c r="AG62" s="5" t="n">
        <f aca="false">IF(Kalender!AG62&lt;&gt;1,0,IF(AND($B62&gt;0,INDEX(Kalender!AG$68:AG$77,MAX(1,$B62))&gt;INDEX(Kalender!$B$68:$B$77,MAX(1,$B62))),1,0)+IF(OR(AND($C62&gt;0,INDEX(Kalender!AG$81:AG$110,MAX(1,$C62))&gt;INDEX(Kalender!$B$81:$B$110,MAX(1,$C62))),AND($D62&gt;0,INDEX(Kalender!AG$81:AG$110,MAX(1,$D62))&gt;INDEX(Kalender!$B$81:$B$110,MAX(1,$D62))),AND($E62&gt;0,INDEX(Kalender!AG$81:AG$110,MAX(1,$E62))&gt;INDEX(Kalender!$B$81:$B$110,MAX(1,$E62))),AND($F62&gt;0,INDEX(Kalender!AG$81:AG$110,MAX(1,$F62))&gt;INDEX(Kalender!$B$81:$B$110,MAX(1,$F62)))),2,0))</f>
        <v>0</v>
      </c>
      <c r="AH62" s="5" t="n">
        <f aca="false">IF(Kalender!AH62&lt;&gt;1,0,IF(AND($B62&gt;0,INDEX(Kalender!AH$68:AH$77,MAX(1,$B62))&gt;INDEX(Kalender!$B$68:$B$77,MAX(1,$B62))),1,0)+IF(OR(AND($C62&gt;0,INDEX(Kalender!AH$81:AH$110,MAX(1,$C62))&gt;INDEX(Kalender!$B$81:$B$110,MAX(1,$C62))),AND($D62&gt;0,INDEX(Kalender!AH$81:AH$110,MAX(1,$D62))&gt;INDEX(Kalender!$B$81:$B$110,MAX(1,$D62))),AND($E62&gt;0,INDEX(Kalender!AH$81:AH$110,MAX(1,$E62))&gt;INDEX(Kalender!$B$81:$B$110,MAX(1,$E62))),AND($F62&gt;0,INDEX(Kalender!AH$81:AH$110,MAX(1,$F62))&gt;INDEX(Kalender!$B$81:$B$110,MAX(1,$F62)))),2,0))</f>
        <v>0</v>
      </c>
      <c r="AI62" s="5" t="n">
        <f aca="false">IF(Kalender!AI62&lt;&gt;1,0,IF(AND($B62&gt;0,INDEX(Kalender!AI$68:AI$77,MAX(1,$B62))&gt;INDEX(Kalender!$B$68:$B$77,MAX(1,$B62))),1,0)+IF(OR(AND($C62&gt;0,INDEX(Kalender!AI$81:AI$110,MAX(1,$C62))&gt;INDEX(Kalender!$B$81:$B$110,MAX(1,$C62))),AND($D62&gt;0,INDEX(Kalender!AI$81:AI$110,MAX(1,$D62))&gt;INDEX(Kalender!$B$81:$B$110,MAX(1,$D62))),AND($E62&gt;0,INDEX(Kalender!AI$81:AI$110,MAX(1,$E62))&gt;INDEX(Kalender!$B$81:$B$110,MAX(1,$E62))),AND($F62&gt;0,INDEX(Kalender!AI$81:AI$110,MAX(1,$F62))&gt;INDEX(Kalender!$B$81:$B$110,MAX(1,$F62)))),2,0))</f>
        <v>0</v>
      </c>
      <c r="AJ62" s="5" t="n">
        <f aca="false">IF(Kalender!AJ62&lt;&gt;1,0,IF(AND($B62&gt;0,INDEX(Kalender!AJ$68:AJ$77,MAX(1,$B62))&gt;INDEX(Kalender!$B$68:$B$77,MAX(1,$B62))),1,0)+IF(OR(AND($C62&gt;0,INDEX(Kalender!AJ$81:AJ$110,MAX(1,$C62))&gt;INDEX(Kalender!$B$81:$B$110,MAX(1,$C62))),AND($D62&gt;0,INDEX(Kalender!AJ$81:AJ$110,MAX(1,$D62))&gt;INDEX(Kalender!$B$81:$B$110,MAX(1,$D62))),AND($E62&gt;0,INDEX(Kalender!AJ$81:AJ$110,MAX(1,$E62))&gt;INDEX(Kalender!$B$81:$B$110,MAX(1,$E62))),AND($F62&gt;0,INDEX(Kalender!AJ$81:AJ$110,MAX(1,$F62))&gt;INDEX(Kalender!$B$81:$B$110,MAX(1,$F62)))),2,0))</f>
        <v>0</v>
      </c>
      <c r="AK62" s="5" t="n">
        <f aca="false">IF(Kalender!AK62&lt;&gt;1,0,IF(AND($B62&gt;0,INDEX(Kalender!AK$68:AK$77,MAX(1,$B62))&gt;INDEX(Kalender!$B$68:$B$77,MAX(1,$B62))),1,0)+IF(OR(AND($C62&gt;0,INDEX(Kalender!AK$81:AK$110,MAX(1,$C62))&gt;INDEX(Kalender!$B$81:$B$110,MAX(1,$C62))),AND($D62&gt;0,INDEX(Kalender!AK$81:AK$110,MAX(1,$D62))&gt;INDEX(Kalender!$B$81:$B$110,MAX(1,$D62))),AND($E62&gt;0,INDEX(Kalender!AK$81:AK$110,MAX(1,$E62))&gt;INDEX(Kalender!$B$81:$B$110,MAX(1,$E62))),AND($F62&gt;0,INDEX(Kalender!AK$81:AK$110,MAX(1,$F62))&gt;INDEX(Kalender!$B$81:$B$110,MAX(1,$F62)))),2,0))</f>
        <v>0</v>
      </c>
      <c r="AL62" s="5" t="n">
        <f aca="false">IF(Kalender!AL62&lt;&gt;1,0,IF(AND($B62&gt;0,INDEX(Kalender!AL$68:AL$77,MAX(1,$B62))&gt;INDEX(Kalender!$B$68:$B$77,MAX(1,$B62))),1,0)+IF(OR(AND($C62&gt;0,INDEX(Kalender!AL$81:AL$110,MAX(1,$C62))&gt;INDEX(Kalender!$B$81:$B$110,MAX(1,$C62))),AND($D62&gt;0,INDEX(Kalender!AL$81:AL$110,MAX(1,$D62))&gt;INDEX(Kalender!$B$81:$B$110,MAX(1,$D62))),AND($E62&gt;0,INDEX(Kalender!AL$81:AL$110,MAX(1,$E62))&gt;INDEX(Kalender!$B$81:$B$110,MAX(1,$E62))),AND($F62&gt;0,INDEX(Kalender!AL$81:AL$110,MAX(1,$F62))&gt;INDEX(Kalender!$B$81:$B$110,MAX(1,$F62)))),2,0))</f>
        <v>0</v>
      </c>
      <c r="AM62" s="5" t="n">
        <f aca="false">IF(Kalender!AM62&lt;&gt;1,0,IF(AND($B62&gt;0,INDEX(Kalender!AM$68:AM$77,MAX(1,$B62))&gt;INDEX(Kalender!$B$68:$B$77,MAX(1,$B62))),1,0)+IF(OR(AND($C62&gt;0,INDEX(Kalender!AM$81:AM$110,MAX(1,$C62))&gt;INDEX(Kalender!$B$81:$B$110,MAX(1,$C62))),AND($D62&gt;0,INDEX(Kalender!AM$81:AM$110,MAX(1,$D62))&gt;INDEX(Kalender!$B$81:$B$110,MAX(1,$D62))),AND($E62&gt;0,INDEX(Kalender!AM$81:AM$110,MAX(1,$E62))&gt;INDEX(Kalender!$B$81:$B$110,MAX(1,$E62))),AND($F62&gt;0,INDEX(Kalender!AM$81:AM$110,MAX(1,$F62))&gt;INDEX(Kalender!$B$81:$B$110,MAX(1,$F62)))),2,0))</f>
        <v>0</v>
      </c>
      <c r="AN62" s="5" t="n">
        <f aca="false">IF(Kalender!AN62&lt;&gt;1,0,IF(AND($B62&gt;0,INDEX(Kalender!AN$68:AN$77,MAX(1,$B62))&gt;INDEX(Kalender!$B$68:$B$77,MAX(1,$B62))),1,0)+IF(OR(AND($C62&gt;0,INDEX(Kalender!AN$81:AN$110,MAX(1,$C62))&gt;INDEX(Kalender!$B$81:$B$110,MAX(1,$C62))),AND($D62&gt;0,INDEX(Kalender!AN$81:AN$110,MAX(1,$D62))&gt;INDEX(Kalender!$B$81:$B$110,MAX(1,$D62))),AND($E62&gt;0,INDEX(Kalender!AN$81:AN$110,MAX(1,$E62))&gt;INDEX(Kalender!$B$81:$B$110,MAX(1,$E62))),AND($F62&gt;0,INDEX(Kalender!AN$81:AN$110,MAX(1,$F62))&gt;INDEX(Kalender!$B$81:$B$110,MAX(1,$F62)))),2,0))</f>
        <v>0</v>
      </c>
      <c r="AO62" s="5" t="n">
        <f aca="false">IF(Kalender!AO62&lt;&gt;1,0,IF(AND($B62&gt;0,INDEX(Kalender!AO$68:AO$77,MAX(1,$B62))&gt;INDEX(Kalender!$B$68:$B$77,MAX(1,$B62))),1,0)+IF(OR(AND($C62&gt;0,INDEX(Kalender!AO$81:AO$110,MAX(1,$C62))&gt;INDEX(Kalender!$B$81:$B$110,MAX(1,$C62))),AND($D62&gt;0,INDEX(Kalender!AO$81:AO$110,MAX(1,$D62))&gt;INDEX(Kalender!$B$81:$B$110,MAX(1,$D62))),AND($E62&gt;0,INDEX(Kalender!AO$81:AO$110,MAX(1,$E62))&gt;INDEX(Kalender!$B$81:$B$110,MAX(1,$E62))),AND($F62&gt;0,INDEX(Kalender!AO$81:AO$110,MAX(1,$F62))&gt;INDEX(Kalender!$B$81:$B$110,MAX(1,$F62)))),2,0))</f>
        <v>0</v>
      </c>
      <c r="AP62" s="5" t="n">
        <f aca="false">IF(Kalender!AP62&lt;&gt;1,0,IF(AND($B62&gt;0,INDEX(Kalender!AP$68:AP$77,MAX(1,$B62))&gt;INDEX(Kalender!$B$68:$B$77,MAX(1,$B62))),1,0)+IF(OR(AND($C62&gt;0,INDEX(Kalender!AP$81:AP$110,MAX(1,$C62))&gt;INDEX(Kalender!$B$81:$B$110,MAX(1,$C62))),AND($D62&gt;0,INDEX(Kalender!AP$81:AP$110,MAX(1,$D62))&gt;INDEX(Kalender!$B$81:$B$110,MAX(1,$D62))),AND($E62&gt;0,INDEX(Kalender!AP$81:AP$110,MAX(1,$E62))&gt;INDEX(Kalender!$B$81:$B$110,MAX(1,$E62))),AND($F62&gt;0,INDEX(Kalender!AP$81:AP$110,MAX(1,$F62))&gt;INDEX(Kalender!$B$81:$B$110,MAX(1,$F62)))),2,0))</f>
        <v>0</v>
      </c>
      <c r="AQ62" s="5" t="n">
        <f aca="false">IF(Kalender!AQ62&lt;&gt;1,0,IF(AND($B62&gt;0,INDEX(Kalender!AQ$68:AQ$77,MAX(1,$B62))&gt;INDEX(Kalender!$B$68:$B$77,MAX(1,$B62))),1,0)+IF(OR(AND($C62&gt;0,INDEX(Kalender!AQ$81:AQ$110,MAX(1,$C62))&gt;INDEX(Kalender!$B$81:$B$110,MAX(1,$C62))),AND($D62&gt;0,INDEX(Kalender!AQ$81:AQ$110,MAX(1,$D62))&gt;INDEX(Kalender!$B$81:$B$110,MAX(1,$D62))),AND($E62&gt;0,INDEX(Kalender!AQ$81:AQ$110,MAX(1,$E62))&gt;INDEX(Kalender!$B$81:$B$110,MAX(1,$E62))),AND($F62&gt;0,INDEX(Kalender!AQ$81:AQ$110,MAX(1,$F62))&gt;INDEX(Kalender!$B$81:$B$110,MAX(1,$F62)))),2,0))</f>
        <v>0</v>
      </c>
      <c r="AR62" s="5" t="n">
        <f aca="false">IF(Kalender!AR62&lt;&gt;1,0,IF(AND($B62&gt;0,INDEX(Kalender!AR$68:AR$77,MAX(1,$B62))&gt;INDEX(Kalender!$B$68:$B$77,MAX(1,$B62))),1,0)+IF(OR(AND($C62&gt;0,INDEX(Kalender!AR$81:AR$110,MAX(1,$C62))&gt;INDEX(Kalender!$B$81:$B$110,MAX(1,$C62))),AND($D62&gt;0,INDEX(Kalender!AR$81:AR$110,MAX(1,$D62))&gt;INDEX(Kalender!$B$81:$B$110,MAX(1,$D62))),AND($E62&gt;0,INDEX(Kalender!AR$81:AR$110,MAX(1,$E62))&gt;INDEX(Kalender!$B$81:$B$110,MAX(1,$E62))),AND($F62&gt;0,INDEX(Kalender!AR$81:AR$110,MAX(1,$F62))&gt;INDEX(Kalender!$B$81:$B$110,MAX(1,$F62)))),2,0))</f>
        <v>0</v>
      </c>
      <c r="AS62" s="5" t="n">
        <f aca="false">IF(Kalender!AS62&lt;&gt;1,0,IF(AND($B62&gt;0,INDEX(Kalender!AS$68:AS$77,MAX(1,$B62))&gt;INDEX(Kalender!$B$68:$B$77,MAX(1,$B62))),1,0)+IF(OR(AND($C62&gt;0,INDEX(Kalender!AS$81:AS$110,MAX(1,$C62))&gt;INDEX(Kalender!$B$81:$B$110,MAX(1,$C62))),AND($D62&gt;0,INDEX(Kalender!AS$81:AS$110,MAX(1,$D62))&gt;INDEX(Kalender!$B$81:$B$110,MAX(1,$D62))),AND($E62&gt;0,INDEX(Kalender!AS$81:AS$110,MAX(1,$E62))&gt;INDEX(Kalender!$B$81:$B$110,MAX(1,$E62))),AND($F62&gt;0,INDEX(Kalender!AS$81:AS$110,MAX(1,$F62))&gt;INDEX(Kalender!$B$81:$B$110,MAX(1,$F62)))),2,0))</f>
        <v>0</v>
      </c>
      <c r="AT62" s="5" t="n">
        <f aca="false">IF(Kalender!AT62&lt;&gt;1,0,IF(AND($B62&gt;0,INDEX(Kalender!AT$68:AT$77,MAX(1,$B62))&gt;INDEX(Kalender!$B$68:$B$77,MAX(1,$B62))),1,0)+IF(OR(AND($C62&gt;0,INDEX(Kalender!AT$81:AT$110,MAX(1,$C62))&gt;INDEX(Kalender!$B$81:$B$110,MAX(1,$C62))),AND($D62&gt;0,INDEX(Kalender!AT$81:AT$110,MAX(1,$D62))&gt;INDEX(Kalender!$B$81:$B$110,MAX(1,$D62))),AND($E62&gt;0,INDEX(Kalender!AT$81:AT$110,MAX(1,$E62))&gt;INDEX(Kalender!$B$81:$B$110,MAX(1,$E62))),AND($F62&gt;0,INDEX(Kalender!AT$81:AT$110,MAX(1,$F62))&gt;INDEX(Kalender!$B$81:$B$110,MAX(1,$F62)))),2,0))</f>
        <v>0</v>
      </c>
      <c r="AU62" s="5" t="n">
        <f aca="false">IF(Kalender!AU62&lt;&gt;1,0,IF(AND($B62&gt;0,INDEX(Kalender!AU$68:AU$77,MAX(1,$B62))&gt;INDEX(Kalender!$B$68:$B$77,MAX(1,$B62))),1,0)+IF(OR(AND($C62&gt;0,INDEX(Kalender!AU$81:AU$110,MAX(1,$C62))&gt;INDEX(Kalender!$B$81:$B$110,MAX(1,$C62))),AND($D62&gt;0,INDEX(Kalender!AU$81:AU$110,MAX(1,$D62))&gt;INDEX(Kalender!$B$81:$B$110,MAX(1,$D62))),AND($E62&gt;0,INDEX(Kalender!AU$81:AU$110,MAX(1,$E62))&gt;INDEX(Kalender!$B$81:$B$110,MAX(1,$E62))),AND($F62&gt;0,INDEX(Kalender!AU$81:AU$110,MAX(1,$F62))&gt;INDEX(Kalender!$B$81:$B$110,MAX(1,$F62)))),2,0))</f>
        <v>0</v>
      </c>
      <c r="AV62" s="5" t="n">
        <f aca="false">IF(Kalender!AV62&lt;&gt;1,0,IF(AND($B62&gt;0,INDEX(Kalender!AV$68:AV$77,MAX(1,$B62))&gt;INDEX(Kalender!$B$68:$B$77,MAX(1,$B62))),1,0)+IF(OR(AND($C62&gt;0,INDEX(Kalender!AV$81:AV$110,MAX(1,$C62))&gt;INDEX(Kalender!$B$81:$B$110,MAX(1,$C62))),AND($D62&gt;0,INDEX(Kalender!AV$81:AV$110,MAX(1,$D62))&gt;INDEX(Kalender!$B$81:$B$110,MAX(1,$D62))),AND($E62&gt;0,INDEX(Kalender!AV$81:AV$110,MAX(1,$E62))&gt;INDEX(Kalender!$B$81:$B$110,MAX(1,$E62))),AND($F62&gt;0,INDEX(Kalender!AV$81:AV$110,MAX(1,$F62))&gt;INDEX(Kalender!$B$81:$B$110,MAX(1,$F62)))),2,0))</f>
        <v>0</v>
      </c>
      <c r="AW62" s="5" t="n">
        <f aca="false">IF(Kalender!AW62&lt;&gt;1,0,IF(AND($B62&gt;0,INDEX(Kalender!AW$68:AW$77,MAX(1,$B62))&gt;INDEX(Kalender!$B$68:$B$77,MAX(1,$B62))),1,0)+IF(OR(AND($C62&gt;0,INDEX(Kalender!AW$81:AW$110,MAX(1,$C62))&gt;INDEX(Kalender!$B$81:$B$110,MAX(1,$C62))),AND($D62&gt;0,INDEX(Kalender!AW$81:AW$110,MAX(1,$D62))&gt;INDEX(Kalender!$B$81:$B$110,MAX(1,$D62))),AND($E62&gt;0,INDEX(Kalender!AW$81:AW$110,MAX(1,$E62))&gt;INDEX(Kalender!$B$81:$B$110,MAX(1,$E62))),AND($F62&gt;0,INDEX(Kalender!AW$81:AW$110,MAX(1,$F62))&gt;INDEX(Kalender!$B$81:$B$110,MAX(1,$F62)))),2,0))</f>
        <v>0</v>
      </c>
      <c r="AX62" s="5" t="n">
        <f aca="false">IF(Kalender!AX62&lt;&gt;1,0,IF(AND($B62&gt;0,INDEX(Kalender!AX$68:AX$77,MAX(1,$B62))&gt;INDEX(Kalender!$B$68:$B$77,MAX(1,$B62))),1,0)+IF(OR(AND($C62&gt;0,INDEX(Kalender!AX$81:AX$110,MAX(1,$C62))&gt;INDEX(Kalender!$B$81:$B$110,MAX(1,$C62))),AND($D62&gt;0,INDEX(Kalender!AX$81:AX$110,MAX(1,$D62))&gt;INDEX(Kalender!$B$81:$B$110,MAX(1,$D62))),AND($E62&gt;0,INDEX(Kalender!AX$81:AX$110,MAX(1,$E62))&gt;INDEX(Kalender!$B$81:$B$110,MAX(1,$E62))),AND($F62&gt;0,INDEX(Kalender!AX$81:AX$110,MAX(1,$F62))&gt;INDEX(Kalender!$B$81:$B$110,MAX(1,$F62)))),2,0))</f>
        <v>0</v>
      </c>
      <c r="AY62" s="5" t="n">
        <f aca="false">IF(Kalender!AY62&lt;&gt;1,0,IF(AND($B62&gt;0,INDEX(Kalender!AY$68:AY$77,MAX(1,$B62))&gt;INDEX(Kalender!$B$68:$B$77,MAX(1,$B62))),1,0)+IF(OR(AND($C62&gt;0,INDEX(Kalender!AY$81:AY$110,MAX(1,$C62))&gt;INDEX(Kalender!$B$81:$B$110,MAX(1,$C62))),AND($D62&gt;0,INDEX(Kalender!AY$81:AY$110,MAX(1,$D62))&gt;INDEX(Kalender!$B$81:$B$110,MAX(1,$D62))),AND($E62&gt;0,INDEX(Kalender!AY$81:AY$110,MAX(1,$E62))&gt;INDEX(Kalender!$B$81:$B$110,MAX(1,$E62))),AND($F62&gt;0,INDEX(Kalender!AY$81:AY$110,MAX(1,$F62))&gt;INDEX(Kalender!$B$81:$B$110,MAX(1,$F62)))),2,0))</f>
        <v>0</v>
      </c>
      <c r="AZ62" s="5" t="n">
        <f aca="false">IF(Kalender!AZ62&lt;&gt;1,0,IF(AND($B62&gt;0,INDEX(Kalender!AZ$68:AZ$77,MAX(1,$B62))&gt;INDEX(Kalender!$B$68:$B$77,MAX(1,$B62))),1,0)+IF(OR(AND($C62&gt;0,INDEX(Kalender!AZ$81:AZ$110,MAX(1,$C62))&gt;INDEX(Kalender!$B$81:$B$110,MAX(1,$C62))),AND($D62&gt;0,INDEX(Kalender!AZ$81:AZ$110,MAX(1,$D62))&gt;INDEX(Kalender!$B$81:$B$110,MAX(1,$D62))),AND($E62&gt;0,INDEX(Kalender!AZ$81:AZ$110,MAX(1,$E62))&gt;INDEX(Kalender!$B$81:$B$110,MAX(1,$E62))),AND($F62&gt;0,INDEX(Kalender!AZ$81:AZ$110,MAX(1,$F62))&gt;INDEX(Kalender!$B$81:$B$110,MAX(1,$F62)))),2,0))</f>
        <v>0</v>
      </c>
      <c r="BA62" s="5" t="n">
        <f aca="false">IF(Kalender!BA62&lt;&gt;1,0,IF(AND($B62&gt;0,INDEX(Kalender!BA$68:BA$77,MAX(1,$B62))&gt;INDEX(Kalender!$B$68:$B$77,MAX(1,$B62))),1,0)+IF(OR(AND($C62&gt;0,INDEX(Kalender!BA$81:BA$110,MAX(1,$C62))&gt;INDEX(Kalender!$B$81:$B$110,MAX(1,$C62))),AND($D62&gt;0,INDEX(Kalender!BA$81:BA$110,MAX(1,$D62))&gt;INDEX(Kalender!$B$81:$B$110,MAX(1,$D62))),AND($E62&gt;0,INDEX(Kalender!BA$81:BA$110,MAX(1,$E62))&gt;INDEX(Kalender!$B$81:$B$110,MAX(1,$E62))),AND($F62&gt;0,INDEX(Kalender!BA$81:BA$110,MAX(1,$F62))&gt;INDEX(Kalender!$B$81:$B$110,MAX(1,$F62)))),2,0))</f>
        <v>0</v>
      </c>
      <c r="BB62" s="5" t="n">
        <f aca="false">IF(Kalender!BB62&lt;&gt;1,0,IF(AND($B62&gt;0,INDEX(Kalender!BB$68:BB$77,MAX(1,$B62))&gt;INDEX(Kalender!$B$68:$B$77,MAX(1,$B62))),1,0)+IF(OR(AND($C62&gt;0,INDEX(Kalender!BB$81:BB$110,MAX(1,$C62))&gt;INDEX(Kalender!$B$81:$B$110,MAX(1,$C62))),AND($D62&gt;0,INDEX(Kalender!BB$81:BB$110,MAX(1,$D62))&gt;INDEX(Kalender!$B$81:$B$110,MAX(1,$D62))),AND($E62&gt;0,INDEX(Kalender!BB$81:BB$110,MAX(1,$E62))&gt;INDEX(Kalender!$B$81:$B$110,MAX(1,$E62))),AND($F62&gt;0,INDEX(Kalender!BB$81:BB$110,MAX(1,$F62))&gt;INDEX(Kalender!$B$81:$B$110,MAX(1,$F62)))),2,0))</f>
        <v>0</v>
      </c>
      <c r="BC62" s="5" t="n">
        <f aca="false">IF(Kalender!BC62&lt;&gt;1,0,IF(AND($B62&gt;0,INDEX(Kalender!BC$68:BC$77,MAX(1,$B62))&gt;INDEX(Kalender!$B$68:$B$77,MAX(1,$B62))),1,0)+IF(OR(AND($C62&gt;0,INDEX(Kalender!BC$81:BC$110,MAX(1,$C62))&gt;INDEX(Kalender!$B$81:$B$110,MAX(1,$C62))),AND($D62&gt;0,INDEX(Kalender!BC$81:BC$110,MAX(1,$D62))&gt;INDEX(Kalender!$B$81:$B$110,MAX(1,$D62))),AND($E62&gt;0,INDEX(Kalender!BC$81:BC$110,MAX(1,$E62))&gt;INDEX(Kalender!$B$81:$B$110,MAX(1,$E62))),AND($F62&gt;0,INDEX(Kalender!BC$81:BC$110,MAX(1,$F62))&gt;INDEX(Kalender!$B$81:$B$110,MAX(1,$F62)))),2,0))</f>
        <v>0</v>
      </c>
      <c r="BD62" s="5" t="n">
        <f aca="false">IF(Kalender!BD62&lt;&gt;1,0,IF(AND($B62&gt;0,INDEX(Kalender!BD$68:BD$77,MAX(1,$B62))&gt;INDEX(Kalender!$B$68:$B$77,MAX(1,$B62))),1,0)+IF(OR(AND($C62&gt;0,INDEX(Kalender!BD$81:BD$110,MAX(1,$C62))&gt;INDEX(Kalender!$B$81:$B$110,MAX(1,$C62))),AND($D62&gt;0,INDEX(Kalender!BD$81:BD$110,MAX(1,$D62))&gt;INDEX(Kalender!$B$81:$B$110,MAX(1,$D62))),AND($E62&gt;0,INDEX(Kalender!BD$81:BD$110,MAX(1,$E62))&gt;INDEX(Kalender!$B$81:$B$110,MAX(1,$E62))),AND($F62&gt;0,INDEX(Kalender!BD$81:BD$110,MAX(1,$F62))&gt;INDEX(Kalender!$B$81:$B$110,MAX(1,$F62)))),2,0))</f>
        <v>0</v>
      </c>
      <c r="BE62" s="5" t="n">
        <f aca="false">IF(Kalender!BE62&lt;&gt;1,0,IF(AND($B62&gt;0,INDEX(Kalender!BE$68:BE$77,MAX(1,$B62))&gt;INDEX(Kalender!$B$68:$B$77,MAX(1,$B62))),1,0)+IF(OR(AND($C62&gt;0,INDEX(Kalender!BE$81:BE$110,MAX(1,$C62))&gt;INDEX(Kalender!$B$81:$B$110,MAX(1,$C62))),AND($D62&gt;0,INDEX(Kalender!BE$81:BE$110,MAX(1,$D62))&gt;INDEX(Kalender!$B$81:$B$110,MAX(1,$D62))),AND($E62&gt;0,INDEX(Kalender!BE$81:BE$110,MAX(1,$E62))&gt;INDEX(Kalender!$B$81:$B$110,MAX(1,$E62))),AND($F62&gt;0,INDEX(Kalender!BE$81:BE$110,MAX(1,$F62))&gt;INDEX(Kalender!$B$81:$B$110,MAX(1,$F62)))),2,0))</f>
        <v>0</v>
      </c>
      <c r="BF62" s="5" t="n">
        <f aca="false">IF(Kalender!BF62&lt;&gt;1,0,IF(AND($B62&gt;0,INDEX(Kalender!BF$68:BF$77,MAX(1,$B62))&gt;INDEX(Kalender!$B$68:$B$77,MAX(1,$B62))),1,0)+IF(OR(AND($C62&gt;0,INDEX(Kalender!BF$81:BF$110,MAX(1,$C62))&gt;INDEX(Kalender!$B$81:$B$110,MAX(1,$C62))),AND($D62&gt;0,INDEX(Kalender!BF$81:BF$110,MAX(1,$D62))&gt;INDEX(Kalender!$B$81:$B$110,MAX(1,$D62))),AND($E62&gt;0,INDEX(Kalender!BF$81:BF$110,MAX(1,$E62))&gt;INDEX(Kalender!$B$81:$B$110,MAX(1,$E62))),AND($F62&gt;0,INDEX(Kalender!BF$81:BF$110,MAX(1,$F62))&gt;INDEX(Kalender!$B$81:$B$110,MAX(1,$F62)))),2,0))</f>
        <v>0</v>
      </c>
      <c r="BG62" s="5" t="n">
        <f aca="false">IF(Kalender!BG62&lt;&gt;1,0,IF(AND($B62&gt;0,INDEX(Kalender!BG$68:BG$77,MAX(1,$B62))&gt;INDEX(Kalender!$B$68:$B$77,MAX(1,$B62))),1,0)+IF(OR(AND($C62&gt;0,INDEX(Kalender!BG$81:BG$110,MAX(1,$C62))&gt;INDEX(Kalender!$B$81:$B$110,MAX(1,$C62))),AND($D62&gt;0,INDEX(Kalender!BG$81:BG$110,MAX(1,$D62))&gt;INDEX(Kalender!$B$81:$B$110,MAX(1,$D62))),AND($E62&gt;0,INDEX(Kalender!BG$81:BG$110,MAX(1,$E62))&gt;INDEX(Kalender!$B$81:$B$110,MAX(1,$E62))),AND($F62&gt;0,INDEX(Kalender!BG$81:BG$110,MAX(1,$F62))&gt;INDEX(Kalender!$B$81:$B$110,MAX(1,$F62)))),2,0))</f>
        <v>0</v>
      </c>
      <c r="BH62" s="5" t="n">
        <f aca="false">IF(Kalender!BH62&lt;&gt;1,0,IF(AND($B62&gt;0,INDEX(Kalender!BH$68:BH$77,MAX(1,$B62))&gt;INDEX(Kalender!$B$68:$B$77,MAX(1,$B62))),1,0)+IF(OR(AND($C62&gt;0,INDEX(Kalender!BH$81:BH$110,MAX(1,$C62))&gt;INDEX(Kalender!$B$81:$B$110,MAX(1,$C62))),AND($D62&gt;0,INDEX(Kalender!BH$81:BH$110,MAX(1,$D62))&gt;INDEX(Kalender!$B$81:$B$110,MAX(1,$D62))),AND($E62&gt;0,INDEX(Kalender!BH$81:BH$110,MAX(1,$E62))&gt;INDEX(Kalender!$B$81:$B$110,MAX(1,$E62))),AND($F62&gt;0,INDEX(Kalender!BH$81:BH$110,MAX(1,$F62))&gt;INDEX(Kalender!$B$81:$B$110,MAX(1,$F62)))),2,0))</f>
        <v>0</v>
      </c>
      <c r="BI62" s="5" t="n">
        <f aca="false">IF(Kalender!BI62&lt;&gt;1,0,IF(AND($B62&gt;0,INDEX(Kalender!BI$68:BI$77,MAX(1,$B62))&gt;INDEX(Kalender!$B$68:$B$77,MAX(1,$B62))),1,0)+IF(OR(AND($C62&gt;0,INDEX(Kalender!BI$81:BI$110,MAX(1,$C62))&gt;INDEX(Kalender!$B$81:$B$110,MAX(1,$C62))),AND($D62&gt;0,INDEX(Kalender!BI$81:BI$110,MAX(1,$D62))&gt;INDEX(Kalender!$B$81:$B$110,MAX(1,$D62))),AND($E62&gt;0,INDEX(Kalender!BI$81:BI$110,MAX(1,$E62))&gt;INDEX(Kalender!$B$81:$B$110,MAX(1,$E62))),AND($F62&gt;0,INDEX(Kalender!BI$81:BI$110,MAX(1,$F62))&gt;INDEX(Kalender!$B$81:$B$110,MAX(1,$F62)))),2,0))</f>
        <v>0</v>
      </c>
      <c r="BJ62" s="5" t="n">
        <f aca="false">IF(Kalender!BJ62&lt;&gt;1,0,IF(AND($B62&gt;0,INDEX(Kalender!BJ$68:BJ$77,MAX(1,$B62))&gt;INDEX(Kalender!$B$68:$B$77,MAX(1,$B62))),1,0)+IF(OR(AND($C62&gt;0,INDEX(Kalender!BJ$81:BJ$110,MAX(1,$C62))&gt;INDEX(Kalender!$B$81:$B$110,MAX(1,$C62))),AND($D62&gt;0,INDEX(Kalender!BJ$81:BJ$110,MAX(1,$D62))&gt;INDEX(Kalender!$B$81:$B$110,MAX(1,$D62))),AND($E62&gt;0,INDEX(Kalender!BJ$81:BJ$110,MAX(1,$E62))&gt;INDEX(Kalender!$B$81:$B$110,MAX(1,$E62))),AND($F62&gt;0,INDEX(Kalender!BJ$81:BJ$110,MAX(1,$F62))&gt;INDEX(Kalender!$B$81:$B$110,MAX(1,$F62)))),2,0))</f>
        <v>0</v>
      </c>
      <c r="BK62" s="5" t="n">
        <f aca="false">IF(Kalender!BK62&lt;&gt;1,0,IF(AND($B62&gt;0,INDEX(Kalender!BK$68:BK$77,MAX(1,$B62))&gt;INDEX(Kalender!$B$68:$B$77,MAX(1,$B62))),1,0)+IF(OR(AND($C62&gt;0,INDEX(Kalender!BK$81:BK$110,MAX(1,$C62))&gt;INDEX(Kalender!$B$81:$B$110,MAX(1,$C62))),AND($D62&gt;0,INDEX(Kalender!BK$81:BK$110,MAX(1,$D62))&gt;INDEX(Kalender!$B$81:$B$110,MAX(1,$D62))),AND($E62&gt;0,INDEX(Kalender!BK$81:BK$110,MAX(1,$E62))&gt;INDEX(Kalender!$B$81:$B$110,MAX(1,$E62))),AND($F62&gt;0,INDEX(Kalender!BK$81:BK$110,MAX(1,$F62))&gt;INDEX(Kalender!$B$81:$B$110,MAX(1,$F62)))),2,0))</f>
        <v>0</v>
      </c>
      <c r="BL62" s="5" t="n">
        <f aca="false">IF(Kalender!BL62&lt;&gt;1,0,IF(AND($B62&gt;0,INDEX(Kalender!BL$68:BL$77,MAX(1,$B62))&gt;INDEX(Kalender!$B$68:$B$77,MAX(1,$B62))),1,0)+IF(OR(AND($C62&gt;0,INDEX(Kalender!BL$81:BL$110,MAX(1,$C62))&gt;INDEX(Kalender!$B$81:$B$110,MAX(1,$C62))),AND($D62&gt;0,INDEX(Kalender!BL$81:BL$110,MAX(1,$D62))&gt;INDEX(Kalender!$B$81:$B$110,MAX(1,$D62))),AND($E62&gt;0,INDEX(Kalender!BL$81:BL$110,MAX(1,$E62))&gt;INDEX(Kalender!$B$81:$B$110,MAX(1,$E62))),AND($F62&gt;0,INDEX(Kalender!BL$81:BL$110,MAX(1,$F62))&gt;INDEX(Kalender!$B$81:$B$110,MAX(1,$F62)))),2,0))</f>
        <v>0</v>
      </c>
      <c r="BM62" s="5" t="n">
        <f aca="false">IF(Kalender!BM62&lt;&gt;1,0,IF(AND($B62&gt;0,INDEX(Kalender!BM$68:BM$77,MAX(1,$B62))&gt;INDEX(Kalender!$B$68:$B$77,MAX(1,$B62))),1,0)+IF(OR(AND($C62&gt;0,INDEX(Kalender!BM$81:BM$110,MAX(1,$C62))&gt;INDEX(Kalender!$B$81:$B$110,MAX(1,$C62))),AND($D62&gt;0,INDEX(Kalender!BM$81:BM$110,MAX(1,$D62))&gt;INDEX(Kalender!$B$81:$B$110,MAX(1,$D62))),AND($E62&gt;0,INDEX(Kalender!BM$81:BM$110,MAX(1,$E62))&gt;INDEX(Kalender!$B$81:$B$110,MAX(1,$E62))),AND($F62&gt;0,INDEX(Kalender!BM$81:BM$110,MAX(1,$F62))&gt;INDEX(Kalender!$B$81:$B$110,MAX(1,$F62)))),2,0))</f>
        <v>0</v>
      </c>
      <c r="BN62" s="5" t="n">
        <f aca="false">IF(Kalender!BN62&lt;&gt;1,0,IF(AND($B62&gt;0,INDEX(Kalender!BN$68:BN$77,MAX(1,$B62))&gt;INDEX(Kalender!$B$68:$B$77,MAX(1,$B62))),1,0)+IF(OR(AND($C62&gt;0,INDEX(Kalender!BN$81:BN$110,MAX(1,$C62))&gt;INDEX(Kalender!$B$81:$B$110,MAX(1,$C62))),AND($D62&gt;0,INDEX(Kalender!BN$81:BN$110,MAX(1,$D62))&gt;INDEX(Kalender!$B$81:$B$110,MAX(1,$D62))),AND($E62&gt;0,INDEX(Kalender!BN$81:BN$110,MAX(1,$E62))&gt;INDEX(Kalender!$B$81:$B$110,MAX(1,$E62))),AND($F62&gt;0,INDEX(Kalender!BN$81:BN$110,MAX(1,$F62))&gt;INDEX(Kalender!$B$81:$B$110,MAX(1,$F62)))),2,0))</f>
        <v>0</v>
      </c>
      <c r="BO62" s="5" t="n">
        <f aca="false">IF(Kalender!BO62&lt;&gt;1,0,IF(AND($B62&gt;0,INDEX(Kalender!BO$68:BO$77,MAX(1,$B62))&gt;INDEX(Kalender!$B$68:$B$77,MAX(1,$B62))),1,0)+IF(OR(AND($C62&gt;0,INDEX(Kalender!BO$81:BO$110,MAX(1,$C62))&gt;INDEX(Kalender!$B$81:$B$110,MAX(1,$C62))),AND($D62&gt;0,INDEX(Kalender!BO$81:BO$110,MAX(1,$D62))&gt;INDEX(Kalender!$B$81:$B$110,MAX(1,$D62))),AND($E62&gt;0,INDEX(Kalender!BO$81:BO$110,MAX(1,$E62))&gt;INDEX(Kalender!$B$81:$B$110,MAX(1,$E62))),AND($F62&gt;0,INDEX(Kalender!BO$81:BO$110,MAX(1,$F62))&gt;INDEX(Kalender!$B$81:$B$110,MAX(1,$F62)))),2,0))</f>
        <v>0</v>
      </c>
      <c r="BP62" s="5" t="n">
        <f aca="false">IF(Kalender!BP62&lt;&gt;1,0,IF(AND($B62&gt;0,INDEX(Kalender!BP$68:BP$77,MAX(1,$B62))&gt;INDEX(Kalender!$B$68:$B$77,MAX(1,$B62))),1,0)+IF(OR(AND($C62&gt;0,INDEX(Kalender!BP$81:BP$110,MAX(1,$C62))&gt;INDEX(Kalender!$B$81:$B$110,MAX(1,$C62))),AND($D62&gt;0,INDEX(Kalender!BP$81:BP$110,MAX(1,$D62))&gt;INDEX(Kalender!$B$81:$B$110,MAX(1,$D62))),AND($E62&gt;0,INDEX(Kalender!BP$81:BP$110,MAX(1,$E62))&gt;INDEX(Kalender!$B$81:$B$110,MAX(1,$E62))),AND($F62&gt;0,INDEX(Kalender!BP$81:BP$110,MAX(1,$F62))&gt;INDEX(Kalender!$B$81:$B$110,MAX(1,$F62)))),2,0))</f>
        <v>0</v>
      </c>
      <c r="BQ62" s="5" t="n">
        <f aca="false">IF(Kalender!BQ62&lt;&gt;1,0,IF(AND($B62&gt;0,INDEX(Kalender!BQ$68:BQ$77,MAX(1,$B62))&gt;INDEX(Kalender!$B$68:$B$77,MAX(1,$B62))),1,0)+IF(OR(AND($C62&gt;0,INDEX(Kalender!BQ$81:BQ$110,MAX(1,$C62))&gt;INDEX(Kalender!$B$81:$B$110,MAX(1,$C62))),AND($D62&gt;0,INDEX(Kalender!BQ$81:BQ$110,MAX(1,$D62))&gt;INDEX(Kalender!$B$81:$B$110,MAX(1,$D62))),AND($E62&gt;0,INDEX(Kalender!BQ$81:BQ$110,MAX(1,$E62))&gt;INDEX(Kalender!$B$81:$B$110,MAX(1,$E62))),AND($F62&gt;0,INDEX(Kalender!BQ$81:BQ$110,MAX(1,$F62))&gt;INDEX(Kalender!$B$81:$B$110,MAX(1,$F62)))),2,0))</f>
        <v>0</v>
      </c>
      <c r="BR62" s="5" t="n">
        <f aca="false">IF(Kalender!BR62&lt;&gt;1,0,IF(AND($B62&gt;0,INDEX(Kalender!BR$68:BR$77,MAX(1,$B62))&gt;INDEX(Kalender!$B$68:$B$77,MAX(1,$B62))),1,0)+IF(OR(AND($C62&gt;0,INDEX(Kalender!BR$81:BR$110,MAX(1,$C62))&gt;INDEX(Kalender!$B$81:$B$110,MAX(1,$C62))),AND($D62&gt;0,INDEX(Kalender!BR$81:BR$110,MAX(1,$D62))&gt;INDEX(Kalender!$B$81:$B$110,MAX(1,$D62))),AND($E62&gt;0,INDEX(Kalender!BR$81:BR$110,MAX(1,$E62))&gt;INDEX(Kalender!$B$81:$B$110,MAX(1,$E62))),AND($F62&gt;0,INDEX(Kalender!BR$81:BR$110,MAX(1,$F62))&gt;INDEX(Kalender!$B$81:$B$110,MAX(1,$F62)))),2,0))</f>
        <v>0</v>
      </c>
      <c r="BS62" s="5" t="n">
        <f aca="false">IF(Kalender!BS62&lt;&gt;1,0,IF(AND($B62&gt;0,INDEX(Kalender!BS$68:BS$77,MAX(1,$B62))&gt;INDEX(Kalender!$B$68:$B$77,MAX(1,$B62))),1,0)+IF(OR(AND($C62&gt;0,INDEX(Kalender!BS$81:BS$110,MAX(1,$C62))&gt;INDEX(Kalender!$B$81:$B$110,MAX(1,$C62))),AND($D62&gt;0,INDEX(Kalender!BS$81:BS$110,MAX(1,$D62))&gt;INDEX(Kalender!$B$81:$B$110,MAX(1,$D62))),AND($E62&gt;0,INDEX(Kalender!BS$81:BS$110,MAX(1,$E62))&gt;INDEX(Kalender!$B$81:$B$110,MAX(1,$E62))),AND($F62&gt;0,INDEX(Kalender!BS$81:BS$110,MAX(1,$F62))&gt;INDEX(Kalender!$B$81:$B$110,MAX(1,$F62)))),2,0))</f>
        <v>0</v>
      </c>
      <c r="BT62" s="5" t="n">
        <f aca="false">IF(Kalender!BT62&lt;&gt;1,0,IF(AND($B62&gt;0,INDEX(Kalender!BT$68:BT$77,MAX(1,$B62))&gt;INDEX(Kalender!$B$68:$B$77,MAX(1,$B62))),1,0)+IF(OR(AND($C62&gt;0,INDEX(Kalender!BT$81:BT$110,MAX(1,$C62))&gt;INDEX(Kalender!$B$81:$B$110,MAX(1,$C62))),AND($D62&gt;0,INDEX(Kalender!BT$81:BT$110,MAX(1,$D62))&gt;INDEX(Kalender!$B$81:$B$110,MAX(1,$D62))),AND($E62&gt;0,INDEX(Kalender!BT$81:BT$110,MAX(1,$E62))&gt;INDEX(Kalender!$B$81:$B$110,MAX(1,$E62))),AND($F62&gt;0,INDEX(Kalender!BT$81:BT$110,MAX(1,$F62))&gt;INDEX(Kalender!$B$81:$B$110,MAX(1,$F62)))),2,0))</f>
        <v>0</v>
      </c>
      <c r="BU62" s="5" t="n">
        <f aca="false">IF(Kalender!BU62&lt;&gt;1,0,IF(AND($B62&gt;0,INDEX(Kalender!BU$68:BU$77,MAX(1,$B62))&gt;INDEX(Kalender!$B$68:$B$77,MAX(1,$B62))),1,0)+IF(OR(AND($C62&gt;0,INDEX(Kalender!BU$81:BU$110,MAX(1,$C62))&gt;INDEX(Kalender!$B$81:$B$110,MAX(1,$C62))),AND($D62&gt;0,INDEX(Kalender!BU$81:BU$110,MAX(1,$D62))&gt;INDEX(Kalender!$B$81:$B$110,MAX(1,$D62))),AND($E62&gt;0,INDEX(Kalender!BU$81:BU$110,MAX(1,$E62))&gt;INDEX(Kalender!$B$81:$B$110,MAX(1,$E62))),AND($F62&gt;0,INDEX(Kalender!BU$81:BU$110,MAX(1,$F62))&gt;INDEX(Kalender!$B$81:$B$110,MAX(1,$F62)))),2,0))</f>
        <v>0</v>
      </c>
      <c r="BV62" s="5" t="n">
        <f aca="false">IF(Kalender!BV62&lt;&gt;1,0,IF(AND($B62&gt;0,INDEX(Kalender!BV$68:BV$77,MAX(1,$B62))&gt;INDEX(Kalender!$B$68:$B$77,MAX(1,$B62))),1,0)+IF(OR(AND($C62&gt;0,INDEX(Kalender!BV$81:BV$110,MAX(1,$C62))&gt;INDEX(Kalender!$B$81:$B$110,MAX(1,$C62))),AND($D62&gt;0,INDEX(Kalender!BV$81:BV$110,MAX(1,$D62))&gt;INDEX(Kalender!$B$81:$B$110,MAX(1,$D62))),AND($E62&gt;0,INDEX(Kalender!BV$81:BV$110,MAX(1,$E62))&gt;INDEX(Kalender!$B$81:$B$110,MAX(1,$E62))),AND($F62&gt;0,INDEX(Kalender!BV$81:BV$110,MAX(1,$F62))&gt;INDEX(Kalender!$B$81:$B$110,MAX(1,$F62)))),2,0))</f>
        <v>0</v>
      </c>
      <c r="BW62" s="5" t="n">
        <f aca="false">IF(Kalender!BW62&lt;&gt;1,0,IF(AND($B62&gt;0,INDEX(Kalender!BW$68:BW$77,MAX(1,$B62))&gt;INDEX(Kalender!$B$68:$B$77,MAX(1,$B62))),1,0)+IF(OR(AND($C62&gt;0,INDEX(Kalender!BW$81:BW$110,MAX(1,$C62))&gt;INDEX(Kalender!$B$81:$B$110,MAX(1,$C62))),AND($D62&gt;0,INDEX(Kalender!BW$81:BW$110,MAX(1,$D62))&gt;INDEX(Kalender!$B$81:$B$110,MAX(1,$D62))),AND($E62&gt;0,INDEX(Kalender!BW$81:BW$110,MAX(1,$E62))&gt;INDEX(Kalender!$B$81:$B$110,MAX(1,$E62))),AND($F62&gt;0,INDEX(Kalender!BW$81:BW$110,MAX(1,$F62))&gt;INDEX(Kalender!$B$81:$B$110,MAX(1,$F62)))),2,0))</f>
        <v>0</v>
      </c>
      <c r="BX62" s="5" t="n">
        <f aca="false">IF(Kalender!BX62&lt;&gt;1,0,IF(AND($B62&gt;0,INDEX(Kalender!BX$68:BX$77,MAX(1,$B62))&gt;INDEX(Kalender!$B$68:$B$77,MAX(1,$B62))),1,0)+IF(OR(AND($C62&gt;0,INDEX(Kalender!BX$81:BX$110,MAX(1,$C62))&gt;INDEX(Kalender!$B$81:$B$110,MAX(1,$C62))),AND($D62&gt;0,INDEX(Kalender!BX$81:BX$110,MAX(1,$D62))&gt;INDEX(Kalender!$B$81:$B$110,MAX(1,$D62))),AND($E62&gt;0,INDEX(Kalender!BX$81:BX$110,MAX(1,$E62))&gt;INDEX(Kalender!$B$81:$B$110,MAX(1,$E62))),AND($F62&gt;0,INDEX(Kalender!BX$81:BX$110,MAX(1,$F62))&gt;INDEX(Kalender!$B$81:$B$110,MAX(1,$F62)))),2,0))</f>
        <v>0</v>
      </c>
      <c r="BY62" s="5" t="n">
        <f aca="false">IF(Kalender!BY62&lt;&gt;1,0,IF(AND($B62&gt;0,INDEX(Kalender!BY$68:BY$77,MAX(1,$B62))&gt;INDEX(Kalender!$B$68:$B$77,MAX(1,$B62))),1,0)+IF(OR(AND($C62&gt;0,INDEX(Kalender!BY$81:BY$110,MAX(1,$C62))&gt;INDEX(Kalender!$B$81:$B$110,MAX(1,$C62))),AND($D62&gt;0,INDEX(Kalender!BY$81:BY$110,MAX(1,$D62))&gt;INDEX(Kalender!$B$81:$B$110,MAX(1,$D62))),AND($E62&gt;0,INDEX(Kalender!BY$81:BY$110,MAX(1,$E62))&gt;INDEX(Kalender!$B$81:$B$110,MAX(1,$E62))),AND($F62&gt;0,INDEX(Kalender!BY$81:BY$110,MAX(1,$F62))&gt;INDEX(Kalender!$B$81:$B$110,MAX(1,$F62)))),2,0))</f>
        <v>0</v>
      </c>
      <c r="BZ62" s="5" t="n">
        <f aca="false">IF(Kalender!BZ62&lt;&gt;1,0,IF(AND($B62&gt;0,INDEX(Kalender!BZ$68:BZ$77,MAX(1,$B62))&gt;INDEX(Kalender!$B$68:$B$77,MAX(1,$B62))),1,0)+IF(OR(AND($C62&gt;0,INDEX(Kalender!BZ$81:BZ$110,MAX(1,$C62))&gt;INDEX(Kalender!$B$81:$B$110,MAX(1,$C62))),AND($D62&gt;0,INDEX(Kalender!BZ$81:BZ$110,MAX(1,$D62))&gt;INDEX(Kalender!$B$81:$B$110,MAX(1,$D62))),AND($E62&gt;0,INDEX(Kalender!BZ$81:BZ$110,MAX(1,$E62))&gt;INDEX(Kalender!$B$81:$B$110,MAX(1,$E62))),AND($F62&gt;0,INDEX(Kalender!BZ$81:BZ$110,MAX(1,$F62))&gt;INDEX(Kalender!$B$81:$B$110,MAX(1,$F62)))),2,0))</f>
        <v>0</v>
      </c>
      <c r="CA62" s="5" t="n">
        <f aca="false">IF(Kalender!CA62&lt;&gt;1,0,IF(AND($B62&gt;0,INDEX(Kalender!CA$68:CA$77,MAX(1,$B62))&gt;INDEX(Kalender!$B$68:$B$77,MAX(1,$B62))),1,0)+IF(OR(AND($C62&gt;0,INDEX(Kalender!CA$81:CA$110,MAX(1,$C62))&gt;INDEX(Kalender!$B$81:$B$110,MAX(1,$C62))),AND($D62&gt;0,INDEX(Kalender!CA$81:CA$110,MAX(1,$D62))&gt;INDEX(Kalender!$B$81:$B$110,MAX(1,$D62))),AND($E62&gt;0,INDEX(Kalender!CA$81:CA$110,MAX(1,$E62))&gt;INDEX(Kalender!$B$81:$B$110,MAX(1,$E62))),AND($F62&gt;0,INDEX(Kalender!CA$81:CA$110,MAX(1,$F62))&gt;INDEX(Kalender!$B$81:$B$110,MAX(1,$F62)))),2,0))</f>
        <v>0</v>
      </c>
      <c r="CB62" s="5" t="n">
        <f aca="false">IF(Kalender!CB62&lt;&gt;1,0,IF(AND($B62&gt;0,INDEX(Kalender!CB$68:CB$77,MAX(1,$B62))&gt;INDEX(Kalender!$B$68:$B$77,MAX(1,$B62))),1,0)+IF(OR(AND($C62&gt;0,INDEX(Kalender!CB$81:CB$110,MAX(1,$C62))&gt;INDEX(Kalender!$B$81:$B$110,MAX(1,$C62))),AND($D62&gt;0,INDEX(Kalender!CB$81:CB$110,MAX(1,$D62))&gt;INDEX(Kalender!$B$81:$B$110,MAX(1,$D62))),AND($E62&gt;0,INDEX(Kalender!CB$81:CB$110,MAX(1,$E62))&gt;INDEX(Kalender!$B$81:$B$110,MAX(1,$E62))),AND($F62&gt;0,INDEX(Kalender!CB$81:CB$110,MAX(1,$F62))&gt;INDEX(Kalender!$B$81:$B$110,MAX(1,$F62)))),2,0))</f>
        <v>0</v>
      </c>
      <c r="CC62" s="5" t="n">
        <f aca="false">IF(Kalender!CC62&lt;&gt;1,0,IF(AND($B62&gt;0,INDEX(Kalender!CC$68:CC$77,MAX(1,$B62))&gt;INDEX(Kalender!$B$68:$B$77,MAX(1,$B62))),1,0)+IF(OR(AND($C62&gt;0,INDEX(Kalender!CC$81:CC$110,MAX(1,$C62))&gt;INDEX(Kalender!$B$81:$B$110,MAX(1,$C62))),AND($D62&gt;0,INDEX(Kalender!CC$81:CC$110,MAX(1,$D62))&gt;INDEX(Kalender!$B$81:$B$110,MAX(1,$D62))),AND($E62&gt;0,INDEX(Kalender!CC$81:CC$110,MAX(1,$E62))&gt;INDEX(Kalender!$B$81:$B$110,MAX(1,$E62))),AND($F62&gt;0,INDEX(Kalender!CC$81:CC$110,MAX(1,$F62))&gt;INDEX(Kalender!$B$81:$B$110,MAX(1,$F62)))),2,0))</f>
        <v>0</v>
      </c>
      <c r="CD62" s="5" t="n">
        <f aca="false">IF(Kalender!CD62&lt;&gt;1,0,IF(AND($B62&gt;0,INDEX(Kalender!CD$68:CD$77,MAX(1,$B62))&gt;INDEX(Kalender!$B$68:$B$77,MAX(1,$B62))),1,0)+IF(OR(AND($C62&gt;0,INDEX(Kalender!CD$81:CD$110,MAX(1,$C62))&gt;INDEX(Kalender!$B$81:$B$110,MAX(1,$C62))),AND($D62&gt;0,INDEX(Kalender!CD$81:CD$110,MAX(1,$D62))&gt;INDEX(Kalender!$B$81:$B$110,MAX(1,$D62))),AND($E62&gt;0,INDEX(Kalender!CD$81:CD$110,MAX(1,$E62))&gt;INDEX(Kalender!$B$81:$B$110,MAX(1,$E62))),AND($F62&gt;0,INDEX(Kalender!CD$81:CD$110,MAX(1,$F62))&gt;INDEX(Kalender!$B$81:$B$110,MAX(1,$F62)))),2,0))</f>
        <v>0</v>
      </c>
      <c r="CE62" s="5" t="n">
        <f aca="false">IF(Kalender!CE62&lt;&gt;1,0,IF(AND($B62&gt;0,INDEX(Kalender!CE$68:CE$77,MAX(1,$B62))&gt;INDEX(Kalender!$B$68:$B$77,MAX(1,$B62))),1,0)+IF(OR(AND($C62&gt;0,INDEX(Kalender!CE$81:CE$110,MAX(1,$C62))&gt;INDEX(Kalender!$B$81:$B$110,MAX(1,$C62))),AND($D62&gt;0,INDEX(Kalender!CE$81:CE$110,MAX(1,$D62))&gt;INDEX(Kalender!$B$81:$B$110,MAX(1,$D62))),AND($E62&gt;0,INDEX(Kalender!CE$81:CE$110,MAX(1,$E62))&gt;INDEX(Kalender!$B$81:$B$110,MAX(1,$E62))),AND($F62&gt;0,INDEX(Kalender!CE$81:CE$110,MAX(1,$F62))&gt;INDEX(Kalender!$B$81:$B$110,MAX(1,$F62)))),2,0))</f>
        <v>0</v>
      </c>
      <c r="CF62" s="5" t="n">
        <f aca="false">IF(Kalender!CF62&lt;&gt;1,0,IF(AND($B62&gt;0,INDEX(Kalender!CF$68:CF$77,MAX(1,$B62))&gt;INDEX(Kalender!$B$68:$B$77,MAX(1,$B62))),1,0)+IF(OR(AND($C62&gt;0,INDEX(Kalender!CF$81:CF$110,MAX(1,$C62))&gt;INDEX(Kalender!$B$81:$B$110,MAX(1,$C62))),AND($D62&gt;0,INDEX(Kalender!CF$81:CF$110,MAX(1,$D62))&gt;INDEX(Kalender!$B$81:$B$110,MAX(1,$D62))),AND($E62&gt;0,INDEX(Kalender!CF$81:CF$110,MAX(1,$E62))&gt;INDEX(Kalender!$B$81:$B$110,MAX(1,$E62))),AND($F62&gt;0,INDEX(Kalender!CF$81:CF$110,MAX(1,$F62))&gt;INDEX(Kalender!$B$81:$B$110,MAX(1,$F62)))),2,0))</f>
        <v>0</v>
      </c>
      <c r="CG62" s="5" t="n">
        <f aca="false">IF(Kalender!CG62&lt;&gt;1,0,IF(AND($B62&gt;0,INDEX(Kalender!CG$68:CG$77,MAX(1,$B62))&gt;INDEX(Kalender!$B$68:$B$77,MAX(1,$B62))),1,0)+IF(OR(AND($C62&gt;0,INDEX(Kalender!CG$81:CG$110,MAX(1,$C62))&gt;INDEX(Kalender!$B$81:$B$110,MAX(1,$C62))),AND($D62&gt;0,INDEX(Kalender!CG$81:CG$110,MAX(1,$D62))&gt;INDEX(Kalender!$B$81:$B$110,MAX(1,$D62))),AND($E62&gt;0,INDEX(Kalender!CG$81:CG$110,MAX(1,$E62))&gt;INDEX(Kalender!$B$81:$B$110,MAX(1,$E62))),AND($F62&gt;0,INDEX(Kalender!CG$81:CG$110,MAX(1,$F62))&gt;INDEX(Kalender!$B$81:$B$110,MAX(1,$F62)))),2,0))</f>
        <v>0</v>
      </c>
      <c r="CH62" s="5" t="n">
        <f aca="false">IF(Kalender!CH62&lt;&gt;1,0,IF(AND($B62&gt;0,INDEX(Kalender!CH$68:CH$77,MAX(1,$B62))&gt;INDEX(Kalender!$B$68:$B$77,MAX(1,$B62))),1,0)+IF(OR(AND($C62&gt;0,INDEX(Kalender!CH$81:CH$110,MAX(1,$C62))&gt;INDEX(Kalender!$B$81:$B$110,MAX(1,$C62))),AND($D62&gt;0,INDEX(Kalender!CH$81:CH$110,MAX(1,$D62))&gt;INDEX(Kalender!$B$81:$B$110,MAX(1,$D62))),AND($E62&gt;0,INDEX(Kalender!CH$81:CH$110,MAX(1,$E62))&gt;INDEX(Kalender!$B$81:$B$110,MAX(1,$E62))),AND($F62&gt;0,INDEX(Kalender!CH$81:CH$110,MAX(1,$F62))&gt;INDEX(Kalender!$B$81:$B$110,MAX(1,$F62)))),2,0))</f>
        <v>0</v>
      </c>
      <c r="CI62" s="5" t="n">
        <f aca="false">IF(Kalender!CI62&lt;&gt;1,0,IF(AND($B62&gt;0,INDEX(Kalender!CI$68:CI$77,MAX(1,$B62))&gt;INDEX(Kalender!$B$68:$B$77,MAX(1,$B62))),1,0)+IF(OR(AND($C62&gt;0,INDEX(Kalender!CI$81:CI$110,MAX(1,$C62))&gt;INDEX(Kalender!$B$81:$B$110,MAX(1,$C62))),AND($D62&gt;0,INDEX(Kalender!CI$81:CI$110,MAX(1,$D62))&gt;INDEX(Kalender!$B$81:$B$110,MAX(1,$D62))),AND($E62&gt;0,INDEX(Kalender!CI$81:CI$110,MAX(1,$E62))&gt;INDEX(Kalender!$B$81:$B$110,MAX(1,$E62))),AND($F62&gt;0,INDEX(Kalender!CI$81:CI$110,MAX(1,$F62))&gt;INDEX(Kalender!$B$81:$B$110,MAX(1,$F62)))),2,0))</f>
        <v>0</v>
      </c>
      <c r="CJ62" s="5" t="n">
        <f aca="false">IF(Kalender!CJ62&lt;&gt;1,0,IF(AND($B62&gt;0,INDEX(Kalender!CJ$68:CJ$77,MAX(1,$B62))&gt;INDEX(Kalender!$B$68:$B$77,MAX(1,$B62))),1,0)+IF(OR(AND($C62&gt;0,INDEX(Kalender!CJ$81:CJ$110,MAX(1,$C62))&gt;INDEX(Kalender!$B$81:$B$110,MAX(1,$C62))),AND($D62&gt;0,INDEX(Kalender!CJ$81:CJ$110,MAX(1,$D62))&gt;INDEX(Kalender!$B$81:$B$110,MAX(1,$D62))),AND($E62&gt;0,INDEX(Kalender!CJ$81:CJ$110,MAX(1,$E62))&gt;INDEX(Kalender!$B$81:$B$110,MAX(1,$E62))),AND($F62&gt;0,INDEX(Kalender!CJ$81:CJ$110,MAX(1,$F62))&gt;INDEX(Kalender!$B$81:$B$110,MAX(1,$F62)))),2,0))</f>
        <v>0</v>
      </c>
      <c r="CK62" s="5" t="n">
        <f aca="false">IF(Kalender!CK62&lt;&gt;1,0,IF(AND($B62&gt;0,INDEX(Kalender!CK$68:CK$77,MAX(1,$B62))&gt;INDEX(Kalender!$B$68:$B$77,MAX(1,$B62))),1,0)+IF(OR(AND($C62&gt;0,INDEX(Kalender!CK$81:CK$110,MAX(1,$C62))&gt;INDEX(Kalender!$B$81:$B$110,MAX(1,$C62))),AND($D62&gt;0,INDEX(Kalender!CK$81:CK$110,MAX(1,$D62))&gt;INDEX(Kalender!$B$81:$B$110,MAX(1,$D62))),AND($E62&gt;0,INDEX(Kalender!CK$81:CK$110,MAX(1,$E62))&gt;INDEX(Kalender!$B$81:$B$110,MAX(1,$E62))),AND($F62&gt;0,INDEX(Kalender!CK$81:CK$110,MAX(1,$F62))&gt;INDEX(Kalender!$B$81:$B$110,MAX(1,$F62)))),2,0))</f>
        <v>0</v>
      </c>
      <c r="CL62" s="5" t="n">
        <f aca="false">IF(Kalender!CL62&lt;&gt;1,0,IF(AND($B62&gt;0,INDEX(Kalender!CL$68:CL$77,MAX(1,$B62))&gt;INDEX(Kalender!$B$68:$B$77,MAX(1,$B62))),1,0)+IF(OR(AND($C62&gt;0,INDEX(Kalender!CL$81:CL$110,MAX(1,$C62))&gt;INDEX(Kalender!$B$81:$B$110,MAX(1,$C62))),AND($D62&gt;0,INDEX(Kalender!CL$81:CL$110,MAX(1,$D62))&gt;INDEX(Kalender!$B$81:$B$110,MAX(1,$D62))),AND($E62&gt;0,INDEX(Kalender!CL$81:CL$110,MAX(1,$E62))&gt;INDEX(Kalender!$B$81:$B$110,MAX(1,$E62))),AND($F62&gt;0,INDEX(Kalender!CL$81:CL$110,MAX(1,$F62))&gt;INDEX(Kalender!$B$81:$B$110,MAX(1,$F62)))),2,0))</f>
        <v>0</v>
      </c>
      <c r="CM62" s="5" t="n">
        <f aca="false">IF(Kalender!CM62&lt;&gt;1,0,IF(AND($B62&gt;0,INDEX(Kalender!CM$68:CM$77,MAX(1,$B62))&gt;INDEX(Kalender!$B$68:$B$77,MAX(1,$B62))),1,0)+IF(OR(AND($C62&gt;0,INDEX(Kalender!CM$81:CM$110,MAX(1,$C62))&gt;INDEX(Kalender!$B$81:$B$110,MAX(1,$C62))),AND($D62&gt;0,INDEX(Kalender!CM$81:CM$110,MAX(1,$D62))&gt;INDEX(Kalender!$B$81:$B$110,MAX(1,$D62))),AND($E62&gt;0,INDEX(Kalender!CM$81:CM$110,MAX(1,$E62))&gt;INDEX(Kalender!$B$81:$B$110,MAX(1,$E62))),AND($F62&gt;0,INDEX(Kalender!CM$81:CM$110,MAX(1,$F62))&gt;INDEX(Kalender!$B$81:$B$110,MAX(1,$F62)))),2,0))</f>
        <v>0</v>
      </c>
      <c r="CN62" s="5" t="n">
        <f aca="false">IF(Kalender!CN62&lt;&gt;1,0,IF(AND($B62&gt;0,INDEX(Kalender!CN$68:CN$77,MAX(1,$B62))&gt;INDEX(Kalender!$B$68:$B$77,MAX(1,$B62))),1,0)+IF(OR(AND($C62&gt;0,INDEX(Kalender!CN$81:CN$110,MAX(1,$C62))&gt;INDEX(Kalender!$B$81:$B$110,MAX(1,$C62))),AND($D62&gt;0,INDEX(Kalender!CN$81:CN$110,MAX(1,$D62))&gt;INDEX(Kalender!$B$81:$B$110,MAX(1,$D62))),AND($E62&gt;0,INDEX(Kalender!CN$81:CN$110,MAX(1,$E62))&gt;INDEX(Kalender!$B$81:$B$110,MAX(1,$E62))),AND($F62&gt;0,INDEX(Kalender!CN$81:CN$110,MAX(1,$F62))&gt;INDEX(Kalender!$B$81:$B$110,MAX(1,$F62)))),2,0))</f>
        <v>0</v>
      </c>
      <c r="CO62" s="5" t="n">
        <f aca="false">IF(Kalender!CO62&lt;&gt;1,0,IF(AND($B62&gt;0,INDEX(Kalender!CO$68:CO$77,MAX(1,$B62))&gt;INDEX(Kalender!$B$68:$B$77,MAX(1,$B62))),1,0)+IF(OR(AND($C62&gt;0,INDEX(Kalender!CO$81:CO$110,MAX(1,$C62))&gt;INDEX(Kalender!$B$81:$B$110,MAX(1,$C62))),AND($D62&gt;0,INDEX(Kalender!CO$81:CO$110,MAX(1,$D62))&gt;INDEX(Kalender!$B$81:$B$110,MAX(1,$D62))),AND($E62&gt;0,INDEX(Kalender!CO$81:CO$110,MAX(1,$E62))&gt;INDEX(Kalender!$B$81:$B$110,MAX(1,$E62))),AND($F62&gt;0,INDEX(Kalender!CO$81:CO$110,MAX(1,$F62))&gt;INDEX(Kalender!$B$81:$B$110,MAX(1,$F62)))),2,0))</f>
        <v>0</v>
      </c>
      <c r="CP62" s="5" t="n">
        <f aca="false">IF(Kalender!CP62&lt;&gt;1,0,IF(AND($B62&gt;0,INDEX(Kalender!CP$68:CP$77,MAX(1,$B62))&gt;INDEX(Kalender!$B$68:$B$77,MAX(1,$B62))),1,0)+IF(OR(AND($C62&gt;0,INDEX(Kalender!CP$81:CP$110,MAX(1,$C62))&gt;INDEX(Kalender!$B$81:$B$110,MAX(1,$C62))),AND($D62&gt;0,INDEX(Kalender!CP$81:CP$110,MAX(1,$D62))&gt;INDEX(Kalender!$B$81:$B$110,MAX(1,$D62))),AND($E62&gt;0,INDEX(Kalender!CP$81:CP$110,MAX(1,$E62))&gt;INDEX(Kalender!$B$81:$B$110,MAX(1,$E62))),AND($F62&gt;0,INDEX(Kalender!CP$81:CP$110,MAX(1,$F62))&gt;INDEX(Kalender!$B$81:$B$110,MAX(1,$F62)))),2,0))</f>
        <v>0</v>
      </c>
      <c r="CQ62" s="5" t="n">
        <f aca="false">IF(Kalender!CQ62&lt;&gt;1,0,IF(AND($B62&gt;0,INDEX(Kalender!CQ$68:CQ$77,MAX(1,$B62))&gt;INDEX(Kalender!$B$68:$B$77,MAX(1,$B62))),1,0)+IF(OR(AND($C62&gt;0,INDEX(Kalender!CQ$81:CQ$110,MAX(1,$C62))&gt;INDEX(Kalender!$B$81:$B$110,MAX(1,$C62))),AND($D62&gt;0,INDEX(Kalender!CQ$81:CQ$110,MAX(1,$D62))&gt;INDEX(Kalender!$B$81:$B$110,MAX(1,$D62))),AND($E62&gt;0,INDEX(Kalender!CQ$81:CQ$110,MAX(1,$E62))&gt;INDEX(Kalender!$B$81:$B$110,MAX(1,$E62))),AND($F62&gt;0,INDEX(Kalender!CQ$81:CQ$110,MAX(1,$F62))&gt;INDEX(Kalender!$B$81:$B$110,MAX(1,$F62)))),2,0))</f>
        <v>0</v>
      </c>
      <c r="CR62" s="5" t="n">
        <f aca="false">IF(Kalender!CR62&lt;&gt;1,0,IF(AND($B62&gt;0,INDEX(Kalender!CR$68:CR$77,MAX(1,$B62))&gt;INDEX(Kalender!$B$68:$B$77,MAX(1,$B62))),1,0)+IF(OR(AND($C62&gt;0,INDEX(Kalender!CR$81:CR$110,MAX(1,$C62))&gt;INDEX(Kalender!$B$81:$B$110,MAX(1,$C62))),AND($D62&gt;0,INDEX(Kalender!CR$81:CR$110,MAX(1,$D62))&gt;INDEX(Kalender!$B$81:$B$110,MAX(1,$D62))),AND($E62&gt;0,INDEX(Kalender!CR$81:CR$110,MAX(1,$E62))&gt;INDEX(Kalender!$B$81:$B$110,MAX(1,$E62))),AND($F62&gt;0,INDEX(Kalender!CR$81:CR$110,MAX(1,$F62))&gt;INDEX(Kalender!$B$81:$B$110,MAX(1,$F62)))),2,0))</f>
        <v>0</v>
      </c>
      <c r="CS62" s="5" t="n">
        <f aca="false">IF(Kalender!CS62&lt;&gt;1,0,IF(AND($B62&gt;0,INDEX(Kalender!CS$68:CS$77,MAX(1,$B62))&gt;INDEX(Kalender!$B$68:$B$77,MAX(1,$B62))),1,0)+IF(OR(AND($C62&gt;0,INDEX(Kalender!CS$81:CS$110,MAX(1,$C62))&gt;INDEX(Kalender!$B$81:$B$110,MAX(1,$C62))),AND($D62&gt;0,INDEX(Kalender!CS$81:CS$110,MAX(1,$D62))&gt;INDEX(Kalender!$B$81:$B$110,MAX(1,$D62))),AND($E62&gt;0,INDEX(Kalender!CS$81:CS$110,MAX(1,$E62))&gt;INDEX(Kalender!$B$81:$B$110,MAX(1,$E62))),AND($F62&gt;0,INDEX(Kalender!CS$81:CS$110,MAX(1,$F62))&gt;INDEX(Kalender!$B$81:$B$110,MAX(1,$F62)))),2,0))</f>
        <v>0</v>
      </c>
      <c r="CT62" s="5" t="n">
        <f aca="false">IF(Kalender!CT62&lt;&gt;1,0,IF(AND($B62&gt;0,INDEX(Kalender!CT$68:CT$77,MAX(1,$B62))&gt;INDEX(Kalender!$B$68:$B$77,MAX(1,$B62))),1,0)+IF(OR(AND($C62&gt;0,INDEX(Kalender!CT$81:CT$110,MAX(1,$C62))&gt;INDEX(Kalender!$B$81:$B$110,MAX(1,$C62))),AND($D62&gt;0,INDEX(Kalender!CT$81:CT$110,MAX(1,$D62))&gt;INDEX(Kalender!$B$81:$B$110,MAX(1,$D62))),AND($E62&gt;0,INDEX(Kalender!CT$81:CT$110,MAX(1,$E62))&gt;INDEX(Kalender!$B$81:$B$110,MAX(1,$E62))),AND($F62&gt;0,INDEX(Kalender!CT$81:CT$110,MAX(1,$F62))&gt;INDEX(Kalender!$B$81:$B$110,MAX(1,$F62)))),2,0))</f>
        <v>0</v>
      </c>
      <c r="CU62" s="5" t="n">
        <f aca="false">IF(Kalender!CU62&lt;&gt;1,0,IF(AND($B62&gt;0,INDEX(Kalender!CU$68:CU$77,MAX(1,$B62))&gt;INDEX(Kalender!$B$68:$B$77,MAX(1,$B62))),1,0)+IF(OR(AND($C62&gt;0,INDEX(Kalender!CU$81:CU$110,MAX(1,$C62))&gt;INDEX(Kalender!$B$81:$B$110,MAX(1,$C62))),AND($D62&gt;0,INDEX(Kalender!CU$81:CU$110,MAX(1,$D62))&gt;INDEX(Kalender!$B$81:$B$110,MAX(1,$D62))),AND($E62&gt;0,INDEX(Kalender!CU$81:CU$110,MAX(1,$E62))&gt;INDEX(Kalender!$B$81:$B$110,MAX(1,$E62))),AND($F62&gt;0,INDEX(Kalender!CU$81:CU$110,MAX(1,$F62))&gt;INDEX(Kalender!$B$81:$B$110,MAX(1,$F62)))),2,0))</f>
        <v>0</v>
      </c>
      <c r="CV62" s="5" t="n">
        <f aca="false">IF(Kalender!CV62&lt;&gt;1,0,IF(AND($B62&gt;0,INDEX(Kalender!CV$68:CV$77,MAX(1,$B62))&gt;INDEX(Kalender!$B$68:$B$77,MAX(1,$B62))),1,0)+IF(OR(AND($C62&gt;0,INDEX(Kalender!CV$81:CV$110,MAX(1,$C62))&gt;INDEX(Kalender!$B$81:$B$110,MAX(1,$C62))),AND($D62&gt;0,INDEX(Kalender!CV$81:CV$110,MAX(1,$D62))&gt;INDEX(Kalender!$B$81:$B$110,MAX(1,$D62))),AND($E62&gt;0,INDEX(Kalender!CV$81:CV$110,MAX(1,$E62))&gt;INDEX(Kalender!$B$81:$B$110,MAX(1,$E62))),AND($F62&gt;0,INDEX(Kalender!CV$81:CV$110,MAX(1,$F62))&gt;INDEX(Kalender!$B$81:$B$110,MAX(1,$F62)))),2,0))</f>
        <v>0</v>
      </c>
      <c r="CW62" s="5" t="n">
        <f aca="false">IF(Kalender!CW62&lt;&gt;1,0,IF(AND($B62&gt;0,INDEX(Kalender!CW$68:CW$77,MAX(1,$B62))&gt;INDEX(Kalender!$B$68:$B$77,MAX(1,$B62))),1,0)+IF(OR(AND($C62&gt;0,INDEX(Kalender!CW$81:CW$110,MAX(1,$C62))&gt;INDEX(Kalender!$B$81:$B$110,MAX(1,$C62))),AND($D62&gt;0,INDEX(Kalender!CW$81:CW$110,MAX(1,$D62))&gt;INDEX(Kalender!$B$81:$B$110,MAX(1,$D62))),AND($E62&gt;0,INDEX(Kalender!CW$81:CW$110,MAX(1,$E62))&gt;INDEX(Kalender!$B$81:$B$110,MAX(1,$E62))),AND($F62&gt;0,INDEX(Kalender!CW$81:CW$110,MAX(1,$F62))&gt;INDEX(Kalender!$B$81:$B$110,MAX(1,$F62)))),2,0))</f>
        <v>0</v>
      </c>
      <c r="CX62" s="5" t="n">
        <f aca="false">IF(Kalender!CX62&lt;&gt;1,0,IF(AND($B62&gt;0,INDEX(Kalender!CX$68:CX$77,MAX(1,$B62))&gt;INDEX(Kalender!$B$68:$B$77,MAX(1,$B62))),1,0)+IF(OR(AND($C62&gt;0,INDEX(Kalender!CX$81:CX$110,MAX(1,$C62))&gt;INDEX(Kalender!$B$81:$B$110,MAX(1,$C62))),AND($D62&gt;0,INDEX(Kalender!CX$81:CX$110,MAX(1,$D62))&gt;INDEX(Kalender!$B$81:$B$110,MAX(1,$D62))),AND($E62&gt;0,INDEX(Kalender!CX$81:CX$110,MAX(1,$E62))&gt;INDEX(Kalender!$B$81:$B$110,MAX(1,$E62))),AND($F62&gt;0,INDEX(Kalender!CX$81:CX$110,MAX(1,$F62))&gt;INDEX(Kalender!$B$81:$B$110,MAX(1,$F62)))),2,0))</f>
        <v>0</v>
      </c>
      <c r="CY62" s="5" t="n">
        <f aca="false">IF(Kalender!CY62&lt;&gt;1,0,IF(AND($B62&gt;0,INDEX(Kalender!CY$68:CY$77,MAX(1,$B62))&gt;INDEX(Kalender!$B$68:$B$77,MAX(1,$B62))),1,0)+IF(OR(AND($C62&gt;0,INDEX(Kalender!CY$81:CY$110,MAX(1,$C62))&gt;INDEX(Kalender!$B$81:$B$110,MAX(1,$C62))),AND($D62&gt;0,INDEX(Kalender!CY$81:CY$110,MAX(1,$D62))&gt;INDEX(Kalender!$B$81:$B$110,MAX(1,$D62))),AND($E62&gt;0,INDEX(Kalender!CY$81:CY$110,MAX(1,$E62))&gt;INDEX(Kalender!$B$81:$B$110,MAX(1,$E62))),AND($F62&gt;0,INDEX(Kalender!CY$81:CY$110,MAX(1,$F62))&gt;INDEX(Kalender!$B$81:$B$110,MAX(1,$F62)))),2,0))</f>
        <v>0</v>
      </c>
      <c r="CZ62" s="5" t="n">
        <f aca="false">IF(Kalender!CZ62&lt;&gt;1,0,IF(AND($B62&gt;0,INDEX(Kalender!CZ$68:CZ$77,MAX(1,$B62))&gt;INDEX(Kalender!$B$68:$B$77,MAX(1,$B62))),1,0)+IF(OR(AND($C62&gt;0,INDEX(Kalender!CZ$81:CZ$110,MAX(1,$C62))&gt;INDEX(Kalender!$B$81:$B$110,MAX(1,$C62))),AND($D62&gt;0,INDEX(Kalender!CZ$81:CZ$110,MAX(1,$D62))&gt;INDEX(Kalender!$B$81:$B$110,MAX(1,$D62))),AND($E62&gt;0,INDEX(Kalender!CZ$81:CZ$110,MAX(1,$E62))&gt;INDEX(Kalender!$B$81:$B$110,MAX(1,$E62))),AND($F62&gt;0,INDEX(Kalender!CZ$81:CZ$110,MAX(1,$F62))&gt;INDEX(Kalender!$B$81:$B$110,MAX(1,$F62)))),2,0))</f>
        <v>0</v>
      </c>
      <c r="DA62" s="5" t="n">
        <f aca="false">IF(Kalender!DA62&lt;&gt;1,0,IF(AND($B62&gt;0,INDEX(Kalender!DA$68:DA$77,MAX(1,$B62))&gt;INDEX(Kalender!$B$68:$B$77,MAX(1,$B62))),1,0)+IF(OR(AND($C62&gt;0,INDEX(Kalender!DA$81:DA$110,MAX(1,$C62))&gt;INDEX(Kalender!$B$81:$B$110,MAX(1,$C62))),AND($D62&gt;0,INDEX(Kalender!DA$81:DA$110,MAX(1,$D62))&gt;INDEX(Kalender!$B$81:$B$110,MAX(1,$D62))),AND($E62&gt;0,INDEX(Kalender!DA$81:DA$110,MAX(1,$E62))&gt;INDEX(Kalender!$B$81:$B$110,MAX(1,$E62))),AND($F62&gt;0,INDEX(Kalender!DA$81:DA$110,MAX(1,$F62))&gt;INDEX(Kalender!$B$81:$B$110,MAX(1,$F62)))),2,0))</f>
        <v>0</v>
      </c>
      <c r="DB62" s="5" t="n">
        <f aca="false">IF(Kalender!DB62&lt;&gt;1,0,IF(AND($B62&gt;0,INDEX(Kalender!DB$68:DB$77,MAX(1,$B62))&gt;INDEX(Kalender!$B$68:$B$77,MAX(1,$B62))),1,0)+IF(OR(AND($C62&gt;0,INDEX(Kalender!DB$81:DB$110,MAX(1,$C62))&gt;INDEX(Kalender!$B$81:$B$110,MAX(1,$C62))),AND($D62&gt;0,INDEX(Kalender!DB$81:DB$110,MAX(1,$D62))&gt;INDEX(Kalender!$B$81:$B$110,MAX(1,$D62))),AND($E62&gt;0,INDEX(Kalender!DB$81:DB$110,MAX(1,$E62))&gt;INDEX(Kalender!$B$81:$B$110,MAX(1,$E62))),AND($F62&gt;0,INDEX(Kalender!DB$81:DB$110,MAX(1,$F62))&gt;INDEX(Kalender!$B$81:$B$110,MAX(1,$F62)))),2,0))</f>
        <v>0</v>
      </c>
      <c r="DC62" s="5" t="n">
        <f aca="false">IF(Kalender!DC62&lt;&gt;1,0,IF(AND($B62&gt;0,INDEX(Kalender!DC$68:DC$77,MAX(1,$B62))&gt;INDEX(Kalender!$B$68:$B$77,MAX(1,$B62))),1,0)+IF(OR(AND($C62&gt;0,INDEX(Kalender!DC$81:DC$110,MAX(1,$C62))&gt;INDEX(Kalender!$B$81:$B$110,MAX(1,$C62))),AND($D62&gt;0,INDEX(Kalender!DC$81:DC$110,MAX(1,$D62))&gt;INDEX(Kalender!$B$81:$B$110,MAX(1,$D62))),AND($E62&gt;0,INDEX(Kalender!DC$81:DC$110,MAX(1,$E62))&gt;INDEX(Kalender!$B$81:$B$110,MAX(1,$E62))),AND($F62&gt;0,INDEX(Kalender!DC$81:DC$110,MAX(1,$F62))&gt;INDEX(Kalender!$B$81:$B$110,MAX(1,$F62)))),2,0))</f>
        <v>0</v>
      </c>
      <c r="DD62" s="5" t="n">
        <f aca="false">IF(Kalender!DD62&lt;&gt;1,0,IF(AND($B62&gt;0,INDEX(Kalender!DD$68:DD$77,MAX(1,$B62))&gt;INDEX(Kalender!$B$68:$B$77,MAX(1,$B62))),1,0)+IF(OR(AND($C62&gt;0,INDEX(Kalender!DD$81:DD$110,MAX(1,$C62))&gt;INDEX(Kalender!$B$81:$B$110,MAX(1,$C62))),AND($D62&gt;0,INDEX(Kalender!DD$81:DD$110,MAX(1,$D62))&gt;INDEX(Kalender!$B$81:$B$110,MAX(1,$D62))),AND($E62&gt;0,INDEX(Kalender!DD$81:DD$110,MAX(1,$E62))&gt;INDEX(Kalender!$B$81:$B$110,MAX(1,$E62))),AND($F62&gt;0,INDEX(Kalender!DD$81:DD$110,MAX(1,$F62))&gt;INDEX(Kalender!$B$81:$B$110,MAX(1,$F62)))),2,0))</f>
        <v>0</v>
      </c>
      <c r="DE62" s="5" t="n">
        <f aca="false">IF(Kalender!DE62&lt;&gt;1,0,IF(AND($B62&gt;0,INDEX(Kalender!DE$68:DE$77,MAX(1,$B62))&gt;INDEX(Kalender!$B$68:$B$77,MAX(1,$B62))),1,0)+IF(OR(AND($C62&gt;0,INDEX(Kalender!DE$81:DE$110,MAX(1,$C62))&gt;INDEX(Kalender!$B$81:$B$110,MAX(1,$C62))),AND($D62&gt;0,INDEX(Kalender!DE$81:DE$110,MAX(1,$D62))&gt;INDEX(Kalender!$B$81:$B$110,MAX(1,$D62))),AND($E62&gt;0,INDEX(Kalender!DE$81:DE$110,MAX(1,$E62))&gt;INDEX(Kalender!$B$81:$B$110,MAX(1,$E62))),AND($F62&gt;0,INDEX(Kalender!DE$81:DE$110,MAX(1,$F62))&gt;INDEX(Kalender!$B$81:$B$110,MAX(1,$F62)))),2,0))</f>
        <v>0</v>
      </c>
      <c r="DF62" s="5" t="n">
        <f aca="false">IF(Kalender!DF62&lt;&gt;1,0,IF(AND($B62&gt;0,INDEX(Kalender!DF$68:DF$77,MAX(1,$B62))&gt;INDEX(Kalender!$B$68:$B$77,MAX(1,$B62))),1,0)+IF(OR(AND($C62&gt;0,INDEX(Kalender!DF$81:DF$110,MAX(1,$C62))&gt;INDEX(Kalender!$B$81:$B$110,MAX(1,$C62))),AND($D62&gt;0,INDEX(Kalender!DF$81:DF$110,MAX(1,$D62))&gt;INDEX(Kalender!$B$81:$B$110,MAX(1,$D62))),AND($E62&gt;0,INDEX(Kalender!DF$81:DF$110,MAX(1,$E62))&gt;INDEX(Kalender!$B$81:$B$110,MAX(1,$E62))),AND($F62&gt;0,INDEX(Kalender!DF$81:DF$110,MAX(1,$F62))&gt;INDEX(Kalender!$B$81:$B$110,MAX(1,$F62)))),2,0))</f>
        <v>0</v>
      </c>
      <c r="DG62" s="5" t="n">
        <f aca="false">IF(Kalender!DG62&lt;&gt;1,0,IF(AND($B62&gt;0,INDEX(Kalender!DG$68:DG$77,MAX(1,$B62))&gt;INDEX(Kalender!$B$68:$B$77,MAX(1,$B62))),1,0)+IF(OR(AND($C62&gt;0,INDEX(Kalender!DG$81:DG$110,MAX(1,$C62))&gt;INDEX(Kalender!$B$81:$B$110,MAX(1,$C62))),AND($D62&gt;0,INDEX(Kalender!DG$81:DG$110,MAX(1,$D62))&gt;INDEX(Kalender!$B$81:$B$110,MAX(1,$D62))),AND($E62&gt;0,INDEX(Kalender!DG$81:DG$110,MAX(1,$E62))&gt;INDEX(Kalender!$B$81:$B$110,MAX(1,$E62))),AND($F62&gt;0,INDEX(Kalender!DG$81:DG$110,MAX(1,$F62))&gt;INDEX(Kalender!$B$81:$B$110,MAX(1,$F62)))),2,0))</f>
        <v>0</v>
      </c>
      <c r="DH62" s="5" t="n">
        <f aca="false">IF(Kalender!DH62&lt;&gt;1,0,IF(AND($B62&gt;0,INDEX(Kalender!DH$68:DH$77,MAX(1,$B62))&gt;INDEX(Kalender!$B$68:$B$77,MAX(1,$B62))),1,0)+IF(OR(AND($C62&gt;0,INDEX(Kalender!DH$81:DH$110,MAX(1,$C62))&gt;INDEX(Kalender!$B$81:$B$110,MAX(1,$C62))),AND($D62&gt;0,INDEX(Kalender!DH$81:DH$110,MAX(1,$D62))&gt;INDEX(Kalender!$B$81:$B$110,MAX(1,$D62))),AND($E62&gt;0,INDEX(Kalender!DH$81:DH$110,MAX(1,$E62))&gt;INDEX(Kalender!$B$81:$B$110,MAX(1,$E62))),AND($F62&gt;0,INDEX(Kalender!DH$81:DH$110,MAX(1,$F62))&gt;INDEX(Kalender!$B$81:$B$110,MAX(1,$F62)))),2,0))</f>
        <v>0</v>
      </c>
      <c r="DI62" s="5" t="n">
        <f aca="false">IF(Kalender!DI62&lt;&gt;1,0,IF(AND($B62&gt;0,INDEX(Kalender!DI$68:DI$77,MAX(1,$B62))&gt;INDEX(Kalender!$B$68:$B$77,MAX(1,$B62))),1,0)+IF(OR(AND($C62&gt;0,INDEX(Kalender!DI$81:DI$110,MAX(1,$C62))&gt;INDEX(Kalender!$B$81:$B$110,MAX(1,$C62))),AND($D62&gt;0,INDEX(Kalender!DI$81:DI$110,MAX(1,$D62))&gt;INDEX(Kalender!$B$81:$B$110,MAX(1,$D62))),AND($E62&gt;0,INDEX(Kalender!DI$81:DI$110,MAX(1,$E62))&gt;INDEX(Kalender!$B$81:$B$110,MAX(1,$E62))),AND($F62&gt;0,INDEX(Kalender!DI$81:DI$110,MAX(1,$F62))&gt;INDEX(Kalender!$B$81:$B$110,MAX(1,$F62)))),2,0))</f>
        <v>0</v>
      </c>
      <c r="DJ62" s="5" t="n">
        <f aca="false">IF(Kalender!DJ62&lt;&gt;1,0,IF(AND($B62&gt;0,INDEX(Kalender!DJ$68:DJ$77,MAX(1,$B62))&gt;INDEX(Kalender!$B$68:$B$77,MAX(1,$B62))),1,0)+IF(OR(AND($C62&gt;0,INDEX(Kalender!DJ$81:DJ$110,MAX(1,$C62))&gt;INDEX(Kalender!$B$81:$B$110,MAX(1,$C62))),AND($D62&gt;0,INDEX(Kalender!DJ$81:DJ$110,MAX(1,$D62))&gt;INDEX(Kalender!$B$81:$B$110,MAX(1,$D62))),AND($E62&gt;0,INDEX(Kalender!DJ$81:DJ$110,MAX(1,$E62))&gt;INDEX(Kalender!$B$81:$B$110,MAX(1,$E62))),AND($F62&gt;0,INDEX(Kalender!DJ$81:DJ$110,MAX(1,$F62))&gt;INDEX(Kalender!$B$81:$B$110,MAX(1,$F62)))),2,0))</f>
        <v>0</v>
      </c>
      <c r="DK62" s="5" t="n">
        <f aca="false">IF(Kalender!DK62&lt;&gt;1,0,IF(AND($B62&gt;0,INDEX(Kalender!DK$68:DK$77,MAX(1,$B62))&gt;INDEX(Kalender!$B$68:$B$77,MAX(1,$B62))),1,0)+IF(OR(AND($C62&gt;0,INDEX(Kalender!DK$81:DK$110,MAX(1,$C62))&gt;INDEX(Kalender!$B$81:$B$110,MAX(1,$C62))),AND($D62&gt;0,INDEX(Kalender!DK$81:DK$110,MAX(1,$D62))&gt;INDEX(Kalender!$B$81:$B$110,MAX(1,$D62))),AND($E62&gt;0,INDEX(Kalender!DK$81:DK$110,MAX(1,$E62))&gt;INDEX(Kalender!$B$81:$B$110,MAX(1,$E62))),AND($F62&gt;0,INDEX(Kalender!DK$81:DK$110,MAX(1,$F62))&gt;INDEX(Kalender!$B$81:$B$110,MAX(1,$F62)))),2,0))</f>
        <v>0</v>
      </c>
      <c r="DL62" s="5" t="n">
        <f aca="false">IF(Kalender!DL62&lt;&gt;1,0,IF(AND($B62&gt;0,INDEX(Kalender!DL$68:DL$77,MAX(1,$B62))&gt;INDEX(Kalender!$B$68:$B$77,MAX(1,$B62))),1,0)+IF(OR(AND($C62&gt;0,INDEX(Kalender!DL$81:DL$110,MAX(1,$C62))&gt;INDEX(Kalender!$B$81:$B$110,MAX(1,$C62))),AND($D62&gt;0,INDEX(Kalender!DL$81:DL$110,MAX(1,$D62))&gt;INDEX(Kalender!$B$81:$B$110,MAX(1,$D62))),AND($E62&gt;0,INDEX(Kalender!DL$81:DL$110,MAX(1,$E62))&gt;INDEX(Kalender!$B$81:$B$110,MAX(1,$E62))),AND($F62&gt;0,INDEX(Kalender!DL$81:DL$110,MAX(1,$F62))&gt;INDEX(Kalender!$B$81:$B$110,MAX(1,$F62)))),2,0))</f>
        <v>0</v>
      </c>
      <c r="DM62" s="5" t="n">
        <f aca="false">IF(Kalender!DM62&lt;&gt;1,0,IF(AND($B62&gt;0,INDEX(Kalender!DM$68:DM$77,MAX(1,$B62))&gt;INDEX(Kalender!$B$68:$B$77,MAX(1,$B62))),1,0)+IF(OR(AND($C62&gt;0,INDEX(Kalender!DM$81:DM$110,MAX(1,$C62))&gt;INDEX(Kalender!$B$81:$B$110,MAX(1,$C62))),AND($D62&gt;0,INDEX(Kalender!DM$81:DM$110,MAX(1,$D62))&gt;INDEX(Kalender!$B$81:$B$110,MAX(1,$D62))),AND($E62&gt;0,INDEX(Kalender!DM$81:DM$110,MAX(1,$E62))&gt;INDEX(Kalender!$B$81:$B$110,MAX(1,$E62))),AND($F62&gt;0,INDEX(Kalender!DM$81:DM$110,MAX(1,$F62))&gt;INDEX(Kalender!$B$81:$B$110,MAX(1,$F62)))),2,0))</f>
        <v>0</v>
      </c>
      <c r="DN62" s="5" t="n">
        <f aca="false">IF(Kalender!DN62&lt;&gt;1,0,IF(AND($B62&gt;0,INDEX(Kalender!DN$68:DN$77,MAX(1,$B62))&gt;INDEX(Kalender!$B$68:$B$77,MAX(1,$B62))),1,0)+IF(OR(AND($C62&gt;0,INDEX(Kalender!DN$81:DN$110,MAX(1,$C62))&gt;INDEX(Kalender!$B$81:$B$110,MAX(1,$C62))),AND($D62&gt;0,INDEX(Kalender!DN$81:DN$110,MAX(1,$D62))&gt;INDEX(Kalender!$B$81:$B$110,MAX(1,$D62))),AND($E62&gt;0,INDEX(Kalender!DN$81:DN$110,MAX(1,$E62))&gt;INDEX(Kalender!$B$81:$B$110,MAX(1,$E62))),AND($F62&gt;0,INDEX(Kalender!DN$81:DN$110,MAX(1,$F62))&gt;INDEX(Kalender!$B$81:$B$110,MAX(1,$F62)))),2,0))</f>
        <v>0</v>
      </c>
      <c r="DO62" s="5" t="n">
        <f aca="false">IF(Kalender!DO62&lt;&gt;1,0,IF(AND($B62&gt;0,INDEX(Kalender!DO$68:DO$77,MAX(1,$B62))&gt;INDEX(Kalender!$B$68:$B$77,MAX(1,$B62))),1,0)+IF(OR(AND($C62&gt;0,INDEX(Kalender!DO$81:DO$110,MAX(1,$C62))&gt;INDEX(Kalender!$B$81:$B$110,MAX(1,$C62))),AND($D62&gt;0,INDEX(Kalender!DO$81:DO$110,MAX(1,$D62))&gt;INDEX(Kalender!$B$81:$B$110,MAX(1,$D62))),AND($E62&gt;0,INDEX(Kalender!DO$81:DO$110,MAX(1,$E62))&gt;INDEX(Kalender!$B$81:$B$110,MAX(1,$E62))),AND($F62&gt;0,INDEX(Kalender!DO$81:DO$110,MAX(1,$F62))&gt;INDEX(Kalender!$B$81:$B$110,MAX(1,$F62)))),2,0))</f>
        <v>0</v>
      </c>
      <c r="DP62" s="5" t="n">
        <f aca="false">IF(Kalender!DP62&lt;&gt;1,0,IF(AND($B62&gt;0,INDEX(Kalender!DP$68:DP$77,MAX(1,$B62))&gt;INDEX(Kalender!$B$68:$B$77,MAX(1,$B62))),1,0)+IF(OR(AND($C62&gt;0,INDEX(Kalender!DP$81:DP$110,MAX(1,$C62))&gt;INDEX(Kalender!$B$81:$B$110,MAX(1,$C62))),AND($D62&gt;0,INDEX(Kalender!DP$81:DP$110,MAX(1,$D62))&gt;INDEX(Kalender!$B$81:$B$110,MAX(1,$D62))),AND($E62&gt;0,INDEX(Kalender!DP$81:DP$110,MAX(1,$E62))&gt;INDEX(Kalender!$B$81:$B$110,MAX(1,$E62))),AND($F62&gt;0,INDEX(Kalender!DP$81:DP$110,MAX(1,$F62))&gt;INDEX(Kalender!$B$81:$B$110,MAX(1,$F62)))),2,0))</f>
        <v>0</v>
      </c>
      <c r="DQ62" s="5" t="n">
        <f aca="false">IF(Kalender!DQ62&lt;&gt;1,0,IF(AND($B62&gt;0,INDEX(Kalender!DQ$68:DQ$77,MAX(1,$B62))&gt;INDEX(Kalender!$B$68:$B$77,MAX(1,$B62))),1,0)+IF(OR(AND($C62&gt;0,INDEX(Kalender!DQ$81:DQ$110,MAX(1,$C62))&gt;INDEX(Kalender!$B$81:$B$110,MAX(1,$C62))),AND($D62&gt;0,INDEX(Kalender!DQ$81:DQ$110,MAX(1,$D62))&gt;INDEX(Kalender!$B$81:$B$110,MAX(1,$D62))),AND($E62&gt;0,INDEX(Kalender!DQ$81:DQ$110,MAX(1,$E62))&gt;INDEX(Kalender!$B$81:$B$110,MAX(1,$E62))),AND($F62&gt;0,INDEX(Kalender!DQ$81:DQ$110,MAX(1,$F62))&gt;INDEX(Kalender!$B$81:$B$110,MAX(1,$F62)))),2,0))</f>
        <v>0</v>
      </c>
      <c r="DR62" s="5" t="n">
        <f aca="false">IF(Kalender!DR62&lt;&gt;1,0,IF(AND($B62&gt;0,INDEX(Kalender!DR$68:DR$77,MAX(1,$B62))&gt;INDEX(Kalender!$B$68:$B$77,MAX(1,$B62))),1,0)+IF(OR(AND($C62&gt;0,INDEX(Kalender!DR$81:DR$110,MAX(1,$C62))&gt;INDEX(Kalender!$B$81:$B$110,MAX(1,$C62))),AND($D62&gt;0,INDEX(Kalender!DR$81:DR$110,MAX(1,$D62))&gt;INDEX(Kalender!$B$81:$B$110,MAX(1,$D62))),AND($E62&gt;0,INDEX(Kalender!DR$81:DR$110,MAX(1,$E62))&gt;INDEX(Kalender!$B$81:$B$110,MAX(1,$E62))),AND($F62&gt;0,INDEX(Kalender!DR$81:DR$110,MAX(1,$F62))&gt;INDEX(Kalender!$B$81:$B$110,MAX(1,$F62)))),2,0))</f>
        <v>0</v>
      </c>
      <c r="DS62" s="5" t="n">
        <f aca="false">IF(Kalender!DS62&lt;&gt;1,0,IF(AND($B62&gt;0,INDEX(Kalender!DS$68:DS$77,MAX(1,$B62))&gt;INDEX(Kalender!$B$68:$B$77,MAX(1,$B62))),1,0)+IF(OR(AND($C62&gt;0,INDEX(Kalender!DS$81:DS$110,MAX(1,$C62))&gt;INDEX(Kalender!$B$81:$B$110,MAX(1,$C62))),AND($D62&gt;0,INDEX(Kalender!DS$81:DS$110,MAX(1,$D62))&gt;INDEX(Kalender!$B$81:$B$110,MAX(1,$D62))),AND($E62&gt;0,INDEX(Kalender!DS$81:DS$110,MAX(1,$E62))&gt;INDEX(Kalender!$B$81:$B$110,MAX(1,$E62))),AND($F62&gt;0,INDEX(Kalender!DS$81:DS$110,MAX(1,$F62))&gt;INDEX(Kalender!$B$81:$B$110,MAX(1,$F62)))),2,0))</f>
        <v>0</v>
      </c>
      <c r="DT62" s="5" t="n">
        <f aca="false">IF(Kalender!DT62&lt;&gt;1,0,IF(AND($B62&gt;0,INDEX(Kalender!DT$68:DT$77,MAX(1,$B62))&gt;INDEX(Kalender!$B$68:$B$77,MAX(1,$B62))),1,0)+IF(OR(AND($C62&gt;0,INDEX(Kalender!DT$81:DT$110,MAX(1,$C62))&gt;INDEX(Kalender!$B$81:$B$110,MAX(1,$C62))),AND($D62&gt;0,INDEX(Kalender!DT$81:DT$110,MAX(1,$D62))&gt;INDEX(Kalender!$B$81:$B$110,MAX(1,$D62))),AND($E62&gt;0,INDEX(Kalender!DT$81:DT$110,MAX(1,$E62))&gt;INDEX(Kalender!$B$81:$B$110,MAX(1,$E62))),AND($F62&gt;0,INDEX(Kalender!DT$81:DT$110,MAX(1,$F62))&gt;INDEX(Kalender!$B$81:$B$110,MAX(1,$F62)))),2,0))</f>
        <v>0</v>
      </c>
      <c r="DU62" s="5" t="n">
        <f aca="false">IF(Kalender!DU62&lt;&gt;1,0,IF(AND($B62&gt;0,INDEX(Kalender!DU$68:DU$77,MAX(1,$B62))&gt;INDEX(Kalender!$B$68:$B$77,MAX(1,$B62))),1,0)+IF(OR(AND($C62&gt;0,INDEX(Kalender!DU$81:DU$110,MAX(1,$C62))&gt;INDEX(Kalender!$B$81:$B$110,MAX(1,$C62))),AND($D62&gt;0,INDEX(Kalender!DU$81:DU$110,MAX(1,$D62))&gt;INDEX(Kalender!$B$81:$B$110,MAX(1,$D62))),AND($E62&gt;0,INDEX(Kalender!DU$81:DU$110,MAX(1,$E62))&gt;INDEX(Kalender!$B$81:$B$110,MAX(1,$E62))),AND($F62&gt;0,INDEX(Kalender!DU$81:DU$110,MAX(1,$F62))&gt;INDEX(Kalender!$B$81:$B$110,MAX(1,$F62)))),2,0))</f>
        <v>0</v>
      </c>
      <c r="DV62" s="5" t="n">
        <f aca="false">IF(Kalender!DV62&lt;&gt;1,0,IF(AND($B62&gt;0,INDEX(Kalender!DV$68:DV$77,MAX(1,$B62))&gt;INDEX(Kalender!$B$68:$B$77,MAX(1,$B62))),1,0)+IF(OR(AND($C62&gt;0,INDEX(Kalender!DV$81:DV$110,MAX(1,$C62))&gt;INDEX(Kalender!$B$81:$B$110,MAX(1,$C62))),AND($D62&gt;0,INDEX(Kalender!DV$81:DV$110,MAX(1,$D62))&gt;INDEX(Kalender!$B$81:$B$110,MAX(1,$D62))),AND($E62&gt;0,INDEX(Kalender!DV$81:DV$110,MAX(1,$E62))&gt;INDEX(Kalender!$B$81:$B$110,MAX(1,$E62))),AND($F62&gt;0,INDEX(Kalender!DV$81:DV$110,MAX(1,$F62))&gt;INDEX(Kalender!$B$81:$B$110,MAX(1,$F62)))),2,0))</f>
        <v>0</v>
      </c>
      <c r="DW62" s="5" t="n">
        <f aca="false">IF(Kalender!DW62&lt;&gt;1,0,IF(AND($B62&gt;0,INDEX(Kalender!DW$68:DW$77,MAX(1,$B62))&gt;INDEX(Kalender!$B$68:$B$77,MAX(1,$B62))),1,0)+IF(OR(AND($C62&gt;0,INDEX(Kalender!DW$81:DW$110,MAX(1,$C62))&gt;INDEX(Kalender!$B$81:$B$110,MAX(1,$C62))),AND($D62&gt;0,INDEX(Kalender!DW$81:DW$110,MAX(1,$D62))&gt;INDEX(Kalender!$B$81:$B$110,MAX(1,$D62))),AND($E62&gt;0,INDEX(Kalender!DW$81:DW$110,MAX(1,$E62))&gt;INDEX(Kalender!$B$81:$B$110,MAX(1,$E62))),AND($F62&gt;0,INDEX(Kalender!DW$81:DW$110,MAX(1,$F62))&gt;INDEX(Kalender!$B$81:$B$110,MAX(1,$F62)))),2,0))</f>
        <v>0</v>
      </c>
      <c r="DX62" s="5" t="n">
        <f aca="false">IF(Kalender!DX62&lt;&gt;1,0,IF(AND($B62&gt;0,INDEX(Kalender!DX$68:DX$77,MAX(1,$B62))&gt;INDEX(Kalender!$B$68:$B$77,MAX(1,$B62))),1,0)+IF(OR(AND($C62&gt;0,INDEX(Kalender!DX$81:DX$110,MAX(1,$C62))&gt;INDEX(Kalender!$B$81:$B$110,MAX(1,$C62))),AND($D62&gt;0,INDEX(Kalender!DX$81:DX$110,MAX(1,$D62))&gt;INDEX(Kalender!$B$81:$B$110,MAX(1,$D62))),AND($E62&gt;0,INDEX(Kalender!DX$81:DX$110,MAX(1,$E62))&gt;INDEX(Kalender!$B$81:$B$110,MAX(1,$E62))),AND($F62&gt;0,INDEX(Kalender!DX$81:DX$110,MAX(1,$F62))&gt;INDEX(Kalender!$B$81:$B$110,MAX(1,$F62)))),2,0))</f>
        <v>0</v>
      </c>
      <c r="DY62" s="5" t="n">
        <f aca="false">IF(Kalender!DY62&lt;&gt;1,0,IF(AND($B62&gt;0,INDEX(Kalender!DY$68:DY$77,MAX(1,$B62))&gt;INDEX(Kalender!$B$68:$B$77,MAX(1,$B62))),1,0)+IF(OR(AND($C62&gt;0,INDEX(Kalender!DY$81:DY$110,MAX(1,$C62))&gt;INDEX(Kalender!$B$81:$B$110,MAX(1,$C62))),AND($D62&gt;0,INDEX(Kalender!DY$81:DY$110,MAX(1,$D62))&gt;INDEX(Kalender!$B$81:$B$110,MAX(1,$D62))),AND($E62&gt;0,INDEX(Kalender!DY$81:DY$110,MAX(1,$E62))&gt;INDEX(Kalender!$B$81:$B$110,MAX(1,$E62))),AND($F62&gt;0,INDEX(Kalender!DY$81:DY$110,MAX(1,$F62))&gt;INDEX(Kalender!$B$81:$B$110,MAX(1,$F62)))),2,0))</f>
        <v>0</v>
      </c>
      <c r="DZ62" s="5" t="n">
        <f aca="false">IF(Kalender!DZ62&lt;&gt;1,0,IF(AND($B62&gt;0,INDEX(Kalender!DZ$68:DZ$77,MAX(1,$B62))&gt;INDEX(Kalender!$B$68:$B$77,MAX(1,$B62))),1,0)+IF(OR(AND($C62&gt;0,INDEX(Kalender!DZ$81:DZ$110,MAX(1,$C62))&gt;INDEX(Kalender!$B$81:$B$110,MAX(1,$C62))),AND($D62&gt;0,INDEX(Kalender!DZ$81:DZ$110,MAX(1,$D62))&gt;INDEX(Kalender!$B$81:$B$110,MAX(1,$D62))),AND($E62&gt;0,INDEX(Kalender!DZ$81:DZ$110,MAX(1,$E62))&gt;INDEX(Kalender!$B$81:$B$110,MAX(1,$E62))),AND($F62&gt;0,INDEX(Kalender!DZ$81:DZ$110,MAX(1,$F62))&gt;INDEX(Kalender!$B$81:$B$110,MAX(1,$F62)))),2,0))</f>
        <v>0</v>
      </c>
      <c r="EA62" s="5" t="n">
        <f aca="false">IF(Kalender!EA62&lt;&gt;1,0,IF(AND($B62&gt;0,INDEX(Kalender!EA$68:EA$77,MAX(1,$B62))&gt;INDEX(Kalender!$B$68:$B$77,MAX(1,$B62))),1,0)+IF(OR(AND($C62&gt;0,INDEX(Kalender!EA$81:EA$110,MAX(1,$C62))&gt;INDEX(Kalender!$B$81:$B$110,MAX(1,$C62))),AND($D62&gt;0,INDEX(Kalender!EA$81:EA$110,MAX(1,$D62))&gt;INDEX(Kalender!$B$81:$B$110,MAX(1,$D62))),AND($E62&gt;0,INDEX(Kalender!EA$81:EA$110,MAX(1,$E62))&gt;INDEX(Kalender!$B$81:$B$110,MAX(1,$E62))),AND($F62&gt;0,INDEX(Kalender!EA$81:EA$110,MAX(1,$F62))&gt;INDEX(Kalender!$B$81:$B$110,MAX(1,$F62)))),2,0))</f>
        <v>0</v>
      </c>
      <c r="EB62" s="5" t="n">
        <f aca="false">IF(Kalender!EB62&lt;&gt;1,0,IF(AND($B62&gt;0,INDEX(Kalender!EB$68:EB$77,MAX(1,$B62))&gt;INDEX(Kalender!$B$68:$B$77,MAX(1,$B62))),1,0)+IF(OR(AND($C62&gt;0,INDEX(Kalender!EB$81:EB$110,MAX(1,$C62))&gt;INDEX(Kalender!$B$81:$B$110,MAX(1,$C62))),AND($D62&gt;0,INDEX(Kalender!EB$81:EB$110,MAX(1,$D62))&gt;INDEX(Kalender!$B$81:$B$110,MAX(1,$D62))),AND($E62&gt;0,INDEX(Kalender!EB$81:EB$110,MAX(1,$E62))&gt;INDEX(Kalender!$B$81:$B$110,MAX(1,$E62))),AND($F62&gt;0,INDEX(Kalender!EB$81:EB$110,MAX(1,$F62))&gt;INDEX(Kalender!$B$81:$B$110,MAX(1,$F62)))),2,0))</f>
        <v>0</v>
      </c>
      <c r="EC62" s="5" t="n">
        <f aca="false">IF(Kalender!EC62&lt;&gt;1,0,IF(AND($B62&gt;0,INDEX(Kalender!EC$68:EC$77,MAX(1,$B62))&gt;INDEX(Kalender!$B$68:$B$77,MAX(1,$B62))),1,0)+IF(OR(AND($C62&gt;0,INDEX(Kalender!EC$81:EC$110,MAX(1,$C62))&gt;INDEX(Kalender!$B$81:$B$110,MAX(1,$C62))),AND($D62&gt;0,INDEX(Kalender!EC$81:EC$110,MAX(1,$D62))&gt;INDEX(Kalender!$B$81:$B$110,MAX(1,$D62))),AND($E62&gt;0,INDEX(Kalender!EC$81:EC$110,MAX(1,$E62))&gt;INDEX(Kalender!$B$81:$B$110,MAX(1,$E62))),AND($F62&gt;0,INDEX(Kalender!EC$81:EC$110,MAX(1,$F62))&gt;INDEX(Kalender!$B$81:$B$110,MAX(1,$F62)))),2,0))</f>
        <v>0</v>
      </c>
      <c r="ED62" s="5" t="n">
        <f aca="false">IF(Kalender!ED62&lt;&gt;1,0,IF(AND($B62&gt;0,INDEX(Kalender!ED$68:ED$77,MAX(1,$B62))&gt;INDEX(Kalender!$B$68:$B$77,MAX(1,$B62))),1,0)+IF(OR(AND($C62&gt;0,INDEX(Kalender!ED$81:ED$110,MAX(1,$C62))&gt;INDEX(Kalender!$B$81:$B$110,MAX(1,$C62))),AND($D62&gt;0,INDEX(Kalender!ED$81:ED$110,MAX(1,$D62))&gt;INDEX(Kalender!$B$81:$B$110,MAX(1,$D62))),AND($E62&gt;0,INDEX(Kalender!ED$81:ED$110,MAX(1,$E62))&gt;INDEX(Kalender!$B$81:$B$110,MAX(1,$E62))),AND($F62&gt;0,INDEX(Kalender!ED$81:ED$110,MAX(1,$F62))&gt;INDEX(Kalender!$B$81:$B$110,MAX(1,$F62)))),2,0))</f>
        <v>0</v>
      </c>
      <c r="EE62" s="5" t="n">
        <f aca="false">IF(Kalender!EE62&lt;&gt;1,0,IF(AND($B62&gt;0,INDEX(Kalender!EE$68:EE$77,MAX(1,$B62))&gt;INDEX(Kalender!$B$68:$B$77,MAX(1,$B62))),1,0)+IF(OR(AND($C62&gt;0,INDEX(Kalender!EE$81:EE$110,MAX(1,$C62))&gt;INDEX(Kalender!$B$81:$B$110,MAX(1,$C62))),AND($D62&gt;0,INDEX(Kalender!EE$81:EE$110,MAX(1,$D62))&gt;INDEX(Kalender!$B$81:$B$110,MAX(1,$D62))),AND($E62&gt;0,INDEX(Kalender!EE$81:EE$110,MAX(1,$E62))&gt;INDEX(Kalender!$B$81:$B$110,MAX(1,$E62))),AND($F62&gt;0,INDEX(Kalender!EE$81:EE$110,MAX(1,$F62))&gt;INDEX(Kalender!$B$81:$B$110,MAX(1,$F62)))),2,0))</f>
        <v>0</v>
      </c>
      <c r="EF62" s="5" t="n">
        <f aca="false">IF(Kalender!EF62&lt;&gt;1,0,IF(AND($B62&gt;0,INDEX(Kalender!EF$68:EF$77,MAX(1,$B62))&gt;INDEX(Kalender!$B$68:$B$77,MAX(1,$B62))),1,0)+IF(OR(AND($C62&gt;0,INDEX(Kalender!EF$81:EF$110,MAX(1,$C62))&gt;INDEX(Kalender!$B$81:$B$110,MAX(1,$C62))),AND($D62&gt;0,INDEX(Kalender!EF$81:EF$110,MAX(1,$D62))&gt;INDEX(Kalender!$B$81:$B$110,MAX(1,$D62))),AND($E62&gt;0,INDEX(Kalender!EF$81:EF$110,MAX(1,$E62))&gt;INDEX(Kalender!$B$81:$B$110,MAX(1,$E62))),AND($F62&gt;0,INDEX(Kalender!EF$81:EF$110,MAX(1,$F62))&gt;INDEX(Kalender!$B$81:$B$110,MAX(1,$F62)))),2,0))</f>
        <v>0</v>
      </c>
      <c r="EG62" s="5" t="n">
        <f aca="false">IF(Kalender!EG62&lt;&gt;1,0,IF(AND($B62&gt;0,INDEX(Kalender!EG$68:EG$77,MAX(1,$B62))&gt;INDEX(Kalender!$B$68:$B$77,MAX(1,$B62))),1,0)+IF(OR(AND($C62&gt;0,INDEX(Kalender!EG$81:EG$110,MAX(1,$C62))&gt;INDEX(Kalender!$B$81:$B$110,MAX(1,$C62))),AND($D62&gt;0,INDEX(Kalender!EG$81:EG$110,MAX(1,$D62))&gt;INDEX(Kalender!$B$81:$B$110,MAX(1,$D62))),AND($E62&gt;0,INDEX(Kalender!EG$81:EG$110,MAX(1,$E62))&gt;INDEX(Kalender!$B$81:$B$110,MAX(1,$E62))),AND($F62&gt;0,INDEX(Kalender!EG$81:EG$110,MAX(1,$F62))&gt;INDEX(Kalender!$B$81:$B$110,MAX(1,$F62)))),2,0))</f>
        <v>0</v>
      </c>
      <c r="EH62" s="5" t="n">
        <f aca="false">IF(Kalender!EH62&lt;&gt;1,0,IF(AND($B62&gt;0,INDEX(Kalender!EH$68:EH$77,MAX(1,$B62))&gt;INDEX(Kalender!$B$68:$B$77,MAX(1,$B62))),1,0)+IF(OR(AND($C62&gt;0,INDEX(Kalender!EH$81:EH$110,MAX(1,$C62))&gt;INDEX(Kalender!$B$81:$B$110,MAX(1,$C62))),AND($D62&gt;0,INDEX(Kalender!EH$81:EH$110,MAX(1,$D62))&gt;INDEX(Kalender!$B$81:$B$110,MAX(1,$D62))),AND($E62&gt;0,INDEX(Kalender!EH$81:EH$110,MAX(1,$E62))&gt;INDEX(Kalender!$B$81:$B$110,MAX(1,$E62))),AND($F62&gt;0,INDEX(Kalender!EH$81:EH$110,MAX(1,$F62))&gt;INDEX(Kalender!$B$81:$B$110,MAX(1,$F62)))),2,0))</f>
        <v>0</v>
      </c>
      <c r="EI62" s="5" t="n">
        <f aca="false">IF(Kalender!EI62&lt;&gt;1,0,IF(AND($B62&gt;0,INDEX(Kalender!EI$68:EI$77,MAX(1,$B62))&gt;INDEX(Kalender!$B$68:$B$77,MAX(1,$B62))),1,0)+IF(OR(AND($C62&gt;0,INDEX(Kalender!EI$81:EI$110,MAX(1,$C62))&gt;INDEX(Kalender!$B$81:$B$110,MAX(1,$C62))),AND($D62&gt;0,INDEX(Kalender!EI$81:EI$110,MAX(1,$D62))&gt;INDEX(Kalender!$B$81:$B$110,MAX(1,$D62))),AND($E62&gt;0,INDEX(Kalender!EI$81:EI$110,MAX(1,$E62))&gt;INDEX(Kalender!$B$81:$B$110,MAX(1,$E62))),AND($F62&gt;0,INDEX(Kalender!EI$81:EI$110,MAX(1,$F62))&gt;INDEX(Kalender!$B$81:$B$110,MAX(1,$F62)))),2,0))</f>
        <v>0</v>
      </c>
      <c r="EJ62" s="5" t="n">
        <f aca="false">IF(Kalender!EJ62&lt;&gt;1,0,IF(AND($B62&gt;0,INDEX(Kalender!EJ$68:EJ$77,MAX(1,$B62))&gt;INDEX(Kalender!$B$68:$B$77,MAX(1,$B62))),1,0)+IF(OR(AND($C62&gt;0,INDEX(Kalender!EJ$81:EJ$110,MAX(1,$C62))&gt;INDEX(Kalender!$B$81:$B$110,MAX(1,$C62))),AND($D62&gt;0,INDEX(Kalender!EJ$81:EJ$110,MAX(1,$D62))&gt;INDEX(Kalender!$B$81:$B$110,MAX(1,$D62))),AND($E62&gt;0,INDEX(Kalender!EJ$81:EJ$110,MAX(1,$E62))&gt;INDEX(Kalender!$B$81:$B$110,MAX(1,$E62))),AND($F62&gt;0,INDEX(Kalender!EJ$81:EJ$110,MAX(1,$F62))&gt;INDEX(Kalender!$B$81:$B$110,MAX(1,$F62)))),2,0))</f>
        <v>0</v>
      </c>
      <c r="EK62" s="5" t="n">
        <f aca="false">IF(Kalender!EK62&lt;&gt;1,0,IF(AND($B62&gt;0,INDEX(Kalender!EK$68:EK$77,MAX(1,$B62))&gt;INDEX(Kalender!$B$68:$B$77,MAX(1,$B62))),1,0)+IF(OR(AND($C62&gt;0,INDEX(Kalender!EK$81:EK$110,MAX(1,$C62))&gt;INDEX(Kalender!$B$81:$B$110,MAX(1,$C62))),AND($D62&gt;0,INDEX(Kalender!EK$81:EK$110,MAX(1,$D62))&gt;INDEX(Kalender!$B$81:$B$110,MAX(1,$D62))),AND($E62&gt;0,INDEX(Kalender!EK$81:EK$110,MAX(1,$E62))&gt;INDEX(Kalender!$B$81:$B$110,MAX(1,$E62))),AND($F62&gt;0,INDEX(Kalender!EK$81:EK$110,MAX(1,$F62))&gt;INDEX(Kalender!$B$81:$B$110,MAX(1,$F62)))),2,0))</f>
        <v>0</v>
      </c>
      <c r="EL62" s="5" t="n">
        <f aca="false">IF(Kalender!EL62&lt;&gt;1,0,IF(AND($B62&gt;0,INDEX(Kalender!EL$68:EL$77,MAX(1,$B62))&gt;INDEX(Kalender!$B$68:$B$77,MAX(1,$B62))),1,0)+IF(OR(AND($C62&gt;0,INDEX(Kalender!EL$81:EL$110,MAX(1,$C62))&gt;INDEX(Kalender!$B$81:$B$110,MAX(1,$C62))),AND($D62&gt;0,INDEX(Kalender!EL$81:EL$110,MAX(1,$D62))&gt;INDEX(Kalender!$B$81:$B$110,MAX(1,$D62))),AND($E62&gt;0,INDEX(Kalender!EL$81:EL$110,MAX(1,$E62))&gt;INDEX(Kalender!$B$81:$B$110,MAX(1,$E62))),AND($F62&gt;0,INDEX(Kalender!EL$81:EL$110,MAX(1,$F62))&gt;INDEX(Kalender!$B$81:$B$110,MAX(1,$F62)))),2,0))</f>
        <v>0</v>
      </c>
      <c r="EM62" s="5" t="n">
        <f aca="false">IF(Kalender!EM62&lt;&gt;1,0,IF(AND($B62&gt;0,INDEX(Kalender!EM$68:EM$77,MAX(1,$B62))&gt;INDEX(Kalender!$B$68:$B$77,MAX(1,$B62))),1,0)+IF(OR(AND($C62&gt;0,INDEX(Kalender!EM$81:EM$110,MAX(1,$C62))&gt;INDEX(Kalender!$B$81:$B$110,MAX(1,$C62))),AND($D62&gt;0,INDEX(Kalender!EM$81:EM$110,MAX(1,$D62))&gt;INDEX(Kalender!$B$81:$B$110,MAX(1,$D62))),AND($E62&gt;0,INDEX(Kalender!EM$81:EM$110,MAX(1,$E62))&gt;INDEX(Kalender!$B$81:$B$110,MAX(1,$E62))),AND($F62&gt;0,INDEX(Kalender!EM$81:EM$110,MAX(1,$F62))&gt;INDEX(Kalender!$B$81:$B$110,MAX(1,$F62)))),2,0))</f>
        <v>0</v>
      </c>
      <c r="EN62" s="5" t="n">
        <f aca="false">IF(Kalender!EN62&lt;&gt;1,0,IF(AND($B62&gt;0,INDEX(Kalender!EN$68:EN$77,MAX(1,$B62))&gt;INDEX(Kalender!$B$68:$B$77,MAX(1,$B62))),1,0)+IF(OR(AND($C62&gt;0,INDEX(Kalender!EN$81:EN$110,MAX(1,$C62))&gt;INDEX(Kalender!$B$81:$B$110,MAX(1,$C62))),AND($D62&gt;0,INDEX(Kalender!EN$81:EN$110,MAX(1,$D62))&gt;INDEX(Kalender!$B$81:$B$110,MAX(1,$D62))),AND($E62&gt;0,INDEX(Kalender!EN$81:EN$110,MAX(1,$E62))&gt;INDEX(Kalender!$B$81:$B$110,MAX(1,$E62))),AND($F62&gt;0,INDEX(Kalender!EN$81:EN$110,MAX(1,$F62))&gt;INDEX(Kalender!$B$81:$B$110,MAX(1,$F62)))),2,0))</f>
        <v>0</v>
      </c>
      <c r="EO62" s="5" t="n">
        <f aca="false">IF(Kalender!EO62&lt;&gt;1,0,IF(AND($B62&gt;0,INDEX(Kalender!EO$68:EO$77,MAX(1,$B62))&gt;INDEX(Kalender!$B$68:$B$77,MAX(1,$B62))),1,0)+IF(OR(AND($C62&gt;0,INDEX(Kalender!EO$81:EO$110,MAX(1,$C62))&gt;INDEX(Kalender!$B$81:$B$110,MAX(1,$C62))),AND($D62&gt;0,INDEX(Kalender!EO$81:EO$110,MAX(1,$D62))&gt;INDEX(Kalender!$B$81:$B$110,MAX(1,$D62))),AND($E62&gt;0,INDEX(Kalender!EO$81:EO$110,MAX(1,$E62))&gt;INDEX(Kalender!$B$81:$B$110,MAX(1,$E62))),AND($F62&gt;0,INDEX(Kalender!EO$81:EO$110,MAX(1,$F62))&gt;INDEX(Kalender!$B$81:$B$110,MAX(1,$F62)))),2,0))</f>
        <v>0</v>
      </c>
      <c r="EP62" s="5" t="n">
        <f aca="false">IF(Kalender!EP62&lt;&gt;1,0,IF(AND($B62&gt;0,INDEX(Kalender!EP$68:EP$77,MAX(1,$B62))&gt;INDEX(Kalender!$B$68:$B$77,MAX(1,$B62))),1,0)+IF(OR(AND($C62&gt;0,INDEX(Kalender!EP$81:EP$110,MAX(1,$C62))&gt;INDEX(Kalender!$B$81:$B$110,MAX(1,$C62))),AND($D62&gt;0,INDEX(Kalender!EP$81:EP$110,MAX(1,$D62))&gt;INDEX(Kalender!$B$81:$B$110,MAX(1,$D62))),AND($E62&gt;0,INDEX(Kalender!EP$81:EP$110,MAX(1,$E62))&gt;INDEX(Kalender!$B$81:$B$110,MAX(1,$E62))),AND($F62&gt;0,INDEX(Kalender!EP$81:EP$110,MAX(1,$F62))&gt;INDEX(Kalender!$B$81:$B$110,MAX(1,$F62)))),2,0))</f>
        <v>0</v>
      </c>
      <c r="EQ62" s="5" t="n">
        <f aca="false">IF(Kalender!EQ62&lt;&gt;1,0,IF(AND($B62&gt;0,INDEX(Kalender!EQ$68:EQ$77,MAX(1,$B62))&gt;INDEX(Kalender!$B$68:$B$77,MAX(1,$B62))),1,0)+IF(OR(AND($C62&gt;0,INDEX(Kalender!EQ$81:EQ$110,MAX(1,$C62))&gt;INDEX(Kalender!$B$81:$B$110,MAX(1,$C62))),AND($D62&gt;0,INDEX(Kalender!EQ$81:EQ$110,MAX(1,$D62))&gt;INDEX(Kalender!$B$81:$B$110,MAX(1,$D62))),AND($E62&gt;0,INDEX(Kalender!EQ$81:EQ$110,MAX(1,$E62))&gt;INDEX(Kalender!$B$81:$B$110,MAX(1,$E62))),AND($F62&gt;0,INDEX(Kalender!EQ$81:EQ$110,MAX(1,$F62))&gt;INDEX(Kalender!$B$81:$B$110,MAX(1,$F62)))),2,0))</f>
        <v>0</v>
      </c>
      <c r="ER62" s="5" t="n">
        <f aca="false">IF(Kalender!ER62&lt;&gt;1,0,IF(AND($B62&gt;0,INDEX(Kalender!ER$68:ER$77,MAX(1,$B62))&gt;INDEX(Kalender!$B$68:$B$77,MAX(1,$B62))),1,0)+IF(OR(AND($C62&gt;0,INDEX(Kalender!ER$81:ER$110,MAX(1,$C62))&gt;INDEX(Kalender!$B$81:$B$110,MAX(1,$C62))),AND($D62&gt;0,INDEX(Kalender!ER$81:ER$110,MAX(1,$D62))&gt;INDEX(Kalender!$B$81:$B$110,MAX(1,$D62))),AND($E62&gt;0,INDEX(Kalender!ER$81:ER$110,MAX(1,$E62))&gt;INDEX(Kalender!$B$81:$B$110,MAX(1,$E62))),AND($F62&gt;0,INDEX(Kalender!ER$81:ER$110,MAX(1,$F62))&gt;INDEX(Kalender!$B$81:$B$110,MAX(1,$F62)))),2,0))</f>
        <v>0</v>
      </c>
      <c r="ES62" s="5" t="n">
        <f aca="false">IF(Kalender!ES62&lt;&gt;1,0,IF(AND($B62&gt;0,INDEX(Kalender!ES$68:ES$77,MAX(1,$B62))&gt;INDEX(Kalender!$B$68:$B$77,MAX(1,$B62))),1,0)+IF(OR(AND($C62&gt;0,INDEX(Kalender!ES$81:ES$110,MAX(1,$C62))&gt;INDEX(Kalender!$B$81:$B$110,MAX(1,$C62))),AND($D62&gt;0,INDEX(Kalender!ES$81:ES$110,MAX(1,$D62))&gt;INDEX(Kalender!$B$81:$B$110,MAX(1,$D62))),AND($E62&gt;0,INDEX(Kalender!ES$81:ES$110,MAX(1,$E62))&gt;INDEX(Kalender!$B$81:$B$110,MAX(1,$E62))),AND($F62&gt;0,INDEX(Kalender!ES$81:ES$110,MAX(1,$F62))&gt;INDEX(Kalender!$B$81:$B$110,MAX(1,$F62)))),2,0))</f>
        <v>0</v>
      </c>
      <c r="ET62" s="5" t="n">
        <f aca="false">IF(Kalender!ET62&lt;&gt;1,0,IF(AND($B62&gt;0,INDEX(Kalender!ET$68:ET$77,MAX(1,$B62))&gt;INDEX(Kalender!$B$68:$B$77,MAX(1,$B62))),1,0)+IF(OR(AND($C62&gt;0,INDEX(Kalender!ET$81:ET$110,MAX(1,$C62))&gt;INDEX(Kalender!$B$81:$B$110,MAX(1,$C62))),AND($D62&gt;0,INDEX(Kalender!ET$81:ET$110,MAX(1,$D62))&gt;INDEX(Kalender!$B$81:$B$110,MAX(1,$D62))),AND($E62&gt;0,INDEX(Kalender!ET$81:ET$110,MAX(1,$E62))&gt;INDEX(Kalender!$B$81:$B$110,MAX(1,$E62))),AND($F62&gt;0,INDEX(Kalender!ET$81:ET$110,MAX(1,$F62))&gt;INDEX(Kalender!$B$81:$B$110,MAX(1,$F62)))),2,0))</f>
        <v>0</v>
      </c>
      <c r="EU62" s="5" t="n">
        <f aca="false">IF(Kalender!EU62&lt;&gt;1,0,IF(AND($B62&gt;0,INDEX(Kalender!EU$68:EU$77,MAX(1,$B62))&gt;INDEX(Kalender!$B$68:$B$77,MAX(1,$B62))),1,0)+IF(OR(AND($C62&gt;0,INDEX(Kalender!EU$81:EU$110,MAX(1,$C62))&gt;INDEX(Kalender!$B$81:$B$110,MAX(1,$C62))),AND($D62&gt;0,INDEX(Kalender!EU$81:EU$110,MAX(1,$D62))&gt;INDEX(Kalender!$B$81:$B$110,MAX(1,$D62))),AND($E62&gt;0,INDEX(Kalender!EU$81:EU$110,MAX(1,$E62))&gt;INDEX(Kalender!$B$81:$B$110,MAX(1,$E62))),AND($F62&gt;0,INDEX(Kalender!EU$81:EU$110,MAX(1,$F62))&gt;INDEX(Kalender!$B$81:$B$110,MAX(1,$F62)))),2,0))</f>
        <v>0</v>
      </c>
      <c r="EV62" s="5" t="n">
        <f aca="false">IF(Kalender!EV62&lt;&gt;1,0,IF(AND($B62&gt;0,INDEX(Kalender!EV$68:EV$77,MAX(1,$B62))&gt;INDEX(Kalender!$B$68:$B$77,MAX(1,$B62))),1,0)+IF(OR(AND($C62&gt;0,INDEX(Kalender!EV$81:EV$110,MAX(1,$C62))&gt;INDEX(Kalender!$B$81:$B$110,MAX(1,$C62))),AND($D62&gt;0,INDEX(Kalender!EV$81:EV$110,MAX(1,$D62))&gt;INDEX(Kalender!$B$81:$B$110,MAX(1,$D62))),AND($E62&gt;0,INDEX(Kalender!EV$81:EV$110,MAX(1,$E62))&gt;INDEX(Kalender!$B$81:$B$110,MAX(1,$E62))),AND($F62&gt;0,INDEX(Kalender!EV$81:EV$110,MAX(1,$F62))&gt;INDEX(Kalender!$B$81:$B$110,MAX(1,$F62)))),2,0))</f>
        <v>0</v>
      </c>
      <c r="EW62" s="5" t="n">
        <f aca="false">IF(Kalender!EW62&lt;&gt;1,0,IF(AND($B62&gt;0,INDEX(Kalender!EW$68:EW$77,MAX(1,$B62))&gt;INDEX(Kalender!$B$68:$B$77,MAX(1,$B62))),1,0)+IF(OR(AND($C62&gt;0,INDEX(Kalender!EW$81:EW$110,MAX(1,$C62))&gt;INDEX(Kalender!$B$81:$B$110,MAX(1,$C62))),AND($D62&gt;0,INDEX(Kalender!EW$81:EW$110,MAX(1,$D62))&gt;INDEX(Kalender!$B$81:$B$110,MAX(1,$D62))),AND($E62&gt;0,INDEX(Kalender!EW$81:EW$110,MAX(1,$E62))&gt;INDEX(Kalender!$B$81:$B$110,MAX(1,$E62))),AND($F62&gt;0,INDEX(Kalender!EW$81:EW$110,MAX(1,$F62))&gt;INDEX(Kalender!$B$81:$B$110,MAX(1,$F62)))),2,0))</f>
        <v>0</v>
      </c>
      <c r="EX62" s="5" t="n">
        <f aca="false">IF(Kalender!EX62&lt;&gt;1,0,IF(AND($B62&gt;0,INDEX(Kalender!EX$68:EX$77,MAX(1,$B62))&gt;INDEX(Kalender!$B$68:$B$77,MAX(1,$B62))),1,0)+IF(OR(AND($C62&gt;0,INDEX(Kalender!EX$81:EX$110,MAX(1,$C62))&gt;INDEX(Kalender!$B$81:$B$110,MAX(1,$C62))),AND($D62&gt;0,INDEX(Kalender!EX$81:EX$110,MAX(1,$D62))&gt;INDEX(Kalender!$B$81:$B$110,MAX(1,$D62))),AND($E62&gt;0,INDEX(Kalender!EX$81:EX$110,MAX(1,$E62))&gt;INDEX(Kalender!$B$81:$B$110,MAX(1,$E62))),AND($F62&gt;0,INDEX(Kalender!EX$81:EX$110,MAX(1,$F62))&gt;INDEX(Kalender!$B$81:$B$110,MAX(1,$F62)))),2,0))</f>
        <v>0</v>
      </c>
      <c r="EY62" s="5" t="n">
        <f aca="false">IF(Kalender!EY62&lt;&gt;1,0,IF(AND($B62&gt;0,INDEX(Kalender!EY$68:EY$77,MAX(1,$B62))&gt;INDEX(Kalender!$B$68:$B$77,MAX(1,$B62))),1,0)+IF(OR(AND($C62&gt;0,INDEX(Kalender!EY$81:EY$110,MAX(1,$C62))&gt;INDEX(Kalender!$B$81:$B$110,MAX(1,$C62))),AND($D62&gt;0,INDEX(Kalender!EY$81:EY$110,MAX(1,$D62))&gt;INDEX(Kalender!$B$81:$B$110,MAX(1,$D62))),AND($E62&gt;0,INDEX(Kalender!EY$81:EY$110,MAX(1,$E62))&gt;INDEX(Kalender!$B$81:$B$110,MAX(1,$E62))),AND($F62&gt;0,INDEX(Kalender!EY$81:EY$110,MAX(1,$F62))&gt;INDEX(Kalender!$B$81:$B$110,MAX(1,$F62)))),2,0))</f>
        <v>0</v>
      </c>
      <c r="EZ62" s="5" t="n">
        <f aca="false">IF(Kalender!EZ62&lt;&gt;1,0,IF(AND($B62&gt;0,INDEX(Kalender!EZ$68:EZ$77,MAX(1,$B62))&gt;INDEX(Kalender!$B$68:$B$77,MAX(1,$B62))),1,0)+IF(OR(AND($C62&gt;0,INDEX(Kalender!EZ$81:EZ$110,MAX(1,$C62))&gt;INDEX(Kalender!$B$81:$B$110,MAX(1,$C62))),AND($D62&gt;0,INDEX(Kalender!EZ$81:EZ$110,MAX(1,$D62))&gt;INDEX(Kalender!$B$81:$B$110,MAX(1,$D62))),AND($E62&gt;0,INDEX(Kalender!EZ$81:EZ$110,MAX(1,$E62))&gt;INDEX(Kalender!$B$81:$B$110,MAX(1,$E62))),AND($F62&gt;0,INDEX(Kalender!EZ$81:EZ$110,MAX(1,$F62))&gt;INDEX(Kalender!$B$81:$B$110,MAX(1,$F62)))),2,0))</f>
        <v>0</v>
      </c>
      <c r="FA62" s="5" t="n">
        <f aca="false">IF(Kalender!FA62&lt;&gt;1,0,IF(AND($B62&gt;0,INDEX(Kalender!FA$68:FA$77,MAX(1,$B62))&gt;INDEX(Kalender!$B$68:$B$77,MAX(1,$B62))),1,0)+IF(OR(AND($C62&gt;0,INDEX(Kalender!FA$81:FA$110,MAX(1,$C62))&gt;INDEX(Kalender!$B$81:$B$110,MAX(1,$C62))),AND($D62&gt;0,INDEX(Kalender!FA$81:FA$110,MAX(1,$D62))&gt;INDEX(Kalender!$B$81:$B$110,MAX(1,$D62))),AND($E62&gt;0,INDEX(Kalender!FA$81:FA$110,MAX(1,$E62))&gt;INDEX(Kalender!$B$81:$B$110,MAX(1,$E62))),AND($F62&gt;0,INDEX(Kalender!FA$81:FA$110,MAX(1,$F62))&gt;INDEX(Kalender!$B$81:$B$110,MAX(1,$F62)))),2,0))</f>
        <v>0</v>
      </c>
      <c r="FB62" s="5" t="n">
        <f aca="false">IF(Kalender!FB62&lt;&gt;1,0,IF(AND($B62&gt;0,INDEX(Kalender!FB$68:FB$77,MAX(1,$B62))&gt;INDEX(Kalender!$B$68:$B$77,MAX(1,$B62))),1,0)+IF(OR(AND($C62&gt;0,INDEX(Kalender!FB$81:FB$110,MAX(1,$C62))&gt;INDEX(Kalender!$B$81:$B$110,MAX(1,$C62))),AND($D62&gt;0,INDEX(Kalender!FB$81:FB$110,MAX(1,$D62))&gt;INDEX(Kalender!$B$81:$B$110,MAX(1,$D62))),AND($E62&gt;0,INDEX(Kalender!FB$81:FB$110,MAX(1,$E62))&gt;INDEX(Kalender!$B$81:$B$110,MAX(1,$E62))),AND($F62&gt;0,INDEX(Kalender!FB$81:FB$110,MAX(1,$F62))&gt;INDEX(Kalender!$B$81:$B$110,MAX(1,$F62)))),2,0))</f>
        <v>0</v>
      </c>
      <c r="FC62" s="5" t="n">
        <f aca="false">IF(Kalender!FC62&lt;&gt;1,0,IF(AND($B62&gt;0,INDEX(Kalender!FC$68:FC$77,MAX(1,$B62))&gt;INDEX(Kalender!$B$68:$B$77,MAX(1,$B62))),1,0)+IF(OR(AND($C62&gt;0,INDEX(Kalender!FC$81:FC$110,MAX(1,$C62))&gt;INDEX(Kalender!$B$81:$B$110,MAX(1,$C62))),AND($D62&gt;0,INDEX(Kalender!FC$81:FC$110,MAX(1,$D62))&gt;INDEX(Kalender!$B$81:$B$110,MAX(1,$D62))),AND($E62&gt;0,INDEX(Kalender!FC$81:FC$110,MAX(1,$E62))&gt;INDEX(Kalender!$B$81:$B$110,MAX(1,$E62))),AND($F62&gt;0,INDEX(Kalender!FC$81:FC$110,MAX(1,$F62))&gt;INDEX(Kalender!$B$81:$B$110,MAX(1,$F62)))),2,0))</f>
        <v>0</v>
      </c>
      <c r="FD62" s="5" t="n">
        <f aca="false">IF(Kalender!FD62&lt;&gt;1,0,IF(AND($B62&gt;0,INDEX(Kalender!FD$68:FD$77,MAX(1,$B62))&gt;INDEX(Kalender!$B$68:$B$77,MAX(1,$B62))),1,0)+IF(OR(AND($C62&gt;0,INDEX(Kalender!FD$81:FD$110,MAX(1,$C62))&gt;INDEX(Kalender!$B$81:$B$110,MAX(1,$C62))),AND($D62&gt;0,INDEX(Kalender!FD$81:FD$110,MAX(1,$D62))&gt;INDEX(Kalender!$B$81:$B$110,MAX(1,$D62))),AND($E62&gt;0,INDEX(Kalender!FD$81:FD$110,MAX(1,$E62))&gt;INDEX(Kalender!$B$81:$B$110,MAX(1,$E62))),AND($F62&gt;0,INDEX(Kalender!FD$81:FD$110,MAX(1,$F62))&gt;INDEX(Kalender!$B$81:$B$110,MAX(1,$F62)))),2,0))</f>
        <v>0</v>
      </c>
      <c r="FE62" s="5" t="n">
        <f aca="false">IF(Kalender!FE62&lt;&gt;1,0,IF(AND($B62&gt;0,INDEX(Kalender!FE$68:FE$77,MAX(1,$B62))&gt;INDEX(Kalender!$B$68:$B$77,MAX(1,$B62))),1,0)+IF(OR(AND($C62&gt;0,INDEX(Kalender!FE$81:FE$110,MAX(1,$C62))&gt;INDEX(Kalender!$B$81:$B$110,MAX(1,$C62))),AND($D62&gt;0,INDEX(Kalender!FE$81:FE$110,MAX(1,$D62))&gt;INDEX(Kalender!$B$81:$B$110,MAX(1,$D62))),AND($E62&gt;0,INDEX(Kalender!FE$81:FE$110,MAX(1,$E62))&gt;INDEX(Kalender!$B$81:$B$110,MAX(1,$E62))),AND($F62&gt;0,INDEX(Kalender!FE$81:FE$110,MAX(1,$F62))&gt;INDEX(Kalender!$B$81:$B$110,MAX(1,$F62)))),2,0))</f>
        <v>0</v>
      </c>
      <c r="FF62" s="5" t="n">
        <f aca="false">IF(Kalender!FF62&lt;&gt;1,0,IF(AND($B62&gt;0,INDEX(Kalender!FF$68:FF$77,MAX(1,$B62))&gt;INDEX(Kalender!$B$68:$B$77,MAX(1,$B62))),1,0)+IF(OR(AND($C62&gt;0,INDEX(Kalender!FF$81:FF$110,MAX(1,$C62))&gt;INDEX(Kalender!$B$81:$B$110,MAX(1,$C62))),AND($D62&gt;0,INDEX(Kalender!FF$81:FF$110,MAX(1,$D62))&gt;INDEX(Kalender!$B$81:$B$110,MAX(1,$D62))),AND($E62&gt;0,INDEX(Kalender!FF$81:FF$110,MAX(1,$E62))&gt;INDEX(Kalender!$B$81:$B$110,MAX(1,$E62))),AND($F62&gt;0,INDEX(Kalender!FF$81:FF$110,MAX(1,$F62))&gt;INDEX(Kalender!$B$81:$B$110,MAX(1,$F62)))),2,0))</f>
        <v>0</v>
      </c>
      <c r="FG62" s="5" t="n">
        <f aca="false">IF(Kalender!FG62&lt;&gt;1,0,IF(AND($B62&gt;0,INDEX(Kalender!FG$68:FG$77,MAX(1,$B62))&gt;INDEX(Kalender!$B$68:$B$77,MAX(1,$B62))),1,0)+IF(OR(AND($C62&gt;0,INDEX(Kalender!FG$81:FG$110,MAX(1,$C62))&gt;INDEX(Kalender!$B$81:$B$110,MAX(1,$C62))),AND($D62&gt;0,INDEX(Kalender!FG$81:FG$110,MAX(1,$D62))&gt;INDEX(Kalender!$B$81:$B$110,MAX(1,$D62))),AND($E62&gt;0,INDEX(Kalender!FG$81:FG$110,MAX(1,$E62))&gt;INDEX(Kalender!$B$81:$B$110,MAX(1,$E62))),AND($F62&gt;0,INDEX(Kalender!FG$81:FG$110,MAX(1,$F62))&gt;INDEX(Kalender!$B$81:$B$110,MAX(1,$F62)))),2,0))</f>
        <v>0</v>
      </c>
      <c r="FH62" s="5" t="n">
        <f aca="false">IF(Kalender!FH62&lt;&gt;1,0,IF(AND($B62&gt;0,INDEX(Kalender!FH$68:FH$77,MAX(1,$B62))&gt;INDEX(Kalender!$B$68:$B$77,MAX(1,$B62))),1,0)+IF(OR(AND($C62&gt;0,INDEX(Kalender!FH$81:FH$110,MAX(1,$C62))&gt;INDEX(Kalender!$B$81:$B$110,MAX(1,$C62))),AND($D62&gt;0,INDEX(Kalender!FH$81:FH$110,MAX(1,$D62))&gt;INDEX(Kalender!$B$81:$B$110,MAX(1,$D62))),AND($E62&gt;0,INDEX(Kalender!FH$81:FH$110,MAX(1,$E62))&gt;INDEX(Kalender!$B$81:$B$110,MAX(1,$E62))),AND($F62&gt;0,INDEX(Kalender!FH$81:FH$110,MAX(1,$F62))&gt;INDEX(Kalender!$B$81:$B$110,MAX(1,$F62)))),2,0))</f>
        <v>0</v>
      </c>
      <c r="FI62" s="5" t="n">
        <f aca="false">IF(Kalender!FI62&lt;&gt;1,0,IF(AND($B62&gt;0,INDEX(Kalender!FI$68:FI$77,MAX(1,$B62))&gt;INDEX(Kalender!$B$68:$B$77,MAX(1,$B62))),1,0)+IF(OR(AND($C62&gt;0,INDEX(Kalender!FI$81:FI$110,MAX(1,$C62))&gt;INDEX(Kalender!$B$81:$B$110,MAX(1,$C62))),AND($D62&gt;0,INDEX(Kalender!FI$81:FI$110,MAX(1,$D62))&gt;INDEX(Kalender!$B$81:$B$110,MAX(1,$D62))),AND($E62&gt;0,INDEX(Kalender!FI$81:FI$110,MAX(1,$E62))&gt;INDEX(Kalender!$B$81:$B$110,MAX(1,$E62))),AND($F62&gt;0,INDEX(Kalender!FI$81:FI$110,MAX(1,$F62))&gt;INDEX(Kalender!$B$81:$B$110,MAX(1,$F62)))),2,0))</f>
        <v>0</v>
      </c>
      <c r="FJ62" s="5" t="n">
        <f aca="false">IF(Kalender!FJ62&lt;&gt;1,0,IF(AND($B62&gt;0,INDEX(Kalender!FJ$68:FJ$77,MAX(1,$B62))&gt;INDEX(Kalender!$B$68:$B$77,MAX(1,$B62))),1,0)+IF(OR(AND($C62&gt;0,INDEX(Kalender!FJ$81:FJ$110,MAX(1,$C62))&gt;INDEX(Kalender!$B$81:$B$110,MAX(1,$C62))),AND($D62&gt;0,INDEX(Kalender!FJ$81:FJ$110,MAX(1,$D62))&gt;INDEX(Kalender!$B$81:$B$110,MAX(1,$D62))),AND($E62&gt;0,INDEX(Kalender!FJ$81:FJ$110,MAX(1,$E62))&gt;INDEX(Kalender!$B$81:$B$110,MAX(1,$E62))),AND($F62&gt;0,INDEX(Kalender!FJ$81:FJ$110,MAX(1,$F62))&gt;INDEX(Kalender!$B$81:$B$110,MAX(1,$F62)))),2,0))</f>
        <v>0</v>
      </c>
      <c r="FK62" s="5" t="n">
        <f aca="false">IF(Kalender!FK62&lt;&gt;1,0,IF(AND($B62&gt;0,INDEX(Kalender!FK$68:FK$77,MAX(1,$B62))&gt;INDEX(Kalender!$B$68:$B$77,MAX(1,$B62))),1,0)+IF(OR(AND($C62&gt;0,INDEX(Kalender!FK$81:FK$110,MAX(1,$C62))&gt;INDEX(Kalender!$B$81:$B$110,MAX(1,$C62))),AND($D62&gt;0,INDEX(Kalender!FK$81:FK$110,MAX(1,$D62))&gt;INDEX(Kalender!$B$81:$B$110,MAX(1,$D62))),AND($E62&gt;0,INDEX(Kalender!FK$81:FK$110,MAX(1,$E62))&gt;INDEX(Kalender!$B$81:$B$110,MAX(1,$E62))),AND($F62&gt;0,INDEX(Kalender!FK$81:FK$110,MAX(1,$F62))&gt;INDEX(Kalender!$B$81:$B$110,MAX(1,$F62)))),2,0))</f>
        <v>0</v>
      </c>
      <c r="FL62" s="5" t="n">
        <f aca="false">IF(Kalender!FL62&lt;&gt;1,0,IF(AND($B62&gt;0,INDEX(Kalender!FL$68:FL$77,MAX(1,$B62))&gt;INDEX(Kalender!$B$68:$B$77,MAX(1,$B62))),1,0)+IF(OR(AND($C62&gt;0,INDEX(Kalender!FL$81:FL$110,MAX(1,$C62))&gt;INDEX(Kalender!$B$81:$B$110,MAX(1,$C62))),AND($D62&gt;0,INDEX(Kalender!FL$81:FL$110,MAX(1,$D62))&gt;INDEX(Kalender!$B$81:$B$110,MAX(1,$D62))),AND($E62&gt;0,INDEX(Kalender!FL$81:FL$110,MAX(1,$E62))&gt;INDEX(Kalender!$B$81:$B$110,MAX(1,$E62))),AND($F62&gt;0,INDEX(Kalender!FL$81:FL$110,MAX(1,$F62))&gt;INDEX(Kalender!$B$81:$B$110,MAX(1,$F62)))),2,0))</f>
        <v>0</v>
      </c>
      <c r="FM62" s="5" t="n">
        <f aca="false">IF(Kalender!FM62&lt;&gt;1,0,IF(AND($B62&gt;0,INDEX(Kalender!FM$68:FM$77,MAX(1,$B62))&gt;INDEX(Kalender!$B$68:$B$77,MAX(1,$B62))),1,0)+IF(OR(AND($C62&gt;0,INDEX(Kalender!FM$81:FM$110,MAX(1,$C62))&gt;INDEX(Kalender!$B$81:$B$110,MAX(1,$C62))),AND($D62&gt;0,INDEX(Kalender!FM$81:FM$110,MAX(1,$D62))&gt;INDEX(Kalender!$B$81:$B$110,MAX(1,$D62))),AND($E62&gt;0,INDEX(Kalender!FM$81:FM$110,MAX(1,$E62))&gt;INDEX(Kalender!$B$81:$B$110,MAX(1,$E62))),AND($F62&gt;0,INDEX(Kalender!FM$81:FM$110,MAX(1,$F62))&gt;INDEX(Kalender!$B$81:$B$110,MAX(1,$F62)))),2,0))</f>
        <v>0</v>
      </c>
      <c r="FN62" s="5" t="n">
        <f aca="false">IF(Kalender!FN62&lt;&gt;1,0,IF(AND($B62&gt;0,INDEX(Kalender!FN$68:FN$77,MAX(1,$B62))&gt;INDEX(Kalender!$B$68:$B$77,MAX(1,$B62))),1,0)+IF(OR(AND($C62&gt;0,INDEX(Kalender!FN$81:FN$110,MAX(1,$C62))&gt;INDEX(Kalender!$B$81:$B$110,MAX(1,$C62))),AND($D62&gt;0,INDEX(Kalender!FN$81:FN$110,MAX(1,$D62))&gt;INDEX(Kalender!$B$81:$B$110,MAX(1,$D62))),AND($E62&gt;0,INDEX(Kalender!FN$81:FN$110,MAX(1,$E62))&gt;INDEX(Kalender!$B$81:$B$110,MAX(1,$E62))),AND($F62&gt;0,INDEX(Kalender!FN$81:FN$110,MAX(1,$F62))&gt;INDEX(Kalender!$B$81:$B$110,MAX(1,$F62)))),2,0))</f>
        <v>0</v>
      </c>
      <c r="FO62" s="5" t="n">
        <f aca="false">IF(Kalender!FO62&lt;&gt;1,0,IF(AND($B62&gt;0,INDEX(Kalender!FO$68:FO$77,MAX(1,$B62))&gt;INDEX(Kalender!$B$68:$B$77,MAX(1,$B62))),1,0)+IF(OR(AND($C62&gt;0,INDEX(Kalender!FO$81:FO$110,MAX(1,$C62))&gt;INDEX(Kalender!$B$81:$B$110,MAX(1,$C62))),AND($D62&gt;0,INDEX(Kalender!FO$81:FO$110,MAX(1,$D62))&gt;INDEX(Kalender!$B$81:$B$110,MAX(1,$D62))),AND($E62&gt;0,INDEX(Kalender!FO$81:FO$110,MAX(1,$E62))&gt;INDEX(Kalender!$B$81:$B$110,MAX(1,$E62))),AND($F62&gt;0,INDEX(Kalender!FO$81:FO$110,MAX(1,$F62))&gt;INDEX(Kalender!$B$81:$B$110,MAX(1,$F62)))),2,0))</f>
        <v>0</v>
      </c>
      <c r="FP62" s="5" t="n">
        <f aca="false">IF(Kalender!FP62&lt;&gt;1,0,IF(AND($B62&gt;0,INDEX(Kalender!FP$68:FP$77,MAX(1,$B62))&gt;INDEX(Kalender!$B$68:$B$77,MAX(1,$B62))),1,0)+IF(OR(AND($C62&gt;0,INDEX(Kalender!FP$81:FP$110,MAX(1,$C62))&gt;INDEX(Kalender!$B$81:$B$110,MAX(1,$C62))),AND($D62&gt;0,INDEX(Kalender!FP$81:FP$110,MAX(1,$D62))&gt;INDEX(Kalender!$B$81:$B$110,MAX(1,$D62))),AND($E62&gt;0,INDEX(Kalender!FP$81:FP$110,MAX(1,$E62))&gt;INDEX(Kalender!$B$81:$B$110,MAX(1,$E62))),AND($F62&gt;0,INDEX(Kalender!FP$81:FP$110,MAX(1,$F62))&gt;INDEX(Kalender!$B$81:$B$110,MAX(1,$F62)))),2,0))</f>
        <v>0</v>
      </c>
      <c r="FQ62" s="5" t="n">
        <f aca="false">IF(Kalender!FQ62&lt;&gt;1,0,IF(AND($B62&gt;0,INDEX(Kalender!FQ$68:FQ$77,MAX(1,$B62))&gt;INDEX(Kalender!$B$68:$B$77,MAX(1,$B62))),1,0)+IF(OR(AND($C62&gt;0,INDEX(Kalender!FQ$81:FQ$110,MAX(1,$C62))&gt;INDEX(Kalender!$B$81:$B$110,MAX(1,$C62))),AND($D62&gt;0,INDEX(Kalender!FQ$81:FQ$110,MAX(1,$D62))&gt;INDEX(Kalender!$B$81:$B$110,MAX(1,$D62))),AND($E62&gt;0,INDEX(Kalender!FQ$81:FQ$110,MAX(1,$E62))&gt;INDEX(Kalender!$B$81:$B$110,MAX(1,$E62))),AND($F62&gt;0,INDEX(Kalender!FQ$81:FQ$110,MAX(1,$F62))&gt;INDEX(Kalender!$B$81:$B$110,MAX(1,$F62)))),2,0))</f>
        <v>0</v>
      </c>
      <c r="FR62" s="5" t="n">
        <f aca="false">IF(Kalender!FR62&lt;&gt;1,0,IF(AND($B62&gt;0,INDEX(Kalender!FR$68:FR$77,MAX(1,$B62))&gt;INDEX(Kalender!$B$68:$B$77,MAX(1,$B62))),1,0)+IF(OR(AND($C62&gt;0,INDEX(Kalender!FR$81:FR$110,MAX(1,$C62))&gt;INDEX(Kalender!$B$81:$B$110,MAX(1,$C62))),AND($D62&gt;0,INDEX(Kalender!FR$81:FR$110,MAX(1,$D62))&gt;INDEX(Kalender!$B$81:$B$110,MAX(1,$D62))),AND($E62&gt;0,INDEX(Kalender!FR$81:FR$110,MAX(1,$E62))&gt;INDEX(Kalender!$B$81:$B$110,MAX(1,$E62))),AND($F62&gt;0,INDEX(Kalender!FR$81:FR$110,MAX(1,$F62))&gt;INDEX(Kalender!$B$81:$B$110,MAX(1,$F62)))),2,0))</f>
        <v>0</v>
      </c>
      <c r="FS62" s="5" t="n">
        <f aca="false">IF(Kalender!FS62&lt;&gt;1,0,IF(AND($B62&gt;0,INDEX(Kalender!FS$68:FS$77,MAX(1,$B62))&gt;INDEX(Kalender!$B$68:$B$77,MAX(1,$B62))),1,0)+IF(OR(AND($C62&gt;0,INDEX(Kalender!FS$81:FS$110,MAX(1,$C62))&gt;INDEX(Kalender!$B$81:$B$110,MAX(1,$C62))),AND($D62&gt;0,INDEX(Kalender!FS$81:FS$110,MAX(1,$D62))&gt;INDEX(Kalender!$B$81:$B$110,MAX(1,$D62))),AND($E62&gt;0,INDEX(Kalender!FS$81:FS$110,MAX(1,$E62))&gt;INDEX(Kalender!$B$81:$B$110,MAX(1,$E62))),AND($F62&gt;0,INDEX(Kalender!FS$81:FS$110,MAX(1,$F62))&gt;INDEX(Kalender!$B$81:$B$110,MAX(1,$F62)))),2,0))</f>
        <v>0</v>
      </c>
      <c r="FT62" s="5" t="n">
        <f aca="false">IF(Kalender!FT62&lt;&gt;1,0,IF(AND($B62&gt;0,INDEX(Kalender!FT$68:FT$77,MAX(1,$B62))&gt;INDEX(Kalender!$B$68:$B$77,MAX(1,$B62))),1,0)+IF(OR(AND($C62&gt;0,INDEX(Kalender!FT$81:FT$110,MAX(1,$C62))&gt;INDEX(Kalender!$B$81:$B$110,MAX(1,$C62))),AND($D62&gt;0,INDEX(Kalender!FT$81:FT$110,MAX(1,$D62))&gt;INDEX(Kalender!$B$81:$B$110,MAX(1,$D62))),AND($E62&gt;0,INDEX(Kalender!FT$81:FT$110,MAX(1,$E62))&gt;INDEX(Kalender!$B$81:$B$110,MAX(1,$E62))),AND($F62&gt;0,INDEX(Kalender!FT$81:FT$110,MAX(1,$F62))&gt;INDEX(Kalender!$B$81:$B$110,MAX(1,$F62)))),2,0))</f>
        <v>0</v>
      </c>
      <c r="FU62" s="5" t="n">
        <f aca="false">IF(Kalender!FU62&lt;&gt;1,0,IF(AND($B62&gt;0,INDEX(Kalender!FU$68:FU$77,MAX(1,$B62))&gt;INDEX(Kalender!$B$68:$B$77,MAX(1,$B62))),1,0)+IF(OR(AND($C62&gt;0,INDEX(Kalender!FU$81:FU$110,MAX(1,$C62))&gt;INDEX(Kalender!$B$81:$B$110,MAX(1,$C62))),AND($D62&gt;0,INDEX(Kalender!FU$81:FU$110,MAX(1,$D62))&gt;INDEX(Kalender!$B$81:$B$110,MAX(1,$D62))),AND($E62&gt;0,INDEX(Kalender!FU$81:FU$110,MAX(1,$E62))&gt;INDEX(Kalender!$B$81:$B$110,MAX(1,$E62))),AND($F62&gt;0,INDEX(Kalender!FU$81:FU$110,MAX(1,$F62))&gt;INDEX(Kalender!$B$81:$B$110,MAX(1,$F62)))),2,0))</f>
        <v>0</v>
      </c>
      <c r="FV62" s="5" t="n">
        <f aca="false">IF(Kalender!FV62&lt;&gt;1,0,IF(AND($B62&gt;0,INDEX(Kalender!FV$68:FV$77,MAX(1,$B62))&gt;INDEX(Kalender!$B$68:$B$77,MAX(1,$B62))),1,0)+IF(OR(AND($C62&gt;0,INDEX(Kalender!FV$81:FV$110,MAX(1,$C62))&gt;INDEX(Kalender!$B$81:$B$110,MAX(1,$C62))),AND($D62&gt;0,INDEX(Kalender!FV$81:FV$110,MAX(1,$D62))&gt;INDEX(Kalender!$B$81:$B$110,MAX(1,$D62))),AND($E62&gt;0,INDEX(Kalender!FV$81:FV$110,MAX(1,$E62))&gt;INDEX(Kalender!$B$81:$B$110,MAX(1,$E62))),AND($F62&gt;0,INDEX(Kalender!FV$81:FV$110,MAX(1,$F62))&gt;INDEX(Kalender!$B$81:$B$110,MAX(1,$F62)))),2,0))</f>
        <v>0</v>
      </c>
      <c r="FW62" s="5" t="n">
        <f aca="false">IF(Kalender!FW62&lt;&gt;1,0,IF(AND($B62&gt;0,INDEX(Kalender!FW$68:FW$77,MAX(1,$B62))&gt;INDEX(Kalender!$B$68:$B$77,MAX(1,$B62))),1,0)+IF(OR(AND($C62&gt;0,INDEX(Kalender!FW$81:FW$110,MAX(1,$C62))&gt;INDEX(Kalender!$B$81:$B$110,MAX(1,$C62))),AND($D62&gt;0,INDEX(Kalender!FW$81:FW$110,MAX(1,$D62))&gt;INDEX(Kalender!$B$81:$B$110,MAX(1,$D62))),AND($E62&gt;0,INDEX(Kalender!FW$81:FW$110,MAX(1,$E62))&gt;INDEX(Kalender!$B$81:$B$110,MAX(1,$E62))),AND($F62&gt;0,INDEX(Kalender!FW$81:FW$110,MAX(1,$F62))&gt;INDEX(Kalender!$B$81:$B$110,MAX(1,$F62)))),2,0))</f>
        <v>0</v>
      </c>
      <c r="FX62" s="5" t="n">
        <f aca="false">IF(Kalender!FX62&lt;&gt;1,0,IF(AND($B62&gt;0,INDEX(Kalender!FX$68:FX$77,MAX(1,$B62))&gt;INDEX(Kalender!$B$68:$B$77,MAX(1,$B62))),1,0)+IF(OR(AND($C62&gt;0,INDEX(Kalender!FX$81:FX$110,MAX(1,$C62))&gt;INDEX(Kalender!$B$81:$B$110,MAX(1,$C62))),AND($D62&gt;0,INDEX(Kalender!FX$81:FX$110,MAX(1,$D62))&gt;INDEX(Kalender!$B$81:$B$110,MAX(1,$D62))),AND($E62&gt;0,INDEX(Kalender!FX$81:FX$110,MAX(1,$E62))&gt;INDEX(Kalender!$B$81:$B$110,MAX(1,$E62))),AND($F62&gt;0,INDEX(Kalender!FX$81:FX$110,MAX(1,$F62))&gt;INDEX(Kalender!$B$81:$B$110,MAX(1,$F62)))),2,0))</f>
        <v>0</v>
      </c>
      <c r="FY62" s="5" t="n">
        <f aca="false">IF(Kalender!FY62&lt;&gt;1,0,IF(AND($B62&gt;0,INDEX(Kalender!FY$68:FY$77,MAX(1,$B62))&gt;INDEX(Kalender!$B$68:$B$77,MAX(1,$B62))),1,0)+IF(OR(AND($C62&gt;0,INDEX(Kalender!FY$81:FY$110,MAX(1,$C62))&gt;INDEX(Kalender!$B$81:$B$110,MAX(1,$C62))),AND($D62&gt;0,INDEX(Kalender!FY$81:FY$110,MAX(1,$D62))&gt;INDEX(Kalender!$B$81:$B$110,MAX(1,$D62))),AND($E62&gt;0,INDEX(Kalender!FY$81:FY$110,MAX(1,$E62))&gt;INDEX(Kalender!$B$81:$B$110,MAX(1,$E62))),AND($F62&gt;0,INDEX(Kalender!FY$81:FY$110,MAX(1,$F62))&gt;INDEX(Kalender!$B$81:$B$110,MAX(1,$F62)))),2,0))</f>
        <v>0</v>
      </c>
      <c r="FZ62" s="5" t="n">
        <f aca="false">IF(Kalender!FZ62&lt;&gt;1,0,IF(AND($B62&gt;0,INDEX(Kalender!FZ$68:FZ$77,MAX(1,$B62))&gt;INDEX(Kalender!$B$68:$B$77,MAX(1,$B62))),1,0)+IF(OR(AND($C62&gt;0,INDEX(Kalender!FZ$81:FZ$110,MAX(1,$C62))&gt;INDEX(Kalender!$B$81:$B$110,MAX(1,$C62))),AND($D62&gt;0,INDEX(Kalender!FZ$81:FZ$110,MAX(1,$D62))&gt;INDEX(Kalender!$B$81:$B$110,MAX(1,$D62))),AND($E62&gt;0,INDEX(Kalender!FZ$81:FZ$110,MAX(1,$E62))&gt;INDEX(Kalender!$B$81:$B$110,MAX(1,$E62))),AND($F62&gt;0,INDEX(Kalender!FZ$81:FZ$110,MAX(1,$F62))&gt;INDEX(Kalender!$B$81:$B$110,MAX(1,$F62)))),2,0))</f>
        <v>0</v>
      </c>
      <c r="GA62" s="5" t="n">
        <f aca="false">IF(Kalender!GA62&lt;&gt;1,0,IF(AND($B62&gt;0,INDEX(Kalender!GA$68:GA$77,MAX(1,$B62))&gt;INDEX(Kalender!$B$68:$B$77,MAX(1,$B62))),1,0)+IF(OR(AND($C62&gt;0,INDEX(Kalender!GA$81:GA$110,MAX(1,$C62))&gt;INDEX(Kalender!$B$81:$B$110,MAX(1,$C62))),AND($D62&gt;0,INDEX(Kalender!GA$81:GA$110,MAX(1,$D62))&gt;INDEX(Kalender!$B$81:$B$110,MAX(1,$D62))),AND($E62&gt;0,INDEX(Kalender!GA$81:GA$110,MAX(1,$E62))&gt;INDEX(Kalender!$B$81:$B$110,MAX(1,$E62))),AND($F62&gt;0,INDEX(Kalender!GA$81:GA$110,MAX(1,$F62))&gt;INDEX(Kalender!$B$81:$B$110,MAX(1,$F62)))),2,0))</f>
        <v>0</v>
      </c>
      <c r="GB62" s="5" t="n">
        <f aca="false">IF(Kalender!GB62&lt;&gt;1,0,IF(AND($B62&gt;0,INDEX(Kalender!GB$68:GB$77,MAX(1,$B62))&gt;INDEX(Kalender!$B$68:$B$77,MAX(1,$B62))),1,0)+IF(OR(AND($C62&gt;0,INDEX(Kalender!GB$81:GB$110,MAX(1,$C62))&gt;INDEX(Kalender!$B$81:$B$110,MAX(1,$C62))),AND($D62&gt;0,INDEX(Kalender!GB$81:GB$110,MAX(1,$D62))&gt;INDEX(Kalender!$B$81:$B$110,MAX(1,$D62))),AND($E62&gt;0,INDEX(Kalender!GB$81:GB$110,MAX(1,$E62))&gt;INDEX(Kalender!$B$81:$B$110,MAX(1,$E62))),AND($F62&gt;0,INDEX(Kalender!GB$81:GB$110,MAX(1,$F62))&gt;INDEX(Kalender!$B$81:$B$110,MAX(1,$F62)))),2,0))</f>
        <v>0</v>
      </c>
      <c r="GC62" s="5" t="n">
        <f aca="false">IF(Kalender!GC62&lt;&gt;1,0,IF(AND($B62&gt;0,INDEX(Kalender!GC$68:GC$77,MAX(1,$B62))&gt;INDEX(Kalender!$B$68:$B$77,MAX(1,$B62))),1,0)+IF(OR(AND($C62&gt;0,INDEX(Kalender!GC$81:GC$110,MAX(1,$C62))&gt;INDEX(Kalender!$B$81:$B$110,MAX(1,$C62))),AND($D62&gt;0,INDEX(Kalender!GC$81:GC$110,MAX(1,$D62))&gt;INDEX(Kalender!$B$81:$B$110,MAX(1,$D62))),AND($E62&gt;0,INDEX(Kalender!GC$81:GC$110,MAX(1,$E62))&gt;INDEX(Kalender!$B$81:$B$110,MAX(1,$E62))),AND($F62&gt;0,INDEX(Kalender!GC$81:GC$110,MAX(1,$F62))&gt;INDEX(Kalender!$B$81:$B$110,MAX(1,$F62)))),2,0))</f>
        <v>0</v>
      </c>
      <c r="GD62" s="5" t="n">
        <f aca="false">IF(Kalender!GD62&lt;&gt;1,0,IF(AND($B62&gt;0,INDEX(Kalender!GD$68:GD$77,MAX(1,$B62))&gt;INDEX(Kalender!$B$68:$B$77,MAX(1,$B62))),1,0)+IF(OR(AND($C62&gt;0,INDEX(Kalender!GD$81:GD$110,MAX(1,$C62))&gt;INDEX(Kalender!$B$81:$B$110,MAX(1,$C62))),AND($D62&gt;0,INDEX(Kalender!GD$81:GD$110,MAX(1,$D62))&gt;INDEX(Kalender!$B$81:$B$110,MAX(1,$D62))),AND($E62&gt;0,INDEX(Kalender!GD$81:GD$110,MAX(1,$E62))&gt;INDEX(Kalender!$B$81:$B$110,MAX(1,$E62))),AND($F62&gt;0,INDEX(Kalender!GD$81:GD$110,MAX(1,$F62))&gt;INDEX(Kalender!$B$81:$B$110,MAX(1,$F62)))),2,0))</f>
        <v>0</v>
      </c>
      <c r="GE62" s="5" t="n">
        <f aca="false">IF(Kalender!GE62&lt;&gt;1,0,IF(AND($B62&gt;0,INDEX(Kalender!GE$68:GE$77,MAX(1,$B62))&gt;INDEX(Kalender!$B$68:$B$77,MAX(1,$B62))),1,0)+IF(OR(AND($C62&gt;0,INDEX(Kalender!GE$81:GE$110,MAX(1,$C62))&gt;INDEX(Kalender!$B$81:$B$110,MAX(1,$C62))),AND($D62&gt;0,INDEX(Kalender!GE$81:GE$110,MAX(1,$D62))&gt;INDEX(Kalender!$B$81:$B$110,MAX(1,$D62))),AND($E62&gt;0,INDEX(Kalender!GE$81:GE$110,MAX(1,$E62))&gt;INDEX(Kalender!$B$81:$B$110,MAX(1,$E62))),AND($F62&gt;0,INDEX(Kalender!GE$81:GE$110,MAX(1,$F62))&gt;INDEX(Kalender!$B$81:$B$110,MAX(1,$F62)))),2,0))</f>
        <v>0</v>
      </c>
      <c r="GF62" s="5" t="n">
        <f aca="false">IF(Kalender!GF62&lt;&gt;1,0,IF(AND($B62&gt;0,INDEX(Kalender!GF$68:GF$77,MAX(1,$B62))&gt;INDEX(Kalender!$B$68:$B$77,MAX(1,$B62))),1,0)+IF(OR(AND($C62&gt;0,INDEX(Kalender!GF$81:GF$110,MAX(1,$C62))&gt;INDEX(Kalender!$B$81:$B$110,MAX(1,$C62))),AND($D62&gt;0,INDEX(Kalender!GF$81:GF$110,MAX(1,$D62))&gt;INDEX(Kalender!$B$81:$B$110,MAX(1,$D62))),AND($E62&gt;0,INDEX(Kalender!GF$81:GF$110,MAX(1,$E62))&gt;INDEX(Kalender!$B$81:$B$110,MAX(1,$E62))),AND($F62&gt;0,INDEX(Kalender!GF$81:GF$110,MAX(1,$F62))&gt;INDEX(Kalender!$B$81:$B$110,MAX(1,$F62)))),2,0))</f>
        <v>0</v>
      </c>
      <c r="GG62" s="5" t="n">
        <f aca="false">IF(Kalender!GG62&lt;&gt;1,0,IF(AND($B62&gt;0,INDEX(Kalender!GG$68:GG$77,MAX(1,$B62))&gt;INDEX(Kalender!$B$68:$B$77,MAX(1,$B62))),1,0)+IF(OR(AND($C62&gt;0,INDEX(Kalender!GG$81:GG$110,MAX(1,$C62))&gt;INDEX(Kalender!$B$81:$B$110,MAX(1,$C62))),AND($D62&gt;0,INDEX(Kalender!GG$81:GG$110,MAX(1,$D62))&gt;INDEX(Kalender!$B$81:$B$110,MAX(1,$D62))),AND($E62&gt;0,INDEX(Kalender!GG$81:GG$110,MAX(1,$E62))&gt;INDEX(Kalender!$B$81:$B$110,MAX(1,$E62))),AND($F62&gt;0,INDEX(Kalender!GG$81:GG$110,MAX(1,$F62))&gt;INDEX(Kalender!$B$81:$B$110,MAX(1,$F62)))),2,0))</f>
        <v>0</v>
      </c>
      <c r="GH62" s="5" t="n">
        <f aca="false">IF(Kalender!GH62&lt;&gt;1,0,IF(AND($B62&gt;0,INDEX(Kalender!GH$68:GH$77,MAX(1,$B62))&gt;INDEX(Kalender!$B$68:$B$77,MAX(1,$B62))),1,0)+IF(OR(AND($C62&gt;0,INDEX(Kalender!GH$81:GH$110,MAX(1,$C62))&gt;INDEX(Kalender!$B$81:$B$110,MAX(1,$C62))),AND($D62&gt;0,INDEX(Kalender!GH$81:GH$110,MAX(1,$D62))&gt;INDEX(Kalender!$B$81:$B$110,MAX(1,$D62))),AND($E62&gt;0,INDEX(Kalender!GH$81:GH$110,MAX(1,$E62))&gt;INDEX(Kalender!$B$81:$B$110,MAX(1,$E62))),AND($F62&gt;0,INDEX(Kalender!GH$81:GH$110,MAX(1,$F62))&gt;INDEX(Kalender!$B$81:$B$110,MAX(1,$F62)))),2,0))</f>
        <v>0</v>
      </c>
      <c r="GI62" s="5" t="n">
        <f aca="false">IF(Kalender!GI62&lt;&gt;1,0,IF(AND($B62&gt;0,INDEX(Kalender!GI$68:GI$77,MAX(1,$B62))&gt;INDEX(Kalender!$B$68:$B$77,MAX(1,$B62))),1,0)+IF(OR(AND($C62&gt;0,INDEX(Kalender!GI$81:GI$110,MAX(1,$C62))&gt;INDEX(Kalender!$B$81:$B$110,MAX(1,$C62))),AND($D62&gt;0,INDEX(Kalender!GI$81:GI$110,MAX(1,$D62))&gt;INDEX(Kalender!$B$81:$B$110,MAX(1,$D62))),AND($E62&gt;0,INDEX(Kalender!GI$81:GI$110,MAX(1,$E62))&gt;INDEX(Kalender!$B$81:$B$110,MAX(1,$E62))),AND($F62&gt;0,INDEX(Kalender!GI$81:GI$110,MAX(1,$F62))&gt;INDEX(Kalender!$B$81:$B$110,MAX(1,$F62)))),2,0))</f>
        <v>0</v>
      </c>
      <c r="GJ62" s="5" t="n">
        <f aca="false">IF(Kalender!GJ62&lt;&gt;1,0,IF(AND($B62&gt;0,INDEX(Kalender!GJ$68:GJ$77,MAX(1,$B62))&gt;INDEX(Kalender!$B$68:$B$77,MAX(1,$B62))),1,0)+IF(OR(AND($C62&gt;0,INDEX(Kalender!GJ$81:GJ$110,MAX(1,$C62))&gt;INDEX(Kalender!$B$81:$B$110,MAX(1,$C62))),AND($D62&gt;0,INDEX(Kalender!GJ$81:GJ$110,MAX(1,$D62))&gt;INDEX(Kalender!$B$81:$B$110,MAX(1,$D62))),AND($E62&gt;0,INDEX(Kalender!GJ$81:GJ$110,MAX(1,$E62))&gt;INDEX(Kalender!$B$81:$B$110,MAX(1,$E62))),AND($F62&gt;0,INDEX(Kalender!GJ$81:GJ$110,MAX(1,$F62))&gt;INDEX(Kalender!$B$81:$B$110,MAX(1,$F62)))),2,0))</f>
        <v>0</v>
      </c>
      <c r="GK62" s="5" t="n">
        <f aca="false">IF(Kalender!GK62&lt;&gt;1,0,IF(AND($B62&gt;0,INDEX(Kalender!GK$68:GK$77,MAX(1,$B62))&gt;INDEX(Kalender!$B$68:$B$77,MAX(1,$B62))),1,0)+IF(OR(AND($C62&gt;0,INDEX(Kalender!GK$81:GK$110,MAX(1,$C62))&gt;INDEX(Kalender!$B$81:$B$110,MAX(1,$C62))),AND($D62&gt;0,INDEX(Kalender!GK$81:GK$110,MAX(1,$D62))&gt;INDEX(Kalender!$B$81:$B$110,MAX(1,$D62))),AND($E62&gt;0,INDEX(Kalender!GK$81:GK$110,MAX(1,$E62))&gt;INDEX(Kalender!$B$81:$B$110,MAX(1,$E62))),AND($F62&gt;0,INDEX(Kalender!GK$81:GK$110,MAX(1,$F62))&gt;INDEX(Kalender!$B$81:$B$110,MAX(1,$F62)))),2,0))</f>
        <v>0</v>
      </c>
      <c r="GL62" s="5" t="n">
        <f aca="false">IF(Kalender!GL62&lt;&gt;1,0,IF(AND($B62&gt;0,INDEX(Kalender!GL$68:GL$77,MAX(1,$B62))&gt;INDEX(Kalender!$B$68:$B$77,MAX(1,$B62))),1,0)+IF(OR(AND($C62&gt;0,INDEX(Kalender!GL$81:GL$110,MAX(1,$C62))&gt;INDEX(Kalender!$B$81:$B$110,MAX(1,$C62))),AND($D62&gt;0,INDEX(Kalender!GL$81:GL$110,MAX(1,$D62))&gt;INDEX(Kalender!$B$81:$B$110,MAX(1,$D62))),AND($E62&gt;0,INDEX(Kalender!GL$81:GL$110,MAX(1,$E62))&gt;INDEX(Kalender!$B$81:$B$110,MAX(1,$E62))),AND($F62&gt;0,INDEX(Kalender!GL$81:GL$110,MAX(1,$F62))&gt;INDEX(Kalender!$B$81:$B$110,MAX(1,$F62)))),2,0))</f>
        <v>0</v>
      </c>
      <c r="GM62" s="5" t="n">
        <f aca="false">IF(Kalender!GM62&lt;&gt;1,0,IF(AND($B62&gt;0,INDEX(Kalender!GM$68:GM$77,MAX(1,$B62))&gt;INDEX(Kalender!$B$68:$B$77,MAX(1,$B62))),1,0)+IF(OR(AND($C62&gt;0,INDEX(Kalender!GM$81:GM$110,MAX(1,$C62))&gt;INDEX(Kalender!$B$81:$B$110,MAX(1,$C62))),AND($D62&gt;0,INDEX(Kalender!GM$81:GM$110,MAX(1,$D62))&gt;INDEX(Kalender!$B$81:$B$110,MAX(1,$D62))),AND($E62&gt;0,INDEX(Kalender!GM$81:GM$110,MAX(1,$E62))&gt;INDEX(Kalender!$B$81:$B$110,MAX(1,$E62))),AND($F62&gt;0,INDEX(Kalender!GM$81:GM$110,MAX(1,$F62))&gt;INDEX(Kalender!$B$81:$B$110,MAX(1,$F62)))),2,0))</f>
        <v>0</v>
      </c>
      <c r="GN62" s="5" t="n">
        <f aca="false">IF(Kalender!GN62&lt;&gt;1,0,IF(AND($B62&gt;0,INDEX(Kalender!GN$68:GN$77,MAX(1,$B62))&gt;INDEX(Kalender!$B$68:$B$77,MAX(1,$B62))),1,0)+IF(OR(AND($C62&gt;0,INDEX(Kalender!GN$81:GN$110,MAX(1,$C62))&gt;INDEX(Kalender!$B$81:$B$110,MAX(1,$C62))),AND($D62&gt;0,INDEX(Kalender!GN$81:GN$110,MAX(1,$D62))&gt;INDEX(Kalender!$B$81:$B$110,MAX(1,$D62))),AND($E62&gt;0,INDEX(Kalender!GN$81:GN$110,MAX(1,$E62))&gt;INDEX(Kalender!$B$81:$B$110,MAX(1,$E62))),AND($F62&gt;0,INDEX(Kalender!GN$81:GN$110,MAX(1,$F62))&gt;INDEX(Kalender!$B$81:$B$110,MAX(1,$F62)))),2,0))</f>
        <v>0</v>
      </c>
      <c r="GO62" s="5" t="n">
        <f aca="false">IF(Kalender!GO62&lt;&gt;1,0,IF(AND($B62&gt;0,INDEX(Kalender!GO$68:GO$77,MAX(1,$B62))&gt;INDEX(Kalender!$B$68:$B$77,MAX(1,$B62))),1,0)+IF(OR(AND($C62&gt;0,INDEX(Kalender!GO$81:GO$110,MAX(1,$C62))&gt;INDEX(Kalender!$B$81:$B$110,MAX(1,$C62))),AND($D62&gt;0,INDEX(Kalender!GO$81:GO$110,MAX(1,$D62))&gt;INDEX(Kalender!$B$81:$B$110,MAX(1,$D62))),AND($E62&gt;0,INDEX(Kalender!GO$81:GO$110,MAX(1,$E62))&gt;INDEX(Kalender!$B$81:$B$110,MAX(1,$E62))),AND($F62&gt;0,INDEX(Kalender!GO$81:GO$110,MAX(1,$F62))&gt;INDEX(Kalender!$B$81:$B$110,MAX(1,$F62)))),2,0))</f>
        <v>0</v>
      </c>
      <c r="GP62" s="5" t="n">
        <f aca="false">IF(Kalender!GP62&lt;&gt;1,0,IF(AND($B62&gt;0,INDEX(Kalender!GP$68:GP$77,MAX(1,$B62))&gt;INDEX(Kalender!$B$68:$B$77,MAX(1,$B62))),1,0)+IF(OR(AND($C62&gt;0,INDEX(Kalender!GP$81:GP$110,MAX(1,$C62))&gt;INDEX(Kalender!$B$81:$B$110,MAX(1,$C62))),AND($D62&gt;0,INDEX(Kalender!GP$81:GP$110,MAX(1,$D62))&gt;INDEX(Kalender!$B$81:$B$110,MAX(1,$D62))),AND($E62&gt;0,INDEX(Kalender!GP$81:GP$110,MAX(1,$E62))&gt;INDEX(Kalender!$B$81:$B$110,MAX(1,$E62))),AND($F62&gt;0,INDEX(Kalender!GP$81:GP$110,MAX(1,$F62))&gt;INDEX(Kalender!$B$81:$B$110,MAX(1,$F62)))),2,0))</f>
        <v>0</v>
      </c>
      <c r="GQ62" s="5" t="n">
        <f aca="false">IF(Kalender!GQ62&lt;&gt;1,0,IF(AND($B62&gt;0,INDEX(Kalender!GQ$68:GQ$77,MAX(1,$B62))&gt;INDEX(Kalender!$B$68:$B$77,MAX(1,$B62))),1,0)+IF(OR(AND($C62&gt;0,INDEX(Kalender!GQ$81:GQ$110,MAX(1,$C62))&gt;INDEX(Kalender!$B$81:$B$110,MAX(1,$C62))),AND($D62&gt;0,INDEX(Kalender!GQ$81:GQ$110,MAX(1,$D62))&gt;INDEX(Kalender!$B$81:$B$110,MAX(1,$D62))),AND($E62&gt;0,INDEX(Kalender!GQ$81:GQ$110,MAX(1,$E62))&gt;INDEX(Kalender!$B$81:$B$110,MAX(1,$E62))),AND($F62&gt;0,INDEX(Kalender!GQ$81:GQ$110,MAX(1,$F62))&gt;INDEX(Kalender!$B$81:$B$110,MAX(1,$F62)))),2,0))</f>
        <v>0</v>
      </c>
      <c r="GR62" s="5" t="n">
        <f aca="false">IF(Kalender!GR62&lt;&gt;1,0,IF(AND($B62&gt;0,INDEX(Kalender!GR$68:GR$77,MAX(1,$B62))&gt;INDEX(Kalender!$B$68:$B$77,MAX(1,$B62))),1,0)+IF(OR(AND($C62&gt;0,INDEX(Kalender!GR$81:GR$110,MAX(1,$C62))&gt;INDEX(Kalender!$B$81:$B$110,MAX(1,$C62))),AND($D62&gt;0,INDEX(Kalender!GR$81:GR$110,MAX(1,$D62))&gt;INDEX(Kalender!$B$81:$B$110,MAX(1,$D62))),AND($E62&gt;0,INDEX(Kalender!GR$81:GR$110,MAX(1,$E62))&gt;INDEX(Kalender!$B$81:$B$110,MAX(1,$E62))),AND($F62&gt;0,INDEX(Kalender!GR$81:GR$110,MAX(1,$F62))&gt;INDEX(Kalender!$B$81:$B$110,MAX(1,$F62)))),2,0))</f>
        <v>0</v>
      </c>
      <c r="GS62" s="5" t="n">
        <f aca="false">IF(Kalender!GS62&lt;&gt;1,0,IF(AND($B62&gt;0,INDEX(Kalender!GS$68:GS$77,MAX(1,$B62))&gt;INDEX(Kalender!$B$68:$B$77,MAX(1,$B62))),1,0)+IF(OR(AND($C62&gt;0,INDEX(Kalender!GS$81:GS$110,MAX(1,$C62))&gt;INDEX(Kalender!$B$81:$B$110,MAX(1,$C62))),AND($D62&gt;0,INDEX(Kalender!GS$81:GS$110,MAX(1,$D62))&gt;INDEX(Kalender!$B$81:$B$110,MAX(1,$D62))),AND($E62&gt;0,INDEX(Kalender!GS$81:GS$110,MAX(1,$E62))&gt;INDEX(Kalender!$B$81:$B$110,MAX(1,$E62))),AND($F62&gt;0,INDEX(Kalender!GS$81:GS$110,MAX(1,$F62))&gt;INDEX(Kalender!$B$81:$B$110,MAX(1,$F62)))),2,0))</f>
        <v>0</v>
      </c>
      <c r="GT62" s="5" t="n">
        <f aca="false">IF(Kalender!GT62&lt;&gt;1,0,IF(AND($B62&gt;0,INDEX(Kalender!GT$68:GT$77,MAX(1,$B62))&gt;INDEX(Kalender!$B$68:$B$77,MAX(1,$B62))),1,0)+IF(OR(AND($C62&gt;0,INDEX(Kalender!GT$81:GT$110,MAX(1,$C62))&gt;INDEX(Kalender!$B$81:$B$110,MAX(1,$C62))),AND($D62&gt;0,INDEX(Kalender!GT$81:GT$110,MAX(1,$D62))&gt;INDEX(Kalender!$B$81:$B$110,MAX(1,$D62))),AND($E62&gt;0,INDEX(Kalender!GT$81:GT$110,MAX(1,$E62))&gt;INDEX(Kalender!$B$81:$B$110,MAX(1,$E62))),AND($F62&gt;0,INDEX(Kalender!GT$81:GT$110,MAX(1,$F62))&gt;INDEX(Kalender!$B$81:$B$110,MAX(1,$F62)))),2,0))</f>
        <v>0</v>
      </c>
      <c r="GU62" s="5" t="n">
        <f aca="false">IF(Kalender!GU62&lt;&gt;1,0,IF(AND($B62&gt;0,INDEX(Kalender!GU$68:GU$77,MAX(1,$B62))&gt;INDEX(Kalender!$B$68:$B$77,MAX(1,$B62))),1,0)+IF(OR(AND($C62&gt;0,INDEX(Kalender!GU$81:GU$110,MAX(1,$C62))&gt;INDEX(Kalender!$B$81:$B$110,MAX(1,$C62))),AND($D62&gt;0,INDEX(Kalender!GU$81:GU$110,MAX(1,$D62))&gt;INDEX(Kalender!$B$81:$B$110,MAX(1,$D62))),AND($E62&gt;0,INDEX(Kalender!GU$81:GU$110,MAX(1,$E62))&gt;INDEX(Kalender!$B$81:$B$110,MAX(1,$E62))),AND($F62&gt;0,INDEX(Kalender!GU$81:GU$110,MAX(1,$F62))&gt;INDEX(Kalender!$B$81:$B$110,MAX(1,$F62)))),2,0))</f>
        <v>0</v>
      </c>
      <c r="GV62" s="5" t="n">
        <f aca="false">IF(Kalender!GV62&lt;&gt;1,0,IF(AND($B62&gt;0,INDEX(Kalender!GV$68:GV$77,MAX(1,$B62))&gt;INDEX(Kalender!$B$68:$B$77,MAX(1,$B62))),1,0)+IF(OR(AND($C62&gt;0,INDEX(Kalender!GV$81:GV$110,MAX(1,$C62))&gt;INDEX(Kalender!$B$81:$B$110,MAX(1,$C62))),AND($D62&gt;0,INDEX(Kalender!GV$81:GV$110,MAX(1,$D62))&gt;INDEX(Kalender!$B$81:$B$110,MAX(1,$D62))),AND($E62&gt;0,INDEX(Kalender!GV$81:GV$110,MAX(1,$E62))&gt;INDEX(Kalender!$B$81:$B$110,MAX(1,$E62))),AND($F62&gt;0,INDEX(Kalender!GV$81:GV$110,MAX(1,$F62))&gt;INDEX(Kalender!$B$81:$B$110,MAX(1,$F62)))),2,0))</f>
        <v>0</v>
      </c>
      <c r="GW62" s="5" t="n">
        <f aca="false">IF(Kalender!GW62&lt;&gt;1,0,IF(AND($B62&gt;0,INDEX(Kalender!GW$68:GW$77,MAX(1,$B62))&gt;INDEX(Kalender!$B$68:$B$77,MAX(1,$B62))),1,0)+IF(OR(AND($C62&gt;0,INDEX(Kalender!GW$81:GW$110,MAX(1,$C62))&gt;INDEX(Kalender!$B$81:$B$110,MAX(1,$C62))),AND($D62&gt;0,INDEX(Kalender!GW$81:GW$110,MAX(1,$D62))&gt;INDEX(Kalender!$B$81:$B$110,MAX(1,$D62))),AND($E62&gt;0,INDEX(Kalender!GW$81:GW$110,MAX(1,$E62))&gt;INDEX(Kalender!$B$81:$B$110,MAX(1,$E62))),AND($F62&gt;0,INDEX(Kalender!GW$81:GW$110,MAX(1,$F62))&gt;INDEX(Kalender!$B$81:$B$110,MAX(1,$F62)))),2,0))</f>
        <v>0</v>
      </c>
      <c r="GX62" s="5" t="n">
        <f aca="false">IF(Kalender!GX62&lt;&gt;1,0,IF(AND($B62&gt;0,INDEX(Kalender!GX$68:GX$77,MAX(1,$B62))&gt;INDEX(Kalender!$B$68:$B$77,MAX(1,$B62))),1,0)+IF(OR(AND($C62&gt;0,INDEX(Kalender!GX$81:GX$110,MAX(1,$C62))&gt;INDEX(Kalender!$B$81:$B$110,MAX(1,$C62))),AND($D62&gt;0,INDEX(Kalender!GX$81:GX$110,MAX(1,$D62))&gt;INDEX(Kalender!$B$81:$B$110,MAX(1,$D62))),AND($E62&gt;0,INDEX(Kalender!GX$81:GX$110,MAX(1,$E62))&gt;INDEX(Kalender!$B$81:$B$110,MAX(1,$E62))),AND($F62&gt;0,INDEX(Kalender!GX$81:GX$110,MAX(1,$F62))&gt;INDEX(Kalender!$B$81:$B$110,MAX(1,$F62)))),2,0))</f>
        <v>0</v>
      </c>
      <c r="GY62" s="5" t="n">
        <f aca="false">IF(Kalender!GY62&lt;&gt;1,0,IF(AND($B62&gt;0,INDEX(Kalender!GY$68:GY$77,MAX(1,$B62))&gt;INDEX(Kalender!$B$68:$B$77,MAX(1,$B62))),1,0)+IF(OR(AND($C62&gt;0,INDEX(Kalender!GY$81:GY$110,MAX(1,$C62))&gt;INDEX(Kalender!$B$81:$B$110,MAX(1,$C62))),AND($D62&gt;0,INDEX(Kalender!GY$81:GY$110,MAX(1,$D62))&gt;INDEX(Kalender!$B$81:$B$110,MAX(1,$D62))),AND($E62&gt;0,INDEX(Kalender!GY$81:GY$110,MAX(1,$E62))&gt;INDEX(Kalender!$B$81:$B$110,MAX(1,$E62))),AND($F62&gt;0,INDEX(Kalender!GY$81:GY$110,MAX(1,$F62))&gt;INDEX(Kalender!$B$81:$B$110,MAX(1,$F62)))),2,0))</f>
        <v>0</v>
      </c>
      <c r="GZ62" s="5" t="n">
        <f aca="false">IF(Kalender!GZ62&lt;&gt;1,0,IF(AND($B62&gt;0,INDEX(Kalender!GZ$68:GZ$77,MAX(1,$B62))&gt;INDEX(Kalender!$B$68:$B$77,MAX(1,$B62))),1,0)+IF(OR(AND($C62&gt;0,INDEX(Kalender!GZ$81:GZ$110,MAX(1,$C62))&gt;INDEX(Kalender!$B$81:$B$110,MAX(1,$C62))),AND($D62&gt;0,INDEX(Kalender!GZ$81:GZ$110,MAX(1,$D62))&gt;INDEX(Kalender!$B$81:$B$110,MAX(1,$D62))),AND($E62&gt;0,INDEX(Kalender!GZ$81:GZ$110,MAX(1,$E62))&gt;INDEX(Kalender!$B$81:$B$110,MAX(1,$E62))),AND($F62&gt;0,INDEX(Kalender!GZ$81:GZ$110,MAX(1,$F62))&gt;INDEX(Kalender!$B$81:$B$110,MAX(1,$F62)))),2,0))</f>
        <v>0</v>
      </c>
      <c r="HA62" s="5" t="n">
        <f aca="false">IF(Kalender!HA62&lt;&gt;1,0,IF(AND($B62&gt;0,INDEX(Kalender!HA$68:HA$77,MAX(1,$B62))&gt;INDEX(Kalender!$B$68:$B$77,MAX(1,$B62))),1,0)+IF(OR(AND($C62&gt;0,INDEX(Kalender!HA$81:HA$110,MAX(1,$C62))&gt;INDEX(Kalender!$B$81:$B$110,MAX(1,$C62))),AND($D62&gt;0,INDEX(Kalender!HA$81:HA$110,MAX(1,$D62))&gt;INDEX(Kalender!$B$81:$B$110,MAX(1,$D62))),AND($E62&gt;0,INDEX(Kalender!HA$81:HA$110,MAX(1,$E62))&gt;INDEX(Kalender!$B$81:$B$110,MAX(1,$E62))),AND($F62&gt;0,INDEX(Kalender!HA$81:HA$110,MAX(1,$F62))&gt;INDEX(Kalender!$B$81:$B$110,MAX(1,$F62)))),2,0))</f>
        <v>0</v>
      </c>
      <c r="HB62" s="5" t="n">
        <f aca="false">IF(Kalender!HB62&lt;&gt;1,0,IF(AND($B62&gt;0,INDEX(Kalender!HB$68:HB$77,MAX(1,$B62))&gt;INDEX(Kalender!$B$68:$B$77,MAX(1,$B62))),1,0)+IF(OR(AND($C62&gt;0,INDEX(Kalender!HB$81:HB$110,MAX(1,$C62))&gt;INDEX(Kalender!$B$81:$B$110,MAX(1,$C62))),AND($D62&gt;0,INDEX(Kalender!HB$81:HB$110,MAX(1,$D62))&gt;INDEX(Kalender!$B$81:$B$110,MAX(1,$D62))),AND($E62&gt;0,INDEX(Kalender!HB$81:HB$110,MAX(1,$E62))&gt;INDEX(Kalender!$B$81:$B$110,MAX(1,$E62))),AND($F62&gt;0,INDEX(Kalender!HB$81:HB$110,MAX(1,$F62))&gt;INDEX(Kalender!$B$81:$B$110,MAX(1,$F62)))),2,0))</f>
        <v>0</v>
      </c>
      <c r="HC62" s="5" t="n">
        <f aca="false">IF(Kalender!HC62&lt;&gt;1,0,IF(AND($B62&gt;0,INDEX(Kalender!HC$68:HC$77,MAX(1,$B62))&gt;INDEX(Kalender!$B$68:$B$77,MAX(1,$B62))),1,0)+IF(OR(AND($C62&gt;0,INDEX(Kalender!HC$81:HC$110,MAX(1,$C62))&gt;INDEX(Kalender!$B$81:$B$110,MAX(1,$C62))),AND($D62&gt;0,INDEX(Kalender!HC$81:HC$110,MAX(1,$D62))&gt;INDEX(Kalender!$B$81:$B$110,MAX(1,$D62))),AND($E62&gt;0,INDEX(Kalender!HC$81:HC$110,MAX(1,$E62))&gt;INDEX(Kalender!$B$81:$B$110,MAX(1,$E62))),AND($F62&gt;0,INDEX(Kalender!HC$81:HC$110,MAX(1,$F62))&gt;INDEX(Kalender!$B$81:$B$110,MAX(1,$F62)))),2,0))</f>
        <v>0</v>
      </c>
      <c r="HD62" s="5" t="n">
        <f aca="false">IF(Kalender!HD62&lt;&gt;1,0,IF(AND($B62&gt;0,INDEX(Kalender!HD$68:HD$77,MAX(1,$B62))&gt;INDEX(Kalender!$B$68:$B$77,MAX(1,$B62))),1,0)+IF(OR(AND($C62&gt;0,INDEX(Kalender!HD$81:HD$110,MAX(1,$C62))&gt;INDEX(Kalender!$B$81:$B$110,MAX(1,$C62))),AND($D62&gt;0,INDEX(Kalender!HD$81:HD$110,MAX(1,$D62))&gt;INDEX(Kalender!$B$81:$B$110,MAX(1,$D62))),AND($E62&gt;0,INDEX(Kalender!HD$81:HD$110,MAX(1,$E62))&gt;INDEX(Kalender!$B$81:$B$110,MAX(1,$E62))),AND($F62&gt;0,INDEX(Kalender!HD$81:HD$110,MAX(1,$F62))&gt;INDEX(Kalender!$B$81:$B$110,MAX(1,$F62)))),2,0))</f>
        <v>0</v>
      </c>
      <c r="HE62" s="5" t="n">
        <f aca="false">IF(Kalender!HE62&lt;&gt;1,0,IF(AND($B62&gt;0,INDEX(Kalender!HE$68:HE$77,MAX(1,$B62))&gt;INDEX(Kalender!$B$68:$B$77,MAX(1,$B62))),1,0)+IF(OR(AND($C62&gt;0,INDEX(Kalender!HE$81:HE$110,MAX(1,$C62))&gt;INDEX(Kalender!$B$81:$B$110,MAX(1,$C62))),AND($D62&gt;0,INDEX(Kalender!HE$81:HE$110,MAX(1,$D62))&gt;INDEX(Kalender!$B$81:$B$110,MAX(1,$D62))),AND($E62&gt;0,INDEX(Kalender!HE$81:HE$110,MAX(1,$E62))&gt;INDEX(Kalender!$B$81:$B$110,MAX(1,$E62))),AND($F62&gt;0,INDEX(Kalender!HE$81:HE$110,MAX(1,$F62))&gt;INDEX(Kalender!$B$81:$B$110,MAX(1,$F62)))),2,0))</f>
        <v>0</v>
      </c>
      <c r="HF62" s="5" t="n">
        <f aca="false">IF(Kalender!HF62&lt;&gt;1,0,IF(AND($B62&gt;0,INDEX(Kalender!HF$68:HF$77,MAX(1,$B62))&gt;INDEX(Kalender!$B$68:$B$77,MAX(1,$B62))),1,0)+IF(OR(AND($C62&gt;0,INDEX(Kalender!HF$81:HF$110,MAX(1,$C62))&gt;INDEX(Kalender!$B$81:$B$110,MAX(1,$C62))),AND($D62&gt;0,INDEX(Kalender!HF$81:HF$110,MAX(1,$D62))&gt;INDEX(Kalender!$B$81:$B$110,MAX(1,$D62))),AND($E62&gt;0,INDEX(Kalender!HF$81:HF$110,MAX(1,$E62))&gt;INDEX(Kalender!$B$81:$B$110,MAX(1,$E62))),AND($F62&gt;0,INDEX(Kalender!HF$81:HF$110,MAX(1,$F62))&gt;INDEX(Kalender!$B$81:$B$110,MAX(1,$F62)))),2,0))</f>
        <v>0</v>
      </c>
      <c r="HG62" s="5" t="n">
        <f aca="false">IF(Kalender!HG62&lt;&gt;1,0,IF(AND($B62&gt;0,INDEX(Kalender!HG$68:HG$77,MAX(1,$B62))&gt;INDEX(Kalender!$B$68:$B$77,MAX(1,$B62))),1,0)+IF(OR(AND($C62&gt;0,INDEX(Kalender!HG$81:HG$110,MAX(1,$C62))&gt;INDEX(Kalender!$B$81:$B$110,MAX(1,$C62))),AND($D62&gt;0,INDEX(Kalender!HG$81:HG$110,MAX(1,$D62))&gt;INDEX(Kalender!$B$81:$B$110,MAX(1,$D62))),AND($E62&gt;0,INDEX(Kalender!HG$81:HG$110,MAX(1,$E62))&gt;INDEX(Kalender!$B$81:$B$110,MAX(1,$E62))),AND($F62&gt;0,INDEX(Kalender!HG$81:HG$110,MAX(1,$F62))&gt;INDEX(Kalender!$B$81:$B$110,MAX(1,$F62)))),2,0))</f>
        <v>0</v>
      </c>
      <c r="HH62" s="5" t="n">
        <f aca="false">IF(Kalender!HH62&lt;&gt;1,0,IF(AND($B62&gt;0,INDEX(Kalender!HH$68:HH$77,MAX(1,$B62))&gt;INDEX(Kalender!$B$68:$B$77,MAX(1,$B62))),1,0)+IF(OR(AND($C62&gt;0,INDEX(Kalender!HH$81:HH$110,MAX(1,$C62))&gt;INDEX(Kalender!$B$81:$B$110,MAX(1,$C62))),AND($D62&gt;0,INDEX(Kalender!HH$81:HH$110,MAX(1,$D62))&gt;INDEX(Kalender!$B$81:$B$110,MAX(1,$D62))),AND($E62&gt;0,INDEX(Kalender!HH$81:HH$110,MAX(1,$E62))&gt;INDEX(Kalender!$B$81:$B$110,MAX(1,$E62))),AND($F62&gt;0,INDEX(Kalender!HH$81:HH$110,MAX(1,$F62))&gt;INDEX(Kalender!$B$81:$B$110,MAX(1,$F62)))),2,0))</f>
        <v>0</v>
      </c>
      <c r="HI62" s="5" t="n">
        <f aca="false">IF(Kalender!HI62&lt;&gt;1,0,IF(AND($B62&gt;0,INDEX(Kalender!HI$68:HI$77,MAX(1,$B62))&gt;INDEX(Kalender!$B$68:$B$77,MAX(1,$B62))),1,0)+IF(OR(AND($C62&gt;0,INDEX(Kalender!HI$81:HI$110,MAX(1,$C62))&gt;INDEX(Kalender!$B$81:$B$110,MAX(1,$C62))),AND($D62&gt;0,INDEX(Kalender!HI$81:HI$110,MAX(1,$D62))&gt;INDEX(Kalender!$B$81:$B$110,MAX(1,$D62))),AND($E62&gt;0,INDEX(Kalender!HI$81:HI$110,MAX(1,$E62))&gt;INDEX(Kalender!$B$81:$B$110,MAX(1,$E62))),AND($F62&gt;0,INDEX(Kalender!HI$81:HI$110,MAX(1,$F62))&gt;INDEX(Kalender!$B$81:$B$110,MAX(1,$F62)))),2,0))</f>
        <v>0</v>
      </c>
      <c r="HJ62" s="5" t="n">
        <f aca="false">IF(Kalender!HJ62&lt;&gt;1,0,IF(AND($B62&gt;0,INDEX(Kalender!HJ$68:HJ$77,MAX(1,$B62))&gt;INDEX(Kalender!$B$68:$B$77,MAX(1,$B62))),1,0)+IF(OR(AND($C62&gt;0,INDEX(Kalender!HJ$81:HJ$110,MAX(1,$C62))&gt;INDEX(Kalender!$B$81:$B$110,MAX(1,$C62))),AND($D62&gt;0,INDEX(Kalender!HJ$81:HJ$110,MAX(1,$D62))&gt;INDEX(Kalender!$B$81:$B$110,MAX(1,$D62))),AND($E62&gt;0,INDEX(Kalender!HJ$81:HJ$110,MAX(1,$E62))&gt;INDEX(Kalender!$B$81:$B$110,MAX(1,$E62))),AND($F62&gt;0,INDEX(Kalender!HJ$81:HJ$110,MAX(1,$F62))&gt;INDEX(Kalender!$B$81:$B$110,MAX(1,$F62)))),2,0))</f>
        <v>0</v>
      </c>
      <c r="HK62" s="5" t="n">
        <f aca="false">IF(Kalender!HK62&lt;&gt;1,0,IF(AND($B62&gt;0,INDEX(Kalender!HK$68:HK$77,MAX(1,$B62))&gt;INDEX(Kalender!$B$68:$B$77,MAX(1,$B62))),1,0)+IF(OR(AND($C62&gt;0,INDEX(Kalender!HK$81:HK$110,MAX(1,$C62))&gt;INDEX(Kalender!$B$81:$B$110,MAX(1,$C62))),AND($D62&gt;0,INDEX(Kalender!HK$81:HK$110,MAX(1,$D62))&gt;INDEX(Kalender!$B$81:$B$110,MAX(1,$D62))),AND($E62&gt;0,INDEX(Kalender!HK$81:HK$110,MAX(1,$E62))&gt;INDEX(Kalender!$B$81:$B$110,MAX(1,$E62))),AND($F62&gt;0,INDEX(Kalender!HK$81:HK$110,MAX(1,$F62))&gt;INDEX(Kalender!$B$81:$B$110,MAX(1,$F62)))),2,0))</f>
        <v>0</v>
      </c>
      <c r="HL62" s="5" t="n">
        <f aca="false">IF(Kalender!HL62&lt;&gt;1,0,IF(AND($B62&gt;0,INDEX(Kalender!HL$68:HL$77,MAX(1,$B62))&gt;INDEX(Kalender!$B$68:$B$77,MAX(1,$B62))),1,0)+IF(OR(AND($C62&gt;0,INDEX(Kalender!HL$81:HL$110,MAX(1,$C62))&gt;INDEX(Kalender!$B$81:$B$110,MAX(1,$C62))),AND($D62&gt;0,INDEX(Kalender!HL$81:HL$110,MAX(1,$D62))&gt;INDEX(Kalender!$B$81:$B$110,MAX(1,$D62))),AND($E62&gt;0,INDEX(Kalender!HL$81:HL$110,MAX(1,$E62))&gt;INDEX(Kalender!$B$81:$B$110,MAX(1,$E62))),AND($F62&gt;0,INDEX(Kalender!HL$81:HL$110,MAX(1,$F62))&gt;INDEX(Kalender!$B$81:$B$110,MAX(1,$F62)))),2,0))</f>
        <v>0</v>
      </c>
      <c r="HM62" s="5" t="n">
        <f aca="false">IF(Kalender!HM62&lt;&gt;1,0,IF(AND($B62&gt;0,INDEX(Kalender!HM$68:HM$77,MAX(1,$B62))&gt;INDEX(Kalender!$B$68:$B$77,MAX(1,$B62))),1,0)+IF(OR(AND($C62&gt;0,INDEX(Kalender!HM$81:HM$110,MAX(1,$C62))&gt;INDEX(Kalender!$B$81:$B$110,MAX(1,$C62))),AND($D62&gt;0,INDEX(Kalender!HM$81:HM$110,MAX(1,$D62))&gt;INDEX(Kalender!$B$81:$B$110,MAX(1,$D62))),AND($E62&gt;0,INDEX(Kalender!HM$81:HM$110,MAX(1,$E62))&gt;INDEX(Kalender!$B$81:$B$110,MAX(1,$E62))),AND($F62&gt;0,INDEX(Kalender!HM$81:HM$110,MAX(1,$F62))&gt;INDEX(Kalender!$B$81:$B$110,MAX(1,$F62)))),2,0))</f>
        <v>0</v>
      </c>
      <c r="HN62" s="5" t="n">
        <f aca="false">IF(Kalender!HN62&lt;&gt;1,0,IF(AND($B62&gt;0,INDEX(Kalender!HN$68:HN$77,MAX(1,$B62))&gt;INDEX(Kalender!$B$68:$B$77,MAX(1,$B62))),1,0)+IF(OR(AND($C62&gt;0,INDEX(Kalender!HN$81:HN$110,MAX(1,$C62))&gt;INDEX(Kalender!$B$81:$B$110,MAX(1,$C62))),AND($D62&gt;0,INDEX(Kalender!HN$81:HN$110,MAX(1,$D62))&gt;INDEX(Kalender!$B$81:$B$110,MAX(1,$D62))),AND($E62&gt;0,INDEX(Kalender!HN$81:HN$110,MAX(1,$E62))&gt;INDEX(Kalender!$B$81:$B$110,MAX(1,$E62))),AND($F62&gt;0,INDEX(Kalender!HN$81:HN$110,MAX(1,$F62))&gt;INDEX(Kalender!$B$81:$B$110,MAX(1,$F62)))),2,0))</f>
        <v>0</v>
      </c>
      <c r="HO62" s="5" t="n">
        <f aca="false">IF(Kalender!HO62&lt;&gt;1,0,IF(AND($B62&gt;0,INDEX(Kalender!HO$68:HO$77,MAX(1,$B62))&gt;INDEX(Kalender!$B$68:$B$77,MAX(1,$B62))),1,0)+IF(OR(AND($C62&gt;0,INDEX(Kalender!HO$81:HO$110,MAX(1,$C62))&gt;INDEX(Kalender!$B$81:$B$110,MAX(1,$C62))),AND($D62&gt;0,INDEX(Kalender!HO$81:HO$110,MAX(1,$D62))&gt;INDEX(Kalender!$B$81:$B$110,MAX(1,$D62))),AND($E62&gt;0,INDEX(Kalender!HO$81:HO$110,MAX(1,$E62))&gt;INDEX(Kalender!$B$81:$B$110,MAX(1,$E62))),AND($F62&gt;0,INDEX(Kalender!HO$81:HO$110,MAX(1,$F62))&gt;INDEX(Kalender!$B$81:$B$110,MAX(1,$F62)))),2,0))</f>
        <v>0</v>
      </c>
      <c r="HP62" s="5" t="n">
        <f aca="false">IF(Kalender!HP62&lt;&gt;1,0,IF(AND($B62&gt;0,INDEX(Kalender!HP$68:HP$77,MAX(1,$B62))&gt;INDEX(Kalender!$B$68:$B$77,MAX(1,$B62))),1,0)+IF(OR(AND($C62&gt;0,INDEX(Kalender!HP$81:HP$110,MAX(1,$C62))&gt;INDEX(Kalender!$B$81:$B$110,MAX(1,$C62))),AND($D62&gt;0,INDEX(Kalender!HP$81:HP$110,MAX(1,$D62))&gt;INDEX(Kalender!$B$81:$B$110,MAX(1,$D62))),AND($E62&gt;0,INDEX(Kalender!HP$81:HP$110,MAX(1,$E62))&gt;INDEX(Kalender!$B$81:$B$110,MAX(1,$E62))),AND($F62&gt;0,INDEX(Kalender!HP$81:HP$110,MAX(1,$F62))&gt;INDEX(Kalender!$B$81:$B$110,MAX(1,$F62)))),2,0))</f>
        <v>0</v>
      </c>
      <c r="HQ62" s="5" t="n">
        <f aca="false">IF(Kalender!HQ62&lt;&gt;1,0,IF(AND($B62&gt;0,INDEX(Kalender!HQ$68:HQ$77,MAX(1,$B62))&gt;INDEX(Kalender!$B$68:$B$77,MAX(1,$B62))),1,0)+IF(OR(AND($C62&gt;0,INDEX(Kalender!HQ$81:HQ$110,MAX(1,$C62))&gt;INDEX(Kalender!$B$81:$B$110,MAX(1,$C62))),AND($D62&gt;0,INDEX(Kalender!HQ$81:HQ$110,MAX(1,$D62))&gt;INDEX(Kalender!$B$81:$B$110,MAX(1,$D62))),AND($E62&gt;0,INDEX(Kalender!HQ$81:HQ$110,MAX(1,$E62))&gt;INDEX(Kalender!$B$81:$B$110,MAX(1,$E62))),AND($F62&gt;0,INDEX(Kalender!HQ$81:HQ$110,MAX(1,$F62))&gt;INDEX(Kalender!$B$81:$B$110,MAX(1,$F62)))),2,0))</f>
        <v>0</v>
      </c>
      <c r="HR62" s="5" t="n">
        <f aca="false">IF(Kalender!HR62&lt;&gt;1,0,IF(AND($B62&gt;0,INDEX(Kalender!HR$68:HR$77,MAX(1,$B62))&gt;INDEX(Kalender!$B$68:$B$77,MAX(1,$B62))),1,0)+IF(OR(AND($C62&gt;0,INDEX(Kalender!HR$81:HR$110,MAX(1,$C62))&gt;INDEX(Kalender!$B$81:$B$110,MAX(1,$C62))),AND($D62&gt;0,INDEX(Kalender!HR$81:HR$110,MAX(1,$D62))&gt;INDEX(Kalender!$B$81:$B$110,MAX(1,$D62))),AND($E62&gt;0,INDEX(Kalender!HR$81:HR$110,MAX(1,$E62))&gt;INDEX(Kalender!$B$81:$B$110,MAX(1,$E62))),AND($F62&gt;0,INDEX(Kalender!HR$81:HR$110,MAX(1,$F62))&gt;INDEX(Kalender!$B$81:$B$110,MAX(1,$F62)))),2,0))</f>
        <v>0</v>
      </c>
      <c r="HS62" s="5" t="n">
        <f aca="false">IF(Kalender!HS62&lt;&gt;1,0,IF(AND($B62&gt;0,INDEX(Kalender!HS$68:HS$77,MAX(1,$B62))&gt;INDEX(Kalender!$B$68:$B$77,MAX(1,$B62))),1,0)+IF(OR(AND($C62&gt;0,INDEX(Kalender!HS$81:HS$110,MAX(1,$C62))&gt;INDEX(Kalender!$B$81:$B$110,MAX(1,$C62))),AND($D62&gt;0,INDEX(Kalender!HS$81:HS$110,MAX(1,$D62))&gt;INDEX(Kalender!$B$81:$B$110,MAX(1,$D62))),AND($E62&gt;0,INDEX(Kalender!HS$81:HS$110,MAX(1,$E62))&gt;INDEX(Kalender!$B$81:$B$110,MAX(1,$E62))),AND($F62&gt;0,INDEX(Kalender!HS$81:HS$110,MAX(1,$F62))&gt;INDEX(Kalender!$B$81:$B$110,MAX(1,$F62)))),2,0))</f>
        <v>0</v>
      </c>
      <c r="HT62" s="5" t="n">
        <f aca="false">IF(Kalender!HT62&lt;&gt;1,0,IF(AND($B62&gt;0,INDEX(Kalender!HT$68:HT$77,MAX(1,$B62))&gt;INDEX(Kalender!$B$68:$B$77,MAX(1,$B62))),1,0)+IF(OR(AND($C62&gt;0,INDEX(Kalender!HT$81:HT$110,MAX(1,$C62))&gt;INDEX(Kalender!$B$81:$B$110,MAX(1,$C62))),AND($D62&gt;0,INDEX(Kalender!HT$81:HT$110,MAX(1,$D62))&gt;INDEX(Kalender!$B$81:$B$110,MAX(1,$D62))),AND($E62&gt;0,INDEX(Kalender!HT$81:HT$110,MAX(1,$E62))&gt;INDEX(Kalender!$B$81:$B$110,MAX(1,$E62))),AND($F62&gt;0,INDEX(Kalender!HT$81:HT$110,MAX(1,$F62))&gt;INDEX(Kalender!$B$81:$B$110,MAX(1,$F62)))),2,0))</f>
        <v>0</v>
      </c>
      <c r="HU62" s="5" t="n">
        <f aca="false">IF(Kalender!HU62&lt;&gt;1,0,IF(AND($B62&gt;0,INDEX(Kalender!HU$68:HU$77,MAX(1,$B62))&gt;INDEX(Kalender!$B$68:$B$77,MAX(1,$B62))),1,0)+IF(OR(AND($C62&gt;0,INDEX(Kalender!HU$81:HU$110,MAX(1,$C62))&gt;INDEX(Kalender!$B$81:$B$110,MAX(1,$C62))),AND($D62&gt;0,INDEX(Kalender!HU$81:HU$110,MAX(1,$D62))&gt;INDEX(Kalender!$B$81:$B$110,MAX(1,$D62))),AND($E62&gt;0,INDEX(Kalender!HU$81:HU$110,MAX(1,$E62))&gt;INDEX(Kalender!$B$81:$B$110,MAX(1,$E62))),AND($F62&gt;0,INDEX(Kalender!HU$81:HU$110,MAX(1,$F62))&gt;INDEX(Kalender!$B$81:$B$110,MAX(1,$F62)))),2,0))</f>
        <v>0</v>
      </c>
      <c r="HV62" s="5" t="n">
        <f aca="false">IF(Kalender!HV62&lt;&gt;1,0,IF(AND($B62&gt;0,INDEX(Kalender!HV$68:HV$77,MAX(1,$B62))&gt;INDEX(Kalender!$B$68:$B$77,MAX(1,$B62))),1,0)+IF(OR(AND($C62&gt;0,INDEX(Kalender!HV$81:HV$110,MAX(1,$C62))&gt;INDEX(Kalender!$B$81:$B$110,MAX(1,$C62))),AND($D62&gt;0,INDEX(Kalender!HV$81:HV$110,MAX(1,$D62))&gt;INDEX(Kalender!$B$81:$B$110,MAX(1,$D62))),AND($E62&gt;0,INDEX(Kalender!HV$81:HV$110,MAX(1,$E62))&gt;INDEX(Kalender!$B$81:$B$110,MAX(1,$E62))),AND($F62&gt;0,INDEX(Kalender!HV$81:HV$110,MAX(1,$F62))&gt;INDEX(Kalender!$B$81:$B$110,MAX(1,$F62)))),2,0))</f>
        <v>0</v>
      </c>
      <c r="HW62" s="5" t="n">
        <f aca="false">IF(Kalender!HW62&lt;&gt;1,0,IF(AND($B62&gt;0,INDEX(Kalender!HW$68:HW$77,MAX(1,$B62))&gt;INDEX(Kalender!$B$68:$B$77,MAX(1,$B62))),1,0)+IF(OR(AND($C62&gt;0,INDEX(Kalender!HW$81:HW$110,MAX(1,$C62))&gt;INDEX(Kalender!$B$81:$B$110,MAX(1,$C62))),AND($D62&gt;0,INDEX(Kalender!HW$81:HW$110,MAX(1,$D62))&gt;INDEX(Kalender!$B$81:$B$110,MAX(1,$D62))),AND($E62&gt;0,INDEX(Kalender!HW$81:HW$110,MAX(1,$E62))&gt;INDEX(Kalender!$B$81:$B$110,MAX(1,$E62))),AND($F62&gt;0,INDEX(Kalender!HW$81:HW$110,MAX(1,$F62))&gt;INDEX(Kalender!$B$81:$B$110,MAX(1,$F62)))),2,0))</f>
        <v>0</v>
      </c>
      <c r="HX62" s="5" t="n">
        <f aca="false">IF(Kalender!HX62&lt;&gt;1,0,IF(AND($B62&gt;0,INDEX(Kalender!HX$68:HX$77,MAX(1,$B62))&gt;INDEX(Kalender!$B$68:$B$77,MAX(1,$B62))),1,0)+IF(OR(AND($C62&gt;0,INDEX(Kalender!HX$81:HX$110,MAX(1,$C62))&gt;INDEX(Kalender!$B$81:$B$110,MAX(1,$C62))),AND($D62&gt;0,INDEX(Kalender!HX$81:HX$110,MAX(1,$D62))&gt;INDEX(Kalender!$B$81:$B$110,MAX(1,$D62))),AND($E62&gt;0,INDEX(Kalender!HX$81:HX$110,MAX(1,$E62))&gt;INDEX(Kalender!$B$81:$B$110,MAX(1,$E62))),AND($F62&gt;0,INDEX(Kalender!HX$81:HX$110,MAX(1,$F62))&gt;INDEX(Kalender!$B$81:$B$110,MAX(1,$F62)))),2,0))</f>
        <v>0</v>
      </c>
      <c r="HY62" s="5" t="n">
        <f aca="false">IF(Kalender!HY62&lt;&gt;1,0,IF(AND($B62&gt;0,INDEX(Kalender!HY$68:HY$77,MAX(1,$B62))&gt;INDEX(Kalender!$B$68:$B$77,MAX(1,$B62))),1,0)+IF(OR(AND($C62&gt;0,INDEX(Kalender!HY$81:HY$110,MAX(1,$C62))&gt;INDEX(Kalender!$B$81:$B$110,MAX(1,$C62))),AND($D62&gt;0,INDEX(Kalender!HY$81:HY$110,MAX(1,$D62))&gt;INDEX(Kalender!$B$81:$B$110,MAX(1,$D62))),AND($E62&gt;0,INDEX(Kalender!HY$81:HY$110,MAX(1,$E62))&gt;INDEX(Kalender!$B$81:$B$110,MAX(1,$E62))),AND($F62&gt;0,INDEX(Kalender!HY$81:HY$110,MAX(1,$F62))&gt;INDEX(Kalender!$B$81:$B$110,MAX(1,$F62)))),2,0))</f>
        <v>0</v>
      </c>
      <c r="HZ62" s="5" t="n">
        <f aca="false">IF(Kalender!HZ62&lt;&gt;1,0,IF(AND($B62&gt;0,INDEX(Kalender!HZ$68:HZ$77,MAX(1,$B62))&gt;INDEX(Kalender!$B$68:$B$77,MAX(1,$B62))),1,0)+IF(OR(AND($C62&gt;0,INDEX(Kalender!HZ$81:HZ$110,MAX(1,$C62))&gt;INDEX(Kalender!$B$81:$B$110,MAX(1,$C62))),AND($D62&gt;0,INDEX(Kalender!HZ$81:HZ$110,MAX(1,$D62))&gt;INDEX(Kalender!$B$81:$B$110,MAX(1,$D62))),AND($E62&gt;0,INDEX(Kalender!HZ$81:HZ$110,MAX(1,$E62))&gt;INDEX(Kalender!$B$81:$B$110,MAX(1,$E62))),AND($F62&gt;0,INDEX(Kalender!HZ$81:HZ$110,MAX(1,$F62))&gt;INDEX(Kalender!$B$81:$B$110,MAX(1,$F62)))),2,0))</f>
        <v>0</v>
      </c>
      <c r="IA62" s="5" t="n">
        <f aca="false">IF(Kalender!IA62&lt;&gt;1,0,IF(AND($B62&gt;0,INDEX(Kalender!IA$68:IA$77,MAX(1,$B62))&gt;INDEX(Kalender!$B$68:$B$77,MAX(1,$B62))),1,0)+IF(OR(AND($C62&gt;0,INDEX(Kalender!IA$81:IA$110,MAX(1,$C62))&gt;INDEX(Kalender!$B$81:$B$110,MAX(1,$C62))),AND($D62&gt;0,INDEX(Kalender!IA$81:IA$110,MAX(1,$D62))&gt;INDEX(Kalender!$B$81:$B$110,MAX(1,$D62))),AND($E62&gt;0,INDEX(Kalender!IA$81:IA$110,MAX(1,$E62))&gt;INDEX(Kalender!$B$81:$B$110,MAX(1,$E62))),AND($F62&gt;0,INDEX(Kalender!IA$81:IA$110,MAX(1,$F62))&gt;INDEX(Kalender!$B$81:$B$110,MAX(1,$F62)))),2,0))</f>
        <v>0</v>
      </c>
      <c r="IB62" s="5" t="n">
        <f aca="false">IF(Kalender!IB62&lt;&gt;1,0,IF(AND($B62&gt;0,INDEX(Kalender!IB$68:IB$77,MAX(1,$B62))&gt;INDEX(Kalender!$B$68:$B$77,MAX(1,$B62))),1,0)+IF(OR(AND($C62&gt;0,INDEX(Kalender!IB$81:IB$110,MAX(1,$C62))&gt;INDEX(Kalender!$B$81:$B$110,MAX(1,$C62))),AND($D62&gt;0,INDEX(Kalender!IB$81:IB$110,MAX(1,$D62))&gt;INDEX(Kalender!$B$81:$B$110,MAX(1,$D62))),AND($E62&gt;0,INDEX(Kalender!IB$81:IB$110,MAX(1,$E62))&gt;INDEX(Kalender!$B$81:$B$110,MAX(1,$E62))),AND($F62&gt;0,INDEX(Kalender!IB$81:IB$110,MAX(1,$F62))&gt;INDEX(Kalender!$B$81:$B$110,MAX(1,$F62)))),2,0))</f>
        <v>0</v>
      </c>
      <c r="IC62" s="5" t="n">
        <f aca="false">IF(Kalender!IC62&lt;&gt;1,0,IF(AND($B62&gt;0,INDEX(Kalender!IC$68:IC$77,MAX(1,$B62))&gt;INDEX(Kalender!$B$68:$B$77,MAX(1,$B62))),1,0)+IF(OR(AND($C62&gt;0,INDEX(Kalender!IC$81:IC$110,MAX(1,$C62))&gt;INDEX(Kalender!$B$81:$B$110,MAX(1,$C62))),AND($D62&gt;0,INDEX(Kalender!IC$81:IC$110,MAX(1,$D62))&gt;INDEX(Kalender!$B$81:$B$110,MAX(1,$D62))),AND($E62&gt;0,INDEX(Kalender!IC$81:IC$110,MAX(1,$E62))&gt;INDEX(Kalender!$B$81:$B$110,MAX(1,$E62))),AND($F62&gt;0,INDEX(Kalender!IC$81:IC$110,MAX(1,$F62))&gt;INDEX(Kalender!$B$81:$B$110,MAX(1,$F62)))),2,0))</f>
        <v>0</v>
      </c>
      <c r="ID62" s="5" t="n">
        <f aca="false">IF(Kalender!ID62&lt;&gt;1,0,IF(AND($B62&gt;0,INDEX(Kalender!ID$68:ID$77,MAX(1,$B62))&gt;INDEX(Kalender!$B$68:$B$77,MAX(1,$B62))),1,0)+IF(OR(AND($C62&gt;0,INDEX(Kalender!ID$81:ID$110,MAX(1,$C62))&gt;INDEX(Kalender!$B$81:$B$110,MAX(1,$C62))),AND($D62&gt;0,INDEX(Kalender!ID$81:ID$110,MAX(1,$D62))&gt;INDEX(Kalender!$B$81:$B$110,MAX(1,$D62))),AND($E62&gt;0,INDEX(Kalender!ID$81:ID$110,MAX(1,$E62))&gt;INDEX(Kalender!$B$81:$B$110,MAX(1,$E62))),AND($F62&gt;0,INDEX(Kalender!ID$81:ID$110,MAX(1,$F62))&gt;INDEX(Kalender!$B$81:$B$110,MAX(1,$F62)))),2,0))</f>
        <v>0</v>
      </c>
      <c r="IE62" s="5" t="n">
        <f aca="false">IF(Kalender!IE62&lt;&gt;1,0,IF(AND($B62&gt;0,INDEX(Kalender!IE$68:IE$77,MAX(1,$B62))&gt;INDEX(Kalender!$B$68:$B$77,MAX(1,$B62))),1,0)+IF(OR(AND($C62&gt;0,INDEX(Kalender!IE$81:IE$110,MAX(1,$C62))&gt;INDEX(Kalender!$B$81:$B$110,MAX(1,$C62))),AND($D62&gt;0,INDEX(Kalender!IE$81:IE$110,MAX(1,$D62))&gt;INDEX(Kalender!$B$81:$B$110,MAX(1,$D62))),AND($E62&gt;0,INDEX(Kalender!IE$81:IE$110,MAX(1,$E62))&gt;INDEX(Kalender!$B$81:$B$110,MAX(1,$E62))),AND($F62&gt;0,INDEX(Kalender!IE$81:IE$110,MAX(1,$F62))&gt;INDEX(Kalender!$B$81:$B$110,MAX(1,$F62)))),2,0))</f>
        <v>0</v>
      </c>
      <c r="IF62" s="5" t="n">
        <f aca="false">IF(Kalender!IF62&lt;&gt;1,0,IF(AND($B62&gt;0,INDEX(Kalender!IF$68:IF$77,MAX(1,$B62))&gt;INDEX(Kalender!$B$68:$B$77,MAX(1,$B62))),1,0)+IF(OR(AND($C62&gt;0,INDEX(Kalender!IF$81:IF$110,MAX(1,$C62))&gt;INDEX(Kalender!$B$81:$B$110,MAX(1,$C62))),AND($D62&gt;0,INDEX(Kalender!IF$81:IF$110,MAX(1,$D62))&gt;INDEX(Kalender!$B$81:$B$110,MAX(1,$D62))),AND($E62&gt;0,INDEX(Kalender!IF$81:IF$110,MAX(1,$E62))&gt;INDEX(Kalender!$B$81:$B$110,MAX(1,$E62))),AND($F62&gt;0,INDEX(Kalender!IF$81:IF$110,MAX(1,$F62))&gt;INDEX(Kalender!$B$81:$B$110,MAX(1,$F62)))),2,0))</f>
        <v>0</v>
      </c>
      <c r="IG62" s="5" t="n">
        <f aca="false">IF(Kalender!IG62&lt;&gt;1,0,IF(AND($B62&gt;0,INDEX(Kalender!IG$68:IG$77,MAX(1,$B62))&gt;INDEX(Kalender!$B$68:$B$77,MAX(1,$B62))),1,0)+IF(OR(AND($C62&gt;0,INDEX(Kalender!IG$81:IG$110,MAX(1,$C62))&gt;INDEX(Kalender!$B$81:$B$110,MAX(1,$C62))),AND($D62&gt;0,INDEX(Kalender!IG$81:IG$110,MAX(1,$D62))&gt;INDEX(Kalender!$B$81:$B$110,MAX(1,$D62))),AND($E62&gt;0,INDEX(Kalender!IG$81:IG$110,MAX(1,$E62))&gt;INDEX(Kalender!$B$81:$B$110,MAX(1,$E62))),AND($F62&gt;0,INDEX(Kalender!IG$81:IG$110,MAX(1,$F62))&gt;INDEX(Kalender!$B$81:$B$110,MAX(1,$F62)))),2,0))</f>
        <v>0</v>
      </c>
      <c r="IH62" s="5" t="n">
        <f aca="false">IF(Kalender!IH62&lt;&gt;1,0,IF(AND($B62&gt;0,INDEX(Kalender!IH$68:IH$77,MAX(1,$B62))&gt;INDEX(Kalender!$B$68:$B$77,MAX(1,$B62))),1,0)+IF(OR(AND($C62&gt;0,INDEX(Kalender!IH$81:IH$110,MAX(1,$C62))&gt;INDEX(Kalender!$B$81:$B$110,MAX(1,$C62))),AND($D62&gt;0,INDEX(Kalender!IH$81:IH$110,MAX(1,$D62))&gt;INDEX(Kalender!$B$81:$B$110,MAX(1,$D62))),AND($E62&gt;0,INDEX(Kalender!IH$81:IH$110,MAX(1,$E62))&gt;INDEX(Kalender!$B$81:$B$110,MAX(1,$E62))),AND($F62&gt;0,INDEX(Kalender!IH$81:IH$110,MAX(1,$F62))&gt;INDEX(Kalender!$B$81:$B$110,MAX(1,$F62)))),2,0))</f>
        <v>0</v>
      </c>
      <c r="II62" s="5" t="n">
        <f aca="false">IF(Kalender!II62&lt;&gt;1,0,IF(AND($B62&gt;0,INDEX(Kalender!II$68:II$77,MAX(1,$B62))&gt;INDEX(Kalender!$B$68:$B$77,MAX(1,$B62))),1,0)+IF(OR(AND($C62&gt;0,INDEX(Kalender!II$81:II$110,MAX(1,$C62))&gt;INDEX(Kalender!$B$81:$B$110,MAX(1,$C62))),AND($D62&gt;0,INDEX(Kalender!II$81:II$110,MAX(1,$D62))&gt;INDEX(Kalender!$B$81:$B$110,MAX(1,$D62))),AND($E62&gt;0,INDEX(Kalender!II$81:II$110,MAX(1,$E62))&gt;INDEX(Kalender!$B$81:$B$110,MAX(1,$E62))),AND($F62&gt;0,INDEX(Kalender!II$81:II$110,MAX(1,$F62))&gt;INDEX(Kalender!$B$81:$B$110,MAX(1,$F62)))),2,0))</f>
        <v>0</v>
      </c>
      <c r="IJ62" s="5" t="n">
        <f aca="false">IF(Kalender!IJ62&lt;&gt;1,0,IF(AND($B62&gt;0,INDEX(Kalender!IJ$68:IJ$77,MAX(1,$B62))&gt;INDEX(Kalender!$B$68:$B$77,MAX(1,$B62))),1,0)+IF(OR(AND($C62&gt;0,INDEX(Kalender!IJ$81:IJ$110,MAX(1,$C62))&gt;INDEX(Kalender!$B$81:$B$110,MAX(1,$C62))),AND($D62&gt;0,INDEX(Kalender!IJ$81:IJ$110,MAX(1,$D62))&gt;INDEX(Kalender!$B$81:$B$110,MAX(1,$D62))),AND($E62&gt;0,INDEX(Kalender!IJ$81:IJ$110,MAX(1,$E62))&gt;INDEX(Kalender!$B$81:$B$110,MAX(1,$E62))),AND($F62&gt;0,INDEX(Kalender!IJ$81:IJ$110,MAX(1,$F62))&gt;INDEX(Kalender!$B$81:$B$110,MAX(1,$F62)))),2,0))</f>
        <v>0</v>
      </c>
      <c r="IK62" s="5" t="n">
        <f aca="false">IF(Kalender!IK62&lt;&gt;1,0,IF(AND($B62&gt;0,INDEX(Kalender!IK$68:IK$77,MAX(1,$B62))&gt;INDEX(Kalender!$B$68:$B$77,MAX(1,$B62))),1,0)+IF(OR(AND($C62&gt;0,INDEX(Kalender!IK$81:IK$110,MAX(1,$C62))&gt;INDEX(Kalender!$B$81:$B$110,MAX(1,$C62))),AND($D62&gt;0,INDEX(Kalender!IK$81:IK$110,MAX(1,$D62))&gt;INDEX(Kalender!$B$81:$B$110,MAX(1,$D62))),AND($E62&gt;0,INDEX(Kalender!IK$81:IK$110,MAX(1,$E62))&gt;INDEX(Kalender!$B$81:$B$110,MAX(1,$E62))),AND($F62&gt;0,INDEX(Kalender!IK$81:IK$110,MAX(1,$F62))&gt;INDEX(Kalender!$B$81:$B$110,MAX(1,$F62)))),2,0))</f>
        <v>0</v>
      </c>
      <c r="IL62" s="5" t="n">
        <f aca="false">IF(Kalender!IL62&lt;&gt;1,0,IF(AND($B62&gt;0,INDEX(Kalender!IL$68:IL$77,MAX(1,$B62))&gt;INDEX(Kalender!$B$68:$B$77,MAX(1,$B62))),1,0)+IF(OR(AND($C62&gt;0,INDEX(Kalender!IL$81:IL$110,MAX(1,$C62))&gt;INDEX(Kalender!$B$81:$B$110,MAX(1,$C62))),AND($D62&gt;0,INDEX(Kalender!IL$81:IL$110,MAX(1,$D62))&gt;INDEX(Kalender!$B$81:$B$110,MAX(1,$D62))),AND($E62&gt;0,INDEX(Kalender!IL$81:IL$110,MAX(1,$E62))&gt;INDEX(Kalender!$B$81:$B$110,MAX(1,$E62))),AND($F62&gt;0,INDEX(Kalender!IL$81:IL$110,MAX(1,$F62))&gt;INDEX(Kalender!$B$81:$B$110,MAX(1,$F62)))),2,0))</f>
        <v>0</v>
      </c>
      <c r="IM62" s="5" t="n">
        <f aca="false">IF(Kalender!IM62&lt;&gt;1,0,IF(AND($B62&gt;0,INDEX(Kalender!IM$68:IM$77,MAX(1,$B62))&gt;INDEX(Kalender!$B$68:$B$77,MAX(1,$B62))),1,0)+IF(OR(AND($C62&gt;0,INDEX(Kalender!IM$81:IM$110,MAX(1,$C62))&gt;INDEX(Kalender!$B$81:$B$110,MAX(1,$C62))),AND($D62&gt;0,INDEX(Kalender!IM$81:IM$110,MAX(1,$D62))&gt;INDEX(Kalender!$B$81:$B$110,MAX(1,$D62))),AND($E62&gt;0,INDEX(Kalender!IM$81:IM$110,MAX(1,$E62))&gt;INDEX(Kalender!$B$81:$B$110,MAX(1,$E62))),AND($F62&gt;0,INDEX(Kalender!IM$81:IM$110,MAX(1,$F62))&gt;INDEX(Kalender!$B$81:$B$110,MAX(1,$F62)))),2,0))</f>
        <v>0</v>
      </c>
      <c r="IN62" s="5" t="n">
        <f aca="false">IF(Kalender!IN62&lt;&gt;1,0,IF(AND($B62&gt;0,INDEX(Kalender!IN$68:IN$77,MAX(1,$B62))&gt;INDEX(Kalender!$B$68:$B$77,MAX(1,$B62))),1,0)+IF(OR(AND($C62&gt;0,INDEX(Kalender!IN$81:IN$110,MAX(1,$C62))&gt;INDEX(Kalender!$B$81:$B$110,MAX(1,$C62))),AND($D62&gt;0,INDEX(Kalender!IN$81:IN$110,MAX(1,$D62))&gt;INDEX(Kalender!$B$81:$B$110,MAX(1,$D62))),AND($E62&gt;0,INDEX(Kalender!IN$81:IN$110,MAX(1,$E62))&gt;INDEX(Kalender!$B$81:$B$110,MAX(1,$E62))),AND($F62&gt;0,INDEX(Kalender!IN$81:IN$110,MAX(1,$F62))&gt;INDEX(Kalender!$B$81:$B$110,MAX(1,$F62)))),2,0))</f>
        <v>0</v>
      </c>
      <c r="IO62" s="5" t="n">
        <f aca="false">IF(Kalender!IO62&lt;&gt;1,0,IF(AND($B62&gt;0,INDEX(Kalender!IO$68:IO$77,MAX(1,$B62))&gt;INDEX(Kalender!$B$68:$B$77,MAX(1,$B62))),1,0)+IF(OR(AND($C62&gt;0,INDEX(Kalender!IO$81:IO$110,MAX(1,$C62))&gt;INDEX(Kalender!$B$81:$B$110,MAX(1,$C62))),AND($D62&gt;0,INDEX(Kalender!IO$81:IO$110,MAX(1,$D62))&gt;INDEX(Kalender!$B$81:$B$110,MAX(1,$D62))),AND($E62&gt;0,INDEX(Kalender!IO$81:IO$110,MAX(1,$E62))&gt;INDEX(Kalender!$B$81:$B$110,MAX(1,$E62))),AND($F62&gt;0,INDEX(Kalender!IO$81:IO$110,MAX(1,$F62))&gt;INDEX(Kalender!$B$81:$B$110,MAX(1,$F62)))),2,0))</f>
        <v>0</v>
      </c>
      <c r="IP62" s="5" t="n">
        <f aca="false">IF(Kalender!IP62&lt;&gt;1,0,IF(AND($B62&gt;0,INDEX(Kalender!IP$68:IP$77,MAX(1,$B62))&gt;INDEX(Kalender!$B$68:$B$77,MAX(1,$B62))),1,0)+IF(OR(AND($C62&gt;0,INDEX(Kalender!IP$81:IP$110,MAX(1,$C62))&gt;INDEX(Kalender!$B$81:$B$110,MAX(1,$C62))),AND($D62&gt;0,INDEX(Kalender!IP$81:IP$110,MAX(1,$D62))&gt;INDEX(Kalender!$B$81:$B$110,MAX(1,$D62))),AND($E62&gt;0,INDEX(Kalender!IP$81:IP$110,MAX(1,$E62))&gt;INDEX(Kalender!$B$81:$B$110,MAX(1,$E62))),AND($F62&gt;0,INDEX(Kalender!IP$81:IP$110,MAX(1,$F62))&gt;INDEX(Kalender!$B$81:$B$110,MAX(1,$F62)))),2,0))</f>
        <v>0</v>
      </c>
      <c r="IQ62" s="5" t="n">
        <f aca="false">IF(Kalender!IQ62&lt;&gt;1,0,IF(AND($B62&gt;0,INDEX(Kalender!IQ$68:IQ$77,MAX(1,$B62))&gt;INDEX(Kalender!$B$68:$B$77,MAX(1,$B62))),1,0)+IF(OR(AND($C62&gt;0,INDEX(Kalender!IQ$81:IQ$110,MAX(1,$C62))&gt;INDEX(Kalender!$B$81:$B$110,MAX(1,$C62))),AND($D62&gt;0,INDEX(Kalender!IQ$81:IQ$110,MAX(1,$D62))&gt;INDEX(Kalender!$B$81:$B$110,MAX(1,$D62))),AND($E62&gt;0,INDEX(Kalender!IQ$81:IQ$110,MAX(1,$E62))&gt;INDEX(Kalender!$B$81:$B$110,MAX(1,$E62))),AND($F62&gt;0,INDEX(Kalender!IQ$81:IQ$110,MAX(1,$F62))&gt;INDEX(Kalender!$B$81:$B$110,MAX(1,$F62)))),2,0))</f>
        <v>0</v>
      </c>
      <c r="IR62" s="5" t="n">
        <f aca="false">IF(Kalender!IR62&lt;&gt;1,0,IF(AND($B62&gt;0,INDEX(Kalender!IR$68:IR$77,MAX(1,$B62))&gt;INDEX(Kalender!$B$68:$B$77,MAX(1,$B62))),1,0)+IF(OR(AND($C62&gt;0,INDEX(Kalender!IR$81:IR$110,MAX(1,$C62))&gt;INDEX(Kalender!$B$81:$B$110,MAX(1,$C62))),AND($D62&gt;0,INDEX(Kalender!IR$81:IR$110,MAX(1,$D62))&gt;INDEX(Kalender!$B$81:$B$110,MAX(1,$D62))),AND($E62&gt;0,INDEX(Kalender!IR$81:IR$110,MAX(1,$E62))&gt;INDEX(Kalender!$B$81:$B$110,MAX(1,$E62))),AND($F62&gt;0,INDEX(Kalender!IR$81:IR$110,MAX(1,$F62))&gt;INDEX(Kalender!$B$81:$B$110,MAX(1,$F62)))),2,0))</f>
        <v>0</v>
      </c>
      <c r="IS62" s="5" t="n">
        <f aca="false">IF(Kalender!IS62&lt;&gt;1,0,IF(AND($B62&gt;0,INDEX(Kalender!IS$68:IS$77,MAX(1,$B62))&gt;INDEX(Kalender!$B$68:$B$77,MAX(1,$B62))),1,0)+IF(OR(AND($C62&gt;0,INDEX(Kalender!IS$81:IS$110,MAX(1,$C62))&gt;INDEX(Kalender!$B$81:$B$110,MAX(1,$C62))),AND($D62&gt;0,INDEX(Kalender!IS$81:IS$110,MAX(1,$D62))&gt;INDEX(Kalender!$B$81:$B$110,MAX(1,$D62))),AND($E62&gt;0,INDEX(Kalender!IS$81:IS$110,MAX(1,$E62))&gt;INDEX(Kalender!$B$81:$B$110,MAX(1,$E62))),AND($F62&gt;0,INDEX(Kalender!IS$81:IS$110,MAX(1,$F62))&gt;INDEX(Kalender!$B$81:$B$110,MAX(1,$F62)))),2,0))</f>
        <v>0</v>
      </c>
      <c r="IT62" s="5" t="n">
        <f aca="false">IF(Kalender!IT62&lt;&gt;1,0,IF(AND($B62&gt;0,INDEX(Kalender!IT$68:IT$77,MAX(1,$B62))&gt;INDEX(Kalender!$B$68:$B$77,MAX(1,$B62))),1,0)+IF(OR(AND($C62&gt;0,INDEX(Kalender!IT$81:IT$110,MAX(1,$C62))&gt;INDEX(Kalender!$B$81:$B$110,MAX(1,$C62))),AND($D62&gt;0,INDEX(Kalender!IT$81:IT$110,MAX(1,$D62))&gt;INDEX(Kalender!$B$81:$B$110,MAX(1,$D62))),AND($E62&gt;0,INDEX(Kalender!IT$81:IT$110,MAX(1,$E62))&gt;INDEX(Kalender!$B$81:$B$110,MAX(1,$E62))),AND($F62&gt;0,INDEX(Kalender!IT$81:IT$110,MAX(1,$F62))&gt;INDEX(Kalender!$B$81:$B$110,MAX(1,$F62)))),2,0))</f>
        <v>0</v>
      </c>
      <c r="IU62" s="5" t="n">
        <f aca="false">IF(Kalender!IU62&lt;&gt;1,0,IF(AND($B62&gt;0,INDEX(Kalender!IU$68:IU$77,MAX(1,$B62))&gt;INDEX(Kalender!$B$68:$B$77,MAX(1,$B62))),1,0)+IF(OR(AND($C62&gt;0,INDEX(Kalender!IU$81:IU$110,MAX(1,$C62))&gt;INDEX(Kalender!$B$81:$B$110,MAX(1,$C62))),AND($D62&gt;0,INDEX(Kalender!IU$81:IU$110,MAX(1,$D62))&gt;INDEX(Kalender!$B$81:$B$110,MAX(1,$D62))),AND($E62&gt;0,INDEX(Kalender!IU$81:IU$110,MAX(1,$E62))&gt;INDEX(Kalender!$B$81:$B$110,MAX(1,$E62))),AND($F62&gt;0,INDEX(Kalender!IU$81:IU$110,MAX(1,$F62))&gt;INDEX(Kalender!$B$81:$B$110,MAX(1,$F62)))),2,0))</f>
        <v>0</v>
      </c>
      <c r="IV62" s="5" t="n">
        <f aca="false">IF(Kalender!IV62&lt;&gt;1,0,IF(AND($B62&gt;0,INDEX(Kalender!IV$68:IV$77,MAX(1,$B62))&gt;INDEX(Kalender!$B$68:$B$77,MAX(1,$B62))),1,0)+IF(OR(AND($C62&gt;0,INDEX(Kalender!IV$81:IV$110,MAX(1,$C62))&gt;INDEX(Kalender!$B$81:$B$110,MAX(1,$C62))),AND($D62&gt;0,INDEX(Kalender!IV$81:IV$110,MAX(1,$D62))&gt;INDEX(Kalender!$B$81:$B$110,MAX(1,$D62))),AND($E62&gt;0,INDEX(Kalender!IV$81:IV$110,MAX(1,$E62))&gt;INDEX(Kalender!$B$81:$B$110,MAX(1,$E62))),AND($F62&gt;0,INDEX(Kalender!IV$81:IV$110,MAX(1,$F62))&gt;INDEX(Kalender!$B$81:$B$110,MAX(1,$F62)))),2,0))</f>
        <v>0</v>
      </c>
      <c r="IW62" s="5" t="n">
        <f aca="false">IF(Kalender!IW62&lt;&gt;1,0,IF(AND($B62&gt;0,INDEX(Kalender!IW$68:IW$77,MAX(1,$B62))&gt;INDEX(Kalender!$B$68:$B$77,MAX(1,$B62))),1,0)+IF(OR(AND($C62&gt;0,INDEX(Kalender!IW$81:IW$110,MAX(1,$C62))&gt;INDEX(Kalender!$B$81:$B$110,MAX(1,$C62))),AND($D62&gt;0,INDEX(Kalender!IW$81:IW$110,MAX(1,$D62))&gt;INDEX(Kalender!$B$81:$B$110,MAX(1,$D62))),AND($E62&gt;0,INDEX(Kalender!IW$81:IW$110,MAX(1,$E62))&gt;INDEX(Kalender!$B$81:$B$110,MAX(1,$E62))),AND($F62&gt;0,INDEX(Kalender!IW$81:IW$110,MAX(1,$F62))&gt;INDEX(Kalender!$B$81:$B$110,MAX(1,$F62)))),2,0))</f>
        <v>0</v>
      </c>
      <c r="IX62" s="5" t="n">
        <f aca="false">IF(Kalender!IX62&lt;&gt;1,0,IF(AND($B62&gt;0,INDEX(Kalender!IX$68:IX$77,MAX(1,$B62))&gt;INDEX(Kalender!$B$68:$B$77,MAX(1,$B62))),1,0)+IF(OR(AND($C62&gt;0,INDEX(Kalender!IX$81:IX$110,MAX(1,$C62))&gt;INDEX(Kalender!$B$81:$B$110,MAX(1,$C62))),AND($D62&gt;0,INDEX(Kalender!IX$81:IX$110,MAX(1,$D62))&gt;INDEX(Kalender!$B$81:$B$110,MAX(1,$D62))),AND($E62&gt;0,INDEX(Kalender!IX$81:IX$110,MAX(1,$E62))&gt;INDEX(Kalender!$B$81:$B$110,MAX(1,$E62))),AND($F62&gt;0,INDEX(Kalender!IX$81:IX$110,MAX(1,$F62))&gt;INDEX(Kalender!$B$81:$B$110,MAX(1,$F62)))),2,0))</f>
        <v>0</v>
      </c>
      <c r="IY62" s="5" t="n">
        <f aca="false">IF(Kalender!IY62&lt;&gt;1,0,IF(AND($B62&gt;0,INDEX(Kalender!IY$68:IY$77,MAX(1,$B62))&gt;INDEX(Kalender!$B$68:$B$77,MAX(1,$B62))),1,0)+IF(OR(AND($C62&gt;0,INDEX(Kalender!IY$81:IY$110,MAX(1,$C62))&gt;INDEX(Kalender!$B$81:$B$110,MAX(1,$C62))),AND($D62&gt;0,INDEX(Kalender!IY$81:IY$110,MAX(1,$D62))&gt;INDEX(Kalender!$B$81:$B$110,MAX(1,$D62))),AND($E62&gt;0,INDEX(Kalender!IY$81:IY$110,MAX(1,$E62))&gt;INDEX(Kalender!$B$81:$B$110,MAX(1,$E62))),AND($F62&gt;0,INDEX(Kalender!IY$81:IY$110,MAX(1,$F62))&gt;INDEX(Kalender!$B$81:$B$110,MAX(1,$F62)))),2,0))</f>
        <v>0</v>
      </c>
      <c r="IZ62" s="5" t="n">
        <f aca="false">IF(Kalender!IZ62&lt;&gt;1,0,IF(AND($B62&gt;0,INDEX(Kalender!IZ$68:IZ$77,MAX(1,$B62))&gt;INDEX(Kalender!$B$68:$B$77,MAX(1,$B62))),1,0)+IF(OR(AND($C62&gt;0,INDEX(Kalender!IZ$81:IZ$110,MAX(1,$C62))&gt;INDEX(Kalender!$B$81:$B$110,MAX(1,$C62))),AND($D62&gt;0,INDEX(Kalender!IZ$81:IZ$110,MAX(1,$D62))&gt;INDEX(Kalender!$B$81:$B$110,MAX(1,$D62))),AND($E62&gt;0,INDEX(Kalender!IZ$81:IZ$110,MAX(1,$E62))&gt;INDEX(Kalender!$B$81:$B$110,MAX(1,$E62))),AND($F62&gt;0,INDEX(Kalender!IZ$81:IZ$110,MAX(1,$F62))&gt;INDEX(Kalender!$B$81:$B$110,MAX(1,$F62)))),2,0))</f>
        <v>0</v>
      </c>
      <c r="JA62" s="5" t="n">
        <f aca="false">IF(Kalender!JA62&lt;&gt;1,0,IF(AND($B62&gt;0,INDEX(Kalender!JA$68:JA$77,MAX(1,$B62))&gt;INDEX(Kalender!$B$68:$B$77,MAX(1,$B62))),1,0)+IF(OR(AND($C62&gt;0,INDEX(Kalender!JA$81:JA$110,MAX(1,$C62))&gt;INDEX(Kalender!$B$81:$B$110,MAX(1,$C62))),AND($D62&gt;0,INDEX(Kalender!JA$81:JA$110,MAX(1,$D62))&gt;INDEX(Kalender!$B$81:$B$110,MAX(1,$D62))),AND($E62&gt;0,INDEX(Kalender!JA$81:JA$110,MAX(1,$E62))&gt;INDEX(Kalender!$B$81:$B$110,MAX(1,$E62))),AND($F62&gt;0,INDEX(Kalender!JA$81:JA$110,MAX(1,$F62))&gt;INDEX(Kalender!$B$81:$B$110,MAX(1,$F62)))),2,0))</f>
        <v>0</v>
      </c>
      <c r="JB62" s="5" t="n">
        <f aca="false">IF(Kalender!JB62&lt;&gt;1,0,IF(AND($B62&gt;0,INDEX(Kalender!JB$68:JB$77,MAX(1,$B62))&gt;INDEX(Kalender!$B$68:$B$77,MAX(1,$B62))),1,0)+IF(OR(AND($C62&gt;0,INDEX(Kalender!JB$81:JB$110,MAX(1,$C62))&gt;INDEX(Kalender!$B$81:$B$110,MAX(1,$C62))),AND($D62&gt;0,INDEX(Kalender!JB$81:JB$110,MAX(1,$D62))&gt;INDEX(Kalender!$B$81:$B$110,MAX(1,$D62))),AND($E62&gt;0,INDEX(Kalender!JB$81:JB$110,MAX(1,$E62))&gt;INDEX(Kalender!$B$81:$B$110,MAX(1,$E62))),AND($F62&gt;0,INDEX(Kalender!JB$81:JB$110,MAX(1,$F62))&gt;INDEX(Kalender!$B$81:$B$110,MAX(1,$F62)))),2,0))</f>
        <v>0</v>
      </c>
      <c r="JC62" s="5" t="n">
        <f aca="false">IF(Kalender!JC62&lt;&gt;1,0,IF(AND($B62&gt;0,INDEX(Kalender!JC$68:JC$77,MAX(1,$B62))&gt;INDEX(Kalender!$B$68:$B$77,MAX(1,$B62))),1,0)+IF(OR(AND($C62&gt;0,INDEX(Kalender!JC$81:JC$110,MAX(1,$C62))&gt;INDEX(Kalender!$B$81:$B$110,MAX(1,$C62))),AND($D62&gt;0,INDEX(Kalender!JC$81:JC$110,MAX(1,$D62))&gt;INDEX(Kalender!$B$81:$B$110,MAX(1,$D62))),AND($E62&gt;0,INDEX(Kalender!JC$81:JC$110,MAX(1,$E62))&gt;INDEX(Kalender!$B$81:$B$110,MAX(1,$E62))),AND($F62&gt;0,INDEX(Kalender!JC$81:JC$110,MAX(1,$F62))&gt;INDEX(Kalender!$B$81:$B$110,MAX(1,$F62)))),2,0))</f>
        <v>0</v>
      </c>
      <c r="JD62" s="5" t="n">
        <f aca="false">IF(Kalender!JD62&lt;&gt;1,0,IF(AND($B62&gt;0,INDEX(Kalender!JD$68:JD$77,MAX(1,$B62))&gt;INDEX(Kalender!$B$68:$B$77,MAX(1,$B62))),1,0)+IF(OR(AND($C62&gt;0,INDEX(Kalender!JD$81:JD$110,MAX(1,$C62))&gt;INDEX(Kalender!$B$81:$B$110,MAX(1,$C62))),AND($D62&gt;0,INDEX(Kalender!JD$81:JD$110,MAX(1,$D62))&gt;INDEX(Kalender!$B$81:$B$110,MAX(1,$D62))),AND($E62&gt;0,INDEX(Kalender!JD$81:JD$110,MAX(1,$E62))&gt;INDEX(Kalender!$B$81:$B$110,MAX(1,$E62))),AND($F62&gt;0,INDEX(Kalender!JD$81:JD$110,MAX(1,$F62))&gt;INDEX(Kalender!$B$81:$B$110,MAX(1,$F62)))),2,0))</f>
        <v>0</v>
      </c>
      <c r="JE62" s="5" t="n">
        <f aca="false">IF(Kalender!JE62&lt;&gt;1,0,IF(AND($B62&gt;0,INDEX(Kalender!JE$68:JE$77,MAX(1,$B62))&gt;INDEX(Kalender!$B$68:$B$77,MAX(1,$B62))),1,0)+IF(OR(AND($C62&gt;0,INDEX(Kalender!JE$81:JE$110,MAX(1,$C62))&gt;INDEX(Kalender!$B$81:$B$110,MAX(1,$C62))),AND($D62&gt;0,INDEX(Kalender!JE$81:JE$110,MAX(1,$D62))&gt;INDEX(Kalender!$B$81:$B$110,MAX(1,$D62))),AND($E62&gt;0,INDEX(Kalender!JE$81:JE$110,MAX(1,$E62))&gt;INDEX(Kalender!$B$81:$B$110,MAX(1,$E62))),AND($F62&gt;0,INDEX(Kalender!JE$81:JE$110,MAX(1,$F62))&gt;INDEX(Kalender!$B$81:$B$110,MAX(1,$F62)))),2,0))</f>
        <v>0</v>
      </c>
      <c r="JF62" s="5" t="n">
        <f aca="false">IF(Kalender!JF62&lt;&gt;1,0,IF(AND($B62&gt;0,INDEX(Kalender!JF$68:JF$77,MAX(1,$B62))&gt;INDEX(Kalender!$B$68:$B$77,MAX(1,$B62))),1,0)+IF(OR(AND($C62&gt;0,INDEX(Kalender!JF$81:JF$110,MAX(1,$C62))&gt;INDEX(Kalender!$B$81:$B$110,MAX(1,$C62))),AND($D62&gt;0,INDEX(Kalender!JF$81:JF$110,MAX(1,$D62))&gt;INDEX(Kalender!$B$81:$B$110,MAX(1,$D62))),AND($E62&gt;0,INDEX(Kalender!JF$81:JF$110,MAX(1,$E62))&gt;INDEX(Kalender!$B$81:$B$110,MAX(1,$E62))),AND($F62&gt;0,INDEX(Kalender!JF$81:JF$110,MAX(1,$F62))&gt;INDEX(Kalender!$B$81:$B$110,MAX(1,$F62)))),2,0))</f>
        <v>0</v>
      </c>
      <c r="JG62" s="5" t="n">
        <f aca="false">IF(Kalender!JG62&lt;&gt;1,0,IF(AND($B62&gt;0,INDEX(Kalender!JG$68:JG$77,MAX(1,$B62))&gt;INDEX(Kalender!$B$68:$B$77,MAX(1,$B62))),1,0)+IF(OR(AND($C62&gt;0,INDEX(Kalender!JG$81:JG$110,MAX(1,$C62))&gt;INDEX(Kalender!$B$81:$B$110,MAX(1,$C62))),AND($D62&gt;0,INDEX(Kalender!JG$81:JG$110,MAX(1,$D62))&gt;INDEX(Kalender!$B$81:$B$110,MAX(1,$D62))),AND($E62&gt;0,INDEX(Kalender!JG$81:JG$110,MAX(1,$E62))&gt;INDEX(Kalender!$B$81:$B$110,MAX(1,$E62))),AND($F62&gt;0,INDEX(Kalender!JG$81:JG$110,MAX(1,$F62))&gt;INDEX(Kalender!$B$81:$B$110,MAX(1,$F62)))),2,0))</f>
        <v>0</v>
      </c>
      <c r="JH62" s="5" t="n">
        <f aca="false">IF(Kalender!JH62&lt;&gt;1,0,IF(AND($B62&gt;0,INDEX(Kalender!JH$68:JH$77,MAX(1,$B62))&gt;INDEX(Kalender!$B$68:$B$77,MAX(1,$B62))),1,0)+IF(OR(AND($C62&gt;0,INDEX(Kalender!JH$81:JH$110,MAX(1,$C62))&gt;INDEX(Kalender!$B$81:$B$110,MAX(1,$C62))),AND($D62&gt;0,INDEX(Kalender!JH$81:JH$110,MAX(1,$D62))&gt;INDEX(Kalender!$B$81:$B$110,MAX(1,$D62))),AND($E62&gt;0,INDEX(Kalender!JH$81:JH$110,MAX(1,$E62))&gt;INDEX(Kalender!$B$81:$B$110,MAX(1,$E62))),AND($F62&gt;0,INDEX(Kalender!JH$81:JH$110,MAX(1,$F62))&gt;INDEX(Kalender!$B$81:$B$110,MAX(1,$F62)))),2,0))</f>
        <v>0</v>
      </c>
      <c r="JI62" s="5" t="n">
        <f aca="false">IF(Kalender!JI62&lt;&gt;1,0,IF(AND($B62&gt;0,INDEX(Kalender!JI$68:JI$77,MAX(1,$B62))&gt;INDEX(Kalender!$B$68:$B$77,MAX(1,$B62))),1,0)+IF(OR(AND($C62&gt;0,INDEX(Kalender!JI$81:JI$110,MAX(1,$C62))&gt;INDEX(Kalender!$B$81:$B$110,MAX(1,$C62))),AND($D62&gt;0,INDEX(Kalender!JI$81:JI$110,MAX(1,$D62))&gt;INDEX(Kalender!$B$81:$B$110,MAX(1,$D62))),AND($E62&gt;0,INDEX(Kalender!JI$81:JI$110,MAX(1,$E62))&gt;INDEX(Kalender!$B$81:$B$110,MAX(1,$E62))),AND($F62&gt;0,INDEX(Kalender!JI$81:JI$110,MAX(1,$F62))&gt;INDEX(Kalender!$B$81:$B$110,MAX(1,$F62)))),2,0))</f>
        <v>0</v>
      </c>
      <c r="JJ62" s="5" t="n">
        <f aca="false">IF(Kalender!JJ62&lt;&gt;1,0,IF(AND($B62&gt;0,INDEX(Kalender!JJ$68:JJ$77,MAX(1,$B62))&gt;INDEX(Kalender!$B$68:$B$77,MAX(1,$B62))),1,0)+IF(OR(AND($C62&gt;0,INDEX(Kalender!JJ$81:JJ$110,MAX(1,$C62))&gt;INDEX(Kalender!$B$81:$B$110,MAX(1,$C62))),AND($D62&gt;0,INDEX(Kalender!JJ$81:JJ$110,MAX(1,$D62))&gt;INDEX(Kalender!$B$81:$B$110,MAX(1,$D62))),AND($E62&gt;0,INDEX(Kalender!JJ$81:JJ$110,MAX(1,$E62))&gt;INDEX(Kalender!$B$81:$B$110,MAX(1,$E62))),AND($F62&gt;0,INDEX(Kalender!JJ$81:JJ$110,MAX(1,$F62))&gt;INDEX(Kalender!$B$81:$B$110,MAX(1,$F62)))),2,0))</f>
        <v>0</v>
      </c>
      <c r="JK62" s="5" t="n">
        <f aca="false">IF(Kalender!JK62&lt;&gt;1,0,IF(AND($B62&gt;0,INDEX(Kalender!JK$68:JK$77,MAX(1,$B62))&gt;INDEX(Kalender!$B$68:$B$77,MAX(1,$B62))),1,0)+IF(OR(AND($C62&gt;0,INDEX(Kalender!JK$81:JK$110,MAX(1,$C62))&gt;INDEX(Kalender!$B$81:$B$110,MAX(1,$C62))),AND($D62&gt;0,INDEX(Kalender!JK$81:JK$110,MAX(1,$D62))&gt;INDEX(Kalender!$B$81:$B$110,MAX(1,$D62))),AND($E62&gt;0,INDEX(Kalender!JK$81:JK$110,MAX(1,$E62))&gt;INDEX(Kalender!$B$81:$B$110,MAX(1,$E62))),AND($F62&gt;0,INDEX(Kalender!JK$81:JK$110,MAX(1,$F62))&gt;INDEX(Kalender!$B$81:$B$110,MAX(1,$F62)))),2,0))</f>
        <v>0</v>
      </c>
      <c r="JL62" s="5" t="n">
        <f aca="false">IF(Kalender!JL62&lt;&gt;1,0,IF(AND($B62&gt;0,INDEX(Kalender!JL$68:JL$77,MAX(1,$B62))&gt;INDEX(Kalender!$B$68:$B$77,MAX(1,$B62))),1,0)+IF(OR(AND($C62&gt;0,INDEX(Kalender!JL$81:JL$110,MAX(1,$C62))&gt;INDEX(Kalender!$B$81:$B$110,MAX(1,$C62))),AND($D62&gt;0,INDEX(Kalender!JL$81:JL$110,MAX(1,$D62))&gt;INDEX(Kalender!$B$81:$B$110,MAX(1,$D62))),AND($E62&gt;0,INDEX(Kalender!JL$81:JL$110,MAX(1,$E62))&gt;INDEX(Kalender!$B$81:$B$110,MAX(1,$E62))),AND($F62&gt;0,INDEX(Kalender!JL$81:JL$110,MAX(1,$F62))&gt;INDEX(Kalender!$B$81:$B$110,MAX(1,$F62)))),2,0))</f>
        <v>0</v>
      </c>
      <c r="JM62" s="5" t="n">
        <f aca="false">IF(Kalender!JM62&lt;&gt;1,0,IF(AND($B62&gt;0,INDEX(Kalender!JM$68:JM$77,MAX(1,$B62))&gt;INDEX(Kalender!$B$68:$B$77,MAX(1,$B62))),1,0)+IF(OR(AND($C62&gt;0,INDEX(Kalender!JM$81:JM$110,MAX(1,$C62))&gt;INDEX(Kalender!$B$81:$B$110,MAX(1,$C62))),AND($D62&gt;0,INDEX(Kalender!JM$81:JM$110,MAX(1,$D62))&gt;INDEX(Kalender!$B$81:$B$110,MAX(1,$D62))),AND($E62&gt;0,INDEX(Kalender!JM$81:JM$110,MAX(1,$E62))&gt;INDEX(Kalender!$B$81:$B$110,MAX(1,$E62))),AND($F62&gt;0,INDEX(Kalender!JM$81:JM$110,MAX(1,$F62))&gt;INDEX(Kalender!$B$81:$B$110,MAX(1,$F62)))),2,0))</f>
        <v>0</v>
      </c>
      <c r="JN62" s="5" t="n">
        <f aca="false">IF(Kalender!JN62&lt;&gt;1,0,IF(AND($B62&gt;0,INDEX(Kalender!JN$68:JN$77,MAX(1,$B62))&gt;INDEX(Kalender!$B$68:$B$77,MAX(1,$B62))),1,0)+IF(OR(AND($C62&gt;0,INDEX(Kalender!JN$81:JN$110,MAX(1,$C62))&gt;INDEX(Kalender!$B$81:$B$110,MAX(1,$C62))),AND($D62&gt;0,INDEX(Kalender!JN$81:JN$110,MAX(1,$D62))&gt;INDEX(Kalender!$B$81:$B$110,MAX(1,$D62))),AND($E62&gt;0,INDEX(Kalender!JN$81:JN$110,MAX(1,$E62))&gt;INDEX(Kalender!$B$81:$B$110,MAX(1,$E62))),AND($F62&gt;0,INDEX(Kalender!JN$81:JN$110,MAX(1,$F62))&gt;INDEX(Kalender!$B$81:$B$110,MAX(1,$F62)))),2,0))</f>
        <v>0</v>
      </c>
      <c r="JO62" s="5" t="n">
        <f aca="false">IF(Kalender!JO62&lt;&gt;1,0,IF(AND($B62&gt;0,INDEX(Kalender!JO$68:JO$77,MAX(1,$B62))&gt;INDEX(Kalender!$B$68:$B$77,MAX(1,$B62))),1,0)+IF(OR(AND($C62&gt;0,INDEX(Kalender!JO$81:JO$110,MAX(1,$C62))&gt;INDEX(Kalender!$B$81:$B$110,MAX(1,$C62))),AND($D62&gt;0,INDEX(Kalender!JO$81:JO$110,MAX(1,$D62))&gt;INDEX(Kalender!$B$81:$B$110,MAX(1,$D62))),AND($E62&gt;0,INDEX(Kalender!JO$81:JO$110,MAX(1,$E62))&gt;INDEX(Kalender!$B$81:$B$110,MAX(1,$E62))),AND($F62&gt;0,INDEX(Kalender!JO$81:JO$110,MAX(1,$F62))&gt;INDEX(Kalender!$B$81:$B$110,MAX(1,$F62)))),2,0))</f>
        <v>0</v>
      </c>
      <c r="JP62" s="5" t="n">
        <f aca="false">IF(Kalender!JP62&lt;&gt;1,0,IF(AND($B62&gt;0,INDEX(Kalender!JP$68:JP$77,MAX(1,$B62))&gt;INDEX(Kalender!$B$68:$B$77,MAX(1,$B62))),1,0)+IF(OR(AND($C62&gt;0,INDEX(Kalender!JP$81:JP$110,MAX(1,$C62))&gt;INDEX(Kalender!$B$81:$B$110,MAX(1,$C62))),AND($D62&gt;0,INDEX(Kalender!JP$81:JP$110,MAX(1,$D62))&gt;INDEX(Kalender!$B$81:$B$110,MAX(1,$D62))),AND($E62&gt;0,INDEX(Kalender!JP$81:JP$110,MAX(1,$E62))&gt;INDEX(Kalender!$B$81:$B$110,MAX(1,$E62))),AND($F62&gt;0,INDEX(Kalender!JP$81:JP$110,MAX(1,$F62))&gt;INDEX(Kalender!$B$81:$B$110,MAX(1,$F62)))),2,0))</f>
        <v>0</v>
      </c>
      <c r="JQ62" s="5" t="n">
        <f aca="false">IF(Kalender!JQ62&lt;&gt;1,0,IF(AND($B62&gt;0,INDEX(Kalender!JQ$68:JQ$77,MAX(1,$B62))&gt;INDEX(Kalender!$B$68:$B$77,MAX(1,$B62))),1,0)+IF(OR(AND($C62&gt;0,INDEX(Kalender!JQ$81:JQ$110,MAX(1,$C62))&gt;INDEX(Kalender!$B$81:$B$110,MAX(1,$C62))),AND($D62&gt;0,INDEX(Kalender!JQ$81:JQ$110,MAX(1,$D62))&gt;INDEX(Kalender!$B$81:$B$110,MAX(1,$D62))),AND($E62&gt;0,INDEX(Kalender!JQ$81:JQ$110,MAX(1,$E62))&gt;INDEX(Kalender!$B$81:$B$110,MAX(1,$E62))),AND($F62&gt;0,INDEX(Kalender!JQ$81:JQ$110,MAX(1,$F62))&gt;INDEX(Kalender!$B$81:$B$110,MAX(1,$F62)))),2,0))</f>
        <v>0</v>
      </c>
      <c r="JR62" s="5" t="n">
        <f aca="false">IF(Kalender!JR62&lt;&gt;1,0,IF(AND($B62&gt;0,INDEX(Kalender!JR$68:JR$77,MAX(1,$B62))&gt;INDEX(Kalender!$B$68:$B$77,MAX(1,$B62))),1,0)+IF(OR(AND($C62&gt;0,INDEX(Kalender!JR$81:JR$110,MAX(1,$C62))&gt;INDEX(Kalender!$B$81:$B$110,MAX(1,$C62))),AND($D62&gt;0,INDEX(Kalender!JR$81:JR$110,MAX(1,$D62))&gt;INDEX(Kalender!$B$81:$B$110,MAX(1,$D62))),AND($E62&gt;0,INDEX(Kalender!JR$81:JR$110,MAX(1,$E62))&gt;INDEX(Kalender!$B$81:$B$110,MAX(1,$E62))),AND($F62&gt;0,INDEX(Kalender!JR$81:JR$110,MAX(1,$F62))&gt;INDEX(Kalender!$B$81:$B$110,MAX(1,$F62)))),2,0))</f>
        <v>0</v>
      </c>
      <c r="JS62" s="5" t="n">
        <f aca="false">IF(Kalender!JS62&lt;&gt;1,0,IF(AND($B62&gt;0,INDEX(Kalender!JS$68:JS$77,MAX(1,$B62))&gt;INDEX(Kalender!$B$68:$B$77,MAX(1,$B62))),1,0)+IF(OR(AND($C62&gt;0,INDEX(Kalender!JS$81:JS$110,MAX(1,$C62))&gt;INDEX(Kalender!$B$81:$B$110,MAX(1,$C62))),AND($D62&gt;0,INDEX(Kalender!JS$81:JS$110,MAX(1,$D62))&gt;INDEX(Kalender!$B$81:$B$110,MAX(1,$D62))),AND($E62&gt;0,INDEX(Kalender!JS$81:JS$110,MAX(1,$E62))&gt;INDEX(Kalender!$B$81:$B$110,MAX(1,$E62))),AND($F62&gt;0,INDEX(Kalender!JS$81:JS$110,MAX(1,$F62))&gt;INDEX(Kalender!$B$81:$B$110,MAX(1,$F62)))),2,0))</f>
        <v>0</v>
      </c>
      <c r="JT62" s="5" t="n">
        <f aca="false">IF(Kalender!JT62&lt;&gt;1,0,IF(AND($B62&gt;0,INDEX(Kalender!JT$68:JT$77,MAX(1,$B62))&gt;INDEX(Kalender!$B$68:$B$77,MAX(1,$B62))),1,0)+IF(OR(AND($C62&gt;0,INDEX(Kalender!JT$81:JT$110,MAX(1,$C62))&gt;INDEX(Kalender!$B$81:$B$110,MAX(1,$C62))),AND($D62&gt;0,INDEX(Kalender!JT$81:JT$110,MAX(1,$D62))&gt;INDEX(Kalender!$B$81:$B$110,MAX(1,$D62))),AND($E62&gt;0,INDEX(Kalender!JT$81:JT$110,MAX(1,$E62))&gt;INDEX(Kalender!$B$81:$B$110,MAX(1,$E62))),AND($F62&gt;0,INDEX(Kalender!JT$81:JT$110,MAX(1,$F62))&gt;INDEX(Kalender!$B$81:$B$110,MAX(1,$F62)))),2,0))</f>
        <v>0</v>
      </c>
      <c r="JU62" s="5" t="n">
        <f aca="false">IF(Kalender!JU62&lt;&gt;1,0,IF(AND($B62&gt;0,INDEX(Kalender!JU$68:JU$77,MAX(1,$B62))&gt;INDEX(Kalender!$B$68:$B$77,MAX(1,$B62))),1,0)+IF(OR(AND($C62&gt;0,INDEX(Kalender!JU$81:JU$110,MAX(1,$C62))&gt;INDEX(Kalender!$B$81:$B$110,MAX(1,$C62))),AND($D62&gt;0,INDEX(Kalender!JU$81:JU$110,MAX(1,$D62))&gt;INDEX(Kalender!$B$81:$B$110,MAX(1,$D62))),AND($E62&gt;0,INDEX(Kalender!JU$81:JU$110,MAX(1,$E62))&gt;INDEX(Kalender!$B$81:$B$110,MAX(1,$E62))),AND($F62&gt;0,INDEX(Kalender!JU$81:JU$110,MAX(1,$F62))&gt;INDEX(Kalender!$B$81:$B$110,MAX(1,$F62)))),2,0))</f>
        <v>0</v>
      </c>
      <c r="JV62" s="5" t="n">
        <f aca="false">IF(Kalender!JV62&lt;&gt;1,0,IF(AND($B62&gt;0,INDEX(Kalender!JV$68:JV$77,MAX(1,$B62))&gt;INDEX(Kalender!$B$68:$B$77,MAX(1,$B62))),1,0)+IF(OR(AND($C62&gt;0,INDEX(Kalender!JV$81:JV$110,MAX(1,$C62))&gt;INDEX(Kalender!$B$81:$B$110,MAX(1,$C62))),AND($D62&gt;0,INDEX(Kalender!JV$81:JV$110,MAX(1,$D62))&gt;INDEX(Kalender!$B$81:$B$110,MAX(1,$D62))),AND($E62&gt;0,INDEX(Kalender!JV$81:JV$110,MAX(1,$E62))&gt;INDEX(Kalender!$B$81:$B$110,MAX(1,$E62))),AND($F62&gt;0,INDEX(Kalender!JV$81:JV$110,MAX(1,$F62))&gt;INDEX(Kalender!$B$81:$B$110,MAX(1,$F62)))),2,0))</f>
        <v>0</v>
      </c>
      <c r="JW62" s="5" t="n">
        <f aca="false">IF(Kalender!JW62&lt;&gt;1,0,IF(AND($B62&gt;0,INDEX(Kalender!JW$68:JW$77,MAX(1,$B62))&gt;INDEX(Kalender!$B$68:$B$77,MAX(1,$B62))),1,0)+IF(OR(AND($C62&gt;0,INDEX(Kalender!JW$81:JW$110,MAX(1,$C62))&gt;INDEX(Kalender!$B$81:$B$110,MAX(1,$C62))),AND($D62&gt;0,INDEX(Kalender!JW$81:JW$110,MAX(1,$D62))&gt;INDEX(Kalender!$B$81:$B$110,MAX(1,$D62))),AND($E62&gt;0,INDEX(Kalender!JW$81:JW$110,MAX(1,$E62))&gt;INDEX(Kalender!$B$81:$B$110,MAX(1,$E62))),AND($F62&gt;0,INDEX(Kalender!JW$81:JW$110,MAX(1,$F62))&gt;INDEX(Kalender!$B$81:$B$110,MAX(1,$F62)))),2,0))</f>
        <v>0</v>
      </c>
      <c r="JX62" s="5" t="n">
        <f aca="false">IF(Kalender!JX62&lt;&gt;1,0,IF(AND($B62&gt;0,INDEX(Kalender!JX$68:JX$77,MAX(1,$B62))&gt;INDEX(Kalender!$B$68:$B$77,MAX(1,$B62))),1,0)+IF(OR(AND($C62&gt;0,INDEX(Kalender!JX$81:JX$110,MAX(1,$C62))&gt;INDEX(Kalender!$B$81:$B$110,MAX(1,$C62))),AND($D62&gt;0,INDEX(Kalender!JX$81:JX$110,MAX(1,$D62))&gt;INDEX(Kalender!$B$81:$B$110,MAX(1,$D62))),AND($E62&gt;0,INDEX(Kalender!JX$81:JX$110,MAX(1,$E62))&gt;INDEX(Kalender!$B$81:$B$110,MAX(1,$E62))),AND($F62&gt;0,INDEX(Kalender!JX$81:JX$110,MAX(1,$F62))&gt;INDEX(Kalender!$B$81:$B$110,MAX(1,$F62)))),2,0))</f>
        <v>0</v>
      </c>
      <c r="JY62" s="5" t="n">
        <f aca="false">IF(Kalender!JY62&lt;&gt;1,0,IF(AND($B62&gt;0,INDEX(Kalender!JY$68:JY$77,MAX(1,$B62))&gt;INDEX(Kalender!$B$68:$B$77,MAX(1,$B62))),1,0)+IF(OR(AND($C62&gt;0,INDEX(Kalender!JY$81:JY$110,MAX(1,$C62))&gt;INDEX(Kalender!$B$81:$B$110,MAX(1,$C62))),AND($D62&gt;0,INDEX(Kalender!JY$81:JY$110,MAX(1,$D62))&gt;INDEX(Kalender!$B$81:$B$110,MAX(1,$D62))),AND($E62&gt;0,INDEX(Kalender!JY$81:JY$110,MAX(1,$E62))&gt;INDEX(Kalender!$B$81:$B$110,MAX(1,$E62))),AND($F62&gt;0,INDEX(Kalender!JY$81:JY$110,MAX(1,$F62))&gt;INDEX(Kalender!$B$81:$B$110,MAX(1,$F62)))),2,0))</f>
        <v>0</v>
      </c>
      <c r="JZ62" s="5" t="n">
        <f aca="false">IF(Kalender!JZ62&lt;&gt;1,0,IF(AND($B62&gt;0,INDEX(Kalender!JZ$68:JZ$77,MAX(1,$B62))&gt;INDEX(Kalender!$B$68:$B$77,MAX(1,$B62))),1,0)+IF(OR(AND($C62&gt;0,INDEX(Kalender!JZ$81:JZ$110,MAX(1,$C62))&gt;INDEX(Kalender!$B$81:$B$110,MAX(1,$C62))),AND($D62&gt;0,INDEX(Kalender!JZ$81:JZ$110,MAX(1,$D62))&gt;INDEX(Kalender!$B$81:$B$110,MAX(1,$D62))),AND($E62&gt;0,INDEX(Kalender!JZ$81:JZ$110,MAX(1,$E62))&gt;INDEX(Kalender!$B$81:$B$110,MAX(1,$E62))),AND($F62&gt;0,INDEX(Kalender!JZ$81:JZ$110,MAX(1,$F62))&gt;INDEX(Kalender!$B$81:$B$110,MAX(1,$F62)))),2,0))</f>
        <v>0</v>
      </c>
      <c r="KA62" s="5" t="n">
        <f aca="false">IF(Kalender!KA62&lt;&gt;1,0,IF(AND($B62&gt;0,INDEX(Kalender!KA$68:KA$77,MAX(1,$B62))&gt;INDEX(Kalender!$B$68:$B$77,MAX(1,$B62))),1,0)+IF(OR(AND($C62&gt;0,INDEX(Kalender!KA$81:KA$110,MAX(1,$C62))&gt;INDEX(Kalender!$B$81:$B$110,MAX(1,$C62))),AND($D62&gt;0,INDEX(Kalender!KA$81:KA$110,MAX(1,$D62))&gt;INDEX(Kalender!$B$81:$B$110,MAX(1,$D62))),AND($E62&gt;0,INDEX(Kalender!KA$81:KA$110,MAX(1,$E62))&gt;INDEX(Kalender!$B$81:$B$110,MAX(1,$E62))),AND($F62&gt;0,INDEX(Kalender!KA$81:KA$110,MAX(1,$F62))&gt;INDEX(Kalender!$B$81:$B$110,MAX(1,$F62)))),2,0))</f>
        <v>0</v>
      </c>
      <c r="KB62" s="5" t="n">
        <f aca="false">IF(Kalender!KB62&lt;&gt;1,0,IF(AND($B62&gt;0,INDEX(Kalender!KB$68:KB$77,MAX(1,$B62))&gt;INDEX(Kalender!$B$68:$B$77,MAX(1,$B62))),1,0)+IF(OR(AND($C62&gt;0,INDEX(Kalender!KB$81:KB$110,MAX(1,$C62))&gt;INDEX(Kalender!$B$81:$B$110,MAX(1,$C62))),AND($D62&gt;0,INDEX(Kalender!KB$81:KB$110,MAX(1,$D62))&gt;INDEX(Kalender!$B$81:$B$110,MAX(1,$D62))),AND($E62&gt;0,INDEX(Kalender!KB$81:KB$110,MAX(1,$E62))&gt;INDEX(Kalender!$B$81:$B$110,MAX(1,$E62))),AND($F62&gt;0,INDEX(Kalender!KB$81:KB$110,MAX(1,$F62))&gt;INDEX(Kalender!$B$81:$B$110,MAX(1,$F62)))),2,0))</f>
        <v>0</v>
      </c>
      <c r="KC62" s="5" t="n">
        <f aca="false">IF(Kalender!KC62&lt;&gt;1,0,IF(AND($B62&gt;0,INDEX(Kalender!KC$68:KC$77,MAX(1,$B62))&gt;INDEX(Kalender!$B$68:$B$77,MAX(1,$B62))),1,0)+IF(OR(AND($C62&gt;0,INDEX(Kalender!KC$81:KC$110,MAX(1,$C62))&gt;INDEX(Kalender!$B$81:$B$110,MAX(1,$C62))),AND($D62&gt;0,INDEX(Kalender!KC$81:KC$110,MAX(1,$D62))&gt;INDEX(Kalender!$B$81:$B$110,MAX(1,$D62))),AND($E62&gt;0,INDEX(Kalender!KC$81:KC$110,MAX(1,$E62))&gt;INDEX(Kalender!$B$81:$B$110,MAX(1,$E62))),AND($F62&gt;0,INDEX(Kalender!KC$81:KC$110,MAX(1,$F62))&gt;INDEX(Kalender!$B$81:$B$110,MAX(1,$F62)))),2,0))</f>
        <v>0</v>
      </c>
      <c r="KD62" s="5" t="n">
        <f aca="false">IF(Kalender!KD62&lt;&gt;1,0,IF(AND($B62&gt;0,INDEX(Kalender!KD$68:KD$77,MAX(1,$B62))&gt;INDEX(Kalender!$B$68:$B$77,MAX(1,$B62))),1,0)+IF(OR(AND($C62&gt;0,INDEX(Kalender!KD$81:KD$110,MAX(1,$C62))&gt;INDEX(Kalender!$B$81:$B$110,MAX(1,$C62))),AND($D62&gt;0,INDEX(Kalender!KD$81:KD$110,MAX(1,$D62))&gt;INDEX(Kalender!$B$81:$B$110,MAX(1,$D62))),AND($E62&gt;0,INDEX(Kalender!KD$81:KD$110,MAX(1,$E62))&gt;INDEX(Kalender!$B$81:$B$110,MAX(1,$E62))),AND($F62&gt;0,INDEX(Kalender!KD$81:KD$110,MAX(1,$F62))&gt;INDEX(Kalender!$B$81:$B$110,MAX(1,$F62)))),2,0))</f>
        <v>0</v>
      </c>
      <c r="KE62" s="5" t="n">
        <f aca="false">IF(Kalender!KE62&lt;&gt;1,0,IF(AND($B62&gt;0,INDEX(Kalender!KE$68:KE$77,MAX(1,$B62))&gt;INDEX(Kalender!$B$68:$B$77,MAX(1,$B62))),1,0)+IF(OR(AND($C62&gt;0,INDEX(Kalender!KE$81:KE$110,MAX(1,$C62))&gt;INDEX(Kalender!$B$81:$B$110,MAX(1,$C62))),AND($D62&gt;0,INDEX(Kalender!KE$81:KE$110,MAX(1,$D62))&gt;INDEX(Kalender!$B$81:$B$110,MAX(1,$D62))),AND($E62&gt;0,INDEX(Kalender!KE$81:KE$110,MAX(1,$E62))&gt;INDEX(Kalender!$B$81:$B$110,MAX(1,$E62))),AND($F62&gt;0,INDEX(Kalender!KE$81:KE$110,MAX(1,$F62))&gt;INDEX(Kalender!$B$81:$B$110,MAX(1,$F62)))),2,0))</f>
        <v>0</v>
      </c>
      <c r="KF62" s="5" t="n">
        <f aca="false">IF(Kalender!KF62&lt;&gt;1,0,IF(AND($B62&gt;0,INDEX(Kalender!KF$68:KF$77,MAX(1,$B62))&gt;INDEX(Kalender!$B$68:$B$77,MAX(1,$B62))),1,0)+IF(OR(AND($C62&gt;0,INDEX(Kalender!KF$81:KF$110,MAX(1,$C62))&gt;INDEX(Kalender!$B$81:$B$110,MAX(1,$C62))),AND($D62&gt;0,INDEX(Kalender!KF$81:KF$110,MAX(1,$D62))&gt;INDEX(Kalender!$B$81:$B$110,MAX(1,$D62))),AND($E62&gt;0,INDEX(Kalender!KF$81:KF$110,MAX(1,$E62))&gt;INDEX(Kalender!$B$81:$B$110,MAX(1,$E62))),AND($F62&gt;0,INDEX(Kalender!KF$81:KF$110,MAX(1,$F62))&gt;INDEX(Kalender!$B$81:$B$110,MAX(1,$F62)))),2,0))</f>
        <v>0</v>
      </c>
      <c r="KG62" s="5" t="n">
        <f aca="false">IF(Kalender!KG62&lt;&gt;1,0,IF(AND($B62&gt;0,INDEX(Kalender!KG$68:KG$77,MAX(1,$B62))&gt;INDEX(Kalender!$B$68:$B$77,MAX(1,$B62))),1,0)+IF(OR(AND($C62&gt;0,INDEX(Kalender!KG$81:KG$110,MAX(1,$C62))&gt;INDEX(Kalender!$B$81:$B$110,MAX(1,$C62))),AND($D62&gt;0,INDEX(Kalender!KG$81:KG$110,MAX(1,$D62))&gt;INDEX(Kalender!$B$81:$B$110,MAX(1,$D62))),AND($E62&gt;0,INDEX(Kalender!KG$81:KG$110,MAX(1,$E62))&gt;INDEX(Kalender!$B$81:$B$110,MAX(1,$E62))),AND($F62&gt;0,INDEX(Kalender!KG$81:KG$110,MAX(1,$F62))&gt;INDEX(Kalender!$B$81:$B$110,MAX(1,$F62)))),2,0))</f>
        <v>0</v>
      </c>
      <c r="KH62" s="5" t="n">
        <f aca="false">IF(Kalender!KH62&lt;&gt;1,0,IF(AND($B62&gt;0,INDEX(Kalender!KH$68:KH$77,MAX(1,$B62))&gt;INDEX(Kalender!$B$68:$B$77,MAX(1,$B62))),1,0)+IF(OR(AND($C62&gt;0,INDEX(Kalender!KH$81:KH$110,MAX(1,$C62))&gt;INDEX(Kalender!$B$81:$B$110,MAX(1,$C62))),AND($D62&gt;0,INDEX(Kalender!KH$81:KH$110,MAX(1,$D62))&gt;INDEX(Kalender!$B$81:$B$110,MAX(1,$D62))),AND($E62&gt;0,INDEX(Kalender!KH$81:KH$110,MAX(1,$E62))&gt;INDEX(Kalender!$B$81:$B$110,MAX(1,$E62))),AND($F62&gt;0,INDEX(Kalender!KH$81:KH$110,MAX(1,$F62))&gt;INDEX(Kalender!$B$81:$B$110,MAX(1,$F62)))),2,0))</f>
        <v>0</v>
      </c>
      <c r="KI62" s="5" t="n">
        <f aca="false">IF(Kalender!KI62&lt;&gt;1,0,IF(AND($B62&gt;0,INDEX(Kalender!KI$68:KI$77,MAX(1,$B62))&gt;INDEX(Kalender!$B$68:$B$77,MAX(1,$B62))),1,0)+IF(OR(AND($C62&gt;0,INDEX(Kalender!KI$81:KI$110,MAX(1,$C62))&gt;INDEX(Kalender!$B$81:$B$110,MAX(1,$C62))),AND($D62&gt;0,INDEX(Kalender!KI$81:KI$110,MAX(1,$D62))&gt;INDEX(Kalender!$B$81:$B$110,MAX(1,$D62))),AND($E62&gt;0,INDEX(Kalender!KI$81:KI$110,MAX(1,$E62))&gt;INDEX(Kalender!$B$81:$B$110,MAX(1,$E62))),AND($F62&gt;0,INDEX(Kalender!KI$81:KI$110,MAX(1,$F62))&gt;INDEX(Kalender!$B$81:$B$110,MAX(1,$F62)))),2,0))</f>
        <v>0</v>
      </c>
      <c r="KJ62" s="5" t="n">
        <f aca="false">IF(Kalender!KJ62&lt;&gt;1,0,IF(AND($B62&gt;0,INDEX(Kalender!KJ$68:KJ$77,MAX(1,$B62))&gt;INDEX(Kalender!$B$68:$B$77,MAX(1,$B62))),1,0)+IF(OR(AND($C62&gt;0,INDEX(Kalender!KJ$81:KJ$110,MAX(1,$C62))&gt;INDEX(Kalender!$B$81:$B$110,MAX(1,$C62))),AND($D62&gt;0,INDEX(Kalender!KJ$81:KJ$110,MAX(1,$D62))&gt;INDEX(Kalender!$B$81:$B$110,MAX(1,$D62))),AND($E62&gt;0,INDEX(Kalender!KJ$81:KJ$110,MAX(1,$E62))&gt;INDEX(Kalender!$B$81:$B$110,MAX(1,$E62))),AND($F62&gt;0,INDEX(Kalender!KJ$81:KJ$110,MAX(1,$F62))&gt;INDEX(Kalender!$B$81:$B$110,MAX(1,$F62)))),2,0))</f>
        <v>0</v>
      </c>
      <c r="KK62" s="5" t="n">
        <f aca="false">IF(Kalender!KK62&lt;&gt;1,0,IF(AND($B62&gt;0,INDEX(Kalender!KK$68:KK$77,MAX(1,$B62))&gt;INDEX(Kalender!$B$68:$B$77,MAX(1,$B62))),1,0)+IF(OR(AND($C62&gt;0,INDEX(Kalender!KK$81:KK$110,MAX(1,$C62))&gt;INDEX(Kalender!$B$81:$B$110,MAX(1,$C62))),AND($D62&gt;0,INDEX(Kalender!KK$81:KK$110,MAX(1,$D62))&gt;INDEX(Kalender!$B$81:$B$110,MAX(1,$D62))),AND($E62&gt;0,INDEX(Kalender!KK$81:KK$110,MAX(1,$E62))&gt;INDEX(Kalender!$B$81:$B$110,MAX(1,$E62))),AND($F62&gt;0,INDEX(Kalender!KK$81:KK$110,MAX(1,$F62))&gt;INDEX(Kalender!$B$81:$B$110,MAX(1,$F62)))),2,0))</f>
        <v>0</v>
      </c>
      <c r="KL62" s="5" t="n">
        <f aca="false">IF(Kalender!KL62&lt;&gt;1,0,IF(AND($B62&gt;0,INDEX(Kalender!KL$68:KL$77,MAX(1,$B62))&gt;INDEX(Kalender!$B$68:$B$77,MAX(1,$B62))),1,0)+IF(OR(AND($C62&gt;0,INDEX(Kalender!KL$81:KL$110,MAX(1,$C62))&gt;INDEX(Kalender!$B$81:$B$110,MAX(1,$C62))),AND($D62&gt;0,INDEX(Kalender!KL$81:KL$110,MAX(1,$D62))&gt;INDEX(Kalender!$B$81:$B$110,MAX(1,$D62))),AND($E62&gt;0,INDEX(Kalender!KL$81:KL$110,MAX(1,$E62))&gt;INDEX(Kalender!$B$81:$B$110,MAX(1,$E62))),AND($F62&gt;0,INDEX(Kalender!KL$81:KL$110,MAX(1,$F62))&gt;INDEX(Kalender!$B$81:$B$110,MAX(1,$F62)))),2,0))</f>
        <v>0</v>
      </c>
      <c r="KM62" s="5" t="n">
        <f aca="false">IF(Kalender!KM62&lt;&gt;1,0,IF(AND($B62&gt;0,INDEX(Kalender!KM$68:KM$77,MAX(1,$B62))&gt;INDEX(Kalender!$B$68:$B$77,MAX(1,$B62))),1,0)+IF(OR(AND($C62&gt;0,INDEX(Kalender!KM$81:KM$110,MAX(1,$C62))&gt;INDEX(Kalender!$B$81:$B$110,MAX(1,$C62))),AND($D62&gt;0,INDEX(Kalender!KM$81:KM$110,MAX(1,$D62))&gt;INDEX(Kalender!$B$81:$B$110,MAX(1,$D62))),AND($E62&gt;0,INDEX(Kalender!KM$81:KM$110,MAX(1,$E62))&gt;INDEX(Kalender!$B$81:$B$110,MAX(1,$E62))),AND($F62&gt;0,INDEX(Kalender!KM$81:KM$110,MAX(1,$F62))&gt;INDEX(Kalender!$B$81:$B$110,MAX(1,$F62)))),2,0))</f>
        <v>0</v>
      </c>
      <c r="KN62" s="5" t="n">
        <f aca="false">IF(Kalender!KN62&lt;&gt;1,0,IF(AND($B62&gt;0,INDEX(Kalender!KN$68:KN$77,MAX(1,$B62))&gt;INDEX(Kalender!$B$68:$B$77,MAX(1,$B62))),1,0)+IF(OR(AND($C62&gt;0,INDEX(Kalender!KN$81:KN$110,MAX(1,$C62))&gt;INDEX(Kalender!$B$81:$B$110,MAX(1,$C62))),AND($D62&gt;0,INDEX(Kalender!KN$81:KN$110,MAX(1,$D62))&gt;INDEX(Kalender!$B$81:$B$110,MAX(1,$D62))),AND($E62&gt;0,INDEX(Kalender!KN$81:KN$110,MAX(1,$E62))&gt;INDEX(Kalender!$B$81:$B$110,MAX(1,$E62))),AND($F62&gt;0,INDEX(Kalender!KN$81:KN$110,MAX(1,$F62))&gt;INDEX(Kalender!$B$81:$B$110,MAX(1,$F62)))),2,0))</f>
        <v>0</v>
      </c>
      <c r="KO62" s="5" t="n">
        <f aca="false">IF(Kalender!KO62&lt;&gt;1,0,IF(AND($B62&gt;0,INDEX(Kalender!KO$68:KO$77,MAX(1,$B62))&gt;INDEX(Kalender!$B$68:$B$77,MAX(1,$B62))),1,0)+IF(OR(AND($C62&gt;0,INDEX(Kalender!KO$81:KO$110,MAX(1,$C62))&gt;INDEX(Kalender!$B$81:$B$110,MAX(1,$C62))),AND($D62&gt;0,INDEX(Kalender!KO$81:KO$110,MAX(1,$D62))&gt;INDEX(Kalender!$B$81:$B$110,MAX(1,$D62))),AND($E62&gt;0,INDEX(Kalender!KO$81:KO$110,MAX(1,$E62))&gt;INDEX(Kalender!$B$81:$B$110,MAX(1,$E62))),AND($F62&gt;0,INDEX(Kalender!KO$81:KO$110,MAX(1,$F62))&gt;INDEX(Kalender!$B$81:$B$110,MAX(1,$F62)))),2,0))</f>
        <v>0</v>
      </c>
      <c r="KP62" s="5" t="n">
        <f aca="false">IF(Kalender!KP62&lt;&gt;1,0,IF(AND($B62&gt;0,INDEX(Kalender!KP$68:KP$77,MAX(1,$B62))&gt;INDEX(Kalender!$B$68:$B$77,MAX(1,$B62))),1,0)+IF(OR(AND($C62&gt;0,INDEX(Kalender!KP$81:KP$110,MAX(1,$C62))&gt;INDEX(Kalender!$B$81:$B$110,MAX(1,$C62))),AND($D62&gt;0,INDEX(Kalender!KP$81:KP$110,MAX(1,$D62))&gt;INDEX(Kalender!$B$81:$B$110,MAX(1,$D62))),AND($E62&gt;0,INDEX(Kalender!KP$81:KP$110,MAX(1,$E62))&gt;INDEX(Kalender!$B$81:$B$110,MAX(1,$E62))),AND($F62&gt;0,INDEX(Kalender!KP$81:KP$110,MAX(1,$F62))&gt;INDEX(Kalender!$B$81:$B$110,MAX(1,$F62)))),2,0))</f>
        <v>0</v>
      </c>
      <c r="KQ62" s="5" t="n">
        <f aca="false">IF(Kalender!KQ62&lt;&gt;1,0,IF(AND($B62&gt;0,INDEX(Kalender!KQ$68:KQ$77,MAX(1,$B62))&gt;INDEX(Kalender!$B$68:$B$77,MAX(1,$B62))),1,0)+IF(OR(AND($C62&gt;0,INDEX(Kalender!KQ$81:KQ$110,MAX(1,$C62))&gt;INDEX(Kalender!$B$81:$B$110,MAX(1,$C62))),AND($D62&gt;0,INDEX(Kalender!KQ$81:KQ$110,MAX(1,$D62))&gt;INDEX(Kalender!$B$81:$B$110,MAX(1,$D62))),AND($E62&gt;0,INDEX(Kalender!KQ$81:KQ$110,MAX(1,$E62))&gt;INDEX(Kalender!$B$81:$B$110,MAX(1,$E62))),AND($F62&gt;0,INDEX(Kalender!KQ$81:KQ$110,MAX(1,$F62))&gt;INDEX(Kalender!$B$81:$B$110,MAX(1,$F62)))),2,0))</f>
        <v>0</v>
      </c>
      <c r="KR62" s="5" t="n">
        <f aca="false">IF(Kalender!KR62&lt;&gt;1,0,IF(AND($B62&gt;0,INDEX(Kalender!KR$68:KR$77,MAX(1,$B62))&gt;INDEX(Kalender!$B$68:$B$77,MAX(1,$B62))),1,0)+IF(OR(AND($C62&gt;0,INDEX(Kalender!KR$81:KR$110,MAX(1,$C62))&gt;INDEX(Kalender!$B$81:$B$110,MAX(1,$C62))),AND($D62&gt;0,INDEX(Kalender!KR$81:KR$110,MAX(1,$D62))&gt;INDEX(Kalender!$B$81:$B$110,MAX(1,$D62))),AND($E62&gt;0,INDEX(Kalender!KR$81:KR$110,MAX(1,$E62))&gt;INDEX(Kalender!$B$81:$B$110,MAX(1,$E62))),AND($F62&gt;0,INDEX(Kalender!KR$81:KR$110,MAX(1,$F62))&gt;INDEX(Kalender!$B$81:$B$110,MAX(1,$F62)))),2,0))</f>
        <v>0</v>
      </c>
      <c r="KS62" s="5" t="n">
        <f aca="false">IF(Kalender!KS62&lt;&gt;1,0,IF(AND($B62&gt;0,INDEX(Kalender!KS$68:KS$77,MAX(1,$B62))&gt;INDEX(Kalender!$B$68:$B$77,MAX(1,$B62))),1,0)+IF(OR(AND($C62&gt;0,INDEX(Kalender!KS$81:KS$110,MAX(1,$C62))&gt;INDEX(Kalender!$B$81:$B$110,MAX(1,$C62))),AND($D62&gt;0,INDEX(Kalender!KS$81:KS$110,MAX(1,$D62))&gt;INDEX(Kalender!$B$81:$B$110,MAX(1,$D62))),AND($E62&gt;0,INDEX(Kalender!KS$81:KS$110,MAX(1,$E62))&gt;INDEX(Kalender!$B$81:$B$110,MAX(1,$E62))),AND($F62&gt;0,INDEX(Kalender!KS$81:KS$110,MAX(1,$F62))&gt;INDEX(Kalender!$B$81:$B$110,MAX(1,$F62)))),2,0))</f>
        <v>0</v>
      </c>
      <c r="KT62" s="5" t="n">
        <f aca="false">IF(Kalender!KT62&lt;&gt;1,0,IF(AND($B62&gt;0,INDEX(Kalender!KT$68:KT$77,MAX(1,$B62))&gt;INDEX(Kalender!$B$68:$B$77,MAX(1,$B62))),1,0)+IF(OR(AND($C62&gt;0,INDEX(Kalender!KT$81:KT$110,MAX(1,$C62))&gt;INDEX(Kalender!$B$81:$B$110,MAX(1,$C62))),AND($D62&gt;0,INDEX(Kalender!KT$81:KT$110,MAX(1,$D62))&gt;INDEX(Kalender!$B$81:$B$110,MAX(1,$D62))),AND($E62&gt;0,INDEX(Kalender!KT$81:KT$110,MAX(1,$E62))&gt;INDEX(Kalender!$B$81:$B$110,MAX(1,$E62))),AND($F62&gt;0,INDEX(Kalender!KT$81:KT$110,MAX(1,$F62))&gt;INDEX(Kalender!$B$81:$B$110,MAX(1,$F62)))),2,0))</f>
        <v>0</v>
      </c>
      <c r="KU62" s="5" t="n">
        <f aca="false">IF(Kalender!KU62&lt;&gt;1,0,IF(AND($B62&gt;0,INDEX(Kalender!KU$68:KU$77,MAX(1,$B62))&gt;INDEX(Kalender!$B$68:$B$77,MAX(1,$B62))),1,0)+IF(OR(AND($C62&gt;0,INDEX(Kalender!KU$81:KU$110,MAX(1,$C62))&gt;INDEX(Kalender!$B$81:$B$110,MAX(1,$C62))),AND($D62&gt;0,INDEX(Kalender!KU$81:KU$110,MAX(1,$D62))&gt;INDEX(Kalender!$B$81:$B$110,MAX(1,$D62))),AND($E62&gt;0,INDEX(Kalender!KU$81:KU$110,MAX(1,$E62))&gt;INDEX(Kalender!$B$81:$B$110,MAX(1,$E62))),AND($F62&gt;0,INDEX(Kalender!KU$81:KU$110,MAX(1,$F62))&gt;INDEX(Kalender!$B$81:$B$110,MAX(1,$F62)))),2,0))</f>
        <v>0</v>
      </c>
      <c r="KV62" s="5" t="n">
        <f aca="false">IF(Kalender!KV62&lt;&gt;1,0,IF(AND($B62&gt;0,INDEX(Kalender!KV$68:KV$77,MAX(1,$B62))&gt;INDEX(Kalender!$B$68:$B$77,MAX(1,$B62))),1,0)+IF(OR(AND($C62&gt;0,INDEX(Kalender!KV$81:KV$110,MAX(1,$C62))&gt;INDEX(Kalender!$B$81:$B$110,MAX(1,$C62))),AND($D62&gt;0,INDEX(Kalender!KV$81:KV$110,MAX(1,$D62))&gt;INDEX(Kalender!$B$81:$B$110,MAX(1,$D62))),AND($E62&gt;0,INDEX(Kalender!KV$81:KV$110,MAX(1,$E62))&gt;INDEX(Kalender!$B$81:$B$110,MAX(1,$E62))),AND($F62&gt;0,INDEX(Kalender!KV$81:KV$110,MAX(1,$F62))&gt;INDEX(Kalender!$B$81:$B$110,MAX(1,$F62)))),2,0))</f>
        <v>0</v>
      </c>
      <c r="KW62" s="5" t="n">
        <f aca="false">IF(Kalender!KW62&lt;&gt;1,0,IF(AND($B62&gt;0,INDEX(Kalender!KW$68:KW$77,MAX(1,$B62))&gt;INDEX(Kalender!$B$68:$B$77,MAX(1,$B62))),1,0)+IF(OR(AND($C62&gt;0,INDEX(Kalender!KW$81:KW$110,MAX(1,$C62))&gt;INDEX(Kalender!$B$81:$B$110,MAX(1,$C62))),AND($D62&gt;0,INDEX(Kalender!KW$81:KW$110,MAX(1,$D62))&gt;INDEX(Kalender!$B$81:$B$110,MAX(1,$D62))),AND($E62&gt;0,INDEX(Kalender!KW$81:KW$110,MAX(1,$E62))&gt;INDEX(Kalender!$B$81:$B$110,MAX(1,$E62))),AND($F62&gt;0,INDEX(Kalender!KW$81:KW$110,MAX(1,$F62))&gt;INDEX(Kalender!$B$81:$B$110,MAX(1,$F62)))),2,0))</f>
        <v>0</v>
      </c>
      <c r="KX62" s="5" t="n">
        <f aca="false">IF(Kalender!KX62&lt;&gt;1,0,IF(AND($B62&gt;0,INDEX(Kalender!KX$68:KX$77,MAX(1,$B62))&gt;INDEX(Kalender!$B$68:$B$77,MAX(1,$B62))),1,0)+IF(OR(AND($C62&gt;0,INDEX(Kalender!KX$81:KX$110,MAX(1,$C62))&gt;INDEX(Kalender!$B$81:$B$110,MAX(1,$C62))),AND($D62&gt;0,INDEX(Kalender!KX$81:KX$110,MAX(1,$D62))&gt;INDEX(Kalender!$B$81:$B$110,MAX(1,$D62))),AND($E62&gt;0,INDEX(Kalender!KX$81:KX$110,MAX(1,$E62))&gt;INDEX(Kalender!$B$81:$B$110,MAX(1,$E62))),AND($F62&gt;0,INDEX(Kalender!KX$81:KX$110,MAX(1,$F62))&gt;INDEX(Kalender!$B$81:$B$110,MAX(1,$F62)))),2,0))</f>
        <v>0</v>
      </c>
      <c r="KY62" s="5" t="n">
        <f aca="false">IF(Kalender!KY62&lt;&gt;1,0,IF(AND($B62&gt;0,INDEX(Kalender!KY$68:KY$77,MAX(1,$B62))&gt;INDEX(Kalender!$B$68:$B$77,MAX(1,$B62))),1,0)+IF(OR(AND($C62&gt;0,INDEX(Kalender!KY$81:KY$110,MAX(1,$C62))&gt;INDEX(Kalender!$B$81:$B$110,MAX(1,$C62))),AND($D62&gt;0,INDEX(Kalender!KY$81:KY$110,MAX(1,$D62))&gt;INDEX(Kalender!$B$81:$B$110,MAX(1,$D62))),AND($E62&gt;0,INDEX(Kalender!KY$81:KY$110,MAX(1,$E62))&gt;INDEX(Kalender!$B$81:$B$110,MAX(1,$E62))),AND($F62&gt;0,INDEX(Kalender!KY$81:KY$110,MAX(1,$F62))&gt;INDEX(Kalender!$B$81:$B$110,MAX(1,$F62)))),2,0))</f>
        <v>0</v>
      </c>
      <c r="KZ62" s="5" t="n">
        <f aca="false">IF(Kalender!KZ62&lt;&gt;1,0,IF(AND($B62&gt;0,INDEX(Kalender!KZ$68:KZ$77,MAX(1,$B62))&gt;INDEX(Kalender!$B$68:$B$77,MAX(1,$B62))),1,0)+IF(OR(AND($C62&gt;0,INDEX(Kalender!KZ$81:KZ$110,MAX(1,$C62))&gt;INDEX(Kalender!$B$81:$B$110,MAX(1,$C62))),AND($D62&gt;0,INDEX(Kalender!KZ$81:KZ$110,MAX(1,$D62))&gt;INDEX(Kalender!$B$81:$B$110,MAX(1,$D62))),AND($E62&gt;0,INDEX(Kalender!KZ$81:KZ$110,MAX(1,$E62))&gt;INDEX(Kalender!$B$81:$B$110,MAX(1,$E62))),AND($F62&gt;0,INDEX(Kalender!KZ$81:KZ$110,MAX(1,$F62))&gt;INDEX(Kalender!$B$81:$B$110,MAX(1,$F62)))),2,0))</f>
        <v>0</v>
      </c>
      <c r="LA62" s="5" t="n">
        <f aca="false">IF(Kalender!LA62&lt;&gt;1,0,IF(AND($B62&gt;0,INDEX(Kalender!LA$68:LA$77,MAX(1,$B62))&gt;INDEX(Kalender!$B$68:$B$77,MAX(1,$B62))),1,0)+IF(OR(AND($C62&gt;0,INDEX(Kalender!LA$81:LA$110,MAX(1,$C62))&gt;INDEX(Kalender!$B$81:$B$110,MAX(1,$C62))),AND($D62&gt;0,INDEX(Kalender!LA$81:LA$110,MAX(1,$D62))&gt;INDEX(Kalender!$B$81:$B$110,MAX(1,$D62))),AND($E62&gt;0,INDEX(Kalender!LA$81:LA$110,MAX(1,$E62))&gt;INDEX(Kalender!$B$81:$B$110,MAX(1,$E62))),AND($F62&gt;0,INDEX(Kalender!LA$81:LA$110,MAX(1,$F62))&gt;INDEX(Kalender!$B$81:$B$110,MAX(1,$F62)))),2,0))</f>
        <v>0</v>
      </c>
      <c r="LB62" s="5" t="n">
        <f aca="false">IF(Kalender!LB62&lt;&gt;1,0,IF(AND($B62&gt;0,INDEX(Kalender!LB$68:LB$77,MAX(1,$B62))&gt;INDEX(Kalender!$B$68:$B$77,MAX(1,$B62))),1,0)+IF(OR(AND($C62&gt;0,INDEX(Kalender!LB$81:LB$110,MAX(1,$C62))&gt;INDEX(Kalender!$B$81:$B$110,MAX(1,$C62))),AND($D62&gt;0,INDEX(Kalender!LB$81:LB$110,MAX(1,$D62))&gt;INDEX(Kalender!$B$81:$B$110,MAX(1,$D62))),AND($E62&gt;0,INDEX(Kalender!LB$81:LB$110,MAX(1,$E62))&gt;INDEX(Kalender!$B$81:$B$110,MAX(1,$E62))),AND($F62&gt;0,INDEX(Kalender!LB$81:LB$110,MAX(1,$F62))&gt;INDEX(Kalender!$B$81:$B$110,MAX(1,$F62)))),2,0))</f>
        <v>0</v>
      </c>
      <c r="LC62" s="5" t="n">
        <f aca="false">IF(Kalender!LC62&lt;&gt;1,0,IF(AND($B62&gt;0,INDEX(Kalender!LC$68:LC$77,MAX(1,$B62))&gt;INDEX(Kalender!$B$68:$B$77,MAX(1,$B62))),1,0)+IF(OR(AND($C62&gt;0,INDEX(Kalender!LC$81:LC$110,MAX(1,$C62))&gt;INDEX(Kalender!$B$81:$B$110,MAX(1,$C62))),AND($D62&gt;0,INDEX(Kalender!LC$81:LC$110,MAX(1,$D62))&gt;INDEX(Kalender!$B$81:$B$110,MAX(1,$D62))),AND($E62&gt;0,INDEX(Kalender!LC$81:LC$110,MAX(1,$E62))&gt;INDEX(Kalender!$B$81:$B$110,MAX(1,$E62))),AND($F62&gt;0,INDEX(Kalender!LC$81:LC$110,MAX(1,$F62))&gt;INDEX(Kalender!$B$81:$B$110,MAX(1,$F62)))),2,0))</f>
        <v>0</v>
      </c>
      <c r="LD62" s="5" t="n">
        <f aca="false">IF(Kalender!LD62&lt;&gt;1,0,IF(AND($B62&gt;0,INDEX(Kalender!LD$68:LD$77,MAX(1,$B62))&gt;INDEX(Kalender!$B$68:$B$77,MAX(1,$B62))),1,0)+IF(OR(AND($C62&gt;0,INDEX(Kalender!LD$81:LD$110,MAX(1,$C62))&gt;INDEX(Kalender!$B$81:$B$110,MAX(1,$C62))),AND($D62&gt;0,INDEX(Kalender!LD$81:LD$110,MAX(1,$D62))&gt;INDEX(Kalender!$B$81:$B$110,MAX(1,$D62))),AND($E62&gt;0,INDEX(Kalender!LD$81:LD$110,MAX(1,$E62))&gt;INDEX(Kalender!$B$81:$B$110,MAX(1,$E62))),AND($F62&gt;0,INDEX(Kalender!LD$81:LD$110,MAX(1,$F62))&gt;INDEX(Kalender!$B$81:$B$110,MAX(1,$F62)))),2,0))</f>
        <v>0</v>
      </c>
      <c r="LE62" s="5" t="n">
        <f aca="false">IF(Kalender!LE62&lt;&gt;1,0,IF(AND($B62&gt;0,INDEX(Kalender!LE$68:LE$77,MAX(1,$B62))&gt;INDEX(Kalender!$B$68:$B$77,MAX(1,$B62))),1,0)+IF(OR(AND($C62&gt;0,INDEX(Kalender!LE$81:LE$110,MAX(1,$C62))&gt;INDEX(Kalender!$B$81:$B$110,MAX(1,$C62))),AND($D62&gt;0,INDEX(Kalender!LE$81:LE$110,MAX(1,$D62))&gt;INDEX(Kalender!$B$81:$B$110,MAX(1,$D62))),AND($E62&gt;0,INDEX(Kalender!LE$81:LE$110,MAX(1,$E62))&gt;INDEX(Kalender!$B$81:$B$110,MAX(1,$E62))),AND($F62&gt;0,INDEX(Kalender!LE$81:LE$110,MAX(1,$F62))&gt;INDEX(Kalender!$B$81:$B$110,MAX(1,$F62)))),2,0))</f>
        <v>0</v>
      </c>
      <c r="LF62" s="5" t="n">
        <f aca="false">IF(Kalender!LF62&lt;&gt;1,0,IF(AND($B62&gt;0,INDEX(Kalender!LF$68:LF$77,MAX(1,$B62))&gt;INDEX(Kalender!$B$68:$B$77,MAX(1,$B62))),1,0)+IF(OR(AND($C62&gt;0,INDEX(Kalender!LF$81:LF$110,MAX(1,$C62))&gt;INDEX(Kalender!$B$81:$B$110,MAX(1,$C62))),AND($D62&gt;0,INDEX(Kalender!LF$81:LF$110,MAX(1,$D62))&gt;INDEX(Kalender!$B$81:$B$110,MAX(1,$D62))),AND($E62&gt;0,INDEX(Kalender!LF$81:LF$110,MAX(1,$E62))&gt;INDEX(Kalender!$B$81:$B$110,MAX(1,$E62))),AND($F62&gt;0,INDEX(Kalender!LF$81:LF$110,MAX(1,$F62))&gt;INDEX(Kalender!$B$81:$B$110,MAX(1,$F62)))),2,0))</f>
        <v>0</v>
      </c>
      <c r="LG62" s="5" t="n">
        <f aca="false">IF(Kalender!LG62&lt;&gt;1,0,IF(AND($B62&gt;0,INDEX(Kalender!LG$68:LG$77,MAX(1,$B62))&gt;INDEX(Kalender!$B$68:$B$77,MAX(1,$B62))),1,0)+IF(OR(AND($C62&gt;0,INDEX(Kalender!LG$81:LG$110,MAX(1,$C62))&gt;INDEX(Kalender!$B$81:$B$110,MAX(1,$C62))),AND($D62&gt;0,INDEX(Kalender!LG$81:LG$110,MAX(1,$D62))&gt;INDEX(Kalender!$B$81:$B$110,MAX(1,$D62))),AND($E62&gt;0,INDEX(Kalender!LG$81:LG$110,MAX(1,$E62))&gt;INDEX(Kalender!$B$81:$B$110,MAX(1,$E62))),AND($F62&gt;0,INDEX(Kalender!LG$81:LG$110,MAX(1,$F62))&gt;INDEX(Kalender!$B$81:$B$110,MAX(1,$F62)))),2,0))</f>
        <v>0</v>
      </c>
      <c r="LH62" s="5" t="n">
        <f aca="false">IF(Kalender!LH62&lt;&gt;1,0,IF(AND($B62&gt;0,INDEX(Kalender!LH$68:LH$77,MAX(1,$B62))&gt;INDEX(Kalender!$B$68:$B$77,MAX(1,$B62))),1,0)+IF(OR(AND($C62&gt;0,INDEX(Kalender!LH$81:LH$110,MAX(1,$C62))&gt;INDEX(Kalender!$B$81:$B$110,MAX(1,$C62))),AND($D62&gt;0,INDEX(Kalender!LH$81:LH$110,MAX(1,$D62))&gt;INDEX(Kalender!$B$81:$B$110,MAX(1,$D62))),AND($E62&gt;0,INDEX(Kalender!LH$81:LH$110,MAX(1,$E62))&gt;INDEX(Kalender!$B$81:$B$110,MAX(1,$E62))),AND($F62&gt;0,INDEX(Kalender!LH$81:LH$110,MAX(1,$F62))&gt;INDEX(Kalender!$B$81:$B$110,MAX(1,$F62)))),2,0))</f>
        <v>0</v>
      </c>
      <c r="LI62" s="5" t="n">
        <f aca="false">IF(Kalender!LI62&lt;&gt;1,0,IF(AND($B62&gt;0,INDEX(Kalender!LI$68:LI$77,MAX(1,$B62))&gt;INDEX(Kalender!$B$68:$B$77,MAX(1,$B62))),1,0)+IF(OR(AND($C62&gt;0,INDEX(Kalender!LI$81:LI$110,MAX(1,$C62))&gt;INDEX(Kalender!$B$81:$B$110,MAX(1,$C62))),AND($D62&gt;0,INDEX(Kalender!LI$81:LI$110,MAX(1,$D62))&gt;INDEX(Kalender!$B$81:$B$110,MAX(1,$D62))),AND($E62&gt;0,INDEX(Kalender!LI$81:LI$110,MAX(1,$E62))&gt;INDEX(Kalender!$B$81:$B$110,MAX(1,$E62))),AND($F62&gt;0,INDEX(Kalender!LI$81:LI$110,MAX(1,$F62))&gt;INDEX(Kalender!$B$81:$B$110,MAX(1,$F62)))),2,0))</f>
        <v>0</v>
      </c>
      <c r="LJ62" s="5" t="n">
        <f aca="false">IF(Kalender!LJ62&lt;&gt;1,0,IF(AND($B62&gt;0,INDEX(Kalender!LJ$68:LJ$77,MAX(1,$B62))&gt;INDEX(Kalender!$B$68:$B$77,MAX(1,$B62))),1,0)+IF(OR(AND($C62&gt;0,INDEX(Kalender!LJ$81:LJ$110,MAX(1,$C62))&gt;INDEX(Kalender!$B$81:$B$110,MAX(1,$C62))),AND($D62&gt;0,INDEX(Kalender!LJ$81:LJ$110,MAX(1,$D62))&gt;INDEX(Kalender!$B$81:$B$110,MAX(1,$D62))),AND($E62&gt;0,INDEX(Kalender!LJ$81:LJ$110,MAX(1,$E62))&gt;INDEX(Kalender!$B$81:$B$110,MAX(1,$E62))),AND($F62&gt;0,INDEX(Kalender!LJ$81:LJ$110,MAX(1,$F62))&gt;INDEX(Kalender!$B$81:$B$110,MAX(1,$F62)))),2,0))</f>
        <v>0</v>
      </c>
      <c r="LK62" s="5" t="n">
        <f aca="false">IF(Kalender!LK62&lt;&gt;1,0,IF(AND($B62&gt;0,INDEX(Kalender!LK$68:LK$77,MAX(1,$B62))&gt;INDEX(Kalender!$B$68:$B$77,MAX(1,$B62))),1,0)+IF(OR(AND($C62&gt;0,INDEX(Kalender!LK$81:LK$110,MAX(1,$C62))&gt;INDEX(Kalender!$B$81:$B$110,MAX(1,$C62))),AND($D62&gt;0,INDEX(Kalender!LK$81:LK$110,MAX(1,$D62))&gt;INDEX(Kalender!$B$81:$B$110,MAX(1,$D62))),AND($E62&gt;0,INDEX(Kalender!LK$81:LK$110,MAX(1,$E62))&gt;INDEX(Kalender!$B$81:$B$110,MAX(1,$E62))),AND($F62&gt;0,INDEX(Kalender!LK$81:LK$110,MAX(1,$F62))&gt;INDEX(Kalender!$B$81:$B$110,MAX(1,$F62)))),2,0))</f>
        <v>0</v>
      </c>
      <c r="LL62" s="5" t="n">
        <f aca="false">IF(Kalender!LL62&lt;&gt;1,0,IF(AND($B62&gt;0,INDEX(Kalender!LL$68:LL$77,MAX(1,$B62))&gt;INDEX(Kalender!$B$68:$B$77,MAX(1,$B62))),1,0)+IF(OR(AND($C62&gt;0,INDEX(Kalender!LL$81:LL$110,MAX(1,$C62))&gt;INDEX(Kalender!$B$81:$B$110,MAX(1,$C62))),AND($D62&gt;0,INDEX(Kalender!LL$81:LL$110,MAX(1,$D62))&gt;INDEX(Kalender!$B$81:$B$110,MAX(1,$D62))),AND($E62&gt;0,INDEX(Kalender!LL$81:LL$110,MAX(1,$E62))&gt;INDEX(Kalender!$B$81:$B$110,MAX(1,$E62))),AND($F62&gt;0,INDEX(Kalender!LL$81:LL$110,MAX(1,$F62))&gt;INDEX(Kalender!$B$81:$B$110,MAX(1,$F62)))),2,0))</f>
        <v>0</v>
      </c>
      <c r="LM62" s="5" t="n">
        <f aca="false">IF(Kalender!LM62&lt;&gt;1,0,IF(AND($B62&gt;0,INDEX(Kalender!LM$68:LM$77,MAX(1,$B62))&gt;INDEX(Kalender!$B$68:$B$77,MAX(1,$B62))),1,0)+IF(OR(AND($C62&gt;0,INDEX(Kalender!LM$81:LM$110,MAX(1,$C62))&gt;INDEX(Kalender!$B$81:$B$110,MAX(1,$C62))),AND($D62&gt;0,INDEX(Kalender!LM$81:LM$110,MAX(1,$D62))&gt;INDEX(Kalender!$B$81:$B$110,MAX(1,$D62))),AND($E62&gt;0,INDEX(Kalender!LM$81:LM$110,MAX(1,$E62))&gt;INDEX(Kalender!$B$81:$B$110,MAX(1,$E62))),AND($F62&gt;0,INDEX(Kalender!LM$81:LM$110,MAX(1,$F62))&gt;INDEX(Kalender!$B$81:$B$110,MAX(1,$F62)))),2,0))</f>
        <v>0</v>
      </c>
      <c r="LN62" s="5" t="n">
        <f aca="false">IF(Kalender!LN62&lt;&gt;1,0,IF(AND($B62&gt;0,INDEX(Kalender!LN$68:LN$77,MAX(1,$B62))&gt;INDEX(Kalender!$B$68:$B$77,MAX(1,$B62))),1,0)+IF(OR(AND($C62&gt;0,INDEX(Kalender!LN$81:LN$110,MAX(1,$C62))&gt;INDEX(Kalender!$B$81:$B$110,MAX(1,$C62))),AND($D62&gt;0,INDEX(Kalender!LN$81:LN$110,MAX(1,$D62))&gt;INDEX(Kalender!$B$81:$B$110,MAX(1,$D62))),AND($E62&gt;0,INDEX(Kalender!LN$81:LN$110,MAX(1,$E62))&gt;INDEX(Kalender!$B$81:$B$110,MAX(1,$E62))),AND($F62&gt;0,INDEX(Kalender!LN$81:LN$110,MAX(1,$F62))&gt;INDEX(Kalender!$B$81:$B$110,MAX(1,$F62)))),2,0))</f>
        <v>0</v>
      </c>
      <c r="LO62" s="5" t="n">
        <f aca="false">IF(Kalender!LO62&lt;&gt;1,0,IF(AND($B62&gt;0,INDEX(Kalender!LO$68:LO$77,MAX(1,$B62))&gt;INDEX(Kalender!$B$68:$B$77,MAX(1,$B62))),1,0)+IF(OR(AND($C62&gt;0,INDEX(Kalender!LO$81:LO$110,MAX(1,$C62))&gt;INDEX(Kalender!$B$81:$B$110,MAX(1,$C62))),AND($D62&gt;0,INDEX(Kalender!LO$81:LO$110,MAX(1,$D62))&gt;INDEX(Kalender!$B$81:$B$110,MAX(1,$D62))),AND($E62&gt;0,INDEX(Kalender!LO$81:LO$110,MAX(1,$E62))&gt;INDEX(Kalender!$B$81:$B$110,MAX(1,$E62))),AND($F62&gt;0,INDEX(Kalender!LO$81:LO$110,MAX(1,$F62))&gt;INDEX(Kalender!$B$81:$B$110,MAX(1,$F62)))),2,0))</f>
        <v>0</v>
      </c>
      <c r="LP62" s="5" t="n">
        <f aca="false">IF(Kalender!LP62&lt;&gt;1,0,IF(AND($B62&gt;0,INDEX(Kalender!LP$68:LP$77,MAX(1,$B62))&gt;INDEX(Kalender!$B$68:$B$77,MAX(1,$B62))),1,0)+IF(OR(AND($C62&gt;0,INDEX(Kalender!LP$81:LP$110,MAX(1,$C62))&gt;INDEX(Kalender!$B$81:$B$110,MAX(1,$C62))),AND($D62&gt;0,INDEX(Kalender!LP$81:LP$110,MAX(1,$D62))&gt;INDEX(Kalender!$B$81:$B$110,MAX(1,$D62))),AND($E62&gt;0,INDEX(Kalender!LP$81:LP$110,MAX(1,$E62))&gt;INDEX(Kalender!$B$81:$B$110,MAX(1,$E62))),AND($F62&gt;0,INDEX(Kalender!LP$81:LP$110,MAX(1,$F62))&gt;INDEX(Kalender!$B$81:$B$110,MAX(1,$F62)))),2,0))</f>
        <v>0</v>
      </c>
      <c r="LQ62" s="5" t="n">
        <f aca="false">IF(Kalender!LQ62&lt;&gt;1,0,IF(AND($B62&gt;0,INDEX(Kalender!LQ$68:LQ$77,MAX(1,$B62))&gt;INDEX(Kalender!$B$68:$B$77,MAX(1,$B62))),1,0)+IF(OR(AND($C62&gt;0,INDEX(Kalender!LQ$81:LQ$110,MAX(1,$C62))&gt;INDEX(Kalender!$B$81:$B$110,MAX(1,$C62))),AND($D62&gt;0,INDEX(Kalender!LQ$81:LQ$110,MAX(1,$D62))&gt;INDEX(Kalender!$B$81:$B$110,MAX(1,$D62))),AND($E62&gt;0,INDEX(Kalender!LQ$81:LQ$110,MAX(1,$E62))&gt;INDEX(Kalender!$B$81:$B$110,MAX(1,$E62))),AND($F62&gt;0,INDEX(Kalender!LQ$81:LQ$110,MAX(1,$F62))&gt;INDEX(Kalender!$B$81:$B$110,MAX(1,$F62)))),2,0))</f>
        <v>0</v>
      </c>
      <c r="LR62" s="5" t="n">
        <f aca="false">IF(Kalender!LR62&lt;&gt;1,0,IF(AND($B62&gt;0,INDEX(Kalender!LR$68:LR$77,MAX(1,$B62))&gt;INDEX(Kalender!$B$68:$B$77,MAX(1,$B62))),1,0)+IF(OR(AND($C62&gt;0,INDEX(Kalender!LR$81:LR$110,MAX(1,$C62))&gt;INDEX(Kalender!$B$81:$B$110,MAX(1,$C62))),AND($D62&gt;0,INDEX(Kalender!LR$81:LR$110,MAX(1,$D62))&gt;INDEX(Kalender!$B$81:$B$110,MAX(1,$D62))),AND($E62&gt;0,INDEX(Kalender!LR$81:LR$110,MAX(1,$E62))&gt;INDEX(Kalender!$B$81:$B$110,MAX(1,$E62))),AND($F62&gt;0,INDEX(Kalender!LR$81:LR$110,MAX(1,$F62))&gt;INDEX(Kalender!$B$81:$B$110,MAX(1,$F62)))),2,0))</f>
        <v>0</v>
      </c>
      <c r="LS62" s="5" t="n">
        <f aca="false">IF(Kalender!LS62&lt;&gt;1,0,IF(AND($B62&gt;0,INDEX(Kalender!LS$68:LS$77,MAX(1,$B62))&gt;INDEX(Kalender!$B$68:$B$77,MAX(1,$B62))),1,0)+IF(OR(AND($C62&gt;0,INDEX(Kalender!LS$81:LS$110,MAX(1,$C62))&gt;INDEX(Kalender!$B$81:$B$110,MAX(1,$C62))),AND($D62&gt;0,INDEX(Kalender!LS$81:LS$110,MAX(1,$D62))&gt;INDEX(Kalender!$B$81:$B$110,MAX(1,$D62))),AND($E62&gt;0,INDEX(Kalender!LS$81:LS$110,MAX(1,$E62))&gt;INDEX(Kalender!$B$81:$B$110,MAX(1,$E62))),AND($F62&gt;0,INDEX(Kalender!LS$81:LS$110,MAX(1,$F62))&gt;INDEX(Kalender!$B$81:$B$110,MAX(1,$F62)))),2,0))</f>
        <v>0</v>
      </c>
      <c r="LT62" s="5" t="n">
        <f aca="false">IF(Kalender!LT62&lt;&gt;1,0,IF(AND($B62&gt;0,INDEX(Kalender!LT$68:LT$77,MAX(1,$B62))&gt;INDEX(Kalender!$B$68:$B$77,MAX(1,$B62))),1,0)+IF(OR(AND($C62&gt;0,INDEX(Kalender!LT$81:LT$110,MAX(1,$C62))&gt;INDEX(Kalender!$B$81:$B$110,MAX(1,$C62))),AND($D62&gt;0,INDEX(Kalender!LT$81:LT$110,MAX(1,$D62))&gt;INDEX(Kalender!$B$81:$B$110,MAX(1,$D62))),AND($E62&gt;0,INDEX(Kalender!LT$81:LT$110,MAX(1,$E62))&gt;INDEX(Kalender!$B$81:$B$110,MAX(1,$E62))),AND($F62&gt;0,INDEX(Kalender!LT$81:LT$110,MAX(1,$F62))&gt;INDEX(Kalender!$B$81:$B$110,MAX(1,$F62)))),2,0))</f>
        <v>0</v>
      </c>
      <c r="LU62" s="5" t="n">
        <f aca="false">IF(Kalender!LU62&lt;&gt;1,0,IF(AND($B62&gt;0,INDEX(Kalender!LU$68:LU$77,MAX(1,$B62))&gt;INDEX(Kalender!$B$68:$B$77,MAX(1,$B62))),1,0)+IF(OR(AND($C62&gt;0,INDEX(Kalender!LU$81:LU$110,MAX(1,$C62))&gt;INDEX(Kalender!$B$81:$B$110,MAX(1,$C62))),AND($D62&gt;0,INDEX(Kalender!LU$81:LU$110,MAX(1,$D62))&gt;INDEX(Kalender!$B$81:$B$110,MAX(1,$D62))),AND($E62&gt;0,INDEX(Kalender!LU$81:LU$110,MAX(1,$E62))&gt;INDEX(Kalender!$B$81:$B$110,MAX(1,$E62))),AND($F62&gt;0,INDEX(Kalender!LU$81:LU$110,MAX(1,$F62))&gt;INDEX(Kalender!$B$81:$B$110,MAX(1,$F62)))),2,0))</f>
        <v>0</v>
      </c>
      <c r="LV62" s="5" t="n">
        <f aca="false">IF(Kalender!LV62&lt;&gt;1,0,IF(AND($B62&gt;0,INDEX(Kalender!LV$68:LV$77,MAX(1,$B62))&gt;INDEX(Kalender!$B$68:$B$77,MAX(1,$B62))),1,0)+IF(OR(AND($C62&gt;0,INDEX(Kalender!LV$81:LV$110,MAX(1,$C62))&gt;INDEX(Kalender!$B$81:$B$110,MAX(1,$C62))),AND($D62&gt;0,INDEX(Kalender!LV$81:LV$110,MAX(1,$D62))&gt;INDEX(Kalender!$B$81:$B$110,MAX(1,$D62))),AND($E62&gt;0,INDEX(Kalender!LV$81:LV$110,MAX(1,$E62))&gt;INDEX(Kalender!$B$81:$B$110,MAX(1,$E62))),AND($F62&gt;0,INDEX(Kalender!LV$81:LV$110,MAX(1,$F62))&gt;INDEX(Kalender!$B$81:$B$110,MAX(1,$F62)))),2,0))</f>
        <v>0</v>
      </c>
      <c r="LW62" s="5" t="n">
        <f aca="false">IF(Kalender!LW62&lt;&gt;1,0,IF(AND($B62&gt;0,INDEX(Kalender!LW$68:LW$77,MAX(1,$B62))&gt;INDEX(Kalender!$B$68:$B$77,MAX(1,$B62))),1,0)+IF(OR(AND($C62&gt;0,INDEX(Kalender!LW$81:LW$110,MAX(1,$C62))&gt;INDEX(Kalender!$B$81:$B$110,MAX(1,$C62))),AND($D62&gt;0,INDEX(Kalender!LW$81:LW$110,MAX(1,$D62))&gt;INDEX(Kalender!$B$81:$B$110,MAX(1,$D62))),AND($E62&gt;0,INDEX(Kalender!LW$81:LW$110,MAX(1,$E62))&gt;INDEX(Kalender!$B$81:$B$110,MAX(1,$E62))),AND($F62&gt;0,INDEX(Kalender!LW$81:LW$110,MAX(1,$F62))&gt;INDEX(Kalender!$B$81:$B$110,MAX(1,$F62)))),2,0))</f>
        <v>0</v>
      </c>
      <c r="LX62" s="5" t="n">
        <f aca="false">IF(Kalender!LX62&lt;&gt;1,0,IF(AND($B62&gt;0,INDEX(Kalender!LX$68:LX$77,MAX(1,$B62))&gt;INDEX(Kalender!$B$68:$B$77,MAX(1,$B62))),1,0)+IF(OR(AND($C62&gt;0,INDEX(Kalender!LX$81:LX$110,MAX(1,$C62))&gt;INDEX(Kalender!$B$81:$B$110,MAX(1,$C62))),AND($D62&gt;0,INDEX(Kalender!LX$81:LX$110,MAX(1,$D62))&gt;INDEX(Kalender!$B$81:$B$110,MAX(1,$D62))),AND($E62&gt;0,INDEX(Kalender!LX$81:LX$110,MAX(1,$E62))&gt;INDEX(Kalender!$B$81:$B$110,MAX(1,$E62))),AND($F62&gt;0,INDEX(Kalender!LX$81:LX$110,MAX(1,$F62))&gt;INDEX(Kalender!$B$81:$B$110,MAX(1,$F62)))),2,0))</f>
        <v>0</v>
      </c>
      <c r="LY62" s="5" t="n">
        <f aca="false">IF(Kalender!LY62&lt;&gt;1,0,IF(AND($B62&gt;0,INDEX(Kalender!LY$68:LY$77,MAX(1,$B62))&gt;INDEX(Kalender!$B$68:$B$77,MAX(1,$B62))),1,0)+IF(OR(AND($C62&gt;0,INDEX(Kalender!LY$81:LY$110,MAX(1,$C62))&gt;INDEX(Kalender!$B$81:$B$110,MAX(1,$C62))),AND($D62&gt;0,INDEX(Kalender!LY$81:LY$110,MAX(1,$D62))&gt;INDEX(Kalender!$B$81:$B$110,MAX(1,$D62))),AND($E62&gt;0,INDEX(Kalender!LY$81:LY$110,MAX(1,$E62))&gt;INDEX(Kalender!$B$81:$B$110,MAX(1,$E62))),AND($F62&gt;0,INDEX(Kalender!LY$81:LY$110,MAX(1,$F62))&gt;INDEX(Kalender!$B$81:$B$110,MAX(1,$F62)))),2,0))</f>
        <v>0</v>
      </c>
      <c r="LZ62" s="5" t="n">
        <f aca="false">IF(Kalender!LZ62&lt;&gt;1,0,IF(AND($B62&gt;0,INDEX(Kalender!LZ$68:LZ$77,MAX(1,$B62))&gt;INDEX(Kalender!$B$68:$B$77,MAX(1,$B62))),1,0)+IF(OR(AND($C62&gt;0,INDEX(Kalender!LZ$81:LZ$110,MAX(1,$C62))&gt;INDEX(Kalender!$B$81:$B$110,MAX(1,$C62))),AND($D62&gt;0,INDEX(Kalender!LZ$81:LZ$110,MAX(1,$D62))&gt;INDEX(Kalender!$B$81:$B$110,MAX(1,$D62))),AND($E62&gt;0,INDEX(Kalender!LZ$81:LZ$110,MAX(1,$E62))&gt;INDEX(Kalender!$B$81:$B$110,MAX(1,$E62))),AND($F62&gt;0,INDEX(Kalender!LZ$81:LZ$110,MAX(1,$F62))&gt;INDEX(Kalender!$B$81:$B$110,MAX(1,$F62)))),2,0))</f>
        <v>0</v>
      </c>
      <c r="MA62" s="5" t="n">
        <f aca="false">IF(Kalender!MA62&lt;&gt;1,0,IF(AND($B62&gt;0,INDEX(Kalender!MA$68:MA$77,MAX(1,$B62))&gt;INDEX(Kalender!$B$68:$B$77,MAX(1,$B62))),1,0)+IF(OR(AND($C62&gt;0,INDEX(Kalender!MA$81:MA$110,MAX(1,$C62))&gt;INDEX(Kalender!$B$81:$B$110,MAX(1,$C62))),AND($D62&gt;0,INDEX(Kalender!MA$81:MA$110,MAX(1,$D62))&gt;INDEX(Kalender!$B$81:$B$110,MAX(1,$D62))),AND($E62&gt;0,INDEX(Kalender!MA$81:MA$110,MAX(1,$E62))&gt;INDEX(Kalender!$B$81:$B$110,MAX(1,$E62))),AND($F62&gt;0,INDEX(Kalender!MA$81:MA$110,MAX(1,$F62))&gt;INDEX(Kalender!$B$81:$B$110,MAX(1,$F62)))),2,0))</f>
        <v>0</v>
      </c>
      <c r="MB62" s="5" t="n">
        <f aca="false">IF(Kalender!MB62&lt;&gt;1,0,IF(AND($B62&gt;0,INDEX(Kalender!MB$68:MB$77,MAX(1,$B62))&gt;INDEX(Kalender!$B$68:$B$77,MAX(1,$B62))),1,0)+IF(OR(AND($C62&gt;0,INDEX(Kalender!MB$81:MB$110,MAX(1,$C62))&gt;INDEX(Kalender!$B$81:$B$110,MAX(1,$C62))),AND($D62&gt;0,INDEX(Kalender!MB$81:MB$110,MAX(1,$D62))&gt;INDEX(Kalender!$B$81:$B$110,MAX(1,$D62))),AND($E62&gt;0,INDEX(Kalender!MB$81:MB$110,MAX(1,$E62))&gt;INDEX(Kalender!$B$81:$B$110,MAX(1,$E62))),AND($F62&gt;0,INDEX(Kalender!MB$81:MB$110,MAX(1,$F62))&gt;INDEX(Kalender!$B$81:$B$110,MAX(1,$F62)))),2,0))</f>
        <v>0</v>
      </c>
      <c r="MC62" s="5" t="n">
        <f aca="false">IF(Kalender!MC62&lt;&gt;1,0,IF(AND($B62&gt;0,INDEX(Kalender!MC$68:MC$77,MAX(1,$B62))&gt;INDEX(Kalender!$B$68:$B$77,MAX(1,$B62))),1,0)+IF(OR(AND($C62&gt;0,INDEX(Kalender!MC$81:MC$110,MAX(1,$C62))&gt;INDEX(Kalender!$B$81:$B$110,MAX(1,$C62))),AND($D62&gt;0,INDEX(Kalender!MC$81:MC$110,MAX(1,$D62))&gt;INDEX(Kalender!$B$81:$B$110,MAX(1,$D62))),AND($E62&gt;0,INDEX(Kalender!MC$81:MC$110,MAX(1,$E62))&gt;INDEX(Kalender!$B$81:$B$110,MAX(1,$E62))),AND($F62&gt;0,INDEX(Kalender!MC$81:MC$110,MAX(1,$F62))&gt;INDEX(Kalender!$B$81:$B$110,MAX(1,$F62)))),2,0))</f>
        <v>0</v>
      </c>
      <c r="MD62" s="5" t="n">
        <f aca="false">IF(Kalender!MD62&lt;&gt;1,0,IF(AND($B62&gt;0,INDEX(Kalender!MD$68:MD$77,MAX(1,$B62))&gt;INDEX(Kalender!$B$68:$B$77,MAX(1,$B62))),1,0)+IF(OR(AND($C62&gt;0,INDEX(Kalender!MD$81:MD$110,MAX(1,$C62))&gt;INDEX(Kalender!$B$81:$B$110,MAX(1,$C62))),AND($D62&gt;0,INDEX(Kalender!MD$81:MD$110,MAX(1,$D62))&gt;INDEX(Kalender!$B$81:$B$110,MAX(1,$D62))),AND($E62&gt;0,INDEX(Kalender!MD$81:MD$110,MAX(1,$E62))&gt;INDEX(Kalender!$B$81:$B$110,MAX(1,$E62))),AND($F62&gt;0,INDEX(Kalender!MD$81:MD$110,MAX(1,$F62))&gt;INDEX(Kalender!$B$81:$B$110,MAX(1,$F62)))),2,0))</f>
        <v>0</v>
      </c>
      <c r="ME62" s="5" t="n">
        <f aca="false">IF(Kalender!ME62&lt;&gt;1,0,IF(AND($B62&gt;0,INDEX(Kalender!ME$68:ME$77,MAX(1,$B62))&gt;INDEX(Kalender!$B$68:$B$77,MAX(1,$B62))),1,0)+IF(OR(AND($C62&gt;0,INDEX(Kalender!ME$81:ME$110,MAX(1,$C62))&gt;INDEX(Kalender!$B$81:$B$110,MAX(1,$C62))),AND($D62&gt;0,INDEX(Kalender!ME$81:ME$110,MAX(1,$D62))&gt;INDEX(Kalender!$B$81:$B$110,MAX(1,$D62))),AND($E62&gt;0,INDEX(Kalender!ME$81:ME$110,MAX(1,$E62))&gt;INDEX(Kalender!$B$81:$B$110,MAX(1,$E62))),AND($F62&gt;0,INDEX(Kalender!ME$81:ME$110,MAX(1,$F62))&gt;INDEX(Kalender!$B$81:$B$110,MAX(1,$F62)))),2,0))</f>
        <v>0</v>
      </c>
      <c r="MF62" s="5" t="n">
        <f aca="false">IF(Kalender!MF62&lt;&gt;1,0,IF(AND($B62&gt;0,INDEX(Kalender!MF$68:MF$77,MAX(1,$B62))&gt;INDEX(Kalender!$B$68:$B$77,MAX(1,$B62))),1,0)+IF(OR(AND($C62&gt;0,INDEX(Kalender!MF$81:MF$110,MAX(1,$C62))&gt;INDEX(Kalender!$B$81:$B$110,MAX(1,$C62))),AND($D62&gt;0,INDEX(Kalender!MF$81:MF$110,MAX(1,$D62))&gt;INDEX(Kalender!$B$81:$B$110,MAX(1,$D62))),AND($E62&gt;0,INDEX(Kalender!MF$81:MF$110,MAX(1,$E62))&gt;INDEX(Kalender!$B$81:$B$110,MAX(1,$E62))),AND($F62&gt;0,INDEX(Kalender!MF$81:MF$110,MAX(1,$F62))&gt;INDEX(Kalender!$B$81:$B$110,MAX(1,$F62)))),2,0))</f>
        <v>0</v>
      </c>
      <c r="MG62" s="5" t="n">
        <f aca="false">IF(Kalender!MG62&lt;&gt;1,0,IF(AND($B62&gt;0,INDEX(Kalender!MG$68:MG$77,MAX(1,$B62))&gt;INDEX(Kalender!$B$68:$B$77,MAX(1,$B62))),1,0)+IF(OR(AND($C62&gt;0,INDEX(Kalender!MG$81:MG$110,MAX(1,$C62))&gt;INDEX(Kalender!$B$81:$B$110,MAX(1,$C62))),AND($D62&gt;0,INDEX(Kalender!MG$81:MG$110,MAX(1,$D62))&gt;INDEX(Kalender!$B$81:$B$110,MAX(1,$D62))),AND($E62&gt;0,INDEX(Kalender!MG$81:MG$110,MAX(1,$E62))&gt;INDEX(Kalender!$B$81:$B$110,MAX(1,$E62))),AND($F62&gt;0,INDEX(Kalender!MG$81:MG$110,MAX(1,$F62))&gt;INDEX(Kalender!$B$81:$B$110,MAX(1,$F62)))),2,0))</f>
        <v>0</v>
      </c>
      <c r="MH62" s="5" t="n">
        <f aca="false">IF(Kalender!MH62&lt;&gt;1,0,IF(AND($B62&gt;0,INDEX(Kalender!MH$68:MH$77,MAX(1,$B62))&gt;INDEX(Kalender!$B$68:$B$77,MAX(1,$B62))),1,0)+IF(OR(AND($C62&gt;0,INDEX(Kalender!MH$81:MH$110,MAX(1,$C62))&gt;INDEX(Kalender!$B$81:$B$110,MAX(1,$C62))),AND($D62&gt;0,INDEX(Kalender!MH$81:MH$110,MAX(1,$D62))&gt;INDEX(Kalender!$B$81:$B$110,MAX(1,$D62))),AND($E62&gt;0,INDEX(Kalender!MH$81:MH$110,MAX(1,$E62))&gt;INDEX(Kalender!$B$81:$B$110,MAX(1,$E62))),AND($F62&gt;0,INDEX(Kalender!MH$81:MH$110,MAX(1,$F62))&gt;INDEX(Kalender!$B$81:$B$110,MAX(1,$F62)))),2,0))</f>
        <v>0</v>
      </c>
      <c r="MI62" s="5" t="n">
        <f aca="false">IF(Kalender!MI62&lt;&gt;1,0,IF(AND($B62&gt;0,INDEX(Kalender!MI$68:MI$77,MAX(1,$B62))&gt;INDEX(Kalender!$B$68:$B$77,MAX(1,$B62))),1,0)+IF(OR(AND($C62&gt;0,INDEX(Kalender!MI$81:MI$110,MAX(1,$C62))&gt;INDEX(Kalender!$B$81:$B$110,MAX(1,$C62))),AND($D62&gt;0,INDEX(Kalender!MI$81:MI$110,MAX(1,$D62))&gt;INDEX(Kalender!$B$81:$B$110,MAX(1,$D62))),AND($E62&gt;0,INDEX(Kalender!MI$81:MI$110,MAX(1,$E62))&gt;INDEX(Kalender!$B$81:$B$110,MAX(1,$E62))),AND($F62&gt;0,INDEX(Kalender!MI$81:MI$110,MAX(1,$F62))&gt;INDEX(Kalender!$B$81:$B$110,MAX(1,$F62)))),2,0))</f>
        <v>0</v>
      </c>
      <c r="MJ62" s="5" t="n">
        <f aca="false">IF(Kalender!MJ62&lt;&gt;1,0,IF(AND($B62&gt;0,INDEX(Kalender!MJ$68:MJ$77,MAX(1,$B62))&gt;INDEX(Kalender!$B$68:$B$77,MAX(1,$B62))),1,0)+IF(OR(AND($C62&gt;0,INDEX(Kalender!MJ$81:MJ$110,MAX(1,$C62))&gt;INDEX(Kalender!$B$81:$B$110,MAX(1,$C62))),AND($D62&gt;0,INDEX(Kalender!MJ$81:MJ$110,MAX(1,$D62))&gt;INDEX(Kalender!$B$81:$B$110,MAX(1,$D62))),AND($E62&gt;0,INDEX(Kalender!MJ$81:MJ$110,MAX(1,$E62))&gt;INDEX(Kalender!$B$81:$B$110,MAX(1,$E62))),AND($F62&gt;0,INDEX(Kalender!MJ$81:MJ$110,MAX(1,$F62))&gt;INDEX(Kalender!$B$81:$B$110,MAX(1,$F62)))),2,0))</f>
        <v>0</v>
      </c>
      <c r="MK62" s="5" t="n">
        <f aca="false">IF(Kalender!MK62&lt;&gt;1,0,IF(AND($B62&gt;0,INDEX(Kalender!MK$68:MK$77,MAX(1,$B62))&gt;INDEX(Kalender!$B$68:$B$77,MAX(1,$B62))),1,0)+IF(OR(AND($C62&gt;0,INDEX(Kalender!MK$81:MK$110,MAX(1,$C62))&gt;INDEX(Kalender!$B$81:$B$110,MAX(1,$C62))),AND($D62&gt;0,INDEX(Kalender!MK$81:MK$110,MAX(1,$D62))&gt;INDEX(Kalender!$B$81:$B$110,MAX(1,$D62))),AND($E62&gt;0,INDEX(Kalender!MK$81:MK$110,MAX(1,$E62))&gt;INDEX(Kalender!$B$81:$B$110,MAX(1,$E62))),AND($F62&gt;0,INDEX(Kalender!MK$81:MK$110,MAX(1,$F62))&gt;INDEX(Kalender!$B$81:$B$110,MAX(1,$F62)))),2,0))</f>
        <v>0</v>
      </c>
      <c r="ML62" s="5" t="n">
        <f aca="false">IF(Kalender!ML62&lt;&gt;1,0,IF(AND($B62&gt;0,INDEX(Kalender!ML$68:ML$77,MAX(1,$B62))&gt;INDEX(Kalender!$B$68:$B$77,MAX(1,$B62))),1,0)+IF(OR(AND($C62&gt;0,INDEX(Kalender!ML$81:ML$110,MAX(1,$C62))&gt;INDEX(Kalender!$B$81:$B$110,MAX(1,$C62))),AND($D62&gt;0,INDEX(Kalender!ML$81:ML$110,MAX(1,$D62))&gt;INDEX(Kalender!$B$81:$B$110,MAX(1,$D62))),AND($E62&gt;0,INDEX(Kalender!ML$81:ML$110,MAX(1,$E62))&gt;INDEX(Kalender!$B$81:$B$110,MAX(1,$E62))),AND($F62&gt;0,INDEX(Kalender!ML$81:ML$110,MAX(1,$F62))&gt;INDEX(Kalender!$B$81:$B$110,MAX(1,$F62)))),2,0))</f>
        <v>0</v>
      </c>
      <c r="MM62" s="5" t="n">
        <f aca="false">IF(Kalender!MM62&lt;&gt;1,0,IF(AND($B62&gt;0,INDEX(Kalender!MM$68:MM$77,MAX(1,$B62))&gt;INDEX(Kalender!$B$68:$B$77,MAX(1,$B62))),1,0)+IF(OR(AND($C62&gt;0,INDEX(Kalender!MM$81:MM$110,MAX(1,$C62))&gt;INDEX(Kalender!$B$81:$B$110,MAX(1,$C62))),AND($D62&gt;0,INDEX(Kalender!MM$81:MM$110,MAX(1,$D62))&gt;INDEX(Kalender!$B$81:$B$110,MAX(1,$D62))),AND($E62&gt;0,INDEX(Kalender!MM$81:MM$110,MAX(1,$E62))&gt;INDEX(Kalender!$B$81:$B$110,MAX(1,$E62))),AND($F62&gt;0,INDEX(Kalender!MM$81:MM$110,MAX(1,$F62))&gt;INDEX(Kalender!$B$81:$B$110,MAX(1,$F62)))),2,0))</f>
        <v>0</v>
      </c>
      <c r="MN62" s="5" t="n">
        <f aca="false">IF(Kalender!MN62&lt;&gt;1,0,IF(AND($B62&gt;0,INDEX(Kalender!MN$68:MN$77,MAX(1,$B62))&gt;INDEX(Kalender!$B$68:$B$77,MAX(1,$B62))),1,0)+IF(OR(AND($C62&gt;0,INDEX(Kalender!MN$81:MN$110,MAX(1,$C62))&gt;INDEX(Kalender!$B$81:$B$110,MAX(1,$C62))),AND($D62&gt;0,INDEX(Kalender!MN$81:MN$110,MAX(1,$D62))&gt;INDEX(Kalender!$B$81:$B$110,MAX(1,$D62))),AND($E62&gt;0,INDEX(Kalender!MN$81:MN$110,MAX(1,$E62))&gt;INDEX(Kalender!$B$81:$B$110,MAX(1,$E62))),AND($F62&gt;0,INDEX(Kalender!MN$81:MN$110,MAX(1,$F62))&gt;INDEX(Kalender!$B$81:$B$110,MAX(1,$F62)))),2,0))</f>
        <v>0</v>
      </c>
      <c r="MO62" s="5" t="n">
        <f aca="false">IF(Kalender!MO62&lt;&gt;1,0,IF(AND($B62&gt;0,INDEX(Kalender!MO$68:MO$77,MAX(1,$B62))&gt;INDEX(Kalender!$B$68:$B$77,MAX(1,$B62))),1,0)+IF(OR(AND($C62&gt;0,INDEX(Kalender!MO$81:MO$110,MAX(1,$C62))&gt;INDEX(Kalender!$B$81:$B$110,MAX(1,$C62))),AND($D62&gt;0,INDEX(Kalender!MO$81:MO$110,MAX(1,$D62))&gt;INDEX(Kalender!$B$81:$B$110,MAX(1,$D62))),AND($E62&gt;0,INDEX(Kalender!MO$81:MO$110,MAX(1,$E62))&gt;INDEX(Kalender!$B$81:$B$110,MAX(1,$E62))),AND($F62&gt;0,INDEX(Kalender!MO$81:MO$110,MAX(1,$F62))&gt;INDEX(Kalender!$B$81:$B$110,MAX(1,$F62)))),2,0))</f>
        <v>0</v>
      </c>
      <c r="MP62" s="5" t="n">
        <f aca="false">IF(Kalender!MP62&lt;&gt;1,0,IF(AND($B62&gt;0,INDEX(Kalender!MP$68:MP$77,MAX(1,$B62))&gt;INDEX(Kalender!$B$68:$B$77,MAX(1,$B62))),1,0)+IF(OR(AND($C62&gt;0,INDEX(Kalender!MP$81:MP$110,MAX(1,$C62))&gt;INDEX(Kalender!$B$81:$B$110,MAX(1,$C62))),AND($D62&gt;0,INDEX(Kalender!MP$81:MP$110,MAX(1,$D62))&gt;INDEX(Kalender!$B$81:$B$110,MAX(1,$D62))),AND($E62&gt;0,INDEX(Kalender!MP$81:MP$110,MAX(1,$E62))&gt;INDEX(Kalender!$B$81:$B$110,MAX(1,$E62))),AND($F62&gt;0,INDEX(Kalender!MP$81:MP$110,MAX(1,$F62))&gt;INDEX(Kalender!$B$81:$B$110,MAX(1,$F62)))),2,0))</f>
        <v>0</v>
      </c>
      <c r="MQ62" s="5" t="n">
        <f aca="false">IF(Kalender!MQ62&lt;&gt;1,0,IF(AND($B62&gt;0,INDEX(Kalender!MQ$68:MQ$77,MAX(1,$B62))&gt;INDEX(Kalender!$B$68:$B$77,MAX(1,$B62))),1,0)+IF(OR(AND($C62&gt;0,INDEX(Kalender!MQ$81:MQ$110,MAX(1,$C62))&gt;INDEX(Kalender!$B$81:$B$110,MAX(1,$C62))),AND($D62&gt;0,INDEX(Kalender!MQ$81:MQ$110,MAX(1,$D62))&gt;INDEX(Kalender!$B$81:$B$110,MAX(1,$D62))),AND($E62&gt;0,INDEX(Kalender!MQ$81:MQ$110,MAX(1,$E62))&gt;INDEX(Kalender!$B$81:$B$110,MAX(1,$E62))),AND($F62&gt;0,INDEX(Kalender!MQ$81:MQ$110,MAX(1,$F62))&gt;INDEX(Kalender!$B$81:$B$110,MAX(1,$F62)))),2,0))</f>
        <v>0</v>
      </c>
      <c r="MR62" s="5" t="n">
        <f aca="false">IF(Kalender!MR62&lt;&gt;1,0,IF(AND($B62&gt;0,INDEX(Kalender!MR$68:MR$77,MAX(1,$B62))&gt;INDEX(Kalender!$B$68:$B$77,MAX(1,$B62))),1,0)+IF(OR(AND($C62&gt;0,INDEX(Kalender!MR$81:MR$110,MAX(1,$C62))&gt;INDEX(Kalender!$B$81:$B$110,MAX(1,$C62))),AND($D62&gt;0,INDEX(Kalender!MR$81:MR$110,MAX(1,$D62))&gt;INDEX(Kalender!$B$81:$B$110,MAX(1,$D62))),AND($E62&gt;0,INDEX(Kalender!MR$81:MR$110,MAX(1,$E62))&gt;INDEX(Kalender!$B$81:$B$110,MAX(1,$E62))),AND($F62&gt;0,INDEX(Kalender!MR$81:MR$110,MAX(1,$F62))&gt;INDEX(Kalender!$B$81:$B$110,MAX(1,$F62)))),2,0))</f>
        <v>0</v>
      </c>
      <c r="MS62" s="5" t="n">
        <f aca="false">IF(Kalender!MS62&lt;&gt;1,0,IF(AND($B62&gt;0,INDEX(Kalender!MS$68:MS$77,MAX(1,$B62))&gt;INDEX(Kalender!$B$68:$B$77,MAX(1,$B62))),1,0)+IF(OR(AND($C62&gt;0,INDEX(Kalender!MS$81:MS$110,MAX(1,$C62))&gt;INDEX(Kalender!$B$81:$B$110,MAX(1,$C62))),AND($D62&gt;0,INDEX(Kalender!MS$81:MS$110,MAX(1,$D62))&gt;INDEX(Kalender!$B$81:$B$110,MAX(1,$D62))),AND($E62&gt;0,INDEX(Kalender!MS$81:MS$110,MAX(1,$E62))&gt;INDEX(Kalender!$B$81:$B$110,MAX(1,$E62))),AND($F62&gt;0,INDEX(Kalender!MS$81:MS$110,MAX(1,$F62))&gt;INDEX(Kalender!$B$81:$B$110,MAX(1,$F62)))),2,0))</f>
        <v>0</v>
      </c>
      <c r="MT62" s="5" t="n">
        <f aca="false">IF(Kalender!MT62&lt;&gt;1,0,IF(AND($B62&gt;0,INDEX(Kalender!MT$68:MT$77,MAX(1,$B62))&gt;INDEX(Kalender!$B$68:$B$77,MAX(1,$B62))),1,0)+IF(OR(AND($C62&gt;0,INDEX(Kalender!MT$81:MT$110,MAX(1,$C62))&gt;INDEX(Kalender!$B$81:$B$110,MAX(1,$C62))),AND($D62&gt;0,INDEX(Kalender!MT$81:MT$110,MAX(1,$D62))&gt;INDEX(Kalender!$B$81:$B$110,MAX(1,$D62))),AND($E62&gt;0,INDEX(Kalender!MT$81:MT$110,MAX(1,$E62))&gt;INDEX(Kalender!$B$81:$B$110,MAX(1,$E62))),AND($F62&gt;0,INDEX(Kalender!MT$81:MT$110,MAX(1,$F62))&gt;INDEX(Kalender!$B$81:$B$110,MAX(1,$F62)))),2,0))</f>
        <v>0</v>
      </c>
      <c r="MU62" s="5" t="n">
        <f aca="false">IF(Kalender!MU62&lt;&gt;1,0,IF(AND($B62&gt;0,INDEX(Kalender!MU$68:MU$77,MAX(1,$B62))&gt;INDEX(Kalender!$B$68:$B$77,MAX(1,$B62))),1,0)+IF(OR(AND($C62&gt;0,INDEX(Kalender!MU$81:MU$110,MAX(1,$C62))&gt;INDEX(Kalender!$B$81:$B$110,MAX(1,$C62))),AND($D62&gt;0,INDEX(Kalender!MU$81:MU$110,MAX(1,$D62))&gt;INDEX(Kalender!$B$81:$B$110,MAX(1,$D62))),AND($E62&gt;0,INDEX(Kalender!MU$81:MU$110,MAX(1,$E62))&gt;INDEX(Kalender!$B$81:$B$110,MAX(1,$E62))),AND($F62&gt;0,INDEX(Kalender!MU$81:MU$110,MAX(1,$F62))&gt;INDEX(Kalender!$B$81:$B$110,MAX(1,$F62)))),2,0))</f>
        <v>0</v>
      </c>
      <c r="MV62" s="5" t="n">
        <f aca="false">IF(Kalender!MV62&lt;&gt;1,0,IF(AND($B62&gt;0,INDEX(Kalender!MV$68:MV$77,MAX(1,$B62))&gt;INDEX(Kalender!$B$68:$B$77,MAX(1,$B62))),1,0)+IF(OR(AND($C62&gt;0,INDEX(Kalender!MV$81:MV$110,MAX(1,$C62))&gt;INDEX(Kalender!$B$81:$B$110,MAX(1,$C62))),AND($D62&gt;0,INDEX(Kalender!MV$81:MV$110,MAX(1,$D62))&gt;INDEX(Kalender!$B$81:$B$110,MAX(1,$D62))),AND($E62&gt;0,INDEX(Kalender!MV$81:MV$110,MAX(1,$E62))&gt;INDEX(Kalender!$B$81:$B$110,MAX(1,$E62))),AND($F62&gt;0,INDEX(Kalender!MV$81:MV$110,MAX(1,$F62))&gt;INDEX(Kalender!$B$81:$B$110,MAX(1,$F62)))),2,0))</f>
        <v>0</v>
      </c>
      <c r="MW62" s="5" t="n">
        <f aca="false">IF(Kalender!MW62&lt;&gt;1,0,IF(AND($B62&gt;0,INDEX(Kalender!MW$68:MW$77,MAX(1,$B62))&gt;INDEX(Kalender!$B$68:$B$77,MAX(1,$B62))),1,0)+IF(OR(AND($C62&gt;0,INDEX(Kalender!MW$81:MW$110,MAX(1,$C62))&gt;INDEX(Kalender!$B$81:$B$110,MAX(1,$C62))),AND($D62&gt;0,INDEX(Kalender!MW$81:MW$110,MAX(1,$D62))&gt;INDEX(Kalender!$B$81:$B$110,MAX(1,$D62))),AND($E62&gt;0,INDEX(Kalender!MW$81:MW$110,MAX(1,$E62))&gt;INDEX(Kalender!$B$81:$B$110,MAX(1,$E62))),AND($F62&gt;0,INDEX(Kalender!MW$81:MW$110,MAX(1,$F62))&gt;INDEX(Kalender!$B$81:$B$110,MAX(1,$F62)))),2,0))</f>
        <v>0</v>
      </c>
      <c r="MX62" s="5" t="n">
        <f aca="false">IF(Kalender!MX62&lt;&gt;1,0,IF(AND($B62&gt;0,INDEX(Kalender!MX$68:MX$77,MAX(1,$B62))&gt;INDEX(Kalender!$B$68:$B$77,MAX(1,$B62))),1,0)+IF(OR(AND($C62&gt;0,INDEX(Kalender!MX$81:MX$110,MAX(1,$C62))&gt;INDEX(Kalender!$B$81:$B$110,MAX(1,$C62))),AND($D62&gt;0,INDEX(Kalender!MX$81:MX$110,MAX(1,$D62))&gt;INDEX(Kalender!$B$81:$B$110,MAX(1,$D62))),AND($E62&gt;0,INDEX(Kalender!MX$81:MX$110,MAX(1,$E62))&gt;INDEX(Kalender!$B$81:$B$110,MAX(1,$E62))),AND($F62&gt;0,INDEX(Kalender!MX$81:MX$110,MAX(1,$F62))&gt;INDEX(Kalender!$B$81:$B$110,MAX(1,$F62)))),2,0))</f>
        <v>0</v>
      </c>
      <c r="MY62" s="5" t="n">
        <f aca="false">IF(Kalender!MY62&lt;&gt;1,0,IF(AND($B62&gt;0,INDEX(Kalender!MY$68:MY$77,MAX(1,$B62))&gt;INDEX(Kalender!$B$68:$B$77,MAX(1,$B62))),1,0)+IF(OR(AND($C62&gt;0,INDEX(Kalender!MY$81:MY$110,MAX(1,$C62))&gt;INDEX(Kalender!$B$81:$B$110,MAX(1,$C62))),AND($D62&gt;0,INDEX(Kalender!MY$81:MY$110,MAX(1,$D62))&gt;INDEX(Kalender!$B$81:$B$110,MAX(1,$D62))),AND($E62&gt;0,INDEX(Kalender!MY$81:MY$110,MAX(1,$E62))&gt;INDEX(Kalender!$B$81:$B$110,MAX(1,$E62))),AND($F62&gt;0,INDEX(Kalender!MY$81:MY$110,MAX(1,$F62))&gt;INDEX(Kalender!$B$81:$B$110,MAX(1,$F62)))),2,0))</f>
        <v>0</v>
      </c>
      <c r="MZ62" s="5" t="n">
        <f aca="false">IF(Kalender!MZ62&lt;&gt;1,0,IF(AND($B62&gt;0,INDEX(Kalender!MZ$68:MZ$77,MAX(1,$B62))&gt;INDEX(Kalender!$B$68:$B$77,MAX(1,$B62))),1,0)+IF(OR(AND($C62&gt;0,INDEX(Kalender!MZ$81:MZ$110,MAX(1,$C62))&gt;INDEX(Kalender!$B$81:$B$110,MAX(1,$C62))),AND($D62&gt;0,INDEX(Kalender!MZ$81:MZ$110,MAX(1,$D62))&gt;INDEX(Kalender!$B$81:$B$110,MAX(1,$D62))),AND($E62&gt;0,INDEX(Kalender!MZ$81:MZ$110,MAX(1,$E62))&gt;INDEX(Kalender!$B$81:$B$110,MAX(1,$E62))),AND($F62&gt;0,INDEX(Kalender!MZ$81:MZ$110,MAX(1,$F62))&gt;INDEX(Kalender!$B$81:$B$110,MAX(1,$F62)))),2,0))</f>
        <v>0</v>
      </c>
      <c r="NA62" s="5" t="n">
        <f aca="false">IF(Kalender!NA62&lt;&gt;1,0,IF(AND($B62&gt;0,INDEX(Kalender!NA$68:NA$77,MAX(1,$B62))&gt;INDEX(Kalender!$B$68:$B$77,MAX(1,$B62))),1,0)+IF(OR(AND($C62&gt;0,INDEX(Kalender!NA$81:NA$110,MAX(1,$C62))&gt;INDEX(Kalender!$B$81:$B$110,MAX(1,$C62))),AND($D62&gt;0,INDEX(Kalender!NA$81:NA$110,MAX(1,$D62))&gt;INDEX(Kalender!$B$81:$B$110,MAX(1,$D62))),AND($E62&gt;0,INDEX(Kalender!NA$81:NA$110,MAX(1,$E62))&gt;INDEX(Kalender!$B$81:$B$110,MAX(1,$E62))),AND($F62&gt;0,INDEX(Kalender!NA$81:NA$110,MAX(1,$F62))&gt;INDEX(Kalender!$B$81:$B$110,MAX(1,$F62)))),2,0))</f>
        <v>0</v>
      </c>
      <c r="NB62" s="5" t="n">
        <f aca="false">IF(Kalender!NB62&lt;&gt;1,0,IF(AND($B62&gt;0,INDEX(Kalender!NB$68:NB$77,MAX(1,$B62))&gt;INDEX(Kalender!$B$68:$B$77,MAX(1,$B62))),1,0)+IF(OR(AND($C62&gt;0,INDEX(Kalender!NB$81:NB$110,MAX(1,$C62))&gt;INDEX(Kalender!$B$81:$B$110,MAX(1,$C62))),AND($D62&gt;0,INDEX(Kalender!NB$81:NB$110,MAX(1,$D62))&gt;INDEX(Kalender!$B$81:$B$110,MAX(1,$D62))),AND($E62&gt;0,INDEX(Kalender!NB$81:NB$110,MAX(1,$E62))&gt;INDEX(Kalender!$B$81:$B$110,MAX(1,$E62))),AND($F62&gt;0,INDEX(Kalender!NB$81:NB$110,MAX(1,$F62))&gt;INDEX(Kalender!$B$81:$B$110,MAX(1,$F62)))),2,0))</f>
        <v>0</v>
      </c>
      <c r="NC62" s="5" t="n">
        <f aca="false">IF(Kalender!NC62&lt;&gt;1,0,IF(AND($B62&gt;0,INDEX(Kalender!NC$68:NC$77,MAX(1,$B62))&gt;INDEX(Kalender!$B$68:$B$77,MAX(1,$B62))),1,0)+IF(OR(AND($C62&gt;0,INDEX(Kalender!NC$81:NC$110,MAX(1,$C62))&gt;INDEX(Kalender!$B$81:$B$110,MAX(1,$C62))),AND($D62&gt;0,INDEX(Kalender!NC$81:NC$110,MAX(1,$D62))&gt;INDEX(Kalender!$B$81:$B$110,MAX(1,$D62))),AND($E62&gt;0,INDEX(Kalender!NC$81:NC$110,MAX(1,$E62))&gt;INDEX(Kalender!$B$81:$B$110,MAX(1,$E62))),AND($F62&gt;0,INDEX(Kalender!NC$81:NC$110,MAX(1,$F62))&gt;INDEX(Kalender!$B$81:$B$110,MAX(1,$F62)))),2,0))</f>
        <v>0</v>
      </c>
      <c r="ND62" s="5" t="n">
        <f aca="false">IF(Kalender!ND62&lt;&gt;1,0,IF(AND($B62&gt;0,INDEX(Kalender!ND$68:ND$77,MAX(1,$B62))&gt;INDEX(Kalender!$B$68:$B$77,MAX(1,$B62))),1,0)+IF(OR(AND($C62&gt;0,INDEX(Kalender!ND$81:ND$110,MAX(1,$C62))&gt;INDEX(Kalender!$B$81:$B$110,MAX(1,$C62))),AND($D62&gt;0,INDEX(Kalender!ND$81:ND$110,MAX(1,$D62))&gt;INDEX(Kalender!$B$81:$B$110,MAX(1,$D62))),AND($E62&gt;0,INDEX(Kalender!ND$81:ND$110,MAX(1,$E62))&gt;INDEX(Kalender!$B$81:$B$110,MAX(1,$E62))),AND($F62&gt;0,INDEX(Kalender!ND$81:ND$110,MAX(1,$F62))&gt;INDEX(Kalender!$B$81:$B$110,MAX(1,$F62)))),2,0))</f>
        <v>0</v>
      </c>
      <c r="NE62" s="5" t="n">
        <f aca="false">IF(Kalender!NE62&lt;&gt;1,0,IF(AND($B62&gt;0,INDEX(Kalender!NE$68:NE$77,MAX(1,$B62))&gt;INDEX(Kalender!$B$68:$B$77,MAX(1,$B62))),1,0)+IF(OR(AND($C62&gt;0,INDEX(Kalender!NE$81:NE$110,MAX(1,$C62))&gt;INDEX(Kalender!$B$81:$B$110,MAX(1,$C62))),AND($D62&gt;0,INDEX(Kalender!NE$81:NE$110,MAX(1,$D62))&gt;INDEX(Kalender!$B$81:$B$110,MAX(1,$D62))),AND($E62&gt;0,INDEX(Kalender!NE$81:NE$110,MAX(1,$E62))&gt;INDEX(Kalender!$B$81:$B$110,MAX(1,$E62))),AND($F62&gt;0,INDEX(Kalender!NE$81:NE$110,MAX(1,$F62))&gt;INDEX(Kalender!$B$81:$B$110,MAX(1,$F62)))),2,0))</f>
        <v>0</v>
      </c>
      <c r="NF62" s="5" t="n">
        <f aca="false">IF(Kalender!NF62&lt;&gt;1,0,IF(AND($B62&gt;0,INDEX(Kalender!NF$68:NF$77,MAX(1,$B62))&gt;INDEX(Kalender!$B$68:$B$77,MAX(1,$B62))),1,0)+IF(OR(AND($C62&gt;0,INDEX(Kalender!NF$81:NF$110,MAX(1,$C62))&gt;INDEX(Kalender!$B$81:$B$110,MAX(1,$C62))),AND($D62&gt;0,INDEX(Kalender!NF$81:NF$110,MAX(1,$D62))&gt;INDEX(Kalender!$B$81:$B$110,MAX(1,$D62))),AND($E62&gt;0,INDEX(Kalender!NF$81:NF$110,MAX(1,$E62))&gt;INDEX(Kalender!$B$81:$B$110,MAX(1,$E62))),AND($F62&gt;0,INDEX(Kalender!NF$81:NF$110,MAX(1,$F62))&gt;INDEX(Kalender!$B$81:$B$110,MAX(1,$F62)))),2,0))</f>
        <v>0</v>
      </c>
      <c r="NG62" s="5" t="n">
        <f aca="false">IF(Kalender!NG62&lt;&gt;1,0,IF(AND($B62&gt;0,INDEX(Kalender!NG$68:NG$77,MAX(1,$B62))&gt;INDEX(Kalender!$B$68:$B$77,MAX(1,$B62))),1,0)+IF(OR(AND($C62&gt;0,INDEX(Kalender!NG$81:NG$110,MAX(1,$C62))&gt;INDEX(Kalender!$B$81:$B$110,MAX(1,$C62))),AND($D62&gt;0,INDEX(Kalender!NG$81:NG$110,MAX(1,$D62))&gt;INDEX(Kalender!$B$81:$B$110,MAX(1,$D62))),AND($E62&gt;0,INDEX(Kalender!NG$81:NG$110,MAX(1,$E62))&gt;INDEX(Kalender!$B$81:$B$110,MAX(1,$E62))),AND($F62&gt;0,INDEX(Kalender!NG$81:NG$110,MAX(1,$F62))&gt;INDEX(Kalender!$B$81:$B$110,MAX(1,$F62)))),2,0))</f>
        <v>0</v>
      </c>
      <c r="NH62" s="5" t="n">
        <f aca="false">IF(Kalender!NH62&lt;&gt;1,0,IF(AND($B62&gt;0,INDEX(Kalender!NH$68:NH$77,MAX(1,$B62))&gt;INDEX(Kalender!$B$68:$B$77,MAX(1,$B62))),1,0)+IF(OR(AND($C62&gt;0,INDEX(Kalender!NH$81:NH$110,MAX(1,$C62))&gt;INDEX(Kalender!$B$81:$B$110,MAX(1,$C62))),AND($D62&gt;0,INDEX(Kalender!NH$81:NH$110,MAX(1,$D62))&gt;INDEX(Kalender!$B$81:$B$110,MAX(1,$D62))),AND($E62&gt;0,INDEX(Kalender!NH$81:NH$110,MAX(1,$E62))&gt;INDEX(Kalender!$B$81:$B$110,MAX(1,$E62))),AND($F62&gt;0,INDEX(Kalender!NH$81:NH$110,MAX(1,$F62))&gt;INDEX(Kalender!$B$81:$B$110,MAX(1,$F62)))),2,0))</f>
        <v>0</v>
      </c>
    </row>
    <row r="63" customFormat="false" ht="15" hidden="false" customHeight="false" outlineLevel="0" collapsed="false">
      <c r="A63" s="5" t="str">
        <f aca="false">Kalender!A63</f>
        <v/>
      </c>
      <c r="B63" s="5" t="n">
        <f aca="false">IFERROR(MATCH(Kalender!$B63,Kalender!$A$68:$A$77,0),0)</f>
        <v>5</v>
      </c>
      <c r="C63" s="5" t="n">
        <f aca="false">IF(Kalender!C63="",0,IFERROR(MATCH(Kalender!C63,Kalender!$A$81:$A$110,0),0))</f>
        <v>0</v>
      </c>
      <c r="D63" s="5" t="n">
        <f aca="false">IF(Kalender!D63="",0,IFERROR(MATCH(Kalender!D63,Kalender!$A$81:$A$110,0),0))</f>
        <v>0</v>
      </c>
      <c r="E63" s="5" t="n">
        <f aca="false">IF(Kalender!E63="",0,IFERROR(MATCH(Kalender!E63,Kalender!$A$81:$A$110,0),0))</f>
        <v>0</v>
      </c>
      <c r="F63" s="5" t="n">
        <f aca="false">IF(Kalender!F63="",0,IFERROR(MATCH(Kalender!F63,Kalender!$A$81:$A$110,0),0))</f>
        <v>0</v>
      </c>
      <c r="G63" s="5" t="n">
        <f aca="false">IF(Kalender!G63&lt;&gt;1,0,IF(AND($B63&gt;0,INDEX(Kalender!G$68:G$77,MAX(1,$B63))&gt;INDEX(Kalender!$B$68:$B$77,MAX(1,$B63))),1,0)+IF(OR(AND($C63&gt;0,INDEX(Kalender!G$81:G$110,MAX(1,$C63))&gt;INDEX(Kalender!$B$81:$B$110,MAX(1,$C63))),AND($D63&gt;0,INDEX(Kalender!G$81:G$110,MAX(1,$D63))&gt;INDEX(Kalender!$B$81:$B$110,MAX(1,$D63))),AND($E63&gt;0,INDEX(Kalender!G$81:G$110,MAX(1,$E63))&gt;INDEX(Kalender!$B$81:$B$110,MAX(1,$E63))),AND($F63&gt;0,INDEX(Kalender!G$81:G$110,MAX(1,$F63))&gt;INDEX(Kalender!$B$81:$B$110,MAX(1,$F63)))),2,0))</f>
        <v>0</v>
      </c>
      <c r="H63" s="5" t="n">
        <f aca="false">IF(Kalender!H63&lt;&gt;1,0,IF(AND($B63&gt;0,INDEX(Kalender!H$68:H$77,MAX(1,$B63))&gt;INDEX(Kalender!$B$68:$B$77,MAX(1,$B63))),1,0)+IF(OR(AND($C63&gt;0,INDEX(Kalender!H$81:H$110,MAX(1,$C63))&gt;INDEX(Kalender!$B$81:$B$110,MAX(1,$C63))),AND($D63&gt;0,INDEX(Kalender!H$81:H$110,MAX(1,$D63))&gt;INDEX(Kalender!$B$81:$B$110,MAX(1,$D63))),AND($E63&gt;0,INDEX(Kalender!H$81:H$110,MAX(1,$E63))&gt;INDEX(Kalender!$B$81:$B$110,MAX(1,$E63))),AND($F63&gt;0,INDEX(Kalender!H$81:H$110,MAX(1,$F63))&gt;INDEX(Kalender!$B$81:$B$110,MAX(1,$F63)))),2,0))</f>
        <v>0</v>
      </c>
      <c r="I63" s="5" t="n">
        <f aca="false">IF(Kalender!I63&lt;&gt;1,0,IF(AND($B63&gt;0,INDEX(Kalender!I$68:I$77,MAX(1,$B63))&gt;INDEX(Kalender!$B$68:$B$77,MAX(1,$B63))),1,0)+IF(OR(AND($C63&gt;0,INDEX(Kalender!I$81:I$110,MAX(1,$C63))&gt;INDEX(Kalender!$B$81:$B$110,MAX(1,$C63))),AND($D63&gt;0,INDEX(Kalender!I$81:I$110,MAX(1,$D63))&gt;INDEX(Kalender!$B$81:$B$110,MAX(1,$D63))),AND($E63&gt;0,INDEX(Kalender!I$81:I$110,MAX(1,$E63))&gt;INDEX(Kalender!$B$81:$B$110,MAX(1,$E63))),AND($F63&gt;0,INDEX(Kalender!I$81:I$110,MAX(1,$F63))&gt;INDEX(Kalender!$B$81:$B$110,MAX(1,$F63)))),2,0))</f>
        <v>0</v>
      </c>
      <c r="J63" s="5" t="n">
        <f aca="false">IF(Kalender!J63&lt;&gt;1,0,IF(AND($B63&gt;0,INDEX(Kalender!J$68:J$77,MAX(1,$B63))&gt;INDEX(Kalender!$B$68:$B$77,MAX(1,$B63))),1,0)+IF(OR(AND($C63&gt;0,INDEX(Kalender!J$81:J$110,MAX(1,$C63))&gt;INDEX(Kalender!$B$81:$B$110,MAX(1,$C63))),AND($D63&gt;0,INDEX(Kalender!J$81:J$110,MAX(1,$D63))&gt;INDEX(Kalender!$B$81:$B$110,MAX(1,$D63))),AND($E63&gt;0,INDEX(Kalender!J$81:J$110,MAX(1,$E63))&gt;INDEX(Kalender!$B$81:$B$110,MAX(1,$E63))),AND($F63&gt;0,INDEX(Kalender!J$81:J$110,MAX(1,$F63))&gt;INDEX(Kalender!$B$81:$B$110,MAX(1,$F63)))),2,0))</f>
        <v>0</v>
      </c>
      <c r="K63" s="5" t="n">
        <f aca="false">IF(Kalender!K63&lt;&gt;1,0,IF(AND($B63&gt;0,INDEX(Kalender!K$68:K$77,MAX(1,$B63))&gt;INDEX(Kalender!$B$68:$B$77,MAX(1,$B63))),1,0)+IF(OR(AND($C63&gt;0,INDEX(Kalender!K$81:K$110,MAX(1,$C63))&gt;INDEX(Kalender!$B$81:$B$110,MAX(1,$C63))),AND($D63&gt;0,INDEX(Kalender!K$81:K$110,MAX(1,$D63))&gt;INDEX(Kalender!$B$81:$B$110,MAX(1,$D63))),AND($E63&gt;0,INDEX(Kalender!K$81:K$110,MAX(1,$E63))&gt;INDEX(Kalender!$B$81:$B$110,MAX(1,$E63))),AND($F63&gt;0,INDEX(Kalender!K$81:K$110,MAX(1,$F63))&gt;INDEX(Kalender!$B$81:$B$110,MAX(1,$F63)))),2,0))</f>
        <v>0</v>
      </c>
      <c r="L63" s="5" t="n">
        <f aca="false">IF(Kalender!L63&lt;&gt;1,0,IF(AND($B63&gt;0,INDEX(Kalender!L$68:L$77,MAX(1,$B63))&gt;INDEX(Kalender!$B$68:$B$77,MAX(1,$B63))),1,0)+IF(OR(AND($C63&gt;0,INDEX(Kalender!L$81:L$110,MAX(1,$C63))&gt;INDEX(Kalender!$B$81:$B$110,MAX(1,$C63))),AND($D63&gt;0,INDEX(Kalender!L$81:L$110,MAX(1,$D63))&gt;INDEX(Kalender!$B$81:$B$110,MAX(1,$D63))),AND($E63&gt;0,INDEX(Kalender!L$81:L$110,MAX(1,$E63))&gt;INDEX(Kalender!$B$81:$B$110,MAX(1,$E63))),AND($F63&gt;0,INDEX(Kalender!L$81:L$110,MAX(1,$F63))&gt;INDEX(Kalender!$B$81:$B$110,MAX(1,$F63)))),2,0))</f>
        <v>0</v>
      </c>
      <c r="M63" s="5" t="n">
        <f aca="false">IF(Kalender!M63&lt;&gt;1,0,IF(AND($B63&gt;0,INDEX(Kalender!M$68:M$77,MAX(1,$B63))&gt;INDEX(Kalender!$B$68:$B$77,MAX(1,$B63))),1,0)+IF(OR(AND($C63&gt;0,INDEX(Kalender!M$81:M$110,MAX(1,$C63))&gt;INDEX(Kalender!$B$81:$B$110,MAX(1,$C63))),AND($D63&gt;0,INDEX(Kalender!M$81:M$110,MAX(1,$D63))&gt;INDEX(Kalender!$B$81:$B$110,MAX(1,$D63))),AND($E63&gt;0,INDEX(Kalender!M$81:M$110,MAX(1,$E63))&gt;INDEX(Kalender!$B$81:$B$110,MAX(1,$E63))),AND($F63&gt;0,INDEX(Kalender!M$81:M$110,MAX(1,$F63))&gt;INDEX(Kalender!$B$81:$B$110,MAX(1,$F63)))),2,0))</f>
        <v>0</v>
      </c>
      <c r="N63" s="5" t="n">
        <f aca="false">IF(Kalender!N63&lt;&gt;1,0,IF(AND($B63&gt;0,INDEX(Kalender!N$68:N$77,MAX(1,$B63))&gt;INDEX(Kalender!$B$68:$B$77,MAX(1,$B63))),1,0)+IF(OR(AND($C63&gt;0,INDEX(Kalender!N$81:N$110,MAX(1,$C63))&gt;INDEX(Kalender!$B$81:$B$110,MAX(1,$C63))),AND($D63&gt;0,INDEX(Kalender!N$81:N$110,MAX(1,$D63))&gt;INDEX(Kalender!$B$81:$B$110,MAX(1,$D63))),AND($E63&gt;0,INDEX(Kalender!N$81:N$110,MAX(1,$E63))&gt;INDEX(Kalender!$B$81:$B$110,MAX(1,$E63))),AND($F63&gt;0,INDEX(Kalender!N$81:N$110,MAX(1,$F63))&gt;INDEX(Kalender!$B$81:$B$110,MAX(1,$F63)))),2,0))</f>
        <v>0</v>
      </c>
      <c r="O63" s="5" t="n">
        <f aca="false">IF(Kalender!O63&lt;&gt;1,0,IF(AND($B63&gt;0,INDEX(Kalender!O$68:O$77,MAX(1,$B63))&gt;INDEX(Kalender!$B$68:$B$77,MAX(1,$B63))),1,0)+IF(OR(AND($C63&gt;0,INDEX(Kalender!O$81:O$110,MAX(1,$C63))&gt;INDEX(Kalender!$B$81:$B$110,MAX(1,$C63))),AND($D63&gt;0,INDEX(Kalender!O$81:O$110,MAX(1,$D63))&gt;INDEX(Kalender!$B$81:$B$110,MAX(1,$D63))),AND($E63&gt;0,INDEX(Kalender!O$81:O$110,MAX(1,$E63))&gt;INDEX(Kalender!$B$81:$B$110,MAX(1,$E63))),AND($F63&gt;0,INDEX(Kalender!O$81:O$110,MAX(1,$F63))&gt;INDEX(Kalender!$B$81:$B$110,MAX(1,$F63)))),2,0))</f>
        <v>0</v>
      </c>
      <c r="P63" s="5" t="n">
        <f aca="false">IF(Kalender!P63&lt;&gt;1,0,IF(AND($B63&gt;0,INDEX(Kalender!P$68:P$77,MAX(1,$B63))&gt;INDEX(Kalender!$B$68:$B$77,MAX(1,$B63))),1,0)+IF(OR(AND($C63&gt;0,INDEX(Kalender!P$81:P$110,MAX(1,$C63))&gt;INDEX(Kalender!$B$81:$B$110,MAX(1,$C63))),AND($D63&gt;0,INDEX(Kalender!P$81:P$110,MAX(1,$D63))&gt;INDEX(Kalender!$B$81:$B$110,MAX(1,$D63))),AND($E63&gt;0,INDEX(Kalender!P$81:P$110,MAX(1,$E63))&gt;INDEX(Kalender!$B$81:$B$110,MAX(1,$E63))),AND($F63&gt;0,INDEX(Kalender!P$81:P$110,MAX(1,$F63))&gt;INDEX(Kalender!$B$81:$B$110,MAX(1,$F63)))),2,0))</f>
        <v>0</v>
      </c>
      <c r="Q63" s="5" t="n">
        <f aca="false">IF(Kalender!Q63&lt;&gt;1,0,IF(AND($B63&gt;0,INDEX(Kalender!Q$68:Q$77,MAX(1,$B63))&gt;INDEX(Kalender!$B$68:$B$77,MAX(1,$B63))),1,0)+IF(OR(AND($C63&gt;0,INDEX(Kalender!Q$81:Q$110,MAX(1,$C63))&gt;INDEX(Kalender!$B$81:$B$110,MAX(1,$C63))),AND($D63&gt;0,INDEX(Kalender!Q$81:Q$110,MAX(1,$D63))&gt;INDEX(Kalender!$B$81:$B$110,MAX(1,$D63))),AND($E63&gt;0,INDEX(Kalender!Q$81:Q$110,MAX(1,$E63))&gt;INDEX(Kalender!$B$81:$B$110,MAX(1,$E63))),AND($F63&gt;0,INDEX(Kalender!Q$81:Q$110,MAX(1,$F63))&gt;INDEX(Kalender!$B$81:$B$110,MAX(1,$F63)))),2,0))</f>
        <v>0</v>
      </c>
      <c r="R63" s="5" t="n">
        <f aca="false">IF(Kalender!R63&lt;&gt;1,0,IF(AND($B63&gt;0,INDEX(Kalender!R$68:R$77,MAX(1,$B63))&gt;INDEX(Kalender!$B$68:$B$77,MAX(1,$B63))),1,0)+IF(OR(AND($C63&gt;0,INDEX(Kalender!R$81:R$110,MAX(1,$C63))&gt;INDEX(Kalender!$B$81:$B$110,MAX(1,$C63))),AND($D63&gt;0,INDEX(Kalender!R$81:R$110,MAX(1,$D63))&gt;INDEX(Kalender!$B$81:$B$110,MAX(1,$D63))),AND($E63&gt;0,INDEX(Kalender!R$81:R$110,MAX(1,$E63))&gt;INDEX(Kalender!$B$81:$B$110,MAX(1,$E63))),AND($F63&gt;0,INDEX(Kalender!R$81:R$110,MAX(1,$F63))&gt;INDEX(Kalender!$B$81:$B$110,MAX(1,$F63)))),2,0))</f>
        <v>0</v>
      </c>
      <c r="S63" s="5" t="n">
        <f aca="false">IF(Kalender!S63&lt;&gt;1,0,IF(AND($B63&gt;0,INDEX(Kalender!S$68:S$77,MAX(1,$B63))&gt;INDEX(Kalender!$B$68:$B$77,MAX(1,$B63))),1,0)+IF(OR(AND($C63&gt;0,INDEX(Kalender!S$81:S$110,MAX(1,$C63))&gt;INDEX(Kalender!$B$81:$B$110,MAX(1,$C63))),AND($D63&gt;0,INDEX(Kalender!S$81:S$110,MAX(1,$D63))&gt;INDEX(Kalender!$B$81:$B$110,MAX(1,$D63))),AND($E63&gt;0,INDEX(Kalender!S$81:S$110,MAX(1,$E63))&gt;INDEX(Kalender!$B$81:$B$110,MAX(1,$E63))),AND($F63&gt;0,INDEX(Kalender!S$81:S$110,MAX(1,$F63))&gt;INDEX(Kalender!$B$81:$B$110,MAX(1,$F63)))),2,0))</f>
        <v>0</v>
      </c>
      <c r="T63" s="5" t="n">
        <f aca="false">IF(Kalender!T63&lt;&gt;1,0,IF(AND($B63&gt;0,INDEX(Kalender!T$68:T$77,MAX(1,$B63))&gt;INDEX(Kalender!$B$68:$B$77,MAX(1,$B63))),1,0)+IF(OR(AND($C63&gt;0,INDEX(Kalender!T$81:T$110,MAX(1,$C63))&gt;INDEX(Kalender!$B$81:$B$110,MAX(1,$C63))),AND($D63&gt;0,INDEX(Kalender!T$81:T$110,MAX(1,$D63))&gt;INDEX(Kalender!$B$81:$B$110,MAX(1,$D63))),AND($E63&gt;0,INDEX(Kalender!T$81:T$110,MAX(1,$E63))&gt;INDEX(Kalender!$B$81:$B$110,MAX(1,$E63))),AND($F63&gt;0,INDEX(Kalender!T$81:T$110,MAX(1,$F63))&gt;INDEX(Kalender!$B$81:$B$110,MAX(1,$F63)))),2,0))</f>
        <v>0</v>
      </c>
      <c r="U63" s="5" t="n">
        <f aca="false">IF(Kalender!U63&lt;&gt;1,0,IF(AND($B63&gt;0,INDEX(Kalender!U$68:U$77,MAX(1,$B63))&gt;INDEX(Kalender!$B$68:$B$77,MAX(1,$B63))),1,0)+IF(OR(AND($C63&gt;0,INDEX(Kalender!U$81:U$110,MAX(1,$C63))&gt;INDEX(Kalender!$B$81:$B$110,MAX(1,$C63))),AND($D63&gt;0,INDEX(Kalender!U$81:U$110,MAX(1,$D63))&gt;INDEX(Kalender!$B$81:$B$110,MAX(1,$D63))),AND($E63&gt;0,INDEX(Kalender!U$81:U$110,MAX(1,$E63))&gt;INDEX(Kalender!$B$81:$B$110,MAX(1,$E63))),AND($F63&gt;0,INDEX(Kalender!U$81:U$110,MAX(1,$F63))&gt;INDEX(Kalender!$B$81:$B$110,MAX(1,$F63)))),2,0))</f>
        <v>0</v>
      </c>
      <c r="V63" s="5" t="n">
        <f aca="false">IF(Kalender!V63&lt;&gt;1,0,IF(AND($B63&gt;0,INDEX(Kalender!V$68:V$77,MAX(1,$B63))&gt;INDEX(Kalender!$B$68:$B$77,MAX(1,$B63))),1,0)+IF(OR(AND($C63&gt;0,INDEX(Kalender!V$81:V$110,MAX(1,$C63))&gt;INDEX(Kalender!$B$81:$B$110,MAX(1,$C63))),AND($D63&gt;0,INDEX(Kalender!V$81:V$110,MAX(1,$D63))&gt;INDEX(Kalender!$B$81:$B$110,MAX(1,$D63))),AND($E63&gt;0,INDEX(Kalender!V$81:V$110,MAX(1,$E63))&gt;INDEX(Kalender!$B$81:$B$110,MAX(1,$E63))),AND($F63&gt;0,INDEX(Kalender!V$81:V$110,MAX(1,$F63))&gt;INDEX(Kalender!$B$81:$B$110,MAX(1,$F63)))),2,0))</f>
        <v>0</v>
      </c>
      <c r="W63" s="5" t="n">
        <f aca="false">IF(Kalender!W63&lt;&gt;1,0,IF(AND($B63&gt;0,INDEX(Kalender!W$68:W$77,MAX(1,$B63))&gt;INDEX(Kalender!$B$68:$B$77,MAX(1,$B63))),1,0)+IF(OR(AND($C63&gt;0,INDEX(Kalender!W$81:W$110,MAX(1,$C63))&gt;INDEX(Kalender!$B$81:$B$110,MAX(1,$C63))),AND($D63&gt;0,INDEX(Kalender!W$81:W$110,MAX(1,$D63))&gt;INDEX(Kalender!$B$81:$B$110,MAX(1,$D63))),AND($E63&gt;0,INDEX(Kalender!W$81:W$110,MAX(1,$E63))&gt;INDEX(Kalender!$B$81:$B$110,MAX(1,$E63))),AND($F63&gt;0,INDEX(Kalender!W$81:W$110,MAX(1,$F63))&gt;INDEX(Kalender!$B$81:$B$110,MAX(1,$F63)))),2,0))</f>
        <v>0</v>
      </c>
      <c r="X63" s="5" t="n">
        <f aca="false">IF(Kalender!X63&lt;&gt;1,0,IF(AND($B63&gt;0,INDEX(Kalender!X$68:X$77,MAX(1,$B63))&gt;INDEX(Kalender!$B$68:$B$77,MAX(1,$B63))),1,0)+IF(OR(AND($C63&gt;0,INDEX(Kalender!X$81:X$110,MAX(1,$C63))&gt;INDEX(Kalender!$B$81:$B$110,MAX(1,$C63))),AND($D63&gt;0,INDEX(Kalender!X$81:X$110,MAX(1,$D63))&gt;INDEX(Kalender!$B$81:$B$110,MAX(1,$D63))),AND($E63&gt;0,INDEX(Kalender!X$81:X$110,MAX(1,$E63))&gt;INDEX(Kalender!$B$81:$B$110,MAX(1,$E63))),AND($F63&gt;0,INDEX(Kalender!X$81:X$110,MAX(1,$F63))&gt;INDEX(Kalender!$B$81:$B$110,MAX(1,$F63)))),2,0))</f>
        <v>0</v>
      </c>
      <c r="Y63" s="5" t="n">
        <f aca="false">IF(Kalender!Y63&lt;&gt;1,0,IF(AND($B63&gt;0,INDEX(Kalender!Y$68:Y$77,MAX(1,$B63))&gt;INDEX(Kalender!$B$68:$B$77,MAX(1,$B63))),1,0)+IF(OR(AND($C63&gt;0,INDEX(Kalender!Y$81:Y$110,MAX(1,$C63))&gt;INDEX(Kalender!$B$81:$B$110,MAX(1,$C63))),AND($D63&gt;0,INDEX(Kalender!Y$81:Y$110,MAX(1,$D63))&gt;INDEX(Kalender!$B$81:$B$110,MAX(1,$D63))),AND($E63&gt;0,INDEX(Kalender!Y$81:Y$110,MAX(1,$E63))&gt;INDEX(Kalender!$B$81:$B$110,MAX(1,$E63))),AND($F63&gt;0,INDEX(Kalender!Y$81:Y$110,MAX(1,$F63))&gt;INDEX(Kalender!$B$81:$B$110,MAX(1,$F63)))),2,0))</f>
        <v>0</v>
      </c>
      <c r="Z63" s="5" t="n">
        <f aca="false">IF(Kalender!Z63&lt;&gt;1,0,IF(AND($B63&gt;0,INDEX(Kalender!Z$68:Z$77,MAX(1,$B63))&gt;INDEX(Kalender!$B$68:$B$77,MAX(1,$B63))),1,0)+IF(OR(AND($C63&gt;0,INDEX(Kalender!Z$81:Z$110,MAX(1,$C63))&gt;INDEX(Kalender!$B$81:$B$110,MAX(1,$C63))),AND($D63&gt;0,INDEX(Kalender!Z$81:Z$110,MAX(1,$D63))&gt;INDEX(Kalender!$B$81:$B$110,MAX(1,$D63))),AND($E63&gt;0,INDEX(Kalender!Z$81:Z$110,MAX(1,$E63))&gt;INDEX(Kalender!$B$81:$B$110,MAX(1,$E63))),AND($F63&gt;0,INDEX(Kalender!Z$81:Z$110,MAX(1,$F63))&gt;INDEX(Kalender!$B$81:$B$110,MAX(1,$F63)))),2,0))</f>
        <v>0</v>
      </c>
      <c r="AA63" s="5" t="n">
        <f aca="false">IF(Kalender!AA63&lt;&gt;1,0,IF(AND($B63&gt;0,INDEX(Kalender!AA$68:AA$77,MAX(1,$B63))&gt;INDEX(Kalender!$B$68:$B$77,MAX(1,$B63))),1,0)+IF(OR(AND($C63&gt;0,INDEX(Kalender!AA$81:AA$110,MAX(1,$C63))&gt;INDEX(Kalender!$B$81:$B$110,MAX(1,$C63))),AND($D63&gt;0,INDEX(Kalender!AA$81:AA$110,MAX(1,$D63))&gt;INDEX(Kalender!$B$81:$B$110,MAX(1,$D63))),AND($E63&gt;0,INDEX(Kalender!AA$81:AA$110,MAX(1,$E63))&gt;INDEX(Kalender!$B$81:$B$110,MAX(1,$E63))),AND($F63&gt;0,INDEX(Kalender!AA$81:AA$110,MAX(1,$F63))&gt;INDEX(Kalender!$B$81:$B$110,MAX(1,$F63)))),2,0))</f>
        <v>0</v>
      </c>
      <c r="AB63" s="5" t="n">
        <f aca="false">IF(Kalender!AB63&lt;&gt;1,0,IF(AND($B63&gt;0,INDEX(Kalender!AB$68:AB$77,MAX(1,$B63))&gt;INDEX(Kalender!$B$68:$B$77,MAX(1,$B63))),1,0)+IF(OR(AND($C63&gt;0,INDEX(Kalender!AB$81:AB$110,MAX(1,$C63))&gt;INDEX(Kalender!$B$81:$B$110,MAX(1,$C63))),AND($D63&gt;0,INDEX(Kalender!AB$81:AB$110,MAX(1,$D63))&gt;INDEX(Kalender!$B$81:$B$110,MAX(1,$D63))),AND($E63&gt;0,INDEX(Kalender!AB$81:AB$110,MAX(1,$E63))&gt;INDEX(Kalender!$B$81:$B$110,MAX(1,$E63))),AND($F63&gt;0,INDEX(Kalender!AB$81:AB$110,MAX(1,$F63))&gt;INDEX(Kalender!$B$81:$B$110,MAX(1,$F63)))),2,0))</f>
        <v>0</v>
      </c>
      <c r="AC63" s="5" t="n">
        <f aca="false">IF(Kalender!AC63&lt;&gt;1,0,IF(AND($B63&gt;0,INDEX(Kalender!AC$68:AC$77,MAX(1,$B63))&gt;INDEX(Kalender!$B$68:$B$77,MAX(1,$B63))),1,0)+IF(OR(AND($C63&gt;0,INDEX(Kalender!AC$81:AC$110,MAX(1,$C63))&gt;INDEX(Kalender!$B$81:$B$110,MAX(1,$C63))),AND($D63&gt;0,INDEX(Kalender!AC$81:AC$110,MAX(1,$D63))&gt;INDEX(Kalender!$B$81:$B$110,MAX(1,$D63))),AND($E63&gt;0,INDEX(Kalender!AC$81:AC$110,MAX(1,$E63))&gt;INDEX(Kalender!$B$81:$B$110,MAX(1,$E63))),AND($F63&gt;0,INDEX(Kalender!AC$81:AC$110,MAX(1,$F63))&gt;INDEX(Kalender!$B$81:$B$110,MAX(1,$F63)))),2,0))</f>
        <v>0</v>
      </c>
      <c r="AD63" s="5" t="n">
        <f aca="false">IF(Kalender!AD63&lt;&gt;1,0,IF(AND($B63&gt;0,INDEX(Kalender!AD$68:AD$77,MAX(1,$B63))&gt;INDEX(Kalender!$B$68:$B$77,MAX(1,$B63))),1,0)+IF(OR(AND($C63&gt;0,INDEX(Kalender!AD$81:AD$110,MAX(1,$C63))&gt;INDEX(Kalender!$B$81:$B$110,MAX(1,$C63))),AND($D63&gt;0,INDEX(Kalender!AD$81:AD$110,MAX(1,$D63))&gt;INDEX(Kalender!$B$81:$B$110,MAX(1,$D63))),AND($E63&gt;0,INDEX(Kalender!AD$81:AD$110,MAX(1,$E63))&gt;INDEX(Kalender!$B$81:$B$110,MAX(1,$E63))),AND($F63&gt;0,INDEX(Kalender!AD$81:AD$110,MAX(1,$F63))&gt;INDEX(Kalender!$B$81:$B$110,MAX(1,$F63)))),2,0))</f>
        <v>0</v>
      </c>
      <c r="AE63" s="5" t="n">
        <f aca="false">IF(Kalender!AE63&lt;&gt;1,0,IF(AND($B63&gt;0,INDEX(Kalender!AE$68:AE$77,MAX(1,$B63))&gt;INDEX(Kalender!$B$68:$B$77,MAX(1,$B63))),1,0)+IF(OR(AND($C63&gt;0,INDEX(Kalender!AE$81:AE$110,MAX(1,$C63))&gt;INDEX(Kalender!$B$81:$B$110,MAX(1,$C63))),AND($D63&gt;0,INDEX(Kalender!AE$81:AE$110,MAX(1,$D63))&gt;INDEX(Kalender!$B$81:$B$110,MAX(1,$D63))),AND($E63&gt;0,INDEX(Kalender!AE$81:AE$110,MAX(1,$E63))&gt;INDEX(Kalender!$B$81:$B$110,MAX(1,$E63))),AND($F63&gt;0,INDEX(Kalender!AE$81:AE$110,MAX(1,$F63))&gt;INDEX(Kalender!$B$81:$B$110,MAX(1,$F63)))),2,0))</f>
        <v>0</v>
      </c>
      <c r="AF63" s="5" t="n">
        <f aca="false">IF(Kalender!AF63&lt;&gt;1,0,IF(AND($B63&gt;0,INDEX(Kalender!AF$68:AF$77,MAX(1,$B63))&gt;INDEX(Kalender!$B$68:$B$77,MAX(1,$B63))),1,0)+IF(OR(AND($C63&gt;0,INDEX(Kalender!AF$81:AF$110,MAX(1,$C63))&gt;INDEX(Kalender!$B$81:$B$110,MAX(1,$C63))),AND($D63&gt;0,INDEX(Kalender!AF$81:AF$110,MAX(1,$D63))&gt;INDEX(Kalender!$B$81:$B$110,MAX(1,$D63))),AND($E63&gt;0,INDEX(Kalender!AF$81:AF$110,MAX(1,$E63))&gt;INDEX(Kalender!$B$81:$B$110,MAX(1,$E63))),AND($F63&gt;0,INDEX(Kalender!AF$81:AF$110,MAX(1,$F63))&gt;INDEX(Kalender!$B$81:$B$110,MAX(1,$F63)))),2,0))</f>
        <v>0</v>
      </c>
      <c r="AG63" s="5" t="n">
        <f aca="false">IF(Kalender!AG63&lt;&gt;1,0,IF(AND($B63&gt;0,INDEX(Kalender!AG$68:AG$77,MAX(1,$B63))&gt;INDEX(Kalender!$B$68:$B$77,MAX(1,$B63))),1,0)+IF(OR(AND($C63&gt;0,INDEX(Kalender!AG$81:AG$110,MAX(1,$C63))&gt;INDEX(Kalender!$B$81:$B$110,MAX(1,$C63))),AND($D63&gt;0,INDEX(Kalender!AG$81:AG$110,MAX(1,$D63))&gt;INDEX(Kalender!$B$81:$B$110,MAX(1,$D63))),AND($E63&gt;0,INDEX(Kalender!AG$81:AG$110,MAX(1,$E63))&gt;INDEX(Kalender!$B$81:$B$110,MAX(1,$E63))),AND($F63&gt;0,INDEX(Kalender!AG$81:AG$110,MAX(1,$F63))&gt;INDEX(Kalender!$B$81:$B$110,MAX(1,$F63)))),2,0))</f>
        <v>0</v>
      </c>
      <c r="AH63" s="5" t="n">
        <f aca="false">IF(Kalender!AH63&lt;&gt;1,0,IF(AND($B63&gt;0,INDEX(Kalender!AH$68:AH$77,MAX(1,$B63))&gt;INDEX(Kalender!$B$68:$B$77,MAX(1,$B63))),1,0)+IF(OR(AND($C63&gt;0,INDEX(Kalender!AH$81:AH$110,MAX(1,$C63))&gt;INDEX(Kalender!$B$81:$B$110,MAX(1,$C63))),AND($D63&gt;0,INDEX(Kalender!AH$81:AH$110,MAX(1,$D63))&gt;INDEX(Kalender!$B$81:$B$110,MAX(1,$D63))),AND($E63&gt;0,INDEX(Kalender!AH$81:AH$110,MAX(1,$E63))&gt;INDEX(Kalender!$B$81:$B$110,MAX(1,$E63))),AND($F63&gt;0,INDEX(Kalender!AH$81:AH$110,MAX(1,$F63))&gt;INDEX(Kalender!$B$81:$B$110,MAX(1,$F63)))),2,0))</f>
        <v>0</v>
      </c>
      <c r="AI63" s="5" t="n">
        <f aca="false">IF(Kalender!AI63&lt;&gt;1,0,IF(AND($B63&gt;0,INDEX(Kalender!AI$68:AI$77,MAX(1,$B63))&gt;INDEX(Kalender!$B$68:$B$77,MAX(1,$B63))),1,0)+IF(OR(AND($C63&gt;0,INDEX(Kalender!AI$81:AI$110,MAX(1,$C63))&gt;INDEX(Kalender!$B$81:$B$110,MAX(1,$C63))),AND($D63&gt;0,INDEX(Kalender!AI$81:AI$110,MAX(1,$D63))&gt;INDEX(Kalender!$B$81:$B$110,MAX(1,$D63))),AND($E63&gt;0,INDEX(Kalender!AI$81:AI$110,MAX(1,$E63))&gt;INDEX(Kalender!$B$81:$B$110,MAX(1,$E63))),AND($F63&gt;0,INDEX(Kalender!AI$81:AI$110,MAX(1,$F63))&gt;INDEX(Kalender!$B$81:$B$110,MAX(1,$F63)))),2,0))</f>
        <v>0</v>
      </c>
      <c r="AJ63" s="5" t="n">
        <f aca="false">IF(Kalender!AJ63&lt;&gt;1,0,IF(AND($B63&gt;0,INDEX(Kalender!AJ$68:AJ$77,MAX(1,$B63))&gt;INDEX(Kalender!$B$68:$B$77,MAX(1,$B63))),1,0)+IF(OR(AND($C63&gt;0,INDEX(Kalender!AJ$81:AJ$110,MAX(1,$C63))&gt;INDEX(Kalender!$B$81:$B$110,MAX(1,$C63))),AND($D63&gt;0,INDEX(Kalender!AJ$81:AJ$110,MAX(1,$D63))&gt;INDEX(Kalender!$B$81:$B$110,MAX(1,$D63))),AND($E63&gt;0,INDEX(Kalender!AJ$81:AJ$110,MAX(1,$E63))&gt;INDEX(Kalender!$B$81:$B$110,MAX(1,$E63))),AND($F63&gt;0,INDEX(Kalender!AJ$81:AJ$110,MAX(1,$F63))&gt;INDEX(Kalender!$B$81:$B$110,MAX(1,$F63)))),2,0))</f>
        <v>0</v>
      </c>
      <c r="AK63" s="5" t="n">
        <f aca="false">IF(Kalender!AK63&lt;&gt;1,0,IF(AND($B63&gt;0,INDEX(Kalender!AK$68:AK$77,MAX(1,$B63))&gt;INDEX(Kalender!$B$68:$B$77,MAX(1,$B63))),1,0)+IF(OR(AND($C63&gt;0,INDEX(Kalender!AK$81:AK$110,MAX(1,$C63))&gt;INDEX(Kalender!$B$81:$B$110,MAX(1,$C63))),AND($D63&gt;0,INDEX(Kalender!AK$81:AK$110,MAX(1,$D63))&gt;INDEX(Kalender!$B$81:$B$110,MAX(1,$D63))),AND($E63&gt;0,INDEX(Kalender!AK$81:AK$110,MAX(1,$E63))&gt;INDEX(Kalender!$B$81:$B$110,MAX(1,$E63))),AND($F63&gt;0,INDEX(Kalender!AK$81:AK$110,MAX(1,$F63))&gt;INDEX(Kalender!$B$81:$B$110,MAX(1,$F63)))),2,0))</f>
        <v>0</v>
      </c>
      <c r="AL63" s="5" t="n">
        <f aca="false">IF(Kalender!AL63&lt;&gt;1,0,IF(AND($B63&gt;0,INDEX(Kalender!AL$68:AL$77,MAX(1,$B63))&gt;INDEX(Kalender!$B$68:$B$77,MAX(1,$B63))),1,0)+IF(OR(AND($C63&gt;0,INDEX(Kalender!AL$81:AL$110,MAX(1,$C63))&gt;INDEX(Kalender!$B$81:$B$110,MAX(1,$C63))),AND($D63&gt;0,INDEX(Kalender!AL$81:AL$110,MAX(1,$D63))&gt;INDEX(Kalender!$B$81:$B$110,MAX(1,$D63))),AND($E63&gt;0,INDEX(Kalender!AL$81:AL$110,MAX(1,$E63))&gt;INDEX(Kalender!$B$81:$B$110,MAX(1,$E63))),AND($F63&gt;0,INDEX(Kalender!AL$81:AL$110,MAX(1,$F63))&gt;INDEX(Kalender!$B$81:$B$110,MAX(1,$F63)))),2,0))</f>
        <v>0</v>
      </c>
      <c r="AM63" s="5" t="n">
        <f aca="false">IF(Kalender!AM63&lt;&gt;1,0,IF(AND($B63&gt;0,INDEX(Kalender!AM$68:AM$77,MAX(1,$B63))&gt;INDEX(Kalender!$B$68:$B$77,MAX(1,$B63))),1,0)+IF(OR(AND($C63&gt;0,INDEX(Kalender!AM$81:AM$110,MAX(1,$C63))&gt;INDEX(Kalender!$B$81:$B$110,MAX(1,$C63))),AND($D63&gt;0,INDEX(Kalender!AM$81:AM$110,MAX(1,$D63))&gt;INDEX(Kalender!$B$81:$B$110,MAX(1,$D63))),AND($E63&gt;0,INDEX(Kalender!AM$81:AM$110,MAX(1,$E63))&gt;INDEX(Kalender!$B$81:$B$110,MAX(1,$E63))),AND($F63&gt;0,INDEX(Kalender!AM$81:AM$110,MAX(1,$F63))&gt;INDEX(Kalender!$B$81:$B$110,MAX(1,$F63)))),2,0))</f>
        <v>0</v>
      </c>
      <c r="AN63" s="5" t="n">
        <f aca="false">IF(Kalender!AN63&lt;&gt;1,0,IF(AND($B63&gt;0,INDEX(Kalender!AN$68:AN$77,MAX(1,$B63))&gt;INDEX(Kalender!$B$68:$B$77,MAX(1,$B63))),1,0)+IF(OR(AND($C63&gt;0,INDEX(Kalender!AN$81:AN$110,MAX(1,$C63))&gt;INDEX(Kalender!$B$81:$B$110,MAX(1,$C63))),AND($D63&gt;0,INDEX(Kalender!AN$81:AN$110,MAX(1,$D63))&gt;INDEX(Kalender!$B$81:$B$110,MAX(1,$D63))),AND($E63&gt;0,INDEX(Kalender!AN$81:AN$110,MAX(1,$E63))&gt;INDEX(Kalender!$B$81:$B$110,MAX(1,$E63))),AND($F63&gt;0,INDEX(Kalender!AN$81:AN$110,MAX(1,$F63))&gt;INDEX(Kalender!$B$81:$B$110,MAX(1,$F63)))),2,0))</f>
        <v>0</v>
      </c>
      <c r="AO63" s="5" t="n">
        <f aca="false">IF(Kalender!AO63&lt;&gt;1,0,IF(AND($B63&gt;0,INDEX(Kalender!AO$68:AO$77,MAX(1,$B63))&gt;INDEX(Kalender!$B$68:$B$77,MAX(1,$B63))),1,0)+IF(OR(AND($C63&gt;0,INDEX(Kalender!AO$81:AO$110,MAX(1,$C63))&gt;INDEX(Kalender!$B$81:$B$110,MAX(1,$C63))),AND($D63&gt;0,INDEX(Kalender!AO$81:AO$110,MAX(1,$D63))&gt;INDEX(Kalender!$B$81:$B$110,MAX(1,$D63))),AND($E63&gt;0,INDEX(Kalender!AO$81:AO$110,MAX(1,$E63))&gt;INDEX(Kalender!$B$81:$B$110,MAX(1,$E63))),AND($F63&gt;0,INDEX(Kalender!AO$81:AO$110,MAX(1,$F63))&gt;INDEX(Kalender!$B$81:$B$110,MAX(1,$F63)))),2,0))</f>
        <v>0</v>
      </c>
      <c r="AP63" s="5" t="n">
        <f aca="false">IF(Kalender!AP63&lt;&gt;1,0,IF(AND($B63&gt;0,INDEX(Kalender!AP$68:AP$77,MAX(1,$B63))&gt;INDEX(Kalender!$B$68:$B$77,MAX(1,$B63))),1,0)+IF(OR(AND($C63&gt;0,INDEX(Kalender!AP$81:AP$110,MAX(1,$C63))&gt;INDEX(Kalender!$B$81:$B$110,MAX(1,$C63))),AND($D63&gt;0,INDEX(Kalender!AP$81:AP$110,MAX(1,$D63))&gt;INDEX(Kalender!$B$81:$B$110,MAX(1,$D63))),AND($E63&gt;0,INDEX(Kalender!AP$81:AP$110,MAX(1,$E63))&gt;INDEX(Kalender!$B$81:$B$110,MAX(1,$E63))),AND($F63&gt;0,INDEX(Kalender!AP$81:AP$110,MAX(1,$F63))&gt;INDEX(Kalender!$B$81:$B$110,MAX(1,$F63)))),2,0))</f>
        <v>0</v>
      </c>
      <c r="AQ63" s="5" t="n">
        <f aca="false">IF(Kalender!AQ63&lt;&gt;1,0,IF(AND($B63&gt;0,INDEX(Kalender!AQ$68:AQ$77,MAX(1,$B63))&gt;INDEX(Kalender!$B$68:$B$77,MAX(1,$B63))),1,0)+IF(OR(AND($C63&gt;0,INDEX(Kalender!AQ$81:AQ$110,MAX(1,$C63))&gt;INDEX(Kalender!$B$81:$B$110,MAX(1,$C63))),AND($D63&gt;0,INDEX(Kalender!AQ$81:AQ$110,MAX(1,$D63))&gt;INDEX(Kalender!$B$81:$B$110,MAX(1,$D63))),AND($E63&gt;0,INDEX(Kalender!AQ$81:AQ$110,MAX(1,$E63))&gt;INDEX(Kalender!$B$81:$B$110,MAX(1,$E63))),AND($F63&gt;0,INDEX(Kalender!AQ$81:AQ$110,MAX(1,$F63))&gt;INDEX(Kalender!$B$81:$B$110,MAX(1,$F63)))),2,0))</f>
        <v>0</v>
      </c>
      <c r="AR63" s="5" t="n">
        <f aca="false">IF(Kalender!AR63&lt;&gt;1,0,IF(AND($B63&gt;0,INDEX(Kalender!AR$68:AR$77,MAX(1,$B63))&gt;INDEX(Kalender!$B$68:$B$77,MAX(1,$B63))),1,0)+IF(OR(AND($C63&gt;0,INDEX(Kalender!AR$81:AR$110,MAX(1,$C63))&gt;INDEX(Kalender!$B$81:$B$110,MAX(1,$C63))),AND($D63&gt;0,INDEX(Kalender!AR$81:AR$110,MAX(1,$D63))&gt;INDEX(Kalender!$B$81:$B$110,MAX(1,$D63))),AND($E63&gt;0,INDEX(Kalender!AR$81:AR$110,MAX(1,$E63))&gt;INDEX(Kalender!$B$81:$B$110,MAX(1,$E63))),AND($F63&gt;0,INDEX(Kalender!AR$81:AR$110,MAX(1,$F63))&gt;INDEX(Kalender!$B$81:$B$110,MAX(1,$F63)))),2,0))</f>
        <v>0</v>
      </c>
      <c r="AS63" s="5" t="n">
        <f aca="false">IF(Kalender!AS63&lt;&gt;1,0,IF(AND($B63&gt;0,INDEX(Kalender!AS$68:AS$77,MAX(1,$B63))&gt;INDEX(Kalender!$B$68:$B$77,MAX(1,$B63))),1,0)+IF(OR(AND($C63&gt;0,INDEX(Kalender!AS$81:AS$110,MAX(1,$C63))&gt;INDEX(Kalender!$B$81:$B$110,MAX(1,$C63))),AND($D63&gt;0,INDEX(Kalender!AS$81:AS$110,MAX(1,$D63))&gt;INDEX(Kalender!$B$81:$B$110,MAX(1,$D63))),AND($E63&gt;0,INDEX(Kalender!AS$81:AS$110,MAX(1,$E63))&gt;INDEX(Kalender!$B$81:$B$110,MAX(1,$E63))),AND($F63&gt;0,INDEX(Kalender!AS$81:AS$110,MAX(1,$F63))&gt;INDEX(Kalender!$B$81:$B$110,MAX(1,$F63)))),2,0))</f>
        <v>0</v>
      </c>
      <c r="AT63" s="5" t="n">
        <f aca="false">IF(Kalender!AT63&lt;&gt;1,0,IF(AND($B63&gt;0,INDEX(Kalender!AT$68:AT$77,MAX(1,$B63))&gt;INDEX(Kalender!$B$68:$B$77,MAX(1,$B63))),1,0)+IF(OR(AND($C63&gt;0,INDEX(Kalender!AT$81:AT$110,MAX(1,$C63))&gt;INDEX(Kalender!$B$81:$B$110,MAX(1,$C63))),AND($D63&gt;0,INDEX(Kalender!AT$81:AT$110,MAX(1,$D63))&gt;INDEX(Kalender!$B$81:$B$110,MAX(1,$D63))),AND($E63&gt;0,INDEX(Kalender!AT$81:AT$110,MAX(1,$E63))&gt;INDEX(Kalender!$B$81:$B$110,MAX(1,$E63))),AND($F63&gt;0,INDEX(Kalender!AT$81:AT$110,MAX(1,$F63))&gt;INDEX(Kalender!$B$81:$B$110,MAX(1,$F63)))),2,0))</f>
        <v>0</v>
      </c>
      <c r="AU63" s="5" t="n">
        <f aca="false">IF(Kalender!AU63&lt;&gt;1,0,IF(AND($B63&gt;0,INDEX(Kalender!AU$68:AU$77,MAX(1,$B63))&gt;INDEX(Kalender!$B$68:$B$77,MAX(1,$B63))),1,0)+IF(OR(AND($C63&gt;0,INDEX(Kalender!AU$81:AU$110,MAX(1,$C63))&gt;INDEX(Kalender!$B$81:$B$110,MAX(1,$C63))),AND($D63&gt;0,INDEX(Kalender!AU$81:AU$110,MAX(1,$D63))&gt;INDEX(Kalender!$B$81:$B$110,MAX(1,$D63))),AND($E63&gt;0,INDEX(Kalender!AU$81:AU$110,MAX(1,$E63))&gt;INDEX(Kalender!$B$81:$B$110,MAX(1,$E63))),AND($F63&gt;0,INDEX(Kalender!AU$81:AU$110,MAX(1,$F63))&gt;INDEX(Kalender!$B$81:$B$110,MAX(1,$F63)))),2,0))</f>
        <v>0</v>
      </c>
      <c r="AV63" s="5" t="n">
        <f aca="false">IF(Kalender!AV63&lt;&gt;1,0,IF(AND($B63&gt;0,INDEX(Kalender!AV$68:AV$77,MAX(1,$B63))&gt;INDEX(Kalender!$B$68:$B$77,MAX(1,$B63))),1,0)+IF(OR(AND($C63&gt;0,INDEX(Kalender!AV$81:AV$110,MAX(1,$C63))&gt;INDEX(Kalender!$B$81:$B$110,MAX(1,$C63))),AND($D63&gt;0,INDEX(Kalender!AV$81:AV$110,MAX(1,$D63))&gt;INDEX(Kalender!$B$81:$B$110,MAX(1,$D63))),AND($E63&gt;0,INDEX(Kalender!AV$81:AV$110,MAX(1,$E63))&gt;INDEX(Kalender!$B$81:$B$110,MAX(1,$E63))),AND($F63&gt;0,INDEX(Kalender!AV$81:AV$110,MAX(1,$F63))&gt;INDEX(Kalender!$B$81:$B$110,MAX(1,$F63)))),2,0))</f>
        <v>0</v>
      </c>
      <c r="AW63" s="5" t="n">
        <f aca="false">IF(Kalender!AW63&lt;&gt;1,0,IF(AND($B63&gt;0,INDEX(Kalender!AW$68:AW$77,MAX(1,$B63))&gt;INDEX(Kalender!$B$68:$B$77,MAX(1,$B63))),1,0)+IF(OR(AND($C63&gt;0,INDEX(Kalender!AW$81:AW$110,MAX(1,$C63))&gt;INDEX(Kalender!$B$81:$B$110,MAX(1,$C63))),AND($D63&gt;0,INDEX(Kalender!AW$81:AW$110,MAX(1,$D63))&gt;INDEX(Kalender!$B$81:$B$110,MAX(1,$D63))),AND($E63&gt;0,INDEX(Kalender!AW$81:AW$110,MAX(1,$E63))&gt;INDEX(Kalender!$B$81:$B$110,MAX(1,$E63))),AND($F63&gt;0,INDEX(Kalender!AW$81:AW$110,MAX(1,$F63))&gt;INDEX(Kalender!$B$81:$B$110,MAX(1,$F63)))),2,0))</f>
        <v>0</v>
      </c>
      <c r="AX63" s="5" t="n">
        <f aca="false">IF(Kalender!AX63&lt;&gt;1,0,IF(AND($B63&gt;0,INDEX(Kalender!AX$68:AX$77,MAX(1,$B63))&gt;INDEX(Kalender!$B$68:$B$77,MAX(1,$B63))),1,0)+IF(OR(AND($C63&gt;0,INDEX(Kalender!AX$81:AX$110,MAX(1,$C63))&gt;INDEX(Kalender!$B$81:$B$110,MAX(1,$C63))),AND($D63&gt;0,INDEX(Kalender!AX$81:AX$110,MAX(1,$D63))&gt;INDEX(Kalender!$B$81:$B$110,MAX(1,$D63))),AND($E63&gt;0,INDEX(Kalender!AX$81:AX$110,MAX(1,$E63))&gt;INDEX(Kalender!$B$81:$B$110,MAX(1,$E63))),AND($F63&gt;0,INDEX(Kalender!AX$81:AX$110,MAX(1,$F63))&gt;INDEX(Kalender!$B$81:$B$110,MAX(1,$F63)))),2,0))</f>
        <v>0</v>
      </c>
      <c r="AY63" s="5" t="n">
        <f aca="false">IF(Kalender!AY63&lt;&gt;1,0,IF(AND($B63&gt;0,INDEX(Kalender!AY$68:AY$77,MAX(1,$B63))&gt;INDEX(Kalender!$B$68:$B$77,MAX(1,$B63))),1,0)+IF(OR(AND($C63&gt;0,INDEX(Kalender!AY$81:AY$110,MAX(1,$C63))&gt;INDEX(Kalender!$B$81:$B$110,MAX(1,$C63))),AND($D63&gt;0,INDEX(Kalender!AY$81:AY$110,MAX(1,$D63))&gt;INDEX(Kalender!$B$81:$B$110,MAX(1,$D63))),AND($E63&gt;0,INDEX(Kalender!AY$81:AY$110,MAX(1,$E63))&gt;INDEX(Kalender!$B$81:$B$110,MAX(1,$E63))),AND($F63&gt;0,INDEX(Kalender!AY$81:AY$110,MAX(1,$F63))&gt;INDEX(Kalender!$B$81:$B$110,MAX(1,$F63)))),2,0))</f>
        <v>0</v>
      </c>
      <c r="AZ63" s="5" t="n">
        <f aca="false">IF(Kalender!AZ63&lt;&gt;1,0,IF(AND($B63&gt;0,INDEX(Kalender!AZ$68:AZ$77,MAX(1,$B63))&gt;INDEX(Kalender!$B$68:$B$77,MAX(1,$B63))),1,0)+IF(OR(AND($C63&gt;0,INDEX(Kalender!AZ$81:AZ$110,MAX(1,$C63))&gt;INDEX(Kalender!$B$81:$B$110,MAX(1,$C63))),AND($D63&gt;0,INDEX(Kalender!AZ$81:AZ$110,MAX(1,$D63))&gt;INDEX(Kalender!$B$81:$B$110,MAX(1,$D63))),AND($E63&gt;0,INDEX(Kalender!AZ$81:AZ$110,MAX(1,$E63))&gt;INDEX(Kalender!$B$81:$B$110,MAX(1,$E63))),AND($F63&gt;0,INDEX(Kalender!AZ$81:AZ$110,MAX(1,$F63))&gt;INDEX(Kalender!$B$81:$B$110,MAX(1,$F63)))),2,0))</f>
        <v>0</v>
      </c>
      <c r="BA63" s="5" t="n">
        <f aca="false">IF(Kalender!BA63&lt;&gt;1,0,IF(AND($B63&gt;0,INDEX(Kalender!BA$68:BA$77,MAX(1,$B63))&gt;INDEX(Kalender!$B$68:$B$77,MAX(1,$B63))),1,0)+IF(OR(AND($C63&gt;0,INDEX(Kalender!BA$81:BA$110,MAX(1,$C63))&gt;INDEX(Kalender!$B$81:$B$110,MAX(1,$C63))),AND($D63&gt;0,INDEX(Kalender!BA$81:BA$110,MAX(1,$D63))&gt;INDEX(Kalender!$B$81:$B$110,MAX(1,$D63))),AND($E63&gt;0,INDEX(Kalender!BA$81:BA$110,MAX(1,$E63))&gt;INDEX(Kalender!$B$81:$B$110,MAX(1,$E63))),AND($F63&gt;0,INDEX(Kalender!BA$81:BA$110,MAX(1,$F63))&gt;INDEX(Kalender!$B$81:$B$110,MAX(1,$F63)))),2,0))</f>
        <v>0</v>
      </c>
      <c r="BB63" s="5" t="n">
        <f aca="false">IF(Kalender!BB63&lt;&gt;1,0,IF(AND($B63&gt;0,INDEX(Kalender!BB$68:BB$77,MAX(1,$B63))&gt;INDEX(Kalender!$B$68:$B$77,MAX(1,$B63))),1,0)+IF(OR(AND($C63&gt;0,INDEX(Kalender!BB$81:BB$110,MAX(1,$C63))&gt;INDEX(Kalender!$B$81:$B$110,MAX(1,$C63))),AND($D63&gt;0,INDEX(Kalender!BB$81:BB$110,MAX(1,$D63))&gt;INDEX(Kalender!$B$81:$B$110,MAX(1,$D63))),AND($E63&gt;0,INDEX(Kalender!BB$81:BB$110,MAX(1,$E63))&gt;INDEX(Kalender!$B$81:$B$110,MAX(1,$E63))),AND($F63&gt;0,INDEX(Kalender!BB$81:BB$110,MAX(1,$F63))&gt;INDEX(Kalender!$B$81:$B$110,MAX(1,$F63)))),2,0))</f>
        <v>0</v>
      </c>
      <c r="BC63" s="5" t="n">
        <f aca="false">IF(Kalender!BC63&lt;&gt;1,0,IF(AND($B63&gt;0,INDEX(Kalender!BC$68:BC$77,MAX(1,$B63))&gt;INDEX(Kalender!$B$68:$B$77,MAX(1,$B63))),1,0)+IF(OR(AND($C63&gt;0,INDEX(Kalender!BC$81:BC$110,MAX(1,$C63))&gt;INDEX(Kalender!$B$81:$B$110,MAX(1,$C63))),AND($D63&gt;0,INDEX(Kalender!BC$81:BC$110,MAX(1,$D63))&gt;INDEX(Kalender!$B$81:$B$110,MAX(1,$D63))),AND($E63&gt;0,INDEX(Kalender!BC$81:BC$110,MAX(1,$E63))&gt;INDEX(Kalender!$B$81:$B$110,MAX(1,$E63))),AND($F63&gt;0,INDEX(Kalender!BC$81:BC$110,MAX(1,$F63))&gt;INDEX(Kalender!$B$81:$B$110,MAX(1,$F63)))),2,0))</f>
        <v>0</v>
      </c>
      <c r="BD63" s="5" t="n">
        <f aca="false">IF(Kalender!BD63&lt;&gt;1,0,IF(AND($B63&gt;0,INDEX(Kalender!BD$68:BD$77,MAX(1,$B63))&gt;INDEX(Kalender!$B$68:$B$77,MAX(1,$B63))),1,0)+IF(OR(AND($C63&gt;0,INDEX(Kalender!BD$81:BD$110,MAX(1,$C63))&gt;INDEX(Kalender!$B$81:$B$110,MAX(1,$C63))),AND($D63&gt;0,INDEX(Kalender!BD$81:BD$110,MAX(1,$D63))&gt;INDEX(Kalender!$B$81:$B$110,MAX(1,$D63))),AND($E63&gt;0,INDEX(Kalender!BD$81:BD$110,MAX(1,$E63))&gt;INDEX(Kalender!$B$81:$B$110,MAX(1,$E63))),AND($F63&gt;0,INDEX(Kalender!BD$81:BD$110,MAX(1,$F63))&gt;INDEX(Kalender!$B$81:$B$110,MAX(1,$F63)))),2,0))</f>
        <v>0</v>
      </c>
      <c r="BE63" s="5" t="n">
        <f aca="false">IF(Kalender!BE63&lt;&gt;1,0,IF(AND($B63&gt;0,INDEX(Kalender!BE$68:BE$77,MAX(1,$B63))&gt;INDEX(Kalender!$B$68:$B$77,MAX(1,$B63))),1,0)+IF(OR(AND($C63&gt;0,INDEX(Kalender!BE$81:BE$110,MAX(1,$C63))&gt;INDEX(Kalender!$B$81:$B$110,MAX(1,$C63))),AND($D63&gt;0,INDEX(Kalender!BE$81:BE$110,MAX(1,$D63))&gt;INDEX(Kalender!$B$81:$B$110,MAX(1,$D63))),AND($E63&gt;0,INDEX(Kalender!BE$81:BE$110,MAX(1,$E63))&gt;INDEX(Kalender!$B$81:$B$110,MAX(1,$E63))),AND($F63&gt;0,INDEX(Kalender!BE$81:BE$110,MAX(1,$F63))&gt;INDEX(Kalender!$B$81:$B$110,MAX(1,$F63)))),2,0))</f>
        <v>0</v>
      </c>
      <c r="BF63" s="5" t="n">
        <f aca="false">IF(Kalender!BF63&lt;&gt;1,0,IF(AND($B63&gt;0,INDEX(Kalender!BF$68:BF$77,MAX(1,$B63))&gt;INDEX(Kalender!$B$68:$B$77,MAX(1,$B63))),1,0)+IF(OR(AND($C63&gt;0,INDEX(Kalender!BF$81:BF$110,MAX(1,$C63))&gt;INDEX(Kalender!$B$81:$B$110,MAX(1,$C63))),AND($D63&gt;0,INDEX(Kalender!BF$81:BF$110,MAX(1,$D63))&gt;INDEX(Kalender!$B$81:$B$110,MAX(1,$D63))),AND($E63&gt;0,INDEX(Kalender!BF$81:BF$110,MAX(1,$E63))&gt;INDEX(Kalender!$B$81:$B$110,MAX(1,$E63))),AND($F63&gt;0,INDEX(Kalender!BF$81:BF$110,MAX(1,$F63))&gt;INDEX(Kalender!$B$81:$B$110,MAX(1,$F63)))),2,0))</f>
        <v>0</v>
      </c>
      <c r="BG63" s="5" t="n">
        <f aca="false">IF(Kalender!BG63&lt;&gt;1,0,IF(AND($B63&gt;0,INDEX(Kalender!BG$68:BG$77,MAX(1,$B63))&gt;INDEX(Kalender!$B$68:$B$77,MAX(1,$B63))),1,0)+IF(OR(AND($C63&gt;0,INDEX(Kalender!BG$81:BG$110,MAX(1,$C63))&gt;INDEX(Kalender!$B$81:$B$110,MAX(1,$C63))),AND($D63&gt;0,INDEX(Kalender!BG$81:BG$110,MAX(1,$D63))&gt;INDEX(Kalender!$B$81:$B$110,MAX(1,$D63))),AND($E63&gt;0,INDEX(Kalender!BG$81:BG$110,MAX(1,$E63))&gt;INDEX(Kalender!$B$81:$B$110,MAX(1,$E63))),AND($F63&gt;0,INDEX(Kalender!BG$81:BG$110,MAX(1,$F63))&gt;INDEX(Kalender!$B$81:$B$110,MAX(1,$F63)))),2,0))</f>
        <v>0</v>
      </c>
      <c r="BH63" s="5" t="n">
        <f aca="false">IF(Kalender!BH63&lt;&gt;1,0,IF(AND($B63&gt;0,INDEX(Kalender!BH$68:BH$77,MAX(1,$B63))&gt;INDEX(Kalender!$B$68:$B$77,MAX(1,$B63))),1,0)+IF(OR(AND($C63&gt;0,INDEX(Kalender!BH$81:BH$110,MAX(1,$C63))&gt;INDEX(Kalender!$B$81:$B$110,MAX(1,$C63))),AND($D63&gt;0,INDEX(Kalender!BH$81:BH$110,MAX(1,$D63))&gt;INDEX(Kalender!$B$81:$B$110,MAX(1,$D63))),AND($E63&gt;0,INDEX(Kalender!BH$81:BH$110,MAX(1,$E63))&gt;INDEX(Kalender!$B$81:$B$110,MAX(1,$E63))),AND($F63&gt;0,INDEX(Kalender!BH$81:BH$110,MAX(1,$F63))&gt;INDEX(Kalender!$B$81:$B$110,MAX(1,$F63)))),2,0))</f>
        <v>0</v>
      </c>
      <c r="BI63" s="5" t="n">
        <f aca="false">IF(Kalender!BI63&lt;&gt;1,0,IF(AND($B63&gt;0,INDEX(Kalender!BI$68:BI$77,MAX(1,$B63))&gt;INDEX(Kalender!$B$68:$B$77,MAX(1,$B63))),1,0)+IF(OR(AND($C63&gt;0,INDEX(Kalender!BI$81:BI$110,MAX(1,$C63))&gt;INDEX(Kalender!$B$81:$B$110,MAX(1,$C63))),AND($D63&gt;0,INDEX(Kalender!BI$81:BI$110,MAX(1,$D63))&gt;INDEX(Kalender!$B$81:$B$110,MAX(1,$D63))),AND($E63&gt;0,INDEX(Kalender!BI$81:BI$110,MAX(1,$E63))&gt;INDEX(Kalender!$B$81:$B$110,MAX(1,$E63))),AND($F63&gt;0,INDEX(Kalender!BI$81:BI$110,MAX(1,$F63))&gt;INDEX(Kalender!$B$81:$B$110,MAX(1,$F63)))),2,0))</f>
        <v>0</v>
      </c>
      <c r="BJ63" s="5" t="n">
        <f aca="false">IF(Kalender!BJ63&lt;&gt;1,0,IF(AND($B63&gt;0,INDEX(Kalender!BJ$68:BJ$77,MAX(1,$B63))&gt;INDEX(Kalender!$B$68:$B$77,MAX(1,$B63))),1,0)+IF(OR(AND($C63&gt;0,INDEX(Kalender!BJ$81:BJ$110,MAX(1,$C63))&gt;INDEX(Kalender!$B$81:$B$110,MAX(1,$C63))),AND($D63&gt;0,INDEX(Kalender!BJ$81:BJ$110,MAX(1,$D63))&gt;INDEX(Kalender!$B$81:$B$110,MAX(1,$D63))),AND($E63&gt;0,INDEX(Kalender!BJ$81:BJ$110,MAX(1,$E63))&gt;INDEX(Kalender!$B$81:$B$110,MAX(1,$E63))),AND($F63&gt;0,INDEX(Kalender!BJ$81:BJ$110,MAX(1,$F63))&gt;INDEX(Kalender!$B$81:$B$110,MAX(1,$F63)))),2,0))</f>
        <v>0</v>
      </c>
      <c r="BK63" s="5" t="n">
        <f aca="false">IF(Kalender!BK63&lt;&gt;1,0,IF(AND($B63&gt;0,INDEX(Kalender!BK$68:BK$77,MAX(1,$B63))&gt;INDEX(Kalender!$B$68:$B$77,MAX(1,$B63))),1,0)+IF(OR(AND($C63&gt;0,INDEX(Kalender!BK$81:BK$110,MAX(1,$C63))&gt;INDEX(Kalender!$B$81:$B$110,MAX(1,$C63))),AND($D63&gt;0,INDEX(Kalender!BK$81:BK$110,MAX(1,$D63))&gt;INDEX(Kalender!$B$81:$B$110,MAX(1,$D63))),AND($E63&gt;0,INDEX(Kalender!BK$81:BK$110,MAX(1,$E63))&gt;INDEX(Kalender!$B$81:$B$110,MAX(1,$E63))),AND($F63&gt;0,INDEX(Kalender!BK$81:BK$110,MAX(1,$F63))&gt;INDEX(Kalender!$B$81:$B$110,MAX(1,$F63)))),2,0))</f>
        <v>0</v>
      </c>
      <c r="BL63" s="5" t="n">
        <f aca="false">IF(Kalender!BL63&lt;&gt;1,0,IF(AND($B63&gt;0,INDEX(Kalender!BL$68:BL$77,MAX(1,$B63))&gt;INDEX(Kalender!$B$68:$B$77,MAX(1,$B63))),1,0)+IF(OR(AND($C63&gt;0,INDEX(Kalender!BL$81:BL$110,MAX(1,$C63))&gt;INDEX(Kalender!$B$81:$B$110,MAX(1,$C63))),AND($D63&gt;0,INDEX(Kalender!BL$81:BL$110,MAX(1,$D63))&gt;INDEX(Kalender!$B$81:$B$110,MAX(1,$D63))),AND($E63&gt;0,INDEX(Kalender!BL$81:BL$110,MAX(1,$E63))&gt;INDEX(Kalender!$B$81:$B$110,MAX(1,$E63))),AND($F63&gt;0,INDEX(Kalender!BL$81:BL$110,MAX(1,$F63))&gt;INDEX(Kalender!$B$81:$B$110,MAX(1,$F63)))),2,0))</f>
        <v>0</v>
      </c>
      <c r="BM63" s="5" t="n">
        <f aca="false">IF(Kalender!BM63&lt;&gt;1,0,IF(AND($B63&gt;0,INDEX(Kalender!BM$68:BM$77,MAX(1,$B63))&gt;INDEX(Kalender!$B$68:$B$77,MAX(1,$B63))),1,0)+IF(OR(AND($C63&gt;0,INDEX(Kalender!BM$81:BM$110,MAX(1,$C63))&gt;INDEX(Kalender!$B$81:$B$110,MAX(1,$C63))),AND($D63&gt;0,INDEX(Kalender!BM$81:BM$110,MAX(1,$D63))&gt;INDEX(Kalender!$B$81:$B$110,MAX(1,$D63))),AND($E63&gt;0,INDEX(Kalender!BM$81:BM$110,MAX(1,$E63))&gt;INDEX(Kalender!$B$81:$B$110,MAX(1,$E63))),AND($F63&gt;0,INDEX(Kalender!BM$81:BM$110,MAX(1,$F63))&gt;INDEX(Kalender!$B$81:$B$110,MAX(1,$F63)))),2,0))</f>
        <v>0</v>
      </c>
      <c r="BN63" s="5" t="n">
        <f aca="false">IF(Kalender!BN63&lt;&gt;1,0,IF(AND($B63&gt;0,INDEX(Kalender!BN$68:BN$77,MAX(1,$B63))&gt;INDEX(Kalender!$B$68:$B$77,MAX(1,$B63))),1,0)+IF(OR(AND($C63&gt;0,INDEX(Kalender!BN$81:BN$110,MAX(1,$C63))&gt;INDEX(Kalender!$B$81:$B$110,MAX(1,$C63))),AND($D63&gt;0,INDEX(Kalender!BN$81:BN$110,MAX(1,$D63))&gt;INDEX(Kalender!$B$81:$B$110,MAX(1,$D63))),AND($E63&gt;0,INDEX(Kalender!BN$81:BN$110,MAX(1,$E63))&gt;INDEX(Kalender!$B$81:$B$110,MAX(1,$E63))),AND($F63&gt;0,INDEX(Kalender!BN$81:BN$110,MAX(1,$F63))&gt;INDEX(Kalender!$B$81:$B$110,MAX(1,$F63)))),2,0))</f>
        <v>0</v>
      </c>
      <c r="BO63" s="5" t="n">
        <f aca="false">IF(Kalender!BO63&lt;&gt;1,0,IF(AND($B63&gt;0,INDEX(Kalender!BO$68:BO$77,MAX(1,$B63))&gt;INDEX(Kalender!$B$68:$B$77,MAX(1,$B63))),1,0)+IF(OR(AND($C63&gt;0,INDEX(Kalender!BO$81:BO$110,MAX(1,$C63))&gt;INDEX(Kalender!$B$81:$B$110,MAX(1,$C63))),AND($D63&gt;0,INDEX(Kalender!BO$81:BO$110,MAX(1,$D63))&gt;INDEX(Kalender!$B$81:$B$110,MAX(1,$D63))),AND($E63&gt;0,INDEX(Kalender!BO$81:BO$110,MAX(1,$E63))&gt;INDEX(Kalender!$B$81:$B$110,MAX(1,$E63))),AND($F63&gt;0,INDEX(Kalender!BO$81:BO$110,MAX(1,$F63))&gt;INDEX(Kalender!$B$81:$B$110,MAX(1,$F63)))),2,0))</f>
        <v>0</v>
      </c>
      <c r="BP63" s="5" t="n">
        <f aca="false">IF(Kalender!BP63&lt;&gt;1,0,IF(AND($B63&gt;0,INDEX(Kalender!BP$68:BP$77,MAX(1,$B63))&gt;INDEX(Kalender!$B$68:$B$77,MAX(1,$B63))),1,0)+IF(OR(AND($C63&gt;0,INDEX(Kalender!BP$81:BP$110,MAX(1,$C63))&gt;INDEX(Kalender!$B$81:$B$110,MAX(1,$C63))),AND($D63&gt;0,INDEX(Kalender!BP$81:BP$110,MAX(1,$D63))&gt;INDEX(Kalender!$B$81:$B$110,MAX(1,$D63))),AND($E63&gt;0,INDEX(Kalender!BP$81:BP$110,MAX(1,$E63))&gt;INDEX(Kalender!$B$81:$B$110,MAX(1,$E63))),AND($F63&gt;0,INDEX(Kalender!BP$81:BP$110,MAX(1,$F63))&gt;INDEX(Kalender!$B$81:$B$110,MAX(1,$F63)))),2,0))</f>
        <v>0</v>
      </c>
      <c r="BQ63" s="5" t="n">
        <f aca="false">IF(Kalender!BQ63&lt;&gt;1,0,IF(AND($B63&gt;0,INDEX(Kalender!BQ$68:BQ$77,MAX(1,$B63))&gt;INDEX(Kalender!$B$68:$B$77,MAX(1,$B63))),1,0)+IF(OR(AND($C63&gt;0,INDEX(Kalender!BQ$81:BQ$110,MAX(1,$C63))&gt;INDEX(Kalender!$B$81:$B$110,MAX(1,$C63))),AND($D63&gt;0,INDEX(Kalender!BQ$81:BQ$110,MAX(1,$D63))&gt;INDEX(Kalender!$B$81:$B$110,MAX(1,$D63))),AND($E63&gt;0,INDEX(Kalender!BQ$81:BQ$110,MAX(1,$E63))&gt;INDEX(Kalender!$B$81:$B$110,MAX(1,$E63))),AND($F63&gt;0,INDEX(Kalender!BQ$81:BQ$110,MAX(1,$F63))&gt;INDEX(Kalender!$B$81:$B$110,MAX(1,$F63)))),2,0))</f>
        <v>0</v>
      </c>
      <c r="BR63" s="5" t="n">
        <f aca="false">IF(Kalender!BR63&lt;&gt;1,0,IF(AND($B63&gt;0,INDEX(Kalender!BR$68:BR$77,MAX(1,$B63))&gt;INDEX(Kalender!$B$68:$B$77,MAX(1,$B63))),1,0)+IF(OR(AND($C63&gt;0,INDEX(Kalender!BR$81:BR$110,MAX(1,$C63))&gt;INDEX(Kalender!$B$81:$B$110,MAX(1,$C63))),AND($D63&gt;0,INDEX(Kalender!BR$81:BR$110,MAX(1,$D63))&gt;INDEX(Kalender!$B$81:$B$110,MAX(1,$D63))),AND($E63&gt;0,INDEX(Kalender!BR$81:BR$110,MAX(1,$E63))&gt;INDEX(Kalender!$B$81:$B$110,MAX(1,$E63))),AND($F63&gt;0,INDEX(Kalender!BR$81:BR$110,MAX(1,$F63))&gt;INDEX(Kalender!$B$81:$B$110,MAX(1,$F63)))),2,0))</f>
        <v>0</v>
      </c>
      <c r="BS63" s="5" t="n">
        <f aca="false">IF(Kalender!BS63&lt;&gt;1,0,IF(AND($B63&gt;0,INDEX(Kalender!BS$68:BS$77,MAX(1,$B63))&gt;INDEX(Kalender!$B$68:$B$77,MAX(1,$B63))),1,0)+IF(OR(AND($C63&gt;0,INDEX(Kalender!BS$81:BS$110,MAX(1,$C63))&gt;INDEX(Kalender!$B$81:$B$110,MAX(1,$C63))),AND($D63&gt;0,INDEX(Kalender!BS$81:BS$110,MAX(1,$D63))&gt;INDEX(Kalender!$B$81:$B$110,MAX(1,$D63))),AND($E63&gt;0,INDEX(Kalender!BS$81:BS$110,MAX(1,$E63))&gt;INDEX(Kalender!$B$81:$B$110,MAX(1,$E63))),AND($F63&gt;0,INDEX(Kalender!BS$81:BS$110,MAX(1,$F63))&gt;INDEX(Kalender!$B$81:$B$110,MAX(1,$F63)))),2,0))</f>
        <v>0</v>
      </c>
      <c r="BT63" s="5" t="n">
        <f aca="false">IF(Kalender!BT63&lt;&gt;1,0,IF(AND($B63&gt;0,INDEX(Kalender!BT$68:BT$77,MAX(1,$B63))&gt;INDEX(Kalender!$B$68:$B$77,MAX(1,$B63))),1,0)+IF(OR(AND($C63&gt;0,INDEX(Kalender!BT$81:BT$110,MAX(1,$C63))&gt;INDEX(Kalender!$B$81:$B$110,MAX(1,$C63))),AND($D63&gt;0,INDEX(Kalender!BT$81:BT$110,MAX(1,$D63))&gt;INDEX(Kalender!$B$81:$B$110,MAX(1,$D63))),AND($E63&gt;0,INDEX(Kalender!BT$81:BT$110,MAX(1,$E63))&gt;INDEX(Kalender!$B$81:$B$110,MAX(1,$E63))),AND($F63&gt;0,INDEX(Kalender!BT$81:BT$110,MAX(1,$F63))&gt;INDEX(Kalender!$B$81:$B$110,MAX(1,$F63)))),2,0))</f>
        <v>0</v>
      </c>
      <c r="BU63" s="5" t="n">
        <f aca="false">IF(Kalender!BU63&lt;&gt;1,0,IF(AND($B63&gt;0,INDEX(Kalender!BU$68:BU$77,MAX(1,$B63))&gt;INDEX(Kalender!$B$68:$B$77,MAX(1,$B63))),1,0)+IF(OR(AND($C63&gt;0,INDEX(Kalender!BU$81:BU$110,MAX(1,$C63))&gt;INDEX(Kalender!$B$81:$B$110,MAX(1,$C63))),AND($D63&gt;0,INDEX(Kalender!BU$81:BU$110,MAX(1,$D63))&gt;INDEX(Kalender!$B$81:$B$110,MAX(1,$D63))),AND($E63&gt;0,INDEX(Kalender!BU$81:BU$110,MAX(1,$E63))&gt;INDEX(Kalender!$B$81:$B$110,MAX(1,$E63))),AND($F63&gt;0,INDEX(Kalender!BU$81:BU$110,MAX(1,$F63))&gt;INDEX(Kalender!$B$81:$B$110,MAX(1,$F63)))),2,0))</f>
        <v>0</v>
      </c>
      <c r="BV63" s="5" t="n">
        <f aca="false">IF(Kalender!BV63&lt;&gt;1,0,IF(AND($B63&gt;0,INDEX(Kalender!BV$68:BV$77,MAX(1,$B63))&gt;INDEX(Kalender!$B$68:$B$77,MAX(1,$B63))),1,0)+IF(OR(AND($C63&gt;0,INDEX(Kalender!BV$81:BV$110,MAX(1,$C63))&gt;INDEX(Kalender!$B$81:$B$110,MAX(1,$C63))),AND($D63&gt;0,INDEX(Kalender!BV$81:BV$110,MAX(1,$D63))&gt;INDEX(Kalender!$B$81:$B$110,MAX(1,$D63))),AND($E63&gt;0,INDEX(Kalender!BV$81:BV$110,MAX(1,$E63))&gt;INDEX(Kalender!$B$81:$B$110,MAX(1,$E63))),AND($F63&gt;0,INDEX(Kalender!BV$81:BV$110,MAX(1,$F63))&gt;INDEX(Kalender!$B$81:$B$110,MAX(1,$F63)))),2,0))</f>
        <v>0</v>
      </c>
      <c r="BW63" s="5" t="n">
        <f aca="false">IF(Kalender!BW63&lt;&gt;1,0,IF(AND($B63&gt;0,INDEX(Kalender!BW$68:BW$77,MAX(1,$B63))&gt;INDEX(Kalender!$B$68:$B$77,MAX(1,$B63))),1,0)+IF(OR(AND($C63&gt;0,INDEX(Kalender!BW$81:BW$110,MAX(1,$C63))&gt;INDEX(Kalender!$B$81:$B$110,MAX(1,$C63))),AND($D63&gt;0,INDEX(Kalender!BW$81:BW$110,MAX(1,$D63))&gt;INDEX(Kalender!$B$81:$B$110,MAX(1,$D63))),AND($E63&gt;0,INDEX(Kalender!BW$81:BW$110,MAX(1,$E63))&gt;INDEX(Kalender!$B$81:$B$110,MAX(1,$E63))),AND($F63&gt;0,INDEX(Kalender!BW$81:BW$110,MAX(1,$F63))&gt;INDEX(Kalender!$B$81:$B$110,MAX(1,$F63)))),2,0))</f>
        <v>0</v>
      </c>
      <c r="BX63" s="5" t="n">
        <f aca="false">IF(Kalender!BX63&lt;&gt;1,0,IF(AND($B63&gt;0,INDEX(Kalender!BX$68:BX$77,MAX(1,$B63))&gt;INDEX(Kalender!$B$68:$B$77,MAX(1,$B63))),1,0)+IF(OR(AND($C63&gt;0,INDEX(Kalender!BX$81:BX$110,MAX(1,$C63))&gt;INDEX(Kalender!$B$81:$B$110,MAX(1,$C63))),AND($D63&gt;0,INDEX(Kalender!BX$81:BX$110,MAX(1,$D63))&gt;INDEX(Kalender!$B$81:$B$110,MAX(1,$D63))),AND($E63&gt;0,INDEX(Kalender!BX$81:BX$110,MAX(1,$E63))&gt;INDEX(Kalender!$B$81:$B$110,MAX(1,$E63))),AND($F63&gt;0,INDEX(Kalender!BX$81:BX$110,MAX(1,$F63))&gt;INDEX(Kalender!$B$81:$B$110,MAX(1,$F63)))),2,0))</f>
        <v>0</v>
      </c>
      <c r="BY63" s="5" t="n">
        <f aca="false">IF(Kalender!BY63&lt;&gt;1,0,IF(AND($B63&gt;0,INDEX(Kalender!BY$68:BY$77,MAX(1,$B63))&gt;INDEX(Kalender!$B$68:$B$77,MAX(1,$B63))),1,0)+IF(OR(AND($C63&gt;0,INDEX(Kalender!BY$81:BY$110,MAX(1,$C63))&gt;INDEX(Kalender!$B$81:$B$110,MAX(1,$C63))),AND($D63&gt;0,INDEX(Kalender!BY$81:BY$110,MAX(1,$D63))&gt;INDEX(Kalender!$B$81:$B$110,MAX(1,$D63))),AND($E63&gt;0,INDEX(Kalender!BY$81:BY$110,MAX(1,$E63))&gt;INDEX(Kalender!$B$81:$B$110,MAX(1,$E63))),AND($F63&gt;0,INDEX(Kalender!BY$81:BY$110,MAX(1,$F63))&gt;INDEX(Kalender!$B$81:$B$110,MAX(1,$F63)))),2,0))</f>
        <v>0</v>
      </c>
      <c r="BZ63" s="5" t="n">
        <f aca="false">IF(Kalender!BZ63&lt;&gt;1,0,IF(AND($B63&gt;0,INDEX(Kalender!BZ$68:BZ$77,MAX(1,$B63))&gt;INDEX(Kalender!$B$68:$B$77,MAX(1,$B63))),1,0)+IF(OR(AND($C63&gt;0,INDEX(Kalender!BZ$81:BZ$110,MAX(1,$C63))&gt;INDEX(Kalender!$B$81:$B$110,MAX(1,$C63))),AND($D63&gt;0,INDEX(Kalender!BZ$81:BZ$110,MAX(1,$D63))&gt;INDEX(Kalender!$B$81:$B$110,MAX(1,$D63))),AND($E63&gt;0,INDEX(Kalender!BZ$81:BZ$110,MAX(1,$E63))&gt;INDEX(Kalender!$B$81:$B$110,MAX(1,$E63))),AND($F63&gt;0,INDEX(Kalender!BZ$81:BZ$110,MAX(1,$F63))&gt;INDEX(Kalender!$B$81:$B$110,MAX(1,$F63)))),2,0))</f>
        <v>0</v>
      </c>
      <c r="CA63" s="5" t="n">
        <f aca="false">IF(Kalender!CA63&lt;&gt;1,0,IF(AND($B63&gt;0,INDEX(Kalender!CA$68:CA$77,MAX(1,$B63))&gt;INDEX(Kalender!$B$68:$B$77,MAX(1,$B63))),1,0)+IF(OR(AND($C63&gt;0,INDEX(Kalender!CA$81:CA$110,MAX(1,$C63))&gt;INDEX(Kalender!$B$81:$B$110,MAX(1,$C63))),AND($D63&gt;0,INDEX(Kalender!CA$81:CA$110,MAX(1,$D63))&gt;INDEX(Kalender!$B$81:$B$110,MAX(1,$D63))),AND($E63&gt;0,INDEX(Kalender!CA$81:CA$110,MAX(1,$E63))&gt;INDEX(Kalender!$B$81:$B$110,MAX(1,$E63))),AND($F63&gt;0,INDEX(Kalender!CA$81:CA$110,MAX(1,$F63))&gt;INDEX(Kalender!$B$81:$B$110,MAX(1,$F63)))),2,0))</f>
        <v>0</v>
      </c>
      <c r="CB63" s="5" t="n">
        <f aca="false">IF(Kalender!CB63&lt;&gt;1,0,IF(AND($B63&gt;0,INDEX(Kalender!CB$68:CB$77,MAX(1,$B63))&gt;INDEX(Kalender!$B$68:$B$77,MAX(1,$B63))),1,0)+IF(OR(AND($C63&gt;0,INDEX(Kalender!CB$81:CB$110,MAX(1,$C63))&gt;INDEX(Kalender!$B$81:$B$110,MAX(1,$C63))),AND($D63&gt;0,INDEX(Kalender!CB$81:CB$110,MAX(1,$D63))&gt;INDEX(Kalender!$B$81:$B$110,MAX(1,$D63))),AND($E63&gt;0,INDEX(Kalender!CB$81:CB$110,MAX(1,$E63))&gt;INDEX(Kalender!$B$81:$B$110,MAX(1,$E63))),AND($F63&gt;0,INDEX(Kalender!CB$81:CB$110,MAX(1,$F63))&gt;INDEX(Kalender!$B$81:$B$110,MAX(1,$F63)))),2,0))</f>
        <v>0</v>
      </c>
      <c r="CC63" s="5" t="n">
        <f aca="false">IF(Kalender!CC63&lt;&gt;1,0,IF(AND($B63&gt;0,INDEX(Kalender!CC$68:CC$77,MAX(1,$B63))&gt;INDEX(Kalender!$B$68:$B$77,MAX(1,$B63))),1,0)+IF(OR(AND($C63&gt;0,INDEX(Kalender!CC$81:CC$110,MAX(1,$C63))&gt;INDEX(Kalender!$B$81:$B$110,MAX(1,$C63))),AND($D63&gt;0,INDEX(Kalender!CC$81:CC$110,MAX(1,$D63))&gt;INDEX(Kalender!$B$81:$B$110,MAX(1,$D63))),AND($E63&gt;0,INDEX(Kalender!CC$81:CC$110,MAX(1,$E63))&gt;INDEX(Kalender!$B$81:$B$110,MAX(1,$E63))),AND($F63&gt;0,INDEX(Kalender!CC$81:CC$110,MAX(1,$F63))&gt;INDEX(Kalender!$B$81:$B$110,MAX(1,$F63)))),2,0))</f>
        <v>0</v>
      </c>
      <c r="CD63" s="5" t="n">
        <f aca="false">IF(Kalender!CD63&lt;&gt;1,0,IF(AND($B63&gt;0,INDEX(Kalender!CD$68:CD$77,MAX(1,$B63))&gt;INDEX(Kalender!$B$68:$B$77,MAX(1,$B63))),1,0)+IF(OR(AND($C63&gt;0,INDEX(Kalender!CD$81:CD$110,MAX(1,$C63))&gt;INDEX(Kalender!$B$81:$B$110,MAX(1,$C63))),AND($D63&gt;0,INDEX(Kalender!CD$81:CD$110,MAX(1,$D63))&gt;INDEX(Kalender!$B$81:$B$110,MAX(1,$D63))),AND($E63&gt;0,INDEX(Kalender!CD$81:CD$110,MAX(1,$E63))&gt;INDEX(Kalender!$B$81:$B$110,MAX(1,$E63))),AND($F63&gt;0,INDEX(Kalender!CD$81:CD$110,MAX(1,$F63))&gt;INDEX(Kalender!$B$81:$B$110,MAX(1,$F63)))),2,0))</f>
        <v>0</v>
      </c>
      <c r="CE63" s="5" t="n">
        <f aca="false">IF(Kalender!CE63&lt;&gt;1,0,IF(AND($B63&gt;0,INDEX(Kalender!CE$68:CE$77,MAX(1,$B63))&gt;INDEX(Kalender!$B$68:$B$77,MAX(1,$B63))),1,0)+IF(OR(AND($C63&gt;0,INDEX(Kalender!CE$81:CE$110,MAX(1,$C63))&gt;INDEX(Kalender!$B$81:$B$110,MAX(1,$C63))),AND($D63&gt;0,INDEX(Kalender!CE$81:CE$110,MAX(1,$D63))&gt;INDEX(Kalender!$B$81:$B$110,MAX(1,$D63))),AND($E63&gt;0,INDEX(Kalender!CE$81:CE$110,MAX(1,$E63))&gt;INDEX(Kalender!$B$81:$B$110,MAX(1,$E63))),AND($F63&gt;0,INDEX(Kalender!CE$81:CE$110,MAX(1,$F63))&gt;INDEX(Kalender!$B$81:$B$110,MAX(1,$F63)))),2,0))</f>
        <v>0</v>
      </c>
      <c r="CF63" s="5" t="n">
        <f aca="false">IF(Kalender!CF63&lt;&gt;1,0,IF(AND($B63&gt;0,INDEX(Kalender!CF$68:CF$77,MAX(1,$B63))&gt;INDEX(Kalender!$B$68:$B$77,MAX(1,$B63))),1,0)+IF(OR(AND($C63&gt;0,INDEX(Kalender!CF$81:CF$110,MAX(1,$C63))&gt;INDEX(Kalender!$B$81:$B$110,MAX(1,$C63))),AND($D63&gt;0,INDEX(Kalender!CF$81:CF$110,MAX(1,$D63))&gt;INDEX(Kalender!$B$81:$B$110,MAX(1,$D63))),AND($E63&gt;0,INDEX(Kalender!CF$81:CF$110,MAX(1,$E63))&gt;INDEX(Kalender!$B$81:$B$110,MAX(1,$E63))),AND($F63&gt;0,INDEX(Kalender!CF$81:CF$110,MAX(1,$F63))&gt;INDEX(Kalender!$B$81:$B$110,MAX(1,$F63)))),2,0))</f>
        <v>0</v>
      </c>
      <c r="CG63" s="5" t="n">
        <f aca="false">IF(Kalender!CG63&lt;&gt;1,0,IF(AND($B63&gt;0,INDEX(Kalender!CG$68:CG$77,MAX(1,$B63))&gt;INDEX(Kalender!$B$68:$B$77,MAX(1,$B63))),1,0)+IF(OR(AND($C63&gt;0,INDEX(Kalender!CG$81:CG$110,MAX(1,$C63))&gt;INDEX(Kalender!$B$81:$B$110,MAX(1,$C63))),AND($D63&gt;0,INDEX(Kalender!CG$81:CG$110,MAX(1,$D63))&gt;INDEX(Kalender!$B$81:$B$110,MAX(1,$D63))),AND($E63&gt;0,INDEX(Kalender!CG$81:CG$110,MAX(1,$E63))&gt;INDEX(Kalender!$B$81:$B$110,MAX(1,$E63))),AND($F63&gt;0,INDEX(Kalender!CG$81:CG$110,MAX(1,$F63))&gt;INDEX(Kalender!$B$81:$B$110,MAX(1,$F63)))),2,0))</f>
        <v>0</v>
      </c>
      <c r="CH63" s="5" t="n">
        <f aca="false">IF(Kalender!CH63&lt;&gt;1,0,IF(AND($B63&gt;0,INDEX(Kalender!CH$68:CH$77,MAX(1,$B63))&gt;INDEX(Kalender!$B$68:$B$77,MAX(1,$B63))),1,0)+IF(OR(AND($C63&gt;0,INDEX(Kalender!CH$81:CH$110,MAX(1,$C63))&gt;INDEX(Kalender!$B$81:$B$110,MAX(1,$C63))),AND($D63&gt;0,INDEX(Kalender!CH$81:CH$110,MAX(1,$D63))&gt;INDEX(Kalender!$B$81:$B$110,MAX(1,$D63))),AND($E63&gt;0,INDEX(Kalender!CH$81:CH$110,MAX(1,$E63))&gt;INDEX(Kalender!$B$81:$B$110,MAX(1,$E63))),AND($F63&gt;0,INDEX(Kalender!CH$81:CH$110,MAX(1,$F63))&gt;INDEX(Kalender!$B$81:$B$110,MAX(1,$F63)))),2,0))</f>
        <v>0</v>
      </c>
      <c r="CI63" s="5" t="n">
        <f aca="false">IF(Kalender!CI63&lt;&gt;1,0,IF(AND($B63&gt;0,INDEX(Kalender!CI$68:CI$77,MAX(1,$B63))&gt;INDEX(Kalender!$B$68:$B$77,MAX(1,$B63))),1,0)+IF(OR(AND($C63&gt;0,INDEX(Kalender!CI$81:CI$110,MAX(1,$C63))&gt;INDEX(Kalender!$B$81:$B$110,MAX(1,$C63))),AND($D63&gt;0,INDEX(Kalender!CI$81:CI$110,MAX(1,$D63))&gt;INDEX(Kalender!$B$81:$B$110,MAX(1,$D63))),AND($E63&gt;0,INDEX(Kalender!CI$81:CI$110,MAX(1,$E63))&gt;INDEX(Kalender!$B$81:$B$110,MAX(1,$E63))),AND($F63&gt;0,INDEX(Kalender!CI$81:CI$110,MAX(1,$F63))&gt;INDEX(Kalender!$B$81:$B$110,MAX(1,$F63)))),2,0))</f>
        <v>0</v>
      </c>
      <c r="CJ63" s="5" t="n">
        <f aca="false">IF(Kalender!CJ63&lt;&gt;1,0,IF(AND($B63&gt;0,INDEX(Kalender!CJ$68:CJ$77,MAX(1,$B63))&gt;INDEX(Kalender!$B$68:$B$77,MAX(1,$B63))),1,0)+IF(OR(AND($C63&gt;0,INDEX(Kalender!CJ$81:CJ$110,MAX(1,$C63))&gt;INDEX(Kalender!$B$81:$B$110,MAX(1,$C63))),AND($D63&gt;0,INDEX(Kalender!CJ$81:CJ$110,MAX(1,$D63))&gt;INDEX(Kalender!$B$81:$B$110,MAX(1,$D63))),AND($E63&gt;0,INDEX(Kalender!CJ$81:CJ$110,MAX(1,$E63))&gt;INDEX(Kalender!$B$81:$B$110,MAX(1,$E63))),AND($F63&gt;0,INDEX(Kalender!CJ$81:CJ$110,MAX(1,$F63))&gt;INDEX(Kalender!$B$81:$B$110,MAX(1,$F63)))),2,0))</f>
        <v>0</v>
      </c>
      <c r="CK63" s="5" t="n">
        <f aca="false">IF(Kalender!CK63&lt;&gt;1,0,IF(AND($B63&gt;0,INDEX(Kalender!CK$68:CK$77,MAX(1,$B63))&gt;INDEX(Kalender!$B$68:$B$77,MAX(1,$B63))),1,0)+IF(OR(AND($C63&gt;0,INDEX(Kalender!CK$81:CK$110,MAX(1,$C63))&gt;INDEX(Kalender!$B$81:$B$110,MAX(1,$C63))),AND($D63&gt;0,INDEX(Kalender!CK$81:CK$110,MAX(1,$D63))&gt;INDEX(Kalender!$B$81:$B$110,MAX(1,$D63))),AND($E63&gt;0,INDEX(Kalender!CK$81:CK$110,MAX(1,$E63))&gt;INDEX(Kalender!$B$81:$B$110,MAX(1,$E63))),AND($F63&gt;0,INDEX(Kalender!CK$81:CK$110,MAX(1,$F63))&gt;INDEX(Kalender!$B$81:$B$110,MAX(1,$F63)))),2,0))</f>
        <v>0</v>
      </c>
      <c r="CL63" s="5" t="n">
        <f aca="false">IF(Kalender!CL63&lt;&gt;1,0,IF(AND($B63&gt;0,INDEX(Kalender!CL$68:CL$77,MAX(1,$B63))&gt;INDEX(Kalender!$B$68:$B$77,MAX(1,$B63))),1,0)+IF(OR(AND($C63&gt;0,INDEX(Kalender!CL$81:CL$110,MAX(1,$C63))&gt;INDEX(Kalender!$B$81:$B$110,MAX(1,$C63))),AND($D63&gt;0,INDEX(Kalender!CL$81:CL$110,MAX(1,$D63))&gt;INDEX(Kalender!$B$81:$B$110,MAX(1,$D63))),AND($E63&gt;0,INDEX(Kalender!CL$81:CL$110,MAX(1,$E63))&gt;INDEX(Kalender!$B$81:$B$110,MAX(1,$E63))),AND($F63&gt;0,INDEX(Kalender!CL$81:CL$110,MAX(1,$F63))&gt;INDEX(Kalender!$B$81:$B$110,MAX(1,$F63)))),2,0))</f>
        <v>0</v>
      </c>
      <c r="CM63" s="5" t="n">
        <f aca="false">IF(Kalender!CM63&lt;&gt;1,0,IF(AND($B63&gt;0,INDEX(Kalender!CM$68:CM$77,MAX(1,$B63))&gt;INDEX(Kalender!$B$68:$B$77,MAX(1,$B63))),1,0)+IF(OR(AND($C63&gt;0,INDEX(Kalender!CM$81:CM$110,MAX(1,$C63))&gt;INDEX(Kalender!$B$81:$B$110,MAX(1,$C63))),AND($D63&gt;0,INDEX(Kalender!CM$81:CM$110,MAX(1,$D63))&gt;INDEX(Kalender!$B$81:$B$110,MAX(1,$D63))),AND($E63&gt;0,INDEX(Kalender!CM$81:CM$110,MAX(1,$E63))&gt;INDEX(Kalender!$B$81:$B$110,MAX(1,$E63))),AND($F63&gt;0,INDEX(Kalender!CM$81:CM$110,MAX(1,$F63))&gt;INDEX(Kalender!$B$81:$B$110,MAX(1,$F63)))),2,0))</f>
        <v>0</v>
      </c>
      <c r="CN63" s="5" t="n">
        <f aca="false">IF(Kalender!CN63&lt;&gt;1,0,IF(AND($B63&gt;0,INDEX(Kalender!CN$68:CN$77,MAX(1,$B63))&gt;INDEX(Kalender!$B$68:$B$77,MAX(1,$B63))),1,0)+IF(OR(AND($C63&gt;0,INDEX(Kalender!CN$81:CN$110,MAX(1,$C63))&gt;INDEX(Kalender!$B$81:$B$110,MAX(1,$C63))),AND($D63&gt;0,INDEX(Kalender!CN$81:CN$110,MAX(1,$D63))&gt;INDEX(Kalender!$B$81:$B$110,MAX(1,$D63))),AND($E63&gt;0,INDEX(Kalender!CN$81:CN$110,MAX(1,$E63))&gt;INDEX(Kalender!$B$81:$B$110,MAX(1,$E63))),AND($F63&gt;0,INDEX(Kalender!CN$81:CN$110,MAX(1,$F63))&gt;INDEX(Kalender!$B$81:$B$110,MAX(1,$F63)))),2,0))</f>
        <v>0</v>
      </c>
      <c r="CO63" s="5" t="n">
        <f aca="false">IF(Kalender!CO63&lt;&gt;1,0,IF(AND($B63&gt;0,INDEX(Kalender!CO$68:CO$77,MAX(1,$B63))&gt;INDEX(Kalender!$B$68:$B$77,MAX(1,$B63))),1,0)+IF(OR(AND($C63&gt;0,INDEX(Kalender!CO$81:CO$110,MAX(1,$C63))&gt;INDEX(Kalender!$B$81:$B$110,MAX(1,$C63))),AND($D63&gt;0,INDEX(Kalender!CO$81:CO$110,MAX(1,$D63))&gt;INDEX(Kalender!$B$81:$B$110,MAX(1,$D63))),AND($E63&gt;0,INDEX(Kalender!CO$81:CO$110,MAX(1,$E63))&gt;INDEX(Kalender!$B$81:$B$110,MAX(1,$E63))),AND($F63&gt;0,INDEX(Kalender!CO$81:CO$110,MAX(1,$F63))&gt;INDEX(Kalender!$B$81:$B$110,MAX(1,$F63)))),2,0))</f>
        <v>0</v>
      </c>
      <c r="CP63" s="5" t="n">
        <f aca="false">IF(Kalender!CP63&lt;&gt;1,0,IF(AND($B63&gt;0,INDEX(Kalender!CP$68:CP$77,MAX(1,$B63))&gt;INDEX(Kalender!$B$68:$B$77,MAX(1,$B63))),1,0)+IF(OR(AND($C63&gt;0,INDEX(Kalender!CP$81:CP$110,MAX(1,$C63))&gt;INDEX(Kalender!$B$81:$B$110,MAX(1,$C63))),AND($D63&gt;0,INDEX(Kalender!CP$81:CP$110,MAX(1,$D63))&gt;INDEX(Kalender!$B$81:$B$110,MAX(1,$D63))),AND($E63&gt;0,INDEX(Kalender!CP$81:CP$110,MAX(1,$E63))&gt;INDEX(Kalender!$B$81:$B$110,MAX(1,$E63))),AND($F63&gt;0,INDEX(Kalender!CP$81:CP$110,MAX(1,$F63))&gt;INDEX(Kalender!$B$81:$B$110,MAX(1,$F63)))),2,0))</f>
        <v>0</v>
      </c>
      <c r="CQ63" s="5" t="n">
        <f aca="false">IF(Kalender!CQ63&lt;&gt;1,0,IF(AND($B63&gt;0,INDEX(Kalender!CQ$68:CQ$77,MAX(1,$B63))&gt;INDEX(Kalender!$B$68:$B$77,MAX(1,$B63))),1,0)+IF(OR(AND($C63&gt;0,INDEX(Kalender!CQ$81:CQ$110,MAX(1,$C63))&gt;INDEX(Kalender!$B$81:$B$110,MAX(1,$C63))),AND($D63&gt;0,INDEX(Kalender!CQ$81:CQ$110,MAX(1,$D63))&gt;INDEX(Kalender!$B$81:$B$110,MAX(1,$D63))),AND($E63&gt;0,INDEX(Kalender!CQ$81:CQ$110,MAX(1,$E63))&gt;INDEX(Kalender!$B$81:$B$110,MAX(1,$E63))),AND($F63&gt;0,INDEX(Kalender!CQ$81:CQ$110,MAX(1,$F63))&gt;INDEX(Kalender!$B$81:$B$110,MAX(1,$F63)))),2,0))</f>
        <v>0</v>
      </c>
      <c r="CR63" s="5" t="n">
        <f aca="false">IF(Kalender!CR63&lt;&gt;1,0,IF(AND($B63&gt;0,INDEX(Kalender!CR$68:CR$77,MAX(1,$B63))&gt;INDEX(Kalender!$B$68:$B$77,MAX(1,$B63))),1,0)+IF(OR(AND($C63&gt;0,INDEX(Kalender!CR$81:CR$110,MAX(1,$C63))&gt;INDEX(Kalender!$B$81:$B$110,MAX(1,$C63))),AND($D63&gt;0,INDEX(Kalender!CR$81:CR$110,MAX(1,$D63))&gt;INDEX(Kalender!$B$81:$B$110,MAX(1,$D63))),AND($E63&gt;0,INDEX(Kalender!CR$81:CR$110,MAX(1,$E63))&gt;INDEX(Kalender!$B$81:$B$110,MAX(1,$E63))),AND($F63&gt;0,INDEX(Kalender!CR$81:CR$110,MAX(1,$F63))&gt;INDEX(Kalender!$B$81:$B$110,MAX(1,$F63)))),2,0))</f>
        <v>0</v>
      </c>
      <c r="CS63" s="5" t="n">
        <f aca="false">IF(Kalender!CS63&lt;&gt;1,0,IF(AND($B63&gt;0,INDEX(Kalender!CS$68:CS$77,MAX(1,$B63))&gt;INDEX(Kalender!$B$68:$B$77,MAX(1,$B63))),1,0)+IF(OR(AND($C63&gt;0,INDEX(Kalender!CS$81:CS$110,MAX(1,$C63))&gt;INDEX(Kalender!$B$81:$B$110,MAX(1,$C63))),AND($D63&gt;0,INDEX(Kalender!CS$81:CS$110,MAX(1,$D63))&gt;INDEX(Kalender!$B$81:$B$110,MAX(1,$D63))),AND($E63&gt;0,INDEX(Kalender!CS$81:CS$110,MAX(1,$E63))&gt;INDEX(Kalender!$B$81:$B$110,MAX(1,$E63))),AND($F63&gt;0,INDEX(Kalender!CS$81:CS$110,MAX(1,$F63))&gt;INDEX(Kalender!$B$81:$B$110,MAX(1,$F63)))),2,0))</f>
        <v>0</v>
      </c>
      <c r="CT63" s="5" t="n">
        <f aca="false">IF(Kalender!CT63&lt;&gt;1,0,IF(AND($B63&gt;0,INDEX(Kalender!CT$68:CT$77,MAX(1,$B63))&gt;INDEX(Kalender!$B$68:$B$77,MAX(1,$B63))),1,0)+IF(OR(AND($C63&gt;0,INDEX(Kalender!CT$81:CT$110,MAX(1,$C63))&gt;INDEX(Kalender!$B$81:$B$110,MAX(1,$C63))),AND($D63&gt;0,INDEX(Kalender!CT$81:CT$110,MAX(1,$D63))&gt;INDEX(Kalender!$B$81:$B$110,MAX(1,$D63))),AND($E63&gt;0,INDEX(Kalender!CT$81:CT$110,MAX(1,$E63))&gt;INDEX(Kalender!$B$81:$B$110,MAX(1,$E63))),AND($F63&gt;0,INDEX(Kalender!CT$81:CT$110,MAX(1,$F63))&gt;INDEX(Kalender!$B$81:$B$110,MAX(1,$F63)))),2,0))</f>
        <v>0</v>
      </c>
      <c r="CU63" s="5" t="n">
        <f aca="false">IF(Kalender!CU63&lt;&gt;1,0,IF(AND($B63&gt;0,INDEX(Kalender!CU$68:CU$77,MAX(1,$B63))&gt;INDEX(Kalender!$B$68:$B$77,MAX(1,$B63))),1,0)+IF(OR(AND($C63&gt;0,INDEX(Kalender!CU$81:CU$110,MAX(1,$C63))&gt;INDEX(Kalender!$B$81:$B$110,MAX(1,$C63))),AND($D63&gt;0,INDEX(Kalender!CU$81:CU$110,MAX(1,$D63))&gt;INDEX(Kalender!$B$81:$B$110,MAX(1,$D63))),AND($E63&gt;0,INDEX(Kalender!CU$81:CU$110,MAX(1,$E63))&gt;INDEX(Kalender!$B$81:$B$110,MAX(1,$E63))),AND($F63&gt;0,INDEX(Kalender!CU$81:CU$110,MAX(1,$F63))&gt;INDEX(Kalender!$B$81:$B$110,MAX(1,$F63)))),2,0))</f>
        <v>0</v>
      </c>
      <c r="CV63" s="5" t="n">
        <f aca="false">IF(Kalender!CV63&lt;&gt;1,0,IF(AND($B63&gt;0,INDEX(Kalender!CV$68:CV$77,MAX(1,$B63))&gt;INDEX(Kalender!$B$68:$B$77,MAX(1,$B63))),1,0)+IF(OR(AND($C63&gt;0,INDEX(Kalender!CV$81:CV$110,MAX(1,$C63))&gt;INDEX(Kalender!$B$81:$B$110,MAX(1,$C63))),AND($D63&gt;0,INDEX(Kalender!CV$81:CV$110,MAX(1,$D63))&gt;INDEX(Kalender!$B$81:$B$110,MAX(1,$D63))),AND($E63&gt;0,INDEX(Kalender!CV$81:CV$110,MAX(1,$E63))&gt;INDEX(Kalender!$B$81:$B$110,MAX(1,$E63))),AND($F63&gt;0,INDEX(Kalender!CV$81:CV$110,MAX(1,$F63))&gt;INDEX(Kalender!$B$81:$B$110,MAX(1,$F63)))),2,0))</f>
        <v>0</v>
      </c>
      <c r="CW63" s="5" t="n">
        <f aca="false">IF(Kalender!CW63&lt;&gt;1,0,IF(AND($B63&gt;0,INDEX(Kalender!CW$68:CW$77,MAX(1,$B63))&gt;INDEX(Kalender!$B$68:$B$77,MAX(1,$B63))),1,0)+IF(OR(AND($C63&gt;0,INDEX(Kalender!CW$81:CW$110,MAX(1,$C63))&gt;INDEX(Kalender!$B$81:$B$110,MAX(1,$C63))),AND($D63&gt;0,INDEX(Kalender!CW$81:CW$110,MAX(1,$D63))&gt;INDEX(Kalender!$B$81:$B$110,MAX(1,$D63))),AND($E63&gt;0,INDEX(Kalender!CW$81:CW$110,MAX(1,$E63))&gt;INDEX(Kalender!$B$81:$B$110,MAX(1,$E63))),AND($F63&gt;0,INDEX(Kalender!CW$81:CW$110,MAX(1,$F63))&gt;INDEX(Kalender!$B$81:$B$110,MAX(1,$F63)))),2,0))</f>
        <v>0</v>
      </c>
      <c r="CX63" s="5" t="n">
        <f aca="false">IF(Kalender!CX63&lt;&gt;1,0,IF(AND($B63&gt;0,INDEX(Kalender!CX$68:CX$77,MAX(1,$B63))&gt;INDEX(Kalender!$B$68:$B$77,MAX(1,$B63))),1,0)+IF(OR(AND($C63&gt;0,INDEX(Kalender!CX$81:CX$110,MAX(1,$C63))&gt;INDEX(Kalender!$B$81:$B$110,MAX(1,$C63))),AND($D63&gt;0,INDEX(Kalender!CX$81:CX$110,MAX(1,$D63))&gt;INDEX(Kalender!$B$81:$B$110,MAX(1,$D63))),AND($E63&gt;0,INDEX(Kalender!CX$81:CX$110,MAX(1,$E63))&gt;INDEX(Kalender!$B$81:$B$110,MAX(1,$E63))),AND($F63&gt;0,INDEX(Kalender!CX$81:CX$110,MAX(1,$F63))&gt;INDEX(Kalender!$B$81:$B$110,MAX(1,$F63)))),2,0))</f>
        <v>0</v>
      </c>
      <c r="CY63" s="5" t="n">
        <f aca="false">IF(Kalender!CY63&lt;&gt;1,0,IF(AND($B63&gt;0,INDEX(Kalender!CY$68:CY$77,MAX(1,$B63))&gt;INDEX(Kalender!$B$68:$B$77,MAX(1,$B63))),1,0)+IF(OR(AND($C63&gt;0,INDEX(Kalender!CY$81:CY$110,MAX(1,$C63))&gt;INDEX(Kalender!$B$81:$B$110,MAX(1,$C63))),AND($D63&gt;0,INDEX(Kalender!CY$81:CY$110,MAX(1,$D63))&gt;INDEX(Kalender!$B$81:$B$110,MAX(1,$D63))),AND($E63&gt;0,INDEX(Kalender!CY$81:CY$110,MAX(1,$E63))&gt;INDEX(Kalender!$B$81:$B$110,MAX(1,$E63))),AND($F63&gt;0,INDEX(Kalender!CY$81:CY$110,MAX(1,$F63))&gt;INDEX(Kalender!$B$81:$B$110,MAX(1,$F63)))),2,0))</f>
        <v>0</v>
      </c>
      <c r="CZ63" s="5" t="n">
        <f aca="false">IF(Kalender!CZ63&lt;&gt;1,0,IF(AND($B63&gt;0,INDEX(Kalender!CZ$68:CZ$77,MAX(1,$B63))&gt;INDEX(Kalender!$B$68:$B$77,MAX(1,$B63))),1,0)+IF(OR(AND($C63&gt;0,INDEX(Kalender!CZ$81:CZ$110,MAX(1,$C63))&gt;INDEX(Kalender!$B$81:$B$110,MAX(1,$C63))),AND($D63&gt;0,INDEX(Kalender!CZ$81:CZ$110,MAX(1,$D63))&gt;INDEX(Kalender!$B$81:$B$110,MAX(1,$D63))),AND($E63&gt;0,INDEX(Kalender!CZ$81:CZ$110,MAX(1,$E63))&gt;INDEX(Kalender!$B$81:$B$110,MAX(1,$E63))),AND($F63&gt;0,INDEX(Kalender!CZ$81:CZ$110,MAX(1,$F63))&gt;INDEX(Kalender!$B$81:$B$110,MAX(1,$F63)))),2,0))</f>
        <v>0</v>
      </c>
      <c r="DA63" s="5" t="n">
        <f aca="false">IF(Kalender!DA63&lt;&gt;1,0,IF(AND($B63&gt;0,INDEX(Kalender!DA$68:DA$77,MAX(1,$B63))&gt;INDEX(Kalender!$B$68:$B$77,MAX(1,$B63))),1,0)+IF(OR(AND($C63&gt;0,INDEX(Kalender!DA$81:DA$110,MAX(1,$C63))&gt;INDEX(Kalender!$B$81:$B$110,MAX(1,$C63))),AND($D63&gt;0,INDEX(Kalender!DA$81:DA$110,MAX(1,$D63))&gt;INDEX(Kalender!$B$81:$B$110,MAX(1,$D63))),AND($E63&gt;0,INDEX(Kalender!DA$81:DA$110,MAX(1,$E63))&gt;INDEX(Kalender!$B$81:$B$110,MAX(1,$E63))),AND($F63&gt;0,INDEX(Kalender!DA$81:DA$110,MAX(1,$F63))&gt;INDEX(Kalender!$B$81:$B$110,MAX(1,$F63)))),2,0))</f>
        <v>0</v>
      </c>
      <c r="DB63" s="5" t="n">
        <f aca="false">IF(Kalender!DB63&lt;&gt;1,0,IF(AND($B63&gt;0,INDEX(Kalender!DB$68:DB$77,MAX(1,$B63))&gt;INDEX(Kalender!$B$68:$B$77,MAX(1,$B63))),1,0)+IF(OR(AND($C63&gt;0,INDEX(Kalender!DB$81:DB$110,MAX(1,$C63))&gt;INDEX(Kalender!$B$81:$B$110,MAX(1,$C63))),AND($D63&gt;0,INDEX(Kalender!DB$81:DB$110,MAX(1,$D63))&gt;INDEX(Kalender!$B$81:$B$110,MAX(1,$D63))),AND($E63&gt;0,INDEX(Kalender!DB$81:DB$110,MAX(1,$E63))&gt;INDEX(Kalender!$B$81:$B$110,MAX(1,$E63))),AND($F63&gt;0,INDEX(Kalender!DB$81:DB$110,MAX(1,$F63))&gt;INDEX(Kalender!$B$81:$B$110,MAX(1,$F63)))),2,0))</f>
        <v>0</v>
      </c>
      <c r="DC63" s="5" t="n">
        <f aca="false">IF(Kalender!DC63&lt;&gt;1,0,IF(AND($B63&gt;0,INDEX(Kalender!DC$68:DC$77,MAX(1,$B63))&gt;INDEX(Kalender!$B$68:$B$77,MAX(1,$B63))),1,0)+IF(OR(AND($C63&gt;0,INDEX(Kalender!DC$81:DC$110,MAX(1,$C63))&gt;INDEX(Kalender!$B$81:$B$110,MAX(1,$C63))),AND($D63&gt;0,INDEX(Kalender!DC$81:DC$110,MAX(1,$D63))&gt;INDEX(Kalender!$B$81:$B$110,MAX(1,$D63))),AND($E63&gt;0,INDEX(Kalender!DC$81:DC$110,MAX(1,$E63))&gt;INDEX(Kalender!$B$81:$B$110,MAX(1,$E63))),AND($F63&gt;0,INDEX(Kalender!DC$81:DC$110,MAX(1,$F63))&gt;INDEX(Kalender!$B$81:$B$110,MAX(1,$F63)))),2,0))</f>
        <v>0</v>
      </c>
      <c r="DD63" s="5" t="n">
        <f aca="false">IF(Kalender!DD63&lt;&gt;1,0,IF(AND($B63&gt;0,INDEX(Kalender!DD$68:DD$77,MAX(1,$B63))&gt;INDEX(Kalender!$B$68:$B$77,MAX(1,$B63))),1,0)+IF(OR(AND($C63&gt;0,INDEX(Kalender!DD$81:DD$110,MAX(1,$C63))&gt;INDEX(Kalender!$B$81:$B$110,MAX(1,$C63))),AND($D63&gt;0,INDEX(Kalender!DD$81:DD$110,MAX(1,$D63))&gt;INDEX(Kalender!$B$81:$B$110,MAX(1,$D63))),AND($E63&gt;0,INDEX(Kalender!DD$81:DD$110,MAX(1,$E63))&gt;INDEX(Kalender!$B$81:$B$110,MAX(1,$E63))),AND($F63&gt;0,INDEX(Kalender!DD$81:DD$110,MAX(1,$F63))&gt;INDEX(Kalender!$B$81:$B$110,MAX(1,$F63)))),2,0))</f>
        <v>0</v>
      </c>
      <c r="DE63" s="5" t="n">
        <f aca="false">IF(Kalender!DE63&lt;&gt;1,0,IF(AND($B63&gt;0,INDEX(Kalender!DE$68:DE$77,MAX(1,$B63))&gt;INDEX(Kalender!$B$68:$B$77,MAX(1,$B63))),1,0)+IF(OR(AND($C63&gt;0,INDEX(Kalender!DE$81:DE$110,MAX(1,$C63))&gt;INDEX(Kalender!$B$81:$B$110,MAX(1,$C63))),AND($D63&gt;0,INDEX(Kalender!DE$81:DE$110,MAX(1,$D63))&gt;INDEX(Kalender!$B$81:$B$110,MAX(1,$D63))),AND($E63&gt;0,INDEX(Kalender!DE$81:DE$110,MAX(1,$E63))&gt;INDEX(Kalender!$B$81:$B$110,MAX(1,$E63))),AND($F63&gt;0,INDEX(Kalender!DE$81:DE$110,MAX(1,$F63))&gt;INDEX(Kalender!$B$81:$B$110,MAX(1,$F63)))),2,0))</f>
        <v>0</v>
      </c>
      <c r="DF63" s="5" t="n">
        <f aca="false">IF(Kalender!DF63&lt;&gt;1,0,IF(AND($B63&gt;0,INDEX(Kalender!DF$68:DF$77,MAX(1,$B63))&gt;INDEX(Kalender!$B$68:$B$77,MAX(1,$B63))),1,0)+IF(OR(AND($C63&gt;0,INDEX(Kalender!DF$81:DF$110,MAX(1,$C63))&gt;INDEX(Kalender!$B$81:$B$110,MAX(1,$C63))),AND($D63&gt;0,INDEX(Kalender!DF$81:DF$110,MAX(1,$D63))&gt;INDEX(Kalender!$B$81:$B$110,MAX(1,$D63))),AND($E63&gt;0,INDEX(Kalender!DF$81:DF$110,MAX(1,$E63))&gt;INDEX(Kalender!$B$81:$B$110,MAX(1,$E63))),AND($F63&gt;0,INDEX(Kalender!DF$81:DF$110,MAX(1,$F63))&gt;INDEX(Kalender!$B$81:$B$110,MAX(1,$F63)))),2,0))</f>
        <v>0</v>
      </c>
      <c r="DG63" s="5" t="n">
        <f aca="false">IF(Kalender!DG63&lt;&gt;1,0,IF(AND($B63&gt;0,INDEX(Kalender!DG$68:DG$77,MAX(1,$B63))&gt;INDEX(Kalender!$B$68:$B$77,MAX(1,$B63))),1,0)+IF(OR(AND($C63&gt;0,INDEX(Kalender!DG$81:DG$110,MAX(1,$C63))&gt;INDEX(Kalender!$B$81:$B$110,MAX(1,$C63))),AND($D63&gt;0,INDEX(Kalender!DG$81:DG$110,MAX(1,$D63))&gt;INDEX(Kalender!$B$81:$B$110,MAX(1,$D63))),AND($E63&gt;0,INDEX(Kalender!DG$81:DG$110,MAX(1,$E63))&gt;INDEX(Kalender!$B$81:$B$110,MAX(1,$E63))),AND($F63&gt;0,INDEX(Kalender!DG$81:DG$110,MAX(1,$F63))&gt;INDEX(Kalender!$B$81:$B$110,MAX(1,$F63)))),2,0))</f>
        <v>0</v>
      </c>
      <c r="DH63" s="5" t="n">
        <f aca="false">IF(Kalender!DH63&lt;&gt;1,0,IF(AND($B63&gt;0,INDEX(Kalender!DH$68:DH$77,MAX(1,$B63))&gt;INDEX(Kalender!$B$68:$B$77,MAX(1,$B63))),1,0)+IF(OR(AND($C63&gt;0,INDEX(Kalender!DH$81:DH$110,MAX(1,$C63))&gt;INDEX(Kalender!$B$81:$B$110,MAX(1,$C63))),AND($D63&gt;0,INDEX(Kalender!DH$81:DH$110,MAX(1,$D63))&gt;INDEX(Kalender!$B$81:$B$110,MAX(1,$D63))),AND($E63&gt;0,INDEX(Kalender!DH$81:DH$110,MAX(1,$E63))&gt;INDEX(Kalender!$B$81:$B$110,MAX(1,$E63))),AND($F63&gt;0,INDEX(Kalender!DH$81:DH$110,MAX(1,$F63))&gt;INDEX(Kalender!$B$81:$B$110,MAX(1,$F63)))),2,0))</f>
        <v>0</v>
      </c>
      <c r="DI63" s="5" t="n">
        <f aca="false">IF(Kalender!DI63&lt;&gt;1,0,IF(AND($B63&gt;0,INDEX(Kalender!DI$68:DI$77,MAX(1,$B63))&gt;INDEX(Kalender!$B$68:$B$77,MAX(1,$B63))),1,0)+IF(OR(AND($C63&gt;0,INDEX(Kalender!DI$81:DI$110,MAX(1,$C63))&gt;INDEX(Kalender!$B$81:$B$110,MAX(1,$C63))),AND($D63&gt;0,INDEX(Kalender!DI$81:DI$110,MAX(1,$D63))&gt;INDEX(Kalender!$B$81:$B$110,MAX(1,$D63))),AND($E63&gt;0,INDEX(Kalender!DI$81:DI$110,MAX(1,$E63))&gt;INDEX(Kalender!$B$81:$B$110,MAX(1,$E63))),AND($F63&gt;0,INDEX(Kalender!DI$81:DI$110,MAX(1,$F63))&gt;INDEX(Kalender!$B$81:$B$110,MAX(1,$F63)))),2,0))</f>
        <v>0</v>
      </c>
      <c r="DJ63" s="5" t="n">
        <f aca="false">IF(Kalender!DJ63&lt;&gt;1,0,IF(AND($B63&gt;0,INDEX(Kalender!DJ$68:DJ$77,MAX(1,$B63))&gt;INDEX(Kalender!$B$68:$B$77,MAX(1,$B63))),1,0)+IF(OR(AND($C63&gt;0,INDEX(Kalender!DJ$81:DJ$110,MAX(1,$C63))&gt;INDEX(Kalender!$B$81:$B$110,MAX(1,$C63))),AND($D63&gt;0,INDEX(Kalender!DJ$81:DJ$110,MAX(1,$D63))&gt;INDEX(Kalender!$B$81:$B$110,MAX(1,$D63))),AND($E63&gt;0,INDEX(Kalender!DJ$81:DJ$110,MAX(1,$E63))&gt;INDEX(Kalender!$B$81:$B$110,MAX(1,$E63))),AND($F63&gt;0,INDEX(Kalender!DJ$81:DJ$110,MAX(1,$F63))&gt;INDEX(Kalender!$B$81:$B$110,MAX(1,$F63)))),2,0))</f>
        <v>0</v>
      </c>
      <c r="DK63" s="5" t="n">
        <f aca="false">IF(Kalender!DK63&lt;&gt;1,0,IF(AND($B63&gt;0,INDEX(Kalender!DK$68:DK$77,MAX(1,$B63))&gt;INDEX(Kalender!$B$68:$B$77,MAX(1,$B63))),1,0)+IF(OR(AND($C63&gt;0,INDEX(Kalender!DK$81:DK$110,MAX(1,$C63))&gt;INDEX(Kalender!$B$81:$B$110,MAX(1,$C63))),AND($D63&gt;0,INDEX(Kalender!DK$81:DK$110,MAX(1,$D63))&gt;INDEX(Kalender!$B$81:$B$110,MAX(1,$D63))),AND($E63&gt;0,INDEX(Kalender!DK$81:DK$110,MAX(1,$E63))&gt;INDEX(Kalender!$B$81:$B$110,MAX(1,$E63))),AND($F63&gt;0,INDEX(Kalender!DK$81:DK$110,MAX(1,$F63))&gt;INDEX(Kalender!$B$81:$B$110,MAX(1,$F63)))),2,0))</f>
        <v>0</v>
      </c>
      <c r="DL63" s="5" t="n">
        <f aca="false">IF(Kalender!DL63&lt;&gt;1,0,IF(AND($B63&gt;0,INDEX(Kalender!DL$68:DL$77,MAX(1,$B63))&gt;INDEX(Kalender!$B$68:$B$77,MAX(1,$B63))),1,0)+IF(OR(AND($C63&gt;0,INDEX(Kalender!DL$81:DL$110,MAX(1,$C63))&gt;INDEX(Kalender!$B$81:$B$110,MAX(1,$C63))),AND($D63&gt;0,INDEX(Kalender!DL$81:DL$110,MAX(1,$D63))&gt;INDEX(Kalender!$B$81:$B$110,MAX(1,$D63))),AND($E63&gt;0,INDEX(Kalender!DL$81:DL$110,MAX(1,$E63))&gt;INDEX(Kalender!$B$81:$B$110,MAX(1,$E63))),AND($F63&gt;0,INDEX(Kalender!DL$81:DL$110,MAX(1,$F63))&gt;INDEX(Kalender!$B$81:$B$110,MAX(1,$F63)))),2,0))</f>
        <v>0</v>
      </c>
      <c r="DM63" s="5" t="n">
        <f aca="false">IF(Kalender!DM63&lt;&gt;1,0,IF(AND($B63&gt;0,INDEX(Kalender!DM$68:DM$77,MAX(1,$B63))&gt;INDEX(Kalender!$B$68:$B$77,MAX(1,$B63))),1,0)+IF(OR(AND($C63&gt;0,INDEX(Kalender!DM$81:DM$110,MAX(1,$C63))&gt;INDEX(Kalender!$B$81:$B$110,MAX(1,$C63))),AND($D63&gt;0,INDEX(Kalender!DM$81:DM$110,MAX(1,$D63))&gt;INDEX(Kalender!$B$81:$B$110,MAX(1,$D63))),AND($E63&gt;0,INDEX(Kalender!DM$81:DM$110,MAX(1,$E63))&gt;INDEX(Kalender!$B$81:$B$110,MAX(1,$E63))),AND($F63&gt;0,INDEX(Kalender!DM$81:DM$110,MAX(1,$F63))&gt;INDEX(Kalender!$B$81:$B$110,MAX(1,$F63)))),2,0))</f>
        <v>0</v>
      </c>
      <c r="DN63" s="5" t="n">
        <f aca="false">IF(Kalender!DN63&lt;&gt;1,0,IF(AND($B63&gt;0,INDEX(Kalender!DN$68:DN$77,MAX(1,$B63))&gt;INDEX(Kalender!$B$68:$B$77,MAX(1,$B63))),1,0)+IF(OR(AND($C63&gt;0,INDEX(Kalender!DN$81:DN$110,MAX(1,$C63))&gt;INDEX(Kalender!$B$81:$B$110,MAX(1,$C63))),AND($D63&gt;0,INDEX(Kalender!DN$81:DN$110,MAX(1,$D63))&gt;INDEX(Kalender!$B$81:$B$110,MAX(1,$D63))),AND($E63&gt;0,INDEX(Kalender!DN$81:DN$110,MAX(1,$E63))&gt;INDEX(Kalender!$B$81:$B$110,MAX(1,$E63))),AND($F63&gt;0,INDEX(Kalender!DN$81:DN$110,MAX(1,$F63))&gt;INDEX(Kalender!$B$81:$B$110,MAX(1,$F63)))),2,0))</f>
        <v>0</v>
      </c>
      <c r="DO63" s="5" t="n">
        <f aca="false">IF(Kalender!DO63&lt;&gt;1,0,IF(AND($B63&gt;0,INDEX(Kalender!DO$68:DO$77,MAX(1,$B63))&gt;INDEX(Kalender!$B$68:$B$77,MAX(1,$B63))),1,0)+IF(OR(AND($C63&gt;0,INDEX(Kalender!DO$81:DO$110,MAX(1,$C63))&gt;INDEX(Kalender!$B$81:$B$110,MAX(1,$C63))),AND($D63&gt;0,INDEX(Kalender!DO$81:DO$110,MAX(1,$D63))&gt;INDEX(Kalender!$B$81:$B$110,MAX(1,$D63))),AND($E63&gt;0,INDEX(Kalender!DO$81:DO$110,MAX(1,$E63))&gt;INDEX(Kalender!$B$81:$B$110,MAX(1,$E63))),AND($F63&gt;0,INDEX(Kalender!DO$81:DO$110,MAX(1,$F63))&gt;INDEX(Kalender!$B$81:$B$110,MAX(1,$F63)))),2,0))</f>
        <v>0</v>
      </c>
      <c r="DP63" s="5" t="n">
        <f aca="false">IF(Kalender!DP63&lt;&gt;1,0,IF(AND($B63&gt;0,INDEX(Kalender!DP$68:DP$77,MAX(1,$B63))&gt;INDEX(Kalender!$B$68:$B$77,MAX(1,$B63))),1,0)+IF(OR(AND($C63&gt;0,INDEX(Kalender!DP$81:DP$110,MAX(1,$C63))&gt;INDEX(Kalender!$B$81:$B$110,MAX(1,$C63))),AND($D63&gt;0,INDEX(Kalender!DP$81:DP$110,MAX(1,$D63))&gt;INDEX(Kalender!$B$81:$B$110,MAX(1,$D63))),AND($E63&gt;0,INDEX(Kalender!DP$81:DP$110,MAX(1,$E63))&gt;INDEX(Kalender!$B$81:$B$110,MAX(1,$E63))),AND($F63&gt;0,INDEX(Kalender!DP$81:DP$110,MAX(1,$F63))&gt;INDEX(Kalender!$B$81:$B$110,MAX(1,$F63)))),2,0))</f>
        <v>0</v>
      </c>
      <c r="DQ63" s="5" t="n">
        <f aca="false">IF(Kalender!DQ63&lt;&gt;1,0,IF(AND($B63&gt;0,INDEX(Kalender!DQ$68:DQ$77,MAX(1,$B63))&gt;INDEX(Kalender!$B$68:$B$77,MAX(1,$B63))),1,0)+IF(OR(AND($C63&gt;0,INDEX(Kalender!DQ$81:DQ$110,MAX(1,$C63))&gt;INDEX(Kalender!$B$81:$B$110,MAX(1,$C63))),AND($D63&gt;0,INDEX(Kalender!DQ$81:DQ$110,MAX(1,$D63))&gt;INDEX(Kalender!$B$81:$B$110,MAX(1,$D63))),AND($E63&gt;0,INDEX(Kalender!DQ$81:DQ$110,MAX(1,$E63))&gt;INDEX(Kalender!$B$81:$B$110,MAX(1,$E63))),AND($F63&gt;0,INDEX(Kalender!DQ$81:DQ$110,MAX(1,$F63))&gt;INDEX(Kalender!$B$81:$B$110,MAX(1,$F63)))),2,0))</f>
        <v>0</v>
      </c>
      <c r="DR63" s="5" t="n">
        <f aca="false">IF(Kalender!DR63&lt;&gt;1,0,IF(AND($B63&gt;0,INDEX(Kalender!DR$68:DR$77,MAX(1,$B63))&gt;INDEX(Kalender!$B$68:$B$77,MAX(1,$B63))),1,0)+IF(OR(AND($C63&gt;0,INDEX(Kalender!DR$81:DR$110,MAX(1,$C63))&gt;INDEX(Kalender!$B$81:$B$110,MAX(1,$C63))),AND($D63&gt;0,INDEX(Kalender!DR$81:DR$110,MAX(1,$D63))&gt;INDEX(Kalender!$B$81:$B$110,MAX(1,$D63))),AND($E63&gt;0,INDEX(Kalender!DR$81:DR$110,MAX(1,$E63))&gt;INDEX(Kalender!$B$81:$B$110,MAX(1,$E63))),AND($F63&gt;0,INDEX(Kalender!DR$81:DR$110,MAX(1,$F63))&gt;INDEX(Kalender!$B$81:$B$110,MAX(1,$F63)))),2,0))</f>
        <v>0</v>
      </c>
      <c r="DS63" s="5" t="n">
        <f aca="false">IF(Kalender!DS63&lt;&gt;1,0,IF(AND($B63&gt;0,INDEX(Kalender!DS$68:DS$77,MAX(1,$B63))&gt;INDEX(Kalender!$B$68:$B$77,MAX(1,$B63))),1,0)+IF(OR(AND($C63&gt;0,INDEX(Kalender!DS$81:DS$110,MAX(1,$C63))&gt;INDEX(Kalender!$B$81:$B$110,MAX(1,$C63))),AND($D63&gt;0,INDEX(Kalender!DS$81:DS$110,MAX(1,$D63))&gt;INDEX(Kalender!$B$81:$B$110,MAX(1,$D63))),AND($E63&gt;0,INDEX(Kalender!DS$81:DS$110,MAX(1,$E63))&gt;INDEX(Kalender!$B$81:$B$110,MAX(1,$E63))),AND($F63&gt;0,INDEX(Kalender!DS$81:DS$110,MAX(1,$F63))&gt;INDEX(Kalender!$B$81:$B$110,MAX(1,$F63)))),2,0))</f>
        <v>0</v>
      </c>
      <c r="DT63" s="5" t="n">
        <f aca="false">IF(Kalender!DT63&lt;&gt;1,0,IF(AND($B63&gt;0,INDEX(Kalender!DT$68:DT$77,MAX(1,$B63))&gt;INDEX(Kalender!$B$68:$B$77,MAX(1,$B63))),1,0)+IF(OR(AND($C63&gt;0,INDEX(Kalender!DT$81:DT$110,MAX(1,$C63))&gt;INDEX(Kalender!$B$81:$B$110,MAX(1,$C63))),AND($D63&gt;0,INDEX(Kalender!DT$81:DT$110,MAX(1,$D63))&gt;INDEX(Kalender!$B$81:$B$110,MAX(1,$D63))),AND($E63&gt;0,INDEX(Kalender!DT$81:DT$110,MAX(1,$E63))&gt;INDEX(Kalender!$B$81:$B$110,MAX(1,$E63))),AND($F63&gt;0,INDEX(Kalender!DT$81:DT$110,MAX(1,$F63))&gt;INDEX(Kalender!$B$81:$B$110,MAX(1,$F63)))),2,0))</f>
        <v>0</v>
      </c>
      <c r="DU63" s="5" t="n">
        <f aca="false">IF(Kalender!DU63&lt;&gt;1,0,IF(AND($B63&gt;0,INDEX(Kalender!DU$68:DU$77,MAX(1,$B63))&gt;INDEX(Kalender!$B$68:$B$77,MAX(1,$B63))),1,0)+IF(OR(AND($C63&gt;0,INDEX(Kalender!DU$81:DU$110,MAX(1,$C63))&gt;INDEX(Kalender!$B$81:$B$110,MAX(1,$C63))),AND($D63&gt;0,INDEX(Kalender!DU$81:DU$110,MAX(1,$D63))&gt;INDEX(Kalender!$B$81:$B$110,MAX(1,$D63))),AND($E63&gt;0,INDEX(Kalender!DU$81:DU$110,MAX(1,$E63))&gt;INDEX(Kalender!$B$81:$B$110,MAX(1,$E63))),AND($F63&gt;0,INDEX(Kalender!DU$81:DU$110,MAX(1,$F63))&gt;INDEX(Kalender!$B$81:$B$110,MAX(1,$F63)))),2,0))</f>
        <v>0</v>
      </c>
      <c r="DV63" s="5" t="n">
        <f aca="false">IF(Kalender!DV63&lt;&gt;1,0,IF(AND($B63&gt;0,INDEX(Kalender!DV$68:DV$77,MAX(1,$B63))&gt;INDEX(Kalender!$B$68:$B$77,MAX(1,$B63))),1,0)+IF(OR(AND($C63&gt;0,INDEX(Kalender!DV$81:DV$110,MAX(1,$C63))&gt;INDEX(Kalender!$B$81:$B$110,MAX(1,$C63))),AND($D63&gt;0,INDEX(Kalender!DV$81:DV$110,MAX(1,$D63))&gt;INDEX(Kalender!$B$81:$B$110,MAX(1,$D63))),AND($E63&gt;0,INDEX(Kalender!DV$81:DV$110,MAX(1,$E63))&gt;INDEX(Kalender!$B$81:$B$110,MAX(1,$E63))),AND($F63&gt;0,INDEX(Kalender!DV$81:DV$110,MAX(1,$F63))&gt;INDEX(Kalender!$B$81:$B$110,MAX(1,$F63)))),2,0))</f>
        <v>0</v>
      </c>
      <c r="DW63" s="5" t="n">
        <f aca="false">IF(Kalender!DW63&lt;&gt;1,0,IF(AND($B63&gt;0,INDEX(Kalender!DW$68:DW$77,MAX(1,$B63))&gt;INDEX(Kalender!$B$68:$B$77,MAX(1,$B63))),1,0)+IF(OR(AND($C63&gt;0,INDEX(Kalender!DW$81:DW$110,MAX(1,$C63))&gt;INDEX(Kalender!$B$81:$B$110,MAX(1,$C63))),AND($D63&gt;0,INDEX(Kalender!DW$81:DW$110,MAX(1,$D63))&gt;INDEX(Kalender!$B$81:$B$110,MAX(1,$D63))),AND($E63&gt;0,INDEX(Kalender!DW$81:DW$110,MAX(1,$E63))&gt;INDEX(Kalender!$B$81:$B$110,MAX(1,$E63))),AND($F63&gt;0,INDEX(Kalender!DW$81:DW$110,MAX(1,$F63))&gt;INDEX(Kalender!$B$81:$B$110,MAX(1,$F63)))),2,0))</f>
        <v>0</v>
      </c>
      <c r="DX63" s="5" t="n">
        <f aca="false">IF(Kalender!DX63&lt;&gt;1,0,IF(AND($B63&gt;0,INDEX(Kalender!DX$68:DX$77,MAX(1,$B63))&gt;INDEX(Kalender!$B$68:$B$77,MAX(1,$B63))),1,0)+IF(OR(AND($C63&gt;0,INDEX(Kalender!DX$81:DX$110,MAX(1,$C63))&gt;INDEX(Kalender!$B$81:$B$110,MAX(1,$C63))),AND($D63&gt;0,INDEX(Kalender!DX$81:DX$110,MAX(1,$D63))&gt;INDEX(Kalender!$B$81:$B$110,MAX(1,$D63))),AND($E63&gt;0,INDEX(Kalender!DX$81:DX$110,MAX(1,$E63))&gt;INDEX(Kalender!$B$81:$B$110,MAX(1,$E63))),AND($F63&gt;0,INDEX(Kalender!DX$81:DX$110,MAX(1,$F63))&gt;INDEX(Kalender!$B$81:$B$110,MAX(1,$F63)))),2,0))</f>
        <v>0</v>
      </c>
      <c r="DY63" s="5" t="n">
        <f aca="false">IF(Kalender!DY63&lt;&gt;1,0,IF(AND($B63&gt;0,INDEX(Kalender!DY$68:DY$77,MAX(1,$B63))&gt;INDEX(Kalender!$B$68:$B$77,MAX(1,$B63))),1,0)+IF(OR(AND($C63&gt;0,INDEX(Kalender!DY$81:DY$110,MAX(1,$C63))&gt;INDEX(Kalender!$B$81:$B$110,MAX(1,$C63))),AND($D63&gt;0,INDEX(Kalender!DY$81:DY$110,MAX(1,$D63))&gt;INDEX(Kalender!$B$81:$B$110,MAX(1,$D63))),AND($E63&gt;0,INDEX(Kalender!DY$81:DY$110,MAX(1,$E63))&gt;INDEX(Kalender!$B$81:$B$110,MAX(1,$E63))),AND($F63&gt;0,INDEX(Kalender!DY$81:DY$110,MAX(1,$F63))&gt;INDEX(Kalender!$B$81:$B$110,MAX(1,$F63)))),2,0))</f>
        <v>0</v>
      </c>
      <c r="DZ63" s="5" t="n">
        <f aca="false">IF(Kalender!DZ63&lt;&gt;1,0,IF(AND($B63&gt;0,INDEX(Kalender!DZ$68:DZ$77,MAX(1,$B63))&gt;INDEX(Kalender!$B$68:$B$77,MAX(1,$B63))),1,0)+IF(OR(AND($C63&gt;0,INDEX(Kalender!DZ$81:DZ$110,MAX(1,$C63))&gt;INDEX(Kalender!$B$81:$B$110,MAX(1,$C63))),AND($D63&gt;0,INDEX(Kalender!DZ$81:DZ$110,MAX(1,$D63))&gt;INDEX(Kalender!$B$81:$B$110,MAX(1,$D63))),AND($E63&gt;0,INDEX(Kalender!DZ$81:DZ$110,MAX(1,$E63))&gt;INDEX(Kalender!$B$81:$B$110,MAX(1,$E63))),AND($F63&gt;0,INDEX(Kalender!DZ$81:DZ$110,MAX(1,$F63))&gt;INDEX(Kalender!$B$81:$B$110,MAX(1,$F63)))),2,0))</f>
        <v>0</v>
      </c>
      <c r="EA63" s="5" t="n">
        <f aca="false">IF(Kalender!EA63&lt;&gt;1,0,IF(AND($B63&gt;0,INDEX(Kalender!EA$68:EA$77,MAX(1,$B63))&gt;INDEX(Kalender!$B$68:$B$77,MAX(1,$B63))),1,0)+IF(OR(AND($C63&gt;0,INDEX(Kalender!EA$81:EA$110,MAX(1,$C63))&gt;INDEX(Kalender!$B$81:$B$110,MAX(1,$C63))),AND($D63&gt;0,INDEX(Kalender!EA$81:EA$110,MAX(1,$D63))&gt;INDEX(Kalender!$B$81:$B$110,MAX(1,$D63))),AND($E63&gt;0,INDEX(Kalender!EA$81:EA$110,MAX(1,$E63))&gt;INDEX(Kalender!$B$81:$B$110,MAX(1,$E63))),AND($F63&gt;0,INDEX(Kalender!EA$81:EA$110,MAX(1,$F63))&gt;INDEX(Kalender!$B$81:$B$110,MAX(1,$F63)))),2,0))</f>
        <v>0</v>
      </c>
      <c r="EB63" s="5" t="n">
        <f aca="false">IF(Kalender!EB63&lt;&gt;1,0,IF(AND($B63&gt;0,INDEX(Kalender!EB$68:EB$77,MAX(1,$B63))&gt;INDEX(Kalender!$B$68:$B$77,MAX(1,$B63))),1,0)+IF(OR(AND($C63&gt;0,INDEX(Kalender!EB$81:EB$110,MAX(1,$C63))&gt;INDEX(Kalender!$B$81:$B$110,MAX(1,$C63))),AND($D63&gt;0,INDEX(Kalender!EB$81:EB$110,MAX(1,$D63))&gt;INDEX(Kalender!$B$81:$B$110,MAX(1,$D63))),AND($E63&gt;0,INDEX(Kalender!EB$81:EB$110,MAX(1,$E63))&gt;INDEX(Kalender!$B$81:$B$110,MAX(1,$E63))),AND($F63&gt;0,INDEX(Kalender!EB$81:EB$110,MAX(1,$F63))&gt;INDEX(Kalender!$B$81:$B$110,MAX(1,$F63)))),2,0))</f>
        <v>0</v>
      </c>
      <c r="EC63" s="5" t="n">
        <f aca="false">IF(Kalender!EC63&lt;&gt;1,0,IF(AND($B63&gt;0,INDEX(Kalender!EC$68:EC$77,MAX(1,$B63))&gt;INDEX(Kalender!$B$68:$B$77,MAX(1,$B63))),1,0)+IF(OR(AND($C63&gt;0,INDEX(Kalender!EC$81:EC$110,MAX(1,$C63))&gt;INDEX(Kalender!$B$81:$B$110,MAX(1,$C63))),AND($D63&gt;0,INDEX(Kalender!EC$81:EC$110,MAX(1,$D63))&gt;INDEX(Kalender!$B$81:$B$110,MAX(1,$D63))),AND($E63&gt;0,INDEX(Kalender!EC$81:EC$110,MAX(1,$E63))&gt;INDEX(Kalender!$B$81:$B$110,MAX(1,$E63))),AND($F63&gt;0,INDEX(Kalender!EC$81:EC$110,MAX(1,$F63))&gt;INDEX(Kalender!$B$81:$B$110,MAX(1,$F63)))),2,0))</f>
        <v>0</v>
      </c>
      <c r="ED63" s="5" t="n">
        <f aca="false">IF(Kalender!ED63&lt;&gt;1,0,IF(AND($B63&gt;0,INDEX(Kalender!ED$68:ED$77,MAX(1,$B63))&gt;INDEX(Kalender!$B$68:$B$77,MAX(1,$B63))),1,0)+IF(OR(AND($C63&gt;0,INDEX(Kalender!ED$81:ED$110,MAX(1,$C63))&gt;INDEX(Kalender!$B$81:$B$110,MAX(1,$C63))),AND($D63&gt;0,INDEX(Kalender!ED$81:ED$110,MAX(1,$D63))&gt;INDEX(Kalender!$B$81:$B$110,MAX(1,$D63))),AND($E63&gt;0,INDEX(Kalender!ED$81:ED$110,MAX(1,$E63))&gt;INDEX(Kalender!$B$81:$B$110,MAX(1,$E63))),AND($F63&gt;0,INDEX(Kalender!ED$81:ED$110,MAX(1,$F63))&gt;INDEX(Kalender!$B$81:$B$110,MAX(1,$F63)))),2,0))</f>
        <v>0</v>
      </c>
      <c r="EE63" s="5" t="n">
        <f aca="false">IF(Kalender!EE63&lt;&gt;1,0,IF(AND($B63&gt;0,INDEX(Kalender!EE$68:EE$77,MAX(1,$B63))&gt;INDEX(Kalender!$B$68:$B$77,MAX(1,$B63))),1,0)+IF(OR(AND($C63&gt;0,INDEX(Kalender!EE$81:EE$110,MAX(1,$C63))&gt;INDEX(Kalender!$B$81:$B$110,MAX(1,$C63))),AND($D63&gt;0,INDEX(Kalender!EE$81:EE$110,MAX(1,$D63))&gt;INDEX(Kalender!$B$81:$B$110,MAX(1,$D63))),AND($E63&gt;0,INDEX(Kalender!EE$81:EE$110,MAX(1,$E63))&gt;INDEX(Kalender!$B$81:$B$110,MAX(1,$E63))),AND($F63&gt;0,INDEX(Kalender!EE$81:EE$110,MAX(1,$F63))&gt;INDEX(Kalender!$B$81:$B$110,MAX(1,$F63)))),2,0))</f>
        <v>0</v>
      </c>
      <c r="EF63" s="5" t="n">
        <f aca="false">IF(Kalender!EF63&lt;&gt;1,0,IF(AND($B63&gt;0,INDEX(Kalender!EF$68:EF$77,MAX(1,$B63))&gt;INDEX(Kalender!$B$68:$B$77,MAX(1,$B63))),1,0)+IF(OR(AND($C63&gt;0,INDEX(Kalender!EF$81:EF$110,MAX(1,$C63))&gt;INDEX(Kalender!$B$81:$B$110,MAX(1,$C63))),AND($D63&gt;0,INDEX(Kalender!EF$81:EF$110,MAX(1,$D63))&gt;INDEX(Kalender!$B$81:$B$110,MAX(1,$D63))),AND($E63&gt;0,INDEX(Kalender!EF$81:EF$110,MAX(1,$E63))&gt;INDEX(Kalender!$B$81:$B$110,MAX(1,$E63))),AND($F63&gt;0,INDEX(Kalender!EF$81:EF$110,MAX(1,$F63))&gt;INDEX(Kalender!$B$81:$B$110,MAX(1,$F63)))),2,0))</f>
        <v>0</v>
      </c>
      <c r="EG63" s="5" t="n">
        <f aca="false">IF(Kalender!EG63&lt;&gt;1,0,IF(AND($B63&gt;0,INDEX(Kalender!EG$68:EG$77,MAX(1,$B63))&gt;INDEX(Kalender!$B$68:$B$77,MAX(1,$B63))),1,0)+IF(OR(AND($C63&gt;0,INDEX(Kalender!EG$81:EG$110,MAX(1,$C63))&gt;INDEX(Kalender!$B$81:$B$110,MAX(1,$C63))),AND($D63&gt;0,INDEX(Kalender!EG$81:EG$110,MAX(1,$D63))&gt;INDEX(Kalender!$B$81:$B$110,MAX(1,$D63))),AND($E63&gt;0,INDEX(Kalender!EG$81:EG$110,MAX(1,$E63))&gt;INDEX(Kalender!$B$81:$B$110,MAX(1,$E63))),AND($F63&gt;0,INDEX(Kalender!EG$81:EG$110,MAX(1,$F63))&gt;INDEX(Kalender!$B$81:$B$110,MAX(1,$F63)))),2,0))</f>
        <v>0</v>
      </c>
      <c r="EH63" s="5" t="n">
        <f aca="false">IF(Kalender!EH63&lt;&gt;1,0,IF(AND($B63&gt;0,INDEX(Kalender!EH$68:EH$77,MAX(1,$B63))&gt;INDEX(Kalender!$B$68:$B$77,MAX(1,$B63))),1,0)+IF(OR(AND($C63&gt;0,INDEX(Kalender!EH$81:EH$110,MAX(1,$C63))&gt;INDEX(Kalender!$B$81:$B$110,MAX(1,$C63))),AND($D63&gt;0,INDEX(Kalender!EH$81:EH$110,MAX(1,$D63))&gt;INDEX(Kalender!$B$81:$B$110,MAX(1,$D63))),AND($E63&gt;0,INDEX(Kalender!EH$81:EH$110,MAX(1,$E63))&gt;INDEX(Kalender!$B$81:$B$110,MAX(1,$E63))),AND($F63&gt;0,INDEX(Kalender!EH$81:EH$110,MAX(1,$F63))&gt;INDEX(Kalender!$B$81:$B$110,MAX(1,$F63)))),2,0))</f>
        <v>0</v>
      </c>
      <c r="EI63" s="5" t="n">
        <f aca="false">IF(Kalender!EI63&lt;&gt;1,0,IF(AND($B63&gt;0,INDEX(Kalender!EI$68:EI$77,MAX(1,$B63))&gt;INDEX(Kalender!$B$68:$B$77,MAX(1,$B63))),1,0)+IF(OR(AND($C63&gt;0,INDEX(Kalender!EI$81:EI$110,MAX(1,$C63))&gt;INDEX(Kalender!$B$81:$B$110,MAX(1,$C63))),AND($D63&gt;0,INDEX(Kalender!EI$81:EI$110,MAX(1,$D63))&gt;INDEX(Kalender!$B$81:$B$110,MAX(1,$D63))),AND($E63&gt;0,INDEX(Kalender!EI$81:EI$110,MAX(1,$E63))&gt;INDEX(Kalender!$B$81:$B$110,MAX(1,$E63))),AND($F63&gt;0,INDEX(Kalender!EI$81:EI$110,MAX(1,$F63))&gt;INDEX(Kalender!$B$81:$B$110,MAX(1,$F63)))),2,0))</f>
        <v>0</v>
      </c>
      <c r="EJ63" s="5" t="n">
        <f aca="false">IF(Kalender!EJ63&lt;&gt;1,0,IF(AND($B63&gt;0,INDEX(Kalender!EJ$68:EJ$77,MAX(1,$B63))&gt;INDEX(Kalender!$B$68:$B$77,MAX(1,$B63))),1,0)+IF(OR(AND($C63&gt;0,INDEX(Kalender!EJ$81:EJ$110,MAX(1,$C63))&gt;INDEX(Kalender!$B$81:$B$110,MAX(1,$C63))),AND($D63&gt;0,INDEX(Kalender!EJ$81:EJ$110,MAX(1,$D63))&gt;INDEX(Kalender!$B$81:$B$110,MAX(1,$D63))),AND($E63&gt;0,INDEX(Kalender!EJ$81:EJ$110,MAX(1,$E63))&gt;INDEX(Kalender!$B$81:$B$110,MAX(1,$E63))),AND($F63&gt;0,INDEX(Kalender!EJ$81:EJ$110,MAX(1,$F63))&gt;INDEX(Kalender!$B$81:$B$110,MAX(1,$F63)))),2,0))</f>
        <v>0</v>
      </c>
      <c r="EK63" s="5" t="n">
        <f aca="false">IF(Kalender!EK63&lt;&gt;1,0,IF(AND($B63&gt;0,INDEX(Kalender!EK$68:EK$77,MAX(1,$B63))&gt;INDEX(Kalender!$B$68:$B$77,MAX(1,$B63))),1,0)+IF(OR(AND($C63&gt;0,INDEX(Kalender!EK$81:EK$110,MAX(1,$C63))&gt;INDEX(Kalender!$B$81:$B$110,MAX(1,$C63))),AND($D63&gt;0,INDEX(Kalender!EK$81:EK$110,MAX(1,$D63))&gt;INDEX(Kalender!$B$81:$B$110,MAX(1,$D63))),AND($E63&gt;0,INDEX(Kalender!EK$81:EK$110,MAX(1,$E63))&gt;INDEX(Kalender!$B$81:$B$110,MAX(1,$E63))),AND($F63&gt;0,INDEX(Kalender!EK$81:EK$110,MAX(1,$F63))&gt;INDEX(Kalender!$B$81:$B$110,MAX(1,$F63)))),2,0))</f>
        <v>0</v>
      </c>
      <c r="EL63" s="5" t="n">
        <f aca="false">IF(Kalender!EL63&lt;&gt;1,0,IF(AND($B63&gt;0,INDEX(Kalender!EL$68:EL$77,MAX(1,$B63))&gt;INDEX(Kalender!$B$68:$B$77,MAX(1,$B63))),1,0)+IF(OR(AND($C63&gt;0,INDEX(Kalender!EL$81:EL$110,MAX(1,$C63))&gt;INDEX(Kalender!$B$81:$B$110,MAX(1,$C63))),AND($D63&gt;0,INDEX(Kalender!EL$81:EL$110,MAX(1,$D63))&gt;INDEX(Kalender!$B$81:$B$110,MAX(1,$D63))),AND($E63&gt;0,INDEX(Kalender!EL$81:EL$110,MAX(1,$E63))&gt;INDEX(Kalender!$B$81:$B$110,MAX(1,$E63))),AND($F63&gt;0,INDEX(Kalender!EL$81:EL$110,MAX(1,$F63))&gt;INDEX(Kalender!$B$81:$B$110,MAX(1,$F63)))),2,0))</f>
        <v>0</v>
      </c>
      <c r="EM63" s="5" t="n">
        <f aca="false">IF(Kalender!EM63&lt;&gt;1,0,IF(AND($B63&gt;0,INDEX(Kalender!EM$68:EM$77,MAX(1,$B63))&gt;INDEX(Kalender!$B$68:$B$77,MAX(1,$B63))),1,0)+IF(OR(AND($C63&gt;0,INDEX(Kalender!EM$81:EM$110,MAX(1,$C63))&gt;INDEX(Kalender!$B$81:$B$110,MAX(1,$C63))),AND($D63&gt;0,INDEX(Kalender!EM$81:EM$110,MAX(1,$D63))&gt;INDEX(Kalender!$B$81:$B$110,MAX(1,$D63))),AND($E63&gt;0,INDEX(Kalender!EM$81:EM$110,MAX(1,$E63))&gt;INDEX(Kalender!$B$81:$B$110,MAX(1,$E63))),AND($F63&gt;0,INDEX(Kalender!EM$81:EM$110,MAX(1,$F63))&gt;INDEX(Kalender!$B$81:$B$110,MAX(1,$F63)))),2,0))</f>
        <v>0</v>
      </c>
      <c r="EN63" s="5" t="n">
        <f aca="false">IF(Kalender!EN63&lt;&gt;1,0,IF(AND($B63&gt;0,INDEX(Kalender!EN$68:EN$77,MAX(1,$B63))&gt;INDEX(Kalender!$B$68:$B$77,MAX(1,$B63))),1,0)+IF(OR(AND($C63&gt;0,INDEX(Kalender!EN$81:EN$110,MAX(1,$C63))&gt;INDEX(Kalender!$B$81:$B$110,MAX(1,$C63))),AND($D63&gt;0,INDEX(Kalender!EN$81:EN$110,MAX(1,$D63))&gt;INDEX(Kalender!$B$81:$B$110,MAX(1,$D63))),AND($E63&gt;0,INDEX(Kalender!EN$81:EN$110,MAX(1,$E63))&gt;INDEX(Kalender!$B$81:$B$110,MAX(1,$E63))),AND($F63&gt;0,INDEX(Kalender!EN$81:EN$110,MAX(1,$F63))&gt;INDEX(Kalender!$B$81:$B$110,MAX(1,$F63)))),2,0))</f>
        <v>0</v>
      </c>
      <c r="EO63" s="5" t="n">
        <f aca="false">IF(Kalender!EO63&lt;&gt;1,0,IF(AND($B63&gt;0,INDEX(Kalender!EO$68:EO$77,MAX(1,$B63))&gt;INDEX(Kalender!$B$68:$B$77,MAX(1,$B63))),1,0)+IF(OR(AND($C63&gt;0,INDEX(Kalender!EO$81:EO$110,MAX(1,$C63))&gt;INDEX(Kalender!$B$81:$B$110,MAX(1,$C63))),AND($D63&gt;0,INDEX(Kalender!EO$81:EO$110,MAX(1,$D63))&gt;INDEX(Kalender!$B$81:$B$110,MAX(1,$D63))),AND($E63&gt;0,INDEX(Kalender!EO$81:EO$110,MAX(1,$E63))&gt;INDEX(Kalender!$B$81:$B$110,MAX(1,$E63))),AND($F63&gt;0,INDEX(Kalender!EO$81:EO$110,MAX(1,$F63))&gt;INDEX(Kalender!$B$81:$B$110,MAX(1,$F63)))),2,0))</f>
        <v>0</v>
      </c>
      <c r="EP63" s="5" t="n">
        <f aca="false">IF(Kalender!EP63&lt;&gt;1,0,IF(AND($B63&gt;0,INDEX(Kalender!EP$68:EP$77,MAX(1,$B63))&gt;INDEX(Kalender!$B$68:$B$77,MAX(1,$B63))),1,0)+IF(OR(AND($C63&gt;0,INDEX(Kalender!EP$81:EP$110,MAX(1,$C63))&gt;INDEX(Kalender!$B$81:$B$110,MAX(1,$C63))),AND($D63&gt;0,INDEX(Kalender!EP$81:EP$110,MAX(1,$D63))&gt;INDEX(Kalender!$B$81:$B$110,MAX(1,$D63))),AND($E63&gt;0,INDEX(Kalender!EP$81:EP$110,MAX(1,$E63))&gt;INDEX(Kalender!$B$81:$B$110,MAX(1,$E63))),AND($F63&gt;0,INDEX(Kalender!EP$81:EP$110,MAX(1,$F63))&gt;INDEX(Kalender!$B$81:$B$110,MAX(1,$F63)))),2,0))</f>
        <v>0</v>
      </c>
      <c r="EQ63" s="5" t="n">
        <f aca="false">IF(Kalender!EQ63&lt;&gt;1,0,IF(AND($B63&gt;0,INDEX(Kalender!EQ$68:EQ$77,MAX(1,$B63))&gt;INDEX(Kalender!$B$68:$B$77,MAX(1,$B63))),1,0)+IF(OR(AND($C63&gt;0,INDEX(Kalender!EQ$81:EQ$110,MAX(1,$C63))&gt;INDEX(Kalender!$B$81:$B$110,MAX(1,$C63))),AND($D63&gt;0,INDEX(Kalender!EQ$81:EQ$110,MAX(1,$D63))&gt;INDEX(Kalender!$B$81:$B$110,MAX(1,$D63))),AND($E63&gt;0,INDEX(Kalender!EQ$81:EQ$110,MAX(1,$E63))&gt;INDEX(Kalender!$B$81:$B$110,MAX(1,$E63))),AND($F63&gt;0,INDEX(Kalender!EQ$81:EQ$110,MAX(1,$F63))&gt;INDEX(Kalender!$B$81:$B$110,MAX(1,$F63)))),2,0))</f>
        <v>0</v>
      </c>
      <c r="ER63" s="5" t="n">
        <f aca="false">IF(Kalender!ER63&lt;&gt;1,0,IF(AND($B63&gt;0,INDEX(Kalender!ER$68:ER$77,MAX(1,$B63))&gt;INDEX(Kalender!$B$68:$B$77,MAX(1,$B63))),1,0)+IF(OR(AND($C63&gt;0,INDEX(Kalender!ER$81:ER$110,MAX(1,$C63))&gt;INDEX(Kalender!$B$81:$B$110,MAX(1,$C63))),AND($D63&gt;0,INDEX(Kalender!ER$81:ER$110,MAX(1,$D63))&gt;INDEX(Kalender!$B$81:$B$110,MAX(1,$D63))),AND($E63&gt;0,INDEX(Kalender!ER$81:ER$110,MAX(1,$E63))&gt;INDEX(Kalender!$B$81:$B$110,MAX(1,$E63))),AND($F63&gt;0,INDEX(Kalender!ER$81:ER$110,MAX(1,$F63))&gt;INDEX(Kalender!$B$81:$B$110,MAX(1,$F63)))),2,0))</f>
        <v>0</v>
      </c>
      <c r="ES63" s="5" t="n">
        <f aca="false">IF(Kalender!ES63&lt;&gt;1,0,IF(AND($B63&gt;0,INDEX(Kalender!ES$68:ES$77,MAX(1,$B63))&gt;INDEX(Kalender!$B$68:$B$77,MAX(1,$B63))),1,0)+IF(OR(AND($C63&gt;0,INDEX(Kalender!ES$81:ES$110,MAX(1,$C63))&gt;INDEX(Kalender!$B$81:$B$110,MAX(1,$C63))),AND($D63&gt;0,INDEX(Kalender!ES$81:ES$110,MAX(1,$D63))&gt;INDEX(Kalender!$B$81:$B$110,MAX(1,$D63))),AND($E63&gt;0,INDEX(Kalender!ES$81:ES$110,MAX(1,$E63))&gt;INDEX(Kalender!$B$81:$B$110,MAX(1,$E63))),AND($F63&gt;0,INDEX(Kalender!ES$81:ES$110,MAX(1,$F63))&gt;INDEX(Kalender!$B$81:$B$110,MAX(1,$F63)))),2,0))</f>
        <v>0</v>
      </c>
      <c r="ET63" s="5" t="n">
        <f aca="false">IF(Kalender!ET63&lt;&gt;1,0,IF(AND($B63&gt;0,INDEX(Kalender!ET$68:ET$77,MAX(1,$B63))&gt;INDEX(Kalender!$B$68:$B$77,MAX(1,$B63))),1,0)+IF(OR(AND($C63&gt;0,INDEX(Kalender!ET$81:ET$110,MAX(1,$C63))&gt;INDEX(Kalender!$B$81:$B$110,MAX(1,$C63))),AND($D63&gt;0,INDEX(Kalender!ET$81:ET$110,MAX(1,$D63))&gt;INDEX(Kalender!$B$81:$B$110,MAX(1,$D63))),AND($E63&gt;0,INDEX(Kalender!ET$81:ET$110,MAX(1,$E63))&gt;INDEX(Kalender!$B$81:$B$110,MAX(1,$E63))),AND($F63&gt;0,INDEX(Kalender!ET$81:ET$110,MAX(1,$F63))&gt;INDEX(Kalender!$B$81:$B$110,MAX(1,$F63)))),2,0))</f>
        <v>0</v>
      </c>
      <c r="EU63" s="5" t="n">
        <f aca="false">IF(Kalender!EU63&lt;&gt;1,0,IF(AND($B63&gt;0,INDEX(Kalender!EU$68:EU$77,MAX(1,$B63))&gt;INDEX(Kalender!$B$68:$B$77,MAX(1,$B63))),1,0)+IF(OR(AND($C63&gt;0,INDEX(Kalender!EU$81:EU$110,MAX(1,$C63))&gt;INDEX(Kalender!$B$81:$B$110,MAX(1,$C63))),AND($D63&gt;0,INDEX(Kalender!EU$81:EU$110,MAX(1,$D63))&gt;INDEX(Kalender!$B$81:$B$110,MAX(1,$D63))),AND($E63&gt;0,INDEX(Kalender!EU$81:EU$110,MAX(1,$E63))&gt;INDEX(Kalender!$B$81:$B$110,MAX(1,$E63))),AND($F63&gt;0,INDEX(Kalender!EU$81:EU$110,MAX(1,$F63))&gt;INDEX(Kalender!$B$81:$B$110,MAX(1,$F63)))),2,0))</f>
        <v>0</v>
      </c>
      <c r="EV63" s="5" t="n">
        <f aca="false">IF(Kalender!EV63&lt;&gt;1,0,IF(AND($B63&gt;0,INDEX(Kalender!EV$68:EV$77,MAX(1,$B63))&gt;INDEX(Kalender!$B$68:$B$77,MAX(1,$B63))),1,0)+IF(OR(AND($C63&gt;0,INDEX(Kalender!EV$81:EV$110,MAX(1,$C63))&gt;INDEX(Kalender!$B$81:$B$110,MAX(1,$C63))),AND($D63&gt;0,INDEX(Kalender!EV$81:EV$110,MAX(1,$D63))&gt;INDEX(Kalender!$B$81:$B$110,MAX(1,$D63))),AND($E63&gt;0,INDEX(Kalender!EV$81:EV$110,MAX(1,$E63))&gt;INDEX(Kalender!$B$81:$B$110,MAX(1,$E63))),AND($F63&gt;0,INDEX(Kalender!EV$81:EV$110,MAX(1,$F63))&gt;INDEX(Kalender!$B$81:$B$110,MAX(1,$F63)))),2,0))</f>
        <v>0</v>
      </c>
      <c r="EW63" s="5" t="n">
        <f aca="false">IF(Kalender!EW63&lt;&gt;1,0,IF(AND($B63&gt;0,INDEX(Kalender!EW$68:EW$77,MAX(1,$B63))&gt;INDEX(Kalender!$B$68:$B$77,MAX(1,$B63))),1,0)+IF(OR(AND($C63&gt;0,INDEX(Kalender!EW$81:EW$110,MAX(1,$C63))&gt;INDEX(Kalender!$B$81:$B$110,MAX(1,$C63))),AND($D63&gt;0,INDEX(Kalender!EW$81:EW$110,MAX(1,$D63))&gt;INDEX(Kalender!$B$81:$B$110,MAX(1,$D63))),AND($E63&gt;0,INDEX(Kalender!EW$81:EW$110,MAX(1,$E63))&gt;INDEX(Kalender!$B$81:$B$110,MAX(1,$E63))),AND($F63&gt;0,INDEX(Kalender!EW$81:EW$110,MAX(1,$F63))&gt;INDEX(Kalender!$B$81:$B$110,MAX(1,$F63)))),2,0))</f>
        <v>0</v>
      </c>
      <c r="EX63" s="5" t="n">
        <f aca="false">IF(Kalender!EX63&lt;&gt;1,0,IF(AND($B63&gt;0,INDEX(Kalender!EX$68:EX$77,MAX(1,$B63))&gt;INDEX(Kalender!$B$68:$B$77,MAX(1,$B63))),1,0)+IF(OR(AND($C63&gt;0,INDEX(Kalender!EX$81:EX$110,MAX(1,$C63))&gt;INDEX(Kalender!$B$81:$B$110,MAX(1,$C63))),AND($D63&gt;0,INDEX(Kalender!EX$81:EX$110,MAX(1,$D63))&gt;INDEX(Kalender!$B$81:$B$110,MAX(1,$D63))),AND($E63&gt;0,INDEX(Kalender!EX$81:EX$110,MAX(1,$E63))&gt;INDEX(Kalender!$B$81:$B$110,MAX(1,$E63))),AND($F63&gt;0,INDEX(Kalender!EX$81:EX$110,MAX(1,$F63))&gt;INDEX(Kalender!$B$81:$B$110,MAX(1,$F63)))),2,0))</f>
        <v>0</v>
      </c>
      <c r="EY63" s="5" t="n">
        <f aca="false">IF(Kalender!EY63&lt;&gt;1,0,IF(AND($B63&gt;0,INDEX(Kalender!EY$68:EY$77,MAX(1,$B63))&gt;INDEX(Kalender!$B$68:$B$77,MAX(1,$B63))),1,0)+IF(OR(AND($C63&gt;0,INDEX(Kalender!EY$81:EY$110,MAX(1,$C63))&gt;INDEX(Kalender!$B$81:$B$110,MAX(1,$C63))),AND($D63&gt;0,INDEX(Kalender!EY$81:EY$110,MAX(1,$D63))&gt;INDEX(Kalender!$B$81:$B$110,MAX(1,$D63))),AND($E63&gt;0,INDEX(Kalender!EY$81:EY$110,MAX(1,$E63))&gt;INDEX(Kalender!$B$81:$B$110,MAX(1,$E63))),AND($F63&gt;0,INDEX(Kalender!EY$81:EY$110,MAX(1,$F63))&gt;INDEX(Kalender!$B$81:$B$110,MAX(1,$F63)))),2,0))</f>
        <v>0</v>
      </c>
      <c r="EZ63" s="5" t="n">
        <f aca="false">IF(Kalender!EZ63&lt;&gt;1,0,IF(AND($B63&gt;0,INDEX(Kalender!EZ$68:EZ$77,MAX(1,$B63))&gt;INDEX(Kalender!$B$68:$B$77,MAX(1,$B63))),1,0)+IF(OR(AND($C63&gt;0,INDEX(Kalender!EZ$81:EZ$110,MAX(1,$C63))&gt;INDEX(Kalender!$B$81:$B$110,MAX(1,$C63))),AND($D63&gt;0,INDEX(Kalender!EZ$81:EZ$110,MAX(1,$D63))&gt;INDEX(Kalender!$B$81:$B$110,MAX(1,$D63))),AND($E63&gt;0,INDEX(Kalender!EZ$81:EZ$110,MAX(1,$E63))&gt;INDEX(Kalender!$B$81:$B$110,MAX(1,$E63))),AND($F63&gt;0,INDEX(Kalender!EZ$81:EZ$110,MAX(1,$F63))&gt;INDEX(Kalender!$B$81:$B$110,MAX(1,$F63)))),2,0))</f>
        <v>0</v>
      </c>
      <c r="FA63" s="5" t="n">
        <f aca="false">IF(Kalender!FA63&lt;&gt;1,0,IF(AND($B63&gt;0,INDEX(Kalender!FA$68:FA$77,MAX(1,$B63))&gt;INDEX(Kalender!$B$68:$B$77,MAX(1,$B63))),1,0)+IF(OR(AND($C63&gt;0,INDEX(Kalender!FA$81:FA$110,MAX(1,$C63))&gt;INDEX(Kalender!$B$81:$B$110,MAX(1,$C63))),AND($D63&gt;0,INDEX(Kalender!FA$81:FA$110,MAX(1,$D63))&gt;INDEX(Kalender!$B$81:$B$110,MAX(1,$D63))),AND($E63&gt;0,INDEX(Kalender!FA$81:FA$110,MAX(1,$E63))&gt;INDEX(Kalender!$B$81:$B$110,MAX(1,$E63))),AND($F63&gt;0,INDEX(Kalender!FA$81:FA$110,MAX(1,$F63))&gt;INDEX(Kalender!$B$81:$B$110,MAX(1,$F63)))),2,0))</f>
        <v>0</v>
      </c>
      <c r="FB63" s="5" t="n">
        <f aca="false">IF(Kalender!FB63&lt;&gt;1,0,IF(AND($B63&gt;0,INDEX(Kalender!FB$68:FB$77,MAX(1,$B63))&gt;INDEX(Kalender!$B$68:$B$77,MAX(1,$B63))),1,0)+IF(OR(AND($C63&gt;0,INDEX(Kalender!FB$81:FB$110,MAX(1,$C63))&gt;INDEX(Kalender!$B$81:$B$110,MAX(1,$C63))),AND($D63&gt;0,INDEX(Kalender!FB$81:FB$110,MAX(1,$D63))&gt;INDEX(Kalender!$B$81:$B$110,MAX(1,$D63))),AND($E63&gt;0,INDEX(Kalender!FB$81:FB$110,MAX(1,$E63))&gt;INDEX(Kalender!$B$81:$B$110,MAX(1,$E63))),AND($F63&gt;0,INDEX(Kalender!FB$81:FB$110,MAX(1,$F63))&gt;INDEX(Kalender!$B$81:$B$110,MAX(1,$F63)))),2,0))</f>
        <v>0</v>
      </c>
      <c r="FC63" s="5" t="n">
        <f aca="false">IF(Kalender!FC63&lt;&gt;1,0,IF(AND($B63&gt;0,INDEX(Kalender!FC$68:FC$77,MAX(1,$B63))&gt;INDEX(Kalender!$B$68:$B$77,MAX(1,$B63))),1,0)+IF(OR(AND($C63&gt;0,INDEX(Kalender!FC$81:FC$110,MAX(1,$C63))&gt;INDEX(Kalender!$B$81:$B$110,MAX(1,$C63))),AND($D63&gt;0,INDEX(Kalender!FC$81:FC$110,MAX(1,$D63))&gt;INDEX(Kalender!$B$81:$B$110,MAX(1,$D63))),AND($E63&gt;0,INDEX(Kalender!FC$81:FC$110,MAX(1,$E63))&gt;INDEX(Kalender!$B$81:$B$110,MAX(1,$E63))),AND($F63&gt;0,INDEX(Kalender!FC$81:FC$110,MAX(1,$F63))&gt;INDEX(Kalender!$B$81:$B$110,MAX(1,$F63)))),2,0))</f>
        <v>0</v>
      </c>
      <c r="FD63" s="5" t="n">
        <f aca="false">IF(Kalender!FD63&lt;&gt;1,0,IF(AND($B63&gt;0,INDEX(Kalender!FD$68:FD$77,MAX(1,$B63))&gt;INDEX(Kalender!$B$68:$B$77,MAX(1,$B63))),1,0)+IF(OR(AND($C63&gt;0,INDEX(Kalender!FD$81:FD$110,MAX(1,$C63))&gt;INDEX(Kalender!$B$81:$B$110,MAX(1,$C63))),AND($D63&gt;0,INDEX(Kalender!FD$81:FD$110,MAX(1,$D63))&gt;INDEX(Kalender!$B$81:$B$110,MAX(1,$D63))),AND($E63&gt;0,INDEX(Kalender!FD$81:FD$110,MAX(1,$E63))&gt;INDEX(Kalender!$B$81:$B$110,MAX(1,$E63))),AND($F63&gt;0,INDEX(Kalender!FD$81:FD$110,MAX(1,$F63))&gt;INDEX(Kalender!$B$81:$B$110,MAX(1,$F63)))),2,0))</f>
        <v>0</v>
      </c>
      <c r="FE63" s="5" t="n">
        <f aca="false">IF(Kalender!FE63&lt;&gt;1,0,IF(AND($B63&gt;0,INDEX(Kalender!FE$68:FE$77,MAX(1,$B63))&gt;INDEX(Kalender!$B$68:$B$77,MAX(1,$B63))),1,0)+IF(OR(AND($C63&gt;0,INDEX(Kalender!FE$81:FE$110,MAX(1,$C63))&gt;INDEX(Kalender!$B$81:$B$110,MAX(1,$C63))),AND($D63&gt;0,INDEX(Kalender!FE$81:FE$110,MAX(1,$D63))&gt;INDEX(Kalender!$B$81:$B$110,MAX(1,$D63))),AND($E63&gt;0,INDEX(Kalender!FE$81:FE$110,MAX(1,$E63))&gt;INDEX(Kalender!$B$81:$B$110,MAX(1,$E63))),AND($F63&gt;0,INDEX(Kalender!FE$81:FE$110,MAX(1,$F63))&gt;INDEX(Kalender!$B$81:$B$110,MAX(1,$F63)))),2,0))</f>
        <v>0</v>
      </c>
      <c r="FF63" s="5" t="n">
        <f aca="false">IF(Kalender!FF63&lt;&gt;1,0,IF(AND($B63&gt;0,INDEX(Kalender!FF$68:FF$77,MAX(1,$B63))&gt;INDEX(Kalender!$B$68:$B$77,MAX(1,$B63))),1,0)+IF(OR(AND($C63&gt;0,INDEX(Kalender!FF$81:FF$110,MAX(1,$C63))&gt;INDEX(Kalender!$B$81:$B$110,MAX(1,$C63))),AND($D63&gt;0,INDEX(Kalender!FF$81:FF$110,MAX(1,$D63))&gt;INDEX(Kalender!$B$81:$B$110,MAX(1,$D63))),AND($E63&gt;0,INDEX(Kalender!FF$81:FF$110,MAX(1,$E63))&gt;INDEX(Kalender!$B$81:$B$110,MAX(1,$E63))),AND($F63&gt;0,INDEX(Kalender!FF$81:FF$110,MAX(1,$F63))&gt;INDEX(Kalender!$B$81:$B$110,MAX(1,$F63)))),2,0))</f>
        <v>0</v>
      </c>
      <c r="FG63" s="5" t="n">
        <f aca="false">IF(Kalender!FG63&lt;&gt;1,0,IF(AND($B63&gt;0,INDEX(Kalender!FG$68:FG$77,MAX(1,$B63))&gt;INDEX(Kalender!$B$68:$B$77,MAX(1,$B63))),1,0)+IF(OR(AND($C63&gt;0,INDEX(Kalender!FG$81:FG$110,MAX(1,$C63))&gt;INDEX(Kalender!$B$81:$B$110,MAX(1,$C63))),AND($D63&gt;0,INDEX(Kalender!FG$81:FG$110,MAX(1,$D63))&gt;INDEX(Kalender!$B$81:$B$110,MAX(1,$D63))),AND($E63&gt;0,INDEX(Kalender!FG$81:FG$110,MAX(1,$E63))&gt;INDEX(Kalender!$B$81:$B$110,MAX(1,$E63))),AND($F63&gt;0,INDEX(Kalender!FG$81:FG$110,MAX(1,$F63))&gt;INDEX(Kalender!$B$81:$B$110,MAX(1,$F63)))),2,0))</f>
        <v>0</v>
      </c>
      <c r="FH63" s="5" t="n">
        <f aca="false">IF(Kalender!FH63&lt;&gt;1,0,IF(AND($B63&gt;0,INDEX(Kalender!FH$68:FH$77,MAX(1,$B63))&gt;INDEX(Kalender!$B$68:$B$77,MAX(1,$B63))),1,0)+IF(OR(AND($C63&gt;0,INDEX(Kalender!FH$81:FH$110,MAX(1,$C63))&gt;INDEX(Kalender!$B$81:$B$110,MAX(1,$C63))),AND($D63&gt;0,INDEX(Kalender!FH$81:FH$110,MAX(1,$D63))&gt;INDEX(Kalender!$B$81:$B$110,MAX(1,$D63))),AND($E63&gt;0,INDEX(Kalender!FH$81:FH$110,MAX(1,$E63))&gt;INDEX(Kalender!$B$81:$B$110,MAX(1,$E63))),AND($F63&gt;0,INDEX(Kalender!FH$81:FH$110,MAX(1,$F63))&gt;INDEX(Kalender!$B$81:$B$110,MAX(1,$F63)))),2,0))</f>
        <v>0</v>
      </c>
      <c r="FI63" s="5" t="n">
        <f aca="false">IF(Kalender!FI63&lt;&gt;1,0,IF(AND($B63&gt;0,INDEX(Kalender!FI$68:FI$77,MAX(1,$B63))&gt;INDEX(Kalender!$B$68:$B$77,MAX(1,$B63))),1,0)+IF(OR(AND($C63&gt;0,INDEX(Kalender!FI$81:FI$110,MAX(1,$C63))&gt;INDEX(Kalender!$B$81:$B$110,MAX(1,$C63))),AND($D63&gt;0,INDEX(Kalender!FI$81:FI$110,MAX(1,$D63))&gt;INDEX(Kalender!$B$81:$B$110,MAX(1,$D63))),AND($E63&gt;0,INDEX(Kalender!FI$81:FI$110,MAX(1,$E63))&gt;INDEX(Kalender!$B$81:$B$110,MAX(1,$E63))),AND($F63&gt;0,INDEX(Kalender!FI$81:FI$110,MAX(1,$F63))&gt;INDEX(Kalender!$B$81:$B$110,MAX(1,$F63)))),2,0))</f>
        <v>0</v>
      </c>
      <c r="FJ63" s="5" t="n">
        <f aca="false">IF(Kalender!FJ63&lt;&gt;1,0,IF(AND($B63&gt;0,INDEX(Kalender!FJ$68:FJ$77,MAX(1,$B63))&gt;INDEX(Kalender!$B$68:$B$77,MAX(1,$B63))),1,0)+IF(OR(AND($C63&gt;0,INDEX(Kalender!FJ$81:FJ$110,MAX(1,$C63))&gt;INDEX(Kalender!$B$81:$B$110,MAX(1,$C63))),AND($D63&gt;0,INDEX(Kalender!FJ$81:FJ$110,MAX(1,$D63))&gt;INDEX(Kalender!$B$81:$B$110,MAX(1,$D63))),AND($E63&gt;0,INDEX(Kalender!FJ$81:FJ$110,MAX(1,$E63))&gt;INDEX(Kalender!$B$81:$B$110,MAX(1,$E63))),AND($F63&gt;0,INDEX(Kalender!FJ$81:FJ$110,MAX(1,$F63))&gt;INDEX(Kalender!$B$81:$B$110,MAX(1,$F63)))),2,0))</f>
        <v>0</v>
      </c>
      <c r="FK63" s="5" t="n">
        <f aca="false">IF(Kalender!FK63&lt;&gt;1,0,IF(AND($B63&gt;0,INDEX(Kalender!FK$68:FK$77,MAX(1,$B63))&gt;INDEX(Kalender!$B$68:$B$77,MAX(1,$B63))),1,0)+IF(OR(AND($C63&gt;0,INDEX(Kalender!FK$81:FK$110,MAX(1,$C63))&gt;INDEX(Kalender!$B$81:$B$110,MAX(1,$C63))),AND($D63&gt;0,INDEX(Kalender!FK$81:FK$110,MAX(1,$D63))&gt;INDEX(Kalender!$B$81:$B$110,MAX(1,$D63))),AND($E63&gt;0,INDEX(Kalender!FK$81:FK$110,MAX(1,$E63))&gt;INDEX(Kalender!$B$81:$B$110,MAX(1,$E63))),AND($F63&gt;0,INDEX(Kalender!FK$81:FK$110,MAX(1,$F63))&gt;INDEX(Kalender!$B$81:$B$110,MAX(1,$F63)))),2,0))</f>
        <v>0</v>
      </c>
      <c r="FL63" s="5" t="n">
        <f aca="false">IF(Kalender!FL63&lt;&gt;1,0,IF(AND($B63&gt;0,INDEX(Kalender!FL$68:FL$77,MAX(1,$B63))&gt;INDEX(Kalender!$B$68:$B$77,MAX(1,$B63))),1,0)+IF(OR(AND($C63&gt;0,INDEX(Kalender!FL$81:FL$110,MAX(1,$C63))&gt;INDEX(Kalender!$B$81:$B$110,MAX(1,$C63))),AND($D63&gt;0,INDEX(Kalender!FL$81:FL$110,MAX(1,$D63))&gt;INDEX(Kalender!$B$81:$B$110,MAX(1,$D63))),AND($E63&gt;0,INDEX(Kalender!FL$81:FL$110,MAX(1,$E63))&gt;INDEX(Kalender!$B$81:$B$110,MAX(1,$E63))),AND($F63&gt;0,INDEX(Kalender!FL$81:FL$110,MAX(1,$F63))&gt;INDEX(Kalender!$B$81:$B$110,MAX(1,$F63)))),2,0))</f>
        <v>0</v>
      </c>
      <c r="FM63" s="5" t="n">
        <f aca="false">IF(Kalender!FM63&lt;&gt;1,0,IF(AND($B63&gt;0,INDEX(Kalender!FM$68:FM$77,MAX(1,$B63))&gt;INDEX(Kalender!$B$68:$B$77,MAX(1,$B63))),1,0)+IF(OR(AND($C63&gt;0,INDEX(Kalender!FM$81:FM$110,MAX(1,$C63))&gt;INDEX(Kalender!$B$81:$B$110,MAX(1,$C63))),AND($D63&gt;0,INDEX(Kalender!FM$81:FM$110,MAX(1,$D63))&gt;INDEX(Kalender!$B$81:$B$110,MAX(1,$D63))),AND($E63&gt;0,INDEX(Kalender!FM$81:FM$110,MAX(1,$E63))&gt;INDEX(Kalender!$B$81:$B$110,MAX(1,$E63))),AND($F63&gt;0,INDEX(Kalender!FM$81:FM$110,MAX(1,$F63))&gt;INDEX(Kalender!$B$81:$B$110,MAX(1,$F63)))),2,0))</f>
        <v>0</v>
      </c>
      <c r="FN63" s="5" t="n">
        <f aca="false">IF(Kalender!FN63&lt;&gt;1,0,IF(AND($B63&gt;0,INDEX(Kalender!FN$68:FN$77,MAX(1,$B63))&gt;INDEX(Kalender!$B$68:$B$77,MAX(1,$B63))),1,0)+IF(OR(AND($C63&gt;0,INDEX(Kalender!FN$81:FN$110,MAX(1,$C63))&gt;INDEX(Kalender!$B$81:$B$110,MAX(1,$C63))),AND($D63&gt;0,INDEX(Kalender!FN$81:FN$110,MAX(1,$D63))&gt;INDEX(Kalender!$B$81:$B$110,MAX(1,$D63))),AND($E63&gt;0,INDEX(Kalender!FN$81:FN$110,MAX(1,$E63))&gt;INDEX(Kalender!$B$81:$B$110,MAX(1,$E63))),AND($F63&gt;0,INDEX(Kalender!FN$81:FN$110,MAX(1,$F63))&gt;INDEX(Kalender!$B$81:$B$110,MAX(1,$F63)))),2,0))</f>
        <v>0</v>
      </c>
      <c r="FO63" s="5" t="n">
        <f aca="false">IF(Kalender!FO63&lt;&gt;1,0,IF(AND($B63&gt;0,INDEX(Kalender!FO$68:FO$77,MAX(1,$B63))&gt;INDEX(Kalender!$B$68:$B$77,MAX(1,$B63))),1,0)+IF(OR(AND($C63&gt;0,INDEX(Kalender!FO$81:FO$110,MAX(1,$C63))&gt;INDEX(Kalender!$B$81:$B$110,MAX(1,$C63))),AND($D63&gt;0,INDEX(Kalender!FO$81:FO$110,MAX(1,$D63))&gt;INDEX(Kalender!$B$81:$B$110,MAX(1,$D63))),AND($E63&gt;0,INDEX(Kalender!FO$81:FO$110,MAX(1,$E63))&gt;INDEX(Kalender!$B$81:$B$110,MAX(1,$E63))),AND($F63&gt;0,INDEX(Kalender!FO$81:FO$110,MAX(1,$F63))&gt;INDEX(Kalender!$B$81:$B$110,MAX(1,$F63)))),2,0))</f>
        <v>0</v>
      </c>
      <c r="FP63" s="5" t="n">
        <f aca="false">IF(Kalender!FP63&lt;&gt;1,0,IF(AND($B63&gt;0,INDEX(Kalender!FP$68:FP$77,MAX(1,$B63))&gt;INDEX(Kalender!$B$68:$B$77,MAX(1,$B63))),1,0)+IF(OR(AND($C63&gt;0,INDEX(Kalender!FP$81:FP$110,MAX(1,$C63))&gt;INDEX(Kalender!$B$81:$B$110,MAX(1,$C63))),AND($D63&gt;0,INDEX(Kalender!FP$81:FP$110,MAX(1,$D63))&gt;INDEX(Kalender!$B$81:$B$110,MAX(1,$D63))),AND($E63&gt;0,INDEX(Kalender!FP$81:FP$110,MAX(1,$E63))&gt;INDEX(Kalender!$B$81:$B$110,MAX(1,$E63))),AND($F63&gt;0,INDEX(Kalender!FP$81:FP$110,MAX(1,$F63))&gt;INDEX(Kalender!$B$81:$B$110,MAX(1,$F63)))),2,0))</f>
        <v>0</v>
      </c>
      <c r="FQ63" s="5" t="n">
        <f aca="false">IF(Kalender!FQ63&lt;&gt;1,0,IF(AND($B63&gt;0,INDEX(Kalender!FQ$68:FQ$77,MAX(1,$B63))&gt;INDEX(Kalender!$B$68:$B$77,MAX(1,$B63))),1,0)+IF(OR(AND($C63&gt;0,INDEX(Kalender!FQ$81:FQ$110,MAX(1,$C63))&gt;INDEX(Kalender!$B$81:$B$110,MAX(1,$C63))),AND($D63&gt;0,INDEX(Kalender!FQ$81:FQ$110,MAX(1,$D63))&gt;INDEX(Kalender!$B$81:$B$110,MAX(1,$D63))),AND($E63&gt;0,INDEX(Kalender!FQ$81:FQ$110,MAX(1,$E63))&gt;INDEX(Kalender!$B$81:$B$110,MAX(1,$E63))),AND($F63&gt;0,INDEX(Kalender!FQ$81:FQ$110,MAX(1,$F63))&gt;INDEX(Kalender!$B$81:$B$110,MAX(1,$F63)))),2,0))</f>
        <v>0</v>
      </c>
      <c r="FR63" s="5" t="n">
        <f aca="false">IF(Kalender!FR63&lt;&gt;1,0,IF(AND($B63&gt;0,INDEX(Kalender!FR$68:FR$77,MAX(1,$B63))&gt;INDEX(Kalender!$B$68:$B$77,MAX(1,$B63))),1,0)+IF(OR(AND($C63&gt;0,INDEX(Kalender!FR$81:FR$110,MAX(1,$C63))&gt;INDEX(Kalender!$B$81:$B$110,MAX(1,$C63))),AND($D63&gt;0,INDEX(Kalender!FR$81:FR$110,MAX(1,$D63))&gt;INDEX(Kalender!$B$81:$B$110,MAX(1,$D63))),AND($E63&gt;0,INDEX(Kalender!FR$81:FR$110,MAX(1,$E63))&gt;INDEX(Kalender!$B$81:$B$110,MAX(1,$E63))),AND($F63&gt;0,INDEX(Kalender!FR$81:FR$110,MAX(1,$F63))&gt;INDEX(Kalender!$B$81:$B$110,MAX(1,$F63)))),2,0))</f>
        <v>0</v>
      </c>
      <c r="FS63" s="5" t="n">
        <f aca="false">IF(Kalender!FS63&lt;&gt;1,0,IF(AND($B63&gt;0,INDEX(Kalender!FS$68:FS$77,MAX(1,$B63))&gt;INDEX(Kalender!$B$68:$B$77,MAX(1,$B63))),1,0)+IF(OR(AND($C63&gt;0,INDEX(Kalender!FS$81:FS$110,MAX(1,$C63))&gt;INDEX(Kalender!$B$81:$B$110,MAX(1,$C63))),AND($D63&gt;0,INDEX(Kalender!FS$81:FS$110,MAX(1,$D63))&gt;INDEX(Kalender!$B$81:$B$110,MAX(1,$D63))),AND($E63&gt;0,INDEX(Kalender!FS$81:FS$110,MAX(1,$E63))&gt;INDEX(Kalender!$B$81:$B$110,MAX(1,$E63))),AND($F63&gt;0,INDEX(Kalender!FS$81:FS$110,MAX(1,$F63))&gt;INDEX(Kalender!$B$81:$B$110,MAX(1,$F63)))),2,0))</f>
        <v>0</v>
      </c>
      <c r="FT63" s="5" t="n">
        <f aca="false">IF(Kalender!FT63&lt;&gt;1,0,IF(AND($B63&gt;0,INDEX(Kalender!FT$68:FT$77,MAX(1,$B63))&gt;INDEX(Kalender!$B$68:$B$77,MAX(1,$B63))),1,0)+IF(OR(AND($C63&gt;0,INDEX(Kalender!FT$81:FT$110,MAX(1,$C63))&gt;INDEX(Kalender!$B$81:$B$110,MAX(1,$C63))),AND($D63&gt;0,INDEX(Kalender!FT$81:FT$110,MAX(1,$D63))&gt;INDEX(Kalender!$B$81:$B$110,MAX(1,$D63))),AND($E63&gt;0,INDEX(Kalender!FT$81:FT$110,MAX(1,$E63))&gt;INDEX(Kalender!$B$81:$B$110,MAX(1,$E63))),AND($F63&gt;0,INDEX(Kalender!FT$81:FT$110,MAX(1,$F63))&gt;INDEX(Kalender!$B$81:$B$110,MAX(1,$F63)))),2,0))</f>
        <v>0</v>
      </c>
      <c r="FU63" s="5" t="n">
        <f aca="false">IF(Kalender!FU63&lt;&gt;1,0,IF(AND($B63&gt;0,INDEX(Kalender!FU$68:FU$77,MAX(1,$B63))&gt;INDEX(Kalender!$B$68:$B$77,MAX(1,$B63))),1,0)+IF(OR(AND($C63&gt;0,INDEX(Kalender!FU$81:FU$110,MAX(1,$C63))&gt;INDEX(Kalender!$B$81:$B$110,MAX(1,$C63))),AND($D63&gt;0,INDEX(Kalender!FU$81:FU$110,MAX(1,$D63))&gt;INDEX(Kalender!$B$81:$B$110,MAX(1,$D63))),AND($E63&gt;0,INDEX(Kalender!FU$81:FU$110,MAX(1,$E63))&gt;INDEX(Kalender!$B$81:$B$110,MAX(1,$E63))),AND($F63&gt;0,INDEX(Kalender!FU$81:FU$110,MAX(1,$F63))&gt;INDEX(Kalender!$B$81:$B$110,MAX(1,$F63)))),2,0))</f>
        <v>0</v>
      </c>
      <c r="FV63" s="5" t="n">
        <f aca="false">IF(Kalender!FV63&lt;&gt;1,0,IF(AND($B63&gt;0,INDEX(Kalender!FV$68:FV$77,MAX(1,$B63))&gt;INDEX(Kalender!$B$68:$B$77,MAX(1,$B63))),1,0)+IF(OR(AND($C63&gt;0,INDEX(Kalender!FV$81:FV$110,MAX(1,$C63))&gt;INDEX(Kalender!$B$81:$B$110,MAX(1,$C63))),AND($D63&gt;0,INDEX(Kalender!FV$81:FV$110,MAX(1,$D63))&gt;INDEX(Kalender!$B$81:$B$110,MAX(1,$D63))),AND($E63&gt;0,INDEX(Kalender!FV$81:FV$110,MAX(1,$E63))&gt;INDEX(Kalender!$B$81:$B$110,MAX(1,$E63))),AND($F63&gt;0,INDEX(Kalender!FV$81:FV$110,MAX(1,$F63))&gt;INDEX(Kalender!$B$81:$B$110,MAX(1,$F63)))),2,0))</f>
        <v>0</v>
      </c>
      <c r="FW63" s="5" t="n">
        <f aca="false">IF(Kalender!FW63&lt;&gt;1,0,IF(AND($B63&gt;0,INDEX(Kalender!FW$68:FW$77,MAX(1,$B63))&gt;INDEX(Kalender!$B$68:$B$77,MAX(1,$B63))),1,0)+IF(OR(AND($C63&gt;0,INDEX(Kalender!FW$81:FW$110,MAX(1,$C63))&gt;INDEX(Kalender!$B$81:$B$110,MAX(1,$C63))),AND($D63&gt;0,INDEX(Kalender!FW$81:FW$110,MAX(1,$D63))&gt;INDEX(Kalender!$B$81:$B$110,MAX(1,$D63))),AND($E63&gt;0,INDEX(Kalender!FW$81:FW$110,MAX(1,$E63))&gt;INDEX(Kalender!$B$81:$B$110,MAX(1,$E63))),AND($F63&gt;0,INDEX(Kalender!FW$81:FW$110,MAX(1,$F63))&gt;INDEX(Kalender!$B$81:$B$110,MAX(1,$F63)))),2,0))</f>
        <v>0</v>
      </c>
      <c r="FX63" s="5" t="n">
        <f aca="false">IF(Kalender!FX63&lt;&gt;1,0,IF(AND($B63&gt;0,INDEX(Kalender!FX$68:FX$77,MAX(1,$B63))&gt;INDEX(Kalender!$B$68:$B$77,MAX(1,$B63))),1,0)+IF(OR(AND($C63&gt;0,INDEX(Kalender!FX$81:FX$110,MAX(1,$C63))&gt;INDEX(Kalender!$B$81:$B$110,MAX(1,$C63))),AND($D63&gt;0,INDEX(Kalender!FX$81:FX$110,MAX(1,$D63))&gt;INDEX(Kalender!$B$81:$B$110,MAX(1,$D63))),AND($E63&gt;0,INDEX(Kalender!FX$81:FX$110,MAX(1,$E63))&gt;INDEX(Kalender!$B$81:$B$110,MAX(1,$E63))),AND($F63&gt;0,INDEX(Kalender!FX$81:FX$110,MAX(1,$F63))&gt;INDEX(Kalender!$B$81:$B$110,MAX(1,$F63)))),2,0))</f>
        <v>0</v>
      </c>
      <c r="FY63" s="5" t="n">
        <f aca="false">IF(Kalender!FY63&lt;&gt;1,0,IF(AND($B63&gt;0,INDEX(Kalender!FY$68:FY$77,MAX(1,$B63))&gt;INDEX(Kalender!$B$68:$B$77,MAX(1,$B63))),1,0)+IF(OR(AND($C63&gt;0,INDEX(Kalender!FY$81:FY$110,MAX(1,$C63))&gt;INDEX(Kalender!$B$81:$B$110,MAX(1,$C63))),AND($D63&gt;0,INDEX(Kalender!FY$81:FY$110,MAX(1,$D63))&gt;INDEX(Kalender!$B$81:$B$110,MAX(1,$D63))),AND($E63&gt;0,INDEX(Kalender!FY$81:FY$110,MAX(1,$E63))&gt;INDEX(Kalender!$B$81:$B$110,MAX(1,$E63))),AND($F63&gt;0,INDEX(Kalender!FY$81:FY$110,MAX(1,$F63))&gt;INDEX(Kalender!$B$81:$B$110,MAX(1,$F63)))),2,0))</f>
        <v>0</v>
      </c>
      <c r="FZ63" s="5" t="n">
        <f aca="false">IF(Kalender!FZ63&lt;&gt;1,0,IF(AND($B63&gt;0,INDEX(Kalender!FZ$68:FZ$77,MAX(1,$B63))&gt;INDEX(Kalender!$B$68:$B$77,MAX(1,$B63))),1,0)+IF(OR(AND($C63&gt;0,INDEX(Kalender!FZ$81:FZ$110,MAX(1,$C63))&gt;INDEX(Kalender!$B$81:$B$110,MAX(1,$C63))),AND($D63&gt;0,INDEX(Kalender!FZ$81:FZ$110,MAX(1,$D63))&gt;INDEX(Kalender!$B$81:$B$110,MAX(1,$D63))),AND($E63&gt;0,INDEX(Kalender!FZ$81:FZ$110,MAX(1,$E63))&gt;INDEX(Kalender!$B$81:$B$110,MAX(1,$E63))),AND($F63&gt;0,INDEX(Kalender!FZ$81:FZ$110,MAX(1,$F63))&gt;INDEX(Kalender!$B$81:$B$110,MAX(1,$F63)))),2,0))</f>
        <v>0</v>
      </c>
      <c r="GA63" s="5" t="n">
        <f aca="false">IF(Kalender!GA63&lt;&gt;1,0,IF(AND($B63&gt;0,INDEX(Kalender!GA$68:GA$77,MAX(1,$B63))&gt;INDEX(Kalender!$B$68:$B$77,MAX(1,$B63))),1,0)+IF(OR(AND($C63&gt;0,INDEX(Kalender!GA$81:GA$110,MAX(1,$C63))&gt;INDEX(Kalender!$B$81:$B$110,MAX(1,$C63))),AND($D63&gt;0,INDEX(Kalender!GA$81:GA$110,MAX(1,$D63))&gt;INDEX(Kalender!$B$81:$B$110,MAX(1,$D63))),AND($E63&gt;0,INDEX(Kalender!GA$81:GA$110,MAX(1,$E63))&gt;INDEX(Kalender!$B$81:$B$110,MAX(1,$E63))),AND($F63&gt;0,INDEX(Kalender!GA$81:GA$110,MAX(1,$F63))&gt;INDEX(Kalender!$B$81:$B$110,MAX(1,$F63)))),2,0))</f>
        <v>0</v>
      </c>
      <c r="GB63" s="5" t="n">
        <f aca="false">IF(Kalender!GB63&lt;&gt;1,0,IF(AND($B63&gt;0,INDEX(Kalender!GB$68:GB$77,MAX(1,$B63))&gt;INDEX(Kalender!$B$68:$B$77,MAX(1,$B63))),1,0)+IF(OR(AND($C63&gt;0,INDEX(Kalender!GB$81:GB$110,MAX(1,$C63))&gt;INDEX(Kalender!$B$81:$B$110,MAX(1,$C63))),AND($D63&gt;0,INDEX(Kalender!GB$81:GB$110,MAX(1,$D63))&gt;INDEX(Kalender!$B$81:$B$110,MAX(1,$D63))),AND($E63&gt;0,INDEX(Kalender!GB$81:GB$110,MAX(1,$E63))&gt;INDEX(Kalender!$B$81:$B$110,MAX(1,$E63))),AND($F63&gt;0,INDEX(Kalender!GB$81:GB$110,MAX(1,$F63))&gt;INDEX(Kalender!$B$81:$B$110,MAX(1,$F63)))),2,0))</f>
        <v>0</v>
      </c>
      <c r="GC63" s="5" t="n">
        <f aca="false">IF(Kalender!GC63&lt;&gt;1,0,IF(AND($B63&gt;0,INDEX(Kalender!GC$68:GC$77,MAX(1,$B63))&gt;INDEX(Kalender!$B$68:$B$77,MAX(1,$B63))),1,0)+IF(OR(AND($C63&gt;0,INDEX(Kalender!GC$81:GC$110,MAX(1,$C63))&gt;INDEX(Kalender!$B$81:$B$110,MAX(1,$C63))),AND($D63&gt;0,INDEX(Kalender!GC$81:GC$110,MAX(1,$D63))&gt;INDEX(Kalender!$B$81:$B$110,MAX(1,$D63))),AND($E63&gt;0,INDEX(Kalender!GC$81:GC$110,MAX(1,$E63))&gt;INDEX(Kalender!$B$81:$B$110,MAX(1,$E63))),AND($F63&gt;0,INDEX(Kalender!GC$81:GC$110,MAX(1,$F63))&gt;INDEX(Kalender!$B$81:$B$110,MAX(1,$F63)))),2,0))</f>
        <v>0</v>
      </c>
      <c r="GD63" s="5" t="n">
        <f aca="false">IF(Kalender!GD63&lt;&gt;1,0,IF(AND($B63&gt;0,INDEX(Kalender!GD$68:GD$77,MAX(1,$B63))&gt;INDEX(Kalender!$B$68:$B$77,MAX(1,$B63))),1,0)+IF(OR(AND($C63&gt;0,INDEX(Kalender!GD$81:GD$110,MAX(1,$C63))&gt;INDEX(Kalender!$B$81:$B$110,MAX(1,$C63))),AND($D63&gt;0,INDEX(Kalender!GD$81:GD$110,MAX(1,$D63))&gt;INDEX(Kalender!$B$81:$B$110,MAX(1,$D63))),AND($E63&gt;0,INDEX(Kalender!GD$81:GD$110,MAX(1,$E63))&gt;INDEX(Kalender!$B$81:$B$110,MAX(1,$E63))),AND($F63&gt;0,INDEX(Kalender!GD$81:GD$110,MAX(1,$F63))&gt;INDEX(Kalender!$B$81:$B$110,MAX(1,$F63)))),2,0))</f>
        <v>0</v>
      </c>
      <c r="GE63" s="5" t="n">
        <f aca="false">IF(Kalender!GE63&lt;&gt;1,0,IF(AND($B63&gt;0,INDEX(Kalender!GE$68:GE$77,MAX(1,$B63))&gt;INDEX(Kalender!$B$68:$B$77,MAX(1,$B63))),1,0)+IF(OR(AND($C63&gt;0,INDEX(Kalender!GE$81:GE$110,MAX(1,$C63))&gt;INDEX(Kalender!$B$81:$B$110,MAX(1,$C63))),AND($D63&gt;0,INDEX(Kalender!GE$81:GE$110,MAX(1,$D63))&gt;INDEX(Kalender!$B$81:$B$110,MAX(1,$D63))),AND($E63&gt;0,INDEX(Kalender!GE$81:GE$110,MAX(1,$E63))&gt;INDEX(Kalender!$B$81:$B$110,MAX(1,$E63))),AND($F63&gt;0,INDEX(Kalender!GE$81:GE$110,MAX(1,$F63))&gt;INDEX(Kalender!$B$81:$B$110,MAX(1,$F63)))),2,0))</f>
        <v>0</v>
      </c>
      <c r="GF63" s="5" t="n">
        <f aca="false">IF(Kalender!GF63&lt;&gt;1,0,IF(AND($B63&gt;0,INDEX(Kalender!GF$68:GF$77,MAX(1,$B63))&gt;INDEX(Kalender!$B$68:$B$77,MAX(1,$B63))),1,0)+IF(OR(AND($C63&gt;0,INDEX(Kalender!GF$81:GF$110,MAX(1,$C63))&gt;INDEX(Kalender!$B$81:$B$110,MAX(1,$C63))),AND($D63&gt;0,INDEX(Kalender!GF$81:GF$110,MAX(1,$D63))&gt;INDEX(Kalender!$B$81:$B$110,MAX(1,$D63))),AND($E63&gt;0,INDEX(Kalender!GF$81:GF$110,MAX(1,$E63))&gt;INDEX(Kalender!$B$81:$B$110,MAX(1,$E63))),AND($F63&gt;0,INDEX(Kalender!GF$81:GF$110,MAX(1,$F63))&gt;INDEX(Kalender!$B$81:$B$110,MAX(1,$F63)))),2,0))</f>
        <v>0</v>
      </c>
      <c r="GG63" s="5" t="n">
        <f aca="false">IF(Kalender!GG63&lt;&gt;1,0,IF(AND($B63&gt;0,INDEX(Kalender!GG$68:GG$77,MAX(1,$B63))&gt;INDEX(Kalender!$B$68:$B$77,MAX(1,$B63))),1,0)+IF(OR(AND($C63&gt;0,INDEX(Kalender!GG$81:GG$110,MAX(1,$C63))&gt;INDEX(Kalender!$B$81:$B$110,MAX(1,$C63))),AND($D63&gt;0,INDEX(Kalender!GG$81:GG$110,MAX(1,$D63))&gt;INDEX(Kalender!$B$81:$B$110,MAX(1,$D63))),AND($E63&gt;0,INDEX(Kalender!GG$81:GG$110,MAX(1,$E63))&gt;INDEX(Kalender!$B$81:$B$110,MAX(1,$E63))),AND($F63&gt;0,INDEX(Kalender!GG$81:GG$110,MAX(1,$F63))&gt;INDEX(Kalender!$B$81:$B$110,MAX(1,$F63)))),2,0))</f>
        <v>0</v>
      </c>
      <c r="GH63" s="5" t="n">
        <f aca="false">IF(Kalender!GH63&lt;&gt;1,0,IF(AND($B63&gt;0,INDEX(Kalender!GH$68:GH$77,MAX(1,$B63))&gt;INDEX(Kalender!$B$68:$B$77,MAX(1,$B63))),1,0)+IF(OR(AND($C63&gt;0,INDEX(Kalender!GH$81:GH$110,MAX(1,$C63))&gt;INDEX(Kalender!$B$81:$B$110,MAX(1,$C63))),AND($D63&gt;0,INDEX(Kalender!GH$81:GH$110,MAX(1,$D63))&gt;INDEX(Kalender!$B$81:$B$110,MAX(1,$D63))),AND($E63&gt;0,INDEX(Kalender!GH$81:GH$110,MAX(1,$E63))&gt;INDEX(Kalender!$B$81:$B$110,MAX(1,$E63))),AND($F63&gt;0,INDEX(Kalender!GH$81:GH$110,MAX(1,$F63))&gt;INDEX(Kalender!$B$81:$B$110,MAX(1,$F63)))),2,0))</f>
        <v>0</v>
      </c>
      <c r="GI63" s="5" t="n">
        <f aca="false">IF(Kalender!GI63&lt;&gt;1,0,IF(AND($B63&gt;0,INDEX(Kalender!GI$68:GI$77,MAX(1,$B63))&gt;INDEX(Kalender!$B$68:$B$77,MAX(1,$B63))),1,0)+IF(OR(AND($C63&gt;0,INDEX(Kalender!GI$81:GI$110,MAX(1,$C63))&gt;INDEX(Kalender!$B$81:$B$110,MAX(1,$C63))),AND($D63&gt;0,INDEX(Kalender!GI$81:GI$110,MAX(1,$D63))&gt;INDEX(Kalender!$B$81:$B$110,MAX(1,$D63))),AND($E63&gt;0,INDEX(Kalender!GI$81:GI$110,MAX(1,$E63))&gt;INDEX(Kalender!$B$81:$B$110,MAX(1,$E63))),AND($F63&gt;0,INDEX(Kalender!GI$81:GI$110,MAX(1,$F63))&gt;INDEX(Kalender!$B$81:$B$110,MAX(1,$F63)))),2,0))</f>
        <v>0</v>
      </c>
      <c r="GJ63" s="5" t="n">
        <f aca="false">IF(Kalender!GJ63&lt;&gt;1,0,IF(AND($B63&gt;0,INDEX(Kalender!GJ$68:GJ$77,MAX(1,$B63))&gt;INDEX(Kalender!$B$68:$B$77,MAX(1,$B63))),1,0)+IF(OR(AND($C63&gt;0,INDEX(Kalender!GJ$81:GJ$110,MAX(1,$C63))&gt;INDEX(Kalender!$B$81:$B$110,MAX(1,$C63))),AND($D63&gt;0,INDEX(Kalender!GJ$81:GJ$110,MAX(1,$D63))&gt;INDEX(Kalender!$B$81:$B$110,MAX(1,$D63))),AND($E63&gt;0,INDEX(Kalender!GJ$81:GJ$110,MAX(1,$E63))&gt;INDEX(Kalender!$B$81:$B$110,MAX(1,$E63))),AND($F63&gt;0,INDEX(Kalender!GJ$81:GJ$110,MAX(1,$F63))&gt;INDEX(Kalender!$B$81:$B$110,MAX(1,$F63)))),2,0))</f>
        <v>0</v>
      </c>
      <c r="GK63" s="5" t="n">
        <f aca="false">IF(Kalender!GK63&lt;&gt;1,0,IF(AND($B63&gt;0,INDEX(Kalender!GK$68:GK$77,MAX(1,$B63))&gt;INDEX(Kalender!$B$68:$B$77,MAX(1,$B63))),1,0)+IF(OR(AND($C63&gt;0,INDEX(Kalender!GK$81:GK$110,MAX(1,$C63))&gt;INDEX(Kalender!$B$81:$B$110,MAX(1,$C63))),AND($D63&gt;0,INDEX(Kalender!GK$81:GK$110,MAX(1,$D63))&gt;INDEX(Kalender!$B$81:$B$110,MAX(1,$D63))),AND($E63&gt;0,INDEX(Kalender!GK$81:GK$110,MAX(1,$E63))&gt;INDEX(Kalender!$B$81:$B$110,MAX(1,$E63))),AND($F63&gt;0,INDEX(Kalender!GK$81:GK$110,MAX(1,$F63))&gt;INDEX(Kalender!$B$81:$B$110,MAX(1,$F63)))),2,0))</f>
        <v>0</v>
      </c>
      <c r="GL63" s="5" t="n">
        <f aca="false">IF(Kalender!GL63&lt;&gt;1,0,IF(AND($B63&gt;0,INDEX(Kalender!GL$68:GL$77,MAX(1,$B63))&gt;INDEX(Kalender!$B$68:$B$77,MAX(1,$B63))),1,0)+IF(OR(AND($C63&gt;0,INDEX(Kalender!GL$81:GL$110,MAX(1,$C63))&gt;INDEX(Kalender!$B$81:$B$110,MAX(1,$C63))),AND($D63&gt;0,INDEX(Kalender!GL$81:GL$110,MAX(1,$D63))&gt;INDEX(Kalender!$B$81:$B$110,MAX(1,$D63))),AND($E63&gt;0,INDEX(Kalender!GL$81:GL$110,MAX(1,$E63))&gt;INDEX(Kalender!$B$81:$B$110,MAX(1,$E63))),AND($F63&gt;0,INDEX(Kalender!GL$81:GL$110,MAX(1,$F63))&gt;INDEX(Kalender!$B$81:$B$110,MAX(1,$F63)))),2,0))</f>
        <v>0</v>
      </c>
      <c r="GM63" s="5" t="n">
        <f aca="false">IF(Kalender!GM63&lt;&gt;1,0,IF(AND($B63&gt;0,INDEX(Kalender!GM$68:GM$77,MAX(1,$B63))&gt;INDEX(Kalender!$B$68:$B$77,MAX(1,$B63))),1,0)+IF(OR(AND($C63&gt;0,INDEX(Kalender!GM$81:GM$110,MAX(1,$C63))&gt;INDEX(Kalender!$B$81:$B$110,MAX(1,$C63))),AND($D63&gt;0,INDEX(Kalender!GM$81:GM$110,MAX(1,$D63))&gt;INDEX(Kalender!$B$81:$B$110,MAX(1,$D63))),AND($E63&gt;0,INDEX(Kalender!GM$81:GM$110,MAX(1,$E63))&gt;INDEX(Kalender!$B$81:$B$110,MAX(1,$E63))),AND($F63&gt;0,INDEX(Kalender!GM$81:GM$110,MAX(1,$F63))&gt;INDEX(Kalender!$B$81:$B$110,MAX(1,$F63)))),2,0))</f>
        <v>0</v>
      </c>
      <c r="GN63" s="5" t="n">
        <f aca="false">IF(Kalender!GN63&lt;&gt;1,0,IF(AND($B63&gt;0,INDEX(Kalender!GN$68:GN$77,MAX(1,$B63))&gt;INDEX(Kalender!$B$68:$B$77,MAX(1,$B63))),1,0)+IF(OR(AND($C63&gt;0,INDEX(Kalender!GN$81:GN$110,MAX(1,$C63))&gt;INDEX(Kalender!$B$81:$B$110,MAX(1,$C63))),AND($D63&gt;0,INDEX(Kalender!GN$81:GN$110,MAX(1,$D63))&gt;INDEX(Kalender!$B$81:$B$110,MAX(1,$D63))),AND($E63&gt;0,INDEX(Kalender!GN$81:GN$110,MAX(1,$E63))&gt;INDEX(Kalender!$B$81:$B$110,MAX(1,$E63))),AND($F63&gt;0,INDEX(Kalender!GN$81:GN$110,MAX(1,$F63))&gt;INDEX(Kalender!$B$81:$B$110,MAX(1,$F63)))),2,0))</f>
        <v>0</v>
      </c>
      <c r="GO63" s="5" t="n">
        <f aca="false">IF(Kalender!GO63&lt;&gt;1,0,IF(AND($B63&gt;0,INDEX(Kalender!GO$68:GO$77,MAX(1,$B63))&gt;INDEX(Kalender!$B$68:$B$77,MAX(1,$B63))),1,0)+IF(OR(AND($C63&gt;0,INDEX(Kalender!GO$81:GO$110,MAX(1,$C63))&gt;INDEX(Kalender!$B$81:$B$110,MAX(1,$C63))),AND($D63&gt;0,INDEX(Kalender!GO$81:GO$110,MAX(1,$D63))&gt;INDEX(Kalender!$B$81:$B$110,MAX(1,$D63))),AND($E63&gt;0,INDEX(Kalender!GO$81:GO$110,MAX(1,$E63))&gt;INDEX(Kalender!$B$81:$B$110,MAX(1,$E63))),AND($F63&gt;0,INDEX(Kalender!GO$81:GO$110,MAX(1,$F63))&gt;INDEX(Kalender!$B$81:$B$110,MAX(1,$F63)))),2,0))</f>
        <v>0</v>
      </c>
      <c r="GP63" s="5" t="n">
        <f aca="false">IF(Kalender!GP63&lt;&gt;1,0,IF(AND($B63&gt;0,INDEX(Kalender!GP$68:GP$77,MAX(1,$B63))&gt;INDEX(Kalender!$B$68:$B$77,MAX(1,$B63))),1,0)+IF(OR(AND($C63&gt;0,INDEX(Kalender!GP$81:GP$110,MAX(1,$C63))&gt;INDEX(Kalender!$B$81:$B$110,MAX(1,$C63))),AND($D63&gt;0,INDEX(Kalender!GP$81:GP$110,MAX(1,$D63))&gt;INDEX(Kalender!$B$81:$B$110,MAX(1,$D63))),AND($E63&gt;0,INDEX(Kalender!GP$81:GP$110,MAX(1,$E63))&gt;INDEX(Kalender!$B$81:$B$110,MAX(1,$E63))),AND($F63&gt;0,INDEX(Kalender!GP$81:GP$110,MAX(1,$F63))&gt;INDEX(Kalender!$B$81:$B$110,MAX(1,$F63)))),2,0))</f>
        <v>0</v>
      </c>
      <c r="GQ63" s="5" t="n">
        <f aca="false">IF(Kalender!GQ63&lt;&gt;1,0,IF(AND($B63&gt;0,INDEX(Kalender!GQ$68:GQ$77,MAX(1,$B63))&gt;INDEX(Kalender!$B$68:$B$77,MAX(1,$B63))),1,0)+IF(OR(AND($C63&gt;0,INDEX(Kalender!GQ$81:GQ$110,MAX(1,$C63))&gt;INDEX(Kalender!$B$81:$B$110,MAX(1,$C63))),AND($D63&gt;0,INDEX(Kalender!GQ$81:GQ$110,MAX(1,$D63))&gt;INDEX(Kalender!$B$81:$B$110,MAX(1,$D63))),AND($E63&gt;0,INDEX(Kalender!GQ$81:GQ$110,MAX(1,$E63))&gt;INDEX(Kalender!$B$81:$B$110,MAX(1,$E63))),AND($F63&gt;0,INDEX(Kalender!GQ$81:GQ$110,MAX(1,$F63))&gt;INDEX(Kalender!$B$81:$B$110,MAX(1,$F63)))),2,0))</f>
        <v>0</v>
      </c>
      <c r="GR63" s="5" t="n">
        <f aca="false">IF(Kalender!GR63&lt;&gt;1,0,IF(AND($B63&gt;0,INDEX(Kalender!GR$68:GR$77,MAX(1,$B63))&gt;INDEX(Kalender!$B$68:$B$77,MAX(1,$B63))),1,0)+IF(OR(AND($C63&gt;0,INDEX(Kalender!GR$81:GR$110,MAX(1,$C63))&gt;INDEX(Kalender!$B$81:$B$110,MAX(1,$C63))),AND($D63&gt;0,INDEX(Kalender!GR$81:GR$110,MAX(1,$D63))&gt;INDEX(Kalender!$B$81:$B$110,MAX(1,$D63))),AND($E63&gt;0,INDEX(Kalender!GR$81:GR$110,MAX(1,$E63))&gt;INDEX(Kalender!$B$81:$B$110,MAX(1,$E63))),AND($F63&gt;0,INDEX(Kalender!GR$81:GR$110,MAX(1,$F63))&gt;INDEX(Kalender!$B$81:$B$110,MAX(1,$F63)))),2,0))</f>
        <v>0</v>
      </c>
      <c r="GS63" s="5" t="n">
        <f aca="false">IF(Kalender!GS63&lt;&gt;1,0,IF(AND($B63&gt;0,INDEX(Kalender!GS$68:GS$77,MAX(1,$B63))&gt;INDEX(Kalender!$B$68:$B$77,MAX(1,$B63))),1,0)+IF(OR(AND($C63&gt;0,INDEX(Kalender!GS$81:GS$110,MAX(1,$C63))&gt;INDEX(Kalender!$B$81:$B$110,MAX(1,$C63))),AND($D63&gt;0,INDEX(Kalender!GS$81:GS$110,MAX(1,$D63))&gt;INDEX(Kalender!$B$81:$B$110,MAX(1,$D63))),AND($E63&gt;0,INDEX(Kalender!GS$81:GS$110,MAX(1,$E63))&gt;INDEX(Kalender!$B$81:$B$110,MAX(1,$E63))),AND($F63&gt;0,INDEX(Kalender!GS$81:GS$110,MAX(1,$F63))&gt;INDEX(Kalender!$B$81:$B$110,MAX(1,$F63)))),2,0))</f>
        <v>0</v>
      </c>
      <c r="GT63" s="5" t="n">
        <f aca="false">IF(Kalender!GT63&lt;&gt;1,0,IF(AND($B63&gt;0,INDEX(Kalender!GT$68:GT$77,MAX(1,$B63))&gt;INDEX(Kalender!$B$68:$B$77,MAX(1,$B63))),1,0)+IF(OR(AND($C63&gt;0,INDEX(Kalender!GT$81:GT$110,MAX(1,$C63))&gt;INDEX(Kalender!$B$81:$B$110,MAX(1,$C63))),AND($D63&gt;0,INDEX(Kalender!GT$81:GT$110,MAX(1,$D63))&gt;INDEX(Kalender!$B$81:$B$110,MAX(1,$D63))),AND($E63&gt;0,INDEX(Kalender!GT$81:GT$110,MAX(1,$E63))&gt;INDEX(Kalender!$B$81:$B$110,MAX(1,$E63))),AND($F63&gt;0,INDEX(Kalender!GT$81:GT$110,MAX(1,$F63))&gt;INDEX(Kalender!$B$81:$B$110,MAX(1,$F63)))),2,0))</f>
        <v>0</v>
      </c>
      <c r="GU63" s="5" t="n">
        <f aca="false">IF(Kalender!GU63&lt;&gt;1,0,IF(AND($B63&gt;0,INDEX(Kalender!GU$68:GU$77,MAX(1,$B63))&gt;INDEX(Kalender!$B$68:$B$77,MAX(1,$B63))),1,0)+IF(OR(AND($C63&gt;0,INDEX(Kalender!GU$81:GU$110,MAX(1,$C63))&gt;INDEX(Kalender!$B$81:$B$110,MAX(1,$C63))),AND($D63&gt;0,INDEX(Kalender!GU$81:GU$110,MAX(1,$D63))&gt;INDEX(Kalender!$B$81:$B$110,MAX(1,$D63))),AND($E63&gt;0,INDEX(Kalender!GU$81:GU$110,MAX(1,$E63))&gt;INDEX(Kalender!$B$81:$B$110,MAX(1,$E63))),AND($F63&gt;0,INDEX(Kalender!GU$81:GU$110,MAX(1,$F63))&gt;INDEX(Kalender!$B$81:$B$110,MAX(1,$F63)))),2,0))</f>
        <v>0</v>
      </c>
      <c r="GV63" s="5" t="n">
        <f aca="false">IF(Kalender!GV63&lt;&gt;1,0,IF(AND($B63&gt;0,INDEX(Kalender!GV$68:GV$77,MAX(1,$B63))&gt;INDEX(Kalender!$B$68:$B$77,MAX(1,$B63))),1,0)+IF(OR(AND($C63&gt;0,INDEX(Kalender!GV$81:GV$110,MAX(1,$C63))&gt;INDEX(Kalender!$B$81:$B$110,MAX(1,$C63))),AND($D63&gt;0,INDEX(Kalender!GV$81:GV$110,MAX(1,$D63))&gt;INDEX(Kalender!$B$81:$B$110,MAX(1,$D63))),AND($E63&gt;0,INDEX(Kalender!GV$81:GV$110,MAX(1,$E63))&gt;INDEX(Kalender!$B$81:$B$110,MAX(1,$E63))),AND($F63&gt;0,INDEX(Kalender!GV$81:GV$110,MAX(1,$F63))&gt;INDEX(Kalender!$B$81:$B$110,MAX(1,$F63)))),2,0))</f>
        <v>0</v>
      </c>
      <c r="GW63" s="5" t="n">
        <f aca="false">IF(Kalender!GW63&lt;&gt;1,0,IF(AND($B63&gt;0,INDEX(Kalender!GW$68:GW$77,MAX(1,$B63))&gt;INDEX(Kalender!$B$68:$B$77,MAX(1,$B63))),1,0)+IF(OR(AND($C63&gt;0,INDEX(Kalender!GW$81:GW$110,MAX(1,$C63))&gt;INDEX(Kalender!$B$81:$B$110,MAX(1,$C63))),AND($D63&gt;0,INDEX(Kalender!GW$81:GW$110,MAX(1,$D63))&gt;INDEX(Kalender!$B$81:$B$110,MAX(1,$D63))),AND($E63&gt;0,INDEX(Kalender!GW$81:GW$110,MAX(1,$E63))&gt;INDEX(Kalender!$B$81:$B$110,MAX(1,$E63))),AND($F63&gt;0,INDEX(Kalender!GW$81:GW$110,MAX(1,$F63))&gt;INDEX(Kalender!$B$81:$B$110,MAX(1,$F63)))),2,0))</f>
        <v>0</v>
      </c>
      <c r="GX63" s="5" t="n">
        <f aca="false">IF(Kalender!GX63&lt;&gt;1,0,IF(AND($B63&gt;0,INDEX(Kalender!GX$68:GX$77,MAX(1,$B63))&gt;INDEX(Kalender!$B$68:$B$77,MAX(1,$B63))),1,0)+IF(OR(AND($C63&gt;0,INDEX(Kalender!GX$81:GX$110,MAX(1,$C63))&gt;INDEX(Kalender!$B$81:$B$110,MAX(1,$C63))),AND($D63&gt;0,INDEX(Kalender!GX$81:GX$110,MAX(1,$D63))&gt;INDEX(Kalender!$B$81:$B$110,MAX(1,$D63))),AND($E63&gt;0,INDEX(Kalender!GX$81:GX$110,MAX(1,$E63))&gt;INDEX(Kalender!$B$81:$B$110,MAX(1,$E63))),AND($F63&gt;0,INDEX(Kalender!GX$81:GX$110,MAX(1,$F63))&gt;INDEX(Kalender!$B$81:$B$110,MAX(1,$F63)))),2,0))</f>
        <v>0</v>
      </c>
      <c r="GY63" s="5" t="n">
        <f aca="false">IF(Kalender!GY63&lt;&gt;1,0,IF(AND($B63&gt;0,INDEX(Kalender!GY$68:GY$77,MAX(1,$B63))&gt;INDEX(Kalender!$B$68:$B$77,MAX(1,$B63))),1,0)+IF(OR(AND($C63&gt;0,INDEX(Kalender!GY$81:GY$110,MAX(1,$C63))&gt;INDEX(Kalender!$B$81:$B$110,MAX(1,$C63))),AND($D63&gt;0,INDEX(Kalender!GY$81:GY$110,MAX(1,$D63))&gt;INDEX(Kalender!$B$81:$B$110,MAX(1,$D63))),AND($E63&gt;0,INDEX(Kalender!GY$81:GY$110,MAX(1,$E63))&gt;INDEX(Kalender!$B$81:$B$110,MAX(1,$E63))),AND($F63&gt;0,INDEX(Kalender!GY$81:GY$110,MAX(1,$F63))&gt;INDEX(Kalender!$B$81:$B$110,MAX(1,$F63)))),2,0))</f>
        <v>0</v>
      </c>
      <c r="GZ63" s="5" t="n">
        <f aca="false">IF(Kalender!GZ63&lt;&gt;1,0,IF(AND($B63&gt;0,INDEX(Kalender!GZ$68:GZ$77,MAX(1,$B63))&gt;INDEX(Kalender!$B$68:$B$77,MAX(1,$B63))),1,0)+IF(OR(AND($C63&gt;0,INDEX(Kalender!GZ$81:GZ$110,MAX(1,$C63))&gt;INDEX(Kalender!$B$81:$B$110,MAX(1,$C63))),AND($D63&gt;0,INDEX(Kalender!GZ$81:GZ$110,MAX(1,$D63))&gt;INDEX(Kalender!$B$81:$B$110,MAX(1,$D63))),AND($E63&gt;0,INDEX(Kalender!GZ$81:GZ$110,MAX(1,$E63))&gt;INDEX(Kalender!$B$81:$B$110,MAX(1,$E63))),AND($F63&gt;0,INDEX(Kalender!GZ$81:GZ$110,MAX(1,$F63))&gt;INDEX(Kalender!$B$81:$B$110,MAX(1,$F63)))),2,0))</f>
        <v>0</v>
      </c>
      <c r="HA63" s="5" t="n">
        <f aca="false">IF(Kalender!HA63&lt;&gt;1,0,IF(AND($B63&gt;0,INDEX(Kalender!HA$68:HA$77,MAX(1,$B63))&gt;INDEX(Kalender!$B$68:$B$77,MAX(1,$B63))),1,0)+IF(OR(AND($C63&gt;0,INDEX(Kalender!HA$81:HA$110,MAX(1,$C63))&gt;INDEX(Kalender!$B$81:$B$110,MAX(1,$C63))),AND($D63&gt;0,INDEX(Kalender!HA$81:HA$110,MAX(1,$D63))&gt;INDEX(Kalender!$B$81:$B$110,MAX(1,$D63))),AND($E63&gt;0,INDEX(Kalender!HA$81:HA$110,MAX(1,$E63))&gt;INDEX(Kalender!$B$81:$B$110,MAX(1,$E63))),AND($F63&gt;0,INDEX(Kalender!HA$81:HA$110,MAX(1,$F63))&gt;INDEX(Kalender!$B$81:$B$110,MAX(1,$F63)))),2,0))</f>
        <v>0</v>
      </c>
      <c r="HB63" s="5" t="n">
        <f aca="false">IF(Kalender!HB63&lt;&gt;1,0,IF(AND($B63&gt;0,INDEX(Kalender!HB$68:HB$77,MAX(1,$B63))&gt;INDEX(Kalender!$B$68:$B$77,MAX(1,$B63))),1,0)+IF(OR(AND($C63&gt;0,INDEX(Kalender!HB$81:HB$110,MAX(1,$C63))&gt;INDEX(Kalender!$B$81:$B$110,MAX(1,$C63))),AND($D63&gt;0,INDEX(Kalender!HB$81:HB$110,MAX(1,$D63))&gt;INDEX(Kalender!$B$81:$B$110,MAX(1,$D63))),AND($E63&gt;0,INDEX(Kalender!HB$81:HB$110,MAX(1,$E63))&gt;INDEX(Kalender!$B$81:$B$110,MAX(1,$E63))),AND($F63&gt;0,INDEX(Kalender!HB$81:HB$110,MAX(1,$F63))&gt;INDEX(Kalender!$B$81:$B$110,MAX(1,$F63)))),2,0))</f>
        <v>0</v>
      </c>
      <c r="HC63" s="5" t="n">
        <f aca="false">IF(Kalender!HC63&lt;&gt;1,0,IF(AND($B63&gt;0,INDEX(Kalender!HC$68:HC$77,MAX(1,$B63))&gt;INDEX(Kalender!$B$68:$B$77,MAX(1,$B63))),1,0)+IF(OR(AND($C63&gt;0,INDEX(Kalender!HC$81:HC$110,MAX(1,$C63))&gt;INDEX(Kalender!$B$81:$B$110,MAX(1,$C63))),AND($D63&gt;0,INDEX(Kalender!HC$81:HC$110,MAX(1,$D63))&gt;INDEX(Kalender!$B$81:$B$110,MAX(1,$D63))),AND($E63&gt;0,INDEX(Kalender!HC$81:HC$110,MAX(1,$E63))&gt;INDEX(Kalender!$B$81:$B$110,MAX(1,$E63))),AND($F63&gt;0,INDEX(Kalender!HC$81:HC$110,MAX(1,$F63))&gt;INDEX(Kalender!$B$81:$B$110,MAX(1,$F63)))),2,0))</f>
        <v>0</v>
      </c>
      <c r="HD63" s="5" t="n">
        <f aca="false">IF(Kalender!HD63&lt;&gt;1,0,IF(AND($B63&gt;0,INDEX(Kalender!HD$68:HD$77,MAX(1,$B63))&gt;INDEX(Kalender!$B$68:$B$77,MAX(1,$B63))),1,0)+IF(OR(AND($C63&gt;0,INDEX(Kalender!HD$81:HD$110,MAX(1,$C63))&gt;INDEX(Kalender!$B$81:$B$110,MAX(1,$C63))),AND($D63&gt;0,INDEX(Kalender!HD$81:HD$110,MAX(1,$D63))&gt;INDEX(Kalender!$B$81:$B$110,MAX(1,$D63))),AND($E63&gt;0,INDEX(Kalender!HD$81:HD$110,MAX(1,$E63))&gt;INDEX(Kalender!$B$81:$B$110,MAX(1,$E63))),AND($F63&gt;0,INDEX(Kalender!HD$81:HD$110,MAX(1,$F63))&gt;INDEX(Kalender!$B$81:$B$110,MAX(1,$F63)))),2,0))</f>
        <v>0</v>
      </c>
      <c r="HE63" s="5" t="n">
        <f aca="false">IF(Kalender!HE63&lt;&gt;1,0,IF(AND($B63&gt;0,INDEX(Kalender!HE$68:HE$77,MAX(1,$B63))&gt;INDEX(Kalender!$B$68:$B$77,MAX(1,$B63))),1,0)+IF(OR(AND($C63&gt;0,INDEX(Kalender!HE$81:HE$110,MAX(1,$C63))&gt;INDEX(Kalender!$B$81:$B$110,MAX(1,$C63))),AND($D63&gt;0,INDEX(Kalender!HE$81:HE$110,MAX(1,$D63))&gt;INDEX(Kalender!$B$81:$B$110,MAX(1,$D63))),AND($E63&gt;0,INDEX(Kalender!HE$81:HE$110,MAX(1,$E63))&gt;INDEX(Kalender!$B$81:$B$110,MAX(1,$E63))),AND($F63&gt;0,INDEX(Kalender!HE$81:HE$110,MAX(1,$F63))&gt;INDEX(Kalender!$B$81:$B$110,MAX(1,$F63)))),2,0))</f>
        <v>0</v>
      </c>
      <c r="HF63" s="5" t="n">
        <f aca="false">IF(Kalender!HF63&lt;&gt;1,0,IF(AND($B63&gt;0,INDEX(Kalender!HF$68:HF$77,MAX(1,$B63))&gt;INDEX(Kalender!$B$68:$B$77,MAX(1,$B63))),1,0)+IF(OR(AND($C63&gt;0,INDEX(Kalender!HF$81:HF$110,MAX(1,$C63))&gt;INDEX(Kalender!$B$81:$B$110,MAX(1,$C63))),AND($D63&gt;0,INDEX(Kalender!HF$81:HF$110,MAX(1,$D63))&gt;INDEX(Kalender!$B$81:$B$110,MAX(1,$D63))),AND($E63&gt;0,INDEX(Kalender!HF$81:HF$110,MAX(1,$E63))&gt;INDEX(Kalender!$B$81:$B$110,MAX(1,$E63))),AND($F63&gt;0,INDEX(Kalender!HF$81:HF$110,MAX(1,$F63))&gt;INDEX(Kalender!$B$81:$B$110,MAX(1,$F63)))),2,0))</f>
        <v>0</v>
      </c>
      <c r="HG63" s="5" t="n">
        <f aca="false">IF(Kalender!HG63&lt;&gt;1,0,IF(AND($B63&gt;0,INDEX(Kalender!HG$68:HG$77,MAX(1,$B63))&gt;INDEX(Kalender!$B$68:$B$77,MAX(1,$B63))),1,0)+IF(OR(AND($C63&gt;0,INDEX(Kalender!HG$81:HG$110,MAX(1,$C63))&gt;INDEX(Kalender!$B$81:$B$110,MAX(1,$C63))),AND($D63&gt;0,INDEX(Kalender!HG$81:HG$110,MAX(1,$D63))&gt;INDEX(Kalender!$B$81:$B$110,MAX(1,$D63))),AND($E63&gt;0,INDEX(Kalender!HG$81:HG$110,MAX(1,$E63))&gt;INDEX(Kalender!$B$81:$B$110,MAX(1,$E63))),AND($F63&gt;0,INDEX(Kalender!HG$81:HG$110,MAX(1,$F63))&gt;INDEX(Kalender!$B$81:$B$110,MAX(1,$F63)))),2,0))</f>
        <v>0</v>
      </c>
      <c r="HH63" s="5" t="n">
        <f aca="false">IF(Kalender!HH63&lt;&gt;1,0,IF(AND($B63&gt;0,INDEX(Kalender!HH$68:HH$77,MAX(1,$B63))&gt;INDEX(Kalender!$B$68:$B$77,MAX(1,$B63))),1,0)+IF(OR(AND($C63&gt;0,INDEX(Kalender!HH$81:HH$110,MAX(1,$C63))&gt;INDEX(Kalender!$B$81:$B$110,MAX(1,$C63))),AND($D63&gt;0,INDEX(Kalender!HH$81:HH$110,MAX(1,$D63))&gt;INDEX(Kalender!$B$81:$B$110,MAX(1,$D63))),AND($E63&gt;0,INDEX(Kalender!HH$81:HH$110,MAX(1,$E63))&gt;INDEX(Kalender!$B$81:$B$110,MAX(1,$E63))),AND($F63&gt;0,INDEX(Kalender!HH$81:HH$110,MAX(1,$F63))&gt;INDEX(Kalender!$B$81:$B$110,MAX(1,$F63)))),2,0))</f>
        <v>0</v>
      </c>
      <c r="HI63" s="5" t="n">
        <f aca="false">IF(Kalender!HI63&lt;&gt;1,0,IF(AND($B63&gt;0,INDEX(Kalender!HI$68:HI$77,MAX(1,$B63))&gt;INDEX(Kalender!$B$68:$B$77,MAX(1,$B63))),1,0)+IF(OR(AND($C63&gt;0,INDEX(Kalender!HI$81:HI$110,MAX(1,$C63))&gt;INDEX(Kalender!$B$81:$B$110,MAX(1,$C63))),AND($D63&gt;0,INDEX(Kalender!HI$81:HI$110,MAX(1,$D63))&gt;INDEX(Kalender!$B$81:$B$110,MAX(1,$D63))),AND($E63&gt;0,INDEX(Kalender!HI$81:HI$110,MAX(1,$E63))&gt;INDEX(Kalender!$B$81:$B$110,MAX(1,$E63))),AND($F63&gt;0,INDEX(Kalender!HI$81:HI$110,MAX(1,$F63))&gt;INDEX(Kalender!$B$81:$B$110,MAX(1,$F63)))),2,0))</f>
        <v>0</v>
      </c>
      <c r="HJ63" s="5" t="n">
        <f aca="false">IF(Kalender!HJ63&lt;&gt;1,0,IF(AND($B63&gt;0,INDEX(Kalender!HJ$68:HJ$77,MAX(1,$B63))&gt;INDEX(Kalender!$B$68:$B$77,MAX(1,$B63))),1,0)+IF(OR(AND($C63&gt;0,INDEX(Kalender!HJ$81:HJ$110,MAX(1,$C63))&gt;INDEX(Kalender!$B$81:$B$110,MAX(1,$C63))),AND($D63&gt;0,INDEX(Kalender!HJ$81:HJ$110,MAX(1,$D63))&gt;INDEX(Kalender!$B$81:$B$110,MAX(1,$D63))),AND($E63&gt;0,INDEX(Kalender!HJ$81:HJ$110,MAX(1,$E63))&gt;INDEX(Kalender!$B$81:$B$110,MAX(1,$E63))),AND($F63&gt;0,INDEX(Kalender!HJ$81:HJ$110,MAX(1,$F63))&gt;INDEX(Kalender!$B$81:$B$110,MAX(1,$F63)))),2,0))</f>
        <v>0</v>
      </c>
      <c r="HK63" s="5" t="n">
        <f aca="false">IF(Kalender!HK63&lt;&gt;1,0,IF(AND($B63&gt;0,INDEX(Kalender!HK$68:HK$77,MAX(1,$B63))&gt;INDEX(Kalender!$B$68:$B$77,MAX(1,$B63))),1,0)+IF(OR(AND($C63&gt;0,INDEX(Kalender!HK$81:HK$110,MAX(1,$C63))&gt;INDEX(Kalender!$B$81:$B$110,MAX(1,$C63))),AND($D63&gt;0,INDEX(Kalender!HK$81:HK$110,MAX(1,$D63))&gt;INDEX(Kalender!$B$81:$B$110,MAX(1,$D63))),AND($E63&gt;0,INDEX(Kalender!HK$81:HK$110,MAX(1,$E63))&gt;INDEX(Kalender!$B$81:$B$110,MAX(1,$E63))),AND($F63&gt;0,INDEX(Kalender!HK$81:HK$110,MAX(1,$F63))&gt;INDEX(Kalender!$B$81:$B$110,MAX(1,$F63)))),2,0))</f>
        <v>0</v>
      </c>
      <c r="HL63" s="5" t="n">
        <f aca="false">IF(Kalender!HL63&lt;&gt;1,0,IF(AND($B63&gt;0,INDEX(Kalender!HL$68:HL$77,MAX(1,$B63))&gt;INDEX(Kalender!$B$68:$B$77,MAX(1,$B63))),1,0)+IF(OR(AND($C63&gt;0,INDEX(Kalender!HL$81:HL$110,MAX(1,$C63))&gt;INDEX(Kalender!$B$81:$B$110,MAX(1,$C63))),AND($D63&gt;0,INDEX(Kalender!HL$81:HL$110,MAX(1,$D63))&gt;INDEX(Kalender!$B$81:$B$110,MAX(1,$D63))),AND($E63&gt;0,INDEX(Kalender!HL$81:HL$110,MAX(1,$E63))&gt;INDEX(Kalender!$B$81:$B$110,MAX(1,$E63))),AND($F63&gt;0,INDEX(Kalender!HL$81:HL$110,MAX(1,$F63))&gt;INDEX(Kalender!$B$81:$B$110,MAX(1,$F63)))),2,0))</f>
        <v>0</v>
      </c>
      <c r="HM63" s="5" t="n">
        <f aca="false">IF(Kalender!HM63&lt;&gt;1,0,IF(AND($B63&gt;0,INDEX(Kalender!HM$68:HM$77,MAX(1,$B63))&gt;INDEX(Kalender!$B$68:$B$77,MAX(1,$B63))),1,0)+IF(OR(AND($C63&gt;0,INDEX(Kalender!HM$81:HM$110,MAX(1,$C63))&gt;INDEX(Kalender!$B$81:$B$110,MAX(1,$C63))),AND($D63&gt;0,INDEX(Kalender!HM$81:HM$110,MAX(1,$D63))&gt;INDEX(Kalender!$B$81:$B$110,MAX(1,$D63))),AND($E63&gt;0,INDEX(Kalender!HM$81:HM$110,MAX(1,$E63))&gt;INDEX(Kalender!$B$81:$B$110,MAX(1,$E63))),AND($F63&gt;0,INDEX(Kalender!HM$81:HM$110,MAX(1,$F63))&gt;INDEX(Kalender!$B$81:$B$110,MAX(1,$F63)))),2,0))</f>
        <v>0</v>
      </c>
      <c r="HN63" s="5" t="n">
        <f aca="false">IF(Kalender!HN63&lt;&gt;1,0,IF(AND($B63&gt;0,INDEX(Kalender!HN$68:HN$77,MAX(1,$B63))&gt;INDEX(Kalender!$B$68:$B$77,MAX(1,$B63))),1,0)+IF(OR(AND($C63&gt;0,INDEX(Kalender!HN$81:HN$110,MAX(1,$C63))&gt;INDEX(Kalender!$B$81:$B$110,MAX(1,$C63))),AND($D63&gt;0,INDEX(Kalender!HN$81:HN$110,MAX(1,$D63))&gt;INDEX(Kalender!$B$81:$B$110,MAX(1,$D63))),AND($E63&gt;0,INDEX(Kalender!HN$81:HN$110,MAX(1,$E63))&gt;INDEX(Kalender!$B$81:$B$110,MAX(1,$E63))),AND($F63&gt;0,INDEX(Kalender!HN$81:HN$110,MAX(1,$F63))&gt;INDEX(Kalender!$B$81:$B$110,MAX(1,$F63)))),2,0))</f>
        <v>0</v>
      </c>
      <c r="HO63" s="5" t="n">
        <f aca="false">IF(Kalender!HO63&lt;&gt;1,0,IF(AND($B63&gt;0,INDEX(Kalender!HO$68:HO$77,MAX(1,$B63))&gt;INDEX(Kalender!$B$68:$B$77,MAX(1,$B63))),1,0)+IF(OR(AND($C63&gt;0,INDEX(Kalender!HO$81:HO$110,MAX(1,$C63))&gt;INDEX(Kalender!$B$81:$B$110,MAX(1,$C63))),AND($D63&gt;0,INDEX(Kalender!HO$81:HO$110,MAX(1,$D63))&gt;INDEX(Kalender!$B$81:$B$110,MAX(1,$D63))),AND($E63&gt;0,INDEX(Kalender!HO$81:HO$110,MAX(1,$E63))&gt;INDEX(Kalender!$B$81:$B$110,MAX(1,$E63))),AND($F63&gt;0,INDEX(Kalender!HO$81:HO$110,MAX(1,$F63))&gt;INDEX(Kalender!$B$81:$B$110,MAX(1,$F63)))),2,0))</f>
        <v>0</v>
      </c>
      <c r="HP63" s="5" t="n">
        <f aca="false">IF(Kalender!HP63&lt;&gt;1,0,IF(AND($B63&gt;0,INDEX(Kalender!HP$68:HP$77,MAX(1,$B63))&gt;INDEX(Kalender!$B$68:$B$77,MAX(1,$B63))),1,0)+IF(OR(AND($C63&gt;0,INDEX(Kalender!HP$81:HP$110,MAX(1,$C63))&gt;INDEX(Kalender!$B$81:$B$110,MAX(1,$C63))),AND($D63&gt;0,INDEX(Kalender!HP$81:HP$110,MAX(1,$D63))&gt;INDEX(Kalender!$B$81:$B$110,MAX(1,$D63))),AND($E63&gt;0,INDEX(Kalender!HP$81:HP$110,MAX(1,$E63))&gt;INDEX(Kalender!$B$81:$B$110,MAX(1,$E63))),AND($F63&gt;0,INDEX(Kalender!HP$81:HP$110,MAX(1,$F63))&gt;INDEX(Kalender!$B$81:$B$110,MAX(1,$F63)))),2,0))</f>
        <v>0</v>
      </c>
      <c r="HQ63" s="5" t="n">
        <f aca="false">IF(Kalender!HQ63&lt;&gt;1,0,IF(AND($B63&gt;0,INDEX(Kalender!HQ$68:HQ$77,MAX(1,$B63))&gt;INDEX(Kalender!$B$68:$B$77,MAX(1,$B63))),1,0)+IF(OR(AND($C63&gt;0,INDEX(Kalender!HQ$81:HQ$110,MAX(1,$C63))&gt;INDEX(Kalender!$B$81:$B$110,MAX(1,$C63))),AND($D63&gt;0,INDEX(Kalender!HQ$81:HQ$110,MAX(1,$D63))&gt;INDEX(Kalender!$B$81:$B$110,MAX(1,$D63))),AND($E63&gt;0,INDEX(Kalender!HQ$81:HQ$110,MAX(1,$E63))&gt;INDEX(Kalender!$B$81:$B$110,MAX(1,$E63))),AND($F63&gt;0,INDEX(Kalender!HQ$81:HQ$110,MAX(1,$F63))&gt;INDEX(Kalender!$B$81:$B$110,MAX(1,$F63)))),2,0))</f>
        <v>0</v>
      </c>
      <c r="HR63" s="5" t="n">
        <f aca="false">IF(Kalender!HR63&lt;&gt;1,0,IF(AND($B63&gt;0,INDEX(Kalender!HR$68:HR$77,MAX(1,$B63))&gt;INDEX(Kalender!$B$68:$B$77,MAX(1,$B63))),1,0)+IF(OR(AND($C63&gt;0,INDEX(Kalender!HR$81:HR$110,MAX(1,$C63))&gt;INDEX(Kalender!$B$81:$B$110,MAX(1,$C63))),AND($D63&gt;0,INDEX(Kalender!HR$81:HR$110,MAX(1,$D63))&gt;INDEX(Kalender!$B$81:$B$110,MAX(1,$D63))),AND($E63&gt;0,INDEX(Kalender!HR$81:HR$110,MAX(1,$E63))&gt;INDEX(Kalender!$B$81:$B$110,MAX(1,$E63))),AND($F63&gt;0,INDEX(Kalender!HR$81:HR$110,MAX(1,$F63))&gt;INDEX(Kalender!$B$81:$B$110,MAX(1,$F63)))),2,0))</f>
        <v>0</v>
      </c>
      <c r="HS63" s="5" t="n">
        <f aca="false">IF(Kalender!HS63&lt;&gt;1,0,IF(AND($B63&gt;0,INDEX(Kalender!HS$68:HS$77,MAX(1,$B63))&gt;INDEX(Kalender!$B$68:$B$77,MAX(1,$B63))),1,0)+IF(OR(AND($C63&gt;0,INDEX(Kalender!HS$81:HS$110,MAX(1,$C63))&gt;INDEX(Kalender!$B$81:$B$110,MAX(1,$C63))),AND($D63&gt;0,INDEX(Kalender!HS$81:HS$110,MAX(1,$D63))&gt;INDEX(Kalender!$B$81:$B$110,MAX(1,$D63))),AND($E63&gt;0,INDEX(Kalender!HS$81:HS$110,MAX(1,$E63))&gt;INDEX(Kalender!$B$81:$B$110,MAX(1,$E63))),AND($F63&gt;0,INDEX(Kalender!HS$81:HS$110,MAX(1,$F63))&gt;INDEX(Kalender!$B$81:$B$110,MAX(1,$F63)))),2,0))</f>
        <v>0</v>
      </c>
      <c r="HT63" s="5" t="n">
        <f aca="false">IF(Kalender!HT63&lt;&gt;1,0,IF(AND($B63&gt;0,INDEX(Kalender!HT$68:HT$77,MAX(1,$B63))&gt;INDEX(Kalender!$B$68:$B$77,MAX(1,$B63))),1,0)+IF(OR(AND($C63&gt;0,INDEX(Kalender!HT$81:HT$110,MAX(1,$C63))&gt;INDEX(Kalender!$B$81:$B$110,MAX(1,$C63))),AND($D63&gt;0,INDEX(Kalender!HT$81:HT$110,MAX(1,$D63))&gt;INDEX(Kalender!$B$81:$B$110,MAX(1,$D63))),AND($E63&gt;0,INDEX(Kalender!HT$81:HT$110,MAX(1,$E63))&gt;INDEX(Kalender!$B$81:$B$110,MAX(1,$E63))),AND($F63&gt;0,INDEX(Kalender!HT$81:HT$110,MAX(1,$F63))&gt;INDEX(Kalender!$B$81:$B$110,MAX(1,$F63)))),2,0))</f>
        <v>0</v>
      </c>
      <c r="HU63" s="5" t="n">
        <f aca="false">IF(Kalender!HU63&lt;&gt;1,0,IF(AND($B63&gt;0,INDEX(Kalender!HU$68:HU$77,MAX(1,$B63))&gt;INDEX(Kalender!$B$68:$B$77,MAX(1,$B63))),1,0)+IF(OR(AND($C63&gt;0,INDEX(Kalender!HU$81:HU$110,MAX(1,$C63))&gt;INDEX(Kalender!$B$81:$B$110,MAX(1,$C63))),AND($D63&gt;0,INDEX(Kalender!HU$81:HU$110,MAX(1,$D63))&gt;INDEX(Kalender!$B$81:$B$110,MAX(1,$D63))),AND($E63&gt;0,INDEX(Kalender!HU$81:HU$110,MAX(1,$E63))&gt;INDEX(Kalender!$B$81:$B$110,MAX(1,$E63))),AND($F63&gt;0,INDEX(Kalender!HU$81:HU$110,MAX(1,$F63))&gt;INDEX(Kalender!$B$81:$B$110,MAX(1,$F63)))),2,0))</f>
        <v>0</v>
      </c>
      <c r="HV63" s="5" t="n">
        <f aca="false">IF(Kalender!HV63&lt;&gt;1,0,IF(AND($B63&gt;0,INDEX(Kalender!HV$68:HV$77,MAX(1,$B63))&gt;INDEX(Kalender!$B$68:$B$77,MAX(1,$B63))),1,0)+IF(OR(AND($C63&gt;0,INDEX(Kalender!HV$81:HV$110,MAX(1,$C63))&gt;INDEX(Kalender!$B$81:$B$110,MAX(1,$C63))),AND($D63&gt;0,INDEX(Kalender!HV$81:HV$110,MAX(1,$D63))&gt;INDEX(Kalender!$B$81:$B$110,MAX(1,$D63))),AND($E63&gt;0,INDEX(Kalender!HV$81:HV$110,MAX(1,$E63))&gt;INDEX(Kalender!$B$81:$B$110,MAX(1,$E63))),AND($F63&gt;0,INDEX(Kalender!HV$81:HV$110,MAX(1,$F63))&gt;INDEX(Kalender!$B$81:$B$110,MAX(1,$F63)))),2,0))</f>
        <v>0</v>
      </c>
      <c r="HW63" s="5" t="n">
        <f aca="false">IF(Kalender!HW63&lt;&gt;1,0,IF(AND($B63&gt;0,INDEX(Kalender!HW$68:HW$77,MAX(1,$B63))&gt;INDEX(Kalender!$B$68:$B$77,MAX(1,$B63))),1,0)+IF(OR(AND($C63&gt;0,INDEX(Kalender!HW$81:HW$110,MAX(1,$C63))&gt;INDEX(Kalender!$B$81:$B$110,MAX(1,$C63))),AND($D63&gt;0,INDEX(Kalender!HW$81:HW$110,MAX(1,$D63))&gt;INDEX(Kalender!$B$81:$B$110,MAX(1,$D63))),AND($E63&gt;0,INDEX(Kalender!HW$81:HW$110,MAX(1,$E63))&gt;INDEX(Kalender!$B$81:$B$110,MAX(1,$E63))),AND($F63&gt;0,INDEX(Kalender!HW$81:HW$110,MAX(1,$F63))&gt;INDEX(Kalender!$B$81:$B$110,MAX(1,$F63)))),2,0))</f>
        <v>0</v>
      </c>
      <c r="HX63" s="5" t="n">
        <f aca="false">IF(Kalender!HX63&lt;&gt;1,0,IF(AND($B63&gt;0,INDEX(Kalender!HX$68:HX$77,MAX(1,$B63))&gt;INDEX(Kalender!$B$68:$B$77,MAX(1,$B63))),1,0)+IF(OR(AND($C63&gt;0,INDEX(Kalender!HX$81:HX$110,MAX(1,$C63))&gt;INDEX(Kalender!$B$81:$B$110,MAX(1,$C63))),AND($D63&gt;0,INDEX(Kalender!HX$81:HX$110,MAX(1,$D63))&gt;INDEX(Kalender!$B$81:$B$110,MAX(1,$D63))),AND($E63&gt;0,INDEX(Kalender!HX$81:HX$110,MAX(1,$E63))&gt;INDEX(Kalender!$B$81:$B$110,MAX(1,$E63))),AND($F63&gt;0,INDEX(Kalender!HX$81:HX$110,MAX(1,$F63))&gt;INDEX(Kalender!$B$81:$B$110,MAX(1,$F63)))),2,0))</f>
        <v>0</v>
      </c>
      <c r="HY63" s="5" t="n">
        <f aca="false">IF(Kalender!HY63&lt;&gt;1,0,IF(AND($B63&gt;0,INDEX(Kalender!HY$68:HY$77,MAX(1,$B63))&gt;INDEX(Kalender!$B$68:$B$77,MAX(1,$B63))),1,0)+IF(OR(AND($C63&gt;0,INDEX(Kalender!HY$81:HY$110,MAX(1,$C63))&gt;INDEX(Kalender!$B$81:$B$110,MAX(1,$C63))),AND($D63&gt;0,INDEX(Kalender!HY$81:HY$110,MAX(1,$D63))&gt;INDEX(Kalender!$B$81:$B$110,MAX(1,$D63))),AND($E63&gt;0,INDEX(Kalender!HY$81:HY$110,MAX(1,$E63))&gt;INDEX(Kalender!$B$81:$B$110,MAX(1,$E63))),AND($F63&gt;0,INDEX(Kalender!HY$81:HY$110,MAX(1,$F63))&gt;INDEX(Kalender!$B$81:$B$110,MAX(1,$F63)))),2,0))</f>
        <v>0</v>
      </c>
      <c r="HZ63" s="5" t="n">
        <f aca="false">IF(Kalender!HZ63&lt;&gt;1,0,IF(AND($B63&gt;0,INDEX(Kalender!HZ$68:HZ$77,MAX(1,$B63))&gt;INDEX(Kalender!$B$68:$B$77,MAX(1,$B63))),1,0)+IF(OR(AND($C63&gt;0,INDEX(Kalender!HZ$81:HZ$110,MAX(1,$C63))&gt;INDEX(Kalender!$B$81:$B$110,MAX(1,$C63))),AND($D63&gt;0,INDEX(Kalender!HZ$81:HZ$110,MAX(1,$D63))&gt;INDEX(Kalender!$B$81:$B$110,MAX(1,$D63))),AND($E63&gt;0,INDEX(Kalender!HZ$81:HZ$110,MAX(1,$E63))&gt;INDEX(Kalender!$B$81:$B$110,MAX(1,$E63))),AND($F63&gt;0,INDEX(Kalender!HZ$81:HZ$110,MAX(1,$F63))&gt;INDEX(Kalender!$B$81:$B$110,MAX(1,$F63)))),2,0))</f>
        <v>0</v>
      </c>
      <c r="IA63" s="5" t="n">
        <f aca="false">IF(Kalender!IA63&lt;&gt;1,0,IF(AND($B63&gt;0,INDEX(Kalender!IA$68:IA$77,MAX(1,$B63))&gt;INDEX(Kalender!$B$68:$B$77,MAX(1,$B63))),1,0)+IF(OR(AND($C63&gt;0,INDEX(Kalender!IA$81:IA$110,MAX(1,$C63))&gt;INDEX(Kalender!$B$81:$B$110,MAX(1,$C63))),AND($D63&gt;0,INDEX(Kalender!IA$81:IA$110,MAX(1,$D63))&gt;INDEX(Kalender!$B$81:$B$110,MAX(1,$D63))),AND($E63&gt;0,INDEX(Kalender!IA$81:IA$110,MAX(1,$E63))&gt;INDEX(Kalender!$B$81:$B$110,MAX(1,$E63))),AND($F63&gt;0,INDEX(Kalender!IA$81:IA$110,MAX(1,$F63))&gt;INDEX(Kalender!$B$81:$B$110,MAX(1,$F63)))),2,0))</f>
        <v>0</v>
      </c>
      <c r="IB63" s="5" t="n">
        <f aca="false">IF(Kalender!IB63&lt;&gt;1,0,IF(AND($B63&gt;0,INDEX(Kalender!IB$68:IB$77,MAX(1,$B63))&gt;INDEX(Kalender!$B$68:$B$77,MAX(1,$B63))),1,0)+IF(OR(AND($C63&gt;0,INDEX(Kalender!IB$81:IB$110,MAX(1,$C63))&gt;INDEX(Kalender!$B$81:$B$110,MAX(1,$C63))),AND($D63&gt;0,INDEX(Kalender!IB$81:IB$110,MAX(1,$D63))&gt;INDEX(Kalender!$B$81:$B$110,MAX(1,$D63))),AND($E63&gt;0,INDEX(Kalender!IB$81:IB$110,MAX(1,$E63))&gt;INDEX(Kalender!$B$81:$B$110,MAX(1,$E63))),AND($F63&gt;0,INDEX(Kalender!IB$81:IB$110,MAX(1,$F63))&gt;INDEX(Kalender!$B$81:$B$110,MAX(1,$F63)))),2,0))</f>
        <v>0</v>
      </c>
      <c r="IC63" s="5" t="n">
        <f aca="false">IF(Kalender!IC63&lt;&gt;1,0,IF(AND($B63&gt;0,INDEX(Kalender!IC$68:IC$77,MAX(1,$B63))&gt;INDEX(Kalender!$B$68:$B$77,MAX(1,$B63))),1,0)+IF(OR(AND($C63&gt;0,INDEX(Kalender!IC$81:IC$110,MAX(1,$C63))&gt;INDEX(Kalender!$B$81:$B$110,MAX(1,$C63))),AND($D63&gt;0,INDEX(Kalender!IC$81:IC$110,MAX(1,$D63))&gt;INDEX(Kalender!$B$81:$B$110,MAX(1,$D63))),AND($E63&gt;0,INDEX(Kalender!IC$81:IC$110,MAX(1,$E63))&gt;INDEX(Kalender!$B$81:$B$110,MAX(1,$E63))),AND($F63&gt;0,INDEX(Kalender!IC$81:IC$110,MAX(1,$F63))&gt;INDEX(Kalender!$B$81:$B$110,MAX(1,$F63)))),2,0))</f>
        <v>0</v>
      </c>
      <c r="ID63" s="5" t="n">
        <f aca="false">IF(Kalender!ID63&lt;&gt;1,0,IF(AND($B63&gt;0,INDEX(Kalender!ID$68:ID$77,MAX(1,$B63))&gt;INDEX(Kalender!$B$68:$B$77,MAX(1,$B63))),1,0)+IF(OR(AND($C63&gt;0,INDEX(Kalender!ID$81:ID$110,MAX(1,$C63))&gt;INDEX(Kalender!$B$81:$B$110,MAX(1,$C63))),AND($D63&gt;0,INDEX(Kalender!ID$81:ID$110,MAX(1,$D63))&gt;INDEX(Kalender!$B$81:$B$110,MAX(1,$D63))),AND($E63&gt;0,INDEX(Kalender!ID$81:ID$110,MAX(1,$E63))&gt;INDEX(Kalender!$B$81:$B$110,MAX(1,$E63))),AND($F63&gt;0,INDEX(Kalender!ID$81:ID$110,MAX(1,$F63))&gt;INDEX(Kalender!$B$81:$B$110,MAX(1,$F63)))),2,0))</f>
        <v>0</v>
      </c>
      <c r="IE63" s="5" t="n">
        <f aca="false">IF(Kalender!IE63&lt;&gt;1,0,IF(AND($B63&gt;0,INDEX(Kalender!IE$68:IE$77,MAX(1,$B63))&gt;INDEX(Kalender!$B$68:$B$77,MAX(1,$B63))),1,0)+IF(OR(AND($C63&gt;0,INDEX(Kalender!IE$81:IE$110,MAX(1,$C63))&gt;INDEX(Kalender!$B$81:$B$110,MAX(1,$C63))),AND($D63&gt;0,INDEX(Kalender!IE$81:IE$110,MAX(1,$D63))&gt;INDEX(Kalender!$B$81:$B$110,MAX(1,$D63))),AND($E63&gt;0,INDEX(Kalender!IE$81:IE$110,MAX(1,$E63))&gt;INDEX(Kalender!$B$81:$B$110,MAX(1,$E63))),AND($F63&gt;0,INDEX(Kalender!IE$81:IE$110,MAX(1,$F63))&gt;INDEX(Kalender!$B$81:$B$110,MAX(1,$F63)))),2,0))</f>
        <v>0</v>
      </c>
      <c r="IF63" s="5" t="n">
        <f aca="false">IF(Kalender!IF63&lt;&gt;1,0,IF(AND($B63&gt;0,INDEX(Kalender!IF$68:IF$77,MAX(1,$B63))&gt;INDEX(Kalender!$B$68:$B$77,MAX(1,$B63))),1,0)+IF(OR(AND($C63&gt;0,INDEX(Kalender!IF$81:IF$110,MAX(1,$C63))&gt;INDEX(Kalender!$B$81:$B$110,MAX(1,$C63))),AND($D63&gt;0,INDEX(Kalender!IF$81:IF$110,MAX(1,$D63))&gt;INDEX(Kalender!$B$81:$B$110,MAX(1,$D63))),AND($E63&gt;0,INDEX(Kalender!IF$81:IF$110,MAX(1,$E63))&gt;INDEX(Kalender!$B$81:$B$110,MAX(1,$E63))),AND($F63&gt;0,INDEX(Kalender!IF$81:IF$110,MAX(1,$F63))&gt;INDEX(Kalender!$B$81:$B$110,MAX(1,$F63)))),2,0))</f>
        <v>0</v>
      </c>
      <c r="IG63" s="5" t="n">
        <f aca="false">IF(Kalender!IG63&lt;&gt;1,0,IF(AND($B63&gt;0,INDEX(Kalender!IG$68:IG$77,MAX(1,$B63))&gt;INDEX(Kalender!$B$68:$B$77,MAX(1,$B63))),1,0)+IF(OR(AND($C63&gt;0,INDEX(Kalender!IG$81:IG$110,MAX(1,$C63))&gt;INDEX(Kalender!$B$81:$B$110,MAX(1,$C63))),AND($D63&gt;0,INDEX(Kalender!IG$81:IG$110,MAX(1,$D63))&gt;INDEX(Kalender!$B$81:$B$110,MAX(1,$D63))),AND($E63&gt;0,INDEX(Kalender!IG$81:IG$110,MAX(1,$E63))&gt;INDEX(Kalender!$B$81:$B$110,MAX(1,$E63))),AND($F63&gt;0,INDEX(Kalender!IG$81:IG$110,MAX(1,$F63))&gt;INDEX(Kalender!$B$81:$B$110,MAX(1,$F63)))),2,0))</f>
        <v>0</v>
      </c>
      <c r="IH63" s="5" t="n">
        <f aca="false">IF(Kalender!IH63&lt;&gt;1,0,IF(AND($B63&gt;0,INDEX(Kalender!IH$68:IH$77,MAX(1,$B63))&gt;INDEX(Kalender!$B$68:$B$77,MAX(1,$B63))),1,0)+IF(OR(AND($C63&gt;0,INDEX(Kalender!IH$81:IH$110,MAX(1,$C63))&gt;INDEX(Kalender!$B$81:$B$110,MAX(1,$C63))),AND($D63&gt;0,INDEX(Kalender!IH$81:IH$110,MAX(1,$D63))&gt;INDEX(Kalender!$B$81:$B$110,MAX(1,$D63))),AND($E63&gt;0,INDEX(Kalender!IH$81:IH$110,MAX(1,$E63))&gt;INDEX(Kalender!$B$81:$B$110,MAX(1,$E63))),AND($F63&gt;0,INDEX(Kalender!IH$81:IH$110,MAX(1,$F63))&gt;INDEX(Kalender!$B$81:$B$110,MAX(1,$F63)))),2,0))</f>
        <v>0</v>
      </c>
      <c r="II63" s="5" t="n">
        <f aca="false">IF(Kalender!II63&lt;&gt;1,0,IF(AND($B63&gt;0,INDEX(Kalender!II$68:II$77,MAX(1,$B63))&gt;INDEX(Kalender!$B$68:$B$77,MAX(1,$B63))),1,0)+IF(OR(AND($C63&gt;0,INDEX(Kalender!II$81:II$110,MAX(1,$C63))&gt;INDEX(Kalender!$B$81:$B$110,MAX(1,$C63))),AND($D63&gt;0,INDEX(Kalender!II$81:II$110,MAX(1,$D63))&gt;INDEX(Kalender!$B$81:$B$110,MAX(1,$D63))),AND($E63&gt;0,INDEX(Kalender!II$81:II$110,MAX(1,$E63))&gt;INDEX(Kalender!$B$81:$B$110,MAX(1,$E63))),AND($F63&gt;0,INDEX(Kalender!II$81:II$110,MAX(1,$F63))&gt;INDEX(Kalender!$B$81:$B$110,MAX(1,$F63)))),2,0))</f>
        <v>0</v>
      </c>
      <c r="IJ63" s="5" t="n">
        <f aca="false">IF(Kalender!IJ63&lt;&gt;1,0,IF(AND($B63&gt;0,INDEX(Kalender!IJ$68:IJ$77,MAX(1,$B63))&gt;INDEX(Kalender!$B$68:$B$77,MAX(1,$B63))),1,0)+IF(OR(AND($C63&gt;0,INDEX(Kalender!IJ$81:IJ$110,MAX(1,$C63))&gt;INDEX(Kalender!$B$81:$B$110,MAX(1,$C63))),AND($D63&gt;0,INDEX(Kalender!IJ$81:IJ$110,MAX(1,$D63))&gt;INDEX(Kalender!$B$81:$B$110,MAX(1,$D63))),AND($E63&gt;0,INDEX(Kalender!IJ$81:IJ$110,MAX(1,$E63))&gt;INDEX(Kalender!$B$81:$B$110,MAX(1,$E63))),AND($F63&gt;0,INDEX(Kalender!IJ$81:IJ$110,MAX(1,$F63))&gt;INDEX(Kalender!$B$81:$B$110,MAX(1,$F63)))),2,0))</f>
        <v>0</v>
      </c>
      <c r="IK63" s="5" t="n">
        <f aca="false">IF(Kalender!IK63&lt;&gt;1,0,IF(AND($B63&gt;0,INDEX(Kalender!IK$68:IK$77,MAX(1,$B63))&gt;INDEX(Kalender!$B$68:$B$77,MAX(1,$B63))),1,0)+IF(OR(AND($C63&gt;0,INDEX(Kalender!IK$81:IK$110,MAX(1,$C63))&gt;INDEX(Kalender!$B$81:$B$110,MAX(1,$C63))),AND($D63&gt;0,INDEX(Kalender!IK$81:IK$110,MAX(1,$D63))&gt;INDEX(Kalender!$B$81:$B$110,MAX(1,$D63))),AND($E63&gt;0,INDEX(Kalender!IK$81:IK$110,MAX(1,$E63))&gt;INDEX(Kalender!$B$81:$B$110,MAX(1,$E63))),AND($F63&gt;0,INDEX(Kalender!IK$81:IK$110,MAX(1,$F63))&gt;INDEX(Kalender!$B$81:$B$110,MAX(1,$F63)))),2,0))</f>
        <v>0</v>
      </c>
      <c r="IL63" s="5" t="n">
        <f aca="false">IF(Kalender!IL63&lt;&gt;1,0,IF(AND($B63&gt;0,INDEX(Kalender!IL$68:IL$77,MAX(1,$B63))&gt;INDEX(Kalender!$B$68:$B$77,MAX(1,$B63))),1,0)+IF(OR(AND($C63&gt;0,INDEX(Kalender!IL$81:IL$110,MAX(1,$C63))&gt;INDEX(Kalender!$B$81:$B$110,MAX(1,$C63))),AND($D63&gt;0,INDEX(Kalender!IL$81:IL$110,MAX(1,$D63))&gt;INDEX(Kalender!$B$81:$B$110,MAX(1,$D63))),AND($E63&gt;0,INDEX(Kalender!IL$81:IL$110,MAX(1,$E63))&gt;INDEX(Kalender!$B$81:$B$110,MAX(1,$E63))),AND($F63&gt;0,INDEX(Kalender!IL$81:IL$110,MAX(1,$F63))&gt;INDEX(Kalender!$B$81:$B$110,MAX(1,$F63)))),2,0))</f>
        <v>0</v>
      </c>
      <c r="IM63" s="5" t="n">
        <f aca="false">IF(Kalender!IM63&lt;&gt;1,0,IF(AND($B63&gt;0,INDEX(Kalender!IM$68:IM$77,MAX(1,$B63))&gt;INDEX(Kalender!$B$68:$B$77,MAX(1,$B63))),1,0)+IF(OR(AND($C63&gt;0,INDEX(Kalender!IM$81:IM$110,MAX(1,$C63))&gt;INDEX(Kalender!$B$81:$B$110,MAX(1,$C63))),AND($D63&gt;0,INDEX(Kalender!IM$81:IM$110,MAX(1,$D63))&gt;INDEX(Kalender!$B$81:$B$110,MAX(1,$D63))),AND($E63&gt;0,INDEX(Kalender!IM$81:IM$110,MAX(1,$E63))&gt;INDEX(Kalender!$B$81:$B$110,MAX(1,$E63))),AND($F63&gt;0,INDEX(Kalender!IM$81:IM$110,MAX(1,$F63))&gt;INDEX(Kalender!$B$81:$B$110,MAX(1,$F63)))),2,0))</f>
        <v>0</v>
      </c>
      <c r="IN63" s="5" t="n">
        <f aca="false">IF(Kalender!IN63&lt;&gt;1,0,IF(AND($B63&gt;0,INDEX(Kalender!IN$68:IN$77,MAX(1,$B63))&gt;INDEX(Kalender!$B$68:$B$77,MAX(1,$B63))),1,0)+IF(OR(AND($C63&gt;0,INDEX(Kalender!IN$81:IN$110,MAX(1,$C63))&gt;INDEX(Kalender!$B$81:$B$110,MAX(1,$C63))),AND($D63&gt;0,INDEX(Kalender!IN$81:IN$110,MAX(1,$D63))&gt;INDEX(Kalender!$B$81:$B$110,MAX(1,$D63))),AND($E63&gt;0,INDEX(Kalender!IN$81:IN$110,MAX(1,$E63))&gt;INDEX(Kalender!$B$81:$B$110,MAX(1,$E63))),AND($F63&gt;0,INDEX(Kalender!IN$81:IN$110,MAX(1,$F63))&gt;INDEX(Kalender!$B$81:$B$110,MAX(1,$F63)))),2,0))</f>
        <v>0</v>
      </c>
      <c r="IO63" s="5" t="n">
        <f aca="false">IF(Kalender!IO63&lt;&gt;1,0,IF(AND($B63&gt;0,INDEX(Kalender!IO$68:IO$77,MAX(1,$B63))&gt;INDEX(Kalender!$B$68:$B$77,MAX(1,$B63))),1,0)+IF(OR(AND($C63&gt;0,INDEX(Kalender!IO$81:IO$110,MAX(1,$C63))&gt;INDEX(Kalender!$B$81:$B$110,MAX(1,$C63))),AND($D63&gt;0,INDEX(Kalender!IO$81:IO$110,MAX(1,$D63))&gt;INDEX(Kalender!$B$81:$B$110,MAX(1,$D63))),AND($E63&gt;0,INDEX(Kalender!IO$81:IO$110,MAX(1,$E63))&gt;INDEX(Kalender!$B$81:$B$110,MAX(1,$E63))),AND($F63&gt;0,INDEX(Kalender!IO$81:IO$110,MAX(1,$F63))&gt;INDEX(Kalender!$B$81:$B$110,MAX(1,$F63)))),2,0))</f>
        <v>0</v>
      </c>
      <c r="IP63" s="5" t="n">
        <f aca="false">IF(Kalender!IP63&lt;&gt;1,0,IF(AND($B63&gt;0,INDEX(Kalender!IP$68:IP$77,MAX(1,$B63))&gt;INDEX(Kalender!$B$68:$B$77,MAX(1,$B63))),1,0)+IF(OR(AND($C63&gt;0,INDEX(Kalender!IP$81:IP$110,MAX(1,$C63))&gt;INDEX(Kalender!$B$81:$B$110,MAX(1,$C63))),AND($D63&gt;0,INDEX(Kalender!IP$81:IP$110,MAX(1,$D63))&gt;INDEX(Kalender!$B$81:$B$110,MAX(1,$D63))),AND($E63&gt;0,INDEX(Kalender!IP$81:IP$110,MAX(1,$E63))&gt;INDEX(Kalender!$B$81:$B$110,MAX(1,$E63))),AND($F63&gt;0,INDEX(Kalender!IP$81:IP$110,MAX(1,$F63))&gt;INDEX(Kalender!$B$81:$B$110,MAX(1,$F63)))),2,0))</f>
        <v>0</v>
      </c>
      <c r="IQ63" s="5" t="n">
        <f aca="false">IF(Kalender!IQ63&lt;&gt;1,0,IF(AND($B63&gt;0,INDEX(Kalender!IQ$68:IQ$77,MAX(1,$B63))&gt;INDEX(Kalender!$B$68:$B$77,MAX(1,$B63))),1,0)+IF(OR(AND($C63&gt;0,INDEX(Kalender!IQ$81:IQ$110,MAX(1,$C63))&gt;INDEX(Kalender!$B$81:$B$110,MAX(1,$C63))),AND($D63&gt;0,INDEX(Kalender!IQ$81:IQ$110,MAX(1,$D63))&gt;INDEX(Kalender!$B$81:$B$110,MAX(1,$D63))),AND($E63&gt;0,INDEX(Kalender!IQ$81:IQ$110,MAX(1,$E63))&gt;INDEX(Kalender!$B$81:$B$110,MAX(1,$E63))),AND($F63&gt;0,INDEX(Kalender!IQ$81:IQ$110,MAX(1,$F63))&gt;INDEX(Kalender!$B$81:$B$110,MAX(1,$F63)))),2,0))</f>
        <v>0</v>
      </c>
      <c r="IR63" s="5" t="n">
        <f aca="false">IF(Kalender!IR63&lt;&gt;1,0,IF(AND($B63&gt;0,INDEX(Kalender!IR$68:IR$77,MAX(1,$B63))&gt;INDEX(Kalender!$B$68:$B$77,MAX(1,$B63))),1,0)+IF(OR(AND($C63&gt;0,INDEX(Kalender!IR$81:IR$110,MAX(1,$C63))&gt;INDEX(Kalender!$B$81:$B$110,MAX(1,$C63))),AND($D63&gt;0,INDEX(Kalender!IR$81:IR$110,MAX(1,$D63))&gt;INDEX(Kalender!$B$81:$B$110,MAX(1,$D63))),AND($E63&gt;0,INDEX(Kalender!IR$81:IR$110,MAX(1,$E63))&gt;INDEX(Kalender!$B$81:$B$110,MAX(1,$E63))),AND($F63&gt;0,INDEX(Kalender!IR$81:IR$110,MAX(1,$F63))&gt;INDEX(Kalender!$B$81:$B$110,MAX(1,$F63)))),2,0))</f>
        <v>0</v>
      </c>
      <c r="IS63" s="5" t="n">
        <f aca="false">IF(Kalender!IS63&lt;&gt;1,0,IF(AND($B63&gt;0,INDEX(Kalender!IS$68:IS$77,MAX(1,$B63))&gt;INDEX(Kalender!$B$68:$B$77,MAX(1,$B63))),1,0)+IF(OR(AND($C63&gt;0,INDEX(Kalender!IS$81:IS$110,MAX(1,$C63))&gt;INDEX(Kalender!$B$81:$B$110,MAX(1,$C63))),AND($D63&gt;0,INDEX(Kalender!IS$81:IS$110,MAX(1,$D63))&gt;INDEX(Kalender!$B$81:$B$110,MAX(1,$D63))),AND($E63&gt;0,INDEX(Kalender!IS$81:IS$110,MAX(1,$E63))&gt;INDEX(Kalender!$B$81:$B$110,MAX(1,$E63))),AND($F63&gt;0,INDEX(Kalender!IS$81:IS$110,MAX(1,$F63))&gt;INDEX(Kalender!$B$81:$B$110,MAX(1,$F63)))),2,0))</f>
        <v>0</v>
      </c>
      <c r="IT63" s="5" t="n">
        <f aca="false">IF(Kalender!IT63&lt;&gt;1,0,IF(AND($B63&gt;0,INDEX(Kalender!IT$68:IT$77,MAX(1,$B63))&gt;INDEX(Kalender!$B$68:$B$77,MAX(1,$B63))),1,0)+IF(OR(AND($C63&gt;0,INDEX(Kalender!IT$81:IT$110,MAX(1,$C63))&gt;INDEX(Kalender!$B$81:$B$110,MAX(1,$C63))),AND($D63&gt;0,INDEX(Kalender!IT$81:IT$110,MAX(1,$D63))&gt;INDEX(Kalender!$B$81:$B$110,MAX(1,$D63))),AND($E63&gt;0,INDEX(Kalender!IT$81:IT$110,MAX(1,$E63))&gt;INDEX(Kalender!$B$81:$B$110,MAX(1,$E63))),AND($F63&gt;0,INDEX(Kalender!IT$81:IT$110,MAX(1,$F63))&gt;INDEX(Kalender!$B$81:$B$110,MAX(1,$F63)))),2,0))</f>
        <v>0</v>
      </c>
      <c r="IU63" s="5" t="n">
        <f aca="false">IF(Kalender!IU63&lt;&gt;1,0,IF(AND($B63&gt;0,INDEX(Kalender!IU$68:IU$77,MAX(1,$B63))&gt;INDEX(Kalender!$B$68:$B$77,MAX(1,$B63))),1,0)+IF(OR(AND($C63&gt;0,INDEX(Kalender!IU$81:IU$110,MAX(1,$C63))&gt;INDEX(Kalender!$B$81:$B$110,MAX(1,$C63))),AND($D63&gt;0,INDEX(Kalender!IU$81:IU$110,MAX(1,$D63))&gt;INDEX(Kalender!$B$81:$B$110,MAX(1,$D63))),AND($E63&gt;0,INDEX(Kalender!IU$81:IU$110,MAX(1,$E63))&gt;INDEX(Kalender!$B$81:$B$110,MAX(1,$E63))),AND($F63&gt;0,INDEX(Kalender!IU$81:IU$110,MAX(1,$F63))&gt;INDEX(Kalender!$B$81:$B$110,MAX(1,$F63)))),2,0))</f>
        <v>0</v>
      </c>
      <c r="IV63" s="5" t="n">
        <f aca="false">IF(Kalender!IV63&lt;&gt;1,0,IF(AND($B63&gt;0,INDEX(Kalender!IV$68:IV$77,MAX(1,$B63))&gt;INDEX(Kalender!$B$68:$B$77,MAX(1,$B63))),1,0)+IF(OR(AND($C63&gt;0,INDEX(Kalender!IV$81:IV$110,MAX(1,$C63))&gt;INDEX(Kalender!$B$81:$B$110,MAX(1,$C63))),AND($D63&gt;0,INDEX(Kalender!IV$81:IV$110,MAX(1,$D63))&gt;INDEX(Kalender!$B$81:$B$110,MAX(1,$D63))),AND($E63&gt;0,INDEX(Kalender!IV$81:IV$110,MAX(1,$E63))&gt;INDEX(Kalender!$B$81:$B$110,MAX(1,$E63))),AND($F63&gt;0,INDEX(Kalender!IV$81:IV$110,MAX(1,$F63))&gt;INDEX(Kalender!$B$81:$B$110,MAX(1,$F63)))),2,0))</f>
        <v>0</v>
      </c>
      <c r="IW63" s="5" t="n">
        <f aca="false">IF(Kalender!IW63&lt;&gt;1,0,IF(AND($B63&gt;0,INDEX(Kalender!IW$68:IW$77,MAX(1,$B63))&gt;INDEX(Kalender!$B$68:$B$77,MAX(1,$B63))),1,0)+IF(OR(AND($C63&gt;0,INDEX(Kalender!IW$81:IW$110,MAX(1,$C63))&gt;INDEX(Kalender!$B$81:$B$110,MAX(1,$C63))),AND($D63&gt;0,INDEX(Kalender!IW$81:IW$110,MAX(1,$D63))&gt;INDEX(Kalender!$B$81:$B$110,MAX(1,$D63))),AND($E63&gt;0,INDEX(Kalender!IW$81:IW$110,MAX(1,$E63))&gt;INDEX(Kalender!$B$81:$B$110,MAX(1,$E63))),AND($F63&gt;0,INDEX(Kalender!IW$81:IW$110,MAX(1,$F63))&gt;INDEX(Kalender!$B$81:$B$110,MAX(1,$F63)))),2,0))</f>
        <v>0</v>
      </c>
      <c r="IX63" s="5" t="n">
        <f aca="false">IF(Kalender!IX63&lt;&gt;1,0,IF(AND($B63&gt;0,INDEX(Kalender!IX$68:IX$77,MAX(1,$B63))&gt;INDEX(Kalender!$B$68:$B$77,MAX(1,$B63))),1,0)+IF(OR(AND($C63&gt;0,INDEX(Kalender!IX$81:IX$110,MAX(1,$C63))&gt;INDEX(Kalender!$B$81:$B$110,MAX(1,$C63))),AND($D63&gt;0,INDEX(Kalender!IX$81:IX$110,MAX(1,$D63))&gt;INDEX(Kalender!$B$81:$B$110,MAX(1,$D63))),AND($E63&gt;0,INDEX(Kalender!IX$81:IX$110,MAX(1,$E63))&gt;INDEX(Kalender!$B$81:$B$110,MAX(1,$E63))),AND($F63&gt;0,INDEX(Kalender!IX$81:IX$110,MAX(1,$F63))&gt;INDEX(Kalender!$B$81:$B$110,MAX(1,$F63)))),2,0))</f>
        <v>0</v>
      </c>
      <c r="IY63" s="5" t="n">
        <f aca="false">IF(Kalender!IY63&lt;&gt;1,0,IF(AND($B63&gt;0,INDEX(Kalender!IY$68:IY$77,MAX(1,$B63))&gt;INDEX(Kalender!$B$68:$B$77,MAX(1,$B63))),1,0)+IF(OR(AND($C63&gt;0,INDEX(Kalender!IY$81:IY$110,MAX(1,$C63))&gt;INDEX(Kalender!$B$81:$B$110,MAX(1,$C63))),AND($D63&gt;0,INDEX(Kalender!IY$81:IY$110,MAX(1,$D63))&gt;INDEX(Kalender!$B$81:$B$110,MAX(1,$D63))),AND($E63&gt;0,INDEX(Kalender!IY$81:IY$110,MAX(1,$E63))&gt;INDEX(Kalender!$B$81:$B$110,MAX(1,$E63))),AND($F63&gt;0,INDEX(Kalender!IY$81:IY$110,MAX(1,$F63))&gt;INDEX(Kalender!$B$81:$B$110,MAX(1,$F63)))),2,0))</f>
        <v>0</v>
      </c>
      <c r="IZ63" s="5" t="n">
        <f aca="false">IF(Kalender!IZ63&lt;&gt;1,0,IF(AND($B63&gt;0,INDEX(Kalender!IZ$68:IZ$77,MAX(1,$B63))&gt;INDEX(Kalender!$B$68:$B$77,MAX(1,$B63))),1,0)+IF(OR(AND($C63&gt;0,INDEX(Kalender!IZ$81:IZ$110,MAX(1,$C63))&gt;INDEX(Kalender!$B$81:$B$110,MAX(1,$C63))),AND($D63&gt;0,INDEX(Kalender!IZ$81:IZ$110,MAX(1,$D63))&gt;INDEX(Kalender!$B$81:$B$110,MAX(1,$D63))),AND($E63&gt;0,INDEX(Kalender!IZ$81:IZ$110,MAX(1,$E63))&gt;INDEX(Kalender!$B$81:$B$110,MAX(1,$E63))),AND($F63&gt;0,INDEX(Kalender!IZ$81:IZ$110,MAX(1,$F63))&gt;INDEX(Kalender!$B$81:$B$110,MAX(1,$F63)))),2,0))</f>
        <v>0</v>
      </c>
      <c r="JA63" s="5" t="n">
        <f aca="false">IF(Kalender!JA63&lt;&gt;1,0,IF(AND($B63&gt;0,INDEX(Kalender!JA$68:JA$77,MAX(1,$B63))&gt;INDEX(Kalender!$B$68:$B$77,MAX(1,$B63))),1,0)+IF(OR(AND($C63&gt;0,INDEX(Kalender!JA$81:JA$110,MAX(1,$C63))&gt;INDEX(Kalender!$B$81:$B$110,MAX(1,$C63))),AND($D63&gt;0,INDEX(Kalender!JA$81:JA$110,MAX(1,$D63))&gt;INDEX(Kalender!$B$81:$B$110,MAX(1,$D63))),AND($E63&gt;0,INDEX(Kalender!JA$81:JA$110,MAX(1,$E63))&gt;INDEX(Kalender!$B$81:$B$110,MAX(1,$E63))),AND($F63&gt;0,INDEX(Kalender!JA$81:JA$110,MAX(1,$F63))&gt;INDEX(Kalender!$B$81:$B$110,MAX(1,$F63)))),2,0))</f>
        <v>0</v>
      </c>
      <c r="JB63" s="5" t="n">
        <f aca="false">IF(Kalender!JB63&lt;&gt;1,0,IF(AND($B63&gt;0,INDEX(Kalender!JB$68:JB$77,MAX(1,$B63))&gt;INDEX(Kalender!$B$68:$B$77,MAX(1,$B63))),1,0)+IF(OR(AND($C63&gt;0,INDEX(Kalender!JB$81:JB$110,MAX(1,$C63))&gt;INDEX(Kalender!$B$81:$B$110,MAX(1,$C63))),AND($D63&gt;0,INDEX(Kalender!JB$81:JB$110,MAX(1,$D63))&gt;INDEX(Kalender!$B$81:$B$110,MAX(1,$D63))),AND($E63&gt;0,INDEX(Kalender!JB$81:JB$110,MAX(1,$E63))&gt;INDEX(Kalender!$B$81:$B$110,MAX(1,$E63))),AND($F63&gt;0,INDEX(Kalender!JB$81:JB$110,MAX(1,$F63))&gt;INDEX(Kalender!$B$81:$B$110,MAX(1,$F63)))),2,0))</f>
        <v>0</v>
      </c>
      <c r="JC63" s="5" t="n">
        <f aca="false">IF(Kalender!JC63&lt;&gt;1,0,IF(AND($B63&gt;0,INDEX(Kalender!JC$68:JC$77,MAX(1,$B63))&gt;INDEX(Kalender!$B$68:$B$77,MAX(1,$B63))),1,0)+IF(OR(AND($C63&gt;0,INDEX(Kalender!JC$81:JC$110,MAX(1,$C63))&gt;INDEX(Kalender!$B$81:$B$110,MAX(1,$C63))),AND($D63&gt;0,INDEX(Kalender!JC$81:JC$110,MAX(1,$D63))&gt;INDEX(Kalender!$B$81:$B$110,MAX(1,$D63))),AND($E63&gt;0,INDEX(Kalender!JC$81:JC$110,MAX(1,$E63))&gt;INDEX(Kalender!$B$81:$B$110,MAX(1,$E63))),AND($F63&gt;0,INDEX(Kalender!JC$81:JC$110,MAX(1,$F63))&gt;INDEX(Kalender!$B$81:$B$110,MAX(1,$F63)))),2,0))</f>
        <v>0</v>
      </c>
      <c r="JD63" s="5" t="n">
        <f aca="false">IF(Kalender!JD63&lt;&gt;1,0,IF(AND($B63&gt;0,INDEX(Kalender!JD$68:JD$77,MAX(1,$B63))&gt;INDEX(Kalender!$B$68:$B$77,MAX(1,$B63))),1,0)+IF(OR(AND($C63&gt;0,INDEX(Kalender!JD$81:JD$110,MAX(1,$C63))&gt;INDEX(Kalender!$B$81:$B$110,MAX(1,$C63))),AND($D63&gt;0,INDEX(Kalender!JD$81:JD$110,MAX(1,$D63))&gt;INDEX(Kalender!$B$81:$B$110,MAX(1,$D63))),AND($E63&gt;0,INDEX(Kalender!JD$81:JD$110,MAX(1,$E63))&gt;INDEX(Kalender!$B$81:$B$110,MAX(1,$E63))),AND($F63&gt;0,INDEX(Kalender!JD$81:JD$110,MAX(1,$F63))&gt;INDEX(Kalender!$B$81:$B$110,MAX(1,$F63)))),2,0))</f>
        <v>0</v>
      </c>
      <c r="JE63" s="5" t="n">
        <f aca="false">IF(Kalender!JE63&lt;&gt;1,0,IF(AND($B63&gt;0,INDEX(Kalender!JE$68:JE$77,MAX(1,$B63))&gt;INDEX(Kalender!$B$68:$B$77,MAX(1,$B63))),1,0)+IF(OR(AND($C63&gt;0,INDEX(Kalender!JE$81:JE$110,MAX(1,$C63))&gt;INDEX(Kalender!$B$81:$B$110,MAX(1,$C63))),AND($D63&gt;0,INDEX(Kalender!JE$81:JE$110,MAX(1,$D63))&gt;INDEX(Kalender!$B$81:$B$110,MAX(1,$D63))),AND($E63&gt;0,INDEX(Kalender!JE$81:JE$110,MAX(1,$E63))&gt;INDEX(Kalender!$B$81:$B$110,MAX(1,$E63))),AND($F63&gt;0,INDEX(Kalender!JE$81:JE$110,MAX(1,$F63))&gt;INDEX(Kalender!$B$81:$B$110,MAX(1,$F63)))),2,0))</f>
        <v>0</v>
      </c>
      <c r="JF63" s="5" t="n">
        <f aca="false">IF(Kalender!JF63&lt;&gt;1,0,IF(AND($B63&gt;0,INDEX(Kalender!JF$68:JF$77,MAX(1,$B63))&gt;INDEX(Kalender!$B$68:$B$77,MAX(1,$B63))),1,0)+IF(OR(AND($C63&gt;0,INDEX(Kalender!JF$81:JF$110,MAX(1,$C63))&gt;INDEX(Kalender!$B$81:$B$110,MAX(1,$C63))),AND($D63&gt;0,INDEX(Kalender!JF$81:JF$110,MAX(1,$D63))&gt;INDEX(Kalender!$B$81:$B$110,MAX(1,$D63))),AND($E63&gt;0,INDEX(Kalender!JF$81:JF$110,MAX(1,$E63))&gt;INDEX(Kalender!$B$81:$B$110,MAX(1,$E63))),AND($F63&gt;0,INDEX(Kalender!JF$81:JF$110,MAX(1,$F63))&gt;INDEX(Kalender!$B$81:$B$110,MAX(1,$F63)))),2,0))</f>
        <v>0</v>
      </c>
      <c r="JG63" s="5" t="n">
        <f aca="false">IF(Kalender!JG63&lt;&gt;1,0,IF(AND($B63&gt;0,INDEX(Kalender!JG$68:JG$77,MAX(1,$B63))&gt;INDEX(Kalender!$B$68:$B$77,MAX(1,$B63))),1,0)+IF(OR(AND($C63&gt;0,INDEX(Kalender!JG$81:JG$110,MAX(1,$C63))&gt;INDEX(Kalender!$B$81:$B$110,MAX(1,$C63))),AND($D63&gt;0,INDEX(Kalender!JG$81:JG$110,MAX(1,$D63))&gt;INDEX(Kalender!$B$81:$B$110,MAX(1,$D63))),AND($E63&gt;0,INDEX(Kalender!JG$81:JG$110,MAX(1,$E63))&gt;INDEX(Kalender!$B$81:$B$110,MAX(1,$E63))),AND($F63&gt;0,INDEX(Kalender!JG$81:JG$110,MAX(1,$F63))&gt;INDEX(Kalender!$B$81:$B$110,MAX(1,$F63)))),2,0))</f>
        <v>0</v>
      </c>
      <c r="JH63" s="5" t="n">
        <f aca="false">IF(Kalender!JH63&lt;&gt;1,0,IF(AND($B63&gt;0,INDEX(Kalender!JH$68:JH$77,MAX(1,$B63))&gt;INDEX(Kalender!$B$68:$B$77,MAX(1,$B63))),1,0)+IF(OR(AND($C63&gt;0,INDEX(Kalender!JH$81:JH$110,MAX(1,$C63))&gt;INDEX(Kalender!$B$81:$B$110,MAX(1,$C63))),AND($D63&gt;0,INDEX(Kalender!JH$81:JH$110,MAX(1,$D63))&gt;INDEX(Kalender!$B$81:$B$110,MAX(1,$D63))),AND($E63&gt;0,INDEX(Kalender!JH$81:JH$110,MAX(1,$E63))&gt;INDEX(Kalender!$B$81:$B$110,MAX(1,$E63))),AND($F63&gt;0,INDEX(Kalender!JH$81:JH$110,MAX(1,$F63))&gt;INDEX(Kalender!$B$81:$B$110,MAX(1,$F63)))),2,0))</f>
        <v>0</v>
      </c>
      <c r="JI63" s="5" t="n">
        <f aca="false">IF(Kalender!JI63&lt;&gt;1,0,IF(AND($B63&gt;0,INDEX(Kalender!JI$68:JI$77,MAX(1,$B63))&gt;INDEX(Kalender!$B$68:$B$77,MAX(1,$B63))),1,0)+IF(OR(AND($C63&gt;0,INDEX(Kalender!JI$81:JI$110,MAX(1,$C63))&gt;INDEX(Kalender!$B$81:$B$110,MAX(1,$C63))),AND($D63&gt;0,INDEX(Kalender!JI$81:JI$110,MAX(1,$D63))&gt;INDEX(Kalender!$B$81:$B$110,MAX(1,$D63))),AND($E63&gt;0,INDEX(Kalender!JI$81:JI$110,MAX(1,$E63))&gt;INDEX(Kalender!$B$81:$B$110,MAX(1,$E63))),AND($F63&gt;0,INDEX(Kalender!JI$81:JI$110,MAX(1,$F63))&gt;INDEX(Kalender!$B$81:$B$110,MAX(1,$F63)))),2,0))</f>
        <v>0</v>
      </c>
      <c r="JJ63" s="5" t="n">
        <f aca="false">IF(Kalender!JJ63&lt;&gt;1,0,IF(AND($B63&gt;0,INDEX(Kalender!JJ$68:JJ$77,MAX(1,$B63))&gt;INDEX(Kalender!$B$68:$B$77,MAX(1,$B63))),1,0)+IF(OR(AND($C63&gt;0,INDEX(Kalender!JJ$81:JJ$110,MAX(1,$C63))&gt;INDEX(Kalender!$B$81:$B$110,MAX(1,$C63))),AND($D63&gt;0,INDEX(Kalender!JJ$81:JJ$110,MAX(1,$D63))&gt;INDEX(Kalender!$B$81:$B$110,MAX(1,$D63))),AND($E63&gt;0,INDEX(Kalender!JJ$81:JJ$110,MAX(1,$E63))&gt;INDEX(Kalender!$B$81:$B$110,MAX(1,$E63))),AND($F63&gt;0,INDEX(Kalender!JJ$81:JJ$110,MAX(1,$F63))&gt;INDEX(Kalender!$B$81:$B$110,MAX(1,$F63)))),2,0))</f>
        <v>0</v>
      </c>
      <c r="JK63" s="5" t="n">
        <f aca="false">IF(Kalender!JK63&lt;&gt;1,0,IF(AND($B63&gt;0,INDEX(Kalender!JK$68:JK$77,MAX(1,$B63))&gt;INDEX(Kalender!$B$68:$B$77,MAX(1,$B63))),1,0)+IF(OR(AND($C63&gt;0,INDEX(Kalender!JK$81:JK$110,MAX(1,$C63))&gt;INDEX(Kalender!$B$81:$B$110,MAX(1,$C63))),AND($D63&gt;0,INDEX(Kalender!JK$81:JK$110,MAX(1,$D63))&gt;INDEX(Kalender!$B$81:$B$110,MAX(1,$D63))),AND($E63&gt;0,INDEX(Kalender!JK$81:JK$110,MAX(1,$E63))&gt;INDEX(Kalender!$B$81:$B$110,MAX(1,$E63))),AND($F63&gt;0,INDEX(Kalender!JK$81:JK$110,MAX(1,$F63))&gt;INDEX(Kalender!$B$81:$B$110,MAX(1,$F63)))),2,0))</f>
        <v>0</v>
      </c>
      <c r="JL63" s="5" t="n">
        <f aca="false">IF(Kalender!JL63&lt;&gt;1,0,IF(AND($B63&gt;0,INDEX(Kalender!JL$68:JL$77,MAX(1,$B63))&gt;INDEX(Kalender!$B$68:$B$77,MAX(1,$B63))),1,0)+IF(OR(AND($C63&gt;0,INDEX(Kalender!JL$81:JL$110,MAX(1,$C63))&gt;INDEX(Kalender!$B$81:$B$110,MAX(1,$C63))),AND($D63&gt;0,INDEX(Kalender!JL$81:JL$110,MAX(1,$D63))&gt;INDEX(Kalender!$B$81:$B$110,MAX(1,$D63))),AND($E63&gt;0,INDEX(Kalender!JL$81:JL$110,MAX(1,$E63))&gt;INDEX(Kalender!$B$81:$B$110,MAX(1,$E63))),AND($F63&gt;0,INDEX(Kalender!JL$81:JL$110,MAX(1,$F63))&gt;INDEX(Kalender!$B$81:$B$110,MAX(1,$F63)))),2,0))</f>
        <v>0</v>
      </c>
      <c r="JM63" s="5" t="n">
        <f aca="false">IF(Kalender!JM63&lt;&gt;1,0,IF(AND($B63&gt;0,INDEX(Kalender!JM$68:JM$77,MAX(1,$B63))&gt;INDEX(Kalender!$B$68:$B$77,MAX(1,$B63))),1,0)+IF(OR(AND($C63&gt;0,INDEX(Kalender!JM$81:JM$110,MAX(1,$C63))&gt;INDEX(Kalender!$B$81:$B$110,MAX(1,$C63))),AND($D63&gt;0,INDEX(Kalender!JM$81:JM$110,MAX(1,$D63))&gt;INDEX(Kalender!$B$81:$B$110,MAX(1,$D63))),AND($E63&gt;0,INDEX(Kalender!JM$81:JM$110,MAX(1,$E63))&gt;INDEX(Kalender!$B$81:$B$110,MAX(1,$E63))),AND($F63&gt;0,INDEX(Kalender!JM$81:JM$110,MAX(1,$F63))&gt;INDEX(Kalender!$B$81:$B$110,MAX(1,$F63)))),2,0))</f>
        <v>0</v>
      </c>
      <c r="JN63" s="5" t="n">
        <f aca="false">IF(Kalender!JN63&lt;&gt;1,0,IF(AND($B63&gt;0,INDEX(Kalender!JN$68:JN$77,MAX(1,$B63))&gt;INDEX(Kalender!$B$68:$B$77,MAX(1,$B63))),1,0)+IF(OR(AND($C63&gt;0,INDEX(Kalender!JN$81:JN$110,MAX(1,$C63))&gt;INDEX(Kalender!$B$81:$B$110,MAX(1,$C63))),AND($D63&gt;0,INDEX(Kalender!JN$81:JN$110,MAX(1,$D63))&gt;INDEX(Kalender!$B$81:$B$110,MAX(1,$D63))),AND($E63&gt;0,INDEX(Kalender!JN$81:JN$110,MAX(1,$E63))&gt;INDEX(Kalender!$B$81:$B$110,MAX(1,$E63))),AND($F63&gt;0,INDEX(Kalender!JN$81:JN$110,MAX(1,$F63))&gt;INDEX(Kalender!$B$81:$B$110,MAX(1,$F63)))),2,0))</f>
        <v>0</v>
      </c>
      <c r="JO63" s="5" t="n">
        <f aca="false">IF(Kalender!JO63&lt;&gt;1,0,IF(AND($B63&gt;0,INDEX(Kalender!JO$68:JO$77,MAX(1,$B63))&gt;INDEX(Kalender!$B$68:$B$77,MAX(1,$B63))),1,0)+IF(OR(AND($C63&gt;0,INDEX(Kalender!JO$81:JO$110,MAX(1,$C63))&gt;INDEX(Kalender!$B$81:$B$110,MAX(1,$C63))),AND($D63&gt;0,INDEX(Kalender!JO$81:JO$110,MAX(1,$D63))&gt;INDEX(Kalender!$B$81:$B$110,MAX(1,$D63))),AND($E63&gt;0,INDEX(Kalender!JO$81:JO$110,MAX(1,$E63))&gt;INDEX(Kalender!$B$81:$B$110,MAX(1,$E63))),AND($F63&gt;0,INDEX(Kalender!JO$81:JO$110,MAX(1,$F63))&gt;INDEX(Kalender!$B$81:$B$110,MAX(1,$F63)))),2,0))</f>
        <v>0</v>
      </c>
      <c r="JP63" s="5" t="n">
        <f aca="false">IF(Kalender!JP63&lt;&gt;1,0,IF(AND($B63&gt;0,INDEX(Kalender!JP$68:JP$77,MAX(1,$B63))&gt;INDEX(Kalender!$B$68:$B$77,MAX(1,$B63))),1,0)+IF(OR(AND($C63&gt;0,INDEX(Kalender!JP$81:JP$110,MAX(1,$C63))&gt;INDEX(Kalender!$B$81:$B$110,MAX(1,$C63))),AND($D63&gt;0,INDEX(Kalender!JP$81:JP$110,MAX(1,$D63))&gt;INDEX(Kalender!$B$81:$B$110,MAX(1,$D63))),AND($E63&gt;0,INDEX(Kalender!JP$81:JP$110,MAX(1,$E63))&gt;INDEX(Kalender!$B$81:$B$110,MAX(1,$E63))),AND($F63&gt;0,INDEX(Kalender!JP$81:JP$110,MAX(1,$F63))&gt;INDEX(Kalender!$B$81:$B$110,MAX(1,$F63)))),2,0))</f>
        <v>0</v>
      </c>
      <c r="JQ63" s="5" t="n">
        <f aca="false">IF(Kalender!JQ63&lt;&gt;1,0,IF(AND($B63&gt;0,INDEX(Kalender!JQ$68:JQ$77,MAX(1,$B63))&gt;INDEX(Kalender!$B$68:$B$77,MAX(1,$B63))),1,0)+IF(OR(AND($C63&gt;0,INDEX(Kalender!JQ$81:JQ$110,MAX(1,$C63))&gt;INDEX(Kalender!$B$81:$B$110,MAX(1,$C63))),AND($D63&gt;0,INDEX(Kalender!JQ$81:JQ$110,MAX(1,$D63))&gt;INDEX(Kalender!$B$81:$B$110,MAX(1,$D63))),AND($E63&gt;0,INDEX(Kalender!JQ$81:JQ$110,MAX(1,$E63))&gt;INDEX(Kalender!$B$81:$B$110,MAX(1,$E63))),AND($F63&gt;0,INDEX(Kalender!JQ$81:JQ$110,MAX(1,$F63))&gt;INDEX(Kalender!$B$81:$B$110,MAX(1,$F63)))),2,0))</f>
        <v>0</v>
      </c>
      <c r="JR63" s="5" t="n">
        <f aca="false">IF(Kalender!JR63&lt;&gt;1,0,IF(AND($B63&gt;0,INDEX(Kalender!JR$68:JR$77,MAX(1,$B63))&gt;INDEX(Kalender!$B$68:$B$77,MAX(1,$B63))),1,0)+IF(OR(AND($C63&gt;0,INDEX(Kalender!JR$81:JR$110,MAX(1,$C63))&gt;INDEX(Kalender!$B$81:$B$110,MAX(1,$C63))),AND($D63&gt;0,INDEX(Kalender!JR$81:JR$110,MAX(1,$D63))&gt;INDEX(Kalender!$B$81:$B$110,MAX(1,$D63))),AND($E63&gt;0,INDEX(Kalender!JR$81:JR$110,MAX(1,$E63))&gt;INDEX(Kalender!$B$81:$B$110,MAX(1,$E63))),AND($F63&gt;0,INDEX(Kalender!JR$81:JR$110,MAX(1,$F63))&gt;INDEX(Kalender!$B$81:$B$110,MAX(1,$F63)))),2,0))</f>
        <v>0</v>
      </c>
      <c r="JS63" s="5" t="n">
        <f aca="false">IF(Kalender!JS63&lt;&gt;1,0,IF(AND($B63&gt;0,INDEX(Kalender!JS$68:JS$77,MAX(1,$B63))&gt;INDEX(Kalender!$B$68:$B$77,MAX(1,$B63))),1,0)+IF(OR(AND($C63&gt;0,INDEX(Kalender!JS$81:JS$110,MAX(1,$C63))&gt;INDEX(Kalender!$B$81:$B$110,MAX(1,$C63))),AND($D63&gt;0,INDEX(Kalender!JS$81:JS$110,MAX(1,$D63))&gt;INDEX(Kalender!$B$81:$B$110,MAX(1,$D63))),AND($E63&gt;0,INDEX(Kalender!JS$81:JS$110,MAX(1,$E63))&gt;INDEX(Kalender!$B$81:$B$110,MAX(1,$E63))),AND($F63&gt;0,INDEX(Kalender!JS$81:JS$110,MAX(1,$F63))&gt;INDEX(Kalender!$B$81:$B$110,MAX(1,$F63)))),2,0))</f>
        <v>0</v>
      </c>
      <c r="JT63" s="5" t="n">
        <f aca="false">IF(Kalender!JT63&lt;&gt;1,0,IF(AND($B63&gt;0,INDEX(Kalender!JT$68:JT$77,MAX(1,$B63))&gt;INDEX(Kalender!$B$68:$B$77,MAX(1,$B63))),1,0)+IF(OR(AND($C63&gt;0,INDEX(Kalender!JT$81:JT$110,MAX(1,$C63))&gt;INDEX(Kalender!$B$81:$B$110,MAX(1,$C63))),AND($D63&gt;0,INDEX(Kalender!JT$81:JT$110,MAX(1,$D63))&gt;INDEX(Kalender!$B$81:$B$110,MAX(1,$D63))),AND($E63&gt;0,INDEX(Kalender!JT$81:JT$110,MAX(1,$E63))&gt;INDEX(Kalender!$B$81:$B$110,MAX(1,$E63))),AND($F63&gt;0,INDEX(Kalender!JT$81:JT$110,MAX(1,$F63))&gt;INDEX(Kalender!$B$81:$B$110,MAX(1,$F63)))),2,0))</f>
        <v>0</v>
      </c>
      <c r="JU63" s="5" t="n">
        <f aca="false">IF(Kalender!JU63&lt;&gt;1,0,IF(AND($B63&gt;0,INDEX(Kalender!JU$68:JU$77,MAX(1,$B63))&gt;INDEX(Kalender!$B$68:$B$77,MAX(1,$B63))),1,0)+IF(OR(AND($C63&gt;0,INDEX(Kalender!JU$81:JU$110,MAX(1,$C63))&gt;INDEX(Kalender!$B$81:$B$110,MAX(1,$C63))),AND($D63&gt;0,INDEX(Kalender!JU$81:JU$110,MAX(1,$D63))&gt;INDEX(Kalender!$B$81:$B$110,MAX(1,$D63))),AND($E63&gt;0,INDEX(Kalender!JU$81:JU$110,MAX(1,$E63))&gt;INDEX(Kalender!$B$81:$B$110,MAX(1,$E63))),AND($F63&gt;0,INDEX(Kalender!JU$81:JU$110,MAX(1,$F63))&gt;INDEX(Kalender!$B$81:$B$110,MAX(1,$F63)))),2,0))</f>
        <v>0</v>
      </c>
      <c r="JV63" s="5" t="n">
        <f aca="false">IF(Kalender!JV63&lt;&gt;1,0,IF(AND($B63&gt;0,INDEX(Kalender!JV$68:JV$77,MAX(1,$B63))&gt;INDEX(Kalender!$B$68:$B$77,MAX(1,$B63))),1,0)+IF(OR(AND($C63&gt;0,INDEX(Kalender!JV$81:JV$110,MAX(1,$C63))&gt;INDEX(Kalender!$B$81:$B$110,MAX(1,$C63))),AND($D63&gt;0,INDEX(Kalender!JV$81:JV$110,MAX(1,$D63))&gt;INDEX(Kalender!$B$81:$B$110,MAX(1,$D63))),AND($E63&gt;0,INDEX(Kalender!JV$81:JV$110,MAX(1,$E63))&gt;INDEX(Kalender!$B$81:$B$110,MAX(1,$E63))),AND($F63&gt;0,INDEX(Kalender!JV$81:JV$110,MAX(1,$F63))&gt;INDEX(Kalender!$B$81:$B$110,MAX(1,$F63)))),2,0))</f>
        <v>0</v>
      </c>
      <c r="JW63" s="5" t="n">
        <f aca="false">IF(Kalender!JW63&lt;&gt;1,0,IF(AND($B63&gt;0,INDEX(Kalender!JW$68:JW$77,MAX(1,$B63))&gt;INDEX(Kalender!$B$68:$B$77,MAX(1,$B63))),1,0)+IF(OR(AND($C63&gt;0,INDEX(Kalender!JW$81:JW$110,MAX(1,$C63))&gt;INDEX(Kalender!$B$81:$B$110,MAX(1,$C63))),AND($D63&gt;0,INDEX(Kalender!JW$81:JW$110,MAX(1,$D63))&gt;INDEX(Kalender!$B$81:$B$110,MAX(1,$D63))),AND($E63&gt;0,INDEX(Kalender!JW$81:JW$110,MAX(1,$E63))&gt;INDEX(Kalender!$B$81:$B$110,MAX(1,$E63))),AND($F63&gt;0,INDEX(Kalender!JW$81:JW$110,MAX(1,$F63))&gt;INDEX(Kalender!$B$81:$B$110,MAX(1,$F63)))),2,0))</f>
        <v>0</v>
      </c>
      <c r="JX63" s="5" t="n">
        <f aca="false">IF(Kalender!JX63&lt;&gt;1,0,IF(AND($B63&gt;0,INDEX(Kalender!JX$68:JX$77,MAX(1,$B63))&gt;INDEX(Kalender!$B$68:$B$77,MAX(1,$B63))),1,0)+IF(OR(AND($C63&gt;0,INDEX(Kalender!JX$81:JX$110,MAX(1,$C63))&gt;INDEX(Kalender!$B$81:$B$110,MAX(1,$C63))),AND($D63&gt;0,INDEX(Kalender!JX$81:JX$110,MAX(1,$D63))&gt;INDEX(Kalender!$B$81:$B$110,MAX(1,$D63))),AND($E63&gt;0,INDEX(Kalender!JX$81:JX$110,MAX(1,$E63))&gt;INDEX(Kalender!$B$81:$B$110,MAX(1,$E63))),AND($F63&gt;0,INDEX(Kalender!JX$81:JX$110,MAX(1,$F63))&gt;INDEX(Kalender!$B$81:$B$110,MAX(1,$F63)))),2,0))</f>
        <v>0</v>
      </c>
      <c r="JY63" s="5" t="n">
        <f aca="false">IF(Kalender!JY63&lt;&gt;1,0,IF(AND($B63&gt;0,INDEX(Kalender!JY$68:JY$77,MAX(1,$B63))&gt;INDEX(Kalender!$B$68:$B$77,MAX(1,$B63))),1,0)+IF(OR(AND($C63&gt;0,INDEX(Kalender!JY$81:JY$110,MAX(1,$C63))&gt;INDEX(Kalender!$B$81:$B$110,MAX(1,$C63))),AND($D63&gt;0,INDEX(Kalender!JY$81:JY$110,MAX(1,$D63))&gt;INDEX(Kalender!$B$81:$B$110,MAX(1,$D63))),AND($E63&gt;0,INDEX(Kalender!JY$81:JY$110,MAX(1,$E63))&gt;INDEX(Kalender!$B$81:$B$110,MAX(1,$E63))),AND($F63&gt;0,INDEX(Kalender!JY$81:JY$110,MAX(1,$F63))&gt;INDEX(Kalender!$B$81:$B$110,MAX(1,$F63)))),2,0))</f>
        <v>0</v>
      </c>
      <c r="JZ63" s="5" t="n">
        <f aca="false">IF(Kalender!JZ63&lt;&gt;1,0,IF(AND($B63&gt;0,INDEX(Kalender!JZ$68:JZ$77,MAX(1,$B63))&gt;INDEX(Kalender!$B$68:$B$77,MAX(1,$B63))),1,0)+IF(OR(AND($C63&gt;0,INDEX(Kalender!JZ$81:JZ$110,MAX(1,$C63))&gt;INDEX(Kalender!$B$81:$B$110,MAX(1,$C63))),AND($D63&gt;0,INDEX(Kalender!JZ$81:JZ$110,MAX(1,$D63))&gt;INDEX(Kalender!$B$81:$B$110,MAX(1,$D63))),AND($E63&gt;0,INDEX(Kalender!JZ$81:JZ$110,MAX(1,$E63))&gt;INDEX(Kalender!$B$81:$B$110,MAX(1,$E63))),AND($F63&gt;0,INDEX(Kalender!JZ$81:JZ$110,MAX(1,$F63))&gt;INDEX(Kalender!$B$81:$B$110,MAX(1,$F63)))),2,0))</f>
        <v>0</v>
      </c>
      <c r="KA63" s="5" t="n">
        <f aca="false">IF(Kalender!KA63&lt;&gt;1,0,IF(AND($B63&gt;0,INDEX(Kalender!KA$68:KA$77,MAX(1,$B63))&gt;INDEX(Kalender!$B$68:$B$77,MAX(1,$B63))),1,0)+IF(OR(AND($C63&gt;0,INDEX(Kalender!KA$81:KA$110,MAX(1,$C63))&gt;INDEX(Kalender!$B$81:$B$110,MAX(1,$C63))),AND($D63&gt;0,INDEX(Kalender!KA$81:KA$110,MAX(1,$D63))&gt;INDEX(Kalender!$B$81:$B$110,MAX(1,$D63))),AND($E63&gt;0,INDEX(Kalender!KA$81:KA$110,MAX(1,$E63))&gt;INDEX(Kalender!$B$81:$B$110,MAX(1,$E63))),AND($F63&gt;0,INDEX(Kalender!KA$81:KA$110,MAX(1,$F63))&gt;INDEX(Kalender!$B$81:$B$110,MAX(1,$F63)))),2,0))</f>
        <v>0</v>
      </c>
      <c r="KB63" s="5" t="n">
        <f aca="false">IF(Kalender!KB63&lt;&gt;1,0,IF(AND($B63&gt;0,INDEX(Kalender!KB$68:KB$77,MAX(1,$B63))&gt;INDEX(Kalender!$B$68:$B$77,MAX(1,$B63))),1,0)+IF(OR(AND($C63&gt;0,INDEX(Kalender!KB$81:KB$110,MAX(1,$C63))&gt;INDEX(Kalender!$B$81:$B$110,MAX(1,$C63))),AND($D63&gt;0,INDEX(Kalender!KB$81:KB$110,MAX(1,$D63))&gt;INDEX(Kalender!$B$81:$B$110,MAX(1,$D63))),AND($E63&gt;0,INDEX(Kalender!KB$81:KB$110,MAX(1,$E63))&gt;INDEX(Kalender!$B$81:$B$110,MAX(1,$E63))),AND($F63&gt;0,INDEX(Kalender!KB$81:KB$110,MAX(1,$F63))&gt;INDEX(Kalender!$B$81:$B$110,MAX(1,$F63)))),2,0))</f>
        <v>0</v>
      </c>
      <c r="KC63" s="5" t="n">
        <f aca="false">IF(Kalender!KC63&lt;&gt;1,0,IF(AND($B63&gt;0,INDEX(Kalender!KC$68:KC$77,MAX(1,$B63))&gt;INDEX(Kalender!$B$68:$B$77,MAX(1,$B63))),1,0)+IF(OR(AND($C63&gt;0,INDEX(Kalender!KC$81:KC$110,MAX(1,$C63))&gt;INDEX(Kalender!$B$81:$B$110,MAX(1,$C63))),AND($D63&gt;0,INDEX(Kalender!KC$81:KC$110,MAX(1,$D63))&gt;INDEX(Kalender!$B$81:$B$110,MAX(1,$D63))),AND($E63&gt;0,INDEX(Kalender!KC$81:KC$110,MAX(1,$E63))&gt;INDEX(Kalender!$B$81:$B$110,MAX(1,$E63))),AND($F63&gt;0,INDEX(Kalender!KC$81:KC$110,MAX(1,$F63))&gt;INDEX(Kalender!$B$81:$B$110,MAX(1,$F63)))),2,0))</f>
        <v>0</v>
      </c>
      <c r="KD63" s="5" t="n">
        <f aca="false">IF(Kalender!KD63&lt;&gt;1,0,IF(AND($B63&gt;0,INDEX(Kalender!KD$68:KD$77,MAX(1,$B63))&gt;INDEX(Kalender!$B$68:$B$77,MAX(1,$B63))),1,0)+IF(OR(AND($C63&gt;0,INDEX(Kalender!KD$81:KD$110,MAX(1,$C63))&gt;INDEX(Kalender!$B$81:$B$110,MAX(1,$C63))),AND($D63&gt;0,INDEX(Kalender!KD$81:KD$110,MAX(1,$D63))&gt;INDEX(Kalender!$B$81:$B$110,MAX(1,$D63))),AND($E63&gt;0,INDEX(Kalender!KD$81:KD$110,MAX(1,$E63))&gt;INDEX(Kalender!$B$81:$B$110,MAX(1,$E63))),AND($F63&gt;0,INDEX(Kalender!KD$81:KD$110,MAX(1,$F63))&gt;INDEX(Kalender!$B$81:$B$110,MAX(1,$F63)))),2,0))</f>
        <v>0</v>
      </c>
      <c r="KE63" s="5" t="n">
        <f aca="false">IF(Kalender!KE63&lt;&gt;1,0,IF(AND($B63&gt;0,INDEX(Kalender!KE$68:KE$77,MAX(1,$B63))&gt;INDEX(Kalender!$B$68:$B$77,MAX(1,$B63))),1,0)+IF(OR(AND($C63&gt;0,INDEX(Kalender!KE$81:KE$110,MAX(1,$C63))&gt;INDEX(Kalender!$B$81:$B$110,MAX(1,$C63))),AND($D63&gt;0,INDEX(Kalender!KE$81:KE$110,MAX(1,$D63))&gt;INDEX(Kalender!$B$81:$B$110,MAX(1,$D63))),AND($E63&gt;0,INDEX(Kalender!KE$81:KE$110,MAX(1,$E63))&gt;INDEX(Kalender!$B$81:$B$110,MAX(1,$E63))),AND($F63&gt;0,INDEX(Kalender!KE$81:KE$110,MAX(1,$F63))&gt;INDEX(Kalender!$B$81:$B$110,MAX(1,$F63)))),2,0))</f>
        <v>0</v>
      </c>
      <c r="KF63" s="5" t="n">
        <f aca="false">IF(Kalender!KF63&lt;&gt;1,0,IF(AND($B63&gt;0,INDEX(Kalender!KF$68:KF$77,MAX(1,$B63))&gt;INDEX(Kalender!$B$68:$B$77,MAX(1,$B63))),1,0)+IF(OR(AND($C63&gt;0,INDEX(Kalender!KF$81:KF$110,MAX(1,$C63))&gt;INDEX(Kalender!$B$81:$B$110,MAX(1,$C63))),AND($D63&gt;0,INDEX(Kalender!KF$81:KF$110,MAX(1,$D63))&gt;INDEX(Kalender!$B$81:$B$110,MAX(1,$D63))),AND($E63&gt;0,INDEX(Kalender!KF$81:KF$110,MAX(1,$E63))&gt;INDEX(Kalender!$B$81:$B$110,MAX(1,$E63))),AND($F63&gt;0,INDEX(Kalender!KF$81:KF$110,MAX(1,$F63))&gt;INDEX(Kalender!$B$81:$B$110,MAX(1,$F63)))),2,0))</f>
        <v>0</v>
      </c>
      <c r="KG63" s="5" t="n">
        <f aca="false">IF(Kalender!KG63&lt;&gt;1,0,IF(AND($B63&gt;0,INDEX(Kalender!KG$68:KG$77,MAX(1,$B63))&gt;INDEX(Kalender!$B$68:$B$77,MAX(1,$B63))),1,0)+IF(OR(AND($C63&gt;0,INDEX(Kalender!KG$81:KG$110,MAX(1,$C63))&gt;INDEX(Kalender!$B$81:$B$110,MAX(1,$C63))),AND($D63&gt;0,INDEX(Kalender!KG$81:KG$110,MAX(1,$D63))&gt;INDEX(Kalender!$B$81:$B$110,MAX(1,$D63))),AND($E63&gt;0,INDEX(Kalender!KG$81:KG$110,MAX(1,$E63))&gt;INDEX(Kalender!$B$81:$B$110,MAX(1,$E63))),AND($F63&gt;0,INDEX(Kalender!KG$81:KG$110,MAX(1,$F63))&gt;INDEX(Kalender!$B$81:$B$110,MAX(1,$F63)))),2,0))</f>
        <v>0</v>
      </c>
      <c r="KH63" s="5" t="n">
        <f aca="false">IF(Kalender!KH63&lt;&gt;1,0,IF(AND($B63&gt;0,INDEX(Kalender!KH$68:KH$77,MAX(1,$B63))&gt;INDEX(Kalender!$B$68:$B$77,MAX(1,$B63))),1,0)+IF(OR(AND($C63&gt;0,INDEX(Kalender!KH$81:KH$110,MAX(1,$C63))&gt;INDEX(Kalender!$B$81:$B$110,MAX(1,$C63))),AND($D63&gt;0,INDEX(Kalender!KH$81:KH$110,MAX(1,$D63))&gt;INDEX(Kalender!$B$81:$B$110,MAX(1,$D63))),AND($E63&gt;0,INDEX(Kalender!KH$81:KH$110,MAX(1,$E63))&gt;INDEX(Kalender!$B$81:$B$110,MAX(1,$E63))),AND($F63&gt;0,INDEX(Kalender!KH$81:KH$110,MAX(1,$F63))&gt;INDEX(Kalender!$B$81:$B$110,MAX(1,$F63)))),2,0))</f>
        <v>0</v>
      </c>
      <c r="KI63" s="5" t="n">
        <f aca="false">IF(Kalender!KI63&lt;&gt;1,0,IF(AND($B63&gt;0,INDEX(Kalender!KI$68:KI$77,MAX(1,$B63))&gt;INDEX(Kalender!$B$68:$B$77,MAX(1,$B63))),1,0)+IF(OR(AND($C63&gt;0,INDEX(Kalender!KI$81:KI$110,MAX(1,$C63))&gt;INDEX(Kalender!$B$81:$B$110,MAX(1,$C63))),AND($D63&gt;0,INDEX(Kalender!KI$81:KI$110,MAX(1,$D63))&gt;INDEX(Kalender!$B$81:$B$110,MAX(1,$D63))),AND($E63&gt;0,INDEX(Kalender!KI$81:KI$110,MAX(1,$E63))&gt;INDEX(Kalender!$B$81:$B$110,MAX(1,$E63))),AND($F63&gt;0,INDEX(Kalender!KI$81:KI$110,MAX(1,$F63))&gt;INDEX(Kalender!$B$81:$B$110,MAX(1,$F63)))),2,0))</f>
        <v>0</v>
      </c>
      <c r="KJ63" s="5" t="n">
        <f aca="false">IF(Kalender!KJ63&lt;&gt;1,0,IF(AND($B63&gt;0,INDEX(Kalender!KJ$68:KJ$77,MAX(1,$B63))&gt;INDEX(Kalender!$B$68:$B$77,MAX(1,$B63))),1,0)+IF(OR(AND($C63&gt;0,INDEX(Kalender!KJ$81:KJ$110,MAX(1,$C63))&gt;INDEX(Kalender!$B$81:$B$110,MAX(1,$C63))),AND($D63&gt;0,INDEX(Kalender!KJ$81:KJ$110,MAX(1,$D63))&gt;INDEX(Kalender!$B$81:$B$110,MAX(1,$D63))),AND($E63&gt;0,INDEX(Kalender!KJ$81:KJ$110,MAX(1,$E63))&gt;INDEX(Kalender!$B$81:$B$110,MAX(1,$E63))),AND($F63&gt;0,INDEX(Kalender!KJ$81:KJ$110,MAX(1,$F63))&gt;INDEX(Kalender!$B$81:$B$110,MAX(1,$F63)))),2,0))</f>
        <v>0</v>
      </c>
      <c r="KK63" s="5" t="n">
        <f aca="false">IF(Kalender!KK63&lt;&gt;1,0,IF(AND($B63&gt;0,INDEX(Kalender!KK$68:KK$77,MAX(1,$B63))&gt;INDEX(Kalender!$B$68:$B$77,MAX(1,$B63))),1,0)+IF(OR(AND($C63&gt;0,INDEX(Kalender!KK$81:KK$110,MAX(1,$C63))&gt;INDEX(Kalender!$B$81:$B$110,MAX(1,$C63))),AND($D63&gt;0,INDEX(Kalender!KK$81:KK$110,MAX(1,$D63))&gt;INDEX(Kalender!$B$81:$B$110,MAX(1,$D63))),AND($E63&gt;0,INDEX(Kalender!KK$81:KK$110,MAX(1,$E63))&gt;INDEX(Kalender!$B$81:$B$110,MAX(1,$E63))),AND($F63&gt;0,INDEX(Kalender!KK$81:KK$110,MAX(1,$F63))&gt;INDEX(Kalender!$B$81:$B$110,MAX(1,$F63)))),2,0))</f>
        <v>0</v>
      </c>
      <c r="KL63" s="5" t="n">
        <f aca="false">IF(Kalender!KL63&lt;&gt;1,0,IF(AND($B63&gt;0,INDEX(Kalender!KL$68:KL$77,MAX(1,$B63))&gt;INDEX(Kalender!$B$68:$B$77,MAX(1,$B63))),1,0)+IF(OR(AND($C63&gt;0,INDEX(Kalender!KL$81:KL$110,MAX(1,$C63))&gt;INDEX(Kalender!$B$81:$B$110,MAX(1,$C63))),AND($D63&gt;0,INDEX(Kalender!KL$81:KL$110,MAX(1,$D63))&gt;INDEX(Kalender!$B$81:$B$110,MAX(1,$D63))),AND($E63&gt;0,INDEX(Kalender!KL$81:KL$110,MAX(1,$E63))&gt;INDEX(Kalender!$B$81:$B$110,MAX(1,$E63))),AND($F63&gt;0,INDEX(Kalender!KL$81:KL$110,MAX(1,$F63))&gt;INDEX(Kalender!$B$81:$B$110,MAX(1,$F63)))),2,0))</f>
        <v>0</v>
      </c>
      <c r="KM63" s="5" t="n">
        <f aca="false">IF(Kalender!KM63&lt;&gt;1,0,IF(AND($B63&gt;0,INDEX(Kalender!KM$68:KM$77,MAX(1,$B63))&gt;INDEX(Kalender!$B$68:$B$77,MAX(1,$B63))),1,0)+IF(OR(AND($C63&gt;0,INDEX(Kalender!KM$81:KM$110,MAX(1,$C63))&gt;INDEX(Kalender!$B$81:$B$110,MAX(1,$C63))),AND($D63&gt;0,INDEX(Kalender!KM$81:KM$110,MAX(1,$D63))&gt;INDEX(Kalender!$B$81:$B$110,MAX(1,$D63))),AND($E63&gt;0,INDEX(Kalender!KM$81:KM$110,MAX(1,$E63))&gt;INDEX(Kalender!$B$81:$B$110,MAX(1,$E63))),AND($F63&gt;0,INDEX(Kalender!KM$81:KM$110,MAX(1,$F63))&gt;INDEX(Kalender!$B$81:$B$110,MAX(1,$F63)))),2,0))</f>
        <v>0</v>
      </c>
      <c r="KN63" s="5" t="n">
        <f aca="false">IF(Kalender!KN63&lt;&gt;1,0,IF(AND($B63&gt;0,INDEX(Kalender!KN$68:KN$77,MAX(1,$B63))&gt;INDEX(Kalender!$B$68:$B$77,MAX(1,$B63))),1,0)+IF(OR(AND($C63&gt;0,INDEX(Kalender!KN$81:KN$110,MAX(1,$C63))&gt;INDEX(Kalender!$B$81:$B$110,MAX(1,$C63))),AND($D63&gt;0,INDEX(Kalender!KN$81:KN$110,MAX(1,$D63))&gt;INDEX(Kalender!$B$81:$B$110,MAX(1,$D63))),AND($E63&gt;0,INDEX(Kalender!KN$81:KN$110,MAX(1,$E63))&gt;INDEX(Kalender!$B$81:$B$110,MAX(1,$E63))),AND($F63&gt;0,INDEX(Kalender!KN$81:KN$110,MAX(1,$F63))&gt;INDEX(Kalender!$B$81:$B$110,MAX(1,$F63)))),2,0))</f>
        <v>0</v>
      </c>
      <c r="KO63" s="5" t="n">
        <f aca="false">IF(Kalender!KO63&lt;&gt;1,0,IF(AND($B63&gt;0,INDEX(Kalender!KO$68:KO$77,MAX(1,$B63))&gt;INDEX(Kalender!$B$68:$B$77,MAX(1,$B63))),1,0)+IF(OR(AND($C63&gt;0,INDEX(Kalender!KO$81:KO$110,MAX(1,$C63))&gt;INDEX(Kalender!$B$81:$B$110,MAX(1,$C63))),AND($D63&gt;0,INDEX(Kalender!KO$81:KO$110,MAX(1,$D63))&gt;INDEX(Kalender!$B$81:$B$110,MAX(1,$D63))),AND($E63&gt;0,INDEX(Kalender!KO$81:KO$110,MAX(1,$E63))&gt;INDEX(Kalender!$B$81:$B$110,MAX(1,$E63))),AND($F63&gt;0,INDEX(Kalender!KO$81:KO$110,MAX(1,$F63))&gt;INDEX(Kalender!$B$81:$B$110,MAX(1,$F63)))),2,0))</f>
        <v>0</v>
      </c>
      <c r="KP63" s="5" t="n">
        <f aca="false">IF(Kalender!KP63&lt;&gt;1,0,IF(AND($B63&gt;0,INDEX(Kalender!KP$68:KP$77,MAX(1,$B63))&gt;INDEX(Kalender!$B$68:$B$77,MAX(1,$B63))),1,0)+IF(OR(AND($C63&gt;0,INDEX(Kalender!KP$81:KP$110,MAX(1,$C63))&gt;INDEX(Kalender!$B$81:$B$110,MAX(1,$C63))),AND($D63&gt;0,INDEX(Kalender!KP$81:KP$110,MAX(1,$D63))&gt;INDEX(Kalender!$B$81:$B$110,MAX(1,$D63))),AND($E63&gt;0,INDEX(Kalender!KP$81:KP$110,MAX(1,$E63))&gt;INDEX(Kalender!$B$81:$B$110,MAX(1,$E63))),AND($F63&gt;0,INDEX(Kalender!KP$81:KP$110,MAX(1,$F63))&gt;INDEX(Kalender!$B$81:$B$110,MAX(1,$F63)))),2,0))</f>
        <v>0</v>
      </c>
      <c r="KQ63" s="5" t="n">
        <f aca="false">IF(Kalender!KQ63&lt;&gt;1,0,IF(AND($B63&gt;0,INDEX(Kalender!KQ$68:KQ$77,MAX(1,$B63))&gt;INDEX(Kalender!$B$68:$B$77,MAX(1,$B63))),1,0)+IF(OR(AND($C63&gt;0,INDEX(Kalender!KQ$81:KQ$110,MAX(1,$C63))&gt;INDEX(Kalender!$B$81:$B$110,MAX(1,$C63))),AND($D63&gt;0,INDEX(Kalender!KQ$81:KQ$110,MAX(1,$D63))&gt;INDEX(Kalender!$B$81:$B$110,MAX(1,$D63))),AND($E63&gt;0,INDEX(Kalender!KQ$81:KQ$110,MAX(1,$E63))&gt;INDEX(Kalender!$B$81:$B$110,MAX(1,$E63))),AND($F63&gt;0,INDEX(Kalender!KQ$81:KQ$110,MAX(1,$F63))&gt;INDEX(Kalender!$B$81:$B$110,MAX(1,$F63)))),2,0))</f>
        <v>0</v>
      </c>
      <c r="KR63" s="5" t="n">
        <f aca="false">IF(Kalender!KR63&lt;&gt;1,0,IF(AND($B63&gt;0,INDEX(Kalender!KR$68:KR$77,MAX(1,$B63))&gt;INDEX(Kalender!$B$68:$B$77,MAX(1,$B63))),1,0)+IF(OR(AND($C63&gt;0,INDEX(Kalender!KR$81:KR$110,MAX(1,$C63))&gt;INDEX(Kalender!$B$81:$B$110,MAX(1,$C63))),AND($D63&gt;0,INDEX(Kalender!KR$81:KR$110,MAX(1,$D63))&gt;INDEX(Kalender!$B$81:$B$110,MAX(1,$D63))),AND($E63&gt;0,INDEX(Kalender!KR$81:KR$110,MAX(1,$E63))&gt;INDEX(Kalender!$B$81:$B$110,MAX(1,$E63))),AND($F63&gt;0,INDEX(Kalender!KR$81:KR$110,MAX(1,$F63))&gt;INDEX(Kalender!$B$81:$B$110,MAX(1,$F63)))),2,0))</f>
        <v>0</v>
      </c>
      <c r="KS63" s="5" t="n">
        <f aca="false">IF(Kalender!KS63&lt;&gt;1,0,IF(AND($B63&gt;0,INDEX(Kalender!KS$68:KS$77,MAX(1,$B63))&gt;INDEX(Kalender!$B$68:$B$77,MAX(1,$B63))),1,0)+IF(OR(AND($C63&gt;0,INDEX(Kalender!KS$81:KS$110,MAX(1,$C63))&gt;INDEX(Kalender!$B$81:$B$110,MAX(1,$C63))),AND($D63&gt;0,INDEX(Kalender!KS$81:KS$110,MAX(1,$D63))&gt;INDEX(Kalender!$B$81:$B$110,MAX(1,$D63))),AND($E63&gt;0,INDEX(Kalender!KS$81:KS$110,MAX(1,$E63))&gt;INDEX(Kalender!$B$81:$B$110,MAX(1,$E63))),AND($F63&gt;0,INDEX(Kalender!KS$81:KS$110,MAX(1,$F63))&gt;INDEX(Kalender!$B$81:$B$110,MAX(1,$F63)))),2,0))</f>
        <v>0</v>
      </c>
      <c r="KT63" s="5" t="n">
        <f aca="false">IF(Kalender!KT63&lt;&gt;1,0,IF(AND($B63&gt;0,INDEX(Kalender!KT$68:KT$77,MAX(1,$B63))&gt;INDEX(Kalender!$B$68:$B$77,MAX(1,$B63))),1,0)+IF(OR(AND($C63&gt;0,INDEX(Kalender!KT$81:KT$110,MAX(1,$C63))&gt;INDEX(Kalender!$B$81:$B$110,MAX(1,$C63))),AND($D63&gt;0,INDEX(Kalender!KT$81:KT$110,MAX(1,$D63))&gt;INDEX(Kalender!$B$81:$B$110,MAX(1,$D63))),AND($E63&gt;0,INDEX(Kalender!KT$81:KT$110,MAX(1,$E63))&gt;INDEX(Kalender!$B$81:$B$110,MAX(1,$E63))),AND($F63&gt;0,INDEX(Kalender!KT$81:KT$110,MAX(1,$F63))&gt;INDEX(Kalender!$B$81:$B$110,MAX(1,$F63)))),2,0))</f>
        <v>0</v>
      </c>
      <c r="KU63" s="5" t="n">
        <f aca="false">IF(Kalender!KU63&lt;&gt;1,0,IF(AND($B63&gt;0,INDEX(Kalender!KU$68:KU$77,MAX(1,$B63))&gt;INDEX(Kalender!$B$68:$B$77,MAX(1,$B63))),1,0)+IF(OR(AND($C63&gt;0,INDEX(Kalender!KU$81:KU$110,MAX(1,$C63))&gt;INDEX(Kalender!$B$81:$B$110,MAX(1,$C63))),AND($D63&gt;0,INDEX(Kalender!KU$81:KU$110,MAX(1,$D63))&gt;INDEX(Kalender!$B$81:$B$110,MAX(1,$D63))),AND($E63&gt;0,INDEX(Kalender!KU$81:KU$110,MAX(1,$E63))&gt;INDEX(Kalender!$B$81:$B$110,MAX(1,$E63))),AND($F63&gt;0,INDEX(Kalender!KU$81:KU$110,MAX(1,$F63))&gt;INDEX(Kalender!$B$81:$B$110,MAX(1,$F63)))),2,0))</f>
        <v>0</v>
      </c>
      <c r="KV63" s="5" t="n">
        <f aca="false">IF(Kalender!KV63&lt;&gt;1,0,IF(AND($B63&gt;0,INDEX(Kalender!KV$68:KV$77,MAX(1,$B63))&gt;INDEX(Kalender!$B$68:$B$77,MAX(1,$B63))),1,0)+IF(OR(AND($C63&gt;0,INDEX(Kalender!KV$81:KV$110,MAX(1,$C63))&gt;INDEX(Kalender!$B$81:$B$110,MAX(1,$C63))),AND($D63&gt;0,INDEX(Kalender!KV$81:KV$110,MAX(1,$D63))&gt;INDEX(Kalender!$B$81:$B$110,MAX(1,$D63))),AND($E63&gt;0,INDEX(Kalender!KV$81:KV$110,MAX(1,$E63))&gt;INDEX(Kalender!$B$81:$B$110,MAX(1,$E63))),AND($F63&gt;0,INDEX(Kalender!KV$81:KV$110,MAX(1,$F63))&gt;INDEX(Kalender!$B$81:$B$110,MAX(1,$F63)))),2,0))</f>
        <v>0</v>
      </c>
      <c r="KW63" s="5" t="n">
        <f aca="false">IF(Kalender!KW63&lt;&gt;1,0,IF(AND($B63&gt;0,INDEX(Kalender!KW$68:KW$77,MAX(1,$B63))&gt;INDEX(Kalender!$B$68:$B$77,MAX(1,$B63))),1,0)+IF(OR(AND($C63&gt;0,INDEX(Kalender!KW$81:KW$110,MAX(1,$C63))&gt;INDEX(Kalender!$B$81:$B$110,MAX(1,$C63))),AND($D63&gt;0,INDEX(Kalender!KW$81:KW$110,MAX(1,$D63))&gt;INDEX(Kalender!$B$81:$B$110,MAX(1,$D63))),AND($E63&gt;0,INDEX(Kalender!KW$81:KW$110,MAX(1,$E63))&gt;INDEX(Kalender!$B$81:$B$110,MAX(1,$E63))),AND($F63&gt;0,INDEX(Kalender!KW$81:KW$110,MAX(1,$F63))&gt;INDEX(Kalender!$B$81:$B$110,MAX(1,$F63)))),2,0))</f>
        <v>0</v>
      </c>
      <c r="KX63" s="5" t="n">
        <f aca="false">IF(Kalender!KX63&lt;&gt;1,0,IF(AND($B63&gt;0,INDEX(Kalender!KX$68:KX$77,MAX(1,$B63))&gt;INDEX(Kalender!$B$68:$B$77,MAX(1,$B63))),1,0)+IF(OR(AND($C63&gt;0,INDEX(Kalender!KX$81:KX$110,MAX(1,$C63))&gt;INDEX(Kalender!$B$81:$B$110,MAX(1,$C63))),AND($D63&gt;0,INDEX(Kalender!KX$81:KX$110,MAX(1,$D63))&gt;INDEX(Kalender!$B$81:$B$110,MAX(1,$D63))),AND($E63&gt;0,INDEX(Kalender!KX$81:KX$110,MAX(1,$E63))&gt;INDEX(Kalender!$B$81:$B$110,MAX(1,$E63))),AND($F63&gt;0,INDEX(Kalender!KX$81:KX$110,MAX(1,$F63))&gt;INDEX(Kalender!$B$81:$B$110,MAX(1,$F63)))),2,0))</f>
        <v>0</v>
      </c>
      <c r="KY63" s="5" t="n">
        <f aca="false">IF(Kalender!KY63&lt;&gt;1,0,IF(AND($B63&gt;0,INDEX(Kalender!KY$68:KY$77,MAX(1,$B63))&gt;INDEX(Kalender!$B$68:$B$77,MAX(1,$B63))),1,0)+IF(OR(AND($C63&gt;0,INDEX(Kalender!KY$81:KY$110,MAX(1,$C63))&gt;INDEX(Kalender!$B$81:$B$110,MAX(1,$C63))),AND($D63&gt;0,INDEX(Kalender!KY$81:KY$110,MAX(1,$D63))&gt;INDEX(Kalender!$B$81:$B$110,MAX(1,$D63))),AND($E63&gt;0,INDEX(Kalender!KY$81:KY$110,MAX(1,$E63))&gt;INDEX(Kalender!$B$81:$B$110,MAX(1,$E63))),AND($F63&gt;0,INDEX(Kalender!KY$81:KY$110,MAX(1,$F63))&gt;INDEX(Kalender!$B$81:$B$110,MAX(1,$F63)))),2,0))</f>
        <v>0</v>
      </c>
      <c r="KZ63" s="5" t="n">
        <f aca="false">IF(Kalender!KZ63&lt;&gt;1,0,IF(AND($B63&gt;0,INDEX(Kalender!KZ$68:KZ$77,MAX(1,$B63))&gt;INDEX(Kalender!$B$68:$B$77,MAX(1,$B63))),1,0)+IF(OR(AND($C63&gt;0,INDEX(Kalender!KZ$81:KZ$110,MAX(1,$C63))&gt;INDEX(Kalender!$B$81:$B$110,MAX(1,$C63))),AND($D63&gt;0,INDEX(Kalender!KZ$81:KZ$110,MAX(1,$D63))&gt;INDEX(Kalender!$B$81:$B$110,MAX(1,$D63))),AND($E63&gt;0,INDEX(Kalender!KZ$81:KZ$110,MAX(1,$E63))&gt;INDEX(Kalender!$B$81:$B$110,MAX(1,$E63))),AND($F63&gt;0,INDEX(Kalender!KZ$81:KZ$110,MAX(1,$F63))&gt;INDEX(Kalender!$B$81:$B$110,MAX(1,$F63)))),2,0))</f>
        <v>0</v>
      </c>
      <c r="LA63" s="5" t="n">
        <f aca="false">IF(Kalender!LA63&lt;&gt;1,0,IF(AND($B63&gt;0,INDEX(Kalender!LA$68:LA$77,MAX(1,$B63))&gt;INDEX(Kalender!$B$68:$B$77,MAX(1,$B63))),1,0)+IF(OR(AND($C63&gt;0,INDEX(Kalender!LA$81:LA$110,MAX(1,$C63))&gt;INDEX(Kalender!$B$81:$B$110,MAX(1,$C63))),AND($D63&gt;0,INDEX(Kalender!LA$81:LA$110,MAX(1,$D63))&gt;INDEX(Kalender!$B$81:$B$110,MAX(1,$D63))),AND($E63&gt;0,INDEX(Kalender!LA$81:LA$110,MAX(1,$E63))&gt;INDEX(Kalender!$B$81:$B$110,MAX(1,$E63))),AND($F63&gt;0,INDEX(Kalender!LA$81:LA$110,MAX(1,$F63))&gt;INDEX(Kalender!$B$81:$B$110,MAX(1,$F63)))),2,0))</f>
        <v>0</v>
      </c>
      <c r="LB63" s="5" t="n">
        <f aca="false">IF(Kalender!LB63&lt;&gt;1,0,IF(AND($B63&gt;0,INDEX(Kalender!LB$68:LB$77,MAX(1,$B63))&gt;INDEX(Kalender!$B$68:$B$77,MAX(1,$B63))),1,0)+IF(OR(AND($C63&gt;0,INDEX(Kalender!LB$81:LB$110,MAX(1,$C63))&gt;INDEX(Kalender!$B$81:$B$110,MAX(1,$C63))),AND($D63&gt;0,INDEX(Kalender!LB$81:LB$110,MAX(1,$D63))&gt;INDEX(Kalender!$B$81:$B$110,MAX(1,$D63))),AND($E63&gt;0,INDEX(Kalender!LB$81:LB$110,MAX(1,$E63))&gt;INDEX(Kalender!$B$81:$B$110,MAX(1,$E63))),AND($F63&gt;0,INDEX(Kalender!LB$81:LB$110,MAX(1,$F63))&gt;INDEX(Kalender!$B$81:$B$110,MAX(1,$F63)))),2,0))</f>
        <v>0</v>
      </c>
      <c r="LC63" s="5" t="n">
        <f aca="false">IF(Kalender!LC63&lt;&gt;1,0,IF(AND($B63&gt;0,INDEX(Kalender!LC$68:LC$77,MAX(1,$B63))&gt;INDEX(Kalender!$B$68:$B$77,MAX(1,$B63))),1,0)+IF(OR(AND($C63&gt;0,INDEX(Kalender!LC$81:LC$110,MAX(1,$C63))&gt;INDEX(Kalender!$B$81:$B$110,MAX(1,$C63))),AND($D63&gt;0,INDEX(Kalender!LC$81:LC$110,MAX(1,$D63))&gt;INDEX(Kalender!$B$81:$B$110,MAX(1,$D63))),AND($E63&gt;0,INDEX(Kalender!LC$81:LC$110,MAX(1,$E63))&gt;INDEX(Kalender!$B$81:$B$110,MAX(1,$E63))),AND($F63&gt;0,INDEX(Kalender!LC$81:LC$110,MAX(1,$F63))&gt;INDEX(Kalender!$B$81:$B$110,MAX(1,$F63)))),2,0))</f>
        <v>0</v>
      </c>
      <c r="LD63" s="5" t="n">
        <f aca="false">IF(Kalender!LD63&lt;&gt;1,0,IF(AND($B63&gt;0,INDEX(Kalender!LD$68:LD$77,MAX(1,$B63))&gt;INDEX(Kalender!$B$68:$B$77,MAX(1,$B63))),1,0)+IF(OR(AND($C63&gt;0,INDEX(Kalender!LD$81:LD$110,MAX(1,$C63))&gt;INDEX(Kalender!$B$81:$B$110,MAX(1,$C63))),AND($D63&gt;0,INDEX(Kalender!LD$81:LD$110,MAX(1,$D63))&gt;INDEX(Kalender!$B$81:$B$110,MAX(1,$D63))),AND($E63&gt;0,INDEX(Kalender!LD$81:LD$110,MAX(1,$E63))&gt;INDEX(Kalender!$B$81:$B$110,MAX(1,$E63))),AND($F63&gt;0,INDEX(Kalender!LD$81:LD$110,MAX(1,$F63))&gt;INDEX(Kalender!$B$81:$B$110,MAX(1,$F63)))),2,0))</f>
        <v>0</v>
      </c>
      <c r="LE63" s="5" t="n">
        <f aca="false">IF(Kalender!LE63&lt;&gt;1,0,IF(AND($B63&gt;0,INDEX(Kalender!LE$68:LE$77,MAX(1,$B63))&gt;INDEX(Kalender!$B$68:$B$77,MAX(1,$B63))),1,0)+IF(OR(AND($C63&gt;0,INDEX(Kalender!LE$81:LE$110,MAX(1,$C63))&gt;INDEX(Kalender!$B$81:$B$110,MAX(1,$C63))),AND($D63&gt;0,INDEX(Kalender!LE$81:LE$110,MAX(1,$D63))&gt;INDEX(Kalender!$B$81:$B$110,MAX(1,$D63))),AND($E63&gt;0,INDEX(Kalender!LE$81:LE$110,MAX(1,$E63))&gt;INDEX(Kalender!$B$81:$B$110,MAX(1,$E63))),AND($F63&gt;0,INDEX(Kalender!LE$81:LE$110,MAX(1,$F63))&gt;INDEX(Kalender!$B$81:$B$110,MAX(1,$F63)))),2,0))</f>
        <v>0</v>
      </c>
      <c r="LF63" s="5" t="n">
        <f aca="false">IF(Kalender!LF63&lt;&gt;1,0,IF(AND($B63&gt;0,INDEX(Kalender!LF$68:LF$77,MAX(1,$B63))&gt;INDEX(Kalender!$B$68:$B$77,MAX(1,$B63))),1,0)+IF(OR(AND($C63&gt;0,INDEX(Kalender!LF$81:LF$110,MAX(1,$C63))&gt;INDEX(Kalender!$B$81:$B$110,MAX(1,$C63))),AND($D63&gt;0,INDEX(Kalender!LF$81:LF$110,MAX(1,$D63))&gt;INDEX(Kalender!$B$81:$B$110,MAX(1,$D63))),AND($E63&gt;0,INDEX(Kalender!LF$81:LF$110,MAX(1,$E63))&gt;INDEX(Kalender!$B$81:$B$110,MAX(1,$E63))),AND($F63&gt;0,INDEX(Kalender!LF$81:LF$110,MAX(1,$F63))&gt;INDEX(Kalender!$B$81:$B$110,MAX(1,$F63)))),2,0))</f>
        <v>0</v>
      </c>
      <c r="LG63" s="5" t="n">
        <f aca="false">IF(Kalender!LG63&lt;&gt;1,0,IF(AND($B63&gt;0,INDEX(Kalender!LG$68:LG$77,MAX(1,$B63))&gt;INDEX(Kalender!$B$68:$B$77,MAX(1,$B63))),1,0)+IF(OR(AND($C63&gt;0,INDEX(Kalender!LG$81:LG$110,MAX(1,$C63))&gt;INDEX(Kalender!$B$81:$B$110,MAX(1,$C63))),AND($D63&gt;0,INDEX(Kalender!LG$81:LG$110,MAX(1,$D63))&gt;INDEX(Kalender!$B$81:$B$110,MAX(1,$D63))),AND($E63&gt;0,INDEX(Kalender!LG$81:LG$110,MAX(1,$E63))&gt;INDEX(Kalender!$B$81:$B$110,MAX(1,$E63))),AND($F63&gt;0,INDEX(Kalender!LG$81:LG$110,MAX(1,$F63))&gt;INDEX(Kalender!$B$81:$B$110,MAX(1,$F63)))),2,0))</f>
        <v>0</v>
      </c>
      <c r="LH63" s="5" t="n">
        <f aca="false">IF(Kalender!LH63&lt;&gt;1,0,IF(AND($B63&gt;0,INDEX(Kalender!LH$68:LH$77,MAX(1,$B63))&gt;INDEX(Kalender!$B$68:$B$77,MAX(1,$B63))),1,0)+IF(OR(AND($C63&gt;0,INDEX(Kalender!LH$81:LH$110,MAX(1,$C63))&gt;INDEX(Kalender!$B$81:$B$110,MAX(1,$C63))),AND($D63&gt;0,INDEX(Kalender!LH$81:LH$110,MAX(1,$D63))&gt;INDEX(Kalender!$B$81:$B$110,MAX(1,$D63))),AND($E63&gt;0,INDEX(Kalender!LH$81:LH$110,MAX(1,$E63))&gt;INDEX(Kalender!$B$81:$B$110,MAX(1,$E63))),AND($F63&gt;0,INDEX(Kalender!LH$81:LH$110,MAX(1,$F63))&gt;INDEX(Kalender!$B$81:$B$110,MAX(1,$F63)))),2,0))</f>
        <v>0</v>
      </c>
      <c r="LI63" s="5" t="n">
        <f aca="false">IF(Kalender!LI63&lt;&gt;1,0,IF(AND($B63&gt;0,INDEX(Kalender!LI$68:LI$77,MAX(1,$B63))&gt;INDEX(Kalender!$B$68:$B$77,MAX(1,$B63))),1,0)+IF(OR(AND($C63&gt;0,INDEX(Kalender!LI$81:LI$110,MAX(1,$C63))&gt;INDEX(Kalender!$B$81:$B$110,MAX(1,$C63))),AND($D63&gt;0,INDEX(Kalender!LI$81:LI$110,MAX(1,$D63))&gt;INDEX(Kalender!$B$81:$B$110,MAX(1,$D63))),AND($E63&gt;0,INDEX(Kalender!LI$81:LI$110,MAX(1,$E63))&gt;INDEX(Kalender!$B$81:$B$110,MAX(1,$E63))),AND($F63&gt;0,INDEX(Kalender!LI$81:LI$110,MAX(1,$F63))&gt;INDEX(Kalender!$B$81:$B$110,MAX(1,$F63)))),2,0))</f>
        <v>0</v>
      </c>
      <c r="LJ63" s="5" t="n">
        <f aca="false">IF(Kalender!LJ63&lt;&gt;1,0,IF(AND($B63&gt;0,INDEX(Kalender!LJ$68:LJ$77,MAX(1,$B63))&gt;INDEX(Kalender!$B$68:$B$77,MAX(1,$B63))),1,0)+IF(OR(AND($C63&gt;0,INDEX(Kalender!LJ$81:LJ$110,MAX(1,$C63))&gt;INDEX(Kalender!$B$81:$B$110,MAX(1,$C63))),AND($D63&gt;0,INDEX(Kalender!LJ$81:LJ$110,MAX(1,$D63))&gt;INDEX(Kalender!$B$81:$B$110,MAX(1,$D63))),AND($E63&gt;0,INDEX(Kalender!LJ$81:LJ$110,MAX(1,$E63))&gt;INDEX(Kalender!$B$81:$B$110,MAX(1,$E63))),AND($F63&gt;0,INDEX(Kalender!LJ$81:LJ$110,MAX(1,$F63))&gt;INDEX(Kalender!$B$81:$B$110,MAX(1,$F63)))),2,0))</f>
        <v>0</v>
      </c>
      <c r="LK63" s="5" t="n">
        <f aca="false">IF(Kalender!LK63&lt;&gt;1,0,IF(AND($B63&gt;0,INDEX(Kalender!LK$68:LK$77,MAX(1,$B63))&gt;INDEX(Kalender!$B$68:$B$77,MAX(1,$B63))),1,0)+IF(OR(AND($C63&gt;0,INDEX(Kalender!LK$81:LK$110,MAX(1,$C63))&gt;INDEX(Kalender!$B$81:$B$110,MAX(1,$C63))),AND($D63&gt;0,INDEX(Kalender!LK$81:LK$110,MAX(1,$D63))&gt;INDEX(Kalender!$B$81:$B$110,MAX(1,$D63))),AND($E63&gt;0,INDEX(Kalender!LK$81:LK$110,MAX(1,$E63))&gt;INDEX(Kalender!$B$81:$B$110,MAX(1,$E63))),AND($F63&gt;0,INDEX(Kalender!LK$81:LK$110,MAX(1,$F63))&gt;INDEX(Kalender!$B$81:$B$110,MAX(1,$F63)))),2,0))</f>
        <v>0</v>
      </c>
      <c r="LL63" s="5" t="n">
        <f aca="false">IF(Kalender!LL63&lt;&gt;1,0,IF(AND($B63&gt;0,INDEX(Kalender!LL$68:LL$77,MAX(1,$B63))&gt;INDEX(Kalender!$B$68:$B$77,MAX(1,$B63))),1,0)+IF(OR(AND($C63&gt;0,INDEX(Kalender!LL$81:LL$110,MAX(1,$C63))&gt;INDEX(Kalender!$B$81:$B$110,MAX(1,$C63))),AND($D63&gt;0,INDEX(Kalender!LL$81:LL$110,MAX(1,$D63))&gt;INDEX(Kalender!$B$81:$B$110,MAX(1,$D63))),AND($E63&gt;0,INDEX(Kalender!LL$81:LL$110,MAX(1,$E63))&gt;INDEX(Kalender!$B$81:$B$110,MAX(1,$E63))),AND($F63&gt;0,INDEX(Kalender!LL$81:LL$110,MAX(1,$F63))&gt;INDEX(Kalender!$B$81:$B$110,MAX(1,$F63)))),2,0))</f>
        <v>0</v>
      </c>
      <c r="LM63" s="5" t="n">
        <f aca="false">IF(Kalender!LM63&lt;&gt;1,0,IF(AND($B63&gt;0,INDEX(Kalender!LM$68:LM$77,MAX(1,$B63))&gt;INDEX(Kalender!$B$68:$B$77,MAX(1,$B63))),1,0)+IF(OR(AND($C63&gt;0,INDEX(Kalender!LM$81:LM$110,MAX(1,$C63))&gt;INDEX(Kalender!$B$81:$B$110,MAX(1,$C63))),AND($D63&gt;0,INDEX(Kalender!LM$81:LM$110,MAX(1,$D63))&gt;INDEX(Kalender!$B$81:$B$110,MAX(1,$D63))),AND($E63&gt;0,INDEX(Kalender!LM$81:LM$110,MAX(1,$E63))&gt;INDEX(Kalender!$B$81:$B$110,MAX(1,$E63))),AND($F63&gt;0,INDEX(Kalender!LM$81:LM$110,MAX(1,$F63))&gt;INDEX(Kalender!$B$81:$B$110,MAX(1,$F63)))),2,0))</f>
        <v>0</v>
      </c>
      <c r="LN63" s="5" t="n">
        <f aca="false">IF(Kalender!LN63&lt;&gt;1,0,IF(AND($B63&gt;0,INDEX(Kalender!LN$68:LN$77,MAX(1,$B63))&gt;INDEX(Kalender!$B$68:$B$77,MAX(1,$B63))),1,0)+IF(OR(AND($C63&gt;0,INDEX(Kalender!LN$81:LN$110,MAX(1,$C63))&gt;INDEX(Kalender!$B$81:$B$110,MAX(1,$C63))),AND($D63&gt;0,INDEX(Kalender!LN$81:LN$110,MAX(1,$D63))&gt;INDEX(Kalender!$B$81:$B$110,MAX(1,$D63))),AND($E63&gt;0,INDEX(Kalender!LN$81:LN$110,MAX(1,$E63))&gt;INDEX(Kalender!$B$81:$B$110,MAX(1,$E63))),AND($F63&gt;0,INDEX(Kalender!LN$81:LN$110,MAX(1,$F63))&gt;INDEX(Kalender!$B$81:$B$110,MAX(1,$F63)))),2,0))</f>
        <v>0</v>
      </c>
      <c r="LO63" s="5" t="n">
        <f aca="false">IF(Kalender!LO63&lt;&gt;1,0,IF(AND($B63&gt;0,INDEX(Kalender!LO$68:LO$77,MAX(1,$B63))&gt;INDEX(Kalender!$B$68:$B$77,MAX(1,$B63))),1,0)+IF(OR(AND($C63&gt;0,INDEX(Kalender!LO$81:LO$110,MAX(1,$C63))&gt;INDEX(Kalender!$B$81:$B$110,MAX(1,$C63))),AND($D63&gt;0,INDEX(Kalender!LO$81:LO$110,MAX(1,$D63))&gt;INDEX(Kalender!$B$81:$B$110,MAX(1,$D63))),AND($E63&gt;0,INDEX(Kalender!LO$81:LO$110,MAX(1,$E63))&gt;INDEX(Kalender!$B$81:$B$110,MAX(1,$E63))),AND($F63&gt;0,INDEX(Kalender!LO$81:LO$110,MAX(1,$F63))&gt;INDEX(Kalender!$B$81:$B$110,MAX(1,$F63)))),2,0))</f>
        <v>0</v>
      </c>
      <c r="LP63" s="5" t="n">
        <f aca="false">IF(Kalender!LP63&lt;&gt;1,0,IF(AND($B63&gt;0,INDEX(Kalender!LP$68:LP$77,MAX(1,$B63))&gt;INDEX(Kalender!$B$68:$B$77,MAX(1,$B63))),1,0)+IF(OR(AND($C63&gt;0,INDEX(Kalender!LP$81:LP$110,MAX(1,$C63))&gt;INDEX(Kalender!$B$81:$B$110,MAX(1,$C63))),AND($D63&gt;0,INDEX(Kalender!LP$81:LP$110,MAX(1,$D63))&gt;INDEX(Kalender!$B$81:$B$110,MAX(1,$D63))),AND($E63&gt;0,INDEX(Kalender!LP$81:LP$110,MAX(1,$E63))&gt;INDEX(Kalender!$B$81:$B$110,MAX(1,$E63))),AND($F63&gt;0,INDEX(Kalender!LP$81:LP$110,MAX(1,$F63))&gt;INDEX(Kalender!$B$81:$B$110,MAX(1,$F63)))),2,0))</f>
        <v>0</v>
      </c>
      <c r="LQ63" s="5" t="n">
        <f aca="false">IF(Kalender!LQ63&lt;&gt;1,0,IF(AND($B63&gt;0,INDEX(Kalender!LQ$68:LQ$77,MAX(1,$B63))&gt;INDEX(Kalender!$B$68:$B$77,MAX(1,$B63))),1,0)+IF(OR(AND($C63&gt;0,INDEX(Kalender!LQ$81:LQ$110,MAX(1,$C63))&gt;INDEX(Kalender!$B$81:$B$110,MAX(1,$C63))),AND($D63&gt;0,INDEX(Kalender!LQ$81:LQ$110,MAX(1,$D63))&gt;INDEX(Kalender!$B$81:$B$110,MAX(1,$D63))),AND($E63&gt;0,INDEX(Kalender!LQ$81:LQ$110,MAX(1,$E63))&gt;INDEX(Kalender!$B$81:$B$110,MAX(1,$E63))),AND($F63&gt;0,INDEX(Kalender!LQ$81:LQ$110,MAX(1,$F63))&gt;INDEX(Kalender!$B$81:$B$110,MAX(1,$F63)))),2,0))</f>
        <v>0</v>
      </c>
      <c r="LR63" s="5" t="n">
        <f aca="false">IF(Kalender!LR63&lt;&gt;1,0,IF(AND($B63&gt;0,INDEX(Kalender!LR$68:LR$77,MAX(1,$B63))&gt;INDEX(Kalender!$B$68:$B$77,MAX(1,$B63))),1,0)+IF(OR(AND($C63&gt;0,INDEX(Kalender!LR$81:LR$110,MAX(1,$C63))&gt;INDEX(Kalender!$B$81:$B$110,MAX(1,$C63))),AND($D63&gt;0,INDEX(Kalender!LR$81:LR$110,MAX(1,$D63))&gt;INDEX(Kalender!$B$81:$B$110,MAX(1,$D63))),AND($E63&gt;0,INDEX(Kalender!LR$81:LR$110,MAX(1,$E63))&gt;INDEX(Kalender!$B$81:$B$110,MAX(1,$E63))),AND($F63&gt;0,INDEX(Kalender!LR$81:LR$110,MAX(1,$F63))&gt;INDEX(Kalender!$B$81:$B$110,MAX(1,$F63)))),2,0))</f>
        <v>0</v>
      </c>
      <c r="LS63" s="5" t="n">
        <f aca="false">IF(Kalender!LS63&lt;&gt;1,0,IF(AND($B63&gt;0,INDEX(Kalender!LS$68:LS$77,MAX(1,$B63))&gt;INDEX(Kalender!$B$68:$B$77,MAX(1,$B63))),1,0)+IF(OR(AND($C63&gt;0,INDEX(Kalender!LS$81:LS$110,MAX(1,$C63))&gt;INDEX(Kalender!$B$81:$B$110,MAX(1,$C63))),AND($D63&gt;0,INDEX(Kalender!LS$81:LS$110,MAX(1,$D63))&gt;INDEX(Kalender!$B$81:$B$110,MAX(1,$D63))),AND($E63&gt;0,INDEX(Kalender!LS$81:LS$110,MAX(1,$E63))&gt;INDEX(Kalender!$B$81:$B$110,MAX(1,$E63))),AND($F63&gt;0,INDEX(Kalender!LS$81:LS$110,MAX(1,$F63))&gt;INDEX(Kalender!$B$81:$B$110,MAX(1,$F63)))),2,0))</f>
        <v>0</v>
      </c>
      <c r="LT63" s="5" t="n">
        <f aca="false">IF(Kalender!LT63&lt;&gt;1,0,IF(AND($B63&gt;0,INDEX(Kalender!LT$68:LT$77,MAX(1,$B63))&gt;INDEX(Kalender!$B$68:$B$77,MAX(1,$B63))),1,0)+IF(OR(AND($C63&gt;0,INDEX(Kalender!LT$81:LT$110,MAX(1,$C63))&gt;INDEX(Kalender!$B$81:$B$110,MAX(1,$C63))),AND($D63&gt;0,INDEX(Kalender!LT$81:LT$110,MAX(1,$D63))&gt;INDEX(Kalender!$B$81:$B$110,MAX(1,$D63))),AND($E63&gt;0,INDEX(Kalender!LT$81:LT$110,MAX(1,$E63))&gt;INDEX(Kalender!$B$81:$B$110,MAX(1,$E63))),AND($F63&gt;0,INDEX(Kalender!LT$81:LT$110,MAX(1,$F63))&gt;INDEX(Kalender!$B$81:$B$110,MAX(1,$F63)))),2,0))</f>
        <v>0</v>
      </c>
      <c r="LU63" s="5" t="n">
        <f aca="false">IF(Kalender!LU63&lt;&gt;1,0,IF(AND($B63&gt;0,INDEX(Kalender!LU$68:LU$77,MAX(1,$B63))&gt;INDEX(Kalender!$B$68:$B$77,MAX(1,$B63))),1,0)+IF(OR(AND($C63&gt;0,INDEX(Kalender!LU$81:LU$110,MAX(1,$C63))&gt;INDEX(Kalender!$B$81:$B$110,MAX(1,$C63))),AND($D63&gt;0,INDEX(Kalender!LU$81:LU$110,MAX(1,$D63))&gt;INDEX(Kalender!$B$81:$B$110,MAX(1,$D63))),AND($E63&gt;0,INDEX(Kalender!LU$81:LU$110,MAX(1,$E63))&gt;INDEX(Kalender!$B$81:$B$110,MAX(1,$E63))),AND($F63&gt;0,INDEX(Kalender!LU$81:LU$110,MAX(1,$F63))&gt;INDEX(Kalender!$B$81:$B$110,MAX(1,$F63)))),2,0))</f>
        <v>0</v>
      </c>
      <c r="LV63" s="5" t="n">
        <f aca="false">IF(Kalender!LV63&lt;&gt;1,0,IF(AND($B63&gt;0,INDEX(Kalender!LV$68:LV$77,MAX(1,$B63))&gt;INDEX(Kalender!$B$68:$B$77,MAX(1,$B63))),1,0)+IF(OR(AND($C63&gt;0,INDEX(Kalender!LV$81:LV$110,MAX(1,$C63))&gt;INDEX(Kalender!$B$81:$B$110,MAX(1,$C63))),AND($D63&gt;0,INDEX(Kalender!LV$81:LV$110,MAX(1,$D63))&gt;INDEX(Kalender!$B$81:$B$110,MAX(1,$D63))),AND($E63&gt;0,INDEX(Kalender!LV$81:LV$110,MAX(1,$E63))&gt;INDEX(Kalender!$B$81:$B$110,MAX(1,$E63))),AND($F63&gt;0,INDEX(Kalender!LV$81:LV$110,MAX(1,$F63))&gt;INDEX(Kalender!$B$81:$B$110,MAX(1,$F63)))),2,0))</f>
        <v>0</v>
      </c>
      <c r="LW63" s="5" t="n">
        <f aca="false">IF(Kalender!LW63&lt;&gt;1,0,IF(AND($B63&gt;0,INDEX(Kalender!LW$68:LW$77,MAX(1,$B63))&gt;INDEX(Kalender!$B$68:$B$77,MAX(1,$B63))),1,0)+IF(OR(AND($C63&gt;0,INDEX(Kalender!LW$81:LW$110,MAX(1,$C63))&gt;INDEX(Kalender!$B$81:$B$110,MAX(1,$C63))),AND($D63&gt;0,INDEX(Kalender!LW$81:LW$110,MAX(1,$D63))&gt;INDEX(Kalender!$B$81:$B$110,MAX(1,$D63))),AND($E63&gt;0,INDEX(Kalender!LW$81:LW$110,MAX(1,$E63))&gt;INDEX(Kalender!$B$81:$B$110,MAX(1,$E63))),AND($F63&gt;0,INDEX(Kalender!LW$81:LW$110,MAX(1,$F63))&gt;INDEX(Kalender!$B$81:$B$110,MAX(1,$F63)))),2,0))</f>
        <v>0</v>
      </c>
      <c r="LX63" s="5" t="n">
        <f aca="false">IF(Kalender!LX63&lt;&gt;1,0,IF(AND($B63&gt;0,INDEX(Kalender!LX$68:LX$77,MAX(1,$B63))&gt;INDEX(Kalender!$B$68:$B$77,MAX(1,$B63))),1,0)+IF(OR(AND($C63&gt;0,INDEX(Kalender!LX$81:LX$110,MAX(1,$C63))&gt;INDEX(Kalender!$B$81:$B$110,MAX(1,$C63))),AND($D63&gt;0,INDEX(Kalender!LX$81:LX$110,MAX(1,$D63))&gt;INDEX(Kalender!$B$81:$B$110,MAX(1,$D63))),AND($E63&gt;0,INDEX(Kalender!LX$81:LX$110,MAX(1,$E63))&gt;INDEX(Kalender!$B$81:$B$110,MAX(1,$E63))),AND($F63&gt;0,INDEX(Kalender!LX$81:LX$110,MAX(1,$F63))&gt;INDEX(Kalender!$B$81:$B$110,MAX(1,$F63)))),2,0))</f>
        <v>0</v>
      </c>
      <c r="LY63" s="5" t="n">
        <f aca="false">IF(Kalender!LY63&lt;&gt;1,0,IF(AND($B63&gt;0,INDEX(Kalender!LY$68:LY$77,MAX(1,$B63))&gt;INDEX(Kalender!$B$68:$B$77,MAX(1,$B63))),1,0)+IF(OR(AND($C63&gt;0,INDEX(Kalender!LY$81:LY$110,MAX(1,$C63))&gt;INDEX(Kalender!$B$81:$B$110,MAX(1,$C63))),AND($D63&gt;0,INDEX(Kalender!LY$81:LY$110,MAX(1,$D63))&gt;INDEX(Kalender!$B$81:$B$110,MAX(1,$D63))),AND($E63&gt;0,INDEX(Kalender!LY$81:LY$110,MAX(1,$E63))&gt;INDEX(Kalender!$B$81:$B$110,MAX(1,$E63))),AND($F63&gt;0,INDEX(Kalender!LY$81:LY$110,MAX(1,$F63))&gt;INDEX(Kalender!$B$81:$B$110,MAX(1,$F63)))),2,0))</f>
        <v>0</v>
      </c>
      <c r="LZ63" s="5" t="n">
        <f aca="false">IF(Kalender!LZ63&lt;&gt;1,0,IF(AND($B63&gt;0,INDEX(Kalender!LZ$68:LZ$77,MAX(1,$B63))&gt;INDEX(Kalender!$B$68:$B$77,MAX(1,$B63))),1,0)+IF(OR(AND($C63&gt;0,INDEX(Kalender!LZ$81:LZ$110,MAX(1,$C63))&gt;INDEX(Kalender!$B$81:$B$110,MAX(1,$C63))),AND($D63&gt;0,INDEX(Kalender!LZ$81:LZ$110,MAX(1,$D63))&gt;INDEX(Kalender!$B$81:$B$110,MAX(1,$D63))),AND($E63&gt;0,INDEX(Kalender!LZ$81:LZ$110,MAX(1,$E63))&gt;INDEX(Kalender!$B$81:$B$110,MAX(1,$E63))),AND($F63&gt;0,INDEX(Kalender!LZ$81:LZ$110,MAX(1,$F63))&gt;INDEX(Kalender!$B$81:$B$110,MAX(1,$F63)))),2,0))</f>
        <v>0</v>
      </c>
      <c r="MA63" s="5" t="n">
        <f aca="false">IF(Kalender!MA63&lt;&gt;1,0,IF(AND($B63&gt;0,INDEX(Kalender!MA$68:MA$77,MAX(1,$B63))&gt;INDEX(Kalender!$B$68:$B$77,MAX(1,$B63))),1,0)+IF(OR(AND($C63&gt;0,INDEX(Kalender!MA$81:MA$110,MAX(1,$C63))&gt;INDEX(Kalender!$B$81:$B$110,MAX(1,$C63))),AND($D63&gt;0,INDEX(Kalender!MA$81:MA$110,MAX(1,$D63))&gt;INDEX(Kalender!$B$81:$B$110,MAX(1,$D63))),AND($E63&gt;0,INDEX(Kalender!MA$81:MA$110,MAX(1,$E63))&gt;INDEX(Kalender!$B$81:$B$110,MAX(1,$E63))),AND($F63&gt;0,INDEX(Kalender!MA$81:MA$110,MAX(1,$F63))&gt;INDEX(Kalender!$B$81:$B$110,MAX(1,$F63)))),2,0))</f>
        <v>0</v>
      </c>
      <c r="MB63" s="5" t="n">
        <f aca="false">IF(Kalender!MB63&lt;&gt;1,0,IF(AND($B63&gt;0,INDEX(Kalender!MB$68:MB$77,MAX(1,$B63))&gt;INDEX(Kalender!$B$68:$B$77,MAX(1,$B63))),1,0)+IF(OR(AND($C63&gt;0,INDEX(Kalender!MB$81:MB$110,MAX(1,$C63))&gt;INDEX(Kalender!$B$81:$B$110,MAX(1,$C63))),AND($D63&gt;0,INDEX(Kalender!MB$81:MB$110,MAX(1,$D63))&gt;INDEX(Kalender!$B$81:$B$110,MAX(1,$D63))),AND($E63&gt;0,INDEX(Kalender!MB$81:MB$110,MAX(1,$E63))&gt;INDEX(Kalender!$B$81:$B$110,MAX(1,$E63))),AND($F63&gt;0,INDEX(Kalender!MB$81:MB$110,MAX(1,$F63))&gt;INDEX(Kalender!$B$81:$B$110,MAX(1,$F63)))),2,0))</f>
        <v>0</v>
      </c>
      <c r="MC63" s="5" t="n">
        <f aca="false">IF(Kalender!MC63&lt;&gt;1,0,IF(AND($B63&gt;0,INDEX(Kalender!MC$68:MC$77,MAX(1,$B63))&gt;INDEX(Kalender!$B$68:$B$77,MAX(1,$B63))),1,0)+IF(OR(AND($C63&gt;0,INDEX(Kalender!MC$81:MC$110,MAX(1,$C63))&gt;INDEX(Kalender!$B$81:$B$110,MAX(1,$C63))),AND($D63&gt;0,INDEX(Kalender!MC$81:MC$110,MAX(1,$D63))&gt;INDEX(Kalender!$B$81:$B$110,MAX(1,$D63))),AND($E63&gt;0,INDEX(Kalender!MC$81:MC$110,MAX(1,$E63))&gt;INDEX(Kalender!$B$81:$B$110,MAX(1,$E63))),AND($F63&gt;0,INDEX(Kalender!MC$81:MC$110,MAX(1,$F63))&gt;INDEX(Kalender!$B$81:$B$110,MAX(1,$F63)))),2,0))</f>
        <v>0</v>
      </c>
      <c r="MD63" s="5" t="n">
        <f aca="false">IF(Kalender!MD63&lt;&gt;1,0,IF(AND($B63&gt;0,INDEX(Kalender!MD$68:MD$77,MAX(1,$B63))&gt;INDEX(Kalender!$B$68:$B$77,MAX(1,$B63))),1,0)+IF(OR(AND($C63&gt;0,INDEX(Kalender!MD$81:MD$110,MAX(1,$C63))&gt;INDEX(Kalender!$B$81:$B$110,MAX(1,$C63))),AND($D63&gt;0,INDEX(Kalender!MD$81:MD$110,MAX(1,$D63))&gt;INDEX(Kalender!$B$81:$B$110,MAX(1,$D63))),AND($E63&gt;0,INDEX(Kalender!MD$81:MD$110,MAX(1,$E63))&gt;INDEX(Kalender!$B$81:$B$110,MAX(1,$E63))),AND($F63&gt;0,INDEX(Kalender!MD$81:MD$110,MAX(1,$F63))&gt;INDEX(Kalender!$B$81:$B$110,MAX(1,$F63)))),2,0))</f>
        <v>0</v>
      </c>
      <c r="ME63" s="5" t="n">
        <f aca="false">IF(Kalender!ME63&lt;&gt;1,0,IF(AND($B63&gt;0,INDEX(Kalender!ME$68:ME$77,MAX(1,$B63))&gt;INDEX(Kalender!$B$68:$B$77,MAX(1,$B63))),1,0)+IF(OR(AND($C63&gt;0,INDEX(Kalender!ME$81:ME$110,MAX(1,$C63))&gt;INDEX(Kalender!$B$81:$B$110,MAX(1,$C63))),AND($D63&gt;0,INDEX(Kalender!ME$81:ME$110,MAX(1,$D63))&gt;INDEX(Kalender!$B$81:$B$110,MAX(1,$D63))),AND($E63&gt;0,INDEX(Kalender!ME$81:ME$110,MAX(1,$E63))&gt;INDEX(Kalender!$B$81:$B$110,MAX(1,$E63))),AND($F63&gt;0,INDEX(Kalender!ME$81:ME$110,MAX(1,$F63))&gt;INDEX(Kalender!$B$81:$B$110,MAX(1,$F63)))),2,0))</f>
        <v>0</v>
      </c>
      <c r="MF63" s="5" t="n">
        <f aca="false">IF(Kalender!MF63&lt;&gt;1,0,IF(AND($B63&gt;0,INDEX(Kalender!MF$68:MF$77,MAX(1,$B63))&gt;INDEX(Kalender!$B$68:$B$77,MAX(1,$B63))),1,0)+IF(OR(AND($C63&gt;0,INDEX(Kalender!MF$81:MF$110,MAX(1,$C63))&gt;INDEX(Kalender!$B$81:$B$110,MAX(1,$C63))),AND($D63&gt;0,INDEX(Kalender!MF$81:MF$110,MAX(1,$D63))&gt;INDEX(Kalender!$B$81:$B$110,MAX(1,$D63))),AND($E63&gt;0,INDEX(Kalender!MF$81:MF$110,MAX(1,$E63))&gt;INDEX(Kalender!$B$81:$B$110,MAX(1,$E63))),AND($F63&gt;0,INDEX(Kalender!MF$81:MF$110,MAX(1,$F63))&gt;INDEX(Kalender!$B$81:$B$110,MAX(1,$F63)))),2,0))</f>
        <v>0</v>
      </c>
      <c r="MG63" s="5" t="n">
        <f aca="false">IF(Kalender!MG63&lt;&gt;1,0,IF(AND($B63&gt;0,INDEX(Kalender!MG$68:MG$77,MAX(1,$B63))&gt;INDEX(Kalender!$B$68:$B$77,MAX(1,$B63))),1,0)+IF(OR(AND($C63&gt;0,INDEX(Kalender!MG$81:MG$110,MAX(1,$C63))&gt;INDEX(Kalender!$B$81:$B$110,MAX(1,$C63))),AND($D63&gt;0,INDEX(Kalender!MG$81:MG$110,MAX(1,$D63))&gt;INDEX(Kalender!$B$81:$B$110,MAX(1,$D63))),AND($E63&gt;0,INDEX(Kalender!MG$81:MG$110,MAX(1,$E63))&gt;INDEX(Kalender!$B$81:$B$110,MAX(1,$E63))),AND($F63&gt;0,INDEX(Kalender!MG$81:MG$110,MAX(1,$F63))&gt;INDEX(Kalender!$B$81:$B$110,MAX(1,$F63)))),2,0))</f>
        <v>0</v>
      </c>
      <c r="MH63" s="5" t="n">
        <f aca="false">IF(Kalender!MH63&lt;&gt;1,0,IF(AND($B63&gt;0,INDEX(Kalender!MH$68:MH$77,MAX(1,$B63))&gt;INDEX(Kalender!$B$68:$B$77,MAX(1,$B63))),1,0)+IF(OR(AND($C63&gt;0,INDEX(Kalender!MH$81:MH$110,MAX(1,$C63))&gt;INDEX(Kalender!$B$81:$B$110,MAX(1,$C63))),AND($D63&gt;0,INDEX(Kalender!MH$81:MH$110,MAX(1,$D63))&gt;INDEX(Kalender!$B$81:$B$110,MAX(1,$D63))),AND($E63&gt;0,INDEX(Kalender!MH$81:MH$110,MAX(1,$E63))&gt;INDEX(Kalender!$B$81:$B$110,MAX(1,$E63))),AND($F63&gt;0,INDEX(Kalender!MH$81:MH$110,MAX(1,$F63))&gt;INDEX(Kalender!$B$81:$B$110,MAX(1,$F63)))),2,0))</f>
        <v>0</v>
      </c>
      <c r="MI63" s="5" t="n">
        <f aca="false">IF(Kalender!MI63&lt;&gt;1,0,IF(AND($B63&gt;0,INDEX(Kalender!MI$68:MI$77,MAX(1,$B63))&gt;INDEX(Kalender!$B$68:$B$77,MAX(1,$B63))),1,0)+IF(OR(AND($C63&gt;0,INDEX(Kalender!MI$81:MI$110,MAX(1,$C63))&gt;INDEX(Kalender!$B$81:$B$110,MAX(1,$C63))),AND($D63&gt;0,INDEX(Kalender!MI$81:MI$110,MAX(1,$D63))&gt;INDEX(Kalender!$B$81:$B$110,MAX(1,$D63))),AND($E63&gt;0,INDEX(Kalender!MI$81:MI$110,MAX(1,$E63))&gt;INDEX(Kalender!$B$81:$B$110,MAX(1,$E63))),AND($F63&gt;0,INDEX(Kalender!MI$81:MI$110,MAX(1,$F63))&gt;INDEX(Kalender!$B$81:$B$110,MAX(1,$F63)))),2,0))</f>
        <v>0</v>
      </c>
      <c r="MJ63" s="5" t="n">
        <f aca="false">IF(Kalender!MJ63&lt;&gt;1,0,IF(AND($B63&gt;0,INDEX(Kalender!MJ$68:MJ$77,MAX(1,$B63))&gt;INDEX(Kalender!$B$68:$B$77,MAX(1,$B63))),1,0)+IF(OR(AND($C63&gt;0,INDEX(Kalender!MJ$81:MJ$110,MAX(1,$C63))&gt;INDEX(Kalender!$B$81:$B$110,MAX(1,$C63))),AND($D63&gt;0,INDEX(Kalender!MJ$81:MJ$110,MAX(1,$D63))&gt;INDEX(Kalender!$B$81:$B$110,MAX(1,$D63))),AND($E63&gt;0,INDEX(Kalender!MJ$81:MJ$110,MAX(1,$E63))&gt;INDEX(Kalender!$B$81:$B$110,MAX(1,$E63))),AND($F63&gt;0,INDEX(Kalender!MJ$81:MJ$110,MAX(1,$F63))&gt;INDEX(Kalender!$B$81:$B$110,MAX(1,$F63)))),2,0))</f>
        <v>0</v>
      </c>
      <c r="MK63" s="5" t="n">
        <f aca="false">IF(Kalender!MK63&lt;&gt;1,0,IF(AND($B63&gt;0,INDEX(Kalender!MK$68:MK$77,MAX(1,$B63))&gt;INDEX(Kalender!$B$68:$B$77,MAX(1,$B63))),1,0)+IF(OR(AND($C63&gt;0,INDEX(Kalender!MK$81:MK$110,MAX(1,$C63))&gt;INDEX(Kalender!$B$81:$B$110,MAX(1,$C63))),AND($D63&gt;0,INDEX(Kalender!MK$81:MK$110,MAX(1,$D63))&gt;INDEX(Kalender!$B$81:$B$110,MAX(1,$D63))),AND($E63&gt;0,INDEX(Kalender!MK$81:MK$110,MAX(1,$E63))&gt;INDEX(Kalender!$B$81:$B$110,MAX(1,$E63))),AND($F63&gt;0,INDEX(Kalender!MK$81:MK$110,MAX(1,$F63))&gt;INDEX(Kalender!$B$81:$B$110,MAX(1,$F63)))),2,0))</f>
        <v>0</v>
      </c>
      <c r="ML63" s="5" t="n">
        <f aca="false">IF(Kalender!ML63&lt;&gt;1,0,IF(AND($B63&gt;0,INDEX(Kalender!ML$68:ML$77,MAX(1,$B63))&gt;INDEX(Kalender!$B$68:$B$77,MAX(1,$B63))),1,0)+IF(OR(AND($C63&gt;0,INDEX(Kalender!ML$81:ML$110,MAX(1,$C63))&gt;INDEX(Kalender!$B$81:$B$110,MAX(1,$C63))),AND($D63&gt;0,INDEX(Kalender!ML$81:ML$110,MAX(1,$D63))&gt;INDEX(Kalender!$B$81:$B$110,MAX(1,$D63))),AND($E63&gt;0,INDEX(Kalender!ML$81:ML$110,MAX(1,$E63))&gt;INDEX(Kalender!$B$81:$B$110,MAX(1,$E63))),AND($F63&gt;0,INDEX(Kalender!ML$81:ML$110,MAX(1,$F63))&gt;INDEX(Kalender!$B$81:$B$110,MAX(1,$F63)))),2,0))</f>
        <v>0</v>
      </c>
      <c r="MM63" s="5" t="n">
        <f aca="false">IF(Kalender!MM63&lt;&gt;1,0,IF(AND($B63&gt;0,INDEX(Kalender!MM$68:MM$77,MAX(1,$B63))&gt;INDEX(Kalender!$B$68:$B$77,MAX(1,$B63))),1,0)+IF(OR(AND($C63&gt;0,INDEX(Kalender!MM$81:MM$110,MAX(1,$C63))&gt;INDEX(Kalender!$B$81:$B$110,MAX(1,$C63))),AND($D63&gt;0,INDEX(Kalender!MM$81:MM$110,MAX(1,$D63))&gt;INDEX(Kalender!$B$81:$B$110,MAX(1,$D63))),AND($E63&gt;0,INDEX(Kalender!MM$81:MM$110,MAX(1,$E63))&gt;INDEX(Kalender!$B$81:$B$110,MAX(1,$E63))),AND($F63&gt;0,INDEX(Kalender!MM$81:MM$110,MAX(1,$F63))&gt;INDEX(Kalender!$B$81:$B$110,MAX(1,$F63)))),2,0))</f>
        <v>0</v>
      </c>
      <c r="MN63" s="5" t="n">
        <f aca="false">IF(Kalender!MN63&lt;&gt;1,0,IF(AND($B63&gt;0,INDEX(Kalender!MN$68:MN$77,MAX(1,$B63))&gt;INDEX(Kalender!$B$68:$B$77,MAX(1,$B63))),1,0)+IF(OR(AND($C63&gt;0,INDEX(Kalender!MN$81:MN$110,MAX(1,$C63))&gt;INDEX(Kalender!$B$81:$B$110,MAX(1,$C63))),AND($D63&gt;0,INDEX(Kalender!MN$81:MN$110,MAX(1,$D63))&gt;INDEX(Kalender!$B$81:$B$110,MAX(1,$D63))),AND($E63&gt;0,INDEX(Kalender!MN$81:MN$110,MAX(1,$E63))&gt;INDEX(Kalender!$B$81:$B$110,MAX(1,$E63))),AND($F63&gt;0,INDEX(Kalender!MN$81:MN$110,MAX(1,$F63))&gt;INDEX(Kalender!$B$81:$B$110,MAX(1,$F63)))),2,0))</f>
        <v>0</v>
      </c>
      <c r="MO63" s="5" t="n">
        <f aca="false">IF(Kalender!MO63&lt;&gt;1,0,IF(AND($B63&gt;0,INDEX(Kalender!MO$68:MO$77,MAX(1,$B63))&gt;INDEX(Kalender!$B$68:$B$77,MAX(1,$B63))),1,0)+IF(OR(AND($C63&gt;0,INDEX(Kalender!MO$81:MO$110,MAX(1,$C63))&gt;INDEX(Kalender!$B$81:$B$110,MAX(1,$C63))),AND($D63&gt;0,INDEX(Kalender!MO$81:MO$110,MAX(1,$D63))&gt;INDEX(Kalender!$B$81:$B$110,MAX(1,$D63))),AND($E63&gt;0,INDEX(Kalender!MO$81:MO$110,MAX(1,$E63))&gt;INDEX(Kalender!$B$81:$B$110,MAX(1,$E63))),AND($F63&gt;0,INDEX(Kalender!MO$81:MO$110,MAX(1,$F63))&gt;INDEX(Kalender!$B$81:$B$110,MAX(1,$F63)))),2,0))</f>
        <v>0</v>
      </c>
      <c r="MP63" s="5" t="n">
        <f aca="false">IF(Kalender!MP63&lt;&gt;1,0,IF(AND($B63&gt;0,INDEX(Kalender!MP$68:MP$77,MAX(1,$B63))&gt;INDEX(Kalender!$B$68:$B$77,MAX(1,$B63))),1,0)+IF(OR(AND($C63&gt;0,INDEX(Kalender!MP$81:MP$110,MAX(1,$C63))&gt;INDEX(Kalender!$B$81:$B$110,MAX(1,$C63))),AND($D63&gt;0,INDEX(Kalender!MP$81:MP$110,MAX(1,$D63))&gt;INDEX(Kalender!$B$81:$B$110,MAX(1,$D63))),AND($E63&gt;0,INDEX(Kalender!MP$81:MP$110,MAX(1,$E63))&gt;INDEX(Kalender!$B$81:$B$110,MAX(1,$E63))),AND($F63&gt;0,INDEX(Kalender!MP$81:MP$110,MAX(1,$F63))&gt;INDEX(Kalender!$B$81:$B$110,MAX(1,$F63)))),2,0))</f>
        <v>0</v>
      </c>
      <c r="MQ63" s="5" t="n">
        <f aca="false">IF(Kalender!MQ63&lt;&gt;1,0,IF(AND($B63&gt;0,INDEX(Kalender!MQ$68:MQ$77,MAX(1,$B63))&gt;INDEX(Kalender!$B$68:$B$77,MAX(1,$B63))),1,0)+IF(OR(AND($C63&gt;0,INDEX(Kalender!MQ$81:MQ$110,MAX(1,$C63))&gt;INDEX(Kalender!$B$81:$B$110,MAX(1,$C63))),AND($D63&gt;0,INDEX(Kalender!MQ$81:MQ$110,MAX(1,$D63))&gt;INDEX(Kalender!$B$81:$B$110,MAX(1,$D63))),AND($E63&gt;0,INDEX(Kalender!MQ$81:MQ$110,MAX(1,$E63))&gt;INDEX(Kalender!$B$81:$B$110,MAX(1,$E63))),AND($F63&gt;0,INDEX(Kalender!MQ$81:MQ$110,MAX(1,$F63))&gt;INDEX(Kalender!$B$81:$B$110,MAX(1,$F63)))),2,0))</f>
        <v>0</v>
      </c>
      <c r="MR63" s="5" t="n">
        <f aca="false">IF(Kalender!MR63&lt;&gt;1,0,IF(AND($B63&gt;0,INDEX(Kalender!MR$68:MR$77,MAX(1,$B63))&gt;INDEX(Kalender!$B$68:$B$77,MAX(1,$B63))),1,0)+IF(OR(AND($C63&gt;0,INDEX(Kalender!MR$81:MR$110,MAX(1,$C63))&gt;INDEX(Kalender!$B$81:$B$110,MAX(1,$C63))),AND($D63&gt;0,INDEX(Kalender!MR$81:MR$110,MAX(1,$D63))&gt;INDEX(Kalender!$B$81:$B$110,MAX(1,$D63))),AND($E63&gt;0,INDEX(Kalender!MR$81:MR$110,MAX(1,$E63))&gt;INDEX(Kalender!$B$81:$B$110,MAX(1,$E63))),AND($F63&gt;0,INDEX(Kalender!MR$81:MR$110,MAX(1,$F63))&gt;INDEX(Kalender!$B$81:$B$110,MAX(1,$F63)))),2,0))</f>
        <v>0</v>
      </c>
      <c r="MS63" s="5" t="n">
        <f aca="false">IF(Kalender!MS63&lt;&gt;1,0,IF(AND($B63&gt;0,INDEX(Kalender!MS$68:MS$77,MAX(1,$B63))&gt;INDEX(Kalender!$B$68:$B$77,MAX(1,$B63))),1,0)+IF(OR(AND($C63&gt;0,INDEX(Kalender!MS$81:MS$110,MAX(1,$C63))&gt;INDEX(Kalender!$B$81:$B$110,MAX(1,$C63))),AND($D63&gt;0,INDEX(Kalender!MS$81:MS$110,MAX(1,$D63))&gt;INDEX(Kalender!$B$81:$B$110,MAX(1,$D63))),AND($E63&gt;0,INDEX(Kalender!MS$81:MS$110,MAX(1,$E63))&gt;INDEX(Kalender!$B$81:$B$110,MAX(1,$E63))),AND($F63&gt;0,INDEX(Kalender!MS$81:MS$110,MAX(1,$F63))&gt;INDEX(Kalender!$B$81:$B$110,MAX(1,$F63)))),2,0))</f>
        <v>0</v>
      </c>
      <c r="MT63" s="5" t="n">
        <f aca="false">IF(Kalender!MT63&lt;&gt;1,0,IF(AND($B63&gt;0,INDEX(Kalender!MT$68:MT$77,MAX(1,$B63))&gt;INDEX(Kalender!$B$68:$B$77,MAX(1,$B63))),1,0)+IF(OR(AND($C63&gt;0,INDEX(Kalender!MT$81:MT$110,MAX(1,$C63))&gt;INDEX(Kalender!$B$81:$B$110,MAX(1,$C63))),AND($D63&gt;0,INDEX(Kalender!MT$81:MT$110,MAX(1,$D63))&gt;INDEX(Kalender!$B$81:$B$110,MAX(1,$D63))),AND($E63&gt;0,INDEX(Kalender!MT$81:MT$110,MAX(1,$E63))&gt;INDEX(Kalender!$B$81:$B$110,MAX(1,$E63))),AND($F63&gt;0,INDEX(Kalender!MT$81:MT$110,MAX(1,$F63))&gt;INDEX(Kalender!$B$81:$B$110,MAX(1,$F63)))),2,0))</f>
        <v>0</v>
      </c>
      <c r="MU63" s="5" t="n">
        <f aca="false">IF(Kalender!MU63&lt;&gt;1,0,IF(AND($B63&gt;0,INDEX(Kalender!MU$68:MU$77,MAX(1,$B63))&gt;INDEX(Kalender!$B$68:$B$77,MAX(1,$B63))),1,0)+IF(OR(AND($C63&gt;0,INDEX(Kalender!MU$81:MU$110,MAX(1,$C63))&gt;INDEX(Kalender!$B$81:$B$110,MAX(1,$C63))),AND($D63&gt;0,INDEX(Kalender!MU$81:MU$110,MAX(1,$D63))&gt;INDEX(Kalender!$B$81:$B$110,MAX(1,$D63))),AND($E63&gt;0,INDEX(Kalender!MU$81:MU$110,MAX(1,$E63))&gt;INDEX(Kalender!$B$81:$B$110,MAX(1,$E63))),AND($F63&gt;0,INDEX(Kalender!MU$81:MU$110,MAX(1,$F63))&gt;INDEX(Kalender!$B$81:$B$110,MAX(1,$F63)))),2,0))</f>
        <v>0</v>
      </c>
      <c r="MV63" s="5" t="n">
        <f aca="false">IF(Kalender!MV63&lt;&gt;1,0,IF(AND($B63&gt;0,INDEX(Kalender!MV$68:MV$77,MAX(1,$B63))&gt;INDEX(Kalender!$B$68:$B$77,MAX(1,$B63))),1,0)+IF(OR(AND($C63&gt;0,INDEX(Kalender!MV$81:MV$110,MAX(1,$C63))&gt;INDEX(Kalender!$B$81:$B$110,MAX(1,$C63))),AND($D63&gt;0,INDEX(Kalender!MV$81:MV$110,MAX(1,$D63))&gt;INDEX(Kalender!$B$81:$B$110,MAX(1,$D63))),AND($E63&gt;0,INDEX(Kalender!MV$81:MV$110,MAX(1,$E63))&gt;INDEX(Kalender!$B$81:$B$110,MAX(1,$E63))),AND($F63&gt;0,INDEX(Kalender!MV$81:MV$110,MAX(1,$F63))&gt;INDEX(Kalender!$B$81:$B$110,MAX(1,$F63)))),2,0))</f>
        <v>0</v>
      </c>
      <c r="MW63" s="5" t="n">
        <f aca="false">IF(Kalender!MW63&lt;&gt;1,0,IF(AND($B63&gt;0,INDEX(Kalender!MW$68:MW$77,MAX(1,$B63))&gt;INDEX(Kalender!$B$68:$B$77,MAX(1,$B63))),1,0)+IF(OR(AND($C63&gt;0,INDEX(Kalender!MW$81:MW$110,MAX(1,$C63))&gt;INDEX(Kalender!$B$81:$B$110,MAX(1,$C63))),AND($D63&gt;0,INDEX(Kalender!MW$81:MW$110,MAX(1,$D63))&gt;INDEX(Kalender!$B$81:$B$110,MAX(1,$D63))),AND($E63&gt;0,INDEX(Kalender!MW$81:MW$110,MAX(1,$E63))&gt;INDEX(Kalender!$B$81:$B$110,MAX(1,$E63))),AND($F63&gt;0,INDEX(Kalender!MW$81:MW$110,MAX(1,$F63))&gt;INDEX(Kalender!$B$81:$B$110,MAX(1,$F63)))),2,0))</f>
        <v>0</v>
      </c>
      <c r="MX63" s="5" t="n">
        <f aca="false">IF(Kalender!MX63&lt;&gt;1,0,IF(AND($B63&gt;0,INDEX(Kalender!MX$68:MX$77,MAX(1,$B63))&gt;INDEX(Kalender!$B$68:$B$77,MAX(1,$B63))),1,0)+IF(OR(AND($C63&gt;0,INDEX(Kalender!MX$81:MX$110,MAX(1,$C63))&gt;INDEX(Kalender!$B$81:$B$110,MAX(1,$C63))),AND($D63&gt;0,INDEX(Kalender!MX$81:MX$110,MAX(1,$D63))&gt;INDEX(Kalender!$B$81:$B$110,MAX(1,$D63))),AND($E63&gt;0,INDEX(Kalender!MX$81:MX$110,MAX(1,$E63))&gt;INDEX(Kalender!$B$81:$B$110,MAX(1,$E63))),AND($F63&gt;0,INDEX(Kalender!MX$81:MX$110,MAX(1,$F63))&gt;INDEX(Kalender!$B$81:$B$110,MAX(1,$F63)))),2,0))</f>
        <v>0</v>
      </c>
      <c r="MY63" s="5" t="n">
        <f aca="false">IF(Kalender!MY63&lt;&gt;1,0,IF(AND($B63&gt;0,INDEX(Kalender!MY$68:MY$77,MAX(1,$B63))&gt;INDEX(Kalender!$B$68:$B$77,MAX(1,$B63))),1,0)+IF(OR(AND($C63&gt;0,INDEX(Kalender!MY$81:MY$110,MAX(1,$C63))&gt;INDEX(Kalender!$B$81:$B$110,MAX(1,$C63))),AND($D63&gt;0,INDEX(Kalender!MY$81:MY$110,MAX(1,$D63))&gt;INDEX(Kalender!$B$81:$B$110,MAX(1,$D63))),AND($E63&gt;0,INDEX(Kalender!MY$81:MY$110,MAX(1,$E63))&gt;INDEX(Kalender!$B$81:$B$110,MAX(1,$E63))),AND($F63&gt;0,INDEX(Kalender!MY$81:MY$110,MAX(1,$F63))&gt;INDEX(Kalender!$B$81:$B$110,MAX(1,$F63)))),2,0))</f>
        <v>0</v>
      </c>
      <c r="MZ63" s="5" t="n">
        <f aca="false">IF(Kalender!MZ63&lt;&gt;1,0,IF(AND($B63&gt;0,INDEX(Kalender!MZ$68:MZ$77,MAX(1,$B63))&gt;INDEX(Kalender!$B$68:$B$77,MAX(1,$B63))),1,0)+IF(OR(AND($C63&gt;0,INDEX(Kalender!MZ$81:MZ$110,MAX(1,$C63))&gt;INDEX(Kalender!$B$81:$B$110,MAX(1,$C63))),AND($D63&gt;0,INDEX(Kalender!MZ$81:MZ$110,MAX(1,$D63))&gt;INDEX(Kalender!$B$81:$B$110,MAX(1,$D63))),AND($E63&gt;0,INDEX(Kalender!MZ$81:MZ$110,MAX(1,$E63))&gt;INDEX(Kalender!$B$81:$B$110,MAX(1,$E63))),AND($F63&gt;0,INDEX(Kalender!MZ$81:MZ$110,MAX(1,$F63))&gt;INDEX(Kalender!$B$81:$B$110,MAX(1,$F63)))),2,0))</f>
        <v>0</v>
      </c>
      <c r="NA63" s="5" t="n">
        <f aca="false">IF(Kalender!NA63&lt;&gt;1,0,IF(AND($B63&gt;0,INDEX(Kalender!NA$68:NA$77,MAX(1,$B63))&gt;INDEX(Kalender!$B$68:$B$77,MAX(1,$B63))),1,0)+IF(OR(AND($C63&gt;0,INDEX(Kalender!NA$81:NA$110,MAX(1,$C63))&gt;INDEX(Kalender!$B$81:$B$110,MAX(1,$C63))),AND($D63&gt;0,INDEX(Kalender!NA$81:NA$110,MAX(1,$D63))&gt;INDEX(Kalender!$B$81:$B$110,MAX(1,$D63))),AND($E63&gt;0,INDEX(Kalender!NA$81:NA$110,MAX(1,$E63))&gt;INDEX(Kalender!$B$81:$B$110,MAX(1,$E63))),AND($F63&gt;0,INDEX(Kalender!NA$81:NA$110,MAX(1,$F63))&gt;INDEX(Kalender!$B$81:$B$110,MAX(1,$F63)))),2,0))</f>
        <v>0</v>
      </c>
      <c r="NB63" s="5" t="n">
        <f aca="false">IF(Kalender!NB63&lt;&gt;1,0,IF(AND($B63&gt;0,INDEX(Kalender!NB$68:NB$77,MAX(1,$B63))&gt;INDEX(Kalender!$B$68:$B$77,MAX(1,$B63))),1,0)+IF(OR(AND($C63&gt;0,INDEX(Kalender!NB$81:NB$110,MAX(1,$C63))&gt;INDEX(Kalender!$B$81:$B$110,MAX(1,$C63))),AND($D63&gt;0,INDEX(Kalender!NB$81:NB$110,MAX(1,$D63))&gt;INDEX(Kalender!$B$81:$B$110,MAX(1,$D63))),AND($E63&gt;0,INDEX(Kalender!NB$81:NB$110,MAX(1,$E63))&gt;INDEX(Kalender!$B$81:$B$110,MAX(1,$E63))),AND($F63&gt;0,INDEX(Kalender!NB$81:NB$110,MAX(1,$F63))&gt;INDEX(Kalender!$B$81:$B$110,MAX(1,$F63)))),2,0))</f>
        <v>0</v>
      </c>
      <c r="NC63" s="5" t="n">
        <f aca="false">IF(Kalender!NC63&lt;&gt;1,0,IF(AND($B63&gt;0,INDEX(Kalender!NC$68:NC$77,MAX(1,$B63))&gt;INDEX(Kalender!$B$68:$B$77,MAX(1,$B63))),1,0)+IF(OR(AND($C63&gt;0,INDEX(Kalender!NC$81:NC$110,MAX(1,$C63))&gt;INDEX(Kalender!$B$81:$B$110,MAX(1,$C63))),AND($D63&gt;0,INDEX(Kalender!NC$81:NC$110,MAX(1,$D63))&gt;INDEX(Kalender!$B$81:$B$110,MAX(1,$D63))),AND($E63&gt;0,INDEX(Kalender!NC$81:NC$110,MAX(1,$E63))&gt;INDEX(Kalender!$B$81:$B$110,MAX(1,$E63))),AND($F63&gt;0,INDEX(Kalender!NC$81:NC$110,MAX(1,$F63))&gt;INDEX(Kalender!$B$81:$B$110,MAX(1,$F63)))),2,0))</f>
        <v>0</v>
      </c>
      <c r="ND63" s="5" t="n">
        <f aca="false">IF(Kalender!ND63&lt;&gt;1,0,IF(AND($B63&gt;0,INDEX(Kalender!ND$68:ND$77,MAX(1,$B63))&gt;INDEX(Kalender!$B$68:$B$77,MAX(1,$B63))),1,0)+IF(OR(AND($C63&gt;0,INDEX(Kalender!ND$81:ND$110,MAX(1,$C63))&gt;INDEX(Kalender!$B$81:$B$110,MAX(1,$C63))),AND($D63&gt;0,INDEX(Kalender!ND$81:ND$110,MAX(1,$D63))&gt;INDEX(Kalender!$B$81:$B$110,MAX(1,$D63))),AND($E63&gt;0,INDEX(Kalender!ND$81:ND$110,MAX(1,$E63))&gt;INDEX(Kalender!$B$81:$B$110,MAX(1,$E63))),AND($F63&gt;0,INDEX(Kalender!ND$81:ND$110,MAX(1,$F63))&gt;INDEX(Kalender!$B$81:$B$110,MAX(1,$F63)))),2,0))</f>
        <v>0</v>
      </c>
      <c r="NE63" s="5" t="n">
        <f aca="false">IF(Kalender!NE63&lt;&gt;1,0,IF(AND($B63&gt;0,INDEX(Kalender!NE$68:NE$77,MAX(1,$B63))&gt;INDEX(Kalender!$B$68:$B$77,MAX(1,$B63))),1,0)+IF(OR(AND($C63&gt;0,INDEX(Kalender!NE$81:NE$110,MAX(1,$C63))&gt;INDEX(Kalender!$B$81:$B$110,MAX(1,$C63))),AND($D63&gt;0,INDEX(Kalender!NE$81:NE$110,MAX(1,$D63))&gt;INDEX(Kalender!$B$81:$B$110,MAX(1,$D63))),AND($E63&gt;0,INDEX(Kalender!NE$81:NE$110,MAX(1,$E63))&gt;INDEX(Kalender!$B$81:$B$110,MAX(1,$E63))),AND($F63&gt;0,INDEX(Kalender!NE$81:NE$110,MAX(1,$F63))&gt;INDEX(Kalender!$B$81:$B$110,MAX(1,$F63)))),2,0))</f>
        <v>0</v>
      </c>
      <c r="NF63" s="5" t="n">
        <f aca="false">IF(Kalender!NF63&lt;&gt;1,0,IF(AND($B63&gt;0,INDEX(Kalender!NF$68:NF$77,MAX(1,$B63))&gt;INDEX(Kalender!$B$68:$B$77,MAX(1,$B63))),1,0)+IF(OR(AND($C63&gt;0,INDEX(Kalender!NF$81:NF$110,MAX(1,$C63))&gt;INDEX(Kalender!$B$81:$B$110,MAX(1,$C63))),AND($D63&gt;0,INDEX(Kalender!NF$81:NF$110,MAX(1,$D63))&gt;INDEX(Kalender!$B$81:$B$110,MAX(1,$D63))),AND($E63&gt;0,INDEX(Kalender!NF$81:NF$110,MAX(1,$E63))&gt;INDEX(Kalender!$B$81:$B$110,MAX(1,$E63))),AND($F63&gt;0,INDEX(Kalender!NF$81:NF$110,MAX(1,$F63))&gt;INDEX(Kalender!$B$81:$B$110,MAX(1,$F63)))),2,0))</f>
        <v>0</v>
      </c>
      <c r="NG63" s="5" t="n">
        <f aca="false">IF(Kalender!NG63&lt;&gt;1,0,IF(AND($B63&gt;0,INDEX(Kalender!NG$68:NG$77,MAX(1,$B63))&gt;INDEX(Kalender!$B$68:$B$77,MAX(1,$B63))),1,0)+IF(OR(AND($C63&gt;0,INDEX(Kalender!NG$81:NG$110,MAX(1,$C63))&gt;INDEX(Kalender!$B$81:$B$110,MAX(1,$C63))),AND($D63&gt;0,INDEX(Kalender!NG$81:NG$110,MAX(1,$D63))&gt;INDEX(Kalender!$B$81:$B$110,MAX(1,$D63))),AND($E63&gt;0,INDEX(Kalender!NG$81:NG$110,MAX(1,$E63))&gt;INDEX(Kalender!$B$81:$B$110,MAX(1,$E63))),AND($F63&gt;0,INDEX(Kalender!NG$81:NG$110,MAX(1,$F63))&gt;INDEX(Kalender!$B$81:$B$110,MAX(1,$F63)))),2,0))</f>
        <v>0</v>
      </c>
      <c r="NH63" s="5" t="n">
        <f aca="false">IF(Kalender!NH63&lt;&gt;1,0,IF(AND($B63&gt;0,INDEX(Kalender!NH$68:NH$77,MAX(1,$B63))&gt;INDEX(Kalender!$B$68:$B$77,MAX(1,$B63))),1,0)+IF(OR(AND($C63&gt;0,INDEX(Kalender!NH$81:NH$110,MAX(1,$C63))&gt;INDEX(Kalender!$B$81:$B$110,MAX(1,$C63))),AND($D63&gt;0,INDEX(Kalender!NH$81:NH$110,MAX(1,$D63))&gt;INDEX(Kalender!$B$81:$B$110,MAX(1,$D63))),AND($E63&gt;0,INDEX(Kalender!NH$81:NH$110,MAX(1,$E63))&gt;INDEX(Kalender!$B$81:$B$110,MAX(1,$E63))),AND($F63&gt;0,INDEX(Kalender!NH$81:NH$110,MAX(1,$F63))&gt;INDEX(Kalender!$B$81:$B$110,MAX(1,$F63)))),2,0))</f>
        <v>0</v>
      </c>
    </row>
    <row r="64" customFormat="false" ht="15" hidden="false" customHeight="false" outlineLevel="0" collapsed="false">
      <c r="A64" s="5" t="str">
        <f aca="false">Kalender!A64</f>
        <v/>
      </c>
      <c r="B64" s="5" t="n">
        <f aca="false">IFERROR(MATCH(Kalender!$B64,Kalender!$A$68:$A$77,0),0)</f>
        <v>5</v>
      </c>
      <c r="C64" s="5" t="n">
        <f aca="false">IF(Kalender!C64="",0,IFERROR(MATCH(Kalender!C64,Kalender!$A$81:$A$110,0),0))</f>
        <v>0</v>
      </c>
      <c r="D64" s="5" t="n">
        <f aca="false">IF(Kalender!D64="",0,IFERROR(MATCH(Kalender!D64,Kalender!$A$81:$A$110,0),0))</f>
        <v>0</v>
      </c>
      <c r="E64" s="5" t="n">
        <f aca="false">IF(Kalender!E64="",0,IFERROR(MATCH(Kalender!E64,Kalender!$A$81:$A$110,0),0))</f>
        <v>0</v>
      </c>
      <c r="F64" s="5" t="n">
        <f aca="false">IF(Kalender!F64="",0,IFERROR(MATCH(Kalender!F64,Kalender!$A$81:$A$110,0),0))</f>
        <v>0</v>
      </c>
      <c r="G64" s="5" t="n">
        <f aca="false">IF(Kalender!G64&lt;&gt;1,0,IF(AND($B64&gt;0,INDEX(Kalender!G$68:G$77,MAX(1,$B64))&gt;INDEX(Kalender!$B$68:$B$77,MAX(1,$B64))),1,0)+IF(OR(AND($C64&gt;0,INDEX(Kalender!G$81:G$110,MAX(1,$C64))&gt;INDEX(Kalender!$B$81:$B$110,MAX(1,$C64))),AND($D64&gt;0,INDEX(Kalender!G$81:G$110,MAX(1,$D64))&gt;INDEX(Kalender!$B$81:$B$110,MAX(1,$D64))),AND($E64&gt;0,INDEX(Kalender!G$81:G$110,MAX(1,$E64))&gt;INDEX(Kalender!$B$81:$B$110,MAX(1,$E64))),AND($F64&gt;0,INDEX(Kalender!G$81:G$110,MAX(1,$F64))&gt;INDEX(Kalender!$B$81:$B$110,MAX(1,$F64)))),2,0))</f>
        <v>0</v>
      </c>
      <c r="H64" s="5" t="n">
        <f aca="false">IF(Kalender!H64&lt;&gt;1,0,IF(AND($B64&gt;0,INDEX(Kalender!H$68:H$77,MAX(1,$B64))&gt;INDEX(Kalender!$B$68:$B$77,MAX(1,$B64))),1,0)+IF(OR(AND($C64&gt;0,INDEX(Kalender!H$81:H$110,MAX(1,$C64))&gt;INDEX(Kalender!$B$81:$B$110,MAX(1,$C64))),AND($D64&gt;0,INDEX(Kalender!H$81:H$110,MAX(1,$D64))&gt;INDEX(Kalender!$B$81:$B$110,MAX(1,$D64))),AND($E64&gt;0,INDEX(Kalender!H$81:H$110,MAX(1,$E64))&gt;INDEX(Kalender!$B$81:$B$110,MAX(1,$E64))),AND($F64&gt;0,INDEX(Kalender!H$81:H$110,MAX(1,$F64))&gt;INDEX(Kalender!$B$81:$B$110,MAX(1,$F64)))),2,0))</f>
        <v>0</v>
      </c>
      <c r="I64" s="5" t="n">
        <f aca="false">IF(Kalender!I64&lt;&gt;1,0,IF(AND($B64&gt;0,INDEX(Kalender!I$68:I$77,MAX(1,$B64))&gt;INDEX(Kalender!$B$68:$B$77,MAX(1,$B64))),1,0)+IF(OR(AND($C64&gt;0,INDEX(Kalender!I$81:I$110,MAX(1,$C64))&gt;INDEX(Kalender!$B$81:$B$110,MAX(1,$C64))),AND($D64&gt;0,INDEX(Kalender!I$81:I$110,MAX(1,$D64))&gt;INDEX(Kalender!$B$81:$B$110,MAX(1,$D64))),AND($E64&gt;0,INDEX(Kalender!I$81:I$110,MAX(1,$E64))&gt;INDEX(Kalender!$B$81:$B$110,MAX(1,$E64))),AND($F64&gt;0,INDEX(Kalender!I$81:I$110,MAX(1,$F64))&gt;INDEX(Kalender!$B$81:$B$110,MAX(1,$F64)))),2,0))</f>
        <v>0</v>
      </c>
      <c r="J64" s="5" t="n">
        <f aca="false">IF(Kalender!J64&lt;&gt;1,0,IF(AND($B64&gt;0,INDEX(Kalender!J$68:J$77,MAX(1,$B64))&gt;INDEX(Kalender!$B$68:$B$77,MAX(1,$B64))),1,0)+IF(OR(AND($C64&gt;0,INDEX(Kalender!J$81:J$110,MAX(1,$C64))&gt;INDEX(Kalender!$B$81:$B$110,MAX(1,$C64))),AND($D64&gt;0,INDEX(Kalender!J$81:J$110,MAX(1,$D64))&gt;INDEX(Kalender!$B$81:$B$110,MAX(1,$D64))),AND($E64&gt;0,INDEX(Kalender!J$81:J$110,MAX(1,$E64))&gt;INDEX(Kalender!$B$81:$B$110,MAX(1,$E64))),AND($F64&gt;0,INDEX(Kalender!J$81:J$110,MAX(1,$F64))&gt;INDEX(Kalender!$B$81:$B$110,MAX(1,$F64)))),2,0))</f>
        <v>0</v>
      </c>
      <c r="K64" s="5" t="n">
        <f aca="false">IF(Kalender!K64&lt;&gt;1,0,IF(AND($B64&gt;0,INDEX(Kalender!K$68:K$77,MAX(1,$B64))&gt;INDEX(Kalender!$B$68:$B$77,MAX(1,$B64))),1,0)+IF(OR(AND($C64&gt;0,INDEX(Kalender!K$81:K$110,MAX(1,$C64))&gt;INDEX(Kalender!$B$81:$B$110,MAX(1,$C64))),AND($D64&gt;0,INDEX(Kalender!K$81:K$110,MAX(1,$D64))&gt;INDEX(Kalender!$B$81:$B$110,MAX(1,$D64))),AND($E64&gt;0,INDEX(Kalender!K$81:K$110,MAX(1,$E64))&gt;INDEX(Kalender!$B$81:$B$110,MAX(1,$E64))),AND($F64&gt;0,INDEX(Kalender!K$81:K$110,MAX(1,$F64))&gt;INDEX(Kalender!$B$81:$B$110,MAX(1,$F64)))),2,0))</f>
        <v>0</v>
      </c>
      <c r="L64" s="5" t="n">
        <f aca="false">IF(Kalender!L64&lt;&gt;1,0,IF(AND($B64&gt;0,INDEX(Kalender!L$68:L$77,MAX(1,$B64))&gt;INDEX(Kalender!$B$68:$B$77,MAX(1,$B64))),1,0)+IF(OR(AND($C64&gt;0,INDEX(Kalender!L$81:L$110,MAX(1,$C64))&gt;INDEX(Kalender!$B$81:$B$110,MAX(1,$C64))),AND($D64&gt;0,INDEX(Kalender!L$81:L$110,MAX(1,$D64))&gt;INDEX(Kalender!$B$81:$B$110,MAX(1,$D64))),AND($E64&gt;0,INDEX(Kalender!L$81:L$110,MAX(1,$E64))&gt;INDEX(Kalender!$B$81:$B$110,MAX(1,$E64))),AND($F64&gt;0,INDEX(Kalender!L$81:L$110,MAX(1,$F64))&gt;INDEX(Kalender!$B$81:$B$110,MAX(1,$F64)))),2,0))</f>
        <v>0</v>
      </c>
      <c r="M64" s="5" t="n">
        <f aca="false">IF(Kalender!M64&lt;&gt;1,0,IF(AND($B64&gt;0,INDEX(Kalender!M$68:M$77,MAX(1,$B64))&gt;INDEX(Kalender!$B$68:$B$77,MAX(1,$B64))),1,0)+IF(OR(AND($C64&gt;0,INDEX(Kalender!M$81:M$110,MAX(1,$C64))&gt;INDEX(Kalender!$B$81:$B$110,MAX(1,$C64))),AND($D64&gt;0,INDEX(Kalender!M$81:M$110,MAX(1,$D64))&gt;INDEX(Kalender!$B$81:$B$110,MAX(1,$D64))),AND($E64&gt;0,INDEX(Kalender!M$81:M$110,MAX(1,$E64))&gt;INDEX(Kalender!$B$81:$B$110,MAX(1,$E64))),AND($F64&gt;0,INDEX(Kalender!M$81:M$110,MAX(1,$F64))&gt;INDEX(Kalender!$B$81:$B$110,MAX(1,$F64)))),2,0))</f>
        <v>0</v>
      </c>
      <c r="N64" s="5" t="n">
        <f aca="false">IF(Kalender!N64&lt;&gt;1,0,IF(AND($B64&gt;0,INDEX(Kalender!N$68:N$77,MAX(1,$B64))&gt;INDEX(Kalender!$B$68:$B$77,MAX(1,$B64))),1,0)+IF(OR(AND($C64&gt;0,INDEX(Kalender!N$81:N$110,MAX(1,$C64))&gt;INDEX(Kalender!$B$81:$B$110,MAX(1,$C64))),AND($D64&gt;0,INDEX(Kalender!N$81:N$110,MAX(1,$D64))&gt;INDEX(Kalender!$B$81:$B$110,MAX(1,$D64))),AND($E64&gt;0,INDEX(Kalender!N$81:N$110,MAX(1,$E64))&gt;INDEX(Kalender!$B$81:$B$110,MAX(1,$E64))),AND($F64&gt;0,INDEX(Kalender!N$81:N$110,MAX(1,$F64))&gt;INDEX(Kalender!$B$81:$B$110,MAX(1,$F64)))),2,0))</f>
        <v>0</v>
      </c>
      <c r="O64" s="5" t="n">
        <f aca="false">IF(Kalender!O64&lt;&gt;1,0,IF(AND($B64&gt;0,INDEX(Kalender!O$68:O$77,MAX(1,$B64))&gt;INDEX(Kalender!$B$68:$B$77,MAX(1,$B64))),1,0)+IF(OR(AND($C64&gt;0,INDEX(Kalender!O$81:O$110,MAX(1,$C64))&gt;INDEX(Kalender!$B$81:$B$110,MAX(1,$C64))),AND($D64&gt;0,INDEX(Kalender!O$81:O$110,MAX(1,$D64))&gt;INDEX(Kalender!$B$81:$B$110,MAX(1,$D64))),AND($E64&gt;0,INDEX(Kalender!O$81:O$110,MAX(1,$E64))&gt;INDEX(Kalender!$B$81:$B$110,MAX(1,$E64))),AND($F64&gt;0,INDEX(Kalender!O$81:O$110,MAX(1,$F64))&gt;INDEX(Kalender!$B$81:$B$110,MAX(1,$F64)))),2,0))</f>
        <v>0</v>
      </c>
      <c r="P64" s="5" t="n">
        <f aca="false">IF(Kalender!P64&lt;&gt;1,0,IF(AND($B64&gt;0,INDEX(Kalender!P$68:P$77,MAX(1,$B64))&gt;INDEX(Kalender!$B$68:$B$77,MAX(1,$B64))),1,0)+IF(OR(AND($C64&gt;0,INDEX(Kalender!P$81:P$110,MAX(1,$C64))&gt;INDEX(Kalender!$B$81:$B$110,MAX(1,$C64))),AND($D64&gt;0,INDEX(Kalender!P$81:P$110,MAX(1,$D64))&gt;INDEX(Kalender!$B$81:$B$110,MAX(1,$D64))),AND($E64&gt;0,INDEX(Kalender!P$81:P$110,MAX(1,$E64))&gt;INDEX(Kalender!$B$81:$B$110,MAX(1,$E64))),AND($F64&gt;0,INDEX(Kalender!P$81:P$110,MAX(1,$F64))&gt;INDEX(Kalender!$B$81:$B$110,MAX(1,$F64)))),2,0))</f>
        <v>0</v>
      </c>
      <c r="Q64" s="5" t="n">
        <f aca="false">IF(Kalender!Q64&lt;&gt;1,0,IF(AND($B64&gt;0,INDEX(Kalender!Q$68:Q$77,MAX(1,$B64))&gt;INDEX(Kalender!$B$68:$B$77,MAX(1,$B64))),1,0)+IF(OR(AND($C64&gt;0,INDEX(Kalender!Q$81:Q$110,MAX(1,$C64))&gt;INDEX(Kalender!$B$81:$B$110,MAX(1,$C64))),AND($D64&gt;0,INDEX(Kalender!Q$81:Q$110,MAX(1,$D64))&gt;INDEX(Kalender!$B$81:$B$110,MAX(1,$D64))),AND($E64&gt;0,INDEX(Kalender!Q$81:Q$110,MAX(1,$E64))&gt;INDEX(Kalender!$B$81:$B$110,MAX(1,$E64))),AND($F64&gt;0,INDEX(Kalender!Q$81:Q$110,MAX(1,$F64))&gt;INDEX(Kalender!$B$81:$B$110,MAX(1,$F64)))),2,0))</f>
        <v>0</v>
      </c>
      <c r="R64" s="5" t="n">
        <f aca="false">IF(Kalender!R64&lt;&gt;1,0,IF(AND($B64&gt;0,INDEX(Kalender!R$68:R$77,MAX(1,$B64))&gt;INDEX(Kalender!$B$68:$B$77,MAX(1,$B64))),1,0)+IF(OR(AND($C64&gt;0,INDEX(Kalender!R$81:R$110,MAX(1,$C64))&gt;INDEX(Kalender!$B$81:$B$110,MAX(1,$C64))),AND($D64&gt;0,INDEX(Kalender!R$81:R$110,MAX(1,$D64))&gt;INDEX(Kalender!$B$81:$B$110,MAX(1,$D64))),AND($E64&gt;0,INDEX(Kalender!R$81:R$110,MAX(1,$E64))&gt;INDEX(Kalender!$B$81:$B$110,MAX(1,$E64))),AND($F64&gt;0,INDEX(Kalender!R$81:R$110,MAX(1,$F64))&gt;INDEX(Kalender!$B$81:$B$110,MAX(1,$F64)))),2,0))</f>
        <v>0</v>
      </c>
      <c r="S64" s="5" t="n">
        <f aca="false">IF(Kalender!S64&lt;&gt;1,0,IF(AND($B64&gt;0,INDEX(Kalender!S$68:S$77,MAX(1,$B64))&gt;INDEX(Kalender!$B$68:$B$77,MAX(1,$B64))),1,0)+IF(OR(AND($C64&gt;0,INDEX(Kalender!S$81:S$110,MAX(1,$C64))&gt;INDEX(Kalender!$B$81:$B$110,MAX(1,$C64))),AND($D64&gt;0,INDEX(Kalender!S$81:S$110,MAX(1,$D64))&gt;INDEX(Kalender!$B$81:$B$110,MAX(1,$D64))),AND($E64&gt;0,INDEX(Kalender!S$81:S$110,MAX(1,$E64))&gt;INDEX(Kalender!$B$81:$B$110,MAX(1,$E64))),AND($F64&gt;0,INDEX(Kalender!S$81:S$110,MAX(1,$F64))&gt;INDEX(Kalender!$B$81:$B$110,MAX(1,$F64)))),2,0))</f>
        <v>0</v>
      </c>
      <c r="T64" s="5" t="n">
        <f aca="false">IF(Kalender!T64&lt;&gt;1,0,IF(AND($B64&gt;0,INDEX(Kalender!T$68:T$77,MAX(1,$B64))&gt;INDEX(Kalender!$B$68:$B$77,MAX(1,$B64))),1,0)+IF(OR(AND($C64&gt;0,INDEX(Kalender!T$81:T$110,MAX(1,$C64))&gt;INDEX(Kalender!$B$81:$B$110,MAX(1,$C64))),AND($D64&gt;0,INDEX(Kalender!T$81:T$110,MAX(1,$D64))&gt;INDEX(Kalender!$B$81:$B$110,MAX(1,$D64))),AND($E64&gt;0,INDEX(Kalender!T$81:T$110,MAX(1,$E64))&gt;INDEX(Kalender!$B$81:$B$110,MAX(1,$E64))),AND($F64&gt;0,INDEX(Kalender!T$81:T$110,MAX(1,$F64))&gt;INDEX(Kalender!$B$81:$B$110,MAX(1,$F64)))),2,0))</f>
        <v>0</v>
      </c>
      <c r="U64" s="5" t="n">
        <f aca="false">IF(Kalender!U64&lt;&gt;1,0,IF(AND($B64&gt;0,INDEX(Kalender!U$68:U$77,MAX(1,$B64))&gt;INDEX(Kalender!$B$68:$B$77,MAX(1,$B64))),1,0)+IF(OR(AND($C64&gt;0,INDEX(Kalender!U$81:U$110,MAX(1,$C64))&gt;INDEX(Kalender!$B$81:$B$110,MAX(1,$C64))),AND($D64&gt;0,INDEX(Kalender!U$81:U$110,MAX(1,$D64))&gt;INDEX(Kalender!$B$81:$B$110,MAX(1,$D64))),AND($E64&gt;0,INDEX(Kalender!U$81:U$110,MAX(1,$E64))&gt;INDEX(Kalender!$B$81:$B$110,MAX(1,$E64))),AND($F64&gt;0,INDEX(Kalender!U$81:U$110,MAX(1,$F64))&gt;INDEX(Kalender!$B$81:$B$110,MAX(1,$F64)))),2,0))</f>
        <v>0</v>
      </c>
      <c r="V64" s="5" t="n">
        <f aca="false">IF(Kalender!V64&lt;&gt;1,0,IF(AND($B64&gt;0,INDEX(Kalender!V$68:V$77,MAX(1,$B64))&gt;INDEX(Kalender!$B$68:$B$77,MAX(1,$B64))),1,0)+IF(OR(AND($C64&gt;0,INDEX(Kalender!V$81:V$110,MAX(1,$C64))&gt;INDEX(Kalender!$B$81:$B$110,MAX(1,$C64))),AND($D64&gt;0,INDEX(Kalender!V$81:V$110,MAX(1,$D64))&gt;INDEX(Kalender!$B$81:$B$110,MAX(1,$D64))),AND($E64&gt;0,INDEX(Kalender!V$81:V$110,MAX(1,$E64))&gt;INDEX(Kalender!$B$81:$B$110,MAX(1,$E64))),AND($F64&gt;0,INDEX(Kalender!V$81:V$110,MAX(1,$F64))&gt;INDEX(Kalender!$B$81:$B$110,MAX(1,$F64)))),2,0))</f>
        <v>0</v>
      </c>
      <c r="W64" s="5" t="n">
        <f aca="false">IF(Kalender!W64&lt;&gt;1,0,IF(AND($B64&gt;0,INDEX(Kalender!W$68:W$77,MAX(1,$B64))&gt;INDEX(Kalender!$B$68:$B$77,MAX(1,$B64))),1,0)+IF(OR(AND($C64&gt;0,INDEX(Kalender!W$81:W$110,MAX(1,$C64))&gt;INDEX(Kalender!$B$81:$B$110,MAX(1,$C64))),AND($D64&gt;0,INDEX(Kalender!W$81:W$110,MAX(1,$D64))&gt;INDEX(Kalender!$B$81:$B$110,MAX(1,$D64))),AND($E64&gt;0,INDEX(Kalender!W$81:W$110,MAX(1,$E64))&gt;INDEX(Kalender!$B$81:$B$110,MAX(1,$E64))),AND($F64&gt;0,INDEX(Kalender!W$81:W$110,MAX(1,$F64))&gt;INDEX(Kalender!$B$81:$B$110,MAX(1,$F64)))),2,0))</f>
        <v>0</v>
      </c>
      <c r="X64" s="5" t="n">
        <f aca="false">IF(Kalender!X64&lt;&gt;1,0,IF(AND($B64&gt;0,INDEX(Kalender!X$68:X$77,MAX(1,$B64))&gt;INDEX(Kalender!$B$68:$B$77,MAX(1,$B64))),1,0)+IF(OR(AND($C64&gt;0,INDEX(Kalender!X$81:X$110,MAX(1,$C64))&gt;INDEX(Kalender!$B$81:$B$110,MAX(1,$C64))),AND($D64&gt;0,INDEX(Kalender!X$81:X$110,MAX(1,$D64))&gt;INDEX(Kalender!$B$81:$B$110,MAX(1,$D64))),AND($E64&gt;0,INDEX(Kalender!X$81:X$110,MAX(1,$E64))&gt;INDEX(Kalender!$B$81:$B$110,MAX(1,$E64))),AND($F64&gt;0,INDEX(Kalender!X$81:X$110,MAX(1,$F64))&gt;INDEX(Kalender!$B$81:$B$110,MAX(1,$F64)))),2,0))</f>
        <v>0</v>
      </c>
      <c r="Y64" s="5" t="n">
        <f aca="false">IF(Kalender!Y64&lt;&gt;1,0,IF(AND($B64&gt;0,INDEX(Kalender!Y$68:Y$77,MAX(1,$B64))&gt;INDEX(Kalender!$B$68:$B$77,MAX(1,$B64))),1,0)+IF(OR(AND($C64&gt;0,INDEX(Kalender!Y$81:Y$110,MAX(1,$C64))&gt;INDEX(Kalender!$B$81:$B$110,MAX(1,$C64))),AND($D64&gt;0,INDEX(Kalender!Y$81:Y$110,MAX(1,$D64))&gt;INDEX(Kalender!$B$81:$B$110,MAX(1,$D64))),AND($E64&gt;0,INDEX(Kalender!Y$81:Y$110,MAX(1,$E64))&gt;INDEX(Kalender!$B$81:$B$110,MAX(1,$E64))),AND($F64&gt;0,INDEX(Kalender!Y$81:Y$110,MAX(1,$F64))&gt;INDEX(Kalender!$B$81:$B$110,MAX(1,$F64)))),2,0))</f>
        <v>0</v>
      </c>
      <c r="Z64" s="5" t="n">
        <f aca="false">IF(Kalender!Z64&lt;&gt;1,0,IF(AND($B64&gt;0,INDEX(Kalender!Z$68:Z$77,MAX(1,$B64))&gt;INDEX(Kalender!$B$68:$B$77,MAX(1,$B64))),1,0)+IF(OR(AND($C64&gt;0,INDEX(Kalender!Z$81:Z$110,MAX(1,$C64))&gt;INDEX(Kalender!$B$81:$B$110,MAX(1,$C64))),AND($D64&gt;0,INDEX(Kalender!Z$81:Z$110,MAX(1,$D64))&gt;INDEX(Kalender!$B$81:$B$110,MAX(1,$D64))),AND($E64&gt;0,INDEX(Kalender!Z$81:Z$110,MAX(1,$E64))&gt;INDEX(Kalender!$B$81:$B$110,MAX(1,$E64))),AND($F64&gt;0,INDEX(Kalender!Z$81:Z$110,MAX(1,$F64))&gt;INDEX(Kalender!$B$81:$B$110,MAX(1,$F64)))),2,0))</f>
        <v>0</v>
      </c>
      <c r="AA64" s="5" t="n">
        <f aca="false">IF(Kalender!AA64&lt;&gt;1,0,IF(AND($B64&gt;0,INDEX(Kalender!AA$68:AA$77,MAX(1,$B64))&gt;INDEX(Kalender!$B$68:$B$77,MAX(1,$B64))),1,0)+IF(OR(AND($C64&gt;0,INDEX(Kalender!AA$81:AA$110,MAX(1,$C64))&gt;INDEX(Kalender!$B$81:$B$110,MAX(1,$C64))),AND($D64&gt;0,INDEX(Kalender!AA$81:AA$110,MAX(1,$D64))&gt;INDEX(Kalender!$B$81:$B$110,MAX(1,$D64))),AND($E64&gt;0,INDEX(Kalender!AA$81:AA$110,MAX(1,$E64))&gt;INDEX(Kalender!$B$81:$B$110,MAX(1,$E64))),AND($F64&gt;0,INDEX(Kalender!AA$81:AA$110,MAX(1,$F64))&gt;INDEX(Kalender!$B$81:$B$110,MAX(1,$F64)))),2,0))</f>
        <v>0</v>
      </c>
      <c r="AB64" s="5" t="n">
        <f aca="false">IF(Kalender!AB64&lt;&gt;1,0,IF(AND($B64&gt;0,INDEX(Kalender!AB$68:AB$77,MAX(1,$B64))&gt;INDEX(Kalender!$B$68:$B$77,MAX(1,$B64))),1,0)+IF(OR(AND($C64&gt;0,INDEX(Kalender!AB$81:AB$110,MAX(1,$C64))&gt;INDEX(Kalender!$B$81:$B$110,MAX(1,$C64))),AND($D64&gt;0,INDEX(Kalender!AB$81:AB$110,MAX(1,$D64))&gt;INDEX(Kalender!$B$81:$B$110,MAX(1,$D64))),AND($E64&gt;0,INDEX(Kalender!AB$81:AB$110,MAX(1,$E64))&gt;INDEX(Kalender!$B$81:$B$110,MAX(1,$E64))),AND($F64&gt;0,INDEX(Kalender!AB$81:AB$110,MAX(1,$F64))&gt;INDEX(Kalender!$B$81:$B$110,MAX(1,$F64)))),2,0))</f>
        <v>0</v>
      </c>
      <c r="AC64" s="5" t="n">
        <f aca="false">IF(Kalender!AC64&lt;&gt;1,0,IF(AND($B64&gt;0,INDEX(Kalender!AC$68:AC$77,MAX(1,$B64))&gt;INDEX(Kalender!$B$68:$B$77,MAX(1,$B64))),1,0)+IF(OR(AND($C64&gt;0,INDEX(Kalender!AC$81:AC$110,MAX(1,$C64))&gt;INDEX(Kalender!$B$81:$B$110,MAX(1,$C64))),AND($D64&gt;0,INDEX(Kalender!AC$81:AC$110,MAX(1,$D64))&gt;INDEX(Kalender!$B$81:$B$110,MAX(1,$D64))),AND($E64&gt;0,INDEX(Kalender!AC$81:AC$110,MAX(1,$E64))&gt;INDEX(Kalender!$B$81:$B$110,MAX(1,$E64))),AND($F64&gt;0,INDEX(Kalender!AC$81:AC$110,MAX(1,$F64))&gt;INDEX(Kalender!$B$81:$B$110,MAX(1,$F64)))),2,0))</f>
        <v>0</v>
      </c>
      <c r="AD64" s="5" t="n">
        <f aca="false">IF(Kalender!AD64&lt;&gt;1,0,IF(AND($B64&gt;0,INDEX(Kalender!AD$68:AD$77,MAX(1,$B64))&gt;INDEX(Kalender!$B$68:$B$77,MAX(1,$B64))),1,0)+IF(OR(AND($C64&gt;0,INDEX(Kalender!AD$81:AD$110,MAX(1,$C64))&gt;INDEX(Kalender!$B$81:$B$110,MAX(1,$C64))),AND($D64&gt;0,INDEX(Kalender!AD$81:AD$110,MAX(1,$D64))&gt;INDEX(Kalender!$B$81:$B$110,MAX(1,$D64))),AND($E64&gt;0,INDEX(Kalender!AD$81:AD$110,MAX(1,$E64))&gt;INDEX(Kalender!$B$81:$B$110,MAX(1,$E64))),AND($F64&gt;0,INDEX(Kalender!AD$81:AD$110,MAX(1,$F64))&gt;INDEX(Kalender!$B$81:$B$110,MAX(1,$F64)))),2,0))</f>
        <v>0</v>
      </c>
      <c r="AE64" s="5" t="n">
        <f aca="false">IF(Kalender!AE64&lt;&gt;1,0,IF(AND($B64&gt;0,INDEX(Kalender!AE$68:AE$77,MAX(1,$B64))&gt;INDEX(Kalender!$B$68:$B$77,MAX(1,$B64))),1,0)+IF(OR(AND($C64&gt;0,INDEX(Kalender!AE$81:AE$110,MAX(1,$C64))&gt;INDEX(Kalender!$B$81:$B$110,MAX(1,$C64))),AND($D64&gt;0,INDEX(Kalender!AE$81:AE$110,MAX(1,$D64))&gt;INDEX(Kalender!$B$81:$B$110,MAX(1,$D64))),AND($E64&gt;0,INDEX(Kalender!AE$81:AE$110,MAX(1,$E64))&gt;INDEX(Kalender!$B$81:$B$110,MAX(1,$E64))),AND($F64&gt;0,INDEX(Kalender!AE$81:AE$110,MAX(1,$F64))&gt;INDEX(Kalender!$B$81:$B$110,MAX(1,$F64)))),2,0))</f>
        <v>0</v>
      </c>
      <c r="AF64" s="5" t="n">
        <f aca="false">IF(Kalender!AF64&lt;&gt;1,0,IF(AND($B64&gt;0,INDEX(Kalender!AF$68:AF$77,MAX(1,$B64))&gt;INDEX(Kalender!$B$68:$B$77,MAX(1,$B64))),1,0)+IF(OR(AND($C64&gt;0,INDEX(Kalender!AF$81:AF$110,MAX(1,$C64))&gt;INDEX(Kalender!$B$81:$B$110,MAX(1,$C64))),AND($D64&gt;0,INDEX(Kalender!AF$81:AF$110,MAX(1,$D64))&gt;INDEX(Kalender!$B$81:$B$110,MAX(1,$D64))),AND($E64&gt;0,INDEX(Kalender!AF$81:AF$110,MAX(1,$E64))&gt;INDEX(Kalender!$B$81:$B$110,MAX(1,$E64))),AND($F64&gt;0,INDEX(Kalender!AF$81:AF$110,MAX(1,$F64))&gt;INDEX(Kalender!$B$81:$B$110,MAX(1,$F64)))),2,0))</f>
        <v>0</v>
      </c>
      <c r="AG64" s="5" t="n">
        <f aca="false">IF(Kalender!AG64&lt;&gt;1,0,IF(AND($B64&gt;0,INDEX(Kalender!AG$68:AG$77,MAX(1,$B64))&gt;INDEX(Kalender!$B$68:$B$77,MAX(1,$B64))),1,0)+IF(OR(AND($C64&gt;0,INDEX(Kalender!AG$81:AG$110,MAX(1,$C64))&gt;INDEX(Kalender!$B$81:$B$110,MAX(1,$C64))),AND($D64&gt;0,INDEX(Kalender!AG$81:AG$110,MAX(1,$D64))&gt;INDEX(Kalender!$B$81:$B$110,MAX(1,$D64))),AND($E64&gt;0,INDEX(Kalender!AG$81:AG$110,MAX(1,$E64))&gt;INDEX(Kalender!$B$81:$B$110,MAX(1,$E64))),AND($F64&gt;0,INDEX(Kalender!AG$81:AG$110,MAX(1,$F64))&gt;INDEX(Kalender!$B$81:$B$110,MAX(1,$F64)))),2,0))</f>
        <v>0</v>
      </c>
      <c r="AH64" s="5" t="n">
        <f aca="false">IF(Kalender!AH64&lt;&gt;1,0,IF(AND($B64&gt;0,INDEX(Kalender!AH$68:AH$77,MAX(1,$B64))&gt;INDEX(Kalender!$B$68:$B$77,MAX(1,$B64))),1,0)+IF(OR(AND($C64&gt;0,INDEX(Kalender!AH$81:AH$110,MAX(1,$C64))&gt;INDEX(Kalender!$B$81:$B$110,MAX(1,$C64))),AND($D64&gt;0,INDEX(Kalender!AH$81:AH$110,MAX(1,$D64))&gt;INDEX(Kalender!$B$81:$B$110,MAX(1,$D64))),AND($E64&gt;0,INDEX(Kalender!AH$81:AH$110,MAX(1,$E64))&gt;INDEX(Kalender!$B$81:$B$110,MAX(1,$E64))),AND($F64&gt;0,INDEX(Kalender!AH$81:AH$110,MAX(1,$F64))&gt;INDEX(Kalender!$B$81:$B$110,MAX(1,$F64)))),2,0))</f>
        <v>0</v>
      </c>
      <c r="AI64" s="5" t="n">
        <f aca="false">IF(Kalender!AI64&lt;&gt;1,0,IF(AND($B64&gt;0,INDEX(Kalender!AI$68:AI$77,MAX(1,$B64))&gt;INDEX(Kalender!$B$68:$B$77,MAX(1,$B64))),1,0)+IF(OR(AND($C64&gt;0,INDEX(Kalender!AI$81:AI$110,MAX(1,$C64))&gt;INDEX(Kalender!$B$81:$B$110,MAX(1,$C64))),AND($D64&gt;0,INDEX(Kalender!AI$81:AI$110,MAX(1,$D64))&gt;INDEX(Kalender!$B$81:$B$110,MAX(1,$D64))),AND($E64&gt;0,INDEX(Kalender!AI$81:AI$110,MAX(1,$E64))&gt;INDEX(Kalender!$B$81:$B$110,MAX(1,$E64))),AND($F64&gt;0,INDEX(Kalender!AI$81:AI$110,MAX(1,$F64))&gt;INDEX(Kalender!$B$81:$B$110,MAX(1,$F64)))),2,0))</f>
        <v>0</v>
      </c>
      <c r="AJ64" s="5" t="n">
        <f aca="false">IF(Kalender!AJ64&lt;&gt;1,0,IF(AND($B64&gt;0,INDEX(Kalender!AJ$68:AJ$77,MAX(1,$B64))&gt;INDEX(Kalender!$B$68:$B$77,MAX(1,$B64))),1,0)+IF(OR(AND($C64&gt;0,INDEX(Kalender!AJ$81:AJ$110,MAX(1,$C64))&gt;INDEX(Kalender!$B$81:$B$110,MAX(1,$C64))),AND($D64&gt;0,INDEX(Kalender!AJ$81:AJ$110,MAX(1,$D64))&gt;INDEX(Kalender!$B$81:$B$110,MAX(1,$D64))),AND($E64&gt;0,INDEX(Kalender!AJ$81:AJ$110,MAX(1,$E64))&gt;INDEX(Kalender!$B$81:$B$110,MAX(1,$E64))),AND($F64&gt;0,INDEX(Kalender!AJ$81:AJ$110,MAX(1,$F64))&gt;INDEX(Kalender!$B$81:$B$110,MAX(1,$F64)))),2,0))</f>
        <v>0</v>
      </c>
      <c r="AK64" s="5" t="n">
        <f aca="false">IF(Kalender!AK64&lt;&gt;1,0,IF(AND($B64&gt;0,INDEX(Kalender!AK$68:AK$77,MAX(1,$B64))&gt;INDEX(Kalender!$B$68:$B$77,MAX(1,$B64))),1,0)+IF(OR(AND($C64&gt;0,INDEX(Kalender!AK$81:AK$110,MAX(1,$C64))&gt;INDEX(Kalender!$B$81:$B$110,MAX(1,$C64))),AND($D64&gt;0,INDEX(Kalender!AK$81:AK$110,MAX(1,$D64))&gt;INDEX(Kalender!$B$81:$B$110,MAX(1,$D64))),AND($E64&gt;0,INDEX(Kalender!AK$81:AK$110,MAX(1,$E64))&gt;INDEX(Kalender!$B$81:$B$110,MAX(1,$E64))),AND($F64&gt;0,INDEX(Kalender!AK$81:AK$110,MAX(1,$F64))&gt;INDEX(Kalender!$B$81:$B$110,MAX(1,$F64)))),2,0))</f>
        <v>0</v>
      </c>
      <c r="AL64" s="5" t="n">
        <f aca="false">IF(Kalender!AL64&lt;&gt;1,0,IF(AND($B64&gt;0,INDEX(Kalender!AL$68:AL$77,MAX(1,$B64))&gt;INDEX(Kalender!$B$68:$B$77,MAX(1,$B64))),1,0)+IF(OR(AND($C64&gt;0,INDEX(Kalender!AL$81:AL$110,MAX(1,$C64))&gt;INDEX(Kalender!$B$81:$B$110,MAX(1,$C64))),AND($D64&gt;0,INDEX(Kalender!AL$81:AL$110,MAX(1,$D64))&gt;INDEX(Kalender!$B$81:$B$110,MAX(1,$D64))),AND($E64&gt;0,INDEX(Kalender!AL$81:AL$110,MAX(1,$E64))&gt;INDEX(Kalender!$B$81:$B$110,MAX(1,$E64))),AND($F64&gt;0,INDEX(Kalender!AL$81:AL$110,MAX(1,$F64))&gt;INDEX(Kalender!$B$81:$B$110,MAX(1,$F64)))),2,0))</f>
        <v>0</v>
      </c>
      <c r="AM64" s="5" t="n">
        <f aca="false">IF(Kalender!AM64&lt;&gt;1,0,IF(AND($B64&gt;0,INDEX(Kalender!AM$68:AM$77,MAX(1,$B64))&gt;INDEX(Kalender!$B$68:$B$77,MAX(1,$B64))),1,0)+IF(OR(AND($C64&gt;0,INDEX(Kalender!AM$81:AM$110,MAX(1,$C64))&gt;INDEX(Kalender!$B$81:$B$110,MAX(1,$C64))),AND($D64&gt;0,INDEX(Kalender!AM$81:AM$110,MAX(1,$D64))&gt;INDEX(Kalender!$B$81:$B$110,MAX(1,$D64))),AND($E64&gt;0,INDEX(Kalender!AM$81:AM$110,MAX(1,$E64))&gt;INDEX(Kalender!$B$81:$B$110,MAX(1,$E64))),AND($F64&gt;0,INDEX(Kalender!AM$81:AM$110,MAX(1,$F64))&gt;INDEX(Kalender!$B$81:$B$110,MAX(1,$F64)))),2,0))</f>
        <v>0</v>
      </c>
      <c r="AN64" s="5" t="n">
        <f aca="false">IF(Kalender!AN64&lt;&gt;1,0,IF(AND($B64&gt;0,INDEX(Kalender!AN$68:AN$77,MAX(1,$B64))&gt;INDEX(Kalender!$B$68:$B$77,MAX(1,$B64))),1,0)+IF(OR(AND($C64&gt;0,INDEX(Kalender!AN$81:AN$110,MAX(1,$C64))&gt;INDEX(Kalender!$B$81:$B$110,MAX(1,$C64))),AND($D64&gt;0,INDEX(Kalender!AN$81:AN$110,MAX(1,$D64))&gt;INDEX(Kalender!$B$81:$B$110,MAX(1,$D64))),AND($E64&gt;0,INDEX(Kalender!AN$81:AN$110,MAX(1,$E64))&gt;INDEX(Kalender!$B$81:$B$110,MAX(1,$E64))),AND($F64&gt;0,INDEX(Kalender!AN$81:AN$110,MAX(1,$F64))&gt;INDEX(Kalender!$B$81:$B$110,MAX(1,$F64)))),2,0))</f>
        <v>0</v>
      </c>
      <c r="AO64" s="5" t="n">
        <f aca="false">IF(Kalender!AO64&lt;&gt;1,0,IF(AND($B64&gt;0,INDEX(Kalender!AO$68:AO$77,MAX(1,$B64))&gt;INDEX(Kalender!$B$68:$B$77,MAX(1,$B64))),1,0)+IF(OR(AND($C64&gt;0,INDEX(Kalender!AO$81:AO$110,MAX(1,$C64))&gt;INDEX(Kalender!$B$81:$B$110,MAX(1,$C64))),AND($D64&gt;0,INDEX(Kalender!AO$81:AO$110,MAX(1,$D64))&gt;INDEX(Kalender!$B$81:$B$110,MAX(1,$D64))),AND($E64&gt;0,INDEX(Kalender!AO$81:AO$110,MAX(1,$E64))&gt;INDEX(Kalender!$B$81:$B$110,MAX(1,$E64))),AND($F64&gt;0,INDEX(Kalender!AO$81:AO$110,MAX(1,$F64))&gt;INDEX(Kalender!$B$81:$B$110,MAX(1,$F64)))),2,0))</f>
        <v>0</v>
      </c>
      <c r="AP64" s="5" t="n">
        <f aca="false">IF(Kalender!AP64&lt;&gt;1,0,IF(AND($B64&gt;0,INDEX(Kalender!AP$68:AP$77,MAX(1,$B64))&gt;INDEX(Kalender!$B$68:$B$77,MAX(1,$B64))),1,0)+IF(OR(AND($C64&gt;0,INDEX(Kalender!AP$81:AP$110,MAX(1,$C64))&gt;INDEX(Kalender!$B$81:$B$110,MAX(1,$C64))),AND($D64&gt;0,INDEX(Kalender!AP$81:AP$110,MAX(1,$D64))&gt;INDEX(Kalender!$B$81:$B$110,MAX(1,$D64))),AND($E64&gt;0,INDEX(Kalender!AP$81:AP$110,MAX(1,$E64))&gt;INDEX(Kalender!$B$81:$B$110,MAX(1,$E64))),AND($F64&gt;0,INDEX(Kalender!AP$81:AP$110,MAX(1,$F64))&gt;INDEX(Kalender!$B$81:$B$110,MAX(1,$F64)))),2,0))</f>
        <v>0</v>
      </c>
      <c r="AQ64" s="5" t="n">
        <f aca="false">IF(Kalender!AQ64&lt;&gt;1,0,IF(AND($B64&gt;0,INDEX(Kalender!AQ$68:AQ$77,MAX(1,$B64))&gt;INDEX(Kalender!$B$68:$B$77,MAX(1,$B64))),1,0)+IF(OR(AND($C64&gt;0,INDEX(Kalender!AQ$81:AQ$110,MAX(1,$C64))&gt;INDEX(Kalender!$B$81:$B$110,MAX(1,$C64))),AND($D64&gt;0,INDEX(Kalender!AQ$81:AQ$110,MAX(1,$D64))&gt;INDEX(Kalender!$B$81:$B$110,MAX(1,$D64))),AND($E64&gt;0,INDEX(Kalender!AQ$81:AQ$110,MAX(1,$E64))&gt;INDEX(Kalender!$B$81:$B$110,MAX(1,$E64))),AND($F64&gt;0,INDEX(Kalender!AQ$81:AQ$110,MAX(1,$F64))&gt;INDEX(Kalender!$B$81:$B$110,MAX(1,$F64)))),2,0))</f>
        <v>0</v>
      </c>
      <c r="AR64" s="5" t="n">
        <f aca="false">IF(Kalender!AR64&lt;&gt;1,0,IF(AND($B64&gt;0,INDEX(Kalender!AR$68:AR$77,MAX(1,$B64))&gt;INDEX(Kalender!$B$68:$B$77,MAX(1,$B64))),1,0)+IF(OR(AND($C64&gt;0,INDEX(Kalender!AR$81:AR$110,MAX(1,$C64))&gt;INDEX(Kalender!$B$81:$B$110,MAX(1,$C64))),AND($D64&gt;0,INDEX(Kalender!AR$81:AR$110,MAX(1,$D64))&gt;INDEX(Kalender!$B$81:$B$110,MAX(1,$D64))),AND($E64&gt;0,INDEX(Kalender!AR$81:AR$110,MAX(1,$E64))&gt;INDEX(Kalender!$B$81:$B$110,MAX(1,$E64))),AND($F64&gt;0,INDEX(Kalender!AR$81:AR$110,MAX(1,$F64))&gt;INDEX(Kalender!$B$81:$B$110,MAX(1,$F64)))),2,0))</f>
        <v>0</v>
      </c>
      <c r="AS64" s="5" t="n">
        <f aca="false">IF(Kalender!AS64&lt;&gt;1,0,IF(AND($B64&gt;0,INDEX(Kalender!AS$68:AS$77,MAX(1,$B64))&gt;INDEX(Kalender!$B$68:$B$77,MAX(1,$B64))),1,0)+IF(OR(AND($C64&gt;0,INDEX(Kalender!AS$81:AS$110,MAX(1,$C64))&gt;INDEX(Kalender!$B$81:$B$110,MAX(1,$C64))),AND($D64&gt;0,INDEX(Kalender!AS$81:AS$110,MAX(1,$D64))&gt;INDEX(Kalender!$B$81:$B$110,MAX(1,$D64))),AND($E64&gt;0,INDEX(Kalender!AS$81:AS$110,MAX(1,$E64))&gt;INDEX(Kalender!$B$81:$B$110,MAX(1,$E64))),AND($F64&gt;0,INDEX(Kalender!AS$81:AS$110,MAX(1,$F64))&gt;INDEX(Kalender!$B$81:$B$110,MAX(1,$F64)))),2,0))</f>
        <v>0</v>
      </c>
      <c r="AT64" s="5" t="n">
        <f aca="false">IF(Kalender!AT64&lt;&gt;1,0,IF(AND($B64&gt;0,INDEX(Kalender!AT$68:AT$77,MAX(1,$B64))&gt;INDEX(Kalender!$B$68:$B$77,MAX(1,$B64))),1,0)+IF(OR(AND($C64&gt;0,INDEX(Kalender!AT$81:AT$110,MAX(1,$C64))&gt;INDEX(Kalender!$B$81:$B$110,MAX(1,$C64))),AND($D64&gt;0,INDEX(Kalender!AT$81:AT$110,MAX(1,$D64))&gt;INDEX(Kalender!$B$81:$B$110,MAX(1,$D64))),AND($E64&gt;0,INDEX(Kalender!AT$81:AT$110,MAX(1,$E64))&gt;INDEX(Kalender!$B$81:$B$110,MAX(1,$E64))),AND($F64&gt;0,INDEX(Kalender!AT$81:AT$110,MAX(1,$F64))&gt;INDEX(Kalender!$B$81:$B$110,MAX(1,$F64)))),2,0))</f>
        <v>0</v>
      </c>
      <c r="AU64" s="5" t="n">
        <f aca="false">IF(Kalender!AU64&lt;&gt;1,0,IF(AND($B64&gt;0,INDEX(Kalender!AU$68:AU$77,MAX(1,$B64))&gt;INDEX(Kalender!$B$68:$B$77,MAX(1,$B64))),1,0)+IF(OR(AND($C64&gt;0,INDEX(Kalender!AU$81:AU$110,MAX(1,$C64))&gt;INDEX(Kalender!$B$81:$B$110,MAX(1,$C64))),AND($D64&gt;0,INDEX(Kalender!AU$81:AU$110,MAX(1,$D64))&gt;INDEX(Kalender!$B$81:$B$110,MAX(1,$D64))),AND($E64&gt;0,INDEX(Kalender!AU$81:AU$110,MAX(1,$E64))&gt;INDEX(Kalender!$B$81:$B$110,MAX(1,$E64))),AND($F64&gt;0,INDEX(Kalender!AU$81:AU$110,MAX(1,$F64))&gt;INDEX(Kalender!$B$81:$B$110,MAX(1,$F64)))),2,0))</f>
        <v>0</v>
      </c>
      <c r="AV64" s="5" t="n">
        <f aca="false">IF(Kalender!AV64&lt;&gt;1,0,IF(AND($B64&gt;0,INDEX(Kalender!AV$68:AV$77,MAX(1,$B64))&gt;INDEX(Kalender!$B$68:$B$77,MAX(1,$B64))),1,0)+IF(OR(AND($C64&gt;0,INDEX(Kalender!AV$81:AV$110,MAX(1,$C64))&gt;INDEX(Kalender!$B$81:$B$110,MAX(1,$C64))),AND($D64&gt;0,INDEX(Kalender!AV$81:AV$110,MAX(1,$D64))&gt;INDEX(Kalender!$B$81:$B$110,MAX(1,$D64))),AND($E64&gt;0,INDEX(Kalender!AV$81:AV$110,MAX(1,$E64))&gt;INDEX(Kalender!$B$81:$B$110,MAX(1,$E64))),AND($F64&gt;0,INDEX(Kalender!AV$81:AV$110,MAX(1,$F64))&gt;INDEX(Kalender!$B$81:$B$110,MAX(1,$F64)))),2,0))</f>
        <v>0</v>
      </c>
      <c r="AW64" s="5" t="n">
        <f aca="false">IF(Kalender!AW64&lt;&gt;1,0,IF(AND($B64&gt;0,INDEX(Kalender!AW$68:AW$77,MAX(1,$B64))&gt;INDEX(Kalender!$B$68:$B$77,MAX(1,$B64))),1,0)+IF(OR(AND($C64&gt;0,INDEX(Kalender!AW$81:AW$110,MAX(1,$C64))&gt;INDEX(Kalender!$B$81:$B$110,MAX(1,$C64))),AND($D64&gt;0,INDEX(Kalender!AW$81:AW$110,MAX(1,$D64))&gt;INDEX(Kalender!$B$81:$B$110,MAX(1,$D64))),AND($E64&gt;0,INDEX(Kalender!AW$81:AW$110,MAX(1,$E64))&gt;INDEX(Kalender!$B$81:$B$110,MAX(1,$E64))),AND($F64&gt;0,INDEX(Kalender!AW$81:AW$110,MAX(1,$F64))&gt;INDEX(Kalender!$B$81:$B$110,MAX(1,$F64)))),2,0))</f>
        <v>0</v>
      </c>
      <c r="AX64" s="5" t="n">
        <f aca="false">IF(Kalender!AX64&lt;&gt;1,0,IF(AND($B64&gt;0,INDEX(Kalender!AX$68:AX$77,MAX(1,$B64))&gt;INDEX(Kalender!$B$68:$B$77,MAX(1,$B64))),1,0)+IF(OR(AND($C64&gt;0,INDEX(Kalender!AX$81:AX$110,MAX(1,$C64))&gt;INDEX(Kalender!$B$81:$B$110,MAX(1,$C64))),AND($D64&gt;0,INDEX(Kalender!AX$81:AX$110,MAX(1,$D64))&gt;INDEX(Kalender!$B$81:$B$110,MAX(1,$D64))),AND($E64&gt;0,INDEX(Kalender!AX$81:AX$110,MAX(1,$E64))&gt;INDEX(Kalender!$B$81:$B$110,MAX(1,$E64))),AND($F64&gt;0,INDEX(Kalender!AX$81:AX$110,MAX(1,$F64))&gt;INDEX(Kalender!$B$81:$B$110,MAX(1,$F64)))),2,0))</f>
        <v>0</v>
      </c>
      <c r="AY64" s="5" t="n">
        <f aca="false">IF(Kalender!AY64&lt;&gt;1,0,IF(AND($B64&gt;0,INDEX(Kalender!AY$68:AY$77,MAX(1,$B64))&gt;INDEX(Kalender!$B$68:$B$77,MAX(1,$B64))),1,0)+IF(OR(AND($C64&gt;0,INDEX(Kalender!AY$81:AY$110,MAX(1,$C64))&gt;INDEX(Kalender!$B$81:$B$110,MAX(1,$C64))),AND($D64&gt;0,INDEX(Kalender!AY$81:AY$110,MAX(1,$D64))&gt;INDEX(Kalender!$B$81:$B$110,MAX(1,$D64))),AND($E64&gt;0,INDEX(Kalender!AY$81:AY$110,MAX(1,$E64))&gt;INDEX(Kalender!$B$81:$B$110,MAX(1,$E64))),AND($F64&gt;0,INDEX(Kalender!AY$81:AY$110,MAX(1,$F64))&gt;INDEX(Kalender!$B$81:$B$110,MAX(1,$F64)))),2,0))</f>
        <v>0</v>
      </c>
      <c r="AZ64" s="5" t="n">
        <f aca="false">IF(Kalender!AZ64&lt;&gt;1,0,IF(AND($B64&gt;0,INDEX(Kalender!AZ$68:AZ$77,MAX(1,$B64))&gt;INDEX(Kalender!$B$68:$B$77,MAX(1,$B64))),1,0)+IF(OR(AND($C64&gt;0,INDEX(Kalender!AZ$81:AZ$110,MAX(1,$C64))&gt;INDEX(Kalender!$B$81:$B$110,MAX(1,$C64))),AND($D64&gt;0,INDEX(Kalender!AZ$81:AZ$110,MAX(1,$D64))&gt;INDEX(Kalender!$B$81:$B$110,MAX(1,$D64))),AND($E64&gt;0,INDEX(Kalender!AZ$81:AZ$110,MAX(1,$E64))&gt;INDEX(Kalender!$B$81:$B$110,MAX(1,$E64))),AND($F64&gt;0,INDEX(Kalender!AZ$81:AZ$110,MAX(1,$F64))&gt;INDEX(Kalender!$B$81:$B$110,MAX(1,$F64)))),2,0))</f>
        <v>0</v>
      </c>
      <c r="BA64" s="5" t="n">
        <f aca="false">IF(Kalender!BA64&lt;&gt;1,0,IF(AND($B64&gt;0,INDEX(Kalender!BA$68:BA$77,MAX(1,$B64))&gt;INDEX(Kalender!$B$68:$B$77,MAX(1,$B64))),1,0)+IF(OR(AND($C64&gt;0,INDEX(Kalender!BA$81:BA$110,MAX(1,$C64))&gt;INDEX(Kalender!$B$81:$B$110,MAX(1,$C64))),AND($D64&gt;0,INDEX(Kalender!BA$81:BA$110,MAX(1,$D64))&gt;INDEX(Kalender!$B$81:$B$110,MAX(1,$D64))),AND($E64&gt;0,INDEX(Kalender!BA$81:BA$110,MAX(1,$E64))&gt;INDEX(Kalender!$B$81:$B$110,MAX(1,$E64))),AND($F64&gt;0,INDEX(Kalender!BA$81:BA$110,MAX(1,$F64))&gt;INDEX(Kalender!$B$81:$B$110,MAX(1,$F64)))),2,0))</f>
        <v>0</v>
      </c>
      <c r="BB64" s="5" t="n">
        <f aca="false">IF(Kalender!BB64&lt;&gt;1,0,IF(AND($B64&gt;0,INDEX(Kalender!BB$68:BB$77,MAX(1,$B64))&gt;INDEX(Kalender!$B$68:$B$77,MAX(1,$B64))),1,0)+IF(OR(AND($C64&gt;0,INDEX(Kalender!BB$81:BB$110,MAX(1,$C64))&gt;INDEX(Kalender!$B$81:$B$110,MAX(1,$C64))),AND($D64&gt;0,INDEX(Kalender!BB$81:BB$110,MAX(1,$D64))&gt;INDEX(Kalender!$B$81:$B$110,MAX(1,$D64))),AND($E64&gt;0,INDEX(Kalender!BB$81:BB$110,MAX(1,$E64))&gt;INDEX(Kalender!$B$81:$B$110,MAX(1,$E64))),AND($F64&gt;0,INDEX(Kalender!BB$81:BB$110,MAX(1,$F64))&gt;INDEX(Kalender!$B$81:$B$110,MAX(1,$F64)))),2,0))</f>
        <v>0</v>
      </c>
      <c r="BC64" s="5" t="n">
        <f aca="false">IF(Kalender!BC64&lt;&gt;1,0,IF(AND($B64&gt;0,INDEX(Kalender!BC$68:BC$77,MAX(1,$B64))&gt;INDEX(Kalender!$B$68:$B$77,MAX(1,$B64))),1,0)+IF(OR(AND($C64&gt;0,INDEX(Kalender!BC$81:BC$110,MAX(1,$C64))&gt;INDEX(Kalender!$B$81:$B$110,MAX(1,$C64))),AND($D64&gt;0,INDEX(Kalender!BC$81:BC$110,MAX(1,$D64))&gt;INDEX(Kalender!$B$81:$B$110,MAX(1,$D64))),AND($E64&gt;0,INDEX(Kalender!BC$81:BC$110,MAX(1,$E64))&gt;INDEX(Kalender!$B$81:$B$110,MAX(1,$E64))),AND($F64&gt;0,INDEX(Kalender!BC$81:BC$110,MAX(1,$F64))&gt;INDEX(Kalender!$B$81:$B$110,MAX(1,$F64)))),2,0))</f>
        <v>0</v>
      </c>
      <c r="BD64" s="5" t="n">
        <f aca="false">IF(Kalender!BD64&lt;&gt;1,0,IF(AND($B64&gt;0,INDEX(Kalender!BD$68:BD$77,MAX(1,$B64))&gt;INDEX(Kalender!$B$68:$B$77,MAX(1,$B64))),1,0)+IF(OR(AND($C64&gt;0,INDEX(Kalender!BD$81:BD$110,MAX(1,$C64))&gt;INDEX(Kalender!$B$81:$B$110,MAX(1,$C64))),AND($D64&gt;0,INDEX(Kalender!BD$81:BD$110,MAX(1,$D64))&gt;INDEX(Kalender!$B$81:$B$110,MAX(1,$D64))),AND($E64&gt;0,INDEX(Kalender!BD$81:BD$110,MAX(1,$E64))&gt;INDEX(Kalender!$B$81:$B$110,MAX(1,$E64))),AND($F64&gt;0,INDEX(Kalender!BD$81:BD$110,MAX(1,$F64))&gt;INDEX(Kalender!$B$81:$B$110,MAX(1,$F64)))),2,0))</f>
        <v>0</v>
      </c>
      <c r="BE64" s="5" t="n">
        <f aca="false">IF(Kalender!BE64&lt;&gt;1,0,IF(AND($B64&gt;0,INDEX(Kalender!BE$68:BE$77,MAX(1,$B64))&gt;INDEX(Kalender!$B$68:$B$77,MAX(1,$B64))),1,0)+IF(OR(AND($C64&gt;0,INDEX(Kalender!BE$81:BE$110,MAX(1,$C64))&gt;INDEX(Kalender!$B$81:$B$110,MAX(1,$C64))),AND($D64&gt;0,INDEX(Kalender!BE$81:BE$110,MAX(1,$D64))&gt;INDEX(Kalender!$B$81:$B$110,MAX(1,$D64))),AND($E64&gt;0,INDEX(Kalender!BE$81:BE$110,MAX(1,$E64))&gt;INDEX(Kalender!$B$81:$B$110,MAX(1,$E64))),AND($F64&gt;0,INDEX(Kalender!BE$81:BE$110,MAX(1,$F64))&gt;INDEX(Kalender!$B$81:$B$110,MAX(1,$F64)))),2,0))</f>
        <v>0</v>
      </c>
      <c r="BF64" s="5" t="n">
        <f aca="false">IF(Kalender!BF64&lt;&gt;1,0,IF(AND($B64&gt;0,INDEX(Kalender!BF$68:BF$77,MAX(1,$B64))&gt;INDEX(Kalender!$B$68:$B$77,MAX(1,$B64))),1,0)+IF(OR(AND($C64&gt;0,INDEX(Kalender!BF$81:BF$110,MAX(1,$C64))&gt;INDEX(Kalender!$B$81:$B$110,MAX(1,$C64))),AND($D64&gt;0,INDEX(Kalender!BF$81:BF$110,MAX(1,$D64))&gt;INDEX(Kalender!$B$81:$B$110,MAX(1,$D64))),AND($E64&gt;0,INDEX(Kalender!BF$81:BF$110,MAX(1,$E64))&gt;INDEX(Kalender!$B$81:$B$110,MAX(1,$E64))),AND($F64&gt;0,INDEX(Kalender!BF$81:BF$110,MAX(1,$F64))&gt;INDEX(Kalender!$B$81:$B$110,MAX(1,$F64)))),2,0))</f>
        <v>0</v>
      </c>
      <c r="BG64" s="5" t="n">
        <f aca="false">IF(Kalender!BG64&lt;&gt;1,0,IF(AND($B64&gt;0,INDEX(Kalender!BG$68:BG$77,MAX(1,$B64))&gt;INDEX(Kalender!$B$68:$B$77,MAX(1,$B64))),1,0)+IF(OR(AND($C64&gt;0,INDEX(Kalender!BG$81:BG$110,MAX(1,$C64))&gt;INDEX(Kalender!$B$81:$B$110,MAX(1,$C64))),AND($D64&gt;0,INDEX(Kalender!BG$81:BG$110,MAX(1,$D64))&gt;INDEX(Kalender!$B$81:$B$110,MAX(1,$D64))),AND($E64&gt;0,INDEX(Kalender!BG$81:BG$110,MAX(1,$E64))&gt;INDEX(Kalender!$B$81:$B$110,MAX(1,$E64))),AND($F64&gt;0,INDEX(Kalender!BG$81:BG$110,MAX(1,$F64))&gt;INDEX(Kalender!$B$81:$B$110,MAX(1,$F64)))),2,0))</f>
        <v>0</v>
      </c>
      <c r="BH64" s="5" t="n">
        <f aca="false">IF(Kalender!BH64&lt;&gt;1,0,IF(AND($B64&gt;0,INDEX(Kalender!BH$68:BH$77,MAX(1,$B64))&gt;INDEX(Kalender!$B$68:$B$77,MAX(1,$B64))),1,0)+IF(OR(AND($C64&gt;0,INDEX(Kalender!BH$81:BH$110,MAX(1,$C64))&gt;INDEX(Kalender!$B$81:$B$110,MAX(1,$C64))),AND($D64&gt;0,INDEX(Kalender!BH$81:BH$110,MAX(1,$D64))&gt;INDEX(Kalender!$B$81:$B$110,MAX(1,$D64))),AND($E64&gt;0,INDEX(Kalender!BH$81:BH$110,MAX(1,$E64))&gt;INDEX(Kalender!$B$81:$B$110,MAX(1,$E64))),AND($F64&gt;0,INDEX(Kalender!BH$81:BH$110,MAX(1,$F64))&gt;INDEX(Kalender!$B$81:$B$110,MAX(1,$F64)))),2,0))</f>
        <v>0</v>
      </c>
      <c r="BI64" s="5" t="n">
        <f aca="false">IF(Kalender!BI64&lt;&gt;1,0,IF(AND($B64&gt;0,INDEX(Kalender!BI$68:BI$77,MAX(1,$B64))&gt;INDEX(Kalender!$B$68:$B$77,MAX(1,$B64))),1,0)+IF(OR(AND($C64&gt;0,INDEX(Kalender!BI$81:BI$110,MAX(1,$C64))&gt;INDEX(Kalender!$B$81:$B$110,MAX(1,$C64))),AND($D64&gt;0,INDEX(Kalender!BI$81:BI$110,MAX(1,$D64))&gt;INDEX(Kalender!$B$81:$B$110,MAX(1,$D64))),AND($E64&gt;0,INDEX(Kalender!BI$81:BI$110,MAX(1,$E64))&gt;INDEX(Kalender!$B$81:$B$110,MAX(1,$E64))),AND($F64&gt;0,INDEX(Kalender!BI$81:BI$110,MAX(1,$F64))&gt;INDEX(Kalender!$B$81:$B$110,MAX(1,$F64)))),2,0))</f>
        <v>0</v>
      </c>
      <c r="BJ64" s="5" t="n">
        <f aca="false">IF(Kalender!BJ64&lt;&gt;1,0,IF(AND($B64&gt;0,INDEX(Kalender!BJ$68:BJ$77,MAX(1,$B64))&gt;INDEX(Kalender!$B$68:$B$77,MAX(1,$B64))),1,0)+IF(OR(AND($C64&gt;0,INDEX(Kalender!BJ$81:BJ$110,MAX(1,$C64))&gt;INDEX(Kalender!$B$81:$B$110,MAX(1,$C64))),AND($D64&gt;0,INDEX(Kalender!BJ$81:BJ$110,MAX(1,$D64))&gt;INDEX(Kalender!$B$81:$B$110,MAX(1,$D64))),AND($E64&gt;0,INDEX(Kalender!BJ$81:BJ$110,MAX(1,$E64))&gt;INDEX(Kalender!$B$81:$B$110,MAX(1,$E64))),AND($F64&gt;0,INDEX(Kalender!BJ$81:BJ$110,MAX(1,$F64))&gt;INDEX(Kalender!$B$81:$B$110,MAX(1,$F64)))),2,0))</f>
        <v>0</v>
      </c>
      <c r="BK64" s="5" t="n">
        <f aca="false">IF(Kalender!BK64&lt;&gt;1,0,IF(AND($B64&gt;0,INDEX(Kalender!BK$68:BK$77,MAX(1,$B64))&gt;INDEX(Kalender!$B$68:$B$77,MAX(1,$B64))),1,0)+IF(OR(AND($C64&gt;0,INDEX(Kalender!BK$81:BK$110,MAX(1,$C64))&gt;INDEX(Kalender!$B$81:$B$110,MAX(1,$C64))),AND($D64&gt;0,INDEX(Kalender!BK$81:BK$110,MAX(1,$D64))&gt;INDEX(Kalender!$B$81:$B$110,MAX(1,$D64))),AND($E64&gt;0,INDEX(Kalender!BK$81:BK$110,MAX(1,$E64))&gt;INDEX(Kalender!$B$81:$B$110,MAX(1,$E64))),AND($F64&gt;0,INDEX(Kalender!BK$81:BK$110,MAX(1,$F64))&gt;INDEX(Kalender!$B$81:$B$110,MAX(1,$F64)))),2,0))</f>
        <v>0</v>
      </c>
      <c r="BL64" s="5" t="n">
        <f aca="false">IF(Kalender!BL64&lt;&gt;1,0,IF(AND($B64&gt;0,INDEX(Kalender!BL$68:BL$77,MAX(1,$B64))&gt;INDEX(Kalender!$B$68:$B$77,MAX(1,$B64))),1,0)+IF(OR(AND($C64&gt;0,INDEX(Kalender!BL$81:BL$110,MAX(1,$C64))&gt;INDEX(Kalender!$B$81:$B$110,MAX(1,$C64))),AND($D64&gt;0,INDEX(Kalender!BL$81:BL$110,MAX(1,$D64))&gt;INDEX(Kalender!$B$81:$B$110,MAX(1,$D64))),AND($E64&gt;0,INDEX(Kalender!BL$81:BL$110,MAX(1,$E64))&gt;INDEX(Kalender!$B$81:$B$110,MAX(1,$E64))),AND($F64&gt;0,INDEX(Kalender!BL$81:BL$110,MAX(1,$F64))&gt;INDEX(Kalender!$B$81:$B$110,MAX(1,$F64)))),2,0))</f>
        <v>0</v>
      </c>
      <c r="BM64" s="5" t="n">
        <f aca="false">IF(Kalender!BM64&lt;&gt;1,0,IF(AND($B64&gt;0,INDEX(Kalender!BM$68:BM$77,MAX(1,$B64))&gt;INDEX(Kalender!$B$68:$B$77,MAX(1,$B64))),1,0)+IF(OR(AND($C64&gt;0,INDEX(Kalender!BM$81:BM$110,MAX(1,$C64))&gt;INDEX(Kalender!$B$81:$B$110,MAX(1,$C64))),AND($D64&gt;0,INDEX(Kalender!BM$81:BM$110,MAX(1,$D64))&gt;INDEX(Kalender!$B$81:$B$110,MAX(1,$D64))),AND($E64&gt;0,INDEX(Kalender!BM$81:BM$110,MAX(1,$E64))&gt;INDEX(Kalender!$B$81:$B$110,MAX(1,$E64))),AND($F64&gt;0,INDEX(Kalender!BM$81:BM$110,MAX(1,$F64))&gt;INDEX(Kalender!$B$81:$B$110,MAX(1,$F64)))),2,0))</f>
        <v>0</v>
      </c>
      <c r="BN64" s="5" t="n">
        <f aca="false">IF(Kalender!BN64&lt;&gt;1,0,IF(AND($B64&gt;0,INDEX(Kalender!BN$68:BN$77,MAX(1,$B64))&gt;INDEX(Kalender!$B$68:$B$77,MAX(1,$B64))),1,0)+IF(OR(AND($C64&gt;0,INDEX(Kalender!BN$81:BN$110,MAX(1,$C64))&gt;INDEX(Kalender!$B$81:$B$110,MAX(1,$C64))),AND($D64&gt;0,INDEX(Kalender!BN$81:BN$110,MAX(1,$D64))&gt;INDEX(Kalender!$B$81:$B$110,MAX(1,$D64))),AND($E64&gt;0,INDEX(Kalender!BN$81:BN$110,MAX(1,$E64))&gt;INDEX(Kalender!$B$81:$B$110,MAX(1,$E64))),AND($F64&gt;0,INDEX(Kalender!BN$81:BN$110,MAX(1,$F64))&gt;INDEX(Kalender!$B$81:$B$110,MAX(1,$F64)))),2,0))</f>
        <v>0</v>
      </c>
      <c r="BO64" s="5" t="n">
        <f aca="false">IF(Kalender!BO64&lt;&gt;1,0,IF(AND($B64&gt;0,INDEX(Kalender!BO$68:BO$77,MAX(1,$B64))&gt;INDEX(Kalender!$B$68:$B$77,MAX(1,$B64))),1,0)+IF(OR(AND($C64&gt;0,INDEX(Kalender!BO$81:BO$110,MAX(1,$C64))&gt;INDEX(Kalender!$B$81:$B$110,MAX(1,$C64))),AND($D64&gt;0,INDEX(Kalender!BO$81:BO$110,MAX(1,$D64))&gt;INDEX(Kalender!$B$81:$B$110,MAX(1,$D64))),AND($E64&gt;0,INDEX(Kalender!BO$81:BO$110,MAX(1,$E64))&gt;INDEX(Kalender!$B$81:$B$110,MAX(1,$E64))),AND($F64&gt;0,INDEX(Kalender!BO$81:BO$110,MAX(1,$F64))&gt;INDEX(Kalender!$B$81:$B$110,MAX(1,$F64)))),2,0))</f>
        <v>0</v>
      </c>
      <c r="BP64" s="5" t="n">
        <f aca="false">IF(Kalender!BP64&lt;&gt;1,0,IF(AND($B64&gt;0,INDEX(Kalender!BP$68:BP$77,MAX(1,$B64))&gt;INDEX(Kalender!$B$68:$B$77,MAX(1,$B64))),1,0)+IF(OR(AND($C64&gt;0,INDEX(Kalender!BP$81:BP$110,MAX(1,$C64))&gt;INDEX(Kalender!$B$81:$B$110,MAX(1,$C64))),AND($D64&gt;0,INDEX(Kalender!BP$81:BP$110,MAX(1,$D64))&gt;INDEX(Kalender!$B$81:$B$110,MAX(1,$D64))),AND($E64&gt;0,INDEX(Kalender!BP$81:BP$110,MAX(1,$E64))&gt;INDEX(Kalender!$B$81:$B$110,MAX(1,$E64))),AND($F64&gt;0,INDEX(Kalender!BP$81:BP$110,MAX(1,$F64))&gt;INDEX(Kalender!$B$81:$B$110,MAX(1,$F64)))),2,0))</f>
        <v>0</v>
      </c>
      <c r="BQ64" s="5" t="n">
        <f aca="false">IF(Kalender!BQ64&lt;&gt;1,0,IF(AND($B64&gt;0,INDEX(Kalender!BQ$68:BQ$77,MAX(1,$B64))&gt;INDEX(Kalender!$B$68:$B$77,MAX(1,$B64))),1,0)+IF(OR(AND($C64&gt;0,INDEX(Kalender!BQ$81:BQ$110,MAX(1,$C64))&gt;INDEX(Kalender!$B$81:$B$110,MAX(1,$C64))),AND($D64&gt;0,INDEX(Kalender!BQ$81:BQ$110,MAX(1,$D64))&gt;INDEX(Kalender!$B$81:$B$110,MAX(1,$D64))),AND($E64&gt;0,INDEX(Kalender!BQ$81:BQ$110,MAX(1,$E64))&gt;INDEX(Kalender!$B$81:$B$110,MAX(1,$E64))),AND($F64&gt;0,INDEX(Kalender!BQ$81:BQ$110,MAX(1,$F64))&gt;INDEX(Kalender!$B$81:$B$110,MAX(1,$F64)))),2,0))</f>
        <v>0</v>
      </c>
      <c r="BR64" s="5" t="n">
        <f aca="false">IF(Kalender!BR64&lt;&gt;1,0,IF(AND($B64&gt;0,INDEX(Kalender!BR$68:BR$77,MAX(1,$B64))&gt;INDEX(Kalender!$B$68:$B$77,MAX(1,$B64))),1,0)+IF(OR(AND($C64&gt;0,INDEX(Kalender!BR$81:BR$110,MAX(1,$C64))&gt;INDEX(Kalender!$B$81:$B$110,MAX(1,$C64))),AND($D64&gt;0,INDEX(Kalender!BR$81:BR$110,MAX(1,$D64))&gt;INDEX(Kalender!$B$81:$B$110,MAX(1,$D64))),AND($E64&gt;0,INDEX(Kalender!BR$81:BR$110,MAX(1,$E64))&gt;INDEX(Kalender!$B$81:$B$110,MAX(1,$E64))),AND($F64&gt;0,INDEX(Kalender!BR$81:BR$110,MAX(1,$F64))&gt;INDEX(Kalender!$B$81:$B$110,MAX(1,$F64)))),2,0))</f>
        <v>0</v>
      </c>
      <c r="BS64" s="5" t="n">
        <f aca="false">IF(Kalender!BS64&lt;&gt;1,0,IF(AND($B64&gt;0,INDEX(Kalender!BS$68:BS$77,MAX(1,$B64))&gt;INDEX(Kalender!$B$68:$B$77,MAX(1,$B64))),1,0)+IF(OR(AND($C64&gt;0,INDEX(Kalender!BS$81:BS$110,MAX(1,$C64))&gt;INDEX(Kalender!$B$81:$B$110,MAX(1,$C64))),AND($D64&gt;0,INDEX(Kalender!BS$81:BS$110,MAX(1,$D64))&gt;INDEX(Kalender!$B$81:$B$110,MAX(1,$D64))),AND($E64&gt;0,INDEX(Kalender!BS$81:BS$110,MAX(1,$E64))&gt;INDEX(Kalender!$B$81:$B$110,MAX(1,$E64))),AND($F64&gt;0,INDEX(Kalender!BS$81:BS$110,MAX(1,$F64))&gt;INDEX(Kalender!$B$81:$B$110,MAX(1,$F64)))),2,0))</f>
        <v>0</v>
      </c>
      <c r="BT64" s="5" t="n">
        <f aca="false">IF(Kalender!BT64&lt;&gt;1,0,IF(AND($B64&gt;0,INDEX(Kalender!BT$68:BT$77,MAX(1,$B64))&gt;INDEX(Kalender!$B$68:$B$77,MAX(1,$B64))),1,0)+IF(OR(AND($C64&gt;0,INDEX(Kalender!BT$81:BT$110,MAX(1,$C64))&gt;INDEX(Kalender!$B$81:$B$110,MAX(1,$C64))),AND($D64&gt;0,INDEX(Kalender!BT$81:BT$110,MAX(1,$D64))&gt;INDEX(Kalender!$B$81:$B$110,MAX(1,$D64))),AND($E64&gt;0,INDEX(Kalender!BT$81:BT$110,MAX(1,$E64))&gt;INDEX(Kalender!$B$81:$B$110,MAX(1,$E64))),AND($F64&gt;0,INDEX(Kalender!BT$81:BT$110,MAX(1,$F64))&gt;INDEX(Kalender!$B$81:$B$110,MAX(1,$F64)))),2,0))</f>
        <v>0</v>
      </c>
      <c r="BU64" s="5" t="n">
        <f aca="false">IF(Kalender!BU64&lt;&gt;1,0,IF(AND($B64&gt;0,INDEX(Kalender!BU$68:BU$77,MAX(1,$B64))&gt;INDEX(Kalender!$B$68:$B$77,MAX(1,$B64))),1,0)+IF(OR(AND($C64&gt;0,INDEX(Kalender!BU$81:BU$110,MAX(1,$C64))&gt;INDEX(Kalender!$B$81:$B$110,MAX(1,$C64))),AND($D64&gt;0,INDEX(Kalender!BU$81:BU$110,MAX(1,$D64))&gt;INDEX(Kalender!$B$81:$B$110,MAX(1,$D64))),AND($E64&gt;0,INDEX(Kalender!BU$81:BU$110,MAX(1,$E64))&gt;INDEX(Kalender!$B$81:$B$110,MAX(1,$E64))),AND($F64&gt;0,INDEX(Kalender!BU$81:BU$110,MAX(1,$F64))&gt;INDEX(Kalender!$B$81:$B$110,MAX(1,$F64)))),2,0))</f>
        <v>0</v>
      </c>
      <c r="BV64" s="5" t="n">
        <f aca="false">IF(Kalender!BV64&lt;&gt;1,0,IF(AND($B64&gt;0,INDEX(Kalender!BV$68:BV$77,MAX(1,$B64))&gt;INDEX(Kalender!$B$68:$B$77,MAX(1,$B64))),1,0)+IF(OR(AND($C64&gt;0,INDEX(Kalender!BV$81:BV$110,MAX(1,$C64))&gt;INDEX(Kalender!$B$81:$B$110,MAX(1,$C64))),AND($D64&gt;0,INDEX(Kalender!BV$81:BV$110,MAX(1,$D64))&gt;INDEX(Kalender!$B$81:$B$110,MAX(1,$D64))),AND($E64&gt;0,INDEX(Kalender!BV$81:BV$110,MAX(1,$E64))&gt;INDEX(Kalender!$B$81:$B$110,MAX(1,$E64))),AND($F64&gt;0,INDEX(Kalender!BV$81:BV$110,MAX(1,$F64))&gt;INDEX(Kalender!$B$81:$B$110,MAX(1,$F64)))),2,0))</f>
        <v>0</v>
      </c>
      <c r="BW64" s="5" t="n">
        <f aca="false">IF(Kalender!BW64&lt;&gt;1,0,IF(AND($B64&gt;0,INDEX(Kalender!BW$68:BW$77,MAX(1,$B64))&gt;INDEX(Kalender!$B$68:$B$77,MAX(1,$B64))),1,0)+IF(OR(AND($C64&gt;0,INDEX(Kalender!BW$81:BW$110,MAX(1,$C64))&gt;INDEX(Kalender!$B$81:$B$110,MAX(1,$C64))),AND($D64&gt;0,INDEX(Kalender!BW$81:BW$110,MAX(1,$D64))&gt;INDEX(Kalender!$B$81:$B$110,MAX(1,$D64))),AND($E64&gt;0,INDEX(Kalender!BW$81:BW$110,MAX(1,$E64))&gt;INDEX(Kalender!$B$81:$B$110,MAX(1,$E64))),AND($F64&gt;0,INDEX(Kalender!BW$81:BW$110,MAX(1,$F64))&gt;INDEX(Kalender!$B$81:$B$110,MAX(1,$F64)))),2,0))</f>
        <v>0</v>
      </c>
      <c r="BX64" s="5" t="n">
        <f aca="false">IF(Kalender!BX64&lt;&gt;1,0,IF(AND($B64&gt;0,INDEX(Kalender!BX$68:BX$77,MAX(1,$B64))&gt;INDEX(Kalender!$B$68:$B$77,MAX(1,$B64))),1,0)+IF(OR(AND($C64&gt;0,INDEX(Kalender!BX$81:BX$110,MAX(1,$C64))&gt;INDEX(Kalender!$B$81:$B$110,MAX(1,$C64))),AND($D64&gt;0,INDEX(Kalender!BX$81:BX$110,MAX(1,$D64))&gt;INDEX(Kalender!$B$81:$B$110,MAX(1,$D64))),AND($E64&gt;0,INDEX(Kalender!BX$81:BX$110,MAX(1,$E64))&gt;INDEX(Kalender!$B$81:$B$110,MAX(1,$E64))),AND($F64&gt;0,INDEX(Kalender!BX$81:BX$110,MAX(1,$F64))&gt;INDEX(Kalender!$B$81:$B$110,MAX(1,$F64)))),2,0))</f>
        <v>0</v>
      </c>
      <c r="BY64" s="5" t="n">
        <f aca="false">IF(Kalender!BY64&lt;&gt;1,0,IF(AND($B64&gt;0,INDEX(Kalender!BY$68:BY$77,MAX(1,$B64))&gt;INDEX(Kalender!$B$68:$B$77,MAX(1,$B64))),1,0)+IF(OR(AND($C64&gt;0,INDEX(Kalender!BY$81:BY$110,MAX(1,$C64))&gt;INDEX(Kalender!$B$81:$B$110,MAX(1,$C64))),AND($D64&gt;0,INDEX(Kalender!BY$81:BY$110,MAX(1,$D64))&gt;INDEX(Kalender!$B$81:$B$110,MAX(1,$D64))),AND($E64&gt;0,INDEX(Kalender!BY$81:BY$110,MAX(1,$E64))&gt;INDEX(Kalender!$B$81:$B$110,MAX(1,$E64))),AND($F64&gt;0,INDEX(Kalender!BY$81:BY$110,MAX(1,$F64))&gt;INDEX(Kalender!$B$81:$B$110,MAX(1,$F64)))),2,0))</f>
        <v>0</v>
      </c>
      <c r="BZ64" s="5" t="n">
        <f aca="false">IF(Kalender!BZ64&lt;&gt;1,0,IF(AND($B64&gt;0,INDEX(Kalender!BZ$68:BZ$77,MAX(1,$B64))&gt;INDEX(Kalender!$B$68:$B$77,MAX(1,$B64))),1,0)+IF(OR(AND($C64&gt;0,INDEX(Kalender!BZ$81:BZ$110,MAX(1,$C64))&gt;INDEX(Kalender!$B$81:$B$110,MAX(1,$C64))),AND($D64&gt;0,INDEX(Kalender!BZ$81:BZ$110,MAX(1,$D64))&gt;INDEX(Kalender!$B$81:$B$110,MAX(1,$D64))),AND($E64&gt;0,INDEX(Kalender!BZ$81:BZ$110,MAX(1,$E64))&gt;INDEX(Kalender!$B$81:$B$110,MAX(1,$E64))),AND($F64&gt;0,INDEX(Kalender!BZ$81:BZ$110,MAX(1,$F64))&gt;INDEX(Kalender!$B$81:$B$110,MAX(1,$F64)))),2,0))</f>
        <v>0</v>
      </c>
      <c r="CA64" s="5" t="n">
        <f aca="false">IF(Kalender!CA64&lt;&gt;1,0,IF(AND($B64&gt;0,INDEX(Kalender!CA$68:CA$77,MAX(1,$B64))&gt;INDEX(Kalender!$B$68:$B$77,MAX(1,$B64))),1,0)+IF(OR(AND($C64&gt;0,INDEX(Kalender!CA$81:CA$110,MAX(1,$C64))&gt;INDEX(Kalender!$B$81:$B$110,MAX(1,$C64))),AND($D64&gt;0,INDEX(Kalender!CA$81:CA$110,MAX(1,$D64))&gt;INDEX(Kalender!$B$81:$B$110,MAX(1,$D64))),AND($E64&gt;0,INDEX(Kalender!CA$81:CA$110,MAX(1,$E64))&gt;INDEX(Kalender!$B$81:$B$110,MAX(1,$E64))),AND($F64&gt;0,INDEX(Kalender!CA$81:CA$110,MAX(1,$F64))&gt;INDEX(Kalender!$B$81:$B$110,MAX(1,$F64)))),2,0))</f>
        <v>0</v>
      </c>
      <c r="CB64" s="5" t="n">
        <f aca="false">IF(Kalender!CB64&lt;&gt;1,0,IF(AND($B64&gt;0,INDEX(Kalender!CB$68:CB$77,MAX(1,$B64))&gt;INDEX(Kalender!$B$68:$B$77,MAX(1,$B64))),1,0)+IF(OR(AND($C64&gt;0,INDEX(Kalender!CB$81:CB$110,MAX(1,$C64))&gt;INDEX(Kalender!$B$81:$B$110,MAX(1,$C64))),AND($D64&gt;0,INDEX(Kalender!CB$81:CB$110,MAX(1,$D64))&gt;INDEX(Kalender!$B$81:$B$110,MAX(1,$D64))),AND($E64&gt;0,INDEX(Kalender!CB$81:CB$110,MAX(1,$E64))&gt;INDEX(Kalender!$B$81:$B$110,MAX(1,$E64))),AND($F64&gt;0,INDEX(Kalender!CB$81:CB$110,MAX(1,$F64))&gt;INDEX(Kalender!$B$81:$B$110,MAX(1,$F64)))),2,0))</f>
        <v>0</v>
      </c>
      <c r="CC64" s="5" t="n">
        <f aca="false">IF(Kalender!CC64&lt;&gt;1,0,IF(AND($B64&gt;0,INDEX(Kalender!CC$68:CC$77,MAX(1,$B64))&gt;INDEX(Kalender!$B$68:$B$77,MAX(1,$B64))),1,0)+IF(OR(AND($C64&gt;0,INDEX(Kalender!CC$81:CC$110,MAX(1,$C64))&gt;INDEX(Kalender!$B$81:$B$110,MAX(1,$C64))),AND($D64&gt;0,INDEX(Kalender!CC$81:CC$110,MAX(1,$D64))&gt;INDEX(Kalender!$B$81:$B$110,MAX(1,$D64))),AND($E64&gt;0,INDEX(Kalender!CC$81:CC$110,MAX(1,$E64))&gt;INDEX(Kalender!$B$81:$B$110,MAX(1,$E64))),AND($F64&gt;0,INDEX(Kalender!CC$81:CC$110,MAX(1,$F64))&gt;INDEX(Kalender!$B$81:$B$110,MAX(1,$F64)))),2,0))</f>
        <v>0</v>
      </c>
      <c r="CD64" s="5" t="n">
        <f aca="false">IF(Kalender!CD64&lt;&gt;1,0,IF(AND($B64&gt;0,INDEX(Kalender!CD$68:CD$77,MAX(1,$B64))&gt;INDEX(Kalender!$B$68:$B$77,MAX(1,$B64))),1,0)+IF(OR(AND($C64&gt;0,INDEX(Kalender!CD$81:CD$110,MAX(1,$C64))&gt;INDEX(Kalender!$B$81:$B$110,MAX(1,$C64))),AND($D64&gt;0,INDEX(Kalender!CD$81:CD$110,MAX(1,$D64))&gt;INDEX(Kalender!$B$81:$B$110,MAX(1,$D64))),AND($E64&gt;0,INDEX(Kalender!CD$81:CD$110,MAX(1,$E64))&gt;INDEX(Kalender!$B$81:$B$110,MAX(1,$E64))),AND($F64&gt;0,INDEX(Kalender!CD$81:CD$110,MAX(1,$F64))&gt;INDEX(Kalender!$B$81:$B$110,MAX(1,$F64)))),2,0))</f>
        <v>0</v>
      </c>
      <c r="CE64" s="5" t="n">
        <f aca="false">IF(Kalender!CE64&lt;&gt;1,0,IF(AND($B64&gt;0,INDEX(Kalender!CE$68:CE$77,MAX(1,$B64))&gt;INDEX(Kalender!$B$68:$B$77,MAX(1,$B64))),1,0)+IF(OR(AND($C64&gt;0,INDEX(Kalender!CE$81:CE$110,MAX(1,$C64))&gt;INDEX(Kalender!$B$81:$B$110,MAX(1,$C64))),AND($D64&gt;0,INDEX(Kalender!CE$81:CE$110,MAX(1,$D64))&gt;INDEX(Kalender!$B$81:$B$110,MAX(1,$D64))),AND($E64&gt;0,INDEX(Kalender!CE$81:CE$110,MAX(1,$E64))&gt;INDEX(Kalender!$B$81:$B$110,MAX(1,$E64))),AND($F64&gt;0,INDEX(Kalender!CE$81:CE$110,MAX(1,$F64))&gt;INDEX(Kalender!$B$81:$B$110,MAX(1,$F64)))),2,0))</f>
        <v>0</v>
      </c>
      <c r="CF64" s="5" t="n">
        <f aca="false">IF(Kalender!CF64&lt;&gt;1,0,IF(AND($B64&gt;0,INDEX(Kalender!CF$68:CF$77,MAX(1,$B64))&gt;INDEX(Kalender!$B$68:$B$77,MAX(1,$B64))),1,0)+IF(OR(AND($C64&gt;0,INDEX(Kalender!CF$81:CF$110,MAX(1,$C64))&gt;INDEX(Kalender!$B$81:$B$110,MAX(1,$C64))),AND($D64&gt;0,INDEX(Kalender!CF$81:CF$110,MAX(1,$D64))&gt;INDEX(Kalender!$B$81:$B$110,MAX(1,$D64))),AND($E64&gt;0,INDEX(Kalender!CF$81:CF$110,MAX(1,$E64))&gt;INDEX(Kalender!$B$81:$B$110,MAX(1,$E64))),AND($F64&gt;0,INDEX(Kalender!CF$81:CF$110,MAX(1,$F64))&gt;INDEX(Kalender!$B$81:$B$110,MAX(1,$F64)))),2,0))</f>
        <v>0</v>
      </c>
      <c r="CG64" s="5" t="n">
        <f aca="false">IF(Kalender!CG64&lt;&gt;1,0,IF(AND($B64&gt;0,INDEX(Kalender!CG$68:CG$77,MAX(1,$B64))&gt;INDEX(Kalender!$B$68:$B$77,MAX(1,$B64))),1,0)+IF(OR(AND($C64&gt;0,INDEX(Kalender!CG$81:CG$110,MAX(1,$C64))&gt;INDEX(Kalender!$B$81:$B$110,MAX(1,$C64))),AND($D64&gt;0,INDEX(Kalender!CG$81:CG$110,MAX(1,$D64))&gt;INDEX(Kalender!$B$81:$B$110,MAX(1,$D64))),AND($E64&gt;0,INDEX(Kalender!CG$81:CG$110,MAX(1,$E64))&gt;INDEX(Kalender!$B$81:$B$110,MAX(1,$E64))),AND($F64&gt;0,INDEX(Kalender!CG$81:CG$110,MAX(1,$F64))&gt;INDEX(Kalender!$B$81:$B$110,MAX(1,$F64)))),2,0))</f>
        <v>0</v>
      </c>
      <c r="CH64" s="5" t="n">
        <f aca="false">IF(Kalender!CH64&lt;&gt;1,0,IF(AND($B64&gt;0,INDEX(Kalender!CH$68:CH$77,MAX(1,$B64))&gt;INDEX(Kalender!$B$68:$B$77,MAX(1,$B64))),1,0)+IF(OR(AND($C64&gt;0,INDEX(Kalender!CH$81:CH$110,MAX(1,$C64))&gt;INDEX(Kalender!$B$81:$B$110,MAX(1,$C64))),AND($D64&gt;0,INDEX(Kalender!CH$81:CH$110,MAX(1,$D64))&gt;INDEX(Kalender!$B$81:$B$110,MAX(1,$D64))),AND($E64&gt;0,INDEX(Kalender!CH$81:CH$110,MAX(1,$E64))&gt;INDEX(Kalender!$B$81:$B$110,MAX(1,$E64))),AND($F64&gt;0,INDEX(Kalender!CH$81:CH$110,MAX(1,$F64))&gt;INDEX(Kalender!$B$81:$B$110,MAX(1,$F64)))),2,0))</f>
        <v>0</v>
      </c>
      <c r="CI64" s="5" t="n">
        <f aca="false">IF(Kalender!CI64&lt;&gt;1,0,IF(AND($B64&gt;0,INDEX(Kalender!CI$68:CI$77,MAX(1,$B64))&gt;INDEX(Kalender!$B$68:$B$77,MAX(1,$B64))),1,0)+IF(OR(AND($C64&gt;0,INDEX(Kalender!CI$81:CI$110,MAX(1,$C64))&gt;INDEX(Kalender!$B$81:$B$110,MAX(1,$C64))),AND($D64&gt;0,INDEX(Kalender!CI$81:CI$110,MAX(1,$D64))&gt;INDEX(Kalender!$B$81:$B$110,MAX(1,$D64))),AND($E64&gt;0,INDEX(Kalender!CI$81:CI$110,MAX(1,$E64))&gt;INDEX(Kalender!$B$81:$B$110,MAX(1,$E64))),AND($F64&gt;0,INDEX(Kalender!CI$81:CI$110,MAX(1,$F64))&gt;INDEX(Kalender!$B$81:$B$110,MAX(1,$F64)))),2,0))</f>
        <v>0</v>
      </c>
      <c r="CJ64" s="5" t="n">
        <f aca="false">IF(Kalender!CJ64&lt;&gt;1,0,IF(AND($B64&gt;0,INDEX(Kalender!CJ$68:CJ$77,MAX(1,$B64))&gt;INDEX(Kalender!$B$68:$B$77,MAX(1,$B64))),1,0)+IF(OR(AND($C64&gt;0,INDEX(Kalender!CJ$81:CJ$110,MAX(1,$C64))&gt;INDEX(Kalender!$B$81:$B$110,MAX(1,$C64))),AND($D64&gt;0,INDEX(Kalender!CJ$81:CJ$110,MAX(1,$D64))&gt;INDEX(Kalender!$B$81:$B$110,MAX(1,$D64))),AND($E64&gt;0,INDEX(Kalender!CJ$81:CJ$110,MAX(1,$E64))&gt;INDEX(Kalender!$B$81:$B$110,MAX(1,$E64))),AND($F64&gt;0,INDEX(Kalender!CJ$81:CJ$110,MAX(1,$F64))&gt;INDEX(Kalender!$B$81:$B$110,MAX(1,$F64)))),2,0))</f>
        <v>0</v>
      </c>
      <c r="CK64" s="5" t="n">
        <f aca="false">IF(Kalender!CK64&lt;&gt;1,0,IF(AND($B64&gt;0,INDEX(Kalender!CK$68:CK$77,MAX(1,$B64))&gt;INDEX(Kalender!$B$68:$B$77,MAX(1,$B64))),1,0)+IF(OR(AND($C64&gt;0,INDEX(Kalender!CK$81:CK$110,MAX(1,$C64))&gt;INDEX(Kalender!$B$81:$B$110,MAX(1,$C64))),AND($D64&gt;0,INDEX(Kalender!CK$81:CK$110,MAX(1,$D64))&gt;INDEX(Kalender!$B$81:$B$110,MAX(1,$D64))),AND($E64&gt;0,INDEX(Kalender!CK$81:CK$110,MAX(1,$E64))&gt;INDEX(Kalender!$B$81:$B$110,MAX(1,$E64))),AND($F64&gt;0,INDEX(Kalender!CK$81:CK$110,MAX(1,$F64))&gt;INDEX(Kalender!$B$81:$B$110,MAX(1,$F64)))),2,0))</f>
        <v>0</v>
      </c>
      <c r="CL64" s="5" t="n">
        <f aca="false">IF(Kalender!CL64&lt;&gt;1,0,IF(AND($B64&gt;0,INDEX(Kalender!CL$68:CL$77,MAX(1,$B64))&gt;INDEX(Kalender!$B$68:$B$77,MAX(1,$B64))),1,0)+IF(OR(AND($C64&gt;0,INDEX(Kalender!CL$81:CL$110,MAX(1,$C64))&gt;INDEX(Kalender!$B$81:$B$110,MAX(1,$C64))),AND($D64&gt;0,INDEX(Kalender!CL$81:CL$110,MAX(1,$D64))&gt;INDEX(Kalender!$B$81:$B$110,MAX(1,$D64))),AND($E64&gt;0,INDEX(Kalender!CL$81:CL$110,MAX(1,$E64))&gt;INDEX(Kalender!$B$81:$B$110,MAX(1,$E64))),AND($F64&gt;0,INDEX(Kalender!CL$81:CL$110,MAX(1,$F64))&gt;INDEX(Kalender!$B$81:$B$110,MAX(1,$F64)))),2,0))</f>
        <v>0</v>
      </c>
      <c r="CM64" s="5" t="n">
        <f aca="false">IF(Kalender!CM64&lt;&gt;1,0,IF(AND($B64&gt;0,INDEX(Kalender!CM$68:CM$77,MAX(1,$B64))&gt;INDEX(Kalender!$B$68:$B$77,MAX(1,$B64))),1,0)+IF(OR(AND($C64&gt;0,INDEX(Kalender!CM$81:CM$110,MAX(1,$C64))&gt;INDEX(Kalender!$B$81:$B$110,MAX(1,$C64))),AND($D64&gt;0,INDEX(Kalender!CM$81:CM$110,MAX(1,$D64))&gt;INDEX(Kalender!$B$81:$B$110,MAX(1,$D64))),AND($E64&gt;0,INDEX(Kalender!CM$81:CM$110,MAX(1,$E64))&gt;INDEX(Kalender!$B$81:$B$110,MAX(1,$E64))),AND($F64&gt;0,INDEX(Kalender!CM$81:CM$110,MAX(1,$F64))&gt;INDEX(Kalender!$B$81:$B$110,MAX(1,$F64)))),2,0))</f>
        <v>0</v>
      </c>
      <c r="CN64" s="5" t="n">
        <f aca="false">IF(Kalender!CN64&lt;&gt;1,0,IF(AND($B64&gt;0,INDEX(Kalender!CN$68:CN$77,MAX(1,$B64))&gt;INDEX(Kalender!$B$68:$B$77,MAX(1,$B64))),1,0)+IF(OR(AND($C64&gt;0,INDEX(Kalender!CN$81:CN$110,MAX(1,$C64))&gt;INDEX(Kalender!$B$81:$B$110,MAX(1,$C64))),AND($D64&gt;0,INDEX(Kalender!CN$81:CN$110,MAX(1,$D64))&gt;INDEX(Kalender!$B$81:$B$110,MAX(1,$D64))),AND($E64&gt;0,INDEX(Kalender!CN$81:CN$110,MAX(1,$E64))&gt;INDEX(Kalender!$B$81:$B$110,MAX(1,$E64))),AND($F64&gt;0,INDEX(Kalender!CN$81:CN$110,MAX(1,$F64))&gt;INDEX(Kalender!$B$81:$B$110,MAX(1,$F64)))),2,0))</f>
        <v>0</v>
      </c>
      <c r="CO64" s="5" t="n">
        <f aca="false">IF(Kalender!CO64&lt;&gt;1,0,IF(AND($B64&gt;0,INDEX(Kalender!CO$68:CO$77,MAX(1,$B64))&gt;INDEX(Kalender!$B$68:$B$77,MAX(1,$B64))),1,0)+IF(OR(AND($C64&gt;0,INDEX(Kalender!CO$81:CO$110,MAX(1,$C64))&gt;INDEX(Kalender!$B$81:$B$110,MAX(1,$C64))),AND($D64&gt;0,INDEX(Kalender!CO$81:CO$110,MAX(1,$D64))&gt;INDEX(Kalender!$B$81:$B$110,MAX(1,$D64))),AND($E64&gt;0,INDEX(Kalender!CO$81:CO$110,MAX(1,$E64))&gt;INDEX(Kalender!$B$81:$B$110,MAX(1,$E64))),AND($F64&gt;0,INDEX(Kalender!CO$81:CO$110,MAX(1,$F64))&gt;INDEX(Kalender!$B$81:$B$110,MAX(1,$F64)))),2,0))</f>
        <v>0</v>
      </c>
      <c r="CP64" s="5" t="n">
        <f aca="false">IF(Kalender!CP64&lt;&gt;1,0,IF(AND($B64&gt;0,INDEX(Kalender!CP$68:CP$77,MAX(1,$B64))&gt;INDEX(Kalender!$B$68:$B$77,MAX(1,$B64))),1,0)+IF(OR(AND($C64&gt;0,INDEX(Kalender!CP$81:CP$110,MAX(1,$C64))&gt;INDEX(Kalender!$B$81:$B$110,MAX(1,$C64))),AND($D64&gt;0,INDEX(Kalender!CP$81:CP$110,MAX(1,$D64))&gt;INDEX(Kalender!$B$81:$B$110,MAX(1,$D64))),AND($E64&gt;0,INDEX(Kalender!CP$81:CP$110,MAX(1,$E64))&gt;INDEX(Kalender!$B$81:$B$110,MAX(1,$E64))),AND($F64&gt;0,INDEX(Kalender!CP$81:CP$110,MAX(1,$F64))&gt;INDEX(Kalender!$B$81:$B$110,MAX(1,$F64)))),2,0))</f>
        <v>0</v>
      </c>
      <c r="CQ64" s="5" t="n">
        <f aca="false">IF(Kalender!CQ64&lt;&gt;1,0,IF(AND($B64&gt;0,INDEX(Kalender!CQ$68:CQ$77,MAX(1,$B64))&gt;INDEX(Kalender!$B$68:$B$77,MAX(1,$B64))),1,0)+IF(OR(AND($C64&gt;0,INDEX(Kalender!CQ$81:CQ$110,MAX(1,$C64))&gt;INDEX(Kalender!$B$81:$B$110,MAX(1,$C64))),AND($D64&gt;0,INDEX(Kalender!CQ$81:CQ$110,MAX(1,$D64))&gt;INDEX(Kalender!$B$81:$B$110,MAX(1,$D64))),AND($E64&gt;0,INDEX(Kalender!CQ$81:CQ$110,MAX(1,$E64))&gt;INDEX(Kalender!$B$81:$B$110,MAX(1,$E64))),AND($F64&gt;0,INDEX(Kalender!CQ$81:CQ$110,MAX(1,$F64))&gt;INDEX(Kalender!$B$81:$B$110,MAX(1,$F64)))),2,0))</f>
        <v>0</v>
      </c>
      <c r="CR64" s="5" t="n">
        <f aca="false">IF(Kalender!CR64&lt;&gt;1,0,IF(AND($B64&gt;0,INDEX(Kalender!CR$68:CR$77,MAX(1,$B64))&gt;INDEX(Kalender!$B$68:$B$77,MAX(1,$B64))),1,0)+IF(OR(AND($C64&gt;0,INDEX(Kalender!CR$81:CR$110,MAX(1,$C64))&gt;INDEX(Kalender!$B$81:$B$110,MAX(1,$C64))),AND($D64&gt;0,INDEX(Kalender!CR$81:CR$110,MAX(1,$D64))&gt;INDEX(Kalender!$B$81:$B$110,MAX(1,$D64))),AND($E64&gt;0,INDEX(Kalender!CR$81:CR$110,MAX(1,$E64))&gt;INDEX(Kalender!$B$81:$B$110,MAX(1,$E64))),AND($F64&gt;0,INDEX(Kalender!CR$81:CR$110,MAX(1,$F64))&gt;INDEX(Kalender!$B$81:$B$110,MAX(1,$F64)))),2,0))</f>
        <v>0</v>
      </c>
      <c r="CS64" s="5" t="n">
        <f aca="false">IF(Kalender!CS64&lt;&gt;1,0,IF(AND($B64&gt;0,INDEX(Kalender!CS$68:CS$77,MAX(1,$B64))&gt;INDEX(Kalender!$B$68:$B$77,MAX(1,$B64))),1,0)+IF(OR(AND($C64&gt;0,INDEX(Kalender!CS$81:CS$110,MAX(1,$C64))&gt;INDEX(Kalender!$B$81:$B$110,MAX(1,$C64))),AND($D64&gt;0,INDEX(Kalender!CS$81:CS$110,MAX(1,$D64))&gt;INDEX(Kalender!$B$81:$B$110,MAX(1,$D64))),AND($E64&gt;0,INDEX(Kalender!CS$81:CS$110,MAX(1,$E64))&gt;INDEX(Kalender!$B$81:$B$110,MAX(1,$E64))),AND($F64&gt;0,INDEX(Kalender!CS$81:CS$110,MAX(1,$F64))&gt;INDEX(Kalender!$B$81:$B$110,MAX(1,$F64)))),2,0))</f>
        <v>0</v>
      </c>
      <c r="CT64" s="5" t="n">
        <f aca="false">IF(Kalender!CT64&lt;&gt;1,0,IF(AND($B64&gt;0,INDEX(Kalender!CT$68:CT$77,MAX(1,$B64))&gt;INDEX(Kalender!$B$68:$B$77,MAX(1,$B64))),1,0)+IF(OR(AND($C64&gt;0,INDEX(Kalender!CT$81:CT$110,MAX(1,$C64))&gt;INDEX(Kalender!$B$81:$B$110,MAX(1,$C64))),AND($D64&gt;0,INDEX(Kalender!CT$81:CT$110,MAX(1,$D64))&gt;INDEX(Kalender!$B$81:$B$110,MAX(1,$D64))),AND($E64&gt;0,INDEX(Kalender!CT$81:CT$110,MAX(1,$E64))&gt;INDEX(Kalender!$B$81:$B$110,MAX(1,$E64))),AND($F64&gt;0,INDEX(Kalender!CT$81:CT$110,MAX(1,$F64))&gt;INDEX(Kalender!$B$81:$B$110,MAX(1,$F64)))),2,0))</f>
        <v>0</v>
      </c>
      <c r="CU64" s="5" t="n">
        <f aca="false">IF(Kalender!CU64&lt;&gt;1,0,IF(AND($B64&gt;0,INDEX(Kalender!CU$68:CU$77,MAX(1,$B64))&gt;INDEX(Kalender!$B$68:$B$77,MAX(1,$B64))),1,0)+IF(OR(AND($C64&gt;0,INDEX(Kalender!CU$81:CU$110,MAX(1,$C64))&gt;INDEX(Kalender!$B$81:$B$110,MAX(1,$C64))),AND($D64&gt;0,INDEX(Kalender!CU$81:CU$110,MAX(1,$D64))&gt;INDEX(Kalender!$B$81:$B$110,MAX(1,$D64))),AND($E64&gt;0,INDEX(Kalender!CU$81:CU$110,MAX(1,$E64))&gt;INDEX(Kalender!$B$81:$B$110,MAX(1,$E64))),AND($F64&gt;0,INDEX(Kalender!CU$81:CU$110,MAX(1,$F64))&gt;INDEX(Kalender!$B$81:$B$110,MAX(1,$F64)))),2,0))</f>
        <v>0</v>
      </c>
      <c r="CV64" s="5" t="n">
        <f aca="false">IF(Kalender!CV64&lt;&gt;1,0,IF(AND($B64&gt;0,INDEX(Kalender!CV$68:CV$77,MAX(1,$B64))&gt;INDEX(Kalender!$B$68:$B$77,MAX(1,$B64))),1,0)+IF(OR(AND($C64&gt;0,INDEX(Kalender!CV$81:CV$110,MAX(1,$C64))&gt;INDEX(Kalender!$B$81:$B$110,MAX(1,$C64))),AND($D64&gt;0,INDEX(Kalender!CV$81:CV$110,MAX(1,$D64))&gt;INDEX(Kalender!$B$81:$B$110,MAX(1,$D64))),AND($E64&gt;0,INDEX(Kalender!CV$81:CV$110,MAX(1,$E64))&gt;INDEX(Kalender!$B$81:$B$110,MAX(1,$E64))),AND($F64&gt;0,INDEX(Kalender!CV$81:CV$110,MAX(1,$F64))&gt;INDEX(Kalender!$B$81:$B$110,MAX(1,$F64)))),2,0))</f>
        <v>0</v>
      </c>
      <c r="CW64" s="5" t="n">
        <f aca="false">IF(Kalender!CW64&lt;&gt;1,0,IF(AND($B64&gt;0,INDEX(Kalender!CW$68:CW$77,MAX(1,$B64))&gt;INDEX(Kalender!$B$68:$B$77,MAX(1,$B64))),1,0)+IF(OR(AND($C64&gt;0,INDEX(Kalender!CW$81:CW$110,MAX(1,$C64))&gt;INDEX(Kalender!$B$81:$B$110,MAX(1,$C64))),AND($D64&gt;0,INDEX(Kalender!CW$81:CW$110,MAX(1,$D64))&gt;INDEX(Kalender!$B$81:$B$110,MAX(1,$D64))),AND($E64&gt;0,INDEX(Kalender!CW$81:CW$110,MAX(1,$E64))&gt;INDEX(Kalender!$B$81:$B$110,MAX(1,$E64))),AND($F64&gt;0,INDEX(Kalender!CW$81:CW$110,MAX(1,$F64))&gt;INDEX(Kalender!$B$81:$B$110,MAX(1,$F64)))),2,0))</f>
        <v>0</v>
      </c>
      <c r="CX64" s="5" t="n">
        <f aca="false">IF(Kalender!CX64&lt;&gt;1,0,IF(AND($B64&gt;0,INDEX(Kalender!CX$68:CX$77,MAX(1,$B64))&gt;INDEX(Kalender!$B$68:$B$77,MAX(1,$B64))),1,0)+IF(OR(AND($C64&gt;0,INDEX(Kalender!CX$81:CX$110,MAX(1,$C64))&gt;INDEX(Kalender!$B$81:$B$110,MAX(1,$C64))),AND($D64&gt;0,INDEX(Kalender!CX$81:CX$110,MAX(1,$D64))&gt;INDEX(Kalender!$B$81:$B$110,MAX(1,$D64))),AND($E64&gt;0,INDEX(Kalender!CX$81:CX$110,MAX(1,$E64))&gt;INDEX(Kalender!$B$81:$B$110,MAX(1,$E64))),AND($F64&gt;0,INDEX(Kalender!CX$81:CX$110,MAX(1,$F64))&gt;INDEX(Kalender!$B$81:$B$110,MAX(1,$F64)))),2,0))</f>
        <v>0</v>
      </c>
      <c r="CY64" s="5" t="n">
        <f aca="false">IF(Kalender!CY64&lt;&gt;1,0,IF(AND($B64&gt;0,INDEX(Kalender!CY$68:CY$77,MAX(1,$B64))&gt;INDEX(Kalender!$B$68:$B$77,MAX(1,$B64))),1,0)+IF(OR(AND($C64&gt;0,INDEX(Kalender!CY$81:CY$110,MAX(1,$C64))&gt;INDEX(Kalender!$B$81:$B$110,MAX(1,$C64))),AND($D64&gt;0,INDEX(Kalender!CY$81:CY$110,MAX(1,$D64))&gt;INDEX(Kalender!$B$81:$B$110,MAX(1,$D64))),AND($E64&gt;0,INDEX(Kalender!CY$81:CY$110,MAX(1,$E64))&gt;INDEX(Kalender!$B$81:$B$110,MAX(1,$E64))),AND($F64&gt;0,INDEX(Kalender!CY$81:CY$110,MAX(1,$F64))&gt;INDEX(Kalender!$B$81:$B$110,MAX(1,$F64)))),2,0))</f>
        <v>0</v>
      </c>
      <c r="CZ64" s="5" t="n">
        <f aca="false">IF(Kalender!CZ64&lt;&gt;1,0,IF(AND($B64&gt;0,INDEX(Kalender!CZ$68:CZ$77,MAX(1,$B64))&gt;INDEX(Kalender!$B$68:$B$77,MAX(1,$B64))),1,0)+IF(OR(AND($C64&gt;0,INDEX(Kalender!CZ$81:CZ$110,MAX(1,$C64))&gt;INDEX(Kalender!$B$81:$B$110,MAX(1,$C64))),AND($D64&gt;0,INDEX(Kalender!CZ$81:CZ$110,MAX(1,$D64))&gt;INDEX(Kalender!$B$81:$B$110,MAX(1,$D64))),AND($E64&gt;0,INDEX(Kalender!CZ$81:CZ$110,MAX(1,$E64))&gt;INDEX(Kalender!$B$81:$B$110,MAX(1,$E64))),AND($F64&gt;0,INDEX(Kalender!CZ$81:CZ$110,MAX(1,$F64))&gt;INDEX(Kalender!$B$81:$B$110,MAX(1,$F64)))),2,0))</f>
        <v>0</v>
      </c>
      <c r="DA64" s="5" t="n">
        <f aca="false">IF(Kalender!DA64&lt;&gt;1,0,IF(AND($B64&gt;0,INDEX(Kalender!DA$68:DA$77,MAX(1,$B64))&gt;INDEX(Kalender!$B$68:$B$77,MAX(1,$B64))),1,0)+IF(OR(AND($C64&gt;0,INDEX(Kalender!DA$81:DA$110,MAX(1,$C64))&gt;INDEX(Kalender!$B$81:$B$110,MAX(1,$C64))),AND($D64&gt;0,INDEX(Kalender!DA$81:DA$110,MAX(1,$D64))&gt;INDEX(Kalender!$B$81:$B$110,MAX(1,$D64))),AND($E64&gt;0,INDEX(Kalender!DA$81:DA$110,MAX(1,$E64))&gt;INDEX(Kalender!$B$81:$B$110,MAX(1,$E64))),AND($F64&gt;0,INDEX(Kalender!DA$81:DA$110,MAX(1,$F64))&gt;INDEX(Kalender!$B$81:$B$110,MAX(1,$F64)))),2,0))</f>
        <v>0</v>
      </c>
      <c r="DB64" s="5" t="n">
        <f aca="false">IF(Kalender!DB64&lt;&gt;1,0,IF(AND($B64&gt;0,INDEX(Kalender!DB$68:DB$77,MAX(1,$B64))&gt;INDEX(Kalender!$B$68:$B$77,MAX(1,$B64))),1,0)+IF(OR(AND($C64&gt;0,INDEX(Kalender!DB$81:DB$110,MAX(1,$C64))&gt;INDEX(Kalender!$B$81:$B$110,MAX(1,$C64))),AND($D64&gt;0,INDEX(Kalender!DB$81:DB$110,MAX(1,$D64))&gt;INDEX(Kalender!$B$81:$B$110,MAX(1,$D64))),AND($E64&gt;0,INDEX(Kalender!DB$81:DB$110,MAX(1,$E64))&gt;INDEX(Kalender!$B$81:$B$110,MAX(1,$E64))),AND($F64&gt;0,INDEX(Kalender!DB$81:DB$110,MAX(1,$F64))&gt;INDEX(Kalender!$B$81:$B$110,MAX(1,$F64)))),2,0))</f>
        <v>0</v>
      </c>
      <c r="DC64" s="5" t="n">
        <f aca="false">IF(Kalender!DC64&lt;&gt;1,0,IF(AND($B64&gt;0,INDEX(Kalender!DC$68:DC$77,MAX(1,$B64))&gt;INDEX(Kalender!$B$68:$B$77,MAX(1,$B64))),1,0)+IF(OR(AND($C64&gt;0,INDEX(Kalender!DC$81:DC$110,MAX(1,$C64))&gt;INDEX(Kalender!$B$81:$B$110,MAX(1,$C64))),AND($D64&gt;0,INDEX(Kalender!DC$81:DC$110,MAX(1,$D64))&gt;INDEX(Kalender!$B$81:$B$110,MAX(1,$D64))),AND($E64&gt;0,INDEX(Kalender!DC$81:DC$110,MAX(1,$E64))&gt;INDEX(Kalender!$B$81:$B$110,MAX(1,$E64))),AND($F64&gt;0,INDEX(Kalender!DC$81:DC$110,MAX(1,$F64))&gt;INDEX(Kalender!$B$81:$B$110,MAX(1,$F64)))),2,0))</f>
        <v>0</v>
      </c>
      <c r="DD64" s="5" t="n">
        <f aca="false">IF(Kalender!DD64&lt;&gt;1,0,IF(AND($B64&gt;0,INDEX(Kalender!DD$68:DD$77,MAX(1,$B64))&gt;INDEX(Kalender!$B$68:$B$77,MAX(1,$B64))),1,0)+IF(OR(AND($C64&gt;0,INDEX(Kalender!DD$81:DD$110,MAX(1,$C64))&gt;INDEX(Kalender!$B$81:$B$110,MAX(1,$C64))),AND($D64&gt;0,INDEX(Kalender!DD$81:DD$110,MAX(1,$D64))&gt;INDEX(Kalender!$B$81:$B$110,MAX(1,$D64))),AND($E64&gt;0,INDEX(Kalender!DD$81:DD$110,MAX(1,$E64))&gt;INDEX(Kalender!$B$81:$B$110,MAX(1,$E64))),AND($F64&gt;0,INDEX(Kalender!DD$81:DD$110,MAX(1,$F64))&gt;INDEX(Kalender!$B$81:$B$110,MAX(1,$F64)))),2,0))</f>
        <v>0</v>
      </c>
      <c r="DE64" s="5" t="n">
        <f aca="false">IF(Kalender!DE64&lt;&gt;1,0,IF(AND($B64&gt;0,INDEX(Kalender!DE$68:DE$77,MAX(1,$B64))&gt;INDEX(Kalender!$B$68:$B$77,MAX(1,$B64))),1,0)+IF(OR(AND($C64&gt;0,INDEX(Kalender!DE$81:DE$110,MAX(1,$C64))&gt;INDEX(Kalender!$B$81:$B$110,MAX(1,$C64))),AND($D64&gt;0,INDEX(Kalender!DE$81:DE$110,MAX(1,$D64))&gt;INDEX(Kalender!$B$81:$B$110,MAX(1,$D64))),AND($E64&gt;0,INDEX(Kalender!DE$81:DE$110,MAX(1,$E64))&gt;INDEX(Kalender!$B$81:$B$110,MAX(1,$E64))),AND($F64&gt;0,INDEX(Kalender!DE$81:DE$110,MAX(1,$F64))&gt;INDEX(Kalender!$B$81:$B$110,MAX(1,$F64)))),2,0))</f>
        <v>0</v>
      </c>
      <c r="DF64" s="5" t="n">
        <f aca="false">IF(Kalender!DF64&lt;&gt;1,0,IF(AND($B64&gt;0,INDEX(Kalender!DF$68:DF$77,MAX(1,$B64))&gt;INDEX(Kalender!$B$68:$B$77,MAX(1,$B64))),1,0)+IF(OR(AND($C64&gt;0,INDEX(Kalender!DF$81:DF$110,MAX(1,$C64))&gt;INDEX(Kalender!$B$81:$B$110,MAX(1,$C64))),AND($D64&gt;0,INDEX(Kalender!DF$81:DF$110,MAX(1,$D64))&gt;INDEX(Kalender!$B$81:$B$110,MAX(1,$D64))),AND($E64&gt;0,INDEX(Kalender!DF$81:DF$110,MAX(1,$E64))&gt;INDEX(Kalender!$B$81:$B$110,MAX(1,$E64))),AND($F64&gt;0,INDEX(Kalender!DF$81:DF$110,MAX(1,$F64))&gt;INDEX(Kalender!$B$81:$B$110,MAX(1,$F64)))),2,0))</f>
        <v>0</v>
      </c>
      <c r="DG64" s="5" t="n">
        <f aca="false">IF(Kalender!DG64&lt;&gt;1,0,IF(AND($B64&gt;0,INDEX(Kalender!DG$68:DG$77,MAX(1,$B64))&gt;INDEX(Kalender!$B$68:$B$77,MAX(1,$B64))),1,0)+IF(OR(AND($C64&gt;0,INDEX(Kalender!DG$81:DG$110,MAX(1,$C64))&gt;INDEX(Kalender!$B$81:$B$110,MAX(1,$C64))),AND($D64&gt;0,INDEX(Kalender!DG$81:DG$110,MAX(1,$D64))&gt;INDEX(Kalender!$B$81:$B$110,MAX(1,$D64))),AND($E64&gt;0,INDEX(Kalender!DG$81:DG$110,MAX(1,$E64))&gt;INDEX(Kalender!$B$81:$B$110,MAX(1,$E64))),AND($F64&gt;0,INDEX(Kalender!DG$81:DG$110,MAX(1,$F64))&gt;INDEX(Kalender!$B$81:$B$110,MAX(1,$F64)))),2,0))</f>
        <v>0</v>
      </c>
      <c r="DH64" s="5" t="n">
        <f aca="false">IF(Kalender!DH64&lt;&gt;1,0,IF(AND($B64&gt;0,INDEX(Kalender!DH$68:DH$77,MAX(1,$B64))&gt;INDEX(Kalender!$B$68:$B$77,MAX(1,$B64))),1,0)+IF(OR(AND($C64&gt;0,INDEX(Kalender!DH$81:DH$110,MAX(1,$C64))&gt;INDEX(Kalender!$B$81:$B$110,MAX(1,$C64))),AND($D64&gt;0,INDEX(Kalender!DH$81:DH$110,MAX(1,$D64))&gt;INDEX(Kalender!$B$81:$B$110,MAX(1,$D64))),AND($E64&gt;0,INDEX(Kalender!DH$81:DH$110,MAX(1,$E64))&gt;INDEX(Kalender!$B$81:$B$110,MAX(1,$E64))),AND($F64&gt;0,INDEX(Kalender!DH$81:DH$110,MAX(1,$F64))&gt;INDEX(Kalender!$B$81:$B$110,MAX(1,$F64)))),2,0))</f>
        <v>0</v>
      </c>
      <c r="DI64" s="5" t="n">
        <f aca="false">IF(Kalender!DI64&lt;&gt;1,0,IF(AND($B64&gt;0,INDEX(Kalender!DI$68:DI$77,MAX(1,$B64))&gt;INDEX(Kalender!$B$68:$B$77,MAX(1,$B64))),1,0)+IF(OR(AND($C64&gt;0,INDEX(Kalender!DI$81:DI$110,MAX(1,$C64))&gt;INDEX(Kalender!$B$81:$B$110,MAX(1,$C64))),AND($D64&gt;0,INDEX(Kalender!DI$81:DI$110,MAX(1,$D64))&gt;INDEX(Kalender!$B$81:$B$110,MAX(1,$D64))),AND($E64&gt;0,INDEX(Kalender!DI$81:DI$110,MAX(1,$E64))&gt;INDEX(Kalender!$B$81:$B$110,MAX(1,$E64))),AND($F64&gt;0,INDEX(Kalender!DI$81:DI$110,MAX(1,$F64))&gt;INDEX(Kalender!$B$81:$B$110,MAX(1,$F64)))),2,0))</f>
        <v>0</v>
      </c>
      <c r="DJ64" s="5" t="n">
        <f aca="false">IF(Kalender!DJ64&lt;&gt;1,0,IF(AND($B64&gt;0,INDEX(Kalender!DJ$68:DJ$77,MAX(1,$B64))&gt;INDEX(Kalender!$B$68:$B$77,MAX(1,$B64))),1,0)+IF(OR(AND($C64&gt;0,INDEX(Kalender!DJ$81:DJ$110,MAX(1,$C64))&gt;INDEX(Kalender!$B$81:$B$110,MAX(1,$C64))),AND($D64&gt;0,INDEX(Kalender!DJ$81:DJ$110,MAX(1,$D64))&gt;INDEX(Kalender!$B$81:$B$110,MAX(1,$D64))),AND($E64&gt;0,INDEX(Kalender!DJ$81:DJ$110,MAX(1,$E64))&gt;INDEX(Kalender!$B$81:$B$110,MAX(1,$E64))),AND($F64&gt;0,INDEX(Kalender!DJ$81:DJ$110,MAX(1,$F64))&gt;INDEX(Kalender!$B$81:$B$110,MAX(1,$F64)))),2,0))</f>
        <v>0</v>
      </c>
      <c r="DK64" s="5" t="n">
        <f aca="false">IF(Kalender!DK64&lt;&gt;1,0,IF(AND($B64&gt;0,INDEX(Kalender!DK$68:DK$77,MAX(1,$B64))&gt;INDEX(Kalender!$B$68:$B$77,MAX(1,$B64))),1,0)+IF(OR(AND($C64&gt;0,INDEX(Kalender!DK$81:DK$110,MAX(1,$C64))&gt;INDEX(Kalender!$B$81:$B$110,MAX(1,$C64))),AND($D64&gt;0,INDEX(Kalender!DK$81:DK$110,MAX(1,$D64))&gt;INDEX(Kalender!$B$81:$B$110,MAX(1,$D64))),AND($E64&gt;0,INDEX(Kalender!DK$81:DK$110,MAX(1,$E64))&gt;INDEX(Kalender!$B$81:$B$110,MAX(1,$E64))),AND($F64&gt;0,INDEX(Kalender!DK$81:DK$110,MAX(1,$F64))&gt;INDEX(Kalender!$B$81:$B$110,MAX(1,$F64)))),2,0))</f>
        <v>0</v>
      </c>
      <c r="DL64" s="5" t="n">
        <f aca="false">IF(Kalender!DL64&lt;&gt;1,0,IF(AND($B64&gt;0,INDEX(Kalender!DL$68:DL$77,MAX(1,$B64))&gt;INDEX(Kalender!$B$68:$B$77,MAX(1,$B64))),1,0)+IF(OR(AND($C64&gt;0,INDEX(Kalender!DL$81:DL$110,MAX(1,$C64))&gt;INDEX(Kalender!$B$81:$B$110,MAX(1,$C64))),AND($D64&gt;0,INDEX(Kalender!DL$81:DL$110,MAX(1,$D64))&gt;INDEX(Kalender!$B$81:$B$110,MAX(1,$D64))),AND($E64&gt;0,INDEX(Kalender!DL$81:DL$110,MAX(1,$E64))&gt;INDEX(Kalender!$B$81:$B$110,MAX(1,$E64))),AND($F64&gt;0,INDEX(Kalender!DL$81:DL$110,MAX(1,$F64))&gt;INDEX(Kalender!$B$81:$B$110,MAX(1,$F64)))),2,0))</f>
        <v>0</v>
      </c>
      <c r="DM64" s="5" t="n">
        <f aca="false">IF(Kalender!DM64&lt;&gt;1,0,IF(AND($B64&gt;0,INDEX(Kalender!DM$68:DM$77,MAX(1,$B64))&gt;INDEX(Kalender!$B$68:$B$77,MAX(1,$B64))),1,0)+IF(OR(AND($C64&gt;0,INDEX(Kalender!DM$81:DM$110,MAX(1,$C64))&gt;INDEX(Kalender!$B$81:$B$110,MAX(1,$C64))),AND($D64&gt;0,INDEX(Kalender!DM$81:DM$110,MAX(1,$D64))&gt;INDEX(Kalender!$B$81:$B$110,MAX(1,$D64))),AND($E64&gt;0,INDEX(Kalender!DM$81:DM$110,MAX(1,$E64))&gt;INDEX(Kalender!$B$81:$B$110,MAX(1,$E64))),AND($F64&gt;0,INDEX(Kalender!DM$81:DM$110,MAX(1,$F64))&gt;INDEX(Kalender!$B$81:$B$110,MAX(1,$F64)))),2,0))</f>
        <v>0</v>
      </c>
      <c r="DN64" s="5" t="n">
        <f aca="false">IF(Kalender!DN64&lt;&gt;1,0,IF(AND($B64&gt;0,INDEX(Kalender!DN$68:DN$77,MAX(1,$B64))&gt;INDEX(Kalender!$B$68:$B$77,MAX(1,$B64))),1,0)+IF(OR(AND($C64&gt;0,INDEX(Kalender!DN$81:DN$110,MAX(1,$C64))&gt;INDEX(Kalender!$B$81:$B$110,MAX(1,$C64))),AND($D64&gt;0,INDEX(Kalender!DN$81:DN$110,MAX(1,$D64))&gt;INDEX(Kalender!$B$81:$B$110,MAX(1,$D64))),AND($E64&gt;0,INDEX(Kalender!DN$81:DN$110,MAX(1,$E64))&gt;INDEX(Kalender!$B$81:$B$110,MAX(1,$E64))),AND($F64&gt;0,INDEX(Kalender!DN$81:DN$110,MAX(1,$F64))&gt;INDEX(Kalender!$B$81:$B$110,MAX(1,$F64)))),2,0))</f>
        <v>0</v>
      </c>
      <c r="DO64" s="5" t="n">
        <f aca="false">IF(Kalender!DO64&lt;&gt;1,0,IF(AND($B64&gt;0,INDEX(Kalender!DO$68:DO$77,MAX(1,$B64))&gt;INDEX(Kalender!$B$68:$B$77,MAX(1,$B64))),1,0)+IF(OR(AND($C64&gt;0,INDEX(Kalender!DO$81:DO$110,MAX(1,$C64))&gt;INDEX(Kalender!$B$81:$B$110,MAX(1,$C64))),AND($D64&gt;0,INDEX(Kalender!DO$81:DO$110,MAX(1,$D64))&gt;INDEX(Kalender!$B$81:$B$110,MAX(1,$D64))),AND($E64&gt;0,INDEX(Kalender!DO$81:DO$110,MAX(1,$E64))&gt;INDEX(Kalender!$B$81:$B$110,MAX(1,$E64))),AND($F64&gt;0,INDEX(Kalender!DO$81:DO$110,MAX(1,$F64))&gt;INDEX(Kalender!$B$81:$B$110,MAX(1,$F64)))),2,0))</f>
        <v>0</v>
      </c>
      <c r="DP64" s="5" t="n">
        <f aca="false">IF(Kalender!DP64&lt;&gt;1,0,IF(AND($B64&gt;0,INDEX(Kalender!DP$68:DP$77,MAX(1,$B64))&gt;INDEX(Kalender!$B$68:$B$77,MAX(1,$B64))),1,0)+IF(OR(AND($C64&gt;0,INDEX(Kalender!DP$81:DP$110,MAX(1,$C64))&gt;INDEX(Kalender!$B$81:$B$110,MAX(1,$C64))),AND($D64&gt;0,INDEX(Kalender!DP$81:DP$110,MAX(1,$D64))&gt;INDEX(Kalender!$B$81:$B$110,MAX(1,$D64))),AND($E64&gt;0,INDEX(Kalender!DP$81:DP$110,MAX(1,$E64))&gt;INDEX(Kalender!$B$81:$B$110,MAX(1,$E64))),AND($F64&gt;0,INDEX(Kalender!DP$81:DP$110,MAX(1,$F64))&gt;INDEX(Kalender!$B$81:$B$110,MAX(1,$F64)))),2,0))</f>
        <v>0</v>
      </c>
      <c r="DQ64" s="5" t="n">
        <f aca="false">IF(Kalender!DQ64&lt;&gt;1,0,IF(AND($B64&gt;0,INDEX(Kalender!DQ$68:DQ$77,MAX(1,$B64))&gt;INDEX(Kalender!$B$68:$B$77,MAX(1,$B64))),1,0)+IF(OR(AND($C64&gt;0,INDEX(Kalender!DQ$81:DQ$110,MAX(1,$C64))&gt;INDEX(Kalender!$B$81:$B$110,MAX(1,$C64))),AND($D64&gt;0,INDEX(Kalender!DQ$81:DQ$110,MAX(1,$D64))&gt;INDEX(Kalender!$B$81:$B$110,MAX(1,$D64))),AND($E64&gt;0,INDEX(Kalender!DQ$81:DQ$110,MAX(1,$E64))&gt;INDEX(Kalender!$B$81:$B$110,MAX(1,$E64))),AND($F64&gt;0,INDEX(Kalender!DQ$81:DQ$110,MAX(1,$F64))&gt;INDEX(Kalender!$B$81:$B$110,MAX(1,$F64)))),2,0))</f>
        <v>0</v>
      </c>
      <c r="DR64" s="5" t="n">
        <f aca="false">IF(Kalender!DR64&lt;&gt;1,0,IF(AND($B64&gt;0,INDEX(Kalender!DR$68:DR$77,MAX(1,$B64))&gt;INDEX(Kalender!$B$68:$B$77,MAX(1,$B64))),1,0)+IF(OR(AND($C64&gt;0,INDEX(Kalender!DR$81:DR$110,MAX(1,$C64))&gt;INDEX(Kalender!$B$81:$B$110,MAX(1,$C64))),AND($D64&gt;0,INDEX(Kalender!DR$81:DR$110,MAX(1,$D64))&gt;INDEX(Kalender!$B$81:$B$110,MAX(1,$D64))),AND($E64&gt;0,INDEX(Kalender!DR$81:DR$110,MAX(1,$E64))&gt;INDEX(Kalender!$B$81:$B$110,MAX(1,$E64))),AND($F64&gt;0,INDEX(Kalender!DR$81:DR$110,MAX(1,$F64))&gt;INDEX(Kalender!$B$81:$B$110,MAX(1,$F64)))),2,0))</f>
        <v>0</v>
      </c>
      <c r="DS64" s="5" t="n">
        <f aca="false">IF(Kalender!DS64&lt;&gt;1,0,IF(AND($B64&gt;0,INDEX(Kalender!DS$68:DS$77,MAX(1,$B64))&gt;INDEX(Kalender!$B$68:$B$77,MAX(1,$B64))),1,0)+IF(OR(AND($C64&gt;0,INDEX(Kalender!DS$81:DS$110,MAX(1,$C64))&gt;INDEX(Kalender!$B$81:$B$110,MAX(1,$C64))),AND($D64&gt;0,INDEX(Kalender!DS$81:DS$110,MAX(1,$D64))&gt;INDEX(Kalender!$B$81:$B$110,MAX(1,$D64))),AND($E64&gt;0,INDEX(Kalender!DS$81:DS$110,MAX(1,$E64))&gt;INDEX(Kalender!$B$81:$B$110,MAX(1,$E64))),AND($F64&gt;0,INDEX(Kalender!DS$81:DS$110,MAX(1,$F64))&gt;INDEX(Kalender!$B$81:$B$110,MAX(1,$F64)))),2,0))</f>
        <v>0</v>
      </c>
      <c r="DT64" s="5" t="n">
        <f aca="false">IF(Kalender!DT64&lt;&gt;1,0,IF(AND($B64&gt;0,INDEX(Kalender!DT$68:DT$77,MAX(1,$B64))&gt;INDEX(Kalender!$B$68:$B$77,MAX(1,$B64))),1,0)+IF(OR(AND($C64&gt;0,INDEX(Kalender!DT$81:DT$110,MAX(1,$C64))&gt;INDEX(Kalender!$B$81:$B$110,MAX(1,$C64))),AND($D64&gt;0,INDEX(Kalender!DT$81:DT$110,MAX(1,$D64))&gt;INDEX(Kalender!$B$81:$B$110,MAX(1,$D64))),AND($E64&gt;0,INDEX(Kalender!DT$81:DT$110,MAX(1,$E64))&gt;INDEX(Kalender!$B$81:$B$110,MAX(1,$E64))),AND($F64&gt;0,INDEX(Kalender!DT$81:DT$110,MAX(1,$F64))&gt;INDEX(Kalender!$B$81:$B$110,MAX(1,$F64)))),2,0))</f>
        <v>0</v>
      </c>
      <c r="DU64" s="5" t="n">
        <f aca="false">IF(Kalender!DU64&lt;&gt;1,0,IF(AND($B64&gt;0,INDEX(Kalender!DU$68:DU$77,MAX(1,$B64))&gt;INDEX(Kalender!$B$68:$B$77,MAX(1,$B64))),1,0)+IF(OR(AND($C64&gt;0,INDEX(Kalender!DU$81:DU$110,MAX(1,$C64))&gt;INDEX(Kalender!$B$81:$B$110,MAX(1,$C64))),AND($D64&gt;0,INDEX(Kalender!DU$81:DU$110,MAX(1,$D64))&gt;INDEX(Kalender!$B$81:$B$110,MAX(1,$D64))),AND($E64&gt;0,INDEX(Kalender!DU$81:DU$110,MAX(1,$E64))&gt;INDEX(Kalender!$B$81:$B$110,MAX(1,$E64))),AND($F64&gt;0,INDEX(Kalender!DU$81:DU$110,MAX(1,$F64))&gt;INDEX(Kalender!$B$81:$B$110,MAX(1,$F64)))),2,0))</f>
        <v>0</v>
      </c>
      <c r="DV64" s="5" t="n">
        <f aca="false">IF(Kalender!DV64&lt;&gt;1,0,IF(AND($B64&gt;0,INDEX(Kalender!DV$68:DV$77,MAX(1,$B64))&gt;INDEX(Kalender!$B$68:$B$77,MAX(1,$B64))),1,0)+IF(OR(AND($C64&gt;0,INDEX(Kalender!DV$81:DV$110,MAX(1,$C64))&gt;INDEX(Kalender!$B$81:$B$110,MAX(1,$C64))),AND($D64&gt;0,INDEX(Kalender!DV$81:DV$110,MAX(1,$D64))&gt;INDEX(Kalender!$B$81:$B$110,MAX(1,$D64))),AND($E64&gt;0,INDEX(Kalender!DV$81:DV$110,MAX(1,$E64))&gt;INDEX(Kalender!$B$81:$B$110,MAX(1,$E64))),AND($F64&gt;0,INDEX(Kalender!DV$81:DV$110,MAX(1,$F64))&gt;INDEX(Kalender!$B$81:$B$110,MAX(1,$F64)))),2,0))</f>
        <v>0</v>
      </c>
      <c r="DW64" s="5" t="n">
        <f aca="false">IF(Kalender!DW64&lt;&gt;1,0,IF(AND($B64&gt;0,INDEX(Kalender!DW$68:DW$77,MAX(1,$B64))&gt;INDEX(Kalender!$B$68:$B$77,MAX(1,$B64))),1,0)+IF(OR(AND($C64&gt;0,INDEX(Kalender!DW$81:DW$110,MAX(1,$C64))&gt;INDEX(Kalender!$B$81:$B$110,MAX(1,$C64))),AND($D64&gt;0,INDEX(Kalender!DW$81:DW$110,MAX(1,$D64))&gt;INDEX(Kalender!$B$81:$B$110,MAX(1,$D64))),AND($E64&gt;0,INDEX(Kalender!DW$81:DW$110,MAX(1,$E64))&gt;INDEX(Kalender!$B$81:$B$110,MAX(1,$E64))),AND($F64&gt;0,INDEX(Kalender!DW$81:DW$110,MAX(1,$F64))&gt;INDEX(Kalender!$B$81:$B$110,MAX(1,$F64)))),2,0))</f>
        <v>0</v>
      </c>
      <c r="DX64" s="5" t="n">
        <f aca="false">IF(Kalender!DX64&lt;&gt;1,0,IF(AND($B64&gt;0,INDEX(Kalender!DX$68:DX$77,MAX(1,$B64))&gt;INDEX(Kalender!$B$68:$B$77,MAX(1,$B64))),1,0)+IF(OR(AND($C64&gt;0,INDEX(Kalender!DX$81:DX$110,MAX(1,$C64))&gt;INDEX(Kalender!$B$81:$B$110,MAX(1,$C64))),AND($D64&gt;0,INDEX(Kalender!DX$81:DX$110,MAX(1,$D64))&gt;INDEX(Kalender!$B$81:$B$110,MAX(1,$D64))),AND($E64&gt;0,INDEX(Kalender!DX$81:DX$110,MAX(1,$E64))&gt;INDEX(Kalender!$B$81:$B$110,MAX(1,$E64))),AND($F64&gt;0,INDEX(Kalender!DX$81:DX$110,MAX(1,$F64))&gt;INDEX(Kalender!$B$81:$B$110,MAX(1,$F64)))),2,0))</f>
        <v>0</v>
      </c>
      <c r="DY64" s="5" t="n">
        <f aca="false">IF(Kalender!DY64&lt;&gt;1,0,IF(AND($B64&gt;0,INDEX(Kalender!DY$68:DY$77,MAX(1,$B64))&gt;INDEX(Kalender!$B$68:$B$77,MAX(1,$B64))),1,0)+IF(OR(AND($C64&gt;0,INDEX(Kalender!DY$81:DY$110,MAX(1,$C64))&gt;INDEX(Kalender!$B$81:$B$110,MAX(1,$C64))),AND($D64&gt;0,INDEX(Kalender!DY$81:DY$110,MAX(1,$D64))&gt;INDEX(Kalender!$B$81:$B$110,MAX(1,$D64))),AND($E64&gt;0,INDEX(Kalender!DY$81:DY$110,MAX(1,$E64))&gt;INDEX(Kalender!$B$81:$B$110,MAX(1,$E64))),AND($F64&gt;0,INDEX(Kalender!DY$81:DY$110,MAX(1,$F64))&gt;INDEX(Kalender!$B$81:$B$110,MAX(1,$F64)))),2,0))</f>
        <v>0</v>
      </c>
      <c r="DZ64" s="5" t="n">
        <f aca="false">IF(Kalender!DZ64&lt;&gt;1,0,IF(AND($B64&gt;0,INDEX(Kalender!DZ$68:DZ$77,MAX(1,$B64))&gt;INDEX(Kalender!$B$68:$B$77,MAX(1,$B64))),1,0)+IF(OR(AND($C64&gt;0,INDEX(Kalender!DZ$81:DZ$110,MAX(1,$C64))&gt;INDEX(Kalender!$B$81:$B$110,MAX(1,$C64))),AND($D64&gt;0,INDEX(Kalender!DZ$81:DZ$110,MAX(1,$D64))&gt;INDEX(Kalender!$B$81:$B$110,MAX(1,$D64))),AND($E64&gt;0,INDEX(Kalender!DZ$81:DZ$110,MAX(1,$E64))&gt;INDEX(Kalender!$B$81:$B$110,MAX(1,$E64))),AND($F64&gt;0,INDEX(Kalender!DZ$81:DZ$110,MAX(1,$F64))&gt;INDEX(Kalender!$B$81:$B$110,MAX(1,$F64)))),2,0))</f>
        <v>0</v>
      </c>
      <c r="EA64" s="5" t="n">
        <f aca="false">IF(Kalender!EA64&lt;&gt;1,0,IF(AND($B64&gt;0,INDEX(Kalender!EA$68:EA$77,MAX(1,$B64))&gt;INDEX(Kalender!$B$68:$B$77,MAX(1,$B64))),1,0)+IF(OR(AND($C64&gt;0,INDEX(Kalender!EA$81:EA$110,MAX(1,$C64))&gt;INDEX(Kalender!$B$81:$B$110,MAX(1,$C64))),AND($D64&gt;0,INDEX(Kalender!EA$81:EA$110,MAX(1,$D64))&gt;INDEX(Kalender!$B$81:$B$110,MAX(1,$D64))),AND($E64&gt;0,INDEX(Kalender!EA$81:EA$110,MAX(1,$E64))&gt;INDEX(Kalender!$B$81:$B$110,MAX(1,$E64))),AND($F64&gt;0,INDEX(Kalender!EA$81:EA$110,MAX(1,$F64))&gt;INDEX(Kalender!$B$81:$B$110,MAX(1,$F64)))),2,0))</f>
        <v>0</v>
      </c>
      <c r="EB64" s="5" t="n">
        <f aca="false">IF(Kalender!EB64&lt;&gt;1,0,IF(AND($B64&gt;0,INDEX(Kalender!EB$68:EB$77,MAX(1,$B64))&gt;INDEX(Kalender!$B$68:$B$77,MAX(1,$B64))),1,0)+IF(OR(AND($C64&gt;0,INDEX(Kalender!EB$81:EB$110,MAX(1,$C64))&gt;INDEX(Kalender!$B$81:$B$110,MAX(1,$C64))),AND($D64&gt;0,INDEX(Kalender!EB$81:EB$110,MAX(1,$D64))&gt;INDEX(Kalender!$B$81:$B$110,MAX(1,$D64))),AND($E64&gt;0,INDEX(Kalender!EB$81:EB$110,MAX(1,$E64))&gt;INDEX(Kalender!$B$81:$B$110,MAX(1,$E64))),AND($F64&gt;0,INDEX(Kalender!EB$81:EB$110,MAX(1,$F64))&gt;INDEX(Kalender!$B$81:$B$110,MAX(1,$F64)))),2,0))</f>
        <v>0</v>
      </c>
      <c r="EC64" s="5" t="n">
        <f aca="false">IF(Kalender!EC64&lt;&gt;1,0,IF(AND($B64&gt;0,INDEX(Kalender!EC$68:EC$77,MAX(1,$B64))&gt;INDEX(Kalender!$B$68:$B$77,MAX(1,$B64))),1,0)+IF(OR(AND($C64&gt;0,INDEX(Kalender!EC$81:EC$110,MAX(1,$C64))&gt;INDEX(Kalender!$B$81:$B$110,MAX(1,$C64))),AND($D64&gt;0,INDEX(Kalender!EC$81:EC$110,MAX(1,$D64))&gt;INDEX(Kalender!$B$81:$B$110,MAX(1,$D64))),AND($E64&gt;0,INDEX(Kalender!EC$81:EC$110,MAX(1,$E64))&gt;INDEX(Kalender!$B$81:$B$110,MAX(1,$E64))),AND($F64&gt;0,INDEX(Kalender!EC$81:EC$110,MAX(1,$F64))&gt;INDEX(Kalender!$B$81:$B$110,MAX(1,$F64)))),2,0))</f>
        <v>0</v>
      </c>
      <c r="ED64" s="5" t="n">
        <f aca="false">IF(Kalender!ED64&lt;&gt;1,0,IF(AND($B64&gt;0,INDEX(Kalender!ED$68:ED$77,MAX(1,$B64))&gt;INDEX(Kalender!$B$68:$B$77,MAX(1,$B64))),1,0)+IF(OR(AND($C64&gt;0,INDEX(Kalender!ED$81:ED$110,MAX(1,$C64))&gt;INDEX(Kalender!$B$81:$B$110,MAX(1,$C64))),AND($D64&gt;0,INDEX(Kalender!ED$81:ED$110,MAX(1,$D64))&gt;INDEX(Kalender!$B$81:$B$110,MAX(1,$D64))),AND($E64&gt;0,INDEX(Kalender!ED$81:ED$110,MAX(1,$E64))&gt;INDEX(Kalender!$B$81:$B$110,MAX(1,$E64))),AND($F64&gt;0,INDEX(Kalender!ED$81:ED$110,MAX(1,$F64))&gt;INDEX(Kalender!$B$81:$B$110,MAX(1,$F64)))),2,0))</f>
        <v>0</v>
      </c>
      <c r="EE64" s="5" t="n">
        <f aca="false">IF(Kalender!EE64&lt;&gt;1,0,IF(AND($B64&gt;0,INDEX(Kalender!EE$68:EE$77,MAX(1,$B64))&gt;INDEX(Kalender!$B$68:$B$77,MAX(1,$B64))),1,0)+IF(OR(AND($C64&gt;0,INDEX(Kalender!EE$81:EE$110,MAX(1,$C64))&gt;INDEX(Kalender!$B$81:$B$110,MAX(1,$C64))),AND($D64&gt;0,INDEX(Kalender!EE$81:EE$110,MAX(1,$D64))&gt;INDEX(Kalender!$B$81:$B$110,MAX(1,$D64))),AND($E64&gt;0,INDEX(Kalender!EE$81:EE$110,MAX(1,$E64))&gt;INDEX(Kalender!$B$81:$B$110,MAX(1,$E64))),AND($F64&gt;0,INDEX(Kalender!EE$81:EE$110,MAX(1,$F64))&gt;INDEX(Kalender!$B$81:$B$110,MAX(1,$F64)))),2,0))</f>
        <v>0</v>
      </c>
      <c r="EF64" s="5" t="n">
        <f aca="false">IF(Kalender!EF64&lt;&gt;1,0,IF(AND($B64&gt;0,INDEX(Kalender!EF$68:EF$77,MAX(1,$B64))&gt;INDEX(Kalender!$B$68:$B$77,MAX(1,$B64))),1,0)+IF(OR(AND($C64&gt;0,INDEX(Kalender!EF$81:EF$110,MAX(1,$C64))&gt;INDEX(Kalender!$B$81:$B$110,MAX(1,$C64))),AND($D64&gt;0,INDEX(Kalender!EF$81:EF$110,MAX(1,$D64))&gt;INDEX(Kalender!$B$81:$B$110,MAX(1,$D64))),AND($E64&gt;0,INDEX(Kalender!EF$81:EF$110,MAX(1,$E64))&gt;INDEX(Kalender!$B$81:$B$110,MAX(1,$E64))),AND($F64&gt;0,INDEX(Kalender!EF$81:EF$110,MAX(1,$F64))&gt;INDEX(Kalender!$B$81:$B$110,MAX(1,$F64)))),2,0))</f>
        <v>0</v>
      </c>
      <c r="EG64" s="5" t="n">
        <f aca="false">IF(Kalender!EG64&lt;&gt;1,0,IF(AND($B64&gt;0,INDEX(Kalender!EG$68:EG$77,MAX(1,$B64))&gt;INDEX(Kalender!$B$68:$B$77,MAX(1,$B64))),1,0)+IF(OR(AND($C64&gt;0,INDEX(Kalender!EG$81:EG$110,MAX(1,$C64))&gt;INDEX(Kalender!$B$81:$B$110,MAX(1,$C64))),AND($D64&gt;0,INDEX(Kalender!EG$81:EG$110,MAX(1,$D64))&gt;INDEX(Kalender!$B$81:$B$110,MAX(1,$D64))),AND($E64&gt;0,INDEX(Kalender!EG$81:EG$110,MAX(1,$E64))&gt;INDEX(Kalender!$B$81:$B$110,MAX(1,$E64))),AND($F64&gt;0,INDEX(Kalender!EG$81:EG$110,MAX(1,$F64))&gt;INDEX(Kalender!$B$81:$B$110,MAX(1,$F64)))),2,0))</f>
        <v>0</v>
      </c>
      <c r="EH64" s="5" t="n">
        <f aca="false">IF(Kalender!EH64&lt;&gt;1,0,IF(AND($B64&gt;0,INDEX(Kalender!EH$68:EH$77,MAX(1,$B64))&gt;INDEX(Kalender!$B$68:$B$77,MAX(1,$B64))),1,0)+IF(OR(AND($C64&gt;0,INDEX(Kalender!EH$81:EH$110,MAX(1,$C64))&gt;INDEX(Kalender!$B$81:$B$110,MAX(1,$C64))),AND($D64&gt;0,INDEX(Kalender!EH$81:EH$110,MAX(1,$D64))&gt;INDEX(Kalender!$B$81:$B$110,MAX(1,$D64))),AND($E64&gt;0,INDEX(Kalender!EH$81:EH$110,MAX(1,$E64))&gt;INDEX(Kalender!$B$81:$B$110,MAX(1,$E64))),AND($F64&gt;0,INDEX(Kalender!EH$81:EH$110,MAX(1,$F64))&gt;INDEX(Kalender!$B$81:$B$110,MAX(1,$F64)))),2,0))</f>
        <v>0</v>
      </c>
      <c r="EI64" s="5" t="n">
        <f aca="false">IF(Kalender!EI64&lt;&gt;1,0,IF(AND($B64&gt;0,INDEX(Kalender!EI$68:EI$77,MAX(1,$B64))&gt;INDEX(Kalender!$B$68:$B$77,MAX(1,$B64))),1,0)+IF(OR(AND($C64&gt;0,INDEX(Kalender!EI$81:EI$110,MAX(1,$C64))&gt;INDEX(Kalender!$B$81:$B$110,MAX(1,$C64))),AND($D64&gt;0,INDEX(Kalender!EI$81:EI$110,MAX(1,$D64))&gt;INDEX(Kalender!$B$81:$B$110,MAX(1,$D64))),AND($E64&gt;0,INDEX(Kalender!EI$81:EI$110,MAX(1,$E64))&gt;INDEX(Kalender!$B$81:$B$110,MAX(1,$E64))),AND($F64&gt;0,INDEX(Kalender!EI$81:EI$110,MAX(1,$F64))&gt;INDEX(Kalender!$B$81:$B$110,MAX(1,$F64)))),2,0))</f>
        <v>0</v>
      </c>
      <c r="EJ64" s="5" t="n">
        <f aca="false">IF(Kalender!EJ64&lt;&gt;1,0,IF(AND($B64&gt;0,INDEX(Kalender!EJ$68:EJ$77,MAX(1,$B64))&gt;INDEX(Kalender!$B$68:$B$77,MAX(1,$B64))),1,0)+IF(OR(AND($C64&gt;0,INDEX(Kalender!EJ$81:EJ$110,MAX(1,$C64))&gt;INDEX(Kalender!$B$81:$B$110,MAX(1,$C64))),AND($D64&gt;0,INDEX(Kalender!EJ$81:EJ$110,MAX(1,$D64))&gt;INDEX(Kalender!$B$81:$B$110,MAX(1,$D64))),AND($E64&gt;0,INDEX(Kalender!EJ$81:EJ$110,MAX(1,$E64))&gt;INDEX(Kalender!$B$81:$B$110,MAX(1,$E64))),AND($F64&gt;0,INDEX(Kalender!EJ$81:EJ$110,MAX(1,$F64))&gt;INDEX(Kalender!$B$81:$B$110,MAX(1,$F64)))),2,0))</f>
        <v>0</v>
      </c>
      <c r="EK64" s="5" t="n">
        <f aca="false">IF(Kalender!EK64&lt;&gt;1,0,IF(AND($B64&gt;0,INDEX(Kalender!EK$68:EK$77,MAX(1,$B64))&gt;INDEX(Kalender!$B$68:$B$77,MAX(1,$B64))),1,0)+IF(OR(AND($C64&gt;0,INDEX(Kalender!EK$81:EK$110,MAX(1,$C64))&gt;INDEX(Kalender!$B$81:$B$110,MAX(1,$C64))),AND($D64&gt;0,INDEX(Kalender!EK$81:EK$110,MAX(1,$D64))&gt;INDEX(Kalender!$B$81:$B$110,MAX(1,$D64))),AND($E64&gt;0,INDEX(Kalender!EK$81:EK$110,MAX(1,$E64))&gt;INDEX(Kalender!$B$81:$B$110,MAX(1,$E64))),AND($F64&gt;0,INDEX(Kalender!EK$81:EK$110,MAX(1,$F64))&gt;INDEX(Kalender!$B$81:$B$110,MAX(1,$F64)))),2,0))</f>
        <v>0</v>
      </c>
      <c r="EL64" s="5" t="n">
        <f aca="false">IF(Kalender!EL64&lt;&gt;1,0,IF(AND($B64&gt;0,INDEX(Kalender!EL$68:EL$77,MAX(1,$B64))&gt;INDEX(Kalender!$B$68:$B$77,MAX(1,$B64))),1,0)+IF(OR(AND($C64&gt;0,INDEX(Kalender!EL$81:EL$110,MAX(1,$C64))&gt;INDEX(Kalender!$B$81:$B$110,MAX(1,$C64))),AND($D64&gt;0,INDEX(Kalender!EL$81:EL$110,MAX(1,$D64))&gt;INDEX(Kalender!$B$81:$B$110,MAX(1,$D64))),AND($E64&gt;0,INDEX(Kalender!EL$81:EL$110,MAX(1,$E64))&gt;INDEX(Kalender!$B$81:$B$110,MAX(1,$E64))),AND($F64&gt;0,INDEX(Kalender!EL$81:EL$110,MAX(1,$F64))&gt;INDEX(Kalender!$B$81:$B$110,MAX(1,$F64)))),2,0))</f>
        <v>0</v>
      </c>
      <c r="EM64" s="5" t="n">
        <f aca="false">IF(Kalender!EM64&lt;&gt;1,0,IF(AND($B64&gt;0,INDEX(Kalender!EM$68:EM$77,MAX(1,$B64))&gt;INDEX(Kalender!$B$68:$B$77,MAX(1,$B64))),1,0)+IF(OR(AND($C64&gt;0,INDEX(Kalender!EM$81:EM$110,MAX(1,$C64))&gt;INDEX(Kalender!$B$81:$B$110,MAX(1,$C64))),AND($D64&gt;0,INDEX(Kalender!EM$81:EM$110,MAX(1,$D64))&gt;INDEX(Kalender!$B$81:$B$110,MAX(1,$D64))),AND($E64&gt;0,INDEX(Kalender!EM$81:EM$110,MAX(1,$E64))&gt;INDEX(Kalender!$B$81:$B$110,MAX(1,$E64))),AND($F64&gt;0,INDEX(Kalender!EM$81:EM$110,MAX(1,$F64))&gt;INDEX(Kalender!$B$81:$B$110,MAX(1,$F64)))),2,0))</f>
        <v>0</v>
      </c>
      <c r="EN64" s="5" t="n">
        <f aca="false">IF(Kalender!EN64&lt;&gt;1,0,IF(AND($B64&gt;0,INDEX(Kalender!EN$68:EN$77,MAX(1,$B64))&gt;INDEX(Kalender!$B$68:$B$77,MAX(1,$B64))),1,0)+IF(OR(AND($C64&gt;0,INDEX(Kalender!EN$81:EN$110,MAX(1,$C64))&gt;INDEX(Kalender!$B$81:$B$110,MAX(1,$C64))),AND($D64&gt;0,INDEX(Kalender!EN$81:EN$110,MAX(1,$D64))&gt;INDEX(Kalender!$B$81:$B$110,MAX(1,$D64))),AND($E64&gt;0,INDEX(Kalender!EN$81:EN$110,MAX(1,$E64))&gt;INDEX(Kalender!$B$81:$B$110,MAX(1,$E64))),AND($F64&gt;0,INDEX(Kalender!EN$81:EN$110,MAX(1,$F64))&gt;INDEX(Kalender!$B$81:$B$110,MAX(1,$F64)))),2,0))</f>
        <v>0</v>
      </c>
      <c r="EO64" s="5" t="n">
        <f aca="false">IF(Kalender!EO64&lt;&gt;1,0,IF(AND($B64&gt;0,INDEX(Kalender!EO$68:EO$77,MAX(1,$B64))&gt;INDEX(Kalender!$B$68:$B$77,MAX(1,$B64))),1,0)+IF(OR(AND($C64&gt;0,INDEX(Kalender!EO$81:EO$110,MAX(1,$C64))&gt;INDEX(Kalender!$B$81:$B$110,MAX(1,$C64))),AND($D64&gt;0,INDEX(Kalender!EO$81:EO$110,MAX(1,$D64))&gt;INDEX(Kalender!$B$81:$B$110,MAX(1,$D64))),AND($E64&gt;0,INDEX(Kalender!EO$81:EO$110,MAX(1,$E64))&gt;INDEX(Kalender!$B$81:$B$110,MAX(1,$E64))),AND($F64&gt;0,INDEX(Kalender!EO$81:EO$110,MAX(1,$F64))&gt;INDEX(Kalender!$B$81:$B$110,MAX(1,$F64)))),2,0))</f>
        <v>0</v>
      </c>
      <c r="EP64" s="5" t="n">
        <f aca="false">IF(Kalender!EP64&lt;&gt;1,0,IF(AND($B64&gt;0,INDEX(Kalender!EP$68:EP$77,MAX(1,$B64))&gt;INDEX(Kalender!$B$68:$B$77,MAX(1,$B64))),1,0)+IF(OR(AND($C64&gt;0,INDEX(Kalender!EP$81:EP$110,MAX(1,$C64))&gt;INDEX(Kalender!$B$81:$B$110,MAX(1,$C64))),AND($D64&gt;0,INDEX(Kalender!EP$81:EP$110,MAX(1,$D64))&gt;INDEX(Kalender!$B$81:$B$110,MAX(1,$D64))),AND($E64&gt;0,INDEX(Kalender!EP$81:EP$110,MAX(1,$E64))&gt;INDEX(Kalender!$B$81:$B$110,MAX(1,$E64))),AND($F64&gt;0,INDEX(Kalender!EP$81:EP$110,MAX(1,$F64))&gt;INDEX(Kalender!$B$81:$B$110,MAX(1,$F64)))),2,0))</f>
        <v>0</v>
      </c>
      <c r="EQ64" s="5" t="n">
        <f aca="false">IF(Kalender!EQ64&lt;&gt;1,0,IF(AND($B64&gt;0,INDEX(Kalender!EQ$68:EQ$77,MAX(1,$B64))&gt;INDEX(Kalender!$B$68:$B$77,MAX(1,$B64))),1,0)+IF(OR(AND($C64&gt;0,INDEX(Kalender!EQ$81:EQ$110,MAX(1,$C64))&gt;INDEX(Kalender!$B$81:$B$110,MAX(1,$C64))),AND($D64&gt;0,INDEX(Kalender!EQ$81:EQ$110,MAX(1,$D64))&gt;INDEX(Kalender!$B$81:$B$110,MAX(1,$D64))),AND($E64&gt;0,INDEX(Kalender!EQ$81:EQ$110,MAX(1,$E64))&gt;INDEX(Kalender!$B$81:$B$110,MAX(1,$E64))),AND($F64&gt;0,INDEX(Kalender!EQ$81:EQ$110,MAX(1,$F64))&gt;INDEX(Kalender!$B$81:$B$110,MAX(1,$F64)))),2,0))</f>
        <v>0</v>
      </c>
      <c r="ER64" s="5" t="n">
        <f aca="false">IF(Kalender!ER64&lt;&gt;1,0,IF(AND($B64&gt;0,INDEX(Kalender!ER$68:ER$77,MAX(1,$B64))&gt;INDEX(Kalender!$B$68:$B$77,MAX(1,$B64))),1,0)+IF(OR(AND($C64&gt;0,INDEX(Kalender!ER$81:ER$110,MAX(1,$C64))&gt;INDEX(Kalender!$B$81:$B$110,MAX(1,$C64))),AND($D64&gt;0,INDEX(Kalender!ER$81:ER$110,MAX(1,$D64))&gt;INDEX(Kalender!$B$81:$B$110,MAX(1,$D64))),AND($E64&gt;0,INDEX(Kalender!ER$81:ER$110,MAX(1,$E64))&gt;INDEX(Kalender!$B$81:$B$110,MAX(1,$E64))),AND($F64&gt;0,INDEX(Kalender!ER$81:ER$110,MAX(1,$F64))&gt;INDEX(Kalender!$B$81:$B$110,MAX(1,$F64)))),2,0))</f>
        <v>0</v>
      </c>
      <c r="ES64" s="5" t="n">
        <f aca="false">IF(Kalender!ES64&lt;&gt;1,0,IF(AND($B64&gt;0,INDEX(Kalender!ES$68:ES$77,MAX(1,$B64))&gt;INDEX(Kalender!$B$68:$B$77,MAX(1,$B64))),1,0)+IF(OR(AND($C64&gt;0,INDEX(Kalender!ES$81:ES$110,MAX(1,$C64))&gt;INDEX(Kalender!$B$81:$B$110,MAX(1,$C64))),AND($D64&gt;0,INDEX(Kalender!ES$81:ES$110,MAX(1,$D64))&gt;INDEX(Kalender!$B$81:$B$110,MAX(1,$D64))),AND($E64&gt;0,INDEX(Kalender!ES$81:ES$110,MAX(1,$E64))&gt;INDEX(Kalender!$B$81:$B$110,MAX(1,$E64))),AND($F64&gt;0,INDEX(Kalender!ES$81:ES$110,MAX(1,$F64))&gt;INDEX(Kalender!$B$81:$B$110,MAX(1,$F64)))),2,0))</f>
        <v>0</v>
      </c>
      <c r="ET64" s="5" t="n">
        <f aca="false">IF(Kalender!ET64&lt;&gt;1,0,IF(AND($B64&gt;0,INDEX(Kalender!ET$68:ET$77,MAX(1,$B64))&gt;INDEX(Kalender!$B$68:$B$77,MAX(1,$B64))),1,0)+IF(OR(AND($C64&gt;0,INDEX(Kalender!ET$81:ET$110,MAX(1,$C64))&gt;INDEX(Kalender!$B$81:$B$110,MAX(1,$C64))),AND($D64&gt;0,INDEX(Kalender!ET$81:ET$110,MAX(1,$D64))&gt;INDEX(Kalender!$B$81:$B$110,MAX(1,$D64))),AND($E64&gt;0,INDEX(Kalender!ET$81:ET$110,MAX(1,$E64))&gt;INDEX(Kalender!$B$81:$B$110,MAX(1,$E64))),AND($F64&gt;0,INDEX(Kalender!ET$81:ET$110,MAX(1,$F64))&gt;INDEX(Kalender!$B$81:$B$110,MAX(1,$F64)))),2,0))</f>
        <v>0</v>
      </c>
      <c r="EU64" s="5" t="n">
        <f aca="false">IF(Kalender!EU64&lt;&gt;1,0,IF(AND($B64&gt;0,INDEX(Kalender!EU$68:EU$77,MAX(1,$B64))&gt;INDEX(Kalender!$B$68:$B$77,MAX(1,$B64))),1,0)+IF(OR(AND($C64&gt;0,INDEX(Kalender!EU$81:EU$110,MAX(1,$C64))&gt;INDEX(Kalender!$B$81:$B$110,MAX(1,$C64))),AND($D64&gt;0,INDEX(Kalender!EU$81:EU$110,MAX(1,$D64))&gt;INDEX(Kalender!$B$81:$B$110,MAX(1,$D64))),AND($E64&gt;0,INDEX(Kalender!EU$81:EU$110,MAX(1,$E64))&gt;INDEX(Kalender!$B$81:$B$110,MAX(1,$E64))),AND($F64&gt;0,INDEX(Kalender!EU$81:EU$110,MAX(1,$F64))&gt;INDEX(Kalender!$B$81:$B$110,MAX(1,$F64)))),2,0))</f>
        <v>0</v>
      </c>
      <c r="EV64" s="5" t="n">
        <f aca="false">IF(Kalender!EV64&lt;&gt;1,0,IF(AND($B64&gt;0,INDEX(Kalender!EV$68:EV$77,MAX(1,$B64))&gt;INDEX(Kalender!$B$68:$B$77,MAX(1,$B64))),1,0)+IF(OR(AND($C64&gt;0,INDEX(Kalender!EV$81:EV$110,MAX(1,$C64))&gt;INDEX(Kalender!$B$81:$B$110,MAX(1,$C64))),AND($D64&gt;0,INDEX(Kalender!EV$81:EV$110,MAX(1,$D64))&gt;INDEX(Kalender!$B$81:$B$110,MAX(1,$D64))),AND($E64&gt;0,INDEX(Kalender!EV$81:EV$110,MAX(1,$E64))&gt;INDEX(Kalender!$B$81:$B$110,MAX(1,$E64))),AND($F64&gt;0,INDEX(Kalender!EV$81:EV$110,MAX(1,$F64))&gt;INDEX(Kalender!$B$81:$B$110,MAX(1,$F64)))),2,0))</f>
        <v>0</v>
      </c>
      <c r="EW64" s="5" t="n">
        <f aca="false">IF(Kalender!EW64&lt;&gt;1,0,IF(AND($B64&gt;0,INDEX(Kalender!EW$68:EW$77,MAX(1,$B64))&gt;INDEX(Kalender!$B$68:$B$77,MAX(1,$B64))),1,0)+IF(OR(AND($C64&gt;0,INDEX(Kalender!EW$81:EW$110,MAX(1,$C64))&gt;INDEX(Kalender!$B$81:$B$110,MAX(1,$C64))),AND($D64&gt;0,INDEX(Kalender!EW$81:EW$110,MAX(1,$D64))&gt;INDEX(Kalender!$B$81:$B$110,MAX(1,$D64))),AND($E64&gt;0,INDEX(Kalender!EW$81:EW$110,MAX(1,$E64))&gt;INDEX(Kalender!$B$81:$B$110,MAX(1,$E64))),AND($F64&gt;0,INDEX(Kalender!EW$81:EW$110,MAX(1,$F64))&gt;INDEX(Kalender!$B$81:$B$110,MAX(1,$F64)))),2,0))</f>
        <v>0</v>
      </c>
      <c r="EX64" s="5" t="n">
        <f aca="false">IF(Kalender!EX64&lt;&gt;1,0,IF(AND($B64&gt;0,INDEX(Kalender!EX$68:EX$77,MAX(1,$B64))&gt;INDEX(Kalender!$B$68:$B$77,MAX(1,$B64))),1,0)+IF(OR(AND($C64&gt;0,INDEX(Kalender!EX$81:EX$110,MAX(1,$C64))&gt;INDEX(Kalender!$B$81:$B$110,MAX(1,$C64))),AND($D64&gt;0,INDEX(Kalender!EX$81:EX$110,MAX(1,$D64))&gt;INDEX(Kalender!$B$81:$B$110,MAX(1,$D64))),AND($E64&gt;0,INDEX(Kalender!EX$81:EX$110,MAX(1,$E64))&gt;INDEX(Kalender!$B$81:$B$110,MAX(1,$E64))),AND($F64&gt;0,INDEX(Kalender!EX$81:EX$110,MAX(1,$F64))&gt;INDEX(Kalender!$B$81:$B$110,MAX(1,$F64)))),2,0))</f>
        <v>0</v>
      </c>
      <c r="EY64" s="5" t="n">
        <f aca="false">IF(Kalender!EY64&lt;&gt;1,0,IF(AND($B64&gt;0,INDEX(Kalender!EY$68:EY$77,MAX(1,$B64))&gt;INDEX(Kalender!$B$68:$B$77,MAX(1,$B64))),1,0)+IF(OR(AND($C64&gt;0,INDEX(Kalender!EY$81:EY$110,MAX(1,$C64))&gt;INDEX(Kalender!$B$81:$B$110,MAX(1,$C64))),AND($D64&gt;0,INDEX(Kalender!EY$81:EY$110,MAX(1,$D64))&gt;INDEX(Kalender!$B$81:$B$110,MAX(1,$D64))),AND($E64&gt;0,INDEX(Kalender!EY$81:EY$110,MAX(1,$E64))&gt;INDEX(Kalender!$B$81:$B$110,MAX(1,$E64))),AND($F64&gt;0,INDEX(Kalender!EY$81:EY$110,MAX(1,$F64))&gt;INDEX(Kalender!$B$81:$B$110,MAX(1,$F64)))),2,0))</f>
        <v>0</v>
      </c>
      <c r="EZ64" s="5" t="n">
        <f aca="false">IF(Kalender!EZ64&lt;&gt;1,0,IF(AND($B64&gt;0,INDEX(Kalender!EZ$68:EZ$77,MAX(1,$B64))&gt;INDEX(Kalender!$B$68:$B$77,MAX(1,$B64))),1,0)+IF(OR(AND($C64&gt;0,INDEX(Kalender!EZ$81:EZ$110,MAX(1,$C64))&gt;INDEX(Kalender!$B$81:$B$110,MAX(1,$C64))),AND($D64&gt;0,INDEX(Kalender!EZ$81:EZ$110,MAX(1,$D64))&gt;INDEX(Kalender!$B$81:$B$110,MAX(1,$D64))),AND($E64&gt;0,INDEX(Kalender!EZ$81:EZ$110,MAX(1,$E64))&gt;INDEX(Kalender!$B$81:$B$110,MAX(1,$E64))),AND($F64&gt;0,INDEX(Kalender!EZ$81:EZ$110,MAX(1,$F64))&gt;INDEX(Kalender!$B$81:$B$110,MAX(1,$F64)))),2,0))</f>
        <v>0</v>
      </c>
      <c r="FA64" s="5" t="n">
        <f aca="false">IF(Kalender!FA64&lt;&gt;1,0,IF(AND($B64&gt;0,INDEX(Kalender!FA$68:FA$77,MAX(1,$B64))&gt;INDEX(Kalender!$B$68:$B$77,MAX(1,$B64))),1,0)+IF(OR(AND($C64&gt;0,INDEX(Kalender!FA$81:FA$110,MAX(1,$C64))&gt;INDEX(Kalender!$B$81:$B$110,MAX(1,$C64))),AND($D64&gt;0,INDEX(Kalender!FA$81:FA$110,MAX(1,$D64))&gt;INDEX(Kalender!$B$81:$B$110,MAX(1,$D64))),AND($E64&gt;0,INDEX(Kalender!FA$81:FA$110,MAX(1,$E64))&gt;INDEX(Kalender!$B$81:$B$110,MAX(1,$E64))),AND($F64&gt;0,INDEX(Kalender!FA$81:FA$110,MAX(1,$F64))&gt;INDEX(Kalender!$B$81:$B$110,MAX(1,$F64)))),2,0))</f>
        <v>0</v>
      </c>
      <c r="FB64" s="5" t="n">
        <f aca="false">IF(Kalender!FB64&lt;&gt;1,0,IF(AND($B64&gt;0,INDEX(Kalender!FB$68:FB$77,MAX(1,$B64))&gt;INDEX(Kalender!$B$68:$B$77,MAX(1,$B64))),1,0)+IF(OR(AND($C64&gt;0,INDEX(Kalender!FB$81:FB$110,MAX(1,$C64))&gt;INDEX(Kalender!$B$81:$B$110,MAX(1,$C64))),AND($D64&gt;0,INDEX(Kalender!FB$81:FB$110,MAX(1,$D64))&gt;INDEX(Kalender!$B$81:$B$110,MAX(1,$D64))),AND($E64&gt;0,INDEX(Kalender!FB$81:FB$110,MAX(1,$E64))&gt;INDEX(Kalender!$B$81:$B$110,MAX(1,$E64))),AND($F64&gt;0,INDEX(Kalender!FB$81:FB$110,MAX(1,$F64))&gt;INDEX(Kalender!$B$81:$B$110,MAX(1,$F64)))),2,0))</f>
        <v>0</v>
      </c>
      <c r="FC64" s="5" t="n">
        <f aca="false">IF(Kalender!FC64&lt;&gt;1,0,IF(AND($B64&gt;0,INDEX(Kalender!FC$68:FC$77,MAX(1,$B64))&gt;INDEX(Kalender!$B$68:$B$77,MAX(1,$B64))),1,0)+IF(OR(AND($C64&gt;0,INDEX(Kalender!FC$81:FC$110,MAX(1,$C64))&gt;INDEX(Kalender!$B$81:$B$110,MAX(1,$C64))),AND($D64&gt;0,INDEX(Kalender!FC$81:FC$110,MAX(1,$D64))&gt;INDEX(Kalender!$B$81:$B$110,MAX(1,$D64))),AND($E64&gt;0,INDEX(Kalender!FC$81:FC$110,MAX(1,$E64))&gt;INDEX(Kalender!$B$81:$B$110,MAX(1,$E64))),AND($F64&gt;0,INDEX(Kalender!FC$81:FC$110,MAX(1,$F64))&gt;INDEX(Kalender!$B$81:$B$110,MAX(1,$F64)))),2,0))</f>
        <v>0</v>
      </c>
      <c r="FD64" s="5" t="n">
        <f aca="false">IF(Kalender!FD64&lt;&gt;1,0,IF(AND($B64&gt;0,INDEX(Kalender!FD$68:FD$77,MAX(1,$B64))&gt;INDEX(Kalender!$B$68:$B$77,MAX(1,$B64))),1,0)+IF(OR(AND($C64&gt;0,INDEX(Kalender!FD$81:FD$110,MAX(1,$C64))&gt;INDEX(Kalender!$B$81:$B$110,MAX(1,$C64))),AND($D64&gt;0,INDEX(Kalender!FD$81:FD$110,MAX(1,$D64))&gt;INDEX(Kalender!$B$81:$B$110,MAX(1,$D64))),AND($E64&gt;0,INDEX(Kalender!FD$81:FD$110,MAX(1,$E64))&gt;INDEX(Kalender!$B$81:$B$110,MAX(1,$E64))),AND($F64&gt;0,INDEX(Kalender!FD$81:FD$110,MAX(1,$F64))&gt;INDEX(Kalender!$B$81:$B$110,MAX(1,$F64)))),2,0))</f>
        <v>0</v>
      </c>
      <c r="FE64" s="5" t="n">
        <f aca="false">IF(Kalender!FE64&lt;&gt;1,0,IF(AND($B64&gt;0,INDEX(Kalender!FE$68:FE$77,MAX(1,$B64))&gt;INDEX(Kalender!$B$68:$B$77,MAX(1,$B64))),1,0)+IF(OR(AND($C64&gt;0,INDEX(Kalender!FE$81:FE$110,MAX(1,$C64))&gt;INDEX(Kalender!$B$81:$B$110,MAX(1,$C64))),AND($D64&gt;0,INDEX(Kalender!FE$81:FE$110,MAX(1,$D64))&gt;INDEX(Kalender!$B$81:$B$110,MAX(1,$D64))),AND($E64&gt;0,INDEX(Kalender!FE$81:FE$110,MAX(1,$E64))&gt;INDEX(Kalender!$B$81:$B$110,MAX(1,$E64))),AND($F64&gt;0,INDEX(Kalender!FE$81:FE$110,MAX(1,$F64))&gt;INDEX(Kalender!$B$81:$B$110,MAX(1,$F64)))),2,0))</f>
        <v>0</v>
      </c>
      <c r="FF64" s="5" t="n">
        <f aca="false">IF(Kalender!FF64&lt;&gt;1,0,IF(AND($B64&gt;0,INDEX(Kalender!FF$68:FF$77,MAX(1,$B64))&gt;INDEX(Kalender!$B$68:$B$77,MAX(1,$B64))),1,0)+IF(OR(AND($C64&gt;0,INDEX(Kalender!FF$81:FF$110,MAX(1,$C64))&gt;INDEX(Kalender!$B$81:$B$110,MAX(1,$C64))),AND($D64&gt;0,INDEX(Kalender!FF$81:FF$110,MAX(1,$D64))&gt;INDEX(Kalender!$B$81:$B$110,MAX(1,$D64))),AND($E64&gt;0,INDEX(Kalender!FF$81:FF$110,MAX(1,$E64))&gt;INDEX(Kalender!$B$81:$B$110,MAX(1,$E64))),AND($F64&gt;0,INDEX(Kalender!FF$81:FF$110,MAX(1,$F64))&gt;INDEX(Kalender!$B$81:$B$110,MAX(1,$F64)))),2,0))</f>
        <v>0</v>
      </c>
      <c r="FG64" s="5" t="n">
        <f aca="false">IF(Kalender!FG64&lt;&gt;1,0,IF(AND($B64&gt;0,INDEX(Kalender!FG$68:FG$77,MAX(1,$B64))&gt;INDEX(Kalender!$B$68:$B$77,MAX(1,$B64))),1,0)+IF(OR(AND($C64&gt;0,INDEX(Kalender!FG$81:FG$110,MAX(1,$C64))&gt;INDEX(Kalender!$B$81:$B$110,MAX(1,$C64))),AND($D64&gt;0,INDEX(Kalender!FG$81:FG$110,MAX(1,$D64))&gt;INDEX(Kalender!$B$81:$B$110,MAX(1,$D64))),AND($E64&gt;0,INDEX(Kalender!FG$81:FG$110,MAX(1,$E64))&gt;INDEX(Kalender!$B$81:$B$110,MAX(1,$E64))),AND($F64&gt;0,INDEX(Kalender!FG$81:FG$110,MAX(1,$F64))&gt;INDEX(Kalender!$B$81:$B$110,MAX(1,$F64)))),2,0))</f>
        <v>0</v>
      </c>
      <c r="FH64" s="5" t="n">
        <f aca="false">IF(Kalender!FH64&lt;&gt;1,0,IF(AND($B64&gt;0,INDEX(Kalender!FH$68:FH$77,MAX(1,$B64))&gt;INDEX(Kalender!$B$68:$B$77,MAX(1,$B64))),1,0)+IF(OR(AND($C64&gt;0,INDEX(Kalender!FH$81:FH$110,MAX(1,$C64))&gt;INDEX(Kalender!$B$81:$B$110,MAX(1,$C64))),AND($D64&gt;0,INDEX(Kalender!FH$81:FH$110,MAX(1,$D64))&gt;INDEX(Kalender!$B$81:$B$110,MAX(1,$D64))),AND($E64&gt;0,INDEX(Kalender!FH$81:FH$110,MAX(1,$E64))&gt;INDEX(Kalender!$B$81:$B$110,MAX(1,$E64))),AND($F64&gt;0,INDEX(Kalender!FH$81:FH$110,MAX(1,$F64))&gt;INDEX(Kalender!$B$81:$B$110,MAX(1,$F64)))),2,0))</f>
        <v>0</v>
      </c>
      <c r="FI64" s="5" t="n">
        <f aca="false">IF(Kalender!FI64&lt;&gt;1,0,IF(AND($B64&gt;0,INDEX(Kalender!FI$68:FI$77,MAX(1,$B64))&gt;INDEX(Kalender!$B$68:$B$77,MAX(1,$B64))),1,0)+IF(OR(AND($C64&gt;0,INDEX(Kalender!FI$81:FI$110,MAX(1,$C64))&gt;INDEX(Kalender!$B$81:$B$110,MAX(1,$C64))),AND($D64&gt;0,INDEX(Kalender!FI$81:FI$110,MAX(1,$D64))&gt;INDEX(Kalender!$B$81:$B$110,MAX(1,$D64))),AND($E64&gt;0,INDEX(Kalender!FI$81:FI$110,MAX(1,$E64))&gt;INDEX(Kalender!$B$81:$B$110,MAX(1,$E64))),AND($F64&gt;0,INDEX(Kalender!FI$81:FI$110,MAX(1,$F64))&gt;INDEX(Kalender!$B$81:$B$110,MAX(1,$F64)))),2,0))</f>
        <v>0</v>
      </c>
      <c r="FJ64" s="5" t="n">
        <f aca="false">IF(Kalender!FJ64&lt;&gt;1,0,IF(AND($B64&gt;0,INDEX(Kalender!FJ$68:FJ$77,MAX(1,$B64))&gt;INDEX(Kalender!$B$68:$B$77,MAX(1,$B64))),1,0)+IF(OR(AND($C64&gt;0,INDEX(Kalender!FJ$81:FJ$110,MAX(1,$C64))&gt;INDEX(Kalender!$B$81:$B$110,MAX(1,$C64))),AND($D64&gt;0,INDEX(Kalender!FJ$81:FJ$110,MAX(1,$D64))&gt;INDEX(Kalender!$B$81:$B$110,MAX(1,$D64))),AND($E64&gt;0,INDEX(Kalender!FJ$81:FJ$110,MAX(1,$E64))&gt;INDEX(Kalender!$B$81:$B$110,MAX(1,$E64))),AND($F64&gt;0,INDEX(Kalender!FJ$81:FJ$110,MAX(1,$F64))&gt;INDEX(Kalender!$B$81:$B$110,MAX(1,$F64)))),2,0))</f>
        <v>0</v>
      </c>
      <c r="FK64" s="5" t="n">
        <f aca="false">IF(Kalender!FK64&lt;&gt;1,0,IF(AND($B64&gt;0,INDEX(Kalender!FK$68:FK$77,MAX(1,$B64))&gt;INDEX(Kalender!$B$68:$B$77,MAX(1,$B64))),1,0)+IF(OR(AND($C64&gt;0,INDEX(Kalender!FK$81:FK$110,MAX(1,$C64))&gt;INDEX(Kalender!$B$81:$B$110,MAX(1,$C64))),AND($D64&gt;0,INDEX(Kalender!FK$81:FK$110,MAX(1,$D64))&gt;INDEX(Kalender!$B$81:$B$110,MAX(1,$D64))),AND($E64&gt;0,INDEX(Kalender!FK$81:FK$110,MAX(1,$E64))&gt;INDEX(Kalender!$B$81:$B$110,MAX(1,$E64))),AND($F64&gt;0,INDEX(Kalender!FK$81:FK$110,MAX(1,$F64))&gt;INDEX(Kalender!$B$81:$B$110,MAX(1,$F64)))),2,0))</f>
        <v>0</v>
      </c>
      <c r="FL64" s="5" t="n">
        <f aca="false">IF(Kalender!FL64&lt;&gt;1,0,IF(AND($B64&gt;0,INDEX(Kalender!FL$68:FL$77,MAX(1,$B64))&gt;INDEX(Kalender!$B$68:$B$77,MAX(1,$B64))),1,0)+IF(OR(AND($C64&gt;0,INDEX(Kalender!FL$81:FL$110,MAX(1,$C64))&gt;INDEX(Kalender!$B$81:$B$110,MAX(1,$C64))),AND($D64&gt;0,INDEX(Kalender!FL$81:FL$110,MAX(1,$D64))&gt;INDEX(Kalender!$B$81:$B$110,MAX(1,$D64))),AND($E64&gt;0,INDEX(Kalender!FL$81:FL$110,MAX(1,$E64))&gt;INDEX(Kalender!$B$81:$B$110,MAX(1,$E64))),AND($F64&gt;0,INDEX(Kalender!FL$81:FL$110,MAX(1,$F64))&gt;INDEX(Kalender!$B$81:$B$110,MAX(1,$F64)))),2,0))</f>
        <v>0</v>
      </c>
      <c r="FM64" s="5" t="n">
        <f aca="false">IF(Kalender!FM64&lt;&gt;1,0,IF(AND($B64&gt;0,INDEX(Kalender!FM$68:FM$77,MAX(1,$B64))&gt;INDEX(Kalender!$B$68:$B$77,MAX(1,$B64))),1,0)+IF(OR(AND($C64&gt;0,INDEX(Kalender!FM$81:FM$110,MAX(1,$C64))&gt;INDEX(Kalender!$B$81:$B$110,MAX(1,$C64))),AND($D64&gt;0,INDEX(Kalender!FM$81:FM$110,MAX(1,$D64))&gt;INDEX(Kalender!$B$81:$B$110,MAX(1,$D64))),AND($E64&gt;0,INDEX(Kalender!FM$81:FM$110,MAX(1,$E64))&gt;INDEX(Kalender!$B$81:$B$110,MAX(1,$E64))),AND($F64&gt;0,INDEX(Kalender!FM$81:FM$110,MAX(1,$F64))&gt;INDEX(Kalender!$B$81:$B$110,MAX(1,$F64)))),2,0))</f>
        <v>0</v>
      </c>
      <c r="FN64" s="5" t="n">
        <f aca="false">IF(Kalender!FN64&lt;&gt;1,0,IF(AND($B64&gt;0,INDEX(Kalender!FN$68:FN$77,MAX(1,$B64))&gt;INDEX(Kalender!$B$68:$B$77,MAX(1,$B64))),1,0)+IF(OR(AND($C64&gt;0,INDEX(Kalender!FN$81:FN$110,MAX(1,$C64))&gt;INDEX(Kalender!$B$81:$B$110,MAX(1,$C64))),AND($D64&gt;0,INDEX(Kalender!FN$81:FN$110,MAX(1,$D64))&gt;INDEX(Kalender!$B$81:$B$110,MAX(1,$D64))),AND($E64&gt;0,INDEX(Kalender!FN$81:FN$110,MAX(1,$E64))&gt;INDEX(Kalender!$B$81:$B$110,MAX(1,$E64))),AND($F64&gt;0,INDEX(Kalender!FN$81:FN$110,MAX(1,$F64))&gt;INDEX(Kalender!$B$81:$B$110,MAX(1,$F64)))),2,0))</f>
        <v>0</v>
      </c>
      <c r="FO64" s="5" t="n">
        <f aca="false">IF(Kalender!FO64&lt;&gt;1,0,IF(AND($B64&gt;0,INDEX(Kalender!FO$68:FO$77,MAX(1,$B64))&gt;INDEX(Kalender!$B$68:$B$77,MAX(1,$B64))),1,0)+IF(OR(AND($C64&gt;0,INDEX(Kalender!FO$81:FO$110,MAX(1,$C64))&gt;INDEX(Kalender!$B$81:$B$110,MAX(1,$C64))),AND($D64&gt;0,INDEX(Kalender!FO$81:FO$110,MAX(1,$D64))&gt;INDEX(Kalender!$B$81:$B$110,MAX(1,$D64))),AND($E64&gt;0,INDEX(Kalender!FO$81:FO$110,MAX(1,$E64))&gt;INDEX(Kalender!$B$81:$B$110,MAX(1,$E64))),AND($F64&gt;0,INDEX(Kalender!FO$81:FO$110,MAX(1,$F64))&gt;INDEX(Kalender!$B$81:$B$110,MAX(1,$F64)))),2,0))</f>
        <v>0</v>
      </c>
      <c r="FP64" s="5" t="n">
        <f aca="false">IF(Kalender!FP64&lt;&gt;1,0,IF(AND($B64&gt;0,INDEX(Kalender!FP$68:FP$77,MAX(1,$B64))&gt;INDEX(Kalender!$B$68:$B$77,MAX(1,$B64))),1,0)+IF(OR(AND($C64&gt;0,INDEX(Kalender!FP$81:FP$110,MAX(1,$C64))&gt;INDEX(Kalender!$B$81:$B$110,MAX(1,$C64))),AND($D64&gt;0,INDEX(Kalender!FP$81:FP$110,MAX(1,$D64))&gt;INDEX(Kalender!$B$81:$B$110,MAX(1,$D64))),AND($E64&gt;0,INDEX(Kalender!FP$81:FP$110,MAX(1,$E64))&gt;INDEX(Kalender!$B$81:$B$110,MAX(1,$E64))),AND($F64&gt;0,INDEX(Kalender!FP$81:FP$110,MAX(1,$F64))&gt;INDEX(Kalender!$B$81:$B$110,MAX(1,$F64)))),2,0))</f>
        <v>0</v>
      </c>
      <c r="FQ64" s="5" t="n">
        <f aca="false">IF(Kalender!FQ64&lt;&gt;1,0,IF(AND($B64&gt;0,INDEX(Kalender!FQ$68:FQ$77,MAX(1,$B64))&gt;INDEX(Kalender!$B$68:$B$77,MAX(1,$B64))),1,0)+IF(OR(AND($C64&gt;0,INDEX(Kalender!FQ$81:FQ$110,MAX(1,$C64))&gt;INDEX(Kalender!$B$81:$B$110,MAX(1,$C64))),AND($D64&gt;0,INDEX(Kalender!FQ$81:FQ$110,MAX(1,$D64))&gt;INDEX(Kalender!$B$81:$B$110,MAX(1,$D64))),AND($E64&gt;0,INDEX(Kalender!FQ$81:FQ$110,MAX(1,$E64))&gt;INDEX(Kalender!$B$81:$B$110,MAX(1,$E64))),AND($F64&gt;0,INDEX(Kalender!FQ$81:FQ$110,MAX(1,$F64))&gt;INDEX(Kalender!$B$81:$B$110,MAX(1,$F64)))),2,0))</f>
        <v>0</v>
      </c>
      <c r="FR64" s="5" t="n">
        <f aca="false">IF(Kalender!FR64&lt;&gt;1,0,IF(AND($B64&gt;0,INDEX(Kalender!FR$68:FR$77,MAX(1,$B64))&gt;INDEX(Kalender!$B$68:$B$77,MAX(1,$B64))),1,0)+IF(OR(AND($C64&gt;0,INDEX(Kalender!FR$81:FR$110,MAX(1,$C64))&gt;INDEX(Kalender!$B$81:$B$110,MAX(1,$C64))),AND($D64&gt;0,INDEX(Kalender!FR$81:FR$110,MAX(1,$D64))&gt;INDEX(Kalender!$B$81:$B$110,MAX(1,$D64))),AND($E64&gt;0,INDEX(Kalender!FR$81:FR$110,MAX(1,$E64))&gt;INDEX(Kalender!$B$81:$B$110,MAX(1,$E64))),AND($F64&gt;0,INDEX(Kalender!FR$81:FR$110,MAX(1,$F64))&gt;INDEX(Kalender!$B$81:$B$110,MAX(1,$F64)))),2,0))</f>
        <v>0</v>
      </c>
      <c r="FS64" s="5" t="n">
        <f aca="false">IF(Kalender!FS64&lt;&gt;1,0,IF(AND($B64&gt;0,INDEX(Kalender!FS$68:FS$77,MAX(1,$B64))&gt;INDEX(Kalender!$B$68:$B$77,MAX(1,$B64))),1,0)+IF(OR(AND($C64&gt;0,INDEX(Kalender!FS$81:FS$110,MAX(1,$C64))&gt;INDEX(Kalender!$B$81:$B$110,MAX(1,$C64))),AND($D64&gt;0,INDEX(Kalender!FS$81:FS$110,MAX(1,$D64))&gt;INDEX(Kalender!$B$81:$B$110,MAX(1,$D64))),AND($E64&gt;0,INDEX(Kalender!FS$81:FS$110,MAX(1,$E64))&gt;INDEX(Kalender!$B$81:$B$110,MAX(1,$E64))),AND($F64&gt;0,INDEX(Kalender!FS$81:FS$110,MAX(1,$F64))&gt;INDEX(Kalender!$B$81:$B$110,MAX(1,$F64)))),2,0))</f>
        <v>0</v>
      </c>
      <c r="FT64" s="5" t="n">
        <f aca="false">IF(Kalender!FT64&lt;&gt;1,0,IF(AND($B64&gt;0,INDEX(Kalender!FT$68:FT$77,MAX(1,$B64))&gt;INDEX(Kalender!$B$68:$B$77,MAX(1,$B64))),1,0)+IF(OR(AND($C64&gt;0,INDEX(Kalender!FT$81:FT$110,MAX(1,$C64))&gt;INDEX(Kalender!$B$81:$B$110,MAX(1,$C64))),AND($D64&gt;0,INDEX(Kalender!FT$81:FT$110,MAX(1,$D64))&gt;INDEX(Kalender!$B$81:$B$110,MAX(1,$D64))),AND($E64&gt;0,INDEX(Kalender!FT$81:FT$110,MAX(1,$E64))&gt;INDEX(Kalender!$B$81:$B$110,MAX(1,$E64))),AND($F64&gt;0,INDEX(Kalender!FT$81:FT$110,MAX(1,$F64))&gt;INDEX(Kalender!$B$81:$B$110,MAX(1,$F64)))),2,0))</f>
        <v>0</v>
      </c>
      <c r="FU64" s="5" t="n">
        <f aca="false">IF(Kalender!FU64&lt;&gt;1,0,IF(AND($B64&gt;0,INDEX(Kalender!FU$68:FU$77,MAX(1,$B64))&gt;INDEX(Kalender!$B$68:$B$77,MAX(1,$B64))),1,0)+IF(OR(AND($C64&gt;0,INDEX(Kalender!FU$81:FU$110,MAX(1,$C64))&gt;INDEX(Kalender!$B$81:$B$110,MAX(1,$C64))),AND($D64&gt;0,INDEX(Kalender!FU$81:FU$110,MAX(1,$D64))&gt;INDEX(Kalender!$B$81:$B$110,MAX(1,$D64))),AND($E64&gt;0,INDEX(Kalender!FU$81:FU$110,MAX(1,$E64))&gt;INDEX(Kalender!$B$81:$B$110,MAX(1,$E64))),AND($F64&gt;0,INDEX(Kalender!FU$81:FU$110,MAX(1,$F64))&gt;INDEX(Kalender!$B$81:$B$110,MAX(1,$F64)))),2,0))</f>
        <v>0</v>
      </c>
      <c r="FV64" s="5" t="n">
        <f aca="false">IF(Kalender!FV64&lt;&gt;1,0,IF(AND($B64&gt;0,INDEX(Kalender!FV$68:FV$77,MAX(1,$B64))&gt;INDEX(Kalender!$B$68:$B$77,MAX(1,$B64))),1,0)+IF(OR(AND($C64&gt;0,INDEX(Kalender!FV$81:FV$110,MAX(1,$C64))&gt;INDEX(Kalender!$B$81:$B$110,MAX(1,$C64))),AND($D64&gt;0,INDEX(Kalender!FV$81:FV$110,MAX(1,$D64))&gt;INDEX(Kalender!$B$81:$B$110,MAX(1,$D64))),AND($E64&gt;0,INDEX(Kalender!FV$81:FV$110,MAX(1,$E64))&gt;INDEX(Kalender!$B$81:$B$110,MAX(1,$E64))),AND($F64&gt;0,INDEX(Kalender!FV$81:FV$110,MAX(1,$F64))&gt;INDEX(Kalender!$B$81:$B$110,MAX(1,$F64)))),2,0))</f>
        <v>0</v>
      </c>
      <c r="FW64" s="5" t="n">
        <f aca="false">IF(Kalender!FW64&lt;&gt;1,0,IF(AND($B64&gt;0,INDEX(Kalender!FW$68:FW$77,MAX(1,$B64))&gt;INDEX(Kalender!$B$68:$B$77,MAX(1,$B64))),1,0)+IF(OR(AND($C64&gt;0,INDEX(Kalender!FW$81:FW$110,MAX(1,$C64))&gt;INDEX(Kalender!$B$81:$B$110,MAX(1,$C64))),AND($D64&gt;0,INDEX(Kalender!FW$81:FW$110,MAX(1,$D64))&gt;INDEX(Kalender!$B$81:$B$110,MAX(1,$D64))),AND($E64&gt;0,INDEX(Kalender!FW$81:FW$110,MAX(1,$E64))&gt;INDEX(Kalender!$B$81:$B$110,MAX(1,$E64))),AND($F64&gt;0,INDEX(Kalender!FW$81:FW$110,MAX(1,$F64))&gt;INDEX(Kalender!$B$81:$B$110,MAX(1,$F64)))),2,0))</f>
        <v>0</v>
      </c>
      <c r="FX64" s="5" t="n">
        <f aca="false">IF(Kalender!FX64&lt;&gt;1,0,IF(AND($B64&gt;0,INDEX(Kalender!FX$68:FX$77,MAX(1,$B64))&gt;INDEX(Kalender!$B$68:$B$77,MAX(1,$B64))),1,0)+IF(OR(AND($C64&gt;0,INDEX(Kalender!FX$81:FX$110,MAX(1,$C64))&gt;INDEX(Kalender!$B$81:$B$110,MAX(1,$C64))),AND($D64&gt;0,INDEX(Kalender!FX$81:FX$110,MAX(1,$D64))&gt;INDEX(Kalender!$B$81:$B$110,MAX(1,$D64))),AND($E64&gt;0,INDEX(Kalender!FX$81:FX$110,MAX(1,$E64))&gt;INDEX(Kalender!$B$81:$B$110,MAX(1,$E64))),AND($F64&gt;0,INDEX(Kalender!FX$81:FX$110,MAX(1,$F64))&gt;INDEX(Kalender!$B$81:$B$110,MAX(1,$F64)))),2,0))</f>
        <v>0</v>
      </c>
      <c r="FY64" s="5" t="n">
        <f aca="false">IF(Kalender!FY64&lt;&gt;1,0,IF(AND($B64&gt;0,INDEX(Kalender!FY$68:FY$77,MAX(1,$B64))&gt;INDEX(Kalender!$B$68:$B$77,MAX(1,$B64))),1,0)+IF(OR(AND($C64&gt;0,INDEX(Kalender!FY$81:FY$110,MAX(1,$C64))&gt;INDEX(Kalender!$B$81:$B$110,MAX(1,$C64))),AND($D64&gt;0,INDEX(Kalender!FY$81:FY$110,MAX(1,$D64))&gt;INDEX(Kalender!$B$81:$B$110,MAX(1,$D64))),AND($E64&gt;0,INDEX(Kalender!FY$81:FY$110,MAX(1,$E64))&gt;INDEX(Kalender!$B$81:$B$110,MAX(1,$E64))),AND($F64&gt;0,INDEX(Kalender!FY$81:FY$110,MAX(1,$F64))&gt;INDEX(Kalender!$B$81:$B$110,MAX(1,$F64)))),2,0))</f>
        <v>0</v>
      </c>
      <c r="FZ64" s="5" t="n">
        <f aca="false">IF(Kalender!FZ64&lt;&gt;1,0,IF(AND($B64&gt;0,INDEX(Kalender!FZ$68:FZ$77,MAX(1,$B64))&gt;INDEX(Kalender!$B$68:$B$77,MAX(1,$B64))),1,0)+IF(OR(AND($C64&gt;0,INDEX(Kalender!FZ$81:FZ$110,MAX(1,$C64))&gt;INDEX(Kalender!$B$81:$B$110,MAX(1,$C64))),AND($D64&gt;0,INDEX(Kalender!FZ$81:FZ$110,MAX(1,$D64))&gt;INDEX(Kalender!$B$81:$B$110,MAX(1,$D64))),AND($E64&gt;0,INDEX(Kalender!FZ$81:FZ$110,MAX(1,$E64))&gt;INDEX(Kalender!$B$81:$B$110,MAX(1,$E64))),AND($F64&gt;0,INDEX(Kalender!FZ$81:FZ$110,MAX(1,$F64))&gt;INDEX(Kalender!$B$81:$B$110,MAX(1,$F64)))),2,0))</f>
        <v>0</v>
      </c>
      <c r="GA64" s="5" t="n">
        <f aca="false">IF(Kalender!GA64&lt;&gt;1,0,IF(AND($B64&gt;0,INDEX(Kalender!GA$68:GA$77,MAX(1,$B64))&gt;INDEX(Kalender!$B$68:$B$77,MAX(1,$B64))),1,0)+IF(OR(AND($C64&gt;0,INDEX(Kalender!GA$81:GA$110,MAX(1,$C64))&gt;INDEX(Kalender!$B$81:$B$110,MAX(1,$C64))),AND($D64&gt;0,INDEX(Kalender!GA$81:GA$110,MAX(1,$D64))&gt;INDEX(Kalender!$B$81:$B$110,MAX(1,$D64))),AND($E64&gt;0,INDEX(Kalender!GA$81:GA$110,MAX(1,$E64))&gt;INDEX(Kalender!$B$81:$B$110,MAX(1,$E64))),AND($F64&gt;0,INDEX(Kalender!GA$81:GA$110,MAX(1,$F64))&gt;INDEX(Kalender!$B$81:$B$110,MAX(1,$F64)))),2,0))</f>
        <v>0</v>
      </c>
      <c r="GB64" s="5" t="n">
        <f aca="false">IF(Kalender!GB64&lt;&gt;1,0,IF(AND($B64&gt;0,INDEX(Kalender!GB$68:GB$77,MAX(1,$B64))&gt;INDEX(Kalender!$B$68:$B$77,MAX(1,$B64))),1,0)+IF(OR(AND($C64&gt;0,INDEX(Kalender!GB$81:GB$110,MAX(1,$C64))&gt;INDEX(Kalender!$B$81:$B$110,MAX(1,$C64))),AND($D64&gt;0,INDEX(Kalender!GB$81:GB$110,MAX(1,$D64))&gt;INDEX(Kalender!$B$81:$B$110,MAX(1,$D64))),AND($E64&gt;0,INDEX(Kalender!GB$81:GB$110,MAX(1,$E64))&gt;INDEX(Kalender!$B$81:$B$110,MAX(1,$E64))),AND($F64&gt;0,INDEX(Kalender!GB$81:GB$110,MAX(1,$F64))&gt;INDEX(Kalender!$B$81:$B$110,MAX(1,$F64)))),2,0))</f>
        <v>0</v>
      </c>
      <c r="GC64" s="5" t="n">
        <f aca="false">IF(Kalender!GC64&lt;&gt;1,0,IF(AND($B64&gt;0,INDEX(Kalender!GC$68:GC$77,MAX(1,$B64))&gt;INDEX(Kalender!$B$68:$B$77,MAX(1,$B64))),1,0)+IF(OR(AND($C64&gt;0,INDEX(Kalender!GC$81:GC$110,MAX(1,$C64))&gt;INDEX(Kalender!$B$81:$B$110,MAX(1,$C64))),AND($D64&gt;0,INDEX(Kalender!GC$81:GC$110,MAX(1,$D64))&gt;INDEX(Kalender!$B$81:$B$110,MAX(1,$D64))),AND($E64&gt;0,INDEX(Kalender!GC$81:GC$110,MAX(1,$E64))&gt;INDEX(Kalender!$B$81:$B$110,MAX(1,$E64))),AND($F64&gt;0,INDEX(Kalender!GC$81:GC$110,MAX(1,$F64))&gt;INDEX(Kalender!$B$81:$B$110,MAX(1,$F64)))),2,0))</f>
        <v>0</v>
      </c>
      <c r="GD64" s="5" t="n">
        <f aca="false">IF(Kalender!GD64&lt;&gt;1,0,IF(AND($B64&gt;0,INDEX(Kalender!GD$68:GD$77,MAX(1,$B64))&gt;INDEX(Kalender!$B$68:$B$77,MAX(1,$B64))),1,0)+IF(OR(AND($C64&gt;0,INDEX(Kalender!GD$81:GD$110,MAX(1,$C64))&gt;INDEX(Kalender!$B$81:$B$110,MAX(1,$C64))),AND($D64&gt;0,INDEX(Kalender!GD$81:GD$110,MAX(1,$D64))&gt;INDEX(Kalender!$B$81:$B$110,MAX(1,$D64))),AND($E64&gt;0,INDEX(Kalender!GD$81:GD$110,MAX(1,$E64))&gt;INDEX(Kalender!$B$81:$B$110,MAX(1,$E64))),AND($F64&gt;0,INDEX(Kalender!GD$81:GD$110,MAX(1,$F64))&gt;INDEX(Kalender!$B$81:$B$110,MAX(1,$F64)))),2,0))</f>
        <v>0</v>
      </c>
      <c r="GE64" s="5" t="n">
        <f aca="false">IF(Kalender!GE64&lt;&gt;1,0,IF(AND($B64&gt;0,INDEX(Kalender!GE$68:GE$77,MAX(1,$B64))&gt;INDEX(Kalender!$B$68:$B$77,MAX(1,$B64))),1,0)+IF(OR(AND($C64&gt;0,INDEX(Kalender!GE$81:GE$110,MAX(1,$C64))&gt;INDEX(Kalender!$B$81:$B$110,MAX(1,$C64))),AND($D64&gt;0,INDEX(Kalender!GE$81:GE$110,MAX(1,$D64))&gt;INDEX(Kalender!$B$81:$B$110,MAX(1,$D64))),AND($E64&gt;0,INDEX(Kalender!GE$81:GE$110,MAX(1,$E64))&gt;INDEX(Kalender!$B$81:$B$110,MAX(1,$E64))),AND($F64&gt;0,INDEX(Kalender!GE$81:GE$110,MAX(1,$F64))&gt;INDEX(Kalender!$B$81:$B$110,MAX(1,$F64)))),2,0))</f>
        <v>0</v>
      </c>
      <c r="GF64" s="5" t="n">
        <f aca="false">IF(Kalender!GF64&lt;&gt;1,0,IF(AND($B64&gt;0,INDEX(Kalender!GF$68:GF$77,MAX(1,$B64))&gt;INDEX(Kalender!$B$68:$B$77,MAX(1,$B64))),1,0)+IF(OR(AND($C64&gt;0,INDEX(Kalender!GF$81:GF$110,MAX(1,$C64))&gt;INDEX(Kalender!$B$81:$B$110,MAX(1,$C64))),AND($D64&gt;0,INDEX(Kalender!GF$81:GF$110,MAX(1,$D64))&gt;INDEX(Kalender!$B$81:$B$110,MAX(1,$D64))),AND($E64&gt;0,INDEX(Kalender!GF$81:GF$110,MAX(1,$E64))&gt;INDEX(Kalender!$B$81:$B$110,MAX(1,$E64))),AND($F64&gt;0,INDEX(Kalender!GF$81:GF$110,MAX(1,$F64))&gt;INDEX(Kalender!$B$81:$B$110,MAX(1,$F64)))),2,0))</f>
        <v>0</v>
      </c>
      <c r="GG64" s="5" t="n">
        <f aca="false">IF(Kalender!GG64&lt;&gt;1,0,IF(AND($B64&gt;0,INDEX(Kalender!GG$68:GG$77,MAX(1,$B64))&gt;INDEX(Kalender!$B$68:$B$77,MAX(1,$B64))),1,0)+IF(OR(AND($C64&gt;0,INDEX(Kalender!GG$81:GG$110,MAX(1,$C64))&gt;INDEX(Kalender!$B$81:$B$110,MAX(1,$C64))),AND($D64&gt;0,INDEX(Kalender!GG$81:GG$110,MAX(1,$D64))&gt;INDEX(Kalender!$B$81:$B$110,MAX(1,$D64))),AND($E64&gt;0,INDEX(Kalender!GG$81:GG$110,MAX(1,$E64))&gt;INDEX(Kalender!$B$81:$B$110,MAX(1,$E64))),AND($F64&gt;0,INDEX(Kalender!GG$81:GG$110,MAX(1,$F64))&gt;INDEX(Kalender!$B$81:$B$110,MAX(1,$F64)))),2,0))</f>
        <v>0</v>
      </c>
      <c r="GH64" s="5" t="n">
        <f aca="false">IF(Kalender!GH64&lt;&gt;1,0,IF(AND($B64&gt;0,INDEX(Kalender!GH$68:GH$77,MAX(1,$B64))&gt;INDEX(Kalender!$B$68:$B$77,MAX(1,$B64))),1,0)+IF(OR(AND($C64&gt;0,INDEX(Kalender!GH$81:GH$110,MAX(1,$C64))&gt;INDEX(Kalender!$B$81:$B$110,MAX(1,$C64))),AND($D64&gt;0,INDEX(Kalender!GH$81:GH$110,MAX(1,$D64))&gt;INDEX(Kalender!$B$81:$B$110,MAX(1,$D64))),AND($E64&gt;0,INDEX(Kalender!GH$81:GH$110,MAX(1,$E64))&gt;INDEX(Kalender!$B$81:$B$110,MAX(1,$E64))),AND($F64&gt;0,INDEX(Kalender!GH$81:GH$110,MAX(1,$F64))&gt;INDEX(Kalender!$B$81:$B$110,MAX(1,$F64)))),2,0))</f>
        <v>0</v>
      </c>
      <c r="GI64" s="5" t="n">
        <f aca="false">IF(Kalender!GI64&lt;&gt;1,0,IF(AND($B64&gt;0,INDEX(Kalender!GI$68:GI$77,MAX(1,$B64))&gt;INDEX(Kalender!$B$68:$B$77,MAX(1,$B64))),1,0)+IF(OR(AND($C64&gt;0,INDEX(Kalender!GI$81:GI$110,MAX(1,$C64))&gt;INDEX(Kalender!$B$81:$B$110,MAX(1,$C64))),AND($D64&gt;0,INDEX(Kalender!GI$81:GI$110,MAX(1,$D64))&gt;INDEX(Kalender!$B$81:$B$110,MAX(1,$D64))),AND($E64&gt;0,INDEX(Kalender!GI$81:GI$110,MAX(1,$E64))&gt;INDEX(Kalender!$B$81:$B$110,MAX(1,$E64))),AND($F64&gt;0,INDEX(Kalender!GI$81:GI$110,MAX(1,$F64))&gt;INDEX(Kalender!$B$81:$B$110,MAX(1,$F64)))),2,0))</f>
        <v>0</v>
      </c>
      <c r="GJ64" s="5" t="n">
        <f aca="false">IF(Kalender!GJ64&lt;&gt;1,0,IF(AND($B64&gt;0,INDEX(Kalender!GJ$68:GJ$77,MAX(1,$B64))&gt;INDEX(Kalender!$B$68:$B$77,MAX(1,$B64))),1,0)+IF(OR(AND($C64&gt;0,INDEX(Kalender!GJ$81:GJ$110,MAX(1,$C64))&gt;INDEX(Kalender!$B$81:$B$110,MAX(1,$C64))),AND($D64&gt;0,INDEX(Kalender!GJ$81:GJ$110,MAX(1,$D64))&gt;INDEX(Kalender!$B$81:$B$110,MAX(1,$D64))),AND($E64&gt;0,INDEX(Kalender!GJ$81:GJ$110,MAX(1,$E64))&gt;INDEX(Kalender!$B$81:$B$110,MAX(1,$E64))),AND($F64&gt;0,INDEX(Kalender!GJ$81:GJ$110,MAX(1,$F64))&gt;INDEX(Kalender!$B$81:$B$110,MAX(1,$F64)))),2,0))</f>
        <v>0</v>
      </c>
      <c r="GK64" s="5" t="n">
        <f aca="false">IF(Kalender!GK64&lt;&gt;1,0,IF(AND($B64&gt;0,INDEX(Kalender!GK$68:GK$77,MAX(1,$B64))&gt;INDEX(Kalender!$B$68:$B$77,MAX(1,$B64))),1,0)+IF(OR(AND($C64&gt;0,INDEX(Kalender!GK$81:GK$110,MAX(1,$C64))&gt;INDEX(Kalender!$B$81:$B$110,MAX(1,$C64))),AND($D64&gt;0,INDEX(Kalender!GK$81:GK$110,MAX(1,$D64))&gt;INDEX(Kalender!$B$81:$B$110,MAX(1,$D64))),AND($E64&gt;0,INDEX(Kalender!GK$81:GK$110,MAX(1,$E64))&gt;INDEX(Kalender!$B$81:$B$110,MAX(1,$E64))),AND($F64&gt;0,INDEX(Kalender!GK$81:GK$110,MAX(1,$F64))&gt;INDEX(Kalender!$B$81:$B$110,MAX(1,$F64)))),2,0))</f>
        <v>0</v>
      </c>
      <c r="GL64" s="5" t="n">
        <f aca="false">IF(Kalender!GL64&lt;&gt;1,0,IF(AND($B64&gt;0,INDEX(Kalender!GL$68:GL$77,MAX(1,$B64))&gt;INDEX(Kalender!$B$68:$B$77,MAX(1,$B64))),1,0)+IF(OR(AND($C64&gt;0,INDEX(Kalender!GL$81:GL$110,MAX(1,$C64))&gt;INDEX(Kalender!$B$81:$B$110,MAX(1,$C64))),AND($D64&gt;0,INDEX(Kalender!GL$81:GL$110,MAX(1,$D64))&gt;INDEX(Kalender!$B$81:$B$110,MAX(1,$D64))),AND($E64&gt;0,INDEX(Kalender!GL$81:GL$110,MAX(1,$E64))&gt;INDEX(Kalender!$B$81:$B$110,MAX(1,$E64))),AND($F64&gt;0,INDEX(Kalender!GL$81:GL$110,MAX(1,$F64))&gt;INDEX(Kalender!$B$81:$B$110,MAX(1,$F64)))),2,0))</f>
        <v>0</v>
      </c>
      <c r="GM64" s="5" t="n">
        <f aca="false">IF(Kalender!GM64&lt;&gt;1,0,IF(AND($B64&gt;0,INDEX(Kalender!GM$68:GM$77,MAX(1,$B64))&gt;INDEX(Kalender!$B$68:$B$77,MAX(1,$B64))),1,0)+IF(OR(AND($C64&gt;0,INDEX(Kalender!GM$81:GM$110,MAX(1,$C64))&gt;INDEX(Kalender!$B$81:$B$110,MAX(1,$C64))),AND($D64&gt;0,INDEX(Kalender!GM$81:GM$110,MAX(1,$D64))&gt;INDEX(Kalender!$B$81:$B$110,MAX(1,$D64))),AND($E64&gt;0,INDEX(Kalender!GM$81:GM$110,MAX(1,$E64))&gt;INDEX(Kalender!$B$81:$B$110,MAX(1,$E64))),AND($F64&gt;0,INDEX(Kalender!GM$81:GM$110,MAX(1,$F64))&gt;INDEX(Kalender!$B$81:$B$110,MAX(1,$F64)))),2,0))</f>
        <v>0</v>
      </c>
      <c r="GN64" s="5" t="n">
        <f aca="false">IF(Kalender!GN64&lt;&gt;1,0,IF(AND($B64&gt;0,INDEX(Kalender!GN$68:GN$77,MAX(1,$B64))&gt;INDEX(Kalender!$B$68:$B$77,MAX(1,$B64))),1,0)+IF(OR(AND($C64&gt;0,INDEX(Kalender!GN$81:GN$110,MAX(1,$C64))&gt;INDEX(Kalender!$B$81:$B$110,MAX(1,$C64))),AND($D64&gt;0,INDEX(Kalender!GN$81:GN$110,MAX(1,$D64))&gt;INDEX(Kalender!$B$81:$B$110,MAX(1,$D64))),AND($E64&gt;0,INDEX(Kalender!GN$81:GN$110,MAX(1,$E64))&gt;INDEX(Kalender!$B$81:$B$110,MAX(1,$E64))),AND($F64&gt;0,INDEX(Kalender!GN$81:GN$110,MAX(1,$F64))&gt;INDEX(Kalender!$B$81:$B$110,MAX(1,$F64)))),2,0))</f>
        <v>0</v>
      </c>
      <c r="GO64" s="5" t="n">
        <f aca="false">IF(Kalender!GO64&lt;&gt;1,0,IF(AND($B64&gt;0,INDEX(Kalender!GO$68:GO$77,MAX(1,$B64))&gt;INDEX(Kalender!$B$68:$B$77,MAX(1,$B64))),1,0)+IF(OR(AND($C64&gt;0,INDEX(Kalender!GO$81:GO$110,MAX(1,$C64))&gt;INDEX(Kalender!$B$81:$B$110,MAX(1,$C64))),AND($D64&gt;0,INDEX(Kalender!GO$81:GO$110,MAX(1,$D64))&gt;INDEX(Kalender!$B$81:$B$110,MAX(1,$D64))),AND($E64&gt;0,INDEX(Kalender!GO$81:GO$110,MAX(1,$E64))&gt;INDEX(Kalender!$B$81:$B$110,MAX(1,$E64))),AND($F64&gt;0,INDEX(Kalender!GO$81:GO$110,MAX(1,$F64))&gt;INDEX(Kalender!$B$81:$B$110,MAX(1,$F64)))),2,0))</f>
        <v>0</v>
      </c>
      <c r="GP64" s="5" t="n">
        <f aca="false">IF(Kalender!GP64&lt;&gt;1,0,IF(AND($B64&gt;0,INDEX(Kalender!GP$68:GP$77,MAX(1,$B64))&gt;INDEX(Kalender!$B$68:$B$77,MAX(1,$B64))),1,0)+IF(OR(AND($C64&gt;0,INDEX(Kalender!GP$81:GP$110,MAX(1,$C64))&gt;INDEX(Kalender!$B$81:$B$110,MAX(1,$C64))),AND($D64&gt;0,INDEX(Kalender!GP$81:GP$110,MAX(1,$D64))&gt;INDEX(Kalender!$B$81:$B$110,MAX(1,$D64))),AND($E64&gt;0,INDEX(Kalender!GP$81:GP$110,MAX(1,$E64))&gt;INDEX(Kalender!$B$81:$B$110,MAX(1,$E64))),AND($F64&gt;0,INDEX(Kalender!GP$81:GP$110,MAX(1,$F64))&gt;INDEX(Kalender!$B$81:$B$110,MAX(1,$F64)))),2,0))</f>
        <v>0</v>
      </c>
      <c r="GQ64" s="5" t="n">
        <f aca="false">IF(Kalender!GQ64&lt;&gt;1,0,IF(AND($B64&gt;0,INDEX(Kalender!GQ$68:GQ$77,MAX(1,$B64))&gt;INDEX(Kalender!$B$68:$B$77,MAX(1,$B64))),1,0)+IF(OR(AND($C64&gt;0,INDEX(Kalender!GQ$81:GQ$110,MAX(1,$C64))&gt;INDEX(Kalender!$B$81:$B$110,MAX(1,$C64))),AND($D64&gt;0,INDEX(Kalender!GQ$81:GQ$110,MAX(1,$D64))&gt;INDEX(Kalender!$B$81:$B$110,MAX(1,$D64))),AND($E64&gt;0,INDEX(Kalender!GQ$81:GQ$110,MAX(1,$E64))&gt;INDEX(Kalender!$B$81:$B$110,MAX(1,$E64))),AND($F64&gt;0,INDEX(Kalender!GQ$81:GQ$110,MAX(1,$F64))&gt;INDEX(Kalender!$B$81:$B$110,MAX(1,$F64)))),2,0))</f>
        <v>0</v>
      </c>
      <c r="GR64" s="5" t="n">
        <f aca="false">IF(Kalender!GR64&lt;&gt;1,0,IF(AND($B64&gt;0,INDEX(Kalender!GR$68:GR$77,MAX(1,$B64))&gt;INDEX(Kalender!$B$68:$B$77,MAX(1,$B64))),1,0)+IF(OR(AND($C64&gt;0,INDEX(Kalender!GR$81:GR$110,MAX(1,$C64))&gt;INDEX(Kalender!$B$81:$B$110,MAX(1,$C64))),AND($D64&gt;0,INDEX(Kalender!GR$81:GR$110,MAX(1,$D64))&gt;INDEX(Kalender!$B$81:$B$110,MAX(1,$D64))),AND($E64&gt;0,INDEX(Kalender!GR$81:GR$110,MAX(1,$E64))&gt;INDEX(Kalender!$B$81:$B$110,MAX(1,$E64))),AND($F64&gt;0,INDEX(Kalender!GR$81:GR$110,MAX(1,$F64))&gt;INDEX(Kalender!$B$81:$B$110,MAX(1,$F64)))),2,0))</f>
        <v>0</v>
      </c>
      <c r="GS64" s="5" t="n">
        <f aca="false">IF(Kalender!GS64&lt;&gt;1,0,IF(AND($B64&gt;0,INDEX(Kalender!GS$68:GS$77,MAX(1,$B64))&gt;INDEX(Kalender!$B$68:$B$77,MAX(1,$B64))),1,0)+IF(OR(AND($C64&gt;0,INDEX(Kalender!GS$81:GS$110,MAX(1,$C64))&gt;INDEX(Kalender!$B$81:$B$110,MAX(1,$C64))),AND($D64&gt;0,INDEX(Kalender!GS$81:GS$110,MAX(1,$D64))&gt;INDEX(Kalender!$B$81:$B$110,MAX(1,$D64))),AND($E64&gt;0,INDEX(Kalender!GS$81:GS$110,MAX(1,$E64))&gt;INDEX(Kalender!$B$81:$B$110,MAX(1,$E64))),AND($F64&gt;0,INDEX(Kalender!GS$81:GS$110,MAX(1,$F64))&gt;INDEX(Kalender!$B$81:$B$110,MAX(1,$F64)))),2,0))</f>
        <v>0</v>
      </c>
      <c r="GT64" s="5" t="n">
        <f aca="false">IF(Kalender!GT64&lt;&gt;1,0,IF(AND($B64&gt;0,INDEX(Kalender!GT$68:GT$77,MAX(1,$B64))&gt;INDEX(Kalender!$B$68:$B$77,MAX(1,$B64))),1,0)+IF(OR(AND($C64&gt;0,INDEX(Kalender!GT$81:GT$110,MAX(1,$C64))&gt;INDEX(Kalender!$B$81:$B$110,MAX(1,$C64))),AND($D64&gt;0,INDEX(Kalender!GT$81:GT$110,MAX(1,$D64))&gt;INDEX(Kalender!$B$81:$B$110,MAX(1,$D64))),AND($E64&gt;0,INDEX(Kalender!GT$81:GT$110,MAX(1,$E64))&gt;INDEX(Kalender!$B$81:$B$110,MAX(1,$E64))),AND($F64&gt;0,INDEX(Kalender!GT$81:GT$110,MAX(1,$F64))&gt;INDEX(Kalender!$B$81:$B$110,MAX(1,$F64)))),2,0))</f>
        <v>0</v>
      </c>
      <c r="GU64" s="5" t="n">
        <f aca="false">IF(Kalender!GU64&lt;&gt;1,0,IF(AND($B64&gt;0,INDEX(Kalender!GU$68:GU$77,MAX(1,$B64))&gt;INDEX(Kalender!$B$68:$B$77,MAX(1,$B64))),1,0)+IF(OR(AND($C64&gt;0,INDEX(Kalender!GU$81:GU$110,MAX(1,$C64))&gt;INDEX(Kalender!$B$81:$B$110,MAX(1,$C64))),AND($D64&gt;0,INDEX(Kalender!GU$81:GU$110,MAX(1,$D64))&gt;INDEX(Kalender!$B$81:$B$110,MAX(1,$D64))),AND($E64&gt;0,INDEX(Kalender!GU$81:GU$110,MAX(1,$E64))&gt;INDEX(Kalender!$B$81:$B$110,MAX(1,$E64))),AND($F64&gt;0,INDEX(Kalender!GU$81:GU$110,MAX(1,$F64))&gt;INDEX(Kalender!$B$81:$B$110,MAX(1,$F64)))),2,0))</f>
        <v>0</v>
      </c>
      <c r="GV64" s="5" t="n">
        <f aca="false">IF(Kalender!GV64&lt;&gt;1,0,IF(AND($B64&gt;0,INDEX(Kalender!GV$68:GV$77,MAX(1,$B64))&gt;INDEX(Kalender!$B$68:$B$77,MAX(1,$B64))),1,0)+IF(OR(AND($C64&gt;0,INDEX(Kalender!GV$81:GV$110,MAX(1,$C64))&gt;INDEX(Kalender!$B$81:$B$110,MAX(1,$C64))),AND($D64&gt;0,INDEX(Kalender!GV$81:GV$110,MAX(1,$D64))&gt;INDEX(Kalender!$B$81:$B$110,MAX(1,$D64))),AND($E64&gt;0,INDEX(Kalender!GV$81:GV$110,MAX(1,$E64))&gt;INDEX(Kalender!$B$81:$B$110,MAX(1,$E64))),AND($F64&gt;0,INDEX(Kalender!GV$81:GV$110,MAX(1,$F64))&gt;INDEX(Kalender!$B$81:$B$110,MAX(1,$F64)))),2,0))</f>
        <v>0</v>
      </c>
      <c r="GW64" s="5" t="n">
        <f aca="false">IF(Kalender!GW64&lt;&gt;1,0,IF(AND($B64&gt;0,INDEX(Kalender!GW$68:GW$77,MAX(1,$B64))&gt;INDEX(Kalender!$B$68:$B$77,MAX(1,$B64))),1,0)+IF(OR(AND($C64&gt;0,INDEX(Kalender!GW$81:GW$110,MAX(1,$C64))&gt;INDEX(Kalender!$B$81:$B$110,MAX(1,$C64))),AND($D64&gt;0,INDEX(Kalender!GW$81:GW$110,MAX(1,$D64))&gt;INDEX(Kalender!$B$81:$B$110,MAX(1,$D64))),AND($E64&gt;0,INDEX(Kalender!GW$81:GW$110,MAX(1,$E64))&gt;INDEX(Kalender!$B$81:$B$110,MAX(1,$E64))),AND($F64&gt;0,INDEX(Kalender!GW$81:GW$110,MAX(1,$F64))&gt;INDEX(Kalender!$B$81:$B$110,MAX(1,$F64)))),2,0))</f>
        <v>0</v>
      </c>
      <c r="GX64" s="5" t="n">
        <f aca="false">IF(Kalender!GX64&lt;&gt;1,0,IF(AND($B64&gt;0,INDEX(Kalender!GX$68:GX$77,MAX(1,$B64))&gt;INDEX(Kalender!$B$68:$B$77,MAX(1,$B64))),1,0)+IF(OR(AND($C64&gt;0,INDEX(Kalender!GX$81:GX$110,MAX(1,$C64))&gt;INDEX(Kalender!$B$81:$B$110,MAX(1,$C64))),AND($D64&gt;0,INDEX(Kalender!GX$81:GX$110,MAX(1,$D64))&gt;INDEX(Kalender!$B$81:$B$110,MAX(1,$D64))),AND($E64&gt;0,INDEX(Kalender!GX$81:GX$110,MAX(1,$E64))&gt;INDEX(Kalender!$B$81:$B$110,MAX(1,$E64))),AND($F64&gt;0,INDEX(Kalender!GX$81:GX$110,MAX(1,$F64))&gt;INDEX(Kalender!$B$81:$B$110,MAX(1,$F64)))),2,0))</f>
        <v>0</v>
      </c>
      <c r="GY64" s="5" t="n">
        <f aca="false">IF(Kalender!GY64&lt;&gt;1,0,IF(AND($B64&gt;0,INDEX(Kalender!GY$68:GY$77,MAX(1,$B64))&gt;INDEX(Kalender!$B$68:$B$77,MAX(1,$B64))),1,0)+IF(OR(AND($C64&gt;0,INDEX(Kalender!GY$81:GY$110,MAX(1,$C64))&gt;INDEX(Kalender!$B$81:$B$110,MAX(1,$C64))),AND($D64&gt;0,INDEX(Kalender!GY$81:GY$110,MAX(1,$D64))&gt;INDEX(Kalender!$B$81:$B$110,MAX(1,$D64))),AND($E64&gt;0,INDEX(Kalender!GY$81:GY$110,MAX(1,$E64))&gt;INDEX(Kalender!$B$81:$B$110,MAX(1,$E64))),AND($F64&gt;0,INDEX(Kalender!GY$81:GY$110,MAX(1,$F64))&gt;INDEX(Kalender!$B$81:$B$110,MAX(1,$F64)))),2,0))</f>
        <v>0</v>
      </c>
      <c r="GZ64" s="5" t="n">
        <f aca="false">IF(Kalender!GZ64&lt;&gt;1,0,IF(AND($B64&gt;0,INDEX(Kalender!GZ$68:GZ$77,MAX(1,$B64))&gt;INDEX(Kalender!$B$68:$B$77,MAX(1,$B64))),1,0)+IF(OR(AND($C64&gt;0,INDEX(Kalender!GZ$81:GZ$110,MAX(1,$C64))&gt;INDEX(Kalender!$B$81:$B$110,MAX(1,$C64))),AND($D64&gt;0,INDEX(Kalender!GZ$81:GZ$110,MAX(1,$D64))&gt;INDEX(Kalender!$B$81:$B$110,MAX(1,$D64))),AND($E64&gt;0,INDEX(Kalender!GZ$81:GZ$110,MAX(1,$E64))&gt;INDEX(Kalender!$B$81:$B$110,MAX(1,$E64))),AND($F64&gt;0,INDEX(Kalender!GZ$81:GZ$110,MAX(1,$F64))&gt;INDEX(Kalender!$B$81:$B$110,MAX(1,$F64)))),2,0))</f>
        <v>0</v>
      </c>
      <c r="HA64" s="5" t="n">
        <f aca="false">IF(Kalender!HA64&lt;&gt;1,0,IF(AND($B64&gt;0,INDEX(Kalender!HA$68:HA$77,MAX(1,$B64))&gt;INDEX(Kalender!$B$68:$B$77,MAX(1,$B64))),1,0)+IF(OR(AND($C64&gt;0,INDEX(Kalender!HA$81:HA$110,MAX(1,$C64))&gt;INDEX(Kalender!$B$81:$B$110,MAX(1,$C64))),AND($D64&gt;0,INDEX(Kalender!HA$81:HA$110,MAX(1,$D64))&gt;INDEX(Kalender!$B$81:$B$110,MAX(1,$D64))),AND($E64&gt;0,INDEX(Kalender!HA$81:HA$110,MAX(1,$E64))&gt;INDEX(Kalender!$B$81:$B$110,MAX(1,$E64))),AND($F64&gt;0,INDEX(Kalender!HA$81:HA$110,MAX(1,$F64))&gt;INDEX(Kalender!$B$81:$B$110,MAX(1,$F64)))),2,0))</f>
        <v>0</v>
      </c>
      <c r="HB64" s="5" t="n">
        <f aca="false">IF(Kalender!HB64&lt;&gt;1,0,IF(AND($B64&gt;0,INDEX(Kalender!HB$68:HB$77,MAX(1,$B64))&gt;INDEX(Kalender!$B$68:$B$77,MAX(1,$B64))),1,0)+IF(OR(AND($C64&gt;0,INDEX(Kalender!HB$81:HB$110,MAX(1,$C64))&gt;INDEX(Kalender!$B$81:$B$110,MAX(1,$C64))),AND($D64&gt;0,INDEX(Kalender!HB$81:HB$110,MAX(1,$D64))&gt;INDEX(Kalender!$B$81:$B$110,MAX(1,$D64))),AND($E64&gt;0,INDEX(Kalender!HB$81:HB$110,MAX(1,$E64))&gt;INDEX(Kalender!$B$81:$B$110,MAX(1,$E64))),AND($F64&gt;0,INDEX(Kalender!HB$81:HB$110,MAX(1,$F64))&gt;INDEX(Kalender!$B$81:$B$110,MAX(1,$F64)))),2,0))</f>
        <v>0</v>
      </c>
      <c r="HC64" s="5" t="n">
        <f aca="false">IF(Kalender!HC64&lt;&gt;1,0,IF(AND($B64&gt;0,INDEX(Kalender!HC$68:HC$77,MAX(1,$B64))&gt;INDEX(Kalender!$B$68:$B$77,MAX(1,$B64))),1,0)+IF(OR(AND($C64&gt;0,INDEX(Kalender!HC$81:HC$110,MAX(1,$C64))&gt;INDEX(Kalender!$B$81:$B$110,MAX(1,$C64))),AND($D64&gt;0,INDEX(Kalender!HC$81:HC$110,MAX(1,$D64))&gt;INDEX(Kalender!$B$81:$B$110,MAX(1,$D64))),AND($E64&gt;0,INDEX(Kalender!HC$81:HC$110,MAX(1,$E64))&gt;INDEX(Kalender!$B$81:$B$110,MAX(1,$E64))),AND($F64&gt;0,INDEX(Kalender!HC$81:HC$110,MAX(1,$F64))&gt;INDEX(Kalender!$B$81:$B$110,MAX(1,$F64)))),2,0))</f>
        <v>0</v>
      </c>
      <c r="HD64" s="5" t="n">
        <f aca="false">IF(Kalender!HD64&lt;&gt;1,0,IF(AND($B64&gt;0,INDEX(Kalender!HD$68:HD$77,MAX(1,$B64))&gt;INDEX(Kalender!$B$68:$B$77,MAX(1,$B64))),1,0)+IF(OR(AND($C64&gt;0,INDEX(Kalender!HD$81:HD$110,MAX(1,$C64))&gt;INDEX(Kalender!$B$81:$B$110,MAX(1,$C64))),AND($D64&gt;0,INDEX(Kalender!HD$81:HD$110,MAX(1,$D64))&gt;INDEX(Kalender!$B$81:$B$110,MAX(1,$D64))),AND($E64&gt;0,INDEX(Kalender!HD$81:HD$110,MAX(1,$E64))&gt;INDEX(Kalender!$B$81:$B$110,MAX(1,$E64))),AND($F64&gt;0,INDEX(Kalender!HD$81:HD$110,MAX(1,$F64))&gt;INDEX(Kalender!$B$81:$B$110,MAX(1,$F64)))),2,0))</f>
        <v>0</v>
      </c>
      <c r="HE64" s="5" t="n">
        <f aca="false">IF(Kalender!HE64&lt;&gt;1,0,IF(AND($B64&gt;0,INDEX(Kalender!HE$68:HE$77,MAX(1,$B64))&gt;INDEX(Kalender!$B$68:$B$77,MAX(1,$B64))),1,0)+IF(OR(AND($C64&gt;0,INDEX(Kalender!HE$81:HE$110,MAX(1,$C64))&gt;INDEX(Kalender!$B$81:$B$110,MAX(1,$C64))),AND($D64&gt;0,INDEX(Kalender!HE$81:HE$110,MAX(1,$D64))&gt;INDEX(Kalender!$B$81:$B$110,MAX(1,$D64))),AND($E64&gt;0,INDEX(Kalender!HE$81:HE$110,MAX(1,$E64))&gt;INDEX(Kalender!$B$81:$B$110,MAX(1,$E64))),AND($F64&gt;0,INDEX(Kalender!HE$81:HE$110,MAX(1,$F64))&gt;INDEX(Kalender!$B$81:$B$110,MAX(1,$F64)))),2,0))</f>
        <v>0</v>
      </c>
      <c r="HF64" s="5" t="n">
        <f aca="false">IF(Kalender!HF64&lt;&gt;1,0,IF(AND($B64&gt;0,INDEX(Kalender!HF$68:HF$77,MAX(1,$B64))&gt;INDEX(Kalender!$B$68:$B$77,MAX(1,$B64))),1,0)+IF(OR(AND($C64&gt;0,INDEX(Kalender!HF$81:HF$110,MAX(1,$C64))&gt;INDEX(Kalender!$B$81:$B$110,MAX(1,$C64))),AND($D64&gt;0,INDEX(Kalender!HF$81:HF$110,MAX(1,$D64))&gt;INDEX(Kalender!$B$81:$B$110,MAX(1,$D64))),AND($E64&gt;0,INDEX(Kalender!HF$81:HF$110,MAX(1,$E64))&gt;INDEX(Kalender!$B$81:$B$110,MAX(1,$E64))),AND($F64&gt;0,INDEX(Kalender!HF$81:HF$110,MAX(1,$F64))&gt;INDEX(Kalender!$B$81:$B$110,MAX(1,$F64)))),2,0))</f>
        <v>0</v>
      </c>
      <c r="HG64" s="5" t="n">
        <f aca="false">IF(Kalender!HG64&lt;&gt;1,0,IF(AND($B64&gt;0,INDEX(Kalender!HG$68:HG$77,MAX(1,$B64))&gt;INDEX(Kalender!$B$68:$B$77,MAX(1,$B64))),1,0)+IF(OR(AND($C64&gt;0,INDEX(Kalender!HG$81:HG$110,MAX(1,$C64))&gt;INDEX(Kalender!$B$81:$B$110,MAX(1,$C64))),AND($D64&gt;0,INDEX(Kalender!HG$81:HG$110,MAX(1,$D64))&gt;INDEX(Kalender!$B$81:$B$110,MAX(1,$D64))),AND($E64&gt;0,INDEX(Kalender!HG$81:HG$110,MAX(1,$E64))&gt;INDEX(Kalender!$B$81:$B$110,MAX(1,$E64))),AND($F64&gt;0,INDEX(Kalender!HG$81:HG$110,MAX(1,$F64))&gt;INDEX(Kalender!$B$81:$B$110,MAX(1,$F64)))),2,0))</f>
        <v>0</v>
      </c>
      <c r="HH64" s="5" t="n">
        <f aca="false">IF(Kalender!HH64&lt;&gt;1,0,IF(AND($B64&gt;0,INDEX(Kalender!HH$68:HH$77,MAX(1,$B64))&gt;INDEX(Kalender!$B$68:$B$77,MAX(1,$B64))),1,0)+IF(OR(AND($C64&gt;0,INDEX(Kalender!HH$81:HH$110,MAX(1,$C64))&gt;INDEX(Kalender!$B$81:$B$110,MAX(1,$C64))),AND($D64&gt;0,INDEX(Kalender!HH$81:HH$110,MAX(1,$D64))&gt;INDEX(Kalender!$B$81:$B$110,MAX(1,$D64))),AND($E64&gt;0,INDEX(Kalender!HH$81:HH$110,MAX(1,$E64))&gt;INDEX(Kalender!$B$81:$B$110,MAX(1,$E64))),AND($F64&gt;0,INDEX(Kalender!HH$81:HH$110,MAX(1,$F64))&gt;INDEX(Kalender!$B$81:$B$110,MAX(1,$F64)))),2,0))</f>
        <v>0</v>
      </c>
      <c r="HI64" s="5" t="n">
        <f aca="false">IF(Kalender!HI64&lt;&gt;1,0,IF(AND($B64&gt;0,INDEX(Kalender!HI$68:HI$77,MAX(1,$B64))&gt;INDEX(Kalender!$B$68:$B$77,MAX(1,$B64))),1,0)+IF(OR(AND($C64&gt;0,INDEX(Kalender!HI$81:HI$110,MAX(1,$C64))&gt;INDEX(Kalender!$B$81:$B$110,MAX(1,$C64))),AND($D64&gt;0,INDEX(Kalender!HI$81:HI$110,MAX(1,$D64))&gt;INDEX(Kalender!$B$81:$B$110,MAX(1,$D64))),AND($E64&gt;0,INDEX(Kalender!HI$81:HI$110,MAX(1,$E64))&gt;INDEX(Kalender!$B$81:$B$110,MAX(1,$E64))),AND($F64&gt;0,INDEX(Kalender!HI$81:HI$110,MAX(1,$F64))&gt;INDEX(Kalender!$B$81:$B$110,MAX(1,$F64)))),2,0))</f>
        <v>0</v>
      </c>
      <c r="HJ64" s="5" t="n">
        <f aca="false">IF(Kalender!HJ64&lt;&gt;1,0,IF(AND($B64&gt;0,INDEX(Kalender!HJ$68:HJ$77,MAX(1,$B64))&gt;INDEX(Kalender!$B$68:$B$77,MAX(1,$B64))),1,0)+IF(OR(AND($C64&gt;0,INDEX(Kalender!HJ$81:HJ$110,MAX(1,$C64))&gt;INDEX(Kalender!$B$81:$B$110,MAX(1,$C64))),AND($D64&gt;0,INDEX(Kalender!HJ$81:HJ$110,MAX(1,$D64))&gt;INDEX(Kalender!$B$81:$B$110,MAX(1,$D64))),AND($E64&gt;0,INDEX(Kalender!HJ$81:HJ$110,MAX(1,$E64))&gt;INDEX(Kalender!$B$81:$B$110,MAX(1,$E64))),AND($F64&gt;0,INDEX(Kalender!HJ$81:HJ$110,MAX(1,$F64))&gt;INDEX(Kalender!$B$81:$B$110,MAX(1,$F64)))),2,0))</f>
        <v>0</v>
      </c>
      <c r="HK64" s="5" t="n">
        <f aca="false">IF(Kalender!HK64&lt;&gt;1,0,IF(AND($B64&gt;0,INDEX(Kalender!HK$68:HK$77,MAX(1,$B64))&gt;INDEX(Kalender!$B$68:$B$77,MAX(1,$B64))),1,0)+IF(OR(AND($C64&gt;0,INDEX(Kalender!HK$81:HK$110,MAX(1,$C64))&gt;INDEX(Kalender!$B$81:$B$110,MAX(1,$C64))),AND($D64&gt;0,INDEX(Kalender!HK$81:HK$110,MAX(1,$D64))&gt;INDEX(Kalender!$B$81:$B$110,MAX(1,$D64))),AND($E64&gt;0,INDEX(Kalender!HK$81:HK$110,MAX(1,$E64))&gt;INDEX(Kalender!$B$81:$B$110,MAX(1,$E64))),AND($F64&gt;0,INDEX(Kalender!HK$81:HK$110,MAX(1,$F64))&gt;INDEX(Kalender!$B$81:$B$110,MAX(1,$F64)))),2,0))</f>
        <v>0</v>
      </c>
      <c r="HL64" s="5" t="n">
        <f aca="false">IF(Kalender!HL64&lt;&gt;1,0,IF(AND($B64&gt;0,INDEX(Kalender!HL$68:HL$77,MAX(1,$B64))&gt;INDEX(Kalender!$B$68:$B$77,MAX(1,$B64))),1,0)+IF(OR(AND($C64&gt;0,INDEX(Kalender!HL$81:HL$110,MAX(1,$C64))&gt;INDEX(Kalender!$B$81:$B$110,MAX(1,$C64))),AND($D64&gt;0,INDEX(Kalender!HL$81:HL$110,MAX(1,$D64))&gt;INDEX(Kalender!$B$81:$B$110,MAX(1,$D64))),AND($E64&gt;0,INDEX(Kalender!HL$81:HL$110,MAX(1,$E64))&gt;INDEX(Kalender!$B$81:$B$110,MAX(1,$E64))),AND($F64&gt;0,INDEX(Kalender!HL$81:HL$110,MAX(1,$F64))&gt;INDEX(Kalender!$B$81:$B$110,MAX(1,$F64)))),2,0))</f>
        <v>0</v>
      </c>
      <c r="HM64" s="5" t="n">
        <f aca="false">IF(Kalender!HM64&lt;&gt;1,0,IF(AND($B64&gt;0,INDEX(Kalender!HM$68:HM$77,MAX(1,$B64))&gt;INDEX(Kalender!$B$68:$B$77,MAX(1,$B64))),1,0)+IF(OR(AND($C64&gt;0,INDEX(Kalender!HM$81:HM$110,MAX(1,$C64))&gt;INDEX(Kalender!$B$81:$B$110,MAX(1,$C64))),AND($D64&gt;0,INDEX(Kalender!HM$81:HM$110,MAX(1,$D64))&gt;INDEX(Kalender!$B$81:$B$110,MAX(1,$D64))),AND($E64&gt;0,INDEX(Kalender!HM$81:HM$110,MAX(1,$E64))&gt;INDEX(Kalender!$B$81:$B$110,MAX(1,$E64))),AND($F64&gt;0,INDEX(Kalender!HM$81:HM$110,MAX(1,$F64))&gt;INDEX(Kalender!$B$81:$B$110,MAX(1,$F64)))),2,0))</f>
        <v>0</v>
      </c>
      <c r="HN64" s="5" t="n">
        <f aca="false">IF(Kalender!HN64&lt;&gt;1,0,IF(AND($B64&gt;0,INDEX(Kalender!HN$68:HN$77,MAX(1,$B64))&gt;INDEX(Kalender!$B$68:$B$77,MAX(1,$B64))),1,0)+IF(OR(AND($C64&gt;0,INDEX(Kalender!HN$81:HN$110,MAX(1,$C64))&gt;INDEX(Kalender!$B$81:$B$110,MAX(1,$C64))),AND($D64&gt;0,INDEX(Kalender!HN$81:HN$110,MAX(1,$D64))&gt;INDEX(Kalender!$B$81:$B$110,MAX(1,$D64))),AND($E64&gt;0,INDEX(Kalender!HN$81:HN$110,MAX(1,$E64))&gt;INDEX(Kalender!$B$81:$B$110,MAX(1,$E64))),AND($F64&gt;0,INDEX(Kalender!HN$81:HN$110,MAX(1,$F64))&gt;INDEX(Kalender!$B$81:$B$110,MAX(1,$F64)))),2,0))</f>
        <v>0</v>
      </c>
      <c r="HO64" s="5" t="n">
        <f aca="false">IF(Kalender!HO64&lt;&gt;1,0,IF(AND($B64&gt;0,INDEX(Kalender!HO$68:HO$77,MAX(1,$B64))&gt;INDEX(Kalender!$B$68:$B$77,MAX(1,$B64))),1,0)+IF(OR(AND($C64&gt;0,INDEX(Kalender!HO$81:HO$110,MAX(1,$C64))&gt;INDEX(Kalender!$B$81:$B$110,MAX(1,$C64))),AND($D64&gt;0,INDEX(Kalender!HO$81:HO$110,MAX(1,$D64))&gt;INDEX(Kalender!$B$81:$B$110,MAX(1,$D64))),AND($E64&gt;0,INDEX(Kalender!HO$81:HO$110,MAX(1,$E64))&gt;INDEX(Kalender!$B$81:$B$110,MAX(1,$E64))),AND($F64&gt;0,INDEX(Kalender!HO$81:HO$110,MAX(1,$F64))&gt;INDEX(Kalender!$B$81:$B$110,MAX(1,$F64)))),2,0))</f>
        <v>0</v>
      </c>
      <c r="HP64" s="5" t="n">
        <f aca="false">IF(Kalender!HP64&lt;&gt;1,0,IF(AND($B64&gt;0,INDEX(Kalender!HP$68:HP$77,MAX(1,$B64))&gt;INDEX(Kalender!$B$68:$B$77,MAX(1,$B64))),1,0)+IF(OR(AND($C64&gt;0,INDEX(Kalender!HP$81:HP$110,MAX(1,$C64))&gt;INDEX(Kalender!$B$81:$B$110,MAX(1,$C64))),AND($D64&gt;0,INDEX(Kalender!HP$81:HP$110,MAX(1,$D64))&gt;INDEX(Kalender!$B$81:$B$110,MAX(1,$D64))),AND($E64&gt;0,INDEX(Kalender!HP$81:HP$110,MAX(1,$E64))&gt;INDEX(Kalender!$B$81:$B$110,MAX(1,$E64))),AND($F64&gt;0,INDEX(Kalender!HP$81:HP$110,MAX(1,$F64))&gt;INDEX(Kalender!$B$81:$B$110,MAX(1,$F64)))),2,0))</f>
        <v>0</v>
      </c>
      <c r="HQ64" s="5" t="n">
        <f aca="false">IF(Kalender!HQ64&lt;&gt;1,0,IF(AND($B64&gt;0,INDEX(Kalender!HQ$68:HQ$77,MAX(1,$B64))&gt;INDEX(Kalender!$B$68:$B$77,MAX(1,$B64))),1,0)+IF(OR(AND($C64&gt;0,INDEX(Kalender!HQ$81:HQ$110,MAX(1,$C64))&gt;INDEX(Kalender!$B$81:$B$110,MAX(1,$C64))),AND($D64&gt;0,INDEX(Kalender!HQ$81:HQ$110,MAX(1,$D64))&gt;INDEX(Kalender!$B$81:$B$110,MAX(1,$D64))),AND($E64&gt;0,INDEX(Kalender!HQ$81:HQ$110,MAX(1,$E64))&gt;INDEX(Kalender!$B$81:$B$110,MAX(1,$E64))),AND($F64&gt;0,INDEX(Kalender!HQ$81:HQ$110,MAX(1,$F64))&gt;INDEX(Kalender!$B$81:$B$110,MAX(1,$F64)))),2,0))</f>
        <v>0</v>
      </c>
      <c r="HR64" s="5" t="n">
        <f aca="false">IF(Kalender!HR64&lt;&gt;1,0,IF(AND($B64&gt;0,INDEX(Kalender!HR$68:HR$77,MAX(1,$B64))&gt;INDEX(Kalender!$B$68:$B$77,MAX(1,$B64))),1,0)+IF(OR(AND($C64&gt;0,INDEX(Kalender!HR$81:HR$110,MAX(1,$C64))&gt;INDEX(Kalender!$B$81:$B$110,MAX(1,$C64))),AND($D64&gt;0,INDEX(Kalender!HR$81:HR$110,MAX(1,$D64))&gt;INDEX(Kalender!$B$81:$B$110,MAX(1,$D64))),AND($E64&gt;0,INDEX(Kalender!HR$81:HR$110,MAX(1,$E64))&gt;INDEX(Kalender!$B$81:$B$110,MAX(1,$E64))),AND($F64&gt;0,INDEX(Kalender!HR$81:HR$110,MAX(1,$F64))&gt;INDEX(Kalender!$B$81:$B$110,MAX(1,$F64)))),2,0))</f>
        <v>0</v>
      </c>
      <c r="HS64" s="5" t="n">
        <f aca="false">IF(Kalender!HS64&lt;&gt;1,0,IF(AND($B64&gt;0,INDEX(Kalender!HS$68:HS$77,MAX(1,$B64))&gt;INDEX(Kalender!$B$68:$B$77,MAX(1,$B64))),1,0)+IF(OR(AND($C64&gt;0,INDEX(Kalender!HS$81:HS$110,MAX(1,$C64))&gt;INDEX(Kalender!$B$81:$B$110,MAX(1,$C64))),AND($D64&gt;0,INDEX(Kalender!HS$81:HS$110,MAX(1,$D64))&gt;INDEX(Kalender!$B$81:$B$110,MAX(1,$D64))),AND($E64&gt;0,INDEX(Kalender!HS$81:HS$110,MAX(1,$E64))&gt;INDEX(Kalender!$B$81:$B$110,MAX(1,$E64))),AND($F64&gt;0,INDEX(Kalender!HS$81:HS$110,MAX(1,$F64))&gt;INDEX(Kalender!$B$81:$B$110,MAX(1,$F64)))),2,0))</f>
        <v>0</v>
      </c>
      <c r="HT64" s="5" t="n">
        <f aca="false">IF(Kalender!HT64&lt;&gt;1,0,IF(AND($B64&gt;0,INDEX(Kalender!HT$68:HT$77,MAX(1,$B64))&gt;INDEX(Kalender!$B$68:$B$77,MAX(1,$B64))),1,0)+IF(OR(AND($C64&gt;0,INDEX(Kalender!HT$81:HT$110,MAX(1,$C64))&gt;INDEX(Kalender!$B$81:$B$110,MAX(1,$C64))),AND($D64&gt;0,INDEX(Kalender!HT$81:HT$110,MAX(1,$D64))&gt;INDEX(Kalender!$B$81:$B$110,MAX(1,$D64))),AND($E64&gt;0,INDEX(Kalender!HT$81:HT$110,MAX(1,$E64))&gt;INDEX(Kalender!$B$81:$B$110,MAX(1,$E64))),AND($F64&gt;0,INDEX(Kalender!HT$81:HT$110,MAX(1,$F64))&gt;INDEX(Kalender!$B$81:$B$110,MAX(1,$F64)))),2,0))</f>
        <v>0</v>
      </c>
      <c r="HU64" s="5" t="n">
        <f aca="false">IF(Kalender!HU64&lt;&gt;1,0,IF(AND($B64&gt;0,INDEX(Kalender!HU$68:HU$77,MAX(1,$B64))&gt;INDEX(Kalender!$B$68:$B$77,MAX(1,$B64))),1,0)+IF(OR(AND($C64&gt;0,INDEX(Kalender!HU$81:HU$110,MAX(1,$C64))&gt;INDEX(Kalender!$B$81:$B$110,MAX(1,$C64))),AND($D64&gt;0,INDEX(Kalender!HU$81:HU$110,MAX(1,$D64))&gt;INDEX(Kalender!$B$81:$B$110,MAX(1,$D64))),AND($E64&gt;0,INDEX(Kalender!HU$81:HU$110,MAX(1,$E64))&gt;INDEX(Kalender!$B$81:$B$110,MAX(1,$E64))),AND($F64&gt;0,INDEX(Kalender!HU$81:HU$110,MAX(1,$F64))&gt;INDEX(Kalender!$B$81:$B$110,MAX(1,$F64)))),2,0))</f>
        <v>0</v>
      </c>
      <c r="HV64" s="5" t="n">
        <f aca="false">IF(Kalender!HV64&lt;&gt;1,0,IF(AND($B64&gt;0,INDEX(Kalender!HV$68:HV$77,MAX(1,$B64))&gt;INDEX(Kalender!$B$68:$B$77,MAX(1,$B64))),1,0)+IF(OR(AND($C64&gt;0,INDEX(Kalender!HV$81:HV$110,MAX(1,$C64))&gt;INDEX(Kalender!$B$81:$B$110,MAX(1,$C64))),AND($D64&gt;0,INDEX(Kalender!HV$81:HV$110,MAX(1,$D64))&gt;INDEX(Kalender!$B$81:$B$110,MAX(1,$D64))),AND($E64&gt;0,INDEX(Kalender!HV$81:HV$110,MAX(1,$E64))&gt;INDEX(Kalender!$B$81:$B$110,MAX(1,$E64))),AND($F64&gt;0,INDEX(Kalender!HV$81:HV$110,MAX(1,$F64))&gt;INDEX(Kalender!$B$81:$B$110,MAX(1,$F64)))),2,0))</f>
        <v>0</v>
      </c>
      <c r="HW64" s="5" t="n">
        <f aca="false">IF(Kalender!HW64&lt;&gt;1,0,IF(AND($B64&gt;0,INDEX(Kalender!HW$68:HW$77,MAX(1,$B64))&gt;INDEX(Kalender!$B$68:$B$77,MAX(1,$B64))),1,0)+IF(OR(AND($C64&gt;0,INDEX(Kalender!HW$81:HW$110,MAX(1,$C64))&gt;INDEX(Kalender!$B$81:$B$110,MAX(1,$C64))),AND($D64&gt;0,INDEX(Kalender!HW$81:HW$110,MAX(1,$D64))&gt;INDEX(Kalender!$B$81:$B$110,MAX(1,$D64))),AND($E64&gt;0,INDEX(Kalender!HW$81:HW$110,MAX(1,$E64))&gt;INDEX(Kalender!$B$81:$B$110,MAX(1,$E64))),AND($F64&gt;0,INDEX(Kalender!HW$81:HW$110,MAX(1,$F64))&gt;INDEX(Kalender!$B$81:$B$110,MAX(1,$F64)))),2,0))</f>
        <v>0</v>
      </c>
      <c r="HX64" s="5" t="n">
        <f aca="false">IF(Kalender!HX64&lt;&gt;1,0,IF(AND($B64&gt;0,INDEX(Kalender!HX$68:HX$77,MAX(1,$B64))&gt;INDEX(Kalender!$B$68:$B$77,MAX(1,$B64))),1,0)+IF(OR(AND($C64&gt;0,INDEX(Kalender!HX$81:HX$110,MAX(1,$C64))&gt;INDEX(Kalender!$B$81:$B$110,MAX(1,$C64))),AND($D64&gt;0,INDEX(Kalender!HX$81:HX$110,MAX(1,$D64))&gt;INDEX(Kalender!$B$81:$B$110,MAX(1,$D64))),AND($E64&gt;0,INDEX(Kalender!HX$81:HX$110,MAX(1,$E64))&gt;INDEX(Kalender!$B$81:$B$110,MAX(1,$E64))),AND($F64&gt;0,INDEX(Kalender!HX$81:HX$110,MAX(1,$F64))&gt;INDEX(Kalender!$B$81:$B$110,MAX(1,$F64)))),2,0))</f>
        <v>0</v>
      </c>
      <c r="HY64" s="5" t="n">
        <f aca="false">IF(Kalender!HY64&lt;&gt;1,0,IF(AND($B64&gt;0,INDEX(Kalender!HY$68:HY$77,MAX(1,$B64))&gt;INDEX(Kalender!$B$68:$B$77,MAX(1,$B64))),1,0)+IF(OR(AND($C64&gt;0,INDEX(Kalender!HY$81:HY$110,MAX(1,$C64))&gt;INDEX(Kalender!$B$81:$B$110,MAX(1,$C64))),AND($D64&gt;0,INDEX(Kalender!HY$81:HY$110,MAX(1,$D64))&gt;INDEX(Kalender!$B$81:$B$110,MAX(1,$D64))),AND($E64&gt;0,INDEX(Kalender!HY$81:HY$110,MAX(1,$E64))&gt;INDEX(Kalender!$B$81:$B$110,MAX(1,$E64))),AND($F64&gt;0,INDEX(Kalender!HY$81:HY$110,MAX(1,$F64))&gt;INDEX(Kalender!$B$81:$B$110,MAX(1,$F64)))),2,0))</f>
        <v>0</v>
      </c>
      <c r="HZ64" s="5" t="n">
        <f aca="false">IF(Kalender!HZ64&lt;&gt;1,0,IF(AND($B64&gt;0,INDEX(Kalender!HZ$68:HZ$77,MAX(1,$B64))&gt;INDEX(Kalender!$B$68:$B$77,MAX(1,$B64))),1,0)+IF(OR(AND($C64&gt;0,INDEX(Kalender!HZ$81:HZ$110,MAX(1,$C64))&gt;INDEX(Kalender!$B$81:$B$110,MAX(1,$C64))),AND($D64&gt;0,INDEX(Kalender!HZ$81:HZ$110,MAX(1,$D64))&gt;INDEX(Kalender!$B$81:$B$110,MAX(1,$D64))),AND($E64&gt;0,INDEX(Kalender!HZ$81:HZ$110,MAX(1,$E64))&gt;INDEX(Kalender!$B$81:$B$110,MAX(1,$E64))),AND($F64&gt;0,INDEX(Kalender!HZ$81:HZ$110,MAX(1,$F64))&gt;INDEX(Kalender!$B$81:$B$110,MAX(1,$F64)))),2,0))</f>
        <v>0</v>
      </c>
      <c r="IA64" s="5" t="n">
        <f aca="false">IF(Kalender!IA64&lt;&gt;1,0,IF(AND($B64&gt;0,INDEX(Kalender!IA$68:IA$77,MAX(1,$B64))&gt;INDEX(Kalender!$B$68:$B$77,MAX(1,$B64))),1,0)+IF(OR(AND($C64&gt;0,INDEX(Kalender!IA$81:IA$110,MAX(1,$C64))&gt;INDEX(Kalender!$B$81:$B$110,MAX(1,$C64))),AND($D64&gt;0,INDEX(Kalender!IA$81:IA$110,MAX(1,$D64))&gt;INDEX(Kalender!$B$81:$B$110,MAX(1,$D64))),AND($E64&gt;0,INDEX(Kalender!IA$81:IA$110,MAX(1,$E64))&gt;INDEX(Kalender!$B$81:$B$110,MAX(1,$E64))),AND($F64&gt;0,INDEX(Kalender!IA$81:IA$110,MAX(1,$F64))&gt;INDEX(Kalender!$B$81:$B$110,MAX(1,$F64)))),2,0))</f>
        <v>0</v>
      </c>
      <c r="IB64" s="5" t="n">
        <f aca="false">IF(Kalender!IB64&lt;&gt;1,0,IF(AND($B64&gt;0,INDEX(Kalender!IB$68:IB$77,MAX(1,$B64))&gt;INDEX(Kalender!$B$68:$B$77,MAX(1,$B64))),1,0)+IF(OR(AND($C64&gt;0,INDEX(Kalender!IB$81:IB$110,MAX(1,$C64))&gt;INDEX(Kalender!$B$81:$B$110,MAX(1,$C64))),AND($D64&gt;0,INDEX(Kalender!IB$81:IB$110,MAX(1,$D64))&gt;INDEX(Kalender!$B$81:$B$110,MAX(1,$D64))),AND($E64&gt;0,INDEX(Kalender!IB$81:IB$110,MAX(1,$E64))&gt;INDEX(Kalender!$B$81:$B$110,MAX(1,$E64))),AND($F64&gt;0,INDEX(Kalender!IB$81:IB$110,MAX(1,$F64))&gt;INDEX(Kalender!$B$81:$B$110,MAX(1,$F64)))),2,0))</f>
        <v>0</v>
      </c>
      <c r="IC64" s="5" t="n">
        <f aca="false">IF(Kalender!IC64&lt;&gt;1,0,IF(AND($B64&gt;0,INDEX(Kalender!IC$68:IC$77,MAX(1,$B64))&gt;INDEX(Kalender!$B$68:$B$77,MAX(1,$B64))),1,0)+IF(OR(AND($C64&gt;0,INDEX(Kalender!IC$81:IC$110,MAX(1,$C64))&gt;INDEX(Kalender!$B$81:$B$110,MAX(1,$C64))),AND($D64&gt;0,INDEX(Kalender!IC$81:IC$110,MAX(1,$D64))&gt;INDEX(Kalender!$B$81:$B$110,MAX(1,$D64))),AND($E64&gt;0,INDEX(Kalender!IC$81:IC$110,MAX(1,$E64))&gt;INDEX(Kalender!$B$81:$B$110,MAX(1,$E64))),AND($F64&gt;0,INDEX(Kalender!IC$81:IC$110,MAX(1,$F64))&gt;INDEX(Kalender!$B$81:$B$110,MAX(1,$F64)))),2,0))</f>
        <v>0</v>
      </c>
      <c r="ID64" s="5" t="n">
        <f aca="false">IF(Kalender!ID64&lt;&gt;1,0,IF(AND($B64&gt;0,INDEX(Kalender!ID$68:ID$77,MAX(1,$B64))&gt;INDEX(Kalender!$B$68:$B$77,MAX(1,$B64))),1,0)+IF(OR(AND($C64&gt;0,INDEX(Kalender!ID$81:ID$110,MAX(1,$C64))&gt;INDEX(Kalender!$B$81:$B$110,MAX(1,$C64))),AND($D64&gt;0,INDEX(Kalender!ID$81:ID$110,MAX(1,$D64))&gt;INDEX(Kalender!$B$81:$B$110,MAX(1,$D64))),AND($E64&gt;0,INDEX(Kalender!ID$81:ID$110,MAX(1,$E64))&gt;INDEX(Kalender!$B$81:$B$110,MAX(1,$E64))),AND($F64&gt;0,INDEX(Kalender!ID$81:ID$110,MAX(1,$F64))&gt;INDEX(Kalender!$B$81:$B$110,MAX(1,$F64)))),2,0))</f>
        <v>0</v>
      </c>
      <c r="IE64" s="5" t="n">
        <f aca="false">IF(Kalender!IE64&lt;&gt;1,0,IF(AND($B64&gt;0,INDEX(Kalender!IE$68:IE$77,MAX(1,$B64))&gt;INDEX(Kalender!$B$68:$B$77,MAX(1,$B64))),1,0)+IF(OR(AND($C64&gt;0,INDEX(Kalender!IE$81:IE$110,MAX(1,$C64))&gt;INDEX(Kalender!$B$81:$B$110,MAX(1,$C64))),AND($D64&gt;0,INDEX(Kalender!IE$81:IE$110,MAX(1,$D64))&gt;INDEX(Kalender!$B$81:$B$110,MAX(1,$D64))),AND($E64&gt;0,INDEX(Kalender!IE$81:IE$110,MAX(1,$E64))&gt;INDEX(Kalender!$B$81:$B$110,MAX(1,$E64))),AND($F64&gt;0,INDEX(Kalender!IE$81:IE$110,MAX(1,$F64))&gt;INDEX(Kalender!$B$81:$B$110,MAX(1,$F64)))),2,0))</f>
        <v>0</v>
      </c>
      <c r="IF64" s="5" t="n">
        <f aca="false">IF(Kalender!IF64&lt;&gt;1,0,IF(AND($B64&gt;0,INDEX(Kalender!IF$68:IF$77,MAX(1,$B64))&gt;INDEX(Kalender!$B$68:$B$77,MAX(1,$B64))),1,0)+IF(OR(AND($C64&gt;0,INDEX(Kalender!IF$81:IF$110,MAX(1,$C64))&gt;INDEX(Kalender!$B$81:$B$110,MAX(1,$C64))),AND($D64&gt;0,INDEX(Kalender!IF$81:IF$110,MAX(1,$D64))&gt;INDEX(Kalender!$B$81:$B$110,MAX(1,$D64))),AND($E64&gt;0,INDEX(Kalender!IF$81:IF$110,MAX(1,$E64))&gt;INDEX(Kalender!$B$81:$B$110,MAX(1,$E64))),AND($F64&gt;0,INDEX(Kalender!IF$81:IF$110,MAX(1,$F64))&gt;INDEX(Kalender!$B$81:$B$110,MAX(1,$F64)))),2,0))</f>
        <v>0</v>
      </c>
      <c r="IG64" s="5" t="n">
        <f aca="false">IF(Kalender!IG64&lt;&gt;1,0,IF(AND($B64&gt;0,INDEX(Kalender!IG$68:IG$77,MAX(1,$B64))&gt;INDEX(Kalender!$B$68:$B$77,MAX(1,$B64))),1,0)+IF(OR(AND($C64&gt;0,INDEX(Kalender!IG$81:IG$110,MAX(1,$C64))&gt;INDEX(Kalender!$B$81:$B$110,MAX(1,$C64))),AND($D64&gt;0,INDEX(Kalender!IG$81:IG$110,MAX(1,$D64))&gt;INDEX(Kalender!$B$81:$B$110,MAX(1,$D64))),AND($E64&gt;0,INDEX(Kalender!IG$81:IG$110,MAX(1,$E64))&gt;INDEX(Kalender!$B$81:$B$110,MAX(1,$E64))),AND($F64&gt;0,INDEX(Kalender!IG$81:IG$110,MAX(1,$F64))&gt;INDEX(Kalender!$B$81:$B$110,MAX(1,$F64)))),2,0))</f>
        <v>0</v>
      </c>
      <c r="IH64" s="5" t="n">
        <f aca="false">IF(Kalender!IH64&lt;&gt;1,0,IF(AND($B64&gt;0,INDEX(Kalender!IH$68:IH$77,MAX(1,$B64))&gt;INDEX(Kalender!$B$68:$B$77,MAX(1,$B64))),1,0)+IF(OR(AND($C64&gt;0,INDEX(Kalender!IH$81:IH$110,MAX(1,$C64))&gt;INDEX(Kalender!$B$81:$B$110,MAX(1,$C64))),AND($D64&gt;0,INDEX(Kalender!IH$81:IH$110,MAX(1,$D64))&gt;INDEX(Kalender!$B$81:$B$110,MAX(1,$D64))),AND($E64&gt;0,INDEX(Kalender!IH$81:IH$110,MAX(1,$E64))&gt;INDEX(Kalender!$B$81:$B$110,MAX(1,$E64))),AND($F64&gt;0,INDEX(Kalender!IH$81:IH$110,MAX(1,$F64))&gt;INDEX(Kalender!$B$81:$B$110,MAX(1,$F64)))),2,0))</f>
        <v>0</v>
      </c>
      <c r="II64" s="5" t="n">
        <f aca="false">IF(Kalender!II64&lt;&gt;1,0,IF(AND($B64&gt;0,INDEX(Kalender!II$68:II$77,MAX(1,$B64))&gt;INDEX(Kalender!$B$68:$B$77,MAX(1,$B64))),1,0)+IF(OR(AND($C64&gt;0,INDEX(Kalender!II$81:II$110,MAX(1,$C64))&gt;INDEX(Kalender!$B$81:$B$110,MAX(1,$C64))),AND($D64&gt;0,INDEX(Kalender!II$81:II$110,MAX(1,$D64))&gt;INDEX(Kalender!$B$81:$B$110,MAX(1,$D64))),AND($E64&gt;0,INDEX(Kalender!II$81:II$110,MAX(1,$E64))&gt;INDEX(Kalender!$B$81:$B$110,MAX(1,$E64))),AND($F64&gt;0,INDEX(Kalender!II$81:II$110,MAX(1,$F64))&gt;INDEX(Kalender!$B$81:$B$110,MAX(1,$F64)))),2,0))</f>
        <v>0</v>
      </c>
      <c r="IJ64" s="5" t="n">
        <f aca="false">IF(Kalender!IJ64&lt;&gt;1,0,IF(AND($B64&gt;0,INDEX(Kalender!IJ$68:IJ$77,MAX(1,$B64))&gt;INDEX(Kalender!$B$68:$B$77,MAX(1,$B64))),1,0)+IF(OR(AND($C64&gt;0,INDEX(Kalender!IJ$81:IJ$110,MAX(1,$C64))&gt;INDEX(Kalender!$B$81:$B$110,MAX(1,$C64))),AND($D64&gt;0,INDEX(Kalender!IJ$81:IJ$110,MAX(1,$D64))&gt;INDEX(Kalender!$B$81:$B$110,MAX(1,$D64))),AND($E64&gt;0,INDEX(Kalender!IJ$81:IJ$110,MAX(1,$E64))&gt;INDEX(Kalender!$B$81:$B$110,MAX(1,$E64))),AND($F64&gt;0,INDEX(Kalender!IJ$81:IJ$110,MAX(1,$F64))&gt;INDEX(Kalender!$B$81:$B$110,MAX(1,$F64)))),2,0))</f>
        <v>0</v>
      </c>
      <c r="IK64" s="5" t="n">
        <f aca="false">IF(Kalender!IK64&lt;&gt;1,0,IF(AND($B64&gt;0,INDEX(Kalender!IK$68:IK$77,MAX(1,$B64))&gt;INDEX(Kalender!$B$68:$B$77,MAX(1,$B64))),1,0)+IF(OR(AND($C64&gt;0,INDEX(Kalender!IK$81:IK$110,MAX(1,$C64))&gt;INDEX(Kalender!$B$81:$B$110,MAX(1,$C64))),AND($D64&gt;0,INDEX(Kalender!IK$81:IK$110,MAX(1,$D64))&gt;INDEX(Kalender!$B$81:$B$110,MAX(1,$D64))),AND($E64&gt;0,INDEX(Kalender!IK$81:IK$110,MAX(1,$E64))&gt;INDEX(Kalender!$B$81:$B$110,MAX(1,$E64))),AND($F64&gt;0,INDEX(Kalender!IK$81:IK$110,MAX(1,$F64))&gt;INDEX(Kalender!$B$81:$B$110,MAX(1,$F64)))),2,0))</f>
        <v>0</v>
      </c>
      <c r="IL64" s="5" t="n">
        <f aca="false">IF(Kalender!IL64&lt;&gt;1,0,IF(AND($B64&gt;0,INDEX(Kalender!IL$68:IL$77,MAX(1,$B64))&gt;INDEX(Kalender!$B$68:$B$77,MAX(1,$B64))),1,0)+IF(OR(AND($C64&gt;0,INDEX(Kalender!IL$81:IL$110,MAX(1,$C64))&gt;INDEX(Kalender!$B$81:$B$110,MAX(1,$C64))),AND($D64&gt;0,INDEX(Kalender!IL$81:IL$110,MAX(1,$D64))&gt;INDEX(Kalender!$B$81:$B$110,MAX(1,$D64))),AND($E64&gt;0,INDEX(Kalender!IL$81:IL$110,MAX(1,$E64))&gt;INDEX(Kalender!$B$81:$B$110,MAX(1,$E64))),AND($F64&gt;0,INDEX(Kalender!IL$81:IL$110,MAX(1,$F64))&gt;INDEX(Kalender!$B$81:$B$110,MAX(1,$F64)))),2,0))</f>
        <v>0</v>
      </c>
      <c r="IM64" s="5" t="n">
        <f aca="false">IF(Kalender!IM64&lt;&gt;1,0,IF(AND($B64&gt;0,INDEX(Kalender!IM$68:IM$77,MAX(1,$B64))&gt;INDEX(Kalender!$B$68:$B$77,MAX(1,$B64))),1,0)+IF(OR(AND($C64&gt;0,INDEX(Kalender!IM$81:IM$110,MAX(1,$C64))&gt;INDEX(Kalender!$B$81:$B$110,MAX(1,$C64))),AND($D64&gt;0,INDEX(Kalender!IM$81:IM$110,MAX(1,$D64))&gt;INDEX(Kalender!$B$81:$B$110,MAX(1,$D64))),AND($E64&gt;0,INDEX(Kalender!IM$81:IM$110,MAX(1,$E64))&gt;INDEX(Kalender!$B$81:$B$110,MAX(1,$E64))),AND($F64&gt;0,INDEX(Kalender!IM$81:IM$110,MAX(1,$F64))&gt;INDEX(Kalender!$B$81:$B$110,MAX(1,$F64)))),2,0))</f>
        <v>0</v>
      </c>
      <c r="IN64" s="5" t="n">
        <f aca="false">IF(Kalender!IN64&lt;&gt;1,0,IF(AND($B64&gt;0,INDEX(Kalender!IN$68:IN$77,MAX(1,$B64))&gt;INDEX(Kalender!$B$68:$B$77,MAX(1,$B64))),1,0)+IF(OR(AND($C64&gt;0,INDEX(Kalender!IN$81:IN$110,MAX(1,$C64))&gt;INDEX(Kalender!$B$81:$B$110,MAX(1,$C64))),AND($D64&gt;0,INDEX(Kalender!IN$81:IN$110,MAX(1,$D64))&gt;INDEX(Kalender!$B$81:$B$110,MAX(1,$D64))),AND($E64&gt;0,INDEX(Kalender!IN$81:IN$110,MAX(1,$E64))&gt;INDEX(Kalender!$B$81:$B$110,MAX(1,$E64))),AND($F64&gt;0,INDEX(Kalender!IN$81:IN$110,MAX(1,$F64))&gt;INDEX(Kalender!$B$81:$B$110,MAX(1,$F64)))),2,0))</f>
        <v>0</v>
      </c>
      <c r="IO64" s="5" t="n">
        <f aca="false">IF(Kalender!IO64&lt;&gt;1,0,IF(AND($B64&gt;0,INDEX(Kalender!IO$68:IO$77,MAX(1,$B64))&gt;INDEX(Kalender!$B$68:$B$77,MAX(1,$B64))),1,0)+IF(OR(AND($C64&gt;0,INDEX(Kalender!IO$81:IO$110,MAX(1,$C64))&gt;INDEX(Kalender!$B$81:$B$110,MAX(1,$C64))),AND($D64&gt;0,INDEX(Kalender!IO$81:IO$110,MAX(1,$D64))&gt;INDEX(Kalender!$B$81:$B$110,MAX(1,$D64))),AND($E64&gt;0,INDEX(Kalender!IO$81:IO$110,MAX(1,$E64))&gt;INDEX(Kalender!$B$81:$B$110,MAX(1,$E64))),AND($F64&gt;0,INDEX(Kalender!IO$81:IO$110,MAX(1,$F64))&gt;INDEX(Kalender!$B$81:$B$110,MAX(1,$F64)))),2,0))</f>
        <v>0</v>
      </c>
      <c r="IP64" s="5" t="n">
        <f aca="false">IF(Kalender!IP64&lt;&gt;1,0,IF(AND($B64&gt;0,INDEX(Kalender!IP$68:IP$77,MAX(1,$B64))&gt;INDEX(Kalender!$B$68:$B$77,MAX(1,$B64))),1,0)+IF(OR(AND($C64&gt;0,INDEX(Kalender!IP$81:IP$110,MAX(1,$C64))&gt;INDEX(Kalender!$B$81:$B$110,MAX(1,$C64))),AND($D64&gt;0,INDEX(Kalender!IP$81:IP$110,MAX(1,$D64))&gt;INDEX(Kalender!$B$81:$B$110,MAX(1,$D64))),AND($E64&gt;0,INDEX(Kalender!IP$81:IP$110,MAX(1,$E64))&gt;INDEX(Kalender!$B$81:$B$110,MAX(1,$E64))),AND($F64&gt;0,INDEX(Kalender!IP$81:IP$110,MAX(1,$F64))&gt;INDEX(Kalender!$B$81:$B$110,MAX(1,$F64)))),2,0))</f>
        <v>0</v>
      </c>
      <c r="IQ64" s="5" t="n">
        <f aca="false">IF(Kalender!IQ64&lt;&gt;1,0,IF(AND($B64&gt;0,INDEX(Kalender!IQ$68:IQ$77,MAX(1,$B64))&gt;INDEX(Kalender!$B$68:$B$77,MAX(1,$B64))),1,0)+IF(OR(AND($C64&gt;0,INDEX(Kalender!IQ$81:IQ$110,MAX(1,$C64))&gt;INDEX(Kalender!$B$81:$B$110,MAX(1,$C64))),AND($D64&gt;0,INDEX(Kalender!IQ$81:IQ$110,MAX(1,$D64))&gt;INDEX(Kalender!$B$81:$B$110,MAX(1,$D64))),AND($E64&gt;0,INDEX(Kalender!IQ$81:IQ$110,MAX(1,$E64))&gt;INDEX(Kalender!$B$81:$B$110,MAX(1,$E64))),AND($F64&gt;0,INDEX(Kalender!IQ$81:IQ$110,MAX(1,$F64))&gt;INDEX(Kalender!$B$81:$B$110,MAX(1,$F64)))),2,0))</f>
        <v>0</v>
      </c>
      <c r="IR64" s="5" t="n">
        <f aca="false">IF(Kalender!IR64&lt;&gt;1,0,IF(AND($B64&gt;0,INDEX(Kalender!IR$68:IR$77,MAX(1,$B64))&gt;INDEX(Kalender!$B$68:$B$77,MAX(1,$B64))),1,0)+IF(OR(AND($C64&gt;0,INDEX(Kalender!IR$81:IR$110,MAX(1,$C64))&gt;INDEX(Kalender!$B$81:$B$110,MAX(1,$C64))),AND($D64&gt;0,INDEX(Kalender!IR$81:IR$110,MAX(1,$D64))&gt;INDEX(Kalender!$B$81:$B$110,MAX(1,$D64))),AND($E64&gt;0,INDEX(Kalender!IR$81:IR$110,MAX(1,$E64))&gt;INDEX(Kalender!$B$81:$B$110,MAX(1,$E64))),AND($F64&gt;0,INDEX(Kalender!IR$81:IR$110,MAX(1,$F64))&gt;INDEX(Kalender!$B$81:$B$110,MAX(1,$F64)))),2,0))</f>
        <v>0</v>
      </c>
      <c r="IS64" s="5" t="n">
        <f aca="false">IF(Kalender!IS64&lt;&gt;1,0,IF(AND($B64&gt;0,INDEX(Kalender!IS$68:IS$77,MAX(1,$B64))&gt;INDEX(Kalender!$B$68:$B$77,MAX(1,$B64))),1,0)+IF(OR(AND($C64&gt;0,INDEX(Kalender!IS$81:IS$110,MAX(1,$C64))&gt;INDEX(Kalender!$B$81:$B$110,MAX(1,$C64))),AND($D64&gt;0,INDEX(Kalender!IS$81:IS$110,MAX(1,$D64))&gt;INDEX(Kalender!$B$81:$B$110,MAX(1,$D64))),AND($E64&gt;0,INDEX(Kalender!IS$81:IS$110,MAX(1,$E64))&gt;INDEX(Kalender!$B$81:$B$110,MAX(1,$E64))),AND($F64&gt;0,INDEX(Kalender!IS$81:IS$110,MAX(1,$F64))&gt;INDEX(Kalender!$B$81:$B$110,MAX(1,$F64)))),2,0))</f>
        <v>0</v>
      </c>
      <c r="IT64" s="5" t="n">
        <f aca="false">IF(Kalender!IT64&lt;&gt;1,0,IF(AND($B64&gt;0,INDEX(Kalender!IT$68:IT$77,MAX(1,$B64))&gt;INDEX(Kalender!$B$68:$B$77,MAX(1,$B64))),1,0)+IF(OR(AND($C64&gt;0,INDEX(Kalender!IT$81:IT$110,MAX(1,$C64))&gt;INDEX(Kalender!$B$81:$B$110,MAX(1,$C64))),AND($D64&gt;0,INDEX(Kalender!IT$81:IT$110,MAX(1,$D64))&gt;INDEX(Kalender!$B$81:$B$110,MAX(1,$D64))),AND($E64&gt;0,INDEX(Kalender!IT$81:IT$110,MAX(1,$E64))&gt;INDEX(Kalender!$B$81:$B$110,MAX(1,$E64))),AND($F64&gt;0,INDEX(Kalender!IT$81:IT$110,MAX(1,$F64))&gt;INDEX(Kalender!$B$81:$B$110,MAX(1,$F64)))),2,0))</f>
        <v>0</v>
      </c>
      <c r="IU64" s="5" t="n">
        <f aca="false">IF(Kalender!IU64&lt;&gt;1,0,IF(AND($B64&gt;0,INDEX(Kalender!IU$68:IU$77,MAX(1,$B64))&gt;INDEX(Kalender!$B$68:$B$77,MAX(1,$B64))),1,0)+IF(OR(AND($C64&gt;0,INDEX(Kalender!IU$81:IU$110,MAX(1,$C64))&gt;INDEX(Kalender!$B$81:$B$110,MAX(1,$C64))),AND($D64&gt;0,INDEX(Kalender!IU$81:IU$110,MAX(1,$D64))&gt;INDEX(Kalender!$B$81:$B$110,MAX(1,$D64))),AND($E64&gt;0,INDEX(Kalender!IU$81:IU$110,MAX(1,$E64))&gt;INDEX(Kalender!$B$81:$B$110,MAX(1,$E64))),AND($F64&gt;0,INDEX(Kalender!IU$81:IU$110,MAX(1,$F64))&gt;INDEX(Kalender!$B$81:$B$110,MAX(1,$F64)))),2,0))</f>
        <v>0</v>
      </c>
      <c r="IV64" s="5" t="n">
        <f aca="false">IF(Kalender!IV64&lt;&gt;1,0,IF(AND($B64&gt;0,INDEX(Kalender!IV$68:IV$77,MAX(1,$B64))&gt;INDEX(Kalender!$B$68:$B$77,MAX(1,$B64))),1,0)+IF(OR(AND($C64&gt;0,INDEX(Kalender!IV$81:IV$110,MAX(1,$C64))&gt;INDEX(Kalender!$B$81:$B$110,MAX(1,$C64))),AND($D64&gt;0,INDEX(Kalender!IV$81:IV$110,MAX(1,$D64))&gt;INDEX(Kalender!$B$81:$B$110,MAX(1,$D64))),AND($E64&gt;0,INDEX(Kalender!IV$81:IV$110,MAX(1,$E64))&gt;INDEX(Kalender!$B$81:$B$110,MAX(1,$E64))),AND($F64&gt;0,INDEX(Kalender!IV$81:IV$110,MAX(1,$F64))&gt;INDEX(Kalender!$B$81:$B$110,MAX(1,$F64)))),2,0))</f>
        <v>0</v>
      </c>
      <c r="IW64" s="5" t="n">
        <f aca="false">IF(Kalender!IW64&lt;&gt;1,0,IF(AND($B64&gt;0,INDEX(Kalender!IW$68:IW$77,MAX(1,$B64))&gt;INDEX(Kalender!$B$68:$B$77,MAX(1,$B64))),1,0)+IF(OR(AND($C64&gt;0,INDEX(Kalender!IW$81:IW$110,MAX(1,$C64))&gt;INDEX(Kalender!$B$81:$B$110,MAX(1,$C64))),AND($D64&gt;0,INDEX(Kalender!IW$81:IW$110,MAX(1,$D64))&gt;INDEX(Kalender!$B$81:$B$110,MAX(1,$D64))),AND($E64&gt;0,INDEX(Kalender!IW$81:IW$110,MAX(1,$E64))&gt;INDEX(Kalender!$B$81:$B$110,MAX(1,$E64))),AND($F64&gt;0,INDEX(Kalender!IW$81:IW$110,MAX(1,$F64))&gt;INDEX(Kalender!$B$81:$B$110,MAX(1,$F64)))),2,0))</f>
        <v>0</v>
      </c>
      <c r="IX64" s="5" t="n">
        <f aca="false">IF(Kalender!IX64&lt;&gt;1,0,IF(AND($B64&gt;0,INDEX(Kalender!IX$68:IX$77,MAX(1,$B64))&gt;INDEX(Kalender!$B$68:$B$77,MAX(1,$B64))),1,0)+IF(OR(AND($C64&gt;0,INDEX(Kalender!IX$81:IX$110,MAX(1,$C64))&gt;INDEX(Kalender!$B$81:$B$110,MAX(1,$C64))),AND($D64&gt;0,INDEX(Kalender!IX$81:IX$110,MAX(1,$D64))&gt;INDEX(Kalender!$B$81:$B$110,MAX(1,$D64))),AND($E64&gt;0,INDEX(Kalender!IX$81:IX$110,MAX(1,$E64))&gt;INDEX(Kalender!$B$81:$B$110,MAX(1,$E64))),AND($F64&gt;0,INDEX(Kalender!IX$81:IX$110,MAX(1,$F64))&gt;INDEX(Kalender!$B$81:$B$110,MAX(1,$F64)))),2,0))</f>
        <v>0</v>
      </c>
      <c r="IY64" s="5" t="n">
        <f aca="false">IF(Kalender!IY64&lt;&gt;1,0,IF(AND($B64&gt;0,INDEX(Kalender!IY$68:IY$77,MAX(1,$B64))&gt;INDEX(Kalender!$B$68:$B$77,MAX(1,$B64))),1,0)+IF(OR(AND($C64&gt;0,INDEX(Kalender!IY$81:IY$110,MAX(1,$C64))&gt;INDEX(Kalender!$B$81:$B$110,MAX(1,$C64))),AND($D64&gt;0,INDEX(Kalender!IY$81:IY$110,MAX(1,$D64))&gt;INDEX(Kalender!$B$81:$B$110,MAX(1,$D64))),AND($E64&gt;0,INDEX(Kalender!IY$81:IY$110,MAX(1,$E64))&gt;INDEX(Kalender!$B$81:$B$110,MAX(1,$E64))),AND($F64&gt;0,INDEX(Kalender!IY$81:IY$110,MAX(1,$F64))&gt;INDEX(Kalender!$B$81:$B$110,MAX(1,$F64)))),2,0))</f>
        <v>0</v>
      </c>
      <c r="IZ64" s="5" t="n">
        <f aca="false">IF(Kalender!IZ64&lt;&gt;1,0,IF(AND($B64&gt;0,INDEX(Kalender!IZ$68:IZ$77,MAX(1,$B64))&gt;INDEX(Kalender!$B$68:$B$77,MAX(1,$B64))),1,0)+IF(OR(AND($C64&gt;0,INDEX(Kalender!IZ$81:IZ$110,MAX(1,$C64))&gt;INDEX(Kalender!$B$81:$B$110,MAX(1,$C64))),AND($D64&gt;0,INDEX(Kalender!IZ$81:IZ$110,MAX(1,$D64))&gt;INDEX(Kalender!$B$81:$B$110,MAX(1,$D64))),AND($E64&gt;0,INDEX(Kalender!IZ$81:IZ$110,MAX(1,$E64))&gt;INDEX(Kalender!$B$81:$B$110,MAX(1,$E64))),AND($F64&gt;0,INDEX(Kalender!IZ$81:IZ$110,MAX(1,$F64))&gt;INDEX(Kalender!$B$81:$B$110,MAX(1,$F64)))),2,0))</f>
        <v>0</v>
      </c>
      <c r="JA64" s="5" t="n">
        <f aca="false">IF(Kalender!JA64&lt;&gt;1,0,IF(AND($B64&gt;0,INDEX(Kalender!JA$68:JA$77,MAX(1,$B64))&gt;INDEX(Kalender!$B$68:$B$77,MAX(1,$B64))),1,0)+IF(OR(AND($C64&gt;0,INDEX(Kalender!JA$81:JA$110,MAX(1,$C64))&gt;INDEX(Kalender!$B$81:$B$110,MAX(1,$C64))),AND($D64&gt;0,INDEX(Kalender!JA$81:JA$110,MAX(1,$D64))&gt;INDEX(Kalender!$B$81:$B$110,MAX(1,$D64))),AND($E64&gt;0,INDEX(Kalender!JA$81:JA$110,MAX(1,$E64))&gt;INDEX(Kalender!$B$81:$B$110,MAX(1,$E64))),AND($F64&gt;0,INDEX(Kalender!JA$81:JA$110,MAX(1,$F64))&gt;INDEX(Kalender!$B$81:$B$110,MAX(1,$F64)))),2,0))</f>
        <v>0</v>
      </c>
      <c r="JB64" s="5" t="n">
        <f aca="false">IF(Kalender!JB64&lt;&gt;1,0,IF(AND($B64&gt;0,INDEX(Kalender!JB$68:JB$77,MAX(1,$B64))&gt;INDEX(Kalender!$B$68:$B$77,MAX(1,$B64))),1,0)+IF(OR(AND($C64&gt;0,INDEX(Kalender!JB$81:JB$110,MAX(1,$C64))&gt;INDEX(Kalender!$B$81:$B$110,MAX(1,$C64))),AND($D64&gt;0,INDEX(Kalender!JB$81:JB$110,MAX(1,$D64))&gt;INDEX(Kalender!$B$81:$B$110,MAX(1,$D64))),AND($E64&gt;0,INDEX(Kalender!JB$81:JB$110,MAX(1,$E64))&gt;INDEX(Kalender!$B$81:$B$110,MAX(1,$E64))),AND($F64&gt;0,INDEX(Kalender!JB$81:JB$110,MAX(1,$F64))&gt;INDEX(Kalender!$B$81:$B$110,MAX(1,$F64)))),2,0))</f>
        <v>0</v>
      </c>
      <c r="JC64" s="5" t="n">
        <f aca="false">IF(Kalender!JC64&lt;&gt;1,0,IF(AND($B64&gt;0,INDEX(Kalender!JC$68:JC$77,MAX(1,$B64))&gt;INDEX(Kalender!$B$68:$B$77,MAX(1,$B64))),1,0)+IF(OR(AND($C64&gt;0,INDEX(Kalender!JC$81:JC$110,MAX(1,$C64))&gt;INDEX(Kalender!$B$81:$B$110,MAX(1,$C64))),AND($D64&gt;0,INDEX(Kalender!JC$81:JC$110,MAX(1,$D64))&gt;INDEX(Kalender!$B$81:$B$110,MAX(1,$D64))),AND($E64&gt;0,INDEX(Kalender!JC$81:JC$110,MAX(1,$E64))&gt;INDEX(Kalender!$B$81:$B$110,MAX(1,$E64))),AND($F64&gt;0,INDEX(Kalender!JC$81:JC$110,MAX(1,$F64))&gt;INDEX(Kalender!$B$81:$B$110,MAX(1,$F64)))),2,0))</f>
        <v>0</v>
      </c>
      <c r="JD64" s="5" t="n">
        <f aca="false">IF(Kalender!JD64&lt;&gt;1,0,IF(AND($B64&gt;0,INDEX(Kalender!JD$68:JD$77,MAX(1,$B64))&gt;INDEX(Kalender!$B$68:$B$77,MAX(1,$B64))),1,0)+IF(OR(AND($C64&gt;0,INDEX(Kalender!JD$81:JD$110,MAX(1,$C64))&gt;INDEX(Kalender!$B$81:$B$110,MAX(1,$C64))),AND($D64&gt;0,INDEX(Kalender!JD$81:JD$110,MAX(1,$D64))&gt;INDEX(Kalender!$B$81:$B$110,MAX(1,$D64))),AND($E64&gt;0,INDEX(Kalender!JD$81:JD$110,MAX(1,$E64))&gt;INDEX(Kalender!$B$81:$B$110,MAX(1,$E64))),AND($F64&gt;0,INDEX(Kalender!JD$81:JD$110,MAX(1,$F64))&gt;INDEX(Kalender!$B$81:$B$110,MAX(1,$F64)))),2,0))</f>
        <v>0</v>
      </c>
      <c r="JE64" s="5" t="n">
        <f aca="false">IF(Kalender!JE64&lt;&gt;1,0,IF(AND($B64&gt;0,INDEX(Kalender!JE$68:JE$77,MAX(1,$B64))&gt;INDEX(Kalender!$B$68:$B$77,MAX(1,$B64))),1,0)+IF(OR(AND($C64&gt;0,INDEX(Kalender!JE$81:JE$110,MAX(1,$C64))&gt;INDEX(Kalender!$B$81:$B$110,MAX(1,$C64))),AND($D64&gt;0,INDEX(Kalender!JE$81:JE$110,MAX(1,$D64))&gt;INDEX(Kalender!$B$81:$B$110,MAX(1,$D64))),AND($E64&gt;0,INDEX(Kalender!JE$81:JE$110,MAX(1,$E64))&gt;INDEX(Kalender!$B$81:$B$110,MAX(1,$E64))),AND($F64&gt;0,INDEX(Kalender!JE$81:JE$110,MAX(1,$F64))&gt;INDEX(Kalender!$B$81:$B$110,MAX(1,$F64)))),2,0))</f>
        <v>0</v>
      </c>
      <c r="JF64" s="5" t="n">
        <f aca="false">IF(Kalender!JF64&lt;&gt;1,0,IF(AND($B64&gt;0,INDEX(Kalender!JF$68:JF$77,MAX(1,$B64))&gt;INDEX(Kalender!$B$68:$B$77,MAX(1,$B64))),1,0)+IF(OR(AND($C64&gt;0,INDEX(Kalender!JF$81:JF$110,MAX(1,$C64))&gt;INDEX(Kalender!$B$81:$B$110,MAX(1,$C64))),AND($D64&gt;0,INDEX(Kalender!JF$81:JF$110,MAX(1,$D64))&gt;INDEX(Kalender!$B$81:$B$110,MAX(1,$D64))),AND($E64&gt;0,INDEX(Kalender!JF$81:JF$110,MAX(1,$E64))&gt;INDEX(Kalender!$B$81:$B$110,MAX(1,$E64))),AND($F64&gt;0,INDEX(Kalender!JF$81:JF$110,MAX(1,$F64))&gt;INDEX(Kalender!$B$81:$B$110,MAX(1,$F64)))),2,0))</f>
        <v>0</v>
      </c>
      <c r="JG64" s="5" t="n">
        <f aca="false">IF(Kalender!JG64&lt;&gt;1,0,IF(AND($B64&gt;0,INDEX(Kalender!JG$68:JG$77,MAX(1,$B64))&gt;INDEX(Kalender!$B$68:$B$77,MAX(1,$B64))),1,0)+IF(OR(AND($C64&gt;0,INDEX(Kalender!JG$81:JG$110,MAX(1,$C64))&gt;INDEX(Kalender!$B$81:$B$110,MAX(1,$C64))),AND($D64&gt;0,INDEX(Kalender!JG$81:JG$110,MAX(1,$D64))&gt;INDEX(Kalender!$B$81:$B$110,MAX(1,$D64))),AND($E64&gt;0,INDEX(Kalender!JG$81:JG$110,MAX(1,$E64))&gt;INDEX(Kalender!$B$81:$B$110,MAX(1,$E64))),AND($F64&gt;0,INDEX(Kalender!JG$81:JG$110,MAX(1,$F64))&gt;INDEX(Kalender!$B$81:$B$110,MAX(1,$F64)))),2,0))</f>
        <v>0</v>
      </c>
      <c r="JH64" s="5" t="n">
        <f aca="false">IF(Kalender!JH64&lt;&gt;1,0,IF(AND($B64&gt;0,INDEX(Kalender!JH$68:JH$77,MAX(1,$B64))&gt;INDEX(Kalender!$B$68:$B$77,MAX(1,$B64))),1,0)+IF(OR(AND($C64&gt;0,INDEX(Kalender!JH$81:JH$110,MAX(1,$C64))&gt;INDEX(Kalender!$B$81:$B$110,MAX(1,$C64))),AND($D64&gt;0,INDEX(Kalender!JH$81:JH$110,MAX(1,$D64))&gt;INDEX(Kalender!$B$81:$B$110,MAX(1,$D64))),AND($E64&gt;0,INDEX(Kalender!JH$81:JH$110,MAX(1,$E64))&gt;INDEX(Kalender!$B$81:$B$110,MAX(1,$E64))),AND($F64&gt;0,INDEX(Kalender!JH$81:JH$110,MAX(1,$F64))&gt;INDEX(Kalender!$B$81:$B$110,MAX(1,$F64)))),2,0))</f>
        <v>0</v>
      </c>
      <c r="JI64" s="5" t="n">
        <f aca="false">IF(Kalender!JI64&lt;&gt;1,0,IF(AND($B64&gt;0,INDEX(Kalender!JI$68:JI$77,MAX(1,$B64))&gt;INDEX(Kalender!$B$68:$B$77,MAX(1,$B64))),1,0)+IF(OR(AND($C64&gt;0,INDEX(Kalender!JI$81:JI$110,MAX(1,$C64))&gt;INDEX(Kalender!$B$81:$B$110,MAX(1,$C64))),AND($D64&gt;0,INDEX(Kalender!JI$81:JI$110,MAX(1,$D64))&gt;INDEX(Kalender!$B$81:$B$110,MAX(1,$D64))),AND($E64&gt;0,INDEX(Kalender!JI$81:JI$110,MAX(1,$E64))&gt;INDEX(Kalender!$B$81:$B$110,MAX(1,$E64))),AND($F64&gt;0,INDEX(Kalender!JI$81:JI$110,MAX(1,$F64))&gt;INDEX(Kalender!$B$81:$B$110,MAX(1,$F64)))),2,0))</f>
        <v>0</v>
      </c>
      <c r="JJ64" s="5" t="n">
        <f aca="false">IF(Kalender!JJ64&lt;&gt;1,0,IF(AND($B64&gt;0,INDEX(Kalender!JJ$68:JJ$77,MAX(1,$B64))&gt;INDEX(Kalender!$B$68:$B$77,MAX(1,$B64))),1,0)+IF(OR(AND($C64&gt;0,INDEX(Kalender!JJ$81:JJ$110,MAX(1,$C64))&gt;INDEX(Kalender!$B$81:$B$110,MAX(1,$C64))),AND($D64&gt;0,INDEX(Kalender!JJ$81:JJ$110,MAX(1,$D64))&gt;INDEX(Kalender!$B$81:$B$110,MAX(1,$D64))),AND($E64&gt;0,INDEX(Kalender!JJ$81:JJ$110,MAX(1,$E64))&gt;INDEX(Kalender!$B$81:$B$110,MAX(1,$E64))),AND($F64&gt;0,INDEX(Kalender!JJ$81:JJ$110,MAX(1,$F64))&gt;INDEX(Kalender!$B$81:$B$110,MAX(1,$F64)))),2,0))</f>
        <v>0</v>
      </c>
      <c r="JK64" s="5" t="n">
        <f aca="false">IF(Kalender!JK64&lt;&gt;1,0,IF(AND($B64&gt;0,INDEX(Kalender!JK$68:JK$77,MAX(1,$B64))&gt;INDEX(Kalender!$B$68:$B$77,MAX(1,$B64))),1,0)+IF(OR(AND($C64&gt;0,INDEX(Kalender!JK$81:JK$110,MAX(1,$C64))&gt;INDEX(Kalender!$B$81:$B$110,MAX(1,$C64))),AND($D64&gt;0,INDEX(Kalender!JK$81:JK$110,MAX(1,$D64))&gt;INDEX(Kalender!$B$81:$B$110,MAX(1,$D64))),AND($E64&gt;0,INDEX(Kalender!JK$81:JK$110,MAX(1,$E64))&gt;INDEX(Kalender!$B$81:$B$110,MAX(1,$E64))),AND($F64&gt;0,INDEX(Kalender!JK$81:JK$110,MAX(1,$F64))&gt;INDEX(Kalender!$B$81:$B$110,MAX(1,$F64)))),2,0))</f>
        <v>0</v>
      </c>
      <c r="JL64" s="5" t="n">
        <f aca="false">IF(Kalender!JL64&lt;&gt;1,0,IF(AND($B64&gt;0,INDEX(Kalender!JL$68:JL$77,MAX(1,$B64))&gt;INDEX(Kalender!$B$68:$B$77,MAX(1,$B64))),1,0)+IF(OR(AND($C64&gt;0,INDEX(Kalender!JL$81:JL$110,MAX(1,$C64))&gt;INDEX(Kalender!$B$81:$B$110,MAX(1,$C64))),AND($D64&gt;0,INDEX(Kalender!JL$81:JL$110,MAX(1,$D64))&gt;INDEX(Kalender!$B$81:$B$110,MAX(1,$D64))),AND($E64&gt;0,INDEX(Kalender!JL$81:JL$110,MAX(1,$E64))&gt;INDEX(Kalender!$B$81:$B$110,MAX(1,$E64))),AND($F64&gt;0,INDEX(Kalender!JL$81:JL$110,MAX(1,$F64))&gt;INDEX(Kalender!$B$81:$B$110,MAX(1,$F64)))),2,0))</f>
        <v>0</v>
      </c>
      <c r="JM64" s="5" t="n">
        <f aca="false">IF(Kalender!JM64&lt;&gt;1,0,IF(AND($B64&gt;0,INDEX(Kalender!JM$68:JM$77,MAX(1,$B64))&gt;INDEX(Kalender!$B$68:$B$77,MAX(1,$B64))),1,0)+IF(OR(AND($C64&gt;0,INDEX(Kalender!JM$81:JM$110,MAX(1,$C64))&gt;INDEX(Kalender!$B$81:$B$110,MAX(1,$C64))),AND($D64&gt;0,INDEX(Kalender!JM$81:JM$110,MAX(1,$D64))&gt;INDEX(Kalender!$B$81:$B$110,MAX(1,$D64))),AND($E64&gt;0,INDEX(Kalender!JM$81:JM$110,MAX(1,$E64))&gt;INDEX(Kalender!$B$81:$B$110,MAX(1,$E64))),AND($F64&gt;0,INDEX(Kalender!JM$81:JM$110,MAX(1,$F64))&gt;INDEX(Kalender!$B$81:$B$110,MAX(1,$F64)))),2,0))</f>
        <v>0</v>
      </c>
      <c r="JN64" s="5" t="n">
        <f aca="false">IF(Kalender!JN64&lt;&gt;1,0,IF(AND($B64&gt;0,INDEX(Kalender!JN$68:JN$77,MAX(1,$B64))&gt;INDEX(Kalender!$B$68:$B$77,MAX(1,$B64))),1,0)+IF(OR(AND($C64&gt;0,INDEX(Kalender!JN$81:JN$110,MAX(1,$C64))&gt;INDEX(Kalender!$B$81:$B$110,MAX(1,$C64))),AND($D64&gt;0,INDEX(Kalender!JN$81:JN$110,MAX(1,$D64))&gt;INDEX(Kalender!$B$81:$B$110,MAX(1,$D64))),AND($E64&gt;0,INDEX(Kalender!JN$81:JN$110,MAX(1,$E64))&gt;INDEX(Kalender!$B$81:$B$110,MAX(1,$E64))),AND($F64&gt;0,INDEX(Kalender!JN$81:JN$110,MAX(1,$F64))&gt;INDEX(Kalender!$B$81:$B$110,MAX(1,$F64)))),2,0))</f>
        <v>0</v>
      </c>
      <c r="JO64" s="5" t="n">
        <f aca="false">IF(Kalender!JO64&lt;&gt;1,0,IF(AND($B64&gt;0,INDEX(Kalender!JO$68:JO$77,MAX(1,$B64))&gt;INDEX(Kalender!$B$68:$B$77,MAX(1,$B64))),1,0)+IF(OR(AND($C64&gt;0,INDEX(Kalender!JO$81:JO$110,MAX(1,$C64))&gt;INDEX(Kalender!$B$81:$B$110,MAX(1,$C64))),AND($D64&gt;0,INDEX(Kalender!JO$81:JO$110,MAX(1,$D64))&gt;INDEX(Kalender!$B$81:$B$110,MAX(1,$D64))),AND($E64&gt;0,INDEX(Kalender!JO$81:JO$110,MAX(1,$E64))&gt;INDEX(Kalender!$B$81:$B$110,MAX(1,$E64))),AND($F64&gt;0,INDEX(Kalender!JO$81:JO$110,MAX(1,$F64))&gt;INDEX(Kalender!$B$81:$B$110,MAX(1,$F64)))),2,0))</f>
        <v>0</v>
      </c>
      <c r="JP64" s="5" t="n">
        <f aca="false">IF(Kalender!JP64&lt;&gt;1,0,IF(AND($B64&gt;0,INDEX(Kalender!JP$68:JP$77,MAX(1,$B64))&gt;INDEX(Kalender!$B$68:$B$77,MAX(1,$B64))),1,0)+IF(OR(AND($C64&gt;0,INDEX(Kalender!JP$81:JP$110,MAX(1,$C64))&gt;INDEX(Kalender!$B$81:$B$110,MAX(1,$C64))),AND($D64&gt;0,INDEX(Kalender!JP$81:JP$110,MAX(1,$D64))&gt;INDEX(Kalender!$B$81:$B$110,MAX(1,$D64))),AND($E64&gt;0,INDEX(Kalender!JP$81:JP$110,MAX(1,$E64))&gt;INDEX(Kalender!$B$81:$B$110,MAX(1,$E64))),AND($F64&gt;0,INDEX(Kalender!JP$81:JP$110,MAX(1,$F64))&gt;INDEX(Kalender!$B$81:$B$110,MAX(1,$F64)))),2,0))</f>
        <v>0</v>
      </c>
      <c r="JQ64" s="5" t="n">
        <f aca="false">IF(Kalender!JQ64&lt;&gt;1,0,IF(AND($B64&gt;0,INDEX(Kalender!JQ$68:JQ$77,MAX(1,$B64))&gt;INDEX(Kalender!$B$68:$B$77,MAX(1,$B64))),1,0)+IF(OR(AND($C64&gt;0,INDEX(Kalender!JQ$81:JQ$110,MAX(1,$C64))&gt;INDEX(Kalender!$B$81:$B$110,MAX(1,$C64))),AND($D64&gt;0,INDEX(Kalender!JQ$81:JQ$110,MAX(1,$D64))&gt;INDEX(Kalender!$B$81:$B$110,MAX(1,$D64))),AND($E64&gt;0,INDEX(Kalender!JQ$81:JQ$110,MAX(1,$E64))&gt;INDEX(Kalender!$B$81:$B$110,MAX(1,$E64))),AND($F64&gt;0,INDEX(Kalender!JQ$81:JQ$110,MAX(1,$F64))&gt;INDEX(Kalender!$B$81:$B$110,MAX(1,$F64)))),2,0))</f>
        <v>0</v>
      </c>
      <c r="JR64" s="5" t="n">
        <f aca="false">IF(Kalender!JR64&lt;&gt;1,0,IF(AND($B64&gt;0,INDEX(Kalender!JR$68:JR$77,MAX(1,$B64))&gt;INDEX(Kalender!$B$68:$B$77,MAX(1,$B64))),1,0)+IF(OR(AND($C64&gt;0,INDEX(Kalender!JR$81:JR$110,MAX(1,$C64))&gt;INDEX(Kalender!$B$81:$B$110,MAX(1,$C64))),AND($D64&gt;0,INDEX(Kalender!JR$81:JR$110,MAX(1,$D64))&gt;INDEX(Kalender!$B$81:$B$110,MAX(1,$D64))),AND($E64&gt;0,INDEX(Kalender!JR$81:JR$110,MAX(1,$E64))&gt;INDEX(Kalender!$B$81:$B$110,MAX(1,$E64))),AND($F64&gt;0,INDEX(Kalender!JR$81:JR$110,MAX(1,$F64))&gt;INDEX(Kalender!$B$81:$B$110,MAX(1,$F64)))),2,0))</f>
        <v>0</v>
      </c>
      <c r="JS64" s="5" t="n">
        <f aca="false">IF(Kalender!JS64&lt;&gt;1,0,IF(AND($B64&gt;0,INDEX(Kalender!JS$68:JS$77,MAX(1,$B64))&gt;INDEX(Kalender!$B$68:$B$77,MAX(1,$B64))),1,0)+IF(OR(AND($C64&gt;0,INDEX(Kalender!JS$81:JS$110,MAX(1,$C64))&gt;INDEX(Kalender!$B$81:$B$110,MAX(1,$C64))),AND($D64&gt;0,INDEX(Kalender!JS$81:JS$110,MAX(1,$D64))&gt;INDEX(Kalender!$B$81:$B$110,MAX(1,$D64))),AND($E64&gt;0,INDEX(Kalender!JS$81:JS$110,MAX(1,$E64))&gt;INDEX(Kalender!$B$81:$B$110,MAX(1,$E64))),AND($F64&gt;0,INDEX(Kalender!JS$81:JS$110,MAX(1,$F64))&gt;INDEX(Kalender!$B$81:$B$110,MAX(1,$F64)))),2,0))</f>
        <v>0</v>
      </c>
      <c r="JT64" s="5" t="n">
        <f aca="false">IF(Kalender!JT64&lt;&gt;1,0,IF(AND($B64&gt;0,INDEX(Kalender!JT$68:JT$77,MAX(1,$B64))&gt;INDEX(Kalender!$B$68:$B$77,MAX(1,$B64))),1,0)+IF(OR(AND($C64&gt;0,INDEX(Kalender!JT$81:JT$110,MAX(1,$C64))&gt;INDEX(Kalender!$B$81:$B$110,MAX(1,$C64))),AND($D64&gt;0,INDEX(Kalender!JT$81:JT$110,MAX(1,$D64))&gt;INDEX(Kalender!$B$81:$B$110,MAX(1,$D64))),AND($E64&gt;0,INDEX(Kalender!JT$81:JT$110,MAX(1,$E64))&gt;INDEX(Kalender!$B$81:$B$110,MAX(1,$E64))),AND($F64&gt;0,INDEX(Kalender!JT$81:JT$110,MAX(1,$F64))&gt;INDEX(Kalender!$B$81:$B$110,MAX(1,$F64)))),2,0))</f>
        <v>0</v>
      </c>
      <c r="JU64" s="5" t="n">
        <f aca="false">IF(Kalender!JU64&lt;&gt;1,0,IF(AND($B64&gt;0,INDEX(Kalender!JU$68:JU$77,MAX(1,$B64))&gt;INDEX(Kalender!$B$68:$B$77,MAX(1,$B64))),1,0)+IF(OR(AND($C64&gt;0,INDEX(Kalender!JU$81:JU$110,MAX(1,$C64))&gt;INDEX(Kalender!$B$81:$B$110,MAX(1,$C64))),AND($D64&gt;0,INDEX(Kalender!JU$81:JU$110,MAX(1,$D64))&gt;INDEX(Kalender!$B$81:$B$110,MAX(1,$D64))),AND($E64&gt;0,INDEX(Kalender!JU$81:JU$110,MAX(1,$E64))&gt;INDEX(Kalender!$B$81:$B$110,MAX(1,$E64))),AND($F64&gt;0,INDEX(Kalender!JU$81:JU$110,MAX(1,$F64))&gt;INDEX(Kalender!$B$81:$B$110,MAX(1,$F64)))),2,0))</f>
        <v>0</v>
      </c>
      <c r="JV64" s="5" t="n">
        <f aca="false">IF(Kalender!JV64&lt;&gt;1,0,IF(AND($B64&gt;0,INDEX(Kalender!JV$68:JV$77,MAX(1,$B64))&gt;INDEX(Kalender!$B$68:$B$77,MAX(1,$B64))),1,0)+IF(OR(AND($C64&gt;0,INDEX(Kalender!JV$81:JV$110,MAX(1,$C64))&gt;INDEX(Kalender!$B$81:$B$110,MAX(1,$C64))),AND($D64&gt;0,INDEX(Kalender!JV$81:JV$110,MAX(1,$D64))&gt;INDEX(Kalender!$B$81:$B$110,MAX(1,$D64))),AND($E64&gt;0,INDEX(Kalender!JV$81:JV$110,MAX(1,$E64))&gt;INDEX(Kalender!$B$81:$B$110,MAX(1,$E64))),AND($F64&gt;0,INDEX(Kalender!JV$81:JV$110,MAX(1,$F64))&gt;INDEX(Kalender!$B$81:$B$110,MAX(1,$F64)))),2,0))</f>
        <v>0</v>
      </c>
      <c r="JW64" s="5" t="n">
        <f aca="false">IF(Kalender!JW64&lt;&gt;1,0,IF(AND($B64&gt;0,INDEX(Kalender!JW$68:JW$77,MAX(1,$B64))&gt;INDEX(Kalender!$B$68:$B$77,MAX(1,$B64))),1,0)+IF(OR(AND($C64&gt;0,INDEX(Kalender!JW$81:JW$110,MAX(1,$C64))&gt;INDEX(Kalender!$B$81:$B$110,MAX(1,$C64))),AND($D64&gt;0,INDEX(Kalender!JW$81:JW$110,MAX(1,$D64))&gt;INDEX(Kalender!$B$81:$B$110,MAX(1,$D64))),AND($E64&gt;0,INDEX(Kalender!JW$81:JW$110,MAX(1,$E64))&gt;INDEX(Kalender!$B$81:$B$110,MAX(1,$E64))),AND($F64&gt;0,INDEX(Kalender!JW$81:JW$110,MAX(1,$F64))&gt;INDEX(Kalender!$B$81:$B$110,MAX(1,$F64)))),2,0))</f>
        <v>0</v>
      </c>
      <c r="JX64" s="5" t="n">
        <f aca="false">IF(Kalender!JX64&lt;&gt;1,0,IF(AND($B64&gt;0,INDEX(Kalender!JX$68:JX$77,MAX(1,$B64))&gt;INDEX(Kalender!$B$68:$B$77,MAX(1,$B64))),1,0)+IF(OR(AND($C64&gt;0,INDEX(Kalender!JX$81:JX$110,MAX(1,$C64))&gt;INDEX(Kalender!$B$81:$B$110,MAX(1,$C64))),AND($D64&gt;0,INDEX(Kalender!JX$81:JX$110,MAX(1,$D64))&gt;INDEX(Kalender!$B$81:$B$110,MAX(1,$D64))),AND($E64&gt;0,INDEX(Kalender!JX$81:JX$110,MAX(1,$E64))&gt;INDEX(Kalender!$B$81:$B$110,MAX(1,$E64))),AND($F64&gt;0,INDEX(Kalender!JX$81:JX$110,MAX(1,$F64))&gt;INDEX(Kalender!$B$81:$B$110,MAX(1,$F64)))),2,0))</f>
        <v>0</v>
      </c>
      <c r="JY64" s="5" t="n">
        <f aca="false">IF(Kalender!JY64&lt;&gt;1,0,IF(AND($B64&gt;0,INDEX(Kalender!JY$68:JY$77,MAX(1,$B64))&gt;INDEX(Kalender!$B$68:$B$77,MAX(1,$B64))),1,0)+IF(OR(AND($C64&gt;0,INDEX(Kalender!JY$81:JY$110,MAX(1,$C64))&gt;INDEX(Kalender!$B$81:$B$110,MAX(1,$C64))),AND($D64&gt;0,INDEX(Kalender!JY$81:JY$110,MAX(1,$D64))&gt;INDEX(Kalender!$B$81:$B$110,MAX(1,$D64))),AND($E64&gt;0,INDEX(Kalender!JY$81:JY$110,MAX(1,$E64))&gt;INDEX(Kalender!$B$81:$B$110,MAX(1,$E64))),AND($F64&gt;0,INDEX(Kalender!JY$81:JY$110,MAX(1,$F64))&gt;INDEX(Kalender!$B$81:$B$110,MAX(1,$F64)))),2,0))</f>
        <v>0</v>
      </c>
      <c r="JZ64" s="5" t="n">
        <f aca="false">IF(Kalender!JZ64&lt;&gt;1,0,IF(AND($B64&gt;0,INDEX(Kalender!JZ$68:JZ$77,MAX(1,$B64))&gt;INDEX(Kalender!$B$68:$B$77,MAX(1,$B64))),1,0)+IF(OR(AND($C64&gt;0,INDEX(Kalender!JZ$81:JZ$110,MAX(1,$C64))&gt;INDEX(Kalender!$B$81:$B$110,MAX(1,$C64))),AND($D64&gt;0,INDEX(Kalender!JZ$81:JZ$110,MAX(1,$D64))&gt;INDEX(Kalender!$B$81:$B$110,MAX(1,$D64))),AND($E64&gt;0,INDEX(Kalender!JZ$81:JZ$110,MAX(1,$E64))&gt;INDEX(Kalender!$B$81:$B$110,MAX(1,$E64))),AND($F64&gt;0,INDEX(Kalender!JZ$81:JZ$110,MAX(1,$F64))&gt;INDEX(Kalender!$B$81:$B$110,MAX(1,$F64)))),2,0))</f>
        <v>0</v>
      </c>
      <c r="KA64" s="5" t="n">
        <f aca="false">IF(Kalender!KA64&lt;&gt;1,0,IF(AND($B64&gt;0,INDEX(Kalender!KA$68:KA$77,MAX(1,$B64))&gt;INDEX(Kalender!$B$68:$B$77,MAX(1,$B64))),1,0)+IF(OR(AND($C64&gt;0,INDEX(Kalender!KA$81:KA$110,MAX(1,$C64))&gt;INDEX(Kalender!$B$81:$B$110,MAX(1,$C64))),AND($D64&gt;0,INDEX(Kalender!KA$81:KA$110,MAX(1,$D64))&gt;INDEX(Kalender!$B$81:$B$110,MAX(1,$D64))),AND($E64&gt;0,INDEX(Kalender!KA$81:KA$110,MAX(1,$E64))&gt;INDEX(Kalender!$B$81:$B$110,MAX(1,$E64))),AND($F64&gt;0,INDEX(Kalender!KA$81:KA$110,MAX(1,$F64))&gt;INDEX(Kalender!$B$81:$B$110,MAX(1,$F64)))),2,0))</f>
        <v>0</v>
      </c>
      <c r="KB64" s="5" t="n">
        <f aca="false">IF(Kalender!KB64&lt;&gt;1,0,IF(AND($B64&gt;0,INDEX(Kalender!KB$68:KB$77,MAX(1,$B64))&gt;INDEX(Kalender!$B$68:$B$77,MAX(1,$B64))),1,0)+IF(OR(AND($C64&gt;0,INDEX(Kalender!KB$81:KB$110,MAX(1,$C64))&gt;INDEX(Kalender!$B$81:$B$110,MAX(1,$C64))),AND($D64&gt;0,INDEX(Kalender!KB$81:KB$110,MAX(1,$D64))&gt;INDEX(Kalender!$B$81:$B$110,MAX(1,$D64))),AND($E64&gt;0,INDEX(Kalender!KB$81:KB$110,MAX(1,$E64))&gt;INDEX(Kalender!$B$81:$B$110,MAX(1,$E64))),AND($F64&gt;0,INDEX(Kalender!KB$81:KB$110,MAX(1,$F64))&gt;INDEX(Kalender!$B$81:$B$110,MAX(1,$F64)))),2,0))</f>
        <v>0</v>
      </c>
      <c r="KC64" s="5" t="n">
        <f aca="false">IF(Kalender!KC64&lt;&gt;1,0,IF(AND($B64&gt;0,INDEX(Kalender!KC$68:KC$77,MAX(1,$B64))&gt;INDEX(Kalender!$B$68:$B$77,MAX(1,$B64))),1,0)+IF(OR(AND($C64&gt;0,INDEX(Kalender!KC$81:KC$110,MAX(1,$C64))&gt;INDEX(Kalender!$B$81:$B$110,MAX(1,$C64))),AND($D64&gt;0,INDEX(Kalender!KC$81:KC$110,MAX(1,$D64))&gt;INDEX(Kalender!$B$81:$B$110,MAX(1,$D64))),AND($E64&gt;0,INDEX(Kalender!KC$81:KC$110,MAX(1,$E64))&gt;INDEX(Kalender!$B$81:$B$110,MAX(1,$E64))),AND($F64&gt;0,INDEX(Kalender!KC$81:KC$110,MAX(1,$F64))&gt;INDEX(Kalender!$B$81:$B$110,MAX(1,$F64)))),2,0))</f>
        <v>0</v>
      </c>
      <c r="KD64" s="5" t="n">
        <f aca="false">IF(Kalender!KD64&lt;&gt;1,0,IF(AND($B64&gt;0,INDEX(Kalender!KD$68:KD$77,MAX(1,$B64))&gt;INDEX(Kalender!$B$68:$B$77,MAX(1,$B64))),1,0)+IF(OR(AND($C64&gt;0,INDEX(Kalender!KD$81:KD$110,MAX(1,$C64))&gt;INDEX(Kalender!$B$81:$B$110,MAX(1,$C64))),AND($D64&gt;0,INDEX(Kalender!KD$81:KD$110,MAX(1,$D64))&gt;INDEX(Kalender!$B$81:$B$110,MAX(1,$D64))),AND($E64&gt;0,INDEX(Kalender!KD$81:KD$110,MAX(1,$E64))&gt;INDEX(Kalender!$B$81:$B$110,MAX(1,$E64))),AND($F64&gt;0,INDEX(Kalender!KD$81:KD$110,MAX(1,$F64))&gt;INDEX(Kalender!$B$81:$B$110,MAX(1,$F64)))),2,0))</f>
        <v>0</v>
      </c>
      <c r="KE64" s="5" t="n">
        <f aca="false">IF(Kalender!KE64&lt;&gt;1,0,IF(AND($B64&gt;0,INDEX(Kalender!KE$68:KE$77,MAX(1,$B64))&gt;INDEX(Kalender!$B$68:$B$77,MAX(1,$B64))),1,0)+IF(OR(AND($C64&gt;0,INDEX(Kalender!KE$81:KE$110,MAX(1,$C64))&gt;INDEX(Kalender!$B$81:$B$110,MAX(1,$C64))),AND($D64&gt;0,INDEX(Kalender!KE$81:KE$110,MAX(1,$D64))&gt;INDEX(Kalender!$B$81:$B$110,MAX(1,$D64))),AND($E64&gt;0,INDEX(Kalender!KE$81:KE$110,MAX(1,$E64))&gt;INDEX(Kalender!$B$81:$B$110,MAX(1,$E64))),AND($F64&gt;0,INDEX(Kalender!KE$81:KE$110,MAX(1,$F64))&gt;INDEX(Kalender!$B$81:$B$110,MAX(1,$F64)))),2,0))</f>
        <v>0</v>
      </c>
      <c r="KF64" s="5" t="n">
        <f aca="false">IF(Kalender!KF64&lt;&gt;1,0,IF(AND($B64&gt;0,INDEX(Kalender!KF$68:KF$77,MAX(1,$B64))&gt;INDEX(Kalender!$B$68:$B$77,MAX(1,$B64))),1,0)+IF(OR(AND($C64&gt;0,INDEX(Kalender!KF$81:KF$110,MAX(1,$C64))&gt;INDEX(Kalender!$B$81:$B$110,MAX(1,$C64))),AND($D64&gt;0,INDEX(Kalender!KF$81:KF$110,MAX(1,$D64))&gt;INDEX(Kalender!$B$81:$B$110,MAX(1,$D64))),AND($E64&gt;0,INDEX(Kalender!KF$81:KF$110,MAX(1,$E64))&gt;INDEX(Kalender!$B$81:$B$110,MAX(1,$E64))),AND($F64&gt;0,INDEX(Kalender!KF$81:KF$110,MAX(1,$F64))&gt;INDEX(Kalender!$B$81:$B$110,MAX(1,$F64)))),2,0))</f>
        <v>0</v>
      </c>
      <c r="KG64" s="5" t="n">
        <f aca="false">IF(Kalender!KG64&lt;&gt;1,0,IF(AND($B64&gt;0,INDEX(Kalender!KG$68:KG$77,MAX(1,$B64))&gt;INDEX(Kalender!$B$68:$B$77,MAX(1,$B64))),1,0)+IF(OR(AND($C64&gt;0,INDEX(Kalender!KG$81:KG$110,MAX(1,$C64))&gt;INDEX(Kalender!$B$81:$B$110,MAX(1,$C64))),AND($D64&gt;0,INDEX(Kalender!KG$81:KG$110,MAX(1,$D64))&gt;INDEX(Kalender!$B$81:$B$110,MAX(1,$D64))),AND($E64&gt;0,INDEX(Kalender!KG$81:KG$110,MAX(1,$E64))&gt;INDEX(Kalender!$B$81:$B$110,MAX(1,$E64))),AND($F64&gt;0,INDEX(Kalender!KG$81:KG$110,MAX(1,$F64))&gt;INDEX(Kalender!$B$81:$B$110,MAX(1,$F64)))),2,0))</f>
        <v>0</v>
      </c>
      <c r="KH64" s="5" t="n">
        <f aca="false">IF(Kalender!KH64&lt;&gt;1,0,IF(AND($B64&gt;0,INDEX(Kalender!KH$68:KH$77,MAX(1,$B64))&gt;INDEX(Kalender!$B$68:$B$77,MAX(1,$B64))),1,0)+IF(OR(AND($C64&gt;0,INDEX(Kalender!KH$81:KH$110,MAX(1,$C64))&gt;INDEX(Kalender!$B$81:$B$110,MAX(1,$C64))),AND($D64&gt;0,INDEX(Kalender!KH$81:KH$110,MAX(1,$D64))&gt;INDEX(Kalender!$B$81:$B$110,MAX(1,$D64))),AND($E64&gt;0,INDEX(Kalender!KH$81:KH$110,MAX(1,$E64))&gt;INDEX(Kalender!$B$81:$B$110,MAX(1,$E64))),AND($F64&gt;0,INDEX(Kalender!KH$81:KH$110,MAX(1,$F64))&gt;INDEX(Kalender!$B$81:$B$110,MAX(1,$F64)))),2,0))</f>
        <v>0</v>
      </c>
      <c r="KI64" s="5" t="n">
        <f aca="false">IF(Kalender!KI64&lt;&gt;1,0,IF(AND($B64&gt;0,INDEX(Kalender!KI$68:KI$77,MAX(1,$B64))&gt;INDEX(Kalender!$B$68:$B$77,MAX(1,$B64))),1,0)+IF(OR(AND($C64&gt;0,INDEX(Kalender!KI$81:KI$110,MAX(1,$C64))&gt;INDEX(Kalender!$B$81:$B$110,MAX(1,$C64))),AND($D64&gt;0,INDEX(Kalender!KI$81:KI$110,MAX(1,$D64))&gt;INDEX(Kalender!$B$81:$B$110,MAX(1,$D64))),AND($E64&gt;0,INDEX(Kalender!KI$81:KI$110,MAX(1,$E64))&gt;INDEX(Kalender!$B$81:$B$110,MAX(1,$E64))),AND($F64&gt;0,INDEX(Kalender!KI$81:KI$110,MAX(1,$F64))&gt;INDEX(Kalender!$B$81:$B$110,MAX(1,$F64)))),2,0))</f>
        <v>0</v>
      </c>
      <c r="KJ64" s="5" t="n">
        <f aca="false">IF(Kalender!KJ64&lt;&gt;1,0,IF(AND($B64&gt;0,INDEX(Kalender!KJ$68:KJ$77,MAX(1,$B64))&gt;INDEX(Kalender!$B$68:$B$77,MAX(1,$B64))),1,0)+IF(OR(AND($C64&gt;0,INDEX(Kalender!KJ$81:KJ$110,MAX(1,$C64))&gt;INDEX(Kalender!$B$81:$B$110,MAX(1,$C64))),AND($D64&gt;0,INDEX(Kalender!KJ$81:KJ$110,MAX(1,$D64))&gt;INDEX(Kalender!$B$81:$B$110,MAX(1,$D64))),AND($E64&gt;0,INDEX(Kalender!KJ$81:KJ$110,MAX(1,$E64))&gt;INDEX(Kalender!$B$81:$B$110,MAX(1,$E64))),AND($F64&gt;0,INDEX(Kalender!KJ$81:KJ$110,MAX(1,$F64))&gt;INDEX(Kalender!$B$81:$B$110,MAX(1,$F64)))),2,0))</f>
        <v>0</v>
      </c>
      <c r="KK64" s="5" t="n">
        <f aca="false">IF(Kalender!KK64&lt;&gt;1,0,IF(AND($B64&gt;0,INDEX(Kalender!KK$68:KK$77,MAX(1,$B64))&gt;INDEX(Kalender!$B$68:$B$77,MAX(1,$B64))),1,0)+IF(OR(AND($C64&gt;0,INDEX(Kalender!KK$81:KK$110,MAX(1,$C64))&gt;INDEX(Kalender!$B$81:$B$110,MAX(1,$C64))),AND($D64&gt;0,INDEX(Kalender!KK$81:KK$110,MAX(1,$D64))&gt;INDEX(Kalender!$B$81:$B$110,MAX(1,$D64))),AND($E64&gt;0,INDEX(Kalender!KK$81:KK$110,MAX(1,$E64))&gt;INDEX(Kalender!$B$81:$B$110,MAX(1,$E64))),AND($F64&gt;0,INDEX(Kalender!KK$81:KK$110,MAX(1,$F64))&gt;INDEX(Kalender!$B$81:$B$110,MAX(1,$F64)))),2,0))</f>
        <v>0</v>
      </c>
      <c r="KL64" s="5" t="n">
        <f aca="false">IF(Kalender!KL64&lt;&gt;1,0,IF(AND($B64&gt;0,INDEX(Kalender!KL$68:KL$77,MAX(1,$B64))&gt;INDEX(Kalender!$B$68:$B$77,MAX(1,$B64))),1,0)+IF(OR(AND($C64&gt;0,INDEX(Kalender!KL$81:KL$110,MAX(1,$C64))&gt;INDEX(Kalender!$B$81:$B$110,MAX(1,$C64))),AND($D64&gt;0,INDEX(Kalender!KL$81:KL$110,MAX(1,$D64))&gt;INDEX(Kalender!$B$81:$B$110,MAX(1,$D64))),AND($E64&gt;0,INDEX(Kalender!KL$81:KL$110,MAX(1,$E64))&gt;INDEX(Kalender!$B$81:$B$110,MAX(1,$E64))),AND($F64&gt;0,INDEX(Kalender!KL$81:KL$110,MAX(1,$F64))&gt;INDEX(Kalender!$B$81:$B$110,MAX(1,$F64)))),2,0))</f>
        <v>0</v>
      </c>
      <c r="KM64" s="5" t="n">
        <f aca="false">IF(Kalender!KM64&lt;&gt;1,0,IF(AND($B64&gt;0,INDEX(Kalender!KM$68:KM$77,MAX(1,$B64))&gt;INDEX(Kalender!$B$68:$B$77,MAX(1,$B64))),1,0)+IF(OR(AND($C64&gt;0,INDEX(Kalender!KM$81:KM$110,MAX(1,$C64))&gt;INDEX(Kalender!$B$81:$B$110,MAX(1,$C64))),AND($D64&gt;0,INDEX(Kalender!KM$81:KM$110,MAX(1,$D64))&gt;INDEX(Kalender!$B$81:$B$110,MAX(1,$D64))),AND($E64&gt;0,INDEX(Kalender!KM$81:KM$110,MAX(1,$E64))&gt;INDEX(Kalender!$B$81:$B$110,MAX(1,$E64))),AND($F64&gt;0,INDEX(Kalender!KM$81:KM$110,MAX(1,$F64))&gt;INDEX(Kalender!$B$81:$B$110,MAX(1,$F64)))),2,0))</f>
        <v>0</v>
      </c>
      <c r="KN64" s="5" t="n">
        <f aca="false">IF(Kalender!KN64&lt;&gt;1,0,IF(AND($B64&gt;0,INDEX(Kalender!KN$68:KN$77,MAX(1,$B64))&gt;INDEX(Kalender!$B$68:$B$77,MAX(1,$B64))),1,0)+IF(OR(AND($C64&gt;0,INDEX(Kalender!KN$81:KN$110,MAX(1,$C64))&gt;INDEX(Kalender!$B$81:$B$110,MAX(1,$C64))),AND($D64&gt;0,INDEX(Kalender!KN$81:KN$110,MAX(1,$D64))&gt;INDEX(Kalender!$B$81:$B$110,MAX(1,$D64))),AND($E64&gt;0,INDEX(Kalender!KN$81:KN$110,MAX(1,$E64))&gt;INDEX(Kalender!$B$81:$B$110,MAX(1,$E64))),AND($F64&gt;0,INDEX(Kalender!KN$81:KN$110,MAX(1,$F64))&gt;INDEX(Kalender!$B$81:$B$110,MAX(1,$F64)))),2,0))</f>
        <v>0</v>
      </c>
      <c r="KO64" s="5" t="n">
        <f aca="false">IF(Kalender!KO64&lt;&gt;1,0,IF(AND($B64&gt;0,INDEX(Kalender!KO$68:KO$77,MAX(1,$B64))&gt;INDEX(Kalender!$B$68:$B$77,MAX(1,$B64))),1,0)+IF(OR(AND($C64&gt;0,INDEX(Kalender!KO$81:KO$110,MAX(1,$C64))&gt;INDEX(Kalender!$B$81:$B$110,MAX(1,$C64))),AND($D64&gt;0,INDEX(Kalender!KO$81:KO$110,MAX(1,$D64))&gt;INDEX(Kalender!$B$81:$B$110,MAX(1,$D64))),AND($E64&gt;0,INDEX(Kalender!KO$81:KO$110,MAX(1,$E64))&gt;INDEX(Kalender!$B$81:$B$110,MAX(1,$E64))),AND($F64&gt;0,INDEX(Kalender!KO$81:KO$110,MAX(1,$F64))&gt;INDEX(Kalender!$B$81:$B$110,MAX(1,$F64)))),2,0))</f>
        <v>0</v>
      </c>
      <c r="KP64" s="5" t="n">
        <f aca="false">IF(Kalender!KP64&lt;&gt;1,0,IF(AND($B64&gt;0,INDEX(Kalender!KP$68:KP$77,MAX(1,$B64))&gt;INDEX(Kalender!$B$68:$B$77,MAX(1,$B64))),1,0)+IF(OR(AND($C64&gt;0,INDEX(Kalender!KP$81:KP$110,MAX(1,$C64))&gt;INDEX(Kalender!$B$81:$B$110,MAX(1,$C64))),AND($D64&gt;0,INDEX(Kalender!KP$81:KP$110,MAX(1,$D64))&gt;INDEX(Kalender!$B$81:$B$110,MAX(1,$D64))),AND($E64&gt;0,INDEX(Kalender!KP$81:KP$110,MAX(1,$E64))&gt;INDEX(Kalender!$B$81:$B$110,MAX(1,$E64))),AND($F64&gt;0,INDEX(Kalender!KP$81:KP$110,MAX(1,$F64))&gt;INDEX(Kalender!$B$81:$B$110,MAX(1,$F64)))),2,0))</f>
        <v>0</v>
      </c>
      <c r="KQ64" s="5" t="n">
        <f aca="false">IF(Kalender!KQ64&lt;&gt;1,0,IF(AND($B64&gt;0,INDEX(Kalender!KQ$68:KQ$77,MAX(1,$B64))&gt;INDEX(Kalender!$B$68:$B$77,MAX(1,$B64))),1,0)+IF(OR(AND($C64&gt;0,INDEX(Kalender!KQ$81:KQ$110,MAX(1,$C64))&gt;INDEX(Kalender!$B$81:$B$110,MAX(1,$C64))),AND($D64&gt;0,INDEX(Kalender!KQ$81:KQ$110,MAX(1,$D64))&gt;INDEX(Kalender!$B$81:$B$110,MAX(1,$D64))),AND($E64&gt;0,INDEX(Kalender!KQ$81:KQ$110,MAX(1,$E64))&gt;INDEX(Kalender!$B$81:$B$110,MAX(1,$E64))),AND($F64&gt;0,INDEX(Kalender!KQ$81:KQ$110,MAX(1,$F64))&gt;INDEX(Kalender!$B$81:$B$110,MAX(1,$F64)))),2,0))</f>
        <v>0</v>
      </c>
      <c r="KR64" s="5" t="n">
        <f aca="false">IF(Kalender!KR64&lt;&gt;1,0,IF(AND($B64&gt;0,INDEX(Kalender!KR$68:KR$77,MAX(1,$B64))&gt;INDEX(Kalender!$B$68:$B$77,MAX(1,$B64))),1,0)+IF(OR(AND($C64&gt;0,INDEX(Kalender!KR$81:KR$110,MAX(1,$C64))&gt;INDEX(Kalender!$B$81:$B$110,MAX(1,$C64))),AND($D64&gt;0,INDEX(Kalender!KR$81:KR$110,MAX(1,$D64))&gt;INDEX(Kalender!$B$81:$B$110,MAX(1,$D64))),AND($E64&gt;0,INDEX(Kalender!KR$81:KR$110,MAX(1,$E64))&gt;INDEX(Kalender!$B$81:$B$110,MAX(1,$E64))),AND($F64&gt;0,INDEX(Kalender!KR$81:KR$110,MAX(1,$F64))&gt;INDEX(Kalender!$B$81:$B$110,MAX(1,$F64)))),2,0))</f>
        <v>0</v>
      </c>
      <c r="KS64" s="5" t="n">
        <f aca="false">IF(Kalender!KS64&lt;&gt;1,0,IF(AND($B64&gt;0,INDEX(Kalender!KS$68:KS$77,MAX(1,$B64))&gt;INDEX(Kalender!$B$68:$B$77,MAX(1,$B64))),1,0)+IF(OR(AND($C64&gt;0,INDEX(Kalender!KS$81:KS$110,MAX(1,$C64))&gt;INDEX(Kalender!$B$81:$B$110,MAX(1,$C64))),AND($D64&gt;0,INDEX(Kalender!KS$81:KS$110,MAX(1,$D64))&gt;INDEX(Kalender!$B$81:$B$110,MAX(1,$D64))),AND($E64&gt;0,INDEX(Kalender!KS$81:KS$110,MAX(1,$E64))&gt;INDEX(Kalender!$B$81:$B$110,MAX(1,$E64))),AND($F64&gt;0,INDEX(Kalender!KS$81:KS$110,MAX(1,$F64))&gt;INDEX(Kalender!$B$81:$B$110,MAX(1,$F64)))),2,0))</f>
        <v>0</v>
      </c>
      <c r="KT64" s="5" t="n">
        <f aca="false">IF(Kalender!KT64&lt;&gt;1,0,IF(AND($B64&gt;0,INDEX(Kalender!KT$68:KT$77,MAX(1,$B64))&gt;INDEX(Kalender!$B$68:$B$77,MAX(1,$B64))),1,0)+IF(OR(AND($C64&gt;0,INDEX(Kalender!KT$81:KT$110,MAX(1,$C64))&gt;INDEX(Kalender!$B$81:$B$110,MAX(1,$C64))),AND($D64&gt;0,INDEX(Kalender!KT$81:KT$110,MAX(1,$D64))&gt;INDEX(Kalender!$B$81:$B$110,MAX(1,$D64))),AND($E64&gt;0,INDEX(Kalender!KT$81:KT$110,MAX(1,$E64))&gt;INDEX(Kalender!$B$81:$B$110,MAX(1,$E64))),AND($F64&gt;0,INDEX(Kalender!KT$81:KT$110,MAX(1,$F64))&gt;INDEX(Kalender!$B$81:$B$110,MAX(1,$F64)))),2,0))</f>
        <v>0</v>
      </c>
      <c r="KU64" s="5" t="n">
        <f aca="false">IF(Kalender!KU64&lt;&gt;1,0,IF(AND($B64&gt;0,INDEX(Kalender!KU$68:KU$77,MAX(1,$B64))&gt;INDEX(Kalender!$B$68:$B$77,MAX(1,$B64))),1,0)+IF(OR(AND($C64&gt;0,INDEX(Kalender!KU$81:KU$110,MAX(1,$C64))&gt;INDEX(Kalender!$B$81:$B$110,MAX(1,$C64))),AND($D64&gt;0,INDEX(Kalender!KU$81:KU$110,MAX(1,$D64))&gt;INDEX(Kalender!$B$81:$B$110,MAX(1,$D64))),AND($E64&gt;0,INDEX(Kalender!KU$81:KU$110,MAX(1,$E64))&gt;INDEX(Kalender!$B$81:$B$110,MAX(1,$E64))),AND($F64&gt;0,INDEX(Kalender!KU$81:KU$110,MAX(1,$F64))&gt;INDEX(Kalender!$B$81:$B$110,MAX(1,$F64)))),2,0))</f>
        <v>0</v>
      </c>
      <c r="KV64" s="5" t="n">
        <f aca="false">IF(Kalender!KV64&lt;&gt;1,0,IF(AND($B64&gt;0,INDEX(Kalender!KV$68:KV$77,MAX(1,$B64))&gt;INDEX(Kalender!$B$68:$B$77,MAX(1,$B64))),1,0)+IF(OR(AND($C64&gt;0,INDEX(Kalender!KV$81:KV$110,MAX(1,$C64))&gt;INDEX(Kalender!$B$81:$B$110,MAX(1,$C64))),AND($D64&gt;0,INDEX(Kalender!KV$81:KV$110,MAX(1,$D64))&gt;INDEX(Kalender!$B$81:$B$110,MAX(1,$D64))),AND($E64&gt;0,INDEX(Kalender!KV$81:KV$110,MAX(1,$E64))&gt;INDEX(Kalender!$B$81:$B$110,MAX(1,$E64))),AND($F64&gt;0,INDEX(Kalender!KV$81:KV$110,MAX(1,$F64))&gt;INDEX(Kalender!$B$81:$B$110,MAX(1,$F64)))),2,0))</f>
        <v>0</v>
      </c>
      <c r="KW64" s="5" t="n">
        <f aca="false">IF(Kalender!KW64&lt;&gt;1,0,IF(AND($B64&gt;0,INDEX(Kalender!KW$68:KW$77,MAX(1,$B64))&gt;INDEX(Kalender!$B$68:$B$77,MAX(1,$B64))),1,0)+IF(OR(AND($C64&gt;0,INDEX(Kalender!KW$81:KW$110,MAX(1,$C64))&gt;INDEX(Kalender!$B$81:$B$110,MAX(1,$C64))),AND($D64&gt;0,INDEX(Kalender!KW$81:KW$110,MAX(1,$D64))&gt;INDEX(Kalender!$B$81:$B$110,MAX(1,$D64))),AND($E64&gt;0,INDEX(Kalender!KW$81:KW$110,MAX(1,$E64))&gt;INDEX(Kalender!$B$81:$B$110,MAX(1,$E64))),AND($F64&gt;0,INDEX(Kalender!KW$81:KW$110,MAX(1,$F64))&gt;INDEX(Kalender!$B$81:$B$110,MAX(1,$F64)))),2,0))</f>
        <v>0</v>
      </c>
      <c r="KX64" s="5" t="n">
        <f aca="false">IF(Kalender!KX64&lt;&gt;1,0,IF(AND($B64&gt;0,INDEX(Kalender!KX$68:KX$77,MAX(1,$B64))&gt;INDEX(Kalender!$B$68:$B$77,MAX(1,$B64))),1,0)+IF(OR(AND($C64&gt;0,INDEX(Kalender!KX$81:KX$110,MAX(1,$C64))&gt;INDEX(Kalender!$B$81:$B$110,MAX(1,$C64))),AND($D64&gt;0,INDEX(Kalender!KX$81:KX$110,MAX(1,$D64))&gt;INDEX(Kalender!$B$81:$B$110,MAX(1,$D64))),AND($E64&gt;0,INDEX(Kalender!KX$81:KX$110,MAX(1,$E64))&gt;INDEX(Kalender!$B$81:$B$110,MAX(1,$E64))),AND($F64&gt;0,INDEX(Kalender!KX$81:KX$110,MAX(1,$F64))&gt;INDEX(Kalender!$B$81:$B$110,MAX(1,$F64)))),2,0))</f>
        <v>0</v>
      </c>
      <c r="KY64" s="5" t="n">
        <f aca="false">IF(Kalender!KY64&lt;&gt;1,0,IF(AND($B64&gt;0,INDEX(Kalender!KY$68:KY$77,MAX(1,$B64))&gt;INDEX(Kalender!$B$68:$B$77,MAX(1,$B64))),1,0)+IF(OR(AND($C64&gt;0,INDEX(Kalender!KY$81:KY$110,MAX(1,$C64))&gt;INDEX(Kalender!$B$81:$B$110,MAX(1,$C64))),AND($D64&gt;0,INDEX(Kalender!KY$81:KY$110,MAX(1,$D64))&gt;INDEX(Kalender!$B$81:$B$110,MAX(1,$D64))),AND($E64&gt;0,INDEX(Kalender!KY$81:KY$110,MAX(1,$E64))&gt;INDEX(Kalender!$B$81:$B$110,MAX(1,$E64))),AND($F64&gt;0,INDEX(Kalender!KY$81:KY$110,MAX(1,$F64))&gt;INDEX(Kalender!$B$81:$B$110,MAX(1,$F64)))),2,0))</f>
        <v>0</v>
      </c>
      <c r="KZ64" s="5" t="n">
        <f aca="false">IF(Kalender!KZ64&lt;&gt;1,0,IF(AND($B64&gt;0,INDEX(Kalender!KZ$68:KZ$77,MAX(1,$B64))&gt;INDEX(Kalender!$B$68:$B$77,MAX(1,$B64))),1,0)+IF(OR(AND($C64&gt;0,INDEX(Kalender!KZ$81:KZ$110,MAX(1,$C64))&gt;INDEX(Kalender!$B$81:$B$110,MAX(1,$C64))),AND($D64&gt;0,INDEX(Kalender!KZ$81:KZ$110,MAX(1,$D64))&gt;INDEX(Kalender!$B$81:$B$110,MAX(1,$D64))),AND($E64&gt;0,INDEX(Kalender!KZ$81:KZ$110,MAX(1,$E64))&gt;INDEX(Kalender!$B$81:$B$110,MAX(1,$E64))),AND($F64&gt;0,INDEX(Kalender!KZ$81:KZ$110,MAX(1,$F64))&gt;INDEX(Kalender!$B$81:$B$110,MAX(1,$F64)))),2,0))</f>
        <v>0</v>
      </c>
      <c r="LA64" s="5" t="n">
        <f aca="false">IF(Kalender!LA64&lt;&gt;1,0,IF(AND($B64&gt;0,INDEX(Kalender!LA$68:LA$77,MAX(1,$B64))&gt;INDEX(Kalender!$B$68:$B$77,MAX(1,$B64))),1,0)+IF(OR(AND($C64&gt;0,INDEX(Kalender!LA$81:LA$110,MAX(1,$C64))&gt;INDEX(Kalender!$B$81:$B$110,MAX(1,$C64))),AND($D64&gt;0,INDEX(Kalender!LA$81:LA$110,MAX(1,$D64))&gt;INDEX(Kalender!$B$81:$B$110,MAX(1,$D64))),AND($E64&gt;0,INDEX(Kalender!LA$81:LA$110,MAX(1,$E64))&gt;INDEX(Kalender!$B$81:$B$110,MAX(1,$E64))),AND($F64&gt;0,INDEX(Kalender!LA$81:LA$110,MAX(1,$F64))&gt;INDEX(Kalender!$B$81:$B$110,MAX(1,$F64)))),2,0))</f>
        <v>0</v>
      </c>
      <c r="LB64" s="5" t="n">
        <f aca="false">IF(Kalender!LB64&lt;&gt;1,0,IF(AND($B64&gt;0,INDEX(Kalender!LB$68:LB$77,MAX(1,$B64))&gt;INDEX(Kalender!$B$68:$B$77,MAX(1,$B64))),1,0)+IF(OR(AND($C64&gt;0,INDEX(Kalender!LB$81:LB$110,MAX(1,$C64))&gt;INDEX(Kalender!$B$81:$B$110,MAX(1,$C64))),AND($D64&gt;0,INDEX(Kalender!LB$81:LB$110,MAX(1,$D64))&gt;INDEX(Kalender!$B$81:$B$110,MAX(1,$D64))),AND($E64&gt;0,INDEX(Kalender!LB$81:LB$110,MAX(1,$E64))&gt;INDEX(Kalender!$B$81:$B$110,MAX(1,$E64))),AND($F64&gt;0,INDEX(Kalender!LB$81:LB$110,MAX(1,$F64))&gt;INDEX(Kalender!$B$81:$B$110,MAX(1,$F64)))),2,0))</f>
        <v>0</v>
      </c>
      <c r="LC64" s="5" t="n">
        <f aca="false">IF(Kalender!LC64&lt;&gt;1,0,IF(AND($B64&gt;0,INDEX(Kalender!LC$68:LC$77,MAX(1,$B64))&gt;INDEX(Kalender!$B$68:$B$77,MAX(1,$B64))),1,0)+IF(OR(AND($C64&gt;0,INDEX(Kalender!LC$81:LC$110,MAX(1,$C64))&gt;INDEX(Kalender!$B$81:$B$110,MAX(1,$C64))),AND($D64&gt;0,INDEX(Kalender!LC$81:LC$110,MAX(1,$D64))&gt;INDEX(Kalender!$B$81:$B$110,MAX(1,$D64))),AND($E64&gt;0,INDEX(Kalender!LC$81:LC$110,MAX(1,$E64))&gt;INDEX(Kalender!$B$81:$B$110,MAX(1,$E64))),AND($F64&gt;0,INDEX(Kalender!LC$81:LC$110,MAX(1,$F64))&gt;INDEX(Kalender!$B$81:$B$110,MAX(1,$F64)))),2,0))</f>
        <v>0</v>
      </c>
      <c r="LD64" s="5" t="n">
        <f aca="false">IF(Kalender!LD64&lt;&gt;1,0,IF(AND($B64&gt;0,INDEX(Kalender!LD$68:LD$77,MAX(1,$B64))&gt;INDEX(Kalender!$B$68:$B$77,MAX(1,$B64))),1,0)+IF(OR(AND($C64&gt;0,INDEX(Kalender!LD$81:LD$110,MAX(1,$C64))&gt;INDEX(Kalender!$B$81:$B$110,MAX(1,$C64))),AND($D64&gt;0,INDEX(Kalender!LD$81:LD$110,MAX(1,$D64))&gt;INDEX(Kalender!$B$81:$B$110,MAX(1,$D64))),AND($E64&gt;0,INDEX(Kalender!LD$81:LD$110,MAX(1,$E64))&gt;INDEX(Kalender!$B$81:$B$110,MAX(1,$E64))),AND($F64&gt;0,INDEX(Kalender!LD$81:LD$110,MAX(1,$F64))&gt;INDEX(Kalender!$B$81:$B$110,MAX(1,$F64)))),2,0))</f>
        <v>0</v>
      </c>
      <c r="LE64" s="5" t="n">
        <f aca="false">IF(Kalender!LE64&lt;&gt;1,0,IF(AND($B64&gt;0,INDEX(Kalender!LE$68:LE$77,MAX(1,$B64))&gt;INDEX(Kalender!$B$68:$B$77,MAX(1,$B64))),1,0)+IF(OR(AND($C64&gt;0,INDEX(Kalender!LE$81:LE$110,MAX(1,$C64))&gt;INDEX(Kalender!$B$81:$B$110,MAX(1,$C64))),AND($D64&gt;0,INDEX(Kalender!LE$81:LE$110,MAX(1,$D64))&gt;INDEX(Kalender!$B$81:$B$110,MAX(1,$D64))),AND($E64&gt;0,INDEX(Kalender!LE$81:LE$110,MAX(1,$E64))&gt;INDEX(Kalender!$B$81:$B$110,MAX(1,$E64))),AND($F64&gt;0,INDEX(Kalender!LE$81:LE$110,MAX(1,$F64))&gt;INDEX(Kalender!$B$81:$B$110,MAX(1,$F64)))),2,0))</f>
        <v>0</v>
      </c>
      <c r="LF64" s="5" t="n">
        <f aca="false">IF(Kalender!LF64&lt;&gt;1,0,IF(AND($B64&gt;0,INDEX(Kalender!LF$68:LF$77,MAX(1,$B64))&gt;INDEX(Kalender!$B$68:$B$77,MAX(1,$B64))),1,0)+IF(OR(AND($C64&gt;0,INDEX(Kalender!LF$81:LF$110,MAX(1,$C64))&gt;INDEX(Kalender!$B$81:$B$110,MAX(1,$C64))),AND($D64&gt;0,INDEX(Kalender!LF$81:LF$110,MAX(1,$D64))&gt;INDEX(Kalender!$B$81:$B$110,MAX(1,$D64))),AND($E64&gt;0,INDEX(Kalender!LF$81:LF$110,MAX(1,$E64))&gt;INDEX(Kalender!$B$81:$B$110,MAX(1,$E64))),AND($F64&gt;0,INDEX(Kalender!LF$81:LF$110,MAX(1,$F64))&gt;INDEX(Kalender!$B$81:$B$110,MAX(1,$F64)))),2,0))</f>
        <v>0</v>
      </c>
      <c r="LG64" s="5" t="n">
        <f aca="false">IF(Kalender!LG64&lt;&gt;1,0,IF(AND($B64&gt;0,INDEX(Kalender!LG$68:LG$77,MAX(1,$B64))&gt;INDEX(Kalender!$B$68:$B$77,MAX(1,$B64))),1,0)+IF(OR(AND($C64&gt;0,INDEX(Kalender!LG$81:LG$110,MAX(1,$C64))&gt;INDEX(Kalender!$B$81:$B$110,MAX(1,$C64))),AND($D64&gt;0,INDEX(Kalender!LG$81:LG$110,MAX(1,$D64))&gt;INDEX(Kalender!$B$81:$B$110,MAX(1,$D64))),AND($E64&gt;0,INDEX(Kalender!LG$81:LG$110,MAX(1,$E64))&gt;INDEX(Kalender!$B$81:$B$110,MAX(1,$E64))),AND($F64&gt;0,INDEX(Kalender!LG$81:LG$110,MAX(1,$F64))&gt;INDEX(Kalender!$B$81:$B$110,MAX(1,$F64)))),2,0))</f>
        <v>0</v>
      </c>
      <c r="LH64" s="5" t="n">
        <f aca="false">IF(Kalender!LH64&lt;&gt;1,0,IF(AND($B64&gt;0,INDEX(Kalender!LH$68:LH$77,MAX(1,$B64))&gt;INDEX(Kalender!$B$68:$B$77,MAX(1,$B64))),1,0)+IF(OR(AND($C64&gt;0,INDEX(Kalender!LH$81:LH$110,MAX(1,$C64))&gt;INDEX(Kalender!$B$81:$B$110,MAX(1,$C64))),AND($D64&gt;0,INDEX(Kalender!LH$81:LH$110,MAX(1,$D64))&gt;INDEX(Kalender!$B$81:$B$110,MAX(1,$D64))),AND($E64&gt;0,INDEX(Kalender!LH$81:LH$110,MAX(1,$E64))&gt;INDEX(Kalender!$B$81:$B$110,MAX(1,$E64))),AND($F64&gt;0,INDEX(Kalender!LH$81:LH$110,MAX(1,$F64))&gt;INDEX(Kalender!$B$81:$B$110,MAX(1,$F64)))),2,0))</f>
        <v>0</v>
      </c>
      <c r="LI64" s="5" t="n">
        <f aca="false">IF(Kalender!LI64&lt;&gt;1,0,IF(AND($B64&gt;0,INDEX(Kalender!LI$68:LI$77,MAX(1,$B64))&gt;INDEX(Kalender!$B$68:$B$77,MAX(1,$B64))),1,0)+IF(OR(AND($C64&gt;0,INDEX(Kalender!LI$81:LI$110,MAX(1,$C64))&gt;INDEX(Kalender!$B$81:$B$110,MAX(1,$C64))),AND($D64&gt;0,INDEX(Kalender!LI$81:LI$110,MAX(1,$D64))&gt;INDEX(Kalender!$B$81:$B$110,MAX(1,$D64))),AND($E64&gt;0,INDEX(Kalender!LI$81:LI$110,MAX(1,$E64))&gt;INDEX(Kalender!$B$81:$B$110,MAX(1,$E64))),AND($F64&gt;0,INDEX(Kalender!LI$81:LI$110,MAX(1,$F64))&gt;INDEX(Kalender!$B$81:$B$110,MAX(1,$F64)))),2,0))</f>
        <v>0</v>
      </c>
      <c r="LJ64" s="5" t="n">
        <f aca="false">IF(Kalender!LJ64&lt;&gt;1,0,IF(AND($B64&gt;0,INDEX(Kalender!LJ$68:LJ$77,MAX(1,$B64))&gt;INDEX(Kalender!$B$68:$B$77,MAX(1,$B64))),1,0)+IF(OR(AND($C64&gt;0,INDEX(Kalender!LJ$81:LJ$110,MAX(1,$C64))&gt;INDEX(Kalender!$B$81:$B$110,MAX(1,$C64))),AND($D64&gt;0,INDEX(Kalender!LJ$81:LJ$110,MAX(1,$D64))&gt;INDEX(Kalender!$B$81:$B$110,MAX(1,$D64))),AND($E64&gt;0,INDEX(Kalender!LJ$81:LJ$110,MAX(1,$E64))&gt;INDEX(Kalender!$B$81:$B$110,MAX(1,$E64))),AND($F64&gt;0,INDEX(Kalender!LJ$81:LJ$110,MAX(1,$F64))&gt;INDEX(Kalender!$B$81:$B$110,MAX(1,$F64)))),2,0))</f>
        <v>0</v>
      </c>
      <c r="LK64" s="5" t="n">
        <f aca="false">IF(Kalender!LK64&lt;&gt;1,0,IF(AND($B64&gt;0,INDEX(Kalender!LK$68:LK$77,MAX(1,$B64))&gt;INDEX(Kalender!$B$68:$B$77,MAX(1,$B64))),1,0)+IF(OR(AND($C64&gt;0,INDEX(Kalender!LK$81:LK$110,MAX(1,$C64))&gt;INDEX(Kalender!$B$81:$B$110,MAX(1,$C64))),AND($D64&gt;0,INDEX(Kalender!LK$81:LK$110,MAX(1,$D64))&gt;INDEX(Kalender!$B$81:$B$110,MAX(1,$D64))),AND($E64&gt;0,INDEX(Kalender!LK$81:LK$110,MAX(1,$E64))&gt;INDEX(Kalender!$B$81:$B$110,MAX(1,$E64))),AND($F64&gt;0,INDEX(Kalender!LK$81:LK$110,MAX(1,$F64))&gt;INDEX(Kalender!$B$81:$B$110,MAX(1,$F64)))),2,0))</f>
        <v>0</v>
      </c>
      <c r="LL64" s="5" t="n">
        <f aca="false">IF(Kalender!LL64&lt;&gt;1,0,IF(AND($B64&gt;0,INDEX(Kalender!LL$68:LL$77,MAX(1,$B64))&gt;INDEX(Kalender!$B$68:$B$77,MAX(1,$B64))),1,0)+IF(OR(AND($C64&gt;0,INDEX(Kalender!LL$81:LL$110,MAX(1,$C64))&gt;INDEX(Kalender!$B$81:$B$110,MAX(1,$C64))),AND($D64&gt;0,INDEX(Kalender!LL$81:LL$110,MAX(1,$D64))&gt;INDEX(Kalender!$B$81:$B$110,MAX(1,$D64))),AND($E64&gt;0,INDEX(Kalender!LL$81:LL$110,MAX(1,$E64))&gt;INDEX(Kalender!$B$81:$B$110,MAX(1,$E64))),AND($F64&gt;0,INDEX(Kalender!LL$81:LL$110,MAX(1,$F64))&gt;INDEX(Kalender!$B$81:$B$110,MAX(1,$F64)))),2,0))</f>
        <v>0</v>
      </c>
      <c r="LM64" s="5" t="n">
        <f aca="false">IF(Kalender!LM64&lt;&gt;1,0,IF(AND($B64&gt;0,INDEX(Kalender!LM$68:LM$77,MAX(1,$B64))&gt;INDEX(Kalender!$B$68:$B$77,MAX(1,$B64))),1,0)+IF(OR(AND($C64&gt;0,INDEX(Kalender!LM$81:LM$110,MAX(1,$C64))&gt;INDEX(Kalender!$B$81:$B$110,MAX(1,$C64))),AND($D64&gt;0,INDEX(Kalender!LM$81:LM$110,MAX(1,$D64))&gt;INDEX(Kalender!$B$81:$B$110,MAX(1,$D64))),AND($E64&gt;0,INDEX(Kalender!LM$81:LM$110,MAX(1,$E64))&gt;INDEX(Kalender!$B$81:$B$110,MAX(1,$E64))),AND($F64&gt;0,INDEX(Kalender!LM$81:LM$110,MAX(1,$F64))&gt;INDEX(Kalender!$B$81:$B$110,MAX(1,$F64)))),2,0))</f>
        <v>0</v>
      </c>
      <c r="LN64" s="5" t="n">
        <f aca="false">IF(Kalender!LN64&lt;&gt;1,0,IF(AND($B64&gt;0,INDEX(Kalender!LN$68:LN$77,MAX(1,$B64))&gt;INDEX(Kalender!$B$68:$B$77,MAX(1,$B64))),1,0)+IF(OR(AND($C64&gt;0,INDEX(Kalender!LN$81:LN$110,MAX(1,$C64))&gt;INDEX(Kalender!$B$81:$B$110,MAX(1,$C64))),AND($D64&gt;0,INDEX(Kalender!LN$81:LN$110,MAX(1,$D64))&gt;INDEX(Kalender!$B$81:$B$110,MAX(1,$D64))),AND($E64&gt;0,INDEX(Kalender!LN$81:LN$110,MAX(1,$E64))&gt;INDEX(Kalender!$B$81:$B$110,MAX(1,$E64))),AND($F64&gt;0,INDEX(Kalender!LN$81:LN$110,MAX(1,$F64))&gt;INDEX(Kalender!$B$81:$B$110,MAX(1,$F64)))),2,0))</f>
        <v>0</v>
      </c>
      <c r="LO64" s="5" t="n">
        <f aca="false">IF(Kalender!LO64&lt;&gt;1,0,IF(AND($B64&gt;0,INDEX(Kalender!LO$68:LO$77,MAX(1,$B64))&gt;INDEX(Kalender!$B$68:$B$77,MAX(1,$B64))),1,0)+IF(OR(AND($C64&gt;0,INDEX(Kalender!LO$81:LO$110,MAX(1,$C64))&gt;INDEX(Kalender!$B$81:$B$110,MAX(1,$C64))),AND($D64&gt;0,INDEX(Kalender!LO$81:LO$110,MAX(1,$D64))&gt;INDEX(Kalender!$B$81:$B$110,MAX(1,$D64))),AND($E64&gt;0,INDEX(Kalender!LO$81:LO$110,MAX(1,$E64))&gt;INDEX(Kalender!$B$81:$B$110,MAX(1,$E64))),AND($F64&gt;0,INDEX(Kalender!LO$81:LO$110,MAX(1,$F64))&gt;INDEX(Kalender!$B$81:$B$110,MAX(1,$F64)))),2,0))</f>
        <v>0</v>
      </c>
      <c r="LP64" s="5" t="n">
        <f aca="false">IF(Kalender!LP64&lt;&gt;1,0,IF(AND($B64&gt;0,INDEX(Kalender!LP$68:LP$77,MAX(1,$B64))&gt;INDEX(Kalender!$B$68:$B$77,MAX(1,$B64))),1,0)+IF(OR(AND($C64&gt;0,INDEX(Kalender!LP$81:LP$110,MAX(1,$C64))&gt;INDEX(Kalender!$B$81:$B$110,MAX(1,$C64))),AND($D64&gt;0,INDEX(Kalender!LP$81:LP$110,MAX(1,$D64))&gt;INDEX(Kalender!$B$81:$B$110,MAX(1,$D64))),AND($E64&gt;0,INDEX(Kalender!LP$81:LP$110,MAX(1,$E64))&gt;INDEX(Kalender!$B$81:$B$110,MAX(1,$E64))),AND($F64&gt;0,INDEX(Kalender!LP$81:LP$110,MAX(1,$F64))&gt;INDEX(Kalender!$B$81:$B$110,MAX(1,$F64)))),2,0))</f>
        <v>0</v>
      </c>
      <c r="LQ64" s="5" t="n">
        <f aca="false">IF(Kalender!LQ64&lt;&gt;1,0,IF(AND($B64&gt;0,INDEX(Kalender!LQ$68:LQ$77,MAX(1,$B64))&gt;INDEX(Kalender!$B$68:$B$77,MAX(1,$B64))),1,0)+IF(OR(AND($C64&gt;0,INDEX(Kalender!LQ$81:LQ$110,MAX(1,$C64))&gt;INDEX(Kalender!$B$81:$B$110,MAX(1,$C64))),AND($D64&gt;0,INDEX(Kalender!LQ$81:LQ$110,MAX(1,$D64))&gt;INDEX(Kalender!$B$81:$B$110,MAX(1,$D64))),AND($E64&gt;0,INDEX(Kalender!LQ$81:LQ$110,MAX(1,$E64))&gt;INDEX(Kalender!$B$81:$B$110,MAX(1,$E64))),AND($F64&gt;0,INDEX(Kalender!LQ$81:LQ$110,MAX(1,$F64))&gt;INDEX(Kalender!$B$81:$B$110,MAX(1,$F64)))),2,0))</f>
        <v>0</v>
      </c>
      <c r="LR64" s="5" t="n">
        <f aca="false">IF(Kalender!LR64&lt;&gt;1,0,IF(AND($B64&gt;0,INDEX(Kalender!LR$68:LR$77,MAX(1,$B64))&gt;INDEX(Kalender!$B$68:$B$77,MAX(1,$B64))),1,0)+IF(OR(AND($C64&gt;0,INDEX(Kalender!LR$81:LR$110,MAX(1,$C64))&gt;INDEX(Kalender!$B$81:$B$110,MAX(1,$C64))),AND($D64&gt;0,INDEX(Kalender!LR$81:LR$110,MAX(1,$D64))&gt;INDEX(Kalender!$B$81:$B$110,MAX(1,$D64))),AND($E64&gt;0,INDEX(Kalender!LR$81:LR$110,MAX(1,$E64))&gt;INDEX(Kalender!$B$81:$B$110,MAX(1,$E64))),AND($F64&gt;0,INDEX(Kalender!LR$81:LR$110,MAX(1,$F64))&gt;INDEX(Kalender!$B$81:$B$110,MAX(1,$F64)))),2,0))</f>
        <v>0</v>
      </c>
      <c r="LS64" s="5" t="n">
        <f aca="false">IF(Kalender!LS64&lt;&gt;1,0,IF(AND($B64&gt;0,INDEX(Kalender!LS$68:LS$77,MAX(1,$B64))&gt;INDEX(Kalender!$B$68:$B$77,MAX(1,$B64))),1,0)+IF(OR(AND($C64&gt;0,INDEX(Kalender!LS$81:LS$110,MAX(1,$C64))&gt;INDEX(Kalender!$B$81:$B$110,MAX(1,$C64))),AND($D64&gt;0,INDEX(Kalender!LS$81:LS$110,MAX(1,$D64))&gt;INDEX(Kalender!$B$81:$B$110,MAX(1,$D64))),AND($E64&gt;0,INDEX(Kalender!LS$81:LS$110,MAX(1,$E64))&gt;INDEX(Kalender!$B$81:$B$110,MAX(1,$E64))),AND($F64&gt;0,INDEX(Kalender!LS$81:LS$110,MAX(1,$F64))&gt;INDEX(Kalender!$B$81:$B$110,MAX(1,$F64)))),2,0))</f>
        <v>0</v>
      </c>
      <c r="LT64" s="5" t="n">
        <f aca="false">IF(Kalender!LT64&lt;&gt;1,0,IF(AND($B64&gt;0,INDEX(Kalender!LT$68:LT$77,MAX(1,$B64))&gt;INDEX(Kalender!$B$68:$B$77,MAX(1,$B64))),1,0)+IF(OR(AND($C64&gt;0,INDEX(Kalender!LT$81:LT$110,MAX(1,$C64))&gt;INDEX(Kalender!$B$81:$B$110,MAX(1,$C64))),AND($D64&gt;0,INDEX(Kalender!LT$81:LT$110,MAX(1,$D64))&gt;INDEX(Kalender!$B$81:$B$110,MAX(1,$D64))),AND($E64&gt;0,INDEX(Kalender!LT$81:LT$110,MAX(1,$E64))&gt;INDEX(Kalender!$B$81:$B$110,MAX(1,$E64))),AND($F64&gt;0,INDEX(Kalender!LT$81:LT$110,MAX(1,$F64))&gt;INDEX(Kalender!$B$81:$B$110,MAX(1,$F64)))),2,0))</f>
        <v>0</v>
      </c>
      <c r="LU64" s="5" t="n">
        <f aca="false">IF(Kalender!LU64&lt;&gt;1,0,IF(AND($B64&gt;0,INDEX(Kalender!LU$68:LU$77,MAX(1,$B64))&gt;INDEX(Kalender!$B$68:$B$77,MAX(1,$B64))),1,0)+IF(OR(AND($C64&gt;0,INDEX(Kalender!LU$81:LU$110,MAX(1,$C64))&gt;INDEX(Kalender!$B$81:$B$110,MAX(1,$C64))),AND($D64&gt;0,INDEX(Kalender!LU$81:LU$110,MAX(1,$D64))&gt;INDEX(Kalender!$B$81:$B$110,MAX(1,$D64))),AND($E64&gt;0,INDEX(Kalender!LU$81:LU$110,MAX(1,$E64))&gt;INDEX(Kalender!$B$81:$B$110,MAX(1,$E64))),AND($F64&gt;0,INDEX(Kalender!LU$81:LU$110,MAX(1,$F64))&gt;INDEX(Kalender!$B$81:$B$110,MAX(1,$F64)))),2,0))</f>
        <v>0</v>
      </c>
      <c r="LV64" s="5" t="n">
        <f aca="false">IF(Kalender!LV64&lt;&gt;1,0,IF(AND($B64&gt;0,INDEX(Kalender!LV$68:LV$77,MAX(1,$B64))&gt;INDEX(Kalender!$B$68:$B$77,MAX(1,$B64))),1,0)+IF(OR(AND($C64&gt;0,INDEX(Kalender!LV$81:LV$110,MAX(1,$C64))&gt;INDEX(Kalender!$B$81:$B$110,MAX(1,$C64))),AND($D64&gt;0,INDEX(Kalender!LV$81:LV$110,MAX(1,$D64))&gt;INDEX(Kalender!$B$81:$B$110,MAX(1,$D64))),AND($E64&gt;0,INDEX(Kalender!LV$81:LV$110,MAX(1,$E64))&gt;INDEX(Kalender!$B$81:$B$110,MAX(1,$E64))),AND($F64&gt;0,INDEX(Kalender!LV$81:LV$110,MAX(1,$F64))&gt;INDEX(Kalender!$B$81:$B$110,MAX(1,$F64)))),2,0))</f>
        <v>0</v>
      </c>
      <c r="LW64" s="5" t="n">
        <f aca="false">IF(Kalender!LW64&lt;&gt;1,0,IF(AND($B64&gt;0,INDEX(Kalender!LW$68:LW$77,MAX(1,$B64))&gt;INDEX(Kalender!$B$68:$B$77,MAX(1,$B64))),1,0)+IF(OR(AND($C64&gt;0,INDEX(Kalender!LW$81:LW$110,MAX(1,$C64))&gt;INDEX(Kalender!$B$81:$B$110,MAX(1,$C64))),AND($D64&gt;0,INDEX(Kalender!LW$81:LW$110,MAX(1,$D64))&gt;INDEX(Kalender!$B$81:$B$110,MAX(1,$D64))),AND($E64&gt;0,INDEX(Kalender!LW$81:LW$110,MAX(1,$E64))&gt;INDEX(Kalender!$B$81:$B$110,MAX(1,$E64))),AND($F64&gt;0,INDEX(Kalender!LW$81:LW$110,MAX(1,$F64))&gt;INDEX(Kalender!$B$81:$B$110,MAX(1,$F64)))),2,0))</f>
        <v>0</v>
      </c>
      <c r="LX64" s="5" t="n">
        <f aca="false">IF(Kalender!LX64&lt;&gt;1,0,IF(AND($B64&gt;0,INDEX(Kalender!LX$68:LX$77,MAX(1,$B64))&gt;INDEX(Kalender!$B$68:$B$77,MAX(1,$B64))),1,0)+IF(OR(AND($C64&gt;0,INDEX(Kalender!LX$81:LX$110,MAX(1,$C64))&gt;INDEX(Kalender!$B$81:$B$110,MAX(1,$C64))),AND($D64&gt;0,INDEX(Kalender!LX$81:LX$110,MAX(1,$D64))&gt;INDEX(Kalender!$B$81:$B$110,MAX(1,$D64))),AND($E64&gt;0,INDEX(Kalender!LX$81:LX$110,MAX(1,$E64))&gt;INDEX(Kalender!$B$81:$B$110,MAX(1,$E64))),AND($F64&gt;0,INDEX(Kalender!LX$81:LX$110,MAX(1,$F64))&gt;INDEX(Kalender!$B$81:$B$110,MAX(1,$F64)))),2,0))</f>
        <v>0</v>
      </c>
      <c r="LY64" s="5" t="n">
        <f aca="false">IF(Kalender!LY64&lt;&gt;1,0,IF(AND($B64&gt;0,INDEX(Kalender!LY$68:LY$77,MAX(1,$B64))&gt;INDEX(Kalender!$B$68:$B$77,MAX(1,$B64))),1,0)+IF(OR(AND($C64&gt;0,INDEX(Kalender!LY$81:LY$110,MAX(1,$C64))&gt;INDEX(Kalender!$B$81:$B$110,MAX(1,$C64))),AND($D64&gt;0,INDEX(Kalender!LY$81:LY$110,MAX(1,$D64))&gt;INDEX(Kalender!$B$81:$B$110,MAX(1,$D64))),AND($E64&gt;0,INDEX(Kalender!LY$81:LY$110,MAX(1,$E64))&gt;INDEX(Kalender!$B$81:$B$110,MAX(1,$E64))),AND($F64&gt;0,INDEX(Kalender!LY$81:LY$110,MAX(1,$F64))&gt;INDEX(Kalender!$B$81:$B$110,MAX(1,$F64)))),2,0))</f>
        <v>0</v>
      </c>
      <c r="LZ64" s="5" t="n">
        <f aca="false">IF(Kalender!LZ64&lt;&gt;1,0,IF(AND($B64&gt;0,INDEX(Kalender!LZ$68:LZ$77,MAX(1,$B64))&gt;INDEX(Kalender!$B$68:$B$77,MAX(1,$B64))),1,0)+IF(OR(AND($C64&gt;0,INDEX(Kalender!LZ$81:LZ$110,MAX(1,$C64))&gt;INDEX(Kalender!$B$81:$B$110,MAX(1,$C64))),AND($D64&gt;0,INDEX(Kalender!LZ$81:LZ$110,MAX(1,$D64))&gt;INDEX(Kalender!$B$81:$B$110,MAX(1,$D64))),AND($E64&gt;0,INDEX(Kalender!LZ$81:LZ$110,MAX(1,$E64))&gt;INDEX(Kalender!$B$81:$B$110,MAX(1,$E64))),AND($F64&gt;0,INDEX(Kalender!LZ$81:LZ$110,MAX(1,$F64))&gt;INDEX(Kalender!$B$81:$B$110,MAX(1,$F64)))),2,0))</f>
        <v>0</v>
      </c>
      <c r="MA64" s="5" t="n">
        <f aca="false">IF(Kalender!MA64&lt;&gt;1,0,IF(AND($B64&gt;0,INDEX(Kalender!MA$68:MA$77,MAX(1,$B64))&gt;INDEX(Kalender!$B$68:$B$77,MAX(1,$B64))),1,0)+IF(OR(AND($C64&gt;0,INDEX(Kalender!MA$81:MA$110,MAX(1,$C64))&gt;INDEX(Kalender!$B$81:$B$110,MAX(1,$C64))),AND($D64&gt;0,INDEX(Kalender!MA$81:MA$110,MAX(1,$D64))&gt;INDEX(Kalender!$B$81:$B$110,MAX(1,$D64))),AND($E64&gt;0,INDEX(Kalender!MA$81:MA$110,MAX(1,$E64))&gt;INDEX(Kalender!$B$81:$B$110,MAX(1,$E64))),AND($F64&gt;0,INDEX(Kalender!MA$81:MA$110,MAX(1,$F64))&gt;INDEX(Kalender!$B$81:$B$110,MAX(1,$F64)))),2,0))</f>
        <v>0</v>
      </c>
      <c r="MB64" s="5" t="n">
        <f aca="false">IF(Kalender!MB64&lt;&gt;1,0,IF(AND($B64&gt;0,INDEX(Kalender!MB$68:MB$77,MAX(1,$B64))&gt;INDEX(Kalender!$B$68:$B$77,MAX(1,$B64))),1,0)+IF(OR(AND($C64&gt;0,INDEX(Kalender!MB$81:MB$110,MAX(1,$C64))&gt;INDEX(Kalender!$B$81:$B$110,MAX(1,$C64))),AND($D64&gt;0,INDEX(Kalender!MB$81:MB$110,MAX(1,$D64))&gt;INDEX(Kalender!$B$81:$B$110,MAX(1,$D64))),AND($E64&gt;0,INDEX(Kalender!MB$81:MB$110,MAX(1,$E64))&gt;INDEX(Kalender!$B$81:$B$110,MAX(1,$E64))),AND($F64&gt;0,INDEX(Kalender!MB$81:MB$110,MAX(1,$F64))&gt;INDEX(Kalender!$B$81:$B$110,MAX(1,$F64)))),2,0))</f>
        <v>0</v>
      </c>
      <c r="MC64" s="5" t="n">
        <f aca="false">IF(Kalender!MC64&lt;&gt;1,0,IF(AND($B64&gt;0,INDEX(Kalender!MC$68:MC$77,MAX(1,$B64))&gt;INDEX(Kalender!$B$68:$B$77,MAX(1,$B64))),1,0)+IF(OR(AND($C64&gt;0,INDEX(Kalender!MC$81:MC$110,MAX(1,$C64))&gt;INDEX(Kalender!$B$81:$B$110,MAX(1,$C64))),AND($D64&gt;0,INDEX(Kalender!MC$81:MC$110,MAX(1,$D64))&gt;INDEX(Kalender!$B$81:$B$110,MAX(1,$D64))),AND($E64&gt;0,INDEX(Kalender!MC$81:MC$110,MAX(1,$E64))&gt;INDEX(Kalender!$B$81:$B$110,MAX(1,$E64))),AND($F64&gt;0,INDEX(Kalender!MC$81:MC$110,MAX(1,$F64))&gt;INDEX(Kalender!$B$81:$B$110,MAX(1,$F64)))),2,0))</f>
        <v>0</v>
      </c>
      <c r="MD64" s="5" t="n">
        <f aca="false">IF(Kalender!MD64&lt;&gt;1,0,IF(AND($B64&gt;0,INDEX(Kalender!MD$68:MD$77,MAX(1,$B64))&gt;INDEX(Kalender!$B$68:$B$77,MAX(1,$B64))),1,0)+IF(OR(AND($C64&gt;0,INDEX(Kalender!MD$81:MD$110,MAX(1,$C64))&gt;INDEX(Kalender!$B$81:$B$110,MAX(1,$C64))),AND($D64&gt;0,INDEX(Kalender!MD$81:MD$110,MAX(1,$D64))&gt;INDEX(Kalender!$B$81:$B$110,MAX(1,$D64))),AND($E64&gt;0,INDEX(Kalender!MD$81:MD$110,MAX(1,$E64))&gt;INDEX(Kalender!$B$81:$B$110,MAX(1,$E64))),AND($F64&gt;0,INDEX(Kalender!MD$81:MD$110,MAX(1,$F64))&gt;INDEX(Kalender!$B$81:$B$110,MAX(1,$F64)))),2,0))</f>
        <v>0</v>
      </c>
      <c r="ME64" s="5" t="n">
        <f aca="false">IF(Kalender!ME64&lt;&gt;1,0,IF(AND($B64&gt;0,INDEX(Kalender!ME$68:ME$77,MAX(1,$B64))&gt;INDEX(Kalender!$B$68:$B$77,MAX(1,$B64))),1,0)+IF(OR(AND($C64&gt;0,INDEX(Kalender!ME$81:ME$110,MAX(1,$C64))&gt;INDEX(Kalender!$B$81:$B$110,MAX(1,$C64))),AND($D64&gt;0,INDEX(Kalender!ME$81:ME$110,MAX(1,$D64))&gt;INDEX(Kalender!$B$81:$B$110,MAX(1,$D64))),AND($E64&gt;0,INDEX(Kalender!ME$81:ME$110,MAX(1,$E64))&gt;INDEX(Kalender!$B$81:$B$110,MAX(1,$E64))),AND($F64&gt;0,INDEX(Kalender!ME$81:ME$110,MAX(1,$F64))&gt;INDEX(Kalender!$B$81:$B$110,MAX(1,$F64)))),2,0))</f>
        <v>0</v>
      </c>
      <c r="MF64" s="5" t="n">
        <f aca="false">IF(Kalender!MF64&lt;&gt;1,0,IF(AND($B64&gt;0,INDEX(Kalender!MF$68:MF$77,MAX(1,$B64))&gt;INDEX(Kalender!$B$68:$B$77,MAX(1,$B64))),1,0)+IF(OR(AND($C64&gt;0,INDEX(Kalender!MF$81:MF$110,MAX(1,$C64))&gt;INDEX(Kalender!$B$81:$B$110,MAX(1,$C64))),AND($D64&gt;0,INDEX(Kalender!MF$81:MF$110,MAX(1,$D64))&gt;INDEX(Kalender!$B$81:$B$110,MAX(1,$D64))),AND($E64&gt;0,INDEX(Kalender!MF$81:MF$110,MAX(1,$E64))&gt;INDEX(Kalender!$B$81:$B$110,MAX(1,$E64))),AND($F64&gt;0,INDEX(Kalender!MF$81:MF$110,MAX(1,$F64))&gt;INDEX(Kalender!$B$81:$B$110,MAX(1,$F64)))),2,0))</f>
        <v>0</v>
      </c>
      <c r="MG64" s="5" t="n">
        <f aca="false">IF(Kalender!MG64&lt;&gt;1,0,IF(AND($B64&gt;0,INDEX(Kalender!MG$68:MG$77,MAX(1,$B64))&gt;INDEX(Kalender!$B$68:$B$77,MAX(1,$B64))),1,0)+IF(OR(AND($C64&gt;0,INDEX(Kalender!MG$81:MG$110,MAX(1,$C64))&gt;INDEX(Kalender!$B$81:$B$110,MAX(1,$C64))),AND($D64&gt;0,INDEX(Kalender!MG$81:MG$110,MAX(1,$D64))&gt;INDEX(Kalender!$B$81:$B$110,MAX(1,$D64))),AND($E64&gt;0,INDEX(Kalender!MG$81:MG$110,MAX(1,$E64))&gt;INDEX(Kalender!$B$81:$B$110,MAX(1,$E64))),AND($F64&gt;0,INDEX(Kalender!MG$81:MG$110,MAX(1,$F64))&gt;INDEX(Kalender!$B$81:$B$110,MAX(1,$F64)))),2,0))</f>
        <v>0</v>
      </c>
      <c r="MH64" s="5" t="n">
        <f aca="false">IF(Kalender!MH64&lt;&gt;1,0,IF(AND($B64&gt;0,INDEX(Kalender!MH$68:MH$77,MAX(1,$B64))&gt;INDEX(Kalender!$B$68:$B$77,MAX(1,$B64))),1,0)+IF(OR(AND($C64&gt;0,INDEX(Kalender!MH$81:MH$110,MAX(1,$C64))&gt;INDEX(Kalender!$B$81:$B$110,MAX(1,$C64))),AND($D64&gt;0,INDEX(Kalender!MH$81:MH$110,MAX(1,$D64))&gt;INDEX(Kalender!$B$81:$B$110,MAX(1,$D64))),AND($E64&gt;0,INDEX(Kalender!MH$81:MH$110,MAX(1,$E64))&gt;INDEX(Kalender!$B$81:$B$110,MAX(1,$E64))),AND($F64&gt;0,INDEX(Kalender!MH$81:MH$110,MAX(1,$F64))&gt;INDEX(Kalender!$B$81:$B$110,MAX(1,$F64)))),2,0))</f>
        <v>0</v>
      </c>
      <c r="MI64" s="5" t="n">
        <f aca="false">IF(Kalender!MI64&lt;&gt;1,0,IF(AND($B64&gt;0,INDEX(Kalender!MI$68:MI$77,MAX(1,$B64))&gt;INDEX(Kalender!$B$68:$B$77,MAX(1,$B64))),1,0)+IF(OR(AND($C64&gt;0,INDEX(Kalender!MI$81:MI$110,MAX(1,$C64))&gt;INDEX(Kalender!$B$81:$B$110,MAX(1,$C64))),AND($D64&gt;0,INDEX(Kalender!MI$81:MI$110,MAX(1,$D64))&gt;INDEX(Kalender!$B$81:$B$110,MAX(1,$D64))),AND($E64&gt;0,INDEX(Kalender!MI$81:MI$110,MAX(1,$E64))&gt;INDEX(Kalender!$B$81:$B$110,MAX(1,$E64))),AND($F64&gt;0,INDEX(Kalender!MI$81:MI$110,MAX(1,$F64))&gt;INDEX(Kalender!$B$81:$B$110,MAX(1,$F64)))),2,0))</f>
        <v>0</v>
      </c>
      <c r="MJ64" s="5" t="n">
        <f aca="false">IF(Kalender!MJ64&lt;&gt;1,0,IF(AND($B64&gt;0,INDEX(Kalender!MJ$68:MJ$77,MAX(1,$B64))&gt;INDEX(Kalender!$B$68:$B$77,MAX(1,$B64))),1,0)+IF(OR(AND($C64&gt;0,INDEX(Kalender!MJ$81:MJ$110,MAX(1,$C64))&gt;INDEX(Kalender!$B$81:$B$110,MAX(1,$C64))),AND($D64&gt;0,INDEX(Kalender!MJ$81:MJ$110,MAX(1,$D64))&gt;INDEX(Kalender!$B$81:$B$110,MAX(1,$D64))),AND($E64&gt;0,INDEX(Kalender!MJ$81:MJ$110,MAX(1,$E64))&gt;INDEX(Kalender!$B$81:$B$110,MAX(1,$E64))),AND($F64&gt;0,INDEX(Kalender!MJ$81:MJ$110,MAX(1,$F64))&gt;INDEX(Kalender!$B$81:$B$110,MAX(1,$F64)))),2,0))</f>
        <v>0</v>
      </c>
      <c r="MK64" s="5" t="n">
        <f aca="false">IF(Kalender!MK64&lt;&gt;1,0,IF(AND($B64&gt;0,INDEX(Kalender!MK$68:MK$77,MAX(1,$B64))&gt;INDEX(Kalender!$B$68:$B$77,MAX(1,$B64))),1,0)+IF(OR(AND($C64&gt;0,INDEX(Kalender!MK$81:MK$110,MAX(1,$C64))&gt;INDEX(Kalender!$B$81:$B$110,MAX(1,$C64))),AND($D64&gt;0,INDEX(Kalender!MK$81:MK$110,MAX(1,$D64))&gt;INDEX(Kalender!$B$81:$B$110,MAX(1,$D64))),AND($E64&gt;0,INDEX(Kalender!MK$81:MK$110,MAX(1,$E64))&gt;INDEX(Kalender!$B$81:$B$110,MAX(1,$E64))),AND($F64&gt;0,INDEX(Kalender!MK$81:MK$110,MAX(1,$F64))&gt;INDEX(Kalender!$B$81:$B$110,MAX(1,$F64)))),2,0))</f>
        <v>0</v>
      </c>
      <c r="ML64" s="5" t="n">
        <f aca="false">IF(Kalender!ML64&lt;&gt;1,0,IF(AND($B64&gt;0,INDEX(Kalender!ML$68:ML$77,MAX(1,$B64))&gt;INDEX(Kalender!$B$68:$B$77,MAX(1,$B64))),1,0)+IF(OR(AND($C64&gt;0,INDEX(Kalender!ML$81:ML$110,MAX(1,$C64))&gt;INDEX(Kalender!$B$81:$B$110,MAX(1,$C64))),AND($D64&gt;0,INDEX(Kalender!ML$81:ML$110,MAX(1,$D64))&gt;INDEX(Kalender!$B$81:$B$110,MAX(1,$D64))),AND($E64&gt;0,INDEX(Kalender!ML$81:ML$110,MAX(1,$E64))&gt;INDEX(Kalender!$B$81:$B$110,MAX(1,$E64))),AND($F64&gt;0,INDEX(Kalender!ML$81:ML$110,MAX(1,$F64))&gt;INDEX(Kalender!$B$81:$B$110,MAX(1,$F64)))),2,0))</f>
        <v>0</v>
      </c>
      <c r="MM64" s="5" t="n">
        <f aca="false">IF(Kalender!MM64&lt;&gt;1,0,IF(AND($B64&gt;0,INDEX(Kalender!MM$68:MM$77,MAX(1,$B64))&gt;INDEX(Kalender!$B$68:$B$77,MAX(1,$B64))),1,0)+IF(OR(AND($C64&gt;0,INDEX(Kalender!MM$81:MM$110,MAX(1,$C64))&gt;INDEX(Kalender!$B$81:$B$110,MAX(1,$C64))),AND($D64&gt;0,INDEX(Kalender!MM$81:MM$110,MAX(1,$D64))&gt;INDEX(Kalender!$B$81:$B$110,MAX(1,$D64))),AND($E64&gt;0,INDEX(Kalender!MM$81:MM$110,MAX(1,$E64))&gt;INDEX(Kalender!$B$81:$B$110,MAX(1,$E64))),AND($F64&gt;0,INDEX(Kalender!MM$81:MM$110,MAX(1,$F64))&gt;INDEX(Kalender!$B$81:$B$110,MAX(1,$F64)))),2,0))</f>
        <v>0</v>
      </c>
      <c r="MN64" s="5" t="n">
        <f aca="false">IF(Kalender!MN64&lt;&gt;1,0,IF(AND($B64&gt;0,INDEX(Kalender!MN$68:MN$77,MAX(1,$B64))&gt;INDEX(Kalender!$B$68:$B$77,MAX(1,$B64))),1,0)+IF(OR(AND($C64&gt;0,INDEX(Kalender!MN$81:MN$110,MAX(1,$C64))&gt;INDEX(Kalender!$B$81:$B$110,MAX(1,$C64))),AND($D64&gt;0,INDEX(Kalender!MN$81:MN$110,MAX(1,$D64))&gt;INDEX(Kalender!$B$81:$B$110,MAX(1,$D64))),AND($E64&gt;0,INDEX(Kalender!MN$81:MN$110,MAX(1,$E64))&gt;INDEX(Kalender!$B$81:$B$110,MAX(1,$E64))),AND($F64&gt;0,INDEX(Kalender!MN$81:MN$110,MAX(1,$F64))&gt;INDEX(Kalender!$B$81:$B$110,MAX(1,$F64)))),2,0))</f>
        <v>0</v>
      </c>
      <c r="MO64" s="5" t="n">
        <f aca="false">IF(Kalender!MO64&lt;&gt;1,0,IF(AND($B64&gt;0,INDEX(Kalender!MO$68:MO$77,MAX(1,$B64))&gt;INDEX(Kalender!$B$68:$B$77,MAX(1,$B64))),1,0)+IF(OR(AND($C64&gt;0,INDEX(Kalender!MO$81:MO$110,MAX(1,$C64))&gt;INDEX(Kalender!$B$81:$B$110,MAX(1,$C64))),AND($D64&gt;0,INDEX(Kalender!MO$81:MO$110,MAX(1,$D64))&gt;INDEX(Kalender!$B$81:$B$110,MAX(1,$D64))),AND($E64&gt;0,INDEX(Kalender!MO$81:MO$110,MAX(1,$E64))&gt;INDEX(Kalender!$B$81:$B$110,MAX(1,$E64))),AND($F64&gt;0,INDEX(Kalender!MO$81:MO$110,MAX(1,$F64))&gt;INDEX(Kalender!$B$81:$B$110,MAX(1,$F64)))),2,0))</f>
        <v>0</v>
      </c>
      <c r="MP64" s="5" t="n">
        <f aca="false">IF(Kalender!MP64&lt;&gt;1,0,IF(AND($B64&gt;0,INDEX(Kalender!MP$68:MP$77,MAX(1,$B64))&gt;INDEX(Kalender!$B$68:$B$77,MAX(1,$B64))),1,0)+IF(OR(AND($C64&gt;0,INDEX(Kalender!MP$81:MP$110,MAX(1,$C64))&gt;INDEX(Kalender!$B$81:$B$110,MAX(1,$C64))),AND($D64&gt;0,INDEX(Kalender!MP$81:MP$110,MAX(1,$D64))&gt;INDEX(Kalender!$B$81:$B$110,MAX(1,$D64))),AND($E64&gt;0,INDEX(Kalender!MP$81:MP$110,MAX(1,$E64))&gt;INDEX(Kalender!$B$81:$B$110,MAX(1,$E64))),AND($F64&gt;0,INDEX(Kalender!MP$81:MP$110,MAX(1,$F64))&gt;INDEX(Kalender!$B$81:$B$110,MAX(1,$F64)))),2,0))</f>
        <v>0</v>
      </c>
      <c r="MQ64" s="5" t="n">
        <f aca="false">IF(Kalender!MQ64&lt;&gt;1,0,IF(AND($B64&gt;0,INDEX(Kalender!MQ$68:MQ$77,MAX(1,$B64))&gt;INDEX(Kalender!$B$68:$B$77,MAX(1,$B64))),1,0)+IF(OR(AND($C64&gt;0,INDEX(Kalender!MQ$81:MQ$110,MAX(1,$C64))&gt;INDEX(Kalender!$B$81:$B$110,MAX(1,$C64))),AND($D64&gt;0,INDEX(Kalender!MQ$81:MQ$110,MAX(1,$D64))&gt;INDEX(Kalender!$B$81:$B$110,MAX(1,$D64))),AND($E64&gt;0,INDEX(Kalender!MQ$81:MQ$110,MAX(1,$E64))&gt;INDEX(Kalender!$B$81:$B$110,MAX(1,$E64))),AND($F64&gt;0,INDEX(Kalender!MQ$81:MQ$110,MAX(1,$F64))&gt;INDEX(Kalender!$B$81:$B$110,MAX(1,$F64)))),2,0))</f>
        <v>0</v>
      </c>
      <c r="MR64" s="5" t="n">
        <f aca="false">IF(Kalender!MR64&lt;&gt;1,0,IF(AND($B64&gt;0,INDEX(Kalender!MR$68:MR$77,MAX(1,$B64))&gt;INDEX(Kalender!$B$68:$B$77,MAX(1,$B64))),1,0)+IF(OR(AND($C64&gt;0,INDEX(Kalender!MR$81:MR$110,MAX(1,$C64))&gt;INDEX(Kalender!$B$81:$B$110,MAX(1,$C64))),AND($D64&gt;0,INDEX(Kalender!MR$81:MR$110,MAX(1,$D64))&gt;INDEX(Kalender!$B$81:$B$110,MAX(1,$D64))),AND($E64&gt;0,INDEX(Kalender!MR$81:MR$110,MAX(1,$E64))&gt;INDEX(Kalender!$B$81:$B$110,MAX(1,$E64))),AND($F64&gt;0,INDEX(Kalender!MR$81:MR$110,MAX(1,$F64))&gt;INDEX(Kalender!$B$81:$B$110,MAX(1,$F64)))),2,0))</f>
        <v>0</v>
      </c>
      <c r="MS64" s="5" t="n">
        <f aca="false">IF(Kalender!MS64&lt;&gt;1,0,IF(AND($B64&gt;0,INDEX(Kalender!MS$68:MS$77,MAX(1,$B64))&gt;INDEX(Kalender!$B$68:$B$77,MAX(1,$B64))),1,0)+IF(OR(AND($C64&gt;0,INDEX(Kalender!MS$81:MS$110,MAX(1,$C64))&gt;INDEX(Kalender!$B$81:$B$110,MAX(1,$C64))),AND($D64&gt;0,INDEX(Kalender!MS$81:MS$110,MAX(1,$D64))&gt;INDEX(Kalender!$B$81:$B$110,MAX(1,$D64))),AND($E64&gt;0,INDEX(Kalender!MS$81:MS$110,MAX(1,$E64))&gt;INDEX(Kalender!$B$81:$B$110,MAX(1,$E64))),AND($F64&gt;0,INDEX(Kalender!MS$81:MS$110,MAX(1,$F64))&gt;INDEX(Kalender!$B$81:$B$110,MAX(1,$F64)))),2,0))</f>
        <v>0</v>
      </c>
      <c r="MT64" s="5" t="n">
        <f aca="false">IF(Kalender!MT64&lt;&gt;1,0,IF(AND($B64&gt;0,INDEX(Kalender!MT$68:MT$77,MAX(1,$B64))&gt;INDEX(Kalender!$B$68:$B$77,MAX(1,$B64))),1,0)+IF(OR(AND($C64&gt;0,INDEX(Kalender!MT$81:MT$110,MAX(1,$C64))&gt;INDEX(Kalender!$B$81:$B$110,MAX(1,$C64))),AND($D64&gt;0,INDEX(Kalender!MT$81:MT$110,MAX(1,$D64))&gt;INDEX(Kalender!$B$81:$B$110,MAX(1,$D64))),AND($E64&gt;0,INDEX(Kalender!MT$81:MT$110,MAX(1,$E64))&gt;INDEX(Kalender!$B$81:$B$110,MAX(1,$E64))),AND($F64&gt;0,INDEX(Kalender!MT$81:MT$110,MAX(1,$F64))&gt;INDEX(Kalender!$B$81:$B$110,MAX(1,$F64)))),2,0))</f>
        <v>0</v>
      </c>
      <c r="MU64" s="5" t="n">
        <f aca="false">IF(Kalender!MU64&lt;&gt;1,0,IF(AND($B64&gt;0,INDEX(Kalender!MU$68:MU$77,MAX(1,$B64))&gt;INDEX(Kalender!$B$68:$B$77,MAX(1,$B64))),1,0)+IF(OR(AND($C64&gt;0,INDEX(Kalender!MU$81:MU$110,MAX(1,$C64))&gt;INDEX(Kalender!$B$81:$B$110,MAX(1,$C64))),AND($D64&gt;0,INDEX(Kalender!MU$81:MU$110,MAX(1,$D64))&gt;INDEX(Kalender!$B$81:$B$110,MAX(1,$D64))),AND($E64&gt;0,INDEX(Kalender!MU$81:MU$110,MAX(1,$E64))&gt;INDEX(Kalender!$B$81:$B$110,MAX(1,$E64))),AND($F64&gt;0,INDEX(Kalender!MU$81:MU$110,MAX(1,$F64))&gt;INDEX(Kalender!$B$81:$B$110,MAX(1,$F64)))),2,0))</f>
        <v>0</v>
      </c>
      <c r="MV64" s="5" t="n">
        <f aca="false">IF(Kalender!MV64&lt;&gt;1,0,IF(AND($B64&gt;0,INDEX(Kalender!MV$68:MV$77,MAX(1,$B64))&gt;INDEX(Kalender!$B$68:$B$77,MAX(1,$B64))),1,0)+IF(OR(AND($C64&gt;0,INDEX(Kalender!MV$81:MV$110,MAX(1,$C64))&gt;INDEX(Kalender!$B$81:$B$110,MAX(1,$C64))),AND($D64&gt;0,INDEX(Kalender!MV$81:MV$110,MAX(1,$D64))&gt;INDEX(Kalender!$B$81:$B$110,MAX(1,$D64))),AND($E64&gt;0,INDEX(Kalender!MV$81:MV$110,MAX(1,$E64))&gt;INDEX(Kalender!$B$81:$B$110,MAX(1,$E64))),AND($F64&gt;0,INDEX(Kalender!MV$81:MV$110,MAX(1,$F64))&gt;INDEX(Kalender!$B$81:$B$110,MAX(1,$F64)))),2,0))</f>
        <v>0</v>
      </c>
      <c r="MW64" s="5" t="n">
        <f aca="false">IF(Kalender!MW64&lt;&gt;1,0,IF(AND($B64&gt;0,INDEX(Kalender!MW$68:MW$77,MAX(1,$B64))&gt;INDEX(Kalender!$B$68:$B$77,MAX(1,$B64))),1,0)+IF(OR(AND($C64&gt;0,INDEX(Kalender!MW$81:MW$110,MAX(1,$C64))&gt;INDEX(Kalender!$B$81:$B$110,MAX(1,$C64))),AND($D64&gt;0,INDEX(Kalender!MW$81:MW$110,MAX(1,$D64))&gt;INDEX(Kalender!$B$81:$B$110,MAX(1,$D64))),AND($E64&gt;0,INDEX(Kalender!MW$81:MW$110,MAX(1,$E64))&gt;INDEX(Kalender!$B$81:$B$110,MAX(1,$E64))),AND($F64&gt;0,INDEX(Kalender!MW$81:MW$110,MAX(1,$F64))&gt;INDEX(Kalender!$B$81:$B$110,MAX(1,$F64)))),2,0))</f>
        <v>0</v>
      </c>
      <c r="MX64" s="5" t="n">
        <f aca="false">IF(Kalender!MX64&lt;&gt;1,0,IF(AND($B64&gt;0,INDEX(Kalender!MX$68:MX$77,MAX(1,$B64))&gt;INDEX(Kalender!$B$68:$B$77,MAX(1,$B64))),1,0)+IF(OR(AND($C64&gt;0,INDEX(Kalender!MX$81:MX$110,MAX(1,$C64))&gt;INDEX(Kalender!$B$81:$B$110,MAX(1,$C64))),AND($D64&gt;0,INDEX(Kalender!MX$81:MX$110,MAX(1,$D64))&gt;INDEX(Kalender!$B$81:$B$110,MAX(1,$D64))),AND($E64&gt;0,INDEX(Kalender!MX$81:MX$110,MAX(1,$E64))&gt;INDEX(Kalender!$B$81:$B$110,MAX(1,$E64))),AND($F64&gt;0,INDEX(Kalender!MX$81:MX$110,MAX(1,$F64))&gt;INDEX(Kalender!$B$81:$B$110,MAX(1,$F64)))),2,0))</f>
        <v>0</v>
      </c>
      <c r="MY64" s="5" t="n">
        <f aca="false">IF(Kalender!MY64&lt;&gt;1,0,IF(AND($B64&gt;0,INDEX(Kalender!MY$68:MY$77,MAX(1,$B64))&gt;INDEX(Kalender!$B$68:$B$77,MAX(1,$B64))),1,0)+IF(OR(AND($C64&gt;0,INDEX(Kalender!MY$81:MY$110,MAX(1,$C64))&gt;INDEX(Kalender!$B$81:$B$110,MAX(1,$C64))),AND($D64&gt;0,INDEX(Kalender!MY$81:MY$110,MAX(1,$D64))&gt;INDEX(Kalender!$B$81:$B$110,MAX(1,$D64))),AND($E64&gt;0,INDEX(Kalender!MY$81:MY$110,MAX(1,$E64))&gt;INDEX(Kalender!$B$81:$B$110,MAX(1,$E64))),AND($F64&gt;0,INDEX(Kalender!MY$81:MY$110,MAX(1,$F64))&gt;INDEX(Kalender!$B$81:$B$110,MAX(1,$F64)))),2,0))</f>
        <v>0</v>
      </c>
      <c r="MZ64" s="5" t="n">
        <f aca="false">IF(Kalender!MZ64&lt;&gt;1,0,IF(AND($B64&gt;0,INDEX(Kalender!MZ$68:MZ$77,MAX(1,$B64))&gt;INDEX(Kalender!$B$68:$B$77,MAX(1,$B64))),1,0)+IF(OR(AND($C64&gt;0,INDEX(Kalender!MZ$81:MZ$110,MAX(1,$C64))&gt;INDEX(Kalender!$B$81:$B$110,MAX(1,$C64))),AND($D64&gt;0,INDEX(Kalender!MZ$81:MZ$110,MAX(1,$D64))&gt;INDEX(Kalender!$B$81:$B$110,MAX(1,$D64))),AND($E64&gt;0,INDEX(Kalender!MZ$81:MZ$110,MAX(1,$E64))&gt;INDEX(Kalender!$B$81:$B$110,MAX(1,$E64))),AND($F64&gt;0,INDEX(Kalender!MZ$81:MZ$110,MAX(1,$F64))&gt;INDEX(Kalender!$B$81:$B$110,MAX(1,$F64)))),2,0))</f>
        <v>0</v>
      </c>
      <c r="NA64" s="5" t="n">
        <f aca="false">IF(Kalender!NA64&lt;&gt;1,0,IF(AND($B64&gt;0,INDEX(Kalender!NA$68:NA$77,MAX(1,$B64))&gt;INDEX(Kalender!$B$68:$B$77,MAX(1,$B64))),1,0)+IF(OR(AND($C64&gt;0,INDEX(Kalender!NA$81:NA$110,MAX(1,$C64))&gt;INDEX(Kalender!$B$81:$B$110,MAX(1,$C64))),AND($D64&gt;0,INDEX(Kalender!NA$81:NA$110,MAX(1,$D64))&gt;INDEX(Kalender!$B$81:$B$110,MAX(1,$D64))),AND($E64&gt;0,INDEX(Kalender!NA$81:NA$110,MAX(1,$E64))&gt;INDEX(Kalender!$B$81:$B$110,MAX(1,$E64))),AND($F64&gt;0,INDEX(Kalender!NA$81:NA$110,MAX(1,$F64))&gt;INDEX(Kalender!$B$81:$B$110,MAX(1,$F64)))),2,0))</f>
        <v>0</v>
      </c>
      <c r="NB64" s="5" t="n">
        <f aca="false">IF(Kalender!NB64&lt;&gt;1,0,IF(AND($B64&gt;0,INDEX(Kalender!NB$68:NB$77,MAX(1,$B64))&gt;INDEX(Kalender!$B$68:$B$77,MAX(1,$B64))),1,0)+IF(OR(AND($C64&gt;0,INDEX(Kalender!NB$81:NB$110,MAX(1,$C64))&gt;INDEX(Kalender!$B$81:$B$110,MAX(1,$C64))),AND($D64&gt;0,INDEX(Kalender!NB$81:NB$110,MAX(1,$D64))&gt;INDEX(Kalender!$B$81:$B$110,MAX(1,$D64))),AND($E64&gt;0,INDEX(Kalender!NB$81:NB$110,MAX(1,$E64))&gt;INDEX(Kalender!$B$81:$B$110,MAX(1,$E64))),AND($F64&gt;0,INDEX(Kalender!NB$81:NB$110,MAX(1,$F64))&gt;INDEX(Kalender!$B$81:$B$110,MAX(1,$F64)))),2,0))</f>
        <v>0</v>
      </c>
      <c r="NC64" s="5" t="n">
        <f aca="false">IF(Kalender!NC64&lt;&gt;1,0,IF(AND($B64&gt;0,INDEX(Kalender!NC$68:NC$77,MAX(1,$B64))&gt;INDEX(Kalender!$B$68:$B$77,MAX(1,$B64))),1,0)+IF(OR(AND($C64&gt;0,INDEX(Kalender!NC$81:NC$110,MAX(1,$C64))&gt;INDEX(Kalender!$B$81:$B$110,MAX(1,$C64))),AND($D64&gt;0,INDEX(Kalender!NC$81:NC$110,MAX(1,$D64))&gt;INDEX(Kalender!$B$81:$B$110,MAX(1,$D64))),AND($E64&gt;0,INDEX(Kalender!NC$81:NC$110,MAX(1,$E64))&gt;INDEX(Kalender!$B$81:$B$110,MAX(1,$E64))),AND($F64&gt;0,INDEX(Kalender!NC$81:NC$110,MAX(1,$F64))&gt;INDEX(Kalender!$B$81:$B$110,MAX(1,$F64)))),2,0))</f>
        <v>0</v>
      </c>
      <c r="ND64" s="5" t="n">
        <f aca="false">IF(Kalender!ND64&lt;&gt;1,0,IF(AND($B64&gt;0,INDEX(Kalender!ND$68:ND$77,MAX(1,$B64))&gt;INDEX(Kalender!$B$68:$B$77,MAX(1,$B64))),1,0)+IF(OR(AND($C64&gt;0,INDEX(Kalender!ND$81:ND$110,MAX(1,$C64))&gt;INDEX(Kalender!$B$81:$B$110,MAX(1,$C64))),AND($D64&gt;0,INDEX(Kalender!ND$81:ND$110,MAX(1,$D64))&gt;INDEX(Kalender!$B$81:$B$110,MAX(1,$D64))),AND($E64&gt;0,INDEX(Kalender!ND$81:ND$110,MAX(1,$E64))&gt;INDEX(Kalender!$B$81:$B$110,MAX(1,$E64))),AND($F64&gt;0,INDEX(Kalender!ND$81:ND$110,MAX(1,$F64))&gt;INDEX(Kalender!$B$81:$B$110,MAX(1,$F64)))),2,0))</f>
        <v>0</v>
      </c>
      <c r="NE64" s="5" t="n">
        <f aca="false">IF(Kalender!NE64&lt;&gt;1,0,IF(AND($B64&gt;0,INDEX(Kalender!NE$68:NE$77,MAX(1,$B64))&gt;INDEX(Kalender!$B$68:$B$77,MAX(1,$B64))),1,0)+IF(OR(AND($C64&gt;0,INDEX(Kalender!NE$81:NE$110,MAX(1,$C64))&gt;INDEX(Kalender!$B$81:$B$110,MAX(1,$C64))),AND($D64&gt;0,INDEX(Kalender!NE$81:NE$110,MAX(1,$D64))&gt;INDEX(Kalender!$B$81:$B$110,MAX(1,$D64))),AND($E64&gt;0,INDEX(Kalender!NE$81:NE$110,MAX(1,$E64))&gt;INDEX(Kalender!$B$81:$B$110,MAX(1,$E64))),AND($F64&gt;0,INDEX(Kalender!NE$81:NE$110,MAX(1,$F64))&gt;INDEX(Kalender!$B$81:$B$110,MAX(1,$F64)))),2,0))</f>
        <v>0</v>
      </c>
      <c r="NF64" s="5" t="n">
        <f aca="false">IF(Kalender!NF64&lt;&gt;1,0,IF(AND($B64&gt;0,INDEX(Kalender!NF$68:NF$77,MAX(1,$B64))&gt;INDEX(Kalender!$B$68:$B$77,MAX(1,$B64))),1,0)+IF(OR(AND($C64&gt;0,INDEX(Kalender!NF$81:NF$110,MAX(1,$C64))&gt;INDEX(Kalender!$B$81:$B$110,MAX(1,$C64))),AND($D64&gt;0,INDEX(Kalender!NF$81:NF$110,MAX(1,$D64))&gt;INDEX(Kalender!$B$81:$B$110,MAX(1,$D64))),AND($E64&gt;0,INDEX(Kalender!NF$81:NF$110,MAX(1,$E64))&gt;INDEX(Kalender!$B$81:$B$110,MAX(1,$E64))),AND($F64&gt;0,INDEX(Kalender!NF$81:NF$110,MAX(1,$F64))&gt;INDEX(Kalender!$B$81:$B$110,MAX(1,$F64)))),2,0))</f>
        <v>0</v>
      </c>
      <c r="NG64" s="5" t="n">
        <f aca="false">IF(Kalender!NG64&lt;&gt;1,0,IF(AND($B64&gt;0,INDEX(Kalender!NG$68:NG$77,MAX(1,$B64))&gt;INDEX(Kalender!$B$68:$B$77,MAX(1,$B64))),1,0)+IF(OR(AND($C64&gt;0,INDEX(Kalender!NG$81:NG$110,MAX(1,$C64))&gt;INDEX(Kalender!$B$81:$B$110,MAX(1,$C64))),AND($D64&gt;0,INDEX(Kalender!NG$81:NG$110,MAX(1,$D64))&gt;INDEX(Kalender!$B$81:$B$110,MAX(1,$D64))),AND($E64&gt;0,INDEX(Kalender!NG$81:NG$110,MAX(1,$E64))&gt;INDEX(Kalender!$B$81:$B$110,MAX(1,$E64))),AND($F64&gt;0,INDEX(Kalender!NG$81:NG$110,MAX(1,$F64))&gt;INDEX(Kalender!$B$81:$B$110,MAX(1,$F64)))),2,0))</f>
        <v>0</v>
      </c>
      <c r="NH64" s="5" t="n">
        <f aca="false">IF(Kalender!NH64&lt;&gt;1,0,IF(AND($B64&gt;0,INDEX(Kalender!NH$68:NH$77,MAX(1,$B64))&gt;INDEX(Kalender!$B$68:$B$77,MAX(1,$B64))),1,0)+IF(OR(AND($C64&gt;0,INDEX(Kalender!NH$81:NH$110,MAX(1,$C64))&gt;INDEX(Kalender!$B$81:$B$110,MAX(1,$C64))),AND($D64&gt;0,INDEX(Kalender!NH$81:NH$110,MAX(1,$D64))&gt;INDEX(Kalender!$B$81:$B$110,MAX(1,$D64))),AND($E64&gt;0,INDEX(Kalender!NH$81:NH$110,MAX(1,$E64))&gt;INDEX(Kalender!$B$81:$B$110,MAX(1,$E64))),AND($F64&gt;0,INDEX(Kalender!NH$81:NH$110,MAX(1,$F64))&gt;INDEX(Kalender!$B$81:$B$110,MAX(1,$F64)))),2,0)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2026-10-06T14:15:07Z</dcterms:created>
  <dc:creator>openpyxl</dc:creator>
  <dc:description/>
  <dc:language>en-US</dc:language>
  <cp:lastModifiedBy/>
  <dcterms:modified xsi:type="dcterms:W3CDTF">2026-10-06T14:15:11Z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